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0" windowHeight="7500" tabRatio="831"/>
  </bookViews>
  <sheets>
    <sheet name="使い方" sheetId="8" r:id="rId1"/>
    <sheet name="内窓設置・外窓交換" sheetId="16" r:id="rId2"/>
    <sheet name="ドア交換" sheetId="17" r:id="rId3"/>
    <sheet name="検索画面" sheetId="4" r:id="rId4"/>
    <sheet name="対応ガラス検索" sheetId="18" r:id="rId5"/>
    <sheet name="開閉形式記号" sheetId="12" r:id="rId6"/>
    <sheet name="APガラス性能一覧" sheetId="19" state="hidden" r:id="rId7"/>
    <sheet name="補助額" sheetId="9" state="hidden" r:id="rId8"/>
    <sheet name="こどもエコグレード" sheetId="10" state="hidden" r:id="rId9"/>
    <sheet name="サイズ" sheetId="13" state="hidden" r:id="rId10"/>
  </sheets>
  <definedNames>
    <definedName name="_xlnm._FilterDatabase" localSheetId="6" hidden="1">APガラス性能一覧!$A$1:$O$6097</definedName>
    <definedName name="_xlnm._FilterDatabase" localSheetId="8" hidden="1">こどもエコグレード!$A$1:$E$1</definedName>
    <definedName name="_xlnm._FilterDatabase" localSheetId="2" hidden="1">ドア交換!$B$7:$W$302</definedName>
    <definedName name="_xlnm._FilterDatabase" localSheetId="5" hidden="1">開閉形式記号!#REF!</definedName>
    <definedName name="_xlnm._FilterDatabase" localSheetId="4" hidden="1">対応ガラス検索!$B$6:$N$6</definedName>
    <definedName name="_xlnm._FilterDatabase" localSheetId="1" hidden="1">内窓設置・外窓交換!$B$7:$S$1088</definedName>
    <definedName name="_xlnm._FilterDatabase" localSheetId="7" hidden="1">補助額!$A$1:$H$85</definedName>
    <definedName name="Z_0FB167E2_469C_4A07_90CB_DA712366438E_.wvu.FilterData" localSheetId="5" hidden="1">開閉形式記号!#REF!</definedName>
    <definedName name="Z_37B5F074_0BD9_4638_8756_0FF1F3E726F6_.wvu.FilterData" localSheetId="5" hidden="1">開閉形式記号!#REF!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18" l="1"/>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163" i="17"/>
  <c r="T164" i="17"/>
  <c r="T165" i="17"/>
  <c r="T166" i="17"/>
  <c r="T167" i="17"/>
  <c r="T168" i="17"/>
  <c r="T169" i="17"/>
  <c r="T170" i="17"/>
  <c r="T171" i="17"/>
  <c r="T172" i="17"/>
  <c r="T173" i="17"/>
  <c r="T174" i="17"/>
  <c r="T175" i="17"/>
  <c r="T176" i="17"/>
  <c r="T177" i="17"/>
  <c r="T178" i="17"/>
  <c r="T179" i="17"/>
  <c r="T180" i="17"/>
  <c r="T181" i="17"/>
  <c r="T182" i="17"/>
  <c r="T183" i="17"/>
  <c r="T184" i="17"/>
  <c r="T185" i="17"/>
  <c r="T186" i="17"/>
  <c r="T187" i="17"/>
  <c r="T188" i="17"/>
  <c r="T189" i="17"/>
  <c r="T190" i="17"/>
  <c r="T191" i="17"/>
  <c r="T192" i="17"/>
  <c r="T193" i="17"/>
  <c r="T194" i="17"/>
  <c r="T195" i="17"/>
  <c r="T196" i="17"/>
  <c r="T197" i="17"/>
  <c r="T198" i="17"/>
  <c r="T199" i="17"/>
  <c r="T200" i="17"/>
  <c r="T201" i="17"/>
  <c r="T202" i="17"/>
  <c r="T203" i="17"/>
  <c r="T204" i="17"/>
  <c r="T205" i="17"/>
  <c r="T206" i="17"/>
  <c r="T207" i="17"/>
  <c r="T208" i="17"/>
  <c r="T209" i="17"/>
  <c r="T210" i="17"/>
  <c r="T211" i="17"/>
  <c r="T212" i="17"/>
  <c r="T213" i="17"/>
  <c r="T214" i="17"/>
  <c r="T215" i="17"/>
  <c r="T216" i="17"/>
  <c r="T217" i="17"/>
  <c r="T218" i="17"/>
  <c r="T219" i="17"/>
  <c r="T220" i="17"/>
  <c r="T221" i="17"/>
  <c r="T222" i="17"/>
  <c r="T223" i="17"/>
  <c r="T224" i="17"/>
  <c r="T225" i="17"/>
  <c r="T226" i="17"/>
  <c r="T227" i="17"/>
  <c r="T228" i="17"/>
  <c r="T229" i="17"/>
  <c r="T230" i="17"/>
  <c r="T231" i="17"/>
  <c r="T232" i="17"/>
  <c r="T233" i="17"/>
  <c r="T234" i="17"/>
  <c r="T235" i="17"/>
  <c r="T236" i="17"/>
  <c r="T237" i="17"/>
  <c r="T238" i="17"/>
  <c r="T239" i="17"/>
  <c r="T240" i="17"/>
  <c r="T241" i="17"/>
  <c r="T242" i="17"/>
  <c r="T243" i="17"/>
  <c r="T244" i="17"/>
  <c r="T245" i="17"/>
  <c r="T246" i="17"/>
  <c r="T247" i="17"/>
  <c r="T248" i="17"/>
  <c r="T249" i="17"/>
  <c r="T250" i="17"/>
  <c r="T251" i="17"/>
  <c r="T252" i="17"/>
  <c r="T253" i="17"/>
  <c r="T254" i="17"/>
  <c r="T255" i="17"/>
  <c r="T256" i="17"/>
  <c r="T257" i="17"/>
  <c r="T258" i="17"/>
  <c r="T259" i="17"/>
  <c r="T260" i="17"/>
  <c r="T261" i="17"/>
  <c r="T262" i="17"/>
  <c r="T26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T294" i="17"/>
  <c r="T295" i="17"/>
  <c r="T296" i="17"/>
  <c r="T297" i="17"/>
  <c r="T298" i="17"/>
  <c r="T299" i="17"/>
  <c r="T300" i="17"/>
  <c r="T301" i="17"/>
  <c r="T302" i="17"/>
  <c r="T8" i="17"/>
  <c r="N2" i="19" l="1"/>
  <c r="N3" i="19" s="1"/>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F85" i="9"/>
  <c r="A85" i="9"/>
  <c r="F84" i="9"/>
  <c r="A84" i="9"/>
  <c r="F83" i="9"/>
  <c r="A83" i="9"/>
  <c r="F82" i="9"/>
  <c r="A82" i="9"/>
  <c r="F81" i="9"/>
  <c r="A81" i="9"/>
  <c r="F80" i="9"/>
  <c r="A80" i="9"/>
  <c r="F79" i="9"/>
  <c r="A79" i="9"/>
  <c r="F78" i="9"/>
  <c r="A78" i="9"/>
  <c r="F77" i="9"/>
  <c r="A77" i="9"/>
  <c r="F76" i="9"/>
  <c r="A76" i="9"/>
  <c r="F75" i="9"/>
  <c r="A75" i="9"/>
  <c r="F74" i="9"/>
  <c r="A74" i="9"/>
  <c r="F73" i="9"/>
  <c r="A73" i="9"/>
  <c r="F72" i="9"/>
  <c r="A72" i="9"/>
  <c r="F71" i="9"/>
  <c r="A71" i="9"/>
  <c r="F70" i="9"/>
  <c r="A70" i="9"/>
  <c r="F69" i="9"/>
  <c r="A69" i="9"/>
  <c r="F68" i="9"/>
  <c r="A68" i="9"/>
  <c r="F67" i="9"/>
  <c r="A67" i="9"/>
  <c r="F66" i="9"/>
  <c r="A66" i="9"/>
  <c r="F65" i="9"/>
  <c r="A65" i="9"/>
  <c r="F64" i="9"/>
  <c r="A64" i="9"/>
  <c r="F63" i="9"/>
  <c r="A63" i="9"/>
  <c r="F62" i="9"/>
  <c r="A62" i="9"/>
  <c r="F61" i="9"/>
  <c r="A61" i="9"/>
  <c r="F60" i="9"/>
  <c r="A60" i="9"/>
  <c r="F59" i="9"/>
  <c r="A59" i="9"/>
  <c r="F58" i="9"/>
  <c r="A58" i="9"/>
  <c r="F57" i="9"/>
  <c r="A57" i="9"/>
  <c r="F56" i="9"/>
  <c r="A56" i="9"/>
  <c r="F55" i="9"/>
  <c r="A55" i="9"/>
  <c r="F54" i="9"/>
  <c r="A54" i="9"/>
  <c r="F53" i="9"/>
  <c r="A53" i="9"/>
  <c r="F52" i="9"/>
  <c r="A52" i="9"/>
  <c r="F51" i="9"/>
  <c r="A51" i="9"/>
  <c r="F50" i="9"/>
  <c r="A50" i="9"/>
  <c r="F49" i="9"/>
  <c r="A49" i="9"/>
  <c r="F48" i="9"/>
  <c r="A48" i="9"/>
  <c r="F47" i="9"/>
  <c r="A47" i="9"/>
  <c r="F46" i="9"/>
  <c r="A46" i="9"/>
  <c r="F45" i="9"/>
  <c r="A45" i="9"/>
  <c r="F44" i="9"/>
  <c r="A44" i="9"/>
  <c r="F43" i="9"/>
  <c r="A43" i="9"/>
  <c r="F42" i="9"/>
  <c r="A42" i="9"/>
  <c r="F41" i="9"/>
  <c r="A41" i="9"/>
  <c r="F40" i="9"/>
  <c r="A40" i="9"/>
  <c r="F39" i="9"/>
  <c r="A39" i="9"/>
  <c r="F38" i="9"/>
  <c r="A38" i="9"/>
  <c r="F37" i="9"/>
  <c r="A37" i="9"/>
  <c r="F36" i="9"/>
  <c r="A36" i="9"/>
  <c r="F35" i="9"/>
  <c r="A35" i="9"/>
  <c r="F34" i="9"/>
  <c r="A34" i="9"/>
  <c r="F33" i="9"/>
  <c r="A33" i="9"/>
  <c r="F32" i="9"/>
  <c r="A32" i="9"/>
  <c r="F31" i="9"/>
  <c r="A31" i="9"/>
  <c r="F30" i="9"/>
  <c r="A30" i="9"/>
  <c r="F29" i="9"/>
  <c r="A29" i="9"/>
  <c r="F28" i="9"/>
  <c r="A28" i="9"/>
  <c r="F27" i="9"/>
  <c r="A27" i="9"/>
  <c r="F26" i="9"/>
  <c r="A26" i="9"/>
  <c r="F25" i="9"/>
  <c r="A25" i="9"/>
  <c r="F24" i="9"/>
  <c r="A24" i="9"/>
  <c r="F23" i="9"/>
  <c r="A23" i="9"/>
  <c r="F22" i="9"/>
  <c r="A22" i="9"/>
  <c r="F21" i="9"/>
  <c r="A21" i="9"/>
  <c r="F20" i="9"/>
  <c r="A20" i="9"/>
  <c r="F19" i="9"/>
  <c r="A19" i="9"/>
  <c r="F18" i="9"/>
  <c r="A18" i="9"/>
  <c r="F17" i="9"/>
  <c r="A17" i="9"/>
  <c r="F16" i="9"/>
  <c r="A16" i="9"/>
  <c r="F15" i="9"/>
  <c r="A15" i="9"/>
  <c r="F14" i="9"/>
  <c r="A14" i="9"/>
  <c r="F13" i="9"/>
  <c r="A13" i="9"/>
  <c r="F12" i="9"/>
  <c r="A12" i="9"/>
  <c r="F11" i="9"/>
  <c r="A11" i="9"/>
  <c r="F10" i="9"/>
  <c r="A10" i="9"/>
  <c r="F9" i="9"/>
  <c r="A9" i="9"/>
  <c r="F8" i="9"/>
  <c r="A8" i="9"/>
  <c r="F7" i="9"/>
  <c r="A7" i="9"/>
  <c r="F6" i="9"/>
  <c r="A6" i="9"/>
  <c r="F5" i="9"/>
  <c r="A5" i="9"/>
  <c r="F4" i="9"/>
  <c r="A4" i="9"/>
  <c r="F3" i="9"/>
  <c r="A3" i="9"/>
  <c r="F2" i="9"/>
  <c r="A2" i="9"/>
  <c r="Q40" i="4"/>
  <c r="L40" i="4"/>
  <c r="I40" i="4"/>
  <c r="T40" i="4" s="1"/>
  <c r="U40" i="4" s="1"/>
  <c r="H40" i="4"/>
  <c r="V40" i="4" s="1"/>
  <c r="E40" i="4"/>
  <c r="G40" i="4" s="1"/>
  <c r="Q39" i="4"/>
  <c r="L39" i="4"/>
  <c r="I39" i="4"/>
  <c r="R39" i="4" s="1"/>
  <c r="H39" i="4"/>
  <c r="V39" i="4" s="1"/>
  <c r="E39" i="4"/>
  <c r="G39" i="4" s="1"/>
  <c r="Q38" i="4"/>
  <c r="L38" i="4"/>
  <c r="I38" i="4"/>
  <c r="R38" i="4" s="1"/>
  <c r="H38" i="4"/>
  <c r="V38" i="4" s="1"/>
  <c r="E38" i="4"/>
  <c r="G38" i="4" s="1"/>
  <c r="Q37" i="4"/>
  <c r="L37" i="4"/>
  <c r="I37" i="4"/>
  <c r="T37" i="4" s="1"/>
  <c r="U37" i="4" s="1"/>
  <c r="H37" i="4"/>
  <c r="V37" i="4" s="1"/>
  <c r="E37" i="4"/>
  <c r="G37" i="4" s="1"/>
  <c r="Q36" i="4"/>
  <c r="L36" i="4"/>
  <c r="I36" i="4"/>
  <c r="X36" i="4" s="1"/>
  <c r="Y36" i="4" s="1"/>
  <c r="H36" i="4"/>
  <c r="V36" i="4" s="1"/>
  <c r="E36" i="4"/>
  <c r="G36" i="4" s="1"/>
  <c r="Q35" i="4"/>
  <c r="L35" i="4"/>
  <c r="I35" i="4"/>
  <c r="K35" i="4" s="1"/>
  <c r="H35" i="4"/>
  <c r="V35" i="4" s="1"/>
  <c r="E35" i="4"/>
  <c r="G35" i="4" s="1"/>
  <c r="Q34" i="4"/>
  <c r="L34" i="4"/>
  <c r="I34" i="4"/>
  <c r="N34" i="4" s="1"/>
  <c r="O34" i="4" s="1"/>
  <c r="H34" i="4"/>
  <c r="V34" i="4" s="1"/>
  <c r="E34" i="4"/>
  <c r="G34" i="4" s="1"/>
  <c r="Q33" i="4"/>
  <c r="L33" i="4"/>
  <c r="I33" i="4"/>
  <c r="X33" i="4" s="1"/>
  <c r="Y33" i="4" s="1"/>
  <c r="H33" i="4"/>
  <c r="V33" i="4" s="1"/>
  <c r="E33" i="4"/>
  <c r="G33" i="4" s="1"/>
  <c r="Q32" i="4"/>
  <c r="L32" i="4"/>
  <c r="I32" i="4"/>
  <c r="T32" i="4" s="1"/>
  <c r="U32" i="4" s="1"/>
  <c r="H32" i="4"/>
  <c r="V32" i="4" s="1"/>
  <c r="E32" i="4"/>
  <c r="G32" i="4" s="1"/>
  <c r="Q31" i="4"/>
  <c r="L31" i="4"/>
  <c r="I31" i="4"/>
  <c r="R31" i="4" s="1"/>
  <c r="H31" i="4"/>
  <c r="V31" i="4" s="1"/>
  <c r="E31" i="4"/>
  <c r="G31" i="4" s="1"/>
  <c r="Q30" i="4"/>
  <c r="L30" i="4"/>
  <c r="I30" i="4"/>
  <c r="R30" i="4" s="1"/>
  <c r="H30" i="4"/>
  <c r="V30" i="4" s="1"/>
  <c r="E30" i="4"/>
  <c r="G30" i="4" s="1"/>
  <c r="Q29" i="4"/>
  <c r="L29" i="4"/>
  <c r="I29" i="4"/>
  <c r="T29" i="4" s="1"/>
  <c r="U29" i="4" s="1"/>
  <c r="H29" i="4"/>
  <c r="V29" i="4" s="1"/>
  <c r="E29" i="4"/>
  <c r="G29" i="4" s="1"/>
  <c r="Q28" i="4"/>
  <c r="L28" i="4"/>
  <c r="I28" i="4"/>
  <c r="X28" i="4" s="1"/>
  <c r="Y28" i="4" s="1"/>
  <c r="H28" i="4"/>
  <c r="V28" i="4" s="1"/>
  <c r="E28" i="4"/>
  <c r="G28" i="4" s="1"/>
  <c r="Q27" i="4"/>
  <c r="L27" i="4"/>
  <c r="I27" i="4"/>
  <c r="K27" i="4" s="1"/>
  <c r="H27" i="4"/>
  <c r="V27" i="4" s="1"/>
  <c r="E27" i="4"/>
  <c r="G27" i="4" s="1"/>
  <c r="Q26" i="4"/>
  <c r="L26" i="4"/>
  <c r="I26" i="4"/>
  <c r="N26" i="4" s="1"/>
  <c r="O26" i="4" s="1"/>
  <c r="H26" i="4"/>
  <c r="V26" i="4" s="1"/>
  <c r="E26" i="4"/>
  <c r="G26" i="4" s="1"/>
  <c r="Q25" i="4"/>
  <c r="L25" i="4"/>
  <c r="I25" i="4"/>
  <c r="X25" i="4" s="1"/>
  <c r="Y25" i="4" s="1"/>
  <c r="H25" i="4"/>
  <c r="V25" i="4" s="1"/>
  <c r="E25" i="4"/>
  <c r="G25" i="4" s="1"/>
  <c r="Q24" i="4"/>
  <c r="L24" i="4"/>
  <c r="I24" i="4"/>
  <c r="T24" i="4" s="1"/>
  <c r="U24" i="4" s="1"/>
  <c r="H24" i="4"/>
  <c r="V24" i="4" s="1"/>
  <c r="E24" i="4"/>
  <c r="G24" i="4" s="1"/>
  <c r="Q23" i="4"/>
  <c r="L23" i="4"/>
  <c r="I23" i="4"/>
  <c r="R23" i="4" s="1"/>
  <c r="H23" i="4"/>
  <c r="V23" i="4" s="1"/>
  <c r="E23" i="4"/>
  <c r="G23" i="4" s="1"/>
  <c r="Q22" i="4"/>
  <c r="L22" i="4"/>
  <c r="I22" i="4"/>
  <c r="R22" i="4" s="1"/>
  <c r="H22" i="4"/>
  <c r="V22" i="4" s="1"/>
  <c r="E22" i="4"/>
  <c r="G22" i="4" s="1"/>
  <c r="Q21" i="4"/>
  <c r="L21" i="4"/>
  <c r="I21" i="4"/>
  <c r="T21" i="4" s="1"/>
  <c r="U21" i="4" s="1"/>
  <c r="H21" i="4"/>
  <c r="V21" i="4" s="1"/>
  <c r="E21" i="4"/>
  <c r="G21" i="4" s="1"/>
  <c r="Q20" i="4"/>
  <c r="L20" i="4"/>
  <c r="I20" i="4"/>
  <c r="X20" i="4" s="1"/>
  <c r="Y20" i="4" s="1"/>
  <c r="H20" i="4"/>
  <c r="V20" i="4" s="1"/>
  <c r="E20" i="4"/>
  <c r="G20" i="4" s="1"/>
  <c r="Q19" i="4"/>
  <c r="L19" i="4"/>
  <c r="I19" i="4"/>
  <c r="K19" i="4" s="1"/>
  <c r="H19" i="4"/>
  <c r="V19" i="4" s="1"/>
  <c r="E19" i="4"/>
  <c r="G19" i="4" s="1"/>
  <c r="Q18" i="4"/>
  <c r="L18" i="4"/>
  <c r="I18" i="4"/>
  <c r="N18" i="4" s="1"/>
  <c r="O18" i="4" s="1"/>
  <c r="H18" i="4"/>
  <c r="V18" i="4" s="1"/>
  <c r="E18" i="4"/>
  <c r="G18" i="4" s="1"/>
  <c r="Q17" i="4"/>
  <c r="L17" i="4"/>
  <c r="I17" i="4"/>
  <c r="X17" i="4" s="1"/>
  <c r="Y17" i="4" s="1"/>
  <c r="H17" i="4"/>
  <c r="V17" i="4" s="1"/>
  <c r="E17" i="4"/>
  <c r="G17" i="4" s="1"/>
  <c r="Q16" i="4"/>
  <c r="L16" i="4"/>
  <c r="I16" i="4"/>
  <c r="T16" i="4" s="1"/>
  <c r="U16" i="4" s="1"/>
  <c r="H16" i="4"/>
  <c r="V16" i="4" s="1"/>
  <c r="E16" i="4"/>
  <c r="G16" i="4" s="1"/>
  <c r="Q15" i="4"/>
  <c r="L15" i="4"/>
  <c r="I15" i="4"/>
  <c r="R15" i="4" s="1"/>
  <c r="H15" i="4"/>
  <c r="V15" i="4" s="1"/>
  <c r="E15" i="4"/>
  <c r="G15" i="4" s="1"/>
  <c r="Q14" i="4"/>
  <c r="L14" i="4"/>
  <c r="I14" i="4"/>
  <c r="R14" i="4" s="1"/>
  <c r="H14" i="4"/>
  <c r="V14" i="4" s="1"/>
  <c r="E14" i="4"/>
  <c r="G14" i="4" s="1"/>
  <c r="Q13" i="4"/>
  <c r="L13" i="4"/>
  <c r="I13" i="4"/>
  <c r="K13" i="4" s="1"/>
  <c r="H13" i="4"/>
  <c r="V13" i="4" s="1"/>
  <c r="E13" i="4"/>
  <c r="G13" i="4" s="1"/>
  <c r="Q12" i="4"/>
  <c r="L12" i="4"/>
  <c r="I12" i="4"/>
  <c r="X12" i="4" s="1"/>
  <c r="Y12" i="4" s="1"/>
  <c r="H12" i="4"/>
  <c r="V12" i="4" s="1"/>
  <c r="E12" i="4"/>
  <c r="G12" i="4" s="1"/>
  <c r="Q11" i="4"/>
  <c r="L11" i="4"/>
  <c r="I11" i="4"/>
  <c r="K11" i="4" s="1"/>
  <c r="H11" i="4"/>
  <c r="V11" i="4" s="1"/>
  <c r="E11" i="4"/>
  <c r="G11" i="4" s="1"/>
  <c r="Q10" i="4"/>
  <c r="L10" i="4"/>
  <c r="I10" i="4"/>
  <c r="N10" i="4" s="1"/>
  <c r="O10" i="4" s="1"/>
  <c r="H10" i="4"/>
  <c r="V10" i="4" s="1"/>
  <c r="E10" i="4"/>
  <c r="G10" i="4" s="1"/>
  <c r="Q9" i="4"/>
  <c r="L9" i="4"/>
  <c r="E9" i="4" s="1"/>
  <c r="G9" i="4" s="1"/>
  <c r="I9" i="4"/>
  <c r="H9" i="4"/>
  <c r="V9" i="4" s="1"/>
  <c r="P1088" i="16"/>
  <c r="P1087" i="16"/>
  <c r="P1086" i="16"/>
  <c r="P1085" i="16"/>
  <c r="P1084" i="16"/>
  <c r="P1083" i="16"/>
  <c r="P1082" i="16"/>
  <c r="P1081" i="16"/>
  <c r="P1080" i="16"/>
  <c r="P1079" i="16"/>
  <c r="P1078" i="16"/>
  <c r="P1077" i="16"/>
  <c r="P1076" i="16"/>
  <c r="P1075" i="16"/>
  <c r="P1074" i="16"/>
  <c r="P1073" i="16"/>
  <c r="P1072" i="16"/>
  <c r="P1071" i="16"/>
  <c r="P1070" i="16"/>
  <c r="P1069" i="16"/>
  <c r="P1068" i="16"/>
  <c r="P1067" i="16"/>
  <c r="P1066" i="16"/>
  <c r="P1065" i="16"/>
  <c r="P1064" i="16"/>
  <c r="P1063" i="16"/>
  <c r="P1062" i="16"/>
  <c r="P1061" i="16"/>
  <c r="P1060" i="16"/>
  <c r="P1059" i="16"/>
  <c r="P1058" i="16"/>
  <c r="P1057" i="16"/>
  <c r="P1056" i="16"/>
  <c r="P1055" i="16"/>
  <c r="P1054" i="16"/>
  <c r="P1053" i="16"/>
  <c r="P1052" i="16"/>
  <c r="P1051" i="16"/>
  <c r="P1050" i="16"/>
  <c r="P1049" i="16"/>
  <c r="P1048" i="16"/>
  <c r="P1047" i="16"/>
  <c r="P1046" i="16"/>
  <c r="P1045" i="16"/>
  <c r="P1044" i="16"/>
  <c r="P1043" i="16"/>
  <c r="P1042" i="16"/>
  <c r="P1041" i="16"/>
  <c r="P1040" i="16"/>
  <c r="P1039" i="16"/>
  <c r="P1038" i="16"/>
  <c r="P1037" i="16"/>
  <c r="P1036" i="16"/>
  <c r="P1035" i="16"/>
  <c r="P1034" i="16"/>
  <c r="P1033" i="16"/>
  <c r="P1032" i="16"/>
  <c r="P1031" i="16"/>
  <c r="P1030" i="16"/>
  <c r="P1029" i="16"/>
  <c r="P1028" i="16"/>
  <c r="P1027" i="16"/>
  <c r="P1026" i="16"/>
  <c r="P1025" i="16"/>
  <c r="P1024" i="16"/>
  <c r="P1023" i="16"/>
  <c r="P1022" i="16"/>
  <c r="P1021" i="16"/>
  <c r="P1020" i="16"/>
  <c r="P1019" i="16"/>
  <c r="P1018" i="16"/>
  <c r="P1017" i="16"/>
  <c r="P1016" i="16"/>
  <c r="P1015" i="16"/>
  <c r="P1014" i="16"/>
  <c r="P1013" i="16"/>
  <c r="P1012" i="16"/>
  <c r="P1011" i="16"/>
  <c r="P1010" i="16"/>
  <c r="P1009" i="16"/>
  <c r="P1008" i="16"/>
  <c r="P1007" i="16"/>
  <c r="P1006" i="16"/>
  <c r="P1005" i="16"/>
  <c r="P1004" i="16"/>
  <c r="P1003" i="16"/>
  <c r="P1002" i="16"/>
  <c r="P1001" i="16"/>
  <c r="P1000" i="16"/>
  <c r="P999" i="16"/>
  <c r="P998" i="16"/>
  <c r="P997" i="16"/>
  <c r="P996" i="16"/>
  <c r="P995" i="16"/>
  <c r="P994" i="16"/>
  <c r="P993" i="16"/>
  <c r="P992" i="16"/>
  <c r="P991" i="16"/>
  <c r="P990" i="16"/>
  <c r="P989" i="16"/>
  <c r="P988" i="16"/>
  <c r="P987" i="16"/>
  <c r="P986" i="16"/>
  <c r="P985" i="16"/>
  <c r="P984" i="16"/>
  <c r="P983" i="16"/>
  <c r="P982" i="16"/>
  <c r="P981" i="16"/>
  <c r="P980" i="16"/>
  <c r="P979" i="16"/>
  <c r="P978" i="16"/>
  <c r="P977" i="16"/>
  <c r="P976" i="16"/>
  <c r="P975" i="16"/>
  <c r="P974" i="16"/>
  <c r="P973" i="16"/>
  <c r="P972" i="16"/>
  <c r="P971" i="16"/>
  <c r="P970" i="16"/>
  <c r="P969" i="16"/>
  <c r="P968" i="16"/>
  <c r="P967" i="16"/>
  <c r="P966" i="16"/>
  <c r="P965" i="16"/>
  <c r="P964" i="16"/>
  <c r="P963" i="16"/>
  <c r="P962" i="16"/>
  <c r="P961" i="16"/>
  <c r="P960" i="16"/>
  <c r="P959" i="16"/>
  <c r="P958" i="16"/>
  <c r="P957" i="16"/>
  <c r="P956" i="16"/>
  <c r="P955" i="16"/>
  <c r="P954" i="16"/>
  <c r="P953" i="16"/>
  <c r="P952" i="16"/>
  <c r="P951" i="16"/>
  <c r="P950" i="16"/>
  <c r="P949" i="16"/>
  <c r="P948" i="16"/>
  <c r="P947" i="16"/>
  <c r="P946" i="16"/>
  <c r="P945" i="16"/>
  <c r="P944" i="16"/>
  <c r="P943" i="16"/>
  <c r="P942" i="16"/>
  <c r="P941" i="16"/>
  <c r="P940" i="16"/>
  <c r="P939" i="16"/>
  <c r="P938" i="16"/>
  <c r="P937" i="16"/>
  <c r="P936" i="16"/>
  <c r="P935" i="16"/>
  <c r="P934" i="16"/>
  <c r="P933" i="16"/>
  <c r="P932" i="16"/>
  <c r="P931" i="16"/>
  <c r="P930" i="16"/>
  <c r="P929" i="16"/>
  <c r="P928" i="16"/>
  <c r="P927" i="16"/>
  <c r="P926" i="16"/>
  <c r="P925" i="16"/>
  <c r="P924" i="16"/>
  <c r="P923" i="16"/>
  <c r="P922" i="16"/>
  <c r="P921" i="16"/>
  <c r="P920" i="16"/>
  <c r="P919" i="16"/>
  <c r="P918" i="16"/>
  <c r="P917" i="16"/>
  <c r="P916" i="16"/>
  <c r="P915" i="16"/>
  <c r="P914" i="16"/>
  <c r="P913" i="16"/>
  <c r="P912" i="16"/>
  <c r="P911" i="16"/>
  <c r="P910" i="16"/>
  <c r="P909" i="16"/>
  <c r="P908" i="16"/>
  <c r="P907" i="16"/>
  <c r="P906" i="16"/>
  <c r="P905" i="16"/>
  <c r="P904" i="16"/>
  <c r="P903" i="16"/>
  <c r="P902" i="16"/>
  <c r="P901" i="16"/>
  <c r="P900" i="16"/>
  <c r="P899" i="16"/>
  <c r="P898" i="16"/>
  <c r="P897" i="16"/>
  <c r="P896" i="16"/>
  <c r="P895" i="16"/>
  <c r="P894" i="16"/>
  <c r="P893" i="16"/>
  <c r="P892" i="16"/>
  <c r="P891" i="16"/>
  <c r="P890" i="16"/>
  <c r="P889" i="16"/>
  <c r="P888" i="16"/>
  <c r="P887" i="16"/>
  <c r="P886" i="16"/>
  <c r="P885" i="16"/>
  <c r="P884" i="16"/>
  <c r="P883" i="16"/>
  <c r="P882" i="16"/>
  <c r="P881" i="16"/>
  <c r="P880" i="16"/>
  <c r="P879" i="16"/>
  <c r="P878" i="16"/>
  <c r="P877" i="16"/>
  <c r="P876" i="16"/>
  <c r="P875" i="16"/>
  <c r="P874" i="16"/>
  <c r="P873" i="16"/>
  <c r="P872" i="16"/>
  <c r="P871" i="16"/>
  <c r="P870" i="16"/>
  <c r="P869" i="16"/>
  <c r="P868" i="16"/>
  <c r="P867" i="16"/>
  <c r="P866" i="16"/>
  <c r="P865" i="16"/>
  <c r="P864" i="16"/>
  <c r="P863" i="16"/>
  <c r="P862" i="16"/>
  <c r="P861" i="16"/>
  <c r="P860" i="16"/>
  <c r="P859" i="16"/>
  <c r="P858" i="16"/>
  <c r="P857" i="16"/>
  <c r="P856" i="16"/>
  <c r="P855" i="16"/>
  <c r="P854" i="16"/>
  <c r="P853" i="16"/>
  <c r="P852" i="16"/>
  <c r="P851" i="16"/>
  <c r="P850" i="16"/>
  <c r="P849" i="16"/>
  <c r="P848" i="16"/>
  <c r="P847" i="16"/>
  <c r="P846" i="16"/>
  <c r="P845" i="16"/>
  <c r="P844" i="16"/>
  <c r="P843" i="16"/>
  <c r="P842" i="16"/>
  <c r="P841" i="16"/>
  <c r="P840" i="16"/>
  <c r="P839" i="16"/>
  <c r="P838" i="16"/>
  <c r="P837" i="16"/>
  <c r="P836" i="16"/>
  <c r="P835" i="16"/>
  <c r="P834" i="16"/>
  <c r="P833" i="16"/>
  <c r="P832" i="16"/>
  <c r="P831" i="16"/>
  <c r="P830" i="16"/>
  <c r="P829" i="16"/>
  <c r="P828" i="16"/>
  <c r="P827" i="16"/>
  <c r="P826" i="16"/>
  <c r="P825" i="16"/>
  <c r="P824" i="16"/>
  <c r="P823" i="16"/>
  <c r="P822" i="16"/>
  <c r="P821" i="16"/>
  <c r="P820" i="16"/>
  <c r="P819" i="16"/>
  <c r="P818" i="16"/>
  <c r="P817" i="16"/>
  <c r="P816" i="16"/>
  <c r="P815" i="16"/>
  <c r="P814" i="16"/>
  <c r="P813" i="16"/>
  <c r="P812" i="16"/>
  <c r="P811" i="16"/>
  <c r="P810" i="16"/>
  <c r="P809" i="16"/>
  <c r="P808" i="16"/>
  <c r="P807" i="16"/>
  <c r="P806" i="16"/>
  <c r="P805" i="16"/>
  <c r="P804" i="16"/>
  <c r="P803" i="16"/>
  <c r="P802" i="16"/>
  <c r="P801" i="16"/>
  <c r="P800" i="16"/>
  <c r="P799" i="16"/>
  <c r="P798" i="16"/>
  <c r="P797" i="16"/>
  <c r="P796" i="16"/>
  <c r="P795" i="16"/>
  <c r="P794" i="16"/>
  <c r="P793" i="16"/>
  <c r="P792" i="16"/>
  <c r="P791" i="16"/>
  <c r="P790" i="16"/>
  <c r="P789" i="16"/>
  <c r="P788" i="16"/>
  <c r="P787" i="16"/>
  <c r="P786" i="16"/>
  <c r="P785" i="16"/>
  <c r="P784" i="16"/>
  <c r="P783" i="16"/>
  <c r="P782" i="16"/>
  <c r="P781" i="16"/>
  <c r="P780" i="16"/>
  <c r="P779" i="16"/>
  <c r="P778" i="16"/>
  <c r="P777" i="16"/>
  <c r="P776" i="16"/>
  <c r="P775" i="16"/>
  <c r="P774" i="16"/>
  <c r="P773" i="16"/>
  <c r="P772" i="16"/>
  <c r="P771" i="16"/>
  <c r="P770" i="16"/>
  <c r="P769" i="16"/>
  <c r="P768" i="16"/>
  <c r="P767" i="16"/>
  <c r="P766" i="16"/>
  <c r="P765" i="16"/>
  <c r="P764" i="16"/>
  <c r="P763" i="16"/>
  <c r="P762" i="16"/>
  <c r="P761" i="16"/>
  <c r="P760" i="16"/>
  <c r="P759" i="16"/>
  <c r="P758" i="16"/>
  <c r="P757" i="16"/>
  <c r="P756" i="16"/>
  <c r="P755" i="16"/>
  <c r="P754" i="16"/>
  <c r="P753" i="16"/>
  <c r="P752" i="16"/>
  <c r="P751" i="16"/>
  <c r="P750" i="16"/>
  <c r="P749" i="16"/>
  <c r="P748" i="16"/>
  <c r="P747" i="16"/>
  <c r="P746" i="16"/>
  <c r="P745" i="16"/>
  <c r="P744" i="16"/>
  <c r="P743" i="16"/>
  <c r="P742" i="16"/>
  <c r="P741" i="16"/>
  <c r="P740" i="16"/>
  <c r="P739" i="16"/>
  <c r="P738" i="16"/>
  <c r="P737" i="16"/>
  <c r="P736" i="16"/>
  <c r="P735" i="16"/>
  <c r="P734" i="16"/>
  <c r="P733" i="16"/>
  <c r="P732" i="16"/>
  <c r="P731" i="16"/>
  <c r="P730" i="16"/>
  <c r="P729" i="16"/>
  <c r="P728" i="16"/>
  <c r="P727" i="16"/>
  <c r="P726" i="16"/>
  <c r="P725" i="16"/>
  <c r="P724" i="16"/>
  <c r="P723" i="16"/>
  <c r="P722" i="16"/>
  <c r="P721" i="16"/>
  <c r="P720" i="16"/>
  <c r="P719" i="16"/>
  <c r="P718" i="16"/>
  <c r="P717" i="16"/>
  <c r="P716" i="16"/>
  <c r="P715" i="16"/>
  <c r="P714" i="16"/>
  <c r="P713" i="16"/>
  <c r="P712" i="16"/>
  <c r="P711" i="16"/>
  <c r="P710" i="16"/>
  <c r="P709" i="16"/>
  <c r="P708" i="16"/>
  <c r="P707" i="16"/>
  <c r="P706" i="16"/>
  <c r="P705" i="16"/>
  <c r="P704" i="16"/>
  <c r="P703" i="16"/>
  <c r="P702" i="16"/>
  <c r="P701" i="16"/>
  <c r="P700" i="16"/>
  <c r="P699" i="16"/>
  <c r="P698" i="16"/>
  <c r="P697" i="16"/>
  <c r="P696" i="16"/>
  <c r="P695" i="16"/>
  <c r="P694" i="16"/>
  <c r="P693" i="16"/>
  <c r="P692" i="16"/>
  <c r="P691" i="16"/>
  <c r="P690" i="16"/>
  <c r="P689" i="16"/>
  <c r="P688" i="16"/>
  <c r="P687" i="16"/>
  <c r="P686" i="16"/>
  <c r="P685" i="16"/>
  <c r="P684" i="16"/>
  <c r="P683" i="16"/>
  <c r="P682" i="16"/>
  <c r="P681" i="16"/>
  <c r="P680" i="16"/>
  <c r="P679" i="16"/>
  <c r="P678" i="16"/>
  <c r="P677" i="16"/>
  <c r="P676" i="16"/>
  <c r="P675" i="16"/>
  <c r="P674" i="16"/>
  <c r="P673" i="16"/>
  <c r="P672" i="16"/>
  <c r="P671" i="16"/>
  <c r="P670" i="16"/>
  <c r="P669" i="16"/>
  <c r="P668" i="16"/>
  <c r="P667" i="16"/>
  <c r="P666" i="16"/>
  <c r="P665" i="16"/>
  <c r="P664" i="16"/>
  <c r="P663" i="16"/>
  <c r="P662" i="16"/>
  <c r="P661" i="16"/>
  <c r="P660" i="16"/>
  <c r="P659" i="16"/>
  <c r="P658" i="16"/>
  <c r="P657" i="16"/>
  <c r="P656" i="16"/>
  <c r="P655" i="16"/>
  <c r="P654" i="16"/>
  <c r="P653" i="16"/>
  <c r="P652" i="16"/>
  <c r="P651" i="16"/>
  <c r="P650" i="16"/>
  <c r="P649" i="16"/>
  <c r="P648" i="16"/>
  <c r="P647" i="16"/>
  <c r="P646" i="16"/>
  <c r="P645" i="16"/>
  <c r="P644" i="16"/>
  <c r="P643" i="16"/>
  <c r="P642" i="16"/>
  <c r="P641" i="16"/>
  <c r="P640" i="16"/>
  <c r="P639" i="16"/>
  <c r="P638" i="16"/>
  <c r="P637" i="16"/>
  <c r="P636" i="16"/>
  <c r="P635" i="16"/>
  <c r="P634" i="16"/>
  <c r="P633" i="16"/>
  <c r="P632" i="16"/>
  <c r="P631" i="16"/>
  <c r="P630" i="16"/>
  <c r="P629" i="16"/>
  <c r="P628" i="16"/>
  <c r="P627" i="16"/>
  <c r="P626" i="16"/>
  <c r="P625" i="16"/>
  <c r="P624" i="16"/>
  <c r="P623" i="16"/>
  <c r="P622" i="16"/>
  <c r="P621" i="16"/>
  <c r="P620" i="16"/>
  <c r="P619" i="16"/>
  <c r="P618" i="16"/>
  <c r="P617" i="16"/>
  <c r="P616" i="16"/>
  <c r="P615" i="16"/>
  <c r="P614" i="16"/>
  <c r="P613" i="16"/>
  <c r="P612" i="16"/>
  <c r="P611" i="16"/>
  <c r="P610" i="16"/>
  <c r="P609" i="16"/>
  <c r="P608" i="16"/>
  <c r="P607" i="16"/>
  <c r="P606" i="16"/>
  <c r="P605" i="16"/>
  <c r="P604" i="16"/>
  <c r="P603" i="16"/>
  <c r="P602" i="16"/>
  <c r="P601" i="16"/>
  <c r="P600" i="16"/>
  <c r="P599" i="16"/>
  <c r="P598" i="16"/>
  <c r="P597" i="16"/>
  <c r="P596" i="16"/>
  <c r="P595" i="16"/>
  <c r="P594" i="16"/>
  <c r="P593" i="16"/>
  <c r="P592" i="16"/>
  <c r="P591" i="16"/>
  <c r="P590" i="16"/>
  <c r="P589" i="16"/>
  <c r="P588" i="16"/>
  <c r="P587" i="16"/>
  <c r="P586" i="16"/>
  <c r="P585" i="16"/>
  <c r="P584" i="16"/>
  <c r="P583" i="16"/>
  <c r="P582" i="16"/>
  <c r="P581" i="16"/>
  <c r="P580" i="16"/>
  <c r="P579" i="16"/>
  <c r="P578" i="16"/>
  <c r="P577" i="16"/>
  <c r="P576" i="16"/>
  <c r="P575" i="16"/>
  <c r="P574" i="16"/>
  <c r="P573" i="16"/>
  <c r="P572" i="16"/>
  <c r="P571" i="16"/>
  <c r="P570" i="16"/>
  <c r="P569" i="16"/>
  <c r="P568" i="16"/>
  <c r="P567" i="16"/>
  <c r="P566" i="16"/>
  <c r="P565" i="16"/>
  <c r="P564" i="16"/>
  <c r="P563" i="16"/>
  <c r="P562" i="16"/>
  <c r="P561" i="16"/>
  <c r="P560" i="16"/>
  <c r="P559" i="16"/>
  <c r="P558" i="16"/>
  <c r="P557" i="16"/>
  <c r="P556" i="16"/>
  <c r="P555" i="16"/>
  <c r="P554" i="16"/>
  <c r="P553" i="16"/>
  <c r="P552" i="16"/>
  <c r="P551" i="16"/>
  <c r="P550" i="16"/>
  <c r="P549" i="16"/>
  <c r="P548" i="16"/>
  <c r="P547" i="16"/>
  <c r="P546" i="16"/>
  <c r="P545" i="16"/>
  <c r="P544" i="16"/>
  <c r="P543" i="16"/>
  <c r="P542" i="16"/>
  <c r="P541" i="16"/>
  <c r="P540" i="16"/>
  <c r="P539" i="16"/>
  <c r="P538" i="16"/>
  <c r="P537" i="16"/>
  <c r="P536" i="16"/>
  <c r="P535" i="16"/>
  <c r="P534" i="16"/>
  <c r="P533" i="16"/>
  <c r="P532" i="16"/>
  <c r="P531" i="16"/>
  <c r="P530" i="16"/>
  <c r="P529" i="16"/>
  <c r="P528" i="16"/>
  <c r="P527" i="16"/>
  <c r="P526" i="16"/>
  <c r="P525" i="16"/>
  <c r="P524" i="16"/>
  <c r="P523" i="16"/>
  <c r="P522" i="16"/>
  <c r="P521" i="16"/>
  <c r="P520" i="16"/>
  <c r="P519" i="16"/>
  <c r="P518" i="16"/>
  <c r="P517" i="16"/>
  <c r="P516" i="16"/>
  <c r="P515" i="16"/>
  <c r="P514" i="16"/>
  <c r="P513" i="16"/>
  <c r="P512" i="16"/>
  <c r="P511" i="16"/>
  <c r="P510" i="16"/>
  <c r="P509" i="16"/>
  <c r="P508" i="16"/>
  <c r="P507" i="16"/>
  <c r="P506" i="16"/>
  <c r="P505" i="16"/>
  <c r="P504" i="16"/>
  <c r="P503" i="16"/>
  <c r="P502" i="16"/>
  <c r="P501" i="16"/>
  <c r="P500" i="16"/>
  <c r="P499" i="16"/>
  <c r="P498" i="16"/>
  <c r="P497" i="16"/>
  <c r="P496" i="16"/>
  <c r="P495" i="16"/>
  <c r="P494" i="16"/>
  <c r="P493" i="16"/>
  <c r="P492" i="16"/>
  <c r="P491" i="16"/>
  <c r="P490" i="16"/>
  <c r="P489" i="16"/>
  <c r="P488" i="16"/>
  <c r="P487" i="16"/>
  <c r="P486" i="16"/>
  <c r="P485" i="16"/>
  <c r="P484" i="16"/>
  <c r="P483" i="16"/>
  <c r="P482" i="16"/>
  <c r="P481" i="16"/>
  <c r="P480" i="16"/>
  <c r="P479" i="16"/>
  <c r="P478" i="16"/>
  <c r="P477" i="16"/>
  <c r="P476" i="16"/>
  <c r="P475" i="16"/>
  <c r="P474" i="16"/>
  <c r="P473" i="16"/>
  <c r="P472" i="16"/>
  <c r="P471" i="16"/>
  <c r="P470" i="16"/>
  <c r="P469" i="16"/>
  <c r="P468" i="16"/>
  <c r="P467" i="16"/>
  <c r="P466" i="16"/>
  <c r="P465" i="16"/>
  <c r="P464" i="16"/>
  <c r="P463" i="16"/>
  <c r="P462" i="16"/>
  <c r="P461" i="16"/>
  <c r="P460" i="16"/>
  <c r="P459" i="16"/>
  <c r="P458" i="16"/>
  <c r="P457" i="16"/>
  <c r="P456" i="16"/>
  <c r="P455" i="16"/>
  <c r="P454" i="16"/>
  <c r="P453" i="16"/>
  <c r="P452" i="16"/>
  <c r="P451" i="16"/>
  <c r="P450" i="16"/>
  <c r="P449" i="16"/>
  <c r="P448" i="16"/>
  <c r="P447" i="16"/>
  <c r="P446" i="16"/>
  <c r="P445" i="16"/>
  <c r="P444" i="16"/>
  <c r="P443" i="16"/>
  <c r="P442" i="16"/>
  <c r="P441" i="16"/>
  <c r="P440" i="16"/>
  <c r="P439" i="16"/>
  <c r="P438" i="16"/>
  <c r="P437" i="16"/>
  <c r="P436" i="16"/>
  <c r="P435" i="16"/>
  <c r="P434" i="16"/>
  <c r="P433" i="16"/>
  <c r="P432" i="16"/>
  <c r="P431" i="16"/>
  <c r="P430" i="16"/>
  <c r="P429" i="16"/>
  <c r="P428" i="16"/>
  <c r="P427" i="16"/>
  <c r="P426" i="16"/>
  <c r="P425" i="16"/>
  <c r="P424" i="16"/>
  <c r="P423" i="16"/>
  <c r="P422" i="16"/>
  <c r="P421" i="16"/>
  <c r="P420" i="16"/>
  <c r="P419" i="16"/>
  <c r="P418" i="16"/>
  <c r="P417" i="16"/>
  <c r="P416" i="16"/>
  <c r="P415" i="16"/>
  <c r="P414" i="16"/>
  <c r="P413" i="16"/>
  <c r="P412" i="16"/>
  <c r="P411" i="16"/>
  <c r="P410" i="16"/>
  <c r="P409" i="16"/>
  <c r="P408" i="16"/>
  <c r="P407" i="16"/>
  <c r="P406" i="16"/>
  <c r="P405" i="16"/>
  <c r="P404" i="16"/>
  <c r="P403" i="16"/>
  <c r="P402" i="16"/>
  <c r="P401" i="16"/>
  <c r="P400" i="16"/>
  <c r="P399" i="16"/>
  <c r="P398" i="16"/>
  <c r="P397" i="16"/>
  <c r="P396" i="16"/>
  <c r="P395" i="16"/>
  <c r="P394" i="16"/>
  <c r="P393" i="16"/>
  <c r="P392" i="16"/>
  <c r="P391" i="16"/>
  <c r="P390" i="16"/>
  <c r="P389" i="16"/>
  <c r="P388" i="16"/>
  <c r="P387" i="16"/>
  <c r="P386" i="16"/>
  <c r="P385" i="16"/>
  <c r="P384" i="16"/>
  <c r="P383" i="16"/>
  <c r="P382" i="16"/>
  <c r="P381" i="16"/>
  <c r="P380" i="16"/>
  <c r="P379" i="16"/>
  <c r="P378" i="16"/>
  <c r="P377" i="16"/>
  <c r="P376" i="16"/>
  <c r="P375" i="16"/>
  <c r="P374" i="16"/>
  <c r="P373" i="16"/>
  <c r="P372" i="16"/>
  <c r="P371" i="16"/>
  <c r="P370" i="16"/>
  <c r="P369" i="16"/>
  <c r="P368" i="16"/>
  <c r="P367" i="16"/>
  <c r="P366" i="16"/>
  <c r="P365" i="16"/>
  <c r="P364" i="16"/>
  <c r="P363" i="16"/>
  <c r="P362" i="16"/>
  <c r="P361" i="16"/>
  <c r="P360" i="16"/>
  <c r="P359" i="16"/>
  <c r="P358" i="16"/>
  <c r="P357" i="16"/>
  <c r="P356" i="16"/>
  <c r="P355" i="16"/>
  <c r="P354" i="16"/>
  <c r="P353" i="16"/>
  <c r="P352" i="16"/>
  <c r="P351" i="16"/>
  <c r="P350" i="16"/>
  <c r="P349" i="16"/>
  <c r="P348" i="16"/>
  <c r="P347" i="16"/>
  <c r="P346" i="16"/>
  <c r="P345" i="16"/>
  <c r="P344" i="16"/>
  <c r="P343" i="16"/>
  <c r="P342" i="16"/>
  <c r="P341" i="16"/>
  <c r="P340" i="16"/>
  <c r="P339" i="16"/>
  <c r="P338" i="16"/>
  <c r="P337" i="16"/>
  <c r="P336" i="16"/>
  <c r="P335" i="16"/>
  <c r="P334" i="16"/>
  <c r="P333" i="16"/>
  <c r="P332" i="16"/>
  <c r="P331" i="16"/>
  <c r="P330" i="16"/>
  <c r="P329" i="16"/>
  <c r="P328" i="16"/>
  <c r="P327" i="16"/>
  <c r="P326" i="16"/>
  <c r="P325" i="16"/>
  <c r="P324" i="16"/>
  <c r="P323" i="16"/>
  <c r="P322" i="16"/>
  <c r="P321" i="16"/>
  <c r="P320" i="16"/>
  <c r="P319" i="16"/>
  <c r="P318" i="16"/>
  <c r="P317" i="16"/>
  <c r="P316" i="16"/>
  <c r="P315" i="16"/>
  <c r="P314" i="16"/>
  <c r="P313" i="16"/>
  <c r="P312" i="16"/>
  <c r="P311" i="16"/>
  <c r="P310" i="16"/>
  <c r="P309" i="16"/>
  <c r="P308" i="16"/>
  <c r="P307" i="16"/>
  <c r="P306" i="16"/>
  <c r="P305" i="16"/>
  <c r="P304" i="16"/>
  <c r="P303" i="16"/>
  <c r="P302" i="16"/>
  <c r="P301" i="16"/>
  <c r="P300" i="16"/>
  <c r="P299" i="16"/>
  <c r="P298" i="16"/>
  <c r="P297" i="16"/>
  <c r="P296" i="16"/>
  <c r="P295" i="16"/>
  <c r="P294" i="16"/>
  <c r="P293" i="16"/>
  <c r="P292" i="16"/>
  <c r="P291" i="16"/>
  <c r="P290" i="16"/>
  <c r="P289" i="16"/>
  <c r="P288" i="16"/>
  <c r="P287" i="16"/>
  <c r="P286" i="16"/>
  <c r="P285" i="16"/>
  <c r="P284" i="16"/>
  <c r="P283" i="16"/>
  <c r="P282" i="16"/>
  <c r="P281" i="16"/>
  <c r="P280" i="16"/>
  <c r="P279" i="16"/>
  <c r="P278" i="16"/>
  <c r="P277" i="16"/>
  <c r="P276" i="16"/>
  <c r="P275" i="16"/>
  <c r="P274" i="16"/>
  <c r="P273" i="16"/>
  <c r="P272" i="16"/>
  <c r="P271" i="16"/>
  <c r="P270" i="16"/>
  <c r="P269" i="16"/>
  <c r="P268" i="16"/>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N4" i="19" l="1"/>
  <c r="N5" i="19" s="1"/>
  <c r="W29" i="4"/>
  <c r="P24" i="4"/>
  <c r="S24" i="4" s="1"/>
  <c r="W33" i="4"/>
  <c r="T11" i="4"/>
  <c r="U11" i="4" s="1"/>
  <c r="K16" i="4"/>
  <c r="M16" i="4" s="1"/>
  <c r="W21" i="4"/>
  <c r="K24" i="4"/>
  <c r="M24" i="4" s="1"/>
  <c r="T13" i="4"/>
  <c r="U13" i="4" s="1"/>
  <c r="N22" i="4"/>
  <c r="O22" i="4" s="1"/>
  <c r="P23" i="4"/>
  <c r="S23" i="4" s="1"/>
  <c r="K39" i="4"/>
  <c r="M39" i="4" s="1"/>
  <c r="N21" i="4"/>
  <c r="O21" i="4" s="1"/>
  <c r="T23" i="4"/>
  <c r="U23" i="4" s="1"/>
  <c r="M27" i="4"/>
  <c r="T15" i="4"/>
  <c r="U15" i="4" s="1"/>
  <c r="W17" i="4"/>
  <c r="K32" i="4"/>
  <c r="M32" i="4" s="1"/>
  <c r="N39" i="4"/>
  <c r="O39" i="4" s="1"/>
  <c r="W10" i="4"/>
  <c r="W13" i="4"/>
  <c r="X24" i="4"/>
  <c r="Y24" i="4" s="1"/>
  <c r="N38" i="4"/>
  <c r="O38" i="4" s="1"/>
  <c r="K23" i="4"/>
  <c r="M23" i="4" s="1"/>
  <c r="W25" i="4"/>
  <c r="N37" i="4"/>
  <c r="O37" i="4" s="1"/>
  <c r="M13" i="4"/>
  <c r="K14" i="4"/>
  <c r="M14" i="4" s="1"/>
  <c r="X15" i="4"/>
  <c r="Y15" i="4" s="1"/>
  <c r="P16" i="4"/>
  <c r="S16" i="4" s="1"/>
  <c r="W19" i="4"/>
  <c r="W22" i="4"/>
  <c r="N23" i="4"/>
  <c r="O23" i="4" s="1"/>
  <c r="T27" i="4"/>
  <c r="U27" i="4" s="1"/>
  <c r="K30" i="4"/>
  <c r="M30" i="4" s="1"/>
  <c r="X31" i="4"/>
  <c r="Y31" i="4" s="1"/>
  <c r="P32" i="4"/>
  <c r="S32" i="4" s="1"/>
  <c r="W35" i="4"/>
  <c r="T38" i="4"/>
  <c r="U38" i="4" s="1"/>
  <c r="P39" i="4"/>
  <c r="S39" i="4" s="1"/>
  <c r="N40" i="4"/>
  <c r="O40" i="4" s="1"/>
  <c r="W20" i="4"/>
  <c r="T22" i="4"/>
  <c r="U22" i="4" s="1"/>
  <c r="N13" i="4"/>
  <c r="O13" i="4" s="1"/>
  <c r="N14" i="4"/>
  <c r="O14" i="4" s="1"/>
  <c r="K15" i="4"/>
  <c r="M15" i="4" s="1"/>
  <c r="X16" i="4"/>
  <c r="Y16" i="4" s="1"/>
  <c r="N29" i="4"/>
  <c r="O29" i="4" s="1"/>
  <c r="N30" i="4"/>
  <c r="O30" i="4" s="1"/>
  <c r="K31" i="4"/>
  <c r="M31" i="4" s="1"/>
  <c r="X32" i="4"/>
  <c r="Y32" i="4" s="1"/>
  <c r="M35" i="4"/>
  <c r="T39" i="4"/>
  <c r="U39" i="4" s="1"/>
  <c r="W11" i="4"/>
  <c r="W18" i="4"/>
  <c r="W34" i="4"/>
  <c r="X39" i="4"/>
  <c r="W12" i="4"/>
  <c r="W14" i="4"/>
  <c r="N15" i="4"/>
  <c r="O15" i="4" s="1"/>
  <c r="T19" i="4"/>
  <c r="U19" i="4" s="1"/>
  <c r="K22" i="4"/>
  <c r="M22" i="4" s="1"/>
  <c r="X23" i="4"/>
  <c r="Y23" i="4" s="1"/>
  <c r="W27" i="4"/>
  <c r="N31" i="4"/>
  <c r="O31" i="4" s="1"/>
  <c r="T35" i="4"/>
  <c r="U35" i="4" s="1"/>
  <c r="K38" i="4"/>
  <c r="M38" i="4" s="1"/>
  <c r="T14" i="4"/>
  <c r="U14" i="4" s="1"/>
  <c r="P15" i="4"/>
  <c r="S15" i="4" s="1"/>
  <c r="T30" i="4"/>
  <c r="U30" i="4" s="1"/>
  <c r="P31" i="4"/>
  <c r="S31" i="4" s="1"/>
  <c r="W26" i="4"/>
  <c r="T31" i="4"/>
  <c r="U31" i="4" s="1"/>
  <c r="W16" i="4"/>
  <c r="W32" i="4"/>
  <c r="W36" i="4"/>
  <c r="W39" i="4"/>
  <c r="M19" i="4"/>
  <c r="W23" i="4"/>
  <c r="W9" i="4"/>
  <c r="X9" i="4" s="1"/>
  <c r="Y9" i="4" s="1"/>
  <c r="W30" i="4"/>
  <c r="M11" i="4"/>
  <c r="W24" i="4"/>
  <c r="W28" i="4"/>
  <c r="W15" i="4"/>
  <c r="W31" i="4"/>
  <c r="W38" i="4"/>
  <c r="R9" i="4"/>
  <c r="K9" i="4"/>
  <c r="M9" i="4" s="1"/>
  <c r="N9" i="4" s="1"/>
  <c r="O9" i="4" s="1"/>
  <c r="P10" i="4"/>
  <c r="S10" i="4" s="1"/>
  <c r="X10" i="4"/>
  <c r="Y10" i="4" s="1"/>
  <c r="R12" i="4"/>
  <c r="N16" i="4"/>
  <c r="O16" i="4" s="1"/>
  <c r="K17" i="4"/>
  <c r="M17" i="4" s="1"/>
  <c r="P18" i="4"/>
  <c r="S18" i="4" s="1"/>
  <c r="X18" i="4"/>
  <c r="Y18" i="4" s="1"/>
  <c r="R20" i="4"/>
  <c r="N24" i="4"/>
  <c r="O24" i="4" s="1"/>
  <c r="K25" i="4"/>
  <c r="M25" i="4" s="1"/>
  <c r="P26" i="4"/>
  <c r="S26" i="4" s="1"/>
  <c r="X26" i="4"/>
  <c r="Y26" i="4" s="1"/>
  <c r="R28" i="4"/>
  <c r="N32" i="4"/>
  <c r="O32" i="4" s="1"/>
  <c r="K33" i="4"/>
  <c r="M33" i="4" s="1"/>
  <c r="P34" i="4"/>
  <c r="S34" i="4" s="1"/>
  <c r="X34" i="4"/>
  <c r="Y34" i="4" s="1"/>
  <c r="R36" i="4"/>
  <c r="W37" i="4"/>
  <c r="W40" i="4"/>
  <c r="N11" i="4"/>
  <c r="O11" i="4" s="1"/>
  <c r="K12" i="4"/>
  <c r="M12" i="4" s="1"/>
  <c r="P13" i="4"/>
  <c r="S13" i="4" s="1"/>
  <c r="X13" i="4"/>
  <c r="Y13" i="4" s="1"/>
  <c r="T17" i="4"/>
  <c r="U17" i="4" s="1"/>
  <c r="N19" i="4"/>
  <c r="O19" i="4" s="1"/>
  <c r="K20" i="4"/>
  <c r="M20" i="4" s="1"/>
  <c r="P21" i="4"/>
  <c r="S21" i="4" s="1"/>
  <c r="X21" i="4"/>
  <c r="Y21" i="4" s="1"/>
  <c r="T25" i="4"/>
  <c r="U25" i="4" s="1"/>
  <c r="N27" i="4"/>
  <c r="O27" i="4" s="1"/>
  <c r="K28" i="4"/>
  <c r="M28" i="4" s="1"/>
  <c r="P29" i="4"/>
  <c r="S29" i="4" s="1"/>
  <c r="X29" i="4"/>
  <c r="Y29" i="4" s="1"/>
  <c r="T33" i="4"/>
  <c r="U33" i="4" s="1"/>
  <c r="N35" i="4"/>
  <c r="O35" i="4" s="1"/>
  <c r="K36" i="4"/>
  <c r="M36" i="4" s="1"/>
  <c r="P37" i="4"/>
  <c r="S37" i="4" s="1"/>
  <c r="X37" i="4"/>
  <c r="Y37" i="4" s="1"/>
  <c r="P40" i="4"/>
  <c r="S40" i="4" s="1"/>
  <c r="X40" i="4"/>
  <c r="R10" i="4"/>
  <c r="T12" i="4"/>
  <c r="U12" i="4" s="1"/>
  <c r="R18" i="4"/>
  <c r="T20" i="4"/>
  <c r="U20" i="4" s="1"/>
  <c r="R26" i="4"/>
  <c r="T28" i="4"/>
  <c r="U28" i="4" s="1"/>
  <c r="R34" i="4"/>
  <c r="T36" i="4"/>
  <c r="U36" i="4" s="1"/>
  <c r="R25" i="4"/>
  <c r="K10" i="4"/>
  <c r="M10" i="4" s="1"/>
  <c r="P11" i="4"/>
  <c r="S11" i="4" s="1"/>
  <c r="X11" i="4"/>
  <c r="Y11" i="4" s="1"/>
  <c r="R13" i="4"/>
  <c r="N17" i="4"/>
  <c r="O17" i="4" s="1"/>
  <c r="K18" i="4"/>
  <c r="M18" i="4" s="1"/>
  <c r="P19" i="4"/>
  <c r="S19" i="4" s="1"/>
  <c r="X19" i="4"/>
  <c r="Y19" i="4" s="1"/>
  <c r="R21" i="4"/>
  <c r="N25" i="4"/>
  <c r="O25" i="4" s="1"/>
  <c r="K26" i="4"/>
  <c r="M26" i="4" s="1"/>
  <c r="P27" i="4"/>
  <c r="S27" i="4" s="1"/>
  <c r="X27" i="4"/>
  <c r="Y27" i="4" s="1"/>
  <c r="R29" i="4"/>
  <c r="N33" i="4"/>
  <c r="O33" i="4" s="1"/>
  <c r="K34" i="4"/>
  <c r="M34" i="4" s="1"/>
  <c r="P35" i="4"/>
  <c r="S35" i="4" s="1"/>
  <c r="X35" i="4"/>
  <c r="Y35" i="4" s="1"/>
  <c r="R37" i="4"/>
  <c r="R40" i="4"/>
  <c r="R17" i="4"/>
  <c r="R33" i="4"/>
  <c r="T10" i="4"/>
  <c r="U10" i="4" s="1"/>
  <c r="N12" i="4"/>
  <c r="O12" i="4" s="1"/>
  <c r="P14" i="4"/>
  <c r="S14" i="4" s="1"/>
  <c r="X14" i="4"/>
  <c r="Y14" i="4" s="1"/>
  <c r="R16" i="4"/>
  <c r="T18" i="4"/>
  <c r="U18" i="4" s="1"/>
  <c r="N20" i="4"/>
  <c r="O20" i="4" s="1"/>
  <c r="K21" i="4"/>
  <c r="M21" i="4" s="1"/>
  <c r="P22" i="4"/>
  <c r="S22" i="4" s="1"/>
  <c r="X22" i="4"/>
  <c r="Y22" i="4" s="1"/>
  <c r="R24" i="4"/>
  <c r="T26" i="4"/>
  <c r="U26" i="4" s="1"/>
  <c r="N28" i="4"/>
  <c r="O28" i="4" s="1"/>
  <c r="K29" i="4"/>
  <c r="M29" i="4" s="1"/>
  <c r="P30" i="4"/>
  <c r="S30" i="4" s="1"/>
  <c r="X30" i="4"/>
  <c r="Y30" i="4" s="1"/>
  <c r="R32" i="4"/>
  <c r="T34" i="4"/>
  <c r="U34" i="4" s="1"/>
  <c r="N36" i="4"/>
  <c r="O36" i="4" s="1"/>
  <c r="K37" i="4"/>
  <c r="M37" i="4" s="1"/>
  <c r="P38" i="4"/>
  <c r="S38" i="4" s="1"/>
  <c r="X38" i="4"/>
  <c r="Y38" i="4" s="1"/>
  <c r="K40" i="4"/>
  <c r="M40" i="4" s="1"/>
  <c r="P9" i="4"/>
  <c r="S9" i="4" s="1"/>
  <c r="T9" i="4" s="1"/>
  <c r="U9" i="4" s="1"/>
  <c r="R11" i="4"/>
  <c r="P17" i="4"/>
  <c r="S17" i="4" s="1"/>
  <c r="R19" i="4"/>
  <c r="P25" i="4"/>
  <c r="S25" i="4" s="1"/>
  <c r="R27" i="4"/>
  <c r="P33" i="4"/>
  <c r="S33" i="4" s="1"/>
  <c r="R35" i="4"/>
  <c r="P12" i="4"/>
  <c r="S12" i="4" s="1"/>
  <c r="P20" i="4"/>
  <c r="S20" i="4" s="1"/>
  <c r="P28" i="4"/>
  <c r="S28" i="4" s="1"/>
  <c r="P36" i="4"/>
  <c r="S36" i="4" s="1"/>
  <c r="O2" i="19"/>
  <c r="O3337" i="19"/>
  <c r="O3341" i="19"/>
  <c r="O3345" i="19"/>
  <c r="O3349" i="19"/>
  <c r="O3353" i="19"/>
  <c r="O3357" i="19"/>
  <c r="O3361" i="19"/>
  <c r="O3365" i="19"/>
  <c r="O3369" i="19"/>
  <c r="O3373" i="19"/>
  <c r="O3377" i="19"/>
  <c r="O3381" i="19"/>
  <c r="O3393" i="19"/>
  <c r="O3397" i="19"/>
  <c r="O3401" i="19"/>
  <c r="O3405" i="19"/>
  <c r="O3409" i="19"/>
  <c r="O3413" i="19"/>
  <c r="O3417" i="19"/>
  <c r="O3421" i="19"/>
  <c r="O3425" i="19"/>
  <c r="O3429" i="19"/>
  <c r="O3433" i="19"/>
  <c r="O3437" i="19"/>
  <c r="O3441" i="19"/>
  <c r="O3445" i="19"/>
  <c r="O3449" i="19"/>
  <c r="O3453" i="19"/>
  <c r="O3457" i="19"/>
  <c r="O3461" i="19"/>
  <c r="O3465" i="19"/>
  <c r="O3469" i="19"/>
  <c r="O3473" i="19"/>
  <c r="O3477" i="19"/>
  <c r="O3481" i="19"/>
  <c r="O3485" i="19"/>
  <c r="O3489" i="19"/>
  <c r="O3493" i="19"/>
  <c r="O3497" i="19"/>
  <c r="O3501" i="19"/>
  <c r="O3505" i="19"/>
  <c r="O3509" i="19"/>
  <c r="O3513" i="19"/>
  <c r="O3517" i="19"/>
  <c r="O3521" i="19"/>
  <c r="O3525" i="19"/>
  <c r="O3529" i="19"/>
  <c r="O3533" i="19"/>
  <c r="O3537" i="19"/>
  <c r="O3541" i="19"/>
  <c r="O3545" i="19"/>
  <c r="O3549" i="19"/>
  <c r="O3553" i="19"/>
  <c r="O3557" i="19"/>
  <c r="O3561" i="19"/>
  <c r="O3565" i="19"/>
  <c r="O3569" i="19"/>
  <c r="O3573" i="19"/>
  <c r="O3577" i="19"/>
  <c r="O3581" i="19"/>
  <c r="O3585" i="19"/>
  <c r="O3589" i="19"/>
  <c r="O3593" i="19"/>
  <c r="O3597" i="19"/>
  <c r="O3601" i="19"/>
  <c r="O3605" i="19"/>
  <c r="O3609" i="19"/>
  <c r="O3613" i="19"/>
  <c r="O3617" i="19"/>
  <c r="O3621" i="19"/>
  <c r="O3625" i="19"/>
  <c r="O3629" i="19"/>
  <c r="O3633" i="19"/>
  <c r="O3637" i="19"/>
  <c r="O3641" i="19"/>
  <c r="O3645" i="19"/>
  <c r="O3649" i="19"/>
  <c r="O3653" i="19"/>
  <c r="O3657" i="19"/>
  <c r="O3661" i="19"/>
  <c r="O3665" i="19"/>
  <c r="O3669" i="19"/>
  <c r="O3681" i="19"/>
  <c r="O3685" i="19"/>
  <c r="O3689" i="19"/>
  <c r="O3693" i="19"/>
  <c r="O3697" i="19"/>
  <c r="O3701" i="19"/>
  <c r="O3705" i="19"/>
  <c r="O3709" i="19"/>
  <c r="O3713" i="19"/>
  <c r="O3717" i="19"/>
  <c r="O3721" i="19"/>
  <c r="O3725" i="19"/>
  <c r="O3729" i="19"/>
  <c r="O3733" i="19"/>
  <c r="O3737" i="19"/>
  <c r="O3749" i="19"/>
  <c r="O3753" i="19"/>
  <c r="O3757" i="19"/>
  <c r="O3761" i="19"/>
  <c r="O3765" i="19"/>
  <c r="O3769" i="19"/>
  <c r="O3773" i="19"/>
  <c r="O3777" i="19"/>
  <c r="O3781" i="19"/>
  <c r="O3785" i="19"/>
  <c r="O3789" i="19"/>
  <c r="O3793" i="19"/>
  <c r="O3797" i="19"/>
  <c r="O3801" i="19"/>
  <c r="O3805" i="19"/>
  <c r="O3809" i="19"/>
  <c r="O3813" i="19"/>
  <c r="O3817" i="19"/>
  <c r="O3821" i="19"/>
  <c r="O3825" i="19"/>
  <c r="O3829" i="19"/>
  <c r="O3833" i="19"/>
  <c r="O3837" i="19"/>
  <c r="O3841" i="19"/>
  <c r="O3845" i="19"/>
  <c r="O3849" i="19"/>
  <c r="O3853" i="19"/>
  <c r="O3857" i="19"/>
  <c r="O3869" i="19"/>
  <c r="O3873" i="19"/>
  <c r="O3877" i="19"/>
  <c r="O3881" i="19"/>
  <c r="O3885" i="19"/>
  <c r="O3889" i="19"/>
  <c r="O3893" i="19"/>
  <c r="O3897" i="19"/>
  <c r="O3901" i="19"/>
  <c r="O3905" i="19"/>
  <c r="O3909" i="19"/>
  <c r="O3913" i="19"/>
  <c r="O3917" i="19"/>
  <c r="O3921" i="19"/>
  <c r="O3925" i="19"/>
  <c r="O3929" i="19"/>
  <c r="O3933" i="19"/>
  <c r="O3937" i="19"/>
  <c r="O3941" i="19"/>
  <c r="O3945" i="19"/>
  <c r="O3949" i="19"/>
  <c r="O3953" i="19"/>
  <c r="O3957" i="19"/>
  <c r="O3961" i="19"/>
  <c r="O3965" i="19"/>
  <c r="O3969" i="19"/>
  <c r="O3973" i="19"/>
  <c r="O3977" i="19"/>
  <c r="O3981" i="19"/>
  <c r="O3985" i="19"/>
  <c r="O3989" i="19"/>
  <c r="O3993" i="19"/>
  <c r="O3997" i="19"/>
  <c r="O4001" i="19"/>
  <c r="O4005" i="19"/>
  <c r="O4009" i="19"/>
  <c r="O4013" i="19"/>
  <c r="O4017" i="19"/>
  <c r="O4021" i="19"/>
  <c r="O4025" i="19"/>
  <c r="O4029" i="19"/>
  <c r="O4033" i="19"/>
  <c r="O4037" i="19"/>
  <c r="O4041" i="19"/>
  <c r="O4045" i="19"/>
  <c r="O4049" i="19"/>
  <c r="O4053" i="19"/>
  <c r="O4057" i="19"/>
  <c r="O4061" i="19"/>
  <c r="O4065" i="19"/>
  <c r="O4069" i="19"/>
  <c r="O4073" i="19"/>
  <c r="O4077" i="19"/>
  <c r="O4081" i="19"/>
  <c r="O4085" i="19"/>
  <c r="O4089" i="19"/>
  <c r="O4093" i="19"/>
  <c r="O4097" i="19"/>
  <c r="O4101" i="19"/>
  <c r="O4105" i="19"/>
  <c r="O3338" i="19"/>
  <c r="O3342" i="19"/>
  <c r="O3346" i="19"/>
  <c r="O3350" i="19"/>
  <c r="O3354" i="19"/>
  <c r="O3358" i="19"/>
  <c r="O3362" i="19"/>
  <c r="O3366" i="19"/>
  <c r="O3370" i="19"/>
  <c r="O3374" i="19"/>
  <c r="O3378" i="19"/>
  <c r="O3382" i="19"/>
  <c r="O3394" i="19"/>
  <c r="O3398" i="19"/>
  <c r="O3402" i="19"/>
  <c r="O3406" i="19"/>
  <c r="O3410" i="19"/>
  <c r="O3414" i="19"/>
  <c r="O3418" i="19"/>
  <c r="O3422" i="19"/>
  <c r="O3426" i="19"/>
  <c r="O3430" i="19"/>
  <c r="O3434" i="19"/>
  <c r="O3438" i="19"/>
  <c r="O3442" i="19"/>
  <c r="O3446" i="19"/>
  <c r="O3450" i="19"/>
  <c r="O3454" i="19"/>
  <c r="O3458" i="19"/>
  <c r="O3462" i="19"/>
  <c r="O3466" i="19"/>
  <c r="O3470" i="19"/>
  <c r="O3474" i="19"/>
  <c r="O3478" i="19"/>
  <c r="O3482" i="19"/>
  <c r="O3486" i="19"/>
  <c r="O3490" i="19"/>
  <c r="O3494" i="19"/>
  <c r="O3498" i="19"/>
  <c r="O3502" i="19"/>
  <c r="O3506" i="19"/>
  <c r="O3510" i="19"/>
  <c r="O3514" i="19"/>
  <c r="O3518" i="19"/>
  <c r="O3522" i="19"/>
  <c r="O3526" i="19"/>
  <c r="O3530" i="19"/>
  <c r="O3534" i="19"/>
  <c r="O3538" i="19"/>
  <c r="O3542" i="19"/>
  <c r="O3546" i="19"/>
  <c r="O3550" i="19"/>
  <c r="O3554" i="19"/>
  <c r="O3558" i="19"/>
  <c r="O3562" i="19"/>
  <c r="O3566" i="19"/>
  <c r="O3570" i="19"/>
  <c r="O3574" i="19"/>
  <c r="O3578" i="19"/>
  <c r="O3582" i="19"/>
  <c r="O3586" i="19"/>
  <c r="O3590" i="19"/>
  <c r="O3594" i="19"/>
  <c r="O3598" i="19"/>
  <c r="O3602" i="19"/>
  <c r="O3606" i="19"/>
  <c r="O3610" i="19"/>
  <c r="O3614" i="19"/>
  <c r="O3618" i="19"/>
  <c r="O3622" i="19"/>
  <c r="O3626" i="19"/>
  <c r="O3630" i="19"/>
  <c r="O3634" i="19"/>
  <c r="O3638" i="19"/>
  <c r="O3642" i="19"/>
  <c r="O3646" i="19"/>
  <c r="O3650" i="19"/>
  <c r="O3654" i="19"/>
  <c r="O3658" i="19"/>
  <c r="O3662" i="19"/>
  <c r="O3666" i="19"/>
  <c r="O3670" i="19"/>
  <c r="O3682" i="19"/>
  <c r="O3686" i="19"/>
  <c r="O3690" i="19"/>
  <c r="O3694" i="19"/>
  <c r="O3698" i="19"/>
  <c r="O3702" i="19"/>
  <c r="O3706" i="19"/>
  <c r="O3710" i="19"/>
  <c r="O3714" i="19"/>
  <c r="O3718" i="19"/>
  <c r="O3722" i="19"/>
  <c r="O3726" i="19"/>
  <c r="O3730" i="19"/>
  <c r="O3734" i="19"/>
  <c r="O3738" i="19"/>
  <c r="O3750" i="19"/>
  <c r="O3754" i="19"/>
  <c r="O3758" i="19"/>
  <c r="O3762" i="19"/>
  <c r="O3766" i="19"/>
  <c r="O3770" i="19"/>
  <c r="O3774" i="19"/>
  <c r="O3778" i="19"/>
  <c r="O3782" i="19"/>
  <c r="O3786" i="19"/>
  <c r="O3790" i="19"/>
  <c r="O3794" i="19"/>
  <c r="O3798" i="19"/>
  <c r="O3802" i="19"/>
  <c r="O3806" i="19"/>
  <c r="O3810" i="19"/>
  <c r="O3814" i="19"/>
  <c r="O3818" i="19"/>
  <c r="O3822" i="19"/>
  <c r="O3826" i="19"/>
  <c r="O3830" i="19"/>
  <c r="O3834" i="19"/>
  <c r="O3838" i="19"/>
  <c r="O3842" i="19"/>
  <c r="O3846" i="19"/>
  <c r="O3850" i="19"/>
  <c r="O3854" i="19"/>
  <c r="O3858" i="19"/>
  <c r="O3870" i="19"/>
  <c r="O3874" i="19"/>
  <c r="O3878" i="19"/>
  <c r="O3882" i="19"/>
  <c r="O3886" i="19"/>
  <c r="O3890" i="19"/>
  <c r="O3894" i="19"/>
  <c r="O3898" i="19"/>
  <c r="O3902" i="19"/>
  <c r="O3906" i="19"/>
  <c r="O3910" i="19"/>
  <c r="O3914" i="19"/>
  <c r="O3918" i="19"/>
  <c r="O3922" i="19"/>
  <c r="O3926" i="19"/>
  <c r="O3930" i="19"/>
  <c r="O3934" i="19"/>
  <c r="O3938" i="19"/>
  <c r="O3942" i="19"/>
  <c r="O3946" i="19"/>
  <c r="O3950" i="19"/>
  <c r="O3954" i="19"/>
  <c r="O3958" i="19"/>
  <c r="O3962" i="19"/>
  <c r="O3966" i="19"/>
  <c r="O3970" i="19"/>
  <c r="O3974" i="19"/>
  <c r="O3978" i="19"/>
  <c r="O3982" i="19"/>
  <c r="O3986" i="19"/>
  <c r="O3990" i="19"/>
  <c r="O3994" i="19"/>
  <c r="O3998" i="19"/>
  <c r="O4002" i="19"/>
  <c r="O4006" i="19"/>
  <c r="O4010" i="19"/>
  <c r="O4014" i="19"/>
  <c r="O4018" i="19"/>
  <c r="O4022" i="19"/>
  <c r="O4026" i="19"/>
  <c r="O4030" i="19"/>
  <c r="O4034" i="19"/>
  <c r="O4038" i="19"/>
  <c r="O4042" i="19"/>
  <c r="O4046" i="19"/>
  <c r="O4050" i="19"/>
  <c r="O4054" i="19"/>
  <c r="O4058" i="19"/>
  <c r="O4062" i="19"/>
  <c r="O4066" i="19"/>
  <c r="O4070" i="19"/>
  <c r="O4074" i="19"/>
  <c r="O4078" i="19"/>
  <c r="O4082" i="19"/>
  <c r="O4086" i="19"/>
  <c r="O4090" i="19"/>
  <c r="O4094" i="19"/>
  <c r="O4098" i="19"/>
  <c r="O4102" i="19"/>
  <c r="O4106" i="19"/>
  <c r="O3339" i="19"/>
  <c r="O3343" i="19"/>
  <c r="O3347" i="19"/>
  <c r="O3351" i="19"/>
  <c r="O3355" i="19"/>
  <c r="O3359" i="19"/>
  <c r="O3363" i="19"/>
  <c r="O3367" i="19"/>
  <c r="O3371" i="19"/>
  <c r="O3375" i="19"/>
  <c r="O3379" i="19"/>
  <c r="O3391" i="19"/>
  <c r="O3395" i="19"/>
  <c r="O3399" i="19"/>
  <c r="O3403" i="19"/>
  <c r="O3407" i="19"/>
  <c r="O3411" i="19"/>
  <c r="O3415" i="19"/>
  <c r="O3419" i="19"/>
  <c r="O3423" i="19"/>
  <c r="O3427" i="19"/>
  <c r="O3431" i="19"/>
  <c r="O3435" i="19"/>
  <c r="O3439" i="19"/>
  <c r="O3443" i="19"/>
  <c r="O3447" i="19"/>
  <c r="O3451" i="19"/>
  <c r="O3455" i="19"/>
  <c r="O3459" i="19"/>
  <c r="O3463" i="19"/>
  <c r="O3467" i="19"/>
  <c r="O3471" i="19"/>
  <c r="O3475" i="19"/>
  <c r="O3479" i="19"/>
  <c r="O3483" i="19"/>
  <c r="O3487" i="19"/>
  <c r="O3491" i="19"/>
  <c r="O3495" i="19"/>
  <c r="O3499" i="19"/>
  <c r="O3503" i="19"/>
  <c r="O3507" i="19"/>
  <c r="O3511" i="19"/>
  <c r="O3515" i="19"/>
  <c r="O3519" i="19"/>
  <c r="O3523" i="19"/>
  <c r="O3527" i="19"/>
  <c r="O3531" i="19"/>
  <c r="O3535" i="19"/>
  <c r="O3539" i="19"/>
  <c r="O3543" i="19"/>
  <c r="O3547" i="19"/>
  <c r="O3551" i="19"/>
  <c r="O3555" i="19"/>
  <c r="O3559" i="19"/>
  <c r="O3563" i="19"/>
  <c r="O3567" i="19"/>
  <c r="O3571" i="19"/>
  <c r="O3575" i="19"/>
  <c r="O3579" i="19"/>
  <c r="O3583" i="19"/>
  <c r="O3587" i="19"/>
  <c r="O3591" i="19"/>
  <c r="O3595" i="19"/>
  <c r="O3599" i="19"/>
  <c r="O3603" i="19"/>
  <c r="O3607" i="19"/>
  <c r="O3611" i="19"/>
  <c r="O3615" i="19"/>
  <c r="O3619" i="19"/>
  <c r="O3623" i="19"/>
  <c r="O3627" i="19"/>
  <c r="O3631" i="19"/>
  <c r="O3635" i="19"/>
  <c r="O3639" i="19"/>
  <c r="O3643" i="19"/>
  <c r="O3647" i="19"/>
  <c r="O3651" i="19"/>
  <c r="O3655" i="19"/>
  <c r="O3659" i="19"/>
  <c r="O3663" i="19"/>
  <c r="O3667" i="19"/>
  <c r="O3671" i="19"/>
  <c r="O3683" i="19"/>
  <c r="O3687" i="19"/>
  <c r="O3691" i="19"/>
  <c r="O3695" i="19"/>
  <c r="O3699" i="19"/>
  <c r="O3703" i="19"/>
  <c r="O3707" i="19"/>
  <c r="O3711" i="19"/>
  <c r="O3715" i="19"/>
  <c r="O3719" i="19"/>
  <c r="O3723" i="19"/>
  <c r="O3727" i="19"/>
  <c r="O3731" i="19"/>
  <c r="O3735" i="19"/>
  <c r="O3747" i="19"/>
  <c r="O3751" i="19"/>
  <c r="O3755" i="19"/>
  <c r="O3759" i="19"/>
  <c r="O3763" i="19"/>
  <c r="O3767" i="19"/>
  <c r="O3771" i="19"/>
  <c r="O3775" i="19"/>
  <c r="O3779" i="19"/>
  <c r="O3783" i="19"/>
  <c r="O3787" i="19"/>
  <c r="O3791" i="19"/>
  <c r="O3795" i="19"/>
  <c r="O3799" i="19"/>
  <c r="O3803" i="19"/>
  <c r="O3807" i="19"/>
  <c r="O3811" i="19"/>
  <c r="O3815" i="19"/>
  <c r="O3819" i="19"/>
  <c r="O3823" i="19"/>
  <c r="O3827" i="19"/>
  <c r="O3831" i="19"/>
  <c r="O3835" i="19"/>
  <c r="O3839" i="19"/>
  <c r="O3843" i="19"/>
  <c r="O3847" i="19"/>
  <c r="O3851" i="19"/>
  <c r="O3855" i="19"/>
  <c r="O3859" i="19"/>
  <c r="O3871" i="19"/>
  <c r="O3875" i="19"/>
  <c r="O3879" i="19"/>
  <c r="O3883" i="19"/>
  <c r="O3887" i="19"/>
  <c r="O3891" i="19"/>
  <c r="O3895" i="19"/>
  <c r="O3899" i="19"/>
  <c r="O3903" i="19"/>
  <c r="O3907" i="19"/>
  <c r="O3911" i="19"/>
  <c r="O3915" i="19"/>
  <c r="O3919" i="19"/>
  <c r="O3923" i="19"/>
  <c r="O3927" i="19"/>
  <c r="O3931" i="19"/>
  <c r="O3935" i="19"/>
  <c r="O3939" i="19"/>
  <c r="O3943" i="19"/>
  <c r="O3947" i="19"/>
  <c r="O3951" i="19"/>
  <c r="O3955" i="19"/>
  <c r="O3959" i="19"/>
  <c r="O3963" i="19"/>
  <c r="O3967" i="19"/>
  <c r="O3971" i="19"/>
  <c r="O3975" i="19"/>
  <c r="O3979" i="19"/>
  <c r="O3983" i="19"/>
  <c r="O3987" i="19"/>
  <c r="O3991" i="19"/>
  <c r="O3995" i="19"/>
  <c r="O3999" i="19"/>
  <c r="O4003" i="19"/>
  <c r="O4007" i="19"/>
  <c r="O4011" i="19"/>
  <c r="O4015" i="19"/>
  <c r="O4019" i="19"/>
  <c r="O4023" i="19"/>
  <c r="O4027" i="19"/>
  <c r="O4031" i="19"/>
  <c r="O4035" i="19"/>
  <c r="O4039" i="19"/>
  <c r="O4043" i="19"/>
  <c r="O4047" i="19"/>
  <c r="O4051" i="19"/>
  <c r="O4055" i="19"/>
  <c r="O4059" i="19"/>
  <c r="O4063" i="19"/>
  <c r="O4067" i="19"/>
  <c r="O4071" i="19"/>
  <c r="O4075" i="19"/>
  <c r="O4079" i="19"/>
  <c r="O4083" i="19"/>
  <c r="O4087" i="19"/>
  <c r="O4091" i="19"/>
  <c r="O4095" i="19"/>
  <c r="O4099" i="19"/>
  <c r="O4103" i="19"/>
  <c r="O4107" i="19"/>
  <c r="O3344" i="19"/>
  <c r="O3360" i="19"/>
  <c r="O3376" i="19"/>
  <c r="O3392" i="19"/>
  <c r="O3408" i="19"/>
  <c r="O3424" i="19"/>
  <c r="O3440" i="19"/>
  <c r="O3456" i="19"/>
  <c r="O3472" i="19"/>
  <c r="O3488" i="19"/>
  <c r="O3504" i="19"/>
  <c r="O3520" i="19"/>
  <c r="O3536" i="19"/>
  <c r="O3552" i="19"/>
  <c r="O3568" i="19"/>
  <c r="O3584" i="19"/>
  <c r="O3600" i="19"/>
  <c r="O3616" i="19"/>
  <c r="O3632" i="19"/>
  <c r="O3648" i="19"/>
  <c r="O3664" i="19"/>
  <c r="O3696" i="19"/>
  <c r="O3712" i="19"/>
  <c r="O3728" i="19"/>
  <c r="O3760" i="19"/>
  <c r="O3776" i="19"/>
  <c r="O3792" i="19"/>
  <c r="O3808" i="19"/>
  <c r="O3824" i="19"/>
  <c r="O3840" i="19"/>
  <c r="O3856" i="19"/>
  <c r="O3872" i="19"/>
  <c r="O3888" i="19"/>
  <c r="O3904" i="19"/>
  <c r="O3920" i="19"/>
  <c r="O3936" i="19"/>
  <c r="O3952" i="19"/>
  <c r="O3968" i="19"/>
  <c r="O3984" i="19"/>
  <c r="O4000" i="19"/>
  <c r="O4016" i="19"/>
  <c r="O4032" i="19"/>
  <c r="O4048" i="19"/>
  <c r="O4064" i="19"/>
  <c r="O4080" i="19"/>
  <c r="O4096" i="19"/>
  <c r="O3348" i="19"/>
  <c r="O3364" i="19"/>
  <c r="O3380" i="19"/>
  <c r="O3396" i="19"/>
  <c r="O3412" i="19"/>
  <c r="O3428" i="19"/>
  <c r="O3444" i="19"/>
  <c r="O3460" i="19"/>
  <c r="O3476" i="19"/>
  <c r="O3492" i="19"/>
  <c r="O3508" i="19"/>
  <c r="O3524" i="19"/>
  <c r="O3540" i="19"/>
  <c r="O3556" i="19"/>
  <c r="O3572" i="19"/>
  <c r="O3588" i="19"/>
  <c r="O3604" i="19"/>
  <c r="O3620" i="19"/>
  <c r="O3636" i="19"/>
  <c r="O3652" i="19"/>
  <c r="O3668" i="19"/>
  <c r="O3684" i="19"/>
  <c r="O3700" i="19"/>
  <c r="O3716" i="19"/>
  <c r="O3732" i="19"/>
  <c r="O3748" i="19"/>
  <c r="O3764" i="19"/>
  <c r="O3780" i="19"/>
  <c r="O3796" i="19"/>
  <c r="O3812" i="19"/>
  <c r="O3828" i="19"/>
  <c r="O3844" i="19"/>
  <c r="O3860" i="19"/>
  <c r="O3876" i="19"/>
  <c r="O3892" i="19"/>
  <c r="O3908" i="19"/>
  <c r="O3924" i="19"/>
  <c r="O3940" i="19"/>
  <c r="O3956" i="19"/>
  <c r="O3972" i="19"/>
  <c r="O3988" i="19"/>
  <c r="O4004" i="19"/>
  <c r="O4020" i="19"/>
  <c r="O4036" i="19"/>
  <c r="O4052" i="19"/>
  <c r="O4068" i="19"/>
  <c r="O4084" i="19"/>
  <c r="O4100" i="19"/>
  <c r="O3336" i="19"/>
  <c r="O3352" i="19"/>
  <c r="O3368" i="19"/>
  <c r="O3400" i="19"/>
  <c r="O3416" i="19"/>
  <c r="O3432" i="19"/>
  <c r="O3448" i="19"/>
  <c r="O3464" i="19"/>
  <c r="O3480" i="19"/>
  <c r="O3496" i="19"/>
  <c r="O3512" i="19"/>
  <c r="O3528" i="19"/>
  <c r="O3544" i="19"/>
  <c r="O3560" i="19"/>
  <c r="O3576" i="19"/>
  <c r="O3592" i="19"/>
  <c r="O3608" i="19"/>
  <c r="O3624" i="19"/>
  <c r="O3640" i="19"/>
  <c r="O3656" i="19"/>
  <c r="O3672" i="19"/>
  <c r="O3688" i="19"/>
  <c r="O3704" i="19"/>
  <c r="O3720" i="19"/>
  <c r="O3736" i="19"/>
  <c r="O3752" i="19"/>
  <c r="O3768" i="19"/>
  <c r="O3784" i="19"/>
  <c r="O3800" i="19"/>
  <c r="O3816" i="19"/>
  <c r="O3832" i="19"/>
  <c r="O3848" i="19"/>
  <c r="O3880" i="19"/>
  <c r="O3896" i="19"/>
  <c r="O3912" i="19"/>
  <c r="O3928" i="19"/>
  <c r="O3944" i="19"/>
  <c r="O3960" i="19"/>
  <c r="O3976" i="19"/>
  <c r="O3992" i="19"/>
  <c r="O4008" i="19"/>
  <c r="O4024" i="19"/>
  <c r="O4040" i="19"/>
  <c r="O4056" i="19"/>
  <c r="O4072" i="19"/>
  <c r="O4088" i="19"/>
  <c r="O4104" i="19"/>
  <c r="O3340" i="19"/>
  <c r="O3356" i="19"/>
  <c r="O3372" i="19"/>
  <c r="O3404" i="19"/>
  <c r="O3420" i="19"/>
  <c r="O3436" i="19"/>
  <c r="O3452" i="19"/>
  <c r="O3468" i="19"/>
  <c r="O3484" i="19"/>
  <c r="O3500" i="19"/>
  <c r="O3516" i="19"/>
  <c r="O3532" i="19"/>
  <c r="O3548" i="19"/>
  <c r="O3564" i="19"/>
  <c r="O3580" i="19"/>
  <c r="O3596" i="19"/>
  <c r="O3612" i="19"/>
  <c r="O3628" i="19"/>
  <c r="O3644" i="19"/>
  <c r="O3660" i="19"/>
  <c r="O3692" i="19"/>
  <c r="O3708" i="19"/>
  <c r="O3724" i="19"/>
  <c r="O3756" i="19"/>
  <c r="O3772" i="19"/>
  <c r="O3788" i="19"/>
  <c r="O3804" i="19"/>
  <c r="O3820" i="19"/>
  <c r="O3836" i="19"/>
  <c r="O3852" i="19"/>
  <c r="O3868" i="19"/>
  <c r="O3884" i="19"/>
  <c r="O3900" i="19"/>
  <c r="O3916" i="19"/>
  <c r="O3932" i="19"/>
  <c r="O3948" i="19"/>
  <c r="O3964" i="19"/>
  <c r="O3980" i="19"/>
  <c r="O3996" i="19"/>
  <c r="O4012" i="19"/>
  <c r="O4028" i="19"/>
  <c r="O4044" i="19"/>
  <c r="O4060" i="19"/>
  <c r="O4076" i="19"/>
  <c r="O4092" i="19"/>
  <c r="O3" i="19"/>
  <c r="N6" i="19" l="1"/>
  <c r="N7" i="19" s="1"/>
  <c r="O4" i="19"/>
  <c r="N8" i="19" l="1"/>
  <c r="N9" i="19" s="1"/>
  <c r="O5" i="19"/>
  <c r="N10" i="19" l="1"/>
  <c r="N11" i="19" s="1"/>
  <c r="N12" i="19" s="1"/>
  <c r="O6" i="19"/>
  <c r="N13" i="19" l="1"/>
  <c r="O7" i="19"/>
  <c r="O8" i="19" l="1"/>
  <c r="N14" i="19"/>
  <c r="N15" i="19" s="1"/>
  <c r="N16" i="19" l="1"/>
  <c r="N17" i="19" s="1"/>
  <c r="N18" i="19" s="1"/>
  <c r="N19" i="19" s="1"/>
  <c r="N20" i="19" s="1"/>
  <c r="N21" i="19" s="1"/>
  <c r="N22" i="19" s="1"/>
  <c r="N23" i="19" s="1"/>
  <c r="N24" i="19" s="1"/>
  <c r="N25" i="19" s="1"/>
  <c r="N26" i="19" s="1"/>
  <c r="N27" i="19" s="1"/>
  <c r="N28" i="19" s="1"/>
  <c r="N29" i="19" s="1"/>
  <c r="N30" i="19" s="1"/>
  <c r="N31" i="19" s="1"/>
  <c r="N32" i="19" s="1"/>
  <c r="N33" i="19" s="1"/>
  <c r="N34" i="19" s="1"/>
  <c r="N35" i="19" s="1"/>
  <c r="N36" i="19" s="1"/>
  <c r="N37" i="19" s="1"/>
  <c r="N38" i="19" s="1"/>
  <c r="N39" i="19" s="1"/>
  <c r="N40" i="19" s="1"/>
  <c r="N41" i="19" s="1"/>
  <c r="N42" i="19" s="1"/>
  <c r="N43" i="19" s="1"/>
  <c r="N44" i="19" s="1"/>
  <c r="N45" i="19" s="1"/>
  <c r="N46" i="19" s="1"/>
  <c r="N47" i="19" s="1"/>
  <c r="N48" i="19" s="1"/>
  <c r="N49" i="19" s="1"/>
  <c r="N50" i="19" s="1"/>
  <c r="N51" i="19" s="1"/>
  <c r="N52" i="19" s="1"/>
  <c r="N53" i="19" s="1"/>
  <c r="N54" i="19" s="1"/>
  <c r="N55" i="19" s="1"/>
  <c r="N56" i="19" s="1"/>
  <c r="N57" i="19" s="1"/>
  <c r="N58" i="19" s="1"/>
  <c r="N59" i="19" s="1"/>
  <c r="N60" i="19" s="1"/>
  <c r="N61" i="19" s="1"/>
  <c r="N62" i="19" s="1"/>
  <c r="N63" i="19" s="1"/>
  <c r="N64" i="19" s="1"/>
  <c r="N65" i="19" s="1"/>
  <c r="N66" i="19" s="1"/>
  <c r="N67" i="19" s="1"/>
  <c r="N68" i="19" s="1"/>
  <c r="N69" i="19" s="1"/>
  <c r="N70" i="19" s="1"/>
  <c r="N71" i="19" s="1"/>
  <c r="N72" i="19" s="1"/>
  <c r="N73" i="19" s="1"/>
  <c r="N74" i="19" s="1"/>
  <c r="N75" i="19" s="1"/>
  <c r="N76" i="19" s="1"/>
  <c r="N77" i="19" s="1"/>
  <c r="N78" i="19" s="1"/>
  <c r="N79" i="19" s="1"/>
  <c r="N80" i="19" s="1"/>
  <c r="N81" i="19" s="1"/>
  <c r="N82" i="19" s="1"/>
  <c r="N83" i="19" s="1"/>
  <c r="N84" i="19" s="1"/>
  <c r="N85" i="19" s="1"/>
  <c r="N86" i="19" s="1"/>
  <c r="N87" i="19" s="1"/>
  <c r="N88" i="19" s="1"/>
  <c r="N89" i="19" s="1"/>
  <c r="N90" i="19" s="1"/>
  <c r="N91" i="19" s="1"/>
  <c r="N92" i="19" s="1"/>
  <c r="N93" i="19" s="1"/>
  <c r="N94" i="19" s="1"/>
  <c r="N95" i="19" s="1"/>
  <c r="N96" i="19" s="1"/>
  <c r="N97" i="19" s="1"/>
  <c r="N98" i="19" s="1"/>
  <c r="N99" i="19" s="1"/>
  <c r="N100" i="19" s="1"/>
  <c r="N101" i="19" s="1"/>
  <c r="N102" i="19" s="1"/>
  <c r="N103" i="19" s="1"/>
  <c r="N104" i="19" s="1"/>
  <c r="N105" i="19" s="1"/>
  <c r="N106" i="19" s="1"/>
  <c r="N107" i="19" s="1"/>
  <c r="N108" i="19" s="1"/>
  <c r="N109" i="19" s="1"/>
  <c r="N110" i="19" s="1"/>
  <c r="N111" i="19" s="1"/>
  <c r="N112" i="19" s="1"/>
  <c r="N113" i="19" s="1"/>
  <c r="N114" i="19" s="1"/>
  <c r="N115" i="19" s="1"/>
  <c r="N116" i="19" s="1"/>
  <c r="N117" i="19" s="1"/>
  <c r="N118" i="19" s="1"/>
  <c r="N119" i="19" s="1"/>
  <c r="N120" i="19" s="1"/>
  <c r="N121" i="19" s="1"/>
  <c r="N122" i="19" s="1"/>
  <c r="N123" i="19" s="1"/>
  <c r="N124" i="19" s="1"/>
  <c r="N125" i="19" s="1"/>
  <c r="N126" i="19" s="1"/>
  <c r="N127" i="19" s="1"/>
  <c r="N128" i="19" s="1"/>
  <c r="N129" i="19" s="1"/>
  <c r="N130" i="19" s="1"/>
  <c r="N131" i="19" s="1"/>
  <c r="N132" i="19" s="1"/>
  <c r="N133" i="19" s="1"/>
  <c r="N134" i="19" s="1"/>
  <c r="N135" i="19" s="1"/>
  <c r="N136" i="19" s="1"/>
  <c r="N137" i="19" s="1"/>
  <c r="N138" i="19" s="1"/>
  <c r="N139" i="19" s="1"/>
  <c r="N140" i="19" s="1"/>
  <c r="N141" i="19" s="1"/>
  <c r="N142" i="19" s="1"/>
  <c r="N143" i="19" s="1"/>
  <c r="N144" i="19" s="1"/>
  <c r="N145" i="19" s="1"/>
  <c r="N146" i="19" s="1"/>
  <c r="N147" i="19" s="1"/>
  <c r="N148" i="19" s="1"/>
  <c r="N149" i="19" s="1"/>
  <c r="N150" i="19" s="1"/>
  <c r="N151" i="19" s="1"/>
  <c r="N152" i="19" s="1"/>
  <c r="N153" i="19" s="1"/>
  <c r="N154" i="19" s="1"/>
  <c r="N155" i="19" s="1"/>
  <c r="N156" i="19" s="1"/>
  <c r="N157" i="19" s="1"/>
  <c r="N158" i="19" s="1"/>
  <c r="N159" i="19" s="1"/>
  <c r="N160" i="19" s="1"/>
  <c r="N161" i="19" s="1"/>
  <c r="N162" i="19" s="1"/>
  <c r="N163" i="19" s="1"/>
  <c r="N164" i="19" s="1"/>
  <c r="N165" i="19" s="1"/>
  <c r="N166" i="19" s="1"/>
  <c r="N167" i="19" s="1"/>
  <c r="N168" i="19" s="1"/>
  <c r="N169" i="19" s="1"/>
  <c r="N170" i="19" s="1"/>
  <c r="N171" i="19" s="1"/>
  <c r="N172" i="19" s="1"/>
  <c r="N173" i="19" s="1"/>
  <c r="N174" i="19" s="1"/>
  <c r="N175" i="19" s="1"/>
  <c r="N176" i="19" s="1"/>
  <c r="N177" i="19" s="1"/>
  <c r="N178" i="19" s="1"/>
  <c r="N179" i="19" s="1"/>
  <c r="N180" i="19" s="1"/>
  <c r="N181" i="19" s="1"/>
  <c r="N182" i="19" s="1"/>
  <c r="N183" i="19" s="1"/>
  <c r="N184" i="19" s="1"/>
  <c r="N185" i="19" s="1"/>
  <c r="N186" i="19" s="1"/>
  <c r="N187" i="19" s="1"/>
  <c r="N188" i="19" s="1"/>
  <c r="N189" i="19" s="1"/>
  <c r="N190" i="19" s="1"/>
  <c r="N191" i="19" s="1"/>
  <c r="N192" i="19" s="1"/>
  <c r="N193" i="19" s="1"/>
  <c r="N194" i="19" s="1"/>
  <c r="N195" i="19" s="1"/>
  <c r="N196" i="19" s="1"/>
  <c r="N197" i="19" s="1"/>
  <c r="N198" i="19" s="1"/>
  <c r="N199" i="19" s="1"/>
  <c r="N200" i="19" s="1"/>
  <c r="N201" i="19" s="1"/>
  <c r="N202" i="19" s="1"/>
  <c r="N203" i="19" s="1"/>
  <c r="N204" i="19" s="1"/>
  <c r="N205" i="19" s="1"/>
  <c r="N206" i="19" s="1"/>
  <c r="N207" i="19" s="1"/>
  <c r="N208" i="19" s="1"/>
  <c r="N209" i="19" s="1"/>
  <c r="N210" i="19" s="1"/>
  <c r="N211" i="19" s="1"/>
  <c r="N212" i="19" s="1"/>
  <c r="N213" i="19" s="1"/>
  <c r="N214" i="19" s="1"/>
  <c r="N215" i="19" s="1"/>
  <c r="N216" i="19" s="1"/>
  <c r="N217" i="19" s="1"/>
  <c r="N218" i="19" s="1"/>
  <c r="N219" i="19" s="1"/>
  <c r="N220" i="19" s="1"/>
  <c r="N221" i="19" s="1"/>
  <c r="N222" i="19" s="1"/>
  <c r="N223" i="19" s="1"/>
  <c r="N224" i="19" s="1"/>
  <c r="N225" i="19" s="1"/>
  <c r="N226" i="19" s="1"/>
  <c r="N227" i="19" s="1"/>
  <c r="N228" i="19" s="1"/>
  <c r="N229" i="19" s="1"/>
  <c r="N230" i="19" s="1"/>
  <c r="N231" i="19" s="1"/>
  <c r="N232" i="19" s="1"/>
  <c r="N233" i="19" s="1"/>
  <c r="N234" i="19" s="1"/>
  <c r="N235" i="19" s="1"/>
  <c r="N236" i="19" s="1"/>
  <c r="N237" i="19" s="1"/>
  <c r="N238" i="19" s="1"/>
  <c r="N239" i="19" s="1"/>
  <c r="N240" i="19" s="1"/>
  <c r="N241" i="19" s="1"/>
  <c r="N242" i="19" s="1"/>
  <c r="N243" i="19" s="1"/>
  <c r="N244" i="19" s="1"/>
  <c r="N245" i="19" s="1"/>
  <c r="N246" i="19" s="1"/>
  <c r="N247" i="19" s="1"/>
  <c r="N248" i="19" s="1"/>
  <c r="N249" i="19" s="1"/>
  <c r="N250" i="19" s="1"/>
  <c r="N251" i="19" s="1"/>
  <c r="N252" i="19" s="1"/>
  <c r="N253" i="19" s="1"/>
  <c r="N254" i="19" s="1"/>
  <c r="N255" i="19" s="1"/>
  <c r="N256" i="19" s="1"/>
  <c r="N257" i="19" s="1"/>
  <c r="N258" i="19" s="1"/>
  <c r="N259" i="19" s="1"/>
  <c r="N260" i="19" s="1"/>
  <c r="N261" i="19" s="1"/>
  <c r="N262" i="19" s="1"/>
  <c r="N263" i="19" s="1"/>
  <c r="N264" i="19" s="1"/>
  <c r="N265" i="19" s="1"/>
  <c r="N266" i="19" s="1"/>
  <c r="N267" i="19" s="1"/>
  <c r="N268" i="19" s="1"/>
  <c r="N269" i="19" s="1"/>
  <c r="N270" i="19" s="1"/>
  <c r="N271" i="19" s="1"/>
  <c r="N272" i="19" s="1"/>
  <c r="N273" i="19" s="1"/>
  <c r="N274" i="19" s="1"/>
  <c r="N275" i="19" s="1"/>
  <c r="N276" i="19" s="1"/>
  <c r="N277" i="19" s="1"/>
  <c r="N278" i="19" s="1"/>
  <c r="N279" i="19" s="1"/>
  <c r="N280" i="19" s="1"/>
  <c r="N281" i="19" s="1"/>
  <c r="N282" i="19" s="1"/>
  <c r="N283" i="19" s="1"/>
  <c r="N284" i="19" s="1"/>
  <c r="N285" i="19" s="1"/>
  <c r="N286" i="19" s="1"/>
  <c r="N287" i="19" s="1"/>
  <c r="N288" i="19" s="1"/>
  <c r="N289" i="19" s="1"/>
  <c r="N290" i="19" s="1"/>
  <c r="N291" i="19" s="1"/>
  <c r="N292" i="19" s="1"/>
  <c r="N293" i="19" s="1"/>
  <c r="N294" i="19" s="1"/>
  <c r="N295" i="19" s="1"/>
  <c r="N296" i="19" s="1"/>
  <c r="N297" i="19" s="1"/>
  <c r="N298" i="19" s="1"/>
  <c r="N299" i="19" s="1"/>
  <c r="N300" i="19" s="1"/>
  <c r="N301" i="19" s="1"/>
  <c r="N302" i="19" s="1"/>
  <c r="N303" i="19" s="1"/>
  <c r="N304" i="19" s="1"/>
  <c r="N305" i="19" s="1"/>
  <c r="N306" i="19" s="1"/>
  <c r="N307" i="19" s="1"/>
  <c r="N308" i="19" s="1"/>
  <c r="N309" i="19" s="1"/>
  <c r="N310" i="19" s="1"/>
  <c r="N311" i="19" s="1"/>
  <c r="N312" i="19" s="1"/>
  <c r="N313" i="19" s="1"/>
  <c r="N314" i="19" s="1"/>
  <c r="N315" i="19" s="1"/>
  <c r="N316" i="19" s="1"/>
  <c r="N317" i="19" s="1"/>
  <c r="N318" i="19" s="1"/>
  <c r="N319" i="19" s="1"/>
  <c r="N320" i="19" s="1"/>
  <c r="N321" i="19" s="1"/>
  <c r="N322" i="19" s="1"/>
  <c r="N323" i="19" s="1"/>
  <c r="N324" i="19" s="1"/>
  <c r="N325" i="19" s="1"/>
  <c r="N326" i="19" s="1"/>
  <c r="N327" i="19" s="1"/>
  <c r="N328" i="19" s="1"/>
  <c r="N329" i="19" s="1"/>
  <c r="N330" i="19" s="1"/>
  <c r="N331" i="19" s="1"/>
  <c r="N332" i="19" s="1"/>
  <c r="N333" i="19" s="1"/>
  <c r="N334" i="19" s="1"/>
  <c r="N335" i="19" s="1"/>
  <c r="N336" i="19" s="1"/>
  <c r="N337" i="19" s="1"/>
  <c r="N338" i="19" s="1"/>
  <c r="N339" i="19" s="1"/>
  <c r="N340" i="19" s="1"/>
  <c r="N341" i="19" s="1"/>
  <c r="N342" i="19" s="1"/>
  <c r="N343" i="19" s="1"/>
  <c r="N344" i="19" s="1"/>
  <c r="N345" i="19" s="1"/>
  <c r="N346" i="19" s="1"/>
  <c r="N347" i="19" s="1"/>
  <c r="N348" i="19" s="1"/>
  <c r="N349" i="19" s="1"/>
  <c r="N350" i="19" s="1"/>
  <c r="N351" i="19" s="1"/>
  <c r="N352" i="19" s="1"/>
  <c r="N353" i="19" s="1"/>
  <c r="N354" i="19" s="1"/>
  <c r="N355" i="19" s="1"/>
  <c r="N356" i="19" s="1"/>
  <c r="N357" i="19" s="1"/>
  <c r="N358" i="19" s="1"/>
  <c r="N359" i="19" s="1"/>
  <c r="N360" i="19" s="1"/>
  <c r="N361" i="19" s="1"/>
  <c r="N362" i="19" s="1"/>
  <c r="N363" i="19" s="1"/>
  <c r="N364" i="19" s="1"/>
  <c r="N365" i="19" s="1"/>
  <c r="N366" i="19" s="1"/>
  <c r="N367" i="19" s="1"/>
  <c r="N368" i="19" s="1"/>
  <c r="N369" i="19" s="1"/>
  <c r="N370" i="19" s="1"/>
  <c r="N371" i="19" s="1"/>
  <c r="N372" i="19" s="1"/>
  <c r="N373" i="19" s="1"/>
  <c r="N374" i="19" s="1"/>
  <c r="N375" i="19" s="1"/>
  <c r="N376" i="19" s="1"/>
  <c r="N377" i="19" s="1"/>
  <c r="N378" i="19" s="1"/>
  <c r="N379" i="19" s="1"/>
  <c r="N380" i="19" s="1"/>
  <c r="N381" i="19" s="1"/>
  <c r="N382" i="19" s="1"/>
  <c r="N383" i="19" s="1"/>
  <c r="N384" i="19" s="1"/>
  <c r="N385" i="19" s="1"/>
  <c r="N386" i="19" s="1"/>
  <c r="N387" i="19" s="1"/>
  <c r="N388" i="19" s="1"/>
  <c r="N389" i="19" s="1"/>
  <c r="N390" i="19" s="1"/>
  <c r="N391" i="19" s="1"/>
  <c r="N392" i="19" s="1"/>
  <c r="N393" i="19" s="1"/>
  <c r="N394" i="19" s="1"/>
  <c r="N395" i="19" s="1"/>
  <c r="N396" i="19" s="1"/>
  <c r="N397" i="19" s="1"/>
  <c r="N398" i="19" s="1"/>
  <c r="N399" i="19" s="1"/>
  <c r="N400" i="19" s="1"/>
  <c r="N401" i="19" s="1"/>
  <c r="N402" i="19" s="1"/>
  <c r="N403" i="19" s="1"/>
  <c r="N404" i="19" s="1"/>
  <c r="N405" i="19" s="1"/>
  <c r="N406" i="19" s="1"/>
  <c r="N407" i="19" s="1"/>
  <c r="N408" i="19" s="1"/>
  <c r="N409" i="19" s="1"/>
  <c r="N410" i="19" s="1"/>
  <c r="N411" i="19" s="1"/>
  <c r="N412" i="19" s="1"/>
  <c r="N413" i="19" s="1"/>
  <c r="N414" i="19" s="1"/>
  <c r="N415" i="19" s="1"/>
  <c r="N416" i="19" s="1"/>
  <c r="N417" i="19" s="1"/>
  <c r="N418" i="19" s="1"/>
  <c r="N419" i="19" s="1"/>
  <c r="N420" i="19" s="1"/>
  <c r="N421" i="19" s="1"/>
  <c r="N422" i="19" s="1"/>
  <c r="N423" i="19" s="1"/>
  <c r="N424" i="19" s="1"/>
  <c r="N425" i="19" s="1"/>
  <c r="N426" i="19" s="1"/>
  <c r="N427" i="19" s="1"/>
  <c r="N428" i="19" s="1"/>
  <c r="N429" i="19" s="1"/>
  <c r="N430" i="19" s="1"/>
  <c r="N431" i="19" s="1"/>
  <c r="N432" i="19" s="1"/>
  <c r="N433" i="19" s="1"/>
  <c r="N434" i="19" s="1"/>
  <c r="N435" i="19" s="1"/>
  <c r="N436" i="19" s="1"/>
  <c r="N437" i="19" s="1"/>
  <c r="N438" i="19" s="1"/>
  <c r="N439" i="19" s="1"/>
  <c r="N440" i="19" s="1"/>
  <c r="N441" i="19" s="1"/>
  <c r="N442" i="19" s="1"/>
  <c r="N443" i="19" s="1"/>
  <c r="N444" i="19" s="1"/>
  <c r="N445" i="19" s="1"/>
  <c r="N446" i="19" s="1"/>
  <c r="N447" i="19" s="1"/>
  <c r="N448" i="19" s="1"/>
  <c r="N449" i="19" s="1"/>
  <c r="N450" i="19" s="1"/>
  <c r="N451" i="19" s="1"/>
  <c r="N452" i="19" s="1"/>
  <c r="N453" i="19" s="1"/>
  <c r="N454" i="19" s="1"/>
  <c r="N455" i="19" s="1"/>
  <c r="N456" i="19" s="1"/>
  <c r="N457" i="19" s="1"/>
  <c r="N458" i="19" s="1"/>
  <c r="N459" i="19" s="1"/>
  <c r="N460" i="19" s="1"/>
  <c r="N461" i="19" s="1"/>
  <c r="N462" i="19" s="1"/>
  <c r="N463" i="19" s="1"/>
  <c r="N464" i="19" s="1"/>
  <c r="N465" i="19" s="1"/>
  <c r="N466" i="19" s="1"/>
  <c r="N467" i="19" s="1"/>
  <c r="N468" i="19" s="1"/>
  <c r="N469" i="19" s="1"/>
  <c r="N470" i="19" s="1"/>
  <c r="N471" i="19" s="1"/>
  <c r="N472" i="19" s="1"/>
  <c r="N473" i="19" s="1"/>
  <c r="N474" i="19" s="1"/>
  <c r="N475" i="19" s="1"/>
  <c r="N476" i="19" s="1"/>
  <c r="N477" i="19" s="1"/>
  <c r="N478" i="19" s="1"/>
  <c r="N479" i="19" s="1"/>
  <c r="N480" i="19" s="1"/>
  <c r="N481" i="19" s="1"/>
  <c r="N482" i="19" s="1"/>
  <c r="N483" i="19" s="1"/>
  <c r="N484" i="19" s="1"/>
  <c r="N485" i="19" s="1"/>
  <c r="N486" i="19" s="1"/>
  <c r="N487" i="19" s="1"/>
  <c r="N488" i="19" s="1"/>
  <c r="N489" i="19" s="1"/>
  <c r="N490" i="19" s="1"/>
  <c r="N491" i="19" s="1"/>
  <c r="N492" i="19" s="1"/>
  <c r="N493" i="19" s="1"/>
  <c r="N494" i="19" s="1"/>
  <c r="N495" i="19" s="1"/>
  <c r="N496" i="19" s="1"/>
  <c r="N497" i="19" s="1"/>
  <c r="N498" i="19" s="1"/>
  <c r="N499" i="19" s="1"/>
  <c r="N500" i="19" s="1"/>
  <c r="N501" i="19" s="1"/>
  <c r="N502" i="19" s="1"/>
  <c r="N503" i="19" s="1"/>
  <c r="N504" i="19" s="1"/>
  <c r="N505" i="19" s="1"/>
  <c r="N506" i="19" s="1"/>
  <c r="N507" i="19" s="1"/>
  <c r="N508" i="19" s="1"/>
  <c r="N509" i="19" s="1"/>
  <c r="N510" i="19" s="1"/>
  <c r="N511" i="19" s="1"/>
  <c r="N512" i="19" s="1"/>
  <c r="N513" i="19" s="1"/>
  <c r="N514" i="19" s="1"/>
  <c r="N515" i="19" s="1"/>
  <c r="N516" i="19" s="1"/>
  <c r="N517" i="19" s="1"/>
  <c r="N518" i="19" s="1"/>
  <c r="N519" i="19" s="1"/>
  <c r="N520" i="19" s="1"/>
  <c r="N521" i="19" s="1"/>
  <c r="N522" i="19" s="1"/>
  <c r="N523" i="19" s="1"/>
  <c r="N524" i="19" s="1"/>
  <c r="N525" i="19" s="1"/>
  <c r="N526" i="19" s="1"/>
  <c r="N527" i="19" s="1"/>
  <c r="N528" i="19" s="1"/>
  <c r="N529" i="19" s="1"/>
  <c r="N530" i="19" s="1"/>
  <c r="N531" i="19" s="1"/>
  <c r="N532" i="19" s="1"/>
  <c r="N533" i="19" s="1"/>
  <c r="N534" i="19" s="1"/>
  <c r="N535" i="19" s="1"/>
  <c r="N536" i="19" s="1"/>
  <c r="N537" i="19" s="1"/>
  <c r="N538" i="19" s="1"/>
  <c r="N539" i="19" s="1"/>
  <c r="N540" i="19" s="1"/>
  <c r="N541" i="19" s="1"/>
  <c r="N542" i="19" s="1"/>
  <c r="N543" i="19" s="1"/>
  <c r="N544" i="19" s="1"/>
  <c r="N545" i="19" s="1"/>
  <c r="N546" i="19" s="1"/>
  <c r="N547" i="19" s="1"/>
  <c r="N548" i="19" s="1"/>
  <c r="N549" i="19" s="1"/>
  <c r="N550" i="19" s="1"/>
  <c r="N551" i="19" s="1"/>
  <c r="N552" i="19" s="1"/>
  <c r="N553" i="19" s="1"/>
  <c r="N554" i="19" s="1"/>
  <c r="N555" i="19" s="1"/>
  <c r="N556" i="19" s="1"/>
  <c r="N557" i="19" s="1"/>
  <c r="N558" i="19" s="1"/>
  <c r="N559" i="19" s="1"/>
  <c r="N560" i="19" s="1"/>
  <c r="N561" i="19" s="1"/>
  <c r="N562" i="19" s="1"/>
  <c r="N563" i="19" s="1"/>
  <c r="N564" i="19" s="1"/>
  <c r="N565" i="19" s="1"/>
  <c r="N566" i="19" s="1"/>
  <c r="N567" i="19" s="1"/>
  <c r="N568" i="19" s="1"/>
  <c r="N569" i="19" s="1"/>
  <c r="N570" i="19" s="1"/>
  <c r="N571" i="19" s="1"/>
  <c r="N572" i="19" s="1"/>
  <c r="N573" i="19" s="1"/>
  <c r="N574" i="19" s="1"/>
  <c r="N575" i="19" s="1"/>
  <c r="N576" i="19" s="1"/>
  <c r="N577" i="19" s="1"/>
  <c r="N578" i="19" s="1"/>
  <c r="N579" i="19" s="1"/>
  <c r="N580" i="19" s="1"/>
  <c r="N581" i="19" s="1"/>
  <c r="N582" i="19" s="1"/>
  <c r="N583" i="19" s="1"/>
  <c r="N584" i="19" s="1"/>
  <c r="N585" i="19" s="1"/>
  <c r="N586" i="19" s="1"/>
  <c r="N587" i="19" s="1"/>
  <c r="N588" i="19" s="1"/>
  <c r="N589" i="19" s="1"/>
  <c r="N590" i="19" s="1"/>
  <c r="N591" i="19" s="1"/>
  <c r="N592" i="19" s="1"/>
  <c r="N593" i="19" s="1"/>
  <c r="N594" i="19" s="1"/>
  <c r="N595" i="19" s="1"/>
  <c r="N596" i="19" s="1"/>
  <c r="N597" i="19" s="1"/>
  <c r="N598" i="19" s="1"/>
  <c r="N599" i="19" s="1"/>
  <c r="N600" i="19" s="1"/>
  <c r="N601" i="19" s="1"/>
  <c r="N602" i="19" s="1"/>
  <c r="N603" i="19" s="1"/>
  <c r="N604" i="19" s="1"/>
  <c r="N605" i="19" s="1"/>
  <c r="N606" i="19" s="1"/>
  <c r="N607" i="19" s="1"/>
  <c r="N608" i="19" s="1"/>
  <c r="N609" i="19" s="1"/>
  <c r="N610" i="19" s="1"/>
  <c r="N611" i="19" s="1"/>
  <c r="N612" i="19" s="1"/>
  <c r="N613" i="19" s="1"/>
  <c r="N614" i="19" s="1"/>
  <c r="N615" i="19" s="1"/>
  <c r="N616" i="19" s="1"/>
  <c r="N617" i="19" s="1"/>
  <c r="N618" i="19" s="1"/>
  <c r="N619" i="19" s="1"/>
  <c r="N620" i="19" s="1"/>
  <c r="N621" i="19" s="1"/>
  <c r="N622" i="19" s="1"/>
  <c r="N623" i="19" s="1"/>
  <c r="N624" i="19" s="1"/>
  <c r="N625" i="19" s="1"/>
  <c r="N626" i="19" s="1"/>
  <c r="N627" i="19" s="1"/>
  <c r="N628" i="19" s="1"/>
  <c r="N629" i="19" s="1"/>
  <c r="N630" i="19" s="1"/>
  <c r="N631" i="19" s="1"/>
  <c r="N632" i="19" s="1"/>
  <c r="N633" i="19" s="1"/>
  <c r="N634" i="19" s="1"/>
  <c r="N635" i="19" s="1"/>
  <c r="N636" i="19" s="1"/>
  <c r="N637" i="19" s="1"/>
  <c r="N638" i="19" s="1"/>
  <c r="N639" i="19" s="1"/>
  <c r="N640" i="19" s="1"/>
  <c r="N641" i="19" s="1"/>
  <c r="N642" i="19" s="1"/>
  <c r="N643" i="19" s="1"/>
  <c r="N644" i="19" s="1"/>
  <c r="N645" i="19" s="1"/>
  <c r="N646" i="19" s="1"/>
  <c r="N647" i="19" s="1"/>
  <c r="N648" i="19" s="1"/>
  <c r="N649" i="19" s="1"/>
  <c r="N650" i="19" s="1"/>
  <c r="N651" i="19" s="1"/>
  <c r="N652" i="19" s="1"/>
  <c r="N653" i="19" s="1"/>
  <c r="N654" i="19" s="1"/>
  <c r="N655" i="19" s="1"/>
  <c r="N656" i="19" s="1"/>
  <c r="N657" i="19" s="1"/>
  <c r="N658" i="19" s="1"/>
  <c r="N659" i="19" s="1"/>
  <c r="N660" i="19" s="1"/>
  <c r="N661" i="19" s="1"/>
  <c r="N662" i="19" s="1"/>
  <c r="N663" i="19" s="1"/>
  <c r="N664" i="19" s="1"/>
  <c r="N665" i="19" s="1"/>
  <c r="N666" i="19" s="1"/>
  <c r="N667" i="19" s="1"/>
  <c r="N668" i="19" s="1"/>
  <c r="N669" i="19" s="1"/>
  <c r="N670" i="19" s="1"/>
  <c r="N671" i="19" s="1"/>
  <c r="N672" i="19" s="1"/>
  <c r="N673" i="19" s="1"/>
  <c r="N674" i="19" s="1"/>
  <c r="N675" i="19" s="1"/>
  <c r="N676" i="19" s="1"/>
  <c r="N677" i="19" s="1"/>
  <c r="N678" i="19" s="1"/>
  <c r="N679" i="19" s="1"/>
  <c r="N680" i="19" s="1"/>
  <c r="N681" i="19" s="1"/>
  <c r="N682" i="19" s="1"/>
  <c r="N683" i="19" s="1"/>
  <c r="N684" i="19" s="1"/>
  <c r="N685" i="19" s="1"/>
  <c r="N686" i="19" s="1"/>
  <c r="N687" i="19" s="1"/>
  <c r="N688" i="19" s="1"/>
  <c r="N689" i="19" s="1"/>
  <c r="N690" i="19" s="1"/>
  <c r="N691" i="19" s="1"/>
  <c r="N692" i="19" s="1"/>
  <c r="N693" i="19" s="1"/>
  <c r="N694" i="19" s="1"/>
  <c r="N695" i="19" s="1"/>
  <c r="N696" i="19" s="1"/>
  <c r="N697" i="19" s="1"/>
  <c r="N698" i="19" s="1"/>
  <c r="N699" i="19" s="1"/>
  <c r="N700" i="19" s="1"/>
  <c r="N701" i="19" s="1"/>
  <c r="N702" i="19" s="1"/>
  <c r="N703" i="19" s="1"/>
  <c r="N704" i="19" s="1"/>
  <c r="N705" i="19" s="1"/>
  <c r="N706" i="19" s="1"/>
  <c r="N707" i="19" s="1"/>
  <c r="N708" i="19" s="1"/>
  <c r="N709" i="19" s="1"/>
  <c r="N710" i="19" s="1"/>
  <c r="N711" i="19" s="1"/>
  <c r="N712" i="19" s="1"/>
  <c r="N713" i="19" s="1"/>
  <c r="N714" i="19" s="1"/>
  <c r="N715" i="19" s="1"/>
  <c r="N716" i="19" s="1"/>
  <c r="N717" i="19" s="1"/>
  <c r="N718" i="19" s="1"/>
  <c r="N719" i="19" s="1"/>
  <c r="N720" i="19" s="1"/>
  <c r="N721" i="19" s="1"/>
  <c r="N722" i="19" s="1"/>
  <c r="N723" i="19" s="1"/>
  <c r="N724" i="19" s="1"/>
  <c r="N725" i="19" s="1"/>
  <c r="N726" i="19" s="1"/>
  <c r="N727" i="19" s="1"/>
  <c r="N728" i="19" s="1"/>
  <c r="N729" i="19" s="1"/>
  <c r="N730" i="19" s="1"/>
  <c r="N731" i="19" s="1"/>
  <c r="N732" i="19" s="1"/>
  <c r="N733" i="19" s="1"/>
  <c r="N734" i="19" s="1"/>
  <c r="N735" i="19" s="1"/>
  <c r="N736" i="19" s="1"/>
  <c r="N737" i="19" s="1"/>
  <c r="N738" i="19" s="1"/>
  <c r="N739" i="19" s="1"/>
  <c r="N740" i="19" s="1"/>
  <c r="N741" i="19" s="1"/>
  <c r="N742" i="19" s="1"/>
  <c r="N743" i="19" s="1"/>
  <c r="N744" i="19" s="1"/>
  <c r="N745" i="19" s="1"/>
  <c r="N746" i="19" s="1"/>
  <c r="N747" i="19" s="1"/>
  <c r="N748" i="19" s="1"/>
  <c r="N749" i="19" s="1"/>
  <c r="N750" i="19" s="1"/>
  <c r="N751" i="19" s="1"/>
  <c r="N752" i="19" s="1"/>
  <c r="N753" i="19" s="1"/>
  <c r="N754" i="19" s="1"/>
  <c r="N755" i="19" s="1"/>
  <c r="N756" i="19" s="1"/>
  <c r="N757" i="19" s="1"/>
  <c r="N758" i="19" s="1"/>
  <c r="N759" i="19" s="1"/>
  <c r="N760" i="19" s="1"/>
  <c r="N761" i="19" s="1"/>
  <c r="N762" i="19" s="1"/>
  <c r="N763" i="19" s="1"/>
  <c r="N764" i="19" s="1"/>
  <c r="N765" i="19" s="1"/>
  <c r="N766" i="19" s="1"/>
  <c r="N767" i="19" s="1"/>
  <c r="N768" i="19" s="1"/>
  <c r="N769" i="19" s="1"/>
  <c r="N770" i="19" s="1"/>
  <c r="N771" i="19" s="1"/>
  <c r="N772" i="19" s="1"/>
  <c r="N773" i="19" s="1"/>
  <c r="N774" i="19" s="1"/>
  <c r="N775" i="19" s="1"/>
  <c r="N776" i="19" s="1"/>
  <c r="N777" i="19" s="1"/>
  <c r="N778" i="19" s="1"/>
  <c r="N779" i="19" s="1"/>
  <c r="N780" i="19" s="1"/>
  <c r="N781" i="19" s="1"/>
  <c r="N782" i="19" s="1"/>
  <c r="N783" i="19" s="1"/>
  <c r="N784" i="19" s="1"/>
  <c r="N785" i="19" s="1"/>
  <c r="N786" i="19" s="1"/>
  <c r="N787" i="19" s="1"/>
  <c r="N788" i="19" s="1"/>
  <c r="N789" i="19" s="1"/>
  <c r="N790" i="19" s="1"/>
  <c r="N791" i="19" s="1"/>
  <c r="N792" i="19" s="1"/>
  <c r="N793" i="19" s="1"/>
  <c r="N794" i="19" s="1"/>
  <c r="N795" i="19" s="1"/>
  <c r="N796" i="19" s="1"/>
  <c r="N797" i="19" s="1"/>
  <c r="N798" i="19" s="1"/>
  <c r="N799" i="19" s="1"/>
  <c r="N800" i="19" s="1"/>
  <c r="N801" i="19" s="1"/>
  <c r="N802" i="19" s="1"/>
  <c r="N803" i="19" s="1"/>
  <c r="N804" i="19" s="1"/>
  <c r="N805" i="19" s="1"/>
  <c r="N806" i="19" s="1"/>
  <c r="N807" i="19" s="1"/>
  <c r="N808" i="19" s="1"/>
  <c r="N809" i="19" s="1"/>
  <c r="N810" i="19" s="1"/>
  <c r="N811" i="19" s="1"/>
  <c r="N812" i="19" s="1"/>
  <c r="N813" i="19" s="1"/>
  <c r="N814" i="19" s="1"/>
  <c r="N815" i="19" s="1"/>
  <c r="N816" i="19" s="1"/>
  <c r="N817" i="19" s="1"/>
  <c r="N818" i="19" s="1"/>
  <c r="N819" i="19" s="1"/>
  <c r="N820" i="19" s="1"/>
  <c r="N821" i="19" s="1"/>
  <c r="N822" i="19" s="1"/>
  <c r="N823" i="19" s="1"/>
  <c r="N824" i="19" s="1"/>
  <c r="N825" i="19" s="1"/>
  <c r="N826" i="19" s="1"/>
  <c r="N827" i="19" s="1"/>
  <c r="N828" i="19" s="1"/>
  <c r="N829" i="19" s="1"/>
  <c r="N830" i="19" s="1"/>
  <c r="N831" i="19" s="1"/>
  <c r="N832" i="19" s="1"/>
  <c r="N833" i="19" s="1"/>
  <c r="N834" i="19" s="1"/>
  <c r="N835" i="19" s="1"/>
  <c r="N836" i="19" s="1"/>
  <c r="N837" i="19" s="1"/>
  <c r="N838" i="19" s="1"/>
  <c r="N839" i="19" s="1"/>
  <c r="N840" i="19" s="1"/>
  <c r="N841" i="19" s="1"/>
  <c r="N842" i="19" s="1"/>
  <c r="N843" i="19" s="1"/>
  <c r="N844" i="19" s="1"/>
  <c r="N845" i="19" s="1"/>
  <c r="N846" i="19" s="1"/>
  <c r="N847" i="19" s="1"/>
  <c r="N848" i="19" s="1"/>
  <c r="N849" i="19" s="1"/>
  <c r="N850" i="19" s="1"/>
  <c r="N851" i="19" s="1"/>
  <c r="N852" i="19" s="1"/>
  <c r="N853" i="19" s="1"/>
  <c r="N854" i="19" s="1"/>
  <c r="N855" i="19" s="1"/>
  <c r="N856" i="19" s="1"/>
  <c r="N857" i="19" s="1"/>
  <c r="N858" i="19" s="1"/>
  <c r="N859" i="19" s="1"/>
  <c r="N860" i="19" s="1"/>
  <c r="N861" i="19" s="1"/>
  <c r="N862" i="19" s="1"/>
  <c r="N863" i="19" s="1"/>
  <c r="N864" i="19" s="1"/>
  <c r="N865" i="19" s="1"/>
  <c r="N866" i="19" s="1"/>
  <c r="N867" i="19" s="1"/>
  <c r="N868" i="19" s="1"/>
  <c r="N869" i="19" s="1"/>
  <c r="N870" i="19" s="1"/>
  <c r="N871" i="19" s="1"/>
  <c r="N872" i="19" s="1"/>
  <c r="N873" i="19" s="1"/>
  <c r="N874" i="19" s="1"/>
  <c r="N875" i="19" s="1"/>
  <c r="N876" i="19" s="1"/>
  <c r="N877" i="19" s="1"/>
  <c r="N878" i="19" s="1"/>
  <c r="N879" i="19" s="1"/>
  <c r="N880" i="19" s="1"/>
  <c r="N881" i="19" s="1"/>
  <c r="N882" i="19" s="1"/>
  <c r="N883" i="19" s="1"/>
  <c r="N884" i="19" s="1"/>
  <c r="N885" i="19" s="1"/>
  <c r="N886" i="19" s="1"/>
  <c r="N887" i="19" s="1"/>
  <c r="N888" i="19" s="1"/>
  <c r="N889" i="19" s="1"/>
  <c r="N890" i="19" s="1"/>
  <c r="N891" i="19" s="1"/>
  <c r="N892" i="19" s="1"/>
  <c r="N893" i="19" s="1"/>
  <c r="N894" i="19" s="1"/>
  <c r="N895" i="19" s="1"/>
  <c r="N896" i="19" s="1"/>
  <c r="N897" i="19" s="1"/>
  <c r="N898" i="19" s="1"/>
  <c r="N899" i="19" s="1"/>
  <c r="N900" i="19" s="1"/>
  <c r="N901" i="19" s="1"/>
  <c r="N902" i="19" s="1"/>
  <c r="N903" i="19" s="1"/>
  <c r="N904" i="19" s="1"/>
  <c r="N905" i="19" s="1"/>
  <c r="N906" i="19" s="1"/>
  <c r="N907" i="19" s="1"/>
  <c r="N908" i="19" s="1"/>
  <c r="N909" i="19" s="1"/>
  <c r="N910" i="19" s="1"/>
  <c r="N911" i="19" s="1"/>
  <c r="N912" i="19" s="1"/>
  <c r="N913" i="19" s="1"/>
  <c r="N914" i="19" s="1"/>
  <c r="N915" i="19" s="1"/>
  <c r="N916" i="19" s="1"/>
  <c r="N917" i="19" s="1"/>
  <c r="N918" i="19" s="1"/>
  <c r="N919" i="19" s="1"/>
  <c r="N920" i="19" s="1"/>
  <c r="N921" i="19" s="1"/>
  <c r="N922" i="19" s="1"/>
  <c r="N923" i="19" s="1"/>
  <c r="N924" i="19" s="1"/>
  <c r="N925" i="19" s="1"/>
  <c r="N926" i="19" s="1"/>
  <c r="N927" i="19" s="1"/>
  <c r="N928" i="19" s="1"/>
  <c r="N929" i="19" s="1"/>
  <c r="N930" i="19" s="1"/>
  <c r="N931" i="19" s="1"/>
  <c r="N932" i="19" s="1"/>
  <c r="N933" i="19" s="1"/>
  <c r="N934" i="19" s="1"/>
  <c r="N935" i="19" s="1"/>
  <c r="N936" i="19" s="1"/>
  <c r="N937" i="19" s="1"/>
  <c r="N938" i="19" s="1"/>
  <c r="N939" i="19" s="1"/>
  <c r="N940" i="19" s="1"/>
  <c r="N941" i="19" s="1"/>
  <c r="N942" i="19" s="1"/>
  <c r="N943" i="19" s="1"/>
  <c r="N944" i="19" s="1"/>
  <c r="N945" i="19" s="1"/>
  <c r="N946" i="19" s="1"/>
  <c r="N947" i="19" s="1"/>
  <c r="N948" i="19" s="1"/>
  <c r="N949" i="19" s="1"/>
  <c r="N950" i="19" s="1"/>
  <c r="N951" i="19" s="1"/>
  <c r="N952" i="19" s="1"/>
  <c r="N953" i="19" s="1"/>
  <c r="N954" i="19" s="1"/>
  <c r="N955" i="19" s="1"/>
  <c r="N956" i="19" s="1"/>
  <c r="N957" i="19" s="1"/>
  <c r="N958" i="19" s="1"/>
  <c r="N959" i="19" s="1"/>
  <c r="N960" i="19" s="1"/>
  <c r="N961" i="19" s="1"/>
  <c r="N962" i="19" s="1"/>
  <c r="N963" i="19" s="1"/>
  <c r="N964" i="19" s="1"/>
  <c r="N965" i="19" s="1"/>
  <c r="N966" i="19" s="1"/>
  <c r="N967" i="19" s="1"/>
  <c r="N968" i="19" s="1"/>
  <c r="N969" i="19" s="1"/>
  <c r="N970" i="19" s="1"/>
  <c r="N971" i="19" s="1"/>
  <c r="N972" i="19" s="1"/>
  <c r="N973" i="19" s="1"/>
  <c r="N974" i="19" s="1"/>
  <c r="N975" i="19" s="1"/>
  <c r="N976" i="19" s="1"/>
  <c r="N977" i="19" s="1"/>
  <c r="N978" i="19" s="1"/>
  <c r="N979" i="19" s="1"/>
  <c r="N980" i="19" s="1"/>
  <c r="N981" i="19" s="1"/>
  <c r="N982" i="19" s="1"/>
  <c r="N983" i="19" s="1"/>
  <c r="N984" i="19" s="1"/>
  <c r="N985" i="19" s="1"/>
  <c r="N986" i="19" s="1"/>
  <c r="N987" i="19" s="1"/>
  <c r="N988" i="19" s="1"/>
  <c r="N989" i="19" s="1"/>
  <c r="N990" i="19" s="1"/>
  <c r="N991" i="19" s="1"/>
  <c r="N992" i="19" s="1"/>
  <c r="N993" i="19" s="1"/>
  <c r="N994" i="19" s="1"/>
  <c r="N995" i="19" s="1"/>
  <c r="N996" i="19" s="1"/>
  <c r="N997" i="19" s="1"/>
  <c r="N998" i="19" s="1"/>
  <c r="N999" i="19" s="1"/>
  <c r="N1000" i="19" s="1"/>
  <c r="N1001" i="19" s="1"/>
  <c r="N1002" i="19" s="1"/>
  <c r="N1003" i="19" s="1"/>
  <c r="N1004" i="19" s="1"/>
  <c r="N1005" i="19" s="1"/>
  <c r="N1006" i="19" s="1"/>
  <c r="N1007" i="19" s="1"/>
  <c r="N1008" i="19" s="1"/>
  <c r="N1009" i="19" s="1"/>
  <c r="N1010" i="19" s="1"/>
  <c r="N1011" i="19" s="1"/>
  <c r="N1012" i="19" s="1"/>
  <c r="N1013" i="19" s="1"/>
  <c r="N1014" i="19" s="1"/>
  <c r="N1015" i="19" s="1"/>
  <c r="N1016" i="19" s="1"/>
  <c r="N1017" i="19" s="1"/>
  <c r="N1018" i="19" s="1"/>
  <c r="N1019" i="19" s="1"/>
  <c r="N1020" i="19" s="1"/>
  <c r="N1021" i="19" s="1"/>
  <c r="N1022" i="19" s="1"/>
  <c r="N1023" i="19" s="1"/>
  <c r="N1024" i="19" s="1"/>
  <c r="N1025" i="19" s="1"/>
  <c r="N1026" i="19" s="1"/>
  <c r="N1027" i="19" s="1"/>
  <c r="N1028" i="19" s="1"/>
  <c r="N1029" i="19" s="1"/>
  <c r="N1030" i="19" s="1"/>
  <c r="N1031" i="19" s="1"/>
  <c r="N1032" i="19" s="1"/>
  <c r="N1033" i="19" s="1"/>
  <c r="N1034" i="19" s="1"/>
  <c r="N1035" i="19" s="1"/>
  <c r="N1036" i="19" s="1"/>
  <c r="N1037" i="19" s="1"/>
  <c r="N1038" i="19" s="1"/>
  <c r="N1039" i="19" s="1"/>
  <c r="N1040" i="19" s="1"/>
  <c r="N1041" i="19" s="1"/>
  <c r="N1042" i="19" s="1"/>
  <c r="N1043" i="19" s="1"/>
  <c r="N1044" i="19" s="1"/>
  <c r="N1045" i="19" s="1"/>
  <c r="N1046" i="19" s="1"/>
  <c r="N1047" i="19" s="1"/>
  <c r="N1048" i="19" s="1"/>
  <c r="N1049" i="19" s="1"/>
  <c r="N1050" i="19" s="1"/>
  <c r="N1051" i="19" s="1"/>
  <c r="N1052" i="19" s="1"/>
  <c r="N1053" i="19" s="1"/>
  <c r="N1054" i="19" s="1"/>
  <c r="N1055" i="19" s="1"/>
  <c r="N1056" i="19" s="1"/>
  <c r="N1057" i="19" s="1"/>
  <c r="N1058" i="19" s="1"/>
  <c r="N1059" i="19" s="1"/>
  <c r="N1060" i="19" s="1"/>
  <c r="N1061" i="19" s="1"/>
  <c r="N1062" i="19" s="1"/>
  <c r="N1063" i="19" s="1"/>
  <c r="N1064" i="19" s="1"/>
  <c r="N1065" i="19" s="1"/>
  <c r="N1066" i="19" s="1"/>
  <c r="N1067" i="19" s="1"/>
  <c r="N1068" i="19" s="1"/>
  <c r="N1069" i="19" s="1"/>
  <c r="N1070" i="19" s="1"/>
  <c r="N1071" i="19" s="1"/>
  <c r="N1072" i="19" s="1"/>
  <c r="N1073" i="19" s="1"/>
  <c r="N1074" i="19" s="1"/>
  <c r="N1075" i="19" s="1"/>
  <c r="N1076" i="19" s="1"/>
  <c r="N1077" i="19" s="1"/>
  <c r="N1078" i="19" s="1"/>
  <c r="N1079" i="19" s="1"/>
  <c r="N1080" i="19" s="1"/>
  <c r="N1081" i="19" s="1"/>
  <c r="N1082" i="19" s="1"/>
  <c r="N1083" i="19" s="1"/>
  <c r="N1084" i="19" s="1"/>
  <c r="N1085" i="19" s="1"/>
  <c r="N1086" i="19" s="1"/>
  <c r="N1087" i="19" s="1"/>
  <c r="N1088" i="19" s="1"/>
  <c r="N1089" i="19" s="1"/>
  <c r="N1090" i="19" s="1"/>
  <c r="N1091" i="19" s="1"/>
  <c r="N1092" i="19" s="1"/>
  <c r="N1093" i="19" s="1"/>
  <c r="N1094" i="19" s="1"/>
  <c r="N1095" i="19" s="1"/>
  <c r="N1096" i="19" s="1"/>
  <c r="N1097" i="19" s="1"/>
  <c r="N1098" i="19" s="1"/>
  <c r="N1099" i="19" s="1"/>
  <c r="N1100" i="19" s="1"/>
  <c r="N1101" i="19" s="1"/>
  <c r="N1102" i="19" s="1"/>
  <c r="N1103" i="19" s="1"/>
  <c r="N1104" i="19" s="1"/>
  <c r="N1105" i="19" s="1"/>
  <c r="N1106" i="19" s="1"/>
  <c r="N1107" i="19" s="1"/>
  <c r="N1108" i="19" s="1"/>
  <c r="N1109" i="19" s="1"/>
  <c r="N1110" i="19" s="1"/>
  <c r="N1111" i="19" s="1"/>
  <c r="N1112" i="19" s="1"/>
  <c r="N1113" i="19" s="1"/>
  <c r="N1114" i="19" s="1"/>
  <c r="N1115" i="19" s="1"/>
  <c r="N1116" i="19" s="1"/>
  <c r="N1117" i="19" s="1"/>
  <c r="N1118" i="19" s="1"/>
  <c r="N1119" i="19" s="1"/>
  <c r="N1120" i="19" s="1"/>
  <c r="N1121" i="19" s="1"/>
  <c r="N1122" i="19" s="1"/>
  <c r="N1123" i="19" s="1"/>
  <c r="N1124" i="19" s="1"/>
  <c r="N1125" i="19" s="1"/>
  <c r="N1126" i="19" s="1"/>
  <c r="N1127" i="19" s="1"/>
  <c r="N1128" i="19" s="1"/>
  <c r="N1129" i="19" s="1"/>
  <c r="N1130" i="19" s="1"/>
  <c r="N1131" i="19" s="1"/>
  <c r="N1132" i="19" s="1"/>
  <c r="N1133" i="19" s="1"/>
  <c r="N1134" i="19" s="1"/>
  <c r="N1135" i="19" s="1"/>
  <c r="N1136" i="19" s="1"/>
  <c r="N1137" i="19" s="1"/>
  <c r="N1138" i="19" s="1"/>
  <c r="N1139" i="19" s="1"/>
  <c r="N1140" i="19" s="1"/>
  <c r="N1141" i="19" s="1"/>
  <c r="N1142" i="19" s="1"/>
  <c r="N1143" i="19" s="1"/>
  <c r="N1144" i="19" s="1"/>
  <c r="N1145" i="19" s="1"/>
  <c r="N1146" i="19" s="1"/>
  <c r="N1147" i="19" s="1"/>
  <c r="N1148" i="19" s="1"/>
  <c r="N1149" i="19" s="1"/>
  <c r="N1150" i="19" s="1"/>
  <c r="N1151" i="19" s="1"/>
  <c r="N1152" i="19" s="1"/>
  <c r="N1153" i="19" s="1"/>
  <c r="N1154" i="19" s="1"/>
  <c r="N1155" i="19" s="1"/>
  <c r="N1156" i="19" s="1"/>
  <c r="N1157" i="19" s="1"/>
  <c r="N1158" i="19" s="1"/>
  <c r="N1159" i="19" s="1"/>
  <c r="N1160" i="19" s="1"/>
  <c r="N1161" i="19" s="1"/>
  <c r="N1162" i="19" s="1"/>
  <c r="N1163" i="19" s="1"/>
  <c r="N1164" i="19" s="1"/>
  <c r="N1165" i="19" s="1"/>
  <c r="N1166" i="19" s="1"/>
  <c r="N1167" i="19" s="1"/>
  <c r="N1168" i="19" s="1"/>
  <c r="N1169" i="19" s="1"/>
  <c r="N1170" i="19" s="1"/>
  <c r="N1171" i="19" s="1"/>
  <c r="N1172" i="19" s="1"/>
  <c r="N1173" i="19" s="1"/>
  <c r="N1174" i="19" s="1"/>
  <c r="N1175" i="19" s="1"/>
  <c r="N1176" i="19" s="1"/>
  <c r="N1177" i="19" s="1"/>
  <c r="N1178" i="19" s="1"/>
  <c r="N1179" i="19" s="1"/>
  <c r="N1180" i="19" s="1"/>
  <c r="N1181" i="19" s="1"/>
  <c r="N1182" i="19" s="1"/>
  <c r="N1183" i="19" s="1"/>
  <c r="N1184" i="19" s="1"/>
  <c r="N1185" i="19" s="1"/>
  <c r="N1186" i="19" s="1"/>
  <c r="N1187" i="19" s="1"/>
  <c r="N1188" i="19" s="1"/>
  <c r="N1189" i="19" s="1"/>
  <c r="N1190" i="19" s="1"/>
  <c r="N1191" i="19" s="1"/>
  <c r="N1192" i="19" s="1"/>
  <c r="N1193" i="19" s="1"/>
  <c r="N1194" i="19" s="1"/>
  <c r="N1195" i="19" s="1"/>
  <c r="N1196" i="19" s="1"/>
  <c r="N1197" i="19" s="1"/>
  <c r="N1198" i="19" s="1"/>
  <c r="N1199" i="19" s="1"/>
  <c r="N1200" i="19" s="1"/>
  <c r="N1201" i="19" s="1"/>
  <c r="N1202" i="19" s="1"/>
  <c r="N1203" i="19" s="1"/>
  <c r="N1204" i="19" s="1"/>
  <c r="N1205" i="19" s="1"/>
  <c r="N1206" i="19" s="1"/>
  <c r="N1207" i="19" s="1"/>
  <c r="N1208" i="19" s="1"/>
  <c r="N1209" i="19" s="1"/>
  <c r="N1210" i="19" s="1"/>
  <c r="N1211" i="19" s="1"/>
  <c r="N1212" i="19" s="1"/>
  <c r="N1213" i="19" s="1"/>
  <c r="N1214" i="19" s="1"/>
  <c r="N1215" i="19" s="1"/>
  <c r="N1216" i="19" s="1"/>
  <c r="N1217" i="19" s="1"/>
  <c r="N1218" i="19" s="1"/>
  <c r="N1219" i="19" s="1"/>
  <c r="N1220" i="19" s="1"/>
  <c r="N1221" i="19" s="1"/>
  <c r="N1222" i="19" s="1"/>
  <c r="N1223" i="19" s="1"/>
  <c r="N1224" i="19" s="1"/>
  <c r="N1225" i="19" s="1"/>
  <c r="N1226" i="19" s="1"/>
  <c r="N1227" i="19" s="1"/>
  <c r="N1228" i="19" s="1"/>
  <c r="N1229" i="19" s="1"/>
  <c r="N1230" i="19" s="1"/>
  <c r="N1231" i="19" s="1"/>
  <c r="N1232" i="19" s="1"/>
  <c r="N1233" i="19" s="1"/>
  <c r="N1234" i="19" s="1"/>
  <c r="N1235" i="19" s="1"/>
  <c r="N1236" i="19" s="1"/>
  <c r="N1237" i="19" s="1"/>
  <c r="N1238" i="19" s="1"/>
  <c r="N1239" i="19" s="1"/>
  <c r="N1240" i="19" s="1"/>
  <c r="N1241" i="19" s="1"/>
  <c r="N1242" i="19" s="1"/>
  <c r="N1243" i="19" s="1"/>
  <c r="N1244" i="19" s="1"/>
  <c r="N1245" i="19" s="1"/>
  <c r="N1246" i="19" s="1"/>
  <c r="N1247" i="19" s="1"/>
  <c r="N1248" i="19" s="1"/>
  <c r="N1249" i="19" s="1"/>
  <c r="N1250" i="19" s="1"/>
  <c r="N1251" i="19" s="1"/>
  <c r="N1252" i="19" s="1"/>
  <c r="N1253" i="19" s="1"/>
  <c r="N1254" i="19" s="1"/>
  <c r="N1255" i="19" s="1"/>
  <c r="N1256" i="19" s="1"/>
  <c r="N1257" i="19" s="1"/>
  <c r="N1258" i="19" s="1"/>
  <c r="N1259" i="19" s="1"/>
  <c r="N1260" i="19" s="1"/>
  <c r="N1261" i="19" s="1"/>
  <c r="N1262" i="19" s="1"/>
  <c r="N1263" i="19" s="1"/>
  <c r="N1264" i="19" s="1"/>
  <c r="N1265" i="19" s="1"/>
  <c r="N1266" i="19" s="1"/>
  <c r="N1267" i="19" s="1"/>
  <c r="N1268" i="19" s="1"/>
  <c r="N1269" i="19" s="1"/>
  <c r="N1270" i="19" s="1"/>
  <c r="N1271" i="19" s="1"/>
  <c r="N1272" i="19" s="1"/>
  <c r="N1273" i="19" s="1"/>
  <c r="N1274" i="19" s="1"/>
  <c r="N1275" i="19" s="1"/>
  <c r="N1276" i="19" s="1"/>
  <c r="N1277" i="19" s="1"/>
  <c r="N1278" i="19" s="1"/>
  <c r="N1279" i="19" s="1"/>
  <c r="N1280" i="19" s="1"/>
  <c r="N1281" i="19" s="1"/>
  <c r="N1282" i="19" s="1"/>
  <c r="N1283" i="19" s="1"/>
  <c r="N1284" i="19" s="1"/>
  <c r="N1285" i="19" s="1"/>
  <c r="N1286" i="19" s="1"/>
  <c r="N1287" i="19" s="1"/>
  <c r="N1288" i="19" s="1"/>
  <c r="N1289" i="19" s="1"/>
  <c r="N1290" i="19" s="1"/>
  <c r="N1291" i="19" s="1"/>
  <c r="N1292" i="19" s="1"/>
  <c r="N1293" i="19" s="1"/>
  <c r="N1294" i="19" s="1"/>
  <c r="N1295" i="19" s="1"/>
  <c r="N1296" i="19" s="1"/>
  <c r="N1297" i="19" s="1"/>
  <c r="N1298" i="19" s="1"/>
  <c r="N1299" i="19" s="1"/>
  <c r="N1300" i="19" s="1"/>
  <c r="N1301" i="19" s="1"/>
  <c r="N1302" i="19" s="1"/>
  <c r="N1303" i="19" s="1"/>
  <c r="N1304" i="19" s="1"/>
  <c r="N1305" i="19" s="1"/>
  <c r="N1306" i="19" s="1"/>
  <c r="N1307" i="19" s="1"/>
  <c r="N1308" i="19" s="1"/>
  <c r="N1309" i="19" s="1"/>
  <c r="N1310" i="19" s="1"/>
  <c r="N1311" i="19" s="1"/>
  <c r="N1312" i="19" s="1"/>
  <c r="N1313" i="19" s="1"/>
  <c r="N1314" i="19" s="1"/>
  <c r="N1315" i="19" s="1"/>
  <c r="N1316" i="19" s="1"/>
  <c r="N1317" i="19" s="1"/>
  <c r="N1318" i="19" s="1"/>
  <c r="N1319" i="19" s="1"/>
  <c r="N1320" i="19" s="1"/>
  <c r="N1321" i="19" s="1"/>
  <c r="N1322" i="19" s="1"/>
  <c r="N1323" i="19" s="1"/>
  <c r="N1324" i="19" s="1"/>
  <c r="N1325" i="19" s="1"/>
  <c r="N1326" i="19" s="1"/>
  <c r="N1327" i="19" s="1"/>
  <c r="N1328" i="19" s="1"/>
  <c r="N1329" i="19" s="1"/>
  <c r="N1330" i="19" s="1"/>
  <c r="N1331" i="19" s="1"/>
  <c r="N1332" i="19" s="1"/>
  <c r="N1333" i="19" s="1"/>
  <c r="N1334" i="19" s="1"/>
  <c r="N1335" i="19" s="1"/>
  <c r="N1336" i="19" s="1"/>
  <c r="N1337" i="19" s="1"/>
  <c r="N1338" i="19" s="1"/>
  <c r="N1339" i="19" s="1"/>
  <c r="N1340" i="19" s="1"/>
  <c r="N1341" i="19" s="1"/>
  <c r="N1342" i="19" s="1"/>
  <c r="N1343" i="19" s="1"/>
  <c r="N1344" i="19" s="1"/>
  <c r="N1345" i="19" s="1"/>
  <c r="N1346" i="19" s="1"/>
  <c r="N1347" i="19" s="1"/>
  <c r="N1348" i="19" s="1"/>
  <c r="N1349" i="19" s="1"/>
  <c r="N1350" i="19" s="1"/>
  <c r="N1351" i="19" s="1"/>
  <c r="N1352" i="19" s="1"/>
  <c r="N1353" i="19" s="1"/>
  <c r="N1354" i="19" s="1"/>
  <c r="N1355" i="19" s="1"/>
  <c r="N1356" i="19" s="1"/>
  <c r="N1357" i="19" s="1"/>
  <c r="N1358" i="19" s="1"/>
  <c r="N1359" i="19" s="1"/>
  <c r="N1360" i="19" s="1"/>
  <c r="N1361" i="19" s="1"/>
  <c r="N1362" i="19" s="1"/>
  <c r="N1363" i="19" s="1"/>
  <c r="N1364" i="19" s="1"/>
  <c r="N1365" i="19" s="1"/>
  <c r="N1366" i="19" s="1"/>
  <c r="N1367" i="19" s="1"/>
  <c r="N1368" i="19" s="1"/>
  <c r="N1369" i="19" s="1"/>
  <c r="N1370" i="19" s="1"/>
  <c r="N1371" i="19" s="1"/>
  <c r="N1372" i="19" s="1"/>
  <c r="N1373" i="19" s="1"/>
  <c r="N1374" i="19" s="1"/>
  <c r="N1375" i="19" s="1"/>
  <c r="N1376" i="19" s="1"/>
  <c r="N1377" i="19" s="1"/>
  <c r="N1378" i="19" s="1"/>
  <c r="N1379" i="19" s="1"/>
  <c r="N1380" i="19" s="1"/>
  <c r="N1381" i="19" s="1"/>
  <c r="N1382" i="19" s="1"/>
  <c r="N1383" i="19" s="1"/>
  <c r="N1384" i="19" s="1"/>
  <c r="N1385" i="19" s="1"/>
  <c r="N1386" i="19" s="1"/>
  <c r="N1387" i="19" s="1"/>
  <c r="N1388" i="19" s="1"/>
  <c r="N1389" i="19" s="1"/>
  <c r="N1390" i="19" s="1"/>
  <c r="N1391" i="19" s="1"/>
  <c r="N1392" i="19" s="1"/>
  <c r="N1393" i="19" s="1"/>
  <c r="N1394" i="19" s="1"/>
  <c r="N1395" i="19" s="1"/>
  <c r="N1396" i="19" s="1"/>
  <c r="N1397" i="19" s="1"/>
  <c r="N1398" i="19" s="1"/>
  <c r="N1399" i="19" s="1"/>
  <c r="N1400" i="19" s="1"/>
  <c r="N1401" i="19" s="1"/>
  <c r="N1402" i="19" s="1"/>
  <c r="N1403" i="19" s="1"/>
  <c r="N1404" i="19" s="1"/>
  <c r="N1405" i="19" s="1"/>
  <c r="N1406" i="19" s="1"/>
  <c r="N1407" i="19" s="1"/>
  <c r="N1408" i="19" s="1"/>
  <c r="N1409" i="19" s="1"/>
  <c r="N1410" i="19" s="1"/>
  <c r="N1411" i="19" s="1"/>
  <c r="N1412" i="19" s="1"/>
  <c r="N1413" i="19" s="1"/>
  <c r="N1414" i="19" s="1"/>
  <c r="N1415" i="19" s="1"/>
  <c r="N1416" i="19" s="1"/>
  <c r="N1417" i="19" s="1"/>
  <c r="N1418" i="19" s="1"/>
  <c r="N1419" i="19" s="1"/>
  <c r="N1420" i="19" s="1"/>
  <c r="N1421" i="19" s="1"/>
  <c r="N1422" i="19" s="1"/>
  <c r="N1423" i="19" s="1"/>
  <c r="N1424" i="19" s="1"/>
  <c r="N1425" i="19" s="1"/>
  <c r="N1426" i="19" s="1"/>
  <c r="N1427" i="19" s="1"/>
  <c r="N1428" i="19" s="1"/>
  <c r="N1429" i="19" s="1"/>
  <c r="N1430" i="19" s="1"/>
  <c r="N1431" i="19" s="1"/>
  <c r="N1432" i="19" s="1"/>
  <c r="N1433" i="19" s="1"/>
  <c r="N1434" i="19" s="1"/>
  <c r="N1435" i="19" s="1"/>
  <c r="N1436" i="19" s="1"/>
  <c r="N1437" i="19" s="1"/>
  <c r="N1438" i="19" s="1"/>
  <c r="N1439" i="19" s="1"/>
  <c r="N1440" i="19" s="1"/>
  <c r="N1441" i="19" s="1"/>
  <c r="N1442" i="19" s="1"/>
  <c r="N1443" i="19" s="1"/>
  <c r="N1444" i="19" s="1"/>
  <c r="N1445" i="19" s="1"/>
  <c r="N1446" i="19" s="1"/>
  <c r="N1447" i="19" s="1"/>
  <c r="N1448" i="19" s="1"/>
  <c r="N1449" i="19" s="1"/>
  <c r="N1450" i="19" s="1"/>
  <c r="N1451" i="19" s="1"/>
  <c r="N1452" i="19" s="1"/>
  <c r="N1453" i="19" s="1"/>
  <c r="N1454" i="19" s="1"/>
  <c r="N1455" i="19" s="1"/>
  <c r="N1456" i="19" s="1"/>
  <c r="N1457" i="19" s="1"/>
  <c r="N1458" i="19" s="1"/>
  <c r="N1459" i="19" s="1"/>
  <c r="N1460" i="19" s="1"/>
  <c r="N1461" i="19" s="1"/>
  <c r="N1462" i="19" s="1"/>
  <c r="N1463" i="19" s="1"/>
  <c r="N1464" i="19" s="1"/>
  <c r="N1465" i="19" s="1"/>
  <c r="N1466" i="19" s="1"/>
  <c r="N1467" i="19" s="1"/>
  <c r="N1468" i="19" s="1"/>
  <c r="N1469" i="19" s="1"/>
  <c r="N1470" i="19" s="1"/>
  <c r="N1471" i="19" s="1"/>
  <c r="N1472" i="19" s="1"/>
  <c r="N1473" i="19" s="1"/>
  <c r="N1474" i="19" s="1"/>
  <c r="N1475" i="19" s="1"/>
  <c r="N1476" i="19" s="1"/>
  <c r="N1477" i="19" s="1"/>
  <c r="N1478" i="19" s="1"/>
  <c r="N1479" i="19" s="1"/>
  <c r="N1480" i="19" s="1"/>
  <c r="N1481" i="19" s="1"/>
  <c r="N1482" i="19" s="1"/>
  <c r="N1483" i="19" s="1"/>
  <c r="N1484" i="19" s="1"/>
  <c r="N1485" i="19" s="1"/>
  <c r="N1486" i="19" s="1"/>
  <c r="N1487" i="19" s="1"/>
  <c r="N1488" i="19" s="1"/>
  <c r="N1489" i="19" s="1"/>
  <c r="N1490" i="19" s="1"/>
  <c r="N1491" i="19" s="1"/>
  <c r="N1492" i="19" s="1"/>
  <c r="N1493" i="19" s="1"/>
  <c r="N1494" i="19" s="1"/>
  <c r="N1495" i="19" s="1"/>
  <c r="N1496" i="19" s="1"/>
  <c r="N1497" i="19" s="1"/>
  <c r="N1498" i="19" s="1"/>
  <c r="N1499" i="19" s="1"/>
  <c r="N1500" i="19" s="1"/>
  <c r="N1501" i="19" s="1"/>
  <c r="N1502" i="19" s="1"/>
  <c r="N1503" i="19" s="1"/>
  <c r="N1504" i="19" s="1"/>
  <c r="N1505" i="19" s="1"/>
  <c r="N1506" i="19" s="1"/>
  <c r="N1507" i="19" s="1"/>
  <c r="N1508" i="19" s="1"/>
  <c r="N1509" i="19" s="1"/>
  <c r="N1510" i="19" s="1"/>
  <c r="N1511" i="19" s="1"/>
  <c r="N1512" i="19" s="1"/>
  <c r="N1513" i="19" s="1"/>
  <c r="N1514" i="19" s="1"/>
  <c r="N1515" i="19" s="1"/>
  <c r="N1516" i="19" s="1"/>
  <c r="N1517" i="19" s="1"/>
  <c r="N1518" i="19" s="1"/>
  <c r="N1519" i="19" s="1"/>
  <c r="N1520" i="19" s="1"/>
  <c r="N1521" i="19" s="1"/>
  <c r="N1522" i="19" s="1"/>
  <c r="N1523" i="19" s="1"/>
  <c r="N1524" i="19" s="1"/>
  <c r="N1525" i="19" s="1"/>
  <c r="N1526" i="19" s="1"/>
  <c r="N1527" i="19" s="1"/>
  <c r="N1528" i="19" s="1"/>
  <c r="N1529" i="19" s="1"/>
  <c r="N1530" i="19" s="1"/>
  <c r="N1531" i="19" s="1"/>
  <c r="N1532" i="19" s="1"/>
  <c r="N1533" i="19" s="1"/>
  <c r="N1534" i="19" s="1"/>
  <c r="N1535" i="19" s="1"/>
  <c r="N1536" i="19" s="1"/>
  <c r="N1537" i="19" s="1"/>
  <c r="N1538" i="19" s="1"/>
  <c r="N1539" i="19" s="1"/>
  <c r="N1540" i="19" s="1"/>
  <c r="N1541" i="19" s="1"/>
  <c r="N1542" i="19" s="1"/>
  <c r="N1543" i="19" s="1"/>
  <c r="N1544" i="19" s="1"/>
  <c r="N1545" i="19" s="1"/>
  <c r="N1546" i="19" s="1"/>
  <c r="N1547" i="19" s="1"/>
  <c r="N1548" i="19" s="1"/>
  <c r="N1549" i="19" s="1"/>
  <c r="N1550" i="19" s="1"/>
  <c r="N1551" i="19" s="1"/>
  <c r="N1552" i="19" s="1"/>
  <c r="N1553" i="19" s="1"/>
  <c r="N1554" i="19" s="1"/>
  <c r="N1555" i="19" s="1"/>
  <c r="N1556" i="19" s="1"/>
  <c r="N1557" i="19" s="1"/>
  <c r="N1558" i="19" s="1"/>
  <c r="N1559" i="19" s="1"/>
  <c r="N1560" i="19" s="1"/>
  <c r="N1561" i="19" s="1"/>
  <c r="N1562" i="19" s="1"/>
  <c r="N1563" i="19" s="1"/>
  <c r="N1564" i="19" s="1"/>
  <c r="N1565" i="19" s="1"/>
  <c r="N1566" i="19" s="1"/>
  <c r="N1567" i="19" s="1"/>
  <c r="N1568" i="19" s="1"/>
  <c r="N1569" i="19" s="1"/>
  <c r="N1570" i="19" s="1"/>
  <c r="N1571" i="19" s="1"/>
  <c r="N1572" i="19" s="1"/>
  <c r="N1573" i="19" s="1"/>
  <c r="N1574" i="19" s="1"/>
  <c r="N1575" i="19" s="1"/>
  <c r="N1576" i="19" s="1"/>
  <c r="N1577" i="19" s="1"/>
  <c r="N1578" i="19" s="1"/>
  <c r="N1579" i="19" s="1"/>
  <c r="N1580" i="19" s="1"/>
  <c r="N1581" i="19" s="1"/>
  <c r="N1582" i="19" s="1"/>
  <c r="N1583" i="19" s="1"/>
  <c r="N1584" i="19" s="1"/>
  <c r="N1585" i="19" s="1"/>
  <c r="N1586" i="19" s="1"/>
  <c r="N1587" i="19" s="1"/>
  <c r="N1588" i="19" s="1"/>
  <c r="N1589" i="19" s="1"/>
  <c r="N1590" i="19" s="1"/>
  <c r="N1591" i="19" s="1"/>
  <c r="N1592" i="19" s="1"/>
  <c r="N1593" i="19" s="1"/>
  <c r="N1594" i="19" s="1"/>
  <c r="N1595" i="19" s="1"/>
  <c r="N1596" i="19" s="1"/>
  <c r="N1597" i="19" s="1"/>
  <c r="N1598" i="19" s="1"/>
  <c r="N1599" i="19" s="1"/>
  <c r="N1600" i="19" s="1"/>
  <c r="N1601" i="19" s="1"/>
  <c r="N1602" i="19" s="1"/>
  <c r="N1603" i="19" s="1"/>
  <c r="N1604" i="19" s="1"/>
  <c r="N1605" i="19" s="1"/>
  <c r="N1606" i="19" s="1"/>
  <c r="N1607" i="19" s="1"/>
  <c r="N1608" i="19" s="1"/>
  <c r="N1609" i="19" s="1"/>
  <c r="N1610" i="19" s="1"/>
  <c r="N1611" i="19" s="1"/>
  <c r="N1612" i="19" s="1"/>
  <c r="N1613" i="19" s="1"/>
  <c r="N1614" i="19" s="1"/>
  <c r="N1615" i="19" s="1"/>
  <c r="N1616" i="19" s="1"/>
  <c r="N1617" i="19" s="1"/>
  <c r="N1618" i="19" s="1"/>
  <c r="N1619" i="19" s="1"/>
  <c r="N1620" i="19" s="1"/>
  <c r="N1621" i="19" s="1"/>
  <c r="N1622" i="19" s="1"/>
  <c r="N1623" i="19" s="1"/>
  <c r="N1624" i="19" s="1"/>
  <c r="N1625" i="19" s="1"/>
  <c r="N1626" i="19" s="1"/>
  <c r="N1627" i="19" s="1"/>
  <c r="N1628" i="19" s="1"/>
  <c r="N1629" i="19" s="1"/>
  <c r="N1630" i="19" s="1"/>
  <c r="N1631" i="19" s="1"/>
  <c r="N1632" i="19" s="1"/>
  <c r="N1633" i="19" s="1"/>
  <c r="N1634" i="19" s="1"/>
  <c r="N1635" i="19" s="1"/>
  <c r="N1636" i="19" s="1"/>
  <c r="N1637" i="19" s="1"/>
  <c r="N1638" i="19" s="1"/>
  <c r="N1639" i="19" s="1"/>
  <c r="N1640" i="19" s="1"/>
  <c r="N1641" i="19" s="1"/>
  <c r="N1642" i="19" s="1"/>
  <c r="N1643" i="19" s="1"/>
  <c r="N1644" i="19" s="1"/>
  <c r="N1645" i="19" s="1"/>
  <c r="N1646" i="19" s="1"/>
  <c r="N1647" i="19" s="1"/>
  <c r="N1648" i="19" s="1"/>
  <c r="N1649" i="19" s="1"/>
  <c r="N1650" i="19" s="1"/>
  <c r="N1651" i="19" s="1"/>
  <c r="N1652" i="19" s="1"/>
  <c r="N1653" i="19" s="1"/>
  <c r="N1654" i="19" s="1"/>
  <c r="N1655" i="19" s="1"/>
  <c r="N1656" i="19" s="1"/>
  <c r="N1657" i="19" s="1"/>
  <c r="N1658" i="19" s="1"/>
  <c r="N1659" i="19" s="1"/>
  <c r="N1660" i="19" s="1"/>
  <c r="N1661" i="19" s="1"/>
  <c r="N1662" i="19" s="1"/>
  <c r="N1663" i="19" s="1"/>
  <c r="N1664" i="19" s="1"/>
  <c r="N1665" i="19" s="1"/>
  <c r="N1666" i="19" s="1"/>
  <c r="N1667" i="19" s="1"/>
  <c r="N1668" i="19" s="1"/>
  <c r="N1669" i="19" s="1"/>
  <c r="N1670" i="19" s="1"/>
  <c r="N1671" i="19" s="1"/>
  <c r="N1672" i="19" s="1"/>
  <c r="N1673" i="19" s="1"/>
  <c r="N1674" i="19" s="1"/>
  <c r="N1675" i="19" s="1"/>
  <c r="N1676" i="19" s="1"/>
  <c r="N1677" i="19" s="1"/>
  <c r="N1678" i="19" s="1"/>
  <c r="N1679" i="19" s="1"/>
  <c r="N1680" i="19" s="1"/>
  <c r="N1681" i="19" s="1"/>
  <c r="N1682" i="19" s="1"/>
  <c r="N1683" i="19" s="1"/>
  <c r="N1684" i="19" s="1"/>
  <c r="N1685" i="19" s="1"/>
  <c r="N1686" i="19" s="1"/>
  <c r="N1687" i="19" s="1"/>
  <c r="N1688" i="19" s="1"/>
  <c r="N1689" i="19" s="1"/>
  <c r="N1690" i="19" s="1"/>
  <c r="N1691" i="19" s="1"/>
  <c r="N1692" i="19" s="1"/>
  <c r="N1693" i="19" s="1"/>
  <c r="N1694" i="19" s="1"/>
  <c r="N1695" i="19" s="1"/>
  <c r="N1696" i="19" s="1"/>
  <c r="N1697" i="19" s="1"/>
  <c r="N1698" i="19" s="1"/>
  <c r="N1699" i="19" s="1"/>
  <c r="N1700" i="19" s="1"/>
  <c r="N1701" i="19" s="1"/>
  <c r="N1702" i="19" s="1"/>
  <c r="N1703" i="19" s="1"/>
  <c r="N1704" i="19" s="1"/>
  <c r="N1705" i="19" s="1"/>
  <c r="N1706" i="19" s="1"/>
  <c r="N1707" i="19" s="1"/>
  <c r="N1708" i="19" s="1"/>
  <c r="N1709" i="19" s="1"/>
  <c r="N1710" i="19" s="1"/>
  <c r="N1711" i="19" s="1"/>
  <c r="N1712" i="19" s="1"/>
  <c r="N1713" i="19" s="1"/>
  <c r="N1714" i="19" s="1"/>
  <c r="N1715" i="19" s="1"/>
  <c r="N1716" i="19" s="1"/>
  <c r="N1717" i="19" s="1"/>
  <c r="N1718" i="19" s="1"/>
  <c r="N1719" i="19" s="1"/>
  <c r="N1720" i="19" s="1"/>
  <c r="N1721" i="19" s="1"/>
  <c r="N1722" i="19" s="1"/>
  <c r="N1723" i="19" s="1"/>
  <c r="N1724" i="19" s="1"/>
  <c r="N1725" i="19" s="1"/>
  <c r="N1726" i="19" s="1"/>
  <c r="N1727" i="19" s="1"/>
  <c r="N1728" i="19" s="1"/>
  <c r="N1729" i="19" s="1"/>
  <c r="N1730" i="19" s="1"/>
  <c r="N1731" i="19" s="1"/>
  <c r="N1732" i="19" s="1"/>
  <c r="N1733" i="19" s="1"/>
  <c r="N1734" i="19" s="1"/>
  <c r="N1735" i="19" s="1"/>
  <c r="N1736" i="19" s="1"/>
  <c r="N1737" i="19" s="1"/>
  <c r="N1738" i="19" s="1"/>
  <c r="N1739" i="19" s="1"/>
  <c r="N1740" i="19" s="1"/>
  <c r="N1741" i="19" s="1"/>
  <c r="N1742" i="19" s="1"/>
  <c r="N1743" i="19" s="1"/>
  <c r="N1744" i="19" s="1"/>
  <c r="N1745" i="19" s="1"/>
  <c r="N1746" i="19" s="1"/>
  <c r="N1747" i="19" s="1"/>
  <c r="N1748" i="19" s="1"/>
  <c r="N1749" i="19" s="1"/>
  <c r="N1750" i="19" s="1"/>
  <c r="N1751" i="19" s="1"/>
  <c r="N1752" i="19" s="1"/>
  <c r="N1753" i="19" s="1"/>
  <c r="N1754" i="19" s="1"/>
  <c r="N1755" i="19" s="1"/>
  <c r="N1756" i="19" s="1"/>
  <c r="N1757" i="19" s="1"/>
  <c r="N1758" i="19" s="1"/>
  <c r="N1759" i="19" s="1"/>
  <c r="N1760" i="19" s="1"/>
  <c r="N1761" i="19" s="1"/>
  <c r="N1762" i="19" s="1"/>
  <c r="N1763" i="19" s="1"/>
  <c r="N1764" i="19" s="1"/>
  <c r="N1765" i="19" s="1"/>
  <c r="N1766" i="19" s="1"/>
  <c r="N1767" i="19" s="1"/>
  <c r="N1768" i="19" s="1"/>
  <c r="N1769" i="19" s="1"/>
  <c r="N1770" i="19" s="1"/>
  <c r="N1771" i="19" s="1"/>
  <c r="N1772" i="19" s="1"/>
  <c r="N1773" i="19" s="1"/>
  <c r="N1774" i="19" s="1"/>
  <c r="N1775" i="19" s="1"/>
  <c r="N1776" i="19" s="1"/>
  <c r="N1777" i="19" s="1"/>
  <c r="N1778" i="19" s="1"/>
  <c r="N1779" i="19" s="1"/>
  <c r="N1780" i="19" s="1"/>
  <c r="N1781" i="19" s="1"/>
  <c r="N1782" i="19" s="1"/>
  <c r="N1783" i="19" s="1"/>
  <c r="N1784" i="19" s="1"/>
  <c r="N1785" i="19" s="1"/>
  <c r="N1786" i="19" s="1"/>
  <c r="N1787" i="19" s="1"/>
  <c r="N1788" i="19" s="1"/>
  <c r="N1789" i="19" s="1"/>
  <c r="N1790" i="19" s="1"/>
  <c r="N1791" i="19" s="1"/>
  <c r="N1792" i="19" s="1"/>
  <c r="N1793" i="19" s="1"/>
  <c r="N1794" i="19" s="1"/>
  <c r="N1795" i="19" s="1"/>
  <c r="N1796" i="19" s="1"/>
  <c r="N1797" i="19" s="1"/>
  <c r="N1798" i="19" s="1"/>
  <c r="N1799" i="19" s="1"/>
  <c r="N1800" i="19" s="1"/>
  <c r="N1801" i="19" s="1"/>
  <c r="N1802" i="19" s="1"/>
  <c r="N1803" i="19" s="1"/>
  <c r="N1804" i="19" s="1"/>
  <c r="N1805" i="19" s="1"/>
  <c r="N1806" i="19" s="1"/>
  <c r="N1807" i="19" s="1"/>
  <c r="N1808" i="19" s="1"/>
  <c r="N1809" i="19" s="1"/>
  <c r="N1810" i="19" s="1"/>
  <c r="N1811" i="19" s="1"/>
  <c r="N1812" i="19" s="1"/>
  <c r="N1813" i="19" s="1"/>
  <c r="N1814" i="19" s="1"/>
  <c r="N1815" i="19" s="1"/>
  <c r="N1816" i="19" s="1"/>
  <c r="N1817" i="19" s="1"/>
  <c r="N1818" i="19" s="1"/>
  <c r="N1819" i="19" s="1"/>
  <c r="N1820" i="19" s="1"/>
  <c r="N1821" i="19" s="1"/>
  <c r="N1822" i="19" s="1"/>
  <c r="N1823" i="19" s="1"/>
  <c r="N1824" i="19" s="1"/>
  <c r="N1825" i="19" s="1"/>
  <c r="N1826" i="19" s="1"/>
  <c r="N1827" i="19" s="1"/>
  <c r="N1828" i="19" s="1"/>
  <c r="N1829" i="19" s="1"/>
  <c r="N1830" i="19" s="1"/>
  <c r="N1831" i="19" s="1"/>
  <c r="N1832" i="19" s="1"/>
  <c r="N1833" i="19" s="1"/>
  <c r="N1834" i="19" s="1"/>
  <c r="N1835" i="19" s="1"/>
  <c r="N1836" i="19" s="1"/>
  <c r="N1837" i="19" s="1"/>
  <c r="N1838" i="19" s="1"/>
  <c r="N1839" i="19" s="1"/>
  <c r="N1840" i="19" s="1"/>
  <c r="N1841" i="19" s="1"/>
  <c r="N1842" i="19" s="1"/>
  <c r="N1843" i="19" s="1"/>
  <c r="N1844" i="19" s="1"/>
  <c r="N1845" i="19" s="1"/>
  <c r="N1846" i="19" s="1"/>
  <c r="N1847" i="19" s="1"/>
  <c r="N1848" i="19" s="1"/>
  <c r="N1849" i="19" s="1"/>
  <c r="N1850" i="19" s="1"/>
  <c r="N1851" i="19" s="1"/>
  <c r="N1852" i="19" s="1"/>
  <c r="N1853" i="19" s="1"/>
  <c r="N1854" i="19" s="1"/>
  <c r="N1855" i="19" s="1"/>
  <c r="N1856" i="19" s="1"/>
  <c r="N1857" i="19" s="1"/>
  <c r="N1858" i="19" s="1"/>
  <c r="N1859" i="19" s="1"/>
  <c r="N1860" i="19" s="1"/>
  <c r="N1861" i="19" s="1"/>
  <c r="N1862" i="19" s="1"/>
  <c r="N1863" i="19" s="1"/>
  <c r="N1864" i="19" s="1"/>
  <c r="N1865" i="19" s="1"/>
  <c r="N1866" i="19" s="1"/>
  <c r="N1867" i="19" s="1"/>
  <c r="N1868" i="19" s="1"/>
  <c r="N1869" i="19" s="1"/>
  <c r="N1870" i="19" s="1"/>
  <c r="N1871" i="19" s="1"/>
  <c r="N1872" i="19" s="1"/>
  <c r="N1873" i="19" s="1"/>
  <c r="N1874" i="19" s="1"/>
  <c r="N1875" i="19" s="1"/>
  <c r="N1876" i="19" s="1"/>
  <c r="N1877" i="19" s="1"/>
  <c r="N1878" i="19" s="1"/>
  <c r="N1879" i="19" s="1"/>
  <c r="N1880" i="19" s="1"/>
  <c r="N1881" i="19" s="1"/>
  <c r="N1882" i="19" s="1"/>
  <c r="N1883" i="19" s="1"/>
  <c r="N1884" i="19" s="1"/>
  <c r="N1885" i="19" s="1"/>
  <c r="N1886" i="19" s="1"/>
  <c r="N1887" i="19" s="1"/>
  <c r="N1888" i="19" s="1"/>
  <c r="N1889" i="19" s="1"/>
  <c r="N1890" i="19" s="1"/>
  <c r="N1891" i="19" s="1"/>
  <c r="N1892" i="19" s="1"/>
  <c r="N1893" i="19" s="1"/>
  <c r="N1894" i="19" s="1"/>
  <c r="N1895" i="19" s="1"/>
  <c r="N1896" i="19" s="1"/>
  <c r="N1897" i="19" s="1"/>
  <c r="N1898" i="19" s="1"/>
  <c r="N1899" i="19" s="1"/>
  <c r="N1900" i="19" s="1"/>
  <c r="N1901" i="19" s="1"/>
  <c r="N1902" i="19" s="1"/>
  <c r="N1903" i="19" s="1"/>
  <c r="N1904" i="19" s="1"/>
  <c r="N1905" i="19" s="1"/>
  <c r="N1906" i="19" s="1"/>
  <c r="N1907" i="19" s="1"/>
  <c r="N1908" i="19" s="1"/>
  <c r="N1909" i="19" s="1"/>
  <c r="N1910" i="19" s="1"/>
  <c r="N1911" i="19" s="1"/>
  <c r="N1912" i="19" s="1"/>
  <c r="N1913" i="19" s="1"/>
  <c r="N1914" i="19" s="1"/>
  <c r="N1915" i="19" s="1"/>
  <c r="N1916" i="19" s="1"/>
  <c r="N1917" i="19" s="1"/>
  <c r="N1918" i="19" s="1"/>
  <c r="N1919" i="19" s="1"/>
  <c r="N1920" i="19" s="1"/>
  <c r="N1921" i="19" s="1"/>
  <c r="N1922" i="19" s="1"/>
  <c r="N1923" i="19" s="1"/>
  <c r="N1924" i="19" s="1"/>
  <c r="N1925" i="19" s="1"/>
  <c r="N1926" i="19" s="1"/>
  <c r="N1927" i="19" s="1"/>
  <c r="N1928" i="19" s="1"/>
  <c r="N1929" i="19" s="1"/>
  <c r="N1930" i="19" s="1"/>
  <c r="N1931" i="19" s="1"/>
  <c r="N1932" i="19" s="1"/>
  <c r="N1933" i="19" s="1"/>
  <c r="N1934" i="19" s="1"/>
  <c r="N1935" i="19" s="1"/>
  <c r="N1936" i="19" s="1"/>
  <c r="N1937" i="19" s="1"/>
  <c r="N1938" i="19" s="1"/>
  <c r="N1939" i="19" s="1"/>
  <c r="N1940" i="19" s="1"/>
  <c r="N1941" i="19" s="1"/>
  <c r="N1942" i="19" s="1"/>
  <c r="N1943" i="19" s="1"/>
  <c r="N1944" i="19" s="1"/>
  <c r="N1945" i="19" s="1"/>
  <c r="N1946" i="19" s="1"/>
  <c r="N1947" i="19" s="1"/>
  <c r="N1948" i="19" s="1"/>
  <c r="N1949" i="19" s="1"/>
  <c r="N1950" i="19" s="1"/>
  <c r="N1951" i="19" s="1"/>
  <c r="N1952" i="19" s="1"/>
  <c r="N1953" i="19" s="1"/>
  <c r="N1954" i="19" s="1"/>
  <c r="N1955" i="19" s="1"/>
  <c r="N1956" i="19" s="1"/>
  <c r="N1957" i="19" s="1"/>
  <c r="N1958" i="19" s="1"/>
  <c r="N1959" i="19" s="1"/>
  <c r="N1960" i="19" s="1"/>
  <c r="N1961" i="19" s="1"/>
  <c r="N1962" i="19" s="1"/>
  <c r="N1963" i="19" s="1"/>
  <c r="N1964" i="19" s="1"/>
  <c r="N1965" i="19" s="1"/>
  <c r="N1966" i="19" s="1"/>
  <c r="N1967" i="19" s="1"/>
  <c r="N1968" i="19" s="1"/>
  <c r="N1969" i="19" s="1"/>
  <c r="N1970" i="19" s="1"/>
  <c r="N1971" i="19" s="1"/>
  <c r="N1972" i="19" s="1"/>
  <c r="N1973" i="19" s="1"/>
  <c r="N1974" i="19" s="1"/>
  <c r="N1975" i="19" s="1"/>
  <c r="N1976" i="19" s="1"/>
  <c r="N1977" i="19" s="1"/>
  <c r="N1978" i="19" s="1"/>
  <c r="N1979" i="19" s="1"/>
  <c r="N1980" i="19" s="1"/>
  <c r="N1981" i="19" s="1"/>
  <c r="N1982" i="19" s="1"/>
  <c r="N1983" i="19" s="1"/>
  <c r="N1984" i="19" s="1"/>
  <c r="N1985" i="19" s="1"/>
  <c r="N1986" i="19" s="1"/>
  <c r="N1987" i="19" s="1"/>
  <c r="N1988" i="19" s="1"/>
  <c r="N1989" i="19" s="1"/>
  <c r="N1990" i="19" s="1"/>
  <c r="N1991" i="19" s="1"/>
  <c r="N1992" i="19" s="1"/>
  <c r="N1993" i="19" s="1"/>
  <c r="N1994" i="19" s="1"/>
  <c r="N1995" i="19" s="1"/>
  <c r="N1996" i="19" s="1"/>
  <c r="N1997" i="19" s="1"/>
  <c r="N1998" i="19" s="1"/>
  <c r="N1999" i="19" s="1"/>
  <c r="N2000" i="19" s="1"/>
  <c r="N2001" i="19" s="1"/>
  <c r="N2002" i="19" s="1"/>
  <c r="N2003" i="19" s="1"/>
  <c r="N2004" i="19" s="1"/>
  <c r="N2005" i="19" s="1"/>
  <c r="N2006" i="19" s="1"/>
  <c r="N2007" i="19" s="1"/>
  <c r="N2008" i="19" s="1"/>
  <c r="N2009" i="19" s="1"/>
  <c r="N2010" i="19" s="1"/>
  <c r="N2011" i="19" s="1"/>
  <c r="N2012" i="19" s="1"/>
  <c r="N2013" i="19" s="1"/>
  <c r="N2014" i="19" s="1"/>
  <c r="N2015" i="19" s="1"/>
  <c r="N2016" i="19" s="1"/>
  <c r="N2017" i="19" s="1"/>
  <c r="N2018" i="19" s="1"/>
  <c r="N2019" i="19" s="1"/>
  <c r="N2020" i="19" s="1"/>
  <c r="N2021" i="19" s="1"/>
  <c r="N2022" i="19" s="1"/>
  <c r="N2023" i="19" s="1"/>
  <c r="N2024" i="19" s="1"/>
  <c r="N2025" i="19" s="1"/>
  <c r="N2026" i="19" s="1"/>
  <c r="N2027" i="19" s="1"/>
  <c r="N2028" i="19" s="1"/>
  <c r="N2029" i="19" s="1"/>
  <c r="N2030" i="19" s="1"/>
  <c r="N2031" i="19" s="1"/>
  <c r="N2032" i="19" s="1"/>
  <c r="N2033" i="19" s="1"/>
  <c r="N2034" i="19" s="1"/>
  <c r="N2035" i="19" s="1"/>
  <c r="N2036" i="19" s="1"/>
  <c r="N2037" i="19" s="1"/>
  <c r="N2038" i="19" s="1"/>
  <c r="N2039" i="19" s="1"/>
  <c r="N2040" i="19" s="1"/>
  <c r="N2041" i="19" s="1"/>
  <c r="N2042" i="19" s="1"/>
  <c r="N2043" i="19" s="1"/>
  <c r="N2044" i="19" s="1"/>
  <c r="N2045" i="19" s="1"/>
  <c r="N2046" i="19" s="1"/>
  <c r="N2047" i="19" s="1"/>
  <c r="N2048" i="19" s="1"/>
  <c r="N2049" i="19" s="1"/>
  <c r="N2050" i="19" s="1"/>
  <c r="N2051" i="19" s="1"/>
  <c r="N2052" i="19" s="1"/>
  <c r="N2053" i="19" s="1"/>
  <c r="N2054" i="19" s="1"/>
  <c r="N2055" i="19" s="1"/>
  <c r="N2056" i="19" s="1"/>
  <c r="N2057" i="19" s="1"/>
  <c r="N2058" i="19" s="1"/>
  <c r="N2059" i="19" s="1"/>
  <c r="N2060" i="19" s="1"/>
  <c r="N2061" i="19" s="1"/>
  <c r="N2062" i="19" s="1"/>
  <c r="N2063" i="19" s="1"/>
  <c r="N2064" i="19" s="1"/>
  <c r="N2065" i="19" s="1"/>
  <c r="N2066" i="19" s="1"/>
  <c r="N2067" i="19" s="1"/>
  <c r="N2068" i="19" s="1"/>
  <c r="N2069" i="19" s="1"/>
  <c r="N2070" i="19" s="1"/>
  <c r="N2071" i="19" s="1"/>
  <c r="N2072" i="19" s="1"/>
  <c r="N2073" i="19" s="1"/>
  <c r="N2074" i="19" s="1"/>
  <c r="N2075" i="19" s="1"/>
  <c r="N2076" i="19" s="1"/>
  <c r="N2077" i="19" s="1"/>
  <c r="N2078" i="19" s="1"/>
  <c r="N2079" i="19" s="1"/>
  <c r="N2080" i="19" s="1"/>
  <c r="N2081" i="19" s="1"/>
  <c r="N2082" i="19" s="1"/>
  <c r="N2083" i="19" s="1"/>
  <c r="N2084" i="19" s="1"/>
  <c r="N2085" i="19" s="1"/>
  <c r="N2086" i="19" s="1"/>
  <c r="N2087" i="19" s="1"/>
  <c r="N2088" i="19" s="1"/>
  <c r="N2089" i="19" s="1"/>
  <c r="N2090" i="19" s="1"/>
  <c r="N2091" i="19" s="1"/>
  <c r="N2092" i="19" s="1"/>
  <c r="N2093" i="19" s="1"/>
  <c r="N2094" i="19" s="1"/>
  <c r="N2095" i="19" s="1"/>
  <c r="N2096" i="19" s="1"/>
  <c r="N2097" i="19" s="1"/>
  <c r="N2098" i="19" s="1"/>
  <c r="N2099" i="19" s="1"/>
  <c r="N2100" i="19" s="1"/>
  <c r="N2101" i="19" s="1"/>
  <c r="N2102" i="19" s="1"/>
  <c r="N2103" i="19" s="1"/>
  <c r="N2104" i="19" s="1"/>
  <c r="N2105" i="19" s="1"/>
  <c r="N2106" i="19" s="1"/>
  <c r="N2107" i="19" s="1"/>
  <c r="N2108" i="19" s="1"/>
  <c r="N2109" i="19" s="1"/>
  <c r="N2110" i="19" s="1"/>
  <c r="N2111" i="19" s="1"/>
  <c r="N2112" i="19" s="1"/>
  <c r="N2113" i="19" s="1"/>
  <c r="N2114" i="19" s="1"/>
  <c r="N2115" i="19" s="1"/>
  <c r="N2116" i="19" s="1"/>
  <c r="N2117" i="19" s="1"/>
  <c r="N2118" i="19" s="1"/>
  <c r="N2119" i="19" s="1"/>
  <c r="N2120" i="19" s="1"/>
  <c r="N2121" i="19" s="1"/>
  <c r="N2122" i="19" s="1"/>
  <c r="N2123" i="19" s="1"/>
  <c r="N2124" i="19" s="1"/>
  <c r="N2125" i="19" s="1"/>
  <c r="N2126" i="19" s="1"/>
  <c r="N2127" i="19" s="1"/>
  <c r="N2128" i="19" s="1"/>
  <c r="N2129" i="19" s="1"/>
  <c r="N2130" i="19" s="1"/>
  <c r="N2131" i="19" s="1"/>
  <c r="N2132" i="19" s="1"/>
  <c r="N2133" i="19" s="1"/>
  <c r="N2134" i="19" s="1"/>
  <c r="N2135" i="19" s="1"/>
  <c r="N2136" i="19" s="1"/>
  <c r="N2137" i="19" s="1"/>
  <c r="N2138" i="19" s="1"/>
  <c r="N2139" i="19" s="1"/>
  <c r="N2140" i="19" s="1"/>
  <c r="N2141" i="19" s="1"/>
  <c r="N2142" i="19" s="1"/>
  <c r="N2143" i="19" s="1"/>
  <c r="N2144" i="19" s="1"/>
  <c r="N2145" i="19" s="1"/>
  <c r="N2146" i="19" s="1"/>
  <c r="N2147" i="19" s="1"/>
  <c r="N2148" i="19" s="1"/>
  <c r="N2149" i="19" s="1"/>
  <c r="N2150" i="19" s="1"/>
  <c r="N2151" i="19" s="1"/>
  <c r="N2152" i="19" s="1"/>
  <c r="N2153" i="19" s="1"/>
  <c r="N2154" i="19" s="1"/>
  <c r="N2155" i="19" s="1"/>
  <c r="N2156" i="19" s="1"/>
  <c r="N2157" i="19" s="1"/>
  <c r="N2158" i="19" s="1"/>
  <c r="N2159" i="19" s="1"/>
  <c r="N2160" i="19" s="1"/>
  <c r="N2161" i="19" s="1"/>
  <c r="N2162" i="19" s="1"/>
  <c r="N2163" i="19" s="1"/>
  <c r="N2164" i="19" s="1"/>
  <c r="N2165" i="19" s="1"/>
  <c r="N2166" i="19" s="1"/>
  <c r="N2167" i="19" s="1"/>
  <c r="N2168" i="19" s="1"/>
  <c r="N2169" i="19" s="1"/>
  <c r="N2170" i="19" s="1"/>
  <c r="N2171" i="19" s="1"/>
  <c r="N2172" i="19" s="1"/>
  <c r="N2173" i="19" s="1"/>
  <c r="N2174" i="19" s="1"/>
  <c r="N2175" i="19" s="1"/>
  <c r="N2176" i="19" s="1"/>
  <c r="N2177" i="19" s="1"/>
  <c r="N2178" i="19" s="1"/>
  <c r="N2179" i="19" s="1"/>
  <c r="N2180" i="19" s="1"/>
  <c r="N2181" i="19" s="1"/>
  <c r="N2182" i="19" s="1"/>
  <c r="N2183" i="19" s="1"/>
  <c r="N2184" i="19" s="1"/>
  <c r="N2185" i="19" s="1"/>
  <c r="N2186" i="19" s="1"/>
  <c r="N2187" i="19" s="1"/>
  <c r="N2188" i="19" s="1"/>
  <c r="N2189" i="19" s="1"/>
  <c r="N2190" i="19" s="1"/>
  <c r="N2191" i="19" s="1"/>
  <c r="N2192" i="19" s="1"/>
  <c r="N2193" i="19" s="1"/>
  <c r="N2194" i="19" s="1"/>
  <c r="N2195" i="19" s="1"/>
  <c r="N2196" i="19" s="1"/>
  <c r="N2197" i="19" s="1"/>
  <c r="N2198" i="19" s="1"/>
  <c r="N2199" i="19" s="1"/>
  <c r="N2200" i="19" s="1"/>
  <c r="N2201" i="19" s="1"/>
  <c r="N2202" i="19" s="1"/>
  <c r="N2203" i="19" s="1"/>
  <c r="N2204" i="19" s="1"/>
  <c r="N2205" i="19" s="1"/>
  <c r="N2206" i="19" s="1"/>
  <c r="N2207" i="19" s="1"/>
  <c r="N2208" i="19" s="1"/>
  <c r="N2209" i="19" s="1"/>
  <c r="N2210" i="19" s="1"/>
  <c r="N2211" i="19" s="1"/>
  <c r="N2212" i="19" s="1"/>
  <c r="N2213" i="19" s="1"/>
  <c r="N2214" i="19" s="1"/>
  <c r="N2215" i="19" s="1"/>
  <c r="N2216" i="19" s="1"/>
  <c r="N2217" i="19" s="1"/>
  <c r="N2218" i="19" s="1"/>
  <c r="N2219" i="19" s="1"/>
  <c r="N2220" i="19" s="1"/>
  <c r="N2221" i="19" s="1"/>
  <c r="N2222" i="19" s="1"/>
  <c r="N2223" i="19" s="1"/>
  <c r="N2224" i="19" s="1"/>
  <c r="N2225" i="19" s="1"/>
  <c r="N2226" i="19" s="1"/>
  <c r="N2227" i="19" s="1"/>
  <c r="N2228" i="19" s="1"/>
  <c r="N2229" i="19" s="1"/>
  <c r="N2230" i="19" s="1"/>
  <c r="N2231" i="19" s="1"/>
  <c r="N2232" i="19" s="1"/>
  <c r="N2233" i="19" s="1"/>
  <c r="N2234" i="19" s="1"/>
  <c r="N2235" i="19" s="1"/>
  <c r="N2236" i="19" s="1"/>
  <c r="N2237" i="19" s="1"/>
  <c r="N2238" i="19" s="1"/>
  <c r="N2239" i="19" s="1"/>
  <c r="N2240" i="19" s="1"/>
  <c r="N2241" i="19" s="1"/>
  <c r="N2242" i="19" s="1"/>
  <c r="N2243" i="19" s="1"/>
  <c r="N2244" i="19" s="1"/>
  <c r="N2245" i="19" s="1"/>
  <c r="N2246" i="19" s="1"/>
  <c r="N2247" i="19" s="1"/>
  <c r="N2248" i="19" s="1"/>
  <c r="N2249" i="19" s="1"/>
  <c r="N2250" i="19" s="1"/>
  <c r="N2251" i="19" s="1"/>
  <c r="N2252" i="19" s="1"/>
  <c r="N2253" i="19" s="1"/>
  <c r="N2254" i="19" s="1"/>
  <c r="N2255" i="19" s="1"/>
  <c r="N2256" i="19" s="1"/>
  <c r="N2257" i="19" s="1"/>
  <c r="N2258" i="19" s="1"/>
  <c r="N2259" i="19" s="1"/>
  <c r="N2260" i="19" s="1"/>
  <c r="N2261" i="19" s="1"/>
  <c r="N2262" i="19" s="1"/>
  <c r="N2263" i="19" s="1"/>
  <c r="N2264" i="19" s="1"/>
  <c r="N2265" i="19" s="1"/>
  <c r="N2266" i="19" s="1"/>
  <c r="N2267" i="19" s="1"/>
  <c r="N2268" i="19" s="1"/>
  <c r="N2269" i="19" s="1"/>
  <c r="N2270" i="19" s="1"/>
  <c r="N2271" i="19" s="1"/>
  <c r="N2272" i="19" s="1"/>
  <c r="N2273" i="19" s="1"/>
  <c r="N2274" i="19" s="1"/>
  <c r="N2275" i="19" s="1"/>
  <c r="N2276" i="19" s="1"/>
  <c r="N2277" i="19" s="1"/>
  <c r="N2278" i="19" s="1"/>
  <c r="N2279" i="19" s="1"/>
  <c r="N2280" i="19" s="1"/>
  <c r="N2281" i="19" s="1"/>
  <c r="N2282" i="19" s="1"/>
  <c r="N2283" i="19" s="1"/>
  <c r="N2284" i="19" s="1"/>
  <c r="N2285" i="19" s="1"/>
  <c r="N2286" i="19" s="1"/>
  <c r="N2287" i="19" s="1"/>
  <c r="N2288" i="19" s="1"/>
  <c r="N2289" i="19" s="1"/>
  <c r="N2290" i="19" s="1"/>
  <c r="N2291" i="19" s="1"/>
  <c r="N2292" i="19" s="1"/>
  <c r="N2293" i="19" s="1"/>
  <c r="N2294" i="19" s="1"/>
  <c r="N2295" i="19" s="1"/>
  <c r="N2296" i="19" s="1"/>
  <c r="N2297" i="19" s="1"/>
  <c r="N2298" i="19" s="1"/>
  <c r="N2299" i="19" s="1"/>
  <c r="N2300" i="19" s="1"/>
  <c r="N2301" i="19" s="1"/>
  <c r="N2302" i="19" s="1"/>
  <c r="N2303" i="19" s="1"/>
  <c r="N2304" i="19" s="1"/>
  <c r="N2305" i="19" s="1"/>
  <c r="N2306" i="19" s="1"/>
  <c r="N2307" i="19" s="1"/>
  <c r="N2308" i="19" s="1"/>
  <c r="N2309" i="19" s="1"/>
  <c r="N2310" i="19" s="1"/>
  <c r="N2311" i="19" s="1"/>
  <c r="N2312" i="19" s="1"/>
  <c r="N2313" i="19" s="1"/>
  <c r="N2314" i="19" s="1"/>
  <c r="N2315" i="19" s="1"/>
  <c r="N2316" i="19" s="1"/>
  <c r="N2317" i="19" s="1"/>
  <c r="N2318" i="19" s="1"/>
  <c r="N2319" i="19" s="1"/>
  <c r="N2320" i="19" s="1"/>
  <c r="N2321" i="19" s="1"/>
  <c r="N2322" i="19" s="1"/>
  <c r="N2323" i="19" s="1"/>
  <c r="N2324" i="19" s="1"/>
  <c r="N2325" i="19" s="1"/>
  <c r="N2326" i="19" s="1"/>
  <c r="N2327" i="19" s="1"/>
  <c r="N2328" i="19" s="1"/>
  <c r="N2329" i="19" s="1"/>
  <c r="N2330" i="19" s="1"/>
  <c r="N2331" i="19" s="1"/>
  <c r="N2332" i="19" s="1"/>
  <c r="N2333" i="19" s="1"/>
  <c r="N2334" i="19" s="1"/>
  <c r="N2335" i="19" s="1"/>
  <c r="N2336" i="19" s="1"/>
  <c r="N2337" i="19" s="1"/>
  <c r="N2338" i="19" s="1"/>
  <c r="N2339" i="19" s="1"/>
  <c r="N2340" i="19" s="1"/>
  <c r="N2341" i="19" s="1"/>
  <c r="N2342" i="19" s="1"/>
  <c r="N2343" i="19" s="1"/>
  <c r="N2344" i="19" s="1"/>
  <c r="N2345" i="19" s="1"/>
  <c r="N2346" i="19" s="1"/>
  <c r="N2347" i="19" s="1"/>
  <c r="N2348" i="19" s="1"/>
  <c r="N2349" i="19" s="1"/>
  <c r="N2350" i="19" s="1"/>
  <c r="N2351" i="19" s="1"/>
  <c r="N2352" i="19" s="1"/>
  <c r="N2353" i="19" s="1"/>
  <c r="N2354" i="19" s="1"/>
  <c r="N2355" i="19" s="1"/>
  <c r="N2356" i="19" s="1"/>
  <c r="N2357" i="19" s="1"/>
  <c r="N2358" i="19" s="1"/>
  <c r="N2359" i="19" s="1"/>
  <c r="N2360" i="19" s="1"/>
  <c r="N2361" i="19" s="1"/>
  <c r="N2362" i="19" s="1"/>
  <c r="N2363" i="19" s="1"/>
  <c r="N2364" i="19" s="1"/>
  <c r="N2365" i="19" s="1"/>
  <c r="N2366" i="19" s="1"/>
  <c r="N2367" i="19" s="1"/>
  <c r="N2368" i="19" s="1"/>
  <c r="N2369" i="19" s="1"/>
  <c r="N2370" i="19" s="1"/>
  <c r="N2371" i="19" s="1"/>
  <c r="N2372" i="19" s="1"/>
  <c r="N2373" i="19" s="1"/>
  <c r="N2374" i="19" s="1"/>
  <c r="N2375" i="19" s="1"/>
  <c r="N2376" i="19" s="1"/>
  <c r="N2377" i="19" s="1"/>
  <c r="N2378" i="19" s="1"/>
  <c r="N2379" i="19" s="1"/>
  <c r="N2380" i="19" s="1"/>
  <c r="N2381" i="19" s="1"/>
  <c r="N2382" i="19" s="1"/>
  <c r="N2383" i="19" s="1"/>
  <c r="N2384" i="19" s="1"/>
  <c r="N2385" i="19" s="1"/>
  <c r="N2386" i="19" s="1"/>
  <c r="N2387" i="19" s="1"/>
  <c r="N2388" i="19" s="1"/>
  <c r="N2389" i="19" s="1"/>
  <c r="N2390" i="19" s="1"/>
  <c r="N2391" i="19" s="1"/>
  <c r="N2392" i="19" s="1"/>
  <c r="N2393" i="19" s="1"/>
  <c r="N2394" i="19" s="1"/>
  <c r="N2395" i="19" s="1"/>
  <c r="N2396" i="19" s="1"/>
  <c r="N2397" i="19" s="1"/>
  <c r="N2398" i="19" s="1"/>
  <c r="N2399" i="19" s="1"/>
  <c r="N2400" i="19" s="1"/>
  <c r="N2401" i="19" s="1"/>
  <c r="N2402" i="19" s="1"/>
  <c r="N2403" i="19" s="1"/>
  <c r="N2404" i="19" s="1"/>
  <c r="N2405" i="19" s="1"/>
  <c r="N2406" i="19" s="1"/>
  <c r="N2407" i="19" s="1"/>
  <c r="N2408" i="19" s="1"/>
  <c r="N2409" i="19" s="1"/>
  <c r="N2410" i="19" s="1"/>
  <c r="N2411" i="19" s="1"/>
  <c r="N2412" i="19" s="1"/>
  <c r="N2413" i="19" s="1"/>
  <c r="N2414" i="19" s="1"/>
  <c r="N2415" i="19" s="1"/>
  <c r="N2416" i="19" s="1"/>
  <c r="N2417" i="19" s="1"/>
  <c r="N2418" i="19" s="1"/>
  <c r="N2419" i="19" s="1"/>
  <c r="N2420" i="19" s="1"/>
  <c r="N2421" i="19" s="1"/>
  <c r="N2422" i="19" s="1"/>
  <c r="N2423" i="19" s="1"/>
  <c r="N2424" i="19" s="1"/>
  <c r="N2425" i="19" s="1"/>
  <c r="N2426" i="19" s="1"/>
  <c r="N2427" i="19" s="1"/>
  <c r="N2428" i="19" s="1"/>
  <c r="N2429" i="19" s="1"/>
  <c r="N2430" i="19" s="1"/>
  <c r="N2431" i="19" s="1"/>
  <c r="N2432" i="19" s="1"/>
  <c r="N2433" i="19" s="1"/>
  <c r="N2434" i="19" s="1"/>
  <c r="N2435" i="19" s="1"/>
  <c r="N2436" i="19" s="1"/>
  <c r="N2437" i="19" s="1"/>
  <c r="N2438" i="19" s="1"/>
  <c r="N2439" i="19" s="1"/>
  <c r="N2440" i="19" s="1"/>
  <c r="N2441" i="19" s="1"/>
  <c r="N2442" i="19" s="1"/>
  <c r="N2443" i="19" s="1"/>
  <c r="N2444" i="19" s="1"/>
  <c r="N2445" i="19" s="1"/>
  <c r="N2446" i="19" s="1"/>
  <c r="N2447" i="19" s="1"/>
  <c r="N2448" i="19" s="1"/>
  <c r="N2449" i="19" s="1"/>
  <c r="N2450" i="19" s="1"/>
  <c r="N2451" i="19" s="1"/>
  <c r="N2452" i="19" s="1"/>
  <c r="N2453" i="19" s="1"/>
  <c r="N2454" i="19" s="1"/>
  <c r="N2455" i="19" s="1"/>
  <c r="N2456" i="19" s="1"/>
  <c r="N2457" i="19" s="1"/>
  <c r="N2458" i="19" s="1"/>
  <c r="N2459" i="19" s="1"/>
  <c r="N2460" i="19" s="1"/>
  <c r="N2461" i="19" s="1"/>
  <c r="N2462" i="19" s="1"/>
  <c r="N2463" i="19" s="1"/>
  <c r="N2464" i="19" s="1"/>
  <c r="N2465" i="19" s="1"/>
  <c r="N2466" i="19" s="1"/>
  <c r="N2467" i="19" s="1"/>
  <c r="N2468" i="19" s="1"/>
  <c r="N2469" i="19" s="1"/>
  <c r="N2470" i="19" s="1"/>
  <c r="N2471" i="19" s="1"/>
  <c r="N2472" i="19" s="1"/>
  <c r="N2473" i="19" s="1"/>
  <c r="N2474" i="19" s="1"/>
  <c r="N2475" i="19" s="1"/>
  <c r="N2476" i="19" s="1"/>
  <c r="N2477" i="19" s="1"/>
  <c r="N2478" i="19" s="1"/>
  <c r="N2479" i="19" s="1"/>
  <c r="N2480" i="19" s="1"/>
  <c r="N2481" i="19" s="1"/>
  <c r="N2482" i="19" s="1"/>
  <c r="N2483" i="19" s="1"/>
  <c r="N2484" i="19" s="1"/>
  <c r="N2485" i="19" s="1"/>
  <c r="N2486" i="19" s="1"/>
  <c r="N2487" i="19" s="1"/>
  <c r="N2488" i="19" s="1"/>
  <c r="N2489" i="19" s="1"/>
  <c r="N2490" i="19" s="1"/>
  <c r="N2491" i="19" s="1"/>
  <c r="N2492" i="19" s="1"/>
  <c r="N2493" i="19" s="1"/>
  <c r="N2494" i="19" s="1"/>
  <c r="N2495" i="19" s="1"/>
  <c r="N2496" i="19" s="1"/>
  <c r="N2497" i="19" s="1"/>
  <c r="N2498" i="19" s="1"/>
  <c r="N2499" i="19" s="1"/>
  <c r="N2500" i="19" s="1"/>
  <c r="N2501" i="19" s="1"/>
  <c r="N2502" i="19" s="1"/>
  <c r="N2503" i="19" s="1"/>
  <c r="N2504" i="19" s="1"/>
  <c r="N2505" i="19" s="1"/>
  <c r="N2506" i="19" s="1"/>
  <c r="N2507" i="19" s="1"/>
  <c r="N2508" i="19" s="1"/>
  <c r="N2509" i="19" s="1"/>
  <c r="N2510" i="19" s="1"/>
  <c r="N2511" i="19" s="1"/>
  <c r="N2512" i="19" s="1"/>
  <c r="N2513" i="19" s="1"/>
  <c r="N2514" i="19" s="1"/>
  <c r="N2515" i="19" s="1"/>
  <c r="N2516" i="19" s="1"/>
  <c r="N2517" i="19" s="1"/>
  <c r="N2518" i="19" s="1"/>
  <c r="N2519" i="19" s="1"/>
  <c r="N2520" i="19" s="1"/>
  <c r="N2521" i="19" s="1"/>
  <c r="N2522" i="19" s="1"/>
  <c r="N2523" i="19" s="1"/>
  <c r="N2524" i="19" s="1"/>
  <c r="N2525" i="19" s="1"/>
  <c r="N2526" i="19" s="1"/>
  <c r="N2527" i="19" s="1"/>
  <c r="N2528" i="19" s="1"/>
  <c r="N2529" i="19" s="1"/>
  <c r="N2530" i="19" s="1"/>
  <c r="N2531" i="19" s="1"/>
  <c r="N2532" i="19" s="1"/>
  <c r="N2533" i="19" s="1"/>
  <c r="N2534" i="19" s="1"/>
  <c r="N2535" i="19" s="1"/>
  <c r="N2536" i="19" s="1"/>
  <c r="N2537" i="19" s="1"/>
  <c r="N2538" i="19" s="1"/>
  <c r="N2539" i="19" s="1"/>
  <c r="N2540" i="19" s="1"/>
  <c r="N2541" i="19" s="1"/>
  <c r="N2542" i="19" s="1"/>
  <c r="N2543" i="19" s="1"/>
  <c r="N2544" i="19" s="1"/>
  <c r="N2545" i="19" s="1"/>
  <c r="N2546" i="19" s="1"/>
  <c r="N2547" i="19" s="1"/>
  <c r="N2548" i="19" s="1"/>
  <c r="N2549" i="19" s="1"/>
  <c r="N2550" i="19" s="1"/>
  <c r="N2551" i="19" s="1"/>
  <c r="N2552" i="19" s="1"/>
  <c r="N2553" i="19" s="1"/>
  <c r="N2554" i="19" s="1"/>
  <c r="N2555" i="19" s="1"/>
  <c r="N2556" i="19" s="1"/>
  <c r="N2557" i="19" s="1"/>
  <c r="N2558" i="19" s="1"/>
  <c r="N2559" i="19" s="1"/>
  <c r="N2560" i="19" s="1"/>
  <c r="N2561" i="19" s="1"/>
  <c r="N2562" i="19" s="1"/>
  <c r="N2563" i="19" s="1"/>
  <c r="N2564" i="19" s="1"/>
  <c r="N2565" i="19" s="1"/>
  <c r="N2566" i="19" s="1"/>
  <c r="N2567" i="19" s="1"/>
  <c r="N2568" i="19" s="1"/>
  <c r="N2569" i="19" s="1"/>
  <c r="N2570" i="19" s="1"/>
  <c r="N2571" i="19" s="1"/>
  <c r="N2572" i="19" s="1"/>
  <c r="N2573" i="19" s="1"/>
  <c r="N2574" i="19" s="1"/>
  <c r="N2575" i="19" s="1"/>
  <c r="N2576" i="19" s="1"/>
  <c r="N2577" i="19" s="1"/>
  <c r="N2578" i="19" s="1"/>
  <c r="N2579" i="19" s="1"/>
  <c r="N2580" i="19" s="1"/>
  <c r="N2581" i="19" s="1"/>
  <c r="N2582" i="19" s="1"/>
  <c r="N2583" i="19" s="1"/>
  <c r="N2584" i="19" s="1"/>
  <c r="N2585" i="19" s="1"/>
  <c r="N2586" i="19" s="1"/>
  <c r="N2587" i="19" s="1"/>
  <c r="N2588" i="19" s="1"/>
  <c r="N2589" i="19" s="1"/>
  <c r="N2590" i="19" s="1"/>
  <c r="N2591" i="19" s="1"/>
  <c r="N2592" i="19" s="1"/>
  <c r="N2593" i="19" s="1"/>
  <c r="N2594" i="19" s="1"/>
  <c r="N2595" i="19" s="1"/>
  <c r="N2596" i="19" s="1"/>
  <c r="N2597" i="19" s="1"/>
  <c r="N2598" i="19" s="1"/>
  <c r="N2599" i="19" s="1"/>
  <c r="N2600" i="19" s="1"/>
  <c r="N2601" i="19" s="1"/>
  <c r="N2602" i="19" s="1"/>
  <c r="N2603" i="19" s="1"/>
  <c r="N2604" i="19" s="1"/>
  <c r="N2605" i="19" s="1"/>
  <c r="N2606" i="19" s="1"/>
  <c r="N2607" i="19" s="1"/>
  <c r="N2608" i="19" s="1"/>
  <c r="N2609" i="19" s="1"/>
  <c r="N2610" i="19" s="1"/>
  <c r="N2611" i="19" s="1"/>
  <c r="N2612" i="19" s="1"/>
  <c r="N2613" i="19" s="1"/>
  <c r="N2614" i="19" s="1"/>
  <c r="N2615" i="19" s="1"/>
  <c r="N2616" i="19" s="1"/>
  <c r="N2617" i="19" s="1"/>
  <c r="N2618" i="19" s="1"/>
  <c r="N2619" i="19" s="1"/>
  <c r="N2620" i="19" s="1"/>
  <c r="N2621" i="19" s="1"/>
  <c r="N2622" i="19" s="1"/>
  <c r="N2623" i="19" s="1"/>
  <c r="N2624" i="19" s="1"/>
  <c r="N2625" i="19" s="1"/>
  <c r="N2626" i="19" s="1"/>
  <c r="N2627" i="19" s="1"/>
  <c r="N2628" i="19" s="1"/>
  <c r="N2629" i="19" s="1"/>
  <c r="N2630" i="19" s="1"/>
  <c r="N2631" i="19" s="1"/>
  <c r="N2632" i="19" s="1"/>
  <c r="N2633" i="19" s="1"/>
  <c r="N2634" i="19" s="1"/>
  <c r="N2635" i="19" s="1"/>
  <c r="N2636" i="19" s="1"/>
  <c r="N2637" i="19" s="1"/>
  <c r="N2638" i="19" s="1"/>
  <c r="N2639" i="19" s="1"/>
  <c r="N2640" i="19" s="1"/>
  <c r="N2641" i="19" s="1"/>
  <c r="N2642" i="19" s="1"/>
  <c r="N2643" i="19" s="1"/>
  <c r="N2644" i="19" s="1"/>
  <c r="N2645" i="19" s="1"/>
  <c r="N2646" i="19" s="1"/>
  <c r="N2647" i="19" s="1"/>
  <c r="N2648" i="19" s="1"/>
  <c r="N2649" i="19" s="1"/>
  <c r="N2650" i="19" s="1"/>
  <c r="N2651" i="19" s="1"/>
  <c r="N2652" i="19" s="1"/>
  <c r="N2653" i="19" s="1"/>
  <c r="N2654" i="19" s="1"/>
  <c r="N2655" i="19" s="1"/>
  <c r="N2656" i="19" s="1"/>
  <c r="N2657" i="19" s="1"/>
  <c r="N2658" i="19" s="1"/>
  <c r="N2659" i="19" s="1"/>
  <c r="N2660" i="19" s="1"/>
  <c r="N2661" i="19" s="1"/>
  <c r="N2662" i="19" s="1"/>
  <c r="N2663" i="19" s="1"/>
  <c r="N2664" i="19" s="1"/>
  <c r="N2665" i="19" s="1"/>
  <c r="N2666" i="19" s="1"/>
  <c r="N2667" i="19" s="1"/>
  <c r="N2668" i="19" s="1"/>
  <c r="N2669" i="19" s="1"/>
  <c r="N2670" i="19" s="1"/>
  <c r="N2671" i="19" s="1"/>
  <c r="N2672" i="19" s="1"/>
  <c r="N2673" i="19" s="1"/>
  <c r="N2674" i="19" s="1"/>
  <c r="N2675" i="19" s="1"/>
  <c r="N2676" i="19" s="1"/>
  <c r="N2677" i="19" s="1"/>
  <c r="N2678" i="19" s="1"/>
  <c r="N2679" i="19" s="1"/>
  <c r="N2680" i="19" s="1"/>
  <c r="N2681" i="19" s="1"/>
  <c r="N2682" i="19" s="1"/>
  <c r="N2683" i="19" s="1"/>
  <c r="N2684" i="19" s="1"/>
  <c r="N2685" i="19" s="1"/>
  <c r="N2686" i="19" s="1"/>
  <c r="N2687" i="19" s="1"/>
  <c r="N2688" i="19" s="1"/>
  <c r="N2689" i="19" s="1"/>
  <c r="N2690" i="19" s="1"/>
  <c r="N2691" i="19" s="1"/>
  <c r="N2692" i="19" s="1"/>
  <c r="N2693" i="19" s="1"/>
  <c r="N2694" i="19" s="1"/>
  <c r="N2695" i="19" s="1"/>
  <c r="N2696" i="19" s="1"/>
  <c r="N2697" i="19" s="1"/>
  <c r="N2698" i="19" s="1"/>
  <c r="N2699" i="19" s="1"/>
  <c r="N2700" i="19" s="1"/>
  <c r="N2701" i="19" s="1"/>
  <c r="N2702" i="19" s="1"/>
  <c r="N2703" i="19" s="1"/>
  <c r="N2704" i="19" s="1"/>
  <c r="N2705" i="19" s="1"/>
  <c r="N2706" i="19" s="1"/>
  <c r="N2707" i="19" s="1"/>
  <c r="N2708" i="19" s="1"/>
  <c r="N2709" i="19" s="1"/>
  <c r="N2710" i="19" s="1"/>
  <c r="N2711" i="19" s="1"/>
  <c r="N2712" i="19" s="1"/>
  <c r="N2713" i="19" s="1"/>
  <c r="N2714" i="19" s="1"/>
  <c r="N2715" i="19" s="1"/>
  <c r="N2716" i="19" s="1"/>
  <c r="N2717" i="19" s="1"/>
  <c r="N2718" i="19" s="1"/>
  <c r="N2719" i="19" s="1"/>
  <c r="N2720" i="19" s="1"/>
  <c r="N2721" i="19" s="1"/>
  <c r="N2722" i="19" s="1"/>
  <c r="N2723" i="19" s="1"/>
  <c r="N2724" i="19" s="1"/>
  <c r="N2725" i="19" s="1"/>
  <c r="N2726" i="19" s="1"/>
  <c r="N2727" i="19" s="1"/>
  <c r="N2728" i="19" s="1"/>
  <c r="N2729" i="19" s="1"/>
  <c r="N2730" i="19" s="1"/>
  <c r="N2731" i="19" s="1"/>
  <c r="N2732" i="19" s="1"/>
  <c r="N2733" i="19" s="1"/>
  <c r="N2734" i="19" s="1"/>
  <c r="N2735" i="19" s="1"/>
  <c r="N2736" i="19" s="1"/>
  <c r="N2737" i="19" s="1"/>
  <c r="N2738" i="19" s="1"/>
  <c r="N2739" i="19" s="1"/>
  <c r="N2740" i="19" s="1"/>
  <c r="N2741" i="19" s="1"/>
  <c r="N2742" i="19" s="1"/>
  <c r="N2743" i="19" s="1"/>
  <c r="N2744" i="19" s="1"/>
  <c r="N2745" i="19" s="1"/>
  <c r="N2746" i="19" s="1"/>
  <c r="N2747" i="19" s="1"/>
  <c r="N2748" i="19" s="1"/>
  <c r="N2749" i="19" s="1"/>
  <c r="N2750" i="19" s="1"/>
  <c r="N2751" i="19" s="1"/>
  <c r="N2752" i="19" s="1"/>
  <c r="N2753" i="19" s="1"/>
  <c r="N2754" i="19" s="1"/>
  <c r="N2755" i="19" s="1"/>
  <c r="N2756" i="19" s="1"/>
  <c r="N2757" i="19" s="1"/>
  <c r="N2758" i="19" s="1"/>
  <c r="N2759" i="19" s="1"/>
  <c r="N2760" i="19" s="1"/>
  <c r="N2761" i="19" s="1"/>
  <c r="N2762" i="19" s="1"/>
  <c r="N2763" i="19" s="1"/>
  <c r="N2764" i="19" s="1"/>
  <c r="N2765" i="19" s="1"/>
  <c r="N2766" i="19" s="1"/>
  <c r="N2767" i="19" s="1"/>
  <c r="N2768" i="19" s="1"/>
  <c r="N2769" i="19" s="1"/>
  <c r="N2770" i="19" s="1"/>
  <c r="N2771" i="19" s="1"/>
  <c r="N2772" i="19" s="1"/>
  <c r="N2773" i="19" s="1"/>
  <c r="N2774" i="19" s="1"/>
  <c r="N2775" i="19" s="1"/>
  <c r="N2776" i="19" s="1"/>
  <c r="N2777" i="19" s="1"/>
  <c r="N2778" i="19" s="1"/>
  <c r="N2779" i="19" s="1"/>
  <c r="N2780" i="19" s="1"/>
  <c r="N2781" i="19" s="1"/>
  <c r="N2782" i="19" s="1"/>
  <c r="N2783" i="19" s="1"/>
  <c r="N2784" i="19" s="1"/>
  <c r="N2785" i="19" s="1"/>
  <c r="N2786" i="19" s="1"/>
  <c r="N2787" i="19" s="1"/>
  <c r="N2788" i="19" s="1"/>
  <c r="N2789" i="19" s="1"/>
  <c r="N2790" i="19" s="1"/>
  <c r="N2791" i="19" s="1"/>
  <c r="N2792" i="19" s="1"/>
  <c r="N2793" i="19" s="1"/>
  <c r="N2794" i="19" s="1"/>
  <c r="N2795" i="19" s="1"/>
  <c r="N2796" i="19" s="1"/>
  <c r="N2797" i="19" s="1"/>
  <c r="N2798" i="19" s="1"/>
  <c r="N2799" i="19" s="1"/>
  <c r="N2800" i="19" s="1"/>
  <c r="N2801" i="19" s="1"/>
  <c r="N2802" i="19" s="1"/>
  <c r="N2803" i="19" s="1"/>
  <c r="N2804" i="19" s="1"/>
  <c r="N2805" i="19" s="1"/>
  <c r="N2806" i="19" s="1"/>
  <c r="N2807" i="19" s="1"/>
  <c r="N2808" i="19" s="1"/>
  <c r="N2809" i="19" s="1"/>
  <c r="N2810" i="19" s="1"/>
  <c r="N2811" i="19" s="1"/>
  <c r="N2812" i="19" s="1"/>
  <c r="N2813" i="19" s="1"/>
  <c r="N2814" i="19" s="1"/>
  <c r="N2815" i="19" s="1"/>
  <c r="N2816" i="19" s="1"/>
  <c r="N2817" i="19" s="1"/>
  <c r="N2818" i="19" s="1"/>
  <c r="N2819" i="19" s="1"/>
  <c r="N2820" i="19" s="1"/>
  <c r="N2821" i="19" s="1"/>
  <c r="N2822" i="19" s="1"/>
  <c r="N2823" i="19" s="1"/>
  <c r="N2824" i="19" s="1"/>
  <c r="N2825" i="19" s="1"/>
  <c r="N2826" i="19" s="1"/>
  <c r="N2827" i="19" s="1"/>
  <c r="N2828" i="19" s="1"/>
  <c r="N2829" i="19" s="1"/>
  <c r="N2830" i="19" s="1"/>
  <c r="N2831" i="19" s="1"/>
  <c r="N2832" i="19" s="1"/>
  <c r="N2833" i="19" s="1"/>
  <c r="N2834" i="19" s="1"/>
  <c r="N2835" i="19" s="1"/>
  <c r="N2836" i="19" s="1"/>
  <c r="N2837" i="19" s="1"/>
  <c r="N2838" i="19" s="1"/>
  <c r="N2839" i="19" s="1"/>
  <c r="N2840" i="19" s="1"/>
  <c r="N2841" i="19" s="1"/>
  <c r="N2842" i="19" s="1"/>
  <c r="N2843" i="19" s="1"/>
  <c r="N2844" i="19" s="1"/>
  <c r="N2845" i="19" s="1"/>
  <c r="N2846" i="19" s="1"/>
  <c r="N2847" i="19" s="1"/>
  <c r="N2848" i="19" s="1"/>
  <c r="N2849" i="19" s="1"/>
  <c r="N2850" i="19" s="1"/>
  <c r="N2851" i="19" s="1"/>
  <c r="N2852" i="19" s="1"/>
  <c r="N2853" i="19" s="1"/>
  <c r="N2854" i="19" s="1"/>
  <c r="N2855" i="19" s="1"/>
  <c r="N2856" i="19" s="1"/>
  <c r="N2857" i="19" s="1"/>
  <c r="N2858" i="19" s="1"/>
  <c r="N2859" i="19" s="1"/>
  <c r="N2860" i="19" s="1"/>
  <c r="N2861" i="19" s="1"/>
  <c r="N2862" i="19" s="1"/>
  <c r="N2863" i="19" s="1"/>
  <c r="N2864" i="19" s="1"/>
  <c r="N2865" i="19" s="1"/>
  <c r="N2866" i="19" s="1"/>
  <c r="N2867" i="19" s="1"/>
  <c r="N2868" i="19" s="1"/>
  <c r="N2869" i="19" s="1"/>
  <c r="N2870" i="19" s="1"/>
  <c r="N2871" i="19" s="1"/>
  <c r="N2872" i="19" s="1"/>
  <c r="N2873" i="19" s="1"/>
  <c r="N2874" i="19" s="1"/>
  <c r="N2875" i="19" s="1"/>
  <c r="N2876" i="19" s="1"/>
  <c r="N2877" i="19" s="1"/>
  <c r="N2878" i="19" s="1"/>
  <c r="N2879" i="19" s="1"/>
  <c r="N2880" i="19" s="1"/>
  <c r="N2881" i="19" s="1"/>
  <c r="N2882" i="19" s="1"/>
  <c r="N2883" i="19" s="1"/>
  <c r="N2884" i="19" s="1"/>
  <c r="N2885" i="19" s="1"/>
  <c r="N2886" i="19" s="1"/>
  <c r="N2887" i="19" s="1"/>
  <c r="N2888" i="19" s="1"/>
  <c r="N2889" i="19" s="1"/>
  <c r="N2890" i="19" s="1"/>
  <c r="N2891" i="19" s="1"/>
  <c r="N2892" i="19" s="1"/>
  <c r="N2893" i="19" s="1"/>
  <c r="N2894" i="19" s="1"/>
  <c r="N2895" i="19" s="1"/>
  <c r="N2896" i="19" s="1"/>
  <c r="N2897" i="19" s="1"/>
  <c r="N2898" i="19" s="1"/>
  <c r="N2899" i="19" s="1"/>
  <c r="N2900" i="19" s="1"/>
  <c r="N2901" i="19" s="1"/>
  <c r="N2902" i="19" s="1"/>
  <c r="N2903" i="19" s="1"/>
  <c r="N2904" i="19" s="1"/>
  <c r="N2905" i="19" s="1"/>
  <c r="N2906" i="19" s="1"/>
  <c r="N2907" i="19" s="1"/>
  <c r="N2908" i="19" s="1"/>
  <c r="N2909" i="19" s="1"/>
  <c r="N2910" i="19" s="1"/>
  <c r="N2911" i="19" s="1"/>
  <c r="N2912" i="19" s="1"/>
  <c r="N2913" i="19" s="1"/>
  <c r="N2914" i="19" s="1"/>
  <c r="N2915" i="19" s="1"/>
  <c r="N2916" i="19" s="1"/>
  <c r="N2917" i="19" s="1"/>
  <c r="N2918" i="19" s="1"/>
  <c r="N2919" i="19" s="1"/>
  <c r="N2920" i="19" s="1"/>
  <c r="N2921" i="19" s="1"/>
  <c r="N2922" i="19" s="1"/>
  <c r="N2923" i="19" s="1"/>
  <c r="N2924" i="19" s="1"/>
  <c r="N2925" i="19" s="1"/>
  <c r="N2926" i="19" s="1"/>
  <c r="N2927" i="19" s="1"/>
  <c r="N2928" i="19" s="1"/>
  <c r="N2929" i="19" s="1"/>
  <c r="N2930" i="19" s="1"/>
  <c r="N2931" i="19" s="1"/>
  <c r="N2932" i="19" s="1"/>
  <c r="N2933" i="19" s="1"/>
  <c r="N2934" i="19" s="1"/>
  <c r="N2935" i="19" s="1"/>
  <c r="N2936" i="19" s="1"/>
  <c r="N2937" i="19" s="1"/>
  <c r="N2938" i="19" s="1"/>
  <c r="N2939" i="19" s="1"/>
  <c r="N2940" i="19" s="1"/>
  <c r="N2941" i="19" s="1"/>
  <c r="N2942" i="19" s="1"/>
  <c r="N2943" i="19" s="1"/>
  <c r="N2944" i="19" s="1"/>
  <c r="N2945" i="19" s="1"/>
  <c r="N2946" i="19" s="1"/>
  <c r="N2947" i="19" s="1"/>
  <c r="N2948" i="19" s="1"/>
  <c r="N2949" i="19" s="1"/>
  <c r="N2950" i="19" s="1"/>
  <c r="N2951" i="19" s="1"/>
  <c r="N2952" i="19" s="1"/>
  <c r="N2953" i="19" s="1"/>
  <c r="N2954" i="19" s="1"/>
  <c r="N2955" i="19" s="1"/>
  <c r="N2956" i="19" s="1"/>
  <c r="N2957" i="19" s="1"/>
  <c r="N2958" i="19" s="1"/>
  <c r="N2959" i="19" s="1"/>
  <c r="N2960" i="19" s="1"/>
  <c r="N2961" i="19" s="1"/>
  <c r="N2962" i="19" s="1"/>
  <c r="N2963" i="19" s="1"/>
  <c r="N2964" i="19" s="1"/>
  <c r="N2965" i="19" s="1"/>
  <c r="N2966" i="19" s="1"/>
  <c r="N2967" i="19" s="1"/>
  <c r="N2968" i="19" s="1"/>
  <c r="N2969" i="19" s="1"/>
  <c r="N2970" i="19" s="1"/>
  <c r="N2971" i="19" s="1"/>
  <c r="N2972" i="19" s="1"/>
  <c r="N2973" i="19" s="1"/>
  <c r="N2974" i="19" s="1"/>
  <c r="N2975" i="19" s="1"/>
  <c r="N2976" i="19" s="1"/>
  <c r="N2977" i="19" s="1"/>
  <c r="N2978" i="19" s="1"/>
  <c r="N2979" i="19" s="1"/>
  <c r="N2980" i="19" s="1"/>
  <c r="N2981" i="19" s="1"/>
  <c r="N2982" i="19" s="1"/>
  <c r="N2983" i="19" s="1"/>
  <c r="N2984" i="19" s="1"/>
  <c r="N2985" i="19" s="1"/>
  <c r="N2986" i="19" s="1"/>
  <c r="N2987" i="19" s="1"/>
  <c r="N2988" i="19" s="1"/>
  <c r="N2989" i="19" s="1"/>
  <c r="N2990" i="19" s="1"/>
  <c r="N2991" i="19" s="1"/>
  <c r="N2992" i="19" s="1"/>
  <c r="N2993" i="19" s="1"/>
  <c r="N2994" i="19" s="1"/>
  <c r="N2995" i="19" s="1"/>
  <c r="N2996" i="19" s="1"/>
  <c r="N2997" i="19" s="1"/>
  <c r="N2998" i="19" s="1"/>
  <c r="N2999" i="19" s="1"/>
  <c r="N3000" i="19" s="1"/>
  <c r="N3001" i="19" s="1"/>
  <c r="N3002" i="19" s="1"/>
  <c r="N3003" i="19" s="1"/>
  <c r="N3004" i="19" s="1"/>
  <c r="N3005" i="19" s="1"/>
  <c r="N3006" i="19" s="1"/>
  <c r="N3007" i="19" s="1"/>
  <c r="N3008" i="19" s="1"/>
  <c r="N3009" i="19" s="1"/>
  <c r="N3010" i="19" s="1"/>
  <c r="N3011" i="19" s="1"/>
  <c r="N3012" i="19" s="1"/>
  <c r="N3013" i="19" s="1"/>
  <c r="N3014" i="19" s="1"/>
  <c r="N3015" i="19" s="1"/>
  <c r="N3016" i="19" s="1"/>
  <c r="N3017" i="19" s="1"/>
  <c r="N3018" i="19" s="1"/>
  <c r="N3019" i="19" s="1"/>
  <c r="N3020" i="19" s="1"/>
  <c r="N3021" i="19" s="1"/>
  <c r="N3022" i="19" s="1"/>
  <c r="N3023" i="19" s="1"/>
  <c r="N3024" i="19" s="1"/>
  <c r="N3025" i="19" s="1"/>
  <c r="N3026" i="19" s="1"/>
  <c r="N3027" i="19" s="1"/>
  <c r="N3028" i="19" s="1"/>
  <c r="N3029" i="19" s="1"/>
  <c r="N3030" i="19" s="1"/>
  <c r="N3031" i="19" s="1"/>
  <c r="N3032" i="19" s="1"/>
  <c r="N3033" i="19" s="1"/>
  <c r="N3034" i="19" s="1"/>
  <c r="N3035" i="19" s="1"/>
  <c r="N3036" i="19" s="1"/>
  <c r="N3037" i="19" s="1"/>
  <c r="N3038" i="19" s="1"/>
  <c r="N3039" i="19" s="1"/>
  <c r="N3040" i="19" s="1"/>
  <c r="N3041" i="19" s="1"/>
  <c r="N3042" i="19" s="1"/>
  <c r="N3043" i="19" s="1"/>
  <c r="N3044" i="19" s="1"/>
  <c r="N3045" i="19" s="1"/>
  <c r="N3046" i="19" s="1"/>
  <c r="N3047" i="19" s="1"/>
  <c r="N3048" i="19" s="1"/>
  <c r="N3049" i="19" s="1"/>
  <c r="N3050" i="19" s="1"/>
  <c r="N3051" i="19" s="1"/>
  <c r="N3052" i="19" s="1"/>
  <c r="N3053" i="19" s="1"/>
  <c r="N3054" i="19" s="1"/>
  <c r="N3055" i="19" s="1"/>
  <c r="N3056" i="19" s="1"/>
  <c r="N3057" i="19" s="1"/>
  <c r="N3058" i="19" s="1"/>
  <c r="N3059" i="19" s="1"/>
  <c r="N3060" i="19" s="1"/>
  <c r="N3061" i="19" s="1"/>
  <c r="N3062" i="19" s="1"/>
  <c r="N3063" i="19" s="1"/>
  <c r="N3064" i="19" s="1"/>
  <c r="N3065" i="19" s="1"/>
  <c r="N3066" i="19" s="1"/>
  <c r="N3067" i="19" s="1"/>
  <c r="N3068" i="19" s="1"/>
  <c r="N3069" i="19" s="1"/>
  <c r="N3070" i="19" s="1"/>
  <c r="N3071" i="19" s="1"/>
  <c r="N3072" i="19" s="1"/>
  <c r="N3073" i="19" s="1"/>
  <c r="N3074" i="19" s="1"/>
  <c r="N3075" i="19" s="1"/>
  <c r="N3076" i="19" s="1"/>
  <c r="N3077" i="19" s="1"/>
  <c r="N3078" i="19" s="1"/>
  <c r="N3079" i="19" s="1"/>
  <c r="N3080" i="19" s="1"/>
  <c r="N3081" i="19" s="1"/>
  <c r="N3082" i="19" s="1"/>
  <c r="N3083" i="19" s="1"/>
  <c r="N3084" i="19" s="1"/>
  <c r="N3085" i="19" s="1"/>
  <c r="N3086" i="19" s="1"/>
  <c r="N3087" i="19" s="1"/>
  <c r="N3088" i="19" s="1"/>
  <c r="N3089" i="19" s="1"/>
  <c r="N3090" i="19" s="1"/>
  <c r="N3091" i="19" s="1"/>
  <c r="N3092" i="19" s="1"/>
  <c r="N3093" i="19" s="1"/>
  <c r="N3094" i="19" s="1"/>
  <c r="N3095" i="19" s="1"/>
  <c r="N3096" i="19" s="1"/>
  <c r="N3097" i="19" s="1"/>
  <c r="N3098" i="19" s="1"/>
  <c r="N3099" i="19" s="1"/>
  <c r="N3100" i="19" s="1"/>
  <c r="N3101" i="19" s="1"/>
  <c r="N3102" i="19" s="1"/>
  <c r="N3103" i="19" s="1"/>
  <c r="N3104" i="19" s="1"/>
  <c r="N3105" i="19" s="1"/>
  <c r="N3106" i="19" s="1"/>
  <c r="N3107" i="19" s="1"/>
  <c r="N3108" i="19" s="1"/>
  <c r="N3109" i="19" s="1"/>
  <c r="N3110" i="19" s="1"/>
  <c r="N3111" i="19" s="1"/>
  <c r="N3112" i="19" s="1"/>
  <c r="N3113" i="19" s="1"/>
  <c r="N3114" i="19" s="1"/>
  <c r="N3115" i="19" s="1"/>
  <c r="N3116" i="19" s="1"/>
  <c r="N3117" i="19" s="1"/>
  <c r="N3118" i="19" s="1"/>
  <c r="N3119" i="19" s="1"/>
  <c r="N3120" i="19" s="1"/>
  <c r="N3121" i="19" s="1"/>
  <c r="N3122" i="19" s="1"/>
  <c r="N3123" i="19" s="1"/>
  <c r="N3124" i="19" s="1"/>
  <c r="N3125" i="19" s="1"/>
  <c r="N3126" i="19" s="1"/>
  <c r="N3127" i="19" s="1"/>
  <c r="N3128" i="19" s="1"/>
  <c r="N3129" i="19" s="1"/>
  <c r="N3130" i="19" s="1"/>
  <c r="N3131" i="19" s="1"/>
  <c r="N3132" i="19" s="1"/>
  <c r="N3133" i="19" s="1"/>
  <c r="N3134" i="19" s="1"/>
  <c r="N3135" i="19" s="1"/>
  <c r="N3136" i="19" s="1"/>
  <c r="N3137" i="19" s="1"/>
  <c r="N3138" i="19" s="1"/>
  <c r="N3139" i="19" s="1"/>
  <c r="N3140" i="19" s="1"/>
  <c r="N3141" i="19" s="1"/>
  <c r="N3142" i="19" s="1"/>
  <c r="N3143" i="19" s="1"/>
  <c r="N3144" i="19" s="1"/>
  <c r="N3145" i="19" s="1"/>
  <c r="N3146" i="19" s="1"/>
  <c r="N3147" i="19" s="1"/>
  <c r="N3148" i="19" s="1"/>
  <c r="N3149" i="19" s="1"/>
  <c r="N3150" i="19" s="1"/>
  <c r="N3151" i="19" s="1"/>
  <c r="N3152" i="19" s="1"/>
  <c r="N3153" i="19" s="1"/>
  <c r="N3154" i="19" s="1"/>
  <c r="N3155" i="19" s="1"/>
  <c r="N3156" i="19" s="1"/>
  <c r="N3157" i="19" s="1"/>
  <c r="N3158" i="19" s="1"/>
  <c r="N3159" i="19" s="1"/>
  <c r="N3160" i="19" s="1"/>
  <c r="N3161" i="19" s="1"/>
  <c r="N3162" i="19" s="1"/>
  <c r="N3163" i="19" s="1"/>
  <c r="N3164" i="19" s="1"/>
  <c r="N3165" i="19" s="1"/>
  <c r="N3166" i="19" s="1"/>
  <c r="N3167" i="19" s="1"/>
  <c r="N3168" i="19" s="1"/>
  <c r="N3169" i="19" s="1"/>
  <c r="N3170" i="19" s="1"/>
  <c r="N3171" i="19" s="1"/>
  <c r="N3172" i="19" s="1"/>
  <c r="N3173" i="19" s="1"/>
  <c r="N3174" i="19" s="1"/>
  <c r="N3175" i="19" s="1"/>
  <c r="N3176" i="19" s="1"/>
  <c r="N3177" i="19" s="1"/>
  <c r="N3178" i="19" s="1"/>
  <c r="N3179" i="19" s="1"/>
  <c r="N3180" i="19" s="1"/>
  <c r="N3181" i="19" s="1"/>
  <c r="N3182" i="19" s="1"/>
  <c r="N3183" i="19" s="1"/>
  <c r="N3184" i="19" s="1"/>
  <c r="N3185" i="19" s="1"/>
  <c r="N3186" i="19" s="1"/>
  <c r="N3187" i="19" s="1"/>
  <c r="N3188" i="19" s="1"/>
  <c r="N3189" i="19" s="1"/>
  <c r="N3190" i="19" s="1"/>
  <c r="N3191" i="19" s="1"/>
  <c r="N3192" i="19" s="1"/>
  <c r="N3193" i="19" s="1"/>
  <c r="N3194" i="19" s="1"/>
  <c r="N3195" i="19" s="1"/>
  <c r="N3196" i="19" s="1"/>
  <c r="N3197" i="19" s="1"/>
  <c r="N3198" i="19" s="1"/>
  <c r="N3199" i="19" s="1"/>
  <c r="N3200" i="19" s="1"/>
  <c r="N3201" i="19" s="1"/>
  <c r="N3202" i="19" s="1"/>
  <c r="N3203" i="19" s="1"/>
  <c r="N3204" i="19" s="1"/>
  <c r="N3205" i="19" s="1"/>
  <c r="N3206" i="19" s="1"/>
  <c r="N3207" i="19" s="1"/>
  <c r="N3208" i="19" s="1"/>
  <c r="N3209" i="19" s="1"/>
  <c r="N3210" i="19" s="1"/>
  <c r="N3211" i="19" s="1"/>
  <c r="N3212" i="19" s="1"/>
  <c r="N3213" i="19" s="1"/>
  <c r="N3214" i="19" s="1"/>
  <c r="N3215" i="19" s="1"/>
  <c r="N3216" i="19" s="1"/>
  <c r="N3217" i="19" s="1"/>
  <c r="N3218" i="19" s="1"/>
  <c r="N3219" i="19" s="1"/>
  <c r="N3220" i="19" s="1"/>
  <c r="N3221" i="19" s="1"/>
  <c r="N3222" i="19" s="1"/>
  <c r="N3223" i="19" s="1"/>
  <c r="N3224" i="19" s="1"/>
  <c r="N3225" i="19" s="1"/>
  <c r="N3226" i="19" s="1"/>
  <c r="N3227" i="19" s="1"/>
  <c r="N3228" i="19" s="1"/>
  <c r="N3229" i="19" s="1"/>
  <c r="N3230" i="19" s="1"/>
  <c r="N3231" i="19" s="1"/>
  <c r="N3232" i="19" s="1"/>
  <c r="N3233" i="19" s="1"/>
  <c r="N3234" i="19" s="1"/>
  <c r="N3235" i="19" s="1"/>
  <c r="N3236" i="19" s="1"/>
  <c r="N3237" i="19" s="1"/>
  <c r="N3238" i="19" s="1"/>
  <c r="N3239" i="19" s="1"/>
  <c r="N3240" i="19" s="1"/>
  <c r="N3241" i="19" s="1"/>
  <c r="N3242" i="19" s="1"/>
  <c r="N3243" i="19" s="1"/>
  <c r="N3244" i="19" s="1"/>
  <c r="N3245" i="19" s="1"/>
  <c r="N3246" i="19" s="1"/>
  <c r="N3247" i="19" s="1"/>
  <c r="N3248" i="19" s="1"/>
  <c r="N3249" i="19" s="1"/>
  <c r="N3250" i="19" s="1"/>
  <c r="N3251" i="19" s="1"/>
  <c r="N3252" i="19" s="1"/>
  <c r="N3253" i="19" s="1"/>
  <c r="N3254" i="19" s="1"/>
  <c r="N3255" i="19" s="1"/>
  <c r="N3256" i="19" s="1"/>
  <c r="N3257" i="19" s="1"/>
  <c r="N3258" i="19" s="1"/>
  <c r="N3259" i="19" s="1"/>
  <c r="N3260" i="19" s="1"/>
  <c r="N3261" i="19" s="1"/>
  <c r="N3262" i="19" s="1"/>
  <c r="N3263" i="19" s="1"/>
  <c r="N3264" i="19" s="1"/>
  <c r="N3265" i="19" s="1"/>
  <c r="N3266" i="19" s="1"/>
  <c r="N3267" i="19" s="1"/>
  <c r="N3268" i="19" s="1"/>
  <c r="N3269" i="19" s="1"/>
  <c r="N3270" i="19" s="1"/>
  <c r="N3271" i="19" s="1"/>
  <c r="N3272" i="19" s="1"/>
  <c r="N3273" i="19" s="1"/>
  <c r="N3274" i="19" s="1"/>
  <c r="N3275" i="19" s="1"/>
  <c r="N3276" i="19" s="1"/>
  <c r="N3277" i="19" s="1"/>
  <c r="N3278" i="19" s="1"/>
  <c r="N3279" i="19" s="1"/>
  <c r="N3280" i="19" s="1"/>
  <c r="N3281" i="19" s="1"/>
  <c r="N3282" i="19" s="1"/>
  <c r="N3283" i="19" s="1"/>
  <c r="N3284" i="19" s="1"/>
  <c r="N3285" i="19" s="1"/>
  <c r="N3286" i="19" s="1"/>
  <c r="N3287" i="19" s="1"/>
  <c r="N3288" i="19" s="1"/>
  <c r="N3289" i="19" s="1"/>
  <c r="N3290" i="19" s="1"/>
  <c r="N3291" i="19" s="1"/>
  <c r="N3292" i="19" s="1"/>
  <c r="N3293" i="19" s="1"/>
  <c r="N3294" i="19" s="1"/>
  <c r="N3295" i="19" s="1"/>
  <c r="N3296" i="19" s="1"/>
  <c r="N3297" i="19" s="1"/>
  <c r="N3298" i="19" s="1"/>
  <c r="N3299" i="19" s="1"/>
  <c r="N3300" i="19" s="1"/>
  <c r="N3301" i="19" s="1"/>
  <c r="N3302" i="19" s="1"/>
  <c r="N3303" i="19" s="1"/>
  <c r="N3304" i="19" s="1"/>
  <c r="N3305" i="19" s="1"/>
  <c r="N3306" i="19" s="1"/>
  <c r="N3307" i="19" s="1"/>
  <c r="N3308" i="19" s="1"/>
  <c r="N3309" i="19" s="1"/>
  <c r="N3310" i="19" s="1"/>
  <c r="N3311" i="19" s="1"/>
  <c r="N3312" i="19" s="1"/>
  <c r="N3313" i="19" s="1"/>
  <c r="N3314" i="19" s="1"/>
  <c r="N3315" i="19" s="1"/>
  <c r="N3316" i="19" s="1"/>
  <c r="N3317" i="19" s="1"/>
  <c r="N3318" i="19" s="1"/>
  <c r="N3319" i="19" s="1"/>
  <c r="N3320" i="19" s="1"/>
  <c r="N3321" i="19" s="1"/>
  <c r="N3322" i="19" s="1"/>
  <c r="N3323" i="19" s="1"/>
  <c r="N3324" i="19" s="1"/>
  <c r="N3325" i="19" s="1"/>
  <c r="N3326" i="19" s="1"/>
  <c r="N3327" i="19" s="1"/>
  <c r="N3328" i="19" s="1"/>
  <c r="N3329" i="19" s="1"/>
  <c r="N3330" i="19" s="1"/>
  <c r="N3331" i="19" s="1"/>
  <c r="N3332" i="19" s="1"/>
  <c r="N3333" i="19" s="1"/>
  <c r="N3334" i="19" s="1"/>
  <c r="N3335" i="19" s="1"/>
  <c r="N3336" i="19" s="1"/>
  <c r="N3337" i="19" s="1"/>
  <c r="N3338" i="19" s="1"/>
  <c r="N3339" i="19" s="1"/>
  <c r="N3340" i="19" s="1"/>
  <c r="N3341" i="19" s="1"/>
  <c r="N3342" i="19" s="1"/>
  <c r="N3343" i="19" s="1"/>
  <c r="N3344" i="19" s="1"/>
  <c r="N3345" i="19" s="1"/>
  <c r="N3346" i="19" s="1"/>
  <c r="N3347" i="19" s="1"/>
  <c r="N3348" i="19" s="1"/>
  <c r="N3349" i="19" s="1"/>
  <c r="N3350" i="19" s="1"/>
  <c r="N3351" i="19" s="1"/>
  <c r="N3352" i="19" s="1"/>
  <c r="N3353" i="19" s="1"/>
  <c r="N3354" i="19" s="1"/>
  <c r="N3355" i="19" s="1"/>
  <c r="N3356" i="19" s="1"/>
  <c r="N3357" i="19" s="1"/>
  <c r="N3358" i="19" s="1"/>
  <c r="N3359" i="19" s="1"/>
  <c r="N3360" i="19" s="1"/>
  <c r="N3361" i="19" s="1"/>
  <c r="N3362" i="19" s="1"/>
  <c r="N3363" i="19" s="1"/>
  <c r="N3364" i="19" s="1"/>
  <c r="N3365" i="19" s="1"/>
  <c r="N3366" i="19" s="1"/>
  <c r="N3367" i="19" s="1"/>
  <c r="N3368" i="19" s="1"/>
  <c r="N3369" i="19" s="1"/>
  <c r="N3370" i="19" s="1"/>
  <c r="N3371" i="19" s="1"/>
  <c r="N3372" i="19" s="1"/>
  <c r="N3373" i="19" s="1"/>
  <c r="N3374" i="19" s="1"/>
  <c r="N3375" i="19" s="1"/>
  <c r="N3376" i="19" s="1"/>
  <c r="N3377" i="19" s="1"/>
  <c r="N3378" i="19" s="1"/>
  <c r="N3379" i="19" s="1"/>
  <c r="N3380" i="19" s="1"/>
  <c r="N3381" i="19" s="1"/>
  <c r="N3382" i="19" s="1"/>
  <c r="N3383" i="19" s="1"/>
  <c r="N3384" i="19" s="1"/>
  <c r="N3385" i="19" s="1"/>
  <c r="N3386" i="19" s="1"/>
  <c r="N3387" i="19" s="1"/>
  <c r="N3388" i="19" s="1"/>
  <c r="N3389" i="19" s="1"/>
  <c r="N3390" i="19" s="1"/>
  <c r="N3391" i="19" s="1"/>
  <c r="N3392" i="19" s="1"/>
  <c r="N3393" i="19" s="1"/>
  <c r="N3394" i="19" s="1"/>
  <c r="N3395" i="19" s="1"/>
  <c r="N3396" i="19" s="1"/>
  <c r="N3397" i="19" s="1"/>
  <c r="N3398" i="19" s="1"/>
  <c r="N3399" i="19" s="1"/>
  <c r="N3400" i="19" s="1"/>
  <c r="N3401" i="19" s="1"/>
  <c r="N3402" i="19" s="1"/>
  <c r="N3403" i="19" s="1"/>
  <c r="N3404" i="19" s="1"/>
  <c r="N3405" i="19" s="1"/>
  <c r="N3406" i="19" s="1"/>
  <c r="N3407" i="19" s="1"/>
  <c r="N3408" i="19" s="1"/>
  <c r="N3409" i="19" s="1"/>
  <c r="N3410" i="19" s="1"/>
  <c r="N3411" i="19" s="1"/>
  <c r="N3412" i="19" s="1"/>
  <c r="N3413" i="19" s="1"/>
  <c r="N3414" i="19" s="1"/>
  <c r="N3415" i="19" s="1"/>
  <c r="N3416" i="19" s="1"/>
  <c r="N3417" i="19" s="1"/>
  <c r="N3418" i="19" s="1"/>
  <c r="N3419" i="19" s="1"/>
  <c r="N3420" i="19" s="1"/>
  <c r="N3421" i="19" s="1"/>
  <c r="N3422" i="19" s="1"/>
  <c r="N3423" i="19" s="1"/>
  <c r="N3424" i="19" s="1"/>
  <c r="N3425" i="19" s="1"/>
  <c r="N3426" i="19" s="1"/>
  <c r="N3427" i="19" s="1"/>
  <c r="N3428" i="19" s="1"/>
  <c r="N3429" i="19" s="1"/>
  <c r="N3430" i="19" s="1"/>
  <c r="N3431" i="19" s="1"/>
  <c r="N3432" i="19" s="1"/>
  <c r="N3433" i="19" s="1"/>
  <c r="N3434" i="19" s="1"/>
  <c r="N3435" i="19" s="1"/>
  <c r="N3436" i="19" s="1"/>
  <c r="N3437" i="19" s="1"/>
  <c r="N3438" i="19" s="1"/>
  <c r="N3439" i="19" s="1"/>
  <c r="N3440" i="19" s="1"/>
  <c r="N3441" i="19" s="1"/>
  <c r="N3442" i="19" s="1"/>
  <c r="N3443" i="19" s="1"/>
  <c r="N3444" i="19" s="1"/>
  <c r="N3445" i="19" s="1"/>
  <c r="N3446" i="19" s="1"/>
  <c r="N3447" i="19" s="1"/>
  <c r="N3448" i="19" s="1"/>
  <c r="N3449" i="19" s="1"/>
  <c r="N3450" i="19" s="1"/>
  <c r="N3451" i="19" s="1"/>
  <c r="N3452" i="19" s="1"/>
  <c r="N3453" i="19" s="1"/>
  <c r="N3454" i="19" s="1"/>
  <c r="N3455" i="19" s="1"/>
  <c r="N3456" i="19" s="1"/>
  <c r="N3457" i="19" s="1"/>
  <c r="N3458" i="19" s="1"/>
  <c r="N3459" i="19" s="1"/>
  <c r="N3460" i="19" s="1"/>
  <c r="N3461" i="19" s="1"/>
  <c r="N3462" i="19" s="1"/>
  <c r="N3463" i="19" s="1"/>
  <c r="N3464" i="19" s="1"/>
  <c r="N3465" i="19" s="1"/>
  <c r="N3466" i="19" s="1"/>
  <c r="N3467" i="19" s="1"/>
  <c r="N3468" i="19" s="1"/>
  <c r="N3469" i="19" s="1"/>
  <c r="N3470" i="19" s="1"/>
  <c r="N3471" i="19" s="1"/>
  <c r="N3472" i="19" s="1"/>
  <c r="N3473" i="19" s="1"/>
  <c r="N3474" i="19" s="1"/>
  <c r="N3475" i="19" s="1"/>
  <c r="N3476" i="19" s="1"/>
  <c r="N3477" i="19" s="1"/>
  <c r="N3478" i="19" s="1"/>
  <c r="N3479" i="19" s="1"/>
  <c r="N3480" i="19" s="1"/>
  <c r="N3481" i="19" s="1"/>
  <c r="N3482" i="19" s="1"/>
  <c r="N3483" i="19" s="1"/>
  <c r="N3484" i="19" s="1"/>
  <c r="N3485" i="19" s="1"/>
  <c r="N3486" i="19" s="1"/>
  <c r="N3487" i="19" s="1"/>
  <c r="N3488" i="19" s="1"/>
  <c r="N3489" i="19" s="1"/>
  <c r="N3490" i="19" s="1"/>
  <c r="N3491" i="19" s="1"/>
  <c r="N3492" i="19" s="1"/>
  <c r="N3493" i="19" s="1"/>
  <c r="N3494" i="19" s="1"/>
  <c r="N3495" i="19" s="1"/>
  <c r="N3496" i="19" s="1"/>
  <c r="N3497" i="19" s="1"/>
  <c r="N3498" i="19" s="1"/>
  <c r="N3499" i="19" s="1"/>
  <c r="N3500" i="19" s="1"/>
  <c r="N3501" i="19" s="1"/>
  <c r="N3502" i="19" s="1"/>
  <c r="N3503" i="19" s="1"/>
  <c r="N3504" i="19" s="1"/>
  <c r="N3505" i="19" s="1"/>
  <c r="N3506" i="19" s="1"/>
  <c r="N3507" i="19" s="1"/>
  <c r="N3508" i="19" s="1"/>
  <c r="N3509" i="19" s="1"/>
  <c r="N3510" i="19" s="1"/>
  <c r="N3511" i="19" s="1"/>
  <c r="N3512" i="19" s="1"/>
  <c r="N3513" i="19" s="1"/>
  <c r="N3514" i="19" s="1"/>
  <c r="N3515" i="19" s="1"/>
  <c r="N3516" i="19" s="1"/>
  <c r="N3517" i="19" s="1"/>
  <c r="N3518" i="19" s="1"/>
  <c r="N3519" i="19" s="1"/>
  <c r="N3520" i="19" s="1"/>
  <c r="N3521" i="19" s="1"/>
  <c r="N3522" i="19" s="1"/>
  <c r="N3523" i="19" s="1"/>
  <c r="N3524" i="19" s="1"/>
  <c r="N3525" i="19" s="1"/>
  <c r="N3526" i="19" s="1"/>
  <c r="N3527" i="19" s="1"/>
  <c r="N3528" i="19" s="1"/>
  <c r="N3529" i="19" s="1"/>
  <c r="N3530" i="19" s="1"/>
  <c r="N3531" i="19" s="1"/>
  <c r="N3532" i="19" s="1"/>
  <c r="N3533" i="19" s="1"/>
  <c r="N3534" i="19" s="1"/>
  <c r="N3535" i="19" s="1"/>
  <c r="N3536" i="19" s="1"/>
  <c r="N3537" i="19" s="1"/>
  <c r="N3538" i="19" s="1"/>
  <c r="N3539" i="19" s="1"/>
  <c r="N3540" i="19" s="1"/>
  <c r="N3541" i="19" s="1"/>
  <c r="N3542" i="19" s="1"/>
  <c r="N3543" i="19" s="1"/>
  <c r="N3544" i="19" s="1"/>
  <c r="N3545" i="19" s="1"/>
  <c r="N3546" i="19" s="1"/>
  <c r="N3547" i="19" s="1"/>
  <c r="N3548" i="19" s="1"/>
  <c r="N3549" i="19" s="1"/>
  <c r="N3550" i="19" s="1"/>
  <c r="N3551" i="19" s="1"/>
  <c r="N3552" i="19" s="1"/>
  <c r="N3553" i="19" s="1"/>
  <c r="N3554" i="19" s="1"/>
  <c r="N3555" i="19" s="1"/>
  <c r="N3556" i="19" s="1"/>
  <c r="N3557" i="19" s="1"/>
  <c r="N3558" i="19" s="1"/>
  <c r="N3559" i="19" s="1"/>
  <c r="N3560" i="19" s="1"/>
  <c r="N3561" i="19" s="1"/>
  <c r="N3562" i="19" s="1"/>
  <c r="N3563" i="19" s="1"/>
  <c r="N3564" i="19" s="1"/>
  <c r="N3565" i="19" s="1"/>
  <c r="N3566" i="19" s="1"/>
  <c r="N3567" i="19" s="1"/>
  <c r="N3568" i="19" s="1"/>
  <c r="N3569" i="19" s="1"/>
  <c r="N3570" i="19" s="1"/>
  <c r="N3571" i="19" s="1"/>
  <c r="N3572" i="19" s="1"/>
  <c r="N3573" i="19" s="1"/>
  <c r="N3574" i="19" s="1"/>
  <c r="N3575" i="19" s="1"/>
  <c r="N3576" i="19" s="1"/>
  <c r="N3577" i="19" s="1"/>
  <c r="N3578" i="19" s="1"/>
  <c r="N3579" i="19" s="1"/>
  <c r="N3580" i="19" s="1"/>
  <c r="N3581" i="19" s="1"/>
  <c r="N3582" i="19" s="1"/>
  <c r="N3583" i="19" s="1"/>
  <c r="N3584" i="19" s="1"/>
  <c r="N3585" i="19" s="1"/>
  <c r="N3586" i="19" s="1"/>
  <c r="N3587" i="19" s="1"/>
  <c r="N3588" i="19" s="1"/>
  <c r="N3589" i="19" s="1"/>
  <c r="N3590" i="19" s="1"/>
  <c r="N3591" i="19" s="1"/>
  <c r="N3592" i="19" s="1"/>
  <c r="N3593" i="19" s="1"/>
  <c r="N3594" i="19" s="1"/>
  <c r="N3595" i="19" s="1"/>
  <c r="N3596" i="19" s="1"/>
  <c r="N3597" i="19" s="1"/>
  <c r="N3598" i="19" s="1"/>
  <c r="N3599" i="19" s="1"/>
  <c r="N3600" i="19" s="1"/>
  <c r="N3601" i="19" s="1"/>
  <c r="N3602" i="19" s="1"/>
  <c r="N3603" i="19" s="1"/>
  <c r="N3604" i="19" s="1"/>
  <c r="N3605" i="19" s="1"/>
  <c r="N3606" i="19" s="1"/>
  <c r="N3607" i="19" s="1"/>
  <c r="N3608" i="19" s="1"/>
  <c r="N3609" i="19" s="1"/>
  <c r="N3610" i="19" s="1"/>
  <c r="N3611" i="19" s="1"/>
  <c r="N3612" i="19" s="1"/>
  <c r="N3613" i="19" s="1"/>
  <c r="N3614" i="19" s="1"/>
  <c r="N3615" i="19" s="1"/>
  <c r="N3616" i="19" s="1"/>
  <c r="N3617" i="19" s="1"/>
  <c r="N3618" i="19" s="1"/>
  <c r="N3619" i="19" s="1"/>
  <c r="N3620" i="19" s="1"/>
  <c r="N3621" i="19" s="1"/>
  <c r="N3622" i="19" s="1"/>
  <c r="N3623" i="19" s="1"/>
  <c r="N3624" i="19" s="1"/>
  <c r="N3625" i="19" s="1"/>
  <c r="N3626" i="19" s="1"/>
  <c r="N3627" i="19" s="1"/>
  <c r="N3628" i="19" s="1"/>
  <c r="N3629" i="19" s="1"/>
  <c r="N3630" i="19" s="1"/>
  <c r="N3631" i="19" s="1"/>
  <c r="N3632" i="19" s="1"/>
  <c r="N3633" i="19" s="1"/>
  <c r="N3634" i="19" s="1"/>
  <c r="N3635" i="19" s="1"/>
  <c r="N3636" i="19" s="1"/>
  <c r="N3637" i="19" s="1"/>
  <c r="N3638" i="19" s="1"/>
  <c r="N3639" i="19" s="1"/>
  <c r="N3640" i="19" s="1"/>
  <c r="N3641" i="19" s="1"/>
  <c r="N3642" i="19" s="1"/>
  <c r="N3643" i="19" s="1"/>
  <c r="N3644" i="19" s="1"/>
  <c r="N3645" i="19" s="1"/>
  <c r="N3646" i="19" s="1"/>
  <c r="N3647" i="19" s="1"/>
  <c r="N3648" i="19" s="1"/>
  <c r="N3649" i="19" s="1"/>
  <c r="N3650" i="19" s="1"/>
  <c r="N3651" i="19" s="1"/>
  <c r="N3652" i="19" s="1"/>
  <c r="N3653" i="19" s="1"/>
  <c r="N3654" i="19" s="1"/>
  <c r="N3655" i="19" s="1"/>
  <c r="N3656" i="19" s="1"/>
  <c r="N3657" i="19" s="1"/>
  <c r="N3658" i="19" s="1"/>
  <c r="N3659" i="19" s="1"/>
  <c r="N3660" i="19" s="1"/>
  <c r="N3661" i="19" s="1"/>
  <c r="N3662" i="19" s="1"/>
  <c r="N3663" i="19" s="1"/>
  <c r="N3664" i="19" s="1"/>
  <c r="N3665" i="19" s="1"/>
  <c r="N3666" i="19" s="1"/>
  <c r="N3667" i="19" s="1"/>
  <c r="N3668" i="19" s="1"/>
  <c r="N3669" i="19" s="1"/>
  <c r="N3670" i="19" s="1"/>
  <c r="N3671" i="19" s="1"/>
  <c r="N3672" i="19" s="1"/>
  <c r="N3673" i="19" s="1"/>
  <c r="N3674" i="19" s="1"/>
  <c r="N3675" i="19" s="1"/>
  <c r="N3676" i="19" s="1"/>
  <c r="N3677" i="19" s="1"/>
  <c r="N3678" i="19" s="1"/>
  <c r="N3679" i="19" s="1"/>
  <c r="N3680" i="19" s="1"/>
  <c r="N3681" i="19" s="1"/>
  <c r="N3682" i="19" s="1"/>
  <c r="N3683" i="19" s="1"/>
  <c r="N3684" i="19" s="1"/>
  <c r="N3685" i="19" s="1"/>
  <c r="N3686" i="19" s="1"/>
  <c r="N3687" i="19" s="1"/>
  <c r="N3688" i="19" s="1"/>
  <c r="N3689" i="19" s="1"/>
  <c r="N3690" i="19" s="1"/>
  <c r="N3691" i="19" s="1"/>
  <c r="N3692" i="19" s="1"/>
  <c r="N3693" i="19" s="1"/>
  <c r="N3694" i="19" s="1"/>
  <c r="N3695" i="19" s="1"/>
  <c r="N3696" i="19" s="1"/>
  <c r="N3697" i="19" s="1"/>
  <c r="N3698" i="19" s="1"/>
  <c r="N3699" i="19" s="1"/>
  <c r="N3700" i="19" s="1"/>
  <c r="N3701" i="19" s="1"/>
  <c r="N3702" i="19" s="1"/>
  <c r="N3703" i="19" s="1"/>
  <c r="N3704" i="19" s="1"/>
  <c r="N3705" i="19" s="1"/>
  <c r="N3706" i="19" s="1"/>
  <c r="N3707" i="19" s="1"/>
  <c r="N3708" i="19" s="1"/>
  <c r="N3709" i="19" s="1"/>
  <c r="N3710" i="19" s="1"/>
  <c r="N3711" i="19" s="1"/>
  <c r="N3712" i="19" s="1"/>
  <c r="N3713" i="19" s="1"/>
  <c r="N3714" i="19" s="1"/>
  <c r="N3715" i="19" s="1"/>
  <c r="N3716" i="19" s="1"/>
  <c r="N3717" i="19" s="1"/>
  <c r="N3718" i="19" s="1"/>
  <c r="N3719" i="19" s="1"/>
  <c r="N3720" i="19" s="1"/>
  <c r="N3721" i="19" s="1"/>
  <c r="N3722" i="19" s="1"/>
  <c r="N3723" i="19" s="1"/>
  <c r="N3724" i="19" s="1"/>
  <c r="N3725" i="19" s="1"/>
  <c r="N3726" i="19" s="1"/>
  <c r="N3727" i="19" s="1"/>
  <c r="N3728" i="19" s="1"/>
  <c r="N3729" i="19" s="1"/>
  <c r="N3730" i="19" s="1"/>
  <c r="N3731" i="19" s="1"/>
  <c r="N3732" i="19" s="1"/>
  <c r="N3733" i="19" s="1"/>
  <c r="N3734" i="19" s="1"/>
  <c r="N3735" i="19" s="1"/>
  <c r="N3736" i="19" s="1"/>
  <c r="N3737" i="19" s="1"/>
  <c r="N3738" i="19" s="1"/>
  <c r="N3739" i="19" s="1"/>
  <c r="N3740" i="19" s="1"/>
  <c r="N3741" i="19" s="1"/>
  <c r="N3742" i="19" s="1"/>
  <c r="N3743" i="19" s="1"/>
  <c r="N3744" i="19" s="1"/>
  <c r="N3745" i="19" s="1"/>
  <c r="N3746" i="19" s="1"/>
  <c r="N3747" i="19" s="1"/>
  <c r="N3748" i="19" s="1"/>
  <c r="N3749" i="19" s="1"/>
  <c r="N3750" i="19" s="1"/>
  <c r="N3751" i="19" s="1"/>
  <c r="N3752" i="19" s="1"/>
  <c r="N3753" i="19" s="1"/>
  <c r="N3754" i="19" s="1"/>
  <c r="N3755" i="19" s="1"/>
  <c r="N3756" i="19" s="1"/>
  <c r="N3757" i="19" s="1"/>
  <c r="N3758" i="19" s="1"/>
  <c r="N3759" i="19" s="1"/>
  <c r="N3760" i="19" s="1"/>
  <c r="N3761" i="19" s="1"/>
  <c r="N3762" i="19" s="1"/>
  <c r="N3763" i="19" s="1"/>
  <c r="N3764" i="19" s="1"/>
  <c r="N3765" i="19" s="1"/>
  <c r="N3766" i="19" s="1"/>
  <c r="N3767" i="19" s="1"/>
  <c r="N3768" i="19" s="1"/>
  <c r="N3769" i="19" s="1"/>
  <c r="N3770" i="19" s="1"/>
  <c r="N3771" i="19" s="1"/>
  <c r="N3772" i="19" s="1"/>
  <c r="N3773" i="19" s="1"/>
  <c r="N3774" i="19" s="1"/>
  <c r="N3775" i="19" s="1"/>
  <c r="N3776" i="19" s="1"/>
  <c r="N3777" i="19" s="1"/>
  <c r="N3778" i="19" s="1"/>
  <c r="N3779" i="19" s="1"/>
  <c r="N3780" i="19" s="1"/>
  <c r="N3781" i="19" s="1"/>
  <c r="N3782" i="19" s="1"/>
  <c r="N3783" i="19" s="1"/>
  <c r="N3784" i="19" s="1"/>
  <c r="N3785" i="19" s="1"/>
  <c r="N3786" i="19" s="1"/>
  <c r="N3787" i="19" s="1"/>
  <c r="N3788" i="19" s="1"/>
  <c r="N3789" i="19" s="1"/>
  <c r="N3790" i="19" s="1"/>
  <c r="N3791" i="19" s="1"/>
  <c r="N3792" i="19" s="1"/>
  <c r="N3793" i="19" s="1"/>
  <c r="N3794" i="19" s="1"/>
  <c r="N3795" i="19" s="1"/>
  <c r="N3796" i="19" s="1"/>
  <c r="N3797" i="19" s="1"/>
  <c r="N3798" i="19" s="1"/>
  <c r="N3799" i="19" s="1"/>
  <c r="N3800" i="19" s="1"/>
  <c r="N3801" i="19" s="1"/>
  <c r="N3802" i="19" s="1"/>
  <c r="N3803" i="19" s="1"/>
  <c r="N3804" i="19" s="1"/>
  <c r="N3805" i="19" s="1"/>
  <c r="N3806" i="19" s="1"/>
  <c r="N3807" i="19" s="1"/>
  <c r="N3808" i="19" s="1"/>
  <c r="N3809" i="19" s="1"/>
  <c r="N3810" i="19" s="1"/>
  <c r="N3811" i="19" s="1"/>
  <c r="N3812" i="19" s="1"/>
  <c r="N3813" i="19" s="1"/>
  <c r="N3814" i="19" s="1"/>
  <c r="N3815" i="19" s="1"/>
  <c r="N3816" i="19" s="1"/>
  <c r="N3817" i="19" s="1"/>
  <c r="N3818" i="19" s="1"/>
  <c r="N3819" i="19" s="1"/>
  <c r="N3820" i="19" s="1"/>
  <c r="N3821" i="19" s="1"/>
  <c r="N3822" i="19" s="1"/>
  <c r="N3823" i="19" s="1"/>
  <c r="N3824" i="19" s="1"/>
  <c r="N3825" i="19" s="1"/>
  <c r="N3826" i="19" s="1"/>
  <c r="N3827" i="19" s="1"/>
  <c r="N3828" i="19" s="1"/>
  <c r="N3829" i="19" s="1"/>
  <c r="N3830" i="19" s="1"/>
  <c r="N3831" i="19" s="1"/>
  <c r="N3832" i="19" s="1"/>
  <c r="N3833" i="19" s="1"/>
  <c r="N3834" i="19" s="1"/>
  <c r="N3835" i="19" s="1"/>
  <c r="N3836" i="19" s="1"/>
  <c r="N3837" i="19" s="1"/>
  <c r="N3838" i="19" s="1"/>
  <c r="N3839" i="19" s="1"/>
  <c r="N3840" i="19" s="1"/>
  <c r="N3841" i="19" s="1"/>
  <c r="N3842" i="19" s="1"/>
  <c r="N3843" i="19" s="1"/>
  <c r="N3844" i="19" s="1"/>
  <c r="N3845" i="19" s="1"/>
  <c r="N3846" i="19" s="1"/>
  <c r="N3847" i="19" s="1"/>
  <c r="N3848" i="19" s="1"/>
  <c r="N3849" i="19" s="1"/>
  <c r="N3850" i="19" s="1"/>
  <c r="N3851" i="19" s="1"/>
  <c r="N3852" i="19" s="1"/>
  <c r="N3853" i="19" s="1"/>
  <c r="N3854" i="19" s="1"/>
  <c r="N3855" i="19" s="1"/>
  <c r="N3856" i="19" s="1"/>
  <c r="N3857" i="19" s="1"/>
  <c r="N3858" i="19" s="1"/>
  <c r="N3859" i="19" s="1"/>
  <c r="N3860" i="19" s="1"/>
  <c r="N3861" i="19" s="1"/>
  <c r="N3862" i="19" s="1"/>
  <c r="N3863" i="19" s="1"/>
  <c r="N3864" i="19" s="1"/>
  <c r="N3865" i="19" s="1"/>
  <c r="N3866" i="19" s="1"/>
  <c r="N3867" i="19" s="1"/>
  <c r="N3868" i="19" s="1"/>
  <c r="N3869" i="19" s="1"/>
  <c r="N3870" i="19" s="1"/>
  <c r="N3871" i="19" s="1"/>
  <c r="N3872" i="19" s="1"/>
  <c r="N3873" i="19" s="1"/>
  <c r="N3874" i="19" s="1"/>
  <c r="N3875" i="19" s="1"/>
  <c r="N3876" i="19" s="1"/>
  <c r="N3877" i="19" s="1"/>
  <c r="N3878" i="19" s="1"/>
  <c r="N3879" i="19" s="1"/>
  <c r="N3880" i="19" s="1"/>
  <c r="N3881" i="19" s="1"/>
  <c r="N3882" i="19" s="1"/>
  <c r="N3883" i="19" s="1"/>
  <c r="N3884" i="19" s="1"/>
  <c r="N3885" i="19" s="1"/>
  <c r="N3886" i="19" s="1"/>
  <c r="N3887" i="19" s="1"/>
  <c r="N3888" i="19" s="1"/>
  <c r="N3889" i="19" s="1"/>
  <c r="N3890" i="19" s="1"/>
  <c r="N3891" i="19" s="1"/>
  <c r="N3892" i="19" s="1"/>
  <c r="N3893" i="19" s="1"/>
  <c r="N3894" i="19" s="1"/>
  <c r="N3895" i="19" s="1"/>
  <c r="N3896" i="19" s="1"/>
  <c r="N3897" i="19" s="1"/>
  <c r="N3898" i="19" s="1"/>
  <c r="N3899" i="19" s="1"/>
  <c r="N3900" i="19" s="1"/>
  <c r="N3901" i="19" s="1"/>
  <c r="N3902" i="19" s="1"/>
  <c r="N3903" i="19" s="1"/>
  <c r="N3904" i="19" s="1"/>
  <c r="N3905" i="19" s="1"/>
  <c r="N3906" i="19" s="1"/>
  <c r="N3907" i="19" s="1"/>
  <c r="N3908" i="19" s="1"/>
  <c r="N3909" i="19" s="1"/>
  <c r="N3910" i="19" s="1"/>
  <c r="N3911" i="19" s="1"/>
  <c r="N3912" i="19" s="1"/>
  <c r="N3913" i="19" s="1"/>
  <c r="N3914" i="19" s="1"/>
  <c r="N3915" i="19" s="1"/>
  <c r="N3916" i="19" s="1"/>
  <c r="N3917" i="19" s="1"/>
  <c r="N3918" i="19" s="1"/>
  <c r="N3919" i="19" s="1"/>
  <c r="N3920" i="19" s="1"/>
  <c r="N3921" i="19" s="1"/>
  <c r="N3922" i="19" s="1"/>
  <c r="N3923" i="19" s="1"/>
  <c r="N3924" i="19" s="1"/>
  <c r="N3925" i="19" s="1"/>
  <c r="N3926" i="19" s="1"/>
  <c r="N3927" i="19" s="1"/>
  <c r="N3928" i="19" s="1"/>
  <c r="N3929" i="19" s="1"/>
  <c r="N3930" i="19" s="1"/>
  <c r="N3931" i="19" s="1"/>
  <c r="N3932" i="19" s="1"/>
  <c r="N3933" i="19" s="1"/>
  <c r="N3934" i="19" s="1"/>
  <c r="N3935" i="19" s="1"/>
  <c r="N3936" i="19" s="1"/>
  <c r="N3937" i="19" s="1"/>
  <c r="N3938" i="19" s="1"/>
  <c r="N3939" i="19" s="1"/>
  <c r="N3940" i="19" s="1"/>
  <c r="N3941" i="19" s="1"/>
  <c r="N3942" i="19" s="1"/>
  <c r="N3943" i="19" s="1"/>
  <c r="N3944" i="19" s="1"/>
  <c r="N3945" i="19" s="1"/>
  <c r="N3946" i="19" s="1"/>
  <c r="N3947" i="19" s="1"/>
  <c r="N3948" i="19" s="1"/>
  <c r="N3949" i="19" s="1"/>
  <c r="N3950" i="19" s="1"/>
  <c r="N3951" i="19" s="1"/>
  <c r="N3952" i="19" s="1"/>
  <c r="N3953" i="19" s="1"/>
  <c r="N3954" i="19" s="1"/>
  <c r="N3955" i="19" s="1"/>
  <c r="N3956" i="19" s="1"/>
  <c r="N3957" i="19" s="1"/>
  <c r="N3958" i="19" s="1"/>
  <c r="N3959" i="19" s="1"/>
  <c r="N3960" i="19" s="1"/>
  <c r="N3961" i="19" s="1"/>
  <c r="N3962" i="19" s="1"/>
  <c r="N3963" i="19" s="1"/>
  <c r="N3964" i="19" s="1"/>
  <c r="N3965" i="19" s="1"/>
  <c r="N3966" i="19" s="1"/>
  <c r="N3967" i="19" s="1"/>
  <c r="N3968" i="19" s="1"/>
  <c r="N3969" i="19" s="1"/>
  <c r="N3970" i="19" s="1"/>
  <c r="N3971" i="19" s="1"/>
  <c r="N3972" i="19" s="1"/>
  <c r="N3973" i="19" s="1"/>
  <c r="N3974" i="19" s="1"/>
  <c r="N3975" i="19" s="1"/>
  <c r="N3976" i="19" s="1"/>
  <c r="N3977" i="19" s="1"/>
  <c r="N3978" i="19" s="1"/>
  <c r="N3979" i="19" s="1"/>
  <c r="N3980" i="19" s="1"/>
  <c r="N3981" i="19" s="1"/>
  <c r="N3982" i="19" s="1"/>
  <c r="N3983" i="19" s="1"/>
  <c r="N3984" i="19" s="1"/>
  <c r="N3985" i="19" s="1"/>
  <c r="N3986" i="19" s="1"/>
  <c r="N3987" i="19" s="1"/>
  <c r="N3988" i="19" s="1"/>
  <c r="N3989" i="19" s="1"/>
  <c r="N3990" i="19" s="1"/>
  <c r="N3991" i="19" s="1"/>
  <c r="N3992" i="19" s="1"/>
  <c r="N3993" i="19" s="1"/>
  <c r="N3994" i="19" s="1"/>
  <c r="N3995" i="19" s="1"/>
  <c r="N3996" i="19" s="1"/>
  <c r="N3997" i="19" s="1"/>
  <c r="N3998" i="19" s="1"/>
  <c r="N3999" i="19" s="1"/>
  <c r="N4000" i="19" s="1"/>
  <c r="N4001" i="19" s="1"/>
  <c r="N4002" i="19" s="1"/>
  <c r="N4003" i="19" s="1"/>
  <c r="N4004" i="19" s="1"/>
  <c r="N4005" i="19" s="1"/>
  <c r="N4006" i="19" s="1"/>
  <c r="N4007" i="19" s="1"/>
  <c r="N4008" i="19" s="1"/>
  <c r="N4009" i="19" s="1"/>
  <c r="N4010" i="19" s="1"/>
  <c r="N4011" i="19" s="1"/>
  <c r="N4012" i="19" s="1"/>
  <c r="N4013" i="19" s="1"/>
  <c r="N4014" i="19" s="1"/>
  <c r="N4015" i="19" s="1"/>
  <c r="N4016" i="19" s="1"/>
  <c r="N4017" i="19" s="1"/>
  <c r="N4018" i="19" s="1"/>
  <c r="N4019" i="19" s="1"/>
  <c r="N4020" i="19" s="1"/>
  <c r="N4021" i="19" s="1"/>
  <c r="N4022" i="19" s="1"/>
  <c r="N4023" i="19" s="1"/>
  <c r="N4024" i="19" s="1"/>
  <c r="N4025" i="19" s="1"/>
  <c r="N4026" i="19" s="1"/>
  <c r="N4027" i="19" s="1"/>
  <c r="N4028" i="19" s="1"/>
  <c r="N4029" i="19" s="1"/>
  <c r="N4030" i="19" s="1"/>
  <c r="N4031" i="19" s="1"/>
  <c r="N4032" i="19" s="1"/>
  <c r="N4033" i="19" s="1"/>
  <c r="N4034" i="19" s="1"/>
  <c r="N4035" i="19" s="1"/>
  <c r="N4036" i="19" s="1"/>
  <c r="N4037" i="19" s="1"/>
  <c r="N4038" i="19" s="1"/>
  <c r="N4039" i="19" s="1"/>
  <c r="N4040" i="19" s="1"/>
  <c r="N4041" i="19" s="1"/>
  <c r="N4042" i="19" s="1"/>
  <c r="N4043" i="19" s="1"/>
  <c r="N4044" i="19" s="1"/>
  <c r="N4045" i="19" s="1"/>
  <c r="N4046" i="19" s="1"/>
  <c r="N4047" i="19" s="1"/>
  <c r="N4048" i="19" s="1"/>
  <c r="N4049" i="19" s="1"/>
  <c r="N4050" i="19" s="1"/>
  <c r="N4051" i="19" s="1"/>
  <c r="N4052" i="19" s="1"/>
  <c r="N4053" i="19" s="1"/>
  <c r="N4054" i="19" s="1"/>
  <c r="N4055" i="19" s="1"/>
  <c r="N4056" i="19" s="1"/>
  <c r="N4057" i="19" s="1"/>
  <c r="N4058" i="19" s="1"/>
  <c r="N4059" i="19" s="1"/>
  <c r="N4060" i="19" s="1"/>
  <c r="N4061" i="19" s="1"/>
  <c r="N4062" i="19" s="1"/>
  <c r="N4063" i="19" s="1"/>
  <c r="N4064" i="19" s="1"/>
  <c r="N4065" i="19" s="1"/>
  <c r="N4066" i="19" s="1"/>
  <c r="N4067" i="19" s="1"/>
  <c r="N4068" i="19" s="1"/>
  <c r="N4069" i="19" s="1"/>
  <c r="N4070" i="19" s="1"/>
  <c r="N4071" i="19" s="1"/>
  <c r="N4072" i="19" s="1"/>
  <c r="N4073" i="19" s="1"/>
  <c r="N4074" i="19" s="1"/>
  <c r="N4075" i="19" s="1"/>
  <c r="N4076" i="19" s="1"/>
  <c r="N4077" i="19" s="1"/>
  <c r="N4078" i="19" s="1"/>
  <c r="N4079" i="19" s="1"/>
  <c r="N4080" i="19" s="1"/>
  <c r="N4081" i="19" s="1"/>
  <c r="N4082" i="19" s="1"/>
  <c r="N4083" i="19" s="1"/>
  <c r="N4084" i="19" s="1"/>
  <c r="N4085" i="19" s="1"/>
  <c r="N4086" i="19" s="1"/>
  <c r="N4087" i="19" s="1"/>
  <c r="N4088" i="19" s="1"/>
  <c r="N4089" i="19" s="1"/>
  <c r="N4090" i="19" s="1"/>
  <c r="N4091" i="19" s="1"/>
  <c r="N4092" i="19" s="1"/>
  <c r="N4093" i="19" s="1"/>
  <c r="N4094" i="19" s="1"/>
  <c r="N4095" i="19" s="1"/>
  <c r="N4096" i="19" s="1"/>
  <c r="N4097" i="19" s="1"/>
  <c r="N4098" i="19" s="1"/>
  <c r="N4099" i="19" s="1"/>
  <c r="N4100" i="19" s="1"/>
  <c r="N4101" i="19" s="1"/>
  <c r="N4102" i="19" s="1"/>
  <c r="N4103" i="19" s="1"/>
  <c r="N4104" i="19" s="1"/>
  <c r="N4105" i="19" s="1"/>
  <c r="N4106" i="19" s="1"/>
  <c r="N4107" i="19" s="1"/>
  <c r="N4108" i="19" s="1"/>
  <c r="N4109" i="19" s="1"/>
  <c r="N4110" i="19" s="1"/>
  <c r="N4111" i="19" s="1"/>
  <c r="N4112" i="19" s="1"/>
  <c r="N4113" i="19" s="1"/>
  <c r="N4114" i="19" s="1"/>
  <c r="N4115" i="19" s="1"/>
  <c r="N4116" i="19" s="1"/>
  <c r="N4117" i="19" s="1"/>
  <c r="N4118" i="19" s="1"/>
  <c r="N4119" i="19" s="1"/>
  <c r="N4120" i="19" s="1"/>
  <c r="N4121" i="19" s="1"/>
  <c r="N4122" i="19" s="1"/>
  <c r="N4123" i="19" s="1"/>
  <c r="N4124" i="19" s="1"/>
  <c r="N4125" i="19" s="1"/>
  <c r="N4126" i="19" s="1"/>
  <c r="N4127" i="19" s="1"/>
  <c r="N4128" i="19" s="1"/>
  <c r="N4129" i="19" s="1"/>
  <c r="N4130" i="19" s="1"/>
  <c r="N4131" i="19" s="1"/>
  <c r="N4132" i="19" s="1"/>
  <c r="N4133" i="19" s="1"/>
  <c r="N4134" i="19" s="1"/>
  <c r="N4135" i="19" s="1"/>
  <c r="N4136" i="19" s="1"/>
  <c r="N4137" i="19" s="1"/>
  <c r="N4138" i="19" s="1"/>
  <c r="N4139" i="19" s="1"/>
  <c r="N4140" i="19" s="1"/>
  <c r="N4141" i="19" s="1"/>
  <c r="N4142" i="19" s="1"/>
  <c r="N4143" i="19" s="1"/>
  <c r="N4144" i="19" s="1"/>
  <c r="N4145" i="19" s="1"/>
  <c r="N4146" i="19" s="1"/>
  <c r="N4147" i="19" s="1"/>
  <c r="N4148" i="19" s="1"/>
  <c r="N4149" i="19" s="1"/>
  <c r="N4150" i="19" s="1"/>
  <c r="N4151" i="19" s="1"/>
  <c r="N4152" i="19" s="1"/>
  <c r="N4153" i="19" s="1"/>
  <c r="N4154" i="19" s="1"/>
  <c r="N4155" i="19" s="1"/>
  <c r="N4156" i="19" s="1"/>
  <c r="N4157" i="19" s="1"/>
  <c r="N4158" i="19" s="1"/>
  <c r="N4159" i="19" s="1"/>
  <c r="N4160" i="19" s="1"/>
  <c r="N4161" i="19" s="1"/>
  <c r="N4162" i="19" s="1"/>
  <c r="N4163" i="19" s="1"/>
  <c r="N4164" i="19" s="1"/>
  <c r="N4165" i="19" s="1"/>
  <c r="N4166" i="19" s="1"/>
  <c r="N4167" i="19" s="1"/>
  <c r="N4168" i="19" s="1"/>
  <c r="N4169" i="19" s="1"/>
  <c r="N4170" i="19" s="1"/>
  <c r="N4171" i="19" s="1"/>
  <c r="N4172" i="19" s="1"/>
  <c r="N4173" i="19" s="1"/>
  <c r="N4174" i="19" s="1"/>
  <c r="N4175" i="19" s="1"/>
  <c r="N4176" i="19" s="1"/>
  <c r="N4177" i="19" s="1"/>
  <c r="N4178" i="19" s="1"/>
  <c r="N4179" i="19" s="1"/>
  <c r="N4180" i="19" s="1"/>
  <c r="N4181" i="19" s="1"/>
  <c r="N4182" i="19" s="1"/>
  <c r="N4183" i="19" s="1"/>
  <c r="N4184" i="19" s="1"/>
  <c r="N4185" i="19" s="1"/>
  <c r="N4186" i="19" s="1"/>
  <c r="N4187" i="19" s="1"/>
  <c r="N4188" i="19" s="1"/>
  <c r="N4189" i="19" s="1"/>
  <c r="N4190" i="19" s="1"/>
  <c r="N4191" i="19" s="1"/>
  <c r="N4192" i="19" s="1"/>
  <c r="N4193" i="19" s="1"/>
  <c r="N4194" i="19" s="1"/>
  <c r="N4195" i="19" s="1"/>
  <c r="N4196" i="19" s="1"/>
  <c r="N4197" i="19" s="1"/>
  <c r="N4198" i="19" s="1"/>
  <c r="N4199" i="19" s="1"/>
  <c r="N4200" i="19" s="1"/>
  <c r="N4201" i="19" s="1"/>
  <c r="N4202" i="19" s="1"/>
  <c r="N4203" i="19" s="1"/>
  <c r="N4204" i="19" s="1"/>
  <c r="N4205" i="19" s="1"/>
  <c r="N4206" i="19" s="1"/>
  <c r="N4207" i="19" s="1"/>
  <c r="N4208" i="19" s="1"/>
  <c r="N4209" i="19" s="1"/>
  <c r="N4210" i="19" s="1"/>
  <c r="N4211" i="19" s="1"/>
  <c r="N4212" i="19" s="1"/>
  <c r="N4213" i="19" s="1"/>
  <c r="N4214" i="19" s="1"/>
  <c r="N4215" i="19" s="1"/>
  <c r="N4216" i="19" s="1"/>
  <c r="N4217" i="19" s="1"/>
  <c r="N4218" i="19" s="1"/>
  <c r="N4219" i="19" s="1"/>
  <c r="N4220" i="19" s="1"/>
  <c r="N4221" i="19" s="1"/>
  <c r="N4222" i="19" s="1"/>
  <c r="N4223" i="19" s="1"/>
  <c r="N4224" i="19" s="1"/>
  <c r="N4225" i="19" s="1"/>
  <c r="N4226" i="19" s="1"/>
  <c r="N4227" i="19" s="1"/>
  <c r="N4228" i="19" s="1"/>
  <c r="N4229" i="19" s="1"/>
  <c r="N4230" i="19" s="1"/>
  <c r="N4231" i="19" s="1"/>
  <c r="N4232" i="19" s="1"/>
  <c r="N4233" i="19" s="1"/>
  <c r="N4234" i="19" s="1"/>
  <c r="N4235" i="19" s="1"/>
  <c r="N4236" i="19" s="1"/>
  <c r="N4237" i="19" s="1"/>
  <c r="N4238" i="19" s="1"/>
  <c r="N4239" i="19" s="1"/>
  <c r="N4240" i="19" s="1"/>
  <c r="N4241" i="19" s="1"/>
  <c r="N4242" i="19" s="1"/>
  <c r="N4243" i="19" s="1"/>
  <c r="N4244" i="19" s="1"/>
  <c r="N4245" i="19" s="1"/>
  <c r="N4246" i="19" s="1"/>
  <c r="N4247" i="19" s="1"/>
  <c r="N4248" i="19" s="1"/>
  <c r="N4249" i="19" s="1"/>
  <c r="N4250" i="19" s="1"/>
  <c r="N4251" i="19" s="1"/>
  <c r="N4252" i="19" s="1"/>
  <c r="N4253" i="19" s="1"/>
  <c r="N4254" i="19" s="1"/>
  <c r="N4255" i="19" s="1"/>
  <c r="N4256" i="19" s="1"/>
  <c r="N4257" i="19" s="1"/>
  <c r="N4258" i="19" s="1"/>
  <c r="N4259" i="19" s="1"/>
  <c r="N4260" i="19" s="1"/>
  <c r="N4261" i="19" s="1"/>
  <c r="N4262" i="19" s="1"/>
  <c r="N4263" i="19" s="1"/>
  <c r="N4264" i="19" s="1"/>
  <c r="N4265" i="19" s="1"/>
  <c r="N4266" i="19" s="1"/>
  <c r="N4267" i="19" s="1"/>
  <c r="N4268" i="19" s="1"/>
  <c r="N4269" i="19" s="1"/>
  <c r="N4270" i="19" s="1"/>
  <c r="N4271" i="19" s="1"/>
  <c r="N4272" i="19" s="1"/>
  <c r="N4273" i="19" s="1"/>
  <c r="N4274" i="19" s="1"/>
  <c r="N4275" i="19" s="1"/>
  <c r="N4276" i="19" s="1"/>
  <c r="N4277" i="19" s="1"/>
  <c r="N4278" i="19" s="1"/>
  <c r="N4279" i="19" s="1"/>
  <c r="N4280" i="19" s="1"/>
  <c r="N4281" i="19" s="1"/>
  <c r="N4282" i="19" s="1"/>
  <c r="N4283" i="19" s="1"/>
  <c r="N4284" i="19" s="1"/>
  <c r="N4285" i="19" s="1"/>
  <c r="N4286" i="19" s="1"/>
  <c r="N4287" i="19" s="1"/>
  <c r="N4288" i="19" s="1"/>
  <c r="N4289" i="19" s="1"/>
  <c r="N4290" i="19" s="1"/>
  <c r="N4291" i="19" s="1"/>
  <c r="N4292" i="19" s="1"/>
  <c r="N4293" i="19" s="1"/>
  <c r="N4294" i="19" s="1"/>
  <c r="N4295" i="19" s="1"/>
  <c r="N4296" i="19" s="1"/>
  <c r="N4297" i="19" s="1"/>
  <c r="N4298" i="19" s="1"/>
  <c r="N4299" i="19" s="1"/>
  <c r="N4300" i="19" s="1"/>
  <c r="N4301" i="19" s="1"/>
  <c r="N4302" i="19" s="1"/>
  <c r="N4303" i="19" s="1"/>
  <c r="N4304" i="19" s="1"/>
  <c r="N4305" i="19" s="1"/>
  <c r="N4306" i="19" s="1"/>
  <c r="N4307" i="19" s="1"/>
  <c r="N4308" i="19" s="1"/>
  <c r="N4309" i="19" s="1"/>
  <c r="N4310" i="19" s="1"/>
  <c r="N4311" i="19" s="1"/>
  <c r="N4312" i="19" s="1"/>
  <c r="N4313" i="19" s="1"/>
  <c r="N4314" i="19" s="1"/>
  <c r="N4315" i="19" s="1"/>
  <c r="N4316" i="19" s="1"/>
  <c r="N4317" i="19" s="1"/>
  <c r="N4318" i="19" s="1"/>
  <c r="N4319" i="19" s="1"/>
  <c r="N4320" i="19" s="1"/>
  <c r="N4321" i="19" s="1"/>
  <c r="N4322" i="19" s="1"/>
  <c r="N4323" i="19" s="1"/>
  <c r="N4324" i="19" s="1"/>
  <c r="N4325" i="19" s="1"/>
  <c r="N4326" i="19" s="1"/>
  <c r="N4327" i="19" s="1"/>
  <c r="N4328" i="19" s="1"/>
  <c r="N4329" i="19" s="1"/>
  <c r="N4330" i="19" s="1"/>
  <c r="N4331" i="19" s="1"/>
  <c r="N4332" i="19" s="1"/>
  <c r="N4333" i="19" s="1"/>
  <c r="N4334" i="19" s="1"/>
  <c r="N4335" i="19" s="1"/>
  <c r="N4336" i="19" s="1"/>
  <c r="N4337" i="19" s="1"/>
  <c r="N4338" i="19" s="1"/>
  <c r="N4339" i="19" s="1"/>
  <c r="N4340" i="19" s="1"/>
  <c r="N4341" i="19" s="1"/>
  <c r="N4342" i="19" s="1"/>
  <c r="N4343" i="19" s="1"/>
  <c r="N4344" i="19" s="1"/>
  <c r="N4345" i="19" s="1"/>
  <c r="N4346" i="19" s="1"/>
  <c r="N4347" i="19" s="1"/>
  <c r="N4348" i="19" s="1"/>
  <c r="N4349" i="19" s="1"/>
  <c r="N4350" i="19" s="1"/>
  <c r="N4351" i="19" s="1"/>
  <c r="N4352" i="19" s="1"/>
  <c r="N4353" i="19" s="1"/>
  <c r="N4354" i="19" s="1"/>
  <c r="N4355" i="19" s="1"/>
  <c r="N4356" i="19" s="1"/>
  <c r="N4357" i="19" s="1"/>
  <c r="N4358" i="19" s="1"/>
  <c r="N4359" i="19" s="1"/>
  <c r="N4360" i="19" s="1"/>
  <c r="N4361" i="19" s="1"/>
  <c r="N4362" i="19" s="1"/>
  <c r="N4363" i="19" s="1"/>
  <c r="N4364" i="19" s="1"/>
  <c r="N4365" i="19" s="1"/>
  <c r="N4366" i="19" s="1"/>
  <c r="N4367" i="19" s="1"/>
  <c r="N4368" i="19" s="1"/>
  <c r="N4369" i="19" s="1"/>
  <c r="N4370" i="19" s="1"/>
  <c r="N4371" i="19" s="1"/>
  <c r="N4372" i="19" s="1"/>
  <c r="N4373" i="19" s="1"/>
  <c r="N4374" i="19" s="1"/>
  <c r="N4375" i="19" s="1"/>
  <c r="N4376" i="19" s="1"/>
  <c r="N4377" i="19" s="1"/>
  <c r="N4378" i="19" s="1"/>
  <c r="N4379" i="19" s="1"/>
  <c r="N4380" i="19" s="1"/>
  <c r="N4381" i="19" s="1"/>
  <c r="N4382" i="19" s="1"/>
  <c r="N4383" i="19" s="1"/>
  <c r="N4384" i="19" s="1"/>
  <c r="N4385" i="19" s="1"/>
  <c r="N4386" i="19" s="1"/>
  <c r="N4387" i="19" s="1"/>
  <c r="N4388" i="19" s="1"/>
  <c r="N4389" i="19" s="1"/>
  <c r="N4390" i="19" s="1"/>
  <c r="N4391" i="19" s="1"/>
  <c r="N4392" i="19" s="1"/>
  <c r="N4393" i="19" s="1"/>
  <c r="N4394" i="19" s="1"/>
  <c r="N4395" i="19" s="1"/>
  <c r="N4396" i="19" s="1"/>
  <c r="N4397" i="19" s="1"/>
  <c r="N4398" i="19" s="1"/>
  <c r="N4399" i="19" s="1"/>
  <c r="N4400" i="19" s="1"/>
  <c r="N4401" i="19" s="1"/>
  <c r="N4402" i="19" s="1"/>
  <c r="N4403" i="19" s="1"/>
  <c r="N4404" i="19" s="1"/>
  <c r="N4405" i="19" s="1"/>
  <c r="N4406" i="19" s="1"/>
  <c r="N4407" i="19" s="1"/>
  <c r="N4408" i="19" s="1"/>
  <c r="N4409" i="19" s="1"/>
  <c r="N4410" i="19" s="1"/>
  <c r="N4411" i="19" s="1"/>
  <c r="N4412" i="19" s="1"/>
  <c r="N4413" i="19" s="1"/>
  <c r="N4414" i="19" s="1"/>
  <c r="N4415" i="19" s="1"/>
  <c r="N4416" i="19" s="1"/>
  <c r="N4417" i="19" s="1"/>
  <c r="N4418" i="19" s="1"/>
  <c r="N4419" i="19" s="1"/>
  <c r="N4420" i="19" s="1"/>
  <c r="N4421" i="19" s="1"/>
  <c r="N4422" i="19" s="1"/>
  <c r="N4423" i="19" s="1"/>
  <c r="N4424" i="19" s="1"/>
  <c r="N4425" i="19" s="1"/>
  <c r="N4426" i="19" s="1"/>
  <c r="N4427" i="19" s="1"/>
  <c r="N4428" i="19" s="1"/>
  <c r="N4429" i="19" s="1"/>
  <c r="N4430" i="19" s="1"/>
  <c r="N4431" i="19" s="1"/>
  <c r="N4432" i="19" s="1"/>
  <c r="N4433" i="19" s="1"/>
  <c r="N4434" i="19" s="1"/>
  <c r="N4435" i="19" s="1"/>
  <c r="N4436" i="19" s="1"/>
  <c r="N4437" i="19" s="1"/>
  <c r="N4438" i="19" s="1"/>
  <c r="N4439" i="19" s="1"/>
  <c r="N4440" i="19" s="1"/>
  <c r="N4441" i="19" s="1"/>
  <c r="N4442" i="19" s="1"/>
  <c r="N4443" i="19" s="1"/>
  <c r="N4444" i="19" s="1"/>
  <c r="N4445" i="19" s="1"/>
  <c r="N4446" i="19" s="1"/>
  <c r="N4447" i="19" s="1"/>
  <c r="N4448" i="19" s="1"/>
  <c r="N4449" i="19" s="1"/>
  <c r="N4450" i="19" s="1"/>
  <c r="N4451" i="19" s="1"/>
  <c r="N4452" i="19" s="1"/>
  <c r="N4453" i="19" s="1"/>
  <c r="N4454" i="19" s="1"/>
  <c r="N4455" i="19" s="1"/>
  <c r="N4456" i="19" s="1"/>
  <c r="N4457" i="19" s="1"/>
  <c r="N4458" i="19" s="1"/>
  <c r="N4459" i="19" s="1"/>
  <c r="N4460" i="19" s="1"/>
  <c r="N4461" i="19" s="1"/>
  <c r="N4462" i="19" s="1"/>
  <c r="N4463" i="19" s="1"/>
  <c r="N4464" i="19" s="1"/>
  <c r="N4465" i="19" s="1"/>
  <c r="N4466" i="19" s="1"/>
  <c r="N4467" i="19" s="1"/>
  <c r="N4468" i="19" s="1"/>
  <c r="N4469" i="19" s="1"/>
  <c r="N4470" i="19" s="1"/>
  <c r="N4471" i="19" s="1"/>
  <c r="N4472" i="19" s="1"/>
  <c r="N4473" i="19" s="1"/>
  <c r="N4474" i="19" s="1"/>
  <c r="N4475" i="19" s="1"/>
  <c r="N4476" i="19" s="1"/>
  <c r="N4477" i="19" s="1"/>
  <c r="N4478" i="19" s="1"/>
  <c r="N4479" i="19" s="1"/>
  <c r="N4480" i="19" s="1"/>
  <c r="N4481" i="19" s="1"/>
  <c r="N4482" i="19" s="1"/>
  <c r="N4483" i="19" s="1"/>
  <c r="N4484" i="19" s="1"/>
  <c r="N4485" i="19" s="1"/>
  <c r="N4486" i="19" s="1"/>
  <c r="N4487" i="19" s="1"/>
  <c r="N4488" i="19" s="1"/>
  <c r="N4489" i="19" s="1"/>
  <c r="N4490" i="19" s="1"/>
  <c r="N4491" i="19" s="1"/>
  <c r="N4492" i="19" s="1"/>
  <c r="N4493" i="19" s="1"/>
  <c r="N4494" i="19" s="1"/>
  <c r="N4495" i="19" s="1"/>
  <c r="N4496" i="19" s="1"/>
  <c r="N4497" i="19" s="1"/>
  <c r="N4498" i="19" s="1"/>
  <c r="N4499" i="19" s="1"/>
  <c r="N4500" i="19" s="1"/>
  <c r="N4501" i="19" s="1"/>
  <c r="N4502" i="19" s="1"/>
  <c r="N4503" i="19" s="1"/>
  <c r="N4504" i="19" s="1"/>
  <c r="N4505" i="19" s="1"/>
  <c r="N4506" i="19" s="1"/>
  <c r="N4507" i="19" s="1"/>
  <c r="N4508" i="19" s="1"/>
  <c r="N4509" i="19" s="1"/>
  <c r="N4510" i="19" s="1"/>
  <c r="N4511" i="19" s="1"/>
  <c r="N4512" i="19" s="1"/>
  <c r="N4513" i="19" s="1"/>
  <c r="N4514" i="19" s="1"/>
  <c r="N4515" i="19" s="1"/>
  <c r="N4516" i="19" s="1"/>
  <c r="N4517" i="19" s="1"/>
  <c r="N4518" i="19" s="1"/>
  <c r="N4519" i="19" s="1"/>
  <c r="N4520" i="19" s="1"/>
  <c r="N4521" i="19" s="1"/>
  <c r="N4522" i="19" s="1"/>
  <c r="N4523" i="19" s="1"/>
  <c r="N4524" i="19" s="1"/>
  <c r="N4525" i="19" s="1"/>
  <c r="N4526" i="19" s="1"/>
  <c r="N4527" i="19" s="1"/>
  <c r="N4528" i="19" s="1"/>
  <c r="N4529" i="19" s="1"/>
  <c r="N4530" i="19" s="1"/>
  <c r="N4531" i="19" s="1"/>
  <c r="N4532" i="19" s="1"/>
  <c r="N4533" i="19" s="1"/>
  <c r="N4534" i="19" s="1"/>
  <c r="N4535" i="19" s="1"/>
  <c r="N4536" i="19" s="1"/>
  <c r="N4537" i="19" s="1"/>
  <c r="N4538" i="19" s="1"/>
  <c r="N4539" i="19" s="1"/>
  <c r="N4540" i="19" s="1"/>
  <c r="N4541" i="19" s="1"/>
  <c r="N4542" i="19" s="1"/>
  <c r="N4543" i="19" s="1"/>
  <c r="N4544" i="19" s="1"/>
  <c r="N4545" i="19" s="1"/>
  <c r="N4546" i="19" s="1"/>
  <c r="N4547" i="19" s="1"/>
  <c r="N4548" i="19" s="1"/>
  <c r="N4549" i="19" s="1"/>
  <c r="N4550" i="19" s="1"/>
  <c r="N4551" i="19" s="1"/>
  <c r="N4552" i="19" s="1"/>
  <c r="N4553" i="19" s="1"/>
  <c r="N4554" i="19" s="1"/>
  <c r="N4555" i="19" s="1"/>
  <c r="N4556" i="19" s="1"/>
  <c r="N4557" i="19" s="1"/>
  <c r="N4558" i="19" s="1"/>
  <c r="N4559" i="19" s="1"/>
  <c r="N4560" i="19" s="1"/>
  <c r="N4561" i="19" s="1"/>
  <c r="N4562" i="19" s="1"/>
  <c r="N4563" i="19" s="1"/>
  <c r="N4564" i="19" s="1"/>
  <c r="N4565" i="19" s="1"/>
  <c r="N4566" i="19" s="1"/>
  <c r="N4567" i="19" s="1"/>
  <c r="N4568" i="19" s="1"/>
  <c r="N4569" i="19" s="1"/>
  <c r="N4570" i="19" s="1"/>
  <c r="N4571" i="19" s="1"/>
  <c r="N4572" i="19" s="1"/>
  <c r="N4573" i="19" s="1"/>
  <c r="N4574" i="19" s="1"/>
  <c r="N4575" i="19" s="1"/>
  <c r="N4576" i="19" s="1"/>
  <c r="N4577" i="19" s="1"/>
  <c r="N4578" i="19" s="1"/>
  <c r="N4579" i="19" s="1"/>
  <c r="N4580" i="19" s="1"/>
  <c r="N4581" i="19" s="1"/>
  <c r="N4582" i="19" s="1"/>
  <c r="N4583" i="19" s="1"/>
  <c r="N4584" i="19" s="1"/>
  <c r="N4585" i="19" s="1"/>
  <c r="N4586" i="19" s="1"/>
  <c r="N4587" i="19" s="1"/>
  <c r="N4588" i="19" s="1"/>
  <c r="N4589" i="19" s="1"/>
  <c r="N4590" i="19" s="1"/>
  <c r="N4591" i="19" s="1"/>
  <c r="N4592" i="19" s="1"/>
  <c r="N4593" i="19" s="1"/>
  <c r="N4594" i="19" s="1"/>
  <c r="N4595" i="19" s="1"/>
  <c r="N4596" i="19" s="1"/>
  <c r="N4597" i="19" s="1"/>
  <c r="N4598" i="19" s="1"/>
  <c r="N4599" i="19" s="1"/>
  <c r="N4600" i="19" s="1"/>
  <c r="N4601" i="19" s="1"/>
  <c r="N4602" i="19" s="1"/>
  <c r="N4603" i="19" s="1"/>
  <c r="N4604" i="19" s="1"/>
  <c r="N4605" i="19" s="1"/>
  <c r="N4606" i="19" s="1"/>
  <c r="N4607" i="19" s="1"/>
  <c r="N4608" i="19" s="1"/>
  <c r="N4609" i="19" s="1"/>
  <c r="N4610" i="19" s="1"/>
  <c r="N4611" i="19" s="1"/>
  <c r="N4612" i="19" s="1"/>
  <c r="N4613" i="19" s="1"/>
  <c r="N4614" i="19" s="1"/>
  <c r="N4615" i="19" s="1"/>
  <c r="N4616" i="19" s="1"/>
  <c r="N4617" i="19" s="1"/>
  <c r="N4618" i="19" s="1"/>
  <c r="N4619" i="19" s="1"/>
  <c r="N4620" i="19" s="1"/>
  <c r="N4621" i="19" s="1"/>
  <c r="N4622" i="19" s="1"/>
  <c r="N4623" i="19" s="1"/>
  <c r="N4624" i="19" s="1"/>
  <c r="N4625" i="19" s="1"/>
  <c r="N4626" i="19" s="1"/>
  <c r="N4627" i="19" s="1"/>
  <c r="N4628" i="19" s="1"/>
  <c r="N4629" i="19" s="1"/>
  <c r="N4630" i="19" s="1"/>
  <c r="N4631" i="19" s="1"/>
  <c r="N4632" i="19" s="1"/>
  <c r="N4633" i="19" s="1"/>
  <c r="N4634" i="19" s="1"/>
  <c r="N4635" i="19" s="1"/>
  <c r="N4636" i="19" s="1"/>
  <c r="N4637" i="19" s="1"/>
  <c r="N4638" i="19" s="1"/>
  <c r="N4639" i="19" s="1"/>
  <c r="N4640" i="19" s="1"/>
  <c r="N4641" i="19" s="1"/>
  <c r="N4642" i="19" s="1"/>
  <c r="N4643" i="19" s="1"/>
  <c r="N4644" i="19" s="1"/>
  <c r="N4645" i="19" s="1"/>
  <c r="N4646" i="19" s="1"/>
  <c r="N4647" i="19" s="1"/>
  <c r="N4648" i="19" s="1"/>
  <c r="N4649" i="19" s="1"/>
  <c r="N4650" i="19" s="1"/>
  <c r="N4651" i="19" s="1"/>
  <c r="N4652" i="19" s="1"/>
  <c r="N4653" i="19" s="1"/>
  <c r="N4654" i="19" s="1"/>
  <c r="N4655" i="19" s="1"/>
  <c r="N4656" i="19" s="1"/>
  <c r="N4657" i="19" s="1"/>
  <c r="N4658" i="19" s="1"/>
  <c r="N4659" i="19" s="1"/>
  <c r="N4660" i="19" s="1"/>
  <c r="N4661" i="19" s="1"/>
  <c r="N4662" i="19" s="1"/>
  <c r="N4663" i="19" s="1"/>
  <c r="N4664" i="19" s="1"/>
  <c r="N4665" i="19" s="1"/>
  <c r="N4666" i="19" s="1"/>
  <c r="N4667" i="19" s="1"/>
  <c r="N4668" i="19" s="1"/>
  <c r="N4669" i="19" s="1"/>
  <c r="N4670" i="19" s="1"/>
  <c r="N4671" i="19" s="1"/>
  <c r="N4672" i="19" s="1"/>
  <c r="N4673" i="19" s="1"/>
  <c r="N4674" i="19" s="1"/>
  <c r="N4675" i="19" s="1"/>
  <c r="N4676" i="19" s="1"/>
  <c r="N4677" i="19" s="1"/>
  <c r="N4678" i="19" s="1"/>
  <c r="N4679" i="19" s="1"/>
  <c r="N4680" i="19" s="1"/>
  <c r="N4681" i="19" s="1"/>
  <c r="N4682" i="19" s="1"/>
  <c r="N4683" i="19" s="1"/>
  <c r="N4684" i="19" s="1"/>
  <c r="N4685" i="19" s="1"/>
  <c r="N4686" i="19" s="1"/>
  <c r="N4687" i="19" s="1"/>
  <c r="N4688" i="19" s="1"/>
  <c r="N4689" i="19" s="1"/>
  <c r="N4690" i="19" s="1"/>
  <c r="N4691" i="19" s="1"/>
  <c r="N4692" i="19" s="1"/>
  <c r="N4693" i="19" s="1"/>
  <c r="N4694" i="19" s="1"/>
  <c r="N4695" i="19" s="1"/>
  <c r="N4696" i="19" s="1"/>
  <c r="N4697" i="19" s="1"/>
  <c r="N4698" i="19" s="1"/>
  <c r="N4699" i="19" s="1"/>
  <c r="N4700" i="19" s="1"/>
  <c r="N4701" i="19" s="1"/>
  <c r="N4702" i="19" s="1"/>
  <c r="N4703" i="19" s="1"/>
  <c r="N4704" i="19" s="1"/>
  <c r="N4705" i="19" s="1"/>
  <c r="N4706" i="19" s="1"/>
  <c r="N4707" i="19" s="1"/>
  <c r="N4708" i="19" s="1"/>
  <c r="N4709" i="19" s="1"/>
  <c r="N4710" i="19" s="1"/>
  <c r="N4711" i="19" s="1"/>
  <c r="N4712" i="19" s="1"/>
  <c r="N4713" i="19" s="1"/>
  <c r="N4714" i="19" s="1"/>
  <c r="N4715" i="19" s="1"/>
  <c r="N4716" i="19" s="1"/>
  <c r="N4717" i="19" s="1"/>
  <c r="N4718" i="19" s="1"/>
  <c r="N4719" i="19" s="1"/>
  <c r="N4720" i="19" s="1"/>
  <c r="N4721" i="19" s="1"/>
  <c r="N4722" i="19" s="1"/>
  <c r="N4723" i="19" s="1"/>
  <c r="N4724" i="19" s="1"/>
  <c r="N4725" i="19" s="1"/>
  <c r="N4726" i="19" s="1"/>
  <c r="N4727" i="19" s="1"/>
  <c r="N4728" i="19" s="1"/>
  <c r="N4729" i="19" s="1"/>
  <c r="N4730" i="19" s="1"/>
  <c r="N4731" i="19" s="1"/>
  <c r="N4732" i="19" s="1"/>
  <c r="N4733" i="19" s="1"/>
  <c r="N4734" i="19" s="1"/>
  <c r="N4735" i="19" s="1"/>
  <c r="N4736" i="19" s="1"/>
  <c r="N4737" i="19" s="1"/>
  <c r="N4738" i="19" s="1"/>
  <c r="N4739" i="19" s="1"/>
  <c r="N4740" i="19" s="1"/>
  <c r="N4741" i="19" s="1"/>
  <c r="N4742" i="19" s="1"/>
  <c r="N4743" i="19" s="1"/>
  <c r="N4744" i="19" s="1"/>
  <c r="N4745" i="19" s="1"/>
  <c r="N4746" i="19" s="1"/>
  <c r="N4747" i="19" s="1"/>
  <c r="N4748" i="19" s="1"/>
  <c r="N4749" i="19" s="1"/>
  <c r="N4750" i="19" s="1"/>
  <c r="N4751" i="19" s="1"/>
  <c r="N4752" i="19" s="1"/>
  <c r="N4753" i="19" s="1"/>
  <c r="N4754" i="19" s="1"/>
  <c r="N4755" i="19" s="1"/>
  <c r="N4756" i="19" s="1"/>
  <c r="N4757" i="19" s="1"/>
  <c r="N4758" i="19" s="1"/>
  <c r="N4759" i="19" s="1"/>
  <c r="N4760" i="19" s="1"/>
  <c r="N4761" i="19" s="1"/>
  <c r="N4762" i="19" s="1"/>
  <c r="N4763" i="19" s="1"/>
  <c r="N4764" i="19" s="1"/>
  <c r="N4765" i="19" s="1"/>
  <c r="N4766" i="19" s="1"/>
  <c r="N4767" i="19" s="1"/>
  <c r="N4768" i="19" s="1"/>
  <c r="N4769" i="19" s="1"/>
  <c r="N4770" i="19" s="1"/>
  <c r="N4771" i="19" s="1"/>
  <c r="N4772" i="19" s="1"/>
  <c r="N4773" i="19" s="1"/>
  <c r="N4774" i="19" s="1"/>
  <c r="N4775" i="19" s="1"/>
  <c r="N4776" i="19" s="1"/>
  <c r="N4777" i="19" s="1"/>
  <c r="N4778" i="19" s="1"/>
  <c r="N4779" i="19" s="1"/>
  <c r="N4780" i="19" s="1"/>
  <c r="N4781" i="19" s="1"/>
  <c r="N4782" i="19" s="1"/>
  <c r="N4783" i="19" s="1"/>
  <c r="N4784" i="19" s="1"/>
  <c r="N4785" i="19" s="1"/>
  <c r="N4786" i="19" s="1"/>
  <c r="N4787" i="19" s="1"/>
  <c r="N4788" i="19" s="1"/>
  <c r="N4789" i="19" s="1"/>
  <c r="N4790" i="19" s="1"/>
  <c r="N4791" i="19" s="1"/>
  <c r="N4792" i="19" s="1"/>
  <c r="N4793" i="19" s="1"/>
  <c r="N4794" i="19" s="1"/>
  <c r="N4795" i="19" s="1"/>
  <c r="N4796" i="19" s="1"/>
  <c r="N4797" i="19" s="1"/>
  <c r="N4798" i="19" s="1"/>
  <c r="N4799" i="19" s="1"/>
  <c r="N4800" i="19" s="1"/>
  <c r="N4801" i="19" s="1"/>
  <c r="N4802" i="19" s="1"/>
  <c r="N4803" i="19" s="1"/>
  <c r="N4804" i="19" s="1"/>
  <c r="N4805" i="19" s="1"/>
  <c r="N4806" i="19" s="1"/>
  <c r="N4807" i="19" s="1"/>
  <c r="N4808" i="19" s="1"/>
  <c r="N4809" i="19" s="1"/>
  <c r="N4810" i="19" s="1"/>
  <c r="N4811" i="19" s="1"/>
  <c r="N4812" i="19" s="1"/>
  <c r="N4813" i="19" s="1"/>
  <c r="N4814" i="19" s="1"/>
  <c r="N4815" i="19" s="1"/>
  <c r="N4816" i="19" s="1"/>
  <c r="N4817" i="19" s="1"/>
  <c r="N4818" i="19" s="1"/>
  <c r="N4819" i="19" s="1"/>
  <c r="N4820" i="19" s="1"/>
  <c r="N4821" i="19" s="1"/>
  <c r="N4822" i="19" s="1"/>
  <c r="N4823" i="19" s="1"/>
  <c r="N4824" i="19" s="1"/>
  <c r="N4825" i="19" s="1"/>
  <c r="N4826" i="19" s="1"/>
  <c r="N4827" i="19" s="1"/>
  <c r="N4828" i="19" s="1"/>
  <c r="N4829" i="19" s="1"/>
  <c r="N4830" i="19" s="1"/>
  <c r="N4831" i="19" s="1"/>
  <c r="N4832" i="19" s="1"/>
  <c r="N4833" i="19" s="1"/>
  <c r="N4834" i="19" s="1"/>
  <c r="N4835" i="19" s="1"/>
  <c r="N4836" i="19" s="1"/>
  <c r="N4837" i="19" s="1"/>
  <c r="N4838" i="19" s="1"/>
  <c r="N4839" i="19" s="1"/>
  <c r="N4840" i="19" s="1"/>
  <c r="N4841" i="19" s="1"/>
  <c r="N4842" i="19" s="1"/>
  <c r="N4843" i="19" s="1"/>
  <c r="N4844" i="19" s="1"/>
  <c r="N4845" i="19" s="1"/>
  <c r="N4846" i="19" s="1"/>
  <c r="N4847" i="19" s="1"/>
  <c r="N4848" i="19" s="1"/>
  <c r="N4849" i="19" s="1"/>
  <c r="N4850" i="19" s="1"/>
  <c r="N4851" i="19" s="1"/>
  <c r="N4852" i="19" s="1"/>
  <c r="N4853" i="19" s="1"/>
  <c r="N4854" i="19" s="1"/>
  <c r="N4855" i="19" s="1"/>
  <c r="N4856" i="19" s="1"/>
  <c r="N4857" i="19" s="1"/>
  <c r="N4858" i="19" s="1"/>
  <c r="N4859" i="19" s="1"/>
  <c r="N4860" i="19" s="1"/>
  <c r="N4861" i="19" s="1"/>
  <c r="N4862" i="19" s="1"/>
  <c r="N4863" i="19" s="1"/>
  <c r="N4864" i="19" s="1"/>
  <c r="N4865" i="19" s="1"/>
  <c r="N4866" i="19" s="1"/>
  <c r="N4867" i="19" s="1"/>
  <c r="N4868" i="19" s="1"/>
  <c r="N4869" i="19" s="1"/>
  <c r="N4870" i="19" s="1"/>
  <c r="N4871" i="19" s="1"/>
  <c r="N4872" i="19" s="1"/>
  <c r="N4873" i="19" s="1"/>
  <c r="N4874" i="19" s="1"/>
  <c r="N4875" i="19" s="1"/>
  <c r="N4876" i="19" s="1"/>
  <c r="N4877" i="19" s="1"/>
  <c r="N4878" i="19" s="1"/>
  <c r="N4879" i="19" s="1"/>
  <c r="N4880" i="19" s="1"/>
  <c r="N4881" i="19" s="1"/>
  <c r="N4882" i="19" s="1"/>
  <c r="N4883" i="19" s="1"/>
  <c r="N4884" i="19" s="1"/>
  <c r="N4885" i="19" s="1"/>
  <c r="N4886" i="19" s="1"/>
  <c r="N4887" i="19" s="1"/>
  <c r="N4888" i="19" s="1"/>
  <c r="N4889" i="19" s="1"/>
  <c r="N4890" i="19" s="1"/>
  <c r="N4891" i="19" s="1"/>
  <c r="N4892" i="19" s="1"/>
  <c r="N4893" i="19" s="1"/>
  <c r="N4894" i="19" s="1"/>
  <c r="N4895" i="19" s="1"/>
  <c r="N4896" i="19" s="1"/>
  <c r="N4897" i="19" s="1"/>
  <c r="N4898" i="19" s="1"/>
  <c r="N4899" i="19" s="1"/>
  <c r="N4900" i="19" s="1"/>
  <c r="N4901" i="19" s="1"/>
  <c r="N4902" i="19" s="1"/>
  <c r="N4903" i="19" s="1"/>
  <c r="N4904" i="19" s="1"/>
  <c r="N4905" i="19" s="1"/>
  <c r="N4906" i="19" s="1"/>
  <c r="N4907" i="19" s="1"/>
  <c r="N4908" i="19" s="1"/>
  <c r="N4909" i="19" s="1"/>
  <c r="N4910" i="19" s="1"/>
  <c r="N4911" i="19" s="1"/>
  <c r="N4912" i="19" s="1"/>
  <c r="N4913" i="19" s="1"/>
  <c r="N4914" i="19" s="1"/>
  <c r="N4915" i="19" s="1"/>
  <c r="N4916" i="19" s="1"/>
  <c r="N4917" i="19" s="1"/>
  <c r="N4918" i="19" s="1"/>
  <c r="N4919" i="19" s="1"/>
  <c r="N4920" i="19" s="1"/>
  <c r="N4921" i="19" s="1"/>
  <c r="N4922" i="19" s="1"/>
  <c r="N4923" i="19" s="1"/>
  <c r="N4924" i="19" s="1"/>
  <c r="N4925" i="19" s="1"/>
  <c r="N4926" i="19" s="1"/>
  <c r="N4927" i="19" s="1"/>
  <c r="N4928" i="19" s="1"/>
  <c r="N4929" i="19" s="1"/>
  <c r="N4930" i="19" s="1"/>
  <c r="N4931" i="19" s="1"/>
  <c r="N4932" i="19" s="1"/>
  <c r="N4933" i="19" s="1"/>
  <c r="N4934" i="19" s="1"/>
  <c r="N4935" i="19" s="1"/>
  <c r="N4936" i="19" s="1"/>
  <c r="N4937" i="19" s="1"/>
  <c r="N4938" i="19" s="1"/>
  <c r="N4939" i="19" s="1"/>
  <c r="N4940" i="19" s="1"/>
  <c r="N4941" i="19" s="1"/>
  <c r="N4942" i="19" s="1"/>
  <c r="N4943" i="19" s="1"/>
  <c r="N4944" i="19" s="1"/>
  <c r="N4945" i="19" s="1"/>
  <c r="N4946" i="19" s="1"/>
  <c r="N4947" i="19" s="1"/>
  <c r="N4948" i="19" s="1"/>
  <c r="N4949" i="19" s="1"/>
  <c r="N4950" i="19" s="1"/>
  <c r="N4951" i="19" s="1"/>
  <c r="N4952" i="19" s="1"/>
  <c r="N4953" i="19" s="1"/>
  <c r="N4954" i="19" s="1"/>
  <c r="N4955" i="19" s="1"/>
  <c r="N4956" i="19" s="1"/>
  <c r="N4957" i="19" s="1"/>
  <c r="N4958" i="19" s="1"/>
  <c r="N4959" i="19" s="1"/>
  <c r="N4960" i="19" s="1"/>
  <c r="N4961" i="19" s="1"/>
  <c r="N4962" i="19" s="1"/>
  <c r="N4963" i="19" s="1"/>
  <c r="N4964" i="19" s="1"/>
  <c r="N4965" i="19" s="1"/>
  <c r="N4966" i="19" s="1"/>
  <c r="N4967" i="19" s="1"/>
  <c r="N4968" i="19" s="1"/>
  <c r="N4969" i="19" s="1"/>
  <c r="N4970" i="19" s="1"/>
  <c r="N4971" i="19" s="1"/>
  <c r="N4972" i="19" s="1"/>
  <c r="N4973" i="19" s="1"/>
  <c r="N4974" i="19" s="1"/>
  <c r="N4975" i="19" s="1"/>
  <c r="N4976" i="19" s="1"/>
  <c r="N4977" i="19" s="1"/>
  <c r="N4978" i="19" s="1"/>
  <c r="N4979" i="19" s="1"/>
  <c r="N4980" i="19" s="1"/>
  <c r="N4981" i="19" s="1"/>
  <c r="N4982" i="19" s="1"/>
  <c r="N4983" i="19" s="1"/>
  <c r="N4984" i="19" s="1"/>
  <c r="N4985" i="19" s="1"/>
  <c r="N4986" i="19" s="1"/>
  <c r="N4987" i="19" s="1"/>
  <c r="N4988" i="19" s="1"/>
  <c r="N4989" i="19" s="1"/>
  <c r="N4990" i="19" s="1"/>
  <c r="N4991" i="19" s="1"/>
  <c r="N4992" i="19" s="1"/>
  <c r="N4993" i="19" s="1"/>
  <c r="N4994" i="19" s="1"/>
  <c r="N4995" i="19" s="1"/>
  <c r="N4996" i="19" s="1"/>
  <c r="N4997" i="19" s="1"/>
  <c r="N4998" i="19" s="1"/>
  <c r="N4999" i="19" s="1"/>
  <c r="N5000" i="19" s="1"/>
  <c r="N5001" i="19" s="1"/>
  <c r="N5002" i="19" s="1"/>
  <c r="N5003" i="19" s="1"/>
  <c r="N5004" i="19" s="1"/>
  <c r="N5005" i="19" s="1"/>
  <c r="N5006" i="19" s="1"/>
  <c r="N5007" i="19" s="1"/>
  <c r="N5008" i="19" s="1"/>
  <c r="N5009" i="19" s="1"/>
  <c r="N5010" i="19" s="1"/>
  <c r="N5011" i="19" s="1"/>
  <c r="N5012" i="19" s="1"/>
  <c r="N5013" i="19" s="1"/>
  <c r="N5014" i="19" s="1"/>
  <c r="N5015" i="19" s="1"/>
  <c r="N5016" i="19" s="1"/>
  <c r="N5017" i="19" s="1"/>
  <c r="N5018" i="19" s="1"/>
  <c r="N5019" i="19" s="1"/>
  <c r="N5020" i="19" s="1"/>
  <c r="N5021" i="19" s="1"/>
  <c r="N5022" i="19" s="1"/>
  <c r="N5023" i="19" s="1"/>
  <c r="N5024" i="19" s="1"/>
  <c r="N5025" i="19" s="1"/>
  <c r="N5026" i="19" s="1"/>
  <c r="N5027" i="19" s="1"/>
  <c r="N5028" i="19" s="1"/>
  <c r="N5029" i="19" s="1"/>
  <c r="N5030" i="19" s="1"/>
  <c r="N5031" i="19" s="1"/>
  <c r="N5032" i="19" s="1"/>
  <c r="N5033" i="19" s="1"/>
  <c r="N5034" i="19" s="1"/>
  <c r="N5035" i="19" s="1"/>
  <c r="N5036" i="19" s="1"/>
  <c r="N5037" i="19" s="1"/>
  <c r="N5038" i="19" s="1"/>
  <c r="N5039" i="19" s="1"/>
  <c r="N5040" i="19" s="1"/>
  <c r="N5041" i="19" s="1"/>
  <c r="N5042" i="19" s="1"/>
  <c r="N5043" i="19" s="1"/>
  <c r="N5044" i="19" s="1"/>
  <c r="N5045" i="19" s="1"/>
  <c r="N5046" i="19" s="1"/>
  <c r="N5047" i="19" s="1"/>
  <c r="N5048" i="19" s="1"/>
  <c r="N5049" i="19" s="1"/>
  <c r="N5050" i="19" s="1"/>
  <c r="N5051" i="19" s="1"/>
  <c r="N5052" i="19" s="1"/>
  <c r="N5053" i="19" s="1"/>
  <c r="N5054" i="19" s="1"/>
  <c r="N5055" i="19" s="1"/>
  <c r="N5056" i="19" s="1"/>
  <c r="N5057" i="19" s="1"/>
  <c r="N5058" i="19" s="1"/>
  <c r="N5059" i="19" s="1"/>
  <c r="N5060" i="19" s="1"/>
  <c r="N5061" i="19" s="1"/>
  <c r="N5062" i="19" s="1"/>
  <c r="N5063" i="19" s="1"/>
  <c r="N5064" i="19" s="1"/>
  <c r="N5065" i="19" s="1"/>
  <c r="N5066" i="19" s="1"/>
  <c r="N5067" i="19" s="1"/>
  <c r="N5068" i="19" s="1"/>
  <c r="N5069" i="19" s="1"/>
  <c r="N5070" i="19" s="1"/>
  <c r="N5071" i="19" s="1"/>
  <c r="N5072" i="19" s="1"/>
  <c r="N5073" i="19" s="1"/>
  <c r="N5074" i="19" s="1"/>
  <c r="N5075" i="19" s="1"/>
  <c r="N5076" i="19" s="1"/>
  <c r="N5077" i="19" s="1"/>
  <c r="N5078" i="19" s="1"/>
  <c r="N5079" i="19" s="1"/>
  <c r="N5080" i="19" s="1"/>
  <c r="N5081" i="19" s="1"/>
  <c r="N5082" i="19" s="1"/>
  <c r="N5083" i="19" s="1"/>
  <c r="N5084" i="19" s="1"/>
  <c r="N5085" i="19" s="1"/>
  <c r="N5086" i="19" s="1"/>
  <c r="N5087" i="19" s="1"/>
  <c r="N5088" i="19" s="1"/>
  <c r="N5089" i="19" s="1"/>
  <c r="N5090" i="19" s="1"/>
  <c r="N5091" i="19" s="1"/>
  <c r="N5092" i="19" s="1"/>
  <c r="N5093" i="19" s="1"/>
  <c r="N5094" i="19" s="1"/>
  <c r="N5095" i="19" s="1"/>
  <c r="N5096" i="19" s="1"/>
  <c r="N5097" i="19" s="1"/>
  <c r="N5098" i="19" s="1"/>
  <c r="N5099" i="19" s="1"/>
  <c r="N5100" i="19" s="1"/>
  <c r="N5101" i="19" s="1"/>
  <c r="N5102" i="19" s="1"/>
  <c r="N5103" i="19" s="1"/>
  <c r="N5104" i="19" s="1"/>
  <c r="N5105" i="19" s="1"/>
  <c r="N5106" i="19" s="1"/>
  <c r="N5107" i="19" s="1"/>
  <c r="N5108" i="19" s="1"/>
  <c r="N5109" i="19" s="1"/>
  <c r="N5110" i="19" s="1"/>
  <c r="N5111" i="19" s="1"/>
  <c r="N5112" i="19" s="1"/>
  <c r="N5113" i="19" s="1"/>
  <c r="N5114" i="19" s="1"/>
  <c r="N5115" i="19" s="1"/>
  <c r="N5116" i="19" s="1"/>
  <c r="N5117" i="19" s="1"/>
  <c r="N5118" i="19" s="1"/>
  <c r="N5119" i="19" s="1"/>
  <c r="N5120" i="19" s="1"/>
  <c r="N5121" i="19" s="1"/>
  <c r="N5122" i="19" s="1"/>
  <c r="N5123" i="19" s="1"/>
  <c r="N5124" i="19" s="1"/>
  <c r="N5125" i="19" s="1"/>
  <c r="N5126" i="19" s="1"/>
  <c r="N5127" i="19" s="1"/>
  <c r="N5128" i="19" s="1"/>
  <c r="N5129" i="19" s="1"/>
  <c r="N5130" i="19" s="1"/>
  <c r="N5131" i="19" s="1"/>
  <c r="N5132" i="19" s="1"/>
  <c r="N5133" i="19" s="1"/>
  <c r="N5134" i="19" s="1"/>
  <c r="N5135" i="19" s="1"/>
  <c r="N5136" i="19" s="1"/>
  <c r="N5137" i="19" s="1"/>
  <c r="N5138" i="19" s="1"/>
  <c r="N5139" i="19" s="1"/>
  <c r="N5140" i="19" s="1"/>
  <c r="N5141" i="19" s="1"/>
  <c r="N5142" i="19" s="1"/>
  <c r="N5143" i="19" s="1"/>
  <c r="N5144" i="19" s="1"/>
  <c r="N5145" i="19" s="1"/>
  <c r="N5146" i="19" s="1"/>
  <c r="N5147" i="19" s="1"/>
  <c r="N5148" i="19" s="1"/>
  <c r="N5149" i="19" s="1"/>
  <c r="N5150" i="19" s="1"/>
  <c r="N5151" i="19" s="1"/>
  <c r="N5152" i="19" s="1"/>
  <c r="N5153" i="19" s="1"/>
  <c r="N5154" i="19" s="1"/>
  <c r="N5155" i="19" s="1"/>
  <c r="N5156" i="19" s="1"/>
  <c r="N5157" i="19" s="1"/>
  <c r="N5158" i="19" s="1"/>
  <c r="N5159" i="19" s="1"/>
  <c r="N5160" i="19" s="1"/>
  <c r="N5161" i="19" s="1"/>
  <c r="N5162" i="19" s="1"/>
  <c r="N5163" i="19" s="1"/>
  <c r="N5164" i="19" s="1"/>
  <c r="N5165" i="19" s="1"/>
  <c r="N5166" i="19" s="1"/>
  <c r="N5167" i="19" s="1"/>
  <c r="N5168" i="19" s="1"/>
  <c r="N5169" i="19" s="1"/>
  <c r="N5170" i="19" s="1"/>
  <c r="N5171" i="19" s="1"/>
  <c r="N5172" i="19" s="1"/>
  <c r="N5173" i="19" s="1"/>
  <c r="N5174" i="19" s="1"/>
  <c r="N5175" i="19" s="1"/>
  <c r="N5176" i="19" s="1"/>
  <c r="N5177" i="19" s="1"/>
  <c r="N5178" i="19" s="1"/>
  <c r="N5179" i="19" s="1"/>
  <c r="N5180" i="19" s="1"/>
  <c r="N5181" i="19" s="1"/>
  <c r="N5182" i="19" s="1"/>
  <c r="N5183" i="19" s="1"/>
  <c r="N5184" i="19" s="1"/>
  <c r="N5185" i="19" s="1"/>
  <c r="N5186" i="19" s="1"/>
  <c r="N5187" i="19" s="1"/>
  <c r="N5188" i="19" s="1"/>
  <c r="N5189" i="19" s="1"/>
  <c r="N5190" i="19" s="1"/>
  <c r="N5191" i="19" s="1"/>
  <c r="N5192" i="19" s="1"/>
  <c r="N5193" i="19" s="1"/>
  <c r="N5194" i="19" s="1"/>
  <c r="N5195" i="19" s="1"/>
  <c r="N5196" i="19" s="1"/>
  <c r="N5197" i="19" s="1"/>
  <c r="N5198" i="19" s="1"/>
  <c r="N5199" i="19" s="1"/>
  <c r="N5200" i="19" s="1"/>
  <c r="N5201" i="19" s="1"/>
  <c r="N5202" i="19" s="1"/>
  <c r="N5203" i="19" s="1"/>
  <c r="N5204" i="19" s="1"/>
  <c r="N5205" i="19" s="1"/>
  <c r="N5206" i="19" s="1"/>
  <c r="N5207" i="19" s="1"/>
  <c r="N5208" i="19" s="1"/>
  <c r="N5209" i="19" s="1"/>
  <c r="N5210" i="19" s="1"/>
  <c r="N5211" i="19" s="1"/>
  <c r="N5212" i="19" s="1"/>
  <c r="N5213" i="19" s="1"/>
  <c r="N5214" i="19" s="1"/>
  <c r="N5215" i="19" s="1"/>
  <c r="N5216" i="19" s="1"/>
  <c r="N5217" i="19" s="1"/>
  <c r="N5218" i="19" s="1"/>
  <c r="N5219" i="19" s="1"/>
  <c r="N5220" i="19" s="1"/>
  <c r="N5221" i="19" s="1"/>
  <c r="N5222" i="19" s="1"/>
  <c r="N5223" i="19" s="1"/>
  <c r="N5224" i="19" s="1"/>
  <c r="N5225" i="19" s="1"/>
  <c r="N5226" i="19" s="1"/>
  <c r="N5227" i="19" s="1"/>
  <c r="N5228" i="19" s="1"/>
  <c r="N5229" i="19" s="1"/>
  <c r="N5230" i="19" s="1"/>
  <c r="N5231" i="19" s="1"/>
  <c r="N5232" i="19" s="1"/>
  <c r="N5233" i="19" s="1"/>
  <c r="N5234" i="19" s="1"/>
  <c r="N5235" i="19" s="1"/>
  <c r="N5236" i="19" s="1"/>
  <c r="N5237" i="19" s="1"/>
  <c r="N5238" i="19" s="1"/>
  <c r="N5239" i="19" s="1"/>
  <c r="N5240" i="19" s="1"/>
  <c r="N5241" i="19" s="1"/>
  <c r="N5242" i="19" s="1"/>
  <c r="N5243" i="19" s="1"/>
  <c r="N5244" i="19" s="1"/>
  <c r="N5245" i="19" s="1"/>
  <c r="N5246" i="19" s="1"/>
  <c r="N5247" i="19" s="1"/>
  <c r="N5248" i="19" s="1"/>
  <c r="N5249" i="19" s="1"/>
  <c r="N5250" i="19" s="1"/>
  <c r="N5251" i="19" s="1"/>
  <c r="N5252" i="19" s="1"/>
  <c r="N5253" i="19" s="1"/>
  <c r="N5254" i="19" s="1"/>
  <c r="N5255" i="19" s="1"/>
  <c r="N5256" i="19" s="1"/>
  <c r="N5257" i="19" s="1"/>
  <c r="N5258" i="19" s="1"/>
  <c r="N5259" i="19" s="1"/>
  <c r="N5260" i="19" s="1"/>
  <c r="N5261" i="19" s="1"/>
  <c r="N5262" i="19" s="1"/>
  <c r="N5263" i="19" s="1"/>
  <c r="N5264" i="19" s="1"/>
  <c r="N5265" i="19" s="1"/>
  <c r="N5266" i="19" s="1"/>
  <c r="N5267" i="19" s="1"/>
  <c r="N5268" i="19" s="1"/>
  <c r="N5269" i="19" s="1"/>
  <c r="N5270" i="19" s="1"/>
  <c r="N5271" i="19" s="1"/>
  <c r="N5272" i="19" s="1"/>
  <c r="N5273" i="19" s="1"/>
  <c r="N5274" i="19" s="1"/>
  <c r="N5275" i="19" s="1"/>
  <c r="N5276" i="19" s="1"/>
  <c r="N5277" i="19" s="1"/>
  <c r="N5278" i="19" s="1"/>
  <c r="N5279" i="19" s="1"/>
  <c r="N5280" i="19" s="1"/>
  <c r="N5281" i="19" s="1"/>
  <c r="N5282" i="19" s="1"/>
  <c r="N5283" i="19" s="1"/>
  <c r="N5284" i="19" s="1"/>
  <c r="N5285" i="19" s="1"/>
  <c r="N5286" i="19" s="1"/>
  <c r="N5287" i="19" s="1"/>
  <c r="N5288" i="19" s="1"/>
  <c r="N5289" i="19" s="1"/>
  <c r="N5290" i="19" s="1"/>
  <c r="N5291" i="19" s="1"/>
  <c r="N5292" i="19" s="1"/>
  <c r="N5293" i="19" s="1"/>
  <c r="N5294" i="19" s="1"/>
  <c r="N5295" i="19" s="1"/>
  <c r="N5296" i="19" s="1"/>
  <c r="N5297" i="19" s="1"/>
  <c r="N5298" i="19" s="1"/>
  <c r="N5299" i="19" s="1"/>
  <c r="N5300" i="19" s="1"/>
  <c r="N5301" i="19" s="1"/>
  <c r="N5302" i="19" s="1"/>
  <c r="N5303" i="19" s="1"/>
  <c r="N5304" i="19" s="1"/>
  <c r="N5305" i="19" s="1"/>
  <c r="N5306" i="19" s="1"/>
  <c r="N5307" i="19" s="1"/>
  <c r="N5308" i="19" s="1"/>
  <c r="N5309" i="19" s="1"/>
  <c r="N5310" i="19" s="1"/>
  <c r="N5311" i="19" s="1"/>
  <c r="N5312" i="19" s="1"/>
  <c r="N5313" i="19" s="1"/>
  <c r="N5314" i="19" s="1"/>
  <c r="N5315" i="19" s="1"/>
  <c r="N5316" i="19" s="1"/>
  <c r="N5317" i="19" s="1"/>
  <c r="N5318" i="19" s="1"/>
  <c r="N5319" i="19" s="1"/>
  <c r="N5320" i="19" s="1"/>
  <c r="N5321" i="19" s="1"/>
  <c r="N5322" i="19" s="1"/>
  <c r="N5323" i="19" s="1"/>
  <c r="N5324" i="19" s="1"/>
  <c r="N5325" i="19" s="1"/>
  <c r="N5326" i="19" s="1"/>
  <c r="N5327" i="19" s="1"/>
  <c r="N5328" i="19" s="1"/>
  <c r="N5329" i="19" s="1"/>
  <c r="N5330" i="19" s="1"/>
  <c r="N5331" i="19" s="1"/>
  <c r="N5332" i="19" s="1"/>
  <c r="N5333" i="19" s="1"/>
  <c r="N5334" i="19" s="1"/>
  <c r="N5335" i="19" s="1"/>
  <c r="N5336" i="19" s="1"/>
  <c r="N5337" i="19" s="1"/>
  <c r="N5338" i="19" s="1"/>
  <c r="N5339" i="19" s="1"/>
  <c r="N5340" i="19" s="1"/>
  <c r="N5341" i="19" s="1"/>
  <c r="N5342" i="19" s="1"/>
  <c r="N5343" i="19" s="1"/>
  <c r="N5344" i="19" s="1"/>
  <c r="N5345" i="19" s="1"/>
  <c r="N5346" i="19" s="1"/>
  <c r="N5347" i="19" s="1"/>
  <c r="N5348" i="19" s="1"/>
  <c r="N5349" i="19" s="1"/>
  <c r="N5350" i="19" s="1"/>
  <c r="N5351" i="19" s="1"/>
  <c r="N5352" i="19" s="1"/>
  <c r="N5353" i="19" s="1"/>
  <c r="N5354" i="19" s="1"/>
  <c r="N5355" i="19" s="1"/>
  <c r="N5356" i="19" s="1"/>
  <c r="N5357" i="19" s="1"/>
  <c r="N5358" i="19" s="1"/>
  <c r="N5359" i="19" s="1"/>
  <c r="N5360" i="19" s="1"/>
  <c r="N5361" i="19" s="1"/>
  <c r="N5362" i="19" s="1"/>
  <c r="N5363" i="19" s="1"/>
  <c r="N5364" i="19" s="1"/>
  <c r="N5365" i="19" s="1"/>
  <c r="N5366" i="19" s="1"/>
  <c r="N5367" i="19" s="1"/>
  <c r="N5368" i="19" s="1"/>
  <c r="N5369" i="19" s="1"/>
  <c r="N5370" i="19" s="1"/>
  <c r="N5371" i="19" s="1"/>
  <c r="N5372" i="19" s="1"/>
  <c r="N5373" i="19" s="1"/>
  <c r="N5374" i="19" s="1"/>
  <c r="N5375" i="19" s="1"/>
  <c r="N5376" i="19" s="1"/>
  <c r="N5377" i="19" s="1"/>
  <c r="N5378" i="19" s="1"/>
  <c r="N5379" i="19" s="1"/>
  <c r="N5380" i="19" s="1"/>
  <c r="N5381" i="19" s="1"/>
  <c r="N5382" i="19" s="1"/>
  <c r="N5383" i="19" s="1"/>
  <c r="N5384" i="19" s="1"/>
  <c r="N5385" i="19" s="1"/>
  <c r="N5386" i="19" s="1"/>
  <c r="N5387" i="19" s="1"/>
  <c r="N5388" i="19" s="1"/>
  <c r="N5389" i="19" s="1"/>
  <c r="N5390" i="19" s="1"/>
  <c r="N5391" i="19" s="1"/>
  <c r="N5392" i="19" s="1"/>
  <c r="N5393" i="19" s="1"/>
  <c r="N5394" i="19" s="1"/>
  <c r="N5395" i="19" s="1"/>
  <c r="N5396" i="19" s="1"/>
  <c r="N5397" i="19" s="1"/>
  <c r="N5398" i="19" s="1"/>
  <c r="N5399" i="19" s="1"/>
  <c r="N5400" i="19" s="1"/>
  <c r="N5401" i="19" s="1"/>
  <c r="N5402" i="19" s="1"/>
  <c r="N5403" i="19" s="1"/>
  <c r="N5404" i="19" s="1"/>
  <c r="N5405" i="19" s="1"/>
  <c r="N5406" i="19" s="1"/>
  <c r="N5407" i="19" s="1"/>
  <c r="N5408" i="19" s="1"/>
  <c r="N5409" i="19" s="1"/>
  <c r="N5410" i="19" s="1"/>
  <c r="N5411" i="19" s="1"/>
  <c r="N5412" i="19" s="1"/>
  <c r="N5413" i="19" s="1"/>
  <c r="N5414" i="19" s="1"/>
  <c r="N5415" i="19" s="1"/>
  <c r="N5416" i="19" s="1"/>
  <c r="N5417" i="19" s="1"/>
  <c r="N5418" i="19" s="1"/>
  <c r="N5419" i="19" s="1"/>
  <c r="N5420" i="19" s="1"/>
  <c r="N5421" i="19" s="1"/>
  <c r="N5422" i="19" s="1"/>
  <c r="N5423" i="19" s="1"/>
  <c r="N5424" i="19" s="1"/>
  <c r="N5425" i="19" s="1"/>
  <c r="N5426" i="19" s="1"/>
  <c r="N5427" i="19" s="1"/>
  <c r="N5428" i="19" s="1"/>
  <c r="N5429" i="19" s="1"/>
  <c r="N5430" i="19" s="1"/>
  <c r="N5431" i="19" s="1"/>
  <c r="N5432" i="19" s="1"/>
  <c r="N5433" i="19" s="1"/>
  <c r="N5434" i="19" s="1"/>
  <c r="N5435" i="19" s="1"/>
  <c r="N5436" i="19" s="1"/>
  <c r="N5437" i="19" s="1"/>
  <c r="N5438" i="19" s="1"/>
  <c r="N5439" i="19" s="1"/>
  <c r="N5440" i="19" s="1"/>
  <c r="N5441" i="19" s="1"/>
  <c r="N5442" i="19" s="1"/>
  <c r="N5443" i="19" s="1"/>
  <c r="N5444" i="19" s="1"/>
  <c r="N5445" i="19" s="1"/>
  <c r="N5446" i="19" s="1"/>
  <c r="N5447" i="19" s="1"/>
  <c r="N5448" i="19" s="1"/>
  <c r="N5449" i="19" s="1"/>
  <c r="N5450" i="19" s="1"/>
  <c r="N5451" i="19" s="1"/>
  <c r="N5452" i="19" s="1"/>
  <c r="N5453" i="19" s="1"/>
  <c r="N5454" i="19" s="1"/>
  <c r="N5455" i="19" s="1"/>
  <c r="N5456" i="19" s="1"/>
  <c r="N5457" i="19" s="1"/>
  <c r="N5458" i="19" s="1"/>
  <c r="N5459" i="19" s="1"/>
  <c r="N5460" i="19" s="1"/>
  <c r="N5461" i="19" s="1"/>
  <c r="N5462" i="19" s="1"/>
  <c r="N5463" i="19" s="1"/>
  <c r="N5464" i="19" s="1"/>
  <c r="N5465" i="19" s="1"/>
  <c r="N5466" i="19" s="1"/>
  <c r="N5467" i="19" s="1"/>
  <c r="N5468" i="19" s="1"/>
  <c r="N5469" i="19" s="1"/>
  <c r="N5470" i="19" s="1"/>
  <c r="N5471" i="19" s="1"/>
  <c r="N5472" i="19" s="1"/>
  <c r="N5473" i="19" s="1"/>
  <c r="N5474" i="19" s="1"/>
  <c r="N5475" i="19" s="1"/>
  <c r="N5476" i="19" s="1"/>
  <c r="N5477" i="19" s="1"/>
  <c r="N5478" i="19" s="1"/>
  <c r="N5479" i="19" s="1"/>
  <c r="N5480" i="19" s="1"/>
  <c r="N5481" i="19" s="1"/>
  <c r="N5482" i="19" s="1"/>
  <c r="N5483" i="19" s="1"/>
  <c r="N5484" i="19" s="1"/>
  <c r="N5485" i="19" s="1"/>
  <c r="N5486" i="19" s="1"/>
  <c r="N5487" i="19" s="1"/>
  <c r="N5488" i="19" s="1"/>
  <c r="N5489" i="19" s="1"/>
  <c r="N5490" i="19" s="1"/>
  <c r="N5491" i="19" s="1"/>
  <c r="N5492" i="19" s="1"/>
  <c r="N5493" i="19" s="1"/>
  <c r="N5494" i="19" s="1"/>
  <c r="N5495" i="19" s="1"/>
  <c r="N5496" i="19" s="1"/>
  <c r="N5497" i="19" s="1"/>
  <c r="N5498" i="19" s="1"/>
  <c r="N5499" i="19" s="1"/>
  <c r="N5500" i="19" s="1"/>
  <c r="N5501" i="19" s="1"/>
  <c r="N5502" i="19" s="1"/>
  <c r="N5503" i="19" s="1"/>
  <c r="N5504" i="19" s="1"/>
  <c r="N5505" i="19" s="1"/>
  <c r="N5506" i="19" s="1"/>
  <c r="N5507" i="19" s="1"/>
  <c r="N5508" i="19" s="1"/>
  <c r="N5509" i="19" s="1"/>
  <c r="N5510" i="19" s="1"/>
  <c r="N5511" i="19" s="1"/>
  <c r="N5512" i="19" s="1"/>
  <c r="N5513" i="19" s="1"/>
  <c r="N5514" i="19" s="1"/>
  <c r="N5515" i="19" s="1"/>
  <c r="N5516" i="19" s="1"/>
  <c r="N5517" i="19" s="1"/>
  <c r="N5518" i="19" s="1"/>
  <c r="N5519" i="19" s="1"/>
  <c r="N5520" i="19" s="1"/>
  <c r="N5521" i="19" s="1"/>
  <c r="N5522" i="19" s="1"/>
  <c r="N5523" i="19" s="1"/>
  <c r="N5524" i="19" s="1"/>
  <c r="N5525" i="19" s="1"/>
  <c r="N5526" i="19" s="1"/>
  <c r="N5527" i="19" s="1"/>
  <c r="N5528" i="19" s="1"/>
  <c r="N5529" i="19" s="1"/>
  <c r="N5530" i="19" s="1"/>
  <c r="N5531" i="19" s="1"/>
  <c r="N5532" i="19" s="1"/>
  <c r="N5533" i="19" s="1"/>
  <c r="N5534" i="19" s="1"/>
  <c r="N5535" i="19" s="1"/>
  <c r="N5536" i="19" s="1"/>
  <c r="N5537" i="19" s="1"/>
  <c r="N5538" i="19" s="1"/>
  <c r="N5539" i="19" s="1"/>
  <c r="N5540" i="19" s="1"/>
  <c r="N5541" i="19" s="1"/>
  <c r="N5542" i="19" s="1"/>
  <c r="N5543" i="19" s="1"/>
  <c r="N5544" i="19" s="1"/>
  <c r="N5545" i="19" s="1"/>
  <c r="N5546" i="19" s="1"/>
  <c r="N5547" i="19" s="1"/>
  <c r="N5548" i="19" s="1"/>
  <c r="N5549" i="19" s="1"/>
  <c r="N5550" i="19" s="1"/>
  <c r="N5551" i="19" s="1"/>
  <c r="N5552" i="19" s="1"/>
  <c r="N5553" i="19" s="1"/>
  <c r="N5554" i="19" s="1"/>
  <c r="N5555" i="19" s="1"/>
  <c r="N5556" i="19" s="1"/>
  <c r="N5557" i="19" s="1"/>
  <c r="N5558" i="19" s="1"/>
  <c r="N5559" i="19" s="1"/>
  <c r="N5560" i="19" s="1"/>
  <c r="N5561" i="19" s="1"/>
  <c r="N5562" i="19" s="1"/>
  <c r="N5563" i="19" s="1"/>
  <c r="N5564" i="19" s="1"/>
  <c r="N5565" i="19" s="1"/>
  <c r="N5566" i="19" s="1"/>
  <c r="N5567" i="19" s="1"/>
  <c r="N5568" i="19" s="1"/>
  <c r="N5569" i="19" s="1"/>
  <c r="N5570" i="19" s="1"/>
  <c r="N5571" i="19" s="1"/>
  <c r="N5572" i="19" s="1"/>
  <c r="N5573" i="19" s="1"/>
  <c r="N5574" i="19" s="1"/>
  <c r="N5575" i="19" s="1"/>
  <c r="N5576" i="19" s="1"/>
  <c r="N5577" i="19" s="1"/>
  <c r="N5578" i="19" s="1"/>
  <c r="N5579" i="19" s="1"/>
  <c r="N5580" i="19" s="1"/>
  <c r="N5581" i="19" s="1"/>
  <c r="N5582" i="19" s="1"/>
  <c r="N5583" i="19" s="1"/>
  <c r="N5584" i="19" s="1"/>
  <c r="N5585" i="19" s="1"/>
  <c r="N5586" i="19" s="1"/>
  <c r="N5587" i="19" s="1"/>
  <c r="N5588" i="19" s="1"/>
  <c r="N5589" i="19" s="1"/>
  <c r="N5590" i="19" s="1"/>
  <c r="N5591" i="19" s="1"/>
  <c r="N5592" i="19" s="1"/>
  <c r="N5593" i="19" s="1"/>
  <c r="N5594" i="19" s="1"/>
  <c r="N5595" i="19" s="1"/>
  <c r="N5596" i="19" s="1"/>
  <c r="N5597" i="19" s="1"/>
  <c r="N5598" i="19" s="1"/>
  <c r="N5599" i="19" s="1"/>
  <c r="N5600" i="19" s="1"/>
  <c r="N5601" i="19" s="1"/>
  <c r="N5602" i="19" s="1"/>
  <c r="N5603" i="19" s="1"/>
  <c r="N5604" i="19" s="1"/>
  <c r="N5605" i="19" s="1"/>
  <c r="N5606" i="19" s="1"/>
  <c r="N5607" i="19" s="1"/>
  <c r="N5608" i="19" s="1"/>
  <c r="N5609" i="19" s="1"/>
  <c r="N5610" i="19" s="1"/>
  <c r="N5611" i="19" s="1"/>
  <c r="N5612" i="19" s="1"/>
  <c r="N5613" i="19" s="1"/>
  <c r="N5614" i="19" s="1"/>
  <c r="N5615" i="19" s="1"/>
  <c r="N5616" i="19" s="1"/>
  <c r="N5617" i="19" s="1"/>
  <c r="N5618" i="19" s="1"/>
  <c r="N5619" i="19" s="1"/>
  <c r="N5620" i="19" s="1"/>
  <c r="N5621" i="19" s="1"/>
  <c r="N5622" i="19" s="1"/>
  <c r="N5623" i="19" s="1"/>
  <c r="N5624" i="19" s="1"/>
  <c r="N5625" i="19" s="1"/>
  <c r="N5626" i="19" s="1"/>
  <c r="N5627" i="19" s="1"/>
  <c r="N5628" i="19" s="1"/>
  <c r="N5629" i="19" s="1"/>
  <c r="N5630" i="19" s="1"/>
  <c r="N5631" i="19" s="1"/>
  <c r="N5632" i="19" s="1"/>
  <c r="N5633" i="19" s="1"/>
  <c r="N5634" i="19" s="1"/>
  <c r="N5635" i="19" s="1"/>
  <c r="N5636" i="19" s="1"/>
  <c r="N5637" i="19" s="1"/>
  <c r="N5638" i="19" s="1"/>
  <c r="N5639" i="19" s="1"/>
  <c r="N5640" i="19" s="1"/>
  <c r="N5641" i="19" s="1"/>
  <c r="N5642" i="19" s="1"/>
  <c r="N5643" i="19" s="1"/>
  <c r="N5644" i="19" s="1"/>
  <c r="N5645" i="19" s="1"/>
  <c r="N5646" i="19" s="1"/>
  <c r="N5647" i="19" s="1"/>
  <c r="N5648" i="19" s="1"/>
  <c r="N5649" i="19" s="1"/>
  <c r="N5650" i="19" s="1"/>
  <c r="N5651" i="19" s="1"/>
  <c r="N5652" i="19" s="1"/>
  <c r="N5653" i="19" s="1"/>
  <c r="N5654" i="19" s="1"/>
  <c r="N5655" i="19" s="1"/>
  <c r="N5656" i="19" s="1"/>
  <c r="N5657" i="19" s="1"/>
  <c r="N5658" i="19" s="1"/>
  <c r="N5659" i="19" s="1"/>
  <c r="N5660" i="19" s="1"/>
  <c r="N5661" i="19" s="1"/>
  <c r="N5662" i="19" s="1"/>
  <c r="N5663" i="19" s="1"/>
  <c r="N5664" i="19" s="1"/>
  <c r="N5665" i="19" s="1"/>
  <c r="N5666" i="19" s="1"/>
  <c r="N5667" i="19" s="1"/>
  <c r="N5668" i="19" s="1"/>
  <c r="N5669" i="19" s="1"/>
  <c r="N5670" i="19" s="1"/>
  <c r="N5671" i="19" s="1"/>
  <c r="N5672" i="19" s="1"/>
  <c r="N5673" i="19" s="1"/>
  <c r="N5674" i="19" s="1"/>
  <c r="N5675" i="19" s="1"/>
  <c r="N5676" i="19" s="1"/>
  <c r="N5677" i="19" s="1"/>
  <c r="N5678" i="19" s="1"/>
  <c r="N5679" i="19" s="1"/>
  <c r="N5680" i="19" s="1"/>
  <c r="N5681" i="19" s="1"/>
  <c r="N5682" i="19" s="1"/>
  <c r="N5683" i="19" s="1"/>
  <c r="N5684" i="19" s="1"/>
  <c r="N5685" i="19" s="1"/>
  <c r="N5686" i="19" s="1"/>
  <c r="N5687" i="19" s="1"/>
  <c r="N5688" i="19" s="1"/>
  <c r="N5689" i="19" s="1"/>
  <c r="N5690" i="19" s="1"/>
  <c r="N5691" i="19" s="1"/>
  <c r="N5692" i="19" s="1"/>
  <c r="N5693" i="19" s="1"/>
  <c r="N5694" i="19" s="1"/>
  <c r="N5695" i="19" s="1"/>
  <c r="N5696" i="19" s="1"/>
  <c r="N5697" i="19" s="1"/>
  <c r="N5698" i="19" s="1"/>
  <c r="N5699" i="19" s="1"/>
  <c r="N5700" i="19" s="1"/>
  <c r="N5701" i="19" s="1"/>
  <c r="N5702" i="19" s="1"/>
  <c r="N5703" i="19" s="1"/>
  <c r="N5704" i="19" s="1"/>
  <c r="N5705" i="19" s="1"/>
  <c r="N5706" i="19" s="1"/>
  <c r="N5707" i="19" s="1"/>
  <c r="N5708" i="19" s="1"/>
  <c r="N5709" i="19" s="1"/>
  <c r="N5710" i="19" s="1"/>
  <c r="N5711" i="19" s="1"/>
  <c r="N5712" i="19" s="1"/>
  <c r="N5713" i="19" s="1"/>
  <c r="N5714" i="19" s="1"/>
  <c r="N5715" i="19" s="1"/>
  <c r="N5716" i="19" s="1"/>
  <c r="N5717" i="19" s="1"/>
  <c r="N5718" i="19" s="1"/>
  <c r="N5719" i="19" s="1"/>
  <c r="N5720" i="19" s="1"/>
  <c r="N5721" i="19" s="1"/>
  <c r="N5722" i="19" s="1"/>
  <c r="N5723" i="19" s="1"/>
  <c r="N5724" i="19" s="1"/>
  <c r="N5725" i="19" s="1"/>
  <c r="N5726" i="19" s="1"/>
  <c r="N5727" i="19" s="1"/>
  <c r="N5728" i="19" s="1"/>
  <c r="N5729" i="19" s="1"/>
  <c r="N5730" i="19" s="1"/>
  <c r="N5731" i="19" s="1"/>
  <c r="N5732" i="19" s="1"/>
  <c r="N5733" i="19" s="1"/>
  <c r="N5734" i="19" s="1"/>
  <c r="N5735" i="19" s="1"/>
  <c r="N5736" i="19" s="1"/>
  <c r="N5737" i="19" s="1"/>
  <c r="N5738" i="19" s="1"/>
  <c r="N5739" i="19" s="1"/>
  <c r="N5740" i="19" s="1"/>
  <c r="N5741" i="19" s="1"/>
  <c r="N5742" i="19" s="1"/>
  <c r="N5743" i="19" s="1"/>
  <c r="N5744" i="19" s="1"/>
  <c r="N5745" i="19" s="1"/>
  <c r="N5746" i="19" s="1"/>
  <c r="N5747" i="19" s="1"/>
  <c r="N5748" i="19" s="1"/>
  <c r="N5749" i="19" s="1"/>
  <c r="N5750" i="19" s="1"/>
  <c r="N5751" i="19" s="1"/>
  <c r="N5752" i="19" s="1"/>
  <c r="N5753" i="19" s="1"/>
  <c r="N5754" i="19" s="1"/>
  <c r="N5755" i="19" s="1"/>
  <c r="N5756" i="19" s="1"/>
  <c r="N5757" i="19" s="1"/>
  <c r="N5758" i="19" s="1"/>
  <c r="N5759" i="19" s="1"/>
  <c r="N5760" i="19" s="1"/>
  <c r="N5761" i="19" s="1"/>
  <c r="N5762" i="19" s="1"/>
  <c r="N5763" i="19" s="1"/>
  <c r="N5764" i="19" s="1"/>
  <c r="N5765" i="19" s="1"/>
  <c r="N5766" i="19" s="1"/>
  <c r="N5767" i="19" s="1"/>
  <c r="N5768" i="19" s="1"/>
  <c r="N5769" i="19" s="1"/>
  <c r="N5770" i="19" s="1"/>
  <c r="N5771" i="19" s="1"/>
  <c r="N5772" i="19" s="1"/>
  <c r="N5773" i="19" s="1"/>
  <c r="N5774" i="19" s="1"/>
  <c r="N5775" i="19" s="1"/>
  <c r="N5776" i="19" s="1"/>
  <c r="N5777" i="19" s="1"/>
  <c r="N5778" i="19" s="1"/>
  <c r="N5779" i="19" s="1"/>
  <c r="N5780" i="19" s="1"/>
  <c r="N5781" i="19" s="1"/>
  <c r="N5782" i="19" s="1"/>
  <c r="N5783" i="19" s="1"/>
  <c r="N5784" i="19" s="1"/>
  <c r="N5785" i="19" s="1"/>
  <c r="N5786" i="19" s="1"/>
  <c r="N5787" i="19" s="1"/>
  <c r="N5788" i="19" s="1"/>
  <c r="N5789" i="19" s="1"/>
  <c r="N5790" i="19" s="1"/>
  <c r="N5791" i="19" s="1"/>
  <c r="N5792" i="19" s="1"/>
  <c r="N5793" i="19" s="1"/>
  <c r="N5794" i="19" s="1"/>
  <c r="N5795" i="19" s="1"/>
  <c r="N5796" i="19" s="1"/>
  <c r="N5797" i="19" s="1"/>
  <c r="N5798" i="19" s="1"/>
  <c r="N5799" i="19" s="1"/>
  <c r="N5800" i="19" s="1"/>
  <c r="N5801" i="19" s="1"/>
  <c r="N5802" i="19" s="1"/>
  <c r="N5803" i="19" s="1"/>
  <c r="N5804" i="19" s="1"/>
  <c r="N5805" i="19" s="1"/>
  <c r="N5806" i="19" s="1"/>
  <c r="N5807" i="19" s="1"/>
  <c r="N5808" i="19" s="1"/>
  <c r="N5809" i="19" s="1"/>
  <c r="N5810" i="19" s="1"/>
  <c r="N5811" i="19" s="1"/>
  <c r="N5812" i="19" s="1"/>
  <c r="N5813" i="19" s="1"/>
  <c r="N5814" i="19" s="1"/>
  <c r="N5815" i="19" s="1"/>
  <c r="N5816" i="19" s="1"/>
  <c r="N5817" i="19" s="1"/>
  <c r="N5818" i="19" s="1"/>
  <c r="N5819" i="19" s="1"/>
  <c r="N5820" i="19" s="1"/>
  <c r="N5821" i="19" s="1"/>
  <c r="N5822" i="19" s="1"/>
  <c r="N5823" i="19" s="1"/>
  <c r="N5824" i="19" s="1"/>
  <c r="N5825" i="19" s="1"/>
  <c r="N5826" i="19" s="1"/>
  <c r="N5827" i="19" s="1"/>
  <c r="N5828" i="19" s="1"/>
  <c r="N5829" i="19" s="1"/>
  <c r="N5830" i="19" s="1"/>
  <c r="N5831" i="19" s="1"/>
  <c r="N5832" i="19" s="1"/>
  <c r="N5833" i="19" s="1"/>
  <c r="N5834" i="19" s="1"/>
  <c r="N5835" i="19" s="1"/>
  <c r="N5836" i="19" s="1"/>
  <c r="N5837" i="19" s="1"/>
  <c r="N5838" i="19" s="1"/>
  <c r="N5839" i="19" s="1"/>
  <c r="N5840" i="19" s="1"/>
  <c r="N5841" i="19" s="1"/>
  <c r="N5842" i="19" s="1"/>
  <c r="N5843" i="19" s="1"/>
  <c r="N5844" i="19" s="1"/>
  <c r="N5845" i="19" s="1"/>
  <c r="N5846" i="19" s="1"/>
  <c r="N5847" i="19" s="1"/>
  <c r="N5848" i="19" s="1"/>
  <c r="N5849" i="19" s="1"/>
  <c r="N5850" i="19" s="1"/>
  <c r="N5851" i="19" s="1"/>
  <c r="N5852" i="19" s="1"/>
  <c r="N5853" i="19" s="1"/>
  <c r="N5854" i="19" s="1"/>
  <c r="N5855" i="19" s="1"/>
  <c r="N5856" i="19" s="1"/>
  <c r="N5857" i="19" s="1"/>
  <c r="N5858" i="19" s="1"/>
  <c r="N5859" i="19" s="1"/>
  <c r="N5860" i="19" s="1"/>
  <c r="N5861" i="19" s="1"/>
  <c r="N5862" i="19" s="1"/>
  <c r="N5863" i="19" s="1"/>
  <c r="N5864" i="19" s="1"/>
  <c r="N5865" i="19" s="1"/>
  <c r="N5866" i="19" s="1"/>
  <c r="N5867" i="19" s="1"/>
  <c r="N5868" i="19" s="1"/>
  <c r="N5869" i="19" s="1"/>
  <c r="N5870" i="19" s="1"/>
  <c r="N5871" i="19" s="1"/>
  <c r="N5872" i="19" s="1"/>
  <c r="N5873" i="19" s="1"/>
  <c r="N5874" i="19" s="1"/>
  <c r="N5875" i="19" s="1"/>
  <c r="N5876" i="19" s="1"/>
  <c r="N5877" i="19" s="1"/>
  <c r="N5878" i="19" s="1"/>
  <c r="N5879" i="19" s="1"/>
  <c r="N5880" i="19" s="1"/>
  <c r="N5881" i="19" s="1"/>
  <c r="N5882" i="19" s="1"/>
  <c r="N5883" i="19" s="1"/>
  <c r="N5884" i="19" s="1"/>
  <c r="N5885" i="19" s="1"/>
  <c r="N5886" i="19" s="1"/>
  <c r="N5887" i="19" s="1"/>
  <c r="N5888" i="19" s="1"/>
  <c r="N5889" i="19" s="1"/>
  <c r="N5890" i="19" s="1"/>
  <c r="N5891" i="19" s="1"/>
  <c r="N5892" i="19" s="1"/>
  <c r="N5893" i="19" s="1"/>
  <c r="N5894" i="19" s="1"/>
  <c r="N5895" i="19" s="1"/>
  <c r="N5896" i="19" s="1"/>
  <c r="N5897" i="19" s="1"/>
  <c r="N5898" i="19" s="1"/>
  <c r="N5899" i="19" s="1"/>
  <c r="N5900" i="19" s="1"/>
  <c r="N5901" i="19" s="1"/>
  <c r="N5902" i="19" s="1"/>
  <c r="N5903" i="19" s="1"/>
  <c r="N5904" i="19" s="1"/>
  <c r="N5905" i="19" s="1"/>
  <c r="N5906" i="19" s="1"/>
  <c r="N5907" i="19" s="1"/>
  <c r="N5908" i="19" s="1"/>
  <c r="N5909" i="19" s="1"/>
  <c r="N5910" i="19" s="1"/>
  <c r="N5911" i="19" s="1"/>
  <c r="N5912" i="19" s="1"/>
  <c r="N5913" i="19" s="1"/>
  <c r="N5914" i="19" s="1"/>
  <c r="N5915" i="19" s="1"/>
  <c r="N5916" i="19" s="1"/>
  <c r="N5917" i="19" s="1"/>
  <c r="N5918" i="19" s="1"/>
  <c r="N5919" i="19" s="1"/>
  <c r="N5920" i="19" s="1"/>
  <c r="N5921" i="19" s="1"/>
  <c r="N5922" i="19" s="1"/>
  <c r="N5923" i="19" s="1"/>
  <c r="N5924" i="19" s="1"/>
  <c r="N5925" i="19" s="1"/>
  <c r="N5926" i="19" s="1"/>
  <c r="N5927" i="19" s="1"/>
  <c r="N5928" i="19" s="1"/>
  <c r="N5929" i="19" s="1"/>
  <c r="N5930" i="19" s="1"/>
  <c r="N5931" i="19" s="1"/>
  <c r="N5932" i="19" s="1"/>
  <c r="N5933" i="19" s="1"/>
  <c r="N5934" i="19" s="1"/>
  <c r="N5935" i="19" s="1"/>
  <c r="N5936" i="19" s="1"/>
  <c r="N5937" i="19" s="1"/>
  <c r="N5938" i="19" s="1"/>
  <c r="N5939" i="19" s="1"/>
  <c r="N5940" i="19" s="1"/>
  <c r="N5941" i="19" s="1"/>
  <c r="N5942" i="19" s="1"/>
  <c r="N5943" i="19" s="1"/>
  <c r="N5944" i="19" s="1"/>
  <c r="N5945" i="19" s="1"/>
  <c r="N5946" i="19" s="1"/>
  <c r="N5947" i="19" s="1"/>
  <c r="N5948" i="19" s="1"/>
  <c r="N5949" i="19" s="1"/>
  <c r="N5950" i="19" s="1"/>
  <c r="N5951" i="19" s="1"/>
  <c r="N5952" i="19" s="1"/>
  <c r="N5953" i="19" s="1"/>
  <c r="N5954" i="19" s="1"/>
  <c r="N5955" i="19" s="1"/>
  <c r="N5956" i="19" s="1"/>
  <c r="N5957" i="19" s="1"/>
  <c r="N5958" i="19" s="1"/>
  <c r="N5959" i="19" s="1"/>
  <c r="N5960" i="19" s="1"/>
  <c r="N5961" i="19" s="1"/>
  <c r="N5962" i="19" s="1"/>
  <c r="N5963" i="19" s="1"/>
  <c r="N5964" i="19" s="1"/>
  <c r="N5965" i="19" s="1"/>
  <c r="N5966" i="19" s="1"/>
  <c r="N5967" i="19" s="1"/>
  <c r="N5968" i="19" s="1"/>
  <c r="N5969" i="19" s="1"/>
  <c r="N5970" i="19" s="1"/>
  <c r="N5971" i="19" s="1"/>
  <c r="N5972" i="19" s="1"/>
  <c r="N5973" i="19" s="1"/>
  <c r="N5974" i="19" s="1"/>
  <c r="N5975" i="19" s="1"/>
  <c r="N5976" i="19" s="1"/>
  <c r="N5977" i="19" s="1"/>
  <c r="N5978" i="19" s="1"/>
  <c r="N5979" i="19" s="1"/>
  <c r="N5980" i="19" s="1"/>
  <c r="N5981" i="19" s="1"/>
  <c r="N5982" i="19" s="1"/>
  <c r="N5983" i="19" s="1"/>
  <c r="N5984" i="19" s="1"/>
  <c r="N5985" i="19" s="1"/>
  <c r="N5986" i="19" s="1"/>
  <c r="N5987" i="19" s="1"/>
  <c r="N5988" i="19" s="1"/>
  <c r="N5989" i="19" s="1"/>
  <c r="N5990" i="19" s="1"/>
  <c r="N5991" i="19" s="1"/>
  <c r="N5992" i="19" s="1"/>
  <c r="N5993" i="19" s="1"/>
  <c r="N5994" i="19" s="1"/>
  <c r="N5995" i="19" s="1"/>
  <c r="N5996" i="19" s="1"/>
  <c r="N5997" i="19" s="1"/>
  <c r="N5998" i="19" s="1"/>
  <c r="N5999" i="19" s="1"/>
  <c r="N6000" i="19" s="1"/>
  <c r="N6001" i="19" s="1"/>
  <c r="N6002" i="19" s="1"/>
  <c r="N6003" i="19" s="1"/>
  <c r="N6004" i="19" s="1"/>
  <c r="N6005" i="19" s="1"/>
  <c r="N6006" i="19" s="1"/>
  <c r="N6007" i="19" s="1"/>
  <c r="N6008" i="19" s="1"/>
  <c r="N6009" i="19" s="1"/>
  <c r="N6010" i="19" s="1"/>
  <c r="N6011" i="19" s="1"/>
  <c r="N6012" i="19" s="1"/>
  <c r="N6013" i="19" s="1"/>
  <c r="N6014" i="19" s="1"/>
  <c r="N6015" i="19" s="1"/>
  <c r="N6016" i="19" s="1"/>
  <c r="N6017" i="19" s="1"/>
  <c r="N6018" i="19" s="1"/>
  <c r="N6019" i="19" s="1"/>
  <c r="N6020" i="19" s="1"/>
  <c r="N6021" i="19" s="1"/>
  <c r="N6022" i="19" s="1"/>
  <c r="N6023" i="19" s="1"/>
  <c r="N6024" i="19" s="1"/>
  <c r="N6025" i="19" s="1"/>
  <c r="N6026" i="19" s="1"/>
  <c r="N6027" i="19" s="1"/>
  <c r="N6028" i="19" s="1"/>
  <c r="N6029" i="19" s="1"/>
  <c r="N6030" i="19" s="1"/>
  <c r="N6031" i="19" s="1"/>
  <c r="N6032" i="19" s="1"/>
  <c r="N6033" i="19" s="1"/>
  <c r="N6034" i="19" s="1"/>
  <c r="N6035" i="19" s="1"/>
  <c r="N6036" i="19" s="1"/>
  <c r="N6037" i="19" s="1"/>
  <c r="N6038" i="19" s="1"/>
  <c r="N6039" i="19" s="1"/>
  <c r="N6040" i="19" s="1"/>
  <c r="N6041" i="19" s="1"/>
  <c r="N6042" i="19" s="1"/>
  <c r="N6043" i="19" s="1"/>
  <c r="N6044" i="19" s="1"/>
  <c r="N6045" i="19" s="1"/>
  <c r="N6046" i="19" s="1"/>
  <c r="N6047" i="19" s="1"/>
  <c r="N6048" i="19" s="1"/>
  <c r="N6049" i="19" s="1"/>
  <c r="N6050" i="19" s="1"/>
  <c r="N6051" i="19" s="1"/>
  <c r="N6052" i="19" s="1"/>
  <c r="N6053" i="19" s="1"/>
  <c r="N6054" i="19" s="1"/>
  <c r="N6055" i="19" s="1"/>
  <c r="N6056" i="19" s="1"/>
  <c r="N6057" i="19" s="1"/>
  <c r="N6058" i="19" s="1"/>
  <c r="N6059" i="19" s="1"/>
  <c r="N6060" i="19" s="1"/>
  <c r="N6061" i="19" s="1"/>
  <c r="N6062" i="19" s="1"/>
  <c r="N6063" i="19" s="1"/>
  <c r="N6064" i="19" s="1"/>
  <c r="N6065" i="19" s="1"/>
  <c r="N6066" i="19" s="1"/>
  <c r="N6067" i="19" s="1"/>
  <c r="N6068" i="19" s="1"/>
  <c r="N6069" i="19" s="1"/>
  <c r="N6070" i="19" s="1"/>
  <c r="N6071" i="19" s="1"/>
  <c r="N6072" i="19" s="1"/>
  <c r="N6073" i="19" s="1"/>
  <c r="N6074" i="19" s="1"/>
  <c r="N6075" i="19" s="1"/>
  <c r="N6076" i="19" s="1"/>
  <c r="N6077" i="19" s="1"/>
  <c r="N6078" i="19" s="1"/>
  <c r="N6079" i="19" s="1"/>
  <c r="N6080" i="19" s="1"/>
  <c r="N6081" i="19" s="1"/>
  <c r="N6082" i="19" s="1"/>
  <c r="N6083" i="19" s="1"/>
  <c r="N6084" i="19" s="1"/>
  <c r="N6085" i="19" s="1"/>
  <c r="N6086" i="19" s="1"/>
  <c r="N6087" i="19" s="1"/>
  <c r="N6088" i="19" s="1"/>
  <c r="N6089" i="19" s="1"/>
  <c r="N6090" i="19" s="1"/>
  <c r="N6091" i="19" s="1"/>
  <c r="N6092" i="19" s="1"/>
  <c r="N6093" i="19" s="1"/>
  <c r="N6094" i="19" s="1"/>
  <c r="N6095" i="19" s="1"/>
  <c r="N6096" i="19" s="1"/>
  <c r="N6097" i="19" s="1"/>
  <c r="O9" i="19"/>
  <c r="O10" i="19" l="1"/>
  <c r="O11" i="19" l="1"/>
  <c r="O12" i="19" l="1"/>
  <c r="O13" i="19" s="1"/>
  <c r="O14" i="19" s="1"/>
  <c r="B286" i="18"/>
  <c r="N286" i="18" s="1"/>
  <c r="B8" i="18"/>
  <c r="N8" i="18" s="1"/>
  <c r="B5784" i="18"/>
  <c r="N5784" i="18" s="1"/>
  <c r="B240" i="18"/>
  <c r="N240" i="18" s="1"/>
  <c r="B2370" i="18"/>
  <c r="N2370" i="18" s="1"/>
  <c r="B607" i="18"/>
  <c r="N607" i="18" s="1"/>
  <c r="B4749" i="18"/>
  <c r="N4749" i="18" s="1"/>
  <c r="B405" i="18"/>
  <c r="N405" i="18" s="1"/>
  <c r="B1933" i="18"/>
  <c r="N1933" i="18" s="1"/>
  <c r="B5746" i="18"/>
  <c r="N5746" i="18" s="1"/>
  <c r="B1912" i="18"/>
  <c r="N1912" i="18" s="1"/>
  <c r="B3644" i="18"/>
  <c r="N3644" i="18" s="1"/>
  <c r="B3765" i="18"/>
  <c r="N3765" i="18" s="1"/>
  <c r="B4117" i="18"/>
  <c r="N4117" i="18" s="1"/>
  <c r="B344" i="18"/>
  <c r="N344" i="18" s="1"/>
  <c r="B5050" i="18"/>
  <c r="N5050" i="18" s="1"/>
  <c r="B3621" i="18"/>
  <c r="N3621" i="18" s="1"/>
  <c r="B5389" i="18"/>
  <c r="N5389" i="18" s="1"/>
  <c r="B2455" i="18"/>
  <c r="N2455" i="18" s="1"/>
  <c r="B4940" i="18"/>
  <c r="N4940" i="18" s="1"/>
  <c r="B773" i="18"/>
  <c r="N773" i="18" s="1"/>
  <c r="B5414" i="18"/>
  <c r="N5414" i="18" s="1"/>
  <c r="B4341" i="18"/>
  <c r="N4341" i="18" s="1"/>
  <c r="B1189" i="18"/>
  <c r="N1189" i="18" s="1"/>
  <c r="B1704" i="18"/>
  <c r="N1704" i="18" s="1"/>
  <c r="B5470" i="18"/>
  <c r="N5470" i="18" s="1"/>
  <c r="B3575" i="18"/>
  <c r="N3575" i="18" s="1"/>
  <c r="B2297" i="18"/>
  <c r="N2297" i="18" s="1"/>
  <c r="B928" i="18"/>
  <c r="N928" i="18" s="1"/>
  <c r="B751" i="18"/>
  <c r="N751" i="18" s="1"/>
  <c r="B433" i="18"/>
  <c r="N433" i="18" s="1"/>
  <c r="B330" i="18"/>
  <c r="N330" i="18" s="1"/>
  <c r="B199" i="18"/>
  <c r="N199" i="18" s="1"/>
  <c r="B620" i="18"/>
  <c r="N620" i="18" s="1"/>
  <c r="B585" i="18"/>
  <c r="N585" i="18" s="1"/>
  <c r="B4247" i="18"/>
  <c r="N4247" i="18" s="1"/>
  <c r="B5250" i="18"/>
  <c r="N5250" i="18" s="1"/>
  <c r="B5428" i="18"/>
  <c r="N5428" i="18" s="1"/>
  <c r="B5912" i="18"/>
  <c r="N5912" i="18" s="1"/>
  <c r="B169" i="18"/>
  <c r="N169" i="18" s="1"/>
  <c r="B2968" i="18"/>
  <c r="N2968" i="18" s="1"/>
  <c r="B4290" i="18"/>
  <c r="N4290" i="18" s="1"/>
  <c r="B3425" i="18"/>
  <c r="N3425" i="18" s="1"/>
  <c r="B4488" i="18"/>
  <c r="N4488" i="18" s="1"/>
  <c r="B5451" i="18"/>
  <c r="N5451" i="18" s="1"/>
  <c r="B3261" i="18"/>
  <c r="N3261" i="18" s="1"/>
  <c r="B5913" i="18"/>
  <c r="N5913" i="18" s="1"/>
  <c r="B3322" i="18"/>
  <c r="N3322" i="18" s="1"/>
  <c r="B318" i="18"/>
  <c r="N318" i="18" s="1"/>
  <c r="B3454" i="18"/>
  <c r="N3454" i="18" s="1"/>
  <c r="B1581" i="18"/>
  <c r="N1581" i="18" s="1"/>
  <c r="B639" i="18"/>
  <c r="N639" i="18" s="1"/>
  <c r="B1215" i="18"/>
  <c r="N1215" i="18" s="1"/>
  <c r="B5168" i="18"/>
  <c r="N5168" i="18" s="1"/>
  <c r="B1351" i="18"/>
  <c r="N1351" i="18" s="1"/>
  <c r="B5180" i="18"/>
  <c r="N5180" i="18" s="1"/>
  <c r="B870" i="18"/>
  <c r="N870" i="18" s="1"/>
  <c r="B509" i="18"/>
  <c r="N509" i="18" s="1"/>
  <c r="B2581" i="18"/>
  <c r="N2581" i="18" s="1"/>
  <c r="B2303" i="18"/>
  <c r="N2303" i="18" s="1"/>
  <c r="B5627" i="18"/>
  <c r="N5627" i="18" s="1"/>
  <c r="B2898" i="18"/>
  <c r="N2898" i="18" s="1"/>
  <c r="B4429" i="18"/>
  <c r="N4429" i="18" s="1"/>
  <c r="B3528" i="18"/>
  <c r="N3528" i="18" s="1"/>
  <c r="B844" i="18"/>
  <c r="N844" i="18" s="1"/>
  <c r="B2274" i="18"/>
  <c r="N2274" i="18" s="1"/>
  <c r="B2860" i="18"/>
  <c r="N2860" i="18" s="1"/>
  <c r="B2526" i="18"/>
  <c r="N2526" i="18" s="1"/>
  <c r="B2841" i="18"/>
  <c r="N2841" i="18" s="1"/>
  <c r="B5832" i="18"/>
  <c r="N5832" i="18" s="1"/>
  <c r="B935" i="18"/>
  <c r="N935" i="18" s="1"/>
  <c r="B2384" i="18"/>
  <c r="N2384" i="18" s="1"/>
  <c r="B5106" i="18"/>
  <c r="N5106" i="18" s="1"/>
  <c r="B1538" i="18"/>
  <c r="N1538" i="18" s="1"/>
  <c r="B4845" i="18"/>
  <c r="N4845" i="18" s="1"/>
  <c r="B2420" i="18"/>
  <c r="N2420" i="18" s="1"/>
  <c r="B1261" i="18"/>
  <c r="N1261" i="18" s="1"/>
  <c r="B3430" i="18"/>
  <c r="N3430" i="18" s="1"/>
  <c r="B2394" i="18"/>
  <c r="N2394" i="18" s="1"/>
  <c r="B1053" i="18"/>
  <c r="N1053" i="18" s="1"/>
  <c r="B3895" i="18"/>
  <c r="N3895" i="18" s="1"/>
  <c r="B5945" i="18"/>
  <c r="N5945" i="18" s="1"/>
  <c r="B3371" i="18"/>
  <c r="N3371" i="18" s="1"/>
  <c r="B5513" i="18"/>
  <c r="N5513" i="18" s="1"/>
  <c r="B3684" i="18"/>
  <c r="N3684" i="18" s="1"/>
  <c r="B5032" i="18"/>
  <c r="N5032" i="18" s="1"/>
  <c r="B1344" i="18"/>
  <c r="N1344" i="18" s="1"/>
  <c r="B990" i="18"/>
  <c r="N990" i="18" s="1"/>
  <c r="B2805" i="18"/>
  <c r="N2805" i="18" s="1"/>
  <c r="B2291" i="18"/>
  <c r="N2291" i="18" s="1"/>
  <c r="B5341" i="18"/>
  <c r="N5341" i="18" s="1"/>
  <c r="B5815" i="18"/>
  <c r="N5815" i="18" s="1"/>
  <c r="B4608" i="18"/>
  <c r="N4608" i="18" s="1"/>
  <c r="B2386" i="18"/>
  <c r="N2386" i="18" s="1"/>
  <c r="B2536" i="18"/>
  <c r="N2536" i="18" s="1"/>
  <c r="B5181" i="18"/>
  <c r="N5181" i="18" s="1"/>
  <c r="B1440" i="18"/>
  <c r="N1440" i="18" s="1"/>
  <c r="B2892" i="18"/>
  <c r="N2892" i="18" s="1"/>
  <c r="B1961" i="18"/>
  <c r="N1961" i="18" s="1"/>
  <c r="B3964" i="18"/>
  <c r="N3964" i="18" s="1"/>
  <c r="B4233" i="18"/>
  <c r="N4233" i="18" s="1"/>
  <c r="B4906" i="18"/>
  <c r="N4906" i="18" s="1"/>
  <c r="B640" i="18"/>
  <c r="N640" i="18" s="1"/>
  <c r="B4875" i="18"/>
  <c r="N4875" i="18" s="1"/>
  <c r="B5318" i="18"/>
  <c r="N5318" i="18" s="1"/>
  <c r="B2078" i="18"/>
  <c r="N2078" i="18" s="1"/>
  <c r="B5031" i="18"/>
  <c r="N5031" i="18" s="1"/>
  <c r="B853" i="18"/>
  <c r="N853" i="18" s="1"/>
  <c r="B42" i="18"/>
  <c r="N42" i="18" s="1"/>
  <c r="B381" i="18"/>
  <c r="N381" i="18" s="1"/>
  <c r="B741" i="18"/>
  <c r="N741" i="18" s="1"/>
  <c r="B629" i="18"/>
  <c r="N629" i="18" s="1"/>
  <c r="B2746" i="18"/>
  <c r="N2746" i="18" s="1"/>
  <c r="B4143" i="18"/>
  <c r="N4143" i="18" s="1"/>
  <c r="B4196" i="18"/>
  <c r="N4196" i="18" s="1"/>
  <c r="B2673" i="18"/>
  <c r="N2673" i="18" s="1"/>
  <c r="B3525" i="18"/>
  <c r="N3525" i="18" s="1"/>
  <c r="B914" i="18"/>
  <c r="N914" i="18" s="1"/>
  <c r="B2221" i="18"/>
  <c r="N2221" i="18" s="1"/>
  <c r="B5533" i="18"/>
  <c r="N5533" i="18" s="1"/>
  <c r="B1248" i="18"/>
  <c r="N1248" i="18" s="1"/>
  <c r="B4036" i="18"/>
  <c r="N4036" i="18" s="1"/>
  <c r="B2487" i="18"/>
  <c r="N2487" i="18" s="1"/>
  <c r="B404" i="18"/>
  <c r="N404" i="18" s="1"/>
  <c r="B41" i="18"/>
  <c r="N41" i="18" s="1"/>
  <c r="B4738" i="18"/>
  <c r="N4738" i="18" s="1"/>
  <c r="B3469" i="18"/>
  <c r="N3469" i="18" s="1"/>
  <c r="B5676" i="18"/>
  <c r="N5676" i="18" s="1"/>
  <c r="B3716" i="18"/>
  <c r="N3716" i="18" s="1"/>
  <c r="B71" i="18"/>
  <c r="N71" i="18" s="1"/>
  <c r="B961" i="18"/>
  <c r="N961" i="18" s="1"/>
  <c r="B5155" i="18"/>
  <c r="N5155" i="18" s="1"/>
  <c r="B864" i="18"/>
  <c r="N864" i="18" s="1"/>
  <c r="B2421" i="18"/>
  <c r="N2421" i="18" s="1"/>
  <c r="B2369" i="18"/>
  <c r="N2369" i="18" s="1"/>
  <c r="B1023" i="18"/>
  <c r="N1023" i="18" s="1"/>
  <c r="B5270" i="18"/>
  <c r="N5270" i="18" s="1"/>
  <c r="B5874" i="18"/>
  <c r="N5874" i="18" s="1"/>
  <c r="B1720" i="18"/>
  <c r="N1720" i="18" s="1"/>
  <c r="B4932" i="18"/>
  <c r="N4932" i="18" s="1"/>
  <c r="B2024" i="18"/>
  <c r="N2024" i="18" s="1"/>
  <c r="B249" i="18"/>
  <c r="N249" i="18" s="1"/>
  <c r="B5767" i="18"/>
  <c r="N5767" i="18" s="1"/>
  <c r="B4121" i="18"/>
  <c r="N4121" i="18" s="1"/>
  <c r="B1365" i="18"/>
  <c r="N1365" i="18" s="1"/>
  <c r="B4965" i="18"/>
  <c r="N4965" i="18" s="1"/>
  <c r="B3485" i="18"/>
  <c r="N3485" i="18" s="1"/>
  <c r="B685" i="18"/>
  <c r="N685" i="18" s="1"/>
  <c r="B2659" i="18"/>
  <c r="N2659" i="18" s="1"/>
  <c r="B2609" i="18"/>
  <c r="N2609" i="18" s="1"/>
  <c r="B4614" i="18"/>
  <c r="N4614" i="18" s="1"/>
  <c r="B5916" i="18"/>
  <c r="N5916" i="18" s="1"/>
  <c r="B3079" i="18"/>
  <c r="N3079" i="18" s="1"/>
  <c r="B1036" i="18"/>
  <c r="N1036" i="18" s="1"/>
  <c r="B5322" i="18"/>
  <c r="N5322" i="18" s="1"/>
  <c r="B4734" i="18"/>
  <c r="N4734" i="18" s="1"/>
  <c r="B4587" i="18"/>
  <c r="N4587" i="18" s="1"/>
  <c r="B4513" i="18"/>
  <c r="N4513" i="18" s="1"/>
  <c r="B2650" i="18"/>
  <c r="N2650" i="18" s="1"/>
  <c r="B4268" i="18"/>
  <c r="N4268" i="18" s="1"/>
  <c r="B3414" i="18"/>
  <c r="N3414" i="18" s="1"/>
  <c r="B3061" i="18"/>
  <c r="N3061" i="18" s="1"/>
  <c r="B1964" i="18"/>
  <c r="N1964" i="18" s="1"/>
  <c r="B4288" i="18"/>
  <c r="N4288" i="18" s="1"/>
  <c r="B4723" i="18"/>
  <c r="N4723" i="18" s="1"/>
  <c r="B5607" i="18"/>
  <c r="N5607" i="18" s="1"/>
  <c r="B1229" i="18"/>
  <c r="N1229" i="18" s="1"/>
  <c r="B4617" i="18"/>
  <c r="N4617" i="18" s="1"/>
  <c r="B3037" i="18"/>
  <c r="N3037" i="18" s="1"/>
  <c r="B5233" i="18"/>
  <c r="N5233" i="18" s="1"/>
  <c r="B5942" i="18"/>
  <c r="N5942" i="18" s="1"/>
  <c r="B1510" i="18"/>
  <c r="N1510" i="18" s="1"/>
  <c r="B4867" i="18"/>
  <c r="N4867" i="18" s="1"/>
  <c r="B5030" i="18"/>
  <c r="N5030" i="18" s="1"/>
  <c r="B1824" i="18"/>
  <c r="N1824" i="18" s="1"/>
  <c r="B4819" i="18"/>
  <c r="N4819" i="18" s="1"/>
  <c r="B1979" i="18"/>
  <c r="N1979" i="18" s="1"/>
  <c r="B4302" i="18"/>
  <c r="N4302" i="18" s="1"/>
  <c r="B3190" i="18"/>
  <c r="N3190" i="18" s="1"/>
  <c r="B925" i="18"/>
  <c r="N925" i="18" s="1"/>
  <c r="B1186" i="18"/>
  <c r="N1186" i="18" s="1"/>
  <c r="B328" i="18"/>
  <c r="N328" i="18" s="1"/>
  <c r="B1011" i="18"/>
  <c r="N1011" i="18" s="1"/>
  <c r="B1236" i="18"/>
  <c r="N1236" i="18" s="1"/>
  <c r="B5055" i="18"/>
  <c r="N5055" i="18" s="1"/>
  <c r="B2675" i="18"/>
  <c r="N2675" i="18" s="1"/>
  <c r="B5098" i="18"/>
  <c r="N5098" i="18" s="1"/>
  <c r="B4874" i="18"/>
  <c r="N4874" i="18" s="1"/>
  <c r="B868" i="18"/>
  <c r="N868" i="18" s="1"/>
  <c r="B2318" i="18"/>
  <c r="N2318" i="18" s="1"/>
  <c r="B5254" i="18"/>
  <c r="N5254" i="18" s="1"/>
  <c r="B2365" i="18"/>
  <c r="N2365" i="18" s="1"/>
  <c r="B2777" i="18"/>
  <c r="N2777" i="18" s="1"/>
  <c r="B3438" i="18"/>
  <c r="N3438" i="18" s="1"/>
  <c r="B2498" i="18"/>
  <c r="N2498" i="18" s="1"/>
  <c r="B2283" i="18"/>
  <c r="N2283" i="18" s="1"/>
  <c r="B5801" i="18"/>
  <c r="N5801" i="18" s="1"/>
  <c r="B2485" i="18"/>
  <c r="N2485" i="18" s="1"/>
  <c r="B1436" i="18"/>
  <c r="N1436" i="18" s="1"/>
  <c r="B1166" i="18"/>
  <c r="N1166" i="18" s="1"/>
  <c r="B1444" i="18"/>
  <c r="N1444" i="18" s="1"/>
  <c r="B591" i="18"/>
  <c r="N591" i="18" s="1"/>
  <c r="B4134" i="18"/>
  <c r="N4134" i="18" s="1"/>
  <c r="B3932" i="18"/>
  <c r="N3932" i="18" s="1"/>
  <c r="B3533" i="18"/>
  <c r="N3533" i="18" s="1"/>
  <c r="B4197" i="18"/>
  <c r="N4197" i="18" s="1"/>
  <c r="B615" i="18"/>
  <c r="N615" i="18" s="1"/>
  <c r="B4631" i="18"/>
  <c r="N4631" i="18" s="1"/>
  <c r="B2692" i="18"/>
  <c r="N2692" i="18" s="1"/>
  <c r="B1590" i="18"/>
  <c r="N1590" i="18" s="1"/>
  <c r="B3260" i="18"/>
  <c r="N3260" i="18" s="1"/>
  <c r="B1879" i="18"/>
  <c r="N1879" i="18" s="1"/>
  <c r="B552" i="18"/>
  <c r="N552" i="18" s="1"/>
  <c r="B1841" i="18"/>
  <c r="N1841" i="18" s="1"/>
  <c r="B1767" i="18"/>
  <c r="N1767" i="18" s="1"/>
  <c r="B816" i="18"/>
  <c r="N816" i="18" s="1"/>
  <c r="B1806" i="18"/>
  <c r="N1806" i="18" s="1"/>
  <c r="B5001" i="18"/>
  <c r="N5001" i="18" s="1"/>
  <c r="B526" i="18"/>
  <c r="N526" i="18" s="1"/>
  <c r="B5583" i="18"/>
  <c r="N5583" i="18" s="1"/>
  <c r="B5939" i="18"/>
  <c r="N5939" i="18" s="1"/>
  <c r="B1616" i="18"/>
  <c r="N1616" i="18" s="1"/>
  <c r="B3869" i="18"/>
  <c r="N3869" i="18" s="1"/>
  <c r="B1340" i="18"/>
  <c r="N1340" i="18" s="1"/>
  <c r="B3683" i="18"/>
  <c r="N3683" i="18" s="1"/>
  <c r="B5477" i="18"/>
  <c r="N5477" i="18" s="1"/>
  <c r="B2441" i="18"/>
  <c r="N2441" i="18" s="1"/>
  <c r="B5546" i="18"/>
  <c r="N5546" i="18" s="1"/>
  <c r="B1921" i="18"/>
  <c r="N1921" i="18" s="1"/>
  <c r="B5668" i="18"/>
  <c r="N5668" i="18" s="1"/>
  <c r="B3197" i="18"/>
  <c r="N3197" i="18" s="1"/>
  <c r="B272" i="18"/>
  <c r="N272" i="18" s="1"/>
  <c r="B4655" i="18"/>
  <c r="N4655" i="18" s="1"/>
  <c r="B3920" i="18"/>
  <c r="N3920" i="18" s="1"/>
  <c r="B3439" i="18"/>
  <c r="N3439" i="18" s="1"/>
  <c r="B5475" i="18"/>
  <c r="N5475" i="18" s="1"/>
  <c r="B1555" i="18"/>
  <c r="N1555" i="18" s="1"/>
  <c r="B4068" i="18"/>
  <c r="N4068" i="18" s="1"/>
  <c r="B899" i="18"/>
  <c r="N899" i="18" s="1"/>
  <c r="B1443" i="18"/>
  <c r="N1443" i="18" s="1"/>
  <c r="B2769" i="18"/>
  <c r="N2769" i="18" s="1"/>
  <c r="B4833" i="18"/>
  <c r="N4833" i="18" s="1"/>
  <c r="B4495" i="18"/>
  <c r="N4495" i="18" s="1"/>
  <c r="B5961" i="18"/>
  <c r="N5961" i="18" s="1"/>
  <c r="B3595" i="18"/>
  <c r="N3595" i="18" s="1"/>
  <c r="B5184" i="18"/>
  <c r="N5184" i="18" s="1"/>
  <c r="B5003" i="18"/>
  <c r="N5003" i="18" s="1"/>
  <c r="B2572" i="18"/>
  <c r="N2572" i="18" s="1"/>
  <c r="B2591" i="18"/>
  <c r="N2591" i="18" s="1"/>
  <c r="B5896" i="18"/>
  <c r="N5896" i="18" s="1"/>
  <c r="B4266" i="18"/>
  <c r="N4266" i="18" s="1"/>
  <c r="B2543" i="18"/>
  <c r="N2543" i="18" s="1"/>
  <c r="B5438" i="18"/>
  <c r="N5438" i="18" s="1"/>
  <c r="B5777" i="18"/>
  <c r="N5777" i="18" s="1"/>
  <c r="B1359" i="18"/>
  <c r="N1359" i="18" s="1"/>
  <c r="B4229" i="18"/>
  <c r="N4229" i="18" s="1"/>
  <c r="B2736" i="18"/>
  <c r="N2736" i="18" s="1"/>
  <c r="B6037" i="18"/>
  <c r="N6037" i="18" s="1"/>
  <c r="B634" i="18"/>
  <c r="N634" i="18" s="1"/>
  <c r="B757" i="18"/>
  <c r="N757" i="18" s="1"/>
  <c r="B570" i="18"/>
  <c r="N570" i="18" s="1"/>
  <c r="B297" i="18"/>
  <c r="N297" i="18" s="1"/>
  <c r="B2598" i="18"/>
  <c r="N2598" i="18" s="1"/>
  <c r="B1607" i="18"/>
  <c r="N1607" i="18" s="1"/>
  <c r="B1773" i="18"/>
  <c r="N1773" i="18" s="1"/>
  <c r="B794" i="18"/>
  <c r="N794" i="18" s="1"/>
  <c r="B417" i="18"/>
  <c r="N417" i="18" s="1"/>
  <c r="B1084" i="18"/>
  <c r="N1084" i="18" s="1"/>
  <c r="B4882" i="18"/>
  <c r="N4882" i="18" s="1"/>
  <c r="B2117" i="18"/>
  <c r="N2117" i="18" s="1"/>
  <c r="B6098" i="18"/>
  <c r="N6098" i="18" s="1"/>
  <c r="B2398" i="18"/>
  <c r="N2398" i="18" s="1"/>
  <c r="B4222" i="18"/>
  <c r="N4222" i="18" s="1"/>
  <c r="B558" i="18"/>
  <c r="N558" i="18" s="1"/>
  <c r="B3368" i="18"/>
  <c r="N3368" i="18" s="1"/>
  <c r="B3492" i="18"/>
  <c r="N3492" i="18" s="1"/>
  <c r="B5423" i="18"/>
  <c r="N5423" i="18" s="1"/>
  <c r="B3295" i="18"/>
  <c r="N3295" i="18" s="1"/>
  <c r="B4895" i="18"/>
  <c r="N4895" i="18" s="1"/>
  <c r="B307" i="18"/>
  <c r="N307" i="18" s="1"/>
  <c r="B3822" i="18"/>
  <c r="N3822" i="18" s="1"/>
  <c r="B1371" i="18"/>
  <c r="N1371" i="18" s="1"/>
  <c r="B4858" i="18"/>
  <c r="N4858" i="18" s="1"/>
  <c r="B5007" i="18"/>
  <c r="N5007" i="18" s="1"/>
  <c r="B1386" i="18"/>
  <c r="N1386" i="18" s="1"/>
  <c r="B537" i="18"/>
  <c r="N537" i="18" s="1"/>
  <c r="B4760" i="18"/>
  <c r="N4760" i="18" s="1"/>
  <c r="B4805" i="18"/>
  <c r="N4805" i="18" s="1"/>
  <c r="B4198" i="18"/>
  <c r="N4198" i="18" s="1"/>
  <c r="B4020" i="18"/>
  <c r="N4020" i="18" s="1"/>
  <c r="B5793" i="18"/>
  <c r="N5793" i="18" s="1"/>
  <c r="B3786" i="18"/>
  <c r="N3786" i="18" s="1"/>
  <c r="B2101" i="18"/>
  <c r="N2101" i="18" s="1"/>
  <c r="B871" i="18"/>
  <c r="N871" i="18" s="1"/>
  <c r="B3431" i="18"/>
  <c r="N3431" i="18" s="1"/>
  <c r="B1407" i="18"/>
  <c r="N1407" i="18" s="1"/>
  <c r="B3325" i="18"/>
  <c r="N3325" i="18" s="1"/>
  <c r="B2466" i="18"/>
  <c r="N2466" i="18" s="1"/>
  <c r="B5062" i="18"/>
  <c r="N5062" i="18" s="1"/>
  <c r="B1901" i="18"/>
  <c r="N1901" i="18" s="1"/>
  <c r="B118" i="18"/>
  <c r="N118" i="18" s="1"/>
  <c r="B1474" i="18"/>
  <c r="N1474" i="18" s="1"/>
  <c r="B2528" i="18"/>
  <c r="N2528" i="18" s="1"/>
  <c r="B2426" i="18"/>
  <c r="N2426" i="18" s="1"/>
  <c r="B5393" i="18"/>
  <c r="N5393" i="18" s="1"/>
  <c r="B3351" i="18"/>
  <c r="N3351" i="18" s="1"/>
  <c r="B5348" i="18"/>
  <c r="N5348" i="18" s="1"/>
  <c r="B2946" i="18"/>
  <c r="N2946" i="18" s="1"/>
  <c r="B3020" i="18"/>
  <c r="N3020" i="18" s="1"/>
  <c r="B5966" i="18"/>
  <c r="N5966" i="18" s="1"/>
  <c r="B3407" i="18"/>
  <c r="N3407" i="18" s="1"/>
  <c r="B3580" i="18"/>
  <c r="N3580" i="18" s="1"/>
  <c r="B5900" i="18"/>
  <c r="N5900" i="18" s="1"/>
  <c r="B2060" i="18"/>
  <c r="N2060" i="18" s="1"/>
  <c r="B3014" i="18"/>
  <c r="N3014" i="18" s="1"/>
  <c r="B5987" i="18"/>
  <c r="N5987" i="18" s="1"/>
  <c r="B2334" i="18"/>
  <c r="N2334" i="18" s="1"/>
  <c r="B4329" i="18"/>
  <c r="N4329" i="18" s="1"/>
  <c r="B644" i="18"/>
  <c r="N644" i="18" s="1"/>
  <c r="B3615" i="18"/>
  <c r="N3615" i="18" s="1"/>
  <c r="B5529" i="18"/>
  <c r="N5529" i="18" s="1"/>
  <c r="B3848" i="18"/>
  <c r="N3848" i="18" s="1"/>
  <c r="B4303" i="18"/>
  <c r="N4303" i="18" s="1"/>
  <c r="B4775" i="18"/>
  <c r="N4775" i="18" s="1"/>
  <c r="B3826" i="18"/>
  <c r="N3826" i="18" s="1"/>
  <c r="B1613" i="18"/>
  <c r="N1613" i="18" s="1"/>
  <c r="B2936" i="18"/>
  <c r="N2936" i="18" s="1"/>
  <c r="B1881" i="18"/>
  <c r="N1881" i="18" s="1"/>
  <c r="B1438" i="18"/>
  <c r="N1438" i="18" s="1"/>
  <c r="B5464" i="18"/>
  <c r="N5464" i="18" s="1"/>
  <c r="B3173" i="18"/>
  <c r="N3173" i="18" s="1"/>
  <c r="B5739" i="18"/>
  <c r="N5739" i="18" s="1"/>
  <c r="B3815" i="18"/>
  <c r="N3815" i="18" s="1"/>
  <c r="B33" i="18"/>
  <c r="N33" i="18" s="1"/>
  <c r="B14" i="18"/>
  <c r="N14" i="18" s="1"/>
  <c r="B313" i="18"/>
  <c r="N313" i="18" s="1"/>
  <c r="B3943" i="18"/>
  <c r="N3943" i="18" s="1"/>
  <c r="B619" i="18"/>
  <c r="N619" i="18" s="1"/>
  <c r="B1028" i="18"/>
  <c r="N1028" i="18" s="1"/>
  <c r="B279" i="18"/>
  <c r="N279" i="18" s="1"/>
  <c r="B1645" i="18"/>
  <c r="N1645" i="18" s="1"/>
  <c r="B2934" i="18"/>
  <c r="N2934" i="18" s="1"/>
  <c r="B2683" i="18"/>
  <c r="N2683" i="18" s="1"/>
  <c r="B5947" i="18"/>
  <c r="N5947" i="18" s="1"/>
  <c r="B2422" i="18"/>
  <c r="N2422" i="18" s="1"/>
  <c r="B1586" i="18"/>
  <c r="N1586" i="18" s="1"/>
  <c r="B5621" i="18"/>
  <c r="N5621" i="18" s="1"/>
  <c r="B5137" i="18"/>
  <c r="N5137" i="18" s="1"/>
  <c r="B1080" i="18"/>
  <c r="N1080" i="18" s="1"/>
  <c r="B4325" i="18"/>
  <c r="N4325" i="18" s="1"/>
  <c r="B2249" i="18"/>
  <c r="N2249" i="18" s="1"/>
  <c r="B916" i="18"/>
  <c r="N916" i="18" s="1"/>
  <c r="B1712" i="18"/>
  <c r="N1712" i="18" s="1"/>
  <c r="B5221" i="18"/>
  <c r="N5221" i="18" s="1"/>
  <c r="B3281" i="18"/>
  <c r="N3281" i="18" s="1"/>
  <c r="B5336" i="18"/>
  <c r="N5336" i="18" s="1"/>
  <c r="B4664" i="18"/>
  <c r="N4664" i="18" s="1"/>
  <c r="B3251" i="18"/>
  <c r="N3251" i="18" s="1"/>
  <c r="B2566" i="18"/>
  <c r="N2566" i="18" s="1"/>
  <c r="B1114" i="18"/>
  <c r="N1114" i="18" s="1"/>
  <c r="B2652" i="18"/>
  <c r="N2652" i="18" s="1"/>
  <c r="B1420" i="18"/>
  <c r="N1420" i="18" s="1"/>
  <c r="B5517" i="18"/>
  <c r="N5517" i="18" s="1"/>
  <c r="B391" i="18"/>
  <c r="N391" i="18" s="1"/>
  <c r="B790" i="18"/>
  <c r="N790" i="18" s="1"/>
  <c r="B4291" i="18"/>
  <c r="N4291" i="18" s="1"/>
  <c r="B872" i="18"/>
  <c r="N872" i="18" s="1"/>
  <c r="B5760" i="18"/>
  <c r="N5760" i="18" s="1"/>
  <c r="B814" i="18"/>
  <c r="N814" i="18" s="1"/>
  <c r="B4192" i="18"/>
  <c r="N4192" i="18" s="1"/>
  <c r="B5183" i="18"/>
  <c r="N5183" i="18" s="1"/>
  <c r="B4795" i="18"/>
  <c r="N4795" i="18" s="1"/>
  <c r="B4437" i="18"/>
  <c r="N4437" i="18" s="1"/>
  <c r="B1237" i="18"/>
  <c r="N1237" i="18" s="1"/>
  <c r="B4312" i="18"/>
  <c r="N4312" i="18" s="1"/>
  <c r="B3911" i="18"/>
  <c r="N3911" i="18" s="1"/>
  <c r="B1629" i="18"/>
  <c r="N1629" i="18" s="1"/>
  <c r="B4865" i="18"/>
  <c r="N4865" i="18" s="1"/>
  <c r="B3337" i="18"/>
  <c r="N3337" i="18" s="1"/>
  <c r="B3201" i="18"/>
  <c r="N3201" i="18" s="1"/>
  <c r="B3961" i="18"/>
  <c r="N3961" i="18" s="1"/>
  <c r="B3393" i="18"/>
  <c r="N3393" i="18" s="1"/>
  <c r="B5727" i="18"/>
  <c r="N5727" i="18" s="1"/>
  <c r="B1675" i="18"/>
  <c r="N1675" i="18" s="1"/>
  <c r="B5110" i="18"/>
  <c r="N5110" i="18" s="1"/>
  <c r="B6074" i="18"/>
  <c r="N6074" i="18" s="1"/>
  <c r="B2743" i="18"/>
  <c r="N2743" i="18" s="1"/>
  <c r="B2178" i="18"/>
  <c r="N2178" i="18" s="1"/>
  <c r="B3447" i="18"/>
  <c r="N3447" i="18" s="1"/>
  <c r="B5296" i="18"/>
  <c r="N5296" i="18" s="1"/>
  <c r="B2545" i="18"/>
  <c r="N2545" i="18" s="1"/>
  <c r="B5196" i="18"/>
  <c r="N5196" i="18" s="1"/>
  <c r="B3748" i="18"/>
  <c r="N3748" i="18" s="1"/>
  <c r="B3741" i="18"/>
  <c r="N3741" i="18" s="1"/>
  <c r="B4844" i="18"/>
  <c r="N4844" i="18" s="1"/>
  <c r="B2246" i="18"/>
  <c r="N2246" i="18" s="1"/>
  <c r="B5656" i="18"/>
  <c r="N5656" i="18" s="1"/>
  <c r="B2227" i="18"/>
  <c r="N2227" i="18" s="1"/>
  <c r="B4567" i="18"/>
  <c r="N4567" i="18" s="1"/>
  <c r="B1458" i="18"/>
  <c r="N1458" i="18" s="1"/>
  <c r="B4122" i="18"/>
  <c r="N4122" i="18" s="1"/>
  <c r="B5711" i="18"/>
  <c r="N5711" i="18" s="1"/>
  <c r="B3475" i="18"/>
  <c r="N3475" i="18" s="1"/>
  <c r="B2354" i="18"/>
  <c r="N2354" i="18" s="1"/>
  <c r="B5569" i="18"/>
  <c r="N5569" i="18" s="1"/>
  <c r="B6088" i="18"/>
  <c r="N6088" i="18" s="1"/>
  <c r="B1756" i="18"/>
  <c r="N1756" i="18" s="1"/>
  <c r="B2744" i="18"/>
  <c r="N2744" i="18" s="1"/>
  <c r="B4348" i="18"/>
  <c r="N4348" i="18" s="1"/>
  <c r="B1010" i="18"/>
  <c r="N1010" i="18" s="1"/>
  <c r="B59" i="18"/>
  <c r="N59" i="18" s="1"/>
  <c r="B3509" i="18"/>
  <c r="N3509" i="18" s="1"/>
  <c r="B735" i="18"/>
  <c r="N735" i="18" s="1"/>
  <c r="B926" i="18"/>
  <c r="N926" i="18" s="1"/>
  <c r="B3302" i="18"/>
  <c r="N3302" i="18" s="1"/>
  <c r="B2558" i="18"/>
  <c r="N2558" i="18" s="1"/>
  <c r="B5831" i="18"/>
  <c r="N5831" i="18" s="1"/>
  <c r="B3050" i="18"/>
  <c r="N3050" i="18" s="1"/>
  <c r="B4199" i="18"/>
  <c r="N4199" i="18" s="1"/>
  <c r="B1115" i="18"/>
  <c r="N1115" i="18" s="1"/>
  <c r="B1888" i="18"/>
  <c r="N1888" i="18" s="1"/>
  <c r="B2125" i="18"/>
  <c r="N2125" i="18" s="1"/>
  <c r="B2378" i="18"/>
  <c r="N2378" i="18" s="1"/>
  <c r="B2689" i="18"/>
  <c r="N2689" i="18" s="1"/>
  <c r="B402" i="18"/>
  <c r="N402" i="18" s="1"/>
  <c r="B2051" i="18"/>
  <c r="N2051" i="18" s="1"/>
  <c r="B4804" i="18"/>
  <c r="N4804" i="18" s="1"/>
  <c r="B999" i="18"/>
  <c r="N999" i="18" s="1"/>
  <c r="B5301" i="18"/>
  <c r="N5301" i="18" s="1"/>
  <c r="B2119" i="18"/>
  <c r="N2119" i="18" s="1"/>
  <c r="B1246" i="18"/>
  <c r="N1246" i="18" s="1"/>
  <c r="B1198" i="18"/>
  <c r="N1198" i="18" s="1"/>
  <c r="B3778" i="18"/>
  <c r="N3778" i="18" s="1"/>
  <c r="B3608" i="18"/>
  <c r="N3608" i="18" s="1"/>
  <c r="B4313" i="18"/>
  <c r="N4313" i="18" s="1"/>
  <c r="B3326" i="18"/>
  <c r="N3326" i="18" s="1"/>
  <c r="B1571" i="18"/>
  <c r="N1571" i="18" s="1"/>
  <c r="B1155" i="18"/>
  <c r="N1155" i="18" s="1"/>
  <c r="B2575" i="18"/>
  <c r="N2575" i="18" s="1"/>
  <c r="B5687" i="18"/>
  <c r="N5687" i="18" s="1"/>
  <c r="B1043" i="18"/>
  <c r="N1043" i="18" s="1"/>
  <c r="B3327" i="18"/>
  <c r="N3327" i="18" s="1"/>
  <c r="B1862" i="18"/>
  <c r="N1862" i="18" s="1"/>
  <c r="B4292" i="18"/>
  <c r="N4292" i="18" s="1"/>
  <c r="B1403" i="18"/>
  <c r="N1403" i="18" s="1"/>
  <c r="B459" i="18"/>
  <c r="N459" i="18" s="1"/>
  <c r="B3820" i="18"/>
  <c r="N3820" i="18" s="1"/>
  <c r="B1735" i="18"/>
  <c r="N1735" i="18" s="1"/>
  <c r="B5162" i="18"/>
  <c r="N5162" i="18" s="1"/>
  <c r="B1532" i="18"/>
  <c r="N1532" i="18" s="1"/>
  <c r="B673" i="18"/>
  <c r="N673" i="18" s="1"/>
  <c r="B5218" i="18"/>
  <c r="N5218" i="18" s="1"/>
  <c r="B3883" i="18"/>
  <c r="N3883" i="18" s="1"/>
  <c r="B5821" i="18"/>
  <c r="N5821" i="18" s="1"/>
  <c r="B6079" i="18"/>
  <c r="N6079" i="18" s="1"/>
  <c r="B4692" i="18"/>
  <c r="N4692" i="18" s="1"/>
  <c r="B1911" i="18"/>
  <c r="N1911" i="18" s="1"/>
  <c r="B1811" i="18"/>
  <c r="N1811" i="18" s="1"/>
  <c r="B5967" i="18"/>
  <c r="N5967" i="18" s="1"/>
  <c r="B2136" i="18"/>
  <c r="N2136" i="18" s="1"/>
  <c r="B4596" i="18"/>
  <c r="N4596" i="18" s="1"/>
  <c r="B3135" i="18"/>
  <c r="N3135" i="18" s="1"/>
  <c r="B2011" i="18"/>
  <c r="N2011" i="18" s="1"/>
  <c r="B3636" i="18"/>
  <c r="N3636" i="18" s="1"/>
  <c r="B2529" i="18"/>
  <c r="N2529" i="18" s="1"/>
  <c r="B5154" i="18"/>
  <c r="N5154" i="18" s="1"/>
  <c r="B2873" i="18"/>
  <c r="N2873" i="18" s="1"/>
  <c r="B4255" i="18"/>
  <c r="N4255" i="18" s="1"/>
  <c r="B1282" i="18"/>
  <c r="N1282" i="18" s="1"/>
  <c r="B1315" i="18"/>
  <c r="N1315" i="18" s="1"/>
  <c r="B4933" i="18"/>
  <c r="N4933" i="18" s="1"/>
  <c r="B194" i="18"/>
  <c r="N194" i="18" s="1"/>
  <c r="B3178" i="18"/>
  <c r="N3178" i="18" s="1"/>
  <c r="B2491" i="18"/>
  <c r="N2491" i="18" s="1"/>
  <c r="B5811" i="18"/>
  <c r="N5811" i="18" s="1"/>
  <c r="B4011" i="18"/>
  <c r="N4011" i="18" s="1"/>
  <c r="B4193" i="18"/>
  <c r="N4193" i="18" s="1"/>
  <c r="B3433" i="18"/>
  <c r="N3433" i="18" s="1"/>
  <c r="B5531" i="18"/>
  <c r="N5531" i="18" s="1"/>
  <c r="B991" i="18"/>
  <c r="N991" i="18" s="1"/>
  <c r="B4917" i="18"/>
  <c r="N4917" i="18" s="1"/>
  <c r="B547" i="18"/>
  <c r="N547" i="18" s="1"/>
  <c r="B90" i="18"/>
  <c r="N90" i="18" s="1"/>
  <c r="B3011" i="18"/>
  <c r="N3011" i="18" s="1"/>
  <c r="B396" i="18"/>
  <c r="N396" i="18" s="1"/>
  <c r="B1242" i="18"/>
  <c r="N1242" i="18" s="1"/>
  <c r="B147" i="18"/>
  <c r="N147" i="18" s="1"/>
  <c r="B422" i="18"/>
  <c r="N422" i="18" s="1"/>
  <c r="B1394" i="18"/>
  <c r="N1394" i="18" s="1"/>
  <c r="B1565" i="18"/>
  <c r="N1565" i="18" s="1"/>
  <c r="B283" i="18"/>
  <c r="N283" i="18" s="1"/>
  <c r="B3999" i="18"/>
  <c r="N3999" i="18" s="1"/>
  <c r="B98" i="18"/>
  <c r="N98" i="18" s="1"/>
  <c r="B2695" i="18"/>
  <c r="N2695" i="18" s="1"/>
  <c r="B5300" i="18"/>
  <c r="N5300" i="18" s="1"/>
  <c r="B2230" i="18"/>
  <c r="N2230" i="18" s="1"/>
  <c r="B5409" i="18"/>
  <c r="N5409" i="18" s="1"/>
  <c r="B1508" i="18"/>
  <c r="N1508" i="18" s="1"/>
  <c r="B3914" i="18"/>
  <c r="N3914" i="18" s="1"/>
  <c r="B435" i="18"/>
  <c r="N435" i="18" s="1"/>
  <c r="B3262" i="18"/>
  <c r="N3262" i="18" s="1"/>
  <c r="B2832" i="18"/>
  <c r="N2832" i="18" s="1"/>
  <c r="B4166" i="18"/>
  <c r="N4166" i="18" s="1"/>
  <c r="B3585" i="18"/>
  <c r="N3585" i="18" s="1"/>
  <c r="B6097" i="18"/>
  <c r="N6097" i="18" s="1"/>
  <c r="B4361" i="18"/>
  <c r="N4361" i="18" s="1"/>
  <c r="B4304" i="18"/>
  <c r="N4304" i="18" s="1"/>
  <c r="B4445" i="18"/>
  <c r="N4445" i="18" s="1"/>
  <c r="B4980" i="18"/>
  <c r="N4980" i="18" s="1"/>
  <c r="B1430" i="18"/>
  <c r="N1430" i="18" s="1"/>
  <c r="B4871" i="18"/>
  <c r="N4871" i="18" s="1"/>
  <c r="B4801" i="18"/>
  <c r="N4801" i="18" s="1"/>
  <c r="B3155" i="18"/>
  <c r="N3155" i="18" s="1"/>
  <c r="B2183" i="18"/>
  <c r="N2183" i="18" s="1"/>
  <c r="B5311" i="18"/>
  <c r="N5311" i="18" s="1"/>
  <c r="B589" i="18"/>
  <c r="N589" i="18" s="1"/>
  <c r="B838" i="18"/>
  <c r="N838" i="18" s="1"/>
  <c r="B4031" i="18"/>
  <c r="N4031" i="18" s="1"/>
  <c r="B1741" i="18"/>
  <c r="N1741" i="18" s="1"/>
  <c r="B5871" i="18"/>
  <c r="N5871" i="18" s="1"/>
  <c r="B1416" i="18"/>
  <c r="N1416" i="18" s="1"/>
  <c r="B2548" i="18"/>
  <c r="N2548" i="18" s="1"/>
  <c r="B333" i="18"/>
  <c r="N333" i="18" s="1"/>
  <c r="B2076" i="18"/>
  <c r="N2076" i="18" s="1"/>
  <c r="B273" i="18"/>
  <c r="N273" i="18" s="1"/>
  <c r="B2114" i="18"/>
  <c r="N2114" i="18" s="1"/>
  <c r="B2105" i="18"/>
  <c r="N2105" i="18" s="1"/>
  <c r="B5984" i="18"/>
  <c r="N5984" i="18" s="1"/>
  <c r="B2226" i="18"/>
  <c r="N2226" i="18" s="1"/>
  <c r="B4342" i="18"/>
  <c r="N4342" i="18" s="1"/>
  <c r="B3565" i="18"/>
  <c r="N3565" i="18" s="1"/>
  <c r="B5868" i="18"/>
  <c r="N5868" i="18" s="1"/>
  <c r="B426" i="18"/>
  <c r="N426" i="18" s="1"/>
  <c r="B3705" i="18"/>
  <c r="N3705" i="18" s="1"/>
  <c r="B3753" i="18"/>
  <c r="N3753" i="18" s="1"/>
  <c r="B1078" i="18"/>
  <c r="N1078" i="18" s="1"/>
  <c r="B5976" i="18"/>
  <c r="N5976" i="18" s="1"/>
  <c r="B5467" i="18"/>
  <c r="N5467" i="18" s="1"/>
  <c r="B225" i="18"/>
  <c r="N225" i="18" s="1"/>
  <c r="B5596" i="18"/>
  <c r="N5596" i="18" s="1"/>
  <c r="B917" i="18"/>
  <c r="N917" i="18" s="1"/>
  <c r="B3000" i="18"/>
  <c r="N3000" i="18" s="1"/>
  <c r="B4958" i="18"/>
  <c r="N4958" i="18" s="1"/>
  <c r="B1098" i="18"/>
  <c r="N1098" i="18" s="1"/>
  <c r="B4267" i="18"/>
  <c r="N4267" i="18" s="1"/>
  <c r="B1983" i="18"/>
  <c r="N1983" i="18" s="1"/>
  <c r="B2315" i="18"/>
  <c r="N2315" i="18" s="1"/>
  <c r="B5474" i="18"/>
  <c r="N5474" i="18" s="1"/>
  <c r="B1163" i="18"/>
  <c r="N1163" i="18" s="1"/>
  <c r="B4293" i="18"/>
  <c r="N4293" i="18" s="1"/>
  <c r="B2502" i="18"/>
  <c r="N2502" i="18" s="1"/>
  <c r="B4747" i="18"/>
  <c r="N4747" i="18" s="1"/>
  <c r="B1479" i="18"/>
  <c r="N1479" i="18" s="1"/>
  <c r="B322" i="18"/>
  <c r="N322" i="18" s="1"/>
  <c r="B1054" i="18"/>
  <c r="N1054" i="18" s="1"/>
  <c r="B296" i="18"/>
  <c r="N296" i="18" s="1"/>
  <c r="B5894" i="18"/>
  <c r="N5894" i="18" s="1"/>
  <c r="B204" i="18"/>
  <c r="N204" i="18" s="1"/>
  <c r="B149" i="18"/>
  <c r="N149" i="18" s="1"/>
  <c r="B4360" i="18"/>
  <c r="N4360" i="18" s="1"/>
  <c r="B4499" i="18"/>
  <c r="N4499" i="18" s="1"/>
  <c r="B3837" i="18"/>
  <c r="N3837" i="18" s="1"/>
  <c r="B3630" i="18"/>
  <c r="N3630" i="18" s="1"/>
  <c r="B226" i="18"/>
  <c r="N226" i="18" s="1"/>
  <c r="B3567" i="18"/>
  <c r="N3567" i="18" s="1"/>
  <c r="B3196" i="18"/>
  <c r="N3196" i="18" s="1"/>
  <c r="B6071" i="18"/>
  <c r="N6071" i="18" s="1"/>
  <c r="B3053" i="18"/>
  <c r="N3053" i="18" s="1"/>
  <c r="B1848" i="18"/>
  <c r="N1848" i="18" s="1"/>
  <c r="B4377" i="18"/>
  <c r="N4377" i="18" s="1"/>
  <c r="B647" i="18"/>
  <c r="N647" i="18" s="1"/>
  <c r="B1003" i="18"/>
  <c r="N1003" i="18" s="1"/>
  <c r="B4094" i="18"/>
  <c r="N4094" i="18" s="1"/>
  <c r="B2217" i="18"/>
  <c r="N2217" i="18" s="1"/>
  <c r="B5686" i="18"/>
  <c r="N5686" i="18" s="1"/>
  <c r="B1377" i="18"/>
  <c r="N1377" i="18" s="1"/>
  <c r="B2490" i="18"/>
  <c r="N2490" i="18" s="1"/>
  <c r="B1004" i="18"/>
  <c r="N1004" i="18" s="1"/>
  <c r="B3693" i="18"/>
  <c r="N3693" i="18" s="1"/>
  <c r="B3811" i="18"/>
  <c r="N3811" i="18" s="1"/>
  <c r="B3279" i="18"/>
  <c r="N3279" i="18" s="1"/>
  <c r="B5346" i="18"/>
  <c r="N5346" i="18" s="1"/>
  <c r="B4751" i="18"/>
  <c r="N4751" i="18" s="1"/>
  <c r="B695" i="18"/>
  <c r="N695" i="18" s="1"/>
  <c r="B2601" i="18"/>
  <c r="N2601" i="18" s="1"/>
  <c r="B2382" i="18"/>
  <c r="N2382" i="18" s="1"/>
  <c r="B3349" i="18"/>
  <c r="N3349" i="18" s="1"/>
  <c r="B5731" i="18"/>
  <c r="N5731" i="18" s="1"/>
  <c r="B2102" i="18"/>
  <c r="N2102" i="18" s="1"/>
  <c r="B303" i="18"/>
  <c r="N303" i="18" s="1"/>
  <c r="B2041" i="18"/>
  <c r="N2041" i="18" s="1"/>
  <c r="B2034" i="18"/>
  <c r="N2034" i="18" s="1"/>
  <c r="B5618" i="18"/>
  <c r="N5618" i="18" s="1"/>
  <c r="B1763" i="18"/>
  <c r="N1763" i="18" s="1"/>
  <c r="B5453" i="18"/>
  <c r="N5453" i="18" s="1"/>
  <c r="B633" i="18"/>
  <c r="N633" i="18" s="1"/>
  <c r="B3018" i="18"/>
  <c r="N3018" i="18" s="1"/>
  <c r="B565" i="18"/>
  <c r="N565" i="18" s="1"/>
  <c r="B1604" i="18"/>
  <c r="N1604" i="18" s="1"/>
  <c r="B484" i="18"/>
  <c r="N484" i="18" s="1"/>
  <c r="B4846" i="18"/>
  <c r="N4846" i="18" s="1"/>
  <c r="B1231" i="18"/>
  <c r="N1231" i="18" s="1"/>
  <c r="B1838" i="18"/>
  <c r="N1838" i="18" s="1"/>
  <c r="B958" i="18"/>
  <c r="N958" i="18" s="1"/>
  <c r="B2621" i="18"/>
  <c r="N2621" i="18" s="1"/>
  <c r="B4044" i="18"/>
  <c r="N4044" i="18" s="1"/>
  <c r="B4881" i="18"/>
  <c r="N4881" i="18" s="1"/>
  <c r="B4992" i="18"/>
  <c r="N4992" i="18" s="1"/>
  <c r="B766" i="18"/>
  <c r="N766" i="18" s="1"/>
  <c r="B3681" i="18"/>
  <c r="N3681" i="18" s="1"/>
  <c r="B3237" i="18"/>
  <c r="N3237" i="18" s="1"/>
  <c r="B5335" i="18"/>
  <c r="N5335" i="18" s="1"/>
  <c r="B3230" i="18"/>
  <c r="N3230" i="18" s="1"/>
  <c r="B4832" i="18"/>
  <c r="N4832" i="18" s="1"/>
  <c r="B1492" i="18"/>
  <c r="N1492" i="18" s="1"/>
  <c r="B5948" i="18"/>
  <c r="N5948" i="18" s="1"/>
  <c r="B2124" i="18"/>
  <c r="N2124" i="18" s="1"/>
  <c r="B5454" i="18"/>
  <c r="N5454" i="18" s="1"/>
  <c r="B1348" i="18"/>
  <c r="N1348" i="18" s="1"/>
  <c r="B6048" i="18"/>
  <c r="N6048" i="18" s="1"/>
  <c r="B2168" i="18"/>
  <c r="N2168" i="18" s="1"/>
  <c r="B4265" i="18"/>
  <c r="N4265" i="18" s="1"/>
  <c r="B4994" i="18"/>
  <c r="N4994" i="18" s="1"/>
  <c r="B3690" i="18"/>
  <c r="N3690" i="18" s="1"/>
  <c r="B3678" i="18"/>
  <c r="N3678" i="18" s="1"/>
  <c r="B5715" i="18"/>
  <c r="N5715" i="18" s="1"/>
  <c r="B1992" i="18"/>
  <c r="N1992" i="18" s="1"/>
  <c r="B5930" i="18"/>
  <c r="N5930" i="18" s="1"/>
  <c r="B271" i="18"/>
  <c r="N271" i="18" s="1"/>
  <c r="B57" i="18"/>
  <c r="N57" i="18" s="1"/>
  <c r="B772" i="18"/>
  <c r="N772" i="18" s="1"/>
  <c r="B665" i="18"/>
  <c r="N665" i="18" s="1"/>
  <c r="B2839" i="18"/>
  <c r="N2839" i="18" s="1"/>
  <c r="B2588" i="18"/>
  <c r="N2588" i="18" s="1"/>
  <c r="B1389" i="18"/>
  <c r="N1389" i="18" s="1"/>
  <c r="B716" i="18"/>
  <c r="N716" i="18" s="1"/>
  <c r="B4230" i="18"/>
  <c r="N4230" i="18" s="1"/>
  <c r="B420" i="18"/>
  <c r="N420" i="18" s="1"/>
  <c r="B2002" i="18"/>
  <c r="N2002" i="18" s="1"/>
  <c r="B5629" i="18"/>
  <c r="N5629" i="18" s="1"/>
  <c r="B3339" i="18"/>
  <c r="N3339" i="18" s="1"/>
  <c r="B5762" i="18"/>
  <c r="N5762" i="18" s="1"/>
  <c r="B1031" i="18"/>
  <c r="N1031" i="18" s="1"/>
  <c r="B4778" i="18"/>
  <c r="N4778" i="18" s="1"/>
  <c r="B3538" i="18"/>
  <c r="N3538" i="18" s="1"/>
  <c r="B3954" i="18"/>
  <c r="N3954" i="18" s="1"/>
  <c r="B3864" i="18"/>
  <c r="N3864" i="18" s="1"/>
  <c r="B947" i="18"/>
  <c r="N947" i="18" s="1"/>
  <c r="B2003" i="18"/>
  <c r="N2003" i="18" s="1"/>
  <c r="B1721" i="18"/>
  <c r="N1721" i="18" s="1"/>
  <c r="B3781" i="18"/>
  <c r="N3781" i="18" s="1"/>
  <c r="B2121" i="18"/>
  <c r="N2121" i="18" s="1"/>
  <c r="B1706" i="18"/>
  <c r="N1706" i="18" s="1"/>
  <c r="B5780" i="18"/>
  <c r="N5780" i="18" s="1"/>
  <c r="B1073" i="18"/>
  <c r="N1073" i="18" s="1"/>
  <c r="B5996" i="18"/>
  <c r="N5996" i="18" s="1"/>
  <c r="B1855" i="18"/>
  <c r="N1855" i="18" s="1"/>
  <c r="B4340" i="18"/>
  <c r="N4340" i="18" s="1"/>
  <c r="B3216" i="18"/>
  <c r="N3216" i="18" s="1"/>
  <c r="B5995" i="18"/>
  <c r="N5995" i="18" s="1"/>
  <c r="B130" i="18"/>
  <c r="N130" i="18" s="1"/>
  <c r="B2910" i="18"/>
  <c r="N2910" i="18" s="1"/>
  <c r="B3891" i="18"/>
  <c r="N3891" i="18" s="1"/>
  <c r="B2484" i="18"/>
  <c r="N2484" i="18" s="1"/>
  <c r="B2150" i="18"/>
  <c r="N2150" i="18" s="1"/>
  <c r="B3878" i="18"/>
  <c r="N3878" i="18" s="1"/>
  <c r="B553" i="18"/>
  <c r="N553" i="18" s="1"/>
  <c r="B2524" i="18"/>
  <c r="N2524" i="18" s="1"/>
  <c r="B6062" i="18"/>
  <c r="N6062" i="18" s="1"/>
  <c r="B2702" i="18"/>
  <c r="N2702" i="18" s="1"/>
  <c r="B3596" i="18"/>
  <c r="N3596" i="18" s="1"/>
  <c r="B5633" i="18"/>
  <c r="N5633" i="18" s="1"/>
  <c r="B3671" i="18"/>
  <c r="N3671" i="18" s="1"/>
  <c r="B1228" i="18"/>
  <c r="N1228" i="18" s="1"/>
  <c r="B2507" i="18"/>
  <c r="N2507" i="18" s="1"/>
  <c r="B4194" i="18"/>
  <c r="N4194" i="18" s="1"/>
  <c r="B4681" i="18"/>
  <c r="N4681" i="18" s="1"/>
  <c r="B5650" i="18"/>
  <c r="N5650" i="18" s="1"/>
  <c r="B1496" i="18"/>
  <c r="N1496" i="18" s="1"/>
  <c r="B5789" i="18"/>
  <c r="N5789" i="18" s="1"/>
  <c r="B2793" i="18"/>
  <c r="N2793" i="18" s="1"/>
  <c r="B1663" i="18"/>
  <c r="N1663" i="18" s="1"/>
  <c r="B4163" i="18"/>
  <c r="N4163" i="18" s="1"/>
  <c r="B4841" i="18"/>
  <c r="N4841" i="18" s="1"/>
  <c r="B827" i="18"/>
  <c r="N827" i="18" s="1"/>
  <c r="B5387" i="18"/>
  <c r="N5387" i="18" s="1"/>
  <c r="B5743" i="18"/>
  <c r="N5743" i="18" s="1"/>
  <c r="B2304" i="18"/>
  <c r="N2304" i="18" s="1"/>
  <c r="B4397" i="18"/>
  <c r="N4397" i="18" s="1"/>
  <c r="B3465" i="18"/>
  <c r="N3465" i="18" s="1"/>
  <c r="B4462" i="18"/>
  <c r="N4462" i="18" s="1"/>
  <c r="B5884" i="18"/>
  <c r="N5884" i="18" s="1"/>
  <c r="B5147" i="18"/>
  <c r="N5147" i="18" s="1"/>
  <c r="B3272" i="18"/>
  <c r="N3272" i="18" s="1"/>
  <c r="B2759" i="18"/>
  <c r="N2759" i="18" s="1"/>
  <c r="B1540" i="18"/>
  <c r="N1540" i="18" s="1"/>
  <c r="B358" i="18"/>
  <c r="N358" i="18" s="1"/>
  <c r="B3416" i="18"/>
  <c r="N3416" i="18" s="1"/>
  <c r="B4684" i="18"/>
  <c r="N4684" i="18" s="1"/>
  <c r="B3091" i="18"/>
  <c r="N3091" i="18" s="1"/>
  <c r="B1244" i="18"/>
  <c r="N1244" i="18" s="1"/>
  <c r="B567" i="18"/>
  <c r="N567" i="18" s="1"/>
  <c r="B436" i="18"/>
  <c r="N436" i="18" s="1"/>
  <c r="B133" i="18"/>
  <c r="N133" i="18" s="1"/>
  <c r="B3057" i="18"/>
  <c r="N3057" i="18" s="1"/>
  <c r="B5708" i="18"/>
  <c r="N5708" i="18" s="1"/>
  <c r="B3703" i="18"/>
  <c r="N3703" i="18" s="1"/>
  <c r="B3710" i="18"/>
  <c r="N3710" i="18" s="1"/>
  <c r="B4914" i="18"/>
  <c r="N4914" i="18" s="1"/>
  <c r="B5672" i="18"/>
  <c r="N5672" i="18" s="1"/>
  <c r="B934" i="18"/>
  <c r="N934" i="18" s="1"/>
  <c r="B3641" i="18"/>
  <c r="N3641" i="18" s="1"/>
  <c r="B2393" i="18"/>
  <c r="N2393" i="18" s="1"/>
  <c r="B3448" i="18"/>
  <c r="N3448" i="18" s="1"/>
  <c r="B2057" i="18"/>
  <c r="N2057" i="18" s="1"/>
  <c r="B120" i="18"/>
  <c r="N120" i="18" s="1"/>
  <c r="B649" i="18"/>
  <c r="N649" i="18" s="1"/>
  <c r="B1349" i="18"/>
  <c r="N1349" i="18" s="1"/>
  <c r="B5807" i="18"/>
  <c r="N5807" i="18" s="1"/>
  <c r="B1468" i="18"/>
  <c r="N1468" i="18" s="1"/>
  <c r="B892" i="18"/>
  <c r="N892" i="18" s="1"/>
  <c r="B4952" i="18"/>
  <c r="N4952" i="18" s="1"/>
  <c r="B732" i="18"/>
  <c r="N732" i="18" s="1"/>
  <c r="B3603" i="18"/>
  <c r="N3603" i="18" s="1"/>
  <c r="B4842" i="18"/>
  <c r="N4842" i="18" s="1"/>
  <c r="B3181" i="18"/>
  <c r="N3181" i="18" s="1"/>
  <c r="B2551" i="18"/>
  <c r="N2551" i="18" s="1"/>
  <c r="B5292" i="18"/>
  <c r="N5292" i="18" s="1"/>
  <c r="B506" i="18"/>
  <c r="N506" i="18" s="1"/>
  <c r="B131" i="18"/>
  <c r="N131" i="18" s="1"/>
  <c r="B3458" i="18"/>
  <c r="N3458" i="18" s="1"/>
  <c r="B2169" i="18"/>
  <c r="N2169" i="18" s="1"/>
  <c r="B5852" i="18"/>
  <c r="N5852" i="18" s="1"/>
  <c r="B2187" i="18"/>
  <c r="N2187" i="18" s="1"/>
  <c r="B3112" i="18"/>
  <c r="N3112" i="18" s="1"/>
  <c r="B718" i="18"/>
  <c r="N718" i="18" s="1"/>
  <c r="B1525" i="18"/>
  <c r="N1525" i="18" s="1"/>
  <c r="B6095" i="18"/>
  <c r="N6095" i="18" s="1"/>
  <c r="B5092" i="18"/>
  <c r="N5092" i="18" s="1"/>
  <c r="B1411" i="18"/>
  <c r="N1411" i="18" s="1"/>
  <c r="B975" i="18"/>
  <c r="N975" i="18" s="1"/>
  <c r="B74" i="18"/>
  <c r="N74" i="18" s="1"/>
  <c r="B3893" i="18"/>
  <c r="N3893" i="18" s="1"/>
  <c r="B776" i="18"/>
  <c r="N776" i="18" s="1"/>
  <c r="B5706" i="18"/>
  <c r="N5706" i="18" s="1"/>
  <c r="B3808" i="18"/>
  <c r="N3808" i="18" s="1"/>
  <c r="B6052" i="18"/>
  <c r="N6052" i="18" s="1"/>
  <c r="B1899" i="18"/>
  <c r="N1899" i="18" s="1"/>
  <c r="B158" i="18"/>
  <c r="N158" i="18" s="1"/>
  <c r="B3394" i="18"/>
  <c r="N3394" i="18" s="1"/>
  <c r="B5330" i="18"/>
  <c r="N5330" i="18" s="1"/>
  <c r="B4708" i="18"/>
  <c r="N4708" i="18" s="1"/>
  <c r="B2802" i="18"/>
  <c r="N2802" i="18" s="1"/>
  <c r="B3887" i="18"/>
  <c r="N3887" i="18" s="1"/>
  <c r="B73" i="18"/>
  <c r="N73" i="18" s="1"/>
  <c r="B3824" i="18"/>
  <c r="N3824" i="18" s="1"/>
  <c r="B3632" i="18"/>
  <c r="N3632" i="18" s="1"/>
  <c r="B4512" i="18"/>
  <c r="N4512" i="18" s="1"/>
  <c r="B4939" i="18"/>
  <c r="N4939" i="18" s="1"/>
  <c r="B3838" i="18"/>
  <c r="N3838" i="18" s="1"/>
  <c r="B3415" i="18"/>
  <c r="N3415" i="18" s="1"/>
  <c r="B1071" i="18"/>
  <c r="N1071" i="18" s="1"/>
  <c r="B3945" i="18"/>
  <c r="N3945" i="18" s="1"/>
  <c r="B2443" i="18"/>
  <c r="N2443" i="18" s="1"/>
  <c r="B3052" i="18"/>
  <c r="N3052" i="18" s="1"/>
  <c r="B5038" i="18"/>
  <c r="N5038" i="18" s="1"/>
  <c r="B4503" i="18"/>
  <c r="N4503" i="18" s="1"/>
  <c r="B1945" i="18"/>
  <c r="N1945" i="18" s="1"/>
  <c r="B5430" i="18"/>
  <c r="N5430" i="18" s="1"/>
  <c r="B1494" i="18"/>
  <c r="N1494" i="18" s="1"/>
  <c r="B17" i="18"/>
  <c r="N17" i="18" s="1"/>
  <c r="B10" i="18"/>
  <c r="N10" i="18" s="1"/>
  <c r="B586" i="18"/>
  <c r="N586" i="18" s="1"/>
  <c r="B354" i="18"/>
  <c r="N354" i="18" s="1"/>
  <c r="B1620" i="18"/>
  <c r="N1620" i="18" s="1"/>
  <c r="B5602" i="18"/>
  <c r="N5602" i="18" s="1"/>
  <c r="B3365" i="18"/>
  <c r="N3365" i="18" s="1"/>
  <c r="B4538" i="18"/>
  <c r="N4538" i="18" s="1"/>
  <c r="B710" i="18"/>
  <c r="N710" i="18" s="1"/>
  <c r="B3137" i="18"/>
  <c r="N3137" i="18" s="1"/>
  <c r="B3231" i="18"/>
  <c r="N3231" i="18" s="1"/>
  <c r="B3283" i="18"/>
  <c r="N3283" i="18" s="1"/>
  <c r="B5946" i="18"/>
  <c r="N5946" i="18" s="1"/>
  <c r="B2674" i="18"/>
  <c r="N2674" i="18" s="1"/>
  <c r="B1874" i="18"/>
  <c r="N1874" i="18" s="1"/>
  <c r="B3654" i="18"/>
  <c r="N3654" i="18" s="1"/>
  <c r="B1516" i="18"/>
  <c r="N1516" i="18" s="1"/>
  <c r="B1103" i="18"/>
  <c r="N1103" i="18" s="1"/>
  <c r="B3594" i="18"/>
  <c r="N3594" i="18" s="1"/>
  <c r="B505" i="18"/>
  <c r="N505" i="18" s="1"/>
  <c r="B3874" i="18"/>
  <c r="N3874" i="18" s="1"/>
  <c r="B4492" i="18"/>
  <c r="N4492" i="18" s="1"/>
  <c r="B4409" i="18"/>
  <c r="N4409" i="18" s="1"/>
  <c r="B1521" i="18"/>
  <c r="N1521" i="18" s="1"/>
  <c r="B1051" i="18"/>
  <c r="N1051" i="18" s="1"/>
  <c r="B4379" i="18"/>
  <c r="N4379" i="18" s="1"/>
  <c r="B6065" i="18"/>
  <c r="N6065" i="18" s="1"/>
  <c r="B3974" i="18"/>
  <c r="N3974" i="18" s="1"/>
  <c r="B1835" i="18"/>
  <c r="N1835" i="18" s="1"/>
  <c r="B4928" i="18"/>
  <c r="N4928" i="18" s="1"/>
  <c r="B3423" i="18"/>
  <c r="N3423" i="18" s="1"/>
  <c r="B110" i="18"/>
  <c r="N110" i="18" s="1"/>
  <c r="B1827" i="18"/>
  <c r="N1827" i="18" s="1"/>
  <c r="B4132" i="18"/>
  <c r="N4132" i="18" s="1"/>
  <c r="B1017" i="18"/>
  <c r="N1017" i="18" s="1"/>
  <c r="B1332" i="18"/>
  <c r="N1332" i="18" s="1"/>
  <c r="B920" i="18"/>
  <c r="N920" i="18" s="1"/>
  <c r="B676" i="18"/>
  <c r="N676" i="18" s="1"/>
  <c r="B800" i="18"/>
  <c r="N800" i="18" s="1"/>
  <c r="B2055" i="18"/>
  <c r="N2055" i="18" s="1"/>
  <c r="B4221" i="18"/>
  <c r="N4221" i="18" s="1"/>
  <c r="B1790" i="18"/>
  <c r="N1790" i="18" s="1"/>
  <c r="B5906" i="18"/>
  <c r="N5906" i="18" s="1"/>
  <c r="B2822" i="18"/>
  <c r="N2822" i="18" s="1"/>
  <c r="B3557" i="18"/>
  <c r="N3557" i="18" s="1"/>
  <c r="B2514" i="18"/>
  <c r="N2514" i="18" s="1"/>
  <c r="B1388" i="18"/>
  <c r="N1388" i="18" s="1"/>
  <c r="B4393" i="18"/>
  <c r="N4393" i="18" s="1"/>
  <c r="B3700" i="18"/>
  <c r="N3700" i="18" s="1"/>
  <c r="B5076" i="18"/>
  <c r="N5076" i="18" s="1"/>
  <c r="B2589" i="18"/>
  <c r="N2589" i="18" s="1"/>
  <c r="B4484" i="18"/>
  <c r="N4484" i="18" s="1"/>
  <c r="B4806" i="18"/>
  <c r="N4806" i="18" s="1"/>
  <c r="B1926" i="18"/>
  <c r="N1926" i="18" s="1"/>
  <c r="B5201" i="18"/>
  <c r="N5201" i="18" s="1"/>
  <c r="B1267" i="18"/>
  <c r="N1267" i="18" s="1"/>
  <c r="B1589" i="18"/>
  <c r="N1589" i="18" s="1"/>
  <c r="B3403" i="18"/>
  <c r="N3403" i="18" s="1"/>
  <c r="B5826" i="18"/>
  <c r="N5826" i="18" s="1"/>
  <c r="B4435" i="18"/>
  <c r="N4435" i="18" s="1"/>
  <c r="B4113" i="18"/>
  <c r="N4113" i="18" s="1"/>
  <c r="B4213" i="18"/>
  <c r="N4213" i="18" s="1"/>
  <c r="B4574" i="18"/>
  <c r="N4574" i="18" s="1"/>
  <c r="B3790" i="18"/>
  <c r="N3790" i="18" s="1"/>
  <c r="B3273" i="18"/>
  <c r="N3273" i="18" s="1"/>
  <c r="B5703" i="18"/>
  <c r="N5703" i="18" s="1"/>
  <c r="B2113" i="18"/>
  <c r="N2113" i="18" s="1"/>
  <c r="B1421" i="18"/>
  <c r="N1421" i="18" s="1"/>
  <c r="B938" i="18"/>
  <c r="N938" i="18" s="1"/>
  <c r="B3434" i="18"/>
  <c r="N3434" i="18" s="1"/>
  <c r="B5096" i="18"/>
  <c r="N5096" i="18" s="1"/>
  <c r="B343" i="18"/>
  <c r="N343" i="18" s="1"/>
  <c r="B1750" i="18"/>
  <c r="N1750" i="18" s="1"/>
  <c r="B195" i="18"/>
  <c r="N195" i="18" s="1"/>
  <c r="B109" i="18"/>
  <c r="N109" i="18" s="1"/>
  <c r="B387" i="18"/>
  <c r="N387" i="18" s="1"/>
  <c r="B3065" i="18"/>
  <c r="N3065" i="18" s="1"/>
  <c r="B2252" i="18"/>
  <c r="N2252" i="18" s="1"/>
  <c r="B2864" i="18"/>
  <c r="N2864" i="18" s="1"/>
  <c r="B2148" i="18"/>
  <c r="N2148" i="18" s="1"/>
  <c r="B517" i="18"/>
  <c r="N517" i="18" s="1"/>
  <c r="B613" i="18"/>
  <c r="N613" i="18" s="1"/>
  <c r="B5116" i="18"/>
  <c r="N5116" i="18" s="1"/>
  <c r="B1200" i="18"/>
  <c r="N1200" i="18" s="1"/>
  <c r="B5752" i="18"/>
  <c r="N5752" i="18" s="1"/>
  <c r="B3782" i="18"/>
  <c r="N3782" i="18" s="1"/>
  <c r="B6041" i="18"/>
  <c r="N6041" i="18" s="1"/>
  <c r="B989" i="18"/>
  <c r="N989" i="18" s="1"/>
  <c r="B1918" i="18"/>
  <c r="N1918" i="18" s="1"/>
  <c r="B6091" i="18"/>
  <c r="N6091" i="18" s="1"/>
  <c r="B2885" i="18"/>
  <c r="N2885" i="18" s="1"/>
  <c r="B3696" i="18"/>
  <c r="N3696" i="18" s="1"/>
  <c r="B3733" i="18"/>
  <c r="N3733" i="18" s="1"/>
  <c r="B5401" i="18"/>
  <c r="N5401" i="18" s="1"/>
  <c r="B974" i="18"/>
  <c r="N974" i="18" s="1"/>
  <c r="B384" i="18"/>
  <c r="N384" i="18" s="1"/>
  <c r="B2778" i="18"/>
  <c r="N2778" i="18" s="1"/>
  <c r="B1674" i="18"/>
  <c r="N1674" i="18" s="1"/>
  <c r="B1600" i="18"/>
  <c r="N1600" i="18" s="1"/>
  <c r="B2751" i="18"/>
  <c r="N2751" i="18" s="1"/>
  <c r="B4404" i="18"/>
  <c r="N4404" i="18" s="1"/>
  <c r="B4331" i="18"/>
  <c r="N4331" i="18" s="1"/>
  <c r="B4156" i="18"/>
  <c r="N4156" i="18" s="1"/>
  <c r="B1435" i="18"/>
  <c r="N1435" i="18" s="1"/>
  <c r="B4999" i="18"/>
  <c r="N4999" i="18" s="1"/>
  <c r="B489" i="18"/>
  <c r="N489" i="18" s="1"/>
  <c r="B2517" i="18"/>
  <c r="N2517" i="18" s="1"/>
  <c r="B4824" i="18"/>
  <c r="N4824" i="18" s="1"/>
  <c r="B4423" i="18"/>
  <c r="N4423" i="18" s="1"/>
  <c r="B2268" i="18"/>
  <c r="N2268" i="18" s="1"/>
  <c r="B5450" i="18"/>
  <c r="N5450" i="18" s="1"/>
  <c r="B1190" i="18"/>
  <c r="N1190" i="18" s="1"/>
  <c r="B2123" i="18"/>
  <c r="N2123" i="18" s="1"/>
  <c r="B4009" i="18"/>
  <c r="N4009" i="18" s="1"/>
  <c r="B2967" i="18"/>
  <c r="N2967" i="18" s="1"/>
  <c r="B5943" i="18"/>
  <c r="N5943" i="18" s="1"/>
  <c r="B2199" i="18"/>
  <c r="N2199" i="18" s="1"/>
  <c r="B3816" i="18"/>
  <c r="N3816" i="18" s="1"/>
  <c r="B5042" i="18"/>
  <c r="N5042" i="18" s="1"/>
  <c r="B2708" i="18"/>
  <c r="N2708" i="18" s="1"/>
  <c r="B3290" i="18"/>
  <c r="N3290" i="18" s="1"/>
  <c r="B666" i="18"/>
  <c r="N666" i="18" s="1"/>
  <c r="B3082" i="18"/>
  <c r="N3082" i="18" s="1"/>
  <c r="B943" i="18"/>
  <c r="N943" i="18" s="1"/>
  <c r="B5305" i="18"/>
  <c r="N5305" i="18" s="1"/>
  <c r="B3026" i="18"/>
  <c r="N3026" i="18" s="1"/>
  <c r="B3033" i="18"/>
  <c r="N3033" i="18" s="1"/>
  <c r="B4399" i="18"/>
  <c r="N4399" i="18" s="1"/>
  <c r="B3054" i="18"/>
  <c r="N3054" i="18" s="1"/>
  <c r="B28" i="18"/>
  <c r="N28" i="18" s="1"/>
  <c r="B3926" i="18"/>
  <c r="N3926" i="18" s="1"/>
  <c r="B349" i="18"/>
  <c r="N349" i="18" s="1"/>
  <c r="B1137" i="18"/>
  <c r="N1137" i="18" s="1"/>
  <c r="B3991" i="18"/>
  <c r="N3991" i="18" s="1"/>
  <c r="B3993" i="18"/>
  <c r="N3993" i="18" s="1"/>
  <c r="B1258" i="18"/>
  <c r="N1258" i="18" s="1"/>
  <c r="B3635" i="18"/>
  <c r="N3635" i="18" s="1"/>
  <c r="B3278" i="18"/>
  <c r="N3278" i="18" s="1"/>
  <c r="B3060" i="18"/>
  <c r="N3060" i="18" s="1"/>
  <c r="B2079" i="18"/>
  <c r="N2079" i="18" s="1"/>
  <c r="B3428" i="18"/>
  <c r="N3428" i="18" s="1"/>
  <c r="B723" i="18"/>
  <c r="N723" i="18" s="1"/>
  <c r="B397" i="18"/>
  <c r="N397" i="18" s="1"/>
  <c r="B1276" i="18"/>
  <c r="N1276" i="18" s="1"/>
  <c r="B1165" i="18"/>
  <c r="N1165" i="18" s="1"/>
  <c r="B874" i="18"/>
  <c r="N874" i="18" s="1"/>
  <c r="B170" i="18"/>
  <c r="N170" i="18" s="1"/>
  <c r="B2561" i="18"/>
  <c r="N2561" i="18" s="1"/>
  <c r="B3185" i="18"/>
  <c r="N3185" i="18" s="1"/>
  <c r="B3309" i="18"/>
  <c r="N3309" i="18" s="1"/>
  <c r="B5935" i="18"/>
  <c r="N5935" i="18" s="1"/>
  <c r="B2580" i="18"/>
  <c r="N2580" i="18" s="1"/>
  <c r="B213" i="18"/>
  <c r="N213" i="18" s="1"/>
  <c r="B1642" i="18"/>
  <c r="N1642" i="18" s="1"/>
  <c r="B2464" i="18"/>
  <c r="N2464" i="18" s="1"/>
  <c r="B5410" i="18"/>
  <c r="N5410" i="18" s="1"/>
  <c r="B1162" i="18"/>
  <c r="N1162" i="18" s="1"/>
  <c r="B5904" i="18"/>
  <c r="N5904" i="18" s="1"/>
  <c r="B1428" i="18"/>
  <c r="N1428" i="18" s="1"/>
  <c r="B882" i="18"/>
  <c r="N882" i="18" s="1"/>
  <c r="B1731" i="18"/>
  <c r="N1731" i="18" s="1"/>
  <c r="B450" i="18"/>
  <c r="N450" i="18" s="1"/>
  <c r="B4607" i="18"/>
  <c r="N4607" i="18" s="1"/>
  <c r="B1127" i="18"/>
  <c r="N1127" i="18" s="1"/>
  <c r="B592" i="18"/>
  <c r="N592" i="18" s="1"/>
  <c r="B3363" i="18"/>
  <c r="N3363" i="18" s="1"/>
  <c r="B5382" i="18"/>
  <c r="N5382" i="18" s="1"/>
  <c r="B3256" i="18"/>
  <c r="N3256" i="18" s="1"/>
  <c r="B944" i="18"/>
  <c r="N944" i="18" s="1"/>
  <c r="B3742" i="18"/>
  <c r="N3742" i="18" s="1"/>
  <c r="B2190" i="18"/>
  <c r="N2190" i="18" s="1"/>
  <c r="B96" i="18"/>
  <c r="N96" i="18" s="1"/>
  <c r="B754" i="18"/>
  <c r="N754" i="18" s="1"/>
  <c r="B3955" i="18"/>
  <c r="N3955" i="18" s="1"/>
  <c r="B1293" i="18"/>
  <c r="N1293" i="18" s="1"/>
  <c r="B1392" i="18"/>
  <c r="N1392" i="18" s="1"/>
  <c r="B368" i="18"/>
  <c r="N368" i="18" s="1"/>
  <c r="B3860" i="18"/>
  <c r="N3860" i="18" s="1"/>
  <c r="B5730" i="18"/>
  <c r="N5730" i="18" s="1"/>
  <c r="B4395" i="18"/>
  <c r="N4395" i="18" s="1"/>
  <c r="B1534" i="18"/>
  <c r="N1534" i="18" s="1"/>
  <c r="B112" i="18"/>
  <c r="N112" i="18" s="1"/>
  <c r="B6061" i="18"/>
  <c r="N6061" i="18" s="1"/>
  <c r="B4043" i="18"/>
  <c r="N4043" i="18" s="1"/>
  <c r="B1951" i="18"/>
  <c r="N1951" i="18" s="1"/>
  <c r="B5259" i="18"/>
  <c r="N5259" i="18" s="1"/>
  <c r="B4727" i="18"/>
  <c r="N4727" i="18" s="1"/>
  <c r="B2924" i="18"/>
  <c r="N2924" i="18" s="1"/>
  <c r="B5398" i="18"/>
  <c r="N5398" i="18" s="1"/>
  <c r="B4847" i="18"/>
  <c r="N4847" i="18" s="1"/>
  <c r="B2927" i="18"/>
  <c r="N2927" i="18" s="1"/>
  <c r="B5544" i="18"/>
  <c r="N5544" i="18" s="1"/>
  <c r="B209" i="18"/>
  <c r="N209" i="18" s="1"/>
  <c r="B2036" i="18"/>
  <c r="N2036" i="18" s="1"/>
  <c r="B4750" i="18"/>
  <c r="N4750" i="18" s="1"/>
  <c r="B2721" i="18"/>
  <c r="N2721" i="18" s="1"/>
  <c r="B5325" i="18"/>
  <c r="N5325" i="18" s="1"/>
  <c r="B3780" i="18"/>
  <c r="N3780" i="18" s="1"/>
  <c r="B4609" i="18"/>
  <c r="N4609" i="18" s="1"/>
  <c r="B3136" i="18"/>
  <c r="N3136" i="18" s="1"/>
  <c r="B2104" i="18"/>
  <c r="N2104" i="18" s="1"/>
  <c r="B4315" i="18"/>
  <c r="N4315" i="18" s="1"/>
  <c r="B1722" i="18"/>
  <c r="N1722" i="18" s="1"/>
  <c r="B4573" i="18"/>
  <c r="N4573" i="18" s="1"/>
  <c r="B3935" i="18"/>
  <c r="N3935" i="18" s="1"/>
  <c r="B511" i="18"/>
  <c r="N511" i="18" s="1"/>
  <c r="B4848" i="18"/>
  <c r="N4848" i="18" s="1"/>
  <c r="B1572" i="18"/>
  <c r="N1572" i="18" s="1"/>
  <c r="B2556" i="18"/>
  <c r="N2556" i="18" s="1"/>
  <c r="B3154" i="18"/>
  <c r="N3154" i="18" s="1"/>
  <c r="B5964" i="18"/>
  <c r="N5964" i="18" s="1"/>
  <c r="B932" i="18"/>
  <c r="N932" i="18" s="1"/>
  <c r="B58" i="18"/>
  <c r="N58" i="18" s="1"/>
  <c r="B862" i="18"/>
  <c r="N862" i="18" s="1"/>
  <c r="B759" i="18"/>
  <c r="N759" i="18" s="1"/>
  <c r="B680" i="18"/>
  <c r="N680" i="18" s="1"/>
  <c r="B966" i="18"/>
  <c r="N966" i="18" s="1"/>
  <c r="B4406" i="18"/>
  <c r="N4406" i="18" s="1"/>
  <c r="B4135" i="18"/>
  <c r="N4135" i="18" s="1"/>
  <c r="B5028" i="18"/>
  <c r="N5028" i="18" s="1"/>
  <c r="B4257" i="18"/>
  <c r="N4257" i="18" s="1"/>
  <c r="B4059" i="18"/>
  <c r="N4059" i="18" s="1"/>
  <c r="B529" i="18"/>
  <c r="N529" i="18" s="1"/>
  <c r="B2696" i="18"/>
  <c r="N2696" i="18" s="1"/>
  <c r="B4102" i="18"/>
  <c r="N4102" i="18" s="1"/>
  <c r="B5404" i="18"/>
  <c r="N5404" i="18" s="1"/>
  <c r="B3249" i="18"/>
  <c r="N3249" i="18" s="1"/>
  <c r="B3627" i="18"/>
  <c r="N3627" i="18" s="1"/>
  <c r="B2763" i="18"/>
  <c r="N2763" i="18" s="1"/>
  <c r="B1876" i="18"/>
  <c r="N1876" i="18" s="1"/>
  <c r="B876" i="18"/>
  <c r="N876" i="18" s="1"/>
  <c r="B3152" i="18"/>
  <c r="N3152" i="18" s="1"/>
  <c r="B1502" i="18"/>
  <c r="N1502" i="18" s="1"/>
  <c r="B5490" i="18"/>
  <c r="N5490" i="18" s="1"/>
  <c r="B1156" i="18"/>
  <c r="N1156" i="18" s="1"/>
  <c r="B5131" i="18"/>
  <c r="N5131" i="18" s="1"/>
  <c r="B4051" i="18"/>
  <c r="N4051" i="18" s="1"/>
  <c r="B5726" i="18"/>
  <c r="N5726" i="18" s="1"/>
  <c r="B4786" i="18"/>
  <c r="N4786" i="18" s="1"/>
  <c r="B129" i="18"/>
  <c r="N129" i="18" s="1"/>
  <c r="B707" i="18"/>
  <c r="N707" i="18" s="1"/>
  <c r="B4839" i="18"/>
  <c r="N4839" i="18" s="1"/>
  <c r="B1323" i="18"/>
  <c r="N1323" i="18" s="1"/>
  <c r="B4626" i="18"/>
  <c r="N4626" i="18" s="1"/>
  <c r="B1548" i="18"/>
  <c r="N1548" i="18" s="1"/>
  <c r="B1934" i="18"/>
  <c r="N1934" i="18" s="1"/>
  <c r="B11" i="18"/>
  <c r="N11" i="18" s="1"/>
  <c r="B809" i="18"/>
  <c r="N809" i="18" s="1"/>
  <c r="B1909" i="18"/>
  <c r="N1909" i="18" s="1"/>
  <c r="B1630" i="18"/>
  <c r="N1630" i="18" s="1"/>
  <c r="B2729" i="18"/>
  <c r="N2729" i="18" s="1"/>
  <c r="B5310" i="18"/>
  <c r="N5310" i="18" s="1"/>
  <c r="B952" i="18"/>
  <c r="N952" i="18" s="1"/>
  <c r="B2134" i="18"/>
  <c r="N2134" i="18" s="1"/>
  <c r="B1144" i="18"/>
  <c r="N1144" i="18" s="1"/>
  <c r="B2259" i="18"/>
  <c r="N2259" i="18" s="1"/>
  <c r="B740" i="18"/>
  <c r="N740" i="18" s="1"/>
  <c r="B4759" i="18"/>
  <c r="N4759" i="18" s="1"/>
  <c r="B1153" i="18"/>
  <c r="N1153" i="18" s="1"/>
  <c r="B228" i="18"/>
  <c r="N228" i="18" s="1"/>
  <c r="B3200" i="18"/>
  <c r="N3200" i="18" s="1"/>
  <c r="B3195" i="18"/>
  <c r="N3195" i="18" s="1"/>
  <c r="B4057" i="18"/>
  <c r="N4057" i="18" s="1"/>
  <c r="B2405" i="18"/>
  <c r="N2405" i="18" s="1"/>
  <c r="B1075" i="18"/>
  <c r="N1075" i="18" s="1"/>
  <c r="B2647" i="18"/>
  <c r="N2647" i="18" s="1"/>
  <c r="B5878" i="18"/>
  <c r="N5878" i="18" s="1"/>
  <c r="B1485" i="18"/>
  <c r="N1485" i="18" s="1"/>
  <c r="B4667" i="18"/>
  <c r="N4667" i="18" s="1"/>
  <c r="B1441" i="18"/>
  <c r="N1441" i="18" s="1"/>
  <c r="B257" i="18"/>
  <c r="N257" i="18" s="1"/>
  <c r="B1325" i="18"/>
  <c r="N1325" i="18" s="1"/>
  <c r="B4946" i="18"/>
  <c r="N4946" i="18" s="1"/>
  <c r="B5617" i="18"/>
  <c r="N5617" i="18" s="1"/>
  <c r="B4285" i="18"/>
  <c r="N4285" i="18" s="1"/>
  <c r="B5605" i="18"/>
  <c r="N5605" i="18" s="1"/>
  <c r="B998" i="18"/>
  <c r="N998" i="18" s="1"/>
  <c r="B5172" i="18"/>
  <c r="N5172" i="18" s="1"/>
  <c r="B2209" i="18"/>
  <c r="N2209" i="18" s="1"/>
  <c r="B5886" i="18"/>
  <c r="N5886" i="18" s="1"/>
  <c r="B6051" i="18"/>
  <c r="N6051" i="18" s="1"/>
  <c r="B5682" i="18"/>
  <c r="N5682" i="18" s="1"/>
  <c r="B3761" i="18"/>
  <c r="N3761" i="18" s="1"/>
  <c r="B5985" i="18"/>
  <c r="N5985" i="18" s="1"/>
  <c r="B5037" i="18"/>
  <c r="N5037" i="18" s="1"/>
  <c r="B2604" i="18"/>
  <c r="N2604" i="18" s="1"/>
  <c r="B5443" i="18"/>
  <c r="N5443" i="18" s="1"/>
  <c r="B3328" i="18"/>
  <c r="N3328" i="18" s="1"/>
  <c r="B5136" i="18"/>
  <c r="N5136" i="18" s="1"/>
  <c r="B1082" i="18"/>
  <c r="N1082" i="18" s="1"/>
  <c r="B264" i="18"/>
  <c r="N264" i="18" s="1"/>
  <c r="B534" i="18"/>
  <c r="N534" i="18" s="1"/>
  <c r="B965" i="18"/>
  <c r="N965" i="18" s="1"/>
  <c r="B802" i="18"/>
  <c r="N802" i="18" s="1"/>
  <c r="B3797" i="18"/>
  <c r="N3797" i="18" s="1"/>
  <c r="B4234" i="18"/>
  <c r="N4234" i="18" s="1"/>
  <c r="B5413" i="18"/>
  <c r="N5413" i="18" s="1"/>
  <c r="B4849" i="18"/>
  <c r="N4849" i="18" s="1"/>
  <c r="B2317" i="18"/>
  <c r="N2317" i="18" s="1"/>
  <c r="B115" i="18"/>
  <c r="N115" i="18" s="1"/>
  <c r="B3471" i="18"/>
  <c r="N3471" i="18" s="1"/>
  <c r="B5830" i="18"/>
  <c r="N5830" i="18" s="1"/>
  <c r="B946" i="18"/>
  <c r="N946" i="18" s="1"/>
  <c r="B3301" i="18"/>
  <c r="N3301" i="18" s="1"/>
  <c r="B2080" i="18"/>
  <c r="N2080" i="18" s="1"/>
  <c r="B4978" i="18"/>
  <c r="N4978" i="18" s="1"/>
  <c r="B1859" i="18"/>
  <c r="N1859" i="18" s="1"/>
  <c r="B82" i="18"/>
  <c r="N82" i="18" s="1"/>
  <c r="B1657" i="18"/>
  <c r="N1657" i="18" s="1"/>
  <c r="B1993" i="18"/>
  <c r="N1993" i="18" s="1"/>
  <c r="B760" i="18"/>
  <c r="N760" i="18" s="1"/>
  <c r="B2583" i="18"/>
  <c r="N2583" i="18" s="1"/>
  <c r="B5125" i="18"/>
  <c r="N5125" i="18" s="1"/>
  <c r="B559" i="18"/>
  <c r="N559" i="18" s="1"/>
  <c r="B2284" i="18"/>
  <c r="N2284" i="18" s="1"/>
  <c r="B5586" i="18"/>
  <c r="N5586" i="18" s="1"/>
  <c r="B3098" i="18"/>
  <c r="N3098" i="18" s="1"/>
  <c r="B2597" i="18"/>
  <c r="N2597" i="18" s="1"/>
  <c r="B3836" i="18"/>
  <c r="N3836" i="18" s="1"/>
  <c r="B181" i="18"/>
  <c r="N181" i="18" s="1"/>
  <c r="B3025" i="18"/>
  <c r="N3025" i="18" s="1"/>
  <c r="B1917" i="18"/>
  <c r="N1917" i="18" s="1"/>
  <c r="B3024" i="18"/>
  <c r="N3024" i="18" s="1"/>
  <c r="B5143" i="18"/>
  <c r="N5143" i="18" s="1"/>
  <c r="B1941" i="18"/>
  <c r="N1941" i="18" s="1"/>
  <c r="B818" i="18"/>
  <c r="N818" i="18" s="1"/>
  <c r="B200" i="18"/>
  <c r="N200" i="18" s="1"/>
  <c r="B1801" i="18"/>
  <c r="N1801" i="18" s="1"/>
  <c r="B5855" i="18"/>
  <c r="N5855" i="18" s="1"/>
  <c r="B2179" i="18"/>
  <c r="N2179" i="18" s="1"/>
  <c r="B317" i="18"/>
  <c r="N317" i="18" s="1"/>
  <c r="B3738" i="18"/>
  <c r="N3738" i="18" s="1"/>
  <c r="B5271" i="18"/>
  <c r="N5271" i="18" s="1"/>
  <c r="B5956" i="18"/>
  <c r="N5956" i="18" s="1"/>
  <c r="B3637" i="18"/>
  <c r="N3637" i="18" s="1"/>
  <c r="B4899" i="18"/>
  <c r="N4899" i="18" s="1"/>
  <c r="B4898" i="18"/>
  <c r="N4898" i="18" s="1"/>
  <c r="B1632" i="18"/>
  <c r="N1632" i="18" s="1"/>
  <c r="B5105" i="18"/>
  <c r="N5105" i="18" s="1"/>
  <c r="B1147" i="18"/>
  <c r="N1147" i="18" s="1"/>
  <c r="B1368" i="18"/>
  <c r="N1368" i="18" s="1"/>
  <c r="B1732" i="18"/>
  <c r="N1732" i="18" s="1"/>
  <c r="B927" i="18"/>
  <c r="N927" i="18" s="1"/>
  <c r="B3107" i="18"/>
  <c r="N3107" i="18" s="1"/>
  <c r="B5590" i="18"/>
  <c r="N5590" i="18" s="1"/>
  <c r="B5082" i="18"/>
  <c r="N5082" i="18" s="1"/>
  <c r="B3901" i="18"/>
  <c r="N3901" i="18" s="1"/>
  <c r="B5766" i="18"/>
  <c r="N5766" i="18" s="1"/>
  <c r="B2111" i="18"/>
  <c r="N2111" i="18" s="1"/>
  <c r="B4811" i="18"/>
  <c r="N4811" i="18" s="1"/>
  <c r="B2350" i="18"/>
  <c r="N2350" i="18" s="1"/>
  <c r="B1537" i="18"/>
  <c r="N1537" i="18" s="1"/>
  <c r="B5442" i="18"/>
  <c r="N5442" i="18" s="1"/>
  <c r="B2678" i="18"/>
  <c r="N2678" i="18" s="1"/>
  <c r="B2019" i="18"/>
  <c r="N2019" i="18" s="1"/>
  <c r="B2756" i="18"/>
  <c r="N2756" i="18" s="1"/>
  <c r="B2761" i="18"/>
  <c r="N2761" i="18" s="1"/>
  <c r="B5507" i="18"/>
  <c r="N5507" i="18" s="1"/>
  <c r="B4586" i="18"/>
  <c r="N4586" i="18" s="1"/>
  <c r="B2353" i="18"/>
  <c r="N2353" i="18" s="1"/>
  <c r="B3378" i="18"/>
  <c r="N3378" i="18" s="1"/>
  <c r="B764" i="18"/>
  <c r="N764" i="18" s="1"/>
  <c r="B549" i="18"/>
  <c r="N549" i="18" s="1"/>
  <c r="B447" i="18"/>
  <c r="N447" i="18" s="1"/>
  <c r="B1014" i="18"/>
  <c r="N1014" i="18" s="1"/>
  <c r="B94" i="18"/>
  <c r="N94" i="18" s="1"/>
  <c r="B5719" i="18"/>
  <c r="N5719" i="18" s="1"/>
  <c r="B86" i="18"/>
  <c r="N86" i="18" s="1"/>
  <c r="B2918" i="18"/>
  <c r="N2918" i="18" s="1"/>
  <c r="B654" i="18"/>
  <c r="N654" i="18" s="1"/>
  <c r="B3175" i="18"/>
  <c r="N3175" i="18" s="1"/>
  <c r="B905" i="18"/>
  <c r="N905" i="18" s="1"/>
  <c r="B1498" i="18"/>
  <c r="N1498" i="18" s="1"/>
  <c r="B3106" i="18"/>
  <c r="N3106" i="18" s="1"/>
  <c r="B5856" i="18"/>
  <c r="N5856" i="18" s="1"/>
  <c r="B3850" i="18"/>
  <c r="N3850" i="18" s="1"/>
  <c r="B3857" i="18"/>
  <c r="N3857" i="18" s="1"/>
  <c r="B5327" i="18"/>
  <c r="N5327" i="18" s="1"/>
  <c r="B385" i="18"/>
  <c r="N385" i="18" s="1"/>
  <c r="B4457" i="18"/>
  <c r="N4457" i="18" s="1"/>
  <c r="B3442" i="18"/>
  <c r="N3442" i="18" s="1"/>
  <c r="B510" i="18"/>
  <c r="N510" i="18" s="1"/>
  <c r="B3787" i="18"/>
  <c r="N3787" i="18" s="1"/>
  <c r="B2801" i="18"/>
  <c r="N2801" i="18" s="1"/>
  <c r="B5217" i="18"/>
  <c r="N5217" i="18" s="1"/>
  <c r="B708" i="18"/>
  <c r="N708" i="18" s="1"/>
  <c r="B1056" i="18"/>
  <c r="N1056" i="18" s="1"/>
  <c r="B5723" i="18"/>
  <c r="N5723" i="18" s="1"/>
  <c r="B1605" i="18"/>
  <c r="N1605" i="18" s="1"/>
  <c r="B221" i="18"/>
  <c r="N221" i="18" s="1"/>
  <c r="B360" i="18"/>
  <c r="N360" i="18" s="1"/>
  <c r="B438" i="18"/>
  <c r="N438" i="18" s="1"/>
  <c r="B4699" i="18"/>
  <c r="N4699" i="18" s="1"/>
  <c r="B3030" i="18"/>
  <c r="N3030" i="18" s="1"/>
  <c r="B3749" i="18"/>
  <c r="N3749" i="18" s="1"/>
  <c r="B3668" i="18"/>
  <c r="N3668" i="18" s="1"/>
  <c r="B4159" i="18"/>
  <c r="N4159" i="18" s="1"/>
  <c r="B187" i="18"/>
  <c r="N187" i="18" s="1"/>
  <c r="B2600" i="18"/>
  <c r="N2600" i="18" s="1"/>
  <c r="B3036" i="18"/>
  <c r="N3036" i="18" s="1"/>
  <c r="B5343" i="18"/>
  <c r="N5343" i="18" s="1"/>
  <c r="B2527" i="18"/>
  <c r="N2527" i="18" s="1"/>
  <c r="B3347" i="18"/>
  <c r="N3347" i="18" s="1"/>
  <c r="B881" i="18"/>
  <c r="N881" i="18" s="1"/>
  <c r="B2577" i="18"/>
  <c r="N2577" i="18" s="1"/>
  <c r="B2375" i="18"/>
  <c r="N2375" i="18" s="1"/>
  <c r="B50" i="18"/>
  <c r="N50" i="18" s="1"/>
  <c r="B2166" i="18"/>
  <c r="N2166" i="18" s="1"/>
  <c r="B1455" i="18"/>
  <c r="N1455" i="18" s="1"/>
  <c r="B5968" i="18"/>
  <c r="N5968" i="18" s="1"/>
  <c r="B4746" i="18"/>
  <c r="N4746" i="18" s="1"/>
  <c r="B2834" i="18"/>
  <c r="N2834" i="18" s="1"/>
  <c r="B1022" i="18"/>
  <c r="N1022" i="18" s="1"/>
  <c r="B4091" i="18"/>
  <c r="N4091" i="18" s="1"/>
  <c r="B4232" i="18"/>
  <c r="N4232" i="18" s="1"/>
  <c r="B1970" i="18"/>
  <c r="N1970" i="18" s="1"/>
  <c r="B4441" i="18"/>
  <c r="N4441" i="18" s="1"/>
  <c r="B1128" i="18"/>
  <c r="N1128" i="18" s="1"/>
  <c r="B997" i="18"/>
  <c r="N997" i="18" s="1"/>
  <c r="B4943" i="18"/>
  <c r="N4943" i="18" s="1"/>
  <c r="B674" i="18"/>
  <c r="N674" i="18" s="1"/>
  <c r="B1202" i="18"/>
  <c r="N1202" i="18" s="1"/>
  <c r="B2313" i="18"/>
  <c r="N2313" i="18" s="1"/>
  <c r="B5877" i="18"/>
  <c r="N5877" i="18" s="1"/>
  <c r="B4796" i="18"/>
  <c r="N4796" i="18" s="1"/>
  <c r="B2878" i="18"/>
  <c r="N2878" i="18" s="1"/>
  <c r="B3064" i="18"/>
  <c r="N3064" i="18" s="1"/>
  <c r="B276" i="18"/>
  <c r="N276" i="18" s="1"/>
  <c r="B4110" i="18"/>
  <c r="N4110" i="18" s="1"/>
  <c r="B1557" i="18"/>
  <c r="N1557" i="18" s="1"/>
  <c r="B4957" i="18"/>
  <c r="N4957" i="18" s="1"/>
  <c r="B5521" i="18"/>
  <c r="N5521" i="18" s="1"/>
  <c r="B5982" i="18"/>
  <c r="N5982" i="18" s="1"/>
  <c r="B4924" i="18"/>
  <c r="N4924" i="18" s="1"/>
  <c r="B623" i="18"/>
  <c r="N623" i="18" s="1"/>
  <c r="B1778" i="18"/>
  <c r="N1778" i="18" s="1"/>
  <c r="B2941" i="18"/>
  <c r="N2941" i="18" s="1"/>
  <c r="B176" i="18"/>
  <c r="N176" i="18" s="1"/>
  <c r="B3103" i="18"/>
  <c r="N3103" i="18" s="1"/>
  <c r="B482" i="18"/>
  <c r="N482" i="18" s="1"/>
  <c r="B301" i="18"/>
  <c r="N301" i="18" s="1"/>
  <c r="B846" i="18"/>
  <c r="N846" i="18" s="1"/>
  <c r="B1383" i="18"/>
  <c r="N1383" i="18" s="1"/>
  <c r="B2858" i="18"/>
  <c r="N2858" i="18" s="1"/>
  <c r="B4319" i="18"/>
  <c r="N4319" i="18" s="1"/>
  <c r="B2849" i="18"/>
  <c r="N2849" i="18" s="1"/>
  <c r="B4529" i="18"/>
  <c r="N4529" i="18" s="1"/>
  <c r="B756" i="18"/>
  <c r="N756" i="18" s="1"/>
  <c r="B3151" i="18"/>
  <c r="N3151" i="18" s="1"/>
  <c r="B5152" i="18"/>
  <c r="N5152" i="18" s="1"/>
  <c r="B1858" i="18"/>
  <c r="N1858" i="18" s="1"/>
  <c r="B4979" i="18"/>
  <c r="N4979" i="18" s="1"/>
  <c r="B2616" i="18"/>
  <c r="N2616" i="18" s="1"/>
  <c r="B1326" i="18"/>
  <c r="N1326" i="18" s="1"/>
  <c r="B893" i="18"/>
  <c r="N893" i="18" s="1"/>
  <c r="B247" i="18"/>
  <c r="N247" i="18" s="1"/>
  <c r="B4305" i="18"/>
  <c r="N4305" i="18" s="1"/>
  <c r="B832" i="18"/>
  <c r="N832" i="18" s="1"/>
  <c r="B5714" i="18"/>
  <c r="N5714" i="18" s="1"/>
  <c r="B6078" i="18"/>
  <c r="N6078" i="18" s="1"/>
  <c r="B352" i="18"/>
  <c r="N352" i="18" s="1"/>
  <c r="B1100" i="18"/>
  <c r="N1100" i="18" s="1"/>
  <c r="B3571" i="18"/>
  <c r="N3571" i="18" s="1"/>
  <c r="B1467" i="18"/>
  <c r="N1467" i="18" s="1"/>
  <c r="B4739" i="18"/>
  <c r="N4739" i="18" s="1"/>
  <c r="B2045" i="18"/>
  <c r="N2045" i="18" s="1"/>
  <c r="B1453" i="18"/>
  <c r="N1453" i="18" s="1"/>
  <c r="B624" i="18"/>
  <c r="N624" i="18" s="1"/>
  <c r="B1670" i="18"/>
  <c r="N1670" i="18" s="1"/>
  <c r="B1990" i="18"/>
  <c r="N1990" i="18" s="1"/>
  <c r="B1294" i="18"/>
  <c r="B2300" i="18"/>
  <c r="N2300" i="18" s="1"/>
  <c r="B5291" i="18"/>
  <c r="N5291" i="18" s="1"/>
  <c r="B706" i="18"/>
  <c r="N706" i="18" s="1"/>
  <c r="B1481" i="18"/>
  <c r="N1481" i="18" s="1"/>
  <c r="B5334" i="18"/>
  <c r="N5334" i="18" s="1"/>
  <c r="B102" i="18"/>
  <c r="N102" i="18" s="1"/>
  <c r="B5210" i="18"/>
  <c r="N5210" i="18" s="1"/>
  <c r="B535" i="18"/>
  <c r="N535" i="18" s="1"/>
  <c r="B4632" i="18"/>
  <c r="N4632" i="18" s="1"/>
  <c r="B2928" i="18"/>
  <c r="N2928" i="18" s="1"/>
  <c r="B4174" i="18"/>
  <c r="N4174" i="18" s="1"/>
  <c r="B2813" i="18"/>
  <c r="N2813" i="18" s="1"/>
  <c r="B4294" i="18"/>
  <c r="N4294" i="18" s="1"/>
  <c r="B4211" i="18"/>
  <c r="N4211" i="18" s="1"/>
  <c r="B531" i="18"/>
  <c r="N531" i="18" s="1"/>
  <c r="B2482" i="18"/>
  <c r="N2482" i="18" s="1"/>
  <c r="B2613" i="18"/>
  <c r="N2613" i="18" s="1"/>
  <c r="B3628" i="18"/>
  <c r="N3628" i="18" s="1"/>
  <c r="B5619" i="18"/>
  <c r="N5619" i="18" s="1"/>
  <c r="B3019" i="18"/>
  <c r="N3019" i="18" s="1"/>
  <c r="B3916" i="18"/>
  <c r="N3916" i="18" s="1"/>
  <c r="B5324" i="18"/>
  <c r="N5324" i="18" s="1"/>
  <c r="B2766" i="18"/>
  <c r="N2766" i="18" s="1"/>
  <c r="B5207" i="18"/>
  <c r="N5207" i="18" s="1"/>
  <c r="B1366" i="18"/>
  <c r="N1366" i="18" s="1"/>
  <c r="B3244" i="18"/>
  <c r="N3244" i="18" s="1"/>
  <c r="B5103" i="18"/>
  <c r="N5103" i="18" s="1"/>
  <c r="B4610" i="18"/>
  <c r="N4610" i="18" s="1"/>
  <c r="B3058" i="18"/>
  <c r="N3058" i="18" s="1"/>
  <c r="B4363" i="18"/>
  <c r="N4363" i="18" s="1"/>
  <c r="B1758" i="18"/>
  <c r="N1758" i="18" s="1"/>
  <c r="B1768" i="18"/>
  <c r="N1768" i="18" s="1"/>
  <c r="B3758" i="18"/>
  <c r="N3758" i="18" s="1"/>
  <c r="B1606" i="18"/>
  <c r="N1606" i="18" s="1"/>
  <c r="B1074" i="18"/>
  <c r="N1074" i="18" s="1"/>
  <c r="B2890" i="18"/>
  <c r="N2890" i="18" s="1"/>
  <c r="B3455" i="18"/>
  <c r="N3455" i="18" s="1"/>
  <c r="B4755" i="18"/>
  <c r="N4755" i="18" s="1"/>
  <c r="B5209" i="18"/>
  <c r="N5209" i="18" s="1"/>
  <c r="B3405" i="18"/>
  <c r="N3405" i="18" s="1"/>
  <c r="B4696" i="18"/>
  <c r="N4696" i="18" s="1"/>
  <c r="B100" i="18"/>
  <c r="N100" i="18" s="1"/>
  <c r="B813" i="18"/>
  <c r="N813" i="18" s="1"/>
  <c r="B890" i="18"/>
  <c r="N890" i="18" s="1"/>
  <c r="B2546" i="18"/>
  <c r="N2546" i="18" s="1"/>
  <c r="B5837" i="18"/>
  <c r="N5837" i="18" s="1"/>
  <c r="B3899" i="18"/>
  <c r="N3899" i="18" s="1"/>
  <c r="B3886" i="18"/>
  <c r="N3886" i="18" s="1"/>
  <c r="B5308" i="18"/>
  <c r="N5308" i="18" s="1"/>
  <c r="B658" i="18"/>
  <c r="N658" i="18" s="1"/>
  <c r="B3142" i="18"/>
  <c r="N3142" i="18" s="1"/>
  <c r="B6085" i="18"/>
  <c r="N6085" i="18" s="1"/>
  <c r="B2810" i="18"/>
  <c r="N2810" i="18" s="1"/>
  <c r="B4207" i="18"/>
  <c r="N4207" i="18" s="1"/>
  <c r="B5286" i="18"/>
  <c r="N5286" i="18" s="1"/>
  <c r="B3009" i="18"/>
  <c r="N3009" i="18" s="1"/>
  <c r="B5992" i="18"/>
  <c r="N5992" i="18" s="1"/>
  <c r="B945" i="18"/>
  <c r="N945" i="18" s="1"/>
  <c r="B374" i="18"/>
  <c r="N374" i="18" s="1"/>
  <c r="B1940" i="18"/>
  <c r="N1940" i="18" s="1"/>
  <c r="B834" i="18"/>
  <c r="N834" i="18" s="1"/>
  <c r="B2641" i="18"/>
  <c r="N2641" i="18" s="1"/>
  <c r="B1849" i="18"/>
  <c r="N1849" i="18" s="1"/>
  <c r="B1567" i="18"/>
  <c r="N1567" i="18" s="1"/>
  <c r="B47" i="18"/>
  <c r="N47" i="18" s="1"/>
  <c r="B3150" i="18"/>
  <c r="N3150" i="18" s="1"/>
  <c r="B4677" i="18"/>
  <c r="N4677" i="18" s="1"/>
  <c r="B4633" i="18"/>
  <c r="N4633" i="18" s="1"/>
  <c r="B2680" i="18"/>
  <c r="N2680" i="18" s="1"/>
  <c r="B5828" i="18"/>
  <c r="N5828" i="18" s="1"/>
  <c r="B748" i="18"/>
  <c r="N748" i="18" s="1"/>
  <c r="B1678" i="18"/>
  <c r="N1678" i="18" s="1"/>
  <c r="B4200" i="18"/>
  <c r="N4200" i="18" s="1"/>
  <c r="B2191" i="18"/>
  <c r="N2191" i="18" s="1"/>
  <c r="B2068" i="18"/>
  <c r="N2068" i="18" s="1"/>
  <c r="B3288" i="18"/>
  <c r="N3288" i="18" s="1"/>
  <c r="B5392" i="18"/>
  <c r="N5392" i="18" s="1"/>
  <c r="B1083" i="18"/>
  <c r="N1083" i="18" s="1"/>
  <c r="B3046" i="18"/>
  <c r="N3046" i="18" s="1"/>
  <c r="B1734" i="18"/>
  <c r="N1734" i="18" s="1"/>
  <c r="B2478" i="18"/>
  <c r="N2478" i="18" s="1"/>
  <c r="B5552" i="18"/>
  <c r="N5552" i="18" s="1"/>
  <c r="B2153" i="18"/>
  <c r="N2153" i="18" s="1"/>
  <c r="B5938" i="18"/>
  <c r="N5938" i="18" s="1"/>
  <c r="B1182" i="18"/>
  <c r="N1182" i="18" s="1"/>
  <c r="B4124" i="18"/>
  <c r="N4124" i="18" s="1"/>
  <c r="B1484" i="18"/>
  <c r="N1484" i="18" s="1"/>
  <c r="B3426" i="18"/>
  <c r="N3426" i="18" s="1"/>
  <c r="B2364" i="18"/>
  <c r="N2364" i="18" s="1"/>
  <c r="B1625" i="18"/>
  <c r="N1625" i="18" s="1"/>
  <c r="B4136" i="18"/>
  <c r="N4136" i="18" s="1"/>
  <c r="B3645" i="18"/>
  <c r="N3645" i="18" s="1"/>
  <c r="B1497" i="18"/>
  <c r="N1497" i="18" s="1"/>
  <c r="B3316" i="18"/>
  <c r="N3316" i="18" s="1"/>
  <c r="B4063" i="18"/>
  <c r="N4063" i="18" s="1"/>
  <c r="B750" i="18"/>
  <c r="N750" i="18" s="1"/>
  <c r="B2208" i="18"/>
  <c r="N2208" i="18" s="1"/>
  <c r="B4263" i="18"/>
  <c r="N4263" i="18" s="1"/>
  <c r="B4112" i="18"/>
  <c r="N4112" i="18" s="1"/>
  <c r="B5932" i="18"/>
  <c r="N5932" i="18" s="1"/>
  <c r="B5776" i="18"/>
  <c r="N5776" i="18" s="1"/>
  <c r="B5025" i="18"/>
  <c r="N5025" i="18" s="1"/>
  <c r="B1927" i="18"/>
  <c r="N1927" i="18" s="1"/>
  <c r="B4813" i="18"/>
  <c r="N4813" i="18" s="1"/>
  <c r="B3591" i="18"/>
  <c r="N3591" i="18" s="1"/>
  <c r="B833" i="18"/>
  <c r="N833" i="18" s="1"/>
  <c r="B5182" i="18"/>
  <c r="N5182" i="18" s="1"/>
  <c r="B5070" i="18"/>
  <c r="N5070" i="18" s="1"/>
  <c r="B1550" i="18"/>
  <c r="N1550" i="18" s="1"/>
  <c r="B3143" i="18"/>
  <c r="N3143" i="18" s="1"/>
  <c r="B5167" i="18"/>
  <c r="N5167" i="18" s="1"/>
  <c r="B4251" i="18"/>
  <c r="N4251" i="18" s="1"/>
  <c r="B507" i="18"/>
  <c r="N507" i="18" s="1"/>
  <c r="B2953" i="18"/>
  <c r="N2953" i="18" s="1"/>
  <c r="B252" i="18"/>
  <c r="N252" i="18" s="1"/>
  <c r="B155" i="18"/>
  <c r="N155" i="18" s="1"/>
  <c r="B887" i="18"/>
  <c r="N887" i="18" s="1"/>
  <c r="B1635" i="18"/>
  <c r="N1635" i="18" s="1"/>
  <c r="B931" i="18"/>
  <c r="N931" i="18" s="1"/>
  <c r="B1149" i="18"/>
  <c r="D1149" i="18" s="1"/>
  <c r="B2727" i="18"/>
  <c r="N2727" i="18" s="1"/>
  <c r="B5133" i="18"/>
  <c r="N5133" i="18" s="1"/>
  <c r="B1861" i="18"/>
  <c r="N1861" i="18" s="1"/>
  <c r="B4960" i="18"/>
  <c r="N4960" i="18" s="1"/>
  <c r="B2162" i="18"/>
  <c r="N2162" i="18" s="1"/>
  <c r="B1264" i="18"/>
  <c r="N1264" i="18" s="1"/>
  <c r="B470" i="18"/>
  <c r="N470" i="18" s="1"/>
  <c r="B5883" i="18"/>
  <c r="N5883" i="18" s="1"/>
  <c r="B2812" i="18"/>
  <c r="N2812" i="18" s="1"/>
  <c r="B5516" i="18"/>
  <c r="N5516" i="18" s="1"/>
  <c r="B3666" i="18"/>
  <c r="N3666" i="18" s="1"/>
  <c r="B4398" i="18"/>
  <c r="N4398" i="18" s="1"/>
  <c r="B786" i="18"/>
  <c r="N786" i="18" s="1"/>
  <c r="B3544" i="18"/>
  <c r="N3544" i="18" s="1"/>
  <c r="B4249" i="18"/>
  <c r="N4249" i="18" s="1"/>
  <c r="B4598" i="18"/>
  <c r="N4598" i="18" s="1"/>
  <c r="B4515" i="18"/>
  <c r="N4515" i="18" s="1"/>
  <c r="B44" i="18"/>
  <c r="N44" i="18" s="1"/>
  <c r="B4793" i="18"/>
  <c r="N4793" i="18" s="1"/>
  <c r="B5480" i="18"/>
  <c r="N5480" i="18" s="1"/>
  <c r="B1944" i="18"/>
  <c r="N1944" i="18" s="1"/>
  <c r="B5248" i="18"/>
  <c r="N5248" i="18" s="1"/>
  <c r="B5604" i="18"/>
  <c r="N5604" i="18" s="1"/>
  <c r="B2013" i="18"/>
  <c r="N2013" i="18" s="1"/>
  <c r="B691" i="18"/>
  <c r="N691" i="18" s="1"/>
  <c r="B5150" i="18"/>
  <c r="N5150" i="18" s="1"/>
  <c r="B3938" i="18"/>
  <c r="N3938" i="18" s="1"/>
  <c r="B4556" i="18"/>
  <c r="N4556" i="18" s="1"/>
  <c r="B4809" i="18"/>
  <c r="N4809" i="18" s="1"/>
  <c r="B746" i="18"/>
  <c r="N746" i="18" s="1"/>
  <c r="B817" i="18"/>
  <c r="N817" i="18" s="1"/>
  <c r="B4862" i="18"/>
  <c r="N4862" i="18" s="1"/>
  <c r="B1956" i="18"/>
  <c r="N1956" i="18" s="1"/>
  <c r="B4521" i="18"/>
  <c r="N4521" i="18" s="1"/>
  <c r="B2792" i="18"/>
  <c r="N2792" i="18" s="1"/>
  <c r="B2916" i="18"/>
  <c r="N2916" i="18" s="1"/>
  <c r="B1239" i="18"/>
  <c r="N1239" i="18" s="1"/>
  <c r="B2188" i="18"/>
  <c r="N2188" i="18" s="1"/>
  <c r="B2752" i="18"/>
  <c r="N2752" i="18" s="1"/>
  <c r="B2043" i="18"/>
  <c r="N2043" i="18" s="1"/>
  <c r="B3527" i="18"/>
  <c r="N3527" i="18" s="1"/>
  <c r="B5993" i="18"/>
  <c r="N5993" i="18" s="1"/>
  <c r="B3039" i="18"/>
  <c r="N3039" i="18" s="1"/>
  <c r="B4238" i="18"/>
  <c r="N4238" i="18" s="1"/>
  <c r="B5600" i="18"/>
  <c r="N5600" i="18" s="1"/>
  <c r="B3519" i="18"/>
  <c r="N3519" i="18" s="1"/>
  <c r="B3889" i="18"/>
  <c r="N3889" i="18" s="1"/>
  <c r="B4877" i="18"/>
  <c r="N4877" i="18" s="1"/>
  <c r="B1194" i="18"/>
  <c r="N1194" i="18" s="1"/>
  <c r="B937" i="18"/>
  <c r="N937" i="18" s="1"/>
  <c r="B4764" i="18"/>
  <c r="N4764" i="18" s="1"/>
  <c r="B2197" i="18"/>
  <c r="N2197" i="18" s="1"/>
  <c r="B2541" i="18"/>
  <c r="N2541" i="18" s="1"/>
  <c r="B3658" i="18"/>
  <c r="N3658" i="18" s="1"/>
  <c r="B1390" i="18"/>
  <c r="N1390" i="18" s="1"/>
  <c r="B1148" i="18"/>
  <c r="N1148" i="18" s="1"/>
  <c r="B4918" i="18"/>
  <c r="N4918" i="18" s="1"/>
  <c r="B5697" i="18"/>
  <c r="N5697" i="18" s="1"/>
  <c r="B4935" i="18"/>
  <c r="N4935" i="18" s="1"/>
  <c r="B4243" i="18"/>
  <c r="N4243" i="18" s="1"/>
  <c r="B4887" i="18"/>
  <c r="N4887" i="18" s="1"/>
  <c r="B1417" i="18"/>
  <c r="N1417" i="18" s="1"/>
  <c r="B1528" i="18"/>
  <c r="N1528" i="18" s="1"/>
  <c r="B2554" i="18"/>
  <c r="N2554" i="18" s="1"/>
  <c r="B5822" i="18"/>
  <c r="N5822" i="18" s="1"/>
  <c r="B2149" i="18"/>
  <c r="N2149" i="18" s="1"/>
  <c r="B4625" i="18"/>
  <c r="N4625" i="18" s="1"/>
  <c r="B1219" i="18"/>
  <c r="N1219" i="18" s="1"/>
  <c r="B85" i="18"/>
  <c r="N85" i="18" s="1"/>
  <c r="B411" i="18"/>
  <c r="N411" i="18" s="1"/>
  <c r="B308" i="18"/>
  <c r="N308" i="18" s="1"/>
  <c r="B1170" i="18"/>
  <c r="N1170" i="18" s="1"/>
  <c r="B2629" i="18"/>
  <c r="N2629" i="18" s="1"/>
  <c r="B6058" i="18"/>
  <c r="N6058" i="18" s="1"/>
  <c r="B2389" i="18"/>
  <c r="N2389" i="18" s="1"/>
  <c r="B3634" i="18"/>
  <c r="N3634" i="18" s="1"/>
  <c r="B5721" i="18"/>
  <c r="N5721" i="18" s="1"/>
  <c r="B2038" i="18"/>
  <c r="N2038" i="18" s="1"/>
  <c r="B835" i="18"/>
  <c r="N835" i="18" s="1"/>
  <c r="B662" i="18"/>
  <c r="N662" i="18" s="1"/>
  <c r="B1432" i="18"/>
  <c r="N1432" i="18" s="1"/>
  <c r="B1922" i="18"/>
  <c r="N1922" i="18" s="1"/>
  <c r="B305" i="18"/>
  <c r="N305" i="18" s="1"/>
  <c r="B3970" i="18"/>
  <c r="N3970" i="18" s="1"/>
  <c r="B3198" i="18"/>
  <c r="N3198" i="18" s="1"/>
  <c r="B5875" i="18"/>
  <c r="N5875" i="18" s="1"/>
  <c r="B3745" i="18"/>
  <c r="N3745" i="18" s="1"/>
  <c r="B3884" i="18"/>
  <c r="N3884" i="18" s="1"/>
  <c r="B5338" i="18"/>
  <c r="N5338" i="18" s="1"/>
  <c r="B1086" i="18"/>
  <c r="N1086" i="18" s="1"/>
  <c r="B207" i="18"/>
  <c r="N207" i="18" s="1"/>
  <c r="B3484" i="18"/>
  <c r="N3484" i="18" s="1"/>
  <c r="B1661" i="18"/>
  <c r="N1661" i="18" s="1"/>
  <c r="B4644" i="18"/>
  <c r="N4644" i="18" s="1"/>
  <c r="B1608" i="18"/>
  <c r="N1608" i="18" s="1"/>
  <c r="B2869" i="18"/>
  <c r="N2869" i="18" s="1"/>
  <c r="B234" i="18"/>
  <c r="N234" i="18" s="1"/>
  <c r="B1637" i="18"/>
  <c r="N1637" i="18" s="1"/>
  <c r="B6076" i="18"/>
  <c r="N6076" i="18" s="1"/>
  <c r="B2008" i="18"/>
  <c r="N2008" i="18" s="1"/>
  <c r="B5482" i="18"/>
  <c r="N5482" i="18" s="1"/>
  <c r="B494" i="18"/>
  <c r="N494" i="18" s="1"/>
  <c r="B4890" i="18"/>
  <c r="N4890" i="18" s="1"/>
  <c r="B5214" i="18"/>
  <c r="N5214" i="18" s="1"/>
  <c r="B4555" i="18"/>
  <c r="N4555" i="18" s="1"/>
  <c r="B2540" i="18"/>
  <c r="N2540" i="18" s="1"/>
  <c r="B5885" i="18"/>
  <c r="N5885" i="18" s="1"/>
  <c r="B235" i="18"/>
  <c r="N235" i="18" s="1"/>
  <c r="B2004" i="18"/>
  <c r="N2004" i="18" s="1"/>
  <c r="B5134" i="18"/>
  <c r="N5134" i="18" s="1"/>
  <c r="B3649" i="18"/>
  <c r="N3649" i="18" s="1"/>
  <c r="B2917" i="18"/>
  <c r="N2917" i="18" s="1"/>
  <c r="B3936" i="18"/>
  <c r="N3936" i="18" s="1"/>
  <c r="B1171" i="18"/>
  <c r="N1171" i="18" s="1"/>
  <c r="B4005" i="18"/>
  <c r="N4005" i="18" s="1"/>
  <c r="B3798" i="18"/>
  <c r="N3798" i="18" s="1"/>
  <c r="B3490" i="18"/>
  <c r="N3490" i="18" s="1"/>
  <c r="B490" i="18"/>
  <c r="N490" i="18" s="1"/>
  <c r="B1424" i="18"/>
  <c r="N1424" i="18" s="1"/>
  <c r="B2648" i="18"/>
  <c r="N2648" i="18" s="1"/>
  <c r="B3101" i="18"/>
  <c r="N3101" i="18" s="1"/>
  <c r="B3539" i="18"/>
  <c r="N3539" i="18" s="1"/>
  <c r="B2844" i="18"/>
  <c r="N2844" i="18" s="1"/>
  <c r="B3369" i="18"/>
  <c r="N3369" i="18" s="1"/>
  <c r="B1334" i="18"/>
  <c r="N1334" i="18" s="1"/>
  <c r="B4050" i="18"/>
  <c r="N4050" i="18" s="1"/>
  <c r="B744" i="18"/>
  <c r="N744" i="18" s="1"/>
  <c r="B3739" i="18"/>
  <c r="N3739" i="18" s="1"/>
  <c r="B3470" i="18"/>
  <c r="N3470" i="18" s="1"/>
  <c r="B5383" i="18"/>
  <c r="N5383" i="18" s="1"/>
  <c r="B1425" i="18"/>
  <c r="N1425" i="18" s="1"/>
  <c r="B5934" i="18"/>
  <c r="N5934" i="18" s="1"/>
  <c r="B3380" i="18"/>
  <c r="N3380" i="18" s="1"/>
  <c r="B5262" i="18"/>
  <c r="N5262" i="18" s="1"/>
  <c r="B4278" i="18"/>
  <c r="N4278" i="18" s="1"/>
  <c r="B5396" i="18"/>
  <c r="N5396" i="18" s="1"/>
  <c r="B3367" i="18"/>
  <c r="N3367" i="18" s="1"/>
  <c r="B4185" i="18"/>
  <c r="N4185" i="18" s="1"/>
  <c r="B1174" i="18"/>
  <c r="N1174" i="18" s="1"/>
  <c r="B177" i="18"/>
  <c r="N177" i="18" s="1"/>
  <c r="B1037" i="18"/>
  <c r="N1037" i="18" s="1"/>
  <c r="B1297" i="18"/>
  <c r="N1297" i="18" s="1"/>
  <c r="B469" i="18"/>
  <c r="N469" i="18" s="1"/>
  <c r="B123" i="18"/>
  <c r="N123" i="18" s="1"/>
  <c r="B414" i="18"/>
  <c r="N414" i="18" s="1"/>
  <c r="B3499" i="18"/>
  <c r="N3499" i="18" s="1"/>
  <c r="B4559" i="18"/>
  <c r="N4559" i="18" s="1"/>
  <c r="B4425" i="18"/>
  <c r="N4425" i="18" s="1"/>
  <c r="B3794" i="18"/>
  <c r="N3794" i="18" s="1"/>
  <c r="B2279" i="18"/>
  <c r="N2279" i="18" s="1"/>
  <c r="B3084" i="18"/>
  <c r="N3084" i="18" s="1"/>
  <c r="B1316" i="18"/>
  <c r="B866" i="18"/>
  <c r="N866" i="18" s="1"/>
  <c r="B3620" i="18"/>
  <c r="N3620" i="18" s="1"/>
  <c r="B483" i="18"/>
  <c r="N483" i="18" s="1"/>
  <c r="B255" i="18"/>
  <c r="N255" i="18" s="1"/>
  <c r="B2748" i="18"/>
  <c r="N2748" i="18" s="1"/>
  <c r="B1055" i="18"/>
  <c r="N1055" i="18" s="1"/>
  <c r="B4467" i="18"/>
  <c r="N4467" i="18" s="1"/>
  <c r="B2440" i="18"/>
  <c r="N2440" i="18" s="1"/>
  <c r="B144" i="18"/>
  <c r="N144" i="18" s="1"/>
  <c r="B4540" i="18"/>
  <c r="N4540" i="18" s="1"/>
  <c r="B4191" i="18"/>
  <c r="N4191" i="18" s="1"/>
  <c r="B2349" i="18"/>
  <c r="N2349" i="18" s="1"/>
  <c r="B3709" i="18"/>
  <c r="N3709" i="18" s="1"/>
  <c r="B3553" i="18"/>
  <c r="N3553" i="18" s="1"/>
  <c r="B266" i="18"/>
  <c r="N266" i="18" s="1"/>
  <c r="B2632" i="18"/>
  <c r="N2632" i="18" s="1"/>
  <c r="B5800" i="18"/>
  <c r="N5800" i="18" s="1"/>
  <c r="B2374" i="18"/>
  <c r="N2374" i="18" s="1"/>
  <c r="B2723" i="18"/>
  <c r="N2723" i="18" s="1"/>
  <c r="B2412" i="18"/>
  <c r="N2412" i="18" s="1"/>
  <c r="B524" i="18"/>
  <c r="N524" i="18" s="1"/>
  <c r="B696" i="18"/>
  <c r="N696" i="18" s="1"/>
  <c r="B5478" i="18"/>
  <c r="N5478" i="18" s="1"/>
  <c r="B1517" i="18"/>
  <c r="N1517" i="18" s="1"/>
  <c r="B1777" i="18"/>
  <c r="N1777" i="18" s="1"/>
  <c r="B2242" i="18"/>
  <c r="N2242" i="18" s="1"/>
  <c r="B268" i="18"/>
  <c r="N268" i="18" s="1"/>
  <c r="B1594" i="18"/>
  <c r="N1594" i="18" s="1"/>
  <c r="B5572" i="18"/>
  <c r="N5572" i="18" s="1"/>
  <c r="B4670" i="18"/>
  <c r="N4670" i="18" s="1"/>
  <c r="B4523" i="18"/>
  <c r="N4523" i="18" s="1"/>
  <c r="B645" i="18"/>
  <c r="N645" i="18" s="1"/>
  <c r="B4643" i="18"/>
  <c r="N4643" i="18" s="1"/>
  <c r="B3080" i="18"/>
  <c r="N3080" i="18" s="1"/>
  <c r="B5161" i="18"/>
  <c r="N5161" i="18" s="1"/>
  <c r="B5356" i="18"/>
  <c r="N5356" i="18" s="1"/>
  <c r="B3144" i="18"/>
  <c r="N3144" i="18" s="1"/>
  <c r="B4146" i="18"/>
  <c r="N4146" i="18" s="1"/>
  <c r="B5795" i="18"/>
  <c r="N5795" i="18" s="1"/>
  <c r="B5651" i="18"/>
  <c r="N5651" i="18" s="1"/>
  <c r="B6055" i="18"/>
  <c r="N6055" i="18" s="1"/>
  <c r="B5588" i="18"/>
  <c r="N5588" i="18" s="1"/>
  <c r="B5203" i="18"/>
  <c r="N5203" i="18" s="1"/>
  <c r="B3537" i="18"/>
  <c r="N3537" i="18" s="1"/>
  <c r="B5860" i="18"/>
  <c r="N5860" i="18" s="1"/>
  <c r="B5405" i="18"/>
  <c r="N5405" i="18" s="1"/>
  <c r="B3721" i="18"/>
  <c r="N3721" i="18" s="1"/>
  <c r="B2310" i="18"/>
  <c r="N2310" i="18" s="1"/>
  <c r="B1465" i="18"/>
  <c r="N1465" i="18" s="1"/>
  <c r="B4055" i="18"/>
  <c r="N4055" i="18" s="1"/>
  <c r="B6038" i="18"/>
  <c r="N6038" i="18" s="1"/>
  <c r="B5439" i="18"/>
  <c r="N5439" i="18" s="1"/>
  <c r="B2684" i="18"/>
  <c r="N2684" i="18" s="1"/>
  <c r="B1065" i="18"/>
  <c r="N1065" i="18" s="1"/>
  <c r="B5693" i="18"/>
  <c r="N5693" i="18" s="1"/>
  <c r="B3023" i="18"/>
  <c r="N3023" i="18" s="1"/>
  <c r="B4161" i="18"/>
  <c r="N4161" i="18" s="1"/>
  <c r="B3810" i="18"/>
  <c r="N3810" i="18" s="1"/>
  <c r="B3089" i="18"/>
  <c r="N3089" i="18" s="1"/>
  <c r="B4371" i="18"/>
  <c r="N4371" i="18" s="1"/>
  <c r="B1094" i="18"/>
  <c r="N1094" i="18" s="1"/>
  <c r="B111" i="18"/>
  <c r="N111" i="18" s="1"/>
  <c r="B770" i="18"/>
  <c r="N770" i="18" s="1"/>
  <c r="B1575" i="18"/>
  <c r="N1575" i="18" s="1"/>
  <c r="B780" i="18"/>
  <c r="N780" i="18" s="1"/>
  <c r="B4339" i="18"/>
  <c r="N4339" i="18" s="1"/>
  <c r="B3998" i="18"/>
  <c r="N3998" i="18" s="1"/>
  <c r="B2050" i="18"/>
  <c r="N2050" i="18" s="1"/>
  <c r="B4888" i="18"/>
  <c r="N4888" i="18" s="1"/>
  <c r="B3383" i="18"/>
  <c r="N3383" i="18" s="1"/>
  <c r="B230" i="18"/>
  <c r="N230" i="18" s="1"/>
  <c r="B1019" i="18"/>
  <c r="N1019" i="18" s="1"/>
  <c r="B5530" i="18"/>
  <c r="N5530" i="18" s="1"/>
  <c r="B1832" i="18"/>
  <c r="N1832" i="18" s="1"/>
  <c r="B1451" i="18"/>
  <c r="N1451" i="18" s="1"/>
  <c r="B1672" i="18"/>
  <c r="N1672" i="18" s="1"/>
  <c r="B642" i="18"/>
  <c r="N642" i="18" s="1"/>
  <c r="B5659" i="18"/>
  <c r="N5659" i="18" s="1"/>
  <c r="B5353" i="18"/>
  <c r="N5353" i="18" s="1"/>
  <c r="B2275" i="18"/>
  <c r="N2275" i="18" s="1"/>
  <c r="B4477" i="18"/>
  <c r="N4477" i="18" s="1"/>
  <c r="B2999" i="18"/>
  <c r="N2999" i="18" s="1"/>
  <c r="B828" i="18"/>
  <c r="N828" i="18" s="1"/>
  <c r="B2804" i="18"/>
  <c r="N2804" i="18" s="1"/>
  <c r="B3466" i="18"/>
  <c r="N3466" i="18" s="1"/>
  <c r="B5434" i="18"/>
  <c r="N5434" i="18" s="1"/>
  <c r="B2603" i="18"/>
  <c r="N2603" i="18" s="1"/>
  <c r="B4866" i="18"/>
  <c r="N4866" i="18" s="1"/>
  <c r="B942" i="18"/>
  <c r="N942" i="18" s="1"/>
  <c r="B3193" i="18"/>
  <c r="N3193" i="18" s="1"/>
  <c r="B1988" i="18"/>
  <c r="N1988" i="18" s="1"/>
  <c r="B121" i="18"/>
  <c r="N121" i="18" s="1"/>
  <c r="B2506" i="18"/>
  <c r="N2506" i="18" s="1"/>
  <c r="B1345" i="18"/>
  <c r="N1345" i="18" s="1"/>
  <c r="B5710" i="18"/>
  <c r="N5710" i="18" s="1"/>
  <c r="B602" i="18"/>
  <c r="N602" i="18" s="1"/>
  <c r="B1234" i="18"/>
  <c r="N1234" i="18" s="1"/>
  <c r="B4054" i="18"/>
  <c r="N4054" i="18" s="1"/>
  <c r="B3984" i="18"/>
  <c r="N3984" i="18" s="1"/>
  <c r="B5243" i="18"/>
  <c r="N5243" i="18" s="1"/>
  <c r="B5806" i="18"/>
  <c r="N5806" i="18" s="1"/>
  <c r="B342" i="18"/>
  <c r="N342" i="18" s="1"/>
  <c r="B4170" i="18"/>
  <c r="N4170" i="18" s="1"/>
  <c r="B5349" i="18"/>
  <c r="N5349" i="18" s="1"/>
  <c r="B4641" i="18"/>
  <c r="N4641" i="18" s="1"/>
  <c r="B4951" i="18"/>
  <c r="N4951" i="18" s="1"/>
  <c r="B4942" i="18"/>
  <c r="N4942" i="18" s="1"/>
  <c r="B1290" i="18"/>
  <c r="N1290" i="18" s="1"/>
  <c r="B1478" i="18"/>
  <c r="N1478" i="18" s="1"/>
  <c r="B4996" i="18"/>
  <c r="N4996" i="18" s="1"/>
  <c r="B2523" i="18"/>
  <c r="N2523" i="18" s="1"/>
  <c r="B1280" i="18"/>
  <c r="N1280" i="18" s="1"/>
  <c r="B948" i="18"/>
  <c r="N948" i="18" s="1"/>
  <c r="B4442" i="18"/>
  <c r="N4442" i="18" s="1"/>
  <c r="B3578" i="18"/>
  <c r="N3578" i="18" s="1"/>
  <c r="B2141" i="18"/>
  <c r="N2141" i="18" s="1"/>
  <c r="B3706" i="18"/>
  <c r="N3706" i="18" s="1"/>
  <c r="B5688" i="18"/>
  <c r="N5688" i="18" s="1"/>
  <c r="B2872" i="18"/>
  <c r="N2872" i="18" s="1"/>
  <c r="B2624" i="18"/>
  <c r="N2624" i="18" s="1"/>
  <c r="B2947" i="18"/>
  <c r="N2947" i="18" s="1"/>
  <c r="B5756" i="18"/>
  <c r="N5756" i="18" s="1"/>
  <c r="B3121" i="18"/>
  <c r="N3121" i="18" s="1"/>
  <c r="B4853" i="18"/>
  <c r="N4853" i="18" s="1"/>
  <c r="B4300" i="18"/>
  <c r="N4300" i="18" s="1"/>
  <c r="B1551" i="18"/>
  <c r="N1551" i="18" s="1"/>
  <c r="B2656" i="18"/>
  <c r="N2656" i="18" s="1"/>
  <c r="B1996" i="18"/>
  <c r="N1996" i="18" s="1"/>
  <c r="B126" i="18"/>
  <c r="N126" i="18" s="1"/>
  <c r="B5445" i="18"/>
  <c r="N5445" i="18" s="1"/>
  <c r="B4478" i="18"/>
  <c r="N4478" i="18" s="1"/>
  <c r="B5592" i="18"/>
  <c r="N5592" i="18" s="1"/>
  <c r="B3184" i="18"/>
  <c r="N3184" i="18" s="1"/>
  <c r="B312" i="18"/>
  <c r="N312" i="18" s="1"/>
  <c r="B4289" i="18"/>
  <c r="N4289" i="18" s="1"/>
  <c r="B5559" i="18"/>
  <c r="G5559" i="18" s="1"/>
  <c r="B4245" i="18"/>
  <c r="N4245" i="18" s="1"/>
  <c r="B4810" i="18"/>
  <c r="N4810" i="18" s="1"/>
  <c r="B2459" i="18"/>
  <c r="N2459" i="18" s="1"/>
  <c r="B339" i="18"/>
  <c r="N339" i="18" s="1"/>
  <c r="B578" i="18"/>
  <c r="N578" i="18" s="1"/>
  <c r="B246" i="18"/>
  <c r="N246" i="18" s="1"/>
  <c r="B598" i="18"/>
  <c r="N598" i="18" s="1"/>
  <c r="B460" i="18"/>
  <c r="N460" i="18" s="1"/>
  <c r="B1178" i="18"/>
  <c r="N1178" i="18" s="1"/>
  <c r="B1262" i="18"/>
  <c r="N1262" i="18" s="1"/>
  <c r="B3995" i="18"/>
  <c r="N3995" i="18" s="1"/>
  <c r="B3981" i="18"/>
  <c r="N3981" i="18" s="1"/>
  <c r="B1217" i="18"/>
  <c r="N1217" i="18" s="1"/>
  <c r="B1710" i="18"/>
  <c r="N1710" i="18" s="1"/>
  <c r="B1021" i="18"/>
  <c r="N1021" i="18" s="1"/>
  <c r="B3474" i="18"/>
  <c r="N3474" i="18" s="1"/>
  <c r="B3890" i="18"/>
  <c r="N3890" i="18" s="1"/>
  <c r="B4623" i="18"/>
  <c r="N4623" i="18" s="1"/>
  <c r="B5925" i="18"/>
  <c r="N5925" i="18" s="1"/>
  <c r="B1230" i="18"/>
  <c r="N1230" i="18" s="1"/>
  <c r="B1601" i="18"/>
  <c r="N1601" i="18" s="1"/>
  <c r="B4270" i="18"/>
  <c r="N4270" i="18" s="1"/>
  <c r="B2312" i="18"/>
  <c r="N2312" i="18" s="1"/>
  <c r="B2974" i="18"/>
  <c r="E2974" i="18" s="1"/>
  <c r="B2602" i="18"/>
  <c r="N2602" i="18" s="1"/>
  <c r="B4548" i="18"/>
  <c r="N4548" i="18" s="1"/>
  <c r="B1330" i="18"/>
  <c r="N1330" i="18" s="1"/>
  <c r="B1439" i="18"/>
  <c r="N1439" i="18" s="1"/>
  <c r="B5240" i="18"/>
  <c r="N5240" i="18" s="1"/>
  <c r="B3391" i="18"/>
  <c r="N3391" i="18" s="1"/>
  <c r="B5483" i="18"/>
  <c r="N5483" i="18" s="1"/>
  <c r="B4691" i="18"/>
  <c r="N4691" i="18" s="1"/>
  <c r="B487" i="18"/>
  <c r="N487" i="18" s="1"/>
  <c r="B2713" i="18"/>
  <c r="N2713" i="18" s="1"/>
  <c r="B3145" i="18"/>
  <c r="N3145" i="18" s="1"/>
  <c r="B3461" i="18"/>
  <c r="N3461" i="18" s="1"/>
  <c r="B5473" i="18"/>
  <c r="N5473" i="18" s="1"/>
  <c r="B3774" i="18"/>
  <c r="N3774" i="18" s="1"/>
  <c r="B2063" i="18"/>
  <c r="N2063" i="18" s="1"/>
  <c r="B1894" i="18"/>
  <c r="B2798" i="18"/>
  <c r="N2798" i="18" s="1"/>
  <c r="B79" i="18"/>
  <c r="N79" i="18" s="1"/>
  <c r="B3660" i="18"/>
  <c r="N3660" i="18" s="1"/>
  <c r="B218" i="18"/>
  <c r="N218" i="18" s="1"/>
  <c r="B372" i="18"/>
  <c r="N372" i="18" s="1"/>
  <c r="B2818" i="18"/>
  <c r="N2818" i="18" s="1"/>
  <c r="B238" i="18"/>
  <c r="N238" i="18" s="1"/>
  <c r="B4458" i="18"/>
  <c r="N4458" i="18" s="1"/>
  <c r="B2018" i="18"/>
  <c r="N2018" i="18" s="1"/>
  <c r="B2379" i="18"/>
  <c r="N2379" i="18" s="1"/>
  <c r="B5863" i="18"/>
  <c r="N5863" i="18" s="1"/>
  <c r="B2467" i="18"/>
  <c r="N2467" i="18" s="1"/>
  <c r="B4456" i="18"/>
  <c r="N4456" i="18" s="1"/>
  <c r="B2794" i="18"/>
  <c r="N2794" i="18" s="1"/>
  <c r="B4604" i="18"/>
  <c r="N4604" i="18" s="1"/>
  <c r="B4481" i="18"/>
  <c r="N4481" i="18" s="1"/>
  <c r="B1303" i="18"/>
  <c r="N1303" i="18" s="1"/>
  <c r="B2025" i="18"/>
  <c r="N2025" i="18" s="1"/>
  <c r="B2206" i="18"/>
  <c r="N2206" i="18" s="1"/>
  <c r="B5039" i="18"/>
  <c r="N5039" i="18" s="1"/>
  <c r="B453" i="18"/>
  <c r="N453" i="18" s="1"/>
  <c r="B2900" i="18"/>
  <c r="N2900" i="18" s="1"/>
  <c r="B5372" i="18"/>
  <c r="N5372" i="18" s="1"/>
  <c r="B4432" i="18"/>
  <c r="N4432" i="18" s="1"/>
  <c r="B2388" i="18"/>
  <c r="N2388" i="18" s="1"/>
  <c r="B4069" i="18"/>
  <c r="N4069" i="18" s="1"/>
  <c r="B2381" i="18"/>
  <c r="N2381" i="18" s="1"/>
  <c r="B2391" i="18"/>
  <c r="N2391" i="18" s="1"/>
  <c r="B2418" i="18"/>
  <c r="N2418" i="18" s="1"/>
  <c r="B5390" i="18"/>
  <c r="N5390" i="18" s="1"/>
  <c r="B5918" i="18"/>
  <c r="N5918" i="18" s="1"/>
  <c r="B1576" i="18"/>
  <c r="N1576" i="18" s="1"/>
  <c r="B4236" i="18"/>
  <c r="N4236" i="18" s="1"/>
  <c r="B5781" i="18"/>
  <c r="N5781" i="18" s="1"/>
  <c r="B1788" i="18"/>
  <c r="N1788" i="18" s="1"/>
  <c r="B141" i="18"/>
  <c r="N141" i="18" s="1"/>
  <c r="B1020" i="18"/>
  <c r="N1020" i="18" s="1"/>
  <c r="B909" i="18"/>
  <c r="N909" i="18" s="1"/>
  <c r="B142" i="18"/>
  <c r="N142" i="18" s="1"/>
  <c r="B1270" i="18"/>
  <c r="N1270" i="18" s="1"/>
  <c r="B140" i="18"/>
  <c r="N140" i="18" s="1"/>
  <c r="B3521" i="18"/>
  <c r="N3521" i="18" s="1"/>
  <c r="B3638" i="18"/>
  <c r="N3638" i="18" s="1"/>
  <c r="B2497" i="18"/>
  <c r="N2497" i="18" s="1"/>
  <c r="B5303" i="18"/>
  <c r="N5303" i="18" s="1"/>
  <c r="B1442" i="18"/>
  <c r="N1442" i="18" s="1"/>
  <c r="B4418" i="18"/>
  <c r="N4418" i="18" s="1"/>
  <c r="B1245" i="18"/>
  <c r="N1245" i="18" s="1"/>
  <c r="B2494" i="18"/>
  <c r="N2494" i="18" s="1"/>
  <c r="B508" i="18"/>
  <c r="N508" i="18" s="1"/>
  <c r="B4776" i="18"/>
  <c r="N4776" i="18" s="1"/>
  <c r="B5384" i="18"/>
  <c r="N5384" i="18" s="1"/>
  <c r="B1808" i="18"/>
  <c r="N1808" i="18" s="1"/>
  <c r="B4338" i="18"/>
  <c r="N4338" i="18" s="1"/>
  <c r="B4345" i="18"/>
  <c r="N4345" i="18" s="1"/>
  <c r="B4141" i="18"/>
  <c r="N4141" i="18" s="1"/>
  <c r="B5113" i="18"/>
  <c r="N5113" i="18" s="1"/>
  <c r="B244" i="18"/>
  <c r="N244" i="18" s="1"/>
  <c r="B2202" i="18"/>
  <c r="N2202" i="18" s="1"/>
  <c r="B2099" i="18"/>
  <c r="N2099" i="18" s="1"/>
  <c r="B3287" i="18"/>
  <c r="N3287" i="18" s="1"/>
  <c r="B2263" i="18"/>
  <c r="N2263" i="18" s="1"/>
  <c r="B68" i="18"/>
  <c r="N68" i="18" s="1"/>
  <c r="B1546" i="18"/>
  <c r="N1546" i="18" s="1"/>
  <c r="B2131" i="18"/>
  <c r="N2131" i="18" s="1"/>
  <c r="B15" i="18"/>
  <c r="N15" i="18" s="1"/>
  <c r="B2037" i="18"/>
  <c r="N2037" i="18" s="1"/>
  <c r="B117" i="18"/>
  <c r="N117" i="18" s="1"/>
  <c r="B1305" i="18"/>
  <c r="N1305" i="18" s="1"/>
  <c r="B3785" i="18"/>
  <c r="N3785" i="18" s="1"/>
  <c r="B2745" i="18"/>
  <c r="N2745" i="18" s="1"/>
  <c r="B5770" i="18"/>
  <c r="B3661" i="18"/>
  <c r="N3661" i="18" s="1"/>
  <c r="B432" i="18"/>
  <c r="N432" i="18" s="1"/>
  <c r="B3285" i="18"/>
  <c r="N3285" i="18" s="1"/>
  <c r="B2785" i="18"/>
  <c r="N2785" i="18" s="1"/>
  <c r="B4802" i="18"/>
  <c r="N4802" i="18" s="1"/>
  <c r="B3711" i="18"/>
  <c r="N3711" i="18" s="1"/>
  <c r="B4851" i="18"/>
  <c r="N4851" i="18" s="1"/>
  <c r="B4910" i="18"/>
  <c r="N4910" i="18" s="1"/>
  <c r="B4973" i="18"/>
  <c r="N4973" i="18" s="1"/>
  <c r="B5457" i="18"/>
  <c r="N5457" i="18" s="1"/>
  <c r="B5506" i="18"/>
  <c r="N5506" i="18" s="1"/>
  <c r="B3505" i="18"/>
  <c r="N3505" i="18" s="1"/>
  <c r="B3223" i="18"/>
  <c r="N3223" i="18" s="1"/>
  <c r="B3880" i="18"/>
  <c r="N3880" i="18" s="1"/>
  <c r="B2667" i="18"/>
  <c r="N2667" i="18" s="1"/>
  <c r="B4476" i="18"/>
  <c r="N4476" i="18" s="1"/>
  <c r="B5485" i="18"/>
  <c r="N5485" i="18" s="1"/>
  <c r="B954" i="18"/>
  <c r="N954" i="18" s="1"/>
  <c r="B888" i="18"/>
  <c r="N888" i="18" s="1"/>
  <c r="B4246" i="18"/>
  <c r="N4246" i="18" s="1"/>
  <c r="B5081" i="18"/>
  <c r="N5081" i="18" s="1"/>
  <c r="B27" i="18"/>
  <c r="N27" i="18" s="1"/>
  <c r="B4990" i="18"/>
  <c r="N4990" i="18" s="1"/>
  <c r="B4531" i="18"/>
  <c r="N4531" i="18" s="1"/>
  <c r="B5018" i="18"/>
  <c r="N5018" i="18" s="1"/>
  <c r="B697" i="18"/>
  <c r="N697" i="18" s="1"/>
  <c r="B1977" i="18"/>
  <c r="N1977" i="18" s="1"/>
  <c r="B4576" i="18"/>
  <c r="N4576" i="18" s="1"/>
  <c r="B5448" i="18"/>
  <c r="N5448" i="18" s="1"/>
  <c r="B2970" i="18"/>
  <c r="N2970" i="18" s="1"/>
  <c r="B4490" i="18"/>
  <c r="N4490" i="18" s="1"/>
  <c r="B4721" i="18"/>
  <c r="N4721" i="18" s="1"/>
  <c r="B1254" i="18"/>
  <c r="N1254" i="18" s="1"/>
  <c r="B715" i="18"/>
  <c r="N715" i="18" s="1"/>
  <c r="B520" i="18"/>
  <c r="N520" i="18" s="1"/>
  <c r="B31" i="18"/>
  <c r="N31" i="18" s="1"/>
  <c r="B807" i="18"/>
  <c r="N807" i="18" s="1"/>
  <c r="B3372" i="18"/>
  <c r="N3372" i="18" s="1"/>
  <c r="B3939" i="18"/>
  <c r="N3939" i="18" s="1"/>
  <c r="B3355" i="18"/>
  <c r="N3355" i="18" s="1"/>
  <c r="B5898" i="18"/>
  <c r="N5898" i="18" s="1"/>
  <c r="B3263" i="18"/>
  <c r="N3263" i="18" s="1"/>
  <c r="B2417" i="18"/>
  <c r="N2417" i="18" s="1"/>
  <c r="B430" i="18"/>
  <c r="N430" i="18" s="1"/>
  <c r="B2677" i="18"/>
  <c r="N2677" i="18" s="1"/>
  <c r="B1804" i="18"/>
  <c r="N1804" i="18" s="1"/>
  <c r="B5351" i="18"/>
  <c r="N5351" i="18" s="1"/>
  <c r="B609" i="18"/>
  <c r="N609" i="18" s="1"/>
  <c r="B1091" i="18"/>
  <c r="N1091" i="18" s="1"/>
  <c r="B3905" i="18"/>
  <c r="N3905" i="18" s="1"/>
  <c r="B728" i="18"/>
  <c r="N728" i="18" s="1"/>
  <c r="B45" i="18"/>
  <c r="N45" i="18" s="1"/>
  <c r="B211" i="18"/>
  <c r="N211" i="18" s="1"/>
  <c r="B443" i="18"/>
  <c r="N443" i="18" s="1"/>
  <c r="B2501" i="18"/>
  <c r="N2501" i="18" s="1"/>
  <c r="B2735" i="18"/>
  <c r="N2735" i="18" s="1"/>
  <c r="B4403" i="18"/>
  <c r="N4403" i="18" s="1"/>
  <c r="B2996" i="18"/>
  <c r="N2996" i="18" s="1"/>
  <c r="B3725" i="18"/>
  <c r="N3725" i="18" s="1"/>
  <c r="B2952" i="18"/>
  <c r="N2952" i="18" s="1"/>
  <c r="B174" i="18"/>
  <c r="N174" i="18" s="1"/>
  <c r="B326" i="18"/>
  <c r="N326" i="18" s="1"/>
  <c r="B3424" i="18"/>
  <c r="N3424" i="18" s="1"/>
  <c r="B2163" i="18"/>
  <c r="N2163" i="18" s="1"/>
  <c r="B2747" i="18"/>
  <c r="N2747" i="18" s="1"/>
  <c r="B5537" i="18"/>
  <c r="N5537" i="18" s="1"/>
  <c r="B348" i="18"/>
  <c r="N348" i="18" s="1"/>
  <c r="B1501" i="18"/>
  <c r="N1501" i="18" s="1"/>
  <c r="B4636" i="18"/>
  <c r="N4636" i="18" s="1"/>
  <c r="B2339" i="18"/>
  <c r="N2339" i="18" s="1"/>
  <c r="B128" i="18"/>
  <c r="N128" i="18" s="1"/>
  <c r="B467" i="18"/>
  <c r="N467" i="18" s="1"/>
  <c r="B5022" i="18"/>
  <c r="N5022" i="18" s="1"/>
  <c r="B3562" i="18"/>
  <c r="N3562" i="18" s="1"/>
  <c r="B4362" i="18"/>
  <c r="N4362" i="18" s="1"/>
  <c r="B4032" i="18"/>
  <c r="N4032" i="18" s="1"/>
  <c r="B1850" i="18"/>
  <c r="N1850" i="18" s="1"/>
  <c r="B4482" i="18"/>
  <c r="N4482" i="18" s="1"/>
  <c r="B1711" i="18"/>
  <c r="N1711" i="18" s="1"/>
  <c r="B1161" i="18"/>
  <c r="N1161" i="18" s="1"/>
  <c r="B2174" i="18"/>
  <c r="N2174" i="18" s="1"/>
  <c r="B5977" i="18"/>
  <c r="N5977" i="18" s="1"/>
  <c r="B5433" i="18"/>
  <c r="N5433" i="18" s="1"/>
  <c r="B3625" i="18"/>
  <c r="N3625" i="18" s="1"/>
  <c r="B4321" i="18"/>
  <c r="N4321" i="18" s="1"/>
  <c r="B3517" i="18"/>
  <c r="N3517" i="18" s="1"/>
  <c r="B1143" i="18"/>
  <c r="N1143" i="18" s="1"/>
  <c r="B3717" i="18"/>
  <c r="N3717" i="18" s="1"/>
  <c r="B3456" i="18"/>
  <c r="N3456" i="18" s="1"/>
  <c r="B638" i="18"/>
  <c r="N638" i="18" s="1"/>
  <c r="B3937" i="18"/>
  <c r="N3937" i="18" s="1"/>
  <c r="B4210" i="18"/>
  <c r="N4210" i="18" s="1"/>
  <c r="B3189" i="18"/>
  <c r="N3189" i="18" s="1"/>
  <c r="B1152" i="18"/>
  <c r="N1152" i="18" s="1"/>
  <c r="B1837" i="18"/>
  <c r="N1837" i="18" s="1"/>
  <c r="B2416" i="18"/>
  <c r="N2416" i="18" s="1"/>
  <c r="B4729" i="18"/>
  <c r="N4729" i="18" s="1"/>
  <c r="B1715" i="18"/>
  <c r="N1715" i="18" s="1"/>
  <c r="B83" i="18"/>
  <c r="N83" i="18" s="1"/>
  <c r="B2552" i="18"/>
  <c r="N2552" i="18" s="1"/>
  <c r="B4630" i="18"/>
  <c r="N4630" i="18" s="1"/>
  <c r="B5872" i="18"/>
  <c r="N5872" i="18" s="1"/>
  <c r="B4281" i="18"/>
  <c r="N4281" i="18" s="1"/>
  <c r="B3374" i="18"/>
  <c r="N3374" i="18" s="1"/>
  <c r="B5458" i="18"/>
  <c r="N5458" i="18" s="1"/>
  <c r="B694" i="18"/>
  <c r="N694" i="18" s="1"/>
  <c r="B971" i="18"/>
  <c r="N971" i="18" s="1"/>
  <c r="B97" i="18"/>
  <c r="N97" i="18" s="1"/>
  <c r="B376" i="18"/>
  <c r="N376" i="18" s="1"/>
  <c r="B2326" i="18"/>
  <c r="N2326" i="18" s="1"/>
  <c r="B986" i="18"/>
  <c r="N986" i="18" s="1"/>
  <c r="B4817" i="18"/>
  <c r="N4817" i="18" s="1"/>
  <c r="B1834" i="18"/>
  <c r="N1834" i="18" s="1"/>
  <c r="B108" i="18"/>
  <c r="N108" i="18" s="1"/>
  <c r="B4591" i="18"/>
  <c r="N4591" i="18" s="1"/>
  <c r="B4534" i="18"/>
  <c r="N4534" i="18" s="1"/>
  <c r="B4656" i="18"/>
  <c r="N4656" i="18" s="1"/>
  <c r="B3188" i="18"/>
  <c r="N3188" i="18" s="1"/>
  <c r="B292" i="18"/>
  <c r="N292" i="18" s="1"/>
  <c r="B3003" i="18"/>
  <c r="N3003" i="18" s="1"/>
  <c r="B3792" i="18"/>
  <c r="N3792" i="18" s="1"/>
  <c r="B3119" i="18"/>
  <c r="N3119" i="18" s="1"/>
  <c r="B1829" i="18"/>
  <c r="N1829" i="18" s="1"/>
  <c r="B4272" i="18"/>
  <c r="N4272" i="18" s="1"/>
  <c r="B557" i="18"/>
  <c r="N557" i="18" s="1"/>
  <c r="B5251" i="18"/>
  <c r="N5251" i="18" s="1"/>
  <c r="B5735" i="18"/>
  <c r="N5735" i="18" s="1"/>
  <c r="B1314" i="18"/>
  <c r="N1314" i="18" s="1"/>
  <c r="B5846" i="18"/>
  <c r="N5846" i="18" s="1"/>
  <c r="B1491" i="18"/>
  <c r="N1491" i="18" s="1"/>
  <c r="B167" i="18"/>
  <c r="N167" i="18" s="1"/>
  <c r="B5748" i="18"/>
  <c r="N5748" i="18" s="1"/>
  <c r="B4162" i="18"/>
  <c r="N4162" i="18" s="1"/>
  <c r="B2307" i="18"/>
  <c r="N2307" i="18" s="1"/>
  <c r="B4821" i="18"/>
  <c r="N4821" i="18" s="1"/>
  <c r="B4726" i="18"/>
  <c r="N4726" i="18" s="1"/>
  <c r="B104" i="18"/>
  <c r="N104" i="18" s="1"/>
  <c r="B2862" i="18"/>
  <c r="N2862" i="18" s="1"/>
  <c r="B5713" i="18"/>
  <c r="N5713" i="18" s="1"/>
  <c r="B2021" i="18"/>
  <c r="N2021" i="18" s="1"/>
  <c r="B2625" i="18"/>
  <c r="N2625" i="18" s="1"/>
  <c r="B2329" i="18"/>
  <c r="N2329" i="18" s="1"/>
  <c r="B822" i="18"/>
  <c r="N822" i="18" s="1"/>
  <c r="B1825" i="18"/>
  <c r="E1825" i="18" s="1"/>
  <c r="B3663" i="18"/>
  <c r="N3663" i="18" s="1"/>
  <c r="B5664" i="18"/>
  <c r="N5664" i="18" s="1"/>
  <c r="B1843" i="18"/>
  <c r="N1843" i="18" s="1"/>
  <c r="B5491" i="18"/>
  <c r="N5491" i="18" s="1"/>
  <c r="B496" i="18"/>
  <c r="N496" i="18" s="1"/>
  <c r="B3512" i="18"/>
  <c r="N3512" i="18" s="1"/>
  <c r="B2357" i="18"/>
  <c r="N2357" i="18" s="1"/>
  <c r="B3284" i="18"/>
  <c r="N3284" i="18" s="1"/>
  <c r="B3359" i="18"/>
  <c r="N3359" i="18" s="1"/>
  <c r="B5518" i="18"/>
  <c r="N5518" i="18" s="1"/>
  <c r="B3740" i="18"/>
  <c r="N3740" i="18" s="1"/>
  <c r="B2430" i="18"/>
  <c r="N2430" i="18" s="1"/>
  <c r="B32" i="18"/>
  <c r="N32" i="18" s="1"/>
  <c r="B3358" i="18"/>
  <c r="N3358" i="18" s="1"/>
  <c r="B2535" i="18"/>
  <c r="N2535" i="18" s="1"/>
  <c r="B1279" i="18"/>
  <c r="N1279" i="18" s="1"/>
  <c r="B4840" i="18"/>
  <c r="N4840" i="18" s="1"/>
  <c r="B5011" i="18"/>
  <c r="N5011" i="18" s="1"/>
  <c r="B1482" i="18"/>
  <c r="N1482" i="18" s="1"/>
  <c r="B4879" i="18"/>
  <c r="N4879" i="18" s="1"/>
  <c r="B5545" i="18"/>
  <c r="N5545" i="18" s="1"/>
  <c r="B3486" i="18"/>
  <c r="N3486" i="18" s="1"/>
  <c r="B3978" i="18"/>
  <c r="N3978" i="18" s="1"/>
  <c r="B4663" i="18"/>
  <c r="N4663" i="18" s="1"/>
  <c r="B1041" i="18"/>
  <c r="N1041" i="18" s="1"/>
  <c r="B953" i="18"/>
  <c r="N953" i="18" s="1"/>
  <c r="B5603" i="18"/>
  <c r="N5603" i="18" s="1"/>
  <c r="B1868" i="18"/>
  <c r="N1868" i="18" s="1"/>
  <c r="B1092" i="18"/>
  <c r="N1092" i="18" s="1"/>
  <c r="B3546" i="18"/>
  <c r="N3546" i="18" s="1"/>
  <c r="B1064" i="18"/>
  <c r="N1064" i="18" s="1"/>
  <c r="B20" i="18"/>
  <c r="N20" i="18" s="1"/>
  <c r="B458" i="18"/>
  <c r="N458" i="18" s="1"/>
  <c r="B427" i="18"/>
  <c r="N427" i="18" s="1"/>
  <c r="B3153" i="18"/>
  <c r="N3153" i="18" s="1"/>
  <c r="B2460" i="18"/>
  <c r="N2460" i="18" s="1"/>
  <c r="B401" i="18"/>
  <c r="N401" i="18" s="1"/>
  <c r="B2406" i="18"/>
  <c r="N2406" i="18" s="1"/>
  <c r="B1694" i="18"/>
  <c r="N1694" i="18" s="1"/>
  <c r="B5332" i="18"/>
  <c r="N5332" i="18" s="1"/>
  <c r="B1664" i="18"/>
  <c r="N1664" i="18" s="1"/>
  <c r="B5060" i="18"/>
  <c r="N5060" i="18" s="1"/>
  <c r="B4158" i="18"/>
  <c r="N4158" i="18" s="1"/>
  <c r="B4152" i="18"/>
  <c r="N4152" i="18" s="1"/>
  <c r="B4010" i="18"/>
  <c r="N4010" i="18" s="1"/>
  <c r="B222" i="18"/>
  <c r="N222" i="18" s="1"/>
  <c r="B4047" i="18"/>
  <c r="N4047" i="18" s="1"/>
  <c r="B3913" i="18"/>
  <c r="N3913" i="18" s="1"/>
  <c r="B4710" i="18"/>
  <c r="N4710" i="18" s="1"/>
  <c r="B5944" i="18"/>
  <c r="N5944" i="18" s="1"/>
  <c r="B538" i="18"/>
  <c r="N538" i="18" s="1"/>
  <c r="B1320" i="18"/>
  <c r="N1320" i="18" s="1"/>
  <c r="B2871" i="18"/>
  <c r="N2871" i="18" s="1"/>
  <c r="B1559" i="18"/>
  <c r="N1559" i="18" s="1"/>
  <c r="B2023" i="18"/>
  <c r="N2023" i="18" s="1"/>
  <c r="B5144" i="18"/>
  <c r="H5144" i="18" s="1"/>
  <c r="B89" i="18"/>
  <c r="N89" i="18" s="1"/>
  <c r="B1818" i="18"/>
  <c r="N1818" i="18" s="1"/>
  <c r="B5315" i="18"/>
  <c r="N5315" i="18" s="1"/>
  <c r="B1113" i="18"/>
  <c r="N1113" i="18" s="1"/>
  <c r="B5199" i="18"/>
  <c r="N5199" i="18" s="1"/>
  <c r="B900" i="18"/>
  <c r="N900" i="18" s="1"/>
  <c r="B1099" i="18"/>
  <c r="N1099" i="18" s="1"/>
  <c r="B3646" i="18"/>
  <c r="N3646" i="18" s="1"/>
  <c r="B1564" i="18"/>
  <c r="N1564" i="18" s="1"/>
  <c r="B5646" i="18"/>
  <c r="N5646" i="18" s="1"/>
  <c r="B2944" i="18"/>
  <c r="N2944" i="18" s="1"/>
  <c r="B3028" i="18"/>
  <c r="N3028" i="18" s="1"/>
  <c r="B843" i="18"/>
  <c r="N843" i="18" s="1"/>
  <c r="B2325" i="18"/>
  <c r="N2325" i="18" s="1"/>
  <c r="B3570" i="18"/>
  <c r="N3570" i="18" s="1"/>
  <c r="B5238" i="18"/>
  <c r="N5238" i="18" s="1"/>
  <c r="B2643" i="18"/>
  <c r="N2643" i="18" s="1"/>
  <c r="B4702" i="18"/>
  <c r="N4702" i="18" s="1"/>
  <c r="B2623" i="18"/>
  <c r="N2623" i="18" s="1"/>
  <c r="B4426" i="18"/>
  <c r="N4426" i="18" s="1"/>
  <c r="B4694" i="18"/>
  <c r="N4694" i="18" s="1"/>
  <c r="B1398" i="18"/>
  <c r="N1398" i="18" s="1"/>
  <c r="B5694" i="18"/>
  <c r="N5694" i="18" s="1"/>
  <c r="B4507" i="18"/>
  <c r="N4507" i="18" s="1"/>
  <c r="B2402" i="18"/>
  <c r="N2402" i="18" s="1"/>
  <c r="B655" i="18"/>
  <c r="N655" i="18" s="1"/>
  <c r="B2636" i="18"/>
  <c r="N2636" i="18" s="1"/>
  <c r="B4463" i="18"/>
  <c r="N4463" i="18" s="1"/>
  <c r="B5449" i="18"/>
  <c r="N5449" i="18" s="1"/>
  <c r="B2882" i="18"/>
  <c r="N2882" i="18" s="1"/>
  <c r="B4336" i="18"/>
  <c r="N4336" i="18" s="1"/>
  <c r="B1931" i="18"/>
  <c r="K1931" i="18" s="1"/>
  <c r="B1426" i="18"/>
  <c r="N1426" i="18" s="1"/>
  <c r="B3582" i="18"/>
  <c r="N3582" i="18" s="1"/>
  <c r="B259" i="18"/>
  <c r="N259" i="18" s="1"/>
  <c r="B2248" i="18"/>
  <c r="N2248" i="18" s="1"/>
  <c r="B5360" i="18"/>
  <c r="N5360" i="18" s="1"/>
  <c r="B4635" i="18"/>
  <c r="N4635" i="18" s="1"/>
  <c r="B1437" i="18"/>
  <c r="N1437" i="18" s="1"/>
  <c r="B3202" i="18"/>
  <c r="N3202" i="18" s="1"/>
  <c r="B43" i="18"/>
  <c r="N43" i="18" s="1"/>
  <c r="B5802" i="18"/>
  <c r="N5802" i="18" s="1"/>
  <c r="B2666" i="18"/>
  <c r="N2666" i="18" s="1"/>
  <c r="B2287" i="18"/>
  <c r="N2287" i="18" s="1"/>
  <c r="B5905" i="18"/>
  <c r="N5905" i="18" s="1"/>
  <c r="B4225" i="18"/>
  <c r="N4225" i="18" s="1"/>
  <c r="B2544" i="18"/>
  <c r="N2544" i="18" s="1"/>
  <c r="B988" i="18"/>
  <c r="N988" i="18" s="1"/>
  <c r="B159" i="18"/>
  <c r="N159" i="18" s="1"/>
  <c r="B180" i="18"/>
  <c r="N180" i="18" s="1"/>
  <c r="B88" i="18"/>
  <c r="N88" i="18" s="1"/>
  <c r="B525" i="18"/>
  <c r="N525" i="18" s="1"/>
  <c r="B4800" i="18"/>
  <c r="N4800" i="18" s="1"/>
  <c r="B4046" i="18"/>
  <c r="N4046" i="18" s="1"/>
  <c r="B3976" i="18"/>
  <c r="N3976" i="18" s="1"/>
  <c r="B3750" i="18"/>
  <c r="N3750" i="18" s="1"/>
  <c r="B2308" i="18"/>
  <c r="N2308" i="18" s="1"/>
  <c r="B556" i="18"/>
  <c r="N556" i="18" s="1"/>
  <c r="B1772" i="18"/>
  <c r="N1772" i="18" s="1"/>
  <c r="B217" i="18"/>
  <c r="N217" i="18" s="1"/>
  <c r="B2611" i="18"/>
  <c r="N2611" i="18" s="1"/>
  <c r="B858" i="18"/>
  <c r="N858" i="18" s="1"/>
  <c r="B1840" i="18"/>
  <c r="N1840" i="18" s="1"/>
  <c r="B922" i="18"/>
  <c r="N922" i="18" s="1"/>
  <c r="B4834" i="18"/>
  <c r="N4834" i="18" s="1"/>
  <c r="B2056" i="18"/>
  <c r="N2056" i="18" s="1"/>
  <c r="B5229" i="18"/>
  <c r="N5229" i="18" s="1"/>
  <c r="B4396" i="18"/>
  <c r="N4396" i="18" s="1"/>
  <c r="B2257" i="18"/>
  <c r="N2257" i="18" s="1"/>
  <c r="B389" i="18"/>
  <c r="N389" i="18" s="1"/>
  <c r="B1666" i="18"/>
  <c r="N1666" i="18" s="1"/>
  <c r="B3841" i="18"/>
  <c r="G3841" i="18" s="1"/>
  <c r="B3689" i="18"/>
  <c r="N3689" i="18" s="1"/>
  <c r="B2582" i="18"/>
  <c r="N2582" i="18" s="1"/>
  <c r="B3712" i="18"/>
  <c r="N3712" i="18" s="1"/>
  <c r="B5126" i="18"/>
  <c r="N5126" i="18" s="1"/>
  <c r="B962" i="18"/>
  <c r="N962" i="18" s="1"/>
  <c r="B1906" i="18"/>
  <c r="N1906" i="18" s="1"/>
  <c r="B2032" i="18"/>
  <c r="N2032" i="18" s="1"/>
  <c r="B5193" i="18"/>
  <c r="N5193" i="18" s="1"/>
  <c r="B2912" i="18"/>
  <c r="N2912" i="18" s="1"/>
  <c r="B3701" i="18"/>
  <c r="N3701" i="18" s="1"/>
  <c r="B2411" i="18"/>
  <c r="N2411" i="18" s="1"/>
  <c r="B466" i="18"/>
  <c r="N466" i="18" s="1"/>
  <c r="B690" i="18"/>
  <c r="N690" i="18" s="1"/>
  <c r="B5211" i="18"/>
  <c r="N5211" i="18" s="1"/>
  <c r="B1771" i="18"/>
  <c r="N1771" i="18" s="1"/>
  <c r="B6084" i="18"/>
  <c r="M6084" i="18" s="1"/>
  <c r="B3806" i="18"/>
  <c r="N3806" i="18" s="1"/>
  <c r="B2294" i="18"/>
  <c r="N2294" i="18" s="1"/>
  <c r="B5810" i="18"/>
  <c r="N5810" i="18" s="1"/>
  <c r="B3840" i="18"/>
  <c r="N3840" i="18" s="1"/>
  <c r="B3799" i="18"/>
  <c r="N3799" i="18" s="1"/>
  <c r="B4100" i="18"/>
  <c r="N4100" i="18" s="1"/>
  <c r="B4701" i="18"/>
  <c r="N4701" i="18" s="1"/>
  <c r="B5093" i="18"/>
  <c r="N5093" i="18" s="1"/>
  <c r="B4516" i="18"/>
  <c r="N4516" i="18" s="1"/>
  <c r="B1347" i="18"/>
  <c r="N1347" i="18" s="1"/>
  <c r="B4093" i="18"/>
  <c r="N4093" i="18" s="1"/>
  <c r="B2971" i="18"/>
  <c r="N2971" i="18" s="1"/>
  <c r="B1362" i="18"/>
  <c r="N1362" i="18" s="1"/>
  <c r="B3672" i="18"/>
  <c r="N3672" i="18" s="1"/>
  <c r="B4601" i="18"/>
  <c r="N4601" i="18" s="1"/>
  <c r="B4314" i="18"/>
  <c r="N4314" i="18" s="1"/>
  <c r="B1989" i="18"/>
  <c r="N1989" i="18" s="1"/>
  <c r="B1268" i="18"/>
  <c r="N1268" i="18" s="1"/>
  <c r="B192" i="18"/>
  <c r="N192" i="18" s="1"/>
  <c r="B3176" i="18"/>
  <c r="N3176" i="18" s="1"/>
  <c r="B2176" i="18"/>
  <c r="N2176" i="18" s="1"/>
  <c r="B4936" i="18"/>
  <c r="N4936" i="18" s="1"/>
  <c r="B581" i="18"/>
  <c r="N581" i="18" s="1"/>
  <c r="B3008" i="18"/>
  <c r="N3008" i="18" s="1"/>
  <c r="B5225" i="18"/>
  <c r="N5225" i="18" s="1"/>
  <c r="B2198" i="18"/>
  <c r="N2198" i="18" s="1"/>
  <c r="B3821" i="18"/>
  <c r="N3821" i="18" s="1"/>
  <c r="B2480" i="18"/>
  <c r="N2480" i="18" s="1"/>
  <c r="B5489" i="18"/>
  <c r="N5489" i="18" s="1"/>
  <c r="B5498" i="18"/>
  <c r="N5498" i="18" s="1"/>
  <c r="B1460" i="18"/>
  <c r="N1460" i="18" s="1"/>
  <c r="B796" i="18"/>
  <c r="N796" i="18" s="1"/>
  <c r="B533" i="18"/>
  <c r="N533" i="18" s="1"/>
  <c r="B667" i="18"/>
  <c r="N667" i="18" s="1"/>
  <c r="B4518" i="18"/>
  <c r="N4518" i="18" s="1"/>
  <c r="B1220" i="18"/>
  <c r="N1220" i="18" s="1"/>
  <c r="B1839" i="18"/>
  <c r="N1839" i="18" s="1"/>
  <c r="B3904" i="18"/>
  <c r="N3904" i="18" s="1"/>
  <c r="B2407" i="18"/>
  <c r="N2407" i="18" s="1"/>
  <c r="B2348" i="18"/>
  <c r="N2348" i="18" s="1"/>
  <c r="B3767" i="18"/>
  <c r="N3767" i="18" s="1"/>
  <c r="B5069" i="18"/>
  <c r="N5069" i="18" s="1"/>
  <c r="B703" i="18"/>
  <c r="N703" i="18" s="1"/>
  <c r="B2211" i="18"/>
  <c r="N2211" i="18" s="1"/>
  <c r="B777" i="18"/>
  <c r="N777" i="18" s="1"/>
  <c r="B2432" i="18"/>
  <c r="N2432" i="18" s="1"/>
  <c r="B1286" i="18"/>
  <c r="N1286" i="18" s="1"/>
  <c r="B5339" i="18"/>
  <c r="N5339" i="18" s="1"/>
  <c r="B64" i="18"/>
  <c r="N64" i="18" s="1"/>
  <c r="B5135" i="18"/>
  <c r="N5135" i="18" s="1"/>
  <c r="B1048" i="18"/>
  <c r="N1048" i="18" s="1"/>
  <c r="B6027" i="18"/>
  <c r="N6027" i="18" s="1"/>
  <c r="B3172" i="18"/>
  <c r="N3172" i="18" s="1"/>
  <c r="B5702" i="18"/>
  <c r="N5702" i="18" s="1"/>
  <c r="B2985" i="18"/>
  <c r="N2985" i="18" s="1"/>
  <c r="B3695" i="18"/>
  <c r="N3695" i="18" s="1"/>
  <c r="B2108" i="18"/>
  <c r="N2108" i="18" s="1"/>
  <c r="B1714" i="18"/>
  <c r="N1714" i="18" s="1"/>
  <c r="B4167" i="18"/>
  <c r="N4167" i="18" s="1"/>
  <c r="B336" i="18"/>
  <c r="N336" i="18" s="1"/>
  <c r="B1619" i="18"/>
  <c r="N1619" i="18" s="1"/>
  <c r="B1059" i="18"/>
  <c r="N1059" i="18" s="1"/>
  <c r="B4585" i="18"/>
  <c r="N4585" i="18" s="1"/>
  <c r="B2233" i="18"/>
  <c r="N2233" i="18" s="1"/>
  <c r="B4619" i="18"/>
  <c r="N4619" i="18" s="1"/>
  <c r="B4682" i="18"/>
  <c r="N4682" i="18" s="1"/>
  <c r="B5861" i="18"/>
  <c r="N5861" i="18" s="1"/>
  <c r="B4880" i="18"/>
  <c r="N4880" i="18" s="1"/>
  <c r="B594" i="18"/>
  <c r="N594" i="18" s="1"/>
  <c r="B3204" i="18"/>
  <c r="N3204" i="18" s="1"/>
  <c r="B6075" i="18"/>
  <c r="N6075" i="18" s="1"/>
  <c r="B3333" i="18"/>
  <c r="N3333" i="18" s="1"/>
  <c r="B2895" i="18"/>
  <c r="N2895" i="18" s="1"/>
  <c r="B5496" i="18"/>
  <c r="N5496" i="18" s="1"/>
  <c r="B4621" i="18"/>
  <c r="N4621" i="18" s="1"/>
  <c r="B4380" i="18"/>
  <c r="N4380" i="18" s="1"/>
  <c r="B5891" i="18"/>
  <c r="N5891" i="18" s="1"/>
  <c r="B2608" i="18"/>
  <c r="N2608" i="18" s="1"/>
  <c r="B4772" i="18"/>
  <c r="N4772" i="18" s="1"/>
  <c r="B736" i="18"/>
  <c r="B2145" i="18"/>
  <c r="N2145" i="18" s="1"/>
  <c r="B2182" i="18"/>
  <c r="N2182" i="18" s="1"/>
  <c r="B4147" i="18"/>
  <c r="N4147" i="18" s="1"/>
  <c r="B4505" i="18"/>
  <c r="N4505" i="18" s="1"/>
  <c r="B2194" i="18"/>
  <c r="N2194" i="18" s="1"/>
  <c r="B3072" i="18"/>
  <c r="N3072" i="18" s="1"/>
  <c r="B5623" i="18"/>
  <c r="N5623" i="18" s="1"/>
  <c r="B3609" i="18"/>
  <c r="N3609" i="18" s="1"/>
  <c r="B4575" i="18"/>
  <c r="N4575" i="18" s="1"/>
  <c r="B1660" i="18"/>
  <c r="N1660" i="18" s="1"/>
  <c r="B321" i="18"/>
  <c r="N321" i="18" s="1"/>
  <c r="B2930" i="18"/>
  <c r="N2930" i="18" s="1"/>
  <c r="B2457" i="18"/>
  <c r="N2457" i="18" s="1"/>
  <c r="B329" i="18"/>
  <c r="N329" i="18" s="1"/>
  <c r="B4593" i="18"/>
  <c r="N4593" i="18" s="1"/>
  <c r="B2989" i="18"/>
  <c r="N2989" i="18" s="1"/>
  <c r="B1614" i="18"/>
  <c r="N1614" i="18" s="1"/>
  <c r="B5579" i="18"/>
  <c r="N5579" i="18" s="1"/>
  <c r="B5355" i="18"/>
  <c r="N5355" i="18" s="1"/>
  <c r="B184" i="18"/>
  <c r="N184" i="18" s="1"/>
  <c r="B625" i="18"/>
  <c r="N625" i="18" s="1"/>
  <c r="B503" i="18"/>
  <c r="N503" i="18" s="1"/>
  <c r="B571" i="18"/>
  <c r="N571" i="18" s="1"/>
  <c r="B185" i="18"/>
  <c r="N185" i="18" s="1"/>
  <c r="B985" i="18"/>
  <c r="N985" i="18" s="1"/>
  <c r="B5616" i="18"/>
  <c r="N5616" i="18" s="1"/>
  <c r="B4269" i="18"/>
  <c r="N4269" i="18" s="1"/>
  <c r="B1223" i="18"/>
  <c r="N1223" i="18" s="1"/>
  <c r="B5331" i="18"/>
  <c r="N5331" i="18" s="1"/>
  <c r="B903" i="18"/>
  <c r="N903" i="18" s="1"/>
  <c r="B4934" i="18"/>
  <c r="N4934" i="18" s="1"/>
  <c r="B4864" i="18"/>
  <c r="K4864" i="18" s="1"/>
  <c r="B4527" i="18"/>
  <c r="N4527" i="18" s="1"/>
  <c r="B2387" i="18"/>
  <c r="N2387" i="18" s="1"/>
  <c r="B4041" i="18"/>
  <c r="N4041" i="18" s="1"/>
  <c r="B56" i="18"/>
  <c r="N56" i="18" s="1"/>
  <c r="B1283" i="18"/>
  <c r="N1283" i="18" s="1"/>
  <c r="B2243" i="18"/>
  <c r="N2243" i="18" s="1"/>
  <c r="B1724" i="18"/>
  <c r="N1724" i="18" s="1"/>
  <c r="B3265" i="18"/>
  <c r="N3265" i="18" s="1"/>
  <c r="B30" i="18"/>
  <c r="N30" i="18" s="1"/>
  <c r="B2987" i="18"/>
  <c r="N2987" i="18" s="1"/>
  <c r="B3933" i="18"/>
  <c r="N3933" i="18" s="1"/>
  <c r="B3398" i="18"/>
  <c r="N3398" i="18" s="1"/>
  <c r="B3390" i="18"/>
  <c r="N3390" i="18" s="1"/>
  <c r="B3949" i="18"/>
  <c r="N3949" i="18" s="1"/>
  <c r="B587" i="18"/>
  <c r="N587" i="18" s="1"/>
  <c r="B3659" i="18"/>
  <c r="N3659" i="18" s="1"/>
  <c r="B4605" i="18"/>
  <c r="N4605" i="18" s="1"/>
  <c r="B2868" i="18"/>
  <c r="N2868" i="18" s="1"/>
  <c r="B3530" i="18"/>
  <c r="N3530" i="18" s="1"/>
  <c r="B3067" i="18"/>
  <c r="N3067" i="18" s="1"/>
  <c r="B1008" i="18"/>
  <c r="N1008" i="18" s="1"/>
  <c r="B163" i="18"/>
  <c r="N163" i="18" s="1"/>
  <c r="B1821" i="18"/>
  <c r="N1821" i="18" s="1"/>
  <c r="B205" i="18"/>
  <c r="N205" i="18" s="1"/>
  <c r="B2651" i="18"/>
  <c r="N2651" i="18" s="1"/>
  <c r="B1142" i="18"/>
  <c r="N1142" i="18" s="1"/>
  <c r="B1471" i="18"/>
  <c r="N1471" i="18" s="1"/>
  <c r="B632" i="18"/>
  <c r="N632" i="18" s="1"/>
  <c r="B3542" i="18"/>
  <c r="N3542" i="18" s="1"/>
  <c r="B1159" i="18"/>
  <c r="N1159" i="18" s="1"/>
  <c r="B4645" i="18"/>
  <c r="N4645" i="18" s="1"/>
  <c r="B5400" i="18"/>
  <c r="N5400" i="18" s="1"/>
  <c r="B2472" i="18"/>
  <c r="N2472" i="18" s="1"/>
  <c r="B2444" i="18"/>
  <c r="N2444" i="18" s="1"/>
  <c r="B1192" i="18"/>
  <c r="N1192" i="18" s="1"/>
  <c r="B2826" i="18"/>
  <c r="N2826" i="18" s="1"/>
  <c r="B6039" i="18"/>
  <c r="N6039" i="18" s="1"/>
  <c r="B2901" i="18"/>
  <c r="N2901" i="18" s="1"/>
  <c r="B1050" i="18"/>
  <c r="N1050" i="18" s="1"/>
  <c r="B4096" i="18"/>
  <c r="L4096" i="18" s="1"/>
  <c r="B4892" i="18"/>
  <c r="N4892" i="18" s="1"/>
  <c r="B431" i="18"/>
  <c r="N431" i="18" s="1"/>
  <c r="B1833" i="18"/>
  <c r="N1833" i="18" s="1"/>
  <c r="B1310" i="18"/>
  <c r="N1310" i="18" s="1"/>
  <c r="B5804" i="18"/>
  <c r="N5804" i="18" s="1"/>
  <c r="B2635" i="18"/>
  <c r="N2635" i="18" s="1"/>
  <c r="B2177" i="18"/>
  <c r="N2177" i="18" s="1"/>
  <c r="B3324" i="18"/>
  <c r="N3324" i="18" s="1"/>
  <c r="B3624" i="18"/>
  <c r="N3624" i="18" s="1"/>
  <c r="B2511" i="18"/>
  <c r="N2511" i="18" s="1"/>
  <c r="B4038" i="18"/>
  <c r="N4038" i="18" s="1"/>
  <c r="B4637" i="18"/>
  <c r="N4637" i="18" s="1"/>
  <c r="B1352" i="18"/>
  <c r="N1352" i="18" s="1"/>
  <c r="B3220" i="18"/>
  <c r="N3220" i="18" s="1"/>
  <c r="B1199" i="18"/>
  <c r="N1199" i="18" s="1"/>
  <c r="B6023" i="18"/>
  <c r="N6023" i="18" s="1"/>
  <c r="B2363" i="18"/>
  <c r="N2363" i="18" s="1"/>
  <c r="B3307" i="18"/>
  <c r="N3307" i="18" s="1"/>
  <c r="B260" i="18"/>
  <c r="N260" i="18" s="1"/>
  <c r="B1067" i="18"/>
  <c r="N1067" i="18" s="1"/>
  <c r="B1774" i="18"/>
  <c r="N1774" i="18" s="1"/>
  <c r="B967" i="18"/>
  <c r="N967" i="18" s="1"/>
  <c r="B189" i="18"/>
  <c r="N189" i="18" s="1"/>
  <c r="B902" i="18"/>
  <c r="N902" i="18" s="1"/>
  <c r="B3803" i="18"/>
  <c r="N3803" i="18" s="1"/>
  <c r="B338" i="18"/>
  <c r="N338" i="18" s="1"/>
  <c r="B3047" i="18"/>
  <c r="N3047" i="18" s="1"/>
  <c r="B836" i="18"/>
  <c r="N836" i="18" s="1"/>
  <c r="B4606" i="18"/>
  <c r="N4606" i="18" s="1"/>
  <c r="B2042" i="18"/>
  <c r="N2042" i="18" s="1"/>
  <c r="B4029" i="18"/>
  <c r="N4029" i="18" s="1"/>
  <c r="B2130" i="18"/>
  <c r="N2130" i="18" s="1"/>
  <c r="B1042" i="18"/>
  <c r="N1042" i="18" s="1"/>
  <c r="B3462" i="18"/>
  <c r="N3462" i="18" s="1"/>
  <c r="B4873" i="18"/>
  <c r="N4873" i="18" s="1"/>
  <c r="B4816" i="18"/>
  <c r="N4816" i="18" s="1"/>
  <c r="B1057" i="18"/>
  <c r="N1057" i="18" s="1"/>
  <c r="B1126" i="18"/>
  <c r="N1126" i="18" s="1"/>
  <c r="B4165" i="18"/>
  <c r="N4165" i="18" s="1"/>
  <c r="B4024" i="18"/>
  <c r="N4024" i="18" s="1"/>
  <c r="B5707" i="18"/>
  <c r="N5707" i="18" s="1"/>
  <c r="B4835" i="18"/>
  <c r="N4835" i="18" s="1"/>
  <c r="B345" i="18"/>
  <c r="N345" i="18" s="1"/>
  <c r="B2292" i="18"/>
  <c r="N2292" i="18" s="1"/>
  <c r="B1796" i="18"/>
  <c r="N1796" i="18" s="1"/>
  <c r="B5249" i="18"/>
  <c r="N5249" i="18" s="1"/>
  <c r="B2371" i="18"/>
  <c r="N2371" i="18" s="1"/>
  <c r="B2333" i="18"/>
  <c r="N2333" i="18" s="1"/>
  <c r="B5865" i="18"/>
  <c r="N5865" i="18" s="1"/>
  <c r="B978" i="18"/>
  <c r="N978" i="18" s="1"/>
  <c r="B606" i="18"/>
  <c r="N606" i="18" s="1"/>
  <c r="B5173" i="18"/>
  <c r="N5173" i="18" s="1"/>
  <c r="B1281" i="18"/>
  <c r="N1281" i="18" s="1"/>
  <c r="B4876" i="18"/>
  <c r="N4876" i="18" s="1"/>
  <c r="B3719" i="18"/>
  <c r="N3719" i="18" s="1"/>
  <c r="B7" i="18"/>
  <c r="N7" i="18" s="1"/>
  <c r="B982" i="18"/>
  <c r="N982" i="18" s="1"/>
  <c r="B2911" i="18"/>
  <c r="N2911" i="18" s="1"/>
  <c r="B5632" i="18"/>
  <c r="N5632" i="18" s="1"/>
  <c r="B3702" i="18"/>
  <c r="N3702" i="18" s="1"/>
  <c r="B2610" i="18"/>
  <c r="N2610" i="18" s="1"/>
  <c r="B3158" i="18"/>
  <c r="N3158" i="18" s="1"/>
  <c r="B726" i="18"/>
  <c r="N726" i="18" s="1"/>
  <c r="B3126" i="18"/>
  <c r="N3126" i="18" s="1"/>
  <c r="B3392" i="18"/>
  <c r="N3392" i="18" s="1"/>
  <c r="B2573" i="18"/>
  <c r="N2573" i="18" s="1"/>
  <c r="B3160" i="18"/>
  <c r="N3160" i="18" s="1"/>
  <c r="B611" i="18"/>
  <c r="N611" i="18" s="1"/>
  <c r="B5641" i="18"/>
  <c r="N5641" i="18" s="1"/>
  <c r="B2509" i="18"/>
  <c r="N2509" i="18" s="1"/>
  <c r="B5571" i="18"/>
  <c r="N5571" i="18" s="1"/>
  <c r="B5071" i="18"/>
  <c r="N5071" i="18" s="1"/>
  <c r="B5427" i="18"/>
  <c r="N5427" i="18" s="1"/>
  <c r="B5525" i="18"/>
  <c r="N5525" i="18" s="1"/>
  <c r="B1216" i="18"/>
  <c r="N1216" i="18" s="1"/>
  <c r="B2905" i="18"/>
  <c r="N2905" i="18" s="1"/>
  <c r="B1191" i="18"/>
  <c r="N1191" i="18" s="1"/>
  <c r="B5016" i="18"/>
  <c r="N5016" i="18" s="1"/>
  <c r="B3827" i="18"/>
  <c r="N3827" i="18" s="1"/>
  <c r="B5673" i="18"/>
  <c r="N5673" i="18" s="1"/>
  <c r="B4987" i="18"/>
  <c r="N4987" i="18" s="1"/>
  <c r="B493" i="18"/>
  <c r="N493" i="18" s="1"/>
  <c r="B793" i="18"/>
  <c r="N793" i="18" s="1"/>
  <c r="B2630" i="18"/>
  <c r="N2630" i="18" s="1"/>
  <c r="B2481" i="18"/>
  <c r="N2481" i="18" s="1"/>
  <c r="B415" i="18"/>
  <c r="N415" i="18" s="1"/>
  <c r="B4074" i="18"/>
  <c r="N4074" i="18" s="1"/>
  <c r="B382" i="18"/>
  <c r="N382" i="18" s="1"/>
  <c r="B1119" i="18"/>
  <c r="N1119" i="18" s="1"/>
  <c r="B2859" i="18"/>
  <c r="N2859" i="18" s="1"/>
  <c r="B2085" i="18"/>
  <c r="N2085" i="18" s="1"/>
  <c r="B2874" i="18"/>
  <c r="N2874" i="18" s="1"/>
  <c r="B1418" i="18"/>
  <c r="N1418" i="18" s="1"/>
  <c r="B3919" i="18"/>
  <c r="N3919" i="18" s="1"/>
  <c r="B5141" i="18"/>
  <c r="N5141" i="18" s="1"/>
  <c r="B4464" i="18"/>
  <c r="N4464" i="18" s="1"/>
  <c r="B5879" i="18"/>
  <c r="N5879" i="18" s="1"/>
  <c r="B277" i="18"/>
  <c r="N277" i="18" s="1"/>
  <c r="B132" i="18"/>
  <c r="N132" i="18" s="1"/>
  <c r="B519" i="18"/>
  <c r="N519" i="18" s="1"/>
  <c r="B1026" i="18"/>
  <c r="N1026" i="18" s="1"/>
  <c r="B1831" i="18"/>
  <c r="N1831" i="18" s="1"/>
  <c r="B365" i="18"/>
  <c r="N365" i="18" s="1"/>
  <c r="B3206" i="18"/>
  <c r="N3206" i="18" s="1"/>
  <c r="B3094" i="18"/>
  <c r="N3094" i="18" s="1"/>
  <c r="B3259" i="18"/>
  <c r="N3259" i="18" s="1"/>
  <c r="B2048" i="18"/>
  <c r="N2048" i="18" s="1"/>
  <c r="B4018" i="18"/>
  <c r="N4018" i="18" s="1"/>
  <c r="B370" i="18"/>
  <c r="N370" i="18" s="1"/>
  <c r="B232" i="18"/>
  <c r="N232" i="18" s="1"/>
  <c r="B3440" i="18"/>
  <c r="N3440" i="18" s="1"/>
  <c r="B1622" i="18"/>
  <c r="N1622" i="18" s="1"/>
  <c r="B4440" i="18"/>
  <c r="N4440" i="18" s="1"/>
  <c r="B1924" i="18"/>
  <c r="N1924" i="18" s="1"/>
  <c r="B48" i="18"/>
  <c r="N48" i="18" s="1"/>
  <c r="B1024" i="18"/>
  <c r="N1024" i="18" s="1"/>
  <c r="B5782" i="18"/>
  <c r="N5782" i="18" s="1"/>
  <c r="B5035" i="18"/>
  <c r="N5035" i="18" s="1"/>
  <c r="B1553" i="18"/>
  <c r="N1553" i="18" s="1"/>
  <c r="B3917" i="18"/>
  <c r="N3917" i="18" s="1"/>
  <c r="B5388" i="18"/>
  <c r="N5388" i="18" s="1"/>
  <c r="B660" i="18"/>
  <c r="N660" i="18" s="1"/>
  <c r="B2172" i="18"/>
  <c r="N2172" i="18" s="1"/>
  <c r="B1685" i="18"/>
  <c r="N1685" i="18" s="1"/>
  <c r="B3463" i="18"/>
  <c r="N3463" i="18" s="1"/>
  <c r="B6047" i="18"/>
  <c r="N6047" i="18" s="1"/>
  <c r="B3120" i="18"/>
  <c r="N3120" i="18" s="1"/>
  <c r="B1251" i="18"/>
  <c r="N1251" i="18" s="1"/>
  <c r="B1533" i="18"/>
  <c r="N1533" i="18" s="1"/>
  <c r="B2356" i="18"/>
  <c r="N2356" i="18" s="1"/>
  <c r="B5479" i="18"/>
  <c r="N5479" i="18" s="1"/>
  <c r="B2328" i="18"/>
  <c r="N2328" i="18" s="1"/>
  <c r="B5426" i="18"/>
  <c r="N5426" i="18" s="1"/>
  <c r="B551" i="18"/>
  <c r="N551" i="18" s="1"/>
  <c r="B2988" i="18"/>
  <c r="N2988" i="18" s="1"/>
  <c r="B408" i="18"/>
  <c r="N408" i="18" s="1"/>
  <c r="B1786" i="18"/>
  <c r="N1786" i="18" s="1"/>
  <c r="B5534" i="18"/>
  <c r="N5534" i="18" s="1"/>
  <c r="B3379" i="18"/>
  <c r="N3379" i="18" s="1"/>
  <c r="B4332" i="18"/>
  <c r="N4332" i="18" s="1"/>
  <c r="B4537" i="18"/>
  <c r="N4537" i="18" s="1"/>
  <c r="B1109" i="18"/>
  <c r="N1109" i="18" s="1"/>
  <c r="B3397" i="18"/>
  <c r="N3397" i="18" s="1"/>
  <c r="B3291" i="18"/>
  <c r="N3291" i="18" s="1"/>
  <c r="B4402" i="18"/>
  <c r="N4402" i="18" s="1"/>
  <c r="B4983" i="18"/>
  <c r="N4983" i="18" s="1"/>
  <c r="B3907" i="18"/>
  <c r="N3907" i="18" s="1"/>
  <c r="B4416" i="18"/>
  <c r="N4416" i="18" s="1"/>
  <c r="B4522" i="18"/>
  <c r="N4522" i="18" s="1"/>
  <c r="B1640" i="18"/>
  <c r="N1640" i="18" s="1"/>
  <c r="B1463" i="18"/>
  <c r="N1463" i="18" s="1"/>
  <c r="B1851" i="18"/>
  <c r="N1851" i="18" s="1"/>
  <c r="B2661" i="18"/>
  <c r="N2661" i="18" s="1"/>
  <c r="B4000" i="18"/>
  <c r="N4000" i="18" s="1"/>
  <c r="B3421" i="18"/>
  <c r="N3421" i="18" s="1"/>
  <c r="B6092" i="18"/>
  <c r="N6092" i="18" s="1"/>
  <c r="B6083" i="18"/>
  <c r="N6083" i="18" s="1"/>
  <c r="B2331" i="18"/>
  <c r="N2331" i="18" s="1"/>
  <c r="B6029" i="18"/>
  <c r="N6029" i="18" s="1"/>
  <c r="B1556" i="18"/>
  <c r="I1556" i="18" s="1"/>
  <c r="B4370" i="18"/>
  <c r="N4370" i="18" s="1"/>
  <c r="B4001" i="18"/>
  <c r="N4001" i="18" s="1"/>
  <c r="B5753" i="18"/>
  <c r="N5753" i="18" s="1"/>
  <c r="B5269" i="18"/>
  <c r="N5269" i="18" s="1"/>
  <c r="B2359" i="18"/>
  <c r="N2359" i="18" s="1"/>
  <c r="B1999" i="18"/>
  <c r="N1999" i="18" s="1"/>
  <c r="B5645" i="18"/>
  <c r="N5645" i="18" s="1"/>
  <c r="B3676" i="18"/>
  <c r="N3676" i="18" s="1"/>
  <c r="B4154" i="18"/>
  <c r="N4154" i="18" s="1"/>
  <c r="B6090" i="18"/>
  <c r="N6090" i="18" s="1"/>
  <c r="B5223" i="18"/>
  <c r="N5223" i="18" s="1"/>
  <c r="B513" i="18"/>
  <c r="N513" i="18" s="1"/>
  <c r="B842" i="18"/>
  <c r="N842" i="18" s="1"/>
  <c r="B568" i="18"/>
  <c r="N568" i="18" s="1"/>
  <c r="B425" i="18"/>
  <c r="N425" i="18" s="1"/>
  <c r="B2949" i="18"/>
  <c r="N2949" i="18" s="1"/>
  <c r="B5222" i="18"/>
  <c r="N5222" i="18" s="1"/>
  <c r="B4850" i="18"/>
  <c r="N4850" i="18" s="1"/>
  <c r="B4857" i="18"/>
  <c r="N4857" i="18" s="1"/>
  <c r="B1295" i="18"/>
  <c r="N1295" i="18" s="1"/>
  <c r="B1122" i="18"/>
  <c r="N1122" i="18" s="1"/>
  <c r="B3728" i="18"/>
  <c r="N3728" i="18" s="1"/>
  <c r="B5367" i="18"/>
  <c r="N5367" i="18" s="1"/>
  <c r="B2922" i="18"/>
  <c r="N2922" i="18" s="1"/>
  <c r="B4383" i="18"/>
  <c r="N4383" i="18" s="1"/>
  <c r="B3092" i="18"/>
  <c r="N3092" i="18" s="1"/>
  <c r="B699" i="18"/>
  <c r="N699" i="18" s="1"/>
  <c r="B201" i="18"/>
  <c r="N201" i="18" s="1"/>
  <c r="B2907" i="18"/>
  <c r="N2907" i="18" s="1"/>
  <c r="B604" i="18"/>
  <c r="N604" i="18" s="1"/>
  <c r="B3275" i="18"/>
  <c r="N3275" i="18" s="1"/>
  <c r="B1994" i="18"/>
  <c r="N1994" i="18" s="1"/>
  <c r="B5005" i="18"/>
  <c r="N5005" i="18" s="1"/>
  <c r="B1596" i="18"/>
  <c r="N1596" i="18" s="1"/>
  <c r="B963" i="18"/>
  <c r="N963" i="18" s="1"/>
  <c r="B4788" i="18"/>
  <c r="N4788" i="18" s="1"/>
  <c r="B1817" i="18"/>
  <c r="N1817" i="18" s="1"/>
  <c r="B4297" i="18"/>
  <c r="N4297" i="18" s="1"/>
  <c r="B3090" i="18"/>
  <c r="N3090" i="18" s="1"/>
  <c r="B5848" i="18"/>
  <c r="N5848" i="18" s="1"/>
  <c r="B1753" i="18"/>
  <c r="N1753" i="18" s="1"/>
  <c r="B1355" i="18"/>
  <c r="N1355" i="18" s="1"/>
  <c r="B3868" i="18"/>
  <c r="N3868" i="18" s="1"/>
  <c r="B2853" i="18"/>
  <c r="N2853" i="18" s="1"/>
  <c r="B6086" i="18"/>
  <c r="N6086" i="18" s="1"/>
  <c r="B1910" i="18"/>
  <c r="N1910" i="18" s="1"/>
  <c r="B3791" i="18"/>
  <c r="N3791" i="18" s="1"/>
  <c r="B949" i="18"/>
  <c r="N949" i="18" s="1"/>
  <c r="B2488" i="18"/>
  <c r="N2488" i="18" s="1"/>
  <c r="B897" i="18"/>
  <c r="N897" i="18" s="1"/>
  <c r="B5345" i="18"/>
  <c r="N5345" i="18" s="1"/>
  <c r="B3488" i="18"/>
  <c r="N3488" i="18" s="1"/>
  <c r="B4985" i="18"/>
  <c r="N4985" i="18" s="1"/>
  <c r="B2184" i="18"/>
  <c r="N2184" i="18" s="1"/>
  <c r="B243" i="18"/>
  <c r="N243" i="18" s="1"/>
  <c r="B24" i="18"/>
  <c r="N24" i="18" s="1"/>
  <c r="B1509" i="18"/>
  <c r="N1509" i="18" s="1"/>
  <c r="B5622" i="18"/>
  <c r="N5622" i="18" s="1"/>
  <c r="B3006" i="18"/>
  <c r="N3006" i="18" s="1"/>
  <c r="B55" i="18"/>
  <c r="N55" i="18" s="1"/>
  <c r="B3494" i="18"/>
  <c r="N3494" i="18" s="1"/>
  <c r="B5929" i="18"/>
  <c r="N5929" i="18" s="1"/>
  <c r="B2811" i="18"/>
  <c r="N2811" i="18" s="1"/>
  <c r="B1627" i="18"/>
  <c r="N1627" i="18" s="1"/>
  <c r="B4997" i="18"/>
  <c r="N4997" i="18" s="1"/>
  <c r="B3804" i="18"/>
  <c r="N3804" i="18" s="1"/>
  <c r="B3986" i="18"/>
  <c r="N3986" i="18" s="1"/>
  <c r="B5589" i="18"/>
  <c r="N5589" i="18" s="1"/>
  <c r="B771" i="18"/>
  <c r="N771" i="18" s="1"/>
  <c r="B3817" i="18"/>
  <c r="N3817" i="18" s="1"/>
  <c r="B3675" i="18"/>
  <c r="N3675" i="18" s="1"/>
  <c r="B1079" i="18"/>
  <c r="N1079" i="18" s="1"/>
  <c r="B5876" i="18"/>
  <c r="N5876" i="18" s="1"/>
  <c r="B2690" i="18"/>
  <c r="N2690" i="18" s="1"/>
  <c r="B4375" i="18"/>
  <c r="N4375" i="18" s="1"/>
  <c r="B4676" i="18"/>
  <c r="N4676" i="18" s="1"/>
  <c r="B5109" i="18"/>
  <c r="N5109" i="18" s="1"/>
  <c r="B2838" i="18"/>
  <c r="N2838" i="18" s="1"/>
  <c r="B4766" i="18"/>
  <c r="N4766" i="18" s="1"/>
  <c r="B2776" i="18"/>
  <c r="N2776" i="18" s="1"/>
  <c r="B5320" i="18"/>
  <c r="N5320" i="18" s="1"/>
  <c r="B4436" i="18"/>
  <c r="N4436" i="18" s="1"/>
  <c r="B1097" i="18"/>
  <c r="N1097" i="18" s="1"/>
  <c r="B4318" i="18"/>
  <c r="N4318" i="18" s="1"/>
  <c r="B1746" i="18"/>
  <c r="N1746" i="18" s="1"/>
  <c r="B21" i="18"/>
  <c r="N21" i="18" s="1"/>
  <c r="B3651" i="18"/>
  <c r="N3651" i="18" s="1"/>
  <c r="B548" i="18"/>
  <c r="N548" i="18" s="1"/>
  <c r="B863" i="18"/>
  <c r="N863" i="18" s="1"/>
  <c r="B1068" i="18"/>
  <c r="N1068" i="18" s="1"/>
  <c r="B304" i="18"/>
  <c r="N304" i="18" s="1"/>
  <c r="B394" i="18"/>
  <c r="N394" i="18" s="1"/>
  <c r="B2848" i="18"/>
  <c r="N2848" i="18" s="1"/>
  <c r="B924" i="18"/>
  <c r="N924" i="18" s="1"/>
  <c r="B4417" i="18"/>
  <c r="N4417" i="18" s="1"/>
  <c r="B2461" i="18"/>
  <c r="N2461" i="18" s="1"/>
  <c r="B762" i="18"/>
  <c r="N762" i="18" s="1"/>
  <c r="B4767" i="18"/>
  <c r="N4767" i="18" s="1"/>
  <c r="B4646" i="18"/>
  <c r="N4646" i="18" s="1"/>
  <c r="B4468" i="18"/>
  <c r="N4468" i="18" s="1"/>
  <c r="B3688" i="18"/>
  <c r="N3688" i="18" s="1"/>
  <c r="B1117" i="18"/>
  <c r="N1117" i="18" s="1"/>
  <c r="B3629" i="18"/>
  <c r="N3629" i="18" s="1"/>
  <c r="B4891" i="18"/>
  <c r="N4891" i="18" s="1"/>
  <c r="B4486" i="18"/>
  <c r="N4486" i="18" s="1"/>
  <c r="B1936" i="18"/>
  <c r="N1936" i="18" s="1"/>
  <c r="B4084" i="18"/>
  <c r="N4084" i="18" s="1"/>
  <c r="B664" i="18"/>
  <c r="N664" i="18" s="1"/>
  <c r="B1278" i="18"/>
  <c r="N1278" i="18" s="1"/>
  <c r="B1920" i="18"/>
  <c r="N1920" i="18" s="1"/>
  <c r="B4970" i="18"/>
  <c r="N4970" i="18" s="1"/>
  <c r="B2542" i="18"/>
  <c r="N2542" i="18" s="1"/>
  <c r="B22" i="18"/>
  <c r="N22" i="18" s="1"/>
  <c r="B3845" i="18"/>
  <c r="N3845" i="18" s="1"/>
  <c r="B3762" i="18"/>
  <c r="N3762" i="18" s="1"/>
  <c r="B2715" i="18"/>
  <c r="N2715" i="18" s="1"/>
  <c r="B5373" i="18"/>
  <c r="N5373" i="18" s="1"/>
  <c r="B4838" i="18"/>
  <c r="N4838" i="18" s="1"/>
  <c r="B845" i="18"/>
  <c r="N845" i="18" s="1"/>
  <c r="B3177" i="18"/>
  <c r="N3177" i="18" s="1"/>
  <c r="B2159" i="18"/>
  <c r="N2159" i="18" s="1"/>
  <c r="B3387" i="18"/>
  <c r="N3387" i="18" s="1"/>
  <c r="B5750" i="18"/>
  <c r="N5750" i="18" s="1"/>
  <c r="B2342" i="18"/>
  <c r="N2342" i="18" s="1"/>
  <c r="B1929" i="18"/>
  <c r="N1929" i="18" s="1"/>
  <c r="B3088" i="18"/>
  <c r="N3088" i="18" s="1"/>
  <c r="B2067" i="18"/>
  <c r="N2067" i="18" s="1"/>
  <c r="B1173" i="18"/>
  <c r="N1173" i="18" s="1"/>
  <c r="B4271" i="18"/>
  <c r="N4271" i="18" s="1"/>
  <c r="B3599" i="18"/>
  <c r="N3599" i="18" s="1"/>
  <c r="B5734" i="18"/>
  <c r="N5734" i="18" s="1"/>
  <c r="B3460" i="18"/>
  <c r="N3460" i="18" s="1"/>
  <c r="B4941" i="18"/>
  <c r="N4941" i="18" s="1"/>
  <c r="B4662" i="18"/>
  <c r="N4662" i="18" s="1"/>
  <c r="B4884" i="18"/>
  <c r="N4884" i="18" s="1"/>
  <c r="B4706" i="18"/>
  <c r="D4706" i="18" s="1"/>
  <c r="B248" i="18"/>
  <c r="N248" i="18" s="1"/>
  <c r="B4594" i="18"/>
  <c r="N4594" i="18" s="1"/>
  <c r="B3656" i="18"/>
  <c r="N3656" i="18" s="1"/>
  <c r="B5041" i="18"/>
  <c r="N5041" i="18" s="1"/>
  <c r="B5411" i="18"/>
  <c r="N5411" i="18" s="1"/>
  <c r="B4205" i="18"/>
  <c r="N4205" i="18" s="1"/>
  <c r="B4504" i="18"/>
  <c r="N4504" i="18" s="1"/>
  <c r="B6053" i="18"/>
  <c r="N6053" i="18" s="1"/>
  <c r="B1129" i="18"/>
  <c r="N1129" i="18" s="1"/>
  <c r="B1469" i="18"/>
  <c r="N1469" i="18" s="1"/>
  <c r="B3139" i="18"/>
  <c r="N3139" i="18" s="1"/>
  <c r="B474" i="18"/>
  <c r="N474" i="18" s="1"/>
  <c r="B4689" i="18"/>
  <c r="N4689" i="18" s="1"/>
  <c r="B3350" i="18"/>
  <c r="N3350" i="18" s="1"/>
  <c r="B4859" i="18"/>
  <c r="N4859" i="18" s="1"/>
  <c r="B1338" i="18"/>
  <c r="N1338" i="18" s="1"/>
  <c r="B5008" i="18"/>
  <c r="N5008" i="18" s="1"/>
  <c r="B2261" i="18"/>
  <c r="N2261" i="18" s="1"/>
  <c r="B2851" i="18"/>
  <c r="N2851" i="18" s="1"/>
  <c r="B1690" i="18"/>
  <c r="N1690" i="18" s="1"/>
  <c r="B4668" i="18"/>
  <c r="N4668" i="18" s="1"/>
  <c r="B3972" i="18"/>
  <c r="N3972" i="18" s="1"/>
  <c r="B5969" i="18"/>
  <c r="N5969" i="18" s="1"/>
  <c r="B476" i="18"/>
  <c r="N476" i="18" s="1"/>
  <c r="B1269" i="18"/>
  <c r="N1269" i="18" s="1"/>
  <c r="B196" i="18"/>
  <c r="N196" i="18" s="1"/>
  <c r="B626" i="18"/>
  <c r="N626" i="18" s="1"/>
  <c r="B4675" i="18"/>
  <c r="N4675" i="18" s="1"/>
  <c r="B2908" i="18"/>
  <c r="N2908" i="18" s="1"/>
  <c r="B1336" i="18"/>
  <c r="N1336" i="18" s="1"/>
  <c r="B3865" i="18"/>
  <c r="N3865" i="18" s="1"/>
  <c r="B2351" i="18"/>
  <c r="N2351" i="18" s="1"/>
  <c r="B198" i="18"/>
  <c r="N198" i="18" s="1"/>
  <c r="B797" i="18"/>
  <c r="N797" i="18" s="1"/>
  <c r="B3946" i="18"/>
  <c r="N3946" i="18" s="1"/>
  <c r="B2456" i="18"/>
  <c r="N2456" i="18" s="1"/>
  <c r="B785" i="18"/>
  <c r="N785" i="18" s="1"/>
  <c r="B859" i="18"/>
  <c r="N859" i="18" s="1"/>
  <c r="B5104" i="18"/>
  <c r="N5104" i="18" s="1"/>
  <c r="B5716" i="18"/>
  <c r="N5716" i="18" s="1"/>
  <c r="B788" i="18"/>
  <c r="N788" i="18" s="1"/>
  <c r="B5827" i="18"/>
  <c r="N5827" i="18" s="1"/>
  <c r="B2072" i="18"/>
  <c r="N2072" i="18" s="1"/>
  <c r="B324" i="18"/>
  <c r="N324" i="18" s="1"/>
  <c r="B1692" i="18"/>
  <c r="N1692" i="18" s="1"/>
  <c r="B2960" i="18"/>
  <c r="N2960" i="18" s="1"/>
  <c r="B5462" i="18"/>
  <c r="N5462" i="18" s="1"/>
  <c r="B1884" i="18"/>
  <c r="N1884" i="18" s="1"/>
  <c r="B4678" i="18"/>
  <c r="N4678" i="18" s="1"/>
  <c r="B265" i="18"/>
  <c r="N265" i="18" s="1"/>
  <c r="B2942" i="18"/>
  <c r="N2942" i="18" s="1"/>
  <c r="B5456" i="18"/>
  <c r="N5456" i="18" s="1"/>
  <c r="B1361" i="18"/>
  <c r="N1361" i="18" s="1"/>
  <c r="B1905" i="18"/>
  <c r="N1905" i="18" s="1"/>
  <c r="B747" i="18"/>
  <c r="N747" i="18" s="1"/>
  <c r="B1131" i="18"/>
  <c r="N1131" i="18" s="1"/>
  <c r="B6087" i="18"/>
  <c r="N6087" i="18" s="1"/>
  <c r="B2964" i="18"/>
  <c r="N2964" i="18" s="1"/>
  <c r="B4971" i="18"/>
  <c r="N4971" i="18" s="1"/>
  <c r="B4384" i="18"/>
  <c r="N4384" i="18" s="1"/>
  <c r="B4242" i="18"/>
  <c r="N4242" i="18" s="1"/>
  <c r="B197" i="18"/>
  <c r="N197" i="18" s="1"/>
  <c r="B3982" i="18"/>
  <c r="N3982" i="18" s="1"/>
  <c r="B3912" i="18"/>
  <c r="E3912" i="18" s="1"/>
  <c r="B3253" i="18"/>
  <c r="N3253" i="18" s="1"/>
  <c r="B5759" i="18"/>
  <c r="N5759" i="18" s="1"/>
  <c r="B1414" i="18"/>
  <c r="N1414" i="18" s="1"/>
  <c r="B5839" i="18"/>
  <c r="N5839" i="18" s="1"/>
  <c r="B5819" i="18"/>
  <c r="N5819" i="18" s="1"/>
  <c r="B1923" i="18"/>
  <c r="N1923" i="18" s="1"/>
  <c r="B1566" i="18"/>
  <c r="N1566" i="18" s="1"/>
  <c r="B4410" i="18"/>
  <c r="N4410" i="18" s="1"/>
  <c r="B2880" i="18"/>
  <c r="N2880" i="18" s="1"/>
  <c r="B1514" i="18"/>
  <c r="N1514" i="18" s="1"/>
  <c r="B3109" i="18"/>
  <c r="N3109" i="18" s="1"/>
  <c r="B3698" i="18"/>
  <c r="N3698" i="18" s="1"/>
  <c r="B1780" i="18"/>
  <c r="N1780" i="18" s="1"/>
  <c r="B4206" i="18"/>
  <c r="N4206" i="18" s="1"/>
  <c r="B4301" i="18"/>
  <c r="N4301" i="18" s="1"/>
  <c r="B3159" i="18"/>
  <c r="N3159" i="18" s="1"/>
  <c r="B3951" i="18"/>
  <c r="N3951" i="18" s="1"/>
  <c r="B2518" i="18"/>
  <c r="N2518" i="18" s="1"/>
  <c r="B2685" i="18"/>
  <c r="N2685" i="18" s="1"/>
  <c r="B1339" i="18"/>
  <c r="N1339" i="18" s="1"/>
  <c r="B2219" i="18"/>
  <c r="N2219" i="18" s="1"/>
  <c r="B2904" i="18"/>
  <c r="N2904" i="18" s="1"/>
  <c r="B5264" i="18"/>
  <c r="N5264" i="18" s="1"/>
  <c r="B1748" i="18"/>
  <c r="N1748" i="18" s="1"/>
  <c r="B5187" i="18"/>
  <c r="N5187" i="18" s="1"/>
  <c r="B5205" i="18"/>
  <c r="N5205" i="18" s="1"/>
  <c r="B2929" i="18"/>
  <c r="N2929" i="18" s="1"/>
  <c r="B63" i="18"/>
  <c r="N63" i="18" s="1"/>
  <c r="B34" i="18"/>
  <c r="N34" i="18" s="1"/>
  <c r="B1206" i="18"/>
  <c r="N1206" i="18" s="1"/>
  <c r="B804" i="18"/>
  <c r="N804" i="18" s="1"/>
  <c r="B136" i="18"/>
  <c r="N136" i="18" s="1"/>
  <c r="B2265" i="18"/>
  <c r="N2265" i="18" s="1"/>
  <c r="B3384" i="18"/>
  <c r="N3384" i="18" s="1"/>
  <c r="B1747" i="18"/>
  <c r="N1747" i="18" s="1"/>
  <c r="B3413" i="18"/>
  <c r="N3413" i="18" s="1"/>
  <c r="B593" i="18"/>
  <c r="N593" i="18" s="1"/>
  <c r="B1025" i="18"/>
  <c r="N1025" i="18" s="1"/>
  <c r="B5658" i="18"/>
  <c r="N5658" i="18" s="1"/>
  <c r="B1653" i="18"/>
  <c r="N1653" i="18" s="1"/>
  <c r="B116" i="18"/>
  <c r="N116" i="18" s="1"/>
  <c r="B437" i="18"/>
  <c r="N437" i="18" s="1"/>
  <c r="B5902" i="18"/>
  <c r="N5902" i="18" s="1"/>
  <c r="B2842" i="18"/>
  <c r="N2842" i="18" s="1"/>
  <c r="B4572" i="18"/>
  <c r="N4572" i="18" s="1"/>
  <c r="B4239" i="18"/>
  <c r="N4239" i="18" s="1"/>
  <c r="B4369" i="18"/>
  <c r="N4369" i="18" s="1"/>
  <c r="B861" i="18"/>
  <c r="N861" i="18" s="1"/>
  <c r="B2040" i="18"/>
  <c r="N2040" i="18" s="1"/>
  <c r="B821" i="18"/>
  <c r="N821" i="18" s="1"/>
  <c r="B3217" i="18"/>
  <c r="N3217" i="18" s="1"/>
  <c r="B1512" i="18"/>
  <c r="N1512" i="18" s="1"/>
  <c r="B5021" i="18"/>
  <c r="N5021" i="18" s="1"/>
  <c r="B1539" i="18"/>
  <c r="N1539" i="18" s="1"/>
  <c r="B393" i="18"/>
  <c r="N393" i="18" s="1"/>
  <c r="B3793" i="18"/>
  <c r="N3793" i="18" s="1"/>
  <c r="B1393" i="18"/>
  <c r="N1393" i="18" s="1"/>
  <c r="B6082" i="18"/>
  <c r="N6082" i="18" s="1"/>
  <c r="B4085" i="18"/>
  <c r="N4085" i="18" s="1"/>
  <c r="B1382" i="18"/>
  <c r="N1382" i="18" s="1"/>
  <c r="B1154" i="18"/>
  <c r="N1154" i="18" s="1"/>
  <c r="B4787" i="18"/>
  <c r="N4787" i="18" s="1"/>
  <c r="B2637" i="18"/>
  <c r="N2637" i="18" s="1"/>
  <c r="B5228" i="18"/>
  <c r="N5228" i="18" s="1"/>
  <c r="B3662" i="18"/>
  <c r="N3662" i="18" s="1"/>
  <c r="B898" i="18"/>
  <c r="N898" i="18" s="1"/>
  <c r="B475" i="18"/>
  <c r="N475" i="18" s="1"/>
  <c r="B3531" i="18"/>
  <c r="N3531" i="18" s="1"/>
  <c r="B597" i="18"/>
  <c r="N597" i="18" s="1"/>
  <c r="B4443" i="18"/>
  <c r="N4443" i="18" s="1"/>
  <c r="B1580" i="18"/>
  <c r="N1580" i="18" s="1"/>
  <c r="B2992" i="18"/>
  <c r="N2992" i="18" s="1"/>
  <c r="B2886" i="18"/>
  <c r="N2886" i="18" s="1"/>
  <c r="B4861" i="18"/>
  <c r="N4861" i="18" s="1"/>
  <c r="B4351" i="18"/>
  <c r="N4351" i="18" s="1"/>
  <c r="B2192" i="18"/>
  <c r="N2192" i="18" s="1"/>
  <c r="B5375" i="18"/>
  <c r="N5375" i="18" s="1"/>
  <c r="B2570" i="18"/>
  <c r="N2570" i="18" s="1"/>
  <c r="B3002" i="18"/>
  <c r="N3002" i="18" s="1"/>
  <c r="B1812" i="18"/>
  <c r="N1812" i="18" s="1"/>
  <c r="B3506" i="18"/>
  <c r="N3506" i="18" s="1"/>
  <c r="B486" i="18"/>
  <c r="N486" i="18" s="1"/>
  <c r="B278" i="18"/>
  <c r="N278" i="18" s="1"/>
  <c r="B4781" i="18"/>
  <c r="N4781" i="18" s="1"/>
  <c r="B2618" i="18"/>
  <c r="N2618" i="18" s="1"/>
  <c r="B2909" i="18"/>
  <c r="N2909" i="18" s="1"/>
  <c r="B5280" i="18"/>
  <c r="N5280" i="18" s="1"/>
  <c r="B2733" i="18"/>
  <c r="N2733" i="18" s="1"/>
  <c r="B5148" i="18"/>
  <c r="N5148" i="18" s="1"/>
  <c r="B4224" i="18"/>
  <c r="N4224" i="18" s="1"/>
  <c r="B421" i="18"/>
  <c r="N421" i="18" s="1"/>
  <c r="B2923" i="18"/>
  <c r="N2923" i="18" s="1"/>
  <c r="B5665" i="18"/>
  <c r="N5665" i="18" s="1"/>
  <c r="B3330" i="18"/>
  <c r="N3330" i="18" s="1"/>
  <c r="B2413" i="18"/>
  <c r="N2413" i="18" s="1"/>
  <c r="B3617" i="18"/>
  <c r="N3617" i="18" s="1"/>
  <c r="B4252" i="18"/>
  <c r="N4252" i="18" s="1"/>
  <c r="B2475" i="18"/>
  <c r="N2475" i="18" s="1"/>
  <c r="B4308" i="18"/>
  <c r="N4308" i="18" s="1"/>
  <c r="B2267" i="18"/>
  <c r="N2267" i="18" s="1"/>
  <c r="B5420" i="18"/>
  <c r="N5420" i="18" s="1"/>
  <c r="B1030" i="18"/>
  <c r="N1030" i="18" s="1"/>
  <c r="B1235" i="18"/>
  <c r="N1235" i="18" s="1"/>
  <c r="B231" i="18"/>
  <c r="N231" i="18" s="1"/>
  <c r="B3495" i="18"/>
  <c r="N3495" i="18" s="1"/>
  <c r="B536" i="18"/>
  <c r="N536" i="18" s="1"/>
  <c r="B77" i="18"/>
  <c r="N77" i="18" s="1"/>
  <c r="B5245" i="18"/>
  <c r="N5245" i="18" s="1"/>
  <c r="B3898" i="18"/>
  <c r="N3898" i="18" s="1"/>
  <c r="B5840" i="18"/>
  <c r="N5840" i="18" s="1"/>
  <c r="B4253" i="18"/>
  <c r="N4253" i="18" s="1"/>
  <c r="B186" i="18"/>
  <c r="N186" i="18" s="1"/>
  <c r="B227" i="18"/>
  <c r="N227" i="18" s="1"/>
  <c r="B3583" i="18"/>
  <c r="N3583" i="18" s="1"/>
  <c r="B1776" i="18"/>
  <c r="N1776" i="18" s="1"/>
  <c r="B4753" i="18"/>
  <c r="N4753" i="18" s="1"/>
  <c r="B2512" i="18"/>
  <c r="N2512" i="18" s="1"/>
  <c r="B2181" i="18"/>
  <c r="N2181" i="18" s="1"/>
  <c r="B287" i="18"/>
  <c r="N287" i="18" s="1"/>
  <c r="B1719" i="18"/>
  <c r="N1719" i="18" s="1"/>
  <c r="B2767" i="18"/>
  <c r="N2767" i="18" s="1"/>
  <c r="B4173" i="18"/>
  <c r="N4173" i="18" s="1"/>
  <c r="B1873" i="18"/>
  <c r="N1873" i="18" s="1"/>
  <c r="B5268" i="18"/>
  <c r="N5268" i="18" s="1"/>
  <c r="B2976" i="18"/>
  <c r="N2976" i="18" s="1"/>
  <c r="B274" i="18"/>
  <c r="N274" i="18" s="1"/>
  <c r="B4022" i="18"/>
  <c r="N4022" i="18" s="1"/>
  <c r="B4144" i="18"/>
  <c r="N4144" i="18" s="1"/>
  <c r="B3357" i="18"/>
  <c r="N3357" i="18" s="1"/>
  <c r="B4466" i="18"/>
  <c r="N4466" i="18" s="1"/>
  <c r="B4519" i="18"/>
  <c r="N4519" i="18" s="1"/>
  <c r="B1997" i="18"/>
  <c r="N1997" i="18" s="1"/>
  <c r="B540" i="18"/>
  <c r="N540" i="18" s="1"/>
  <c r="B3148" i="18"/>
  <c r="N3148" i="18" s="1"/>
  <c r="B1985" i="18"/>
  <c r="N1985" i="18" s="1"/>
  <c r="B5536" i="18"/>
  <c r="N5536" i="18" s="1"/>
  <c r="B657" i="18"/>
  <c r="N657" i="18" s="1"/>
  <c r="B1076" i="18"/>
  <c r="N1076" i="18" s="1"/>
  <c r="B4178" i="18"/>
  <c r="N4178" i="18" s="1"/>
  <c r="B993" i="18"/>
  <c r="N993" i="18" s="1"/>
  <c r="B5779" i="18"/>
  <c r="N5779" i="18" s="1"/>
  <c r="B659" i="18"/>
  <c r="N659" i="18" s="1"/>
  <c r="B3834" i="18"/>
  <c r="N3834" i="18" s="1"/>
  <c r="B4988" i="18"/>
  <c r="N4988" i="18" s="1"/>
  <c r="B1624" i="18"/>
  <c r="N1624" i="18" s="1"/>
  <c r="B5634" i="18"/>
  <c r="N5634" i="18" s="1"/>
  <c r="B840" i="18"/>
  <c r="N840" i="18" s="1"/>
  <c r="B4219" i="18"/>
  <c r="N4219" i="18" s="1"/>
  <c r="B4653" i="18"/>
  <c r="N4653" i="18" s="1"/>
  <c r="B398" i="18"/>
  <c r="N398" i="18" s="1"/>
  <c r="B1272" i="18"/>
  <c r="N1272" i="18" s="1"/>
  <c r="B5263" i="18"/>
  <c r="N5263" i="18" s="1"/>
  <c r="B2699" i="18"/>
  <c r="N2699" i="18" s="1"/>
  <c r="B5166" i="18"/>
  <c r="N5166" i="18" s="1"/>
  <c r="B1793" i="18"/>
  <c r="N1793" i="18" s="1"/>
  <c r="B367" i="18"/>
  <c r="N367" i="18" s="1"/>
  <c r="B3520" i="18"/>
  <c r="N3520" i="18" s="1"/>
  <c r="B4320" i="18"/>
  <c r="N4320" i="18" s="1"/>
  <c r="B2151" i="18"/>
  <c r="N2151" i="18" s="1"/>
  <c r="B5455" i="18"/>
  <c r="N5455" i="18" s="1"/>
  <c r="B1561" i="18"/>
  <c r="N1561" i="18" s="1"/>
  <c r="B1350" i="18"/>
  <c r="N1350" i="18" s="1"/>
  <c r="B2081" i="18"/>
  <c r="N2081" i="18" s="1"/>
  <c r="B3445" i="18"/>
  <c r="N3445" i="18" s="1"/>
  <c r="B3297" i="18"/>
  <c r="N3297" i="18" s="1"/>
  <c r="B5344" i="18"/>
  <c r="N5344" i="18" s="1"/>
  <c r="B5625" i="18"/>
  <c r="N5625" i="18" s="1"/>
  <c r="B5230" i="18"/>
  <c r="N5230" i="18" s="1"/>
  <c r="B2133" i="18"/>
  <c r="N2133" i="18" s="1"/>
  <c r="B5803" i="18"/>
  <c r="N5803" i="18" s="1"/>
  <c r="B2590" i="18"/>
  <c r="N2590" i="18" s="1"/>
  <c r="B4654" i="18"/>
  <c r="N4654" i="18" s="1"/>
  <c r="B1461" i="18"/>
  <c r="N1461" i="18" s="1"/>
  <c r="B284" i="18"/>
  <c r="N284" i="18" s="1"/>
  <c r="B4114" i="18"/>
  <c r="N4114" i="18" s="1"/>
  <c r="B4541" i="18"/>
  <c r="N4541" i="18" s="1"/>
  <c r="B5402" i="18"/>
  <c r="N5402" i="18" s="1"/>
  <c r="B4474" i="18"/>
  <c r="N4474" i="18" s="1"/>
  <c r="B1380" i="18"/>
  <c r="N1380" i="18" s="1"/>
  <c r="B5380" i="18"/>
  <c r="N5380" i="18" s="1"/>
  <c r="B1686" i="18"/>
  <c r="N1686" i="18" s="1"/>
  <c r="B19" i="18"/>
  <c r="N19" i="18" s="1"/>
  <c r="B202" i="18"/>
  <c r="N202" i="18" s="1"/>
  <c r="B171" i="18"/>
  <c r="B826" i="18"/>
  <c r="N826" i="18" s="1"/>
  <c r="B334" i="18"/>
  <c r="N334" i="18" s="1"/>
  <c r="B929" i="18"/>
  <c r="N929" i="18" s="1"/>
  <c r="B5206" i="18"/>
  <c r="N5206" i="18" s="1"/>
  <c r="B1490" i="18"/>
  <c r="N1490" i="18" s="1"/>
  <c r="B2330" i="18"/>
  <c r="N2330" i="18" s="1"/>
  <c r="B2251" i="18"/>
  <c r="N2251" i="18" s="1"/>
  <c r="B400" i="18"/>
  <c r="N400" i="18" s="1"/>
  <c r="B3960" i="18"/>
  <c r="N3960" i="18" s="1"/>
  <c r="B5643" i="18"/>
  <c r="N5643" i="18" s="1"/>
  <c r="B4563" i="18"/>
  <c r="N4563" i="18" s="1"/>
  <c r="B1175" i="18"/>
  <c r="N1175" i="18" s="1"/>
  <c r="B5582" i="18"/>
  <c r="N5582" i="18" s="1"/>
  <c r="B3618" i="18"/>
  <c r="N3618" i="18" s="1"/>
  <c r="B2726" i="18"/>
  <c r="N2726" i="18" s="1"/>
  <c r="B2977" i="18"/>
  <c r="N2977" i="18" s="1"/>
  <c r="B179" i="18"/>
  <c r="N179" i="18" s="1"/>
  <c r="B1523" i="18"/>
  <c r="N1523" i="18" s="1"/>
  <c r="B6069" i="18"/>
  <c r="N6069" i="18" s="1"/>
  <c r="B1634" i="18"/>
  <c r="N1634" i="18" s="1"/>
  <c r="B5200" i="18"/>
  <c r="N5200" i="18" s="1"/>
  <c r="B2204" i="18"/>
  <c r="N2204" i="18" s="1"/>
  <c r="B717" i="18"/>
  <c r="N717" i="18" s="1"/>
  <c r="B1101" i="18"/>
  <c r="N1101" i="18" s="1"/>
  <c r="B6068" i="18"/>
  <c r="N6068" i="18" s="1"/>
  <c r="B3464" i="18"/>
  <c r="N3464" i="18" s="1"/>
  <c r="B3909" i="18"/>
  <c r="N3909" i="18" s="1"/>
  <c r="B3149" i="18"/>
  <c r="N3149" i="18" s="1"/>
  <c r="B4355" i="18"/>
  <c r="N4355" i="18" s="1"/>
  <c r="B60" i="18"/>
  <c r="N60" i="18" s="1"/>
  <c r="B3266" i="18"/>
  <c r="N3266" i="18" s="1"/>
  <c r="B4126" i="18"/>
  <c r="L4126" i="18" s="1"/>
  <c r="B3209" i="18"/>
  <c r="N3209" i="18" s="1"/>
  <c r="B4720" i="18"/>
  <c r="N4720" i="18" s="1"/>
  <c r="B3211" i="18"/>
  <c r="N3211" i="18" s="1"/>
  <c r="B3296" i="18"/>
  <c r="N3296" i="18" s="1"/>
  <c r="B5160" i="18"/>
  <c r="N5160" i="18" s="1"/>
  <c r="B883" i="18"/>
  <c r="N883" i="18" s="1"/>
  <c r="B3718" i="18"/>
  <c r="N3718" i="18" s="1"/>
  <c r="B2654" i="18"/>
  <c r="N2654" i="18" s="1"/>
  <c r="B1106" i="18"/>
  <c r="N1106" i="18" s="1"/>
  <c r="B4510" i="18"/>
  <c r="N4510" i="18" s="1"/>
  <c r="B3604" i="18"/>
  <c r="N3604" i="18" s="1"/>
  <c r="B2385" i="18"/>
  <c r="N2385" i="18" s="1"/>
  <c r="B3691" i="18"/>
  <c r="N3691" i="18" s="1"/>
  <c r="B5669" i="18"/>
  <c r="N5669" i="18" s="1"/>
  <c r="B5937" i="18"/>
  <c r="N5937" i="18" s="1"/>
  <c r="B2579" i="18"/>
  <c r="N2579" i="18" s="1"/>
  <c r="B4105" i="18"/>
  <c r="N4105" i="18" s="1"/>
  <c r="B2277" i="18"/>
  <c r="N2277" i="18" s="1"/>
  <c r="B1247" i="18"/>
  <c r="N1247" i="18" s="1"/>
  <c r="B4883" i="18"/>
  <c r="N4883" i="18" s="1"/>
  <c r="B3769" i="18"/>
  <c r="N3769" i="18" s="1"/>
  <c r="B4794" i="18"/>
  <c r="N4794" i="18" s="1"/>
  <c r="B2990" i="18"/>
  <c r="N2990" i="18" s="1"/>
  <c r="B904" i="18"/>
  <c r="G904" i="18" s="1"/>
  <c r="B5053" i="18"/>
  <c r="N5053" i="18" s="1"/>
  <c r="B3129" i="18"/>
  <c r="N3129" i="18" s="1"/>
  <c r="B3232" i="18"/>
  <c r="N3232" i="18" s="1"/>
  <c r="B4411" i="18"/>
  <c r="N4411" i="18" s="1"/>
  <c r="B4298" i="18"/>
  <c r="N4298" i="18" s="1"/>
  <c r="B2857" i="18"/>
  <c r="N2857" i="18" s="1"/>
  <c r="B5493" i="18"/>
  <c r="N5493" i="18" s="1"/>
  <c r="B1184" i="18"/>
  <c r="D1184" i="18" s="1"/>
  <c r="B1520" i="18"/>
  <c r="N1520" i="18" s="1"/>
  <c r="B5500" i="18"/>
  <c r="N5500" i="18" s="1"/>
  <c r="B1781" i="18"/>
  <c r="N1781" i="18" s="1"/>
  <c r="B3171" i="18"/>
  <c r="N3171" i="18" s="1"/>
  <c r="B1029" i="18"/>
  <c r="N1029" i="18" s="1"/>
  <c r="B516" i="18"/>
  <c r="N516" i="18" s="1"/>
  <c r="B168" i="18"/>
  <c r="N168" i="18" s="1"/>
  <c r="B554" i="18"/>
  <c r="N554" i="18" s="1"/>
  <c r="B445" i="18"/>
  <c r="N445" i="18" s="1"/>
  <c r="B78" i="18"/>
  <c r="N78" i="18" s="1"/>
  <c r="B3473" i="18"/>
  <c r="N3473" i="18" s="1"/>
  <c r="B1434" i="18"/>
  <c r="N1434" i="18" s="1"/>
  <c r="B4782" i="18"/>
  <c r="N4782" i="18" s="1"/>
  <c r="B1962" i="18"/>
  <c r="N1962" i="18" s="1"/>
  <c r="B2622" i="18"/>
  <c r="N2622" i="18" s="1"/>
  <c r="B884" i="18"/>
  <c r="L884" i="18" s="1"/>
  <c r="B4947" i="18"/>
  <c r="N4947" i="18" s="1"/>
  <c r="B1489" i="18"/>
  <c r="N1489" i="18" s="1"/>
  <c r="B5202" i="18"/>
  <c r="N5202" i="18" s="1"/>
  <c r="B5566" i="18"/>
  <c r="N5566" i="18" s="1"/>
  <c r="B1480" i="18"/>
  <c r="N1480" i="18" s="1"/>
  <c r="B616" i="18"/>
  <c r="N616" i="18" s="1"/>
  <c r="B1462" i="18"/>
  <c r="N1462" i="18" s="1"/>
  <c r="B5149" i="18"/>
  <c r="N5149" i="18" s="1"/>
  <c r="B1688" i="18"/>
  <c r="N1688" i="18" s="1"/>
  <c r="B3948" i="18"/>
  <c r="N3948" i="18" s="1"/>
  <c r="B1146" i="18"/>
  <c r="N1146" i="18" s="1"/>
  <c r="B2995" i="18"/>
  <c r="N2995" i="18" s="1"/>
  <c r="B2486" i="18"/>
  <c r="N2486" i="18" s="1"/>
  <c r="B2914" i="18"/>
  <c r="N2914" i="18" s="1"/>
  <c r="B2343" i="18"/>
  <c r="N2343" i="18" s="1"/>
  <c r="B820" i="18"/>
  <c r="N820" i="18" s="1"/>
  <c r="B1197" i="18"/>
  <c r="N1197" i="18" s="1"/>
  <c r="B327" i="18"/>
  <c r="N327" i="18" s="1"/>
  <c r="B5971" i="18"/>
  <c r="N5971" i="18" s="1"/>
  <c r="B2285" i="18"/>
  <c r="N2285" i="18" s="1"/>
  <c r="B251" i="18"/>
  <c r="N251" i="18" s="1"/>
  <c r="B3851" i="18"/>
  <c r="N3851" i="18" s="1"/>
  <c r="B3593" i="18"/>
  <c r="N3593" i="18" s="1"/>
  <c r="B5652" i="18"/>
  <c r="N5652" i="18" s="1"/>
  <c r="B3814" i="18"/>
  <c r="N3814" i="18" s="1"/>
  <c r="B3124" i="18"/>
  <c r="N3124" i="18" s="1"/>
  <c r="B4995" i="18"/>
  <c r="N4995" i="18" s="1"/>
  <c r="B442" i="18"/>
  <c r="N442" i="18" s="1"/>
  <c r="B4905" i="18"/>
  <c r="N4905" i="18" s="1"/>
  <c r="B4087" i="18"/>
  <c r="N4087" i="18" s="1"/>
  <c r="B4017" i="18"/>
  <c r="N4017" i="18" s="1"/>
  <c r="B3518" i="18"/>
  <c r="N3518" i="18" s="1"/>
  <c r="B281" i="18"/>
  <c r="N281" i="18" s="1"/>
  <c r="B4201" i="18"/>
  <c r="N4201" i="18" s="1"/>
  <c r="B5998" i="18"/>
  <c r="N5998" i="18" s="1"/>
  <c r="B801" i="18"/>
  <c r="N801" i="18" s="1"/>
  <c r="B1815" i="18"/>
  <c r="N1815" i="18" s="1"/>
  <c r="B3411" i="18"/>
  <c r="N3411" i="18" s="1"/>
  <c r="B2093" i="18"/>
  <c r="N2093" i="18" s="1"/>
  <c r="B5568" i="18"/>
  <c r="N5568" i="18" s="1"/>
  <c r="B4624" i="18"/>
  <c r="N4624" i="18" s="1"/>
  <c r="B2576" i="18"/>
  <c r="N2576" i="18" s="1"/>
  <c r="B1591" i="18"/>
  <c r="N1591" i="18" s="1"/>
  <c r="B3320" i="18"/>
  <c r="N3320" i="18" s="1"/>
  <c r="B4836" i="18"/>
  <c r="N4836" i="18" s="1"/>
  <c r="B1087" i="18"/>
  <c r="N1087" i="18" s="1"/>
  <c r="B5511" i="18"/>
  <c r="N5511" i="18" s="1"/>
  <c r="B1853" i="18"/>
  <c r="N1853" i="18" s="1"/>
  <c r="B1946" i="18"/>
  <c r="N1946" i="18" s="1"/>
  <c r="B2031" i="18"/>
  <c r="N2031" i="18" s="1"/>
  <c r="B2280" i="18"/>
  <c r="N2280" i="18" s="1"/>
  <c r="B2986" i="18"/>
  <c r="N2986" i="18" s="1"/>
  <c r="B1405" i="18"/>
  <c r="N1405" i="18" s="1"/>
  <c r="B3859" i="18"/>
  <c r="N3859" i="18" s="1"/>
  <c r="B4276" i="18"/>
  <c r="N4276" i="18" s="1"/>
  <c r="B635" i="18"/>
  <c r="N635" i="18" s="1"/>
  <c r="B576" i="18"/>
  <c r="N576" i="18" s="1"/>
  <c r="B166" i="18"/>
  <c r="N166" i="18" s="1"/>
  <c r="B671" i="18"/>
  <c r="N671" i="18" s="1"/>
  <c r="B753" i="18"/>
  <c r="N753" i="18" s="1"/>
  <c r="B4065" i="18"/>
  <c r="N4065" i="18" s="1"/>
  <c r="B5368" i="18"/>
  <c r="N5368" i="18" s="1"/>
  <c r="B4536" i="18"/>
  <c r="N4536" i="18" s="1"/>
  <c r="B4974" i="18"/>
  <c r="N4974" i="18" s="1"/>
  <c r="B4438" i="18"/>
  <c r="N4438" i="18" s="1"/>
  <c r="B5825" i="18"/>
  <c r="N5825" i="18" s="1"/>
  <c r="B2762" i="18"/>
  <c r="N2762" i="18" s="1"/>
  <c r="B1250" i="18"/>
  <c r="N1250" i="18" s="1"/>
  <c r="B3704" i="18"/>
  <c r="N3704" i="18" s="1"/>
  <c r="B2299" i="18"/>
  <c r="N2299" i="18" s="1"/>
  <c r="B851" i="18"/>
  <c r="N851" i="18" s="1"/>
  <c r="B1088" i="18"/>
  <c r="N1088" i="18" s="1"/>
  <c r="B5279" i="18"/>
  <c r="N5279" i="18" s="1"/>
  <c r="B1495" i="18"/>
  <c r="N1495" i="18" s="1"/>
  <c r="B2926" i="18"/>
  <c r="N2926" i="18" s="1"/>
  <c r="B2203" i="18"/>
  <c r="N2203" i="18" s="1"/>
  <c r="B5527" i="18"/>
  <c r="N5527" i="18" s="1"/>
  <c r="B522" i="18"/>
  <c r="N522" i="18" s="1"/>
  <c r="B572" i="18"/>
  <c r="N572" i="18" s="1"/>
  <c r="B4672" i="18"/>
  <c r="N4672" i="18" s="1"/>
  <c r="B1875" i="18"/>
  <c r="N1875" i="18" s="1"/>
  <c r="B4214" i="18"/>
  <c r="N4214" i="18" s="1"/>
  <c r="B3586" i="18"/>
  <c r="N3586" i="18" s="1"/>
  <c r="B101" i="18"/>
  <c r="N101" i="18" s="1"/>
  <c r="B2138" i="18"/>
  <c r="N2138" i="18" s="1"/>
  <c r="B3536" i="18"/>
  <c r="N3536" i="18" s="1"/>
  <c r="B5786" i="18"/>
  <c r="N5786" i="18" s="1"/>
  <c r="B1652" i="18"/>
  <c r="N1652" i="18" s="1"/>
  <c r="B3373" i="18"/>
  <c r="N3373" i="18" s="1"/>
  <c r="B331" i="18"/>
  <c r="N331" i="18" s="1"/>
  <c r="B1452" i="18"/>
  <c r="N1452" i="18" s="1"/>
  <c r="B4901" i="18"/>
  <c r="N4901" i="18" s="1"/>
  <c r="B1928" i="18"/>
  <c r="B2831" i="18"/>
  <c r="N2831" i="18" s="1"/>
  <c r="B477" i="18"/>
  <c r="N477" i="18" s="1"/>
  <c r="B75" i="18"/>
  <c r="N75" i="18" s="1"/>
  <c r="B499" i="18"/>
  <c r="N499" i="18" s="1"/>
  <c r="B3674" i="18"/>
  <c r="N3674" i="18" s="1"/>
  <c r="B4026" i="18"/>
  <c r="N4026" i="18" s="1"/>
  <c r="B4220" i="18"/>
  <c r="N4220" i="18" s="1"/>
  <c r="B5893" i="18"/>
  <c r="N5893" i="18" s="1"/>
  <c r="B1915" i="18"/>
  <c r="N1915" i="18" s="1"/>
  <c r="B4082" i="18"/>
  <c r="N4082" i="18" s="1"/>
  <c r="B2718" i="18"/>
  <c r="N2718" i="18" s="1"/>
  <c r="B2298" i="18"/>
  <c r="N2298" i="18" s="1"/>
  <c r="B4856" i="18"/>
  <c r="N4856" i="18" s="1"/>
  <c r="B3588" i="18"/>
  <c r="N3588" i="18" s="1"/>
  <c r="B5481" i="18"/>
  <c r="N5481" i="18" s="1"/>
  <c r="B1422" i="18"/>
  <c r="B5314" i="18"/>
  <c r="N5314" i="18" s="1"/>
  <c r="B4713" i="18"/>
  <c r="N4713" i="18" s="1"/>
  <c r="B1089" i="18"/>
  <c r="N1089" i="18" s="1"/>
  <c r="B2210" i="18"/>
  <c r="N2210" i="18" s="1"/>
  <c r="B52" i="18"/>
  <c r="N52" i="18" s="1"/>
  <c r="B5567" i="18"/>
  <c r="N5567" i="18" s="1"/>
  <c r="B4151" i="18"/>
  <c r="N4151" i="18" s="1"/>
  <c r="B5297" i="18"/>
  <c r="N5297" i="18" s="1"/>
  <c r="B2027" i="18"/>
  <c r="N2027" i="18" s="1"/>
  <c r="B4757" i="18"/>
  <c r="N4757" i="18" s="1"/>
  <c r="B5704" i="18"/>
  <c r="N5704" i="18" s="1"/>
  <c r="B5963" i="18"/>
  <c r="N5963" i="18" s="1"/>
  <c r="B3514" i="18"/>
  <c r="N3514" i="18" s="1"/>
  <c r="B1176" i="18"/>
  <c r="N1176" i="18" s="1"/>
  <c r="B2865" i="18"/>
  <c r="N2865" i="18" s="1"/>
  <c r="B2301" i="18"/>
  <c r="B3773" i="18"/>
  <c r="N3773" i="18" s="1"/>
  <c r="B1845" i="18"/>
  <c r="N1845" i="18" s="1"/>
  <c r="B1787" i="18"/>
  <c r="N1787" i="18" s="1"/>
  <c r="B4754" i="18"/>
  <c r="N4754" i="18" s="1"/>
  <c r="B5068" i="18"/>
  <c r="N5068" i="18" s="1"/>
  <c r="B1487" i="18"/>
  <c r="N1487" i="18" s="1"/>
  <c r="B5936" i="18"/>
  <c r="N5936" i="18" s="1"/>
  <c r="B930" i="18"/>
  <c r="N930" i="18" s="1"/>
  <c r="B939" i="18"/>
  <c r="N939" i="18" s="1"/>
  <c r="B153" i="18"/>
  <c r="N153" i="18" s="1"/>
  <c r="B877" i="18"/>
  <c r="N877" i="18" s="1"/>
  <c r="B1277" i="18"/>
  <c r="N1277" i="18" s="1"/>
  <c r="B4920" i="18"/>
  <c r="N4920" i="18" s="1"/>
  <c r="B1762" i="18"/>
  <c r="N1762" i="18" s="1"/>
  <c r="B4797" i="18"/>
  <c r="N4797" i="18" s="1"/>
  <c r="B5547" i="18"/>
  <c r="N5547" i="18" s="1"/>
  <c r="B1357" i="18"/>
  <c r="N1357" i="18" s="1"/>
  <c r="B608" i="18"/>
  <c r="N608" i="18" s="1"/>
  <c r="B4827" i="18"/>
  <c r="N4827" i="18" s="1"/>
  <c r="B3436" i="18"/>
  <c r="N3436" i="18" s="1"/>
  <c r="B4003" i="18"/>
  <c r="N4003" i="18" s="1"/>
  <c r="B3268" i="18"/>
  <c r="N3268" i="18" s="1"/>
  <c r="B269" i="18"/>
  <c r="N269" i="18" s="1"/>
  <c r="B878" i="18"/>
  <c r="N878" i="18" s="1"/>
  <c r="B1636" i="18"/>
  <c r="N1636" i="18" s="1"/>
  <c r="B1503" i="18"/>
  <c r="N1503" i="18" s="1"/>
  <c r="B4712" i="18"/>
  <c r="N4712" i="18" s="1"/>
  <c r="B2614" i="18"/>
  <c r="N2614" i="18" s="1"/>
  <c r="B1676" i="18"/>
  <c r="N1676" i="18" s="1"/>
  <c r="B87" i="18"/>
  <c r="N87" i="18" s="1"/>
  <c r="B5146" i="18"/>
  <c r="N5146" i="18" s="1"/>
  <c r="B1819" i="18"/>
  <c r="N1819" i="18" s="1"/>
  <c r="B6046" i="18"/>
  <c r="N6046" i="18" s="1"/>
  <c r="B3768" i="18"/>
  <c r="N3768" i="18" s="1"/>
  <c r="B515" i="18"/>
  <c r="N515" i="18" s="1"/>
  <c r="B2073" i="18"/>
  <c r="N2073" i="18" s="1"/>
  <c r="B5613" i="18"/>
  <c r="N5613" i="18" s="1"/>
  <c r="B3224" i="18"/>
  <c r="N3224" i="18" s="1"/>
  <c r="B2516" i="18"/>
  <c r="N2516" i="18" s="1"/>
  <c r="B3731" i="18"/>
  <c r="N3731" i="18" s="1"/>
  <c r="B799" i="18"/>
  <c r="N799" i="18" s="1"/>
  <c r="B3601" i="18"/>
  <c r="N3601" i="18" s="1"/>
  <c r="B2266" i="18"/>
  <c r="N2266" i="18" s="1"/>
  <c r="B3600" i="18"/>
  <c r="N3600" i="18" s="1"/>
  <c r="B3049" i="18"/>
  <c r="N3049" i="18" s="1"/>
  <c r="B579" i="18"/>
  <c r="N579" i="18" s="1"/>
  <c r="B1140" i="18"/>
  <c r="N1140" i="18" s="1"/>
  <c r="B1395" i="18"/>
  <c r="N1395" i="18" s="1"/>
  <c r="B65" i="18"/>
  <c r="N65" i="18" s="1"/>
  <c r="B3257" i="18"/>
  <c r="N3257" i="18" s="1"/>
  <c r="B1447" i="18"/>
  <c r="N1447" i="18" s="1"/>
  <c r="B894" i="18"/>
  <c r="N894" i="18" s="1"/>
  <c r="B3437" i="18"/>
  <c r="N3437" i="18" s="1"/>
  <c r="B2438" i="18"/>
  <c r="N2438" i="18" s="1"/>
  <c r="B5549" i="18"/>
  <c r="N5549" i="18" s="1"/>
  <c r="B3534" i="18"/>
  <c r="N3534" i="18" s="1"/>
  <c r="B969" i="18"/>
  <c r="N969" i="18" s="1"/>
  <c r="B5112" i="18"/>
  <c r="N5112" i="18" s="1"/>
  <c r="B5724" i="18"/>
  <c r="N5724" i="18" s="1"/>
  <c r="B1039" i="18"/>
  <c r="N1039" i="18" s="1"/>
  <c r="B4181" i="18"/>
  <c r="N4181" i="18" s="1"/>
  <c r="B2783" i="18"/>
  <c r="N2783" i="18" s="1"/>
  <c r="B512" i="18"/>
  <c r="N512" i="18" s="1"/>
  <c r="B4123" i="18"/>
  <c r="N4123" i="18" s="1"/>
  <c r="B1263" i="18"/>
  <c r="N1263" i="18" s="1"/>
  <c r="B1809" i="18"/>
  <c r="N1809" i="18" s="1"/>
  <c r="B2156" i="18"/>
  <c r="I2156" i="18" s="1"/>
  <c r="B361" i="18"/>
  <c r="N361" i="18" s="1"/>
  <c r="B4698" i="18"/>
  <c r="N4698" i="18" s="1"/>
  <c r="B2489" i="18"/>
  <c r="N2489" i="18" s="1"/>
  <c r="B190" i="18"/>
  <c r="N190" i="18" s="1"/>
  <c r="B5978" i="18"/>
  <c r="B3572" i="18"/>
  <c r="N3572" i="18" s="1"/>
  <c r="B4250" i="18"/>
  <c r="N4250" i="18" s="1"/>
  <c r="B5960" i="18"/>
  <c r="N5960" i="18" s="1"/>
  <c r="B1883" i="18"/>
  <c r="N1883" i="18" s="1"/>
  <c r="B1431" i="18"/>
  <c r="N1431" i="18" s="1"/>
  <c r="B3729" i="18"/>
  <c r="N3729" i="18" s="1"/>
  <c r="B1047" i="18"/>
  <c r="N1047" i="18" s="1"/>
  <c r="B599" i="18"/>
  <c r="N599" i="18" s="1"/>
  <c r="B1319" i="18"/>
  <c r="N1319" i="18" s="1"/>
  <c r="B148" i="18"/>
  <c r="N148" i="18" s="1"/>
  <c r="B1066" i="18"/>
  <c r="N1066" i="18" s="1"/>
  <c r="B454" i="18"/>
  <c r="N454" i="18" s="1"/>
  <c r="B3610" i="18"/>
  <c r="N3610" i="18" s="1"/>
  <c r="B2397" i="18"/>
  <c r="N2397" i="18" s="1"/>
  <c r="B3789" i="18"/>
  <c r="N3789" i="18" s="1"/>
  <c r="B1096" i="18"/>
  <c r="N1096" i="18" s="1"/>
  <c r="B3045" i="18"/>
  <c r="N3045" i="18" s="1"/>
  <c r="B641" i="18"/>
  <c r="N641" i="18" s="1"/>
  <c r="B955" i="18"/>
  <c r="N955" i="18" s="1"/>
  <c r="B5763" i="18"/>
  <c r="N5763" i="18" s="1"/>
  <c r="B4421" i="18"/>
  <c r="N4421" i="18" s="1"/>
  <c r="B1826" i="18"/>
  <c r="N1826" i="18" s="1"/>
  <c r="B4180" i="18"/>
  <c r="N4180" i="18" s="1"/>
  <c r="B550" i="18"/>
  <c r="N550" i="18" s="1"/>
  <c r="B4745" i="18"/>
  <c r="N4745" i="18" s="1"/>
  <c r="B5328" i="18"/>
  <c r="N5328" i="18" s="1"/>
  <c r="B4274" i="18"/>
  <c r="N4274" i="18" s="1"/>
  <c r="B2530" i="18"/>
  <c r="N2530" i="18" s="1"/>
  <c r="B5829" i="18"/>
  <c r="N5829" i="18" s="1"/>
  <c r="B1976" i="18"/>
  <c r="N1976" i="18" s="1"/>
  <c r="B3623" i="18"/>
  <c r="N3623" i="18" s="1"/>
  <c r="B2074" i="18"/>
  <c r="N2074" i="18" s="1"/>
  <c r="B701" i="18"/>
  <c r="N701" i="18" s="1"/>
  <c r="B3664" i="18"/>
  <c r="N3664" i="18" s="1"/>
  <c r="B1238" i="18"/>
  <c r="N1238" i="18" s="1"/>
  <c r="B2671" i="18"/>
  <c r="N2671" i="18" s="1"/>
  <c r="B555" i="18"/>
  <c r="N555" i="18" s="1"/>
  <c r="B3389" i="18"/>
  <c r="N3389" i="18" s="1"/>
  <c r="B1401" i="18"/>
  <c r="N1401" i="18" s="1"/>
  <c r="B661" i="18"/>
  <c r="N661" i="18" s="1"/>
  <c r="B4487" i="18"/>
  <c r="N4487" i="18" s="1"/>
  <c r="B4494" i="18"/>
  <c r="N4494" i="18" s="1"/>
  <c r="B4424" i="18"/>
  <c r="N4424" i="18" s="1"/>
  <c r="B3921" i="18"/>
  <c r="N3921" i="18" s="1"/>
  <c r="B867" i="18"/>
  <c r="N867" i="18" s="1"/>
  <c r="B2693" i="18"/>
  <c r="N2693" i="18" s="1"/>
  <c r="B3723" i="18"/>
  <c r="N3723" i="18" s="1"/>
  <c r="B3221" i="18"/>
  <c r="N3221" i="18" s="1"/>
  <c r="B2403" i="18"/>
  <c r="N2403" i="18" s="1"/>
  <c r="B4067" i="18"/>
  <c r="N4067" i="18" s="1"/>
  <c r="B995" i="18"/>
  <c r="N995" i="18" s="1"/>
  <c r="B2452" i="18"/>
  <c r="N2452" i="18" s="1"/>
  <c r="B5078" i="18"/>
  <c r="N5078" i="18" s="1"/>
  <c r="B4514" i="18"/>
  <c r="N4514" i="18" s="1"/>
  <c r="B2607" i="18"/>
  <c r="N2607" i="18" s="1"/>
  <c r="B2532" i="18"/>
  <c r="N2532" i="18" s="1"/>
  <c r="B1221" i="18"/>
  <c r="N1221" i="18" s="1"/>
  <c r="B4061" i="18"/>
  <c r="N4061" i="18" s="1"/>
  <c r="B4142" i="18"/>
  <c r="N4142" i="18" s="1"/>
  <c r="B280" i="18"/>
  <c r="N280" i="18" s="1"/>
  <c r="B2164" i="18"/>
  <c r="N2164" i="18" s="1"/>
  <c r="B5224" i="18"/>
  <c r="N5224" i="18" s="1"/>
  <c r="B1519" i="18"/>
  <c r="N1519" i="18" s="1"/>
  <c r="B4223" i="18"/>
  <c r="N4223" i="18" s="1"/>
  <c r="B4561" i="18"/>
  <c r="N4561" i="18" s="1"/>
  <c r="B4070" i="18"/>
  <c r="N4070" i="18" s="1"/>
  <c r="B2663" i="18"/>
  <c r="N2663" i="18" s="1"/>
  <c r="B3341" i="18"/>
  <c r="N3341" i="18" s="1"/>
  <c r="B5601" i="18"/>
  <c r="N5601" i="18" s="1"/>
  <c r="B2395" i="18"/>
  <c r="N2395" i="18" s="1"/>
  <c r="B3555" i="18"/>
  <c r="N3555" i="18" s="1"/>
  <c r="B4533" i="18"/>
  <c r="N4533" i="18" s="1"/>
  <c r="B5487" i="18"/>
  <c r="N5487" i="18" s="1"/>
  <c r="B2439" i="18"/>
  <c r="N2439" i="18" s="1"/>
  <c r="B4792" i="18"/>
  <c r="N4792" i="18" s="1"/>
  <c r="B5709" i="18"/>
  <c r="N5709" i="18" s="1"/>
  <c r="B1058" i="18"/>
  <c r="N1058" i="18" s="1"/>
  <c r="B3005" i="18"/>
  <c r="N3005" i="18" s="1"/>
  <c r="B983" i="18"/>
  <c r="N983" i="18" s="1"/>
  <c r="B2899" i="18"/>
  <c r="N2899" i="18" s="1"/>
  <c r="B4350" i="18"/>
  <c r="N4350" i="18" s="1"/>
  <c r="B412" i="18"/>
  <c r="N412" i="18" s="1"/>
  <c r="B125" i="18"/>
  <c r="N125" i="18" s="1"/>
  <c r="B819" i="18"/>
  <c r="N819" i="18" s="1"/>
  <c r="B1116" i="18"/>
  <c r="N1116" i="18" s="1"/>
  <c r="B1476" i="18"/>
  <c r="N1476" i="18" s="1"/>
  <c r="B5736" i="18"/>
  <c r="N5736" i="18" s="1"/>
  <c r="B1974" i="18"/>
  <c r="N1974" i="18" s="1"/>
  <c r="B5683" i="18"/>
  <c r="N5683" i="18" s="1"/>
  <c r="B1391" i="18"/>
  <c r="N1391" i="18" s="1"/>
  <c r="B5079" i="18"/>
  <c r="N5079" i="18" s="1"/>
  <c r="B562" i="18"/>
  <c r="N562" i="18" s="1"/>
  <c r="B2948" i="18"/>
  <c r="N2948" i="18" s="1"/>
  <c r="B335" i="18"/>
  <c r="N335" i="18" s="1"/>
  <c r="B1370" i="18"/>
  <c r="N1370" i="18" s="1"/>
  <c r="B5194" i="18"/>
  <c r="N5194" i="18" s="1"/>
  <c r="B2705" i="18"/>
  <c r="N2705" i="18" s="1"/>
  <c r="B5317" i="18"/>
  <c r="N5317" i="18" s="1"/>
  <c r="B4769" i="18"/>
  <c r="N4769" i="18" s="1"/>
  <c r="B1102" i="18"/>
  <c r="N1102" i="18" s="1"/>
  <c r="B4550" i="18"/>
  <c r="N4550" i="18" s="1"/>
  <c r="B3293" i="18"/>
  <c r="N3293" i="18" s="1"/>
  <c r="B4683" i="18"/>
  <c r="N4683" i="18" s="1"/>
  <c r="B4037" i="18"/>
  <c r="N4037" i="18" s="1"/>
  <c r="B3784" i="18"/>
  <c r="N3784" i="18" s="1"/>
  <c r="B13" i="18"/>
  <c r="N13" i="18" s="1"/>
  <c r="B1201" i="18"/>
  <c r="N1201" i="18" s="1"/>
  <c r="B3928" i="18"/>
  <c r="N3928" i="18" s="1"/>
  <c r="B2408" i="18"/>
  <c r="N2408" i="18" s="1"/>
  <c r="B1729" i="18"/>
  <c r="N1729" i="18" s="1"/>
  <c r="B282" i="18"/>
  <c r="N282" i="18" s="1"/>
  <c r="B3833" i="18"/>
  <c r="N3833" i="18" s="1"/>
  <c r="B5700" i="18"/>
  <c r="N5700" i="18" s="1"/>
  <c r="B4368" i="18"/>
  <c r="N4368" i="18" s="1"/>
  <c r="B1863" i="18"/>
  <c r="N1863" i="18" s="1"/>
  <c r="B183" i="18"/>
  <c r="N183" i="18" s="1"/>
  <c r="B4330" i="18"/>
  <c r="N4330" i="18" s="1"/>
  <c r="B3364" i="18"/>
  <c r="N3364" i="18" s="1"/>
  <c r="B1766" i="18"/>
  <c r="N1766" i="18" s="1"/>
  <c r="B4955" i="18"/>
  <c r="N4955" i="18" s="1"/>
  <c r="B2731" i="18"/>
  <c r="N2731" i="18" s="1"/>
  <c r="B256" i="18"/>
  <c r="N256" i="18" s="1"/>
  <c r="B2195" i="18"/>
  <c r="N2195" i="18" s="1"/>
  <c r="B6081" i="18"/>
  <c r="N6081" i="18" s="1"/>
  <c r="B1475" i="18"/>
  <c r="N1475" i="18" s="1"/>
  <c r="B3247" i="18"/>
  <c r="N3247" i="18" s="1"/>
  <c r="B2646" i="18"/>
  <c r="N2646" i="18" s="1"/>
  <c r="B4872" i="18"/>
  <c r="N4872" i="18" s="1"/>
  <c r="B3303" i="18"/>
  <c r="N3303" i="18" s="1"/>
  <c r="B3238" i="18"/>
  <c r="N3238" i="18" s="1"/>
  <c r="B4413" i="18"/>
  <c r="N4413" i="18" s="1"/>
  <c r="B3125" i="18"/>
  <c r="N3125" i="18" s="1"/>
  <c r="B5593" i="18"/>
  <c r="N5593" i="18" s="1"/>
  <c r="B2465" i="18"/>
  <c r="N2465" i="18" s="1"/>
  <c r="B4785" i="18"/>
  <c r="N4785" i="18" s="1"/>
  <c r="B5108" i="18"/>
  <c r="N5108" i="18" s="1"/>
  <c r="B1942" i="18"/>
  <c r="N1942" i="18" s="1"/>
  <c r="B5637" i="18"/>
  <c r="N5637" i="18" s="1"/>
  <c r="B1744" i="18"/>
  <c r="N1744" i="18" s="1"/>
  <c r="B3299" i="18"/>
  <c r="N3299" i="18" s="1"/>
  <c r="B1132" i="18"/>
  <c r="N1132" i="18" s="1"/>
  <c r="B3759" i="18"/>
  <c r="N3759" i="18" s="1"/>
  <c r="B488" i="18"/>
  <c r="N488" i="18" s="1"/>
  <c r="B4953" i="18"/>
  <c r="N4953" i="18" s="1"/>
  <c r="B3044" i="18"/>
  <c r="N3044" i="18" s="1"/>
  <c r="B610" i="18"/>
  <c r="N610" i="18" s="1"/>
  <c r="B2062" i="18"/>
  <c r="N2062" i="18" s="1"/>
  <c r="B4671" i="18"/>
  <c r="N4671" i="18" s="1"/>
  <c r="B5853" i="18"/>
  <c r="N5853" i="18" s="1"/>
  <c r="B4322" i="18"/>
  <c r="N4322" i="18" s="1"/>
  <c r="B3713" i="18"/>
  <c r="N3713" i="18" s="1"/>
  <c r="B5399" i="18"/>
  <c r="N5399" i="18" s="1"/>
  <c r="B5532" i="18"/>
  <c r="N5532" i="18" s="1"/>
  <c r="B1969" i="18"/>
  <c r="N1969" i="18" s="1"/>
  <c r="B2366" i="18"/>
  <c r="N2366" i="18" s="1"/>
  <c r="B3605" i="18"/>
  <c r="N3605" i="18" s="1"/>
  <c r="B3566" i="18"/>
  <c r="N3566" i="18" s="1"/>
  <c r="B320" i="18"/>
  <c r="N320" i="18" s="1"/>
  <c r="B1052" i="18"/>
  <c r="N1052" i="18" s="1"/>
  <c r="B263" i="18"/>
  <c r="N263" i="18" s="1"/>
  <c r="B178" i="18"/>
  <c r="N178" i="18" s="1"/>
  <c r="B6080" i="18"/>
  <c r="N6080" i="18" s="1"/>
  <c r="B3930" i="18"/>
  <c r="N3930" i="18" s="1"/>
  <c r="B1972" i="18"/>
  <c r="N1972" i="18" s="1"/>
  <c r="B5278" i="18"/>
  <c r="N5278" i="18" s="1"/>
  <c r="B4686" i="18"/>
  <c r="N4686" i="18" s="1"/>
  <c r="B1158" i="18"/>
  <c r="N1158" i="18" s="1"/>
  <c r="B2129" i="18"/>
  <c r="N2129" i="18" s="1"/>
  <c r="B5397" i="18"/>
  <c r="N5397" i="18" s="1"/>
  <c r="B720" i="18"/>
  <c r="N720" i="18" s="1"/>
  <c r="B2665" i="18"/>
  <c r="N2665" i="18" s="1"/>
  <c r="B1889" i="18"/>
  <c r="N1889" i="18" s="1"/>
  <c r="B815" i="18"/>
  <c r="N815" i="18" s="1"/>
  <c r="B1782" i="18"/>
  <c r="N1782" i="18" s="1"/>
  <c r="B5435" i="18"/>
  <c r="N5435" i="18" s="1"/>
  <c r="B2496" i="18"/>
  <c r="N2496" i="18" s="1"/>
  <c r="B388" i="18"/>
  <c r="N388" i="18" s="1"/>
  <c r="B3929" i="18"/>
  <c r="N3929" i="18" s="1"/>
  <c r="B590" i="18"/>
  <c r="N590" i="18" s="1"/>
  <c r="B1958" i="18"/>
  <c r="N1958" i="18" s="1"/>
  <c r="B3871" i="18"/>
  <c r="N3871" i="18" s="1"/>
  <c r="B2555" i="18"/>
  <c r="N2555" i="18" s="1"/>
  <c r="B1717" i="18"/>
  <c r="N1717" i="18" s="1"/>
  <c r="B4299" i="18"/>
  <c r="N4299" i="18" s="1"/>
  <c r="B1196" i="18"/>
  <c r="N1196" i="18" s="1"/>
  <c r="B407" i="18"/>
  <c r="N407" i="18" s="1"/>
  <c r="B2784" i="18"/>
  <c r="N2784" i="18" s="1"/>
  <c r="B1337" i="18"/>
  <c r="N1337" i="18" s="1"/>
  <c r="B1646" i="18"/>
  <c r="N1646" i="18" s="1"/>
  <c r="B2255" i="18"/>
  <c r="N2255" i="18" s="1"/>
  <c r="B4189" i="18"/>
  <c r="N4189" i="18" s="1"/>
  <c r="B1522" i="18"/>
  <c r="N1522" i="18" s="1"/>
  <c r="B4346" i="18"/>
  <c r="N4346" i="18" s="1"/>
  <c r="B5677" i="18"/>
  <c r="N5677" i="18" s="1"/>
  <c r="B1457" i="18"/>
  <c r="N1457" i="18" s="1"/>
  <c r="B5266" i="18"/>
  <c r="N5266" i="18" s="1"/>
  <c r="B1018" i="18"/>
  <c r="N1018" i="18" s="1"/>
  <c r="B4744" i="18"/>
  <c r="N4744" i="18" s="1"/>
  <c r="B5252" i="18"/>
  <c r="N5252" i="18" s="1"/>
  <c r="B4337" i="18"/>
  <c r="N4337" i="18" s="1"/>
  <c r="B3130" i="18"/>
  <c r="N3130" i="18" s="1"/>
  <c r="B5440" i="18"/>
  <c r="N5440" i="18" s="1"/>
  <c r="B1638" i="18"/>
  <c r="N1638" i="18" s="1"/>
  <c r="B378" i="18"/>
  <c r="N378" i="18" s="1"/>
  <c r="B3274" i="18"/>
  <c r="N3274" i="18" s="1"/>
  <c r="B5952" i="18"/>
  <c r="N5952" i="18" s="1"/>
  <c r="B5565" i="18"/>
  <c r="N5565" i="18" s="1"/>
  <c r="B2626" i="18"/>
  <c r="N2626" i="18" s="1"/>
  <c r="B3128" i="18"/>
  <c r="N3128" i="18" s="1"/>
  <c r="B5888" i="18"/>
  <c r="N5888" i="18" s="1"/>
  <c r="B3554" i="18"/>
  <c r="N3554" i="18" s="1"/>
  <c r="B5895" i="18"/>
  <c r="N5895" i="18" s="1"/>
  <c r="B2686" i="18"/>
  <c r="N2686" i="18" s="1"/>
  <c r="B3069" i="18"/>
  <c r="N3069" i="18" s="1"/>
  <c r="B4807" i="18"/>
  <c r="N4807" i="18" s="1"/>
  <c r="B3934" i="18"/>
  <c r="N3934" i="18" s="1"/>
  <c r="B1836" i="18"/>
  <c r="N1836" i="18" s="1"/>
  <c r="B1062" i="18"/>
  <c r="N1062" i="18" s="1"/>
  <c r="B3444" i="18"/>
  <c r="N3444" i="18" s="1"/>
  <c r="B5509" i="18"/>
  <c r="N5509" i="18" s="1"/>
  <c r="B1846" i="18"/>
  <c r="N1846" i="18" s="1"/>
  <c r="B2377" i="18"/>
  <c r="N2377" i="18" s="1"/>
  <c r="B5962" i="18"/>
  <c r="N5962" i="18" s="1"/>
  <c r="B4391" i="18"/>
  <c r="B1300" i="18"/>
  <c r="N1300" i="18" s="1"/>
  <c r="B91" i="18"/>
  <c r="N91" i="18" s="1"/>
  <c r="B54" i="18"/>
  <c r="N54" i="18" s="1"/>
  <c r="B812" i="18"/>
  <c r="N812" i="18" s="1"/>
  <c r="B652" i="18"/>
  <c r="N652" i="18" s="1"/>
  <c r="B668" i="18"/>
  <c r="N668" i="18" s="1"/>
  <c r="B1680" i="18"/>
  <c r="N1680" i="18" s="1"/>
  <c r="B3813" i="18"/>
  <c r="N3813" i="18" s="1"/>
  <c r="B889" i="18"/>
  <c r="N889" i="18" s="1"/>
  <c r="B1615" i="18"/>
  <c r="N1615" i="18" s="1"/>
  <c r="B5244" i="18"/>
  <c r="N5244" i="18" s="1"/>
  <c r="B457" i="18"/>
  <c r="N457" i="18" s="1"/>
  <c r="B3771" i="18"/>
  <c r="N3771" i="18" s="1"/>
  <c r="B4309" i="18"/>
  <c r="N4309" i="18" s="1"/>
  <c r="B4703" i="18"/>
  <c r="N4703" i="18" s="1"/>
  <c r="B1308" i="18"/>
  <c r="N1308" i="18" s="1"/>
  <c r="B5790" i="18"/>
  <c r="N5790" i="18" s="1"/>
  <c r="B605" i="18"/>
  <c r="N605" i="18" s="1"/>
  <c r="B2241" i="18"/>
  <c r="N2241" i="18" s="1"/>
  <c r="B3882" i="18"/>
  <c r="N3882" i="18" s="1"/>
  <c r="B2086" i="18"/>
  <c r="N2086" i="18" s="1"/>
  <c r="B2975" i="18"/>
  <c r="N2975" i="18" s="1"/>
  <c r="B3116" i="18"/>
  <c r="N3116" i="18" s="1"/>
  <c r="B5107" i="18"/>
  <c r="N5107" i="18" s="1"/>
  <c r="B380" i="18"/>
  <c r="N380" i="18" s="1"/>
  <c r="B2272" i="18"/>
  <c r="N2272" i="18" s="1"/>
  <c r="B472" i="18"/>
  <c r="N472" i="18" s="1"/>
  <c r="B4566" i="18"/>
  <c r="N4566" i="18" s="1"/>
  <c r="B1738" i="18"/>
  <c r="N1738" i="18" s="1"/>
  <c r="B923" i="18"/>
  <c r="N923" i="18" s="1"/>
  <c r="B3219" i="18"/>
  <c r="N3219" i="18" s="1"/>
  <c r="B4535" i="18"/>
  <c r="N4535" i="18" s="1"/>
  <c r="B4465" i="18"/>
  <c r="N4465" i="18" s="1"/>
  <c r="B3950" i="18"/>
  <c r="N3950" i="18" s="1"/>
  <c r="B258" i="18"/>
  <c r="N258" i="18" s="1"/>
  <c r="B3607" i="18"/>
  <c r="N3607" i="18" s="1"/>
  <c r="B2821" i="18"/>
  <c r="N2821" i="18" s="1"/>
  <c r="B3113" i="18"/>
  <c r="N3113" i="18" s="1"/>
  <c r="B1415" i="18"/>
  <c r="N1415" i="18" s="1"/>
  <c r="B3076" i="18"/>
  <c r="N3076" i="18" s="1"/>
  <c r="B959" i="18"/>
  <c r="N959" i="18" s="1"/>
  <c r="B237" i="18"/>
  <c r="N237" i="18" s="1"/>
  <c r="B2994" i="18"/>
  <c r="N2994" i="18" s="1"/>
  <c r="B1167" i="18"/>
  <c r="N1167" i="18" s="1"/>
  <c r="B4261" i="18"/>
  <c r="N4261" i="18" s="1"/>
  <c r="B1665" i="18"/>
  <c r="N1665" i="18" s="1"/>
  <c r="B3031" i="18"/>
  <c r="N3031" i="18" s="1"/>
  <c r="B2260" i="18"/>
  <c r="N2260" i="18" s="1"/>
  <c r="B2959" i="18"/>
  <c r="N2959" i="18" s="1"/>
  <c r="B5366" i="18"/>
  <c r="N5366" i="18" s="1"/>
  <c r="B4120" i="18"/>
  <c r="N4120" i="18" s="1"/>
  <c r="B2893" i="18"/>
  <c r="N2893" i="18" s="1"/>
  <c r="B4317" i="18"/>
  <c r="N4317" i="18" s="1"/>
  <c r="B5231" i="18"/>
  <c r="N5231" i="18" s="1"/>
  <c r="B1830" i="18"/>
  <c r="N1830" i="18" s="1"/>
  <c r="B1813" i="18"/>
  <c r="N1813" i="18" s="1"/>
  <c r="B5002" i="18"/>
  <c r="N5002" i="18" s="1"/>
  <c r="B1354" i="18"/>
  <c r="N1354" i="18" s="1"/>
  <c r="B3861" i="18"/>
  <c r="N3861" i="18" s="1"/>
  <c r="B2724" i="18"/>
  <c r="N2724" i="18" s="1"/>
  <c r="B5999" i="18"/>
  <c r="N5999" i="18" s="1"/>
  <c r="B2289" i="18"/>
  <c r="N2289" i="18" s="1"/>
  <c r="B3248" i="18"/>
  <c r="N3248" i="18" s="1"/>
  <c r="B2594" i="18"/>
  <c r="B4756" i="18"/>
  <c r="N4756" i="18" s="1"/>
  <c r="B5157" i="18"/>
  <c r="N5157" i="18" s="1"/>
  <c r="B2224" i="18"/>
  <c r="N2224" i="18" s="1"/>
  <c r="B1737" i="18"/>
  <c r="N1737" i="18" s="1"/>
  <c r="B5431" i="18"/>
  <c r="N5431" i="18" s="1"/>
  <c r="B2115" i="18"/>
  <c r="N2115" i="18" s="1"/>
  <c r="B1212" i="18"/>
  <c r="N1212" i="18" s="1"/>
  <c r="B319" i="18"/>
  <c r="B290" i="18"/>
  <c r="N290" i="18" s="1"/>
  <c r="B783" i="18"/>
  <c r="N783" i="18" s="1"/>
  <c r="B1060" i="18"/>
  <c r="G1060" i="18" s="1"/>
  <c r="B220" i="18"/>
  <c r="N220" i="18" s="1"/>
  <c r="B1647" i="18"/>
  <c r="N1647" i="18" s="1"/>
  <c r="B5370" i="18"/>
  <c r="N5370" i="18" s="1"/>
  <c r="B2314" i="18"/>
  <c r="N2314" i="18" s="1"/>
  <c r="B2236" i="18"/>
  <c r="N2236" i="18" s="1"/>
  <c r="B2132" i="18"/>
  <c r="N2132" i="18" s="1"/>
  <c r="B1260" i="18"/>
  <c r="N1260" i="18" s="1"/>
  <c r="B5085" i="18"/>
  <c r="N5085" i="18" s="1"/>
  <c r="B3996" i="18"/>
  <c r="N3996" i="18" s="1"/>
  <c r="B1049" i="18"/>
  <c r="N1049" i="18" s="1"/>
  <c r="B5680" i="18"/>
  <c r="N5680" i="18" s="1"/>
  <c r="B106" i="18"/>
  <c r="N106" i="18" s="1"/>
  <c r="B782" i="18"/>
  <c r="N782" i="18" s="1"/>
  <c r="B4948" i="18"/>
  <c r="N4948" i="18" s="1"/>
  <c r="B3852" i="18"/>
  <c r="N3852" i="18" s="1"/>
  <c r="B2855" i="18"/>
  <c r="G2855" i="18" s="1"/>
  <c r="B5316" i="18"/>
  <c r="N5316" i="18" s="1"/>
  <c r="B3483" i="18"/>
  <c r="N3483" i="18" s="1"/>
  <c r="B403" i="18"/>
  <c r="N403" i="18" s="1"/>
  <c r="B2617" i="18"/>
  <c r="N2617" i="18" s="1"/>
  <c r="B5158" i="18"/>
  <c r="N5158" i="18" s="1"/>
  <c r="B2240" i="18"/>
  <c r="N2240" i="18" s="1"/>
  <c r="B39" i="18"/>
  <c r="N39" i="18" s="1"/>
  <c r="B2476" i="18"/>
  <c r="N2476" i="18" s="1"/>
  <c r="B1682" i="18"/>
  <c r="N1682" i="18" s="1"/>
  <c r="B146" i="18"/>
  <c r="N146" i="18" s="1"/>
  <c r="B617" i="18"/>
  <c r="N617" i="18" s="1"/>
  <c r="B4095" i="18"/>
  <c r="N4095" i="18" s="1"/>
  <c r="B4025" i="18"/>
  <c r="N4025" i="18" s="1"/>
  <c r="B4019" i="18"/>
  <c r="N4019" i="18" s="1"/>
  <c r="B5696" i="18"/>
  <c r="N5696" i="18" s="1"/>
  <c r="B137" i="18"/>
  <c r="N137" i="18" s="1"/>
  <c r="B3450" i="18"/>
  <c r="N3450" i="18" s="1"/>
  <c r="B4058" i="18"/>
  <c r="N4058" i="18" s="1"/>
  <c r="B4599" i="18"/>
  <c r="N4599" i="18" s="1"/>
  <c r="B4532" i="18"/>
  <c r="N4532" i="18" s="1"/>
  <c r="B560" i="18"/>
  <c r="N560" i="18" s="1"/>
  <c r="B4648" i="18"/>
  <c r="N4648" i="18" s="1"/>
  <c r="B3408" i="18"/>
  <c r="N3408" i="18" s="1"/>
  <c r="B1609" i="18"/>
  <c r="N1609" i="18" s="1"/>
  <c r="B3906" i="18"/>
  <c r="N3906" i="18" s="1"/>
  <c r="B2655" i="18"/>
  <c r="N2655" i="18" s="1"/>
  <c r="B392" i="18"/>
  <c r="N392" i="18" s="1"/>
  <c r="B2830" i="18"/>
  <c r="N2830" i="18" s="1"/>
  <c r="B3085" i="18"/>
  <c r="N3085" i="18" s="1"/>
  <c r="B2711" i="18"/>
  <c r="N2711" i="18" s="1"/>
  <c r="B5436" i="18"/>
  <c r="N5436" i="18" s="1"/>
  <c r="B6096" i="18"/>
  <c r="N6096" i="18" s="1"/>
  <c r="B2664" i="18"/>
  <c r="N2664" i="18" s="1"/>
  <c r="B1400" i="18"/>
  <c r="N1400" i="18" s="1"/>
  <c r="B2415" i="18"/>
  <c r="N2415" i="18" s="1"/>
  <c r="B2768" i="18"/>
  <c r="N2768" i="18" s="1"/>
  <c r="B6000" i="18"/>
  <c r="N6000" i="18" s="1"/>
  <c r="B5578" i="18"/>
  <c r="N5578" i="18" s="1"/>
  <c r="B5564" i="18"/>
  <c r="N5564" i="18" s="1"/>
  <c r="B1145" i="18"/>
  <c r="N1145" i="18" s="1"/>
  <c r="B1644" i="18"/>
  <c r="N1644" i="18" s="1"/>
  <c r="B1358" i="18"/>
  <c r="N1358" i="18" s="1"/>
  <c r="B5290" i="18"/>
  <c r="N5290" i="18" s="1"/>
  <c r="B4455" i="18"/>
  <c r="N4455" i="18" s="1"/>
  <c r="B5573" i="18"/>
  <c r="N5573" i="18" s="1"/>
  <c r="B2327" i="18"/>
  <c r="N2327" i="18" s="1"/>
  <c r="B5524" i="18"/>
  <c r="N5524" i="18" s="1"/>
  <c r="B4451" i="18"/>
  <c r="N4451" i="18" s="1"/>
  <c r="B3962" i="18"/>
  <c r="N3962" i="18" s="1"/>
  <c r="B2969" i="18"/>
  <c r="N2969" i="18" s="1"/>
  <c r="B4452" i="18"/>
  <c r="N4452" i="18" s="1"/>
  <c r="B1507" i="18"/>
  <c r="N1507" i="18" s="1"/>
  <c r="B5295" i="18"/>
  <c r="N5295" i="18" s="1"/>
  <c r="B5472" i="18"/>
  <c r="N5472" i="18" s="1"/>
  <c r="B1531" i="18"/>
  <c r="N1531" i="18" s="1"/>
  <c r="B6067" i="18"/>
  <c r="N6067" i="18" s="1"/>
  <c r="B2615" i="18"/>
  <c r="N2615" i="18" s="1"/>
  <c r="B4160" i="18"/>
  <c r="N4160" i="18" s="1"/>
  <c r="B600" i="18"/>
  <c r="N600" i="18" s="1"/>
  <c r="B781" i="18"/>
  <c r="N781" i="18" s="1"/>
  <c r="B684" i="18"/>
  <c r="N684" i="18" s="1"/>
  <c r="B546" i="18"/>
  <c r="N546" i="18" s="1"/>
  <c r="B337" i="18"/>
  <c r="N337" i="18" s="1"/>
  <c r="B371" i="18"/>
  <c r="N371" i="18" s="1"/>
  <c r="B3800" i="18"/>
  <c r="N3800" i="18" s="1"/>
  <c r="B6094" i="18"/>
  <c r="N6094" i="18" s="1"/>
  <c r="B3435" i="18"/>
  <c r="N3435" i="18" s="1"/>
  <c r="B2463" i="18"/>
  <c r="N2463" i="18" s="1"/>
  <c r="B5771" i="18"/>
  <c r="N5771" i="18" s="1"/>
  <c r="B1203" i="18"/>
  <c r="N1203" i="18" s="1"/>
  <c r="B973" i="18"/>
  <c r="N973" i="18" s="1"/>
  <c r="B4071" i="18"/>
  <c r="N4071" i="18" s="1"/>
  <c r="B1552" i="18"/>
  <c r="N1552" i="18" s="1"/>
  <c r="B5667" i="18"/>
  <c r="N5667" i="18" s="1"/>
  <c r="B1742" i="18"/>
  <c r="N1742" i="18" s="1"/>
  <c r="B2069" i="18"/>
  <c r="N2069" i="18" s="1"/>
  <c r="B725" i="18"/>
  <c r="N725" i="18" s="1"/>
  <c r="B1716" i="18"/>
  <c r="N1716" i="18" s="1"/>
  <c r="B596" i="18"/>
  <c r="N596" i="18" s="1"/>
  <c r="B2180" i="18"/>
  <c r="N2180" i="18" s="1"/>
  <c r="B1095" i="18"/>
  <c r="N1095" i="18" s="1"/>
  <c r="B4060" i="18"/>
  <c r="N4060" i="18" s="1"/>
  <c r="B464" i="18"/>
  <c r="N464" i="18" s="1"/>
  <c r="B2619" i="18"/>
  <c r="N2619" i="18" s="1"/>
  <c r="B2569" i="18"/>
  <c r="N2569" i="18" s="1"/>
  <c r="B4638" i="18"/>
  <c r="N4638" i="18" s="1"/>
  <c r="B5321" i="18"/>
  <c r="N5321" i="18" s="1"/>
  <c r="B3751" i="18"/>
  <c r="N3751" i="18" s="1"/>
  <c r="B2559" i="18"/>
  <c r="N2559" i="18" s="1"/>
  <c r="B3059" i="18"/>
  <c r="N3059" i="18" s="1"/>
  <c r="B2568" i="18"/>
  <c r="N2568" i="18" s="1"/>
  <c r="B987" i="18"/>
  <c r="N987" i="18" s="1"/>
  <c r="B3078" i="18"/>
  <c r="B837" i="18"/>
  <c r="N837" i="18" s="1"/>
  <c r="B2239" i="18"/>
  <c r="N2239" i="18" s="1"/>
  <c r="B332" i="18"/>
  <c r="N332" i="18" s="1"/>
  <c r="B3491" i="18"/>
  <c r="N3491" i="18" s="1"/>
  <c r="B1743" i="18"/>
  <c r="N1743" i="18" s="1"/>
  <c r="B4401" i="18"/>
  <c r="N4401" i="18" s="1"/>
  <c r="B4472" i="18"/>
  <c r="N4472" i="18" s="1"/>
  <c r="B3679" i="18"/>
  <c r="N3679" i="18" s="1"/>
  <c r="B4922" i="18"/>
  <c r="N4922" i="18" s="1"/>
  <c r="B5959" i="18"/>
  <c r="N5959" i="18" s="1"/>
  <c r="B5212" i="18"/>
  <c r="N5212" i="18" s="1"/>
  <c r="B2288" i="18"/>
  <c r="N2288" i="18" s="1"/>
  <c r="B2155" i="18"/>
  <c r="N2155" i="18" s="1"/>
  <c r="B5864" i="18"/>
  <c r="N5864" i="18" s="1"/>
  <c r="B2547" i="18"/>
  <c r="N2547" i="18" s="1"/>
  <c r="B4501" i="18"/>
  <c r="N4501" i="18" s="1"/>
  <c r="B3558" i="18"/>
  <c r="N3558" i="18" s="1"/>
  <c r="B3597" i="18"/>
  <c r="N3597" i="18" s="1"/>
  <c r="B1530" i="18"/>
  <c r="N1530" i="18" s="1"/>
  <c r="B4203" i="18"/>
  <c r="N4203" i="18" s="1"/>
  <c r="B768" i="18"/>
  <c r="N768" i="18" s="1"/>
  <c r="B2951" i="18"/>
  <c r="N2951" i="18" s="1"/>
  <c r="B5990" i="18"/>
  <c r="N5990" i="18" s="1"/>
  <c r="B1820" i="18"/>
  <c r="N1820" i="18" s="1"/>
  <c r="B5185" i="18"/>
  <c r="N5185" i="18" s="1"/>
  <c r="B5371" i="18"/>
  <c r="N5371" i="18" s="1"/>
  <c r="B4169" i="18"/>
  <c r="N4169" i="18" s="1"/>
  <c r="B824" i="18"/>
  <c r="N824" i="18" s="1"/>
  <c r="B2958" i="18"/>
  <c r="N2958" i="18" s="1"/>
  <c r="B4685" i="18"/>
  <c r="N4685" i="18" s="1"/>
  <c r="B3543" i="18"/>
  <c r="N3543" i="18" s="1"/>
  <c r="B4155" i="18"/>
  <c r="N4155" i="18" s="1"/>
  <c r="B4433" i="18"/>
  <c r="N4433" i="18" s="1"/>
  <c r="B5903" i="18"/>
  <c r="N5903" i="18" s="1"/>
  <c r="B468" i="18"/>
  <c r="N468" i="18" s="1"/>
  <c r="B6017" i="18"/>
  <c r="N6017" i="18" s="1"/>
  <c r="B311" i="18"/>
  <c r="N311" i="18" s="1"/>
  <c r="B5395" i="18"/>
  <c r="N5395" i="18" s="1"/>
  <c r="B1181" i="18"/>
  <c r="N1181" i="18" s="1"/>
  <c r="B779" i="18"/>
  <c r="N779" i="18" s="1"/>
  <c r="B584" i="18"/>
  <c r="N584" i="18" s="1"/>
  <c r="B4897" i="18"/>
  <c r="N4897" i="18" s="1"/>
  <c r="B1038" i="18"/>
  <c r="N1038" i="18" s="1"/>
  <c r="B5058" i="18"/>
  <c r="N5058" i="18" s="1"/>
  <c r="B5083" i="18"/>
  <c r="N5083" i="18" s="1"/>
  <c r="B1287" i="18"/>
  <c r="N1287" i="18" s="1"/>
  <c r="B5661" i="18"/>
  <c r="N5661" i="18" s="1"/>
  <c r="B1617" i="18"/>
  <c r="N1617" i="18" s="1"/>
  <c r="B364" i="18"/>
  <c r="N364" i="18" s="1"/>
  <c r="B4562" i="18"/>
  <c r="N4562" i="18" s="1"/>
  <c r="B3404" i="18"/>
  <c r="N3404" i="18" s="1"/>
  <c r="B1317" i="18"/>
  <c r="N1317" i="18" s="1"/>
  <c r="B3892" i="18"/>
  <c r="N3892" i="18" s="1"/>
  <c r="B2771" i="18"/>
  <c r="N2771" i="18" s="1"/>
  <c r="B5065" i="18"/>
  <c r="N5065" i="18" s="1"/>
  <c r="B161" i="18"/>
  <c r="N161" i="18" s="1"/>
  <c r="B1885" i="18"/>
  <c r="N1885" i="18" s="1"/>
  <c r="B880" i="18"/>
  <c r="N880" i="18" s="1"/>
  <c r="B3241" i="18"/>
  <c r="N3241" i="18" s="1"/>
  <c r="B2823" i="18"/>
  <c r="N2823" i="18" s="1"/>
  <c r="B951" i="18"/>
  <c r="N951" i="18" s="1"/>
  <c r="B4860" i="18"/>
  <c r="N4860" i="18" s="1"/>
  <c r="B2888" i="18"/>
  <c r="N2888" i="18" s="1"/>
  <c r="B3757" i="18"/>
  <c r="N3757" i="18" s="1"/>
  <c r="B4326" i="18"/>
  <c r="N4326" i="18" s="1"/>
  <c r="B4328" i="18"/>
  <c r="N4328" i="18" s="1"/>
  <c r="B206" i="18"/>
  <c r="C206" i="18" s="1"/>
  <c r="B2706" i="18"/>
  <c r="N2706" i="18" s="1"/>
  <c r="B4039" i="18"/>
  <c r="N4039" i="18" s="1"/>
  <c r="B5461" i="18"/>
  <c r="N5461" i="18" s="1"/>
  <c r="B2633" i="18"/>
  <c r="N2633" i="18" s="1"/>
  <c r="B4825" i="18"/>
  <c r="N4825" i="18" s="1"/>
  <c r="B1164" i="18"/>
  <c r="N1164" i="18" s="1"/>
  <c r="B3111" i="18"/>
  <c r="N3111" i="18" s="1"/>
  <c r="B2424" i="18"/>
  <c r="N2424" i="18" s="1"/>
  <c r="B577" i="18"/>
  <c r="N577" i="18" s="1"/>
  <c r="B2997" i="18"/>
  <c r="N2997" i="18" s="1"/>
  <c r="B1687" i="18"/>
  <c r="N1687" i="18" s="1"/>
  <c r="B3805" i="18"/>
  <c r="N3805" i="18" s="1"/>
  <c r="B908" i="18"/>
  <c r="N908" i="18" s="1"/>
  <c r="B428" i="18"/>
  <c r="N428" i="18" s="1"/>
  <c r="B3968" i="18"/>
  <c r="N3968" i="18" s="1"/>
  <c r="B1322" i="18"/>
  <c r="N1322" i="18" s="1"/>
  <c r="B5836" i="18"/>
  <c r="N5836" i="18" s="1"/>
  <c r="B5958" i="18"/>
  <c r="N5958" i="18" s="1"/>
  <c r="B2338" i="18"/>
  <c r="N2338" i="18" s="1"/>
  <c r="B1673" i="18"/>
  <c r="N1673" i="18" s="1"/>
  <c r="B2719" i="18"/>
  <c r="N2719" i="18" s="1"/>
  <c r="B2474" i="18"/>
  <c r="N2474" i="18" s="1"/>
  <c r="B5981" i="18"/>
  <c r="N5981" i="18" s="1"/>
  <c r="B4209" i="18"/>
  <c r="N4209" i="18" s="1"/>
  <c r="B289" i="18"/>
  <c r="N289" i="18" s="1"/>
  <c r="B1032" i="18"/>
  <c r="N1032" i="18" s="1"/>
  <c r="B5850" i="18"/>
  <c r="N5850" i="18" s="1"/>
  <c r="B5838" i="18"/>
  <c r="N5838" i="18" s="1"/>
  <c r="B2840" i="18"/>
  <c r="N2840" i="18" s="1"/>
  <c r="B1547" i="18"/>
  <c r="N1547" i="18" s="1"/>
  <c r="B4260" i="18"/>
  <c r="N4260" i="18" s="1"/>
  <c r="B1639" i="18"/>
  <c r="N1639" i="18" s="1"/>
  <c r="B4215" i="18"/>
  <c r="N4215" i="18" s="1"/>
  <c r="B4347" i="18"/>
  <c r="N4347" i="18" s="1"/>
  <c r="B2428" i="18"/>
  <c r="N2428" i="18" s="1"/>
  <c r="B5466" i="18"/>
  <c r="N5466" i="18" s="1"/>
  <c r="B1599" i="18"/>
  <c r="N1599" i="18" s="1"/>
  <c r="B5283" i="18"/>
  <c r="N5283" i="18" s="1"/>
  <c r="B2800" i="18"/>
  <c r="N2800" i="18" s="1"/>
  <c r="B2790" i="18"/>
  <c r="B3041" i="18"/>
  <c r="N3041" i="18" s="1"/>
  <c r="B5851" i="18"/>
  <c r="N5851" i="18" s="1"/>
  <c r="B3167" i="18"/>
  <c r="N3167" i="18" s="1"/>
  <c r="B5394" i="18"/>
  <c r="N5394" i="18" s="1"/>
  <c r="B223" i="18"/>
  <c r="N223" i="18" s="1"/>
  <c r="B5636" i="18"/>
  <c r="N5636" i="18" s="1"/>
  <c r="B5911" i="18"/>
  <c r="N5911" i="18" s="1"/>
  <c r="B5755" i="18"/>
  <c r="F5755" i="18" s="1"/>
  <c r="B5087" i="18"/>
  <c r="N5087" i="18" s="1"/>
  <c r="B1150" i="18"/>
  <c r="N1150" i="18" s="1"/>
  <c r="B1549" i="18"/>
  <c r="N1549" i="18" s="1"/>
  <c r="B4176" i="18"/>
  <c r="N4176" i="18" s="1"/>
  <c r="B811" i="18"/>
  <c r="N811" i="18" s="1"/>
  <c r="B711" i="18"/>
  <c r="N711" i="18" s="1"/>
  <c r="B612" i="18"/>
  <c r="N612" i="18" s="1"/>
  <c r="B366" i="18"/>
  <c r="N366" i="18" s="1"/>
  <c r="B829" i="18"/>
  <c r="N829" i="18" s="1"/>
  <c r="B1668" i="18"/>
  <c r="N1668" i="18" s="1"/>
  <c r="B2694" i="18"/>
  <c r="N2694" i="18" s="1"/>
  <c r="B1081" i="18"/>
  <c r="N1081" i="18" s="1"/>
  <c r="B5609" i="18"/>
  <c r="N5609" i="18" s="1"/>
  <c r="B2787" i="18"/>
  <c r="N2787" i="18" s="1"/>
  <c r="B160" i="18"/>
  <c r="N160" i="18" s="1"/>
  <c r="B1791" i="18"/>
  <c r="N1791" i="18" s="1"/>
  <c r="B5281" i="18"/>
  <c r="N5281" i="18" s="1"/>
  <c r="B5122" i="18"/>
  <c r="N5122" i="18" s="1"/>
  <c r="B1650" i="18"/>
  <c r="N1650" i="18" s="1"/>
  <c r="B4405" i="18"/>
  <c r="N4405" i="18" s="1"/>
  <c r="B500" i="18"/>
  <c r="N500" i="18" s="1"/>
  <c r="B1034" i="18"/>
  <c r="N1034" i="18" s="1"/>
  <c r="B4777" i="18"/>
  <c r="N4777" i="18" s="1"/>
  <c r="B2410" i="18"/>
  <c r="N2410" i="18" s="1"/>
  <c r="B2797" i="18"/>
  <c r="N2797" i="18" s="1"/>
  <c r="B3612" i="18"/>
  <c r="N3612" i="18" s="1"/>
  <c r="B36" i="18"/>
  <c r="N36" i="18" s="1"/>
  <c r="B1847" i="18"/>
  <c r="N1847" i="18" s="1"/>
  <c r="B5818" i="18"/>
  <c r="N5818" i="18" s="1"/>
  <c r="B2791" i="18"/>
  <c r="N2791" i="18" s="1"/>
  <c r="B730" i="18"/>
  <c r="N730" i="18" s="1"/>
  <c r="B3174" i="18"/>
  <c r="N3174" i="18" s="1"/>
  <c r="B2757" i="18"/>
  <c r="N2757" i="18" s="1"/>
  <c r="B3550" i="18"/>
  <c r="N3550" i="18" s="1"/>
  <c r="B3730" i="18"/>
  <c r="N3730" i="18" s="1"/>
  <c r="B5403" i="18"/>
  <c r="N5403" i="18" s="1"/>
  <c r="B1027" i="18"/>
  <c r="N1027" i="18" s="1"/>
  <c r="B3764" i="18"/>
  <c r="N3764" i="18" s="1"/>
  <c r="B3540" i="18"/>
  <c r="N3540" i="18" s="1"/>
  <c r="B4235" i="18"/>
  <c r="N4235" i="18" s="1"/>
  <c r="B3667" i="18"/>
  <c r="N3667" i="18" s="1"/>
  <c r="B1651" i="18"/>
  <c r="N1651" i="18" s="1"/>
  <c r="B692" i="18"/>
  <c r="N692" i="18" s="1"/>
  <c r="B2897" i="18"/>
  <c r="N2897" i="18" s="1"/>
  <c r="B1061" i="18"/>
  <c r="N1061" i="18" s="1"/>
  <c r="B4695" i="18"/>
  <c r="N4695" i="18" s="1"/>
  <c r="B2380" i="18"/>
  <c r="N2380" i="18" s="1"/>
  <c r="B2584" i="18"/>
  <c r="E2584" i="18" s="1"/>
  <c r="B582" i="18"/>
  <c r="N582" i="18" s="1"/>
  <c r="B4553" i="18"/>
  <c r="N4553" i="18" s="1"/>
  <c r="B2669" i="18"/>
  <c r="N2669" i="18" s="1"/>
  <c r="B1583" i="18"/>
  <c r="N1583" i="18" s="1"/>
  <c r="B6008" i="18"/>
  <c r="N6008" i="18" s="1"/>
  <c r="B918" i="18"/>
  <c r="N918" i="18" s="1"/>
  <c r="B3983" i="18"/>
  <c r="N3983" i="18" s="1"/>
  <c r="B5503" i="18"/>
  <c r="N5503" i="18" s="1"/>
  <c r="B891" i="18"/>
  <c r="N891" i="18" s="1"/>
  <c r="B3443" i="18"/>
  <c r="N3443" i="18" s="1"/>
  <c r="B5670" i="18"/>
  <c r="N5670" i="18" s="1"/>
  <c r="B5725" i="18"/>
  <c r="N5725" i="18" s="1"/>
  <c r="B3312" i="18"/>
  <c r="N3312" i="18" s="1"/>
  <c r="B2152" i="18"/>
  <c r="N2152" i="18" s="1"/>
  <c r="B4611" i="18"/>
  <c r="N4611" i="18" s="1"/>
  <c r="B5261" i="18"/>
  <c r="N5261" i="18" s="1"/>
  <c r="B1072" i="18"/>
  <c r="N1072" i="18" s="1"/>
  <c r="B3975" i="18"/>
  <c r="N3975" i="18" s="1"/>
  <c r="B2196" i="18"/>
  <c r="N2196" i="18" s="1"/>
  <c r="B5655" i="18"/>
  <c r="N5655" i="18" s="1"/>
  <c r="B1947" i="18"/>
  <c r="N1947" i="18" s="1"/>
  <c r="B3334" i="18"/>
  <c r="N3334" i="18" s="1"/>
  <c r="B5519" i="18"/>
  <c r="N5519" i="18" s="1"/>
  <c r="B4373" i="18"/>
  <c r="N4373" i="18" s="1"/>
  <c r="B5575" i="18"/>
  <c r="N5575" i="18" s="1"/>
  <c r="B5892" i="18"/>
  <c r="N5892" i="18" s="1"/>
  <c r="B4972" i="18"/>
  <c r="N4972" i="18" s="1"/>
  <c r="B1865" i="18"/>
  <c r="N1865" i="18" s="1"/>
  <c r="B5476" i="18"/>
  <c r="N5476" i="18" s="1"/>
  <c r="B480" i="18"/>
  <c r="N480" i="18" s="1"/>
  <c r="B150" i="18"/>
  <c r="N150" i="18" s="1"/>
  <c r="B3118" i="18"/>
  <c r="N3118" i="18" s="1"/>
  <c r="B1195" i="18"/>
  <c r="N1195" i="18" s="1"/>
  <c r="B409" i="18"/>
  <c r="N409" i="18" s="1"/>
  <c r="B1133" i="18"/>
  <c r="N1133" i="18" s="1"/>
  <c r="B107" i="18"/>
  <c r="N107" i="18" s="1"/>
  <c r="B1397" i="18"/>
  <c r="N1397" i="18" s="1"/>
  <c r="B4580" i="18"/>
  <c r="N4580" i="18" s="1"/>
  <c r="B1887" i="18"/>
  <c r="N1887" i="18" s="1"/>
  <c r="B362" i="18"/>
  <c r="N362" i="18" s="1"/>
  <c r="B3166" i="18"/>
  <c r="N3166" i="18" s="1"/>
  <c r="B775" i="18"/>
  <c r="N775" i="18" s="1"/>
  <c r="B3633" i="18"/>
  <c r="N3633" i="18" s="1"/>
  <c r="B5631" i="18"/>
  <c r="N5631" i="18" s="1"/>
  <c r="B3510" i="18"/>
  <c r="N3510" i="18" s="1"/>
  <c r="B3100" i="18"/>
  <c r="N3100" i="18" s="1"/>
  <c r="B4937" i="18"/>
  <c r="N4937" i="18" s="1"/>
  <c r="B5313" i="18"/>
  <c r="N5313" i="18" s="1"/>
  <c r="B300" i="18"/>
  <c r="N300" i="18" s="1"/>
  <c r="B3807" i="18"/>
  <c r="N3807" i="18" s="1"/>
  <c r="B3032" i="18"/>
  <c r="N3032" i="18" s="1"/>
  <c r="B4354" i="18"/>
  <c r="N4354" i="18" s="1"/>
  <c r="B3687" i="18"/>
  <c r="N3687" i="18" s="1"/>
  <c r="B114" i="18"/>
  <c r="N114" i="18" s="1"/>
  <c r="B1656" i="18"/>
  <c r="N1656" i="18" s="1"/>
  <c r="B4868" i="18"/>
  <c r="N4868" i="18" s="1"/>
  <c r="B5054" i="18"/>
  <c r="N5054" i="18" s="1"/>
  <c r="B2120" i="18"/>
  <c r="N2120" i="18" s="1"/>
  <c r="B5407" i="18"/>
  <c r="N5407" i="18" s="1"/>
  <c r="B465" i="18"/>
  <c r="N465" i="18" s="1"/>
  <c r="B3366" i="18"/>
  <c r="N3366" i="18" s="1"/>
  <c r="B5195" i="18"/>
  <c r="N5195" i="18" s="1"/>
  <c r="B4528" i="18"/>
  <c r="N4528" i="18" s="1"/>
  <c r="B3104" i="18"/>
  <c r="N3104" i="18" s="1"/>
  <c r="B5858" i="18"/>
  <c r="N5858" i="18" s="1"/>
  <c r="B906" i="18"/>
  <c r="N906" i="18" s="1"/>
  <c r="B1800" i="18"/>
  <c r="N1800" i="18" s="1"/>
  <c r="B4227" i="18"/>
  <c r="N4227" i="18" s="1"/>
  <c r="B2212" i="18"/>
  <c r="N2212" i="18" s="1"/>
  <c r="B2448" i="18"/>
  <c r="N2448" i="18" s="1"/>
  <c r="B3766" i="18"/>
  <c r="N3766" i="18" s="1"/>
  <c r="B4389" i="18"/>
  <c r="N4389" i="18" s="1"/>
  <c r="B583" i="18"/>
  <c r="N583" i="18" s="1"/>
  <c r="B3035" i="18"/>
  <c r="N3035" i="18" s="1"/>
  <c r="B2103" i="18"/>
  <c r="N2103" i="18" s="1"/>
  <c r="B2954" i="18"/>
  <c r="N2954" i="18" s="1"/>
  <c r="B2127" i="18"/>
  <c r="N2127" i="18" s="1"/>
  <c r="B395" i="18"/>
  <c r="N395" i="18" s="1"/>
  <c r="B3010" i="18"/>
  <c r="N3010" i="18" s="1"/>
  <c r="B4454" i="18"/>
  <c r="N4454" i="18" s="1"/>
  <c r="B3478" i="18"/>
  <c r="N3478" i="18" s="1"/>
  <c r="B976" i="18"/>
  <c r="N976" i="18" s="1"/>
  <c r="B1301" i="18"/>
  <c r="N1301" i="18" s="1"/>
  <c r="B698" i="18"/>
  <c r="N698" i="18" s="1"/>
  <c r="B3967" i="18"/>
  <c r="N3967" i="18" s="1"/>
  <c r="B5239" i="18"/>
  <c r="N5239" i="18" s="1"/>
  <c r="B377" i="18"/>
  <c r="N377" i="18" s="1"/>
  <c r="B3844" i="18"/>
  <c r="N3844" i="18" s="1"/>
  <c r="B3286" i="18"/>
  <c r="N3286" i="18" s="1"/>
  <c r="B5179" i="18"/>
  <c r="N5179" i="18" s="1"/>
  <c r="B1698" i="18"/>
  <c r="N1698" i="18" s="1"/>
  <c r="B5241" i="18"/>
  <c r="N5241" i="18" s="1"/>
  <c r="B2866" i="18"/>
  <c r="N2866" i="18" s="1"/>
  <c r="B4286" i="18"/>
  <c r="N4286" i="18" s="1"/>
  <c r="B4139" i="18"/>
  <c r="N4139" i="18" s="1"/>
  <c r="B5951" i="18"/>
  <c r="N5951" i="18" s="1"/>
  <c r="B5204" i="18"/>
  <c r="N5204" i="18" s="1"/>
  <c r="B3535" i="18"/>
  <c r="N3535" i="18" s="1"/>
  <c r="B1891" i="18"/>
  <c r="N1891" i="18" s="1"/>
  <c r="B1978" i="18"/>
  <c r="N1978" i="18" s="1"/>
  <c r="B5099" i="18"/>
  <c r="N5099" i="18" s="1"/>
  <c r="B216" i="18"/>
  <c r="N216" i="18" s="1"/>
  <c r="B3240" i="18"/>
  <c r="N3240" i="18" s="1"/>
  <c r="B2585" i="18"/>
  <c r="N2585" i="18" s="1"/>
  <c r="B778" i="18"/>
  <c r="N778" i="18" s="1"/>
  <c r="B72" i="18"/>
  <c r="N72" i="18" s="1"/>
  <c r="B341" i="18"/>
  <c r="N341" i="18" s="1"/>
  <c r="B1593" i="18"/>
  <c r="N1593" i="18" s="1"/>
  <c r="B12" i="18"/>
  <c r="N12" i="18" s="1"/>
  <c r="B2320" i="18"/>
  <c r="N2320" i="18" s="1"/>
  <c r="B4092" i="18"/>
  <c r="N4092" i="18" s="1"/>
  <c r="B2533" i="18"/>
  <c r="C2533" i="18" s="1"/>
  <c r="B5257" i="18"/>
  <c r="N5257" i="18" s="1"/>
  <c r="B3051" i="18"/>
  <c r="N3051" i="18" s="1"/>
  <c r="B3963" i="18"/>
  <c r="N3963" i="18" s="1"/>
  <c r="B193" i="18"/>
  <c r="N193" i="18" s="1"/>
  <c r="B2703" i="18"/>
  <c r="F2703" i="18" s="1"/>
  <c r="B1914" i="18"/>
  <c r="N1914" i="18" s="1"/>
  <c r="B2758" i="18"/>
  <c r="N2758" i="18" s="1"/>
  <c r="B5972" i="18"/>
  <c r="N5972" i="18" s="1"/>
  <c r="B1402" i="18"/>
  <c r="N1402" i="18" s="1"/>
  <c r="B5768" i="18"/>
  <c r="N5768" i="18" s="1"/>
  <c r="B373" i="18"/>
  <c r="N373" i="18" s="1"/>
  <c r="B5090" i="18"/>
  <c r="N5090" i="18" s="1"/>
  <c r="B3548" i="18"/>
  <c r="N3548" i="18" s="1"/>
  <c r="B4179" i="18"/>
  <c r="N4179" i="18" s="1"/>
  <c r="B3969" i="18"/>
  <c r="N3969" i="18" s="1"/>
  <c r="B267" i="18"/>
  <c r="N267" i="18" s="1"/>
  <c r="B2937" i="18"/>
  <c r="N2937" i="18" s="1"/>
  <c r="B566" i="18"/>
  <c r="N566" i="18" s="1"/>
  <c r="B4543" i="18"/>
  <c r="N4543" i="18" s="1"/>
  <c r="B2160" i="18"/>
  <c r="N2160" i="18" s="1"/>
  <c r="B5024" i="18"/>
  <c r="N5024" i="18" s="1"/>
  <c r="B2799" i="18"/>
  <c r="N2799" i="18" s="1"/>
  <c r="B1070" i="18"/>
  <c r="N1070" i="18" s="1"/>
  <c r="B4752" i="18"/>
  <c r="N4752" i="18" s="1"/>
  <c r="B5073" i="18"/>
  <c r="N5073" i="18" s="1"/>
  <c r="B1331" i="18"/>
  <c r="N1331" i="18" s="1"/>
  <c r="B5267" i="18"/>
  <c r="N5267" i="18" s="1"/>
  <c r="B2458" i="18"/>
  <c r="N2458" i="18" s="1"/>
  <c r="B501" i="18"/>
  <c r="N501" i="18" s="1"/>
  <c r="B3980" i="18"/>
  <c r="N3980" i="18" s="1"/>
  <c r="B3897" i="18"/>
  <c r="N3897" i="18" s="1"/>
  <c r="B5764" i="18"/>
  <c r="N5764" i="18" s="1"/>
  <c r="B4852" i="18"/>
  <c r="N4852" i="18" s="1"/>
  <c r="B53" i="18"/>
  <c r="N53" i="18" s="1"/>
  <c r="B355" i="18"/>
  <c r="N355" i="18" s="1"/>
  <c r="B3086" i="18"/>
  <c r="N3086" i="18" s="1"/>
  <c r="B2520" i="18"/>
  <c r="N2520" i="18" s="1"/>
  <c r="B5812" i="18"/>
  <c r="N5812" i="18" s="1"/>
  <c r="B2956" i="18"/>
  <c r="N2956" i="18" s="1"/>
  <c r="B3626" i="18"/>
  <c r="N3626" i="18" s="1"/>
  <c r="B3012" i="18"/>
  <c r="N3012" i="18" s="1"/>
  <c r="B4963" i="18"/>
  <c r="N4963" i="18" s="1"/>
  <c r="B4547" i="18"/>
  <c r="N4547" i="18" s="1"/>
  <c r="B539" i="18"/>
  <c r="N539" i="18" s="1"/>
  <c r="B2993" i="18"/>
  <c r="N2993" i="18" s="1"/>
  <c r="B4964" i="18"/>
  <c r="N4964" i="18" s="1"/>
  <c r="B2222" i="18"/>
  <c r="N2222" i="18" s="1"/>
  <c r="B2158" i="18"/>
  <c r="N2158" i="18" s="1"/>
  <c r="B5067" i="18"/>
  <c r="N5067" i="18" s="1"/>
  <c r="B2843" i="18"/>
  <c r="N2843" i="18" s="1"/>
  <c r="B3682" i="18"/>
  <c r="N3682" i="18" s="1"/>
  <c r="B275" i="18"/>
  <c r="N275" i="18" s="1"/>
  <c r="B2167" i="18"/>
  <c r="N2167" i="18" s="1"/>
  <c r="B675" i="18"/>
  <c r="N675" i="18" s="1"/>
  <c r="B2730" i="18"/>
  <c r="N2730" i="18" s="1"/>
  <c r="B4422" i="18"/>
  <c r="N4422" i="18" s="1"/>
  <c r="B4231" i="18"/>
  <c r="N4231" i="18" s="1"/>
  <c r="B1135" i="18"/>
  <c r="N1135" i="18" s="1"/>
  <c r="B1138" i="18"/>
  <c r="N1138" i="18" s="1"/>
  <c r="B3677" i="18"/>
  <c r="N3677" i="18" s="1"/>
  <c r="B2185" i="18"/>
  <c r="N2185" i="18" s="1"/>
  <c r="B3343" i="18"/>
  <c r="N3343" i="18" s="1"/>
  <c r="B4815" i="18"/>
  <c r="N4815" i="18" s="1"/>
  <c r="B3229" i="18"/>
  <c r="N3229" i="18" s="1"/>
  <c r="B5926" i="18"/>
  <c r="N5926" i="18" s="1"/>
  <c r="B910" i="18"/>
  <c r="N910" i="18" s="1"/>
  <c r="B1188" i="18"/>
  <c r="N1188" i="18" s="1"/>
  <c r="B314" i="18"/>
  <c r="N314" i="18" s="1"/>
  <c r="B1118" i="18"/>
  <c r="N1118" i="18" s="1"/>
  <c r="B1015" i="18"/>
  <c r="N1015" i="18" s="1"/>
  <c r="B175" i="18"/>
  <c r="N175" i="18" s="1"/>
  <c r="B1755" i="18"/>
  <c r="N1755" i="18" s="1"/>
  <c r="B5169" i="18"/>
  <c r="N5169" i="18" s="1"/>
  <c r="B5647" i="18"/>
  <c r="N5647" i="18" s="1"/>
  <c r="B1765" i="18"/>
  <c r="N1765" i="18" s="1"/>
  <c r="B5294" i="18"/>
  <c r="N5294" i="18" s="1"/>
  <c r="B1107" i="18"/>
  <c r="N1107" i="18" s="1"/>
  <c r="B580" i="18"/>
  <c r="N580" i="18" s="1"/>
  <c r="B4758" i="18"/>
  <c r="N4758" i="18" s="1"/>
  <c r="B1795" i="18"/>
  <c r="N1795" i="18" s="1"/>
  <c r="B4353" i="18"/>
  <c r="N4353" i="18" s="1"/>
  <c r="B2984" i="18"/>
  <c r="N2984" i="18" s="1"/>
  <c r="B2876" i="18"/>
  <c r="N2876" i="18" s="1"/>
  <c r="B241" i="18"/>
  <c r="N241" i="18" s="1"/>
  <c r="B2054" i="18"/>
  <c r="N2054" i="18" s="1"/>
  <c r="B2850" i="18"/>
  <c r="N2850" i="18" s="1"/>
  <c r="B2429" i="18"/>
  <c r="N2429" i="18" s="1"/>
  <c r="B4719" i="18"/>
  <c r="N4719" i="18" s="1"/>
  <c r="B5975" i="18"/>
  <c r="N5975" i="18" s="1"/>
  <c r="B3382" i="18"/>
  <c r="N3382" i="18" s="1"/>
  <c r="B5256" i="18"/>
  <c r="N5256" i="18" s="1"/>
  <c r="B3772" i="18"/>
  <c r="N3772" i="18" s="1"/>
  <c r="B3843" i="18"/>
  <c r="N3843" i="18" s="1"/>
  <c r="B5365" i="18"/>
  <c r="N5365" i="18" s="1"/>
  <c r="B733" i="18"/>
  <c r="N733" i="18" s="1"/>
  <c r="B3737" i="18"/>
  <c r="N3737" i="18" s="1"/>
  <c r="B4086" i="18"/>
  <c r="N4086" i="18" s="1"/>
  <c r="B4208" i="18"/>
  <c r="N4208" i="18" s="1"/>
  <c r="B2302" i="18"/>
  <c r="N2302" i="18" s="1"/>
  <c r="B2088" i="18"/>
  <c r="N2088" i="18" s="1"/>
  <c r="B1265" i="18"/>
  <c r="N1265" i="18" s="1"/>
  <c r="B2143" i="18"/>
  <c r="N2143" i="18" s="1"/>
  <c r="B375" i="18"/>
  <c r="N375" i="18" s="1"/>
  <c r="B2827" i="18"/>
  <c r="N2827" i="18" s="1"/>
  <c r="B1001" i="18"/>
  <c r="N1001" i="18" s="1"/>
  <c r="B5557" i="18"/>
  <c r="N5557" i="18" s="1"/>
  <c r="B340" i="18"/>
  <c r="N340" i="18" s="1"/>
  <c r="B1009" i="18"/>
  <c r="N1009" i="18" s="1"/>
  <c r="B6018" i="18"/>
  <c r="N6018" i="18" s="1"/>
  <c r="B262" i="18"/>
  <c r="N262" i="18" s="1"/>
  <c r="B62" i="18"/>
  <c r="N62" i="18" s="1"/>
  <c r="B1324" i="18"/>
  <c r="C1324" i="18" s="1"/>
  <c r="B5342" i="18"/>
  <c r="N5342" i="18" s="1"/>
  <c r="B2033" i="18"/>
  <c r="N2033" i="18" s="1"/>
  <c r="B1903" i="18"/>
  <c r="N1903" i="18" s="1"/>
  <c r="B1104" i="18"/>
  <c r="N1104" i="18" s="1"/>
  <c r="B3468" i="18"/>
  <c r="N3468" i="18" s="1"/>
  <c r="B875" i="18"/>
  <c r="N875" i="18" s="1"/>
  <c r="B4284" i="18"/>
  <c r="N4284" i="18" s="1"/>
  <c r="B1641" i="18"/>
  <c r="N1641" i="18" s="1"/>
  <c r="B2001" i="18"/>
  <c r="N2001" i="18" s="1"/>
  <c r="B5047" i="18"/>
  <c r="N5047" i="18" s="1"/>
  <c r="B5495" i="18"/>
  <c r="N5495" i="18" s="1"/>
  <c r="B1183" i="18"/>
  <c r="N1183" i="18" s="1"/>
  <c r="B3040" i="18"/>
  <c r="N3040" i="18" s="1"/>
  <c r="B4981" i="18"/>
  <c r="N4981" i="18" s="1"/>
  <c r="B3133" i="18"/>
  <c r="N3133" i="18" s="1"/>
  <c r="B2071" i="18"/>
  <c r="N2071" i="18" s="1"/>
  <c r="B5949" i="18"/>
  <c r="N5949" i="18" s="1"/>
  <c r="B4137" i="18"/>
  <c r="N4137" i="18" s="1"/>
  <c r="B3105" i="18"/>
  <c r="N3105" i="18" s="1"/>
  <c r="B6032" i="18"/>
  <c r="N6032" i="18" s="1"/>
  <c r="B3449" i="18"/>
  <c r="N3449" i="18" s="1"/>
  <c r="B4226" i="18"/>
  <c r="N4226" i="18" s="1"/>
  <c r="B2039" i="18"/>
  <c r="N2039" i="18" s="1"/>
  <c r="B3417" i="18"/>
  <c r="N3417" i="18" s="1"/>
  <c r="B2345" i="18"/>
  <c r="N2345" i="18" s="1"/>
  <c r="B752" i="18"/>
  <c r="N752" i="18" s="1"/>
  <c r="B2483" i="18"/>
  <c r="N2483" i="18" s="1"/>
  <c r="B3847" i="18"/>
  <c r="N3847" i="18" s="1"/>
  <c r="B636" i="18"/>
  <c r="N636" i="18" s="1"/>
  <c r="B347" i="18"/>
  <c r="N347" i="18" s="1"/>
  <c r="B245" i="18"/>
  <c r="N245" i="18" s="1"/>
  <c r="B5061" i="18"/>
  <c r="N5061" i="18" s="1"/>
  <c r="B1123" i="18"/>
  <c r="N1123" i="18" s="1"/>
  <c r="B229" i="18"/>
  <c r="N229" i="18" s="1"/>
  <c r="B416" i="18"/>
  <c r="N416" i="18" s="1"/>
  <c r="B2336" i="18"/>
  <c r="N2336" i="18" s="1"/>
  <c r="B1730" i="18"/>
  <c r="N1730" i="18" s="1"/>
  <c r="B4925" i="18"/>
  <c r="N4925" i="18" s="1"/>
  <c r="B2592" i="18"/>
  <c r="N2592" i="18" s="1"/>
  <c r="B4316" i="18"/>
  <c r="N4316" i="18" s="1"/>
  <c r="B1677" i="18"/>
  <c r="N1677" i="18" s="1"/>
  <c r="B6003" i="18"/>
  <c r="N6003" i="18" s="1"/>
  <c r="B1134" i="18"/>
  <c r="N1134" i="18" s="1"/>
  <c r="B4722" i="18"/>
  <c r="N4722" i="18" s="1"/>
  <c r="B5309" i="18"/>
  <c r="N5309" i="18" s="1"/>
  <c r="B4323" i="18"/>
  <c r="N4323" i="18" s="1"/>
  <c r="B2500" i="18"/>
  <c r="N2500" i="18" s="1"/>
  <c r="B5738" i="18"/>
  <c r="N5738" i="18" s="1"/>
  <c r="B164" i="18"/>
  <c r="N164" i="18" s="1"/>
  <c r="B2135" i="18"/>
  <c r="N2135" i="18" s="1"/>
  <c r="B5319" i="18"/>
  <c r="N5319" i="18" s="1"/>
  <c r="B2538" i="18"/>
  <c r="N2538" i="18" s="1"/>
  <c r="B3657" i="18"/>
  <c r="N3657" i="18" s="1"/>
  <c r="B3809" i="18"/>
  <c r="N3809" i="18" s="1"/>
  <c r="B1558" i="18"/>
  <c r="N1558" i="18" s="1"/>
  <c r="B2282" i="18"/>
  <c r="N2282" i="18" s="1"/>
  <c r="B901" i="18"/>
  <c r="N901" i="18" s="1"/>
  <c r="B4690" i="18"/>
  <c r="N4690" i="18" s="1"/>
  <c r="B5097" i="18"/>
  <c r="N5097" i="18" s="1"/>
  <c r="B1725" i="18"/>
  <c r="N1725" i="18" s="1"/>
  <c r="B4592" i="18"/>
  <c r="N4592" i="18" s="1"/>
  <c r="B4731" i="18"/>
  <c r="N4731" i="18" s="1"/>
  <c r="B5834" i="18"/>
  <c r="N5834" i="18" s="1"/>
  <c r="B5921" i="18"/>
  <c r="N5921" i="18" s="1"/>
  <c r="B4921" i="18"/>
  <c r="N4921" i="18" s="1"/>
  <c r="B1110" i="18"/>
  <c r="N1110" i="18" s="1"/>
  <c r="B3096" i="18"/>
  <c r="N3096" i="18" s="1"/>
  <c r="B3801" i="18"/>
  <c r="N3801" i="18" s="1"/>
  <c r="B3225" i="18"/>
  <c r="B1669" i="18"/>
  <c r="N1669" i="18" s="1"/>
  <c r="B4081" i="18"/>
  <c r="N4081" i="18" s="1"/>
  <c r="B449" i="18"/>
  <c r="N449" i="18" s="1"/>
  <c r="B1582" i="18"/>
  <c r="N1582" i="18" s="1"/>
  <c r="B3508" i="18"/>
  <c r="N3508" i="18" s="1"/>
  <c r="B1954" i="18"/>
  <c r="N1954" i="18" s="1"/>
  <c r="B5909" i="18"/>
  <c r="N5909" i="18" s="1"/>
  <c r="B2305" i="18"/>
  <c r="N2305" i="18" s="1"/>
  <c r="B2549" i="18"/>
  <c r="N2549" i="18" s="1"/>
  <c r="B2596" i="18"/>
  <c r="N2596" i="18" s="1"/>
  <c r="B3194" i="18"/>
  <c r="N3194" i="18" s="1"/>
  <c r="B5869" i="18"/>
  <c r="N5869" i="18" s="1"/>
  <c r="B3370" i="18"/>
  <c r="N3370" i="18" s="1"/>
  <c r="B727" i="18"/>
  <c r="N727" i="18" s="1"/>
  <c r="B5057" i="18"/>
  <c r="N5057" i="18" s="1"/>
  <c r="B2091" i="18"/>
  <c r="N2091" i="18" s="1"/>
  <c r="B2921" i="18"/>
  <c r="N2921" i="18" s="1"/>
  <c r="B6070" i="18"/>
  <c r="N6070" i="18" s="1"/>
  <c r="B3264" i="18"/>
  <c r="N3264" i="18" s="1"/>
  <c r="B5920" i="18"/>
  <c r="N5920" i="18" s="1"/>
  <c r="B1341" i="18"/>
  <c r="N1341" i="18" s="1"/>
  <c r="B544" i="18"/>
  <c r="N544" i="18" s="1"/>
  <c r="B2836" i="18"/>
  <c r="N2836" i="18" s="1"/>
  <c r="B1493" i="18"/>
  <c r="N1493" i="18" s="1"/>
  <c r="B3879" i="18"/>
  <c r="N3879" i="18" s="1"/>
  <c r="B3236" i="18"/>
  <c r="N3236" i="18" s="1"/>
  <c r="B69" i="18"/>
  <c r="N69" i="18" s="1"/>
  <c r="B3110" i="18"/>
  <c r="N3110" i="18" s="1"/>
  <c r="B410" i="18"/>
  <c r="N410" i="18" s="1"/>
  <c r="B2109" i="18"/>
  <c r="N2109" i="18" s="1"/>
  <c r="B1757" i="18"/>
  <c r="N1757" i="18" s="1"/>
  <c r="B2786" i="18"/>
  <c r="N2786" i="18" s="1"/>
  <c r="B4968" i="18"/>
  <c r="N4968" i="18" s="1"/>
  <c r="B29" i="18"/>
  <c r="N29" i="18" s="1"/>
  <c r="B419" i="18"/>
  <c r="N419" i="18" s="1"/>
  <c r="B637" i="18"/>
  <c r="N637" i="18" s="1"/>
  <c r="B885" i="18"/>
  <c r="N885" i="18" s="1"/>
  <c r="B497" i="18"/>
  <c r="N497" i="18" s="1"/>
  <c r="B4799" i="18"/>
  <c r="N4799" i="18" s="1"/>
  <c r="B2066" i="18"/>
  <c r="N2066" i="18" s="1"/>
  <c r="B4394" i="18"/>
  <c r="N4394" i="18" s="1"/>
  <c r="B2938" i="18"/>
  <c r="N2938" i="18" s="1"/>
  <c r="B3568" i="18"/>
  <c r="E3568" i="18" s="1"/>
  <c r="B679" i="18"/>
  <c r="N679" i="18" s="1"/>
  <c r="B99" i="18"/>
  <c r="N99" i="18" s="1"/>
  <c r="B2116" i="18"/>
  <c r="N2116" i="18" s="1"/>
  <c r="B1554" i="18"/>
  <c r="N1554" i="18" s="1"/>
  <c r="B2064" i="18"/>
  <c r="N2064" i="18" s="1"/>
  <c r="B4053" i="18"/>
  <c r="N4053" i="18" s="1"/>
  <c r="B622" i="18"/>
  <c r="N622" i="18" s="1"/>
  <c r="B1707" i="18"/>
  <c r="N1707" i="18" s="1"/>
  <c r="B5685" i="18"/>
  <c r="N5685" i="18" s="1"/>
  <c r="B1872" i="18"/>
  <c r="N1872" i="18" s="1"/>
  <c r="B138" i="18"/>
  <c r="N138" i="18" s="1"/>
  <c r="B521" i="18"/>
  <c r="N521" i="18" s="1"/>
  <c r="B3685" i="18"/>
  <c r="N3685" i="18" s="1"/>
  <c r="B4453" i="18"/>
  <c r="N4453" i="18" s="1"/>
  <c r="B3432" i="18"/>
  <c r="N3432" i="18" s="1"/>
  <c r="B3556" i="18"/>
  <c r="N3556" i="18" s="1"/>
  <c r="B3631" i="18"/>
  <c r="N3631" i="18" s="1"/>
  <c r="B1585" i="18"/>
  <c r="N1585" i="18" s="1"/>
  <c r="B351" i="18"/>
  <c r="N351" i="18" s="1"/>
  <c r="B2083" i="18"/>
  <c r="N2083" i="18" s="1"/>
  <c r="B5845" i="18"/>
  <c r="N5845" i="18" s="1"/>
  <c r="B122" i="18"/>
  <c r="N122" i="18" s="1"/>
  <c r="B3215" i="18"/>
  <c r="N3215" i="18" s="1"/>
  <c r="B188" i="18"/>
  <c r="N188" i="18" s="1"/>
  <c r="B1433" i="18"/>
  <c r="N1433" i="18" s="1"/>
  <c r="B3270" i="18"/>
  <c r="N3270" i="18" s="1"/>
  <c r="B4045" i="18"/>
  <c r="N4045" i="18" s="1"/>
  <c r="B4913" i="18"/>
  <c r="N4913" i="18" s="1"/>
  <c r="B3214" i="18"/>
  <c r="N3214" i="18" s="1"/>
  <c r="B1275" i="18"/>
  <c r="N1275" i="18" s="1"/>
  <c r="B670" i="18"/>
  <c r="N670" i="18" s="1"/>
  <c r="B6030" i="18"/>
  <c r="N6030" i="18" s="1"/>
  <c r="B4283" i="18"/>
  <c r="N4283" i="18" s="1"/>
  <c r="B5386" i="18"/>
  <c r="N5386" i="18" s="1"/>
  <c r="B2773" i="18"/>
  <c r="N2773" i="18" s="1"/>
  <c r="B127" i="18"/>
  <c r="N127" i="18" s="1"/>
  <c r="B5326" i="18"/>
  <c r="N5326" i="18" s="1"/>
  <c r="B1299" i="18"/>
  <c r="N1299" i="18" s="1"/>
  <c r="B1822" i="18"/>
  <c r="N1822" i="18" s="1"/>
  <c r="B5897" i="18"/>
  <c r="N5897" i="18" s="1"/>
  <c r="B5226" i="18"/>
  <c r="N5226" i="18" s="1"/>
  <c r="B4784" i="18"/>
  <c r="N4784" i="18" s="1"/>
  <c r="B2653" i="18"/>
  <c r="N2653" i="18" s="1"/>
  <c r="B712" i="18"/>
  <c r="N712" i="18" s="1"/>
  <c r="B4449" i="18"/>
  <c r="N4449" i="18" s="1"/>
  <c r="B3212" i="18"/>
  <c r="N3212" i="18" s="1"/>
  <c r="B3048" i="18"/>
  <c r="N3048" i="18" s="1"/>
  <c r="B1877" i="18"/>
  <c r="N1877" i="18" s="1"/>
  <c r="B4079" i="18"/>
  <c r="N4079" i="18" s="1"/>
  <c r="B6072" i="18"/>
  <c r="N6072" i="18" s="1"/>
  <c r="B5994" i="18"/>
  <c r="N5994" i="18" s="1"/>
  <c r="B2879" i="18"/>
  <c r="N2879" i="18" s="1"/>
  <c r="B2044" i="18"/>
  <c r="N2044" i="18" s="1"/>
  <c r="B6045" i="18"/>
  <c r="N6045" i="18" s="1"/>
  <c r="B6057" i="18"/>
  <c r="N6057" i="18" s="1"/>
  <c r="B681" i="18"/>
  <c r="N681" i="18" s="1"/>
  <c r="B907" i="18"/>
  <c r="N907" i="18" s="1"/>
  <c r="B3500" i="18"/>
  <c r="N3500" i="18" s="1"/>
  <c r="B2126" i="18"/>
  <c r="N2126" i="18" s="1"/>
  <c r="B4976" i="18"/>
  <c r="N4976" i="18" s="1"/>
  <c r="B5737" i="18"/>
  <c r="N5737" i="18" s="1"/>
  <c r="B4812" i="18"/>
  <c r="N4812" i="18" s="1"/>
  <c r="B798" i="18"/>
  <c r="N798" i="18" s="1"/>
  <c r="B40" i="18"/>
  <c r="N40" i="18" s="1"/>
  <c r="B627" i="18"/>
  <c r="N627" i="18" s="1"/>
  <c r="B316" i="18"/>
  <c r="N316" i="18" s="1"/>
  <c r="B215" i="18"/>
  <c r="N215" i="18" s="1"/>
  <c r="B172" i="18"/>
  <c r="N172" i="18" s="1"/>
  <c r="B4771" i="18"/>
  <c r="N4771" i="18" s="1"/>
  <c r="B5282" i="18"/>
  <c r="N5282" i="18" s="1"/>
  <c r="B4296" i="18"/>
  <c r="N4296" i="18" s="1"/>
  <c r="B2981" i="18"/>
  <c r="N2981" i="18" s="1"/>
  <c r="B5678" i="18"/>
  <c r="N5678" i="18" s="1"/>
  <c r="B601" i="18"/>
  <c r="N601" i="18" s="1"/>
  <c r="B1224" i="18"/>
  <c r="N1224" i="18" s="1"/>
  <c r="B4183" i="18"/>
  <c r="N4183" i="18" s="1"/>
  <c r="B1684" i="18"/>
  <c r="N1684" i="18" s="1"/>
  <c r="B4961" i="18"/>
  <c r="N4961" i="18" s="1"/>
  <c r="B1659" i="18"/>
  <c r="N1659" i="18" s="1"/>
  <c r="B2508" i="18"/>
  <c r="N2508" i="18" s="1"/>
  <c r="B5277" i="18"/>
  <c r="N5277" i="18" s="1"/>
  <c r="B810" i="18"/>
  <c r="N810" i="18" s="1"/>
  <c r="B2271" i="18"/>
  <c r="N2271" i="18" s="1"/>
  <c r="B1952" i="18"/>
  <c r="N1952" i="18" s="1"/>
  <c r="B2189" i="18"/>
  <c r="N2189" i="18" s="1"/>
  <c r="B5991" i="18"/>
  <c r="N5991" i="18" s="1"/>
  <c r="B1890" i="18"/>
  <c r="N1890" i="18" s="1"/>
  <c r="B5649" i="18"/>
  <c r="H5649" i="18" s="1"/>
  <c r="B294" i="18"/>
  <c r="N294" i="18" s="1"/>
  <c r="B3245" i="18"/>
  <c r="N3245" i="18" s="1"/>
  <c r="B3267" i="18"/>
  <c r="N3267" i="18" s="1"/>
  <c r="B4570" i="18"/>
  <c r="N4570" i="18" s="1"/>
  <c r="B3863" i="18"/>
  <c r="N3863" i="18" s="1"/>
  <c r="B1649" i="18"/>
  <c r="N1649" i="18" s="1"/>
  <c r="B3561" i="18"/>
  <c r="N3561" i="18" s="1"/>
  <c r="B3446" i="18"/>
  <c r="N3446" i="18" s="1"/>
  <c r="B6089" i="18"/>
  <c r="N6089" i="18" s="1"/>
  <c r="B2537" i="18"/>
  <c r="N2537" i="18" s="1"/>
  <c r="B1752" i="18"/>
  <c r="N1752" i="18" s="1"/>
  <c r="B4254" i="18"/>
  <c r="N4254" i="18" s="1"/>
  <c r="B359" i="18"/>
  <c r="N359" i="18" s="1"/>
  <c r="B2966" i="18"/>
  <c r="N2966" i="18" s="1"/>
  <c r="B669" i="18"/>
  <c r="N669" i="18" s="1"/>
  <c r="B4480" i="18"/>
  <c r="N4480" i="18" s="1"/>
  <c r="B1805" i="18"/>
  <c r="N1805" i="18" s="1"/>
  <c r="B103" i="18"/>
  <c r="N103" i="18" s="1"/>
  <c r="B808" i="18"/>
  <c r="N808" i="18" s="1"/>
  <c r="B5597" i="18"/>
  <c r="N5597" i="18" s="1"/>
  <c r="B4700" i="18"/>
  <c r="N4700" i="18" s="1"/>
  <c r="B1470" i="18"/>
  <c r="N1470" i="18" s="1"/>
  <c r="B5312" i="18"/>
  <c r="N5312" i="18" s="1"/>
  <c r="B574" i="18"/>
  <c r="N574" i="18" s="1"/>
  <c r="B4557" i="18"/>
  <c r="N4557" i="18" s="1"/>
  <c r="B2173" i="18"/>
  <c r="N2173" i="18" s="1"/>
  <c r="B1372" i="18"/>
  <c r="N1372" i="18" s="1"/>
  <c r="B2574" i="18"/>
  <c r="N2574" i="18" s="1"/>
  <c r="B441" i="18"/>
  <c r="N441" i="18" s="1"/>
  <c r="B2788" i="18"/>
  <c r="N2788" i="18" s="1"/>
  <c r="B4164" i="18"/>
  <c r="N4164" i="18" s="1"/>
  <c r="B4473" i="18"/>
  <c r="N4473" i="18" s="1"/>
  <c r="B2175" i="18"/>
  <c r="N2175" i="18" s="1"/>
  <c r="B2372" i="18"/>
  <c r="N2372" i="18" s="1"/>
  <c r="B3186" i="18"/>
  <c r="N3186" i="18" s="1"/>
  <c r="B2564" i="18"/>
  <c r="N2564" i="18" s="1"/>
  <c r="B5907" i="18"/>
  <c r="N5907" i="18" s="1"/>
  <c r="B3788" i="18"/>
  <c r="N3788" i="18" s="1"/>
  <c r="B984" i="18"/>
  <c r="N984" i="18" s="1"/>
  <c r="B3648" i="18"/>
  <c r="N3648" i="18" s="1"/>
  <c r="B2725" i="18"/>
  <c r="N2725" i="18" s="1"/>
  <c r="B5620" i="18"/>
  <c r="N5620" i="18" s="1"/>
  <c r="B4195" i="18"/>
  <c r="N4195" i="18" s="1"/>
  <c r="B9" i="18"/>
  <c r="N9" i="18" s="1"/>
  <c r="B4033" i="18"/>
  <c r="N4033" i="18" s="1"/>
  <c r="B1529" i="18"/>
  <c r="N1529" i="18" s="1"/>
  <c r="B2264" i="18"/>
  <c r="N2264" i="18" s="1"/>
  <c r="B950" i="18"/>
  <c r="N950" i="18" s="1"/>
  <c r="B1227" i="18"/>
  <c r="N1227" i="18" s="1"/>
  <c r="B353" i="18"/>
  <c r="N353" i="18" s="1"/>
  <c r="B1266" i="18"/>
  <c r="N1266" i="18" s="1"/>
  <c r="B1007" i="18"/>
  <c r="N1007" i="18" s="1"/>
  <c r="B2140" i="18"/>
  <c r="N2140" i="18" s="1"/>
  <c r="B5323" i="18"/>
  <c r="N5323" i="18" s="1"/>
  <c r="B865" i="18"/>
  <c r="N865" i="18" s="1"/>
  <c r="B4820" i="18"/>
  <c r="N4820" i="18" s="1"/>
  <c r="B2253" i="18"/>
  <c r="N2253" i="18" s="1"/>
  <c r="B650" i="18"/>
  <c r="N650" i="18" s="1"/>
  <c r="B6099" i="18"/>
  <c r="N6099" i="18" s="1"/>
  <c r="B3825" i="18"/>
  <c r="N3825" i="18" s="1"/>
  <c r="B1953" i="18"/>
  <c r="B4108" i="18"/>
  <c r="N4108" i="18" s="1"/>
  <c r="B3381" i="18"/>
  <c r="N3381" i="18" s="1"/>
  <c r="B1408" i="18"/>
  <c r="N1408" i="18" s="1"/>
  <c r="B3183" i="18"/>
  <c r="N3183" i="18" s="1"/>
  <c r="B2539" i="18"/>
  <c r="N2539" i="18" s="1"/>
  <c r="B4551" i="18"/>
  <c r="N4551" i="18" s="1"/>
  <c r="B5973" i="18"/>
  <c r="N5973" i="18" s="1"/>
  <c r="B3234" i="18"/>
  <c r="N3234" i="18" s="1"/>
  <c r="B1179" i="18"/>
  <c r="N1179" i="18" s="1"/>
  <c r="B682" i="18"/>
  <c r="N682" i="18" s="1"/>
  <c r="B4264" i="18"/>
  <c r="N4264" i="18" s="1"/>
  <c r="B6054" i="18"/>
  <c r="N6054" i="18" s="1"/>
  <c r="B1568" i="18"/>
  <c r="N1568" i="18" s="1"/>
  <c r="B5741" i="18"/>
  <c r="N5741" i="18" s="1"/>
  <c r="B4908" i="18"/>
  <c r="N4908" i="18" s="1"/>
  <c r="B67" i="18"/>
  <c r="N67" i="18" s="1"/>
  <c r="B3652" i="18"/>
  <c r="N3652" i="18" s="1"/>
  <c r="B5164" i="18"/>
  <c r="N5164" i="18" s="1"/>
  <c r="B4768" i="18"/>
  <c r="N4768" i="18" s="1"/>
  <c r="B4349" i="18"/>
  <c r="N4349" i="18" s="1"/>
  <c r="B18" i="18"/>
  <c r="N18" i="18" s="1"/>
  <c r="B4718" i="18"/>
  <c r="N4718" i="18" s="1"/>
  <c r="B2722" i="18"/>
  <c r="N2722" i="18" s="1"/>
  <c r="B518" i="18"/>
  <c r="N518" i="18" s="1"/>
  <c r="B3354" i="18"/>
  <c r="N3354" i="18" s="1"/>
  <c r="B2028" i="18"/>
  <c r="N2028" i="18" s="1"/>
  <c r="B270" i="18"/>
  <c r="B856" i="18"/>
  <c r="N856" i="18" s="1"/>
  <c r="B5359" i="18"/>
  <c r="N5359" i="18" s="1"/>
  <c r="B825" i="18"/>
  <c r="N825" i="18" s="1"/>
  <c r="B1959" i="18"/>
  <c r="N1959" i="18" s="1"/>
  <c r="B1919" i="18"/>
  <c r="N1919" i="18" s="1"/>
  <c r="B418" i="18"/>
  <c r="N418" i="18" s="1"/>
  <c r="B2015" i="18"/>
  <c r="N2015" i="18" s="1"/>
  <c r="B4791" i="18"/>
  <c r="N4791" i="18" s="1"/>
  <c r="B6093" i="18"/>
  <c r="N6093" i="18" s="1"/>
  <c r="B2627" i="18"/>
  <c r="N2627" i="18" s="1"/>
  <c r="B5298" i="18"/>
  <c r="N5298" i="18" s="1"/>
  <c r="B3346" i="18"/>
  <c r="N3346" i="18" s="1"/>
  <c r="B3819" i="18"/>
  <c r="N3819" i="18" s="1"/>
  <c r="B70" i="18"/>
  <c r="N70" i="18" s="1"/>
  <c r="B2082" i="18"/>
  <c r="N2082" i="18" s="1"/>
  <c r="B1623" i="18"/>
  <c r="I1623" i="18" s="1"/>
  <c r="B2090" i="18"/>
  <c r="N2090" i="18" s="1"/>
  <c r="B4153" i="18"/>
  <c r="N4153" i="18" s="1"/>
  <c r="B4724" i="18"/>
  <c r="N4724" i="18" s="1"/>
  <c r="B4564" i="18"/>
  <c r="N4564" i="18" s="1"/>
  <c r="B5227" i="18"/>
  <c r="N5227" i="18" s="1"/>
  <c r="B1783" i="18"/>
  <c r="N1783" i="18" s="1"/>
  <c r="B5216" i="18"/>
  <c r="N5216" i="18" s="1"/>
  <c r="B4909" i="18"/>
  <c r="N4909" i="18" s="1"/>
  <c r="B4679" i="18"/>
  <c r="N4679" i="18" s="1"/>
  <c r="B848" i="18"/>
  <c r="N848" i="18" s="1"/>
  <c r="B5587" i="18"/>
  <c r="N5587" i="18" s="1"/>
  <c r="B5170" i="18"/>
  <c r="N5170" i="18" s="1"/>
  <c r="B5010" i="18"/>
  <c r="N5010" i="18" s="1"/>
  <c r="B2058" i="18"/>
  <c r="N2058" i="18" s="1"/>
  <c r="B173" i="18"/>
  <c r="N173" i="18" s="1"/>
  <c r="B2061" i="18"/>
  <c r="N2061" i="18" s="1"/>
  <c r="B6025" i="18"/>
  <c r="N6025" i="18" s="1"/>
  <c r="B2657" i="18"/>
  <c r="N2657" i="18" s="1"/>
  <c r="B3708" i="18"/>
  <c r="N3708" i="18" s="1"/>
  <c r="B4130" i="18"/>
  <c r="N4130" i="18" s="1"/>
  <c r="B3134" i="18"/>
  <c r="N3134" i="18" s="1"/>
  <c r="B1823" i="18"/>
  <c r="N1823" i="18" s="1"/>
  <c r="B1035" i="18"/>
  <c r="N1035" i="18" s="1"/>
  <c r="B156" i="18"/>
  <c r="N156" i="18" s="1"/>
  <c r="B4693" i="18"/>
  <c r="N4693" i="18" s="1"/>
  <c r="B1598" i="18"/>
  <c r="N1598" i="18" s="1"/>
  <c r="B1718" i="18"/>
  <c r="N1718" i="18" s="1"/>
  <c r="B346" i="18"/>
  <c r="N346" i="18" s="1"/>
  <c r="B2436" i="18"/>
  <c r="N2436" i="18" s="1"/>
  <c r="B1852" i="18"/>
  <c r="N1852" i="18" s="1"/>
  <c r="B2503" i="18"/>
  <c r="N2503" i="18" s="1"/>
  <c r="B3073" i="18"/>
  <c r="L3073" i="18" s="1"/>
  <c r="B2779" i="18"/>
  <c r="N2779" i="18" s="1"/>
  <c r="B4902" i="18"/>
  <c r="N4902" i="18" s="1"/>
  <c r="B3203" i="18"/>
  <c r="N3203" i="18" s="1"/>
  <c r="B1253" i="18"/>
  <c r="N1253" i="18" s="1"/>
  <c r="B2344" i="18"/>
  <c r="E2344" i="18" s="1"/>
  <c r="B3830" i="18"/>
  <c r="N3830" i="18" s="1"/>
  <c r="B3313" i="18"/>
  <c r="N3313" i="18" s="1"/>
  <c r="B5499" i="18"/>
  <c r="N5499" i="18" s="1"/>
  <c r="B5012" i="18"/>
  <c r="N5012" i="18" s="1"/>
  <c r="B4072" i="18"/>
  <c r="N4072" i="18" s="1"/>
  <c r="B5497" i="18"/>
  <c r="N5497" i="18" s="1"/>
  <c r="B1504" i="18"/>
  <c r="N1504" i="18" s="1"/>
  <c r="B1691" i="18"/>
  <c r="N1691" i="18" s="1"/>
  <c r="B2740" i="18"/>
  <c r="N2740" i="18" s="1"/>
  <c r="B2030" i="18"/>
  <c r="N2030" i="18" s="1"/>
  <c r="B4444" i="18"/>
  <c r="N4444" i="18" s="1"/>
  <c r="B356" i="18"/>
  <c r="N356" i="18" s="1"/>
  <c r="B970" i="18"/>
  <c r="N970" i="18" s="1"/>
  <c r="B5563" i="18"/>
  <c r="N5563" i="18" s="1"/>
  <c r="B4831" i="18"/>
  <c r="N4831" i="18" s="1"/>
  <c r="B2020" i="18"/>
  <c r="N2020" i="18" s="1"/>
  <c r="B2223" i="18"/>
  <c r="N2223" i="18" s="1"/>
  <c r="B2920" i="18"/>
  <c r="N2920" i="18" s="1"/>
  <c r="B5761" i="18"/>
  <c r="N5761" i="18" s="1"/>
  <c r="B1760" i="18"/>
  <c r="N1760" i="18" s="1"/>
  <c r="B4006" i="18"/>
  <c r="N4006" i="18" s="1"/>
  <c r="B4491" i="18"/>
  <c r="N4491" i="18" s="1"/>
  <c r="B873" i="18"/>
  <c r="N873" i="18" s="1"/>
  <c r="B451" i="18"/>
  <c r="N451" i="18" s="1"/>
  <c r="B2376" i="18"/>
  <c r="N2376" i="18" s="1"/>
  <c r="B1957" i="18"/>
  <c r="N1957" i="18" s="1"/>
  <c r="B5954" i="18"/>
  <c r="N5954" i="18" s="1"/>
  <c r="B3205" i="18"/>
  <c r="N3205" i="18" s="1"/>
  <c r="B3329" i="18"/>
  <c r="N3329" i="18" s="1"/>
  <c r="B3480" i="18"/>
  <c r="N3480" i="18" s="1"/>
  <c r="B4730" i="18"/>
  <c r="N4730" i="18" s="1"/>
  <c r="B2017" i="18"/>
  <c r="N2017" i="18" s="1"/>
  <c r="B5176" i="18"/>
  <c r="N5176" i="18" s="1"/>
  <c r="B3081" i="18"/>
  <c r="N3081" i="18" s="1"/>
  <c r="B5177" i="18"/>
  <c r="N5177" i="18" s="1"/>
  <c r="B5953" i="18"/>
  <c r="N5953" i="18" s="1"/>
  <c r="B2005" i="18"/>
  <c r="N2005" i="18" s="1"/>
  <c r="B2884" i="18"/>
  <c r="N2884" i="18" s="1"/>
  <c r="B4697" i="18"/>
  <c r="N4697" i="18" s="1"/>
  <c r="B3842" i="18"/>
  <c r="N3842" i="18" s="1"/>
  <c r="B1477" i="18"/>
  <c r="N1477" i="18" s="1"/>
  <c r="B3640" i="18"/>
  <c r="N3640" i="18" s="1"/>
  <c r="B5980" i="18"/>
  <c r="N5980" i="18" s="1"/>
  <c r="B1602" i="18"/>
  <c r="N1602" i="18" s="1"/>
  <c r="B3944" i="18"/>
  <c r="N3944" i="18" s="1"/>
  <c r="B3866" i="18"/>
  <c r="N3866" i="18" s="1"/>
  <c r="B2234" i="18"/>
  <c r="N2234" i="18" s="1"/>
  <c r="B1151" i="18"/>
  <c r="N1151" i="18" s="1"/>
  <c r="B1963" i="18"/>
  <c r="N1963" i="18" s="1"/>
  <c r="B2306" i="18"/>
  <c r="N2306" i="18" s="1"/>
  <c r="B2896" i="18"/>
  <c r="N2896" i="18" s="1"/>
  <c r="B1448" i="18"/>
  <c r="N1448" i="18" s="1"/>
  <c r="B5933" i="18"/>
  <c r="N5933" i="18" s="1"/>
  <c r="B2454" i="18"/>
  <c r="N2454" i="18" s="1"/>
  <c r="B2531" i="18"/>
  <c r="N2531" i="18" s="1"/>
  <c r="B5765" i="18"/>
  <c r="N5765" i="18" s="1"/>
  <c r="B1577" i="18"/>
  <c r="N1577" i="18" s="1"/>
  <c r="B4989" i="18"/>
  <c r="N4989" i="18" s="1"/>
  <c r="B3362" i="18"/>
  <c r="N3362" i="18" s="1"/>
  <c r="B5128" i="18"/>
  <c r="N5128" i="18" s="1"/>
  <c r="B5635" i="18"/>
  <c r="N5635" i="18" s="1"/>
  <c r="B3504" i="18"/>
  <c r="N3504" i="18" s="1"/>
  <c r="B2998" i="18"/>
  <c r="N2998" i="18" s="1"/>
  <c r="B1063" i="18"/>
  <c r="N1063" i="18" s="1"/>
  <c r="B4111" i="18"/>
  <c r="N4111" i="18" s="1"/>
  <c r="B309" i="18"/>
  <c r="N309" i="18" s="1"/>
  <c r="B1318" i="18"/>
  <c r="N1318" i="18" s="1"/>
  <c r="B4779" i="18"/>
  <c r="N4779" i="18" s="1"/>
  <c r="B1723" i="18"/>
  <c r="N1723" i="18" s="1"/>
  <c r="B5628" i="18"/>
  <c r="N5628" i="18" s="1"/>
  <c r="B4949" i="18"/>
  <c r="N4949" i="18" s="1"/>
  <c r="B5624" i="18"/>
  <c r="N5624" i="18" s="1"/>
  <c r="B2232" i="18"/>
  <c r="N2232" i="18" s="1"/>
  <c r="B214" i="18"/>
  <c r="N214" i="18" s="1"/>
  <c r="B4119" i="18"/>
  <c r="N4119" i="18" s="1"/>
  <c r="B3502" i="18"/>
  <c r="N3502" i="18" s="1"/>
  <c r="B2012" i="18"/>
  <c r="N2012" i="18" s="1"/>
  <c r="B3699" i="18"/>
  <c r="N3699" i="18" s="1"/>
  <c r="B5809" i="18"/>
  <c r="N5809" i="18" s="1"/>
  <c r="B5066" i="18"/>
  <c r="N5066" i="18" s="1"/>
  <c r="B5558" i="18"/>
  <c r="N5558" i="18" s="1"/>
  <c r="B1524" i="18"/>
  <c r="N1524" i="18" s="1"/>
  <c r="B3941" i="18"/>
  <c r="N3941" i="18" s="1"/>
  <c r="B5049" i="18"/>
  <c r="N5049" i="18" s="1"/>
  <c r="B1288" i="18"/>
  <c r="N1288" i="18" s="1"/>
  <c r="B2449" i="18"/>
  <c r="N2449" i="18" s="1"/>
  <c r="B93" i="18"/>
  <c r="N93" i="18" s="1"/>
  <c r="B498" i="18"/>
  <c r="N498" i="18" s="1"/>
  <c r="B236" i="18"/>
  <c r="N236" i="18" s="1"/>
  <c r="B1446" i="18"/>
  <c r="N1446" i="18" s="1"/>
  <c r="B1379" i="18"/>
  <c r="N1379" i="18" s="1"/>
  <c r="B3239" i="18"/>
  <c r="N3239" i="18" s="1"/>
  <c r="B628" i="18"/>
  <c r="N628" i="18" s="1"/>
  <c r="B4938" i="18"/>
  <c r="N4938" i="18" s="1"/>
  <c r="B5684" i="18"/>
  <c r="N5684" i="18" s="1"/>
  <c r="B1259" i="18"/>
  <c r="N1259" i="18" s="1"/>
  <c r="B5773" i="18"/>
  <c r="N5773" i="18" s="1"/>
  <c r="B5774" i="18"/>
  <c r="N5774" i="18" s="1"/>
  <c r="B5027" i="18"/>
  <c r="N5027" i="18" s="1"/>
  <c r="B2170" i="18"/>
  <c r="N2170" i="18" s="1"/>
  <c r="B1569" i="18"/>
  <c r="N1569" i="18" s="1"/>
  <c r="B4740" i="18"/>
  <c r="N4740" i="18" s="1"/>
  <c r="B5671" i="18"/>
  <c r="N5671" i="18" s="1"/>
  <c r="B5486" i="18"/>
  <c r="N5486" i="18" s="1"/>
  <c r="B5744" i="18"/>
  <c r="N5744" i="18" s="1"/>
  <c r="B2154" i="18"/>
  <c r="N2154" i="18" s="1"/>
  <c r="B5814" i="18"/>
  <c r="N5814" i="18" s="1"/>
  <c r="B5899" i="18"/>
  <c r="N5899" i="18" s="1"/>
  <c r="B3097" i="18"/>
  <c r="N3097" i="18" s="1"/>
  <c r="B1592" i="18"/>
  <c r="N1592" i="18" s="1"/>
  <c r="B1511" i="18"/>
  <c r="N1511" i="18" s="1"/>
  <c r="B1012" i="18"/>
  <c r="B5788" i="18"/>
  <c r="N5788" i="18" s="1"/>
  <c r="B3724" i="18"/>
  <c r="N3724" i="18" s="1"/>
  <c r="B4912" i="18"/>
  <c r="N4912" i="18" s="1"/>
  <c r="B5406" i="18"/>
  <c r="N5406" i="18" s="1"/>
  <c r="B3849" i="18"/>
  <c r="N3849" i="18" s="1"/>
  <c r="B1799" i="18"/>
  <c r="N1799" i="18" s="1"/>
  <c r="B5213" i="18"/>
  <c r="N5213" i="18" s="1"/>
  <c r="B3655" i="18"/>
  <c r="B5679" i="18"/>
  <c r="N5679" i="18" s="1"/>
  <c r="B2258" i="18"/>
  <c r="N2258" i="18" s="1"/>
  <c r="B5333" i="18"/>
  <c r="N5333" i="18" s="1"/>
  <c r="B203" i="18"/>
  <c r="N203" i="18" s="1"/>
  <c r="B3953" i="18"/>
  <c r="N3953" i="18" s="1"/>
  <c r="B4711" i="18"/>
  <c r="N4711" i="18" s="1"/>
  <c r="B4560" i="18"/>
  <c r="N4560" i="18" s="1"/>
  <c r="B4618" i="18"/>
  <c r="N4618" i="18" s="1"/>
  <c r="B2026" i="18"/>
  <c r="N2026" i="18" s="1"/>
  <c r="B4725" i="18"/>
  <c r="N4725" i="18" s="1"/>
  <c r="B5094" i="18"/>
  <c r="N5094" i="18" s="1"/>
  <c r="B1785" i="18"/>
  <c r="N1785" i="18" s="1"/>
  <c r="B4814" i="18"/>
  <c r="N4814" i="18" s="1"/>
  <c r="B1794" i="18"/>
  <c r="N1794" i="18" s="1"/>
  <c r="B5615" i="18"/>
  <c r="N5615" i="18" s="1"/>
  <c r="B4479" i="18"/>
  <c r="N4479" i="18" s="1"/>
  <c r="B5385" i="18"/>
  <c r="N5385" i="18" s="1"/>
  <c r="B6060" i="18"/>
  <c r="N6060" i="18" s="1"/>
  <c r="B4089" i="18"/>
  <c r="N4089" i="18" s="1"/>
  <c r="B5577" i="18"/>
  <c r="N5577" i="18" s="1"/>
  <c r="B4945" i="18"/>
  <c r="N4945" i="18" s="1"/>
  <c r="B1803" i="18"/>
  <c r="N1803" i="18" s="1"/>
  <c r="B4716" i="18"/>
  <c r="N4716" i="18" s="1"/>
  <c r="B709" i="18"/>
  <c r="N709" i="18" s="1"/>
  <c r="B3335" i="18"/>
  <c r="N3335" i="18" s="1"/>
  <c r="B4150" i="18"/>
  <c r="N4150" i="18" s="1"/>
  <c r="B1313" i="18"/>
  <c r="N1313" i="18" s="1"/>
  <c r="B3732" i="18"/>
  <c r="N3732" i="18" s="1"/>
  <c r="B5642" i="18"/>
  <c r="N5642" i="18" s="1"/>
  <c r="B4448" i="18"/>
  <c r="N4448" i="18" s="1"/>
  <c r="B5045" i="18"/>
  <c r="N5045" i="18" s="1"/>
  <c r="B3653" i="18"/>
  <c r="N3653" i="18" s="1"/>
  <c r="B4896" i="18"/>
  <c r="N4896" i="18" s="1"/>
  <c r="B1570" i="18"/>
  <c r="N1570" i="18" s="1"/>
  <c r="B5189" i="18"/>
  <c r="N5189" i="18" s="1"/>
  <c r="B1013" i="18"/>
  <c r="N1013" i="18" s="1"/>
  <c r="B5983" i="18"/>
  <c r="N5983" i="18" s="1"/>
  <c r="B5460" i="18"/>
  <c r="N5460" i="18" s="1"/>
  <c r="B1506" i="18"/>
  <c r="N1506" i="18" s="1"/>
  <c r="B2495" i="18"/>
  <c r="N2495" i="18" s="1"/>
  <c r="B2322" i="18"/>
  <c r="N2322" i="18" s="1"/>
  <c r="B4076" i="18"/>
  <c r="N4076" i="18" s="1"/>
  <c r="B4016" i="18"/>
  <c r="N4016" i="18" s="1"/>
  <c r="B2435" i="18"/>
  <c r="N2435" i="18" s="1"/>
  <c r="B4790" i="18"/>
  <c r="N4790" i="18" s="1"/>
  <c r="B5908" i="18"/>
  <c r="N5908" i="18" s="1"/>
  <c r="B2505" i="18"/>
  <c r="N2505" i="18" s="1"/>
  <c r="B5712" i="18"/>
  <c r="N5712" i="18" s="1"/>
  <c r="B2887" i="18"/>
  <c r="N2887" i="18" s="1"/>
  <c r="B4204" i="18"/>
  <c r="N4204" i="18" s="1"/>
  <c r="B5352" i="18"/>
  <c r="N5352" i="18" s="1"/>
  <c r="B2867" i="18"/>
  <c r="N2867" i="18" s="1"/>
  <c r="B2612" i="18"/>
  <c r="N2612" i="18" s="1"/>
  <c r="B3062" i="18"/>
  <c r="N3062" i="18" s="1"/>
  <c r="B4498" i="18"/>
  <c r="N4498" i="18" s="1"/>
  <c r="B4863" i="18"/>
  <c r="N4863" i="18" s="1"/>
  <c r="B4869" i="18"/>
  <c r="N4869" i="18" s="1"/>
  <c r="B4217" i="18"/>
  <c r="N4217" i="18" s="1"/>
  <c r="B693" i="18"/>
  <c r="N693" i="18" s="1"/>
  <c r="B1329" i="18"/>
  <c r="N1329" i="18" s="1"/>
  <c r="B4600" i="18"/>
  <c r="N4600" i="18" s="1"/>
  <c r="B5560" i="18"/>
  <c r="N5560" i="18" s="1"/>
  <c r="B5142" i="18"/>
  <c r="N5142" i="18" s="1"/>
  <c r="B1950" i="18"/>
  <c r="N1950" i="18" s="1"/>
  <c r="B261" i="18"/>
  <c r="N261" i="18" s="1"/>
  <c r="B514" i="18"/>
  <c r="N514" i="18" s="1"/>
  <c r="B3763" i="18"/>
  <c r="N3763" i="18" s="1"/>
  <c r="B1312" i="18"/>
  <c r="N1312" i="18" s="1"/>
  <c r="B4415" i="18"/>
  <c r="N4415" i="18" s="1"/>
  <c r="B5488" i="18"/>
  <c r="N5488" i="18" s="1"/>
  <c r="B1466" i="18"/>
  <c r="N1466" i="18" s="1"/>
  <c r="B3099" i="18"/>
  <c r="N3099" i="18" s="1"/>
  <c r="B847" i="18"/>
  <c r="N847" i="18" s="1"/>
  <c r="B4714" i="18"/>
  <c r="N4714" i="18" s="1"/>
  <c r="B5543" i="18"/>
  <c r="N5543" i="18" s="1"/>
  <c r="B2688" i="18"/>
  <c r="N2688" i="18" s="1"/>
  <c r="B4378" i="18"/>
  <c r="N4378" i="18" s="1"/>
  <c r="B434" i="18"/>
  <c r="N434" i="18" s="1"/>
  <c r="B1897" i="18"/>
  <c r="N1897" i="18" s="1"/>
  <c r="B4042" i="18"/>
  <c r="N4042" i="18" s="1"/>
  <c r="B4259" i="18"/>
  <c r="N4259" i="18" s="1"/>
  <c r="B5528" i="18"/>
  <c r="N5528" i="18" s="1"/>
  <c r="B2760" i="18"/>
  <c r="N2760" i="18" s="1"/>
  <c r="B1381" i="18"/>
  <c r="N1381" i="18" s="1"/>
  <c r="B2835" i="18"/>
  <c r="N2835" i="18" s="1"/>
  <c r="B2870" i="18"/>
  <c r="N2870" i="18" s="1"/>
  <c r="B3182" i="18"/>
  <c r="N3182" i="18" s="1"/>
  <c r="B1842" i="18"/>
  <c r="N1842" i="18" s="1"/>
  <c r="B1427" i="18"/>
  <c r="N1427" i="18" s="1"/>
  <c r="B3305" i="18"/>
  <c r="N3305" i="18" s="1"/>
  <c r="B1385" i="18"/>
  <c r="N1385" i="18" s="1"/>
  <c r="B5072" i="18"/>
  <c r="N5072" i="18" s="1"/>
  <c r="B2845" i="18"/>
  <c r="N2845" i="18" s="1"/>
  <c r="B3344" i="18"/>
  <c r="N3344" i="18" s="1"/>
  <c r="B6011" i="18"/>
  <c r="N6011" i="18" s="1"/>
  <c r="B3873" i="18"/>
  <c r="N3873" i="18" s="1"/>
  <c r="B4622" i="18"/>
  <c r="N4622" i="18" s="1"/>
  <c r="B724" i="18"/>
  <c r="N724" i="18" s="1"/>
  <c r="B2423" i="18"/>
  <c r="N2423" i="18" s="1"/>
  <c r="B502" i="18"/>
  <c r="N502" i="18" s="1"/>
  <c r="B4808" i="18"/>
  <c r="N4808" i="18" s="1"/>
  <c r="B2400" i="18"/>
  <c r="N2400" i="18" s="1"/>
  <c r="B911" i="18"/>
  <c r="N911" i="18" s="1"/>
  <c r="B165" i="18"/>
  <c r="N165" i="18" s="1"/>
  <c r="B3017" i="18"/>
  <c r="N3017" i="18" s="1"/>
  <c r="B4101" i="18"/>
  <c r="N4101" i="18" s="1"/>
  <c r="B2770" i="18"/>
  <c r="N2770" i="18" s="1"/>
  <c r="B850" i="18"/>
  <c r="N850" i="18" s="1"/>
  <c r="B212" i="18"/>
  <c r="N212" i="18" s="1"/>
  <c r="B4889" i="18"/>
  <c r="N4889" i="18" s="1"/>
  <c r="B5823" i="18"/>
  <c r="N5823" i="18" s="1"/>
  <c r="B5584" i="18"/>
  <c r="N5584" i="18" s="1"/>
  <c r="B1709" i="18"/>
  <c r="N1709" i="18" s="1"/>
  <c r="B2238" i="18"/>
  <c r="N2238" i="18" s="1"/>
  <c r="B5192" i="18"/>
  <c r="N5192" i="18" s="1"/>
  <c r="B3140" i="18"/>
  <c r="N3140" i="18" s="1"/>
  <c r="B5538" i="18"/>
  <c r="N5538" i="18" s="1"/>
  <c r="B5340" i="18"/>
  <c r="N5340" i="18" s="1"/>
  <c r="B3375" i="18"/>
  <c r="N3375" i="18" s="1"/>
  <c r="B1739" i="18"/>
  <c r="N1739" i="18" s="1"/>
  <c r="B4828" i="18"/>
  <c r="N4828" i="18" s="1"/>
  <c r="B3777" i="18"/>
  <c r="N3777" i="18" s="1"/>
  <c r="B5576" i="18"/>
  <c r="N5576" i="18" s="1"/>
  <c r="B3862" i="18"/>
  <c r="N3862" i="18" s="1"/>
  <c r="B5004" i="18"/>
  <c r="N5004" i="18" s="1"/>
  <c r="B5974" i="18"/>
  <c r="N5974" i="18" s="1"/>
  <c r="B5153" i="18"/>
  <c r="N5153" i="18" s="1"/>
  <c r="B4127" i="18"/>
  <c r="N4127" i="18" s="1"/>
  <c r="B5816" i="18"/>
  <c r="N5816" i="18" s="1"/>
  <c r="B994" i="18"/>
  <c r="N994" i="18" s="1"/>
  <c r="B3992" i="18"/>
  <c r="N3992" i="18" s="1"/>
  <c r="B310" i="18"/>
  <c r="N310" i="18" s="1"/>
  <c r="B1864" i="18"/>
  <c r="N1864" i="18" s="1"/>
  <c r="B3401" i="18"/>
  <c r="N3401" i="18" s="1"/>
  <c r="B2553" i="18"/>
  <c r="N2553" i="18" s="1"/>
  <c r="B3947" i="18"/>
  <c r="N3947" i="18" s="1"/>
  <c r="B3547" i="18"/>
  <c r="N3547" i="18" s="1"/>
  <c r="B4669" i="18"/>
  <c r="N4669" i="18" s="1"/>
  <c r="B1000" i="18"/>
  <c r="N1000" i="18" s="1"/>
  <c r="B5595" i="18"/>
  <c r="N5595" i="18" s="1"/>
  <c r="B1705" i="18"/>
  <c r="N1705" i="18" s="1"/>
  <c r="B4439" i="18"/>
  <c r="N4439" i="18" s="1"/>
  <c r="B2473" i="18"/>
  <c r="N2473" i="18" s="1"/>
  <c r="B1535" i="18"/>
  <c r="N1535" i="18" s="1"/>
  <c r="B2742" i="18"/>
  <c r="N2742" i="18" s="1"/>
  <c r="B4172" i="18"/>
  <c r="N4172" i="18" s="1"/>
  <c r="B2215" i="18"/>
  <c r="N2215" i="18" s="1"/>
  <c r="B1975" i="18"/>
  <c r="N1975" i="18" s="1"/>
  <c r="B5246" i="18"/>
  <c r="N5246" i="18" s="1"/>
  <c r="B3093" i="18"/>
  <c r="N3093" i="18" s="1"/>
  <c r="B5817" i="18"/>
  <c r="N5817" i="18" s="1"/>
  <c r="B3795" i="18"/>
  <c r="N3795" i="18" s="1"/>
  <c r="B5140" i="18"/>
  <c r="N5140" i="18" s="1"/>
  <c r="B2738" i="18"/>
  <c r="N2738" i="18" s="1"/>
  <c r="B439" i="18"/>
  <c r="N439" i="18" s="1"/>
  <c r="B964" i="18"/>
  <c r="N964" i="18" s="1"/>
  <c r="B2939" i="18"/>
  <c r="N2939" i="18" s="1"/>
  <c r="B3846" i="18"/>
  <c r="N3846" i="18" s="1"/>
  <c r="B4894" i="18"/>
  <c r="N4894" i="18" s="1"/>
  <c r="B5778" i="18"/>
  <c r="B2084" i="18"/>
  <c r="N2084" i="18" s="1"/>
  <c r="B2493" i="18"/>
  <c r="N2493" i="18" s="1"/>
  <c r="B2815" i="18"/>
  <c r="N2815" i="18" s="1"/>
  <c r="B5699" i="18"/>
  <c r="N5699" i="18" s="1"/>
  <c r="B1292" i="18"/>
  <c r="N1292" i="18" s="1"/>
  <c r="B5611" i="18"/>
  <c r="N5611" i="18" s="1"/>
  <c r="B3147" i="18"/>
  <c r="N3147" i="18" s="1"/>
  <c r="B5758" i="18"/>
  <c r="N5758" i="18" s="1"/>
  <c r="B3927" i="18"/>
  <c r="N3927" i="18" s="1"/>
  <c r="B1984" i="18"/>
  <c r="N1984" i="18" s="1"/>
  <c r="B545" i="18"/>
  <c r="N545" i="18" s="1"/>
  <c r="B3074" i="18"/>
  <c r="N3074" i="18" s="1"/>
  <c r="B5175" i="18"/>
  <c r="N5175" i="18" s="1"/>
  <c r="B2107" i="18"/>
  <c r="N2107" i="18" s="1"/>
  <c r="B5288" i="18"/>
  <c r="N5288" i="18" s="1"/>
  <c r="B4956" i="18"/>
  <c r="N4956" i="18" s="1"/>
  <c r="B2235" i="18"/>
  <c r="N2235" i="18" s="1"/>
  <c r="B2431" i="18"/>
  <c r="N2431" i="18" s="1"/>
  <c r="B3908" i="18"/>
  <c r="N3908" i="18" s="1"/>
  <c r="B742" i="18"/>
  <c r="N742" i="18" s="1"/>
  <c r="B5421" i="18"/>
  <c r="N5421" i="18" s="1"/>
  <c r="B2587" i="18"/>
  <c r="N2587" i="18" s="1"/>
  <c r="B5043" i="18"/>
  <c r="N5043" i="18" s="1"/>
  <c r="B5289" i="18"/>
  <c r="B4388" i="18"/>
  <c r="N4388" i="18" s="1"/>
  <c r="B5165" i="18"/>
  <c r="N5165" i="18" s="1"/>
  <c r="B2139" i="18"/>
  <c r="N2139" i="18" s="1"/>
  <c r="B3545" i="18"/>
  <c r="N3545" i="18" s="1"/>
  <c r="B2982" i="18"/>
  <c r="N2982" i="18" s="1"/>
  <c r="B4333" i="18"/>
  <c r="N4333" i="18" s="1"/>
  <c r="B288" i="18"/>
  <c r="N288" i="18" s="1"/>
  <c r="B3141" i="18"/>
  <c r="N3141" i="18" s="1"/>
  <c r="B1409" i="18"/>
  <c r="N1409" i="18" s="1"/>
  <c r="B719" i="18"/>
  <c r="N719" i="18" s="1"/>
  <c r="B4919" i="18"/>
  <c r="N4919" i="18" s="1"/>
  <c r="B4496" i="18"/>
  <c r="N4496" i="18" s="1"/>
  <c r="B5820" i="18"/>
  <c r="N5820" i="18" s="1"/>
  <c r="B4595" i="18"/>
  <c r="N4595" i="18" s="1"/>
  <c r="B2157" i="18"/>
  <c r="N2157" i="18" s="1"/>
  <c r="B737" i="18"/>
  <c r="N737" i="18" s="1"/>
  <c r="B323" i="18"/>
  <c r="N323" i="18" s="1"/>
  <c r="B869" i="18"/>
  <c r="N869" i="18" s="1"/>
  <c r="B1828" i="18"/>
  <c r="N1828" i="18" s="1"/>
  <c r="B76" i="18"/>
  <c r="N76" i="18" s="1"/>
  <c r="B4761" i="18"/>
  <c r="N4761" i="18" s="1"/>
  <c r="B2269" i="18"/>
  <c r="N2269" i="18" s="1"/>
  <c r="B2978" i="18"/>
  <c r="N2978" i="18" s="1"/>
  <c r="B182" i="18"/>
  <c r="N182" i="18" s="1"/>
  <c r="B3606" i="18"/>
  <c r="N3606" i="18" s="1"/>
  <c r="B2392" i="18"/>
  <c r="N2392" i="18" s="1"/>
  <c r="B1045" i="18"/>
  <c r="N1045" i="18" s="1"/>
  <c r="B1701" i="18"/>
  <c r="N1701" i="18" s="1"/>
  <c r="B6013" i="18"/>
  <c r="N6013" i="18" s="1"/>
  <c r="B3399" i="18"/>
  <c r="N3399" i="18" s="1"/>
  <c r="B3692" i="18"/>
  <c r="N3692" i="18" s="1"/>
  <c r="B686" i="18"/>
  <c r="N686" i="18" s="1"/>
  <c r="B4056" i="18"/>
  <c r="N4056" i="18" s="1"/>
  <c r="B1871" i="18"/>
  <c r="N1871" i="18" s="1"/>
  <c r="B1699" i="18"/>
  <c r="N1699" i="18" s="1"/>
  <c r="B3694" i="18"/>
  <c r="N3694" i="18" s="1"/>
  <c r="B2720" i="18"/>
  <c r="N2720" i="18" s="1"/>
  <c r="B4709" i="18"/>
  <c r="N4709" i="18" s="1"/>
  <c r="B3083" i="18"/>
  <c r="N3083" i="18" s="1"/>
  <c r="B1932" i="18"/>
  <c r="N1932" i="18" s="1"/>
  <c r="B4485" i="18"/>
  <c r="N4485" i="18" s="1"/>
  <c r="B4083" i="18"/>
  <c r="N4083" i="18" s="1"/>
  <c r="B1040" i="18"/>
  <c r="N1040" i="18" s="1"/>
  <c r="B1309" i="18"/>
  <c r="N1309" i="18" s="1"/>
  <c r="B3734" i="18"/>
  <c r="N3734" i="18" s="1"/>
  <c r="B5102" i="18"/>
  <c r="N5102" i="18" s="1"/>
  <c r="B5075" i="18"/>
  <c r="N5075" i="18" s="1"/>
  <c r="B6064" i="18"/>
  <c r="N6064" i="18" s="1"/>
  <c r="B3318" i="18"/>
  <c r="N3318" i="18" s="1"/>
  <c r="B4843" i="18"/>
  <c r="N4843" i="18" s="1"/>
  <c r="B1136" i="18"/>
  <c r="N1136" i="18" s="1"/>
  <c r="B3162" i="18"/>
  <c r="N3162" i="18" s="1"/>
  <c r="B1384" i="18"/>
  <c r="N1384" i="18" s="1"/>
  <c r="B648" i="18"/>
  <c r="N648" i="18" s="1"/>
  <c r="B5548" i="18"/>
  <c r="N5548" i="18" s="1"/>
  <c r="B3027" i="18"/>
  <c r="N3027" i="18" s="1"/>
  <c r="B2837" i="18"/>
  <c r="N2837" i="18" s="1"/>
  <c r="B3481" i="18"/>
  <c r="N3481" i="18" s="1"/>
  <c r="B5754" i="18"/>
  <c r="N5754" i="18" s="1"/>
  <c r="B3340" i="18"/>
  <c r="N3340" i="18" s="1"/>
  <c r="B80" i="18"/>
  <c r="N80" i="18" s="1"/>
  <c r="B3292" i="18"/>
  <c r="N3292" i="18" s="1"/>
  <c r="B3783" i="18"/>
  <c r="N3783" i="18" s="1"/>
  <c r="B957" i="18"/>
  <c r="B154" i="18"/>
  <c r="N154" i="18" s="1"/>
  <c r="B2525" i="18"/>
  <c r="N2525" i="18" s="1"/>
  <c r="B4307" i="18"/>
  <c r="N4307" i="18" s="1"/>
  <c r="B4658" i="18"/>
  <c r="N4658" i="18" s="1"/>
  <c r="B5198" i="18"/>
  <c r="N5198" i="18" s="1"/>
  <c r="B731" i="18"/>
  <c r="N731" i="18" s="1"/>
  <c r="B2915" i="18"/>
  <c r="N2915" i="18" s="1"/>
  <c r="B3872" i="18"/>
  <c r="N3872" i="18" s="1"/>
  <c r="B4412" i="18"/>
  <c r="N4412" i="18" s="1"/>
  <c r="B5873" i="18"/>
  <c r="N5873" i="18" s="1"/>
  <c r="B6040" i="18"/>
  <c r="N6040" i="18" s="1"/>
  <c r="B1399" i="18"/>
  <c r="N1399" i="18" s="1"/>
  <c r="B5859" i="18"/>
  <c r="N5859" i="18" s="1"/>
  <c r="B5928" i="18"/>
  <c r="N5928" i="18" s="1"/>
  <c r="B630" i="18"/>
  <c r="N630" i="18" s="1"/>
  <c r="B4118" i="18"/>
  <c r="I4118" i="18" s="1"/>
  <c r="B1643" i="18"/>
  <c r="N1643" i="18" s="1"/>
  <c r="B2728" i="18"/>
  <c r="N2728" i="18" s="1"/>
  <c r="B2427" i="18"/>
  <c r="N2427" i="18" s="1"/>
  <c r="B2437" i="18"/>
  <c r="N2437" i="18" s="1"/>
  <c r="B3180" i="18"/>
  <c r="N3180" i="18" s="1"/>
  <c r="B4993" i="18"/>
  <c r="N4993" i="18" s="1"/>
  <c r="B5188" i="18"/>
  <c r="N5188" i="18" s="1"/>
  <c r="B3900" i="18"/>
  <c r="N3900" i="18" s="1"/>
  <c r="B3317" i="18"/>
  <c r="N3317" i="18" s="1"/>
  <c r="B1306" i="18"/>
  <c r="N1306" i="18" s="1"/>
  <c r="B3022" i="18"/>
  <c r="N3022" i="18" s="1"/>
  <c r="B2047" i="18"/>
  <c r="N2047" i="18" s="1"/>
  <c r="B2161" i="18"/>
  <c r="N2161" i="18" s="1"/>
  <c r="B4097" i="18"/>
  <c r="N4097" i="18" s="1"/>
  <c r="B2094" i="18"/>
  <c r="N2094" i="18" s="1"/>
  <c r="B5612" i="18"/>
  <c r="N5612" i="18" s="1"/>
  <c r="B4612" i="18"/>
  <c r="N4612" i="18" s="1"/>
  <c r="B1328" i="18"/>
  <c r="N1328" i="18" s="1"/>
  <c r="B3829" i="18"/>
  <c r="N3829" i="18" s="1"/>
  <c r="B705" i="18"/>
  <c r="N705" i="18" s="1"/>
  <c r="B4578" i="18"/>
  <c r="N4578" i="18" s="1"/>
  <c r="B3191" i="18"/>
  <c r="N3191" i="18" s="1"/>
  <c r="B363" i="18"/>
  <c r="N363" i="18" s="1"/>
  <c r="B2595" i="18"/>
  <c r="C2595" i="18" s="1"/>
  <c r="B3342" i="18"/>
  <c r="N3342" i="18" s="1"/>
  <c r="B5391" i="18"/>
  <c r="N5391" i="18" s="1"/>
  <c r="B4012" i="18"/>
  <c r="N4012" i="18" s="1"/>
  <c r="B791" i="18"/>
  <c r="N791" i="18" s="1"/>
  <c r="B2863" i="18"/>
  <c r="N2863" i="18" s="1"/>
  <c r="B2499" i="18"/>
  <c r="N2499" i="18" s="1"/>
  <c r="B3643" i="18"/>
  <c r="N3643" i="18" s="1"/>
  <c r="B1543" i="18"/>
  <c r="N1543" i="18" s="1"/>
  <c r="B4493" i="18"/>
  <c r="N4493" i="18" s="1"/>
  <c r="B2087" i="18"/>
  <c r="N2087" i="18" s="1"/>
  <c r="B440" i="18"/>
  <c r="N440" i="18" s="1"/>
  <c r="B4177" i="18"/>
  <c r="N4177" i="18" s="1"/>
  <c r="B2358" i="18"/>
  <c r="N2358" i="18" s="1"/>
  <c r="B1633" i="18"/>
  <c r="N1633" i="18" s="1"/>
  <c r="B4400" i="18"/>
  <c r="N4400" i="18" s="1"/>
  <c r="B5009" i="18"/>
  <c r="N5009" i="18" s="1"/>
  <c r="B1367" i="18"/>
  <c r="N1367" i="18" s="1"/>
  <c r="B956" i="18"/>
  <c r="N956" i="18" s="1"/>
  <c r="B1948" i="18"/>
  <c r="N1948" i="18" s="1"/>
  <c r="B1966" i="18"/>
  <c r="N1966" i="18" s="1"/>
  <c r="B485" i="18"/>
  <c r="N485" i="18" s="1"/>
  <c r="B5941" i="18"/>
  <c r="N5941" i="18" s="1"/>
  <c r="B5285" i="18"/>
  <c r="N5285" i="18" s="1"/>
  <c r="B2943" i="18"/>
  <c r="N2943" i="18" s="1"/>
  <c r="B5535" i="18"/>
  <c r="N5535" i="18" s="1"/>
  <c r="B3965" i="18"/>
  <c r="N3965" i="18" s="1"/>
  <c r="B1284" i="18"/>
  <c r="N1284" i="18" s="1"/>
  <c r="B5924" i="18"/>
  <c r="N5924" i="18" s="1"/>
  <c r="B3015" i="18"/>
  <c r="N3015" i="18" s="1"/>
  <c r="B4544" i="18"/>
  <c r="N4544" i="18" s="1"/>
  <c r="B3680" i="18"/>
  <c r="N3680" i="18" s="1"/>
  <c r="B1573" i="18"/>
  <c r="N1573" i="18" s="1"/>
  <c r="B3156" i="18"/>
  <c r="N3156" i="18" s="1"/>
  <c r="B4982" i="18"/>
  <c r="N4982" i="18" s="1"/>
  <c r="B4483" i="18"/>
  <c r="N4483" i="18" s="1"/>
  <c r="B3308" i="18"/>
  <c r="N3308" i="18" s="1"/>
  <c r="B1562" i="18"/>
  <c r="N1562" i="18" s="1"/>
  <c r="B5145" i="18"/>
  <c r="N5145" i="18" s="1"/>
  <c r="B1595" i="18"/>
  <c r="N1595" i="18" s="1"/>
  <c r="B3310" i="18"/>
  <c r="N3310" i="18" s="1"/>
  <c r="B3497" i="18"/>
  <c r="N3497" i="18" s="1"/>
  <c r="B3959" i="18"/>
  <c r="N3959" i="18" s="1"/>
  <c r="B4140" i="18"/>
  <c r="N4140" i="18" s="1"/>
  <c r="B1696" i="18"/>
  <c r="N1696" i="18" s="1"/>
  <c r="B4077" i="18"/>
  <c r="N4077" i="18" s="1"/>
  <c r="B2754" i="18"/>
  <c r="N2754" i="18" s="1"/>
  <c r="B6010" i="18"/>
  <c r="N6010" i="18" s="1"/>
  <c r="B2698" i="18"/>
  <c r="N2698" i="18" s="1"/>
  <c r="B3589" i="18"/>
  <c r="N3589" i="18" s="1"/>
  <c r="B2814" i="18"/>
  <c r="N2814" i="18" s="1"/>
  <c r="B5644" i="18"/>
  <c r="N5644" i="18" s="1"/>
  <c r="B191" i="18"/>
  <c r="N191" i="18" s="1"/>
  <c r="B4013" i="18"/>
  <c r="N4013" i="18" s="1"/>
  <c r="B4376" i="18"/>
  <c r="N4376" i="18" s="1"/>
  <c r="B1302" i="18"/>
  <c r="N1302" i="18" s="1"/>
  <c r="B3877" i="18"/>
  <c r="N3877" i="18" s="1"/>
  <c r="B5551" i="18"/>
  <c r="N5551" i="18" s="1"/>
  <c r="B1655" i="18"/>
  <c r="N1655" i="18" s="1"/>
  <c r="B2046" i="18"/>
  <c r="E2046" i="18" s="1"/>
  <c r="B2262" i="18"/>
  <c r="N2262" i="18" s="1"/>
  <c r="B5064" i="18"/>
  <c r="N5064" i="18" s="1"/>
  <c r="B803" i="18"/>
  <c r="N803" i="18" s="1"/>
  <c r="B3894" i="18"/>
  <c r="N3894" i="18" s="1"/>
  <c r="B4959" i="18"/>
  <c r="N4959" i="18" s="1"/>
  <c r="B4359" i="18"/>
  <c r="N4359" i="18" s="1"/>
  <c r="B2362" i="18"/>
  <c r="N2362" i="18" s="1"/>
  <c r="B4131" i="18"/>
  <c r="N4131" i="18" s="1"/>
  <c r="B2355" i="18"/>
  <c r="N2355" i="18" s="1"/>
  <c r="B761" i="18"/>
  <c r="N761" i="18" s="1"/>
  <c r="B2709" i="18"/>
  <c r="N2709" i="18" s="1"/>
  <c r="B3412" i="18"/>
  <c r="N3412" i="18" s="1"/>
  <c r="B5284" i="18"/>
  <c r="N5284" i="18" s="1"/>
  <c r="B3352" i="18"/>
  <c r="N3352" i="18" s="1"/>
  <c r="B5255" i="18"/>
  <c r="N5255" i="18" s="1"/>
  <c r="B1740" i="18"/>
  <c r="N1740" i="18" s="1"/>
  <c r="B5237" i="18"/>
  <c r="N5237" i="18" s="1"/>
  <c r="B4748" i="18"/>
  <c r="N4748" i="18" s="1"/>
  <c r="B5594" i="18"/>
  <c r="N5594" i="18" s="1"/>
  <c r="B2244" i="18"/>
  <c r="N2244" i="18" s="1"/>
  <c r="B3516" i="18"/>
  <c r="N3516" i="18" s="1"/>
  <c r="B3353" i="18"/>
  <c r="N3353" i="18" s="1"/>
  <c r="B5117" i="18"/>
  <c r="N5117" i="18" s="1"/>
  <c r="B5364" i="18"/>
  <c r="N5364" i="18" s="1"/>
  <c r="B51" i="18"/>
  <c r="N51" i="18" s="1"/>
  <c r="B4171" i="18"/>
  <c r="N4171" i="18" s="1"/>
  <c r="B3744" i="18"/>
  <c r="N3744" i="18" s="1"/>
  <c r="B1854" i="18"/>
  <c r="N1854" i="18" s="1"/>
  <c r="B3779" i="18"/>
  <c r="N3779" i="18" s="1"/>
  <c r="B5689" i="18"/>
  <c r="N5689" i="18" s="1"/>
  <c r="B2419" i="18"/>
  <c r="N2419" i="18" s="1"/>
  <c r="B1574" i="18"/>
  <c r="F1574" i="18" s="1"/>
  <c r="B1464" i="18"/>
  <c r="N1464" i="18" s="1"/>
  <c r="B2672" i="18"/>
  <c r="N2672" i="18" s="1"/>
  <c r="B4344" i="18"/>
  <c r="N4344" i="18" s="1"/>
  <c r="B5843" i="18"/>
  <c r="N5843" i="18" s="1"/>
  <c r="B2146" i="18"/>
  <c r="N2146" i="18" s="1"/>
  <c r="B1939" i="18"/>
  <c r="N1939" i="18" s="1"/>
  <c r="B4218" i="18"/>
  <c r="N4218" i="18" s="1"/>
  <c r="B1759" i="18"/>
  <c r="N1759" i="18" s="1"/>
  <c r="B729" i="18"/>
  <c r="N729" i="18" s="1"/>
  <c r="B3577" i="18"/>
  <c r="N3577" i="18" s="1"/>
  <c r="B2605" i="18"/>
  <c r="N2605" i="18" s="1"/>
  <c r="B5950" i="18"/>
  <c r="N5950" i="18" s="1"/>
  <c r="B3812" i="18"/>
  <c r="N3812" i="18" s="1"/>
  <c r="B3122" i="18"/>
  <c r="N3122" i="18" s="1"/>
  <c r="B2447" i="18"/>
  <c r="N2447" i="18" s="1"/>
  <c r="B2201" i="18"/>
  <c r="N2201" i="18" s="1"/>
  <c r="B2903" i="18"/>
  <c r="N2903" i="18" s="1"/>
  <c r="B4704" i="18"/>
  <c r="N4704" i="18" s="1"/>
  <c r="B124" i="18"/>
  <c r="N124" i="18" s="1"/>
  <c r="B2649" i="18"/>
  <c r="N2649" i="18" s="1"/>
  <c r="B996" i="18"/>
  <c r="N996" i="18" s="1"/>
  <c r="B2276" i="18"/>
  <c r="N2276" i="18" s="1"/>
  <c r="B1108" i="18"/>
  <c r="N1108" i="18" s="1"/>
  <c r="B3755" i="18"/>
  <c r="N3755" i="18" s="1"/>
  <c r="B1736" i="18"/>
  <c r="N1736" i="18" s="1"/>
  <c r="B473" i="18"/>
  <c r="N473" i="18" s="1"/>
  <c r="B4007" i="18"/>
  <c r="N4007" i="18" s="1"/>
  <c r="B3228" i="18"/>
  <c r="N3228" i="18" s="1"/>
  <c r="B1222" i="18"/>
  <c r="N1222" i="18" s="1"/>
  <c r="B4035" i="18"/>
  <c r="N4035" i="18" s="1"/>
  <c r="B3697" i="18"/>
  <c r="N3697" i="18" s="1"/>
  <c r="B1671" i="18"/>
  <c r="N1671" i="18" s="1"/>
  <c r="B1761" i="18"/>
  <c r="N1761" i="18" s="1"/>
  <c r="B1209" i="18"/>
  <c r="N1209" i="18" s="1"/>
  <c r="B5119" i="18"/>
  <c r="N5119" i="18" s="1"/>
  <c r="B653" i="18"/>
  <c r="N653" i="18" s="1"/>
  <c r="B1124" i="18"/>
  <c r="N1124" i="18" s="1"/>
  <c r="B5171" i="18"/>
  <c r="N5171" i="18" s="1"/>
  <c r="B2367" i="18"/>
  <c r="N2367" i="18" s="1"/>
  <c r="B1798" i="18"/>
  <c r="N1798" i="18" s="1"/>
  <c r="B4310" i="18"/>
  <c r="N4310" i="18" s="1"/>
  <c r="B3875" i="18"/>
  <c r="N3875" i="18" s="1"/>
  <c r="B2316" i="18"/>
  <c r="N2316" i="18" s="1"/>
  <c r="B5660" i="18"/>
  <c r="N5660" i="18" s="1"/>
  <c r="B2681" i="18"/>
  <c r="N2681" i="18" s="1"/>
  <c r="B4649" i="18"/>
  <c r="N4649" i="18" s="1"/>
  <c r="B1033" i="18"/>
  <c r="N1033" i="18" s="1"/>
  <c r="B1249" i="18"/>
  <c r="N1249" i="18" s="1"/>
  <c r="B5132" i="18"/>
  <c r="N5132" i="18" s="1"/>
  <c r="B491" i="18"/>
  <c r="N491" i="18" s="1"/>
  <c r="B1892" i="18"/>
  <c r="N1892" i="18" s="1"/>
  <c r="B5059" i="18"/>
  <c r="N5059" i="18" s="1"/>
  <c r="B4627" i="18"/>
  <c r="N4627" i="18" s="1"/>
  <c r="B2144" i="18"/>
  <c r="N2144" i="18" s="1"/>
  <c r="B3770" i="18"/>
  <c r="N3770" i="18" s="1"/>
  <c r="B3246" i="18"/>
  <c r="N3246" i="18" s="1"/>
  <c r="B960" i="18"/>
  <c r="N960" i="18" s="1"/>
  <c r="B4554" i="18"/>
  <c r="N4554" i="18" s="1"/>
  <c r="B5120" i="18"/>
  <c r="N5120" i="18" s="1"/>
  <c r="B4741" i="18"/>
  <c r="N4741" i="18" s="1"/>
  <c r="B2562" i="18"/>
  <c r="N2562" i="18" s="1"/>
  <c r="B2578" i="18"/>
  <c r="N2578" i="18" s="1"/>
  <c r="B481" i="18"/>
  <c r="N481" i="18" s="1"/>
  <c r="B5585" i="18"/>
  <c r="H5585" i="18" s="1"/>
  <c r="B5174" i="18"/>
  <c r="N5174" i="18" s="1"/>
  <c r="B3590" i="18"/>
  <c r="N3590" i="18" s="1"/>
  <c r="B3227" i="18"/>
  <c r="N3227" i="18" s="1"/>
  <c r="B4660" i="18"/>
  <c r="N4660" i="18" s="1"/>
  <c r="B743" i="18"/>
  <c r="N743" i="18" s="1"/>
  <c r="B852" i="18"/>
  <c r="N852" i="18" s="1"/>
  <c r="B4088" i="18"/>
  <c r="N4088" i="18" s="1"/>
  <c r="B3479" i="18"/>
  <c r="N3479" i="18" s="1"/>
  <c r="B5550" i="18"/>
  <c r="N5550" i="18" s="1"/>
  <c r="B1626" i="18"/>
  <c r="N1626" i="18" s="1"/>
  <c r="B5274" i="18"/>
  <c r="N5274" i="18" s="1"/>
  <c r="B3332" i="18"/>
  <c r="N3332" i="18" s="1"/>
  <c r="B3385" i="18"/>
  <c r="N3385" i="18" s="1"/>
  <c r="B2645" i="18"/>
  <c r="N2645" i="18" s="1"/>
  <c r="B4430" i="18"/>
  <c r="N4430" i="18" s="1"/>
  <c r="B5505" i="18"/>
  <c r="N5505" i="18" s="1"/>
  <c r="B1683" i="18"/>
  <c r="N1683" i="18" s="1"/>
  <c r="B5369" i="18"/>
  <c r="N5369" i="18" s="1"/>
  <c r="B5468" i="18"/>
  <c r="N5468" i="18" s="1"/>
  <c r="B1207" i="18"/>
  <c r="N1207" i="18" s="1"/>
  <c r="B1483" i="18"/>
  <c r="N1483" i="18" s="1"/>
  <c r="B3482" i="18"/>
  <c r="N3482" i="18" s="1"/>
  <c r="B6036" i="18"/>
  <c r="N6036" i="18" s="1"/>
  <c r="B3004" i="18"/>
  <c r="N3004" i="18" s="1"/>
  <c r="B3132" i="18"/>
  <c r="N3132" i="18" s="1"/>
  <c r="B1900" i="18"/>
  <c r="N1900" i="18" s="1"/>
  <c r="B6026" i="18"/>
  <c r="N6026" i="18" s="1"/>
  <c r="B1205" i="18"/>
  <c r="N1205" i="18" s="1"/>
  <c r="B4241" i="18"/>
  <c r="N4241" i="18" s="1"/>
  <c r="B5813" i="18"/>
  <c r="N5813" i="18" s="1"/>
  <c r="B739" i="18"/>
  <c r="N739" i="18" s="1"/>
  <c r="B4500" i="18"/>
  <c r="N4500" i="18" s="1"/>
  <c r="B4907" i="18"/>
  <c r="N4907" i="18" s="1"/>
  <c r="B5293" i="18"/>
  <c r="N5293" i="18" s="1"/>
  <c r="B3213" i="18"/>
  <c r="N3213" i="18" s="1"/>
  <c r="B3493" i="18"/>
  <c r="N3493" i="18" s="1"/>
  <c r="B3876" i="18"/>
  <c r="N3876" i="18" s="1"/>
  <c r="B4558" i="18"/>
  <c r="N4558" i="18" s="1"/>
  <c r="B2932" i="18"/>
  <c r="N2932" i="18" s="1"/>
  <c r="B5857" i="18"/>
  <c r="N5857" i="18" s="1"/>
  <c r="B1185" i="18"/>
  <c r="N1185" i="18" s="1"/>
  <c r="B4064" i="18"/>
  <c r="N4064" i="18" s="1"/>
  <c r="B4273" i="18"/>
  <c r="N4273" i="18" s="1"/>
  <c r="B5127" i="18"/>
  <c r="N5127" i="18" s="1"/>
  <c r="B3888" i="18"/>
  <c r="N3888" i="18" s="1"/>
  <c r="B6007" i="18"/>
  <c r="N6007" i="18" s="1"/>
  <c r="B6001" i="18"/>
  <c r="N6001" i="18" s="1"/>
  <c r="B2200" i="18"/>
  <c r="E2200" i="18" s="1"/>
  <c r="B2732" i="18"/>
  <c r="N2732" i="18" s="1"/>
  <c r="B763" i="18"/>
  <c r="N763" i="18" s="1"/>
  <c r="B3987" i="18"/>
  <c r="N3987" i="18" s="1"/>
  <c r="B1499" i="18"/>
  <c r="N1499" i="18" s="1"/>
  <c r="B145" i="18"/>
  <c r="N145" i="18" s="1"/>
  <c r="B2824" i="18"/>
  <c r="N2824" i="18" s="1"/>
  <c r="B1513" i="18"/>
  <c r="N1513" i="18" s="1"/>
  <c r="B4650" i="18"/>
  <c r="N4650" i="18" s="1"/>
  <c r="B678" i="18"/>
  <c r="N678" i="18" s="1"/>
  <c r="B2877" i="18"/>
  <c r="N2877" i="18" s="1"/>
  <c r="B5701" i="18"/>
  <c r="N5701" i="18" s="1"/>
  <c r="B1536" i="18"/>
  <c r="N1536" i="18" s="1"/>
  <c r="B5862" i="18"/>
  <c r="N5862" i="18" s="1"/>
  <c r="B3647" i="18"/>
  <c r="N3647" i="18" s="1"/>
  <c r="B5562" i="18"/>
  <c r="N5562" i="18" s="1"/>
  <c r="B2565" i="18"/>
  <c r="N2565" i="18" s="1"/>
  <c r="B2373" i="18"/>
  <c r="N2373" i="18" s="1"/>
  <c r="B4969" i="18"/>
  <c r="N4969" i="18" s="1"/>
  <c r="B5663" i="18"/>
  <c r="N5663" i="18" s="1"/>
  <c r="B2346" i="18"/>
  <c r="N2346" i="18" s="1"/>
  <c r="B1769" i="18"/>
  <c r="N1769" i="18" s="1"/>
  <c r="B2894" i="18"/>
  <c r="N2894" i="18" s="1"/>
  <c r="B2854" i="18"/>
  <c r="N2854" i="18" s="1"/>
  <c r="B2972" i="18"/>
  <c r="N2972" i="18" s="1"/>
  <c r="B722" i="18"/>
  <c r="N722" i="18" s="1"/>
  <c r="B5235" i="18"/>
  <c r="N5235" i="18" s="1"/>
  <c r="B3467" i="18"/>
  <c r="N3467" i="18" s="1"/>
  <c r="B4258" i="18"/>
  <c r="N4258" i="18" s="1"/>
  <c r="B2628" i="18"/>
  <c r="N2628" i="18" s="1"/>
  <c r="B3796" i="18"/>
  <c r="N3796" i="18" s="1"/>
  <c r="B4387" i="18"/>
  <c r="N4387" i="18" s="1"/>
  <c r="B4525" i="18"/>
  <c r="N4525" i="18" s="1"/>
  <c r="B5287" i="18"/>
  <c r="N5287" i="18" s="1"/>
  <c r="B386" i="18"/>
  <c r="N386" i="18" s="1"/>
  <c r="B1387" i="18"/>
  <c r="N1387" i="18" s="1"/>
  <c r="B4603" i="18"/>
  <c r="N4603" i="18" s="1"/>
  <c r="B3070" i="18"/>
  <c r="N3070" i="18" s="1"/>
  <c r="B2016" i="18"/>
  <c r="N2016" i="18" s="1"/>
  <c r="B5118" i="18"/>
  <c r="B299" i="18"/>
  <c r="N299" i="18" s="1"/>
  <c r="B2676" i="18"/>
  <c r="N2676" i="18" s="1"/>
  <c r="B3161" i="18"/>
  <c r="N3161" i="18" s="1"/>
  <c r="B1169" i="18"/>
  <c r="N1169" i="18" s="1"/>
  <c r="B4511" i="18"/>
  <c r="N4511" i="18" s="1"/>
  <c r="B1486" i="18"/>
  <c r="N1486" i="18" s="1"/>
  <c r="B1703" i="18"/>
  <c r="N1703" i="18" s="1"/>
  <c r="B3573" i="18"/>
  <c r="N3573" i="18" s="1"/>
  <c r="B5377" i="18"/>
  <c r="N5377" i="18" s="1"/>
  <c r="B2557" i="18"/>
  <c r="N2557" i="18" s="1"/>
  <c r="B6016" i="18"/>
  <c r="N6016" i="18" s="1"/>
  <c r="B2717" i="18"/>
  <c r="N2717" i="18" s="1"/>
  <c r="B5273" i="18"/>
  <c r="N5273" i="18" s="1"/>
  <c r="B618" i="18"/>
  <c r="N618" i="18" s="1"/>
  <c r="B3743" i="18"/>
  <c r="N3743" i="18" s="1"/>
  <c r="B291" i="18"/>
  <c r="N291" i="18" s="1"/>
  <c r="B4893" i="18"/>
  <c r="N4893" i="18" s="1"/>
  <c r="B1090" i="18"/>
  <c r="N1090" i="18" s="1"/>
  <c r="B588" i="18"/>
  <c r="N588" i="18" s="1"/>
  <c r="B3360" i="18"/>
  <c r="N3360" i="18" s="1"/>
  <c r="B4666" i="18"/>
  <c r="N4666" i="18" s="1"/>
  <c r="B2550" i="18"/>
  <c r="N2550" i="18" s="1"/>
  <c r="B683" i="18"/>
  <c r="N683" i="18" s="1"/>
  <c r="B5630" i="18"/>
  <c r="N5630" i="18" s="1"/>
  <c r="B2022" i="18"/>
  <c r="N2022" i="18" s="1"/>
  <c r="B1139" i="18"/>
  <c r="N1139" i="18" s="1"/>
  <c r="B1193" i="18"/>
  <c r="N1193" i="18" s="1"/>
  <c r="B3315" i="18"/>
  <c r="N3315" i="18" s="1"/>
  <c r="B2856" i="18"/>
  <c r="N2856" i="18" s="1"/>
  <c r="B3524" i="18"/>
  <c r="N3524" i="18" s="1"/>
  <c r="B3252" i="18"/>
  <c r="N3252" i="18" s="1"/>
  <c r="B2112" i="18"/>
  <c r="N2112" i="18" s="1"/>
  <c r="B5574" i="18"/>
  <c r="N5574" i="18" s="1"/>
  <c r="B3386" i="18"/>
  <c r="N3386" i="18" s="1"/>
  <c r="B5666" i="18"/>
  <c r="N5666" i="18" s="1"/>
  <c r="B5919" i="18"/>
  <c r="N5919" i="18" s="1"/>
  <c r="B2009" i="18"/>
  <c r="N2009" i="18" s="1"/>
  <c r="B2445" i="18"/>
  <c r="N2445" i="18" s="1"/>
  <c r="B3616" i="18"/>
  <c r="N3616" i="18" s="1"/>
  <c r="B5019" i="18"/>
  <c r="N5019" i="18" s="1"/>
  <c r="B3235" i="18"/>
  <c r="N3235" i="18" s="1"/>
  <c r="B2220" i="18"/>
  <c r="N2220" i="18" s="1"/>
  <c r="B5674" i="18"/>
  <c r="N5674" i="18" s="1"/>
  <c r="B4256" i="18"/>
  <c r="N4256" i="18" s="1"/>
  <c r="B1702" i="18"/>
  <c r="N1702" i="18" s="1"/>
  <c r="B3441" i="18"/>
  <c r="N3441" i="18" s="1"/>
  <c r="B2347" i="18"/>
  <c r="N2347" i="18" s="1"/>
  <c r="B5074" i="18"/>
  <c r="N5074" i="18" s="1"/>
  <c r="B2679" i="18"/>
  <c r="K2679" i="18" s="1"/>
  <c r="B479" i="18"/>
  <c r="N479" i="18" s="1"/>
  <c r="B3956" i="18"/>
  <c r="N3956" i="18" s="1"/>
  <c r="B1044" i="18"/>
  <c r="N1044" i="18" s="1"/>
  <c r="B2599" i="18"/>
  <c r="N2599" i="18" s="1"/>
  <c r="B2390" i="18"/>
  <c r="N2390" i="18" s="1"/>
  <c r="B5492" i="18"/>
  <c r="N5492" i="18" s="1"/>
  <c r="B3123" i="18"/>
  <c r="N3123" i="18" s="1"/>
  <c r="B4688" i="18"/>
  <c r="N4688" i="18" s="1"/>
  <c r="B4780" i="18"/>
  <c r="N4780" i="18" s="1"/>
  <c r="B92" i="18"/>
  <c r="N92" i="18" s="1"/>
  <c r="B1816" i="18"/>
  <c r="N1816" i="18" s="1"/>
  <c r="B4327" i="18"/>
  <c r="N4327" i="18" s="1"/>
  <c r="B6009" i="18"/>
  <c r="N6009" i="18" s="1"/>
  <c r="B5940" i="18"/>
  <c r="N5940" i="18" s="1"/>
  <c r="B4004" i="18"/>
  <c r="N4004" i="18" s="1"/>
  <c r="B2122" i="18"/>
  <c r="N2122" i="18" s="1"/>
  <c r="B2205" i="18"/>
  <c r="N2205" i="18" s="1"/>
  <c r="B4277" i="18"/>
  <c r="N4277" i="18" s="1"/>
  <c r="B3314" i="18"/>
  <c r="N3314" i="18" s="1"/>
  <c r="B2889" i="18"/>
  <c r="N2889" i="18" s="1"/>
  <c r="B4048" i="18"/>
  <c r="N4048" i="18" s="1"/>
  <c r="B4789" i="18"/>
  <c r="N4789" i="18" s="1"/>
  <c r="B1775" i="18"/>
  <c r="N1775" i="18" s="1"/>
  <c r="B3300" i="18"/>
  <c r="N3300" i="18" s="1"/>
  <c r="B1069" i="18"/>
  <c r="N1069" i="18" s="1"/>
  <c r="B5512" i="18"/>
  <c r="N5512" i="18" s="1"/>
  <c r="B5124" i="18"/>
  <c r="N5124" i="18" s="1"/>
  <c r="B5510" i="18"/>
  <c r="N5510" i="18" s="1"/>
  <c r="B2515" i="18"/>
  <c r="N2515" i="18" s="1"/>
  <c r="B1240" i="18"/>
  <c r="N1240" i="18" s="1"/>
  <c r="B2875" i="18"/>
  <c r="N2875" i="18" s="1"/>
  <c r="B4470" i="18"/>
  <c r="K4470" i="18" s="1"/>
  <c r="B4773" i="18"/>
  <c r="N4773" i="18" s="1"/>
  <c r="B2638" i="18"/>
  <c r="N2638" i="18" s="1"/>
  <c r="B4615" i="18"/>
  <c r="N4615" i="18" s="1"/>
  <c r="B1789" i="18"/>
  <c r="N1789" i="18" s="1"/>
  <c r="B1120" i="18"/>
  <c r="N1120" i="18" s="1"/>
  <c r="B2513" i="18"/>
  <c r="N2513" i="18" s="1"/>
  <c r="B3979" i="18"/>
  <c r="N3979" i="18" s="1"/>
  <c r="B1973" i="18"/>
  <c r="M1973" i="18" s="1"/>
  <c r="B5379" i="18"/>
  <c r="N5379" i="18" s="1"/>
  <c r="B3579" i="18"/>
  <c r="N3579" i="18" s="1"/>
  <c r="B5717" i="18"/>
  <c r="N5717" i="18" s="1"/>
  <c r="B2097" i="18"/>
  <c r="N2097" i="18" s="1"/>
  <c r="B4717" i="18"/>
  <c r="N4717" i="18" s="1"/>
  <c r="B3419" i="18"/>
  <c r="N3419" i="18" s="1"/>
  <c r="B1621" i="18"/>
  <c r="N1621" i="18" s="1"/>
  <c r="B3526" i="18"/>
  <c r="N3526" i="18" s="1"/>
  <c r="B95" i="18"/>
  <c r="N95" i="18" s="1"/>
  <c r="B1545" i="18"/>
  <c r="N1545" i="18" s="1"/>
  <c r="B3559" i="18"/>
  <c r="N3559" i="18" s="1"/>
  <c r="B795" i="18"/>
  <c r="N795" i="18" s="1"/>
  <c r="B3400" i="18"/>
  <c r="N3400" i="18" s="1"/>
  <c r="B4629" i="18"/>
  <c r="N4629" i="18" s="1"/>
  <c r="B5882" i="18"/>
  <c r="N5882" i="18" s="1"/>
  <c r="B2701" i="18"/>
  <c r="N2701" i="18" s="1"/>
  <c r="B5178" i="18"/>
  <c r="N5178" i="18" s="1"/>
  <c r="B4202" i="18"/>
  <c r="N4202" i="18" s="1"/>
  <c r="B573" i="18"/>
  <c r="N573" i="18" s="1"/>
  <c r="B3529" i="18"/>
  <c r="N3529" i="18" s="1"/>
  <c r="B151" i="18"/>
  <c r="N151" i="18" s="1"/>
  <c r="B4075" i="18"/>
  <c r="N4075" i="18" s="1"/>
  <c r="B4931" i="18"/>
  <c r="N4931" i="18" s="1"/>
  <c r="B769" i="18"/>
  <c r="N769" i="18" s="1"/>
  <c r="B886" i="18"/>
  <c r="N886" i="18" s="1"/>
  <c r="B3715" i="18"/>
  <c r="N3715" i="18" s="1"/>
  <c r="B1016" i="18"/>
  <c r="N1016" i="18" s="1"/>
  <c r="B2640" i="18"/>
  <c r="N2640" i="18" s="1"/>
  <c r="B3564" i="18"/>
  <c r="N3564" i="18" s="1"/>
  <c r="B3007" i="18"/>
  <c r="N3007" i="18" s="1"/>
  <c r="B3451" i="18"/>
  <c r="N3451" i="18" s="1"/>
  <c r="B805" i="18"/>
  <c r="N805" i="18" s="1"/>
  <c r="B3977" i="18"/>
  <c r="N3977" i="18" s="1"/>
  <c r="B3513" i="18"/>
  <c r="N3513" i="18" s="1"/>
  <c r="B38" i="18"/>
  <c r="N38" i="18" s="1"/>
  <c r="B1896" i="18"/>
  <c r="N1896" i="18" s="1"/>
  <c r="B1784" i="18"/>
  <c r="N1784" i="18" s="1"/>
  <c r="B6028" i="18"/>
  <c r="N6028" i="18" s="1"/>
  <c r="B3881" i="18"/>
  <c r="N3881" i="18" s="1"/>
  <c r="B4392" i="18"/>
  <c r="N4392" i="18" s="1"/>
  <c r="B5914" i="18"/>
  <c r="N5914" i="18" s="1"/>
  <c r="B1713" i="18"/>
  <c r="N1713" i="18" s="1"/>
  <c r="B4099" i="18"/>
  <c r="N4099" i="18" s="1"/>
  <c r="B4517" i="18"/>
  <c r="N4517" i="18" s="1"/>
  <c r="B1563" i="18"/>
  <c r="N1563" i="18" s="1"/>
  <c r="B4530" i="18"/>
  <c r="N4530" i="18" s="1"/>
  <c r="B2270" i="18"/>
  <c r="N2270" i="18" s="1"/>
  <c r="B2059" i="18"/>
  <c r="L2059" i="18" s="1"/>
  <c r="B4732" i="18"/>
  <c r="N4732" i="18" s="1"/>
  <c r="B3250" i="18"/>
  <c r="N3250" i="18" s="1"/>
  <c r="B2229" i="18"/>
  <c r="N2229" i="18" s="1"/>
  <c r="B4420" i="18"/>
  <c r="N4420" i="18" s="1"/>
  <c r="B3218" i="18"/>
  <c r="N3218" i="18" s="1"/>
  <c r="B5783" i="18"/>
  <c r="N5783" i="18" s="1"/>
  <c r="B4549" i="18"/>
  <c r="B3574" i="18"/>
  <c r="N3574" i="18" s="1"/>
  <c r="B4803" i="18"/>
  <c r="N4803" i="18" s="1"/>
  <c r="B3377" i="18"/>
  <c r="N3377" i="18" s="1"/>
  <c r="B1374" i="18"/>
  <c r="N1374" i="18" s="1"/>
  <c r="B4923" i="18"/>
  <c r="N4923" i="18" s="1"/>
  <c r="B621" i="18"/>
  <c r="N621" i="18" s="1"/>
  <c r="B3831" i="18"/>
  <c r="N3831" i="18" s="1"/>
  <c r="B4358" i="18"/>
  <c r="N4358" i="18" s="1"/>
  <c r="B2586" i="18"/>
  <c r="E2586" i="18" s="1"/>
  <c r="B5561" i="18"/>
  <c r="N5561" i="18" s="1"/>
  <c r="B3280" i="18"/>
  <c r="N3280" i="18" s="1"/>
  <c r="B105" i="18"/>
  <c r="N105" i="18" s="1"/>
  <c r="B704" i="18"/>
  <c r="N704" i="18" s="1"/>
  <c r="B2980" i="18"/>
  <c r="N2980" i="18" s="1"/>
  <c r="B4367" i="18"/>
  <c r="N4367" i="18" s="1"/>
  <c r="B3707" i="18"/>
  <c r="N3707" i="18" s="1"/>
  <c r="B1459" i="18"/>
  <c r="N1459" i="18" s="1"/>
  <c r="B1960" i="18"/>
  <c r="N1960" i="18" s="1"/>
  <c r="B49" i="18"/>
  <c r="N49" i="18" s="1"/>
  <c r="B6100" i="18"/>
  <c r="N6100" i="18" s="1"/>
  <c r="B2000" i="18"/>
  <c r="N2000" i="18" s="1"/>
  <c r="B5681" i="18"/>
  <c r="N5681" i="18" s="1"/>
  <c r="B532" i="18"/>
  <c r="N532" i="18" s="1"/>
  <c r="B1681" i="18"/>
  <c r="N1681" i="18" s="1"/>
  <c r="B2716" i="18"/>
  <c r="N2716" i="18" s="1"/>
  <c r="B413" i="18"/>
  <c r="N413" i="18" s="1"/>
  <c r="B1342" i="18"/>
  <c r="N1342" i="18" s="1"/>
  <c r="B3056" i="18"/>
  <c r="N3056" i="18" s="1"/>
  <c r="B1579" i="18"/>
  <c r="N1579" i="18" s="1"/>
  <c r="B2052" i="18"/>
  <c r="B4390" i="18"/>
  <c r="N4390" i="18" s="1"/>
  <c r="B5923" i="18"/>
  <c r="N5923" i="18" s="1"/>
  <c r="B1560" i="18"/>
  <c r="N1560" i="18" s="1"/>
  <c r="B3776" i="18"/>
  <c r="N3776" i="18" s="1"/>
  <c r="B2819" i="18"/>
  <c r="N2819" i="18" s="1"/>
  <c r="B5997" i="18"/>
  <c r="N5997" i="18" s="1"/>
  <c r="B3551" i="18"/>
  <c r="N3551" i="18" s="1"/>
  <c r="B5329" i="18"/>
  <c r="N5329" i="18" s="1"/>
  <c r="B1697" i="18"/>
  <c r="N1697" i="18" s="1"/>
  <c r="B5844" i="18"/>
  <c r="N5844" i="18" s="1"/>
  <c r="B1346" i="18"/>
  <c r="N1346" i="18" s="1"/>
  <c r="B4497" i="18"/>
  <c r="N4497" i="18" s="1"/>
  <c r="B2682" i="18"/>
  <c r="N2682" i="18" s="1"/>
  <c r="B3304" i="18"/>
  <c r="N3304" i="18" s="1"/>
  <c r="B895" i="18"/>
  <c r="N895" i="18" s="1"/>
  <c r="B1882" i="18"/>
  <c r="N1882" i="18" s="1"/>
  <c r="B3622" i="18"/>
  <c r="N3622" i="18" s="1"/>
  <c r="B429" i="18"/>
  <c r="N429" i="18" s="1"/>
  <c r="B738" i="18"/>
  <c r="N738" i="18" s="1"/>
  <c r="B6056" i="18"/>
  <c r="N6056" i="18" s="1"/>
  <c r="B504" i="18"/>
  <c r="N504" i="18" s="1"/>
  <c r="B542" i="18"/>
  <c r="N542" i="18" s="1"/>
  <c r="B2250" i="18"/>
  <c r="N2250" i="18" s="1"/>
  <c r="B2278" i="18"/>
  <c r="N2278" i="18" s="1"/>
  <c r="B3319" i="18"/>
  <c r="N3319" i="18" s="1"/>
  <c r="B5471" i="18"/>
  <c r="N5471" i="18" s="1"/>
  <c r="B3924" i="18"/>
  <c r="N3924" i="18" s="1"/>
  <c r="B792" i="18"/>
  <c r="N792" i="18" s="1"/>
  <c r="B3487" i="18"/>
  <c r="N3487" i="18" s="1"/>
  <c r="B1429" i="18"/>
  <c r="N1429" i="18" s="1"/>
  <c r="B5101" i="18"/>
  <c r="N5101" i="18" s="1"/>
  <c r="B2808" i="18"/>
  <c r="K2808" i="18" s="1"/>
  <c r="B3669" i="18"/>
  <c r="N3669" i="18" s="1"/>
  <c r="B4040" i="18"/>
  <c r="N4040" i="18" s="1"/>
  <c r="B2340" i="18"/>
  <c r="N2340" i="18" s="1"/>
  <c r="B5358" i="18"/>
  <c r="N5358" i="18" s="1"/>
  <c r="B2442" i="18"/>
  <c r="N2442" i="18" s="1"/>
  <c r="B4460" i="18"/>
  <c r="N4460" i="18" s="1"/>
  <c r="B4374" i="18"/>
  <c r="N4374" i="18" s="1"/>
  <c r="B5796" i="18"/>
  <c r="N5796" i="18" s="1"/>
  <c r="B5044" i="18"/>
  <c r="N5044" i="18" s="1"/>
  <c r="B5917" i="18"/>
  <c r="B2309" i="18"/>
  <c r="C2309" i="18" s="1"/>
  <c r="B2207" i="18"/>
  <c r="N2207" i="18" s="1"/>
  <c r="B4568" i="18"/>
  <c r="N4568" i="18" s="1"/>
  <c r="B208" i="18"/>
  <c r="N208" i="18" s="1"/>
  <c r="B528" i="18"/>
  <c r="N528" i="18" s="1"/>
  <c r="B569" i="18"/>
  <c r="N569" i="18" s="1"/>
  <c r="B1125" i="18"/>
  <c r="N1125" i="18" s="1"/>
  <c r="B4774" i="18"/>
  <c r="N4774" i="18" s="1"/>
  <c r="B4287" i="18"/>
  <c r="N4287" i="18" s="1"/>
  <c r="B4469" i="18"/>
  <c r="N4469" i="18" s="1"/>
  <c r="B4459" i="18"/>
  <c r="N4459" i="18" s="1"/>
  <c r="B4028" i="18"/>
  <c r="N4028" i="18" s="1"/>
  <c r="B5100" i="18"/>
  <c r="N5100" i="18" s="1"/>
  <c r="B4984" i="18"/>
  <c r="N4984" i="18" s="1"/>
  <c r="B663" i="18"/>
  <c r="N663" i="18" s="1"/>
  <c r="B4762" i="18"/>
  <c r="N4762" i="18" s="1"/>
  <c r="B2477" i="18"/>
  <c r="L2477" i="18" s="1"/>
  <c r="B3427" i="18"/>
  <c r="N3427" i="18" s="1"/>
  <c r="B4571" i="18"/>
  <c r="N4571" i="18" s="1"/>
  <c r="B1298" i="18"/>
  <c r="N1298" i="18" s="1"/>
  <c r="B1578" i="18"/>
  <c r="N1578" i="18" s="1"/>
  <c r="B1971" i="18"/>
  <c r="N1971" i="18" s="1"/>
  <c r="B5554" i="18"/>
  <c r="N5554" i="18" s="1"/>
  <c r="B4157" i="18"/>
  <c r="N4157" i="18" s="1"/>
  <c r="B4966" i="18"/>
  <c r="N4966" i="18" s="1"/>
  <c r="B1360" i="18"/>
  <c r="N1360" i="18" s="1"/>
  <c r="B4008" i="18"/>
  <c r="N4008" i="18" s="1"/>
  <c r="B767" i="18"/>
  <c r="N767" i="18" s="1"/>
  <c r="B1667" i="18"/>
  <c r="N1667" i="18" s="1"/>
  <c r="B4382" i="18"/>
  <c r="J4382" i="18" s="1"/>
  <c r="B444" i="18"/>
  <c r="N444" i="18" s="1"/>
  <c r="B2186" i="18"/>
  <c r="N2186" i="18" s="1"/>
  <c r="B4175" i="18"/>
  <c r="N4175" i="18" s="1"/>
  <c r="B5785" i="18"/>
  <c r="N5785" i="18" s="1"/>
  <c r="B3170" i="18"/>
  <c r="N3170" i="18" s="1"/>
  <c r="B23" i="18"/>
  <c r="N23" i="18" s="1"/>
  <c r="B992" i="18"/>
  <c r="N992" i="18" s="1"/>
  <c r="B2237" i="18"/>
  <c r="N2237" i="18" s="1"/>
  <c r="B4526" i="18"/>
  <c r="N4526" i="18" s="1"/>
  <c r="B5542" i="18"/>
  <c r="N5542" i="18" s="1"/>
  <c r="B3940" i="18"/>
  <c r="N3940" i="18" s="1"/>
  <c r="B2446" i="18"/>
  <c r="N2446" i="18" s="1"/>
  <c r="B4244" i="18"/>
  <c r="N4244" i="18" s="1"/>
  <c r="B2521" i="18"/>
  <c r="N2521" i="18" s="1"/>
  <c r="B1177" i="18"/>
  <c r="N1177" i="18" s="1"/>
  <c r="B1423" i="18"/>
  <c r="N1423" i="18" s="1"/>
  <c r="B4471" i="18"/>
  <c r="N4471" i="18" s="1"/>
  <c r="B3042" i="18"/>
  <c r="N3042" i="18" s="1"/>
  <c r="B1285" i="18"/>
  <c r="N1285" i="18" s="1"/>
  <c r="B4597" i="18"/>
  <c r="N4597" i="18" s="1"/>
  <c r="B3187" i="18"/>
  <c r="N3187" i="18" s="1"/>
  <c r="B5418" i="18"/>
  <c r="N5418" i="18" s="1"/>
  <c r="B2433" i="18"/>
  <c r="N2433" i="18" s="1"/>
  <c r="B4190" i="18"/>
  <c r="N4190" i="18" s="1"/>
  <c r="B5692" i="18"/>
  <c r="N5692" i="18" s="1"/>
  <c r="B3501" i="18"/>
  <c r="N3501" i="18" s="1"/>
  <c r="B2029" i="18"/>
  <c r="N2029" i="18" s="1"/>
  <c r="B5417" i="18"/>
  <c r="N5417" i="18" s="1"/>
  <c r="B5374" i="18"/>
  <c r="N5374" i="18" s="1"/>
  <c r="B492" i="18"/>
  <c r="N492" i="18" s="1"/>
  <c r="B1986" i="18"/>
  <c r="N1986" i="18" s="1"/>
  <c r="B3345" i="18"/>
  <c r="N3345" i="18" s="1"/>
  <c r="B4728" i="18"/>
  <c r="N4728" i="18" s="1"/>
  <c r="B5121" i="18"/>
  <c r="N5121" i="18" s="1"/>
  <c r="B4582" i="18"/>
  <c r="N4582" i="18" s="1"/>
  <c r="B3598" i="18"/>
  <c r="N3598" i="18" s="1"/>
  <c r="B5599" i="18"/>
  <c r="N5599" i="18" s="1"/>
  <c r="B1631" i="18"/>
  <c r="N1631" i="18" s="1"/>
  <c r="B1967" i="18"/>
  <c r="N1967" i="18" s="1"/>
  <c r="B4954" i="18"/>
  <c r="N4954" i="18" s="1"/>
  <c r="B2979" i="18"/>
  <c r="N2979" i="18" s="1"/>
  <c r="B5017" i="18"/>
  <c r="N5017" i="18" s="1"/>
  <c r="B713" i="18"/>
  <c r="N713" i="18" s="1"/>
  <c r="B2451" i="18"/>
  <c r="N2451" i="18" s="1"/>
  <c r="B4129" i="18"/>
  <c r="N4129" i="18" s="1"/>
  <c r="B357" i="18"/>
  <c r="N357" i="18" s="1"/>
  <c r="B3560" i="18"/>
  <c r="N3560" i="18" s="1"/>
  <c r="B857" i="18"/>
  <c r="N857" i="18" s="1"/>
  <c r="B3727" i="18"/>
  <c r="N3727" i="18" s="1"/>
  <c r="B4103" i="18"/>
  <c r="N4103" i="18" s="1"/>
  <c r="B2337" i="18"/>
  <c r="N2337" i="18" s="1"/>
  <c r="B5463" i="18"/>
  <c r="N5463" i="18" s="1"/>
  <c r="B4577" i="18"/>
  <c r="N4577" i="18" s="1"/>
  <c r="B1356" i="18"/>
  <c r="N1356" i="18" s="1"/>
  <c r="B2324" i="18"/>
  <c r="N2324" i="18" s="1"/>
  <c r="B936" i="18"/>
  <c r="N936" i="18" s="1"/>
  <c r="B5444" i="18"/>
  <c r="N5444" i="18" s="1"/>
  <c r="B2807" i="18"/>
  <c r="N2807" i="18" s="1"/>
  <c r="B5111" i="18"/>
  <c r="N5111" i="18" s="1"/>
  <c r="B4651" i="18"/>
  <c r="N4651" i="18" s="1"/>
  <c r="B350" i="18"/>
  <c r="N350" i="18" s="1"/>
  <c r="B5307" i="18"/>
  <c r="N5307" i="18" s="1"/>
  <c r="B646" i="18"/>
  <c r="N646" i="18" s="1"/>
  <c r="B1779" i="18"/>
  <c r="N1779" i="18" s="1"/>
  <c r="B5208" i="18"/>
  <c r="N5208" i="18" s="1"/>
  <c r="B6044" i="18"/>
  <c r="N6044" i="18" s="1"/>
  <c r="B2737" i="18"/>
  <c r="N2737" i="18" s="1"/>
  <c r="B5808" i="18"/>
  <c r="N5808" i="18" s="1"/>
  <c r="B3971" i="18"/>
  <c r="N3971" i="18" s="1"/>
  <c r="B5922" i="18"/>
  <c r="N5922" i="18" s="1"/>
  <c r="B5729" i="18"/>
  <c r="N5729" i="18" s="1"/>
  <c r="B61" i="18"/>
  <c r="N61" i="18" s="1"/>
  <c r="B448" i="18"/>
  <c r="N448" i="18" s="1"/>
  <c r="B2560" i="18"/>
  <c r="N2560" i="18" s="1"/>
  <c r="B2933" i="18"/>
  <c r="N2933" i="18" s="1"/>
  <c r="B3522" i="18"/>
  <c r="N3522" i="18" s="1"/>
  <c r="B3331" i="18"/>
  <c r="N3331" i="18" s="1"/>
  <c r="B1321" i="18"/>
  <c r="N1321" i="18" s="1"/>
  <c r="B830" i="18"/>
  <c r="N830" i="18" s="1"/>
  <c r="B3988" i="18"/>
  <c r="N3988" i="18" s="1"/>
  <c r="B134" i="18"/>
  <c r="N134" i="18" s="1"/>
  <c r="B5494" i="18"/>
  <c r="N5494" i="18" s="1"/>
  <c r="B5363" i="18"/>
  <c r="N5363" i="18" s="1"/>
  <c r="B406" i="18"/>
  <c r="N406" i="18" s="1"/>
  <c r="B1121" i="18"/>
  <c r="N1121" i="18" s="1"/>
  <c r="B4381" i="18"/>
  <c r="N4381" i="18" s="1"/>
  <c r="B3376" i="18"/>
  <c r="N3376" i="18" s="1"/>
  <c r="B5833" i="18"/>
  <c r="N5833" i="18" s="1"/>
  <c r="B3452" i="18"/>
  <c r="N3452" i="18" s="1"/>
  <c r="B250" i="18"/>
  <c r="N250" i="18" s="1"/>
  <c r="B6012" i="18"/>
  <c r="N6012" i="18" s="1"/>
  <c r="B3839" i="18"/>
  <c r="N3839" i="18" s="1"/>
  <c r="B3388" i="18"/>
  <c r="N3388" i="18" s="1"/>
  <c r="B495" i="18"/>
  <c r="N495" i="18" s="1"/>
  <c r="B921" i="18"/>
  <c r="N921" i="18" s="1"/>
  <c r="B369" i="18"/>
  <c r="N369" i="18" s="1"/>
  <c r="B1449" i="18"/>
  <c r="N1449" i="18" s="1"/>
  <c r="B1419" i="18"/>
  <c r="N1419" i="18" s="1"/>
  <c r="B5910" i="18"/>
  <c r="N5910" i="18" s="1"/>
  <c r="B139" i="18"/>
  <c r="N139" i="18" s="1"/>
  <c r="B2245" i="18"/>
  <c r="N2245" i="18" s="1"/>
  <c r="B2361" i="18"/>
  <c r="N2361" i="18" s="1"/>
  <c r="B3665" i="18"/>
  <c r="N3665" i="18" s="1"/>
  <c r="B3453" i="18"/>
  <c r="N3453" i="18" s="1"/>
  <c r="B6019" i="18"/>
  <c r="N6019" i="18" s="1"/>
  <c r="B4240" i="18"/>
  <c r="N4240" i="18" s="1"/>
  <c r="B1810" i="18"/>
  <c r="N1810" i="18" s="1"/>
  <c r="B784" i="18"/>
  <c r="N784" i="18" s="1"/>
  <c r="B3670" i="18"/>
  <c r="N3670" i="18" s="1"/>
  <c r="B4687" i="18"/>
  <c r="N4687" i="18" s="1"/>
  <c r="B1375" i="18"/>
  <c r="N1375" i="18" s="1"/>
  <c r="B4407" i="18"/>
  <c r="N4407" i="18" s="1"/>
  <c r="B325" i="18"/>
  <c r="N325" i="18" s="1"/>
  <c r="B1225" i="18"/>
  <c r="F1225" i="18" s="1"/>
  <c r="B2642" i="18"/>
  <c r="N2642" i="18" s="1"/>
  <c r="B5086" i="18"/>
  <c r="N5086" i="18" s="1"/>
  <c r="B5029" i="18"/>
  <c r="N5029" i="18" s="1"/>
  <c r="B1363" i="18"/>
  <c r="N1363" i="18" s="1"/>
  <c r="B1472" i="18"/>
  <c r="N1472" i="18" s="1"/>
  <c r="B2658" i="18"/>
  <c r="N2658" i="18" s="1"/>
  <c r="B2593" i="18"/>
  <c r="N2593" i="18" s="1"/>
  <c r="B774" i="18"/>
  <c r="N774" i="18" s="1"/>
  <c r="B4998" i="18"/>
  <c r="N4998" i="18" s="1"/>
  <c r="B1002" i="18"/>
  <c r="N1002" i="18" s="1"/>
  <c r="B915" i="18"/>
  <c r="N915" i="18" s="1"/>
  <c r="B3760" i="18"/>
  <c r="N3760" i="18" s="1"/>
  <c r="B1046" i="18"/>
  <c r="N1046" i="18" s="1"/>
  <c r="B1255" i="18"/>
  <c r="N1255" i="18" s="1"/>
  <c r="B854" i="18"/>
  <c r="N854" i="18" s="1"/>
  <c r="B749" i="18"/>
  <c r="N749" i="18" s="1"/>
  <c r="B3602" i="18"/>
  <c r="N3602" i="18" s="1"/>
  <c r="B1935" i="18"/>
  <c r="N1935" i="18" s="1"/>
  <c r="B5123" i="18"/>
  <c r="N5123" i="18" s="1"/>
  <c r="B6020" i="18"/>
  <c r="N6020" i="18" s="1"/>
  <c r="B5265" i="18"/>
  <c r="N5265" i="18" s="1"/>
  <c r="B4364" i="18"/>
  <c r="N4364" i="18" s="1"/>
  <c r="B2254" i="18"/>
  <c r="N2254" i="18" s="1"/>
  <c r="B3523" i="18"/>
  <c r="N3523" i="18" s="1"/>
  <c r="B6066" i="18"/>
  <c r="N6066" i="18" s="1"/>
  <c r="B3127" i="18"/>
  <c r="N3127" i="18" s="1"/>
  <c r="B5159" i="18"/>
  <c r="N5159" i="18" s="1"/>
  <c r="B3298" i="18"/>
  <c r="N3298" i="18" s="1"/>
  <c r="B5046" i="18"/>
  <c r="N5046" i="18" s="1"/>
  <c r="B1584" i="18"/>
  <c r="N1584" i="18" s="1"/>
  <c r="B1335" i="18"/>
  <c r="N1335" i="18" s="1"/>
  <c r="B4903" i="18"/>
  <c r="N4903" i="18" s="1"/>
  <c r="B3271" i="18"/>
  <c r="N3271" i="18" s="1"/>
  <c r="B424" i="18"/>
  <c r="N424" i="18" s="1"/>
  <c r="B3323" i="18"/>
  <c r="N3323" i="18" s="1"/>
  <c r="B1814" i="18"/>
  <c r="N1814" i="18" s="1"/>
  <c r="B2214" i="18"/>
  <c r="N2214" i="18" s="1"/>
  <c r="B4365" i="18"/>
  <c r="N4365" i="18" s="1"/>
  <c r="B765" i="18"/>
  <c r="N765" i="18" s="1"/>
  <c r="B4352" i="18"/>
  <c r="N4352" i="18" s="1"/>
  <c r="B789" i="18"/>
  <c r="N789" i="18" s="1"/>
  <c r="B1105" i="18"/>
  <c r="N1105" i="18" s="1"/>
  <c r="B1406" i="18"/>
  <c r="N1406" i="18" s="1"/>
  <c r="B2961" i="18"/>
  <c r="N2961" i="18" s="1"/>
  <c r="B5514" i="18"/>
  <c r="N5514" i="18" s="1"/>
  <c r="B1473" i="18"/>
  <c r="N1473" i="18" s="1"/>
  <c r="B6073" i="18"/>
  <c r="N6073" i="18" s="1"/>
  <c r="B5234" i="18"/>
  <c r="N5234" i="18" s="1"/>
  <c r="B4628" i="18"/>
  <c r="N4628" i="18" s="1"/>
  <c r="B2765" i="18"/>
  <c r="N2765" i="18" s="1"/>
  <c r="B5415" i="18"/>
  <c r="N5415" i="18" s="1"/>
  <c r="B2803" i="18"/>
  <c r="N2803" i="18" s="1"/>
  <c r="B4080" i="18"/>
  <c r="N4080" i="18" s="1"/>
  <c r="B5957" i="18"/>
  <c r="N5957" i="18" s="1"/>
  <c r="B3720" i="18"/>
  <c r="N3720" i="18" s="1"/>
  <c r="B1981" i="18"/>
  <c r="N1981" i="18" s="1"/>
  <c r="B839" i="18"/>
  <c r="N839" i="18" s="1"/>
  <c r="B3306" i="18"/>
  <c r="N3306" i="18" s="1"/>
  <c r="B4661" i="18"/>
  <c r="N4661" i="18" s="1"/>
  <c r="B3269" i="18"/>
  <c r="N3269" i="18" s="1"/>
  <c r="B5751" i="18"/>
  <c r="N5751" i="18" s="1"/>
  <c r="B1542" i="18"/>
  <c r="N1542" i="18" s="1"/>
  <c r="B5232" i="18"/>
  <c r="N5232" i="18" s="1"/>
  <c r="B2925" i="18"/>
  <c r="N2925" i="18" s="1"/>
  <c r="B4324" i="18"/>
  <c r="N4324" i="18" s="1"/>
  <c r="B1160" i="18"/>
  <c r="N1160" i="18" s="1"/>
  <c r="B5718" i="18"/>
  <c r="N5718" i="18" s="1"/>
  <c r="B2828" i="18"/>
  <c r="N2828" i="18" s="1"/>
  <c r="B563" i="18"/>
  <c r="N563" i="18" s="1"/>
  <c r="B734" i="18"/>
  <c r="N734" i="18" s="1"/>
  <c r="B3735" i="18"/>
  <c r="N3735" i="18" s="1"/>
  <c r="B614" i="18"/>
  <c r="N614" i="18" s="1"/>
  <c r="B2687" i="18"/>
  <c r="N2687" i="18" s="1"/>
  <c r="B2935" i="18"/>
  <c r="N2935" i="18" s="1"/>
  <c r="B6015" i="18"/>
  <c r="N6015" i="18" s="1"/>
  <c r="B6014" i="18"/>
  <c r="N6014" i="18" s="1"/>
  <c r="B3752" i="18"/>
  <c r="N3752" i="18" s="1"/>
  <c r="B5163" i="18"/>
  <c r="N5163" i="18" s="1"/>
  <c r="B3222" i="18"/>
  <c r="N3222" i="18" s="1"/>
  <c r="B3515" i="18"/>
  <c r="N3515" i="18" s="1"/>
  <c r="B1373" i="18"/>
  <c r="N1373" i="18" s="1"/>
  <c r="B5220" i="18"/>
  <c r="N5220" i="18" s="1"/>
  <c r="B5236" i="18"/>
  <c r="N5236" i="18" s="1"/>
  <c r="B1404" i="18"/>
  <c r="N1404" i="18" s="1"/>
  <c r="B2295" i="18"/>
  <c r="N2295" i="18" s="1"/>
  <c r="B1333" i="18"/>
  <c r="N1333" i="18" s="1"/>
  <c r="B2796" i="18"/>
  <c r="N2796" i="18" s="1"/>
  <c r="B6005" i="18"/>
  <c r="N6005" i="18" s="1"/>
  <c r="B1289" i="18"/>
  <c r="N1289" i="18" s="1"/>
  <c r="B4098" i="18"/>
  <c r="N4098" i="18" s="1"/>
  <c r="B3870" i="18"/>
  <c r="N3870" i="18" s="1"/>
  <c r="B2425" i="18"/>
  <c r="N2425" i="18" s="1"/>
  <c r="B4372" i="18"/>
  <c r="N4372" i="18" s="1"/>
  <c r="B135" i="18"/>
  <c r="N135" i="18" s="1"/>
  <c r="B5447" i="18"/>
  <c r="N5447" i="18" s="1"/>
  <c r="B1488" i="18"/>
  <c r="C1488" i="18" s="1"/>
  <c r="B677" i="18"/>
  <c r="N677" i="18" s="1"/>
  <c r="B2852" i="18"/>
  <c r="N2852" i="18" s="1"/>
  <c r="B2755" i="18"/>
  <c r="N2755" i="18" s="1"/>
  <c r="B4090" i="18"/>
  <c r="N4090" i="18" s="1"/>
  <c r="B3854" i="18"/>
  <c r="N3854" i="18" s="1"/>
  <c r="B4770" i="18"/>
  <c r="N4770" i="18" s="1"/>
  <c r="B5915" i="18"/>
  <c r="N5915" i="18" s="1"/>
  <c r="B702" i="18"/>
  <c r="B1611" i="18"/>
  <c r="N1611" i="18" s="1"/>
  <c r="B3066" i="18"/>
  <c r="N3066" i="18" s="1"/>
  <c r="B4975" i="18"/>
  <c r="N4975" i="18" s="1"/>
  <c r="B2881" i="18"/>
  <c r="N2881" i="18" s="1"/>
  <c r="B285" i="18"/>
  <c r="N285" i="18" s="1"/>
  <c r="B2077" i="18"/>
  <c r="N2077" i="18" s="1"/>
  <c r="B1077" i="18"/>
  <c r="N1077" i="18" s="1"/>
  <c r="B3420" i="18"/>
  <c r="N3420" i="18" s="1"/>
  <c r="B4944" i="18"/>
  <c r="H4944" i="18" s="1"/>
  <c r="B3410" i="18"/>
  <c r="N3410" i="18" s="1"/>
  <c r="B1327" i="18"/>
  <c r="N1327" i="18" s="1"/>
  <c r="B5520" i="18"/>
  <c r="N5520" i="18" s="1"/>
  <c r="B823" i="18"/>
  <c r="N823" i="18" s="1"/>
  <c r="B2471" i="18"/>
  <c r="N2471" i="18" s="1"/>
  <c r="B4386" i="18"/>
  <c r="N4386" i="18" s="1"/>
  <c r="B523" i="18"/>
  <c r="N523" i="18" s="1"/>
  <c r="B4674" i="18"/>
  <c r="N4674" i="18" s="1"/>
  <c r="B2089" i="18"/>
  <c r="N2089" i="18" s="1"/>
  <c r="B3552" i="18"/>
  <c r="N3552" i="18" s="1"/>
  <c r="B5515" i="18"/>
  <c r="N5515" i="18" s="1"/>
  <c r="B3563" i="18"/>
  <c r="N3563" i="18" s="1"/>
  <c r="B2945" i="18"/>
  <c r="N2945" i="18" s="1"/>
  <c r="B4447" i="18"/>
  <c r="N4447" i="18" s="1"/>
  <c r="B5242" i="18"/>
  <c r="N5242" i="18" s="1"/>
  <c r="B1413" i="18"/>
  <c r="N1413" i="18" s="1"/>
  <c r="B3406" i="18"/>
  <c r="N3406" i="18" s="1"/>
  <c r="B4581" i="18"/>
  <c r="N4581" i="18" s="1"/>
  <c r="B5791" i="18"/>
  <c r="N5791" i="18" s="1"/>
  <c r="B1880" i="18"/>
  <c r="N1880" i="18" s="1"/>
  <c r="B6021" i="18"/>
  <c r="N6021" i="18" s="1"/>
  <c r="B5197" i="18"/>
  <c r="N5197" i="18" s="1"/>
  <c r="B5006" i="18"/>
  <c r="N5006" i="18" s="1"/>
  <c r="B4306" i="18"/>
  <c r="N4306" i="18" s="1"/>
  <c r="B5979" i="18"/>
  <c r="N5979" i="18" s="1"/>
  <c r="B1726" i="18"/>
  <c r="N1726" i="18" s="1"/>
  <c r="B5504" i="18"/>
  <c r="N5504" i="18" s="1"/>
  <c r="B2833" i="18"/>
  <c r="N2833" i="18" s="1"/>
  <c r="B5890" i="18"/>
  <c r="N5890" i="18" s="1"/>
  <c r="B3747" i="18"/>
  <c r="N3747" i="18" s="1"/>
  <c r="B977" i="18"/>
  <c r="N977" i="18" s="1"/>
  <c r="B1343" i="18"/>
  <c r="N1343" i="18" s="1"/>
  <c r="B4106" i="18"/>
  <c r="N4106" i="18" s="1"/>
  <c r="B5798" i="18"/>
  <c r="N5798" i="18" s="1"/>
  <c r="B5422" i="18"/>
  <c r="N5422" i="18" s="1"/>
  <c r="B302" i="18"/>
  <c r="N302" i="18" s="1"/>
  <c r="B2321" i="18"/>
  <c r="N2321" i="18" s="1"/>
  <c r="B2620" i="18"/>
  <c r="N2620" i="18" s="1"/>
  <c r="B2644" i="18"/>
  <c r="N2644" i="18" s="1"/>
  <c r="B1130" i="18"/>
  <c r="N1130" i="18" s="1"/>
  <c r="B3997" i="18"/>
  <c r="N3997" i="18" s="1"/>
  <c r="B2341" i="18"/>
  <c r="N2341" i="18" s="1"/>
  <c r="B4419" i="18"/>
  <c r="N4419" i="18" s="1"/>
  <c r="B5648" i="18"/>
  <c r="N5648" i="18" s="1"/>
  <c r="B3614" i="18"/>
  <c r="N3614" i="18" s="1"/>
  <c r="B6031" i="18"/>
  <c r="N6031" i="18" s="1"/>
  <c r="B1860" i="18"/>
  <c r="N1860" i="18" s="1"/>
  <c r="B5354" i="18"/>
  <c r="N5354" i="18" s="1"/>
  <c r="B855" i="18"/>
  <c r="N855" i="18" s="1"/>
  <c r="B3165" i="18"/>
  <c r="N3165" i="18" s="1"/>
  <c r="B5705" i="18"/>
  <c r="N5705" i="18" s="1"/>
  <c r="B5732" i="18"/>
  <c r="N5732" i="18" s="1"/>
  <c r="B2668" i="18"/>
  <c r="N2668" i="18" s="1"/>
  <c r="B1745" i="18"/>
  <c r="N1745" i="18" s="1"/>
  <c r="B5887" i="18"/>
  <c r="N5887" i="18" s="1"/>
  <c r="B3429" i="18"/>
  <c r="N3429" i="18" s="1"/>
  <c r="B6002" i="18"/>
  <c r="N6002" i="18" s="1"/>
  <c r="B461" i="18"/>
  <c r="N461" i="18" s="1"/>
  <c r="B3336" i="18"/>
  <c r="N3336" i="18" s="1"/>
  <c r="B3885" i="18"/>
  <c r="N3885" i="18" s="1"/>
  <c r="B1870" i="18"/>
  <c r="I1870" i="18" s="1"/>
  <c r="B298" i="18"/>
  <c r="N298" i="18" s="1"/>
  <c r="B3418" i="18"/>
  <c r="N3418" i="18" s="1"/>
  <c r="B4034" i="18"/>
  <c r="N4034" i="18" s="1"/>
  <c r="B972" i="18"/>
  <c r="N972" i="18" s="1"/>
  <c r="B3001" i="18"/>
  <c r="N3001" i="18" s="1"/>
  <c r="B2940" i="18"/>
  <c r="N2940" i="18" s="1"/>
  <c r="B4539" i="18"/>
  <c r="N4539" i="18" s="1"/>
  <c r="B4826" i="18"/>
  <c r="N4826" i="18" s="1"/>
  <c r="B4014" i="18"/>
  <c r="N4014" i="18" s="1"/>
  <c r="B841" i="18"/>
  <c r="N841" i="18" s="1"/>
  <c r="B2383" i="18"/>
  <c r="N2383" i="18" s="1"/>
  <c r="B2462" i="18"/>
  <c r="N2462" i="18" s="1"/>
  <c r="B5835" i="18"/>
  <c r="N5835" i="18" s="1"/>
  <c r="B758" i="18"/>
  <c r="N758" i="18" s="1"/>
  <c r="B5437" i="18"/>
  <c r="N5437" i="18" s="1"/>
  <c r="B5416" i="18"/>
  <c r="N5416" i="18" s="1"/>
  <c r="B5639" i="18"/>
  <c r="N5639" i="18" s="1"/>
  <c r="B143" i="18"/>
  <c r="N143" i="18" s="1"/>
  <c r="B1304" i="18"/>
  <c r="N1304" i="18" s="1"/>
  <c r="B2469" i="18"/>
  <c r="N2469" i="18" s="1"/>
  <c r="B3396" i="18"/>
  <c r="N3396" i="18" s="1"/>
  <c r="B1802" i="18"/>
  <c r="N1802" i="18" s="1"/>
  <c r="B4829" i="18"/>
  <c r="N4829" i="18" s="1"/>
  <c r="B2256" i="18"/>
  <c r="N2256" i="18" s="1"/>
  <c r="B4168" i="18"/>
  <c r="N4168" i="18" s="1"/>
  <c r="B2519" i="18"/>
  <c r="N2519" i="18" s="1"/>
  <c r="B4002" i="18"/>
  <c r="N4002" i="18" s="1"/>
  <c r="B2817" i="18"/>
  <c r="N2817" i="18" s="1"/>
  <c r="B5459" i="18"/>
  <c r="N5459" i="18" s="1"/>
  <c r="B1695" i="18"/>
  <c r="N1695" i="18" s="1"/>
  <c r="B5091" i="18"/>
  <c r="N5091" i="18" s="1"/>
  <c r="B5304" i="18"/>
  <c r="N5304" i="18" s="1"/>
  <c r="B4783" i="18"/>
  <c r="N4783" i="18" s="1"/>
  <c r="B4295" i="18"/>
  <c r="N4295" i="18" s="1"/>
  <c r="B4904" i="18"/>
  <c r="N4904" i="18" s="1"/>
  <c r="B1006" i="18"/>
  <c r="N1006" i="18" s="1"/>
  <c r="B5376" i="18"/>
  <c r="N5376" i="18" s="1"/>
  <c r="B5253" i="18"/>
  <c r="N5253" i="18" s="1"/>
  <c r="B919" i="18"/>
  <c r="N919" i="18" s="1"/>
  <c r="B1541" i="18"/>
  <c r="N1541" i="18" s="1"/>
  <c r="B4915" i="18"/>
  <c r="N4915" i="18" s="1"/>
  <c r="B1895" i="18"/>
  <c r="N1895" i="18" s="1"/>
  <c r="B4542" i="18"/>
  <c r="C4542" i="18" s="1"/>
  <c r="B5555" i="18"/>
  <c r="N5555" i="18" s="1"/>
  <c r="B1396" i="18"/>
  <c r="N1396" i="18" s="1"/>
  <c r="B3952" i="18"/>
  <c r="N3952" i="18" s="1"/>
  <c r="B2311" i="18"/>
  <c r="N2311" i="18" s="1"/>
  <c r="B1658" i="18"/>
  <c r="N1658" i="18" s="1"/>
  <c r="B5452" i="18"/>
  <c r="N5452" i="18" s="1"/>
  <c r="B2973" i="18"/>
  <c r="N2973" i="18" s="1"/>
  <c r="B1902" i="18"/>
  <c r="N1902" i="18" s="1"/>
  <c r="B5797" i="18"/>
  <c r="N5797" i="18" s="1"/>
  <c r="B4590" i="18"/>
  <c r="N4590" i="18" s="1"/>
  <c r="B2847" i="18"/>
  <c r="N2847" i="18" s="1"/>
  <c r="B4900" i="18"/>
  <c r="N4900" i="18" s="1"/>
  <c r="B1597" i="18"/>
  <c r="N1597" i="18" s="1"/>
  <c r="B4475" i="18"/>
  <c r="N4475" i="18" s="1"/>
  <c r="B4735" i="18"/>
  <c r="N4735" i="18" s="1"/>
  <c r="B1727" i="18"/>
  <c r="N1727" i="18" s="1"/>
  <c r="B3818" i="18"/>
  <c r="N3818" i="18" s="1"/>
  <c r="B2296" i="18"/>
  <c r="N2296" i="18" s="1"/>
  <c r="B2092" i="18"/>
  <c r="N2092" i="18" s="1"/>
  <c r="B4428" i="18"/>
  <c r="N4428" i="18" s="1"/>
  <c r="B157" i="18"/>
  <c r="N157" i="18" s="1"/>
  <c r="B5733" i="18"/>
  <c r="N5733" i="18" s="1"/>
  <c r="B2075" i="18"/>
  <c r="N2075" i="18" s="1"/>
  <c r="B3726" i="18"/>
  <c r="N3726" i="18" s="1"/>
  <c r="B3071" i="18"/>
  <c r="N3071" i="18" s="1"/>
  <c r="B5695" i="18"/>
  <c r="N5695" i="18" s="1"/>
  <c r="B3673" i="18"/>
  <c r="N3673" i="18" s="1"/>
  <c r="B4186" i="18"/>
  <c r="N4186" i="18" s="1"/>
  <c r="B1679" i="18"/>
  <c r="N1679" i="18" s="1"/>
  <c r="B1515" i="18"/>
  <c r="N1515" i="18" s="1"/>
  <c r="B3013" i="18"/>
  <c r="N3013" i="18" s="1"/>
  <c r="B3650" i="18"/>
  <c r="N3650" i="18" s="1"/>
  <c r="B5378" i="18"/>
  <c r="N5378" i="18" s="1"/>
  <c r="B5425" i="18"/>
  <c r="N5425" i="18" s="1"/>
  <c r="B5362" i="18"/>
  <c r="N5362" i="18" s="1"/>
  <c r="B4822" i="18"/>
  <c r="N4822" i="18" s="1"/>
  <c r="B6022" i="18"/>
  <c r="N6022" i="18" s="1"/>
  <c r="B4930" i="18"/>
  <c r="N4930" i="18" s="1"/>
  <c r="B2128" i="18"/>
  <c r="N2128" i="18" s="1"/>
  <c r="B1518" i="18"/>
  <c r="N1518" i="18" s="1"/>
  <c r="B2563" i="18"/>
  <c r="N2563" i="18" s="1"/>
  <c r="B4104" i="18"/>
  <c r="N4104" i="18" s="1"/>
  <c r="B2639" i="18"/>
  <c r="N2639" i="18" s="1"/>
  <c r="B5000" i="18"/>
  <c r="N5000" i="18" s="1"/>
  <c r="B2775" i="18"/>
  <c r="N2775" i="18" s="1"/>
  <c r="B2286" i="18"/>
  <c r="N2286" i="18" s="1"/>
  <c r="B1797" i="18"/>
  <c r="M1797" i="18" s="1"/>
  <c r="B5412" i="18"/>
  <c r="N5412" i="18" s="1"/>
  <c r="B4311" i="18"/>
  <c r="N4311" i="18" s="1"/>
  <c r="B16" i="18"/>
  <c r="N16" i="18" s="1"/>
  <c r="B3835" i="18"/>
  <c r="N3835" i="18" s="1"/>
  <c r="B1369" i="18"/>
  <c r="N1369" i="18" s="1"/>
  <c r="B4116" i="18"/>
  <c r="N4116" i="18" s="1"/>
  <c r="B5275" i="18"/>
  <c r="N5275" i="18" s="1"/>
  <c r="B2510" i="18"/>
  <c r="N2510" i="18" s="1"/>
  <c r="B2631" i="18"/>
  <c r="N2631" i="18" s="1"/>
  <c r="B2749" i="18"/>
  <c r="N2749" i="18" s="1"/>
  <c r="B2816" i="18"/>
  <c r="N2816" i="18" s="1"/>
  <c r="B5306" i="18"/>
  <c r="N5306" i="18" s="1"/>
  <c r="B2700" i="18"/>
  <c r="N2700" i="18" s="1"/>
  <c r="B1898" i="18"/>
  <c r="N1898" i="18" s="1"/>
  <c r="B3168" i="18"/>
  <c r="N3168" i="18" s="1"/>
  <c r="B5556" i="18"/>
  <c r="C5556" i="18" s="1"/>
  <c r="B631" i="18"/>
  <c r="N631" i="18" s="1"/>
  <c r="B1965" i="18"/>
  <c r="N1965" i="18" s="1"/>
  <c r="B3169" i="18"/>
  <c r="N3169" i="18" s="1"/>
  <c r="B4870" i="18"/>
  <c r="N4870" i="18" s="1"/>
  <c r="B2396" i="18"/>
  <c r="N2396" i="18" s="1"/>
  <c r="B4565" i="18"/>
  <c r="N4565" i="18" s="1"/>
  <c r="B5347" i="18"/>
  <c r="N5347" i="18" s="1"/>
  <c r="B1925" i="18"/>
  <c r="N1925" i="18" s="1"/>
  <c r="B46" i="18"/>
  <c r="N46" i="18" s="1"/>
  <c r="B5847" i="18"/>
  <c r="N5847" i="18" s="1"/>
  <c r="B81" i="18"/>
  <c r="N81" i="18" s="1"/>
  <c r="B1844" i="18"/>
  <c r="N1844" i="18" s="1"/>
  <c r="B2739" i="18"/>
  <c r="N2739" i="18" s="1"/>
  <c r="B2697" i="18"/>
  <c r="N2697" i="18" s="1"/>
  <c r="B2571" i="18"/>
  <c r="N2571" i="18" s="1"/>
  <c r="B3902" i="18"/>
  <c r="N3902" i="18" s="1"/>
  <c r="B1218" i="18"/>
  <c r="N1218" i="18" s="1"/>
  <c r="B3226" i="18"/>
  <c r="B2707" i="18"/>
  <c r="N2707" i="18" s="1"/>
  <c r="B4248" i="18"/>
  <c r="N4248" i="18" s="1"/>
  <c r="B5606" i="18"/>
  <c r="N5606" i="18" s="1"/>
  <c r="B3210" i="18"/>
  <c r="N3210" i="18" s="1"/>
  <c r="B5653" i="18"/>
  <c r="N5653" i="18" s="1"/>
  <c r="B1792" i="18"/>
  <c r="N1792" i="18" s="1"/>
  <c r="B1241" i="18"/>
  <c r="N1241" i="18" s="1"/>
  <c r="B2829" i="18"/>
  <c r="N2829" i="18" s="1"/>
  <c r="B5441" i="18"/>
  <c r="N5441" i="18" s="1"/>
  <c r="B4665" i="18"/>
  <c r="N4665" i="18" s="1"/>
  <c r="B2014" i="18"/>
  <c r="N2014" i="18" s="1"/>
  <c r="B1252" i="18"/>
  <c r="N1252" i="18" s="1"/>
  <c r="B4431" i="18"/>
  <c r="N4431" i="18" s="1"/>
  <c r="B455" i="18"/>
  <c r="N455" i="18" s="1"/>
  <c r="B239" i="18"/>
  <c r="N239" i="18" s="1"/>
  <c r="B4798" i="18"/>
  <c r="N4798" i="18" s="1"/>
  <c r="B5570" i="18"/>
  <c r="N5570" i="18" s="1"/>
  <c r="B1654" i="18"/>
  <c r="N1654" i="18" s="1"/>
  <c r="B1943" i="18"/>
  <c r="N1943" i="18" s="1"/>
  <c r="B2035" i="18"/>
  <c r="N2035" i="18" s="1"/>
  <c r="B4715" i="18"/>
  <c r="N4715" i="18" s="1"/>
  <c r="B2414" i="18"/>
  <c r="N2414" i="18" s="1"/>
  <c r="B5302" i="18"/>
  <c r="N5302" i="18" s="1"/>
  <c r="B4023" i="18"/>
  <c r="N4023" i="18" s="1"/>
  <c r="B5740" i="18"/>
  <c r="N5740" i="18" s="1"/>
  <c r="B1869" i="18"/>
  <c r="N1869" i="18" s="1"/>
  <c r="B1618" i="18"/>
  <c r="N1618" i="18" s="1"/>
  <c r="B4765" i="18"/>
  <c r="N4765" i="18" s="1"/>
  <c r="B3199" i="18"/>
  <c r="N3199" i="18" s="1"/>
  <c r="B5775" i="18"/>
  <c r="N5775" i="18" s="1"/>
  <c r="B5508" i="18"/>
  <c r="N5508" i="18" s="1"/>
  <c r="B5215" i="18"/>
  <c r="N5215" i="18" s="1"/>
  <c r="B5191" i="18"/>
  <c r="N5191" i="18" s="1"/>
  <c r="B3095" i="18"/>
  <c r="N3095" i="18" s="1"/>
  <c r="B4733" i="18"/>
  <c r="N4733" i="18" s="1"/>
  <c r="B1916" i="18"/>
  <c r="N1916" i="18" s="1"/>
  <c r="B700" i="18"/>
  <c r="N700" i="18" s="1"/>
  <c r="B3108" i="18"/>
  <c r="N3108" i="18" s="1"/>
  <c r="B651" i="18"/>
  <c r="N651" i="18" s="1"/>
  <c r="B6059" i="18"/>
  <c r="N6059" i="18" s="1"/>
  <c r="B423" i="18"/>
  <c r="N423" i="18" s="1"/>
  <c r="B5662" i="18"/>
  <c r="N5662" i="18" s="1"/>
  <c r="B2450" i="18"/>
  <c r="N2450" i="18" s="1"/>
  <c r="B3989" i="18"/>
  <c r="N3989" i="18" s="1"/>
  <c r="B745" i="18"/>
  <c r="N745" i="18" s="1"/>
  <c r="B5084" i="18"/>
  <c r="N5084" i="18" s="1"/>
  <c r="B2691" i="18"/>
  <c r="N2691" i="18" s="1"/>
  <c r="B1662" i="18"/>
  <c r="N1662" i="18" s="1"/>
  <c r="B5745" i="18"/>
  <c r="N5745" i="18" s="1"/>
  <c r="B3131" i="18"/>
  <c r="N3131" i="18" s="1"/>
  <c r="B119" i="18"/>
  <c r="N119" i="18" s="1"/>
  <c r="B2404" i="18"/>
  <c r="N2404" i="18" s="1"/>
  <c r="B2861" i="18"/>
  <c r="N2861" i="18" s="1"/>
  <c r="B5260" i="18"/>
  <c r="N5260" i="18" s="1"/>
  <c r="B4335" i="18"/>
  <c r="N4335" i="18" s="1"/>
  <c r="B4184" i="18"/>
  <c r="N4184" i="18" s="1"/>
  <c r="B463" i="18"/>
  <c r="N463" i="18" s="1"/>
  <c r="B3075" i="18"/>
  <c r="N3075" i="18" s="1"/>
  <c r="B3146" i="18"/>
  <c r="N3146" i="18" s="1"/>
  <c r="B1689" i="18"/>
  <c r="N1689" i="18" s="1"/>
  <c r="B2468" i="18"/>
  <c r="N2468" i="18" s="1"/>
  <c r="B1378" i="18"/>
  <c r="N1378" i="18" s="1"/>
  <c r="B1157" i="18"/>
  <c r="N1157" i="18" s="1"/>
  <c r="B3923" i="18"/>
  <c r="N3923" i="18" s="1"/>
  <c r="B643" i="18"/>
  <c r="N643" i="18" s="1"/>
  <c r="B981" i="18"/>
  <c r="N981" i="18" s="1"/>
  <c r="B3498" i="18"/>
  <c r="N3498" i="18" s="1"/>
  <c r="B5381" i="18"/>
  <c r="N5381" i="18" s="1"/>
  <c r="B5675" i="18"/>
  <c r="N5675" i="18" s="1"/>
  <c r="B3459" i="18"/>
  <c r="N3459" i="18" s="1"/>
  <c r="B5526" i="18"/>
  <c r="N5526" i="18" s="1"/>
  <c r="B4545" i="18"/>
  <c r="N4545" i="18" s="1"/>
  <c r="B3055" i="18"/>
  <c r="N3055" i="18" s="1"/>
  <c r="B4128" i="18"/>
  <c r="N4128" i="18" s="1"/>
  <c r="B1085" i="18"/>
  <c r="N1085" i="18" s="1"/>
  <c r="B2231" i="18"/>
  <c r="N2231" i="18" s="1"/>
  <c r="B4262" i="18"/>
  <c r="N4262" i="18" s="1"/>
  <c r="B2360" i="18"/>
  <c r="N2360" i="18" s="1"/>
  <c r="B4228" i="18"/>
  <c r="N4228" i="18" s="1"/>
  <c r="B6077" i="18"/>
  <c r="N6077" i="18" s="1"/>
  <c r="B5553" i="18"/>
  <c r="N5553" i="18" s="1"/>
  <c r="B3855" i="18"/>
  <c r="N3855" i="18" s="1"/>
  <c r="B3802" i="18"/>
  <c r="N3802" i="18" s="1"/>
  <c r="B2670" i="18"/>
  <c r="N2670" i="18" s="1"/>
  <c r="B1728" i="18"/>
  <c r="N1728" i="18" s="1"/>
  <c r="B3754" i="18"/>
  <c r="N3754" i="18" s="1"/>
  <c r="B233" i="18"/>
  <c r="N233" i="18" s="1"/>
  <c r="B2710" i="18"/>
  <c r="N2710" i="18" s="1"/>
  <c r="B306" i="18"/>
  <c r="N306" i="18" s="1"/>
  <c r="B1445" i="18"/>
  <c r="N1445" i="18" s="1"/>
  <c r="B4446" i="18"/>
  <c r="N4446" i="18" s="1"/>
  <c r="B2319" i="18"/>
  <c r="N2319" i="18" s="1"/>
  <c r="B2228" i="18"/>
  <c r="N2228" i="18" s="1"/>
  <c r="B687" i="18"/>
  <c r="N687" i="18" s="1"/>
  <c r="B399" i="18"/>
  <c r="N399" i="18" s="1"/>
  <c r="B3472" i="18"/>
  <c r="N3472" i="18" s="1"/>
  <c r="B5056" i="18"/>
  <c r="N5056" i="18" s="1"/>
  <c r="B3496" i="18"/>
  <c r="N3496" i="18" s="1"/>
  <c r="B3254" i="18"/>
  <c r="N3254" i="18" s="1"/>
  <c r="B4763" i="18"/>
  <c r="N4763" i="18" s="1"/>
  <c r="B2782" i="18"/>
  <c r="N2782" i="18" s="1"/>
  <c r="B2110" i="18"/>
  <c r="N2110" i="18" s="1"/>
  <c r="B4434" i="18"/>
  <c r="N4434" i="18" s="1"/>
  <c r="B561" i="18"/>
  <c r="N561" i="18" s="1"/>
  <c r="B3569" i="18"/>
  <c r="N3569" i="18" s="1"/>
  <c r="B5866" i="18"/>
  <c r="N5866" i="18" s="1"/>
  <c r="B2741" i="18"/>
  <c r="N2741" i="18" s="1"/>
  <c r="B4216" i="18"/>
  <c r="C4216" i="18" s="1"/>
  <c r="B3619" i="18"/>
  <c r="N3619" i="18" s="1"/>
  <c r="B1754" i="18"/>
  <c r="F1754" i="18" s="1"/>
  <c r="B5350" i="18"/>
  <c r="N5350" i="18" s="1"/>
  <c r="B1273" i="18"/>
  <c r="N1273" i="18" s="1"/>
  <c r="B2453" i="18"/>
  <c r="N2453" i="18" s="1"/>
  <c r="B933" i="18"/>
  <c r="N933" i="18" s="1"/>
  <c r="B3338" i="18"/>
  <c r="N3338" i="18" s="1"/>
  <c r="B5114" i="18"/>
  <c r="N5114" i="18" s="1"/>
  <c r="B4569" i="18"/>
  <c r="N4569" i="18" s="1"/>
  <c r="B4149" i="18"/>
  <c r="N4149" i="18" s="1"/>
  <c r="B5247" i="18"/>
  <c r="N5247" i="18" s="1"/>
  <c r="B5722" i="18"/>
  <c r="N5722" i="18" s="1"/>
  <c r="B4743" i="18"/>
  <c r="N4743" i="18" s="1"/>
  <c r="B2712" i="18"/>
  <c r="N2712" i="18" s="1"/>
  <c r="B5657" i="18"/>
  <c r="N5657" i="18" s="1"/>
  <c r="B293" i="18"/>
  <c r="N293" i="18" s="1"/>
  <c r="B2906" i="18"/>
  <c r="N2906" i="18" s="1"/>
  <c r="B2965" i="18"/>
  <c r="G2965" i="18" s="1"/>
  <c r="B2470" i="18"/>
  <c r="N2470" i="18" s="1"/>
  <c r="B806" i="18"/>
  <c r="N806" i="18" s="1"/>
  <c r="B1271" i="18"/>
  <c r="N1271" i="18" s="1"/>
  <c r="B2106" i="18"/>
  <c r="N2106" i="18" s="1"/>
  <c r="B2409" i="18"/>
  <c r="N2409" i="18" s="1"/>
  <c r="B1410" i="18"/>
  <c r="N1410" i="18" s="1"/>
  <c r="B152" i="18"/>
  <c r="N152" i="18" s="1"/>
  <c r="B5115" i="18"/>
  <c r="N5115" i="18" s="1"/>
  <c r="B5429" i="18"/>
  <c r="N5429" i="18" s="1"/>
  <c r="B5698" i="18"/>
  <c r="N5698" i="18" s="1"/>
  <c r="B2118" i="18"/>
  <c r="N2118" i="18" s="1"/>
  <c r="B4546" i="18"/>
  <c r="N4546" i="18" s="1"/>
  <c r="B3208" i="18"/>
  <c r="N3208" i="18" s="1"/>
  <c r="B3276" i="18"/>
  <c r="N3276" i="18" s="1"/>
  <c r="B210" i="18"/>
  <c r="N210" i="18" s="1"/>
  <c r="B5849" i="18"/>
  <c r="N5849" i="18" s="1"/>
  <c r="B2006" i="18"/>
  <c r="N2006" i="18" s="1"/>
  <c r="B4579" i="18"/>
  <c r="N4579" i="18" s="1"/>
  <c r="B1274" i="18"/>
  <c r="N1274" i="18" s="1"/>
  <c r="B462" i="18"/>
  <c r="N462" i="18" s="1"/>
  <c r="B25" i="18"/>
  <c r="N25" i="18" s="1"/>
  <c r="B1693" i="18"/>
  <c r="N1693" i="18" s="1"/>
  <c r="B5026" i="18"/>
  <c r="N5026" i="18" s="1"/>
  <c r="B1214" i="18"/>
  <c r="N1214" i="18" s="1"/>
  <c r="B2919" i="18"/>
  <c r="N2919" i="18" s="1"/>
  <c r="B1500" i="18"/>
  <c r="N1500" i="18" s="1"/>
  <c r="B253" i="18"/>
  <c r="N253" i="18" s="1"/>
  <c r="B3532" i="18"/>
  <c r="N3532" i="18" s="1"/>
  <c r="B2955" i="18"/>
  <c r="N2955" i="18" s="1"/>
  <c r="B4642" i="18"/>
  <c r="N4642" i="18" s="1"/>
  <c r="B4640" i="18"/>
  <c r="N4640" i="18" s="1"/>
  <c r="B1311" i="18"/>
  <c r="N1311" i="18" s="1"/>
  <c r="B5095" i="18"/>
  <c r="N5095" i="18" s="1"/>
  <c r="B1991" i="18"/>
  <c r="N1991" i="18" s="1"/>
  <c r="B5965" i="18"/>
  <c r="N5965" i="18" s="1"/>
  <c r="B3942" i="18"/>
  <c r="N3942" i="18" s="1"/>
  <c r="B4237" i="18"/>
  <c r="N4237" i="18" s="1"/>
  <c r="B3489" i="18"/>
  <c r="N3489" i="18" s="1"/>
  <c r="B6035" i="18"/>
  <c r="N6035" i="18" s="1"/>
  <c r="B3029" i="18"/>
  <c r="N3029" i="18" s="1"/>
  <c r="B2772" i="18"/>
  <c r="N2772" i="18" s="1"/>
  <c r="B5610" i="18"/>
  <c r="N5610" i="18" s="1"/>
  <c r="B1648" i="18"/>
  <c r="N1648" i="18" s="1"/>
  <c r="B3207" i="18"/>
  <c r="N3207" i="18" s="1"/>
  <c r="B3549" i="18"/>
  <c r="N3549" i="18" s="1"/>
  <c r="B315" i="18"/>
  <c r="N315" i="18" s="1"/>
  <c r="B755" i="18"/>
  <c r="N755" i="18" s="1"/>
  <c r="B3931" i="18"/>
  <c r="N3931" i="18" s="1"/>
  <c r="B5088" i="18"/>
  <c r="N5088" i="18" s="1"/>
  <c r="B5769" i="18"/>
  <c r="N5769" i="18" s="1"/>
  <c r="B5691" i="18"/>
  <c r="N5691" i="18" s="1"/>
  <c r="B1210" i="18"/>
  <c r="N1210" i="18" s="1"/>
  <c r="B2504" i="18"/>
  <c r="N2504" i="18" s="1"/>
  <c r="B5638" i="18"/>
  <c r="N5638" i="18" s="1"/>
  <c r="B2293" i="18"/>
  <c r="N2293" i="18" s="1"/>
  <c r="B1886" i="18"/>
  <c r="N1886" i="18" s="1"/>
  <c r="B1913" i="18"/>
  <c r="N1913" i="18" s="1"/>
  <c r="B3746" i="18"/>
  <c r="N3746" i="18" s="1"/>
  <c r="B5484" i="18"/>
  <c r="N5484" i="18" s="1"/>
  <c r="B968" i="18"/>
  <c r="N968" i="18" s="1"/>
  <c r="B1955" i="18"/>
  <c r="N1955" i="18" s="1"/>
  <c r="B2825" i="18"/>
  <c r="N2825" i="18" s="1"/>
  <c r="B2095" i="18"/>
  <c r="N2095" i="18" s="1"/>
  <c r="B5139" i="18"/>
  <c r="N5139" i="18" s="1"/>
  <c r="B3896" i="18"/>
  <c r="M3896" i="18" s="1"/>
  <c r="B3973" i="18"/>
  <c r="N3973" i="18" s="1"/>
  <c r="B543" i="18"/>
  <c r="N543" i="18" s="1"/>
  <c r="B3294" i="18"/>
  <c r="N3294" i="18" s="1"/>
  <c r="B4508" i="18"/>
  <c r="N4508" i="18" s="1"/>
  <c r="B4911" i="18"/>
  <c r="N4911" i="18" s="1"/>
  <c r="B4659" i="18"/>
  <c r="N4659" i="18" s="1"/>
  <c r="B219" i="18"/>
  <c r="N219" i="18" s="1"/>
  <c r="B2820" i="18"/>
  <c r="N2820" i="18" s="1"/>
  <c r="B2789" i="18"/>
  <c r="N2789" i="18" s="1"/>
  <c r="B4737" i="18"/>
  <c r="N4737" i="18" s="1"/>
  <c r="B4502" i="18"/>
  <c r="N4502" i="18" s="1"/>
  <c r="B1867" i="18"/>
  <c r="N1867" i="18" s="1"/>
  <c r="B5591" i="18"/>
  <c r="D5591" i="18" s="1"/>
  <c r="B5541" i="18"/>
  <c r="N5541" i="18" s="1"/>
  <c r="B5880" i="18"/>
  <c r="N5880" i="18" s="1"/>
  <c r="B6006" i="18"/>
  <c r="N6006" i="18" s="1"/>
  <c r="B1233" i="18"/>
  <c r="N1233" i="18" s="1"/>
  <c r="B2962" i="18"/>
  <c r="N2962" i="18" s="1"/>
  <c r="B2100" i="18"/>
  <c r="N2100" i="18" s="1"/>
  <c r="B3402" i="18"/>
  <c r="N3402" i="18" s="1"/>
  <c r="B4647" i="18"/>
  <c r="N4647" i="18" s="1"/>
  <c r="B2096" i="18"/>
  <c r="N2096" i="18" s="1"/>
  <c r="B5156" i="18"/>
  <c r="N5156" i="18" s="1"/>
  <c r="B162" i="18"/>
  <c r="N162" i="18" s="1"/>
  <c r="B3138" i="18"/>
  <c r="B3157" i="18"/>
  <c r="N3157" i="18" s="1"/>
  <c r="B5465" i="18"/>
  <c r="N5465" i="18" s="1"/>
  <c r="B980" i="18"/>
  <c r="N980" i="18" s="1"/>
  <c r="B5824" i="18"/>
  <c r="N5824" i="18" s="1"/>
  <c r="B3511" i="18"/>
  <c r="N3511" i="18" s="1"/>
  <c r="B5337" i="18"/>
  <c r="N5337" i="18" s="1"/>
  <c r="B3321" i="18"/>
  <c r="N3321" i="18" s="1"/>
  <c r="B5446" i="18"/>
  <c r="N5446" i="18" s="1"/>
  <c r="B3361" i="18"/>
  <c r="N3361" i="18" s="1"/>
  <c r="B2065" i="18"/>
  <c r="N2065" i="18" s="1"/>
  <c r="B2281" i="18"/>
  <c r="N2281" i="18" s="1"/>
  <c r="B4015" i="18"/>
  <c r="N4015" i="18" s="1"/>
  <c r="B2323" i="18"/>
  <c r="N2323" i="18" s="1"/>
  <c r="B4356" i="18"/>
  <c r="N4356" i="18" s="1"/>
  <c r="B1587" i="18"/>
  <c r="I1587" i="18" s="1"/>
  <c r="B5036" i="18"/>
  <c r="N5036" i="18" s="1"/>
  <c r="B4991" i="18"/>
  <c r="N4991" i="18" s="1"/>
  <c r="B2753" i="18"/>
  <c r="N2753" i="18" s="1"/>
  <c r="B1353" i="18"/>
  <c r="N1353" i="18" s="1"/>
  <c r="B3957" i="18"/>
  <c r="N3957" i="18" s="1"/>
  <c r="B3867" i="18"/>
  <c r="N3867" i="18" s="1"/>
  <c r="B2660" i="18"/>
  <c r="N2660" i="18" s="1"/>
  <c r="B1111" i="18"/>
  <c r="N1111" i="18" s="1"/>
  <c r="B5501" i="18"/>
  <c r="N5501" i="18" s="1"/>
  <c r="B1628" i="18"/>
  <c r="N1628" i="18" s="1"/>
  <c r="B1172" i="18"/>
  <c r="N1172" i="18" s="1"/>
  <c r="B575" i="18"/>
  <c r="N575" i="18" s="1"/>
  <c r="B2216" i="18"/>
  <c r="N2216" i="18" s="1"/>
  <c r="B3541" i="18"/>
  <c r="N3541" i="18" s="1"/>
  <c r="B4986" i="18"/>
  <c r="N4986" i="18" s="1"/>
  <c r="B1937" i="18"/>
  <c r="N1937" i="18" s="1"/>
  <c r="B5598" i="18"/>
  <c r="N5598" i="18" s="1"/>
  <c r="B4357" i="18"/>
  <c r="N4357" i="18" s="1"/>
  <c r="B4929" i="18"/>
  <c r="N4929" i="18" s="1"/>
  <c r="B1708" i="18"/>
  <c r="N1708" i="18" s="1"/>
  <c r="B1296" i="18"/>
  <c r="N1296" i="18" s="1"/>
  <c r="B3686" i="18"/>
  <c r="N3686" i="18" s="1"/>
  <c r="B3922" i="18"/>
  <c r="N3922" i="18" s="1"/>
  <c r="B3277" i="18"/>
  <c r="N3277" i="18" s="1"/>
  <c r="B5051" i="18"/>
  <c r="N5051" i="18" s="1"/>
  <c r="B896" i="18"/>
  <c r="N896" i="18" s="1"/>
  <c r="B390" i="18"/>
  <c r="N390" i="18" s="1"/>
  <c r="B5772" i="18"/>
  <c r="N5772" i="18" s="1"/>
  <c r="B4962" i="18"/>
  <c r="N4962" i="18" s="1"/>
  <c r="B2218" i="18"/>
  <c r="N2218" i="18" s="1"/>
  <c r="B1232" i="18"/>
  <c r="N1232" i="18" s="1"/>
  <c r="B1180" i="18"/>
  <c r="N1180" i="18" s="1"/>
  <c r="B1450" i="18"/>
  <c r="N1450" i="18" s="1"/>
  <c r="B4837" i="18"/>
  <c r="N4837" i="18" s="1"/>
  <c r="B2714" i="18"/>
  <c r="N2714" i="18" s="1"/>
  <c r="B5130" i="18"/>
  <c r="N5130" i="18" s="1"/>
  <c r="B2193" i="18"/>
  <c r="N2193" i="18" s="1"/>
  <c r="B1603" i="18"/>
  <c r="N1603" i="18" s="1"/>
  <c r="B5539" i="18"/>
  <c r="N5539" i="18" s="1"/>
  <c r="B603" i="18"/>
  <c r="N603" i="18" s="1"/>
  <c r="B527" i="18"/>
  <c r="N527" i="18" s="1"/>
  <c r="B383" i="18"/>
  <c r="N383" i="18" s="1"/>
  <c r="B4818" i="18"/>
  <c r="N4818" i="18" s="1"/>
  <c r="B4639" i="18"/>
  <c r="N4639" i="18" s="1"/>
  <c r="B4148" i="18"/>
  <c r="N4148" i="18" s="1"/>
  <c r="B6004" i="18"/>
  <c r="N6004" i="18" s="1"/>
  <c r="B5970" i="18"/>
  <c r="N5970" i="18" s="1"/>
  <c r="B5794" i="18"/>
  <c r="N5794" i="18" s="1"/>
  <c r="B5749" i="18"/>
  <c r="N5749" i="18" s="1"/>
  <c r="B4830" i="18"/>
  <c r="N4830" i="18" s="1"/>
  <c r="B2750" i="18"/>
  <c r="N2750" i="18" s="1"/>
  <c r="B3828" i="18"/>
  <c r="N3828" i="18" s="1"/>
  <c r="B4823" i="18"/>
  <c r="N4823" i="18" s="1"/>
  <c r="B4885" i="18"/>
  <c r="N4885" i="18" s="1"/>
  <c r="B4282" i="18"/>
  <c r="N4282" i="18" s="1"/>
  <c r="B2567" i="18"/>
  <c r="N2567" i="18" s="1"/>
  <c r="B1998" i="18"/>
  <c r="C1998" i="18" s="1"/>
  <c r="B5654" i="18"/>
  <c r="N5654" i="18" s="1"/>
  <c r="B5787" i="18"/>
  <c r="N5787" i="18" s="1"/>
  <c r="B3233" i="18"/>
  <c r="N3233" i="18" s="1"/>
  <c r="B2534" i="18"/>
  <c r="N2534" i="18" s="1"/>
  <c r="B3958" i="18"/>
  <c r="N3958" i="18" s="1"/>
  <c r="B2290" i="18"/>
  <c r="N2290" i="18" s="1"/>
  <c r="B2891" i="18"/>
  <c r="N2891" i="18" s="1"/>
  <c r="B3164" i="18"/>
  <c r="N3164" i="18" s="1"/>
  <c r="B1291" i="18"/>
  <c r="N1291" i="18" s="1"/>
  <c r="B913" i="18"/>
  <c r="N913" i="18" s="1"/>
  <c r="B1907" i="18"/>
  <c r="N1907" i="18" s="1"/>
  <c r="B672" i="18"/>
  <c r="N672" i="18" s="1"/>
  <c r="B2401" i="18"/>
  <c r="N2401" i="18" s="1"/>
  <c r="B3477" i="18"/>
  <c r="N3477" i="18" s="1"/>
  <c r="B26" i="18"/>
  <c r="N26" i="18" s="1"/>
  <c r="B6034" i="18"/>
  <c r="N6034" i="18" s="1"/>
  <c r="B4461" i="18"/>
  <c r="N4461" i="18" s="1"/>
  <c r="B4705" i="18"/>
  <c r="N4705" i="18" s="1"/>
  <c r="B1938" i="18"/>
  <c r="N1938" i="18" s="1"/>
  <c r="B5841" i="18"/>
  <c r="N5841" i="18" s="1"/>
  <c r="B3918" i="18"/>
  <c r="N3918" i="18" s="1"/>
  <c r="B2774" i="18"/>
  <c r="N2774" i="18" s="1"/>
  <c r="B5361" i="18"/>
  <c r="N5361" i="18" s="1"/>
  <c r="B2634" i="18"/>
  <c r="N2634" i="18" s="1"/>
  <c r="B5842" i="18"/>
  <c r="N5842" i="18" s="1"/>
  <c r="B3258" i="18"/>
  <c r="N3258" i="18" s="1"/>
  <c r="B4854" i="18"/>
  <c r="N4854" i="18" s="1"/>
  <c r="B5419" i="18"/>
  <c r="N5419" i="18" s="1"/>
  <c r="B5867" i="18"/>
  <c r="N5867" i="18" s="1"/>
  <c r="B4613" i="18"/>
  <c r="N4613" i="18" s="1"/>
  <c r="B4427" i="18"/>
  <c r="N4427" i="18" s="1"/>
  <c r="B6050" i="18"/>
  <c r="N6050" i="18" s="1"/>
  <c r="B3985" i="18"/>
  <c r="N3985" i="18" s="1"/>
  <c r="B5469" i="18"/>
  <c r="N5469" i="18" s="1"/>
  <c r="B5870" i="18"/>
  <c r="N5870" i="18" s="1"/>
  <c r="B4509" i="18"/>
  <c r="N4509" i="18" s="1"/>
  <c r="B3714" i="18"/>
  <c r="N3714" i="18" s="1"/>
  <c r="B3192" i="18"/>
  <c r="N3192" i="18" s="1"/>
  <c r="B3179" i="18"/>
  <c r="N3179" i="18" s="1"/>
  <c r="B1733" i="18"/>
  <c r="N1733" i="18" s="1"/>
  <c r="B3736" i="18"/>
  <c r="N3736" i="18" s="1"/>
  <c r="B1226" i="18"/>
  <c r="N1226" i="18" s="1"/>
  <c r="B5033" i="18"/>
  <c r="N5033" i="18" s="1"/>
  <c r="B478" i="18"/>
  <c r="N478" i="18" s="1"/>
  <c r="B4052" i="18"/>
  <c r="N4052" i="18" s="1"/>
  <c r="B5080" i="18"/>
  <c r="N5080" i="18" s="1"/>
  <c r="B3255" i="18"/>
  <c r="N3255" i="18" s="1"/>
  <c r="B5077" i="18"/>
  <c r="N5077" i="18" s="1"/>
  <c r="B3966" i="18"/>
  <c r="N3966" i="18" s="1"/>
  <c r="B2809" i="18"/>
  <c r="N2809" i="18" s="1"/>
  <c r="B5614" i="18"/>
  <c r="N5614" i="18" s="1"/>
  <c r="B5757" i="18"/>
  <c r="N5757" i="18" s="1"/>
  <c r="B1505" i="18"/>
  <c r="N1505" i="18" s="1"/>
  <c r="B4602" i="18"/>
  <c r="N4602" i="18" s="1"/>
  <c r="B4408" i="18"/>
  <c r="N4408" i="18" s="1"/>
  <c r="B3356" i="18"/>
  <c r="N3356" i="18" s="1"/>
  <c r="B5988" i="18"/>
  <c r="N5988" i="18" s="1"/>
  <c r="B4886" i="18"/>
  <c r="N4886" i="18" s="1"/>
  <c r="B4027" i="18"/>
  <c r="N4027" i="18" s="1"/>
  <c r="B3395" i="18"/>
  <c r="N3395" i="18" s="1"/>
  <c r="B1256" i="18"/>
  <c r="N1256" i="18" s="1"/>
  <c r="B5129" i="18"/>
  <c r="N5129" i="18" s="1"/>
  <c r="B5151" i="18"/>
  <c r="N5151" i="18" s="1"/>
  <c r="B5640" i="18"/>
  <c r="N5640" i="18" s="1"/>
  <c r="B1857" i="18"/>
  <c r="N1857" i="18" s="1"/>
  <c r="B5040" i="18"/>
  <c r="N5040" i="18" s="1"/>
  <c r="B1168" i="18"/>
  <c r="N1168" i="18" s="1"/>
  <c r="B3021" i="18"/>
  <c r="N3021" i="18" s="1"/>
  <c r="B879" i="18"/>
  <c r="N879" i="18" s="1"/>
  <c r="B1141" i="18"/>
  <c r="N1141" i="18" s="1"/>
  <c r="B4078" i="18"/>
  <c r="N4078" i="18" s="1"/>
  <c r="B3856" i="18"/>
  <c r="N3856" i="18" s="1"/>
  <c r="B689" i="18"/>
  <c r="N689" i="18" s="1"/>
  <c r="B656" i="18"/>
  <c r="N656" i="18" s="1"/>
  <c r="B2368" i="18"/>
  <c r="N2368" i="18" s="1"/>
  <c r="B5432" i="18"/>
  <c r="N5432" i="18" s="1"/>
  <c r="B3581" i="18"/>
  <c r="N3581" i="18" s="1"/>
  <c r="B2662" i="18"/>
  <c r="N2662" i="18" s="1"/>
  <c r="B4927" i="18"/>
  <c r="N4927" i="18" s="1"/>
  <c r="B4583" i="18"/>
  <c r="N4583" i="18" s="1"/>
  <c r="B4967" i="18"/>
  <c r="N4967" i="18" s="1"/>
  <c r="B2957" i="18"/>
  <c r="N2957" i="18" s="1"/>
  <c r="B2704" i="18"/>
  <c r="N2704" i="18" s="1"/>
  <c r="B1893" i="18"/>
  <c r="N1893" i="18" s="1"/>
  <c r="B3613" i="18"/>
  <c r="N3613" i="18" s="1"/>
  <c r="B3063" i="18"/>
  <c r="N3063" i="18" s="1"/>
  <c r="B5989" i="18"/>
  <c r="N5989" i="18" s="1"/>
  <c r="B4414" i="18"/>
  <c r="N4414" i="18" s="1"/>
  <c r="B2846" i="18"/>
  <c r="N2846" i="18" s="1"/>
  <c r="B3038" i="18"/>
  <c r="N3038" i="18" s="1"/>
  <c r="B4279" i="18"/>
  <c r="N4279" i="18" s="1"/>
  <c r="B5581" i="18"/>
  <c r="N5581" i="18" s="1"/>
  <c r="B3409" i="18"/>
  <c r="N3409" i="18" s="1"/>
  <c r="B3994" i="18"/>
  <c r="N3994" i="18" s="1"/>
  <c r="B5720" i="18"/>
  <c r="H5720" i="18" s="1"/>
  <c r="B4275" i="18"/>
  <c r="N4275" i="18" s="1"/>
  <c r="B2165" i="18"/>
  <c r="N2165" i="18" s="1"/>
  <c r="B2225" i="18"/>
  <c r="N2225" i="18" s="1"/>
  <c r="B5955" i="18"/>
  <c r="N5955" i="18" s="1"/>
  <c r="B5881" i="18"/>
  <c r="N5881" i="18" s="1"/>
  <c r="B5608" i="18"/>
  <c r="N5608" i="18" s="1"/>
  <c r="B4926" i="18"/>
  <c r="N4926" i="18" s="1"/>
  <c r="B4021" i="18"/>
  <c r="N4021" i="18" s="1"/>
  <c r="B2883" i="18"/>
  <c r="N2883" i="18" s="1"/>
  <c r="B912" i="18"/>
  <c r="N912" i="18" s="1"/>
  <c r="B4066" i="18"/>
  <c r="N4066" i="18" s="1"/>
  <c r="B3476" i="18"/>
  <c r="N3476" i="18" s="1"/>
  <c r="B4489" i="18"/>
  <c r="N4489" i="18" s="1"/>
  <c r="B1987" i="18"/>
  <c r="N1987" i="18" s="1"/>
  <c r="B1949" i="18"/>
  <c r="N1949" i="18" s="1"/>
  <c r="B5276" i="18"/>
  <c r="N5276" i="18" s="1"/>
  <c r="B5357" i="18"/>
  <c r="N5357" i="18" s="1"/>
  <c r="B5219" i="18"/>
  <c r="N5219" i="18" s="1"/>
  <c r="B3016" i="18"/>
  <c r="N3016" i="18" s="1"/>
  <c r="B4385" i="18"/>
  <c r="N4385" i="18" s="1"/>
  <c r="B4680" i="18"/>
  <c r="N4680" i="18" s="1"/>
  <c r="B5063" i="18"/>
  <c r="N5063" i="18" s="1"/>
  <c r="B4742" i="18"/>
  <c r="N4742" i="18" s="1"/>
  <c r="B2991" i="18"/>
  <c r="N2991" i="18" s="1"/>
  <c r="B5522" i="18"/>
  <c r="N5522" i="18" s="1"/>
  <c r="B3587" i="18"/>
  <c r="N3587" i="18" s="1"/>
  <c r="B3775" i="18"/>
  <c r="N3775" i="18" s="1"/>
  <c r="B5138" i="18"/>
  <c r="N5138" i="18" s="1"/>
  <c r="B1764" i="18"/>
  <c r="N1764" i="18" s="1"/>
  <c r="B5728" i="18"/>
  <c r="N5728" i="18" s="1"/>
  <c r="B688" i="18"/>
  <c r="D688" i="18" s="1"/>
  <c r="B5927" i="18"/>
  <c r="N5927" i="18" s="1"/>
  <c r="B831" i="18"/>
  <c r="N831" i="18" s="1"/>
  <c r="B3823" i="18"/>
  <c r="N3823" i="18" s="1"/>
  <c r="B3102" i="18"/>
  <c r="N3102" i="18" s="1"/>
  <c r="B721" i="18"/>
  <c r="N721" i="18" s="1"/>
  <c r="B1208" i="18"/>
  <c r="N1208" i="18" s="1"/>
  <c r="B2781" i="18"/>
  <c r="N2781" i="18" s="1"/>
  <c r="B2902" i="18"/>
  <c r="N2902" i="18" s="1"/>
  <c r="B3282" i="18"/>
  <c r="N3282" i="18" s="1"/>
  <c r="B4343" i="18"/>
  <c r="N4343" i="18" s="1"/>
  <c r="B1749" i="18"/>
  <c r="N1749" i="18" s="1"/>
  <c r="B6024" i="18"/>
  <c r="N6024" i="18" s="1"/>
  <c r="B2247" i="18"/>
  <c r="N2247" i="18" s="1"/>
  <c r="B4187" i="18"/>
  <c r="N4187" i="18" s="1"/>
  <c r="B5889" i="18"/>
  <c r="N5889" i="18" s="1"/>
  <c r="B1412" i="18"/>
  <c r="N1412" i="18" s="1"/>
  <c r="B1211" i="18"/>
  <c r="N1211" i="18" s="1"/>
  <c r="B1982" i="18"/>
  <c r="N1982" i="18" s="1"/>
  <c r="B5013" i="18"/>
  <c r="N5013" i="18" s="1"/>
  <c r="B3503" i="18"/>
  <c r="N3503" i="18" s="1"/>
  <c r="B2950" i="18"/>
  <c r="N2950" i="18" s="1"/>
  <c r="B5015" i="18"/>
  <c r="N5015" i="18" s="1"/>
  <c r="B1454" i="18"/>
  <c r="N1454" i="18" s="1"/>
  <c r="B3077" i="18"/>
  <c r="N3077" i="18" s="1"/>
  <c r="B3910" i="18"/>
  <c r="N3910" i="18" s="1"/>
  <c r="B1866" i="18"/>
  <c r="N1866" i="18" s="1"/>
  <c r="B979" i="18"/>
  <c r="N979" i="18" s="1"/>
  <c r="B714" i="18"/>
  <c r="N714" i="18" s="1"/>
  <c r="B2606" i="18"/>
  <c r="N2606" i="18" s="1"/>
  <c r="B4977" i="18"/>
  <c r="N4977" i="18" s="1"/>
  <c r="B2142" i="18"/>
  <c r="N2142" i="18" s="1"/>
  <c r="B1908" i="18"/>
  <c r="N1908" i="18" s="1"/>
  <c r="B3507" i="18"/>
  <c r="N3507" i="18" s="1"/>
  <c r="B3117" i="18"/>
  <c r="N3117" i="18" s="1"/>
  <c r="B5186" i="18"/>
  <c r="N5186" i="18" s="1"/>
  <c r="B5258" i="18"/>
  <c r="N5258" i="18" s="1"/>
  <c r="B2434" i="18"/>
  <c r="N2434" i="18" s="1"/>
  <c r="B3114" i="18"/>
  <c r="N3114" i="18" s="1"/>
  <c r="B4652" i="18"/>
  <c r="N4652" i="18" s="1"/>
  <c r="B2171" i="18"/>
  <c r="N2171" i="18" s="1"/>
  <c r="B4584" i="18"/>
  <c r="N4584" i="18" s="1"/>
  <c r="B2070" i="18"/>
  <c r="N2070" i="18" s="1"/>
  <c r="B6063" i="18"/>
  <c r="N6063" i="18" s="1"/>
  <c r="B4133" i="18"/>
  <c r="N4133" i="18" s="1"/>
  <c r="B5540" i="18"/>
  <c r="N5540" i="18" s="1"/>
  <c r="B787" i="18"/>
  <c r="N787" i="18" s="1"/>
  <c r="B4616" i="18"/>
  <c r="N4616" i="18" s="1"/>
  <c r="B3034" i="18"/>
  <c r="N3034" i="18" s="1"/>
  <c r="B5854" i="18"/>
  <c r="N5854" i="18" s="1"/>
  <c r="B2795" i="18"/>
  <c r="N2795" i="18" s="1"/>
  <c r="B1930" i="18"/>
  <c r="N1930" i="18" s="1"/>
  <c r="B3422" i="18"/>
  <c r="N3422" i="18" s="1"/>
  <c r="B595" i="18"/>
  <c r="N595" i="18" s="1"/>
  <c r="B860" i="18"/>
  <c r="N860" i="18" s="1"/>
  <c r="B2053" i="18"/>
  <c r="N2053" i="18" s="1"/>
  <c r="B5901" i="18"/>
  <c r="N5901" i="18" s="1"/>
  <c r="B2399" i="18"/>
  <c r="N2399" i="18" s="1"/>
  <c r="B3832" i="18"/>
  <c r="N3832" i="18" s="1"/>
  <c r="B2007" i="18"/>
  <c r="N2007" i="18" s="1"/>
  <c r="B4073" i="18"/>
  <c r="N4073" i="18" s="1"/>
  <c r="B4145" i="18"/>
  <c r="N4145" i="18" s="1"/>
  <c r="B6033" i="18"/>
  <c r="N6033" i="18" s="1"/>
  <c r="B2049" i="18"/>
  <c r="N2049" i="18" s="1"/>
  <c r="B1257" i="18"/>
  <c r="N1257" i="18" s="1"/>
  <c r="B3756" i="18"/>
  <c r="N3756" i="18" s="1"/>
  <c r="B2010" i="18"/>
  <c r="B3639" i="18"/>
  <c r="N3639" i="18" s="1"/>
  <c r="B5014" i="18"/>
  <c r="N5014" i="18" s="1"/>
  <c r="B1807" i="18"/>
  <c r="N1807" i="18" s="1"/>
  <c r="B3087" i="18"/>
  <c r="N3087" i="18" s="1"/>
  <c r="B254" i="18"/>
  <c r="N254" i="18" s="1"/>
  <c r="B4673" i="18"/>
  <c r="N4673" i="18" s="1"/>
  <c r="B5690" i="18"/>
  <c r="N5690" i="18" s="1"/>
  <c r="B3457" i="18"/>
  <c r="N3457" i="18" s="1"/>
  <c r="B4657" i="18"/>
  <c r="N4657" i="18" s="1"/>
  <c r="B1204" i="18"/>
  <c r="N1204" i="18" s="1"/>
  <c r="B3115" i="18"/>
  <c r="N3115" i="18" s="1"/>
  <c r="B1527" i="18"/>
  <c r="N1527" i="18" s="1"/>
  <c r="B530" i="18"/>
  <c r="N530" i="18" s="1"/>
  <c r="B4916" i="18"/>
  <c r="N4916" i="18" s="1"/>
  <c r="B1112" i="18"/>
  <c r="N1112" i="18" s="1"/>
  <c r="B5799" i="18"/>
  <c r="N5799" i="18" s="1"/>
  <c r="B1526" i="18"/>
  <c r="N1526" i="18" s="1"/>
  <c r="B2273" i="18"/>
  <c r="N2273" i="18" s="1"/>
  <c r="B2492" i="18"/>
  <c r="N2492" i="18" s="1"/>
  <c r="B5523" i="18"/>
  <c r="N5523" i="18" s="1"/>
  <c r="B4855" i="18"/>
  <c r="N4855" i="18" s="1"/>
  <c r="B3163" i="18"/>
  <c r="N3163" i="18" s="1"/>
  <c r="B5805" i="18"/>
  <c r="C5805" i="18" s="1"/>
  <c r="B1588" i="18"/>
  <c r="B2734" i="18"/>
  <c r="N2734" i="18" s="1"/>
  <c r="B4366" i="18"/>
  <c r="N4366" i="18" s="1"/>
  <c r="B3576" i="18"/>
  <c r="N3576" i="18" s="1"/>
  <c r="B5023" i="18"/>
  <c r="N5023" i="18" s="1"/>
  <c r="B4520" i="18"/>
  <c r="N4520" i="18" s="1"/>
  <c r="B456" i="18"/>
  <c r="N456" i="18" s="1"/>
  <c r="B2963" i="18"/>
  <c r="N2963" i="18" s="1"/>
  <c r="B5792" i="18"/>
  <c r="N5792" i="18" s="1"/>
  <c r="B4115" i="18"/>
  <c r="N4115" i="18" s="1"/>
  <c r="B2806" i="18"/>
  <c r="N2806" i="18" s="1"/>
  <c r="B940" i="18"/>
  <c r="N940" i="18" s="1"/>
  <c r="B1243" i="18"/>
  <c r="N1243" i="18" s="1"/>
  <c r="B5089" i="18"/>
  <c r="N5089" i="18" s="1"/>
  <c r="B5034" i="18"/>
  <c r="N5034" i="18" s="1"/>
  <c r="B2213" i="18"/>
  <c r="N2213" i="18" s="1"/>
  <c r="B4334" i="18"/>
  <c r="B4450" i="18"/>
  <c r="N4450" i="18" s="1"/>
  <c r="B1968" i="18"/>
  <c r="N1968" i="18" s="1"/>
  <c r="B3311" i="18"/>
  <c r="N3311" i="18" s="1"/>
  <c r="B5742" i="18"/>
  <c r="N5742" i="18" s="1"/>
  <c r="B941" i="18"/>
  <c r="N941" i="18" s="1"/>
  <c r="B3642" i="18"/>
  <c r="N3642" i="18" s="1"/>
  <c r="B2764" i="18"/>
  <c r="D2764" i="18" s="1"/>
  <c r="B4634" i="18"/>
  <c r="N4634" i="18" s="1"/>
  <c r="B4506" i="18"/>
  <c r="N4506" i="18" s="1"/>
  <c r="B2522" i="18"/>
  <c r="N2522" i="18" s="1"/>
  <c r="B84" i="18"/>
  <c r="N84" i="18" s="1"/>
  <c r="B4049" i="18"/>
  <c r="N4049" i="18" s="1"/>
  <c r="B3915" i="18"/>
  <c r="N3915" i="18" s="1"/>
  <c r="B1307" i="18"/>
  <c r="N1307" i="18" s="1"/>
  <c r="B4736" i="18"/>
  <c r="N4736" i="18" s="1"/>
  <c r="B4182" i="18"/>
  <c r="N4182" i="18" s="1"/>
  <c r="B5424" i="18"/>
  <c r="N5424" i="18" s="1"/>
  <c r="B5052" i="18"/>
  <c r="N5052" i="18" s="1"/>
  <c r="B5408" i="18"/>
  <c r="N5408" i="18" s="1"/>
  <c r="B6042" i="18"/>
  <c r="N6042" i="18" s="1"/>
  <c r="B1856" i="18"/>
  <c r="N1856" i="18" s="1"/>
  <c r="B2780" i="18"/>
  <c r="N2780" i="18" s="1"/>
  <c r="B1610" i="18"/>
  <c r="N1610" i="18" s="1"/>
  <c r="B4212" i="18"/>
  <c r="N4212" i="18" s="1"/>
  <c r="B4125" i="18"/>
  <c r="N4125" i="18" s="1"/>
  <c r="B3858" i="18"/>
  <c r="N3858" i="18" s="1"/>
  <c r="B1770" i="18"/>
  <c r="N1770" i="18" s="1"/>
  <c r="B3925" i="18"/>
  <c r="N3925" i="18" s="1"/>
  <c r="B3722" i="18"/>
  <c r="N3722" i="18" s="1"/>
  <c r="B4620" i="18"/>
  <c r="H4620" i="18" s="1"/>
  <c r="B1093" i="18"/>
  <c r="N1093" i="18" s="1"/>
  <c r="B2335" i="18"/>
  <c r="N2335" i="18" s="1"/>
  <c r="B5502" i="18"/>
  <c r="N5502" i="18" s="1"/>
  <c r="B3289" i="18"/>
  <c r="N3289" i="18" s="1"/>
  <c r="B4950" i="18"/>
  <c r="N4950" i="18" s="1"/>
  <c r="B1364" i="18"/>
  <c r="N1364" i="18" s="1"/>
  <c r="B1878" i="18"/>
  <c r="N1878" i="18" s="1"/>
  <c r="B3990" i="18"/>
  <c r="N3990" i="18" s="1"/>
  <c r="B5048" i="18"/>
  <c r="N5048" i="18" s="1"/>
  <c r="B1700" i="18"/>
  <c r="N1700" i="18" s="1"/>
  <c r="B3903" i="18"/>
  <c r="N3903" i="18" s="1"/>
  <c r="B4589" i="18"/>
  <c r="N4589" i="18" s="1"/>
  <c r="B1213" i="18"/>
  <c r="N1213" i="18" s="1"/>
  <c r="B4552" i="18"/>
  <c r="N4552" i="18" s="1"/>
  <c r="B3068" i="18"/>
  <c r="N3068" i="18" s="1"/>
  <c r="B1544" i="18"/>
  <c r="N1544" i="18" s="1"/>
  <c r="B5747" i="18"/>
  <c r="N5747" i="18" s="1"/>
  <c r="B6049" i="18"/>
  <c r="N6049" i="18" s="1"/>
  <c r="B2098" i="18"/>
  <c r="N2098" i="18" s="1"/>
  <c r="B3584" i="18"/>
  <c r="N3584" i="18" s="1"/>
  <c r="B2983" i="18"/>
  <c r="N2983" i="18" s="1"/>
  <c r="B4062" i="18"/>
  <c r="N4062" i="18" s="1"/>
  <c r="B4107" i="18"/>
  <c r="N4107" i="18" s="1"/>
  <c r="B1904" i="18"/>
  <c r="N1904" i="18" s="1"/>
  <c r="B5272" i="18"/>
  <c r="N5272" i="18" s="1"/>
  <c r="B2913" i="18"/>
  <c r="N2913" i="18" s="1"/>
  <c r="B5626" i="18"/>
  <c r="N5626" i="18" s="1"/>
  <c r="B541" i="18"/>
  <c r="N541" i="18" s="1"/>
  <c r="B5986" i="18"/>
  <c r="N5986" i="18" s="1"/>
  <c r="B4030" i="18"/>
  <c r="N4030" i="18" s="1"/>
  <c r="B1612" i="18"/>
  <c r="N1612" i="18" s="1"/>
  <c r="B3348" i="18"/>
  <c r="N3348" i="18" s="1"/>
  <c r="B1376" i="18"/>
  <c r="I1376" i="18" s="1"/>
  <c r="B4588" i="18"/>
  <c r="N4588" i="18" s="1"/>
  <c r="B3043" i="18"/>
  <c r="N3043" i="18" s="1"/>
  <c r="B2137" i="18"/>
  <c r="N2137" i="18" s="1"/>
  <c r="B4188" i="18"/>
  <c r="N4188" i="18" s="1"/>
  <c r="B3853" i="18"/>
  <c r="N3853" i="18" s="1"/>
  <c r="B1456" i="18"/>
  <c r="N1456" i="18" s="1"/>
  <c r="B1187" i="18"/>
  <c r="N1187" i="18" s="1"/>
  <c r="B5020" i="18"/>
  <c r="N5020" i="18" s="1"/>
  <c r="B3611" i="18"/>
  <c r="N3611" i="18" s="1"/>
  <c r="B4524" i="18"/>
  <c r="N4524" i="18" s="1"/>
  <c r="B2479" i="18"/>
  <c r="N2479" i="18" s="1"/>
  <c r="B4109" i="18"/>
  <c r="N4109" i="18" s="1"/>
  <c r="B1980" i="18"/>
  <c r="N1980" i="18" s="1"/>
  <c r="B66" i="18"/>
  <c r="N66" i="18" s="1"/>
  <c r="B379" i="18"/>
  <c r="N379" i="18" s="1"/>
  <c r="B4138" i="18"/>
  <c r="N4138" i="18" s="1"/>
  <c r="B446" i="18"/>
  <c r="N446" i="18" s="1"/>
  <c r="B3592" i="18"/>
  <c r="N3592" i="18" s="1"/>
  <c r="B5299" i="18"/>
  <c r="N5299" i="18" s="1"/>
  <c r="B224" i="18"/>
  <c r="N224" i="18" s="1"/>
  <c r="B4280" i="18"/>
  <c r="N4280" i="18" s="1"/>
  <c r="B2352" i="18"/>
  <c r="N2352" i="18" s="1"/>
  <c r="B564" i="18"/>
  <c r="N564" i="18" s="1"/>
  <c r="B1995" i="18"/>
  <c r="N1995" i="18" s="1"/>
  <c r="B1751" i="18"/>
  <c r="N1751" i="18" s="1"/>
  <c r="B849" i="18"/>
  <c r="N849" i="18" s="1"/>
  <c r="B6043" i="18"/>
  <c r="N6043" i="18" s="1"/>
  <c r="B4707" i="18"/>
  <c r="N4707" i="18" s="1"/>
  <c r="B3243" i="18"/>
  <c r="N3243" i="18" s="1"/>
  <c r="B242" i="18"/>
  <c r="N242" i="18" s="1"/>
  <c r="B5931" i="18"/>
  <c r="N5931" i="18" s="1"/>
  <c r="B37" i="18"/>
  <c r="N37" i="18" s="1"/>
  <c r="B113" i="18"/>
  <c r="N113" i="18" s="1"/>
  <c r="B295" i="18"/>
  <c r="N295" i="18" s="1"/>
  <c r="B4878" i="18"/>
  <c r="N4878" i="18" s="1"/>
  <c r="B471" i="18"/>
  <c r="N471" i="18" s="1"/>
  <c r="B2931" i="18"/>
  <c r="K2931" i="18" s="1"/>
  <c r="B452" i="18"/>
  <c r="N452" i="18" s="1"/>
  <c r="B35" i="18"/>
  <c r="J35" i="18" s="1"/>
  <c r="B2332" i="18"/>
  <c r="N2332" i="18" s="1"/>
  <c r="B3242" i="18"/>
  <c r="N3242" i="18" s="1"/>
  <c r="B5580" i="18"/>
  <c r="N5580" i="18" s="1"/>
  <c r="B1005" i="18"/>
  <c r="N1005" i="18" s="1"/>
  <c r="B5190" i="18"/>
  <c r="N5190" i="18" s="1"/>
  <c r="B2147" i="18"/>
  <c r="N2147" i="18" s="1"/>
  <c r="I4070" i="18"/>
  <c r="J4070" i="18"/>
  <c r="C4070" i="18"/>
  <c r="K4070" i="18"/>
  <c r="D4070" i="18"/>
  <c r="L4070" i="18"/>
  <c r="E4070" i="18"/>
  <c r="M4070" i="18"/>
  <c r="F4070" i="18"/>
  <c r="H4070" i="18"/>
  <c r="G4070" i="18"/>
  <c r="F3288" i="18"/>
  <c r="G3288" i="18"/>
  <c r="H3288" i="18"/>
  <c r="I3288" i="18"/>
  <c r="J3288" i="18"/>
  <c r="C3288" i="18"/>
  <c r="K3288" i="18"/>
  <c r="L3288" i="18"/>
  <c r="M3288" i="18"/>
  <c r="D3288" i="18"/>
  <c r="E3288" i="18"/>
  <c r="F2328" i="18"/>
  <c r="G2328" i="18"/>
  <c r="H2328" i="18"/>
  <c r="I2328" i="18"/>
  <c r="J2328" i="18"/>
  <c r="C2328" i="18"/>
  <c r="K2328" i="18"/>
  <c r="D2328" i="18"/>
  <c r="L2328" i="18"/>
  <c r="M2328" i="18"/>
  <c r="E2328" i="18"/>
  <c r="D792" i="18"/>
  <c r="L792" i="18"/>
  <c r="G792" i="18"/>
  <c r="H792" i="18"/>
  <c r="I792" i="18"/>
  <c r="C792" i="18"/>
  <c r="K792" i="18"/>
  <c r="E792" i="18"/>
  <c r="F792" i="18"/>
  <c r="J792" i="18"/>
  <c r="M792" i="18"/>
  <c r="D120" i="18"/>
  <c r="L120" i="18"/>
  <c r="E120" i="18"/>
  <c r="M120" i="18"/>
  <c r="H120" i="18"/>
  <c r="I120" i="18"/>
  <c r="J120" i="18"/>
  <c r="K120" i="18"/>
  <c r="C120" i="18"/>
  <c r="F120" i="18"/>
  <c r="G120" i="18"/>
  <c r="G1561" i="18"/>
  <c r="H1561" i="18"/>
  <c r="I1561" i="18"/>
  <c r="J1561" i="18"/>
  <c r="C1561" i="18"/>
  <c r="K1561" i="18"/>
  <c r="D1561" i="18"/>
  <c r="L1561" i="18"/>
  <c r="E1561" i="18"/>
  <c r="M1561" i="18"/>
  <c r="F1561" i="18"/>
  <c r="J1193" i="18"/>
  <c r="D1193" i="18"/>
  <c r="L1193" i="18"/>
  <c r="E1193" i="18"/>
  <c r="M1193" i="18"/>
  <c r="F1193" i="18"/>
  <c r="G1193" i="18"/>
  <c r="H1193" i="18"/>
  <c r="C1193" i="18"/>
  <c r="I1193" i="18"/>
  <c r="K1193" i="18"/>
  <c r="C1024" i="18"/>
  <c r="K1024" i="18"/>
  <c r="D1024" i="18"/>
  <c r="L1024" i="18"/>
  <c r="E1024" i="18"/>
  <c r="M1024" i="18"/>
  <c r="F1024" i="18"/>
  <c r="G1024" i="18"/>
  <c r="H1024" i="18"/>
  <c r="I1024" i="18"/>
  <c r="J1024" i="18"/>
  <c r="F3080" i="18"/>
  <c r="G3080" i="18"/>
  <c r="H3080" i="18"/>
  <c r="I3080" i="18"/>
  <c r="J3080" i="18"/>
  <c r="C3080" i="18"/>
  <c r="K3080" i="18"/>
  <c r="D3080" i="18"/>
  <c r="L3080" i="18"/>
  <c r="E3080" i="18"/>
  <c r="M3080" i="18"/>
  <c r="G4328" i="18"/>
  <c r="H4328" i="18"/>
  <c r="I4328" i="18"/>
  <c r="J4328" i="18"/>
  <c r="C4328" i="18"/>
  <c r="K4328" i="18"/>
  <c r="D4328" i="18"/>
  <c r="L4328" i="18"/>
  <c r="F4328" i="18"/>
  <c r="E4328" i="18"/>
  <c r="M4328" i="18"/>
  <c r="E384" i="18"/>
  <c r="M384" i="18"/>
  <c r="F384" i="18"/>
  <c r="I384" i="18"/>
  <c r="H384" i="18"/>
  <c r="J384" i="18"/>
  <c r="L384" i="18"/>
  <c r="C384" i="18"/>
  <c r="K384" i="18"/>
  <c r="G384" i="18"/>
  <c r="D384" i="18"/>
  <c r="E432" i="18"/>
  <c r="M432" i="18"/>
  <c r="F432" i="18"/>
  <c r="I432" i="18"/>
  <c r="K432" i="18"/>
  <c r="L432" i="18"/>
  <c r="D432" i="18"/>
  <c r="C432" i="18"/>
  <c r="G432" i="18"/>
  <c r="J432" i="18"/>
  <c r="H432" i="18"/>
  <c r="E5678" i="18"/>
  <c r="M5678" i="18"/>
  <c r="F5678" i="18"/>
  <c r="G5678" i="18"/>
  <c r="H5678" i="18"/>
  <c r="I5678" i="18"/>
  <c r="J5678" i="18"/>
  <c r="C5678" i="18"/>
  <c r="K5678" i="18"/>
  <c r="D5678" i="18"/>
  <c r="L5678" i="18"/>
  <c r="C1080" i="18"/>
  <c r="K1080" i="18"/>
  <c r="D1080" i="18"/>
  <c r="L1080" i="18"/>
  <c r="E1080" i="18"/>
  <c r="M1080" i="18"/>
  <c r="F1080" i="18"/>
  <c r="G1080" i="18"/>
  <c r="H1080" i="18"/>
  <c r="I1080" i="18"/>
  <c r="J1080" i="18"/>
  <c r="I256" i="18"/>
  <c r="J256" i="18"/>
  <c r="E256" i="18"/>
  <c r="M256" i="18"/>
  <c r="C256" i="18"/>
  <c r="F256" i="18"/>
  <c r="G256" i="18"/>
  <c r="H256" i="18"/>
  <c r="L256" i="18"/>
  <c r="D256" i="18"/>
  <c r="K256" i="18"/>
  <c r="J4654" i="18"/>
  <c r="C4654" i="18"/>
  <c r="K4654" i="18"/>
  <c r="D4654" i="18"/>
  <c r="L4654" i="18"/>
  <c r="E4654" i="18"/>
  <c r="M4654" i="18"/>
  <c r="F4654" i="18"/>
  <c r="H4654" i="18"/>
  <c r="G4654" i="18"/>
  <c r="I4654" i="18"/>
  <c r="E320" i="18"/>
  <c r="M320" i="18"/>
  <c r="F320" i="18"/>
  <c r="I320" i="18"/>
  <c r="D320" i="18"/>
  <c r="G320" i="18"/>
  <c r="H320" i="18"/>
  <c r="J320" i="18"/>
  <c r="K320" i="18"/>
  <c r="L320" i="18"/>
  <c r="C320" i="18"/>
  <c r="E1070" i="18"/>
  <c r="M1070" i="18"/>
  <c r="F1070" i="18"/>
  <c r="G1070" i="18"/>
  <c r="H1070" i="18"/>
  <c r="I1070" i="18"/>
  <c r="J1070" i="18"/>
  <c r="D1070" i="18"/>
  <c r="K1070" i="18"/>
  <c r="L1070" i="18"/>
  <c r="C1070" i="18"/>
  <c r="E1488" i="18"/>
  <c r="F1488" i="18"/>
  <c r="J1488" i="18"/>
  <c r="J4520" i="18"/>
  <c r="L4520" i="18"/>
  <c r="D4232" i="18"/>
  <c r="C1912" i="18"/>
  <c r="K1912" i="18"/>
  <c r="D1912" i="18"/>
  <c r="L1912" i="18"/>
  <c r="E1912" i="18"/>
  <c r="M1912" i="18"/>
  <c r="F1912" i="18"/>
  <c r="G1912" i="18"/>
  <c r="H1912" i="18"/>
  <c r="I1912" i="18"/>
  <c r="J1912" i="18"/>
  <c r="G2283" i="18"/>
  <c r="H2283" i="18"/>
  <c r="I2283" i="18"/>
  <c r="J2283" i="18"/>
  <c r="C2283" i="18"/>
  <c r="K2283" i="18"/>
  <c r="D2283" i="18"/>
  <c r="L2283" i="18"/>
  <c r="E2283" i="18"/>
  <c r="M2283" i="18"/>
  <c r="F2283" i="18"/>
  <c r="E328" i="18"/>
  <c r="M328" i="18"/>
  <c r="F328" i="18"/>
  <c r="I328" i="18"/>
  <c r="C328" i="18"/>
  <c r="D328" i="18"/>
  <c r="G328" i="18"/>
  <c r="H328" i="18"/>
  <c r="J328" i="18"/>
  <c r="K328" i="18"/>
  <c r="L328" i="18"/>
  <c r="C1944" i="18"/>
  <c r="K1944" i="18"/>
  <c r="D1944" i="18"/>
  <c r="L1944" i="18"/>
  <c r="E1944" i="18"/>
  <c r="M1944" i="18"/>
  <c r="F1944" i="18"/>
  <c r="G1944" i="18"/>
  <c r="H1944" i="18"/>
  <c r="I1944" i="18"/>
  <c r="J1944" i="18"/>
  <c r="F3495" i="18"/>
  <c r="G3495" i="18"/>
  <c r="H3495" i="18"/>
  <c r="I3495" i="18"/>
  <c r="J3495" i="18"/>
  <c r="C3495" i="18"/>
  <c r="K3495" i="18"/>
  <c r="D3495" i="18"/>
  <c r="L3495" i="18"/>
  <c r="E3495" i="18"/>
  <c r="M3495" i="18"/>
  <c r="F2528" i="18"/>
  <c r="G2528" i="18"/>
  <c r="H2528" i="18"/>
  <c r="I2528" i="18"/>
  <c r="J2528" i="18"/>
  <c r="C2528" i="18"/>
  <c r="K2528" i="18"/>
  <c r="D2528" i="18"/>
  <c r="L2528" i="18"/>
  <c r="E2528" i="18"/>
  <c r="M2528" i="18"/>
  <c r="L1928" i="18"/>
  <c r="I1248" i="18"/>
  <c r="H1248" i="18"/>
  <c r="F2552" i="18"/>
  <c r="G2552" i="18"/>
  <c r="H2552" i="18"/>
  <c r="I2552" i="18"/>
  <c r="J2552" i="18"/>
  <c r="C2552" i="18"/>
  <c r="K2552" i="18"/>
  <c r="D2552" i="18"/>
  <c r="L2552" i="18"/>
  <c r="E2552" i="18"/>
  <c r="M2552" i="18"/>
  <c r="E1790" i="18"/>
  <c r="M1790" i="18"/>
  <c r="F1790" i="18"/>
  <c r="G1790" i="18"/>
  <c r="H1790" i="18"/>
  <c r="J1790" i="18"/>
  <c r="C1790" i="18"/>
  <c r="K1790" i="18"/>
  <c r="L1790" i="18"/>
  <c r="D1790" i="18"/>
  <c r="I1790" i="18"/>
  <c r="H2842" i="18"/>
  <c r="I2842" i="18"/>
  <c r="J2842" i="18"/>
  <c r="C2842" i="18"/>
  <c r="K2842" i="18"/>
  <c r="D2842" i="18"/>
  <c r="L2842" i="18"/>
  <c r="E2842" i="18"/>
  <c r="M2842" i="18"/>
  <c r="F2842" i="18"/>
  <c r="G2842" i="18"/>
  <c r="D1075" i="18"/>
  <c r="L1075" i="18"/>
  <c r="E1075" i="18"/>
  <c r="M1075" i="18"/>
  <c r="F1075" i="18"/>
  <c r="G1075" i="18"/>
  <c r="H1075" i="18"/>
  <c r="I1075" i="18"/>
  <c r="C1075" i="18"/>
  <c r="J1075" i="18"/>
  <c r="K1075" i="18"/>
  <c r="E3285" i="18"/>
  <c r="M3285" i="18"/>
  <c r="F3285" i="18"/>
  <c r="G3285" i="18"/>
  <c r="H3285" i="18"/>
  <c r="I3285" i="18"/>
  <c r="J3285" i="18"/>
  <c r="C3285" i="18"/>
  <c r="D3285" i="18"/>
  <c r="K3285" i="18"/>
  <c r="L3285" i="18"/>
  <c r="H3046" i="18"/>
  <c r="I3046" i="18"/>
  <c r="J3046" i="18"/>
  <c r="C3046" i="18"/>
  <c r="K3046" i="18"/>
  <c r="D3046" i="18"/>
  <c r="L3046" i="18"/>
  <c r="E3046" i="18"/>
  <c r="M3046" i="18"/>
  <c r="F3046" i="18"/>
  <c r="G3046" i="18"/>
  <c r="F3272" i="18"/>
  <c r="G3272" i="18"/>
  <c r="H3272" i="18"/>
  <c r="I3272" i="18"/>
  <c r="J3272" i="18"/>
  <c r="C3272" i="18"/>
  <c r="K3272" i="18"/>
  <c r="D3272" i="18"/>
  <c r="E3272" i="18"/>
  <c r="L3272" i="18"/>
  <c r="M3272" i="18"/>
  <c r="D72" i="18"/>
  <c r="L72" i="18"/>
  <c r="E72" i="18"/>
  <c r="M72" i="18"/>
  <c r="H72" i="18"/>
  <c r="F72" i="18"/>
  <c r="G72" i="18"/>
  <c r="K72" i="18"/>
  <c r="C72" i="18"/>
  <c r="I72" i="18"/>
  <c r="J72" i="18"/>
  <c r="G4645" i="18"/>
  <c r="H4645" i="18"/>
  <c r="I4645" i="18"/>
  <c r="J4645" i="18"/>
  <c r="C4645" i="18"/>
  <c r="K4645" i="18"/>
  <c r="E4645" i="18"/>
  <c r="M4645" i="18"/>
  <c r="D4645" i="18"/>
  <c r="F4645" i="18"/>
  <c r="L4645" i="18"/>
  <c r="G3999" i="18"/>
  <c r="H3999" i="18"/>
  <c r="I3999" i="18"/>
  <c r="J3999" i="18"/>
  <c r="C3999" i="18"/>
  <c r="K3999" i="18"/>
  <c r="D3999" i="18"/>
  <c r="L3999" i="18"/>
  <c r="F3999" i="18"/>
  <c r="E3999" i="18"/>
  <c r="M3999" i="18"/>
  <c r="J2420" i="18"/>
  <c r="C2420" i="18"/>
  <c r="K2420" i="18"/>
  <c r="D2420" i="18"/>
  <c r="L2420" i="18"/>
  <c r="E2420" i="18"/>
  <c r="M2420" i="18"/>
  <c r="F2420" i="18"/>
  <c r="G2420" i="18"/>
  <c r="H2420" i="18"/>
  <c r="I2420" i="18"/>
  <c r="J2720" i="18"/>
  <c r="C2720" i="18"/>
  <c r="K2720" i="18"/>
  <c r="D2720" i="18"/>
  <c r="L2720" i="18"/>
  <c r="E2720" i="18"/>
  <c r="M2720" i="18"/>
  <c r="F2720" i="18"/>
  <c r="G2720" i="18"/>
  <c r="H2720" i="18"/>
  <c r="I2720" i="18"/>
  <c r="I2490" i="18"/>
  <c r="J714" i="18"/>
  <c r="C714" i="18"/>
  <c r="K714" i="18"/>
  <c r="D714" i="18"/>
  <c r="L714" i="18"/>
  <c r="M714" i="18"/>
  <c r="H714" i="18"/>
  <c r="G714" i="18"/>
  <c r="H4840" i="18"/>
  <c r="I4840" i="18"/>
  <c r="J4840" i="18"/>
  <c r="C4840" i="18"/>
  <c r="K4840" i="18"/>
  <c r="D4840" i="18"/>
  <c r="L4840" i="18"/>
  <c r="E4840" i="18"/>
  <c r="M4840" i="18"/>
  <c r="F4840" i="18"/>
  <c r="G4840" i="18"/>
  <c r="F171" i="18"/>
  <c r="G414" i="18"/>
  <c r="H414" i="18"/>
  <c r="C414" i="18"/>
  <c r="K414" i="18"/>
  <c r="D414" i="18"/>
  <c r="I414" i="18"/>
  <c r="L414" i="18"/>
  <c r="M414" i="18"/>
  <c r="E414" i="18"/>
  <c r="J414" i="18"/>
  <c r="F414" i="18"/>
  <c r="C4484" i="18"/>
  <c r="K4484" i="18"/>
  <c r="D4484" i="18"/>
  <c r="L4484" i="18"/>
  <c r="E4484" i="18"/>
  <c r="M4484" i="18"/>
  <c r="F4484" i="18"/>
  <c r="G4484" i="18"/>
  <c r="H4484" i="18"/>
  <c r="J4484" i="18"/>
  <c r="I4484" i="18"/>
  <c r="C5392" i="18"/>
  <c r="K5392" i="18"/>
  <c r="D5392" i="18"/>
  <c r="L5392" i="18"/>
  <c r="E5392" i="18"/>
  <c r="M5392" i="18"/>
  <c r="F5392" i="18"/>
  <c r="G5392" i="18"/>
  <c r="H5392" i="18"/>
  <c r="I5392" i="18"/>
  <c r="J5392" i="18"/>
  <c r="D699" i="18"/>
  <c r="L699" i="18"/>
  <c r="E699" i="18"/>
  <c r="M699" i="18"/>
  <c r="F699" i="18"/>
  <c r="G699" i="18"/>
  <c r="H699" i="18"/>
  <c r="I699" i="18"/>
  <c r="J699" i="18"/>
  <c r="K699" i="18"/>
  <c r="C699" i="18"/>
  <c r="C4897" i="18"/>
  <c r="K4897" i="18"/>
  <c r="D4897" i="18"/>
  <c r="L4897" i="18"/>
  <c r="E4897" i="18"/>
  <c r="M4897" i="18"/>
  <c r="F4897" i="18"/>
  <c r="G4897" i="18"/>
  <c r="H4897" i="18"/>
  <c r="I4897" i="18"/>
  <c r="J4897" i="18"/>
  <c r="H4824" i="18"/>
  <c r="I4824" i="18"/>
  <c r="J4824" i="18"/>
  <c r="C4824" i="18"/>
  <c r="K4824" i="18"/>
  <c r="D4824" i="18"/>
  <c r="L4824" i="18"/>
  <c r="E4824" i="18"/>
  <c r="M4824" i="18"/>
  <c r="F4824" i="18"/>
  <c r="G4824" i="18"/>
  <c r="I1074" i="18"/>
  <c r="J1074" i="18"/>
  <c r="C1074" i="18"/>
  <c r="K1074" i="18"/>
  <c r="D1074" i="18"/>
  <c r="L1074" i="18"/>
  <c r="E1074" i="18"/>
  <c r="M1074" i="18"/>
  <c r="F1074" i="18"/>
  <c r="H1074" i="18"/>
  <c r="G1074" i="18"/>
  <c r="E1102" i="18"/>
  <c r="M1102" i="18"/>
  <c r="F1102" i="18"/>
  <c r="G1102" i="18"/>
  <c r="H1102" i="18"/>
  <c r="I1102" i="18"/>
  <c r="C1102" i="18"/>
  <c r="J1102" i="18"/>
  <c r="K1102" i="18"/>
  <c r="L1102" i="18"/>
  <c r="D1102" i="18"/>
  <c r="I3480" i="18"/>
  <c r="J3480" i="18"/>
  <c r="C3480" i="18"/>
  <c r="K3480" i="18"/>
  <c r="D3480" i="18"/>
  <c r="L3480" i="18"/>
  <c r="E3480" i="18"/>
  <c r="M3480" i="18"/>
  <c r="F3480" i="18"/>
  <c r="G3480" i="18"/>
  <c r="H3480" i="18"/>
  <c r="D2742" i="18"/>
  <c r="L2742" i="18"/>
  <c r="E2742" i="18"/>
  <c r="M2742" i="18"/>
  <c r="F2742" i="18"/>
  <c r="G2742" i="18"/>
  <c r="H2742" i="18"/>
  <c r="I2742" i="18"/>
  <c r="J2742" i="18"/>
  <c r="C2742" i="18"/>
  <c r="K2742" i="18"/>
  <c r="H4776" i="18"/>
  <c r="I4776" i="18"/>
  <c r="J4776" i="18"/>
  <c r="C4776" i="18"/>
  <c r="K4776" i="18"/>
  <c r="D4776" i="18"/>
  <c r="L4776" i="18"/>
  <c r="F4776" i="18"/>
  <c r="M4776" i="18"/>
  <c r="E4776" i="18"/>
  <c r="G4776" i="18"/>
  <c r="C2056" i="18"/>
  <c r="K2056" i="18"/>
  <c r="D2056" i="18"/>
  <c r="L2056" i="18"/>
  <c r="E2056" i="18"/>
  <c r="M2056" i="18"/>
  <c r="F2056" i="18"/>
  <c r="G2056" i="18"/>
  <c r="H2056" i="18"/>
  <c r="I2056" i="18"/>
  <c r="J2056" i="18"/>
  <c r="I3456" i="18"/>
  <c r="J3456" i="18"/>
  <c r="C3456" i="18"/>
  <c r="K3456" i="18"/>
  <c r="D3456" i="18"/>
  <c r="L3456" i="18"/>
  <c r="E3456" i="18"/>
  <c r="M3456" i="18"/>
  <c r="F3456" i="18"/>
  <c r="G3456" i="18"/>
  <c r="H3456" i="18"/>
  <c r="J4718" i="18"/>
  <c r="C4718" i="18"/>
  <c r="K4718" i="18"/>
  <c r="D4718" i="18"/>
  <c r="L4718" i="18"/>
  <c r="E4718" i="18"/>
  <c r="M4718" i="18"/>
  <c r="F4718" i="18"/>
  <c r="H4718" i="18"/>
  <c r="G4718" i="18"/>
  <c r="I4718" i="18"/>
  <c r="F5385" i="18"/>
  <c r="G5385" i="18"/>
  <c r="H5385" i="18"/>
  <c r="I5385" i="18"/>
  <c r="J5385" i="18"/>
  <c r="C5385" i="18"/>
  <c r="K5385" i="18"/>
  <c r="D5385" i="18"/>
  <c r="L5385" i="18"/>
  <c r="E5385" i="18"/>
  <c r="M5385" i="18"/>
  <c r="G310" i="18"/>
  <c r="H310" i="18"/>
  <c r="C310" i="18"/>
  <c r="K310" i="18"/>
  <c r="F310" i="18"/>
  <c r="I310" i="18"/>
  <c r="J310" i="18"/>
  <c r="L310" i="18"/>
  <c r="M310" i="18"/>
  <c r="D310" i="18"/>
  <c r="E310" i="18"/>
  <c r="J5054" i="18"/>
  <c r="C5054" i="18"/>
  <c r="K5054" i="18"/>
  <c r="D5054" i="18"/>
  <c r="L5054" i="18"/>
  <c r="E5054" i="18"/>
  <c r="M5054" i="18"/>
  <c r="F5054" i="18"/>
  <c r="G5054" i="18"/>
  <c r="H5054" i="18"/>
  <c r="I5054" i="18"/>
  <c r="C1244" i="18"/>
  <c r="K1244" i="18"/>
  <c r="E1244" i="18"/>
  <c r="M1244" i="18"/>
  <c r="F1244" i="18"/>
  <c r="G1244" i="18"/>
  <c r="H1244" i="18"/>
  <c r="I1244" i="18"/>
  <c r="D1244" i="18"/>
  <c r="J1244" i="18"/>
  <c r="L1244" i="18"/>
  <c r="E3261" i="18"/>
  <c r="M3261" i="18"/>
  <c r="F3261" i="18"/>
  <c r="G3261" i="18"/>
  <c r="H3261" i="18"/>
  <c r="I3261" i="18"/>
  <c r="J3261" i="18"/>
  <c r="K3261" i="18"/>
  <c r="L3261" i="18"/>
  <c r="C3261" i="18"/>
  <c r="D3261" i="18"/>
  <c r="E819" i="18"/>
  <c r="M819" i="18"/>
  <c r="H819" i="18"/>
  <c r="I819" i="18"/>
  <c r="J819" i="18"/>
  <c r="D819" i="18"/>
  <c r="L819" i="18"/>
  <c r="F819" i="18"/>
  <c r="G819" i="18"/>
  <c r="K819" i="18"/>
  <c r="C819" i="18"/>
  <c r="E3777" i="18"/>
  <c r="M3777" i="18"/>
  <c r="F3777" i="18"/>
  <c r="H3777" i="18"/>
  <c r="I3777" i="18"/>
  <c r="J3777" i="18"/>
  <c r="D3777" i="18"/>
  <c r="L3777" i="18"/>
  <c r="C3777" i="18"/>
  <c r="K3777" i="18"/>
  <c r="I1591" i="18"/>
  <c r="J1591" i="18"/>
  <c r="C1591" i="18"/>
  <c r="K1591" i="18"/>
  <c r="D1591" i="18"/>
  <c r="L1591" i="18"/>
  <c r="E1591" i="18"/>
  <c r="M1591" i="18"/>
  <c r="F1591" i="18"/>
  <c r="H1591" i="18"/>
  <c r="G1591" i="18"/>
  <c r="M736" i="18"/>
  <c r="I5866" i="18"/>
  <c r="C5866" i="18"/>
  <c r="K5866" i="18"/>
  <c r="D5866" i="18"/>
  <c r="L5866" i="18"/>
  <c r="E5866" i="18"/>
  <c r="M5866" i="18"/>
  <c r="F5866" i="18"/>
  <c r="H5866" i="18"/>
  <c r="H1887" i="18"/>
  <c r="I1887" i="18"/>
  <c r="J1887" i="18"/>
  <c r="C1887" i="18"/>
  <c r="K1887" i="18"/>
  <c r="D1887" i="18"/>
  <c r="L1887" i="18"/>
  <c r="E1887" i="18"/>
  <c r="M1887" i="18"/>
  <c r="F1887" i="18"/>
  <c r="G1887" i="18"/>
  <c r="F5713" i="18"/>
  <c r="G5713" i="18"/>
  <c r="H5713" i="18"/>
  <c r="I5713" i="18"/>
  <c r="J5713" i="18"/>
  <c r="C5713" i="18"/>
  <c r="K5713" i="18"/>
  <c r="D5713" i="18"/>
  <c r="L5713" i="18"/>
  <c r="E5713" i="18"/>
  <c r="M5713" i="18"/>
  <c r="H6084" i="18"/>
  <c r="F4658" i="18"/>
  <c r="G4658" i="18"/>
  <c r="H4658" i="18"/>
  <c r="I4658" i="18"/>
  <c r="J4658" i="18"/>
  <c r="D4658" i="18"/>
  <c r="L4658" i="18"/>
  <c r="K4658" i="18"/>
  <c r="M4658" i="18"/>
  <c r="C4658" i="18"/>
  <c r="E4658" i="18"/>
  <c r="I2377" i="18"/>
  <c r="J2377" i="18"/>
  <c r="C2377" i="18"/>
  <c r="K2377" i="18"/>
  <c r="D2377" i="18"/>
  <c r="L2377" i="18"/>
  <c r="E2377" i="18"/>
  <c r="M2377" i="18"/>
  <c r="F2377" i="18"/>
  <c r="G2377" i="18"/>
  <c r="H2377" i="18"/>
  <c r="I4779" i="18"/>
  <c r="J4779" i="18"/>
  <c r="C4779" i="18"/>
  <c r="K4779" i="18"/>
  <c r="D4779" i="18"/>
  <c r="L4779" i="18"/>
  <c r="E4779" i="18"/>
  <c r="M4779" i="18"/>
  <c r="G4779" i="18"/>
  <c r="F4779" i="18"/>
  <c r="H4779" i="18"/>
  <c r="C5832" i="18"/>
  <c r="K5832" i="18"/>
  <c r="D5832" i="18"/>
  <c r="L5832" i="18"/>
  <c r="E5832" i="18"/>
  <c r="M5832" i="18"/>
  <c r="F5832" i="18"/>
  <c r="G5832" i="18"/>
  <c r="H5832" i="18"/>
  <c r="I5832" i="18"/>
  <c r="J5832" i="18"/>
  <c r="C5456" i="18"/>
  <c r="K5456" i="18"/>
  <c r="D5456" i="18"/>
  <c r="L5456" i="18"/>
  <c r="E5456" i="18"/>
  <c r="M5456" i="18"/>
  <c r="F5456" i="18"/>
  <c r="G5456" i="18"/>
  <c r="H5456" i="18"/>
  <c r="I5456" i="18"/>
  <c r="J5456" i="18"/>
  <c r="J4289" i="18"/>
  <c r="C4289" i="18"/>
  <c r="K4289" i="18"/>
  <c r="D4289" i="18"/>
  <c r="L4289" i="18"/>
  <c r="E4289" i="18"/>
  <c r="M4289" i="18"/>
  <c r="F4289" i="18"/>
  <c r="G4289" i="18"/>
  <c r="I4289" i="18"/>
  <c r="H4289" i="18"/>
  <c r="D1771" i="18"/>
  <c r="L1771" i="18"/>
  <c r="E1771" i="18"/>
  <c r="M1771" i="18"/>
  <c r="F1771" i="18"/>
  <c r="G1771" i="18"/>
  <c r="I1771" i="18"/>
  <c r="J1771" i="18"/>
  <c r="C1771" i="18"/>
  <c r="H1771" i="18"/>
  <c r="K1771" i="18"/>
  <c r="E5806" i="18"/>
  <c r="M5806" i="18"/>
  <c r="F5806" i="18"/>
  <c r="G5806" i="18"/>
  <c r="H5806" i="18"/>
  <c r="I5806" i="18"/>
  <c r="J5806" i="18"/>
  <c r="C5806" i="18"/>
  <c r="K5806" i="18"/>
  <c r="D5806" i="18"/>
  <c r="L5806" i="18"/>
  <c r="J3824" i="18"/>
  <c r="C3824" i="18"/>
  <c r="K3824" i="18"/>
  <c r="D3824" i="18"/>
  <c r="L3824" i="18"/>
  <c r="E3824" i="18"/>
  <c r="M3824" i="18"/>
  <c r="F3824" i="18"/>
  <c r="G3824" i="18"/>
  <c r="I3824" i="18"/>
  <c r="H3824" i="18"/>
  <c r="D1384" i="18"/>
  <c r="L1384" i="18"/>
  <c r="E1384" i="18"/>
  <c r="M1384" i="18"/>
  <c r="F1384" i="18"/>
  <c r="G1384" i="18"/>
  <c r="H1384" i="18"/>
  <c r="I1384" i="18"/>
  <c r="C1384" i="18"/>
  <c r="K1384" i="18"/>
  <c r="J1384" i="18"/>
  <c r="D5507" i="18"/>
  <c r="L5507" i="18"/>
  <c r="E5507" i="18"/>
  <c r="M5507" i="18"/>
  <c r="F5507" i="18"/>
  <c r="G5507" i="18"/>
  <c r="H5507" i="18"/>
  <c r="I5507" i="18"/>
  <c r="J5507" i="18"/>
  <c r="C5507" i="18"/>
  <c r="K5507" i="18"/>
  <c r="F5974" i="18"/>
  <c r="G5974" i="18"/>
  <c r="H5974" i="18"/>
  <c r="I5974" i="18"/>
  <c r="J5974" i="18"/>
  <c r="C5974" i="18"/>
  <c r="K5974" i="18"/>
  <c r="E5974" i="18"/>
  <c r="M5974" i="18"/>
  <c r="D5974" i="18"/>
  <c r="L5974" i="18"/>
  <c r="H6068" i="18"/>
  <c r="I6068" i="18"/>
  <c r="J6068" i="18"/>
  <c r="C6068" i="18"/>
  <c r="K6068" i="18"/>
  <c r="D6068" i="18"/>
  <c r="L6068" i="18"/>
  <c r="E6068" i="18"/>
  <c r="M6068" i="18"/>
  <c r="G6068" i="18"/>
  <c r="F6068" i="18"/>
  <c r="E5558" i="18"/>
  <c r="M5558" i="18"/>
  <c r="F5558" i="18"/>
  <c r="G5558" i="18"/>
  <c r="H5558" i="18"/>
  <c r="I5558" i="18"/>
  <c r="J5558" i="18"/>
  <c r="C5558" i="18"/>
  <c r="K5558" i="18"/>
  <c r="D5558" i="18"/>
  <c r="L5558" i="18"/>
  <c r="I2845" i="18"/>
  <c r="J2845" i="18"/>
  <c r="C2845" i="18"/>
  <c r="K2845" i="18"/>
  <c r="D2845" i="18"/>
  <c r="L2845" i="18"/>
  <c r="E2845" i="18"/>
  <c r="M2845" i="18"/>
  <c r="F2845" i="18"/>
  <c r="G2845" i="18"/>
  <c r="H2845" i="18"/>
  <c r="H3038" i="18"/>
  <c r="I3038" i="18"/>
  <c r="J3038" i="18"/>
  <c r="C3038" i="18"/>
  <c r="D3038" i="18"/>
  <c r="L3038" i="18"/>
  <c r="E3038" i="18"/>
  <c r="M3038" i="18"/>
  <c r="F3038" i="18"/>
  <c r="G3038" i="18"/>
  <c r="J4185" i="18"/>
  <c r="C4185" i="18"/>
  <c r="K4185" i="18"/>
  <c r="D4185" i="18"/>
  <c r="L4185" i="18"/>
  <c r="E4185" i="18"/>
  <c r="M4185" i="18"/>
  <c r="F4185" i="18"/>
  <c r="G4185" i="18"/>
  <c r="I4185" i="18"/>
  <c r="H4185" i="18"/>
  <c r="K1085" i="18"/>
  <c r="J3840" i="18"/>
  <c r="C3840" i="18"/>
  <c r="K3840" i="18"/>
  <c r="D3840" i="18"/>
  <c r="L3840" i="18"/>
  <c r="E3840" i="18"/>
  <c r="M3840" i="18"/>
  <c r="F3840" i="18"/>
  <c r="G3840" i="18"/>
  <c r="I3840" i="18"/>
  <c r="H3840" i="18"/>
  <c r="C1976" i="18"/>
  <c r="K1976" i="18"/>
  <c r="D1976" i="18"/>
  <c r="L1976" i="18"/>
  <c r="E1976" i="18"/>
  <c r="M1976" i="18"/>
  <c r="F1976" i="18"/>
  <c r="G1976" i="18"/>
  <c r="H1976" i="18"/>
  <c r="I1976" i="18"/>
  <c r="J1976" i="18"/>
  <c r="E312" i="18"/>
  <c r="M312" i="18"/>
  <c r="F312" i="18"/>
  <c r="I312" i="18"/>
  <c r="G312" i="18"/>
  <c r="H312" i="18"/>
  <c r="J312" i="18"/>
  <c r="K312" i="18"/>
  <c r="L312" i="18"/>
  <c r="C312" i="18"/>
  <c r="D312" i="18"/>
  <c r="J4513" i="18"/>
  <c r="C4513" i="18"/>
  <c r="K4513" i="18"/>
  <c r="D4513" i="18"/>
  <c r="L4513" i="18"/>
  <c r="E4513" i="18"/>
  <c r="M4513" i="18"/>
  <c r="F4513" i="18"/>
  <c r="G4513" i="18"/>
  <c r="I4513" i="18"/>
  <c r="H4513" i="18"/>
  <c r="F86" i="18"/>
  <c r="G86" i="18"/>
  <c r="J86" i="18"/>
  <c r="C86" i="18"/>
  <c r="D86" i="18"/>
  <c r="I86" i="18"/>
  <c r="E86" i="18"/>
  <c r="H86" i="18"/>
  <c r="K86" i="18"/>
  <c r="L86" i="18"/>
  <c r="M86" i="18"/>
  <c r="F4898" i="18"/>
  <c r="G4898" i="18"/>
  <c r="H4898" i="18"/>
  <c r="I4898" i="18"/>
  <c r="J4898" i="18"/>
  <c r="C4898" i="18"/>
  <c r="K4898" i="18"/>
  <c r="D4898" i="18"/>
  <c r="L4898" i="18"/>
  <c r="E4898" i="18"/>
  <c r="M4898" i="18"/>
  <c r="I2621" i="18"/>
  <c r="J2621" i="18"/>
  <c r="C2621" i="18"/>
  <c r="K2621" i="18"/>
  <c r="D2621" i="18"/>
  <c r="L2621" i="18"/>
  <c r="E2621" i="18"/>
  <c r="M2621" i="18"/>
  <c r="F2621" i="18"/>
  <c r="G2621" i="18"/>
  <c r="H2621" i="18"/>
  <c r="D4836" i="18"/>
  <c r="L4836" i="18"/>
  <c r="E4836" i="18"/>
  <c r="M4836" i="18"/>
  <c r="F4836" i="18"/>
  <c r="G4836" i="18"/>
  <c r="H4836" i="18"/>
  <c r="J4836" i="18"/>
  <c r="C4836" i="18"/>
  <c r="K4836" i="18"/>
  <c r="H5615" i="18"/>
  <c r="I5615" i="18"/>
  <c r="J5615" i="18"/>
  <c r="C5615" i="18"/>
  <c r="K5615" i="18"/>
  <c r="D5615" i="18"/>
  <c r="L5615" i="18"/>
  <c r="E5615" i="18"/>
  <c r="M5615" i="18"/>
  <c r="F5615" i="18"/>
  <c r="G5615" i="18"/>
  <c r="I546" i="18"/>
  <c r="J546" i="18"/>
  <c r="E546" i="18"/>
  <c r="M546" i="18"/>
  <c r="H546" i="18"/>
  <c r="L546" i="18"/>
  <c r="C546" i="18"/>
  <c r="F546" i="18"/>
  <c r="D546" i="18"/>
  <c r="G546" i="18"/>
  <c r="K546" i="18"/>
  <c r="C3971" i="18"/>
  <c r="K3971" i="18"/>
  <c r="D3971" i="18"/>
  <c r="L3971" i="18"/>
  <c r="E3971" i="18"/>
  <c r="M3971" i="18"/>
  <c r="F3971" i="18"/>
  <c r="G3971" i="18"/>
  <c r="H3971" i="18"/>
  <c r="J3971" i="18"/>
  <c r="I3971" i="18"/>
  <c r="F4818" i="18"/>
  <c r="G4818" i="18"/>
  <c r="H4818" i="18"/>
  <c r="J4818" i="18"/>
  <c r="C4818" i="18"/>
  <c r="K4818" i="18"/>
  <c r="D4818" i="18"/>
  <c r="L4818" i="18"/>
  <c r="E4818" i="18"/>
  <c r="M4818" i="18"/>
  <c r="E827" i="18"/>
  <c r="M827" i="18"/>
  <c r="H827" i="18"/>
  <c r="I827" i="18"/>
  <c r="J827" i="18"/>
  <c r="D827" i="18"/>
  <c r="L827" i="18"/>
  <c r="G827" i="18"/>
  <c r="K827" i="18"/>
  <c r="C827" i="18"/>
  <c r="F827" i="18"/>
  <c r="E2509" i="18"/>
  <c r="M2509" i="18"/>
  <c r="F2509" i="18"/>
  <c r="G2509" i="18"/>
  <c r="H2509" i="18"/>
  <c r="I2509" i="18"/>
  <c r="J2509" i="18"/>
  <c r="C2509" i="18"/>
  <c r="K2509" i="18"/>
  <c r="D2509" i="18"/>
  <c r="L2509" i="18"/>
  <c r="F4970" i="18"/>
  <c r="G4970" i="18"/>
  <c r="H4970" i="18"/>
  <c r="I4970" i="18"/>
  <c r="J4970" i="18"/>
  <c r="C4970" i="18"/>
  <c r="K4970" i="18"/>
  <c r="D4970" i="18"/>
  <c r="L4970" i="18"/>
  <c r="E4970" i="18"/>
  <c r="M4970" i="18"/>
  <c r="G2711" i="18"/>
  <c r="H2711" i="18"/>
  <c r="I2711" i="18"/>
  <c r="J2711" i="18"/>
  <c r="C2711" i="18"/>
  <c r="K2711" i="18"/>
  <c r="D2711" i="18"/>
  <c r="L2711" i="18"/>
  <c r="E2711" i="18"/>
  <c r="M2711" i="18"/>
  <c r="F2711" i="18"/>
  <c r="M1998" i="18"/>
  <c r="F1998" i="18"/>
  <c r="G1998" i="18"/>
  <c r="J1998" i="18"/>
  <c r="L1998" i="18"/>
  <c r="G2703" i="18"/>
  <c r="I2703" i="18"/>
  <c r="C2703" i="18"/>
  <c r="E2703" i="18"/>
  <c r="I1615" i="18"/>
  <c r="J1615" i="18"/>
  <c r="C1615" i="18"/>
  <c r="K1615" i="18"/>
  <c r="D1615" i="18"/>
  <c r="L1615" i="18"/>
  <c r="E1615" i="18"/>
  <c r="M1615" i="18"/>
  <c r="F1615" i="18"/>
  <c r="G1615" i="18"/>
  <c r="H1615" i="18"/>
  <c r="D3369" i="18"/>
  <c r="L3369" i="18"/>
  <c r="E3369" i="18"/>
  <c r="M3369" i="18"/>
  <c r="F3369" i="18"/>
  <c r="G3369" i="18"/>
  <c r="H3369" i="18"/>
  <c r="I3369" i="18"/>
  <c r="J3369" i="18"/>
  <c r="K3369" i="18"/>
  <c r="C3369" i="18"/>
  <c r="M5055" i="18"/>
  <c r="L5055" i="18"/>
  <c r="E1086" i="18"/>
  <c r="M1086" i="18"/>
  <c r="F1086" i="18"/>
  <c r="G1086" i="18"/>
  <c r="H1086" i="18"/>
  <c r="I1086" i="18"/>
  <c r="C1086" i="18"/>
  <c r="D1086" i="18"/>
  <c r="J1086" i="18"/>
  <c r="K1086" i="18"/>
  <c r="L1086" i="18"/>
  <c r="G4885" i="18"/>
  <c r="H4885" i="18"/>
  <c r="I4885" i="18"/>
  <c r="C4885" i="18"/>
  <c r="K4885" i="18"/>
  <c r="D4885" i="18"/>
  <c r="L4885" i="18"/>
  <c r="E4885" i="18"/>
  <c r="M4885" i="18"/>
  <c r="F4885" i="18"/>
  <c r="D728" i="18"/>
  <c r="L728" i="18"/>
  <c r="G728" i="18"/>
  <c r="H728" i="18"/>
  <c r="I728" i="18"/>
  <c r="C728" i="18"/>
  <c r="K728" i="18"/>
  <c r="E728" i="18"/>
  <c r="F728" i="18"/>
  <c r="J728" i="18"/>
  <c r="M728" i="18"/>
  <c r="C3883" i="18"/>
  <c r="K3883" i="18"/>
  <c r="D3883" i="18"/>
  <c r="L3883" i="18"/>
  <c r="E3883" i="18"/>
  <c r="M3883" i="18"/>
  <c r="F3883" i="18"/>
  <c r="G3883" i="18"/>
  <c r="H3883" i="18"/>
  <c r="J3883" i="18"/>
  <c r="I3883" i="18"/>
  <c r="E4538" i="18"/>
  <c r="M4538" i="18"/>
  <c r="F4538" i="18"/>
  <c r="G4538" i="18"/>
  <c r="H4538" i="18"/>
  <c r="I4538" i="18"/>
  <c r="J4538" i="18"/>
  <c r="D4538" i="18"/>
  <c r="L4538" i="18"/>
  <c r="C4538" i="18"/>
  <c r="K4538" i="18"/>
  <c r="I1922" i="18"/>
  <c r="J1922" i="18"/>
  <c r="C1922" i="18"/>
  <c r="K1922" i="18"/>
  <c r="D1922" i="18"/>
  <c r="L1922" i="18"/>
  <c r="E1922" i="18"/>
  <c r="M1922" i="18"/>
  <c r="F1922" i="18"/>
  <c r="G1922" i="18"/>
  <c r="H1922" i="18"/>
  <c r="C2747" i="18"/>
  <c r="K2747" i="18"/>
  <c r="D2747" i="18"/>
  <c r="L2747" i="18"/>
  <c r="E2747" i="18"/>
  <c r="M2747" i="18"/>
  <c r="F2747" i="18"/>
  <c r="G2747" i="18"/>
  <c r="H2747" i="18"/>
  <c r="I2747" i="18"/>
  <c r="J2747" i="18"/>
  <c r="H5599" i="18"/>
  <c r="I5599" i="18"/>
  <c r="J5599" i="18"/>
  <c r="C5599" i="18"/>
  <c r="K5599" i="18"/>
  <c r="D5599" i="18"/>
  <c r="L5599" i="18"/>
  <c r="E5599" i="18"/>
  <c r="M5599" i="18"/>
  <c r="F5599" i="18"/>
  <c r="G5599" i="18"/>
  <c r="M4118" i="18"/>
  <c r="F4118" i="18"/>
  <c r="J1677" i="18"/>
  <c r="C1677" i="18"/>
  <c r="K1677" i="18"/>
  <c r="D1677" i="18"/>
  <c r="L1677" i="18"/>
  <c r="E1677" i="18"/>
  <c r="M1677" i="18"/>
  <c r="F1677" i="18"/>
  <c r="G1677" i="18"/>
  <c r="H1677" i="18"/>
  <c r="I1677" i="18"/>
  <c r="D1035" i="18"/>
  <c r="L1035" i="18"/>
  <c r="E1035" i="18"/>
  <c r="M1035" i="18"/>
  <c r="F1035" i="18"/>
  <c r="H1035" i="18"/>
  <c r="I1035" i="18"/>
  <c r="J1035" i="18"/>
  <c r="C1035" i="18"/>
  <c r="K1035" i="18"/>
  <c r="I4659" i="18"/>
  <c r="J4659" i="18"/>
  <c r="K4659" i="18"/>
  <c r="D4659" i="18"/>
  <c r="L4659" i="18"/>
  <c r="E4659" i="18"/>
  <c r="M4659" i="18"/>
  <c r="G4659" i="18"/>
  <c r="F4659" i="18"/>
  <c r="F1729" i="18"/>
  <c r="G1729" i="18"/>
  <c r="H1729" i="18"/>
  <c r="I1729" i="18"/>
  <c r="J1729" i="18"/>
  <c r="C1729" i="18"/>
  <c r="K1729" i="18"/>
  <c r="D1729" i="18"/>
  <c r="L1729" i="18"/>
  <c r="E1729" i="18"/>
  <c r="M1729" i="18"/>
  <c r="E1282" i="18"/>
  <c r="M1282" i="18"/>
  <c r="G1282" i="18"/>
  <c r="H1282" i="18"/>
  <c r="I1282" i="18"/>
  <c r="D1282" i="18"/>
  <c r="F1282" i="18"/>
  <c r="J1282" i="18"/>
  <c r="K1282" i="18"/>
  <c r="L1282" i="18"/>
  <c r="C1282" i="18"/>
  <c r="C4060" i="18"/>
  <c r="K4060" i="18"/>
  <c r="D4060" i="18"/>
  <c r="L4060" i="18"/>
  <c r="E4060" i="18"/>
  <c r="M4060" i="18"/>
  <c r="F4060" i="18"/>
  <c r="G4060" i="18"/>
  <c r="H4060" i="18"/>
  <c r="J4060" i="18"/>
  <c r="I4060" i="18"/>
  <c r="M1416" i="18"/>
  <c r="C109" i="18"/>
  <c r="K109" i="18"/>
  <c r="D109" i="18"/>
  <c r="L109" i="18"/>
  <c r="G109" i="18"/>
  <c r="J109" i="18"/>
  <c r="M109" i="18"/>
  <c r="E109" i="18"/>
  <c r="I109" i="18"/>
  <c r="F109" i="18"/>
  <c r="H109" i="18"/>
  <c r="F3407" i="18"/>
  <c r="G3407" i="18"/>
  <c r="H3407" i="18"/>
  <c r="I3407" i="18"/>
  <c r="J3407" i="18"/>
  <c r="C3407" i="18"/>
  <c r="K3407" i="18"/>
  <c r="D3407" i="18"/>
  <c r="L3407" i="18"/>
  <c r="E3407" i="18"/>
  <c r="M3407" i="18"/>
  <c r="J6090" i="18"/>
  <c r="C6090" i="18"/>
  <c r="K6090" i="18"/>
  <c r="D6090" i="18"/>
  <c r="L6090" i="18"/>
  <c r="E6090" i="18"/>
  <c r="M6090" i="18"/>
  <c r="F6090" i="18"/>
  <c r="G6090" i="18"/>
  <c r="I6090" i="18"/>
  <c r="H6090" i="18"/>
  <c r="D5042" i="18"/>
  <c r="J351" i="18"/>
  <c r="C351" i="18"/>
  <c r="K351" i="18"/>
  <c r="F351" i="18"/>
  <c r="D351" i="18"/>
  <c r="H351" i="18"/>
  <c r="L351" i="18"/>
  <c r="M351" i="18"/>
  <c r="E351" i="18"/>
  <c r="I351" i="18"/>
  <c r="G351" i="18"/>
  <c r="I4342" i="18"/>
  <c r="J4342" i="18"/>
  <c r="C4342" i="18"/>
  <c r="K4342" i="18"/>
  <c r="D4342" i="18"/>
  <c r="L4342" i="18"/>
  <c r="E4342" i="18"/>
  <c r="M4342" i="18"/>
  <c r="F4342" i="18"/>
  <c r="H4342" i="18"/>
  <c r="G4342" i="18"/>
  <c r="C1204" i="18"/>
  <c r="K1204" i="18"/>
  <c r="E1204" i="18"/>
  <c r="M1204" i="18"/>
  <c r="F1204" i="18"/>
  <c r="H1204" i="18"/>
  <c r="I1204" i="18"/>
  <c r="L1204" i="18"/>
  <c r="J1204" i="18"/>
  <c r="D1204" i="18"/>
  <c r="F3064" i="18"/>
  <c r="G3064" i="18"/>
  <c r="H3064" i="18"/>
  <c r="I3064" i="18"/>
  <c r="J3064" i="18"/>
  <c r="C3064" i="18"/>
  <c r="K3064" i="18"/>
  <c r="D3064" i="18"/>
  <c r="L3064" i="18"/>
  <c r="E3064" i="18"/>
  <c r="M3064" i="18"/>
  <c r="E2301" i="18"/>
  <c r="M2301" i="18"/>
  <c r="F2301" i="18"/>
  <c r="G2301" i="18"/>
  <c r="H2301" i="18"/>
  <c r="I2301" i="18"/>
  <c r="J2301" i="18"/>
  <c r="K2301" i="18"/>
  <c r="D2301" i="18"/>
  <c r="L2301" i="18"/>
  <c r="I2114" i="18"/>
  <c r="J2114" i="18"/>
  <c r="C2114" i="18"/>
  <c r="K2114" i="18"/>
  <c r="D2114" i="18"/>
  <c r="L2114" i="18"/>
  <c r="E2114" i="18"/>
  <c r="M2114" i="18"/>
  <c r="F2114" i="18"/>
  <c r="G2114" i="18"/>
  <c r="H2114" i="18"/>
  <c r="J5559" i="18"/>
  <c r="D2546" i="18"/>
  <c r="L2546" i="18"/>
  <c r="E2546" i="18"/>
  <c r="M2546" i="18"/>
  <c r="F2546" i="18"/>
  <c r="G2546" i="18"/>
  <c r="H2546" i="18"/>
  <c r="I2546" i="18"/>
  <c r="J2546" i="18"/>
  <c r="C2546" i="18"/>
  <c r="K2546" i="18"/>
  <c r="D4980" i="18"/>
  <c r="L4980" i="18"/>
  <c r="E4980" i="18"/>
  <c r="M4980" i="18"/>
  <c r="F4980" i="18"/>
  <c r="G4980" i="18"/>
  <c r="H4980" i="18"/>
  <c r="I4980" i="18"/>
  <c r="J4980" i="18"/>
  <c r="C4980" i="18"/>
  <c r="K4980" i="18"/>
  <c r="I791" i="18"/>
  <c r="D791" i="18"/>
  <c r="L791" i="18"/>
  <c r="E791" i="18"/>
  <c r="M791" i="18"/>
  <c r="F791" i="18"/>
  <c r="H791" i="18"/>
  <c r="J791" i="18"/>
  <c r="G791" i="18"/>
  <c r="C791" i="18"/>
  <c r="K791" i="18"/>
  <c r="J4122" i="18"/>
  <c r="J4265" i="18"/>
  <c r="C4265" i="18"/>
  <c r="K4265" i="18"/>
  <c r="D4265" i="18"/>
  <c r="L4265" i="18"/>
  <c r="E4265" i="18"/>
  <c r="M4265" i="18"/>
  <c r="F4265" i="18"/>
  <c r="G4265" i="18"/>
  <c r="I4265" i="18"/>
  <c r="H4265" i="18"/>
  <c r="C516" i="18"/>
  <c r="K516" i="18"/>
  <c r="F516" i="18"/>
  <c r="L516" i="18"/>
  <c r="M516" i="18"/>
  <c r="G516" i="18"/>
  <c r="H516" i="18"/>
  <c r="J516" i="18"/>
  <c r="D516" i="18"/>
  <c r="I516" i="18"/>
  <c r="E516" i="18"/>
  <c r="L1225" i="18"/>
  <c r="E1225" i="18"/>
  <c r="M1225" i="18"/>
  <c r="G1225" i="18"/>
  <c r="D1803" i="18"/>
  <c r="L1803" i="18"/>
  <c r="E1803" i="18"/>
  <c r="M1803" i="18"/>
  <c r="F1803" i="18"/>
  <c r="G1803" i="18"/>
  <c r="I1803" i="18"/>
  <c r="J1803" i="18"/>
  <c r="K1803" i="18"/>
  <c r="C1803" i="18"/>
  <c r="H1803" i="18"/>
  <c r="H4936" i="18"/>
  <c r="I4936" i="18"/>
  <c r="J4936" i="18"/>
  <c r="C4936" i="18"/>
  <c r="K4936" i="18"/>
  <c r="D4936" i="18"/>
  <c r="L4936" i="18"/>
  <c r="E4936" i="18"/>
  <c r="M4936" i="18"/>
  <c r="F4936" i="18"/>
  <c r="G4936" i="18"/>
  <c r="G4400" i="18"/>
  <c r="H4400" i="18"/>
  <c r="I4400" i="18"/>
  <c r="J4400" i="18"/>
  <c r="C4400" i="18"/>
  <c r="K4400" i="18"/>
  <c r="D4400" i="18"/>
  <c r="L4400" i="18"/>
  <c r="F4400" i="18"/>
  <c r="E4400" i="18"/>
  <c r="M4400" i="18"/>
  <c r="E2198" i="18"/>
  <c r="M2198" i="18"/>
  <c r="H2198" i="18"/>
  <c r="I2198" i="18"/>
  <c r="J2198" i="18"/>
  <c r="C2198" i="18"/>
  <c r="K2198" i="18"/>
  <c r="G2198" i="18"/>
  <c r="L2198" i="18"/>
  <c r="D2198" i="18"/>
  <c r="F2198" i="18"/>
  <c r="E1146" i="18"/>
  <c r="M1146" i="18"/>
  <c r="G1146" i="18"/>
  <c r="H1146" i="18"/>
  <c r="I1146" i="18"/>
  <c r="J1146" i="18"/>
  <c r="C1146" i="18"/>
  <c r="K1146" i="18"/>
  <c r="D1146" i="18"/>
  <c r="F1146" i="18"/>
  <c r="L1146" i="18"/>
  <c r="J962" i="18"/>
  <c r="E962" i="18"/>
  <c r="M962" i="18"/>
  <c r="F962" i="18"/>
  <c r="G962" i="18"/>
  <c r="I962" i="18"/>
  <c r="C962" i="18"/>
  <c r="D962" i="18"/>
  <c r="H962" i="18"/>
  <c r="K962" i="18"/>
  <c r="L962" i="18"/>
  <c r="F2477" i="18"/>
  <c r="E6091" i="18"/>
  <c r="M6091" i="18"/>
  <c r="F6091" i="18"/>
  <c r="G6091" i="18"/>
  <c r="H6091" i="18"/>
  <c r="I6091" i="18"/>
  <c r="J6091" i="18"/>
  <c r="D6091" i="18"/>
  <c r="L6091" i="18"/>
  <c r="C6091" i="18"/>
  <c r="K6091" i="18"/>
  <c r="C1381" i="18"/>
  <c r="K1381" i="18"/>
  <c r="D1381" i="18"/>
  <c r="L1381" i="18"/>
  <c r="E1381" i="18"/>
  <c r="M1381" i="18"/>
  <c r="F1381" i="18"/>
  <c r="G1381" i="18"/>
  <c r="H1381" i="18"/>
  <c r="J1381" i="18"/>
  <c r="I1381" i="18"/>
  <c r="F1414" i="18"/>
  <c r="G1414" i="18"/>
  <c r="H1414" i="18"/>
  <c r="I1414" i="18"/>
  <c r="J1414" i="18"/>
  <c r="C1414" i="18"/>
  <c r="K1414" i="18"/>
  <c r="E1414" i="18"/>
  <c r="M1414" i="18"/>
  <c r="D1414" i="18"/>
  <c r="L1414" i="18"/>
  <c r="J1885" i="18"/>
  <c r="C1885" i="18"/>
  <c r="K1885" i="18"/>
  <c r="D1885" i="18"/>
  <c r="L1885" i="18"/>
  <c r="E1885" i="18"/>
  <c r="M1885" i="18"/>
  <c r="F1885" i="18"/>
  <c r="G1885" i="18"/>
  <c r="H1885" i="18"/>
  <c r="I1885" i="18"/>
  <c r="D2210" i="18"/>
  <c r="L2210" i="18"/>
  <c r="E2210" i="18"/>
  <c r="M2210" i="18"/>
  <c r="F2210" i="18"/>
  <c r="G2210" i="18"/>
  <c r="H2210" i="18"/>
  <c r="I2210" i="18"/>
  <c r="J2210" i="18"/>
  <c r="K2210" i="18"/>
  <c r="C2210" i="18"/>
  <c r="C222" i="18"/>
  <c r="K222" i="18"/>
  <c r="D222" i="18"/>
  <c r="L222" i="18"/>
  <c r="G222" i="18"/>
  <c r="I222" i="18"/>
  <c r="J222" i="18"/>
  <c r="M222" i="18"/>
  <c r="H222" i="18"/>
  <c r="E222" i="18"/>
  <c r="F222" i="18"/>
  <c r="E319" i="18"/>
  <c r="G319" i="18"/>
  <c r="H319" i="18"/>
  <c r="M319" i="18"/>
  <c r="H3655" i="18"/>
  <c r="I3655" i="18"/>
  <c r="J3655" i="18"/>
  <c r="G178" i="18"/>
  <c r="H178" i="18"/>
  <c r="C178" i="18"/>
  <c r="K178" i="18"/>
  <c r="D178" i="18"/>
  <c r="E178" i="18"/>
  <c r="J178" i="18"/>
  <c r="F178" i="18"/>
  <c r="I178" i="18"/>
  <c r="L178" i="18"/>
  <c r="M178" i="18"/>
  <c r="H3533" i="18"/>
  <c r="I3533" i="18"/>
  <c r="J3533" i="18"/>
  <c r="C3533" i="18"/>
  <c r="K3533" i="18"/>
  <c r="D3533" i="18"/>
  <c r="L3533" i="18"/>
  <c r="E3533" i="18"/>
  <c r="M3533" i="18"/>
  <c r="F3533" i="18"/>
  <c r="G3533" i="18"/>
  <c r="D1091" i="18"/>
  <c r="L1091" i="18"/>
  <c r="E1091" i="18"/>
  <c r="M1091" i="18"/>
  <c r="F1091" i="18"/>
  <c r="G1091" i="18"/>
  <c r="H1091" i="18"/>
  <c r="C1091" i="18"/>
  <c r="I1091" i="18"/>
  <c r="J1091" i="18"/>
  <c r="K1091" i="18"/>
  <c r="C1325" i="18"/>
  <c r="K1325" i="18"/>
  <c r="D1325" i="18"/>
  <c r="L1325" i="18"/>
  <c r="E1325" i="18"/>
  <c r="M1325" i="18"/>
  <c r="F1325" i="18"/>
  <c r="G1325" i="18"/>
  <c r="H1325" i="18"/>
  <c r="J1325" i="18"/>
  <c r="I1325" i="18"/>
  <c r="E3604" i="18"/>
  <c r="M3604" i="18"/>
  <c r="F3604" i="18"/>
  <c r="G3604" i="18"/>
  <c r="H3604" i="18"/>
  <c r="I3604" i="18"/>
  <c r="J3604" i="18"/>
  <c r="K3604" i="18"/>
  <c r="L3604" i="18"/>
  <c r="D3604" i="18"/>
  <c r="C3604" i="18"/>
  <c r="I4406" i="18"/>
  <c r="J4406" i="18"/>
  <c r="C4406" i="18"/>
  <c r="K4406" i="18"/>
  <c r="D4406" i="18"/>
  <c r="L4406" i="18"/>
  <c r="E4406" i="18"/>
  <c r="M4406" i="18"/>
  <c r="F4406" i="18"/>
  <c r="H4406" i="18"/>
  <c r="G4406" i="18"/>
  <c r="J613" i="18"/>
  <c r="C613" i="18"/>
  <c r="K613" i="18"/>
  <c r="F613" i="18"/>
  <c r="H613" i="18"/>
  <c r="L613" i="18"/>
  <c r="M613" i="18"/>
  <c r="E613" i="18"/>
  <c r="D613" i="18"/>
  <c r="G613" i="18"/>
  <c r="I613" i="18"/>
  <c r="K3225" i="18"/>
  <c r="D3225" i="18"/>
  <c r="E3225" i="18"/>
  <c r="F3225" i="18"/>
  <c r="C4332" i="18"/>
  <c r="K4332" i="18"/>
  <c r="D4332" i="18"/>
  <c r="L4332" i="18"/>
  <c r="E4332" i="18"/>
  <c r="M4332" i="18"/>
  <c r="F4332" i="18"/>
  <c r="G4332" i="18"/>
  <c r="H4332" i="18"/>
  <c r="J4332" i="18"/>
  <c r="I4332" i="18"/>
  <c r="D1440" i="18"/>
  <c r="L1440" i="18"/>
  <c r="E1440" i="18"/>
  <c r="M1440" i="18"/>
  <c r="F1440" i="18"/>
  <c r="G1440" i="18"/>
  <c r="H1440" i="18"/>
  <c r="I1440" i="18"/>
  <c r="J1440" i="18"/>
  <c r="C1440" i="18"/>
  <c r="K1440" i="18"/>
  <c r="D5795" i="18"/>
  <c r="L5795" i="18"/>
  <c r="E5795" i="18"/>
  <c r="M5795" i="18"/>
  <c r="F5795" i="18"/>
  <c r="G5795" i="18"/>
  <c r="H5795" i="18"/>
  <c r="I5795" i="18"/>
  <c r="J5795" i="18"/>
  <c r="K5795" i="18"/>
  <c r="C5795" i="18"/>
  <c r="I4246" i="18"/>
  <c r="J4246" i="18"/>
  <c r="C4246" i="18"/>
  <c r="K4246" i="18"/>
  <c r="D4246" i="18"/>
  <c r="L4246" i="18"/>
  <c r="E4246" i="18"/>
  <c r="M4246" i="18"/>
  <c r="F4246" i="18"/>
  <c r="H4246" i="18"/>
  <c r="G4246" i="18"/>
  <c r="D2506" i="18"/>
  <c r="L2506" i="18"/>
  <c r="E2506" i="18"/>
  <c r="M2506" i="18"/>
  <c r="F2506" i="18"/>
  <c r="G2506" i="18"/>
  <c r="H2506" i="18"/>
  <c r="I2506" i="18"/>
  <c r="J2506" i="18"/>
  <c r="C2506" i="18"/>
  <c r="K2506" i="18"/>
  <c r="D880" i="18"/>
  <c r="L880" i="18"/>
  <c r="G880" i="18"/>
  <c r="H880" i="18"/>
  <c r="I880" i="18"/>
  <c r="C880" i="18"/>
  <c r="K880" i="18"/>
  <c r="E880" i="18"/>
  <c r="F880" i="18"/>
  <c r="J880" i="18"/>
  <c r="M880" i="18"/>
  <c r="D4788" i="18"/>
  <c r="L4788" i="18"/>
  <c r="E4788" i="18"/>
  <c r="M4788" i="18"/>
  <c r="F4788" i="18"/>
  <c r="G4788" i="18"/>
  <c r="H4788" i="18"/>
  <c r="J4788" i="18"/>
  <c r="C4788" i="18"/>
  <c r="I4788" i="18"/>
  <c r="K4788" i="18"/>
  <c r="D3465" i="18"/>
  <c r="L3465" i="18"/>
  <c r="E3465" i="18"/>
  <c r="M3465" i="18"/>
  <c r="F3465" i="18"/>
  <c r="G3465" i="18"/>
  <c r="H3465" i="18"/>
  <c r="I3465" i="18"/>
  <c r="J3465" i="18"/>
  <c r="C3465" i="18"/>
  <c r="K3465" i="18"/>
  <c r="D317" i="18"/>
  <c r="L317" i="18"/>
  <c r="E317" i="18"/>
  <c r="M317" i="18"/>
  <c r="H317" i="18"/>
  <c r="F317" i="18"/>
  <c r="G317" i="18"/>
  <c r="I317" i="18"/>
  <c r="J317" i="18"/>
  <c r="K317" i="18"/>
  <c r="C317" i="18"/>
  <c r="E236" i="18"/>
  <c r="M236" i="18"/>
  <c r="F236" i="18"/>
  <c r="I236" i="18"/>
  <c r="G236" i="18"/>
  <c r="H236" i="18"/>
  <c r="L236" i="18"/>
  <c r="C236" i="18"/>
  <c r="J236" i="18"/>
  <c r="K236" i="18"/>
  <c r="D236" i="18"/>
  <c r="E1862" i="18"/>
  <c r="M1862" i="18"/>
  <c r="F1862" i="18"/>
  <c r="G1862" i="18"/>
  <c r="H1862" i="18"/>
  <c r="I1862" i="18"/>
  <c r="J1862" i="18"/>
  <c r="C1862" i="18"/>
  <c r="K1862" i="18"/>
  <c r="D1862" i="18"/>
  <c r="L1862" i="18"/>
  <c r="E1774" i="18"/>
  <c r="M1774" i="18"/>
  <c r="F1774" i="18"/>
  <c r="G1774" i="18"/>
  <c r="H1774" i="18"/>
  <c r="J1774" i="18"/>
  <c r="C1774" i="18"/>
  <c r="K1774" i="18"/>
  <c r="D1774" i="18"/>
  <c r="I1774" i="18"/>
  <c r="L1774" i="18"/>
  <c r="H999" i="18"/>
  <c r="I999" i="18"/>
  <c r="J999" i="18"/>
  <c r="C999" i="18"/>
  <c r="K999" i="18"/>
  <c r="D999" i="18"/>
  <c r="L999" i="18"/>
  <c r="E999" i="18"/>
  <c r="M999" i="18"/>
  <c r="F999" i="18"/>
  <c r="G999" i="18"/>
  <c r="G1422" i="18"/>
  <c r="H1422" i="18"/>
  <c r="I1422" i="18"/>
  <c r="J1422" i="18"/>
  <c r="C1422" i="18"/>
  <c r="K1422" i="18"/>
  <c r="E1422" i="18"/>
  <c r="D1422" i="18"/>
  <c r="L1422" i="18"/>
  <c r="J5978" i="18"/>
  <c r="C5978" i="18"/>
  <c r="K5978" i="18"/>
  <c r="D5978" i="18"/>
  <c r="L5978" i="18"/>
  <c r="M5978" i="18"/>
  <c r="F5978" i="18"/>
  <c r="G5978" i="18"/>
  <c r="I5978" i="18"/>
  <c r="H5978" i="18"/>
  <c r="G302" i="18"/>
  <c r="H302" i="18"/>
  <c r="C302" i="18"/>
  <c r="K302" i="18"/>
  <c r="I302" i="18"/>
  <c r="J302" i="18"/>
  <c r="L302" i="18"/>
  <c r="M302" i="18"/>
  <c r="D302" i="18"/>
  <c r="E302" i="18"/>
  <c r="F302" i="18"/>
  <c r="I2669" i="18"/>
  <c r="J2669" i="18"/>
  <c r="C2669" i="18"/>
  <c r="K2669" i="18"/>
  <c r="D2669" i="18"/>
  <c r="L2669" i="18"/>
  <c r="E2669" i="18"/>
  <c r="M2669" i="18"/>
  <c r="F2669" i="18"/>
  <c r="G2669" i="18"/>
  <c r="H2669" i="18"/>
  <c r="E2030" i="18"/>
  <c r="M2030" i="18"/>
  <c r="F2030" i="18"/>
  <c r="G2030" i="18"/>
  <c r="I2030" i="18"/>
  <c r="J2030" i="18"/>
  <c r="C2030" i="18"/>
  <c r="K2030" i="18"/>
  <c r="D2030" i="18"/>
  <c r="L2030" i="18"/>
  <c r="C4460" i="18"/>
  <c r="K4460" i="18"/>
  <c r="D4460" i="18"/>
  <c r="L4460" i="18"/>
  <c r="E4460" i="18"/>
  <c r="M4460" i="18"/>
  <c r="F4460" i="18"/>
  <c r="G4460" i="18"/>
  <c r="H4460" i="18"/>
  <c r="J4460" i="18"/>
  <c r="I4460" i="18"/>
  <c r="J3760" i="18"/>
  <c r="C3760" i="18"/>
  <c r="K3760" i="18"/>
  <c r="D3760" i="18"/>
  <c r="L3760" i="18"/>
  <c r="E3760" i="18"/>
  <c r="M3760" i="18"/>
  <c r="F3760" i="18"/>
  <c r="G3760" i="18"/>
  <c r="I3760" i="18"/>
  <c r="H3760" i="18"/>
  <c r="I1254" i="18"/>
  <c r="C1254" i="18"/>
  <c r="K1254" i="18"/>
  <c r="D1254" i="18"/>
  <c r="L1254" i="18"/>
  <c r="E1254" i="18"/>
  <c r="M1254" i="18"/>
  <c r="F1254" i="18"/>
  <c r="H1254" i="18"/>
  <c r="J1254" i="18"/>
  <c r="G1254" i="18"/>
  <c r="F3932" i="18"/>
  <c r="G3932" i="18"/>
  <c r="H3932" i="18"/>
  <c r="I3932" i="18"/>
  <c r="J3932" i="18"/>
  <c r="C3932" i="18"/>
  <c r="K3932" i="18"/>
  <c r="E3932" i="18"/>
  <c r="M3932" i="18"/>
  <c r="L3932" i="18"/>
  <c r="D3932" i="18"/>
  <c r="E4895" i="18"/>
  <c r="M4895" i="18"/>
  <c r="F4895" i="18"/>
  <c r="G4895" i="18"/>
  <c r="H4895" i="18"/>
  <c r="I4895" i="18"/>
  <c r="J4895" i="18"/>
  <c r="C4895" i="18"/>
  <c r="K4895" i="18"/>
  <c r="D4895" i="18"/>
  <c r="L4895" i="18"/>
  <c r="H3054" i="18"/>
  <c r="I3054" i="18"/>
  <c r="J3054" i="18"/>
  <c r="C3054" i="18"/>
  <c r="K3054" i="18"/>
  <c r="D3054" i="18"/>
  <c r="L3054" i="18"/>
  <c r="E3054" i="18"/>
  <c r="M3054" i="18"/>
  <c r="F3054" i="18"/>
  <c r="G3054" i="18"/>
  <c r="H1294" i="18"/>
  <c r="L1294" i="18"/>
  <c r="H5556" i="18"/>
  <c r="I5556" i="18"/>
  <c r="J5556" i="18"/>
  <c r="D5556" i="18"/>
  <c r="F5556" i="18"/>
  <c r="H5607" i="18"/>
  <c r="I5607" i="18"/>
  <c r="J5607" i="18"/>
  <c r="C5607" i="18"/>
  <c r="K5607" i="18"/>
  <c r="D5607" i="18"/>
  <c r="L5607" i="18"/>
  <c r="E5607" i="18"/>
  <c r="M5607" i="18"/>
  <c r="F5607" i="18"/>
  <c r="G5607" i="18"/>
  <c r="D3337" i="18"/>
  <c r="L3337" i="18"/>
  <c r="E3337" i="18"/>
  <c r="M3337" i="18"/>
  <c r="F3337" i="18"/>
  <c r="G3337" i="18"/>
  <c r="H3337" i="18"/>
  <c r="I3337" i="18"/>
  <c r="J3337" i="18"/>
  <c r="C3337" i="18"/>
  <c r="K3337" i="18"/>
  <c r="F4810" i="18"/>
  <c r="G4810" i="18"/>
  <c r="H4810" i="18"/>
  <c r="I4810" i="18"/>
  <c r="J4810" i="18"/>
  <c r="C4810" i="18"/>
  <c r="K4810" i="18"/>
  <c r="D4810" i="18"/>
  <c r="L4810" i="18"/>
  <c r="E4810" i="18"/>
  <c r="M4810" i="18"/>
  <c r="J3752" i="18"/>
  <c r="C3752" i="18"/>
  <c r="K3752" i="18"/>
  <c r="D3752" i="18"/>
  <c r="L3752" i="18"/>
  <c r="E3752" i="18"/>
  <c r="M3752" i="18"/>
  <c r="F3752" i="18"/>
  <c r="G3752" i="18"/>
  <c r="I3752" i="18"/>
  <c r="H3752" i="18"/>
  <c r="I1367" i="18"/>
  <c r="J1367" i="18"/>
  <c r="C1367" i="18"/>
  <c r="K1367" i="18"/>
  <c r="D1367" i="18"/>
  <c r="L1367" i="18"/>
  <c r="E1367" i="18"/>
  <c r="M1367" i="18"/>
  <c r="F1367" i="18"/>
  <c r="H1367" i="18"/>
  <c r="G1367" i="18"/>
  <c r="J3236" i="18"/>
  <c r="C3236" i="18"/>
  <c r="K3236" i="18"/>
  <c r="D3236" i="18"/>
  <c r="L3236" i="18"/>
  <c r="E3236" i="18"/>
  <c r="M3236" i="18"/>
  <c r="F3236" i="18"/>
  <c r="G3236" i="18"/>
  <c r="H3236" i="18"/>
  <c r="I3236" i="18"/>
  <c r="F3788" i="18"/>
  <c r="G3788" i="18"/>
  <c r="H3788" i="18"/>
  <c r="I3788" i="18"/>
  <c r="J3788" i="18"/>
  <c r="C3788" i="18"/>
  <c r="K3788" i="18"/>
  <c r="E3788" i="18"/>
  <c r="M3788" i="18"/>
  <c r="D3788" i="18"/>
  <c r="L3788" i="18"/>
  <c r="C853" i="18"/>
  <c r="K853" i="18"/>
  <c r="F853" i="18"/>
  <c r="G853" i="18"/>
  <c r="H853" i="18"/>
  <c r="J853" i="18"/>
  <c r="L853" i="18"/>
  <c r="M853" i="18"/>
  <c r="D853" i="18"/>
  <c r="E853" i="18"/>
  <c r="I853" i="18"/>
  <c r="I2162" i="18"/>
  <c r="J2162" i="18"/>
  <c r="C2162" i="18"/>
  <c r="K2162" i="18"/>
  <c r="D2162" i="18"/>
  <c r="L2162" i="18"/>
  <c r="E2162" i="18"/>
  <c r="M2162" i="18"/>
  <c r="F2162" i="18"/>
  <c r="G2162" i="18"/>
  <c r="H2162" i="18"/>
  <c r="I5842" i="18"/>
  <c r="J5842" i="18"/>
  <c r="C5842" i="18"/>
  <c r="K5842" i="18"/>
  <c r="D5842" i="18"/>
  <c r="L5842" i="18"/>
  <c r="E5842" i="18"/>
  <c r="F5842" i="18"/>
  <c r="G5842" i="18"/>
  <c r="H5842" i="18"/>
  <c r="J5709" i="18"/>
  <c r="C5709" i="18"/>
  <c r="K5709" i="18"/>
  <c r="D5709" i="18"/>
  <c r="L5709" i="18"/>
  <c r="E5709" i="18"/>
  <c r="M5709" i="18"/>
  <c r="F5709" i="18"/>
  <c r="G5709" i="18"/>
  <c r="H5709" i="18"/>
  <c r="I5709" i="18"/>
  <c r="E2965" i="18"/>
  <c r="F2965" i="18"/>
  <c r="H2965" i="18"/>
  <c r="K2965" i="18"/>
  <c r="L2965" i="18"/>
  <c r="H1548" i="18"/>
  <c r="I1548" i="18"/>
  <c r="J1548" i="18"/>
  <c r="C1548" i="18"/>
  <c r="K1548" i="18"/>
  <c r="D1548" i="18"/>
  <c r="L1548" i="18"/>
  <c r="E1548" i="18"/>
  <c r="M1548" i="18"/>
  <c r="F1548" i="18"/>
  <c r="G1548" i="18"/>
  <c r="I3304" i="18"/>
  <c r="J3304" i="18"/>
  <c r="C3304" i="18"/>
  <c r="K3304" i="18"/>
  <c r="D3304" i="18"/>
  <c r="L3304" i="18"/>
  <c r="E3304" i="18"/>
  <c r="M3304" i="18"/>
  <c r="F3304" i="18"/>
  <c r="G3304" i="18"/>
  <c r="H3304" i="18"/>
  <c r="F2700" i="18"/>
  <c r="G2700" i="18"/>
  <c r="H2700" i="18"/>
  <c r="I2700" i="18"/>
  <c r="J2700" i="18"/>
  <c r="C2700" i="18"/>
  <c r="K2700" i="18"/>
  <c r="D2700" i="18"/>
  <c r="L2700" i="18"/>
  <c r="M2700" i="18"/>
  <c r="E2700" i="18"/>
  <c r="J2704" i="18"/>
  <c r="C2704" i="18"/>
  <c r="K2704" i="18"/>
  <c r="D2704" i="18"/>
  <c r="L2704" i="18"/>
  <c r="M2704" i="18"/>
  <c r="F2704" i="18"/>
  <c r="G2704" i="18"/>
  <c r="H2704" i="18"/>
  <c r="I2704" i="18"/>
  <c r="C984" i="18"/>
  <c r="K984" i="18"/>
  <c r="D984" i="18"/>
  <c r="L984" i="18"/>
  <c r="E984" i="18"/>
  <c r="M984" i="18"/>
  <c r="F984" i="18"/>
  <c r="G984" i="18"/>
  <c r="H984" i="18"/>
  <c r="I984" i="18"/>
  <c r="J984" i="18"/>
  <c r="G4472" i="18"/>
  <c r="H4472" i="18"/>
  <c r="I4472" i="18"/>
  <c r="J4472" i="18"/>
  <c r="C4472" i="18"/>
  <c r="K4472" i="18"/>
  <c r="D4472" i="18"/>
  <c r="L4472" i="18"/>
  <c r="F4472" i="18"/>
  <c r="M4472" i="18"/>
  <c r="E4472" i="18"/>
  <c r="H1292" i="18"/>
  <c r="I1292" i="18"/>
  <c r="J1292" i="18"/>
  <c r="C1292" i="18"/>
  <c r="K1292" i="18"/>
  <c r="D1292" i="18"/>
  <c r="L1292" i="18"/>
  <c r="E1292" i="18"/>
  <c r="M1292" i="18"/>
  <c r="G1292" i="18"/>
  <c r="F1292" i="18"/>
  <c r="J4153" i="18"/>
  <c r="C4153" i="18"/>
  <c r="K4153" i="18"/>
  <c r="D4153" i="18"/>
  <c r="L4153" i="18"/>
  <c r="E4153" i="18"/>
  <c r="M4153" i="18"/>
  <c r="F4153" i="18"/>
  <c r="G4153" i="18"/>
  <c r="I4153" i="18"/>
  <c r="H4153" i="18"/>
  <c r="H4976" i="18"/>
  <c r="I4976" i="18"/>
  <c r="J4976" i="18"/>
  <c r="C4976" i="18"/>
  <c r="K4976" i="18"/>
  <c r="D4976" i="18"/>
  <c r="L4976" i="18"/>
  <c r="E4976" i="18"/>
  <c r="M4976" i="18"/>
  <c r="F4976" i="18"/>
  <c r="G4976" i="18"/>
  <c r="I1287" i="18"/>
  <c r="J1287" i="18"/>
  <c r="C1287" i="18"/>
  <c r="K1287" i="18"/>
  <c r="D1287" i="18"/>
  <c r="L1287" i="18"/>
  <c r="E1287" i="18"/>
  <c r="M1287" i="18"/>
  <c r="F1287" i="18"/>
  <c r="H1287" i="18"/>
  <c r="G1287" i="18"/>
  <c r="G4733" i="18"/>
  <c r="H4733" i="18"/>
  <c r="I4733" i="18"/>
  <c r="J4733" i="18"/>
  <c r="C4733" i="18"/>
  <c r="K4733" i="18"/>
  <c r="E4733" i="18"/>
  <c r="M4733" i="18"/>
  <c r="D4733" i="18"/>
  <c r="F4733" i="18"/>
  <c r="L4733" i="18"/>
  <c r="G929" i="18"/>
  <c r="J929" i="18"/>
  <c r="C929" i="18"/>
  <c r="K929" i="18"/>
  <c r="D929" i="18"/>
  <c r="L929" i="18"/>
  <c r="F929" i="18"/>
  <c r="E929" i="18"/>
  <c r="H929" i="18"/>
  <c r="I929" i="18"/>
  <c r="M929" i="18"/>
  <c r="F1398" i="18"/>
  <c r="G1398" i="18"/>
  <c r="H1398" i="18"/>
  <c r="I1398" i="18"/>
  <c r="J1398" i="18"/>
  <c r="C1398" i="18"/>
  <c r="K1398" i="18"/>
  <c r="E1398" i="18"/>
  <c r="M1398" i="18"/>
  <c r="L1398" i="18"/>
  <c r="D1398" i="18"/>
  <c r="E56" i="18"/>
  <c r="M56" i="18"/>
  <c r="F56" i="18"/>
  <c r="I56" i="18"/>
  <c r="J56" i="18"/>
  <c r="K56" i="18"/>
  <c r="C56" i="18"/>
  <c r="H56" i="18"/>
  <c r="D56" i="18"/>
  <c r="G56" i="18"/>
  <c r="L56" i="18"/>
  <c r="E1316" i="18"/>
  <c r="D217" i="18"/>
  <c r="L217" i="18"/>
  <c r="E217" i="18"/>
  <c r="M217" i="18"/>
  <c r="H217" i="18"/>
  <c r="J217" i="18"/>
  <c r="G217" i="18"/>
  <c r="I217" i="18"/>
  <c r="C217" i="18"/>
  <c r="F217" i="18"/>
  <c r="K217" i="18"/>
  <c r="H5583" i="18"/>
  <c r="I5583" i="18"/>
  <c r="J5583" i="18"/>
  <c r="C5583" i="18"/>
  <c r="K5583" i="18"/>
  <c r="D5583" i="18"/>
  <c r="L5583" i="18"/>
  <c r="E5583" i="18"/>
  <c r="M5583" i="18"/>
  <c r="F5583" i="18"/>
  <c r="G5583" i="18"/>
  <c r="D2622" i="18"/>
  <c r="L2622" i="18"/>
  <c r="E2622" i="18"/>
  <c r="M2622" i="18"/>
  <c r="F2622" i="18"/>
  <c r="G2622" i="18"/>
  <c r="H2622" i="18"/>
  <c r="I2622" i="18"/>
  <c r="J2622" i="18"/>
  <c r="C2622" i="18"/>
  <c r="K2622" i="18"/>
  <c r="K4216" i="18"/>
  <c r="E3921" i="18"/>
  <c r="M3921" i="18"/>
  <c r="F3921" i="18"/>
  <c r="G3921" i="18"/>
  <c r="H3921" i="18"/>
  <c r="I3921" i="18"/>
  <c r="J3921" i="18"/>
  <c r="D3921" i="18"/>
  <c r="L3921" i="18"/>
  <c r="C3921" i="18"/>
  <c r="K3921" i="18"/>
  <c r="E2086" i="18"/>
  <c r="M2086" i="18"/>
  <c r="F2086" i="18"/>
  <c r="G2086" i="18"/>
  <c r="H2086" i="18"/>
  <c r="I2086" i="18"/>
  <c r="J2086" i="18"/>
  <c r="C2086" i="18"/>
  <c r="K2086" i="18"/>
  <c r="D2086" i="18"/>
  <c r="L2086" i="18"/>
  <c r="F553" i="18"/>
  <c r="G553" i="18"/>
  <c r="J553" i="18"/>
  <c r="H553" i="18"/>
  <c r="K553" i="18"/>
  <c r="L553" i="18"/>
  <c r="M553" i="18"/>
  <c r="D553" i="18"/>
  <c r="C553" i="18"/>
  <c r="E553" i="18"/>
  <c r="I553" i="18"/>
  <c r="I5322" i="18"/>
  <c r="J5322" i="18"/>
  <c r="C5322" i="18"/>
  <c r="K5322" i="18"/>
  <c r="D5322" i="18"/>
  <c r="L5322" i="18"/>
  <c r="E5322" i="18"/>
  <c r="M5322" i="18"/>
  <c r="F5322" i="18"/>
  <c r="G5322" i="18"/>
  <c r="H5322" i="18"/>
  <c r="C18" i="18"/>
  <c r="K18" i="18"/>
  <c r="D18" i="18"/>
  <c r="L18" i="18"/>
  <c r="G18" i="18"/>
  <c r="E18" i="18"/>
  <c r="F18" i="18"/>
  <c r="J18" i="18"/>
  <c r="M18" i="18"/>
  <c r="H18" i="18"/>
  <c r="I18" i="18"/>
  <c r="F2456" i="18"/>
  <c r="G2456" i="18"/>
  <c r="H2456" i="18"/>
  <c r="I2456" i="18"/>
  <c r="J2456" i="18"/>
  <c r="C2456" i="18"/>
  <c r="K2456" i="18"/>
  <c r="D2456" i="18"/>
  <c r="L2456" i="18"/>
  <c r="M2456" i="18"/>
  <c r="E2456" i="18"/>
  <c r="H4323" i="18"/>
  <c r="I4323" i="18"/>
  <c r="J4323" i="18"/>
  <c r="C4323" i="18"/>
  <c r="K4323" i="18"/>
  <c r="D4323" i="18"/>
  <c r="L4323" i="18"/>
  <c r="E4323" i="18"/>
  <c r="M4323" i="18"/>
  <c r="G4323" i="18"/>
  <c r="F4323" i="18"/>
  <c r="H1163" i="18"/>
  <c r="J1163" i="18"/>
  <c r="C1163" i="18"/>
  <c r="K1163" i="18"/>
  <c r="D1163" i="18"/>
  <c r="L1163" i="18"/>
  <c r="E1163" i="18"/>
  <c r="M1163" i="18"/>
  <c r="F1163" i="18"/>
  <c r="G1163" i="18"/>
  <c r="I1163" i="18"/>
  <c r="H2302" i="18"/>
  <c r="I2302" i="18"/>
  <c r="J2302" i="18"/>
  <c r="C2302" i="18"/>
  <c r="K2302" i="18"/>
  <c r="D2302" i="18"/>
  <c r="L2302" i="18"/>
  <c r="E2302" i="18"/>
  <c r="M2302" i="18"/>
  <c r="F2302" i="18"/>
  <c r="G2302" i="18"/>
  <c r="H2254" i="18"/>
  <c r="I2254" i="18"/>
  <c r="J2254" i="18"/>
  <c r="C2254" i="18"/>
  <c r="K2254" i="18"/>
  <c r="D2254" i="18"/>
  <c r="L2254" i="18"/>
  <c r="E2254" i="18"/>
  <c r="M2254" i="18"/>
  <c r="F2254" i="18"/>
  <c r="G2254" i="18"/>
  <c r="C5328" i="18"/>
  <c r="K5328" i="18"/>
  <c r="D5328" i="18"/>
  <c r="L5328" i="18"/>
  <c r="E5328" i="18"/>
  <c r="M5328" i="18"/>
  <c r="F5328" i="18"/>
  <c r="G5328" i="18"/>
  <c r="H5328" i="18"/>
  <c r="I5328" i="18"/>
  <c r="J5328" i="18"/>
  <c r="E4679" i="18"/>
  <c r="M4679" i="18"/>
  <c r="F4679" i="18"/>
  <c r="G4679" i="18"/>
  <c r="H4679" i="18"/>
  <c r="I4679" i="18"/>
  <c r="C4679" i="18"/>
  <c r="K4679" i="18"/>
  <c r="D4679" i="18"/>
  <c r="J4679" i="18"/>
  <c r="L4679" i="18"/>
  <c r="F2368" i="18"/>
  <c r="G2368" i="18"/>
  <c r="H2368" i="18"/>
  <c r="J2368" i="18"/>
  <c r="C2368" i="18"/>
  <c r="K2368" i="18"/>
  <c r="D2368" i="18"/>
  <c r="L2368" i="18"/>
  <c r="E2368" i="18"/>
  <c r="M2368" i="18"/>
  <c r="E368" i="18"/>
  <c r="M368" i="18"/>
  <c r="F368" i="18"/>
  <c r="I368" i="18"/>
  <c r="K368" i="18"/>
  <c r="L368" i="18"/>
  <c r="D368" i="18"/>
  <c r="G368" i="18"/>
  <c r="C368" i="18"/>
  <c r="H368" i="18"/>
  <c r="J368" i="18"/>
  <c r="D5179" i="18"/>
  <c r="L5179" i="18"/>
  <c r="E5179" i="18"/>
  <c r="M5179" i="18"/>
  <c r="F5179" i="18"/>
  <c r="G5179" i="18"/>
  <c r="H5179" i="18"/>
  <c r="I5179" i="18"/>
  <c r="J5179" i="18"/>
  <c r="C5179" i="18"/>
  <c r="K5179" i="18"/>
  <c r="J2157" i="18"/>
  <c r="C2157" i="18"/>
  <c r="K2157" i="18"/>
  <c r="D2157" i="18"/>
  <c r="L2157" i="18"/>
  <c r="E2157" i="18"/>
  <c r="M2157" i="18"/>
  <c r="F2157" i="18"/>
  <c r="G2157" i="18"/>
  <c r="H2157" i="18"/>
  <c r="I2157" i="18"/>
  <c r="I4374" i="18"/>
  <c r="J4374" i="18"/>
  <c r="C4374" i="18"/>
  <c r="K4374" i="18"/>
  <c r="D4374" i="18"/>
  <c r="L4374" i="18"/>
  <c r="E4374" i="18"/>
  <c r="M4374" i="18"/>
  <c r="F4374" i="18"/>
  <c r="H4374" i="18"/>
  <c r="G4374" i="18"/>
  <c r="C174" i="18"/>
  <c r="K174" i="18"/>
  <c r="D174" i="18"/>
  <c r="L174" i="18"/>
  <c r="G174" i="18"/>
  <c r="E174" i="18"/>
  <c r="F174" i="18"/>
  <c r="J174" i="18"/>
  <c r="H174" i="18"/>
  <c r="I174" i="18"/>
  <c r="M174" i="18"/>
  <c r="C5073" i="18"/>
  <c r="K5073" i="18"/>
  <c r="D5073" i="18"/>
  <c r="L5073" i="18"/>
  <c r="E5073" i="18"/>
  <c r="M5073" i="18"/>
  <c r="F5073" i="18"/>
  <c r="G5073" i="18"/>
  <c r="H5073" i="18"/>
  <c r="I5073" i="18"/>
  <c r="J5073" i="18"/>
  <c r="H329" i="18"/>
  <c r="I329" i="18"/>
  <c r="D329" i="18"/>
  <c r="L329" i="18"/>
  <c r="C329" i="18"/>
  <c r="E329" i="18"/>
  <c r="F329" i="18"/>
  <c r="G329" i="18"/>
  <c r="J329" i="18"/>
  <c r="K329" i="18"/>
  <c r="M329" i="18"/>
  <c r="J3140" i="18"/>
  <c r="C3140" i="18"/>
  <c r="K3140" i="18"/>
  <c r="D3140" i="18"/>
  <c r="L3140" i="18"/>
  <c r="E3140" i="18"/>
  <c r="M3140" i="18"/>
  <c r="F3140" i="18"/>
  <c r="G3140" i="18"/>
  <c r="H3140" i="18"/>
  <c r="I3140" i="18"/>
  <c r="J5589" i="18"/>
  <c r="C5589" i="18"/>
  <c r="K5589" i="18"/>
  <c r="D5589" i="18"/>
  <c r="L5589" i="18"/>
  <c r="E5589" i="18"/>
  <c r="M5589" i="18"/>
  <c r="F5589" i="18"/>
  <c r="G5589" i="18"/>
  <c r="H5589" i="18"/>
  <c r="I5589" i="18"/>
  <c r="H2594" i="18"/>
  <c r="I2594" i="18"/>
  <c r="J2594" i="18"/>
  <c r="C2594" i="18"/>
  <c r="K2594" i="18"/>
  <c r="L2594" i="18"/>
  <c r="E2594" i="18"/>
  <c r="M2594" i="18"/>
  <c r="F2594" i="18"/>
  <c r="G2594" i="18"/>
  <c r="E3500" i="18"/>
  <c r="M3500" i="18"/>
  <c r="F3500" i="18"/>
  <c r="G3500" i="18"/>
  <c r="H3500" i="18"/>
  <c r="I3500" i="18"/>
  <c r="J3500" i="18"/>
  <c r="C3500" i="18"/>
  <c r="K3500" i="18"/>
  <c r="D3500" i="18"/>
  <c r="L3500" i="18"/>
  <c r="E4330" i="18"/>
  <c r="M4330" i="18"/>
  <c r="F4330" i="18"/>
  <c r="G4330" i="18"/>
  <c r="H4330" i="18"/>
  <c r="I4330" i="18"/>
  <c r="J4330" i="18"/>
  <c r="D4330" i="18"/>
  <c r="L4330" i="18"/>
  <c r="C4330" i="18"/>
  <c r="K4330" i="18"/>
  <c r="F1985" i="18"/>
  <c r="G1985" i="18"/>
  <c r="H1985" i="18"/>
  <c r="I1985" i="18"/>
  <c r="J1985" i="18"/>
  <c r="C1985" i="18"/>
  <c r="K1985" i="18"/>
  <c r="D1985" i="18"/>
  <c r="L1985" i="18"/>
  <c r="E1985" i="18"/>
  <c r="M1985" i="18"/>
  <c r="H5423" i="18"/>
  <c r="I5423" i="18"/>
  <c r="J5423" i="18"/>
  <c r="C5423" i="18"/>
  <c r="K5423" i="18"/>
  <c r="D5423" i="18"/>
  <c r="L5423" i="18"/>
  <c r="E5423" i="18"/>
  <c r="M5423" i="18"/>
  <c r="F5423" i="18"/>
  <c r="G5423" i="18"/>
  <c r="E566" i="18"/>
  <c r="M566" i="18"/>
  <c r="F566" i="18"/>
  <c r="I566" i="18"/>
  <c r="D566" i="18"/>
  <c r="H566" i="18"/>
  <c r="J566" i="18"/>
  <c r="K566" i="18"/>
  <c r="C566" i="18"/>
  <c r="G566" i="18"/>
  <c r="L566" i="18"/>
  <c r="H321" i="18"/>
  <c r="I321" i="18"/>
  <c r="D321" i="18"/>
  <c r="L321" i="18"/>
  <c r="E321" i="18"/>
  <c r="F321" i="18"/>
  <c r="G321" i="18"/>
  <c r="J321" i="18"/>
  <c r="K321" i="18"/>
  <c r="M321" i="18"/>
  <c r="C321" i="18"/>
  <c r="C4601" i="18"/>
  <c r="K4601" i="18"/>
  <c r="D4601" i="18"/>
  <c r="L4601" i="18"/>
  <c r="E4601" i="18"/>
  <c r="M4601" i="18"/>
  <c r="F4601" i="18"/>
  <c r="G4601" i="18"/>
  <c r="I4601" i="18"/>
  <c r="H4601" i="18"/>
  <c r="J4601" i="18"/>
  <c r="H1655" i="18"/>
  <c r="I1655" i="18"/>
  <c r="J1655" i="18"/>
  <c r="C1655" i="18"/>
  <c r="K1655" i="18"/>
  <c r="L1655" i="18"/>
  <c r="E1655" i="18"/>
  <c r="M1655" i="18"/>
  <c r="F1655" i="18"/>
  <c r="G1655" i="18"/>
  <c r="C4921" i="18"/>
  <c r="K4921" i="18"/>
  <c r="D4921" i="18"/>
  <c r="L4921" i="18"/>
  <c r="E4921" i="18"/>
  <c r="M4921" i="18"/>
  <c r="F4921" i="18"/>
  <c r="G4921" i="18"/>
  <c r="H4921" i="18"/>
  <c r="I4921" i="18"/>
  <c r="J4921" i="18"/>
  <c r="C5001" i="18"/>
  <c r="K5001" i="18"/>
  <c r="D5001" i="18"/>
  <c r="L5001" i="18"/>
  <c r="E5001" i="18"/>
  <c r="M5001" i="18"/>
  <c r="F5001" i="18"/>
  <c r="G5001" i="18"/>
  <c r="H5001" i="18"/>
  <c r="I5001" i="18"/>
  <c r="J5001" i="18"/>
  <c r="K1797" i="18"/>
  <c r="D1797" i="18"/>
  <c r="E1797" i="18"/>
  <c r="G1797" i="18"/>
  <c r="G4176" i="18"/>
  <c r="H4176" i="18"/>
  <c r="I4176" i="18"/>
  <c r="J4176" i="18"/>
  <c r="C4176" i="18"/>
  <c r="K4176" i="18"/>
  <c r="D4176" i="18"/>
  <c r="L4176" i="18"/>
  <c r="F4176" i="18"/>
  <c r="E4176" i="18"/>
  <c r="M4176" i="18"/>
  <c r="C5600" i="18"/>
  <c r="K5600" i="18"/>
  <c r="D5600" i="18"/>
  <c r="L5600" i="18"/>
  <c r="E5600" i="18"/>
  <c r="M5600" i="18"/>
  <c r="F5600" i="18"/>
  <c r="G5600" i="18"/>
  <c r="H5600" i="18"/>
  <c r="I5600" i="18"/>
  <c r="J5600" i="18"/>
  <c r="D1288" i="18"/>
  <c r="L1288" i="18"/>
  <c r="E1288" i="18"/>
  <c r="M1288" i="18"/>
  <c r="F1288" i="18"/>
  <c r="G1288" i="18"/>
  <c r="H1288" i="18"/>
  <c r="I1288" i="18"/>
  <c r="C1288" i="18"/>
  <c r="K1288" i="18"/>
  <c r="J1288" i="18"/>
  <c r="F1286" i="18"/>
  <c r="G1286" i="18"/>
  <c r="H1286" i="18"/>
  <c r="I1286" i="18"/>
  <c r="J1286" i="18"/>
  <c r="C1286" i="18"/>
  <c r="K1286" i="18"/>
  <c r="E1286" i="18"/>
  <c r="M1286" i="18"/>
  <c r="D1286" i="18"/>
  <c r="L1286" i="18"/>
  <c r="F918" i="18"/>
  <c r="I918" i="18"/>
  <c r="J918" i="18"/>
  <c r="C918" i="18"/>
  <c r="K918" i="18"/>
  <c r="E918" i="18"/>
  <c r="M918" i="18"/>
  <c r="D918" i="18"/>
  <c r="G918" i="18"/>
  <c r="H918" i="18"/>
  <c r="L918" i="18"/>
  <c r="F2588" i="18"/>
  <c r="G2588" i="18"/>
  <c r="H2588" i="18"/>
  <c r="I2588" i="18"/>
  <c r="J2588" i="18"/>
  <c r="C2588" i="18"/>
  <c r="K2588" i="18"/>
  <c r="D2588" i="18"/>
  <c r="L2588" i="18"/>
  <c r="E2588" i="18"/>
  <c r="M2588" i="18"/>
  <c r="F5942" i="18"/>
  <c r="G5942" i="18"/>
  <c r="H5942" i="18"/>
  <c r="I5942" i="18"/>
  <c r="J5942" i="18"/>
  <c r="C5942" i="18"/>
  <c r="K5942" i="18"/>
  <c r="E5942" i="18"/>
  <c r="M5942" i="18"/>
  <c r="D5942" i="18"/>
  <c r="L5942" i="18"/>
  <c r="G3442" i="18"/>
  <c r="H3442" i="18"/>
  <c r="I3442" i="18"/>
  <c r="J3442" i="18"/>
  <c r="C3442" i="18"/>
  <c r="K3442" i="18"/>
  <c r="D3442" i="18"/>
  <c r="L3442" i="18"/>
  <c r="E3442" i="18"/>
  <c r="M3442" i="18"/>
  <c r="F3442" i="18"/>
  <c r="C3867" i="18"/>
  <c r="K3867" i="18"/>
  <c r="D3867" i="18"/>
  <c r="L3867" i="18"/>
  <c r="E3867" i="18"/>
  <c r="M3867" i="18"/>
  <c r="F3867" i="18"/>
  <c r="G3867" i="18"/>
  <c r="H3867" i="18"/>
  <c r="J3867" i="18"/>
  <c r="I3867" i="18"/>
  <c r="J2428" i="18"/>
  <c r="C2428" i="18"/>
  <c r="K2428" i="18"/>
  <c r="D2428" i="18"/>
  <c r="L2428" i="18"/>
  <c r="E2428" i="18"/>
  <c r="M2428" i="18"/>
  <c r="F2428" i="18"/>
  <c r="G2428" i="18"/>
  <c r="H2428" i="18"/>
  <c r="I2428" i="18"/>
  <c r="J3555" i="18"/>
  <c r="C3555" i="18"/>
  <c r="K3555" i="18"/>
  <c r="D3555" i="18"/>
  <c r="L3555" i="18"/>
  <c r="E3555" i="18"/>
  <c r="M3555" i="18"/>
  <c r="F3555" i="18"/>
  <c r="G3555" i="18"/>
  <c r="H3555" i="18"/>
  <c r="I3555" i="18"/>
  <c r="D2083" i="18"/>
  <c r="L2083" i="18"/>
  <c r="E2083" i="18"/>
  <c r="M2083" i="18"/>
  <c r="F2083" i="18"/>
  <c r="G2083" i="18"/>
  <c r="H2083" i="18"/>
  <c r="I2083" i="18"/>
  <c r="J2083" i="18"/>
  <c r="K2083" i="18"/>
  <c r="C2083" i="18"/>
  <c r="I4587" i="18"/>
  <c r="J4587" i="18"/>
  <c r="C4587" i="18"/>
  <c r="K4587" i="18"/>
  <c r="D4587" i="18"/>
  <c r="L4587" i="18"/>
  <c r="E4587" i="18"/>
  <c r="M4587" i="18"/>
  <c r="G4587" i="18"/>
  <c r="F4587" i="18"/>
  <c r="H4587" i="18"/>
  <c r="F1494" i="18"/>
  <c r="G1494" i="18"/>
  <c r="H1494" i="18"/>
  <c r="I1494" i="18"/>
  <c r="J1494" i="18"/>
  <c r="C1494" i="18"/>
  <c r="K1494" i="18"/>
  <c r="D1494" i="18"/>
  <c r="L1494" i="18"/>
  <c r="E1494" i="18"/>
  <c r="M1494" i="18"/>
  <c r="F5785" i="18"/>
  <c r="G5785" i="18"/>
  <c r="H5785" i="18"/>
  <c r="I5785" i="18"/>
  <c r="J5785" i="18"/>
  <c r="C5785" i="18"/>
  <c r="K5785" i="18"/>
  <c r="D5785" i="18"/>
  <c r="L5785" i="18"/>
  <c r="M5785" i="18"/>
  <c r="E5785" i="18"/>
  <c r="J3816" i="18"/>
  <c r="C3816" i="18"/>
  <c r="K3816" i="18"/>
  <c r="D3816" i="18"/>
  <c r="L3816" i="18"/>
  <c r="E3816" i="18"/>
  <c r="M3816" i="18"/>
  <c r="F3816" i="18"/>
  <c r="G3816" i="18"/>
  <c r="I3816" i="18"/>
  <c r="H3816" i="18"/>
  <c r="G30" i="18"/>
  <c r="H30" i="18"/>
  <c r="C30" i="18"/>
  <c r="K30" i="18"/>
  <c r="D30" i="18"/>
  <c r="I30" i="18"/>
  <c r="J30" i="18"/>
  <c r="L30" i="18"/>
  <c r="M30" i="18"/>
  <c r="E30" i="18"/>
  <c r="F30" i="18"/>
  <c r="C270" i="18"/>
  <c r="J5118" i="18"/>
  <c r="C5118" i="18"/>
  <c r="K5118" i="18"/>
  <c r="D5118" i="18"/>
  <c r="L5118" i="18"/>
  <c r="M5118" i="18"/>
  <c r="F5118" i="18"/>
  <c r="G5118" i="18"/>
  <c r="H5118" i="18"/>
  <c r="I5118" i="18"/>
  <c r="M4620" i="18"/>
  <c r="F4620" i="18"/>
  <c r="G4620" i="18"/>
  <c r="J5917" i="18"/>
  <c r="C5917" i="18"/>
  <c r="K5917" i="18"/>
  <c r="D5917" i="18"/>
  <c r="L5917" i="18"/>
  <c r="E5917" i="18"/>
  <c r="M5917" i="18"/>
  <c r="G5917" i="18"/>
  <c r="I5917" i="18"/>
  <c r="H5917" i="18"/>
  <c r="D3838" i="18"/>
  <c r="L3838" i="18"/>
  <c r="E3838" i="18"/>
  <c r="M3838" i="18"/>
  <c r="F3838" i="18"/>
  <c r="G3838" i="18"/>
  <c r="H3838" i="18"/>
  <c r="I3838" i="18"/>
  <c r="C3838" i="18"/>
  <c r="K3838" i="18"/>
  <c r="J3838" i="18"/>
  <c r="I2805" i="18"/>
  <c r="J2805" i="18"/>
  <c r="C2805" i="18"/>
  <c r="K2805" i="18"/>
  <c r="D2805" i="18"/>
  <c r="L2805" i="18"/>
  <c r="E2805" i="18"/>
  <c r="M2805" i="18"/>
  <c r="F2805" i="18"/>
  <c r="G2805" i="18"/>
  <c r="H2805" i="18"/>
  <c r="I3296" i="18"/>
  <c r="J3296" i="18"/>
  <c r="C3296" i="18"/>
  <c r="K3296" i="18"/>
  <c r="D3296" i="18"/>
  <c r="L3296" i="18"/>
  <c r="E3296" i="18"/>
  <c r="M3296" i="18"/>
  <c r="F3296" i="18"/>
  <c r="G3296" i="18"/>
  <c r="H3296" i="18"/>
  <c r="D1592" i="18"/>
  <c r="L1592" i="18"/>
  <c r="E1592" i="18"/>
  <c r="M1592" i="18"/>
  <c r="F1592" i="18"/>
  <c r="G1592" i="18"/>
  <c r="H1592" i="18"/>
  <c r="I1592" i="18"/>
  <c r="C1592" i="18"/>
  <c r="J1592" i="18"/>
  <c r="K1592" i="18"/>
  <c r="C4385" i="18"/>
  <c r="K4385" i="18"/>
  <c r="D4385" i="18"/>
  <c r="L4385" i="18"/>
  <c r="E4385" i="18"/>
  <c r="M4385" i="18"/>
  <c r="F4385" i="18"/>
  <c r="I4385" i="18"/>
  <c r="H4385" i="18"/>
  <c r="H5289" i="18"/>
  <c r="I5289" i="18"/>
  <c r="J5289" i="18"/>
  <c r="D5289" i="18"/>
  <c r="F934" i="18"/>
  <c r="I934" i="18"/>
  <c r="J934" i="18"/>
  <c r="C934" i="18"/>
  <c r="K934" i="18"/>
  <c r="E934" i="18"/>
  <c r="M934" i="18"/>
  <c r="D934" i="18"/>
  <c r="G934" i="18"/>
  <c r="H934" i="18"/>
  <c r="L934" i="18"/>
  <c r="J4606" i="18"/>
  <c r="C4606" i="18"/>
  <c r="K4606" i="18"/>
  <c r="D4606" i="18"/>
  <c r="L4606" i="18"/>
  <c r="E4606" i="18"/>
  <c r="M4606" i="18"/>
  <c r="F4606" i="18"/>
  <c r="H4606" i="18"/>
  <c r="G4606" i="18"/>
  <c r="I4606" i="18"/>
  <c r="H804" i="18"/>
  <c r="C804" i="18"/>
  <c r="K804" i="18"/>
  <c r="D804" i="18"/>
  <c r="L804" i="18"/>
  <c r="E804" i="18"/>
  <c r="M804" i="18"/>
  <c r="G804" i="18"/>
  <c r="J804" i="18"/>
  <c r="I804" i="18"/>
  <c r="F804" i="18"/>
  <c r="F1953" i="18"/>
  <c r="H1953" i="18"/>
  <c r="J1953" i="18"/>
  <c r="L1953" i="18"/>
  <c r="M1953" i="18"/>
  <c r="J5669" i="18"/>
  <c r="C5669" i="18"/>
  <c r="K5669" i="18"/>
  <c r="D5669" i="18"/>
  <c r="L5669" i="18"/>
  <c r="E5669" i="18"/>
  <c r="M5669" i="18"/>
  <c r="F5669" i="18"/>
  <c r="G5669" i="18"/>
  <c r="H5669" i="18"/>
  <c r="I5669" i="18"/>
  <c r="C576" i="18"/>
  <c r="K576" i="18"/>
  <c r="D576" i="18"/>
  <c r="L576" i="18"/>
  <c r="G576" i="18"/>
  <c r="F576" i="18"/>
  <c r="H576" i="18"/>
  <c r="I576" i="18"/>
  <c r="M576" i="18"/>
  <c r="E576" i="18"/>
  <c r="J576" i="18"/>
  <c r="F3956" i="18"/>
  <c r="G3956" i="18"/>
  <c r="H3956" i="18"/>
  <c r="I3956" i="18"/>
  <c r="J3956" i="18"/>
  <c r="C3956" i="18"/>
  <c r="K3956" i="18"/>
  <c r="E3956" i="18"/>
  <c r="M3956" i="18"/>
  <c r="D3956" i="18"/>
  <c r="L3956" i="18"/>
  <c r="C2096" i="18"/>
  <c r="K2096" i="18"/>
  <c r="D2096" i="18"/>
  <c r="L2096" i="18"/>
  <c r="E2096" i="18"/>
  <c r="M2096" i="18"/>
  <c r="F2096" i="18"/>
  <c r="G2096" i="18"/>
  <c r="H2096" i="18"/>
  <c r="I2096" i="18"/>
  <c r="J2096" i="18"/>
  <c r="I2449" i="18"/>
  <c r="J2449" i="18"/>
  <c r="C2449" i="18"/>
  <c r="K2449" i="18"/>
  <c r="D2449" i="18"/>
  <c r="L2449" i="18"/>
  <c r="E2449" i="18"/>
  <c r="M2449" i="18"/>
  <c r="F2449" i="18"/>
  <c r="G2449" i="18"/>
  <c r="H2449" i="18"/>
  <c r="H2318" i="18"/>
  <c r="I2318" i="18"/>
  <c r="J2318" i="18"/>
  <c r="C2318" i="18"/>
  <c r="K2318" i="18"/>
  <c r="D2318" i="18"/>
  <c r="L2318" i="18"/>
  <c r="E2318" i="18"/>
  <c r="M2318" i="18"/>
  <c r="F2318" i="18"/>
  <c r="G2318" i="18"/>
  <c r="H4083" i="18"/>
  <c r="I4083" i="18"/>
  <c r="J4083" i="18"/>
  <c r="C4083" i="18"/>
  <c r="D4083" i="18"/>
  <c r="L4083" i="18"/>
  <c r="E4083" i="18"/>
  <c r="M4083" i="18"/>
  <c r="G4083" i="18"/>
  <c r="F4083" i="18"/>
  <c r="I3153" i="18"/>
  <c r="J3153" i="18"/>
  <c r="C3153" i="18"/>
  <c r="K3153" i="18"/>
  <c r="D3153" i="18"/>
  <c r="L3153" i="18"/>
  <c r="E3153" i="18"/>
  <c r="M3153" i="18"/>
  <c r="F3153" i="18"/>
  <c r="G3153" i="18"/>
  <c r="H3153" i="18"/>
  <c r="C688" i="18"/>
  <c r="K688" i="18"/>
  <c r="L688" i="18"/>
  <c r="H688" i="18"/>
  <c r="I688" i="18"/>
  <c r="J688" i="18"/>
  <c r="F347" i="18"/>
  <c r="G347" i="18"/>
  <c r="J347" i="18"/>
  <c r="L347" i="18"/>
  <c r="C347" i="18"/>
  <c r="D347" i="18"/>
  <c r="E347" i="18"/>
  <c r="I347" i="18"/>
  <c r="M347" i="18"/>
  <c r="H347" i="18"/>
  <c r="K347" i="18"/>
  <c r="E867" i="18"/>
  <c r="M867" i="18"/>
  <c r="H867" i="18"/>
  <c r="I867" i="18"/>
  <c r="J867" i="18"/>
  <c r="D867" i="18"/>
  <c r="L867" i="18"/>
  <c r="C867" i="18"/>
  <c r="F867" i="18"/>
  <c r="G867" i="18"/>
  <c r="K867" i="18"/>
  <c r="J1997" i="18"/>
  <c r="C1997" i="18"/>
  <c r="K1997" i="18"/>
  <c r="D1997" i="18"/>
  <c r="L1997" i="18"/>
  <c r="E1997" i="18"/>
  <c r="M1997" i="18"/>
  <c r="F1997" i="18"/>
  <c r="G1997" i="18"/>
  <c r="H1997" i="18"/>
  <c r="I1997" i="18"/>
  <c r="H3629" i="18"/>
  <c r="I3629" i="18"/>
  <c r="J3629" i="18"/>
  <c r="C3629" i="18"/>
  <c r="K3629" i="18"/>
  <c r="D3629" i="18"/>
  <c r="L3629" i="18"/>
  <c r="E3629" i="18"/>
  <c r="M3629" i="18"/>
  <c r="F3629" i="18"/>
  <c r="G3629" i="18"/>
  <c r="D4652" i="18"/>
  <c r="L4652" i="18"/>
  <c r="E4652" i="18"/>
  <c r="M4652" i="18"/>
  <c r="F4652" i="18"/>
  <c r="G4652" i="18"/>
  <c r="H4652" i="18"/>
  <c r="J4652" i="18"/>
  <c r="C4652" i="18"/>
  <c r="I4652" i="18"/>
  <c r="K4652" i="18"/>
  <c r="H5767" i="18"/>
  <c r="I5767" i="18"/>
  <c r="J5767" i="18"/>
  <c r="C5767" i="18"/>
  <c r="K5767" i="18"/>
  <c r="D5767" i="18"/>
  <c r="L5767" i="18"/>
  <c r="E5767" i="18"/>
  <c r="M5767" i="18"/>
  <c r="F5767" i="18"/>
  <c r="G5767" i="18"/>
  <c r="D4764" i="18"/>
  <c r="L4764" i="18"/>
  <c r="E4764" i="18"/>
  <c r="M4764" i="18"/>
  <c r="F4764" i="18"/>
  <c r="G4764" i="18"/>
  <c r="H4764" i="18"/>
  <c r="J4764" i="18"/>
  <c r="I4764" i="18"/>
  <c r="K4764" i="18"/>
  <c r="C4764" i="18"/>
  <c r="C1236" i="18"/>
  <c r="K1236" i="18"/>
  <c r="E1236" i="18"/>
  <c r="M1236" i="18"/>
  <c r="F1236" i="18"/>
  <c r="G1236" i="18"/>
  <c r="H1236" i="18"/>
  <c r="I1236" i="18"/>
  <c r="L1236" i="18"/>
  <c r="J1236" i="18"/>
  <c r="D1236" i="18"/>
  <c r="G4981" i="18"/>
  <c r="H4981" i="18"/>
  <c r="I4981" i="18"/>
  <c r="J4981" i="18"/>
  <c r="C4981" i="18"/>
  <c r="K4981" i="18"/>
  <c r="D4981" i="18"/>
  <c r="L4981" i="18"/>
  <c r="E4981" i="18"/>
  <c r="M4981" i="18"/>
  <c r="F4981" i="18"/>
  <c r="D2386" i="18"/>
  <c r="L2386" i="18"/>
  <c r="E2386" i="18"/>
  <c r="M2386" i="18"/>
  <c r="F2386" i="18"/>
  <c r="G2386" i="18"/>
  <c r="H2386" i="18"/>
  <c r="I2386" i="18"/>
  <c r="J2386" i="18"/>
  <c r="C2386" i="18"/>
  <c r="K2386" i="18"/>
  <c r="C3039" i="18"/>
  <c r="K3039" i="18"/>
  <c r="D3039" i="18"/>
  <c r="L3039" i="18"/>
  <c r="E3039" i="18"/>
  <c r="M3039" i="18"/>
  <c r="F3039" i="18"/>
  <c r="G3039" i="18"/>
  <c r="H3039" i="18"/>
  <c r="I3039" i="18"/>
  <c r="J3039" i="18"/>
  <c r="G226" i="18"/>
  <c r="H226" i="18"/>
  <c r="C226" i="18"/>
  <c r="K226" i="18"/>
  <c r="I226" i="18"/>
  <c r="J226" i="18"/>
  <c r="L226" i="18"/>
  <c r="E226" i="18"/>
  <c r="D226" i="18"/>
  <c r="F226" i="18"/>
  <c r="M226" i="18"/>
  <c r="E3492" i="18"/>
  <c r="M3492" i="18"/>
  <c r="F3492" i="18"/>
  <c r="G3492" i="18"/>
  <c r="H3492" i="18"/>
  <c r="I3492" i="18"/>
  <c r="J3492" i="18"/>
  <c r="C3492" i="18"/>
  <c r="K3492" i="18"/>
  <c r="L3492" i="18"/>
  <c r="D3492" i="18"/>
  <c r="C4809" i="18"/>
  <c r="K4809" i="18"/>
  <c r="D4809" i="18"/>
  <c r="L4809" i="18"/>
  <c r="E4809" i="18"/>
  <c r="M4809" i="18"/>
  <c r="F4809" i="18"/>
  <c r="G4809" i="18"/>
  <c r="H4809" i="18"/>
  <c r="I4809" i="18"/>
  <c r="J4809" i="18"/>
  <c r="E2533" i="18"/>
  <c r="I4198" i="18"/>
  <c r="J4198" i="18"/>
  <c r="C4198" i="18"/>
  <c r="D4198" i="18"/>
  <c r="L4198" i="18"/>
  <c r="E4198" i="18"/>
  <c r="M4198" i="18"/>
  <c r="F4198" i="18"/>
  <c r="H4198" i="18"/>
  <c r="G4198" i="18"/>
  <c r="D4447" i="18"/>
  <c r="L4447" i="18"/>
  <c r="E4447" i="18"/>
  <c r="M4447" i="18"/>
  <c r="F4447" i="18"/>
  <c r="G4447" i="18"/>
  <c r="H4447" i="18"/>
  <c r="I4447" i="18"/>
  <c r="C4447" i="18"/>
  <c r="K4447" i="18"/>
  <c r="J4447" i="18"/>
  <c r="D2200" i="18"/>
  <c r="I3512" i="18"/>
  <c r="J3512" i="18"/>
  <c r="C3512" i="18"/>
  <c r="K3512" i="18"/>
  <c r="D3512" i="18"/>
  <c r="L3512" i="18"/>
  <c r="E3512" i="18"/>
  <c r="M3512" i="18"/>
  <c r="F3512" i="18"/>
  <c r="G3512" i="18"/>
  <c r="H3512" i="18"/>
  <c r="H1012" i="18"/>
  <c r="I1012" i="18"/>
  <c r="J1012" i="18"/>
  <c r="K1012" i="18"/>
  <c r="F1012" i="18"/>
  <c r="J5086" i="18"/>
  <c r="C5086" i="18"/>
  <c r="K5086" i="18"/>
  <c r="D5086" i="18"/>
  <c r="L5086" i="18"/>
  <c r="E5086" i="18"/>
  <c r="M5086" i="18"/>
  <c r="F5086" i="18"/>
  <c r="G5086" i="18"/>
  <c r="H5086" i="18"/>
  <c r="I5086" i="18"/>
  <c r="D4087" i="18"/>
  <c r="L4087" i="18"/>
  <c r="E4087" i="18"/>
  <c r="M4087" i="18"/>
  <c r="F4087" i="18"/>
  <c r="G4087" i="18"/>
  <c r="H4087" i="18"/>
  <c r="I4087" i="18"/>
  <c r="C4087" i="18"/>
  <c r="K4087" i="18"/>
  <c r="J4087" i="18"/>
  <c r="I3352" i="18"/>
  <c r="J3352" i="18"/>
  <c r="C3352" i="18"/>
  <c r="K3352" i="18"/>
  <c r="D3352" i="18"/>
  <c r="L3352" i="18"/>
  <c r="E3352" i="18"/>
  <c r="M3352" i="18"/>
  <c r="F3352" i="18"/>
  <c r="G3352" i="18"/>
  <c r="H3352" i="18"/>
  <c r="F862" i="18"/>
  <c r="I862" i="18"/>
  <c r="J862" i="18"/>
  <c r="C862" i="18"/>
  <c r="K862" i="18"/>
  <c r="E862" i="18"/>
  <c r="M862" i="18"/>
  <c r="D862" i="18"/>
  <c r="G862" i="18"/>
  <c r="H862" i="18"/>
  <c r="L862" i="18"/>
  <c r="H1631" i="18"/>
  <c r="I1631" i="18"/>
  <c r="J1631" i="18"/>
  <c r="C1631" i="18"/>
  <c r="K1631" i="18"/>
  <c r="D1631" i="18"/>
  <c r="L1631" i="18"/>
  <c r="E1631" i="18"/>
  <c r="M1631" i="18"/>
  <c r="F1631" i="18"/>
  <c r="G1631" i="18"/>
  <c r="G1716" i="18"/>
  <c r="H1716" i="18"/>
  <c r="I1716" i="18"/>
  <c r="J1716" i="18"/>
  <c r="C1716" i="18"/>
  <c r="K1716" i="18"/>
  <c r="D1716" i="18"/>
  <c r="L1716" i="18"/>
  <c r="E1716" i="18"/>
  <c r="M1716" i="18"/>
  <c r="F1716" i="18"/>
  <c r="H3841" i="18"/>
  <c r="I4835" i="18"/>
  <c r="J4835" i="18"/>
  <c r="C4835" i="18"/>
  <c r="K4835" i="18"/>
  <c r="D4835" i="18"/>
  <c r="L4835" i="18"/>
  <c r="E4835" i="18"/>
  <c r="M4835" i="18"/>
  <c r="F4835" i="18"/>
  <c r="G4835" i="18"/>
  <c r="H4835" i="18"/>
  <c r="H1540" i="18"/>
  <c r="I1540" i="18"/>
  <c r="J1540" i="18"/>
  <c r="C1540" i="18"/>
  <c r="K1540" i="18"/>
  <c r="D1540" i="18"/>
  <c r="L1540" i="18"/>
  <c r="E1540" i="18"/>
  <c r="M1540" i="18"/>
  <c r="F1540" i="18"/>
  <c r="G1540" i="18"/>
  <c r="G5932" i="18"/>
  <c r="H5932" i="18"/>
  <c r="I5932" i="18"/>
  <c r="J5932" i="18"/>
  <c r="C5932" i="18"/>
  <c r="K5932" i="18"/>
  <c r="D5932" i="18"/>
  <c r="L5932" i="18"/>
  <c r="M5932" i="18"/>
  <c r="F5932" i="18"/>
  <c r="E5932" i="18"/>
  <c r="I3217" i="18"/>
  <c r="J3217" i="18"/>
  <c r="C3217" i="18"/>
  <c r="K3217" i="18"/>
  <c r="D3217" i="18"/>
  <c r="L3217" i="18"/>
  <c r="E3217" i="18"/>
  <c r="M3217" i="18"/>
  <c r="F3217" i="18"/>
  <c r="G3217" i="18"/>
  <c r="H3217" i="18"/>
  <c r="I4158" i="18"/>
  <c r="J4158" i="18"/>
  <c r="C4158" i="18"/>
  <c r="K4158" i="18"/>
  <c r="D4158" i="18"/>
  <c r="L4158" i="18"/>
  <c r="E4158" i="18"/>
  <c r="M4158" i="18"/>
  <c r="F4158" i="18"/>
  <c r="H4158" i="18"/>
  <c r="G4158" i="18"/>
  <c r="G1780" i="18"/>
  <c r="H1780" i="18"/>
  <c r="I1780" i="18"/>
  <c r="J1780" i="18"/>
  <c r="D1780" i="18"/>
  <c r="L1780" i="18"/>
  <c r="E1780" i="18"/>
  <c r="M1780" i="18"/>
  <c r="C1780" i="18"/>
  <c r="F1780" i="18"/>
  <c r="K1780" i="18"/>
  <c r="H2151" i="18"/>
  <c r="I2151" i="18"/>
  <c r="J2151" i="18"/>
  <c r="C2151" i="18"/>
  <c r="K2151" i="18"/>
  <c r="D2151" i="18"/>
  <c r="L2151" i="18"/>
  <c r="E2151" i="18"/>
  <c r="M2151" i="18"/>
  <c r="F2151" i="18"/>
  <c r="G2151" i="18"/>
  <c r="F35" i="18"/>
  <c r="G35" i="18"/>
  <c r="M35" i="18"/>
  <c r="L35" i="18"/>
  <c r="D35" i="18"/>
  <c r="K35" i="18"/>
  <c r="J2688" i="18"/>
  <c r="C2688" i="18"/>
  <c r="K2688" i="18"/>
  <c r="D2688" i="18"/>
  <c r="L2688" i="18"/>
  <c r="E2688" i="18"/>
  <c r="M2688" i="18"/>
  <c r="F2688" i="18"/>
  <c r="G2688" i="18"/>
  <c r="H2688" i="18"/>
  <c r="I2688" i="18"/>
  <c r="D132" i="18"/>
  <c r="F132" i="18"/>
  <c r="G132" i="18"/>
  <c r="J132" i="18"/>
  <c r="M132" i="18"/>
  <c r="C132" i="18"/>
  <c r="E132" i="18"/>
  <c r="H132" i="18"/>
  <c r="K132" i="18"/>
  <c r="L132" i="18"/>
  <c r="I132" i="18"/>
  <c r="H5191" i="18"/>
  <c r="I5191" i="18"/>
  <c r="J5191" i="18"/>
  <c r="C5191" i="18"/>
  <c r="K5191" i="18"/>
  <c r="D5191" i="18"/>
  <c r="L5191" i="18"/>
  <c r="E5191" i="18"/>
  <c r="M5191" i="18"/>
  <c r="F5191" i="18"/>
  <c r="G5191" i="18"/>
  <c r="G4997" i="18"/>
  <c r="H4997" i="18"/>
  <c r="I4997" i="18"/>
  <c r="J4997" i="18"/>
  <c r="C4997" i="18"/>
  <c r="K4997" i="18"/>
  <c r="D4997" i="18"/>
  <c r="L4997" i="18"/>
  <c r="E4997" i="18"/>
  <c r="M4997" i="18"/>
  <c r="F4997" i="18"/>
  <c r="C3715" i="18"/>
  <c r="K3715" i="18"/>
  <c r="D3715" i="18"/>
  <c r="L3715" i="18"/>
  <c r="E3715" i="18"/>
  <c r="M3715" i="18"/>
  <c r="F3715" i="18"/>
  <c r="G3715" i="18"/>
  <c r="H3715" i="18"/>
  <c r="J3715" i="18"/>
  <c r="I3715" i="18"/>
  <c r="I2154" i="18"/>
  <c r="J2154" i="18"/>
  <c r="C2154" i="18"/>
  <c r="K2154" i="18"/>
  <c r="D2154" i="18"/>
  <c r="L2154" i="18"/>
  <c r="E2154" i="18"/>
  <c r="M2154" i="18"/>
  <c r="F2154" i="18"/>
  <c r="G2154" i="18"/>
  <c r="H2154" i="18"/>
  <c r="G716" i="18"/>
  <c r="H716" i="18"/>
  <c r="I716" i="18"/>
  <c r="J716" i="18"/>
  <c r="C716" i="18"/>
  <c r="K716" i="18"/>
  <c r="E716" i="18"/>
  <c r="F716" i="18"/>
  <c r="L716" i="18"/>
  <c r="D716" i="18"/>
  <c r="M716" i="18"/>
  <c r="I698" i="18"/>
  <c r="J698" i="18"/>
  <c r="C698" i="18"/>
  <c r="K698" i="18"/>
  <c r="D698" i="18"/>
  <c r="L698" i="18"/>
  <c r="E698" i="18"/>
  <c r="M698" i="18"/>
  <c r="F698" i="18"/>
  <c r="G698" i="18"/>
  <c r="H698" i="18"/>
  <c r="L1931" i="18"/>
  <c r="C1931" i="18"/>
  <c r="I2765" i="18"/>
  <c r="J2765" i="18"/>
  <c r="C2765" i="18"/>
  <c r="K2765" i="18"/>
  <c r="D2765" i="18"/>
  <c r="L2765" i="18"/>
  <c r="E2765" i="18"/>
  <c r="M2765" i="18"/>
  <c r="F2765" i="18"/>
  <c r="G2765" i="18"/>
  <c r="H2765" i="18"/>
  <c r="D275" i="18"/>
  <c r="L275" i="18"/>
  <c r="F275" i="18"/>
  <c r="G275" i="18"/>
  <c r="H275" i="18"/>
  <c r="J275" i="18"/>
  <c r="K275" i="18"/>
  <c r="M275" i="18"/>
  <c r="C275" i="18"/>
  <c r="E275" i="18"/>
  <c r="I275" i="18"/>
  <c r="G817" i="18"/>
  <c r="J817" i="18"/>
  <c r="C817" i="18"/>
  <c r="K817" i="18"/>
  <c r="D817" i="18"/>
  <c r="L817" i="18"/>
  <c r="F817" i="18"/>
  <c r="I817" i="18"/>
  <c r="M817" i="18"/>
  <c r="E817" i="18"/>
  <c r="H817" i="18"/>
  <c r="D5355" i="18"/>
  <c r="L5355" i="18"/>
  <c r="E5355" i="18"/>
  <c r="M5355" i="18"/>
  <c r="F5355" i="18"/>
  <c r="G5355" i="18"/>
  <c r="H5355" i="18"/>
  <c r="I5355" i="18"/>
  <c r="J5355" i="18"/>
  <c r="C5355" i="18"/>
  <c r="K5355" i="18"/>
  <c r="J685" i="18"/>
  <c r="C685" i="18"/>
  <c r="K685" i="18"/>
  <c r="D685" i="18"/>
  <c r="L685" i="18"/>
  <c r="E685" i="18"/>
  <c r="M685" i="18"/>
  <c r="F685" i="18"/>
  <c r="G685" i="18"/>
  <c r="H685" i="18"/>
  <c r="I685" i="18"/>
  <c r="D1635" i="18"/>
  <c r="L1635" i="18"/>
  <c r="E1635" i="18"/>
  <c r="M1635" i="18"/>
  <c r="F1635" i="18"/>
  <c r="G1635" i="18"/>
  <c r="H1635" i="18"/>
  <c r="I1635" i="18"/>
  <c r="J1635" i="18"/>
  <c r="C1635" i="18"/>
  <c r="K1635" i="18"/>
  <c r="D5371" i="18"/>
  <c r="L5371" i="18"/>
  <c r="E5371" i="18"/>
  <c r="M5371" i="18"/>
  <c r="F5371" i="18"/>
  <c r="G5371" i="18"/>
  <c r="H5371" i="18"/>
  <c r="I5371" i="18"/>
  <c r="J5371" i="18"/>
  <c r="C5371" i="18"/>
  <c r="K5371" i="18"/>
  <c r="C1656" i="18"/>
  <c r="K1656" i="18"/>
  <c r="D1656" i="18"/>
  <c r="L1656" i="18"/>
  <c r="E1656" i="18"/>
  <c r="M1656" i="18"/>
  <c r="F1656" i="18"/>
  <c r="G1656" i="18"/>
  <c r="H1656" i="18"/>
  <c r="I1656" i="18"/>
  <c r="J1656" i="18"/>
  <c r="D1763" i="18"/>
  <c r="L1763" i="18"/>
  <c r="E1763" i="18"/>
  <c r="M1763" i="18"/>
  <c r="F1763" i="18"/>
  <c r="G1763" i="18"/>
  <c r="I1763" i="18"/>
  <c r="J1763" i="18"/>
  <c r="K1763" i="18"/>
  <c r="C1763" i="18"/>
  <c r="H1763" i="18"/>
  <c r="F2001" i="18"/>
  <c r="G2001" i="18"/>
  <c r="H2001" i="18"/>
  <c r="I2001" i="18"/>
  <c r="J2001" i="18"/>
  <c r="C2001" i="18"/>
  <c r="K2001" i="18"/>
  <c r="D2001" i="18"/>
  <c r="L2001" i="18"/>
  <c r="E2001" i="18"/>
  <c r="M2001" i="18"/>
  <c r="I4222" i="18"/>
  <c r="J4222" i="18"/>
  <c r="C4222" i="18"/>
  <c r="K4222" i="18"/>
  <c r="D4222" i="18"/>
  <c r="L4222" i="18"/>
  <c r="E4222" i="18"/>
  <c r="M4222" i="18"/>
  <c r="F4222" i="18"/>
  <c r="H4222" i="18"/>
  <c r="G4222" i="18"/>
  <c r="G3847" i="18"/>
  <c r="H3847" i="18"/>
  <c r="I3847" i="18"/>
  <c r="J3847" i="18"/>
  <c r="C3847" i="18"/>
  <c r="K3847" i="18"/>
  <c r="D3847" i="18"/>
  <c r="L3847" i="18"/>
  <c r="F3847" i="18"/>
  <c r="E3847" i="18"/>
  <c r="M3847" i="18"/>
  <c r="D5243" i="18"/>
  <c r="L5243" i="18"/>
  <c r="E5243" i="18"/>
  <c r="M5243" i="18"/>
  <c r="F5243" i="18"/>
  <c r="G5243" i="18"/>
  <c r="H5243" i="18"/>
  <c r="I5243" i="18"/>
  <c r="J5243" i="18"/>
  <c r="C5243" i="18"/>
  <c r="K5243" i="18"/>
  <c r="J5733" i="18"/>
  <c r="C5733" i="18"/>
  <c r="K5733" i="18"/>
  <c r="D5733" i="18"/>
  <c r="L5733" i="18"/>
  <c r="E5733" i="18"/>
  <c r="M5733" i="18"/>
  <c r="F5733" i="18"/>
  <c r="G5733" i="18"/>
  <c r="H5733" i="18"/>
  <c r="I5733" i="18"/>
  <c r="D3694" i="18"/>
  <c r="L3694" i="18"/>
  <c r="E3694" i="18"/>
  <c r="M3694" i="18"/>
  <c r="F3694" i="18"/>
  <c r="G3694" i="18"/>
  <c r="H3694" i="18"/>
  <c r="I3694" i="18"/>
  <c r="C3694" i="18"/>
  <c r="K3694" i="18"/>
  <c r="J3694" i="18"/>
  <c r="E376" i="18"/>
  <c r="M376" i="18"/>
  <c r="F376" i="18"/>
  <c r="I376" i="18"/>
  <c r="J376" i="18"/>
  <c r="K376" i="18"/>
  <c r="C376" i="18"/>
  <c r="D376" i="18"/>
  <c r="G376" i="18"/>
  <c r="L376" i="18"/>
  <c r="H376" i="18"/>
  <c r="J3443" i="18"/>
  <c r="C3443" i="18"/>
  <c r="K3443" i="18"/>
  <c r="D3443" i="18"/>
  <c r="L3443" i="18"/>
  <c r="E3443" i="18"/>
  <c r="M3443" i="18"/>
  <c r="F3443" i="18"/>
  <c r="G3443" i="18"/>
  <c r="H3443" i="18"/>
  <c r="I3443" i="18"/>
  <c r="H1587" i="18"/>
  <c r="H4363" i="18"/>
  <c r="I4363" i="18"/>
  <c r="J4363" i="18"/>
  <c r="C4363" i="18"/>
  <c r="K4363" i="18"/>
  <c r="D4363" i="18"/>
  <c r="L4363" i="18"/>
  <c r="E4363" i="18"/>
  <c r="M4363" i="18"/>
  <c r="G4363" i="18"/>
  <c r="F4363" i="18"/>
  <c r="H2007" i="18"/>
  <c r="I2007" i="18"/>
  <c r="J2007" i="18"/>
  <c r="C2007" i="18"/>
  <c r="K2007" i="18"/>
  <c r="D2007" i="18"/>
  <c r="L2007" i="18"/>
  <c r="E2007" i="18"/>
  <c r="M2007" i="18"/>
  <c r="F2007" i="18"/>
  <c r="G2007" i="18"/>
  <c r="G4248" i="18"/>
  <c r="H4248" i="18"/>
  <c r="I4248" i="18"/>
  <c r="J4248" i="18"/>
  <c r="C4248" i="18"/>
  <c r="K4248" i="18"/>
  <c r="D4248" i="18"/>
  <c r="L4248" i="18"/>
  <c r="F4248" i="18"/>
  <c r="E4248" i="18"/>
  <c r="M4248" i="18"/>
  <c r="I1786" i="18"/>
  <c r="J1786" i="18"/>
  <c r="C1786" i="18"/>
  <c r="K1786" i="18"/>
  <c r="D1786" i="18"/>
  <c r="L1786" i="18"/>
  <c r="F1786" i="18"/>
  <c r="G1786" i="18"/>
  <c r="E1786" i="18"/>
  <c r="H1786" i="18"/>
  <c r="M1786" i="18"/>
  <c r="G3259" i="18"/>
  <c r="H3259" i="18"/>
  <c r="I3259" i="18"/>
  <c r="J3259" i="18"/>
  <c r="C3259" i="18"/>
  <c r="K3259" i="18"/>
  <c r="D3259" i="18"/>
  <c r="L3259" i="18"/>
  <c r="E3259" i="18"/>
  <c r="F3259" i="18"/>
  <c r="M3259" i="18"/>
  <c r="F4205" i="18"/>
  <c r="G4205" i="18"/>
  <c r="H4205" i="18"/>
  <c r="I4205" i="18"/>
  <c r="J4205" i="18"/>
  <c r="C4205" i="18"/>
  <c r="K4205" i="18"/>
  <c r="E4205" i="18"/>
  <c r="M4205" i="18"/>
  <c r="D4205" i="18"/>
  <c r="L4205" i="18"/>
  <c r="D3226" i="18"/>
  <c r="E3226" i="18"/>
  <c r="M3226" i="18"/>
  <c r="F3226" i="18"/>
  <c r="G3226" i="18"/>
  <c r="H3226" i="18"/>
  <c r="I3226" i="18"/>
  <c r="J3226" i="18"/>
  <c r="K3226" i="18"/>
  <c r="F3136" i="18"/>
  <c r="G3136" i="18"/>
  <c r="H3136" i="18"/>
  <c r="I3136" i="18"/>
  <c r="J3136" i="18"/>
  <c r="C3136" i="18"/>
  <c r="K3136" i="18"/>
  <c r="D3136" i="18"/>
  <c r="L3136" i="18"/>
  <c r="E3136" i="18"/>
  <c r="M3136" i="18"/>
  <c r="F2796" i="18"/>
  <c r="G2796" i="18"/>
  <c r="H2796" i="18"/>
  <c r="I2796" i="18"/>
  <c r="J2796" i="18"/>
  <c r="C2796" i="18"/>
  <c r="K2796" i="18"/>
  <c r="D2796" i="18"/>
  <c r="L2796" i="18"/>
  <c r="E2796" i="18"/>
  <c r="M2796" i="18"/>
  <c r="G422" i="18"/>
  <c r="H422" i="18"/>
  <c r="C422" i="18"/>
  <c r="K422" i="18"/>
  <c r="M422" i="18"/>
  <c r="F422" i="18"/>
  <c r="J422" i="18"/>
  <c r="L422" i="18"/>
  <c r="I422" i="18"/>
  <c r="E422" i="18"/>
  <c r="D422" i="18"/>
  <c r="H1123" i="18"/>
  <c r="J1123" i="18"/>
  <c r="C1123" i="18"/>
  <c r="K1123" i="18"/>
  <c r="D1123" i="18"/>
  <c r="L1123" i="18"/>
  <c r="E1123" i="18"/>
  <c r="M1123" i="18"/>
  <c r="F1123" i="18"/>
  <c r="I1123" i="18"/>
  <c r="G1123" i="18"/>
  <c r="E702" i="18"/>
  <c r="M702" i="18"/>
  <c r="G702" i="18"/>
  <c r="H702" i="18"/>
  <c r="I702" i="18"/>
  <c r="J702" i="18"/>
  <c r="C702" i="18"/>
  <c r="K702" i="18"/>
  <c r="D702" i="18"/>
  <c r="I1324" i="18"/>
  <c r="F1534" i="18"/>
  <c r="G1534" i="18"/>
  <c r="H1534" i="18"/>
  <c r="I1534" i="18"/>
  <c r="J1534" i="18"/>
  <c r="C1534" i="18"/>
  <c r="K1534" i="18"/>
  <c r="D1534" i="18"/>
  <c r="L1534" i="18"/>
  <c r="E1534" i="18"/>
  <c r="M1534" i="18"/>
  <c r="H3078" i="18"/>
  <c r="I3078" i="18"/>
  <c r="J3078" i="18"/>
  <c r="K3078" i="18"/>
  <c r="D3078" i="18"/>
  <c r="L3078" i="18"/>
  <c r="E3078" i="18"/>
  <c r="M3078" i="18"/>
  <c r="F3078" i="18"/>
  <c r="G3078" i="18"/>
  <c r="H5647" i="18"/>
  <c r="I5647" i="18"/>
  <c r="J5647" i="18"/>
  <c r="C5647" i="18"/>
  <c r="K5647" i="18"/>
  <c r="D5647" i="18"/>
  <c r="L5647" i="18"/>
  <c r="E5647" i="18"/>
  <c r="M5647" i="18"/>
  <c r="F5647" i="18"/>
  <c r="G5647" i="18"/>
  <c r="E5894" i="18"/>
  <c r="M5894" i="18"/>
  <c r="F5894" i="18"/>
  <c r="G5894" i="18"/>
  <c r="H5894" i="18"/>
  <c r="I5894" i="18"/>
  <c r="J5894" i="18"/>
  <c r="C5894" i="18"/>
  <c r="D5894" i="18"/>
  <c r="K5894" i="18"/>
  <c r="L5894" i="18"/>
  <c r="C1800" i="18"/>
  <c r="K1800" i="18"/>
  <c r="D1800" i="18"/>
  <c r="L1800" i="18"/>
  <c r="E1800" i="18"/>
  <c r="M1800" i="18"/>
  <c r="F1800" i="18"/>
  <c r="H1800" i="18"/>
  <c r="G1800" i="18"/>
  <c r="I1800" i="18"/>
  <c r="J1800" i="18"/>
  <c r="I3504" i="18"/>
  <c r="J3504" i="18"/>
  <c r="C3504" i="18"/>
  <c r="K3504" i="18"/>
  <c r="D3504" i="18"/>
  <c r="L3504" i="18"/>
  <c r="E3504" i="18"/>
  <c r="M3504" i="18"/>
  <c r="F3504" i="18"/>
  <c r="G3504" i="18"/>
  <c r="H3504" i="18"/>
  <c r="I5250" i="18"/>
  <c r="J5250" i="18"/>
  <c r="C5250" i="18"/>
  <c r="K5250" i="18"/>
  <c r="D5250" i="18"/>
  <c r="L5250" i="18"/>
  <c r="E5250" i="18"/>
  <c r="M5250" i="18"/>
  <c r="F5250" i="18"/>
  <c r="G5250" i="18"/>
  <c r="H5250" i="18"/>
  <c r="E3460" i="18"/>
  <c r="M3460" i="18"/>
  <c r="F3460" i="18"/>
  <c r="G3460" i="18"/>
  <c r="H3460" i="18"/>
  <c r="I3460" i="18"/>
  <c r="J3460" i="18"/>
  <c r="C3460" i="18"/>
  <c r="K3460" i="18"/>
  <c r="D3460" i="18"/>
  <c r="L3460" i="18"/>
  <c r="G334" i="18"/>
  <c r="H334" i="18"/>
  <c r="C334" i="18"/>
  <c r="K334" i="18"/>
  <c r="D334" i="18"/>
  <c r="E334" i="18"/>
  <c r="F334" i="18"/>
  <c r="I334" i="18"/>
  <c r="L334" i="18"/>
  <c r="J334" i="18"/>
  <c r="M334" i="18"/>
  <c r="I4334" i="18"/>
  <c r="J4334" i="18"/>
  <c r="C4334" i="18"/>
  <c r="D4334" i="18"/>
  <c r="L4334" i="18"/>
  <c r="E4334" i="18"/>
  <c r="M4334" i="18"/>
  <c r="F4334" i="18"/>
  <c r="H4334" i="18"/>
  <c r="G4334" i="18"/>
  <c r="I1166" i="18"/>
  <c r="C1166" i="18"/>
  <c r="K1166" i="18"/>
  <c r="D1166" i="18"/>
  <c r="L1166" i="18"/>
  <c r="E1166" i="18"/>
  <c r="M1166" i="18"/>
  <c r="F1166" i="18"/>
  <c r="G1166" i="18"/>
  <c r="H1166" i="18"/>
  <c r="J1166" i="18"/>
  <c r="H1556" i="18"/>
  <c r="E1556" i="18"/>
  <c r="G1556" i="18"/>
  <c r="H5223" i="18"/>
  <c r="I5223" i="18"/>
  <c r="J5223" i="18"/>
  <c r="C5223" i="18"/>
  <c r="K5223" i="18"/>
  <c r="D5223" i="18"/>
  <c r="L5223" i="18"/>
  <c r="E5223" i="18"/>
  <c r="M5223" i="18"/>
  <c r="F5223" i="18"/>
  <c r="G5223" i="18"/>
  <c r="F3319" i="18"/>
  <c r="G3319" i="18"/>
  <c r="H3319" i="18"/>
  <c r="I3319" i="18"/>
  <c r="J3319" i="18"/>
  <c r="C3319" i="18"/>
  <c r="K3319" i="18"/>
  <c r="D3319" i="18"/>
  <c r="L3319" i="18"/>
  <c r="M3319" i="18"/>
  <c r="E3319" i="18"/>
  <c r="F3415" i="18"/>
  <c r="G3415" i="18"/>
  <c r="H3415" i="18"/>
  <c r="I3415" i="18"/>
  <c r="J3415" i="18"/>
  <c r="K3415" i="18"/>
  <c r="D3415" i="18"/>
  <c r="L3415" i="18"/>
  <c r="E3415" i="18"/>
  <c r="M3415" i="18"/>
  <c r="E131" i="18"/>
  <c r="M131" i="18"/>
  <c r="F131" i="18"/>
  <c r="I131" i="18"/>
  <c r="G131" i="18"/>
  <c r="H131" i="18"/>
  <c r="L131" i="18"/>
  <c r="K131" i="18"/>
  <c r="C131" i="18"/>
  <c r="D131" i="18"/>
  <c r="J131" i="18"/>
  <c r="G2331" i="18"/>
  <c r="H2331" i="18"/>
  <c r="I2331" i="18"/>
  <c r="J2331" i="18"/>
  <c r="C2331" i="18"/>
  <c r="K2331" i="18"/>
  <c r="D2331" i="18"/>
  <c r="L2331" i="18"/>
  <c r="E2331" i="18"/>
  <c r="M2331" i="18"/>
  <c r="F2331" i="18"/>
  <c r="D1528" i="18"/>
  <c r="L1528" i="18"/>
  <c r="E1528" i="18"/>
  <c r="M1528" i="18"/>
  <c r="F1528" i="18"/>
  <c r="G1528" i="18"/>
  <c r="H1528" i="18"/>
  <c r="I1528" i="18"/>
  <c r="J1528" i="18"/>
  <c r="C1528" i="18"/>
  <c r="K1528" i="18"/>
  <c r="F5154" i="18"/>
  <c r="G5154" i="18"/>
  <c r="H5154" i="18"/>
  <c r="I5154" i="18"/>
  <c r="J5154" i="18"/>
  <c r="C5154" i="18"/>
  <c r="K5154" i="18"/>
  <c r="L5154" i="18"/>
  <c r="M5154" i="18"/>
  <c r="D5154" i="18"/>
  <c r="E5154" i="18"/>
  <c r="C1184" i="18"/>
  <c r="C2867" i="18"/>
  <c r="K2867" i="18"/>
  <c r="D2867" i="18"/>
  <c r="L2867" i="18"/>
  <c r="E2867" i="18"/>
  <c r="M2867" i="18"/>
  <c r="F2867" i="18"/>
  <c r="G2867" i="18"/>
  <c r="H2867" i="18"/>
  <c r="I2867" i="18"/>
  <c r="J2867" i="18"/>
  <c r="I1906" i="18"/>
  <c r="J1906" i="18"/>
  <c r="C1906" i="18"/>
  <c r="K1906" i="18"/>
  <c r="D1906" i="18"/>
  <c r="L1906" i="18"/>
  <c r="E1906" i="18"/>
  <c r="M1906" i="18"/>
  <c r="F1906" i="18"/>
  <c r="G1906" i="18"/>
  <c r="H1906" i="18"/>
  <c r="D4391" i="18"/>
  <c r="L4391" i="18"/>
  <c r="E4391" i="18"/>
  <c r="M4391" i="18"/>
  <c r="F4391" i="18"/>
  <c r="G4391" i="18"/>
  <c r="H4391" i="18"/>
  <c r="C4391" i="18"/>
  <c r="K4391" i="18"/>
  <c r="J4391" i="18"/>
  <c r="I5506" i="18"/>
  <c r="J5506" i="18"/>
  <c r="C5506" i="18"/>
  <c r="K5506" i="18"/>
  <c r="D5506" i="18"/>
  <c r="L5506" i="18"/>
  <c r="E5506" i="18"/>
  <c r="M5506" i="18"/>
  <c r="F5506" i="18"/>
  <c r="G5506" i="18"/>
  <c r="H5506" i="18"/>
  <c r="J4129" i="18"/>
  <c r="C4129" i="18"/>
  <c r="K4129" i="18"/>
  <c r="D4129" i="18"/>
  <c r="L4129" i="18"/>
  <c r="E4129" i="18"/>
  <c r="M4129" i="18"/>
  <c r="F4129" i="18"/>
  <c r="G4129" i="18"/>
  <c r="I4129" i="18"/>
  <c r="H4129" i="18"/>
  <c r="F3700" i="18"/>
  <c r="G3700" i="18"/>
  <c r="H3700" i="18"/>
  <c r="I3700" i="18"/>
  <c r="J3700" i="18"/>
  <c r="C3700" i="18"/>
  <c r="K3700" i="18"/>
  <c r="E3700" i="18"/>
  <c r="M3700" i="18"/>
  <c r="D3700" i="18"/>
  <c r="L3700" i="18"/>
  <c r="F1526" i="18"/>
  <c r="G1526" i="18"/>
  <c r="H1526" i="18"/>
  <c r="I1526" i="18"/>
  <c r="J1526" i="18"/>
  <c r="C1526" i="18"/>
  <c r="K1526" i="18"/>
  <c r="D1526" i="18"/>
  <c r="L1526" i="18"/>
  <c r="E1526" i="18"/>
  <c r="M1526" i="18"/>
  <c r="F3224" i="18"/>
  <c r="G3224" i="18"/>
  <c r="H3224" i="18"/>
  <c r="I3224" i="18"/>
  <c r="J3224" i="18"/>
  <c r="C3224" i="18"/>
  <c r="K3224" i="18"/>
  <c r="D3224" i="18"/>
  <c r="L3224" i="18"/>
  <c r="M3224" i="18"/>
  <c r="E3224" i="18"/>
  <c r="H1452" i="18"/>
  <c r="I1452" i="18"/>
  <c r="J1452" i="18"/>
  <c r="C1452" i="18"/>
  <c r="K1452" i="18"/>
  <c r="D1452" i="18"/>
  <c r="L1452" i="18"/>
  <c r="E1452" i="18"/>
  <c r="M1452" i="18"/>
  <c r="F1452" i="18"/>
  <c r="G1452" i="18"/>
  <c r="C5184" i="18"/>
  <c r="K5184" i="18"/>
  <c r="D5184" i="18"/>
  <c r="L5184" i="18"/>
  <c r="E5184" i="18"/>
  <c r="M5184" i="18"/>
  <c r="F5184" i="18"/>
  <c r="G5184" i="18"/>
  <c r="H5184" i="18"/>
  <c r="I5184" i="18"/>
  <c r="J5184" i="18"/>
  <c r="E3905" i="18"/>
  <c r="M3905" i="18"/>
  <c r="F3905" i="18"/>
  <c r="G3905" i="18"/>
  <c r="H3905" i="18"/>
  <c r="I3905" i="18"/>
  <c r="J3905" i="18"/>
  <c r="D3905" i="18"/>
  <c r="L3905" i="18"/>
  <c r="C3905" i="18"/>
  <c r="K3905" i="18"/>
  <c r="F5689" i="18"/>
  <c r="G5689" i="18"/>
  <c r="H5689" i="18"/>
  <c r="I5689" i="18"/>
  <c r="J5689" i="18"/>
  <c r="C5689" i="18"/>
  <c r="K5689" i="18"/>
  <c r="D5689" i="18"/>
  <c r="L5689" i="18"/>
  <c r="E5689" i="18"/>
  <c r="M5689" i="18"/>
  <c r="D1811" i="18"/>
  <c r="L1811" i="18"/>
  <c r="E1811" i="18"/>
  <c r="M1811" i="18"/>
  <c r="F1811" i="18"/>
  <c r="G1811" i="18"/>
  <c r="I1811" i="18"/>
  <c r="K1811" i="18"/>
  <c r="C1811" i="18"/>
  <c r="H1811" i="18"/>
  <c r="J1811" i="18"/>
  <c r="D1835" i="18"/>
  <c r="L1835" i="18"/>
  <c r="E1835" i="18"/>
  <c r="M1835" i="18"/>
  <c r="F1835" i="18"/>
  <c r="G1835" i="18"/>
  <c r="H1835" i="18"/>
  <c r="I1835" i="18"/>
  <c r="J1835" i="18"/>
  <c r="C1835" i="18"/>
  <c r="K1835" i="18"/>
  <c r="I5778" i="18"/>
  <c r="C5778" i="18"/>
  <c r="M5778" i="18"/>
  <c r="F5778" i="18"/>
  <c r="G5778" i="18"/>
  <c r="G276" i="18"/>
  <c r="I276" i="18"/>
  <c r="J276" i="18"/>
  <c r="C276" i="18"/>
  <c r="K276" i="18"/>
  <c r="E276" i="18"/>
  <c r="M276" i="18"/>
  <c r="D276" i="18"/>
  <c r="F276" i="18"/>
  <c r="H276" i="18"/>
  <c r="L276" i="18"/>
  <c r="F1229" i="18"/>
  <c r="H1229" i="18"/>
  <c r="I1229" i="18"/>
  <c r="J1229" i="18"/>
  <c r="C1229" i="18"/>
  <c r="K1229" i="18"/>
  <c r="D1229" i="18"/>
  <c r="L1229" i="18"/>
  <c r="G1229" i="18"/>
  <c r="M1229" i="18"/>
  <c r="E1229" i="18"/>
  <c r="H991" i="18"/>
  <c r="I991" i="18"/>
  <c r="J991" i="18"/>
  <c r="C991" i="18"/>
  <c r="K991" i="18"/>
  <c r="D991" i="18"/>
  <c r="L991" i="18"/>
  <c r="E991" i="18"/>
  <c r="M991" i="18"/>
  <c r="F991" i="18"/>
  <c r="G991" i="18"/>
  <c r="D3074" i="18"/>
  <c r="L3074" i="18"/>
  <c r="E3074" i="18"/>
  <c r="M3074" i="18"/>
  <c r="F3074" i="18"/>
  <c r="G3074" i="18"/>
  <c r="H3074" i="18"/>
  <c r="I3074" i="18"/>
  <c r="J3074" i="18"/>
  <c r="C3074" i="18"/>
  <c r="K3074" i="18"/>
  <c r="I1754" i="18"/>
  <c r="J1754" i="18"/>
  <c r="C1754" i="18"/>
  <c r="K1754" i="18"/>
  <c r="L1754" i="18"/>
  <c r="G1754" i="18"/>
  <c r="E1754" i="18"/>
  <c r="H1754" i="18"/>
  <c r="M1754" i="18"/>
  <c r="D3138" i="18"/>
  <c r="E3138" i="18"/>
  <c r="M3138" i="18"/>
  <c r="F3138" i="18"/>
  <c r="G3138" i="18"/>
  <c r="H3138" i="18"/>
  <c r="I3138" i="18"/>
  <c r="J3138" i="18"/>
  <c r="K3138" i="18"/>
  <c r="D2322" i="18"/>
  <c r="L2322" i="18"/>
  <c r="E2322" i="18"/>
  <c r="M2322" i="18"/>
  <c r="F2322" i="18"/>
  <c r="G2322" i="18"/>
  <c r="H2322" i="18"/>
  <c r="I2322" i="18"/>
  <c r="J2322" i="18"/>
  <c r="C2322" i="18"/>
  <c r="K2322" i="18"/>
  <c r="E723" i="18"/>
  <c r="M723" i="18"/>
  <c r="H723" i="18"/>
  <c r="I723" i="18"/>
  <c r="J723" i="18"/>
  <c r="D723" i="18"/>
  <c r="L723" i="18"/>
  <c r="C723" i="18"/>
  <c r="F723" i="18"/>
  <c r="G723" i="18"/>
  <c r="K723" i="18"/>
  <c r="I2309" i="18"/>
  <c r="G6025" i="18"/>
  <c r="H6025" i="18"/>
  <c r="I6025" i="18"/>
  <c r="J6025" i="18"/>
  <c r="C6025" i="18"/>
  <c r="K6025" i="18"/>
  <c r="D6025" i="18"/>
  <c r="L6025" i="18"/>
  <c r="F6025" i="18"/>
  <c r="E6025" i="18"/>
  <c r="M6025" i="18"/>
  <c r="F4405" i="18"/>
  <c r="G4405" i="18"/>
  <c r="H4405" i="18"/>
  <c r="I4405" i="18"/>
  <c r="J4405" i="18"/>
  <c r="C4405" i="18"/>
  <c r="K4405" i="18"/>
  <c r="E4405" i="18"/>
  <c r="M4405" i="18"/>
  <c r="D4405" i="18"/>
  <c r="L4405" i="18"/>
  <c r="H4051" i="18"/>
  <c r="I4051" i="18"/>
  <c r="J4051" i="18"/>
  <c r="C4051" i="18"/>
  <c r="K4051" i="18"/>
  <c r="D4051" i="18"/>
  <c r="L4051" i="18"/>
  <c r="E4051" i="18"/>
  <c r="M4051" i="18"/>
  <c r="G4051" i="18"/>
  <c r="F4051" i="18"/>
  <c r="I2969" i="18"/>
  <c r="J2969" i="18"/>
  <c r="C2969" i="18"/>
  <c r="K2969" i="18"/>
  <c r="D2969" i="18"/>
  <c r="L2969" i="18"/>
  <c r="E2969" i="18"/>
  <c r="M2969" i="18"/>
  <c r="F2969" i="18"/>
  <c r="G2969" i="18"/>
  <c r="H2969" i="18"/>
  <c r="C4188" i="18"/>
  <c r="K4188" i="18"/>
  <c r="D4188" i="18"/>
  <c r="L4188" i="18"/>
  <c r="E4188" i="18"/>
  <c r="M4188" i="18"/>
  <c r="F4188" i="18"/>
  <c r="G4188" i="18"/>
  <c r="H4188" i="18"/>
  <c r="J4188" i="18"/>
  <c r="I4188" i="18"/>
  <c r="J1113" i="18"/>
  <c r="D1113" i="18"/>
  <c r="L1113" i="18"/>
  <c r="E1113" i="18"/>
  <c r="M1113" i="18"/>
  <c r="F1113" i="18"/>
  <c r="G1113" i="18"/>
  <c r="H1113" i="18"/>
  <c r="K1113" i="18"/>
  <c r="I1113" i="18"/>
  <c r="C1113" i="18"/>
  <c r="G129" i="18"/>
  <c r="H129" i="18"/>
  <c r="C129" i="18"/>
  <c r="K129" i="18"/>
  <c r="F129" i="18"/>
  <c r="I129" i="18"/>
  <c r="M129" i="18"/>
  <c r="D129" i="18"/>
  <c r="E129" i="18"/>
  <c r="J129" i="18"/>
  <c r="L129" i="18"/>
  <c r="G5720" i="18"/>
  <c r="G5692" i="18"/>
  <c r="H5692" i="18"/>
  <c r="I5692" i="18"/>
  <c r="J5692" i="18"/>
  <c r="C5692" i="18"/>
  <c r="K5692" i="18"/>
  <c r="D5692" i="18"/>
  <c r="L5692" i="18"/>
  <c r="E5692" i="18"/>
  <c r="M5692" i="18"/>
  <c r="F5692" i="18"/>
  <c r="D4263" i="18"/>
  <c r="L4263" i="18"/>
  <c r="E4263" i="18"/>
  <c r="M4263" i="18"/>
  <c r="F4263" i="18"/>
  <c r="G4263" i="18"/>
  <c r="H4263" i="18"/>
  <c r="I4263" i="18"/>
  <c r="C4263" i="18"/>
  <c r="K4263" i="18"/>
  <c r="J4263" i="18"/>
  <c r="E4999" i="18"/>
  <c r="M4999" i="18"/>
  <c r="F4999" i="18"/>
  <c r="G4999" i="18"/>
  <c r="H4999" i="18"/>
  <c r="I4999" i="18"/>
  <c r="J4999" i="18"/>
  <c r="C4999" i="18"/>
  <c r="K4999" i="18"/>
  <c r="D4999" i="18"/>
  <c r="L4999" i="18"/>
  <c r="F427" i="18"/>
  <c r="G427" i="18"/>
  <c r="J427" i="18"/>
  <c r="L427" i="18"/>
  <c r="M427" i="18"/>
  <c r="E427" i="18"/>
  <c r="H427" i="18"/>
  <c r="I427" i="18"/>
  <c r="K427" i="18"/>
  <c r="D427" i="18"/>
  <c r="C427" i="18"/>
  <c r="D2059" i="18"/>
  <c r="C2059" i="18"/>
  <c r="C1048" i="18"/>
  <c r="K1048" i="18"/>
  <c r="D1048" i="18"/>
  <c r="L1048" i="18"/>
  <c r="E1048" i="18"/>
  <c r="M1048" i="18"/>
  <c r="F1048" i="18"/>
  <c r="G1048" i="18"/>
  <c r="H1048" i="18"/>
  <c r="I1048" i="18"/>
  <c r="J1048" i="18"/>
  <c r="D2202" i="18"/>
  <c r="E2202" i="18"/>
  <c r="G2202" i="18"/>
  <c r="L2202" i="18"/>
  <c r="M2202" i="18"/>
  <c r="C2202" i="18"/>
  <c r="F2202" i="18"/>
  <c r="H2202" i="18"/>
  <c r="I2202" i="18"/>
  <c r="J2202" i="18"/>
  <c r="K2202" i="18"/>
  <c r="I919" i="18"/>
  <c r="D919" i="18"/>
  <c r="L919" i="18"/>
  <c r="E919" i="18"/>
  <c r="M919" i="18"/>
  <c r="F919" i="18"/>
  <c r="H919" i="18"/>
  <c r="G919" i="18"/>
  <c r="J919" i="18"/>
  <c r="K919" i="18"/>
  <c r="C919" i="18"/>
  <c r="L2586" i="18"/>
  <c r="F2844" i="18"/>
  <c r="G2844" i="18"/>
  <c r="H2844" i="18"/>
  <c r="I2844" i="18"/>
  <c r="J2844" i="18"/>
  <c r="C2844" i="18"/>
  <c r="K2844" i="18"/>
  <c r="D2844" i="18"/>
  <c r="L2844" i="18"/>
  <c r="E2844" i="18"/>
  <c r="M2844" i="18"/>
  <c r="I324" i="18"/>
  <c r="J324" i="18"/>
  <c r="E324" i="18"/>
  <c r="M324" i="18"/>
  <c r="D324" i="18"/>
  <c r="F324" i="18"/>
  <c r="G324" i="18"/>
  <c r="H324" i="18"/>
  <c r="K324" i="18"/>
  <c r="L324" i="18"/>
  <c r="C324" i="18"/>
  <c r="D1851" i="18"/>
  <c r="L1851" i="18"/>
  <c r="E1851" i="18"/>
  <c r="M1851" i="18"/>
  <c r="F1851" i="18"/>
  <c r="G1851" i="18"/>
  <c r="H1851" i="18"/>
  <c r="J1851" i="18"/>
  <c r="C1851" i="18"/>
  <c r="K1851" i="18"/>
  <c r="H5871" i="18"/>
  <c r="I5871" i="18"/>
  <c r="J5871" i="18"/>
  <c r="C5871" i="18"/>
  <c r="K5871" i="18"/>
  <c r="D5871" i="18"/>
  <c r="L5871" i="18"/>
  <c r="E5871" i="18"/>
  <c r="M5871" i="18"/>
  <c r="F5871" i="18"/>
  <c r="G5871" i="18"/>
  <c r="E3269" i="18"/>
  <c r="M3269" i="18"/>
  <c r="F3269" i="18"/>
  <c r="G3269" i="18"/>
  <c r="H3269" i="18"/>
  <c r="I3269" i="18"/>
  <c r="J3269" i="18"/>
  <c r="C3269" i="18"/>
  <c r="D3269" i="18"/>
  <c r="K3269" i="18"/>
  <c r="L3269" i="18"/>
  <c r="I1439" i="18"/>
  <c r="J1439" i="18"/>
  <c r="C1439" i="18"/>
  <c r="K1439" i="18"/>
  <c r="D1439" i="18"/>
  <c r="L1439" i="18"/>
  <c r="E1439" i="18"/>
  <c r="M1439" i="18"/>
  <c r="F1439" i="18"/>
  <c r="G1439" i="18"/>
  <c r="H1439" i="18"/>
  <c r="K957" i="18"/>
  <c r="F957" i="18"/>
  <c r="H957" i="18"/>
  <c r="L957" i="18"/>
  <c r="M957" i="18"/>
  <c r="L6012" i="18"/>
  <c r="E5510" i="18"/>
  <c r="M5510" i="18"/>
  <c r="F5510" i="18"/>
  <c r="G5510" i="18"/>
  <c r="H5510" i="18"/>
  <c r="I5510" i="18"/>
  <c r="J5510" i="18"/>
  <c r="C5510" i="18"/>
  <c r="K5510" i="18"/>
  <c r="L5510" i="18"/>
  <c r="D5510" i="18"/>
  <c r="H1588" i="18"/>
  <c r="J1588" i="18"/>
  <c r="C1588" i="18"/>
  <c r="K1588" i="18"/>
  <c r="D1588" i="18"/>
  <c r="L1588" i="18"/>
  <c r="E1588" i="18"/>
  <c r="M1588" i="18"/>
  <c r="G1588" i="18"/>
  <c r="H3714" i="18"/>
  <c r="I3714" i="18"/>
  <c r="J3714" i="18"/>
  <c r="C3714" i="18"/>
  <c r="K3714" i="18"/>
  <c r="D3714" i="18"/>
  <c r="L3714" i="18"/>
  <c r="E3714" i="18"/>
  <c r="M3714" i="18"/>
  <c r="G3714" i="18"/>
  <c r="F3714" i="18"/>
  <c r="J1829" i="18"/>
  <c r="C1829" i="18"/>
  <c r="K1829" i="18"/>
  <c r="D1829" i="18"/>
  <c r="L1829" i="18"/>
  <c r="E1829" i="18"/>
  <c r="M1829" i="18"/>
  <c r="F1829" i="18"/>
  <c r="G1829" i="18"/>
  <c r="H1829" i="18"/>
  <c r="I1829" i="18"/>
  <c r="I3105" i="18"/>
  <c r="J3105" i="18"/>
  <c r="C3105" i="18"/>
  <c r="K3105" i="18"/>
  <c r="D3105" i="18"/>
  <c r="L3105" i="18"/>
  <c r="E3105" i="18"/>
  <c r="M3105" i="18"/>
  <c r="F3105" i="18"/>
  <c r="G3105" i="18"/>
  <c r="H3105" i="18"/>
  <c r="D4095" i="18"/>
  <c r="L4095" i="18"/>
  <c r="E4095" i="18"/>
  <c r="M4095" i="18"/>
  <c r="F4095" i="18"/>
  <c r="G4095" i="18"/>
  <c r="H4095" i="18"/>
  <c r="I4095" i="18"/>
  <c r="C4095" i="18"/>
  <c r="K4095" i="18"/>
  <c r="J4095" i="18"/>
  <c r="C2271" i="18"/>
  <c r="K2271" i="18"/>
  <c r="D2271" i="18"/>
  <c r="L2271" i="18"/>
  <c r="E2271" i="18"/>
  <c r="M2271" i="18"/>
  <c r="F2271" i="18"/>
  <c r="G2271" i="18"/>
  <c r="H2271" i="18"/>
  <c r="I2271" i="18"/>
  <c r="J2271" i="18"/>
  <c r="F4093" i="18"/>
  <c r="G4093" i="18"/>
  <c r="H4093" i="18"/>
  <c r="I4093" i="18"/>
  <c r="J4093" i="18"/>
  <c r="C4093" i="18"/>
  <c r="K4093" i="18"/>
  <c r="E4093" i="18"/>
  <c r="M4093" i="18"/>
  <c r="L4093" i="18"/>
  <c r="D4093" i="18"/>
  <c r="G1459" i="18"/>
  <c r="E4711" i="18"/>
  <c r="M4711" i="18"/>
  <c r="F4711" i="18"/>
  <c r="G4711" i="18"/>
  <c r="H4711" i="18"/>
  <c r="I4711" i="18"/>
  <c r="C4711" i="18"/>
  <c r="K4711" i="18"/>
  <c r="D4711" i="18"/>
  <c r="J4711" i="18"/>
  <c r="L4711" i="18"/>
  <c r="G4701" i="18"/>
  <c r="H4701" i="18"/>
  <c r="I4701" i="18"/>
  <c r="J4701" i="18"/>
  <c r="C4701" i="18"/>
  <c r="K4701" i="18"/>
  <c r="E4701" i="18"/>
  <c r="M4701" i="18"/>
  <c r="D4701" i="18"/>
  <c r="F4701" i="18"/>
  <c r="L4701" i="18"/>
  <c r="C1116" i="18"/>
  <c r="K1116" i="18"/>
  <c r="E1116" i="18"/>
  <c r="M1116" i="18"/>
  <c r="F1116" i="18"/>
  <c r="G1116" i="18"/>
  <c r="H1116" i="18"/>
  <c r="I1116" i="18"/>
  <c r="D1116" i="18"/>
  <c r="J1116" i="18"/>
  <c r="L1116" i="18"/>
  <c r="D2052" i="18"/>
  <c r="L2052" i="18"/>
  <c r="E2052" i="18"/>
  <c r="C378" i="18"/>
  <c r="K378" i="18"/>
  <c r="D378" i="18"/>
  <c r="L378" i="18"/>
  <c r="G378" i="18"/>
  <c r="I378" i="18"/>
  <c r="J378" i="18"/>
  <c r="H378" i="18"/>
  <c r="M378" i="18"/>
  <c r="E378" i="18"/>
  <c r="F378" i="18"/>
  <c r="D185" i="18"/>
  <c r="L185" i="18"/>
  <c r="E185" i="18"/>
  <c r="M185" i="18"/>
  <c r="H185" i="18"/>
  <c r="C185" i="18"/>
  <c r="I185" i="18"/>
  <c r="G185" i="18"/>
  <c r="J185" i="18"/>
  <c r="K185" i="18"/>
  <c r="F185" i="18"/>
  <c r="E2381" i="18"/>
  <c r="M2381" i="18"/>
  <c r="F2381" i="18"/>
  <c r="G2381" i="18"/>
  <c r="H2381" i="18"/>
  <c r="I2381" i="18"/>
  <c r="J2381" i="18"/>
  <c r="C2381" i="18"/>
  <c r="K2381" i="18"/>
  <c r="D2381" i="18"/>
  <c r="L2381" i="18"/>
  <c r="C2755" i="18"/>
  <c r="K2755" i="18"/>
  <c r="D2755" i="18"/>
  <c r="L2755" i="18"/>
  <c r="E2755" i="18"/>
  <c r="M2755" i="18"/>
  <c r="F2755" i="18"/>
  <c r="G2755" i="18"/>
  <c r="H2755" i="18"/>
  <c r="I2755" i="18"/>
  <c r="J2755" i="18"/>
  <c r="F5369" i="18"/>
  <c r="G5369" i="18"/>
  <c r="H5369" i="18"/>
  <c r="I5369" i="18"/>
  <c r="J5369" i="18"/>
  <c r="C5369" i="18"/>
  <c r="K5369" i="18"/>
  <c r="D5369" i="18"/>
  <c r="L5369" i="18"/>
  <c r="E5369" i="18"/>
  <c r="M5369" i="18"/>
  <c r="C2479" i="18"/>
  <c r="K2479" i="18"/>
  <c r="D2479" i="18"/>
  <c r="L2479" i="18"/>
  <c r="E2479" i="18"/>
  <c r="M2479" i="18"/>
  <c r="F2479" i="18"/>
  <c r="G2479" i="18"/>
  <c r="H2479" i="18"/>
  <c r="I2479" i="18"/>
  <c r="J2479" i="18"/>
  <c r="J1029" i="18"/>
  <c r="C1029" i="18"/>
  <c r="K1029" i="18"/>
  <c r="D1029" i="18"/>
  <c r="L1029" i="18"/>
  <c r="E1029" i="18"/>
  <c r="M1029" i="18"/>
  <c r="F1029" i="18"/>
  <c r="G1029" i="18"/>
  <c r="H1029" i="18"/>
  <c r="I1029" i="18"/>
  <c r="C3859" i="18"/>
  <c r="K3859" i="18"/>
  <c r="D3859" i="18"/>
  <c r="L3859" i="18"/>
  <c r="E3859" i="18"/>
  <c r="M3859" i="18"/>
  <c r="F3859" i="18"/>
  <c r="G3859" i="18"/>
  <c r="H3859" i="18"/>
  <c r="J3859" i="18"/>
  <c r="I3859" i="18"/>
  <c r="F4549" i="18"/>
  <c r="G4549" i="18"/>
  <c r="H4549" i="18"/>
  <c r="I4549" i="18"/>
  <c r="J4549" i="18"/>
  <c r="C4549" i="18"/>
  <c r="K4549" i="18"/>
  <c r="M4549" i="18"/>
  <c r="D4549" i="18"/>
  <c r="L4549" i="18"/>
  <c r="F3439" i="18"/>
  <c r="G3439" i="18"/>
  <c r="H3439" i="18"/>
  <c r="I3439" i="18"/>
  <c r="J3439" i="18"/>
  <c r="C3439" i="18"/>
  <c r="K3439" i="18"/>
  <c r="D3439" i="18"/>
  <c r="L3439" i="18"/>
  <c r="E3439" i="18"/>
  <c r="M3439" i="18"/>
  <c r="D3242" i="18"/>
  <c r="L3242" i="18"/>
  <c r="E3242" i="18"/>
  <c r="M3242" i="18"/>
  <c r="F3242" i="18"/>
  <c r="G3242" i="18"/>
  <c r="H3242" i="18"/>
  <c r="I3242" i="18"/>
  <c r="J3242" i="18"/>
  <c r="C3242" i="18"/>
  <c r="K3242" i="18"/>
  <c r="I3185" i="18"/>
  <c r="J3185" i="18"/>
  <c r="C3185" i="18"/>
  <c r="K3185" i="18"/>
  <c r="D3185" i="18"/>
  <c r="L3185" i="18"/>
  <c r="E3185" i="18"/>
  <c r="M3185" i="18"/>
  <c r="F3185" i="18"/>
  <c r="G3185" i="18"/>
  <c r="H3185" i="18"/>
  <c r="J466" i="18"/>
  <c r="C466" i="18"/>
  <c r="K466" i="18"/>
  <c r="F466" i="18"/>
  <c r="H466" i="18"/>
  <c r="I466" i="18"/>
  <c r="G466" i="18"/>
  <c r="L466" i="18"/>
  <c r="M466" i="18"/>
  <c r="E466" i="18"/>
  <c r="D466" i="18"/>
  <c r="I3981" i="18"/>
  <c r="J3981" i="18"/>
  <c r="C3981" i="18"/>
  <c r="K3981" i="18"/>
  <c r="D3981" i="18"/>
  <c r="L3981" i="18"/>
  <c r="E3981" i="18"/>
  <c r="M3981" i="18"/>
  <c r="F3981" i="18"/>
  <c r="H3981" i="18"/>
  <c r="G3981" i="18"/>
  <c r="G2887" i="18"/>
  <c r="H2887" i="18"/>
  <c r="I2887" i="18"/>
  <c r="J2887" i="18"/>
  <c r="C2887" i="18"/>
  <c r="K2887" i="18"/>
  <c r="D2887" i="18"/>
  <c r="L2887" i="18"/>
  <c r="E2887" i="18"/>
  <c r="M2887" i="18"/>
  <c r="F2887" i="18"/>
  <c r="D3234" i="18"/>
  <c r="L3234" i="18"/>
  <c r="E3234" i="18"/>
  <c r="M3234" i="18"/>
  <c r="F3234" i="18"/>
  <c r="H3234" i="18"/>
  <c r="I3234" i="18"/>
  <c r="J3234" i="18"/>
  <c r="K3234" i="18"/>
  <c r="C3234" i="18"/>
  <c r="C3667" i="18"/>
  <c r="K3667" i="18"/>
  <c r="D3667" i="18"/>
  <c r="L3667" i="18"/>
  <c r="E3667" i="18"/>
  <c r="M3667" i="18"/>
  <c r="F3667" i="18"/>
  <c r="G3667" i="18"/>
  <c r="H3667" i="18"/>
  <c r="J3667" i="18"/>
  <c r="I3667" i="18"/>
  <c r="D1201" i="18"/>
  <c r="M1201" i="18"/>
  <c r="G1201" i="18"/>
  <c r="I1201" i="18"/>
  <c r="D1119" i="18"/>
  <c r="L1119" i="18"/>
  <c r="F1119" i="18"/>
  <c r="G1119" i="18"/>
  <c r="H1119" i="18"/>
  <c r="I1119" i="18"/>
  <c r="J1119" i="18"/>
  <c r="C1119" i="18"/>
  <c r="E1119" i="18"/>
  <c r="K1119" i="18"/>
  <c r="M1119" i="18"/>
  <c r="I5043" i="18"/>
  <c r="J5043" i="18"/>
  <c r="C5043" i="18"/>
  <c r="K5043" i="18"/>
  <c r="D5043" i="18"/>
  <c r="L5043" i="18"/>
  <c r="E5043" i="18"/>
  <c r="M5043" i="18"/>
  <c r="F5043" i="18"/>
  <c r="G5043" i="18"/>
  <c r="H5043" i="18"/>
  <c r="D4239" i="18"/>
  <c r="L4239" i="18"/>
  <c r="E4239" i="18"/>
  <c r="M4239" i="18"/>
  <c r="F4239" i="18"/>
  <c r="G4239" i="18"/>
  <c r="H4239" i="18"/>
  <c r="I4239" i="18"/>
  <c r="C4239" i="18"/>
  <c r="K4239" i="18"/>
  <c r="J4239" i="18"/>
  <c r="M2319" i="18"/>
  <c r="F2319" i="18"/>
  <c r="G2319" i="18"/>
  <c r="F902" i="18"/>
  <c r="I902" i="18"/>
  <c r="J902" i="18"/>
  <c r="C902" i="18"/>
  <c r="K902" i="18"/>
  <c r="E902" i="18"/>
  <c r="M902" i="18"/>
  <c r="D902" i="18"/>
  <c r="G902" i="18"/>
  <c r="H902" i="18"/>
  <c r="L902" i="18"/>
  <c r="C1389" i="18"/>
  <c r="K1389" i="18"/>
  <c r="D1389" i="18"/>
  <c r="L1389" i="18"/>
  <c r="E1389" i="18"/>
  <c r="M1389" i="18"/>
  <c r="F1389" i="18"/>
  <c r="G1389" i="18"/>
  <c r="H1389" i="18"/>
  <c r="J1389" i="18"/>
  <c r="I1389" i="18"/>
  <c r="I2385" i="18"/>
  <c r="J2385" i="18"/>
  <c r="C2385" i="18"/>
  <c r="K2385" i="18"/>
  <c r="D2385" i="18"/>
  <c r="L2385" i="18"/>
  <c r="E2385" i="18"/>
  <c r="M2385" i="18"/>
  <c r="F2385" i="18"/>
  <c r="G2385" i="18"/>
  <c r="H2385" i="18"/>
  <c r="D1191" i="18"/>
  <c r="L1191" i="18"/>
  <c r="F1191" i="18"/>
  <c r="G1191" i="18"/>
  <c r="H1191" i="18"/>
  <c r="I1191" i="18"/>
  <c r="J1191" i="18"/>
  <c r="C1191" i="18"/>
  <c r="E1191" i="18"/>
  <c r="K1191" i="18"/>
  <c r="M1191" i="18"/>
  <c r="I4110" i="18"/>
  <c r="J4110" i="18"/>
  <c r="C4110" i="18"/>
  <c r="K4110" i="18"/>
  <c r="D4110" i="18"/>
  <c r="L4110" i="18"/>
  <c r="E4110" i="18"/>
  <c r="M4110" i="18"/>
  <c r="F4110" i="18"/>
  <c r="H4110" i="18"/>
  <c r="G4110" i="18"/>
  <c r="I5698" i="18"/>
  <c r="J5698" i="18"/>
  <c r="C5698" i="18"/>
  <c r="K5698" i="18"/>
  <c r="D5698" i="18"/>
  <c r="L5698" i="18"/>
  <c r="E5698" i="18"/>
  <c r="M5698" i="18"/>
  <c r="F5698" i="18"/>
  <c r="G5698" i="18"/>
  <c r="H5698" i="18"/>
  <c r="H108" i="18"/>
  <c r="I108" i="18"/>
  <c r="D108" i="18"/>
  <c r="L108" i="18"/>
  <c r="K108" i="18"/>
  <c r="M108" i="18"/>
  <c r="E108" i="18"/>
  <c r="C108" i="18"/>
  <c r="F108" i="18"/>
  <c r="G108" i="18"/>
  <c r="J108" i="18"/>
  <c r="E1046" i="18"/>
  <c r="M1046" i="18"/>
  <c r="F1046" i="18"/>
  <c r="G1046" i="18"/>
  <c r="H1046" i="18"/>
  <c r="I1046" i="18"/>
  <c r="J1046" i="18"/>
  <c r="C1046" i="18"/>
  <c r="K1046" i="18"/>
  <c r="L1046" i="18"/>
  <c r="D1046" i="18"/>
  <c r="I2186" i="18"/>
  <c r="J2186" i="18"/>
  <c r="C2186" i="18"/>
  <c r="D2186" i="18"/>
  <c r="L2186" i="18"/>
  <c r="E2186" i="18"/>
  <c r="M2186" i="18"/>
  <c r="F2186" i="18"/>
  <c r="G2186" i="18"/>
  <c r="K2186" i="18"/>
  <c r="H2186" i="18"/>
  <c r="J4553" i="18"/>
  <c r="C4553" i="18"/>
  <c r="K4553" i="18"/>
  <c r="D4553" i="18"/>
  <c r="L4553" i="18"/>
  <c r="E4553" i="18"/>
  <c r="M4553" i="18"/>
  <c r="F4553" i="18"/>
  <c r="G4553" i="18"/>
  <c r="I4553" i="18"/>
  <c r="H4553" i="18"/>
  <c r="D2091" i="18"/>
  <c r="L2091" i="18"/>
  <c r="E2091" i="18"/>
  <c r="M2091" i="18"/>
  <c r="F2091" i="18"/>
  <c r="G2091" i="18"/>
  <c r="H2091" i="18"/>
  <c r="I2091" i="18"/>
  <c r="J2091" i="18"/>
  <c r="C2091" i="18"/>
  <c r="K2091" i="18"/>
  <c r="I4182" i="18"/>
  <c r="J4182" i="18"/>
  <c r="C4182" i="18"/>
  <c r="K4182" i="18"/>
  <c r="D4182" i="18"/>
  <c r="L4182" i="18"/>
  <c r="E4182" i="18"/>
  <c r="M4182" i="18"/>
  <c r="F4182" i="18"/>
  <c r="H4182" i="18"/>
  <c r="G4182" i="18"/>
  <c r="I2945" i="18"/>
  <c r="E2945" i="18"/>
  <c r="M2945" i="18"/>
  <c r="F2945" i="18"/>
  <c r="H4019" i="18"/>
  <c r="I4019" i="18"/>
  <c r="J4019" i="18"/>
  <c r="C4019" i="18"/>
  <c r="K4019" i="18"/>
  <c r="D4019" i="18"/>
  <c r="L4019" i="18"/>
  <c r="E4019" i="18"/>
  <c r="M4019" i="18"/>
  <c r="G4019" i="18"/>
  <c r="F4019" i="18"/>
  <c r="F4730" i="18"/>
  <c r="G4730" i="18"/>
  <c r="H4730" i="18"/>
  <c r="I4730" i="18"/>
  <c r="J4730" i="18"/>
  <c r="D4730" i="18"/>
  <c r="L4730" i="18"/>
  <c r="C4730" i="18"/>
  <c r="E4730" i="18"/>
  <c r="K4730" i="18"/>
  <c r="M4730" i="18"/>
  <c r="D2426" i="18"/>
  <c r="L2426" i="18"/>
  <c r="E2426" i="18"/>
  <c r="M2426" i="18"/>
  <c r="F2426" i="18"/>
  <c r="G2426" i="18"/>
  <c r="H2426" i="18"/>
  <c r="I2426" i="18"/>
  <c r="J2426" i="18"/>
  <c r="C2426" i="18"/>
  <c r="K2426" i="18"/>
  <c r="F585" i="18"/>
  <c r="G585" i="18"/>
  <c r="J585" i="18"/>
  <c r="M585" i="18"/>
  <c r="D585" i="18"/>
  <c r="E585" i="18"/>
  <c r="H585" i="18"/>
  <c r="K585" i="18"/>
  <c r="C585" i="18"/>
  <c r="I585" i="18"/>
  <c r="L585" i="18"/>
  <c r="C330" i="18"/>
  <c r="K330" i="18"/>
  <c r="D330" i="18"/>
  <c r="L330" i="18"/>
  <c r="G330" i="18"/>
  <c r="E330" i="18"/>
  <c r="F330" i="18"/>
  <c r="H330" i="18"/>
  <c r="I330" i="18"/>
  <c r="M330" i="18"/>
  <c r="J330" i="18"/>
  <c r="E2769" i="18"/>
  <c r="M2769" i="18"/>
  <c r="F2769" i="18"/>
  <c r="G2769" i="18"/>
  <c r="H2769" i="18"/>
  <c r="I2769" i="18"/>
  <c r="J2769" i="18"/>
  <c r="C2769" i="18"/>
  <c r="K2769" i="18"/>
  <c r="L2769" i="18"/>
  <c r="D2769" i="18"/>
  <c r="E4655" i="18"/>
  <c r="M4655" i="18"/>
  <c r="F4655" i="18"/>
  <c r="G4655" i="18"/>
  <c r="H4655" i="18"/>
  <c r="I4655" i="18"/>
  <c r="C4655" i="18"/>
  <c r="K4655" i="18"/>
  <c r="D4655" i="18"/>
  <c r="J4655" i="18"/>
  <c r="L4655" i="18"/>
  <c r="D1828" i="18"/>
  <c r="G2172" i="18"/>
  <c r="H2172" i="18"/>
  <c r="I2172" i="18"/>
  <c r="J2172" i="18"/>
  <c r="C2172" i="18"/>
  <c r="K2172" i="18"/>
  <c r="D2172" i="18"/>
  <c r="L2172" i="18"/>
  <c r="E2172" i="18"/>
  <c r="M2172" i="18"/>
  <c r="F2172" i="18"/>
  <c r="I1066" i="18"/>
  <c r="J1066" i="18"/>
  <c r="K1066" i="18"/>
  <c r="D1066" i="18"/>
  <c r="L1066" i="18"/>
  <c r="E1066" i="18"/>
  <c r="M1066" i="18"/>
  <c r="F1066" i="18"/>
  <c r="G1066" i="18"/>
  <c r="D241" i="18"/>
  <c r="L241" i="18"/>
  <c r="E241" i="18"/>
  <c r="M241" i="18"/>
  <c r="H241" i="18"/>
  <c r="F241" i="18"/>
  <c r="G241" i="18"/>
  <c r="K241" i="18"/>
  <c r="C241" i="18"/>
  <c r="I241" i="18"/>
  <c r="J241" i="18"/>
  <c r="D5843" i="18"/>
  <c r="L5843" i="18"/>
  <c r="E5843" i="18"/>
  <c r="M5843" i="18"/>
  <c r="F5843" i="18"/>
  <c r="G5843" i="18"/>
  <c r="H5843" i="18"/>
  <c r="I5843" i="18"/>
  <c r="C5843" i="18"/>
  <c r="K5843" i="18"/>
  <c r="J5843" i="18"/>
  <c r="G889" i="18"/>
  <c r="J889" i="18"/>
  <c r="C889" i="18"/>
  <c r="K889" i="18"/>
  <c r="D889" i="18"/>
  <c r="L889" i="18"/>
  <c r="F889" i="18"/>
  <c r="M889" i="18"/>
  <c r="E889" i="18"/>
  <c r="H889" i="18"/>
  <c r="I889" i="18"/>
  <c r="F1221" i="18"/>
  <c r="H1221" i="18"/>
  <c r="I1221" i="18"/>
  <c r="J1221" i="18"/>
  <c r="C1221" i="18"/>
  <c r="K1221" i="18"/>
  <c r="D1221" i="18"/>
  <c r="L1221" i="18"/>
  <c r="E1221" i="18"/>
  <c r="M1221" i="18"/>
  <c r="G1221" i="18"/>
  <c r="I3001" i="18"/>
  <c r="J3001" i="18"/>
  <c r="C3001" i="18"/>
  <c r="K3001" i="18"/>
  <c r="D3001" i="18"/>
  <c r="L3001" i="18"/>
  <c r="E3001" i="18"/>
  <c r="M3001" i="18"/>
  <c r="F3001" i="18"/>
  <c r="G3001" i="18"/>
  <c r="H3001" i="18"/>
  <c r="C198" i="18"/>
  <c r="K198" i="18"/>
  <c r="D198" i="18"/>
  <c r="L198" i="18"/>
  <c r="G198" i="18"/>
  <c r="F198" i="18"/>
  <c r="H198" i="18"/>
  <c r="E198" i="18"/>
  <c r="I198" i="18"/>
  <c r="M198" i="18"/>
  <c r="J198" i="18"/>
  <c r="G3775" i="18"/>
  <c r="H3775" i="18"/>
  <c r="I3775" i="18"/>
  <c r="J3775" i="18"/>
  <c r="C3775" i="18"/>
  <c r="K3775" i="18"/>
  <c r="D3775" i="18"/>
  <c r="L3775" i="18"/>
  <c r="F3775" i="18"/>
  <c r="M3775" i="18"/>
  <c r="E3775" i="18"/>
  <c r="H5972" i="18"/>
  <c r="M5972" i="18"/>
  <c r="I5930" i="18"/>
  <c r="J5930" i="18"/>
  <c r="C5930" i="18"/>
  <c r="K5930" i="18"/>
  <c r="D5930" i="18"/>
  <c r="L5930" i="18"/>
  <c r="E5930" i="18"/>
  <c r="M5930" i="18"/>
  <c r="F5930" i="18"/>
  <c r="G5930" i="18"/>
  <c r="H5930" i="18"/>
  <c r="I316" i="18"/>
  <c r="J316" i="18"/>
  <c r="E316" i="18"/>
  <c r="M316" i="18"/>
  <c r="F316" i="18"/>
  <c r="G316" i="18"/>
  <c r="H316" i="18"/>
  <c r="K316" i="18"/>
  <c r="L316" i="18"/>
  <c r="C316" i="18"/>
  <c r="D316" i="18"/>
  <c r="G5884" i="18"/>
  <c r="H5884" i="18"/>
  <c r="I5884" i="18"/>
  <c r="J5884" i="18"/>
  <c r="C5884" i="18"/>
  <c r="K5884" i="18"/>
  <c r="D5884" i="18"/>
  <c r="L5884" i="18"/>
  <c r="E5884" i="18"/>
  <c r="F5884" i="18"/>
  <c r="M5884" i="18"/>
  <c r="C4985" i="18"/>
  <c r="K4985" i="18"/>
  <c r="D4985" i="18"/>
  <c r="L4985" i="18"/>
  <c r="E4985" i="18"/>
  <c r="M4985" i="18"/>
  <c r="F4985" i="18"/>
  <c r="G4985" i="18"/>
  <c r="H4985" i="18"/>
  <c r="I4985" i="18"/>
  <c r="J4985" i="18"/>
  <c r="D2978" i="18"/>
  <c r="L2978" i="18"/>
  <c r="E2978" i="18"/>
  <c r="M2978" i="18"/>
  <c r="F2978" i="18"/>
  <c r="G2978" i="18"/>
  <c r="H2978" i="18"/>
  <c r="I2978" i="18"/>
  <c r="J2978" i="18"/>
  <c r="K2978" i="18"/>
  <c r="C2978" i="18"/>
  <c r="G2451" i="18"/>
  <c r="H2451" i="18"/>
  <c r="I2451" i="18"/>
  <c r="J2451" i="18"/>
  <c r="C2451" i="18"/>
  <c r="K2451" i="18"/>
  <c r="D2451" i="18"/>
  <c r="L2451" i="18"/>
  <c r="E2451" i="18"/>
  <c r="M2451" i="18"/>
  <c r="F2451" i="18"/>
  <c r="D3290" i="18"/>
  <c r="L3290" i="18"/>
  <c r="E3290" i="18"/>
  <c r="M3290" i="18"/>
  <c r="F3290" i="18"/>
  <c r="G3290" i="18"/>
  <c r="H3290" i="18"/>
  <c r="I3290" i="18"/>
  <c r="C3290" i="18"/>
  <c r="J3290" i="18"/>
  <c r="K3290" i="18"/>
  <c r="C34" i="18"/>
  <c r="K34" i="18"/>
  <c r="D34" i="18"/>
  <c r="L34" i="18"/>
  <c r="G34" i="18"/>
  <c r="H34" i="18"/>
  <c r="I34" i="18"/>
  <c r="E34" i="18"/>
  <c r="F34" i="18"/>
  <c r="J34" i="18"/>
  <c r="M34" i="18"/>
  <c r="D4143" i="18"/>
  <c r="L4143" i="18"/>
  <c r="E4143" i="18"/>
  <c r="M4143" i="18"/>
  <c r="F4143" i="18"/>
  <c r="G4143" i="18"/>
  <c r="H4143" i="18"/>
  <c r="I4143" i="18"/>
  <c r="C4143" i="18"/>
  <c r="K4143" i="18"/>
  <c r="J4143" i="18"/>
  <c r="H5505" i="18"/>
  <c r="E5505" i="18"/>
  <c r="F4746" i="18"/>
  <c r="G4746" i="18"/>
  <c r="H4746" i="18"/>
  <c r="I4746" i="18"/>
  <c r="J4746" i="18"/>
  <c r="D4746" i="18"/>
  <c r="L4746" i="18"/>
  <c r="C4746" i="18"/>
  <c r="E4746" i="18"/>
  <c r="K4746" i="18"/>
  <c r="M4746" i="18"/>
  <c r="G1409" i="18"/>
  <c r="H1409" i="18"/>
  <c r="I1409" i="18"/>
  <c r="J1409" i="18"/>
  <c r="C1409" i="18"/>
  <c r="K1409" i="18"/>
  <c r="D1409" i="18"/>
  <c r="L1409" i="18"/>
  <c r="F1409" i="18"/>
  <c r="E1409" i="18"/>
  <c r="M1409" i="18"/>
  <c r="L1995" i="18"/>
  <c r="C1995" i="18"/>
  <c r="I5186" i="18"/>
  <c r="J5186" i="18"/>
  <c r="C5186" i="18"/>
  <c r="K5186" i="18"/>
  <c r="D5186" i="18"/>
  <c r="L5186" i="18"/>
  <c r="E5186" i="18"/>
  <c r="M5186" i="18"/>
  <c r="F5186" i="18"/>
  <c r="G5186" i="18"/>
  <c r="H5186" i="18"/>
  <c r="E955" i="18"/>
  <c r="M955" i="18"/>
  <c r="H955" i="18"/>
  <c r="I955" i="18"/>
  <c r="J955" i="18"/>
  <c r="D955" i="18"/>
  <c r="L955" i="18"/>
  <c r="G955" i="18"/>
  <c r="K955" i="18"/>
  <c r="C955" i="18"/>
  <c r="F955" i="18"/>
  <c r="H3453" i="18"/>
  <c r="I3453" i="18"/>
  <c r="C3453" i="18"/>
  <c r="E3453" i="18"/>
  <c r="M3453" i="18"/>
  <c r="F3453" i="18"/>
  <c r="D2019" i="18"/>
  <c r="L2019" i="18"/>
  <c r="E2019" i="18"/>
  <c r="M2019" i="18"/>
  <c r="F2019" i="18"/>
  <c r="G2019" i="18"/>
  <c r="H2019" i="18"/>
  <c r="I2019" i="18"/>
  <c r="J2019" i="18"/>
  <c r="K2019" i="18"/>
  <c r="C2019" i="18"/>
  <c r="E2134" i="18"/>
  <c r="M2134" i="18"/>
  <c r="F2134" i="18"/>
  <c r="G2134" i="18"/>
  <c r="H2134" i="18"/>
  <c r="I2134" i="18"/>
  <c r="J2134" i="18"/>
  <c r="C2134" i="18"/>
  <c r="K2134" i="18"/>
  <c r="D2134" i="18"/>
  <c r="L2134" i="18"/>
  <c r="J3204" i="18"/>
  <c r="C3204" i="18"/>
  <c r="K3204" i="18"/>
  <c r="D3204" i="18"/>
  <c r="L3204" i="18"/>
  <c r="E3204" i="18"/>
  <c r="M3204" i="18"/>
  <c r="F3204" i="18"/>
  <c r="G3204" i="18"/>
  <c r="H3204" i="18"/>
  <c r="I3204" i="18"/>
  <c r="I1986" i="18"/>
  <c r="J1986" i="18"/>
  <c r="C1986" i="18"/>
  <c r="K1986" i="18"/>
  <c r="D1986" i="18"/>
  <c r="L1986" i="18"/>
  <c r="E1986" i="18"/>
  <c r="M1986" i="18"/>
  <c r="F1986" i="18"/>
  <c r="G1986" i="18"/>
  <c r="H1986" i="18"/>
  <c r="H245" i="18"/>
  <c r="I245" i="18"/>
  <c r="D245" i="18"/>
  <c r="L245" i="18"/>
  <c r="E245" i="18"/>
  <c r="F245" i="18"/>
  <c r="K245" i="18"/>
  <c r="J245" i="18"/>
  <c r="C245" i="18"/>
  <c r="M245" i="18"/>
  <c r="G245" i="18"/>
  <c r="I4979" i="18"/>
  <c r="J4979" i="18"/>
  <c r="C4979" i="18"/>
  <c r="K4979" i="18"/>
  <c r="D4979" i="18"/>
  <c r="L4979" i="18"/>
  <c r="E4979" i="18"/>
  <c r="M4979" i="18"/>
  <c r="F4979" i="18"/>
  <c r="G4979" i="18"/>
  <c r="H4979" i="18"/>
  <c r="D5435" i="18"/>
  <c r="L5435" i="18"/>
  <c r="E5435" i="18"/>
  <c r="M5435" i="18"/>
  <c r="F5435" i="18"/>
  <c r="G5435" i="18"/>
  <c r="H5435" i="18"/>
  <c r="I5435" i="18"/>
  <c r="J5435" i="18"/>
  <c r="C5435" i="18"/>
  <c r="K5435" i="18"/>
  <c r="I5762" i="18"/>
  <c r="J5762" i="18"/>
  <c r="C5762" i="18"/>
  <c r="K5762" i="18"/>
  <c r="D5762" i="18"/>
  <c r="L5762" i="18"/>
  <c r="E5762" i="18"/>
  <c r="M5762" i="18"/>
  <c r="F5762" i="18"/>
  <c r="G5762" i="18"/>
  <c r="H5762" i="18"/>
  <c r="C5041" i="18"/>
  <c r="K5041" i="18"/>
  <c r="D5041" i="18"/>
  <c r="L5041" i="18"/>
  <c r="E5041" i="18"/>
  <c r="M5041" i="18"/>
  <c r="F5041" i="18"/>
  <c r="G5041" i="18"/>
  <c r="H5041" i="18"/>
  <c r="I5041" i="18"/>
  <c r="J5041" i="18"/>
  <c r="E3761" i="18"/>
  <c r="M3761" i="18"/>
  <c r="F3761" i="18"/>
  <c r="G3761" i="18"/>
  <c r="H3761" i="18"/>
  <c r="I3761" i="18"/>
  <c r="J3761" i="18"/>
  <c r="D3761" i="18"/>
  <c r="L3761" i="18"/>
  <c r="C3761" i="18"/>
  <c r="K3761" i="18"/>
  <c r="J2388" i="18"/>
  <c r="C2388" i="18"/>
  <c r="K2388" i="18"/>
  <c r="D2388" i="18"/>
  <c r="L2388" i="18"/>
  <c r="E2388" i="18"/>
  <c r="M2388" i="18"/>
  <c r="F2388" i="18"/>
  <c r="G2388" i="18"/>
  <c r="H2388" i="18"/>
  <c r="I2388" i="18"/>
  <c r="L4089" i="18"/>
  <c r="J746" i="18"/>
  <c r="E746" i="18"/>
  <c r="M746" i="18"/>
  <c r="F746" i="18"/>
  <c r="G746" i="18"/>
  <c r="I746" i="18"/>
  <c r="D746" i="18"/>
  <c r="H746" i="18"/>
  <c r="K746" i="18"/>
  <c r="C746" i="18"/>
  <c r="L746" i="18"/>
  <c r="D4295" i="18"/>
  <c r="L4295" i="18"/>
  <c r="E4295" i="18"/>
  <c r="M4295" i="18"/>
  <c r="F4295" i="18"/>
  <c r="G4295" i="18"/>
  <c r="H4295" i="18"/>
  <c r="I4295" i="18"/>
  <c r="C4295" i="18"/>
  <c r="K4295" i="18"/>
  <c r="J4295" i="18"/>
  <c r="D4543" i="18"/>
  <c r="L4543" i="18"/>
  <c r="E4543" i="18"/>
  <c r="M4543" i="18"/>
  <c r="F4543" i="18"/>
  <c r="G4543" i="18"/>
  <c r="H4543" i="18"/>
  <c r="I4543" i="18"/>
  <c r="C4543" i="18"/>
  <c r="K4543" i="18"/>
  <c r="J4543" i="18"/>
  <c r="I903" i="18"/>
  <c r="D903" i="18"/>
  <c r="L903" i="18"/>
  <c r="E903" i="18"/>
  <c r="M903" i="18"/>
  <c r="F903" i="18"/>
  <c r="H903" i="18"/>
  <c r="C903" i="18"/>
  <c r="G903" i="18"/>
  <c r="J903" i="18"/>
  <c r="K903" i="18"/>
  <c r="G5516" i="18"/>
  <c r="H5516" i="18"/>
  <c r="I5516" i="18"/>
  <c r="J5516" i="18"/>
  <c r="C5516" i="18"/>
  <c r="K5516" i="18"/>
  <c r="D5516" i="18"/>
  <c r="L5516" i="18"/>
  <c r="E5516" i="18"/>
  <c r="M5516" i="18"/>
  <c r="F5516" i="18"/>
  <c r="I1415" i="18"/>
  <c r="J1415" i="18"/>
  <c r="C1415" i="18"/>
  <c r="K1415" i="18"/>
  <c r="D1415" i="18"/>
  <c r="L1415" i="18"/>
  <c r="E1415" i="18"/>
  <c r="M1415" i="18"/>
  <c r="F1415" i="18"/>
  <c r="H1415" i="18"/>
  <c r="G1415" i="18"/>
  <c r="G3490" i="18"/>
  <c r="H3490" i="18"/>
  <c r="I3490" i="18"/>
  <c r="J3490" i="18"/>
  <c r="C3490" i="18"/>
  <c r="K3490" i="18"/>
  <c r="D3490" i="18"/>
  <c r="L3490" i="18"/>
  <c r="E3490" i="18"/>
  <c r="M3490" i="18"/>
  <c r="F3490" i="18"/>
  <c r="G3267" i="18"/>
  <c r="H3267" i="18"/>
  <c r="I3267" i="18"/>
  <c r="J3267" i="18"/>
  <c r="C3267" i="18"/>
  <c r="K3267" i="18"/>
  <c r="D3267" i="18"/>
  <c r="L3267" i="18"/>
  <c r="E3267" i="18"/>
  <c r="F3267" i="18"/>
  <c r="M3267" i="18"/>
  <c r="D659" i="18"/>
  <c r="L659" i="18"/>
  <c r="E659" i="18"/>
  <c r="M659" i="18"/>
  <c r="F659" i="18"/>
  <c r="G659" i="18"/>
  <c r="H659" i="18"/>
  <c r="I659" i="18"/>
  <c r="J659" i="18"/>
  <c r="K659" i="18"/>
  <c r="C659" i="18"/>
  <c r="D5779" i="18"/>
  <c r="L5779" i="18"/>
  <c r="E5779" i="18"/>
  <c r="M5779" i="18"/>
  <c r="F5779" i="18"/>
  <c r="G5779" i="18"/>
  <c r="H5779" i="18"/>
  <c r="I5779" i="18"/>
  <c r="J5779" i="18"/>
  <c r="C5779" i="18"/>
  <c r="K5779" i="18"/>
  <c r="D2258" i="18"/>
  <c r="L2258" i="18"/>
  <c r="E2258" i="18"/>
  <c r="M2258" i="18"/>
  <c r="F2258" i="18"/>
  <c r="G2258" i="18"/>
  <c r="H2258" i="18"/>
  <c r="I2258" i="18"/>
  <c r="J2258" i="18"/>
  <c r="C2258" i="18"/>
  <c r="K2258" i="18"/>
  <c r="E3085" i="18"/>
  <c r="M3085" i="18"/>
  <c r="F3085" i="18"/>
  <c r="G3085" i="18"/>
  <c r="H3085" i="18"/>
  <c r="I3085" i="18"/>
  <c r="J3085" i="18"/>
  <c r="C3085" i="18"/>
  <c r="K3085" i="18"/>
  <c r="D3085" i="18"/>
  <c r="L3085" i="18"/>
  <c r="E4442" i="18"/>
  <c r="M4442" i="18"/>
  <c r="F4442" i="18"/>
  <c r="G4442" i="18"/>
  <c r="H4442" i="18"/>
  <c r="I4442" i="18"/>
  <c r="J4442" i="18"/>
  <c r="D4442" i="18"/>
  <c r="L4442" i="18"/>
  <c r="C4442" i="18"/>
  <c r="K4442" i="18"/>
  <c r="G5977" i="18"/>
  <c r="H5977" i="18"/>
  <c r="I5977" i="18"/>
  <c r="J5977" i="18"/>
  <c r="C5977" i="18"/>
  <c r="K5977" i="18"/>
  <c r="D5977" i="18"/>
  <c r="L5977" i="18"/>
  <c r="F5977" i="18"/>
  <c r="E5977" i="18"/>
  <c r="M5977" i="18"/>
  <c r="D2250" i="18"/>
  <c r="L2250" i="18"/>
  <c r="E2250" i="18"/>
  <c r="M2250" i="18"/>
  <c r="F2250" i="18"/>
  <c r="G2250" i="18"/>
  <c r="H2250" i="18"/>
  <c r="I2250" i="18"/>
  <c r="J2250" i="18"/>
  <c r="C2250" i="18"/>
  <c r="K2250" i="18"/>
  <c r="F5449" i="18"/>
  <c r="G5449" i="18"/>
  <c r="H5449" i="18"/>
  <c r="I5449" i="18"/>
  <c r="J5449" i="18"/>
  <c r="C5449" i="18"/>
  <c r="K5449" i="18"/>
  <c r="D5449" i="18"/>
  <c r="L5449" i="18"/>
  <c r="E5449" i="18"/>
  <c r="M5449" i="18"/>
  <c r="I5274" i="18"/>
  <c r="J5274" i="18"/>
  <c r="C5274" i="18"/>
  <c r="K5274" i="18"/>
  <c r="D5274" i="18"/>
  <c r="L5274" i="18"/>
  <c r="E5274" i="18"/>
  <c r="M5274" i="18"/>
  <c r="F5274" i="18"/>
  <c r="G5274" i="18"/>
  <c r="H5274" i="18"/>
  <c r="J2244" i="18"/>
  <c r="C2244" i="18"/>
  <c r="K2244" i="18"/>
  <c r="D2244" i="18"/>
  <c r="L2244" i="18"/>
  <c r="E2244" i="18"/>
  <c r="M2244" i="18"/>
  <c r="F2244" i="18"/>
  <c r="G2244" i="18"/>
  <c r="H2244" i="18"/>
  <c r="I2244" i="18"/>
  <c r="H3786" i="18"/>
  <c r="I3786" i="18"/>
  <c r="J3786" i="18"/>
  <c r="C3786" i="18"/>
  <c r="K3786" i="18"/>
  <c r="D3786" i="18"/>
  <c r="L3786" i="18"/>
  <c r="E3786" i="18"/>
  <c r="M3786" i="18"/>
  <c r="G3786" i="18"/>
  <c r="F3786" i="18"/>
  <c r="D555" i="18"/>
  <c r="L555" i="18"/>
  <c r="E555" i="18"/>
  <c r="M555" i="18"/>
  <c r="H555" i="18"/>
  <c r="G555" i="18"/>
  <c r="J555" i="18"/>
  <c r="K555" i="18"/>
  <c r="C555" i="18"/>
  <c r="F555" i="18"/>
  <c r="I555" i="18"/>
  <c r="G2148" i="18"/>
  <c r="H2148" i="18"/>
  <c r="I2148" i="18"/>
  <c r="J2148" i="18"/>
  <c r="C2148" i="18"/>
  <c r="K2148" i="18"/>
  <c r="D2148" i="18"/>
  <c r="L2148" i="18"/>
  <c r="E2148" i="18"/>
  <c r="M2148" i="18"/>
  <c r="F2148" i="18"/>
  <c r="E1451" i="18"/>
  <c r="M1451" i="18"/>
  <c r="F1451" i="18"/>
  <c r="G1451" i="18"/>
  <c r="H1451" i="18"/>
  <c r="I1451" i="18"/>
  <c r="J1451" i="18"/>
  <c r="C1451" i="18"/>
  <c r="K1451" i="18"/>
  <c r="D1451" i="18"/>
  <c r="L1451" i="18"/>
  <c r="E1355" i="18"/>
  <c r="M1355" i="18"/>
  <c r="F1355" i="18"/>
  <c r="G1355" i="18"/>
  <c r="H1355" i="18"/>
  <c r="I1355" i="18"/>
  <c r="J1355" i="18"/>
  <c r="D1355" i="18"/>
  <c r="L1355" i="18"/>
  <c r="C1355" i="18"/>
  <c r="K1355" i="18"/>
  <c r="H2159" i="18"/>
  <c r="I2159" i="18"/>
  <c r="J2159" i="18"/>
  <c r="C2159" i="18"/>
  <c r="K2159" i="18"/>
  <c r="D2159" i="18"/>
  <c r="L2159" i="18"/>
  <c r="E2159" i="18"/>
  <c r="M2159" i="18"/>
  <c r="F2159" i="18"/>
  <c r="G2159" i="18"/>
  <c r="G5828" i="18"/>
  <c r="H5828" i="18"/>
  <c r="I5828" i="18"/>
  <c r="J5828" i="18"/>
  <c r="C5828" i="18"/>
  <c r="K5828" i="18"/>
  <c r="D5828" i="18"/>
  <c r="L5828" i="18"/>
  <c r="E5828" i="18"/>
  <c r="F5828" i="18"/>
  <c r="M5828" i="18"/>
  <c r="E4338" i="18"/>
  <c r="M4338" i="18"/>
  <c r="F4338" i="18"/>
  <c r="G4338" i="18"/>
  <c r="H4338" i="18"/>
  <c r="I4338" i="18"/>
  <c r="J4338" i="18"/>
  <c r="D4338" i="18"/>
  <c r="L4338" i="18"/>
  <c r="C4338" i="18"/>
  <c r="K4338" i="18"/>
  <c r="J3180" i="18"/>
  <c r="C3180" i="18"/>
  <c r="K3180" i="18"/>
  <c r="D3180" i="18"/>
  <c r="L3180" i="18"/>
  <c r="E3180" i="18"/>
  <c r="M3180" i="18"/>
  <c r="F3180" i="18"/>
  <c r="G3180" i="18"/>
  <c r="H3180" i="18"/>
  <c r="I3180" i="18"/>
  <c r="J4233" i="18"/>
  <c r="C4233" i="18"/>
  <c r="K4233" i="18"/>
  <c r="D4233" i="18"/>
  <c r="L4233" i="18"/>
  <c r="E4233" i="18"/>
  <c r="M4233" i="18"/>
  <c r="F4233" i="18"/>
  <c r="G4233" i="18"/>
  <c r="I4233" i="18"/>
  <c r="H4233" i="18"/>
  <c r="I4995" i="18"/>
  <c r="J4995" i="18"/>
  <c r="C4995" i="18"/>
  <c r="K4995" i="18"/>
  <c r="D4995" i="18"/>
  <c r="L4995" i="18"/>
  <c r="E4995" i="18"/>
  <c r="M4995" i="18"/>
  <c r="F4995" i="18"/>
  <c r="G4995" i="18"/>
  <c r="H4995" i="18"/>
  <c r="D3649" i="18"/>
  <c r="L3649" i="18"/>
  <c r="E3649" i="18"/>
  <c r="M3649" i="18"/>
  <c r="F3649" i="18"/>
  <c r="G3649" i="18"/>
  <c r="H3649" i="18"/>
  <c r="I3649" i="18"/>
  <c r="C3649" i="18"/>
  <c r="J3649" i="18"/>
  <c r="K3649" i="18"/>
  <c r="H3818" i="18"/>
  <c r="I3818" i="18"/>
  <c r="J3818" i="18"/>
  <c r="C3818" i="18"/>
  <c r="K3818" i="18"/>
  <c r="D3818" i="18"/>
  <c r="L3818" i="18"/>
  <c r="E3818" i="18"/>
  <c r="M3818" i="18"/>
  <c r="G3818" i="18"/>
  <c r="F3818" i="18"/>
  <c r="I2513" i="18"/>
  <c r="J2513" i="18"/>
  <c r="C2513" i="18"/>
  <c r="K2513" i="18"/>
  <c r="D2513" i="18"/>
  <c r="L2513" i="18"/>
  <c r="E2513" i="18"/>
  <c r="M2513" i="18"/>
  <c r="F2513" i="18"/>
  <c r="G2513" i="18"/>
  <c r="H2513" i="18"/>
  <c r="C426" i="18"/>
  <c r="K426" i="18"/>
  <c r="D426" i="18"/>
  <c r="L426" i="18"/>
  <c r="G426" i="18"/>
  <c r="M426" i="18"/>
  <c r="F426" i="18"/>
  <c r="I426" i="18"/>
  <c r="E426" i="18"/>
  <c r="H426" i="18"/>
  <c r="J426" i="18"/>
  <c r="H433" i="18"/>
  <c r="I433" i="18"/>
  <c r="D433" i="18"/>
  <c r="L433" i="18"/>
  <c r="K433" i="18"/>
  <c r="M433" i="18"/>
  <c r="E433" i="18"/>
  <c r="J433" i="18"/>
  <c r="C433" i="18"/>
  <c r="F433" i="18"/>
  <c r="G433" i="18"/>
  <c r="E3077" i="18"/>
  <c r="M3077" i="18"/>
  <c r="F3077" i="18"/>
  <c r="G3077" i="18"/>
  <c r="H3077" i="18"/>
  <c r="I3077" i="18"/>
  <c r="J3077" i="18"/>
  <c r="C3077" i="18"/>
  <c r="K3077" i="18"/>
  <c r="D3077" i="18"/>
  <c r="L3077" i="18"/>
  <c r="G1684" i="18"/>
  <c r="H1684" i="18"/>
  <c r="I1684" i="18"/>
  <c r="J1684" i="18"/>
  <c r="C1684" i="18"/>
  <c r="K1684" i="18"/>
  <c r="D1684" i="18"/>
  <c r="L1684" i="18"/>
  <c r="E1684" i="18"/>
  <c r="M1684" i="18"/>
  <c r="F1684" i="18"/>
  <c r="F4429" i="18"/>
  <c r="G4429" i="18"/>
  <c r="H4429" i="18"/>
  <c r="I4429" i="18"/>
  <c r="J4429" i="18"/>
  <c r="C4429" i="18"/>
  <c r="K4429" i="18"/>
  <c r="E4429" i="18"/>
  <c r="M4429" i="18"/>
  <c r="D4429" i="18"/>
  <c r="L4429" i="18"/>
  <c r="D2131" i="18"/>
  <c r="L2131" i="18"/>
  <c r="E2131" i="18"/>
  <c r="M2131" i="18"/>
  <c r="F2131" i="18"/>
  <c r="G2131" i="18"/>
  <c r="H2131" i="18"/>
  <c r="I2131" i="18"/>
  <c r="J2131" i="18"/>
  <c r="C2131" i="18"/>
  <c r="K2131" i="18"/>
  <c r="F1969" i="18"/>
  <c r="G1969" i="18"/>
  <c r="H1969" i="18"/>
  <c r="I1969" i="18"/>
  <c r="J1969" i="18"/>
  <c r="C1969" i="18"/>
  <c r="K1969" i="18"/>
  <c r="D1969" i="18"/>
  <c r="L1969" i="18"/>
  <c r="E1969" i="18"/>
  <c r="M1969" i="18"/>
  <c r="H5759" i="18"/>
  <c r="I5759" i="18"/>
  <c r="J5759" i="18"/>
  <c r="C5759" i="18"/>
  <c r="K5759" i="18"/>
  <c r="D5759" i="18"/>
  <c r="L5759" i="18"/>
  <c r="E5759" i="18"/>
  <c r="M5759" i="18"/>
  <c r="F5759" i="18"/>
  <c r="G5759" i="18"/>
  <c r="I495" i="18"/>
  <c r="J495" i="18"/>
  <c r="E495" i="18"/>
  <c r="M495" i="18"/>
  <c r="D495" i="18"/>
  <c r="H495" i="18"/>
  <c r="L495" i="18"/>
  <c r="C495" i="18"/>
  <c r="F495" i="18"/>
  <c r="K495" i="18"/>
  <c r="G495" i="18"/>
  <c r="E4258" i="18"/>
  <c r="M4258" i="18"/>
  <c r="F4258" i="18"/>
  <c r="G4258" i="18"/>
  <c r="H4258" i="18"/>
  <c r="I4258" i="18"/>
  <c r="J4258" i="18"/>
  <c r="D4258" i="18"/>
  <c r="L4258" i="18"/>
  <c r="C4258" i="18"/>
  <c r="K4258" i="18"/>
  <c r="C4236" i="18"/>
  <c r="K4236" i="18"/>
  <c r="D4236" i="18"/>
  <c r="L4236" i="18"/>
  <c r="E4236" i="18"/>
  <c r="M4236" i="18"/>
  <c r="F4236" i="18"/>
  <c r="G4236" i="18"/>
  <c r="H4236" i="18"/>
  <c r="J4236" i="18"/>
  <c r="I4236" i="18"/>
  <c r="F5425" i="18"/>
  <c r="G5425" i="18"/>
  <c r="H5425" i="18"/>
  <c r="I5425" i="18"/>
  <c r="J5425" i="18"/>
  <c r="C5425" i="18"/>
  <c r="K5425" i="18"/>
  <c r="D5425" i="18"/>
  <c r="L5425" i="18"/>
  <c r="E5425" i="18"/>
  <c r="M5425" i="18"/>
  <c r="I455" i="18"/>
  <c r="J455" i="18"/>
  <c r="E455" i="18"/>
  <c r="M455" i="18"/>
  <c r="K455" i="18"/>
  <c r="L455" i="18"/>
  <c r="D455" i="18"/>
  <c r="G455" i="18"/>
  <c r="H455" i="18"/>
  <c r="F455" i="18"/>
  <c r="C455" i="18"/>
  <c r="F4437" i="18"/>
  <c r="G4437" i="18"/>
  <c r="H4437" i="18"/>
  <c r="I4437" i="18"/>
  <c r="J4437" i="18"/>
  <c r="C4437" i="18"/>
  <c r="K4437" i="18"/>
  <c r="E4437" i="18"/>
  <c r="M4437" i="18"/>
  <c r="D4437" i="18"/>
  <c r="L4437" i="18"/>
  <c r="F164" i="18"/>
  <c r="J164" i="18"/>
  <c r="D164" i="18"/>
  <c r="E164" i="18"/>
  <c r="I164" i="18"/>
  <c r="H164" i="18"/>
  <c r="K164" i="18"/>
  <c r="L164" i="18"/>
  <c r="M164" i="18"/>
  <c r="C164" i="18"/>
  <c r="G164" i="18"/>
  <c r="H663" i="18"/>
  <c r="I663" i="18"/>
  <c r="J663" i="18"/>
  <c r="C663" i="18"/>
  <c r="K663" i="18"/>
  <c r="D663" i="18"/>
  <c r="L663" i="18"/>
  <c r="E663" i="18"/>
  <c r="M663" i="18"/>
  <c r="F663" i="18"/>
  <c r="G663" i="18"/>
  <c r="G14" i="18"/>
  <c r="H14" i="18"/>
  <c r="C14" i="18"/>
  <c r="K14" i="18"/>
  <c r="E14" i="18"/>
  <c r="F14" i="18"/>
  <c r="L14" i="18"/>
  <c r="M14" i="18"/>
  <c r="D14" i="18"/>
  <c r="I14" i="18"/>
  <c r="J14" i="18"/>
  <c r="I4603" i="18"/>
  <c r="J4603" i="18"/>
  <c r="C4603" i="18"/>
  <c r="K4603" i="18"/>
  <c r="D4603" i="18"/>
  <c r="L4603" i="18"/>
  <c r="E4603" i="18"/>
  <c r="M4603" i="18"/>
  <c r="G4603" i="18"/>
  <c r="F4603" i="18"/>
  <c r="H4603" i="18"/>
  <c r="J2292" i="18"/>
  <c r="C2292" i="18"/>
  <c r="K2292" i="18"/>
  <c r="D2292" i="18"/>
  <c r="L2292" i="18"/>
  <c r="E2292" i="18"/>
  <c r="M2292" i="18"/>
  <c r="F2292" i="18"/>
  <c r="G2292" i="18"/>
  <c r="H2292" i="18"/>
  <c r="I2292" i="18"/>
  <c r="G3943" i="18"/>
  <c r="H3943" i="18"/>
  <c r="I3943" i="18"/>
  <c r="J3943" i="18"/>
  <c r="C3943" i="18"/>
  <c r="K3943" i="18"/>
  <c r="D3943" i="18"/>
  <c r="L3943" i="18"/>
  <c r="F3943" i="18"/>
  <c r="E3943" i="18"/>
  <c r="M3943" i="18"/>
  <c r="J5613" i="18"/>
  <c r="C5613" i="18"/>
  <c r="K5613" i="18"/>
  <c r="D5613" i="18"/>
  <c r="L5613" i="18"/>
  <c r="E5613" i="18"/>
  <c r="M5613" i="18"/>
  <c r="F5613" i="18"/>
  <c r="G5613" i="18"/>
  <c r="H5613" i="18"/>
  <c r="I5613" i="18"/>
  <c r="J3228" i="18"/>
  <c r="C3228" i="18"/>
  <c r="K3228" i="18"/>
  <c r="D3228" i="18"/>
  <c r="L3228" i="18"/>
  <c r="E3228" i="18"/>
  <c r="M3228" i="18"/>
  <c r="F3228" i="18"/>
  <c r="G3228" i="18"/>
  <c r="H3228" i="18"/>
  <c r="I3228" i="18"/>
  <c r="I4579" i="18"/>
  <c r="J4579" i="18"/>
  <c r="C4579" i="18"/>
  <c r="K4579" i="18"/>
  <c r="D4579" i="18"/>
  <c r="L4579" i="18"/>
  <c r="E4579" i="18"/>
  <c r="M4579" i="18"/>
  <c r="G4579" i="18"/>
  <c r="F4579" i="18"/>
  <c r="H4579" i="18"/>
  <c r="J5205" i="18"/>
  <c r="C5205" i="18"/>
  <c r="K5205" i="18"/>
  <c r="D5205" i="18"/>
  <c r="L5205" i="18"/>
  <c r="E5205" i="18"/>
  <c r="M5205" i="18"/>
  <c r="F5205" i="18"/>
  <c r="G5205" i="18"/>
  <c r="H5205" i="18"/>
  <c r="I5205" i="18"/>
  <c r="H4459" i="18"/>
  <c r="I4459" i="18"/>
  <c r="J4459" i="18"/>
  <c r="C4459" i="18"/>
  <c r="K4459" i="18"/>
  <c r="D4459" i="18"/>
  <c r="L4459" i="18"/>
  <c r="E4459" i="18"/>
  <c r="M4459" i="18"/>
  <c r="G4459" i="18"/>
  <c r="F4459" i="18"/>
  <c r="E4903" i="18"/>
  <c r="M4903" i="18"/>
  <c r="F4903" i="18"/>
  <c r="G4903" i="18"/>
  <c r="H4903" i="18"/>
  <c r="I4903" i="18"/>
  <c r="J4903" i="18"/>
  <c r="C4903" i="18"/>
  <c r="K4903" i="18"/>
  <c r="D4903" i="18"/>
  <c r="L4903" i="18"/>
  <c r="J1109" i="18"/>
  <c r="C1109" i="18"/>
  <c r="K1109" i="18"/>
  <c r="D1109" i="18"/>
  <c r="L1109" i="18"/>
  <c r="E1109" i="18"/>
  <c r="M1109" i="18"/>
  <c r="F1109" i="18"/>
  <c r="G1109" i="18"/>
  <c r="H1109" i="18"/>
  <c r="I1109" i="18"/>
  <c r="D1368" i="18"/>
  <c r="L1368" i="18"/>
  <c r="E1368" i="18"/>
  <c r="M1368" i="18"/>
  <c r="F1368" i="18"/>
  <c r="G1368" i="18"/>
  <c r="H1368" i="18"/>
  <c r="I1368" i="18"/>
  <c r="C1368" i="18"/>
  <c r="K1368" i="18"/>
  <c r="J1368" i="18"/>
  <c r="G3959" i="18"/>
  <c r="H3959" i="18"/>
  <c r="I3959" i="18"/>
  <c r="J3959" i="18"/>
  <c r="C3959" i="18"/>
  <c r="K3959" i="18"/>
  <c r="D3959" i="18"/>
  <c r="L3959" i="18"/>
  <c r="F3959" i="18"/>
  <c r="E3959" i="18"/>
  <c r="M3959" i="18"/>
  <c r="J5946" i="18"/>
  <c r="C5946" i="18"/>
  <c r="K5946" i="18"/>
  <c r="D5946" i="18"/>
  <c r="L5946" i="18"/>
  <c r="E5946" i="18"/>
  <c r="M5946" i="18"/>
  <c r="F5946" i="18"/>
  <c r="G5946" i="18"/>
  <c r="I5946" i="18"/>
  <c r="H5946" i="18"/>
  <c r="D1891" i="18"/>
  <c r="L1891" i="18"/>
  <c r="E1891" i="18"/>
  <c r="M1891" i="18"/>
  <c r="F1891" i="18"/>
  <c r="G1891" i="18"/>
  <c r="H1891" i="18"/>
  <c r="I1891" i="18"/>
  <c r="J1891" i="18"/>
  <c r="K1891" i="18"/>
  <c r="C1891" i="18"/>
  <c r="I5490" i="18"/>
  <c r="J5490" i="18"/>
  <c r="C5490" i="18"/>
  <c r="K5490" i="18"/>
  <c r="D5490" i="18"/>
  <c r="L5490" i="18"/>
  <c r="E5490" i="18"/>
  <c r="M5490" i="18"/>
  <c r="F5490" i="18"/>
  <c r="G5490" i="18"/>
  <c r="H5490" i="18"/>
  <c r="C5632" i="18"/>
  <c r="K5632" i="18"/>
  <c r="D5632" i="18"/>
  <c r="L5632" i="18"/>
  <c r="E5632" i="18"/>
  <c r="M5632" i="18"/>
  <c r="F5632" i="18"/>
  <c r="G5632" i="18"/>
  <c r="H5632" i="18"/>
  <c r="I5632" i="18"/>
  <c r="J5632" i="18"/>
  <c r="J39" i="18"/>
  <c r="C39" i="18"/>
  <c r="K39" i="18"/>
  <c r="F39" i="18"/>
  <c r="M39" i="18"/>
  <c r="G39" i="18"/>
  <c r="E39" i="18"/>
  <c r="D39" i="18"/>
  <c r="H39" i="18"/>
  <c r="I39" i="18"/>
  <c r="L39" i="18"/>
  <c r="J2165" i="18"/>
  <c r="C2165" i="18"/>
  <c r="K2165" i="18"/>
  <c r="D2165" i="18"/>
  <c r="L2165" i="18"/>
  <c r="E2165" i="18"/>
  <c r="M2165" i="18"/>
  <c r="F2165" i="18"/>
  <c r="G2165" i="18"/>
  <c r="H2165" i="18"/>
  <c r="I2165" i="18"/>
  <c r="D389" i="18"/>
  <c r="L389" i="18"/>
  <c r="E389" i="18"/>
  <c r="M389" i="18"/>
  <c r="H389" i="18"/>
  <c r="G389" i="18"/>
  <c r="I389" i="18"/>
  <c r="J389" i="18"/>
  <c r="K389" i="18"/>
  <c r="F389" i="18"/>
  <c r="C389" i="18"/>
  <c r="D5140" i="18"/>
  <c r="L5140" i="18"/>
  <c r="E5140" i="18"/>
  <c r="M5140" i="18"/>
  <c r="F5140" i="18"/>
  <c r="G5140" i="18"/>
  <c r="H5140" i="18"/>
  <c r="I5140" i="18"/>
  <c r="C5140" i="18"/>
  <c r="J5140" i="18"/>
  <c r="K5140" i="18"/>
  <c r="I447" i="18"/>
  <c r="J447" i="18"/>
  <c r="E447" i="18"/>
  <c r="M447" i="18"/>
  <c r="L447" i="18"/>
  <c r="F447" i="18"/>
  <c r="H447" i="18"/>
  <c r="K447" i="18"/>
  <c r="C447" i="18"/>
  <c r="G447" i="18"/>
  <c r="D447" i="18"/>
  <c r="G1413" i="18"/>
  <c r="F118" i="18"/>
  <c r="G118" i="18"/>
  <c r="J118" i="18"/>
  <c r="I118" i="18"/>
  <c r="K118" i="18"/>
  <c r="C118" i="18"/>
  <c r="D118" i="18"/>
  <c r="E118" i="18"/>
  <c r="H118" i="18"/>
  <c r="L118" i="18"/>
  <c r="M118" i="18"/>
  <c r="C2495" i="18"/>
  <c r="K2495" i="18"/>
  <c r="D2495" i="18"/>
  <c r="L2495" i="18"/>
  <c r="E2495" i="18"/>
  <c r="M2495" i="18"/>
  <c r="F2495" i="18"/>
  <c r="G2495" i="18"/>
  <c r="H2495" i="18"/>
  <c r="I2495" i="18"/>
  <c r="J2495" i="18"/>
  <c r="G2971" i="18"/>
  <c r="H2971" i="18"/>
  <c r="I2971" i="18"/>
  <c r="J2971" i="18"/>
  <c r="C2971" i="18"/>
  <c r="K2971" i="18"/>
  <c r="D2971" i="18"/>
  <c r="L2971" i="18"/>
  <c r="E2971" i="18"/>
  <c r="M2971" i="18"/>
  <c r="F2971" i="18"/>
  <c r="C1589" i="18"/>
  <c r="K1589" i="18"/>
  <c r="D1589" i="18"/>
  <c r="L1589" i="18"/>
  <c r="E1589" i="18"/>
  <c r="M1589" i="18"/>
  <c r="F1589" i="18"/>
  <c r="G1589" i="18"/>
  <c r="H1589" i="18"/>
  <c r="I1589" i="18"/>
  <c r="J1589" i="18"/>
  <c r="H1927" i="18"/>
  <c r="I1927" i="18"/>
  <c r="J1927" i="18"/>
  <c r="C1927" i="18"/>
  <c r="K1927" i="18"/>
  <c r="D1927" i="18"/>
  <c r="L1927" i="18"/>
  <c r="E1927" i="18"/>
  <c r="M1927" i="18"/>
  <c r="F1927" i="18"/>
  <c r="G1927" i="18"/>
  <c r="D5227" i="18"/>
  <c r="L5227" i="18"/>
  <c r="E5227" i="18"/>
  <c r="M5227" i="18"/>
  <c r="F5227" i="18"/>
  <c r="G5227" i="18"/>
  <c r="H5227" i="18"/>
  <c r="I5227" i="18"/>
  <c r="J5227" i="18"/>
  <c r="C5227" i="18"/>
  <c r="K5227" i="18"/>
  <c r="I1650" i="18"/>
  <c r="J1650" i="18"/>
  <c r="C1650" i="18"/>
  <c r="K1650" i="18"/>
  <c r="D1650" i="18"/>
  <c r="L1650" i="18"/>
  <c r="E1650" i="18"/>
  <c r="M1650" i="18"/>
  <c r="F1650" i="18"/>
  <c r="G1650" i="18"/>
  <c r="H1650" i="18"/>
  <c r="I479" i="18"/>
  <c r="J479" i="18"/>
  <c r="E479" i="18"/>
  <c r="M479" i="18"/>
  <c r="G479" i="18"/>
  <c r="L479" i="18"/>
  <c r="C479" i="18"/>
  <c r="D479" i="18"/>
  <c r="F479" i="18"/>
  <c r="H479" i="18"/>
  <c r="K479" i="18"/>
  <c r="D4279" i="18"/>
  <c r="L4279" i="18"/>
  <c r="E4279" i="18"/>
  <c r="M4279" i="18"/>
  <c r="F4279" i="18"/>
  <c r="G4279" i="18"/>
  <c r="H4279" i="18"/>
  <c r="I4279" i="18"/>
  <c r="C4279" i="18"/>
  <c r="K4279" i="18"/>
  <c r="J4279" i="18"/>
  <c r="H3325" i="18"/>
  <c r="I3325" i="18"/>
  <c r="J3325" i="18"/>
  <c r="C3325" i="18"/>
  <c r="K3325" i="18"/>
  <c r="D3325" i="18"/>
  <c r="L3325" i="18"/>
  <c r="E3325" i="18"/>
  <c r="M3325" i="18"/>
  <c r="F3325" i="18"/>
  <c r="G3325" i="18"/>
  <c r="H2570" i="18"/>
  <c r="I2570" i="18"/>
  <c r="J2570" i="18"/>
  <c r="C2570" i="18"/>
  <c r="K2570" i="18"/>
  <c r="D2570" i="18"/>
  <c r="L2570" i="18"/>
  <c r="E2570" i="18"/>
  <c r="M2570" i="18"/>
  <c r="F2570" i="18"/>
  <c r="G2570" i="18"/>
  <c r="C2915" i="18"/>
  <c r="K2915" i="18"/>
  <c r="E2915" i="18"/>
  <c r="M2915" i="18"/>
  <c r="F2915" i="18"/>
  <c r="G2915" i="18"/>
  <c r="H2915" i="18"/>
  <c r="D2915" i="18"/>
  <c r="I2915" i="18"/>
  <c r="J2915" i="18"/>
  <c r="L2915" i="18"/>
  <c r="D5707" i="18"/>
  <c r="L5707" i="18"/>
  <c r="E5707" i="18"/>
  <c r="M5707" i="18"/>
  <c r="F5707" i="18"/>
  <c r="G5707" i="18"/>
  <c r="H5707" i="18"/>
  <c r="I5707" i="18"/>
  <c r="J5707" i="18"/>
  <c r="K5707" i="18"/>
  <c r="C5707" i="18"/>
  <c r="D3098" i="18"/>
  <c r="L3098" i="18"/>
  <c r="E3098" i="18"/>
  <c r="M3098" i="18"/>
  <c r="F3098" i="18"/>
  <c r="G3098" i="18"/>
  <c r="H3098" i="18"/>
  <c r="I3098" i="18"/>
  <c r="J3098" i="18"/>
  <c r="C3098" i="18"/>
  <c r="K3098" i="18"/>
  <c r="G1820" i="18"/>
  <c r="H1820" i="18"/>
  <c r="I1820" i="18"/>
  <c r="J1820" i="18"/>
  <c r="D1820" i="18"/>
  <c r="L1820" i="18"/>
  <c r="C1820" i="18"/>
  <c r="E1820" i="18"/>
  <c r="F1820" i="18"/>
  <c r="K1820" i="18"/>
  <c r="M1820" i="18"/>
  <c r="C4713" i="18"/>
  <c r="K4713" i="18"/>
  <c r="D4713" i="18"/>
  <c r="L4713" i="18"/>
  <c r="E4713" i="18"/>
  <c r="M4713" i="18"/>
  <c r="F4713" i="18"/>
  <c r="G4713" i="18"/>
  <c r="I4713" i="18"/>
  <c r="H4713" i="18"/>
  <c r="J4713" i="18"/>
  <c r="G977" i="18"/>
  <c r="J977" i="18"/>
  <c r="C977" i="18"/>
  <c r="K977" i="18"/>
  <c r="D977" i="18"/>
  <c r="L977" i="18"/>
  <c r="F977" i="18"/>
  <c r="E977" i="18"/>
  <c r="H977" i="18"/>
  <c r="I977" i="18"/>
  <c r="M977" i="18"/>
  <c r="J2616" i="18"/>
  <c r="C2616" i="18"/>
  <c r="K2616" i="18"/>
  <c r="D2616" i="18"/>
  <c r="L2616" i="18"/>
  <c r="E2616" i="18"/>
  <c r="M2616" i="18"/>
  <c r="F2616" i="18"/>
  <c r="G2616" i="18"/>
  <c r="H2616" i="18"/>
  <c r="I2616" i="18"/>
  <c r="G5053" i="18"/>
  <c r="H5053" i="18"/>
  <c r="I5053" i="18"/>
  <c r="J5053" i="18"/>
  <c r="C5053" i="18"/>
  <c r="K5053" i="18"/>
  <c r="D5053" i="18"/>
  <c r="L5053" i="18"/>
  <c r="E5053" i="18"/>
  <c r="M5053" i="18"/>
  <c r="F5053" i="18"/>
  <c r="G4344" i="18"/>
  <c r="H4344" i="18"/>
  <c r="I4344" i="18"/>
  <c r="J4344" i="18"/>
  <c r="C4344" i="18"/>
  <c r="K4344" i="18"/>
  <c r="D4344" i="18"/>
  <c r="L4344" i="18"/>
  <c r="F4344" i="18"/>
  <c r="M4344" i="18"/>
  <c r="E4344" i="18"/>
  <c r="G5236" i="18"/>
  <c r="H5236" i="18"/>
  <c r="I5236" i="18"/>
  <c r="J5236" i="18"/>
  <c r="C5236" i="18"/>
  <c r="K5236" i="18"/>
  <c r="D5236" i="18"/>
  <c r="L5236" i="18"/>
  <c r="E5236" i="18"/>
  <c r="M5236" i="18"/>
  <c r="F5236" i="18"/>
  <c r="F387" i="18"/>
  <c r="G387" i="18"/>
  <c r="J387" i="18"/>
  <c r="H387" i="18"/>
  <c r="I387" i="18"/>
  <c r="M387" i="18"/>
  <c r="D387" i="18"/>
  <c r="E387" i="18"/>
  <c r="K387" i="18"/>
  <c r="L387" i="18"/>
  <c r="C387" i="18"/>
  <c r="C2263" i="18"/>
  <c r="K2263" i="18"/>
  <c r="D2263" i="18"/>
  <c r="L2263" i="18"/>
  <c r="E2263" i="18"/>
  <c r="M2263" i="18"/>
  <c r="F2263" i="18"/>
  <c r="G2263" i="18"/>
  <c r="H2263" i="18"/>
  <c r="I2263" i="18"/>
  <c r="J2263" i="18"/>
  <c r="C2423" i="18"/>
  <c r="D2423" i="18"/>
  <c r="L2423" i="18"/>
  <c r="E2423" i="18"/>
  <c r="M2423" i="18"/>
  <c r="F2423" i="18"/>
  <c r="G2423" i="18"/>
  <c r="H2423" i="18"/>
  <c r="J2423" i="18"/>
  <c r="H3645" i="18"/>
  <c r="I3645" i="18"/>
  <c r="J3645" i="18"/>
  <c r="C3645" i="18"/>
  <c r="K3645" i="18"/>
  <c r="D3645" i="18"/>
  <c r="L3645" i="18"/>
  <c r="E3645" i="18"/>
  <c r="M3645" i="18"/>
  <c r="F3645" i="18"/>
  <c r="G3645" i="18"/>
  <c r="I4390" i="18"/>
  <c r="J4390" i="18"/>
  <c r="C4390" i="18"/>
  <c r="K4390" i="18"/>
  <c r="D4390" i="18"/>
  <c r="L4390" i="18"/>
  <c r="E4390" i="18"/>
  <c r="M4390" i="18"/>
  <c r="F4390" i="18"/>
  <c r="H4390" i="18"/>
  <c r="G4390" i="18"/>
  <c r="J1853" i="18"/>
  <c r="C1853" i="18"/>
  <c r="K1853" i="18"/>
  <c r="D1853" i="18"/>
  <c r="L1853" i="18"/>
  <c r="E1853" i="18"/>
  <c r="M1853" i="18"/>
  <c r="F1853" i="18"/>
  <c r="G1853" i="18"/>
  <c r="H1853" i="18"/>
  <c r="I1853" i="18"/>
  <c r="I3169" i="18"/>
  <c r="J3169" i="18"/>
  <c r="C3169" i="18"/>
  <c r="K3169" i="18"/>
  <c r="D3169" i="18"/>
  <c r="L3169" i="18"/>
  <c r="E3169" i="18"/>
  <c r="M3169" i="18"/>
  <c r="F3169" i="18"/>
  <c r="G3169" i="18"/>
  <c r="H3169" i="18"/>
  <c r="J4217" i="18"/>
  <c r="C4217" i="18"/>
  <c r="K4217" i="18"/>
  <c r="D4217" i="18"/>
  <c r="L4217" i="18"/>
  <c r="E4217" i="18"/>
  <c r="M4217" i="18"/>
  <c r="F4217" i="18"/>
  <c r="G4217" i="18"/>
  <c r="I4217" i="18"/>
  <c r="H4217" i="18"/>
  <c r="H1428" i="18"/>
  <c r="I1428" i="18"/>
  <c r="J1428" i="18"/>
  <c r="C1428" i="18"/>
  <c r="K1428" i="18"/>
  <c r="D1428" i="18"/>
  <c r="L1428" i="18"/>
  <c r="E1428" i="18"/>
  <c r="M1428" i="18"/>
  <c r="G1428" i="18"/>
  <c r="F1428" i="18"/>
  <c r="I1746" i="18"/>
  <c r="J1746" i="18"/>
  <c r="C1746" i="18"/>
  <c r="K1746" i="18"/>
  <c r="D1746" i="18"/>
  <c r="L1746" i="18"/>
  <c r="E1746" i="18"/>
  <c r="M1746" i="18"/>
  <c r="F1746" i="18"/>
  <c r="G1746" i="18"/>
  <c r="H1746" i="18"/>
  <c r="F5217" i="18"/>
  <c r="G5217" i="18"/>
  <c r="H5217" i="18"/>
  <c r="I5217" i="18"/>
  <c r="J5217" i="18"/>
  <c r="C5217" i="18"/>
  <c r="K5217" i="18"/>
  <c r="D5217" i="18"/>
  <c r="L5217" i="18"/>
  <c r="E5217" i="18"/>
  <c r="M5217" i="18"/>
  <c r="D5699" i="18"/>
  <c r="L5699" i="18"/>
  <c r="E5699" i="18"/>
  <c r="M5699" i="18"/>
  <c r="F5699" i="18"/>
  <c r="G5699" i="18"/>
  <c r="H5699" i="18"/>
  <c r="I5699" i="18"/>
  <c r="J5699" i="18"/>
  <c r="C5699" i="18"/>
  <c r="K5699" i="18"/>
  <c r="G3911" i="18"/>
  <c r="H3911" i="18"/>
  <c r="I3911" i="18"/>
  <c r="J3911" i="18"/>
  <c r="C3911" i="18"/>
  <c r="K3911" i="18"/>
  <c r="D3911" i="18"/>
  <c r="L3911" i="18"/>
  <c r="F3911" i="18"/>
  <c r="E3911" i="18"/>
  <c r="M3911" i="18"/>
  <c r="E851" i="18"/>
  <c r="M851" i="18"/>
  <c r="H851" i="18"/>
  <c r="I851" i="18"/>
  <c r="J851" i="18"/>
  <c r="D851" i="18"/>
  <c r="L851" i="18"/>
  <c r="C851" i="18"/>
  <c r="F851" i="18"/>
  <c r="G851" i="18"/>
  <c r="K851" i="18"/>
  <c r="J850" i="18"/>
  <c r="E850" i="18"/>
  <c r="M850" i="18"/>
  <c r="F850" i="18"/>
  <c r="G850" i="18"/>
  <c r="I850" i="18"/>
  <c r="H850" i="18"/>
  <c r="K850" i="18"/>
  <c r="L850" i="18"/>
  <c r="C850" i="18"/>
  <c r="D850" i="18"/>
  <c r="F5553" i="18"/>
  <c r="G5553" i="18"/>
  <c r="H5553" i="18"/>
  <c r="I5553" i="18"/>
  <c r="J5553" i="18"/>
  <c r="C5553" i="18"/>
  <c r="K5553" i="18"/>
  <c r="D5553" i="18"/>
  <c r="L5553" i="18"/>
  <c r="E5553" i="18"/>
  <c r="M5553" i="18"/>
  <c r="C3279" i="18"/>
  <c r="K3279" i="18"/>
  <c r="D3279" i="18"/>
  <c r="L3279" i="18"/>
  <c r="E3279" i="18"/>
  <c r="M3279" i="18"/>
  <c r="F3279" i="18"/>
  <c r="G3279" i="18"/>
  <c r="H3279" i="18"/>
  <c r="I3279" i="18"/>
  <c r="J3279" i="18"/>
  <c r="G5620" i="18"/>
  <c r="H5620" i="18"/>
  <c r="I5620" i="18"/>
  <c r="J5620" i="18"/>
  <c r="C5620" i="18"/>
  <c r="K5620" i="18"/>
  <c r="D5620" i="18"/>
  <c r="L5620" i="18"/>
  <c r="E5620" i="18"/>
  <c r="M5620" i="18"/>
  <c r="F5620" i="18"/>
  <c r="J1637" i="18"/>
  <c r="C1637" i="18"/>
  <c r="K1637" i="18"/>
  <c r="D1637" i="18"/>
  <c r="L1637" i="18"/>
  <c r="E1637" i="18"/>
  <c r="M1637" i="18"/>
  <c r="F1637" i="18"/>
  <c r="G1637" i="18"/>
  <c r="H1637" i="18"/>
  <c r="I1637" i="18"/>
  <c r="E3673" i="18"/>
  <c r="M3673" i="18"/>
  <c r="F3673" i="18"/>
  <c r="G3673" i="18"/>
  <c r="H3673" i="18"/>
  <c r="I3673" i="18"/>
  <c r="J3673" i="18"/>
  <c r="D3673" i="18"/>
  <c r="L3673" i="18"/>
  <c r="C3673" i="18"/>
  <c r="K3673" i="18"/>
  <c r="F4341" i="18"/>
  <c r="G4341" i="18"/>
  <c r="H4341" i="18"/>
  <c r="I4341" i="18"/>
  <c r="J4341" i="18"/>
  <c r="C4341" i="18"/>
  <c r="K4341" i="18"/>
  <c r="E4341" i="18"/>
  <c r="M4341" i="18"/>
  <c r="D4341" i="18"/>
  <c r="L4341" i="18"/>
  <c r="C5936" i="18"/>
  <c r="E5936" i="18"/>
  <c r="F5936" i="18"/>
  <c r="G5936" i="18"/>
  <c r="K5936" i="18"/>
  <c r="L5936" i="18"/>
  <c r="M5936" i="18"/>
  <c r="D5936" i="18"/>
  <c r="H5936" i="18"/>
  <c r="J5936" i="18"/>
  <c r="I5936" i="18"/>
  <c r="E2349" i="18"/>
  <c r="M2349" i="18"/>
  <c r="F2349" i="18"/>
  <c r="G2349" i="18"/>
  <c r="H2349" i="18"/>
  <c r="I2349" i="18"/>
  <c r="J2349" i="18"/>
  <c r="C2349" i="18"/>
  <c r="K2349" i="18"/>
  <c r="D2349" i="18"/>
  <c r="L2349" i="18"/>
  <c r="D856" i="18"/>
  <c r="L856" i="18"/>
  <c r="G856" i="18"/>
  <c r="H856" i="18"/>
  <c r="I856" i="18"/>
  <c r="C856" i="18"/>
  <c r="K856" i="18"/>
  <c r="E856" i="18"/>
  <c r="F856" i="18"/>
  <c r="J856" i="18"/>
  <c r="M856" i="18"/>
  <c r="J5477" i="18"/>
  <c r="C5477" i="18"/>
  <c r="K5477" i="18"/>
  <c r="D5477" i="18"/>
  <c r="L5477" i="18"/>
  <c r="E5477" i="18"/>
  <c r="M5477" i="18"/>
  <c r="F5477" i="18"/>
  <c r="G5477" i="18"/>
  <c r="H5477" i="18"/>
  <c r="I5477" i="18"/>
  <c r="G801" i="18"/>
  <c r="J801" i="18"/>
  <c r="C801" i="18"/>
  <c r="K801" i="18"/>
  <c r="D801" i="18"/>
  <c r="L801" i="18"/>
  <c r="F801" i="18"/>
  <c r="H801" i="18"/>
  <c r="E801" i="18"/>
  <c r="I801" i="18"/>
  <c r="M801" i="18"/>
  <c r="H5335" i="18"/>
  <c r="I5335" i="18"/>
  <c r="J5335" i="18"/>
  <c r="C5335" i="18"/>
  <c r="K5335" i="18"/>
  <c r="D5335" i="18"/>
  <c r="L5335" i="18"/>
  <c r="E5335" i="18"/>
  <c r="M5335" i="18"/>
  <c r="F5335" i="18"/>
  <c r="G5335" i="18"/>
  <c r="G3051" i="18"/>
  <c r="H3051" i="18"/>
  <c r="I3051" i="18"/>
  <c r="J3051" i="18"/>
  <c r="C3051" i="18"/>
  <c r="K3051" i="18"/>
  <c r="D3051" i="18"/>
  <c r="L3051" i="18"/>
  <c r="E3051" i="18"/>
  <c r="M3051" i="18"/>
  <c r="F3051" i="18"/>
  <c r="D2266" i="18"/>
  <c r="L2266" i="18"/>
  <c r="E2266" i="18"/>
  <c r="M2266" i="18"/>
  <c r="F2266" i="18"/>
  <c r="G2266" i="18"/>
  <c r="H2266" i="18"/>
  <c r="I2266" i="18"/>
  <c r="J2266" i="18"/>
  <c r="C2266" i="18"/>
  <c r="K2266" i="18"/>
  <c r="F5457" i="18"/>
  <c r="G5457" i="18"/>
  <c r="H5457" i="18"/>
  <c r="I5457" i="18"/>
  <c r="J5457" i="18"/>
  <c r="C5457" i="18"/>
  <c r="K5457" i="18"/>
  <c r="D5457" i="18"/>
  <c r="L5457" i="18"/>
  <c r="E5457" i="18"/>
  <c r="M5457" i="18"/>
  <c r="J1005" i="18"/>
  <c r="C1005" i="18"/>
  <c r="K1005" i="18"/>
  <c r="D1005" i="18"/>
  <c r="L1005" i="18"/>
  <c r="E1005" i="18"/>
  <c r="M1005" i="18"/>
  <c r="F1005" i="18"/>
  <c r="G1005" i="18"/>
  <c r="H1005" i="18"/>
  <c r="I1005" i="18"/>
  <c r="C3598" i="18"/>
  <c r="K3598" i="18"/>
  <c r="D3598" i="18"/>
  <c r="L3598" i="18"/>
  <c r="E3598" i="18"/>
  <c r="M3598" i="18"/>
  <c r="F3598" i="18"/>
  <c r="G3598" i="18"/>
  <c r="H3598" i="18"/>
  <c r="I3598" i="18"/>
  <c r="J3598" i="18"/>
  <c r="H5956" i="18"/>
  <c r="I5956" i="18"/>
  <c r="J5956" i="18"/>
  <c r="C5956" i="18"/>
  <c r="K5956" i="18"/>
  <c r="D5956" i="18"/>
  <c r="L5956" i="18"/>
  <c r="E5956" i="18"/>
  <c r="M5956" i="18"/>
  <c r="G5956" i="18"/>
  <c r="F5956" i="18"/>
  <c r="D1059" i="18"/>
  <c r="L1059" i="18"/>
  <c r="E1059" i="18"/>
  <c r="M1059" i="18"/>
  <c r="F1059" i="18"/>
  <c r="G1059" i="18"/>
  <c r="H1059" i="18"/>
  <c r="I1059" i="18"/>
  <c r="K1059" i="18"/>
  <c r="C1059" i="18"/>
  <c r="J1059" i="18"/>
  <c r="G2839" i="18"/>
  <c r="H2839" i="18"/>
  <c r="I2839" i="18"/>
  <c r="J2839" i="18"/>
  <c r="C2839" i="18"/>
  <c r="K2839" i="18"/>
  <c r="D2839" i="18"/>
  <c r="L2839" i="18"/>
  <c r="E2839" i="18"/>
  <c r="M2839" i="18"/>
  <c r="F2839" i="18"/>
  <c r="E4250" i="18"/>
  <c r="M4250" i="18"/>
  <c r="F4250" i="18"/>
  <c r="G4250" i="18"/>
  <c r="H4250" i="18"/>
  <c r="I4250" i="18"/>
  <c r="J4250" i="18"/>
  <c r="D4250" i="18"/>
  <c r="L4250" i="18"/>
  <c r="C4250" i="18"/>
  <c r="K4250" i="18"/>
  <c r="D4684" i="18"/>
  <c r="L4684" i="18"/>
  <c r="E4684" i="18"/>
  <c r="M4684" i="18"/>
  <c r="F4684" i="18"/>
  <c r="G4684" i="18"/>
  <c r="H4684" i="18"/>
  <c r="J4684" i="18"/>
  <c r="C4684" i="18"/>
  <c r="I4684" i="18"/>
  <c r="K4684" i="18"/>
  <c r="J1209" i="18"/>
  <c r="D1209" i="18"/>
  <c r="L1209" i="18"/>
  <c r="E1209" i="18"/>
  <c r="M1209" i="18"/>
  <c r="F1209" i="18"/>
  <c r="G1209" i="18"/>
  <c r="H1209" i="18"/>
  <c r="K1209" i="18"/>
  <c r="I1209" i="18"/>
  <c r="C1209" i="18"/>
  <c r="H852" i="18"/>
  <c r="C852" i="18"/>
  <c r="K852" i="18"/>
  <c r="D852" i="18"/>
  <c r="L852" i="18"/>
  <c r="E852" i="18"/>
  <c r="M852" i="18"/>
  <c r="G852" i="18"/>
  <c r="F852" i="18"/>
  <c r="I852" i="18"/>
  <c r="J852" i="18"/>
  <c r="F19" i="18"/>
  <c r="G19" i="18"/>
  <c r="J19" i="18"/>
  <c r="D19" i="18"/>
  <c r="E19" i="18"/>
  <c r="K19" i="18"/>
  <c r="I19" i="18"/>
  <c r="L19" i="18"/>
  <c r="C19" i="18"/>
  <c r="H19" i="18"/>
  <c r="M19" i="18"/>
  <c r="E4607" i="18"/>
  <c r="M4607" i="18"/>
  <c r="F4607" i="18"/>
  <c r="G4607" i="18"/>
  <c r="H4607" i="18"/>
  <c r="I4607" i="18"/>
  <c r="C4607" i="18"/>
  <c r="K4607" i="18"/>
  <c r="D4607" i="18"/>
  <c r="J4607" i="18"/>
  <c r="L4607" i="18"/>
  <c r="I5410" i="18"/>
  <c r="J5410" i="18"/>
  <c r="C5410" i="18"/>
  <c r="K5410" i="18"/>
  <c r="D5410" i="18"/>
  <c r="L5410" i="18"/>
  <c r="E5410" i="18"/>
  <c r="M5410" i="18"/>
  <c r="F5410" i="18"/>
  <c r="G5410" i="18"/>
  <c r="H5410" i="18"/>
  <c r="D4039" i="18"/>
  <c r="L4039" i="18"/>
  <c r="E4039" i="18"/>
  <c r="M4039" i="18"/>
  <c r="F4039" i="18"/>
  <c r="G4039" i="18"/>
  <c r="H4039" i="18"/>
  <c r="I4039" i="18"/>
  <c r="C4039" i="18"/>
  <c r="K4039" i="18"/>
  <c r="J4039" i="18"/>
  <c r="C437" i="18"/>
  <c r="K437" i="18"/>
  <c r="D437" i="18"/>
  <c r="L437" i="18"/>
  <c r="G437" i="18"/>
  <c r="H437" i="18"/>
  <c r="E437" i="18"/>
  <c r="F437" i="18"/>
  <c r="I437" i="18"/>
  <c r="M437" i="18"/>
  <c r="J437" i="18"/>
  <c r="F2620" i="18"/>
  <c r="G2620" i="18"/>
  <c r="H2620" i="18"/>
  <c r="I2620" i="18"/>
  <c r="J2620" i="18"/>
  <c r="C2620" i="18"/>
  <c r="K2620" i="18"/>
  <c r="D2620" i="18"/>
  <c r="L2620" i="18"/>
  <c r="E2620" i="18"/>
  <c r="M2620" i="18"/>
  <c r="J605" i="18"/>
  <c r="C605" i="18"/>
  <c r="K605" i="18"/>
  <c r="F605" i="18"/>
  <c r="I605" i="18"/>
  <c r="M605" i="18"/>
  <c r="D605" i="18"/>
  <c r="G605" i="18"/>
  <c r="E605" i="18"/>
  <c r="H605" i="18"/>
  <c r="L605" i="18"/>
  <c r="I5570" i="18"/>
  <c r="J5570" i="18"/>
  <c r="C5570" i="18"/>
  <c r="K5570" i="18"/>
  <c r="D5570" i="18"/>
  <c r="L5570" i="18"/>
  <c r="E5570" i="18"/>
  <c r="M5570" i="18"/>
  <c r="F5570" i="18"/>
  <c r="G5570" i="18"/>
  <c r="H5570" i="18"/>
  <c r="F2780" i="18"/>
  <c r="G2780" i="18"/>
  <c r="H2780" i="18"/>
  <c r="I2780" i="18"/>
  <c r="J2780" i="18"/>
  <c r="C2780" i="18"/>
  <c r="K2780" i="18"/>
  <c r="D2780" i="18"/>
  <c r="L2780" i="18"/>
  <c r="E2780" i="18"/>
  <c r="M2780" i="18"/>
  <c r="I5874" i="18"/>
  <c r="J5874" i="18"/>
  <c r="C5874" i="18"/>
  <c r="K5874" i="18"/>
  <c r="D5874" i="18"/>
  <c r="L5874" i="18"/>
  <c r="E5874" i="18"/>
  <c r="M5874" i="18"/>
  <c r="F5874" i="18"/>
  <c r="G5874" i="18"/>
  <c r="H5874" i="18"/>
  <c r="D5164" i="18"/>
  <c r="L5164" i="18"/>
  <c r="E5164" i="18"/>
  <c r="M5164" i="18"/>
  <c r="F5164" i="18"/>
  <c r="G5164" i="18"/>
  <c r="H5164" i="18"/>
  <c r="I5164" i="18"/>
  <c r="J5164" i="18"/>
  <c r="K5164" i="18"/>
  <c r="C5164" i="18"/>
  <c r="C50" i="18"/>
  <c r="K50" i="18"/>
  <c r="D50" i="18"/>
  <c r="L50" i="18"/>
  <c r="G50" i="18"/>
  <c r="J50" i="18"/>
  <c r="M50" i="18"/>
  <c r="E50" i="18"/>
  <c r="F50" i="18"/>
  <c r="H50" i="18"/>
  <c r="I50" i="18"/>
  <c r="I3009" i="18"/>
  <c r="J3009" i="18"/>
  <c r="C3009" i="18"/>
  <c r="K3009" i="18"/>
  <c r="D3009" i="18"/>
  <c r="L3009" i="18"/>
  <c r="E3009" i="18"/>
  <c r="M3009" i="18"/>
  <c r="F3009" i="18"/>
  <c r="G3009" i="18"/>
  <c r="H3009" i="18"/>
  <c r="H5160" i="18"/>
  <c r="I5160" i="18"/>
  <c r="J5160" i="18"/>
  <c r="C5160" i="18"/>
  <c r="K5160" i="18"/>
  <c r="D5160" i="18"/>
  <c r="L5160" i="18"/>
  <c r="E5160" i="18"/>
  <c r="M5160" i="18"/>
  <c r="F5160" i="18"/>
  <c r="G5160" i="18"/>
  <c r="I3669" i="18"/>
  <c r="J3669" i="18"/>
  <c r="C3669" i="18"/>
  <c r="K3669" i="18"/>
  <c r="D3669" i="18"/>
  <c r="L3669" i="18"/>
  <c r="E3669" i="18"/>
  <c r="M3669" i="18"/>
  <c r="F3669" i="18"/>
  <c r="H3669" i="18"/>
  <c r="G3669" i="18"/>
  <c r="C101" i="18"/>
  <c r="K101" i="18"/>
  <c r="D101" i="18"/>
  <c r="L101" i="18"/>
  <c r="G101" i="18"/>
  <c r="M101" i="18"/>
  <c r="F101" i="18"/>
  <c r="J101" i="18"/>
  <c r="E101" i="18"/>
  <c r="H101" i="18"/>
  <c r="I101" i="18"/>
  <c r="F454" i="18"/>
  <c r="G454" i="18"/>
  <c r="J454" i="18"/>
  <c r="K454" i="18"/>
  <c r="L454" i="18"/>
  <c r="D454" i="18"/>
  <c r="C454" i="18"/>
  <c r="E454" i="18"/>
  <c r="H454" i="18"/>
  <c r="I454" i="18"/>
  <c r="M454" i="18"/>
  <c r="G5993" i="18"/>
  <c r="H5993" i="18"/>
  <c r="I5993" i="18"/>
  <c r="J5993" i="18"/>
  <c r="C5993" i="18"/>
  <c r="K5993" i="18"/>
  <c r="D5993" i="18"/>
  <c r="L5993" i="18"/>
  <c r="F5993" i="18"/>
  <c r="E5993" i="18"/>
  <c r="M5993" i="18"/>
  <c r="H5303" i="18"/>
  <c r="I5303" i="18"/>
  <c r="J5303" i="18"/>
  <c r="C5303" i="18"/>
  <c r="K5303" i="18"/>
  <c r="D5303" i="18"/>
  <c r="L5303" i="18"/>
  <c r="E5303" i="18"/>
  <c r="M5303" i="18"/>
  <c r="F5303" i="18"/>
  <c r="G5303" i="18"/>
  <c r="G1353" i="18"/>
  <c r="H1353" i="18"/>
  <c r="I1353" i="18"/>
  <c r="J1353" i="18"/>
  <c r="C1353" i="18"/>
  <c r="K1353" i="18"/>
  <c r="D1353" i="18"/>
  <c r="L1353" i="18"/>
  <c r="F1353" i="18"/>
  <c r="E1353" i="18"/>
  <c r="M1353" i="18"/>
  <c r="I52" i="18"/>
  <c r="J52" i="18"/>
  <c r="E52" i="18"/>
  <c r="M52" i="18"/>
  <c r="K52" i="18"/>
  <c r="L52" i="18"/>
  <c r="D52" i="18"/>
  <c r="H52" i="18"/>
  <c r="C52" i="18"/>
  <c r="F52" i="18"/>
  <c r="G52" i="18"/>
  <c r="J3619" i="18"/>
  <c r="C3619" i="18"/>
  <c r="K3619" i="18"/>
  <c r="D3619" i="18"/>
  <c r="L3619" i="18"/>
  <c r="E3619" i="18"/>
  <c r="M3619" i="18"/>
  <c r="F3619" i="18"/>
  <c r="G3619" i="18"/>
  <c r="H3619" i="18"/>
  <c r="I3619" i="18"/>
  <c r="F4525" i="18"/>
  <c r="G4525" i="18"/>
  <c r="H4525" i="18"/>
  <c r="I4525" i="18"/>
  <c r="J4525" i="18"/>
  <c r="C4525" i="18"/>
  <c r="K4525" i="18"/>
  <c r="E4525" i="18"/>
  <c r="M4525" i="18"/>
  <c r="D4525" i="18"/>
  <c r="L4525" i="18"/>
  <c r="F1310" i="18"/>
  <c r="G1310" i="18"/>
  <c r="H1310" i="18"/>
  <c r="I1310" i="18"/>
  <c r="J1310" i="18"/>
  <c r="C1310" i="18"/>
  <c r="K1310" i="18"/>
  <c r="E1310" i="18"/>
  <c r="M1310" i="18"/>
  <c r="D1310" i="18"/>
  <c r="L1310" i="18"/>
  <c r="F1897" i="18"/>
  <c r="G1897" i="18"/>
  <c r="H1897" i="18"/>
  <c r="I1897" i="18"/>
  <c r="J1897" i="18"/>
  <c r="C1897" i="18"/>
  <c r="K1897" i="18"/>
  <c r="D1897" i="18"/>
  <c r="L1897" i="18"/>
  <c r="E1897" i="18"/>
  <c r="M1897" i="18"/>
  <c r="C3979" i="18"/>
  <c r="K3979" i="18"/>
  <c r="D3979" i="18"/>
  <c r="L3979" i="18"/>
  <c r="E3979" i="18"/>
  <c r="M3979" i="18"/>
  <c r="F3979" i="18"/>
  <c r="G3979" i="18"/>
  <c r="H3979" i="18"/>
  <c r="J3979" i="18"/>
  <c r="I3979" i="18"/>
  <c r="E3117" i="18"/>
  <c r="M3117" i="18"/>
  <c r="F3117" i="18"/>
  <c r="G3117" i="18"/>
  <c r="H3117" i="18"/>
  <c r="I3117" i="18"/>
  <c r="J3117" i="18"/>
  <c r="C3117" i="18"/>
  <c r="K3117" i="18"/>
  <c r="D3117" i="18"/>
  <c r="L3117" i="18"/>
  <c r="G5548" i="18"/>
  <c r="H5548" i="18"/>
  <c r="I5548" i="18"/>
  <c r="J5548" i="18"/>
  <c r="C5548" i="18"/>
  <c r="K5548" i="18"/>
  <c r="D5548" i="18"/>
  <c r="L5548" i="18"/>
  <c r="E5548" i="18"/>
  <c r="M5548" i="18"/>
  <c r="F5548" i="18"/>
  <c r="D2290" i="18"/>
  <c r="L2290" i="18"/>
  <c r="E2290" i="18"/>
  <c r="M2290" i="18"/>
  <c r="F2290" i="18"/>
  <c r="G2290" i="18"/>
  <c r="H2290" i="18"/>
  <c r="I2290" i="18"/>
  <c r="J2290" i="18"/>
  <c r="C2290" i="18"/>
  <c r="K2290" i="18"/>
  <c r="F1073" i="18"/>
  <c r="G1073" i="18"/>
  <c r="H1073" i="18"/>
  <c r="I1073" i="18"/>
  <c r="J1073" i="18"/>
  <c r="C1073" i="18"/>
  <c r="K1073" i="18"/>
  <c r="D1073" i="18"/>
  <c r="E1073" i="18"/>
  <c r="L1073" i="18"/>
  <c r="M1073" i="18"/>
  <c r="H1735" i="18"/>
  <c r="I1735" i="18"/>
  <c r="J1735" i="18"/>
  <c r="C1735" i="18"/>
  <c r="K1735" i="18"/>
  <c r="D1735" i="18"/>
  <c r="L1735" i="18"/>
  <c r="E1735" i="18"/>
  <c r="M1735" i="18"/>
  <c r="F1735" i="18"/>
  <c r="G1735" i="18"/>
  <c r="C3739" i="18"/>
  <c r="K3739" i="18"/>
  <c r="D3739" i="18"/>
  <c r="L3739" i="18"/>
  <c r="E3739" i="18"/>
  <c r="M3739" i="18"/>
  <c r="F3739" i="18"/>
  <c r="G3739" i="18"/>
  <c r="H3739" i="18"/>
  <c r="J3739" i="18"/>
  <c r="I3739" i="18"/>
  <c r="H6036" i="18"/>
  <c r="I6036" i="18"/>
  <c r="J6036" i="18"/>
  <c r="C6036" i="18"/>
  <c r="K6036" i="18"/>
  <c r="D6036" i="18"/>
  <c r="L6036" i="18"/>
  <c r="E6036" i="18"/>
  <c r="M6036" i="18"/>
  <c r="G6036" i="18"/>
  <c r="F6036" i="18"/>
  <c r="H3682" i="18"/>
  <c r="I3682" i="18"/>
  <c r="J3682" i="18"/>
  <c r="C3682" i="18"/>
  <c r="K3682" i="18"/>
  <c r="D3682" i="18"/>
  <c r="L3682" i="18"/>
  <c r="E3682" i="18"/>
  <c r="M3682" i="18"/>
  <c r="G3682" i="18"/>
  <c r="F3682" i="18"/>
  <c r="F5169" i="18"/>
  <c r="G5169" i="18"/>
  <c r="H5169" i="18"/>
  <c r="I5169" i="18"/>
  <c r="J5169" i="18"/>
  <c r="C5169" i="18"/>
  <c r="K5169" i="18"/>
  <c r="D5169" i="18"/>
  <c r="L5169" i="18"/>
  <c r="E5169" i="18"/>
  <c r="M5169" i="18"/>
  <c r="C3795" i="18"/>
  <c r="K3795" i="18"/>
  <c r="D3795" i="18"/>
  <c r="L3795" i="18"/>
  <c r="E3795" i="18"/>
  <c r="M3795" i="18"/>
  <c r="F3795" i="18"/>
  <c r="G3795" i="18"/>
  <c r="H3795" i="18"/>
  <c r="J3795" i="18"/>
  <c r="I3795" i="18"/>
  <c r="C4805" i="18"/>
  <c r="E4805" i="18"/>
  <c r="G4805" i="18"/>
  <c r="H4805" i="18"/>
  <c r="I4805" i="18"/>
  <c r="J4805" i="18"/>
  <c r="K4805" i="18"/>
  <c r="L4805" i="18"/>
  <c r="D4805" i="18"/>
  <c r="M4805" i="18"/>
  <c r="F4805" i="18"/>
  <c r="I2693" i="18"/>
  <c r="J2693" i="18"/>
  <c r="C2693" i="18"/>
  <c r="K2693" i="18"/>
  <c r="D2693" i="18"/>
  <c r="L2693" i="18"/>
  <c r="E2693" i="18"/>
  <c r="M2693" i="18"/>
  <c r="F2693" i="18"/>
  <c r="G2693" i="18"/>
  <c r="H2693" i="18"/>
  <c r="D13" i="18"/>
  <c r="L13" i="18"/>
  <c r="E13" i="18"/>
  <c r="M13" i="18"/>
  <c r="H13" i="18"/>
  <c r="F13" i="18"/>
  <c r="G13" i="18"/>
  <c r="K13" i="18"/>
  <c r="C13" i="18"/>
  <c r="I13" i="18"/>
  <c r="J13" i="18"/>
  <c r="H1023" i="18"/>
  <c r="I1023" i="18"/>
  <c r="J1023" i="18"/>
  <c r="C1023" i="18"/>
  <c r="K1023" i="18"/>
  <c r="D1023" i="18"/>
  <c r="L1023" i="18"/>
  <c r="E1023" i="18"/>
  <c r="M1023" i="18"/>
  <c r="F1023" i="18"/>
  <c r="G1023" i="18"/>
  <c r="J3220" i="18"/>
  <c r="C3220" i="18"/>
  <c r="K3220" i="18"/>
  <c r="D3220" i="18"/>
  <c r="L3220" i="18"/>
  <c r="E3220" i="18"/>
  <c r="M3220" i="18"/>
  <c r="F3220" i="18"/>
  <c r="G3220" i="18"/>
  <c r="H3220" i="18"/>
  <c r="I3220" i="18"/>
  <c r="G5716" i="18"/>
  <c r="H5716" i="18"/>
  <c r="I5716" i="18"/>
  <c r="J5716" i="18"/>
  <c r="C5716" i="18"/>
  <c r="K5716" i="18"/>
  <c r="D5716" i="18"/>
  <c r="L5716" i="18"/>
  <c r="E5716" i="18"/>
  <c r="M5716" i="18"/>
  <c r="F5716" i="18"/>
  <c r="F2748" i="18"/>
  <c r="G2748" i="18"/>
  <c r="H2748" i="18"/>
  <c r="I2748" i="18"/>
  <c r="J2748" i="18"/>
  <c r="C2748" i="18"/>
  <c r="K2748" i="18"/>
  <c r="D2748" i="18"/>
  <c r="L2748" i="18"/>
  <c r="E2748" i="18"/>
  <c r="M2748" i="18"/>
  <c r="G1393" i="18"/>
  <c r="H1393" i="18"/>
  <c r="I1393" i="18"/>
  <c r="J1393" i="18"/>
  <c r="C1393" i="18"/>
  <c r="K1393" i="18"/>
  <c r="D1393" i="18"/>
  <c r="L1393" i="18"/>
  <c r="F1393" i="18"/>
  <c r="M1393" i="18"/>
  <c r="E1393" i="18"/>
  <c r="J5517" i="18"/>
  <c r="C5517" i="18"/>
  <c r="K5517" i="18"/>
  <c r="D5517" i="18"/>
  <c r="L5517" i="18"/>
  <c r="E5517" i="18"/>
  <c r="M5517" i="18"/>
  <c r="F5517" i="18"/>
  <c r="G5517" i="18"/>
  <c r="H5517" i="18"/>
  <c r="I5517" i="18"/>
  <c r="E3388" i="18"/>
  <c r="M3388" i="18"/>
  <c r="F3388" i="18"/>
  <c r="G3388" i="18"/>
  <c r="H3388" i="18"/>
  <c r="I3388" i="18"/>
  <c r="J3388" i="18"/>
  <c r="C3388" i="18"/>
  <c r="K3388" i="18"/>
  <c r="L3388" i="18"/>
  <c r="D3388" i="18"/>
  <c r="D1731" i="18"/>
  <c r="L1731" i="18"/>
  <c r="E1731" i="18"/>
  <c r="M1731" i="18"/>
  <c r="F1731" i="18"/>
  <c r="G1731" i="18"/>
  <c r="H1731" i="18"/>
  <c r="I1731" i="18"/>
  <c r="J1731" i="18"/>
  <c r="C1731" i="18"/>
  <c r="K1731" i="18"/>
  <c r="D595" i="18"/>
  <c r="L595" i="18"/>
  <c r="E595" i="18"/>
  <c r="M595" i="18"/>
  <c r="H595" i="18"/>
  <c r="K595" i="18"/>
  <c r="C595" i="18"/>
  <c r="F595" i="18"/>
  <c r="I595" i="18"/>
  <c r="G595" i="18"/>
  <c r="J595" i="18"/>
  <c r="I618" i="18"/>
  <c r="J618" i="18"/>
  <c r="E618" i="18"/>
  <c r="M618" i="18"/>
  <c r="G618" i="18"/>
  <c r="K618" i="18"/>
  <c r="L618" i="18"/>
  <c r="D618" i="18"/>
  <c r="C618" i="18"/>
  <c r="F618" i="18"/>
  <c r="H618" i="18"/>
  <c r="J1717" i="18"/>
  <c r="C1717" i="18"/>
  <c r="K1717" i="18"/>
  <c r="D1717" i="18"/>
  <c r="L1717" i="18"/>
  <c r="E1717" i="18"/>
  <c r="M1717" i="18"/>
  <c r="F1717" i="18"/>
  <c r="G1717" i="18"/>
  <c r="H1717" i="18"/>
  <c r="I1717" i="18"/>
  <c r="I5282" i="18"/>
  <c r="J5282" i="18"/>
  <c r="C5282" i="18"/>
  <c r="K5282" i="18"/>
  <c r="D5282" i="18"/>
  <c r="L5282" i="18"/>
  <c r="E5282" i="18"/>
  <c r="M5282" i="18"/>
  <c r="F5282" i="18"/>
  <c r="G5282" i="18"/>
  <c r="H5282" i="18"/>
  <c r="F1657" i="18"/>
  <c r="G1657" i="18"/>
  <c r="H1657" i="18"/>
  <c r="I1657" i="18"/>
  <c r="J1657" i="18"/>
  <c r="C1657" i="18"/>
  <c r="K1657" i="18"/>
  <c r="D1657" i="18"/>
  <c r="L1657" i="18"/>
  <c r="E1657" i="18"/>
  <c r="M1657" i="18"/>
  <c r="E3769" i="18"/>
  <c r="M3769" i="18"/>
  <c r="F3769" i="18"/>
  <c r="G3769" i="18"/>
  <c r="H3769" i="18"/>
  <c r="I3769" i="18"/>
  <c r="J3769" i="18"/>
  <c r="D3769" i="18"/>
  <c r="L3769" i="18"/>
  <c r="C3769" i="18"/>
  <c r="K3769" i="18"/>
  <c r="F3463" i="18"/>
  <c r="G3463" i="18"/>
  <c r="H3463" i="18"/>
  <c r="I3463" i="18"/>
  <c r="J3463" i="18"/>
  <c r="C3463" i="18"/>
  <c r="K3463" i="18"/>
  <c r="D3463" i="18"/>
  <c r="L3463" i="18"/>
  <c r="E3463" i="18"/>
  <c r="M3463" i="18"/>
  <c r="I5394" i="18"/>
  <c r="J5394" i="18"/>
  <c r="C5394" i="18"/>
  <c r="K5394" i="18"/>
  <c r="D5394" i="18"/>
  <c r="L5394" i="18"/>
  <c r="E5394" i="18"/>
  <c r="M5394" i="18"/>
  <c r="F5394" i="18"/>
  <c r="G5394" i="18"/>
  <c r="H5394" i="18"/>
  <c r="D225" i="18"/>
  <c r="L225" i="18"/>
  <c r="E225" i="18"/>
  <c r="M225" i="18"/>
  <c r="H225" i="18"/>
  <c r="I225" i="18"/>
  <c r="F225" i="18"/>
  <c r="G225" i="18"/>
  <c r="C225" i="18"/>
  <c r="J225" i="18"/>
  <c r="K225" i="18"/>
  <c r="H3946" i="18"/>
  <c r="I3946" i="18"/>
  <c r="J3946" i="18"/>
  <c r="C3946" i="18"/>
  <c r="K3946" i="18"/>
  <c r="D3946" i="18"/>
  <c r="L3946" i="18"/>
  <c r="E3946" i="18"/>
  <c r="M3946" i="18"/>
  <c r="G3946" i="18"/>
  <c r="F3946" i="18"/>
  <c r="D5459" i="18"/>
  <c r="L5459" i="18"/>
  <c r="E5459" i="18"/>
  <c r="M5459" i="18"/>
  <c r="F5459" i="18"/>
  <c r="G5459" i="18"/>
  <c r="H5459" i="18"/>
  <c r="I5459" i="18"/>
  <c r="J5459" i="18"/>
  <c r="C5459" i="18"/>
  <c r="K5459" i="18"/>
  <c r="I2553" i="18"/>
  <c r="J2553" i="18"/>
  <c r="C2553" i="18"/>
  <c r="K2553" i="18"/>
  <c r="D2553" i="18"/>
  <c r="L2553" i="18"/>
  <c r="E2553" i="18"/>
  <c r="M2553" i="18"/>
  <c r="F2553" i="18"/>
  <c r="G2553" i="18"/>
  <c r="H2553" i="18"/>
  <c r="I2425" i="18"/>
  <c r="J2425" i="18"/>
  <c r="C2425" i="18"/>
  <c r="K2425" i="18"/>
  <c r="D2425" i="18"/>
  <c r="L2425" i="18"/>
  <c r="E2425" i="18"/>
  <c r="M2425" i="18"/>
  <c r="F2425" i="18"/>
  <c r="G2425" i="18"/>
  <c r="H2425" i="18"/>
  <c r="J327" i="18"/>
  <c r="C327" i="18"/>
  <c r="K327" i="18"/>
  <c r="F327" i="18"/>
  <c r="D327" i="18"/>
  <c r="E327" i="18"/>
  <c r="G327" i="18"/>
  <c r="H327" i="18"/>
  <c r="I327" i="18"/>
  <c r="L327" i="18"/>
  <c r="M327" i="18"/>
  <c r="C1525" i="18"/>
  <c r="K1525" i="18"/>
  <c r="D1525" i="18"/>
  <c r="L1525" i="18"/>
  <c r="E1525" i="18"/>
  <c r="M1525" i="18"/>
  <c r="F1525" i="18"/>
  <c r="G1525" i="18"/>
  <c r="H1525" i="18"/>
  <c r="I1525" i="18"/>
  <c r="J1525" i="18"/>
  <c r="K135" i="18"/>
  <c r="M135" i="18"/>
  <c r="D135" i="18"/>
  <c r="F135" i="18"/>
  <c r="F191" i="18"/>
  <c r="G191" i="18"/>
  <c r="J191" i="18"/>
  <c r="M191" i="18"/>
  <c r="C191" i="18"/>
  <c r="H191" i="18"/>
  <c r="K191" i="18"/>
  <c r="L191" i="18"/>
  <c r="D191" i="18"/>
  <c r="E191" i="18"/>
  <c r="I191" i="18"/>
  <c r="G2687" i="18"/>
  <c r="H2687" i="18"/>
  <c r="I2687" i="18"/>
  <c r="J2687" i="18"/>
  <c r="C2687" i="18"/>
  <c r="K2687" i="18"/>
  <c r="D2687" i="18"/>
  <c r="L2687" i="18"/>
  <c r="E2687" i="18"/>
  <c r="M2687" i="18"/>
  <c r="F2687" i="18"/>
  <c r="I5546" i="18"/>
  <c r="J5546" i="18"/>
  <c r="C5546" i="18"/>
  <c r="K5546" i="18"/>
  <c r="D5546" i="18"/>
  <c r="L5546" i="18"/>
  <c r="E5546" i="18"/>
  <c r="M5546" i="18"/>
  <c r="F5546" i="18"/>
  <c r="G5546" i="18"/>
  <c r="H5546" i="18"/>
  <c r="C4977" i="18"/>
  <c r="K4977" i="18"/>
  <c r="L4977" i="18"/>
  <c r="G4977" i="18"/>
  <c r="H4977" i="18"/>
  <c r="I4977" i="18"/>
  <c r="I1407" i="18"/>
  <c r="J1407" i="18"/>
  <c r="C1407" i="18"/>
  <c r="K1407" i="18"/>
  <c r="D1407" i="18"/>
  <c r="L1407" i="18"/>
  <c r="E1407" i="18"/>
  <c r="M1407" i="18"/>
  <c r="F1407" i="18"/>
  <c r="H1407" i="18"/>
  <c r="G1407" i="18"/>
  <c r="G1200" i="18"/>
  <c r="I1200" i="18"/>
  <c r="J1200" i="18"/>
  <c r="C1200" i="18"/>
  <c r="K1200" i="18"/>
  <c r="D1200" i="18"/>
  <c r="L1200" i="18"/>
  <c r="E1200" i="18"/>
  <c r="M1200" i="18"/>
  <c r="F1200" i="18"/>
  <c r="H1200" i="18"/>
  <c r="F926" i="18"/>
  <c r="I926" i="18"/>
  <c r="J926" i="18"/>
  <c r="C926" i="18"/>
  <c r="K926" i="18"/>
  <c r="E926" i="18"/>
  <c r="M926" i="18"/>
  <c r="D926" i="18"/>
  <c r="G926" i="18"/>
  <c r="H926" i="18"/>
  <c r="L926" i="18"/>
  <c r="I3416" i="18"/>
  <c r="J3416" i="18"/>
  <c r="C3416" i="18"/>
  <c r="K3416" i="18"/>
  <c r="D3416" i="18"/>
  <c r="L3416" i="18"/>
  <c r="E3416" i="18"/>
  <c r="M3416" i="18"/>
  <c r="F3416" i="18"/>
  <c r="G3416" i="18"/>
  <c r="H3416" i="18"/>
  <c r="F1582" i="18"/>
  <c r="G1582" i="18"/>
  <c r="H1582" i="18"/>
  <c r="I1582" i="18"/>
  <c r="J1582" i="18"/>
  <c r="C1582" i="18"/>
  <c r="K1582" i="18"/>
  <c r="D1582" i="18"/>
  <c r="L1582" i="18"/>
  <c r="E1582" i="18"/>
  <c r="M1582" i="18"/>
  <c r="J3720" i="18"/>
  <c r="C3720" i="18"/>
  <c r="K3720" i="18"/>
  <c r="D3720" i="18"/>
  <c r="L3720" i="18"/>
  <c r="E3720" i="18"/>
  <c r="M3720" i="18"/>
  <c r="F3720" i="18"/>
  <c r="G3720" i="18"/>
  <c r="I3720" i="18"/>
  <c r="H3720" i="18"/>
  <c r="I1026" i="18"/>
  <c r="J1026" i="18"/>
  <c r="C1026" i="18"/>
  <c r="K1026" i="18"/>
  <c r="D1026" i="18"/>
  <c r="L1026" i="18"/>
  <c r="E1026" i="18"/>
  <c r="M1026" i="18"/>
  <c r="F1026" i="18"/>
  <c r="G1026" i="18"/>
  <c r="H1026" i="18"/>
  <c r="C3646" i="18"/>
  <c r="K3646" i="18"/>
  <c r="D3646" i="18"/>
  <c r="L3646" i="18"/>
  <c r="E3646" i="18"/>
  <c r="M3646" i="18"/>
  <c r="F3646" i="18"/>
  <c r="G3646" i="18"/>
  <c r="H3646" i="18"/>
  <c r="I3646" i="18"/>
  <c r="J3646" i="18"/>
  <c r="D832" i="18"/>
  <c r="L832" i="18"/>
  <c r="G832" i="18"/>
  <c r="H832" i="18"/>
  <c r="I832" i="18"/>
  <c r="C832" i="18"/>
  <c r="K832" i="18"/>
  <c r="F832" i="18"/>
  <c r="J832" i="18"/>
  <c r="M832" i="18"/>
  <c r="E832" i="18"/>
  <c r="D1400" i="18"/>
  <c r="L1400" i="18"/>
  <c r="E1400" i="18"/>
  <c r="M1400" i="18"/>
  <c r="F1400" i="18"/>
  <c r="G1400" i="18"/>
  <c r="H1400" i="18"/>
  <c r="I1400" i="18"/>
  <c r="C1400" i="18"/>
  <c r="K1400" i="18"/>
  <c r="J1400" i="18"/>
  <c r="D2838" i="18"/>
  <c r="L2838" i="18"/>
  <c r="E2838" i="18"/>
  <c r="M2838" i="18"/>
  <c r="F2838" i="18"/>
  <c r="G2838" i="18"/>
  <c r="H2838" i="18"/>
  <c r="I2838" i="18"/>
  <c r="J2838" i="18"/>
  <c r="K2838" i="18"/>
  <c r="C2838" i="18"/>
  <c r="J4846" i="18"/>
  <c r="C4846" i="18"/>
  <c r="K4846" i="18"/>
  <c r="D4846" i="18"/>
  <c r="L4846" i="18"/>
  <c r="E4846" i="18"/>
  <c r="M4846" i="18"/>
  <c r="F4846" i="18"/>
  <c r="G4846" i="18"/>
  <c r="H4846" i="18"/>
  <c r="I4846" i="18"/>
  <c r="J2484" i="18"/>
  <c r="C2484" i="18"/>
  <c r="K2484" i="18"/>
  <c r="D2484" i="18"/>
  <c r="L2484" i="18"/>
  <c r="E2484" i="18"/>
  <c r="M2484" i="18"/>
  <c r="F2484" i="18"/>
  <c r="G2484" i="18"/>
  <c r="H2484" i="18"/>
  <c r="I2484" i="18"/>
  <c r="J144" i="18"/>
  <c r="C144" i="18"/>
  <c r="K144" i="18"/>
  <c r="F144" i="18"/>
  <c r="L144" i="18"/>
  <c r="D144" i="18"/>
  <c r="E144" i="18"/>
  <c r="H144" i="18"/>
  <c r="M144" i="18"/>
  <c r="G144" i="18"/>
  <c r="I144" i="18"/>
  <c r="G4184" i="18"/>
  <c r="H4184" i="18"/>
  <c r="I4184" i="18"/>
  <c r="J4184" i="18"/>
  <c r="C4184" i="18"/>
  <c r="K4184" i="18"/>
  <c r="D4184" i="18"/>
  <c r="L4184" i="18"/>
  <c r="F4184" i="18"/>
  <c r="E4184" i="18"/>
  <c r="M4184" i="18"/>
  <c r="D1787" i="18"/>
  <c r="L1787" i="18"/>
  <c r="E1787" i="18"/>
  <c r="M1787" i="18"/>
  <c r="F1787" i="18"/>
  <c r="G1787" i="18"/>
  <c r="I1787" i="18"/>
  <c r="J1787" i="18"/>
  <c r="C1787" i="18"/>
  <c r="H1787" i="18"/>
  <c r="K1787" i="18"/>
  <c r="H2039" i="18"/>
  <c r="I2039" i="18"/>
  <c r="J2039" i="18"/>
  <c r="C2039" i="18"/>
  <c r="K2039" i="18"/>
  <c r="D2039" i="18"/>
  <c r="L2039" i="18"/>
  <c r="E2039" i="18"/>
  <c r="M2039" i="18"/>
  <c r="F2039" i="18"/>
  <c r="G2039" i="18"/>
  <c r="H5471" i="18"/>
  <c r="I5471" i="18"/>
  <c r="J5471" i="18"/>
  <c r="C5471" i="18"/>
  <c r="K5471" i="18"/>
  <c r="D5471" i="18"/>
  <c r="L5471" i="18"/>
  <c r="E5471" i="18"/>
  <c r="M5471" i="18"/>
  <c r="F5471" i="18"/>
  <c r="G5471" i="18"/>
  <c r="I1034" i="18"/>
  <c r="J1034" i="18"/>
  <c r="C1034" i="18"/>
  <c r="K1034" i="18"/>
  <c r="D1034" i="18"/>
  <c r="L1034" i="18"/>
  <c r="E1034" i="18"/>
  <c r="M1034" i="18"/>
  <c r="F1034" i="18"/>
  <c r="G1034" i="18"/>
  <c r="H1034" i="18"/>
  <c r="J4313" i="18"/>
  <c r="C4313" i="18"/>
  <c r="K4313" i="18"/>
  <c r="D4313" i="18"/>
  <c r="L4313" i="18"/>
  <c r="E4313" i="18"/>
  <c r="M4313" i="18"/>
  <c r="F4313" i="18"/>
  <c r="G4313" i="18"/>
  <c r="I4313" i="18"/>
  <c r="H4313" i="18"/>
  <c r="D4111" i="18"/>
  <c r="L4111" i="18"/>
  <c r="E4111" i="18"/>
  <c r="M4111" i="18"/>
  <c r="F4111" i="18"/>
  <c r="G4111" i="18"/>
  <c r="H4111" i="18"/>
  <c r="I4111" i="18"/>
  <c r="C4111" i="18"/>
  <c r="K4111" i="18"/>
  <c r="J4111" i="18"/>
  <c r="H4624" i="18"/>
  <c r="I4624" i="18"/>
  <c r="J4624" i="18"/>
  <c r="C4624" i="18"/>
  <c r="K4624" i="18"/>
  <c r="D4624" i="18"/>
  <c r="L4624" i="18"/>
  <c r="F4624" i="18"/>
  <c r="E4624" i="18"/>
  <c r="G4624" i="18"/>
  <c r="M4624" i="18"/>
  <c r="E153" i="18"/>
  <c r="M153" i="18"/>
  <c r="F153" i="18"/>
  <c r="I153" i="18"/>
  <c r="L153" i="18"/>
  <c r="G153" i="18"/>
  <c r="D153" i="18"/>
  <c r="C153" i="18"/>
  <c r="K153" i="18"/>
  <c r="J153" i="18"/>
  <c r="H153" i="18"/>
  <c r="E60" i="18"/>
  <c r="H60" i="18"/>
  <c r="I60" i="18"/>
  <c r="C60" i="18"/>
  <c r="L60" i="18"/>
  <c r="G60" i="18"/>
  <c r="J60" i="18"/>
  <c r="M60" i="18"/>
  <c r="D60" i="18"/>
  <c r="F60" i="18"/>
  <c r="K60" i="18"/>
  <c r="G1136" i="18"/>
  <c r="I1136" i="18"/>
  <c r="J1136" i="18"/>
  <c r="C1136" i="18"/>
  <c r="K1136" i="18"/>
  <c r="D1136" i="18"/>
  <c r="L1136" i="18"/>
  <c r="E1136" i="18"/>
  <c r="M1136" i="18"/>
  <c r="F1136" i="18"/>
  <c r="H1136" i="18"/>
  <c r="H4880" i="18"/>
  <c r="I4880" i="18"/>
  <c r="J4880" i="18"/>
  <c r="C4880" i="18"/>
  <c r="K4880" i="18"/>
  <c r="D4880" i="18"/>
  <c r="L4880" i="18"/>
  <c r="E4880" i="18"/>
  <c r="M4880" i="18"/>
  <c r="F4880" i="18"/>
  <c r="G4880" i="18"/>
  <c r="C4649" i="18"/>
  <c r="K4649" i="18"/>
  <c r="D4649" i="18"/>
  <c r="L4649" i="18"/>
  <c r="E4649" i="18"/>
  <c r="M4649" i="18"/>
  <c r="F4649" i="18"/>
  <c r="G4649" i="18"/>
  <c r="I4649" i="18"/>
  <c r="H4649" i="18"/>
  <c r="J4649" i="18"/>
  <c r="E3277" i="18"/>
  <c r="M3277" i="18"/>
  <c r="F3277" i="18"/>
  <c r="G3277" i="18"/>
  <c r="H3277" i="18"/>
  <c r="I3277" i="18"/>
  <c r="J3277" i="18"/>
  <c r="C3277" i="18"/>
  <c r="D3277" i="18"/>
  <c r="K3277" i="18"/>
  <c r="L3277" i="18"/>
  <c r="J2800" i="18"/>
  <c r="C2800" i="18"/>
  <c r="K2800" i="18"/>
  <c r="D2800" i="18"/>
  <c r="L2800" i="18"/>
  <c r="E2800" i="18"/>
  <c r="M2800" i="18"/>
  <c r="F2800" i="18"/>
  <c r="G2800" i="18"/>
  <c r="H2800" i="18"/>
  <c r="I2800" i="18"/>
  <c r="F1857" i="18"/>
  <c r="G1857" i="18"/>
  <c r="H1857" i="18"/>
  <c r="I1857" i="18"/>
  <c r="J1857" i="18"/>
  <c r="C1857" i="18"/>
  <c r="K1857" i="18"/>
  <c r="D1857" i="18"/>
  <c r="L1857" i="18"/>
  <c r="E1857" i="18"/>
  <c r="M1857" i="18"/>
  <c r="I3709" i="18"/>
  <c r="J3709" i="18"/>
  <c r="C3709" i="18"/>
  <c r="K3709" i="18"/>
  <c r="D3709" i="18"/>
  <c r="L3709" i="18"/>
  <c r="E3709" i="18"/>
  <c r="M3709" i="18"/>
  <c r="F3709" i="18"/>
  <c r="H3709" i="18"/>
  <c r="G3709" i="18"/>
  <c r="F1366" i="18"/>
  <c r="G1366" i="18"/>
  <c r="H1366" i="18"/>
  <c r="I1366" i="18"/>
  <c r="J1366" i="18"/>
  <c r="C1366" i="18"/>
  <c r="K1366" i="18"/>
  <c r="E1366" i="18"/>
  <c r="M1366" i="18"/>
  <c r="D1366" i="18"/>
  <c r="L1366" i="18"/>
  <c r="J5789" i="18"/>
  <c r="C5789" i="18"/>
  <c r="K5789" i="18"/>
  <c r="D5789" i="18"/>
  <c r="L5789" i="18"/>
  <c r="E5789" i="18"/>
  <c r="M5789" i="18"/>
  <c r="F5789" i="18"/>
  <c r="G5789" i="18"/>
  <c r="H5789" i="18"/>
  <c r="I5789" i="18"/>
  <c r="J701" i="18"/>
  <c r="C701" i="18"/>
  <c r="K701" i="18"/>
  <c r="D701" i="18"/>
  <c r="L701" i="18"/>
  <c r="E701" i="18"/>
  <c r="M701" i="18"/>
  <c r="F701" i="18"/>
  <c r="G701" i="18"/>
  <c r="H701" i="18"/>
  <c r="I701" i="18"/>
  <c r="E990" i="18"/>
  <c r="M990" i="18"/>
  <c r="F990" i="18"/>
  <c r="G990" i="18"/>
  <c r="H990" i="18"/>
  <c r="I990" i="18"/>
  <c r="J990" i="18"/>
  <c r="C990" i="18"/>
  <c r="K990" i="18"/>
  <c r="D990" i="18"/>
  <c r="L990" i="18"/>
  <c r="F3575" i="18"/>
  <c r="G3575" i="18"/>
  <c r="H3575" i="18"/>
  <c r="I3575" i="18"/>
  <c r="J3575" i="18"/>
  <c r="C3575" i="18"/>
  <c r="K3575" i="18"/>
  <c r="D3575" i="18"/>
  <c r="L3575" i="18"/>
  <c r="M3575" i="18"/>
  <c r="E3575" i="18"/>
  <c r="I372" i="18"/>
  <c r="J372" i="18"/>
  <c r="E372" i="18"/>
  <c r="M372" i="18"/>
  <c r="K372" i="18"/>
  <c r="L372" i="18"/>
  <c r="D372" i="18"/>
  <c r="F372" i="18"/>
  <c r="G372" i="18"/>
  <c r="C372" i="18"/>
  <c r="H372" i="18"/>
  <c r="F1430" i="18"/>
  <c r="G1430" i="18"/>
  <c r="H1430" i="18"/>
  <c r="I1430" i="18"/>
  <c r="J1430" i="18"/>
  <c r="C1430" i="18"/>
  <c r="K1430" i="18"/>
  <c r="E1430" i="18"/>
  <c r="M1430" i="18"/>
  <c r="D1430" i="18"/>
  <c r="L1430" i="18"/>
  <c r="I4078" i="18"/>
  <c r="J4078" i="18"/>
  <c r="C4078" i="18"/>
  <c r="K4078" i="18"/>
  <c r="D4078" i="18"/>
  <c r="L4078" i="18"/>
  <c r="E4078" i="18"/>
  <c r="M4078" i="18"/>
  <c r="F4078" i="18"/>
  <c r="H4078" i="18"/>
  <c r="G4078" i="18"/>
  <c r="E5159" i="18"/>
  <c r="M5159" i="18"/>
  <c r="F5159" i="18"/>
  <c r="G5159" i="18"/>
  <c r="H5159" i="18"/>
  <c r="I5159" i="18"/>
  <c r="J5159" i="18"/>
  <c r="K5159" i="18"/>
  <c r="L5159" i="18"/>
  <c r="C5159" i="18"/>
  <c r="D5159" i="18"/>
  <c r="C3526" i="18"/>
  <c r="K3526" i="18"/>
  <c r="D3526" i="18"/>
  <c r="L3526" i="18"/>
  <c r="E3526" i="18"/>
  <c r="M3526" i="18"/>
  <c r="F3526" i="18"/>
  <c r="G3526" i="18"/>
  <c r="H3526" i="18"/>
  <c r="I3526" i="18"/>
  <c r="J3526" i="18"/>
  <c r="D3282" i="18"/>
  <c r="L3282" i="18"/>
  <c r="E3282" i="18"/>
  <c r="M3282" i="18"/>
  <c r="F3282" i="18"/>
  <c r="G3282" i="18"/>
  <c r="H3282" i="18"/>
  <c r="I3282" i="18"/>
  <c r="C3282" i="18"/>
  <c r="J3282" i="18"/>
  <c r="K3282" i="18"/>
  <c r="I3281" i="18"/>
  <c r="J3281" i="18"/>
  <c r="C3281" i="18"/>
  <c r="K3281" i="18"/>
  <c r="D3281" i="18"/>
  <c r="L3281" i="18"/>
  <c r="E3281" i="18"/>
  <c r="M3281" i="18"/>
  <c r="F3281" i="18"/>
  <c r="G3281" i="18"/>
  <c r="H3281" i="18"/>
  <c r="J5142" i="18"/>
  <c r="C5142" i="18"/>
  <c r="K5142" i="18"/>
  <c r="D5142" i="18"/>
  <c r="L5142" i="18"/>
  <c r="E5142" i="18"/>
  <c r="M5142" i="18"/>
  <c r="F5142" i="18"/>
  <c r="G5142" i="18"/>
  <c r="H5142" i="18"/>
  <c r="I5142" i="18"/>
  <c r="G4088" i="18"/>
  <c r="H4088" i="18"/>
  <c r="I4088" i="18"/>
  <c r="J4088" i="18"/>
  <c r="C4088" i="18"/>
  <c r="K4088" i="18"/>
  <c r="D4088" i="18"/>
  <c r="L4088" i="18"/>
  <c r="F4088" i="18"/>
  <c r="M4088" i="18"/>
  <c r="E4088" i="18"/>
  <c r="D979" i="18"/>
  <c r="L979" i="18"/>
  <c r="E979" i="18"/>
  <c r="M979" i="18"/>
  <c r="F979" i="18"/>
  <c r="G979" i="18"/>
  <c r="H979" i="18"/>
  <c r="I979" i="18"/>
  <c r="J979" i="18"/>
  <c r="C979" i="18"/>
  <c r="K979" i="18"/>
  <c r="D4167" i="18"/>
  <c r="L4167" i="18"/>
  <c r="E4167" i="18"/>
  <c r="M4167" i="18"/>
  <c r="F4167" i="18"/>
  <c r="G4167" i="18"/>
  <c r="H4167" i="18"/>
  <c r="I4167" i="18"/>
  <c r="C4167" i="18"/>
  <c r="K4167" i="18"/>
  <c r="J4167" i="18"/>
  <c r="E467" i="18"/>
  <c r="M467" i="18"/>
  <c r="F467" i="18"/>
  <c r="I467" i="18"/>
  <c r="H467" i="18"/>
  <c r="J467" i="18"/>
  <c r="C467" i="18"/>
  <c r="D467" i="18"/>
  <c r="G467" i="18"/>
  <c r="L467" i="18"/>
  <c r="K467" i="18"/>
  <c r="G2523" i="18"/>
  <c r="H2523" i="18"/>
  <c r="I2523" i="18"/>
  <c r="J2523" i="18"/>
  <c r="C2523" i="18"/>
  <c r="K2523" i="18"/>
  <c r="D2523" i="18"/>
  <c r="L2523" i="18"/>
  <c r="E2523" i="18"/>
  <c r="M2523" i="18"/>
  <c r="F2523" i="18"/>
  <c r="G5061" i="18"/>
  <c r="H5061" i="18"/>
  <c r="I5061" i="18"/>
  <c r="J5061" i="18"/>
  <c r="C5061" i="18"/>
  <c r="K5061" i="18"/>
  <c r="D5061" i="18"/>
  <c r="L5061" i="18"/>
  <c r="E5061" i="18"/>
  <c r="M5061" i="18"/>
  <c r="F5061" i="18"/>
  <c r="F5233" i="18"/>
  <c r="G5233" i="18"/>
  <c r="H5233" i="18"/>
  <c r="I5233" i="18"/>
  <c r="J5233" i="18"/>
  <c r="C5233" i="18"/>
  <c r="K5233" i="18"/>
  <c r="D5233" i="18"/>
  <c r="L5233" i="18"/>
  <c r="E5233" i="18"/>
  <c r="M5233" i="18"/>
  <c r="H2478" i="18"/>
  <c r="I2478" i="18"/>
  <c r="J2478" i="18"/>
  <c r="C2478" i="18"/>
  <c r="K2478" i="18"/>
  <c r="D2478" i="18"/>
  <c r="L2478" i="18"/>
  <c r="E2478" i="18"/>
  <c r="M2478" i="18"/>
  <c r="F2478" i="18"/>
  <c r="G2478" i="18"/>
  <c r="E5995" i="18"/>
  <c r="M5995" i="18"/>
  <c r="F5995" i="18"/>
  <c r="G5995" i="18"/>
  <c r="H5995" i="18"/>
  <c r="I5995" i="18"/>
  <c r="J5995" i="18"/>
  <c r="D5995" i="18"/>
  <c r="L5995" i="18"/>
  <c r="K5995" i="18"/>
  <c r="C5995" i="18"/>
  <c r="H2406" i="18"/>
  <c r="I2406" i="18"/>
  <c r="J2406" i="18"/>
  <c r="C2406" i="18"/>
  <c r="K2406" i="18"/>
  <c r="D2406" i="18"/>
  <c r="L2406" i="18"/>
  <c r="E2406" i="18"/>
  <c r="M2406" i="18"/>
  <c r="F2406" i="18"/>
  <c r="G2406" i="18"/>
  <c r="F5321" i="18"/>
  <c r="G5321" i="18"/>
  <c r="H5321" i="18"/>
  <c r="I5321" i="18"/>
  <c r="J5321" i="18"/>
  <c r="C5321" i="18"/>
  <c r="K5321" i="18"/>
  <c r="D5321" i="18"/>
  <c r="L5321" i="18"/>
  <c r="E5321" i="18"/>
  <c r="M5321" i="18"/>
  <c r="G4669" i="18"/>
  <c r="H4669" i="18"/>
  <c r="I4669" i="18"/>
  <c r="J4669" i="18"/>
  <c r="C4669" i="18"/>
  <c r="K4669" i="18"/>
  <c r="E4669" i="18"/>
  <c r="M4669" i="18"/>
  <c r="D4669" i="18"/>
  <c r="F4669" i="18"/>
  <c r="L4669" i="18"/>
  <c r="I6095" i="18"/>
  <c r="J6095" i="18"/>
  <c r="C6095" i="18"/>
  <c r="K6095" i="18"/>
  <c r="D6095" i="18"/>
  <c r="L6095" i="18"/>
  <c r="E6095" i="18"/>
  <c r="M6095" i="18"/>
  <c r="F6095" i="18"/>
  <c r="H6095" i="18"/>
  <c r="G6095" i="18"/>
  <c r="C5145" i="18"/>
  <c r="K5145" i="18"/>
  <c r="D5145" i="18"/>
  <c r="L5145" i="18"/>
  <c r="E5145" i="18"/>
  <c r="M5145" i="18"/>
  <c r="F5145" i="18"/>
  <c r="G5145" i="18"/>
  <c r="H5145" i="18"/>
  <c r="I5145" i="18"/>
  <c r="J5145" i="18"/>
  <c r="H2278" i="18"/>
  <c r="I2278" i="18"/>
  <c r="J2278" i="18"/>
  <c r="C2278" i="18"/>
  <c r="K2278" i="18"/>
  <c r="D2278" i="18"/>
  <c r="L2278" i="18"/>
  <c r="E2278" i="18"/>
  <c r="M2278" i="18"/>
  <c r="F2278" i="18"/>
  <c r="G2278" i="18"/>
  <c r="F846" i="18"/>
  <c r="I846" i="18"/>
  <c r="J846" i="18"/>
  <c r="C846" i="18"/>
  <c r="K846" i="18"/>
  <c r="E846" i="18"/>
  <c r="M846" i="18"/>
  <c r="D846" i="18"/>
  <c r="G846" i="18"/>
  <c r="H846" i="18"/>
  <c r="L846" i="18"/>
  <c r="H5988" i="18"/>
  <c r="I5988" i="18"/>
  <c r="J5988" i="18"/>
  <c r="C5988" i="18"/>
  <c r="K5988" i="18"/>
  <c r="D5988" i="18"/>
  <c r="L5988" i="18"/>
  <c r="E5988" i="18"/>
  <c r="M5988" i="18"/>
  <c r="G5988" i="18"/>
  <c r="F5988" i="18"/>
  <c r="I5674" i="18"/>
  <c r="J5674" i="18"/>
  <c r="C5674" i="18"/>
  <c r="K5674" i="18"/>
  <c r="D5674" i="18"/>
  <c r="L5674" i="18"/>
  <c r="E5674" i="18"/>
  <c r="M5674" i="18"/>
  <c r="F5674" i="18"/>
  <c r="G5674" i="18"/>
  <c r="H5674" i="18"/>
  <c r="F4557" i="18"/>
  <c r="G4557" i="18"/>
  <c r="H4557" i="18"/>
  <c r="I4557" i="18"/>
  <c r="J4557" i="18"/>
  <c r="C4557" i="18"/>
  <c r="K4557" i="18"/>
  <c r="E4557" i="18"/>
  <c r="M4557" i="18"/>
  <c r="D4557" i="18"/>
  <c r="L4557" i="18"/>
  <c r="I2353" i="18"/>
  <c r="J2353" i="18"/>
  <c r="C2353" i="18"/>
  <c r="K2353" i="18"/>
  <c r="D2353" i="18"/>
  <c r="L2353" i="18"/>
  <c r="E2353" i="18"/>
  <c r="M2353" i="18"/>
  <c r="F2353" i="18"/>
  <c r="G2353" i="18"/>
  <c r="H2353" i="18"/>
  <c r="E4154" i="18"/>
  <c r="M4154" i="18"/>
  <c r="F4154" i="18"/>
  <c r="G4154" i="18"/>
  <c r="H4154" i="18"/>
  <c r="I4154" i="18"/>
  <c r="J4154" i="18"/>
  <c r="D4154" i="18"/>
  <c r="L4154" i="18"/>
  <c r="C4154" i="18"/>
  <c r="K4154" i="18"/>
  <c r="H287" i="18"/>
  <c r="J287" i="18"/>
  <c r="C287" i="18"/>
  <c r="K287" i="18"/>
  <c r="D287" i="18"/>
  <c r="L287" i="18"/>
  <c r="F287" i="18"/>
  <c r="E287" i="18"/>
  <c r="G287" i="18"/>
  <c r="I287" i="18"/>
  <c r="M287" i="18"/>
  <c r="C2999" i="18"/>
  <c r="K2999" i="18"/>
  <c r="D2999" i="18"/>
  <c r="L2999" i="18"/>
  <c r="E2999" i="18"/>
  <c r="M2999" i="18"/>
  <c r="F2999" i="18"/>
  <c r="G2999" i="18"/>
  <c r="H2999" i="18"/>
  <c r="I2999" i="18"/>
  <c r="J2999" i="18"/>
  <c r="C2611" i="18"/>
  <c r="K2611" i="18"/>
  <c r="D2611" i="18"/>
  <c r="L2611" i="18"/>
  <c r="E2611" i="18"/>
  <c r="M2611" i="18"/>
  <c r="F2611" i="18"/>
  <c r="G2611" i="18"/>
  <c r="H2611" i="18"/>
  <c r="I2611" i="18"/>
  <c r="J2611" i="18"/>
  <c r="D3894" i="18"/>
  <c r="L3894" i="18"/>
  <c r="E3894" i="18"/>
  <c r="M3894" i="18"/>
  <c r="F3894" i="18"/>
  <c r="G3894" i="18"/>
  <c r="H3894" i="18"/>
  <c r="I3894" i="18"/>
  <c r="C3894" i="18"/>
  <c r="K3894" i="18"/>
  <c r="J3894" i="18"/>
  <c r="H4928" i="18"/>
  <c r="I4928" i="18"/>
  <c r="J4928" i="18"/>
  <c r="C4928" i="18"/>
  <c r="K4928" i="18"/>
  <c r="D4928" i="18"/>
  <c r="L4928" i="18"/>
  <c r="E4928" i="18"/>
  <c r="M4928" i="18"/>
  <c r="F4928" i="18"/>
  <c r="G4928" i="18"/>
  <c r="C1220" i="18"/>
  <c r="K1220" i="18"/>
  <c r="E1220" i="18"/>
  <c r="M1220" i="18"/>
  <c r="F1220" i="18"/>
  <c r="G1220" i="18"/>
  <c r="H1220" i="18"/>
  <c r="I1220" i="18"/>
  <c r="D1220" i="18"/>
  <c r="J1220" i="18"/>
  <c r="L1220" i="18"/>
  <c r="F3008" i="18"/>
  <c r="G3008" i="18"/>
  <c r="H3008" i="18"/>
  <c r="I3008" i="18"/>
  <c r="J3008" i="18"/>
  <c r="C3008" i="18"/>
  <c r="K3008" i="18"/>
  <c r="D3008" i="18"/>
  <c r="L3008" i="18"/>
  <c r="E3008" i="18"/>
  <c r="M3008" i="18"/>
  <c r="C3159" i="18"/>
  <c r="K3159" i="18"/>
  <c r="D3159" i="18"/>
  <c r="L3159" i="18"/>
  <c r="E3159" i="18"/>
  <c r="M3159" i="18"/>
  <c r="F3159" i="18"/>
  <c r="G3159" i="18"/>
  <c r="H3159" i="18"/>
  <c r="I3159" i="18"/>
  <c r="J3159" i="18"/>
  <c r="H2930" i="18"/>
  <c r="J2930" i="18"/>
  <c r="C2930" i="18"/>
  <c r="K2930" i="18"/>
  <c r="D2930" i="18"/>
  <c r="L2930" i="18"/>
  <c r="E2930" i="18"/>
  <c r="M2930" i="18"/>
  <c r="F2930" i="18"/>
  <c r="G2930" i="18"/>
  <c r="I2930" i="18"/>
  <c r="D3601" i="18"/>
  <c r="L3601" i="18"/>
  <c r="E3601" i="18"/>
  <c r="M3601" i="18"/>
  <c r="F3601" i="18"/>
  <c r="G3601" i="18"/>
  <c r="H3601" i="18"/>
  <c r="I3601" i="18"/>
  <c r="C3601" i="18"/>
  <c r="K3601" i="18"/>
  <c r="J3601" i="18"/>
  <c r="E5422" i="18"/>
  <c r="M5422" i="18"/>
  <c r="F5422" i="18"/>
  <c r="G5422" i="18"/>
  <c r="H5422" i="18"/>
  <c r="I5422" i="18"/>
  <c r="J5422" i="18"/>
  <c r="C5422" i="18"/>
  <c r="K5422" i="18"/>
  <c r="D5422" i="18"/>
  <c r="L5422" i="18"/>
  <c r="J4614" i="18"/>
  <c r="C4614" i="18"/>
  <c r="K4614" i="18"/>
  <c r="D4614" i="18"/>
  <c r="L4614" i="18"/>
  <c r="E4614" i="18"/>
  <c r="M4614" i="18"/>
  <c r="F4614" i="18"/>
  <c r="H4614" i="18"/>
  <c r="G4614" i="18"/>
  <c r="I4614" i="18"/>
  <c r="C5880" i="18"/>
  <c r="K5880" i="18"/>
  <c r="D5880" i="18"/>
  <c r="L5880" i="18"/>
  <c r="E5880" i="18"/>
  <c r="M5880" i="18"/>
  <c r="F5880" i="18"/>
  <c r="G5880" i="18"/>
  <c r="H5880" i="18"/>
  <c r="J5880" i="18"/>
  <c r="I5880" i="18"/>
  <c r="I2313" i="18"/>
  <c r="J2313" i="18"/>
  <c r="C2313" i="18"/>
  <c r="K2313" i="18"/>
  <c r="D2313" i="18"/>
  <c r="L2313" i="18"/>
  <c r="E2313" i="18"/>
  <c r="M2313" i="18"/>
  <c r="F2313" i="18"/>
  <c r="G2313" i="18"/>
  <c r="H2313" i="18"/>
  <c r="J2768" i="18"/>
  <c r="C2768" i="18"/>
  <c r="K2768" i="18"/>
  <c r="D2768" i="18"/>
  <c r="L2768" i="18"/>
  <c r="E2768" i="18"/>
  <c r="M2768" i="18"/>
  <c r="F2768" i="18"/>
  <c r="G2768" i="18"/>
  <c r="H2768" i="18"/>
  <c r="I2768" i="18"/>
  <c r="G3831" i="18"/>
  <c r="H3831" i="18"/>
  <c r="I3831" i="18"/>
  <c r="J3831" i="18"/>
  <c r="C3831" i="18"/>
  <c r="K3831" i="18"/>
  <c r="D3831" i="18"/>
  <c r="L3831" i="18"/>
  <c r="F3831" i="18"/>
  <c r="E3831" i="18"/>
  <c r="M3831" i="18"/>
  <c r="J4417" i="18"/>
  <c r="C4417" i="18"/>
  <c r="K4417" i="18"/>
  <c r="D4417" i="18"/>
  <c r="L4417" i="18"/>
  <c r="E4417" i="18"/>
  <c r="M4417" i="18"/>
  <c r="F4417" i="18"/>
  <c r="G4417" i="18"/>
  <c r="I4417" i="18"/>
  <c r="H4417" i="18"/>
  <c r="F1105" i="18"/>
  <c r="G1105" i="18"/>
  <c r="H1105" i="18"/>
  <c r="I1105" i="18"/>
  <c r="J1105" i="18"/>
  <c r="E1105" i="18"/>
  <c r="L1105" i="18"/>
  <c r="M1105" i="18"/>
  <c r="C1105" i="18"/>
  <c r="D1105" i="18"/>
  <c r="K1105" i="18"/>
  <c r="H4896" i="18"/>
  <c r="I4896" i="18"/>
  <c r="J4896" i="18"/>
  <c r="C4896" i="18"/>
  <c r="K4896" i="18"/>
  <c r="D4896" i="18"/>
  <c r="L4896" i="18"/>
  <c r="E4896" i="18"/>
  <c r="M4896" i="18"/>
  <c r="F4896" i="18"/>
  <c r="G4896" i="18"/>
  <c r="D4900" i="18"/>
  <c r="L4900" i="18"/>
  <c r="E4900" i="18"/>
  <c r="M4900" i="18"/>
  <c r="F4900" i="18"/>
  <c r="G4900" i="18"/>
  <c r="H4900" i="18"/>
  <c r="I4900" i="18"/>
  <c r="J4900" i="18"/>
  <c r="C4900" i="18"/>
  <c r="K4900" i="18"/>
  <c r="C3031" i="18"/>
  <c r="K3031" i="18"/>
  <c r="D3031" i="18"/>
  <c r="L3031" i="18"/>
  <c r="E3031" i="18"/>
  <c r="M3031" i="18"/>
  <c r="F3031" i="18"/>
  <c r="G3031" i="18"/>
  <c r="H3031" i="18"/>
  <c r="I3031" i="18"/>
  <c r="J3031" i="18"/>
  <c r="H3381" i="18"/>
  <c r="I3381" i="18"/>
  <c r="J3381" i="18"/>
  <c r="C3381" i="18"/>
  <c r="K3381" i="18"/>
  <c r="D3381" i="18"/>
  <c r="L3381" i="18"/>
  <c r="E3381" i="18"/>
  <c r="M3381" i="18"/>
  <c r="F3381" i="18"/>
  <c r="G3381" i="18"/>
  <c r="I2661" i="18"/>
  <c r="J2661" i="18"/>
  <c r="C2661" i="18"/>
  <c r="K2661" i="18"/>
  <c r="D2661" i="18"/>
  <c r="L2661" i="18"/>
  <c r="E2661" i="18"/>
  <c r="M2661" i="18"/>
  <c r="F2661" i="18"/>
  <c r="G2661" i="18"/>
  <c r="H2661" i="18"/>
  <c r="E4959" i="18"/>
  <c r="M4959" i="18"/>
  <c r="F4959" i="18"/>
  <c r="G4959" i="18"/>
  <c r="H4959" i="18"/>
  <c r="I4959" i="18"/>
  <c r="J4959" i="18"/>
  <c r="C4959" i="18"/>
  <c r="K4959" i="18"/>
  <c r="D4959" i="18"/>
  <c r="L4959" i="18"/>
  <c r="C3550" i="18"/>
  <c r="K3550" i="18"/>
  <c r="D3550" i="18"/>
  <c r="L3550" i="18"/>
  <c r="E3550" i="18"/>
  <c r="M3550" i="18"/>
  <c r="F3550" i="18"/>
  <c r="G3550" i="18"/>
  <c r="H3550" i="18"/>
  <c r="I3550" i="18"/>
  <c r="J3550" i="18"/>
  <c r="D3710" i="18"/>
  <c r="L3710" i="18"/>
  <c r="E3710" i="18"/>
  <c r="M3710" i="18"/>
  <c r="F3710" i="18"/>
  <c r="G3710" i="18"/>
  <c r="H3710" i="18"/>
  <c r="I3710" i="18"/>
  <c r="C3710" i="18"/>
  <c r="K3710" i="18"/>
  <c r="J3710" i="18"/>
  <c r="D4055" i="18"/>
  <c r="L4055" i="18"/>
  <c r="E4055" i="18"/>
  <c r="M4055" i="18"/>
  <c r="F4055" i="18"/>
  <c r="G4055" i="18"/>
  <c r="H4055" i="18"/>
  <c r="I4055" i="18"/>
  <c r="C4055" i="18"/>
  <c r="K4055" i="18"/>
  <c r="J4055" i="18"/>
  <c r="E435" i="18"/>
  <c r="M435" i="18"/>
  <c r="F435" i="18"/>
  <c r="I435" i="18"/>
  <c r="C435" i="18"/>
  <c r="H435" i="18"/>
  <c r="D435" i="18"/>
  <c r="G435" i="18"/>
  <c r="J435" i="18"/>
  <c r="K435" i="18"/>
  <c r="L435" i="18"/>
  <c r="J5469" i="18"/>
  <c r="C5469" i="18"/>
  <c r="K5469" i="18"/>
  <c r="D5469" i="18"/>
  <c r="L5469" i="18"/>
  <c r="E5469" i="18"/>
  <c r="M5469" i="18"/>
  <c r="F5469" i="18"/>
  <c r="G5469" i="18"/>
  <c r="H5469" i="18"/>
  <c r="I5469" i="18"/>
  <c r="H5940" i="18"/>
  <c r="I5940" i="18"/>
  <c r="J5940" i="18"/>
  <c r="C5940" i="18"/>
  <c r="K5940" i="18"/>
  <c r="D5940" i="18"/>
  <c r="L5940" i="18"/>
  <c r="E5940" i="18"/>
  <c r="M5940" i="18"/>
  <c r="G5940" i="18"/>
  <c r="F5940" i="18"/>
  <c r="J5541" i="18"/>
  <c r="C5541" i="18"/>
  <c r="K5541" i="18"/>
  <c r="D5541" i="18"/>
  <c r="L5541" i="18"/>
  <c r="E5541" i="18"/>
  <c r="M5541" i="18"/>
  <c r="F5541" i="18"/>
  <c r="G5541" i="18"/>
  <c r="H5541" i="18"/>
  <c r="I5541" i="18"/>
  <c r="H4411" i="18"/>
  <c r="I4411" i="18"/>
  <c r="J4411" i="18"/>
  <c r="C4411" i="18"/>
  <c r="K4411" i="18"/>
  <c r="D4411" i="18"/>
  <c r="L4411" i="18"/>
  <c r="E4411" i="18"/>
  <c r="M4411" i="18"/>
  <c r="G4411" i="18"/>
  <c r="F4411" i="18"/>
  <c r="I3249" i="18"/>
  <c r="J3249" i="18"/>
  <c r="C3249" i="18"/>
  <c r="K3249" i="18"/>
  <c r="D3249" i="18"/>
  <c r="L3249" i="18"/>
  <c r="E3249" i="18"/>
  <c r="M3249" i="18"/>
  <c r="F3249" i="18"/>
  <c r="G3249" i="18"/>
  <c r="H3249" i="18"/>
  <c r="D4079" i="18"/>
  <c r="L4079" i="18"/>
  <c r="E4079" i="18"/>
  <c r="M4079" i="18"/>
  <c r="F4079" i="18"/>
  <c r="G4079" i="18"/>
  <c r="H4079" i="18"/>
  <c r="I4079" i="18"/>
  <c r="C4079" i="18"/>
  <c r="K4079" i="18"/>
  <c r="J4079" i="18"/>
  <c r="J3539" i="18"/>
  <c r="C3539" i="18"/>
  <c r="K3539" i="18"/>
  <c r="D3539" i="18"/>
  <c r="L3539" i="18"/>
  <c r="E3539" i="18"/>
  <c r="M3539" i="18"/>
  <c r="F3539" i="18"/>
  <c r="G3539" i="18"/>
  <c r="H3539" i="18"/>
  <c r="I3539" i="18"/>
  <c r="G2427" i="18"/>
  <c r="H2427" i="18"/>
  <c r="I2427" i="18"/>
  <c r="J2427" i="18"/>
  <c r="C2427" i="18"/>
  <c r="K2427" i="18"/>
  <c r="D2427" i="18"/>
  <c r="L2427" i="18"/>
  <c r="E2427" i="18"/>
  <c r="M2427" i="18"/>
  <c r="F2427" i="18"/>
  <c r="D2346" i="18"/>
  <c r="L2346" i="18"/>
  <c r="E2346" i="18"/>
  <c r="M2346" i="18"/>
  <c r="F2346" i="18"/>
  <c r="G2346" i="18"/>
  <c r="H2346" i="18"/>
  <c r="I2346" i="18"/>
  <c r="J2346" i="18"/>
  <c r="C2346" i="18"/>
  <c r="K2346" i="18"/>
  <c r="E5127" i="18"/>
  <c r="M5127" i="18"/>
  <c r="F5127" i="18"/>
  <c r="G5127" i="18"/>
  <c r="H5127" i="18"/>
  <c r="I5127" i="18"/>
  <c r="J5127" i="18"/>
  <c r="K5127" i="18"/>
  <c r="L5127" i="18"/>
  <c r="C5127" i="18"/>
  <c r="D5127" i="18"/>
  <c r="E4274" i="18"/>
  <c r="M4274" i="18"/>
  <c r="F4274" i="18"/>
  <c r="G4274" i="18"/>
  <c r="H4274" i="18"/>
  <c r="I4274" i="18"/>
  <c r="J4274" i="18"/>
  <c r="D4274" i="18"/>
  <c r="L4274" i="18"/>
  <c r="C4274" i="18"/>
  <c r="K4274" i="18"/>
  <c r="H575" i="18"/>
  <c r="I575" i="18"/>
  <c r="D575" i="18"/>
  <c r="L575" i="18"/>
  <c r="C575" i="18"/>
  <c r="F575" i="18"/>
  <c r="G575" i="18"/>
  <c r="J575" i="18"/>
  <c r="M575" i="18"/>
  <c r="E575" i="18"/>
  <c r="K575" i="18"/>
  <c r="C4857" i="18"/>
  <c r="K4857" i="18"/>
  <c r="D4857" i="18"/>
  <c r="L4857" i="18"/>
  <c r="E4857" i="18"/>
  <c r="M4857" i="18"/>
  <c r="F4857" i="18"/>
  <c r="G4857" i="18"/>
  <c r="H4857" i="18"/>
  <c r="I4857" i="18"/>
  <c r="J4857" i="18"/>
  <c r="H436" i="18"/>
  <c r="I436" i="18"/>
  <c r="D436" i="18"/>
  <c r="L436" i="18"/>
  <c r="C436" i="18"/>
  <c r="G436" i="18"/>
  <c r="J436" i="18"/>
  <c r="K436" i="18"/>
  <c r="M436" i="18"/>
  <c r="F436" i="18"/>
  <c r="E436" i="18"/>
  <c r="D257" i="18"/>
  <c r="L257" i="18"/>
  <c r="E257" i="18"/>
  <c r="M257" i="18"/>
  <c r="H257" i="18"/>
  <c r="C257" i="18"/>
  <c r="G257" i="18"/>
  <c r="I257" i="18"/>
  <c r="J257" i="18"/>
  <c r="F257" i="18"/>
  <c r="K257" i="18"/>
  <c r="J2141" i="18"/>
  <c r="C2141" i="18"/>
  <c r="K2141" i="18"/>
  <c r="D2141" i="18"/>
  <c r="L2141" i="18"/>
  <c r="E2141" i="18"/>
  <c r="M2141" i="18"/>
  <c r="F2141" i="18"/>
  <c r="G2141" i="18"/>
  <c r="H2141" i="18"/>
  <c r="I2141" i="18"/>
  <c r="C1936" i="18"/>
  <c r="K1936" i="18"/>
  <c r="D1936" i="18"/>
  <c r="L1936" i="18"/>
  <c r="E1936" i="18"/>
  <c r="M1936" i="18"/>
  <c r="F1936" i="18"/>
  <c r="G1936" i="18"/>
  <c r="H1936" i="18"/>
  <c r="I1936" i="18"/>
  <c r="J1936" i="18"/>
  <c r="H1103" i="18"/>
  <c r="I1103" i="18"/>
  <c r="J1103" i="18"/>
  <c r="C1103" i="18"/>
  <c r="K1103" i="18"/>
  <c r="D1103" i="18"/>
  <c r="L1103" i="18"/>
  <c r="M1103" i="18"/>
  <c r="E1103" i="18"/>
  <c r="F1103" i="18"/>
  <c r="G1103" i="18"/>
  <c r="C1624" i="18"/>
  <c r="K1624" i="18"/>
  <c r="D1624" i="18"/>
  <c r="L1624" i="18"/>
  <c r="E1624" i="18"/>
  <c r="M1624" i="18"/>
  <c r="F1624" i="18"/>
  <c r="G1624" i="18"/>
  <c r="H1624" i="18"/>
  <c r="I1624" i="18"/>
  <c r="J1624" i="18"/>
  <c r="H2934" i="18"/>
  <c r="I2934" i="18"/>
  <c r="J2934" i="18"/>
  <c r="C2934" i="18"/>
  <c r="K2934" i="18"/>
  <c r="D2934" i="18"/>
  <c r="L2934" i="18"/>
  <c r="E2934" i="18"/>
  <c r="M2934" i="18"/>
  <c r="F2934" i="18"/>
  <c r="G2934" i="18"/>
  <c r="G5157" i="18"/>
  <c r="H5157" i="18"/>
  <c r="I5157" i="18"/>
  <c r="J5157" i="18"/>
  <c r="C5157" i="18"/>
  <c r="K5157" i="18"/>
  <c r="D5157" i="18"/>
  <c r="L5157" i="18"/>
  <c r="E5157" i="18"/>
  <c r="F5157" i="18"/>
  <c r="M5157" i="18"/>
  <c r="J4758" i="18"/>
  <c r="C4758" i="18"/>
  <c r="K4758" i="18"/>
  <c r="D4758" i="18"/>
  <c r="L4758" i="18"/>
  <c r="E4758" i="18"/>
  <c r="M4758" i="18"/>
  <c r="F4758" i="18"/>
  <c r="H4758" i="18"/>
  <c r="G4758" i="18"/>
  <c r="I4758" i="18"/>
  <c r="F3607" i="18"/>
  <c r="G3607" i="18"/>
  <c r="H3607" i="18"/>
  <c r="I3607" i="18"/>
  <c r="J3607" i="18"/>
  <c r="C3607" i="18"/>
  <c r="K3607" i="18"/>
  <c r="D3607" i="18"/>
  <c r="E3607" i="18"/>
  <c r="L3607" i="18"/>
  <c r="M3607" i="18"/>
  <c r="H1727" i="18"/>
  <c r="I1727" i="18"/>
  <c r="J1727" i="18"/>
  <c r="C1727" i="18"/>
  <c r="K1727" i="18"/>
  <c r="D1727" i="18"/>
  <c r="L1727" i="18"/>
  <c r="E1727" i="18"/>
  <c r="M1727" i="18"/>
  <c r="F1727" i="18"/>
  <c r="G1727" i="18"/>
  <c r="I3017" i="18"/>
  <c r="J3017" i="18"/>
  <c r="C3017" i="18"/>
  <c r="K3017" i="18"/>
  <c r="D3017" i="18"/>
  <c r="L3017" i="18"/>
  <c r="E3017" i="18"/>
  <c r="M3017" i="18"/>
  <c r="F3017" i="18"/>
  <c r="G3017" i="18"/>
  <c r="H3017" i="18"/>
  <c r="I538" i="18"/>
  <c r="J538" i="18"/>
  <c r="E538" i="18"/>
  <c r="M538" i="18"/>
  <c r="K538" i="18"/>
  <c r="C538" i="18"/>
  <c r="D538" i="18"/>
  <c r="G538" i="18"/>
  <c r="F538" i="18"/>
  <c r="H538" i="18"/>
  <c r="L538" i="18"/>
  <c r="I1946" i="18"/>
  <c r="J1946" i="18"/>
  <c r="C1946" i="18"/>
  <c r="K1946" i="18"/>
  <c r="D1946" i="18"/>
  <c r="L1946" i="18"/>
  <c r="E1946" i="18"/>
  <c r="M1946" i="18"/>
  <c r="F1946" i="18"/>
  <c r="G1946" i="18"/>
  <c r="H1946" i="18"/>
  <c r="H4259" i="18"/>
  <c r="I4259" i="18"/>
  <c r="J4259" i="18"/>
  <c r="C4259" i="18"/>
  <c r="K4259" i="18"/>
  <c r="D4259" i="18"/>
  <c r="L4259" i="18"/>
  <c r="E4259" i="18"/>
  <c r="M4259" i="18"/>
  <c r="G4259" i="18"/>
  <c r="F4259" i="18"/>
  <c r="E2190" i="18"/>
  <c r="M2190" i="18"/>
  <c r="H2190" i="18"/>
  <c r="I2190" i="18"/>
  <c r="J2190" i="18"/>
  <c r="C2190" i="18"/>
  <c r="K2190" i="18"/>
  <c r="F2190" i="18"/>
  <c r="G2190" i="18"/>
  <c r="L2190" i="18"/>
  <c r="D2190" i="18"/>
  <c r="E5702" i="18"/>
  <c r="M5702" i="18"/>
  <c r="F5702" i="18"/>
  <c r="G5702" i="18"/>
  <c r="H5702" i="18"/>
  <c r="I5702" i="18"/>
  <c r="J5702" i="18"/>
  <c r="C5702" i="18"/>
  <c r="K5702" i="18"/>
  <c r="L5702" i="18"/>
  <c r="D5702" i="18"/>
  <c r="C58" i="18"/>
  <c r="K58" i="18"/>
  <c r="D58" i="18"/>
  <c r="L58" i="18"/>
  <c r="G58" i="18"/>
  <c r="I58" i="18"/>
  <c r="J58" i="18"/>
  <c r="E58" i="18"/>
  <c r="H58" i="18"/>
  <c r="M58" i="18"/>
  <c r="F58" i="18"/>
  <c r="J5309" i="18"/>
  <c r="C5309" i="18"/>
  <c r="K5309" i="18"/>
  <c r="D5309" i="18"/>
  <c r="L5309" i="18"/>
  <c r="E5309" i="18"/>
  <c r="M5309" i="18"/>
  <c r="F5309" i="18"/>
  <c r="G5309" i="18"/>
  <c r="H5309" i="18"/>
  <c r="I5309" i="18"/>
  <c r="H583" i="18"/>
  <c r="I583" i="18"/>
  <c r="D583" i="18"/>
  <c r="L583" i="18"/>
  <c r="E583" i="18"/>
  <c r="F583" i="18"/>
  <c r="G583" i="18"/>
  <c r="K583" i="18"/>
  <c r="M583" i="18"/>
  <c r="C583" i="18"/>
  <c r="J583" i="18"/>
  <c r="G4560" i="18"/>
  <c r="H4560" i="18"/>
  <c r="I4560" i="18"/>
  <c r="J4560" i="18"/>
  <c r="C4560" i="18"/>
  <c r="K4560" i="18"/>
  <c r="D4560" i="18"/>
  <c r="L4560" i="18"/>
  <c r="F4560" i="18"/>
  <c r="E4560" i="18"/>
  <c r="M4560" i="18"/>
  <c r="F1173" i="18"/>
  <c r="H1173" i="18"/>
  <c r="I1173" i="18"/>
  <c r="J1173" i="18"/>
  <c r="C1173" i="18"/>
  <c r="K1173" i="18"/>
  <c r="D1173" i="18"/>
  <c r="L1173" i="18"/>
  <c r="E1173" i="18"/>
  <c r="G1173" i="18"/>
  <c r="M1173" i="18"/>
  <c r="G2219" i="18"/>
  <c r="H2219" i="18"/>
  <c r="I2219" i="18"/>
  <c r="J2219" i="18"/>
  <c r="C2219" i="18"/>
  <c r="K2219" i="18"/>
  <c r="D2219" i="18"/>
  <c r="L2219" i="18"/>
  <c r="E2219" i="18"/>
  <c r="M2219" i="18"/>
  <c r="F2219" i="18"/>
  <c r="D5411" i="18"/>
  <c r="L5411" i="18"/>
  <c r="E5411" i="18"/>
  <c r="M5411" i="18"/>
  <c r="F5411" i="18"/>
  <c r="G5411" i="18"/>
  <c r="H5411" i="18"/>
  <c r="I5411" i="18"/>
  <c r="J5411" i="18"/>
  <c r="K5411" i="18"/>
  <c r="C5411" i="18"/>
  <c r="G3570" i="18"/>
  <c r="H3570" i="18"/>
  <c r="I3570" i="18"/>
  <c r="J3570" i="18"/>
  <c r="C3570" i="18"/>
  <c r="K3570" i="18"/>
  <c r="D3570" i="18"/>
  <c r="L3570" i="18"/>
  <c r="E3570" i="18"/>
  <c r="M3570" i="18"/>
  <c r="F3570" i="18"/>
  <c r="C3406" i="18"/>
  <c r="K3406" i="18"/>
  <c r="D3406" i="18"/>
  <c r="L3406" i="18"/>
  <c r="E3406" i="18"/>
  <c r="M3406" i="18"/>
  <c r="F3406" i="18"/>
  <c r="G3406" i="18"/>
  <c r="H3406" i="18"/>
  <c r="I3406" i="18"/>
  <c r="J3406" i="18"/>
  <c r="C3622" i="18"/>
  <c r="K3622" i="18"/>
  <c r="D3622" i="18"/>
  <c r="L3622" i="18"/>
  <c r="E3622" i="18"/>
  <c r="M3622" i="18"/>
  <c r="F3622" i="18"/>
  <c r="G3622" i="18"/>
  <c r="H3622" i="18"/>
  <c r="I3622" i="18"/>
  <c r="J3622" i="18"/>
  <c r="G2483" i="18"/>
  <c r="H2483" i="18"/>
  <c r="I2483" i="18"/>
  <c r="J2483" i="18"/>
  <c r="C2483" i="18"/>
  <c r="K2483" i="18"/>
  <c r="D2483" i="18"/>
  <c r="L2483" i="18"/>
  <c r="E2483" i="18"/>
  <c r="M2483" i="18"/>
  <c r="F2483" i="18"/>
  <c r="E3548" i="18"/>
  <c r="M3548" i="18"/>
  <c r="F3548" i="18"/>
  <c r="G3548" i="18"/>
  <c r="H3548" i="18"/>
  <c r="I3548" i="18"/>
  <c r="J3548" i="18"/>
  <c r="C3548" i="18"/>
  <c r="K3548" i="18"/>
  <c r="D3548" i="18"/>
  <c r="L3548" i="18"/>
  <c r="J3744" i="18"/>
  <c r="C3744" i="18"/>
  <c r="K3744" i="18"/>
  <c r="D3744" i="18"/>
  <c r="L3744" i="18"/>
  <c r="E3744" i="18"/>
  <c r="M3744" i="18"/>
  <c r="F3744" i="18"/>
  <c r="G3744" i="18"/>
  <c r="I3744" i="18"/>
  <c r="H3744" i="18"/>
  <c r="D888" i="18"/>
  <c r="L888" i="18"/>
  <c r="G888" i="18"/>
  <c r="H888" i="18"/>
  <c r="I888" i="18"/>
  <c r="C888" i="18"/>
  <c r="K888" i="18"/>
  <c r="E888" i="18"/>
  <c r="F888" i="18"/>
  <c r="J888" i="18"/>
  <c r="M888" i="18"/>
  <c r="H948" i="18"/>
  <c r="C948" i="18"/>
  <c r="K948" i="18"/>
  <c r="D948" i="18"/>
  <c r="L948" i="18"/>
  <c r="E948" i="18"/>
  <c r="M948" i="18"/>
  <c r="G948" i="18"/>
  <c r="F948" i="18"/>
  <c r="I948" i="18"/>
  <c r="J948" i="18"/>
  <c r="H4075" i="18"/>
  <c r="I4075" i="18"/>
  <c r="J4075" i="18"/>
  <c r="C4075" i="18"/>
  <c r="K4075" i="18"/>
  <c r="D4075" i="18"/>
  <c r="L4075" i="18"/>
  <c r="E4075" i="18"/>
  <c r="M4075" i="18"/>
  <c r="G4075" i="18"/>
  <c r="F4075" i="18"/>
  <c r="C4308" i="18"/>
  <c r="K4308" i="18"/>
  <c r="D4308" i="18"/>
  <c r="L4308" i="18"/>
  <c r="E4308" i="18"/>
  <c r="M4308" i="18"/>
  <c r="F4308" i="18"/>
  <c r="G4308" i="18"/>
  <c r="H4308" i="18"/>
  <c r="J4308" i="18"/>
  <c r="I4308" i="18"/>
  <c r="C5736" i="18"/>
  <c r="K5736" i="18"/>
  <c r="D5736" i="18"/>
  <c r="L5736" i="18"/>
  <c r="E5736" i="18"/>
  <c r="M5736" i="18"/>
  <c r="F5736" i="18"/>
  <c r="G5736" i="18"/>
  <c r="H5736" i="18"/>
  <c r="I5736" i="18"/>
  <c r="J5736" i="18"/>
  <c r="H983" i="18"/>
  <c r="I983" i="18"/>
  <c r="J983" i="18"/>
  <c r="C983" i="18"/>
  <c r="K983" i="18"/>
  <c r="D983" i="18"/>
  <c r="L983" i="18"/>
  <c r="E983" i="18"/>
  <c r="M983" i="18"/>
  <c r="F983" i="18"/>
  <c r="G983" i="18"/>
  <c r="I3757" i="18"/>
  <c r="J3757" i="18"/>
  <c r="C3757" i="18"/>
  <c r="K3757" i="18"/>
  <c r="D3757" i="18"/>
  <c r="L3757" i="18"/>
  <c r="E3757" i="18"/>
  <c r="M3757" i="18"/>
  <c r="F3757" i="18"/>
  <c r="H3757" i="18"/>
  <c r="G3757" i="18"/>
  <c r="F2472" i="18"/>
  <c r="G2472" i="18"/>
  <c r="H2472" i="18"/>
  <c r="I2472" i="18"/>
  <c r="J2472" i="18"/>
  <c r="C2472" i="18"/>
  <c r="K2472" i="18"/>
  <c r="D2472" i="18"/>
  <c r="L2472" i="18"/>
  <c r="E2472" i="18"/>
  <c r="M2472" i="18"/>
  <c r="I2877" i="18"/>
  <c r="J2877" i="18"/>
  <c r="C2877" i="18"/>
  <c r="K2877" i="18"/>
  <c r="D2877" i="18"/>
  <c r="L2877" i="18"/>
  <c r="E2877" i="18"/>
  <c r="M2877" i="18"/>
  <c r="F2877" i="18"/>
  <c r="G2877" i="18"/>
  <c r="H2877" i="18"/>
  <c r="G457" i="18"/>
  <c r="H457" i="18"/>
  <c r="C457" i="18"/>
  <c r="K457" i="18"/>
  <c r="J457" i="18"/>
  <c r="L457" i="18"/>
  <c r="D457" i="18"/>
  <c r="E457" i="18"/>
  <c r="F457" i="18"/>
  <c r="I457" i="18"/>
  <c r="M457" i="18"/>
  <c r="I1319" i="18"/>
  <c r="J1319" i="18"/>
  <c r="C1319" i="18"/>
  <c r="K1319" i="18"/>
  <c r="D1319" i="18"/>
  <c r="L1319" i="18"/>
  <c r="E1319" i="18"/>
  <c r="M1319" i="18"/>
  <c r="F1319" i="18"/>
  <c r="H1319" i="18"/>
  <c r="G1319" i="18"/>
  <c r="D283" i="18"/>
  <c r="L283" i="18"/>
  <c r="F283" i="18"/>
  <c r="G283" i="18"/>
  <c r="H283" i="18"/>
  <c r="J283" i="18"/>
  <c r="M283" i="18"/>
  <c r="C283" i="18"/>
  <c r="E283" i="18"/>
  <c r="I283" i="18"/>
  <c r="K283" i="18"/>
  <c r="H4443" i="18"/>
  <c r="I4443" i="18"/>
  <c r="J4443" i="18"/>
  <c r="C4443" i="18"/>
  <c r="K4443" i="18"/>
  <c r="D4443" i="18"/>
  <c r="L4443" i="18"/>
  <c r="E4443" i="18"/>
  <c r="M4443" i="18"/>
  <c r="G4443" i="18"/>
  <c r="F4443" i="18"/>
  <c r="E2229" i="18"/>
  <c r="M2229" i="18"/>
  <c r="F2229" i="18"/>
  <c r="G2229" i="18"/>
  <c r="H2229" i="18"/>
  <c r="I2229" i="18"/>
  <c r="J2229" i="18"/>
  <c r="C2229" i="18"/>
  <c r="K2229" i="18"/>
  <c r="D2229" i="18"/>
  <c r="L2229" i="18"/>
  <c r="G721" i="18"/>
  <c r="J721" i="18"/>
  <c r="C721" i="18"/>
  <c r="K721" i="18"/>
  <c r="D721" i="18"/>
  <c r="L721" i="18"/>
  <c r="F721" i="18"/>
  <c r="E721" i="18"/>
  <c r="H721" i="18"/>
  <c r="I721" i="18"/>
  <c r="M721" i="18"/>
  <c r="C5113" i="18"/>
  <c r="K5113" i="18"/>
  <c r="D5113" i="18"/>
  <c r="L5113" i="18"/>
  <c r="E5113" i="18"/>
  <c r="M5113" i="18"/>
  <c r="F5113" i="18"/>
  <c r="G5113" i="18"/>
  <c r="H5113" i="18"/>
  <c r="I5113" i="18"/>
  <c r="J5113" i="18"/>
  <c r="I610" i="18"/>
  <c r="J610" i="18"/>
  <c r="E610" i="18"/>
  <c r="M610" i="18"/>
  <c r="H610" i="18"/>
  <c r="L610" i="18"/>
  <c r="C610" i="18"/>
  <c r="F610" i="18"/>
  <c r="D610" i="18"/>
  <c r="G610" i="18"/>
  <c r="K610" i="18"/>
  <c r="G5841" i="18"/>
  <c r="H5841" i="18"/>
  <c r="I5841" i="18"/>
  <c r="C5841" i="18"/>
  <c r="E5841" i="18"/>
  <c r="D5841" i="18"/>
  <c r="C2835" i="18"/>
  <c r="K2835" i="18"/>
  <c r="D2835" i="18"/>
  <c r="L2835" i="18"/>
  <c r="E2835" i="18"/>
  <c r="M2835" i="18"/>
  <c r="F2835" i="18"/>
  <c r="G2835" i="18"/>
  <c r="H2835" i="18"/>
  <c r="I2835" i="18"/>
  <c r="J2835" i="18"/>
  <c r="C5656" i="18"/>
  <c r="K5656" i="18"/>
  <c r="D5656" i="18"/>
  <c r="L5656" i="18"/>
  <c r="E5656" i="18"/>
  <c r="M5656" i="18"/>
  <c r="F5656" i="18"/>
  <c r="G5656" i="18"/>
  <c r="H5656" i="18"/>
  <c r="I5656" i="18"/>
  <c r="J5656" i="18"/>
  <c r="E5550" i="18"/>
  <c r="M5550" i="18"/>
  <c r="F5550" i="18"/>
  <c r="G5550" i="18"/>
  <c r="H5550" i="18"/>
  <c r="I5550" i="18"/>
  <c r="J5550" i="18"/>
  <c r="C5550" i="18"/>
  <c r="K5550" i="18"/>
  <c r="D5550" i="18"/>
  <c r="L5550" i="18"/>
  <c r="F3900" i="18"/>
  <c r="G3900" i="18"/>
  <c r="H3900" i="18"/>
  <c r="I3900" i="18"/>
  <c r="J3900" i="18"/>
  <c r="C3900" i="18"/>
  <c r="K3900" i="18"/>
  <c r="E3900" i="18"/>
  <c r="M3900" i="18"/>
  <c r="D3900" i="18"/>
  <c r="L3900" i="18"/>
  <c r="J2037" i="18"/>
  <c r="C2037" i="18"/>
  <c r="K2037" i="18"/>
  <c r="D2037" i="18"/>
  <c r="L2037" i="18"/>
  <c r="E2037" i="18"/>
  <c r="M2037" i="18"/>
  <c r="F2037" i="18"/>
  <c r="G2037" i="18"/>
  <c r="H2037" i="18"/>
  <c r="I2037" i="18"/>
  <c r="J6026" i="18"/>
  <c r="C6026" i="18"/>
  <c r="K6026" i="18"/>
  <c r="D6026" i="18"/>
  <c r="L6026" i="18"/>
  <c r="E6026" i="18"/>
  <c r="M6026" i="18"/>
  <c r="F6026" i="18"/>
  <c r="G6026" i="18"/>
  <c r="I6026" i="18"/>
  <c r="H6026" i="18"/>
  <c r="F2113" i="18"/>
  <c r="G2113" i="18"/>
  <c r="H2113" i="18"/>
  <c r="I2113" i="18"/>
  <c r="J2113" i="18"/>
  <c r="C2113" i="18"/>
  <c r="K2113" i="18"/>
  <c r="D2113" i="18"/>
  <c r="L2113" i="18"/>
  <c r="E2113" i="18"/>
  <c r="M2113" i="18"/>
  <c r="G1644" i="18"/>
  <c r="H1644" i="18"/>
  <c r="I1644" i="18"/>
  <c r="J1644" i="18"/>
  <c r="C1644" i="18"/>
  <c r="K1644" i="18"/>
  <c r="D1644" i="18"/>
  <c r="L1644" i="18"/>
  <c r="E1644" i="18"/>
  <c r="M1644" i="18"/>
  <c r="F1644" i="18"/>
  <c r="C1533" i="18"/>
  <c r="K1533" i="18"/>
  <c r="D1533" i="18"/>
  <c r="L1533" i="18"/>
  <c r="E1533" i="18"/>
  <c r="M1533" i="18"/>
  <c r="F1533" i="18"/>
  <c r="G1533" i="18"/>
  <c r="H1533" i="18"/>
  <c r="I1533" i="18"/>
  <c r="J1533" i="18"/>
  <c r="E5366" i="18"/>
  <c r="M5366" i="18"/>
  <c r="F5366" i="18"/>
  <c r="G5366" i="18"/>
  <c r="H5366" i="18"/>
  <c r="I5366" i="18"/>
  <c r="J5366" i="18"/>
  <c r="C5366" i="18"/>
  <c r="K5366" i="18"/>
  <c r="D5366" i="18"/>
  <c r="L5366" i="18"/>
  <c r="G2339" i="18"/>
  <c r="H2339" i="18"/>
  <c r="I2339" i="18"/>
  <c r="J2339" i="18"/>
  <c r="C2339" i="18"/>
  <c r="K2339" i="18"/>
  <c r="D2339" i="18"/>
  <c r="L2339" i="18"/>
  <c r="E2339" i="18"/>
  <c r="M2339" i="18"/>
  <c r="F2339" i="18"/>
  <c r="G3991" i="18"/>
  <c r="H3991" i="18"/>
  <c r="I3991" i="18"/>
  <c r="J3991" i="18"/>
  <c r="C3991" i="18"/>
  <c r="K3991" i="18"/>
  <c r="D3991" i="18"/>
  <c r="L3991" i="18"/>
  <c r="F3991" i="18"/>
  <c r="M3991" i="18"/>
  <c r="E3991" i="18"/>
  <c r="F148" i="18"/>
  <c r="G148" i="18"/>
  <c r="J148" i="18"/>
  <c r="K148" i="18"/>
  <c r="M148" i="18"/>
  <c r="C148" i="18"/>
  <c r="D148" i="18"/>
  <c r="H148" i="18"/>
  <c r="L148" i="18"/>
  <c r="E148" i="18"/>
  <c r="I148" i="18"/>
  <c r="H2342" i="18"/>
  <c r="I2342" i="18"/>
  <c r="J2342" i="18"/>
  <c r="C2342" i="18"/>
  <c r="K2342" i="18"/>
  <c r="D2342" i="18"/>
  <c r="L2342" i="18"/>
  <c r="E2342" i="18"/>
  <c r="M2342" i="18"/>
  <c r="F2342" i="18"/>
  <c r="G2342" i="18"/>
  <c r="I783" i="18"/>
  <c r="D783" i="18"/>
  <c r="L783" i="18"/>
  <c r="E783" i="18"/>
  <c r="M783" i="18"/>
  <c r="F783" i="18"/>
  <c r="H783" i="18"/>
  <c r="G783" i="18"/>
  <c r="C783" i="18"/>
  <c r="J783" i="18"/>
  <c r="K783" i="18"/>
  <c r="G4120" i="18"/>
  <c r="H4120" i="18"/>
  <c r="I4120" i="18"/>
  <c r="J4120" i="18"/>
  <c r="C4120" i="18"/>
  <c r="K4120" i="18"/>
  <c r="D4120" i="18"/>
  <c r="L4120" i="18"/>
  <c r="F4120" i="18"/>
  <c r="E4120" i="18"/>
  <c r="M4120" i="18"/>
  <c r="J152" i="18"/>
  <c r="C152" i="18"/>
  <c r="K152" i="18"/>
  <c r="F152" i="18"/>
  <c r="M152" i="18"/>
  <c r="G152" i="18"/>
  <c r="H152" i="18"/>
  <c r="I152" i="18"/>
  <c r="L152" i="18"/>
  <c r="D152" i="18"/>
  <c r="E152" i="18"/>
  <c r="F110" i="18"/>
  <c r="G110" i="18"/>
  <c r="J110" i="18"/>
  <c r="K110" i="18"/>
  <c r="L110" i="18"/>
  <c r="D110" i="18"/>
  <c r="C110" i="18"/>
  <c r="E110" i="18"/>
  <c r="H110" i="18"/>
  <c r="I110" i="18"/>
  <c r="M110" i="18"/>
  <c r="H3850" i="18"/>
  <c r="I3850" i="18"/>
  <c r="J3850" i="18"/>
  <c r="C3850" i="18"/>
  <c r="K3850" i="18"/>
  <c r="D3850" i="18"/>
  <c r="L3850" i="18"/>
  <c r="E3850" i="18"/>
  <c r="M3850" i="18"/>
  <c r="G3850" i="18"/>
  <c r="F3850" i="18"/>
  <c r="I2249" i="18"/>
  <c r="J2249" i="18"/>
  <c r="C2249" i="18"/>
  <c r="K2249" i="18"/>
  <c r="D2249" i="18"/>
  <c r="L2249" i="18"/>
  <c r="E2249" i="18"/>
  <c r="M2249" i="18"/>
  <c r="F2249" i="18"/>
  <c r="G2249" i="18"/>
  <c r="H2249" i="18"/>
  <c r="I3265" i="18"/>
  <c r="J3265" i="18"/>
  <c r="C3265" i="18"/>
  <c r="K3265" i="18"/>
  <c r="D3265" i="18"/>
  <c r="L3265" i="18"/>
  <c r="E3265" i="18"/>
  <c r="M3265" i="18"/>
  <c r="F3265" i="18"/>
  <c r="G3265" i="18"/>
  <c r="H3265" i="18"/>
  <c r="C2787" i="18"/>
  <c r="K2787" i="18"/>
  <c r="D2787" i="18"/>
  <c r="L2787" i="18"/>
  <c r="E2787" i="18"/>
  <c r="M2787" i="18"/>
  <c r="F2787" i="18"/>
  <c r="G2787" i="18"/>
  <c r="H2787" i="18"/>
  <c r="I2787" i="18"/>
  <c r="J2787" i="18"/>
  <c r="G4200" i="18"/>
  <c r="H4200" i="18"/>
  <c r="I4200" i="18"/>
  <c r="J4200" i="18"/>
  <c r="C4200" i="18"/>
  <c r="K4200" i="18"/>
  <c r="D4200" i="18"/>
  <c r="L4200" i="18"/>
  <c r="F4200" i="18"/>
  <c r="E4200" i="18"/>
  <c r="M4200" i="18"/>
  <c r="F4309" i="18"/>
  <c r="G4309" i="18"/>
  <c r="H4309" i="18"/>
  <c r="I4309" i="18"/>
  <c r="J4309" i="18"/>
  <c r="C4309" i="18"/>
  <c r="K4309" i="18"/>
  <c r="E4309" i="18"/>
  <c r="M4309" i="18"/>
  <c r="D4309" i="18"/>
  <c r="L4309" i="18"/>
  <c r="G2575" i="18"/>
  <c r="H2575" i="18"/>
  <c r="I2575" i="18"/>
  <c r="J2575" i="18"/>
  <c r="C2575" i="18"/>
  <c r="K2575" i="18"/>
  <c r="D2575" i="18"/>
  <c r="L2575" i="18"/>
  <c r="E2575" i="18"/>
  <c r="M2575" i="18"/>
  <c r="F2575" i="18"/>
  <c r="G1144" i="18"/>
  <c r="I1144" i="18"/>
  <c r="J1144" i="18"/>
  <c r="C1144" i="18"/>
  <c r="K1144" i="18"/>
  <c r="D1144" i="18"/>
  <c r="L1144" i="18"/>
  <c r="E1144" i="18"/>
  <c r="M1144" i="18"/>
  <c r="F1144" i="18"/>
  <c r="H1144" i="18"/>
  <c r="I1118" i="18"/>
  <c r="C1118" i="18"/>
  <c r="K1118" i="18"/>
  <c r="D1118" i="18"/>
  <c r="L1118" i="18"/>
  <c r="E1118" i="18"/>
  <c r="M1118" i="18"/>
  <c r="F1118" i="18"/>
  <c r="G1118" i="18"/>
  <c r="J1118" i="18"/>
  <c r="H1118" i="18"/>
  <c r="C2064" i="18"/>
  <c r="K2064" i="18"/>
  <c r="D2064" i="18"/>
  <c r="L2064" i="18"/>
  <c r="E2064" i="18"/>
  <c r="M2064" i="18"/>
  <c r="F2064" i="18"/>
  <c r="G2064" i="18"/>
  <c r="H2064" i="18"/>
  <c r="I2064" i="18"/>
  <c r="J2064" i="18"/>
  <c r="D1827" i="18"/>
  <c r="L1827" i="18"/>
  <c r="E1827" i="18"/>
  <c r="M1827" i="18"/>
  <c r="F1827" i="18"/>
  <c r="G1827" i="18"/>
  <c r="H1827" i="18"/>
  <c r="I1827" i="18"/>
  <c r="J1827" i="18"/>
  <c r="K1827" i="18"/>
  <c r="C1827" i="18"/>
  <c r="I5618" i="18"/>
  <c r="J5618" i="18"/>
  <c r="C5618" i="18"/>
  <c r="K5618" i="18"/>
  <c r="D5618" i="18"/>
  <c r="L5618" i="18"/>
  <c r="E5618" i="18"/>
  <c r="M5618" i="18"/>
  <c r="F5618" i="18"/>
  <c r="G5618" i="18"/>
  <c r="H5618" i="18"/>
  <c r="I2241" i="18"/>
  <c r="J2241" i="18"/>
  <c r="C2241" i="18"/>
  <c r="K2241" i="18"/>
  <c r="D2241" i="18"/>
  <c r="L2241" i="18"/>
  <c r="E2241" i="18"/>
  <c r="M2241" i="18"/>
  <c r="F2241" i="18"/>
  <c r="G2241" i="18"/>
  <c r="H2241" i="18"/>
  <c r="H5096" i="18"/>
  <c r="I5096" i="18"/>
  <c r="J5096" i="18"/>
  <c r="C5096" i="18"/>
  <c r="K5096" i="18"/>
  <c r="D5096" i="18"/>
  <c r="L5096" i="18"/>
  <c r="E5096" i="18"/>
  <c r="M5096" i="18"/>
  <c r="F5096" i="18"/>
  <c r="G5096" i="18"/>
  <c r="D3130" i="18"/>
  <c r="L3130" i="18"/>
  <c r="E3130" i="18"/>
  <c r="M3130" i="18"/>
  <c r="F3130" i="18"/>
  <c r="G3130" i="18"/>
  <c r="H3130" i="18"/>
  <c r="I3130" i="18"/>
  <c r="J3130" i="18"/>
  <c r="C3130" i="18"/>
  <c r="K3130" i="18"/>
  <c r="G5740" i="18"/>
  <c r="H5740" i="18"/>
  <c r="I5740" i="18"/>
  <c r="J5740" i="18"/>
  <c r="C5740" i="18"/>
  <c r="K5740" i="18"/>
  <c r="D5740" i="18"/>
  <c r="L5740" i="18"/>
  <c r="E5740" i="18"/>
  <c r="M5740" i="18"/>
  <c r="F5740" i="18"/>
  <c r="H2882" i="18"/>
  <c r="I2882" i="18"/>
  <c r="J2882" i="18"/>
  <c r="C2882" i="18"/>
  <c r="K2882" i="18"/>
  <c r="D2882" i="18"/>
  <c r="L2882" i="18"/>
  <c r="E2882" i="18"/>
  <c r="M2882" i="18"/>
  <c r="F2882" i="18"/>
  <c r="G2882" i="18"/>
  <c r="E899" i="18"/>
  <c r="M899" i="18"/>
  <c r="H899" i="18"/>
  <c r="I899" i="18"/>
  <c r="J899" i="18"/>
  <c r="D899" i="18"/>
  <c r="L899" i="18"/>
  <c r="K899" i="18"/>
  <c r="C899" i="18"/>
  <c r="F899" i="18"/>
  <c r="G899" i="18"/>
  <c r="I1978" i="18"/>
  <c r="J1978" i="18"/>
  <c r="C1978" i="18"/>
  <c r="K1978" i="18"/>
  <c r="D1978" i="18"/>
  <c r="L1978" i="18"/>
  <c r="E1978" i="18"/>
  <c r="M1978" i="18"/>
  <c r="F1978" i="18"/>
  <c r="G1978" i="18"/>
  <c r="H1978" i="18"/>
  <c r="E5230" i="18"/>
  <c r="M5230" i="18"/>
  <c r="F5230" i="18"/>
  <c r="G5230" i="18"/>
  <c r="H5230" i="18"/>
  <c r="I5230" i="18"/>
  <c r="J5230" i="18"/>
  <c r="C5230" i="18"/>
  <c r="K5230" i="18"/>
  <c r="D5230" i="18"/>
  <c r="L5230" i="18"/>
  <c r="C4452" i="18"/>
  <c r="K4452" i="18"/>
  <c r="D4452" i="18"/>
  <c r="L4452" i="18"/>
  <c r="E4452" i="18"/>
  <c r="M4452" i="18"/>
  <c r="F4452" i="18"/>
  <c r="G4452" i="18"/>
  <c r="H4452" i="18"/>
  <c r="J4452" i="18"/>
  <c r="I4452" i="18"/>
  <c r="C4068" i="18"/>
  <c r="K4068" i="18"/>
  <c r="D4068" i="18"/>
  <c r="L4068" i="18"/>
  <c r="E4068" i="18"/>
  <c r="M4068" i="18"/>
  <c r="F4068" i="18"/>
  <c r="G4068" i="18"/>
  <c r="H4068" i="18"/>
  <c r="J4068" i="18"/>
  <c r="I4068" i="18"/>
  <c r="G4757" i="18"/>
  <c r="H4757" i="18"/>
  <c r="I4757" i="18"/>
  <c r="J4757" i="18"/>
  <c r="C4757" i="18"/>
  <c r="K4757" i="18"/>
  <c r="E4757" i="18"/>
  <c r="M4757" i="18"/>
  <c r="D4757" i="18"/>
  <c r="F4757" i="18"/>
  <c r="L4757" i="18"/>
  <c r="D5968" i="18"/>
  <c r="L5968" i="18"/>
  <c r="E5968" i="18"/>
  <c r="M5968" i="18"/>
  <c r="F5968" i="18"/>
  <c r="G5968" i="18"/>
  <c r="H5968" i="18"/>
  <c r="I5968" i="18"/>
  <c r="C5968" i="18"/>
  <c r="K5968" i="18"/>
  <c r="J5968" i="18"/>
  <c r="G641" i="18"/>
  <c r="J641" i="18"/>
  <c r="D641" i="18"/>
  <c r="F641" i="18"/>
  <c r="H641" i="18"/>
  <c r="I641" i="18"/>
  <c r="L641" i="18"/>
  <c r="C641" i="18"/>
  <c r="E641" i="18"/>
  <c r="K641" i="18"/>
  <c r="M641" i="18"/>
  <c r="C5552" i="18"/>
  <c r="K5552" i="18"/>
  <c r="D5552" i="18"/>
  <c r="L5552" i="18"/>
  <c r="E5552" i="18"/>
  <c r="M5552" i="18"/>
  <c r="F5552" i="18"/>
  <c r="G5552" i="18"/>
  <c r="H5552" i="18"/>
  <c r="I5552" i="18"/>
  <c r="J5552" i="18"/>
  <c r="E622" i="18"/>
  <c r="M622" i="18"/>
  <c r="F622" i="18"/>
  <c r="I622" i="18"/>
  <c r="G622" i="18"/>
  <c r="J622" i="18"/>
  <c r="K622" i="18"/>
  <c r="L622" i="18"/>
  <c r="C622" i="18"/>
  <c r="D622" i="18"/>
  <c r="H622" i="18"/>
  <c r="D1271" i="18"/>
  <c r="L1271" i="18"/>
  <c r="F1271" i="18"/>
  <c r="G1271" i="18"/>
  <c r="H1271" i="18"/>
  <c r="I1271" i="18"/>
  <c r="C1271" i="18"/>
  <c r="E1271" i="18"/>
  <c r="J1271" i="18"/>
  <c r="K1271" i="18"/>
  <c r="M1271" i="18"/>
  <c r="H3357" i="18"/>
  <c r="I3357" i="18"/>
  <c r="J3357" i="18"/>
  <c r="C3357" i="18"/>
  <c r="K3357" i="18"/>
  <c r="D3357" i="18"/>
  <c r="L3357" i="18"/>
  <c r="E3357" i="18"/>
  <c r="M3357" i="18"/>
  <c r="F3357" i="18"/>
  <c r="G3357" i="18"/>
  <c r="I3885" i="18"/>
  <c r="J3885" i="18"/>
  <c r="C3885" i="18"/>
  <c r="K3885" i="18"/>
  <c r="D3885" i="18"/>
  <c r="L3885" i="18"/>
  <c r="E3885" i="18"/>
  <c r="M3885" i="18"/>
  <c r="F3885" i="18"/>
  <c r="H3885" i="18"/>
  <c r="G3885" i="18"/>
  <c r="F1873" i="18"/>
  <c r="G1873" i="18"/>
  <c r="H1873" i="18"/>
  <c r="I1873" i="18"/>
  <c r="J1873" i="18"/>
  <c r="C1873" i="18"/>
  <c r="K1873" i="18"/>
  <c r="D1873" i="18"/>
  <c r="L1873" i="18"/>
  <c r="E1873" i="18"/>
  <c r="M1873" i="18"/>
  <c r="H5639" i="18"/>
  <c r="I5639" i="18"/>
  <c r="J5639" i="18"/>
  <c r="C5639" i="18"/>
  <c r="K5639" i="18"/>
  <c r="D5639" i="18"/>
  <c r="L5639" i="18"/>
  <c r="E5639" i="18"/>
  <c r="M5639" i="18"/>
  <c r="F5639" i="18"/>
  <c r="G5639" i="18"/>
  <c r="F2033" i="18"/>
  <c r="G2033" i="18"/>
  <c r="H2033" i="18"/>
  <c r="I2033" i="18"/>
  <c r="J2033" i="18"/>
  <c r="C2033" i="18"/>
  <c r="K2033" i="18"/>
  <c r="D2033" i="18"/>
  <c r="L2033" i="18"/>
  <c r="E2033" i="18"/>
  <c r="M2033" i="18"/>
  <c r="I5210" i="18"/>
  <c r="J5210" i="18"/>
  <c r="C5210" i="18"/>
  <c r="K5210" i="18"/>
  <c r="D5210" i="18"/>
  <c r="L5210" i="18"/>
  <c r="E5210" i="18"/>
  <c r="M5210" i="18"/>
  <c r="F5210" i="18"/>
  <c r="G5210" i="18"/>
  <c r="H5210" i="18"/>
  <c r="G4941" i="18"/>
  <c r="H4941" i="18"/>
  <c r="I4941" i="18"/>
  <c r="J4941" i="18"/>
  <c r="C4941" i="18"/>
  <c r="K4941" i="18"/>
  <c r="D4941" i="18"/>
  <c r="L4941" i="18"/>
  <c r="E4941" i="18"/>
  <c r="M4941" i="18"/>
  <c r="F4941" i="18"/>
  <c r="H353" i="18"/>
  <c r="I353" i="18"/>
  <c r="D353" i="18"/>
  <c r="L353" i="18"/>
  <c r="C353" i="18"/>
  <c r="G353" i="18"/>
  <c r="F353" i="18"/>
  <c r="J353" i="18"/>
  <c r="E353" i="18"/>
  <c r="K353" i="18"/>
  <c r="M353" i="18"/>
  <c r="H4451" i="18"/>
  <c r="I4451" i="18"/>
  <c r="J4451" i="18"/>
  <c r="C4451" i="18"/>
  <c r="K4451" i="18"/>
  <c r="D4451" i="18"/>
  <c r="L4451" i="18"/>
  <c r="E4451" i="18"/>
  <c r="M4451" i="18"/>
  <c r="G4451" i="18"/>
  <c r="F4451" i="18"/>
  <c r="G1100" i="18"/>
  <c r="H1100" i="18"/>
  <c r="I1100" i="18"/>
  <c r="J1100" i="18"/>
  <c r="C1100" i="18"/>
  <c r="K1100" i="18"/>
  <c r="F1100" i="18"/>
  <c r="M1100" i="18"/>
  <c r="D1100" i="18"/>
  <c r="E1100" i="18"/>
  <c r="L1100" i="18"/>
  <c r="C5089" i="18"/>
  <c r="K5089" i="18"/>
  <c r="D5089" i="18"/>
  <c r="L5089" i="18"/>
  <c r="E5089" i="18"/>
  <c r="M5089" i="18"/>
  <c r="F5089" i="18"/>
  <c r="G5089" i="18"/>
  <c r="H5089" i="18"/>
  <c r="I5089" i="18"/>
  <c r="J5089" i="18"/>
  <c r="D4103" i="18"/>
  <c r="L4103" i="18"/>
  <c r="E4103" i="18"/>
  <c r="M4103" i="18"/>
  <c r="F4103" i="18"/>
  <c r="G4103" i="18"/>
  <c r="H4103" i="18"/>
  <c r="I4103" i="18"/>
  <c r="C4103" i="18"/>
  <c r="K4103" i="18"/>
  <c r="J4103" i="18"/>
  <c r="D2646" i="18"/>
  <c r="L2646" i="18"/>
  <c r="E2646" i="18"/>
  <c r="M2646" i="18"/>
  <c r="F2646" i="18"/>
  <c r="G2646" i="18"/>
  <c r="H2646" i="18"/>
  <c r="I2646" i="18"/>
  <c r="J2646" i="18"/>
  <c r="K2646" i="18"/>
  <c r="C2646" i="18"/>
  <c r="E3532" i="18"/>
  <c r="M3532" i="18"/>
  <c r="F3532" i="18"/>
  <c r="G3532" i="18"/>
  <c r="H3532" i="18"/>
  <c r="I3532" i="18"/>
  <c r="J3532" i="18"/>
  <c r="C3532" i="18"/>
  <c r="K3532" i="18"/>
  <c r="D3532" i="18"/>
  <c r="L3532" i="18"/>
  <c r="E3476" i="18"/>
  <c r="M3476" i="18"/>
  <c r="F3476" i="18"/>
  <c r="G3476" i="18"/>
  <c r="H3476" i="18"/>
  <c r="I3476" i="18"/>
  <c r="J3476" i="18"/>
  <c r="C3476" i="18"/>
  <c r="K3476" i="18"/>
  <c r="D3476" i="18"/>
  <c r="L3476" i="18"/>
  <c r="D6064" i="18"/>
  <c r="L6064" i="18"/>
  <c r="E6064" i="18"/>
  <c r="M6064" i="18"/>
  <c r="F6064" i="18"/>
  <c r="G6064" i="18"/>
  <c r="H6064" i="18"/>
  <c r="I6064" i="18"/>
  <c r="C6064" i="18"/>
  <c r="K6064" i="18"/>
  <c r="J6064" i="18"/>
  <c r="C2335" i="18"/>
  <c r="K2335" i="18"/>
  <c r="D2335" i="18"/>
  <c r="L2335" i="18"/>
  <c r="E2335" i="18"/>
  <c r="M2335" i="18"/>
  <c r="F2335" i="18"/>
  <c r="G2335" i="18"/>
  <c r="H2335" i="18"/>
  <c r="I2335" i="18"/>
  <c r="J2335" i="18"/>
  <c r="G3602" i="18"/>
  <c r="H3602" i="18"/>
  <c r="I3602" i="18"/>
  <c r="J3602" i="18"/>
  <c r="C3602" i="18"/>
  <c r="K3602" i="18"/>
  <c r="D3602" i="18"/>
  <c r="L3602" i="18"/>
  <c r="E3602" i="18"/>
  <c r="F3602" i="18"/>
  <c r="M3602" i="18"/>
  <c r="F2448" i="18"/>
  <c r="G2448" i="18"/>
  <c r="H2448" i="18"/>
  <c r="I2448" i="18"/>
  <c r="J2448" i="18"/>
  <c r="C2448" i="18"/>
  <c r="K2448" i="18"/>
  <c r="D2448" i="18"/>
  <c r="L2448" i="18"/>
  <c r="E2448" i="18"/>
  <c r="M2448" i="18"/>
  <c r="I3661" i="18"/>
  <c r="J3661" i="18"/>
  <c r="C3661" i="18"/>
  <c r="K3661" i="18"/>
  <c r="D3661" i="18"/>
  <c r="L3661" i="18"/>
  <c r="E3661" i="18"/>
  <c r="M3661" i="18"/>
  <c r="F3661" i="18"/>
  <c r="H3661" i="18"/>
  <c r="G3661" i="18"/>
  <c r="H2626" i="18"/>
  <c r="I2626" i="18"/>
  <c r="J2626" i="18"/>
  <c r="C2626" i="18"/>
  <c r="K2626" i="18"/>
  <c r="D2626" i="18"/>
  <c r="L2626" i="18"/>
  <c r="E2626" i="18"/>
  <c r="M2626" i="18"/>
  <c r="F2626" i="18"/>
  <c r="G2626" i="18"/>
  <c r="D2726" i="18"/>
  <c r="L2726" i="18"/>
  <c r="E2726" i="18"/>
  <c r="M2726" i="18"/>
  <c r="F2726" i="18"/>
  <c r="G2726" i="18"/>
  <c r="H2726" i="18"/>
  <c r="I2726" i="18"/>
  <c r="J2726" i="18"/>
  <c r="C2726" i="18"/>
  <c r="K2726" i="18"/>
  <c r="D3678" i="18"/>
  <c r="L3678" i="18"/>
  <c r="E3678" i="18"/>
  <c r="M3678" i="18"/>
  <c r="F3678" i="18"/>
  <c r="G3678" i="18"/>
  <c r="H3678" i="18"/>
  <c r="I3678" i="18"/>
  <c r="C3678" i="18"/>
  <c r="K3678" i="18"/>
  <c r="J3678" i="18"/>
  <c r="F4930" i="18"/>
  <c r="G4930" i="18"/>
  <c r="H4930" i="18"/>
  <c r="I4930" i="18"/>
  <c r="J4930" i="18"/>
  <c r="C4930" i="18"/>
  <c r="K4930" i="18"/>
  <c r="D4930" i="18"/>
  <c r="L4930" i="18"/>
  <c r="E4930" i="18"/>
  <c r="M4930" i="18"/>
  <c r="C672" i="18"/>
  <c r="K672" i="18"/>
  <c r="D672" i="18"/>
  <c r="L672" i="18"/>
  <c r="E672" i="18"/>
  <c r="M672" i="18"/>
  <c r="F672" i="18"/>
  <c r="G672" i="18"/>
  <c r="H672" i="18"/>
  <c r="I672" i="18"/>
  <c r="J672" i="18"/>
  <c r="J642" i="18"/>
  <c r="E642" i="18"/>
  <c r="M642" i="18"/>
  <c r="L642" i="18"/>
  <c r="D642" i="18"/>
  <c r="F642" i="18"/>
  <c r="G642" i="18"/>
  <c r="I642" i="18"/>
  <c r="C642" i="18"/>
  <c r="H642" i="18"/>
  <c r="K642" i="18"/>
  <c r="J2996" i="18"/>
  <c r="C2996" i="18"/>
  <c r="K2996" i="18"/>
  <c r="D2996" i="18"/>
  <c r="L2996" i="18"/>
  <c r="E2996" i="18"/>
  <c r="M2996" i="18"/>
  <c r="F2996" i="18"/>
  <c r="G2996" i="18"/>
  <c r="H2996" i="18"/>
  <c r="I2996" i="18"/>
  <c r="H4904" i="18"/>
  <c r="I4904" i="18"/>
  <c r="J4904" i="18"/>
  <c r="C4904" i="18"/>
  <c r="K4904" i="18"/>
  <c r="D4904" i="18"/>
  <c r="L4904" i="18"/>
  <c r="E4904" i="18"/>
  <c r="M4904" i="18"/>
  <c r="F4904" i="18"/>
  <c r="G4904" i="18"/>
  <c r="C4084" i="18"/>
  <c r="K4084" i="18"/>
  <c r="D4084" i="18"/>
  <c r="L4084" i="18"/>
  <c r="E4084" i="18"/>
  <c r="M4084" i="18"/>
  <c r="F4084" i="18"/>
  <c r="G4084" i="18"/>
  <c r="H4084" i="18"/>
  <c r="J4084" i="18"/>
  <c r="I4084" i="18"/>
  <c r="E5398" i="18"/>
  <c r="M5398" i="18"/>
  <c r="F5398" i="18"/>
  <c r="G5398" i="18"/>
  <c r="H5398" i="18"/>
  <c r="I5398" i="18"/>
  <c r="J5398" i="18"/>
  <c r="C5398" i="18"/>
  <c r="K5398" i="18"/>
  <c r="D5398" i="18"/>
  <c r="L5398" i="18"/>
  <c r="D5731" i="18"/>
  <c r="L5731" i="18"/>
  <c r="E5731" i="18"/>
  <c r="M5731" i="18"/>
  <c r="F5731" i="18"/>
  <c r="G5731" i="18"/>
  <c r="H5731" i="18"/>
  <c r="I5731" i="18"/>
  <c r="J5731" i="18"/>
  <c r="K5731" i="18"/>
  <c r="C5731" i="18"/>
  <c r="D1536" i="18"/>
  <c r="L1536" i="18"/>
  <c r="E1536" i="18"/>
  <c r="M1536" i="18"/>
  <c r="F1536" i="18"/>
  <c r="G1536" i="18"/>
  <c r="H1536" i="18"/>
  <c r="I1536" i="18"/>
  <c r="J1536" i="18"/>
  <c r="C1536" i="18"/>
  <c r="K1536" i="18"/>
  <c r="H4147" i="18"/>
  <c r="I4147" i="18"/>
  <c r="J4147" i="18"/>
  <c r="C4147" i="18"/>
  <c r="K4147" i="18"/>
  <c r="D4147" i="18"/>
  <c r="L4147" i="18"/>
  <c r="E4147" i="18"/>
  <c r="M4147" i="18"/>
  <c r="G4147" i="18"/>
  <c r="F4147" i="18"/>
  <c r="E590" i="18"/>
  <c r="M590" i="18"/>
  <c r="F590" i="18"/>
  <c r="I590" i="18"/>
  <c r="L590" i="18"/>
  <c r="C590" i="18"/>
  <c r="D590" i="18"/>
  <c r="G590" i="18"/>
  <c r="J590" i="18"/>
  <c r="H590" i="18"/>
  <c r="K590" i="18"/>
  <c r="F4626" i="18"/>
  <c r="G4626" i="18"/>
  <c r="H4626" i="18"/>
  <c r="I4626" i="18"/>
  <c r="J4626" i="18"/>
  <c r="D4626" i="18"/>
  <c r="L4626" i="18"/>
  <c r="K4626" i="18"/>
  <c r="M4626" i="18"/>
  <c r="C4626" i="18"/>
  <c r="E4626" i="18"/>
  <c r="I3440" i="18"/>
  <c r="J3440" i="18"/>
  <c r="C3440" i="18"/>
  <c r="K3440" i="18"/>
  <c r="D3440" i="18"/>
  <c r="L3440" i="18"/>
  <c r="E3440" i="18"/>
  <c r="M3440" i="18"/>
  <c r="F3440" i="18"/>
  <c r="G3440" i="18"/>
  <c r="H3440" i="18"/>
  <c r="G5180" i="18"/>
  <c r="H5180" i="18"/>
  <c r="I5180" i="18"/>
  <c r="J5180" i="18"/>
  <c r="C5180" i="18"/>
  <c r="K5180" i="18"/>
  <c r="D5180" i="18"/>
  <c r="L5180" i="18"/>
  <c r="E5180" i="18"/>
  <c r="M5180" i="18"/>
  <c r="F5180" i="18"/>
  <c r="C1808" i="18"/>
  <c r="K1808" i="18"/>
  <c r="D1808" i="18"/>
  <c r="L1808" i="18"/>
  <c r="E1808" i="18"/>
  <c r="M1808" i="18"/>
  <c r="F1808" i="18"/>
  <c r="H1808" i="18"/>
  <c r="I1808" i="18"/>
  <c r="J1808" i="18"/>
  <c r="G1808" i="18"/>
  <c r="J5102" i="18"/>
  <c r="C5102" i="18"/>
  <c r="K5102" i="18"/>
  <c r="D5102" i="18"/>
  <c r="L5102" i="18"/>
  <c r="E5102" i="18"/>
  <c r="M5102" i="18"/>
  <c r="F5102" i="18"/>
  <c r="G5102" i="18"/>
  <c r="H5102" i="18"/>
  <c r="I5102" i="18"/>
  <c r="G3338" i="18"/>
  <c r="H3338" i="18"/>
  <c r="I3338" i="18"/>
  <c r="J3338" i="18"/>
  <c r="C3338" i="18"/>
  <c r="K3338" i="18"/>
  <c r="D3338" i="18"/>
  <c r="L3338" i="18"/>
  <c r="E3338" i="18"/>
  <c r="M3338" i="18"/>
  <c r="F3338" i="18"/>
  <c r="J5150" i="18"/>
  <c r="C5150" i="18"/>
  <c r="K5150" i="18"/>
  <c r="D5150" i="18"/>
  <c r="L5150" i="18"/>
  <c r="E5150" i="18"/>
  <c r="M5150" i="18"/>
  <c r="F5150" i="18"/>
  <c r="G5150" i="18"/>
  <c r="H5150" i="18"/>
  <c r="I5150" i="18"/>
  <c r="G4765" i="18"/>
  <c r="H4765" i="18"/>
  <c r="I4765" i="18"/>
  <c r="J4765" i="18"/>
  <c r="C4765" i="18"/>
  <c r="K4765" i="18"/>
  <c r="E4765" i="18"/>
  <c r="M4765" i="18"/>
  <c r="D4765" i="18"/>
  <c r="F4765" i="18"/>
  <c r="L4765" i="18"/>
  <c r="D3830" i="18"/>
  <c r="L3830" i="18"/>
  <c r="E3830" i="18"/>
  <c r="M3830" i="18"/>
  <c r="F3830" i="18"/>
  <c r="G3830" i="18"/>
  <c r="H3830" i="18"/>
  <c r="I3830" i="18"/>
  <c r="C3830" i="18"/>
  <c r="K3830" i="18"/>
  <c r="J3830" i="18"/>
  <c r="F5697" i="18"/>
  <c r="G5697" i="18"/>
  <c r="H5697" i="18"/>
  <c r="I5697" i="18"/>
  <c r="J5697" i="18"/>
  <c r="C5697" i="18"/>
  <c r="K5697" i="18"/>
  <c r="D5697" i="18"/>
  <c r="L5697" i="18"/>
  <c r="M5697" i="18"/>
  <c r="E5697" i="18"/>
  <c r="H1039" i="18"/>
  <c r="I1039" i="18"/>
  <c r="J1039" i="18"/>
  <c r="C1039" i="18"/>
  <c r="K1039" i="18"/>
  <c r="D1039" i="18"/>
  <c r="L1039" i="18"/>
  <c r="E1039" i="18"/>
  <c r="M1039" i="18"/>
  <c r="F1039" i="18"/>
  <c r="G1039" i="18"/>
  <c r="F2336" i="18"/>
  <c r="G2336" i="18"/>
  <c r="H2336" i="18"/>
  <c r="I2336" i="18"/>
  <c r="J2336" i="18"/>
  <c r="C2336" i="18"/>
  <c r="K2336" i="18"/>
  <c r="D2336" i="18"/>
  <c r="L2336" i="18"/>
  <c r="E2336" i="18"/>
  <c r="M2336" i="18"/>
  <c r="I4446" i="18"/>
  <c r="J4446" i="18"/>
  <c r="C4446" i="18"/>
  <c r="K4446" i="18"/>
  <c r="D4446" i="18"/>
  <c r="L4446" i="18"/>
  <c r="E4446" i="18"/>
  <c r="M4446" i="18"/>
  <c r="F4446" i="18"/>
  <c r="H4446" i="18"/>
  <c r="G4446" i="18"/>
  <c r="E630" i="18"/>
  <c r="M630" i="18"/>
  <c r="F630" i="18"/>
  <c r="I630" i="18"/>
  <c r="D630" i="18"/>
  <c r="H630" i="18"/>
  <c r="J630" i="18"/>
  <c r="K630" i="18"/>
  <c r="C630" i="18"/>
  <c r="G630" i="18"/>
  <c r="L630" i="18"/>
  <c r="E3420" i="18"/>
  <c r="M3420" i="18"/>
  <c r="F3420" i="18"/>
  <c r="G3420" i="18"/>
  <c r="H3420" i="18"/>
  <c r="I3420" i="18"/>
  <c r="J3420" i="18"/>
  <c r="C3420" i="18"/>
  <c r="K3420" i="18"/>
  <c r="D3420" i="18"/>
  <c r="L3420" i="18"/>
  <c r="H4387" i="18"/>
  <c r="I4387" i="18"/>
  <c r="J4387" i="18"/>
  <c r="C4387" i="18"/>
  <c r="K4387" i="18"/>
  <c r="D4387" i="18"/>
  <c r="L4387" i="18"/>
  <c r="E4387" i="18"/>
  <c r="M4387" i="18"/>
  <c r="G4387" i="18"/>
  <c r="F4387" i="18"/>
  <c r="F5801" i="18"/>
  <c r="G5801" i="18"/>
  <c r="H5801" i="18"/>
  <c r="I5801" i="18"/>
  <c r="J5801" i="18"/>
  <c r="C5801" i="18"/>
  <c r="K5801" i="18"/>
  <c r="D5801" i="18"/>
  <c r="L5801" i="18"/>
  <c r="E5801" i="18"/>
  <c r="M5801" i="18"/>
  <c r="E5374" i="18"/>
  <c r="M5374" i="18"/>
  <c r="F5374" i="18"/>
  <c r="G5374" i="18"/>
  <c r="H5374" i="18"/>
  <c r="I5374" i="18"/>
  <c r="J5374" i="18"/>
  <c r="C5374" i="18"/>
  <c r="K5374" i="18"/>
  <c r="D5374" i="18"/>
  <c r="L5374" i="18"/>
  <c r="G4360" i="18"/>
  <c r="H4360" i="18"/>
  <c r="I4360" i="18"/>
  <c r="J4360" i="18"/>
  <c r="C4360" i="18"/>
  <c r="K4360" i="18"/>
  <c r="D4360" i="18"/>
  <c r="L4360" i="18"/>
  <c r="F4360" i="18"/>
  <c r="E4360" i="18"/>
  <c r="M4360" i="18"/>
  <c r="C5973" i="18"/>
  <c r="K5973" i="18"/>
  <c r="D5973" i="18"/>
  <c r="L5973" i="18"/>
  <c r="E5973" i="18"/>
  <c r="M5973" i="18"/>
  <c r="F5973" i="18"/>
  <c r="G5973" i="18"/>
  <c r="H5973" i="18"/>
  <c r="J5973" i="18"/>
  <c r="I5973" i="18"/>
  <c r="D4191" i="18"/>
  <c r="L4191" i="18"/>
  <c r="E4191" i="18"/>
  <c r="M4191" i="18"/>
  <c r="F4191" i="18"/>
  <c r="G4191" i="18"/>
  <c r="H4191" i="18"/>
  <c r="I4191" i="18"/>
  <c r="C4191" i="18"/>
  <c r="K4191" i="18"/>
  <c r="J4191" i="18"/>
  <c r="C3915" i="18"/>
  <c r="K3915" i="18"/>
  <c r="D3915" i="18"/>
  <c r="L3915" i="18"/>
  <c r="E3915" i="18"/>
  <c r="M3915" i="18"/>
  <c r="F3915" i="18"/>
  <c r="G3915" i="18"/>
  <c r="H3915" i="18"/>
  <c r="J3915" i="18"/>
  <c r="I3915" i="18"/>
  <c r="D1199" i="18"/>
  <c r="L1199" i="18"/>
  <c r="F1199" i="18"/>
  <c r="G1199" i="18"/>
  <c r="H1199" i="18"/>
  <c r="I1199" i="18"/>
  <c r="J1199" i="18"/>
  <c r="M1199" i="18"/>
  <c r="C1199" i="18"/>
  <c r="K1199" i="18"/>
  <c r="E1199" i="18"/>
  <c r="J3052" i="18"/>
  <c r="C3052" i="18"/>
  <c r="K3052" i="18"/>
  <c r="D3052" i="18"/>
  <c r="L3052" i="18"/>
  <c r="E3052" i="18"/>
  <c r="M3052" i="18"/>
  <c r="F3052" i="18"/>
  <c r="G3052" i="18"/>
  <c r="H3052" i="18"/>
  <c r="I3052" i="18"/>
  <c r="G2140" i="18"/>
  <c r="H2140" i="18"/>
  <c r="I2140" i="18"/>
  <c r="J2140" i="18"/>
  <c r="C2140" i="18"/>
  <c r="K2140" i="18"/>
  <c r="D2140" i="18"/>
  <c r="L2140" i="18"/>
  <c r="E2140" i="18"/>
  <c r="M2140" i="18"/>
  <c r="F2140" i="18"/>
  <c r="I5634" i="18"/>
  <c r="J5634" i="18"/>
  <c r="C5634" i="18"/>
  <c r="K5634" i="18"/>
  <c r="D5634" i="18"/>
  <c r="L5634" i="18"/>
  <c r="E5634" i="18"/>
  <c r="M5634" i="18"/>
  <c r="F5634" i="18"/>
  <c r="G5634" i="18"/>
  <c r="H5634" i="18"/>
  <c r="D760" i="18"/>
  <c r="L760" i="18"/>
  <c r="G760" i="18"/>
  <c r="H760" i="18"/>
  <c r="I760" i="18"/>
  <c r="C760" i="18"/>
  <c r="K760" i="18"/>
  <c r="F760" i="18"/>
  <c r="E760" i="18"/>
  <c r="J760" i="18"/>
  <c r="M760" i="18"/>
  <c r="J1877" i="18"/>
  <c r="C1877" i="18"/>
  <c r="K1877" i="18"/>
  <c r="D1877" i="18"/>
  <c r="L1877" i="18"/>
  <c r="E1877" i="18"/>
  <c r="M1877" i="18"/>
  <c r="F1877" i="18"/>
  <c r="G1877" i="18"/>
  <c r="H1877" i="18"/>
  <c r="I1877" i="18"/>
  <c r="F6062" i="18"/>
  <c r="G6062" i="18"/>
  <c r="H6062" i="18"/>
  <c r="I6062" i="18"/>
  <c r="J6062" i="18"/>
  <c r="C6062" i="18"/>
  <c r="K6062" i="18"/>
  <c r="E6062" i="18"/>
  <c r="M6062" i="18"/>
  <c r="D6062" i="18"/>
  <c r="L6062" i="18"/>
  <c r="E4138" i="18"/>
  <c r="M4138" i="18"/>
  <c r="F4138" i="18"/>
  <c r="G4138" i="18"/>
  <c r="H4138" i="18"/>
  <c r="I4138" i="18"/>
  <c r="J4138" i="18"/>
  <c r="D4138" i="18"/>
  <c r="L4138" i="18"/>
  <c r="C4138" i="18"/>
  <c r="K4138" i="18"/>
  <c r="E1966" i="18"/>
  <c r="M1966" i="18"/>
  <c r="F1966" i="18"/>
  <c r="G1966" i="18"/>
  <c r="H1966" i="18"/>
  <c r="I1966" i="18"/>
  <c r="J1966" i="18"/>
  <c r="C1966" i="18"/>
  <c r="K1966" i="18"/>
  <c r="D1966" i="18"/>
  <c r="L1966" i="18"/>
  <c r="I3041" i="18"/>
  <c r="J3041" i="18"/>
  <c r="C3041" i="18"/>
  <c r="K3041" i="18"/>
  <c r="D3041" i="18"/>
  <c r="L3041" i="18"/>
  <c r="E3041" i="18"/>
  <c r="M3041" i="18"/>
  <c r="F3041" i="18"/>
  <c r="G3041" i="18"/>
  <c r="H3041" i="18"/>
  <c r="H385" i="18"/>
  <c r="I385" i="18"/>
  <c r="D385" i="18"/>
  <c r="L385" i="18"/>
  <c r="G385" i="18"/>
  <c r="J385" i="18"/>
  <c r="C385" i="18"/>
  <c r="K385" i="18"/>
  <c r="E385" i="18"/>
  <c r="F385" i="18"/>
  <c r="M385" i="18"/>
  <c r="F315" i="18"/>
  <c r="G315" i="18"/>
  <c r="J315" i="18"/>
  <c r="E315" i="18"/>
  <c r="H315" i="18"/>
  <c r="I315" i="18"/>
  <c r="K315" i="18"/>
  <c r="L315" i="18"/>
  <c r="M315" i="18"/>
  <c r="C315" i="18"/>
  <c r="D315" i="18"/>
  <c r="J5413" i="18"/>
  <c r="C5413" i="18"/>
  <c r="K5413" i="18"/>
  <c r="D5413" i="18"/>
  <c r="L5413" i="18"/>
  <c r="E5413" i="18"/>
  <c r="M5413" i="18"/>
  <c r="F5413" i="18"/>
  <c r="G5413" i="18"/>
  <c r="H5413" i="18"/>
  <c r="I5413" i="18"/>
  <c r="J1821" i="18"/>
  <c r="C1821" i="18"/>
  <c r="K1821" i="18"/>
  <c r="D1821" i="18"/>
  <c r="L1821" i="18"/>
  <c r="E1821" i="18"/>
  <c r="M1821" i="18"/>
  <c r="G1821" i="18"/>
  <c r="I1821" i="18"/>
  <c r="F1821" i="18"/>
  <c r="H1821" i="18"/>
  <c r="I4747" i="18"/>
  <c r="J4747" i="18"/>
  <c r="C4747" i="18"/>
  <c r="K4747" i="18"/>
  <c r="D4747" i="18"/>
  <c r="L4747" i="18"/>
  <c r="E4747" i="18"/>
  <c r="M4747" i="18"/>
  <c r="G4747" i="18"/>
  <c r="F4747" i="18"/>
  <c r="H4747" i="18"/>
  <c r="C306" i="18"/>
  <c r="K306" i="18"/>
  <c r="D306" i="18"/>
  <c r="L306" i="18"/>
  <c r="G306" i="18"/>
  <c r="H306" i="18"/>
  <c r="I306" i="18"/>
  <c r="J306" i="18"/>
  <c r="M306" i="18"/>
  <c r="E306" i="18"/>
  <c r="F306" i="18"/>
  <c r="H4235" i="18"/>
  <c r="I4235" i="18"/>
  <c r="J4235" i="18"/>
  <c r="C4235" i="18"/>
  <c r="K4235" i="18"/>
  <c r="D4235" i="18"/>
  <c r="L4235" i="18"/>
  <c r="E4235" i="18"/>
  <c r="M4235" i="18"/>
  <c r="G4235" i="18"/>
  <c r="F4235" i="18"/>
  <c r="C4018" i="18"/>
  <c r="E4018" i="18"/>
  <c r="D4018" i="18"/>
  <c r="M4018" i="18"/>
  <c r="F4018" i="18"/>
  <c r="G4018" i="18"/>
  <c r="H4018" i="18"/>
  <c r="I4018" i="18"/>
  <c r="J4018" i="18"/>
  <c r="L4018" i="18"/>
  <c r="K4018" i="18"/>
  <c r="E3436" i="18"/>
  <c r="M3436" i="18"/>
  <c r="F3436" i="18"/>
  <c r="G3436" i="18"/>
  <c r="H3436" i="18"/>
  <c r="I3436" i="18"/>
  <c r="J3436" i="18"/>
  <c r="C3436" i="18"/>
  <c r="K3436" i="18"/>
  <c r="D3436" i="18"/>
  <c r="L3436" i="18"/>
  <c r="F438" i="18"/>
  <c r="G438" i="18"/>
  <c r="J438" i="18"/>
  <c r="M438" i="18"/>
  <c r="C438" i="18"/>
  <c r="H438" i="18"/>
  <c r="D438" i="18"/>
  <c r="E438" i="18"/>
  <c r="I438" i="18"/>
  <c r="K438" i="18"/>
  <c r="L438" i="18"/>
  <c r="D3662" i="18"/>
  <c r="L3662" i="18"/>
  <c r="E3662" i="18"/>
  <c r="M3662" i="18"/>
  <c r="F3662" i="18"/>
  <c r="G3662" i="18"/>
  <c r="H3662" i="18"/>
  <c r="I3662" i="18"/>
  <c r="C3662" i="18"/>
  <c r="K3662" i="18"/>
  <c r="J3662" i="18"/>
  <c r="I2521" i="18"/>
  <c r="J2521" i="18"/>
  <c r="C2521" i="18"/>
  <c r="K2521" i="18"/>
  <c r="D2521" i="18"/>
  <c r="L2521" i="18"/>
  <c r="E2521" i="18"/>
  <c r="M2521" i="18"/>
  <c r="F2521" i="18"/>
  <c r="G2521" i="18"/>
  <c r="H2521" i="18"/>
  <c r="H1460" i="18"/>
  <c r="I1460" i="18"/>
  <c r="J1460" i="18"/>
  <c r="C1460" i="18"/>
  <c r="K1460" i="18"/>
  <c r="D1460" i="18"/>
  <c r="L1460" i="18"/>
  <c r="E1460" i="18"/>
  <c r="M1460" i="18"/>
  <c r="F1460" i="18"/>
  <c r="G1460" i="18"/>
  <c r="I248" i="18"/>
  <c r="J248" i="18"/>
  <c r="E248" i="18"/>
  <c r="M248" i="18"/>
  <c r="D248" i="18"/>
  <c r="F248" i="18"/>
  <c r="K248" i="18"/>
  <c r="L248" i="18"/>
  <c r="G248" i="18"/>
  <c r="C248" i="18"/>
  <c r="H248" i="18"/>
  <c r="I4254" i="18"/>
  <c r="J4254" i="18"/>
  <c r="C4254" i="18"/>
  <c r="K4254" i="18"/>
  <c r="D4254" i="18"/>
  <c r="L4254" i="18"/>
  <c r="E4254" i="18"/>
  <c r="M4254" i="18"/>
  <c r="F4254" i="18"/>
  <c r="H4254" i="18"/>
  <c r="G4254" i="18"/>
  <c r="H116" i="18"/>
  <c r="I116" i="18"/>
  <c r="D116" i="18"/>
  <c r="L116" i="18"/>
  <c r="J116" i="18"/>
  <c r="K116" i="18"/>
  <c r="C116" i="18"/>
  <c r="E116" i="18"/>
  <c r="F116" i="18"/>
  <c r="G116" i="18"/>
  <c r="M116" i="18"/>
  <c r="J989" i="18"/>
  <c r="C989" i="18"/>
  <c r="K989" i="18"/>
  <c r="D989" i="18"/>
  <c r="L989" i="18"/>
  <c r="E989" i="18"/>
  <c r="M989" i="18"/>
  <c r="F989" i="18"/>
  <c r="G989" i="18"/>
  <c r="H989" i="18"/>
  <c r="I989" i="18"/>
  <c r="I2813" i="18"/>
  <c r="J2813" i="18"/>
  <c r="C2813" i="18"/>
  <c r="K2813" i="18"/>
  <c r="D2813" i="18"/>
  <c r="L2813" i="18"/>
  <c r="E2813" i="18"/>
  <c r="M2813" i="18"/>
  <c r="F2813" i="18"/>
  <c r="G2813" i="18"/>
  <c r="H2813" i="18"/>
  <c r="E1694" i="18"/>
  <c r="M1694" i="18"/>
  <c r="F1694" i="18"/>
  <c r="G1694" i="18"/>
  <c r="H1694" i="18"/>
  <c r="I1694" i="18"/>
  <c r="J1694" i="18"/>
  <c r="C1694" i="18"/>
  <c r="K1694" i="18"/>
  <c r="D1694" i="18"/>
  <c r="L1694" i="18"/>
  <c r="H2398" i="18"/>
  <c r="I2398" i="18"/>
  <c r="J2398" i="18"/>
  <c r="C2398" i="18"/>
  <c r="K2398" i="18"/>
  <c r="D2398" i="18"/>
  <c r="L2398" i="18"/>
  <c r="E2398" i="18"/>
  <c r="M2398" i="18"/>
  <c r="F2398" i="18"/>
  <c r="G2398" i="18"/>
  <c r="H2998" i="18"/>
  <c r="I2998" i="18"/>
  <c r="J2998" i="18"/>
  <c r="C2998" i="18"/>
  <c r="K2998" i="18"/>
  <c r="D2998" i="18"/>
  <c r="L2998" i="18"/>
  <c r="E2998" i="18"/>
  <c r="M2998" i="18"/>
  <c r="F2998" i="18"/>
  <c r="G2998" i="18"/>
  <c r="F2572" i="18"/>
  <c r="G2572" i="18"/>
  <c r="H2572" i="18"/>
  <c r="I2572" i="18"/>
  <c r="J2572" i="18"/>
  <c r="C2572" i="18"/>
  <c r="K2572" i="18"/>
  <c r="D2572" i="18"/>
  <c r="L2572" i="18"/>
  <c r="M2572" i="18"/>
  <c r="E2572" i="18"/>
  <c r="C4801" i="18"/>
  <c r="K4801" i="18"/>
  <c r="D4801" i="18"/>
  <c r="L4801" i="18"/>
  <c r="E4801" i="18"/>
  <c r="M4801" i="18"/>
  <c r="F4801" i="18"/>
  <c r="G4801" i="18"/>
  <c r="I4801" i="18"/>
  <c r="H4801" i="18"/>
  <c r="J4801" i="18"/>
  <c r="C2399" i="18"/>
  <c r="K2399" i="18"/>
  <c r="D2399" i="18"/>
  <c r="L2399" i="18"/>
  <c r="E2399" i="18"/>
  <c r="M2399" i="18"/>
  <c r="F2399" i="18"/>
  <c r="G2399" i="18"/>
  <c r="H2399" i="18"/>
  <c r="I2399" i="18"/>
  <c r="J2399" i="18"/>
  <c r="G3394" i="18"/>
  <c r="H3394" i="18"/>
  <c r="I3394" i="18"/>
  <c r="J3394" i="18"/>
  <c r="C3394" i="18"/>
  <c r="K3394" i="18"/>
  <c r="D3394" i="18"/>
  <c r="L3394" i="18"/>
  <c r="E3394" i="18"/>
  <c r="M3394" i="18"/>
  <c r="F3394" i="18"/>
  <c r="F3708" i="18"/>
  <c r="G3708" i="18"/>
  <c r="H3708" i="18"/>
  <c r="I3708" i="18"/>
  <c r="J3708" i="18"/>
  <c r="C3708" i="18"/>
  <c r="K3708" i="18"/>
  <c r="E3708" i="18"/>
  <c r="M3708" i="18"/>
  <c r="D3708" i="18"/>
  <c r="L3708" i="18"/>
  <c r="H3006" i="18"/>
  <c r="I3006" i="18"/>
  <c r="J3006" i="18"/>
  <c r="C3006" i="18"/>
  <c r="K3006" i="18"/>
  <c r="D3006" i="18"/>
  <c r="L3006" i="18"/>
  <c r="E3006" i="18"/>
  <c r="M3006" i="18"/>
  <c r="F3006" i="18"/>
  <c r="G3006" i="18"/>
  <c r="H2238" i="18"/>
  <c r="I2238" i="18"/>
  <c r="J2238" i="18"/>
  <c r="C2238" i="18"/>
  <c r="K2238" i="18"/>
  <c r="D2238" i="18"/>
  <c r="L2238" i="18"/>
  <c r="E2238" i="18"/>
  <c r="M2238" i="18"/>
  <c r="F2238" i="18"/>
  <c r="G2238" i="18"/>
  <c r="F5729" i="18"/>
  <c r="G5729" i="18"/>
  <c r="H5729" i="18"/>
  <c r="I5729" i="18"/>
  <c r="J5729" i="18"/>
  <c r="C5729" i="18"/>
  <c r="K5729" i="18"/>
  <c r="D5729" i="18"/>
  <c r="L5729" i="18"/>
  <c r="E5729" i="18"/>
  <c r="M5729" i="18"/>
  <c r="E286" i="18"/>
  <c r="M286" i="18"/>
  <c r="G286" i="18"/>
  <c r="H286" i="18"/>
  <c r="I286" i="18"/>
  <c r="C286" i="18"/>
  <c r="K286" i="18"/>
  <c r="D286" i="18"/>
  <c r="F286" i="18"/>
  <c r="J286" i="18"/>
  <c r="L286" i="18"/>
  <c r="J4489" i="18"/>
  <c r="C4489" i="18"/>
  <c r="K4489" i="18"/>
  <c r="D4489" i="18"/>
  <c r="L4489" i="18"/>
  <c r="E4489" i="18"/>
  <c r="M4489" i="18"/>
  <c r="F4489" i="18"/>
  <c r="G4489" i="18"/>
  <c r="I4489" i="18"/>
  <c r="H4489" i="18"/>
  <c r="C4100" i="18"/>
  <c r="K4100" i="18"/>
  <c r="D4100" i="18"/>
  <c r="L4100" i="18"/>
  <c r="E4100" i="18"/>
  <c r="M4100" i="18"/>
  <c r="F4100" i="18"/>
  <c r="G4100" i="18"/>
  <c r="H4100" i="18"/>
  <c r="J4100" i="18"/>
  <c r="I4100" i="18"/>
  <c r="F215" i="18"/>
  <c r="G215" i="18"/>
  <c r="J215" i="18"/>
  <c r="K215" i="18"/>
  <c r="C215" i="18"/>
  <c r="H215" i="18"/>
  <c r="D215" i="18"/>
  <c r="E215" i="18"/>
  <c r="L215" i="18"/>
  <c r="I215" i="18"/>
  <c r="M215" i="18"/>
  <c r="D3114" i="18"/>
  <c r="L3114" i="18"/>
  <c r="E3114" i="18"/>
  <c r="M3114" i="18"/>
  <c r="F3114" i="18"/>
  <c r="G3114" i="18"/>
  <c r="H3114" i="18"/>
  <c r="I3114" i="18"/>
  <c r="J3114" i="18"/>
  <c r="C3114" i="18"/>
  <c r="K3114" i="18"/>
  <c r="H6028" i="18"/>
  <c r="I6028" i="18"/>
  <c r="J6028" i="18"/>
  <c r="C6028" i="18"/>
  <c r="K6028" i="18"/>
  <c r="D6028" i="18"/>
  <c r="L6028" i="18"/>
  <c r="E6028" i="18"/>
  <c r="M6028" i="18"/>
  <c r="G6028" i="18"/>
  <c r="F6028" i="18"/>
  <c r="F4834" i="18"/>
  <c r="G4834" i="18"/>
  <c r="H4834" i="18"/>
  <c r="I4834" i="18"/>
  <c r="J4834" i="18"/>
  <c r="C4834" i="18"/>
  <c r="K4834" i="18"/>
  <c r="D4834" i="18"/>
  <c r="L4834" i="18"/>
  <c r="E4834" i="18"/>
  <c r="M4834" i="18"/>
  <c r="H3477" i="18"/>
  <c r="I3477" i="18"/>
  <c r="J3477" i="18"/>
  <c r="C3477" i="18"/>
  <c r="K3477" i="18"/>
  <c r="D3477" i="18"/>
  <c r="L3477" i="18"/>
  <c r="E3477" i="18"/>
  <c r="M3477" i="18"/>
  <c r="F3477" i="18"/>
  <c r="G3477" i="18"/>
  <c r="E3516" i="18"/>
  <c r="M3516" i="18"/>
  <c r="F3516" i="18"/>
  <c r="G3516" i="18"/>
  <c r="H3516" i="18"/>
  <c r="I3516" i="18"/>
  <c r="J3516" i="18"/>
  <c r="C3516" i="18"/>
  <c r="K3516" i="18"/>
  <c r="L3516" i="18"/>
  <c r="D3516" i="18"/>
  <c r="F1406" i="18"/>
  <c r="G1406" i="18"/>
  <c r="H1406" i="18"/>
  <c r="I1406" i="18"/>
  <c r="J1406" i="18"/>
  <c r="C1406" i="18"/>
  <c r="K1406" i="18"/>
  <c r="E1406" i="18"/>
  <c r="M1406" i="18"/>
  <c r="D1406" i="18"/>
  <c r="L1406" i="18"/>
  <c r="J2260" i="18"/>
  <c r="C2260" i="18"/>
  <c r="K2260" i="18"/>
  <c r="D2260" i="18"/>
  <c r="L2260" i="18"/>
  <c r="E2260" i="18"/>
  <c r="M2260" i="18"/>
  <c r="F2260" i="18"/>
  <c r="G2260" i="18"/>
  <c r="H2260" i="18"/>
  <c r="I2260" i="18"/>
  <c r="I184" i="18"/>
  <c r="J184" i="18"/>
  <c r="E184" i="18"/>
  <c r="M184" i="18"/>
  <c r="C184" i="18"/>
  <c r="D184" i="18"/>
  <c r="H184" i="18"/>
  <c r="K184" i="18"/>
  <c r="G184" i="18"/>
  <c r="F184" i="18"/>
  <c r="L184" i="18"/>
  <c r="E1491" i="18"/>
  <c r="M1491" i="18"/>
  <c r="F1491" i="18"/>
  <c r="G1491" i="18"/>
  <c r="H1491" i="18"/>
  <c r="I1491" i="18"/>
  <c r="J1491" i="18"/>
  <c r="C1491" i="18"/>
  <c r="K1491" i="18"/>
  <c r="D1491" i="18"/>
  <c r="L1491" i="18"/>
  <c r="G2815" i="18"/>
  <c r="H2815" i="18"/>
  <c r="I2815" i="18"/>
  <c r="J2815" i="18"/>
  <c r="C2815" i="18"/>
  <c r="K2815" i="18"/>
  <c r="D2815" i="18"/>
  <c r="L2815" i="18"/>
  <c r="E2815" i="18"/>
  <c r="M2815" i="18"/>
  <c r="F2815" i="18"/>
  <c r="H924" i="18"/>
  <c r="C924" i="18"/>
  <c r="K924" i="18"/>
  <c r="D924" i="18"/>
  <c r="L924" i="18"/>
  <c r="E924" i="18"/>
  <c r="M924" i="18"/>
  <c r="G924" i="18"/>
  <c r="F924" i="18"/>
  <c r="I924" i="18"/>
  <c r="J924" i="18"/>
  <c r="C4468" i="18"/>
  <c r="K4468" i="18"/>
  <c r="D4468" i="18"/>
  <c r="L4468" i="18"/>
  <c r="E4468" i="18"/>
  <c r="M4468" i="18"/>
  <c r="F4468" i="18"/>
  <c r="G4468" i="18"/>
  <c r="H4468" i="18"/>
  <c r="J4468" i="18"/>
  <c r="I4468" i="18"/>
  <c r="I2034" i="18"/>
  <c r="J2034" i="18"/>
  <c r="C2034" i="18"/>
  <c r="K2034" i="18"/>
  <c r="D2034" i="18"/>
  <c r="L2034" i="18"/>
  <c r="E2034" i="18"/>
  <c r="M2034" i="18"/>
  <c r="F2034" i="18"/>
  <c r="G2034" i="18"/>
  <c r="H2034" i="18"/>
  <c r="H2143" i="18"/>
  <c r="I2143" i="18"/>
  <c r="J2143" i="18"/>
  <c r="C2143" i="18"/>
  <c r="K2143" i="18"/>
  <c r="D2143" i="18"/>
  <c r="L2143" i="18"/>
  <c r="E2143" i="18"/>
  <c r="M2143" i="18"/>
  <c r="F2143" i="18"/>
  <c r="G2143" i="18"/>
  <c r="J826" i="18"/>
  <c r="E826" i="18"/>
  <c r="M826" i="18"/>
  <c r="F826" i="18"/>
  <c r="G826" i="18"/>
  <c r="I826" i="18"/>
  <c r="C826" i="18"/>
  <c r="D826" i="18"/>
  <c r="H826" i="18"/>
  <c r="K826" i="18"/>
  <c r="L826" i="18"/>
  <c r="G4168" i="18"/>
  <c r="H4168" i="18"/>
  <c r="I4168" i="18"/>
  <c r="J4168" i="18"/>
  <c r="C4168" i="18"/>
  <c r="K4168" i="18"/>
  <c r="D4168" i="18"/>
  <c r="L4168" i="18"/>
  <c r="F4168" i="18"/>
  <c r="E4168" i="18"/>
  <c r="M4168" i="18"/>
  <c r="F3876" i="18"/>
  <c r="G3876" i="18"/>
  <c r="H3876" i="18"/>
  <c r="I3876" i="18"/>
  <c r="J3876" i="18"/>
  <c r="C3876" i="18"/>
  <c r="K3876" i="18"/>
  <c r="E3876" i="18"/>
  <c r="M3876" i="18"/>
  <c r="D3876" i="18"/>
  <c r="L3876" i="18"/>
  <c r="J5581" i="18"/>
  <c r="C5581" i="18"/>
  <c r="K5581" i="18"/>
  <c r="D5581" i="18"/>
  <c r="L5581" i="18"/>
  <c r="E5581" i="18"/>
  <c r="M5581" i="18"/>
  <c r="F5581" i="18"/>
  <c r="G5581" i="18"/>
  <c r="H5581" i="18"/>
  <c r="I5581" i="18"/>
  <c r="E1315" i="18"/>
  <c r="M1315" i="18"/>
  <c r="F1315" i="18"/>
  <c r="G1315" i="18"/>
  <c r="H1315" i="18"/>
  <c r="I1315" i="18"/>
  <c r="J1315" i="18"/>
  <c r="D1315" i="18"/>
  <c r="L1315" i="18"/>
  <c r="C1315" i="18"/>
  <c r="K1315" i="18"/>
  <c r="E408" i="18"/>
  <c r="M408" i="18"/>
  <c r="F408" i="18"/>
  <c r="I408" i="18"/>
  <c r="C408" i="18"/>
  <c r="D408" i="18"/>
  <c r="J408" i="18"/>
  <c r="H408" i="18"/>
  <c r="K408" i="18"/>
  <c r="G408" i="18"/>
  <c r="L408" i="18"/>
  <c r="C5296" i="18"/>
  <c r="K5296" i="18"/>
  <c r="D5296" i="18"/>
  <c r="L5296" i="18"/>
  <c r="E5296" i="18"/>
  <c r="M5296" i="18"/>
  <c r="F5296" i="18"/>
  <c r="G5296" i="18"/>
  <c r="H5296" i="18"/>
  <c r="I5296" i="18"/>
  <c r="J5296" i="18"/>
  <c r="C5161" i="18"/>
  <c r="K5161" i="18"/>
  <c r="D5161" i="18"/>
  <c r="L5161" i="18"/>
  <c r="E5161" i="18"/>
  <c r="M5161" i="18"/>
  <c r="F5161" i="18"/>
  <c r="G5161" i="18"/>
  <c r="H5161" i="18"/>
  <c r="I5161" i="18"/>
  <c r="J5161" i="18"/>
  <c r="G4821" i="18"/>
  <c r="H4821" i="18"/>
  <c r="I4821" i="18"/>
  <c r="J4821" i="18"/>
  <c r="C4821" i="18"/>
  <c r="K4821" i="18"/>
  <c r="D4821" i="18"/>
  <c r="L4821" i="18"/>
  <c r="E4821" i="18"/>
  <c r="M4821" i="18"/>
  <c r="F4821" i="18"/>
  <c r="D3305" i="18"/>
  <c r="L3305" i="18"/>
  <c r="E3305" i="18"/>
  <c r="M3305" i="18"/>
  <c r="F3305" i="18"/>
  <c r="G3305" i="18"/>
  <c r="H3305" i="18"/>
  <c r="I3305" i="18"/>
  <c r="J3305" i="18"/>
  <c r="K3305" i="18"/>
  <c r="C3305" i="18"/>
  <c r="J82" i="18"/>
  <c r="C82" i="18"/>
  <c r="K82" i="18"/>
  <c r="F82" i="18"/>
  <c r="D82" i="18"/>
  <c r="E82" i="18"/>
  <c r="I82" i="18"/>
  <c r="M82" i="18"/>
  <c r="G82" i="18"/>
  <c r="H82" i="18"/>
  <c r="L82" i="18"/>
  <c r="D920" i="18"/>
  <c r="L920" i="18"/>
  <c r="G920" i="18"/>
  <c r="H920" i="18"/>
  <c r="I920" i="18"/>
  <c r="C920" i="18"/>
  <c r="K920" i="18"/>
  <c r="E920" i="18"/>
  <c r="F920" i="18"/>
  <c r="J920" i="18"/>
  <c r="M920" i="18"/>
  <c r="D3742" i="18"/>
  <c r="L3742" i="18"/>
  <c r="E3742" i="18"/>
  <c r="M3742" i="18"/>
  <c r="F3742" i="18"/>
  <c r="G3742" i="18"/>
  <c r="H3742" i="18"/>
  <c r="I3742" i="18"/>
  <c r="C3742" i="18"/>
  <c r="K3742" i="18"/>
  <c r="J3742" i="18"/>
  <c r="D4327" i="18"/>
  <c r="L4327" i="18"/>
  <c r="E4327" i="18"/>
  <c r="M4327" i="18"/>
  <c r="F4327" i="18"/>
  <c r="G4327" i="18"/>
  <c r="H4327" i="18"/>
  <c r="I4327" i="18"/>
  <c r="C4327" i="18"/>
  <c r="K4327" i="18"/>
  <c r="J4327" i="18"/>
  <c r="D2554" i="18"/>
  <c r="L2554" i="18"/>
  <c r="E2554" i="18"/>
  <c r="M2554" i="18"/>
  <c r="F2554" i="18"/>
  <c r="G2554" i="18"/>
  <c r="H2554" i="18"/>
  <c r="I2554" i="18"/>
  <c r="J2554" i="18"/>
  <c r="C2554" i="18"/>
  <c r="K2554" i="18"/>
  <c r="C2975" i="18"/>
  <c r="K2975" i="18"/>
  <c r="D2975" i="18"/>
  <c r="L2975" i="18"/>
  <c r="E2975" i="18"/>
  <c r="M2975" i="18"/>
  <c r="F2975" i="18"/>
  <c r="G2975" i="18"/>
  <c r="H2975" i="18"/>
  <c r="I2975" i="18"/>
  <c r="J2975" i="18"/>
  <c r="E811" i="18"/>
  <c r="M811" i="18"/>
  <c r="H811" i="18"/>
  <c r="I811" i="18"/>
  <c r="J811" i="18"/>
  <c r="D811" i="18"/>
  <c r="L811" i="18"/>
  <c r="C811" i="18"/>
  <c r="F811" i="18"/>
  <c r="G811" i="18"/>
  <c r="K811" i="18"/>
  <c r="D1320" i="18"/>
  <c r="L1320" i="18"/>
  <c r="E1320" i="18"/>
  <c r="M1320" i="18"/>
  <c r="F1320" i="18"/>
  <c r="G1320" i="18"/>
  <c r="H1320" i="18"/>
  <c r="I1320" i="18"/>
  <c r="C1320" i="18"/>
  <c r="K1320" i="18"/>
  <c r="J1320" i="18"/>
  <c r="H4419" i="18"/>
  <c r="I4419" i="18"/>
  <c r="J4419" i="18"/>
  <c r="C4419" i="18"/>
  <c r="K4419" i="18"/>
  <c r="D4419" i="18"/>
  <c r="L4419" i="18"/>
  <c r="E4419" i="18"/>
  <c r="M4419" i="18"/>
  <c r="G4419" i="18"/>
  <c r="F4419" i="18"/>
  <c r="J4798" i="18"/>
  <c r="C4798" i="18"/>
  <c r="K4798" i="18"/>
  <c r="D4798" i="18"/>
  <c r="L4798" i="18"/>
  <c r="E4798" i="18"/>
  <c r="M4798" i="18"/>
  <c r="F4798" i="18"/>
  <c r="H4798" i="18"/>
  <c r="G4798" i="18"/>
  <c r="I4798" i="18"/>
  <c r="E4506" i="18"/>
  <c r="M4506" i="18"/>
  <c r="F4506" i="18"/>
  <c r="G4506" i="18"/>
  <c r="H4506" i="18"/>
  <c r="I4506" i="18"/>
  <c r="J4506" i="18"/>
  <c r="D4506" i="18"/>
  <c r="L4506" i="18"/>
  <c r="C4506" i="18"/>
  <c r="K4506" i="18"/>
  <c r="C2883" i="18"/>
  <c r="K2883" i="18"/>
  <c r="D2883" i="18"/>
  <c r="L2883" i="18"/>
  <c r="E2883" i="18"/>
  <c r="M2883" i="18"/>
  <c r="F2883" i="18"/>
  <c r="G2883" i="18"/>
  <c r="H2883" i="18"/>
  <c r="I2883" i="18"/>
  <c r="J2883" i="18"/>
  <c r="F774" i="18"/>
  <c r="I774" i="18"/>
  <c r="J774" i="18"/>
  <c r="C774" i="18"/>
  <c r="K774" i="18"/>
  <c r="E774" i="18"/>
  <c r="M774" i="18"/>
  <c r="D774" i="18"/>
  <c r="G774" i="18"/>
  <c r="H774" i="18"/>
  <c r="L774" i="18"/>
  <c r="D3854" i="18"/>
  <c r="L3854" i="18"/>
  <c r="E3854" i="18"/>
  <c r="M3854" i="18"/>
  <c r="F3854" i="18"/>
  <c r="G3854" i="18"/>
  <c r="H3854" i="18"/>
  <c r="I3854" i="18"/>
  <c r="C3854" i="18"/>
  <c r="K3854" i="18"/>
  <c r="J3854" i="18"/>
  <c r="J5677" i="18"/>
  <c r="C5677" i="18"/>
  <c r="K5677" i="18"/>
  <c r="D5677" i="18"/>
  <c r="L5677" i="18"/>
  <c r="E5677" i="18"/>
  <c r="M5677" i="18"/>
  <c r="F5677" i="18"/>
  <c r="G5677" i="18"/>
  <c r="H5677" i="18"/>
  <c r="I5677" i="18"/>
  <c r="E4090" i="18"/>
  <c r="M4090" i="18"/>
  <c r="F4090" i="18"/>
  <c r="G4090" i="18"/>
  <c r="H4090" i="18"/>
  <c r="I4090" i="18"/>
  <c r="J4090" i="18"/>
  <c r="D4090" i="18"/>
  <c r="L4090" i="18"/>
  <c r="C4090" i="18"/>
  <c r="K4090" i="18"/>
  <c r="D3034" i="18"/>
  <c r="L3034" i="18"/>
  <c r="E3034" i="18"/>
  <c r="M3034" i="18"/>
  <c r="F3034" i="18"/>
  <c r="G3034" i="18"/>
  <c r="H3034" i="18"/>
  <c r="I3034" i="18"/>
  <c r="J3034" i="18"/>
  <c r="C3034" i="18"/>
  <c r="K3034" i="18"/>
  <c r="H4736" i="18"/>
  <c r="I4736" i="18"/>
  <c r="J4736" i="18"/>
  <c r="C4736" i="18"/>
  <c r="K4736" i="18"/>
  <c r="D4736" i="18"/>
  <c r="L4736" i="18"/>
  <c r="F4736" i="18"/>
  <c r="E4736" i="18"/>
  <c r="G4736" i="18"/>
  <c r="M4736" i="18"/>
  <c r="C3422" i="18"/>
  <c r="K3422" i="18"/>
  <c r="D3422" i="18"/>
  <c r="L3422" i="18"/>
  <c r="E3422" i="18"/>
  <c r="M3422" i="18"/>
  <c r="F3422" i="18"/>
  <c r="G3422" i="18"/>
  <c r="H3422" i="18"/>
  <c r="I3422" i="18"/>
  <c r="J3422" i="18"/>
  <c r="E400" i="18"/>
  <c r="M400" i="18"/>
  <c r="F400" i="18"/>
  <c r="I400" i="18"/>
  <c r="D400" i="18"/>
  <c r="G400" i="18"/>
  <c r="K400" i="18"/>
  <c r="J400" i="18"/>
  <c r="L400" i="18"/>
  <c r="C400" i="18"/>
  <c r="H400" i="18"/>
  <c r="F2432" i="18"/>
  <c r="G2432" i="18"/>
  <c r="H2432" i="18"/>
  <c r="I2432" i="18"/>
  <c r="J2432" i="18"/>
  <c r="C2432" i="18"/>
  <c r="K2432" i="18"/>
  <c r="D2432" i="18"/>
  <c r="L2432" i="18"/>
  <c r="E2432" i="18"/>
  <c r="M2432" i="18"/>
  <c r="C3326" i="18"/>
  <c r="K3326" i="18"/>
  <c r="D3326" i="18"/>
  <c r="L3326" i="18"/>
  <c r="E3326" i="18"/>
  <c r="M3326" i="18"/>
  <c r="F3326" i="18"/>
  <c r="G3326" i="18"/>
  <c r="H3326" i="18"/>
  <c r="I3326" i="18"/>
  <c r="J3326" i="18"/>
  <c r="E4178" i="18"/>
  <c r="M4178" i="18"/>
  <c r="F4178" i="18"/>
  <c r="G4178" i="18"/>
  <c r="H4178" i="18"/>
  <c r="I4178" i="18"/>
  <c r="J4178" i="18"/>
  <c r="D4178" i="18"/>
  <c r="L4178" i="18"/>
  <c r="C4178" i="18"/>
  <c r="K4178" i="18"/>
  <c r="E3109" i="18"/>
  <c r="M3109" i="18"/>
  <c r="F3109" i="18"/>
  <c r="G3109" i="18"/>
  <c r="H3109" i="18"/>
  <c r="I3109" i="18"/>
  <c r="J3109" i="18"/>
  <c r="C3109" i="18"/>
  <c r="K3109" i="18"/>
  <c r="D3109" i="18"/>
  <c r="L3109" i="18"/>
  <c r="F1181" i="18"/>
  <c r="H1181" i="18"/>
  <c r="I1181" i="18"/>
  <c r="J1181" i="18"/>
  <c r="C1181" i="18"/>
  <c r="K1181" i="18"/>
  <c r="D1181" i="18"/>
  <c r="L1181" i="18"/>
  <c r="E1181" i="18"/>
  <c r="G1181" i="18"/>
  <c r="M1181" i="18"/>
  <c r="E48" i="18"/>
  <c r="M48" i="18"/>
  <c r="F48" i="18"/>
  <c r="I48" i="18"/>
  <c r="K48" i="18"/>
  <c r="L48" i="18"/>
  <c r="D48" i="18"/>
  <c r="C48" i="18"/>
  <c r="J48" i="18"/>
  <c r="H48" i="18"/>
  <c r="G48" i="18"/>
  <c r="F2464" i="18"/>
  <c r="G2464" i="18"/>
  <c r="H2464" i="18"/>
  <c r="I2464" i="18"/>
  <c r="J2464" i="18"/>
  <c r="C2464" i="18"/>
  <c r="K2464" i="18"/>
  <c r="D2464" i="18"/>
  <c r="L2464" i="18"/>
  <c r="E2464" i="18"/>
  <c r="M2464" i="18"/>
  <c r="J2197" i="18"/>
  <c r="E2197" i="18"/>
  <c r="M2197" i="18"/>
  <c r="F2197" i="18"/>
  <c r="G2197" i="18"/>
  <c r="H2197" i="18"/>
  <c r="C2197" i="18"/>
  <c r="D2197" i="18"/>
  <c r="I2197" i="18"/>
  <c r="K2197" i="18"/>
  <c r="L2197" i="18"/>
  <c r="F657" i="18"/>
  <c r="G657" i="18"/>
  <c r="H657" i="18"/>
  <c r="I657" i="18"/>
  <c r="J657" i="18"/>
  <c r="C657" i="18"/>
  <c r="K657" i="18"/>
  <c r="D657" i="18"/>
  <c r="L657" i="18"/>
  <c r="E657" i="18"/>
  <c r="M657" i="18"/>
  <c r="J415" i="18"/>
  <c r="C415" i="18"/>
  <c r="K415" i="18"/>
  <c r="F415" i="18"/>
  <c r="D415" i="18"/>
  <c r="H415" i="18"/>
  <c r="I415" i="18"/>
  <c r="E415" i="18"/>
  <c r="G415" i="18"/>
  <c r="L415" i="18"/>
  <c r="M415" i="18"/>
  <c r="F1097" i="18"/>
  <c r="G1097" i="18"/>
  <c r="H1097" i="18"/>
  <c r="I1097" i="18"/>
  <c r="J1097" i="18"/>
  <c r="D1097" i="18"/>
  <c r="K1097" i="18"/>
  <c r="L1097" i="18"/>
  <c r="M1097" i="18"/>
  <c r="E1097" i="18"/>
  <c r="C1097" i="18"/>
  <c r="J1837" i="18"/>
  <c r="C1837" i="18"/>
  <c r="K1837" i="18"/>
  <c r="D1837" i="18"/>
  <c r="L1837" i="18"/>
  <c r="E1837" i="18"/>
  <c r="M1837" i="18"/>
  <c r="F1837" i="18"/>
  <c r="G1837" i="18"/>
  <c r="H1837" i="18"/>
  <c r="I1837" i="18"/>
  <c r="C4673" i="18"/>
  <c r="K4673" i="18"/>
  <c r="D4673" i="18"/>
  <c r="L4673" i="18"/>
  <c r="E4673" i="18"/>
  <c r="M4673" i="18"/>
  <c r="F4673" i="18"/>
  <c r="G4673" i="18"/>
  <c r="I4673" i="18"/>
  <c r="H4673" i="18"/>
  <c r="J4673" i="18"/>
  <c r="G390" i="18"/>
  <c r="H390" i="18"/>
  <c r="C390" i="18"/>
  <c r="K390" i="18"/>
  <c r="F390" i="18"/>
  <c r="I390" i="18"/>
  <c r="M390" i="18"/>
  <c r="E390" i="18"/>
  <c r="D390" i="18"/>
  <c r="J390" i="18"/>
  <c r="L390" i="18"/>
  <c r="H2794" i="18"/>
  <c r="I2794" i="18"/>
  <c r="J2794" i="18"/>
  <c r="C2794" i="18"/>
  <c r="K2794" i="18"/>
  <c r="D2794" i="18"/>
  <c r="L2794" i="18"/>
  <c r="E2794" i="18"/>
  <c r="M2794" i="18"/>
  <c r="F2794" i="18"/>
  <c r="G2794" i="18"/>
  <c r="F5561" i="18"/>
  <c r="G5561" i="18"/>
  <c r="H5561" i="18"/>
  <c r="I5561" i="18"/>
  <c r="J5561" i="18"/>
  <c r="C5561" i="18"/>
  <c r="K5561" i="18"/>
  <c r="D5561" i="18"/>
  <c r="L5561" i="18"/>
  <c r="E5561" i="18"/>
  <c r="M5561" i="18"/>
  <c r="C885" i="18"/>
  <c r="K885" i="18"/>
  <c r="F885" i="18"/>
  <c r="G885" i="18"/>
  <c r="H885" i="18"/>
  <c r="J885" i="18"/>
  <c r="D885" i="18"/>
  <c r="E885" i="18"/>
  <c r="I885" i="18"/>
  <c r="L885" i="18"/>
  <c r="M885" i="18"/>
  <c r="C1228" i="18"/>
  <c r="K1228" i="18"/>
  <c r="E1228" i="18"/>
  <c r="M1228" i="18"/>
  <c r="F1228" i="18"/>
  <c r="G1228" i="18"/>
  <c r="H1228" i="18"/>
  <c r="I1228" i="18"/>
  <c r="D1228" i="18"/>
  <c r="J1228" i="18"/>
  <c r="L1228" i="18"/>
  <c r="I5642" i="18"/>
  <c r="J5642" i="18"/>
  <c r="C5642" i="18"/>
  <c r="K5642" i="18"/>
  <c r="D5642" i="18"/>
  <c r="L5642" i="18"/>
  <c r="E5642" i="18"/>
  <c r="M5642" i="18"/>
  <c r="F5642" i="18"/>
  <c r="G5642" i="18"/>
  <c r="H5642" i="18"/>
  <c r="E5342" i="18"/>
  <c r="M5342" i="18"/>
  <c r="F5342" i="18"/>
  <c r="G5342" i="18"/>
  <c r="H5342" i="18"/>
  <c r="I5342" i="18"/>
  <c r="J5342" i="18"/>
  <c r="C5342" i="18"/>
  <c r="K5342" i="18"/>
  <c r="L5342" i="18"/>
  <c r="D5342" i="18"/>
  <c r="H1031" i="18"/>
  <c r="I1031" i="18"/>
  <c r="J1031" i="18"/>
  <c r="C1031" i="18"/>
  <c r="K1031" i="18"/>
  <c r="D1031" i="18"/>
  <c r="L1031" i="18"/>
  <c r="E1031" i="18"/>
  <c r="M1031" i="18"/>
  <c r="F1031" i="18"/>
  <c r="G1031" i="18"/>
  <c r="I5826" i="18"/>
  <c r="J5826" i="18"/>
  <c r="C5826" i="18"/>
  <c r="K5826" i="18"/>
  <c r="D5826" i="18"/>
  <c r="L5826" i="18"/>
  <c r="E5826" i="18"/>
  <c r="M5826" i="18"/>
  <c r="F5826" i="18"/>
  <c r="G5826" i="18"/>
  <c r="H5826" i="18"/>
  <c r="I1042" i="18"/>
  <c r="J1042" i="18"/>
  <c r="C1042" i="18"/>
  <c r="K1042" i="18"/>
  <c r="D1042" i="18"/>
  <c r="L1042" i="18"/>
  <c r="E1042" i="18"/>
  <c r="M1042" i="18"/>
  <c r="F1042" i="18"/>
  <c r="G1042" i="18"/>
  <c r="H1042" i="18"/>
  <c r="C2383" i="18"/>
  <c r="K2383" i="18"/>
  <c r="D2383" i="18"/>
  <c r="L2383" i="18"/>
  <c r="E2383" i="18"/>
  <c r="M2383" i="18"/>
  <c r="F2383" i="18"/>
  <c r="G2383" i="18"/>
  <c r="H2383" i="18"/>
  <c r="I2383" i="18"/>
  <c r="J2383" i="18"/>
  <c r="C3454" i="18"/>
  <c r="K3454" i="18"/>
  <c r="D3454" i="18"/>
  <c r="L3454" i="18"/>
  <c r="E3454" i="18"/>
  <c r="M3454" i="18"/>
  <c r="F3454" i="18"/>
  <c r="G3454" i="18"/>
  <c r="H3454" i="18"/>
  <c r="I3454" i="18"/>
  <c r="J3454" i="18"/>
  <c r="I1850" i="18"/>
  <c r="J1850" i="18"/>
  <c r="C1850" i="18"/>
  <c r="K1850" i="18"/>
  <c r="D1850" i="18"/>
  <c r="L1850" i="18"/>
  <c r="E1850" i="18"/>
  <c r="M1850" i="18"/>
  <c r="F1850" i="18"/>
  <c r="G1850" i="18"/>
  <c r="H1850" i="18"/>
  <c r="H3126" i="18"/>
  <c r="I3126" i="18"/>
  <c r="J3126" i="18"/>
  <c r="C3126" i="18"/>
  <c r="K3126" i="18"/>
  <c r="D3126" i="18"/>
  <c r="L3126" i="18"/>
  <c r="E3126" i="18"/>
  <c r="M3126" i="18"/>
  <c r="F3126" i="18"/>
  <c r="G3126" i="18"/>
  <c r="C77" i="18"/>
  <c r="K77" i="18"/>
  <c r="D77" i="18"/>
  <c r="L77" i="18"/>
  <c r="G77" i="18"/>
  <c r="E77" i="18"/>
  <c r="F77" i="18"/>
  <c r="J77" i="18"/>
  <c r="H77" i="18"/>
  <c r="I77" i="18"/>
  <c r="M77" i="18"/>
  <c r="I6079" i="18"/>
  <c r="J6079" i="18"/>
  <c r="C6079" i="18"/>
  <c r="K6079" i="18"/>
  <c r="D6079" i="18"/>
  <c r="L6079" i="18"/>
  <c r="E6079" i="18"/>
  <c r="M6079" i="18"/>
  <c r="F6079" i="18"/>
  <c r="H6079" i="18"/>
  <c r="G6079" i="18"/>
  <c r="J4630" i="18"/>
  <c r="C4630" i="18"/>
  <c r="K4630" i="18"/>
  <c r="D4630" i="18"/>
  <c r="L4630" i="18"/>
  <c r="E4630" i="18"/>
  <c r="M4630" i="18"/>
  <c r="F4630" i="18"/>
  <c r="H4630" i="18"/>
  <c r="G4630" i="18"/>
  <c r="I4630" i="18"/>
  <c r="J778" i="18"/>
  <c r="E778" i="18"/>
  <c r="M778" i="18"/>
  <c r="F778" i="18"/>
  <c r="G778" i="18"/>
  <c r="I778" i="18"/>
  <c r="H778" i="18"/>
  <c r="D778" i="18"/>
  <c r="C778" i="18"/>
  <c r="K778" i="18"/>
  <c r="L778" i="18"/>
  <c r="G65" i="18"/>
  <c r="H65" i="18"/>
  <c r="C65" i="18"/>
  <c r="K65" i="18"/>
  <c r="F65" i="18"/>
  <c r="I65" i="18"/>
  <c r="M65" i="18"/>
  <c r="J65" i="18"/>
  <c r="L65" i="18"/>
  <c r="D65" i="18"/>
  <c r="E65" i="18"/>
  <c r="C6021" i="18"/>
  <c r="K6021" i="18"/>
  <c r="D6021" i="18"/>
  <c r="L6021" i="18"/>
  <c r="E6021" i="18"/>
  <c r="M6021" i="18"/>
  <c r="F6021" i="18"/>
  <c r="G6021" i="18"/>
  <c r="H6021" i="18"/>
  <c r="J6021" i="18"/>
  <c r="I6021" i="18"/>
  <c r="E180" i="18"/>
  <c r="M180" i="18"/>
  <c r="F180" i="18"/>
  <c r="I180" i="18"/>
  <c r="C180" i="18"/>
  <c r="D180" i="18"/>
  <c r="J180" i="18"/>
  <c r="K180" i="18"/>
  <c r="L180" i="18"/>
  <c r="H180" i="18"/>
  <c r="G180" i="18"/>
  <c r="I2901" i="18"/>
  <c r="J2901" i="18"/>
  <c r="C2901" i="18"/>
  <c r="K2901" i="18"/>
  <c r="D2901" i="18"/>
  <c r="L2901" i="18"/>
  <c r="E2901" i="18"/>
  <c r="M2901" i="18"/>
  <c r="F2901" i="18"/>
  <c r="G2901" i="18"/>
  <c r="H2901" i="18"/>
  <c r="H369" i="18"/>
  <c r="I369" i="18"/>
  <c r="D369" i="18"/>
  <c r="L369" i="18"/>
  <c r="K369" i="18"/>
  <c r="M369" i="18"/>
  <c r="E369" i="18"/>
  <c r="C369" i="18"/>
  <c r="F369" i="18"/>
  <c r="J369" i="18"/>
  <c r="G369" i="18"/>
  <c r="D1279" i="18"/>
  <c r="L1279" i="18"/>
  <c r="F1279" i="18"/>
  <c r="G1279" i="18"/>
  <c r="H1279" i="18"/>
  <c r="K1279" i="18"/>
  <c r="M1279" i="18"/>
  <c r="C1279" i="18"/>
  <c r="E1279" i="18"/>
  <c r="J1279" i="18"/>
  <c r="I1279" i="18"/>
  <c r="C2543" i="18"/>
  <c r="K2543" i="18"/>
  <c r="D2543" i="18"/>
  <c r="L2543" i="18"/>
  <c r="E2543" i="18"/>
  <c r="M2543" i="18"/>
  <c r="F2543" i="18"/>
  <c r="G2543" i="18"/>
  <c r="H2543" i="18"/>
  <c r="I2543" i="18"/>
  <c r="J2543" i="18"/>
  <c r="F3860" i="18"/>
  <c r="G3860" i="18"/>
  <c r="H3860" i="18"/>
  <c r="I3860" i="18"/>
  <c r="J3860" i="18"/>
  <c r="C3860" i="18"/>
  <c r="K3860" i="18"/>
  <c r="E3860" i="18"/>
  <c r="M3860" i="18"/>
  <c r="D3860" i="18"/>
  <c r="L3860" i="18"/>
  <c r="D3529" i="18"/>
  <c r="L3529" i="18"/>
  <c r="E3529" i="18"/>
  <c r="M3529" i="18"/>
  <c r="F3529" i="18"/>
  <c r="G3529" i="18"/>
  <c r="H3529" i="18"/>
  <c r="I3529" i="18"/>
  <c r="J3529" i="18"/>
  <c r="C3529" i="18"/>
  <c r="K3529" i="18"/>
  <c r="H3349" i="18"/>
  <c r="I3349" i="18"/>
  <c r="J3349" i="18"/>
  <c r="C3349" i="18"/>
  <c r="K3349" i="18"/>
  <c r="D3349" i="18"/>
  <c r="L3349" i="18"/>
  <c r="E3349" i="18"/>
  <c r="M3349" i="18"/>
  <c r="F3349" i="18"/>
  <c r="G3349" i="18"/>
  <c r="H5263" i="18"/>
  <c r="I5263" i="18"/>
  <c r="J5263" i="18"/>
  <c r="C5263" i="18"/>
  <c r="K5263" i="18"/>
  <c r="D5263" i="18"/>
  <c r="L5263" i="18"/>
  <c r="E5263" i="18"/>
  <c r="M5263" i="18"/>
  <c r="F5263" i="18"/>
  <c r="G5263" i="18"/>
  <c r="H4211" i="18"/>
  <c r="I4211" i="18"/>
  <c r="J4211" i="18"/>
  <c r="C4211" i="18"/>
  <c r="K4211" i="18"/>
  <c r="D4211" i="18"/>
  <c r="L4211" i="18"/>
  <c r="E4211" i="18"/>
  <c r="M4211" i="18"/>
  <c r="G4211" i="18"/>
  <c r="F4211" i="18"/>
  <c r="F4197" i="18"/>
  <c r="G4197" i="18"/>
  <c r="H4197" i="18"/>
  <c r="I4197" i="18"/>
  <c r="J4197" i="18"/>
  <c r="C4197" i="18"/>
  <c r="K4197" i="18"/>
  <c r="E4197" i="18"/>
  <c r="M4197" i="18"/>
  <c r="D4197" i="18"/>
  <c r="L4197" i="18"/>
  <c r="I823" i="18"/>
  <c r="D823" i="18"/>
  <c r="L823" i="18"/>
  <c r="E823" i="18"/>
  <c r="M823" i="18"/>
  <c r="F823" i="18"/>
  <c r="H823" i="18"/>
  <c r="C823" i="18"/>
  <c r="G823" i="18"/>
  <c r="J823" i="18"/>
  <c r="K823" i="18"/>
  <c r="H3666" i="18"/>
  <c r="I3666" i="18"/>
  <c r="J3666" i="18"/>
  <c r="C3666" i="18"/>
  <c r="K3666" i="18"/>
  <c r="D3666" i="18"/>
  <c r="L3666" i="18"/>
  <c r="E3666" i="18"/>
  <c r="M3666" i="18"/>
  <c r="G3666" i="18"/>
  <c r="F3666" i="18"/>
  <c r="J4694" i="18"/>
  <c r="C4694" i="18"/>
  <c r="K4694" i="18"/>
  <c r="D4694" i="18"/>
  <c r="L4694" i="18"/>
  <c r="E4694" i="18"/>
  <c r="M4694" i="18"/>
  <c r="F4694" i="18"/>
  <c r="H4694" i="18"/>
  <c r="G4694" i="18"/>
  <c r="I4694" i="18"/>
  <c r="I2433" i="18"/>
  <c r="J2433" i="18"/>
  <c r="C2433" i="18"/>
  <c r="K2433" i="18"/>
  <c r="D2433" i="18"/>
  <c r="L2433" i="18"/>
  <c r="E2433" i="18"/>
  <c r="M2433" i="18"/>
  <c r="F2433" i="18"/>
  <c r="G2433" i="18"/>
  <c r="H2433" i="18"/>
  <c r="H4515" i="18"/>
  <c r="I4515" i="18"/>
  <c r="J4515" i="18"/>
  <c r="C4515" i="18"/>
  <c r="K4515" i="18"/>
  <c r="D4515" i="18"/>
  <c r="L4515" i="18"/>
  <c r="E4515" i="18"/>
  <c r="M4515" i="18"/>
  <c r="G4515" i="18"/>
  <c r="F4515" i="18"/>
  <c r="I44" i="18"/>
  <c r="J44" i="18"/>
  <c r="E44" i="18"/>
  <c r="M44" i="18"/>
  <c r="L44" i="18"/>
  <c r="F44" i="18"/>
  <c r="K44" i="18"/>
  <c r="C44" i="18"/>
  <c r="D44" i="18"/>
  <c r="G44" i="18"/>
  <c r="H44" i="18"/>
  <c r="H4067" i="18"/>
  <c r="I4067" i="18"/>
  <c r="J4067" i="18"/>
  <c r="C4067" i="18"/>
  <c r="K4067" i="18"/>
  <c r="D4067" i="18"/>
  <c r="L4067" i="18"/>
  <c r="E4067" i="18"/>
  <c r="M4067" i="18"/>
  <c r="G4067" i="18"/>
  <c r="F4067" i="18"/>
  <c r="D3633" i="18"/>
  <c r="L3633" i="18"/>
  <c r="E3633" i="18"/>
  <c r="M3633" i="18"/>
  <c r="F3633" i="18"/>
  <c r="G3633" i="18"/>
  <c r="H3633" i="18"/>
  <c r="I3633" i="18"/>
  <c r="C3633" i="18"/>
  <c r="K3633" i="18"/>
  <c r="J3633" i="18"/>
  <c r="J1933" i="18"/>
  <c r="C1933" i="18"/>
  <c r="K1933" i="18"/>
  <c r="D1933" i="18"/>
  <c r="L1933" i="18"/>
  <c r="E1933" i="18"/>
  <c r="M1933" i="18"/>
  <c r="F1933" i="18"/>
  <c r="G1933" i="18"/>
  <c r="H1933" i="18"/>
  <c r="I1933" i="18"/>
  <c r="I2829" i="18"/>
  <c r="J2829" i="18"/>
  <c r="C2829" i="18"/>
  <c r="K2829" i="18"/>
  <c r="D2829" i="18"/>
  <c r="L2829" i="18"/>
  <c r="E2829" i="18"/>
  <c r="M2829" i="18"/>
  <c r="F2829" i="18"/>
  <c r="G2829" i="18"/>
  <c r="H2829" i="18"/>
  <c r="J1618" i="18"/>
  <c r="C1618" i="18"/>
  <c r="K1618" i="18"/>
  <c r="D1618" i="18"/>
  <c r="L1618" i="18"/>
  <c r="E1618" i="18"/>
  <c r="M1618" i="18"/>
  <c r="F1618" i="18"/>
  <c r="H1618" i="18"/>
  <c r="I1618" i="18"/>
  <c r="G1618" i="18"/>
  <c r="F1390" i="18"/>
  <c r="G1390" i="18"/>
  <c r="H1390" i="18"/>
  <c r="I1390" i="18"/>
  <c r="J1390" i="18"/>
  <c r="C1390" i="18"/>
  <c r="K1390" i="18"/>
  <c r="E1390" i="18"/>
  <c r="M1390" i="18"/>
  <c r="D1390" i="18"/>
  <c r="L1390" i="18"/>
  <c r="G849" i="18"/>
  <c r="J849" i="18"/>
  <c r="C849" i="18"/>
  <c r="K849" i="18"/>
  <c r="D849" i="18"/>
  <c r="L849" i="18"/>
  <c r="F849" i="18"/>
  <c r="E849" i="18"/>
  <c r="H849" i="18"/>
  <c r="I849" i="18"/>
  <c r="M849" i="18"/>
  <c r="C5472" i="18"/>
  <c r="K5472" i="18"/>
  <c r="D5472" i="18"/>
  <c r="L5472" i="18"/>
  <c r="E5472" i="18"/>
  <c r="M5472" i="18"/>
  <c r="F5472" i="18"/>
  <c r="G5472" i="18"/>
  <c r="H5472" i="18"/>
  <c r="I5472" i="18"/>
  <c r="J5472" i="18"/>
  <c r="H3898" i="18"/>
  <c r="I3898" i="18"/>
  <c r="J3898" i="18"/>
  <c r="C3898" i="18"/>
  <c r="K3898" i="18"/>
  <c r="D3898" i="18"/>
  <c r="L3898" i="18"/>
  <c r="E3898" i="18"/>
  <c r="M3898" i="18"/>
  <c r="G3898" i="18"/>
  <c r="F3898" i="18"/>
  <c r="E5174" i="18"/>
  <c r="M5174" i="18"/>
  <c r="F5174" i="18"/>
  <c r="G5174" i="18"/>
  <c r="H5174" i="18"/>
  <c r="I5174" i="18"/>
  <c r="J5174" i="18"/>
  <c r="C5174" i="18"/>
  <c r="K5174" i="18"/>
  <c r="D5174" i="18"/>
  <c r="L5174" i="18"/>
  <c r="G5892" i="18"/>
  <c r="H5892" i="18"/>
  <c r="I5892" i="18"/>
  <c r="J5892" i="18"/>
  <c r="C5892" i="18"/>
  <c r="K5892" i="18"/>
  <c r="D5892" i="18"/>
  <c r="L5892" i="18"/>
  <c r="E5892" i="18"/>
  <c r="F5892" i="18"/>
  <c r="M5892" i="18"/>
  <c r="G3187" i="18"/>
  <c r="H3187" i="18"/>
  <c r="I3187" i="18"/>
  <c r="J3187" i="18"/>
  <c r="C3187" i="18"/>
  <c r="K3187" i="18"/>
  <c r="D3187" i="18"/>
  <c r="L3187" i="18"/>
  <c r="E3187" i="18"/>
  <c r="M3187" i="18"/>
  <c r="F3187" i="18"/>
  <c r="F5225" i="18"/>
  <c r="G5225" i="18"/>
  <c r="H5225" i="18"/>
  <c r="I5225" i="18"/>
  <c r="J5225" i="18"/>
  <c r="C5225" i="18"/>
  <c r="K5225" i="18"/>
  <c r="D5225" i="18"/>
  <c r="L5225" i="18"/>
  <c r="E5225" i="18"/>
  <c r="M5225" i="18"/>
  <c r="I1722" i="18"/>
  <c r="J1722" i="18"/>
  <c r="C1722" i="18"/>
  <c r="K1722" i="18"/>
  <c r="D1722" i="18"/>
  <c r="L1722" i="18"/>
  <c r="E1722" i="18"/>
  <c r="M1722" i="18"/>
  <c r="F1722" i="18"/>
  <c r="G1722" i="18"/>
  <c r="H1722" i="18"/>
  <c r="E3705" i="18"/>
  <c r="M3705" i="18"/>
  <c r="F3705" i="18"/>
  <c r="G3705" i="18"/>
  <c r="H3705" i="18"/>
  <c r="I3705" i="18"/>
  <c r="J3705" i="18"/>
  <c r="D3705" i="18"/>
  <c r="L3705" i="18"/>
  <c r="C3705" i="18"/>
  <c r="K3705" i="18"/>
  <c r="I1778" i="18"/>
  <c r="J1778" i="18"/>
  <c r="C1778" i="18"/>
  <c r="K1778" i="18"/>
  <c r="D1778" i="18"/>
  <c r="L1778" i="18"/>
  <c r="F1778" i="18"/>
  <c r="G1778" i="18"/>
  <c r="H1778" i="18"/>
  <c r="M1778" i="18"/>
  <c r="E1778" i="18"/>
  <c r="J1941" i="18"/>
  <c r="C1941" i="18"/>
  <c r="K1941" i="18"/>
  <c r="D1941" i="18"/>
  <c r="L1941" i="18"/>
  <c r="E1941" i="18"/>
  <c r="M1941" i="18"/>
  <c r="F1941" i="18"/>
  <c r="G1941" i="18"/>
  <c r="H1941" i="18"/>
  <c r="I1941" i="18"/>
  <c r="J5221" i="18"/>
  <c r="C5221" i="18"/>
  <c r="K5221" i="18"/>
  <c r="D5221" i="18"/>
  <c r="L5221" i="18"/>
  <c r="E5221" i="18"/>
  <c r="M5221" i="18"/>
  <c r="F5221" i="18"/>
  <c r="G5221" i="18"/>
  <c r="H5221" i="18"/>
  <c r="I5221" i="18"/>
  <c r="I3949" i="18"/>
  <c r="J3949" i="18"/>
  <c r="C3949" i="18"/>
  <c r="K3949" i="18"/>
  <c r="D3949" i="18"/>
  <c r="L3949" i="18"/>
  <c r="E3949" i="18"/>
  <c r="M3949" i="18"/>
  <c r="F3949" i="18"/>
  <c r="H3949" i="18"/>
  <c r="G3949" i="18"/>
  <c r="H3549" i="18"/>
  <c r="I3549" i="18"/>
  <c r="J3549" i="18"/>
  <c r="C3549" i="18"/>
  <c r="K3549" i="18"/>
  <c r="D3549" i="18"/>
  <c r="L3549" i="18"/>
  <c r="E3549" i="18"/>
  <c r="M3549" i="18"/>
  <c r="F3549" i="18"/>
  <c r="G3549" i="18"/>
  <c r="H3022" i="18"/>
  <c r="I3022" i="18"/>
  <c r="J3022" i="18"/>
  <c r="C3022" i="18"/>
  <c r="K3022" i="18"/>
  <c r="D3022" i="18"/>
  <c r="L3022" i="18"/>
  <c r="E3022" i="18"/>
  <c r="M3022" i="18"/>
  <c r="F3022" i="18"/>
  <c r="G3022" i="18"/>
  <c r="G2831" i="18"/>
  <c r="H2831" i="18"/>
  <c r="I2831" i="18"/>
  <c r="J2831" i="18"/>
  <c r="C2831" i="18"/>
  <c r="K2831" i="18"/>
  <c r="D2831" i="18"/>
  <c r="L2831" i="18"/>
  <c r="E2831" i="18"/>
  <c r="M2831" i="18"/>
  <c r="F2831" i="18"/>
  <c r="H3746" i="18"/>
  <c r="I3746" i="18"/>
  <c r="J3746" i="18"/>
  <c r="C3746" i="18"/>
  <c r="K3746" i="18"/>
  <c r="D3746" i="18"/>
  <c r="L3746" i="18"/>
  <c r="E3746" i="18"/>
  <c r="M3746" i="18"/>
  <c r="G3746" i="18"/>
  <c r="F3746" i="18"/>
  <c r="C949" i="18"/>
  <c r="K949" i="18"/>
  <c r="F949" i="18"/>
  <c r="G949" i="18"/>
  <c r="H949" i="18"/>
  <c r="J949" i="18"/>
  <c r="D949" i="18"/>
  <c r="E949" i="18"/>
  <c r="I949" i="18"/>
  <c r="L949" i="18"/>
  <c r="M949" i="18"/>
  <c r="D357" i="18"/>
  <c r="L357" i="18"/>
  <c r="E357" i="18"/>
  <c r="M357" i="18"/>
  <c r="H357" i="18"/>
  <c r="G357" i="18"/>
  <c r="F357" i="18"/>
  <c r="C357" i="18"/>
  <c r="I357" i="18"/>
  <c r="J357" i="18"/>
  <c r="K357" i="18"/>
  <c r="C4585" i="18"/>
  <c r="K4585" i="18"/>
  <c r="D4585" i="18"/>
  <c r="L4585" i="18"/>
  <c r="E4585" i="18"/>
  <c r="M4585" i="18"/>
  <c r="F4585" i="18"/>
  <c r="G4585" i="18"/>
  <c r="I4585" i="18"/>
  <c r="H4585" i="18"/>
  <c r="J4585" i="18"/>
  <c r="H5839" i="18"/>
  <c r="I5839" i="18"/>
  <c r="J5839" i="18"/>
  <c r="C5839" i="18"/>
  <c r="K5839" i="18"/>
  <c r="D5839" i="18"/>
  <c r="L5839" i="18"/>
  <c r="E5839" i="18"/>
  <c r="M5839" i="18"/>
  <c r="F5839" i="18"/>
  <c r="G5839" i="18"/>
  <c r="F5090" i="18"/>
  <c r="G5090" i="18"/>
  <c r="H5090" i="18"/>
  <c r="I5090" i="18"/>
  <c r="J5090" i="18"/>
  <c r="C5090" i="18"/>
  <c r="K5090" i="18"/>
  <c r="D5090" i="18"/>
  <c r="L5090" i="18"/>
  <c r="E5090" i="18"/>
  <c r="M5090" i="18"/>
  <c r="C61" i="18"/>
  <c r="K61" i="18"/>
  <c r="D61" i="18"/>
  <c r="L61" i="18"/>
  <c r="G61" i="18"/>
  <c r="H61" i="18"/>
  <c r="I61" i="18"/>
  <c r="E61" i="18"/>
  <c r="F61" i="18"/>
  <c r="J61" i="18"/>
  <c r="M61" i="18"/>
  <c r="I5155" i="18"/>
  <c r="J5155" i="18"/>
  <c r="C5155" i="18"/>
  <c r="K5155" i="18"/>
  <c r="D5155" i="18"/>
  <c r="L5155" i="18"/>
  <c r="E5155" i="18"/>
  <c r="M5155" i="18"/>
  <c r="F5155" i="18"/>
  <c r="G5155" i="18"/>
  <c r="H5155" i="18"/>
  <c r="H1711" i="18"/>
  <c r="I1711" i="18"/>
  <c r="J1711" i="18"/>
  <c r="C1711" i="18"/>
  <c r="K1711" i="18"/>
  <c r="D1711" i="18"/>
  <c r="L1711" i="18"/>
  <c r="E1711" i="18"/>
  <c r="M1711" i="18"/>
  <c r="F1711" i="18"/>
  <c r="G1711" i="18"/>
  <c r="G4637" i="18"/>
  <c r="H4637" i="18"/>
  <c r="I4637" i="18"/>
  <c r="J4637" i="18"/>
  <c r="C4637" i="18"/>
  <c r="K4637" i="18"/>
  <c r="E4637" i="18"/>
  <c r="M4637" i="18"/>
  <c r="D4637" i="18"/>
  <c r="F4637" i="18"/>
  <c r="L4637" i="18"/>
  <c r="I266" i="18"/>
  <c r="C266" i="18"/>
  <c r="K266" i="18"/>
  <c r="D266" i="18"/>
  <c r="L266" i="18"/>
  <c r="E266" i="18"/>
  <c r="M266" i="18"/>
  <c r="G266" i="18"/>
  <c r="F266" i="18"/>
  <c r="H266" i="18"/>
  <c r="J266" i="18"/>
  <c r="E4370" i="18"/>
  <c r="M4370" i="18"/>
  <c r="F4370" i="18"/>
  <c r="G4370" i="18"/>
  <c r="H4370" i="18"/>
  <c r="I4370" i="18"/>
  <c r="J4370" i="18"/>
  <c r="D4370" i="18"/>
  <c r="L4370" i="18"/>
  <c r="C4370" i="18"/>
  <c r="K4370" i="18"/>
  <c r="E4458" i="18"/>
  <c r="M4458" i="18"/>
  <c r="F4458" i="18"/>
  <c r="G4458" i="18"/>
  <c r="H4458" i="18"/>
  <c r="I4458" i="18"/>
  <c r="J4458" i="18"/>
  <c r="D4458" i="18"/>
  <c r="L4458" i="18"/>
  <c r="C4458" i="18"/>
  <c r="K4458" i="18"/>
  <c r="I5290" i="18"/>
  <c r="J5290" i="18"/>
  <c r="C5290" i="18"/>
  <c r="K5290" i="18"/>
  <c r="D5290" i="18"/>
  <c r="L5290" i="18"/>
  <c r="E5290" i="18"/>
  <c r="M5290" i="18"/>
  <c r="F5290" i="18"/>
  <c r="G5290" i="18"/>
  <c r="H5290" i="18"/>
  <c r="H2746" i="18"/>
  <c r="I2746" i="18"/>
  <c r="J2746" i="18"/>
  <c r="C2746" i="18"/>
  <c r="K2746" i="18"/>
  <c r="D2746" i="18"/>
  <c r="L2746" i="18"/>
  <c r="E2746" i="18"/>
  <c r="M2746" i="18"/>
  <c r="F2746" i="18"/>
  <c r="G2746" i="18"/>
  <c r="J1957" i="18"/>
  <c r="C1957" i="18"/>
  <c r="K1957" i="18"/>
  <c r="D1957" i="18"/>
  <c r="L1957" i="18"/>
  <c r="E1957" i="18"/>
  <c r="M1957" i="18"/>
  <c r="F1957" i="18"/>
  <c r="G1957" i="18"/>
  <c r="H1957" i="18"/>
  <c r="I1957" i="18"/>
  <c r="F3804" i="18"/>
  <c r="G3804" i="18"/>
  <c r="H3804" i="18"/>
  <c r="I3804" i="18"/>
  <c r="J3804" i="18"/>
  <c r="C3804" i="18"/>
  <c r="K3804" i="18"/>
  <c r="E3804" i="18"/>
  <c r="M3804" i="18"/>
  <c r="L3804" i="18"/>
  <c r="D3804" i="18"/>
  <c r="F2908" i="18"/>
  <c r="G2908" i="18"/>
  <c r="H2908" i="18"/>
  <c r="I2908" i="18"/>
  <c r="J2908" i="18"/>
  <c r="C2908" i="18"/>
  <c r="K2908" i="18"/>
  <c r="D2908" i="18"/>
  <c r="E2908" i="18"/>
  <c r="L2908" i="18"/>
  <c r="M2908" i="18"/>
  <c r="I2170" i="18"/>
  <c r="J2170" i="18"/>
  <c r="C2170" i="18"/>
  <c r="K2170" i="18"/>
  <c r="D2170" i="18"/>
  <c r="L2170" i="18"/>
  <c r="E2170" i="18"/>
  <c r="M2170" i="18"/>
  <c r="F2170" i="18"/>
  <c r="G2170" i="18"/>
  <c r="H2170" i="18"/>
  <c r="E1110" i="18"/>
  <c r="M1110" i="18"/>
  <c r="G1110" i="18"/>
  <c r="H1110" i="18"/>
  <c r="I1110" i="18"/>
  <c r="D1110" i="18"/>
  <c r="J1110" i="18"/>
  <c r="K1110" i="18"/>
  <c r="L1110" i="18"/>
  <c r="F1110" i="18"/>
  <c r="C1110" i="18"/>
  <c r="F419" i="18"/>
  <c r="G419" i="18"/>
  <c r="J419" i="18"/>
  <c r="M419" i="18"/>
  <c r="C419" i="18"/>
  <c r="H419" i="18"/>
  <c r="I419" i="18"/>
  <c r="K419" i="18"/>
  <c r="D419" i="18"/>
  <c r="L419" i="18"/>
  <c r="E419" i="18"/>
  <c r="I855" i="18"/>
  <c r="D855" i="18"/>
  <c r="L855" i="18"/>
  <c r="E855" i="18"/>
  <c r="M855" i="18"/>
  <c r="F855" i="18"/>
  <c r="H855" i="18"/>
  <c r="G855" i="18"/>
  <c r="J855" i="18"/>
  <c r="K855" i="18"/>
  <c r="C855" i="18"/>
  <c r="E4735" i="18"/>
  <c r="M4735" i="18"/>
  <c r="F4735" i="18"/>
  <c r="G4735" i="18"/>
  <c r="H4735" i="18"/>
  <c r="I4735" i="18"/>
  <c r="C4735" i="18"/>
  <c r="K4735" i="18"/>
  <c r="D4735" i="18"/>
  <c r="J4735" i="18"/>
  <c r="L4735" i="18"/>
  <c r="F1165" i="18"/>
  <c r="H1165" i="18"/>
  <c r="I1165" i="18"/>
  <c r="J1165" i="18"/>
  <c r="C1165" i="18"/>
  <c r="K1165" i="18"/>
  <c r="D1165" i="18"/>
  <c r="L1165" i="18"/>
  <c r="G1165" i="18"/>
  <c r="M1165" i="18"/>
  <c r="E1165" i="18"/>
  <c r="F3503" i="18"/>
  <c r="G3503" i="18"/>
  <c r="H3503" i="18"/>
  <c r="I3503" i="18"/>
  <c r="J3503" i="18"/>
  <c r="C3503" i="18"/>
  <c r="K3503" i="18"/>
  <c r="D3503" i="18"/>
  <c r="L3503" i="18"/>
  <c r="E3503" i="18"/>
  <c r="M3503" i="18"/>
  <c r="F4485" i="18"/>
  <c r="G4485" i="18"/>
  <c r="H4485" i="18"/>
  <c r="I4485" i="18"/>
  <c r="J4485" i="18"/>
  <c r="C4485" i="18"/>
  <c r="K4485" i="18"/>
  <c r="E4485" i="18"/>
  <c r="M4485" i="18"/>
  <c r="D4485" i="18"/>
  <c r="L4485" i="18"/>
  <c r="I20" i="18"/>
  <c r="J20" i="18"/>
  <c r="E20" i="18"/>
  <c r="M20" i="18"/>
  <c r="D20" i="18"/>
  <c r="F20" i="18"/>
  <c r="K20" i="18"/>
  <c r="G20" i="18"/>
  <c r="L20" i="18"/>
  <c r="C20" i="18"/>
  <c r="H20" i="18"/>
  <c r="C2579" i="18"/>
  <c r="K2579" i="18"/>
  <c r="D2579" i="18"/>
  <c r="L2579" i="18"/>
  <c r="E2579" i="18"/>
  <c r="M2579" i="18"/>
  <c r="F2579" i="18"/>
  <c r="G2579" i="18"/>
  <c r="H2579" i="18"/>
  <c r="I2579" i="18"/>
  <c r="J2579" i="18"/>
  <c r="D4940" i="18"/>
  <c r="L4940" i="18"/>
  <c r="E4940" i="18"/>
  <c r="M4940" i="18"/>
  <c r="F4940" i="18"/>
  <c r="G4940" i="18"/>
  <c r="H4940" i="18"/>
  <c r="I4940" i="18"/>
  <c r="J4940" i="18"/>
  <c r="C4940" i="18"/>
  <c r="K4940" i="18"/>
  <c r="D1223" i="18"/>
  <c r="L1223" i="18"/>
  <c r="F1223" i="18"/>
  <c r="G1223" i="18"/>
  <c r="H1223" i="18"/>
  <c r="I1223" i="18"/>
  <c r="J1223" i="18"/>
  <c r="C1223" i="18"/>
  <c r="E1223" i="18"/>
  <c r="K1223" i="18"/>
  <c r="M1223" i="18"/>
  <c r="H1087" i="18"/>
  <c r="I1087" i="18"/>
  <c r="J1087" i="18"/>
  <c r="C1087" i="18"/>
  <c r="K1087" i="18"/>
  <c r="D1087" i="18"/>
  <c r="L1087" i="18"/>
  <c r="F1087" i="18"/>
  <c r="M1087" i="18"/>
  <c r="E1087" i="18"/>
  <c r="G1087" i="18"/>
  <c r="I2701" i="18"/>
  <c r="J2701" i="18"/>
  <c r="C2701" i="18"/>
  <c r="K2701" i="18"/>
  <c r="D2701" i="18"/>
  <c r="L2701" i="18"/>
  <c r="E2701" i="18"/>
  <c r="M2701" i="18"/>
  <c r="F2701" i="18"/>
  <c r="G2701" i="18"/>
  <c r="H2701" i="18"/>
  <c r="F1081" i="18"/>
  <c r="G1081" i="18"/>
  <c r="H1081" i="18"/>
  <c r="I1081" i="18"/>
  <c r="J1081" i="18"/>
  <c r="C1081" i="18"/>
  <c r="K1081" i="18"/>
  <c r="M1081" i="18"/>
  <c r="D1081" i="18"/>
  <c r="E1081" i="18"/>
  <c r="L1081" i="18"/>
  <c r="H2175" i="18"/>
  <c r="I2175" i="18"/>
  <c r="J2175" i="18"/>
  <c r="C2175" i="18"/>
  <c r="K2175" i="18"/>
  <c r="D2175" i="18"/>
  <c r="L2175" i="18"/>
  <c r="E2175" i="18"/>
  <c r="M2175" i="18"/>
  <c r="F2175" i="18"/>
  <c r="G2175" i="18"/>
  <c r="F2049" i="18"/>
  <c r="G2049" i="18"/>
  <c r="H2049" i="18"/>
  <c r="I2049" i="18"/>
  <c r="J2049" i="18"/>
  <c r="C2049" i="18"/>
  <c r="K2049" i="18"/>
  <c r="D2049" i="18"/>
  <c r="L2049" i="18"/>
  <c r="E2049" i="18"/>
  <c r="M2049" i="18"/>
  <c r="G512" i="18"/>
  <c r="J512" i="18"/>
  <c r="K512" i="18"/>
  <c r="L512" i="18"/>
  <c r="E512" i="18"/>
  <c r="H512" i="18"/>
  <c r="M512" i="18"/>
  <c r="D512" i="18"/>
  <c r="C512" i="18"/>
  <c r="F512" i="18"/>
  <c r="I512" i="18"/>
  <c r="H5231" i="18"/>
  <c r="I5231" i="18"/>
  <c r="J5231" i="18"/>
  <c r="C5231" i="18"/>
  <c r="K5231" i="18"/>
  <c r="D5231" i="18"/>
  <c r="L5231" i="18"/>
  <c r="E5231" i="18"/>
  <c r="M5231" i="18"/>
  <c r="F5231" i="18"/>
  <c r="G5231" i="18"/>
  <c r="C560" i="18"/>
  <c r="K560" i="18"/>
  <c r="D560" i="18"/>
  <c r="L560" i="18"/>
  <c r="G560" i="18"/>
  <c r="F560" i="18"/>
  <c r="I560" i="18"/>
  <c r="J560" i="18"/>
  <c r="M560" i="18"/>
  <c r="E560" i="18"/>
  <c r="H560" i="18"/>
  <c r="G3314" i="18"/>
  <c r="H3314" i="18"/>
  <c r="I3314" i="18"/>
  <c r="J3314" i="18"/>
  <c r="C3314" i="18"/>
  <c r="K3314" i="18"/>
  <c r="D3314" i="18"/>
  <c r="L3314" i="18"/>
  <c r="E3314" i="18"/>
  <c r="M3314" i="18"/>
  <c r="F3314" i="18"/>
  <c r="I36" i="18"/>
  <c r="J36" i="18"/>
  <c r="E36" i="18"/>
  <c r="M36" i="18"/>
  <c r="C36" i="18"/>
  <c r="G36" i="18"/>
  <c r="L36" i="18"/>
  <c r="D36" i="18"/>
  <c r="F36" i="18"/>
  <c r="H36" i="18"/>
  <c r="K36" i="18"/>
  <c r="C1557" i="18"/>
  <c r="K1557" i="18"/>
  <c r="D1557" i="18"/>
  <c r="L1557" i="18"/>
  <c r="E1557" i="18"/>
  <c r="M1557" i="18"/>
  <c r="F1557" i="18"/>
  <c r="G1557" i="18"/>
  <c r="H1557" i="18"/>
  <c r="I1557" i="18"/>
  <c r="J1557" i="18"/>
  <c r="G151" i="18"/>
  <c r="H151" i="18"/>
  <c r="C151" i="18"/>
  <c r="K151" i="18"/>
  <c r="M151" i="18"/>
  <c r="F151" i="18"/>
  <c r="D151" i="18"/>
  <c r="J151" i="18"/>
  <c r="I151" i="18"/>
  <c r="L151" i="18"/>
  <c r="E151" i="18"/>
  <c r="I1431" i="18"/>
  <c r="J1431" i="18"/>
  <c r="C1431" i="18"/>
  <c r="K1431" i="18"/>
  <c r="D1431" i="18"/>
  <c r="L1431" i="18"/>
  <c r="E1431" i="18"/>
  <c r="M1431" i="18"/>
  <c r="F1431" i="18"/>
  <c r="H1431" i="18"/>
  <c r="G1431" i="18"/>
  <c r="G5468" i="18"/>
  <c r="H5468" i="18"/>
  <c r="I5468" i="18"/>
  <c r="J5468" i="18"/>
  <c r="C5468" i="18"/>
  <c r="K5468" i="18"/>
  <c r="D5468" i="18"/>
  <c r="L5468" i="18"/>
  <c r="E5468" i="18"/>
  <c r="M5468" i="18"/>
  <c r="F5468" i="18"/>
  <c r="F59" i="18"/>
  <c r="G59" i="18"/>
  <c r="J59" i="18"/>
  <c r="I59" i="18"/>
  <c r="K59" i="18"/>
  <c r="C59" i="18"/>
  <c r="D59" i="18"/>
  <c r="L59" i="18"/>
  <c r="E59" i="18"/>
  <c r="H59" i="18"/>
  <c r="M59" i="18"/>
  <c r="G2903" i="18"/>
  <c r="H2903" i="18"/>
  <c r="I2903" i="18"/>
  <c r="J2903" i="18"/>
  <c r="C2903" i="18"/>
  <c r="K2903" i="18"/>
  <c r="D2903" i="18"/>
  <c r="L2903" i="18"/>
  <c r="E2903" i="18"/>
  <c r="M2903" i="18"/>
  <c r="F2903" i="18"/>
  <c r="G1660" i="18"/>
  <c r="H1660" i="18"/>
  <c r="I1660" i="18"/>
  <c r="J1660" i="18"/>
  <c r="C1660" i="18"/>
  <c r="K1660" i="18"/>
  <c r="D1660" i="18"/>
  <c r="L1660" i="18"/>
  <c r="E1660" i="18"/>
  <c r="M1660" i="18"/>
  <c r="F1660" i="18"/>
  <c r="E4210" i="18"/>
  <c r="M4210" i="18"/>
  <c r="F4210" i="18"/>
  <c r="G4210" i="18"/>
  <c r="H4210" i="18"/>
  <c r="I4210" i="18"/>
  <c r="J4210" i="18"/>
  <c r="D4210" i="18"/>
  <c r="L4210" i="18"/>
  <c r="C4210" i="18"/>
  <c r="K4210" i="18"/>
  <c r="I5258" i="18"/>
  <c r="J5258" i="18"/>
  <c r="C5258" i="18"/>
  <c r="K5258" i="18"/>
  <c r="D5258" i="18"/>
  <c r="L5258" i="18"/>
  <c r="E5258" i="18"/>
  <c r="M5258" i="18"/>
  <c r="F5258" i="18"/>
  <c r="G5258" i="18"/>
  <c r="H5258" i="18"/>
  <c r="H1815" i="18"/>
  <c r="I1815" i="18"/>
  <c r="J1815" i="18"/>
  <c r="C1815" i="18"/>
  <c r="K1815" i="18"/>
  <c r="E1815" i="18"/>
  <c r="M1815" i="18"/>
  <c r="D1815" i="18"/>
  <c r="F1815" i="18"/>
  <c r="G1815" i="18"/>
  <c r="L1815" i="18"/>
  <c r="G4773" i="18"/>
  <c r="H4773" i="18"/>
  <c r="I4773" i="18"/>
  <c r="J4773" i="18"/>
  <c r="C4773" i="18"/>
  <c r="K4773" i="18"/>
  <c r="E4773" i="18"/>
  <c r="M4773" i="18"/>
  <c r="D4773" i="18"/>
  <c r="F4773" i="18"/>
  <c r="L4773" i="18"/>
  <c r="C632" i="18"/>
  <c r="K632" i="18"/>
  <c r="D632" i="18"/>
  <c r="L632" i="18"/>
  <c r="G632" i="18"/>
  <c r="E632" i="18"/>
  <c r="H632" i="18"/>
  <c r="I632" i="18"/>
  <c r="J632" i="18"/>
  <c r="F632" i="18"/>
  <c r="M632" i="18"/>
  <c r="F830" i="18"/>
  <c r="I830" i="18"/>
  <c r="J830" i="18"/>
  <c r="C830" i="18"/>
  <c r="K830" i="18"/>
  <c r="E830" i="18"/>
  <c r="M830" i="18"/>
  <c r="L830" i="18"/>
  <c r="D830" i="18"/>
  <c r="G830" i="18"/>
  <c r="H830" i="18"/>
  <c r="G1435" i="18"/>
  <c r="H1435" i="18"/>
  <c r="D1435" i="18"/>
  <c r="L1435" i="18"/>
  <c r="K1435" i="18"/>
  <c r="M1435" i="18"/>
  <c r="C1435" i="18"/>
  <c r="E1435" i="18"/>
  <c r="F1435" i="18"/>
  <c r="I1435" i="18"/>
  <c r="J1435" i="18"/>
  <c r="D5523" i="18"/>
  <c r="L5523" i="18"/>
  <c r="E5523" i="18"/>
  <c r="M5523" i="18"/>
  <c r="F5523" i="18"/>
  <c r="G5523" i="18"/>
  <c r="H5523" i="18"/>
  <c r="I5523" i="18"/>
  <c r="J5523" i="18"/>
  <c r="C5523" i="18"/>
  <c r="K5523" i="18"/>
  <c r="D3449" i="18"/>
  <c r="L3449" i="18"/>
  <c r="E3449" i="18"/>
  <c r="M3449" i="18"/>
  <c r="F3449" i="18"/>
  <c r="G3449" i="18"/>
  <c r="H3449" i="18"/>
  <c r="I3449" i="18"/>
  <c r="J3449" i="18"/>
  <c r="C3449" i="18"/>
  <c r="K3449" i="18"/>
  <c r="J5621" i="18"/>
  <c r="C5621" i="18"/>
  <c r="K5621" i="18"/>
  <c r="D5621" i="18"/>
  <c r="L5621" i="18"/>
  <c r="E5621" i="18"/>
  <c r="M5621" i="18"/>
  <c r="F5621" i="18"/>
  <c r="G5621" i="18"/>
  <c r="H5621" i="18"/>
  <c r="I5621" i="18"/>
  <c r="G3783" i="18"/>
  <c r="H3783" i="18"/>
  <c r="I3783" i="18"/>
  <c r="J3783" i="18"/>
  <c r="C3783" i="18"/>
  <c r="K3783" i="18"/>
  <c r="D3783" i="18"/>
  <c r="L3783" i="18"/>
  <c r="F3783" i="18"/>
  <c r="E3783" i="18"/>
  <c r="M3783" i="18"/>
  <c r="E2245" i="18"/>
  <c r="M2245" i="18"/>
  <c r="F2245" i="18"/>
  <c r="G2245" i="18"/>
  <c r="H2245" i="18"/>
  <c r="I2245" i="18"/>
  <c r="J2245" i="18"/>
  <c r="C2245" i="18"/>
  <c r="K2245" i="18"/>
  <c r="D2245" i="18"/>
  <c r="L2245" i="18"/>
  <c r="H5183" i="18"/>
  <c r="I5183" i="18"/>
  <c r="J5183" i="18"/>
  <c r="C5183" i="18"/>
  <c r="K5183" i="18"/>
  <c r="D5183" i="18"/>
  <c r="L5183" i="18"/>
  <c r="E5183" i="18"/>
  <c r="M5183" i="18"/>
  <c r="F5183" i="18"/>
  <c r="G5183" i="18"/>
  <c r="D166" i="18"/>
  <c r="L166" i="18"/>
  <c r="H166" i="18"/>
  <c r="J166" i="18"/>
  <c r="K166" i="18"/>
  <c r="E166" i="18"/>
  <c r="G166" i="18"/>
  <c r="M166" i="18"/>
  <c r="C166" i="18"/>
  <c r="I166" i="18"/>
  <c r="F166" i="18"/>
  <c r="H5319" i="18"/>
  <c r="I5319" i="18"/>
  <c r="J5319" i="18"/>
  <c r="C5319" i="18"/>
  <c r="K5319" i="18"/>
  <c r="D5319" i="18"/>
  <c r="L5319" i="18"/>
  <c r="E5319" i="18"/>
  <c r="M5319" i="18"/>
  <c r="F5319" i="18"/>
  <c r="G5319" i="18"/>
  <c r="G5452" i="18"/>
  <c r="H5452" i="18"/>
  <c r="I5452" i="18"/>
  <c r="J5452" i="18"/>
  <c r="C5452" i="18"/>
  <c r="K5452" i="18"/>
  <c r="D5452" i="18"/>
  <c r="L5452" i="18"/>
  <c r="E5452" i="18"/>
  <c r="M5452" i="18"/>
  <c r="F5452" i="18"/>
  <c r="C2287" i="18"/>
  <c r="K2287" i="18"/>
  <c r="D2287" i="18"/>
  <c r="L2287" i="18"/>
  <c r="E2287" i="18"/>
  <c r="M2287" i="18"/>
  <c r="F2287" i="18"/>
  <c r="G2287" i="18"/>
  <c r="H2287" i="18"/>
  <c r="I2287" i="18"/>
  <c r="J2287" i="18"/>
  <c r="C5965" i="18"/>
  <c r="K5965" i="18"/>
  <c r="D5965" i="18"/>
  <c r="L5965" i="18"/>
  <c r="E5965" i="18"/>
  <c r="M5965" i="18"/>
  <c r="F5965" i="18"/>
  <c r="G5965" i="18"/>
  <c r="H5965" i="18"/>
  <c r="J5965" i="18"/>
  <c r="I5965" i="18"/>
  <c r="C298" i="18"/>
  <c r="K298" i="18"/>
  <c r="D298" i="18"/>
  <c r="L298" i="18"/>
  <c r="E298" i="18"/>
  <c r="M298" i="18"/>
  <c r="G298" i="18"/>
  <c r="F298" i="18"/>
  <c r="H298" i="18"/>
  <c r="I298" i="18"/>
  <c r="J298" i="18"/>
  <c r="H1580" i="18"/>
  <c r="I1580" i="18"/>
  <c r="J1580" i="18"/>
  <c r="C1580" i="18"/>
  <c r="K1580" i="18"/>
  <c r="D1580" i="18"/>
  <c r="L1580" i="18"/>
  <c r="E1580" i="18"/>
  <c r="M1580" i="18"/>
  <c r="F1580" i="18"/>
  <c r="G1580" i="18"/>
  <c r="G5037" i="18"/>
  <c r="H5037" i="18"/>
  <c r="I5037" i="18"/>
  <c r="J5037" i="18"/>
  <c r="C5037" i="18"/>
  <c r="K5037" i="18"/>
  <c r="D5037" i="18"/>
  <c r="L5037" i="18"/>
  <c r="E5037" i="18"/>
  <c r="M5037" i="18"/>
  <c r="F5037" i="18"/>
  <c r="G3743" i="18"/>
  <c r="H3743" i="18"/>
  <c r="I3743" i="18"/>
  <c r="J3743" i="18"/>
  <c r="C3743" i="18"/>
  <c r="K3743" i="18"/>
  <c r="D3743" i="18"/>
  <c r="L3743" i="18"/>
  <c r="F3743" i="18"/>
  <c r="E3743" i="18"/>
  <c r="M3743" i="18"/>
  <c r="C3287" i="18"/>
  <c r="K3287" i="18"/>
  <c r="D3287" i="18"/>
  <c r="L3287" i="18"/>
  <c r="E3287" i="18"/>
  <c r="M3287" i="18"/>
  <c r="F3287" i="18"/>
  <c r="G3287" i="18"/>
  <c r="H3287" i="18"/>
  <c r="I3287" i="18"/>
  <c r="J3287" i="18"/>
  <c r="G473" i="18"/>
  <c r="H473" i="18"/>
  <c r="C473" i="18"/>
  <c r="K473" i="18"/>
  <c r="F473" i="18"/>
  <c r="I473" i="18"/>
  <c r="M473" i="18"/>
  <c r="D473" i="18"/>
  <c r="E473" i="18"/>
  <c r="J473" i="18"/>
  <c r="L473" i="18"/>
  <c r="J2212" i="18"/>
  <c r="C2212" i="18"/>
  <c r="K2212" i="18"/>
  <c r="D2212" i="18"/>
  <c r="L2212" i="18"/>
  <c r="E2212" i="18"/>
  <c r="M2212" i="18"/>
  <c r="F2212" i="18"/>
  <c r="G2212" i="18"/>
  <c r="H2212" i="18"/>
  <c r="I2212" i="18"/>
  <c r="J293" i="18"/>
  <c r="D293" i="18"/>
  <c r="L293" i="18"/>
  <c r="E293" i="18"/>
  <c r="M293" i="18"/>
  <c r="F293" i="18"/>
  <c r="H293" i="18"/>
  <c r="K293" i="18"/>
  <c r="C293" i="18"/>
  <c r="G293" i="18"/>
  <c r="I293" i="18"/>
  <c r="J1045" i="18"/>
  <c r="C1045" i="18"/>
  <c r="K1045" i="18"/>
  <c r="D1045" i="18"/>
  <c r="L1045" i="18"/>
  <c r="E1045" i="18"/>
  <c r="M1045" i="18"/>
  <c r="F1045" i="18"/>
  <c r="G1045" i="18"/>
  <c r="H1045" i="18"/>
  <c r="I1045" i="18"/>
  <c r="E1170" i="18"/>
  <c r="M1170" i="18"/>
  <c r="G1170" i="18"/>
  <c r="H1170" i="18"/>
  <c r="I1170" i="18"/>
  <c r="J1170" i="18"/>
  <c r="C1170" i="18"/>
  <c r="K1170" i="18"/>
  <c r="F1170" i="18"/>
  <c r="L1170" i="18"/>
  <c r="D1170" i="18"/>
  <c r="G2044" i="18"/>
  <c r="H2044" i="18"/>
  <c r="I2044" i="18"/>
  <c r="J2044" i="18"/>
  <c r="C2044" i="18"/>
  <c r="K2044" i="18"/>
  <c r="D2044" i="18"/>
  <c r="L2044" i="18"/>
  <c r="E2044" i="18"/>
  <c r="M2044" i="18"/>
  <c r="F2044" i="18"/>
  <c r="F175" i="18"/>
  <c r="G175" i="18"/>
  <c r="J175" i="18"/>
  <c r="D175" i="18"/>
  <c r="E175" i="18"/>
  <c r="K175" i="18"/>
  <c r="M175" i="18"/>
  <c r="C175" i="18"/>
  <c r="I175" i="18"/>
  <c r="L175" i="18"/>
  <c r="H175" i="18"/>
  <c r="J3427" i="18"/>
  <c r="C3427" i="18"/>
  <c r="K3427" i="18"/>
  <c r="D3427" i="18"/>
  <c r="L3427" i="18"/>
  <c r="E3427" i="18"/>
  <c r="M3427" i="18"/>
  <c r="F3427" i="18"/>
  <c r="G3427" i="18"/>
  <c r="H3427" i="18"/>
  <c r="I3427" i="18"/>
  <c r="I2861" i="18"/>
  <c r="J2861" i="18"/>
  <c r="C2861" i="18"/>
  <c r="K2861" i="18"/>
  <c r="D2861" i="18"/>
  <c r="L2861" i="18"/>
  <c r="E2861" i="18"/>
  <c r="M2861" i="18"/>
  <c r="F2861" i="18"/>
  <c r="G2861" i="18"/>
  <c r="H2861" i="18"/>
  <c r="F3908" i="18"/>
  <c r="G3908" i="18"/>
  <c r="H3908" i="18"/>
  <c r="I3908" i="18"/>
  <c r="J3908" i="18"/>
  <c r="C3908" i="18"/>
  <c r="K3908" i="18"/>
  <c r="E3908" i="18"/>
  <c r="M3908" i="18"/>
  <c r="L3908" i="18"/>
  <c r="D3908" i="18"/>
  <c r="I2909" i="18"/>
  <c r="J2909" i="18"/>
  <c r="C2909" i="18"/>
  <c r="K2909" i="18"/>
  <c r="D2909" i="18"/>
  <c r="L2909" i="18"/>
  <c r="E2909" i="18"/>
  <c r="M2909" i="18"/>
  <c r="F2909" i="18"/>
  <c r="G2909" i="18"/>
  <c r="H2909" i="18"/>
  <c r="H1171" i="18"/>
  <c r="J1171" i="18"/>
  <c r="C1171" i="18"/>
  <c r="K1171" i="18"/>
  <c r="D1171" i="18"/>
  <c r="L1171" i="18"/>
  <c r="E1171" i="18"/>
  <c r="M1171" i="18"/>
  <c r="F1171" i="18"/>
  <c r="G1171" i="18"/>
  <c r="I1171" i="18"/>
  <c r="E859" i="18"/>
  <c r="M859" i="18"/>
  <c r="H859" i="18"/>
  <c r="I859" i="18"/>
  <c r="J859" i="18"/>
  <c r="D859" i="18"/>
  <c r="L859" i="18"/>
  <c r="C859" i="18"/>
  <c r="F859" i="18"/>
  <c r="G859" i="18"/>
  <c r="K859" i="18"/>
  <c r="J2061" i="18"/>
  <c r="C2061" i="18"/>
  <c r="K2061" i="18"/>
  <c r="D2061" i="18"/>
  <c r="L2061" i="18"/>
  <c r="E2061" i="18"/>
  <c r="M2061" i="18"/>
  <c r="F2061" i="18"/>
  <c r="G2061" i="18"/>
  <c r="H2061" i="18"/>
  <c r="I2061" i="18"/>
  <c r="J4257" i="18"/>
  <c r="C4257" i="18"/>
  <c r="K4257" i="18"/>
  <c r="D4257" i="18"/>
  <c r="L4257" i="18"/>
  <c r="E4257" i="18"/>
  <c r="M4257" i="18"/>
  <c r="F4257" i="18"/>
  <c r="G4257" i="18"/>
  <c r="I4257" i="18"/>
  <c r="H4257" i="18"/>
  <c r="H6076" i="18"/>
  <c r="I6076" i="18"/>
  <c r="J6076" i="18"/>
  <c r="C6076" i="18"/>
  <c r="K6076" i="18"/>
  <c r="D6076" i="18"/>
  <c r="L6076" i="18"/>
  <c r="E6076" i="18"/>
  <c r="M6076" i="18"/>
  <c r="G6076" i="18"/>
  <c r="F6076" i="18"/>
  <c r="H2722" i="18"/>
  <c r="I2722" i="18"/>
  <c r="J2722" i="18"/>
  <c r="C2722" i="18"/>
  <c r="K2722" i="18"/>
  <c r="D2722" i="18"/>
  <c r="L2722" i="18"/>
  <c r="E2722" i="18"/>
  <c r="M2722" i="18"/>
  <c r="F2722" i="18"/>
  <c r="G2722" i="18"/>
  <c r="G596" i="18"/>
  <c r="H596" i="18"/>
  <c r="C596" i="18"/>
  <c r="K596" i="18"/>
  <c r="L596" i="18"/>
  <c r="D596" i="18"/>
  <c r="E596" i="18"/>
  <c r="I596" i="18"/>
  <c r="M596" i="18"/>
  <c r="F596" i="18"/>
  <c r="J596" i="18"/>
  <c r="D1939" i="18"/>
  <c r="L1939" i="18"/>
  <c r="E1939" i="18"/>
  <c r="M1939" i="18"/>
  <c r="F1939" i="18"/>
  <c r="G1939" i="18"/>
  <c r="H1939" i="18"/>
  <c r="I1939" i="18"/>
  <c r="J1939" i="18"/>
  <c r="C1939" i="18"/>
  <c r="K1939" i="18"/>
  <c r="C4785" i="18"/>
  <c r="K4785" i="18"/>
  <c r="D4785" i="18"/>
  <c r="L4785" i="18"/>
  <c r="E4785" i="18"/>
  <c r="M4785" i="18"/>
  <c r="F4785" i="18"/>
  <c r="G4785" i="18"/>
  <c r="I4785" i="18"/>
  <c r="H4785" i="18"/>
  <c r="J4785" i="18"/>
  <c r="I2893" i="18"/>
  <c r="J2893" i="18"/>
  <c r="C2893" i="18"/>
  <c r="K2893" i="18"/>
  <c r="D2893" i="18"/>
  <c r="L2893" i="18"/>
  <c r="E2893" i="18"/>
  <c r="M2893" i="18"/>
  <c r="F2893" i="18"/>
  <c r="G2893" i="18"/>
  <c r="H2893" i="18"/>
  <c r="E4298" i="18"/>
  <c r="M4298" i="18"/>
  <c r="F4298" i="18"/>
  <c r="G4298" i="18"/>
  <c r="H4298" i="18"/>
  <c r="I4298" i="18"/>
  <c r="J4298" i="18"/>
  <c r="D4298" i="18"/>
  <c r="L4298" i="18"/>
  <c r="C4298" i="18"/>
  <c r="K4298" i="18"/>
  <c r="F2732" i="18"/>
  <c r="G2732" i="18"/>
  <c r="H2732" i="18"/>
  <c r="I2732" i="18"/>
  <c r="J2732" i="18"/>
  <c r="C2732" i="18"/>
  <c r="K2732" i="18"/>
  <c r="D2732" i="18"/>
  <c r="L2732" i="18"/>
  <c r="E2732" i="18"/>
  <c r="M2732" i="18"/>
  <c r="J3435" i="18"/>
  <c r="C3435" i="18"/>
  <c r="K3435" i="18"/>
  <c r="D3435" i="18"/>
  <c r="L3435" i="18"/>
  <c r="E3435" i="18"/>
  <c r="M3435" i="18"/>
  <c r="F3435" i="18"/>
  <c r="G3435" i="18"/>
  <c r="H3435" i="18"/>
  <c r="I3435" i="18"/>
  <c r="H1935" i="18"/>
  <c r="I1935" i="18"/>
  <c r="J1935" i="18"/>
  <c r="C1935" i="18"/>
  <c r="K1935" i="18"/>
  <c r="D1935" i="18"/>
  <c r="L1935" i="18"/>
  <c r="E1935" i="18"/>
  <c r="M1935" i="18"/>
  <c r="F1935" i="18"/>
  <c r="G1935" i="18"/>
  <c r="D5563" i="18"/>
  <c r="L5563" i="18"/>
  <c r="E5563" i="18"/>
  <c r="M5563" i="18"/>
  <c r="F5563" i="18"/>
  <c r="G5563" i="18"/>
  <c r="H5563" i="18"/>
  <c r="I5563" i="18"/>
  <c r="J5563" i="18"/>
  <c r="C5563" i="18"/>
  <c r="K5563" i="18"/>
  <c r="E3564" i="18"/>
  <c r="M3564" i="18"/>
  <c r="F3564" i="18"/>
  <c r="G3564" i="18"/>
  <c r="H3564" i="18"/>
  <c r="I3564" i="18"/>
  <c r="J3564" i="18"/>
  <c r="C3564" i="18"/>
  <c r="K3564" i="18"/>
  <c r="D3564" i="18"/>
  <c r="L3564" i="18"/>
  <c r="D4319" i="18"/>
  <c r="L4319" i="18"/>
  <c r="E4319" i="18"/>
  <c r="M4319" i="18"/>
  <c r="F4319" i="18"/>
  <c r="G4319" i="18"/>
  <c r="H4319" i="18"/>
  <c r="I4319" i="18"/>
  <c r="C4319" i="18"/>
  <c r="K4319" i="18"/>
  <c r="J4319" i="18"/>
  <c r="C1252" i="18"/>
  <c r="K1252" i="18"/>
  <c r="E1252" i="18"/>
  <c r="M1252" i="18"/>
  <c r="F1252" i="18"/>
  <c r="G1252" i="18"/>
  <c r="H1252" i="18"/>
  <c r="L1252" i="18"/>
  <c r="D1252" i="18"/>
  <c r="J1252" i="18"/>
  <c r="I1252" i="18"/>
  <c r="J3060" i="18"/>
  <c r="C3060" i="18"/>
  <c r="K3060" i="18"/>
  <c r="D3060" i="18"/>
  <c r="L3060" i="18"/>
  <c r="E3060" i="18"/>
  <c r="M3060" i="18"/>
  <c r="F3060" i="18"/>
  <c r="G3060" i="18"/>
  <c r="H3060" i="18"/>
  <c r="I3060" i="18"/>
  <c r="D3625" i="18"/>
  <c r="L3625" i="18"/>
  <c r="E3625" i="18"/>
  <c r="M3625" i="18"/>
  <c r="F3625" i="18"/>
  <c r="G3625" i="18"/>
  <c r="H3625" i="18"/>
  <c r="I3625" i="18"/>
  <c r="C3625" i="18"/>
  <c r="J3625" i="18"/>
  <c r="K3625" i="18"/>
  <c r="E2038" i="18"/>
  <c r="M2038" i="18"/>
  <c r="F2038" i="18"/>
  <c r="G2038" i="18"/>
  <c r="H2038" i="18"/>
  <c r="I2038" i="18"/>
  <c r="J2038" i="18"/>
  <c r="C2038" i="18"/>
  <c r="K2038" i="18"/>
  <c r="D2038" i="18"/>
  <c r="L2038" i="18"/>
  <c r="I666" i="18"/>
  <c r="J666" i="18"/>
  <c r="C666" i="18"/>
  <c r="K666" i="18"/>
  <c r="D666" i="18"/>
  <c r="L666" i="18"/>
  <c r="E666" i="18"/>
  <c r="M666" i="18"/>
  <c r="F666" i="18"/>
  <c r="G666" i="18"/>
  <c r="H666" i="18"/>
  <c r="H719" i="18"/>
  <c r="I719" i="18"/>
  <c r="C719" i="18"/>
  <c r="K719" i="18"/>
  <c r="D719" i="18"/>
  <c r="L719" i="18"/>
  <c r="E719" i="18"/>
  <c r="F719" i="18"/>
  <c r="G719" i="18"/>
  <c r="M719" i="18"/>
  <c r="J719" i="18"/>
  <c r="G5684" i="18"/>
  <c r="H5684" i="18"/>
  <c r="I5684" i="18"/>
  <c r="J5684" i="18"/>
  <c r="C5684" i="18"/>
  <c r="K5684" i="18"/>
  <c r="D5684" i="18"/>
  <c r="L5684" i="18"/>
  <c r="E5684" i="18"/>
  <c r="M5684" i="18"/>
  <c r="F5684" i="18"/>
  <c r="F2676" i="18"/>
  <c r="G2676" i="18"/>
  <c r="H2676" i="18"/>
  <c r="I2676" i="18"/>
  <c r="J2676" i="18"/>
  <c r="C2676" i="18"/>
  <c r="K2676" i="18"/>
  <c r="D2676" i="18"/>
  <c r="L2676" i="18"/>
  <c r="E2676" i="18"/>
  <c r="M2676" i="18"/>
  <c r="G4629" i="18"/>
  <c r="H4629" i="18"/>
  <c r="I4629" i="18"/>
  <c r="J4629" i="18"/>
  <c r="C4629" i="18"/>
  <c r="K4629" i="18"/>
  <c r="E4629" i="18"/>
  <c r="M4629" i="18"/>
  <c r="D4629" i="18"/>
  <c r="F4629" i="18"/>
  <c r="L4629" i="18"/>
  <c r="H1767" i="18"/>
  <c r="I1767" i="18"/>
  <c r="J1767" i="18"/>
  <c r="C1767" i="18"/>
  <c r="K1767" i="18"/>
  <c r="E1767" i="18"/>
  <c r="M1767" i="18"/>
  <c r="F1767" i="18"/>
  <c r="D1767" i="18"/>
  <c r="G1767" i="18"/>
  <c r="L1767" i="18"/>
  <c r="E2325" i="18"/>
  <c r="M2325" i="18"/>
  <c r="F2325" i="18"/>
  <c r="G2325" i="18"/>
  <c r="H2325" i="18"/>
  <c r="I2325" i="18"/>
  <c r="J2325" i="18"/>
  <c r="C2325" i="18"/>
  <c r="K2325" i="18"/>
  <c r="D2325" i="18"/>
  <c r="L2325" i="18"/>
  <c r="J2564" i="18"/>
  <c r="C2564" i="18"/>
  <c r="K2564" i="18"/>
  <c r="D2564" i="18"/>
  <c r="L2564" i="18"/>
  <c r="E2564" i="18"/>
  <c r="M2564" i="18"/>
  <c r="F2564" i="18"/>
  <c r="G2564" i="18"/>
  <c r="H2564" i="18"/>
  <c r="I2564" i="18"/>
  <c r="J74" i="18"/>
  <c r="C74" i="18"/>
  <c r="K74" i="18"/>
  <c r="F74" i="18"/>
  <c r="E74" i="18"/>
  <c r="G74" i="18"/>
  <c r="L74" i="18"/>
  <c r="D74" i="18"/>
  <c r="H74" i="18"/>
  <c r="I74" i="18"/>
  <c r="M74" i="18"/>
  <c r="H3954" i="18"/>
  <c r="I3954" i="18"/>
  <c r="J3954" i="18"/>
  <c r="C3954" i="18"/>
  <c r="K3954" i="18"/>
  <c r="D3954" i="18"/>
  <c r="L3954" i="18"/>
  <c r="E3954" i="18"/>
  <c r="M3954" i="18"/>
  <c r="G3954" i="18"/>
  <c r="F3954" i="18"/>
  <c r="C402" i="18"/>
  <c r="K402" i="18"/>
  <c r="D402" i="18"/>
  <c r="L402" i="18"/>
  <c r="G402" i="18"/>
  <c r="E402" i="18"/>
  <c r="F402" i="18"/>
  <c r="J402" i="18"/>
  <c r="H402" i="18"/>
  <c r="I402" i="18"/>
  <c r="M402" i="18"/>
  <c r="J98" i="18"/>
  <c r="C98" i="18"/>
  <c r="K98" i="18"/>
  <c r="F98" i="18"/>
  <c r="M98" i="18"/>
  <c r="G98" i="18"/>
  <c r="I98" i="18"/>
  <c r="L98" i="18"/>
  <c r="D98" i="18"/>
  <c r="E98" i="18"/>
  <c r="H98" i="18"/>
  <c r="H1468" i="18"/>
  <c r="I1468" i="18"/>
  <c r="J1468" i="18"/>
  <c r="C1468" i="18"/>
  <c r="K1468" i="18"/>
  <c r="D1468" i="18"/>
  <c r="L1468" i="18"/>
  <c r="E1468" i="18"/>
  <c r="M1468" i="18"/>
  <c r="F1468" i="18"/>
  <c r="G1468" i="18"/>
  <c r="E963" i="18"/>
  <c r="M963" i="18"/>
  <c r="H963" i="18"/>
  <c r="I963" i="18"/>
  <c r="J963" i="18"/>
  <c r="D963" i="18"/>
  <c r="L963" i="18"/>
  <c r="K963" i="18"/>
  <c r="C963" i="18"/>
  <c r="F963" i="18"/>
  <c r="G963" i="18"/>
  <c r="G2060" i="18"/>
  <c r="H2060" i="18"/>
  <c r="I2060" i="18"/>
  <c r="J2060" i="18"/>
  <c r="C2060" i="18"/>
  <c r="K2060" i="18"/>
  <c r="D2060" i="18"/>
  <c r="L2060" i="18"/>
  <c r="E2060" i="18"/>
  <c r="M2060" i="18"/>
  <c r="F2060" i="18"/>
  <c r="H5935" i="18"/>
  <c r="I5935" i="18"/>
  <c r="J5935" i="18"/>
  <c r="C5935" i="18"/>
  <c r="K5935" i="18"/>
  <c r="D5935" i="18"/>
  <c r="L5935" i="18"/>
  <c r="E5935" i="18"/>
  <c r="M5935" i="18"/>
  <c r="F5935" i="18"/>
  <c r="G5935" i="18"/>
  <c r="F625" i="18"/>
  <c r="G625" i="18"/>
  <c r="J625" i="18"/>
  <c r="E625" i="18"/>
  <c r="I625" i="18"/>
  <c r="K625" i="18"/>
  <c r="L625" i="18"/>
  <c r="C625" i="18"/>
  <c r="M625" i="18"/>
  <c r="D625" i="18"/>
  <c r="H625" i="18"/>
  <c r="I639" i="18"/>
  <c r="D639" i="18"/>
  <c r="L639" i="18"/>
  <c r="H639" i="18"/>
  <c r="K639" i="18"/>
  <c r="M639" i="18"/>
  <c r="C639" i="18"/>
  <c r="F639" i="18"/>
  <c r="E639" i="18"/>
  <c r="G639" i="18"/>
  <c r="J639" i="18"/>
  <c r="H4187" i="18"/>
  <c r="I4187" i="18"/>
  <c r="J4187" i="18"/>
  <c r="C4187" i="18"/>
  <c r="K4187" i="18"/>
  <c r="D4187" i="18"/>
  <c r="L4187" i="18"/>
  <c r="E4187" i="18"/>
  <c r="M4187" i="18"/>
  <c r="G4187" i="18"/>
  <c r="F4187" i="18"/>
  <c r="C4500" i="18"/>
  <c r="K4500" i="18"/>
  <c r="D4500" i="18"/>
  <c r="L4500" i="18"/>
  <c r="E4500" i="18"/>
  <c r="M4500" i="18"/>
  <c r="F4500" i="18"/>
  <c r="G4500" i="18"/>
  <c r="H4500" i="18"/>
  <c r="J4500" i="18"/>
  <c r="I4500" i="18"/>
  <c r="I2573" i="18"/>
  <c r="J2573" i="18"/>
  <c r="C2573" i="18"/>
  <c r="K2573" i="18"/>
  <c r="D2573" i="18"/>
  <c r="L2573" i="18"/>
  <c r="E2573" i="18"/>
  <c r="M2573" i="18"/>
  <c r="F2573" i="18"/>
  <c r="G2573" i="18"/>
  <c r="H2573" i="18"/>
  <c r="C3263" i="18"/>
  <c r="K3263" i="18"/>
  <c r="D3263" i="18"/>
  <c r="L3263" i="18"/>
  <c r="E3263" i="18"/>
  <c r="M3263" i="18"/>
  <c r="F3263" i="18"/>
  <c r="G3263" i="18"/>
  <c r="H3263" i="18"/>
  <c r="I3263" i="18"/>
  <c r="J3263" i="18"/>
  <c r="F2105" i="18"/>
  <c r="G2105" i="18"/>
  <c r="H2105" i="18"/>
  <c r="I2105" i="18"/>
  <c r="J2105" i="18"/>
  <c r="C2105" i="18"/>
  <c r="K2105" i="18"/>
  <c r="D2105" i="18"/>
  <c r="L2105" i="18"/>
  <c r="E2105" i="18"/>
  <c r="M2105" i="18"/>
  <c r="D2075" i="18"/>
  <c r="L2075" i="18"/>
  <c r="E2075" i="18"/>
  <c r="M2075" i="18"/>
  <c r="F2075" i="18"/>
  <c r="G2075" i="18"/>
  <c r="H2075" i="18"/>
  <c r="I2075" i="18"/>
  <c r="J2075" i="18"/>
  <c r="C2075" i="18"/>
  <c r="K2075" i="18"/>
  <c r="F1478" i="18"/>
  <c r="G1478" i="18"/>
  <c r="H1478" i="18"/>
  <c r="I1478" i="18"/>
  <c r="J1478" i="18"/>
  <c r="C1478" i="18"/>
  <c r="K1478" i="18"/>
  <c r="D1478" i="18"/>
  <c r="L1478" i="18"/>
  <c r="M1478" i="18"/>
  <c r="E1478" i="18"/>
  <c r="I1050" i="18"/>
  <c r="J1050" i="18"/>
  <c r="C1050" i="18"/>
  <c r="K1050" i="18"/>
  <c r="D1050" i="18"/>
  <c r="L1050" i="18"/>
  <c r="E1050" i="18"/>
  <c r="M1050" i="18"/>
  <c r="F1050" i="18"/>
  <c r="H1050" i="18"/>
  <c r="G1050" i="18"/>
  <c r="E1595" i="18"/>
  <c r="M1595" i="18"/>
  <c r="F1595" i="18"/>
  <c r="G1595" i="18"/>
  <c r="H1595" i="18"/>
  <c r="I1595" i="18"/>
  <c r="J1595" i="18"/>
  <c r="C1595" i="18"/>
  <c r="D1595" i="18"/>
  <c r="K1595" i="18"/>
  <c r="L1595" i="18"/>
  <c r="J2077" i="18"/>
  <c r="C2077" i="18"/>
  <c r="K2077" i="18"/>
  <c r="D2077" i="18"/>
  <c r="L2077" i="18"/>
  <c r="E2077" i="18"/>
  <c r="M2077" i="18"/>
  <c r="F2077" i="18"/>
  <c r="G2077" i="18"/>
  <c r="H2077" i="18"/>
  <c r="I2077" i="18"/>
  <c r="J1402" i="18"/>
  <c r="C1402" i="18"/>
  <c r="K1402" i="18"/>
  <c r="D1402" i="18"/>
  <c r="L1402" i="18"/>
  <c r="E1402" i="18"/>
  <c r="M1402" i="18"/>
  <c r="F1402" i="18"/>
  <c r="G1402" i="18"/>
  <c r="I1402" i="18"/>
  <c r="H1402" i="18"/>
  <c r="J3339" i="18"/>
  <c r="C3339" i="18"/>
  <c r="K3339" i="18"/>
  <c r="D3339" i="18"/>
  <c r="L3339" i="18"/>
  <c r="E3339" i="18"/>
  <c r="M3339" i="18"/>
  <c r="F3339" i="18"/>
  <c r="G3339" i="18"/>
  <c r="H3339" i="18"/>
  <c r="I3339" i="18"/>
  <c r="F4938" i="18"/>
  <c r="G4938" i="18"/>
  <c r="H4938" i="18"/>
  <c r="I4938" i="18"/>
  <c r="J4938" i="18"/>
  <c r="C4938" i="18"/>
  <c r="K4938" i="18"/>
  <c r="D4938" i="18"/>
  <c r="L4938" i="18"/>
  <c r="E4938" i="18"/>
  <c r="M4938" i="18"/>
  <c r="I2821" i="18"/>
  <c r="J2821" i="18"/>
  <c r="C2821" i="18"/>
  <c r="K2821" i="18"/>
  <c r="D2821" i="18"/>
  <c r="L2821" i="18"/>
  <c r="E2821" i="18"/>
  <c r="M2821" i="18"/>
  <c r="F2821" i="18"/>
  <c r="G2821" i="18"/>
  <c r="H2821" i="18"/>
  <c r="H1071" i="18"/>
  <c r="I1071" i="18"/>
  <c r="J1071" i="18"/>
  <c r="C1071" i="18"/>
  <c r="K1071" i="18"/>
  <c r="D1071" i="18"/>
  <c r="L1071" i="18"/>
  <c r="E1071" i="18"/>
  <c r="M1071" i="18"/>
  <c r="F1071" i="18"/>
  <c r="G1071" i="18"/>
  <c r="G2639" i="18"/>
  <c r="H2639" i="18"/>
  <c r="I2639" i="18"/>
  <c r="J2639" i="18"/>
  <c r="C2639" i="18"/>
  <c r="K2639" i="18"/>
  <c r="D2639" i="18"/>
  <c r="L2639" i="18"/>
  <c r="E2639" i="18"/>
  <c r="M2639" i="18"/>
  <c r="F2639" i="18"/>
  <c r="D2362" i="18"/>
  <c r="L2362" i="18"/>
  <c r="E2362" i="18"/>
  <c r="M2362" i="18"/>
  <c r="F2362" i="18"/>
  <c r="G2362" i="18"/>
  <c r="H2362" i="18"/>
  <c r="I2362" i="18"/>
  <c r="J2362" i="18"/>
  <c r="C2362" i="18"/>
  <c r="K2362" i="18"/>
  <c r="E2557" i="18"/>
  <c r="M2557" i="18"/>
  <c r="F2557" i="18"/>
  <c r="G2557" i="18"/>
  <c r="H2557" i="18"/>
  <c r="I2557" i="18"/>
  <c r="J2557" i="18"/>
  <c r="C2557" i="18"/>
  <c r="K2557" i="18"/>
  <c r="D2557" i="18"/>
  <c r="L2557" i="18"/>
  <c r="H1847" i="18"/>
  <c r="I1847" i="18"/>
  <c r="J1847" i="18"/>
  <c r="C1847" i="18"/>
  <c r="K1847" i="18"/>
  <c r="D1847" i="18"/>
  <c r="L1847" i="18"/>
  <c r="E1847" i="18"/>
  <c r="M1847" i="18"/>
  <c r="F1847" i="18"/>
  <c r="G1847" i="18"/>
  <c r="J4561" i="18"/>
  <c r="C4561" i="18"/>
  <c r="K4561" i="18"/>
  <c r="D4561" i="18"/>
  <c r="L4561" i="18"/>
  <c r="E4561" i="18"/>
  <c r="M4561" i="18"/>
  <c r="F4561" i="18"/>
  <c r="G4561" i="18"/>
  <c r="I4561" i="18"/>
  <c r="H4561" i="18"/>
  <c r="D2242" i="18"/>
  <c r="L2242" i="18"/>
  <c r="E2242" i="18"/>
  <c r="M2242" i="18"/>
  <c r="F2242" i="18"/>
  <c r="G2242" i="18"/>
  <c r="H2242" i="18"/>
  <c r="I2242" i="18"/>
  <c r="J2242" i="18"/>
  <c r="C2242" i="18"/>
  <c r="K2242" i="18"/>
  <c r="F1641" i="18"/>
  <c r="G1641" i="18"/>
  <c r="H1641" i="18"/>
  <c r="I1641" i="18"/>
  <c r="J1641" i="18"/>
  <c r="C1641" i="18"/>
  <c r="K1641" i="18"/>
  <c r="D1641" i="18"/>
  <c r="L1641" i="18"/>
  <c r="E1641" i="18"/>
  <c r="M1641" i="18"/>
  <c r="I5035" i="18"/>
  <c r="J5035" i="18"/>
  <c r="C5035" i="18"/>
  <c r="K5035" i="18"/>
  <c r="D5035" i="18"/>
  <c r="L5035" i="18"/>
  <c r="E5035" i="18"/>
  <c r="M5035" i="18"/>
  <c r="F5035" i="18"/>
  <c r="G5035" i="18"/>
  <c r="H5035" i="18"/>
  <c r="E3865" i="18"/>
  <c r="M3865" i="18"/>
  <c r="F3865" i="18"/>
  <c r="G3865" i="18"/>
  <c r="H3865" i="18"/>
  <c r="I3865" i="18"/>
  <c r="J3865" i="18"/>
  <c r="D3865" i="18"/>
  <c r="L3865" i="18"/>
  <c r="C3865" i="18"/>
  <c r="K3865" i="18"/>
  <c r="I3536" i="18"/>
  <c r="J3536" i="18"/>
  <c r="C3536" i="18"/>
  <c r="K3536" i="18"/>
  <c r="D3536" i="18"/>
  <c r="L3536" i="18"/>
  <c r="E3536" i="18"/>
  <c r="M3536" i="18"/>
  <c r="F3536" i="18"/>
  <c r="G3536" i="18"/>
  <c r="H3536" i="18"/>
  <c r="H5391" i="18"/>
  <c r="I5391" i="18"/>
  <c r="J5391" i="18"/>
  <c r="C5391" i="18"/>
  <c r="K5391" i="18"/>
  <c r="D5391" i="18"/>
  <c r="L5391" i="18"/>
  <c r="E5391" i="18"/>
  <c r="M5391" i="18"/>
  <c r="F5391" i="18"/>
  <c r="G5391" i="18"/>
  <c r="F4381" i="18"/>
  <c r="G4381" i="18"/>
  <c r="H4381" i="18"/>
  <c r="I4381" i="18"/>
  <c r="J4381" i="18"/>
  <c r="C4381" i="18"/>
  <c r="K4381" i="18"/>
  <c r="E4381" i="18"/>
  <c r="M4381" i="18"/>
  <c r="D4381" i="18"/>
  <c r="L4381" i="18"/>
  <c r="I5967" i="18"/>
  <c r="J5967" i="18"/>
  <c r="C5967" i="18"/>
  <c r="K5967" i="18"/>
  <c r="D5967" i="18"/>
  <c r="L5967" i="18"/>
  <c r="E5967" i="18"/>
  <c r="M5967" i="18"/>
  <c r="F5967" i="18"/>
  <c r="H5967" i="18"/>
  <c r="G5967" i="18"/>
  <c r="C3055" i="18"/>
  <c r="K3055" i="18"/>
  <c r="D3055" i="18"/>
  <c r="L3055" i="18"/>
  <c r="E3055" i="18"/>
  <c r="M3055" i="18"/>
  <c r="F3055" i="18"/>
  <c r="G3055" i="18"/>
  <c r="H3055" i="18"/>
  <c r="I3055" i="18"/>
  <c r="J3055" i="18"/>
  <c r="J5317" i="18"/>
  <c r="C5317" i="18"/>
  <c r="K5317" i="18"/>
  <c r="D5317" i="18"/>
  <c r="L5317" i="18"/>
  <c r="E5317" i="18"/>
  <c r="M5317" i="18"/>
  <c r="F5317" i="18"/>
  <c r="G5317" i="18"/>
  <c r="H5317" i="18"/>
  <c r="I5317" i="18"/>
  <c r="G3711" i="18"/>
  <c r="H3711" i="18"/>
  <c r="I3711" i="18"/>
  <c r="J3711" i="18"/>
  <c r="C3711" i="18"/>
  <c r="K3711" i="18"/>
  <c r="D3711" i="18"/>
  <c r="L3711" i="18"/>
  <c r="F3711" i="18"/>
  <c r="M3711" i="18"/>
  <c r="E3711" i="18"/>
  <c r="D4359" i="18"/>
  <c r="L4359" i="18"/>
  <c r="E4359" i="18"/>
  <c r="M4359" i="18"/>
  <c r="F4359" i="18"/>
  <c r="G4359" i="18"/>
  <c r="H4359" i="18"/>
  <c r="I4359" i="18"/>
  <c r="C4359" i="18"/>
  <c r="K4359" i="18"/>
  <c r="J4359" i="18"/>
  <c r="I1391" i="18"/>
  <c r="J1391" i="18"/>
  <c r="C1391" i="18"/>
  <c r="K1391" i="18"/>
  <c r="D1391" i="18"/>
  <c r="L1391" i="18"/>
  <c r="E1391" i="18"/>
  <c r="M1391" i="18"/>
  <c r="F1391" i="18"/>
  <c r="H1391" i="18"/>
  <c r="G1391" i="18"/>
  <c r="F1141" i="18"/>
  <c r="H1141" i="18"/>
  <c r="I1141" i="18"/>
  <c r="J1141" i="18"/>
  <c r="C1141" i="18"/>
  <c r="K1141" i="18"/>
  <c r="D1141" i="18"/>
  <c r="L1141" i="18"/>
  <c r="E1141" i="18"/>
  <c r="G1141" i="18"/>
  <c r="M1141" i="18"/>
  <c r="E6035" i="18"/>
  <c r="M6035" i="18"/>
  <c r="F6035" i="18"/>
  <c r="G6035" i="18"/>
  <c r="H6035" i="18"/>
  <c r="I6035" i="18"/>
  <c r="J6035" i="18"/>
  <c r="D6035" i="18"/>
  <c r="L6035" i="18"/>
  <c r="C6035" i="18"/>
  <c r="K6035" i="18"/>
  <c r="C453" i="18"/>
  <c r="K453" i="18"/>
  <c r="D453" i="18"/>
  <c r="L453" i="18"/>
  <c r="G453" i="18"/>
  <c r="J453" i="18"/>
  <c r="M453" i="18"/>
  <c r="E453" i="18"/>
  <c r="F453" i="18"/>
  <c r="I453" i="18"/>
  <c r="H453" i="18"/>
  <c r="D4884" i="18"/>
  <c r="L4884" i="18"/>
  <c r="E4884" i="18"/>
  <c r="M4884" i="18"/>
  <c r="F4884" i="18"/>
  <c r="G4884" i="18"/>
  <c r="H4884" i="18"/>
  <c r="I4884" i="18"/>
  <c r="J4884" i="18"/>
  <c r="C4884" i="18"/>
  <c r="K4884" i="18"/>
  <c r="G97" i="18"/>
  <c r="H97" i="18"/>
  <c r="C97" i="18"/>
  <c r="K97" i="18"/>
  <c r="M97" i="18"/>
  <c r="F97" i="18"/>
  <c r="D97" i="18"/>
  <c r="E97" i="18"/>
  <c r="I97" i="18"/>
  <c r="J97" i="18"/>
  <c r="L97" i="18"/>
  <c r="F5705" i="18"/>
  <c r="G5705" i="18"/>
  <c r="H5705" i="18"/>
  <c r="I5705" i="18"/>
  <c r="J5705" i="18"/>
  <c r="C5705" i="18"/>
  <c r="K5705" i="18"/>
  <c r="D5705" i="18"/>
  <c r="L5705" i="18"/>
  <c r="E5705" i="18"/>
  <c r="M5705" i="18"/>
  <c r="C3430" i="18"/>
  <c r="K3430" i="18"/>
  <c r="D3430" i="18"/>
  <c r="L3430" i="18"/>
  <c r="E3430" i="18"/>
  <c r="M3430" i="18"/>
  <c r="F3430" i="18"/>
  <c r="G3430" i="18"/>
  <c r="H3430" i="18"/>
  <c r="I3430" i="18"/>
  <c r="J3430" i="18"/>
  <c r="E5206" i="18"/>
  <c r="M5206" i="18"/>
  <c r="F5206" i="18"/>
  <c r="G5206" i="18"/>
  <c r="H5206" i="18"/>
  <c r="I5206" i="18"/>
  <c r="J5206" i="18"/>
  <c r="C5206" i="18"/>
  <c r="K5206" i="18"/>
  <c r="D5206" i="18"/>
  <c r="L5206" i="18"/>
  <c r="F1921" i="18"/>
  <c r="G1921" i="18"/>
  <c r="H1921" i="18"/>
  <c r="I1921" i="18"/>
  <c r="J1921" i="18"/>
  <c r="C1921" i="18"/>
  <c r="K1921" i="18"/>
  <c r="D1921" i="18"/>
  <c r="L1921" i="18"/>
  <c r="E1921" i="18"/>
  <c r="M1921" i="18"/>
  <c r="D2562" i="18"/>
  <c r="L2562" i="18"/>
  <c r="E2562" i="18"/>
  <c r="M2562" i="18"/>
  <c r="F2562" i="18"/>
  <c r="G2562" i="18"/>
  <c r="H2562" i="18"/>
  <c r="I2562" i="18"/>
  <c r="J2562" i="18"/>
  <c r="C2562" i="18"/>
  <c r="K2562" i="18"/>
  <c r="I5003" i="18"/>
  <c r="J5003" i="18"/>
  <c r="C5003" i="18"/>
  <c r="K5003" i="18"/>
  <c r="D5003" i="18"/>
  <c r="L5003" i="18"/>
  <c r="E5003" i="18"/>
  <c r="M5003" i="18"/>
  <c r="F5003" i="18"/>
  <c r="G5003" i="18"/>
  <c r="H5003" i="18"/>
  <c r="J1354" i="18"/>
  <c r="C1354" i="18"/>
  <c r="K1354" i="18"/>
  <c r="D1354" i="18"/>
  <c r="L1354" i="18"/>
  <c r="E1354" i="18"/>
  <c r="M1354" i="18"/>
  <c r="F1354" i="18"/>
  <c r="G1354" i="18"/>
  <c r="I1354" i="18"/>
  <c r="H1354" i="18"/>
  <c r="E3793" i="18"/>
  <c r="M3793" i="18"/>
  <c r="F3793" i="18"/>
  <c r="G3793" i="18"/>
  <c r="H3793" i="18"/>
  <c r="I3793" i="18"/>
  <c r="J3793" i="18"/>
  <c r="D3793" i="18"/>
  <c r="L3793" i="18"/>
  <c r="C3793" i="18"/>
  <c r="K3793" i="18"/>
  <c r="E2102" i="18"/>
  <c r="M2102" i="18"/>
  <c r="F2102" i="18"/>
  <c r="G2102" i="18"/>
  <c r="H2102" i="18"/>
  <c r="I2102" i="18"/>
  <c r="J2102" i="18"/>
  <c r="C2102" i="18"/>
  <c r="K2102" i="18"/>
  <c r="D2102" i="18"/>
  <c r="L2102" i="18"/>
  <c r="I4005" i="18"/>
  <c r="J4005" i="18"/>
  <c r="C4005" i="18"/>
  <c r="K4005" i="18"/>
  <c r="D4005" i="18"/>
  <c r="L4005" i="18"/>
  <c r="E4005" i="18"/>
  <c r="M4005" i="18"/>
  <c r="F4005" i="18"/>
  <c r="H4005" i="18"/>
  <c r="G4005" i="18"/>
  <c r="D5443" i="18"/>
  <c r="L5443" i="18"/>
  <c r="E5443" i="18"/>
  <c r="M5443" i="18"/>
  <c r="F5443" i="18"/>
  <c r="G5443" i="18"/>
  <c r="H5443" i="18"/>
  <c r="I5443" i="18"/>
  <c r="J5443" i="18"/>
  <c r="C5443" i="18"/>
  <c r="K5443" i="18"/>
  <c r="E4783" i="18"/>
  <c r="M4783" i="18"/>
  <c r="F4783" i="18"/>
  <c r="G4783" i="18"/>
  <c r="H4783" i="18"/>
  <c r="I4783" i="18"/>
  <c r="C4783" i="18"/>
  <c r="K4783" i="18"/>
  <c r="D4783" i="18"/>
  <c r="J4783" i="18"/>
  <c r="L4783" i="18"/>
  <c r="I4046" i="18"/>
  <c r="J4046" i="18"/>
  <c r="C4046" i="18"/>
  <c r="K4046" i="18"/>
  <c r="D4046" i="18"/>
  <c r="L4046" i="18"/>
  <c r="E4046" i="18"/>
  <c r="M4046" i="18"/>
  <c r="F4046" i="18"/>
  <c r="H4046" i="18"/>
  <c r="G4046" i="18"/>
  <c r="H1807" i="18"/>
  <c r="I1807" i="18"/>
  <c r="J1807" i="18"/>
  <c r="C1807" i="18"/>
  <c r="K1807" i="18"/>
  <c r="E1807" i="18"/>
  <c r="M1807" i="18"/>
  <c r="D1807" i="18"/>
  <c r="F1807" i="18"/>
  <c r="G1807" i="18"/>
  <c r="L1807" i="18"/>
  <c r="G2995" i="18"/>
  <c r="H2995" i="18"/>
  <c r="I2995" i="18"/>
  <c r="J2995" i="18"/>
  <c r="C2995" i="18"/>
  <c r="K2995" i="18"/>
  <c r="D2995" i="18"/>
  <c r="L2995" i="18"/>
  <c r="E2995" i="18"/>
  <c r="M2995" i="18"/>
  <c r="F2995" i="18"/>
  <c r="D2418" i="18"/>
  <c r="L2418" i="18"/>
  <c r="E2418" i="18"/>
  <c r="M2418" i="18"/>
  <c r="F2418" i="18"/>
  <c r="G2418" i="18"/>
  <c r="H2418" i="18"/>
  <c r="I2418" i="18"/>
  <c r="J2418" i="18"/>
  <c r="C2418" i="18"/>
  <c r="K2418" i="18"/>
  <c r="D3274" i="18"/>
  <c r="L3274" i="18"/>
  <c r="E3274" i="18"/>
  <c r="M3274" i="18"/>
  <c r="F3274" i="18"/>
  <c r="G3274" i="18"/>
  <c r="H3274" i="18"/>
  <c r="I3274" i="18"/>
  <c r="C3274" i="18"/>
  <c r="J3274" i="18"/>
  <c r="K3274" i="18"/>
  <c r="H4395" i="18"/>
  <c r="I4395" i="18"/>
  <c r="J4395" i="18"/>
  <c r="C4395" i="18"/>
  <c r="K4395" i="18"/>
  <c r="D4395" i="18"/>
  <c r="L4395" i="18"/>
  <c r="E4395" i="18"/>
  <c r="M4395" i="18"/>
  <c r="G4395" i="18"/>
  <c r="F4395" i="18"/>
  <c r="C5304" i="18"/>
  <c r="K5304" i="18"/>
  <c r="D5304" i="18"/>
  <c r="L5304" i="18"/>
  <c r="E5304" i="18"/>
  <c r="M5304" i="18"/>
  <c r="F5304" i="18"/>
  <c r="G5304" i="18"/>
  <c r="H5304" i="18"/>
  <c r="I5304" i="18"/>
  <c r="J5304" i="18"/>
  <c r="H4816" i="18"/>
  <c r="I4816" i="18"/>
  <c r="J4816" i="18"/>
  <c r="C4816" i="18"/>
  <c r="K4816" i="18"/>
  <c r="D4816" i="18"/>
  <c r="L4816" i="18"/>
  <c r="E4816" i="18"/>
  <c r="M4816" i="18"/>
  <c r="F4816" i="18"/>
  <c r="G4816" i="18"/>
  <c r="I706" i="18"/>
  <c r="J706" i="18"/>
  <c r="C706" i="18"/>
  <c r="K706" i="18"/>
  <c r="D706" i="18"/>
  <c r="L706" i="18"/>
  <c r="E706" i="18"/>
  <c r="M706" i="18"/>
  <c r="G706" i="18"/>
  <c r="H706" i="18"/>
  <c r="F706" i="18"/>
  <c r="D4644" i="18"/>
  <c r="L4644" i="18"/>
  <c r="E4644" i="18"/>
  <c r="M4644" i="18"/>
  <c r="F4644" i="18"/>
  <c r="G4644" i="18"/>
  <c r="H4644" i="18"/>
  <c r="J4644" i="18"/>
  <c r="C4644" i="18"/>
  <c r="I4644" i="18"/>
  <c r="K4644" i="18"/>
  <c r="F3764" i="18"/>
  <c r="G3764" i="18"/>
  <c r="H3764" i="18"/>
  <c r="I3764" i="18"/>
  <c r="J3764" i="18"/>
  <c r="C3764" i="18"/>
  <c r="K3764" i="18"/>
  <c r="E3764" i="18"/>
  <c r="M3764" i="18"/>
  <c r="D3764" i="18"/>
  <c r="L3764" i="18"/>
  <c r="J3952" i="18"/>
  <c r="C3952" i="18"/>
  <c r="K3952" i="18"/>
  <c r="D3952" i="18"/>
  <c r="L3952" i="18"/>
  <c r="E3952" i="18"/>
  <c r="M3952" i="18"/>
  <c r="F3952" i="18"/>
  <c r="G3952" i="18"/>
  <c r="I3952" i="18"/>
  <c r="H3952" i="18"/>
  <c r="C4721" i="18"/>
  <c r="K4721" i="18"/>
  <c r="D4721" i="18"/>
  <c r="L4721" i="18"/>
  <c r="E4721" i="18"/>
  <c r="M4721" i="18"/>
  <c r="F4721" i="18"/>
  <c r="G4721" i="18"/>
  <c r="I4721" i="18"/>
  <c r="H4721" i="18"/>
  <c r="J4721" i="18"/>
  <c r="I332" i="18"/>
  <c r="J332" i="18"/>
  <c r="E332" i="18"/>
  <c r="M332" i="18"/>
  <c r="C332" i="18"/>
  <c r="D332" i="18"/>
  <c r="F332" i="18"/>
  <c r="G332" i="18"/>
  <c r="H332" i="18"/>
  <c r="L332" i="18"/>
  <c r="K332" i="18"/>
  <c r="G3219" i="18"/>
  <c r="H3219" i="18"/>
  <c r="I3219" i="18"/>
  <c r="J3219" i="18"/>
  <c r="C3219" i="18"/>
  <c r="K3219" i="18"/>
  <c r="D3219" i="18"/>
  <c r="L3219" i="18"/>
  <c r="E3219" i="18"/>
  <c r="M3219" i="18"/>
  <c r="F3219" i="18"/>
  <c r="C6093" i="18"/>
  <c r="K6093" i="18"/>
  <c r="D6093" i="18"/>
  <c r="L6093" i="18"/>
  <c r="E6093" i="18"/>
  <c r="M6093" i="18"/>
  <c r="F6093" i="18"/>
  <c r="G6093" i="18"/>
  <c r="H6093" i="18"/>
  <c r="J6093" i="18"/>
  <c r="I6093" i="18"/>
  <c r="J2956" i="18"/>
  <c r="C2956" i="18"/>
  <c r="K2956" i="18"/>
  <c r="D2956" i="18"/>
  <c r="L2956" i="18"/>
  <c r="E2956" i="18"/>
  <c r="M2956" i="18"/>
  <c r="F2956" i="18"/>
  <c r="G2956" i="18"/>
  <c r="H2956" i="18"/>
  <c r="I2956" i="18"/>
  <c r="G588" i="18"/>
  <c r="H588" i="18"/>
  <c r="C588" i="18"/>
  <c r="K588" i="18"/>
  <c r="M588" i="18"/>
  <c r="D588" i="18"/>
  <c r="E588" i="18"/>
  <c r="F588" i="18"/>
  <c r="J588" i="18"/>
  <c r="I588" i="18"/>
  <c r="L588" i="18"/>
  <c r="G54" i="18"/>
  <c r="H54" i="18"/>
  <c r="C54" i="18"/>
  <c r="K54" i="18"/>
  <c r="J54" i="18"/>
  <c r="L54" i="18"/>
  <c r="D54" i="18"/>
  <c r="E54" i="18"/>
  <c r="F54" i="18"/>
  <c r="I54" i="18"/>
  <c r="M54" i="18"/>
  <c r="E4975" i="18"/>
  <c r="M4975" i="18"/>
  <c r="F4975" i="18"/>
  <c r="G4975" i="18"/>
  <c r="H4975" i="18"/>
  <c r="I4975" i="18"/>
  <c r="J4975" i="18"/>
  <c r="C4975" i="18"/>
  <c r="K4975" i="18"/>
  <c r="D4975" i="18"/>
  <c r="L4975" i="18"/>
  <c r="J589" i="18"/>
  <c r="C589" i="18"/>
  <c r="K589" i="18"/>
  <c r="F589" i="18"/>
  <c r="M589" i="18"/>
  <c r="D589" i="18"/>
  <c r="E589" i="18"/>
  <c r="G589" i="18"/>
  <c r="I589" i="18"/>
  <c r="H589" i="18"/>
  <c r="L589" i="18"/>
  <c r="F3399" i="18"/>
  <c r="G3399" i="18"/>
  <c r="H3399" i="18"/>
  <c r="I3399" i="18"/>
  <c r="J3399" i="18"/>
  <c r="C3399" i="18"/>
  <c r="K3399" i="18"/>
  <c r="D3399" i="18"/>
  <c r="L3399" i="18"/>
  <c r="E3399" i="18"/>
  <c r="M3399" i="18"/>
  <c r="E3873" i="18"/>
  <c r="M3873" i="18"/>
  <c r="F3873" i="18"/>
  <c r="G3873" i="18"/>
  <c r="H3873" i="18"/>
  <c r="I3873" i="18"/>
  <c r="J3873" i="18"/>
  <c r="D3873" i="18"/>
  <c r="L3873" i="18"/>
  <c r="K3873" i="18"/>
  <c r="C3873" i="18"/>
  <c r="F4754" i="18"/>
  <c r="G4754" i="18"/>
  <c r="H4754" i="18"/>
  <c r="I4754" i="18"/>
  <c r="J4754" i="18"/>
  <c r="D4754" i="18"/>
  <c r="L4754" i="18"/>
  <c r="K4754" i="18"/>
  <c r="M4754" i="18"/>
  <c r="C4754" i="18"/>
  <c r="E4754" i="18"/>
  <c r="H1131" i="18"/>
  <c r="J1131" i="18"/>
  <c r="C1131" i="18"/>
  <c r="K1131" i="18"/>
  <c r="D1131" i="18"/>
  <c r="L1131" i="18"/>
  <c r="E1131" i="18"/>
  <c r="M1131" i="18"/>
  <c r="F1131" i="18"/>
  <c r="G1131" i="18"/>
  <c r="I1131" i="18"/>
  <c r="E3721" i="18"/>
  <c r="M3721" i="18"/>
  <c r="F3721" i="18"/>
  <c r="G3721" i="18"/>
  <c r="H3721" i="18"/>
  <c r="I3721" i="18"/>
  <c r="J3721" i="18"/>
  <c r="D3721" i="18"/>
  <c r="L3721" i="18"/>
  <c r="K3721" i="18"/>
  <c r="C3721" i="18"/>
  <c r="C1284" i="18"/>
  <c r="E1284" i="18"/>
  <c r="H1284" i="18"/>
  <c r="I1284" i="18"/>
  <c r="J1284" i="18"/>
  <c r="K1284" i="18"/>
  <c r="L1284" i="18"/>
  <c r="D1284" i="18"/>
  <c r="M1284" i="18"/>
  <c r="G1284" i="18"/>
  <c r="F1284" i="18"/>
  <c r="F1929" i="18"/>
  <c r="G1929" i="18"/>
  <c r="H1929" i="18"/>
  <c r="I1929" i="18"/>
  <c r="J1929" i="18"/>
  <c r="C1929" i="18"/>
  <c r="K1929" i="18"/>
  <c r="D1929" i="18"/>
  <c r="L1929" i="18"/>
  <c r="E1929" i="18"/>
  <c r="M1929" i="18"/>
  <c r="G6057" i="18"/>
  <c r="H6057" i="18"/>
  <c r="I6057" i="18"/>
  <c r="J6057" i="18"/>
  <c r="C6057" i="18"/>
  <c r="K6057" i="18"/>
  <c r="D6057" i="18"/>
  <c r="L6057" i="18"/>
  <c r="F6057" i="18"/>
  <c r="E6057" i="18"/>
  <c r="M6057" i="18"/>
  <c r="I570" i="18"/>
  <c r="J570" i="18"/>
  <c r="E570" i="18"/>
  <c r="M570" i="18"/>
  <c r="D570" i="18"/>
  <c r="G570" i="18"/>
  <c r="H570" i="18"/>
  <c r="K570" i="18"/>
  <c r="L570" i="18"/>
  <c r="C570" i="18"/>
  <c r="F570" i="18"/>
  <c r="G5969" i="18"/>
  <c r="H5969" i="18"/>
  <c r="I5969" i="18"/>
  <c r="J5969" i="18"/>
  <c r="C5969" i="18"/>
  <c r="K5969" i="18"/>
  <c r="D5969" i="18"/>
  <c r="L5969" i="18"/>
  <c r="F5969" i="18"/>
  <c r="E5969" i="18"/>
  <c r="M5969" i="18"/>
  <c r="C3127" i="18"/>
  <c r="K3127" i="18"/>
  <c r="D3127" i="18"/>
  <c r="L3127" i="18"/>
  <c r="E3127" i="18"/>
  <c r="M3127" i="18"/>
  <c r="F3127" i="18"/>
  <c r="G3127" i="18"/>
  <c r="H3127" i="18"/>
  <c r="I3127" i="18"/>
  <c r="J3127" i="18"/>
  <c r="G556" i="18"/>
  <c r="H556" i="18"/>
  <c r="C556" i="18"/>
  <c r="K556" i="18"/>
  <c r="F556" i="18"/>
  <c r="J556" i="18"/>
  <c r="L556" i="18"/>
  <c r="M556" i="18"/>
  <c r="D556" i="18"/>
  <c r="E556" i="18"/>
  <c r="I556" i="18"/>
  <c r="H5279" i="18"/>
  <c r="I5279" i="18"/>
  <c r="J5279" i="18"/>
  <c r="C5279" i="18"/>
  <c r="K5279" i="18"/>
  <c r="D5279" i="18"/>
  <c r="L5279" i="18"/>
  <c r="E5279" i="18"/>
  <c r="M5279" i="18"/>
  <c r="F5279" i="18"/>
  <c r="G5279" i="18"/>
  <c r="G1497" i="18"/>
  <c r="H1497" i="18"/>
  <c r="I1497" i="18"/>
  <c r="J1497" i="18"/>
  <c r="C1497" i="18"/>
  <c r="K1497" i="18"/>
  <c r="D1497" i="18"/>
  <c r="L1497" i="18"/>
  <c r="E1497" i="18"/>
  <c r="M1497" i="18"/>
  <c r="F1497" i="18"/>
  <c r="E3620" i="18"/>
  <c r="M3620" i="18"/>
  <c r="F3620" i="18"/>
  <c r="G3620" i="18"/>
  <c r="H3620" i="18"/>
  <c r="I3620" i="18"/>
  <c r="J3620" i="18"/>
  <c r="C3620" i="18"/>
  <c r="D3620" i="18"/>
  <c r="K3620" i="18"/>
  <c r="L3620" i="18"/>
  <c r="G4957" i="18"/>
  <c r="H4957" i="18"/>
  <c r="I4957" i="18"/>
  <c r="J4957" i="18"/>
  <c r="C4957" i="18"/>
  <c r="K4957" i="18"/>
  <c r="D4957" i="18"/>
  <c r="L4957" i="18"/>
  <c r="E4957" i="18"/>
  <c r="M4957" i="18"/>
  <c r="F4957" i="18"/>
  <c r="J3467" i="18"/>
  <c r="C3467" i="18"/>
  <c r="K3467" i="18"/>
  <c r="D3467" i="18"/>
  <c r="L3467" i="18"/>
  <c r="E3467" i="18"/>
  <c r="M3467" i="18"/>
  <c r="F3467" i="18"/>
  <c r="G3467" i="18"/>
  <c r="H3467" i="18"/>
  <c r="I3467" i="18"/>
  <c r="I2605" i="18"/>
  <c r="J2605" i="18"/>
  <c r="C2605" i="18"/>
  <c r="K2605" i="18"/>
  <c r="D2605" i="18"/>
  <c r="L2605" i="18"/>
  <c r="E2605" i="18"/>
  <c r="M2605" i="18"/>
  <c r="F2605" i="18"/>
  <c r="G2605" i="18"/>
  <c r="H2605" i="18"/>
  <c r="D5036" i="18"/>
  <c r="L5036" i="18"/>
  <c r="E5036" i="18"/>
  <c r="M5036" i="18"/>
  <c r="F5036" i="18"/>
  <c r="G5036" i="18"/>
  <c r="H5036" i="18"/>
  <c r="I5036" i="18"/>
  <c r="J5036" i="18"/>
  <c r="C5036" i="18"/>
  <c r="K5036" i="18"/>
  <c r="J2540" i="18"/>
  <c r="C2540" i="18"/>
  <c r="K2540" i="18"/>
  <c r="D2540" i="18"/>
  <c r="L2540" i="18"/>
  <c r="E2540" i="18"/>
  <c r="M2540" i="18"/>
  <c r="F2540" i="18"/>
  <c r="G2540" i="18"/>
  <c r="H2540" i="18"/>
  <c r="I2540" i="18"/>
  <c r="H1612" i="18"/>
  <c r="I1612" i="18"/>
  <c r="J1612" i="18"/>
  <c r="C1612" i="18"/>
  <c r="K1612" i="18"/>
  <c r="D1612" i="18"/>
  <c r="L1612" i="18"/>
  <c r="E1612" i="18"/>
  <c r="M1612" i="18"/>
  <c r="F1612" i="18"/>
  <c r="G1612" i="18"/>
  <c r="I1762" i="18"/>
  <c r="J1762" i="18"/>
  <c r="C1762" i="18"/>
  <c r="K1762" i="18"/>
  <c r="D1762" i="18"/>
  <c r="L1762" i="18"/>
  <c r="F1762" i="18"/>
  <c r="G1762" i="18"/>
  <c r="E1762" i="18"/>
  <c r="H1762" i="18"/>
  <c r="M1762" i="18"/>
  <c r="E3404" i="18"/>
  <c r="M3404" i="18"/>
  <c r="F3404" i="18"/>
  <c r="G3404" i="18"/>
  <c r="H3404" i="18"/>
  <c r="I3404" i="18"/>
  <c r="J3404" i="18"/>
  <c r="C3404" i="18"/>
  <c r="K3404" i="18"/>
  <c r="D3404" i="18"/>
  <c r="L3404" i="18"/>
  <c r="C4372" i="18"/>
  <c r="K4372" i="18"/>
  <c r="D4372" i="18"/>
  <c r="L4372" i="18"/>
  <c r="E4372" i="18"/>
  <c r="M4372" i="18"/>
  <c r="F4372" i="18"/>
  <c r="G4372" i="18"/>
  <c r="H4372" i="18"/>
  <c r="J4372" i="18"/>
  <c r="I4372" i="18"/>
  <c r="D5315" i="18"/>
  <c r="L5315" i="18"/>
  <c r="E5315" i="18"/>
  <c r="M5315" i="18"/>
  <c r="F5315" i="18"/>
  <c r="G5315" i="18"/>
  <c r="H5315" i="18"/>
  <c r="I5315" i="18"/>
  <c r="J5315" i="18"/>
  <c r="C5315" i="18"/>
  <c r="K5315" i="18"/>
  <c r="E2745" i="18"/>
  <c r="M2745" i="18"/>
  <c r="F2745" i="18"/>
  <c r="G2745" i="18"/>
  <c r="H2745" i="18"/>
  <c r="I2745" i="18"/>
  <c r="J2745" i="18"/>
  <c r="C2745" i="18"/>
  <c r="K2745" i="18"/>
  <c r="D2745" i="18"/>
  <c r="L2745" i="18"/>
  <c r="C2715" i="18"/>
  <c r="K2715" i="18"/>
  <c r="D2715" i="18"/>
  <c r="L2715" i="18"/>
  <c r="E2715" i="18"/>
  <c r="M2715" i="18"/>
  <c r="F2715" i="18"/>
  <c r="G2715" i="18"/>
  <c r="H2715" i="18"/>
  <c r="I2715" i="18"/>
  <c r="J2715" i="18"/>
  <c r="F2636" i="18"/>
  <c r="G2636" i="18"/>
  <c r="H2636" i="18"/>
  <c r="I2636" i="18"/>
  <c r="J2636" i="18"/>
  <c r="C2636" i="18"/>
  <c r="K2636" i="18"/>
  <c r="D2636" i="18"/>
  <c r="L2636" i="18"/>
  <c r="M2636" i="18"/>
  <c r="E2636" i="18"/>
  <c r="I4755" i="18"/>
  <c r="J4755" i="18"/>
  <c r="C4755" i="18"/>
  <c r="K4755" i="18"/>
  <c r="D4755" i="18"/>
  <c r="L4755" i="18"/>
  <c r="E4755" i="18"/>
  <c r="M4755" i="18"/>
  <c r="G4755" i="18"/>
  <c r="F4755" i="18"/>
  <c r="H4755" i="18"/>
  <c r="H1799" i="18"/>
  <c r="I1799" i="18"/>
  <c r="J1799" i="18"/>
  <c r="C1799" i="18"/>
  <c r="K1799" i="18"/>
  <c r="E1799" i="18"/>
  <c r="M1799" i="18"/>
  <c r="F1799" i="18"/>
  <c r="D1799" i="18"/>
  <c r="G1799" i="18"/>
  <c r="L1799" i="18"/>
  <c r="I5922" i="18"/>
  <c r="J5922" i="18"/>
  <c r="C5922" i="18"/>
  <c r="K5922" i="18"/>
  <c r="D5922" i="18"/>
  <c r="L5922" i="18"/>
  <c r="E5922" i="18"/>
  <c r="M5922" i="18"/>
  <c r="F5922" i="18"/>
  <c r="H5922" i="18"/>
  <c r="G5922" i="18"/>
  <c r="F5609" i="18"/>
  <c r="G5609" i="18"/>
  <c r="H5609" i="18"/>
  <c r="I5609" i="18"/>
  <c r="J5609" i="18"/>
  <c r="C5609" i="18"/>
  <c r="K5609" i="18"/>
  <c r="D5609" i="18"/>
  <c r="L5609" i="18"/>
  <c r="E5609" i="18"/>
  <c r="M5609" i="18"/>
  <c r="D3609" i="18"/>
  <c r="L3609" i="18"/>
  <c r="E3609" i="18"/>
  <c r="M3609" i="18"/>
  <c r="F3609" i="18"/>
  <c r="G3609" i="18"/>
  <c r="H3609" i="18"/>
  <c r="I3609" i="18"/>
  <c r="J3609" i="18"/>
  <c r="K3609" i="18"/>
  <c r="C3609" i="18"/>
  <c r="H3294" i="18"/>
  <c r="I3294" i="18"/>
  <c r="J3294" i="18"/>
  <c r="C3294" i="18"/>
  <c r="K3294" i="18"/>
  <c r="D3294" i="18"/>
  <c r="E3294" i="18"/>
  <c r="F3294" i="18"/>
  <c r="G3294" i="18"/>
  <c r="L3294" i="18"/>
  <c r="M3294" i="18"/>
  <c r="J4926" i="18"/>
  <c r="C4926" i="18"/>
  <c r="K4926" i="18"/>
  <c r="D4926" i="18"/>
  <c r="L4926" i="18"/>
  <c r="E4926" i="18"/>
  <c r="M4926" i="18"/>
  <c r="F4926" i="18"/>
  <c r="G4926" i="18"/>
  <c r="H4926" i="18"/>
  <c r="I4926" i="18"/>
  <c r="C941" i="18"/>
  <c r="K941" i="18"/>
  <c r="F941" i="18"/>
  <c r="G941" i="18"/>
  <c r="H941" i="18"/>
  <c r="J941" i="18"/>
  <c r="D941" i="18"/>
  <c r="E941" i="18"/>
  <c r="I941" i="18"/>
  <c r="L941" i="18"/>
  <c r="M941" i="18"/>
  <c r="G4845" i="18"/>
  <c r="H4845" i="18"/>
  <c r="I4845" i="18"/>
  <c r="J4845" i="18"/>
  <c r="C4845" i="18"/>
  <c r="K4845" i="18"/>
  <c r="D4845" i="18"/>
  <c r="L4845" i="18"/>
  <c r="E4845" i="18"/>
  <c r="M4845" i="18"/>
  <c r="F4845" i="18"/>
  <c r="G4973" i="18"/>
  <c r="H4973" i="18"/>
  <c r="I4973" i="18"/>
  <c r="J4973" i="18"/>
  <c r="C4973" i="18"/>
  <c r="K4973" i="18"/>
  <c r="D4973" i="18"/>
  <c r="L4973" i="18"/>
  <c r="E4973" i="18"/>
  <c r="M4973" i="18"/>
  <c r="F4973" i="18"/>
  <c r="D4407" i="18"/>
  <c r="L4407" i="18"/>
  <c r="E4407" i="18"/>
  <c r="M4407" i="18"/>
  <c r="F4407" i="18"/>
  <c r="G4407" i="18"/>
  <c r="H4407" i="18"/>
  <c r="I4407" i="18"/>
  <c r="C4407" i="18"/>
  <c r="K4407" i="18"/>
  <c r="J4407" i="18"/>
  <c r="G1844" i="18"/>
  <c r="H1844" i="18"/>
  <c r="I1844" i="18"/>
  <c r="J1844" i="18"/>
  <c r="C1844" i="18"/>
  <c r="K1844" i="18"/>
  <c r="D1844" i="18"/>
  <c r="L1844" i="18"/>
  <c r="E1844" i="18"/>
  <c r="M1844" i="18"/>
  <c r="F1844" i="18"/>
  <c r="H4275" i="18"/>
  <c r="I4275" i="18"/>
  <c r="J4275" i="18"/>
  <c r="C4275" i="18"/>
  <c r="K4275" i="18"/>
  <c r="D4275" i="18"/>
  <c r="L4275" i="18"/>
  <c r="E4275" i="18"/>
  <c r="M4275" i="18"/>
  <c r="G4275" i="18"/>
  <c r="F4275" i="18"/>
  <c r="G3586" i="18"/>
  <c r="H3586" i="18"/>
  <c r="I3586" i="18"/>
  <c r="J3586" i="18"/>
  <c r="C3586" i="18"/>
  <c r="K3586" i="18"/>
  <c r="D3586" i="18"/>
  <c r="L3586" i="18"/>
  <c r="E3586" i="18"/>
  <c r="M3586" i="18"/>
  <c r="F3586" i="18"/>
  <c r="E3316" i="18"/>
  <c r="M3316" i="18"/>
  <c r="F3316" i="18"/>
  <c r="G3316" i="18"/>
  <c r="H3316" i="18"/>
  <c r="I3316" i="18"/>
  <c r="J3316" i="18"/>
  <c r="C3316" i="18"/>
  <c r="K3316" i="18"/>
  <c r="D3316" i="18"/>
  <c r="L3316" i="18"/>
  <c r="J179" i="18"/>
  <c r="C179" i="18"/>
  <c r="K179" i="18"/>
  <c r="F179" i="18"/>
  <c r="D179" i="18"/>
  <c r="E179" i="18"/>
  <c r="I179" i="18"/>
  <c r="G179" i="18"/>
  <c r="M179" i="18"/>
  <c r="H179" i="18"/>
  <c r="L179" i="18"/>
  <c r="E2277" i="18"/>
  <c r="M2277" i="18"/>
  <c r="F2277" i="18"/>
  <c r="G2277" i="18"/>
  <c r="H2277" i="18"/>
  <c r="I2277" i="18"/>
  <c r="J2277" i="18"/>
  <c r="C2277" i="18"/>
  <c r="K2277" i="18"/>
  <c r="D2277" i="18"/>
  <c r="L2277" i="18"/>
  <c r="J3579" i="18"/>
  <c r="C3579" i="18"/>
  <c r="K3579" i="18"/>
  <c r="D3579" i="18"/>
  <c r="L3579" i="18"/>
  <c r="E3579" i="18"/>
  <c r="M3579" i="18"/>
  <c r="F3579" i="18"/>
  <c r="G3579" i="18"/>
  <c r="H3579" i="18"/>
  <c r="I3579" i="18"/>
  <c r="J629" i="18"/>
  <c r="C629" i="18"/>
  <c r="K629" i="18"/>
  <c r="F629" i="18"/>
  <c r="E629" i="18"/>
  <c r="H629" i="18"/>
  <c r="I629" i="18"/>
  <c r="L629" i="18"/>
  <c r="D629" i="18"/>
  <c r="G629" i="18"/>
  <c r="M629" i="18"/>
  <c r="I340" i="18"/>
  <c r="J340" i="18"/>
  <c r="E340" i="18"/>
  <c r="M340" i="18"/>
  <c r="D340" i="18"/>
  <c r="F340" i="18"/>
  <c r="G340" i="18"/>
  <c r="K340" i="18"/>
  <c r="C340" i="18"/>
  <c r="H340" i="18"/>
  <c r="L340" i="18"/>
  <c r="C230" i="18"/>
  <c r="K230" i="18"/>
  <c r="D230" i="18"/>
  <c r="L230" i="18"/>
  <c r="G230" i="18"/>
  <c r="H230" i="18"/>
  <c r="I230" i="18"/>
  <c r="E230" i="18"/>
  <c r="F230" i="18"/>
  <c r="J230" i="18"/>
  <c r="M230" i="18"/>
  <c r="J2380" i="18"/>
  <c r="C2380" i="18"/>
  <c r="K2380" i="18"/>
  <c r="D2380" i="18"/>
  <c r="L2380" i="18"/>
  <c r="E2380" i="18"/>
  <c r="M2380" i="18"/>
  <c r="F2380" i="18"/>
  <c r="G2380" i="18"/>
  <c r="H2380" i="18"/>
  <c r="I2380" i="18"/>
  <c r="H3922" i="18"/>
  <c r="I3922" i="18"/>
  <c r="J3922" i="18"/>
  <c r="C3922" i="18"/>
  <c r="K3922" i="18"/>
  <c r="D3922" i="18"/>
  <c r="L3922" i="18"/>
  <c r="E3922" i="18"/>
  <c r="M3922" i="18"/>
  <c r="G3922" i="18"/>
  <c r="F3922" i="18"/>
  <c r="J1506" i="18"/>
  <c r="C1506" i="18"/>
  <c r="K1506" i="18"/>
  <c r="D1506" i="18"/>
  <c r="L1506" i="18"/>
  <c r="E1506" i="18"/>
  <c r="M1506" i="18"/>
  <c r="F1506" i="18"/>
  <c r="G1506" i="18"/>
  <c r="H1506" i="18"/>
  <c r="I1506" i="18"/>
  <c r="H5831" i="18"/>
  <c r="I5831" i="18"/>
  <c r="J5831" i="18"/>
  <c r="C5831" i="18"/>
  <c r="K5831" i="18"/>
  <c r="D5831" i="18"/>
  <c r="L5831" i="18"/>
  <c r="E5831" i="18"/>
  <c r="M5831" i="18"/>
  <c r="G5831" i="18"/>
  <c r="F5831" i="18"/>
  <c r="D4335" i="18"/>
  <c r="L4335" i="18"/>
  <c r="E4335" i="18"/>
  <c r="M4335" i="18"/>
  <c r="F4335" i="18"/>
  <c r="G4335" i="18"/>
  <c r="H4335" i="18"/>
  <c r="I4335" i="18"/>
  <c r="C4335" i="18"/>
  <c r="K4335" i="18"/>
  <c r="J4335" i="18"/>
  <c r="D3026" i="18"/>
  <c r="L3026" i="18"/>
  <c r="E3026" i="18"/>
  <c r="M3026" i="18"/>
  <c r="F3026" i="18"/>
  <c r="G3026" i="18"/>
  <c r="H3026" i="18"/>
  <c r="I3026" i="18"/>
  <c r="J3026" i="18"/>
  <c r="C3026" i="18"/>
  <c r="K3026" i="18"/>
  <c r="I6015" i="18"/>
  <c r="J6015" i="18"/>
  <c r="C6015" i="18"/>
  <c r="K6015" i="18"/>
  <c r="D6015" i="18"/>
  <c r="L6015" i="18"/>
  <c r="E6015" i="18"/>
  <c r="M6015" i="18"/>
  <c r="F6015" i="18"/>
  <c r="H6015" i="18"/>
  <c r="G6015" i="18"/>
  <c r="E2593" i="18"/>
  <c r="M2593" i="18"/>
  <c r="F2593" i="18"/>
  <c r="G2593" i="18"/>
  <c r="H2593" i="18"/>
  <c r="I2593" i="18"/>
  <c r="J2593" i="18"/>
  <c r="C2593" i="18"/>
  <c r="K2593" i="18"/>
  <c r="D2593" i="18"/>
  <c r="L2593" i="18"/>
  <c r="F62" i="18"/>
  <c r="G62" i="18"/>
  <c r="J62" i="18"/>
  <c r="H62" i="18"/>
  <c r="I62" i="18"/>
  <c r="M62" i="18"/>
  <c r="E62" i="18"/>
  <c r="K62" i="18"/>
  <c r="L62" i="18"/>
  <c r="C62" i="18"/>
  <c r="D62" i="18"/>
  <c r="F5281" i="18"/>
  <c r="G5281" i="18"/>
  <c r="H5281" i="18"/>
  <c r="I5281" i="18"/>
  <c r="J5281" i="18"/>
  <c r="C5281" i="18"/>
  <c r="K5281" i="18"/>
  <c r="D5281" i="18"/>
  <c r="L5281" i="18"/>
  <c r="E5281" i="18"/>
  <c r="M5281" i="18"/>
  <c r="F4173" i="18"/>
  <c r="G4173" i="18"/>
  <c r="H4173" i="18"/>
  <c r="I4173" i="18"/>
  <c r="J4173" i="18"/>
  <c r="C4173" i="18"/>
  <c r="K4173" i="18"/>
  <c r="E4173" i="18"/>
  <c r="M4173" i="18"/>
  <c r="D4173" i="18"/>
  <c r="L4173" i="18"/>
  <c r="C3199" i="18"/>
  <c r="K3199" i="18"/>
  <c r="D3199" i="18"/>
  <c r="L3199" i="18"/>
  <c r="E3199" i="18"/>
  <c r="M3199" i="18"/>
  <c r="F3199" i="18"/>
  <c r="G3199" i="18"/>
  <c r="H3199" i="18"/>
  <c r="I3199" i="18"/>
  <c r="J3199" i="18"/>
  <c r="D1263" i="18"/>
  <c r="L1263" i="18"/>
  <c r="F1263" i="18"/>
  <c r="G1263" i="18"/>
  <c r="H1263" i="18"/>
  <c r="I1263" i="18"/>
  <c r="C1263" i="18"/>
  <c r="E1263" i="18"/>
  <c r="J1263" i="18"/>
  <c r="K1263" i="18"/>
  <c r="M1263" i="18"/>
  <c r="C254" i="18"/>
  <c r="K254" i="18"/>
  <c r="D254" i="18"/>
  <c r="L254" i="18"/>
  <c r="G254" i="18"/>
  <c r="E254" i="18"/>
  <c r="M254" i="18"/>
  <c r="F254" i="18"/>
  <c r="I254" i="18"/>
  <c r="H254" i="18"/>
  <c r="J254" i="18"/>
  <c r="E3825" i="18"/>
  <c r="M3825" i="18"/>
  <c r="F3825" i="18"/>
  <c r="G3825" i="18"/>
  <c r="H3825" i="18"/>
  <c r="I3825" i="18"/>
  <c r="J3825" i="18"/>
  <c r="D3825" i="18"/>
  <c r="L3825" i="18"/>
  <c r="C3825" i="18"/>
  <c r="K3825" i="18"/>
  <c r="F2892" i="18"/>
  <c r="G2892" i="18"/>
  <c r="H2892" i="18"/>
  <c r="I2892" i="18"/>
  <c r="J2892" i="18"/>
  <c r="C2892" i="18"/>
  <c r="K2892" i="18"/>
  <c r="D2892" i="18"/>
  <c r="L2892" i="18"/>
  <c r="M2892" i="18"/>
  <c r="E2892" i="18"/>
  <c r="H4307" i="18"/>
  <c r="I4307" i="18"/>
  <c r="J4307" i="18"/>
  <c r="C4307" i="18"/>
  <c r="K4307" i="18"/>
  <c r="D4307" i="18"/>
  <c r="L4307" i="18"/>
  <c r="E4307" i="18"/>
  <c r="M4307" i="18"/>
  <c r="G4307" i="18"/>
  <c r="F4307" i="18"/>
  <c r="I5858" i="18"/>
  <c r="J5858" i="18"/>
  <c r="C5858" i="18"/>
  <c r="K5858" i="18"/>
  <c r="D5858" i="18"/>
  <c r="L5858" i="18"/>
  <c r="E5858" i="18"/>
  <c r="M5858" i="18"/>
  <c r="F5858" i="18"/>
  <c r="H5858" i="18"/>
  <c r="G5858" i="18"/>
  <c r="J5986" i="18"/>
  <c r="C5986" i="18"/>
  <c r="K5986" i="18"/>
  <c r="D5986" i="18"/>
  <c r="L5986" i="18"/>
  <c r="E5986" i="18"/>
  <c r="M5986" i="18"/>
  <c r="F5986" i="18"/>
  <c r="G5986" i="18"/>
  <c r="I5986" i="18"/>
  <c r="H5986" i="18"/>
  <c r="H1155" i="18"/>
  <c r="J1155" i="18"/>
  <c r="C1155" i="18"/>
  <c r="K1155" i="18"/>
  <c r="D1155" i="18"/>
  <c r="L1155" i="18"/>
  <c r="E1155" i="18"/>
  <c r="M1155" i="18"/>
  <c r="F1155" i="18"/>
  <c r="I1155" i="18"/>
  <c r="G1155" i="18"/>
  <c r="G3011" i="18"/>
  <c r="H3011" i="18"/>
  <c r="I3011" i="18"/>
  <c r="J3011" i="18"/>
  <c r="C3011" i="18"/>
  <c r="K3011" i="18"/>
  <c r="D3011" i="18"/>
  <c r="L3011" i="18"/>
  <c r="E3011" i="18"/>
  <c r="M3011" i="18"/>
  <c r="F3011" i="18"/>
  <c r="C2951" i="18"/>
  <c r="K2951" i="18"/>
  <c r="D2951" i="18"/>
  <c r="L2951" i="18"/>
  <c r="E2951" i="18"/>
  <c r="M2951" i="18"/>
  <c r="F2951" i="18"/>
  <c r="G2951" i="18"/>
  <c r="H2951" i="18"/>
  <c r="I2951" i="18"/>
  <c r="J2951" i="18"/>
  <c r="I5226" i="18"/>
  <c r="J5226" i="18"/>
  <c r="C5226" i="18"/>
  <c r="K5226" i="18"/>
  <c r="D5226" i="18"/>
  <c r="L5226" i="18"/>
  <c r="E5226" i="18"/>
  <c r="M5226" i="18"/>
  <c r="F5226" i="18"/>
  <c r="G5226" i="18"/>
  <c r="H5226" i="18"/>
  <c r="E5039" i="18"/>
  <c r="M5039" i="18"/>
  <c r="F5039" i="18"/>
  <c r="G5039" i="18"/>
  <c r="H5039" i="18"/>
  <c r="I5039" i="18"/>
  <c r="J5039" i="18"/>
  <c r="C5039" i="18"/>
  <c r="K5039" i="18"/>
  <c r="D5039" i="18"/>
  <c r="L5039" i="18"/>
  <c r="H1903" i="18"/>
  <c r="I1903" i="18"/>
  <c r="J1903" i="18"/>
  <c r="C1903" i="18"/>
  <c r="K1903" i="18"/>
  <c r="D1903" i="18"/>
  <c r="L1903" i="18"/>
  <c r="E1903" i="18"/>
  <c r="M1903" i="18"/>
  <c r="F1903" i="18"/>
  <c r="G1903" i="18"/>
  <c r="G5069" i="18"/>
  <c r="H5069" i="18"/>
  <c r="I5069" i="18"/>
  <c r="J5069" i="18"/>
  <c r="C5069" i="18"/>
  <c r="K5069" i="18"/>
  <c r="D5069" i="18"/>
  <c r="L5069" i="18"/>
  <c r="E5069" i="18"/>
  <c r="M5069" i="18"/>
  <c r="F5069" i="18"/>
  <c r="C2907" i="18"/>
  <c r="K2907" i="18"/>
  <c r="D2907" i="18"/>
  <c r="L2907" i="18"/>
  <c r="E2907" i="18"/>
  <c r="M2907" i="18"/>
  <c r="F2907" i="18"/>
  <c r="G2907" i="18"/>
  <c r="H2907" i="18"/>
  <c r="I2907" i="18"/>
  <c r="J2907" i="18"/>
  <c r="J810" i="18"/>
  <c r="E810" i="18"/>
  <c r="M810" i="18"/>
  <c r="F810" i="18"/>
  <c r="G810" i="18"/>
  <c r="I810" i="18"/>
  <c r="C810" i="18"/>
  <c r="D810" i="18"/>
  <c r="H810" i="18"/>
  <c r="K810" i="18"/>
  <c r="L810" i="18"/>
  <c r="G3362" i="18"/>
  <c r="H3362" i="18"/>
  <c r="I3362" i="18"/>
  <c r="J3362" i="18"/>
  <c r="C3362" i="18"/>
  <c r="K3362" i="18"/>
  <c r="D3362" i="18"/>
  <c r="L3362" i="18"/>
  <c r="E3362" i="18"/>
  <c r="M3362" i="18"/>
  <c r="F3362" i="18"/>
  <c r="J653" i="18"/>
  <c r="D653" i="18"/>
  <c r="L653" i="18"/>
  <c r="E653" i="18"/>
  <c r="M653" i="18"/>
  <c r="F653" i="18"/>
  <c r="H653" i="18"/>
  <c r="K653" i="18"/>
  <c r="C653" i="18"/>
  <c r="G653" i="18"/>
  <c r="I653" i="18"/>
  <c r="H197" i="18"/>
  <c r="I197" i="18"/>
  <c r="D197" i="18"/>
  <c r="L197" i="18"/>
  <c r="F197" i="18"/>
  <c r="K197" i="18"/>
  <c r="M197" i="18"/>
  <c r="C197" i="18"/>
  <c r="G197" i="18"/>
  <c r="E197" i="18"/>
  <c r="J197" i="18"/>
  <c r="I2481" i="18"/>
  <c r="J2481" i="18"/>
  <c r="C2481" i="18"/>
  <c r="K2481" i="18"/>
  <c r="D2481" i="18"/>
  <c r="L2481" i="18"/>
  <c r="E2481" i="18"/>
  <c r="M2481" i="18"/>
  <c r="F2481" i="18"/>
  <c r="G2481" i="18"/>
  <c r="H2481" i="18"/>
  <c r="F5074" i="18"/>
  <c r="G5074" i="18"/>
  <c r="H5074" i="18"/>
  <c r="I5074" i="18"/>
  <c r="J5074" i="18"/>
  <c r="C5074" i="18"/>
  <c r="K5074" i="18"/>
  <c r="D5074" i="18"/>
  <c r="L5074" i="18"/>
  <c r="E5074" i="18"/>
  <c r="M5074" i="18"/>
  <c r="H4179" i="18"/>
  <c r="I4179" i="18"/>
  <c r="J4179" i="18"/>
  <c r="C4179" i="18"/>
  <c r="K4179" i="18"/>
  <c r="D4179" i="18"/>
  <c r="L4179" i="18"/>
  <c r="E4179" i="18"/>
  <c r="M4179" i="18"/>
  <c r="G4179" i="18"/>
  <c r="F4179" i="18"/>
  <c r="J693" i="18"/>
  <c r="C693" i="18"/>
  <c r="K693" i="18"/>
  <c r="D693" i="18"/>
  <c r="L693" i="18"/>
  <c r="E693" i="18"/>
  <c r="M693" i="18"/>
  <c r="F693" i="18"/>
  <c r="G693" i="18"/>
  <c r="H693" i="18"/>
  <c r="I693" i="18"/>
  <c r="J4065" i="18"/>
  <c r="C4065" i="18"/>
  <c r="K4065" i="18"/>
  <c r="D4065" i="18"/>
  <c r="L4065" i="18"/>
  <c r="E4065" i="18"/>
  <c r="M4065" i="18"/>
  <c r="F4065" i="18"/>
  <c r="G4065" i="18"/>
  <c r="I4065" i="18"/>
  <c r="H4065" i="18"/>
  <c r="G1108" i="18"/>
  <c r="H1108" i="18"/>
  <c r="I1108" i="18"/>
  <c r="J1108" i="18"/>
  <c r="C1108" i="18"/>
  <c r="K1108" i="18"/>
  <c r="L1108" i="18"/>
  <c r="D1108" i="18"/>
  <c r="E1108" i="18"/>
  <c r="F1108" i="18"/>
  <c r="M1108" i="18"/>
  <c r="G3203" i="18"/>
  <c r="H3203" i="18"/>
  <c r="I3203" i="18"/>
  <c r="J3203" i="18"/>
  <c r="C3203" i="18"/>
  <c r="K3203" i="18"/>
  <c r="D3203" i="18"/>
  <c r="L3203" i="18"/>
  <c r="E3203" i="18"/>
  <c r="M3203" i="18"/>
  <c r="F3203" i="18"/>
  <c r="D519" i="18"/>
  <c r="L519" i="18"/>
  <c r="G519" i="18"/>
  <c r="E519" i="18"/>
  <c r="F519" i="18"/>
  <c r="J519" i="18"/>
  <c r="H519" i="18"/>
  <c r="I519" i="18"/>
  <c r="K519" i="18"/>
  <c r="C519" i="18"/>
  <c r="M519" i="18"/>
  <c r="C5432" i="18"/>
  <c r="K5432" i="18"/>
  <c r="D5432" i="18"/>
  <c r="L5432" i="18"/>
  <c r="E5432" i="18"/>
  <c r="M5432" i="18"/>
  <c r="F5432" i="18"/>
  <c r="G5432" i="18"/>
  <c r="H5432" i="18"/>
  <c r="I5432" i="18"/>
  <c r="J5432" i="18"/>
  <c r="H567" i="18"/>
  <c r="I567" i="18"/>
  <c r="D567" i="18"/>
  <c r="L567" i="18"/>
  <c r="E567" i="18"/>
  <c r="G567" i="18"/>
  <c r="J567" i="18"/>
  <c r="K567" i="18"/>
  <c r="C567" i="18"/>
  <c r="F567" i="18"/>
  <c r="M567" i="18"/>
  <c r="E1291" i="18"/>
  <c r="M1291" i="18"/>
  <c r="F1291" i="18"/>
  <c r="G1291" i="18"/>
  <c r="H1291" i="18"/>
  <c r="I1291" i="18"/>
  <c r="J1291" i="18"/>
  <c r="D1291" i="18"/>
  <c r="L1291" i="18"/>
  <c r="C1291" i="18"/>
  <c r="K1291" i="18"/>
  <c r="D3734" i="18"/>
  <c r="L3734" i="18"/>
  <c r="E3734" i="18"/>
  <c r="M3734" i="18"/>
  <c r="F3734" i="18"/>
  <c r="G3734" i="18"/>
  <c r="H3734" i="18"/>
  <c r="I3734" i="18"/>
  <c r="C3734" i="18"/>
  <c r="K3734" i="18"/>
  <c r="J3734" i="18"/>
  <c r="E4887" i="18"/>
  <c r="M4887" i="18"/>
  <c r="F4887" i="18"/>
  <c r="G4887" i="18"/>
  <c r="H4887" i="18"/>
  <c r="I4887" i="18"/>
  <c r="J4887" i="18"/>
  <c r="C4887" i="18"/>
  <c r="K4887" i="18"/>
  <c r="D4887" i="18"/>
  <c r="L4887" i="18"/>
  <c r="G5868" i="18"/>
  <c r="H5868" i="18"/>
  <c r="I5868" i="18"/>
  <c r="J5868" i="18"/>
  <c r="C5868" i="18"/>
  <c r="K5868" i="18"/>
  <c r="D5868" i="18"/>
  <c r="L5868" i="18"/>
  <c r="M5868" i="18"/>
  <c r="F5868" i="18"/>
  <c r="E5868" i="18"/>
  <c r="C544" i="18"/>
  <c r="K544" i="18"/>
  <c r="D544" i="18"/>
  <c r="L544" i="18"/>
  <c r="G544" i="18"/>
  <c r="I544" i="18"/>
  <c r="M544" i="18"/>
  <c r="F544" i="18"/>
  <c r="H544" i="18"/>
  <c r="J544" i="18"/>
  <c r="E544" i="18"/>
  <c r="G4893" i="18"/>
  <c r="H4893" i="18"/>
  <c r="I4893" i="18"/>
  <c r="J4893" i="18"/>
  <c r="C4893" i="18"/>
  <c r="K4893" i="18"/>
  <c r="D4893" i="18"/>
  <c r="L4893" i="18"/>
  <c r="E4893" i="18"/>
  <c r="M4893" i="18"/>
  <c r="F4893" i="18"/>
  <c r="C1864" i="18"/>
  <c r="K1864" i="18"/>
  <c r="D1864" i="18"/>
  <c r="L1864" i="18"/>
  <c r="E1864" i="18"/>
  <c r="M1864" i="18"/>
  <c r="F1864" i="18"/>
  <c r="G1864" i="18"/>
  <c r="H1864" i="18"/>
  <c r="I1864" i="18"/>
  <c r="J1864" i="18"/>
  <c r="G5572" i="18"/>
  <c r="H5572" i="18"/>
  <c r="I5572" i="18"/>
  <c r="J5572" i="18"/>
  <c r="C5572" i="18"/>
  <c r="K5572" i="18"/>
  <c r="D5572" i="18"/>
  <c r="L5572" i="18"/>
  <c r="E5572" i="18"/>
  <c r="M5572" i="18"/>
  <c r="F5572" i="18"/>
  <c r="D1448" i="18"/>
  <c r="L1448" i="18"/>
  <c r="E1448" i="18"/>
  <c r="M1448" i="18"/>
  <c r="F1448" i="18"/>
  <c r="G1448" i="18"/>
  <c r="H1448" i="18"/>
  <c r="I1448" i="18"/>
  <c r="J1448" i="18"/>
  <c r="C1448" i="18"/>
  <c r="K1448" i="18"/>
  <c r="C1744" i="18"/>
  <c r="K1744" i="18"/>
  <c r="D1744" i="18"/>
  <c r="L1744" i="18"/>
  <c r="E1744" i="18"/>
  <c r="M1744" i="18"/>
  <c r="F1744" i="18"/>
  <c r="G1744" i="18"/>
  <c r="H1744" i="18"/>
  <c r="I1744" i="18"/>
  <c r="J1744" i="18"/>
  <c r="C5704" i="18"/>
  <c r="K5704" i="18"/>
  <c r="D5704" i="18"/>
  <c r="L5704" i="18"/>
  <c r="E5704" i="18"/>
  <c r="M5704" i="18"/>
  <c r="F5704" i="18"/>
  <c r="G5704" i="18"/>
  <c r="H5704" i="18"/>
  <c r="I5704" i="18"/>
  <c r="J5704" i="18"/>
  <c r="J3800" i="18"/>
  <c r="C3800" i="18"/>
  <c r="K3800" i="18"/>
  <c r="D3800" i="18"/>
  <c r="L3800" i="18"/>
  <c r="E3800" i="18"/>
  <c r="M3800" i="18"/>
  <c r="F3800" i="18"/>
  <c r="G3800" i="18"/>
  <c r="I3800" i="18"/>
  <c r="H3800" i="18"/>
  <c r="J3880" i="18"/>
  <c r="C3880" i="18"/>
  <c r="K3880" i="18"/>
  <c r="D3880" i="18"/>
  <c r="L3880" i="18"/>
  <c r="E3880" i="18"/>
  <c r="M3880" i="18"/>
  <c r="F3880" i="18"/>
  <c r="G3880" i="18"/>
  <c r="I3880" i="18"/>
  <c r="H3880" i="18"/>
  <c r="J2816" i="18"/>
  <c r="C2816" i="18"/>
  <c r="K2816" i="18"/>
  <c r="D2816" i="18"/>
  <c r="L2816" i="18"/>
  <c r="E2816" i="18"/>
  <c r="M2816" i="18"/>
  <c r="F2816" i="18"/>
  <c r="G2816" i="18"/>
  <c r="H2816" i="18"/>
  <c r="I2816" i="18"/>
  <c r="I4310" i="18"/>
  <c r="J4310" i="18"/>
  <c r="C4310" i="18"/>
  <c r="K4310" i="18"/>
  <c r="D4310" i="18"/>
  <c r="L4310" i="18"/>
  <c r="E4310" i="18"/>
  <c r="M4310" i="18"/>
  <c r="F4310" i="18"/>
  <c r="H4310" i="18"/>
  <c r="G4310" i="18"/>
  <c r="H4872" i="18"/>
  <c r="I4872" i="18"/>
  <c r="J4872" i="18"/>
  <c r="C4872" i="18"/>
  <c r="K4872" i="18"/>
  <c r="D4872" i="18"/>
  <c r="L4872" i="18"/>
  <c r="E4872" i="18"/>
  <c r="M4872" i="18"/>
  <c r="F4872" i="18"/>
  <c r="G4872" i="18"/>
  <c r="F3264" i="18"/>
  <c r="G3264" i="18"/>
  <c r="H3264" i="18"/>
  <c r="I3264" i="18"/>
  <c r="J3264" i="18"/>
  <c r="C3264" i="18"/>
  <c r="K3264" i="18"/>
  <c r="D3264" i="18"/>
  <c r="E3264" i="18"/>
  <c r="L3264" i="18"/>
  <c r="M3264" i="18"/>
  <c r="G4376" i="18"/>
  <c r="H4376" i="18"/>
  <c r="I4376" i="18"/>
  <c r="J4376" i="18"/>
  <c r="C4376" i="18"/>
  <c r="K4376" i="18"/>
  <c r="D4376" i="18"/>
  <c r="L4376" i="18"/>
  <c r="F4376" i="18"/>
  <c r="E4376" i="18"/>
  <c r="M4376" i="18"/>
  <c r="F5313" i="18"/>
  <c r="G5313" i="18"/>
  <c r="H5313" i="18"/>
  <c r="I5313" i="18"/>
  <c r="J5313" i="18"/>
  <c r="C5313" i="18"/>
  <c r="K5313" i="18"/>
  <c r="D5313" i="18"/>
  <c r="L5313" i="18"/>
  <c r="M5313" i="18"/>
  <c r="E5313" i="18"/>
  <c r="D3686" i="18"/>
  <c r="L3686" i="18"/>
  <c r="E3686" i="18"/>
  <c r="M3686" i="18"/>
  <c r="F3686" i="18"/>
  <c r="G3686" i="18"/>
  <c r="H3686" i="18"/>
  <c r="I3686" i="18"/>
  <c r="C3686" i="18"/>
  <c r="K3686" i="18"/>
  <c r="J3686" i="18"/>
  <c r="F3048" i="18"/>
  <c r="G3048" i="18"/>
  <c r="H3048" i="18"/>
  <c r="I3048" i="18"/>
  <c r="J3048" i="18"/>
  <c r="C3048" i="18"/>
  <c r="K3048" i="18"/>
  <c r="D3048" i="18"/>
  <c r="L3048" i="18"/>
  <c r="E3048" i="18"/>
  <c r="M3048" i="18"/>
  <c r="C5712" i="18"/>
  <c r="K5712" i="18"/>
  <c r="D5712" i="18"/>
  <c r="L5712" i="18"/>
  <c r="E5712" i="18"/>
  <c r="M5712" i="18"/>
  <c r="F5712" i="18"/>
  <c r="G5712" i="18"/>
  <c r="H5712" i="18"/>
  <c r="I5712" i="18"/>
  <c r="J5712" i="18"/>
  <c r="D4023" i="18"/>
  <c r="L4023" i="18"/>
  <c r="E4023" i="18"/>
  <c r="M4023" i="18"/>
  <c r="F4023" i="18"/>
  <c r="G4023" i="18"/>
  <c r="H4023" i="18"/>
  <c r="I4023" i="18"/>
  <c r="C4023" i="18"/>
  <c r="K4023" i="18"/>
  <c r="J4023" i="18"/>
  <c r="E2793" i="18"/>
  <c r="M2793" i="18"/>
  <c r="F2793" i="18"/>
  <c r="G2793" i="18"/>
  <c r="H2793" i="18"/>
  <c r="I2793" i="18"/>
  <c r="J2793" i="18"/>
  <c r="C2793" i="18"/>
  <c r="K2793" i="18"/>
  <c r="D2793" i="18"/>
  <c r="L2793" i="18"/>
  <c r="E662" i="18"/>
  <c r="M662" i="18"/>
  <c r="F662" i="18"/>
  <c r="G662" i="18"/>
  <c r="H662" i="18"/>
  <c r="I662" i="18"/>
  <c r="J662" i="18"/>
  <c r="C662" i="18"/>
  <c r="K662" i="18"/>
  <c r="D662" i="18"/>
  <c r="L662" i="18"/>
  <c r="D2442" i="18"/>
  <c r="L2442" i="18"/>
  <c r="E2442" i="18"/>
  <c r="M2442" i="18"/>
  <c r="F2442" i="18"/>
  <c r="G2442" i="18"/>
  <c r="H2442" i="18"/>
  <c r="I2442" i="18"/>
  <c r="J2442" i="18"/>
  <c r="C2442" i="18"/>
  <c r="K2442" i="18"/>
  <c r="D267" i="18"/>
  <c r="L267" i="18"/>
  <c r="F267" i="18"/>
  <c r="G267" i="18"/>
  <c r="H267" i="18"/>
  <c r="J267" i="18"/>
  <c r="I267" i="18"/>
  <c r="K267" i="18"/>
  <c r="M267" i="18"/>
  <c r="C267" i="18"/>
  <c r="E267" i="18"/>
  <c r="E1798" i="18"/>
  <c r="M1798" i="18"/>
  <c r="F1798" i="18"/>
  <c r="G1798" i="18"/>
  <c r="H1798" i="18"/>
  <c r="J1798" i="18"/>
  <c r="C1798" i="18"/>
  <c r="K1798" i="18"/>
  <c r="D1798" i="18"/>
  <c r="I1798" i="18"/>
  <c r="L1798" i="18"/>
  <c r="J2864" i="18"/>
  <c r="C2864" i="18"/>
  <c r="K2864" i="18"/>
  <c r="D2864" i="18"/>
  <c r="L2864" i="18"/>
  <c r="E2864" i="18"/>
  <c r="M2864" i="18"/>
  <c r="F2864" i="18"/>
  <c r="G2864" i="18"/>
  <c r="H2864" i="18"/>
  <c r="I2864" i="18"/>
  <c r="C3486" i="18"/>
  <c r="K3486" i="18"/>
  <c r="D3486" i="18"/>
  <c r="L3486" i="18"/>
  <c r="E3486" i="18"/>
  <c r="M3486" i="18"/>
  <c r="F3486" i="18"/>
  <c r="G3486" i="18"/>
  <c r="H3486" i="18"/>
  <c r="I3486" i="18"/>
  <c r="J3486" i="18"/>
  <c r="D5992" i="18"/>
  <c r="L5992" i="18"/>
  <c r="E5992" i="18"/>
  <c r="M5992" i="18"/>
  <c r="F5992" i="18"/>
  <c r="G5992" i="18"/>
  <c r="H5992" i="18"/>
  <c r="I5992" i="18"/>
  <c r="C5992" i="18"/>
  <c r="K5992" i="18"/>
  <c r="J5992" i="18"/>
  <c r="C2128" i="18"/>
  <c r="K2128" i="18"/>
  <c r="D2128" i="18"/>
  <c r="L2128" i="18"/>
  <c r="E2128" i="18"/>
  <c r="M2128" i="18"/>
  <c r="F2128" i="18"/>
  <c r="G2128" i="18"/>
  <c r="H2128" i="18"/>
  <c r="I2128" i="18"/>
  <c r="J2128" i="18"/>
  <c r="D2870" i="18"/>
  <c r="L2870" i="18"/>
  <c r="E2870" i="18"/>
  <c r="M2870" i="18"/>
  <c r="F2870" i="18"/>
  <c r="G2870" i="18"/>
  <c r="H2870" i="18"/>
  <c r="I2870" i="18"/>
  <c r="J2870" i="18"/>
  <c r="C2870" i="18"/>
  <c r="K2870" i="18"/>
  <c r="G2020" i="18"/>
  <c r="H2020" i="18"/>
  <c r="I2020" i="18"/>
  <c r="J2020" i="18"/>
  <c r="C2020" i="18"/>
  <c r="K2020" i="18"/>
  <c r="D2020" i="18"/>
  <c r="L2020" i="18"/>
  <c r="E2020" i="18"/>
  <c r="M2020" i="18"/>
  <c r="F2020" i="18"/>
  <c r="C5624" i="18"/>
  <c r="K5624" i="18"/>
  <c r="D5624" i="18"/>
  <c r="L5624" i="18"/>
  <c r="E5624" i="18"/>
  <c r="M5624" i="18"/>
  <c r="F5624" i="18"/>
  <c r="G5624" i="18"/>
  <c r="H5624" i="18"/>
  <c r="I5624" i="18"/>
  <c r="J5624" i="18"/>
  <c r="J3848" i="18"/>
  <c r="C3848" i="18"/>
  <c r="K3848" i="18"/>
  <c r="D3848" i="18"/>
  <c r="L3848" i="18"/>
  <c r="E3848" i="18"/>
  <c r="M3848" i="18"/>
  <c r="F3848" i="18"/>
  <c r="G3848" i="18"/>
  <c r="I3848" i="18"/>
  <c r="H3848" i="18"/>
  <c r="J474" i="18"/>
  <c r="C474" i="18"/>
  <c r="K474" i="18"/>
  <c r="F474" i="18"/>
  <c r="G474" i="18"/>
  <c r="H474" i="18"/>
  <c r="M474" i="18"/>
  <c r="E474" i="18"/>
  <c r="I474" i="18"/>
  <c r="L474" i="18"/>
  <c r="D474" i="18"/>
  <c r="F5865" i="18"/>
  <c r="G5865" i="18"/>
  <c r="H5865" i="18"/>
  <c r="I5865" i="18"/>
  <c r="J5865" i="18"/>
  <c r="C5865" i="18"/>
  <c r="K5865" i="18"/>
  <c r="D5865" i="18"/>
  <c r="E5865" i="18"/>
  <c r="M5865" i="18"/>
  <c r="L5865" i="18"/>
  <c r="G1232" i="18"/>
  <c r="I1232" i="18"/>
  <c r="J1232" i="18"/>
  <c r="C1232" i="18"/>
  <c r="K1232" i="18"/>
  <c r="D1232" i="18"/>
  <c r="L1232" i="18"/>
  <c r="E1232" i="18"/>
  <c r="M1232" i="18"/>
  <c r="F1232" i="18"/>
  <c r="H1232" i="18"/>
  <c r="E3293" i="18"/>
  <c r="M3293" i="18"/>
  <c r="F3293" i="18"/>
  <c r="G3293" i="18"/>
  <c r="H3293" i="18"/>
  <c r="I3293" i="18"/>
  <c r="J3293" i="18"/>
  <c r="K3293" i="18"/>
  <c r="L3293" i="18"/>
  <c r="C3293" i="18"/>
  <c r="D3293" i="18"/>
  <c r="G2591" i="18"/>
  <c r="H2591" i="18"/>
  <c r="I2591" i="18"/>
  <c r="J2591" i="18"/>
  <c r="C2591" i="18"/>
  <c r="K2591" i="18"/>
  <c r="D2591" i="18"/>
  <c r="L2591" i="18"/>
  <c r="E2591" i="18"/>
  <c r="M2591" i="18"/>
  <c r="F2591" i="18"/>
  <c r="C1469" i="18"/>
  <c r="K1469" i="18"/>
  <c r="D1469" i="18"/>
  <c r="L1469" i="18"/>
  <c r="E1469" i="18"/>
  <c r="M1469" i="18"/>
  <c r="F1469" i="18"/>
  <c r="G1469" i="18"/>
  <c r="H1469" i="18"/>
  <c r="I1469" i="18"/>
  <c r="J1469" i="18"/>
  <c r="C2779" i="18"/>
  <c r="K2779" i="18"/>
  <c r="D2779" i="18"/>
  <c r="L2779" i="18"/>
  <c r="E2779" i="18"/>
  <c r="M2779" i="18"/>
  <c r="F2779" i="18"/>
  <c r="G2779" i="18"/>
  <c r="H2779" i="18"/>
  <c r="I2779" i="18"/>
  <c r="J2779" i="18"/>
  <c r="G1924" i="18"/>
  <c r="H1924" i="18"/>
  <c r="I1924" i="18"/>
  <c r="J1924" i="18"/>
  <c r="C1924" i="18"/>
  <c r="K1924" i="18"/>
  <c r="D1924" i="18"/>
  <c r="L1924" i="18"/>
  <c r="E1924" i="18"/>
  <c r="M1924" i="18"/>
  <c r="F1924" i="18"/>
  <c r="D2814" i="18"/>
  <c r="L2814" i="18"/>
  <c r="E2814" i="18"/>
  <c r="M2814" i="18"/>
  <c r="F2814" i="18"/>
  <c r="G2814" i="18"/>
  <c r="H2814" i="18"/>
  <c r="I2814" i="18"/>
  <c r="J2814" i="18"/>
  <c r="C2814" i="18"/>
  <c r="K2814" i="18"/>
  <c r="F5337" i="18"/>
  <c r="G5337" i="18"/>
  <c r="H5337" i="18"/>
  <c r="I5337" i="18"/>
  <c r="J5337" i="18"/>
  <c r="C5337" i="18"/>
  <c r="K5337" i="18"/>
  <c r="D5337" i="18"/>
  <c r="L5337" i="18"/>
  <c r="M5337" i="18"/>
  <c r="E5337" i="18"/>
  <c r="D848" i="18"/>
  <c r="L848" i="18"/>
  <c r="G848" i="18"/>
  <c r="H848" i="18"/>
  <c r="I848" i="18"/>
  <c r="C848" i="18"/>
  <c r="K848" i="18"/>
  <c r="M848" i="18"/>
  <c r="E848" i="18"/>
  <c r="F848" i="18"/>
  <c r="J848" i="18"/>
  <c r="D4596" i="18"/>
  <c r="L4596" i="18"/>
  <c r="E4596" i="18"/>
  <c r="M4596" i="18"/>
  <c r="F4596" i="18"/>
  <c r="G4596" i="18"/>
  <c r="H4596" i="18"/>
  <c r="J4596" i="18"/>
  <c r="C4596" i="18"/>
  <c r="I4596" i="18"/>
  <c r="K4596" i="18"/>
  <c r="C552" i="18"/>
  <c r="K552" i="18"/>
  <c r="D552" i="18"/>
  <c r="L552" i="18"/>
  <c r="G552" i="18"/>
  <c r="H552" i="18"/>
  <c r="J552" i="18"/>
  <c r="M552" i="18"/>
  <c r="E552" i="18"/>
  <c r="F552" i="18"/>
  <c r="I552" i="18"/>
  <c r="H4299" i="18"/>
  <c r="I4299" i="18"/>
  <c r="J4299" i="18"/>
  <c r="C4299" i="18"/>
  <c r="K4299" i="18"/>
  <c r="D4299" i="18"/>
  <c r="L4299" i="18"/>
  <c r="E4299" i="18"/>
  <c r="M4299" i="18"/>
  <c r="G4299" i="18"/>
  <c r="F4299" i="18"/>
  <c r="D5984" i="18"/>
  <c r="L5984" i="18"/>
  <c r="E5984" i="18"/>
  <c r="M5984" i="18"/>
  <c r="F5984" i="18"/>
  <c r="G5984" i="18"/>
  <c r="H5984" i="18"/>
  <c r="I5984" i="18"/>
  <c r="C5984" i="18"/>
  <c r="K5984" i="18"/>
  <c r="J5984" i="18"/>
  <c r="C4532" i="18"/>
  <c r="K4532" i="18"/>
  <c r="D4532" i="18"/>
  <c r="L4532" i="18"/>
  <c r="E4532" i="18"/>
  <c r="M4532" i="18"/>
  <c r="F4532" i="18"/>
  <c r="G4532" i="18"/>
  <c r="H4532" i="18"/>
  <c r="J4532" i="18"/>
  <c r="I4532" i="18"/>
  <c r="I5266" i="18"/>
  <c r="J5266" i="18"/>
  <c r="C5266" i="18"/>
  <c r="K5266" i="18"/>
  <c r="D5266" i="18"/>
  <c r="L5266" i="18"/>
  <c r="E5266" i="18"/>
  <c r="M5266" i="18"/>
  <c r="F5266" i="18"/>
  <c r="G5266" i="18"/>
  <c r="H5266" i="18"/>
  <c r="G1028" i="18"/>
  <c r="H1028" i="18"/>
  <c r="I1028" i="18"/>
  <c r="J1028" i="18"/>
  <c r="C1028" i="18"/>
  <c r="K1028" i="18"/>
  <c r="D1028" i="18"/>
  <c r="L1028" i="18"/>
  <c r="E1028" i="18"/>
  <c r="M1028" i="18"/>
  <c r="F1028" i="18"/>
  <c r="D6008" i="18"/>
  <c r="L6008" i="18"/>
  <c r="E6008" i="18"/>
  <c r="M6008" i="18"/>
  <c r="F6008" i="18"/>
  <c r="G6008" i="18"/>
  <c r="H6008" i="18"/>
  <c r="I6008" i="18"/>
  <c r="C6008" i="18"/>
  <c r="K6008" i="18"/>
  <c r="J6008" i="18"/>
  <c r="J2776" i="18"/>
  <c r="C2776" i="18"/>
  <c r="K2776" i="18"/>
  <c r="D2776" i="18"/>
  <c r="L2776" i="18"/>
  <c r="E2776" i="18"/>
  <c r="M2776" i="18"/>
  <c r="F2776" i="18"/>
  <c r="G2776" i="18"/>
  <c r="H2776" i="18"/>
  <c r="I2776" i="18"/>
  <c r="D504" i="18"/>
  <c r="L504" i="18"/>
  <c r="H504" i="18"/>
  <c r="F504" i="18"/>
  <c r="J504" i="18"/>
  <c r="K504" i="18"/>
  <c r="M504" i="18"/>
  <c r="C504" i="18"/>
  <c r="E504" i="18"/>
  <c r="G504" i="18"/>
  <c r="I504" i="18"/>
  <c r="C6013" i="18"/>
  <c r="K6013" i="18"/>
  <c r="D6013" i="18"/>
  <c r="L6013" i="18"/>
  <c r="E6013" i="18"/>
  <c r="M6013" i="18"/>
  <c r="F6013" i="18"/>
  <c r="G6013" i="18"/>
  <c r="H6013" i="18"/>
  <c r="J6013" i="18"/>
  <c r="I6013" i="18"/>
  <c r="G4829" i="18"/>
  <c r="H4829" i="18"/>
  <c r="I4829" i="18"/>
  <c r="J4829" i="18"/>
  <c r="C4829" i="18"/>
  <c r="K4829" i="18"/>
  <c r="D4829" i="18"/>
  <c r="L4829" i="18"/>
  <c r="E4829" i="18"/>
  <c r="M4829" i="18"/>
  <c r="F4829" i="18"/>
  <c r="H1444" i="18"/>
  <c r="I1444" i="18"/>
  <c r="J1444" i="18"/>
  <c r="C1444" i="18"/>
  <c r="K1444" i="18"/>
  <c r="D1444" i="18"/>
  <c r="L1444" i="18"/>
  <c r="E1444" i="18"/>
  <c r="M1444" i="18"/>
  <c r="F1444" i="18"/>
  <c r="G1444" i="18"/>
  <c r="D2862" i="18"/>
  <c r="L2862" i="18"/>
  <c r="E2862" i="18"/>
  <c r="M2862" i="18"/>
  <c r="F2862" i="18"/>
  <c r="G2862" i="18"/>
  <c r="H2862" i="18"/>
  <c r="I2862" i="18"/>
  <c r="J2862" i="18"/>
  <c r="C2862" i="18"/>
  <c r="K2862" i="18"/>
  <c r="D2758" i="18"/>
  <c r="L2758" i="18"/>
  <c r="E2758" i="18"/>
  <c r="M2758" i="18"/>
  <c r="F2758" i="18"/>
  <c r="G2758" i="18"/>
  <c r="H2758" i="18"/>
  <c r="I2758" i="18"/>
  <c r="J2758" i="18"/>
  <c r="C2758" i="18"/>
  <c r="K2758" i="18"/>
  <c r="F478" i="18"/>
  <c r="G478" i="18"/>
  <c r="J478" i="18"/>
  <c r="H478" i="18"/>
  <c r="L478" i="18"/>
  <c r="K478" i="18"/>
  <c r="M478" i="18"/>
  <c r="C478" i="18"/>
  <c r="D478" i="18"/>
  <c r="I478" i="18"/>
  <c r="E478" i="18"/>
  <c r="F1769" i="18"/>
  <c r="G1769" i="18"/>
  <c r="H1769" i="18"/>
  <c r="I1769" i="18"/>
  <c r="C1769" i="18"/>
  <c r="K1769" i="18"/>
  <c r="D1769" i="18"/>
  <c r="L1769" i="18"/>
  <c r="E1769" i="18"/>
  <c r="J1769" i="18"/>
  <c r="M1769" i="18"/>
  <c r="D309" i="18"/>
  <c r="L309" i="18"/>
  <c r="E309" i="18"/>
  <c r="M309" i="18"/>
  <c r="H309" i="18"/>
  <c r="G309" i="18"/>
  <c r="I309" i="18"/>
  <c r="J309" i="18"/>
  <c r="K309" i="18"/>
  <c r="C309" i="18"/>
  <c r="F309" i="18"/>
  <c r="C2511" i="18"/>
  <c r="K2511" i="18"/>
  <c r="D2511" i="18"/>
  <c r="L2511" i="18"/>
  <c r="E2511" i="18"/>
  <c r="M2511" i="18"/>
  <c r="F2511" i="18"/>
  <c r="G2511" i="18"/>
  <c r="H2511" i="18"/>
  <c r="I2511" i="18"/>
  <c r="J2511" i="18"/>
  <c r="J4838" i="18"/>
  <c r="C4838" i="18"/>
  <c r="K4838" i="18"/>
  <c r="D4838" i="18"/>
  <c r="L4838" i="18"/>
  <c r="E4838" i="18"/>
  <c r="M4838" i="18"/>
  <c r="F4838" i="18"/>
  <c r="G4838" i="18"/>
  <c r="H4838" i="18"/>
  <c r="I4838" i="18"/>
  <c r="G2735" i="18"/>
  <c r="H2735" i="18"/>
  <c r="I2735" i="18"/>
  <c r="J2735" i="18"/>
  <c r="C2735" i="18"/>
  <c r="K2735" i="18"/>
  <c r="D2735" i="18"/>
  <c r="L2735" i="18"/>
  <c r="E2735" i="18"/>
  <c r="M2735" i="18"/>
  <c r="F2735" i="18"/>
  <c r="C5312" i="18"/>
  <c r="K5312" i="18"/>
  <c r="D5312" i="18"/>
  <c r="L5312" i="18"/>
  <c r="E5312" i="18"/>
  <c r="M5312" i="18"/>
  <c r="F5312" i="18"/>
  <c r="G5312" i="18"/>
  <c r="H5312" i="18"/>
  <c r="I5312" i="18"/>
  <c r="J5312" i="18"/>
  <c r="E5350" i="18"/>
  <c r="M5350" i="18"/>
  <c r="F5350" i="18"/>
  <c r="G5350" i="18"/>
  <c r="H5350" i="18"/>
  <c r="I5350" i="18"/>
  <c r="J5350" i="18"/>
  <c r="C5350" i="18"/>
  <c r="K5350" i="18"/>
  <c r="D5350" i="18"/>
  <c r="L5350" i="18"/>
  <c r="H3557" i="18"/>
  <c r="I3557" i="18"/>
  <c r="J3557" i="18"/>
  <c r="C3557" i="18"/>
  <c r="K3557" i="18"/>
  <c r="D3557" i="18"/>
  <c r="L3557" i="18"/>
  <c r="E3557" i="18"/>
  <c r="M3557" i="18"/>
  <c r="F3557" i="18"/>
  <c r="G3557" i="18"/>
  <c r="E5798" i="18"/>
  <c r="M5798" i="18"/>
  <c r="F5798" i="18"/>
  <c r="G5798" i="18"/>
  <c r="H5798" i="18"/>
  <c r="I5798" i="18"/>
  <c r="J5798" i="18"/>
  <c r="C5798" i="18"/>
  <c r="K5798" i="18"/>
  <c r="D5798" i="18"/>
  <c r="L5798" i="18"/>
  <c r="J2568" i="18"/>
  <c r="C2568" i="18"/>
  <c r="K2568" i="18"/>
  <c r="D2568" i="18"/>
  <c r="L2568" i="18"/>
  <c r="E2568" i="18"/>
  <c r="M2568" i="18"/>
  <c r="F2568" i="18"/>
  <c r="G2568" i="18"/>
  <c r="H2568" i="18"/>
  <c r="I2568" i="18"/>
  <c r="H2326" i="18"/>
  <c r="I2326" i="18"/>
  <c r="J2326" i="18"/>
  <c r="C2326" i="18"/>
  <c r="K2326" i="18"/>
  <c r="D2326" i="18"/>
  <c r="L2326" i="18"/>
  <c r="E2326" i="18"/>
  <c r="M2326" i="18"/>
  <c r="F2326" i="18"/>
  <c r="G2326" i="18"/>
  <c r="D2378" i="18"/>
  <c r="L2378" i="18"/>
  <c r="E2378" i="18"/>
  <c r="M2378" i="18"/>
  <c r="F2378" i="18"/>
  <c r="G2378" i="18"/>
  <c r="H2378" i="18"/>
  <c r="I2378" i="18"/>
  <c r="J2378" i="18"/>
  <c r="C2378" i="18"/>
  <c r="K2378" i="18"/>
  <c r="F3639" i="18"/>
  <c r="G3639" i="18"/>
  <c r="H3639" i="18"/>
  <c r="I3639" i="18"/>
  <c r="J3639" i="18"/>
  <c r="C3639" i="18"/>
  <c r="K3639" i="18"/>
  <c r="D3639" i="18"/>
  <c r="E3639" i="18"/>
  <c r="L3639" i="18"/>
  <c r="M3639" i="18"/>
  <c r="C3374" i="18"/>
  <c r="K3374" i="18"/>
  <c r="D3374" i="18"/>
  <c r="L3374" i="18"/>
  <c r="E3374" i="18"/>
  <c r="M3374" i="18"/>
  <c r="F3374" i="18"/>
  <c r="G3374" i="18"/>
  <c r="H3374" i="18"/>
  <c r="I3374" i="18"/>
  <c r="J3374" i="18"/>
  <c r="I1018" i="18"/>
  <c r="J1018" i="18"/>
  <c r="C1018" i="18"/>
  <c r="K1018" i="18"/>
  <c r="D1018" i="18"/>
  <c r="L1018" i="18"/>
  <c r="E1018" i="18"/>
  <c r="M1018" i="18"/>
  <c r="F1018" i="18"/>
  <c r="G1018" i="18"/>
  <c r="H1018" i="18"/>
  <c r="H2578" i="18"/>
  <c r="I2578" i="18"/>
  <c r="J2578" i="18"/>
  <c r="C2578" i="18"/>
  <c r="K2578" i="18"/>
  <c r="D2578" i="18"/>
  <c r="L2578" i="18"/>
  <c r="E2578" i="18"/>
  <c r="M2578" i="18"/>
  <c r="F2578" i="18"/>
  <c r="G2578" i="18"/>
  <c r="E1662" i="18"/>
  <c r="M1662" i="18"/>
  <c r="F1662" i="18"/>
  <c r="G1662" i="18"/>
  <c r="H1662" i="18"/>
  <c r="I1662" i="18"/>
  <c r="J1662" i="18"/>
  <c r="C1662" i="18"/>
  <c r="K1662" i="18"/>
  <c r="D1662" i="18"/>
  <c r="L1662" i="18"/>
  <c r="G5188" i="18"/>
  <c r="H5188" i="18"/>
  <c r="I5188" i="18"/>
  <c r="J5188" i="18"/>
  <c r="C5188" i="18"/>
  <c r="K5188" i="18"/>
  <c r="D5188" i="18"/>
  <c r="L5188" i="18"/>
  <c r="E5188" i="18"/>
  <c r="M5188" i="18"/>
  <c r="F5188" i="18"/>
  <c r="J269" i="18"/>
  <c r="D269" i="18"/>
  <c r="L269" i="18"/>
  <c r="E269" i="18"/>
  <c r="M269" i="18"/>
  <c r="F269" i="18"/>
  <c r="H269" i="18"/>
  <c r="C269" i="18"/>
  <c r="G269" i="18"/>
  <c r="I269" i="18"/>
  <c r="K269" i="18"/>
  <c r="H1055" i="18"/>
  <c r="I1055" i="18"/>
  <c r="J1055" i="18"/>
  <c r="C1055" i="18"/>
  <c r="K1055" i="18"/>
  <c r="D1055" i="18"/>
  <c r="L1055" i="18"/>
  <c r="E1055" i="18"/>
  <c r="M1055" i="18"/>
  <c r="G1055" i="18"/>
  <c r="F1055" i="18"/>
  <c r="I3057" i="18"/>
  <c r="J3057" i="18"/>
  <c r="C3057" i="18"/>
  <c r="K3057" i="18"/>
  <c r="D3057" i="18"/>
  <c r="L3057" i="18"/>
  <c r="E3057" i="18"/>
  <c r="M3057" i="18"/>
  <c r="F3057" i="18"/>
  <c r="G3057" i="18"/>
  <c r="H3057" i="18"/>
  <c r="J3188" i="18"/>
  <c r="C3188" i="18"/>
  <c r="K3188" i="18"/>
  <c r="D3188" i="18"/>
  <c r="L3188" i="18"/>
  <c r="E3188" i="18"/>
  <c r="M3188" i="18"/>
  <c r="F3188" i="18"/>
  <c r="G3188" i="18"/>
  <c r="H3188" i="18"/>
  <c r="I3188" i="18"/>
  <c r="J2556" i="18"/>
  <c r="C2556" i="18"/>
  <c r="K2556" i="18"/>
  <c r="D2556" i="18"/>
  <c r="L2556" i="18"/>
  <c r="E2556" i="18"/>
  <c r="M2556" i="18"/>
  <c r="F2556" i="18"/>
  <c r="G2556" i="18"/>
  <c r="H2556" i="18"/>
  <c r="I2556" i="18"/>
  <c r="G1036" i="18"/>
  <c r="H1036" i="18"/>
  <c r="I1036" i="18"/>
  <c r="J1036" i="18"/>
  <c r="C1036" i="18"/>
  <c r="K1036" i="18"/>
  <c r="D1036" i="18"/>
  <c r="L1036" i="18"/>
  <c r="E1036" i="18"/>
  <c r="M1036" i="18"/>
  <c r="F1036" i="18"/>
  <c r="F4586" i="18"/>
  <c r="G4586" i="18"/>
  <c r="H4586" i="18"/>
  <c r="I4586" i="18"/>
  <c r="J4586" i="18"/>
  <c r="D4586" i="18"/>
  <c r="L4586" i="18"/>
  <c r="C4586" i="18"/>
  <c r="E4586" i="18"/>
  <c r="K4586" i="18"/>
  <c r="M4586" i="18"/>
  <c r="J1733" i="18"/>
  <c r="C1733" i="18"/>
  <c r="K1733" i="18"/>
  <c r="D1733" i="18"/>
  <c r="L1733" i="18"/>
  <c r="E1733" i="18"/>
  <c r="M1733" i="18"/>
  <c r="F1733" i="18"/>
  <c r="G1733" i="18"/>
  <c r="H1733" i="18"/>
  <c r="I1733" i="18"/>
  <c r="G700" i="18"/>
  <c r="H700" i="18"/>
  <c r="I700" i="18"/>
  <c r="J700" i="18"/>
  <c r="C700" i="18"/>
  <c r="K700" i="18"/>
  <c r="D700" i="18"/>
  <c r="L700" i="18"/>
  <c r="E700" i="18"/>
  <c r="M700" i="18"/>
  <c r="F700" i="18"/>
  <c r="C5320" i="18"/>
  <c r="K5320" i="18"/>
  <c r="D5320" i="18"/>
  <c r="L5320" i="18"/>
  <c r="E5320" i="18"/>
  <c r="M5320" i="18"/>
  <c r="F5320" i="18"/>
  <c r="G5320" i="18"/>
  <c r="H5320" i="18"/>
  <c r="I5320" i="18"/>
  <c r="J5320" i="18"/>
  <c r="G5844" i="18"/>
  <c r="H5844" i="18"/>
  <c r="I5844" i="18"/>
  <c r="J5844" i="18"/>
  <c r="C5844" i="18"/>
  <c r="K5844" i="18"/>
  <c r="D5844" i="18"/>
  <c r="L5844" i="18"/>
  <c r="E5844" i="18"/>
  <c r="F5844" i="18"/>
  <c r="M5844" i="18"/>
  <c r="J1741" i="18"/>
  <c r="C1741" i="18"/>
  <c r="K1741" i="18"/>
  <c r="D1741" i="18"/>
  <c r="L1741" i="18"/>
  <c r="E1741" i="18"/>
  <c r="M1741" i="18"/>
  <c r="F1741" i="18"/>
  <c r="G1741" i="18"/>
  <c r="H1741" i="18"/>
  <c r="I1741" i="18"/>
  <c r="J5173" i="18"/>
  <c r="C5173" i="18"/>
  <c r="K5173" i="18"/>
  <c r="D5173" i="18"/>
  <c r="L5173" i="18"/>
  <c r="E5173" i="18"/>
  <c r="M5173" i="18"/>
  <c r="F5173" i="18"/>
  <c r="G5173" i="18"/>
  <c r="H5173" i="18"/>
  <c r="I5173" i="18"/>
  <c r="C1365" i="18"/>
  <c r="K1365" i="18"/>
  <c r="D1365" i="18"/>
  <c r="L1365" i="18"/>
  <c r="E1365" i="18"/>
  <c r="M1365" i="18"/>
  <c r="F1365" i="18"/>
  <c r="G1365" i="18"/>
  <c r="H1365" i="18"/>
  <c r="J1365" i="18"/>
  <c r="I1365" i="18"/>
  <c r="E2865" i="18"/>
  <c r="M2865" i="18"/>
  <c r="F2865" i="18"/>
  <c r="G2865" i="18"/>
  <c r="H2865" i="18"/>
  <c r="I2865" i="18"/>
  <c r="J2865" i="18"/>
  <c r="C2865" i="18"/>
  <c r="K2865" i="18"/>
  <c r="D2865" i="18"/>
  <c r="L2865" i="18"/>
  <c r="I2545" i="18"/>
  <c r="J2545" i="18"/>
  <c r="C2545" i="18"/>
  <c r="K2545" i="18"/>
  <c r="D2545" i="18"/>
  <c r="L2545" i="18"/>
  <c r="E2545" i="18"/>
  <c r="M2545" i="18"/>
  <c r="F2545" i="18"/>
  <c r="G2545" i="18"/>
  <c r="H2545" i="18"/>
  <c r="F1689" i="18"/>
  <c r="G1689" i="18"/>
  <c r="H1689" i="18"/>
  <c r="I1689" i="18"/>
  <c r="J1689" i="18"/>
  <c r="C1689" i="18"/>
  <c r="K1689" i="18"/>
  <c r="D1689" i="18"/>
  <c r="L1689" i="18"/>
  <c r="E1689" i="18"/>
  <c r="M1689" i="18"/>
  <c r="D1859" i="18"/>
  <c r="L1859" i="18"/>
  <c r="E1859" i="18"/>
  <c r="M1859" i="18"/>
  <c r="F1859" i="18"/>
  <c r="G1859" i="18"/>
  <c r="H1859" i="18"/>
  <c r="I1859" i="18"/>
  <c r="J1859" i="18"/>
  <c r="C1859" i="18"/>
  <c r="K1859" i="18"/>
  <c r="D5683" i="18"/>
  <c r="L5683" i="18"/>
  <c r="E5683" i="18"/>
  <c r="M5683" i="18"/>
  <c r="F5683" i="18"/>
  <c r="G5683" i="18"/>
  <c r="H5683" i="18"/>
  <c r="I5683" i="18"/>
  <c r="J5683" i="18"/>
  <c r="C5683" i="18"/>
  <c r="K5683" i="18"/>
  <c r="H3962" i="18"/>
  <c r="I3962" i="18"/>
  <c r="J3962" i="18"/>
  <c r="C3962" i="18"/>
  <c r="K3962" i="18"/>
  <c r="D3962" i="18"/>
  <c r="L3962" i="18"/>
  <c r="E3962" i="18"/>
  <c r="M3962" i="18"/>
  <c r="G3962" i="18"/>
  <c r="F3962" i="18"/>
  <c r="F3184" i="18"/>
  <c r="G3184" i="18"/>
  <c r="H3184" i="18"/>
  <c r="I3184" i="18"/>
  <c r="J3184" i="18"/>
  <c r="C3184" i="18"/>
  <c r="K3184" i="18"/>
  <c r="D3184" i="18"/>
  <c r="L3184" i="18"/>
  <c r="E3184" i="18"/>
  <c r="M3184" i="18"/>
  <c r="I4667" i="18"/>
  <c r="J4667" i="18"/>
  <c r="C4667" i="18"/>
  <c r="K4667" i="18"/>
  <c r="D4667" i="18"/>
  <c r="L4667" i="18"/>
  <c r="E4667" i="18"/>
  <c r="M4667" i="18"/>
  <c r="G4667" i="18"/>
  <c r="F4667" i="18"/>
  <c r="H4667" i="18"/>
  <c r="D4559" i="18"/>
  <c r="L4559" i="18"/>
  <c r="E4559" i="18"/>
  <c r="M4559" i="18"/>
  <c r="F4559" i="18"/>
  <c r="G4559" i="18"/>
  <c r="H4559" i="18"/>
  <c r="I4559" i="18"/>
  <c r="C4559" i="18"/>
  <c r="K4559" i="18"/>
  <c r="J4559" i="18"/>
  <c r="F782" i="18"/>
  <c r="I782" i="18"/>
  <c r="J782" i="18"/>
  <c r="C782" i="18"/>
  <c r="K782" i="18"/>
  <c r="E782" i="18"/>
  <c r="M782" i="18"/>
  <c r="G782" i="18"/>
  <c r="H782" i="18"/>
  <c r="L782" i="18"/>
  <c r="D782" i="18"/>
  <c r="G5276" i="18"/>
  <c r="H5276" i="18"/>
  <c r="I5276" i="18"/>
  <c r="J5276" i="18"/>
  <c r="C5276" i="18"/>
  <c r="K5276" i="18"/>
  <c r="D5276" i="18"/>
  <c r="L5276" i="18"/>
  <c r="E5276" i="18"/>
  <c r="M5276" i="18"/>
  <c r="F5276" i="18"/>
  <c r="F2041" i="18"/>
  <c r="G2041" i="18"/>
  <c r="H2041" i="18"/>
  <c r="I2041" i="18"/>
  <c r="J2041" i="18"/>
  <c r="C2041" i="18"/>
  <c r="K2041" i="18"/>
  <c r="D2041" i="18"/>
  <c r="L2041" i="18"/>
  <c r="E2041" i="18"/>
  <c r="M2041" i="18"/>
  <c r="H3706" i="18"/>
  <c r="I3706" i="18"/>
  <c r="J3706" i="18"/>
  <c r="C3706" i="18"/>
  <c r="K3706" i="18"/>
  <c r="D3706" i="18"/>
  <c r="L3706" i="18"/>
  <c r="E3706" i="18"/>
  <c r="M3706" i="18"/>
  <c r="G3706" i="18"/>
  <c r="F3706" i="18"/>
  <c r="G497" i="18"/>
  <c r="H497" i="18"/>
  <c r="C497" i="18"/>
  <c r="K497" i="18"/>
  <c r="D497" i="18"/>
  <c r="I497" i="18"/>
  <c r="J497" i="18"/>
  <c r="L497" i="18"/>
  <c r="F497" i="18"/>
  <c r="E497" i="18"/>
  <c r="M497" i="18"/>
  <c r="J573" i="18"/>
  <c r="C573" i="18"/>
  <c r="K573" i="18"/>
  <c r="F573" i="18"/>
  <c r="D573" i="18"/>
  <c r="G573" i="18"/>
  <c r="H573" i="18"/>
  <c r="I573" i="18"/>
  <c r="M573" i="18"/>
  <c r="E573" i="18"/>
  <c r="L573" i="18"/>
  <c r="J4329" i="18"/>
  <c r="C4329" i="18"/>
  <c r="K4329" i="18"/>
  <c r="D4329" i="18"/>
  <c r="L4329" i="18"/>
  <c r="E4329" i="18"/>
  <c r="M4329" i="18"/>
  <c r="F4329" i="18"/>
  <c r="G4329" i="18"/>
  <c r="I4329" i="18"/>
  <c r="H4329" i="18"/>
  <c r="I1487" i="18"/>
  <c r="J1487" i="18"/>
  <c r="C1487" i="18"/>
  <c r="K1487" i="18"/>
  <c r="D1487" i="18"/>
  <c r="L1487" i="18"/>
  <c r="E1487" i="18"/>
  <c r="M1487" i="18"/>
  <c r="F1487" i="18"/>
  <c r="G1487" i="18"/>
  <c r="H1487" i="18"/>
  <c r="H3182" i="18"/>
  <c r="I3182" i="18"/>
  <c r="J3182" i="18"/>
  <c r="C3182" i="18"/>
  <c r="K3182" i="18"/>
  <c r="D3182" i="18"/>
  <c r="L3182" i="18"/>
  <c r="E3182" i="18"/>
  <c r="M3182" i="18"/>
  <c r="F3182" i="18"/>
  <c r="G3182" i="18"/>
  <c r="E40" i="18"/>
  <c r="M40" i="18"/>
  <c r="F40" i="18"/>
  <c r="I40" i="18"/>
  <c r="L40" i="18"/>
  <c r="G40" i="18"/>
  <c r="C40" i="18"/>
  <c r="D40" i="18"/>
  <c r="K40" i="18"/>
  <c r="H40" i="18"/>
  <c r="J40" i="18"/>
  <c r="E3729" i="18"/>
  <c r="M3729" i="18"/>
  <c r="F3729" i="18"/>
  <c r="G3729" i="18"/>
  <c r="H3729" i="18"/>
  <c r="I3729" i="18"/>
  <c r="J3729" i="18"/>
  <c r="D3729" i="18"/>
  <c r="L3729" i="18"/>
  <c r="C3729" i="18"/>
  <c r="K3729" i="18"/>
  <c r="G1489" i="18"/>
  <c r="H1489" i="18"/>
  <c r="I1489" i="18"/>
  <c r="J1489" i="18"/>
  <c r="C1489" i="18"/>
  <c r="K1489" i="18"/>
  <c r="D1489" i="18"/>
  <c r="L1489" i="18"/>
  <c r="E1489" i="18"/>
  <c r="M1489" i="18"/>
  <c r="F1489" i="18"/>
  <c r="C5696" i="18"/>
  <c r="K5696" i="18"/>
  <c r="D5696" i="18"/>
  <c r="L5696" i="18"/>
  <c r="E5696" i="18"/>
  <c r="M5696" i="18"/>
  <c r="F5696" i="18"/>
  <c r="G5696" i="18"/>
  <c r="H5696" i="18"/>
  <c r="I5696" i="18"/>
  <c r="J5696" i="18"/>
  <c r="E2261" i="18"/>
  <c r="M2261" i="18"/>
  <c r="F2261" i="18"/>
  <c r="G2261" i="18"/>
  <c r="H2261" i="18"/>
  <c r="I2261" i="18"/>
  <c r="J2261" i="18"/>
  <c r="C2261" i="18"/>
  <c r="K2261" i="18"/>
  <c r="D2261" i="18"/>
  <c r="L2261" i="18"/>
  <c r="J4766" i="18"/>
  <c r="C4766" i="18"/>
  <c r="K4766" i="18"/>
  <c r="D4766" i="18"/>
  <c r="L4766" i="18"/>
  <c r="E4766" i="18"/>
  <c r="M4766" i="18"/>
  <c r="F4766" i="18"/>
  <c r="H4766" i="18"/>
  <c r="G4766" i="18"/>
  <c r="I4766" i="18"/>
  <c r="J4678" i="18"/>
  <c r="C4678" i="18"/>
  <c r="K4678" i="18"/>
  <c r="D4678" i="18"/>
  <c r="L4678" i="18"/>
  <c r="E4678" i="18"/>
  <c r="M4678" i="18"/>
  <c r="F4678" i="18"/>
  <c r="H4678" i="18"/>
  <c r="G4678" i="18"/>
  <c r="I4678" i="18"/>
  <c r="D2662" i="18"/>
  <c r="L2662" i="18"/>
  <c r="E2662" i="18"/>
  <c r="M2662" i="18"/>
  <c r="F2662" i="18"/>
  <c r="G2662" i="18"/>
  <c r="H2662" i="18"/>
  <c r="I2662" i="18"/>
  <c r="J2662" i="18"/>
  <c r="C2662" i="18"/>
  <c r="K2662" i="18"/>
  <c r="C696" i="18"/>
  <c r="K696" i="18"/>
  <c r="D696" i="18"/>
  <c r="L696" i="18"/>
  <c r="E696" i="18"/>
  <c r="M696" i="18"/>
  <c r="F696" i="18"/>
  <c r="G696" i="18"/>
  <c r="H696" i="18"/>
  <c r="I696" i="18"/>
  <c r="J696" i="18"/>
  <c r="I3392" i="18"/>
  <c r="J3392" i="18"/>
  <c r="C3392" i="18"/>
  <c r="K3392" i="18"/>
  <c r="D3392" i="18"/>
  <c r="L3392" i="18"/>
  <c r="E3392" i="18"/>
  <c r="M3392" i="18"/>
  <c r="F3392" i="18"/>
  <c r="G3392" i="18"/>
  <c r="H3392" i="18"/>
  <c r="F1614" i="18"/>
  <c r="G1614" i="18"/>
  <c r="H1614" i="18"/>
  <c r="I1614" i="18"/>
  <c r="J1614" i="18"/>
  <c r="C1614" i="18"/>
  <c r="K1614" i="18"/>
  <c r="D1614" i="18"/>
  <c r="E1614" i="18"/>
  <c r="L1614" i="18"/>
  <c r="M1614" i="18"/>
  <c r="C4929" i="18"/>
  <c r="K4929" i="18"/>
  <c r="D4929" i="18"/>
  <c r="L4929" i="18"/>
  <c r="E4929" i="18"/>
  <c r="M4929" i="18"/>
  <c r="F4929" i="18"/>
  <c r="G4929" i="18"/>
  <c r="H4929" i="18"/>
  <c r="I4929" i="18"/>
  <c r="J4929" i="18"/>
  <c r="J1061" i="18"/>
  <c r="C1061" i="18"/>
  <c r="K1061" i="18"/>
  <c r="D1061" i="18"/>
  <c r="L1061" i="18"/>
  <c r="E1061" i="18"/>
  <c r="M1061" i="18"/>
  <c r="F1061" i="18"/>
  <c r="G1061" i="18"/>
  <c r="H1061" i="18"/>
  <c r="I1061" i="18"/>
  <c r="J235" i="18"/>
  <c r="C235" i="18"/>
  <c r="K235" i="18"/>
  <c r="F235" i="18"/>
  <c r="G235" i="18"/>
  <c r="H235" i="18"/>
  <c r="M235" i="18"/>
  <c r="D235" i="18"/>
  <c r="E235" i="18"/>
  <c r="L235" i="18"/>
  <c r="I235" i="18"/>
  <c r="D158" i="18"/>
  <c r="L158" i="18"/>
  <c r="E158" i="18"/>
  <c r="M158" i="18"/>
  <c r="H158" i="18"/>
  <c r="K158" i="18"/>
  <c r="F158" i="18"/>
  <c r="J158" i="18"/>
  <c r="C158" i="18"/>
  <c r="I158" i="18"/>
  <c r="G158" i="18"/>
  <c r="G2607" i="18"/>
  <c r="H2607" i="18"/>
  <c r="I2607" i="18"/>
  <c r="J2607" i="18"/>
  <c r="C2607" i="18"/>
  <c r="K2607" i="18"/>
  <c r="D2607" i="18"/>
  <c r="L2607" i="18"/>
  <c r="E2607" i="18"/>
  <c r="M2607" i="18"/>
  <c r="F2607" i="18"/>
  <c r="E4623" i="18"/>
  <c r="M4623" i="18"/>
  <c r="F4623" i="18"/>
  <c r="G4623" i="18"/>
  <c r="H4623" i="18"/>
  <c r="I4623" i="18"/>
  <c r="C4623" i="18"/>
  <c r="K4623" i="18"/>
  <c r="D4623" i="18"/>
  <c r="J4623" i="18"/>
  <c r="L4623" i="18"/>
  <c r="E3101" i="18"/>
  <c r="M3101" i="18"/>
  <c r="F3101" i="18"/>
  <c r="G3101" i="18"/>
  <c r="H3101" i="18"/>
  <c r="I3101" i="18"/>
  <c r="J3101" i="18"/>
  <c r="C3101" i="18"/>
  <c r="K3101" i="18"/>
  <c r="L3101" i="18"/>
  <c r="D3101" i="18"/>
  <c r="J970" i="18"/>
  <c r="E970" i="18"/>
  <c r="M970" i="18"/>
  <c r="F970" i="18"/>
  <c r="G970" i="18"/>
  <c r="I970" i="18"/>
  <c r="D970" i="18"/>
  <c r="H970" i="18"/>
  <c r="K970" i="18"/>
  <c r="L970" i="18"/>
  <c r="C970" i="18"/>
  <c r="H1259" i="18"/>
  <c r="J1259" i="18"/>
  <c r="C1259" i="18"/>
  <c r="K1259" i="18"/>
  <c r="D1259" i="18"/>
  <c r="L1259" i="18"/>
  <c r="E1259" i="18"/>
  <c r="M1259" i="18"/>
  <c r="G1259" i="18"/>
  <c r="I1259" i="18"/>
  <c r="F1259" i="18"/>
  <c r="I3869" i="18"/>
  <c r="J3869" i="18"/>
  <c r="C3869" i="18"/>
  <c r="K3869" i="18"/>
  <c r="D3869" i="18"/>
  <c r="L3869" i="18"/>
  <c r="E3869" i="18"/>
  <c r="M3869" i="18"/>
  <c r="F3869" i="18"/>
  <c r="H3869" i="18"/>
  <c r="G3869" i="18"/>
  <c r="E1646" i="18"/>
  <c r="M1646" i="18"/>
  <c r="F1646" i="18"/>
  <c r="G1646" i="18"/>
  <c r="H1646" i="18"/>
  <c r="I1646" i="18"/>
  <c r="J1646" i="18"/>
  <c r="C1646" i="18"/>
  <c r="K1646" i="18"/>
  <c r="D1646" i="18"/>
  <c r="L1646" i="18"/>
  <c r="G5141" i="18"/>
  <c r="H5141" i="18"/>
  <c r="I5141" i="18"/>
  <c r="J5141" i="18"/>
  <c r="C5141" i="18"/>
  <c r="K5141" i="18"/>
  <c r="D5141" i="18"/>
  <c r="L5141" i="18"/>
  <c r="E5141" i="18"/>
  <c r="F5141" i="18"/>
  <c r="M5141" i="18"/>
  <c r="G4512" i="18"/>
  <c r="H4512" i="18"/>
  <c r="I4512" i="18"/>
  <c r="J4512" i="18"/>
  <c r="C4512" i="18"/>
  <c r="K4512" i="18"/>
  <c r="D4512" i="18"/>
  <c r="L4512" i="18"/>
  <c r="F4512" i="18"/>
  <c r="E4512" i="18"/>
  <c r="M4512" i="18"/>
  <c r="H41" i="18"/>
  <c r="I41" i="18"/>
  <c r="D41" i="18"/>
  <c r="L41" i="18"/>
  <c r="M41" i="18"/>
  <c r="F41" i="18"/>
  <c r="J41" i="18"/>
  <c r="K41" i="18"/>
  <c r="C41" i="18"/>
  <c r="E41" i="18"/>
  <c r="G41" i="18"/>
  <c r="H2754" i="18"/>
  <c r="I2754" i="18"/>
  <c r="J2754" i="18"/>
  <c r="C2754" i="18"/>
  <c r="K2754" i="18"/>
  <c r="D2754" i="18"/>
  <c r="L2754" i="18"/>
  <c r="E2754" i="18"/>
  <c r="M2754" i="18"/>
  <c r="F2754" i="18"/>
  <c r="G2754" i="18"/>
  <c r="C965" i="18"/>
  <c r="K965" i="18"/>
  <c r="F965" i="18"/>
  <c r="G965" i="18"/>
  <c r="H965" i="18"/>
  <c r="J965" i="18"/>
  <c r="E965" i="18"/>
  <c r="I965" i="18"/>
  <c r="L965" i="18"/>
  <c r="M965" i="18"/>
  <c r="D965" i="18"/>
  <c r="C3638" i="18"/>
  <c r="K3638" i="18"/>
  <c r="D3638" i="18"/>
  <c r="L3638" i="18"/>
  <c r="E3638" i="18"/>
  <c r="M3638" i="18"/>
  <c r="F3638" i="18"/>
  <c r="G3638" i="18"/>
  <c r="H3638" i="18"/>
  <c r="J3638" i="18"/>
  <c r="I3638" i="18"/>
  <c r="E3833" i="18"/>
  <c r="M3833" i="18"/>
  <c r="F3833" i="18"/>
  <c r="G3833" i="18"/>
  <c r="H3833" i="18"/>
  <c r="I3833" i="18"/>
  <c r="J3833" i="18"/>
  <c r="D3833" i="18"/>
  <c r="L3833" i="18"/>
  <c r="C3833" i="18"/>
  <c r="K3833" i="18"/>
  <c r="G5836" i="18"/>
  <c r="H5836" i="18"/>
  <c r="I5836" i="18"/>
  <c r="J5836" i="18"/>
  <c r="C5836" i="18"/>
  <c r="K5836" i="18"/>
  <c r="D5836" i="18"/>
  <c r="L5836" i="18"/>
  <c r="M5836" i="18"/>
  <c r="F5836" i="18"/>
  <c r="E5836" i="18"/>
  <c r="J4598" i="18"/>
  <c r="C4598" i="18"/>
  <c r="K4598" i="18"/>
  <c r="D4598" i="18"/>
  <c r="L4598" i="18"/>
  <c r="E4598" i="18"/>
  <c r="M4598" i="18"/>
  <c r="F4598" i="18"/>
  <c r="H4598" i="18"/>
  <c r="G4598" i="18"/>
  <c r="I4598" i="18"/>
  <c r="G3839" i="18"/>
  <c r="H3839" i="18"/>
  <c r="I3839" i="18"/>
  <c r="J3839" i="18"/>
  <c r="C3839" i="18"/>
  <c r="K3839" i="18"/>
  <c r="D3839" i="18"/>
  <c r="L3839" i="18"/>
  <c r="F3839" i="18"/>
  <c r="M3839" i="18"/>
  <c r="E3839" i="18"/>
  <c r="D3593" i="18"/>
  <c r="L3593" i="18"/>
  <c r="E3593" i="18"/>
  <c r="M3593" i="18"/>
  <c r="F3593" i="18"/>
  <c r="G3593" i="18"/>
  <c r="H3593" i="18"/>
  <c r="I3593" i="18"/>
  <c r="J3593" i="18"/>
  <c r="C3593" i="18"/>
  <c r="K3593" i="18"/>
  <c r="H3429" i="18"/>
  <c r="I3429" i="18"/>
  <c r="J3429" i="18"/>
  <c r="C3429" i="18"/>
  <c r="K3429" i="18"/>
  <c r="D3429" i="18"/>
  <c r="L3429" i="18"/>
  <c r="E3429" i="18"/>
  <c r="M3429" i="18"/>
  <c r="F3429" i="18"/>
  <c r="G3429" i="18"/>
  <c r="F2416" i="18"/>
  <c r="G2416" i="18"/>
  <c r="H2416" i="18"/>
  <c r="I2416" i="18"/>
  <c r="J2416" i="18"/>
  <c r="C2416" i="18"/>
  <c r="K2416" i="18"/>
  <c r="D2416" i="18"/>
  <c r="L2416" i="18"/>
  <c r="E2416" i="18"/>
  <c r="M2416" i="18"/>
  <c r="J2840" i="18"/>
  <c r="C2840" i="18"/>
  <c r="K2840" i="18"/>
  <c r="D2840" i="18"/>
  <c r="L2840" i="18"/>
  <c r="E2840" i="18"/>
  <c r="M2840" i="18"/>
  <c r="F2840" i="18"/>
  <c r="G2840" i="18"/>
  <c r="H2840" i="18"/>
  <c r="I2840" i="18"/>
  <c r="I2537" i="18"/>
  <c r="J2537" i="18"/>
  <c r="C2537" i="18"/>
  <c r="K2537" i="18"/>
  <c r="D2537" i="18"/>
  <c r="L2537" i="18"/>
  <c r="E2537" i="18"/>
  <c r="M2537" i="18"/>
  <c r="F2537" i="18"/>
  <c r="G2537" i="18"/>
  <c r="H2537" i="18"/>
  <c r="C2535" i="18"/>
  <c r="K2535" i="18"/>
  <c r="D2535" i="18"/>
  <c r="L2535" i="18"/>
  <c r="E2535" i="18"/>
  <c r="M2535" i="18"/>
  <c r="F2535" i="18"/>
  <c r="G2535" i="18"/>
  <c r="H2535" i="18"/>
  <c r="I2535" i="18"/>
  <c r="J2535" i="18"/>
  <c r="C3582" i="18"/>
  <c r="K3582" i="18"/>
  <c r="D3582" i="18"/>
  <c r="L3582" i="18"/>
  <c r="E3582" i="18"/>
  <c r="M3582" i="18"/>
  <c r="F3582" i="18"/>
  <c r="G3582" i="18"/>
  <c r="H3582" i="18"/>
  <c r="I3582" i="18"/>
  <c r="J3582" i="18"/>
  <c r="G4240" i="18"/>
  <c r="H4240" i="18"/>
  <c r="I4240" i="18"/>
  <c r="J4240" i="18"/>
  <c r="C4240" i="18"/>
  <c r="K4240" i="18"/>
  <c r="D4240" i="18"/>
  <c r="L4240" i="18"/>
  <c r="F4240" i="18"/>
  <c r="E4240" i="18"/>
  <c r="M4240" i="18"/>
  <c r="J5741" i="18"/>
  <c r="C5741" i="18"/>
  <c r="K5741" i="18"/>
  <c r="D5741" i="18"/>
  <c r="L5741" i="18"/>
  <c r="E5741" i="18"/>
  <c r="M5741" i="18"/>
  <c r="F5741" i="18"/>
  <c r="G5741" i="18"/>
  <c r="H5741" i="18"/>
  <c r="I5741" i="18"/>
  <c r="H3206" i="18"/>
  <c r="I3206" i="18"/>
  <c r="J3206" i="18"/>
  <c r="C3206" i="18"/>
  <c r="K3206" i="18"/>
  <c r="D3206" i="18"/>
  <c r="L3206" i="18"/>
  <c r="E3206" i="18"/>
  <c r="M3206" i="18"/>
  <c r="F3206" i="18"/>
  <c r="G3206" i="18"/>
  <c r="G358" i="18"/>
  <c r="H358" i="18"/>
  <c r="C358" i="18"/>
  <c r="K358" i="18"/>
  <c r="M358" i="18"/>
  <c r="F358" i="18"/>
  <c r="D358" i="18"/>
  <c r="E358" i="18"/>
  <c r="L358" i="18"/>
  <c r="I358" i="18"/>
  <c r="J358" i="18"/>
  <c r="H4563" i="18"/>
  <c r="I4563" i="18"/>
  <c r="J4563" i="18"/>
  <c r="C4563" i="18"/>
  <c r="K4563" i="18"/>
  <c r="D4563" i="18"/>
  <c r="L4563" i="18"/>
  <c r="E4563" i="18"/>
  <c r="M4563" i="18"/>
  <c r="G4563" i="18"/>
  <c r="F4563" i="18"/>
  <c r="I4891" i="18"/>
  <c r="J4891" i="18"/>
  <c r="C4891" i="18"/>
  <c r="K4891" i="18"/>
  <c r="D4891" i="18"/>
  <c r="L4891" i="18"/>
  <c r="E4891" i="18"/>
  <c r="M4891" i="18"/>
  <c r="F4891" i="18"/>
  <c r="G4891" i="18"/>
  <c r="H4891" i="18"/>
  <c r="C2519" i="18"/>
  <c r="K2519" i="18"/>
  <c r="D2519" i="18"/>
  <c r="L2519" i="18"/>
  <c r="E2519" i="18"/>
  <c r="M2519" i="18"/>
  <c r="F2519" i="18"/>
  <c r="G2519" i="18"/>
  <c r="H2519" i="18"/>
  <c r="I2519" i="18"/>
  <c r="J2519" i="18"/>
  <c r="F4301" i="18"/>
  <c r="G4301" i="18"/>
  <c r="H4301" i="18"/>
  <c r="I4301" i="18"/>
  <c r="J4301" i="18"/>
  <c r="C4301" i="18"/>
  <c r="K4301" i="18"/>
  <c r="E4301" i="18"/>
  <c r="M4301" i="18"/>
  <c r="D4301" i="18"/>
  <c r="L4301" i="18"/>
  <c r="F4069" i="18"/>
  <c r="G4069" i="18"/>
  <c r="H4069" i="18"/>
  <c r="I4069" i="18"/>
  <c r="J4069" i="18"/>
  <c r="C4069" i="18"/>
  <c r="K4069" i="18"/>
  <c r="E4069" i="18"/>
  <c r="M4069" i="18"/>
  <c r="D4069" i="18"/>
  <c r="L4069" i="18"/>
  <c r="H2818" i="18"/>
  <c r="I2818" i="18"/>
  <c r="J2818" i="18"/>
  <c r="C2818" i="18"/>
  <c r="K2818" i="18"/>
  <c r="D2818" i="18"/>
  <c r="L2818" i="18"/>
  <c r="E2818" i="18"/>
  <c r="M2818" i="18"/>
  <c r="F2818" i="18"/>
  <c r="G2818" i="18"/>
  <c r="E278" i="18"/>
  <c r="M278" i="18"/>
  <c r="G278" i="18"/>
  <c r="H278" i="18"/>
  <c r="I278" i="18"/>
  <c r="C278" i="18"/>
  <c r="K278" i="18"/>
  <c r="D278" i="18"/>
  <c r="F278" i="18"/>
  <c r="J278" i="18"/>
  <c r="L278" i="18"/>
  <c r="E550" i="18"/>
  <c r="M550" i="18"/>
  <c r="F550" i="18"/>
  <c r="I550" i="18"/>
  <c r="H550" i="18"/>
  <c r="K550" i="18"/>
  <c r="L550" i="18"/>
  <c r="D550" i="18"/>
  <c r="C550" i="18"/>
  <c r="G550" i="18"/>
  <c r="J550" i="18"/>
  <c r="F1358" i="18"/>
  <c r="G1358" i="18"/>
  <c r="H1358" i="18"/>
  <c r="I1358" i="18"/>
  <c r="J1358" i="18"/>
  <c r="C1358" i="18"/>
  <c r="K1358" i="18"/>
  <c r="E1358" i="18"/>
  <c r="M1358" i="18"/>
  <c r="D1358" i="18"/>
  <c r="L1358" i="18"/>
  <c r="C5872" i="18"/>
  <c r="K5872" i="18"/>
  <c r="D5872" i="18"/>
  <c r="L5872" i="18"/>
  <c r="E5872" i="18"/>
  <c r="M5872" i="18"/>
  <c r="F5872" i="18"/>
  <c r="G5872" i="18"/>
  <c r="H5872" i="18"/>
  <c r="I5872" i="18"/>
  <c r="J5872" i="18"/>
  <c r="C125" i="18"/>
  <c r="K125" i="18"/>
  <c r="D125" i="18"/>
  <c r="L125" i="18"/>
  <c r="G125" i="18"/>
  <c r="H125" i="18"/>
  <c r="I125" i="18"/>
  <c r="F125" i="18"/>
  <c r="J125" i="18"/>
  <c r="M125" i="18"/>
  <c r="E125" i="18"/>
  <c r="D3814" i="18"/>
  <c r="L3814" i="18"/>
  <c r="E3814" i="18"/>
  <c r="M3814" i="18"/>
  <c r="F3814" i="18"/>
  <c r="G3814" i="18"/>
  <c r="H3814" i="18"/>
  <c r="I3814" i="18"/>
  <c r="C3814" i="18"/>
  <c r="K3814" i="18"/>
  <c r="J3814" i="18"/>
  <c r="I1190" i="18"/>
  <c r="C1190" i="18"/>
  <c r="K1190" i="18"/>
  <c r="D1190" i="18"/>
  <c r="L1190" i="18"/>
  <c r="E1190" i="18"/>
  <c r="M1190" i="18"/>
  <c r="F1190" i="18"/>
  <c r="G1190" i="18"/>
  <c r="H1190" i="18"/>
  <c r="J1190" i="18"/>
  <c r="E1630" i="18"/>
  <c r="M1630" i="18"/>
  <c r="F1630" i="18"/>
  <c r="G1630" i="18"/>
  <c r="H1630" i="18"/>
  <c r="I1630" i="18"/>
  <c r="J1630" i="18"/>
  <c r="C1630" i="18"/>
  <c r="K1630" i="18"/>
  <c r="D1630" i="18"/>
  <c r="L1630" i="18"/>
  <c r="C4761" i="18"/>
  <c r="K4761" i="18"/>
  <c r="D4761" i="18"/>
  <c r="L4761" i="18"/>
  <c r="E4761" i="18"/>
  <c r="M4761" i="18"/>
  <c r="F4761" i="18"/>
  <c r="G4761" i="18"/>
  <c r="I4761" i="18"/>
  <c r="H4761" i="18"/>
  <c r="J4761" i="18"/>
  <c r="F2129" i="18"/>
  <c r="G2129" i="18"/>
  <c r="H2129" i="18"/>
  <c r="I2129" i="18"/>
  <c r="J2129" i="18"/>
  <c r="C2129" i="18"/>
  <c r="K2129" i="18"/>
  <c r="D2129" i="18"/>
  <c r="L2129" i="18"/>
  <c r="E2129" i="18"/>
  <c r="M2129" i="18"/>
  <c r="D201" i="18"/>
  <c r="L201" i="18"/>
  <c r="E201" i="18"/>
  <c r="M201" i="18"/>
  <c r="H201" i="18"/>
  <c r="F201" i="18"/>
  <c r="J201" i="18"/>
  <c r="K201" i="18"/>
  <c r="I201" i="18"/>
  <c r="C201" i="18"/>
  <c r="G201" i="18"/>
  <c r="H3070" i="18"/>
  <c r="I3070" i="18"/>
  <c r="J3070" i="18"/>
  <c r="C3070" i="18"/>
  <c r="K3070" i="18"/>
  <c r="D3070" i="18"/>
  <c r="L3070" i="18"/>
  <c r="E3070" i="18"/>
  <c r="M3070" i="18"/>
  <c r="F3070" i="18"/>
  <c r="G3070" i="18"/>
  <c r="E392" i="18"/>
  <c r="M392" i="18"/>
  <c r="F392" i="18"/>
  <c r="I392" i="18"/>
  <c r="G392" i="18"/>
  <c r="H392" i="18"/>
  <c r="L392" i="18"/>
  <c r="K392" i="18"/>
  <c r="D392" i="18"/>
  <c r="J392" i="18"/>
  <c r="C392" i="18"/>
  <c r="J4201" i="18"/>
  <c r="C4201" i="18"/>
  <c r="K4201" i="18"/>
  <c r="D4201" i="18"/>
  <c r="L4201" i="18"/>
  <c r="E4201" i="18"/>
  <c r="M4201" i="18"/>
  <c r="F4201" i="18"/>
  <c r="G4201" i="18"/>
  <c r="I4201" i="18"/>
  <c r="H4201" i="18"/>
  <c r="D2099" i="18"/>
  <c r="L2099" i="18"/>
  <c r="E2099" i="18"/>
  <c r="M2099" i="18"/>
  <c r="F2099" i="18"/>
  <c r="G2099" i="18"/>
  <c r="H2099" i="18"/>
  <c r="I2099" i="18"/>
  <c r="J2099" i="18"/>
  <c r="C2099" i="18"/>
  <c r="K2099" i="18"/>
  <c r="G4424" i="18"/>
  <c r="H4424" i="18"/>
  <c r="I4424" i="18"/>
  <c r="J4424" i="18"/>
  <c r="C4424" i="18"/>
  <c r="K4424" i="18"/>
  <c r="D4424" i="18"/>
  <c r="L4424" i="18"/>
  <c r="F4424" i="18"/>
  <c r="E4424" i="18"/>
  <c r="M4424" i="18"/>
  <c r="I224" i="18"/>
  <c r="J224" i="18"/>
  <c r="E224" i="18"/>
  <c r="M224" i="18"/>
  <c r="H224" i="18"/>
  <c r="C224" i="18"/>
  <c r="D224" i="18"/>
  <c r="K224" i="18"/>
  <c r="L224" i="18"/>
  <c r="F224" i="18"/>
  <c r="G224" i="18"/>
  <c r="D3958" i="18"/>
  <c r="L3958" i="18"/>
  <c r="E3958" i="18"/>
  <c r="M3958" i="18"/>
  <c r="F3958" i="18"/>
  <c r="G3958" i="18"/>
  <c r="H3958" i="18"/>
  <c r="I3958" i="18"/>
  <c r="C3958" i="18"/>
  <c r="K3958" i="18"/>
  <c r="J3958" i="18"/>
  <c r="G5420" i="18"/>
  <c r="H5420" i="18"/>
  <c r="I5420" i="18"/>
  <c r="J5420" i="18"/>
  <c r="C5420" i="18"/>
  <c r="K5420" i="18"/>
  <c r="D5420" i="18"/>
  <c r="L5420" i="18"/>
  <c r="E5420" i="18"/>
  <c r="M5420" i="18"/>
  <c r="F5420" i="18"/>
  <c r="C1720" i="18"/>
  <c r="K1720" i="18"/>
  <c r="D1720" i="18"/>
  <c r="L1720" i="18"/>
  <c r="E1720" i="18"/>
  <c r="M1720" i="18"/>
  <c r="F1720" i="18"/>
  <c r="G1720" i="18"/>
  <c r="H1720" i="18"/>
  <c r="I1720" i="18"/>
  <c r="J1720" i="18"/>
  <c r="H1999" i="18"/>
  <c r="I1999" i="18"/>
  <c r="J1999" i="18"/>
  <c r="C1999" i="18"/>
  <c r="K1999" i="18"/>
  <c r="D1999" i="18"/>
  <c r="L1999" i="18"/>
  <c r="E1999" i="18"/>
  <c r="M1999" i="18"/>
  <c r="F1999" i="18"/>
  <c r="G1999" i="18"/>
  <c r="F5833" i="18"/>
  <c r="G5833" i="18"/>
  <c r="H5833" i="18"/>
  <c r="I5833" i="18"/>
  <c r="J5833" i="18"/>
  <c r="C5833" i="18"/>
  <c r="K5833" i="18"/>
  <c r="D5833" i="18"/>
  <c r="E5833" i="18"/>
  <c r="M5833" i="18"/>
  <c r="L5833" i="18"/>
  <c r="I4326" i="18"/>
  <c r="J4326" i="18"/>
  <c r="C4326" i="18"/>
  <c r="K4326" i="18"/>
  <c r="D4326" i="18"/>
  <c r="L4326" i="18"/>
  <c r="E4326" i="18"/>
  <c r="M4326" i="18"/>
  <c r="F4326" i="18"/>
  <c r="H4326" i="18"/>
  <c r="G4326" i="18"/>
  <c r="E4647" i="18"/>
  <c r="M4647" i="18"/>
  <c r="F4647" i="18"/>
  <c r="G4647" i="18"/>
  <c r="H4647" i="18"/>
  <c r="I4647" i="18"/>
  <c r="C4647" i="18"/>
  <c r="K4647" i="18"/>
  <c r="D4647" i="18"/>
  <c r="J4647" i="18"/>
  <c r="L4647" i="18"/>
  <c r="G3687" i="18"/>
  <c r="H3687" i="18"/>
  <c r="I3687" i="18"/>
  <c r="J3687" i="18"/>
  <c r="C3687" i="18"/>
  <c r="K3687" i="18"/>
  <c r="D3687" i="18"/>
  <c r="L3687" i="18"/>
  <c r="F3687" i="18"/>
  <c r="E3687" i="18"/>
  <c r="M3687" i="18"/>
  <c r="F3692" i="18"/>
  <c r="G3692" i="18"/>
  <c r="H3692" i="18"/>
  <c r="I3692" i="18"/>
  <c r="J3692" i="18"/>
  <c r="C3692" i="18"/>
  <c r="K3692" i="18"/>
  <c r="E3692" i="18"/>
  <c r="M3692" i="18"/>
  <c r="D3692" i="18"/>
  <c r="L3692" i="18"/>
  <c r="F993" i="18"/>
  <c r="G993" i="18"/>
  <c r="H993" i="18"/>
  <c r="I993" i="18"/>
  <c r="J993" i="18"/>
  <c r="C993" i="18"/>
  <c r="K993" i="18"/>
  <c r="D993" i="18"/>
  <c r="L993" i="18"/>
  <c r="M993" i="18"/>
  <c r="E993" i="18"/>
  <c r="G1345" i="18"/>
  <c r="H1345" i="18"/>
  <c r="I1345" i="18"/>
  <c r="J1345" i="18"/>
  <c r="C1345" i="18"/>
  <c r="K1345" i="18"/>
  <c r="D1345" i="18"/>
  <c r="L1345" i="18"/>
  <c r="F1345" i="18"/>
  <c r="E1345" i="18"/>
  <c r="M1345" i="18"/>
  <c r="H2802" i="18"/>
  <c r="I2802" i="18"/>
  <c r="J2802" i="18"/>
  <c r="C2802" i="18"/>
  <c r="K2802" i="18"/>
  <c r="D2802" i="18"/>
  <c r="L2802" i="18"/>
  <c r="E2802" i="18"/>
  <c r="M2802" i="18"/>
  <c r="F2802" i="18"/>
  <c r="G2802" i="18"/>
  <c r="D5339" i="18"/>
  <c r="L5339" i="18"/>
  <c r="E5339" i="18"/>
  <c r="M5339" i="18"/>
  <c r="F5339" i="18"/>
  <c r="G5339" i="18"/>
  <c r="H5339" i="18"/>
  <c r="I5339" i="18"/>
  <c r="J5339" i="18"/>
  <c r="C5339" i="18"/>
  <c r="K5339" i="18"/>
  <c r="E1114" i="18"/>
  <c r="M1114" i="18"/>
  <c r="G1114" i="18"/>
  <c r="H1114" i="18"/>
  <c r="I1114" i="18"/>
  <c r="J1114" i="18"/>
  <c r="C1114" i="18"/>
  <c r="K1114" i="18"/>
  <c r="D1114" i="18"/>
  <c r="F1114" i="18"/>
  <c r="L1114" i="18"/>
  <c r="G825" i="18"/>
  <c r="J825" i="18"/>
  <c r="C825" i="18"/>
  <c r="K825" i="18"/>
  <c r="D825" i="18"/>
  <c r="L825" i="18"/>
  <c r="F825" i="18"/>
  <c r="M825" i="18"/>
  <c r="E825" i="18"/>
  <c r="H825" i="18"/>
  <c r="I825" i="18"/>
  <c r="I127" i="18"/>
  <c r="J127" i="18"/>
  <c r="E127" i="18"/>
  <c r="M127" i="18"/>
  <c r="G127" i="18"/>
  <c r="H127" i="18"/>
  <c r="C127" i="18"/>
  <c r="D127" i="18"/>
  <c r="F127" i="18"/>
  <c r="K127" i="18"/>
  <c r="L127" i="18"/>
  <c r="C5336" i="18"/>
  <c r="K5336" i="18"/>
  <c r="D5336" i="18"/>
  <c r="L5336" i="18"/>
  <c r="E5336" i="18"/>
  <c r="M5336" i="18"/>
  <c r="F5336" i="18"/>
  <c r="G5336" i="18"/>
  <c r="H5336" i="18"/>
  <c r="I5336" i="18"/>
  <c r="J5336" i="18"/>
  <c r="J1137" i="18"/>
  <c r="D1137" i="18"/>
  <c r="L1137" i="18"/>
  <c r="E1137" i="18"/>
  <c r="M1137" i="18"/>
  <c r="F1137" i="18"/>
  <c r="G1137" i="18"/>
  <c r="H1137" i="18"/>
  <c r="C1137" i="18"/>
  <c r="I1137" i="18"/>
  <c r="K1137" i="18"/>
  <c r="E6043" i="18"/>
  <c r="M6043" i="18"/>
  <c r="F6043" i="18"/>
  <c r="G6043" i="18"/>
  <c r="H6043" i="18"/>
  <c r="I6043" i="18"/>
  <c r="J6043" i="18"/>
  <c r="D6043" i="18"/>
  <c r="L6043" i="18"/>
  <c r="C6043" i="18"/>
  <c r="K6043" i="18"/>
  <c r="J4830" i="18"/>
  <c r="C4830" i="18"/>
  <c r="K4830" i="18"/>
  <c r="D4830" i="18"/>
  <c r="L4830" i="18"/>
  <c r="E4830" i="18"/>
  <c r="M4830" i="18"/>
  <c r="F4830" i="18"/>
  <c r="G4830" i="18"/>
  <c r="H4830" i="18"/>
  <c r="I4830" i="18"/>
  <c r="F734" i="18"/>
  <c r="I734" i="18"/>
  <c r="J734" i="18"/>
  <c r="C734" i="18"/>
  <c r="K734" i="18"/>
  <c r="E734" i="18"/>
  <c r="M734" i="18"/>
  <c r="D734" i="18"/>
  <c r="G734" i="18"/>
  <c r="H734" i="18"/>
  <c r="L734" i="18"/>
  <c r="G3618" i="18"/>
  <c r="H3618" i="18"/>
  <c r="I3618" i="18"/>
  <c r="J3618" i="18"/>
  <c r="C3618" i="18"/>
  <c r="K3618" i="18"/>
  <c r="D3618" i="18"/>
  <c r="L3618" i="18"/>
  <c r="E3618" i="18"/>
  <c r="F3618" i="18"/>
  <c r="M3618" i="18"/>
  <c r="I767" i="18"/>
  <c r="D767" i="18"/>
  <c r="L767" i="18"/>
  <c r="E767" i="18"/>
  <c r="M767" i="18"/>
  <c r="F767" i="18"/>
  <c r="H767" i="18"/>
  <c r="J767" i="18"/>
  <c r="K767" i="18"/>
  <c r="G767" i="18"/>
  <c r="C767" i="18"/>
  <c r="G194" i="18"/>
  <c r="H194" i="18"/>
  <c r="C194" i="18"/>
  <c r="K194" i="18"/>
  <c r="M194" i="18"/>
  <c r="F194" i="18"/>
  <c r="L194" i="18"/>
  <c r="D194" i="18"/>
  <c r="I194" i="18"/>
  <c r="E194" i="18"/>
  <c r="J194" i="18"/>
  <c r="I6071" i="18"/>
  <c r="J6071" i="18"/>
  <c r="C6071" i="18"/>
  <c r="K6071" i="18"/>
  <c r="D6071" i="18"/>
  <c r="L6071" i="18"/>
  <c r="E6071" i="18"/>
  <c r="M6071" i="18"/>
  <c r="F6071" i="18"/>
  <c r="H6071" i="18"/>
  <c r="G6071" i="18"/>
  <c r="H2890" i="18"/>
  <c r="I2890" i="18"/>
  <c r="J2890" i="18"/>
  <c r="C2890" i="18"/>
  <c r="K2890" i="18"/>
  <c r="D2890" i="18"/>
  <c r="L2890" i="18"/>
  <c r="E2890" i="18"/>
  <c r="M2890" i="18"/>
  <c r="F2890" i="18"/>
  <c r="G2890" i="18"/>
  <c r="G3807" i="18"/>
  <c r="H3807" i="18"/>
  <c r="I3807" i="18"/>
  <c r="J3807" i="18"/>
  <c r="C3807" i="18"/>
  <c r="K3807" i="18"/>
  <c r="D3807" i="18"/>
  <c r="L3807" i="18"/>
  <c r="F3807" i="18"/>
  <c r="E3807" i="18"/>
  <c r="M3807" i="18"/>
  <c r="I4102" i="18"/>
  <c r="J4102" i="18"/>
  <c r="C4102" i="18"/>
  <c r="K4102" i="18"/>
  <c r="D4102" i="18"/>
  <c r="L4102" i="18"/>
  <c r="E4102" i="18"/>
  <c r="M4102" i="18"/>
  <c r="F4102" i="18"/>
  <c r="H4102" i="18"/>
  <c r="G4102" i="18"/>
  <c r="J3084" i="18"/>
  <c r="C3084" i="18"/>
  <c r="K3084" i="18"/>
  <c r="D3084" i="18"/>
  <c r="L3084" i="18"/>
  <c r="E3084" i="18"/>
  <c r="M3084" i="18"/>
  <c r="F3084" i="18"/>
  <c r="G3084" i="18"/>
  <c r="H3084" i="18"/>
  <c r="I3084" i="18"/>
  <c r="J4081" i="18"/>
  <c r="C4081" i="18"/>
  <c r="K4081" i="18"/>
  <c r="D4081" i="18"/>
  <c r="L4081" i="18"/>
  <c r="E4081" i="18"/>
  <c r="M4081" i="18"/>
  <c r="F4081" i="18"/>
  <c r="G4081" i="18"/>
  <c r="I4081" i="18"/>
  <c r="H4081" i="18"/>
  <c r="E2413" i="18"/>
  <c r="M2413" i="18"/>
  <c r="F2413" i="18"/>
  <c r="G2413" i="18"/>
  <c r="H2413" i="18"/>
  <c r="I2413" i="18"/>
  <c r="J2413" i="18"/>
  <c r="C2413" i="18"/>
  <c r="K2413" i="18"/>
  <c r="D2413" i="18"/>
  <c r="L2413" i="18"/>
  <c r="H796" i="18"/>
  <c r="C796" i="18"/>
  <c r="K796" i="18"/>
  <c r="D796" i="18"/>
  <c r="L796" i="18"/>
  <c r="E796" i="18"/>
  <c r="M796" i="18"/>
  <c r="G796" i="18"/>
  <c r="I796" i="18"/>
  <c r="F796" i="18"/>
  <c r="J796" i="18"/>
  <c r="D4844" i="18"/>
  <c r="L4844" i="18"/>
  <c r="E4844" i="18"/>
  <c r="M4844" i="18"/>
  <c r="F4844" i="18"/>
  <c r="G4844" i="18"/>
  <c r="H4844" i="18"/>
  <c r="I4844" i="18"/>
  <c r="J4844" i="18"/>
  <c r="C4844" i="18"/>
  <c r="K4844" i="18"/>
  <c r="J1909" i="18"/>
  <c r="C1909" i="18"/>
  <c r="K1909" i="18"/>
  <c r="D1909" i="18"/>
  <c r="L1909" i="18"/>
  <c r="E1909" i="18"/>
  <c r="M1909" i="18"/>
  <c r="F1909" i="18"/>
  <c r="G1909" i="18"/>
  <c r="H1909" i="18"/>
  <c r="I1909" i="18"/>
  <c r="F3599" i="18"/>
  <c r="G3599" i="18"/>
  <c r="H3599" i="18"/>
  <c r="I3599" i="18"/>
  <c r="J3599" i="18"/>
  <c r="C3599" i="18"/>
  <c r="K3599" i="18"/>
  <c r="L3599" i="18"/>
  <c r="M3599" i="18"/>
  <c r="E3599" i="18"/>
  <c r="D3599" i="18"/>
  <c r="E3380" i="18"/>
  <c r="M3380" i="18"/>
  <c r="F3380" i="18"/>
  <c r="G3380" i="18"/>
  <c r="H3380" i="18"/>
  <c r="I3380" i="18"/>
  <c r="J3380" i="18"/>
  <c r="C3380" i="18"/>
  <c r="K3380" i="18"/>
  <c r="D3380" i="18"/>
  <c r="L3380" i="18"/>
  <c r="H1823" i="18"/>
  <c r="I1823" i="18"/>
  <c r="C1823" i="18"/>
  <c r="K1823" i="18"/>
  <c r="E1823" i="18"/>
  <c r="F1823" i="18"/>
  <c r="G1823" i="18"/>
  <c r="J1823" i="18"/>
  <c r="L1823" i="18"/>
  <c r="M1823" i="18"/>
  <c r="D1823" i="18"/>
  <c r="J1346" i="18"/>
  <c r="C1346" i="18"/>
  <c r="K1346" i="18"/>
  <c r="D1346" i="18"/>
  <c r="L1346" i="18"/>
  <c r="E1346" i="18"/>
  <c r="M1346" i="18"/>
  <c r="F1346" i="18"/>
  <c r="G1346" i="18"/>
  <c r="I1346" i="18"/>
  <c r="H1346" i="18"/>
  <c r="I3797" i="18"/>
  <c r="J3797" i="18"/>
  <c r="C3797" i="18"/>
  <c r="K3797" i="18"/>
  <c r="D3797" i="18"/>
  <c r="L3797" i="18"/>
  <c r="E3797" i="18"/>
  <c r="M3797" i="18"/>
  <c r="F3797" i="18"/>
  <c r="H3797" i="18"/>
  <c r="G3797" i="18"/>
  <c r="I2265" i="18"/>
  <c r="J2265" i="18"/>
  <c r="C2265" i="18"/>
  <c r="K2265" i="18"/>
  <c r="D2265" i="18"/>
  <c r="L2265" i="18"/>
  <c r="E2265" i="18"/>
  <c r="M2265" i="18"/>
  <c r="F2265" i="18"/>
  <c r="G2265" i="18"/>
  <c r="H2265" i="18"/>
  <c r="F2860" i="18"/>
  <c r="G2860" i="18"/>
  <c r="H2860" i="18"/>
  <c r="I2860" i="18"/>
  <c r="J2860" i="18"/>
  <c r="C2860" i="18"/>
  <c r="K2860" i="18"/>
  <c r="D2860" i="18"/>
  <c r="L2860" i="18"/>
  <c r="E2860" i="18"/>
  <c r="M2860" i="18"/>
  <c r="G5508" i="18"/>
  <c r="H5508" i="18"/>
  <c r="I5508" i="18"/>
  <c r="J5508" i="18"/>
  <c r="C5508" i="18"/>
  <c r="K5508" i="18"/>
  <c r="D5508" i="18"/>
  <c r="L5508" i="18"/>
  <c r="E5508" i="18"/>
  <c r="M5508" i="18"/>
  <c r="F5508" i="18"/>
  <c r="I4827" i="18"/>
  <c r="J4827" i="18"/>
  <c r="C4827" i="18"/>
  <c r="K4827" i="18"/>
  <c r="D4827" i="18"/>
  <c r="L4827" i="18"/>
  <c r="E4827" i="18"/>
  <c r="M4827" i="18"/>
  <c r="F4827" i="18"/>
  <c r="G4827" i="18"/>
  <c r="H4827" i="18"/>
  <c r="J4177" i="18"/>
  <c r="C4177" i="18"/>
  <c r="K4177" i="18"/>
  <c r="D4177" i="18"/>
  <c r="L4177" i="18"/>
  <c r="E4177" i="18"/>
  <c r="M4177" i="18"/>
  <c r="F4177" i="18"/>
  <c r="G4177" i="18"/>
  <c r="I4177" i="18"/>
  <c r="H4177" i="18"/>
  <c r="I799" i="18"/>
  <c r="D799" i="18"/>
  <c r="L799" i="18"/>
  <c r="E799" i="18"/>
  <c r="M799" i="18"/>
  <c r="F799" i="18"/>
  <c r="H799" i="18"/>
  <c r="K799" i="18"/>
  <c r="C799" i="18"/>
  <c r="J799" i="18"/>
  <c r="G799" i="18"/>
  <c r="C1872" i="18"/>
  <c r="K1872" i="18"/>
  <c r="D1872" i="18"/>
  <c r="L1872" i="18"/>
  <c r="E1872" i="18"/>
  <c r="M1872" i="18"/>
  <c r="F1872" i="18"/>
  <c r="G1872" i="18"/>
  <c r="H1872" i="18"/>
  <c r="I1872" i="18"/>
  <c r="J1872" i="18"/>
  <c r="E718" i="18"/>
  <c r="M718" i="18"/>
  <c r="F718" i="18"/>
  <c r="H718" i="18"/>
  <c r="I718" i="18"/>
  <c r="K718" i="18"/>
  <c r="C718" i="18"/>
  <c r="D718" i="18"/>
  <c r="J718" i="18"/>
  <c r="G718" i="18"/>
  <c r="L718" i="18"/>
  <c r="G89" i="18"/>
  <c r="H89" i="18"/>
  <c r="C89" i="18"/>
  <c r="K89" i="18"/>
  <c r="D89" i="18"/>
  <c r="I89" i="18"/>
  <c r="E89" i="18"/>
  <c r="F89" i="18"/>
  <c r="J89" i="18"/>
  <c r="L89" i="18"/>
  <c r="M89" i="18"/>
  <c r="E4599" i="18"/>
  <c r="M4599" i="18"/>
  <c r="F4599" i="18"/>
  <c r="G4599" i="18"/>
  <c r="H4599" i="18"/>
  <c r="I4599" i="18"/>
  <c r="C4599" i="18"/>
  <c r="K4599" i="18"/>
  <c r="J4599" i="18"/>
  <c r="L4599" i="18"/>
  <c r="D4599" i="18"/>
  <c r="H4800" i="18"/>
  <c r="I4800" i="18"/>
  <c r="J4800" i="18"/>
  <c r="C4800" i="18"/>
  <c r="K4800" i="18"/>
  <c r="D4800" i="18"/>
  <c r="L4800" i="18"/>
  <c r="F4800" i="18"/>
  <c r="E4800" i="18"/>
  <c r="G4800" i="18"/>
  <c r="M4800" i="18"/>
  <c r="G4072" i="18"/>
  <c r="H4072" i="18"/>
  <c r="I4072" i="18"/>
  <c r="J4072" i="18"/>
  <c r="C4072" i="18"/>
  <c r="K4072" i="18"/>
  <c r="D4072" i="18"/>
  <c r="L4072" i="18"/>
  <c r="F4072" i="18"/>
  <c r="E4072" i="18"/>
  <c r="M4072" i="18"/>
  <c r="D4519" i="18"/>
  <c r="L4519" i="18"/>
  <c r="E4519" i="18"/>
  <c r="M4519" i="18"/>
  <c r="F4519" i="18"/>
  <c r="G4519" i="18"/>
  <c r="H4519" i="18"/>
  <c r="I4519" i="18"/>
  <c r="C4519" i="18"/>
  <c r="K4519" i="18"/>
  <c r="J4519" i="18"/>
  <c r="J1177" i="18"/>
  <c r="D1177" i="18"/>
  <c r="L1177" i="18"/>
  <c r="E1177" i="18"/>
  <c r="M1177" i="18"/>
  <c r="F1177" i="18"/>
  <c r="G1177" i="18"/>
  <c r="H1177" i="18"/>
  <c r="K1177" i="18"/>
  <c r="I1177" i="18"/>
  <c r="C1177" i="18"/>
  <c r="H2310" i="18"/>
  <c r="I2310" i="18"/>
  <c r="J2310" i="18"/>
  <c r="C2310" i="18"/>
  <c r="K2310" i="18"/>
  <c r="D2310" i="18"/>
  <c r="L2310" i="18"/>
  <c r="E2310" i="18"/>
  <c r="M2310" i="18"/>
  <c r="F2310" i="18"/>
  <c r="G2310" i="18"/>
  <c r="E3308" i="18"/>
  <c r="M3308" i="18"/>
  <c r="F3308" i="18"/>
  <c r="G3308" i="18"/>
  <c r="H3308" i="18"/>
  <c r="I3308" i="18"/>
  <c r="J3308" i="18"/>
  <c r="C3308" i="18"/>
  <c r="K3308" i="18"/>
  <c r="D3308" i="18"/>
  <c r="L3308" i="18"/>
  <c r="C5512" i="18"/>
  <c r="K5512" i="18"/>
  <c r="D5512" i="18"/>
  <c r="L5512" i="18"/>
  <c r="E5512" i="18"/>
  <c r="M5512" i="18"/>
  <c r="F5512" i="18"/>
  <c r="G5512" i="18"/>
  <c r="H5512" i="18"/>
  <c r="I5512" i="18"/>
  <c r="J5512" i="18"/>
  <c r="I4771" i="18"/>
  <c r="J4771" i="18"/>
  <c r="C4771" i="18"/>
  <c r="K4771" i="18"/>
  <c r="D4771" i="18"/>
  <c r="L4771" i="18"/>
  <c r="E4771" i="18"/>
  <c r="M4771" i="18"/>
  <c r="G4771" i="18"/>
  <c r="F4771" i="18"/>
  <c r="H4771" i="18"/>
  <c r="F5921" i="18"/>
  <c r="G5921" i="18"/>
  <c r="H5921" i="18"/>
  <c r="I5921" i="18"/>
  <c r="J5921" i="18"/>
  <c r="C5921" i="18"/>
  <c r="K5921" i="18"/>
  <c r="D5921" i="18"/>
  <c r="E5921" i="18"/>
  <c r="L5921" i="18"/>
  <c r="M5921" i="18"/>
  <c r="F958" i="18"/>
  <c r="I958" i="18"/>
  <c r="J958" i="18"/>
  <c r="C958" i="18"/>
  <c r="K958" i="18"/>
  <c r="E958" i="18"/>
  <c r="M958" i="18"/>
  <c r="L958" i="18"/>
  <c r="D958" i="18"/>
  <c r="G958" i="18"/>
  <c r="H958" i="18"/>
  <c r="F2009" i="18"/>
  <c r="G2009" i="18"/>
  <c r="H2009" i="18"/>
  <c r="I2009" i="18"/>
  <c r="J2009" i="18"/>
  <c r="C2009" i="18"/>
  <c r="K2009" i="18"/>
  <c r="D2009" i="18"/>
  <c r="L2009" i="18"/>
  <c r="M2009" i="18"/>
  <c r="E2009" i="18"/>
  <c r="I3749" i="18"/>
  <c r="J3749" i="18"/>
  <c r="C3749" i="18"/>
  <c r="K3749" i="18"/>
  <c r="D3749" i="18"/>
  <c r="L3749" i="18"/>
  <c r="E3749" i="18"/>
  <c r="M3749" i="18"/>
  <c r="F3749" i="18"/>
  <c r="H3749" i="18"/>
  <c r="G3749" i="18"/>
  <c r="H2366" i="18"/>
  <c r="I2366" i="18"/>
  <c r="J2366" i="18"/>
  <c r="C2366" i="18"/>
  <c r="K2366" i="18"/>
  <c r="D2366" i="18"/>
  <c r="L2366" i="18"/>
  <c r="E2366" i="18"/>
  <c r="M2366" i="18"/>
  <c r="F2366" i="18"/>
  <c r="G2366" i="18"/>
  <c r="F3280" i="18"/>
  <c r="G3280" i="18"/>
  <c r="H3280" i="18"/>
  <c r="I3280" i="18"/>
  <c r="J3280" i="18"/>
  <c r="C3280" i="18"/>
  <c r="K3280" i="18"/>
  <c r="D3280" i="18"/>
  <c r="E3280" i="18"/>
  <c r="L3280" i="18"/>
  <c r="M3280" i="18"/>
  <c r="D5100" i="18"/>
  <c r="L5100" i="18"/>
  <c r="E5100" i="18"/>
  <c r="M5100" i="18"/>
  <c r="F5100" i="18"/>
  <c r="G5100" i="18"/>
  <c r="H5100" i="18"/>
  <c r="I5100" i="18"/>
  <c r="J5100" i="18"/>
  <c r="K5100" i="18"/>
  <c r="C5100" i="18"/>
  <c r="C4577" i="18"/>
  <c r="K4577" i="18"/>
  <c r="D4577" i="18"/>
  <c r="L4577" i="18"/>
  <c r="E4577" i="18"/>
  <c r="M4577" i="18"/>
  <c r="F4577" i="18"/>
  <c r="G4577" i="18"/>
  <c r="I4577" i="18"/>
  <c r="H4577" i="18"/>
  <c r="J4577" i="18"/>
  <c r="I2297" i="18"/>
  <c r="J2297" i="18"/>
  <c r="C2297" i="18"/>
  <c r="K2297" i="18"/>
  <c r="D2297" i="18"/>
  <c r="L2297" i="18"/>
  <c r="E2297" i="18"/>
  <c r="M2297" i="18"/>
  <c r="F2297" i="18"/>
  <c r="G2297" i="18"/>
  <c r="H2297" i="18"/>
  <c r="D987" i="18"/>
  <c r="L987" i="18"/>
  <c r="E987" i="18"/>
  <c r="M987" i="18"/>
  <c r="F987" i="18"/>
  <c r="G987" i="18"/>
  <c r="H987" i="18"/>
  <c r="I987" i="18"/>
  <c r="J987" i="18"/>
  <c r="K987" i="18"/>
  <c r="C987" i="18"/>
  <c r="I1455" i="18"/>
  <c r="J1455" i="18"/>
  <c r="C1455" i="18"/>
  <c r="K1455" i="18"/>
  <c r="D1455" i="18"/>
  <c r="L1455" i="18"/>
  <c r="E1455" i="18"/>
  <c r="M1455" i="18"/>
  <c r="F1455" i="18"/>
  <c r="G1455" i="18"/>
  <c r="H1455" i="18"/>
  <c r="I4963" i="18"/>
  <c r="J4963" i="18"/>
  <c r="C4963" i="18"/>
  <c r="K4963" i="18"/>
  <c r="D4963" i="18"/>
  <c r="L4963" i="18"/>
  <c r="E4963" i="18"/>
  <c r="M4963" i="18"/>
  <c r="F4963" i="18"/>
  <c r="G4963" i="18"/>
  <c r="H4963" i="18"/>
  <c r="D3010" i="18"/>
  <c r="L3010" i="18"/>
  <c r="E3010" i="18"/>
  <c r="M3010" i="18"/>
  <c r="F3010" i="18"/>
  <c r="G3010" i="18"/>
  <c r="H3010" i="18"/>
  <c r="I3010" i="18"/>
  <c r="J3010" i="18"/>
  <c r="C3010" i="18"/>
  <c r="K3010" i="18"/>
  <c r="G2823" i="18"/>
  <c r="H2823" i="18"/>
  <c r="I2823" i="18"/>
  <c r="J2823" i="18"/>
  <c r="C2823" i="18"/>
  <c r="K2823" i="18"/>
  <c r="D2823" i="18"/>
  <c r="L2823" i="18"/>
  <c r="E2823" i="18"/>
  <c r="M2823" i="18"/>
  <c r="F2823" i="18"/>
  <c r="C1285" i="18"/>
  <c r="K1285" i="18"/>
  <c r="D1285" i="18"/>
  <c r="L1285" i="18"/>
  <c r="E1285" i="18"/>
  <c r="M1285" i="18"/>
  <c r="F1285" i="18"/>
  <c r="G1285" i="18"/>
  <c r="H1285" i="18"/>
  <c r="J1285" i="18"/>
  <c r="I1285" i="18"/>
  <c r="D4351" i="18"/>
  <c r="L4351" i="18"/>
  <c r="E4351" i="18"/>
  <c r="M4351" i="18"/>
  <c r="F4351" i="18"/>
  <c r="G4351" i="18"/>
  <c r="H4351" i="18"/>
  <c r="I4351" i="18"/>
  <c r="C4351" i="18"/>
  <c r="K4351" i="18"/>
  <c r="J4351" i="18"/>
  <c r="D1456" i="18"/>
  <c r="L1456" i="18"/>
  <c r="E1456" i="18"/>
  <c r="M1456" i="18"/>
  <c r="F1456" i="18"/>
  <c r="G1456" i="18"/>
  <c r="H1456" i="18"/>
  <c r="I1456" i="18"/>
  <c r="J1456" i="18"/>
  <c r="C1456" i="18"/>
  <c r="K1456" i="18"/>
  <c r="D5595" i="18"/>
  <c r="L5595" i="18"/>
  <c r="E5595" i="18"/>
  <c r="M5595" i="18"/>
  <c r="F5595" i="18"/>
  <c r="G5595" i="18"/>
  <c r="H5595" i="18"/>
  <c r="I5595" i="18"/>
  <c r="J5595" i="18"/>
  <c r="C5595" i="18"/>
  <c r="K5595" i="18"/>
  <c r="F1454" i="18"/>
  <c r="G1454" i="18"/>
  <c r="H1454" i="18"/>
  <c r="I1454" i="18"/>
  <c r="J1454" i="18"/>
  <c r="C1454" i="18"/>
  <c r="K1454" i="18"/>
  <c r="D1454" i="18"/>
  <c r="L1454" i="18"/>
  <c r="E1454" i="18"/>
  <c r="M1454" i="18"/>
  <c r="F1945" i="18"/>
  <c r="G1945" i="18"/>
  <c r="H1945" i="18"/>
  <c r="I1945" i="18"/>
  <c r="J1945" i="18"/>
  <c r="C1945" i="18"/>
  <c r="K1945" i="18"/>
  <c r="D1945" i="18"/>
  <c r="L1945" i="18"/>
  <c r="M1945" i="18"/>
  <c r="E1945" i="18"/>
  <c r="I2637" i="18"/>
  <c r="J2637" i="18"/>
  <c r="C2637" i="18"/>
  <c r="K2637" i="18"/>
  <c r="D2637" i="18"/>
  <c r="L2637" i="18"/>
  <c r="E2637" i="18"/>
  <c r="M2637" i="18"/>
  <c r="F2637" i="18"/>
  <c r="G2637" i="18"/>
  <c r="H2637" i="18"/>
  <c r="H3102" i="18"/>
  <c r="I3102" i="18"/>
  <c r="J3102" i="18"/>
  <c r="C3102" i="18"/>
  <c r="K3102" i="18"/>
  <c r="D3102" i="18"/>
  <c r="L3102" i="18"/>
  <c r="E3102" i="18"/>
  <c r="M3102" i="18"/>
  <c r="F3102" i="18"/>
  <c r="G3102" i="18"/>
  <c r="F2488" i="18"/>
  <c r="G2488" i="18"/>
  <c r="H2488" i="18"/>
  <c r="I2488" i="18"/>
  <c r="J2488" i="18"/>
  <c r="C2488" i="18"/>
  <c r="K2488" i="18"/>
  <c r="D2488" i="18"/>
  <c r="L2488" i="18"/>
  <c r="E2488" i="18"/>
  <c r="M2488" i="18"/>
  <c r="J1257" i="18"/>
  <c r="D1257" i="18"/>
  <c r="L1257" i="18"/>
  <c r="E1257" i="18"/>
  <c r="M1257" i="18"/>
  <c r="F1257" i="18"/>
  <c r="G1257" i="18"/>
  <c r="K1257" i="18"/>
  <c r="C1257" i="18"/>
  <c r="I1257" i="18"/>
  <c r="H1257" i="18"/>
  <c r="J3635" i="18"/>
  <c r="C3635" i="18"/>
  <c r="K3635" i="18"/>
  <c r="D3635" i="18"/>
  <c r="L3635" i="18"/>
  <c r="E3635" i="18"/>
  <c r="M3635" i="18"/>
  <c r="F3635" i="18"/>
  <c r="G3635" i="18"/>
  <c r="H3635" i="18"/>
  <c r="I3635" i="18"/>
  <c r="J4934" i="18"/>
  <c r="C4934" i="18"/>
  <c r="K4934" i="18"/>
  <c r="D4934" i="18"/>
  <c r="L4934" i="18"/>
  <c r="E4934" i="18"/>
  <c r="M4934" i="18"/>
  <c r="F4934" i="18"/>
  <c r="G4934" i="18"/>
  <c r="H4934" i="18"/>
  <c r="I4934" i="18"/>
  <c r="D5171" i="18"/>
  <c r="L5171" i="18"/>
  <c r="E5171" i="18"/>
  <c r="M5171" i="18"/>
  <c r="F5171" i="18"/>
  <c r="G5171" i="18"/>
  <c r="H5171" i="18"/>
  <c r="I5171" i="18"/>
  <c r="J5171" i="18"/>
  <c r="C5171" i="18"/>
  <c r="K5171" i="18"/>
  <c r="G937" i="18"/>
  <c r="J937" i="18"/>
  <c r="C937" i="18"/>
  <c r="K937" i="18"/>
  <c r="D937" i="18"/>
  <c r="L937" i="18"/>
  <c r="F937" i="18"/>
  <c r="H937" i="18"/>
  <c r="I937" i="18"/>
  <c r="M937" i="18"/>
  <c r="E937" i="18"/>
  <c r="D4343" i="18"/>
  <c r="L4343" i="18"/>
  <c r="E4343" i="18"/>
  <c r="M4343" i="18"/>
  <c r="F4343" i="18"/>
  <c r="G4343" i="18"/>
  <c r="H4343" i="18"/>
  <c r="I4343" i="18"/>
  <c r="C4343" i="18"/>
  <c r="K4343" i="18"/>
  <c r="J4343" i="18"/>
  <c r="E1678" i="18"/>
  <c r="M1678" i="18"/>
  <c r="F1678" i="18"/>
  <c r="G1678" i="18"/>
  <c r="H1678" i="18"/>
  <c r="I1678" i="18"/>
  <c r="J1678" i="18"/>
  <c r="C1678" i="18"/>
  <c r="K1678" i="18"/>
  <c r="L1678" i="18"/>
  <c r="D1678" i="18"/>
  <c r="C2359" i="18"/>
  <c r="K2359" i="18"/>
  <c r="D2359" i="18"/>
  <c r="L2359" i="18"/>
  <c r="E2359" i="18"/>
  <c r="M2359" i="18"/>
  <c r="F2359" i="18"/>
  <c r="G2359" i="18"/>
  <c r="H2359" i="18"/>
  <c r="I2359" i="18"/>
  <c r="J2359" i="18"/>
  <c r="D5028" i="18"/>
  <c r="L5028" i="18"/>
  <c r="E5028" i="18"/>
  <c r="M5028" i="18"/>
  <c r="F5028" i="18"/>
  <c r="G5028" i="18"/>
  <c r="H5028" i="18"/>
  <c r="I5028" i="18"/>
  <c r="J5028" i="18"/>
  <c r="C5028" i="18"/>
  <c r="K5028" i="18"/>
  <c r="G4144" i="18"/>
  <c r="H4144" i="18"/>
  <c r="I4144" i="18"/>
  <c r="J4144" i="18"/>
  <c r="C4144" i="18"/>
  <c r="K4144" i="18"/>
  <c r="D4144" i="18"/>
  <c r="L4144" i="18"/>
  <c r="F4144" i="18"/>
  <c r="E4144" i="18"/>
  <c r="M4144" i="18"/>
  <c r="H6044" i="18"/>
  <c r="I6044" i="18"/>
  <c r="J6044" i="18"/>
  <c r="C6044" i="18"/>
  <c r="K6044" i="18"/>
  <c r="D6044" i="18"/>
  <c r="L6044" i="18"/>
  <c r="E6044" i="18"/>
  <c r="M6044" i="18"/>
  <c r="G6044" i="18"/>
  <c r="F6044" i="18"/>
  <c r="E686" i="18"/>
  <c r="M686" i="18"/>
  <c r="F686" i="18"/>
  <c r="G686" i="18"/>
  <c r="H686" i="18"/>
  <c r="I686" i="18"/>
  <c r="J686" i="18"/>
  <c r="C686" i="18"/>
  <c r="K686" i="18"/>
  <c r="L686" i="18"/>
  <c r="D686" i="18"/>
  <c r="E4290" i="18"/>
  <c r="M4290" i="18"/>
  <c r="F4290" i="18"/>
  <c r="G4290" i="18"/>
  <c r="H4290" i="18"/>
  <c r="I4290" i="18"/>
  <c r="J4290" i="18"/>
  <c r="D4290" i="18"/>
  <c r="L4290" i="18"/>
  <c r="K4290" i="18"/>
  <c r="C4290" i="18"/>
  <c r="D1699" i="18"/>
  <c r="L1699" i="18"/>
  <c r="E1699" i="18"/>
  <c r="M1699" i="18"/>
  <c r="F1699" i="18"/>
  <c r="G1699" i="18"/>
  <c r="H1699" i="18"/>
  <c r="I1699" i="18"/>
  <c r="J1699" i="18"/>
  <c r="C1699" i="18"/>
  <c r="K1699" i="18"/>
  <c r="D5347" i="18"/>
  <c r="L5347" i="18"/>
  <c r="E5347" i="18"/>
  <c r="M5347" i="18"/>
  <c r="F5347" i="18"/>
  <c r="G5347" i="18"/>
  <c r="H5347" i="18"/>
  <c r="I5347" i="18"/>
  <c r="J5347" i="18"/>
  <c r="K5347" i="18"/>
  <c r="C5347" i="18"/>
  <c r="E3197" i="18"/>
  <c r="M3197" i="18"/>
  <c r="F3197" i="18"/>
  <c r="G3197" i="18"/>
  <c r="H3197" i="18"/>
  <c r="I3197" i="18"/>
  <c r="J3197" i="18"/>
  <c r="C3197" i="18"/>
  <c r="K3197" i="18"/>
  <c r="D3197" i="18"/>
  <c r="L3197" i="18"/>
  <c r="I4350" i="18"/>
  <c r="J4350" i="18"/>
  <c r="C4350" i="18"/>
  <c r="K4350" i="18"/>
  <c r="D4350" i="18"/>
  <c r="L4350" i="18"/>
  <c r="E4350" i="18"/>
  <c r="M4350" i="18"/>
  <c r="F4350" i="18"/>
  <c r="H4350" i="18"/>
  <c r="G4350" i="18"/>
  <c r="F5401" i="18"/>
  <c r="G5401" i="18"/>
  <c r="H5401" i="18"/>
  <c r="I5401" i="18"/>
  <c r="J5401" i="18"/>
  <c r="C5401" i="18"/>
  <c r="K5401" i="18"/>
  <c r="D5401" i="18"/>
  <c r="L5401" i="18"/>
  <c r="M5401" i="18"/>
  <c r="E5401" i="18"/>
  <c r="J2500" i="18"/>
  <c r="C2500" i="18"/>
  <c r="K2500" i="18"/>
  <c r="D2500" i="18"/>
  <c r="L2500" i="18"/>
  <c r="E2500" i="18"/>
  <c r="M2500" i="18"/>
  <c r="F2500" i="18"/>
  <c r="G2500" i="18"/>
  <c r="H2500" i="18"/>
  <c r="I2500" i="18"/>
  <c r="F2868" i="18"/>
  <c r="G2868" i="18"/>
  <c r="H2868" i="18"/>
  <c r="I2868" i="18"/>
  <c r="J2868" i="18"/>
  <c r="C2868" i="18"/>
  <c r="K2868" i="18"/>
  <c r="D2868" i="18"/>
  <c r="L2868" i="18"/>
  <c r="E2868" i="18"/>
  <c r="M2868" i="18"/>
  <c r="G3235" i="18"/>
  <c r="H3235" i="18"/>
  <c r="I3235" i="18"/>
  <c r="J3235" i="18"/>
  <c r="C3235" i="18"/>
  <c r="K3235" i="18"/>
  <c r="D3235" i="18"/>
  <c r="L3235" i="18"/>
  <c r="E3235" i="18"/>
  <c r="M3235" i="18"/>
  <c r="F3235" i="18"/>
  <c r="I4358" i="18"/>
  <c r="J4358" i="18"/>
  <c r="C4358" i="18"/>
  <c r="K4358" i="18"/>
  <c r="D4358" i="18"/>
  <c r="L4358" i="18"/>
  <c r="E4358" i="18"/>
  <c r="M4358" i="18"/>
  <c r="F4358" i="18"/>
  <c r="H4358" i="18"/>
  <c r="G4358" i="18"/>
  <c r="J4958" i="18"/>
  <c r="C4958" i="18"/>
  <c r="K4958" i="18"/>
  <c r="D4958" i="18"/>
  <c r="L4958" i="18"/>
  <c r="E4958" i="18"/>
  <c r="M4958" i="18"/>
  <c r="F4958" i="18"/>
  <c r="G4958" i="18"/>
  <c r="H4958" i="18"/>
  <c r="I4958" i="18"/>
  <c r="D4255" i="18"/>
  <c r="L4255" i="18"/>
  <c r="E4255" i="18"/>
  <c r="M4255" i="18"/>
  <c r="F4255" i="18"/>
  <c r="G4255" i="18"/>
  <c r="H4255" i="18"/>
  <c r="I4255" i="18"/>
  <c r="C4255" i="18"/>
  <c r="K4255" i="18"/>
  <c r="J4255" i="18"/>
  <c r="C568" i="18"/>
  <c r="K568" i="18"/>
  <c r="D568" i="18"/>
  <c r="L568" i="18"/>
  <c r="G568" i="18"/>
  <c r="E568" i="18"/>
  <c r="H568" i="18"/>
  <c r="I568" i="18"/>
  <c r="J568" i="18"/>
  <c r="F568" i="18"/>
  <c r="M568" i="18"/>
  <c r="D5960" i="18"/>
  <c r="L5960" i="18"/>
  <c r="E5960" i="18"/>
  <c r="M5960" i="18"/>
  <c r="F5960" i="18"/>
  <c r="G5960" i="18"/>
  <c r="H5960" i="18"/>
  <c r="I5960" i="18"/>
  <c r="C5960" i="18"/>
  <c r="K5960" i="18"/>
  <c r="J5960" i="18"/>
  <c r="D1971" i="18"/>
  <c r="L1971" i="18"/>
  <c r="E1971" i="18"/>
  <c r="M1971" i="18"/>
  <c r="F1971" i="18"/>
  <c r="G1971" i="18"/>
  <c r="H1971" i="18"/>
  <c r="I1971" i="18"/>
  <c r="J1971" i="18"/>
  <c r="C1971" i="18"/>
  <c r="K1971" i="18"/>
  <c r="G1084" i="18"/>
  <c r="H1084" i="18"/>
  <c r="I1084" i="18"/>
  <c r="J1084" i="18"/>
  <c r="C1084" i="18"/>
  <c r="K1084" i="18"/>
  <c r="D1084" i="18"/>
  <c r="F1084" i="18"/>
  <c r="L1084" i="18"/>
  <c r="M1084" i="18"/>
  <c r="E1084" i="18"/>
  <c r="D3321" i="18"/>
  <c r="L3321" i="18"/>
  <c r="E3321" i="18"/>
  <c r="M3321" i="18"/>
  <c r="F3321" i="18"/>
  <c r="G3321" i="18"/>
  <c r="H3321" i="18"/>
  <c r="I3321" i="18"/>
  <c r="J3321" i="18"/>
  <c r="C3321" i="18"/>
  <c r="K3321" i="18"/>
  <c r="E2397" i="18"/>
  <c r="M2397" i="18"/>
  <c r="F2397" i="18"/>
  <c r="G2397" i="18"/>
  <c r="H2397" i="18"/>
  <c r="I2397" i="18"/>
  <c r="J2397" i="18"/>
  <c r="C2397" i="18"/>
  <c r="K2397" i="18"/>
  <c r="L2397" i="18"/>
  <c r="D2397" i="18"/>
  <c r="E835" i="18"/>
  <c r="M835" i="18"/>
  <c r="H835" i="18"/>
  <c r="I835" i="18"/>
  <c r="J835" i="18"/>
  <c r="D835" i="18"/>
  <c r="L835" i="18"/>
  <c r="K835" i="18"/>
  <c r="C835" i="18"/>
  <c r="F835" i="18"/>
  <c r="G835" i="18"/>
  <c r="I71" i="18"/>
  <c r="J71" i="18"/>
  <c r="E71" i="18"/>
  <c r="M71" i="18"/>
  <c r="F71" i="18"/>
  <c r="G71" i="18"/>
  <c r="L71" i="18"/>
  <c r="C71" i="18"/>
  <c r="D71" i="18"/>
  <c r="H71" i="18"/>
  <c r="K71" i="18"/>
  <c r="I428" i="18"/>
  <c r="J428" i="18"/>
  <c r="E428" i="18"/>
  <c r="M428" i="18"/>
  <c r="L428" i="18"/>
  <c r="F428" i="18"/>
  <c r="D428" i="18"/>
  <c r="C428" i="18"/>
  <c r="G428" i="18"/>
  <c r="H428" i="18"/>
  <c r="K428" i="18"/>
  <c r="J5893" i="18"/>
  <c r="C5893" i="18"/>
  <c r="K5893" i="18"/>
  <c r="D5893" i="18"/>
  <c r="L5893" i="18"/>
  <c r="E5893" i="18"/>
  <c r="M5893" i="18"/>
  <c r="F5893" i="18"/>
  <c r="G5893" i="18"/>
  <c r="H5893" i="18"/>
  <c r="I5893" i="18"/>
  <c r="F4786" i="18"/>
  <c r="G4786" i="18"/>
  <c r="H4786" i="18"/>
  <c r="I4786" i="18"/>
  <c r="J4786" i="18"/>
  <c r="D4786" i="18"/>
  <c r="L4786" i="18"/>
  <c r="K4786" i="18"/>
  <c r="M4786" i="18"/>
  <c r="C4786" i="18"/>
  <c r="E4786" i="18"/>
  <c r="C5744" i="18"/>
  <c r="K5744" i="18"/>
  <c r="D5744" i="18"/>
  <c r="L5744" i="18"/>
  <c r="E5744" i="18"/>
  <c r="M5744" i="18"/>
  <c r="F5744" i="18"/>
  <c r="G5744" i="18"/>
  <c r="H5744" i="18"/>
  <c r="I5744" i="18"/>
  <c r="J5744" i="18"/>
  <c r="D4724" i="18"/>
  <c r="L4724" i="18"/>
  <c r="E4724" i="18"/>
  <c r="M4724" i="18"/>
  <c r="F4724" i="18"/>
  <c r="G4724" i="18"/>
  <c r="H4724" i="18"/>
  <c r="J4724" i="18"/>
  <c r="C4724" i="18"/>
  <c r="I4724" i="18"/>
  <c r="K4724" i="18"/>
  <c r="J4361" i="18"/>
  <c r="C4361" i="18"/>
  <c r="K4361" i="18"/>
  <c r="D4361" i="18"/>
  <c r="L4361" i="18"/>
  <c r="E4361" i="18"/>
  <c r="M4361" i="18"/>
  <c r="F4361" i="18"/>
  <c r="G4361" i="18"/>
  <c r="I4361" i="18"/>
  <c r="H4361" i="18"/>
  <c r="G3695" i="18"/>
  <c r="H3695" i="18"/>
  <c r="I3695" i="18"/>
  <c r="J3695" i="18"/>
  <c r="C3695" i="18"/>
  <c r="K3695" i="18"/>
  <c r="D3695" i="18"/>
  <c r="L3695" i="18"/>
  <c r="F3695" i="18"/>
  <c r="E3695" i="18"/>
  <c r="M3695" i="18"/>
  <c r="C5848" i="18"/>
  <c r="K5848" i="18"/>
  <c r="D5848" i="18"/>
  <c r="L5848" i="18"/>
  <c r="E5848" i="18"/>
  <c r="M5848" i="18"/>
  <c r="F5848" i="18"/>
  <c r="G5848" i="18"/>
  <c r="H5848" i="18"/>
  <c r="J5848" i="18"/>
  <c r="I5848" i="18"/>
  <c r="E1062" i="18"/>
  <c r="M1062" i="18"/>
  <c r="F1062" i="18"/>
  <c r="G1062" i="18"/>
  <c r="H1062" i="18"/>
  <c r="I1062" i="18"/>
  <c r="J1062" i="18"/>
  <c r="D1062" i="18"/>
  <c r="L1062" i="18"/>
  <c r="C1062" i="18"/>
  <c r="K1062" i="18"/>
  <c r="C3023" i="18"/>
  <c r="K3023" i="18"/>
  <c r="D3023" i="18"/>
  <c r="L3023" i="18"/>
  <c r="E3023" i="18"/>
  <c r="M3023" i="18"/>
  <c r="F3023" i="18"/>
  <c r="G3023" i="18"/>
  <c r="H3023" i="18"/>
  <c r="I3023" i="18"/>
  <c r="J3023" i="18"/>
  <c r="E2577" i="18"/>
  <c r="M2577" i="18"/>
  <c r="F2577" i="18"/>
  <c r="G2577" i="18"/>
  <c r="H2577" i="18"/>
  <c r="I2577" i="18"/>
  <c r="J2577" i="18"/>
  <c r="C2577" i="18"/>
  <c r="K2577" i="18"/>
  <c r="L2577" i="18"/>
  <c r="D2577" i="18"/>
  <c r="E1710" i="18"/>
  <c r="M1710" i="18"/>
  <c r="F1710" i="18"/>
  <c r="G1710" i="18"/>
  <c r="H1710" i="18"/>
  <c r="I1710" i="18"/>
  <c r="J1710" i="18"/>
  <c r="C1710" i="18"/>
  <c r="K1710" i="18"/>
  <c r="D1710" i="18"/>
  <c r="L1710" i="18"/>
  <c r="C5816" i="18"/>
  <c r="K5816" i="18"/>
  <c r="D5816" i="18"/>
  <c r="L5816" i="18"/>
  <c r="E5816" i="18"/>
  <c r="M5816" i="18"/>
  <c r="F5816" i="18"/>
  <c r="G5816" i="18"/>
  <c r="H5816" i="18"/>
  <c r="I5816" i="18"/>
  <c r="J5816" i="18"/>
  <c r="C4905" i="18"/>
  <c r="K4905" i="18"/>
  <c r="D4905" i="18"/>
  <c r="L4905" i="18"/>
  <c r="E4905" i="18"/>
  <c r="M4905" i="18"/>
  <c r="F4905" i="18"/>
  <c r="G4905" i="18"/>
  <c r="H4905" i="18"/>
  <c r="I4905" i="18"/>
  <c r="J4905" i="18"/>
  <c r="C3350" i="18"/>
  <c r="K3350" i="18"/>
  <c r="D3350" i="18"/>
  <c r="L3350" i="18"/>
  <c r="E3350" i="18"/>
  <c r="M3350" i="18"/>
  <c r="F3350" i="18"/>
  <c r="G3350" i="18"/>
  <c r="H3350" i="18"/>
  <c r="I3350" i="18"/>
  <c r="J3350" i="18"/>
  <c r="D4367" i="18"/>
  <c r="L4367" i="18"/>
  <c r="E4367" i="18"/>
  <c r="M4367" i="18"/>
  <c r="F4367" i="18"/>
  <c r="G4367" i="18"/>
  <c r="H4367" i="18"/>
  <c r="I4367" i="18"/>
  <c r="C4367" i="18"/>
  <c r="K4367" i="18"/>
  <c r="J4367" i="18"/>
  <c r="J3515" i="18"/>
  <c r="C3515" i="18"/>
  <c r="K3515" i="18"/>
  <c r="D3515" i="18"/>
  <c r="L3515" i="18"/>
  <c r="E3515" i="18"/>
  <c r="M3515" i="18"/>
  <c r="F3515" i="18"/>
  <c r="G3515" i="18"/>
  <c r="H3515" i="18"/>
  <c r="I3515" i="18"/>
  <c r="I420" i="18"/>
  <c r="J420" i="18"/>
  <c r="E420" i="18"/>
  <c r="M420" i="18"/>
  <c r="C420" i="18"/>
  <c r="G420" i="18"/>
  <c r="F420" i="18"/>
  <c r="D420" i="18"/>
  <c r="H420" i="18"/>
  <c r="K420" i="18"/>
  <c r="L420" i="18"/>
  <c r="H4672" i="18"/>
  <c r="I4672" i="18"/>
  <c r="J4672" i="18"/>
  <c r="C4672" i="18"/>
  <c r="K4672" i="18"/>
  <c r="D4672" i="18"/>
  <c r="L4672" i="18"/>
  <c r="F4672" i="18"/>
  <c r="E4672" i="18"/>
  <c r="G4672" i="18"/>
  <c r="M4672" i="18"/>
  <c r="E2825" i="18"/>
  <c r="M2825" i="18"/>
  <c r="F2825" i="18"/>
  <c r="G2825" i="18"/>
  <c r="H2825" i="18"/>
  <c r="I2825" i="18"/>
  <c r="J2825" i="18"/>
  <c r="C2825" i="18"/>
  <c r="K2825" i="18"/>
  <c r="D2825" i="18"/>
  <c r="L2825" i="18"/>
  <c r="H221" i="18"/>
  <c r="I221" i="18"/>
  <c r="D221" i="18"/>
  <c r="L221" i="18"/>
  <c r="J221" i="18"/>
  <c r="F221" i="18"/>
  <c r="G221" i="18"/>
  <c r="C221" i="18"/>
  <c r="E221" i="18"/>
  <c r="K221" i="18"/>
  <c r="M221" i="18"/>
  <c r="F3088" i="18"/>
  <c r="G3088" i="18"/>
  <c r="H3088" i="18"/>
  <c r="I3088" i="18"/>
  <c r="J3088" i="18"/>
  <c r="C3088" i="18"/>
  <c r="K3088" i="18"/>
  <c r="D3088" i="18"/>
  <c r="L3088" i="18"/>
  <c r="E3088" i="18"/>
  <c r="M3088" i="18"/>
  <c r="F3359" i="18"/>
  <c r="G3359" i="18"/>
  <c r="H3359" i="18"/>
  <c r="I3359" i="18"/>
  <c r="J3359" i="18"/>
  <c r="C3359" i="18"/>
  <c r="K3359" i="18"/>
  <c r="D3359" i="18"/>
  <c r="L3359" i="18"/>
  <c r="M3359" i="18"/>
  <c r="E3359" i="18"/>
  <c r="E2285" i="18"/>
  <c r="M2285" i="18"/>
  <c r="F2285" i="18"/>
  <c r="G2285" i="18"/>
  <c r="H2285" i="18"/>
  <c r="I2285" i="18"/>
  <c r="J2285" i="18"/>
  <c r="C2285" i="18"/>
  <c r="K2285" i="18"/>
  <c r="D2285" i="18"/>
  <c r="L2285" i="18"/>
  <c r="E5111" i="18"/>
  <c r="M5111" i="18"/>
  <c r="F5111" i="18"/>
  <c r="G5111" i="18"/>
  <c r="H5111" i="18"/>
  <c r="I5111" i="18"/>
  <c r="J5111" i="18"/>
  <c r="C5111" i="18"/>
  <c r="D5111" i="18"/>
  <c r="K5111" i="18"/>
  <c r="L5111" i="18"/>
  <c r="I3528" i="18"/>
  <c r="J3528" i="18"/>
  <c r="C3528" i="18"/>
  <c r="K3528" i="18"/>
  <c r="D3528" i="18"/>
  <c r="L3528" i="18"/>
  <c r="E3528" i="18"/>
  <c r="M3528" i="18"/>
  <c r="F3528" i="18"/>
  <c r="G3528" i="18"/>
  <c r="H3528" i="18"/>
  <c r="H2222" i="18"/>
  <c r="I2222" i="18"/>
  <c r="J2222" i="18"/>
  <c r="C2222" i="18"/>
  <c r="K2222" i="18"/>
  <c r="D2222" i="18"/>
  <c r="L2222" i="18"/>
  <c r="E2222" i="18"/>
  <c r="M2222" i="18"/>
  <c r="F2222" i="18"/>
  <c r="G2222" i="18"/>
  <c r="H1719" i="18"/>
  <c r="I1719" i="18"/>
  <c r="J1719" i="18"/>
  <c r="C1719" i="18"/>
  <c r="K1719" i="18"/>
  <c r="D1719" i="18"/>
  <c r="L1719" i="18"/>
  <c r="E1719" i="18"/>
  <c r="M1719" i="18"/>
  <c r="F1719" i="18"/>
  <c r="G1719" i="18"/>
  <c r="I3161" i="18"/>
  <c r="J3161" i="18"/>
  <c r="C3161" i="18"/>
  <c r="K3161" i="18"/>
  <c r="D3161" i="18"/>
  <c r="L3161" i="18"/>
  <c r="E3161" i="18"/>
  <c r="M3161" i="18"/>
  <c r="F3161" i="18"/>
  <c r="G3161" i="18"/>
  <c r="H3161" i="18"/>
  <c r="E5854" i="18"/>
  <c r="M5854" i="18"/>
  <c r="F5854" i="18"/>
  <c r="G5854" i="18"/>
  <c r="H5854" i="18"/>
  <c r="I5854" i="18"/>
  <c r="J5854" i="18"/>
  <c r="C5854" i="18"/>
  <c r="D5854" i="18"/>
  <c r="K5854" i="18"/>
  <c r="L5854" i="18"/>
  <c r="I4923" i="18"/>
  <c r="J4923" i="18"/>
  <c r="C4923" i="18"/>
  <c r="K4923" i="18"/>
  <c r="D4923" i="18"/>
  <c r="L4923" i="18"/>
  <c r="E4923" i="18"/>
  <c r="M4923" i="18"/>
  <c r="F4923" i="18"/>
  <c r="G4923" i="18"/>
  <c r="H4923" i="18"/>
  <c r="D3585" i="18"/>
  <c r="L3585" i="18"/>
  <c r="E3585" i="18"/>
  <c r="M3585" i="18"/>
  <c r="F3585" i="18"/>
  <c r="G3585" i="18"/>
  <c r="H3585" i="18"/>
  <c r="I3585" i="18"/>
  <c r="J3585" i="18"/>
  <c r="K3585" i="18"/>
  <c r="C3585" i="18"/>
  <c r="D2846" i="18"/>
  <c r="L2846" i="18"/>
  <c r="E2846" i="18"/>
  <c r="M2846" i="18"/>
  <c r="F2846" i="18"/>
  <c r="G2846" i="18"/>
  <c r="H2846" i="18"/>
  <c r="I2846" i="18"/>
  <c r="J2846" i="18"/>
  <c r="C2846" i="18"/>
  <c r="K2846" i="18"/>
  <c r="F2684" i="18"/>
  <c r="G2684" i="18"/>
  <c r="H2684" i="18"/>
  <c r="I2684" i="18"/>
  <c r="J2684" i="18"/>
  <c r="C2684" i="18"/>
  <c r="K2684" i="18"/>
  <c r="D2684" i="18"/>
  <c r="L2684" i="18"/>
  <c r="E2684" i="18"/>
  <c r="M2684" i="18"/>
  <c r="G3426" i="18"/>
  <c r="H3426" i="18"/>
  <c r="I3426" i="18"/>
  <c r="J3426" i="18"/>
  <c r="C3426" i="18"/>
  <c r="K3426" i="18"/>
  <c r="D3426" i="18"/>
  <c r="L3426" i="18"/>
  <c r="E3426" i="18"/>
  <c r="M3426" i="18"/>
  <c r="F3426" i="18"/>
  <c r="H1364" i="18"/>
  <c r="I1364" i="18"/>
  <c r="J1364" i="18"/>
  <c r="C1364" i="18"/>
  <c r="K1364" i="18"/>
  <c r="D1364" i="18"/>
  <c r="L1364" i="18"/>
  <c r="E1364" i="18"/>
  <c r="M1364" i="18"/>
  <c r="G1364" i="18"/>
  <c r="F1364" i="18"/>
  <c r="I4150" i="18"/>
  <c r="J4150" i="18"/>
  <c r="C4150" i="18"/>
  <c r="K4150" i="18"/>
  <c r="D4150" i="18"/>
  <c r="L4150" i="18"/>
  <c r="E4150" i="18"/>
  <c r="M4150" i="18"/>
  <c r="F4150" i="18"/>
  <c r="H4150" i="18"/>
  <c r="G4150" i="18"/>
  <c r="E4871" i="18"/>
  <c r="M4871" i="18"/>
  <c r="F4871" i="18"/>
  <c r="G4871" i="18"/>
  <c r="H4871" i="18"/>
  <c r="I4871" i="18"/>
  <c r="J4871" i="18"/>
  <c r="C4871" i="18"/>
  <c r="K4871" i="18"/>
  <c r="D4871" i="18"/>
  <c r="L4871" i="18"/>
  <c r="J4622" i="18"/>
  <c r="C4622" i="18"/>
  <c r="K4622" i="18"/>
  <c r="D4622" i="18"/>
  <c r="L4622" i="18"/>
  <c r="E4622" i="18"/>
  <c r="M4622" i="18"/>
  <c r="F4622" i="18"/>
  <c r="H4622" i="18"/>
  <c r="G4622" i="18"/>
  <c r="I4622" i="18"/>
  <c r="H1863" i="18"/>
  <c r="I1863" i="18"/>
  <c r="J1863" i="18"/>
  <c r="C1863" i="18"/>
  <c r="K1863" i="18"/>
  <c r="D1863" i="18"/>
  <c r="L1863" i="18"/>
  <c r="E1863" i="18"/>
  <c r="M1863" i="18"/>
  <c r="F1863" i="18"/>
  <c r="G1863" i="18"/>
  <c r="G2028" i="18"/>
  <c r="H2028" i="18"/>
  <c r="I2028" i="18"/>
  <c r="J2028" i="18"/>
  <c r="C2028" i="18"/>
  <c r="K2028" i="18"/>
  <c r="D2028" i="18"/>
  <c r="L2028" i="18"/>
  <c r="E2028" i="18"/>
  <c r="M2028" i="18"/>
  <c r="F2028" i="18"/>
  <c r="G2267" i="18"/>
  <c r="H2267" i="18"/>
  <c r="I2267" i="18"/>
  <c r="J2267" i="18"/>
  <c r="C2267" i="18"/>
  <c r="K2267" i="18"/>
  <c r="D2267" i="18"/>
  <c r="L2267" i="18"/>
  <c r="E2267" i="18"/>
  <c r="M2267" i="18"/>
  <c r="F2267" i="18"/>
  <c r="J3164" i="18"/>
  <c r="C3164" i="18"/>
  <c r="K3164" i="18"/>
  <c r="D3164" i="18"/>
  <c r="L3164" i="18"/>
  <c r="E3164" i="18"/>
  <c r="M3164" i="18"/>
  <c r="F3164" i="18"/>
  <c r="G3164" i="18"/>
  <c r="H3164" i="18"/>
  <c r="I3164" i="18"/>
  <c r="H4547" i="18"/>
  <c r="I4547" i="18"/>
  <c r="J4547" i="18"/>
  <c r="C4547" i="18"/>
  <c r="K4547" i="18"/>
  <c r="D4547" i="18"/>
  <c r="L4547" i="18"/>
  <c r="E4547" i="18"/>
  <c r="M4547" i="18"/>
  <c r="G4547" i="18"/>
  <c r="F4547" i="18"/>
  <c r="F4365" i="18"/>
  <c r="G4365" i="18"/>
  <c r="H4365" i="18"/>
  <c r="I4365" i="18"/>
  <c r="J4365" i="18"/>
  <c r="C4365" i="18"/>
  <c r="K4365" i="18"/>
  <c r="E4365" i="18"/>
  <c r="M4365" i="18"/>
  <c r="D4365" i="18"/>
  <c r="L4365" i="18"/>
  <c r="J802" i="18"/>
  <c r="E802" i="18"/>
  <c r="M802" i="18"/>
  <c r="F802" i="18"/>
  <c r="G802" i="18"/>
  <c r="I802" i="18"/>
  <c r="C802" i="18"/>
  <c r="D802" i="18"/>
  <c r="H802" i="18"/>
  <c r="L802" i="18"/>
  <c r="K802" i="18"/>
  <c r="J4990" i="18"/>
  <c r="C4990" i="18"/>
  <c r="K4990" i="18"/>
  <c r="D4990" i="18"/>
  <c r="L4990" i="18"/>
  <c r="E4990" i="18"/>
  <c r="M4990" i="18"/>
  <c r="F4990" i="18"/>
  <c r="G4990" i="18"/>
  <c r="H4990" i="18"/>
  <c r="I4990" i="18"/>
  <c r="I4318" i="18"/>
  <c r="J4318" i="18"/>
  <c r="C4318" i="18"/>
  <c r="K4318" i="18"/>
  <c r="D4318" i="18"/>
  <c r="L4318" i="18"/>
  <c r="E4318" i="18"/>
  <c r="M4318" i="18"/>
  <c r="F4318" i="18"/>
  <c r="H4318" i="18"/>
  <c r="G4318" i="18"/>
  <c r="G1948" i="18"/>
  <c r="H1948" i="18"/>
  <c r="I1948" i="18"/>
  <c r="J1948" i="18"/>
  <c r="C1948" i="18"/>
  <c r="K1948" i="18"/>
  <c r="D1948" i="18"/>
  <c r="L1948" i="18"/>
  <c r="E1948" i="18"/>
  <c r="M1948" i="18"/>
  <c r="F1948" i="18"/>
  <c r="I2074" i="18"/>
  <c r="J2074" i="18"/>
  <c r="C2074" i="18"/>
  <c r="K2074" i="18"/>
  <c r="D2074" i="18"/>
  <c r="L2074" i="18"/>
  <c r="E2074" i="18"/>
  <c r="M2074" i="18"/>
  <c r="F2074" i="18"/>
  <c r="G2074" i="18"/>
  <c r="H2074" i="18"/>
  <c r="H6052" i="18"/>
  <c r="I6052" i="18"/>
  <c r="J6052" i="18"/>
  <c r="C6052" i="18"/>
  <c r="K6052" i="18"/>
  <c r="D6052" i="18"/>
  <c r="L6052" i="18"/>
  <c r="E6052" i="18"/>
  <c r="M6052" i="18"/>
  <c r="G6052" i="18"/>
  <c r="F6052" i="18"/>
  <c r="I1182" i="18"/>
  <c r="C1182" i="18"/>
  <c r="K1182" i="18"/>
  <c r="D1182" i="18"/>
  <c r="L1182" i="18"/>
  <c r="E1182" i="18"/>
  <c r="M1182" i="18"/>
  <c r="F1182" i="18"/>
  <c r="G1182" i="18"/>
  <c r="J1182" i="18"/>
  <c r="H1182" i="18"/>
  <c r="D2970" i="18"/>
  <c r="L2970" i="18"/>
  <c r="E2970" i="18"/>
  <c r="M2970" i="18"/>
  <c r="F2970" i="18"/>
  <c r="G2970" i="18"/>
  <c r="H2970" i="18"/>
  <c r="I2970" i="18"/>
  <c r="J2970" i="18"/>
  <c r="C2970" i="18"/>
  <c r="K2970" i="18"/>
  <c r="E4354" i="18"/>
  <c r="M4354" i="18"/>
  <c r="F4354" i="18"/>
  <c r="G4354" i="18"/>
  <c r="H4354" i="18"/>
  <c r="I4354" i="18"/>
  <c r="J4354" i="18"/>
  <c r="D4354" i="18"/>
  <c r="L4354" i="18"/>
  <c r="K4354" i="18"/>
  <c r="C4354" i="18"/>
  <c r="H4283" i="18"/>
  <c r="I4283" i="18"/>
  <c r="J4283" i="18"/>
  <c r="C4283" i="18"/>
  <c r="K4283" i="18"/>
  <c r="D4283" i="18"/>
  <c r="L4283" i="18"/>
  <c r="E4283" i="18"/>
  <c r="M4283" i="18"/>
  <c r="G4283" i="18"/>
  <c r="F4283" i="18"/>
  <c r="G2371" i="18"/>
  <c r="H2371" i="18"/>
  <c r="I2371" i="18"/>
  <c r="J2371" i="18"/>
  <c r="C2371" i="18"/>
  <c r="K2371" i="18"/>
  <c r="D2371" i="18"/>
  <c r="L2371" i="18"/>
  <c r="E2371" i="18"/>
  <c r="M2371" i="18"/>
  <c r="F2371" i="18"/>
  <c r="E5502" i="18"/>
  <c r="M5502" i="18"/>
  <c r="F5502" i="18"/>
  <c r="G5502" i="18"/>
  <c r="H5502" i="18"/>
  <c r="I5502" i="18"/>
  <c r="J5502" i="18"/>
  <c r="C5502" i="18"/>
  <c r="K5502" i="18"/>
  <c r="D5502" i="18"/>
  <c r="L5502" i="18"/>
  <c r="F207" i="18"/>
  <c r="G207" i="18"/>
  <c r="J207" i="18"/>
  <c r="L207" i="18"/>
  <c r="D207" i="18"/>
  <c r="C207" i="18"/>
  <c r="I207" i="18"/>
  <c r="M207" i="18"/>
  <c r="H207" i="18"/>
  <c r="K207" i="18"/>
  <c r="E207" i="18"/>
  <c r="J5046" i="18"/>
  <c r="C5046" i="18"/>
  <c r="K5046" i="18"/>
  <c r="D5046" i="18"/>
  <c r="L5046" i="18"/>
  <c r="E5046" i="18"/>
  <c r="M5046" i="18"/>
  <c r="F5046" i="18"/>
  <c r="G5046" i="18"/>
  <c r="H5046" i="18"/>
  <c r="I5046" i="18"/>
  <c r="D976" i="18"/>
  <c r="L976" i="18"/>
  <c r="G976" i="18"/>
  <c r="H976" i="18"/>
  <c r="I976" i="18"/>
  <c r="C976" i="18"/>
  <c r="K976" i="18"/>
  <c r="M976" i="18"/>
  <c r="E976" i="18"/>
  <c r="F976" i="18"/>
  <c r="J976" i="18"/>
  <c r="E2421" i="18"/>
  <c r="M2421" i="18"/>
  <c r="F2421" i="18"/>
  <c r="G2421" i="18"/>
  <c r="H2421" i="18"/>
  <c r="I2421" i="18"/>
  <c r="J2421" i="18"/>
  <c r="C2421" i="18"/>
  <c r="K2421" i="18"/>
  <c r="D2421" i="18"/>
  <c r="L2421" i="18"/>
  <c r="F5257" i="18"/>
  <c r="G5257" i="18"/>
  <c r="H5257" i="18"/>
  <c r="I5257" i="18"/>
  <c r="J5257" i="18"/>
  <c r="C5257" i="18"/>
  <c r="K5257" i="18"/>
  <c r="D5257" i="18"/>
  <c r="L5257" i="18"/>
  <c r="E5257" i="18"/>
  <c r="M5257" i="18"/>
  <c r="E3372" i="18"/>
  <c r="M3372" i="18"/>
  <c r="F3372" i="18"/>
  <c r="G3372" i="18"/>
  <c r="H3372" i="18"/>
  <c r="I3372" i="18"/>
  <c r="J3372" i="18"/>
  <c r="C3372" i="18"/>
  <c r="K3372" i="18"/>
  <c r="D3372" i="18"/>
  <c r="L3372" i="18"/>
  <c r="I4422" i="18"/>
  <c r="J4422" i="18"/>
  <c r="C4422" i="18"/>
  <c r="K4422" i="18"/>
  <c r="D4422" i="18"/>
  <c r="L4422" i="18"/>
  <c r="E4422" i="18"/>
  <c r="M4422" i="18"/>
  <c r="F4422" i="18"/>
  <c r="H4422" i="18"/>
  <c r="G4422" i="18"/>
  <c r="F1753" i="18"/>
  <c r="G1753" i="18"/>
  <c r="H1753" i="18"/>
  <c r="I1753" i="18"/>
  <c r="C1753" i="18"/>
  <c r="K1753" i="18"/>
  <c r="D1753" i="18"/>
  <c r="L1753" i="18"/>
  <c r="M1753" i="18"/>
  <c r="E1753" i="18"/>
  <c r="J1753" i="18"/>
  <c r="E5095" i="18"/>
  <c r="M5095" i="18"/>
  <c r="F5095" i="18"/>
  <c r="G5095" i="18"/>
  <c r="H5095" i="18"/>
  <c r="I5095" i="18"/>
  <c r="J5095" i="18"/>
  <c r="K5095" i="18"/>
  <c r="L5095" i="18"/>
  <c r="C5095" i="18"/>
  <c r="D5095" i="18"/>
  <c r="I4054" i="18"/>
  <c r="J4054" i="18"/>
  <c r="C4054" i="18"/>
  <c r="K4054" i="18"/>
  <c r="D4054" i="18"/>
  <c r="L4054" i="18"/>
  <c r="E4054" i="18"/>
  <c r="M4054" i="18"/>
  <c r="F4054" i="18"/>
  <c r="H4054" i="18"/>
  <c r="G4054" i="18"/>
  <c r="J5006" i="18"/>
  <c r="C5006" i="18"/>
  <c r="K5006" i="18"/>
  <c r="D5006" i="18"/>
  <c r="L5006" i="18"/>
  <c r="E5006" i="18"/>
  <c r="M5006" i="18"/>
  <c r="F5006" i="18"/>
  <c r="G5006" i="18"/>
  <c r="H5006" i="18"/>
  <c r="I5006" i="18"/>
  <c r="H2982" i="18"/>
  <c r="I2982" i="18"/>
  <c r="J2982" i="18"/>
  <c r="C2982" i="18"/>
  <c r="K2982" i="18"/>
  <c r="D2982" i="18"/>
  <c r="L2982" i="18"/>
  <c r="E2982" i="18"/>
  <c r="M2982" i="18"/>
  <c r="F2982" i="18"/>
  <c r="G2982" i="18"/>
  <c r="C5608" i="18"/>
  <c r="K5608" i="18"/>
  <c r="D5608" i="18"/>
  <c r="L5608" i="18"/>
  <c r="E5608" i="18"/>
  <c r="M5608" i="18"/>
  <c r="F5608" i="18"/>
  <c r="G5608" i="18"/>
  <c r="H5608" i="18"/>
  <c r="I5608" i="18"/>
  <c r="J5608" i="18"/>
  <c r="I5562" i="18"/>
  <c r="J5562" i="18"/>
  <c r="C5562" i="18"/>
  <c r="K5562" i="18"/>
  <c r="D5562" i="18"/>
  <c r="L5562" i="18"/>
  <c r="E5562" i="18"/>
  <c r="M5562" i="18"/>
  <c r="F5562" i="18"/>
  <c r="G5562" i="18"/>
  <c r="H5562" i="18"/>
  <c r="G5961" i="18"/>
  <c r="H5961" i="18"/>
  <c r="I5961" i="18"/>
  <c r="J5961" i="18"/>
  <c r="C5961" i="18"/>
  <c r="K5961" i="18"/>
  <c r="D5961" i="18"/>
  <c r="L5961" i="18"/>
  <c r="F5961" i="18"/>
  <c r="E5961" i="18"/>
  <c r="M5961" i="18"/>
  <c r="C4036" i="18"/>
  <c r="K4036" i="18"/>
  <c r="D4036" i="18"/>
  <c r="L4036" i="18"/>
  <c r="E4036" i="18"/>
  <c r="M4036" i="18"/>
  <c r="F4036" i="18"/>
  <c r="G4036" i="18"/>
  <c r="H4036" i="18"/>
  <c r="J4036" i="18"/>
  <c r="I4036" i="18"/>
  <c r="F2440" i="18"/>
  <c r="G2440" i="18"/>
  <c r="H2440" i="18"/>
  <c r="I2440" i="18"/>
  <c r="J2440" i="18"/>
  <c r="C2440" i="18"/>
  <c r="K2440" i="18"/>
  <c r="D2440" i="18"/>
  <c r="L2440" i="18"/>
  <c r="E2440" i="18"/>
  <c r="M2440" i="18"/>
  <c r="I1399" i="18"/>
  <c r="J1399" i="18"/>
  <c r="C1399" i="18"/>
  <c r="K1399" i="18"/>
  <c r="D1399" i="18"/>
  <c r="L1399" i="18"/>
  <c r="E1399" i="18"/>
  <c r="M1399" i="18"/>
  <c r="F1399" i="18"/>
  <c r="H1399" i="18"/>
  <c r="G1399" i="18"/>
  <c r="D3886" i="18"/>
  <c r="L3886" i="18"/>
  <c r="E3886" i="18"/>
  <c r="M3886" i="18"/>
  <c r="F3886" i="18"/>
  <c r="G3886" i="18"/>
  <c r="H3886" i="18"/>
  <c r="I3886" i="18"/>
  <c r="C3886" i="18"/>
  <c r="K3886" i="18"/>
  <c r="J3886" i="18"/>
  <c r="C5344" i="18"/>
  <c r="K5344" i="18"/>
  <c r="D5344" i="18"/>
  <c r="L5344" i="18"/>
  <c r="E5344" i="18"/>
  <c r="M5344" i="18"/>
  <c r="F5344" i="18"/>
  <c r="G5344" i="18"/>
  <c r="H5344" i="18"/>
  <c r="I5344" i="18"/>
  <c r="J5344" i="18"/>
  <c r="D896" i="18"/>
  <c r="L896" i="18"/>
  <c r="G896" i="18"/>
  <c r="H896" i="18"/>
  <c r="I896" i="18"/>
  <c r="C896" i="18"/>
  <c r="K896" i="18"/>
  <c r="F896" i="18"/>
  <c r="J896" i="18"/>
  <c r="M896" i="18"/>
  <c r="E896" i="18"/>
  <c r="H876" i="18"/>
  <c r="C876" i="18"/>
  <c r="K876" i="18"/>
  <c r="D876" i="18"/>
  <c r="L876" i="18"/>
  <c r="E876" i="18"/>
  <c r="M876" i="18"/>
  <c r="G876" i="18"/>
  <c r="J876" i="18"/>
  <c r="F876" i="18"/>
  <c r="I876" i="18"/>
  <c r="F2504" i="18"/>
  <c r="G2504" i="18"/>
  <c r="H2504" i="18"/>
  <c r="I2504" i="18"/>
  <c r="J2504" i="18"/>
  <c r="C2504" i="18"/>
  <c r="K2504" i="18"/>
  <c r="D2504" i="18"/>
  <c r="L2504" i="18"/>
  <c r="E2504" i="18"/>
  <c r="M2504" i="18"/>
  <c r="I4811" i="18"/>
  <c r="J4811" i="18"/>
  <c r="C4811" i="18"/>
  <c r="K4811" i="18"/>
  <c r="D4811" i="18"/>
  <c r="L4811" i="18"/>
  <c r="E4811" i="18"/>
  <c r="M4811" i="18"/>
  <c r="F4811" i="18"/>
  <c r="G4811" i="18"/>
  <c r="H4811" i="18"/>
  <c r="C3707" i="18"/>
  <c r="K3707" i="18"/>
  <c r="D3707" i="18"/>
  <c r="L3707" i="18"/>
  <c r="E3707" i="18"/>
  <c r="M3707" i="18"/>
  <c r="F3707" i="18"/>
  <c r="G3707" i="18"/>
  <c r="H3707" i="18"/>
  <c r="J3707" i="18"/>
  <c r="I3707" i="18"/>
  <c r="E5598" i="18"/>
  <c r="M5598" i="18"/>
  <c r="F5598" i="18"/>
  <c r="G5598" i="18"/>
  <c r="H5598" i="18"/>
  <c r="I5598" i="18"/>
  <c r="J5598" i="18"/>
  <c r="C5598" i="18"/>
  <c r="K5598" i="18"/>
  <c r="L5598" i="18"/>
  <c r="D5598" i="18"/>
  <c r="H4600" i="18"/>
  <c r="I4600" i="18"/>
  <c r="J4600" i="18"/>
  <c r="C4600" i="18"/>
  <c r="K4600" i="18"/>
  <c r="D4600" i="18"/>
  <c r="L4600" i="18"/>
  <c r="F4600" i="18"/>
  <c r="E4600" i="18"/>
  <c r="G4600" i="18"/>
  <c r="M4600" i="18"/>
  <c r="H748" i="18"/>
  <c r="C748" i="18"/>
  <c r="K748" i="18"/>
  <c r="D748" i="18"/>
  <c r="L748" i="18"/>
  <c r="E748" i="18"/>
  <c r="M748" i="18"/>
  <c r="G748" i="18"/>
  <c r="F748" i="18"/>
  <c r="J748" i="18"/>
  <c r="I748" i="18"/>
  <c r="E4106" i="18"/>
  <c r="M4106" i="18"/>
  <c r="F4106" i="18"/>
  <c r="G4106" i="18"/>
  <c r="H4106" i="18"/>
  <c r="I4106" i="18"/>
  <c r="J4106" i="18"/>
  <c r="D4106" i="18"/>
  <c r="L4106" i="18"/>
  <c r="C4106" i="18"/>
  <c r="K4106" i="18"/>
  <c r="E5670" i="18"/>
  <c r="M5670" i="18"/>
  <c r="F5670" i="18"/>
  <c r="G5670" i="18"/>
  <c r="H5670" i="18"/>
  <c r="I5670" i="18"/>
  <c r="J5670" i="18"/>
  <c r="C5670" i="18"/>
  <c r="K5670" i="18"/>
  <c r="D5670" i="18"/>
  <c r="L5670" i="18"/>
  <c r="H1235" i="18"/>
  <c r="J1235" i="18"/>
  <c r="C1235" i="18"/>
  <c r="K1235" i="18"/>
  <c r="D1235" i="18"/>
  <c r="L1235" i="18"/>
  <c r="E1235" i="18"/>
  <c r="M1235" i="18"/>
  <c r="F1235" i="18"/>
  <c r="G1235" i="18"/>
  <c r="I1235" i="18"/>
  <c r="D4311" i="18"/>
  <c r="L4311" i="18"/>
  <c r="E4311" i="18"/>
  <c r="M4311" i="18"/>
  <c r="F4311" i="18"/>
  <c r="G4311" i="18"/>
  <c r="H4311" i="18"/>
  <c r="I4311" i="18"/>
  <c r="C4311" i="18"/>
  <c r="K4311" i="18"/>
  <c r="J4311" i="18"/>
  <c r="C2279" i="18"/>
  <c r="K2279" i="18"/>
  <c r="D2279" i="18"/>
  <c r="L2279" i="18"/>
  <c r="E2279" i="18"/>
  <c r="M2279" i="18"/>
  <c r="F2279" i="18"/>
  <c r="G2279" i="18"/>
  <c r="H2279" i="18"/>
  <c r="I2279" i="18"/>
  <c r="J2279" i="18"/>
  <c r="H2602" i="18"/>
  <c r="I2602" i="18"/>
  <c r="J2602" i="18"/>
  <c r="C2602" i="18"/>
  <c r="K2602" i="18"/>
  <c r="D2602" i="18"/>
  <c r="L2602" i="18"/>
  <c r="E2602" i="18"/>
  <c r="M2602" i="18"/>
  <c r="F2602" i="18"/>
  <c r="G2602" i="18"/>
  <c r="J521" i="18"/>
  <c r="E521" i="18"/>
  <c r="M521" i="18"/>
  <c r="K521" i="18"/>
  <c r="L521" i="18"/>
  <c r="F521" i="18"/>
  <c r="I521" i="18"/>
  <c r="C521" i="18"/>
  <c r="G521" i="18"/>
  <c r="D521" i="18"/>
  <c r="H521" i="18"/>
  <c r="G668" i="18"/>
  <c r="H668" i="18"/>
  <c r="I668" i="18"/>
  <c r="J668" i="18"/>
  <c r="C668" i="18"/>
  <c r="K668" i="18"/>
  <c r="D668" i="18"/>
  <c r="L668" i="18"/>
  <c r="E668" i="18"/>
  <c r="M668" i="18"/>
  <c r="F668" i="18"/>
  <c r="D1584" i="18"/>
  <c r="L1584" i="18"/>
  <c r="E1584" i="18"/>
  <c r="M1584" i="18"/>
  <c r="F1584" i="18"/>
  <c r="G1584" i="18"/>
  <c r="H1584" i="18"/>
  <c r="I1584" i="18"/>
  <c r="J1584" i="18"/>
  <c r="C1584" i="18"/>
  <c r="K1584" i="18"/>
  <c r="E4017" i="18"/>
  <c r="H4017" i="18"/>
  <c r="I4017" i="18"/>
  <c r="J4017" i="18"/>
  <c r="D4017" i="18"/>
  <c r="L4017" i="18"/>
  <c r="C4017" i="18"/>
  <c r="F4017" i="18"/>
  <c r="G4017" i="18"/>
  <c r="K4017" i="18"/>
  <c r="M4017" i="18"/>
  <c r="C2311" i="18"/>
  <c r="K2311" i="18"/>
  <c r="D2311" i="18"/>
  <c r="L2311" i="18"/>
  <c r="E2311" i="18"/>
  <c r="M2311" i="18"/>
  <c r="F2311" i="18"/>
  <c r="G2311" i="18"/>
  <c r="H2311" i="18"/>
  <c r="I2311" i="18"/>
  <c r="J2311" i="18"/>
  <c r="E1387" i="18"/>
  <c r="M1387" i="18"/>
  <c r="F1387" i="18"/>
  <c r="G1387" i="18"/>
  <c r="H1387" i="18"/>
  <c r="I1387" i="18"/>
  <c r="J1387" i="18"/>
  <c r="D1387" i="18"/>
  <c r="L1387" i="18"/>
  <c r="C1387" i="18"/>
  <c r="K1387" i="18"/>
  <c r="D2986" i="18"/>
  <c r="L2986" i="18"/>
  <c r="E2986" i="18"/>
  <c r="M2986" i="18"/>
  <c r="F2986" i="18"/>
  <c r="G2986" i="18"/>
  <c r="H2986" i="18"/>
  <c r="I2986" i="18"/>
  <c r="J2986" i="18"/>
  <c r="C2986" i="18"/>
  <c r="K2986" i="18"/>
  <c r="F4397" i="18"/>
  <c r="G4397" i="18"/>
  <c r="H4397" i="18"/>
  <c r="I4397" i="18"/>
  <c r="J4397" i="18"/>
  <c r="C4397" i="18"/>
  <c r="K4397" i="18"/>
  <c r="E4397" i="18"/>
  <c r="M4397" i="18"/>
  <c r="D4397" i="18"/>
  <c r="L4397" i="18"/>
  <c r="J3888" i="18"/>
  <c r="C3888" i="18"/>
  <c r="K3888" i="18"/>
  <c r="D3888" i="18"/>
  <c r="L3888" i="18"/>
  <c r="E3888" i="18"/>
  <c r="M3888" i="18"/>
  <c r="F3888" i="18"/>
  <c r="G3888" i="18"/>
  <c r="I3888" i="18"/>
  <c r="H3888" i="18"/>
  <c r="G897" i="18"/>
  <c r="J897" i="18"/>
  <c r="C897" i="18"/>
  <c r="K897" i="18"/>
  <c r="D897" i="18"/>
  <c r="L897" i="18"/>
  <c r="F897" i="18"/>
  <c r="E897" i="18"/>
  <c r="H897" i="18"/>
  <c r="I897" i="18"/>
  <c r="M897" i="18"/>
  <c r="D3481" i="18"/>
  <c r="L3481" i="18"/>
  <c r="E3481" i="18"/>
  <c r="M3481" i="18"/>
  <c r="F3481" i="18"/>
  <c r="G3481" i="18"/>
  <c r="H3481" i="18"/>
  <c r="I3481" i="18"/>
  <c r="J3481" i="18"/>
  <c r="C3481" i="18"/>
  <c r="K3481" i="18"/>
  <c r="F5569" i="18"/>
  <c r="G5569" i="18"/>
  <c r="H5569" i="18"/>
  <c r="I5569" i="18"/>
  <c r="J5569" i="18"/>
  <c r="C5569" i="18"/>
  <c r="K5569" i="18"/>
  <c r="D5569" i="18"/>
  <c r="L5569" i="18"/>
  <c r="M5569" i="18"/>
  <c r="E5569" i="18"/>
  <c r="D3210" i="18"/>
  <c r="L3210" i="18"/>
  <c r="E3210" i="18"/>
  <c r="M3210" i="18"/>
  <c r="F3210" i="18"/>
  <c r="G3210" i="18"/>
  <c r="H3210" i="18"/>
  <c r="I3210" i="18"/>
  <c r="J3210" i="18"/>
  <c r="C3210" i="18"/>
  <c r="K3210" i="18"/>
  <c r="F5577" i="18"/>
  <c r="G5577" i="18"/>
  <c r="H5577" i="18"/>
  <c r="I5577" i="18"/>
  <c r="J5577" i="18"/>
  <c r="C5577" i="18"/>
  <c r="K5577" i="18"/>
  <c r="D5577" i="18"/>
  <c r="L5577" i="18"/>
  <c r="E5577" i="18"/>
  <c r="M5577" i="18"/>
  <c r="H2762" i="18"/>
  <c r="I2762" i="18"/>
  <c r="J2762" i="18"/>
  <c r="C2762" i="18"/>
  <c r="K2762" i="18"/>
  <c r="D2762" i="18"/>
  <c r="L2762" i="18"/>
  <c r="E2762" i="18"/>
  <c r="M2762" i="18"/>
  <c r="F2762" i="18"/>
  <c r="G2762" i="18"/>
  <c r="I2473" i="18"/>
  <c r="J2473" i="18"/>
  <c r="C2473" i="18"/>
  <c r="K2473" i="18"/>
  <c r="D2473" i="18"/>
  <c r="L2473" i="18"/>
  <c r="E2473" i="18"/>
  <c r="M2473" i="18"/>
  <c r="F2473" i="18"/>
  <c r="G2473" i="18"/>
  <c r="H2473" i="18"/>
  <c r="E4474" i="18"/>
  <c r="M4474" i="18"/>
  <c r="F4474" i="18"/>
  <c r="G4474" i="18"/>
  <c r="H4474" i="18"/>
  <c r="I4474" i="18"/>
  <c r="J4474" i="18"/>
  <c r="D4474" i="18"/>
  <c r="L4474" i="18"/>
  <c r="C4474" i="18"/>
  <c r="K4474" i="18"/>
  <c r="C2991" i="18"/>
  <c r="K2991" i="18"/>
  <c r="D2991" i="18"/>
  <c r="L2991" i="18"/>
  <c r="E2991" i="18"/>
  <c r="M2991" i="18"/>
  <c r="F2991" i="18"/>
  <c r="G2991" i="18"/>
  <c r="H2991" i="18"/>
  <c r="I2991" i="18"/>
  <c r="J2991" i="18"/>
  <c r="J3260" i="18"/>
  <c r="C3260" i="18"/>
  <c r="K3260" i="18"/>
  <c r="D3260" i="18"/>
  <c r="L3260" i="18"/>
  <c r="E3260" i="18"/>
  <c r="M3260" i="18"/>
  <c r="F3260" i="18"/>
  <c r="G3260" i="18"/>
  <c r="H3260" i="18"/>
  <c r="I3260" i="18"/>
  <c r="D3178" i="18"/>
  <c r="L3178" i="18"/>
  <c r="E3178" i="18"/>
  <c r="M3178" i="18"/>
  <c r="F3178" i="18"/>
  <c r="G3178" i="18"/>
  <c r="H3178" i="18"/>
  <c r="I3178" i="18"/>
  <c r="J3178" i="18"/>
  <c r="C3178" i="18"/>
  <c r="K3178" i="18"/>
  <c r="C346" i="18"/>
  <c r="K346" i="18"/>
  <c r="D346" i="18"/>
  <c r="L346" i="18"/>
  <c r="G346" i="18"/>
  <c r="M346" i="18"/>
  <c r="E346" i="18"/>
  <c r="F346" i="18"/>
  <c r="I346" i="18"/>
  <c r="J346" i="18"/>
  <c r="H346" i="18"/>
  <c r="H868" i="18"/>
  <c r="C868" i="18"/>
  <c r="K868" i="18"/>
  <c r="D868" i="18"/>
  <c r="L868" i="18"/>
  <c r="E868" i="18"/>
  <c r="M868" i="18"/>
  <c r="G868" i="18"/>
  <c r="I868" i="18"/>
  <c r="J868" i="18"/>
  <c r="F868" i="18"/>
  <c r="D3258" i="18"/>
  <c r="L3258" i="18"/>
  <c r="E3258" i="18"/>
  <c r="M3258" i="18"/>
  <c r="F3258" i="18"/>
  <c r="G3258" i="18"/>
  <c r="H3258" i="18"/>
  <c r="I3258" i="18"/>
  <c r="C3258" i="18"/>
  <c r="J3258" i="18"/>
  <c r="K3258" i="18"/>
  <c r="G961" i="18"/>
  <c r="J961" i="18"/>
  <c r="C961" i="18"/>
  <c r="K961" i="18"/>
  <c r="D961" i="18"/>
  <c r="L961" i="18"/>
  <c r="F961" i="18"/>
  <c r="E961" i="18"/>
  <c r="H961" i="18"/>
  <c r="I961" i="18"/>
  <c r="M961" i="18"/>
  <c r="D291" i="18"/>
  <c r="L291" i="18"/>
  <c r="F291" i="18"/>
  <c r="G291" i="18"/>
  <c r="H291" i="18"/>
  <c r="J291" i="18"/>
  <c r="C291" i="18"/>
  <c r="E291" i="18"/>
  <c r="I291" i="18"/>
  <c r="K291" i="18"/>
  <c r="M291" i="18"/>
  <c r="G2947" i="18"/>
  <c r="H2947" i="18"/>
  <c r="I2947" i="18"/>
  <c r="J2947" i="18"/>
  <c r="C2947" i="18"/>
  <c r="K2947" i="18"/>
  <c r="D2947" i="18"/>
  <c r="L2947" i="18"/>
  <c r="E2947" i="18"/>
  <c r="M2947" i="18"/>
  <c r="F2947" i="18"/>
  <c r="C3071" i="18"/>
  <c r="K3071" i="18"/>
  <c r="D3071" i="18"/>
  <c r="L3071" i="18"/>
  <c r="E3071" i="18"/>
  <c r="M3071" i="18"/>
  <c r="F3071" i="18"/>
  <c r="G3071" i="18"/>
  <c r="H3071" i="18"/>
  <c r="I3071" i="18"/>
  <c r="J3071" i="18"/>
  <c r="D2514" i="18"/>
  <c r="L2514" i="18"/>
  <c r="E2514" i="18"/>
  <c r="M2514" i="18"/>
  <c r="F2514" i="18"/>
  <c r="G2514" i="18"/>
  <c r="H2514" i="18"/>
  <c r="I2514" i="18"/>
  <c r="J2514" i="18"/>
  <c r="C2514" i="18"/>
  <c r="K2514" i="18"/>
  <c r="E1563" i="18"/>
  <c r="M1563" i="18"/>
  <c r="F1563" i="18"/>
  <c r="G1563" i="18"/>
  <c r="H1563" i="18"/>
  <c r="I1563" i="18"/>
  <c r="J1563" i="18"/>
  <c r="C1563" i="18"/>
  <c r="K1563" i="18"/>
  <c r="D1563" i="18"/>
  <c r="L1563" i="18"/>
  <c r="H3802" i="18"/>
  <c r="I3802" i="18"/>
  <c r="J3802" i="18"/>
  <c r="C3802" i="18"/>
  <c r="K3802" i="18"/>
  <c r="D3802" i="18"/>
  <c r="L3802" i="18"/>
  <c r="E3802" i="18"/>
  <c r="M3802" i="18"/>
  <c r="G3802" i="18"/>
  <c r="F3802" i="18"/>
  <c r="H2502" i="18"/>
  <c r="I2502" i="18"/>
  <c r="J2502" i="18"/>
  <c r="C2502" i="18"/>
  <c r="K2502" i="18"/>
  <c r="D2502" i="18"/>
  <c r="L2502" i="18"/>
  <c r="E2502" i="18"/>
  <c r="M2502" i="18"/>
  <c r="F2502" i="18"/>
  <c r="G2502" i="18"/>
  <c r="I2369" i="18"/>
  <c r="J2369" i="18"/>
  <c r="C2369" i="18"/>
  <c r="K2369" i="18"/>
  <c r="D2369" i="18"/>
  <c r="L2369" i="18"/>
  <c r="E2369" i="18"/>
  <c r="M2369" i="18"/>
  <c r="F2369" i="18"/>
  <c r="G2369" i="18"/>
  <c r="H2369" i="18"/>
  <c r="D3361" i="18"/>
  <c r="L3361" i="18"/>
  <c r="E3361" i="18"/>
  <c r="M3361" i="18"/>
  <c r="F3361" i="18"/>
  <c r="G3361" i="18"/>
  <c r="H3361" i="18"/>
  <c r="I3361" i="18"/>
  <c r="J3361" i="18"/>
  <c r="C3361" i="18"/>
  <c r="K3361" i="18"/>
  <c r="J981" i="18"/>
  <c r="C981" i="18"/>
  <c r="K981" i="18"/>
  <c r="D981" i="18"/>
  <c r="L981" i="18"/>
  <c r="E981" i="18"/>
  <c r="M981" i="18"/>
  <c r="F981" i="18"/>
  <c r="G981" i="18"/>
  <c r="H981" i="18"/>
  <c r="I981" i="18"/>
  <c r="H5567" i="18"/>
  <c r="I5567" i="18"/>
  <c r="J5567" i="18"/>
  <c r="C5567" i="18"/>
  <c r="K5567" i="18"/>
  <c r="D5567" i="18"/>
  <c r="L5567" i="18"/>
  <c r="E5567" i="18"/>
  <c r="M5567" i="18"/>
  <c r="F5567" i="18"/>
  <c r="G5567" i="18"/>
  <c r="I2529" i="18"/>
  <c r="J2529" i="18"/>
  <c r="C2529" i="18"/>
  <c r="K2529" i="18"/>
  <c r="D2529" i="18"/>
  <c r="L2529" i="18"/>
  <c r="E2529" i="18"/>
  <c r="M2529" i="18"/>
  <c r="F2529" i="18"/>
  <c r="G2529" i="18"/>
  <c r="H2529" i="18"/>
  <c r="G1425" i="18"/>
  <c r="H1425" i="18"/>
  <c r="I1425" i="18"/>
  <c r="J1425" i="18"/>
  <c r="C1425" i="18"/>
  <c r="K1425" i="18"/>
  <c r="D1425" i="18"/>
  <c r="L1425" i="18"/>
  <c r="F1425" i="18"/>
  <c r="E1425" i="18"/>
  <c r="M1425" i="18"/>
  <c r="I3201" i="18"/>
  <c r="J3201" i="18"/>
  <c r="C3201" i="18"/>
  <c r="K3201" i="18"/>
  <c r="D3201" i="18"/>
  <c r="L3201" i="18"/>
  <c r="E3201" i="18"/>
  <c r="M3201" i="18"/>
  <c r="F3201" i="18"/>
  <c r="G3201" i="18"/>
  <c r="H3201" i="18"/>
  <c r="H297" i="18"/>
  <c r="I297" i="18"/>
  <c r="J297" i="18"/>
  <c r="D297" i="18"/>
  <c r="L297" i="18"/>
  <c r="C297" i="18"/>
  <c r="E297" i="18"/>
  <c r="F297" i="18"/>
  <c r="G297" i="18"/>
  <c r="K297" i="18"/>
  <c r="M297" i="18"/>
  <c r="E2665" i="18"/>
  <c r="M2665" i="18"/>
  <c r="F2665" i="18"/>
  <c r="G2665" i="18"/>
  <c r="H2665" i="18"/>
  <c r="I2665" i="18"/>
  <c r="J2665" i="18"/>
  <c r="C2665" i="18"/>
  <c r="K2665" i="18"/>
  <c r="D2665" i="18"/>
  <c r="L2665" i="18"/>
  <c r="F2756" i="18"/>
  <c r="G2756" i="18"/>
  <c r="H2756" i="18"/>
  <c r="I2756" i="18"/>
  <c r="J2756" i="18"/>
  <c r="C2756" i="18"/>
  <c r="K2756" i="18"/>
  <c r="D2756" i="18"/>
  <c r="L2756" i="18"/>
  <c r="E2756" i="18"/>
  <c r="M2756" i="18"/>
  <c r="C1333" i="18"/>
  <c r="K1333" i="18"/>
  <c r="D1333" i="18"/>
  <c r="L1333" i="18"/>
  <c r="E1333" i="18"/>
  <c r="M1333" i="18"/>
  <c r="F1333" i="18"/>
  <c r="G1333" i="18"/>
  <c r="H1333" i="18"/>
  <c r="J1333" i="18"/>
  <c r="I1333" i="18"/>
  <c r="I871" i="18"/>
  <c r="D871" i="18"/>
  <c r="L871" i="18"/>
  <c r="E871" i="18"/>
  <c r="M871" i="18"/>
  <c r="F871" i="18"/>
  <c r="H871" i="18"/>
  <c r="K871" i="18"/>
  <c r="C871" i="18"/>
  <c r="G871" i="18"/>
  <c r="J871" i="18"/>
  <c r="J3363" i="18"/>
  <c r="C3363" i="18"/>
  <c r="K3363" i="18"/>
  <c r="D3363" i="18"/>
  <c r="L3363" i="18"/>
  <c r="E3363" i="18"/>
  <c r="M3363" i="18"/>
  <c r="F3363" i="18"/>
  <c r="G3363" i="18"/>
  <c r="H3363" i="18"/>
  <c r="I3363" i="18"/>
  <c r="H3581" i="18"/>
  <c r="I3581" i="18"/>
  <c r="J3581" i="18"/>
  <c r="C3581" i="18"/>
  <c r="K3581" i="18"/>
  <c r="D3581" i="18"/>
  <c r="L3581" i="18"/>
  <c r="E3581" i="18"/>
  <c r="M3581" i="18"/>
  <c r="F3581" i="18"/>
  <c r="G3581" i="18"/>
  <c r="J3507" i="18"/>
  <c r="C3507" i="18"/>
  <c r="K3507" i="18"/>
  <c r="D3507" i="18"/>
  <c r="L3507" i="18"/>
  <c r="E3507" i="18"/>
  <c r="M3507" i="18"/>
  <c r="F3507" i="18"/>
  <c r="G3507" i="18"/>
  <c r="H3507" i="18"/>
  <c r="I3507" i="18"/>
  <c r="E4218" i="18"/>
  <c r="M4218" i="18"/>
  <c r="F4218" i="18"/>
  <c r="G4218" i="18"/>
  <c r="H4218" i="18"/>
  <c r="I4218" i="18"/>
  <c r="J4218" i="18"/>
  <c r="D4218" i="18"/>
  <c r="L4218" i="18"/>
  <c r="C4218" i="18"/>
  <c r="K4218" i="18"/>
  <c r="J47" i="18"/>
  <c r="C47" i="18"/>
  <c r="K47" i="18"/>
  <c r="F47" i="18"/>
  <c r="L47" i="18"/>
  <c r="M47" i="18"/>
  <c r="E47" i="18"/>
  <c r="D47" i="18"/>
  <c r="G47" i="18"/>
  <c r="H47" i="18"/>
  <c r="I47" i="18"/>
  <c r="I2613" i="18"/>
  <c r="J2613" i="18"/>
  <c r="C2613" i="18"/>
  <c r="K2613" i="18"/>
  <c r="D2613" i="18"/>
  <c r="L2613" i="18"/>
  <c r="E2613" i="18"/>
  <c r="M2613" i="18"/>
  <c r="F2613" i="18"/>
  <c r="G2613" i="18"/>
  <c r="H2613" i="18"/>
  <c r="J4137" i="18"/>
  <c r="C4137" i="18"/>
  <c r="K4137" i="18"/>
  <c r="D4137" i="18"/>
  <c r="L4137" i="18"/>
  <c r="E4137" i="18"/>
  <c r="M4137" i="18"/>
  <c r="F4137" i="18"/>
  <c r="G4137" i="18"/>
  <c r="I4137" i="18"/>
  <c r="H4137" i="18"/>
  <c r="E5955" i="18"/>
  <c r="M5955" i="18"/>
  <c r="F5955" i="18"/>
  <c r="G5955" i="18"/>
  <c r="H5955" i="18"/>
  <c r="I5955" i="18"/>
  <c r="J5955" i="18"/>
  <c r="D5955" i="18"/>
  <c r="L5955" i="18"/>
  <c r="C5955" i="18"/>
  <c r="K5955" i="18"/>
  <c r="J6082" i="18"/>
  <c r="C6082" i="18"/>
  <c r="K6082" i="18"/>
  <c r="D6082" i="18"/>
  <c r="L6082" i="18"/>
  <c r="E6082" i="18"/>
  <c r="M6082" i="18"/>
  <c r="F6082" i="18"/>
  <c r="G6082" i="18"/>
  <c r="I6082" i="18"/>
  <c r="H6082" i="18"/>
  <c r="D4455" i="18"/>
  <c r="L4455" i="18"/>
  <c r="E4455" i="18"/>
  <c r="M4455" i="18"/>
  <c r="F4455" i="18"/>
  <c r="G4455" i="18"/>
  <c r="H4455" i="18"/>
  <c r="I4455" i="18"/>
  <c r="C4455" i="18"/>
  <c r="K4455" i="18"/>
  <c r="J4455" i="18"/>
  <c r="G5668" i="18"/>
  <c r="H5668" i="18"/>
  <c r="I5668" i="18"/>
  <c r="J5668" i="18"/>
  <c r="C5668" i="18"/>
  <c r="K5668" i="18"/>
  <c r="D5668" i="18"/>
  <c r="L5668" i="18"/>
  <c r="E5668" i="18"/>
  <c r="M5668" i="18"/>
  <c r="F5668" i="18"/>
  <c r="J3984" i="18"/>
  <c r="C3984" i="18"/>
  <c r="K3984" i="18"/>
  <c r="D3984" i="18"/>
  <c r="L3984" i="18"/>
  <c r="E3984" i="18"/>
  <c r="M3984" i="18"/>
  <c r="F3984" i="18"/>
  <c r="G3984" i="18"/>
  <c r="I3984" i="18"/>
  <c r="H3984" i="18"/>
  <c r="D1135" i="18"/>
  <c r="L1135" i="18"/>
  <c r="F1135" i="18"/>
  <c r="G1135" i="18"/>
  <c r="H1135" i="18"/>
  <c r="I1135" i="18"/>
  <c r="J1135" i="18"/>
  <c r="M1135" i="18"/>
  <c r="C1135" i="18"/>
  <c r="K1135" i="18"/>
  <c r="E1135" i="18"/>
  <c r="E2070" i="18"/>
  <c r="M2070" i="18"/>
  <c r="F2070" i="18"/>
  <c r="G2070" i="18"/>
  <c r="H2070" i="18"/>
  <c r="I2070" i="18"/>
  <c r="J2070" i="18"/>
  <c r="C2070" i="18"/>
  <c r="K2070" i="18"/>
  <c r="D2070" i="18"/>
  <c r="L2070" i="18"/>
  <c r="G1297" i="18"/>
  <c r="H1297" i="18"/>
  <c r="I1297" i="18"/>
  <c r="J1297" i="18"/>
  <c r="C1297" i="18"/>
  <c r="K1297" i="18"/>
  <c r="D1297" i="18"/>
  <c r="L1297" i="18"/>
  <c r="F1297" i="18"/>
  <c r="E1297" i="18"/>
  <c r="M1297" i="18"/>
  <c r="E4386" i="18"/>
  <c r="M4386" i="18"/>
  <c r="F4386" i="18"/>
  <c r="G4386" i="18"/>
  <c r="H4386" i="18"/>
  <c r="I4386" i="18"/>
  <c r="J4386" i="18"/>
  <c r="D4386" i="18"/>
  <c r="L4386" i="18"/>
  <c r="C4386" i="18"/>
  <c r="K4386" i="18"/>
  <c r="F1205" i="18"/>
  <c r="H1205" i="18"/>
  <c r="I1205" i="18"/>
  <c r="J1205" i="18"/>
  <c r="C1205" i="18"/>
  <c r="K1205" i="18"/>
  <c r="D1205" i="18"/>
  <c r="L1205" i="18"/>
  <c r="E1205" i="18"/>
  <c r="G1205" i="18"/>
  <c r="M1205" i="18"/>
  <c r="G2419" i="18"/>
  <c r="H2419" i="18"/>
  <c r="I2419" i="18"/>
  <c r="J2419" i="18"/>
  <c r="C2419" i="18"/>
  <c r="K2419" i="18"/>
  <c r="D2419" i="18"/>
  <c r="L2419" i="18"/>
  <c r="E2419" i="18"/>
  <c r="M2419" i="18"/>
  <c r="F2419" i="18"/>
  <c r="H4664" i="18"/>
  <c r="I4664" i="18"/>
  <c r="J4664" i="18"/>
  <c r="C4664" i="18"/>
  <c r="K4664" i="18"/>
  <c r="D4664" i="18"/>
  <c r="L4664" i="18"/>
  <c r="F4664" i="18"/>
  <c r="E4664" i="18"/>
  <c r="G4664" i="18"/>
  <c r="M4664" i="18"/>
  <c r="I3957" i="18"/>
  <c r="J3957" i="18"/>
  <c r="C3957" i="18"/>
  <c r="K3957" i="18"/>
  <c r="D3957" i="18"/>
  <c r="L3957" i="18"/>
  <c r="E3957" i="18"/>
  <c r="M3957" i="18"/>
  <c r="F3957" i="18"/>
  <c r="H3957" i="18"/>
  <c r="G3957" i="18"/>
  <c r="J1594" i="18"/>
  <c r="C1594" i="18"/>
  <c r="K1594" i="18"/>
  <c r="D1594" i="18"/>
  <c r="L1594" i="18"/>
  <c r="E1594" i="18"/>
  <c r="M1594" i="18"/>
  <c r="F1594" i="18"/>
  <c r="G1594" i="18"/>
  <c r="H1594" i="18"/>
  <c r="I1594" i="18"/>
  <c r="E891" i="18"/>
  <c r="M891" i="18"/>
  <c r="H891" i="18"/>
  <c r="I891" i="18"/>
  <c r="J891" i="18"/>
  <c r="D891" i="18"/>
  <c r="L891" i="18"/>
  <c r="G891" i="18"/>
  <c r="K891" i="18"/>
  <c r="C891" i="18"/>
  <c r="F891" i="18"/>
  <c r="C5129" i="18"/>
  <c r="K5129" i="18"/>
  <c r="D5129" i="18"/>
  <c r="L5129" i="18"/>
  <c r="E5129" i="18"/>
  <c r="M5129" i="18"/>
  <c r="F5129" i="18"/>
  <c r="G5129" i="18"/>
  <c r="H5129" i="18"/>
  <c r="I5129" i="18"/>
  <c r="J5129" i="18"/>
  <c r="J1265" i="18"/>
  <c r="D1265" i="18"/>
  <c r="L1265" i="18"/>
  <c r="E1265" i="18"/>
  <c r="M1265" i="18"/>
  <c r="F1265" i="18"/>
  <c r="G1265" i="18"/>
  <c r="C1265" i="18"/>
  <c r="H1265" i="18"/>
  <c r="K1265" i="18"/>
  <c r="I1265" i="18"/>
  <c r="I4819" i="18"/>
  <c r="J4819" i="18"/>
  <c r="C4819" i="18"/>
  <c r="K4819" i="18"/>
  <c r="D4819" i="18"/>
  <c r="L4819" i="18"/>
  <c r="E4819" i="18"/>
  <c r="M4819" i="18"/>
  <c r="F4819" i="18"/>
  <c r="G4819" i="18"/>
  <c r="H4819" i="18"/>
  <c r="J2940" i="18"/>
  <c r="C2940" i="18"/>
  <c r="K2940" i="18"/>
  <c r="D2940" i="18"/>
  <c r="L2940" i="18"/>
  <c r="E2940" i="18"/>
  <c r="M2940" i="18"/>
  <c r="F2940" i="18"/>
  <c r="G2940" i="18"/>
  <c r="H2940" i="18"/>
  <c r="I2940" i="18"/>
  <c r="F2660" i="18"/>
  <c r="G2660" i="18"/>
  <c r="H2660" i="18"/>
  <c r="I2660" i="18"/>
  <c r="J2660" i="18"/>
  <c r="C2660" i="18"/>
  <c r="K2660" i="18"/>
  <c r="D2660" i="18"/>
  <c r="L2660" i="18"/>
  <c r="E2660" i="18"/>
  <c r="M2660" i="18"/>
  <c r="D1247" i="18"/>
  <c r="L1247" i="18"/>
  <c r="F1247" i="18"/>
  <c r="G1247" i="18"/>
  <c r="H1247" i="18"/>
  <c r="I1247" i="18"/>
  <c r="M1247" i="18"/>
  <c r="C1247" i="18"/>
  <c r="E1247" i="18"/>
  <c r="K1247" i="18"/>
  <c r="J1247" i="18"/>
  <c r="I5163" i="18"/>
  <c r="J5163" i="18"/>
  <c r="C5163" i="18"/>
  <c r="K5163" i="18"/>
  <c r="D5163" i="18"/>
  <c r="L5163" i="18"/>
  <c r="E5163" i="18"/>
  <c r="M5163" i="18"/>
  <c r="F5163" i="18"/>
  <c r="G5163" i="18"/>
  <c r="H5163" i="18"/>
  <c r="F2137" i="18"/>
  <c r="G2137" i="18"/>
  <c r="H2137" i="18"/>
  <c r="I2137" i="18"/>
  <c r="J2137" i="18"/>
  <c r="C2137" i="18"/>
  <c r="K2137" i="18"/>
  <c r="D2137" i="18"/>
  <c r="L2137" i="18"/>
  <c r="M2137" i="18"/>
  <c r="E2137" i="18"/>
  <c r="E4575" i="18"/>
  <c r="M4575" i="18"/>
  <c r="F4575" i="18"/>
  <c r="G4575" i="18"/>
  <c r="H4575" i="18"/>
  <c r="I4575" i="18"/>
  <c r="C4575" i="18"/>
  <c r="K4575" i="18"/>
  <c r="D4575" i="18"/>
  <c r="J4575" i="18"/>
  <c r="L4575" i="18"/>
  <c r="E3324" i="18"/>
  <c r="M3324" i="18"/>
  <c r="F3324" i="18"/>
  <c r="G3324" i="18"/>
  <c r="H3324" i="18"/>
  <c r="I3324" i="18"/>
  <c r="J3324" i="18"/>
  <c r="C3324" i="18"/>
  <c r="K3324" i="18"/>
  <c r="L3324" i="18"/>
  <c r="D3324" i="18"/>
  <c r="H170" i="18"/>
  <c r="D170" i="18"/>
  <c r="L170" i="18"/>
  <c r="K170" i="18"/>
  <c r="M170" i="18"/>
  <c r="F170" i="18"/>
  <c r="G170" i="18"/>
  <c r="C170" i="18"/>
  <c r="E170" i="18"/>
  <c r="I170" i="18"/>
  <c r="J170" i="18"/>
  <c r="C781" i="18"/>
  <c r="K781" i="18"/>
  <c r="F781" i="18"/>
  <c r="G781" i="18"/>
  <c r="H781" i="18"/>
  <c r="J781" i="18"/>
  <c r="L781" i="18"/>
  <c r="D781" i="18"/>
  <c r="I781" i="18"/>
  <c r="E781" i="18"/>
  <c r="M781" i="18"/>
  <c r="F2097" i="18"/>
  <c r="G2097" i="18"/>
  <c r="H2097" i="18"/>
  <c r="I2097" i="18"/>
  <c r="J2097" i="18"/>
  <c r="C2097" i="18"/>
  <c r="K2097" i="18"/>
  <c r="D2097" i="18"/>
  <c r="L2097" i="18"/>
  <c r="E2097" i="18"/>
  <c r="M2097" i="18"/>
  <c r="J2324" i="18"/>
  <c r="C2324" i="18"/>
  <c r="K2324" i="18"/>
  <c r="D2324" i="18"/>
  <c r="L2324" i="18"/>
  <c r="E2324" i="18"/>
  <c r="M2324" i="18"/>
  <c r="F2324" i="18"/>
  <c r="G2324" i="18"/>
  <c r="H2324" i="18"/>
  <c r="I2324" i="18"/>
  <c r="J2189" i="18"/>
  <c r="E2189" i="18"/>
  <c r="M2189" i="18"/>
  <c r="F2189" i="18"/>
  <c r="G2189" i="18"/>
  <c r="H2189" i="18"/>
  <c r="C2189" i="18"/>
  <c r="D2189" i="18"/>
  <c r="I2189" i="18"/>
  <c r="K2189" i="18"/>
  <c r="L2189" i="18"/>
  <c r="J5970" i="18"/>
  <c r="C5970" i="18"/>
  <c r="K5970" i="18"/>
  <c r="D5970" i="18"/>
  <c r="L5970" i="18"/>
  <c r="E5970" i="18"/>
  <c r="M5970" i="18"/>
  <c r="F5970" i="18"/>
  <c r="G5970" i="18"/>
  <c r="I5970" i="18"/>
  <c r="H5970" i="18"/>
  <c r="G3554" i="18"/>
  <c r="H3554" i="18"/>
  <c r="I3554" i="18"/>
  <c r="J3554" i="18"/>
  <c r="C3554" i="18"/>
  <c r="K3554" i="18"/>
  <c r="D3554" i="18"/>
  <c r="L3554" i="18"/>
  <c r="E3554" i="18"/>
  <c r="M3554" i="18"/>
  <c r="F3554" i="18"/>
  <c r="D3441" i="18"/>
  <c r="L3441" i="18"/>
  <c r="E3441" i="18"/>
  <c r="M3441" i="18"/>
  <c r="F3441" i="18"/>
  <c r="G3441" i="18"/>
  <c r="H3441" i="18"/>
  <c r="I3441" i="18"/>
  <c r="J3441" i="18"/>
  <c r="C3441" i="18"/>
  <c r="K3441" i="18"/>
  <c r="F561" i="18"/>
  <c r="G561" i="18"/>
  <c r="J561" i="18"/>
  <c r="E561" i="18"/>
  <c r="I561" i="18"/>
  <c r="K561" i="18"/>
  <c r="L561" i="18"/>
  <c r="C561" i="18"/>
  <c r="D561" i="18"/>
  <c r="H561" i="18"/>
  <c r="M561" i="18"/>
  <c r="F4165" i="18"/>
  <c r="G4165" i="18"/>
  <c r="H4165" i="18"/>
  <c r="I4165" i="18"/>
  <c r="J4165" i="18"/>
  <c r="C4165" i="18"/>
  <c r="K4165" i="18"/>
  <c r="E4165" i="18"/>
  <c r="M4165" i="18"/>
  <c r="D4165" i="18"/>
  <c r="L4165" i="18"/>
  <c r="I6023" i="18"/>
  <c r="J6023" i="18"/>
  <c r="C6023" i="18"/>
  <c r="K6023" i="18"/>
  <c r="D6023" i="18"/>
  <c r="L6023" i="18"/>
  <c r="E6023" i="18"/>
  <c r="M6023" i="18"/>
  <c r="F6023" i="18"/>
  <c r="H6023" i="18"/>
  <c r="G6023" i="18"/>
  <c r="H3653" i="18"/>
  <c r="I3653" i="18"/>
  <c r="J3653" i="18"/>
  <c r="C3653" i="18"/>
  <c r="K3653" i="18"/>
  <c r="D3653" i="18"/>
  <c r="L3653" i="18"/>
  <c r="E3653" i="18"/>
  <c r="M3653" i="18"/>
  <c r="G3653" i="18"/>
  <c r="F3653" i="18"/>
  <c r="H5927" i="18"/>
  <c r="I5927" i="18"/>
  <c r="J5927" i="18"/>
  <c r="C5927" i="18"/>
  <c r="K5927" i="18"/>
  <c r="D5927" i="18"/>
  <c r="L5927" i="18"/>
  <c r="E5927" i="18"/>
  <c r="M5927" i="18"/>
  <c r="G5927" i="18"/>
  <c r="F5927" i="18"/>
  <c r="E5686" i="18"/>
  <c r="M5686" i="18"/>
  <c r="F5686" i="18"/>
  <c r="G5686" i="18"/>
  <c r="H5686" i="18"/>
  <c r="I5686" i="18"/>
  <c r="J5686" i="18"/>
  <c r="C5686" i="18"/>
  <c r="K5686" i="18"/>
  <c r="D5686" i="18"/>
  <c r="L5686" i="18"/>
  <c r="D2123" i="18"/>
  <c r="L2123" i="18"/>
  <c r="E2123" i="18"/>
  <c r="M2123" i="18"/>
  <c r="F2123" i="18"/>
  <c r="G2123" i="18"/>
  <c r="H2123" i="18"/>
  <c r="I2123" i="18"/>
  <c r="J2123" i="18"/>
  <c r="C2123" i="18"/>
  <c r="K2123" i="18"/>
  <c r="J5533" i="18"/>
  <c r="C5533" i="18"/>
  <c r="K5533" i="18"/>
  <c r="D5533" i="18"/>
  <c r="L5533" i="18"/>
  <c r="E5533" i="18"/>
  <c r="M5533" i="18"/>
  <c r="F5533" i="18"/>
  <c r="G5533" i="18"/>
  <c r="H5533" i="18"/>
  <c r="I5533" i="18"/>
  <c r="I282" i="18"/>
  <c r="C282" i="18"/>
  <c r="K282" i="18"/>
  <c r="D282" i="18"/>
  <c r="L282" i="18"/>
  <c r="E282" i="18"/>
  <c r="M282" i="18"/>
  <c r="G282" i="18"/>
  <c r="F282" i="18"/>
  <c r="H282" i="18"/>
  <c r="J282" i="18"/>
  <c r="H2906" i="18"/>
  <c r="I2906" i="18"/>
  <c r="J2906" i="18"/>
  <c r="C2906" i="18"/>
  <c r="K2906" i="18"/>
  <c r="D2906" i="18"/>
  <c r="L2906" i="18"/>
  <c r="E2906" i="18"/>
  <c r="M2906" i="18"/>
  <c r="F2906" i="18"/>
  <c r="G2906" i="18"/>
  <c r="G5444" i="18"/>
  <c r="H5444" i="18"/>
  <c r="I5444" i="18"/>
  <c r="J5444" i="18"/>
  <c r="C5444" i="18"/>
  <c r="K5444" i="18"/>
  <c r="D5444" i="18"/>
  <c r="L5444" i="18"/>
  <c r="E5444" i="18"/>
  <c r="M5444" i="18"/>
  <c r="F5444" i="18"/>
  <c r="F4445" i="18"/>
  <c r="G4445" i="18"/>
  <c r="H4445" i="18"/>
  <c r="I4445" i="18"/>
  <c r="J4445" i="18"/>
  <c r="C4445" i="18"/>
  <c r="K4445" i="18"/>
  <c r="E4445" i="18"/>
  <c r="M4445" i="18"/>
  <c r="D4445" i="18"/>
  <c r="L4445" i="18"/>
  <c r="D4247" i="18"/>
  <c r="L4247" i="18"/>
  <c r="E4247" i="18"/>
  <c r="M4247" i="18"/>
  <c r="F4247" i="18"/>
  <c r="G4247" i="18"/>
  <c r="H4247" i="18"/>
  <c r="I4247" i="18"/>
  <c r="C4247" i="18"/>
  <c r="K4247" i="18"/>
  <c r="J4247" i="18"/>
  <c r="I5338" i="18"/>
  <c r="J5338" i="18"/>
  <c r="C5338" i="18"/>
  <c r="K5338" i="18"/>
  <c r="D5338" i="18"/>
  <c r="L5338" i="18"/>
  <c r="E5338" i="18"/>
  <c r="M5338" i="18"/>
  <c r="F5338" i="18"/>
  <c r="G5338" i="18"/>
  <c r="H5338" i="18"/>
  <c r="E3889" i="18"/>
  <c r="M3889" i="18"/>
  <c r="F3889" i="18"/>
  <c r="G3889" i="18"/>
  <c r="H3889" i="18"/>
  <c r="I3889" i="18"/>
  <c r="J3889" i="18"/>
  <c r="D3889" i="18"/>
  <c r="L3889" i="18"/>
  <c r="C3889" i="18"/>
  <c r="K3889" i="18"/>
  <c r="E1990" i="18"/>
  <c r="M1990" i="18"/>
  <c r="F1990" i="18"/>
  <c r="G1990" i="18"/>
  <c r="H1990" i="18"/>
  <c r="I1990" i="18"/>
  <c r="J1990" i="18"/>
  <c r="C1990" i="18"/>
  <c r="K1990" i="18"/>
  <c r="D1990" i="18"/>
  <c r="L1990" i="18"/>
  <c r="F4125" i="18"/>
  <c r="G4125" i="18"/>
  <c r="H4125" i="18"/>
  <c r="I4125" i="18"/>
  <c r="J4125" i="18"/>
  <c r="C4125" i="18"/>
  <c r="K4125" i="18"/>
  <c r="E4125" i="18"/>
  <c r="M4125" i="18"/>
  <c r="D4125" i="18"/>
  <c r="L4125" i="18"/>
  <c r="H2714" i="18"/>
  <c r="I2714" i="18"/>
  <c r="J2714" i="18"/>
  <c r="C2714" i="18"/>
  <c r="K2714" i="18"/>
  <c r="D2714" i="18"/>
  <c r="L2714" i="18"/>
  <c r="E2714" i="18"/>
  <c r="M2714" i="18"/>
  <c r="F2714" i="18"/>
  <c r="G2714" i="18"/>
  <c r="J4497" i="18"/>
  <c r="C4497" i="18"/>
  <c r="K4497" i="18"/>
  <c r="D4497" i="18"/>
  <c r="L4497" i="18"/>
  <c r="E4497" i="18"/>
  <c r="M4497" i="18"/>
  <c r="F4497" i="18"/>
  <c r="G4497" i="18"/>
  <c r="I4497" i="18"/>
  <c r="H4497" i="18"/>
  <c r="F1809" i="18"/>
  <c r="G1809" i="18"/>
  <c r="H1809" i="18"/>
  <c r="I1809" i="18"/>
  <c r="C1809" i="18"/>
  <c r="K1809" i="18"/>
  <c r="D1809" i="18"/>
  <c r="E1809" i="18"/>
  <c r="J1809" i="18"/>
  <c r="L1809" i="18"/>
  <c r="M1809" i="18"/>
  <c r="H5996" i="18"/>
  <c r="I5996" i="18"/>
  <c r="J5996" i="18"/>
  <c r="C5996" i="18"/>
  <c r="K5996" i="18"/>
  <c r="D5996" i="18"/>
  <c r="L5996" i="18"/>
  <c r="E5996" i="18"/>
  <c r="M5996" i="18"/>
  <c r="G5996" i="18"/>
  <c r="F5996" i="18"/>
  <c r="I807" i="18"/>
  <c r="D807" i="18"/>
  <c r="L807" i="18"/>
  <c r="E807" i="18"/>
  <c r="F807" i="18"/>
  <c r="H807" i="18"/>
  <c r="M807" i="18"/>
  <c r="C807" i="18"/>
  <c r="G807" i="18"/>
  <c r="K807" i="18"/>
  <c r="J807" i="18"/>
  <c r="J2880" i="18"/>
  <c r="C2880" i="18"/>
  <c r="K2880" i="18"/>
  <c r="D2880" i="18"/>
  <c r="L2880" i="18"/>
  <c r="E2880" i="18"/>
  <c r="M2880" i="18"/>
  <c r="F2880" i="18"/>
  <c r="G2880" i="18"/>
  <c r="H2880" i="18"/>
  <c r="I2880" i="18"/>
  <c r="F2724" i="18"/>
  <c r="G2724" i="18"/>
  <c r="H2724" i="18"/>
  <c r="I2724" i="18"/>
  <c r="J2724" i="18"/>
  <c r="C2724" i="18"/>
  <c r="K2724" i="18"/>
  <c r="D2724" i="18"/>
  <c r="L2724" i="18"/>
  <c r="E2724" i="18"/>
  <c r="M2724" i="18"/>
  <c r="G2443" i="18"/>
  <c r="H2443" i="18"/>
  <c r="I2443" i="18"/>
  <c r="J2443" i="18"/>
  <c r="C2443" i="18"/>
  <c r="K2443" i="18"/>
  <c r="D2443" i="18"/>
  <c r="L2443" i="18"/>
  <c r="E2443" i="18"/>
  <c r="M2443" i="18"/>
  <c r="F2443" i="18"/>
  <c r="F1590" i="18"/>
  <c r="G1590" i="18"/>
  <c r="H1590" i="18"/>
  <c r="I1590" i="18"/>
  <c r="J1590" i="18"/>
  <c r="C1590" i="18"/>
  <c r="K1590" i="18"/>
  <c r="D1590" i="18"/>
  <c r="E1590" i="18"/>
  <c r="L1590" i="18"/>
  <c r="M1590" i="18"/>
  <c r="I3685" i="18"/>
  <c r="J3685" i="18"/>
  <c r="C3685" i="18"/>
  <c r="K3685" i="18"/>
  <c r="D3685" i="18"/>
  <c r="L3685" i="18"/>
  <c r="E3685" i="18"/>
  <c r="M3685" i="18"/>
  <c r="F3685" i="18"/>
  <c r="H3685" i="18"/>
  <c r="G3685" i="18"/>
  <c r="J5994" i="18"/>
  <c r="C5994" i="18"/>
  <c r="K5994" i="18"/>
  <c r="D5994" i="18"/>
  <c r="L5994" i="18"/>
  <c r="E5994" i="18"/>
  <c r="M5994" i="18"/>
  <c r="F5994" i="18"/>
  <c r="G5994" i="18"/>
  <c r="I5994" i="18"/>
  <c r="H5994" i="18"/>
  <c r="D2179" i="18"/>
  <c r="L2179" i="18"/>
  <c r="E2179" i="18"/>
  <c r="M2179" i="18"/>
  <c r="F2179" i="18"/>
  <c r="G2179" i="18"/>
  <c r="H2179" i="18"/>
  <c r="I2179" i="18"/>
  <c r="J2179" i="18"/>
  <c r="C2179" i="18"/>
  <c r="K2179" i="18"/>
  <c r="F5817" i="18"/>
  <c r="G5817" i="18"/>
  <c r="H5817" i="18"/>
  <c r="I5817" i="18"/>
  <c r="J5817" i="18"/>
  <c r="C5817" i="18"/>
  <c r="K5817" i="18"/>
  <c r="D5817" i="18"/>
  <c r="L5817" i="18"/>
  <c r="E5817" i="18"/>
  <c r="M5817" i="18"/>
  <c r="E3213" i="18"/>
  <c r="M3213" i="18"/>
  <c r="F3213" i="18"/>
  <c r="G3213" i="18"/>
  <c r="H3213" i="18"/>
  <c r="I3213" i="18"/>
  <c r="J3213" i="18"/>
  <c r="C3213" i="18"/>
  <c r="K3213" i="18"/>
  <c r="D3213" i="18"/>
  <c r="L3213" i="18"/>
  <c r="J722" i="18"/>
  <c r="E722" i="18"/>
  <c r="M722" i="18"/>
  <c r="F722" i="18"/>
  <c r="G722" i="18"/>
  <c r="I722" i="18"/>
  <c r="K722" i="18"/>
  <c r="L722" i="18"/>
  <c r="C722" i="18"/>
  <c r="H722" i="18"/>
  <c r="D722" i="18"/>
  <c r="G2759" i="18"/>
  <c r="H2759" i="18"/>
  <c r="I2759" i="18"/>
  <c r="J2759" i="18"/>
  <c r="C2759" i="18"/>
  <c r="K2759" i="18"/>
  <c r="D2759" i="18"/>
  <c r="L2759" i="18"/>
  <c r="E2759" i="18"/>
  <c r="M2759" i="18"/>
  <c r="F2759" i="18"/>
  <c r="I3121" i="18"/>
  <c r="J3121" i="18"/>
  <c r="C3121" i="18"/>
  <c r="K3121" i="18"/>
  <c r="D3121" i="18"/>
  <c r="L3121" i="18"/>
  <c r="E3121" i="18"/>
  <c r="M3121" i="18"/>
  <c r="F3121" i="18"/>
  <c r="G3121" i="18"/>
  <c r="H3121" i="18"/>
  <c r="G5708" i="18"/>
  <c r="H5708" i="18"/>
  <c r="I5708" i="18"/>
  <c r="J5708" i="18"/>
  <c r="C5708" i="18"/>
  <c r="K5708" i="18"/>
  <c r="D5708" i="18"/>
  <c r="L5708" i="18"/>
  <c r="E5708" i="18"/>
  <c r="M5708" i="18"/>
  <c r="F5708" i="18"/>
  <c r="J4473" i="18"/>
  <c r="C4473" i="18"/>
  <c r="K4473" i="18"/>
  <c r="D4473" i="18"/>
  <c r="L4473" i="18"/>
  <c r="E4473" i="18"/>
  <c r="M4473" i="18"/>
  <c r="F4473" i="18"/>
  <c r="G4473" i="18"/>
  <c r="I4473" i="18"/>
  <c r="H4473" i="18"/>
  <c r="I4803" i="18"/>
  <c r="J4803" i="18"/>
  <c r="C4803" i="18"/>
  <c r="K4803" i="18"/>
  <c r="D4803" i="18"/>
  <c r="L4803" i="18"/>
  <c r="E4803" i="18"/>
  <c r="M4803" i="18"/>
  <c r="G4803" i="18"/>
  <c r="F4803" i="18"/>
  <c r="H4803" i="18"/>
  <c r="H5439" i="18"/>
  <c r="I5439" i="18"/>
  <c r="J5439" i="18"/>
  <c r="C5439" i="18"/>
  <c r="K5439" i="18"/>
  <c r="D5439" i="18"/>
  <c r="L5439" i="18"/>
  <c r="E5439" i="18"/>
  <c r="M5439" i="18"/>
  <c r="F5439" i="18"/>
  <c r="G5439" i="18"/>
  <c r="G5580" i="18"/>
  <c r="H5580" i="18"/>
  <c r="I5580" i="18"/>
  <c r="J5580" i="18"/>
  <c r="C5580" i="18"/>
  <c r="K5580" i="18"/>
  <c r="D5580" i="18"/>
  <c r="L5580" i="18"/>
  <c r="E5580" i="18"/>
  <c r="M5580" i="18"/>
  <c r="F5580" i="18"/>
  <c r="C4657" i="18"/>
  <c r="K4657" i="18"/>
  <c r="D4657" i="18"/>
  <c r="L4657" i="18"/>
  <c r="E4657" i="18"/>
  <c r="M4657" i="18"/>
  <c r="F4657" i="18"/>
  <c r="G4657" i="18"/>
  <c r="I4657" i="18"/>
  <c r="H4657" i="18"/>
  <c r="J4657" i="18"/>
  <c r="D2450" i="18"/>
  <c r="L2450" i="18"/>
  <c r="E2450" i="18"/>
  <c r="M2450" i="18"/>
  <c r="F2450" i="18"/>
  <c r="G2450" i="18"/>
  <c r="H2450" i="18"/>
  <c r="I2450" i="18"/>
  <c r="J2450" i="18"/>
  <c r="C2450" i="18"/>
  <c r="K2450" i="18"/>
  <c r="H84" i="18"/>
  <c r="I84" i="18"/>
  <c r="D84" i="18"/>
  <c r="L84" i="18"/>
  <c r="C84" i="18"/>
  <c r="E84" i="18"/>
  <c r="J84" i="18"/>
  <c r="G84" i="18"/>
  <c r="K84" i="18"/>
  <c r="M84" i="18"/>
  <c r="F84" i="18"/>
  <c r="E2517" i="18"/>
  <c r="M2517" i="18"/>
  <c r="F2517" i="18"/>
  <c r="G2517" i="18"/>
  <c r="H2517" i="18"/>
  <c r="I2517" i="18"/>
  <c r="J2517" i="18"/>
  <c r="C2517" i="18"/>
  <c r="K2517" i="18"/>
  <c r="D2517" i="18"/>
  <c r="L2517" i="18"/>
  <c r="F806" i="18"/>
  <c r="I806" i="18"/>
  <c r="J806" i="18"/>
  <c r="C806" i="18"/>
  <c r="K806" i="18"/>
  <c r="E806" i="18"/>
  <c r="M806" i="18"/>
  <c r="G806" i="18"/>
  <c r="D806" i="18"/>
  <c r="L806" i="18"/>
  <c r="H806" i="18"/>
  <c r="F5185" i="18"/>
  <c r="G5185" i="18"/>
  <c r="H5185" i="18"/>
  <c r="I5185" i="18"/>
  <c r="J5185" i="18"/>
  <c r="C5185" i="18"/>
  <c r="K5185" i="18"/>
  <c r="D5185" i="18"/>
  <c r="L5185" i="18"/>
  <c r="M5185" i="18"/>
  <c r="E5185" i="18"/>
  <c r="C1880" i="18"/>
  <c r="K1880" i="18"/>
  <c r="D1880" i="18"/>
  <c r="L1880" i="18"/>
  <c r="E1880" i="18"/>
  <c r="M1880" i="18"/>
  <c r="F1880" i="18"/>
  <c r="G1880" i="18"/>
  <c r="H1880" i="18"/>
  <c r="I1880" i="18"/>
  <c r="J1880" i="18"/>
  <c r="I887" i="18"/>
  <c r="D887" i="18"/>
  <c r="L887" i="18"/>
  <c r="E887" i="18"/>
  <c r="M887" i="18"/>
  <c r="F887" i="18"/>
  <c r="H887" i="18"/>
  <c r="C887" i="18"/>
  <c r="G887" i="18"/>
  <c r="J887" i="18"/>
  <c r="K887" i="18"/>
  <c r="H5519" i="18"/>
  <c r="I5519" i="18"/>
  <c r="J5519" i="18"/>
  <c r="C5519" i="18"/>
  <c r="K5519" i="18"/>
  <c r="D5519" i="18"/>
  <c r="L5519" i="18"/>
  <c r="E5519" i="18"/>
  <c r="M5519" i="18"/>
  <c r="F5519" i="18"/>
  <c r="G5519" i="18"/>
  <c r="G5876" i="18"/>
  <c r="H5876" i="18"/>
  <c r="I5876" i="18"/>
  <c r="J5876" i="18"/>
  <c r="C5876" i="18"/>
  <c r="K5876" i="18"/>
  <c r="D5876" i="18"/>
  <c r="L5876" i="18"/>
  <c r="E5876" i="18"/>
  <c r="F5876" i="18"/>
  <c r="M5876" i="18"/>
  <c r="C3151" i="18"/>
  <c r="K3151" i="18"/>
  <c r="D3151" i="18"/>
  <c r="L3151" i="18"/>
  <c r="E3151" i="18"/>
  <c r="M3151" i="18"/>
  <c r="F3151" i="18"/>
  <c r="G3151" i="18"/>
  <c r="H3151" i="18"/>
  <c r="I3151" i="18"/>
  <c r="J3151" i="18"/>
  <c r="I95" i="18"/>
  <c r="J95" i="18"/>
  <c r="E95" i="18"/>
  <c r="M95" i="18"/>
  <c r="C95" i="18"/>
  <c r="G95" i="18"/>
  <c r="H95" i="18"/>
  <c r="K95" i="18"/>
  <c r="L95" i="18"/>
  <c r="D95" i="18"/>
  <c r="F95" i="18"/>
  <c r="I1682" i="18"/>
  <c r="J1682" i="18"/>
  <c r="C1682" i="18"/>
  <c r="K1682" i="18"/>
  <c r="D1682" i="18"/>
  <c r="L1682" i="18"/>
  <c r="E1682" i="18"/>
  <c r="M1682" i="18"/>
  <c r="F1682" i="18"/>
  <c r="G1682" i="18"/>
  <c r="H1682" i="18"/>
  <c r="G3767" i="18"/>
  <c r="H3767" i="18"/>
  <c r="I3767" i="18"/>
  <c r="J3767" i="18"/>
  <c r="C3767" i="18"/>
  <c r="K3767" i="18"/>
  <c r="D3767" i="18"/>
  <c r="L3767" i="18"/>
  <c r="F3767" i="18"/>
  <c r="E3767" i="18"/>
  <c r="M3767" i="18"/>
  <c r="H3373" i="18"/>
  <c r="I3373" i="18"/>
  <c r="J3373" i="18"/>
  <c r="C3373" i="18"/>
  <c r="K3373" i="18"/>
  <c r="D3373" i="18"/>
  <c r="L3373" i="18"/>
  <c r="E3373" i="18"/>
  <c r="M3373" i="18"/>
  <c r="F3373" i="18"/>
  <c r="G3373" i="18"/>
  <c r="E1926" i="18"/>
  <c r="M1926" i="18"/>
  <c r="F1926" i="18"/>
  <c r="G1926" i="18"/>
  <c r="H1926" i="18"/>
  <c r="I1926" i="18"/>
  <c r="J1926" i="18"/>
  <c r="C1926" i="18"/>
  <c r="K1926" i="18"/>
  <c r="D1926" i="18"/>
  <c r="L1926" i="18"/>
  <c r="H2642" i="18"/>
  <c r="I2642" i="18"/>
  <c r="J2642" i="18"/>
  <c r="C2642" i="18"/>
  <c r="K2642" i="18"/>
  <c r="D2642" i="18"/>
  <c r="L2642" i="18"/>
  <c r="E2642" i="18"/>
  <c r="M2642" i="18"/>
  <c r="F2642" i="18"/>
  <c r="G2642" i="18"/>
  <c r="E4378" i="18"/>
  <c r="M4378" i="18"/>
  <c r="F4378" i="18"/>
  <c r="G4378" i="18"/>
  <c r="H4378" i="18"/>
  <c r="I4378" i="18"/>
  <c r="J4378" i="18"/>
  <c r="D4378" i="18"/>
  <c r="L4378" i="18"/>
  <c r="C4378" i="18"/>
  <c r="K4378" i="18"/>
  <c r="H5056" i="18"/>
  <c r="I5056" i="18"/>
  <c r="J5056" i="18"/>
  <c r="C5056" i="18"/>
  <c r="K5056" i="18"/>
  <c r="D5056" i="18"/>
  <c r="L5056" i="18"/>
  <c r="E5056" i="18"/>
  <c r="M5056" i="18"/>
  <c r="F5056" i="18"/>
  <c r="G5056" i="18"/>
  <c r="G2939" i="18"/>
  <c r="H2939" i="18"/>
  <c r="I2939" i="18"/>
  <c r="J2939" i="18"/>
  <c r="C2939" i="18"/>
  <c r="K2939" i="18"/>
  <c r="D2939" i="18"/>
  <c r="L2939" i="18"/>
  <c r="E2939" i="18"/>
  <c r="M2939" i="18"/>
  <c r="F2939" i="18"/>
  <c r="J2444" i="18"/>
  <c r="C2444" i="18"/>
  <c r="K2444" i="18"/>
  <c r="D2444" i="18"/>
  <c r="L2444" i="18"/>
  <c r="E2444" i="18"/>
  <c r="M2444" i="18"/>
  <c r="F2444" i="18"/>
  <c r="G2444" i="18"/>
  <c r="H2444" i="18"/>
  <c r="I2444" i="18"/>
  <c r="F5361" i="18"/>
  <c r="G5361" i="18"/>
  <c r="H5361" i="18"/>
  <c r="I5361" i="18"/>
  <c r="J5361" i="18"/>
  <c r="C5361" i="18"/>
  <c r="K5361" i="18"/>
  <c r="D5361" i="18"/>
  <c r="L5361" i="18"/>
  <c r="E5361" i="18"/>
  <c r="M5361" i="18"/>
  <c r="E2437" i="18"/>
  <c r="M2437" i="18"/>
  <c r="F2437" i="18"/>
  <c r="G2437" i="18"/>
  <c r="H2437" i="18"/>
  <c r="I2437" i="18"/>
  <c r="J2437" i="18"/>
  <c r="C2437" i="18"/>
  <c r="K2437" i="18"/>
  <c r="D2437" i="18"/>
  <c r="L2437" i="18"/>
  <c r="I1642" i="18"/>
  <c r="J1642" i="18"/>
  <c r="C1642" i="18"/>
  <c r="K1642" i="18"/>
  <c r="D1642" i="18"/>
  <c r="L1642" i="18"/>
  <c r="E1642" i="18"/>
  <c r="M1642" i="18"/>
  <c r="F1642" i="18"/>
  <c r="G1642" i="18"/>
  <c r="H1642" i="18"/>
  <c r="E4498" i="18"/>
  <c r="M4498" i="18"/>
  <c r="F4498" i="18"/>
  <c r="G4498" i="18"/>
  <c r="H4498" i="18"/>
  <c r="I4498" i="18"/>
  <c r="J4498" i="18"/>
  <c r="D4498" i="18"/>
  <c r="L4498" i="18"/>
  <c r="C4498" i="18"/>
  <c r="K4498" i="18"/>
  <c r="F569" i="18"/>
  <c r="G569" i="18"/>
  <c r="J569" i="18"/>
  <c r="D569" i="18"/>
  <c r="H569" i="18"/>
  <c r="I569" i="18"/>
  <c r="K569" i="18"/>
  <c r="M569" i="18"/>
  <c r="C569" i="18"/>
  <c r="E569" i="18"/>
  <c r="L569" i="18"/>
  <c r="D1215" i="18"/>
  <c r="L1215" i="18"/>
  <c r="F1215" i="18"/>
  <c r="G1215" i="18"/>
  <c r="H1215" i="18"/>
  <c r="I1215" i="18"/>
  <c r="J1215" i="18"/>
  <c r="C1215" i="18"/>
  <c r="E1215" i="18"/>
  <c r="K1215" i="18"/>
  <c r="M1215" i="18"/>
  <c r="F545" i="18"/>
  <c r="G545" i="18"/>
  <c r="J545" i="18"/>
  <c r="I545" i="18"/>
  <c r="L545" i="18"/>
  <c r="M545" i="18"/>
  <c r="C545" i="18"/>
  <c r="E545" i="18"/>
  <c r="D545" i="18"/>
  <c r="H545" i="18"/>
  <c r="K545" i="18"/>
  <c r="D1883" i="18"/>
  <c r="L1883" i="18"/>
  <c r="E1883" i="18"/>
  <c r="M1883" i="18"/>
  <c r="F1883" i="18"/>
  <c r="G1883" i="18"/>
  <c r="H1883" i="18"/>
  <c r="I1883" i="18"/>
  <c r="J1883" i="18"/>
  <c r="C1883" i="18"/>
  <c r="K1883" i="18"/>
  <c r="D5251" i="18"/>
  <c r="L5251" i="18"/>
  <c r="E5251" i="18"/>
  <c r="M5251" i="18"/>
  <c r="F5251" i="18"/>
  <c r="G5251" i="18"/>
  <c r="H5251" i="18"/>
  <c r="I5251" i="18"/>
  <c r="J5251" i="18"/>
  <c r="C5251" i="18"/>
  <c r="K5251" i="18"/>
  <c r="H4010" i="18"/>
  <c r="I4010" i="18"/>
  <c r="J4010" i="18"/>
  <c r="C4010" i="18"/>
  <c r="K4010" i="18"/>
  <c r="D4010" i="18"/>
  <c r="L4010" i="18"/>
  <c r="E4010" i="18"/>
  <c r="M4010" i="18"/>
  <c r="G4010" i="18"/>
  <c r="F4010" i="18"/>
  <c r="C3079" i="18"/>
  <c r="K3079" i="18"/>
  <c r="D3079" i="18"/>
  <c r="L3079" i="18"/>
  <c r="E3079" i="18"/>
  <c r="M3079" i="18"/>
  <c r="F3079" i="18"/>
  <c r="G3079" i="18"/>
  <c r="H3079" i="18"/>
  <c r="I3079" i="18"/>
  <c r="J3079" i="18"/>
  <c r="G1764" i="18"/>
  <c r="H1764" i="18"/>
  <c r="I1764" i="18"/>
  <c r="J1764" i="18"/>
  <c r="D1764" i="18"/>
  <c r="L1764" i="18"/>
  <c r="E1764" i="18"/>
  <c r="M1764" i="18"/>
  <c r="C1764" i="18"/>
  <c r="F1764" i="18"/>
  <c r="K1764" i="18"/>
  <c r="F4181" i="18"/>
  <c r="G4181" i="18"/>
  <c r="H4181" i="18"/>
  <c r="I4181" i="18"/>
  <c r="J4181" i="18"/>
  <c r="C4181" i="18"/>
  <c r="K4181" i="18"/>
  <c r="E4181" i="18"/>
  <c r="M4181" i="18"/>
  <c r="D4181" i="18"/>
  <c r="L4181" i="18"/>
  <c r="I3360" i="18"/>
  <c r="J3360" i="18"/>
  <c r="C3360" i="18"/>
  <c r="K3360" i="18"/>
  <c r="D3360" i="18"/>
  <c r="L3360" i="18"/>
  <c r="E3360" i="18"/>
  <c r="M3360" i="18"/>
  <c r="F3360" i="18"/>
  <c r="G3360" i="18"/>
  <c r="H3360" i="18"/>
  <c r="J5437" i="18"/>
  <c r="C5437" i="18"/>
  <c r="K5437" i="18"/>
  <c r="D5437" i="18"/>
  <c r="L5437" i="18"/>
  <c r="E5437" i="18"/>
  <c r="M5437" i="18"/>
  <c r="F5437" i="18"/>
  <c r="G5437" i="18"/>
  <c r="H5437" i="18"/>
  <c r="I5437" i="18"/>
  <c r="E2989" i="18"/>
  <c r="M2989" i="18"/>
  <c r="F2989" i="18"/>
  <c r="G2989" i="18"/>
  <c r="H2989" i="18"/>
  <c r="I2989" i="18"/>
  <c r="J2989" i="18"/>
  <c r="C2989" i="18"/>
  <c r="K2989" i="18"/>
  <c r="D2989" i="18"/>
  <c r="L2989" i="18"/>
  <c r="E3037" i="18"/>
  <c r="M3037" i="18"/>
  <c r="F3037" i="18"/>
  <c r="G3037" i="18"/>
  <c r="H3037" i="18"/>
  <c r="I3037" i="18"/>
  <c r="J3037" i="18"/>
  <c r="C3037" i="18"/>
  <c r="K3037" i="18"/>
  <c r="L3037" i="18"/>
  <c r="D3037" i="18"/>
  <c r="G5013" i="18"/>
  <c r="H5013" i="18"/>
  <c r="I5013" i="18"/>
  <c r="J5013" i="18"/>
  <c r="C5013" i="18"/>
  <c r="K5013" i="18"/>
  <c r="D5013" i="18"/>
  <c r="L5013" i="18"/>
  <c r="E5013" i="18"/>
  <c r="M5013" i="18"/>
  <c r="F5013" i="18"/>
  <c r="F5761" i="18"/>
  <c r="G5761" i="18"/>
  <c r="H5761" i="18"/>
  <c r="I5761" i="18"/>
  <c r="J5761" i="18"/>
  <c r="C5761" i="18"/>
  <c r="K5761" i="18"/>
  <c r="D5761" i="18"/>
  <c r="L5761" i="18"/>
  <c r="M5761" i="18"/>
  <c r="E5761" i="18"/>
  <c r="I6047" i="18"/>
  <c r="J6047" i="18"/>
  <c r="C6047" i="18"/>
  <c r="K6047" i="18"/>
  <c r="D6047" i="18"/>
  <c r="L6047" i="18"/>
  <c r="E6047" i="18"/>
  <c r="M6047" i="18"/>
  <c r="F6047" i="18"/>
  <c r="H6047" i="18"/>
  <c r="G6047" i="18"/>
  <c r="D1867" i="18"/>
  <c r="L1867" i="18"/>
  <c r="E1867" i="18"/>
  <c r="M1867" i="18"/>
  <c r="F1867" i="18"/>
  <c r="G1867" i="18"/>
  <c r="H1867" i="18"/>
  <c r="I1867" i="18"/>
  <c r="J1867" i="18"/>
  <c r="C1867" i="18"/>
  <c r="K1867" i="18"/>
  <c r="E1178" i="18"/>
  <c r="M1178" i="18"/>
  <c r="G1178" i="18"/>
  <c r="H1178" i="18"/>
  <c r="I1178" i="18"/>
  <c r="J1178" i="18"/>
  <c r="C1178" i="18"/>
  <c r="K1178" i="18"/>
  <c r="D1178" i="18"/>
  <c r="F1178" i="18"/>
  <c r="L1178" i="18"/>
  <c r="E1242" i="18"/>
  <c r="M1242" i="18"/>
  <c r="G1242" i="18"/>
  <c r="H1242" i="18"/>
  <c r="I1242" i="18"/>
  <c r="J1242" i="18"/>
  <c r="C1242" i="18"/>
  <c r="K1242" i="18"/>
  <c r="D1242" i="18"/>
  <c r="F1242" i="18"/>
  <c r="L1242" i="18"/>
  <c r="D1907" i="18"/>
  <c r="L1907" i="18"/>
  <c r="E1907" i="18"/>
  <c r="M1907" i="18"/>
  <c r="F1907" i="18"/>
  <c r="G1907" i="18"/>
  <c r="H1907" i="18"/>
  <c r="I1907" i="18"/>
  <c r="J1907" i="18"/>
  <c r="C1907" i="18"/>
  <c r="K1907" i="18"/>
  <c r="I4462" i="18"/>
  <c r="J4462" i="18"/>
  <c r="C4462" i="18"/>
  <c r="K4462" i="18"/>
  <c r="D4462" i="18"/>
  <c r="L4462" i="18"/>
  <c r="E4462" i="18"/>
  <c r="M4462" i="18"/>
  <c r="F4462" i="18"/>
  <c r="H4462" i="18"/>
  <c r="G4462" i="18"/>
  <c r="H4355" i="18"/>
  <c r="I4355" i="18"/>
  <c r="J4355" i="18"/>
  <c r="C4355" i="18"/>
  <c r="K4355" i="18"/>
  <c r="D4355" i="18"/>
  <c r="L4355" i="18"/>
  <c r="E4355" i="18"/>
  <c r="M4355" i="18"/>
  <c r="G4355" i="18"/>
  <c r="F4355" i="18"/>
  <c r="D3878" i="18"/>
  <c r="L3878" i="18"/>
  <c r="E3878" i="18"/>
  <c r="M3878" i="18"/>
  <c r="F3878" i="18"/>
  <c r="G3878" i="18"/>
  <c r="H3878" i="18"/>
  <c r="I3878" i="18"/>
  <c r="C3878" i="18"/>
  <c r="K3878" i="18"/>
  <c r="J3878" i="18"/>
  <c r="G3679" i="18"/>
  <c r="H3679" i="18"/>
  <c r="I3679" i="18"/>
  <c r="J3679" i="18"/>
  <c r="C3679" i="18"/>
  <c r="K3679" i="18"/>
  <c r="D3679" i="18"/>
  <c r="L3679" i="18"/>
  <c r="F3679" i="18"/>
  <c r="E3679" i="18"/>
  <c r="M3679" i="18"/>
  <c r="H425" i="18"/>
  <c r="I425" i="18"/>
  <c r="D425" i="18"/>
  <c r="L425" i="18"/>
  <c r="M425" i="18"/>
  <c r="F425" i="18"/>
  <c r="K425" i="18"/>
  <c r="C425" i="18"/>
  <c r="E425" i="18"/>
  <c r="G425" i="18"/>
  <c r="J425" i="18"/>
  <c r="I2329" i="18"/>
  <c r="J2329" i="18"/>
  <c r="C2329" i="18"/>
  <c r="K2329" i="18"/>
  <c r="D2329" i="18"/>
  <c r="L2329" i="18"/>
  <c r="E2329" i="18"/>
  <c r="M2329" i="18"/>
  <c r="F2329" i="18"/>
  <c r="G2329" i="18"/>
  <c r="H2329" i="18"/>
  <c r="D3122" i="18"/>
  <c r="L3122" i="18"/>
  <c r="E3122" i="18"/>
  <c r="M3122" i="18"/>
  <c r="F3122" i="18"/>
  <c r="G3122" i="18"/>
  <c r="H3122" i="18"/>
  <c r="I3122" i="18"/>
  <c r="J3122" i="18"/>
  <c r="C3122" i="18"/>
  <c r="K3122" i="18"/>
  <c r="J1330" i="18"/>
  <c r="C1330" i="18"/>
  <c r="K1330" i="18"/>
  <c r="D1330" i="18"/>
  <c r="L1330" i="18"/>
  <c r="E1330" i="18"/>
  <c r="M1330" i="18"/>
  <c r="F1330" i="18"/>
  <c r="G1330" i="18"/>
  <c r="I1330" i="18"/>
  <c r="H1330" i="18"/>
  <c r="D4431" i="18"/>
  <c r="L4431" i="18"/>
  <c r="E4431" i="18"/>
  <c r="M4431" i="18"/>
  <c r="F4431" i="18"/>
  <c r="G4431" i="18"/>
  <c r="H4431" i="18"/>
  <c r="I4431" i="18"/>
  <c r="C4431" i="18"/>
  <c r="K4431" i="18"/>
  <c r="J4431" i="18"/>
  <c r="J930" i="18"/>
  <c r="E930" i="18"/>
  <c r="M930" i="18"/>
  <c r="F930" i="18"/>
  <c r="G930" i="18"/>
  <c r="I930" i="18"/>
  <c r="L930" i="18"/>
  <c r="C930" i="18"/>
  <c r="D930" i="18"/>
  <c r="H930" i="18"/>
  <c r="K930" i="18"/>
  <c r="C2239" i="18"/>
  <c r="K2239" i="18"/>
  <c r="D2239" i="18"/>
  <c r="L2239" i="18"/>
  <c r="E2239" i="18"/>
  <c r="M2239" i="18"/>
  <c r="F2239" i="18"/>
  <c r="G2239" i="18"/>
  <c r="H2239" i="18"/>
  <c r="I2239" i="18"/>
  <c r="J2239" i="18"/>
  <c r="E475" i="18"/>
  <c r="M475" i="18"/>
  <c r="F475" i="18"/>
  <c r="I475" i="18"/>
  <c r="G475" i="18"/>
  <c r="H475" i="18"/>
  <c r="L475" i="18"/>
  <c r="C475" i="18"/>
  <c r="D475" i="18"/>
  <c r="K475" i="18"/>
  <c r="J475" i="18"/>
  <c r="D1987" i="18"/>
  <c r="L1987" i="18"/>
  <c r="E1987" i="18"/>
  <c r="M1987" i="18"/>
  <c r="F1987" i="18"/>
  <c r="G1987" i="18"/>
  <c r="H1987" i="18"/>
  <c r="I1987" i="18"/>
  <c r="J1987" i="18"/>
  <c r="C1987" i="18"/>
  <c r="K1987" i="18"/>
  <c r="G1876" i="18"/>
  <c r="H1876" i="18"/>
  <c r="I1876" i="18"/>
  <c r="J1876" i="18"/>
  <c r="C1876" i="18"/>
  <c r="K1876" i="18"/>
  <c r="D1876" i="18"/>
  <c r="L1876" i="18"/>
  <c r="E1876" i="18"/>
  <c r="M1876" i="18"/>
  <c r="F1876" i="18"/>
  <c r="C1276" i="18"/>
  <c r="K1276" i="18"/>
  <c r="E1276" i="18"/>
  <c r="M1276" i="18"/>
  <c r="F1276" i="18"/>
  <c r="G1276" i="18"/>
  <c r="H1276" i="18"/>
  <c r="D1276" i="18"/>
  <c r="I1276" i="18"/>
  <c r="J1276" i="18"/>
  <c r="L1276" i="18"/>
  <c r="E6099" i="18"/>
  <c r="M6099" i="18"/>
  <c r="F6099" i="18"/>
  <c r="G6099" i="18"/>
  <c r="H6099" i="18"/>
  <c r="I6099" i="18"/>
  <c r="J6099" i="18"/>
  <c r="D6099" i="18"/>
  <c r="L6099" i="18"/>
  <c r="C6099" i="18"/>
  <c r="K6099" i="18"/>
  <c r="D3505" i="18"/>
  <c r="L3505" i="18"/>
  <c r="E3505" i="18"/>
  <c r="M3505" i="18"/>
  <c r="F3505" i="18"/>
  <c r="G3505" i="18"/>
  <c r="H3505" i="18"/>
  <c r="I3505" i="18"/>
  <c r="J3505" i="18"/>
  <c r="C3505" i="18"/>
  <c r="K3505" i="18"/>
  <c r="F2081" i="18"/>
  <c r="G2081" i="18"/>
  <c r="H2081" i="18"/>
  <c r="I2081" i="18"/>
  <c r="J2081" i="18"/>
  <c r="C2081" i="18"/>
  <c r="K2081" i="18"/>
  <c r="D2081" i="18"/>
  <c r="L2081" i="18"/>
  <c r="E2081" i="18"/>
  <c r="M2081" i="18"/>
  <c r="E3412" i="18"/>
  <c r="M3412" i="18"/>
  <c r="F3412" i="18"/>
  <c r="G3412" i="18"/>
  <c r="H3412" i="18"/>
  <c r="I3412" i="18"/>
  <c r="J3412" i="18"/>
  <c r="C3412" i="18"/>
  <c r="K3412" i="18"/>
  <c r="D3412" i="18"/>
  <c r="L3412" i="18"/>
  <c r="I3725" i="18"/>
  <c r="J3725" i="18"/>
  <c r="C3725" i="18"/>
  <c r="K3725" i="18"/>
  <c r="D3725" i="18"/>
  <c r="L3725" i="18"/>
  <c r="E3725" i="18"/>
  <c r="M3725" i="18"/>
  <c r="F3725" i="18"/>
  <c r="H3725" i="18"/>
  <c r="G3725" i="18"/>
  <c r="H916" i="18"/>
  <c r="C916" i="18"/>
  <c r="K916" i="18"/>
  <c r="D916" i="18"/>
  <c r="L916" i="18"/>
  <c r="E916" i="18"/>
  <c r="M916" i="18"/>
  <c r="G916" i="18"/>
  <c r="F916" i="18"/>
  <c r="I916" i="18"/>
  <c r="J916" i="18"/>
  <c r="J2516" i="18"/>
  <c r="C2516" i="18"/>
  <c r="K2516" i="18"/>
  <c r="D2516" i="18"/>
  <c r="L2516" i="18"/>
  <c r="E2516" i="18"/>
  <c r="M2516" i="18"/>
  <c r="F2516" i="18"/>
  <c r="G2516" i="18"/>
  <c r="H2516" i="18"/>
  <c r="I2516" i="18"/>
  <c r="C2643" i="18"/>
  <c r="K2643" i="18"/>
  <c r="D2643" i="18"/>
  <c r="L2643" i="18"/>
  <c r="E2643" i="18"/>
  <c r="M2643" i="18"/>
  <c r="F2643" i="18"/>
  <c r="G2643" i="18"/>
  <c r="H2643" i="18"/>
  <c r="I2643" i="18"/>
  <c r="J2643" i="18"/>
  <c r="I5450" i="18"/>
  <c r="J5450" i="18"/>
  <c r="C5450" i="18"/>
  <c r="K5450" i="18"/>
  <c r="D5450" i="18"/>
  <c r="L5450" i="18"/>
  <c r="E5450" i="18"/>
  <c r="M5450" i="18"/>
  <c r="F5450" i="18"/>
  <c r="G5450" i="18"/>
  <c r="H5450" i="18"/>
  <c r="I5754" i="18"/>
  <c r="J5754" i="18"/>
  <c r="C5754" i="18"/>
  <c r="K5754" i="18"/>
  <c r="D5754" i="18"/>
  <c r="L5754" i="18"/>
  <c r="E5754" i="18"/>
  <c r="M5754" i="18"/>
  <c r="F5754" i="18"/>
  <c r="G5754" i="18"/>
  <c r="H5754" i="18"/>
  <c r="H820" i="18"/>
  <c r="C820" i="18"/>
  <c r="K820" i="18"/>
  <c r="D820" i="18"/>
  <c r="L820" i="18"/>
  <c r="E820" i="18"/>
  <c r="M820" i="18"/>
  <c r="G820" i="18"/>
  <c r="F820" i="18"/>
  <c r="I820" i="18"/>
  <c r="J820" i="18"/>
  <c r="C4969" i="18"/>
  <c r="K4969" i="18"/>
  <c r="D4969" i="18"/>
  <c r="L4969" i="18"/>
  <c r="E4969" i="18"/>
  <c r="M4969" i="18"/>
  <c r="F4969" i="18"/>
  <c r="G4969" i="18"/>
  <c r="H4969" i="18"/>
  <c r="I4969" i="18"/>
  <c r="J4969" i="18"/>
  <c r="E2569" i="18"/>
  <c r="M2569" i="18"/>
  <c r="F2569" i="18"/>
  <c r="G2569" i="18"/>
  <c r="H2569" i="18"/>
  <c r="I2569" i="18"/>
  <c r="J2569" i="18"/>
  <c r="C2569" i="18"/>
  <c r="K2569" i="18"/>
  <c r="D2569" i="18"/>
  <c r="L2569" i="18"/>
  <c r="G2791" i="18"/>
  <c r="H2791" i="18"/>
  <c r="I2791" i="18"/>
  <c r="J2791" i="18"/>
  <c r="C2791" i="18"/>
  <c r="K2791" i="18"/>
  <c r="D2791" i="18"/>
  <c r="L2791" i="18"/>
  <c r="E2791" i="18"/>
  <c r="M2791" i="18"/>
  <c r="F2791" i="18"/>
  <c r="H1879" i="18"/>
  <c r="I1879" i="18"/>
  <c r="J1879" i="18"/>
  <c r="C1879" i="18"/>
  <c r="K1879" i="18"/>
  <c r="D1879" i="18"/>
  <c r="L1879" i="18"/>
  <c r="E1879" i="18"/>
  <c r="M1879" i="18"/>
  <c r="F1879" i="18"/>
  <c r="G1879" i="18"/>
  <c r="J3563" i="18"/>
  <c r="C3563" i="18"/>
  <c r="K3563" i="18"/>
  <c r="D3563" i="18"/>
  <c r="L3563" i="18"/>
  <c r="E3563" i="18"/>
  <c r="M3563" i="18"/>
  <c r="F3563" i="18"/>
  <c r="G3563" i="18"/>
  <c r="H3563" i="18"/>
  <c r="I3563" i="18"/>
  <c r="J2404" i="18"/>
  <c r="C2404" i="18"/>
  <c r="K2404" i="18"/>
  <c r="D2404" i="18"/>
  <c r="L2404" i="18"/>
  <c r="E2404" i="18"/>
  <c r="M2404" i="18"/>
  <c r="F2404" i="18"/>
  <c r="G2404" i="18"/>
  <c r="H2404" i="18"/>
  <c r="I2404" i="18"/>
  <c r="G3727" i="18"/>
  <c r="H3727" i="18"/>
  <c r="I3727" i="18"/>
  <c r="J3727" i="18"/>
  <c r="C3727" i="18"/>
  <c r="K3727" i="18"/>
  <c r="D3727" i="18"/>
  <c r="L3727" i="18"/>
  <c r="F3727" i="18"/>
  <c r="E3727" i="18"/>
  <c r="M3727" i="18"/>
  <c r="J5933" i="18"/>
  <c r="C5933" i="18"/>
  <c r="K5933" i="18"/>
  <c r="D5933" i="18"/>
  <c r="L5933" i="18"/>
  <c r="E5933" i="18"/>
  <c r="M5933" i="18"/>
  <c r="F5933" i="18"/>
  <c r="G5933" i="18"/>
  <c r="H5933" i="18"/>
  <c r="I5933" i="18"/>
  <c r="I5943" i="18"/>
  <c r="J5943" i="18"/>
  <c r="C5943" i="18"/>
  <c r="K5943" i="18"/>
  <c r="D5943" i="18"/>
  <c r="L5943" i="18"/>
  <c r="E5943" i="18"/>
  <c r="M5943" i="18"/>
  <c r="F5943" i="18"/>
  <c r="H5943" i="18"/>
  <c r="G5943" i="18"/>
  <c r="J375" i="18"/>
  <c r="C375" i="18"/>
  <c r="K375" i="18"/>
  <c r="F375" i="18"/>
  <c r="I375" i="18"/>
  <c r="L375" i="18"/>
  <c r="D375" i="18"/>
  <c r="G375" i="18"/>
  <c r="H375" i="18"/>
  <c r="E375" i="18"/>
  <c r="M375" i="18"/>
  <c r="E5007" i="18"/>
  <c r="M5007" i="18"/>
  <c r="F5007" i="18"/>
  <c r="G5007" i="18"/>
  <c r="H5007" i="18"/>
  <c r="I5007" i="18"/>
  <c r="J5007" i="18"/>
  <c r="C5007" i="18"/>
  <c r="K5007" i="18"/>
  <c r="D5007" i="18"/>
  <c r="L5007" i="18"/>
  <c r="I2985" i="18"/>
  <c r="J2985" i="18"/>
  <c r="C2985" i="18"/>
  <c r="K2985" i="18"/>
  <c r="D2985" i="18"/>
  <c r="L2985" i="18"/>
  <c r="E2985" i="18"/>
  <c r="M2985" i="18"/>
  <c r="F2985" i="18"/>
  <c r="G2985" i="18"/>
  <c r="H2985" i="18"/>
  <c r="J5885" i="18"/>
  <c r="C5885" i="18"/>
  <c r="K5885" i="18"/>
  <c r="D5885" i="18"/>
  <c r="L5885" i="18"/>
  <c r="E5885" i="18"/>
  <c r="M5885" i="18"/>
  <c r="F5885" i="18"/>
  <c r="G5885" i="18"/>
  <c r="I5885" i="18"/>
  <c r="H5885" i="18"/>
  <c r="I3049" i="18"/>
  <c r="J3049" i="18"/>
  <c r="C3049" i="18"/>
  <c r="K3049" i="18"/>
  <c r="D3049" i="18"/>
  <c r="L3049" i="18"/>
  <c r="E3049" i="18"/>
  <c r="M3049" i="18"/>
  <c r="F3049" i="18"/>
  <c r="G3049" i="18"/>
  <c r="H3049" i="18"/>
  <c r="J130" i="18"/>
  <c r="C130" i="18"/>
  <c r="K130" i="18"/>
  <c r="F130" i="18"/>
  <c r="G130" i="18"/>
  <c r="H130" i="18"/>
  <c r="M130" i="18"/>
  <c r="D130" i="18"/>
  <c r="E130" i="18"/>
  <c r="I130" i="18"/>
  <c r="L130" i="18"/>
  <c r="J6002" i="18"/>
  <c r="C6002" i="18"/>
  <c r="K6002" i="18"/>
  <c r="D6002" i="18"/>
  <c r="L6002" i="18"/>
  <c r="E6002" i="18"/>
  <c r="M6002" i="18"/>
  <c r="F6002" i="18"/>
  <c r="G6002" i="18"/>
  <c r="I6002" i="18"/>
  <c r="H6002" i="18"/>
  <c r="C3683" i="18"/>
  <c r="K3683" i="18"/>
  <c r="D3683" i="18"/>
  <c r="L3683" i="18"/>
  <c r="E3683" i="18"/>
  <c r="M3683" i="18"/>
  <c r="F3683" i="18"/>
  <c r="G3683" i="18"/>
  <c r="H3683" i="18"/>
  <c r="J3683" i="18"/>
  <c r="I3683" i="18"/>
  <c r="C3175" i="18"/>
  <c r="K3175" i="18"/>
  <c r="D3175" i="18"/>
  <c r="L3175" i="18"/>
  <c r="E3175" i="18"/>
  <c r="M3175" i="18"/>
  <c r="F3175" i="18"/>
  <c r="G3175" i="18"/>
  <c r="H3175" i="18"/>
  <c r="I3175" i="18"/>
  <c r="J3175" i="18"/>
  <c r="I4931" i="18"/>
  <c r="J4931" i="18"/>
  <c r="C4931" i="18"/>
  <c r="K4931" i="18"/>
  <c r="D4931" i="18"/>
  <c r="L4931" i="18"/>
  <c r="E4931" i="18"/>
  <c r="M4931" i="18"/>
  <c r="F4931" i="18"/>
  <c r="G4931" i="18"/>
  <c r="H4931" i="18"/>
  <c r="D5195" i="18"/>
  <c r="L5195" i="18"/>
  <c r="E5195" i="18"/>
  <c r="M5195" i="18"/>
  <c r="F5195" i="18"/>
  <c r="G5195" i="18"/>
  <c r="H5195" i="18"/>
  <c r="I5195" i="18"/>
  <c r="J5195" i="18"/>
  <c r="K5195" i="18"/>
  <c r="C5195" i="18"/>
  <c r="C1140" i="18"/>
  <c r="K1140" i="18"/>
  <c r="E1140" i="18"/>
  <c r="M1140" i="18"/>
  <c r="F1140" i="18"/>
  <c r="G1140" i="18"/>
  <c r="H1140" i="18"/>
  <c r="I1140" i="18"/>
  <c r="L1140" i="18"/>
  <c r="J1140" i="18"/>
  <c r="D1140" i="18"/>
  <c r="H1703" i="18"/>
  <c r="I1703" i="18"/>
  <c r="J1703" i="18"/>
  <c r="C1703" i="18"/>
  <c r="K1703" i="18"/>
  <c r="D1703" i="18"/>
  <c r="L1703" i="18"/>
  <c r="E1703" i="18"/>
  <c r="M1703" i="18"/>
  <c r="F1703" i="18"/>
  <c r="G1703" i="18"/>
  <c r="H3469" i="18"/>
  <c r="I3469" i="18"/>
  <c r="J3469" i="18"/>
  <c r="C3469" i="18"/>
  <c r="K3469" i="18"/>
  <c r="D3469" i="18"/>
  <c r="L3469" i="18"/>
  <c r="E3469" i="18"/>
  <c r="M3469" i="18"/>
  <c r="F3469" i="18"/>
  <c r="G3469" i="18"/>
  <c r="I5011" i="18"/>
  <c r="J5011" i="18"/>
  <c r="C5011" i="18"/>
  <c r="K5011" i="18"/>
  <c r="D5011" i="18"/>
  <c r="L5011" i="18"/>
  <c r="E5011" i="18"/>
  <c r="M5011" i="18"/>
  <c r="F5011" i="18"/>
  <c r="G5011" i="18"/>
  <c r="H5011" i="18"/>
  <c r="G3903" i="18"/>
  <c r="H3903" i="18"/>
  <c r="I3903" i="18"/>
  <c r="J3903" i="18"/>
  <c r="C3903" i="18"/>
  <c r="K3903" i="18"/>
  <c r="D3903" i="18"/>
  <c r="L3903" i="18"/>
  <c r="F3903" i="18"/>
  <c r="M3903" i="18"/>
  <c r="E3903" i="18"/>
  <c r="F1057" i="18"/>
  <c r="G1057" i="18"/>
  <c r="H1057" i="18"/>
  <c r="I1057" i="18"/>
  <c r="J1057" i="18"/>
  <c r="C1057" i="18"/>
  <c r="K1057" i="18"/>
  <c r="E1057" i="18"/>
  <c r="M1057" i="18"/>
  <c r="D1057" i="18"/>
  <c r="L1057" i="18"/>
  <c r="I5794" i="18"/>
  <c r="J5794" i="18"/>
  <c r="C5794" i="18"/>
  <c r="K5794" i="18"/>
  <c r="D5794" i="18"/>
  <c r="L5794" i="18"/>
  <c r="E5794" i="18"/>
  <c r="M5794" i="18"/>
  <c r="F5794" i="18"/>
  <c r="G5794" i="18"/>
  <c r="H5794" i="18"/>
  <c r="J525" i="18"/>
  <c r="C525" i="18"/>
  <c r="K525" i="18"/>
  <c r="F525" i="18"/>
  <c r="M525" i="18"/>
  <c r="D525" i="18"/>
  <c r="E525" i="18"/>
  <c r="G525" i="18"/>
  <c r="I525" i="18"/>
  <c r="H525" i="18"/>
  <c r="L525" i="18"/>
  <c r="I3701" i="18"/>
  <c r="J3701" i="18"/>
  <c r="C3701" i="18"/>
  <c r="K3701" i="18"/>
  <c r="D3701" i="18"/>
  <c r="L3701" i="18"/>
  <c r="E3701" i="18"/>
  <c r="M3701" i="18"/>
  <c r="F3701" i="18"/>
  <c r="H3701" i="18"/>
  <c r="G3701" i="18"/>
  <c r="J2316" i="18"/>
  <c r="C2316" i="18"/>
  <c r="K2316" i="18"/>
  <c r="D2316" i="18"/>
  <c r="L2316" i="18"/>
  <c r="E2316" i="18"/>
  <c r="M2316" i="18"/>
  <c r="F2316" i="18"/>
  <c r="G2316" i="18"/>
  <c r="H2316" i="18"/>
  <c r="I2316" i="18"/>
  <c r="H3882" i="18"/>
  <c r="I3882" i="18"/>
  <c r="J3882" i="18"/>
  <c r="C3882" i="18"/>
  <c r="K3882" i="18"/>
  <c r="D3882" i="18"/>
  <c r="L3882" i="18"/>
  <c r="E3882" i="18"/>
  <c r="M3882" i="18"/>
  <c r="G3882" i="18"/>
  <c r="F3882" i="18"/>
  <c r="E4450" i="18"/>
  <c r="M4450" i="18"/>
  <c r="F4450" i="18"/>
  <c r="G4450" i="18"/>
  <c r="H4450" i="18"/>
  <c r="I4450" i="18"/>
  <c r="J4450" i="18"/>
  <c r="D4450" i="18"/>
  <c r="L4450" i="18"/>
  <c r="C4450" i="18"/>
  <c r="K4450" i="18"/>
  <c r="E137" i="18"/>
  <c r="M137" i="18"/>
  <c r="F137" i="18"/>
  <c r="I137" i="18"/>
  <c r="L137" i="18"/>
  <c r="C137" i="18"/>
  <c r="D137" i="18"/>
  <c r="G137" i="18"/>
  <c r="J137" i="18"/>
  <c r="K137" i="18"/>
  <c r="H137" i="18"/>
  <c r="G430" i="18"/>
  <c r="H430" i="18"/>
  <c r="C430" i="18"/>
  <c r="K430" i="18"/>
  <c r="L430" i="18"/>
  <c r="M430" i="18"/>
  <c r="E430" i="18"/>
  <c r="I430" i="18"/>
  <c r="J430" i="18"/>
  <c r="D430" i="18"/>
  <c r="F430" i="18"/>
  <c r="C4003" i="18"/>
  <c r="K4003" i="18"/>
  <c r="D4003" i="18"/>
  <c r="L4003" i="18"/>
  <c r="E4003" i="18"/>
  <c r="M4003" i="18"/>
  <c r="F4003" i="18"/>
  <c r="G4003" i="18"/>
  <c r="H4003" i="18"/>
  <c r="J4003" i="18"/>
  <c r="I4003" i="18"/>
  <c r="H5663" i="18"/>
  <c r="I5663" i="18"/>
  <c r="J5663" i="18"/>
  <c r="C5663" i="18"/>
  <c r="K5663" i="18"/>
  <c r="D5663" i="18"/>
  <c r="L5663" i="18"/>
  <c r="E5663" i="18"/>
  <c r="M5663" i="18"/>
  <c r="F5663" i="18"/>
  <c r="G5663" i="18"/>
  <c r="H3301" i="18"/>
  <c r="I3301" i="18"/>
  <c r="J3301" i="18"/>
  <c r="C3301" i="18"/>
  <c r="K3301" i="18"/>
  <c r="D3301" i="18"/>
  <c r="L3301" i="18"/>
  <c r="E3301" i="18"/>
  <c r="M3301" i="18"/>
  <c r="F3301" i="18"/>
  <c r="G3301" i="18"/>
  <c r="I5234" i="18"/>
  <c r="J5234" i="18"/>
  <c r="C5234" i="18"/>
  <c r="K5234" i="18"/>
  <c r="D5234" i="18"/>
  <c r="L5234" i="18"/>
  <c r="E5234" i="18"/>
  <c r="M5234" i="18"/>
  <c r="F5234" i="18"/>
  <c r="G5234" i="18"/>
  <c r="H5234" i="18"/>
  <c r="J1546" i="18"/>
  <c r="C1546" i="18"/>
  <c r="K1546" i="18"/>
  <c r="D1546" i="18"/>
  <c r="L1546" i="18"/>
  <c r="E1546" i="18"/>
  <c r="M1546" i="18"/>
  <c r="F1546" i="18"/>
  <c r="G1546" i="18"/>
  <c r="H1546" i="18"/>
  <c r="I1546" i="18"/>
  <c r="D4708" i="18"/>
  <c r="L4708" i="18"/>
  <c r="E4708" i="18"/>
  <c r="M4708" i="18"/>
  <c r="F4708" i="18"/>
  <c r="G4708" i="18"/>
  <c r="H4708" i="18"/>
  <c r="J4708" i="18"/>
  <c r="C4708" i="18"/>
  <c r="I4708" i="18"/>
  <c r="K4708" i="18"/>
  <c r="J2356" i="18"/>
  <c r="C2356" i="18"/>
  <c r="K2356" i="18"/>
  <c r="D2356" i="18"/>
  <c r="L2356" i="18"/>
  <c r="E2356" i="18"/>
  <c r="M2356" i="18"/>
  <c r="F2356" i="18"/>
  <c r="G2356" i="18"/>
  <c r="H2356" i="18"/>
  <c r="I2356" i="18"/>
  <c r="H5815" i="18"/>
  <c r="I5815" i="18"/>
  <c r="J5815" i="18"/>
  <c r="C5815" i="18"/>
  <c r="K5815" i="18"/>
  <c r="D5815" i="18"/>
  <c r="L5815" i="18"/>
  <c r="E5815" i="18"/>
  <c r="M5815" i="18"/>
  <c r="F5815" i="18"/>
  <c r="G5815" i="18"/>
  <c r="J5565" i="18"/>
  <c r="C5565" i="18"/>
  <c r="K5565" i="18"/>
  <c r="D5565" i="18"/>
  <c r="L5565" i="18"/>
  <c r="E5565" i="18"/>
  <c r="M5565" i="18"/>
  <c r="F5565" i="18"/>
  <c r="G5565" i="18"/>
  <c r="H5565" i="18"/>
  <c r="I5565" i="18"/>
  <c r="H4960" i="18"/>
  <c r="I4960" i="18"/>
  <c r="J4960" i="18"/>
  <c r="C4960" i="18"/>
  <c r="K4960" i="18"/>
  <c r="D4960" i="18"/>
  <c r="L4960" i="18"/>
  <c r="E4960" i="18"/>
  <c r="M4960" i="18"/>
  <c r="F4960" i="18"/>
  <c r="G4960" i="18"/>
  <c r="C4444" i="18"/>
  <c r="K4444" i="18"/>
  <c r="D4444" i="18"/>
  <c r="L4444" i="18"/>
  <c r="E4444" i="18"/>
  <c r="M4444" i="18"/>
  <c r="F4444" i="18"/>
  <c r="G4444" i="18"/>
  <c r="H4444" i="18"/>
  <c r="J4444" i="18"/>
  <c r="I4444" i="18"/>
  <c r="G2895" i="18"/>
  <c r="H2895" i="18"/>
  <c r="I2895" i="18"/>
  <c r="J2895" i="18"/>
  <c r="C2895" i="18"/>
  <c r="K2895" i="18"/>
  <c r="D2895" i="18"/>
  <c r="L2895" i="18"/>
  <c r="E2895" i="18"/>
  <c r="M2895" i="18"/>
  <c r="F2895" i="18"/>
  <c r="H740" i="18"/>
  <c r="C740" i="18"/>
  <c r="K740" i="18"/>
  <c r="D740" i="18"/>
  <c r="L740" i="18"/>
  <c r="E740" i="18"/>
  <c r="M740" i="18"/>
  <c r="G740" i="18"/>
  <c r="J740" i="18"/>
  <c r="I740" i="18"/>
  <c r="F740" i="18"/>
  <c r="I911" i="18"/>
  <c r="D911" i="18"/>
  <c r="L911" i="18"/>
  <c r="E911" i="18"/>
  <c r="M911" i="18"/>
  <c r="F911" i="18"/>
  <c r="H911" i="18"/>
  <c r="C911" i="18"/>
  <c r="G911" i="18"/>
  <c r="J911" i="18"/>
  <c r="K911" i="18"/>
  <c r="E2697" i="18"/>
  <c r="M2697" i="18"/>
  <c r="F2697" i="18"/>
  <c r="G2697" i="18"/>
  <c r="H2697" i="18"/>
  <c r="I2697" i="18"/>
  <c r="J2697" i="18"/>
  <c r="C2697" i="18"/>
  <c r="K2697" i="18"/>
  <c r="D2697" i="18"/>
  <c r="L2697" i="18"/>
  <c r="D2147" i="18"/>
  <c r="L2147" i="18"/>
  <c r="E2147" i="18"/>
  <c r="M2147" i="18"/>
  <c r="F2147" i="18"/>
  <c r="G2147" i="18"/>
  <c r="H2147" i="18"/>
  <c r="I2147" i="18"/>
  <c r="J2147" i="18"/>
  <c r="K2147" i="18"/>
  <c r="C2147" i="18"/>
  <c r="H4107" i="18"/>
  <c r="I4107" i="18"/>
  <c r="J4107" i="18"/>
  <c r="C4107" i="18"/>
  <c r="K4107" i="18"/>
  <c r="D4107" i="18"/>
  <c r="L4107" i="18"/>
  <c r="E4107" i="18"/>
  <c r="M4107" i="18"/>
  <c r="G4107" i="18"/>
  <c r="F4107" i="18"/>
  <c r="G1305" i="18"/>
  <c r="H1305" i="18"/>
  <c r="I1305" i="18"/>
  <c r="J1305" i="18"/>
  <c r="C1305" i="18"/>
  <c r="K1305" i="18"/>
  <c r="D1305" i="18"/>
  <c r="L1305" i="18"/>
  <c r="F1305" i="18"/>
  <c r="E1305" i="18"/>
  <c r="M1305" i="18"/>
  <c r="G1916" i="18"/>
  <c r="H1916" i="18"/>
  <c r="I1916" i="18"/>
  <c r="J1916" i="18"/>
  <c r="C1916" i="18"/>
  <c r="K1916" i="18"/>
  <c r="D1916" i="18"/>
  <c r="L1916" i="18"/>
  <c r="E1916" i="18"/>
  <c r="M1916" i="18"/>
  <c r="F1916" i="18"/>
  <c r="D333" i="18"/>
  <c r="L333" i="18"/>
  <c r="E333" i="18"/>
  <c r="M333" i="18"/>
  <c r="H333" i="18"/>
  <c r="C333" i="18"/>
  <c r="F333" i="18"/>
  <c r="G333" i="18"/>
  <c r="I333" i="18"/>
  <c r="K333" i="18"/>
  <c r="J333" i="18"/>
  <c r="E3253" i="18"/>
  <c r="M3253" i="18"/>
  <c r="F3253" i="18"/>
  <c r="G3253" i="18"/>
  <c r="H3253" i="18"/>
  <c r="I3253" i="18"/>
  <c r="J3253" i="18"/>
  <c r="C3253" i="18"/>
  <c r="D3253" i="18"/>
  <c r="K3253" i="18"/>
  <c r="L3253" i="18"/>
  <c r="G3538" i="18"/>
  <c r="H3538" i="18"/>
  <c r="I3538" i="18"/>
  <c r="J3538" i="18"/>
  <c r="C3538" i="18"/>
  <c r="K3538" i="18"/>
  <c r="D3538" i="18"/>
  <c r="L3538" i="18"/>
  <c r="E3538" i="18"/>
  <c r="M3538" i="18"/>
  <c r="F3538" i="18"/>
  <c r="G652" i="18"/>
  <c r="I652" i="18"/>
  <c r="J652" i="18"/>
  <c r="C652" i="18"/>
  <c r="K652" i="18"/>
  <c r="E652" i="18"/>
  <c r="M652" i="18"/>
  <c r="D652" i="18"/>
  <c r="F652" i="18"/>
  <c r="H652" i="18"/>
  <c r="L652" i="18"/>
  <c r="C4556" i="18"/>
  <c r="K4556" i="18"/>
  <c r="D4556" i="18"/>
  <c r="L4556" i="18"/>
  <c r="E4556" i="18"/>
  <c r="M4556" i="18"/>
  <c r="F4556" i="18"/>
  <c r="G4556" i="18"/>
  <c r="H4556" i="18"/>
  <c r="J4556" i="18"/>
  <c r="I4556" i="18"/>
  <c r="H1356" i="18"/>
  <c r="I1356" i="18"/>
  <c r="J1356" i="18"/>
  <c r="C1356" i="18"/>
  <c r="K1356" i="18"/>
  <c r="D1356" i="18"/>
  <c r="L1356" i="18"/>
  <c r="E1356" i="18"/>
  <c r="M1356" i="18"/>
  <c r="G1356" i="18"/>
  <c r="F1356" i="18"/>
  <c r="I5730" i="18"/>
  <c r="J5730" i="18"/>
  <c r="C5730" i="18"/>
  <c r="K5730" i="18"/>
  <c r="D5730" i="18"/>
  <c r="L5730" i="18"/>
  <c r="E5730" i="18"/>
  <c r="M5730" i="18"/>
  <c r="F5730" i="18"/>
  <c r="G5730" i="18"/>
  <c r="H5730" i="18"/>
  <c r="H1983" i="18"/>
  <c r="I1983" i="18"/>
  <c r="J1983" i="18"/>
  <c r="C1983" i="18"/>
  <c r="K1983" i="18"/>
  <c r="D1983" i="18"/>
  <c r="L1983" i="18"/>
  <c r="E1983" i="18"/>
  <c r="M1983" i="18"/>
  <c r="F1983" i="18"/>
  <c r="G1983" i="18"/>
  <c r="D511" i="18"/>
  <c r="L511" i="18"/>
  <c r="G511" i="18"/>
  <c r="M511" i="18"/>
  <c r="C511" i="18"/>
  <c r="H511" i="18"/>
  <c r="E511" i="18"/>
  <c r="I511" i="18"/>
  <c r="J511" i="18"/>
  <c r="K511" i="18"/>
  <c r="F511" i="18"/>
  <c r="H4888" i="18"/>
  <c r="I4888" i="18"/>
  <c r="J4888" i="18"/>
  <c r="C4888" i="18"/>
  <c r="K4888" i="18"/>
  <c r="D4888" i="18"/>
  <c r="L4888" i="18"/>
  <c r="E4888" i="18"/>
  <c r="M4888" i="18"/>
  <c r="F4888" i="18"/>
  <c r="G4888" i="18"/>
  <c r="E4346" i="18"/>
  <c r="M4346" i="18"/>
  <c r="F4346" i="18"/>
  <c r="G4346" i="18"/>
  <c r="H4346" i="18"/>
  <c r="I4346" i="18"/>
  <c r="J4346" i="18"/>
  <c r="D4346" i="18"/>
  <c r="L4346" i="18"/>
  <c r="C4346" i="18"/>
  <c r="K4346" i="18"/>
  <c r="D1231" i="18"/>
  <c r="L1231" i="18"/>
  <c r="F1231" i="18"/>
  <c r="G1231" i="18"/>
  <c r="H1231" i="18"/>
  <c r="I1231" i="18"/>
  <c r="J1231" i="18"/>
  <c r="M1231" i="18"/>
  <c r="C1231" i="18"/>
  <c r="K1231" i="18"/>
  <c r="E1231" i="18"/>
  <c r="G1609" i="18"/>
  <c r="H1609" i="18"/>
  <c r="I1609" i="18"/>
  <c r="J1609" i="18"/>
  <c r="C1609" i="18"/>
  <c r="K1609" i="18"/>
  <c r="D1609" i="18"/>
  <c r="L1609" i="18"/>
  <c r="E1609" i="18"/>
  <c r="F1609" i="18"/>
  <c r="M1609" i="18"/>
  <c r="C2935" i="18"/>
  <c r="K2935" i="18"/>
  <c r="D2935" i="18"/>
  <c r="L2935" i="18"/>
  <c r="E2935" i="18"/>
  <c r="M2935" i="18"/>
  <c r="F2935" i="18"/>
  <c r="G2935" i="18"/>
  <c r="H2935" i="18"/>
  <c r="I2935" i="18"/>
  <c r="J2935" i="18"/>
  <c r="E5486" i="18"/>
  <c r="M5486" i="18"/>
  <c r="F5486" i="18"/>
  <c r="G5486" i="18"/>
  <c r="H5486" i="18"/>
  <c r="I5486" i="18"/>
  <c r="J5486" i="18"/>
  <c r="C5486" i="18"/>
  <c r="K5486" i="18"/>
  <c r="D5486" i="18"/>
  <c r="L5486" i="18"/>
  <c r="H4339" i="18"/>
  <c r="I4339" i="18"/>
  <c r="J4339" i="18"/>
  <c r="C4339" i="18"/>
  <c r="K4339" i="18"/>
  <c r="D4339" i="18"/>
  <c r="L4339" i="18"/>
  <c r="E4339" i="18"/>
  <c r="M4339" i="18"/>
  <c r="G4339" i="18"/>
  <c r="F4339" i="18"/>
  <c r="H2015" i="18"/>
  <c r="I2015" i="18"/>
  <c r="J2015" i="18"/>
  <c r="C2015" i="18"/>
  <c r="K2015" i="18"/>
  <c r="D2015" i="18"/>
  <c r="L2015" i="18"/>
  <c r="E2015" i="18"/>
  <c r="M2015" i="18"/>
  <c r="F2015" i="18"/>
  <c r="G2015" i="18"/>
  <c r="H2778" i="18"/>
  <c r="I2778" i="18"/>
  <c r="J2778" i="18"/>
  <c r="C2778" i="18"/>
  <c r="K2778" i="18"/>
  <c r="D2778" i="18"/>
  <c r="L2778" i="18"/>
  <c r="E2778" i="18"/>
  <c r="M2778" i="18"/>
  <c r="F2778" i="18"/>
  <c r="G2778" i="18"/>
  <c r="E4775" i="18"/>
  <c r="M4775" i="18"/>
  <c r="F4775" i="18"/>
  <c r="G4775" i="18"/>
  <c r="H4775" i="18"/>
  <c r="I4775" i="18"/>
  <c r="C4775" i="18"/>
  <c r="K4775" i="18"/>
  <c r="D4775" i="18"/>
  <c r="J4775" i="18"/>
  <c r="L4775" i="18"/>
  <c r="G692" i="18"/>
  <c r="H692" i="18"/>
  <c r="I692" i="18"/>
  <c r="J692" i="18"/>
  <c r="C692" i="18"/>
  <c r="K692" i="18"/>
  <c r="D692" i="18"/>
  <c r="L692" i="18"/>
  <c r="E692" i="18"/>
  <c r="M692" i="18"/>
  <c r="F692" i="18"/>
  <c r="H2942" i="18"/>
  <c r="I2942" i="18"/>
  <c r="J2942" i="18"/>
  <c r="C2942" i="18"/>
  <c r="K2942" i="18"/>
  <c r="D2942" i="18"/>
  <c r="L2942" i="18"/>
  <c r="E2942" i="18"/>
  <c r="M2942" i="18"/>
  <c r="F2942" i="18"/>
  <c r="G2942" i="18"/>
  <c r="C1493" i="18"/>
  <c r="K1493" i="18"/>
  <c r="D1493" i="18"/>
  <c r="L1493" i="18"/>
  <c r="E1493" i="18"/>
  <c r="M1493" i="18"/>
  <c r="F1493" i="18"/>
  <c r="G1493" i="18"/>
  <c r="H1493" i="18"/>
  <c r="I1493" i="18"/>
  <c r="J1493" i="18"/>
  <c r="C4156" i="18"/>
  <c r="K4156" i="18"/>
  <c r="D4156" i="18"/>
  <c r="L4156" i="18"/>
  <c r="E4156" i="18"/>
  <c r="M4156" i="18"/>
  <c r="F4156" i="18"/>
  <c r="G4156" i="18"/>
  <c r="H4156" i="18"/>
  <c r="J4156" i="18"/>
  <c r="I4156" i="18"/>
  <c r="E2365" i="18"/>
  <c r="M2365" i="18"/>
  <c r="F2365" i="18"/>
  <c r="G2365" i="18"/>
  <c r="H2365" i="18"/>
  <c r="I2365" i="18"/>
  <c r="J2365" i="18"/>
  <c r="C2365" i="18"/>
  <c r="K2365" i="18"/>
  <c r="D2365" i="18"/>
  <c r="L2365" i="18"/>
  <c r="I5850" i="18"/>
  <c r="J5850" i="18"/>
  <c r="C5850" i="18"/>
  <c r="K5850" i="18"/>
  <c r="D5850" i="18"/>
  <c r="L5850" i="18"/>
  <c r="E5850" i="18"/>
  <c r="M5850" i="18"/>
  <c r="F5850" i="18"/>
  <c r="G5850" i="18"/>
  <c r="H5850" i="18"/>
  <c r="D4716" i="18"/>
  <c r="L4716" i="18"/>
  <c r="E4716" i="18"/>
  <c r="M4716" i="18"/>
  <c r="F4716" i="18"/>
  <c r="G4716" i="18"/>
  <c r="H4716" i="18"/>
  <c r="J4716" i="18"/>
  <c r="C4716" i="18"/>
  <c r="I4716" i="18"/>
  <c r="K4716" i="18"/>
  <c r="I3576" i="18"/>
  <c r="J3576" i="18"/>
  <c r="C3576" i="18"/>
  <c r="K3576" i="18"/>
  <c r="D3576" i="18"/>
  <c r="L3576" i="18"/>
  <c r="E3576" i="18"/>
  <c r="M3576" i="18"/>
  <c r="F3576" i="18"/>
  <c r="G3576" i="18"/>
  <c r="H3576" i="18"/>
  <c r="C4260" i="18"/>
  <c r="K4260" i="18"/>
  <c r="D4260" i="18"/>
  <c r="L4260" i="18"/>
  <c r="E4260" i="18"/>
  <c r="M4260" i="18"/>
  <c r="F4260" i="18"/>
  <c r="G4260" i="18"/>
  <c r="H4260" i="18"/>
  <c r="J4260" i="18"/>
  <c r="I4260" i="18"/>
  <c r="J5405" i="18"/>
  <c r="C5405" i="18"/>
  <c r="K5405" i="18"/>
  <c r="D5405" i="18"/>
  <c r="L5405" i="18"/>
  <c r="E5405" i="18"/>
  <c r="M5405" i="18"/>
  <c r="F5405" i="18"/>
  <c r="G5405" i="18"/>
  <c r="H5405" i="18"/>
  <c r="I5405" i="18"/>
  <c r="J1765" i="18"/>
  <c r="C1765" i="18"/>
  <c r="K1765" i="18"/>
  <c r="D1765" i="18"/>
  <c r="L1765" i="18"/>
  <c r="E1765" i="18"/>
  <c r="M1765" i="18"/>
  <c r="G1765" i="18"/>
  <c r="H1765" i="18"/>
  <c r="F1765" i="18"/>
  <c r="I1765" i="18"/>
  <c r="G3067" i="18"/>
  <c r="H3067" i="18"/>
  <c r="I3067" i="18"/>
  <c r="J3067" i="18"/>
  <c r="C3067" i="18"/>
  <c r="K3067" i="18"/>
  <c r="D3067" i="18"/>
  <c r="L3067" i="18"/>
  <c r="E3067" i="18"/>
  <c r="M3067" i="18"/>
  <c r="F3067" i="18"/>
  <c r="I3989" i="18"/>
  <c r="J3989" i="18"/>
  <c r="C3989" i="18"/>
  <c r="K3989" i="18"/>
  <c r="D3989" i="18"/>
  <c r="L3989" i="18"/>
  <c r="E3989" i="18"/>
  <c r="M3989" i="18"/>
  <c r="F3989" i="18"/>
  <c r="H3989" i="18"/>
  <c r="G3989" i="18"/>
  <c r="F5345" i="18"/>
  <c r="G5345" i="18"/>
  <c r="H5345" i="18"/>
  <c r="I5345" i="18"/>
  <c r="J5345" i="18"/>
  <c r="C5345" i="18"/>
  <c r="K5345" i="18"/>
  <c r="D5345" i="18"/>
  <c r="L5345" i="18"/>
  <c r="E5345" i="18"/>
  <c r="M5345" i="18"/>
  <c r="I5123" i="18"/>
  <c r="J5123" i="18"/>
  <c r="C5123" i="18"/>
  <c r="K5123" i="18"/>
  <c r="D5123" i="18"/>
  <c r="L5123" i="18"/>
  <c r="E5123" i="18"/>
  <c r="M5123" i="18"/>
  <c r="F5123" i="18"/>
  <c r="G5123" i="18"/>
  <c r="H5123" i="18"/>
  <c r="C3931" i="18"/>
  <c r="K3931" i="18"/>
  <c r="D3931" i="18"/>
  <c r="L3931" i="18"/>
  <c r="E3931" i="18"/>
  <c r="M3931" i="18"/>
  <c r="F3931" i="18"/>
  <c r="G3931" i="18"/>
  <c r="H3931" i="18"/>
  <c r="J3931" i="18"/>
  <c r="I3931" i="18"/>
  <c r="G2387" i="18"/>
  <c r="H2387" i="18"/>
  <c r="I2387" i="18"/>
  <c r="J2387" i="18"/>
  <c r="C2387" i="18"/>
  <c r="K2387" i="18"/>
  <c r="D2387" i="18"/>
  <c r="L2387" i="18"/>
  <c r="E2387" i="18"/>
  <c r="M2387" i="18"/>
  <c r="F2387" i="18"/>
  <c r="I815" i="18"/>
  <c r="D815" i="18"/>
  <c r="L815" i="18"/>
  <c r="E815" i="18"/>
  <c r="M815" i="18"/>
  <c r="F815" i="18"/>
  <c r="H815" i="18"/>
  <c r="C815" i="18"/>
  <c r="G815" i="18"/>
  <c r="J815" i="18"/>
  <c r="K815" i="18"/>
  <c r="F1977" i="18"/>
  <c r="G1977" i="18"/>
  <c r="H1977" i="18"/>
  <c r="I1977" i="18"/>
  <c r="J1977" i="18"/>
  <c r="C1977" i="18"/>
  <c r="K1977" i="18"/>
  <c r="D1977" i="18"/>
  <c r="L1977" i="18"/>
  <c r="E1977" i="18"/>
  <c r="M1977" i="18"/>
  <c r="E4591" i="18"/>
  <c r="M4591" i="18"/>
  <c r="F4591" i="18"/>
  <c r="G4591" i="18"/>
  <c r="H4591" i="18"/>
  <c r="I4591" i="18"/>
  <c r="C4591" i="18"/>
  <c r="K4591" i="18"/>
  <c r="D4591" i="18"/>
  <c r="J4591" i="18"/>
  <c r="L4591" i="18"/>
  <c r="C1349" i="18"/>
  <c r="K1349" i="18"/>
  <c r="D1349" i="18"/>
  <c r="L1349" i="18"/>
  <c r="E1349" i="18"/>
  <c r="M1349" i="18"/>
  <c r="F1349" i="18"/>
  <c r="G1349" i="18"/>
  <c r="H1349" i="18"/>
  <c r="J1349" i="18"/>
  <c r="I1349" i="18"/>
  <c r="E1194" i="18"/>
  <c r="M1194" i="18"/>
  <c r="G1194" i="18"/>
  <c r="H1194" i="18"/>
  <c r="I1194" i="18"/>
  <c r="J1194" i="18"/>
  <c r="C1194" i="18"/>
  <c r="K1194" i="18"/>
  <c r="D1194" i="18"/>
  <c r="L1194" i="18"/>
  <c r="F1194" i="18"/>
  <c r="D5763" i="18"/>
  <c r="L5763" i="18"/>
  <c r="E5763" i="18"/>
  <c r="M5763" i="18"/>
  <c r="F5763" i="18"/>
  <c r="G5763" i="18"/>
  <c r="H5763" i="18"/>
  <c r="I5763" i="18"/>
  <c r="J5763" i="18"/>
  <c r="C5763" i="18"/>
  <c r="K5763" i="18"/>
  <c r="J1869" i="18"/>
  <c r="C1869" i="18"/>
  <c r="K1869" i="18"/>
  <c r="D1869" i="18"/>
  <c r="L1869" i="18"/>
  <c r="E1869" i="18"/>
  <c r="M1869" i="18"/>
  <c r="F1869" i="18"/>
  <c r="G1869" i="18"/>
  <c r="H1869" i="18"/>
  <c r="I1869" i="18"/>
  <c r="I895" i="18"/>
  <c r="D895" i="18"/>
  <c r="L895" i="18"/>
  <c r="E895" i="18"/>
  <c r="M895" i="18"/>
  <c r="F895" i="18"/>
  <c r="H895" i="18"/>
  <c r="C895" i="18"/>
  <c r="G895" i="18"/>
  <c r="J895" i="18"/>
  <c r="K895" i="18"/>
  <c r="H5703" i="18"/>
  <c r="I5703" i="18"/>
  <c r="J5703" i="18"/>
  <c r="C5703" i="18"/>
  <c r="K5703" i="18"/>
  <c r="D5703" i="18"/>
  <c r="L5703" i="18"/>
  <c r="E5703" i="18"/>
  <c r="M5703" i="18"/>
  <c r="F5703" i="18"/>
  <c r="G5703" i="18"/>
  <c r="G3283" i="18"/>
  <c r="H3283" i="18"/>
  <c r="I3283" i="18"/>
  <c r="J3283" i="18"/>
  <c r="C3283" i="18"/>
  <c r="K3283" i="18"/>
  <c r="D3283" i="18"/>
  <c r="L3283" i="18"/>
  <c r="M3283" i="18"/>
  <c r="E3283" i="18"/>
  <c r="F3283" i="18"/>
  <c r="C3891" i="18"/>
  <c r="K3891" i="18"/>
  <c r="D3891" i="18"/>
  <c r="L3891" i="18"/>
  <c r="E3891" i="18"/>
  <c r="M3891" i="18"/>
  <c r="F3891" i="18"/>
  <c r="G3891" i="18"/>
  <c r="H3891" i="18"/>
  <c r="J3891" i="18"/>
  <c r="I3891" i="18"/>
  <c r="D1067" i="18"/>
  <c r="L1067" i="18"/>
  <c r="E1067" i="18"/>
  <c r="M1067" i="18"/>
  <c r="F1067" i="18"/>
  <c r="G1067" i="18"/>
  <c r="H1067" i="18"/>
  <c r="I1067" i="18"/>
  <c r="C1067" i="18"/>
  <c r="K1067" i="18"/>
  <c r="J1067" i="18"/>
  <c r="C2152" i="18"/>
  <c r="K2152" i="18"/>
  <c r="D2152" i="18"/>
  <c r="L2152" i="18"/>
  <c r="E2152" i="18"/>
  <c r="M2152" i="18"/>
  <c r="F2152" i="18"/>
  <c r="G2152" i="18"/>
  <c r="H2152" i="18"/>
  <c r="I2152" i="18"/>
  <c r="J2152" i="18"/>
  <c r="F3040" i="18"/>
  <c r="G3040" i="18"/>
  <c r="H3040" i="18"/>
  <c r="I3040" i="18"/>
  <c r="J3040" i="18"/>
  <c r="C3040" i="18"/>
  <c r="K3040" i="18"/>
  <c r="D3040" i="18"/>
  <c r="L3040" i="18"/>
  <c r="E3040" i="18"/>
  <c r="M3040" i="18"/>
  <c r="D496" i="18"/>
  <c r="L496" i="18"/>
  <c r="E496" i="18"/>
  <c r="M496" i="18"/>
  <c r="H496" i="18"/>
  <c r="C496" i="18"/>
  <c r="I496" i="18"/>
  <c r="F496" i="18"/>
  <c r="G496" i="18"/>
  <c r="J496" i="18"/>
  <c r="K496" i="18"/>
  <c r="C4292" i="18"/>
  <c r="K4292" i="18"/>
  <c r="D4292" i="18"/>
  <c r="L4292" i="18"/>
  <c r="E4292" i="18"/>
  <c r="M4292" i="18"/>
  <c r="F4292" i="18"/>
  <c r="G4292" i="18"/>
  <c r="H4292" i="18"/>
  <c r="J4292" i="18"/>
  <c r="I4292" i="18"/>
  <c r="I4867" i="18"/>
  <c r="J4867" i="18"/>
  <c r="C4867" i="18"/>
  <c r="K4867" i="18"/>
  <c r="D4867" i="18"/>
  <c r="L4867" i="18"/>
  <c r="E4867" i="18"/>
  <c r="M4867" i="18"/>
  <c r="F4867" i="18"/>
  <c r="G4867" i="18"/>
  <c r="H4867" i="18"/>
  <c r="D456" i="18"/>
  <c r="L456" i="18"/>
  <c r="E456" i="18"/>
  <c r="M456" i="18"/>
  <c r="H456" i="18"/>
  <c r="J456" i="18"/>
  <c r="K456" i="18"/>
  <c r="C456" i="18"/>
  <c r="F456" i="18"/>
  <c r="G456" i="18"/>
  <c r="I456" i="18"/>
  <c r="I2465" i="18"/>
  <c r="J2465" i="18"/>
  <c r="C2465" i="18"/>
  <c r="K2465" i="18"/>
  <c r="D2465" i="18"/>
  <c r="L2465" i="18"/>
  <c r="E2465" i="18"/>
  <c r="M2465" i="18"/>
  <c r="F2465" i="18"/>
  <c r="G2465" i="18"/>
  <c r="H2465" i="18"/>
  <c r="G4605" i="18"/>
  <c r="H4605" i="18"/>
  <c r="I4605" i="18"/>
  <c r="J4605" i="18"/>
  <c r="C4605" i="18"/>
  <c r="K4605" i="18"/>
  <c r="E4605" i="18"/>
  <c r="M4605" i="18"/>
  <c r="D4605" i="18"/>
  <c r="F4605" i="18"/>
  <c r="L4605" i="18"/>
  <c r="J4425" i="18"/>
  <c r="C4425" i="18"/>
  <c r="K4425" i="18"/>
  <c r="D4425" i="18"/>
  <c r="L4425" i="18"/>
  <c r="E4425" i="18"/>
  <c r="M4425" i="18"/>
  <c r="F4425" i="18"/>
  <c r="G4425" i="18"/>
  <c r="I4425" i="18"/>
  <c r="H4425" i="18"/>
  <c r="G564" i="18"/>
  <c r="H564" i="18"/>
  <c r="C564" i="18"/>
  <c r="K564" i="18"/>
  <c r="E564" i="18"/>
  <c r="I564" i="18"/>
  <c r="J564" i="18"/>
  <c r="L564" i="18"/>
  <c r="D564" i="18"/>
  <c r="F564" i="18"/>
  <c r="M564" i="18"/>
  <c r="H2690" i="18"/>
  <c r="I2690" i="18"/>
  <c r="J2690" i="18"/>
  <c r="C2690" i="18"/>
  <c r="K2690" i="18"/>
  <c r="D2690" i="18"/>
  <c r="L2690" i="18"/>
  <c r="E2690" i="18"/>
  <c r="M2690" i="18"/>
  <c r="F2690" i="18"/>
  <c r="G2690" i="18"/>
  <c r="G2299" i="18"/>
  <c r="H2299" i="18"/>
  <c r="I2299" i="18"/>
  <c r="J2299" i="18"/>
  <c r="C2299" i="18"/>
  <c r="K2299" i="18"/>
  <c r="D2299" i="18"/>
  <c r="L2299" i="18"/>
  <c r="E2299" i="18"/>
  <c r="M2299" i="18"/>
  <c r="F2299" i="18"/>
  <c r="G5724" i="18"/>
  <c r="H5724" i="18"/>
  <c r="I5724" i="18"/>
  <c r="J5724" i="18"/>
  <c r="C5724" i="18"/>
  <c r="K5724" i="18"/>
  <c r="D5724" i="18"/>
  <c r="L5724" i="18"/>
  <c r="E5724" i="18"/>
  <c r="M5724" i="18"/>
  <c r="F5724" i="18"/>
  <c r="I5027" i="18"/>
  <c r="J5027" i="18"/>
  <c r="C5027" i="18"/>
  <c r="K5027" i="18"/>
  <c r="D5027" i="18"/>
  <c r="L5027" i="18"/>
  <c r="E5027" i="18"/>
  <c r="M5027" i="18"/>
  <c r="F5027" i="18"/>
  <c r="G5027" i="18"/>
  <c r="H5027" i="18"/>
  <c r="D1328" i="18"/>
  <c r="L1328" i="18"/>
  <c r="E1328" i="18"/>
  <c r="M1328" i="18"/>
  <c r="F1328" i="18"/>
  <c r="G1328" i="18"/>
  <c r="H1328" i="18"/>
  <c r="I1328" i="18"/>
  <c r="C1328" i="18"/>
  <c r="K1328" i="18"/>
  <c r="J1328" i="18"/>
  <c r="G3815" i="18"/>
  <c r="H3815" i="18"/>
  <c r="I3815" i="18"/>
  <c r="J3815" i="18"/>
  <c r="C3815" i="18"/>
  <c r="K3815" i="18"/>
  <c r="D3815" i="18"/>
  <c r="L3815" i="18"/>
  <c r="F3815" i="18"/>
  <c r="E3815" i="18"/>
  <c r="M3815" i="18"/>
  <c r="J5213" i="18"/>
  <c r="C5213" i="18"/>
  <c r="K5213" i="18"/>
  <c r="D5213" i="18"/>
  <c r="L5213" i="18"/>
  <c r="E5213" i="18"/>
  <c r="M5213" i="18"/>
  <c r="F5213" i="18"/>
  <c r="G5213" i="18"/>
  <c r="H5213" i="18"/>
  <c r="I5213" i="18"/>
  <c r="G1628" i="18"/>
  <c r="H1628" i="18"/>
  <c r="I1628" i="18"/>
  <c r="J1628" i="18"/>
  <c r="C1628" i="18"/>
  <c r="K1628" i="18"/>
  <c r="D1628" i="18"/>
  <c r="L1628" i="18"/>
  <c r="E1628" i="18"/>
  <c r="M1628" i="18"/>
  <c r="F1628" i="18"/>
  <c r="J1053" i="18"/>
  <c r="C1053" i="18"/>
  <c r="K1053" i="18"/>
  <c r="D1053" i="18"/>
  <c r="L1053" i="18"/>
  <c r="E1053" i="18"/>
  <c r="M1053" i="18"/>
  <c r="F1053" i="18"/>
  <c r="G1053" i="18"/>
  <c r="H1053" i="18"/>
  <c r="I1053" i="18"/>
  <c r="F870" i="18"/>
  <c r="I870" i="18"/>
  <c r="J870" i="18"/>
  <c r="C870" i="18"/>
  <c r="K870" i="18"/>
  <c r="E870" i="18"/>
  <c r="M870" i="18"/>
  <c r="D870" i="18"/>
  <c r="G870" i="18"/>
  <c r="H870" i="18"/>
  <c r="L870" i="18"/>
  <c r="E3636" i="18"/>
  <c r="M3636" i="18"/>
  <c r="F3636" i="18"/>
  <c r="G3636" i="18"/>
  <c r="H3636" i="18"/>
  <c r="I3636" i="18"/>
  <c r="J3636" i="18"/>
  <c r="K3636" i="18"/>
  <c r="L3636" i="18"/>
  <c r="D3636" i="18"/>
  <c r="C3636" i="18"/>
  <c r="G4677" i="18"/>
  <c r="H4677" i="18"/>
  <c r="I4677" i="18"/>
  <c r="J4677" i="18"/>
  <c r="C4677" i="18"/>
  <c r="K4677" i="18"/>
  <c r="E4677" i="18"/>
  <c r="M4677" i="18"/>
  <c r="D4677" i="18"/>
  <c r="F4677" i="18"/>
  <c r="L4677" i="18"/>
  <c r="I2225" i="18"/>
  <c r="J2225" i="18"/>
  <c r="C2225" i="18"/>
  <c r="K2225" i="18"/>
  <c r="D2225" i="18"/>
  <c r="L2225" i="18"/>
  <c r="E2225" i="18"/>
  <c r="M2225" i="18"/>
  <c r="F2225" i="18"/>
  <c r="G2225" i="18"/>
  <c r="H2225" i="18"/>
  <c r="D1875" i="18"/>
  <c r="L1875" i="18"/>
  <c r="E1875" i="18"/>
  <c r="M1875" i="18"/>
  <c r="F1875" i="18"/>
  <c r="G1875" i="18"/>
  <c r="H1875" i="18"/>
  <c r="I1875" i="18"/>
  <c r="J1875" i="18"/>
  <c r="C1875" i="18"/>
  <c r="K1875" i="18"/>
  <c r="E2997" i="18"/>
  <c r="M2997" i="18"/>
  <c r="F2997" i="18"/>
  <c r="G2997" i="18"/>
  <c r="H2997" i="18"/>
  <c r="I2997" i="18"/>
  <c r="J2997" i="18"/>
  <c r="C2997" i="18"/>
  <c r="K2997" i="18"/>
  <c r="D2997" i="18"/>
  <c r="L2997" i="18"/>
  <c r="F70" i="18"/>
  <c r="G70" i="18"/>
  <c r="J70" i="18"/>
  <c r="E70" i="18"/>
  <c r="H70" i="18"/>
  <c r="L70" i="18"/>
  <c r="D70" i="18"/>
  <c r="I70" i="18"/>
  <c r="K70" i="18"/>
  <c r="M70" i="18"/>
  <c r="C70" i="18"/>
  <c r="F3311" i="18"/>
  <c r="G3311" i="18"/>
  <c r="H3311" i="18"/>
  <c r="I3311" i="18"/>
  <c r="J3311" i="18"/>
  <c r="C3311" i="18"/>
  <c r="K3311" i="18"/>
  <c r="D3311" i="18"/>
  <c r="L3311" i="18"/>
  <c r="E3311" i="18"/>
  <c r="M3311" i="18"/>
  <c r="F5241" i="18"/>
  <c r="G5241" i="18"/>
  <c r="H5241" i="18"/>
  <c r="I5241" i="18"/>
  <c r="J5241" i="18"/>
  <c r="C5241" i="18"/>
  <c r="K5241" i="18"/>
  <c r="D5241" i="18"/>
  <c r="L5241" i="18"/>
  <c r="E5241" i="18"/>
  <c r="M5241" i="18"/>
  <c r="I141" i="18"/>
  <c r="J141" i="18"/>
  <c r="E141" i="18"/>
  <c r="M141" i="18"/>
  <c r="L141" i="18"/>
  <c r="C141" i="18"/>
  <c r="D141" i="18"/>
  <c r="F141" i="18"/>
  <c r="H141" i="18"/>
  <c r="G141" i="18"/>
  <c r="K141" i="18"/>
  <c r="C1164" i="18"/>
  <c r="K1164" i="18"/>
  <c r="E1164" i="18"/>
  <c r="M1164" i="18"/>
  <c r="F1164" i="18"/>
  <c r="G1164" i="18"/>
  <c r="H1164" i="18"/>
  <c r="I1164" i="18"/>
  <c r="D1164" i="18"/>
  <c r="J1164" i="18"/>
  <c r="L1164" i="18"/>
  <c r="G2879" i="18"/>
  <c r="H2879" i="18"/>
  <c r="I2879" i="18"/>
  <c r="J2879" i="18"/>
  <c r="C2879" i="18"/>
  <c r="K2879" i="18"/>
  <c r="D2879" i="18"/>
  <c r="L2879" i="18"/>
  <c r="E2879" i="18"/>
  <c r="M2879" i="18"/>
  <c r="F2879" i="18"/>
  <c r="G5396" i="18"/>
  <c r="H5396" i="18"/>
  <c r="I5396" i="18"/>
  <c r="J5396" i="18"/>
  <c r="C5396" i="18"/>
  <c r="K5396" i="18"/>
  <c r="D5396" i="18"/>
  <c r="L5396" i="18"/>
  <c r="E5396" i="18"/>
  <c r="M5396" i="18"/>
  <c r="F5396" i="18"/>
  <c r="F4237" i="18"/>
  <c r="G4237" i="18"/>
  <c r="H4237" i="18"/>
  <c r="I4237" i="18"/>
  <c r="J4237" i="18"/>
  <c r="C4237" i="18"/>
  <c r="K4237" i="18"/>
  <c r="E4237" i="18"/>
  <c r="M4237" i="18"/>
  <c r="D4237" i="18"/>
  <c r="L4237" i="18"/>
  <c r="D3313" i="18"/>
  <c r="L3313" i="18"/>
  <c r="E3313" i="18"/>
  <c r="M3313" i="18"/>
  <c r="F3313" i="18"/>
  <c r="G3313" i="18"/>
  <c r="H3313" i="18"/>
  <c r="I3313" i="18"/>
  <c r="J3313" i="18"/>
  <c r="C3313" i="18"/>
  <c r="K3313" i="18"/>
  <c r="H703" i="18"/>
  <c r="I703" i="18"/>
  <c r="J703" i="18"/>
  <c r="C703" i="18"/>
  <c r="K703" i="18"/>
  <c r="D703" i="18"/>
  <c r="L703" i="18"/>
  <c r="F703" i="18"/>
  <c r="M703" i="18"/>
  <c r="G703" i="18"/>
  <c r="E703" i="18"/>
  <c r="I4691" i="18"/>
  <c r="J4691" i="18"/>
  <c r="C4691" i="18"/>
  <c r="K4691" i="18"/>
  <c r="D4691" i="18"/>
  <c r="L4691" i="18"/>
  <c r="E4691" i="18"/>
  <c r="M4691" i="18"/>
  <c r="G4691" i="18"/>
  <c r="F4691" i="18"/>
  <c r="H4691" i="18"/>
  <c r="J6058" i="18"/>
  <c r="C6058" i="18"/>
  <c r="K6058" i="18"/>
  <c r="D6058" i="18"/>
  <c r="L6058" i="18"/>
  <c r="E6058" i="18"/>
  <c r="M6058" i="18"/>
  <c r="F6058" i="18"/>
  <c r="G6058" i="18"/>
  <c r="I6058" i="18"/>
  <c r="H6058" i="18"/>
  <c r="I2018" i="18"/>
  <c r="J2018" i="18"/>
  <c r="C2018" i="18"/>
  <c r="K2018" i="18"/>
  <c r="D2018" i="18"/>
  <c r="L2018" i="18"/>
  <c r="E2018" i="18"/>
  <c r="M2018" i="18"/>
  <c r="F2018" i="18"/>
  <c r="G2018" i="18"/>
  <c r="H2018" i="18"/>
  <c r="H2770" i="18"/>
  <c r="I2770" i="18"/>
  <c r="J2770" i="18"/>
  <c r="C2770" i="18"/>
  <c r="K2770" i="18"/>
  <c r="D2770" i="18"/>
  <c r="L2770" i="18"/>
  <c r="E2770" i="18"/>
  <c r="M2770" i="18"/>
  <c r="F2770" i="18"/>
  <c r="G2770" i="18"/>
  <c r="G3410" i="18"/>
  <c r="H3410" i="18"/>
  <c r="I3410" i="18"/>
  <c r="J3410" i="18"/>
  <c r="C3410" i="18"/>
  <c r="K3410" i="18"/>
  <c r="D3410" i="18"/>
  <c r="L3410" i="18"/>
  <c r="E3410" i="18"/>
  <c r="M3410" i="18"/>
  <c r="F3410" i="18"/>
  <c r="I1607" i="18"/>
  <c r="J1607" i="18"/>
  <c r="C1607" i="18"/>
  <c r="K1607" i="18"/>
  <c r="D1607" i="18"/>
  <c r="L1607" i="18"/>
  <c r="E1607" i="18"/>
  <c r="M1607" i="18"/>
  <c r="F1607" i="18"/>
  <c r="G1607" i="18"/>
  <c r="H1607" i="18"/>
  <c r="F3519" i="18"/>
  <c r="G3519" i="18"/>
  <c r="H3519" i="18"/>
  <c r="I3519" i="18"/>
  <c r="J3519" i="18"/>
  <c r="C3519" i="18"/>
  <c r="K3519" i="18"/>
  <c r="D3519" i="18"/>
  <c r="L3519" i="18"/>
  <c r="E3519" i="18"/>
  <c r="M3519" i="18"/>
  <c r="C4300" i="18"/>
  <c r="K4300" i="18"/>
  <c r="D4300" i="18"/>
  <c r="L4300" i="18"/>
  <c r="E4300" i="18"/>
  <c r="M4300" i="18"/>
  <c r="F4300" i="18"/>
  <c r="G4300" i="18"/>
  <c r="H4300" i="18"/>
  <c r="J4300" i="18"/>
  <c r="I4300" i="18"/>
  <c r="D4423" i="18"/>
  <c r="L4423" i="18"/>
  <c r="E4423" i="18"/>
  <c r="M4423" i="18"/>
  <c r="F4423" i="18"/>
  <c r="G4423" i="18"/>
  <c r="H4423" i="18"/>
  <c r="I4423" i="18"/>
  <c r="C4423" i="18"/>
  <c r="K4423" i="18"/>
  <c r="J4423" i="18"/>
  <c r="F102" i="18"/>
  <c r="G102" i="18"/>
  <c r="J102" i="18"/>
  <c r="L102" i="18"/>
  <c r="M102" i="18"/>
  <c r="E102" i="18"/>
  <c r="C102" i="18"/>
  <c r="D102" i="18"/>
  <c r="H102" i="18"/>
  <c r="I102" i="18"/>
  <c r="K102" i="18"/>
  <c r="D2067" i="18"/>
  <c r="L2067" i="18"/>
  <c r="E2067" i="18"/>
  <c r="M2067" i="18"/>
  <c r="F2067" i="18"/>
  <c r="G2067" i="18"/>
  <c r="H2067" i="18"/>
  <c r="I2067" i="18"/>
  <c r="J2067" i="18"/>
  <c r="C2067" i="18"/>
  <c r="K2067" i="18"/>
  <c r="I5602" i="18"/>
  <c r="J5602" i="18"/>
  <c r="C5602" i="18"/>
  <c r="K5602" i="18"/>
  <c r="D5602" i="18"/>
  <c r="L5602" i="18"/>
  <c r="E5602" i="18"/>
  <c r="M5602" i="18"/>
  <c r="F5602" i="18"/>
  <c r="G5602" i="18"/>
  <c r="H5602" i="18"/>
  <c r="G38" i="18"/>
  <c r="H38" i="18"/>
  <c r="C38" i="18"/>
  <c r="K38" i="18"/>
  <c r="M38" i="18"/>
  <c r="F38" i="18"/>
  <c r="I38" i="18"/>
  <c r="J38" i="18"/>
  <c r="E38" i="18"/>
  <c r="L38" i="18"/>
  <c r="D38" i="18"/>
  <c r="G5204" i="18"/>
  <c r="H5204" i="18"/>
  <c r="I5204" i="18"/>
  <c r="J5204" i="18"/>
  <c r="C5204" i="18"/>
  <c r="K5204" i="18"/>
  <c r="D5204" i="18"/>
  <c r="L5204" i="18"/>
  <c r="E5204" i="18"/>
  <c r="M5204" i="18"/>
  <c r="F5204" i="18"/>
  <c r="G3099" i="18"/>
  <c r="H3099" i="18"/>
  <c r="I3099" i="18"/>
  <c r="J3099" i="18"/>
  <c r="C3099" i="18"/>
  <c r="K3099" i="18"/>
  <c r="D3099" i="18"/>
  <c r="L3099" i="18"/>
  <c r="E3099" i="18"/>
  <c r="M3099" i="18"/>
  <c r="F3099" i="18"/>
  <c r="G2963" i="18"/>
  <c r="H2963" i="18"/>
  <c r="I2963" i="18"/>
  <c r="J2963" i="18"/>
  <c r="C2963" i="18"/>
  <c r="K2963" i="18"/>
  <c r="D2963" i="18"/>
  <c r="L2963" i="18"/>
  <c r="E2963" i="18"/>
  <c r="M2963" i="18"/>
  <c r="F2963" i="18"/>
  <c r="G1812" i="18"/>
  <c r="H1812" i="18"/>
  <c r="I1812" i="18"/>
  <c r="J1812" i="18"/>
  <c r="D1812" i="18"/>
  <c r="L1812" i="18"/>
  <c r="C1812" i="18"/>
  <c r="E1812" i="18"/>
  <c r="F1812" i="18"/>
  <c r="K1812" i="18"/>
  <c r="M1812" i="18"/>
  <c r="J4025" i="18"/>
  <c r="C4025" i="18"/>
  <c r="K4025" i="18"/>
  <c r="D4025" i="18"/>
  <c r="L4025" i="18"/>
  <c r="E4025" i="18"/>
  <c r="M4025" i="18"/>
  <c r="F4025" i="18"/>
  <c r="G4025" i="18"/>
  <c r="I4025" i="18"/>
  <c r="H4025" i="18"/>
  <c r="F3924" i="18"/>
  <c r="G3924" i="18"/>
  <c r="H3924" i="18"/>
  <c r="I3924" i="18"/>
  <c r="J3924" i="18"/>
  <c r="C3924" i="18"/>
  <c r="K3924" i="18"/>
  <c r="E3924" i="18"/>
  <c r="M3924" i="18"/>
  <c r="D3924" i="18"/>
  <c r="L3924" i="18"/>
  <c r="C4492" i="18"/>
  <c r="K4492" i="18"/>
  <c r="D4492" i="18"/>
  <c r="L4492" i="18"/>
  <c r="E4492" i="18"/>
  <c r="M4492" i="18"/>
  <c r="F4492" i="18"/>
  <c r="G4492" i="18"/>
  <c r="H4492" i="18"/>
  <c r="J4492" i="18"/>
  <c r="I4492" i="18"/>
  <c r="G1521" i="18"/>
  <c r="H1521" i="18"/>
  <c r="I1521" i="18"/>
  <c r="J1521" i="18"/>
  <c r="C1521" i="18"/>
  <c r="K1521" i="18"/>
  <c r="D1521" i="18"/>
  <c r="L1521" i="18"/>
  <c r="E1521" i="18"/>
  <c r="M1521" i="18"/>
  <c r="F1521" i="18"/>
  <c r="J3611" i="18"/>
  <c r="C3611" i="18"/>
  <c r="K3611" i="18"/>
  <c r="D3611" i="18"/>
  <c r="L3611" i="18"/>
  <c r="E3611" i="18"/>
  <c r="M3611" i="18"/>
  <c r="F3611" i="18"/>
  <c r="G3611" i="18"/>
  <c r="I3611" i="18"/>
  <c r="H3611" i="18"/>
  <c r="H4002" i="18"/>
  <c r="I4002" i="18"/>
  <c r="J4002" i="18"/>
  <c r="C4002" i="18"/>
  <c r="K4002" i="18"/>
  <c r="D4002" i="18"/>
  <c r="L4002" i="18"/>
  <c r="E4002" i="18"/>
  <c r="M4002" i="18"/>
  <c r="G4002" i="18"/>
  <c r="F4002" i="18"/>
  <c r="F4109" i="18"/>
  <c r="G4109" i="18"/>
  <c r="H4109" i="18"/>
  <c r="I4109" i="18"/>
  <c r="J4109" i="18"/>
  <c r="C4109" i="18"/>
  <c r="K4109" i="18"/>
  <c r="E4109" i="18"/>
  <c r="M4109" i="18"/>
  <c r="D4109" i="18"/>
  <c r="L4109" i="18"/>
  <c r="E5119" i="18"/>
  <c r="M5119" i="18"/>
  <c r="F5119" i="18"/>
  <c r="G5119" i="18"/>
  <c r="H5119" i="18"/>
  <c r="I5119" i="18"/>
  <c r="J5119" i="18"/>
  <c r="C5119" i="18"/>
  <c r="D5119" i="18"/>
  <c r="K5119" i="18"/>
  <c r="L5119" i="18"/>
  <c r="G4288" i="18"/>
  <c r="H4288" i="18"/>
  <c r="I4288" i="18"/>
  <c r="J4288" i="18"/>
  <c r="C4288" i="18"/>
  <c r="K4288" i="18"/>
  <c r="D4288" i="18"/>
  <c r="L4288" i="18"/>
  <c r="F4288" i="18"/>
  <c r="E4288" i="18"/>
  <c r="M4288" i="18"/>
  <c r="D1344" i="18"/>
  <c r="L1344" i="18"/>
  <c r="E1344" i="18"/>
  <c r="M1344" i="18"/>
  <c r="F1344" i="18"/>
  <c r="G1344" i="18"/>
  <c r="H1344" i="18"/>
  <c r="I1344" i="18"/>
  <c r="C1344" i="18"/>
  <c r="K1344" i="18"/>
  <c r="J1344" i="18"/>
  <c r="C2024" i="18"/>
  <c r="K2024" i="18"/>
  <c r="D2024" i="18"/>
  <c r="L2024" i="18"/>
  <c r="E2024" i="18"/>
  <c r="M2024" i="18"/>
  <c r="F2024" i="18"/>
  <c r="G2024" i="18"/>
  <c r="H2024" i="18"/>
  <c r="I2024" i="18"/>
  <c r="J2024" i="18"/>
  <c r="E4839" i="18"/>
  <c r="M4839" i="18"/>
  <c r="F4839" i="18"/>
  <c r="G4839" i="18"/>
  <c r="H4839" i="18"/>
  <c r="I4839" i="18"/>
  <c r="J4839" i="18"/>
  <c r="C4839" i="18"/>
  <c r="K4839" i="18"/>
  <c r="D4839" i="18"/>
  <c r="L4839" i="18"/>
  <c r="E4530" i="18"/>
  <c r="M4530" i="18"/>
  <c r="F4530" i="18"/>
  <c r="G4530" i="18"/>
  <c r="H4530" i="18"/>
  <c r="I4530" i="18"/>
  <c r="J4530" i="18"/>
  <c r="D4530" i="18"/>
  <c r="L4530" i="18"/>
  <c r="C4530" i="18"/>
  <c r="K4530" i="18"/>
  <c r="C3566" i="18"/>
  <c r="K3566" i="18"/>
  <c r="D3566" i="18"/>
  <c r="L3566" i="18"/>
  <c r="E3566" i="18"/>
  <c r="M3566" i="18"/>
  <c r="F3566" i="18"/>
  <c r="G3566" i="18"/>
  <c r="H3566" i="18"/>
  <c r="I3566" i="18"/>
  <c r="J3566" i="18"/>
  <c r="C3302" i="18"/>
  <c r="K3302" i="18"/>
  <c r="D3302" i="18"/>
  <c r="L3302" i="18"/>
  <c r="E3302" i="18"/>
  <c r="M3302" i="18"/>
  <c r="F3302" i="18"/>
  <c r="G3302" i="18"/>
  <c r="H3302" i="18"/>
  <c r="I3302" i="18"/>
  <c r="J3302" i="18"/>
  <c r="H2246" i="18"/>
  <c r="I2246" i="18"/>
  <c r="J2246" i="18"/>
  <c r="C2246" i="18"/>
  <c r="K2246" i="18"/>
  <c r="D2246" i="18"/>
  <c r="L2246" i="18"/>
  <c r="E2246" i="18"/>
  <c r="M2246" i="18"/>
  <c r="F2246" i="18"/>
  <c r="G2246" i="18"/>
  <c r="I2709" i="18"/>
  <c r="J2709" i="18"/>
  <c r="C2709" i="18"/>
  <c r="K2709" i="18"/>
  <c r="D2709" i="18"/>
  <c r="L2709" i="18"/>
  <c r="E2709" i="18"/>
  <c r="M2709" i="18"/>
  <c r="F2709" i="18"/>
  <c r="G2709" i="18"/>
  <c r="H2709" i="18"/>
  <c r="I5075" i="18"/>
  <c r="J5075" i="18"/>
  <c r="C5075" i="18"/>
  <c r="K5075" i="18"/>
  <c r="D5075" i="18"/>
  <c r="L5075" i="18"/>
  <c r="E5075" i="18"/>
  <c r="M5075" i="18"/>
  <c r="F5075" i="18"/>
  <c r="G5075" i="18"/>
  <c r="H5075" i="18"/>
  <c r="F1213" i="18"/>
  <c r="H1213" i="18"/>
  <c r="I1213" i="18"/>
  <c r="J1213" i="18"/>
  <c r="C1213" i="18"/>
  <c r="K1213" i="18"/>
  <c r="D1213" i="18"/>
  <c r="L1213" i="18"/>
  <c r="E1213" i="18"/>
  <c r="G1213" i="18"/>
  <c r="M1213" i="18"/>
  <c r="D968" i="18"/>
  <c r="L968" i="18"/>
  <c r="G968" i="18"/>
  <c r="H968" i="18"/>
  <c r="I968" i="18"/>
  <c r="C968" i="18"/>
  <c r="K968" i="18"/>
  <c r="J968" i="18"/>
  <c r="M968" i="18"/>
  <c r="E968" i="18"/>
  <c r="F968" i="18"/>
  <c r="D2163" i="18"/>
  <c r="L2163" i="18"/>
  <c r="E2163" i="18"/>
  <c r="M2163" i="18"/>
  <c r="F2163" i="18"/>
  <c r="G2163" i="18"/>
  <c r="H2163" i="18"/>
  <c r="I2163" i="18"/>
  <c r="J2163" i="18"/>
  <c r="C2163" i="18"/>
  <c r="K2163" i="18"/>
  <c r="F1598" i="18"/>
  <c r="G1598" i="18"/>
  <c r="H1598" i="18"/>
  <c r="I1598" i="18"/>
  <c r="J1598" i="18"/>
  <c r="C1598" i="18"/>
  <c r="K1598" i="18"/>
  <c r="M1598" i="18"/>
  <c r="D1598" i="18"/>
  <c r="E1598" i="18"/>
  <c r="L1598" i="18"/>
  <c r="H1015" i="18"/>
  <c r="I1015" i="18"/>
  <c r="J1015" i="18"/>
  <c r="C1015" i="18"/>
  <c r="K1015" i="18"/>
  <c r="D1015" i="18"/>
  <c r="L1015" i="18"/>
  <c r="E1015" i="18"/>
  <c r="M1015" i="18"/>
  <c r="F1015" i="18"/>
  <c r="G1015" i="18"/>
  <c r="G4320" i="18"/>
  <c r="H4320" i="18"/>
  <c r="I4320" i="18"/>
  <c r="J4320" i="18"/>
  <c r="C4320" i="18"/>
  <c r="K4320" i="18"/>
  <c r="D4320" i="18"/>
  <c r="L4320" i="18"/>
  <c r="F4320" i="18"/>
  <c r="E4320" i="18"/>
  <c r="M4320" i="18"/>
  <c r="C608" i="18"/>
  <c r="K608" i="18"/>
  <c r="D608" i="18"/>
  <c r="L608" i="18"/>
  <c r="G608" i="18"/>
  <c r="I608" i="18"/>
  <c r="M608" i="18"/>
  <c r="F608" i="18"/>
  <c r="E608" i="18"/>
  <c r="H608" i="18"/>
  <c r="J608" i="18"/>
  <c r="D2606" i="18"/>
  <c r="L2606" i="18"/>
  <c r="E2606" i="18"/>
  <c r="M2606" i="18"/>
  <c r="F2606" i="18"/>
  <c r="G2606" i="18"/>
  <c r="H2606" i="18"/>
  <c r="I2606" i="18"/>
  <c r="J2606" i="18"/>
  <c r="C2606" i="18"/>
  <c r="K2606" i="18"/>
  <c r="J498" i="18"/>
  <c r="C498" i="18"/>
  <c r="K498" i="18"/>
  <c r="F498" i="18"/>
  <c r="D498" i="18"/>
  <c r="H498" i="18"/>
  <c r="M498" i="18"/>
  <c r="E498" i="18"/>
  <c r="I498" i="18"/>
  <c r="L498" i="18"/>
  <c r="G498" i="18"/>
  <c r="J6018" i="18"/>
  <c r="C6018" i="18"/>
  <c r="K6018" i="18"/>
  <c r="D6018" i="18"/>
  <c r="L6018" i="18"/>
  <c r="E6018" i="18"/>
  <c r="M6018" i="18"/>
  <c r="F6018" i="18"/>
  <c r="G6018" i="18"/>
  <c r="I6018" i="18"/>
  <c r="H6018" i="18"/>
  <c r="D816" i="18"/>
  <c r="L816" i="18"/>
  <c r="G816" i="18"/>
  <c r="H816" i="18"/>
  <c r="I816" i="18"/>
  <c r="C816" i="18"/>
  <c r="K816" i="18"/>
  <c r="E816" i="18"/>
  <c r="F816" i="18"/>
  <c r="J816" i="18"/>
  <c r="M816" i="18"/>
  <c r="H4832" i="18"/>
  <c r="I4832" i="18"/>
  <c r="J4832" i="18"/>
  <c r="C4832" i="18"/>
  <c r="K4832" i="18"/>
  <c r="D4832" i="18"/>
  <c r="L4832" i="18"/>
  <c r="E4832" i="18"/>
  <c r="M4832" i="18"/>
  <c r="F4832" i="18"/>
  <c r="G4832" i="18"/>
  <c r="D3862" i="18"/>
  <c r="L3862" i="18"/>
  <c r="E3862" i="18"/>
  <c r="M3862" i="18"/>
  <c r="F3862" i="18"/>
  <c r="G3862" i="18"/>
  <c r="H3862" i="18"/>
  <c r="I3862" i="18"/>
  <c r="C3862" i="18"/>
  <c r="K3862" i="18"/>
  <c r="J3862" i="18"/>
  <c r="J3968" i="18"/>
  <c r="C3968" i="18"/>
  <c r="K3968" i="18"/>
  <c r="D3968" i="18"/>
  <c r="L3968" i="18"/>
  <c r="E3968" i="18"/>
  <c r="M3968" i="18"/>
  <c r="F3968" i="18"/>
  <c r="G3968" i="18"/>
  <c r="I3968" i="18"/>
  <c r="H3968" i="18"/>
  <c r="C2731" i="18"/>
  <c r="K2731" i="18"/>
  <c r="D2731" i="18"/>
  <c r="L2731" i="18"/>
  <c r="E2731" i="18"/>
  <c r="M2731" i="18"/>
  <c r="F2731" i="18"/>
  <c r="G2731" i="18"/>
  <c r="H2731" i="18"/>
  <c r="I2731" i="18"/>
  <c r="J2731" i="18"/>
  <c r="D1472" i="18"/>
  <c r="L1472" i="18"/>
  <c r="E1472" i="18"/>
  <c r="M1472" i="18"/>
  <c r="F1472" i="18"/>
  <c r="G1472" i="18"/>
  <c r="H1472" i="18"/>
  <c r="I1472" i="18"/>
  <c r="J1472" i="18"/>
  <c r="C1472" i="18"/>
  <c r="K1472" i="18"/>
  <c r="G1264" i="18"/>
  <c r="I1264" i="18"/>
  <c r="J1264" i="18"/>
  <c r="C1264" i="18"/>
  <c r="K1264" i="18"/>
  <c r="D1264" i="18"/>
  <c r="L1264" i="18"/>
  <c r="F1264" i="18"/>
  <c r="H1264" i="18"/>
  <c r="M1264" i="18"/>
  <c r="E1264" i="18"/>
  <c r="J3704" i="18"/>
  <c r="C3704" i="18"/>
  <c r="K3704" i="18"/>
  <c r="D3704" i="18"/>
  <c r="L3704" i="18"/>
  <c r="E3704" i="18"/>
  <c r="M3704" i="18"/>
  <c r="F3704" i="18"/>
  <c r="G3704" i="18"/>
  <c r="I3704" i="18"/>
  <c r="H3704" i="18"/>
  <c r="F3152" i="18"/>
  <c r="G3152" i="18"/>
  <c r="H3152" i="18"/>
  <c r="I3152" i="18"/>
  <c r="J3152" i="18"/>
  <c r="C3152" i="18"/>
  <c r="K3152" i="18"/>
  <c r="D3152" i="18"/>
  <c r="L3152" i="18"/>
  <c r="E3152" i="18"/>
  <c r="M3152" i="18"/>
  <c r="D776" i="18"/>
  <c r="L776" i="18"/>
  <c r="G776" i="18"/>
  <c r="H776" i="18"/>
  <c r="I776" i="18"/>
  <c r="C776" i="18"/>
  <c r="K776" i="18"/>
  <c r="M776" i="18"/>
  <c r="E776" i="18"/>
  <c r="J776" i="18"/>
  <c r="F776" i="18"/>
  <c r="C296" i="18"/>
  <c r="K296" i="18"/>
  <c r="E296" i="18"/>
  <c r="M296" i="18"/>
  <c r="F296" i="18"/>
  <c r="G296" i="18"/>
  <c r="I296" i="18"/>
  <c r="D296" i="18"/>
  <c r="H296" i="18"/>
  <c r="J296" i="18"/>
  <c r="L296" i="18"/>
  <c r="I3376" i="18"/>
  <c r="J3376" i="18"/>
  <c r="C3376" i="18"/>
  <c r="K3376" i="18"/>
  <c r="D3376" i="18"/>
  <c r="L3376" i="18"/>
  <c r="E3376" i="18"/>
  <c r="M3376" i="18"/>
  <c r="F3376" i="18"/>
  <c r="G3376" i="18"/>
  <c r="H3376" i="18"/>
  <c r="F1438" i="18"/>
  <c r="G1438" i="18"/>
  <c r="H1438" i="18"/>
  <c r="I1438" i="18"/>
  <c r="J1438" i="18"/>
  <c r="C1438" i="18"/>
  <c r="K1438" i="18"/>
  <c r="D1438" i="18"/>
  <c r="L1438" i="18"/>
  <c r="E1438" i="18"/>
  <c r="M1438" i="18"/>
  <c r="D472" i="18"/>
  <c r="L472" i="18"/>
  <c r="E472" i="18"/>
  <c r="M472" i="18"/>
  <c r="H472" i="18"/>
  <c r="G472" i="18"/>
  <c r="I472" i="18"/>
  <c r="K472" i="18"/>
  <c r="C472" i="18"/>
  <c r="J472" i="18"/>
  <c r="F472" i="18"/>
  <c r="F2376" i="18"/>
  <c r="G2376" i="18"/>
  <c r="H2376" i="18"/>
  <c r="I2376" i="18"/>
  <c r="J2376" i="18"/>
  <c r="C2376" i="18"/>
  <c r="K2376" i="18"/>
  <c r="D2376" i="18"/>
  <c r="L2376" i="18"/>
  <c r="E2376" i="18"/>
  <c r="M2376" i="18"/>
  <c r="H3254" i="18"/>
  <c r="I3254" i="18"/>
  <c r="J3254" i="18"/>
  <c r="C3254" i="18"/>
  <c r="K3254" i="18"/>
  <c r="D3254" i="18"/>
  <c r="L3254" i="18"/>
  <c r="E3254" i="18"/>
  <c r="M3254" i="18"/>
  <c r="F3254" i="18"/>
  <c r="G3254" i="18"/>
  <c r="E5846" i="18"/>
  <c r="M5846" i="18"/>
  <c r="F5846" i="18"/>
  <c r="G5846" i="18"/>
  <c r="H5846" i="18"/>
  <c r="I5846" i="18"/>
  <c r="J5846" i="18"/>
  <c r="K5846" i="18"/>
  <c r="L5846" i="18"/>
  <c r="D5846" i="18"/>
  <c r="C5846" i="18"/>
  <c r="I4278" i="18"/>
  <c r="J4278" i="18"/>
  <c r="C4278" i="18"/>
  <c r="K4278" i="18"/>
  <c r="D4278" i="18"/>
  <c r="L4278" i="18"/>
  <c r="E4278" i="18"/>
  <c r="M4278" i="18"/>
  <c r="F4278" i="18"/>
  <c r="H4278" i="18"/>
  <c r="G4278" i="18"/>
  <c r="C5264" i="18"/>
  <c r="K5264" i="18"/>
  <c r="D5264" i="18"/>
  <c r="L5264" i="18"/>
  <c r="E5264" i="18"/>
  <c r="M5264" i="18"/>
  <c r="F5264" i="18"/>
  <c r="G5264" i="18"/>
  <c r="H5264" i="18"/>
  <c r="I5264" i="18"/>
  <c r="J5264" i="18"/>
  <c r="D88" i="18"/>
  <c r="L88" i="18"/>
  <c r="E88" i="18"/>
  <c r="M88" i="18"/>
  <c r="H88" i="18"/>
  <c r="C88" i="18"/>
  <c r="I88" i="18"/>
  <c r="F88" i="18"/>
  <c r="G88" i="18"/>
  <c r="J88" i="18"/>
  <c r="K88" i="18"/>
  <c r="C1896" i="18"/>
  <c r="K1896" i="18"/>
  <c r="D1896" i="18"/>
  <c r="L1896" i="18"/>
  <c r="E1896" i="18"/>
  <c r="M1896" i="18"/>
  <c r="F1896" i="18"/>
  <c r="G1896" i="18"/>
  <c r="H1896" i="18"/>
  <c r="I1896" i="18"/>
  <c r="J1896" i="18"/>
  <c r="D488" i="18"/>
  <c r="L488" i="18"/>
  <c r="E488" i="18"/>
  <c r="M488" i="18"/>
  <c r="H488" i="18"/>
  <c r="F488" i="18"/>
  <c r="J488" i="18"/>
  <c r="C488" i="18"/>
  <c r="G488" i="18"/>
  <c r="I488" i="18"/>
  <c r="K488" i="18"/>
  <c r="J2640" i="18"/>
  <c r="C2640" i="18"/>
  <c r="K2640" i="18"/>
  <c r="D2640" i="18"/>
  <c r="L2640" i="18"/>
  <c r="E2640" i="18"/>
  <c r="M2640" i="18"/>
  <c r="F2640" i="18"/>
  <c r="G2640" i="18"/>
  <c r="H2640" i="18"/>
  <c r="I2640" i="18"/>
  <c r="H3501" i="18"/>
  <c r="I3501" i="18"/>
  <c r="J3501" i="18"/>
  <c r="C3501" i="18"/>
  <c r="K3501" i="18"/>
  <c r="D3501" i="18"/>
  <c r="L3501" i="18"/>
  <c r="E3501" i="18"/>
  <c r="M3501" i="18"/>
  <c r="F3501" i="18"/>
  <c r="G3501" i="18"/>
  <c r="H5080" i="18"/>
  <c r="I5080" i="18"/>
  <c r="J5080" i="18"/>
  <c r="C5080" i="18"/>
  <c r="K5080" i="18"/>
  <c r="D5080" i="18"/>
  <c r="L5080" i="18"/>
  <c r="E5080" i="18"/>
  <c r="M5080" i="18"/>
  <c r="F5080" i="18"/>
  <c r="G5080" i="18"/>
  <c r="I4238" i="18"/>
  <c r="J4238" i="18"/>
  <c r="C4238" i="18"/>
  <c r="K4238" i="18"/>
  <c r="D4238" i="18"/>
  <c r="L4238" i="18"/>
  <c r="E4238" i="18"/>
  <c r="M4238" i="18"/>
  <c r="F4238" i="18"/>
  <c r="H4238" i="18"/>
  <c r="G4238" i="18"/>
  <c r="D1480" i="18"/>
  <c r="L1480" i="18"/>
  <c r="E1480" i="18"/>
  <c r="M1480" i="18"/>
  <c r="F1480" i="18"/>
  <c r="G1480" i="18"/>
  <c r="H1480" i="18"/>
  <c r="I1480" i="18"/>
  <c r="J1480" i="18"/>
  <c r="C1480" i="18"/>
  <c r="K1480" i="18"/>
  <c r="G4256" i="18"/>
  <c r="H4256" i="18"/>
  <c r="I4256" i="18"/>
  <c r="J4256" i="18"/>
  <c r="C4256" i="18"/>
  <c r="K4256" i="18"/>
  <c r="D4256" i="18"/>
  <c r="L4256" i="18"/>
  <c r="F4256" i="18"/>
  <c r="E4256" i="18"/>
  <c r="M4256" i="18"/>
  <c r="F3535" i="18"/>
  <c r="G3535" i="18"/>
  <c r="H3535" i="18"/>
  <c r="I3535" i="18"/>
  <c r="J3535" i="18"/>
  <c r="C3535" i="18"/>
  <c r="K3535" i="18"/>
  <c r="D3535" i="18"/>
  <c r="L3535" i="18"/>
  <c r="E3535" i="18"/>
  <c r="M3535" i="18"/>
  <c r="E4418" i="18"/>
  <c r="M4418" i="18"/>
  <c r="F4418" i="18"/>
  <c r="G4418" i="18"/>
  <c r="H4418" i="18"/>
  <c r="I4418" i="18"/>
  <c r="J4418" i="18"/>
  <c r="D4418" i="18"/>
  <c r="L4418" i="18"/>
  <c r="K4418" i="18"/>
  <c r="C4418" i="18"/>
  <c r="D464" i="18"/>
  <c r="L464" i="18"/>
  <c r="E464" i="18"/>
  <c r="M464" i="18"/>
  <c r="H464" i="18"/>
  <c r="I464" i="18"/>
  <c r="J464" i="18"/>
  <c r="C464" i="18"/>
  <c r="F464" i="18"/>
  <c r="K464" i="18"/>
  <c r="G464" i="18"/>
  <c r="H4792" i="18"/>
  <c r="I4792" i="18"/>
  <c r="J4792" i="18"/>
  <c r="C4792" i="18"/>
  <c r="K4792" i="18"/>
  <c r="D4792" i="18"/>
  <c r="L4792" i="18"/>
  <c r="F4792" i="18"/>
  <c r="E4792" i="18"/>
  <c r="G4792" i="18"/>
  <c r="M4792" i="18"/>
  <c r="J4790" i="18"/>
  <c r="C4790" i="18"/>
  <c r="K4790" i="18"/>
  <c r="D4790" i="18"/>
  <c r="L4790" i="18"/>
  <c r="E4790" i="18"/>
  <c r="M4790" i="18"/>
  <c r="F4790" i="18"/>
  <c r="H4790" i="18"/>
  <c r="G4790" i="18"/>
  <c r="I4790" i="18"/>
  <c r="F2288" i="18"/>
  <c r="G2288" i="18"/>
  <c r="H2288" i="18"/>
  <c r="I2288" i="18"/>
  <c r="J2288" i="18"/>
  <c r="C2288" i="18"/>
  <c r="K2288" i="18"/>
  <c r="D2288" i="18"/>
  <c r="L2288" i="18"/>
  <c r="E2288" i="18"/>
  <c r="M2288" i="18"/>
  <c r="J5181" i="18"/>
  <c r="C5181" i="18"/>
  <c r="K5181" i="18"/>
  <c r="D5181" i="18"/>
  <c r="L5181" i="18"/>
  <c r="E5181" i="18"/>
  <c r="M5181" i="18"/>
  <c r="F5181" i="18"/>
  <c r="G5181" i="18"/>
  <c r="H5181" i="18"/>
  <c r="I5181" i="18"/>
  <c r="J3736" i="18"/>
  <c r="C3736" i="18"/>
  <c r="K3736" i="18"/>
  <c r="D3736" i="18"/>
  <c r="L3736" i="18"/>
  <c r="E3736" i="18"/>
  <c r="M3736" i="18"/>
  <c r="F3736" i="18"/>
  <c r="G3736" i="18"/>
  <c r="I3736" i="18"/>
  <c r="H3736" i="18"/>
  <c r="I594" i="18"/>
  <c r="J594" i="18"/>
  <c r="E594" i="18"/>
  <c r="M594" i="18"/>
  <c r="L594" i="18"/>
  <c r="C594" i="18"/>
  <c r="D594" i="18"/>
  <c r="F594" i="18"/>
  <c r="H594" i="18"/>
  <c r="G594" i="18"/>
  <c r="K594" i="18"/>
  <c r="E4719" i="18"/>
  <c r="M4719" i="18"/>
  <c r="F4719" i="18"/>
  <c r="G4719" i="18"/>
  <c r="H4719" i="18"/>
  <c r="I4719" i="18"/>
  <c r="C4719" i="18"/>
  <c r="K4719" i="18"/>
  <c r="D4719" i="18"/>
  <c r="J4719" i="18"/>
  <c r="L4719" i="18"/>
  <c r="E2713" i="18"/>
  <c r="M2713" i="18"/>
  <c r="F2713" i="18"/>
  <c r="G2713" i="18"/>
  <c r="H2713" i="18"/>
  <c r="I2713" i="18"/>
  <c r="J2713" i="18"/>
  <c r="C2713" i="18"/>
  <c r="K2713" i="18"/>
  <c r="D2713" i="18"/>
  <c r="L2713" i="18"/>
  <c r="C5648" i="18"/>
  <c r="K5648" i="18"/>
  <c r="D5648" i="18"/>
  <c r="L5648" i="18"/>
  <c r="E5648" i="18"/>
  <c r="M5648" i="18"/>
  <c r="F5648" i="18"/>
  <c r="G5648" i="18"/>
  <c r="H5648" i="18"/>
  <c r="I5648" i="18"/>
  <c r="J5648" i="18"/>
  <c r="H2534" i="18"/>
  <c r="I2534" i="18"/>
  <c r="J2534" i="18"/>
  <c r="C2534" i="18"/>
  <c r="K2534" i="18"/>
  <c r="D2534" i="18"/>
  <c r="L2534" i="18"/>
  <c r="E2534" i="18"/>
  <c r="M2534" i="18"/>
  <c r="F2534" i="18"/>
  <c r="G2534" i="18"/>
  <c r="D675" i="18"/>
  <c r="L675" i="18"/>
  <c r="E675" i="18"/>
  <c r="M675" i="18"/>
  <c r="F675" i="18"/>
  <c r="G675" i="18"/>
  <c r="H675" i="18"/>
  <c r="I675" i="18"/>
  <c r="J675" i="18"/>
  <c r="C675" i="18"/>
  <c r="K675" i="18"/>
  <c r="D3926" i="18"/>
  <c r="L3926" i="18"/>
  <c r="E3926" i="18"/>
  <c r="M3926" i="18"/>
  <c r="F3926" i="18"/>
  <c r="G3926" i="18"/>
  <c r="H3926" i="18"/>
  <c r="I3926" i="18"/>
  <c r="C3926" i="18"/>
  <c r="K3926" i="18"/>
  <c r="J3926" i="18"/>
  <c r="F3096" i="18"/>
  <c r="G3096" i="18"/>
  <c r="H3096" i="18"/>
  <c r="I3096" i="18"/>
  <c r="J3096" i="18"/>
  <c r="C3096" i="18"/>
  <c r="K3096" i="18"/>
  <c r="D3096" i="18"/>
  <c r="L3096" i="18"/>
  <c r="M3096" i="18"/>
  <c r="E3096" i="18"/>
  <c r="F1737" i="18"/>
  <c r="G1737" i="18"/>
  <c r="H1737" i="18"/>
  <c r="I1737" i="18"/>
  <c r="J1737" i="18"/>
  <c r="C1737" i="18"/>
  <c r="K1737" i="18"/>
  <c r="D1737" i="18"/>
  <c r="L1737" i="18"/>
  <c r="M1737" i="18"/>
  <c r="E1737" i="18"/>
  <c r="F486" i="18"/>
  <c r="G486" i="18"/>
  <c r="J486" i="18"/>
  <c r="E486" i="18"/>
  <c r="K486" i="18"/>
  <c r="I486" i="18"/>
  <c r="L486" i="18"/>
  <c r="M486" i="18"/>
  <c r="C486" i="18"/>
  <c r="H486" i="18"/>
  <c r="D486" i="18"/>
  <c r="F2240" i="18"/>
  <c r="G2240" i="18"/>
  <c r="H2240" i="18"/>
  <c r="I2240" i="18"/>
  <c r="J2240" i="18"/>
  <c r="C2240" i="18"/>
  <c r="K2240" i="18"/>
  <c r="D2240" i="18"/>
  <c r="L2240" i="18"/>
  <c r="E2240" i="18"/>
  <c r="M2240" i="18"/>
  <c r="D5931" i="18"/>
  <c r="L5931" i="18"/>
  <c r="E5931" i="18"/>
  <c r="M5931" i="18"/>
  <c r="F5931" i="18"/>
  <c r="G5931" i="18"/>
  <c r="H5931" i="18"/>
  <c r="I5931" i="18"/>
  <c r="C5931" i="18"/>
  <c r="J5931" i="18"/>
  <c r="K5931" i="18"/>
  <c r="F5441" i="18"/>
  <c r="G5441" i="18"/>
  <c r="H5441" i="18"/>
  <c r="I5441" i="18"/>
  <c r="J5441" i="18"/>
  <c r="C5441" i="18"/>
  <c r="K5441" i="18"/>
  <c r="D5441" i="18"/>
  <c r="L5441" i="18"/>
  <c r="M5441" i="18"/>
  <c r="E5441" i="18"/>
  <c r="H4856" i="18"/>
  <c r="I4856" i="18"/>
  <c r="J4856" i="18"/>
  <c r="C4856" i="18"/>
  <c r="K4856" i="18"/>
  <c r="D4856" i="18"/>
  <c r="L4856" i="18"/>
  <c r="E4856" i="18"/>
  <c r="M4856" i="18"/>
  <c r="F4856" i="18"/>
  <c r="G4856" i="18"/>
  <c r="E694" i="18"/>
  <c r="M694" i="18"/>
  <c r="F694" i="18"/>
  <c r="G694" i="18"/>
  <c r="H694" i="18"/>
  <c r="I694" i="18"/>
  <c r="J694" i="18"/>
  <c r="C694" i="18"/>
  <c r="K694" i="18"/>
  <c r="L694" i="18"/>
  <c r="D694" i="18"/>
  <c r="E4804" i="18"/>
  <c r="M4804" i="18"/>
  <c r="F4804" i="18"/>
  <c r="G4804" i="18"/>
  <c r="H4804" i="18"/>
  <c r="J4804" i="18"/>
  <c r="C4804" i="18"/>
  <c r="D4804" i="18"/>
  <c r="I4804" i="18"/>
  <c r="K4804" i="18"/>
  <c r="L4804" i="18"/>
  <c r="C5488" i="18"/>
  <c r="K5488" i="18"/>
  <c r="D5488" i="18"/>
  <c r="L5488" i="18"/>
  <c r="E5488" i="18"/>
  <c r="M5488" i="18"/>
  <c r="F5488" i="18"/>
  <c r="G5488" i="18"/>
  <c r="H5488" i="18"/>
  <c r="I5488" i="18"/>
  <c r="J5488" i="18"/>
  <c r="G684" i="18"/>
  <c r="H684" i="18"/>
  <c r="I684" i="18"/>
  <c r="J684" i="18"/>
  <c r="C684" i="18"/>
  <c r="K684" i="18"/>
  <c r="D684" i="18"/>
  <c r="L684" i="18"/>
  <c r="E684" i="18"/>
  <c r="M684" i="18"/>
  <c r="F684" i="18"/>
  <c r="D6056" i="18"/>
  <c r="L6056" i="18"/>
  <c r="E6056" i="18"/>
  <c r="M6056" i="18"/>
  <c r="F6056" i="18"/>
  <c r="G6056" i="18"/>
  <c r="H6056" i="18"/>
  <c r="I6056" i="18"/>
  <c r="C6056" i="18"/>
  <c r="K6056" i="18"/>
  <c r="J6056" i="18"/>
  <c r="E145" i="18"/>
  <c r="M145" i="18"/>
  <c r="F145" i="18"/>
  <c r="I145" i="18"/>
  <c r="K145" i="18"/>
  <c r="C145" i="18"/>
  <c r="D145" i="18"/>
  <c r="H145" i="18"/>
  <c r="L145" i="18"/>
  <c r="J145" i="18"/>
  <c r="G145" i="18"/>
  <c r="G2307" i="18"/>
  <c r="H2307" i="18"/>
  <c r="I2307" i="18"/>
  <c r="J2307" i="18"/>
  <c r="C2307" i="18"/>
  <c r="K2307" i="18"/>
  <c r="D2307" i="18"/>
  <c r="L2307" i="18"/>
  <c r="E2307" i="18"/>
  <c r="M2307" i="18"/>
  <c r="F2307" i="18"/>
  <c r="G5093" i="18"/>
  <c r="H5093" i="18"/>
  <c r="I5093" i="18"/>
  <c r="J5093" i="18"/>
  <c r="C5093" i="18"/>
  <c r="K5093" i="18"/>
  <c r="D5093" i="18"/>
  <c r="L5093" i="18"/>
  <c r="E5093" i="18"/>
  <c r="F5093" i="18"/>
  <c r="M5093" i="18"/>
  <c r="C765" i="18"/>
  <c r="K765" i="18"/>
  <c r="F765" i="18"/>
  <c r="G765" i="18"/>
  <c r="H765" i="18"/>
  <c r="J765" i="18"/>
  <c r="E765" i="18"/>
  <c r="M765" i="18"/>
  <c r="D765" i="18"/>
  <c r="I765" i="18"/>
  <c r="L765" i="18"/>
  <c r="C288" i="18"/>
  <c r="K288" i="18"/>
  <c r="E288" i="18"/>
  <c r="M288" i="18"/>
  <c r="F288" i="18"/>
  <c r="G288" i="18"/>
  <c r="I288" i="18"/>
  <c r="L288" i="18"/>
  <c r="D288" i="18"/>
  <c r="H288" i="18"/>
  <c r="J288" i="18"/>
  <c r="F3160" i="18"/>
  <c r="G3160" i="18"/>
  <c r="H3160" i="18"/>
  <c r="I3160" i="18"/>
  <c r="J3160" i="18"/>
  <c r="C3160" i="18"/>
  <c r="K3160" i="18"/>
  <c r="D3160" i="18"/>
  <c r="L3160" i="18"/>
  <c r="M3160" i="18"/>
  <c r="E3160" i="18"/>
  <c r="E1814" i="18"/>
  <c r="M1814" i="18"/>
  <c r="F1814" i="18"/>
  <c r="G1814" i="18"/>
  <c r="H1814" i="18"/>
  <c r="J1814" i="18"/>
  <c r="C1814" i="18"/>
  <c r="D1814" i="18"/>
  <c r="I1814" i="18"/>
  <c r="K1814" i="18"/>
  <c r="L1814" i="18"/>
  <c r="F2025" i="18"/>
  <c r="G2025" i="18"/>
  <c r="H2025" i="18"/>
  <c r="I2025" i="18"/>
  <c r="J2025" i="18"/>
  <c r="C2025" i="18"/>
  <c r="K2025" i="18"/>
  <c r="D2025" i="18"/>
  <c r="L2025" i="18"/>
  <c r="E2025" i="18"/>
  <c r="M2025" i="18"/>
  <c r="J2744" i="18"/>
  <c r="C2744" i="18"/>
  <c r="K2744" i="18"/>
  <c r="D2744" i="18"/>
  <c r="L2744" i="18"/>
  <c r="E2744" i="18"/>
  <c r="M2744" i="18"/>
  <c r="F2744" i="18"/>
  <c r="G2744" i="18"/>
  <c r="H2744" i="18"/>
  <c r="I2744" i="18"/>
  <c r="D952" i="18"/>
  <c r="L952" i="18"/>
  <c r="G952" i="18"/>
  <c r="H952" i="18"/>
  <c r="I952" i="18"/>
  <c r="C952" i="18"/>
  <c r="K952" i="18"/>
  <c r="E952" i="18"/>
  <c r="F952" i="18"/>
  <c r="J952" i="18"/>
  <c r="M952" i="18"/>
  <c r="E2094" i="18"/>
  <c r="M2094" i="18"/>
  <c r="F2094" i="18"/>
  <c r="G2094" i="18"/>
  <c r="H2094" i="18"/>
  <c r="I2094" i="18"/>
  <c r="J2094" i="18"/>
  <c r="C2094" i="18"/>
  <c r="K2094" i="18"/>
  <c r="D2094" i="18"/>
  <c r="L2094" i="18"/>
  <c r="D2306" i="18"/>
  <c r="L2306" i="18"/>
  <c r="E2306" i="18"/>
  <c r="M2306" i="18"/>
  <c r="F2306" i="18"/>
  <c r="G2306" i="18"/>
  <c r="H2306" i="18"/>
  <c r="I2306" i="18"/>
  <c r="J2306" i="18"/>
  <c r="C2306" i="18"/>
  <c r="K2306" i="18"/>
  <c r="D1512" i="18"/>
  <c r="L1512" i="18"/>
  <c r="E1512" i="18"/>
  <c r="M1512" i="18"/>
  <c r="F1512" i="18"/>
  <c r="G1512" i="18"/>
  <c r="H1512" i="18"/>
  <c r="I1512" i="18"/>
  <c r="J1512" i="18"/>
  <c r="C1512" i="18"/>
  <c r="K1512" i="18"/>
  <c r="C3318" i="18"/>
  <c r="K3318" i="18"/>
  <c r="D3318" i="18"/>
  <c r="L3318" i="18"/>
  <c r="E3318" i="18"/>
  <c r="M3318" i="18"/>
  <c r="F3318" i="18"/>
  <c r="G3318" i="18"/>
  <c r="H3318" i="18"/>
  <c r="I3318" i="18"/>
  <c r="J3318" i="18"/>
  <c r="E3753" i="18"/>
  <c r="M3753" i="18"/>
  <c r="F3753" i="18"/>
  <c r="G3753" i="18"/>
  <c r="H3753" i="18"/>
  <c r="I3753" i="18"/>
  <c r="J3753" i="18"/>
  <c r="D3753" i="18"/>
  <c r="L3753" i="18"/>
  <c r="C3753" i="18"/>
  <c r="K3753" i="18"/>
  <c r="E5814" i="18"/>
  <c r="M5814" i="18"/>
  <c r="F5814" i="18"/>
  <c r="G5814" i="18"/>
  <c r="H5814" i="18"/>
  <c r="I5814" i="18"/>
  <c r="J5814" i="18"/>
  <c r="C5814" i="18"/>
  <c r="K5814" i="18"/>
  <c r="D5814" i="18"/>
  <c r="L5814" i="18"/>
  <c r="G4104" i="18"/>
  <c r="H4104" i="18"/>
  <c r="I4104" i="18"/>
  <c r="J4104" i="18"/>
  <c r="C4104" i="18"/>
  <c r="K4104" i="18"/>
  <c r="D4104" i="18"/>
  <c r="L4104" i="18"/>
  <c r="F4104" i="18"/>
  <c r="E4104" i="18"/>
  <c r="M4104" i="18"/>
  <c r="E5742" i="18"/>
  <c r="M5742" i="18"/>
  <c r="F5742" i="18"/>
  <c r="G5742" i="18"/>
  <c r="H5742" i="18"/>
  <c r="I5742" i="18"/>
  <c r="J5742" i="18"/>
  <c r="C5742" i="18"/>
  <c r="K5742" i="18"/>
  <c r="D5742" i="18"/>
  <c r="L5742" i="18"/>
  <c r="I3089" i="18"/>
  <c r="J3089" i="18"/>
  <c r="C3089" i="18"/>
  <c r="K3089" i="18"/>
  <c r="D3089" i="18"/>
  <c r="L3089" i="18"/>
  <c r="E3089" i="18"/>
  <c r="M3089" i="18"/>
  <c r="F3089" i="18"/>
  <c r="G3089" i="18"/>
  <c r="H3089" i="18"/>
  <c r="E5254" i="18"/>
  <c r="M5254" i="18"/>
  <c r="F5254" i="18"/>
  <c r="G5254" i="18"/>
  <c r="H5254" i="18"/>
  <c r="I5254" i="18"/>
  <c r="J5254" i="18"/>
  <c r="C5254" i="18"/>
  <c r="K5254" i="18"/>
  <c r="L5254" i="18"/>
  <c r="D5254" i="18"/>
  <c r="E1782" i="18"/>
  <c r="M1782" i="18"/>
  <c r="F1782" i="18"/>
  <c r="G1782" i="18"/>
  <c r="H1782" i="18"/>
  <c r="J1782" i="18"/>
  <c r="C1782" i="18"/>
  <c r="K1782" i="18"/>
  <c r="D1782" i="18"/>
  <c r="I1782" i="18"/>
  <c r="L1782" i="18"/>
  <c r="J3864" i="18"/>
  <c r="C3864" i="18"/>
  <c r="K3864" i="18"/>
  <c r="D3864" i="18"/>
  <c r="L3864" i="18"/>
  <c r="E3864" i="18"/>
  <c r="M3864" i="18"/>
  <c r="F3864" i="18"/>
  <c r="G3864" i="18"/>
  <c r="I3864" i="18"/>
  <c r="H3864" i="18"/>
  <c r="C386" i="18"/>
  <c r="K386" i="18"/>
  <c r="D386" i="18"/>
  <c r="L386" i="18"/>
  <c r="G386" i="18"/>
  <c r="H386" i="18"/>
  <c r="I386" i="18"/>
  <c r="F386" i="18"/>
  <c r="J386" i="18"/>
  <c r="E386" i="18"/>
  <c r="M386" i="18"/>
  <c r="F5377" i="18"/>
  <c r="G5377" i="18"/>
  <c r="H5377" i="18"/>
  <c r="I5377" i="18"/>
  <c r="J5377" i="18"/>
  <c r="C5377" i="18"/>
  <c r="K5377" i="18"/>
  <c r="D5377" i="18"/>
  <c r="L5377" i="18"/>
  <c r="M5377" i="18"/>
  <c r="E5377" i="18"/>
  <c r="D3726" i="18"/>
  <c r="L3726" i="18"/>
  <c r="E3726" i="18"/>
  <c r="M3726" i="18"/>
  <c r="F3726" i="18"/>
  <c r="G3726" i="18"/>
  <c r="H3726" i="18"/>
  <c r="I3726" i="18"/>
  <c r="C3726" i="18"/>
  <c r="K3726" i="18"/>
  <c r="J3726" i="18"/>
  <c r="H1500" i="18"/>
  <c r="I1500" i="18"/>
  <c r="J1500" i="18"/>
  <c r="C1500" i="18"/>
  <c r="K1500" i="18"/>
  <c r="D1500" i="18"/>
  <c r="L1500" i="18"/>
  <c r="E1500" i="18"/>
  <c r="M1500" i="18"/>
  <c r="F1500" i="18"/>
  <c r="G1500" i="18"/>
  <c r="D2654" i="18"/>
  <c r="L2654" i="18"/>
  <c r="E2654" i="18"/>
  <c r="M2654" i="18"/>
  <c r="F2654" i="18"/>
  <c r="G2654" i="18"/>
  <c r="H2654" i="18"/>
  <c r="I2654" i="18"/>
  <c r="J2654" i="18"/>
  <c r="C2654" i="18"/>
  <c r="K2654" i="18"/>
  <c r="H5479" i="18"/>
  <c r="I5479" i="18"/>
  <c r="J5479" i="18"/>
  <c r="C5479" i="18"/>
  <c r="K5479" i="18"/>
  <c r="D5479" i="18"/>
  <c r="L5479" i="18"/>
  <c r="E5479" i="18"/>
  <c r="M5479" i="18"/>
  <c r="F5479" i="18"/>
  <c r="G5479" i="18"/>
  <c r="F1785" i="18"/>
  <c r="G1785" i="18"/>
  <c r="H1785" i="18"/>
  <c r="I1785" i="18"/>
  <c r="C1785" i="18"/>
  <c r="K1785" i="18"/>
  <c r="D1785" i="18"/>
  <c r="L1785" i="18"/>
  <c r="M1785" i="18"/>
  <c r="E1785" i="18"/>
  <c r="J1785" i="18"/>
  <c r="E491" i="18"/>
  <c r="M491" i="18"/>
  <c r="F491" i="18"/>
  <c r="I491" i="18"/>
  <c r="D491" i="18"/>
  <c r="J491" i="18"/>
  <c r="L491" i="18"/>
  <c r="C491" i="18"/>
  <c r="G491" i="18"/>
  <c r="K491" i="18"/>
  <c r="H491" i="18"/>
  <c r="D3758" i="18"/>
  <c r="L3758" i="18"/>
  <c r="E3758" i="18"/>
  <c r="M3758" i="18"/>
  <c r="F3758" i="18"/>
  <c r="G3758" i="18"/>
  <c r="H3758" i="18"/>
  <c r="I3758" i="18"/>
  <c r="C3758" i="18"/>
  <c r="K3758" i="18"/>
  <c r="J3758" i="18"/>
  <c r="E2293" i="18"/>
  <c r="M2293" i="18"/>
  <c r="F2293" i="18"/>
  <c r="G2293" i="18"/>
  <c r="H2293" i="18"/>
  <c r="I2293" i="18"/>
  <c r="J2293" i="18"/>
  <c r="C2293" i="18"/>
  <c r="K2293" i="18"/>
  <c r="D2293" i="18"/>
  <c r="L2293" i="18"/>
  <c r="C1064" i="18"/>
  <c r="K1064" i="18"/>
  <c r="D1064" i="18"/>
  <c r="L1064" i="18"/>
  <c r="E1064" i="18"/>
  <c r="M1064" i="18"/>
  <c r="F1064" i="18"/>
  <c r="G1064" i="18"/>
  <c r="H1064" i="18"/>
  <c r="J1064" i="18"/>
  <c r="I1064" i="18"/>
  <c r="D6088" i="18"/>
  <c r="L6088" i="18"/>
  <c r="E6088" i="18"/>
  <c r="M6088" i="18"/>
  <c r="F6088" i="18"/>
  <c r="G6088" i="18"/>
  <c r="H6088" i="18"/>
  <c r="I6088" i="18"/>
  <c r="C6088" i="18"/>
  <c r="K6088" i="18"/>
  <c r="J6088" i="18"/>
  <c r="D571" i="18"/>
  <c r="L571" i="18"/>
  <c r="E571" i="18"/>
  <c r="M571" i="18"/>
  <c r="H571" i="18"/>
  <c r="C571" i="18"/>
  <c r="G571" i="18"/>
  <c r="I571" i="18"/>
  <c r="J571" i="18"/>
  <c r="F571" i="18"/>
  <c r="K571" i="18"/>
  <c r="E3849" i="18"/>
  <c r="M3849" i="18"/>
  <c r="F3849" i="18"/>
  <c r="G3849" i="18"/>
  <c r="H3849" i="18"/>
  <c r="I3849" i="18"/>
  <c r="J3849" i="18"/>
  <c r="D3849" i="18"/>
  <c r="L3849" i="18"/>
  <c r="K3849" i="18"/>
  <c r="C3849" i="18"/>
  <c r="H3198" i="18"/>
  <c r="I3198" i="18"/>
  <c r="J3198" i="18"/>
  <c r="C3198" i="18"/>
  <c r="K3198" i="18"/>
  <c r="D3198" i="18"/>
  <c r="L3198" i="18"/>
  <c r="E3198" i="18"/>
  <c r="M3198" i="18"/>
  <c r="F3198" i="18"/>
  <c r="G3198" i="18"/>
  <c r="F1566" i="18"/>
  <c r="G1566" i="18"/>
  <c r="H1566" i="18"/>
  <c r="I1566" i="18"/>
  <c r="J1566" i="18"/>
  <c r="C1566" i="18"/>
  <c r="K1566" i="18"/>
  <c r="D1566" i="18"/>
  <c r="L1566" i="18"/>
  <c r="E1566" i="18"/>
  <c r="M1566" i="18"/>
  <c r="G1272" i="18"/>
  <c r="I1272" i="18"/>
  <c r="J1272" i="18"/>
  <c r="C1272" i="18"/>
  <c r="K1272" i="18"/>
  <c r="D1272" i="18"/>
  <c r="L1272" i="18"/>
  <c r="H1272" i="18"/>
  <c r="M1272" i="18"/>
  <c r="F1272" i="18"/>
  <c r="E1272" i="18"/>
  <c r="J2468" i="18"/>
  <c r="C2468" i="18"/>
  <c r="K2468" i="18"/>
  <c r="D2468" i="18"/>
  <c r="L2468" i="18"/>
  <c r="E2468" i="18"/>
  <c r="M2468" i="18"/>
  <c r="F2468" i="18"/>
  <c r="G2468" i="18"/>
  <c r="H2468" i="18"/>
  <c r="I2468" i="18"/>
  <c r="F5162" i="18"/>
  <c r="G5162" i="18"/>
  <c r="H5162" i="18"/>
  <c r="I5162" i="18"/>
  <c r="J5162" i="18"/>
  <c r="C5162" i="18"/>
  <c r="K5162" i="18"/>
  <c r="D5162" i="18"/>
  <c r="E5162" i="18"/>
  <c r="L5162" i="18"/>
  <c r="M5162" i="18"/>
  <c r="H4712" i="18"/>
  <c r="I4712" i="18"/>
  <c r="J4712" i="18"/>
  <c r="C4712" i="18"/>
  <c r="K4712" i="18"/>
  <c r="D4712" i="18"/>
  <c r="L4712" i="18"/>
  <c r="F4712" i="18"/>
  <c r="M4712" i="18"/>
  <c r="E4712" i="18"/>
  <c r="G4712" i="18"/>
  <c r="D4151" i="18"/>
  <c r="L4151" i="18"/>
  <c r="E4151" i="18"/>
  <c r="M4151" i="18"/>
  <c r="F4151" i="18"/>
  <c r="G4151" i="18"/>
  <c r="H4151" i="18"/>
  <c r="I4151" i="18"/>
  <c r="C4151" i="18"/>
  <c r="K4151" i="18"/>
  <c r="J4151" i="18"/>
  <c r="F665" i="18"/>
  <c r="G665" i="18"/>
  <c r="H665" i="18"/>
  <c r="I665" i="18"/>
  <c r="J665" i="18"/>
  <c r="C665" i="18"/>
  <c r="K665" i="18"/>
  <c r="D665" i="18"/>
  <c r="L665" i="18"/>
  <c r="E665" i="18"/>
  <c r="M665" i="18"/>
  <c r="G777" i="18"/>
  <c r="J777" i="18"/>
  <c r="C777" i="18"/>
  <c r="K777" i="18"/>
  <c r="D777" i="18"/>
  <c r="L777" i="18"/>
  <c r="F777" i="18"/>
  <c r="H777" i="18"/>
  <c r="I777" i="18"/>
  <c r="M777" i="18"/>
  <c r="E777" i="18"/>
  <c r="F1374" i="18"/>
  <c r="G1374" i="18"/>
  <c r="H1374" i="18"/>
  <c r="I1374" i="18"/>
  <c r="J1374" i="18"/>
  <c r="C1374" i="18"/>
  <c r="K1374" i="18"/>
  <c r="E1374" i="18"/>
  <c r="M1374" i="18"/>
  <c r="D1374" i="18"/>
  <c r="L1374" i="18"/>
  <c r="I5882" i="18"/>
  <c r="J5882" i="18"/>
  <c r="C5882" i="18"/>
  <c r="K5882" i="18"/>
  <c r="D5882" i="18"/>
  <c r="L5882" i="18"/>
  <c r="E5882" i="18"/>
  <c r="M5882" i="18"/>
  <c r="F5882" i="18"/>
  <c r="G5882" i="18"/>
  <c r="H5882" i="18"/>
  <c r="H3978" i="18"/>
  <c r="I3978" i="18"/>
  <c r="J3978" i="18"/>
  <c r="C3978" i="18"/>
  <c r="K3978" i="18"/>
  <c r="D3978" i="18"/>
  <c r="L3978" i="18"/>
  <c r="E3978" i="18"/>
  <c r="M3978" i="18"/>
  <c r="G3978" i="18"/>
  <c r="F3978" i="18"/>
  <c r="I4134" i="18"/>
  <c r="J4134" i="18"/>
  <c r="C4134" i="18"/>
  <c r="K4134" i="18"/>
  <c r="D4134" i="18"/>
  <c r="L4134" i="18"/>
  <c r="E4134" i="18"/>
  <c r="M4134" i="18"/>
  <c r="F4134" i="18"/>
  <c r="H4134" i="18"/>
  <c r="G4134" i="18"/>
  <c r="J5909" i="18"/>
  <c r="C5909" i="18"/>
  <c r="K5909" i="18"/>
  <c r="D5909" i="18"/>
  <c r="L5909" i="18"/>
  <c r="E5909" i="18"/>
  <c r="M5909" i="18"/>
  <c r="F5909" i="18"/>
  <c r="G5909" i="18"/>
  <c r="H5909" i="18"/>
  <c r="I5909" i="18"/>
  <c r="D96" i="18"/>
  <c r="L96" i="18"/>
  <c r="E96" i="18"/>
  <c r="M96" i="18"/>
  <c r="H96" i="18"/>
  <c r="G96" i="18"/>
  <c r="C96" i="18"/>
  <c r="F96" i="18"/>
  <c r="I96" i="18"/>
  <c r="J96" i="18"/>
  <c r="K96" i="18"/>
  <c r="F2201" i="18"/>
  <c r="I2201" i="18"/>
  <c r="J2201" i="18"/>
  <c r="C2201" i="18"/>
  <c r="K2201" i="18"/>
  <c r="D2201" i="18"/>
  <c r="L2201" i="18"/>
  <c r="M2201" i="18"/>
  <c r="E2201" i="18"/>
  <c r="G2201" i="18"/>
  <c r="H2201" i="18"/>
  <c r="I4262" i="18"/>
  <c r="J4262" i="18"/>
  <c r="C4262" i="18"/>
  <c r="K4262" i="18"/>
  <c r="D4262" i="18"/>
  <c r="L4262" i="18"/>
  <c r="E4262" i="18"/>
  <c r="M4262" i="18"/>
  <c r="F4262" i="18"/>
  <c r="H4262" i="18"/>
  <c r="G4262" i="18"/>
  <c r="C5232" i="18"/>
  <c r="K5232" i="18"/>
  <c r="D5232" i="18"/>
  <c r="L5232" i="18"/>
  <c r="E5232" i="18"/>
  <c r="M5232" i="18"/>
  <c r="F5232" i="18"/>
  <c r="G5232" i="18"/>
  <c r="H5232" i="18"/>
  <c r="I5232" i="18"/>
  <c r="J5232" i="18"/>
  <c r="E1266" i="18"/>
  <c r="M1266" i="18"/>
  <c r="G1266" i="18"/>
  <c r="H1266" i="18"/>
  <c r="I1266" i="18"/>
  <c r="J1266" i="18"/>
  <c r="C1266" i="18"/>
  <c r="D1266" i="18"/>
  <c r="F1266" i="18"/>
  <c r="K1266" i="18"/>
  <c r="L1266" i="18"/>
  <c r="J1217" i="18"/>
  <c r="D1217" i="18"/>
  <c r="L1217" i="18"/>
  <c r="E1217" i="18"/>
  <c r="M1217" i="18"/>
  <c r="F1217" i="18"/>
  <c r="G1217" i="18"/>
  <c r="H1217" i="18"/>
  <c r="C1217" i="18"/>
  <c r="I1217" i="18"/>
  <c r="K1217" i="18"/>
  <c r="D5259" i="18"/>
  <c r="L5259" i="18"/>
  <c r="E5259" i="18"/>
  <c r="M5259" i="18"/>
  <c r="F5259" i="18"/>
  <c r="G5259" i="18"/>
  <c r="H5259" i="18"/>
  <c r="I5259" i="18"/>
  <c r="J5259" i="18"/>
  <c r="K5259" i="18"/>
  <c r="C5259" i="18"/>
  <c r="I4294" i="18"/>
  <c r="J4294" i="18"/>
  <c r="C4294" i="18"/>
  <c r="K4294" i="18"/>
  <c r="D4294" i="18"/>
  <c r="L4294" i="18"/>
  <c r="E4294" i="18"/>
  <c r="M4294" i="18"/>
  <c r="F4294" i="18"/>
  <c r="H4294" i="18"/>
  <c r="G4294" i="18"/>
  <c r="E3665" i="18"/>
  <c r="M3665" i="18"/>
  <c r="F3665" i="18"/>
  <c r="G3665" i="18"/>
  <c r="H3665" i="18"/>
  <c r="I3665" i="18"/>
  <c r="J3665" i="18"/>
  <c r="D3665" i="18"/>
  <c r="L3665" i="18"/>
  <c r="C3665" i="18"/>
  <c r="K3665" i="18"/>
  <c r="E5494" i="18"/>
  <c r="M5494" i="18"/>
  <c r="F5494" i="18"/>
  <c r="G5494" i="18"/>
  <c r="H5494" i="18"/>
  <c r="I5494" i="18"/>
  <c r="J5494" i="18"/>
  <c r="C5494" i="18"/>
  <c r="K5494" i="18"/>
  <c r="D5494" i="18"/>
  <c r="L5494" i="18"/>
  <c r="H5655" i="18"/>
  <c r="I5655" i="18"/>
  <c r="J5655" i="18"/>
  <c r="C5655" i="18"/>
  <c r="K5655" i="18"/>
  <c r="D5655" i="18"/>
  <c r="L5655" i="18"/>
  <c r="E5655" i="18"/>
  <c r="M5655" i="18"/>
  <c r="F5655" i="18"/>
  <c r="G5655" i="18"/>
  <c r="C2080" i="18"/>
  <c r="K2080" i="18"/>
  <c r="D2080" i="18"/>
  <c r="L2080" i="18"/>
  <c r="E2080" i="18"/>
  <c r="M2080" i="18"/>
  <c r="F2080" i="18"/>
  <c r="G2080" i="18"/>
  <c r="H2080" i="18"/>
  <c r="I2080" i="18"/>
  <c r="J2080" i="18"/>
  <c r="F3559" i="18"/>
  <c r="G3559" i="18"/>
  <c r="H3559" i="18"/>
  <c r="I3559" i="18"/>
  <c r="J3559" i="18"/>
  <c r="C3559" i="18"/>
  <c r="K3559" i="18"/>
  <c r="D3559" i="18"/>
  <c r="L3559" i="18"/>
  <c r="E3559" i="18"/>
  <c r="M3559" i="18"/>
  <c r="G366" i="18"/>
  <c r="H366" i="18"/>
  <c r="C366" i="18"/>
  <c r="K366" i="18"/>
  <c r="L366" i="18"/>
  <c r="M366" i="18"/>
  <c r="E366" i="18"/>
  <c r="D366" i="18"/>
  <c r="J366" i="18"/>
  <c r="F366" i="18"/>
  <c r="I366" i="18"/>
  <c r="F697" i="18"/>
  <c r="G697" i="18"/>
  <c r="H697" i="18"/>
  <c r="I697" i="18"/>
  <c r="J697" i="18"/>
  <c r="C697" i="18"/>
  <c r="K697" i="18"/>
  <c r="D697" i="18"/>
  <c r="L697" i="18"/>
  <c r="E697" i="18"/>
  <c r="M697" i="18"/>
  <c r="F3916" i="18"/>
  <c r="G3916" i="18"/>
  <c r="H3916" i="18"/>
  <c r="I3916" i="18"/>
  <c r="J3916" i="18"/>
  <c r="C3916" i="18"/>
  <c r="K3916" i="18"/>
  <c r="E3916" i="18"/>
  <c r="M3916" i="18"/>
  <c r="D3916" i="18"/>
  <c r="L3916" i="18"/>
  <c r="J842" i="18"/>
  <c r="E842" i="18"/>
  <c r="M842" i="18"/>
  <c r="F842" i="18"/>
  <c r="G842" i="18"/>
  <c r="I842" i="18"/>
  <c r="D842" i="18"/>
  <c r="H842" i="18"/>
  <c r="K842" i="18"/>
  <c r="L842" i="18"/>
  <c r="C842" i="18"/>
  <c r="C6069" i="18"/>
  <c r="K6069" i="18"/>
  <c r="D6069" i="18"/>
  <c r="L6069" i="18"/>
  <c r="E6069" i="18"/>
  <c r="M6069" i="18"/>
  <c r="F6069" i="18"/>
  <c r="G6069" i="18"/>
  <c r="H6069" i="18"/>
  <c r="J6069" i="18"/>
  <c r="I6069" i="18"/>
  <c r="H4195" i="18"/>
  <c r="I4195" i="18"/>
  <c r="J4195" i="18"/>
  <c r="C4195" i="18"/>
  <c r="K4195" i="18"/>
  <c r="D4195" i="18"/>
  <c r="L4195" i="18"/>
  <c r="E4195" i="18"/>
  <c r="M4195" i="18"/>
  <c r="G4195" i="18"/>
  <c r="F4195" i="18"/>
  <c r="H2414" i="18"/>
  <c r="I2414" i="18"/>
  <c r="J2414" i="18"/>
  <c r="C2414" i="18"/>
  <c r="K2414" i="18"/>
  <c r="D2414" i="18"/>
  <c r="L2414" i="18"/>
  <c r="E2414" i="18"/>
  <c r="M2414" i="18"/>
  <c r="F2414" i="18"/>
  <c r="G2414" i="18"/>
  <c r="C4196" i="18"/>
  <c r="K4196" i="18"/>
  <c r="D4196" i="18"/>
  <c r="L4196" i="18"/>
  <c r="E4196" i="18"/>
  <c r="M4196" i="18"/>
  <c r="F4196" i="18"/>
  <c r="G4196" i="18"/>
  <c r="H4196" i="18"/>
  <c r="J4196" i="18"/>
  <c r="I4196" i="18"/>
  <c r="H4099" i="18"/>
  <c r="I4099" i="18"/>
  <c r="J4099" i="18"/>
  <c r="C4099" i="18"/>
  <c r="K4099" i="18"/>
  <c r="D4099" i="18"/>
  <c r="L4099" i="18"/>
  <c r="E4099" i="18"/>
  <c r="M4099" i="18"/>
  <c r="G4099" i="18"/>
  <c r="F4099" i="18"/>
  <c r="J5573" i="18"/>
  <c r="C5573" i="18"/>
  <c r="K5573" i="18"/>
  <c r="D5573" i="18"/>
  <c r="L5573" i="18"/>
  <c r="E5573" i="18"/>
  <c r="M5573" i="18"/>
  <c r="F5573" i="18"/>
  <c r="G5573" i="18"/>
  <c r="H5573" i="18"/>
  <c r="I5573" i="18"/>
  <c r="F1342" i="18"/>
  <c r="G1342" i="18"/>
  <c r="H1342" i="18"/>
  <c r="I1342" i="18"/>
  <c r="J1342" i="18"/>
  <c r="C1342" i="18"/>
  <c r="K1342" i="18"/>
  <c r="E1342" i="18"/>
  <c r="M1342" i="18"/>
  <c r="D1342" i="18"/>
  <c r="L1342" i="18"/>
  <c r="G1465" i="18"/>
  <c r="H1465" i="18"/>
  <c r="I1465" i="18"/>
  <c r="J1465" i="18"/>
  <c r="C1465" i="18"/>
  <c r="K1465" i="18"/>
  <c r="D1465" i="18"/>
  <c r="L1465" i="18"/>
  <c r="E1465" i="18"/>
  <c r="M1465" i="18"/>
  <c r="F1465" i="18"/>
  <c r="G234" i="18"/>
  <c r="H234" i="18"/>
  <c r="C234" i="18"/>
  <c r="K234" i="18"/>
  <c r="F234" i="18"/>
  <c r="I234" i="18"/>
  <c r="M234" i="18"/>
  <c r="J234" i="18"/>
  <c r="D234" i="18"/>
  <c r="E234" i="18"/>
  <c r="L234" i="18"/>
  <c r="E1210" i="18"/>
  <c r="M1210" i="18"/>
  <c r="G1210" i="18"/>
  <c r="H1210" i="18"/>
  <c r="I1210" i="18"/>
  <c r="J1210" i="18"/>
  <c r="C1210" i="18"/>
  <c r="K1210" i="18"/>
  <c r="D1210" i="18"/>
  <c r="F1210" i="18"/>
  <c r="L1210" i="18"/>
  <c r="G761" i="18"/>
  <c r="J761" i="18"/>
  <c r="C761" i="18"/>
  <c r="K761" i="18"/>
  <c r="D761" i="18"/>
  <c r="L761" i="18"/>
  <c r="F761" i="18"/>
  <c r="E761" i="18"/>
  <c r="H761" i="18"/>
  <c r="M761" i="18"/>
  <c r="I761" i="18"/>
  <c r="E1918" i="18"/>
  <c r="M1918" i="18"/>
  <c r="F1918" i="18"/>
  <c r="G1918" i="18"/>
  <c r="H1918" i="18"/>
  <c r="I1918" i="18"/>
  <c r="J1918" i="18"/>
  <c r="C1918" i="18"/>
  <c r="K1918" i="18"/>
  <c r="D1918" i="18"/>
  <c r="L1918" i="18"/>
  <c r="F894" i="18"/>
  <c r="I894" i="18"/>
  <c r="J894" i="18"/>
  <c r="C894" i="18"/>
  <c r="K894" i="18"/>
  <c r="E894" i="18"/>
  <c r="M894" i="18"/>
  <c r="L894" i="18"/>
  <c r="D894" i="18"/>
  <c r="G894" i="18"/>
  <c r="H894" i="18"/>
  <c r="F1841" i="18"/>
  <c r="G1841" i="18"/>
  <c r="H1841" i="18"/>
  <c r="I1841" i="18"/>
  <c r="J1841" i="18"/>
  <c r="C1841" i="18"/>
  <c r="K1841" i="18"/>
  <c r="D1841" i="18"/>
  <c r="L1841" i="18"/>
  <c r="E1841" i="18"/>
  <c r="M1841" i="18"/>
  <c r="F2604" i="18"/>
  <c r="G2604" i="18"/>
  <c r="H2604" i="18"/>
  <c r="I2604" i="18"/>
  <c r="J2604" i="18"/>
  <c r="C2604" i="18"/>
  <c r="K2604" i="18"/>
  <c r="D2604" i="18"/>
  <c r="L2604" i="18"/>
  <c r="E2604" i="18"/>
  <c r="M2604" i="18"/>
  <c r="F4994" i="18"/>
  <c r="G4994" i="18"/>
  <c r="H4994" i="18"/>
  <c r="I4994" i="18"/>
  <c r="J4994" i="18"/>
  <c r="C4994" i="18"/>
  <c r="K4994" i="18"/>
  <c r="D4994" i="18"/>
  <c r="L4994" i="18"/>
  <c r="E4994" i="18"/>
  <c r="M4994" i="18"/>
  <c r="G3450" i="18"/>
  <c r="H3450" i="18"/>
  <c r="I3450" i="18"/>
  <c r="J3450" i="18"/>
  <c r="C3450" i="18"/>
  <c r="K3450" i="18"/>
  <c r="D3450" i="18"/>
  <c r="L3450" i="18"/>
  <c r="E3450" i="18"/>
  <c r="M3450" i="18"/>
  <c r="F3450" i="18"/>
  <c r="E670" i="18"/>
  <c r="M670" i="18"/>
  <c r="F670" i="18"/>
  <c r="G670" i="18"/>
  <c r="H670" i="18"/>
  <c r="I670" i="18"/>
  <c r="J670" i="18"/>
  <c r="C670" i="18"/>
  <c r="K670" i="18"/>
  <c r="D670" i="18"/>
  <c r="L670" i="18"/>
  <c r="C322" i="18"/>
  <c r="K322" i="18"/>
  <c r="D322" i="18"/>
  <c r="L322" i="18"/>
  <c r="G322" i="18"/>
  <c r="E322" i="18"/>
  <c r="F322" i="18"/>
  <c r="H322" i="18"/>
  <c r="I322" i="18"/>
  <c r="J322" i="18"/>
  <c r="M322" i="18"/>
  <c r="G5340" i="18"/>
  <c r="H5340" i="18"/>
  <c r="I5340" i="18"/>
  <c r="J5340" i="18"/>
  <c r="C5340" i="18"/>
  <c r="K5340" i="18"/>
  <c r="D5340" i="18"/>
  <c r="L5340" i="18"/>
  <c r="E5340" i="18"/>
  <c r="M5340" i="18"/>
  <c r="F5340" i="18"/>
  <c r="J3092" i="18"/>
  <c r="C3092" i="18"/>
  <c r="K3092" i="18"/>
  <c r="D3092" i="18"/>
  <c r="L3092" i="18"/>
  <c r="E3092" i="18"/>
  <c r="M3092" i="18"/>
  <c r="F3092" i="18"/>
  <c r="G3092" i="18"/>
  <c r="H3092" i="18"/>
  <c r="I3092" i="18"/>
  <c r="I4486" i="18"/>
  <c r="J4486" i="18"/>
  <c r="C4486" i="18"/>
  <c r="K4486" i="18"/>
  <c r="D4486" i="18"/>
  <c r="L4486" i="18"/>
  <c r="E4486" i="18"/>
  <c r="M4486" i="18"/>
  <c r="F4486" i="18"/>
  <c r="H4486" i="18"/>
  <c r="G4486" i="18"/>
  <c r="G5812" i="18"/>
  <c r="H5812" i="18"/>
  <c r="I5812" i="18"/>
  <c r="J5812" i="18"/>
  <c r="C5812" i="18"/>
  <c r="K5812" i="18"/>
  <c r="D5812" i="18"/>
  <c r="L5812" i="18"/>
  <c r="E5812" i="18"/>
  <c r="M5812" i="18"/>
  <c r="F5812" i="18"/>
  <c r="I2869" i="18"/>
  <c r="J2869" i="18"/>
  <c r="C2869" i="18"/>
  <c r="K2869" i="18"/>
  <c r="D2869" i="18"/>
  <c r="L2869" i="18"/>
  <c r="E2869" i="18"/>
  <c r="M2869" i="18"/>
  <c r="F2869" i="18"/>
  <c r="G2869" i="18"/>
  <c r="H2869" i="18"/>
  <c r="D4271" i="18"/>
  <c r="L4271" i="18"/>
  <c r="E4271" i="18"/>
  <c r="M4271" i="18"/>
  <c r="F4271" i="18"/>
  <c r="G4271" i="18"/>
  <c r="H4271" i="18"/>
  <c r="I4271" i="18"/>
  <c r="C4271" i="18"/>
  <c r="K4271" i="18"/>
  <c r="J4271" i="18"/>
  <c r="J1661" i="18"/>
  <c r="C1661" i="18"/>
  <c r="K1661" i="18"/>
  <c r="D1661" i="18"/>
  <c r="L1661" i="18"/>
  <c r="E1661" i="18"/>
  <c r="M1661" i="18"/>
  <c r="F1661" i="18"/>
  <c r="G1661" i="18"/>
  <c r="H1661" i="18"/>
  <c r="I1661" i="18"/>
  <c r="E5286" i="18"/>
  <c r="M5286" i="18"/>
  <c r="F5286" i="18"/>
  <c r="G5286" i="18"/>
  <c r="H5286" i="18"/>
  <c r="I5286" i="18"/>
  <c r="J5286" i="18"/>
  <c r="C5286" i="18"/>
  <c r="K5286" i="18"/>
  <c r="D5286" i="18"/>
  <c r="L5286" i="18"/>
  <c r="E5470" i="18"/>
  <c r="M5470" i="18"/>
  <c r="F5470" i="18"/>
  <c r="G5470" i="18"/>
  <c r="H5470" i="18"/>
  <c r="I5470" i="18"/>
  <c r="J5470" i="18"/>
  <c r="C5470" i="18"/>
  <c r="K5470" i="18"/>
  <c r="L5470" i="18"/>
  <c r="D5470" i="18"/>
  <c r="E3444" i="18"/>
  <c r="M3444" i="18"/>
  <c r="F3444" i="18"/>
  <c r="G3444" i="18"/>
  <c r="H3444" i="18"/>
  <c r="I3444" i="18"/>
  <c r="J3444" i="18"/>
  <c r="C3444" i="18"/>
  <c r="K3444" i="18"/>
  <c r="D3444" i="18"/>
  <c r="L3444" i="18"/>
  <c r="H812" i="18"/>
  <c r="C812" i="18"/>
  <c r="K812" i="18"/>
  <c r="D812" i="18"/>
  <c r="L812" i="18"/>
  <c r="E812" i="18"/>
  <c r="M812" i="18"/>
  <c r="G812" i="18"/>
  <c r="J812" i="18"/>
  <c r="F812" i="18"/>
  <c r="I812" i="18"/>
  <c r="D2902" i="18"/>
  <c r="L2902" i="18"/>
  <c r="E2902" i="18"/>
  <c r="M2902" i="18"/>
  <c r="F2902" i="18"/>
  <c r="G2902" i="18"/>
  <c r="H2902" i="18"/>
  <c r="I2902" i="18"/>
  <c r="J2902" i="18"/>
  <c r="K2902" i="18"/>
  <c r="C2902" i="18"/>
  <c r="J4910" i="18"/>
  <c r="C4910" i="18"/>
  <c r="K4910" i="18"/>
  <c r="D4910" i="18"/>
  <c r="L4910" i="18"/>
  <c r="E4910" i="18"/>
  <c r="M4910" i="18"/>
  <c r="F4910" i="18"/>
  <c r="G4910" i="18"/>
  <c r="H4910" i="18"/>
  <c r="I4910" i="18"/>
  <c r="E574" i="18"/>
  <c r="M574" i="18"/>
  <c r="F574" i="18"/>
  <c r="I574" i="18"/>
  <c r="C574" i="18"/>
  <c r="G574" i="18"/>
  <c r="H574" i="18"/>
  <c r="J574" i="18"/>
  <c r="L574" i="18"/>
  <c r="D574" i="18"/>
  <c r="K574" i="18"/>
  <c r="I4875" i="18"/>
  <c r="J4875" i="18"/>
  <c r="C4875" i="18"/>
  <c r="K4875" i="18"/>
  <c r="D4875" i="18"/>
  <c r="L4875" i="18"/>
  <c r="E4875" i="18"/>
  <c r="M4875" i="18"/>
  <c r="F4875" i="18"/>
  <c r="G4875" i="18"/>
  <c r="H4875" i="18"/>
  <c r="G374" i="18"/>
  <c r="H374" i="18"/>
  <c r="C374" i="18"/>
  <c r="K374" i="18"/>
  <c r="J374" i="18"/>
  <c r="L374" i="18"/>
  <c r="D374" i="18"/>
  <c r="I374" i="18"/>
  <c r="M374" i="18"/>
  <c r="F374" i="18"/>
  <c r="E374" i="18"/>
  <c r="J285" i="18"/>
  <c r="D285" i="18"/>
  <c r="L285" i="18"/>
  <c r="E285" i="18"/>
  <c r="M285" i="18"/>
  <c r="F285" i="18"/>
  <c r="H285" i="18"/>
  <c r="I285" i="18"/>
  <c r="K285" i="18"/>
  <c r="C285" i="18"/>
  <c r="G285" i="18"/>
  <c r="E678" i="18"/>
  <c r="M678" i="18"/>
  <c r="F678" i="18"/>
  <c r="G678" i="18"/>
  <c r="H678" i="18"/>
  <c r="I678" i="18"/>
  <c r="J678" i="18"/>
  <c r="C678" i="18"/>
  <c r="K678" i="18"/>
  <c r="D678" i="18"/>
  <c r="L678" i="18"/>
  <c r="F1470" i="18"/>
  <c r="G1470" i="18"/>
  <c r="H1470" i="18"/>
  <c r="I1470" i="18"/>
  <c r="J1470" i="18"/>
  <c r="C1470" i="18"/>
  <c r="K1470" i="18"/>
  <c r="D1470" i="18"/>
  <c r="L1470" i="18"/>
  <c r="E1470" i="18"/>
  <c r="M1470" i="18"/>
  <c r="I4214" i="18"/>
  <c r="J4214" i="18"/>
  <c r="C4214" i="18"/>
  <c r="K4214" i="18"/>
  <c r="D4214" i="18"/>
  <c r="L4214" i="18"/>
  <c r="E4214" i="18"/>
  <c r="M4214" i="18"/>
  <c r="F4214" i="18"/>
  <c r="H4214" i="18"/>
  <c r="G4214" i="18"/>
  <c r="C2763" i="18"/>
  <c r="K2763" i="18"/>
  <c r="D2763" i="18"/>
  <c r="L2763" i="18"/>
  <c r="E2763" i="18"/>
  <c r="M2763" i="18"/>
  <c r="F2763" i="18"/>
  <c r="G2763" i="18"/>
  <c r="H2763" i="18"/>
  <c r="I2763" i="18"/>
  <c r="J2763" i="18"/>
  <c r="E2777" i="18"/>
  <c r="M2777" i="18"/>
  <c r="F2777" i="18"/>
  <c r="G2777" i="18"/>
  <c r="H2777" i="18"/>
  <c r="I2777" i="18"/>
  <c r="J2777" i="18"/>
  <c r="C2777" i="18"/>
  <c r="K2777" i="18"/>
  <c r="D2777" i="18"/>
  <c r="L2777" i="18"/>
  <c r="H1476" i="18"/>
  <c r="I1476" i="18"/>
  <c r="J1476" i="18"/>
  <c r="C1476" i="18"/>
  <c r="K1476" i="18"/>
  <c r="D1476" i="18"/>
  <c r="L1476" i="18"/>
  <c r="E1476" i="18"/>
  <c r="M1476" i="18"/>
  <c r="F1476" i="18"/>
  <c r="G1476" i="18"/>
  <c r="E4082" i="18"/>
  <c r="M4082" i="18"/>
  <c r="F4082" i="18"/>
  <c r="G4082" i="18"/>
  <c r="H4082" i="18"/>
  <c r="I4082" i="18"/>
  <c r="J4082" i="18"/>
  <c r="D4082" i="18"/>
  <c r="L4082" i="18"/>
  <c r="C4082" i="18"/>
  <c r="K4082" i="18"/>
  <c r="I4230" i="18"/>
  <c r="J4230" i="18"/>
  <c r="C4230" i="18"/>
  <c r="K4230" i="18"/>
  <c r="D4230" i="18"/>
  <c r="L4230" i="18"/>
  <c r="E4230" i="18"/>
  <c r="M4230" i="18"/>
  <c r="F4230" i="18"/>
  <c r="H4230" i="18"/>
  <c r="G4230" i="18"/>
  <c r="C3342" i="18"/>
  <c r="K3342" i="18"/>
  <c r="D3342" i="18"/>
  <c r="L3342" i="18"/>
  <c r="E3342" i="18"/>
  <c r="M3342" i="18"/>
  <c r="F3342" i="18"/>
  <c r="G3342" i="18"/>
  <c r="H3342" i="18"/>
  <c r="I3342" i="18"/>
  <c r="J3342" i="18"/>
  <c r="D5627" i="18"/>
  <c r="L5627" i="18"/>
  <c r="E5627" i="18"/>
  <c r="M5627" i="18"/>
  <c r="F5627" i="18"/>
  <c r="G5627" i="18"/>
  <c r="H5627" i="18"/>
  <c r="I5627" i="18"/>
  <c r="J5627" i="18"/>
  <c r="C5627" i="18"/>
  <c r="K5627" i="18"/>
  <c r="E3801" i="18"/>
  <c r="M3801" i="18"/>
  <c r="F3801" i="18"/>
  <c r="G3801" i="18"/>
  <c r="H3801" i="18"/>
  <c r="I3801" i="18"/>
  <c r="J3801" i="18"/>
  <c r="D3801" i="18"/>
  <c r="L3801" i="18"/>
  <c r="C3801" i="18"/>
  <c r="K3801" i="18"/>
  <c r="I1174" i="18"/>
  <c r="C1174" i="18"/>
  <c r="K1174" i="18"/>
  <c r="D1174" i="18"/>
  <c r="L1174" i="18"/>
  <c r="E1174" i="18"/>
  <c r="M1174" i="18"/>
  <c r="F1174" i="18"/>
  <c r="G1174" i="18"/>
  <c r="H1174" i="18"/>
  <c r="J1174" i="18"/>
  <c r="F6078" i="18"/>
  <c r="G6078" i="18"/>
  <c r="H6078" i="18"/>
  <c r="I6078" i="18"/>
  <c r="J6078" i="18"/>
  <c r="C6078" i="18"/>
  <c r="K6078" i="18"/>
  <c r="E6078" i="18"/>
  <c r="M6078" i="18"/>
  <c r="D6078" i="18"/>
  <c r="L6078" i="18"/>
  <c r="C3574" i="18"/>
  <c r="K3574" i="18"/>
  <c r="D3574" i="18"/>
  <c r="L3574" i="18"/>
  <c r="E3574" i="18"/>
  <c r="M3574" i="18"/>
  <c r="F3574" i="18"/>
  <c r="G3574" i="18"/>
  <c r="H3574" i="18"/>
  <c r="I3574" i="18"/>
  <c r="J3574" i="18"/>
  <c r="D4932" i="18"/>
  <c r="L4932" i="18"/>
  <c r="E4932" i="18"/>
  <c r="M4932" i="18"/>
  <c r="F4932" i="18"/>
  <c r="G4932" i="18"/>
  <c r="H4932" i="18"/>
  <c r="I4932" i="18"/>
  <c r="J4932" i="18"/>
  <c r="K4932" i="18"/>
  <c r="C4932" i="18"/>
  <c r="I2497" i="18"/>
  <c r="J2497" i="18"/>
  <c r="C2497" i="18"/>
  <c r="K2497" i="18"/>
  <c r="D2497" i="18"/>
  <c r="L2497" i="18"/>
  <c r="E2497" i="18"/>
  <c r="M2497" i="18"/>
  <c r="F2497" i="18"/>
  <c r="G2497" i="18"/>
  <c r="H2497" i="18"/>
  <c r="D2274" i="18"/>
  <c r="L2274" i="18"/>
  <c r="E2274" i="18"/>
  <c r="M2274" i="18"/>
  <c r="F2274" i="18"/>
  <c r="G2274" i="18"/>
  <c r="H2274" i="18"/>
  <c r="I2274" i="18"/>
  <c r="J2274" i="18"/>
  <c r="K2274" i="18"/>
  <c r="C2274" i="18"/>
  <c r="D4487" i="18"/>
  <c r="L4487" i="18"/>
  <c r="E4487" i="18"/>
  <c r="M4487" i="18"/>
  <c r="F4487" i="18"/>
  <c r="G4487" i="18"/>
  <c r="H4487" i="18"/>
  <c r="I4487" i="18"/>
  <c r="C4487" i="18"/>
  <c r="K4487" i="18"/>
  <c r="J4487" i="18"/>
  <c r="D3385" i="18"/>
  <c r="L3385" i="18"/>
  <c r="E3385" i="18"/>
  <c r="M3385" i="18"/>
  <c r="F3385" i="18"/>
  <c r="G3385" i="18"/>
  <c r="H3385" i="18"/>
  <c r="I3385" i="18"/>
  <c r="J3385" i="18"/>
  <c r="C3385" i="18"/>
  <c r="K3385" i="18"/>
  <c r="G4504" i="18"/>
  <c r="H4504" i="18"/>
  <c r="I4504" i="18"/>
  <c r="J4504" i="18"/>
  <c r="C4504" i="18"/>
  <c r="K4504" i="18"/>
  <c r="D4504" i="18"/>
  <c r="L4504" i="18"/>
  <c r="F4504" i="18"/>
  <c r="E4504" i="18"/>
  <c r="M4504" i="18"/>
  <c r="G4056" i="18"/>
  <c r="H4056" i="18"/>
  <c r="I4056" i="18"/>
  <c r="J4056" i="18"/>
  <c r="C4056" i="18"/>
  <c r="K4056" i="18"/>
  <c r="D4056" i="18"/>
  <c r="L4056" i="18"/>
  <c r="F4056" i="18"/>
  <c r="E4056" i="18"/>
  <c r="M4056" i="18"/>
  <c r="H205" i="18"/>
  <c r="I205" i="18"/>
  <c r="D205" i="18"/>
  <c r="L205" i="18"/>
  <c r="M205" i="18"/>
  <c r="E205" i="18"/>
  <c r="J205" i="18"/>
  <c r="K205" i="18"/>
  <c r="F205" i="18"/>
  <c r="C205" i="18"/>
  <c r="G205" i="18"/>
  <c r="H468" i="18"/>
  <c r="I468" i="18"/>
  <c r="D468" i="18"/>
  <c r="L468" i="18"/>
  <c r="G468" i="18"/>
  <c r="J468" i="18"/>
  <c r="C468" i="18"/>
  <c r="E468" i="18"/>
  <c r="F468" i="18"/>
  <c r="K468" i="18"/>
  <c r="M468" i="18"/>
  <c r="F502" i="18"/>
  <c r="J502" i="18"/>
  <c r="K502" i="18"/>
  <c r="D502" i="18"/>
  <c r="H502" i="18"/>
  <c r="I502" i="18"/>
  <c r="C502" i="18"/>
  <c r="G502" i="18"/>
  <c r="L502" i="18"/>
  <c r="M502" i="18"/>
  <c r="E502" i="18"/>
  <c r="J5134" i="18"/>
  <c r="C5134" i="18"/>
  <c r="K5134" i="18"/>
  <c r="D5134" i="18"/>
  <c r="L5134" i="18"/>
  <c r="E5134" i="18"/>
  <c r="M5134" i="18"/>
  <c r="F5134" i="18"/>
  <c r="G5134" i="18"/>
  <c r="H5134" i="18"/>
  <c r="I5134" i="18"/>
  <c r="G1553" i="18"/>
  <c r="H1553" i="18"/>
  <c r="I1553" i="18"/>
  <c r="J1553" i="18"/>
  <c r="C1553" i="18"/>
  <c r="K1553" i="18"/>
  <c r="D1553" i="18"/>
  <c r="L1553" i="18"/>
  <c r="E1553" i="18"/>
  <c r="M1553" i="18"/>
  <c r="F1553" i="18"/>
  <c r="D64" i="18"/>
  <c r="L64" i="18"/>
  <c r="E64" i="18"/>
  <c r="M64" i="18"/>
  <c r="H64" i="18"/>
  <c r="G64" i="18"/>
  <c r="I64" i="18"/>
  <c r="C64" i="18"/>
  <c r="F64" i="18"/>
  <c r="J64" i="18"/>
  <c r="K64" i="18"/>
  <c r="E3045" i="18"/>
  <c r="M3045" i="18"/>
  <c r="F3045" i="18"/>
  <c r="G3045" i="18"/>
  <c r="H3045" i="18"/>
  <c r="I3045" i="18"/>
  <c r="J3045" i="18"/>
  <c r="C3045" i="18"/>
  <c r="K3045" i="18"/>
  <c r="D3045" i="18"/>
  <c r="L3045" i="18"/>
  <c r="C3835" i="18"/>
  <c r="K3835" i="18"/>
  <c r="D3835" i="18"/>
  <c r="L3835" i="18"/>
  <c r="E3835" i="18"/>
  <c r="M3835" i="18"/>
  <c r="F3835" i="18"/>
  <c r="G3835" i="18"/>
  <c r="H3835" i="18"/>
  <c r="J3835" i="18"/>
  <c r="I3835" i="18"/>
  <c r="J4000" i="18"/>
  <c r="C4000" i="18"/>
  <c r="K4000" i="18"/>
  <c r="D4000" i="18"/>
  <c r="L4000" i="18"/>
  <c r="E4000" i="18"/>
  <c r="M4000" i="18"/>
  <c r="F4000" i="18"/>
  <c r="G4000" i="18"/>
  <c r="I4000" i="18"/>
  <c r="H4000" i="18"/>
  <c r="C1260" i="18"/>
  <c r="K1260" i="18"/>
  <c r="E1260" i="18"/>
  <c r="M1260" i="18"/>
  <c r="F1260" i="18"/>
  <c r="G1260" i="18"/>
  <c r="H1260" i="18"/>
  <c r="D1260" i="18"/>
  <c r="I1260" i="18"/>
  <c r="L1260" i="18"/>
  <c r="J1260" i="18"/>
  <c r="D3790" i="18"/>
  <c r="L3790" i="18"/>
  <c r="E3790" i="18"/>
  <c r="M3790" i="18"/>
  <c r="F3790" i="18"/>
  <c r="G3790" i="18"/>
  <c r="H3790" i="18"/>
  <c r="I3790" i="18"/>
  <c r="C3790" i="18"/>
  <c r="K3790" i="18"/>
  <c r="J3790" i="18"/>
  <c r="G5300" i="18"/>
  <c r="H5300" i="18"/>
  <c r="I5300" i="18"/>
  <c r="J5300" i="18"/>
  <c r="C5300" i="18"/>
  <c r="K5300" i="18"/>
  <c r="D5300" i="18"/>
  <c r="L5300" i="18"/>
  <c r="E5300" i="18"/>
  <c r="M5300" i="18"/>
  <c r="F5300" i="18"/>
  <c r="D4668" i="18"/>
  <c r="L4668" i="18"/>
  <c r="E4668" i="18"/>
  <c r="M4668" i="18"/>
  <c r="F4668" i="18"/>
  <c r="G4668" i="18"/>
  <c r="H4668" i="18"/>
  <c r="J4668" i="18"/>
  <c r="I4668" i="18"/>
  <c r="K4668" i="18"/>
  <c r="C4668" i="18"/>
  <c r="F5201" i="18"/>
  <c r="G5201" i="18"/>
  <c r="H5201" i="18"/>
  <c r="I5201" i="18"/>
  <c r="J5201" i="18"/>
  <c r="C5201" i="18"/>
  <c r="K5201" i="18"/>
  <c r="D5201" i="18"/>
  <c r="L5201" i="18"/>
  <c r="E5201" i="18"/>
  <c r="M5201" i="18"/>
  <c r="D5323" i="18"/>
  <c r="L5323" i="18"/>
  <c r="E5323" i="18"/>
  <c r="M5323" i="18"/>
  <c r="F5323" i="18"/>
  <c r="G5323" i="18"/>
  <c r="H5323" i="18"/>
  <c r="I5323" i="18"/>
  <c r="J5323" i="18"/>
  <c r="K5323" i="18"/>
  <c r="C5323" i="18"/>
  <c r="E212" i="18"/>
  <c r="M212" i="18"/>
  <c r="F212" i="18"/>
  <c r="I212" i="18"/>
  <c r="K212" i="18"/>
  <c r="C212" i="18"/>
  <c r="D212" i="18"/>
  <c r="G212" i="18"/>
  <c r="L212" i="18"/>
  <c r="J212" i="18"/>
  <c r="H212" i="18"/>
  <c r="I5714" i="18"/>
  <c r="J5714" i="18"/>
  <c r="C5714" i="18"/>
  <c r="K5714" i="18"/>
  <c r="D5714" i="18"/>
  <c r="L5714" i="18"/>
  <c r="E5714" i="18"/>
  <c r="M5714" i="18"/>
  <c r="F5714" i="18"/>
  <c r="G5714" i="18"/>
  <c r="H5714" i="18"/>
  <c r="G980" i="18"/>
  <c r="H980" i="18"/>
  <c r="I980" i="18"/>
  <c r="J980" i="18"/>
  <c r="C980" i="18"/>
  <c r="K980" i="18"/>
  <c r="D980" i="18"/>
  <c r="L980" i="18"/>
  <c r="E980" i="18"/>
  <c r="M980" i="18"/>
  <c r="F980" i="18"/>
  <c r="C4793" i="18"/>
  <c r="K4793" i="18"/>
  <c r="D4793" i="18"/>
  <c r="L4793" i="18"/>
  <c r="E4793" i="18"/>
  <c r="M4793" i="18"/>
  <c r="F4793" i="18"/>
  <c r="G4793" i="18"/>
  <c r="I4793" i="18"/>
  <c r="H4793" i="18"/>
  <c r="J4793" i="18"/>
  <c r="G3506" i="18"/>
  <c r="H3506" i="18"/>
  <c r="I3506" i="18"/>
  <c r="J3506" i="18"/>
  <c r="C3506" i="18"/>
  <c r="K3506" i="18"/>
  <c r="D3506" i="18"/>
  <c r="L3506" i="18"/>
  <c r="E3506" i="18"/>
  <c r="M3506" i="18"/>
  <c r="F3506" i="18"/>
  <c r="C4508" i="18"/>
  <c r="K4508" i="18"/>
  <c r="D4508" i="18"/>
  <c r="L4508" i="18"/>
  <c r="E4508" i="18"/>
  <c r="M4508" i="18"/>
  <c r="F4508" i="18"/>
  <c r="G4508" i="18"/>
  <c r="H4508" i="18"/>
  <c r="J4508" i="18"/>
  <c r="I4508" i="18"/>
  <c r="D5771" i="18"/>
  <c r="L5771" i="18"/>
  <c r="E5771" i="18"/>
  <c r="M5771" i="18"/>
  <c r="F5771" i="18"/>
  <c r="G5771" i="18"/>
  <c r="H5771" i="18"/>
  <c r="I5771" i="18"/>
  <c r="J5771" i="18"/>
  <c r="K5771" i="18"/>
  <c r="C5771" i="18"/>
  <c r="D4535" i="18"/>
  <c r="L4535" i="18"/>
  <c r="E4535" i="18"/>
  <c r="M4535" i="18"/>
  <c r="F4535" i="18"/>
  <c r="G4535" i="18"/>
  <c r="H4535" i="18"/>
  <c r="I4535" i="18"/>
  <c r="C4535" i="18"/>
  <c r="K4535" i="18"/>
  <c r="J4535" i="18"/>
  <c r="C3518" i="18"/>
  <c r="K3518" i="18"/>
  <c r="D3518" i="18"/>
  <c r="L3518" i="18"/>
  <c r="E3518" i="18"/>
  <c r="M3518" i="18"/>
  <c r="F3518" i="18"/>
  <c r="G3518" i="18"/>
  <c r="H3518" i="18"/>
  <c r="I3518" i="18"/>
  <c r="J3518" i="18"/>
  <c r="H5295" i="18"/>
  <c r="I5295" i="18"/>
  <c r="J5295" i="18"/>
  <c r="C5295" i="18"/>
  <c r="K5295" i="18"/>
  <c r="D5295" i="18"/>
  <c r="L5295" i="18"/>
  <c r="E5295" i="18"/>
  <c r="M5295" i="18"/>
  <c r="F5295" i="18"/>
  <c r="G5295" i="18"/>
  <c r="F601" i="18"/>
  <c r="G601" i="18"/>
  <c r="J601" i="18"/>
  <c r="K601" i="18"/>
  <c r="M601" i="18"/>
  <c r="C601" i="18"/>
  <c r="D601" i="18"/>
  <c r="H601" i="18"/>
  <c r="E601" i="18"/>
  <c r="I601" i="18"/>
  <c r="L601" i="18"/>
  <c r="J809" i="18"/>
  <c r="F809" i="18"/>
  <c r="I809" i="18"/>
  <c r="K809" i="18"/>
  <c r="C809" i="18"/>
  <c r="L809" i="18"/>
  <c r="E809" i="18"/>
  <c r="G809" i="18"/>
  <c r="H809" i="18"/>
  <c r="M809" i="18"/>
  <c r="D809" i="18"/>
  <c r="F1801" i="18"/>
  <c r="G1801" i="18"/>
  <c r="H1801" i="18"/>
  <c r="I1801" i="18"/>
  <c r="C1801" i="18"/>
  <c r="K1801" i="18"/>
  <c r="M1801" i="18"/>
  <c r="D1801" i="18"/>
  <c r="E1801" i="18"/>
  <c r="J1801" i="18"/>
  <c r="L1801" i="18"/>
  <c r="C648" i="18"/>
  <c r="K648" i="18"/>
  <c r="E648" i="18"/>
  <c r="M648" i="18"/>
  <c r="F648" i="18"/>
  <c r="G648" i="18"/>
  <c r="I648" i="18"/>
  <c r="L648" i="18"/>
  <c r="D648" i="18"/>
  <c r="H648" i="18"/>
  <c r="J648" i="18"/>
  <c r="F4738" i="18"/>
  <c r="G4738" i="18"/>
  <c r="H4738" i="18"/>
  <c r="I4738" i="18"/>
  <c r="J4738" i="18"/>
  <c r="D4738" i="18"/>
  <c r="L4738" i="18"/>
  <c r="C4738" i="18"/>
  <c r="E4738" i="18"/>
  <c r="K4738" i="18"/>
  <c r="M4738" i="18"/>
  <c r="D1659" i="18"/>
  <c r="L1659" i="18"/>
  <c r="E1659" i="18"/>
  <c r="M1659" i="18"/>
  <c r="F1659" i="18"/>
  <c r="G1659" i="18"/>
  <c r="H1659" i="18"/>
  <c r="I1659" i="18"/>
  <c r="J1659" i="18"/>
  <c r="C1659" i="18"/>
  <c r="K1659" i="18"/>
  <c r="E5902" i="18"/>
  <c r="M5902" i="18"/>
  <c r="F5902" i="18"/>
  <c r="G5902" i="18"/>
  <c r="H5902" i="18"/>
  <c r="I5902" i="18"/>
  <c r="J5902" i="18"/>
  <c r="C5902" i="18"/>
  <c r="D5902" i="18"/>
  <c r="L5902" i="18"/>
  <c r="K5902" i="18"/>
  <c r="D2750" i="18"/>
  <c r="L2750" i="18"/>
  <c r="E2750" i="18"/>
  <c r="M2750" i="18"/>
  <c r="F2750" i="18"/>
  <c r="G2750" i="18"/>
  <c r="H2750" i="18"/>
  <c r="I2750" i="18"/>
  <c r="J2750" i="18"/>
  <c r="C2750" i="18"/>
  <c r="K2750" i="18"/>
  <c r="J1434" i="18"/>
  <c r="C1434" i="18"/>
  <c r="K1434" i="18"/>
  <c r="D1434" i="18"/>
  <c r="L1434" i="18"/>
  <c r="E1434" i="18"/>
  <c r="M1434" i="18"/>
  <c r="F1434" i="18"/>
  <c r="G1434" i="18"/>
  <c r="I1434" i="18"/>
  <c r="H1434" i="18"/>
  <c r="H3246" i="18"/>
  <c r="I3246" i="18"/>
  <c r="J3246" i="18"/>
  <c r="C3246" i="18"/>
  <c r="K3246" i="18"/>
  <c r="D3246" i="18"/>
  <c r="L3246" i="18"/>
  <c r="E3246" i="18"/>
  <c r="M3246" i="18"/>
  <c r="F3246" i="18"/>
  <c r="G3246" i="18"/>
  <c r="I3893" i="18"/>
  <c r="J3893" i="18"/>
  <c r="C3893" i="18"/>
  <c r="K3893" i="18"/>
  <c r="D3893" i="18"/>
  <c r="L3893" i="18"/>
  <c r="E3893" i="18"/>
  <c r="M3893" i="18"/>
  <c r="F3893" i="18"/>
  <c r="H3893" i="18"/>
  <c r="G3893" i="18"/>
  <c r="J5333" i="18"/>
  <c r="C5333" i="18"/>
  <c r="K5333" i="18"/>
  <c r="D5333" i="18"/>
  <c r="L5333" i="18"/>
  <c r="E5333" i="18"/>
  <c r="M5333" i="18"/>
  <c r="F5333" i="18"/>
  <c r="G5333" i="18"/>
  <c r="H5333" i="18"/>
  <c r="I5333" i="18"/>
  <c r="E3817" i="18"/>
  <c r="M3817" i="18"/>
  <c r="F3817" i="18"/>
  <c r="G3817" i="18"/>
  <c r="H3817" i="18"/>
  <c r="I3817" i="18"/>
  <c r="J3817" i="18"/>
  <c r="D3817" i="18"/>
  <c r="L3817" i="18"/>
  <c r="C3817" i="18"/>
  <c r="K3817" i="18"/>
  <c r="J4297" i="18"/>
  <c r="C4297" i="18"/>
  <c r="K4297" i="18"/>
  <c r="D4297" i="18"/>
  <c r="L4297" i="18"/>
  <c r="E4297" i="18"/>
  <c r="M4297" i="18"/>
  <c r="F4297" i="18"/>
  <c r="G4297" i="18"/>
  <c r="I4297" i="18"/>
  <c r="H4297" i="18"/>
  <c r="F5130" i="18"/>
  <c r="G5130" i="18"/>
  <c r="H5130" i="18"/>
  <c r="I5130" i="18"/>
  <c r="J5130" i="18"/>
  <c r="C5130" i="18"/>
  <c r="K5130" i="18"/>
  <c r="D5130" i="18"/>
  <c r="E5130" i="18"/>
  <c r="L5130" i="18"/>
  <c r="M5130" i="18"/>
  <c r="G729" i="18"/>
  <c r="J729" i="18"/>
  <c r="C729" i="18"/>
  <c r="K729" i="18"/>
  <c r="D729" i="18"/>
  <c r="L729" i="18"/>
  <c r="F729" i="18"/>
  <c r="E729" i="18"/>
  <c r="H729" i="18"/>
  <c r="I729" i="18"/>
  <c r="M729" i="18"/>
  <c r="F1889" i="18"/>
  <c r="G1889" i="18"/>
  <c r="H1889" i="18"/>
  <c r="I1889" i="18"/>
  <c r="J1889" i="18"/>
  <c r="C1889" i="18"/>
  <c r="K1889" i="18"/>
  <c r="D1889" i="18"/>
  <c r="L1889" i="18"/>
  <c r="E1889" i="18"/>
  <c r="M1889" i="18"/>
  <c r="J4862" i="18"/>
  <c r="C4862" i="18"/>
  <c r="K4862" i="18"/>
  <c r="D4862" i="18"/>
  <c r="L4862" i="18"/>
  <c r="E4862" i="18"/>
  <c r="M4862" i="18"/>
  <c r="F4862" i="18"/>
  <c r="G4862" i="18"/>
  <c r="H4862" i="18"/>
  <c r="I4862" i="18"/>
  <c r="C704" i="18"/>
  <c r="K704" i="18"/>
  <c r="D704" i="18"/>
  <c r="L704" i="18"/>
  <c r="E704" i="18"/>
  <c r="M704" i="18"/>
  <c r="F704" i="18"/>
  <c r="G704" i="18"/>
  <c r="I704" i="18"/>
  <c r="J704" i="18"/>
  <c r="H704" i="18"/>
  <c r="F4333" i="18"/>
  <c r="G4333" i="18"/>
  <c r="H4333" i="18"/>
  <c r="I4333" i="18"/>
  <c r="J4333" i="18"/>
  <c r="C4333" i="18"/>
  <c r="K4333" i="18"/>
  <c r="E4333" i="18"/>
  <c r="M4333" i="18"/>
  <c r="D4333" i="18"/>
  <c r="L4333" i="18"/>
  <c r="J3044" i="18"/>
  <c r="C3044" i="18"/>
  <c r="K3044" i="18"/>
  <c r="D3044" i="18"/>
  <c r="L3044" i="18"/>
  <c r="E3044" i="18"/>
  <c r="M3044" i="18"/>
  <c r="F3044" i="18"/>
  <c r="G3044" i="18"/>
  <c r="H3044" i="18"/>
  <c r="I3044" i="18"/>
  <c r="E1934" i="18"/>
  <c r="M1934" i="18"/>
  <c r="F1934" i="18"/>
  <c r="G1934" i="18"/>
  <c r="H1934" i="18"/>
  <c r="I1934" i="18"/>
  <c r="J1934" i="18"/>
  <c r="C1934" i="18"/>
  <c r="K1934" i="18"/>
  <c r="D1934" i="18"/>
  <c r="L1934" i="18"/>
  <c r="G1908" i="18"/>
  <c r="H1908" i="18"/>
  <c r="I1908" i="18"/>
  <c r="J1908" i="18"/>
  <c r="C1908" i="18"/>
  <c r="K1908" i="18"/>
  <c r="D1908" i="18"/>
  <c r="L1908" i="18"/>
  <c r="E1908" i="18"/>
  <c r="M1908" i="18"/>
  <c r="F1908" i="18"/>
  <c r="F2520" i="18"/>
  <c r="G2520" i="18"/>
  <c r="H2520" i="18"/>
  <c r="I2520" i="18"/>
  <c r="J2520" i="18"/>
  <c r="C2520" i="18"/>
  <c r="K2520" i="18"/>
  <c r="D2520" i="18"/>
  <c r="L2520" i="18"/>
  <c r="M2520" i="18"/>
  <c r="E2520" i="18"/>
  <c r="F2924" i="18"/>
  <c r="H2924" i="18"/>
  <c r="I2924" i="18"/>
  <c r="J2924" i="18"/>
  <c r="C2924" i="18"/>
  <c r="K2924" i="18"/>
  <c r="G2924" i="18"/>
  <c r="L2924" i="18"/>
  <c r="M2924" i="18"/>
  <c r="D2924" i="18"/>
  <c r="E2924" i="18"/>
  <c r="D2354" i="18"/>
  <c r="L2354" i="18"/>
  <c r="E2354" i="18"/>
  <c r="M2354" i="18"/>
  <c r="F2354" i="18"/>
  <c r="G2354" i="18"/>
  <c r="H2354" i="18"/>
  <c r="I2354" i="18"/>
  <c r="J2354" i="18"/>
  <c r="C2354" i="18"/>
  <c r="K2354" i="18"/>
  <c r="E5622" i="18"/>
  <c r="M5622" i="18"/>
  <c r="F5622" i="18"/>
  <c r="G5622" i="18"/>
  <c r="H5622" i="18"/>
  <c r="I5622" i="18"/>
  <c r="J5622" i="18"/>
  <c r="C5622" i="18"/>
  <c r="K5622" i="18"/>
  <c r="D5622" i="18"/>
  <c r="L5622" i="18"/>
  <c r="G5196" i="18"/>
  <c r="H5196" i="18"/>
  <c r="I5196" i="18"/>
  <c r="J5196" i="18"/>
  <c r="C5196" i="18"/>
  <c r="K5196" i="18"/>
  <c r="D5196" i="18"/>
  <c r="L5196" i="18"/>
  <c r="E5196" i="18"/>
  <c r="M5196" i="18"/>
  <c r="F5196" i="18"/>
  <c r="G4264" i="18"/>
  <c r="H4264" i="18"/>
  <c r="I4264" i="18"/>
  <c r="J4264" i="18"/>
  <c r="C4264" i="18"/>
  <c r="K4264" i="18"/>
  <c r="D4264" i="18"/>
  <c r="L4264" i="18"/>
  <c r="F4264" i="18"/>
  <c r="E4264" i="18"/>
  <c r="M4264" i="18"/>
  <c r="E763" i="18"/>
  <c r="M763" i="18"/>
  <c r="H763" i="18"/>
  <c r="I763" i="18"/>
  <c r="J763" i="18"/>
  <c r="D763" i="18"/>
  <c r="L763" i="18"/>
  <c r="K763" i="18"/>
  <c r="C763" i="18"/>
  <c r="G763" i="18"/>
  <c r="F763" i="18"/>
  <c r="G3083" i="18"/>
  <c r="H3083" i="18"/>
  <c r="I3083" i="18"/>
  <c r="J3083" i="18"/>
  <c r="C3083" i="18"/>
  <c r="K3083" i="18"/>
  <c r="D3083" i="18"/>
  <c r="L3083" i="18"/>
  <c r="E3083" i="18"/>
  <c r="M3083" i="18"/>
  <c r="F3083" i="18"/>
  <c r="C2503" i="18"/>
  <c r="K2503" i="18"/>
  <c r="D2503" i="18"/>
  <c r="L2503" i="18"/>
  <c r="E2503" i="18"/>
  <c r="M2503" i="18"/>
  <c r="F2503" i="18"/>
  <c r="G2503" i="18"/>
  <c r="H2503" i="18"/>
  <c r="I2503" i="18"/>
  <c r="J2503" i="18"/>
  <c r="I959" i="18"/>
  <c r="D959" i="18"/>
  <c r="L959" i="18"/>
  <c r="E959" i="18"/>
  <c r="M959" i="18"/>
  <c r="F959" i="18"/>
  <c r="H959" i="18"/>
  <c r="C959" i="18"/>
  <c r="G959" i="18"/>
  <c r="J959" i="18"/>
  <c r="K959" i="18"/>
  <c r="E1619" i="18"/>
  <c r="M1619" i="18"/>
  <c r="G1619" i="18"/>
  <c r="H1619" i="18"/>
  <c r="I1619" i="18"/>
  <c r="L1619" i="18"/>
  <c r="C1619" i="18"/>
  <c r="D1619" i="18"/>
  <c r="F1619" i="18"/>
  <c r="J1619" i="18"/>
  <c r="K1619" i="18"/>
  <c r="I5522" i="18"/>
  <c r="J5522" i="18"/>
  <c r="C5522" i="18"/>
  <c r="K5522" i="18"/>
  <c r="D5522" i="18"/>
  <c r="L5522" i="18"/>
  <c r="E5522" i="18"/>
  <c r="M5522" i="18"/>
  <c r="F5522" i="18"/>
  <c r="G5522" i="18"/>
  <c r="H5522" i="18"/>
  <c r="H1679" i="18"/>
  <c r="I1679" i="18"/>
  <c r="J1679" i="18"/>
  <c r="C1679" i="18"/>
  <c r="K1679" i="18"/>
  <c r="D1679" i="18"/>
  <c r="L1679" i="18"/>
  <c r="E1679" i="18"/>
  <c r="M1679" i="18"/>
  <c r="F1679" i="18"/>
  <c r="G1679" i="18"/>
  <c r="C1688" i="18"/>
  <c r="K1688" i="18"/>
  <c r="D1688" i="18"/>
  <c r="L1688" i="18"/>
  <c r="E1688" i="18"/>
  <c r="M1688" i="18"/>
  <c r="F1688" i="18"/>
  <c r="G1688" i="18"/>
  <c r="H1688" i="18"/>
  <c r="I1688" i="18"/>
  <c r="J1688" i="18"/>
  <c r="G4909" i="18"/>
  <c r="H4909" i="18"/>
  <c r="I4909" i="18"/>
  <c r="J4909" i="18"/>
  <c r="C4909" i="18"/>
  <c r="K4909" i="18"/>
  <c r="D4909" i="18"/>
  <c r="L4909" i="18"/>
  <c r="E4909" i="18"/>
  <c r="M4909" i="18"/>
  <c r="F4909" i="18"/>
  <c r="D4223" i="18"/>
  <c r="L4223" i="18"/>
  <c r="E4223" i="18"/>
  <c r="M4223" i="18"/>
  <c r="F4223" i="18"/>
  <c r="G4223" i="18"/>
  <c r="H4223" i="18"/>
  <c r="I4223" i="18"/>
  <c r="C4223" i="18"/>
  <c r="K4223" i="18"/>
  <c r="J4223" i="18"/>
  <c r="I5131" i="18"/>
  <c r="J5131" i="18"/>
  <c r="C5131" i="18"/>
  <c r="K5131" i="18"/>
  <c r="D5131" i="18"/>
  <c r="L5131" i="18"/>
  <c r="E5131" i="18"/>
  <c r="M5131" i="18"/>
  <c r="F5131" i="18"/>
  <c r="G5131" i="18"/>
  <c r="H5131" i="18"/>
  <c r="G2599" i="18"/>
  <c r="H2599" i="18"/>
  <c r="I2599" i="18"/>
  <c r="J2599" i="18"/>
  <c r="C2599" i="18"/>
  <c r="K2599" i="18"/>
  <c r="D2599" i="18"/>
  <c r="L2599" i="18"/>
  <c r="E2599" i="18"/>
  <c r="M2599" i="18"/>
  <c r="F2599" i="18"/>
  <c r="F1681" i="18"/>
  <c r="G1681" i="18"/>
  <c r="H1681" i="18"/>
  <c r="I1681" i="18"/>
  <c r="J1681" i="18"/>
  <c r="C1681" i="18"/>
  <c r="K1681" i="18"/>
  <c r="D1681" i="18"/>
  <c r="L1681" i="18"/>
  <c r="E1681" i="18"/>
  <c r="M1681" i="18"/>
  <c r="G4208" i="18"/>
  <c r="H4208" i="18"/>
  <c r="I4208" i="18"/>
  <c r="J4208" i="18"/>
  <c r="C4208" i="18"/>
  <c r="K4208" i="18"/>
  <c r="D4208" i="18"/>
  <c r="L4208" i="18"/>
  <c r="F4208" i="18"/>
  <c r="E4208" i="18"/>
  <c r="M4208" i="18"/>
  <c r="H4992" i="18"/>
  <c r="I4992" i="18"/>
  <c r="J4992" i="18"/>
  <c r="C4992" i="18"/>
  <c r="K4992" i="18"/>
  <c r="D4992" i="18"/>
  <c r="L4992" i="18"/>
  <c r="E4992" i="18"/>
  <c r="M4992" i="18"/>
  <c r="F4992" i="18"/>
  <c r="G4992" i="18"/>
  <c r="C2032" i="18"/>
  <c r="K2032" i="18"/>
  <c r="D2032" i="18"/>
  <c r="L2032" i="18"/>
  <c r="E2032" i="18"/>
  <c r="M2032" i="18"/>
  <c r="F2032" i="18"/>
  <c r="G2032" i="18"/>
  <c r="H2032" i="18"/>
  <c r="I2032" i="18"/>
  <c r="J2032" i="18"/>
  <c r="G2655" i="18"/>
  <c r="H2655" i="18"/>
  <c r="I2655" i="18"/>
  <c r="J2655" i="18"/>
  <c r="C2655" i="18"/>
  <c r="K2655" i="18"/>
  <c r="D2655" i="18"/>
  <c r="L2655" i="18"/>
  <c r="E2655" i="18"/>
  <c r="M2655" i="18"/>
  <c r="F2655" i="18"/>
  <c r="G3298" i="18"/>
  <c r="H3298" i="18"/>
  <c r="I3298" i="18"/>
  <c r="J3298" i="18"/>
  <c r="C3298" i="18"/>
  <c r="K3298" i="18"/>
  <c r="D3298" i="18"/>
  <c r="L3298" i="18"/>
  <c r="E3298" i="18"/>
  <c r="M3298" i="18"/>
  <c r="F3298" i="18"/>
  <c r="I1082" i="18"/>
  <c r="J1082" i="18"/>
  <c r="C1082" i="18"/>
  <c r="K1082" i="18"/>
  <c r="D1082" i="18"/>
  <c r="L1082" i="18"/>
  <c r="E1082" i="18"/>
  <c r="M1082" i="18"/>
  <c r="F1082" i="18"/>
  <c r="H1082" i="18"/>
  <c r="G1082" i="18"/>
  <c r="E1982" i="18"/>
  <c r="M1982" i="18"/>
  <c r="F1982" i="18"/>
  <c r="G1982" i="18"/>
  <c r="H1982" i="18"/>
  <c r="I1982" i="18"/>
  <c r="J1982" i="18"/>
  <c r="C1982" i="18"/>
  <c r="K1982" i="18"/>
  <c r="D1982" i="18"/>
  <c r="L1982" i="18"/>
  <c r="E4026" i="18"/>
  <c r="M4026" i="18"/>
  <c r="F4026" i="18"/>
  <c r="G4026" i="18"/>
  <c r="H4026" i="18"/>
  <c r="I4026" i="18"/>
  <c r="J4026" i="18"/>
  <c r="D4026" i="18"/>
  <c r="L4026" i="18"/>
  <c r="C4026" i="18"/>
  <c r="K4026" i="18"/>
  <c r="I1994" i="18"/>
  <c r="J1994" i="18"/>
  <c r="C1994" i="18"/>
  <c r="K1994" i="18"/>
  <c r="D1994" i="18"/>
  <c r="L1994" i="18"/>
  <c r="E1994" i="18"/>
  <c r="M1994" i="18"/>
  <c r="F1994" i="18"/>
  <c r="G1994" i="18"/>
  <c r="H1994" i="18"/>
  <c r="H476" i="18"/>
  <c r="I476" i="18"/>
  <c r="D476" i="18"/>
  <c r="L476" i="18"/>
  <c r="F476" i="18"/>
  <c r="G476" i="18"/>
  <c r="M476" i="18"/>
  <c r="C476" i="18"/>
  <c r="E476" i="18"/>
  <c r="J476" i="18"/>
  <c r="K476" i="18"/>
  <c r="C3063" i="18"/>
  <c r="K3063" i="18"/>
  <c r="D3063" i="18"/>
  <c r="L3063" i="18"/>
  <c r="E3063" i="18"/>
  <c r="M3063" i="18"/>
  <c r="F3063" i="18"/>
  <c r="G3063" i="18"/>
  <c r="H3063" i="18"/>
  <c r="I3063" i="18"/>
  <c r="J3063" i="18"/>
  <c r="I4502" i="18"/>
  <c r="J4502" i="18"/>
  <c r="C4502" i="18"/>
  <c r="K4502" i="18"/>
  <c r="D4502" i="18"/>
  <c r="L4502" i="18"/>
  <c r="E4502" i="18"/>
  <c r="M4502" i="18"/>
  <c r="F4502" i="18"/>
  <c r="H4502" i="18"/>
  <c r="G4502" i="18"/>
  <c r="H4656" i="18"/>
  <c r="I4656" i="18"/>
  <c r="J4656" i="18"/>
  <c r="C4656" i="18"/>
  <c r="K4656" i="18"/>
  <c r="D4656" i="18"/>
  <c r="L4656" i="18"/>
  <c r="F4656" i="18"/>
  <c r="E4656" i="18"/>
  <c r="G4656" i="18"/>
  <c r="M4656" i="18"/>
  <c r="E4570" i="18"/>
  <c r="M4570" i="18"/>
  <c r="F4570" i="18"/>
  <c r="G4570" i="18"/>
  <c r="H4570" i="18"/>
  <c r="I4570" i="18"/>
  <c r="J4570" i="18"/>
  <c r="D4570" i="18"/>
  <c r="L4570" i="18"/>
  <c r="C4570" i="18"/>
  <c r="K4570" i="18"/>
  <c r="D3918" i="18"/>
  <c r="L3918" i="18"/>
  <c r="E3918" i="18"/>
  <c r="M3918" i="18"/>
  <c r="F3918" i="18"/>
  <c r="G3918" i="18"/>
  <c r="H3918" i="18"/>
  <c r="I3918" i="18"/>
  <c r="C3918" i="18"/>
  <c r="K3918" i="18"/>
  <c r="J3918" i="18"/>
  <c r="E4482" i="18"/>
  <c r="M4482" i="18"/>
  <c r="F4482" i="18"/>
  <c r="G4482" i="18"/>
  <c r="H4482" i="18"/>
  <c r="I4482" i="18"/>
  <c r="J4482" i="18"/>
  <c r="D4482" i="18"/>
  <c r="L4482" i="18"/>
  <c r="K4482" i="18"/>
  <c r="C4482" i="18"/>
  <c r="E614" i="18"/>
  <c r="M614" i="18"/>
  <c r="F614" i="18"/>
  <c r="I614" i="18"/>
  <c r="H614" i="18"/>
  <c r="K614" i="18"/>
  <c r="L614" i="18"/>
  <c r="D614" i="18"/>
  <c r="C614" i="18"/>
  <c r="G614" i="18"/>
  <c r="J614" i="18"/>
  <c r="D4908" i="18"/>
  <c r="L4908" i="18"/>
  <c r="E4908" i="18"/>
  <c r="M4908" i="18"/>
  <c r="F4908" i="18"/>
  <c r="G4908" i="18"/>
  <c r="H4908" i="18"/>
  <c r="I4908" i="18"/>
  <c r="J4908" i="18"/>
  <c r="C4908" i="18"/>
  <c r="K4908" i="18"/>
  <c r="J2980" i="18"/>
  <c r="C2980" i="18"/>
  <c r="K2980" i="18"/>
  <c r="D2980" i="18"/>
  <c r="L2980" i="18"/>
  <c r="E2980" i="18"/>
  <c r="M2980" i="18"/>
  <c r="F2980" i="18"/>
  <c r="G2980" i="18"/>
  <c r="H2980" i="18"/>
  <c r="I2980" i="18"/>
  <c r="J1693" i="18"/>
  <c r="C1693" i="18"/>
  <c r="K1693" i="18"/>
  <c r="D1693" i="18"/>
  <c r="L1693" i="18"/>
  <c r="E1693" i="18"/>
  <c r="M1693" i="18"/>
  <c r="F1693" i="18"/>
  <c r="G1693" i="18"/>
  <c r="H1693" i="18"/>
  <c r="I1693" i="18"/>
  <c r="H599" i="18"/>
  <c r="I599" i="18"/>
  <c r="D599" i="18"/>
  <c r="L599" i="18"/>
  <c r="K599" i="18"/>
  <c r="C599" i="18"/>
  <c r="E599" i="18"/>
  <c r="G599" i="18"/>
  <c r="J599" i="18"/>
  <c r="M599" i="18"/>
  <c r="F599" i="18"/>
  <c r="D2686" i="18"/>
  <c r="L2686" i="18"/>
  <c r="E2686" i="18"/>
  <c r="M2686" i="18"/>
  <c r="F2686" i="18"/>
  <c r="G2686" i="18"/>
  <c r="H2686" i="18"/>
  <c r="I2686" i="18"/>
  <c r="J2686" i="18"/>
  <c r="C2686" i="18"/>
  <c r="K2686" i="18"/>
  <c r="J4918" i="18"/>
  <c r="C4918" i="18"/>
  <c r="K4918" i="18"/>
  <c r="D4918" i="18"/>
  <c r="L4918" i="18"/>
  <c r="E4918" i="18"/>
  <c r="M4918" i="18"/>
  <c r="F4918" i="18"/>
  <c r="G4918" i="18"/>
  <c r="H4918" i="18"/>
  <c r="I4918" i="18"/>
  <c r="J2696" i="18"/>
  <c r="C2696" i="18"/>
  <c r="K2696" i="18"/>
  <c r="D2696" i="18"/>
  <c r="L2696" i="18"/>
  <c r="E2696" i="18"/>
  <c r="M2696" i="18"/>
  <c r="F2696" i="18"/>
  <c r="G2696" i="18"/>
  <c r="H2696" i="18"/>
  <c r="I2696" i="18"/>
  <c r="E1886" i="18"/>
  <c r="M1886" i="18"/>
  <c r="F1886" i="18"/>
  <c r="G1886" i="18"/>
  <c r="H1886" i="18"/>
  <c r="I1886" i="18"/>
  <c r="J1886" i="18"/>
  <c r="C1886" i="18"/>
  <c r="K1886" i="18"/>
  <c r="L1886" i="18"/>
  <c r="D1886" i="18"/>
  <c r="F1133" i="18"/>
  <c r="H1133" i="18"/>
  <c r="I1133" i="18"/>
  <c r="J1133" i="18"/>
  <c r="C1133" i="18"/>
  <c r="K1133" i="18"/>
  <c r="D1133" i="18"/>
  <c r="L1133" i="18"/>
  <c r="G1133" i="18"/>
  <c r="M1133" i="18"/>
  <c r="E1133" i="18"/>
  <c r="E344" i="18"/>
  <c r="M344" i="18"/>
  <c r="F344" i="18"/>
  <c r="I344" i="18"/>
  <c r="L344" i="18"/>
  <c r="C344" i="18"/>
  <c r="D344" i="18"/>
  <c r="G344" i="18"/>
  <c r="J344" i="18"/>
  <c r="K344" i="18"/>
  <c r="H344" i="18"/>
  <c r="G2076" i="18"/>
  <c r="H2076" i="18"/>
  <c r="I2076" i="18"/>
  <c r="J2076" i="18"/>
  <c r="C2076" i="18"/>
  <c r="K2076" i="18"/>
  <c r="D2076" i="18"/>
  <c r="L2076" i="18"/>
  <c r="E2076" i="18"/>
  <c r="M2076" i="18"/>
  <c r="F2076" i="18"/>
  <c r="F5018" i="18"/>
  <c r="G5018" i="18"/>
  <c r="H5018" i="18"/>
  <c r="I5018" i="18"/>
  <c r="J5018" i="18"/>
  <c r="C5018" i="18"/>
  <c r="K5018" i="18"/>
  <c r="D5018" i="18"/>
  <c r="L5018" i="18"/>
  <c r="E5018" i="18"/>
  <c r="M5018" i="18"/>
  <c r="G3330" i="18"/>
  <c r="H3330" i="18"/>
  <c r="I3330" i="18"/>
  <c r="J3330" i="18"/>
  <c r="C3330" i="18"/>
  <c r="K3330" i="18"/>
  <c r="D3330" i="18"/>
  <c r="L3330" i="18"/>
  <c r="E3330" i="18"/>
  <c r="M3330" i="18"/>
  <c r="F3330" i="18"/>
  <c r="H1147" i="18"/>
  <c r="J1147" i="18"/>
  <c r="C1147" i="18"/>
  <c r="K1147" i="18"/>
  <c r="D1147" i="18"/>
  <c r="L1147" i="18"/>
  <c r="E1147" i="18"/>
  <c r="M1147" i="18"/>
  <c r="F1147" i="18"/>
  <c r="G1147" i="18"/>
  <c r="I1147" i="18"/>
  <c r="E2753" i="18"/>
  <c r="M2753" i="18"/>
  <c r="F2753" i="18"/>
  <c r="G2753" i="18"/>
  <c r="H2753" i="18"/>
  <c r="I2753" i="18"/>
  <c r="J2753" i="18"/>
  <c r="C2753" i="18"/>
  <c r="K2753" i="18"/>
  <c r="D2753" i="18"/>
  <c r="L2753" i="18"/>
  <c r="C5240" i="18"/>
  <c r="K5240" i="18"/>
  <c r="D5240" i="18"/>
  <c r="L5240" i="18"/>
  <c r="E5240" i="18"/>
  <c r="M5240" i="18"/>
  <c r="F5240" i="18"/>
  <c r="G5240" i="18"/>
  <c r="H5240" i="18"/>
  <c r="I5240" i="18"/>
  <c r="J5240" i="18"/>
  <c r="I5586" i="18"/>
  <c r="J5586" i="18"/>
  <c r="C5586" i="18"/>
  <c r="K5586" i="18"/>
  <c r="D5586" i="18"/>
  <c r="L5586" i="18"/>
  <c r="E5586" i="18"/>
  <c r="M5586" i="18"/>
  <c r="F5586" i="18"/>
  <c r="G5586" i="18"/>
  <c r="H5586" i="18"/>
  <c r="C5121" i="18"/>
  <c r="K5121" i="18"/>
  <c r="D5121" i="18"/>
  <c r="L5121" i="18"/>
  <c r="E5121" i="18"/>
  <c r="M5121" i="18"/>
  <c r="F5121" i="18"/>
  <c r="G5121" i="18"/>
  <c r="H5121" i="18"/>
  <c r="I5121" i="18"/>
  <c r="J5121" i="18"/>
  <c r="C6085" i="18"/>
  <c r="K6085" i="18"/>
  <c r="D6085" i="18"/>
  <c r="L6085" i="18"/>
  <c r="E6085" i="18"/>
  <c r="M6085" i="18"/>
  <c r="F6085" i="18"/>
  <c r="G6085" i="18"/>
  <c r="H6085" i="18"/>
  <c r="J6085" i="18"/>
  <c r="I6085" i="18"/>
  <c r="D1544" i="18"/>
  <c r="L1544" i="18"/>
  <c r="E1544" i="18"/>
  <c r="M1544" i="18"/>
  <c r="F1544" i="18"/>
  <c r="G1544" i="18"/>
  <c r="H1544" i="18"/>
  <c r="I1544" i="18"/>
  <c r="J1544" i="18"/>
  <c r="C1544" i="18"/>
  <c r="K1544" i="18"/>
  <c r="G2180" i="18"/>
  <c r="H2180" i="18"/>
  <c r="I2180" i="18"/>
  <c r="J2180" i="18"/>
  <c r="C2180" i="18"/>
  <c r="K2180" i="18"/>
  <c r="D2180" i="18"/>
  <c r="L2180" i="18"/>
  <c r="E2180" i="18"/>
  <c r="M2180" i="18"/>
  <c r="F2180" i="18"/>
  <c r="G2515" i="18"/>
  <c r="H2515" i="18"/>
  <c r="I2515" i="18"/>
  <c r="J2515" i="18"/>
  <c r="C2515" i="18"/>
  <c r="K2515" i="18"/>
  <c r="D2515" i="18"/>
  <c r="L2515" i="18"/>
  <c r="E2515" i="18"/>
  <c r="M2515" i="18"/>
  <c r="F2515" i="18"/>
  <c r="H1179" i="18"/>
  <c r="J1179" i="18"/>
  <c r="C1179" i="18"/>
  <c r="K1179" i="18"/>
  <c r="D1179" i="18"/>
  <c r="L1179" i="18"/>
  <c r="E1179" i="18"/>
  <c r="M1179" i="18"/>
  <c r="F1179" i="18"/>
  <c r="G1179" i="18"/>
  <c r="I1179" i="18"/>
  <c r="G3522" i="18"/>
  <c r="H3522" i="18"/>
  <c r="I3522" i="18"/>
  <c r="J3522" i="18"/>
  <c r="C3522" i="18"/>
  <c r="K3522" i="18"/>
  <c r="D3522" i="18"/>
  <c r="L3522" i="18"/>
  <c r="E3522" i="18"/>
  <c r="M3522" i="18"/>
  <c r="F3522" i="18"/>
  <c r="J490" i="18"/>
  <c r="C490" i="18"/>
  <c r="K490" i="18"/>
  <c r="F490" i="18"/>
  <c r="E490" i="18"/>
  <c r="I490" i="18"/>
  <c r="H490" i="18"/>
  <c r="L490" i="18"/>
  <c r="M490" i="18"/>
  <c r="G490" i="18"/>
  <c r="D490" i="18"/>
  <c r="E4727" i="18"/>
  <c r="M4727" i="18"/>
  <c r="F4727" i="18"/>
  <c r="G4727" i="18"/>
  <c r="H4727" i="18"/>
  <c r="I4727" i="18"/>
  <c r="C4727" i="18"/>
  <c r="K4727" i="18"/>
  <c r="J4727" i="18"/>
  <c r="L4727" i="18"/>
  <c r="D4727" i="18"/>
  <c r="H1604" i="18"/>
  <c r="I1604" i="18"/>
  <c r="J1604" i="18"/>
  <c r="C1604" i="18"/>
  <c r="K1604" i="18"/>
  <c r="D1604" i="18"/>
  <c r="L1604" i="18"/>
  <c r="E1604" i="18"/>
  <c r="M1604" i="18"/>
  <c r="F1604" i="18"/>
  <c r="G1604" i="18"/>
  <c r="C1613" i="18"/>
  <c r="K1613" i="18"/>
  <c r="D1613" i="18"/>
  <c r="L1613" i="18"/>
  <c r="E1613" i="18"/>
  <c r="M1613" i="18"/>
  <c r="F1613" i="18"/>
  <c r="G1613" i="18"/>
  <c r="H1613" i="18"/>
  <c r="J1613" i="18"/>
  <c r="I1613" i="18"/>
  <c r="G5700" i="18"/>
  <c r="H5700" i="18"/>
  <c r="I5700" i="18"/>
  <c r="J5700" i="18"/>
  <c r="C5700" i="18"/>
  <c r="K5700" i="18"/>
  <c r="D5700" i="18"/>
  <c r="L5700" i="18"/>
  <c r="E5700" i="18"/>
  <c r="M5700" i="18"/>
  <c r="F5700" i="18"/>
  <c r="D4159" i="18"/>
  <c r="L4159" i="18"/>
  <c r="E4159" i="18"/>
  <c r="M4159" i="18"/>
  <c r="F4159" i="18"/>
  <c r="G4159" i="18"/>
  <c r="H4159" i="18"/>
  <c r="I4159" i="18"/>
  <c r="C4159" i="18"/>
  <c r="K4159" i="18"/>
  <c r="J4159" i="18"/>
  <c r="J754" i="18"/>
  <c r="E754" i="18"/>
  <c r="M754" i="18"/>
  <c r="F754" i="18"/>
  <c r="G754" i="18"/>
  <c r="I754" i="18"/>
  <c r="H754" i="18"/>
  <c r="K754" i="18"/>
  <c r="L754" i="18"/>
  <c r="D754" i="18"/>
  <c r="C754" i="18"/>
  <c r="J5397" i="18"/>
  <c r="C5397" i="18"/>
  <c r="K5397" i="18"/>
  <c r="D5397" i="18"/>
  <c r="L5397" i="18"/>
  <c r="E5397" i="18"/>
  <c r="M5397" i="18"/>
  <c r="F5397" i="18"/>
  <c r="G5397" i="18"/>
  <c r="H5397" i="18"/>
  <c r="I5397" i="18"/>
  <c r="D635" i="18"/>
  <c r="L635" i="18"/>
  <c r="E635" i="18"/>
  <c r="M635" i="18"/>
  <c r="H635" i="18"/>
  <c r="C635" i="18"/>
  <c r="G635" i="18"/>
  <c r="I635" i="18"/>
  <c r="J635" i="18"/>
  <c r="F635" i="18"/>
  <c r="K635" i="18"/>
  <c r="E4314" i="18"/>
  <c r="M4314" i="18"/>
  <c r="F4314" i="18"/>
  <c r="G4314" i="18"/>
  <c r="H4314" i="18"/>
  <c r="I4314" i="18"/>
  <c r="J4314" i="18"/>
  <c r="D4314" i="18"/>
  <c r="L4314" i="18"/>
  <c r="C4314" i="18"/>
  <c r="K4314" i="18"/>
  <c r="E3093" i="18"/>
  <c r="M3093" i="18"/>
  <c r="F3093" i="18"/>
  <c r="G3093" i="18"/>
  <c r="H3093" i="18"/>
  <c r="I3093" i="18"/>
  <c r="J3093" i="18"/>
  <c r="C3093" i="18"/>
  <c r="K3093" i="18"/>
  <c r="D3093" i="18"/>
  <c r="L3093" i="18"/>
  <c r="C5776" i="18"/>
  <c r="K5776" i="18"/>
  <c r="D5776" i="18"/>
  <c r="L5776" i="18"/>
  <c r="E5776" i="18"/>
  <c r="M5776" i="18"/>
  <c r="F5776" i="18"/>
  <c r="G5776" i="18"/>
  <c r="H5776" i="18"/>
  <c r="I5776" i="18"/>
  <c r="J5776" i="18"/>
  <c r="G4440" i="18"/>
  <c r="H4440" i="18"/>
  <c r="I4440" i="18"/>
  <c r="J4440" i="18"/>
  <c r="C4440" i="18"/>
  <c r="K4440" i="18"/>
  <c r="D4440" i="18"/>
  <c r="L4440" i="18"/>
  <c r="F4440" i="18"/>
  <c r="E4440" i="18"/>
  <c r="M4440" i="18"/>
  <c r="I1222" i="18"/>
  <c r="C1222" i="18"/>
  <c r="K1222" i="18"/>
  <c r="D1222" i="18"/>
  <c r="L1222" i="18"/>
  <c r="E1222" i="18"/>
  <c r="M1222" i="18"/>
  <c r="F1222" i="18"/>
  <c r="G1222" i="18"/>
  <c r="H1222" i="18"/>
  <c r="J1222" i="18"/>
  <c r="C3827" i="18"/>
  <c r="K3827" i="18"/>
  <c r="D3827" i="18"/>
  <c r="L3827" i="18"/>
  <c r="E3827" i="18"/>
  <c r="M3827" i="18"/>
  <c r="F3827" i="18"/>
  <c r="G3827" i="18"/>
  <c r="H3827" i="18"/>
  <c r="J3827" i="18"/>
  <c r="I3827" i="18"/>
  <c r="G5372" i="18"/>
  <c r="H5372" i="18"/>
  <c r="I5372" i="18"/>
  <c r="J5372" i="18"/>
  <c r="C5372" i="18"/>
  <c r="K5372" i="18"/>
  <c r="D5372" i="18"/>
  <c r="L5372" i="18"/>
  <c r="E5372" i="18"/>
  <c r="M5372" i="18"/>
  <c r="F5372" i="18"/>
  <c r="D707" i="18"/>
  <c r="L707" i="18"/>
  <c r="E707" i="18"/>
  <c r="M707" i="18"/>
  <c r="F707" i="18"/>
  <c r="G707" i="18"/>
  <c r="H707" i="18"/>
  <c r="I707" i="18"/>
  <c r="C707" i="18"/>
  <c r="J707" i="18"/>
  <c r="K707" i="18"/>
  <c r="J3784" i="18"/>
  <c r="C3784" i="18"/>
  <c r="K3784" i="18"/>
  <c r="D3784" i="18"/>
  <c r="L3784" i="18"/>
  <c r="E3784" i="18"/>
  <c r="M3784" i="18"/>
  <c r="F3784" i="18"/>
  <c r="G3784" i="18"/>
  <c r="I3784" i="18"/>
  <c r="H3784" i="18"/>
  <c r="E4410" i="18"/>
  <c r="M4410" i="18"/>
  <c r="F4410" i="18"/>
  <c r="G4410" i="18"/>
  <c r="H4410" i="18"/>
  <c r="I4410" i="18"/>
  <c r="J4410" i="18"/>
  <c r="D4410" i="18"/>
  <c r="L4410" i="18"/>
  <c r="C4410" i="18"/>
  <c r="K4410" i="18"/>
  <c r="G2583" i="18"/>
  <c r="H2583" i="18"/>
  <c r="I2583" i="18"/>
  <c r="J2583" i="18"/>
  <c r="C2583" i="18"/>
  <c r="K2583" i="18"/>
  <c r="D2583" i="18"/>
  <c r="L2583" i="18"/>
  <c r="E2583" i="18"/>
  <c r="M2583" i="18"/>
  <c r="F2583" i="18"/>
  <c r="C238" i="18"/>
  <c r="K238" i="18"/>
  <c r="D238" i="18"/>
  <c r="L238" i="18"/>
  <c r="G238" i="18"/>
  <c r="F238" i="18"/>
  <c r="H238" i="18"/>
  <c r="M238" i="18"/>
  <c r="E238" i="18"/>
  <c r="I238" i="18"/>
  <c r="J238" i="18"/>
  <c r="C2184" i="18"/>
  <c r="K2184" i="18"/>
  <c r="D2184" i="18"/>
  <c r="L2184" i="18"/>
  <c r="E2184" i="18"/>
  <c r="M2184" i="18"/>
  <c r="F2184" i="18"/>
  <c r="G2184" i="18"/>
  <c r="H2184" i="18"/>
  <c r="I2184" i="18"/>
  <c r="J2184" i="18"/>
  <c r="C5256" i="18"/>
  <c r="K5256" i="18"/>
  <c r="D5256" i="18"/>
  <c r="L5256" i="18"/>
  <c r="E5256" i="18"/>
  <c r="M5256" i="18"/>
  <c r="F5256" i="18"/>
  <c r="G5256" i="18"/>
  <c r="H5256" i="18"/>
  <c r="I5256" i="18"/>
  <c r="J5256" i="18"/>
  <c r="C1621" i="18"/>
  <c r="J1621" i="18"/>
  <c r="K1621" i="18"/>
  <c r="D1621" i="18"/>
  <c r="L1621" i="18"/>
  <c r="E1621" i="18"/>
  <c r="M1621" i="18"/>
  <c r="F1621" i="18"/>
  <c r="G1621" i="18"/>
  <c r="H1621" i="18"/>
  <c r="I1621" i="18"/>
  <c r="C3119" i="18"/>
  <c r="K3119" i="18"/>
  <c r="D3119" i="18"/>
  <c r="L3119" i="18"/>
  <c r="E3119" i="18"/>
  <c r="M3119" i="18"/>
  <c r="F3119" i="18"/>
  <c r="G3119" i="18"/>
  <c r="H3119" i="18"/>
  <c r="I3119" i="18"/>
  <c r="J3119" i="18"/>
  <c r="D2822" i="18"/>
  <c r="L2822" i="18"/>
  <c r="E2822" i="18"/>
  <c r="M2822" i="18"/>
  <c r="F2822" i="18"/>
  <c r="G2822" i="18"/>
  <c r="H2822" i="18"/>
  <c r="I2822" i="18"/>
  <c r="J2822" i="18"/>
  <c r="C2822" i="18"/>
  <c r="K2822" i="18"/>
  <c r="I4595" i="18"/>
  <c r="J4595" i="18"/>
  <c r="C4595" i="18"/>
  <c r="K4595" i="18"/>
  <c r="D4595" i="18"/>
  <c r="L4595" i="18"/>
  <c r="E4595" i="18"/>
  <c r="M4595" i="18"/>
  <c r="G4595" i="18"/>
  <c r="F4595" i="18"/>
  <c r="H4595" i="18"/>
  <c r="I6007" i="18"/>
  <c r="J6007" i="18"/>
  <c r="C6007" i="18"/>
  <c r="K6007" i="18"/>
  <c r="D6007" i="18"/>
  <c r="L6007" i="18"/>
  <c r="E6007" i="18"/>
  <c r="M6007" i="18"/>
  <c r="F6007" i="18"/>
  <c r="H6007" i="18"/>
  <c r="G6007" i="18"/>
  <c r="G258" i="18"/>
  <c r="H258" i="18"/>
  <c r="C258" i="18"/>
  <c r="K258" i="18"/>
  <c r="E258" i="18"/>
  <c r="I258" i="18"/>
  <c r="J258" i="18"/>
  <c r="L258" i="18"/>
  <c r="D258" i="18"/>
  <c r="F258" i="18"/>
  <c r="M258" i="18"/>
  <c r="J4353" i="18"/>
  <c r="C4353" i="18"/>
  <c r="K4353" i="18"/>
  <c r="D4353" i="18"/>
  <c r="L4353" i="18"/>
  <c r="E4353" i="18"/>
  <c r="M4353" i="18"/>
  <c r="F4353" i="18"/>
  <c r="G4353" i="18"/>
  <c r="I4353" i="18"/>
  <c r="H4353" i="18"/>
  <c r="H3906" i="18"/>
  <c r="I3906" i="18"/>
  <c r="J3906" i="18"/>
  <c r="C3906" i="18"/>
  <c r="K3906" i="18"/>
  <c r="D3906" i="18"/>
  <c r="L3906" i="18"/>
  <c r="E3906" i="18"/>
  <c r="M3906" i="18"/>
  <c r="G3906" i="18"/>
  <c r="F3906" i="18"/>
  <c r="E1022" i="18"/>
  <c r="M1022" i="18"/>
  <c r="F1022" i="18"/>
  <c r="G1022" i="18"/>
  <c r="H1022" i="18"/>
  <c r="I1022" i="18"/>
  <c r="J1022" i="18"/>
  <c r="C1022" i="18"/>
  <c r="K1022" i="18"/>
  <c r="D1022" i="18"/>
  <c r="L1022" i="18"/>
  <c r="H1187" i="18"/>
  <c r="J1187" i="18"/>
  <c r="C1187" i="18"/>
  <c r="K1187" i="18"/>
  <c r="D1187" i="18"/>
  <c r="L1187" i="18"/>
  <c r="E1187" i="18"/>
  <c r="M1187" i="18"/>
  <c r="F1187" i="18"/>
  <c r="I1187" i="18"/>
  <c r="G1187" i="18"/>
  <c r="C5840" i="18"/>
  <c r="K5840" i="18"/>
  <c r="D5840" i="18"/>
  <c r="L5840" i="18"/>
  <c r="E5840" i="18"/>
  <c r="M5840" i="18"/>
  <c r="F5840" i="18"/>
  <c r="G5840" i="18"/>
  <c r="H5840" i="18"/>
  <c r="I5840" i="18"/>
  <c r="J5840" i="18"/>
  <c r="G793" i="18"/>
  <c r="J793" i="18"/>
  <c r="C793" i="18"/>
  <c r="K793" i="18"/>
  <c r="D793" i="18"/>
  <c r="L793" i="18"/>
  <c r="F793" i="18"/>
  <c r="E793" i="18"/>
  <c r="M793" i="18"/>
  <c r="I793" i="18"/>
  <c r="H793" i="18"/>
  <c r="I1794" i="18"/>
  <c r="J1794" i="18"/>
  <c r="C1794" i="18"/>
  <c r="K1794" i="18"/>
  <c r="D1794" i="18"/>
  <c r="L1794" i="18"/>
  <c r="F1794" i="18"/>
  <c r="G1794" i="18"/>
  <c r="E1794" i="18"/>
  <c r="H1794" i="18"/>
  <c r="M1794" i="18"/>
  <c r="H527" i="18"/>
  <c r="I527" i="18"/>
  <c r="D527" i="18"/>
  <c r="L527" i="18"/>
  <c r="M527" i="18"/>
  <c r="C527" i="18"/>
  <c r="E527" i="18"/>
  <c r="F527" i="18"/>
  <c r="J527" i="18"/>
  <c r="G527" i="18"/>
  <c r="K527" i="18"/>
  <c r="H4371" i="18"/>
  <c r="I4371" i="18"/>
  <c r="J4371" i="18"/>
  <c r="C4371" i="18"/>
  <c r="K4371" i="18"/>
  <c r="D4371" i="18"/>
  <c r="L4371" i="18"/>
  <c r="E4371" i="18"/>
  <c r="M4371" i="18"/>
  <c r="G4371" i="18"/>
  <c r="F4371" i="18"/>
  <c r="E522" i="18"/>
  <c r="H522" i="18"/>
  <c r="I522" i="18"/>
  <c r="J522" i="18"/>
  <c r="C522" i="18"/>
  <c r="M522" i="18"/>
  <c r="D522" i="18"/>
  <c r="F522" i="18"/>
  <c r="K522" i="18"/>
  <c r="G522" i="18"/>
  <c r="L522" i="18"/>
  <c r="E2166" i="18"/>
  <c r="M2166" i="18"/>
  <c r="F2166" i="18"/>
  <c r="G2166" i="18"/>
  <c r="H2166" i="18"/>
  <c r="I2166" i="18"/>
  <c r="J2166" i="18"/>
  <c r="C2166" i="18"/>
  <c r="K2166" i="18"/>
  <c r="D2166" i="18"/>
  <c r="L2166" i="18"/>
  <c r="E5766" i="18"/>
  <c r="M5766" i="18"/>
  <c r="F5766" i="18"/>
  <c r="G5766" i="18"/>
  <c r="H5766" i="18"/>
  <c r="I5766" i="18"/>
  <c r="J5766" i="18"/>
  <c r="C5766" i="18"/>
  <c r="K5766" i="18"/>
  <c r="L5766" i="18"/>
  <c r="D5766" i="18"/>
  <c r="E3689" i="18"/>
  <c r="M3689" i="18"/>
  <c r="F3689" i="18"/>
  <c r="G3689" i="18"/>
  <c r="H3689" i="18"/>
  <c r="I3689" i="18"/>
  <c r="J3689" i="18"/>
  <c r="D3689" i="18"/>
  <c r="L3689" i="18"/>
  <c r="C3689" i="18"/>
  <c r="K3689" i="18"/>
  <c r="D1675" i="18"/>
  <c r="L1675" i="18"/>
  <c r="E1675" i="18"/>
  <c r="M1675" i="18"/>
  <c r="F1675" i="18"/>
  <c r="G1675" i="18"/>
  <c r="H1675" i="18"/>
  <c r="I1675" i="18"/>
  <c r="J1675" i="18"/>
  <c r="C1675" i="18"/>
  <c r="K1675" i="18"/>
  <c r="J3012" i="18"/>
  <c r="C3012" i="18"/>
  <c r="K3012" i="18"/>
  <c r="D3012" i="18"/>
  <c r="L3012" i="18"/>
  <c r="E3012" i="18"/>
  <c r="M3012" i="18"/>
  <c r="F3012" i="18"/>
  <c r="G3012" i="18"/>
  <c r="H3012" i="18"/>
  <c r="I3012" i="18"/>
  <c r="I1158" i="18"/>
  <c r="C1158" i="18"/>
  <c r="K1158" i="18"/>
  <c r="D1158" i="18"/>
  <c r="L1158" i="18"/>
  <c r="E1158" i="18"/>
  <c r="M1158" i="18"/>
  <c r="F1158" i="18"/>
  <c r="G1158" i="18"/>
  <c r="H1158" i="18"/>
  <c r="J1158" i="18"/>
  <c r="C3310" i="18"/>
  <c r="K3310" i="18"/>
  <c r="D3310" i="18"/>
  <c r="L3310" i="18"/>
  <c r="E3310" i="18"/>
  <c r="M3310" i="18"/>
  <c r="F3310" i="18"/>
  <c r="G3310" i="18"/>
  <c r="H3310" i="18"/>
  <c r="I3310" i="18"/>
  <c r="J3310" i="18"/>
  <c r="C925" i="18"/>
  <c r="K925" i="18"/>
  <c r="F925" i="18"/>
  <c r="G925" i="18"/>
  <c r="H925" i="18"/>
  <c r="J925" i="18"/>
  <c r="M925" i="18"/>
  <c r="D925" i="18"/>
  <c r="E925" i="18"/>
  <c r="I925" i="18"/>
  <c r="L925" i="18"/>
  <c r="H4491" i="18"/>
  <c r="I4491" i="18"/>
  <c r="J4491" i="18"/>
  <c r="C4491" i="18"/>
  <c r="K4491" i="18"/>
  <c r="D4491" i="18"/>
  <c r="L4491" i="18"/>
  <c r="E4491" i="18"/>
  <c r="M4491" i="18"/>
  <c r="G4491" i="18"/>
  <c r="F4491" i="18"/>
  <c r="H559" i="18"/>
  <c r="I559" i="18"/>
  <c r="D559" i="18"/>
  <c r="L559" i="18"/>
  <c r="F559" i="18"/>
  <c r="J559" i="18"/>
  <c r="K559" i="18"/>
  <c r="M559" i="18"/>
  <c r="C559" i="18"/>
  <c r="E559" i="18"/>
  <c r="G559" i="18"/>
  <c r="I2321" i="18"/>
  <c r="J2321" i="18"/>
  <c r="C2321" i="18"/>
  <c r="K2321" i="18"/>
  <c r="D2321" i="18"/>
  <c r="L2321" i="18"/>
  <c r="E2321" i="18"/>
  <c r="M2321" i="18"/>
  <c r="F2321" i="18"/>
  <c r="G2321" i="18"/>
  <c r="H2321" i="18"/>
  <c r="J5725" i="18"/>
  <c r="C5725" i="18"/>
  <c r="K5725" i="18"/>
  <c r="D5725" i="18"/>
  <c r="L5725" i="18"/>
  <c r="E5725" i="18"/>
  <c r="M5725" i="18"/>
  <c r="F5725" i="18"/>
  <c r="G5725" i="18"/>
  <c r="H5725" i="18"/>
  <c r="I5725" i="18"/>
  <c r="C246" i="18"/>
  <c r="K246" i="18"/>
  <c r="D246" i="18"/>
  <c r="L246" i="18"/>
  <c r="G246" i="18"/>
  <c r="E246" i="18"/>
  <c r="F246" i="18"/>
  <c r="J246" i="18"/>
  <c r="H246" i="18"/>
  <c r="M246" i="18"/>
  <c r="I246" i="18"/>
  <c r="E2705" i="18"/>
  <c r="M2705" i="18"/>
  <c r="F2705" i="18"/>
  <c r="G2705" i="18"/>
  <c r="H2705" i="18"/>
  <c r="I2705" i="18"/>
  <c r="J2705" i="18"/>
  <c r="C2705" i="18"/>
  <c r="K2705" i="18"/>
  <c r="L2705" i="18"/>
  <c r="D2705" i="18"/>
  <c r="I2138" i="18"/>
  <c r="J2138" i="18"/>
  <c r="C2138" i="18"/>
  <c r="K2138" i="18"/>
  <c r="D2138" i="18"/>
  <c r="L2138" i="18"/>
  <c r="E2138" i="18"/>
  <c r="M2138" i="18"/>
  <c r="F2138" i="18"/>
  <c r="G2138" i="18"/>
  <c r="H2138" i="18"/>
  <c r="I690" i="18"/>
  <c r="J690" i="18"/>
  <c r="C690" i="18"/>
  <c r="K690" i="18"/>
  <c r="D690" i="18"/>
  <c r="L690" i="18"/>
  <c r="E690" i="18"/>
  <c r="M690" i="18"/>
  <c r="F690" i="18"/>
  <c r="G690" i="18"/>
  <c r="H690" i="18"/>
  <c r="C4564" i="18"/>
  <c r="K4564" i="18"/>
  <c r="D4564" i="18"/>
  <c r="L4564" i="18"/>
  <c r="E4564" i="18"/>
  <c r="M4564" i="18"/>
  <c r="F4564" i="18"/>
  <c r="G4564" i="18"/>
  <c r="H4564" i="18"/>
  <c r="J4564" i="18"/>
  <c r="I4564" i="18"/>
  <c r="D3345" i="18"/>
  <c r="L3345" i="18"/>
  <c r="E3345" i="18"/>
  <c r="M3345" i="18"/>
  <c r="F3345" i="18"/>
  <c r="G3345" i="18"/>
  <c r="H3345" i="18"/>
  <c r="I3345" i="18"/>
  <c r="J3345" i="18"/>
  <c r="C3345" i="18"/>
  <c r="K3345" i="18"/>
  <c r="F2272" i="18"/>
  <c r="G2272" i="18"/>
  <c r="H2272" i="18"/>
  <c r="I2272" i="18"/>
  <c r="J2272" i="18"/>
  <c r="C2272" i="18"/>
  <c r="K2272" i="18"/>
  <c r="D2272" i="18"/>
  <c r="L2272" i="18"/>
  <c r="E2272" i="18"/>
  <c r="M2272" i="18"/>
  <c r="D627" i="18"/>
  <c r="L627" i="18"/>
  <c r="E627" i="18"/>
  <c r="M627" i="18"/>
  <c r="H627" i="18"/>
  <c r="F627" i="18"/>
  <c r="I627" i="18"/>
  <c r="J627" i="18"/>
  <c r="K627" i="18"/>
  <c r="C627" i="18"/>
  <c r="G627" i="18"/>
  <c r="E1014" i="18"/>
  <c r="M1014" i="18"/>
  <c r="F1014" i="18"/>
  <c r="G1014" i="18"/>
  <c r="H1014" i="18"/>
  <c r="I1014" i="18"/>
  <c r="J1014" i="18"/>
  <c r="C1014" i="18"/>
  <c r="K1014" i="18"/>
  <c r="D1014" i="18"/>
  <c r="L1014" i="18"/>
  <c r="G2567" i="18"/>
  <c r="H2567" i="18"/>
  <c r="I2567" i="18"/>
  <c r="J2567" i="18"/>
  <c r="C2567" i="18"/>
  <c r="K2567" i="18"/>
  <c r="D2567" i="18"/>
  <c r="L2567" i="18"/>
  <c r="E2567" i="18"/>
  <c r="M2567" i="18"/>
  <c r="F2567" i="18"/>
  <c r="F6070" i="18"/>
  <c r="G6070" i="18"/>
  <c r="H6070" i="18"/>
  <c r="I6070" i="18"/>
  <c r="J6070" i="18"/>
  <c r="C6070" i="18"/>
  <c r="K6070" i="18"/>
  <c r="E6070" i="18"/>
  <c r="M6070" i="18"/>
  <c r="D6070" i="18"/>
  <c r="L6070" i="18"/>
  <c r="F2360" i="18"/>
  <c r="G2360" i="18"/>
  <c r="H2360" i="18"/>
  <c r="I2360" i="18"/>
  <c r="J2360" i="18"/>
  <c r="C2360" i="18"/>
  <c r="K2360" i="18"/>
  <c r="D2360" i="18"/>
  <c r="L2360" i="18"/>
  <c r="E2360" i="18"/>
  <c r="M2360" i="18"/>
  <c r="J227" i="18"/>
  <c r="C227" i="18"/>
  <c r="K227" i="18"/>
  <c r="F227" i="18"/>
  <c r="H227" i="18"/>
  <c r="I227" i="18"/>
  <c r="D227" i="18"/>
  <c r="E227" i="18"/>
  <c r="G227" i="18"/>
  <c r="M227" i="18"/>
  <c r="L227" i="18"/>
  <c r="F1237" i="18"/>
  <c r="H1237" i="18"/>
  <c r="I1237" i="18"/>
  <c r="J1237" i="18"/>
  <c r="C1237" i="18"/>
  <c r="K1237" i="18"/>
  <c r="D1237" i="18"/>
  <c r="L1237" i="18"/>
  <c r="E1237" i="18"/>
  <c r="G1237" i="18"/>
  <c r="M1237" i="18"/>
  <c r="I1262" i="18"/>
  <c r="C1262" i="18"/>
  <c r="K1262" i="18"/>
  <c r="D1262" i="18"/>
  <c r="L1262" i="18"/>
  <c r="E1262" i="18"/>
  <c r="M1262" i="18"/>
  <c r="F1262" i="18"/>
  <c r="J1262" i="18"/>
  <c r="H1262" i="18"/>
  <c r="G1262" i="18"/>
  <c r="D6024" i="18"/>
  <c r="L6024" i="18"/>
  <c r="E6024" i="18"/>
  <c r="M6024" i="18"/>
  <c r="F6024" i="18"/>
  <c r="G6024" i="18"/>
  <c r="H6024" i="18"/>
  <c r="I6024" i="18"/>
  <c r="C6024" i="18"/>
  <c r="K6024" i="18"/>
  <c r="J6024" i="18"/>
  <c r="H3517" i="18"/>
  <c r="I3517" i="18"/>
  <c r="J3517" i="18"/>
  <c r="C3517" i="18"/>
  <c r="K3517" i="18"/>
  <c r="D3517" i="18"/>
  <c r="L3517" i="18"/>
  <c r="E3517" i="18"/>
  <c r="M3517" i="18"/>
  <c r="F3517" i="18"/>
  <c r="G3517" i="18"/>
  <c r="J2948" i="18"/>
  <c r="C2948" i="18"/>
  <c r="K2948" i="18"/>
  <c r="D2948" i="18"/>
  <c r="L2948" i="18"/>
  <c r="E2948" i="18"/>
  <c r="M2948" i="18"/>
  <c r="F2948" i="18"/>
  <c r="G2948" i="18"/>
  <c r="H2948" i="18"/>
  <c r="I2948" i="18"/>
  <c r="C600" i="18"/>
  <c r="K600" i="18"/>
  <c r="D600" i="18"/>
  <c r="L600" i="18"/>
  <c r="G600" i="18"/>
  <c r="J600" i="18"/>
  <c r="E600" i="18"/>
  <c r="H600" i="18"/>
  <c r="F600" i="18"/>
  <c r="I600" i="18"/>
  <c r="M600" i="18"/>
  <c r="C3590" i="18"/>
  <c r="K3590" i="18"/>
  <c r="D3590" i="18"/>
  <c r="L3590" i="18"/>
  <c r="E3590" i="18"/>
  <c r="M3590" i="18"/>
  <c r="F3590" i="18"/>
  <c r="G3590" i="18"/>
  <c r="H3590" i="18"/>
  <c r="I3590" i="18"/>
  <c r="J3590" i="18"/>
  <c r="D2954" i="18"/>
  <c r="L2954" i="18"/>
  <c r="E2954" i="18"/>
  <c r="M2954" i="18"/>
  <c r="F2954" i="18"/>
  <c r="G2954" i="18"/>
  <c r="H2954" i="18"/>
  <c r="I2954" i="18"/>
  <c r="J2954" i="18"/>
  <c r="C2954" i="18"/>
  <c r="K2954" i="18"/>
  <c r="G4312" i="18"/>
  <c r="H4312" i="18"/>
  <c r="I4312" i="18"/>
  <c r="J4312" i="18"/>
  <c r="C4312" i="18"/>
  <c r="K4312" i="18"/>
  <c r="D4312" i="18"/>
  <c r="L4312" i="18"/>
  <c r="F4312" i="18"/>
  <c r="E4312" i="18"/>
  <c r="M4312" i="18"/>
  <c r="J2608" i="18"/>
  <c r="C2608" i="18"/>
  <c r="K2608" i="18"/>
  <c r="D2608" i="18"/>
  <c r="L2608" i="18"/>
  <c r="E2608" i="18"/>
  <c r="M2608" i="18"/>
  <c r="F2608" i="18"/>
  <c r="G2608" i="18"/>
  <c r="H2608" i="18"/>
  <c r="I2608" i="18"/>
  <c r="G5228" i="18"/>
  <c r="H5228" i="18"/>
  <c r="I5228" i="18"/>
  <c r="J5228" i="18"/>
  <c r="C5228" i="18"/>
  <c r="K5228" i="18"/>
  <c r="D5228" i="18"/>
  <c r="L5228" i="18"/>
  <c r="E5228" i="18"/>
  <c r="M5228" i="18"/>
  <c r="F5228" i="18"/>
  <c r="F5958" i="18"/>
  <c r="G5958" i="18"/>
  <c r="H5958" i="18"/>
  <c r="I5958" i="18"/>
  <c r="J5958" i="18"/>
  <c r="C5958" i="18"/>
  <c r="K5958" i="18"/>
  <c r="E5958" i="18"/>
  <c r="M5958" i="18"/>
  <c r="D5958" i="18"/>
  <c r="L5958" i="18"/>
  <c r="E5870" i="18"/>
  <c r="M5870" i="18"/>
  <c r="F5870" i="18"/>
  <c r="G5870" i="18"/>
  <c r="H5870" i="18"/>
  <c r="I5870" i="18"/>
  <c r="J5870" i="18"/>
  <c r="C5870" i="18"/>
  <c r="D5870" i="18"/>
  <c r="L5870" i="18"/>
  <c r="K5870" i="18"/>
  <c r="F750" i="18"/>
  <c r="I750" i="18"/>
  <c r="J750" i="18"/>
  <c r="C750" i="18"/>
  <c r="K750" i="18"/>
  <c r="E750" i="18"/>
  <c r="M750" i="18"/>
  <c r="H750" i="18"/>
  <c r="G750" i="18"/>
  <c r="D750" i="18"/>
  <c r="L750" i="18"/>
  <c r="D5379" i="18"/>
  <c r="L5379" i="18"/>
  <c r="E5379" i="18"/>
  <c r="M5379" i="18"/>
  <c r="F5379" i="18"/>
  <c r="G5379" i="18"/>
  <c r="H5379" i="18"/>
  <c r="I5379" i="18"/>
  <c r="J5379" i="18"/>
  <c r="C5379" i="18"/>
  <c r="K5379" i="18"/>
  <c r="C3494" i="18"/>
  <c r="K3494" i="18"/>
  <c r="D3494" i="18"/>
  <c r="L3494" i="18"/>
  <c r="E3494" i="18"/>
  <c r="M3494" i="18"/>
  <c r="F3494" i="18"/>
  <c r="G3494" i="18"/>
  <c r="H3494" i="18"/>
  <c r="I3494" i="18"/>
  <c r="J3494" i="18"/>
  <c r="C4524" i="18"/>
  <c r="K4524" i="18"/>
  <c r="D4524" i="18"/>
  <c r="L4524" i="18"/>
  <c r="E4524" i="18"/>
  <c r="M4524" i="18"/>
  <c r="F4524" i="18"/>
  <c r="G4524" i="18"/>
  <c r="H4524" i="18"/>
  <c r="J4524" i="18"/>
  <c r="I4524" i="18"/>
  <c r="F4229" i="18"/>
  <c r="G4229" i="18"/>
  <c r="H4229" i="18"/>
  <c r="I4229" i="18"/>
  <c r="J4229" i="18"/>
  <c r="C4229" i="18"/>
  <c r="K4229" i="18"/>
  <c r="E4229" i="18"/>
  <c r="M4229" i="18"/>
  <c r="D4229" i="18"/>
  <c r="L4229" i="18"/>
  <c r="D5499" i="18"/>
  <c r="L5499" i="18"/>
  <c r="E5499" i="18"/>
  <c r="M5499" i="18"/>
  <c r="F5499" i="18"/>
  <c r="G5499" i="18"/>
  <c r="H5499" i="18"/>
  <c r="I5499" i="18"/>
  <c r="J5499" i="18"/>
  <c r="C5499" i="18"/>
  <c r="K5499" i="18"/>
  <c r="J818" i="18"/>
  <c r="E818" i="18"/>
  <c r="M818" i="18"/>
  <c r="F818" i="18"/>
  <c r="G818" i="18"/>
  <c r="I818" i="18"/>
  <c r="C818" i="18"/>
  <c r="D818" i="18"/>
  <c r="H818" i="18"/>
  <c r="K818" i="18"/>
  <c r="L818" i="18"/>
  <c r="H3866" i="18"/>
  <c r="I3866" i="18"/>
  <c r="J3866" i="18"/>
  <c r="C3866" i="18"/>
  <c r="K3866" i="18"/>
  <c r="D3866" i="18"/>
  <c r="L3866" i="18"/>
  <c r="E3866" i="18"/>
  <c r="M3866" i="18"/>
  <c r="G3866" i="18"/>
  <c r="F3866" i="18"/>
  <c r="E1038" i="18"/>
  <c r="M1038" i="18"/>
  <c r="F1038" i="18"/>
  <c r="G1038" i="18"/>
  <c r="H1038" i="18"/>
  <c r="I1038" i="18"/>
  <c r="J1038" i="18"/>
  <c r="C1038" i="18"/>
  <c r="K1038" i="18"/>
  <c r="D1038" i="18"/>
  <c r="L1038" i="18"/>
  <c r="H2111" i="18"/>
  <c r="I2111" i="18"/>
  <c r="J2111" i="18"/>
  <c r="C2111" i="18"/>
  <c r="K2111" i="18"/>
  <c r="D2111" i="18"/>
  <c r="L2111" i="18"/>
  <c r="E2111" i="18"/>
  <c r="M2111" i="18"/>
  <c r="F2111" i="18"/>
  <c r="G2111" i="18"/>
  <c r="G4925" i="18"/>
  <c r="H4925" i="18"/>
  <c r="I4925" i="18"/>
  <c r="J4925" i="18"/>
  <c r="C4925" i="18"/>
  <c r="K4925" i="18"/>
  <c r="D4925" i="18"/>
  <c r="L4925" i="18"/>
  <c r="E4925" i="18"/>
  <c r="M4925" i="18"/>
  <c r="F4925" i="18"/>
  <c r="C5105" i="18"/>
  <c r="K5105" i="18"/>
  <c r="D5105" i="18"/>
  <c r="L5105" i="18"/>
  <c r="E5105" i="18"/>
  <c r="M5105" i="18"/>
  <c r="F5105" i="18"/>
  <c r="G5105" i="18"/>
  <c r="H5105" i="18"/>
  <c r="I5105" i="18"/>
  <c r="J5105" i="18"/>
  <c r="D4820" i="18"/>
  <c r="L4820" i="18"/>
  <c r="E4820" i="18"/>
  <c r="M4820" i="18"/>
  <c r="F4820" i="18"/>
  <c r="G4820" i="18"/>
  <c r="H4820" i="18"/>
  <c r="I4820" i="18"/>
  <c r="J4820" i="18"/>
  <c r="C4820" i="18"/>
  <c r="K4820" i="18"/>
  <c r="H3738" i="18"/>
  <c r="I3738" i="18"/>
  <c r="J3738" i="18"/>
  <c r="C3738" i="18"/>
  <c r="K3738" i="18"/>
  <c r="D3738" i="18"/>
  <c r="L3738" i="18"/>
  <c r="E3738" i="18"/>
  <c r="M3738" i="18"/>
  <c r="G3738" i="18"/>
  <c r="F3738" i="18"/>
  <c r="E4322" i="18"/>
  <c r="M4322" i="18"/>
  <c r="F4322" i="18"/>
  <c r="G4322" i="18"/>
  <c r="H4322" i="18"/>
  <c r="I4322" i="18"/>
  <c r="J4322" i="18"/>
  <c r="D4322" i="18"/>
  <c r="L4322" i="18"/>
  <c r="C4322" i="18"/>
  <c r="K4322" i="18"/>
  <c r="D1715" i="18"/>
  <c r="L1715" i="18"/>
  <c r="E1715" i="18"/>
  <c r="M1715" i="18"/>
  <c r="F1715" i="18"/>
  <c r="G1715" i="18"/>
  <c r="H1715" i="18"/>
  <c r="I1715" i="18"/>
  <c r="J1715" i="18"/>
  <c r="C1715" i="18"/>
  <c r="K1715" i="18"/>
  <c r="F255" i="18"/>
  <c r="G255" i="18"/>
  <c r="J255" i="18"/>
  <c r="C255" i="18"/>
  <c r="M255" i="18"/>
  <c r="D255" i="18"/>
  <c r="E255" i="18"/>
  <c r="H255" i="18"/>
  <c r="K255" i="18"/>
  <c r="I255" i="18"/>
  <c r="L255" i="18"/>
  <c r="J2848" i="18"/>
  <c r="C2848" i="18"/>
  <c r="K2848" i="18"/>
  <c r="D2848" i="18"/>
  <c r="L2848" i="18"/>
  <c r="E2848" i="18"/>
  <c r="M2848" i="18"/>
  <c r="F2848" i="18"/>
  <c r="G2848" i="18"/>
  <c r="H2848" i="18"/>
  <c r="I2848" i="18"/>
  <c r="D5811" i="18"/>
  <c r="L5811" i="18"/>
  <c r="E5811" i="18"/>
  <c r="M5811" i="18"/>
  <c r="F5811" i="18"/>
  <c r="G5811" i="18"/>
  <c r="H5811" i="18"/>
  <c r="I5811" i="18"/>
  <c r="J5811" i="18"/>
  <c r="C5811" i="18"/>
  <c r="K5811" i="18"/>
  <c r="I5346" i="18"/>
  <c r="J5346" i="18"/>
  <c r="C5346" i="18"/>
  <c r="K5346" i="18"/>
  <c r="D5346" i="18"/>
  <c r="L5346" i="18"/>
  <c r="E5346" i="18"/>
  <c r="M5346" i="18"/>
  <c r="F5346" i="18"/>
  <c r="G5346" i="18"/>
  <c r="H5346" i="18"/>
  <c r="F2628" i="18"/>
  <c r="G2628" i="18"/>
  <c r="H2628" i="18"/>
  <c r="I2628" i="18"/>
  <c r="J2628" i="18"/>
  <c r="C2628" i="18"/>
  <c r="K2628" i="18"/>
  <c r="D2628" i="18"/>
  <c r="L2628" i="18"/>
  <c r="E2628" i="18"/>
  <c r="M2628" i="18"/>
  <c r="I5538" i="18"/>
  <c r="J5538" i="18"/>
  <c r="C5538" i="18"/>
  <c r="K5538" i="18"/>
  <c r="D5538" i="18"/>
  <c r="L5538" i="18"/>
  <c r="E5538" i="18"/>
  <c r="M5538" i="18"/>
  <c r="F5538" i="18"/>
  <c r="G5538" i="18"/>
  <c r="H5538" i="18"/>
  <c r="J5421" i="18"/>
  <c r="C5421" i="18"/>
  <c r="K5421" i="18"/>
  <c r="D5421" i="18"/>
  <c r="L5421" i="18"/>
  <c r="E5421" i="18"/>
  <c r="M5421" i="18"/>
  <c r="F5421" i="18"/>
  <c r="G5421" i="18"/>
  <c r="H5421" i="18"/>
  <c r="I5421" i="18"/>
  <c r="H3270" i="18"/>
  <c r="I3270" i="18"/>
  <c r="J3270" i="18"/>
  <c r="C3270" i="18"/>
  <c r="K3270" i="18"/>
  <c r="D3270" i="18"/>
  <c r="L3270" i="18"/>
  <c r="E3270" i="18"/>
  <c r="M3270" i="18"/>
  <c r="F3270" i="18"/>
  <c r="G3270" i="18"/>
  <c r="J898" i="18"/>
  <c r="E898" i="18"/>
  <c r="M898" i="18"/>
  <c r="F898" i="18"/>
  <c r="G898" i="18"/>
  <c r="I898" i="18"/>
  <c r="C898" i="18"/>
  <c r="D898" i="18"/>
  <c r="H898" i="18"/>
  <c r="K898" i="18"/>
  <c r="L898" i="18"/>
  <c r="H189" i="18"/>
  <c r="I189" i="18"/>
  <c r="D189" i="18"/>
  <c r="L189" i="18"/>
  <c r="C189" i="18"/>
  <c r="G189" i="18"/>
  <c r="F189" i="18"/>
  <c r="M189" i="18"/>
  <c r="J189" i="18"/>
  <c r="K189" i="18"/>
  <c r="E189" i="18"/>
  <c r="G3275" i="18"/>
  <c r="H3275" i="18"/>
  <c r="I3275" i="18"/>
  <c r="J3275" i="18"/>
  <c r="C3275" i="18"/>
  <c r="K3275" i="18"/>
  <c r="D3275" i="18"/>
  <c r="L3275" i="18"/>
  <c r="E3275" i="18"/>
  <c r="F3275" i="18"/>
  <c r="M3275" i="18"/>
  <c r="E2761" i="18"/>
  <c r="M2761" i="18"/>
  <c r="F2761" i="18"/>
  <c r="G2761" i="18"/>
  <c r="H2761" i="18"/>
  <c r="I2761" i="18"/>
  <c r="J2761" i="18"/>
  <c r="C2761" i="18"/>
  <c r="K2761" i="18"/>
  <c r="D2761" i="18"/>
  <c r="L2761" i="18"/>
  <c r="E5638" i="18"/>
  <c r="M5638" i="18"/>
  <c r="F5638" i="18"/>
  <c r="G5638" i="18"/>
  <c r="H5638" i="18"/>
  <c r="I5638" i="18"/>
  <c r="J5638" i="18"/>
  <c r="C5638" i="18"/>
  <c r="K5638" i="18"/>
  <c r="L5638" i="18"/>
  <c r="D5638" i="18"/>
  <c r="F681" i="18"/>
  <c r="G681" i="18"/>
  <c r="H681" i="18"/>
  <c r="I681" i="18"/>
  <c r="J681" i="18"/>
  <c r="C681" i="18"/>
  <c r="K681" i="18"/>
  <c r="D681" i="18"/>
  <c r="L681" i="18"/>
  <c r="M681" i="18"/>
  <c r="E681" i="18"/>
  <c r="D29" i="18"/>
  <c r="L29" i="18"/>
  <c r="E29" i="18"/>
  <c r="M29" i="18"/>
  <c r="H29" i="18"/>
  <c r="C29" i="18"/>
  <c r="I29" i="18"/>
  <c r="F29" i="18"/>
  <c r="K29" i="18"/>
  <c r="G29" i="18"/>
  <c r="J29" i="18"/>
  <c r="I1058" i="18"/>
  <c r="J1058" i="18"/>
  <c r="C1058" i="18"/>
  <c r="K1058" i="18"/>
  <c r="D1058" i="18"/>
  <c r="L1058" i="18"/>
  <c r="E1058" i="18"/>
  <c r="M1058" i="18"/>
  <c r="F1058" i="18"/>
  <c r="G1058" i="18"/>
  <c r="H1058" i="18"/>
  <c r="F2400" i="18"/>
  <c r="G2400" i="18"/>
  <c r="H2400" i="18"/>
  <c r="I2400" i="18"/>
  <c r="J2400" i="18"/>
  <c r="C2400" i="18"/>
  <c r="K2400" i="18"/>
  <c r="D2400" i="18"/>
  <c r="L2400" i="18"/>
  <c r="E2400" i="18"/>
  <c r="M2400" i="18"/>
  <c r="F1302" i="18"/>
  <c r="G1302" i="18"/>
  <c r="H1302" i="18"/>
  <c r="I1302" i="18"/>
  <c r="J1302" i="18"/>
  <c r="C1302" i="18"/>
  <c r="K1302" i="18"/>
  <c r="E1302" i="18"/>
  <c r="M1302" i="18"/>
  <c r="D1302" i="18"/>
  <c r="L1302" i="18"/>
  <c r="J2576" i="18"/>
  <c r="C2576" i="18"/>
  <c r="K2576" i="18"/>
  <c r="D2576" i="18"/>
  <c r="L2576" i="18"/>
  <c r="E2576" i="18"/>
  <c r="M2576" i="18"/>
  <c r="F2576" i="18"/>
  <c r="G2576" i="18"/>
  <c r="H2576" i="18"/>
  <c r="I2576" i="18"/>
  <c r="F5082" i="18"/>
  <c r="G5082" i="18"/>
  <c r="H5082" i="18"/>
  <c r="I5082" i="18"/>
  <c r="J5082" i="18"/>
  <c r="C5082" i="18"/>
  <c r="K5082" i="18"/>
  <c r="D5082" i="18"/>
  <c r="L5082" i="18"/>
  <c r="E5082" i="18"/>
  <c r="M5082" i="18"/>
  <c r="F1334" i="18"/>
  <c r="G1334" i="18"/>
  <c r="H1334" i="18"/>
  <c r="I1334" i="18"/>
  <c r="J1334" i="18"/>
  <c r="C1334" i="18"/>
  <c r="K1334" i="18"/>
  <c r="E1334" i="18"/>
  <c r="M1334" i="18"/>
  <c r="L1334" i="18"/>
  <c r="D1334" i="18"/>
  <c r="J946" i="18"/>
  <c r="E946" i="18"/>
  <c r="M946" i="18"/>
  <c r="F946" i="18"/>
  <c r="G946" i="18"/>
  <c r="I946" i="18"/>
  <c r="C946" i="18"/>
  <c r="D946" i="18"/>
  <c r="H946" i="18"/>
  <c r="K946" i="18"/>
  <c r="L946" i="18"/>
  <c r="G5316" i="18"/>
  <c r="H5316" i="18"/>
  <c r="I5316" i="18"/>
  <c r="J5316" i="18"/>
  <c r="C5316" i="18"/>
  <c r="K5316" i="18"/>
  <c r="D5316" i="18"/>
  <c r="L5316" i="18"/>
  <c r="E5316" i="18"/>
  <c r="M5316" i="18"/>
  <c r="F5316" i="18"/>
  <c r="C1696" i="18"/>
  <c r="K1696" i="18"/>
  <c r="D1696" i="18"/>
  <c r="L1696" i="18"/>
  <c r="E1696" i="18"/>
  <c r="M1696" i="18"/>
  <c r="F1696" i="18"/>
  <c r="G1696" i="18"/>
  <c r="H1696" i="18"/>
  <c r="I1696" i="18"/>
  <c r="J1696" i="18"/>
  <c r="C3614" i="18"/>
  <c r="K3614" i="18"/>
  <c r="D3614" i="18"/>
  <c r="L3614" i="18"/>
  <c r="E3614" i="18"/>
  <c r="M3614" i="18"/>
  <c r="F3614" i="18"/>
  <c r="G3614" i="18"/>
  <c r="H3614" i="18"/>
  <c r="I3614" i="18"/>
  <c r="J3614" i="18"/>
  <c r="I4302" i="18"/>
  <c r="J4302" i="18"/>
  <c r="C4302" i="18"/>
  <c r="K4302" i="18"/>
  <c r="D4302" i="18"/>
  <c r="L4302" i="18"/>
  <c r="E4302" i="18"/>
  <c r="M4302" i="18"/>
  <c r="F4302" i="18"/>
  <c r="H4302" i="18"/>
  <c r="G4302" i="18"/>
  <c r="J1725" i="18"/>
  <c r="C1725" i="18"/>
  <c r="K1725" i="18"/>
  <c r="D1725" i="18"/>
  <c r="L1725" i="18"/>
  <c r="E1725" i="18"/>
  <c r="M1725" i="18"/>
  <c r="F1725" i="18"/>
  <c r="G1725" i="18"/>
  <c r="H1725" i="18"/>
  <c r="I1725" i="18"/>
  <c r="C1104" i="18"/>
  <c r="K1104" i="18"/>
  <c r="D1104" i="18"/>
  <c r="L1104" i="18"/>
  <c r="E1104" i="18"/>
  <c r="M1104" i="18"/>
  <c r="F1104" i="18"/>
  <c r="G1104" i="18"/>
  <c r="H1104" i="18"/>
  <c r="I1104" i="18"/>
  <c r="J1104" i="18"/>
  <c r="J5269" i="18"/>
  <c r="C5269" i="18"/>
  <c r="K5269" i="18"/>
  <c r="D5269" i="18"/>
  <c r="L5269" i="18"/>
  <c r="E5269" i="18"/>
  <c r="M5269" i="18"/>
  <c r="F5269" i="18"/>
  <c r="G5269" i="18"/>
  <c r="H5269" i="18"/>
  <c r="I5269" i="18"/>
  <c r="F3543" i="18"/>
  <c r="G3543" i="18"/>
  <c r="H3543" i="18"/>
  <c r="I3543" i="18"/>
  <c r="J3543" i="18"/>
  <c r="C3543" i="18"/>
  <c r="K3543" i="18"/>
  <c r="D3543" i="18"/>
  <c r="L3543" i="18"/>
  <c r="E3543" i="18"/>
  <c r="M3543" i="18"/>
  <c r="D480" i="18"/>
  <c r="L480" i="18"/>
  <c r="E480" i="18"/>
  <c r="M480" i="18"/>
  <c r="H480" i="18"/>
  <c r="G480" i="18"/>
  <c r="K480" i="18"/>
  <c r="C480" i="18"/>
  <c r="F480" i="18"/>
  <c r="I480" i="18"/>
  <c r="J480" i="18"/>
  <c r="F3104" i="18"/>
  <c r="G3104" i="18"/>
  <c r="H3104" i="18"/>
  <c r="I3104" i="18"/>
  <c r="J3104" i="18"/>
  <c r="C3104" i="18"/>
  <c r="K3104" i="18"/>
  <c r="D3104" i="18"/>
  <c r="L3104" i="18"/>
  <c r="E3104" i="18"/>
  <c r="M3104" i="18"/>
  <c r="I1150" i="18"/>
  <c r="C1150" i="18"/>
  <c r="K1150" i="18"/>
  <c r="D1150" i="18"/>
  <c r="L1150" i="18"/>
  <c r="E1150" i="18"/>
  <c r="M1150" i="18"/>
  <c r="F1150" i="18"/>
  <c r="G1150" i="18"/>
  <c r="J1150" i="18"/>
  <c r="H1150" i="18"/>
  <c r="J4750" i="18"/>
  <c r="C4750" i="18"/>
  <c r="K4750" i="18"/>
  <c r="D4750" i="18"/>
  <c r="L4750" i="18"/>
  <c r="E4750" i="18"/>
  <c r="M4750" i="18"/>
  <c r="F4750" i="18"/>
  <c r="H4750" i="18"/>
  <c r="G4750" i="18"/>
  <c r="I4750" i="18"/>
  <c r="G708" i="18"/>
  <c r="H708" i="18"/>
  <c r="I708" i="18"/>
  <c r="J708" i="18"/>
  <c r="C708" i="18"/>
  <c r="K708" i="18"/>
  <c r="D708" i="18"/>
  <c r="E708" i="18"/>
  <c r="F708" i="18"/>
  <c r="M708" i="18"/>
  <c r="L708" i="18"/>
  <c r="G2211" i="18"/>
  <c r="H2211" i="18"/>
  <c r="I2211" i="18"/>
  <c r="J2211" i="18"/>
  <c r="C2211" i="18"/>
  <c r="K2211" i="18"/>
  <c r="D2211" i="18"/>
  <c r="L2211" i="18"/>
  <c r="E2211" i="18"/>
  <c r="M2211" i="18"/>
  <c r="F2211" i="18"/>
  <c r="C434" i="18"/>
  <c r="D434" i="18"/>
  <c r="G434" i="18"/>
  <c r="J434" i="18"/>
  <c r="K434" i="18"/>
  <c r="E434" i="18"/>
  <c r="H434" i="18"/>
  <c r="M434" i="18"/>
  <c r="F434" i="18"/>
  <c r="L434" i="18"/>
  <c r="I434" i="18"/>
  <c r="E1054" i="18"/>
  <c r="M1054" i="18"/>
  <c r="F1054" i="18"/>
  <c r="G1054" i="18"/>
  <c r="H1054" i="18"/>
  <c r="I1054" i="18"/>
  <c r="J1054" i="18"/>
  <c r="L1054" i="18"/>
  <c r="C1054" i="18"/>
  <c r="D1054" i="18"/>
  <c r="K1054" i="18"/>
  <c r="H4808" i="18"/>
  <c r="I4808" i="18"/>
  <c r="J4808" i="18"/>
  <c r="C4808" i="18"/>
  <c r="K4808" i="18"/>
  <c r="D4808" i="18"/>
  <c r="L4808" i="18"/>
  <c r="E4808" i="18"/>
  <c r="M4808" i="18"/>
  <c r="F4808" i="18"/>
  <c r="G4808" i="18"/>
  <c r="I562" i="18"/>
  <c r="J562" i="18"/>
  <c r="E562" i="18"/>
  <c r="M562" i="18"/>
  <c r="F562" i="18"/>
  <c r="H562" i="18"/>
  <c r="K562" i="18"/>
  <c r="L562" i="18"/>
  <c r="C562" i="18"/>
  <c r="D562" i="18"/>
  <c r="G562" i="18"/>
  <c r="F3016" i="18"/>
  <c r="G3016" i="18"/>
  <c r="H3016" i="18"/>
  <c r="I3016" i="18"/>
  <c r="J3016" i="18"/>
  <c r="C3016" i="18"/>
  <c r="K3016" i="18"/>
  <c r="D3016" i="18"/>
  <c r="L3016" i="18"/>
  <c r="E3016" i="18"/>
  <c r="M3016" i="18"/>
  <c r="H1079" i="18"/>
  <c r="I1079" i="18"/>
  <c r="J1079" i="18"/>
  <c r="C1079" i="18"/>
  <c r="K1079" i="18"/>
  <c r="D1079" i="18"/>
  <c r="L1079" i="18"/>
  <c r="E1079" i="18"/>
  <c r="M1079" i="18"/>
  <c r="G1079" i="18"/>
  <c r="F1079" i="18"/>
  <c r="D2458" i="18"/>
  <c r="L2458" i="18"/>
  <c r="E2458" i="18"/>
  <c r="M2458" i="18"/>
  <c r="F2458" i="18"/>
  <c r="G2458" i="18"/>
  <c r="H2458" i="18"/>
  <c r="I2458" i="18"/>
  <c r="J2458" i="18"/>
  <c r="C2458" i="18"/>
  <c r="K2458" i="18"/>
  <c r="F5050" i="18"/>
  <c r="G5050" i="18"/>
  <c r="H5050" i="18"/>
  <c r="I5050" i="18"/>
  <c r="J5050" i="18"/>
  <c r="C5050" i="18"/>
  <c r="K5050" i="18"/>
  <c r="D5050" i="18"/>
  <c r="L5050" i="18"/>
  <c r="M5050" i="18"/>
  <c r="E5050" i="18"/>
  <c r="E1910" i="18"/>
  <c r="M1910" i="18"/>
  <c r="F1910" i="18"/>
  <c r="G1910" i="18"/>
  <c r="H1910" i="18"/>
  <c r="I1910" i="18"/>
  <c r="J1910" i="18"/>
  <c r="C1910" i="18"/>
  <c r="K1910" i="18"/>
  <c r="D1910" i="18"/>
  <c r="L1910" i="18"/>
  <c r="J2784" i="18"/>
  <c r="C2784" i="18"/>
  <c r="K2784" i="18"/>
  <c r="D2784" i="18"/>
  <c r="L2784" i="18"/>
  <c r="E2784" i="18"/>
  <c r="M2784" i="18"/>
  <c r="F2784" i="18"/>
  <c r="G2784" i="18"/>
  <c r="H2784" i="18"/>
  <c r="I2784" i="18"/>
  <c r="G5804" i="18"/>
  <c r="H5804" i="18"/>
  <c r="I5804" i="18"/>
  <c r="J5804" i="18"/>
  <c r="C5804" i="18"/>
  <c r="K5804" i="18"/>
  <c r="D5804" i="18"/>
  <c r="L5804" i="18"/>
  <c r="E5804" i="18"/>
  <c r="M5804" i="18"/>
  <c r="F5804" i="18"/>
  <c r="C877" i="18"/>
  <c r="K877" i="18"/>
  <c r="F877" i="18"/>
  <c r="G877" i="18"/>
  <c r="H877" i="18"/>
  <c r="J877" i="18"/>
  <c r="D877" i="18"/>
  <c r="E877" i="18"/>
  <c r="I877" i="18"/>
  <c r="L877" i="18"/>
  <c r="M877" i="18"/>
  <c r="H4043" i="18"/>
  <c r="I4043" i="18"/>
  <c r="J4043" i="18"/>
  <c r="C4043" i="18"/>
  <c r="K4043" i="18"/>
  <c r="D4043" i="18"/>
  <c r="L4043" i="18"/>
  <c r="E4043" i="18"/>
  <c r="M4043" i="18"/>
  <c r="G4043" i="18"/>
  <c r="F4043" i="18"/>
  <c r="H361" i="18"/>
  <c r="I361" i="18"/>
  <c r="D361" i="18"/>
  <c r="L361" i="18"/>
  <c r="M361" i="18"/>
  <c r="F361" i="18"/>
  <c r="E361" i="18"/>
  <c r="G361" i="18"/>
  <c r="C361" i="18"/>
  <c r="K361" i="18"/>
  <c r="J361" i="18"/>
  <c r="E2873" i="18"/>
  <c r="M2873" i="18"/>
  <c r="F2873" i="18"/>
  <c r="G2873" i="18"/>
  <c r="H2873" i="18"/>
  <c r="I2873" i="18"/>
  <c r="J2873" i="18"/>
  <c r="C2873" i="18"/>
  <c r="K2873" i="18"/>
  <c r="D2873" i="18"/>
  <c r="L2873" i="18"/>
  <c r="F1745" i="18"/>
  <c r="G1745" i="18"/>
  <c r="H1745" i="18"/>
  <c r="I1745" i="18"/>
  <c r="J1745" i="18"/>
  <c r="C1745" i="18"/>
  <c r="K1745" i="18"/>
  <c r="D1745" i="18"/>
  <c r="L1745" i="18"/>
  <c r="E1745" i="18"/>
  <c r="M1745" i="18"/>
  <c r="I727" i="18"/>
  <c r="D727" i="18"/>
  <c r="L727" i="18"/>
  <c r="E727" i="18"/>
  <c r="M727" i="18"/>
  <c r="F727" i="18"/>
  <c r="H727" i="18"/>
  <c r="J727" i="18"/>
  <c r="K727" i="18"/>
  <c r="G727" i="18"/>
  <c r="C727" i="18"/>
  <c r="G1417" i="18"/>
  <c r="H1417" i="18"/>
  <c r="I1417" i="18"/>
  <c r="J1417" i="18"/>
  <c r="C1417" i="18"/>
  <c r="K1417" i="18"/>
  <c r="D1417" i="18"/>
  <c r="L1417" i="18"/>
  <c r="F1417" i="18"/>
  <c r="E1417" i="18"/>
  <c r="M1417" i="18"/>
  <c r="C4228" i="18"/>
  <c r="K4228" i="18"/>
  <c r="D4228" i="18"/>
  <c r="L4228" i="18"/>
  <c r="E4228" i="18"/>
  <c r="M4228" i="18"/>
  <c r="F4228" i="18"/>
  <c r="G4228" i="18"/>
  <c r="H4228" i="18"/>
  <c r="J4228" i="18"/>
  <c r="I4228" i="18"/>
  <c r="G5324" i="18"/>
  <c r="H5324" i="18"/>
  <c r="I5324" i="18"/>
  <c r="J5324" i="18"/>
  <c r="C5324" i="18"/>
  <c r="K5324" i="18"/>
  <c r="D5324" i="18"/>
  <c r="L5324" i="18"/>
  <c r="E5324" i="18"/>
  <c r="M5324" i="18"/>
  <c r="F5324" i="18"/>
  <c r="E3929" i="18"/>
  <c r="M3929" i="18"/>
  <c r="F3929" i="18"/>
  <c r="G3929" i="18"/>
  <c r="H3929" i="18"/>
  <c r="I3929" i="18"/>
  <c r="J3929" i="18"/>
  <c r="D3929" i="18"/>
  <c r="L3929" i="18"/>
  <c r="C3929" i="18"/>
  <c r="K3929" i="18"/>
  <c r="D5331" i="18"/>
  <c r="L5331" i="18"/>
  <c r="E5331" i="18"/>
  <c r="M5331" i="18"/>
  <c r="F5331" i="18"/>
  <c r="G5331" i="18"/>
  <c r="H5331" i="18"/>
  <c r="I5331" i="18"/>
  <c r="J5331" i="18"/>
  <c r="C5331" i="18"/>
  <c r="K5331" i="18"/>
  <c r="J3664" i="18"/>
  <c r="C3664" i="18"/>
  <c r="K3664" i="18"/>
  <c r="D3664" i="18"/>
  <c r="L3664" i="18"/>
  <c r="E3664" i="18"/>
  <c r="M3664" i="18"/>
  <c r="F3664" i="18"/>
  <c r="G3664" i="18"/>
  <c r="I3664" i="18"/>
  <c r="H3664" i="18"/>
  <c r="H764" i="18"/>
  <c r="C764" i="18"/>
  <c r="K764" i="18"/>
  <c r="D764" i="18"/>
  <c r="L764" i="18"/>
  <c r="E764" i="18"/>
  <c r="M764" i="18"/>
  <c r="G764" i="18"/>
  <c r="F764" i="18"/>
  <c r="I764" i="18"/>
  <c r="J764" i="18"/>
  <c r="E4863" i="18"/>
  <c r="M4863" i="18"/>
  <c r="F4863" i="18"/>
  <c r="G4863" i="18"/>
  <c r="H4863" i="18"/>
  <c r="I4863" i="18"/>
  <c r="J4863" i="18"/>
  <c r="C4863" i="18"/>
  <c r="K4863" i="18"/>
  <c r="L4863" i="18"/>
  <c r="D4863" i="18"/>
  <c r="G4568" i="18"/>
  <c r="H4568" i="18"/>
  <c r="I4568" i="18"/>
  <c r="J4568" i="18"/>
  <c r="C4568" i="18"/>
  <c r="K4568" i="18"/>
  <c r="D4568" i="18"/>
  <c r="L4568" i="18"/>
  <c r="F4568" i="18"/>
  <c r="E4568" i="18"/>
  <c r="M4568" i="18"/>
  <c r="C3223" i="18"/>
  <c r="K3223" i="18"/>
  <c r="D3223" i="18"/>
  <c r="L3223" i="18"/>
  <c r="E3223" i="18"/>
  <c r="M3223" i="18"/>
  <c r="F3223" i="18"/>
  <c r="G3223" i="18"/>
  <c r="H3223" i="18"/>
  <c r="I3223" i="18"/>
  <c r="J3223" i="18"/>
  <c r="G2979" i="18"/>
  <c r="H2979" i="18"/>
  <c r="I2979" i="18"/>
  <c r="J2979" i="18"/>
  <c r="C2979" i="18"/>
  <c r="K2979" i="18"/>
  <c r="D2979" i="18"/>
  <c r="L2979" i="18"/>
  <c r="E2979" i="18"/>
  <c r="M2979" i="18"/>
  <c r="F2979" i="18"/>
  <c r="D768" i="18"/>
  <c r="L768" i="18"/>
  <c r="G768" i="18"/>
  <c r="H768" i="18"/>
  <c r="I768" i="18"/>
  <c r="C768" i="18"/>
  <c r="K768" i="18"/>
  <c r="J768" i="18"/>
  <c r="F768" i="18"/>
  <c r="E768" i="18"/>
  <c r="M768" i="18"/>
  <c r="G676" i="18"/>
  <c r="H676" i="18"/>
  <c r="I676" i="18"/>
  <c r="J676" i="18"/>
  <c r="C676" i="18"/>
  <c r="K676" i="18"/>
  <c r="D676" i="18"/>
  <c r="L676" i="18"/>
  <c r="E676" i="18"/>
  <c r="M676" i="18"/>
  <c r="F676" i="18"/>
  <c r="D1175" i="18"/>
  <c r="L1175" i="18"/>
  <c r="F1175" i="18"/>
  <c r="G1175" i="18"/>
  <c r="H1175" i="18"/>
  <c r="I1175" i="18"/>
  <c r="J1175" i="18"/>
  <c r="E1175" i="18"/>
  <c r="K1175" i="18"/>
  <c r="M1175" i="18"/>
  <c r="C1175" i="18"/>
  <c r="E228" i="18"/>
  <c r="M228" i="18"/>
  <c r="F228" i="18"/>
  <c r="I228" i="18"/>
  <c r="H228" i="18"/>
  <c r="J228" i="18"/>
  <c r="D228" i="18"/>
  <c r="K228" i="18"/>
  <c r="L228" i="18"/>
  <c r="C228" i="18"/>
  <c r="G228" i="18"/>
  <c r="E755" i="18"/>
  <c r="M755" i="18"/>
  <c r="H755" i="18"/>
  <c r="I755" i="18"/>
  <c r="J755" i="18"/>
  <c r="D755" i="18"/>
  <c r="L755" i="18"/>
  <c r="G755" i="18"/>
  <c r="F755" i="18"/>
  <c r="C755" i="18"/>
  <c r="K755" i="18"/>
  <c r="E4951" i="18"/>
  <c r="M4951" i="18"/>
  <c r="F4951" i="18"/>
  <c r="G4951" i="18"/>
  <c r="H4951" i="18"/>
  <c r="I4951" i="18"/>
  <c r="J4951" i="18"/>
  <c r="C4951" i="18"/>
  <c r="K4951" i="18"/>
  <c r="D4951" i="18"/>
  <c r="L4951" i="18"/>
  <c r="E91" i="18"/>
  <c r="M91" i="18"/>
  <c r="F91" i="18"/>
  <c r="I91" i="18"/>
  <c r="C91" i="18"/>
  <c r="H91" i="18"/>
  <c r="D91" i="18"/>
  <c r="G91" i="18"/>
  <c r="J91" i="18"/>
  <c r="K91" i="18"/>
  <c r="L91" i="18"/>
  <c r="D4399" i="18"/>
  <c r="L4399" i="18"/>
  <c r="E4399" i="18"/>
  <c r="M4399" i="18"/>
  <c r="F4399" i="18"/>
  <c r="G4399" i="18"/>
  <c r="H4399" i="18"/>
  <c r="I4399" i="18"/>
  <c r="C4399" i="18"/>
  <c r="K4399" i="18"/>
  <c r="J4399" i="18"/>
  <c r="D547" i="18"/>
  <c r="L547" i="18"/>
  <c r="E547" i="18"/>
  <c r="M547" i="18"/>
  <c r="H547" i="18"/>
  <c r="I547" i="18"/>
  <c r="K547" i="18"/>
  <c r="F547" i="18"/>
  <c r="C547" i="18"/>
  <c r="G547" i="18"/>
  <c r="J547" i="18"/>
  <c r="F1961" i="18"/>
  <c r="G1961" i="18"/>
  <c r="H1961" i="18"/>
  <c r="I1961" i="18"/>
  <c r="J1961" i="18"/>
  <c r="C1961" i="18"/>
  <c r="K1961" i="18"/>
  <c r="D1961" i="18"/>
  <c r="L1961" i="18"/>
  <c r="E1961" i="18"/>
  <c r="M1961" i="18"/>
  <c r="J3268" i="18"/>
  <c r="C3268" i="18"/>
  <c r="K3268" i="18"/>
  <c r="D3268" i="18"/>
  <c r="L3268" i="18"/>
  <c r="E3268" i="18"/>
  <c r="M3268" i="18"/>
  <c r="F3268" i="18"/>
  <c r="G3268" i="18"/>
  <c r="H3268" i="18"/>
  <c r="I3268" i="18"/>
  <c r="F966" i="18"/>
  <c r="I966" i="18"/>
  <c r="J966" i="18"/>
  <c r="C966" i="18"/>
  <c r="K966" i="18"/>
  <c r="E966" i="18"/>
  <c r="M966" i="18"/>
  <c r="D966" i="18"/>
  <c r="G966" i="18"/>
  <c r="H966" i="18"/>
  <c r="L966" i="18"/>
  <c r="E3644" i="18"/>
  <c r="M3644" i="18"/>
  <c r="F3644" i="18"/>
  <c r="G3644" i="18"/>
  <c r="H3644" i="18"/>
  <c r="I3644" i="18"/>
  <c r="J3644" i="18"/>
  <c r="C3644" i="18"/>
  <c r="D3644" i="18"/>
  <c r="K3644" i="18"/>
  <c r="L3644" i="18"/>
  <c r="I5658" i="18"/>
  <c r="J5658" i="18"/>
  <c r="C5658" i="18"/>
  <c r="K5658" i="18"/>
  <c r="D5658" i="18"/>
  <c r="L5658" i="18"/>
  <c r="E5658" i="18"/>
  <c r="M5658" i="18"/>
  <c r="F5658" i="18"/>
  <c r="G5658" i="18"/>
  <c r="H5658" i="18"/>
  <c r="E4266" i="18"/>
  <c r="M4266" i="18"/>
  <c r="F4266" i="18"/>
  <c r="G4266" i="18"/>
  <c r="H4266" i="18"/>
  <c r="I4266" i="18"/>
  <c r="J4266" i="18"/>
  <c r="D4266" i="18"/>
  <c r="L4266" i="18"/>
  <c r="C4266" i="18"/>
  <c r="K4266" i="18"/>
  <c r="I3193" i="18"/>
  <c r="J3193" i="18"/>
  <c r="C3193" i="18"/>
  <c r="K3193" i="18"/>
  <c r="D3193" i="18"/>
  <c r="L3193" i="18"/>
  <c r="E3193" i="18"/>
  <c r="M3193" i="18"/>
  <c r="F3193" i="18"/>
  <c r="G3193" i="18"/>
  <c r="H3193" i="18"/>
  <c r="I4627" i="18"/>
  <c r="J4627" i="18"/>
  <c r="C4627" i="18"/>
  <c r="K4627" i="18"/>
  <c r="D4627" i="18"/>
  <c r="L4627" i="18"/>
  <c r="E4627" i="18"/>
  <c r="M4627" i="18"/>
  <c r="G4627" i="18"/>
  <c r="F4627" i="18"/>
  <c r="H4627" i="18"/>
  <c r="H1759" i="18"/>
  <c r="I1759" i="18"/>
  <c r="J1759" i="18"/>
  <c r="C1759" i="18"/>
  <c r="K1759" i="18"/>
  <c r="E1759" i="18"/>
  <c r="M1759" i="18"/>
  <c r="F1759" i="18"/>
  <c r="D1759" i="18"/>
  <c r="G1759" i="18"/>
  <c r="L1759" i="18"/>
  <c r="D3545" i="18"/>
  <c r="L3545" i="18"/>
  <c r="E3545" i="18"/>
  <c r="M3545" i="18"/>
  <c r="F3545" i="18"/>
  <c r="G3545" i="18"/>
  <c r="H3545" i="18"/>
  <c r="I3545" i="18"/>
  <c r="J3545" i="18"/>
  <c r="C3545" i="18"/>
  <c r="K3545" i="18"/>
  <c r="C3995" i="18"/>
  <c r="K3995" i="18"/>
  <c r="D3995" i="18"/>
  <c r="L3995" i="18"/>
  <c r="E3995" i="18"/>
  <c r="M3995" i="18"/>
  <c r="F3995" i="18"/>
  <c r="G3995" i="18"/>
  <c r="H3995" i="18"/>
  <c r="J3995" i="18"/>
  <c r="I3995" i="18"/>
  <c r="F3868" i="18"/>
  <c r="G3868" i="18"/>
  <c r="H3868" i="18"/>
  <c r="I3868" i="18"/>
  <c r="J3868" i="18"/>
  <c r="C3868" i="18"/>
  <c r="K3868" i="18"/>
  <c r="E3868" i="18"/>
  <c r="M3868" i="18"/>
  <c r="L3868" i="18"/>
  <c r="D3868" i="18"/>
  <c r="J6010" i="18"/>
  <c r="C6010" i="18"/>
  <c r="K6010" i="18"/>
  <c r="D6010" i="18"/>
  <c r="L6010" i="18"/>
  <c r="E6010" i="18"/>
  <c r="M6010" i="18"/>
  <c r="F6010" i="18"/>
  <c r="G6010" i="18"/>
  <c r="I6010" i="18"/>
  <c r="H6010" i="18"/>
  <c r="C3691" i="18"/>
  <c r="K3691" i="18"/>
  <c r="D3691" i="18"/>
  <c r="L3691" i="18"/>
  <c r="E3691" i="18"/>
  <c r="M3691" i="18"/>
  <c r="F3691" i="18"/>
  <c r="G3691" i="18"/>
  <c r="H3691" i="18"/>
  <c r="J3691" i="18"/>
  <c r="I3691" i="18"/>
  <c r="I3464" i="18"/>
  <c r="J3464" i="18"/>
  <c r="C3464" i="18"/>
  <c r="K3464" i="18"/>
  <c r="D3464" i="18"/>
  <c r="L3464" i="18"/>
  <c r="E3464" i="18"/>
  <c r="M3464" i="18"/>
  <c r="F3464" i="18"/>
  <c r="G3464" i="18"/>
  <c r="H3464" i="18"/>
  <c r="E6075" i="18"/>
  <c r="M6075" i="18"/>
  <c r="F6075" i="18"/>
  <c r="G6075" i="18"/>
  <c r="H6075" i="18"/>
  <c r="I6075" i="18"/>
  <c r="J6075" i="18"/>
  <c r="D6075" i="18"/>
  <c r="L6075" i="18"/>
  <c r="C6075" i="18"/>
  <c r="K6075" i="18"/>
  <c r="C338" i="18"/>
  <c r="K338" i="18"/>
  <c r="D338" i="18"/>
  <c r="L338" i="18"/>
  <c r="G338" i="18"/>
  <c r="E338" i="18"/>
  <c r="F338" i="18"/>
  <c r="H338" i="18"/>
  <c r="J338" i="18"/>
  <c r="M338" i="18"/>
  <c r="I338" i="18"/>
  <c r="H2666" i="18"/>
  <c r="I2666" i="18"/>
  <c r="J2666" i="18"/>
  <c r="C2666" i="18"/>
  <c r="K2666" i="18"/>
  <c r="D2666" i="18"/>
  <c r="L2666" i="18"/>
  <c r="E2666" i="18"/>
  <c r="M2666" i="18"/>
  <c r="F2666" i="18"/>
  <c r="G2666" i="18"/>
  <c r="C85" i="18"/>
  <c r="K85" i="18"/>
  <c r="D85" i="18"/>
  <c r="L85" i="18"/>
  <c r="G85" i="18"/>
  <c r="E85" i="18"/>
  <c r="I85" i="18"/>
  <c r="F85" i="18"/>
  <c r="H85" i="18"/>
  <c r="J85" i="18"/>
  <c r="M85" i="18"/>
  <c r="C264" i="18"/>
  <c r="K264" i="18"/>
  <c r="E264" i="18"/>
  <c r="M264" i="18"/>
  <c r="F264" i="18"/>
  <c r="G264" i="18"/>
  <c r="I264" i="18"/>
  <c r="D264" i="18"/>
  <c r="H264" i="18"/>
  <c r="J264" i="18"/>
  <c r="L264" i="18"/>
  <c r="G4837" i="18"/>
  <c r="H4837" i="18"/>
  <c r="I4837" i="18"/>
  <c r="J4837" i="18"/>
  <c r="C4837" i="18"/>
  <c r="K4837" i="18"/>
  <c r="D4837" i="18"/>
  <c r="L4837" i="18"/>
  <c r="E4837" i="18"/>
  <c r="M4837" i="18"/>
  <c r="F4837" i="18"/>
  <c r="H2866" i="18"/>
  <c r="I2866" i="18"/>
  <c r="J2866" i="18"/>
  <c r="C2866" i="18"/>
  <c r="K2866" i="18"/>
  <c r="D2866" i="18"/>
  <c r="L2866" i="18"/>
  <c r="E2866" i="18"/>
  <c r="M2866" i="18"/>
  <c r="F2866" i="18"/>
  <c r="G2866" i="18"/>
  <c r="C821" i="18"/>
  <c r="K821" i="18"/>
  <c r="F821" i="18"/>
  <c r="G821" i="18"/>
  <c r="H821" i="18"/>
  <c r="J821" i="18"/>
  <c r="D821" i="18"/>
  <c r="E821" i="18"/>
  <c r="I821" i="18"/>
  <c r="L821" i="18"/>
  <c r="M821" i="18"/>
  <c r="C2891" i="18"/>
  <c r="K2891" i="18"/>
  <c r="D2891" i="18"/>
  <c r="L2891" i="18"/>
  <c r="E2891" i="18"/>
  <c r="M2891" i="18"/>
  <c r="F2891" i="18"/>
  <c r="G2891" i="18"/>
  <c r="H2891" i="18"/>
  <c r="I2891" i="18"/>
  <c r="J2891" i="18"/>
  <c r="H956" i="18"/>
  <c r="C956" i="18"/>
  <c r="K956" i="18"/>
  <c r="D956" i="18"/>
  <c r="L956" i="18"/>
  <c r="E956" i="18"/>
  <c r="M956" i="18"/>
  <c r="G956" i="18"/>
  <c r="F956" i="18"/>
  <c r="I956" i="18"/>
  <c r="J956" i="18"/>
  <c r="I5474" i="18"/>
  <c r="J5474" i="18"/>
  <c r="C5474" i="18"/>
  <c r="K5474" i="18"/>
  <c r="D5474" i="18"/>
  <c r="L5474" i="18"/>
  <c r="E5474" i="18"/>
  <c r="M5474" i="18"/>
  <c r="F5474" i="18"/>
  <c r="G5474" i="18"/>
  <c r="H5474" i="18"/>
  <c r="J4521" i="18"/>
  <c r="C4521" i="18"/>
  <c r="K4521" i="18"/>
  <c r="D4521" i="18"/>
  <c r="L4521" i="18"/>
  <c r="E4521" i="18"/>
  <c r="M4521" i="18"/>
  <c r="F4521" i="18"/>
  <c r="G4521" i="18"/>
  <c r="I4521" i="18"/>
  <c r="H4521" i="18"/>
  <c r="G4917" i="18"/>
  <c r="H4917" i="18"/>
  <c r="I4917" i="18"/>
  <c r="J4917" i="18"/>
  <c r="C4917" i="18"/>
  <c r="K4917" i="18"/>
  <c r="D4917" i="18"/>
  <c r="L4917" i="18"/>
  <c r="E4917" i="18"/>
  <c r="M4917" i="18"/>
  <c r="F4917" i="18"/>
  <c r="D4956" i="18"/>
  <c r="L4956" i="18"/>
  <c r="E4956" i="18"/>
  <c r="M4956" i="18"/>
  <c r="F4956" i="18"/>
  <c r="G4956" i="18"/>
  <c r="H4956" i="18"/>
  <c r="I4956" i="18"/>
  <c r="J4956" i="18"/>
  <c r="C4956" i="18"/>
  <c r="K4956" i="18"/>
  <c r="E5926" i="18"/>
  <c r="M5926" i="18"/>
  <c r="F5926" i="18"/>
  <c r="G5926" i="18"/>
  <c r="H5926" i="18"/>
  <c r="I5926" i="18"/>
  <c r="J5926" i="18"/>
  <c r="C5926" i="18"/>
  <c r="D5926" i="18"/>
  <c r="K5926" i="18"/>
  <c r="L5926" i="18"/>
  <c r="G3799" i="18"/>
  <c r="H3799" i="18"/>
  <c r="I3799" i="18"/>
  <c r="J3799" i="18"/>
  <c r="C3799" i="18"/>
  <c r="K3799" i="18"/>
  <c r="D3799" i="18"/>
  <c r="L3799" i="18"/>
  <c r="F3799" i="18"/>
  <c r="M3799" i="18"/>
  <c r="E3799" i="18"/>
  <c r="E947" i="18"/>
  <c r="M947" i="18"/>
  <c r="H947" i="18"/>
  <c r="I947" i="18"/>
  <c r="J947" i="18"/>
  <c r="D947" i="18"/>
  <c r="L947" i="18"/>
  <c r="F947" i="18"/>
  <c r="G947" i="18"/>
  <c r="K947" i="18"/>
  <c r="C947" i="18"/>
  <c r="G3855" i="18"/>
  <c r="H3855" i="18"/>
  <c r="I3855" i="18"/>
  <c r="J3855" i="18"/>
  <c r="C3855" i="18"/>
  <c r="K3855" i="18"/>
  <c r="D3855" i="18"/>
  <c r="L3855" i="18"/>
  <c r="F3855" i="18"/>
  <c r="E3855" i="18"/>
  <c r="M3855" i="18"/>
  <c r="J31" i="18"/>
  <c r="C31" i="18"/>
  <c r="K31" i="18"/>
  <c r="F31" i="18"/>
  <c r="D31" i="18"/>
  <c r="H31" i="18"/>
  <c r="G31" i="18"/>
  <c r="E31" i="18"/>
  <c r="I31" i="18"/>
  <c r="L31" i="18"/>
  <c r="M31" i="18"/>
  <c r="C2635" i="18"/>
  <c r="K2635" i="18"/>
  <c r="D2635" i="18"/>
  <c r="L2635" i="18"/>
  <c r="E2635" i="18"/>
  <c r="M2635" i="18"/>
  <c r="F2635" i="18"/>
  <c r="G2635" i="18"/>
  <c r="H2635" i="18"/>
  <c r="I2635" i="18"/>
  <c r="J2635" i="18"/>
  <c r="C6045" i="18"/>
  <c r="K6045" i="18"/>
  <c r="D6045" i="18"/>
  <c r="L6045" i="18"/>
  <c r="E6045" i="18"/>
  <c r="M6045" i="18"/>
  <c r="F6045" i="18"/>
  <c r="G6045" i="18"/>
  <c r="H6045" i="18"/>
  <c r="J6045" i="18"/>
  <c r="I6045" i="18"/>
  <c r="J794" i="18"/>
  <c r="E794" i="18"/>
  <c r="M794" i="18"/>
  <c r="F794" i="18"/>
  <c r="G794" i="18"/>
  <c r="I794" i="18"/>
  <c r="L794" i="18"/>
  <c r="C794" i="18"/>
  <c r="D794" i="18"/>
  <c r="K794" i="18"/>
  <c r="H794" i="18"/>
  <c r="I735" i="18"/>
  <c r="D735" i="18"/>
  <c r="L735" i="18"/>
  <c r="E735" i="18"/>
  <c r="M735" i="18"/>
  <c r="F735" i="18"/>
  <c r="H735" i="18"/>
  <c r="K735" i="18"/>
  <c r="C735" i="18"/>
  <c r="J735" i="18"/>
  <c r="G735" i="18"/>
  <c r="D4014" i="18"/>
  <c r="L4014" i="18"/>
  <c r="E4014" i="18"/>
  <c r="M4014" i="18"/>
  <c r="F4014" i="18"/>
  <c r="G4014" i="18"/>
  <c r="H4014" i="18"/>
  <c r="I4014" i="18"/>
  <c r="C4014" i="18"/>
  <c r="K4014" i="18"/>
  <c r="J4014" i="18"/>
  <c r="I682" i="18"/>
  <c r="J682" i="18"/>
  <c r="C682" i="18"/>
  <c r="K682" i="18"/>
  <c r="D682" i="18"/>
  <c r="L682" i="18"/>
  <c r="E682" i="18"/>
  <c r="M682" i="18"/>
  <c r="F682" i="18"/>
  <c r="G682" i="18"/>
  <c r="H682" i="18"/>
  <c r="C1088" i="18"/>
  <c r="K1088" i="18"/>
  <c r="D1088" i="18"/>
  <c r="L1088" i="18"/>
  <c r="E1088" i="18"/>
  <c r="M1088" i="18"/>
  <c r="F1088" i="18"/>
  <c r="G1088" i="18"/>
  <c r="H1088" i="18"/>
  <c r="I1088" i="18"/>
  <c r="J1088" i="18"/>
  <c r="H5911" i="18"/>
  <c r="I5911" i="18"/>
  <c r="J5911" i="18"/>
  <c r="C5911" i="18"/>
  <c r="K5911" i="18"/>
  <c r="D5911" i="18"/>
  <c r="L5911" i="18"/>
  <c r="E5911" i="18"/>
  <c r="M5911" i="18"/>
  <c r="F5911" i="18"/>
  <c r="G5911" i="18"/>
  <c r="E939" i="18"/>
  <c r="M939" i="18"/>
  <c r="H939" i="18"/>
  <c r="I939" i="18"/>
  <c r="J939" i="18"/>
  <c r="D939" i="18"/>
  <c r="L939" i="18"/>
  <c r="C939" i="18"/>
  <c r="F939" i="18"/>
  <c r="G939" i="18"/>
  <c r="K939" i="18"/>
  <c r="C6077" i="18"/>
  <c r="K6077" i="18"/>
  <c r="D6077" i="18"/>
  <c r="L6077" i="18"/>
  <c r="E6077" i="18"/>
  <c r="M6077" i="18"/>
  <c r="F6077" i="18"/>
  <c r="G6077" i="18"/>
  <c r="H6077" i="18"/>
  <c r="J6077" i="18"/>
  <c r="I6077" i="18"/>
  <c r="D523" i="18"/>
  <c r="L523" i="18"/>
  <c r="E523" i="18"/>
  <c r="M523" i="18"/>
  <c r="H523" i="18"/>
  <c r="C523" i="18"/>
  <c r="F523" i="18"/>
  <c r="G523" i="18"/>
  <c r="J523" i="18"/>
  <c r="I523" i="18"/>
  <c r="K523" i="18"/>
  <c r="C1008" i="18"/>
  <c r="K1008" i="18"/>
  <c r="D1008" i="18"/>
  <c r="L1008" i="18"/>
  <c r="E1008" i="18"/>
  <c r="M1008" i="18"/>
  <c r="F1008" i="18"/>
  <c r="G1008" i="18"/>
  <c r="H1008" i="18"/>
  <c r="I1008" i="18"/>
  <c r="J1008" i="18"/>
  <c r="D4495" i="18"/>
  <c r="L4495" i="18"/>
  <c r="E4495" i="18"/>
  <c r="M4495" i="18"/>
  <c r="F4495" i="18"/>
  <c r="G4495" i="18"/>
  <c r="H4495" i="18"/>
  <c r="I4495" i="18"/>
  <c r="C4495" i="18"/>
  <c r="K4495" i="18"/>
  <c r="J4495" i="18"/>
  <c r="G5252" i="18"/>
  <c r="H5252" i="18"/>
  <c r="I5252" i="18"/>
  <c r="J5252" i="18"/>
  <c r="C5252" i="18"/>
  <c r="K5252" i="18"/>
  <c r="D5252" i="18"/>
  <c r="L5252" i="18"/>
  <c r="E5252" i="18"/>
  <c r="M5252" i="18"/>
  <c r="F5252" i="18"/>
  <c r="G2459" i="18"/>
  <c r="H2459" i="18"/>
  <c r="I2459" i="18"/>
  <c r="J2459" i="18"/>
  <c r="C2459" i="18"/>
  <c r="K2459" i="18"/>
  <c r="D2459" i="18"/>
  <c r="L2459" i="18"/>
  <c r="E2459" i="18"/>
  <c r="M2459" i="18"/>
  <c r="F2459" i="18"/>
  <c r="C6029" i="18"/>
  <c r="K6029" i="18"/>
  <c r="D6029" i="18"/>
  <c r="L6029" i="18"/>
  <c r="E6029" i="18"/>
  <c r="M6029" i="18"/>
  <c r="F6029" i="18"/>
  <c r="G6029" i="18"/>
  <c r="H6029" i="18"/>
  <c r="J6029" i="18"/>
  <c r="I6029" i="18"/>
  <c r="C6053" i="18"/>
  <c r="K6053" i="18"/>
  <c r="D6053" i="18"/>
  <c r="L6053" i="18"/>
  <c r="E6053" i="18"/>
  <c r="M6053" i="18"/>
  <c r="F6053" i="18"/>
  <c r="G6053" i="18"/>
  <c r="H6053" i="18"/>
  <c r="J6053" i="18"/>
  <c r="I6053" i="18"/>
  <c r="E5718" i="18"/>
  <c r="M5718" i="18"/>
  <c r="F5718" i="18"/>
  <c r="G5718" i="18"/>
  <c r="H5718" i="18"/>
  <c r="I5718" i="18"/>
  <c r="J5718" i="18"/>
  <c r="C5718" i="18"/>
  <c r="K5718" i="18"/>
  <c r="D5718" i="18"/>
  <c r="L5718" i="18"/>
  <c r="F1937" i="18"/>
  <c r="G1937" i="18"/>
  <c r="H1937" i="18"/>
  <c r="I1937" i="18"/>
  <c r="J1937" i="18"/>
  <c r="C1937" i="18"/>
  <c r="K1937" i="18"/>
  <c r="D1937" i="18"/>
  <c r="L1937" i="18"/>
  <c r="E1937" i="18"/>
  <c r="M1937" i="18"/>
  <c r="I5786" i="18"/>
  <c r="J5786" i="18"/>
  <c r="C5786" i="18"/>
  <c r="K5786" i="18"/>
  <c r="D5786" i="18"/>
  <c r="L5786" i="18"/>
  <c r="E5786" i="18"/>
  <c r="M5786" i="18"/>
  <c r="F5786" i="18"/>
  <c r="G5786" i="18"/>
  <c r="H5786" i="18"/>
  <c r="G6017" i="18"/>
  <c r="H6017" i="18"/>
  <c r="I6017" i="18"/>
  <c r="J6017" i="18"/>
  <c r="C6017" i="18"/>
  <c r="K6017" i="18"/>
  <c r="D6017" i="18"/>
  <c r="L6017" i="18"/>
  <c r="F6017" i="18"/>
  <c r="E6017" i="18"/>
  <c r="M6017" i="18"/>
  <c r="D4876" i="18"/>
  <c r="L4876" i="18"/>
  <c r="E4876" i="18"/>
  <c r="M4876" i="18"/>
  <c r="F4876" i="18"/>
  <c r="G4876" i="18"/>
  <c r="H4876" i="18"/>
  <c r="I4876" i="18"/>
  <c r="J4876" i="18"/>
  <c r="C4876" i="18"/>
  <c r="K4876" i="18"/>
  <c r="D177" i="18"/>
  <c r="L177" i="18"/>
  <c r="E177" i="18"/>
  <c r="M177" i="18"/>
  <c r="H177" i="18"/>
  <c r="C177" i="18"/>
  <c r="F177" i="18"/>
  <c r="J177" i="18"/>
  <c r="I177" i="18"/>
  <c r="K177" i="18"/>
  <c r="G177" i="18"/>
  <c r="C4428" i="18"/>
  <c r="K4428" i="18"/>
  <c r="D4428" i="18"/>
  <c r="L4428" i="18"/>
  <c r="E4428" i="18"/>
  <c r="M4428" i="18"/>
  <c r="F4428" i="18"/>
  <c r="G4428" i="18"/>
  <c r="H4428" i="18"/>
  <c r="J4428" i="18"/>
  <c r="I4428" i="18"/>
  <c r="I2629" i="18"/>
  <c r="J2629" i="18"/>
  <c r="C2629" i="18"/>
  <c r="K2629" i="18"/>
  <c r="D2629" i="18"/>
  <c r="L2629" i="18"/>
  <c r="E2629" i="18"/>
  <c r="M2629" i="18"/>
  <c r="F2629" i="18"/>
  <c r="G2629" i="18"/>
  <c r="H2629" i="18"/>
  <c r="G2863" i="18"/>
  <c r="H2863" i="18"/>
  <c r="I2863" i="18"/>
  <c r="J2863" i="18"/>
  <c r="C2863" i="18"/>
  <c r="K2863" i="18"/>
  <c r="D2863" i="18"/>
  <c r="L2863" i="18"/>
  <c r="E2863" i="18"/>
  <c r="M2863" i="18"/>
  <c r="F2863" i="18"/>
  <c r="E161" i="18"/>
  <c r="M161" i="18"/>
  <c r="F161" i="18"/>
  <c r="I161" i="18"/>
  <c r="K161" i="18"/>
  <c r="L161" i="18"/>
  <c r="D161" i="18"/>
  <c r="C161" i="18"/>
  <c r="H161" i="18"/>
  <c r="J161" i="18"/>
  <c r="G161" i="18"/>
  <c r="G3346" i="18"/>
  <c r="H3346" i="18"/>
  <c r="I3346" i="18"/>
  <c r="J3346" i="18"/>
  <c r="C3346" i="18"/>
  <c r="K3346" i="18"/>
  <c r="D3346" i="18"/>
  <c r="L3346" i="18"/>
  <c r="E3346" i="18"/>
  <c r="M3346" i="18"/>
  <c r="F3346" i="18"/>
  <c r="J1386" i="18"/>
  <c r="C1386" i="18"/>
  <c r="K1386" i="18"/>
  <c r="D1386" i="18"/>
  <c r="L1386" i="18"/>
  <c r="E1386" i="18"/>
  <c r="M1386" i="18"/>
  <c r="F1386" i="18"/>
  <c r="G1386" i="18"/>
  <c r="I1386" i="18"/>
  <c r="H1386" i="18"/>
  <c r="H1855" i="18"/>
  <c r="I1855" i="18"/>
  <c r="J1855" i="18"/>
  <c r="C1855" i="18"/>
  <c r="K1855" i="18"/>
  <c r="D1855" i="18"/>
  <c r="L1855" i="18"/>
  <c r="E1855" i="18"/>
  <c r="M1855" i="18"/>
  <c r="F1855" i="18"/>
  <c r="G1855" i="18"/>
  <c r="D3513" i="18"/>
  <c r="L3513" i="18"/>
  <c r="E3513" i="18"/>
  <c r="M3513" i="18"/>
  <c r="F3513" i="18"/>
  <c r="G3513" i="18"/>
  <c r="H3513" i="18"/>
  <c r="I3513" i="18"/>
  <c r="J3513" i="18"/>
  <c r="C3513" i="18"/>
  <c r="K3513" i="18"/>
  <c r="I2289" i="18"/>
  <c r="J2289" i="18"/>
  <c r="C2289" i="18"/>
  <c r="K2289" i="18"/>
  <c r="D2289" i="18"/>
  <c r="L2289" i="18"/>
  <c r="E2289" i="18"/>
  <c r="M2289" i="18"/>
  <c r="F2289" i="18"/>
  <c r="G2289" i="18"/>
  <c r="H2289" i="18"/>
  <c r="C2691" i="18"/>
  <c r="K2691" i="18"/>
  <c r="D2691" i="18"/>
  <c r="L2691" i="18"/>
  <c r="E2691" i="18"/>
  <c r="M2691" i="18"/>
  <c r="F2691" i="18"/>
  <c r="G2691" i="18"/>
  <c r="H2691" i="18"/>
  <c r="I2691" i="18"/>
  <c r="J2691" i="18"/>
  <c r="H1404" i="18"/>
  <c r="I1404" i="18"/>
  <c r="J1404" i="18"/>
  <c r="C1404" i="18"/>
  <c r="K1404" i="18"/>
  <c r="D1404" i="18"/>
  <c r="L1404" i="18"/>
  <c r="E1404" i="18"/>
  <c r="M1404" i="18"/>
  <c r="G1404" i="18"/>
  <c r="F1404" i="18"/>
  <c r="G1860" i="18"/>
  <c r="H1860" i="18"/>
  <c r="I1860" i="18"/>
  <c r="J1860" i="18"/>
  <c r="C1860" i="18"/>
  <c r="K1860" i="18"/>
  <c r="D1860" i="18"/>
  <c r="L1860" i="18"/>
  <c r="E1860" i="18"/>
  <c r="M1860" i="18"/>
  <c r="F1860" i="18"/>
  <c r="J3387" i="18"/>
  <c r="C3387" i="18"/>
  <c r="K3387" i="18"/>
  <c r="D3387" i="18"/>
  <c r="L3387" i="18"/>
  <c r="E3387" i="18"/>
  <c r="M3387" i="18"/>
  <c r="F3387" i="18"/>
  <c r="G3387" i="18"/>
  <c r="H3387" i="18"/>
  <c r="I3387" i="18"/>
  <c r="G3386" i="18"/>
  <c r="H3386" i="18"/>
  <c r="I3386" i="18"/>
  <c r="J3386" i="18"/>
  <c r="C3386" i="18"/>
  <c r="K3386" i="18"/>
  <c r="D3386" i="18"/>
  <c r="L3386" i="18"/>
  <c r="E3386" i="18"/>
  <c r="M3386" i="18"/>
  <c r="F3386" i="18"/>
  <c r="J359" i="18"/>
  <c r="C359" i="18"/>
  <c r="K359" i="18"/>
  <c r="F359" i="18"/>
  <c r="M359" i="18"/>
  <c r="G359" i="18"/>
  <c r="I359" i="18"/>
  <c r="L359" i="18"/>
  <c r="H359" i="18"/>
  <c r="E359" i="18"/>
  <c r="D359" i="18"/>
  <c r="D421" i="18"/>
  <c r="L421" i="18"/>
  <c r="E421" i="18"/>
  <c r="M421" i="18"/>
  <c r="H421" i="18"/>
  <c r="G421" i="18"/>
  <c r="C421" i="18"/>
  <c r="F421" i="18"/>
  <c r="K421" i="18"/>
  <c r="I421" i="18"/>
  <c r="J421" i="18"/>
  <c r="G3658" i="18"/>
  <c r="H3658" i="18"/>
  <c r="J3658" i="18"/>
  <c r="C3658" i="18"/>
  <c r="D3658" i="18"/>
  <c r="E3658" i="18"/>
  <c r="F3658" i="18"/>
  <c r="I3658" i="18"/>
  <c r="K3658" i="18"/>
  <c r="M3658" i="18"/>
  <c r="L3658" i="18"/>
  <c r="C1196" i="18"/>
  <c r="K1196" i="18"/>
  <c r="E1196" i="18"/>
  <c r="M1196" i="18"/>
  <c r="F1196" i="18"/>
  <c r="G1196" i="18"/>
  <c r="H1196" i="18"/>
  <c r="I1196" i="18"/>
  <c r="D1196" i="18"/>
  <c r="J1196" i="18"/>
  <c r="L1196" i="18"/>
  <c r="J1021" i="18"/>
  <c r="C1021" i="18"/>
  <c r="K1021" i="18"/>
  <c r="D1021" i="18"/>
  <c r="L1021" i="18"/>
  <c r="E1021" i="18"/>
  <c r="M1021" i="18"/>
  <c r="F1021" i="18"/>
  <c r="G1021" i="18"/>
  <c r="H1021" i="18"/>
  <c r="I1021" i="18"/>
  <c r="I5914" i="18"/>
  <c r="J5914" i="18"/>
  <c r="C5914" i="18"/>
  <c r="K5914" i="18"/>
  <c r="D5914" i="18"/>
  <c r="L5914" i="18"/>
  <c r="E5914" i="18"/>
  <c r="M5914" i="18"/>
  <c r="F5914" i="18"/>
  <c r="G5914" i="18"/>
  <c r="H5914" i="18"/>
  <c r="C2168" i="18"/>
  <c r="K2168" i="18"/>
  <c r="D2168" i="18"/>
  <c r="L2168" i="18"/>
  <c r="E2168" i="18"/>
  <c r="M2168" i="18"/>
  <c r="F2168" i="18"/>
  <c r="G2168" i="18"/>
  <c r="H2168" i="18"/>
  <c r="I2168" i="18"/>
  <c r="J2168" i="18"/>
  <c r="D4660" i="18"/>
  <c r="L4660" i="18"/>
  <c r="E4660" i="18"/>
  <c r="M4660" i="18"/>
  <c r="F4660" i="18"/>
  <c r="G4660" i="18"/>
  <c r="H4660" i="18"/>
  <c r="J4660" i="18"/>
  <c r="C4660" i="18"/>
  <c r="I4660" i="18"/>
  <c r="K4660" i="18"/>
  <c r="D936" i="18"/>
  <c r="L936" i="18"/>
  <c r="G936" i="18"/>
  <c r="H936" i="18"/>
  <c r="I936" i="18"/>
  <c r="C936" i="18"/>
  <c r="K936" i="18"/>
  <c r="E936" i="18"/>
  <c r="F936" i="18"/>
  <c r="J936" i="18"/>
  <c r="M936" i="18"/>
  <c r="E3628" i="18"/>
  <c r="M3628" i="18"/>
  <c r="F3628" i="18"/>
  <c r="G3628" i="18"/>
  <c r="H3628" i="18"/>
  <c r="I3628" i="18"/>
  <c r="J3628" i="18"/>
  <c r="C3628" i="18"/>
  <c r="D3628" i="18"/>
  <c r="L3628" i="18"/>
  <c r="K3628" i="18"/>
  <c r="E1758" i="18"/>
  <c r="M1758" i="18"/>
  <c r="F1758" i="18"/>
  <c r="G1758" i="18"/>
  <c r="H1758" i="18"/>
  <c r="J1758" i="18"/>
  <c r="C1758" i="18"/>
  <c r="K1758" i="18"/>
  <c r="L1758" i="18"/>
  <c r="D1758" i="18"/>
  <c r="I1758" i="18"/>
  <c r="H607" i="18"/>
  <c r="I607" i="18"/>
  <c r="D607" i="18"/>
  <c r="L607" i="18"/>
  <c r="J607" i="18"/>
  <c r="M607" i="18"/>
  <c r="C607" i="18"/>
  <c r="F607" i="18"/>
  <c r="G607" i="18"/>
  <c r="K607" i="18"/>
  <c r="E607" i="18"/>
  <c r="H4531" i="18"/>
  <c r="I4531" i="18"/>
  <c r="J4531" i="18"/>
  <c r="C4531" i="18"/>
  <c r="K4531" i="18"/>
  <c r="D4531" i="18"/>
  <c r="L4531" i="18"/>
  <c r="E4531" i="18"/>
  <c r="M4531" i="18"/>
  <c r="G4531" i="18"/>
  <c r="F4531" i="18"/>
  <c r="I5242" i="18"/>
  <c r="J5242" i="18"/>
  <c r="C5242" i="18"/>
  <c r="K5242" i="18"/>
  <c r="D5242" i="18"/>
  <c r="L5242" i="18"/>
  <c r="E5242" i="18"/>
  <c r="M5242" i="18"/>
  <c r="F5242" i="18"/>
  <c r="G5242" i="18"/>
  <c r="H5242" i="18"/>
  <c r="H3565" i="18"/>
  <c r="I3565" i="18"/>
  <c r="J3565" i="18"/>
  <c r="C3565" i="18"/>
  <c r="K3565" i="18"/>
  <c r="D3565" i="18"/>
  <c r="L3565" i="18"/>
  <c r="E3565" i="18"/>
  <c r="M3565" i="18"/>
  <c r="F3565" i="18"/>
  <c r="G3565" i="18"/>
  <c r="C4617" i="18"/>
  <c r="K4617" i="18"/>
  <c r="D4617" i="18"/>
  <c r="L4617" i="18"/>
  <c r="E4617" i="18"/>
  <c r="M4617" i="18"/>
  <c r="F4617" i="18"/>
  <c r="G4617" i="18"/>
  <c r="I4617" i="18"/>
  <c r="H4617" i="18"/>
  <c r="J4617" i="18"/>
  <c r="G1004" i="18"/>
  <c r="H1004" i="18"/>
  <c r="I1004" i="18"/>
  <c r="J1004" i="18"/>
  <c r="C1004" i="18"/>
  <c r="K1004" i="18"/>
  <c r="D1004" i="18"/>
  <c r="L1004" i="18"/>
  <c r="E1004" i="18"/>
  <c r="M1004" i="18"/>
  <c r="F1004" i="18"/>
  <c r="J5938" i="18"/>
  <c r="C5938" i="18"/>
  <c r="K5938" i="18"/>
  <c r="D5938" i="18"/>
  <c r="L5938" i="18"/>
  <c r="E5938" i="18"/>
  <c r="M5938" i="18"/>
  <c r="F5938" i="18"/>
  <c r="G5938" i="18"/>
  <c r="I5938" i="18"/>
  <c r="H5938" i="18"/>
  <c r="C370" i="18"/>
  <c r="K370" i="18"/>
  <c r="D370" i="18"/>
  <c r="L370" i="18"/>
  <c r="G370" i="18"/>
  <c r="J370" i="18"/>
  <c r="M370" i="18"/>
  <c r="E370" i="18"/>
  <c r="I370" i="18"/>
  <c r="F370" i="18"/>
  <c r="H370" i="18"/>
  <c r="F537" i="18"/>
  <c r="G537" i="18"/>
  <c r="J537" i="18"/>
  <c r="K537" i="18"/>
  <c r="M537" i="18"/>
  <c r="C537" i="18"/>
  <c r="D537" i="18"/>
  <c r="H537" i="18"/>
  <c r="E537" i="18"/>
  <c r="I537" i="18"/>
  <c r="L537" i="18"/>
  <c r="D4215" i="18"/>
  <c r="L4215" i="18"/>
  <c r="E4215" i="18"/>
  <c r="M4215" i="18"/>
  <c r="F4215" i="18"/>
  <c r="G4215" i="18"/>
  <c r="H4215" i="18"/>
  <c r="I4215" i="18"/>
  <c r="C4215" i="18"/>
  <c r="K4215" i="18"/>
  <c r="J4215" i="18"/>
  <c r="D3250" i="18"/>
  <c r="L3250" i="18"/>
  <c r="E3250" i="18"/>
  <c r="M3250" i="18"/>
  <c r="F3250" i="18"/>
  <c r="G3250" i="18"/>
  <c r="H3250" i="18"/>
  <c r="I3250" i="18"/>
  <c r="C3250" i="18"/>
  <c r="J3250" i="18"/>
  <c r="K3250" i="18"/>
  <c r="D1207" i="18"/>
  <c r="L1207" i="18"/>
  <c r="F1207" i="18"/>
  <c r="G1207" i="18"/>
  <c r="H1207" i="18"/>
  <c r="I1207" i="18"/>
  <c r="J1207" i="18"/>
  <c r="E1207" i="18"/>
  <c r="K1207" i="18"/>
  <c r="M1207" i="18"/>
  <c r="C1207" i="18"/>
  <c r="G857" i="18"/>
  <c r="J857" i="18"/>
  <c r="C857" i="18"/>
  <c r="K857" i="18"/>
  <c r="D857" i="18"/>
  <c r="L857" i="18"/>
  <c r="F857" i="18"/>
  <c r="E857" i="18"/>
  <c r="H857" i="18"/>
  <c r="I857" i="18"/>
  <c r="M857" i="18"/>
  <c r="C741" i="18"/>
  <c r="K741" i="18"/>
  <c r="F741" i="18"/>
  <c r="G741" i="18"/>
  <c r="H741" i="18"/>
  <c r="J741" i="18"/>
  <c r="E741" i="18"/>
  <c r="I741" i="18"/>
  <c r="L741" i="18"/>
  <c r="D741" i="18"/>
  <c r="M741" i="18"/>
  <c r="F2804" i="18"/>
  <c r="G2804" i="18"/>
  <c r="H2804" i="18"/>
  <c r="I2804" i="18"/>
  <c r="J2804" i="18"/>
  <c r="C2804" i="18"/>
  <c r="K2804" i="18"/>
  <c r="D2804" i="18"/>
  <c r="L2804" i="18"/>
  <c r="E2804" i="18"/>
  <c r="M2804" i="18"/>
  <c r="F4618" i="18"/>
  <c r="G4618" i="18"/>
  <c r="H4618" i="18"/>
  <c r="I4618" i="18"/>
  <c r="J4618" i="18"/>
  <c r="D4618" i="18"/>
  <c r="L4618" i="18"/>
  <c r="C4618" i="18"/>
  <c r="E4618" i="18"/>
  <c r="K4618" i="18"/>
  <c r="M4618" i="18"/>
  <c r="E3681" i="18"/>
  <c r="M3681" i="18"/>
  <c r="F3681" i="18"/>
  <c r="G3681" i="18"/>
  <c r="H3681" i="18"/>
  <c r="I3681" i="18"/>
  <c r="J3681" i="18"/>
  <c r="D3681" i="18"/>
  <c r="L3681" i="18"/>
  <c r="K3681" i="18"/>
  <c r="C3681" i="18"/>
  <c r="C362" i="18"/>
  <c r="K362" i="18"/>
  <c r="D362" i="18"/>
  <c r="L362" i="18"/>
  <c r="G362" i="18"/>
  <c r="M362" i="18"/>
  <c r="F362" i="18"/>
  <c r="J362" i="18"/>
  <c r="E362" i="18"/>
  <c r="H362" i="18"/>
  <c r="I362" i="18"/>
  <c r="H3509" i="18"/>
  <c r="I3509" i="18"/>
  <c r="J3509" i="18"/>
  <c r="C3509" i="18"/>
  <c r="K3509" i="18"/>
  <c r="D3509" i="18"/>
  <c r="L3509" i="18"/>
  <c r="E3509" i="18"/>
  <c r="M3509" i="18"/>
  <c r="F3509" i="18"/>
  <c r="G3509" i="18"/>
  <c r="F2017" i="18"/>
  <c r="G2017" i="18"/>
  <c r="H2017" i="18"/>
  <c r="I2017" i="18"/>
  <c r="J2017" i="18"/>
  <c r="C2017" i="18"/>
  <c r="K2017" i="18"/>
  <c r="D2017" i="18"/>
  <c r="L2017" i="18"/>
  <c r="E2017" i="18"/>
  <c r="M2017" i="18"/>
  <c r="G3139" i="18"/>
  <c r="H3139" i="18"/>
  <c r="I3139" i="18"/>
  <c r="J3139" i="18"/>
  <c r="C3139" i="18"/>
  <c r="K3139" i="18"/>
  <c r="D3139" i="18"/>
  <c r="L3139" i="18"/>
  <c r="E3139" i="18"/>
  <c r="M3139" i="18"/>
  <c r="F3139" i="18"/>
  <c r="D5851" i="18"/>
  <c r="L5851" i="18"/>
  <c r="E5851" i="18"/>
  <c r="M5851" i="18"/>
  <c r="F5851" i="18"/>
  <c r="G5851" i="18"/>
  <c r="H5851" i="18"/>
  <c r="I5851" i="18"/>
  <c r="J5851" i="18"/>
  <c r="K5851" i="18"/>
  <c r="C5851" i="18"/>
  <c r="E3953" i="18"/>
  <c r="M3953" i="18"/>
  <c r="F3953" i="18"/>
  <c r="G3953" i="18"/>
  <c r="H3953" i="18"/>
  <c r="I3953" i="18"/>
  <c r="J3953" i="18"/>
  <c r="D3953" i="18"/>
  <c r="L3953" i="18"/>
  <c r="C3953" i="18"/>
  <c r="K3953" i="18"/>
  <c r="C4641" i="18"/>
  <c r="K4641" i="18"/>
  <c r="D4641" i="18"/>
  <c r="L4641" i="18"/>
  <c r="E4641" i="18"/>
  <c r="M4641" i="18"/>
  <c r="F4641" i="18"/>
  <c r="G4641" i="18"/>
  <c r="I4641" i="18"/>
  <c r="H4641" i="18"/>
  <c r="J4641" i="18"/>
  <c r="E4807" i="18"/>
  <c r="M4807" i="18"/>
  <c r="F4807" i="18"/>
  <c r="G4807" i="18"/>
  <c r="H4807" i="18"/>
  <c r="I4807" i="18"/>
  <c r="J4807" i="18"/>
  <c r="C4807" i="18"/>
  <c r="K4807" i="18"/>
  <c r="D4807" i="18"/>
  <c r="L4807" i="18"/>
  <c r="I6031" i="18"/>
  <c r="J6031" i="18"/>
  <c r="C6031" i="18"/>
  <c r="K6031" i="18"/>
  <c r="D6031" i="18"/>
  <c r="L6031" i="18"/>
  <c r="E6031" i="18"/>
  <c r="M6031" i="18"/>
  <c r="F6031" i="18"/>
  <c r="H6031" i="18"/>
  <c r="G6031" i="18"/>
  <c r="G921" i="18"/>
  <c r="J921" i="18"/>
  <c r="C921" i="18"/>
  <c r="K921" i="18"/>
  <c r="D921" i="18"/>
  <c r="L921" i="18"/>
  <c r="F921" i="18"/>
  <c r="E921" i="18"/>
  <c r="H921" i="18"/>
  <c r="I921" i="18"/>
  <c r="M921" i="18"/>
  <c r="H5855" i="18"/>
  <c r="I5855" i="18"/>
  <c r="J5855" i="18"/>
  <c r="C5855" i="18"/>
  <c r="K5855" i="18"/>
  <c r="D5855" i="18"/>
  <c r="L5855" i="18"/>
  <c r="E5855" i="18"/>
  <c r="M5855" i="18"/>
  <c r="F5855" i="18"/>
  <c r="G5855" i="18"/>
  <c r="F4986" i="18"/>
  <c r="G4986" i="18"/>
  <c r="H4986" i="18"/>
  <c r="I4986" i="18"/>
  <c r="J4986" i="18"/>
  <c r="C4986" i="18"/>
  <c r="K4986" i="18"/>
  <c r="D4986" i="18"/>
  <c r="L4986" i="18"/>
  <c r="M4986" i="18"/>
  <c r="E4986" i="18"/>
  <c r="H2510" i="18"/>
  <c r="I2510" i="18"/>
  <c r="J2510" i="18"/>
  <c r="C2510" i="18"/>
  <c r="K2510" i="18"/>
  <c r="D2510" i="18"/>
  <c r="L2510" i="18"/>
  <c r="E2510" i="18"/>
  <c r="M2510" i="18"/>
  <c r="F2510" i="18"/>
  <c r="G2510" i="18"/>
  <c r="H2270" i="18"/>
  <c r="I2270" i="18"/>
  <c r="J2270" i="18"/>
  <c r="C2270" i="18"/>
  <c r="K2270" i="18"/>
  <c r="D2270" i="18"/>
  <c r="L2270" i="18"/>
  <c r="E2270" i="18"/>
  <c r="M2270" i="18"/>
  <c r="F2270" i="18"/>
  <c r="G2270" i="18"/>
  <c r="F1025" i="18"/>
  <c r="G1025" i="18"/>
  <c r="H1025" i="18"/>
  <c r="I1025" i="18"/>
  <c r="J1025" i="18"/>
  <c r="C1025" i="18"/>
  <c r="K1025" i="18"/>
  <c r="D1025" i="18"/>
  <c r="L1025" i="18"/>
  <c r="E1025" i="18"/>
  <c r="M1025" i="18"/>
  <c r="I2050" i="18"/>
  <c r="J2050" i="18"/>
  <c r="C2050" i="18"/>
  <c r="K2050" i="18"/>
  <c r="D2050" i="18"/>
  <c r="L2050" i="18"/>
  <c r="E2050" i="18"/>
  <c r="M2050" i="18"/>
  <c r="F2050" i="18"/>
  <c r="G2050" i="18"/>
  <c r="H2050" i="18"/>
  <c r="E32" i="18"/>
  <c r="M32" i="18"/>
  <c r="F32" i="18"/>
  <c r="I32" i="18"/>
  <c r="C32" i="18"/>
  <c r="H32" i="18"/>
  <c r="D32" i="18"/>
  <c r="G32" i="18"/>
  <c r="L32" i="18"/>
  <c r="J32" i="18"/>
  <c r="K32" i="18"/>
  <c r="E731" i="18"/>
  <c r="M731" i="18"/>
  <c r="H731" i="18"/>
  <c r="I731" i="18"/>
  <c r="J731" i="18"/>
  <c r="D731" i="18"/>
  <c r="L731" i="18"/>
  <c r="C731" i="18"/>
  <c r="F731" i="18"/>
  <c r="G731" i="18"/>
  <c r="K731" i="18"/>
  <c r="G1732" i="18"/>
  <c r="H1732" i="18"/>
  <c r="I1732" i="18"/>
  <c r="J1732" i="18"/>
  <c r="C1732" i="18"/>
  <c r="K1732" i="18"/>
  <c r="D1732" i="18"/>
  <c r="L1732" i="18"/>
  <c r="E1732" i="18"/>
  <c r="M1732" i="18"/>
  <c r="F1732" i="18"/>
  <c r="G1796" i="18"/>
  <c r="H1796" i="18"/>
  <c r="I1796" i="18"/>
  <c r="J1796" i="18"/>
  <c r="D1796" i="18"/>
  <c r="L1796" i="18"/>
  <c r="E1796" i="18"/>
  <c r="M1796" i="18"/>
  <c r="C1796" i="18"/>
  <c r="F1796" i="18"/>
  <c r="K1796" i="18"/>
  <c r="F2544" i="18"/>
  <c r="G2544" i="18"/>
  <c r="H2544" i="18"/>
  <c r="I2544" i="18"/>
  <c r="J2544" i="18"/>
  <c r="C2544" i="18"/>
  <c r="K2544" i="18"/>
  <c r="D2544" i="18"/>
  <c r="L2544" i="18"/>
  <c r="E2544" i="18"/>
  <c r="M2544" i="18"/>
  <c r="G2164" i="18"/>
  <c r="H2164" i="18"/>
  <c r="I2164" i="18"/>
  <c r="J2164" i="18"/>
  <c r="C2164" i="18"/>
  <c r="K2164" i="18"/>
  <c r="D2164" i="18"/>
  <c r="L2164" i="18"/>
  <c r="E2164" i="18"/>
  <c r="M2164" i="18"/>
  <c r="F2164" i="18"/>
  <c r="F2668" i="18"/>
  <c r="G2668" i="18"/>
  <c r="H2668" i="18"/>
  <c r="I2668" i="18"/>
  <c r="J2668" i="18"/>
  <c r="C2668" i="18"/>
  <c r="K2668" i="18"/>
  <c r="D2668" i="18"/>
  <c r="L2668" i="18"/>
  <c r="E2668" i="18"/>
  <c r="M2668" i="18"/>
  <c r="D413" i="18"/>
  <c r="L413" i="18"/>
  <c r="E413" i="18"/>
  <c r="M413" i="18"/>
  <c r="H413" i="18"/>
  <c r="C413" i="18"/>
  <c r="I413" i="18"/>
  <c r="F413" i="18"/>
  <c r="G413" i="18"/>
  <c r="J413" i="18"/>
  <c r="K413" i="18"/>
  <c r="I879" i="18"/>
  <c r="D879" i="18"/>
  <c r="L879" i="18"/>
  <c r="E879" i="18"/>
  <c r="M879" i="18"/>
  <c r="F879" i="18"/>
  <c r="H879" i="18"/>
  <c r="C879" i="18"/>
  <c r="G879" i="18"/>
  <c r="J879" i="18"/>
  <c r="K879" i="18"/>
  <c r="C1212" i="18"/>
  <c r="K1212" i="18"/>
  <c r="E1212" i="18"/>
  <c r="M1212" i="18"/>
  <c r="F1212" i="18"/>
  <c r="G1212" i="18"/>
  <c r="H1212" i="18"/>
  <c r="I1212" i="18"/>
  <c r="D1212" i="18"/>
  <c r="J1212" i="18"/>
  <c r="L1212" i="18"/>
  <c r="D1159" i="18"/>
  <c r="L1159" i="18"/>
  <c r="F1159" i="18"/>
  <c r="G1159" i="18"/>
  <c r="H1159" i="18"/>
  <c r="I1159" i="18"/>
  <c r="J1159" i="18"/>
  <c r="C1159" i="18"/>
  <c r="E1159" i="18"/>
  <c r="K1159" i="18"/>
  <c r="M1159" i="18"/>
  <c r="I1954" i="18"/>
  <c r="J1954" i="18"/>
  <c r="C1954" i="18"/>
  <c r="K1954" i="18"/>
  <c r="D1954" i="18"/>
  <c r="L1954" i="18"/>
  <c r="E1954" i="18"/>
  <c r="M1954" i="18"/>
  <c r="F1954" i="18"/>
  <c r="G1954" i="18"/>
  <c r="H1954" i="18"/>
  <c r="E451" i="18"/>
  <c r="M451" i="18"/>
  <c r="F451" i="18"/>
  <c r="I451" i="18"/>
  <c r="K451" i="18"/>
  <c r="L451" i="18"/>
  <c r="D451" i="18"/>
  <c r="C451" i="18"/>
  <c r="G451" i="18"/>
  <c r="H451" i="18"/>
  <c r="J451" i="18"/>
  <c r="I554" i="18"/>
  <c r="J554" i="18"/>
  <c r="E554" i="18"/>
  <c r="M554" i="18"/>
  <c r="G554" i="18"/>
  <c r="K554" i="18"/>
  <c r="L554" i="18"/>
  <c r="D554" i="18"/>
  <c r="C554" i="18"/>
  <c r="F554" i="18"/>
  <c r="H554" i="18"/>
  <c r="C147" i="18"/>
  <c r="K147" i="18"/>
  <c r="D147" i="18"/>
  <c r="L147" i="18"/>
  <c r="G147" i="18"/>
  <c r="J147" i="18"/>
  <c r="E147" i="18"/>
  <c r="H147" i="18"/>
  <c r="I147" i="18"/>
  <c r="F147" i="18"/>
  <c r="M147" i="18"/>
  <c r="H5895" i="18"/>
  <c r="I5895" i="18"/>
  <c r="J5895" i="18"/>
  <c r="C5895" i="18"/>
  <c r="K5895" i="18"/>
  <c r="D5895" i="18"/>
  <c r="L5895" i="18"/>
  <c r="E5895" i="18"/>
  <c r="M5895" i="18"/>
  <c r="G5895" i="18"/>
  <c r="F5895" i="18"/>
  <c r="H4163" i="18"/>
  <c r="I4163" i="18"/>
  <c r="J4163" i="18"/>
  <c r="C4163" i="18"/>
  <c r="K4163" i="18"/>
  <c r="D4163" i="18"/>
  <c r="L4163" i="18"/>
  <c r="E4163" i="18"/>
  <c r="M4163" i="18"/>
  <c r="G4163" i="18"/>
  <c r="F4163" i="18"/>
  <c r="F633" i="18"/>
  <c r="G633" i="18"/>
  <c r="J633" i="18"/>
  <c r="D633" i="18"/>
  <c r="H633" i="18"/>
  <c r="I633" i="18"/>
  <c r="K633" i="18"/>
  <c r="M633" i="18"/>
  <c r="L633" i="18"/>
  <c r="C633" i="18"/>
  <c r="E633" i="18"/>
  <c r="E4615" i="18"/>
  <c r="M4615" i="18"/>
  <c r="F4615" i="18"/>
  <c r="G4615" i="18"/>
  <c r="H4615" i="18"/>
  <c r="I4615" i="18"/>
  <c r="C4615" i="18"/>
  <c r="K4615" i="18"/>
  <c r="D4615" i="18"/>
  <c r="J4615" i="18"/>
  <c r="L4615" i="18"/>
  <c r="J5485" i="18"/>
  <c r="C5485" i="18"/>
  <c r="K5485" i="18"/>
  <c r="D5485" i="18"/>
  <c r="L5485" i="18"/>
  <c r="E5485" i="18"/>
  <c r="M5485" i="18"/>
  <c r="F5485" i="18"/>
  <c r="G5485" i="18"/>
  <c r="H5485" i="18"/>
  <c r="I5485" i="18"/>
  <c r="E4919" i="18"/>
  <c r="M4919" i="18"/>
  <c r="F4919" i="18"/>
  <c r="G4919" i="18"/>
  <c r="H4919" i="18"/>
  <c r="I4919" i="18"/>
  <c r="J4919" i="18"/>
  <c r="C4919" i="18"/>
  <c r="K4919" i="18"/>
  <c r="D4919" i="18"/>
  <c r="L4919" i="18"/>
  <c r="F4077" i="18"/>
  <c r="G4077" i="18"/>
  <c r="H4077" i="18"/>
  <c r="I4077" i="18"/>
  <c r="J4077" i="18"/>
  <c r="C4077" i="18"/>
  <c r="K4077" i="18"/>
  <c r="E4077" i="18"/>
  <c r="M4077" i="18"/>
  <c r="D4077" i="18"/>
  <c r="L4077" i="18"/>
  <c r="G1256" i="18"/>
  <c r="I1256" i="18"/>
  <c r="J1256" i="18"/>
  <c r="C1256" i="18"/>
  <c r="K1256" i="18"/>
  <c r="D1256" i="18"/>
  <c r="L1256" i="18"/>
  <c r="E1256" i="18"/>
  <c r="F1256" i="18"/>
  <c r="H1256" i="18"/>
  <c r="M1256" i="18"/>
  <c r="E5574" i="18"/>
  <c r="M5574" i="18"/>
  <c r="F5574" i="18"/>
  <c r="G5574" i="18"/>
  <c r="H5574" i="18"/>
  <c r="I5574" i="18"/>
  <c r="J5574" i="18"/>
  <c r="C5574" i="18"/>
  <c r="K5574" i="18"/>
  <c r="L5574" i="18"/>
  <c r="D5574" i="18"/>
  <c r="G873" i="18"/>
  <c r="J873" i="18"/>
  <c r="C873" i="18"/>
  <c r="K873" i="18"/>
  <c r="D873" i="18"/>
  <c r="L873" i="18"/>
  <c r="F873" i="18"/>
  <c r="H873" i="18"/>
  <c r="I873" i="18"/>
  <c r="M873" i="18"/>
  <c r="E873" i="18"/>
  <c r="I165" i="18"/>
  <c r="E165" i="18"/>
  <c r="M165" i="18"/>
  <c r="L165" i="18"/>
  <c r="C165" i="18"/>
  <c r="G165" i="18"/>
  <c r="K165" i="18"/>
  <c r="D165" i="18"/>
  <c r="J165" i="18"/>
  <c r="F165" i="18"/>
  <c r="H165" i="18"/>
  <c r="E3356" i="18"/>
  <c r="M3356" i="18"/>
  <c r="F3356" i="18"/>
  <c r="G3356" i="18"/>
  <c r="H3356" i="18"/>
  <c r="I3356" i="18"/>
  <c r="J3356" i="18"/>
  <c r="C3356" i="18"/>
  <c r="K3356" i="18"/>
  <c r="D3356" i="18"/>
  <c r="L3356" i="18"/>
  <c r="D2107" i="18"/>
  <c r="L2107" i="18"/>
  <c r="E2107" i="18"/>
  <c r="M2107" i="18"/>
  <c r="F2107" i="18"/>
  <c r="G2107" i="18"/>
  <c r="H2107" i="18"/>
  <c r="I2107" i="18"/>
  <c r="J2107" i="18"/>
  <c r="C2107" i="18"/>
  <c r="K2107" i="18"/>
  <c r="D405" i="18"/>
  <c r="L405" i="18"/>
  <c r="E405" i="18"/>
  <c r="M405" i="18"/>
  <c r="H405" i="18"/>
  <c r="C405" i="18"/>
  <c r="F405" i="18"/>
  <c r="J405" i="18"/>
  <c r="G405" i="18"/>
  <c r="I405" i="18"/>
  <c r="K405" i="18"/>
  <c r="F4157" i="18"/>
  <c r="G4157" i="18"/>
  <c r="H4157" i="18"/>
  <c r="I4157" i="18"/>
  <c r="J4157" i="18"/>
  <c r="C4157" i="18"/>
  <c r="K4157" i="18"/>
  <c r="E4157" i="18"/>
  <c r="M4157" i="18"/>
  <c r="L4157" i="18"/>
  <c r="D4157" i="18"/>
  <c r="I4987" i="18"/>
  <c r="J4987" i="18"/>
  <c r="C4987" i="18"/>
  <c r="K4987" i="18"/>
  <c r="D4987" i="18"/>
  <c r="L4987" i="18"/>
  <c r="E4987" i="18"/>
  <c r="M4987" i="18"/>
  <c r="F4987" i="18"/>
  <c r="G4987" i="18"/>
  <c r="H4987" i="18"/>
  <c r="G5029" i="18"/>
  <c r="H5029" i="18"/>
  <c r="I5029" i="18"/>
  <c r="J5029" i="18"/>
  <c r="C5029" i="18"/>
  <c r="K5029" i="18"/>
  <c r="D5029" i="18"/>
  <c r="L5029" i="18"/>
  <c r="E5029" i="18"/>
  <c r="M5029" i="18"/>
  <c r="F5029" i="18"/>
  <c r="G5732" i="18"/>
  <c r="H5732" i="18"/>
  <c r="I5732" i="18"/>
  <c r="J5732" i="18"/>
  <c r="C5732" i="18"/>
  <c r="K5732" i="18"/>
  <c r="D5732" i="18"/>
  <c r="L5732" i="18"/>
  <c r="E5732" i="18"/>
  <c r="M5732" i="18"/>
  <c r="F5732" i="18"/>
  <c r="C4609" i="18"/>
  <c r="K4609" i="18"/>
  <c r="D4609" i="18"/>
  <c r="L4609" i="18"/>
  <c r="E4609" i="18"/>
  <c r="M4609" i="18"/>
  <c r="F4609" i="18"/>
  <c r="G4609" i="18"/>
  <c r="I4609" i="18"/>
  <c r="H4609" i="18"/>
  <c r="J4609" i="18"/>
  <c r="F3615" i="18"/>
  <c r="G3615" i="18"/>
  <c r="H3615" i="18"/>
  <c r="I3615" i="18"/>
  <c r="J3615" i="18"/>
  <c r="C3615" i="18"/>
  <c r="K3615" i="18"/>
  <c r="D3615" i="18"/>
  <c r="E3615" i="18"/>
  <c r="L3615" i="18"/>
  <c r="M3615" i="18"/>
  <c r="I2441" i="18"/>
  <c r="J2441" i="18"/>
  <c r="C2441" i="18"/>
  <c r="K2441" i="18"/>
  <c r="D2441" i="18"/>
  <c r="L2441" i="18"/>
  <c r="E2441" i="18"/>
  <c r="M2441" i="18"/>
  <c r="F2441" i="18"/>
  <c r="G2441" i="18"/>
  <c r="H2441" i="18"/>
  <c r="G167" i="18"/>
  <c r="C167" i="18"/>
  <c r="K167" i="18"/>
  <c r="H167" i="18"/>
  <c r="I167" i="18"/>
  <c r="M167" i="18"/>
  <c r="D167" i="18"/>
  <c r="E167" i="18"/>
  <c r="L167" i="18"/>
  <c r="F167" i="18"/>
  <c r="J167" i="18"/>
  <c r="E2929" i="18"/>
  <c r="M2929" i="18"/>
  <c r="G2929" i="18"/>
  <c r="H2929" i="18"/>
  <c r="I2929" i="18"/>
  <c r="J2929" i="18"/>
  <c r="F2929" i="18"/>
  <c r="K2929" i="18"/>
  <c r="L2929" i="18"/>
  <c r="C2929" i="18"/>
  <c r="D2929" i="18"/>
  <c r="E915" i="18"/>
  <c r="M915" i="18"/>
  <c r="H915" i="18"/>
  <c r="I915" i="18"/>
  <c r="J915" i="18"/>
  <c r="D915" i="18"/>
  <c r="L915" i="18"/>
  <c r="C915" i="18"/>
  <c r="F915" i="18"/>
  <c r="G915" i="18"/>
  <c r="K915" i="18"/>
  <c r="H460" i="18"/>
  <c r="I460" i="18"/>
  <c r="D460" i="18"/>
  <c r="L460" i="18"/>
  <c r="J460" i="18"/>
  <c r="K460" i="18"/>
  <c r="C460" i="18"/>
  <c r="E460" i="18"/>
  <c r="F460" i="18"/>
  <c r="G460" i="18"/>
  <c r="M460" i="18"/>
  <c r="G1788" i="18"/>
  <c r="H1788" i="18"/>
  <c r="I1788" i="18"/>
  <c r="J1788" i="18"/>
  <c r="D1788" i="18"/>
  <c r="L1788" i="18"/>
  <c r="E1788" i="18"/>
  <c r="M1788" i="18"/>
  <c r="F1788" i="18"/>
  <c r="K1788" i="18"/>
  <c r="C1788" i="18"/>
  <c r="H2922" i="18"/>
  <c r="J2922" i="18"/>
  <c r="C2922" i="18"/>
  <c r="K2922" i="18"/>
  <c r="D2922" i="18"/>
  <c r="L2922" i="18"/>
  <c r="E2922" i="18"/>
  <c r="M2922" i="18"/>
  <c r="F2922" i="18"/>
  <c r="G2922" i="18"/>
  <c r="I2922" i="18"/>
  <c r="D1151" i="18"/>
  <c r="L1151" i="18"/>
  <c r="F1151" i="18"/>
  <c r="G1151" i="18"/>
  <c r="H1151" i="18"/>
  <c r="I1151" i="18"/>
  <c r="J1151" i="18"/>
  <c r="C1151" i="18"/>
  <c r="E1151" i="18"/>
  <c r="K1151" i="18"/>
  <c r="M1151" i="18"/>
  <c r="D5827" i="18"/>
  <c r="L5827" i="18"/>
  <c r="E5827" i="18"/>
  <c r="M5827" i="18"/>
  <c r="F5827" i="18"/>
  <c r="G5827" i="18"/>
  <c r="H5827" i="18"/>
  <c r="I5827" i="18"/>
  <c r="J5827" i="18"/>
  <c r="C5827" i="18"/>
  <c r="K5827" i="18"/>
  <c r="F2916" i="18"/>
  <c r="H2916" i="18"/>
  <c r="I2916" i="18"/>
  <c r="J2916" i="18"/>
  <c r="C2916" i="18"/>
  <c r="K2916" i="18"/>
  <c r="E2916" i="18"/>
  <c r="G2916" i="18"/>
  <c r="L2916" i="18"/>
  <c r="M2916" i="18"/>
  <c r="D2916" i="18"/>
  <c r="I232" i="18"/>
  <c r="J232" i="18"/>
  <c r="E232" i="18"/>
  <c r="M232" i="18"/>
  <c r="G232" i="18"/>
  <c r="H232" i="18"/>
  <c r="C232" i="18"/>
  <c r="D232" i="18"/>
  <c r="K232" i="18"/>
  <c r="F232" i="18"/>
  <c r="L232" i="18"/>
  <c r="G3251" i="18"/>
  <c r="H3251" i="18"/>
  <c r="I3251" i="18"/>
  <c r="J3251" i="18"/>
  <c r="C3251" i="18"/>
  <c r="K3251" i="18"/>
  <c r="D3251" i="18"/>
  <c r="L3251" i="18"/>
  <c r="M3251" i="18"/>
  <c r="E3251" i="18"/>
  <c r="F3251" i="18"/>
  <c r="J5349" i="18"/>
  <c r="C5349" i="18"/>
  <c r="K5349" i="18"/>
  <c r="D5349" i="18"/>
  <c r="L5349" i="18"/>
  <c r="E5349" i="18"/>
  <c r="M5349" i="18"/>
  <c r="F5349" i="18"/>
  <c r="G5349" i="18"/>
  <c r="H5349" i="18"/>
  <c r="I5349" i="18"/>
  <c r="F2073" i="18"/>
  <c r="G2073" i="18"/>
  <c r="H2073" i="18"/>
  <c r="I2073" i="18"/>
  <c r="J2073" i="18"/>
  <c r="C2073" i="18"/>
  <c r="K2073" i="18"/>
  <c r="D2073" i="18"/>
  <c r="L2073" i="18"/>
  <c r="M2073" i="18"/>
  <c r="E2073" i="18"/>
  <c r="G202" i="18"/>
  <c r="H202" i="18"/>
  <c r="C202" i="18"/>
  <c r="K202" i="18"/>
  <c r="M202" i="18"/>
  <c r="E202" i="18"/>
  <c r="F202" i="18"/>
  <c r="D202" i="18"/>
  <c r="I202" i="18"/>
  <c r="J202" i="18"/>
  <c r="L202" i="18"/>
  <c r="F2692" i="18"/>
  <c r="G2692" i="18"/>
  <c r="H2692" i="18"/>
  <c r="I2692" i="18"/>
  <c r="J2692" i="18"/>
  <c r="C2692" i="18"/>
  <c r="K2692" i="18"/>
  <c r="D2692" i="18"/>
  <c r="L2692" i="18"/>
  <c r="E2692" i="18"/>
  <c r="M2692" i="18"/>
  <c r="G250" i="18"/>
  <c r="H250" i="18"/>
  <c r="C250" i="18"/>
  <c r="K250" i="18"/>
  <c r="D250" i="18"/>
  <c r="E250" i="18"/>
  <c r="J250" i="18"/>
  <c r="F250" i="18"/>
  <c r="L250" i="18"/>
  <c r="M250" i="18"/>
  <c r="I250" i="18"/>
  <c r="G785" i="18"/>
  <c r="J785" i="18"/>
  <c r="C785" i="18"/>
  <c r="K785" i="18"/>
  <c r="D785" i="18"/>
  <c r="L785" i="18"/>
  <c r="F785" i="18"/>
  <c r="I785" i="18"/>
  <c r="M785" i="18"/>
  <c r="E785" i="18"/>
  <c r="H785" i="18"/>
  <c r="H5415" i="18"/>
  <c r="I5415" i="18"/>
  <c r="J5415" i="18"/>
  <c r="C5415" i="18"/>
  <c r="K5415" i="18"/>
  <c r="D5415" i="18"/>
  <c r="L5415" i="18"/>
  <c r="E5415" i="18"/>
  <c r="M5415" i="18"/>
  <c r="F5415" i="18"/>
  <c r="G5415" i="18"/>
  <c r="E4226" i="18"/>
  <c r="M4226" i="18"/>
  <c r="F4226" i="18"/>
  <c r="G4226" i="18"/>
  <c r="H4226" i="18"/>
  <c r="I4226" i="18"/>
  <c r="J4226" i="18"/>
  <c r="D4226" i="18"/>
  <c r="L4226" i="18"/>
  <c r="K4226" i="18"/>
  <c r="C4226" i="18"/>
  <c r="G1020" i="18"/>
  <c r="H1020" i="18"/>
  <c r="I1020" i="18"/>
  <c r="J1020" i="18"/>
  <c r="C1020" i="18"/>
  <c r="K1020" i="18"/>
  <c r="D1020" i="18"/>
  <c r="L1020" i="18"/>
  <c r="E1020" i="18"/>
  <c r="M1020" i="18"/>
  <c r="F1020" i="18"/>
  <c r="H1267" i="18"/>
  <c r="J1267" i="18"/>
  <c r="C1267" i="18"/>
  <c r="K1267" i="18"/>
  <c r="D1267" i="18"/>
  <c r="L1267" i="18"/>
  <c r="E1267" i="18"/>
  <c r="M1267" i="18"/>
  <c r="I1267" i="18"/>
  <c r="G1267" i="18"/>
  <c r="F1267" i="18"/>
  <c r="H1275" i="18"/>
  <c r="J1275" i="18"/>
  <c r="C1275" i="18"/>
  <c r="K1275" i="18"/>
  <c r="D1275" i="18"/>
  <c r="L1275" i="18"/>
  <c r="E1275" i="18"/>
  <c r="M1275" i="18"/>
  <c r="F1275" i="18"/>
  <c r="I1275" i="18"/>
  <c r="G1275" i="18"/>
  <c r="E1331" i="18"/>
  <c r="M1331" i="18"/>
  <c r="F1331" i="18"/>
  <c r="G1331" i="18"/>
  <c r="H1331" i="18"/>
  <c r="I1331" i="18"/>
  <c r="J1331" i="18"/>
  <c r="D1331" i="18"/>
  <c r="L1331" i="18"/>
  <c r="C1331" i="18"/>
  <c r="K1331" i="18"/>
  <c r="E1571" i="18"/>
  <c r="M1571" i="18"/>
  <c r="F1571" i="18"/>
  <c r="G1571" i="18"/>
  <c r="H1571" i="18"/>
  <c r="I1571" i="18"/>
  <c r="J1571" i="18"/>
  <c r="C1571" i="18"/>
  <c r="K1571" i="18"/>
  <c r="D1571" i="18"/>
  <c r="L1571" i="18"/>
  <c r="G2719" i="18"/>
  <c r="H2719" i="18"/>
  <c r="I2719" i="18"/>
  <c r="J2719" i="18"/>
  <c r="C2719" i="18"/>
  <c r="K2719" i="18"/>
  <c r="D2719" i="18"/>
  <c r="L2719" i="18"/>
  <c r="E2719" i="18"/>
  <c r="M2719" i="18"/>
  <c r="F2719" i="18"/>
  <c r="H1372" i="18"/>
  <c r="I1372" i="18"/>
  <c r="J1372" i="18"/>
  <c r="C1372" i="18"/>
  <c r="K1372" i="18"/>
  <c r="D1372" i="18"/>
  <c r="L1372" i="18"/>
  <c r="E1372" i="18"/>
  <c r="M1372" i="18"/>
  <c r="G1372" i="18"/>
  <c r="F1372" i="18"/>
  <c r="I634" i="18"/>
  <c r="J634" i="18"/>
  <c r="E634" i="18"/>
  <c r="M634" i="18"/>
  <c r="D634" i="18"/>
  <c r="G634" i="18"/>
  <c r="H634" i="18"/>
  <c r="K634" i="18"/>
  <c r="C634" i="18"/>
  <c r="F634" i="18"/>
  <c r="L634" i="18"/>
  <c r="H3493" i="18"/>
  <c r="I3493" i="18"/>
  <c r="J3493" i="18"/>
  <c r="C3493" i="18"/>
  <c r="K3493" i="18"/>
  <c r="D3493" i="18"/>
  <c r="L3493" i="18"/>
  <c r="E3493" i="18"/>
  <c r="M3493" i="18"/>
  <c r="F3493" i="18"/>
  <c r="G3493" i="18"/>
  <c r="G5676" i="18"/>
  <c r="H5676" i="18"/>
  <c r="I5676" i="18"/>
  <c r="J5676" i="18"/>
  <c r="C5676" i="18"/>
  <c r="K5676" i="18"/>
  <c r="D5676" i="18"/>
  <c r="L5676" i="18"/>
  <c r="E5676" i="18"/>
  <c r="M5676" i="18"/>
  <c r="F5676" i="18"/>
  <c r="J2125" i="18"/>
  <c r="C2125" i="18"/>
  <c r="K2125" i="18"/>
  <c r="D2125" i="18"/>
  <c r="L2125" i="18"/>
  <c r="E2125" i="18"/>
  <c r="M2125" i="18"/>
  <c r="F2125" i="18"/>
  <c r="G2125" i="18"/>
  <c r="H2125" i="18"/>
  <c r="I2125" i="18"/>
  <c r="D4527" i="18"/>
  <c r="L4527" i="18"/>
  <c r="E4527" i="18"/>
  <c r="M4527" i="18"/>
  <c r="F4527" i="18"/>
  <c r="G4527" i="18"/>
  <c r="H4527" i="18"/>
  <c r="I4527" i="18"/>
  <c r="C4527" i="18"/>
  <c r="K4527" i="18"/>
  <c r="J4527" i="18"/>
  <c r="C1549" i="18"/>
  <c r="K1549" i="18"/>
  <c r="D1549" i="18"/>
  <c r="L1549" i="18"/>
  <c r="E1549" i="18"/>
  <c r="M1549" i="18"/>
  <c r="F1549" i="18"/>
  <c r="G1549" i="18"/>
  <c r="H1549" i="18"/>
  <c r="I1549" i="18"/>
  <c r="J1549" i="18"/>
  <c r="J6050" i="18"/>
  <c r="C6050" i="18"/>
  <c r="K6050" i="18"/>
  <c r="D6050" i="18"/>
  <c r="L6050" i="18"/>
  <c r="E6050" i="18"/>
  <c r="M6050" i="18"/>
  <c r="F6050" i="18"/>
  <c r="G6050" i="18"/>
  <c r="I6050" i="18"/>
  <c r="H6050" i="18"/>
  <c r="G3306" i="18"/>
  <c r="H3306" i="18"/>
  <c r="I3306" i="18"/>
  <c r="J3306" i="18"/>
  <c r="C3306" i="18"/>
  <c r="K3306" i="18"/>
  <c r="D3306" i="18"/>
  <c r="L3306" i="18"/>
  <c r="E3306" i="18"/>
  <c r="M3306" i="18"/>
  <c r="F3306" i="18"/>
  <c r="G4621" i="18"/>
  <c r="H4621" i="18"/>
  <c r="I4621" i="18"/>
  <c r="J4621" i="18"/>
  <c r="C4621" i="18"/>
  <c r="K4621" i="18"/>
  <c r="E4621" i="18"/>
  <c r="M4621" i="18"/>
  <c r="L4621" i="18"/>
  <c r="D4621" i="18"/>
  <c r="F4621" i="18"/>
  <c r="D4748" i="18"/>
  <c r="L4748" i="18"/>
  <c r="E4748" i="18"/>
  <c r="M4748" i="18"/>
  <c r="F4748" i="18"/>
  <c r="G4748" i="18"/>
  <c r="H4748" i="18"/>
  <c r="J4748" i="18"/>
  <c r="C4748" i="18"/>
  <c r="I4748" i="18"/>
  <c r="K4748" i="18"/>
  <c r="D4692" i="18"/>
  <c r="L4692" i="18"/>
  <c r="E4692" i="18"/>
  <c r="M4692" i="18"/>
  <c r="F4692" i="18"/>
  <c r="G4692" i="18"/>
  <c r="H4692" i="18"/>
  <c r="J4692" i="18"/>
  <c r="C4692" i="18"/>
  <c r="I4692" i="18"/>
  <c r="K4692" i="18"/>
  <c r="C4729" i="18"/>
  <c r="K4729" i="18"/>
  <c r="D4729" i="18"/>
  <c r="L4729" i="18"/>
  <c r="E4729" i="18"/>
  <c r="M4729" i="18"/>
  <c r="F4729" i="18"/>
  <c r="G4729" i="18"/>
  <c r="I4729" i="18"/>
  <c r="H4729" i="18"/>
  <c r="J4729" i="18"/>
  <c r="H181" i="18"/>
  <c r="I181" i="18"/>
  <c r="D181" i="18"/>
  <c r="L181" i="18"/>
  <c r="C181" i="18"/>
  <c r="E181" i="18"/>
  <c r="J181" i="18"/>
  <c r="G181" i="18"/>
  <c r="F181" i="18"/>
  <c r="M181" i="18"/>
  <c r="K181" i="18"/>
  <c r="E67" i="18"/>
  <c r="M67" i="18"/>
  <c r="F67" i="18"/>
  <c r="I67" i="18"/>
  <c r="G67" i="18"/>
  <c r="H67" i="18"/>
  <c r="L67" i="18"/>
  <c r="C67" i="18"/>
  <c r="D67" i="18"/>
  <c r="J67" i="18"/>
  <c r="K67" i="18"/>
  <c r="E4066" i="18"/>
  <c r="M4066" i="18"/>
  <c r="F4066" i="18"/>
  <c r="G4066" i="18"/>
  <c r="H4066" i="18"/>
  <c r="I4066" i="18"/>
  <c r="J4066" i="18"/>
  <c r="D4066" i="18"/>
  <c r="L4066" i="18"/>
  <c r="C4066" i="18"/>
  <c r="K4066" i="18"/>
  <c r="G3227" i="18"/>
  <c r="H3227" i="18"/>
  <c r="I3227" i="18"/>
  <c r="J3227" i="18"/>
  <c r="C3227" i="18"/>
  <c r="K3227" i="18"/>
  <c r="D3227" i="18"/>
  <c r="L3227" i="18"/>
  <c r="E3227" i="18"/>
  <c r="M3227" i="18"/>
  <c r="F3227" i="18"/>
  <c r="H687" i="18"/>
  <c r="I687" i="18"/>
  <c r="J687" i="18"/>
  <c r="C687" i="18"/>
  <c r="K687" i="18"/>
  <c r="D687" i="18"/>
  <c r="L687" i="18"/>
  <c r="E687" i="18"/>
  <c r="M687" i="18"/>
  <c r="F687" i="18"/>
  <c r="G687" i="18"/>
  <c r="C26" i="18"/>
  <c r="K26" i="18"/>
  <c r="D26" i="18"/>
  <c r="L26" i="18"/>
  <c r="G26" i="18"/>
  <c r="E26" i="18"/>
  <c r="I26" i="18"/>
  <c r="J26" i="18"/>
  <c r="F26" i="18"/>
  <c r="H26" i="18"/>
  <c r="M26" i="18"/>
  <c r="I5498" i="18"/>
  <c r="J5498" i="18"/>
  <c r="C5498" i="18"/>
  <c r="K5498" i="18"/>
  <c r="D5498" i="18"/>
  <c r="L5498" i="18"/>
  <c r="E5498" i="18"/>
  <c r="M5498" i="18"/>
  <c r="F5498" i="18"/>
  <c r="G5498" i="18"/>
  <c r="H5498" i="18"/>
  <c r="F5721" i="18"/>
  <c r="G5721" i="18"/>
  <c r="H5721" i="18"/>
  <c r="I5721" i="18"/>
  <c r="J5721" i="18"/>
  <c r="C5721" i="18"/>
  <c r="K5721" i="18"/>
  <c r="D5721" i="18"/>
  <c r="L5721" i="18"/>
  <c r="M5721" i="18"/>
  <c r="E5721" i="18"/>
  <c r="J1554" i="18"/>
  <c r="C1554" i="18"/>
  <c r="K1554" i="18"/>
  <c r="D1554" i="18"/>
  <c r="L1554" i="18"/>
  <c r="E1554" i="18"/>
  <c r="M1554" i="18"/>
  <c r="F1554" i="18"/>
  <c r="G1554" i="18"/>
  <c r="H1554" i="18"/>
  <c r="I1554" i="18"/>
  <c r="I5682" i="18"/>
  <c r="J5682" i="18"/>
  <c r="C5682" i="18"/>
  <c r="K5682" i="18"/>
  <c r="D5682" i="18"/>
  <c r="L5682" i="18"/>
  <c r="E5682" i="18"/>
  <c r="M5682" i="18"/>
  <c r="F5682" i="18"/>
  <c r="G5682" i="18"/>
  <c r="H5682" i="18"/>
  <c r="H1831" i="18"/>
  <c r="I1831" i="18"/>
  <c r="J1831" i="18"/>
  <c r="C1831" i="18"/>
  <c r="K1831" i="18"/>
  <c r="D1831" i="18"/>
  <c r="L1831" i="18"/>
  <c r="E1831" i="18"/>
  <c r="M1831" i="18"/>
  <c r="F1831" i="18"/>
  <c r="G1831" i="18"/>
  <c r="D2574" i="18"/>
  <c r="L2574" i="18"/>
  <c r="E2574" i="18"/>
  <c r="M2574" i="18"/>
  <c r="F2574" i="18"/>
  <c r="G2574" i="18"/>
  <c r="H2574" i="18"/>
  <c r="I2574" i="18"/>
  <c r="J2574" i="18"/>
  <c r="C2574" i="18"/>
  <c r="K2574" i="18"/>
  <c r="D5875" i="18"/>
  <c r="L5875" i="18"/>
  <c r="E5875" i="18"/>
  <c r="M5875" i="18"/>
  <c r="F5875" i="18"/>
  <c r="G5875" i="18"/>
  <c r="H5875" i="18"/>
  <c r="I5875" i="18"/>
  <c r="C5875" i="18"/>
  <c r="K5875" i="18"/>
  <c r="J5875" i="18"/>
  <c r="D2582" i="18"/>
  <c r="L2582" i="18"/>
  <c r="E2582" i="18"/>
  <c r="M2582" i="18"/>
  <c r="F2582" i="18"/>
  <c r="G2582" i="18"/>
  <c r="H2582" i="18"/>
  <c r="I2582" i="18"/>
  <c r="J2582" i="18"/>
  <c r="K2582" i="18"/>
  <c r="C2582" i="18"/>
  <c r="I4787" i="18"/>
  <c r="J4787" i="18"/>
  <c r="C4787" i="18"/>
  <c r="K4787" i="18"/>
  <c r="D4787" i="18"/>
  <c r="L4787" i="18"/>
  <c r="E4787" i="18"/>
  <c r="M4787" i="18"/>
  <c r="G4787" i="18"/>
  <c r="F4787" i="18"/>
  <c r="H4787" i="18"/>
  <c r="E4098" i="18"/>
  <c r="M4098" i="18"/>
  <c r="F4098" i="18"/>
  <c r="G4098" i="18"/>
  <c r="H4098" i="18"/>
  <c r="I4098" i="18"/>
  <c r="J4098" i="18"/>
  <c r="D4098" i="18"/>
  <c r="L4098" i="18"/>
  <c r="K4098" i="18"/>
  <c r="C4098" i="18"/>
  <c r="E1611" i="18"/>
  <c r="M1611" i="18"/>
  <c r="F1611" i="18"/>
  <c r="G1611" i="18"/>
  <c r="H1611" i="18"/>
  <c r="I1611" i="18"/>
  <c r="J1611" i="18"/>
  <c r="D1611" i="18"/>
  <c r="K1611" i="18"/>
  <c r="L1611" i="18"/>
  <c r="C1611" i="18"/>
  <c r="G5021" i="18"/>
  <c r="H5021" i="18"/>
  <c r="I5021" i="18"/>
  <c r="J5021" i="18"/>
  <c r="C5021" i="18"/>
  <c r="K5021" i="18"/>
  <c r="D5021" i="18"/>
  <c r="L5021" i="18"/>
  <c r="E5021" i="18"/>
  <c r="M5021" i="18"/>
  <c r="F5021" i="18"/>
  <c r="D3473" i="18"/>
  <c r="L3473" i="18"/>
  <c r="E3473" i="18"/>
  <c r="M3473" i="18"/>
  <c r="F3473" i="18"/>
  <c r="G3473" i="18"/>
  <c r="H3473" i="18"/>
  <c r="I3473" i="18"/>
  <c r="J3473" i="18"/>
  <c r="C3473" i="18"/>
  <c r="K3473" i="18"/>
  <c r="G6089" i="18"/>
  <c r="H6089" i="18"/>
  <c r="I6089" i="18"/>
  <c r="J6089" i="18"/>
  <c r="C6089" i="18"/>
  <c r="K6089" i="18"/>
  <c r="D6089" i="18"/>
  <c r="L6089" i="18"/>
  <c r="F6089" i="18"/>
  <c r="E6089" i="18"/>
  <c r="M6089" i="18"/>
  <c r="C2463" i="18"/>
  <c r="K2463" i="18"/>
  <c r="D2463" i="18"/>
  <c r="L2463" i="18"/>
  <c r="E2463" i="18"/>
  <c r="M2463" i="18"/>
  <c r="F2463" i="18"/>
  <c r="G2463" i="18"/>
  <c r="H2463" i="18"/>
  <c r="I2463" i="18"/>
  <c r="J2463" i="18"/>
  <c r="F1993" i="18"/>
  <c r="G1993" i="18"/>
  <c r="H1993" i="18"/>
  <c r="I1993" i="18"/>
  <c r="J1993" i="18"/>
  <c r="C1993" i="18"/>
  <c r="K1993" i="18"/>
  <c r="D1993" i="18"/>
  <c r="L1993" i="18"/>
  <c r="E1993" i="18"/>
  <c r="M1993" i="18"/>
  <c r="J1965" i="18"/>
  <c r="C1965" i="18"/>
  <c r="K1965" i="18"/>
  <c r="D1965" i="18"/>
  <c r="L1965" i="18"/>
  <c r="E1965" i="18"/>
  <c r="M1965" i="18"/>
  <c r="F1965" i="18"/>
  <c r="G1965" i="18"/>
  <c r="H1965" i="18"/>
  <c r="I1965" i="18"/>
  <c r="C2827" i="18"/>
  <c r="K2827" i="18"/>
  <c r="D2827" i="18"/>
  <c r="L2827" i="18"/>
  <c r="E2827" i="18"/>
  <c r="M2827" i="18"/>
  <c r="F2827" i="18"/>
  <c r="G2827" i="18"/>
  <c r="H2827" i="18"/>
  <c r="I2827" i="18"/>
  <c r="J2827" i="18"/>
  <c r="D1183" i="18"/>
  <c r="L1183" i="18"/>
  <c r="F1183" i="18"/>
  <c r="G1183" i="18"/>
  <c r="H1183" i="18"/>
  <c r="I1183" i="18"/>
  <c r="J1183" i="18"/>
  <c r="C1183" i="18"/>
  <c r="E1183" i="18"/>
  <c r="K1183" i="18"/>
  <c r="M1183" i="18"/>
  <c r="E2405" i="18"/>
  <c r="M2405" i="18"/>
  <c r="F2405" i="18"/>
  <c r="G2405" i="18"/>
  <c r="H2405" i="18"/>
  <c r="I2405" i="18"/>
  <c r="J2405" i="18"/>
  <c r="C2405" i="18"/>
  <c r="K2405" i="18"/>
  <c r="D2405" i="18"/>
  <c r="L2405" i="18"/>
  <c r="H4483" i="18"/>
  <c r="I4483" i="18"/>
  <c r="J4483" i="18"/>
  <c r="C4483" i="18"/>
  <c r="K4483" i="18"/>
  <c r="D4483" i="18"/>
  <c r="L4483" i="18"/>
  <c r="E4483" i="18"/>
  <c r="M4483" i="18"/>
  <c r="G4483" i="18"/>
  <c r="F4483" i="18"/>
  <c r="F3812" i="18"/>
  <c r="G3812" i="18"/>
  <c r="H3812" i="18"/>
  <c r="I3812" i="18"/>
  <c r="J3812" i="18"/>
  <c r="C3812" i="18"/>
  <c r="K3812" i="18"/>
  <c r="E3812" i="18"/>
  <c r="M3812" i="18"/>
  <c r="D3812" i="18"/>
  <c r="L3812" i="18"/>
  <c r="C2415" i="18"/>
  <c r="K2415" i="18"/>
  <c r="D2415" i="18"/>
  <c r="L2415" i="18"/>
  <c r="E2415" i="18"/>
  <c r="M2415" i="18"/>
  <c r="F2415" i="18"/>
  <c r="G2415" i="18"/>
  <c r="H2415" i="18"/>
  <c r="I2415" i="18"/>
  <c r="J2415" i="18"/>
  <c r="F126" i="18"/>
  <c r="G126" i="18"/>
  <c r="J126" i="18"/>
  <c r="H126" i="18"/>
  <c r="I126" i="18"/>
  <c r="M126" i="18"/>
  <c r="C126" i="18"/>
  <c r="D126" i="18"/>
  <c r="E126" i="18"/>
  <c r="K126" i="18"/>
  <c r="L126" i="18"/>
  <c r="D5571" i="18"/>
  <c r="L5571" i="18"/>
  <c r="E5571" i="18"/>
  <c r="M5571" i="18"/>
  <c r="F5571" i="18"/>
  <c r="G5571" i="18"/>
  <c r="H5571" i="18"/>
  <c r="I5571" i="18"/>
  <c r="J5571" i="18"/>
  <c r="C5571" i="18"/>
  <c r="K5571" i="18"/>
  <c r="D2338" i="18"/>
  <c r="L2338" i="18"/>
  <c r="E2338" i="18"/>
  <c r="M2338" i="18"/>
  <c r="F2338" i="18"/>
  <c r="G2338" i="18"/>
  <c r="H2338" i="18"/>
  <c r="I2338" i="18"/>
  <c r="J2338" i="18"/>
  <c r="K2338" i="18"/>
  <c r="C2338" i="18"/>
  <c r="H4291" i="18"/>
  <c r="I4291" i="18"/>
  <c r="J4291" i="18"/>
  <c r="C4291" i="18"/>
  <c r="K4291" i="18"/>
  <c r="D4291" i="18"/>
  <c r="L4291" i="18"/>
  <c r="E4291" i="18"/>
  <c r="M4291" i="18"/>
  <c r="G4291" i="18"/>
  <c r="F4291" i="18"/>
  <c r="J914" i="18"/>
  <c r="E914" i="18"/>
  <c r="M914" i="18"/>
  <c r="F914" i="18"/>
  <c r="G914" i="18"/>
  <c r="I914" i="18"/>
  <c r="H914" i="18"/>
  <c r="K914" i="18"/>
  <c r="L914" i="18"/>
  <c r="C914" i="18"/>
  <c r="D914" i="18"/>
  <c r="G5308" i="18"/>
  <c r="H5308" i="18"/>
  <c r="I5308" i="18"/>
  <c r="J5308" i="18"/>
  <c r="C5308" i="18"/>
  <c r="K5308" i="18"/>
  <c r="D5308" i="18"/>
  <c r="L5308" i="18"/>
  <c r="E5308" i="18"/>
  <c r="M5308" i="18"/>
  <c r="F5308" i="18"/>
  <c r="I1706" i="18"/>
  <c r="J1706" i="18"/>
  <c r="C1706" i="18"/>
  <c r="K1706" i="18"/>
  <c r="D1706" i="18"/>
  <c r="L1706" i="18"/>
  <c r="E1706" i="18"/>
  <c r="M1706" i="18"/>
  <c r="F1706" i="18"/>
  <c r="G1706" i="18"/>
  <c r="H1706" i="18"/>
  <c r="D1979" i="18"/>
  <c r="L1979" i="18"/>
  <c r="E1979" i="18"/>
  <c r="M1979" i="18"/>
  <c r="F1979" i="18"/>
  <c r="G1979" i="18"/>
  <c r="H1979" i="18"/>
  <c r="I1979" i="18"/>
  <c r="J1979" i="18"/>
  <c r="C1979" i="18"/>
  <c r="K1979" i="18"/>
  <c r="F4477" i="18"/>
  <c r="G4477" i="18"/>
  <c r="H4477" i="18"/>
  <c r="I4477" i="18"/>
  <c r="J4477" i="18"/>
  <c r="C4477" i="18"/>
  <c r="K4477" i="18"/>
  <c r="E4477" i="18"/>
  <c r="M4477" i="18"/>
  <c r="L4477" i="18"/>
  <c r="D4477" i="18"/>
  <c r="J259" i="18"/>
  <c r="C259" i="18"/>
  <c r="K259" i="18"/>
  <c r="F259" i="18"/>
  <c r="G259" i="18"/>
  <c r="I259" i="18"/>
  <c r="L259" i="18"/>
  <c r="M259" i="18"/>
  <c r="D259" i="18"/>
  <c r="E259" i="18"/>
  <c r="H259" i="18"/>
  <c r="J3459" i="18"/>
  <c r="C3459" i="18"/>
  <c r="K3459" i="18"/>
  <c r="D3459" i="18"/>
  <c r="L3459" i="18"/>
  <c r="E3459" i="18"/>
  <c r="M3459" i="18"/>
  <c r="F3459" i="18"/>
  <c r="G3459" i="18"/>
  <c r="H3459" i="18"/>
  <c r="I3459" i="18"/>
  <c r="I79" i="18"/>
  <c r="J79" i="18"/>
  <c r="E79" i="18"/>
  <c r="M79" i="18"/>
  <c r="D79" i="18"/>
  <c r="F79" i="18"/>
  <c r="K79" i="18"/>
  <c r="L79" i="18"/>
  <c r="C79" i="18"/>
  <c r="G79" i="18"/>
  <c r="H79" i="18"/>
  <c r="E1218" i="18"/>
  <c r="M1218" i="18"/>
  <c r="G1218" i="18"/>
  <c r="H1218" i="18"/>
  <c r="I1218" i="18"/>
  <c r="J1218" i="18"/>
  <c r="C1218" i="18"/>
  <c r="K1218" i="18"/>
  <c r="D1218" i="18"/>
  <c r="F1218" i="18"/>
  <c r="L1218" i="18"/>
  <c r="G5788" i="18"/>
  <c r="H5788" i="18"/>
  <c r="I5788" i="18"/>
  <c r="J5788" i="18"/>
  <c r="C5788" i="18"/>
  <c r="K5788" i="18"/>
  <c r="D5788" i="18"/>
  <c r="L5788" i="18"/>
  <c r="E5788" i="18"/>
  <c r="M5788" i="18"/>
  <c r="F5788" i="18"/>
  <c r="D3457" i="18"/>
  <c r="L3457" i="18"/>
  <c r="E3457" i="18"/>
  <c r="M3457" i="18"/>
  <c r="F3457" i="18"/>
  <c r="G3457" i="18"/>
  <c r="H3457" i="18"/>
  <c r="I3457" i="18"/>
  <c r="J3457" i="18"/>
  <c r="K3457" i="18"/>
  <c r="C3457" i="18"/>
  <c r="G1068" i="18"/>
  <c r="H1068" i="18"/>
  <c r="I1068" i="18"/>
  <c r="J1068" i="18"/>
  <c r="C1068" i="18"/>
  <c r="K1068" i="18"/>
  <c r="D1068" i="18"/>
  <c r="L1068" i="18"/>
  <c r="E1068" i="18"/>
  <c r="F1068" i="18"/>
  <c r="M1068" i="18"/>
  <c r="F5473" i="18"/>
  <c r="G5473" i="18"/>
  <c r="H5473" i="18"/>
  <c r="I5473" i="18"/>
  <c r="J5473" i="18"/>
  <c r="C5473" i="18"/>
  <c r="K5473" i="18"/>
  <c r="D5473" i="18"/>
  <c r="L5473" i="18"/>
  <c r="E5473" i="18"/>
  <c r="M5473" i="18"/>
  <c r="D2234" i="18"/>
  <c r="L2234" i="18"/>
  <c r="E2234" i="18"/>
  <c r="M2234" i="18"/>
  <c r="F2234" i="18"/>
  <c r="G2234" i="18"/>
  <c r="H2234" i="18"/>
  <c r="I2234" i="18"/>
  <c r="J2234" i="18"/>
  <c r="C2234" i="18"/>
  <c r="K2234" i="18"/>
  <c r="H3674" i="18"/>
  <c r="I3674" i="18"/>
  <c r="J3674" i="18"/>
  <c r="C3674" i="18"/>
  <c r="K3674" i="18"/>
  <c r="D3674" i="18"/>
  <c r="L3674" i="18"/>
  <c r="E3674" i="18"/>
  <c r="M3674" i="18"/>
  <c r="G3674" i="18"/>
  <c r="F3674" i="18"/>
  <c r="G318" i="18"/>
  <c r="H318" i="18"/>
  <c r="C318" i="18"/>
  <c r="K318" i="18"/>
  <c r="E318" i="18"/>
  <c r="F318" i="18"/>
  <c r="I318" i="18"/>
  <c r="J318" i="18"/>
  <c r="L318" i="18"/>
  <c r="M318" i="18"/>
  <c r="D318" i="18"/>
  <c r="I2457" i="18"/>
  <c r="J2457" i="18"/>
  <c r="C2457" i="18"/>
  <c r="K2457" i="18"/>
  <c r="D2457" i="18"/>
  <c r="L2457" i="18"/>
  <c r="E2457" i="18"/>
  <c r="M2457" i="18"/>
  <c r="F2457" i="18"/>
  <c r="G2457" i="18"/>
  <c r="H2457" i="18"/>
  <c r="C4140" i="18"/>
  <c r="K4140" i="18"/>
  <c r="D4140" i="18"/>
  <c r="L4140" i="18"/>
  <c r="E4140" i="18"/>
  <c r="M4140" i="18"/>
  <c r="F4140" i="18"/>
  <c r="G4140" i="18"/>
  <c r="H4140" i="18"/>
  <c r="J4140" i="18"/>
  <c r="I4140" i="18"/>
  <c r="J858" i="18"/>
  <c r="E858" i="18"/>
  <c r="M858" i="18"/>
  <c r="F858" i="18"/>
  <c r="G858" i="18"/>
  <c r="I858" i="18"/>
  <c r="K858" i="18"/>
  <c r="L858" i="18"/>
  <c r="C858" i="18"/>
  <c r="D858" i="18"/>
  <c r="H858" i="18"/>
  <c r="I2393" i="18"/>
  <c r="J2393" i="18"/>
  <c r="C2393" i="18"/>
  <c r="K2393" i="18"/>
  <c r="D2393" i="18"/>
  <c r="L2393" i="18"/>
  <c r="E2393" i="18"/>
  <c r="M2393" i="18"/>
  <c r="F2393" i="18"/>
  <c r="G2393" i="18"/>
  <c r="H2393" i="18"/>
  <c r="C4164" i="18"/>
  <c r="K4164" i="18"/>
  <c r="D4164" i="18"/>
  <c r="L4164" i="18"/>
  <c r="E4164" i="18"/>
  <c r="M4164" i="18"/>
  <c r="F4164" i="18"/>
  <c r="G4164" i="18"/>
  <c r="H4164" i="18"/>
  <c r="J4164" i="18"/>
  <c r="I4164" i="18"/>
  <c r="G5953" i="18"/>
  <c r="H5953" i="18"/>
  <c r="I5953" i="18"/>
  <c r="J5953" i="18"/>
  <c r="C5953" i="18"/>
  <c r="K5953" i="18"/>
  <c r="D5953" i="18"/>
  <c r="L5953" i="18"/>
  <c r="F5953" i="18"/>
  <c r="E5953" i="18"/>
  <c r="M5953" i="18"/>
  <c r="J541" i="18"/>
  <c r="C541" i="18"/>
  <c r="K541" i="18"/>
  <c r="F541" i="18"/>
  <c r="I541" i="18"/>
  <c r="M541" i="18"/>
  <c r="D541" i="18"/>
  <c r="G541" i="18"/>
  <c r="L541" i="18"/>
  <c r="E541" i="18"/>
  <c r="H541" i="18"/>
  <c r="G1868" i="18"/>
  <c r="H1868" i="18"/>
  <c r="I1868" i="18"/>
  <c r="J1868" i="18"/>
  <c r="C1868" i="18"/>
  <c r="K1868" i="18"/>
  <c r="D1868" i="18"/>
  <c r="L1868" i="18"/>
  <c r="E1868" i="18"/>
  <c r="M1868" i="18"/>
  <c r="F1868" i="18"/>
  <c r="G3967" i="18"/>
  <c r="H3967" i="18"/>
  <c r="I3967" i="18"/>
  <c r="J3967" i="18"/>
  <c r="C3967" i="18"/>
  <c r="K3967" i="18"/>
  <c r="D3967" i="18"/>
  <c r="L3967" i="18"/>
  <c r="F3967" i="18"/>
  <c r="M3967" i="18"/>
  <c r="E3967" i="18"/>
  <c r="J3148" i="18"/>
  <c r="C3148" i="18"/>
  <c r="K3148" i="18"/>
  <c r="D3148" i="18"/>
  <c r="L3148" i="18"/>
  <c r="E3148" i="18"/>
  <c r="M3148" i="18"/>
  <c r="F3148" i="18"/>
  <c r="G3148" i="18"/>
  <c r="H3148" i="18"/>
  <c r="I3148" i="18"/>
  <c r="C354" i="18"/>
  <c r="K354" i="18"/>
  <c r="D354" i="18"/>
  <c r="L354" i="18"/>
  <c r="G354" i="18"/>
  <c r="H354" i="18"/>
  <c r="M354" i="18"/>
  <c r="E354" i="18"/>
  <c r="I354" i="18"/>
  <c r="J354" i="18"/>
  <c r="F354" i="18"/>
  <c r="G1724" i="18"/>
  <c r="H1724" i="18"/>
  <c r="I1724" i="18"/>
  <c r="J1724" i="18"/>
  <c r="C1724" i="18"/>
  <c r="K1724" i="18"/>
  <c r="D1724" i="18"/>
  <c r="L1724" i="18"/>
  <c r="E1724" i="18"/>
  <c r="M1724" i="18"/>
  <c r="F1724" i="18"/>
  <c r="J1314" i="18"/>
  <c r="C1314" i="18"/>
  <c r="K1314" i="18"/>
  <c r="D1314" i="18"/>
  <c r="L1314" i="18"/>
  <c r="E1314" i="18"/>
  <c r="M1314" i="18"/>
  <c r="F1314" i="18"/>
  <c r="G1314" i="18"/>
  <c r="I1314" i="18"/>
  <c r="H1314" i="18"/>
  <c r="D4796" i="18"/>
  <c r="L4796" i="18"/>
  <c r="E4796" i="18"/>
  <c r="M4796" i="18"/>
  <c r="F4796" i="18"/>
  <c r="G4796" i="18"/>
  <c r="H4796" i="18"/>
  <c r="J4796" i="18"/>
  <c r="I4796" i="18"/>
  <c r="K4796" i="18"/>
  <c r="C4796" i="18"/>
  <c r="F5873" i="18"/>
  <c r="G5873" i="18"/>
  <c r="H5873" i="18"/>
  <c r="I5873" i="18"/>
  <c r="J5873" i="18"/>
  <c r="C5873" i="18"/>
  <c r="K5873" i="18"/>
  <c r="L5873" i="18"/>
  <c r="M5873" i="18"/>
  <c r="E5873" i="18"/>
  <c r="D5873" i="18"/>
  <c r="I3853" i="18"/>
  <c r="J3853" i="18"/>
  <c r="C3853" i="18"/>
  <c r="K3853" i="18"/>
  <c r="D3853" i="18"/>
  <c r="L3853" i="18"/>
  <c r="E3853" i="18"/>
  <c r="M3853" i="18"/>
  <c r="F3853" i="18"/>
  <c r="H3853" i="18"/>
  <c r="G3853" i="18"/>
  <c r="I1810" i="18"/>
  <c r="J1810" i="18"/>
  <c r="C1810" i="18"/>
  <c r="K1810" i="18"/>
  <c r="D1810" i="18"/>
  <c r="L1810" i="18"/>
  <c r="F1810" i="18"/>
  <c r="E1810" i="18"/>
  <c r="G1810" i="18"/>
  <c r="H1810" i="18"/>
  <c r="M1810" i="18"/>
  <c r="D531" i="18"/>
  <c r="L531" i="18"/>
  <c r="E531" i="18"/>
  <c r="M531" i="18"/>
  <c r="H531" i="18"/>
  <c r="K531" i="18"/>
  <c r="C531" i="18"/>
  <c r="F531" i="18"/>
  <c r="I531" i="18"/>
  <c r="G531" i="18"/>
  <c r="J531" i="18"/>
  <c r="D1683" i="18"/>
  <c r="L1683" i="18"/>
  <c r="E1683" i="18"/>
  <c r="M1683" i="18"/>
  <c r="F1683" i="18"/>
  <c r="G1683" i="18"/>
  <c r="H1683" i="18"/>
  <c r="I1683" i="18"/>
  <c r="J1683" i="18"/>
  <c r="K1683" i="18"/>
  <c r="C1683" i="18"/>
  <c r="I5059" i="18"/>
  <c r="J5059" i="18"/>
  <c r="C5059" i="18"/>
  <c r="K5059" i="18"/>
  <c r="D5059" i="18"/>
  <c r="L5059" i="18"/>
  <c r="E5059" i="18"/>
  <c r="M5059" i="18"/>
  <c r="F5059" i="18"/>
  <c r="G5059" i="18"/>
  <c r="H5059" i="18"/>
  <c r="D5012" i="18"/>
  <c r="L5012" i="18"/>
  <c r="E5012" i="18"/>
  <c r="M5012" i="18"/>
  <c r="F5012" i="18"/>
  <c r="G5012" i="18"/>
  <c r="H5012" i="18"/>
  <c r="I5012" i="18"/>
  <c r="J5012" i="18"/>
  <c r="C5012" i="18"/>
  <c r="K5012" i="18"/>
  <c r="J866" i="18"/>
  <c r="E866" i="18"/>
  <c r="M866" i="18"/>
  <c r="F866" i="18"/>
  <c r="G866" i="18"/>
  <c r="I866" i="18"/>
  <c r="L866" i="18"/>
  <c r="C866" i="18"/>
  <c r="D866" i="18"/>
  <c r="H866" i="18"/>
  <c r="K866" i="18"/>
  <c r="F4493" i="18"/>
  <c r="G4493" i="18"/>
  <c r="H4493" i="18"/>
  <c r="I4493" i="18"/>
  <c r="J4493" i="18"/>
  <c r="C4493" i="18"/>
  <c r="K4493" i="18"/>
  <c r="E4493" i="18"/>
  <c r="M4493" i="18"/>
  <c r="D4493" i="18"/>
  <c r="L4493" i="18"/>
  <c r="D4828" i="18"/>
  <c r="L4828" i="18"/>
  <c r="E4828" i="18"/>
  <c r="M4828" i="18"/>
  <c r="F4828" i="18"/>
  <c r="G4828" i="18"/>
  <c r="H4828" i="18"/>
  <c r="I4828" i="18"/>
  <c r="J4828" i="18"/>
  <c r="C4828" i="18"/>
  <c r="K4828" i="18"/>
  <c r="I2797" i="18"/>
  <c r="J2797" i="18"/>
  <c r="C2797" i="18"/>
  <c r="K2797" i="18"/>
  <c r="D2797" i="18"/>
  <c r="L2797" i="18"/>
  <c r="E2797" i="18"/>
  <c r="M2797" i="18"/>
  <c r="F2797" i="18"/>
  <c r="G2797" i="18"/>
  <c r="H2797" i="18"/>
  <c r="G5380" i="18"/>
  <c r="H5380" i="18"/>
  <c r="I5380" i="18"/>
  <c r="J5380" i="18"/>
  <c r="C5380" i="18"/>
  <c r="K5380" i="18"/>
  <c r="D5380" i="18"/>
  <c r="L5380" i="18"/>
  <c r="E5380" i="18"/>
  <c r="M5380" i="18"/>
  <c r="F5380" i="18"/>
  <c r="E115" i="18"/>
  <c r="M115" i="18"/>
  <c r="F115" i="18"/>
  <c r="I115" i="18"/>
  <c r="J115" i="18"/>
  <c r="K115" i="18"/>
  <c r="C115" i="18"/>
  <c r="D115" i="18"/>
  <c r="G115" i="18"/>
  <c r="H115" i="18"/>
  <c r="L115" i="18"/>
  <c r="J5693" i="18"/>
  <c r="C5693" i="18"/>
  <c r="K5693" i="18"/>
  <c r="D5693" i="18"/>
  <c r="L5693" i="18"/>
  <c r="E5693" i="18"/>
  <c r="M5693" i="18"/>
  <c r="F5693" i="18"/>
  <c r="G5693" i="18"/>
  <c r="H5693" i="18"/>
  <c r="I5693" i="18"/>
  <c r="H4768" i="18"/>
  <c r="I4768" i="18"/>
  <c r="J4768" i="18"/>
  <c r="C4768" i="18"/>
  <c r="K4768" i="18"/>
  <c r="D4768" i="18"/>
  <c r="L4768" i="18"/>
  <c r="F4768" i="18"/>
  <c r="E4768" i="18"/>
  <c r="G4768" i="18"/>
  <c r="M4768" i="18"/>
  <c r="F2185" i="18"/>
  <c r="G2185" i="18"/>
  <c r="H2185" i="18"/>
  <c r="I2185" i="18"/>
  <c r="J2185" i="18"/>
  <c r="C2185" i="18"/>
  <c r="K2185" i="18"/>
  <c r="D2185" i="18"/>
  <c r="L2185" i="18"/>
  <c r="E2185" i="18"/>
  <c r="M2185" i="18"/>
  <c r="E5023" i="18"/>
  <c r="M5023" i="18"/>
  <c r="F5023" i="18"/>
  <c r="G5023" i="18"/>
  <c r="H5023" i="18"/>
  <c r="I5023" i="18"/>
  <c r="J5023" i="18"/>
  <c r="C5023" i="18"/>
  <c r="K5023" i="18"/>
  <c r="D5023" i="18"/>
  <c r="L5023" i="18"/>
  <c r="H4131" i="18"/>
  <c r="I4131" i="18"/>
  <c r="J4131" i="18"/>
  <c r="C4131" i="18"/>
  <c r="K4131" i="18"/>
  <c r="D4131" i="18"/>
  <c r="L4131" i="18"/>
  <c r="E4131" i="18"/>
  <c r="M4131" i="18"/>
  <c r="G4131" i="18"/>
  <c r="F4131" i="18"/>
  <c r="I5370" i="18"/>
  <c r="J5370" i="18"/>
  <c r="C5370" i="18"/>
  <c r="K5370" i="18"/>
  <c r="D5370" i="18"/>
  <c r="L5370" i="18"/>
  <c r="E5370" i="18"/>
  <c r="M5370" i="18"/>
  <c r="F5370" i="18"/>
  <c r="G5370" i="18"/>
  <c r="H5370" i="18"/>
  <c r="D2314" i="18"/>
  <c r="L2314" i="18"/>
  <c r="E2314" i="18"/>
  <c r="M2314" i="18"/>
  <c r="F2314" i="18"/>
  <c r="G2314" i="18"/>
  <c r="H2314" i="18"/>
  <c r="I2314" i="18"/>
  <c r="J2314" i="18"/>
  <c r="C2314" i="18"/>
  <c r="K2314" i="18"/>
  <c r="E5167" i="18"/>
  <c r="M5167" i="18"/>
  <c r="F5167" i="18"/>
  <c r="G5167" i="18"/>
  <c r="H5167" i="18"/>
  <c r="I5167" i="18"/>
  <c r="C5167" i="18"/>
  <c r="D5167" i="18"/>
  <c r="J5167" i="18"/>
  <c r="K5167" i="18"/>
  <c r="L5167" i="18"/>
  <c r="G3418" i="18"/>
  <c r="H3418" i="18"/>
  <c r="I3418" i="18"/>
  <c r="J3418" i="18"/>
  <c r="C3418" i="18"/>
  <c r="K3418" i="18"/>
  <c r="D3418" i="18"/>
  <c r="L3418" i="18"/>
  <c r="E3418" i="18"/>
  <c r="M3418" i="18"/>
  <c r="F3418" i="18"/>
  <c r="C4953" i="18"/>
  <c r="K4953" i="18"/>
  <c r="D4953" i="18"/>
  <c r="L4953" i="18"/>
  <c r="E4953" i="18"/>
  <c r="M4953" i="18"/>
  <c r="F4953" i="18"/>
  <c r="G4953" i="18"/>
  <c r="H4953" i="18"/>
  <c r="I4953" i="18"/>
  <c r="J4953" i="18"/>
  <c r="E1274" i="18"/>
  <c r="M1274" i="18"/>
  <c r="G1274" i="18"/>
  <c r="H1274" i="18"/>
  <c r="I1274" i="18"/>
  <c r="J1274" i="18"/>
  <c r="D1274" i="18"/>
  <c r="F1274" i="18"/>
  <c r="K1274" i="18"/>
  <c r="L1274" i="18"/>
  <c r="C1274" i="18"/>
  <c r="G865" i="18"/>
  <c r="J865" i="18"/>
  <c r="C865" i="18"/>
  <c r="K865" i="18"/>
  <c r="D865" i="18"/>
  <c r="L865" i="18"/>
  <c r="F865" i="18"/>
  <c r="E865" i="18"/>
  <c r="H865" i="18"/>
  <c r="I865" i="18"/>
  <c r="M865" i="18"/>
  <c r="G1545" i="18"/>
  <c r="H1545" i="18"/>
  <c r="I1545" i="18"/>
  <c r="J1545" i="18"/>
  <c r="C1545" i="18"/>
  <c r="K1545" i="18"/>
  <c r="D1545" i="18"/>
  <c r="L1545" i="18"/>
  <c r="E1545" i="18"/>
  <c r="M1545" i="18"/>
  <c r="F1545" i="18"/>
  <c r="J2109" i="18"/>
  <c r="C2109" i="18"/>
  <c r="K2109" i="18"/>
  <c r="D2109" i="18"/>
  <c r="L2109" i="18"/>
  <c r="E2109" i="18"/>
  <c r="M2109" i="18"/>
  <c r="F2109" i="18"/>
  <c r="G2109" i="18"/>
  <c r="H2109" i="18"/>
  <c r="I2109" i="18"/>
  <c r="E1830" i="18"/>
  <c r="M1830" i="18"/>
  <c r="F1830" i="18"/>
  <c r="G1830" i="18"/>
  <c r="H1830" i="18"/>
  <c r="I1830" i="18"/>
  <c r="J1830" i="18"/>
  <c r="C1830" i="18"/>
  <c r="K1830" i="18"/>
  <c r="D1830" i="18"/>
  <c r="L1830" i="18"/>
  <c r="D3377" i="18"/>
  <c r="L3377" i="18"/>
  <c r="E3377" i="18"/>
  <c r="M3377" i="18"/>
  <c r="F3377" i="18"/>
  <c r="G3377" i="18"/>
  <c r="H3377" i="18"/>
  <c r="I3377" i="18"/>
  <c r="J3377" i="18"/>
  <c r="C3377" i="18"/>
  <c r="K3377" i="18"/>
  <c r="G881" i="18"/>
  <c r="J881" i="18"/>
  <c r="C881" i="18"/>
  <c r="K881" i="18"/>
  <c r="D881" i="18"/>
  <c r="L881" i="18"/>
  <c r="F881" i="18"/>
  <c r="I881" i="18"/>
  <c r="M881" i="18"/>
  <c r="E881" i="18"/>
  <c r="H881" i="18"/>
  <c r="H3573" i="18"/>
  <c r="I3573" i="18"/>
  <c r="J3573" i="18"/>
  <c r="C3573" i="18"/>
  <c r="K3573" i="18"/>
  <c r="D3573" i="18"/>
  <c r="L3573" i="18"/>
  <c r="E3573" i="18"/>
  <c r="M3573" i="18"/>
  <c r="F3573" i="18"/>
  <c r="G3573" i="18"/>
  <c r="F5793" i="18"/>
  <c r="G5793" i="18"/>
  <c r="H5793" i="18"/>
  <c r="I5793" i="18"/>
  <c r="J5793" i="18"/>
  <c r="C5793" i="18"/>
  <c r="K5793" i="18"/>
  <c r="D5793" i="18"/>
  <c r="L5793" i="18"/>
  <c r="E5793" i="18"/>
  <c r="M5793" i="18"/>
  <c r="G3434" i="18"/>
  <c r="H3434" i="18"/>
  <c r="I3434" i="18"/>
  <c r="J3434" i="18"/>
  <c r="C3434" i="18"/>
  <c r="K3434" i="18"/>
  <c r="D3434" i="18"/>
  <c r="L3434" i="18"/>
  <c r="E3434" i="18"/>
  <c r="M3434" i="18"/>
  <c r="F3434" i="18"/>
  <c r="J5189" i="18"/>
  <c r="C5189" i="18"/>
  <c r="K5189" i="18"/>
  <c r="D5189" i="18"/>
  <c r="L5189" i="18"/>
  <c r="E5189" i="18"/>
  <c r="M5189" i="18"/>
  <c r="F5189" i="18"/>
  <c r="G5189" i="18"/>
  <c r="H5189" i="18"/>
  <c r="I5189" i="18"/>
  <c r="I839" i="18"/>
  <c r="D839" i="18"/>
  <c r="L839" i="18"/>
  <c r="E839" i="18"/>
  <c r="M839" i="18"/>
  <c r="F839" i="18"/>
  <c r="H839" i="18"/>
  <c r="C839" i="18"/>
  <c r="G839" i="18"/>
  <c r="J839" i="18"/>
  <c r="K839" i="18"/>
  <c r="F5489" i="18"/>
  <c r="G5489" i="18"/>
  <c r="H5489" i="18"/>
  <c r="I5489" i="18"/>
  <c r="J5489" i="18"/>
  <c r="C5489" i="18"/>
  <c r="K5489" i="18"/>
  <c r="D5489" i="18"/>
  <c r="L5489" i="18"/>
  <c r="E5489" i="18"/>
  <c r="M5489" i="18"/>
  <c r="J565" i="18"/>
  <c r="C565" i="18"/>
  <c r="K565" i="18"/>
  <c r="F565" i="18"/>
  <c r="E565" i="18"/>
  <c r="H565" i="18"/>
  <c r="I565" i="18"/>
  <c r="L565" i="18"/>
  <c r="G565" i="18"/>
  <c r="M565" i="18"/>
  <c r="D565" i="18"/>
  <c r="F609" i="18"/>
  <c r="G609" i="18"/>
  <c r="J609" i="18"/>
  <c r="I609" i="18"/>
  <c r="L609" i="18"/>
  <c r="M609" i="18"/>
  <c r="C609" i="18"/>
  <c r="E609" i="18"/>
  <c r="D609" i="18"/>
  <c r="H609" i="18"/>
  <c r="K609" i="18"/>
  <c r="J1273" i="18"/>
  <c r="D1273" i="18"/>
  <c r="L1273" i="18"/>
  <c r="E1273" i="18"/>
  <c r="M1273" i="18"/>
  <c r="F1273" i="18"/>
  <c r="G1273" i="18"/>
  <c r="C1273" i="18"/>
  <c r="H1273" i="18"/>
  <c r="I1273" i="18"/>
  <c r="K1273" i="18"/>
  <c r="H4227" i="18"/>
  <c r="I4227" i="18"/>
  <c r="J4227" i="18"/>
  <c r="C4227" i="18"/>
  <c r="K4227" i="18"/>
  <c r="D4227" i="18"/>
  <c r="L4227" i="18"/>
  <c r="E4227" i="18"/>
  <c r="M4227" i="18"/>
  <c r="G4227" i="18"/>
  <c r="F4227" i="18"/>
  <c r="E1234" i="18"/>
  <c r="M1234" i="18"/>
  <c r="G1234" i="18"/>
  <c r="H1234" i="18"/>
  <c r="I1234" i="18"/>
  <c r="J1234" i="18"/>
  <c r="C1234" i="18"/>
  <c r="K1234" i="18"/>
  <c r="F1234" i="18"/>
  <c r="L1234" i="18"/>
  <c r="D1234" i="18"/>
  <c r="D579" i="18"/>
  <c r="L579" i="18"/>
  <c r="E579" i="18"/>
  <c r="M579" i="18"/>
  <c r="H579" i="18"/>
  <c r="F579" i="18"/>
  <c r="G579" i="18"/>
  <c r="I579" i="18"/>
  <c r="K579" i="18"/>
  <c r="C579" i="18"/>
  <c r="J579" i="18"/>
  <c r="G1676" i="18"/>
  <c r="H1676" i="18"/>
  <c r="I1676" i="18"/>
  <c r="J1676" i="18"/>
  <c r="C1676" i="18"/>
  <c r="K1676" i="18"/>
  <c r="D1676" i="18"/>
  <c r="L1676" i="18"/>
  <c r="E1676" i="18"/>
  <c r="M1676" i="18"/>
  <c r="F1676" i="18"/>
  <c r="E978" i="18"/>
  <c r="F978" i="18"/>
  <c r="G978" i="18"/>
  <c r="I978" i="18"/>
  <c r="H978" i="18"/>
  <c r="J978" i="18"/>
  <c r="K978" i="18"/>
  <c r="L978" i="18"/>
  <c r="M978" i="18"/>
  <c r="C978" i="18"/>
  <c r="D978" i="18"/>
  <c r="F5753" i="18"/>
  <c r="G5753" i="18"/>
  <c r="H5753" i="18"/>
  <c r="I5753" i="18"/>
  <c r="J5753" i="18"/>
  <c r="C5753" i="18"/>
  <c r="K5753" i="18"/>
  <c r="D5753" i="18"/>
  <c r="L5753" i="18"/>
  <c r="E5753" i="18"/>
  <c r="M5753" i="18"/>
  <c r="D134" i="18"/>
  <c r="L134" i="18"/>
  <c r="E134" i="18"/>
  <c r="M134" i="18"/>
  <c r="H134" i="18"/>
  <c r="C134" i="18"/>
  <c r="F134" i="18"/>
  <c r="G134" i="18"/>
  <c r="J134" i="18"/>
  <c r="I134" i="18"/>
  <c r="K134" i="18"/>
  <c r="C418" i="18"/>
  <c r="K418" i="18"/>
  <c r="D418" i="18"/>
  <c r="L418" i="18"/>
  <c r="G418" i="18"/>
  <c r="H418" i="18"/>
  <c r="E418" i="18"/>
  <c r="J418" i="18"/>
  <c r="F418" i="18"/>
  <c r="I418" i="18"/>
  <c r="M418" i="18"/>
  <c r="D4231" i="18"/>
  <c r="L4231" i="18"/>
  <c r="E4231" i="18"/>
  <c r="M4231" i="18"/>
  <c r="F4231" i="18"/>
  <c r="G4231" i="18"/>
  <c r="H4231" i="18"/>
  <c r="I4231" i="18"/>
  <c r="C4231" i="18"/>
  <c r="K4231" i="18"/>
  <c r="J4231" i="18"/>
  <c r="I967" i="18"/>
  <c r="D967" i="18"/>
  <c r="L967" i="18"/>
  <c r="E967" i="18"/>
  <c r="M967" i="18"/>
  <c r="F967" i="18"/>
  <c r="H967" i="18"/>
  <c r="C967" i="18"/>
  <c r="G967" i="18"/>
  <c r="J967" i="18"/>
  <c r="K967" i="18"/>
  <c r="I2937" i="18"/>
  <c r="J2937" i="18"/>
  <c r="C2937" i="18"/>
  <c r="K2937" i="18"/>
  <c r="D2937" i="18"/>
  <c r="L2937" i="18"/>
  <c r="E2937" i="18"/>
  <c r="M2937" i="18"/>
  <c r="F2937" i="18"/>
  <c r="G2937" i="18"/>
  <c r="H2937" i="18"/>
  <c r="C4052" i="18"/>
  <c r="K4052" i="18"/>
  <c r="D4052" i="18"/>
  <c r="L4052" i="18"/>
  <c r="E4052" i="18"/>
  <c r="M4052" i="18"/>
  <c r="F4052" i="18"/>
  <c r="G4052" i="18"/>
  <c r="H4052" i="18"/>
  <c r="J4052" i="18"/>
  <c r="I4052" i="18"/>
  <c r="C5153" i="18"/>
  <c r="K5153" i="18"/>
  <c r="D5153" i="18"/>
  <c r="L5153" i="18"/>
  <c r="E5153" i="18"/>
  <c r="M5153" i="18"/>
  <c r="F5153" i="18"/>
  <c r="G5153" i="18"/>
  <c r="H5153" i="18"/>
  <c r="I5153" i="18"/>
  <c r="J5153" i="18"/>
  <c r="H2730" i="18"/>
  <c r="I2730" i="18"/>
  <c r="J2730" i="18"/>
  <c r="C2730" i="18"/>
  <c r="K2730" i="18"/>
  <c r="D2730" i="18"/>
  <c r="L2730" i="18"/>
  <c r="E2730" i="18"/>
  <c r="M2730" i="18"/>
  <c r="F2730" i="18"/>
  <c r="G2730" i="18"/>
  <c r="H3597" i="18"/>
  <c r="I3597" i="18"/>
  <c r="J3597" i="18"/>
  <c r="C3597" i="18"/>
  <c r="K3597" i="18"/>
  <c r="D3597" i="18"/>
  <c r="L3597" i="18"/>
  <c r="E3597" i="18"/>
  <c r="M3597" i="18"/>
  <c r="F3597" i="18"/>
  <c r="G3597" i="18"/>
  <c r="I674" i="18"/>
  <c r="J674" i="18"/>
  <c r="C674" i="18"/>
  <c r="K674" i="18"/>
  <c r="D674" i="18"/>
  <c r="L674" i="18"/>
  <c r="E674" i="18"/>
  <c r="M674" i="18"/>
  <c r="F674" i="18"/>
  <c r="G674" i="18"/>
  <c r="H674" i="18"/>
  <c r="F5809" i="18"/>
  <c r="G5809" i="18"/>
  <c r="H5809" i="18"/>
  <c r="I5809" i="18"/>
  <c r="J5809" i="18"/>
  <c r="C5809" i="18"/>
  <c r="K5809" i="18"/>
  <c r="D5809" i="18"/>
  <c r="L5809" i="18"/>
  <c r="E5809" i="18"/>
  <c r="M5809" i="18"/>
  <c r="E3061" i="18"/>
  <c r="M3061" i="18"/>
  <c r="F3061" i="18"/>
  <c r="G3061" i="18"/>
  <c r="H3061" i="18"/>
  <c r="I3061" i="18"/>
  <c r="J3061" i="18"/>
  <c r="C3061" i="18"/>
  <c r="K3061" i="18"/>
  <c r="D3061" i="18"/>
  <c r="L3061" i="18"/>
  <c r="I3973" i="18"/>
  <c r="J3973" i="18"/>
  <c r="C3973" i="18"/>
  <c r="K3973" i="18"/>
  <c r="D3973" i="18"/>
  <c r="L3973" i="18"/>
  <c r="E3973" i="18"/>
  <c r="M3973" i="18"/>
  <c r="F3973" i="18"/>
  <c r="H3973" i="18"/>
  <c r="G3973" i="18"/>
  <c r="J5237" i="18"/>
  <c r="C5237" i="18"/>
  <c r="K5237" i="18"/>
  <c r="D5237" i="18"/>
  <c r="L5237" i="18"/>
  <c r="E5237" i="18"/>
  <c r="M5237" i="18"/>
  <c r="F5237" i="18"/>
  <c r="G5237" i="18"/>
  <c r="H5237" i="18"/>
  <c r="I5237" i="18"/>
  <c r="D2195" i="18"/>
  <c r="L2195" i="18"/>
  <c r="G2195" i="18"/>
  <c r="H2195" i="18"/>
  <c r="I2195" i="18"/>
  <c r="J2195" i="18"/>
  <c r="E2195" i="18"/>
  <c r="F2195" i="18"/>
  <c r="K2195" i="18"/>
  <c r="M2195" i="18"/>
  <c r="C2195" i="18"/>
  <c r="F4045" i="18"/>
  <c r="G4045" i="18"/>
  <c r="H4045" i="18"/>
  <c r="I4045" i="18"/>
  <c r="J4045" i="18"/>
  <c r="C4045" i="18"/>
  <c r="K4045" i="18"/>
  <c r="E4045" i="18"/>
  <c r="M4045" i="18"/>
  <c r="D4045" i="18"/>
  <c r="L4045" i="18"/>
  <c r="C4116" i="18"/>
  <c r="K4116" i="18"/>
  <c r="D4116" i="18"/>
  <c r="L4116" i="18"/>
  <c r="E4116" i="18"/>
  <c r="M4116" i="18"/>
  <c r="F4116" i="18"/>
  <c r="G4116" i="18"/>
  <c r="H4116" i="18"/>
  <c r="J4116" i="18"/>
  <c r="I4116" i="18"/>
  <c r="D1627" i="18"/>
  <c r="L1627" i="18"/>
  <c r="E1627" i="18"/>
  <c r="M1627" i="18"/>
  <c r="F1627" i="18"/>
  <c r="G1627" i="18"/>
  <c r="H1627" i="18"/>
  <c r="I1627" i="18"/>
  <c r="J1627" i="18"/>
  <c r="C1627" i="18"/>
  <c r="K1627" i="18"/>
  <c r="F4021" i="18"/>
  <c r="G4021" i="18"/>
  <c r="H4021" i="18"/>
  <c r="I4021" i="18"/>
  <c r="J4021" i="18"/>
  <c r="C4021" i="18"/>
  <c r="K4021" i="18"/>
  <c r="E4021" i="18"/>
  <c r="M4021" i="18"/>
  <c r="D4021" i="18"/>
  <c r="L4021" i="18"/>
  <c r="J1145" i="18"/>
  <c r="D1145" i="18"/>
  <c r="L1145" i="18"/>
  <c r="E1145" i="18"/>
  <c r="M1145" i="18"/>
  <c r="F1145" i="18"/>
  <c r="G1145" i="18"/>
  <c r="H1145" i="18"/>
  <c r="K1145" i="18"/>
  <c r="I1145" i="18"/>
  <c r="C1145" i="18"/>
  <c r="C155" i="18"/>
  <c r="K155" i="18"/>
  <c r="D155" i="18"/>
  <c r="L155" i="18"/>
  <c r="G155" i="18"/>
  <c r="M155" i="18"/>
  <c r="F155" i="18"/>
  <c r="I155" i="18"/>
  <c r="J155" i="18"/>
  <c r="E155" i="18"/>
  <c r="H155" i="18"/>
  <c r="C2707" i="18"/>
  <c r="K2707" i="18"/>
  <c r="D2707" i="18"/>
  <c r="L2707" i="18"/>
  <c r="E2707" i="18"/>
  <c r="M2707" i="18"/>
  <c r="F2707" i="18"/>
  <c r="G2707" i="18"/>
  <c r="H2707" i="18"/>
  <c r="I2707" i="18"/>
  <c r="J2707" i="18"/>
  <c r="H3238" i="18"/>
  <c r="I3238" i="18"/>
  <c r="J3238" i="18"/>
  <c r="C3238" i="18"/>
  <c r="K3238" i="18"/>
  <c r="D3238" i="18"/>
  <c r="L3238" i="18"/>
  <c r="E3238" i="18"/>
  <c r="M3238" i="18"/>
  <c r="F3238" i="18"/>
  <c r="G3238" i="18"/>
  <c r="I3616" i="18"/>
  <c r="J3616" i="18"/>
  <c r="C3616" i="18"/>
  <c r="K3616" i="18"/>
  <c r="D3616" i="18"/>
  <c r="L3616" i="18"/>
  <c r="E3616" i="18"/>
  <c r="M3616" i="18"/>
  <c r="F3616" i="18"/>
  <c r="H3616" i="18"/>
  <c r="G3616" i="18"/>
  <c r="F2976" i="18"/>
  <c r="G2976" i="18"/>
  <c r="H2976" i="18"/>
  <c r="I2976" i="18"/>
  <c r="J2976" i="18"/>
  <c r="C2976" i="18"/>
  <c r="K2976" i="18"/>
  <c r="D2976" i="18"/>
  <c r="L2976" i="18"/>
  <c r="E2976" i="18"/>
  <c r="M2976" i="18"/>
  <c r="G3594" i="18"/>
  <c r="H3594" i="18"/>
  <c r="I3594" i="18"/>
  <c r="J3594" i="18"/>
  <c r="C3594" i="18"/>
  <c r="K3594" i="18"/>
  <c r="D3594" i="18"/>
  <c r="L3594" i="18"/>
  <c r="E3594" i="18"/>
  <c r="M3594" i="18"/>
  <c r="F3594" i="18"/>
  <c r="D6040" i="18"/>
  <c r="L6040" i="18"/>
  <c r="E6040" i="18"/>
  <c r="M6040" i="18"/>
  <c r="F6040" i="18"/>
  <c r="G6040" i="18"/>
  <c r="H6040" i="18"/>
  <c r="I6040" i="18"/>
  <c r="C6040" i="18"/>
  <c r="K6040" i="18"/>
  <c r="J6040" i="18"/>
  <c r="E1702" i="18"/>
  <c r="M1702" i="18"/>
  <c r="F1702" i="18"/>
  <c r="G1702" i="18"/>
  <c r="H1702" i="18"/>
  <c r="I1702" i="18"/>
  <c r="J1702" i="18"/>
  <c r="C1702" i="18"/>
  <c r="K1702" i="18"/>
  <c r="D1702" i="18"/>
  <c r="L1702" i="18"/>
  <c r="E1950" i="18"/>
  <c r="M1950" i="18"/>
  <c r="F1950" i="18"/>
  <c r="G1950" i="18"/>
  <c r="H1950" i="18"/>
  <c r="I1950" i="18"/>
  <c r="J1950" i="18"/>
  <c r="C1950" i="18"/>
  <c r="K1950" i="18"/>
  <c r="L1950" i="18"/>
  <c r="D1950" i="18"/>
  <c r="E2054" i="18"/>
  <c r="M2054" i="18"/>
  <c r="F2054" i="18"/>
  <c r="G2054" i="18"/>
  <c r="H2054" i="18"/>
  <c r="I2054" i="18"/>
  <c r="J2054" i="18"/>
  <c r="C2054" i="18"/>
  <c r="K2054" i="18"/>
  <c r="D2054" i="18"/>
  <c r="L2054" i="18"/>
  <c r="F5066" i="18"/>
  <c r="G5066" i="18"/>
  <c r="H5066" i="18"/>
  <c r="I5066" i="18"/>
  <c r="J5066" i="18"/>
  <c r="C5066" i="18"/>
  <c r="K5066" i="18"/>
  <c r="D5066" i="18"/>
  <c r="L5066" i="18"/>
  <c r="E5066" i="18"/>
  <c r="M5066" i="18"/>
  <c r="D5060" i="18"/>
  <c r="L5060" i="18"/>
  <c r="E5060" i="18"/>
  <c r="M5060" i="18"/>
  <c r="F5060" i="18"/>
  <c r="G5060" i="18"/>
  <c r="H5060" i="18"/>
  <c r="I5060" i="18"/>
  <c r="J5060" i="18"/>
  <c r="K5060" i="18"/>
  <c r="C5060" i="18"/>
  <c r="H5175" i="18"/>
  <c r="I5175" i="18"/>
  <c r="J5175" i="18"/>
  <c r="C5175" i="18"/>
  <c r="K5175" i="18"/>
  <c r="D5175" i="18"/>
  <c r="L5175" i="18"/>
  <c r="E5175" i="18"/>
  <c r="M5175" i="18"/>
  <c r="F5175" i="18"/>
  <c r="G5175" i="18"/>
  <c r="C2048" i="18"/>
  <c r="K2048" i="18"/>
  <c r="D2048" i="18"/>
  <c r="L2048" i="18"/>
  <c r="E2048" i="18"/>
  <c r="M2048" i="18"/>
  <c r="F2048" i="18"/>
  <c r="G2048" i="18"/>
  <c r="H2048" i="18"/>
  <c r="I2048" i="18"/>
  <c r="J2048" i="18"/>
  <c r="J2904" i="18"/>
  <c r="C2904" i="18"/>
  <c r="K2904" i="18"/>
  <c r="D2904" i="18"/>
  <c r="L2904" i="18"/>
  <c r="E2904" i="18"/>
  <c r="M2904" i="18"/>
  <c r="F2904" i="18"/>
  <c r="G2904" i="18"/>
  <c r="H2904" i="18"/>
  <c r="I2904" i="18"/>
  <c r="G1240" i="18"/>
  <c r="I1240" i="18"/>
  <c r="J1240" i="18"/>
  <c r="C1240" i="18"/>
  <c r="K1240" i="18"/>
  <c r="D1240" i="18"/>
  <c r="L1240" i="18"/>
  <c r="E1240" i="18"/>
  <c r="M1240" i="18"/>
  <c r="F1240" i="18"/>
  <c r="H1240" i="18"/>
  <c r="F2960" i="18"/>
  <c r="G2960" i="18"/>
  <c r="H2960" i="18"/>
  <c r="I2960" i="18"/>
  <c r="J2960" i="18"/>
  <c r="C2960" i="18"/>
  <c r="K2960" i="18"/>
  <c r="D2960" i="18"/>
  <c r="L2960" i="18"/>
  <c r="E2960" i="18"/>
  <c r="M2960" i="18"/>
  <c r="F2480" i="18"/>
  <c r="G2480" i="18"/>
  <c r="H2480" i="18"/>
  <c r="I2480" i="18"/>
  <c r="J2480" i="18"/>
  <c r="C2480" i="18"/>
  <c r="K2480" i="18"/>
  <c r="D2480" i="18"/>
  <c r="L2480" i="18"/>
  <c r="E2480" i="18"/>
  <c r="M2480" i="18"/>
  <c r="D3766" i="18"/>
  <c r="L3766" i="18"/>
  <c r="E3766" i="18"/>
  <c r="M3766" i="18"/>
  <c r="F3766" i="18"/>
  <c r="G3766" i="18"/>
  <c r="H3766" i="18"/>
  <c r="I3766" i="18"/>
  <c r="C3766" i="18"/>
  <c r="K3766" i="18"/>
  <c r="J3766" i="18"/>
  <c r="E1718" i="18"/>
  <c r="M1718" i="18"/>
  <c r="F1718" i="18"/>
  <c r="G1718" i="18"/>
  <c r="H1718" i="18"/>
  <c r="I1718" i="18"/>
  <c r="J1718" i="18"/>
  <c r="C1718" i="18"/>
  <c r="K1718" i="18"/>
  <c r="D1718" i="18"/>
  <c r="L1718" i="18"/>
  <c r="H5152" i="18"/>
  <c r="I5152" i="18"/>
  <c r="J5152" i="18"/>
  <c r="C5152" i="18"/>
  <c r="K5152" i="18"/>
  <c r="D5152" i="18"/>
  <c r="L5152" i="18"/>
  <c r="E5152" i="18"/>
  <c r="M5152" i="18"/>
  <c r="F5152" i="18"/>
  <c r="G5152" i="18"/>
  <c r="J2736" i="18"/>
  <c r="C2736" i="18"/>
  <c r="K2736" i="18"/>
  <c r="D2736" i="18"/>
  <c r="L2736" i="18"/>
  <c r="E2736" i="18"/>
  <c r="M2736" i="18"/>
  <c r="F2736" i="18"/>
  <c r="G2736" i="18"/>
  <c r="H2736" i="18"/>
  <c r="I2736" i="18"/>
  <c r="D6016" i="18"/>
  <c r="L6016" i="18"/>
  <c r="E6016" i="18"/>
  <c r="M6016" i="18"/>
  <c r="F6016" i="18"/>
  <c r="G6016" i="18"/>
  <c r="H6016" i="18"/>
  <c r="I6016" i="18"/>
  <c r="C6016" i="18"/>
  <c r="K6016" i="18"/>
  <c r="J6016" i="18"/>
  <c r="I1206" i="18"/>
  <c r="C1206" i="18"/>
  <c r="K1206" i="18"/>
  <c r="D1206" i="18"/>
  <c r="L1206" i="18"/>
  <c r="E1206" i="18"/>
  <c r="M1206" i="18"/>
  <c r="F1206" i="18"/>
  <c r="G1206" i="18"/>
  <c r="H1206" i="18"/>
  <c r="J1206" i="18"/>
  <c r="C1000" i="18"/>
  <c r="K1000" i="18"/>
  <c r="D1000" i="18"/>
  <c r="L1000" i="18"/>
  <c r="E1000" i="18"/>
  <c r="M1000" i="18"/>
  <c r="F1000" i="18"/>
  <c r="G1000" i="18"/>
  <c r="H1000" i="18"/>
  <c r="I1000" i="18"/>
  <c r="J1000" i="18"/>
  <c r="J3832" i="18"/>
  <c r="C3832" i="18"/>
  <c r="K3832" i="18"/>
  <c r="D3832" i="18"/>
  <c r="L3832" i="18"/>
  <c r="E3832" i="18"/>
  <c r="M3832" i="18"/>
  <c r="F3832" i="18"/>
  <c r="G3832" i="18"/>
  <c r="I3832" i="18"/>
  <c r="H3832" i="18"/>
  <c r="F1112" i="18"/>
  <c r="G1112" i="18"/>
  <c r="D1112" i="18"/>
  <c r="H1112" i="18"/>
  <c r="I1112" i="18"/>
  <c r="J1112" i="18"/>
  <c r="K1112" i="18"/>
  <c r="L1112" i="18"/>
  <c r="C1112" i="18"/>
  <c r="E1112" i="18"/>
  <c r="M1112" i="18"/>
  <c r="G1836" i="18"/>
  <c r="H1836" i="18"/>
  <c r="I1836" i="18"/>
  <c r="J1836" i="18"/>
  <c r="C1836" i="18"/>
  <c r="K1836" i="18"/>
  <c r="D1836" i="18"/>
  <c r="L1836" i="18"/>
  <c r="E1836" i="18"/>
  <c r="M1836" i="18"/>
  <c r="F1836" i="18"/>
  <c r="C1888" i="18"/>
  <c r="K1888" i="18"/>
  <c r="D1888" i="18"/>
  <c r="L1888" i="18"/>
  <c r="E1888" i="18"/>
  <c r="M1888" i="18"/>
  <c r="F1888" i="18"/>
  <c r="G1888" i="18"/>
  <c r="H1888" i="18"/>
  <c r="I1888" i="18"/>
  <c r="J1888" i="18"/>
  <c r="J2912" i="18"/>
  <c r="C2912" i="18"/>
  <c r="K2912" i="18"/>
  <c r="D2912" i="18"/>
  <c r="L2912" i="18"/>
  <c r="E2912" i="18"/>
  <c r="M2912" i="18"/>
  <c r="F2912" i="18"/>
  <c r="G2912" i="18"/>
  <c r="H2912" i="18"/>
  <c r="I2912" i="18"/>
  <c r="G5492" i="18"/>
  <c r="H5492" i="18"/>
  <c r="I5492" i="18"/>
  <c r="J5492" i="18"/>
  <c r="C5492" i="18"/>
  <c r="K5492" i="18"/>
  <c r="D5492" i="18"/>
  <c r="L5492" i="18"/>
  <c r="E5492" i="18"/>
  <c r="M5492" i="18"/>
  <c r="F5492" i="18"/>
  <c r="G4280" i="18"/>
  <c r="H4280" i="18"/>
  <c r="I4280" i="18"/>
  <c r="J4280" i="18"/>
  <c r="C4280" i="18"/>
  <c r="K4280" i="18"/>
  <c r="D4280" i="18"/>
  <c r="L4280" i="18"/>
  <c r="F4280" i="18"/>
  <c r="M4280" i="18"/>
  <c r="E4280" i="18"/>
  <c r="D1296" i="18"/>
  <c r="L1296" i="18"/>
  <c r="E1296" i="18"/>
  <c r="M1296" i="18"/>
  <c r="F1296" i="18"/>
  <c r="G1296" i="18"/>
  <c r="H1296" i="18"/>
  <c r="I1296" i="18"/>
  <c r="C1296" i="18"/>
  <c r="K1296" i="18"/>
  <c r="J1296" i="18"/>
  <c r="G4464" i="18"/>
  <c r="H4464" i="18"/>
  <c r="I4464" i="18"/>
  <c r="J4464" i="18"/>
  <c r="C4464" i="18"/>
  <c r="K4464" i="18"/>
  <c r="D4464" i="18"/>
  <c r="L4464" i="18"/>
  <c r="F4464" i="18"/>
  <c r="E4464" i="18"/>
  <c r="M4464" i="18"/>
  <c r="C2088" i="18"/>
  <c r="K2088" i="18"/>
  <c r="D2088" i="18"/>
  <c r="L2088" i="18"/>
  <c r="E2088" i="18"/>
  <c r="M2088" i="18"/>
  <c r="F2088" i="18"/>
  <c r="G2088" i="18"/>
  <c r="H2088" i="18"/>
  <c r="I2088" i="18"/>
  <c r="J2088" i="18"/>
  <c r="G520" i="18"/>
  <c r="J520" i="18"/>
  <c r="C520" i="18"/>
  <c r="M520" i="18"/>
  <c r="D520" i="18"/>
  <c r="H520" i="18"/>
  <c r="F520" i="18"/>
  <c r="K520" i="18"/>
  <c r="L520" i="18"/>
  <c r="E520" i="18"/>
  <c r="I520" i="18"/>
  <c r="E360" i="18"/>
  <c r="M360" i="18"/>
  <c r="F360" i="18"/>
  <c r="I360" i="18"/>
  <c r="L360" i="18"/>
  <c r="G360" i="18"/>
  <c r="H360" i="18"/>
  <c r="C360" i="18"/>
  <c r="D360" i="18"/>
  <c r="J360" i="18"/>
  <c r="K360" i="18"/>
  <c r="C5360" i="18"/>
  <c r="K5360" i="18"/>
  <c r="D5360" i="18"/>
  <c r="L5360" i="18"/>
  <c r="E5360" i="18"/>
  <c r="M5360" i="18"/>
  <c r="F5360" i="18"/>
  <c r="G5360" i="18"/>
  <c r="H5360" i="18"/>
  <c r="I5360" i="18"/>
  <c r="J5360" i="18"/>
  <c r="G4432" i="18"/>
  <c r="H4432" i="18"/>
  <c r="I4432" i="18"/>
  <c r="J4432" i="18"/>
  <c r="C4432" i="18"/>
  <c r="K4432" i="18"/>
  <c r="D4432" i="18"/>
  <c r="L4432" i="18"/>
  <c r="F4432" i="18"/>
  <c r="E4432" i="18"/>
  <c r="M4432" i="18"/>
  <c r="D944" i="18"/>
  <c r="L944" i="18"/>
  <c r="G944" i="18"/>
  <c r="H944" i="18"/>
  <c r="I944" i="18"/>
  <c r="C944" i="18"/>
  <c r="K944" i="18"/>
  <c r="E944" i="18"/>
  <c r="F944" i="18"/>
  <c r="J944" i="18"/>
  <c r="M944" i="18"/>
  <c r="F3232" i="18"/>
  <c r="G3232" i="18"/>
  <c r="H3232" i="18"/>
  <c r="I3232" i="18"/>
  <c r="J3232" i="18"/>
  <c r="C3232" i="18"/>
  <c r="K3232" i="18"/>
  <c r="D3232" i="18"/>
  <c r="L3232" i="18"/>
  <c r="E3232" i="18"/>
  <c r="M3232" i="18"/>
  <c r="C5528" i="18"/>
  <c r="K5528" i="18"/>
  <c r="D5528" i="18"/>
  <c r="L5528" i="18"/>
  <c r="E5528" i="18"/>
  <c r="M5528" i="18"/>
  <c r="F5528" i="18"/>
  <c r="G5528" i="18"/>
  <c r="H5528" i="18"/>
  <c r="I5528" i="18"/>
  <c r="J5528" i="18"/>
  <c r="D1312" i="18"/>
  <c r="L1312" i="18"/>
  <c r="E1312" i="18"/>
  <c r="M1312" i="18"/>
  <c r="F1312" i="18"/>
  <c r="G1312" i="18"/>
  <c r="H1312" i="18"/>
  <c r="I1312" i="18"/>
  <c r="C1312" i="18"/>
  <c r="K1312" i="18"/>
  <c r="J1312" i="18"/>
  <c r="F4866" i="18"/>
  <c r="G4866" i="18"/>
  <c r="H4866" i="18"/>
  <c r="I4866" i="18"/>
  <c r="J4866" i="18"/>
  <c r="C4866" i="18"/>
  <c r="K4866" i="18"/>
  <c r="D4866" i="18"/>
  <c r="L4866" i="18"/>
  <c r="E4866" i="18"/>
  <c r="M4866" i="18"/>
  <c r="J5277" i="18"/>
  <c r="C5277" i="18"/>
  <c r="K5277" i="18"/>
  <c r="D5277" i="18"/>
  <c r="L5277" i="18"/>
  <c r="E5277" i="18"/>
  <c r="M5277" i="18"/>
  <c r="F5277" i="18"/>
  <c r="G5277" i="18"/>
  <c r="H5277" i="18"/>
  <c r="I5277" i="18"/>
  <c r="I3560" i="18"/>
  <c r="J3560" i="18"/>
  <c r="C3560" i="18"/>
  <c r="K3560" i="18"/>
  <c r="D3560" i="18"/>
  <c r="L3560" i="18"/>
  <c r="E3560" i="18"/>
  <c r="M3560" i="18"/>
  <c r="F3560" i="18"/>
  <c r="G3560" i="18"/>
  <c r="H3560" i="18"/>
  <c r="D1923" i="18"/>
  <c r="L1923" i="18"/>
  <c r="E1923" i="18"/>
  <c r="M1923" i="18"/>
  <c r="F1923" i="18"/>
  <c r="G1923" i="18"/>
  <c r="H1923" i="18"/>
  <c r="I1923" i="18"/>
  <c r="J1923" i="18"/>
  <c r="C1923" i="18"/>
  <c r="K1923" i="18"/>
  <c r="D5515" i="18"/>
  <c r="L5515" i="18"/>
  <c r="E5515" i="18"/>
  <c r="M5515" i="18"/>
  <c r="F5515" i="18"/>
  <c r="G5515" i="18"/>
  <c r="H5515" i="18"/>
  <c r="I5515" i="18"/>
  <c r="J5515" i="18"/>
  <c r="K5515" i="18"/>
  <c r="C5515" i="18"/>
  <c r="G4408" i="18"/>
  <c r="H4408" i="18"/>
  <c r="I4408" i="18"/>
  <c r="J4408" i="18"/>
  <c r="C4408" i="18"/>
  <c r="K4408" i="18"/>
  <c r="D4408" i="18"/>
  <c r="L4408" i="18"/>
  <c r="F4408" i="18"/>
  <c r="M4408" i="18"/>
  <c r="E4408" i="18"/>
  <c r="E304" i="18"/>
  <c r="M304" i="18"/>
  <c r="F304" i="18"/>
  <c r="I304" i="18"/>
  <c r="H304" i="18"/>
  <c r="J304" i="18"/>
  <c r="K304" i="18"/>
  <c r="L304" i="18"/>
  <c r="C304" i="18"/>
  <c r="D304" i="18"/>
  <c r="G304" i="18"/>
  <c r="C5808" i="18"/>
  <c r="K5808" i="18"/>
  <c r="D5808" i="18"/>
  <c r="L5808" i="18"/>
  <c r="E5808" i="18"/>
  <c r="M5808" i="18"/>
  <c r="F5808" i="18"/>
  <c r="G5808" i="18"/>
  <c r="H5808" i="18"/>
  <c r="I5808" i="18"/>
  <c r="J5808" i="18"/>
  <c r="D752" i="18"/>
  <c r="L752" i="18"/>
  <c r="G752" i="18"/>
  <c r="H752" i="18"/>
  <c r="I752" i="18"/>
  <c r="C752" i="18"/>
  <c r="K752" i="18"/>
  <c r="E752" i="18"/>
  <c r="M752" i="18"/>
  <c r="F752" i="18"/>
  <c r="J752" i="18"/>
  <c r="E5534" i="18"/>
  <c r="M5534" i="18"/>
  <c r="F5534" i="18"/>
  <c r="G5534" i="18"/>
  <c r="H5534" i="18"/>
  <c r="I5534" i="18"/>
  <c r="J5534" i="18"/>
  <c r="C5534" i="18"/>
  <c r="K5534" i="18"/>
  <c r="L5534" i="18"/>
  <c r="D5534" i="18"/>
  <c r="C1032" i="18"/>
  <c r="K1032" i="18"/>
  <c r="D1032" i="18"/>
  <c r="L1032" i="18"/>
  <c r="E1032" i="18"/>
  <c r="M1032" i="18"/>
  <c r="F1032" i="18"/>
  <c r="G1032" i="18"/>
  <c r="H1032" i="18"/>
  <c r="I1032" i="18"/>
  <c r="J1032" i="18"/>
  <c r="C1752" i="18"/>
  <c r="K1752" i="18"/>
  <c r="D1752" i="18"/>
  <c r="L1752" i="18"/>
  <c r="E1752" i="18"/>
  <c r="M1752" i="18"/>
  <c r="F1752" i="18"/>
  <c r="H1752" i="18"/>
  <c r="I1752" i="18"/>
  <c r="G1752" i="18"/>
  <c r="J1752" i="18"/>
  <c r="G524" i="18"/>
  <c r="H524" i="18"/>
  <c r="C524" i="18"/>
  <c r="K524" i="18"/>
  <c r="M524" i="18"/>
  <c r="D524" i="18"/>
  <c r="E524" i="18"/>
  <c r="F524" i="18"/>
  <c r="J524" i="18"/>
  <c r="I524" i="18"/>
  <c r="L524" i="18"/>
  <c r="E5031" i="18"/>
  <c r="M5031" i="18"/>
  <c r="F5031" i="18"/>
  <c r="G5031" i="18"/>
  <c r="H5031" i="18"/>
  <c r="I5031" i="18"/>
  <c r="J5031" i="18"/>
  <c r="C5031" i="18"/>
  <c r="K5031" i="18"/>
  <c r="D5031" i="18"/>
  <c r="L5031" i="18"/>
  <c r="G2871" i="18"/>
  <c r="H2871" i="18"/>
  <c r="I2871" i="18"/>
  <c r="J2871" i="18"/>
  <c r="C2871" i="18"/>
  <c r="K2871" i="18"/>
  <c r="D2871" i="18"/>
  <c r="L2871" i="18"/>
  <c r="E2871" i="18"/>
  <c r="M2871" i="18"/>
  <c r="F2871" i="18"/>
  <c r="G4797" i="18"/>
  <c r="H4797" i="18"/>
  <c r="I4797" i="18"/>
  <c r="J4797" i="18"/>
  <c r="C4797" i="18"/>
  <c r="K4797" i="18"/>
  <c r="E4797" i="18"/>
  <c r="M4797" i="18"/>
  <c r="D4797" i="18"/>
  <c r="F4797" i="18"/>
  <c r="L4797" i="18"/>
  <c r="E1846" i="18"/>
  <c r="M1846" i="18"/>
  <c r="F1846" i="18"/>
  <c r="G1846" i="18"/>
  <c r="H1846" i="18"/>
  <c r="I1846" i="18"/>
  <c r="J1846" i="18"/>
  <c r="C1846" i="18"/>
  <c r="K1846" i="18"/>
  <c r="D1846" i="18"/>
  <c r="L1846" i="18"/>
  <c r="F5273" i="18"/>
  <c r="G5273" i="18"/>
  <c r="H5273" i="18"/>
  <c r="I5273" i="18"/>
  <c r="J5273" i="18"/>
  <c r="C5273" i="18"/>
  <c r="K5273" i="18"/>
  <c r="D5273" i="18"/>
  <c r="L5273" i="18"/>
  <c r="M5273" i="18"/>
  <c r="E5273" i="18"/>
  <c r="G46" i="18"/>
  <c r="H46" i="18"/>
  <c r="C46" i="18"/>
  <c r="K46" i="18"/>
  <c r="L46" i="18"/>
  <c r="M46" i="18"/>
  <c r="E46" i="18"/>
  <c r="F46" i="18"/>
  <c r="I46" i="18"/>
  <c r="D46" i="18"/>
  <c r="J46" i="18"/>
  <c r="I3941" i="18"/>
  <c r="J3941" i="18"/>
  <c r="C3941" i="18"/>
  <c r="K3941" i="18"/>
  <c r="D3941" i="18"/>
  <c r="L3941" i="18"/>
  <c r="E3941" i="18"/>
  <c r="M3941" i="18"/>
  <c r="F3941" i="18"/>
  <c r="H3941" i="18"/>
  <c r="G3941" i="18"/>
  <c r="C5560" i="18"/>
  <c r="K5560" i="18"/>
  <c r="D5560" i="18"/>
  <c r="L5560" i="18"/>
  <c r="E5560" i="18"/>
  <c r="M5560" i="18"/>
  <c r="F5560" i="18"/>
  <c r="G5560" i="18"/>
  <c r="H5560" i="18"/>
  <c r="I5560" i="18"/>
  <c r="J5560" i="18"/>
  <c r="H4760" i="18"/>
  <c r="I4760" i="18"/>
  <c r="J4760" i="18"/>
  <c r="C4760" i="18"/>
  <c r="K4760" i="18"/>
  <c r="D4760" i="18"/>
  <c r="L4760" i="18"/>
  <c r="F4760" i="18"/>
  <c r="E4760" i="18"/>
  <c r="G4760" i="18"/>
  <c r="M4760" i="18"/>
  <c r="E739" i="18"/>
  <c r="M739" i="18"/>
  <c r="H739" i="18"/>
  <c r="I739" i="18"/>
  <c r="J739" i="18"/>
  <c r="D739" i="18"/>
  <c r="L739" i="18"/>
  <c r="C739" i="18"/>
  <c r="F739" i="18"/>
  <c r="G739" i="18"/>
  <c r="K739" i="18"/>
  <c r="C1848" i="18"/>
  <c r="K1848" i="18"/>
  <c r="D1848" i="18"/>
  <c r="L1848" i="18"/>
  <c r="E1848" i="18"/>
  <c r="M1848" i="18"/>
  <c r="F1848" i="18"/>
  <c r="G1848" i="18"/>
  <c r="H1848" i="18"/>
  <c r="I1848" i="18"/>
  <c r="J1848" i="18"/>
  <c r="J2133" i="18"/>
  <c r="C2133" i="18"/>
  <c r="K2133" i="18"/>
  <c r="D2133" i="18"/>
  <c r="L2133" i="18"/>
  <c r="E2133" i="18"/>
  <c r="M2133" i="18"/>
  <c r="F2133" i="18"/>
  <c r="G2133" i="18"/>
  <c r="H2133" i="18"/>
  <c r="I2133" i="18"/>
  <c r="F705" i="18"/>
  <c r="G705" i="18"/>
  <c r="H705" i="18"/>
  <c r="I705" i="18"/>
  <c r="J705" i="18"/>
  <c r="L705" i="18"/>
  <c r="C705" i="18"/>
  <c r="D705" i="18"/>
  <c r="K705" i="18"/>
  <c r="E705" i="18"/>
  <c r="M705" i="18"/>
  <c r="C3723" i="18"/>
  <c r="K3723" i="18"/>
  <c r="D3723" i="18"/>
  <c r="L3723" i="18"/>
  <c r="E3723" i="18"/>
  <c r="M3723" i="18"/>
  <c r="F3723" i="18"/>
  <c r="G3723" i="18"/>
  <c r="H3723" i="18"/>
  <c r="J3723" i="18"/>
  <c r="I3723" i="18"/>
  <c r="E4687" i="18"/>
  <c r="M4687" i="18"/>
  <c r="F4687" i="18"/>
  <c r="G4687" i="18"/>
  <c r="H4687" i="18"/>
  <c r="I4687" i="18"/>
  <c r="C4687" i="18"/>
  <c r="K4687" i="18"/>
  <c r="D4687" i="18"/>
  <c r="J4687" i="18"/>
  <c r="L4687" i="18"/>
  <c r="E5526" i="18"/>
  <c r="M5526" i="18"/>
  <c r="F5526" i="18"/>
  <c r="G5526" i="18"/>
  <c r="H5526" i="18"/>
  <c r="I5526" i="18"/>
  <c r="J5526" i="18"/>
  <c r="C5526" i="18"/>
  <c r="K5526" i="18"/>
  <c r="D5526" i="18"/>
  <c r="L5526" i="18"/>
  <c r="C3747" i="18"/>
  <c r="K3747" i="18"/>
  <c r="D3747" i="18"/>
  <c r="L3747" i="18"/>
  <c r="E3747" i="18"/>
  <c r="M3747" i="18"/>
  <c r="F3747" i="18"/>
  <c r="G3747" i="18"/>
  <c r="H3747" i="18"/>
  <c r="J3747" i="18"/>
  <c r="I3747" i="18"/>
  <c r="F1518" i="18"/>
  <c r="G1518" i="18"/>
  <c r="H1518" i="18"/>
  <c r="I1518" i="18"/>
  <c r="J1518" i="18"/>
  <c r="C1518" i="18"/>
  <c r="K1518" i="18"/>
  <c r="D1518" i="18"/>
  <c r="L1518" i="18"/>
  <c r="E1518" i="18"/>
  <c r="M1518" i="18"/>
  <c r="G4128" i="18"/>
  <c r="H4128" i="18"/>
  <c r="I4128" i="18"/>
  <c r="J4128" i="18"/>
  <c r="C4128" i="18"/>
  <c r="K4128" i="18"/>
  <c r="D4128" i="18"/>
  <c r="L4128" i="18"/>
  <c r="F4128" i="18"/>
  <c r="E4128" i="18"/>
  <c r="M4128" i="18"/>
  <c r="G4080" i="18"/>
  <c r="H4080" i="18"/>
  <c r="I4080" i="18"/>
  <c r="J4080" i="18"/>
  <c r="C4080" i="18"/>
  <c r="K4080" i="18"/>
  <c r="D4080" i="18"/>
  <c r="L4080" i="18"/>
  <c r="F4080" i="18"/>
  <c r="E4080" i="18"/>
  <c r="M4080" i="18"/>
  <c r="I3424" i="18"/>
  <c r="J3424" i="18"/>
  <c r="C3424" i="18"/>
  <c r="K3424" i="18"/>
  <c r="D3424" i="18"/>
  <c r="L3424" i="18"/>
  <c r="E3424" i="18"/>
  <c r="M3424" i="18"/>
  <c r="F3424" i="18"/>
  <c r="G3424" i="18"/>
  <c r="H3424" i="18"/>
  <c r="G3871" i="18"/>
  <c r="H3871" i="18"/>
  <c r="I3871" i="18"/>
  <c r="J3871" i="18"/>
  <c r="C3871" i="18"/>
  <c r="K3871" i="18"/>
  <c r="D3871" i="18"/>
  <c r="L3871" i="18"/>
  <c r="F3871" i="18"/>
  <c r="E3871" i="18"/>
  <c r="M3871" i="18"/>
  <c r="F1502" i="18"/>
  <c r="G1502" i="18"/>
  <c r="H1502" i="18"/>
  <c r="I1502" i="18"/>
  <c r="J1502" i="18"/>
  <c r="C1502" i="18"/>
  <c r="K1502" i="18"/>
  <c r="D1502" i="18"/>
  <c r="L1502" i="18"/>
  <c r="E1502" i="18"/>
  <c r="M1502" i="18"/>
  <c r="F838" i="18"/>
  <c r="I838" i="18"/>
  <c r="J838" i="18"/>
  <c r="C838" i="18"/>
  <c r="K838" i="18"/>
  <c r="E838" i="18"/>
  <c r="M838" i="18"/>
  <c r="D838" i="18"/>
  <c r="G838" i="18"/>
  <c r="H838" i="18"/>
  <c r="L838" i="18"/>
  <c r="E4554" i="18"/>
  <c r="M4554" i="18"/>
  <c r="F4554" i="18"/>
  <c r="G4554" i="18"/>
  <c r="H4554" i="18"/>
  <c r="I4554" i="18"/>
  <c r="J4554" i="18"/>
  <c r="D4554" i="18"/>
  <c r="L4554" i="18"/>
  <c r="C4554" i="18"/>
  <c r="K4554" i="18"/>
  <c r="D840" i="18"/>
  <c r="L840" i="18"/>
  <c r="G840" i="18"/>
  <c r="H840" i="18"/>
  <c r="I840" i="18"/>
  <c r="C840" i="18"/>
  <c r="K840" i="18"/>
  <c r="J840" i="18"/>
  <c r="M840" i="18"/>
  <c r="E840" i="18"/>
  <c r="F840" i="18"/>
  <c r="E1154" i="18"/>
  <c r="M1154" i="18"/>
  <c r="G1154" i="18"/>
  <c r="H1154" i="18"/>
  <c r="I1154" i="18"/>
  <c r="J1154" i="18"/>
  <c r="C1154" i="18"/>
  <c r="K1154" i="18"/>
  <c r="D1154" i="18"/>
  <c r="F1154" i="18"/>
  <c r="L1154" i="18"/>
  <c r="G5085" i="18"/>
  <c r="H5085" i="18"/>
  <c r="I5085" i="18"/>
  <c r="J5085" i="18"/>
  <c r="C5085" i="18"/>
  <c r="K5085" i="18"/>
  <c r="D5085" i="18"/>
  <c r="L5085" i="18"/>
  <c r="E5085" i="18"/>
  <c r="M5085" i="18"/>
  <c r="F5085" i="18"/>
  <c r="F814" i="18"/>
  <c r="I814" i="18"/>
  <c r="J814" i="18"/>
  <c r="C814" i="18"/>
  <c r="K814" i="18"/>
  <c r="E814" i="18"/>
  <c r="M814" i="18"/>
  <c r="G814" i="18"/>
  <c r="H814" i="18"/>
  <c r="L814" i="18"/>
  <c r="D814" i="18"/>
  <c r="C5544" i="18"/>
  <c r="K5544" i="18"/>
  <c r="D5544" i="18"/>
  <c r="L5544" i="18"/>
  <c r="E5544" i="18"/>
  <c r="M5544" i="18"/>
  <c r="F5544" i="18"/>
  <c r="G5544" i="18"/>
  <c r="H5544" i="18"/>
  <c r="I5544" i="18"/>
  <c r="J5544" i="18"/>
  <c r="D1392" i="18"/>
  <c r="L1392" i="18"/>
  <c r="E1392" i="18"/>
  <c r="M1392" i="18"/>
  <c r="F1392" i="18"/>
  <c r="G1392" i="18"/>
  <c r="H1392" i="18"/>
  <c r="I1392" i="18"/>
  <c r="C1392" i="18"/>
  <c r="K1392" i="18"/>
  <c r="J1392" i="18"/>
  <c r="F2296" i="18"/>
  <c r="G2296" i="18"/>
  <c r="H2296" i="18"/>
  <c r="I2296" i="18"/>
  <c r="J2296" i="18"/>
  <c r="C2296" i="18"/>
  <c r="K2296" i="18"/>
  <c r="D2296" i="18"/>
  <c r="L2296" i="18"/>
  <c r="E2296" i="18"/>
  <c r="M2296" i="18"/>
  <c r="I975" i="18"/>
  <c r="D975" i="18"/>
  <c r="L975" i="18"/>
  <c r="E975" i="18"/>
  <c r="M975" i="18"/>
  <c r="F975" i="18"/>
  <c r="H975" i="18"/>
  <c r="C975" i="18"/>
  <c r="G975" i="18"/>
  <c r="J975" i="18"/>
  <c r="K975" i="18"/>
  <c r="D1576" i="18"/>
  <c r="L1576" i="18"/>
  <c r="E1576" i="18"/>
  <c r="M1576" i="18"/>
  <c r="F1576" i="18"/>
  <c r="G1576" i="18"/>
  <c r="H1576" i="18"/>
  <c r="I1576" i="18"/>
  <c r="J1576" i="18"/>
  <c r="C1576" i="18"/>
  <c r="K1576" i="18"/>
  <c r="F1705" i="18"/>
  <c r="G1705" i="18"/>
  <c r="H1705" i="18"/>
  <c r="I1705" i="18"/>
  <c r="J1705" i="18"/>
  <c r="C1705" i="18"/>
  <c r="K1705" i="18"/>
  <c r="D1705" i="18"/>
  <c r="L1705" i="18"/>
  <c r="E1705" i="18"/>
  <c r="M1705" i="18"/>
  <c r="G4544" i="18"/>
  <c r="H4544" i="18"/>
  <c r="I4544" i="18"/>
  <c r="J4544" i="18"/>
  <c r="C4544" i="18"/>
  <c r="K4544" i="18"/>
  <c r="D4544" i="18"/>
  <c r="L4544" i="18"/>
  <c r="F4544" i="18"/>
  <c r="E4544" i="18"/>
  <c r="M4544" i="18"/>
  <c r="F1269" i="18"/>
  <c r="H1269" i="18"/>
  <c r="I1269" i="18"/>
  <c r="J1269" i="18"/>
  <c r="C1269" i="18"/>
  <c r="K1269" i="18"/>
  <c r="E1269" i="18"/>
  <c r="G1269" i="18"/>
  <c r="L1269" i="18"/>
  <c r="M1269" i="18"/>
  <c r="D1269" i="18"/>
  <c r="I951" i="18"/>
  <c r="D951" i="18"/>
  <c r="L951" i="18"/>
  <c r="E951" i="18"/>
  <c r="M951" i="18"/>
  <c r="F951" i="18"/>
  <c r="H951" i="18"/>
  <c r="C951" i="18"/>
  <c r="G951" i="18"/>
  <c r="J951" i="18"/>
  <c r="K951" i="18"/>
  <c r="H4331" i="18"/>
  <c r="I4331" i="18"/>
  <c r="J4331" i="18"/>
  <c r="C4331" i="18"/>
  <c r="K4331" i="18"/>
  <c r="D4331" i="18"/>
  <c r="L4331" i="18"/>
  <c r="E4331" i="18"/>
  <c r="M4331" i="18"/>
  <c r="G4331" i="18"/>
  <c r="F4331" i="18"/>
  <c r="G3642" i="18"/>
  <c r="H3642" i="18"/>
  <c r="I3642" i="18"/>
  <c r="J3642" i="18"/>
  <c r="C3642" i="18"/>
  <c r="K3642" i="18"/>
  <c r="D3642" i="18"/>
  <c r="L3642" i="18"/>
  <c r="E3642" i="18"/>
  <c r="F3642" i="18"/>
  <c r="M3642" i="18"/>
  <c r="D3018" i="18"/>
  <c r="L3018" i="18"/>
  <c r="E3018" i="18"/>
  <c r="M3018" i="18"/>
  <c r="F3018" i="18"/>
  <c r="G3018" i="18"/>
  <c r="H3018" i="18"/>
  <c r="I3018" i="18"/>
  <c r="J3018" i="18"/>
  <c r="C3018" i="18"/>
  <c r="K3018" i="18"/>
  <c r="H3134" i="18"/>
  <c r="I3134" i="18"/>
  <c r="J3134" i="18"/>
  <c r="C3134" i="18"/>
  <c r="K3134" i="18"/>
  <c r="D3134" i="18"/>
  <c r="L3134" i="18"/>
  <c r="E3134" i="18"/>
  <c r="M3134" i="18"/>
  <c r="F3134" i="18"/>
  <c r="G3134" i="18"/>
  <c r="C1632" i="18"/>
  <c r="K1632" i="18"/>
  <c r="D1632" i="18"/>
  <c r="L1632" i="18"/>
  <c r="E1632" i="18"/>
  <c r="M1632" i="18"/>
  <c r="F1632" i="18"/>
  <c r="G1632" i="18"/>
  <c r="H1632" i="18"/>
  <c r="I1632" i="18"/>
  <c r="J1632" i="18"/>
  <c r="F4285" i="18"/>
  <c r="G4285" i="18"/>
  <c r="H4285" i="18"/>
  <c r="I4285" i="18"/>
  <c r="J4285" i="18"/>
  <c r="C4285" i="18"/>
  <c r="K4285" i="18"/>
  <c r="E4285" i="18"/>
  <c r="M4285" i="18"/>
  <c r="L4285" i="18"/>
  <c r="D4285" i="18"/>
  <c r="D2482" i="18"/>
  <c r="L2482" i="18"/>
  <c r="E2482" i="18"/>
  <c r="M2482" i="18"/>
  <c r="F2482" i="18"/>
  <c r="G2482" i="18"/>
  <c r="H2482" i="18"/>
  <c r="I2482" i="18"/>
  <c r="J2482" i="18"/>
  <c r="C2482" i="18"/>
  <c r="K2482" i="18"/>
  <c r="F5249" i="18"/>
  <c r="G5249" i="18"/>
  <c r="H5249" i="18"/>
  <c r="I5249" i="18"/>
  <c r="J5249" i="18"/>
  <c r="C5249" i="18"/>
  <c r="K5249" i="18"/>
  <c r="D5249" i="18"/>
  <c r="L5249" i="18"/>
  <c r="M5249" i="18"/>
  <c r="E5249" i="18"/>
  <c r="C1477" i="18"/>
  <c r="K1477" i="18"/>
  <c r="D1477" i="18"/>
  <c r="L1477" i="18"/>
  <c r="E1477" i="18"/>
  <c r="M1477" i="18"/>
  <c r="F1477" i="18"/>
  <c r="G1477" i="18"/>
  <c r="H1477" i="18"/>
  <c r="I1477" i="18"/>
  <c r="J1477" i="18"/>
  <c r="D3186" i="18"/>
  <c r="L3186" i="18"/>
  <c r="E3186" i="18"/>
  <c r="M3186" i="18"/>
  <c r="F3186" i="18"/>
  <c r="G3186" i="18"/>
  <c r="H3186" i="18"/>
  <c r="I3186" i="18"/>
  <c r="J3186" i="18"/>
  <c r="C3186" i="18"/>
  <c r="K3186" i="18"/>
  <c r="F4650" i="18"/>
  <c r="G4650" i="18"/>
  <c r="H4650" i="18"/>
  <c r="I4650" i="18"/>
  <c r="J4650" i="18"/>
  <c r="D4650" i="18"/>
  <c r="L4650" i="18"/>
  <c r="C4650" i="18"/>
  <c r="E4650" i="18"/>
  <c r="K4650" i="18"/>
  <c r="M4650" i="18"/>
  <c r="I3033" i="18"/>
  <c r="J3033" i="18"/>
  <c r="C3033" i="18"/>
  <c r="K3033" i="18"/>
  <c r="D3033" i="18"/>
  <c r="L3033" i="18"/>
  <c r="E3033" i="18"/>
  <c r="M3033" i="18"/>
  <c r="F3033" i="18"/>
  <c r="G3033" i="18"/>
  <c r="H3033" i="18"/>
  <c r="J1281" i="18"/>
  <c r="D1281" i="18"/>
  <c r="L1281" i="18"/>
  <c r="E1281" i="18"/>
  <c r="M1281" i="18"/>
  <c r="F1281" i="18"/>
  <c r="C1281" i="18"/>
  <c r="G1281" i="18"/>
  <c r="H1281" i="18"/>
  <c r="I1281" i="18"/>
  <c r="K1281" i="18"/>
  <c r="I3592" i="18"/>
  <c r="J3592" i="18"/>
  <c r="C3592" i="18"/>
  <c r="K3592" i="18"/>
  <c r="D3592" i="18"/>
  <c r="L3592" i="18"/>
  <c r="E3592" i="18"/>
  <c r="M3592" i="18"/>
  <c r="F3592" i="18"/>
  <c r="G3592" i="18"/>
  <c r="H3592" i="18"/>
  <c r="E2126" i="18"/>
  <c r="M2126" i="18"/>
  <c r="F2126" i="18"/>
  <c r="G2126" i="18"/>
  <c r="H2126" i="18"/>
  <c r="I2126" i="18"/>
  <c r="J2126" i="18"/>
  <c r="C2126" i="18"/>
  <c r="K2126" i="18"/>
  <c r="D2126" i="18"/>
  <c r="L2126" i="18"/>
  <c r="J3315" i="18"/>
  <c r="C3315" i="18"/>
  <c r="K3315" i="18"/>
  <c r="D3315" i="18"/>
  <c r="L3315" i="18"/>
  <c r="E3315" i="18"/>
  <c r="M3315" i="18"/>
  <c r="F3315" i="18"/>
  <c r="G3315" i="18"/>
  <c r="H3315" i="18"/>
  <c r="I3315" i="18"/>
  <c r="G4717" i="18"/>
  <c r="H4717" i="18"/>
  <c r="I4717" i="18"/>
  <c r="J4717" i="18"/>
  <c r="C4717" i="18"/>
  <c r="K4717" i="18"/>
  <c r="E4717" i="18"/>
  <c r="M4717" i="18"/>
  <c r="L4717" i="18"/>
  <c r="D4717" i="18"/>
  <c r="F4717" i="18"/>
  <c r="D5944" i="18"/>
  <c r="L5944" i="18"/>
  <c r="E5944" i="18"/>
  <c r="M5944" i="18"/>
  <c r="F5944" i="18"/>
  <c r="G5944" i="18"/>
  <c r="H5944" i="18"/>
  <c r="I5944" i="18"/>
  <c r="C5944" i="18"/>
  <c r="K5944" i="18"/>
  <c r="J5944" i="18"/>
  <c r="F5002" i="18"/>
  <c r="G5002" i="18"/>
  <c r="H5002" i="18"/>
  <c r="I5002" i="18"/>
  <c r="J5002" i="18"/>
  <c r="C5002" i="18"/>
  <c r="K5002" i="18"/>
  <c r="D5002" i="18"/>
  <c r="L5002" i="18"/>
  <c r="E5002" i="18"/>
  <c r="M5002" i="18"/>
  <c r="E1958" i="18"/>
  <c r="M1958" i="18"/>
  <c r="F1958" i="18"/>
  <c r="G1958" i="18"/>
  <c r="H1958" i="18"/>
  <c r="I1958" i="18"/>
  <c r="J1958" i="18"/>
  <c r="C1958" i="18"/>
  <c r="K1958" i="18"/>
  <c r="D1958" i="18"/>
  <c r="L1958" i="18"/>
  <c r="E2633" i="18"/>
  <c r="M2633" i="18"/>
  <c r="F2633" i="18"/>
  <c r="G2633" i="18"/>
  <c r="H2633" i="18"/>
  <c r="I2633" i="18"/>
  <c r="J2633" i="18"/>
  <c r="C2633" i="18"/>
  <c r="K2633" i="18"/>
  <c r="D2633" i="18"/>
  <c r="L2633" i="18"/>
  <c r="F3072" i="18"/>
  <c r="G3072" i="18"/>
  <c r="H3072" i="18"/>
  <c r="I3072" i="18"/>
  <c r="J3072" i="18"/>
  <c r="C3072" i="18"/>
  <c r="K3072" i="18"/>
  <c r="D3072" i="18"/>
  <c r="L3072" i="18"/>
  <c r="E3072" i="18"/>
  <c r="M3072" i="18"/>
  <c r="I4174" i="18"/>
  <c r="J4174" i="18"/>
  <c r="C4174" i="18"/>
  <c r="K4174" i="18"/>
  <c r="D4174" i="18"/>
  <c r="L4174" i="18"/>
  <c r="E4174" i="18"/>
  <c r="M4174" i="18"/>
  <c r="F4174" i="18"/>
  <c r="H4174" i="18"/>
  <c r="G4174" i="18"/>
  <c r="H2382" i="18"/>
  <c r="I2382" i="18"/>
  <c r="J2382" i="18"/>
  <c r="C2382" i="18"/>
  <c r="K2382" i="18"/>
  <c r="D2382" i="18"/>
  <c r="L2382" i="18"/>
  <c r="E2382" i="18"/>
  <c r="M2382" i="18"/>
  <c r="F2382" i="18"/>
  <c r="G2382" i="18"/>
  <c r="H1388" i="18"/>
  <c r="I1388" i="18"/>
  <c r="J1388" i="18"/>
  <c r="C1388" i="18"/>
  <c r="K1388" i="18"/>
  <c r="D1388" i="18"/>
  <c r="L1388" i="18"/>
  <c r="E1388" i="18"/>
  <c r="M1388" i="18"/>
  <c r="G1388" i="18"/>
  <c r="F1388" i="18"/>
  <c r="F1197" i="18"/>
  <c r="H1197" i="18"/>
  <c r="I1197" i="18"/>
  <c r="J1197" i="18"/>
  <c r="C1197" i="18"/>
  <c r="K1197" i="18"/>
  <c r="D1197" i="18"/>
  <c r="L1197" i="18"/>
  <c r="G1197" i="18"/>
  <c r="M1197" i="18"/>
  <c r="E1197" i="18"/>
  <c r="E2469" i="18"/>
  <c r="M2469" i="18"/>
  <c r="F2469" i="18"/>
  <c r="G2469" i="18"/>
  <c r="H2469" i="18"/>
  <c r="I2469" i="18"/>
  <c r="J2469" i="18"/>
  <c r="C2469" i="18"/>
  <c r="K2469" i="18"/>
  <c r="D2469" i="18"/>
  <c r="L2469" i="18"/>
  <c r="H3970" i="18"/>
  <c r="I3970" i="18"/>
  <c r="J3970" i="18"/>
  <c r="C3970" i="18"/>
  <c r="K3970" i="18"/>
  <c r="D3970" i="18"/>
  <c r="L3970" i="18"/>
  <c r="E3970" i="18"/>
  <c r="M3970" i="18"/>
  <c r="G3970" i="18"/>
  <c r="F3970" i="18"/>
  <c r="H2518" i="18"/>
  <c r="I2518" i="18"/>
  <c r="J2518" i="18"/>
  <c r="C2518" i="18"/>
  <c r="K2518" i="18"/>
  <c r="D2518" i="18"/>
  <c r="L2518" i="18"/>
  <c r="E2518" i="18"/>
  <c r="M2518" i="18"/>
  <c r="F2518" i="18"/>
  <c r="G2518" i="18"/>
  <c r="H337" i="18"/>
  <c r="I337" i="18"/>
  <c r="D337" i="18"/>
  <c r="L337" i="18"/>
  <c r="C337" i="18"/>
  <c r="E337" i="18"/>
  <c r="F337" i="18"/>
  <c r="G337" i="18"/>
  <c r="K337" i="18"/>
  <c r="J337" i="18"/>
  <c r="M337" i="18"/>
  <c r="C5856" i="18"/>
  <c r="K5856" i="18"/>
  <c r="D5856" i="18"/>
  <c r="L5856" i="18"/>
  <c r="E5856" i="18"/>
  <c r="M5856" i="18"/>
  <c r="F5856" i="18"/>
  <c r="G5856" i="18"/>
  <c r="H5856" i="18"/>
  <c r="I5856" i="18"/>
  <c r="J5856" i="18"/>
  <c r="E5758" i="18"/>
  <c r="M5758" i="18"/>
  <c r="F5758" i="18"/>
  <c r="G5758" i="18"/>
  <c r="H5758" i="18"/>
  <c r="I5758" i="18"/>
  <c r="J5758" i="18"/>
  <c r="C5758" i="18"/>
  <c r="K5758" i="18"/>
  <c r="D5758" i="18"/>
  <c r="L5758" i="18"/>
  <c r="J5245" i="18"/>
  <c r="C5245" i="18"/>
  <c r="K5245" i="18"/>
  <c r="D5245" i="18"/>
  <c r="L5245" i="18"/>
  <c r="E5245" i="18"/>
  <c r="M5245" i="18"/>
  <c r="F5245" i="18"/>
  <c r="G5245" i="18"/>
  <c r="H5245" i="18"/>
  <c r="I5245" i="18"/>
  <c r="G1956" i="18"/>
  <c r="H1956" i="18"/>
  <c r="I1956" i="18"/>
  <c r="J1956" i="18"/>
  <c r="C1956" i="18"/>
  <c r="K1956" i="18"/>
  <c r="D1956" i="18"/>
  <c r="L1956" i="18"/>
  <c r="E1956" i="18"/>
  <c r="M1956" i="18"/>
  <c r="F1956" i="18"/>
  <c r="J458" i="18"/>
  <c r="C458" i="18"/>
  <c r="K458" i="18"/>
  <c r="F458" i="18"/>
  <c r="I458" i="18"/>
  <c r="L458" i="18"/>
  <c r="D458" i="18"/>
  <c r="H458" i="18"/>
  <c r="M458" i="18"/>
  <c r="G458" i="18"/>
  <c r="E458" i="18"/>
  <c r="G2403" i="18"/>
  <c r="H2403" i="18"/>
  <c r="I2403" i="18"/>
  <c r="J2403" i="18"/>
  <c r="C2403" i="18"/>
  <c r="K2403" i="18"/>
  <c r="D2403" i="18"/>
  <c r="L2403" i="18"/>
  <c r="E2403" i="18"/>
  <c r="M2403" i="18"/>
  <c r="F2403" i="18"/>
  <c r="C3231" i="18"/>
  <c r="K3231" i="18"/>
  <c r="D3231" i="18"/>
  <c r="L3231" i="18"/>
  <c r="E3231" i="18"/>
  <c r="M3231" i="18"/>
  <c r="F3231" i="18"/>
  <c r="G3231" i="18"/>
  <c r="H3231" i="18"/>
  <c r="I3231" i="18"/>
  <c r="J3231" i="18"/>
  <c r="E2681" i="18"/>
  <c r="M2681" i="18"/>
  <c r="F2681" i="18"/>
  <c r="G2681" i="18"/>
  <c r="H2681" i="18"/>
  <c r="I2681" i="18"/>
  <c r="J2681" i="18"/>
  <c r="C2681" i="18"/>
  <c r="K2681" i="18"/>
  <c r="D2681" i="18"/>
  <c r="L2681" i="18"/>
  <c r="E3961" i="18"/>
  <c r="M3961" i="18"/>
  <c r="F3961" i="18"/>
  <c r="G3961" i="18"/>
  <c r="H3961" i="18"/>
  <c r="I3961" i="18"/>
  <c r="J3961" i="18"/>
  <c r="D3961" i="18"/>
  <c r="L3961" i="18"/>
  <c r="C3961" i="18"/>
  <c r="K3961" i="18"/>
  <c r="J1037" i="18"/>
  <c r="C1037" i="18"/>
  <c r="K1037" i="18"/>
  <c r="D1037" i="18"/>
  <c r="L1037" i="18"/>
  <c r="E1037" i="18"/>
  <c r="M1037" i="18"/>
  <c r="F1037" i="18"/>
  <c r="G1037" i="18"/>
  <c r="H1037" i="18"/>
  <c r="I1037" i="18"/>
  <c r="C1188" i="18"/>
  <c r="K1188" i="18"/>
  <c r="E1188" i="18"/>
  <c r="M1188" i="18"/>
  <c r="F1188" i="18"/>
  <c r="G1188" i="18"/>
  <c r="H1188" i="18"/>
  <c r="I1188" i="18"/>
  <c r="D1188" i="18"/>
  <c r="J1188" i="18"/>
  <c r="L1188" i="18"/>
  <c r="E2785" i="18"/>
  <c r="M2785" i="18"/>
  <c r="F2785" i="18"/>
  <c r="G2785" i="18"/>
  <c r="H2785" i="18"/>
  <c r="I2785" i="18"/>
  <c r="J2785" i="18"/>
  <c r="C2785" i="18"/>
  <c r="K2785" i="18"/>
  <c r="D2785" i="18"/>
  <c r="L2785" i="18"/>
  <c r="J2872" i="18"/>
  <c r="C2872" i="18"/>
  <c r="K2872" i="18"/>
  <c r="D2872" i="18"/>
  <c r="L2872" i="18"/>
  <c r="E2872" i="18"/>
  <c r="M2872" i="18"/>
  <c r="F2872" i="18"/>
  <c r="G2872" i="18"/>
  <c r="H2872" i="18"/>
  <c r="I2872" i="18"/>
  <c r="J1805" i="18"/>
  <c r="C1805" i="18"/>
  <c r="K1805" i="18"/>
  <c r="D1805" i="18"/>
  <c r="L1805" i="18"/>
  <c r="E1805" i="18"/>
  <c r="M1805" i="18"/>
  <c r="G1805" i="18"/>
  <c r="F1805" i="18"/>
  <c r="H1805" i="18"/>
  <c r="I1805" i="18"/>
  <c r="I3632" i="18"/>
  <c r="J3632" i="18"/>
  <c r="C3632" i="18"/>
  <c r="K3632" i="18"/>
  <c r="D3632" i="18"/>
  <c r="L3632" i="18"/>
  <c r="E3632" i="18"/>
  <c r="M3632" i="18"/>
  <c r="F3632" i="18"/>
  <c r="G3632" i="18"/>
  <c r="H3632" i="18"/>
  <c r="G3751" i="18"/>
  <c r="H3751" i="18"/>
  <c r="I3751" i="18"/>
  <c r="J3751" i="18"/>
  <c r="C3751" i="18"/>
  <c r="K3751" i="18"/>
  <c r="D3751" i="18"/>
  <c r="L3751" i="18"/>
  <c r="F3751" i="18"/>
  <c r="E3751" i="18"/>
  <c r="M3751" i="18"/>
  <c r="J1121" i="18"/>
  <c r="D1121" i="18"/>
  <c r="L1121" i="18"/>
  <c r="E1121" i="18"/>
  <c r="M1121" i="18"/>
  <c r="F1121" i="18"/>
  <c r="G1121" i="18"/>
  <c r="H1121" i="18"/>
  <c r="C1121" i="18"/>
  <c r="I1121" i="18"/>
  <c r="K1121" i="18"/>
  <c r="G905" i="18"/>
  <c r="J905" i="18"/>
  <c r="C905" i="18"/>
  <c r="K905" i="18"/>
  <c r="D905" i="18"/>
  <c r="L905" i="18"/>
  <c r="F905" i="18"/>
  <c r="E905" i="18"/>
  <c r="H905" i="18"/>
  <c r="I905" i="18"/>
  <c r="M905" i="18"/>
  <c r="I1626" i="18"/>
  <c r="J1626" i="18"/>
  <c r="C1626" i="18"/>
  <c r="K1626" i="18"/>
  <c r="D1626" i="18"/>
  <c r="L1626" i="18"/>
  <c r="E1626" i="18"/>
  <c r="M1626" i="18"/>
  <c r="F1626" i="18"/>
  <c r="G1626" i="18"/>
  <c r="H1626" i="18"/>
  <c r="G3027" i="18"/>
  <c r="H3027" i="18"/>
  <c r="I3027" i="18"/>
  <c r="J3027" i="18"/>
  <c r="C3027" i="18"/>
  <c r="K3027" i="18"/>
  <c r="D3027" i="18"/>
  <c r="L3027" i="18"/>
  <c r="E3027" i="18"/>
  <c r="M3027" i="18"/>
  <c r="F3027" i="18"/>
  <c r="F3676" i="18"/>
  <c r="G3676" i="18"/>
  <c r="H3676" i="18"/>
  <c r="I3676" i="18"/>
  <c r="J3676" i="18"/>
  <c r="C3676" i="18"/>
  <c r="K3676" i="18"/>
  <c r="E3676" i="18"/>
  <c r="M3676" i="18"/>
  <c r="L3676" i="18"/>
  <c r="D3676" i="18"/>
  <c r="H484" i="18"/>
  <c r="I484" i="18"/>
  <c r="D484" i="18"/>
  <c r="L484" i="18"/>
  <c r="F484" i="18"/>
  <c r="K484" i="18"/>
  <c r="C484" i="18"/>
  <c r="E484" i="18"/>
  <c r="G484" i="18"/>
  <c r="J484" i="18"/>
  <c r="M484" i="18"/>
  <c r="I487" i="18"/>
  <c r="J487" i="18"/>
  <c r="E487" i="18"/>
  <c r="M487" i="18"/>
  <c r="F487" i="18"/>
  <c r="K487" i="18"/>
  <c r="C487" i="18"/>
  <c r="D487" i="18"/>
  <c r="G487" i="18"/>
  <c r="L487" i="18"/>
  <c r="H487" i="18"/>
  <c r="J6074" i="18"/>
  <c r="C6074" i="18"/>
  <c r="K6074" i="18"/>
  <c r="D6074" i="18"/>
  <c r="L6074" i="18"/>
  <c r="E6074" i="18"/>
  <c r="M6074" i="18"/>
  <c r="F6074" i="18"/>
  <c r="G6074" i="18"/>
  <c r="I6074" i="18"/>
  <c r="H6074" i="18"/>
  <c r="I3845" i="18"/>
  <c r="J3845" i="18"/>
  <c r="C3845" i="18"/>
  <c r="K3845" i="18"/>
  <c r="D3845" i="18"/>
  <c r="L3845" i="18"/>
  <c r="E3845" i="18"/>
  <c r="M3845" i="18"/>
  <c r="F3845" i="18"/>
  <c r="H3845" i="18"/>
  <c r="G3845" i="18"/>
  <c r="G2987" i="18"/>
  <c r="H2987" i="18"/>
  <c r="I2987" i="18"/>
  <c r="J2987" i="18"/>
  <c r="C2987" i="18"/>
  <c r="K2987" i="18"/>
  <c r="D2987" i="18"/>
  <c r="L2987" i="18"/>
  <c r="E2987" i="18"/>
  <c r="M2987" i="18"/>
  <c r="F2987" i="18"/>
  <c r="J203" i="18"/>
  <c r="C203" i="18"/>
  <c r="K203" i="18"/>
  <c r="F203" i="18"/>
  <c r="M203" i="18"/>
  <c r="E203" i="18"/>
  <c r="D203" i="18"/>
  <c r="I203" i="18"/>
  <c r="L203" i="18"/>
  <c r="G203" i="18"/>
  <c r="H203" i="18"/>
  <c r="G406" i="18"/>
  <c r="H406" i="18"/>
  <c r="C406" i="18"/>
  <c r="K406" i="18"/>
  <c r="D406" i="18"/>
  <c r="E406" i="18"/>
  <c r="J406" i="18"/>
  <c r="M406" i="18"/>
  <c r="F406" i="18"/>
  <c r="I406" i="18"/>
  <c r="L406" i="18"/>
  <c r="D5619" i="18"/>
  <c r="L5619" i="18"/>
  <c r="E5619" i="18"/>
  <c r="M5619" i="18"/>
  <c r="F5619" i="18"/>
  <c r="G5619" i="18"/>
  <c r="H5619" i="18"/>
  <c r="I5619" i="18"/>
  <c r="J5619" i="18"/>
  <c r="C5619" i="18"/>
  <c r="K5619" i="18"/>
  <c r="D2522" i="18"/>
  <c r="L2522" i="18"/>
  <c r="E2522" i="18"/>
  <c r="M2522" i="18"/>
  <c r="F2522" i="18"/>
  <c r="G2522" i="18"/>
  <c r="H2522" i="18"/>
  <c r="I2522" i="18"/>
  <c r="J2522" i="18"/>
  <c r="C2522" i="18"/>
  <c r="K2522" i="18"/>
  <c r="H508" i="18"/>
  <c r="J508" i="18"/>
  <c r="D508" i="18"/>
  <c r="M508" i="18"/>
  <c r="G508" i="18"/>
  <c r="I508" i="18"/>
  <c r="F508" i="18"/>
  <c r="L508" i="18"/>
  <c r="C508" i="18"/>
  <c r="E508" i="18"/>
  <c r="K508" i="18"/>
  <c r="C5440" i="18"/>
  <c r="K5440" i="18"/>
  <c r="D5440" i="18"/>
  <c r="L5440" i="18"/>
  <c r="E5440" i="18"/>
  <c r="M5440" i="18"/>
  <c r="F5440" i="18"/>
  <c r="G5440" i="18"/>
  <c r="H5440" i="18"/>
  <c r="I5440" i="18"/>
  <c r="J5440" i="18"/>
  <c r="D2886" i="18"/>
  <c r="L2886" i="18"/>
  <c r="E2886" i="18"/>
  <c r="M2886" i="18"/>
  <c r="F2886" i="18"/>
  <c r="G2886" i="18"/>
  <c r="H2886" i="18"/>
  <c r="I2886" i="18"/>
  <c r="J2886" i="18"/>
  <c r="C2886" i="18"/>
  <c r="K2886" i="18"/>
  <c r="J442" i="18"/>
  <c r="C442" i="18"/>
  <c r="K442" i="18"/>
  <c r="F442" i="18"/>
  <c r="M442" i="18"/>
  <c r="G442" i="18"/>
  <c r="L442" i="18"/>
  <c r="D442" i="18"/>
  <c r="E442" i="18"/>
  <c r="I442" i="18"/>
  <c r="H442" i="18"/>
  <c r="E4631" i="18"/>
  <c r="M4631" i="18"/>
  <c r="F4631" i="18"/>
  <c r="G4631" i="18"/>
  <c r="H4631" i="18"/>
  <c r="I4631" i="18"/>
  <c r="C4631" i="18"/>
  <c r="K4631" i="18"/>
  <c r="J4631" i="18"/>
  <c r="L4631" i="18"/>
  <c r="D4631" i="18"/>
  <c r="C5824" i="18"/>
  <c r="K5824" i="18"/>
  <c r="D5824" i="18"/>
  <c r="L5824" i="18"/>
  <c r="E5824" i="18"/>
  <c r="M5824" i="18"/>
  <c r="F5824" i="18"/>
  <c r="G5824" i="18"/>
  <c r="H5824" i="18"/>
  <c r="I5824" i="18"/>
  <c r="J5824" i="18"/>
  <c r="E24" i="18"/>
  <c r="M24" i="18"/>
  <c r="F24" i="18"/>
  <c r="I24" i="18"/>
  <c r="C24" i="18"/>
  <c r="D24" i="18"/>
  <c r="J24" i="18"/>
  <c r="G24" i="18"/>
  <c r="H24" i="18"/>
  <c r="K24" i="18"/>
  <c r="L24" i="18"/>
  <c r="H500" i="18"/>
  <c r="I500" i="18"/>
  <c r="D500" i="18"/>
  <c r="L500" i="18"/>
  <c r="C500" i="18"/>
  <c r="G500" i="18"/>
  <c r="E500" i="18"/>
  <c r="F500" i="18"/>
  <c r="M500" i="18"/>
  <c r="K500" i="18"/>
  <c r="J500" i="18"/>
  <c r="J1645" i="18"/>
  <c r="C1645" i="18"/>
  <c r="K1645" i="18"/>
  <c r="D1645" i="18"/>
  <c r="L1645" i="18"/>
  <c r="E1645" i="18"/>
  <c r="M1645" i="18"/>
  <c r="F1645" i="18"/>
  <c r="G1645" i="18"/>
  <c r="H1645" i="18"/>
  <c r="I1645" i="18"/>
  <c r="G769" i="18"/>
  <c r="J769" i="18"/>
  <c r="C769" i="18"/>
  <c r="K769" i="18"/>
  <c r="D769" i="18"/>
  <c r="L769" i="18"/>
  <c r="F769" i="18"/>
  <c r="E769" i="18"/>
  <c r="H769" i="18"/>
  <c r="I769" i="18"/>
  <c r="M769" i="18"/>
  <c r="F3200" i="18"/>
  <c r="G3200" i="18"/>
  <c r="H3200" i="18"/>
  <c r="I3200" i="18"/>
  <c r="J3200" i="18"/>
  <c r="C3200" i="18"/>
  <c r="K3200" i="18"/>
  <c r="D3200" i="18"/>
  <c r="L3200" i="18"/>
  <c r="E3200" i="18"/>
  <c r="M3200" i="18"/>
  <c r="F4053" i="18"/>
  <c r="G4053" i="18"/>
  <c r="H4053" i="18"/>
  <c r="I4053" i="18"/>
  <c r="J4053" i="18"/>
  <c r="C4053" i="18"/>
  <c r="K4053" i="18"/>
  <c r="E4053" i="18"/>
  <c r="M4053" i="18"/>
  <c r="D4053" i="18"/>
  <c r="L4053" i="18"/>
  <c r="C5568" i="18"/>
  <c r="K5568" i="18"/>
  <c r="D5568" i="18"/>
  <c r="L5568" i="18"/>
  <c r="E5568" i="18"/>
  <c r="M5568" i="18"/>
  <c r="F5568" i="18"/>
  <c r="G5568" i="18"/>
  <c r="H5568" i="18"/>
  <c r="I5568" i="18"/>
  <c r="J5568" i="18"/>
  <c r="F5265" i="18"/>
  <c r="G5265" i="18"/>
  <c r="H5265" i="18"/>
  <c r="I5265" i="18"/>
  <c r="J5265" i="18"/>
  <c r="C5265" i="18"/>
  <c r="K5265" i="18"/>
  <c r="D5265" i="18"/>
  <c r="L5265" i="18"/>
  <c r="E5265" i="18"/>
  <c r="M5265" i="18"/>
  <c r="E2641" i="18"/>
  <c r="M2641" i="18"/>
  <c r="F2641" i="18"/>
  <c r="G2641" i="18"/>
  <c r="H2641" i="18"/>
  <c r="I2641" i="18"/>
  <c r="J2641" i="18"/>
  <c r="C2641" i="18"/>
  <c r="K2641" i="18"/>
  <c r="L2641" i="18"/>
  <c r="D2641" i="18"/>
  <c r="E5614" i="18"/>
  <c r="M5614" i="18"/>
  <c r="F5614" i="18"/>
  <c r="G5614" i="18"/>
  <c r="H5614" i="18"/>
  <c r="I5614" i="18"/>
  <c r="J5614" i="18"/>
  <c r="C5614" i="18"/>
  <c r="K5614" i="18"/>
  <c r="D5614" i="18"/>
  <c r="L5614" i="18"/>
  <c r="G5165" i="18"/>
  <c r="H5165" i="18"/>
  <c r="I5165" i="18"/>
  <c r="J5165" i="18"/>
  <c r="C5165" i="18"/>
  <c r="K5165" i="18"/>
  <c r="D5165" i="18"/>
  <c r="L5165" i="18"/>
  <c r="E5165" i="18"/>
  <c r="F5165" i="18"/>
  <c r="M5165" i="18"/>
  <c r="F2536" i="18"/>
  <c r="G2536" i="18"/>
  <c r="H2536" i="18"/>
  <c r="I2536" i="18"/>
  <c r="J2536" i="18"/>
  <c r="C2536" i="18"/>
  <c r="K2536" i="18"/>
  <c r="D2536" i="18"/>
  <c r="L2536" i="18"/>
  <c r="E2536" i="18"/>
  <c r="M2536" i="18"/>
  <c r="E2857" i="18"/>
  <c r="M2857" i="18"/>
  <c r="F2857" i="18"/>
  <c r="G2857" i="18"/>
  <c r="H2857" i="18"/>
  <c r="I2857" i="18"/>
  <c r="J2857" i="18"/>
  <c r="C2857" i="18"/>
  <c r="K2857" i="18"/>
  <c r="D2857" i="18"/>
  <c r="L2857" i="18"/>
  <c r="I3805" i="18"/>
  <c r="J3805" i="18"/>
  <c r="C3805" i="18"/>
  <c r="K3805" i="18"/>
  <c r="D3805" i="18"/>
  <c r="L3805" i="18"/>
  <c r="E3805" i="18"/>
  <c r="M3805" i="18"/>
  <c r="F3805" i="18"/>
  <c r="H3805" i="18"/>
  <c r="G3805" i="18"/>
  <c r="G1152" i="18"/>
  <c r="I1152" i="18"/>
  <c r="J1152" i="18"/>
  <c r="C1152" i="18"/>
  <c r="K1152" i="18"/>
  <c r="D1152" i="18"/>
  <c r="L1152" i="18"/>
  <c r="E1152" i="18"/>
  <c r="M1152" i="18"/>
  <c r="F1152" i="18"/>
  <c r="H1152" i="18"/>
  <c r="H679" i="18"/>
  <c r="I679" i="18"/>
  <c r="J679" i="18"/>
  <c r="C679" i="18"/>
  <c r="K679" i="18"/>
  <c r="D679" i="18"/>
  <c r="L679" i="18"/>
  <c r="E679" i="18"/>
  <c r="M679" i="18"/>
  <c r="F679" i="18"/>
  <c r="G679" i="18"/>
  <c r="J3132" i="18"/>
  <c r="C3132" i="18"/>
  <c r="K3132" i="18"/>
  <c r="D3132" i="18"/>
  <c r="L3132" i="18"/>
  <c r="E3132" i="18"/>
  <c r="M3132" i="18"/>
  <c r="F3132" i="18"/>
  <c r="G3132" i="18"/>
  <c r="H3132" i="18"/>
  <c r="I3132" i="18"/>
  <c r="H2610" i="18"/>
  <c r="I2610" i="18"/>
  <c r="J2610" i="18"/>
  <c r="C2610" i="18"/>
  <c r="K2610" i="18"/>
  <c r="D2610" i="18"/>
  <c r="L2610" i="18"/>
  <c r="E2610" i="18"/>
  <c r="M2610" i="18"/>
  <c r="F2610" i="18"/>
  <c r="G2610" i="18"/>
  <c r="J2093" i="18"/>
  <c r="C2093" i="18"/>
  <c r="K2093" i="18"/>
  <c r="D2093" i="18"/>
  <c r="L2093" i="18"/>
  <c r="E2093" i="18"/>
  <c r="M2093" i="18"/>
  <c r="F2093" i="18"/>
  <c r="G2093" i="18"/>
  <c r="H2093" i="18"/>
  <c r="I2093" i="18"/>
  <c r="E5438" i="18"/>
  <c r="M5438" i="18"/>
  <c r="F5438" i="18"/>
  <c r="G5438" i="18"/>
  <c r="H5438" i="18"/>
  <c r="I5438" i="18"/>
  <c r="J5438" i="18"/>
  <c r="C5438" i="18"/>
  <c r="K5438" i="18"/>
  <c r="D5438" i="18"/>
  <c r="L5438" i="18"/>
  <c r="G1700" i="18"/>
  <c r="H1700" i="18"/>
  <c r="I1700" i="18"/>
  <c r="J1700" i="18"/>
  <c r="C1700" i="18"/>
  <c r="K1700" i="18"/>
  <c r="D1700" i="18"/>
  <c r="L1700" i="18"/>
  <c r="E1700" i="18"/>
  <c r="M1700" i="18"/>
  <c r="F1700" i="18"/>
  <c r="J5901" i="18"/>
  <c r="C5901" i="18"/>
  <c r="K5901" i="18"/>
  <c r="D5901" i="18"/>
  <c r="L5901" i="18"/>
  <c r="E5901" i="18"/>
  <c r="M5901" i="18"/>
  <c r="F5901" i="18"/>
  <c r="G5901" i="18"/>
  <c r="H5901" i="18"/>
  <c r="I5901" i="18"/>
  <c r="C42" i="18"/>
  <c r="K42" i="18"/>
  <c r="D42" i="18"/>
  <c r="L42" i="18"/>
  <c r="G42" i="18"/>
  <c r="M42" i="18"/>
  <c r="F42" i="18"/>
  <c r="H42" i="18"/>
  <c r="E42" i="18"/>
  <c r="I42" i="18"/>
  <c r="J42" i="18"/>
  <c r="G3791" i="18"/>
  <c r="H3791" i="18"/>
  <c r="I3791" i="18"/>
  <c r="J3791" i="18"/>
  <c r="C3791" i="18"/>
  <c r="K3791" i="18"/>
  <c r="D3791" i="18"/>
  <c r="L3791" i="18"/>
  <c r="F3791" i="18"/>
  <c r="E3791" i="18"/>
  <c r="M3791" i="18"/>
  <c r="C2559" i="18"/>
  <c r="K2559" i="18"/>
  <c r="D2559" i="18"/>
  <c r="L2559" i="18"/>
  <c r="E2559" i="18"/>
  <c r="M2559" i="18"/>
  <c r="F2559" i="18"/>
  <c r="G2559" i="18"/>
  <c r="H2559" i="18"/>
  <c r="I2559" i="18"/>
  <c r="J2559" i="18"/>
  <c r="F6094" i="18"/>
  <c r="G6094" i="18"/>
  <c r="H6094" i="18"/>
  <c r="I6094" i="18"/>
  <c r="J6094" i="18"/>
  <c r="C6094" i="18"/>
  <c r="K6094" i="18"/>
  <c r="E6094" i="18"/>
  <c r="M6094" i="18"/>
  <c r="D6094" i="18"/>
  <c r="L6094" i="18"/>
  <c r="J3284" i="18"/>
  <c r="C3284" i="18"/>
  <c r="K3284" i="18"/>
  <c r="D3284" i="18"/>
  <c r="L3284" i="18"/>
  <c r="E3284" i="18"/>
  <c r="M3284" i="18"/>
  <c r="F3284" i="18"/>
  <c r="G3284" i="18"/>
  <c r="H3284" i="18"/>
  <c r="I3284" i="18"/>
  <c r="I2122" i="18"/>
  <c r="J2122" i="18"/>
  <c r="C2122" i="18"/>
  <c r="K2122" i="18"/>
  <c r="D2122" i="18"/>
  <c r="L2122" i="18"/>
  <c r="E2122" i="18"/>
  <c r="M2122" i="18"/>
  <c r="F2122" i="18"/>
  <c r="G2122" i="18"/>
  <c r="H2122" i="18"/>
  <c r="E16" i="18"/>
  <c r="M16" i="18"/>
  <c r="F16" i="18"/>
  <c r="I16" i="18"/>
  <c r="D16" i="18"/>
  <c r="G16" i="18"/>
  <c r="K16" i="18"/>
  <c r="H16" i="18"/>
  <c r="J16" i="18"/>
  <c r="C16" i="18"/>
  <c r="L16" i="18"/>
  <c r="F3684" i="18"/>
  <c r="G3684" i="18"/>
  <c r="H3684" i="18"/>
  <c r="I3684" i="18"/>
  <c r="J3684" i="18"/>
  <c r="C3684" i="18"/>
  <c r="K3684" i="18"/>
  <c r="E3684" i="18"/>
  <c r="M3684" i="18"/>
  <c r="D3684" i="18"/>
  <c r="L3684" i="18"/>
  <c r="F4413" i="18"/>
  <c r="G4413" i="18"/>
  <c r="H4413" i="18"/>
  <c r="I4413" i="18"/>
  <c r="J4413" i="18"/>
  <c r="C4413" i="18"/>
  <c r="K4413" i="18"/>
  <c r="E4413" i="18"/>
  <c r="M4413" i="18"/>
  <c r="L4413" i="18"/>
  <c r="D4413" i="18"/>
  <c r="E4671" i="18"/>
  <c r="M4671" i="18"/>
  <c r="F4671" i="18"/>
  <c r="G4671" i="18"/>
  <c r="H4671" i="18"/>
  <c r="I4671" i="18"/>
  <c r="C4671" i="18"/>
  <c r="K4671" i="18"/>
  <c r="D4671" i="18"/>
  <c r="J4671" i="18"/>
  <c r="L4671" i="18"/>
  <c r="H213" i="18"/>
  <c r="I213" i="18"/>
  <c r="D213" i="18"/>
  <c r="L213" i="18"/>
  <c r="K213" i="18"/>
  <c r="C213" i="18"/>
  <c r="G213" i="18"/>
  <c r="J213" i="18"/>
  <c r="E213" i="18"/>
  <c r="M213" i="18"/>
  <c r="F213" i="18"/>
  <c r="J3355" i="18"/>
  <c r="C3355" i="18"/>
  <c r="K3355" i="18"/>
  <c r="D3355" i="18"/>
  <c r="L3355" i="18"/>
  <c r="E3355" i="18"/>
  <c r="M3355" i="18"/>
  <c r="F3355" i="18"/>
  <c r="G3355" i="18"/>
  <c r="H3355" i="18"/>
  <c r="I3355" i="18"/>
  <c r="G833" i="18"/>
  <c r="J833" i="18"/>
  <c r="C833" i="18"/>
  <c r="K833" i="18"/>
  <c r="D833" i="18"/>
  <c r="L833" i="18"/>
  <c r="F833" i="18"/>
  <c r="E833" i="18"/>
  <c r="H833" i="18"/>
  <c r="I833" i="18"/>
  <c r="M833" i="18"/>
  <c r="D4119" i="18"/>
  <c r="L4119" i="18"/>
  <c r="E4119" i="18"/>
  <c r="M4119" i="18"/>
  <c r="F4119" i="18"/>
  <c r="G4119" i="18"/>
  <c r="H4119" i="18"/>
  <c r="I4119" i="18"/>
  <c r="C4119" i="18"/>
  <c r="K4119" i="18"/>
  <c r="J4119" i="18"/>
  <c r="G3927" i="18"/>
  <c r="H3927" i="18"/>
  <c r="I3927" i="18"/>
  <c r="J3927" i="18"/>
  <c r="C3927" i="18"/>
  <c r="K3927" i="18"/>
  <c r="D3927" i="18"/>
  <c r="L3927" i="18"/>
  <c r="F3927" i="18"/>
  <c r="M3927" i="18"/>
  <c r="E3927" i="18"/>
  <c r="F1041" i="18"/>
  <c r="G1041" i="18"/>
  <c r="H1041" i="18"/>
  <c r="I1041" i="18"/>
  <c r="J1041" i="18"/>
  <c r="C1041" i="18"/>
  <c r="K1041" i="18"/>
  <c r="D1041" i="18"/>
  <c r="L1041" i="18"/>
  <c r="M1041" i="18"/>
  <c r="E1041" i="18"/>
  <c r="G5660" i="18"/>
  <c r="H5660" i="18"/>
  <c r="I5660" i="18"/>
  <c r="J5660" i="18"/>
  <c r="C5660" i="18"/>
  <c r="K5660" i="18"/>
  <c r="D5660" i="18"/>
  <c r="L5660" i="18"/>
  <c r="E5660" i="18"/>
  <c r="M5660" i="18"/>
  <c r="F5660" i="18"/>
  <c r="I5354" i="18"/>
  <c r="J5354" i="18"/>
  <c r="C5354" i="18"/>
  <c r="K5354" i="18"/>
  <c r="D5354" i="18"/>
  <c r="L5354" i="18"/>
  <c r="E5354" i="18"/>
  <c r="M5354" i="18"/>
  <c r="F5354" i="18"/>
  <c r="G5354" i="18"/>
  <c r="H5354" i="18"/>
  <c r="I3837" i="18"/>
  <c r="J3837" i="18"/>
  <c r="C3837" i="18"/>
  <c r="K3837" i="18"/>
  <c r="D3837" i="18"/>
  <c r="L3837" i="18"/>
  <c r="E3837" i="18"/>
  <c r="M3837" i="18"/>
  <c r="F3837" i="18"/>
  <c r="H3837" i="18"/>
  <c r="G3837" i="18"/>
  <c r="F2065" i="18"/>
  <c r="G2065" i="18"/>
  <c r="H2065" i="18"/>
  <c r="I2065" i="18"/>
  <c r="J2065" i="18"/>
  <c r="C2065" i="18"/>
  <c r="K2065" i="18"/>
  <c r="D2065" i="18"/>
  <c r="L2065" i="18"/>
  <c r="E2065" i="18"/>
  <c r="M2065" i="18"/>
  <c r="G3059" i="18"/>
  <c r="H3059" i="18"/>
  <c r="I3059" i="18"/>
  <c r="J3059" i="18"/>
  <c r="C3059" i="18"/>
  <c r="K3059" i="18"/>
  <c r="D3059" i="18"/>
  <c r="L3059" i="18"/>
  <c r="E3059" i="18"/>
  <c r="M3059" i="18"/>
  <c r="F3059" i="18"/>
  <c r="D3750" i="18"/>
  <c r="L3750" i="18"/>
  <c r="E3750" i="18"/>
  <c r="M3750" i="18"/>
  <c r="F3750" i="18"/>
  <c r="G3750" i="18"/>
  <c r="H3750" i="18"/>
  <c r="I3750" i="18"/>
  <c r="C3750" i="18"/>
  <c r="K3750" i="18"/>
  <c r="J3750" i="18"/>
  <c r="C477" i="18"/>
  <c r="K477" i="18"/>
  <c r="D477" i="18"/>
  <c r="L477" i="18"/>
  <c r="G477" i="18"/>
  <c r="H477" i="18"/>
  <c r="M477" i="18"/>
  <c r="F477" i="18"/>
  <c r="I477" i="18"/>
  <c r="J477" i="18"/>
  <c r="E477" i="18"/>
  <c r="E2205" i="18"/>
  <c r="M2205" i="18"/>
  <c r="F2205" i="18"/>
  <c r="G2205" i="18"/>
  <c r="H2205" i="18"/>
  <c r="I2205" i="18"/>
  <c r="J2205" i="18"/>
  <c r="C2205" i="18"/>
  <c r="K2205" i="18"/>
  <c r="L2205" i="18"/>
  <c r="D2205" i="18"/>
  <c r="I240" i="18"/>
  <c r="J240" i="18"/>
  <c r="E240" i="18"/>
  <c r="M240" i="18"/>
  <c r="F240" i="18"/>
  <c r="G240" i="18"/>
  <c r="L240" i="18"/>
  <c r="C240" i="18"/>
  <c r="H240" i="18"/>
  <c r="D240" i="18"/>
  <c r="K240" i="18"/>
  <c r="J3688" i="18"/>
  <c r="C3688" i="18"/>
  <c r="K3688" i="18"/>
  <c r="D3688" i="18"/>
  <c r="L3688" i="18"/>
  <c r="E3688" i="18"/>
  <c r="M3688" i="18"/>
  <c r="F3688" i="18"/>
  <c r="G3688" i="18"/>
  <c r="I3688" i="18"/>
  <c r="H3688" i="18"/>
  <c r="I3648" i="18"/>
  <c r="J3648" i="18"/>
  <c r="C3648" i="18"/>
  <c r="K3648" i="18"/>
  <c r="D3648" i="18"/>
  <c r="L3648" i="18"/>
  <c r="E3648" i="18"/>
  <c r="M3648" i="18"/>
  <c r="F3648" i="18"/>
  <c r="H3648" i="18"/>
  <c r="G3648" i="18"/>
  <c r="E1226" i="18"/>
  <c r="M1226" i="18"/>
  <c r="G1226" i="18"/>
  <c r="H1226" i="18"/>
  <c r="I1226" i="18"/>
  <c r="J1226" i="18"/>
  <c r="C1226" i="18"/>
  <c r="K1226" i="18"/>
  <c r="D1226" i="18"/>
  <c r="L1226" i="18"/>
  <c r="F1226" i="18"/>
  <c r="H5919" i="18"/>
  <c r="I5919" i="18"/>
  <c r="J5919" i="18"/>
  <c r="C5919" i="18"/>
  <c r="K5919" i="18"/>
  <c r="D5919" i="18"/>
  <c r="L5919" i="18"/>
  <c r="E5919" i="18"/>
  <c r="M5919" i="18"/>
  <c r="F5919" i="18"/>
  <c r="G5919" i="18"/>
  <c r="J2460" i="18"/>
  <c r="C2460" i="18"/>
  <c r="K2460" i="18"/>
  <c r="D2460" i="18"/>
  <c r="L2460" i="18"/>
  <c r="E2460" i="18"/>
  <c r="M2460" i="18"/>
  <c r="F2460" i="18"/>
  <c r="G2460" i="18"/>
  <c r="H2460" i="18"/>
  <c r="I2460" i="18"/>
  <c r="D1568" i="18"/>
  <c r="L1568" i="18"/>
  <c r="E1568" i="18"/>
  <c r="M1568" i="18"/>
  <c r="F1568" i="18"/>
  <c r="G1568" i="18"/>
  <c r="H1568" i="18"/>
  <c r="I1568" i="18"/>
  <c r="J1568" i="18"/>
  <c r="C1568" i="18"/>
  <c r="K1568" i="18"/>
  <c r="G1972" i="18"/>
  <c r="H1972" i="18"/>
  <c r="I1972" i="18"/>
  <c r="J1972" i="18"/>
  <c r="C1972" i="18"/>
  <c r="K1972" i="18"/>
  <c r="D1972" i="18"/>
  <c r="L1972" i="18"/>
  <c r="E1972" i="18"/>
  <c r="M1972" i="18"/>
  <c r="F1972" i="18"/>
  <c r="J3068" i="18"/>
  <c r="C3068" i="18"/>
  <c r="K3068" i="18"/>
  <c r="D3068" i="18"/>
  <c r="L3068" i="18"/>
  <c r="E3068" i="18"/>
  <c r="M3068" i="18"/>
  <c r="F3068" i="18"/>
  <c r="G3068" i="18"/>
  <c r="H3068" i="18"/>
  <c r="I3068" i="18"/>
  <c r="E5750" i="18"/>
  <c r="M5750" i="18"/>
  <c r="F5750" i="18"/>
  <c r="G5750" i="18"/>
  <c r="H5750" i="18"/>
  <c r="I5750" i="18"/>
  <c r="J5750" i="18"/>
  <c r="C5750" i="18"/>
  <c r="K5750" i="18"/>
  <c r="D5750" i="18"/>
  <c r="L5750" i="18"/>
  <c r="J2656" i="18"/>
  <c r="C2656" i="18"/>
  <c r="K2656" i="18"/>
  <c r="D2656" i="18"/>
  <c r="L2656" i="18"/>
  <c r="E2656" i="18"/>
  <c r="M2656" i="18"/>
  <c r="F2656" i="18"/>
  <c r="G2656" i="18"/>
  <c r="H2656" i="18"/>
  <c r="I2656" i="18"/>
  <c r="I1447" i="18"/>
  <c r="J1447" i="18"/>
  <c r="C1447" i="18"/>
  <c r="K1447" i="18"/>
  <c r="D1447" i="18"/>
  <c r="L1447" i="18"/>
  <c r="E1447" i="18"/>
  <c r="M1447" i="18"/>
  <c r="F1447" i="18"/>
  <c r="G1447" i="18"/>
  <c r="H1447" i="18"/>
  <c r="F3884" i="18"/>
  <c r="G3884" i="18"/>
  <c r="H3884" i="18"/>
  <c r="I3884" i="18"/>
  <c r="J3884" i="18"/>
  <c r="C3884" i="18"/>
  <c r="K3884" i="18"/>
  <c r="E3884" i="18"/>
  <c r="M3884" i="18"/>
  <c r="D3884" i="18"/>
  <c r="L3884" i="18"/>
  <c r="H1508" i="18"/>
  <c r="I1508" i="18"/>
  <c r="J1508" i="18"/>
  <c r="C1508" i="18"/>
  <c r="K1508" i="18"/>
  <c r="D1508" i="18"/>
  <c r="L1508" i="18"/>
  <c r="E1508" i="18"/>
  <c r="M1508" i="18"/>
  <c r="F1508" i="18"/>
  <c r="G1508" i="18"/>
  <c r="I3656" i="18"/>
  <c r="J3656" i="18"/>
  <c r="C3656" i="18"/>
  <c r="K3656" i="18"/>
  <c r="D3656" i="18"/>
  <c r="L3656" i="18"/>
  <c r="E3656" i="18"/>
  <c r="M3656" i="18"/>
  <c r="F3656" i="18"/>
  <c r="G3656" i="18"/>
  <c r="H3656" i="18"/>
  <c r="D5747" i="18"/>
  <c r="L5747" i="18"/>
  <c r="E5747" i="18"/>
  <c r="M5747" i="18"/>
  <c r="F5747" i="18"/>
  <c r="G5747" i="18"/>
  <c r="H5747" i="18"/>
  <c r="I5747" i="18"/>
  <c r="J5747" i="18"/>
  <c r="C5747" i="18"/>
  <c r="K5747" i="18"/>
  <c r="D4612" i="18"/>
  <c r="L4612" i="18"/>
  <c r="E4612" i="18"/>
  <c r="M4612" i="18"/>
  <c r="F4612" i="18"/>
  <c r="G4612" i="18"/>
  <c r="H4612" i="18"/>
  <c r="J4612" i="18"/>
  <c r="C4612" i="18"/>
  <c r="I4612" i="18"/>
  <c r="K4612" i="18"/>
  <c r="D1464" i="18"/>
  <c r="L1464" i="18"/>
  <c r="E1464" i="18"/>
  <c r="M1464" i="18"/>
  <c r="F1464" i="18"/>
  <c r="G1464" i="18"/>
  <c r="H1464" i="18"/>
  <c r="I1464" i="18"/>
  <c r="J1464" i="18"/>
  <c r="C1464" i="18"/>
  <c r="K1464" i="18"/>
  <c r="D800" i="18"/>
  <c r="L800" i="18"/>
  <c r="G800" i="18"/>
  <c r="H800" i="18"/>
  <c r="I800" i="18"/>
  <c r="C800" i="18"/>
  <c r="K800" i="18"/>
  <c r="F800" i="18"/>
  <c r="J800" i="18"/>
  <c r="M800" i="18"/>
  <c r="E800" i="18"/>
  <c r="C3398" i="18"/>
  <c r="K3398" i="18"/>
  <c r="D3398" i="18"/>
  <c r="L3398" i="18"/>
  <c r="E3398" i="18"/>
  <c r="M3398" i="18"/>
  <c r="F3398" i="18"/>
  <c r="G3398" i="18"/>
  <c r="H3398" i="18"/>
  <c r="I3398" i="18"/>
  <c r="J3398" i="18"/>
  <c r="F2992" i="18"/>
  <c r="G2992" i="18"/>
  <c r="H2992" i="18"/>
  <c r="I2992" i="18"/>
  <c r="J2992" i="18"/>
  <c r="C2992" i="18"/>
  <c r="K2992" i="18"/>
  <c r="D2992" i="18"/>
  <c r="L2992" i="18"/>
  <c r="E2992" i="18"/>
  <c r="M2992" i="18"/>
  <c r="D2710" i="18"/>
  <c r="L2710" i="18"/>
  <c r="E2710" i="18"/>
  <c r="M2710" i="18"/>
  <c r="F2710" i="18"/>
  <c r="G2710" i="18"/>
  <c r="H2710" i="18"/>
  <c r="I2710" i="18"/>
  <c r="J2710" i="18"/>
  <c r="K2710" i="18"/>
  <c r="C2710" i="18"/>
  <c r="J343" i="18"/>
  <c r="C343" i="18"/>
  <c r="K343" i="18"/>
  <c r="F343" i="18"/>
  <c r="M343" i="18"/>
  <c r="D343" i="18"/>
  <c r="E343" i="18"/>
  <c r="G343" i="18"/>
  <c r="I343" i="18"/>
  <c r="H343" i="18"/>
  <c r="L343" i="18"/>
  <c r="I5578" i="18"/>
  <c r="J5578" i="18"/>
  <c r="C5578" i="18"/>
  <c r="K5578" i="18"/>
  <c r="D5578" i="18"/>
  <c r="L5578" i="18"/>
  <c r="E5578" i="18"/>
  <c r="M5578" i="18"/>
  <c r="F5578" i="18"/>
  <c r="G5578" i="18"/>
  <c r="H5578" i="18"/>
  <c r="D3058" i="18"/>
  <c r="L3058" i="18"/>
  <c r="E3058" i="18"/>
  <c r="M3058" i="18"/>
  <c r="F3058" i="18"/>
  <c r="G3058" i="18"/>
  <c r="H3058" i="18"/>
  <c r="I3058" i="18"/>
  <c r="J3058" i="18"/>
  <c r="C3058" i="18"/>
  <c r="K3058" i="18"/>
  <c r="H4267" i="18"/>
  <c r="I4267" i="18"/>
  <c r="J4267" i="18"/>
  <c r="C4267" i="18"/>
  <c r="K4267" i="18"/>
  <c r="D4267" i="18"/>
  <c r="L4267" i="18"/>
  <c r="E4267" i="18"/>
  <c r="M4267" i="18"/>
  <c r="G4267" i="18"/>
  <c r="F4267" i="18"/>
  <c r="E1838" i="18"/>
  <c r="M1838" i="18"/>
  <c r="F1838" i="18"/>
  <c r="G1838" i="18"/>
  <c r="H1838" i="18"/>
  <c r="I1838" i="18"/>
  <c r="J1838" i="18"/>
  <c r="C1838" i="18"/>
  <c r="K1838" i="18"/>
  <c r="D1838" i="18"/>
  <c r="L1838" i="18"/>
  <c r="H4592" i="18"/>
  <c r="I4592" i="18"/>
  <c r="J4592" i="18"/>
  <c r="C4592" i="18"/>
  <c r="K4592" i="18"/>
  <c r="D4592" i="18"/>
  <c r="L4592" i="18"/>
  <c r="F4592" i="18"/>
  <c r="E4592" i="18"/>
  <c r="G4592" i="18"/>
  <c r="M4592" i="18"/>
  <c r="F2153" i="18"/>
  <c r="G2153" i="18"/>
  <c r="H2153" i="18"/>
  <c r="I2153" i="18"/>
  <c r="J2153" i="18"/>
  <c r="C2153" i="18"/>
  <c r="K2153" i="18"/>
  <c r="D2153" i="18"/>
  <c r="L2153" i="18"/>
  <c r="E2153" i="18"/>
  <c r="M2153" i="18"/>
  <c r="G2727" i="18"/>
  <c r="H2727" i="18"/>
  <c r="I2727" i="18"/>
  <c r="J2727" i="18"/>
  <c r="C2727" i="18"/>
  <c r="K2727" i="18"/>
  <c r="D2727" i="18"/>
  <c r="L2727" i="18"/>
  <c r="E2727" i="18"/>
  <c r="M2727" i="18"/>
  <c r="F2727" i="18"/>
  <c r="D1239" i="18"/>
  <c r="L1239" i="18"/>
  <c r="F1239" i="18"/>
  <c r="G1239" i="18"/>
  <c r="H1239" i="18"/>
  <c r="I1239" i="18"/>
  <c r="J1239" i="18"/>
  <c r="E1239" i="18"/>
  <c r="K1239" i="18"/>
  <c r="M1239" i="18"/>
  <c r="C1239" i="18"/>
  <c r="F1550" i="18"/>
  <c r="G1550" i="18"/>
  <c r="H1550" i="18"/>
  <c r="I1550" i="18"/>
  <c r="J1550" i="18"/>
  <c r="C1550" i="18"/>
  <c r="K1550" i="18"/>
  <c r="D1550" i="18"/>
  <c r="L1550" i="18"/>
  <c r="E1550" i="18"/>
  <c r="M1550" i="18"/>
  <c r="D3806" i="18"/>
  <c r="L3806" i="18"/>
  <c r="E3806" i="18"/>
  <c r="M3806" i="18"/>
  <c r="F3806" i="18"/>
  <c r="G3806" i="18"/>
  <c r="H3806" i="18"/>
  <c r="I3806" i="18"/>
  <c r="C3806" i="18"/>
  <c r="K3806" i="18"/>
  <c r="J3806" i="18"/>
  <c r="D3106" i="18"/>
  <c r="L3106" i="18"/>
  <c r="E3106" i="18"/>
  <c r="M3106" i="18"/>
  <c r="F3106" i="18"/>
  <c r="G3106" i="18"/>
  <c r="H3106" i="18"/>
  <c r="I3106" i="18"/>
  <c r="J3106" i="18"/>
  <c r="K3106" i="18"/>
  <c r="C3106" i="18"/>
  <c r="G1176" i="18"/>
  <c r="I1176" i="18"/>
  <c r="J1176" i="18"/>
  <c r="C1176" i="18"/>
  <c r="K1176" i="18"/>
  <c r="D1176" i="18"/>
  <c r="L1176" i="18"/>
  <c r="E1176" i="18"/>
  <c r="M1176" i="18"/>
  <c r="F1176" i="18"/>
  <c r="H1176" i="18"/>
  <c r="I63" i="18"/>
  <c r="J63" i="18"/>
  <c r="E63" i="18"/>
  <c r="M63" i="18"/>
  <c r="G63" i="18"/>
  <c r="H63" i="18"/>
  <c r="C63" i="18"/>
  <c r="D63" i="18"/>
  <c r="F63" i="18"/>
  <c r="K63" i="18"/>
  <c r="L63" i="18"/>
  <c r="I3448" i="18"/>
  <c r="J3448" i="18"/>
  <c r="C3448" i="18"/>
  <c r="K3448" i="18"/>
  <c r="D3448" i="18"/>
  <c r="L3448" i="18"/>
  <c r="E3448" i="18"/>
  <c r="M3448" i="18"/>
  <c r="F3448" i="18"/>
  <c r="G3448" i="18"/>
  <c r="H3448" i="18"/>
  <c r="H1791" i="18"/>
  <c r="I1791" i="18"/>
  <c r="J1791" i="18"/>
  <c r="C1791" i="18"/>
  <c r="K1791" i="18"/>
  <c r="E1791" i="18"/>
  <c r="M1791" i="18"/>
  <c r="F1791" i="18"/>
  <c r="D1791" i="18"/>
  <c r="G1791" i="18"/>
  <c r="L1791" i="18"/>
  <c r="D3194" i="18"/>
  <c r="L3194" i="18"/>
  <c r="E3194" i="18"/>
  <c r="M3194" i="18"/>
  <c r="F3194" i="18"/>
  <c r="G3194" i="18"/>
  <c r="H3194" i="18"/>
  <c r="I3194" i="18"/>
  <c r="J3194" i="18"/>
  <c r="C3194" i="18"/>
  <c r="K3194" i="18"/>
  <c r="H2191" i="18"/>
  <c r="C2191" i="18"/>
  <c r="K2191" i="18"/>
  <c r="D2191" i="18"/>
  <c r="L2191" i="18"/>
  <c r="E2191" i="18"/>
  <c r="M2191" i="18"/>
  <c r="F2191" i="18"/>
  <c r="G2191" i="18"/>
  <c r="I2191" i="18"/>
  <c r="J2191" i="18"/>
  <c r="E3540" i="18"/>
  <c r="M3540" i="18"/>
  <c r="F3540" i="18"/>
  <c r="G3540" i="18"/>
  <c r="H3540" i="18"/>
  <c r="I3540" i="18"/>
  <c r="J3540" i="18"/>
  <c r="C3540" i="18"/>
  <c r="K3540" i="18"/>
  <c r="D3540" i="18"/>
  <c r="L3540" i="18"/>
  <c r="G6081" i="18"/>
  <c r="H6081" i="18"/>
  <c r="I6081" i="18"/>
  <c r="J6081" i="18"/>
  <c r="C6081" i="18"/>
  <c r="K6081" i="18"/>
  <c r="D6081" i="18"/>
  <c r="L6081" i="18"/>
  <c r="F6081" i="18"/>
  <c r="E6081" i="18"/>
  <c r="M6081" i="18"/>
  <c r="D3670" i="18"/>
  <c r="L3670" i="18"/>
  <c r="E3670" i="18"/>
  <c r="M3670" i="18"/>
  <c r="F3670" i="18"/>
  <c r="G3670" i="18"/>
  <c r="H3670" i="18"/>
  <c r="I3670" i="18"/>
  <c r="C3670" i="18"/>
  <c r="K3670" i="18"/>
  <c r="J3670" i="18"/>
  <c r="F6014" i="18"/>
  <c r="G6014" i="18"/>
  <c r="H6014" i="18"/>
  <c r="I6014" i="18"/>
  <c r="J6014" i="18"/>
  <c r="C6014" i="18"/>
  <c r="K6014" i="18"/>
  <c r="E6014" i="18"/>
  <c r="M6014" i="18"/>
  <c r="D6014" i="18"/>
  <c r="L6014" i="18"/>
  <c r="H57" i="18"/>
  <c r="I57" i="18"/>
  <c r="D57" i="18"/>
  <c r="L57" i="18"/>
  <c r="J57" i="18"/>
  <c r="K57" i="18"/>
  <c r="C57" i="18"/>
  <c r="F57" i="18"/>
  <c r="G57" i="18"/>
  <c r="E57" i="18"/>
  <c r="M57" i="18"/>
  <c r="E4001" i="18"/>
  <c r="M4001" i="18"/>
  <c r="F4001" i="18"/>
  <c r="G4001" i="18"/>
  <c r="H4001" i="18"/>
  <c r="I4001" i="18"/>
  <c r="J4001" i="18"/>
  <c r="D4001" i="18"/>
  <c r="L4001" i="18"/>
  <c r="K4001" i="18"/>
  <c r="C4001" i="18"/>
  <c r="D2994" i="18"/>
  <c r="L2994" i="18"/>
  <c r="E2994" i="18"/>
  <c r="M2994" i="18"/>
  <c r="F2994" i="18"/>
  <c r="G2994" i="18"/>
  <c r="H2994" i="18"/>
  <c r="I2994" i="18"/>
  <c r="J2994" i="18"/>
  <c r="C2994" i="18"/>
  <c r="K2994" i="18"/>
  <c r="D4439" i="18"/>
  <c r="L4439" i="18"/>
  <c r="E4439" i="18"/>
  <c r="M4439" i="18"/>
  <c r="F4439" i="18"/>
  <c r="G4439" i="18"/>
  <c r="H4439" i="18"/>
  <c r="I4439" i="18"/>
  <c r="C4439" i="18"/>
  <c r="K4439" i="18"/>
  <c r="J4439" i="18"/>
  <c r="G3530" i="18"/>
  <c r="H3530" i="18"/>
  <c r="I3530" i="18"/>
  <c r="J3530" i="18"/>
  <c r="C3530" i="18"/>
  <c r="K3530" i="18"/>
  <c r="D3530" i="18"/>
  <c r="L3530" i="18"/>
  <c r="E3530" i="18"/>
  <c r="M3530" i="18"/>
  <c r="F3530" i="18"/>
  <c r="H2214" i="18"/>
  <c r="I2214" i="18"/>
  <c r="J2214" i="18"/>
  <c r="C2214" i="18"/>
  <c r="K2214" i="18"/>
  <c r="D2214" i="18"/>
  <c r="L2214" i="18"/>
  <c r="E2214" i="18"/>
  <c r="M2214" i="18"/>
  <c r="F2214" i="18"/>
  <c r="G2214" i="18"/>
  <c r="J1757" i="18"/>
  <c r="C1757" i="18"/>
  <c r="K1757" i="18"/>
  <c r="D1757" i="18"/>
  <c r="L1757" i="18"/>
  <c r="E1757" i="18"/>
  <c r="M1757" i="18"/>
  <c r="G1757" i="18"/>
  <c r="H1757" i="18"/>
  <c r="F1757" i="18"/>
  <c r="I1757" i="18"/>
  <c r="C4865" i="18"/>
  <c r="K4865" i="18"/>
  <c r="D4865" i="18"/>
  <c r="L4865" i="18"/>
  <c r="E4865" i="18"/>
  <c r="M4865" i="18"/>
  <c r="F4865" i="18"/>
  <c r="G4865" i="18"/>
  <c r="H4865" i="18"/>
  <c r="I4865" i="18"/>
  <c r="J4865" i="18"/>
  <c r="F4690" i="18"/>
  <c r="G4690" i="18"/>
  <c r="H4690" i="18"/>
  <c r="I4690" i="18"/>
  <c r="J4690" i="18"/>
  <c r="D4690" i="18"/>
  <c r="L4690" i="18"/>
  <c r="K4690" i="18"/>
  <c r="M4690" i="18"/>
  <c r="C4690" i="18"/>
  <c r="E4690" i="18"/>
  <c r="H3230" i="18"/>
  <c r="I3230" i="18"/>
  <c r="J3230" i="18"/>
  <c r="C3230" i="18"/>
  <c r="K3230" i="18"/>
  <c r="D3230" i="18"/>
  <c r="L3230" i="18"/>
  <c r="E3230" i="18"/>
  <c r="M3230" i="18"/>
  <c r="F3230" i="18"/>
  <c r="G3230" i="18"/>
  <c r="D5132" i="18"/>
  <c r="L5132" i="18"/>
  <c r="E5132" i="18"/>
  <c r="M5132" i="18"/>
  <c r="F5132" i="18"/>
  <c r="G5132" i="18"/>
  <c r="H5132" i="18"/>
  <c r="I5132" i="18"/>
  <c r="J5132" i="18"/>
  <c r="K5132" i="18"/>
  <c r="C5132" i="18"/>
  <c r="I2505" i="18"/>
  <c r="J2505" i="18"/>
  <c r="C2505" i="18"/>
  <c r="K2505" i="18"/>
  <c r="D2505" i="18"/>
  <c r="L2505" i="18"/>
  <c r="E2505" i="18"/>
  <c r="M2505" i="18"/>
  <c r="F2505" i="18"/>
  <c r="G2505" i="18"/>
  <c r="H2505" i="18"/>
  <c r="E3005" i="18"/>
  <c r="M3005" i="18"/>
  <c r="F3005" i="18"/>
  <c r="G3005" i="18"/>
  <c r="H3005" i="18"/>
  <c r="I3005" i="18"/>
  <c r="J3005" i="18"/>
  <c r="C3005" i="18"/>
  <c r="K3005" i="18"/>
  <c r="D3005" i="18"/>
  <c r="L3005" i="18"/>
  <c r="F1065" i="18"/>
  <c r="G1065" i="18"/>
  <c r="H1065" i="18"/>
  <c r="I1065" i="18"/>
  <c r="J1065" i="18"/>
  <c r="C1065" i="18"/>
  <c r="K1065" i="18"/>
  <c r="E1065" i="18"/>
  <c r="L1065" i="18"/>
  <c r="M1065" i="18"/>
  <c r="D1065" i="18"/>
  <c r="F299" i="18"/>
  <c r="G299" i="18"/>
  <c r="H299" i="18"/>
  <c r="J299" i="18"/>
  <c r="I299" i="18"/>
  <c r="K299" i="18"/>
  <c r="L299" i="18"/>
  <c r="M299" i="18"/>
  <c r="C299" i="18"/>
  <c r="D299" i="18"/>
  <c r="E299" i="18"/>
  <c r="J2548" i="18"/>
  <c r="C2548" i="18"/>
  <c r="K2548" i="18"/>
  <c r="D2548" i="18"/>
  <c r="L2548" i="18"/>
  <c r="E2548" i="18"/>
  <c r="M2548" i="18"/>
  <c r="F2548" i="18"/>
  <c r="G2548" i="18"/>
  <c r="H2548" i="18"/>
  <c r="I2548" i="18"/>
  <c r="H4968" i="18"/>
  <c r="I4968" i="18"/>
  <c r="J4968" i="18"/>
  <c r="C4968" i="18"/>
  <c r="K4968" i="18"/>
  <c r="D4968" i="18"/>
  <c r="L4968" i="18"/>
  <c r="E4968" i="18"/>
  <c r="M4968" i="18"/>
  <c r="F4968" i="18"/>
  <c r="G4968" i="18"/>
  <c r="I1126" i="18"/>
  <c r="C1126" i="18"/>
  <c r="K1126" i="18"/>
  <c r="D1126" i="18"/>
  <c r="L1126" i="18"/>
  <c r="E1126" i="18"/>
  <c r="M1126" i="18"/>
  <c r="F1126" i="18"/>
  <c r="G1126" i="18"/>
  <c r="H1126" i="18"/>
  <c r="J1126" i="18"/>
  <c r="J2972" i="18"/>
  <c r="C2972" i="18"/>
  <c r="K2972" i="18"/>
  <c r="D2972" i="18"/>
  <c r="L2972" i="18"/>
  <c r="E2972" i="18"/>
  <c r="M2972" i="18"/>
  <c r="F2972" i="18"/>
  <c r="G2972" i="18"/>
  <c r="H2972" i="18"/>
  <c r="I2972" i="18"/>
  <c r="C5728" i="18"/>
  <c r="K5728" i="18"/>
  <c r="D5728" i="18"/>
  <c r="L5728" i="18"/>
  <c r="E5728" i="18"/>
  <c r="M5728" i="18"/>
  <c r="F5728" i="18"/>
  <c r="G5728" i="18"/>
  <c r="H5728" i="18"/>
  <c r="I5728" i="18"/>
  <c r="J5728" i="18"/>
  <c r="D4580" i="18"/>
  <c r="L4580" i="18"/>
  <c r="E4580" i="18"/>
  <c r="M4580" i="18"/>
  <c r="F4580" i="18"/>
  <c r="G4580" i="18"/>
  <c r="H4580" i="18"/>
  <c r="J4580" i="18"/>
  <c r="C4580" i="18"/>
  <c r="I4580" i="18"/>
  <c r="K4580" i="18"/>
  <c r="D5124" i="18"/>
  <c r="L5124" i="18"/>
  <c r="E5124" i="18"/>
  <c r="M5124" i="18"/>
  <c r="F5124" i="18"/>
  <c r="G5124" i="18"/>
  <c r="H5124" i="18"/>
  <c r="I5124" i="18"/>
  <c r="C5124" i="18"/>
  <c r="J5124" i="18"/>
  <c r="K5124" i="18"/>
  <c r="C3654" i="18"/>
  <c r="K3654" i="18"/>
  <c r="D3654" i="18"/>
  <c r="L3654" i="18"/>
  <c r="E3654" i="18"/>
  <c r="M3654" i="18"/>
  <c r="F3654" i="18"/>
  <c r="G3654" i="18"/>
  <c r="H3654" i="18"/>
  <c r="I3654" i="18"/>
  <c r="J3654" i="18"/>
  <c r="J5158" i="18"/>
  <c r="C5158" i="18"/>
  <c r="K5158" i="18"/>
  <c r="D5158" i="18"/>
  <c r="L5158" i="18"/>
  <c r="E5158" i="18"/>
  <c r="M5158" i="18"/>
  <c r="F5158" i="18"/>
  <c r="G5158" i="18"/>
  <c r="H5158" i="18"/>
  <c r="I5158" i="18"/>
  <c r="I4013" i="18"/>
  <c r="J4013" i="18"/>
  <c r="C4013" i="18"/>
  <c r="K4013" i="18"/>
  <c r="D4013" i="18"/>
  <c r="L4013" i="18"/>
  <c r="E4013" i="18"/>
  <c r="M4013" i="18"/>
  <c r="F4013" i="18"/>
  <c r="H4013" i="18"/>
  <c r="G4013" i="18"/>
  <c r="I149" i="18"/>
  <c r="J149" i="18"/>
  <c r="E149" i="18"/>
  <c r="M149" i="18"/>
  <c r="K149" i="18"/>
  <c r="C149" i="18"/>
  <c r="D149" i="18"/>
  <c r="G149" i="18"/>
  <c r="F149" i="18"/>
  <c r="H149" i="18"/>
  <c r="L149" i="18"/>
  <c r="H3262" i="18"/>
  <c r="I3262" i="18"/>
  <c r="J3262" i="18"/>
  <c r="C3262" i="18"/>
  <c r="K3262" i="18"/>
  <c r="D3262" i="18"/>
  <c r="L3262" i="18"/>
  <c r="E3262" i="18"/>
  <c r="M3262" i="18"/>
  <c r="F3262" i="18"/>
  <c r="G3262" i="18"/>
  <c r="E5838" i="18"/>
  <c r="M5838" i="18"/>
  <c r="F5838" i="18"/>
  <c r="G5838" i="18"/>
  <c r="H5838" i="18"/>
  <c r="I5838" i="18"/>
  <c r="J5838" i="18"/>
  <c r="C5838" i="18"/>
  <c r="D5838" i="18"/>
  <c r="L5838" i="18"/>
  <c r="K5838" i="18"/>
  <c r="E75" i="18"/>
  <c r="M75" i="18"/>
  <c r="F75" i="18"/>
  <c r="I75" i="18"/>
  <c r="D75" i="18"/>
  <c r="G75" i="18"/>
  <c r="K75" i="18"/>
  <c r="C75" i="18"/>
  <c r="H75" i="18"/>
  <c r="J75" i="18"/>
  <c r="L75" i="18"/>
  <c r="I5514" i="18"/>
  <c r="J5514" i="18"/>
  <c r="C5514" i="18"/>
  <c r="K5514" i="18"/>
  <c r="D5514" i="18"/>
  <c r="L5514" i="18"/>
  <c r="E5514" i="18"/>
  <c r="M5514" i="18"/>
  <c r="F5514" i="18"/>
  <c r="G5514" i="18"/>
  <c r="H5514" i="18"/>
  <c r="J3904" i="18"/>
  <c r="C3904" i="18"/>
  <c r="K3904" i="18"/>
  <c r="D3904" i="18"/>
  <c r="L3904" i="18"/>
  <c r="E3904" i="18"/>
  <c r="M3904" i="18"/>
  <c r="F3904" i="18"/>
  <c r="G3904" i="18"/>
  <c r="I3904" i="18"/>
  <c r="H3904" i="18"/>
  <c r="J4646" i="18"/>
  <c r="C4646" i="18"/>
  <c r="K4646" i="18"/>
  <c r="D4646" i="18"/>
  <c r="L4646" i="18"/>
  <c r="E4646" i="18"/>
  <c r="M4646" i="18"/>
  <c r="F4646" i="18"/>
  <c r="H4646" i="18"/>
  <c r="G4646" i="18"/>
  <c r="I4646" i="18"/>
  <c r="H4219" i="18"/>
  <c r="I4219" i="18"/>
  <c r="J4219" i="18"/>
  <c r="C4219" i="18"/>
  <c r="K4219" i="18"/>
  <c r="D4219" i="18"/>
  <c r="L4219" i="18"/>
  <c r="E4219" i="18"/>
  <c r="M4219" i="18"/>
  <c r="G4219" i="18"/>
  <c r="F4219" i="18"/>
  <c r="G4192" i="18"/>
  <c r="H4192" i="18"/>
  <c r="I4192" i="18"/>
  <c r="J4192" i="18"/>
  <c r="C4192" i="18"/>
  <c r="K4192" i="18"/>
  <c r="D4192" i="18"/>
  <c r="L4192" i="18"/>
  <c r="F4192" i="18"/>
  <c r="E4192" i="18"/>
  <c r="M4192" i="18"/>
  <c r="I463" i="18"/>
  <c r="J463" i="18"/>
  <c r="E463" i="18"/>
  <c r="M463" i="18"/>
  <c r="H463" i="18"/>
  <c r="K463" i="18"/>
  <c r="C463" i="18"/>
  <c r="F463" i="18"/>
  <c r="G463" i="18"/>
  <c r="L463" i="18"/>
  <c r="D463" i="18"/>
  <c r="D1723" i="18"/>
  <c r="L1723" i="18"/>
  <c r="E1723" i="18"/>
  <c r="M1723" i="18"/>
  <c r="F1723" i="18"/>
  <c r="G1723" i="18"/>
  <c r="H1723" i="18"/>
  <c r="I1723" i="18"/>
  <c r="J1723" i="18"/>
  <c r="C1723" i="18"/>
  <c r="K1723" i="18"/>
  <c r="E5294" i="18"/>
  <c r="M5294" i="18"/>
  <c r="F5294" i="18"/>
  <c r="G5294" i="18"/>
  <c r="H5294" i="18"/>
  <c r="I5294" i="18"/>
  <c r="J5294" i="18"/>
  <c r="C5294" i="18"/>
  <c r="K5294" i="18"/>
  <c r="D5294" i="18"/>
  <c r="L5294" i="18"/>
  <c r="H5088" i="18"/>
  <c r="I5088" i="18"/>
  <c r="J5088" i="18"/>
  <c r="C5088" i="18"/>
  <c r="K5088" i="18"/>
  <c r="D5088" i="18"/>
  <c r="L5088" i="18"/>
  <c r="E5088" i="18"/>
  <c r="M5088" i="18"/>
  <c r="F5088" i="18"/>
  <c r="G5088" i="18"/>
  <c r="C2447" i="18"/>
  <c r="K2447" i="18"/>
  <c r="D2447" i="18"/>
  <c r="L2447" i="18"/>
  <c r="E2447" i="18"/>
  <c r="M2447" i="18"/>
  <c r="F2447" i="18"/>
  <c r="G2447" i="18"/>
  <c r="H2447" i="18"/>
  <c r="I2447" i="18"/>
  <c r="J2447" i="18"/>
  <c r="J5853" i="18"/>
  <c r="C5853" i="18"/>
  <c r="K5853" i="18"/>
  <c r="D5853" i="18"/>
  <c r="L5853" i="18"/>
  <c r="E5853" i="18"/>
  <c r="M5853" i="18"/>
  <c r="F5853" i="18"/>
  <c r="G5853" i="18"/>
  <c r="I5853" i="18"/>
  <c r="H5853" i="18"/>
  <c r="G1128" i="18"/>
  <c r="I1128" i="18"/>
  <c r="J1128" i="18"/>
  <c r="C1128" i="18"/>
  <c r="K1128" i="18"/>
  <c r="D1128" i="18"/>
  <c r="L1128" i="18"/>
  <c r="E1128" i="18"/>
  <c r="M1128" i="18"/>
  <c r="H1128" i="18"/>
  <c r="F1128" i="18"/>
  <c r="J997" i="18"/>
  <c r="C997" i="18"/>
  <c r="K997" i="18"/>
  <c r="D997" i="18"/>
  <c r="L997" i="18"/>
  <c r="E997" i="18"/>
  <c r="M997" i="18"/>
  <c r="F997" i="18"/>
  <c r="G997" i="18"/>
  <c r="H997" i="18"/>
  <c r="I997" i="18"/>
  <c r="I3552" i="18"/>
  <c r="J3552" i="18"/>
  <c r="C3552" i="18"/>
  <c r="K3552" i="18"/>
  <c r="D3552" i="18"/>
  <c r="L3552" i="18"/>
  <c r="E3552" i="18"/>
  <c r="M3552" i="18"/>
  <c r="F3552" i="18"/>
  <c r="G3552" i="18"/>
  <c r="H3552" i="18"/>
  <c r="E5047" i="18"/>
  <c r="M5047" i="18"/>
  <c r="F5047" i="18"/>
  <c r="G5047" i="18"/>
  <c r="H5047" i="18"/>
  <c r="I5047" i="18"/>
  <c r="J5047" i="18"/>
  <c r="C5047" i="18"/>
  <c r="K5047" i="18"/>
  <c r="D5047" i="18"/>
  <c r="L5047" i="18"/>
  <c r="I1311" i="18"/>
  <c r="J1311" i="18"/>
  <c r="C1311" i="18"/>
  <c r="K1311" i="18"/>
  <c r="D1311" i="18"/>
  <c r="L1311" i="18"/>
  <c r="E1311" i="18"/>
  <c r="M1311" i="18"/>
  <c r="F1311" i="18"/>
  <c r="H1311" i="18"/>
  <c r="G1311" i="18"/>
  <c r="H5048" i="18"/>
  <c r="I5048" i="18"/>
  <c r="J5048" i="18"/>
  <c r="C5048" i="18"/>
  <c r="K5048" i="18"/>
  <c r="D5048" i="18"/>
  <c r="L5048" i="18"/>
  <c r="E5048" i="18"/>
  <c r="M5048" i="18"/>
  <c r="F5048" i="18"/>
  <c r="G5048" i="18"/>
  <c r="G913" i="18"/>
  <c r="J913" i="18"/>
  <c r="C913" i="18"/>
  <c r="K913" i="18"/>
  <c r="D913" i="18"/>
  <c r="L913" i="18"/>
  <c r="F913" i="18"/>
  <c r="E913" i="18"/>
  <c r="H913" i="18"/>
  <c r="I913" i="18"/>
  <c r="M913" i="18"/>
  <c r="I5402" i="18"/>
  <c r="J5402" i="18"/>
  <c r="C5402" i="18"/>
  <c r="K5402" i="18"/>
  <c r="D5402" i="18"/>
  <c r="L5402" i="18"/>
  <c r="E5402" i="18"/>
  <c r="M5402" i="18"/>
  <c r="F5402" i="18"/>
  <c r="G5402" i="18"/>
  <c r="H5402" i="18"/>
  <c r="E2213" i="18"/>
  <c r="M2213" i="18"/>
  <c r="F2213" i="18"/>
  <c r="G2213" i="18"/>
  <c r="H2213" i="18"/>
  <c r="I2213" i="18"/>
  <c r="J2213" i="18"/>
  <c r="C2213" i="18"/>
  <c r="K2213" i="18"/>
  <c r="D2213" i="18"/>
  <c r="L2213" i="18"/>
  <c r="D3042" i="18"/>
  <c r="L3042" i="18"/>
  <c r="E3042" i="18"/>
  <c r="M3042" i="18"/>
  <c r="F3042" i="18"/>
  <c r="G3042" i="18"/>
  <c r="H3042" i="18"/>
  <c r="I3042" i="18"/>
  <c r="J3042" i="18"/>
  <c r="K3042" i="18"/>
  <c r="C3042" i="18"/>
  <c r="H3605" i="18"/>
  <c r="I3605" i="18"/>
  <c r="J3605" i="18"/>
  <c r="C3605" i="18"/>
  <c r="K3605" i="18"/>
  <c r="D3605" i="18"/>
  <c r="L3605" i="18"/>
  <c r="E3605" i="18"/>
  <c r="M3605" i="18"/>
  <c r="F3605" i="18"/>
  <c r="G3605" i="18"/>
  <c r="D5363" i="18"/>
  <c r="L5363" i="18"/>
  <c r="E5363" i="18"/>
  <c r="M5363" i="18"/>
  <c r="F5363" i="18"/>
  <c r="G5363" i="18"/>
  <c r="H5363" i="18"/>
  <c r="I5363" i="18"/>
  <c r="J5363" i="18"/>
  <c r="C5363" i="18"/>
  <c r="K5363" i="18"/>
  <c r="E6003" i="18"/>
  <c r="M6003" i="18"/>
  <c r="F6003" i="18"/>
  <c r="G6003" i="18"/>
  <c r="H6003" i="18"/>
  <c r="I6003" i="18"/>
  <c r="J6003" i="18"/>
  <c r="D6003" i="18"/>
  <c r="L6003" i="18"/>
  <c r="C6003" i="18"/>
  <c r="K6003" i="18"/>
  <c r="I3901" i="18"/>
  <c r="J3901" i="18"/>
  <c r="C3901" i="18"/>
  <c r="K3901" i="18"/>
  <c r="D3901" i="18"/>
  <c r="L3901" i="18"/>
  <c r="E3901" i="18"/>
  <c r="M3901" i="18"/>
  <c r="F3901" i="18"/>
  <c r="H3901" i="18"/>
  <c r="G3901" i="18"/>
  <c r="C4993" i="18"/>
  <c r="K4993" i="18"/>
  <c r="D4993" i="18"/>
  <c r="L4993" i="18"/>
  <c r="E4993" i="18"/>
  <c r="M4993" i="18"/>
  <c r="F4993" i="18"/>
  <c r="G4993" i="18"/>
  <c r="H4993" i="18"/>
  <c r="I4993" i="18"/>
  <c r="J4993" i="18"/>
  <c r="C5981" i="18"/>
  <c r="K5981" i="18"/>
  <c r="D5981" i="18"/>
  <c r="L5981" i="18"/>
  <c r="E5981" i="18"/>
  <c r="M5981" i="18"/>
  <c r="F5981" i="18"/>
  <c r="G5981" i="18"/>
  <c r="H5981" i="18"/>
  <c r="J5981" i="18"/>
  <c r="I5981" i="18"/>
  <c r="C5904" i="18"/>
  <c r="K5904" i="18"/>
  <c r="D5904" i="18"/>
  <c r="L5904" i="18"/>
  <c r="E5904" i="18"/>
  <c r="M5904" i="18"/>
  <c r="F5904" i="18"/>
  <c r="G5904" i="18"/>
  <c r="H5904" i="18"/>
  <c r="I5904" i="18"/>
  <c r="J5904" i="18"/>
  <c r="H5239" i="18"/>
  <c r="I5239" i="18"/>
  <c r="J5239" i="18"/>
  <c r="C5239" i="18"/>
  <c r="K5239" i="18"/>
  <c r="D5239" i="18"/>
  <c r="L5239" i="18"/>
  <c r="E5239" i="18"/>
  <c r="M5239" i="18"/>
  <c r="F5239" i="18"/>
  <c r="G5239" i="18"/>
  <c r="G532" i="18"/>
  <c r="H532" i="18"/>
  <c r="C532" i="18"/>
  <c r="K532" i="18"/>
  <c r="L532" i="18"/>
  <c r="D532" i="18"/>
  <c r="E532" i="18"/>
  <c r="I532" i="18"/>
  <c r="F532" i="18"/>
  <c r="J532" i="18"/>
  <c r="M532" i="18"/>
  <c r="J3547" i="18"/>
  <c r="C3547" i="18"/>
  <c r="K3547" i="18"/>
  <c r="D3547" i="18"/>
  <c r="L3547" i="18"/>
  <c r="E3547" i="18"/>
  <c r="M3547" i="18"/>
  <c r="F3547" i="18"/>
  <c r="G3547" i="18"/>
  <c r="H3547" i="18"/>
  <c r="I3547" i="18"/>
  <c r="G2243" i="18"/>
  <c r="H2243" i="18"/>
  <c r="I2243" i="18"/>
  <c r="J2243" i="18"/>
  <c r="C2243" i="18"/>
  <c r="K2243" i="18"/>
  <c r="D2243" i="18"/>
  <c r="L2243" i="18"/>
  <c r="E2243" i="18"/>
  <c r="M2243" i="18"/>
  <c r="F2243" i="18"/>
  <c r="G4813" i="18"/>
  <c r="H4813" i="18"/>
  <c r="I4813" i="18"/>
  <c r="J4813" i="18"/>
  <c r="C4813" i="18"/>
  <c r="K4813" i="18"/>
  <c r="D4813" i="18"/>
  <c r="L4813" i="18"/>
  <c r="E4813" i="18"/>
  <c r="M4813" i="18"/>
  <c r="F4813" i="18"/>
  <c r="J738" i="18"/>
  <c r="E738" i="18"/>
  <c r="M738" i="18"/>
  <c r="F738" i="18"/>
  <c r="G738" i="18"/>
  <c r="I738" i="18"/>
  <c r="C738" i="18"/>
  <c r="D738" i="18"/>
  <c r="H738" i="18"/>
  <c r="L738" i="18"/>
  <c r="K738" i="18"/>
  <c r="I3384" i="18"/>
  <c r="J3384" i="18"/>
  <c r="C3384" i="18"/>
  <c r="K3384" i="18"/>
  <c r="D3384" i="18"/>
  <c r="L3384" i="18"/>
  <c r="E3384" i="18"/>
  <c r="M3384" i="18"/>
  <c r="F3384" i="18"/>
  <c r="G3384" i="18"/>
  <c r="H3384" i="18"/>
  <c r="C4593" i="18"/>
  <c r="K4593" i="18"/>
  <c r="D4593" i="18"/>
  <c r="L4593" i="18"/>
  <c r="E4593" i="18"/>
  <c r="M4593" i="18"/>
  <c r="F4593" i="18"/>
  <c r="G4593" i="18"/>
  <c r="I4593" i="18"/>
  <c r="H4593" i="18"/>
  <c r="J4593" i="18"/>
  <c r="F2264" i="18"/>
  <c r="G2264" i="18"/>
  <c r="H2264" i="18"/>
  <c r="I2264" i="18"/>
  <c r="J2264" i="18"/>
  <c r="C2264" i="18"/>
  <c r="K2264" i="18"/>
  <c r="D2264" i="18"/>
  <c r="L2264" i="18"/>
  <c r="M2264" i="18"/>
  <c r="E2264" i="18"/>
  <c r="J1466" i="18"/>
  <c r="C1466" i="18"/>
  <c r="K1466" i="18"/>
  <c r="D1466" i="18"/>
  <c r="L1466" i="18"/>
  <c r="E1466" i="18"/>
  <c r="M1466" i="18"/>
  <c r="F1466" i="18"/>
  <c r="G1466" i="18"/>
  <c r="H1466" i="18"/>
  <c r="I1466" i="18"/>
  <c r="G1756" i="18"/>
  <c r="H1756" i="18"/>
  <c r="I1756" i="18"/>
  <c r="J1756" i="18"/>
  <c r="D1756" i="18"/>
  <c r="L1756" i="18"/>
  <c r="E1756" i="18"/>
  <c r="M1756" i="18"/>
  <c r="F1756" i="18"/>
  <c r="K1756" i="18"/>
  <c r="C1756" i="18"/>
  <c r="G5356" i="18"/>
  <c r="H5356" i="18"/>
  <c r="I5356" i="18"/>
  <c r="J5356" i="18"/>
  <c r="C5356" i="18"/>
  <c r="K5356" i="18"/>
  <c r="D5356" i="18"/>
  <c r="L5356" i="18"/>
  <c r="E5356" i="18"/>
  <c r="M5356" i="18"/>
  <c r="F5356" i="18"/>
  <c r="D2590" i="18"/>
  <c r="L2590" i="18"/>
  <c r="E2590" i="18"/>
  <c r="M2590" i="18"/>
  <c r="F2590" i="18"/>
  <c r="G2590" i="18"/>
  <c r="H2590" i="18"/>
  <c r="I2590" i="18"/>
  <c r="J2590" i="18"/>
  <c r="C2590" i="18"/>
  <c r="K2590" i="18"/>
  <c r="E1475" i="18"/>
  <c r="M1475" i="18"/>
  <c r="F1475" i="18"/>
  <c r="G1475" i="18"/>
  <c r="H1475" i="18"/>
  <c r="I1475" i="18"/>
  <c r="J1475" i="18"/>
  <c r="C1475" i="18"/>
  <c r="K1475" i="18"/>
  <c r="D1475" i="18"/>
  <c r="L1475" i="18"/>
  <c r="H2966" i="18"/>
  <c r="I2966" i="18"/>
  <c r="J2966" i="18"/>
  <c r="C2966" i="18"/>
  <c r="K2966" i="18"/>
  <c r="D2966" i="18"/>
  <c r="L2966" i="18"/>
  <c r="E2966" i="18"/>
  <c r="M2966" i="18"/>
  <c r="F2966" i="18"/>
  <c r="G2966" i="18"/>
  <c r="H4059" i="18"/>
  <c r="I4059" i="18"/>
  <c r="J4059" i="18"/>
  <c r="C4059" i="18"/>
  <c r="K4059" i="18"/>
  <c r="D4059" i="18"/>
  <c r="L4059" i="18"/>
  <c r="E4059" i="18"/>
  <c r="M4059" i="18"/>
  <c r="G4059" i="18"/>
  <c r="F4059" i="18"/>
  <c r="F6086" i="18"/>
  <c r="G6086" i="18"/>
  <c r="H6086" i="18"/>
  <c r="I6086" i="18"/>
  <c r="J6086" i="18"/>
  <c r="C6086" i="18"/>
  <c r="K6086" i="18"/>
  <c r="E6086" i="18"/>
  <c r="M6086" i="18"/>
  <c r="D6086" i="18"/>
  <c r="L6086" i="18"/>
  <c r="G1044" i="18"/>
  <c r="H1044" i="18"/>
  <c r="I1044" i="18"/>
  <c r="J1044" i="18"/>
  <c r="C1044" i="18"/>
  <c r="K1044" i="18"/>
  <c r="D1044" i="18"/>
  <c r="L1044" i="18"/>
  <c r="E1044" i="18"/>
  <c r="M1044" i="18"/>
  <c r="F1044" i="18"/>
  <c r="H3485" i="18"/>
  <c r="I3485" i="18"/>
  <c r="J3485" i="18"/>
  <c r="C3485" i="18"/>
  <c r="K3485" i="18"/>
  <c r="D3485" i="18"/>
  <c r="L3485" i="18"/>
  <c r="E3485" i="18"/>
  <c r="M3485" i="18"/>
  <c r="F3485" i="18"/>
  <c r="G3485" i="18"/>
  <c r="F3844" i="18"/>
  <c r="G3844" i="18"/>
  <c r="H3844" i="18"/>
  <c r="I3844" i="18"/>
  <c r="J3844" i="18"/>
  <c r="C3844" i="18"/>
  <c r="K3844" i="18"/>
  <c r="E3844" i="18"/>
  <c r="M3844" i="18"/>
  <c r="L3844" i="18"/>
  <c r="D3844" i="18"/>
  <c r="C1920" i="18"/>
  <c r="K1920" i="18"/>
  <c r="D1920" i="18"/>
  <c r="L1920" i="18"/>
  <c r="E1920" i="18"/>
  <c r="M1920" i="18"/>
  <c r="F1920" i="18"/>
  <c r="G1920" i="18"/>
  <c r="H1920" i="18"/>
  <c r="I1920" i="18"/>
  <c r="J1920" i="18"/>
  <c r="F6054" i="18"/>
  <c r="G6054" i="18"/>
  <c r="H6054" i="18"/>
  <c r="I6054" i="18"/>
  <c r="J6054" i="18"/>
  <c r="C6054" i="18"/>
  <c r="K6054" i="18"/>
  <c r="E6054" i="18"/>
  <c r="M6054" i="18"/>
  <c r="L6054" i="18"/>
  <c r="D6054" i="18"/>
  <c r="E172" i="18"/>
  <c r="M172" i="18"/>
  <c r="F172" i="18"/>
  <c r="I172" i="18"/>
  <c r="D172" i="18"/>
  <c r="G172" i="18"/>
  <c r="K172" i="18"/>
  <c r="L172" i="18"/>
  <c r="H172" i="18"/>
  <c r="C172" i="18"/>
  <c r="J172" i="18"/>
  <c r="G4781" i="18"/>
  <c r="H4781" i="18"/>
  <c r="I4781" i="18"/>
  <c r="J4781" i="18"/>
  <c r="C4781" i="18"/>
  <c r="K4781" i="18"/>
  <c r="E4781" i="18"/>
  <c r="M4781" i="18"/>
  <c r="L4781" i="18"/>
  <c r="D4781" i="18"/>
  <c r="F4781" i="18"/>
  <c r="I157" i="18"/>
  <c r="J157" i="18"/>
  <c r="E157" i="18"/>
  <c r="M157" i="18"/>
  <c r="L157" i="18"/>
  <c r="F157" i="18"/>
  <c r="D157" i="18"/>
  <c r="G157" i="18"/>
  <c r="K157" i="18"/>
  <c r="H157" i="18"/>
  <c r="C157" i="18"/>
  <c r="D5923" i="18"/>
  <c r="L5923" i="18"/>
  <c r="E5923" i="18"/>
  <c r="M5923" i="18"/>
  <c r="F5923" i="18"/>
  <c r="G5923" i="18"/>
  <c r="H5923" i="18"/>
  <c r="I5923" i="18"/>
  <c r="C5923" i="18"/>
  <c r="J5923" i="18"/>
  <c r="K5923" i="18"/>
  <c r="D1408" i="18"/>
  <c r="L1408" i="18"/>
  <c r="E1408" i="18"/>
  <c r="M1408" i="18"/>
  <c r="F1408" i="18"/>
  <c r="G1408" i="18"/>
  <c r="H1408" i="18"/>
  <c r="I1408" i="18"/>
  <c r="C1408" i="18"/>
  <c r="K1408" i="18"/>
  <c r="J1408" i="18"/>
  <c r="G3634" i="18"/>
  <c r="H3634" i="18"/>
  <c r="I3634" i="18"/>
  <c r="J3634" i="18"/>
  <c r="C3634" i="18"/>
  <c r="K3634" i="18"/>
  <c r="D3634" i="18"/>
  <c r="L3634" i="18"/>
  <c r="E3634" i="18"/>
  <c r="F3634" i="18"/>
  <c r="M3634" i="18"/>
  <c r="H1975" i="18"/>
  <c r="I1975" i="18"/>
  <c r="J1975" i="18"/>
  <c r="C1975" i="18"/>
  <c r="K1975" i="18"/>
  <c r="D1975" i="18"/>
  <c r="L1975" i="18"/>
  <c r="E1975" i="18"/>
  <c r="M1975" i="18"/>
  <c r="F1975" i="18"/>
  <c r="G1975" i="18"/>
  <c r="G2911" i="18"/>
  <c r="H2911" i="18"/>
  <c r="I2911" i="18"/>
  <c r="J2911" i="18"/>
  <c r="C2911" i="18"/>
  <c r="K2911" i="18"/>
  <c r="D2911" i="18"/>
  <c r="L2911" i="18"/>
  <c r="E2911" i="18"/>
  <c r="F2911" i="18"/>
  <c r="M2911" i="18"/>
  <c r="H5623" i="18"/>
  <c r="I5623" i="18"/>
  <c r="J5623" i="18"/>
  <c r="C5623" i="18"/>
  <c r="K5623" i="18"/>
  <c r="D5623" i="18"/>
  <c r="L5623" i="18"/>
  <c r="E5623" i="18"/>
  <c r="M5623" i="18"/>
  <c r="F5623" i="18"/>
  <c r="G5623" i="18"/>
  <c r="J4774" i="18"/>
  <c r="C4774" i="18"/>
  <c r="K4774" i="18"/>
  <c r="D4774" i="18"/>
  <c r="L4774" i="18"/>
  <c r="E4774" i="18"/>
  <c r="M4774" i="18"/>
  <c r="F4774" i="18"/>
  <c r="H4774" i="18"/>
  <c r="G4774" i="18"/>
  <c r="I4774" i="18"/>
  <c r="H4744" i="18"/>
  <c r="I4744" i="18"/>
  <c r="J4744" i="18"/>
  <c r="C4744" i="18"/>
  <c r="K4744" i="18"/>
  <c r="D4744" i="18"/>
  <c r="L4744" i="18"/>
  <c r="F4744" i="18"/>
  <c r="M4744" i="18"/>
  <c r="E4744" i="18"/>
  <c r="G4744" i="18"/>
  <c r="F1350" i="18"/>
  <c r="G1350" i="18"/>
  <c r="H1350" i="18"/>
  <c r="I1350" i="18"/>
  <c r="J1350" i="18"/>
  <c r="C1350" i="18"/>
  <c r="K1350" i="18"/>
  <c r="E1350" i="18"/>
  <c r="M1350" i="18"/>
  <c r="D1350" i="18"/>
  <c r="L1350" i="18"/>
  <c r="E1806" i="18"/>
  <c r="M1806" i="18"/>
  <c r="F1806" i="18"/>
  <c r="G1806" i="18"/>
  <c r="H1806" i="18"/>
  <c r="J1806" i="18"/>
  <c r="L1806" i="18"/>
  <c r="C1806" i="18"/>
  <c r="D1806" i="18"/>
  <c r="I1806" i="18"/>
  <c r="K1806" i="18"/>
  <c r="F3511" i="18"/>
  <c r="G3511" i="18"/>
  <c r="H3511" i="18"/>
  <c r="I3511" i="18"/>
  <c r="J3511" i="18"/>
  <c r="C3511" i="18"/>
  <c r="K3511" i="18"/>
  <c r="D3511" i="18"/>
  <c r="L3511" i="18"/>
  <c r="M3511" i="18"/>
  <c r="E3511" i="18"/>
  <c r="C3542" i="18"/>
  <c r="K3542" i="18"/>
  <c r="D3542" i="18"/>
  <c r="L3542" i="18"/>
  <c r="E3542" i="18"/>
  <c r="M3542" i="18"/>
  <c r="F3542" i="18"/>
  <c r="G3542" i="18"/>
  <c r="H3542" i="18"/>
  <c r="I3542" i="18"/>
  <c r="J3542" i="18"/>
  <c r="C5920" i="18"/>
  <c r="K5920" i="18"/>
  <c r="D5920" i="18"/>
  <c r="L5920" i="18"/>
  <c r="E5920" i="18"/>
  <c r="M5920" i="18"/>
  <c r="F5920" i="18"/>
  <c r="G5920" i="18"/>
  <c r="H5920" i="18"/>
  <c r="I5920" i="18"/>
  <c r="J5920" i="18"/>
  <c r="D5219" i="18"/>
  <c r="L5219" i="18"/>
  <c r="E5219" i="18"/>
  <c r="M5219" i="18"/>
  <c r="F5219" i="18"/>
  <c r="G5219" i="18"/>
  <c r="H5219" i="18"/>
  <c r="I5219" i="18"/>
  <c r="J5219" i="18"/>
  <c r="K5219" i="18"/>
  <c r="C5219" i="18"/>
  <c r="I743" i="18"/>
  <c r="D743" i="18"/>
  <c r="L743" i="18"/>
  <c r="E743" i="18"/>
  <c r="M743" i="18"/>
  <c r="F743" i="18"/>
  <c r="H743" i="18"/>
  <c r="C743" i="18"/>
  <c r="G743" i="18"/>
  <c r="K743" i="18"/>
  <c r="J743" i="18"/>
  <c r="I4843" i="18"/>
  <c r="J4843" i="18"/>
  <c r="C4843" i="18"/>
  <c r="K4843" i="18"/>
  <c r="D4843" i="18"/>
  <c r="L4843" i="18"/>
  <c r="E4843" i="18"/>
  <c r="M4843" i="18"/>
  <c r="F4843" i="18"/>
  <c r="G4843" i="18"/>
  <c r="H4843" i="18"/>
  <c r="D2171" i="18"/>
  <c r="L2171" i="18"/>
  <c r="E2171" i="18"/>
  <c r="M2171" i="18"/>
  <c r="F2171" i="18"/>
  <c r="G2171" i="18"/>
  <c r="H2171" i="18"/>
  <c r="I2171" i="18"/>
  <c r="J2171" i="18"/>
  <c r="C2171" i="18"/>
  <c r="K2171" i="18"/>
  <c r="J3776" i="18"/>
  <c r="C3776" i="18"/>
  <c r="K3776" i="18"/>
  <c r="D3776" i="18"/>
  <c r="L3776" i="18"/>
  <c r="E3776" i="18"/>
  <c r="M3776" i="18"/>
  <c r="F3776" i="18"/>
  <c r="G3776" i="18"/>
  <c r="I3776" i="18"/>
  <c r="H3776" i="18"/>
  <c r="D1560" i="18"/>
  <c r="L1560" i="18"/>
  <c r="E1560" i="18"/>
  <c r="M1560" i="18"/>
  <c r="F1560" i="18"/>
  <c r="G1560" i="18"/>
  <c r="H1560" i="18"/>
  <c r="I1560" i="18"/>
  <c r="J1560" i="18"/>
  <c r="C1560" i="18"/>
  <c r="K1560" i="18"/>
  <c r="D2718" i="18"/>
  <c r="L2718" i="18"/>
  <c r="E2718" i="18"/>
  <c r="M2718" i="18"/>
  <c r="F2718" i="18"/>
  <c r="G2718" i="18"/>
  <c r="H2718" i="18"/>
  <c r="I2718" i="18"/>
  <c r="J2718" i="18"/>
  <c r="C2718" i="18"/>
  <c r="K2718" i="18"/>
  <c r="C5664" i="18"/>
  <c r="K5664" i="18"/>
  <c r="D5664" i="18"/>
  <c r="L5664" i="18"/>
  <c r="E5664" i="18"/>
  <c r="M5664" i="18"/>
  <c r="F5664" i="18"/>
  <c r="G5664" i="18"/>
  <c r="H5664" i="18"/>
  <c r="I5664" i="18"/>
  <c r="J5664" i="18"/>
  <c r="G1224" i="18"/>
  <c r="I1224" i="18"/>
  <c r="J1224" i="18"/>
  <c r="C1224" i="18"/>
  <c r="K1224" i="18"/>
  <c r="D1224" i="18"/>
  <c r="L1224" i="18"/>
  <c r="E1224" i="18"/>
  <c r="M1224" i="18"/>
  <c r="H1224" i="18"/>
  <c r="F1224" i="18"/>
  <c r="D142" i="18"/>
  <c r="L142" i="18"/>
  <c r="E142" i="18"/>
  <c r="M142" i="18"/>
  <c r="H142" i="18"/>
  <c r="K142" i="18"/>
  <c r="C142" i="18"/>
  <c r="F142" i="18"/>
  <c r="I142" i="18"/>
  <c r="G142" i="18"/>
  <c r="J142" i="18"/>
  <c r="C509" i="18"/>
  <c r="F509" i="18"/>
  <c r="I509" i="18"/>
  <c r="G509" i="18"/>
  <c r="H509" i="18"/>
  <c r="L509" i="18"/>
  <c r="M509" i="18"/>
  <c r="D509" i="18"/>
  <c r="J509" i="18"/>
  <c r="K509" i="18"/>
  <c r="E509" i="18"/>
  <c r="D619" i="18"/>
  <c r="L619" i="18"/>
  <c r="E619" i="18"/>
  <c r="M619" i="18"/>
  <c r="H619" i="18"/>
  <c r="G619" i="18"/>
  <c r="J619" i="18"/>
  <c r="K619" i="18"/>
  <c r="C619" i="18"/>
  <c r="F619" i="18"/>
  <c r="I619" i="18"/>
  <c r="H5343" i="18"/>
  <c r="I5343" i="18"/>
  <c r="J5343" i="18"/>
  <c r="C5343" i="18"/>
  <c r="K5343" i="18"/>
  <c r="D5343" i="18"/>
  <c r="L5343" i="18"/>
  <c r="E5343" i="18"/>
  <c r="M5343" i="18"/>
  <c r="F5343" i="18"/>
  <c r="G5343" i="18"/>
  <c r="I1543" i="18"/>
  <c r="J1543" i="18"/>
  <c r="C1543" i="18"/>
  <c r="K1543" i="18"/>
  <c r="D1543" i="18"/>
  <c r="L1543" i="18"/>
  <c r="E1543" i="18"/>
  <c r="M1543" i="18"/>
  <c r="F1543" i="18"/>
  <c r="G1543" i="18"/>
  <c r="H1543" i="18"/>
  <c r="I775" i="18"/>
  <c r="D775" i="18"/>
  <c r="L775" i="18"/>
  <c r="E775" i="18"/>
  <c r="M775" i="18"/>
  <c r="F775" i="18"/>
  <c r="H775" i="18"/>
  <c r="C775" i="18"/>
  <c r="K775" i="18"/>
  <c r="G775" i="18"/>
  <c r="J775" i="18"/>
  <c r="C1816" i="18"/>
  <c r="K1816" i="18"/>
  <c r="D1816" i="18"/>
  <c r="L1816" i="18"/>
  <c r="E1816" i="18"/>
  <c r="M1816" i="18"/>
  <c r="F1816" i="18"/>
  <c r="H1816" i="18"/>
  <c r="J1816" i="18"/>
  <c r="G1816" i="18"/>
  <c r="I1816" i="18"/>
  <c r="J4662" i="18"/>
  <c r="C4662" i="18"/>
  <c r="K4662" i="18"/>
  <c r="D4662" i="18"/>
  <c r="L4662" i="18"/>
  <c r="E4662" i="18"/>
  <c r="M4662" i="18"/>
  <c r="F4662" i="18"/>
  <c r="H4662" i="18"/>
  <c r="G4662" i="18"/>
  <c r="I4662" i="18"/>
  <c r="F1865" i="18"/>
  <c r="G1865" i="18"/>
  <c r="H1865" i="18"/>
  <c r="I1865" i="18"/>
  <c r="J1865" i="18"/>
  <c r="C1865" i="18"/>
  <c r="K1865" i="18"/>
  <c r="D1865" i="18"/>
  <c r="L1865" i="18"/>
  <c r="E1865" i="18"/>
  <c r="M1865" i="18"/>
  <c r="H1951" i="18"/>
  <c r="I1951" i="18"/>
  <c r="J1951" i="18"/>
  <c r="C1951" i="18"/>
  <c r="K1951" i="18"/>
  <c r="D1951" i="18"/>
  <c r="L1951" i="18"/>
  <c r="E1951" i="18"/>
  <c r="M1951" i="18"/>
  <c r="F1951" i="18"/>
  <c r="G1951" i="18"/>
  <c r="I2194" i="18"/>
  <c r="D2194" i="18"/>
  <c r="L2194" i="18"/>
  <c r="E2194" i="18"/>
  <c r="M2194" i="18"/>
  <c r="F2194" i="18"/>
  <c r="G2194" i="18"/>
  <c r="C2194" i="18"/>
  <c r="H2194" i="18"/>
  <c r="J2194" i="18"/>
  <c r="K2194" i="18"/>
  <c r="I5959" i="18"/>
  <c r="J5959" i="18"/>
  <c r="C5959" i="18"/>
  <c r="K5959" i="18"/>
  <c r="D5959" i="18"/>
  <c r="L5959" i="18"/>
  <c r="E5959" i="18"/>
  <c r="M5959" i="18"/>
  <c r="F5959" i="18"/>
  <c r="H5959" i="18"/>
  <c r="G5959" i="18"/>
  <c r="J3172" i="18"/>
  <c r="C3172" i="18"/>
  <c r="K3172" i="18"/>
  <c r="D3172" i="18"/>
  <c r="L3172" i="18"/>
  <c r="E3172" i="18"/>
  <c r="M3172" i="18"/>
  <c r="F3172" i="18"/>
  <c r="G3172" i="18"/>
  <c r="H3172" i="18"/>
  <c r="I3172" i="18"/>
  <c r="J2712" i="18"/>
  <c r="C2712" i="18"/>
  <c r="K2712" i="18"/>
  <c r="D2712" i="18"/>
  <c r="L2712" i="18"/>
  <c r="E2712" i="18"/>
  <c r="M2712" i="18"/>
  <c r="F2712" i="18"/>
  <c r="G2712" i="18"/>
  <c r="H2712" i="18"/>
  <c r="I2712" i="18"/>
  <c r="I2217" i="18"/>
  <c r="J2217" i="18"/>
  <c r="C2217" i="18"/>
  <c r="K2217" i="18"/>
  <c r="D2217" i="18"/>
  <c r="L2217" i="18"/>
  <c r="E2217" i="18"/>
  <c r="M2217" i="18"/>
  <c r="F2217" i="18"/>
  <c r="G2217" i="18"/>
  <c r="H2217" i="18"/>
  <c r="G4007" i="18"/>
  <c r="H4007" i="18"/>
  <c r="I4007" i="18"/>
  <c r="J4007" i="18"/>
  <c r="C4007" i="18"/>
  <c r="K4007" i="18"/>
  <c r="D4007" i="18"/>
  <c r="L4007" i="18"/>
  <c r="F4007" i="18"/>
  <c r="E4007" i="18"/>
  <c r="M4007" i="18"/>
  <c r="F1817" i="18"/>
  <c r="G1817" i="18"/>
  <c r="H1817" i="18"/>
  <c r="I1817" i="18"/>
  <c r="C1817" i="18"/>
  <c r="K1817" i="18"/>
  <c r="D1817" i="18"/>
  <c r="E1817" i="18"/>
  <c r="J1817" i="18"/>
  <c r="L1817" i="18"/>
  <c r="M1817" i="18"/>
  <c r="H3190" i="18"/>
  <c r="I3190" i="18"/>
  <c r="J3190" i="18"/>
  <c r="C3190" i="18"/>
  <c r="K3190" i="18"/>
  <c r="D3190" i="18"/>
  <c r="L3190" i="18"/>
  <c r="E3190" i="18"/>
  <c r="M3190" i="18"/>
  <c r="F3190" i="18"/>
  <c r="G3190" i="18"/>
  <c r="E4663" i="18"/>
  <c r="M4663" i="18"/>
  <c r="F4663" i="18"/>
  <c r="G4663" i="18"/>
  <c r="H4663" i="18"/>
  <c r="I4663" i="18"/>
  <c r="C4663" i="18"/>
  <c r="K4663" i="18"/>
  <c r="J4663" i="18"/>
  <c r="L4663" i="18"/>
  <c r="D4663" i="18"/>
  <c r="I4062" i="18"/>
  <c r="J4062" i="18"/>
  <c r="C4062" i="18"/>
  <c r="K4062" i="18"/>
  <c r="D4062" i="18"/>
  <c r="L4062" i="18"/>
  <c r="E4062" i="18"/>
  <c r="M4062" i="18"/>
  <c r="F4062" i="18"/>
  <c r="H4062" i="18"/>
  <c r="G4062" i="18"/>
  <c r="H173" i="18"/>
  <c r="I173" i="18"/>
  <c r="D173" i="18"/>
  <c r="L173" i="18"/>
  <c r="E173" i="18"/>
  <c r="F173" i="18"/>
  <c r="K173" i="18"/>
  <c r="J173" i="18"/>
  <c r="C173" i="18"/>
  <c r="G173" i="18"/>
  <c r="M173" i="18"/>
  <c r="J506" i="18"/>
  <c r="H506" i="18"/>
  <c r="C506" i="18"/>
  <c r="L506" i="18"/>
  <c r="I506" i="18"/>
  <c r="K506" i="18"/>
  <c r="D506" i="18"/>
  <c r="E506" i="18"/>
  <c r="G506" i="18"/>
  <c r="F506" i="18"/>
  <c r="M506" i="18"/>
  <c r="D6048" i="18"/>
  <c r="L6048" i="18"/>
  <c r="E6048" i="18"/>
  <c r="M6048" i="18"/>
  <c r="F6048" i="18"/>
  <c r="G6048" i="18"/>
  <c r="H6048" i="18"/>
  <c r="I6048" i="18"/>
  <c r="C6048" i="18"/>
  <c r="K6048" i="18"/>
  <c r="J6048" i="18"/>
  <c r="G2012" i="18"/>
  <c r="H2012" i="18"/>
  <c r="I2012" i="18"/>
  <c r="J2012" i="18"/>
  <c r="C2012" i="18"/>
  <c r="K2012" i="18"/>
  <c r="D2012" i="18"/>
  <c r="L2012" i="18"/>
  <c r="E2012" i="18"/>
  <c r="M2012" i="18"/>
  <c r="F2012" i="18"/>
  <c r="J4950" i="18"/>
  <c r="C4950" i="18"/>
  <c r="K4950" i="18"/>
  <c r="D4950" i="18"/>
  <c r="L4950" i="18"/>
  <c r="E4950" i="18"/>
  <c r="M4950" i="18"/>
  <c r="F4950" i="18"/>
  <c r="G4950" i="18"/>
  <c r="H4950" i="18"/>
  <c r="I4950" i="18"/>
  <c r="J4377" i="18"/>
  <c r="C4377" i="18"/>
  <c r="K4377" i="18"/>
  <c r="D4377" i="18"/>
  <c r="L4377" i="18"/>
  <c r="E4377" i="18"/>
  <c r="M4377" i="18"/>
  <c r="F4377" i="18"/>
  <c r="G4377" i="18"/>
  <c r="I4377" i="18"/>
  <c r="H4377" i="18"/>
  <c r="E5071" i="18"/>
  <c r="M5071" i="18"/>
  <c r="F5071" i="18"/>
  <c r="G5071" i="18"/>
  <c r="H5071" i="18"/>
  <c r="I5071" i="18"/>
  <c r="J5071" i="18"/>
  <c r="C5071" i="18"/>
  <c r="K5071" i="18"/>
  <c r="D5071" i="18"/>
  <c r="L5071" i="18"/>
  <c r="C163" i="18"/>
  <c r="K163" i="18"/>
  <c r="G163" i="18"/>
  <c r="F163" i="18"/>
  <c r="H163" i="18"/>
  <c r="L163" i="18"/>
  <c r="D163" i="18"/>
  <c r="E163" i="18"/>
  <c r="M163" i="18"/>
  <c r="J163" i="18"/>
  <c r="I163" i="18"/>
  <c r="H3754" i="18"/>
  <c r="I3754" i="18"/>
  <c r="J3754" i="18"/>
  <c r="C3754" i="18"/>
  <c r="K3754" i="18"/>
  <c r="D3754" i="18"/>
  <c r="L3754" i="18"/>
  <c r="E3754" i="18"/>
  <c r="M3754" i="18"/>
  <c r="G3754" i="18"/>
  <c r="F3754" i="18"/>
  <c r="J3451" i="18"/>
  <c r="C3451" i="18"/>
  <c r="K3451" i="18"/>
  <c r="D3451" i="18"/>
  <c r="L3451" i="18"/>
  <c r="E3451" i="18"/>
  <c r="M3451" i="18"/>
  <c r="F3451" i="18"/>
  <c r="G3451" i="18"/>
  <c r="H3451" i="18"/>
  <c r="I3451" i="18"/>
  <c r="F617" i="18"/>
  <c r="G617" i="18"/>
  <c r="J617" i="18"/>
  <c r="H617" i="18"/>
  <c r="K617" i="18"/>
  <c r="L617" i="18"/>
  <c r="M617" i="18"/>
  <c r="D617" i="18"/>
  <c r="C617" i="18"/>
  <c r="E617" i="18"/>
  <c r="I617" i="18"/>
  <c r="H92" i="18"/>
  <c r="I92" i="18"/>
  <c r="D92" i="18"/>
  <c r="L92" i="18"/>
  <c r="C92" i="18"/>
  <c r="G92" i="18"/>
  <c r="F92" i="18"/>
  <c r="J92" i="18"/>
  <c r="K92" i="18"/>
  <c r="M92" i="18"/>
  <c r="E92" i="18"/>
  <c r="H409" i="18"/>
  <c r="I409" i="18"/>
  <c r="D409" i="18"/>
  <c r="L409" i="18"/>
  <c r="C409" i="18"/>
  <c r="E409" i="18"/>
  <c r="J409" i="18"/>
  <c r="F409" i="18"/>
  <c r="M409" i="18"/>
  <c r="K409" i="18"/>
  <c r="G409" i="18"/>
  <c r="D373" i="18"/>
  <c r="L373" i="18"/>
  <c r="E373" i="18"/>
  <c r="M373" i="18"/>
  <c r="H373" i="18"/>
  <c r="J373" i="18"/>
  <c r="K373" i="18"/>
  <c r="C373" i="18"/>
  <c r="F373" i="18"/>
  <c r="G373" i="18"/>
  <c r="I373" i="18"/>
  <c r="J5461" i="18"/>
  <c r="C5461" i="18"/>
  <c r="K5461" i="18"/>
  <c r="D5461" i="18"/>
  <c r="L5461" i="18"/>
  <c r="E5461" i="18"/>
  <c r="M5461" i="18"/>
  <c r="F5461" i="18"/>
  <c r="G5461" i="18"/>
  <c r="H5461" i="18"/>
  <c r="I5461" i="18"/>
  <c r="J1578" i="18"/>
  <c r="C1578" i="18"/>
  <c r="K1578" i="18"/>
  <c r="D1578" i="18"/>
  <c r="L1578" i="18"/>
  <c r="E1578" i="18"/>
  <c r="M1578" i="18"/>
  <c r="F1578" i="18"/>
  <c r="G1578" i="18"/>
  <c r="H1578" i="18"/>
  <c r="I1578" i="18"/>
  <c r="G753" i="18"/>
  <c r="J753" i="18"/>
  <c r="C753" i="18"/>
  <c r="K753" i="18"/>
  <c r="D753" i="18"/>
  <c r="L753" i="18"/>
  <c r="F753" i="18"/>
  <c r="M753" i="18"/>
  <c r="E753" i="18"/>
  <c r="I753" i="18"/>
  <c r="H753" i="18"/>
  <c r="F4666" i="18"/>
  <c r="G4666" i="18"/>
  <c r="H4666" i="18"/>
  <c r="I4666" i="18"/>
  <c r="J4666" i="18"/>
  <c r="D4666" i="18"/>
  <c r="L4666" i="18"/>
  <c r="C4666" i="18"/>
  <c r="E4666" i="18"/>
  <c r="K4666" i="18"/>
  <c r="M4666" i="18"/>
  <c r="D4415" i="18"/>
  <c r="L4415" i="18"/>
  <c r="E4415" i="18"/>
  <c r="M4415" i="18"/>
  <c r="F4415" i="18"/>
  <c r="G4415" i="18"/>
  <c r="H4415" i="18"/>
  <c r="I4415" i="18"/>
  <c r="C4415" i="18"/>
  <c r="K4415" i="18"/>
  <c r="J4415" i="18"/>
  <c r="J4894" i="18"/>
  <c r="C4894" i="18"/>
  <c r="K4894" i="18"/>
  <c r="D4894" i="18"/>
  <c r="L4894" i="18"/>
  <c r="E4894" i="18"/>
  <c r="M4894" i="18"/>
  <c r="F4894" i="18"/>
  <c r="G4894" i="18"/>
  <c r="H4894" i="18"/>
  <c r="I4894" i="18"/>
  <c r="D6072" i="18"/>
  <c r="L6072" i="18"/>
  <c r="E6072" i="18"/>
  <c r="M6072" i="18"/>
  <c r="F6072" i="18"/>
  <c r="G6072" i="18"/>
  <c r="H6072" i="18"/>
  <c r="I6072" i="18"/>
  <c r="C6072" i="18"/>
  <c r="K6072" i="18"/>
  <c r="J6072" i="18"/>
  <c r="J2364" i="18"/>
  <c r="C2364" i="18"/>
  <c r="K2364" i="18"/>
  <c r="D2364" i="18"/>
  <c r="L2364" i="18"/>
  <c r="E2364" i="18"/>
  <c r="M2364" i="18"/>
  <c r="F2364" i="18"/>
  <c r="G2364" i="18"/>
  <c r="H2364" i="18"/>
  <c r="I2364" i="18"/>
  <c r="E1307" i="18"/>
  <c r="M1307" i="18"/>
  <c r="F1307" i="18"/>
  <c r="G1307" i="18"/>
  <c r="H1307" i="18"/>
  <c r="I1307" i="18"/>
  <c r="J1307" i="18"/>
  <c r="D1307" i="18"/>
  <c r="L1307" i="18"/>
  <c r="C1307" i="18"/>
  <c r="K1307" i="18"/>
  <c r="D3433" i="18"/>
  <c r="L3433" i="18"/>
  <c r="E3433" i="18"/>
  <c r="M3433" i="18"/>
  <c r="F3433" i="18"/>
  <c r="G3433" i="18"/>
  <c r="H3433" i="18"/>
  <c r="I3433" i="18"/>
  <c r="J3433" i="18"/>
  <c r="K3433" i="18"/>
  <c r="C3433" i="18"/>
  <c r="G5388" i="18"/>
  <c r="H5388" i="18"/>
  <c r="I5388" i="18"/>
  <c r="J5388" i="18"/>
  <c r="C5388" i="18"/>
  <c r="K5388" i="18"/>
  <c r="D5388" i="18"/>
  <c r="L5388" i="18"/>
  <c r="E5388" i="18"/>
  <c r="M5388" i="18"/>
  <c r="F5388" i="18"/>
  <c r="D1899" i="18"/>
  <c r="L1899" i="18"/>
  <c r="E1899" i="18"/>
  <c r="M1899" i="18"/>
  <c r="F1899" i="18"/>
  <c r="G1899" i="18"/>
  <c r="H1899" i="18"/>
  <c r="I1899" i="18"/>
  <c r="J1899" i="18"/>
  <c r="C1899" i="18"/>
  <c r="K1899" i="18"/>
  <c r="F2644" i="18"/>
  <c r="G2644" i="18"/>
  <c r="H2644" i="18"/>
  <c r="I2644" i="18"/>
  <c r="J2644" i="18"/>
  <c r="C2644" i="18"/>
  <c r="K2644" i="18"/>
  <c r="D2644" i="18"/>
  <c r="L2644" i="18"/>
  <c r="E2644" i="18"/>
  <c r="M2644" i="18"/>
  <c r="C2144" i="18"/>
  <c r="K2144" i="18"/>
  <c r="D2144" i="18"/>
  <c r="L2144" i="18"/>
  <c r="E2144" i="18"/>
  <c r="M2144" i="18"/>
  <c r="F2144" i="18"/>
  <c r="G2144" i="18"/>
  <c r="H2144" i="18"/>
  <c r="I2144" i="18"/>
  <c r="J2144" i="18"/>
  <c r="H5383" i="18"/>
  <c r="I5383" i="18"/>
  <c r="J5383" i="18"/>
  <c r="C5383" i="18"/>
  <c r="K5383" i="18"/>
  <c r="D5383" i="18"/>
  <c r="L5383" i="18"/>
  <c r="E5383" i="18"/>
  <c r="M5383" i="18"/>
  <c r="F5383" i="18"/>
  <c r="G5383" i="18"/>
  <c r="F886" i="18"/>
  <c r="I886" i="18"/>
  <c r="J886" i="18"/>
  <c r="C886" i="18"/>
  <c r="K886" i="18"/>
  <c r="E886" i="18"/>
  <c r="M886" i="18"/>
  <c r="H886" i="18"/>
  <c r="L886" i="18"/>
  <c r="D886" i="18"/>
  <c r="G886" i="18"/>
  <c r="F3248" i="18"/>
  <c r="G3248" i="18"/>
  <c r="H3248" i="18"/>
  <c r="I3248" i="18"/>
  <c r="J3248" i="18"/>
  <c r="C3248" i="18"/>
  <c r="K3248" i="18"/>
  <c r="D3248" i="18"/>
  <c r="E3248" i="18"/>
  <c r="L3248" i="18"/>
  <c r="M3248" i="18"/>
  <c r="G4869" i="18"/>
  <c r="H4869" i="18"/>
  <c r="I4869" i="18"/>
  <c r="J4869" i="18"/>
  <c r="C4869" i="18"/>
  <c r="K4869" i="18"/>
  <c r="D4869" i="18"/>
  <c r="L4869" i="18"/>
  <c r="E4869" i="18"/>
  <c r="M4869" i="18"/>
  <c r="F4869" i="18"/>
  <c r="D4006" i="18"/>
  <c r="L4006" i="18"/>
  <c r="E4006" i="18"/>
  <c r="M4006" i="18"/>
  <c r="F4006" i="18"/>
  <c r="G4006" i="18"/>
  <c r="H4006" i="18"/>
  <c r="I4006" i="18"/>
  <c r="C4006" i="18"/>
  <c r="K4006" i="18"/>
  <c r="J4006" i="18"/>
  <c r="F3972" i="18"/>
  <c r="G3972" i="18"/>
  <c r="H3972" i="18"/>
  <c r="I3972" i="18"/>
  <c r="J3972" i="18"/>
  <c r="C3972" i="18"/>
  <c r="K3972" i="18"/>
  <c r="E3972" i="18"/>
  <c r="M3972" i="18"/>
  <c r="L3972" i="18"/>
  <c r="D3972" i="18"/>
  <c r="C1096" i="18"/>
  <c r="K1096" i="18"/>
  <c r="D1096" i="18"/>
  <c r="L1096" i="18"/>
  <c r="E1096" i="18"/>
  <c r="M1096" i="18"/>
  <c r="F1096" i="18"/>
  <c r="G1096" i="18"/>
  <c r="H1096" i="18"/>
  <c r="I1096" i="18"/>
  <c r="J1096" i="18"/>
  <c r="E654" i="18"/>
  <c r="I654" i="18"/>
  <c r="C654" i="18"/>
  <c r="K654" i="18"/>
  <c r="M654" i="18"/>
  <c r="D654" i="18"/>
  <c r="F654" i="18"/>
  <c r="G654" i="18"/>
  <c r="H654" i="18"/>
  <c r="J654" i="18"/>
  <c r="L654" i="18"/>
  <c r="D539" i="18"/>
  <c r="L539" i="18"/>
  <c r="E539" i="18"/>
  <c r="M539" i="18"/>
  <c r="H539" i="18"/>
  <c r="J539" i="18"/>
  <c r="C539" i="18"/>
  <c r="G539" i="18"/>
  <c r="F539" i="18"/>
  <c r="I539" i="18"/>
  <c r="K539" i="18"/>
  <c r="E2317" i="18"/>
  <c r="M2317" i="18"/>
  <c r="F2317" i="18"/>
  <c r="G2317" i="18"/>
  <c r="H2317" i="18"/>
  <c r="I2317" i="18"/>
  <c r="J2317" i="18"/>
  <c r="C2317" i="18"/>
  <c r="K2317" i="18"/>
  <c r="D2317" i="18"/>
  <c r="L2317" i="18"/>
  <c r="H6100" i="18"/>
  <c r="I6100" i="18"/>
  <c r="J6100" i="18"/>
  <c r="C6100" i="18"/>
  <c r="K6100" i="18"/>
  <c r="D6100" i="18"/>
  <c r="L6100" i="18"/>
  <c r="E6100" i="18"/>
  <c r="M6100" i="18"/>
  <c r="G6100" i="18"/>
  <c r="F6100" i="18"/>
  <c r="D6080" i="18"/>
  <c r="L6080" i="18"/>
  <c r="E6080" i="18"/>
  <c r="M6080" i="18"/>
  <c r="F6080" i="18"/>
  <c r="G6080" i="18"/>
  <c r="H6080" i="18"/>
  <c r="I6080" i="18"/>
  <c r="C6080" i="18"/>
  <c r="K6080" i="18"/>
  <c r="J6080" i="18"/>
  <c r="H417" i="18"/>
  <c r="I417" i="18"/>
  <c r="D417" i="18"/>
  <c r="L417" i="18"/>
  <c r="C417" i="18"/>
  <c r="G417" i="18"/>
  <c r="M417" i="18"/>
  <c r="E417" i="18"/>
  <c r="J417" i="18"/>
  <c r="K417" i="18"/>
  <c r="F417" i="18"/>
  <c r="J23" i="18"/>
  <c r="C23" i="18"/>
  <c r="K23" i="18"/>
  <c r="F23" i="18"/>
  <c r="D23" i="18"/>
  <c r="E23" i="18"/>
  <c r="I23" i="18"/>
  <c r="H23" i="18"/>
  <c r="G23" i="18"/>
  <c r="L23" i="18"/>
  <c r="M23" i="18"/>
  <c r="G4392" i="18"/>
  <c r="H4392" i="18"/>
  <c r="I4392" i="18"/>
  <c r="J4392" i="18"/>
  <c r="C4392" i="18"/>
  <c r="K4392" i="18"/>
  <c r="D4392" i="18"/>
  <c r="L4392" i="18"/>
  <c r="F4392" i="18"/>
  <c r="E4392" i="18"/>
  <c r="M4392" i="18"/>
  <c r="H4952" i="18"/>
  <c r="I4952" i="18"/>
  <c r="J4952" i="18"/>
  <c r="C4952" i="18"/>
  <c r="K4952" i="18"/>
  <c r="D4952" i="18"/>
  <c r="L4952" i="18"/>
  <c r="E4952" i="18"/>
  <c r="M4952" i="18"/>
  <c r="F4952" i="18"/>
  <c r="G4952" i="18"/>
  <c r="I1930" i="18"/>
  <c r="J1930" i="18"/>
  <c r="C1930" i="18"/>
  <c r="K1930" i="18"/>
  <c r="D1930" i="18"/>
  <c r="L1930" i="18"/>
  <c r="E1930" i="18"/>
  <c r="M1930" i="18"/>
  <c r="F1930" i="18"/>
  <c r="G1930" i="18"/>
  <c r="H1930" i="18"/>
  <c r="E2981" i="18"/>
  <c r="M2981" i="18"/>
  <c r="F2981" i="18"/>
  <c r="G2981" i="18"/>
  <c r="H2981" i="18"/>
  <c r="I2981" i="18"/>
  <c r="J2981" i="18"/>
  <c r="C2981" i="18"/>
  <c r="K2981" i="18"/>
  <c r="D2981" i="18"/>
  <c r="L2981" i="18"/>
  <c r="G1280" i="18"/>
  <c r="I1280" i="18"/>
  <c r="J1280" i="18"/>
  <c r="C1280" i="18"/>
  <c r="K1280" i="18"/>
  <c r="D1280" i="18"/>
  <c r="E1280" i="18"/>
  <c r="F1280" i="18"/>
  <c r="H1280" i="18"/>
  <c r="M1280" i="18"/>
  <c r="L1280" i="18"/>
  <c r="D4047" i="18"/>
  <c r="L4047" i="18"/>
  <c r="E4047" i="18"/>
  <c r="M4047" i="18"/>
  <c r="F4047" i="18"/>
  <c r="G4047" i="18"/>
  <c r="H4047" i="18"/>
  <c r="I4047" i="18"/>
  <c r="C4047" i="18"/>
  <c r="K4047" i="18"/>
  <c r="J4047" i="18"/>
  <c r="J2752" i="18"/>
  <c r="C2752" i="18"/>
  <c r="K2752" i="18"/>
  <c r="D2752" i="18"/>
  <c r="L2752" i="18"/>
  <c r="E2752" i="18"/>
  <c r="M2752" i="18"/>
  <c r="F2752" i="18"/>
  <c r="G2752" i="18"/>
  <c r="H2752" i="18"/>
  <c r="I2752" i="18"/>
  <c r="H1047" i="18"/>
  <c r="I1047" i="18"/>
  <c r="J1047" i="18"/>
  <c r="C1047" i="18"/>
  <c r="K1047" i="18"/>
  <c r="D1047" i="18"/>
  <c r="L1047" i="18"/>
  <c r="E1047" i="18"/>
  <c r="M1047" i="18"/>
  <c r="F1047" i="18"/>
  <c r="G1047" i="18"/>
  <c r="F3948" i="18"/>
  <c r="G3948" i="18"/>
  <c r="H3948" i="18"/>
  <c r="I3948" i="18"/>
  <c r="J3948" i="18"/>
  <c r="C3948" i="18"/>
  <c r="K3948" i="18"/>
  <c r="E3948" i="18"/>
  <c r="M3948" i="18"/>
  <c r="D3948" i="18"/>
  <c r="L3948" i="18"/>
  <c r="G572" i="18"/>
  <c r="H572" i="18"/>
  <c r="C572" i="18"/>
  <c r="K572" i="18"/>
  <c r="D572" i="18"/>
  <c r="F572" i="18"/>
  <c r="I572" i="18"/>
  <c r="J572" i="18"/>
  <c r="M572" i="18"/>
  <c r="E572" i="18"/>
  <c r="L572" i="18"/>
  <c r="D4732" i="18"/>
  <c r="L4732" i="18"/>
  <c r="E4732" i="18"/>
  <c r="M4732" i="18"/>
  <c r="F4732" i="18"/>
  <c r="G4732" i="18"/>
  <c r="H4732" i="18"/>
  <c r="J4732" i="18"/>
  <c r="I4732" i="18"/>
  <c r="K4732" i="18"/>
  <c r="C4732" i="18"/>
  <c r="J4942" i="18"/>
  <c r="C4942" i="18"/>
  <c r="K4942" i="18"/>
  <c r="D4942" i="18"/>
  <c r="L4942" i="18"/>
  <c r="E4942" i="18"/>
  <c r="M4942" i="18"/>
  <c r="F4942" i="18"/>
  <c r="G4942" i="18"/>
  <c r="H4942" i="18"/>
  <c r="I4942" i="18"/>
  <c r="I2781" i="18"/>
  <c r="J2781" i="18"/>
  <c r="C2781" i="18"/>
  <c r="K2781" i="18"/>
  <c r="D2781" i="18"/>
  <c r="L2781" i="18"/>
  <c r="E2781" i="18"/>
  <c r="M2781" i="18"/>
  <c r="F2781" i="18"/>
  <c r="G2781" i="18"/>
  <c r="H2781" i="18"/>
  <c r="D3910" i="18"/>
  <c r="L3910" i="18"/>
  <c r="E3910" i="18"/>
  <c r="M3910" i="18"/>
  <c r="F3910" i="18"/>
  <c r="G3910" i="18"/>
  <c r="H3910" i="18"/>
  <c r="I3910" i="18"/>
  <c r="C3910" i="18"/>
  <c r="K3910" i="18"/>
  <c r="J3910" i="18"/>
  <c r="F51" i="18"/>
  <c r="G51" i="18"/>
  <c r="J51" i="18"/>
  <c r="K51" i="18"/>
  <c r="L51" i="18"/>
  <c r="D51" i="18"/>
  <c r="C51" i="18"/>
  <c r="E51" i="18"/>
  <c r="M51" i="18"/>
  <c r="H51" i="18"/>
  <c r="I51" i="18"/>
  <c r="F3820" i="18"/>
  <c r="G3820" i="18"/>
  <c r="H3820" i="18"/>
  <c r="I3820" i="18"/>
  <c r="J3820" i="18"/>
  <c r="C3820" i="18"/>
  <c r="K3820" i="18"/>
  <c r="E3820" i="18"/>
  <c r="M3820" i="18"/>
  <c r="D3820" i="18"/>
  <c r="L3820" i="18"/>
  <c r="E747" i="18"/>
  <c r="M747" i="18"/>
  <c r="H747" i="18"/>
  <c r="I747" i="18"/>
  <c r="J747" i="18"/>
  <c r="D747" i="18"/>
  <c r="L747" i="18"/>
  <c r="F747" i="18"/>
  <c r="C747" i="18"/>
  <c r="G747" i="18"/>
  <c r="K747" i="18"/>
  <c r="G5540" i="18"/>
  <c r="H5540" i="18"/>
  <c r="I5540" i="18"/>
  <c r="J5540" i="18"/>
  <c r="C5540" i="18"/>
  <c r="K5540" i="18"/>
  <c r="D5540" i="18"/>
  <c r="L5540" i="18"/>
  <c r="E5540" i="18"/>
  <c r="M5540" i="18"/>
  <c r="F5540" i="18"/>
  <c r="H3166" i="18"/>
  <c r="I3166" i="18"/>
  <c r="J3166" i="18"/>
  <c r="C3166" i="18"/>
  <c r="K3166" i="18"/>
  <c r="D3166" i="18"/>
  <c r="L3166" i="18"/>
  <c r="E3166" i="18"/>
  <c r="M3166" i="18"/>
  <c r="F3166" i="18"/>
  <c r="G3166" i="18"/>
  <c r="J661" i="18"/>
  <c r="C661" i="18"/>
  <c r="K661" i="18"/>
  <c r="D661" i="18"/>
  <c r="L661" i="18"/>
  <c r="E661" i="18"/>
  <c r="M661" i="18"/>
  <c r="F661" i="18"/>
  <c r="G661" i="18"/>
  <c r="H661" i="18"/>
  <c r="I661" i="18"/>
  <c r="F766" i="18"/>
  <c r="I766" i="18"/>
  <c r="J766" i="18"/>
  <c r="C766" i="18"/>
  <c r="K766" i="18"/>
  <c r="E766" i="18"/>
  <c r="M766" i="18"/>
  <c r="D766" i="18"/>
  <c r="G766" i="18"/>
  <c r="L766" i="18"/>
  <c r="H766" i="18"/>
  <c r="J770" i="18"/>
  <c r="E770" i="18"/>
  <c r="M770" i="18"/>
  <c r="F770" i="18"/>
  <c r="G770" i="18"/>
  <c r="I770" i="18"/>
  <c r="D770" i="18"/>
  <c r="L770" i="18"/>
  <c r="C770" i="18"/>
  <c r="H770" i="18"/>
  <c r="K770" i="18"/>
  <c r="G2323" i="18"/>
  <c r="H2323" i="18"/>
  <c r="I2323" i="18"/>
  <c r="J2323" i="18"/>
  <c r="C2323" i="18"/>
  <c r="K2323" i="18"/>
  <c r="D2323" i="18"/>
  <c r="L2323" i="18"/>
  <c r="E2323" i="18"/>
  <c r="M2323" i="18"/>
  <c r="F2323" i="18"/>
  <c r="F758" i="18"/>
  <c r="I758" i="18"/>
  <c r="J758" i="18"/>
  <c r="C758" i="18"/>
  <c r="K758" i="18"/>
  <c r="E758" i="18"/>
  <c r="M758" i="18"/>
  <c r="L758" i="18"/>
  <c r="D758" i="18"/>
  <c r="H758" i="18"/>
  <c r="G758" i="18"/>
  <c r="I1858" i="18"/>
  <c r="J1858" i="18"/>
  <c r="C1858" i="18"/>
  <c r="K1858" i="18"/>
  <c r="D1858" i="18"/>
  <c r="L1858" i="18"/>
  <c r="E1858" i="18"/>
  <c r="M1858" i="18"/>
  <c r="F1858" i="18"/>
  <c r="G1858" i="18"/>
  <c r="H1858" i="18"/>
  <c r="D4780" i="18"/>
  <c r="L4780" i="18"/>
  <c r="E4780" i="18"/>
  <c r="M4780" i="18"/>
  <c r="F4780" i="18"/>
  <c r="G4780" i="18"/>
  <c r="H4780" i="18"/>
  <c r="J4780" i="18"/>
  <c r="C4780" i="18"/>
  <c r="I4780" i="18"/>
  <c r="K4780" i="18"/>
  <c r="H1111" i="18"/>
  <c r="C1111" i="18"/>
  <c r="K1111" i="18"/>
  <c r="D1111" i="18"/>
  <c r="L1111" i="18"/>
  <c r="F1111" i="18"/>
  <c r="I1111" i="18"/>
  <c r="J1111" i="18"/>
  <c r="M1111" i="18"/>
  <c r="E1111" i="18"/>
  <c r="G1111" i="18"/>
  <c r="J4590" i="18"/>
  <c r="C4590" i="18"/>
  <c r="K4590" i="18"/>
  <c r="D4590" i="18"/>
  <c r="L4590" i="18"/>
  <c r="E4590" i="18"/>
  <c r="M4590" i="18"/>
  <c r="F4590" i="18"/>
  <c r="H4590" i="18"/>
  <c r="G4590" i="18"/>
  <c r="I4590" i="18"/>
  <c r="H2542" i="18"/>
  <c r="I2542" i="18"/>
  <c r="J2542" i="18"/>
  <c r="C2542" i="18"/>
  <c r="K2542" i="18"/>
  <c r="D2542" i="18"/>
  <c r="L2542" i="18"/>
  <c r="E2542" i="18"/>
  <c r="M2542" i="18"/>
  <c r="F2542" i="18"/>
  <c r="G2542" i="18"/>
  <c r="I3209" i="18"/>
  <c r="J3209" i="18"/>
  <c r="C3209" i="18"/>
  <c r="K3209" i="18"/>
  <c r="D3209" i="18"/>
  <c r="L3209" i="18"/>
  <c r="E3209" i="18"/>
  <c r="M3209" i="18"/>
  <c r="F3209" i="18"/>
  <c r="G3209" i="18"/>
  <c r="H3209" i="18"/>
  <c r="H2682" i="18"/>
  <c r="I2682" i="18"/>
  <c r="J2682" i="18"/>
  <c r="C2682" i="18"/>
  <c r="K2682" i="18"/>
  <c r="D2682" i="18"/>
  <c r="L2682" i="18"/>
  <c r="E2682" i="18"/>
  <c r="M2682" i="18"/>
  <c r="F2682" i="18"/>
  <c r="G2682" i="18"/>
  <c r="G2615" i="18"/>
  <c r="H2615" i="18"/>
  <c r="I2615" i="18"/>
  <c r="J2615" i="18"/>
  <c r="C2615" i="18"/>
  <c r="K2615" i="18"/>
  <c r="D2615" i="18"/>
  <c r="L2615" i="18"/>
  <c r="E2615" i="18"/>
  <c r="M2615" i="18"/>
  <c r="F2615" i="18"/>
  <c r="D5403" i="18"/>
  <c r="L5403" i="18"/>
  <c r="E5403" i="18"/>
  <c r="M5403" i="18"/>
  <c r="F5403" i="18"/>
  <c r="G5403" i="18"/>
  <c r="H5403" i="18"/>
  <c r="I5403" i="18"/>
  <c r="J5403" i="18"/>
  <c r="C5403" i="18"/>
  <c r="K5403" i="18"/>
  <c r="H4139" i="18"/>
  <c r="I4139" i="18"/>
  <c r="J4139" i="18"/>
  <c r="C4139" i="18"/>
  <c r="K4139" i="18"/>
  <c r="D4139" i="18"/>
  <c r="L4139" i="18"/>
  <c r="E4139" i="18"/>
  <c r="M4139" i="18"/>
  <c r="G4139" i="18"/>
  <c r="F4139" i="18"/>
  <c r="G636" i="18"/>
  <c r="H636" i="18"/>
  <c r="C636" i="18"/>
  <c r="K636" i="18"/>
  <c r="D636" i="18"/>
  <c r="F636" i="18"/>
  <c r="I636" i="18"/>
  <c r="J636" i="18"/>
  <c r="M636" i="18"/>
  <c r="E636" i="18"/>
  <c r="L636" i="18"/>
  <c r="D4135" i="18"/>
  <c r="L4135" i="18"/>
  <c r="E4135" i="18"/>
  <c r="M4135" i="18"/>
  <c r="F4135" i="18"/>
  <c r="G4135" i="18"/>
  <c r="H4135" i="18"/>
  <c r="I4135" i="18"/>
  <c r="C4135" i="18"/>
  <c r="K4135" i="18"/>
  <c r="J4135" i="18"/>
  <c r="H2119" i="18"/>
  <c r="I2119" i="18"/>
  <c r="J2119" i="18"/>
  <c r="C2119" i="18"/>
  <c r="K2119" i="18"/>
  <c r="D2119" i="18"/>
  <c r="L2119" i="18"/>
  <c r="E2119" i="18"/>
  <c r="M2119" i="18"/>
  <c r="F2119" i="18"/>
  <c r="G2119" i="18"/>
  <c r="G22" i="18"/>
  <c r="H22" i="18"/>
  <c r="C22" i="18"/>
  <c r="K22" i="18"/>
  <c r="D22" i="18"/>
  <c r="E22" i="18"/>
  <c r="J22" i="18"/>
  <c r="L22" i="18"/>
  <c r="M22" i="18"/>
  <c r="F22" i="18"/>
  <c r="I22" i="18"/>
  <c r="F5998" i="18"/>
  <c r="G5998" i="18"/>
  <c r="H5998" i="18"/>
  <c r="I5998" i="18"/>
  <c r="J5998" i="18"/>
  <c r="C5998" i="18"/>
  <c r="K5998" i="18"/>
  <c r="E5998" i="18"/>
  <c r="M5998" i="18"/>
  <c r="D5998" i="18"/>
  <c r="L5998" i="18"/>
  <c r="G5796" i="18"/>
  <c r="H5796" i="18"/>
  <c r="I5796" i="18"/>
  <c r="J5796" i="18"/>
  <c r="C5796" i="18"/>
  <c r="K5796" i="18"/>
  <c r="D5796" i="18"/>
  <c r="L5796" i="18"/>
  <c r="E5796" i="18"/>
  <c r="M5796" i="18"/>
  <c r="F5796" i="18"/>
  <c r="C5408" i="18"/>
  <c r="K5408" i="18"/>
  <c r="D5408" i="18"/>
  <c r="L5408" i="18"/>
  <c r="E5408" i="18"/>
  <c r="M5408" i="18"/>
  <c r="F5408" i="18"/>
  <c r="G5408" i="18"/>
  <c r="H5408" i="18"/>
  <c r="I5408" i="18"/>
  <c r="J5408" i="18"/>
  <c r="H345" i="18"/>
  <c r="I345" i="18"/>
  <c r="D345" i="18"/>
  <c r="L345" i="18"/>
  <c r="M345" i="18"/>
  <c r="C345" i="18"/>
  <c r="E345" i="18"/>
  <c r="F345" i="18"/>
  <c r="J345" i="18"/>
  <c r="G345" i="18"/>
  <c r="K345" i="18"/>
  <c r="I3821" i="18"/>
  <c r="J3821" i="18"/>
  <c r="C3821" i="18"/>
  <c r="K3821" i="18"/>
  <c r="D3821" i="18"/>
  <c r="L3821" i="18"/>
  <c r="E3821" i="18"/>
  <c r="M3821" i="18"/>
  <c r="F3821" i="18"/>
  <c r="H3821" i="18"/>
  <c r="G3821" i="18"/>
  <c r="E3969" i="18"/>
  <c r="M3969" i="18"/>
  <c r="F3969" i="18"/>
  <c r="G3969" i="18"/>
  <c r="H3969" i="18"/>
  <c r="I3969" i="18"/>
  <c r="J3969" i="18"/>
  <c r="D3969" i="18"/>
  <c r="L3969" i="18"/>
  <c r="C3969" i="18"/>
  <c r="K3969" i="18"/>
  <c r="J1538" i="18"/>
  <c r="C1538" i="18"/>
  <c r="K1538" i="18"/>
  <c r="D1538" i="18"/>
  <c r="L1538" i="18"/>
  <c r="E1538" i="18"/>
  <c r="M1538" i="18"/>
  <c r="F1538" i="18"/>
  <c r="G1538" i="18"/>
  <c r="H1538" i="18"/>
  <c r="I1538" i="18"/>
  <c r="E3029" i="18"/>
  <c r="M3029" i="18"/>
  <c r="F3029" i="18"/>
  <c r="G3029" i="18"/>
  <c r="H3029" i="18"/>
  <c r="I3029" i="18"/>
  <c r="J3029" i="18"/>
  <c r="C3029" i="18"/>
  <c r="K3029" i="18"/>
  <c r="D3029" i="18"/>
  <c r="L3029" i="18"/>
  <c r="E443" i="18"/>
  <c r="M443" i="18"/>
  <c r="F443" i="18"/>
  <c r="I443" i="18"/>
  <c r="L443" i="18"/>
  <c r="G443" i="18"/>
  <c r="C443" i="18"/>
  <c r="D443" i="18"/>
  <c r="H443" i="18"/>
  <c r="J443" i="18"/>
  <c r="K443" i="18"/>
  <c r="E2801" i="18"/>
  <c r="M2801" i="18"/>
  <c r="F2801" i="18"/>
  <c r="G2801" i="18"/>
  <c r="H2801" i="18"/>
  <c r="I2801" i="18"/>
  <c r="J2801" i="18"/>
  <c r="C2801" i="18"/>
  <c r="K2801" i="18"/>
  <c r="D2801" i="18"/>
  <c r="L2801" i="18"/>
  <c r="C5949" i="18"/>
  <c r="K5949" i="18"/>
  <c r="D5949" i="18"/>
  <c r="L5949" i="18"/>
  <c r="E5949" i="18"/>
  <c r="M5949" i="18"/>
  <c r="F5949" i="18"/>
  <c r="G5949" i="18"/>
  <c r="H5949" i="18"/>
  <c r="J5949" i="18"/>
  <c r="I5949" i="18"/>
  <c r="J2204" i="18"/>
  <c r="C2204" i="18"/>
  <c r="K2204" i="18"/>
  <c r="D2204" i="18"/>
  <c r="L2204" i="18"/>
  <c r="E2204" i="18"/>
  <c r="M2204" i="18"/>
  <c r="F2204" i="18"/>
  <c r="G2204" i="18"/>
  <c r="H2204" i="18"/>
  <c r="I2204" i="18"/>
  <c r="H5535" i="18"/>
  <c r="I5535" i="18"/>
  <c r="J5535" i="18"/>
  <c r="C5535" i="18"/>
  <c r="K5535" i="18"/>
  <c r="D5535" i="18"/>
  <c r="L5535" i="18"/>
  <c r="E5535" i="18"/>
  <c r="M5535" i="18"/>
  <c r="F5535" i="18"/>
  <c r="G5535" i="18"/>
  <c r="E3340" i="18"/>
  <c r="M3340" i="18"/>
  <c r="F3340" i="18"/>
  <c r="G3340" i="18"/>
  <c r="H3340" i="18"/>
  <c r="I3340" i="18"/>
  <c r="J3340" i="18"/>
  <c r="C3340" i="18"/>
  <c r="K3340" i="18"/>
  <c r="D3340" i="18"/>
  <c r="L3340" i="18"/>
  <c r="F1881" i="18"/>
  <c r="G1881" i="18"/>
  <c r="H1881" i="18"/>
  <c r="I1881" i="18"/>
  <c r="J1881" i="18"/>
  <c r="C1881" i="18"/>
  <c r="K1881" i="18"/>
  <c r="D1881" i="18"/>
  <c r="L1881" i="18"/>
  <c r="M1881" i="18"/>
  <c r="E1881" i="18"/>
  <c r="I1383" i="18"/>
  <c r="J1383" i="18"/>
  <c r="C1383" i="18"/>
  <c r="K1383" i="18"/>
  <c r="D1383" i="18"/>
  <c r="L1383" i="18"/>
  <c r="E1383" i="18"/>
  <c r="M1383" i="18"/>
  <c r="F1383" i="18"/>
  <c r="H1383" i="18"/>
  <c r="G1383" i="18"/>
  <c r="G2783" i="18"/>
  <c r="H2783" i="18"/>
  <c r="I2783" i="18"/>
  <c r="J2783" i="18"/>
  <c r="C2783" i="18"/>
  <c r="K2783" i="18"/>
  <c r="D2783" i="18"/>
  <c r="L2783" i="18"/>
  <c r="E2783" i="18"/>
  <c r="M2783" i="18"/>
  <c r="F2783" i="18"/>
  <c r="H1332" i="18"/>
  <c r="I1332" i="18"/>
  <c r="J1332" i="18"/>
  <c r="C1332" i="18"/>
  <c r="K1332" i="18"/>
  <c r="D1332" i="18"/>
  <c r="L1332" i="18"/>
  <c r="E1332" i="18"/>
  <c r="M1332" i="18"/>
  <c r="G1332" i="18"/>
  <c r="F1332" i="18"/>
  <c r="F5481" i="18"/>
  <c r="G5481" i="18"/>
  <c r="H5481" i="18"/>
  <c r="I5481" i="18"/>
  <c r="J5481" i="18"/>
  <c r="C5481" i="18"/>
  <c r="K5481" i="18"/>
  <c r="D5481" i="18"/>
  <c r="L5481" i="18"/>
  <c r="E5481" i="18"/>
  <c r="M5481" i="18"/>
  <c r="G1321" i="18"/>
  <c r="H1321" i="18"/>
  <c r="I1321" i="18"/>
  <c r="J1321" i="18"/>
  <c r="C1321" i="18"/>
  <c r="K1321" i="18"/>
  <c r="D1321" i="18"/>
  <c r="L1321" i="18"/>
  <c r="F1321" i="18"/>
  <c r="E1321" i="18"/>
  <c r="M1321" i="18"/>
  <c r="J5925" i="18"/>
  <c r="C5925" i="18"/>
  <c r="K5925" i="18"/>
  <c r="D5925" i="18"/>
  <c r="L5925" i="18"/>
  <c r="E5925" i="18"/>
  <c r="M5925" i="18"/>
  <c r="F5925" i="18"/>
  <c r="G5925" i="18"/>
  <c r="H5925" i="18"/>
  <c r="I5925" i="18"/>
  <c r="H1492" i="18"/>
  <c r="I1492" i="18"/>
  <c r="J1492" i="18"/>
  <c r="C1492" i="18"/>
  <c r="K1492" i="18"/>
  <c r="D1492" i="18"/>
  <c r="L1492" i="18"/>
  <c r="E1492" i="18"/>
  <c r="M1492" i="18"/>
  <c r="F1492" i="18"/>
  <c r="G1492" i="18"/>
  <c r="H788" i="18"/>
  <c r="C788" i="18"/>
  <c r="K788" i="18"/>
  <c r="D788" i="18"/>
  <c r="L788" i="18"/>
  <c r="E788" i="18"/>
  <c r="M788" i="18"/>
  <c r="G788" i="18"/>
  <c r="F788" i="18"/>
  <c r="I788" i="18"/>
  <c r="J788" i="18"/>
  <c r="H615" i="18"/>
  <c r="I615" i="18"/>
  <c r="D615" i="18"/>
  <c r="L615" i="18"/>
  <c r="G615" i="18"/>
  <c r="K615" i="18"/>
  <c r="M615" i="18"/>
  <c r="E615" i="18"/>
  <c r="F615" i="18"/>
  <c r="J615" i="18"/>
  <c r="C615" i="18"/>
  <c r="J3252" i="18"/>
  <c r="C3252" i="18"/>
  <c r="K3252" i="18"/>
  <c r="D3252" i="18"/>
  <c r="L3252" i="18"/>
  <c r="E3252" i="18"/>
  <c r="M3252" i="18"/>
  <c r="F3252" i="18"/>
  <c r="G3252" i="18"/>
  <c r="H3252" i="18"/>
  <c r="I3252" i="18"/>
  <c r="H5799" i="18"/>
  <c r="I5799" i="18"/>
  <c r="J5799" i="18"/>
  <c r="C5799" i="18"/>
  <c r="K5799" i="18"/>
  <c r="D5799" i="18"/>
  <c r="L5799" i="18"/>
  <c r="E5799" i="18"/>
  <c r="M5799" i="18"/>
  <c r="F5799" i="18"/>
  <c r="G5799" i="18"/>
  <c r="H2738" i="18"/>
  <c r="I2738" i="18"/>
  <c r="J2738" i="18"/>
  <c r="C2738" i="18"/>
  <c r="K2738" i="18"/>
  <c r="D2738" i="18"/>
  <c r="L2738" i="18"/>
  <c r="E2738" i="18"/>
  <c r="M2738" i="18"/>
  <c r="F2738" i="18"/>
  <c r="G2738" i="18"/>
  <c r="F140" i="18"/>
  <c r="G140" i="18"/>
  <c r="J140" i="18"/>
  <c r="L140" i="18"/>
  <c r="C140" i="18"/>
  <c r="D140" i="18"/>
  <c r="E140" i="18"/>
  <c r="I140" i="18"/>
  <c r="M140" i="18"/>
  <c r="H140" i="18"/>
  <c r="K140" i="18"/>
  <c r="J1338" i="18"/>
  <c r="C1338" i="18"/>
  <c r="K1338" i="18"/>
  <c r="D1338" i="18"/>
  <c r="L1338" i="18"/>
  <c r="E1338" i="18"/>
  <c r="M1338" i="18"/>
  <c r="F1338" i="18"/>
  <c r="G1338" i="18"/>
  <c r="I1338" i="18"/>
  <c r="H1338" i="18"/>
  <c r="F4858" i="18"/>
  <c r="G4858" i="18"/>
  <c r="H4858" i="18"/>
  <c r="I4858" i="18"/>
  <c r="J4858" i="18"/>
  <c r="C4858" i="18"/>
  <c r="K4858" i="18"/>
  <c r="D4858" i="18"/>
  <c r="L4858" i="18"/>
  <c r="M4858" i="18"/>
  <c r="E4858" i="18"/>
  <c r="J4169" i="18"/>
  <c r="C4169" i="18"/>
  <c r="K4169" i="18"/>
  <c r="D4169" i="18"/>
  <c r="L4169" i="18"/>
  <c r="E4169" i="18"/>
  <c r="M4169" i="18"/>
  <c r="F4169" i="18"/>
  <c r="G4169" i="18"/>
  <c r="I4169" i="18"/>
  <c r="H4169" i="18"/>
  <c r="J114" i="18"/>
  <c r="C114" i="18"/>
  <c r="K114" i="18"/>
  <c r="F114" i="18"/>
  <c r="I114" i="18"/>
  <c r="L114" i="18"/>
  <c r="D114" i="18"/>
  <c r="G114" i="18"/>
  <c r="H114" i="18"/>
  <c r="M114" i="18"/>
  <c r="E114" i="18"/>
  <c r="I3488" i="18"/>
  <c r="J3488" i="18"/>
  <c r="C3488" i="18"/>
  <c r="K3488" i="18"/>
  <c r="D3488" i="18"/>
  <c r="L3488" i="18"/>
  <c r="E3488" i="18"/>
  <c r="M3488" i="18"/>
  <c r="F3488" i="18"/>
  <c r="G3488" i="18"/>
  <c r="H3488" i="18"/>
  <c r="C2391" i="18"/>
  <c r="K2391" i="18"/>
  <c r="D2391" i="18"/>
  <c r="L2391" i="18"/>
  <c r="E2391" i="18"/>
  <c r="M2391" i="18"/>
  <c r="F2391" i="18"/>
  <c r="G2391" i="18"/>
  <c r="H2391" i="18"/>
  <c r="I2391" i="18"/>
  <c r="J2391" i="18"/>
  <c r="C5017" i="18"/>
  <c r="K5017" i="18"/>
  <c r="D5017" i="18"/>
  <c r="L5017" i="18"/>
  <c r="E5017" i="18"/>
  <c r="M5017" i="18"/>
  <c r="F5017" i="18"/>
  <c r="G5017" i="18"/>
  <c r="H5017" i="18"/>
  <c r="I5017" i="18"/>
  <c r="J5017" i="18"/>
  <c r="D4199" i="18"/>
  <c r="L4199" i="18"/>
  <c r="E4199" i="18"/>
  <c r="M4199" i="18"/>
  <c r="F4199" i="18"/>
  <c r="G4199" i="18"/>
  <c r="H4199" i="18"/>
  <c r="I4199" i="18"/>
  <c r="C4199" i="18"/>
  <c r="K4199" i="18"/>
  <c r="J4199" i="18"/>
  <c r="I103" i="18"/>
  <c r="J103" i="18"/>
  <c r="E103" i="18"/>
  <c r="M103" i="18"/>
  <c r="L103" i="18"/>
  <c r="F103" i="18"/>
  <c r="G103" i="18"/>
  <c r="H103" i="18"/>
  <c r="K103" i="18"/>
  <c r="C103" i="18"/>
  <c r="D103" i="18"/>
  <c r="J3643" i="18"/>
  <c r="C3643" i="18"/>
  <c r="K3643" i="18"/>
  <c r="D3643" i="18"/>
  <c r="L3643" i="18"/>
  <c r="E3643" i="18"/>
  <c r="M3643" i="18"/>
  <c r="F3643" i="18"/>
  <c r="G3643" i="18"/>
  <c r="I3643" i="18"/>
  <c r="H3643" i="18"/>
  <c r="F6022" i="18"/>
  <c r="G6022" i="18"/>
  <c r="H6022" i="18"/>
  <c r="I6022" i="18"/>
  <c r="J6022" i="18"/>
  <c r="C6022" i="18"/>
  <c r="K6022" i="18"/>
  <c r="E6022" i="18"/>
  <c r="M6022" i="18"/>
  <c r="D6022" i="18"/>
  <c r="L6022" i="18"/>
  <c r="D1099" i="18"/>
  <c r="L1099" i="18"/>
  <c r="E1099" i="18"/>
  <c r="M1099" i="18"/>
  <c r="F1099" i="18"/>
  <c r="G1099" i="18"/>
  <c r="H1099" i="18"/>
  <c r="C1099" i="18"/>
  <c r="I1099" i="18"/>
  <c r="J1099" i="18"/>
  <c r="K1099" i="18"/>
  <c r="E3021" i="18"/>
  <c r="M3021" i="18"/>
  <c r="F3021" i="18"/>
  <c r="G3021" i="18"/>
  <c r="H3021" i="18"/>
  <c r="I3021" i="18"/>
  <c r="J3021" i="18"/>
  <c r="C3021" i="18"/>
  <c r="K3021" i="18"/>
  <c r="D3021" i="18"/>
  <c r="L3021" i="18"/>
  <c r="E2673" i="18"/>
  <c r="M2673" i="18"/>
  <c r="F2673" i="18"/>
  <c r="G2673" i="18"/>
  <c r="H2673" i="18"/>
  <c r="I2673" i="18"/>
  <c r="J2673" i="18"/>
  <c r="C2673" i="18"/>
  <c r="K2673" i="18"/>
  <c r="D2673" i="18"/>
  <c r="L2673" i="18"/>
  <c r="C2803" i="18"/>
  <c r="K2803" i="18"/>
  <c r="D2803" i="18"/>
  <c r="L2803" i="18"/>
  <c r="E2803" i="18"/>
  <c r="M2803" i="18"/>
  <c r="F2803" i="18"/>
  <c r="G2803" i="18"/>
  <c r="H2803" i="18"/>
  <c r="I2803" i="18"/>
  <c r="J2803" i="18"/>
  <c r="G2036" i="18"/>
  <c r="H2036" i="18"/>
  <c r="I2036" i="18"/>
  <c r="J2036" i="18"/>
  <c r="C2036" i="18"/>
  <c r="K2036" i="18"/>
  <c r="D2036" i="18"/>
  <c r="L2036" i="18"/>
  <c r="E2036" i="18"/>
  <c r="M2036" i="18"/>
  <c r="F2036" i="18"/>
  <c r="F4674" i="18"/>
  <c r="G4674" i="18"/>
  <c r="H4674" i="18"/>
  <c r="I4674" i="18"/>
  <c r="J4674" i="18"/>
  <c r="D4674" i="18"/>
  <c r="L4674" i="18"/>
  <c r="C4674" i="18"/>
  <c r="E4674" i="18"/>
  <c r="K4674" i="18"/>
  <c r="M4674" i="18"/>
  <c r="J4073" i="18"/>
  <c r="C4073" i="18"/>
  <c r="K4073" i="18"/>
  <c r="D4073" i="18"/>
  <c r="L4073" i="18"/>
  <c r="E4073" i="18"/>
  <c r="M4073" i="18"/>
  <c r="F4073" i="18"/>
  <c r="G4073" i="18"/>
  <c r="I4073" i="18"/>
  <c r="H4073" i="18"/>
  <c r="E3985" i="18"/>
  <c r="M3985" i="18"/>
  <c r="F3985" i="18"/>
  <c r="G3985" i="18"/>
  <c r="H3985" i="18"/>
  <c r="I3985" i="18"/>
  <c r="J3985" i="18"/>
  <c r="D3985" i="18"/>
  <c r="L3985" i="18"/>
  <c r="C3985" i="18"/>
  <c r="K3985" i="18"/>
  <c r="I1914" i="18"/>
  <c r="J1914" i="18"/>
  <c r="C1914" i="18"/>
  <c r="K1914" i="18"/>
  <c r="D1914" i="18"/>
  <c r="L1914" i="18"/>
  <c r="E1914" i="18"/>
  <c r="M1914" i="18"/>
  <c r="F1914" i="18"/>
  <c r="G1914" i="18"/>
  <c r="H1914" i="18"/>
  <c r="E4394" i="18"/>
  <c r="M4394" i="18"/>
  <c r="F4394" i="18"/>
  <c r="G4394" i="18"/>
  <c r="H4394" i="18"/>
  <c r="I4394" i="18"/>
  <c r="J4394" i="18"/>
  <c r="D4394" i="18"/>
  <c r="L4394" i="18"/>
  <c r="C4394" i="18"/>
  <c r="K4394" i="18"/>
  <c r="C4745" i="18"/>
  <c r="K4745" i="18"/>
  <c r="D4745" i="18"/>
  <c r="L4745" i="18"/>
  <c r="E4745" i="18"/>
  <c r="M4745" i="18"/>
  <c r="F4745" i="18"/>
  <c r="G4745" i="18"/>
  <c r="I4745" i="18"/>
  <c r="H4745" i="18"/>
  <c r="J4745" i="18"/>
  <c r="F1189" i="18"/>
  <c r="H1189" i="18"/>
  <c r="I1189" i="18"/>
  <c r="J1189" i="18"/>
  <c r="C1189" i="18"/>
  <c r="K1189" i="18"/>
  <c r="D1189" i="18"/>
  <c r="L1189" i="18"/>
  <c r="E1189" i="18"/>
  <c r="M1189" i="18"/>
  <c r="G1189" i="18"/>
  <c r="J2964" i="18"/>
  <c r="C2964" i="18"/>
  <c r="K2964" i="18"/>
  <c r="D2964" i="18"/>
  <c r="L2964" i="18"/>
  <c r="E2964" i="18"/>
  <c r="M2964" i="18"/>
  <c r="F2964" i="18"/>
  <c r="G2964" i="18"/>
  <c r="H2964" i="18"/>
  <c r="I2964" i="18"/>
  <c r="C2843" i="18"/>
  <c r="K2843" i="18"/>
  <c r="D2843" i="18"/>
  <c r="L2843" i="18"/>
  <c r="E2843" i="18"/>
  <c r="M2843" i="18"/>
  <c r="F2843" i="18"/>
  <c r="G2843" i="18"/>
  <c r="H2843" i="18"/>
  <c r="I2843" i="18"/>
  <c r="J2843" i="18"/>
  <c r="G1473" i="18"/>
  <c r="H1473" i="18"/>
  <c r="I1473" i="18"/>
  <c r="J1473" i="18"/>
  <c r="C1473" i="18"/>
  <c r="K1473" i="18"/>
  <c r="D1473" i="18"/>
  <c r="L1473" i="18"/>
  <c r="E1473" i="18"/>
  <c r="M1473" i="18"/>
  <c r="F1473" i="18"/>
  <c r="C933" i="18"/>
  <c r="K933" i="18"/>
  <c r="F933" i="18"/>
  <c r="G933" i="18"/>
  <c r="H933" i="18"/>
  <c r="J933" i="18"/>
  <c r="D933" i="18"/>
  <c r="E933" i="18"/>
  <c r="I933" i="18"/>
  <c r="L933" i="18"/>
  <c r="M933" i="18"/>
  <c r="E4170" i="18"/>
  <c r="M4170" i="18"/>
  <c r="F4170" i="18"/>
  <c r="G4170" i="18"/>
  <c r="H4170" i="18"/>
  <c r="I4170" i="18"/>
  <c r="J4170" i="18"/>
  <c r="D4170" i="18"/>
  <c r="L4170" i="18"/>
  <c r="C4170" i="18"/>
  <c r="K4170" i="18"/>
  <c r="F2177" i="18"/>
  <c r="G2177" i="18"/>
  <c r="H2177" i="18"/>
  <c r="I2177" i="18"/>
  <c r="J2177" i="18"/>
  <c r="C2177" i="18"/>
  <c r="K2177" i="18"/>
  <c r="D2177" i="18"/>
  <c r="L2177" i="18"/>
  <c r="E2177" i="18"/>
  <c r="M2177" i="18"/>
  <c r="J5197" i="18"/>
  <c r="C5197" i="18"/>
  <c r="K5197" i="18"/>
  <c r="D5197" i="18"/>
  <c r="L5197" i="18"/>
  <c r="E5197" i="18"/>
  <c r="M5197" i="18"/>
  <c r="F5197" i="18"/>
  <c r="G5197" i="18"/>
  <c r="H5197" i="18"/>
  <c r="I5197" i="18"/>
  <c r="J4505" i="18"/>
  <c r="C4505" i="18"/>
  <c r="K4505" i="18"/>
  <c r="D4505" i="18"/>
  <c r="L4505" i="18"/>
  <c r="E4505" i="18"/>
  <c r="M4505" i="18"/>
  <c r="F4505" i="18"/>
  <c r="G4505" i="18"/>
  <c r="I4505" i="18"/>
  <c r="H4505" i="18"/>
  <c r="G5636" i="18"/>
  <c r="H5636" i="18"/>
  <c r="I5636" i="18"/>
  <c r="J5636" i="18"/>
  <c r="C5636" i="18"/>
  <c r="K5636" i="18"/>
  <c r="D5636" i="18"/>
  <c r="L5636" i="18"/>
  <c r="E5636" i="18"/>
  <c r="M5636" i="18"/>
  <c r="F5636" i="18"/>
  <c r="F4954" i="18"/>
  <c r="G4954" i="18"/>
  <c r="H4954" i="18"/>
  <c r="I4954" i="18"/>
  <c r="J4954" i="18"/>
  <c r="C4954" i="18"/>
  <c r="K4954" i="18"/>
  <c r="D4954" i="18"/>
  <c r="L4954" i="18"/>
  <c r="E4954" i="18"/>
  <c r="M4954" i="18"/>
  <c r="D5116" i="18"/>
  <c r="L5116" i="18"/>
  <c r="E5116" i="18"/>
  <c r="M5116" i="18"/>
  <c r="F5116" i="18"/>
  <c r="G5116" i="18"/>
  <c r="H5116" i="18"/>
  <c r="I5116" i="18"/>
  <c r="C5116" i="18"/>
  <c r="J5116" i="18"/>
  <c r="K5116" i="18"/>
  <c r="E843" i="18"/>
  <c r="M843" i="18"/>
  <c r="H843" i="18"/>
  <c r="I843" i="18"/>
  <c r="J843" i="18"/>
  <c r="D843" i="18"/>
  <c r="L843" i="18"/>
  <c r="C843" i="18"/>
  <c r="F843" i="18"/>
  <c r="G843" i="18"/>
  <c r="K843" i="18"/>
  <c r="H5487" i="18"/>
  <c r="I5487" i="18"/>
  <c r="J5487" i="18"/>
  <c r="C5487" i="18"/>
  <c r="K5487" i="18"/>
  <c r="D5487" i="18"/>
  <c r="L5487" i="18"/>
  <c r="E5487" i="18"/>
  <c r="M5487" i="18"/>
  <c r="F5487" i="18"/>
  <c r="G5487" i="18"/>
  <c r="F1697" i="18"/>
  <c r="G1697" i="18"/>
  <c r="H1697" i="18"/>
  <c r="I1697" i="18"/>
  <c r="J1697" i="18"/>
  <c r="C1697" i="18"/>
  <c r="K1697" i="18"/>
  <c r="D1697" i="18"/>
  <c r="L1697" i="18"/>
  <c r="E1697" i="18"/>
  <c r="M1697" i="18"/>
  <c r="C1172" i="18"/>
  <c r="K1172" i="18"/>
  <c r="E1172" i="18"/>
  <c r="M1172" i="18"/>
  <c r="F1172" i="18"/>
  <c r="G1172" i="18"/>
  <c r="H1172" i="18"/>
  <c r="I1172" i="18"/>
  <c r="L1172" i="18"/>
  <c r="J1172" i="18"/>
  <c r="D1172" i="18"/>
  <c r="J1845" i="18"/>
  <c r="C1845" i="18"/>
  <c r="K1845" i="18"/>
  <c r="D1845" i="18"/>
  <c r="L1845" i="18"/>
  <c r="E1845" i="18"/>
  <c r="M1845" i="18"/>
  <c r="F1845" i="18"/>
  <c r="G1845" i="18"/>
  <c r="H1845" i="18"/>
  <c r="I1845" i="18"/>
  <c r="G5924" i="18"/>
  <c r="H5924" i="18"/>
  <c r="I5924" i="18"/>
  <c r="J5924" i="18"/>
  <c r="C5924" i="18"/>
  <c r="K5924" i="18"/>
  <c r="D5924" i="18"/>
  <c r="L5924" i="18"/>
  <c r="E5924" i="18"/>
  <c r="F5924" i="18"/>
  <c r="M5924" i="18"/>
  <c r="G3378" i="18"/>
  <c r="H3378" i="18"/>
  <c r="I3378" i="18"/>
  <c r="J3378" i="18"/>
  <c r="C3378" i="18"/>
  <c r="K3378" i="18"/>
  <c r="D3378" i="18"/>
  <c r="L3378" i="18"/>
  <c r="E3378" i="18"/>
  <c r="M3378" i="18"/>
  <c r="F3378" i="18"/>
  <c r="G1481" i="18"/>
  <c r="H1481" i="18"/>
  <c r="I1481" i="18"/>
  <c r="J1481" i="18"/>
  <c r="C1481" i="18"/>
  <c r="K1481" i="18"/>
  <c r="D1481" i="18"/>
  <c r="L1481" i="18"/>
  <c r="E1481" i="18"/>
  <c r="M1481" i="18"/>
  <c r="F1481" i="18"/>
  <c r="C4076" i="18"/>
  <c r="K4076" i="18"/>
  <c r="D4076" i="18"/>
  <c r="L4076" i="18"/>
  <c r="E4076" i="18"/>
  <c r="M4076" i="18"/>
  <c r="F4076" i="18"/>
  <c r="G4076" i="18"/>
  <c r="H4076" i="18"/>
  <c r="J4076" i="18"/>
  <c r="I4076" i="18"/>
  <c r="G73" i="18"/>
  <c r="H73" i="18"/>
  <c r="C73" i="18"/>
  <c r="K73" i="18"/>
  <c r="E73" i="18"/>
  <c r="F73" i="18"/>
  <c r="L73" i="18"/>
  <c r="I73" i="18"/>
  <c r="J73" i="18"/>
  <c r="M73" i="18"/>
  <c r="D73" i="18"/>
  <c r="I2257" i="18"/>
  <c r="J2257" i="18"/>
  <c r="C2257" i="18"/>
  <c r="K2257" i="18"/>
  <c r="D2257" i="18"/>
  <c r="L2257" i="18"/>
  <c r="E2257" i="18"/>
  <c r="M2257" i="18"/>
  <c r="F2257" i="18"/>
  <c r="G2257" i="18"/>
  <c r="H2257" i="18"/>
  <c r="E1202" i="18"/>
  <c r="M1202" i="18"/>
  <c r="G1202" i="18"/>
  <c r="H1202" i="18"/>
  <c r="I1202" i="18"/>
  <c r="J1202" i="18"/>
  <c r="C1202" i="18"/>
  <c r="K1202" i="18"/>
  <c r="F1202" i="18"/>
  <c r="L1202" i="18"/>
  <c r="D1202" i="18"/>
  <c r="D5787" i="18"/>
  <c r="L5787" i="18"/>
  <c r="E5787" i="18"/>
  <c r="M5787" i="18"/>
  <c r="F5787" i="18"/>
  <c r="G5787" i="18"/>
  <c r="H5787" i="18"/>
  <c r="I5787" i="18"/>
  <c r="J5787" i="18"/>
  <c r="C5787" i="18"/>
  <c r="K5787" i="18"/>
  <c r="D1755" i="18"/>
  <c r="L1755" i="18"/>
  <c r="E1755" i="18"/>
  <c r="M1755" i="18"/>
  <c r="F1755" i="18"/>
  <c r="G1755" i="18"/>
  <c r="I1755" i="18"/>
  <c r="J1755" i="18"/>
  <c r="C1755" i="18"/>
  <c r="H1755" i="18"/>
  <c r="K1755" i="18"/>
  <c r="H3794" i="18"/>
  <c r="I3794" i="18"/>
  <c r="J3794" i="18"/>
  <c r="C3794" i="18"/>
  <c r="K3794" i="18"/>
  <c r="D3794" i="18"/>
  <c r="L3794" i="18"/>
  <c r="E3794" i="18"/>
  <c r="M3794" i="18"/>
  <c r="G3794" i="18"/>
  <c r="F3794" i="18"/>
  <c r="I4955" i="18"/>
  <c r="J4955" i="18"/>
  <c r="C4955" i="18"/>
  <c r="K4955" i="18"/>
  <c r="D4955" i="18"/>
  <c r="L4955" i="18"/>
  <c r="E4955" i="18"/>
  <c r="M4955" i="18"/>
  <c r="F4955" i="18"/>
  <c r="G4955" i="18"/>
  <c r="H4955" i="18"/>
  <c r="D4756" i="18"/>
  <c r="L4756" i="18"/>
  <c r="E4756" i="18"/>
  <c r="M4756" i="18"/>
  <c r="F4756" i="18"/>
  <c r="G4756" i="18"/>
  <c r="H4756" i="18"/>
  <c r="J4756" i="18"/>
  <c r="C4756" i="18"/>
  <c r="I4756" i="18"/>
  <c r="K4756" i="18"/>
  <c r="D5187" i="18"/>
  <c r="L5187" i="18"/>
  <c r="E5187" i="18"/>
  <c r="M5187" i="18"/>
  <c r="F5187" i="18"/>
  <c r="G5187" i="18"/>
  <c r="H5187" i="18"/>
  <c r="I5187" i="18"/>
  <c r="J5187" i="18"/>
  <c r="C5187" i="18"/>
  <c r="K5187" i="18"/>
  <c r="H3690" i="18"/>
  <c r="I3690" i="18"/>
  <c r="J3690" i="18"/>
  <c r="C3690" i="18"/>
  <c r="K3690" i="18"/>
  <c r="D3690" i="18"/>
  <c r="L3690" i="18"/>
  <c r="E3690" i="18"/>
  <c r="M3690" i="18"/>
  <c r="G3690" i="18"/>
  <c r="F3690" i="18"/>
  <c r="G1505" i="18"/>
  <c r="H1505" i="18"/>
  <c r="I1505" i="18"/>
  <c r="J1505" i="18"/>
  <c r="C1505" i="18"/>
  <c r="K1505" i="18"/>
  <c r="D1505" i="18"/>
  <c r="L1505" i="18"/>
  <c r="E1505" i="18"/>
  <c r="M1505" i="18"/>
  <c r="F1505" i="18"/>
  <c r="G3626" i="18"/>
  <c r="H3626" i="18"/>
  <c r="I3626" i="18"/>
  <c r="J3626" i="18"/>
  <c r="C3626" i="18"/>
  <c r="K3626" i="18"/>
  <c r="D3626" i="18"/>
  <c r="L3626" i="18"/>
  <c r="M3626" i="18"/>
  <c r="F3626" i="18"/>
  <c r="E3626" i="18"/>
  <c r="H2850" i="18"/>
  <c r="I2850" i="18"/>
  <c r="J2850" i="18"/>
  <c r="C2850" i="18"/>
  <c r="K2850" i="18"/>
  <c r="D2850" i="18"/>
  <c r="L2850" i="18"/>
  <c r="E2850" i="18"/>
  <c r="M2850" i="18"/>
  <c r="F2850" i="18"/>
  <c r="G2850" i="18"/>
  <c r="G5045" i="18"/>
  <c r="H5045" i="18"/>
  <c r="I5045" i="18"/>
  <c r="J5045" i="18"/>
  <c r="C5045" i="18"/>
  <c r="K5045" i="18"/>
  <c r="D5045" i="18"/>
  <c r="L5045" i="18"/>
  <c r="E5045" i="18"/>
  <c r="M5045" i="18"/>
  <c r="F5045" i="18"/>
  <c r="I1898" i="18"/>
  <c r="J1898" i="18"/>
  <c r="C1898" i="18"/>
  <c r="K1898" i="18"/>
  <c r="D1898" i="18"/>
  <c r="L1898" i="18"/>
  <c r="E1898" i="18"/>
  <c r="M1898" i="18"/>
  <c r="F1898" i="18"/>
  <c r="G1898" i="18"/>
  <c r="H1898" i="18"/>
  <c r="F5601" i="18"/>
  <c r="G5601" i="18"/>
  <c r="H5601" i="18"/>
  <c r="I5601" i="18"/>
  <c r="J5601" i="18"/>
  <c r="C5601" i="18"/>
  <c r="K5601" i="18"/>
  <c r="D5601" i="18"/>
  <c r="L5601" i="18"/>
  <c r="E5601" i="18"/>
  <c r="M5601" i="18"/>
  <c r="D2330" i="18"/>
  <c r="L2330" i="18"/>
  <c r="E2330" i="18"/>
  <c r="M2330" i="18"/>
  <c r="F2330" i="18"/>
  <c r="G2330" i="18"/>
  <c r="H2330" i="18"/>
  <c r="I2330" i="18"/>
  <c r="J2330" i="18"/>
  <c r="C2330" i="18"/>
  <c r="K2330" i="18"/>
  <c r="C861" i="18"/>
  <c r="K861" i="18"/>
  <c r="F861" i="18"/>
  <c r="G861" i="18"/>
  <c r="H861" i="18"/>
  <c r="J861" i="18"/>
  <c r="M861" i="18"/>
  <c r="D861" i="18"/>
  <c r="E861" i="18"/>
  <c r="I861" i="18"/>
  <c r="L861" i="18"/>
  <c r="J5429" i="18"/>
  <c r="C5429" i="18"/>
  <c r="K5429" i="18"/>
  <c r="D5429" i="18"/>
  <c r="L5429" i="18"/>
  <c r="E5429" i="18"/>
  <c r="M5429" i="18"/>
  <c r="F5429" i="18"/>
  <c r="G5429" i="18"/>
  <c r="H5429" i="18"/>
  <c r="I5429" i="18"/>
  <c r="D4636" i="18"/>
  <c r="L4636" i="18"/>
  <c r="E4636" i="18"/>
  <c r="M4636" i="18"/>
  <c r="F4636" i="18"/>
  <c r="G4636" i="18"/>
  <c r="H4636" i="18"/>
  <c r="J4636" i="18"/>
  <c r="I4636" i="18"/>
  <c r="K4636" i="18"/>
  <c r="C4636" i="18"/>
  <c r="C1124" i="18"/>
  <c r="K1124" i="18"/>
  <c r="E1124" i="18"/>
  <c r="M1124" i="18"/>
  <c r="F1124" i="18"/>
  <c r="G1124" i="18"/>
  <c r="H1124" i="18"/>
  <c r="I1124" i="18"/>
  <c r="D1124" i="18"/>
  <c r="J1124" i="18"/>
  <c r="L1124" i="18"/>
  <c r="D21" i="18"/>
  <c r="L21" i="18"/>
  <c r="E21" i="18"/>
  <c r="M21" i="18"/>
  <c r="H21" i="18"/>
  <c r="C21" i="18"/>
  <c r="F21" i="18"/>
  <c r="J21" i="18"/>
  <c r="G21" i="18"/>
  <c r="I21" i="18"/>
  <c r="K21" i="18"/>
  <c r="I2645" i="18"/>
  <c r="J2645" i="18"/>
  <c r="C2645" i="18"/>
  <c r="K2645" i="18"/>
  <c r="D2645" i="18"/>
  <c r="L2645" i="18"/>
  <c r="E2645" i="18"/>
  <c r="M2645" i="18"/>
  <c r="F2645" i="18"/>
  <c r="G2645" i="18"/>
  <c r="H2645" i="18"/>
  <c r="G1513" i="18"/>
  <c r="H1513" i="18"/>
  <c r="I1513" i="18"/>
  <c r="J1513" i="18"/>
  <c r="C1513" i="18"/>
  <c r="K1513" i="18"/>
  <c r="D1513" i="18"/>
  <c r="L1513" i="18"/>
  <c r="E1513" i="18"/>
  <c r="M1513" i="18"/>
  <c r="F1513" i="18"/>
  <c r="C4204" i="18"/>
  <c r="K4204" i="18"/>
  <c r="D4204" i="18"/>
  <c r="L4204" i="18"/>
  <c r="E4204" i="18"/>
  <c r="M4204" i="18"/>
  <c r="F4204" i="18"/>
  <c r="G4204" i="18"/>
  <c r="H4204" i="18"/>
  <c r="J4204" i="18"/>
  <c r="I4204" i="18"/>
  <c r="E3133" i="18"/>
  <c r="M3133" i="18"/>
  <c r="F3133" i="18"/>
  <c r="G3133" i="18"/>
  <c r="H3133" i="18"/>
  <c r="I3133" i="18"/>
  <c r="J3133" i="18"/>
  <c r="C3133" i="18"/>
  <c r="K3133" i="18"/>
  <c r="D3133" i="18"/>
  <c r="L3133" i="18"/>
  <c r="F4565" i="18"/>
  <c r="G4565" i="18"/>
  <c r="H4565" i="18"/>
  <c r="I4565" i="18"/>
  <c r="J4565" i="18"/>
  <c r="C4565" i="18"/>
  <c r="K4565" i="18"/>
  <c r="E4565" i="18"/>
  <c r="M4565" i="18"/>
  <c r="D4565" i="18"/>
  <c r="L4565" i="18"/>
  <c r="F2248" i="18"/>
  <c r="G2248" i="18"/>
  <c r="H2248" i="18"/>
  <c r="I2248" i="18"/>
  <c r="J2248" i="18"/>
  <c r="C2248" i="18"/>
  <c r="K2248" i="18"/>
  <c r="D2248" i="18"/>
  <c r="L2248" i="18"/>
  <c r="E2248" i="18"/>
  <c r="M2248" i="18"/>
  <c r="G1537" i="18"/>
  <c r="H1537" i="18"/>
  <c r="I1537" i="18"/>
  <c r="J1537" i="18"/>
  <c r="C1537" i="18"/>
  <c r="K1537" i="18"/>
  <c r="D1537" i="18"/>
  <c r="L1537" i="18"/>
  <c r="E1537" i="18"/>
  <c r="M1537" i="18"/>
  <c r="F1537" i="18"/>
  <c r="H5980" i="18"/>
  <c r="I5980" i="18"/>
  <c r="J5980" i="18"/>
  <c r="C5980" i="18"/>
  <c r="K5980" i="18"/>
  <c r="D5980" i="18"/>
  <c r="L5980" i="18"/>
  <c r="E5980" i="18"/>
  <c r="M5980" i="18"/>
  <c r="G5980" i="18"/>
  <c r="F5980" i="18"/>
  <c r="J4057" i="18"/>
  <c r="C4057" i="18"/>
  <c r="K4057" i="18"/>
  <c r="D4057" i="18"/>
  <c r="L4057" i="18"/>
  <c r="E4057" i="18"/>
  <c r="M4057" i="18"/>
  <c r="F4057" i="18"/>
  <c r="G4057" i="18"/>
  <c r="I4057" i="18"/>
  <c r="H4057" i="18"/>
  <c r="D4740" i="18"/>
  <c r="L4740" i="18"/>
  <c r="E4740" i="18"/>
  <c r="M4740" i="18"/>
  <c r="F4740" i="18"/>
  <c r="G4740" i="18"/>
  <c r="H4740" i="18"/>
  <c r="J4740" i="18"/>
  <c r="C4740" i="18"/>
  <c r="I4740" i="18"/>
  <c r="K4740" i="18"/>
  <c r="E2453" i="18"/>
  <c r="M2453" i="18"/>
  <c r="F2453" i="18"/>
  <c r="G2453" i="18"/>
  <c r="H2453" i="18"/>
  <c r="I2453" i="18"/>
  <c r="J2453" i="18"/>
  <c r="C2453" i="18"/>
  <c r="K2453" i="18"/>
  <c r="D2453" i="18"/>
  <c r="L2453" i="18"/>
  <c r="C2255" i="18"/>
  <c r="K2255" i="18"/>
  <c r="D2255" i="18"/>
  <c r="L2255" i="18"/>
  <c r="E2255" i="18"/>
  <c r="M2255" i="18"/>
  <c r="F2255" i="18"/>
  <c r="G2255" i="18"/>
  <c r="H2255" i="18"/>
  <c r="I2255" i="18"/>
  <c r="J2255" i="18"/>
  <c r="J3331" i="18"/>
  <c r="C3331" i="18"/>
  <c r="K3331" i="18"/>
  <c r="D3331" i="18"/>
  <c r="L3331" i="18"/>
  <c r="E3331" i="18"/>
  <c r="M3331" i="18"/>
  <c r="F3331" i="18"/>
  <c r="G3331" i="18"/>
  <c r="H3331" i="18"/>
  <c r="I3331" i="18"/>
  <c r="I847" i="18"/>
  <c r="D847" i="18"/>
  <c r="L847" i="18"/>
  <c r="E847" i="18"/>
  <c r="M847" i="18"/>
  <c r="F847" i="18"/>
  <c r="H847" i="18"/>
  <c r="C847" i="18"/>
  <c r="G847" i="18"/>
  <c r="J847" i="18"/>
  <c r="K847" i="18"/>
  <c r="D2498" i="18"/>
  <c r="L2498" i="18"/>
  <c r="E2498" i="18"/>
  <c r="M2498" i="18"/>
  <c r="F2498" i="18"/>
  <c r="G2498" i="18"/>
  <c r="H2498" i="18"/>
  <c r="I2498" i="18"/>
  <c r="J2498" i="18"/>
  <c r="C2498" i="18"/>
  <c r="K2498" i="18"/>
  <c r="F3303" i="18"/>
  <c r="G3303" i="18"/>
  <c r="H3303" i="18"/>
  <c r="I3303" i="18"/>
  <c r="J3303" i="18"/>
  <c r="C3303" i="18"/>
  <c r="K3303" i="18"/>
  <c r="D3303" i="18"/>
  <c r="L3303" i="18"/>
  <c r="E3303" i="18"/>
  <c r="M3303" i="18"/>
  <c r="H3445" i="18"/>
  <c r="I3445" i="18"/>
  <c r="J3445" i="18"/>
  <c r="C3445" i="18"/>
  <c r="K3445" i="18"/>
  <c r="D3445" i="18"/>
  <c r="L3445" i="18"/>
  <c r="E3445" i="18"/>
  <c r="M3445" i="18"/>
  <c r="F3445" i="18"/>
  <c r="G3445" i="18"/>
  <c r="E260" i="18"/>
  <c r="M260" i="18"/>
  <c r="F260" i="18"/>
  <c r="D260" i="18"/>
  <c r="H260" i="18"/>
  <c r="I260" i="18"/>
  <c r="J260" i="18"/>
  <c r="L260" i="18"/>
  <c r="C260" i="18"/>
  <c r="G260" i="18"/>
  <c r="K260" i="18"/>
  <c r="G2927" i="18"/>
  <c r="I2927" i="18"/>
  <c r="J2927" i="18"/>
  <c r="C2927" i="18"/>
  <c r="K2927" i="18"/>
  <c r="D2927" i="18"/>
  <c r="L2927" i="18"/>
  <c r="M2927" i="18"/>
  <c r="E2927" i="18"/>
  <c r="F2927" i="18"/>
  <c r="H2927" i="18"/>
  <c r="H780" i="18"/>
  <c r="C780" i="18"/>
  <c r="K780" i="18"/>
  <c r="D780" i="18"/>
  <c r="L780" i="18"/>
  <c r="E780" i="18"/>
  <c r="M780" i="18"/>
  <c r="G780" i="18"/>
  <c r="J780" i="18"/>
  <c r="I780" i="18"/>
  <c r="F780" i="18"/>
  <c r="C4044" i="18"/>
  <c r="K4044" i="18"/>
  <c r="D4044" i="18"/>
  <c r="L4044" i="18"/>
  <c r="E4044" i="18"/>
  <c r="M4044" i="18"/>
  <c r="F4044" i="18"/>
  <c r="G4044" i="18"/>
  <c r="H4044" i="18"/>
  <c r="J4044" i="18"/>
  <c r="I4044" i="18"/>
  <c r="D2474" i="18"/>
  <c r="L2474" i="18"/>
  <c r="E2474" i="18"/>
  <c r="M2474" i="18"/>
  <c r="F2474" i="18"/>
  <c r="G2474" i="18"/>
  <c r="H2474" i="18"/>
  <c r="I2474" i="18"/>
  <c r="J2474" i="18"/>
  <c r="C2474" i="18"/>
  <c r="K2474" i="18"/>
  <c r="J4273" i="18"/>
  <c r="C4273" i="18"/>
  <c r="K4273" i="18"/>
  <c r="D4273" i="18"/>
  <c r="L4273" i="18"/>
  <c r="E4273" i="18"/>
  <c r="M4273" i="18"/>
  <c r="F4273" i="18"/>
  <c r="G4273" i="18"/>
  <c r="I4273" i="18"/>
  <c r="H4273" i="18"/>
  <c r="F4578" i="18"/>
  <c r="G4578" i="18"/>
  <c r="H4578" i="18"/>
  <c r="I4578" i="18"/>
  <c r="J4578" i="18"/>
  <c r="D4578" i="18"/>
  <c r="L4578" i="18"/>
  <c r="C4578" i="18"/>
  <c r="E4578" i="18"/>
  <c r="K4578" i="18"/>
  <c r="M4578" i="18"/>
  <c r="H5311" i="18"/>
  <c r="I5311" i="18"/>
  <c r="J5311" i="18"/>
  <c r="C5311" i="18"/>
  <c r="K5311" i="18"/>
  <c r="D5311" i="18"/>
  <c r="L5311" i="18"/>
  <c r="E5311" i="18"/>
  <c r="M5311" i="18"/>
  <c r="F5311" i="18"/>
  <c r="G5311" i="18"/>
  <c r="C3143" i="18"/>
  <c r="K3143" i="18"/>
  <c r="D3143" i="18"/>
  <c r="L3143" i="18"/>
  <c r="E3143" i="18"/>
  <c r="M3143" i="18"/>
  <c r="F3143" i="18"/>
  <c r="G3143" i="18"/>
  <c r="H3143" i="18"/>
  <c r="I3143" i="18"/>
  <c r="J3143" i="18"/>
  <c r="D603" i="18"/>
  <c r="L603" i="18"/>
  <c r="E603" i="18"/>
  <c r="M603" i="18"/>
  <c r="H603" i="18"/>
  <c r="J603" i="18"/>
  <c r="C603" i="18"/>
  <c r="G603" i="18"/>
  <c r="F603" i="18"/>
  <c r="I603" i="18"/>
  <c r="K603" i="18"/>
  <c r="I1938" i="18"/>
  <c r="J1938" i="18"/>
  <c r="C1938" i="18"/>
  <c r="K1938" i="18"/>
  <c r="D1938" i="18"/>
  <c r="L1938" i="18"/>
  <c r="E1938" i="18"/>
  <c r="M1938" i="18"/>
  <c r="F1938" i="18"/>
  <c r="G1938" i="18"/>
  <c r="H1938" i="18"/>
  <c r="C3007" i="18"/>
  <c r="K3007" i="18"/>
  <c r="D3007" i="18"/>
  <c r="L3007" i="18"/>
  <c r="E3007" i="18"/>
  <c r="M3007" i="18"/>
  <c r="F3007" i="18"/>
  <c r="G3007" i="18"/>
  <c r="H3007" i="18"/>
  <c r="I3007" i="18"/>
  <c r="J3007" i="18"/>
  <c r="F2876" i="18"/>
  <c r="G2876" i="18"/>
  <c r="H2876" i="18"/>
  <c r="I2876" i="18"/>
  <c r="J2876" i="18"/>
  <c r="C2876" i="18"/>
  <c r="K2876" i="18"/>
  <c r="D2876" i="18"/>
  <c r="L2876" i="18"/>
  <c r="E2876" i="18"/>
  <c r="M2876" i="18"/>
  <c r="J4145" i="18"/>
  <c r="C4145" i="18"/>
  <c r="K4145" i="18"/>
  <c r="D4145" i="18"/>
  <c r="L4145" i="18"/>
  <c r="E4145" i="18"/>
  <c r="M4145" i="18"/>
  <c r="F4145" i="18"/>
  <c r="G4145" i="18"/>
  <c r="I4145" i="18"/>
  <c r="H4145" i="18"/>
  <c r="C2819" i="18"/>
  <c r="K2819" i="18"/>
  <c r="D2819" i="18"/>
  <c r="L2819" i="18"/>
  <c r="E2819" i="18"/>
  <c r="M2819" i="18"/>
  <c r="F2819" i="18"/>
  <c r="G2819" i="18"/>
  <c r="H2819" i="18"/>
  <c r="I2819" i="18"/>
  <c r="J2819" i="18"/>
  <c r="D5883" i="18"/>
  <c r="L5883" i="18"/>
  <c r="E5883" i="18"/>
  <c r="M5883" i="18"/>
  <c r="F5883" i="18"/>
  <c r="G5883" i="18"/>
  <c r="H5883" i="18"/>
  <c r="I5883" i="18"/>
  <c r="J5883" i="18"/>
  <c r="K5883" i="18"/>
  <c r="C5883" i="18"/>
  <c r="J5597" i="18"/>
  <c r="C5597" i="18"/>
  <c r="K5597" i="18"/>
  <c r="D5597" i="18"/>
  <c r="L5597" i="18"/>
  <c r="E5597" i="18"/>
  <c r="M5597" i="18"/>
  <c r="F5597" i="18"/>
  <c r="G5597" i="18"/>
  <c r="H5597" i="18"/>
  <c r="I5597" i="18"/>
  <c r="C1309" i="18"/>
  <c r="K1309" i="18"/>
  <c r="D1309" i="18"/>
  <c r="L1309" i="18"/>
  <c r="E1309" i="18"/>
  <c r="M1309" i="18"/>
  <c r="F1309" i="18"/>
  <c r="G1309" i="18"/>
  <c r="H1309" i="18"/>
  <c r="J1309" i="18"/>
  <c r="I1309" i="18"/>
  <c r="F183" i="18"/>
  <c r="G183" i="18"/>
  <c r="J183" i="18"/>
  <c r="C183" i="18"/>
  <c r="D183" i="18"/>
  <c r="I183" i="18"/>
  <c r="L183" i="18"/>
  <c r="M183" i="18"/>
  <c r="E183" i="18"/>
  <c r="H183" i="18"/>
  <c r="K183" i="18"/>
  <c r="D611" i="18"/>
  <c r="L611" i="18"/>
  <c r="E611" i="18"/>
  <c r="M611" i="18"/>
  <c r="H611" i="18"/>
  <c r="I611" i="18"/>
  <c r="K611" i="18"/>
  <c r="F611" i="18"/>
  <c r="C611" i="18"/>
  <c r="G611" i="18"/>
  <c r="J611" i="18"/>
  <c r="H3834" i="18"/>
  <c r="I3834" i="18"/>
  <c r="J3834" i="18"/>
  <c r="C3834" i="18"/>
  <c r="K3834" i="18"/>
  <c r="D3834" i="18"/>
  <c r="L3834" i="18"/>
  <c r="E3834" i="18"/>
  <c r="M3834" i="18"/>
  <c r="G3834" i="18"/>
  <c r="F3834" i="18"/>
  <c r="H5463" i="18"/>
  <c r="I5463" i="18"/>
  <c r="J5463" i="18"/>
  <c r="C5463" i="18"/>
  <c r="K5463" i="18"/>
  <c r="D5463" i="18"/>
  <c r="L5463" i="18"/>
  <c r="E5463" i="18"/>
  <c r="M5463" i="18"/>
  <c r="F5463" i="18"/>
  <c r="G5463" i="18"/>
  <c r="F4029" i="18"/>
  <c r="G4029" i="18"/>
  <c r="H4029" i="18"/>
  <c r="I4029" i="18"/>
  <c r="J4029" i="18"/>
  <c r="C4029" i="18"/>
  <c r="K4029" i="18"/>
  <c r="E4029" i="18"/>
  <c r="M4029" i="18"/>
  <c r="L4029" i="18"/>
  <c r="D4029" i="18"/>
  <c r="I4478" i="18"/>
  <c r="J4478" i="18"/>
  <c r="C4478" i="18"/>
  <c r="K4478" i="18"/>
  <c r="D4478" i="18"/>
  <c r="L4478" i="18"/>
  <c r="E4478" i="18"/>
  <c r="M4478" i="18"/>
  <c r="F4478" i="18"/>
  <c r="H4478" i="18"/>
  <c r="G4478" i="18"/>
  <c r="J3491" i="18"/>
  <c r="C3491" i="18"/>
  <c r="K3491" i="18"/>
  <c r="D3491" i="18"/>
  <c r="L3491" i="18"/>
  <c r="E3491" i="18"/>
  <c r="M3491" i="18"/>
  <c r="F3491" i="18"/>
  <c r="G3491" i="18"/>
  <c r="H3491" i="18"/>
  <c r="I3491" i="18"/>
  <c r="J2308" i="18"/>
  <c r="C2308" i="18"/>
  <c r="K2308" i="18"/>
  <c r="D2308" i="18"/>
  <c r="L2308" i="18"/>
  <c r="E2308" i="18"/>
  <c r="M2308" i="18"/>
  <c r="F2308" i="18"/>
  <c r="G2308" i="18"/>
  <c r="H2308" i="18"/>
  <c r="I2308" i="18"/>
  <c r="G4160" i="18"/>
  <c r="H4160" i="18"/>
  <c r="I4160" i="18"/>
  <c r="J4160" i="18"/>
  <c r="C4160" i="18"/>
  <c r="K4160" i="18"/>
  <c r="D4160" i="18"/>
  <c r="L4160" i="18"/>
  <c r="F4160" i="18"/>
  <c r="E4160" i="18"/>
  <c r="M4160" i="18"/>
  <c r="G2435" i="18"/>
  <c r="H2435" i="18"/>
  <c r="I2435" i="18"/>
  <c r="J2435" i="18"/>
  <c r="C2435" i="18"/>
  <c r="K2435" i="18"/>
  <c r="D2435" i="18"/>
  <c r="L2435" i="18"/>
  <c r="E2435" i="18"/>
  <c r="M2435" i="18"/>
  <c r="F2435" i="18"/>
  <c r="I4414" i="18"/>
  <c r="J4414" i="18"/>
  <c r="C4414" i="18"/>
  <c r="K4414" i="18"/>
  <c r="D4414" i="18"/>
  <c r="L4414" i="18"/>
  <c r="E4414" i="18"/>
  <c r="M4414" i="18"/>
  <c r="F4414" i="18"/>
  <c r="H4414" i="18"/>
  <c r="G4414" i="18"/>
  <c r="G4653" i="18"/>
  <c r="H4653" i="18"/>
  <c r="I4653" i="18"/>
  <c r="J4653" i="18"/>
  <c r="C4653" i="18"/>
  <c r="K4653" i="18"/>
  <c r="E4653" i="18"/>
  <c r="M4653" i="18"/>
  <c r="L4653" i="18"/>
  <c r="D4653" i="18"/>
  <c r="F4653" i="18"/>
  <c r="E2062" i="18"/>
  <c r="M2062" i="18"/>
  <c r="F2062" i="18"/>
  <c r="G2062" i="18"/>
  <c r="H2062" i="18"/>
  <c r="I2062" i="18"/>
  <c r="J2062" i="18"/>
  <c r="C2062" i="18"/>
  <c r="K2062" i="18"/>
  <c r="D2062" i="18"/>
  <c r="L2062" i="18"/>
  <c r="G3663" i="18"/>
  <c r="H3663" i="18"/>
  <c r="I3663" i="18"/>
  <c r="J3663" i="18"/>
  <c r="C3663" i="18"/>
  <c r="K3663" i="18"/>
  <c r="D3663" i="18"/>
  <c r="L3663" i="18"/>
  <c r="F3663" i="18"/>
  <c r="E3663" i="18"/>
  <c r="M3663" i="18"/>
  <c r="F4117" i="18"/>
  <c r="G4117" i="18"/>
  <c r="H4117" i="18"/>
  <c r="I4117" i="18"/>
  <c r="J4117" i="18"/>
  <c r="C4117" i="18"/>
  <c r="K4117" i="18"/>
  <c r="E4117" i="18"/>
  <c r="M4117" i="18"/>
  <c r="D4117" i="18"/>
  <c r="L4117" i="18"/>
  <c r="G5292" i="18"/>
  <c r="H5292" i="18"/>
  <c r="I5292" i="18"/>
  <c r="J5292" i="18"/>
  <c r="C5292" i="18"/>
  <c r="K5292" i="18"/>
  <c r="D5292" i="18"/>
  <c r="L5292" i="18"/>
  <c r="E5292" i="18"/>
  <c r="M5292" i="18"/>
  <c r="F5292" i="18"/>
  <c r="H1484" i="18"/>
  <c r="I1484" i="18"/>
  <c r="J1484" i="18"/>
  <c r="C1484" i="18"/>
  <c r="K1484" i="18"/>
  <c r="D1484" i="18"/>
  <c r="L1484" i="18"/>
  <c r="E1484" i="18"/>
  <c r="M1484" i="18"/>
  <c r="F1484" i="18"/>
  <c r="G1484" i="18"/>
  <c r="G481" i="18"/>
  <c r="H481" i="18"/>
  <c r="C481" i="18"/>
  <c r="K481" i="18"/>
  <c r="F481" i="18"/>
  <c r="L481" i="18"/>
  <c r="E481" i="18"/>
  <c r="I481" i="18"/>
  <c r="J481" i="18"/>
  <c r="M481" i="18"/>
  <c r="D481" i="18"/>
  <c r="I3233" i="18"/>
  <c r="J3233" i="18"/>
  <c r="C3233" i="18"/>
  <c r="K3233" i="18"/>
  <c r="D3233" i="18"/>
  <c r="L3233" i="18"/>
  <c r="E3233" i="18"/>
  <c r="M3233" i="18"/>
  <c r="F3233" i="18"/>
  <c r="G3233" i="18"/>
  <c r="H3233" i="18"/>
  <c r="C2651" i="18"/>
  <c r="K2651" i="18"/>
  <c r="D2651" i="18"/>
  <c r="L2651" i="18"/>
  <c r="E2651" i="18"/>
  <c r="M2651" i="18"/>
  <c r="F2651" i="18"/>
  <c r="G2651" i="18"/>
  <c r="H2651" i="18"/>
  <c r="I2651" i="18"/>
  <c r="J2651" i="18"/>
  <c r="H1420" i="18"/>
  <c r="I1420" i="18"/>
  <c r="J1420" i="18"/>
  <c r="C1420" i="18"/>
  <c r="K1420" i="18"/>
  <c r="D1420" i="18"/>
  <c r="L1420" i="18"/>
  <c r="E1420" i="18"/>
  <c r="M1420" i="18"/>
  <c r="G1420" i="18"/>
  <c r="F1420" i="18"/>
  <c r="F1721" i="18"/>
  <c r="G1721" i="18"/>
  <c r="H1721" i="18"/>
  <c r="I1721" i="18"/>
  <c r="J1721" i="18"/>
  <c r="C1721" i="18"/>
  <c r="K1721" i="18"/>
  <c r="D1721" i="18"/>
  <c r="L1721" i="18"/>
  <c r="E1721" i="18"/>
  <c r="M1721" i="18"/>
  <c r="J938" i="18"/>
  <c r="E938" i="18"/>
  <c r="M938" i="18"/>
  <c r="F938" i="18"/>
  <c r="G938" i="18"/>
  <c r="I938" i="18"/>
  <c r="C938" i="18"/>
  <c r="D938" i="18"/>
  <c r="H938" i="18"/>
  <c r="K938" i="18"/>
  <c r="L938" i="18"/>
  <c r="J3651" i="18"/>
  <c r="C3651" i="18"/>
  <c r="K3651" i="18"/>
  <c r="D3651" i="18"/>
  <c r="L3651" i="18"/>
  <c r="E3651" i="18"/>
  <c r="M3651" i="18"/>
  <c r="F3651" i="18"/>
  <c r="G3651" i="18"/>
  <c r="H3651" i="18"/>
  <c r="I3651" i="18"/>
  <c r="G1076" i="18"/>
  <c r="H1076" i="18"/>
  <c r="I1076" i="18"/>
  <c r="J1076" i="18"/>
  <c r="C1076" i="18"/>
  <c r="K1076" i="18"/>
  <c r="D1076" i="18"/>
  <c r="L1076" i="18"/>
  <c r="E1076" i="18"/>
  <c r="F1076" i="18"/>
  <c r="M1076" i="18"/>
  <c r="D3202" i="18"/>
  <c r="L3202" i="18"/>
  <c r="E3202" i="18"/>
  <c r="M3202" i="18"/>
  <c r="F3202" i="18"/>
  <c r="G3202" i="18"/>
  <c r="H3202" i="18"/>
  <c r="I3202" i="18"/>
  <c r="J3202" i="18"/>
  <c r="C3202" i="18"/>
  <c r="K3202" i="18"/>
  <c r="J4569" i="18"/>
  <c r="C4569" i="18"/>
  <c r="K4569" i="18"/>
  <c r="D4569" i="18"/>
  <c r="L4569" i="18"/>
  <c r="E4569" i="18"/>
  <c r="M4569" i="18"/>
  <c r="F4569" i="18"/>
  <c r="G4569" i="18"/>
  <c r="I4569" i="18"/>
  <c r="H4569" i="18"/>
  <c r="D4852" i="18"/>
  <c r="L4852" i="18"/>
  <c r="E4852" i="18"/>
  <c r="M4852" i="18"/>
  <c r="F4852" i="18"/>
  <c r="G4852" i="18"/>
  <c r="H4852" i="18"/>
  <c r="I4852" i="18"/>
  <c r="J4852" i="18"/>
  <c r="C4852" i="18"/>
  <c r="K4852" i="18"/>
  <c r="G2315" i="18"/>
  <c r="H2315" i="18"/>
  <c r="I2315" i="18"/>
  <c r="J2315" i="18"/>
  <c r="C2315" i="18"/>
  <c r="K2315" i="18"/>
  <c r="D2315" i="18"/>
  <c r="L2315" i="18"/>
  <c r="E2315" i="18"/>
  <c r="M2315" i="18"/>
  <c r="F2315" i="18"/>
  <c r="F3024" i="18"/>
  <c r="G3024" i="18"/>
  <c r="H3024" i="18"/>
  <c r="I3024" i="18"/>
  <c r="J3024" i="18"/>
  <c r="C3024" i="18"/>
  <c r="K3024" i="18"/>
  <c r="D3024" i="18"/>
  <c r="L3024" i="18"/>
  <c r="E3024" i="18"/>
  <c r="M3024" i="18"/>
  <c r="C917" i="18"/>
  <c r="K917" i="18"/>
  <c r="F917" i="18"/>
  <c r="G917" i="18"/>
  <c r="H917" i="18"/>
  <c r="J917" i="18"/>
  <c r="L917" i="18"/>
  <c r="M917" i="18"/>
  <c r="D917" i="18"/>
  <c r="E917" i="18"/>
  <c r="I917" i="18"/>
  <c r="C469" i="18"/>
  <c r="K469" i="18"/>
  <c r="D469" i="18"/>
  <c r="L469" i="18"/>
  <c r="G469" i="18"/>
  <c r="H469" i="18"/>
  <c r="I469" i="18"/>
  <c r="J469" i="18"/>
  <c r="M469" i="18"/>
  <c r="F469" i="18"/>
  <c r="E469" i="18"/>
  <c r="F3343" i="18"/>
  <c r="G3343" i="18"/>
  <c r="H3343" i="18"/>
  <c r="I3343" i="18"/>
  <c r="J3343" i="18"/>
  <c r="C3343" i="18"/>
  <c r="K3343" i="18"/>
  <c r="D3343" i="18"/>
  <c r="L3343" i="18"/>
  <c r="E3343" i="18"/>
  <c r="M3343" i="18"/>
  <c r="E2461" i="18"/>
  <c r="M2461" i="18"/>
  <c r="F2461" i="18"/>
  <c r="G2461" i="18"/>
  <c r="H2461" i="18"/>
  <c r="I2461" i="18"/>
  <c r="J2461" i="18"/>
  <c r="C2461" i="18"/>
  <c r="K2461" i="18"/>
  <c r="L2461" i="18"/>
  <c r="D2461" i="18"/>
  <c r="E5654" i="18"/>
  <c r="M5654" i="18"/>
  <c r="F5654" i="18"/>
  <c r="G5654" i="18"/>
  <c r="H5654" i="18"/>
  <c r="I5654" i="18"/>
  <c r="J5654" i="18"/>
  <c r="C5654" i="18"/>
  <c r="K5654" i="18"/>
  <c r="D5654" i="18"/>
  <c r="L5654" i="18"/>
  <c r="D365" i="18"/>
  <c r="L365" i="18"/>
  <c r="E365" i="18"/>
  <c r="M365" i="18"/>
  <c r="H365" i="18"/>
  <c r="K365" i="18"/>
  <c r="F365" i="18"/>
  <c r="C365" i="18"/>
  <c r="G365" i="18"/>
  <c r="I365" i="18"/>
  <c r="J365" i="18"/>
  <c r="I4939" i="18"/>
  <c r="J4939" i="18"/>
  <c r="C4939" i="18"/>
  <c r="K4939" i="18"/>
  <c r="D4939" i="18"/>
  <c r="L4939" i="18"/>
  <c r="E4939" i="18"/>
  <c r="M4939" i="18"/>
  <c r="F4939" i="18"/>
  <c r="G4939" i="18"/>
  <c r="H4939" i="18"/>
  <c r="F156" i="18"/>
  <c r="G156" i="18"/>
  <c r="J156" i="18"/>
  <c r="L156" i="18"/>
  <c r="M156" i="18"/>
  <c r="E156" i="18"/>
  <c r="H156" i="18"/>
  <c r="I156" i="18"/>
  <c r="C156" i="18"/>
  <c r="D156" i="18"/>
  <c r="K156" i="18"/>
  <c r="C5057" i="18"/>
  <c r="K5057" i="18"/>
  <c r="D5057" i="18"/>
  <c r="L5057" i="18"/>
  <c r="E5057" i="18"/>
  <c r="M5057" i="18"/>
  <c r="F5057" i="18"/>
  <c r="G5057" i="18"/>
  <c r="H5057" i="18"/>
  <c r="I5057" i="18"/>
  <c r="J5057" i="18"/>
  <c r="F3447" i="18"/>
  <c r="G3447" i="18"/>
  <c r="H3447" i="18"/>
  <c r="I3447" i="18"/>
  <c r="J3447" i="18"/>
  <c r="C3447" i="18"/>
  <c r="K3447" i="18"/>
  <c r="D3447" i="18"/>
  <c r="L3447" i="18"/>
  <c r="M3447" i="18"/>
  <c r="E3447" i="18"/>
  <c r="H4523" i="18"/>
  <c r="I4523" i="18"/>
  <c r="J4523" i="18"/>
  <c r="C4523" i="18"/>
  <c r="K4523" i="18"/>
  <c r="D4523" i="18"/>
  <c r="L4523" i="18"/>
  <c r="E4523" i="18"/>
  <c r="M4523" i="18"/>
  <c r="G4523" i="18"/>
  <c r="F4523" i="18"/>
  <c r="G2203" i="18"/>
  <c r="H2203" i="18"/>
  <c r="I2203" i="18"/>
  <c r="J2203" i="18"/>
  <c r="C2203" i="18"/>
  <c r="K2203" i="18"/>
  <c r="D2203" i="18"/>
  <c r="L2203" i="18"/>
  <c r="E2203" i="18"/>
  <c r="M2203" i="18"/>
  <c r="F2203" i="18"/>
  <c r="H377" i="18"/>
  <c r="I377" i="18"/>
  <c r="D377" i="18"/>
  <c r="L377" i="18"/>
  <c r="J377" i="18"/>
  <c r="K377" i="18"/>
  <c r="C377" i="18"/>
  <c r="E377" i="18"/>
  <c r="M377" i="18"/>
  <c r="F377" i="18"/>
  <c r="G377" i="18"/>
  <c r="F3964" i="18"/>
  <c r="G3964" i="18"/>
  <c r="H3964" i="18"/>
  <c r="I3964" i="18"/>
  <c r="J3964" i="18"/>
  <c r="C3964" i="18"/>
  <c r="K3964" i="18"/>
  <c r="E3964" i="18"/>
  <c r="M3964" i="18"/>
  <c r="D3964" i="18"/>
  <c r="L3964" i="18"/>
  <c r="J1490" i="18"/>
  <c r="C1490" i="18"/>
  <c r="K1490" i="18"/>
  <c r="D1490" i="18"/>
  <c r="L1490" i="18"/>
  <c r="E1490" i="18"/>
  <c r="M1490" i="18"/>
  <c r="F1490" i="18"/>
  <c r="G1490" i="18"/>
  <c r="H1490" i="18"/>
  <c r="I1490" i="18"/>
  <c r="D4860" i="18"/>
  <c r="L4860" i="18"/>
  <c r="E4860" i="18"/>
  <c r="M4860" i="18"/>
  <c r="F4860" i="18"/>
  <c r="G4860" i="18"/>
  <c r="H4860" i="18"/>
  <c r="I4860" i="18"/>
  <c r="J4860" i="18"/>
  <c r="C4860" i="18"/>
  <c r="K4860" i="18"/>
  <c r="G2695" i="18"/>
  <c r="H2695" i="18"/>
  <c r="I2695" i="18"/>
  <c r="J2695" i="18"/>
  <c r="C2695" i="18"/>
  <c r="K2695" i="18"/>
  <c r="D2695" i="18"/>
  <c r="L2695" i="18"/>
  <c r="E2695" i="18"/>
  <c r="M2695" i="18"/>
  <c r="F2695" i="18"/>
  <c r="F199" i="18"/>
  <c r="G199" i="18"/>
  <c r="J199" i="18"/>
  <c r="M199" i="18"/>
  <c r="E199" i="18"/>
  <c r="C199" i="18"/>
  <c r="D199" i="18"/>
  <c r="K199" i="18"/>
  <c r="I199" i="18"/>
  <c r="H199" i="18"/>
  <c r="L199" i="18"/>
  <c r="F1913" i="18"/>
  <c r="G1913" i="18"/>
  <c r="H1913" i="18"/>
  <c r="I1913" i="18"/>
  <c r="J1913" i="18"/>
  <c r="C1913" i="18"/>
  <c r="K1913" i="18"/>
  <c r="D1913" i="18"/>
  <c r="L1913" i="18"/>
  <c r="E1913" i="18"/>
  <c r="M1913" i="18"/>
  <c r="I2489" i="18"/>
  <c r="J2489" i="18"/>
  <c r="C2489" i="18"/>
  <c r="K2489" i="18"/>
  <c r="D2489" i="18"/>
  <c r="L2489" i="18"/>
  <c r="E2489" i="18"/>
  <c r="M2489" i="18"/>
  <c r="F2489" i="18"/>
  <c r="G2489" i="18"/>
  <c r="H2489" i="18"/>
  <c r="C501" i="18"/>
  <c r="K501" i="18"/>
  <c r="G501" i="18"/>
  <c r="M501" i="18"/>
  <c r="F501" i="18"/>
  <c r="H501" i="18"/>
  <c r="I501" i="18"/>
  <c r="D501" i="18"/>
  <c r="J501" i="18"/>
  <c r="E501" i="18"/>
  <c r="L501" i="18"/>
  <c r="F5521" i="18"/>
  <c r="G5521" i="18"/>
  <c r="H5521" i="18"/>
  <c r="I5521" i="18"/>
  <c r="J5521" i="18"/>
  <c r="C5521" i="18"/>
  <c r="K5521" i="18"/>
  <c r="D5521" i="18"/>
  <c r="L5521" i="18"/>
  <c r="E5521" i="18"/>
  <c r="M5521" i="18"/>
  <c r="J1290" i="18"/>
  <c r="C1290" i="18"/>
  <c r="K1290" i="18"/>
  <c r="D1290" i="18"/>
  <c r="L1290" i="18"/>
  <c r="E1290" i="18"/>
  <c r="M1290" i="18"/>
  <c r="F1290" i="18"/>
  <c r="G1290" i="18"/>
  <c r="I1290" i="18"/>
  <c r="H1290" i="18"/>
  <c r="D4700" i="18"/>
  <c r="L4700" i="18"/>
  <c r="E4700" i="18"/>
  <c r="M4700" i="18"/>
  <c r="F4700" i="18"/>
  <c r="G4700" i="18"/>
  <c r="H4700" i="18"/>
  <c r="J4700" i="18"/>
  <c r="I4700" i="18"/>
  <c r="K4700" i="18"/>
  <c r="C4700" i="18"/>
  <c r="I28" i="18"/>
  <c r="J28" i="18"/>
  <c r="E28" i="18"/>
  <c r="M28" i="18"/>
  <c r="C28" i="18"/>
  <c r="D28" i="18"/>
  <c r="H28" i="18"/>
  <c r="F28" i="18"/>
  <c r="G28" i="18"/>
  <c r="K28" i="18"/>
  <c r="L28" i="18"/>
  <c r="D381" i="18"/>
  <c r="L381" i="18"/>
  <c r="E381" i="18"/>
  <c r="M381" i="18"/>
  <c r="H381" i="18"/>
  <c r="I381" i="18"/>
  <c r="J381" i="18"/>
  <c r="K381" i="18"/>
  <c r="C381" i="18"/>
  <c r="F381" i="18"/>
  <c r="G381" i="18"/>
  <c r="D2226" i="18"/>
  <c r="L2226" i="18"/>
  <c r="E2226" i="18"/>
  <c r="M2226" i="18"/>
  <c r="F2226" i="18"/>
  <c r="G2226" i="18"/>
  <c r="H2226" i="18"/>
  <c r="I2226" i="18"/>
  <c r="J2226" i="18"/>
  <c r="C2226" i="18"/>
  <c r="K2226" i="18"/>
  <c r="H2430" i="18"/>
  <c r="I2430" i="18"/>
  <c r="J2430" i="18"/>
  <c r="C2430" i="18"/>
  <c r="K2430" i="18"/>
  <c r="D2430" i="18"/>
  <c r="L2430" i="18"/>
  <c r="E2430" i="18"/>
  <c r="M2430" i="18"/>
  <c r="F2430" i="18"/>
  <c r="G2430" i="18"/>
  <c r="C789" i="18"/>
  <c r="K789" i="18"/>
  <c r="F789" i="18"/>
  <c r="G789" i="18"/>
  <c r="H789" i="18"/>
  <c r="J789" i="18"/>
  <c r="M789" i="18"/>
  <c r="D789" i="18"/>
  <c r="E789" i="18"/>
  <c r="L789" i="18"/>
  <c r="I789" i="18"/>
  <c r="H2874" i="18"/>
  <c r="I2874" i="18"/>
  <c r="J2874" i="18"/>
  <c r="C2874" i="18"/>
  <c r="K2874" i="18"/>
  <c r="D2874" i="18"/>
  <c r="L2874" i="18"/>
  <c r="E2874" i="18"/>
  <c r="M2874" i="18"/>
  <c r="F2874" i="18"/>
  <c r="G2874" i="18"/>
  <c r="D4868" i="18"/>
  <c r="L4868" i="18"/>
  <c r="E4868" i="18"/>
  <c r="M4868" i="18"/>
  <c r="F4868" i="18"/>
  <c r="G4868" i="18"/>
  <c r="H4868" i="18"/>
  <c r="I4868" i="18"/>
  <c r="J4868" i="18"/>
  <c r="K4868" i="18"/>
  <c r="C4868" i="18"/>
  <c r="H4696" i="18"/>
  <c r="I4696" i="18"/>
  <c r="J4696" i="18"/>
  <c r="C4696" i="18"/>
  <c r="K4696" i="18"/>
  <c r="D4696" i="18"/>
  <c r="L4696" i="18"/>
  <c r="F4696" i="18"/>
  <c r="E4696" i="18"/>
  <c r="G4696" i="18"/>
  <c r="M4696" i="18"/>
  <c r="D5667" i="18"/>
  <c r="L5667" i="18"/>
  <c r="E5667" i="18"/>
  <c r="M5667" i="18"/>
  <c r="F5667" i="18"/>
  <c r="G5667" i="18"/>
  <c r="H5667" i="18"/>
  <c r="I5667" i="18"/>
  <c r="J5667" i="18"/>
  <c r="K5667" i="18"/>
  <c r="C5667" i="18"/>
  <c r="E99" i="18"/>
  <c r="M99" i="18"/>
  <c r="F99" i="18"/>
  <c r="I99" i="18"/>
  <c r="L99" i="18"/>
  <c r="G99" i="18"/>
  <c r="C99" i="18"/>
  <c r="D99" i="18"/>
  <c r="H99" i="18"/>
  <c r="J99" i="18"/>
  <c r="K99" i="18"/>
  <c r="C6061" i="18"/>
  <c r="K6061" i="18"/>
  <c r="D6061" i="18"/>
  <c r="L6061" i="18"/>
  <c r="E6061" i="18"/>
  <c r="M6061" i="18"/>
  <c r="F6061" i="18"/>
  <c r="G6061" i="18"/>
  <c r="H6061" i="18"/>
  <c r="J6061" i="18"/>
  <c r="I6061" i="18"/>
  <c r="F2716" i="18"/>
  <c r="G2716" i="18"/>
  <c r="H2716" i="18"/>
  <c r="I2716" i="18"/>
  <c r="J2716" i="18"/>
  <c r="C2716" i="18"/>
  <c r="K2716" i="18"/>
  <c r="D2716" i="18"/>
  <c r="L2716" i="18"/>
  <c r="E2716" i="18"/>
  <c r="M2716" i="18"/>
  <c r="J2268" i="18"/>
  <c r="C2268" i="18"/>
  <c r="K2268" i="18"/>
  <c r="D2268" i="18"/>
  <c r="L2268" i="18"/>
  <c r="E2268" i="18"/>
  <c r="M2268" i="18"/>
  <c r="F2268" i="18"/>
  <c r="G2268" i="18"/>
  <c r="H2268" i="18"/>
  <c r="I2268" i="18"/>
  <c r="C2215" i="18"/>
  <c r="K2215" i="18"/>
  <c r="D2215" i="18"/>
  <c r="L2215" i="18"/>
  <c r="E2215" i="18"/>
  <c r="M2215" i="18"/>
  <c r="F2215" i="18"/>
  <c r="G2215" i="18"/>
  <c r="H2215" i="18"/>
  <c r="I2215" i="18"/>
  <c r="J2215" i="18"/>
  <c r="J4161" i="18"/>
  <c r="C4161" i="18"/>
  <c r="K4161" i="18"/>
  <c r="D4161" i="18"/>
  <c r="L4161" i="18"/>
  <c r="E4161" i="18"/>
  <c r="M4161" i="18"/>
  <c r="F4161" i="18"/>
  <c r="G4161" i="18"/>
  <c r="I4161" i="18"/>
  <c r="H4161" i="18"/>
  <c r="D2011" i="18"/>
  <c r="L2011" i="18"/>
  <c r="E2011" i="18"/>
  <c r="M2011" i="18"/>
  <c r="F2011" i="18"/>
  <c r="G2011" i="18"/>
  <c r="H2011" i="18"/>
  <c r="I2011" i="18"/>
  <c r="J2011" i="18"/>
  <c r="C2011" i="18"/>
  <c r="K2011" i="18"/>
  <c r="F878" i="18"/>
  <c r="I878" i="18"/>
  <c r="J878" i="18"/>
  <c r="C878" i="18"/>
  <c r="K878" i="18"/>
  <c r="E878" i="18"/>
  <c r="M878" i="18"/>
  <c r="G878" i="18"/>
  <c r="H878" i="18"/>
  <c r="L878" i="18"/>
  <c r="D878" i="18"/>
  <c r="I4851" i="18"/>
  <c r="J4851" i="18"/>
  <c r="C4851" i="18"/>
  <c r="K4851" i="18"/>
  <c r="D4851" i="18"/>
  <c r="L4851" i="18"/>
  <c r="E4851" i="18"/>
  <c r="M4851" i="18"/>
  <c r="F4851" i="18"/>
  <c r="G4851" i="18"/>
  <c r="H4851" i="18"/>
  <c r="G2108" i="18"/>
  <c r="H2108" i="18"/>
  <c r="I2108" i="18"/>
  <c r="J2108" i="18"/>
  <c r="C2108" i="18"/>
  <c r="K2108" i="18"/>
  <c r="D2108" i="18"/>
  <c r="L2108" i="18"/>
  <c r="E2108" i="18"/>
  <c r="M2108" i="18"/>
  <c r="F2108" i="18"/>
  <c r="E4759" i="18"/>
  <c r="M4759" i="18"/>
  <c r="F4759" i="18"/>
  <c r="G4759" i="18"/>
  <c r="H4759" i="18"/>
  <c r="I4759" i="18"/>
  <c r="C4759" i="18"/>
  <c r="K4759" i="18"/>
  <c r="J4759" i="18"/>
  <c r="L4759" i="18"/>
  <c r="D4759" i="18"/>
  <c r="H1751" i="18"/>
  <c r="I1751" i="18"/>
  <c r="J1751" i="18"/>
  <c r="C1751" i="18"/>
  <c r="K1751" i="18"/>
  <c r="E1751" i="18"/>
  <c r="M1751" i="18"/>
  <c r="F1751" i="18"/>
  <c r="G1751" i="18"/>
  <c r="L1751" i="18"/>
  <c r="D1751" i="18"/>
  <c r="I3717" i="18"/>
  <c r="J3717" i="18"/>
  <c r="C3717" i="18"/>
  <c r="K3717" i="18"/>
  <c r="D3717" i="18"/>
  <c r="L3717" i="18"/>
  <c r="E3717" i="18"/>
  <c r="M3717" i="18"/>
  <c r="F3717" i="18"/>
  <c r="H3717" i="18"/>
  <c r="G3717" i="18"/>
  <c r="H2858" i="18"/>
  <c r="I2858" i="18"/>
  <c r="J2858" i="18"/>
  <c r="C2858" i="18"/>
  <c r="K2858" i="18"/>
  <c r="D2858" i="18"/>
  <c r="L2858" i="18"/>
  <c r="E2858" i="18"/>
  <c r="M2858" i="18"/>
  <c r="F2858" i="18"/>
  <c r="G2858" i="18"/>
  <c r="F1649" i="18"/>
  <c r="G1649" i="18"/>
  <c r="H1649" i="18"/>
  <c r="I1649" i="18"/>
  <c r="J1649" i="18"/>
  <c r="C1649" i="18"/>
  <c r="K1649" i="18"/>
  <c r="D1649" i="18"/>
  <c r="L1649" i="18"/>
  <c r="E1649" i="18"/>
  <c r="M1649" i="18"/>
  <c r="F5745" i="18"/>
  <c r="G5745" i="18"/>
  <c r="H5745" i="18"/>
  <c r="I5745" i="18"/>
  <c r="J5745" i="18"/>
  <c r="C5745" i="18"/>
  <c r="K5745" i="18"/>
  <c r="D5745" i="18"/>
  <c r="L5745" i="18"/>
  <c r="E5745" i="18"/>
  <c r="M5745" i="18"/>
  <c r="J3156" i="18"/>
  <c r="C3156" i="18"/>
  <c r="K3156" i="18"/>
  <c r="D3156" i="18"/>
  <c r="L3156" i="18"/>
  <c r="E3156" i="18"/>
  <c r="M3156" i="18"/>
  <c r="F3156" i="18"/>
  <c r="G3156" i="18"/>
  <c r="H3156" i="18"/>
  <c r="I3156" i="18"/>
  <c r="D3641" i="18"/>
  <c r="L3641" i="18"/>
  <c r="E3641" i="18"/>
  <c r="M3641" i="18"/>
  <c r="F3641" i="18"/>
  <c r="G3641" i="18"/>
  <c r="H3641" i="18"/>
  <c r="I3641" i="18"/>
  <c r="J3641" i="18"/>
  <c r="K3641" i="18"/>
  <c r="C3641" i="18"/>
  <c r="J2181" i="18"/>
  <c r="C2181" i="18"/>
  <c r="K2181" i="18"/>
  <c r="D2181" i="18"/>
  <c r="L2181" i="18"/>
  <c r="E2181" i="18"/>
  <c r="M2181" i="18"/>
  <c r="F2181" i="18"/>
  <c r="G2181" i="18"/>
  <c r="H2181" i="18"/>
  <c r="I2181" i="18"/>
  <c r="E3141" i="18"/>
  <c r="M3141" i="18"/>
  <c r="F3141" i="18"/>
  <c r="G3141" i="18"/>
  <c r="H3141" i="18"/>
  <c r="I3141" i="18"/>
  <c r="J3141" i="18"/>
  <c r="C3141" i="18"/>
  <c r="K3141" i="18"/>
  <c r="D3141" i="18"/>
  <c r="L3141" i="18"/>
  <c r="J3411" i="18"/>
  <c r="C3411" i="18"/>
  <c r="K3411" i="18"/>
  <c r="D3411" i="18"/>
  <c r="L3411" i="18"/>
  <c r="E3411" i="18"/>
  <c r="M3411" i="18"/>
  <c r="F3411" i="18"/>
  <c r="G3411" i="18"/>
  <c r="H3411" i="18"/>
  <c r="I3411" i="18"/>
  <c r="D5467" i="18"/>
  <c r="L5467" i="18"/>
  <c r="E5467" i="18"/>
  <c r="M5467" i="18"/>
  <c r="F5467" i="18"/>
  <c r="G5467" i="18"/>
  <c r="H5467" i="18"/>
  <c r="I5467" i="18"/>
  <c r="J5467" i="18"/>
  <c r="C5467" i="18"/>
  <c r="K5467" i="18"/>
  <c r="C2587" i="18"/>
  <c r="K2587" i="18"/>
  <c r="D2587" i="18"/>
  <c r="L2587" i="18"/>
  <c r="E2587" i="18"/>
  <c r="M2587" i="18"/>
  <c r="F2587" i="18"/>
  <c r="G2587" i="18"/>
  <c r="H2587" i="18"/>
  <c r="I2587" i="18"/>
  <c r="J2587" i="18"/>
  <c r="G4015" i="18"/>
  <c r="H4015" i="18"/>
  <c r="I4015" i="18"/>
  <c r="J4015" i="18"/>
  <c r="C4015" i="18"/>
  <c r="K4015" i="18"/>
  <c r="D4015" i="18"/>
  <c r="L4015" i="18"/>
  <c r="F4015" i="18"/>
  <c r="E4015" i="18"/>
  <c r="M4015" i="18"/>
  <c r="I994" i="18"/>
  <c r="J994" i="18"/>
  <c r="C994" i="18"/>
  <c r="K994" i="18"/>
  <c r="D994" i="18"/>
  <c r="L994" i="18"/>
  <c r="E994" i="18"/>
  <c r="M994" i="18"/>
  <c r="F994" i="18"/>
  <c r="G994" i="18"/>
  <c r="H994" i="18"/>
  <c r="J1925" i="18"/>
  <c r="C1925" i="18"/>
  <c r="K1925" i="18"/>
  <c r="D1925" i="18"/>
  <c r="L1925" i="18"/>
  <c r="E1925" i="18"/>
  <c r="M1925" i="18"/>
  <c r="F1925" i="18"/>
  <c r="G1925" i="18"/>
  <c r="H1925" i="18"/>
  <c r="I1925" i="18"/>
  <c r="G5268" i="18"/>
  <c r="H5268" i="18"/>
  <c r="I5268" i="18"/>
  <c r="J5268" i="18"/>
  <c r="C5268" i="18"/>
  <c r="K5268" i="18"/>
  <c r="D5268" i="18"/>
  <c r="L5268" i="18"/>
  <c r="E5268" i="18"/>
  <c r="M5268" i="18"/>
  <c r="F5268" i="18"/>
  <c r="E4202" i="18"/>
  <c r="M4202" i="18"/>
  <c r="F4202" i="18"/>
  <c r="G4202" i="18"/>
  <c r="H4202" i="18"/>
  <c r="I4202" i="18"/>
  <c r="J4202" i="18"/>
  <c r="D4202" i="18"/>
  <c r="L4202" i="18"/>
  <c r="C4202" i="18"/>
  <c r="K4202" i="18"/>
  <c r="I5802" i="18"/>
  <c r="J5802" i="18"/>
  <c r="C5802" i="18"/>
  <c r="K5802" i="18"/>
  <c r="D5802" i="18"/>
  <c r="L5802" i="18"/>
  <c r="E5802" i="18"/>
  <c r="M5802" i="18"/>
  <c r="F5802" i="18"/>
  <c r="G5802" i="18"/>
  <c r="H5802" i="18"/>
  <c r="I5975" i="18"/>
  <c r="J5975" i="18"/>
  <c r="C5975" i="18"/>
  <c r="K5975" i="18"/>
  <c r="D5975" i="18"/>
  <c r="L5975" i="18"/>
  <c r="E5975" i="18"/>
  <c r="M5975" i="18"/>
  <c r="F5975" i="18"/>
  <c r="H5975" i="18"/>
  <c r="G5975" i="18"/>
  <c r="G3179" i="18"/>
  <c r="H3179" i="18"/>
  <c r="I3179" i="18"/>
  <c r="J3179" i="18"/>
  <c r="C3179" i="18"/>
  <c r="K3179" i="18"/>
  <c r="D3179" i="18"/>
  <c r="L3179" i="18"/>
  <c r="E3179" i="18"/>
  <c r="M3179" i="18"/>
  <c r="F3179" i="18"/>
  <c r="G2671" i="18"/>
  <c r="H2671" i="18"/>
  <c r="I2671" i="18"/>
  <c r="J2671" i="18"/>
  <c r="C2671" i="18"/>
  <c r="K2671" i="18"/>
  <c r="D2671" i="18"/>
  <c r="L2671" i="18"/>
  <c r="E2671" i="18"/>
  <c r="M2671" i="18"/>
  <c r="F2671" i="18"/>
  <c r="H4555" i="18"/>
  <c r="I4555" i="18"/>
  <c r="J4555" i="18"/>
  <c r="C4555" i="18"/>
  <c r="K4555" i="18"/>
  <c r="D4555" i="18"/>
  <c r="L4555" i="18"/>
  <c r="E4555" i="18"/>
  <c r="M4555" i="18"/>
  <c r="G4555" i="18"/>
  <c r="F4555" i="18"/>
  <c r="H4467" i="18"/>
  <c r="I4467" i="18"/>
  <c r="J4467" i="18"/>
  <c r="C4467" i="18"/>
  <c r="K4467" i="18"/>
  <c r="D4467" i="18"/>
  <c r="L4467" i="18"/>
  <c r="E4467" i="18"/>
  <c r="M4467" i="18"/>
  <c r="G4467" i="18"/>
  <c r="F4467" i="18"/>
  <c r="H756" i="18"/>
  <c r="C756" i="18"/>
  <c r="K756" i="18"/>
  <c r="D756" i="18"/>
  <c r="L756" i="18"/>
  <c r="E756" i="18"/>
  <c r="M756" i="18"/>
  <c r="G756" i="18"/>
  <c r="F756" i="18"/>
  <c r="I756" i="18"/>
  <c r="J756" i="18"/>
  <c r="H2826" i="18"/>
  <c r="I2826" i="18"/>
  <c r="J2826" i="18"/>
  <c r="C2826" i="18"/>
  <c r="K2826" i="18"/>
  <c r="D2826" i="18"/>
  <c r="L2826" i="18"/>
  <c r="E2826" i="18"/>
  <c r="M2826" i="18"/>
  <c r="F2826" i="18"/>
  <c r="G2826" i="18"/>
  <c r="D5539" i="18"/>
  <c r="L5539" i="18"/>
  <c r="E5539" i="18"/>
  <c r="M5539" i="18"/>
  <c r="F5539" i="18"/>
  <c r="G5539" i="18"/>
  <c r="H5539" i="18"/>
  <c r="I5539" i="18"/>
  <c r="J5539" i="18"/>
  <c r="K5539" i="18"/>
  <c r="C5539" i="18"/>
  <c r="G449" i="18"/>
  <c r="H449" i="18"/>
  <c r="C449" i="18"/>
  <c r="K449" i="18"/>
  <c r="L449" i="18"/>
  <c r="M449" i="18"/>
  <c r="E449" i="18"/>
  <c r="D449" i="18"/>
  <c r="F449" i="18"/>
  <c r="I449" i="18"/>
  <c r="J449" i="18"/>
  <c r="D3146" i="18"/>
  <c r="L3146" i="18"/>
  <c r="E3146" i="18"/>
  <c r="M3146" i="18"/>
  <c r="F3146" i="18"/>
  <c r="G3146" i="18"/>
  <c r="H3146" i="18"/>
  <c r="I3146" i="18"/>
  <c r="J3146" i="18"/>
  <c r="C3146" i="18"/>
  <c r="K3146" i="18"/>
  <c r="F4914" i="18"/>
  <c r="G4914" i="18"/>
  <c r="H4914" i="18"/>
  <c r="I4914" i="18"/>
  <c r="J4914" i="18"/>
  <c r="C4914" i="18"/>
  <c r="K4914" i="18"/>
  <c r="D4914" i="18"/>
  <c r="L4914" i="18"/>
  <c r="E4914" i="18"/>
  <c r="M4914" i="18"/>
  <c r="H1687" i="18"/>
  <c r="I1687" i="18"/>
  <c r="J1687" i="18"/>
  <c r="C1687" i="18"/>
  <c r="K1687" i="18"/>
  <c r="D1687" i="18"/>
  <c r="L1687" i="18"/>
  <c r="E1687" i="18"/>
  <c r="M1687" i="18"/>
  <c r="F1687" i="18"/>
  <c r="G1687" i="18"/>
  <c r="H253" i="18"/>
  <c r="I253" i="18"/>
  <c r="D253" i="18"/>
  <c r="L253" i="18"/>
  <c r="C253" i="18"/>
  <c r="E253" i="18"/>
  <c r="J253" i="18"/>
  <c r="G253" i="18"/>
  <c r="M253" i="18"/>
  <c r="F253" i="18"/>
  <c r="K253" i="18"/>
  <c r="I1575" i="18"/>
  <c r="J1575" i="18"/>
  <c r="C1575" i="18"/>
  <c r="K1575" i="18"/>
  <c r="D1575" i="18"/>
  <c r="L1575" i="18"/>
  <c r="E1575" i="18"/>
  <c r="M1575" i="18"/>
  <c r="F1575" i="18"/>
  <c r="G1575" i="18"/>
  <c r="H1575" i="18"/>
  <c r="E2625" i="18"/>
  <c r="M2625" i="18"/>
  <c r="F2625" i="18"/>
  <c r="G2625" i="18"/>
  <c r="H2625" i="18"/>
  <c r="I2625" i="18"/>
  <c r="J2625" i="18"/>
  <c r="C2625" i="18"/>
  <c r="K2625" i="18"/>
  <c r="D2625" i="18"/>
  <c r="L2625" i="18"/>
  <c r="E2897" i="18"/>
  <c r="M2897" i="18"/>
  <c r="F2897" i="18"/>
  <c r="G2897" i="18"/>
  <c r="H2897" i="18"/>
  <c r="I2897" i="18"/>
  <c r="J2897" i="18"/>
  <c r="C2897" i="18"/>
  <c r="K2897" i="18"/>
  <c r="L2897" i="18"/>
  <c r="D2897" i="18"/>
  <c r="C1784" i="18"/>
  <c r="K1784" i="18"/>
  <c r="D1784" i="18"/>
  <c r="L1784" i="18"/>
  <c r="E1784" i="18"/>
  <c r="M1784" i="18"/>
  <c r="F1784" i="18"/>
  <c r="H1784" i="18"/>
  <c r="I1784" i="18"/>
  <c r="G1784" i="18"/>
  <c r="J1784" i="18"/>
  <c r="C4132" i="18"/>
  <c r="K4132" i="18"/>
  <c r="D4132" i="18"/>
  <c r="L4132" i="18"/>
  <c r="E4132" i="18"/>
  <c r="M4132" i="18"/>
  <c r="F4132" i="18"/>
  <c r="G4132" i="18"/>
  <c r="H4132" i="18"/>
  <c r="J4132" i="18"/>
  <c r="I4132" i="18"/>
  <c r="G2188" i="18"/>
  <c r="J2188" i="18"/>
  <c r="C2188" i="18"/>
  <c r="K2188" i="18"/>
  <c r="D2188" i="18"/>
  <c r="L2188" i="18"/>
  <c r="E2188" i="18"/>
  <c r="M2188" i="18"/>
  <c r="I2188" i="18"/>
  <c r="F2188" i="18"/>
  <c r="H2188" i="18"/>
  <c r="J5645" i="18"/>
  <c r="C5645" i="18"/>
  <c r="K5645" i="18"/>
  <c r="D5645" i="18"/>
  <c r="L5645" i="18"/>
  <c r="E5645" i="18"/>
  <c r="M5645" i="18"/>
  <c r="F5645" i="18"/>
  <c r="G5645" i="18"/>
  <c r="H5645" i="18"/>
  <c r="I5645" i="18"/>
  <c r="J5701" i="18"/>
  <c r="C5701" i="18"/>
  <c r="K5701" i="18"/>
  <c r="D5701" i="18"/>
  <c r="L5701" i="18"/>
  <c r="E5701" i="18"/>
  <c r="M5701" i="18"/>
  <c r="F5701" i="18"/>
  <c r="G5701" i="18"/>
  <c r="H5701" i="18"/>
  <c r="I5701" i="18"/>
  <c r="F5026" i="18"/>
  <c r="G5026" i="18"/>
  <c r="H5026" i="18"/>
  <c r="I5026" i="18"/>
  <c r="J5026" i="18"/>
  <c r="C5026" i="18"/>
  <c r="K5026" i="18"/>
  <c r="D5026" i="18"/>
  <c r="L5026" i="18"/>
  <c r="E5026" i="18"/>
  <c r="M5026" i="18"/>
  <c r="F1633" i="18"/>
  <c r="G1633" i="18"/>
  <c r="H1633" i="18"/>
  <c r="I1633" i="18"/>
  <c r="J1633" i="18"/>
  <c r="C1633" i="18"/>
  <c r="K1633" i="18"/>
  <c r="D1633" i="18"/>
  <c r="L1633" i="18"/>
  <c r="E1633" i="18"/>
  <c r="M1633" i="18"/>
  <c r="C69" i="18"/>
  <c r="K69" i="18"/>
  <c r="D69" i="18"/>
  <c r="L69" i="18"/>
  <c r="G69" i="18"/>
  <c r="F69" i="18"/>
  <c r="H69" i="18"/>
  <c r="M69" i="18"/>
  <c r="E69" i="18"/>
  <c r="I69" i="18"/>
  <c r="J69" i="18"/>
  <c r="I4699" i="18"/>
  <c r="J4699" i="18"/>
  <c r="C4699" i="18"/>
  <c r="K4699" i="18"/>
  <c r="D4699" i="18"/>
  <c r="L4699" i="18"/>
  <c r="E4699" i="18"/>
  <c r="M4699" i="18"/>
  <c r="G4699" i="18"/>
  <c r="F4699" i="18"/>
  <c r="H4699" i="18"/>
  <c r="J195" i="18"/>
  <c r="C195" i="18"/>
  <c r="K195" i="18"/>
  <c r="F195" i="18"/>
  <c r="M195" i="18"/>
  <c r="G195" i="18"/>
  <c r="D195" i="18"/>
  <c r="I195" i="18"/>
  <c r="E195" i="18"/>
  <c r="L195" i="18"/>
  <c r="H195" i="18"/>
  <c r="D1043" i="18"/>
  <c r="L1043" i="18"/>
  <c r="E1043" i="18"/>
  <c r="M1043" i="18"/>
  <c r="F1043" i="18"/>
  <c r="G1043" i="18"/>
  <c r="H1043" i="18"/>
  <c r="I1043" i="18"/>
  <c r="J1043" i="18"/>
  <c r="C1043" i="18"/>
  <c r="K1043" i="18"/>
  <c r="I2837" i="18"/>
  <c r="J2837" i="18"/>
  <c r="C2837" i="18"/>
  <c r="K2837" i="18"/>
  <c r="D2837" i="18"/>
  <c r="L2837" i="18"/>
  <c r="E2837" i="18"/>
  <c r="M2837" i="18"/>
  <c r="F2837" i="18"/>
  <c r="G2837" i="18"/>
  <c r="H2837" i="18"/>
  <c r="E3173" i="18"/>
  <c r="M3173" i="18"/>
  <c r="F3173" i="18"/>
  <c r="G3173" i="18"/>
  <c r="H3173" i="18"/>
  <c r="I3173" i="18"/>
  <c r="J3173" i="18"/>
  <c r="C3173" i="18"/>
  <c r="K3173" i="18"/>
  <c r="D3173" i="18"/>
  <c r="L3173" i="18"/>
  <c r="I6039" i="18"/>
  <c r="J6039" i="18"/>
  <c r="C6039" i="18"/>
  <c r="K6039" i="18"/>
  <c r="D6039" i="18"/>
  <c r="L6039" i="18"/>
  <c r="E6039" i="18"/>
  <c r="M6039" i="18"/>
  <c r="F6039" i="18"/>
  <c r="H6039" i="18"/>
  <c r="G6039" i="18"/>
  <c r="H1783" i="18"/>
  <c r="I1783" i="18"/>
  <c r="J1783" i="18"/>
  <c r="C1783" i="18"/>
  <c r="K1783" i="18"/>
  <c r="E1783" i="18"/>
  <c r="M1783" i="18"/>
  <c r="F1783" i="18"/>
  <c r="G1783" i="18"/>
  <c r="L1783" i="18"/>
  <c r="D1783" i="18"/>
  <c r="C2659" i="18"/>
  <c r="K2659" i="18"/>
  <c r="D2659" i="18"/>
  <c r="L2659" i="18"/>
  <c r="E2659" i="18"/>
  <c r="M2659" i="18"/>
  <c r="F2659" i="18"/>
  <c r="G2659" i="18"/>
  <c r="H2659" i="18"/>
  <c r="I2659" i="18"/>
  <c r="J2659" i="18"/>
  <c r="D4964" i="18"/>
  <c r="L4964" i="18"/>
  <c r="E4964" i="18"/>
  <c r="M4964" i="18"/>
  <c r="F4964" i="18"/>
  <c r="G4964" i="18"/>
  <c r="H4964" i="18"/>
  <c r="I4964" i="18"/>
  <c r="J4964" i="18"/>
  <c r="C4964" i="18"/>
  <c r="K4964" i="18"/>
  <c r="H1943" i="18"/>
  <c r="I1943" i="18"/>
  <c r="J1943" i="18"/>
  <c r="C1943" i="18"/>
  <c r="K1943" i="18"/>
  <c r="D1943" i="18"/>
  <c r="L1943" i="18"/>
  <c r="E1943" i="18"/>
  <c r="M1943" i="18"/>
  <c r="F1943" i="18"/>
  <c r="G1943" i="18"/>
  <c r="J2005" i="18"/>
  <c r="C2005" i="18"/>
  <c r="K2005" i="18"/>
  <c r="D2005" i="18"/>
  <c r="L2005" i="18"/>
  <c r="E2005" i="18"/>
  <c r="M2005" i="18"/>
  <c r="F2005" i="18"/>
  <c r="G2005" i="18"/>
  <c r="H2005" i="18"/>
  <c r="I2005" i="18"/>
  <c r="G1964" i="18"/>
  <c r="H1964" i="18"/>
  <c r="I1964" i="18"/>
  <c r="J1964" i="18"/>
  <c r="C1964" i="18"/>
  <c r="K1964" i="18"/>
  <c r="D1964" i="18"/>
  <c r="L1964" i="18"/>
  <c r="E1964" i="18"/>
  <c r="M1964" i="18"/>
  <c r="F1964" i="18"/>
  <c r="J4016" i="18"/>
  <c r="C4016" i="18"/>
  <c r="D4016" i="18"/>
  <c r="L4016" i="18"/>
  <c r="E4016" i="18"/>
  <c r="M4016" i="18"/>
  <c r="F4016" i="18"/>
  <c r="G4016" i="18"/>
  <c r="I4016" i="18"/>
  <c r="K4016" i="18"/>
  <c r="H4016" i="18"/>
  <c r="G5077" i="18"/>
  <c r="H5077" i="18"/>
  <c r="I5077" i="18"/>
  <c r="J5077" i="18"/>
  <c r="C5077" i="18"/>
  <c r="K5077" i="18"/>
  <c r="D5077" i="18"/>
  <c r="L5077" i="18"/>
  <c r="E5077" i="18"/>
  <c r="M5077" i="18"/>
  <c r="F5077" i="18"/>
  <c r="F3335" i="18"/>
  <c r="G3335" i="18"/>
  <c r="H3335" i="18"/>
  <c r="I3335" i="18"/>
  <c r="J3335" i="18"/>
  <c r="C3335" i="18"/>
  <c r="K3335" i="18"/>
  <c r="D3335" i="18"/>
  <c r="L3335" i="18"/>
  <c r="E3335" i="18"/>
  <c r="M3335" i="18"/>
  <c r="C4961" i="18"/>
  <c r="K4961" i="18"/>
  <c r="D4961" i="18"/>
  <c r="L4961" i="18"/>
  <c r="E4961" i="18"/>
  <c r="M4961" i="18"/>
  <c r="F4961" i="18"/>
  <c r="G4961" i="18"/>
  <c r="H4961" i="18"/>
  <c r="I4961" i="18"/>
  <c r="J4961" i="18"/>
  <c r="F1033" i="18"/>
  <c r="G1033" i="18"/>
  <c r="H1033" i="18"/>
  <c r="I1033" i="18"/>
  <c r="J1033" i="18"/>
  <c r="C1033" i="18"/>
  <c r="K1033" i="18"/>
  <c r="D1033" i="18"/>
  <c r="L1033" i="18"/>
  <c r="E1033" i="18"/>
  <c r="M1033" i="18"/>
  <c r="D5691" i="18"/>
  <c r="L5691" i="18"/>
  <c r="E5691" i="18"/>
  <c r="M5691" i="18"/>
  <c r="F5691" i="18"/>
  <c r="G5691" i="18"/>
  <c r="H5691" i="18"/>
  <c r="I5691" i="18"/>
  <c r="J5691" i="18"/>
  <c r="C5691" i="18"/>
  <c r="K5691" i="18"/>
  <c r="F4421" i="18"/>
  <c r="G4421" i="18"/>
  <c r="H4421" i="18"/>
  <c r="I4421" i="18"/>
  <c r="J4421" i="18"/>
  <c r="C4421" i="18"/>
  <c r="K4421" i="18"/>
  <c r="E4421" i="18"/>
  <c r="M4421" i="18"/>
  <c r="D4421" i="18"/>
  <c r="L4421" i="18"/>
  <c r="I1519" i="18"/>
  <c r="J1519" i="18"/>
  <c r="C1519" i="18"/>
  <c r="K1519" i="18"/>
  <c r="D1519" i="18"/>
  <c r="L1519" i="18"/>
  <c r="E1519" i="18"/>
  <c r="M1519" i="18"/>
  <c r="F1519" i="18"/>
  <c r="G1519" i="18"/>
  <c r="H1519" i="18"/>
  <c r="G2499" i="18"/>
  <c r="H2499" i="18"/>
  <c r="I2499" i="18"/>
  <c r="J2499" i="18"/>
  <c r="C2499" i="18"/>
  <c r="K2499" i="18"/>
  <c r="D2499" i="18"/>
  <c r="L2499" i="18"/>
  <c r="E2499" i="18"/>
  <c r="M2499" i="18"/>
  <c r="F2499" i="18"/>
  <c r="I5147" i="18"/>
  <c r="J5147" i="18"/>
  <c r="C5147" i="18"/>
  <c r="K5147" i="18"/>
  <c r="D5147" i="18"/>
  <c r="L5147" i="18"/>
  <c r="E5147" i="18"/>
  <c r="M5147" i="18"/>
  <c r="F5147" i="18"/>
  <c r="G5147" i="18"/>
  <c r="H5147" i="18"/>
  <c r="F1905" i="18"/>
  <c r="G1905" i="18"/>
  <c r="H1905" i="18"/>
  <c r="I1905" i="18"/>
  <c r="J1905" i="18"/>
  <c r="C1905" i="18"/>
  <c r="K1905" i="18"/>
  <c r="D1905" i="18"/>
  <c r="L1905" i="18"/>
  <c r="E1905" i="18"/>
  <c r="M1905" i="18"/>
  <c r="I4763" i="18"/>
  <c r="J4763" i="18"/>
  <c r="C4763" i="18"/>
  <c r="K4763" i="18"/>
  <c r="D4763" i="18"/>
  <c r="L4763" i="18"/>
  <c r="E4763" i="18"/>
  <c r="M4763" i="18"/>
  <c r="G4763" i="18"/>
  <c r="F4763" i="18"/>
  <c r="H4763" i="18"/>
  <c r="J431" i="18"/>
  <c r="C431" i="18"/>
  <c r="K431" i="18"/>
  <c r="F431" i="18"/>
  <c r="L431" i="18"/>
  <c r="M431" i="18"/>
  <c r="E431" i="18"/>
  <c r="G431" i="18"/>
  <c r="D431" i="18"/>
  <c r="H431" i="18"/>
  <c r="I431" i="18"/>
  <c r="D2466" i="18"/>
  <c r="L2466" i="18"/>
  <c r="E2466" i="18"/>
  <c r="M2466" i="18"/>
  <c r="F2466" i="18"/>
  <c r="G2466" i="18"/>
  <c r="H2466" i="18"/>
  <c r="I2466" i="18"/>
  <c r="J2466" i="18"/>
  <c r="K2466" i="18"/>
  <c r="C2466" i="18"/>
  <c r="J1378" i="18"/>
  <c r="C1378" i="18"/>
  <c r="K1378" i="18"/>
  <c r="D1378" i="18"/>
  <c r="L1378" i="18"/>
  <c r="E1378" i="18"/>
  <c r="M1378" i="18"/>
  <c r="F1378" i="18"/>
  <c r="G1378" i="18"/>
  <c r="I1378" i="18"/>
  <c r="H1378" i="18"/>
  <c r="E5979" i="18"/>
  <c r="M5979" i="18"/>
  <c r="F5979" i="18"/>
  <c r="G5979" i="18"/>
  <c r="H5979" i="18"/>
  <c r="I5979" i="18"/>
  <c r="J5979" i="18"/>
  <c r="D5979" i="18"/>
  <c r="L5979" i="18"/>
  <c r="C5979" i="18"/>
  <c r="K5979" i="18"/>
  <c r="F4213" i="18"/>
  <c r="G4213" i="18"/>
  <c r="H4213" i="18"/>
  <c r="I4213" i="18"/>
  <c r="J4213" i="18"/>
  <c r="C4213" i="18"/>
  <c r="K4213" i="18"/>
  <c r="E4213" i="18"/>
  <c r="M4213" i="18"/>
  <c r="D4213" i="18"/>
  <c r="L4213" i="18"/>
  <c r="J4321" i="18"/>
  <c r="C4321" i="18"/>
  <c r="K4321" i="18"/>
  <c r="D4321" i="18"/>
  <c r="L4321" i="18"/>
  <c r="E4321" i="18"/>
  <c r="M4321" i="18"/>
  <c r="F4321" i="18"/>
  <c r="G4321" i="18"/>
  <c r="I4321" i="18"/>
  <c r="H4321" i="18"/>
  <c r="G2379" i="18"/>
  <c r="H2379" i="18"/>
  <c r="I2379" i="18"/>
  <c r="J2379" i="18"/>
  <c r="C2379" i="18"/>
  <c r="K2379" i="18"/>
  <c r="D2379" i="18"/>
  <c r="L2379" i="18"/>
  <c r="E2379" i="18"/>
  <c r="M2379" i="18"/>
  <c r="F2379" i="18"/>
  <c r="I1690" i="18"/>
  <c r="J1690" i="18"/>
  <c r="C1690" i="18"/>
  <c r="K1690" i="18"/>
  <c r="D1690" i="18"/>
  <c r="L1690" i="18"/>
  <c r="E1690" i="18"/>
  <c r="M1690" i="18"/>
  <c r="F1690" i="18"/>
  <c r="G1690" i="18"/>
  <c r="H1690" i="18"/>
  <c r="E3069" i="18"/>
  <c r="M3069" i="18"/>
  <c r="F3069" i="18"/>
  <c r="G3069" i="18"/>
  <c r="H3069" i="18"/>
  <c r="I3069" i="18"/>
  <c r="J3069" i="18"/>
  <c r="C3069" i="18"/>
  <c r="K3069" i="18"/>
  <c r="D3069" i="18"/>
  <c r="L3069" i="18"/>
  <c r="C3390" i="18"/>
  <c r="K3390" i="18"/>
  <c r="D3390" i="18"/>
  <c r="L3390" i="18"/>
  <c r="E3390" i="18"/>
  <c r="M3390" i="18"/>
  <c r="F3390" i="18"/>
  <c r="G3390" i="18"/>
  <c r="H3390" i="18"/>
  <c r="I3390" i="18"/>
  <c r="J3390" i="18"/>
  <c r="C2176" i="18"/>
  <c r="K2176" i="18"/>
  <c r="D2176" i="18"/>
  <c r="L2176" i="18"/>
  <c r="E2176" i="18"/>
  <c r="M2176" i="18"/>
  <c r="F2176" i="18"/>
  <c r="G2176" i="18"/>
  <c r="H2176" i="18"/>
  <c r="I2176" i="18"/>
  <c r="J2176" i="18"/>
  <c r="C3963" i="18"/>
  <c r="K3963" i="18"/>
  <c r="D3963" i="18"/>
  <c r="L3963" i="18"/>
  <c r="E3963" i="18"/>
  <c r="M3963" i="18"/>
  <c r="F3963" i="18"/>
  <c r="G3963" i="18"/>
  <c r="H3963" i="18"/>
  <c r="J3963" i="18"/>
  <c r="I3963" i="18"/>
  <c r="E779" i="18"/>
  <c r="M779" i="18"/>
  <c r="H779" i="18"/>
  <c r="I779" i="18"/>
  <c r="J779" i="18"/>
  <c r="D779" i="18"/>
  <c r="L779" i="18"/>
  <c r="C779" i="18"/>
  <c r="F779" i="18"/>
  <c r="G779" i="18"/>
  <c r="K779" i="18"/>
  <c r="E196" i="18"/>
  <c r="M196" i="18"/>
  <c r="F196" i="18"/>
  <c r="I196" i="18"/>
  <c r="G196" i="18"/>
  <c r="H196" i="18"/>
  <c r="J196" i="18"/>
  <c r="C196" i="18"/>
  <c r="D196" i="18"/>
  <c r="L196" i="18"/>
  <c r="K196" i="18"/>
  <c r="C5097" i="18"/>
  <c r="K5097" i="18"/>
  <c r="D5097" i="18"/>
  <c r="L5097" i="18"/>
  <c r="E5097" i="18"/>
  <c r="M5097" i="18"/>
  <c r="F5097" i="18"/>
  <c r="G5097" i="18"/>
  <c r="H5097" i="18"/>
  <c r="I5097" i="18"/>
  <c r="J5097" i="18"/>
  <c r="E424" i="18"/>
  <c r="M424" i="18"/>
  <c r="F424" i="18"/>
  <c r="I424" i="18"/>
  <c r="L424" i="18"/>
  <c r="G424" i="18"/>
  <c r="D424" i="18"/>
  <c r="H424" i="18"/>
  <c r="C424" i="18"/>
  <c r="K424" i="18"/>
  <c r="J424" i="18"/>
  <c r="J5501" i="18"/>
  <c r="C5501" i="18"/>
  <c r="K5501" i="18"/>
  <c r="D5501" i="18"/>
  <c r="L5501" i="18"/>
  <c r="E5501" i="18"/>
  <c r="M5501" i="18"/>
  <c r="F5501" i="18"/>
  <c r="G5501" i="18"/>
  <c r="H5501" i="18"/>
  <c r="I5501" i="18"/>
  <c r="H4203" i="18"/>
  <c r="I4203" i="18"/>
  <c r="J4203" i="18"/>
  <c r="C4203" i="18"/>
  <c r="K4203" i="18"/>
  <c r="D4203" i="18"/>
  <c r="L4203" i="18"/>
  <c r="E4203" i="18"/>
  <c r="M4203" i="18"/>
  <c r="G4203" i="18"/>
  <c r="F4203" i="18"/>
  <c r="G1708" i="18"/>
  <c r="H1708" i="18"/>
  <c r="I1708" i="18"/>
  <c r="J1708" i="18"/>
  <c r="C1708" i="18"/>
  <c r="K1708" i="18"/>
  <c r="D1708" i="18"/>
  <c r="L1708" i="18"/>
  <c r="E1708" i="18"/>
  <c r="M1708" i="18"/>
  <c r="F1708" i="18"/>
  <c r="G2411" i="18"/>
  <c r="H2411" i="18"/>
  <c r="I2411" i="18"/>
  <c r="J2411" i="18"/>
  <c r="C2411" i="18"/>
  <c r="K2411" i="18"/>
  <c r="D2411" i="18"/>
  <c r="L2411" i="18"/>
  <c r="E2411" i="18"/>
  <c r="M2411" i="18"/>
  <c r="F2411" i="18"/>
  <c r="C1405" i="18"/>
  <c r="K1405" i="18"/>
  <c r="D1405" i="18"/>
  <c r="L1405" i="18"/>
  <c r="E1405" i="18"/>
  <c r="M1405" i="18"/>
  <c r="F1405" i="18"/>
  <c r="G1405" i="18"/>
  <c r="H1405" i="18"/>
  <c r="J1405" i="18"/>
  <c r="I1405" i="18"/>
  <c r="D5675" i="18"/>
  <c r="L5675" i="18"/>
  <c r="E5675" i="18"/>
  <c r="M5675" i="18"/>
  <c r="F5675" i="18"/>
  <c r="G5675" i="18"/>
  <c r="H5675" i="18"/>
  <c r="I5675" i="18"/>
  <c r="J5675" i="18"/>
  <c r="C5675" i="18"/>
  <c r="K5675" i="18"/>
  <c r="G5428" i="18"/>
  <c r="H5428" i="18"/>
  <c r="I5428" i="18"/>
  <c r="J5428" i="18"/>
  <c r="C5428" i="18"/>
  <c r="K5428" i="18"/>
  <c r="D5428" i="18"/>
  <c r="L5428" i="18"/>
  <c r="E5428" i="18"/>
  <c r="M5428" i="18"/>
  <c r="F5428" i="18"/>
  <c r="J5373" i="18"/>
  <c r="C5373" i="18"/>
  <c r="K5373" i="18"/>
  <c r="D5373" i="18"/>
  <c r="L5373" i="18"/>
  <c r="E5373" i="18"/>
  <c r="M5373" i="18"/>
  <c r="F5373" i="18"/>
  <c r="G5373" i="18"/>
  <c r="H5373" i="18"/>
  <c r="I5373" i="18"/>
  <c r="I4907" i="18"/>
  <c r="J4907" i="18"/>
  <c r="C4907" i="18"/>
  <c r="K4907" i="18"/>
  <c r="D4907" i="18"/>
  <c r="L4907" i="18"/>
  <c r="E4907" i="18"/>
  <c r="M4907" i="18"/>
  <c r="F4907" i="18"/>
  <c r="G4907" i="18"/>
  <c r="H4907" i="18"/>
  <c r="G5500" i="18"/>
  <c r="H5500" i="18"/>
  <c r="I5500" i="18"/>
  <c r="J5500" i="18"/>
  <c r="C5500" i="18"/>
  <c r="K5500" i="18"/>
  <c r="D5500" i="18"/>
  <c r="L5500" i="18"/>
  <c r="E5500" i="18"/>
  <c r="M5500" i="18"/>
  <c r="F5500" i="18"/>
  <c r="G441" i="18"/>
  <c r="H441" i="18"/>
  <c r="C441" i="18"/>
  <c r="K441" i="18"/>
  <c r="M441" i="18"/>
  <c r="F441" i="18"/>
  <c r="E441" i="18"/>
  <c r="I441" i="18"/>
  <c r="J441" i="18"/>
  <c r="L441" i="18"/>
  <c r="D441" i="18"/>
  <c r="H5575" i="18"/>
  <c r="I5575" i="18"/>
  <c r="J5575" i="18"/>
  <c r="C5575" i="18"/>
  <c r="K5575" i="18"/>
  <c r="D5575" i="18"/>
  <c r="L5575" i="18"/>
  <c r="E5575" i="18"/>
  <c r="M5575" i="18"/>
  <c r="F5575" i="18"/>
  <c r="G5575" i="18"/>
  <c r="D1819" i="18"/>
  <c r="L1819" i="18"/>
  <c r="E1819" i="18"/>
  <c r="M1819" i="18"/>
  <c r="F1819" i="18"/>
  <c r="G1819" i="18"/>
  <c r="I1819" i="18"/>
  <c r="C1819" i="18"/>
  <c r="H1819" i="18"/>
  <c r="J1819" i="18"/>
  <c r="K1819" i="18"/>
  <c r="I2090" i="18"/>
  <c r="J2090" i="18"/>
  <c r="C2090" i="18"/>
  <c r="K2090" i="18"/>
  <c r="D2090" i="18"/>
  <c r="L2090" i="18"/>
  <c r="E2090" i="18"/>
  <c r="M2090" i="18"/>
  <c r="F2090" i="18"/>
  <c r="G2090" i="18"/>
  <c r="H2090" i="18"/>
  <c r="G2799" i="18"/>
  <c r="H2799" i="18"/>
  <c r="I2799" i="18"/>
  <c r="J2799" i="18"/>
  <c r="C2799" i="18"/>
  <c r="K2799" i="18"/>
  <c r="D2799" i="18"/>
  <c r="L2799" i="18"/>
  <c r="E2799" i="18"/>
  <c r="M2799" i="18"/>
  <c r="F2799" i="18"/>
  <c r="I2993" i="18"/>
  <c r="J2993" i="18"/>
  <c r="C2993" i="18"/>
  <c r="K2993" i="18"/>
  <c r="D2993" i="18"/>
  <c r="L2993" i="18"/>
  <c r="E2993" i="18"/>
  <c r="M2993" i="18"/>
  <c r="F2993" i="18"/>
  <c r="G2993" i="18"/>
  <c r="H2993" i="18"/>
  <c r="G210" i="18"/>
  <c r="H210" i="18"/>
  <c r="C210" i="18"/>
  <c r="K210" i="18"/>
  <c r="L210" i="18"/>
  <c r="D210" i="18"/>
  <c r="M210" i="18"/>
  <c r="E210" i="18"/>
  <c r="I210" i="18"/>
  <c r="J210" i="18"/>
  <c r="F210" i="18"/>
  <c r="H3874" i="18"/>
  <c r="I3874" i="18"/>
  <c r="J3874" i="18"/>
  <c r="C3874" i="18"/>
  <c r="K3874" i="18"/>
  <c r="D3874" i="18"/>
  <c r="L3874" i="18"/>
  <c r="E3874" i="18"/>
  <c r="M3874" i="18"/>
  <c r="G3874" i="18"/>
  <c r="F3874" i="18"/>
  <c r="I396" i="18"/>
  <c r="J396" i="18"/>
  <c r="E396" i="18"/>
  <c r="M396" i="18"/>
  <c r="F396" i="18"/>
  <c r="G396" i="18"/>
  <c r="L396" i="18"/>
  <c r="C396" i="18"/>
  <c r="K396" i="18"/>
  <c r="D396" i="18"/>
  <c r="H396" i="18"/>
  <c r="C2351" i="18"/>
  <c r="K2351" i="18"/>
  <c r="D2351" i="18"/>
  <c r="L2351" i="18"/>
  <c r="E2351" i="18"/>
  <c r="M2351" i="18"/>
  <c r="F2351" i="18"/>
  <c r="G2351" i="18"/>
  <c r="H2351" i="18"/>
  <c r="I2351" i="18"/>
  <c r="J2351" i="18"/>
  <c r="F3391" i="18"/>
  <c r="G3391" i="18"/>
  <c r="H3391" i="18"/>
  <c r="I3391" i="18"/>
  <c r="J3391" i="18"/>
  <c r="C3391" i="18"/>
  <c r="K3391" i="18"/>
  <c r="D3391" i="18"/>
  <c r="L3391" i="18"/>
  <c r="E3391" i="18"/>
  <c r="M3391" i="18"/>
  <c r="D5004" i="18"/>
  <c r="L5004" i="18"/>
  <c r="E5004" i="18"/>
  <c r="M5004" i="18"/>
  <c r="F5004" i="18"/>
  <c r="G5004" i="18"/>
  <c r="H5004" i="18"/>
  <c r="I5004" i="18"/>
  <c r="J5004" i="18"/>
  <c r="C5004" i="18"/>
  <c r="K5004" i="18"/>
  <c r="F4714" i="18"/>
  <c r="G4714" i="18"/>
  <c r="H4714" i="18"/>
  <c r="I4714" i="18"/>
  <c r="J4714" i="18"/>
  <c r="D4714" i="18"/>
  <c r="L4714" i="18"/>
  <c r="C4714" i="18"/>
  <c r="E4714" i="18"/>
  <c r="K4714" i="18"/>
  <c r="M4714" i="18"/>
  <c r="E2617" i="18"/>
  <c r="M2617" i="18"/>
  <c r="F2617" i="18"/>
  <c r="G2617" i="18"/>
  <c r="H2617" i="18"/>
  <c r="I2617" i="18"/>
  <c r="J2617" i="18"/>
  <c r="C2617" i="18"/>
  <c r="K2617" i="18"/>
  <c r="D2617" i="18"/>
  <c r="L2617" i="18"/>
  <c r="G1996" i="18"/>
  <c r="H1996" i="18"/>
  <c r="I1996" i="18"/>
  <c r="J1996" i="18"/>
  <c r="C1996" i="18"/>
  <c r="K1996" i="18"/>
  <c r="D1996" i="18"/>
  <c r="L1996" i="18"/>
  <c r="E1996" i="18"/>
  <c r="M1996" i="18"/>
  <c r="F1996" i="18"/>
  <c r="I3765" i="18"/>
  <c r="J3765" i="18"/>
  <c r="C3765" i="18"/>
  <c r="K3765" i="18"/>
  <c r="D3765" i="18"/>
  <c r="L3765" i="18"/>
  <c r="E3765" i="18"/>
  <c r="M3765" i="18"/>
  <c r="F3765" i="18"/>
  <c r="H3765" i="18"/>
  <c r="G3765" i="18"/>
  <c r="G5908" i="18"/>
  <c r="H5908" i="18"/>
  <c r="I5908" i="18"/>
  <c r="J5908" i="18"/>
  <c r="C5908" i="18"/>
  <c r="K5908" i="18"/>
  <c r="D5908" i="18"/>
  <c r="L5908" i="18"/>
  <c r="E5908" i="18"/>
  <c r="F5908" i="18"/>
  <c r="M5908" i="18"/>
  <c r="J709" i="18"/>
  <c r="C709" i="18"/>
  <c r="K709" i="18"/>
  <c r="D709" i="18"/>
  <c r="L709" i="18"/>
  <c r="E709" i="18"/>
  <c r="M709" i="18"/>
  <c r="F709" i="18"/>
  <c r="I709" i="18"/>
  <c r="H709" i="18"/>
  <c r="G709" i="18"/>
  <c r="G1585" i="18"/>
  <c r="H1585" i="18"/>
  <c r="I1585" i="18"/>
  <c r="J1585" i="18"/>
  <c r="C1585" i="18"/>
  <c r="K1585" i="18"/>
  <c r="D1585" i="18"/>
  <c r="L1585" i="18"/>
  <c r="E1585" i="18"/>
  <c r="M1585" i="18"/>
  <c r="F1585" i="18"/>
  <c r="E188" i="18"/>
  <c r="M188" i="18"/>
  <c r="F188" i="18"/>
  <c r="I188" i="18"/>
  <c r="C188" i="18"/>
  <c r="H188" i="18"/>
  <c r="J188" i="18"/>
  <c r="K188" i="18"/>
  <c r="D188" i="18"/>
  <c r="G188" i="18"/>
  <c r="L188" i="18"/>
  <c r="G113" i="18"/>
  <c r="H113" i="18"/>
  <c r="C113" i="18"/>
  <c r="K113" i="18"/>
  <c r="J113" i="18"/>
  <c r="L113" i="18"/>
  <c r="D113" i="18"/>
  <c r="E113" i="18"/>
  <c r="F113" i="18"/>
  <c r="I113" i="18"/>
  <c r="M113" i="18"/>
  <c r="E2721" i="18"/>
  <c r="M2721" i="18"/>
  <c r="F2721" i="18"/>
  <c r="G2721" i="18"/>
  <c r="H2721" i="18"/>
  <c r="I2721" i="18"/>
  <c r="J2721" i="18"/>
  <c r="C2721" i="18"/>
  <c r="K2721" i="18"/>
  <c r="D2721" i="18"/>
  <c r="L2721" i="18"/>
  <c r="H3858" i="18"/>
  <c r="I3858" i="18"/>
  <c r="J3858" i="18"/>
  <c r="C3858" i="18"/>
  <c r="K3858" i="18"/>
  <c r="D3858" i="18"/>
  <c r="L3858" i="18"/>
  <c r="E3858" i="18"/>
  <c r="M3858" i="18"/>
  <c r="G3858" i="18"/>
  <c r="F3858" i="18"/>
  <c r="G268" i="18"/>
  <c r="I268" i="18"/>
  <c r="J268" i="18"/>
  <c r="C268" i="18"/>
  <c r="K268" i="18"/>
  <c r="E268" i="18"/>
  <c r="M268" i="18"/>
  <c r="D268" i="18"/>
  <c r="F268" i="18"/>
  <c r="H268" i="18"/>
  <c r="L268" i="18"/>
  <c r="G5260" i="18"/>
  <c r="H5260" i="18"/>
  <c r="I5260" i="18"/>
  <c r="J5260" i="18"/>
  <c r="C5260" i="18"/>
  <c r="K5260" i="18"/>
  <c r="D5260" i="18"/>
  <c r="L5260" i="18"/>
  <c r="E5260" i="18"/>
  <c r="M5260" i="18"/>
  <c r="F5260" i="18"/>
  <c r="J3587" i="18"/>
  <c r="C3587" i="18"/>
  <c r="K3587" i="18"/>
  <c r="D3587" i="18"/>
  <c r="L3587" i="18"/>
  <c r="E3587" i="18"/>
  <c r="M3587" i="18"/>
  <c r="F3587" i="18"/>
  <c r="G3587" i="18"/>
  <c r="H3587" i="18"/>
  <c r="I3587" i="18"/>
  <c r="G1329" i="18"/>
  <c r="H1329" i="18"/>
  <c r="I1329" i="18"/>
  <c r="J1329" i="18"/>
  <c r="C1329" i="18"/>
  <c r="K1329" i="18"/>
  <c r="D1329" i="18"/>
  <c r="L1329" i="18"/>
  <c r="F1329" i="18"/>
  <c r="M1329" i="18"/>
  <c r="E1329" i="18"/>
  <c r="H5503" i="18"/>
  <c r="I5503" i="18"/>
  <c r="J5503" i="18"/>
  <c r="C5503" i="18"/>
  <c r="K5503" i="18"/>
  <c r="D5503" i="18"/>
  <c r="L5503" i="18"/>
  <c r="E5503" i="18"/>
  <c r="M5503" i="18"/>
  <c r="F5503" i="18"/>
  <c r="G5503" i="18"/>
  <c r="I4739" i="18"/>
  <c r="J4739" i="18"/>
  <c r="C4739" i="18"/>
  <c r="K4739" i="18"/>
  <c r="D4739" i="18"/>
  <c r="L4739" i="18"/>
  <c r="E4739" i="18"/>
  <c r="M4739" i="18"/>
  <c r="G4739" i="18"/>
  <c r="F4739" i="18"/>
  <c r="H4739" i="18"/>
  <c r="C4540" i="18"/>
  <c r="K4540" i="18"/>
  <c r="D4540" i="18"/>
  <c r="L4540" i="18"/>
  <c r="E4540" i="18"/>
  <c r="M4540" i="18"/>
  <c r="F4540" i="18"/>
  <c r="G4540" i="18"/>
  <c r="H4540" i="18"/>
  <c r="J4540" i="18"/>
  <c r="I4540" i="18"/>
  <c r="H76" i="18"/>
  <c r="I76" i="18"/>
  <c r="D76" i="18"/>
  <c r="L76" i="18"/>
  <c r="E76" i="18"/>
  <c r="F76" i="18"/>
  <c r="K76" i="18"/>
  <c r="J76" i="18"/>
  <c r="M76" i="18"/>
  <c r="C76" i="18"/>
  <c r="G76" i="18"/>
  <c r="G263" i="18"/>
  <c r="H263" i="18"/>
  <c r="J263" i="18"/>
  <c r="K263" i="18"/>
  <c r="C263" i="18"/>
  <c r="L263" i="18"/>
  <c r="E263" i="18"/>
  <c r="D263" i="18"/>
  <c r="F263" i="18"/>
  <c r="I263" i="18"/>
  <c r="M263" i="18"/>
  <c r="E1130" i="18"/>
  <c r="M1130" i="18"/>
  <c r="G1130" i="18"/>
  <c r="H1130" i="18"/>
  <c r="I1130" i="18"/>
  <c r="J1130" i="18"/>
  <c r="C1130" i="18"/>
  <c r="K1130" i="18"/>
  <c r="D1130" i="18"/>
  <c r="L1130" i="18"/>
  <c r="F1130" i="18"/>
  <c r="E1186" i="18"/>
  <c r="M1186" i="18"/>
  <c r="G1186" i="18"/>
  <c r="H1186" i="18"/>
  <c r="I1186" i="18"/>
  <c r="J1186" i="18"/>
  <c r="C1186" i="18"/>
  <c r="K1186" i="18"/>
  <c r="D1186" i="18"/>
  <c r="F1186" i="18"/>
  <c r="L1186" i="18"/>
  <c r="G5772" i="18"/>
  <c r="H5772" i="18"/>
  <c r="I5772" i="18"/>
  <c r="J5772" i="18"/>
  <c r="C5772" i="18"/>
  <c r="K5772" i="18"/>
  <c r="D5772" i="18"/>
  <c r="L5772" i="18"/>
  <c r="E5772" i="18"/>
  <c r="M5772" i="18"/>
  <c r="F5772" i="18"/>
  <c r="H647" i="18"/>
  <c r="J647" i="18"/>
  <c r="C647" i="18"/>
  <c r="K647" i="18"/>
  <c r="D647" i="18"/>
  <c r="L647" i="18"/>
  <c r="F647" i="18"/>
  <c r="E647" i="18"/>
  <c r="G647" i="18"/>
  <c r="I647" i="18"/>
  <c r="M647" i="18"/>
  <c r="E3809" i="18"/>
  <c r="M3809" i="18"/>
  <c r="F3809" i="18"/>
  <c r="G3809" i="18"/>
  <c r="H3809" i="18"/>
  <c r="I3809" i="18"/>
  <c r="J3809" i="18"/>
  <c r="D3809" i="18"/>
  <c r="L3809" i="18"/>
  <c r="K3809" i="18"/>
  <c r="C3809" i="18"/>
  <c r="E1363" i="18"/>
  <c r="M1363" i="18"/>
  <c r="F1363" i="18"/>
  <c r="G1363" i="18"/>
  <c r="H1363" i="18"/>
  <c r="I1363" i="18"/>
  <c r="J1363" i="18"/>
  <c r="D1363" i="18"/>
  <c r="L1363" i="18"/>
  <c r="C1363" i="18"/>
  <c r="K1363" i="18"/>
  <c r="D1496" i="18"/>
  <c r="L1496" i="18"/>
  <c r="E1496" i="18"/>
  <c r="M1496" i="18"/>
  <c r="F1496" i="18"/>
  <c r="G1496" i="18"/>
  <c r="H1496" i="18"/>
  <c r="I1496" i="18"/>
  <c r="J1496" i="18"/>
  <c r="C1496" i="18"/>
  <c r="K1496" i="18"/>
  <c r="D2774" i="18"/>
  <c r="L2774" i="18"/>
  <c r="E2774" i="18"/>
  <c r="M2774" i="18"/>
  <c r="F2774" i="18"/>
  <c r="G2774" i="18"/>
  <c r="H2774" i="18"/>
  <c r="I2774" i="18"/>
  <c r="J2774" i="18"/>
  <c r="K2774" i="18"/>
  <c r="C2774" i="18"/>
  <c r="G5937" i="18"/>
  <c r="H5937" i="18"/>
  <c r="I5937" i="18"/>
  <c r="J5937" i="18"/>
  <c r="C5937" i="18"/>
  <c r="K5937" i="18"/>
  <c r="D5937" i="18"/>
  <c r="L5937" i="18"/>
  <c r="F5937" i="18"/>
  <c r="E5937" i="18"/>
  <c r="M5937" i="18"/>
  <c r="C3787" i="18"/>
  <c r="K3787" i="18"/>
  <c r="D3787" i="18"/>
  <c r="L3787" i="18"/>
  <c r="E3787" i="18"/>
  <c r="M3787" i="18"/>
  <c r="F3787" i="18"/>
  <c r="G3787" i="18"/>
  <c r="H3787" i="18"/>
  <c r="J3787" i="18"/>
  <c r="I3787" i="18"/>
  <c r="J4878" i="18"/>
  <c r="C4878" i="18"/>
  <c r="K4878" i="18"/>
  <c r="D4878" i="18"/>
  <c r="L4878" i="18"/>
  <c r="E4878" i="18"/>
  <c r="M4878" i="18"/>
  <c r="F4878" i="18"/>
  <c r="G4878" i="18"/>
  <c r="H4878" i="18"/>
  <c r="I4878" i="18"/>
  <c r="D3798" i="18"/>
  <c r="L3798" i="18"/>
  <c r="E3798" i="18"/>
  <c r="M3798" i="18"/>
  <c r="F3798" i="18"/>
  <c r="G3798" i="18"/>
  <c r="H3798" i="18"/>
  <c r="I3798" i="18"/>
  <c r="C3798" i="18"/>
  <c r="K3798" i="18"/>
  <c r="J3798" i="18"/>
  <c r="F2352" i="18"/>
  <c r="G2352" i="18"/>
  <c r="H2352" i="18"/>
  <c r="I2352" i="18"/>
  <c r="J2352" i="18"/>
  <c r="C2352" i="18"/>
  <c r="K2352" i="18"/>
  <c r="D2352" i="18"/>
  <c r="L2352" i="18"/>
  <c r="E2352" i="18"/>
  <c r="M2352" i="18"/>
  <c r="I1238" i="18"/>
  <c r="C1238" i="18"/>
  <c r="K1238" i="18"/>
  <c r="D1238" i="18"/>
  <c r="L1238" i="18"/>
  <c r="E1238" i="18"/>
  <c r="M1238" i="18"/>
  <c r="F1238" i="18"/>
  <c r="G1238" i="18"/>
  <c r="H1238" i="18"/>
  <c r="J1238" i="18"/>
  <c r="C1672" i="18"/>
  <c r="K1672" i="18"/>
  <c r="D1672" i="18"/>
  <c r="L1672" i="18"/>
  <c r="E1672" i="18"/>
  <c r="M1672" i="18"/>
  <c r="F1672" i="18"/>
  <c r="G1672" i="18"/>
  <c r="H1672" i="18"/>
  <c r="I1672" i="18"/>
  <c r="J1672" i="18"/>
  <c r="H3030" i="18"/>
  <c r="I3030" i="18"/>
  <c r="J3030" i="18"/>
  <c r="C3030" i="18"/>
  <c r="K3030" i="18"/>
  <c r="D3030" i="18"/>
  <c r="L3030" i="18"/>
  <c r="E3030" i="18"/>
  <c r="M3030" i="18"/>
  <c r="F3030" i="18"/>
  <c r="G3030" i="18"/>
  <c r="C2967" i="18"/>
  <c r="K2967" i="18"/>
  <c r="D2967" i="18"/>
  <c r="L2967" i="18"/>
  <c r="E2967" i="18"/>
  <c r="M2967" i="18"/>
  <c r="F2967" i="18"/>
  <c r="G2967" i="18"/>
  <c r="H2967" i="18"/>
  <c r="I2967" i="18"/>
  <c r="J2967" i="18"/>
  <c r="J3728" i="18"/>
  <c r="C3728" i="18"/>
  <c r="K3728" i="18"/>
  <c r="D3728" i="18"/>
  <c r="L3728" i="18"/>
  <c r="E3728" i="18"/>
  <c r="M3728" i="18"/>
  <c r="F3728" i="18"/>
  <c r="G3728" i="18"/>
  <c r="I3728" i="18"/>
  <c r="H3728" i="18"/>
  <c r="F2280" i="18"/>
  <c r="G2280" i="18"/>
  <c r="H2280" i="18"/>
  <c r="I2280" i="18"/>
  <c r="J2280" i="18"/>
  <c r="C2280" i="18"/>
  <c r="K2280" i="18"/>
  <c r="D2280" i="18"/>
  <c r="L2280" i="18"/>
  <c r="E2280" i="18"/>
  <c r="M2280" i="18"/>
  <c r="G1120" i="18"/>
  <c r="I1120" i="18"/>
  <c r="J1120" i="18"/>
  <c r="C1120" i="18"/>
  <c r="K1120" i="18"/>
  <c r="D1120" i="18"/>
  <c r="L1120" i="18"/>
  <c r="E1120" i="18"/>
  <c r="M1120" i="18"/>
  <c r="F1120" i="18"/>
  <c r="H1120" i="18"/>
  <c r="C1984" i="18"/>
  <c r="K1984" i="18"/>
  <c r="D1984" i="18"/>
  <c r="L1984" i="18"/>
  <c r="E1984" i="18"/>
  <c r="M1984" i="18"/>
  <c r="F1984" i="18"/>
  <c r="G1984" i="18"/>
  <c r="H1984" i="18"/>
  <c r="I1984" i="18"/>
  <c r="J1984" i="18"/>
  <c r="J4008" i="18"/>
  <c r="C4008" i="18"/>
  <c r="K4008" i="18"/>
  <c r="D4008" i="18"/>
  <c r="L4008" i="18"/>
  <c r="E4008" i="18"/>
  <c r="M4008" i="18"/>
  <c r="F4008" i="18"/>
  <c r="G4008" i="18"/>
  <c r="I4008" i="18"/>
  <c r="H4008" i="18"/>
  <c r="F3208" i="18"/>
  <c r="G3208" i="18"/>
  <c r="H3208" i="18"/>
  <c r="I3208" i="18"/>
  <c r="J3208" i="18"/>
  <c r="C3208" i="18"/>
  <c r="K3208" i="18"/>
  <c r="D3208" i="18"/>
  <c r="L3208" i="18"/>
  <c r="E3208" i="18"/>
  <c r="M3208" i="18"/>
  <c r="G4064" i="18"/>
  <c r="H4064" i="18"/>
  <c r="I4064" i="18"/>
  <c r="J4064" i="18"/>
  <c r="C4064" i="18"/>
  <c r="K4064" i="18"/>
  <c r="D4064" i="18"/>
  <c r="L4064" i="18"/>
  <c r="F4064" i="18"/>
  <c r="E4064" i="18"/>
  <c r="M4064" i="18"/>
  <c r="D1504" i="18"/>
  <c r="L1504" i="18"/>
  <c r="E1504" i="18"/>
  <c r="M1504" i="18"/>
  <c r="F1504" i="18"/>
  <c r="G1504" i="18"/>
  <c r="H1504" i="18"/>
  <c r="I1504" i="18"/>
  <c r="J1504" i="18"/>
  <c r="C1504" i="18"/>
  <c r="K1504" i="18"/>
  <c r="J6066" i="18"/>
  <c r="C6066" i="18"/>
  <c r="K6066" i="18"/>
  <c r="D6066" i="18"/>
  <c r="L6066" i="18"/>
  <c r="E6066" i="18"/>
  <c r="M6066" i="18"/>
  <c r="F6066" i="18"/>
  <c r="G6066" i="18"/>
  <c r="I6066" i="18"/>
  <c r="H6066" i="18"/>
  <c r="J5357" i="18"/>
  <c r="C5357" i="18"/>
  <c r="K5357" i="18"/>
  <c r="D5357" i="18"/>
  <c r="L5357" i="18"/>
  <c r="E5357" i="18"/>
  <c r="M5357" i="18"/>
  <c r="F5357" i="18"/>
  <c r="G5357" i="18"/>
  <c r="H5357" i="18"/>
  <c r="I5357" i="18"/>
  <c r="I2345" i="18"/>
  <c r="J2345" i="18"/>
  <c r="C2345" i="18"/>
  <c r="K2345" i="18"/>
  <c r="D2345" i="18"/>
  <c r="L2345" i="18"/>
  <c r="E2345" i="18"/>
  <c r="M2345" i="18"/>
  <c r="F2345" i="18"/>
  <c r="G2345" i="18"/>
  <c r="H2345" i="18"/>
  <c r="I3741" i="18"/>
  <c r="J3741" i="18"/>
  <c r="C3741" i="18"/>
  <c r="K3741" i="18"/>
  <c r="D3741" i="18"/>
  <c r="L3741" i="18"/>
  <c r="E3741" i="18"/>
  <c r="M3741" i="18"/>
  <c r="F3741" i="18"/>
  <c r="H3741" i="18"/>
  <c r="G3741" i="18"/>
  <c r="E5262" i="18"/>
  <c r="M5262" i="18"/>
  <c r="F5262" i="18"/>
  <c r="G5262" i="18"/>
  <c r="H5262" i="18"/>
  <c r="I5262" i="18"/>
  <c r="J5262" i="18"/>
  <c r="C5262" i="18"/>
  <c r="K5262" i="18"/>
  <c r="D5262" i="18"/>
  <c r="L5262" i="18"/>
  <c r="G4536" i="18"/>
  <c r="H4536" i="18"/>
  <c r="I4536" i="18"/>
  <c r="J4536" i="18"/>
  <c r="C4536" i="18"/>
  <c r="K4536" i="18"/>
  <c r="D4536" i="18"/>
  <c r="L4536" i="18"/>
  <c r="F4536" i="18"/>
  <c r="M4536" i="18"/>
  <c r="E4536" i="18"/>
  <c r="D1083" i="18"/>
  <c r="L1083" i="18"/>
  <c r="E1083" i="18"/>
  <c r="M1083" i="18"/>
  <c r="F1083" i="18"/>
  <c r="G1083" i="18"/>
  <c r="H1083" i="18"/>
  <c r="C1083" i="18"/>
  <c r="I1083" i="18"/>
  <c r="J1083" i="18"/>
  <c r="K1083" i="18"/>
  <c r="C4625" i="18"/>
  <c r="K4625" i="18"/>
  <c r="D4625" i="18"/>
  <c r="L4625" i="18"/>
  <c r="E4625" i="18"/>
  <c r="M4625" i="18"/>
  <c r="F4625" i="18"/>
  <c r="G4625" i="18"/>
  <c r="I4625" i="18"/>
  <c r="H4625" i="18"/>
  <c r="J4625" i="18"/>
  <c r="I1559" i="18"/>
  <c r="J1559" i="18"/>
  <c r="C1559" i="18"/>
  <c r="K1559" i="18"/>
  <c r="D1559" i="18"/>
  <c r="L1559" i="18"/>
  <c r="E1559" i="18"/>
  <c r="M1559" i="18"/>
  <c r="F1559" i="18"/>
  <c r="G1559" i="18"/>
  <c r="H1559" i="18"/>
  <c r="E3181" i="18"/>
  <c r="M3181" i="18"/>
  <c r="F3181" i="18"/>
  <c r="G3181" i="18"/>
  <c r="H3181" i="18"/>
  <c r="I3181" i="18"/>
  <c r="J3181" i="18"/>
  <c r="C3181" i="18"/>
  <c r="K3181" i="18"/>
  <c r="D3181" i="18"/>
  <c r="L3181" i="18"/>
  <c r="I208" i="18"/>
  <c r="J208" i="18"/>
  <c r="E208" i="18"/>
  <c r="M208" i="18"/>
  <c r="L208" i="18"/>
  <c r="D208" i="18"/>
  <c r="F208" i="18"/>
  <c r="G208" i="18"/>
  <c r="H208" i="18"/>
  <c r="K208" i="18"/>
  <c r="C208" i="18"/>
  <c r="C5896" i="18"/>
  <c r="K5896" i="18"/>
  <c r="D5896" i="18"/>
  <c r="L5896" i="18"/>
  <c r="E5896" i="18"/>
  <c r="M5896" i="18"/>
  <c r="F5896" i="18"/>
  <c r="G5896" i="18"/>
  <c r="H5896" i="18"/>
  <c r="I5896" i="18"/>
  <c r="J5896" i="18"/>
  <c r="D80" i="18"/>
  <c r="L80" i="18"/>
  <c r="E80" i="18"/>
  <c r="M80" i="18"/>
  <c r="H80" i="18"/>
  <c r="C80" i="18"/>
  <c r="F80" i="18"/>
  <c r="J80" i="18"/>
  <c r="G80" i="18"/>
  <c r="I80" i="18"/>
  <c r="K80" i="18"/>
  <c r="D3218" i="18"/>
  <c r="L3218" i="18"/>
  <c r="E3218" i="18"/>
  <c r="M3218" i="18"/>
  <c r="F3218" i="18"/>
  <c r="G3218" i="18"/>
  <c r="H3218" i="18"/>
  <c r="I3218" i="18"/>
  <c r="J3218" i="18"/>
  <c r="C3218" i="18"/>
  <c r="K3218" i="18"/>
  <c r="J1749" i="18"/>
  <c r="C1749" i="18"/>
  <c r="K1749" i="18"/>
  <c r="D1749" i="18"/>
  <c r="L1749" i="18"/>
  <c r="E1749" i="18"/>
  <c r="M1749" i="18"/>
  <c r="F1749" i="18"/>
  <c r="G1749" i="18"/>
  <c r="H1749" i="18"/>
  <c r="I1749" i="18"/>
  <c r="H5072" i="18"/>
  <c r="I5072" i="18"/>
  <c r="J5072" i="18"/>
  <c r="C5072" i="18"/>
  <c r="K5072" i="18"/>
  <c r="D5072" i="18"/>
  <c r="L5072" i="18"/>
  <c r="E5072" i="18"/>
  <c r="M5072" i="18"/>
  <c r="F5072" i="18"/>
  <c r="G5072" i="18"/>
  <c r="I4430" i="18"/>
  <c r="J4430" i="18"/>
  <c r="C4430" i="18"/>
  <c r="K4430" i="18"/>
  <c r="D4430" i="18"/>
  <c r="L4430" i="18"/>
  <c r="E4430" i="18"/>
  <c r="M4430" i="18"/>
  <c r="F4430" i="18"/>
  <c r="H4430" i="18"/>
  <c r="G4430" i="18"/>
  <c r="J136" i="18"/>
  <c r="C136" i="18"/>
  <c r="K136" i="18"/>
  <c r="F136" i="18"/>
  <c r="M136" i="18"/>
  <c r="D136" i="18"/>
  <c r="E136" i="18"/>
  <c r="G136" i="18"/>
  <c r="I136" i="18"/>
  <c r="H136" i="18"/>
  <c r="L136" i="18"/>
  <c r="H2095" i="18"/>
  <c r="I2095" i="18"/>
  <c r="J2095" i="18"/>
  <c r="C2095" i="18"/>
  <c r="K2095" i="18"/>
  <c r="D2095" i="18"/>
  <c r="L2095" i="18"/>
  <c r="E2095" i="18"/>
  <c r="M2095" i="18"/>
  <c r="F2095" i="18"/>
  <c r="G2095" i="18"/>
  <c r="J1482" i="18"/>
  <c r="C1482" i="18"/>
  <c r="K1482" i="18"/>
  <c r="D1482" i="18"/>
  <c r="L1482" i="18"/>
  <c r="E1482" i="18"/>
  <c r="M1482" i="18"/>
  <c r="F1482" i="18"/>
  <c r="G1482" i="18"/>
  <c r="H1482" i="18"/>
  <c r="I1482" i="18"/>
  <c r="H2262" i="18"/>
  <c r="I2262" i="18"/>
  <c r="J2262" i="18"/>
  <c r="C2262" i="18"/>
  <c r="K2262" i="18"/>
  <c r="D2262" i="18"/>
  <c r="L2262" i="18"/>
  <c r="E2262" i="18"/>
  <c r="M2262" i="18"/>
  <c r="F2262" i="18"/>
  <c r="G2262" i="18"/>
  <c r="E5606" i="18"/>
  <c r="M5606" i="18"/>
  <c r="F5606" i="18"/>
  <c r="G5606" i="18"/>
  <c r="H5606" i="18"/>
  <c r="I5606" i="18"/>
  <c r="J5606" i="18"/>
  <c r="C5606" i="18"/>
  <c r="K5606" i="18"/>
  <c r="D5606" i="18"/>
  <c r="L5606" i="18"/>
  <c r="C3414" i="18"/>
  <c r="K3414" i="18"/>
  <c r="D3414" i="18"/>
  <c r="L3414" i="18"/>
  <c r="E3414" i="18"/>
  <c r="M3414" i="18"/>
  <c r="F3414" i="18"/>
  <c r="G3414" i="18"/>
  <c r="H3414" i="18"/>
  <c r="I3414" i="18"/>
  <c r="J3414" i="18"/>
  <c r="D5739" i="18"/>
  <c r="L5739" i="18"/>
  <c r="E5739" i="18"/>
  <c r="M5739" i="18"/>
  <c r="F5739" i="18"/>
  <c r="G5739" i="18"/>
  <c r="H5739" i="18"/>
  <c r="I5739" i="18"/>
  <c r="J5739" i="18"/>
  <c r="C5739" i="18"/>
  <c r="K5739" i="18"/>
  <c r="I3861" i="18"/>
  <c r="J3861" i="18"/>
  <c r="C3861" i="18"/>
  <c r="K3861" i="18"/>
  <c r="D3861" i="18"/>
  <c r="L3861" i="18"/>
  <c r="E3861" i="18"/>
  <c r="M3861" i="18"/>
  <c r="F3861" i="18"/>
  <c r="H3861" i="18"/>
  <c r="G3861" i="18"/>
  <c r="F4269" i="18"/>
  <c r="G4269" i="18"/>
  <c r="H4269" i="18"/>
  <c r="I4269" i="18"/>
  <c r="J4269" i="18"/>
  <c r="C4269" i="18"/>
  <c r="K4269" i="18"/>
  <c r="E4269" i="18"/>
  <c r="M4269" i="18"/>
  <c r="D4269" i="18"/>
  <c r="L4269" i="18"/>
  <c r="D928" i="18"/>
  <c r="L928" i="18"/>
  <c r="G928" i="18"/>
  <c r="H928" i="18"/>
  <c r="I928" i="18"/>
  <c r="C928" i="18"/>
  <c r="K928" i="18"/>
  <c r="E928" i="18"/>
  <c r="F928" i="18"/>
  <c r="J928" i="18"/>
  <c r="M928" i="18"/>
  <c r="E5542" i="18"/>
  <c r="M5542" i="18"/>
  <c r="F5542" i="18"/>
  <c r="G5542" i="18"/>
  <c r="H5542" i="18"/>
  <c r="I5542" i="18"/>
  <c r="J5542" i="18"/>
  <c r="C5542" i="18"/>
  <c r="K5542" i="18"/>
  <c r="D5542" i="18"/>
  <c r="L5542" i="18"/>
  <c r="E5318" i="18"/>
  <c r="M5318" i="18"/>
  <c r="F5318" i="18"/>
  <c r="G5318" i="18"/>
  <c r="H5318" i="18"/>
  <c r="I5318" i="18"/>
  <c r="J5318" i="18"/>
  <c r="C5318" i="18"/>
  <c r="K5318" i="18"/>
  <c r="L5318" i="18"/>
  <c r="D5318" i="18"/>
  <c r="F6030" i="18"/>
  <c r="G6030" i="18"/>
  <c r="H6030" i="18"/>
  <c r="I6030" i="18"/>
  <c r="J6030" i="18"/>
  <c r="C6030" i="18"/>
  <c r="K6030" i="18"/>
  <c r="E6030" i="18"/>
  <c r="M6030" i="18"/>
  <c r="D6030" i="18"/>
  <c r="L6030" i="18"/>
  <c r="C5520" i="18"/>
  <c r="K5520" i="18"/>
  <c r="D5520" i="18"/>
  <c r="L5520" i="18"/>
  <c r="E5520" i="18"/>
  <c r="M5520" i="18"/>
  <c r="F5520" i="18"/>
  <c r="G5520" i="18"/>
  <c r="H5520" i="18"/>
  <c r="I5520" i="18"/>
  <c r="J5520" i="18"/>
  <c r="D4972" i="18"/>
  <c r="L4972" i="18"/>
  <c r="E4972" i="18"/>
  <c r="M4972" i="18"/>
  <c r="F4972" i="18"/>
  <c r="G4972" i="18"/>
  <c r="H4972" i="18"/>
  <c r="I4972" i="18"/>
  <c r="J4972" i="18"/>
  <c r="C4972" i="18"/>
  <c r="K4972" i="18"/>
  <c r="G808" i="18"/>
  <c r="C808" i="18"/>
  <c r="J808" i="18"/>
  <c r="D808" i="18"/>
  <c r="M808" i="18"/>
  <c r="E808" i="18"/>
  <c r="F808" i="18"/>
  <c r="I808" i="18"/>
  <c r="H808" i="18"/>
  <c r="K808" i="18"/>
  <c r="L808" i="18"/>
  <c r="G3546" i="18"/>
  <c r="H3546" i="18"/>
  <c r="I3546" i="18"/>
  <c r="J3546" i="18"/>
  <c r="C3546" i="18"/>
  <c r="K3546" i="18"/>
  <c r="D3546" i="18"/>
  <c r="L3546" i="18"/>
  <c r="E3546" i="18"/>
  <c r="M3546" i="18"/>
  <c r="F3546" i="18"/>
  <c r="G4296" i="18"/>
  <c r="H4296" i="18"/>
  <c r="I4296" i="18"/>
  <c r="J4296" i="18"/>
  <c r="C4296" i="18"/>
  <c r="K4296" i="18"/>
  <c r="D4296" i="18"/>
  <c r="L4296" i="18"/>
  <c r="F4296" i="18"/>
  <c r="E4296" i="18"/>
  <c r="M4296" i="18"/>
  <c r="I3600" i="18"/>
  <c r="J3600" i="18"/>
  <c r="C3600" i="18"/>
  <c r="K3600" i="18"/>
  <c r="D3600" i="18"/>
  <c r="L3600" i="18"/>
  <c r="E3600" i="18"/>
  <c r="M3600" i="18"/>
  <c r="F3600" i="18"/>
  <c r="G3600" i="18"/>
  <c r="H3600" i="18"/>
  <c r="D2298" i="18"/>
  <c r="L2298" i="18"/>
  <c r="E2298" i="18"/>
  <c r="M2298" i="18"/>
  <c r="F2298" i="18"/>
  <c r="G2298" i="18"/>
  <c r="H2298" i="18"/>
  <c r="I2298" i="18"/>
  <c r="J2298" i="18"/>
  <c r="C2298" i="18"/>
  <c r="K2298" i="18"/>
  <c r="C2160" i="18"/>
  <c r="K2160" i="18"/>
  <c r="D2160" i="18"/>
  <c r="L2160" i="18"/>
  <c r="E2160" i="18"/>
  <c r="M2160" i="18"/>
  <c r="F2160" i="18"/>
  <c r="G2160" i="18"/>
  <c r="H2160" i="18"/>
  <c r="I2160" i="18"/>
  <c r="J2160" i="18"/>
  <c r="J4742" i="18"/>
  <c r="C4742" i="18"/>
  <c r="K4742" i="18"/>
  <c r="D4742" i="18"/>
  <c r="L4742" i="18"/>
  <c r="E4742" i="18"/>
  <c r="M4742" i="18"/>
  <c r="F4742" i="18"/>
  <c r="H4742" i="18"/>
  <c r="G4742" i="18"/>
  <c r="I4742" i="18"/>
  <c r="J2372" i="18"/>
  <c r="C2372" i="18"/>
  <c r="K2372" i="18"/>
  <c r="D2372" i="18"/>
  <c r="L2372" i="18"/>
  <c r="E2372" i="18"/>
  <c r="M2372" i="18"/>
  <c r="F2372" i="18"/>
  <c r="G2372" i="18"/>
  <c r="H2372" i="18"/>
  <c r="I2372" i="18"/>
  <c r="G5484" i="18"/>
  <c r="H5484" i="18"/>
  <c r="I5484" i="18"/>
  <c r="J5484" i="18"/>
  <c r="C5484" i="18"/>
  <c r="K5484" i="18"/>
  <c r="D5484" i="18"/>
  <c r="L5484" i="18"/>
  <c r="E5484" i="18"/>
  <c r="M5484" i="18"/>
  <c r="F5484" i="18"/>
  <c r="H1227" i="18"/>
  <c r="J1227" i="18"/>
  <c r="C1227" i="18"/>
  <c r="K1227" i="18"/>
  <c r="D1227" i="18"/>
  <c r="L1227" i="18"/>
  <c r="E1227" i="18"/>
  <c r="M1227" i="18"/>
  <c r="F1227" i="18"/>
  <c r="G1227" i="18"/>
  <c r="I1227" i="18"/>
  <c r="C280" i="18"/>
  <c r="K280" i="18"/>
  <c r="E280" i="18"/>
  <c r="M280" i="18"/>
  <c r="F280" i="18"/>
  <c r="G280" i="18"/>
  <c r="I280" i="18"/>
  <c r="J280" i="18"/>
  <c r="L280" i="18"/>
  <c r="D280" i="18"/>
  <c r="H280" i="18"/>
  <c r="E1878" i="18"/>
  <c r="M1878" i="18"/>
  <c r="F1878" i="18"/>
  <c r="G1878" i="18"/>
  <c r="H1878" i="18"/>
  <c r="I1878" i="18"/>
  <c r="J1878" i="18"/>
  <c r="C1878" i="18"/>
  <c r="K1878" i="18"/>
  <c r="D1878" i="18"/>
  <c r="L1878" i="18"/>
  <c r="I216" i="18"/>
  <c r="J216" i="18"/>
  <c r="E216" i="18"/>
  <c r="M216" i="18"/>
  <c r="K216" i="18"/>
  <c r="C216" i="18"/>
  <c r="D216" i="18"/>
  <c r="F216" i="18"/>
  <c r="L216" i="18"/>
  <c r="G216" i="18"/>
  <c r="H216" i="18"/>
  <c r="C624" i="18"/>
  <c r="K624" i="18"/>
  <c r="D624" i="18"/>
  <c r="L624" i="18"/>
  <c r="G624" i="18"/>
  <c r="F624" i="18"/>
  <c r="I624" i="18"/>
  <c r="J624" i="18"/>
  <c r="M624" i="18"/>
  <c r="E624" i="18"/>
  <c r="H624" i="18"/>
  <c r="H4608" i="18"/>
  <c r="I4608" i="18"/>
  <c r="J4608" i="18"/>
  <c r="C4608" i="18"/>
  <c r="K4608" i="18"/>
  <c r="D4608" i="18"/>
  <c r="L4608" i="18"/>
  <c r="F4608" i="18"/>
  <c r="E4608" i="18"/>
  <c r="G4608" i="18"/>
  <c r="M4608" i="18"/>
  <c r="E2150" i="18"/>
  <c r="M2150" i="18"/>
  <c r="F2150" i="18"/>
  <c r="G2150" i="18"/>
  <c r="H2150" i="18"/>
  <c r="I2150" i="18"/>
  <c r="J2150" i="18"/>
  <c r="C2150" i="18"/>
  <c r="K2150" i="18"/>
  <c r="D2150" i="18"/>
  <c r="L2150" i="18"/>
  <c r="F307" i="18"/>
  <c r="G307" i="18"/>
  <c r="J307" i="18"/>
  <c r="H307" i="18"/>
  <c r="I307" i="18"/>
  <c r="K307" i="18"/>
  <c r="L307" i="18"/>
  <c r="M307" i="18"/>
  <c r="C307" i="18"/>
  <c r="D307" i="18"/>
  <c r="E307" i="18"/>
  <c r="C4212" i="18"/>
  <c r="K4212" i="18"/>
  <c r="D4212" i="18"/>
  <c r="L4212" i="18"/>
  <c r="E4212" i="18"/>
  <c r="M4212" i="18"/>
  <c r="F4212" i="18"/>
  <c r="G4212" i="18"/>
  <c r="H4212" i="18"/>
  <c r="J4212" i="18"/>
  <c r="I4212" i="18"/>
  <c r="C3087" i="18"/>
  <c r="K3087" i="18"/>
  <c r="D3087" i="18"/>
  <c r="L3087" i="18"/>
  <c r="E3087" i="18"/>
  <c r="M3087" i="18"/>
  <c r="F3087" i="18"/>
  <c r="G3087" i="18"/>
  <c r="H3087" i="18"/>
  <c r="I3087" i="18"/>
  <c r="J3087" i="18"/>
  <c r="H4640" i="18"/>
  <c r="I4640" i="18"/>
  <c r="J4640" i="18"/>
  <c r="C4640" i="18"/>
  <c r="K4640" i="18"/>
  <c r="D4640" i="18"/>
  <c r="L4640" i="18"/>
  <c r="F4640" i="18"/>
  <c r="E4640" i="18"/>
  <c r="G4640" i="18"/>
  <c r="M4640" i="18"/>
  <c r="E352" i="18"/>
  <c r="M352" i="18"/>
  <c r="F352" i="18"/>
  <c r="I352" i="18"/>
  <c r="C352" i="18"/>
  <c r="H352" i="18"/>
  <c r="J352" i="18"/>
  <c r="D352" i="18"/>
  <c r="G352" i="18"/>
  <c r="K352" i="18"/>
  <c r="L352" i="18"/>
  <c r="F1277" i="18"/>
  <c r="H1277" i="18"/>
  <c r="I1277" i="18"/>
  <c r="J1277" i="18"/>
  <c r="E1277" i="18"/>
  <c r="G1277" i="18"/>
  <c r="K1277" i="18"/>
  <c r="L1277" i="18"/>
  <c r="M1277" i="18"/>
  <c r="D1277" i="18"/>
  <c r="C1277" i="18"/>
  <c r="J4982" i="18"/>
  <c r="C4982" i="18"/>
  <c r="K4982" i="18"/>
  <c r="D4982" i="18"/>
  <c r="L4982" i="18"/>
  <c r="E4982" i="18"/>
  <c r="M4982" i="18"/>
  <c r="F4982" i="18"/>
  <c r="G4982" i="18"/>
  <c r="H4982" i="18"/>
  <c r="I4982" i="18"/>
  <c r="C3095" i="18"/>
  <c r="K3095" i="18"/>
  <c r="D3095" i="18"/>
  <c r="L3095" i="18"/>
  <c r="E3095" i="18"/>
  <c r="M3095" i="18"/>
  <c r="F3095" i="18"/>
  <c r="G3095" i="18"/>
  <c r="H3095" i="18"/>
  <c r="I3095" i="18"/>
  <c r="J3095" i="18"/>
  <c r="J3299" i="18"/>
  <c r="C3299" i="18"/>
  <c r="K3299" i="18"/>
  <c r="D3299" i="18"/>
  <c r="L3299" i="18"/>
  <c r="E3299" i="18"/>
  <c r="M3299" i="18"/>
  <c r="F3299" i="18"/>
  <c r="G3299" i="18"/>
  <c r="H3299" i="18"/>
  <c r="I3299" i="18"/>
  <c r="I2409" i="18"/>
  <c r="J2409" i="18"/>
  <c r="C2409" i="18"/>
  <c r="K2409" i="18"/>
  <c r="D2409" i="18"/>
  <c r="L2409" i="18"/>
  <c r="E2409" i="18"/>
  <c r="M2409" i="18"/>
  <c r="F2409" i="18"/>
  <c r="G2409" i="18"/>
  <c r="H2409" i="18"/>
  <c r="E2541" i="18"/>
  <c r="M2541" i="18"/>
  <c r="F2541" i="18"/>
  <c r="G2541" i="18"/>
  <c r="H2541" i="18"/>
  <c r="I2541" i="18"/>
  <c r="J2541" i="18"/>
  <c r="C2541" i="18"/>
  <c r="K2541" i="18"/>
  <c r="D2541" i="18"/>
  <c r="L2541" i="18"/>
  <c r="J3323" i="18"/>
  <c r="C3323" i="18"/>
  <c r="K3323" i="18"/>
  <c r="D3323" i="18"/>
  <c r="L3323" i="18"/>
  <c r="E3323" i="18"/>
  <c r="M3323" i="18"/>
  <c r="F3323" i="18"/>
  <c r="G3323" i="18"/>
  <c r="H3323" i="18"/>
  <c r="I3323" i="18"/>
  <c r="E1638" i="18"/>
  <c r="M1638" i="18"/>
  <c r="F1638" i="18"/>
  <c r="G1638" i="18"/>
  <c r="H1638" i="18"/>
  <c r="I1638" i="18"/>
  <c r="J1638" i="18"/>
  <c r="C1638" i="18"/>
  <c r="K1638" i="18"/>
  <c r="D1638" i="18"/>
  <c r="L1638" i="18"/>
  <c r="J549" i="18"/>
  <c r="C549" i="18"/>
  <c r="K549" i="18"/>
  <c r="F549" i="18"/>
  <c r="H549" i="18"/>
  <c r="L549" i="18"/>
  <c r="M549" i="18"/>
  <c r="E549" i="18"/>
  <c r="I549" i="18"/>
  <c r="D549" i="18"/>
  <c r="G549" i="18"/>
  <c r="C5033" i="18"/>
  <c r="K5033" i="18"/>
  <c r="D5033" i="18"/>
  <c r="L5033" i="18"/>
  <c r="E5033" i="18"/>
  <c r="M5033" i="18"/>
  <c r="F5033" i="18"/>
  <c r="G5033" i="18"/>
  <c r="H5033" i="18"/>
  <c r="I5033" i="18"/>
  <c r="J5033" i="18"/>
  <c r="I3733" i="18"/>
  <c r="J3733" i="18"/>
  <c r="C3733" i="18"/>
  <c r="K3733" i="18"/>
  <c r="D3733" i="18"/>
  <c r="L3733" i="18"/>
  <c r="E3733" i="18"/>
  <c r="M3733" i="18"/>
  <c r="F3733" i="18"/>
  <c r="H3733" i="18"/>
  <c r="G3733" i="18"/>
  <c r="E2221" i="18"/>
  <c r="M2221" i="18"/>
  <c r="F2221" i="18"/>
  <c r="G2221" i="18"/>
  <c r="H2221" i="18"/>
  <c r="I2221" i="18"/>
  <c r="J2221" i="18"/>
  <c r="C2221" i="18"/>
  <c r="K2221" i="18"/>
  <c r="D2221" i="18"/>
  <c r="L2221" i="18"/>
  <c r="D5976" i="18"/>
  <c r="L5976" i="18"/>
  <c r="E5976" i="18"/>
  <c r="M5976" i="18"/>
  <c r="F5976" i="18"/>
  <c r="G5976" i="18"/>
  <c r="H5976" i="18"/>
  <c r="I5976" i="18"/>
  <c r="C5976" i="18"/>
  <c r="K5976" i="18"/>
  <c r="J5976" i="18"/>
  <c r="F3056" i="18"/>
  <c r="G3056" i="18"/>
  <c r="H3056" i="18"/>
  <c r="I3056" i="18"/>
  <c r="J3056" i="18"/>
  <c r="C3056" i="18"/>
  <c r="K3056" i="18"/>
  <c r="D3056" i="18"/>
  <c r="L3056" i="18"/>
  <c r="E3056" i="18"/>
  <c r="M3056" i="18"/>
  <c r="F4573" i="18"/>
  <c r="G4573" i="18"/>
  <c r="H4573" i="18"/>
  <c r="I4573" i="18"/>
  <c r="J4573" i="18"/>
  <c r="C4573" i="18"/>
  <c r="K4573" i="18"/>
  <c r="E4573" i="18"/>
  <c r="M4573" i="18"/>
  <c r="D4573" i="18"/>
  <c r="L4573" i="18"/>
  <c r="D2155" i="18"/>
  <c r="L2155" i="18"/>
  <c r="E2155" i="18"/>
  <c r="M2155" i="18"/>
  <c r="F2155" i="18"/>
  <c r="G2155" i="18"/>
  <c r="H2155" i="18"/>
  <c r="I2155" i="18"/>
  <c r="J2155" i="18"/>
  <c r="C2155" i="18"/>
  <c r="K2155" i="18"/>
  <c r="J5341" i="18"/>
  <c r="C5341" i="18"/>
  <c r="K5341" i="18"/>
  <c r="D5341" i="18"/>
  <c r="L5341" i="18"/>
  <c r="E5341" i="18"/>
  <c r="M5341" i="18"/>
  <c r="F5341" i="18"/>
  <c r="G5341" i="18"/>
  <c r="H5341" i="18"/>
  <c r="I5341" i="18"/>
  <c r="G4152" i="18"/>
  <c r="H4152" i="18"/>
  <c r="I4152" i="18"/>
  <c r="J4152" i="18"/>
  <c r="C4152" i="18"/>
  <c r="K4152" i="18"/>
  <c r="D4152" i="18"/>
  <c r="L4152" i="18"/>
  <c r="F4152" i="18"/>
  <c r="M4152" i="18"/>
  <c r="E4152" i="18"/>
  <c r="E5710" i="18"/>
  <c r="M5710" i="18"/>
  <c r="F5710" i="18"/>
  <c r="G5710" i="18"/>
  <c r="H5710" i="18"/>
  <c r="I5710" i="18"/>
  <c r="J5710" i="18"/>
  <c r="C5710" i="18"/>
  <c r="K5710" i="18"/>
  <c r="D5710" i="18"/>
  <c r="L5710" i="18"/>
  <c r="J2029" i="18"/>
  <c r="C2029" i="18"/>
  <c r="K2029" i="18"/>
  <c r="D2029" i="18"/>
  <c r="L2029" i="18"/>
  <c r="E2029" i="18"/>
  <c r="M2029" i="18"/>
  <c r="F2029" i="18"/>
  <c r="G2029" i="18"/>
  <c r="H2029" i="18"/>
  <c r="I2029" i="18"/>
  <c r="I5178" i="18"/>
  <c r="J5178" i="18"/>
  <c r="C5178" i="18"/>
  <c r="K5178" i="18"/>
  <c r="D5178" i="18"/>
  <c r="L5178" i="18"/>
  <c r="E5178" i="18"/>
  <c r="M5178" i="18"/>
  <c r="F5178" i="18"/>
  <c r="G5178" i="18"/>
  <c r="H5178" i="18"/>
  <c r="C5680" i="18"/>
  <c r="K5680" i="18"/>
  <c r="D5680" i="18"/>
  <c r="L5680" i="18"/>
  <c r="E5680" i="18"/>
  <c r="M5680" i="18"/>
  <c r="F5680" i="18"/>
  <c r="G5680" i="18"/>
  <c r="H5680" i="18"/>
  <c r="I5680" i="18"/>
  <c r="J5680" i="18"/>
  <c r="E6011" i="18"/>
  <c r="M6011" i="18"/>
  <c r="F6011" i="18"/>
  <c r="G6011" i="18"/>
  <c r="H6011" i="18"/>
  <c r="I6011" i="18"/>
  <c r="J6011" i="18"/>
  <c r="D6011" i="18"/>
  <c r="L6011" i="18"/>
  <c r="C6011" i="18"/>
  <c r="K6011" i="18"/>
  <c r="H4171" i="18"/>
  <c r="I4171" i="18"/>
  <c r="J4171" i="18"/>
  <c r="C4171" i="18"/>
  <c r="K4171" i="18"/>
  <c r="D4171" i="18"/>
  <c r="L4171" i="18"/>
  <c r="E4171" i="18"/>
  <c r="M4171" i="18"/>
  <c r="G4171" i="18"/>
  <c r="F4171" i="18"/>
  <c r="G3610" i="18"/>
  <c r="H3610" i="18"/>
  <c r="I3610" i="18"/>
  <c r="J3610" i="18"/>
  <c r="C3610" i="18"/>
  <c r="K3610" i="18"/>
  <c r="D3610" i="18"/>
  <c r="L3610" i="18"/>
  <c r="E3610" i="18"/>
  <c r="F3610" i="18"/>
  <c r="M3610" i="18"/>
  <c r="E982" i="18"/>
  <c r="M982" i="18"/>
  <c r="F982" i="18"/>
  <c r="G982" i="18"/>
  <c r="H982" i="18"/>
  <c r="I982" i="18"/>
  <c r="J982" i="18"/>
  <c r="C982" i="18"/>
  <c r="K982" i="18"/>
  <c r="L982" i="18"/>
  <c r="D982" i="18"/>
  <c r="D5156" i="18"/>
  <c r="L5156" i="18"/>
  <c r="E5156" i="18"/>
  <c r="M5156" i="18"/>
  <c r="F5156" i="18"/>
  <c r="G5156" i="18"/>
  <c r="H5156" i="18"/>
  <c r="I5156" i="18"/>
  <c r="C5156" i="18"/>
  <c r="J5156" i="18"/>
  <c r="K5156" i="18"/>
  <c r="D2766" i="18"/>
  <c r="L2766" i="18"/>
  <c r="E2766" i="18"/>
  <c r="M2766" i="18"/>
  <c r="F2766" i="18"/>
  <c r="G2766" i="18"/>
  <c r="H2766" i="18"/>
  <c r="I2766" i="18"/>
  <c r="J2766" i="18"/>
  <c r="C2766" i="18"/>
  <c r="K2766" i="18"/>
  <c r="I3624" i="18"/>
  <c r="J3624" i="18"/>
  <c r="C3624" i="18"/>
  <c r="K3624" i="18"/>
  <c r="D3624" i="18"/>
  <c r="L3624" i="18"/>
  <c r="E3624" i="18"/>
  <c r="M3624" i="18"/>
  <c r="F3624" i="18"/>
  <c r="G3624" i="18"/>
  <c r="H3624" i="18"/>
  <c r="J55" i="18"/>
  <c r="C55" i="18"/>
  <c r="K55" i="18"/>
  <c r="F55" i="18"/>
  <c r="I55" i="18"/>
  <c r="L55" i="18"/>
  <c r="D55" i="18"/>
  <c r="M55" i="18"/>
  <c r="E55" i="18"/>
  <c r="G55" i="18"/>
  <c r="H55" i="18"/>
  <c r="E3221" i="18"/>
  <c r="M3221" i="18"/>
  <c r="F3221" i="18"/>
  <c r="G3221" i="18"/>
  <c r="H3221" i="18"/>
  <c r="I3221" i="18"/>
  <c r="J3221" i="18"/>
  <c r="C3221" i="18"/>
  <c r="K3221" i="18"/>
  <c r="D3221" i="18"/>
  <c r="L3221" i="18"/>
  <c r="I388" i="18"/>
  <c r="J388" i="18"/>
  <c r="E388" i="18"/>
  <c r="M388" i="18"/>
  <c r="G388" i="18"/>
  <c r="H388" i="18"/>
  <c r="C388" i="18"/>
  <c r="D388" i="18"/>
  <c r="L388" i="18"/>
  <c r="F388" i="18"/>
  <c r="K388" i="18"/>
  <c r="C2016" i="18"/>
  <c r="K2016" i="18"/>
  <c r="D2016" i="18"/>
  <c r="L2016" i="18"/>
  <c r="E2016" i="18"/>
  <c r="M2016" i="18"/>
  <c r="F2016" i="18"/>
  <c r="G2016" i="18"/>
  <c r="H2016" i="18"/>
  <c r="I2016" i="18"/>
  <c r="J2016" i="18"/>
  <c r="F5122" i="18"/>
  <c r="G5122" i="18"/>
  <c r="H5122" i="18"/>
  <c r="I5122" i="18"/>
  <c r="J5122" i="18"/>
  <c r="C5122" i="18"/>
  <c r="K5122" i="18"/>
  <c r="L5122" i="18"/>
  <c r="M5122" i="18"/>
  <c r="D5122" i="18"/>
  <c r="E5122" i="18"/>
  <c r="E4490" i="18"/>
  <c r="M4490" i="18"/>
  <c r="F4490" i="18"/>
  <c r="G4490" i="18"/>
  <c r="H4490" i="18"/>
  <c r="I4490" i="18"/>
  <c r="J4490" i="18"/>
  <c r="D4490" i="18"/>
  <c r="L4490" i="18"/>
  <c r="C4490" i="18"/>
  <c r="K4490" i="18"/>
  <c r="E2142" i="18"/>
  <c r="M2142" i="18"/>
  <c r="F2142" i="18"/>
  <c r="G2142" i="18"/>
  <c r="H2142" i="18"/>
  <c r="I2142" i="18"/>
  <c r="J2142" i="18"/>
  <c r="C2142" i="18"/>
  <c r="K2142" i="18"/>
  <c r="L2142" i="18"/>
  <c r="D2142" i="18"/>
  <c r="G1884" i="18"/>
  <c r="H1884" i="18"/>
  <c r="I1884" i="18"/>
  <c r="J1884" i="18"/>
  <c r="C1884" i="18"/>
  <c r="K1884" i="18"/>
  <c r="D1884" i="18"/>
  <c r="L1884" i="18"/>
  <c r="E1884" i="18"/>
  <c r="M1884" i="18"/>
  <c r="F1884" i="18"/>
  <c r="I3933" i="18"/>
  <c r="J3933" i="18"/>
  <c r="C3933" i="18"/>
  <c r="K3933" i="18"/>
  <c r="D3933" i="18"/>
  <c r="L3933" i="18"/>
  <c r="E3933" i="18"/>
  <c r="M3933" i="18"/>
  <c r="F3933" i="18"/>
  <c r="H3933" i="18"/>
  <c r="G3933" i="18"/>
  <c r="H1775" i="18"/>
  <c r="I1775" i="18"/>
  <c r="J1775" i="18"/>
  <c r="C1775" i="18"/>
  <c r="K1775" i="18"/>
  <c r="E1775" i="18"/>
  <c r="M1775" i="18"/>
  <c r="F1775" i="18"/>
  <c r="D1775" i="18"/>
  <c r="G1775" i="18"/>
  <c r="L1775" i="18"/>
  <c r="J219" i="18"/>
  <c r="C219" i="18"/>
  <c r="K219" i="18"/>
  <c r="F219" i="18"/>
  <c r="I219" i="18"/>
  <c r="G219" i="18"/>
  <c r="D219" i="18"/>
  <c r="E219" i="18"/>
  <c r="H219" i="18"/>
  <c r="M219" i="18"/>
  <c r="L219" i="18"/>
  <c r="F4389" i="18"/>
  <c r="G4389" i="18"/>
  <c r="H4389" i="18"/>
  <c r="I4389" i="18"/>
  <c r="J4389" i="18"/>
  <c r="C4389" i="18"/>
  <c r="K4389" i="18"/>
  <c r="E4389" i="18"/>
  <c r="M4389" i="18"/>
  <c r="D4389" i="18"/>
  <c r="L4389" i="18"/>
  <c r="F2612" i="18"/>
  <c r="G2612" i="18"/>
  <c r="H2612" i="18"/>
  <c r="I2612" i="18"/>
  <c r="J2612" i="18"/>
  <c r="C2612" i="18"/>
  <c r="K2612" i="18"/>
  <c r="D2612" i="18"/>
  <c r="L2612" i="18"/>
  <c r="E2612" i="18"/>
  <c r="M2612" i="18"/>
  <c r="H1639" i="18"/>
  <c r="I1639" i="18"/>
  <c r="J1639" i="18"/>
  <c r="C1639" i="18"/>
  <c r="K1639" i="18"/>
  <c r="D1639" i="18"/>
  <c r="L1639" i="18"/>
  <c r="E1639" i="18"/>
  <c r="M1639" i="18"/>
  <c r="F1639" i="18"/>
  <c r="G1639" i="18"/>
  <c r="H3341" i="18"/>
  <c r="I3341" i="18"/>
  <c r="J3341" i="18"/>
  <c r="C3341" i="18"/>
  <c r="K3341" i="18"/>
  <c r="D3341" i="18"/>
  <c r="L3341" i="18"/>
  <c r="E3341" i="18"/>
  <c r="M3341" i="18"/>
  <c r="F3341" i="18"/>
  <c r="G3341" i="18"/>
  <c r="D3050" i="18"/>
  <c r="L3050" i="18"/>
  <c r="E3050" i="18"/>
  <c r="M3050" i="18"/>
  <c r="F3050" i="18"/>
  <c r="G3050" i="18"/>
  <c r="H3050" i="18"/>
  <c r="I3050" i="18"/>
  <c r="J3050" i="18"/>
  <c r="C3050" i="18"/>
  <c r="K3050" i="18"/>
  <c r="D2854" i="18"/>
  <c r="L2854" i="18"/>
  <c r="E2854" i="18"/>
  <c r="M2854" i="18"/>
  <c r="F2854" i="18"/>
  <c r="G2854" i="18"/>
  <c r="H2854" i="18"/>
  <c r="I2854" i="18"/>
  <c r="J2854" i="18"/>
  <c r="C2854" i="18"/>
  <c r="K2854" i="18"/>
  <c r="C3366" i="18"/>
  <c r="K3366" i="18"/>
  <c r="D3366" i="18"/>
  <c r="L3366" i="18"/>
  <c r="E3366" i="18"/>
  <c r="M3366" i="18"/>
  <c r="F3366" i="18"/>
  <c r="G3366" i="18"/>
  <c r="H3366" i="18"/>
  <c r="I3366" i="18"/>
  <c r="J3366" i="18"/>
  <c r="H3397" i="18"/>
  <c r="I3397" i="18"/>
  <c r="J3397" i="18"/>
  <c r="C3397" i="18"/>
  <c r="K3397" i="18"/>
  <c r="D3397" i="18"/>
  <c r="L3397" i="18"/>
  <c r="E3397" i="18"/>
  <c r="M3397" i="18"/>
  <c r="F3397" i="18"/>
  <c r="G3397" i="18"/>
  <c r="I5306" i="18"/>
  <c r="J5306" i="18"/>
  <c r="C5306" i="18"/>
  <c r="K5306" i="18"/>
  <c r="D5306" i="18"/>
  <c r="L5306" i="18"/>
  <c r="E5306" i="18"/>
  <c r="M5306" i="18"/>
  <c r="F5306" i="18"/>
  <c r="G5306" i="18"/>
  <c r="H5306" i="18"/>
  <c r="D5395" i="18"/>
  <c r="L5395" i="18"/>
  <c r="E5395" i="18"/>
  <c r="M5395" i="18"/>
  <c r="F5395" i="18"/>
  <c r="G5395" i="18"/>
  <c r="H5395" i="18"/>
  <c r="I5395" i="18"/>
  <c r="J5395" i="18"/>
  <c r="C5395" i="18"/>
  <c r="K5395" i="18"/>
  <c r="D5299" i="18"/>
  <c r="L5299" i="18"/>
  <c r="E5299" i="18"/>
  <c r="M5299" i="18"/>
  <c r="F5299" i="18"/>
  <c r="G5299" i="18"/>
  <c r="H5299" i="18"/>
  <c r="I5299" i="18"/>
  <c r="J5299" i="18"/>
  <c r="C5299" i="18"/>
  <c r="K5299" i="18"/>
  <c r="C2851" i="18"/>
  <c r="K2851" i="18"/>
  <c r="D2851" i="18"/>
  <c r="L2851" i="18"/>
  <c r="E2851" i="18"/>
  <c r="M2851" i="18"/>
  <c r="F2851" i="18"/>
  <c r="G2851" i="18"/>
  <c r="H2851" i="18"/>
  <c r="I2851" i="18"/>
  <c r="J2851" i="18"/>
  <c r="G1740" i="18"/>
  <c r="H1740" i="18"/>
  <c r="I1740" i="18"/>
  <c r="J1740" i="18"/>
  <c r="C1740" i="18"/>
  <c r="K1740" i="18"/>
  <c r="D1740" i="18"/>
  <c r="L1740" i="18"/>
  <c r="E1740" i="18"/>
  <c r="M1740" i="18"/>
  <c r="F1740" i="18"/>
  <c r="G2227" i="18"/>
  <c r="H2227" i="18"/>
  <c r="I2227" i="18"/>
  <c r="J2227" i="18"/>
  <c r="C2227" i="18"/>
  <c r="K2227" i="18"/>
  <c r="D2227" i="18"/>
  <c r="L2227" i="18"/>
  <c r="E2227" i="18"/>
  <c r="M2227" i="18"/>
  <c r="F2227" i="18"/>
  <c r="E499" i="18"/>
  <c r="M499" i="18"/>
  <c r="F499" i="18"/>
  <c r="I499" i="18"/>
  <c r="C499" i="18"/>
  <c r="H499" i="18"/>
  <c r="J499" i="18"/>
  <c r="D499" i="18"/>
  <c r="K499" i="18"/>
  <c r="G499" i="18"/>
  <c r="L499" i="18"/>
  <c r="D3822" i="18"/>
  <c r="L3822" i="18"/>
  <c r="E3822" i="18"/>
  <c r="M3822" i="18"/>
  <c r="F3822" i="18"/>
  <c r="G3822" i="18"/>
  <c r="H3822" i="18"/>
  <c r="I3822" i="18"/>
  <c r="C3822" i="18"/>
  <c r="K3822" i="18"/>
  <c r="J3822" i="18"/>
  <c r="C5400" i="18"/>
  <c r="K5400" i="18"/>
  <c r="D5400" i="18"/>
  <c r="L5400" i="18"/>
  <c r="E5400" i="18"/>
  <c r="M5400" i="18"/>
  <c r="F5400" i="18"/>
  <c r="G5400" i="18"/>
  <c r="H5400" i="18"/>
  <c r="I5400" i="18"/>
  <c r="J5400" i="18"/>
  <c r="G3466" i="18"/>
  <c r="H3466" i="18"/>
  <c r="I3466" i="18"/>
  <c r="J3466" i="18"/>
  <c r="C3466" i="18"/>
  <c r="K3466" i="18"/>
  <c r="D3466" i="18"/>
  <c r="L3466" i="18"/>
  <c r="E3466" i="18"/>
  <c r="M3466" i="18"/>
  <c r="F3466" i="18"/>
  <c r="G3935" i="18"/>
  <c r="H3935" i="18"/>
  <c r="I3935" i="18"/>
  <c r="J3935" i="18"/>
  <c r="C3935" i="18"/>
  <c r="K3935" i="18"/>
  <c r="D3935" i="18"/>
  <c r="L3935" i="18"/>
  <c r="F3935" i="18"/>
  <c r="E3935" i="18"/>
  <c r="M3935" i="18"/>
  <c r="E4695" i="18"/>
  <c r="M4695" i="18"/>
  <c r="F4695" i="18"/>
  <c r="G4695" i="18"/>
  <c r="H4695" i="18"/>
  <c r="I4695" i="18"/>
  <c r="C4695" i="18"/>
  <c r="K4695" i="18"/>
  <c r="J4695" i="18"/>
  <c r="L4695" i="18"/>
  <c r="D4695" i="18"/>
  <c r="C536" i="18"/>
  <c r="K536" i="18"/>
  <c r="D536" i="18"/>
  <c r="L536" i="18"/>
  <c r="G536" i="18"/>
  <c r="J536" i="18"/>
  <c r="E536" i="18"/>
  <c r="H536" i="18"/>
  <c r="I536" i="18"/>
  <c r="M536" i="18"/>
  <c r="F536" i="18"/>
  <c r="D5084" i="18"/>
  <c r="L5084" i="18"/>
  <c r="E5084" i="18"/>
  <c r="M5084" i="18"/>
  <c r="F5084" i="18"/>
  <c r="G5084" i="18"/>
  <c r="H5084" i="18"/>
  <c r="I5084" i="18"/>
  <c r="J5084" i="18"/>
  <c r="C5084" i="18"/>
  <c r="K5084" i="18"/>
  <c r="C1992" i="18"/>
  <c r="K1992" i="18"/>
  <c r="D1992" i="18"/>
  <c r="L1992" i="18"/>
  <c r="E1992" i="18"/>
  <c r="M1992" i="18"/>
  <c r="F1992" i="18"/>
  <c r="G1992" i="18"/>
  <c r="H1992" i="18"/>
  <c r="I1992" i="18"/>
  <c r="J1992" i="18"/>
  <c r="G3919" i="18"/>
  <c r="H3919" i="18"/>
  <c r="I3919" i="18"/>
  <c r="J3919" i="18"/>
  <c r="C3919" i="18"/>
  <c r="K3919" i="18"/>
  <c r="D3919" i="18"/>
  <c r="L3919" i="18"/>
  <c r="F3919" i="18"/>
  <c r="E3919" i="18"/>
  <c r="M3919" i="18"/>
  <c r="E5726" i="18"/>
  <c r="M5726" i="18"/>
  <c r="F5726" i="18"/>
  <c r="G5726" i="18"/>
  <c r="H5726" i="18"/>
  <c r="I5726" i="18"/>
  <c r="J5726" i="18"/>
  <c r="C5726" i="18"/>
  <c r="K5726" i="18"/>
  <c r="L5726" i="18"/>
  <c r="D5726" i="18"/>
  <c r="C3875" i="18"/>
  <c r="K3875" i="18"/>
  <c r="D3875" i="18"/>
  <c r="L3875" i="18"/>
  <c r="E3875" i="18"/>
  <c r="M3875" i="18"/>
  <c r="F3875" i="18"/>
  <c r="G3875" i="18"/>
  <c r="H3875" i="18"/>
  <c r="J3875" i="18"/>
  <c r="I3875" i="18"/>
  <c r="C1180" i="18"/>
  <c r="K1180" i="18"/>
  <c r="E1180" i="18"/>
  <c r="M1180" i="18"/>
  <c r="F1180" i="18"/>
  <c r="G1180" i="18"/>
  <c r="H1180" i="18"/>
  <c r="I1180" i="18"/>
  <c r="D1180" i="18"/>
  <c r="J1180" i="18"/>
  <c r="L1180" i="18"/>
  <c r="H5727" i="18"/>
  <c r="I5727" i="18"/>
  <c r="J5727" i="18"/>
  <c r="C5727" i="18"/>
  <c r="K5727" i="18"/>
  <c r="D5727" i="18"/>
  <c r="L5727" i="18"/>
  <c r="E5727" i="18"/>
  <c r="M5727" i="18"/>
  <c r="F5727" i="18"/>
  <c r="G5727" i="18"/>
  <c r="E5590" i="18"/>
  <c r="M5590" i="18"/>
  <c r="F5590" i="18"/>
  <c r="G5590" i="18"/>
  <c r="H5590" i="18"/>
  <c r="I5590" i="18"/>
  <c r="J5590" i="18"/>
  <c r="C5590" i="18"/>
  <c r="K5590" i="18"/>
  <c r="D5590" i="18"/>
  <c r="L5590" i="18"/>
  <c r="C5912" i="18"/>
  <c r="K5912" i="18"/>
  <c r="D5912" i="18"/>
  <c r="L5912" i="18"/>
  <c r="E5912" i="18"/>
  <c r="M5912" i="18"/>
  <c r="F5912" i="18"/>
  <c r="G5912" i="18"/>
  <c r="H5912" i="18"/>
  <c r="J5912" i="18"/>
  <c r="I5912" i="18"/>
  <c r="J2824" i="18"/>
  <c r="C2824" i="18"/>
  <c r="K2824" i="18"/>
  <c r="D2824" i="18"/>
  <c r="L2824" i="18"/>
  <c r="E2824" i="18"/>
  <c r="M2824" i="18"/>
  <c r="F2824" i="18"/>
  <c r="G2824" i="18"/>
  <c r="H2824" i="18"/>
  <c r="I2824" i="18"/>
  <c r="F5929" i="18"/>
  <c r="G5929" i="18"/>
  <c r="H5929" i="18"/>
  <c r="I5929" i="18"/>
  <c r="J5929" i="18"/>
  <c r="C5929" i="18"/>
  <c r="K5929" i="18"/>
  <c r="D5929" i="18"/>
  <c r="E5929" i="18"/>
  <c r="M5929" i="18"/>
  <c r="L5929" i="18"/>
  <c r="D2598" i="18"/>
  <c r="L2598" i="18"/>
  <c r="E2598" i="18"/>
  <c r="M2598" i="18"/>
  <c r="F2598" i="18"/>
  <c r="G2598" i="18"/>
  <c r="H2598" i="18"/>
  <c r="I2598" i="18"/>
  <c r="J2598" i="18"/>
  <c r="C2598" i="18"/>
  <c r="K2598" i="18"/>
  <c r="H1959" i="18"/>
  <c r="I1959" i="18"/>
  <c r="J1959" i="18"/>
  <c r="C1959" i="18"/>
  <c r="K1959" i="18"/>
  <c r="D1959" i="18"/>
  <c r="L1959" i="18"/>
  <c r="E1959" i="18"/>
  <c r="M1959" i="18"/>
  <c r="F1959" i="18"/>
  <c r="G1959" i="18"/>
  <c r="D2630" i="18"/>
  <c r="L2630" i="18"/>
  <c r="E2630" i="18"/>
  <c r="M2630" i="18"/>
  <c r="F2630" i="18"/>
  <c r="G2630" i="18"/>
  <c r="H2630" i="18"/>
  <c r="I2630" i="18"/>
  <c r="J2630" i="18"/>
  <c r="C2630" i="18"/>
  <c r="K2630" i="18"/>
  <c r="J4702" i="18"/>
  <c r="C4702" i="18"/>
  <c r="K4702" i="18"/>
  <c r="D4702" i="18"/>
  <c r="L4702" i="18"/>
  <c r="E4702" i="18"/>
  <c r="M4702" i="18"/>
  <c r="F4702" i="18"/>
  <c r="H4702" i="18"/>
  <c r="G4702" i="18"/>
  <c r="I4702" i="18"/>
  <c r="C712" i="18"/>
  <c r="K712" i="18"/>
  <c r="D712" i="18"/>
  <c r="L712" i="18"/>
  <c r="E712" i="18"/>
  <c r="M712" i="18"/>
  <c r="F712" i="18"/>
  <c r="G712" i="18"/>
  <c r="H712" i="18"/>
  <c r="I712" i="18"/>
  <c r="J712" i="18"/>
  <c r="C1832" i="18"/>
  <c r="K1832" i="18"/>
  <c r="D1832" i="18"/>
  <c r="L1832" i="18"/>
  <c r="E1832" i="18"/>
  <c r="M1832" i="18"/>
  <c r="F1832" i="18"/>
  <c r="G1832" i="18"/>
  <c r="H1832" i="18"/>
  <c r="I1832" i="18"/>
  <c r="J1832" i="18"/>
  <c r="C2983" i="18"/>
  <c r="K2983" i="18"/>
  <c r="D2983" i="18"/>
  <c r="L2983" i="18"/>
  <c r="E2983" i="18"/>
  <c r="M2983" i="18"/>
  <c r="F2983" i="18"/>
  <c r="G2983" i="18"/>
  <c r="H2983" i="18"/>
  <c r="I2983" i="18"/>
  <c r="J2983" i="18"/>
  <c r="D1608" i="18"/>
  <c r="L1608" i="18"/>
  <c r="E1608" i="18"/>
  <c r="M1608" i="18"/>
  <c r="F1608" i="18"/>
  <c r="G1608" i="18"/>
  <c r="H1608" i="18"/>
  <c r="I1608" i="18"/>
  <c r="K1608" i="18"/>
  <c r="C1608" i="18"/>
  <c r="J1608" i="18"/>
  <c r="D640" i="18"/>
  <c r="L640" i="18"/>
  <c r="G640" i="18"/>
  <c r="F640" i="18"/>
  <c r="I640" i="18"/>
  <c r="J640" i="18"/>
  <c r="K640" i="18"/>
  <c r="C640" i="18"/>
  <c r="M640" i="18"/>
  <c r="E640" i="18"/>
  <c r="H640" i="18"/>
  <c r="D3702" i="18"/>
  <c r="L3702" i="18"/>
  <c r="E3702" i="18"/>
  <c r="M3702" i="18"/>
  <c r="F3702" i="18"/>
  <c r="G3702" i="18"/>
  <c r="H3702" i="18"/>
  <c r="I3702" i="18"/>
  <c r="C3702" i="18"/>
  <c r="K3702" i="18"/>
  <c r="J3702" i="18"/>
  <c r="J1153" i="18"/>
  <c r="D1153" i="18"/>
  <c r="L1153" i="18"/>
  <c r="E1153" i="18"/>
  <c r="M1153" i="18"/>
  <c r="F1153" i="18"/>
  <c r="G1153" i="18"/>
  <c r="H1153" i="18"/>
  <c r="C1153" i="18"/>
  <c r="I1153" i="18"/>
  <c r="K1153" i="18"/>
  <c r="E2889" i="18"/>
  <c r="M2889" i="18"/>
  <c r="F2889" i="18"/>
  <c r="G2889" i="18"/>
  <c r="H2889" i="18"/>
  <c r="I2889" i="18"/>
  <c r="J2889" i="18"/>
  <c r="C2889" i="18"/>
  <c r="K2889" i="18"/>
  <c r="D2889" i="18"/>
  <c r="L2889" i="18"/>
  <c r="E5214" i="18"/>
  <c r="M5214" i="18"/>
  <c r="F5214" i="18"/>
  <c r="G5214" i="18"/>
  <c r="H5214" i="18"/>
  <c r="I5214" i="18"/>
  <c r="J5214" i="18"/>
  <c r="C5214" i="18"/>
  <c r="K5214" i="18"/>
  <c r="L5214" i="18"/>
  <c r="D5214" i="18"/>
  <c r="J3116" i="18"/>
  <c r="C3116" i="18"/>
  <c r="K3116" i="18"/>
  <c r="D3116" i="18"/>
  <c r="L3116" i="18"/>
  <c r="E3116" i="18"/>
  <c r="M3116" i="18"/>
  <c r="F3116" i="18"/>
  <c r="G3116" i="18"/>
  <c r="H3116" i="18"/>
  <c r="I3116" i="18"/>
  <c r="G5652" i="18"/>
  <c r="H5652" i="18"/>
  <c r="I5652" i="18"/>
  <c r="J5652" i="18"/>
  <c r="C5652" i="18"/>
  <c r="K5652" i="18"/>
  <c r="D5652" i="18"/>
  <c r="L5652" i="18"/>
  <c r="E5652" i="18"/>
  <c r="M5652" i="18"/>
  <c r="F5652" i="18"/>
  <c r="E5886" i="18"/>
  <c r="M5886" i="18"/>
  <c r="F5886" i="18"/>
  <c r="G5886" i="18"/>
  <c r="H5886" i="18"/>
  <c r="I5886" i="18"/>
  <c r="J5886" i="18"/>
  <c r="C5886" i="18"/>
  <c r="D5886" i="18"/>
  <c r="K5886" i="18"/>
  <c r="L5886" i="18"/>
  <c r="D2678" i="18"/>
  <c r="L2678" i="18"/>
  <c r="E2678" i="18"/>
  <c r="M2678" i="18"/>
  <c r="F2678" i="18"/>
  <c r="G2678" i="18"/>
  <c r="H2678" i="18"/>
  <c r="I2678" i="18"/>
  <c r="J2678" i="18"/>
  <c r="C2678" i="18"/>
  <c r="K2678" i="18"/>
  <c r="D6000" i="18"/>
  <c r="L6000" i="18"/>
  <c r="E6000" i="18"/>
  <c r="M6000" i="18"/>
  <c r="F6000" i="18"/>
  <c r="G6000" i="18"/>
  <c r="H6000" i="18"/>
  <c r="I6000" i="18"/>
  <c r="C6000" i="18"/>
  <c r="K6000" i="18"/>
  <c r="J6000" i="18"/>
  <c r="C1317" i="18"/>
  <c r="K1317" i="18"/>
  <c r="D1317" i="18"/>
  <c r="L1317" i="18"/>
  <c r="E1317" i="18"/>
  <c r="M1317" i="18"/>
  <c r="F1317" i="18"/>
  <c r="G1317" i="18"/>
  <c r="H1317" i="18"/>
  <c r="J1317" i="18"/>
  <c r="I1317" i="18"/>
  <c r="F265" i="18"/>
  <c r="H265" i="18"/>
  <c r="I265" i="18"/>
  <c r="J265" i="18"/>
  <c r="D265" i="18"/>
  <c r="L265" i="18"/>
  <c r="M265" i="18"/>
  <c r="C265" i="18"/>
  <c r="E265" i="18"/>
  <c r="G265" i="18"/>
  <c r="K265" i="18"/>
  <c r="G4112" i="18"/>
  <c r="H4112" i="18"/>
  <c r="I4112" i="18"/>
  <c r="J4112" i="18"/>
  <c r="C4112" i="18"/>
  <c r="K4112" i="18"/>
  <c r="D4112" i="18"/>
  <c r="L4112" i="18"/>
  <c r="F4112" i="18"/>
  <c r="E4112" i="18"/>
  <c r="M4112" i="18"/>
  <c r="I1495" i="18"/>
  <c r="J1495" i="18"/>
  <c r="C1495" i="18"/>
  <c r="K1495" i="18"/>
  <c r="D1495" i="18"/>
  <c r="L1495" i="18"/>
  <c r="E1495" i="18"/>
  <c r="M1495" i="18"/>
  <c r="F1495" i="18"/>
  <c r="G1495" i="18"/>
  <c r="H1495" i="18"/>
  <c r="H452" i="18"/>
  <c r="I452" i="18"/>
  <c r="D452" i="18"/>
  <c r="L452" i="18"/>
  <c r="K452" i="18"/>
  <c r="M452" i="18"/>
  <c r="E452" i="18"/>
  <c r="F452" i="18"/>
  <c r="G452" i="18"/>
  <c r="J452" i="18"/>
  <c r="C452" i="18"/>
  <c r="E4466" i="18"/>
  <c r="M4466" i="18"/>
  <c r="F4466" i="18"/>
  <c r="G4466" i="18"/>
  <c r="H4466" i="18"/>
  <c r="I4466" i="18"/>
  <c r="J4466" i="18"/>
  <c r="D4466" i="18"/>
  <c r="L4466" i="18"/>
  <c r="C4466" i="18"/>
  <c r="K4466" i="18"/>
  <c r="E787" i="18"/>
  <c r="M787" i="18"/>
  <c r="H787" i="18"/>
  <c r="I787" i="18"/>
  <c r="J787" i="18"/>
  <c r="D787" i="18"/>
  <c r="L787" i="18"/>
  <c r="F787" i="18"/>
  <c r="G787" i="18"/>
  <c r="K787" i="18"/>
  <c r="C787" i="18"/>
  <c r="C5760" i="18"/>
  <c r="K5760" i="18"/>
  <c r="D5760" i="18"/>
  <c r="L5760" i="18"/>
  <c r="E5760" i="18"/>
  <c r="M5760" i="18"/>
  <c r="F5760" i="18"/>
  <c r="G5760" i="18"/>
  <c r="H5760" i="18"/>
  <c r="I5760" i="18"/>
  <c r="J5760" i="18"/>
  <c r="J1514" i="18"/>
  <c r="C1514" i="18"/>
  <c r="K1514" i="18"/>
  <c r="D1514" i="18"/>
  <c r="L1514" i="18"/>
  <c r="E1514" i="18"/>
  <c r="M1514" i="18"/>
  <c r="F1514" i="18"/>
  <c r="G1514" i="18"/>
  <c r="H1514" i="18"/>
  <c r="I1514" i="18"/>
  <c r="J2592" i="18"/>
  <c r="C2592" i="18"/>
  <c r="K2592" i="18"/>
  <c r="D2592" i="18"/>
  <c r="L2592" i="18"/>
  <c r="E2592" i="18"/>
  <c r="M2592" i="18"/>
  <c r="F2592" i="18"/>
  <c r="G2592" i="18"/>
  <c r="H2592" i="18"/>
  <c r="I2592" i="18"/>
  <c r="C3803" i="18"/>
  <c r="K3803" i="18"/>
  <c r="D3803" i="18"/>
  <c r="L3803" i="18"/>
  <c r="E3803" i="18"/>
  <c r="M3803" i="18"/>
  <c r="F3803" i="18"/>
  <c r="G3803" i="18"/>
  <c r="H3803" i="18"/>
  <c r="J3803" i="18"/>
  <c r="I3803" i="18"/>
  <c r="I4883" i="18"/>
  <c r="J4883" i="18"/>
  <c r="C4883" i="18"/>
  <c r="K4883" i="18"/>
  <c r="D4883" i="18"/>
  <c r="L4883" i="18"/>
  <c r="E4883" i="18"/>
  <c r="M4883" i="18"/>
  <c r="F4883" i="18"/>
  <c r="G4883" i="18"/>
  <c r="H4883" i="18"/>
  <c r="I3997" i="18"/>
  <c r="J3997" i="18"/>
  <c r="C3997" i="18"/>
  <c r="K3997" i="18"/>
  <c r="D3997" i="18"/>
  <c r="L3997" i="18"/>
  <c r="E3997" i="18"/>
  <c r="M3997" i="18"/>
  <c r="F3997" i="18"/>
  <c r="H3997" i="18"/>
  <c r="G3997" i="18"/>
  <c r="D5475" i="18"/>
  <c r="L5475" i="18"/>
  <c r="E5475" i="18"/>
  <c r="M5475" i="18"/>
  <c r="F5475" i="18"/>
  <c r="G5475" i="18"/>
  <c r="H5475" i="18"/>
  <c r="I5475" i="18"/>
  <c r="J5475" i="18"/>
  <c r="K5475" i="18"/>
  <c r="C5475" i="18"/>
  <c r="C1293" i="18"/>
  <c r="K1293" i="18"/>
  <c r="D1293" i="18"/>
  <c r="L1293" i="18"/>
  <c r="E1293" i="18"/>
  <c r="M1293" i="18"/>
  <c r="F1293" i="18"/>
  <c r="G1293" i="18"/>
  <c r="H1293" i="18"/>
  <c r="J1293" i="18"/>
  <c r="I1293" i="18"/>
  <c r="G1748" i="18"/>
  <c r="H1748" i="18"/>
  <c r="I1748" i="18"/>
  <c r="J1748" i="18"/>
  <c r="C1748" i="18"/>
  <c r="K1748" i="18"/>
  <c r="D1748" i="18"/>
  <c r="L1748" i="18"/>
  <c r="E1748" i="18"/>
  <c r="M1748" i="18"/>
  <c r="F1748" i="18"/>
  <c r="F3240" i="18"/>
  <c r="G3240" i="18"/>
  <c r="H3240" i="18"/>
  <c r="I3240" i="18"/>
  <c r="J3240" i="18"/>
  <c r="C3240" i="18"/>
  <c r="K3240" i="18"/>
  <c r="D3240" i="18"/>
  <c r="L3240" i="18"/>
  <c r="E3240" i="18"/>
  <c r="M3240" i="18"/>
  <c r="E4639" i="18"/>
  <c r="M4639" i="18"/>
  <c r="F4639" i="18"/>
  <c r="G4639" i="18"/>
  <c r="H4639" i="18"/>
  <c r="I4639" i="18"/>
  <c r="C4639" i="18"/>
  <c r="K4639" i="18"/>
  <c r="D4639" i="18"/>
  <c r="J4639" i="18"/>
  <c r="L4639" i="18"/>
  <c r="C2471" i="18"/>
  <c r="K2471" i="18"/>
  <c r="D2471" i="18"/>
  <c r="L2471" i="18"/>
  <c r="E2471" i="18"/>
  <c r="M2471" i="18"/>
  <c r="F2471" i="18"/>
  <c r="G2471" i="18"/>
  <c r="H2471" i="18"/>
  <c r="I2471" i="18"/>
  <c r="J2471" i="18"/>
  <c r="H2454" i="18"/>
  <c r="I2454" i="18"/>
  <c r="J2454" i="18"/>
  <c r="C2454" i="18"/>
  <c r="K2454" i="18"/>
  <c r="D2454" i="18"/>
  <c r="L2454" i="18"/>
  <c r="E2454" i="18"/>
  <c r="M2454" i="18"/>
  <c r="F2454" i="18"/>
  <c r="G2454" i="18"/>
  <c r="C1397" i="18"/>
  <c r="K1397" i="18"/>
  <c r="D1397" i="18"/>
  <c r="L1397" i="18"/>
  <c r="E1397" i="18"/>
  <c r="M1397" i="18"/>
  <c r="F1397" i="18"/>
  <c r="G1397" i="18"/>
  <c r="H1397" i="18"/>
  <c r="J1397" i="18"/>
  <c r="I1397" i="18"/>
  <c r="F3367" i="18"/>
  <c r="G3367" i="18"/>
  <c r="H3367" i="18"/>
  <c r="I3367" i="18"/>
  <c r="J3367" i="18"/>
  <c r="C3367" i="18"/>
  <c r="K3367" i="18"/>
  <c r="D3367" i="18"/>
  <c r="L3367" i="18"/>
  <c r="E3367" i="18"/>
  <c r="M3367" i="18"/>
  <c r="H5120" i="18"/>
  <c r="I5120" i="18"/>
  <c r="J5120" i="18"/>
  <c r="C5120" i="18"/>
  <c r="K5120" i="18"/>
  <c r="D5120" i="18"/>
  <c r="L5120" i="18"/>
  <c r="E5120" i="18"/>
  <c r="M5120" i="18"/>
  <c r="F5120" i="18"/>
  <c r="G5120" i="18"/>
  <c r="I935" i="18"/>
  <c r="D935" i="18"/>
  <c r="L935" i="18"/>
  <c r="E935" i="18"/>
  <c r="M935" i="18"/>
  <c r="F935" i="18"/>
  <c r="H935" i="18"/>
  <c r="K935" i="18"/>
  <c r="C935" i="18"/>
  <c r="G935" i="18"/>
  <c r="J935" i="18"/>
  <c r="I1714" i="18"/>
  <c r="J1714" i="18"/>
  <c r="C1714" i="18"/>
  <c r="K1714" i="18"/>
  <c r="D1714" i="18"/>
  <c r="L1714" i="18"/>
  <c r="E1714" i="18"/>
  <c r="M1714" i="18"/>
  <c r="F1714" i="18"/>
  <c r="G1714" i="18"/>
  <c r="H1714" i="18"/>
  <c r="G4224" i="18"/>
  <c r="H4224" i="18"/>
  <c r="I4224" i="18"/>
  <c r="J4224" i="18"/>
  <c r="C4224" i="18"/>
  <c r="K4224" i="18"/>
  <c r="D4224" i="18"/>
  <c r="L4224" i="18"/>
  <c r="F4224" i="18"/>
  <c r="E4224" i="18"/>
  <c r="M4224" i="18"/>
  <c r="G2116" i="18"/>
  <c r="H2116" i="18"/>
  <c r="I2116" i="18"/>
  <c r="J2116" i="18"/>
  <c r="C2116" i="18"/>
  <c r="K2116" i="18"/>
  <c r="D2116" i="18"/>
  <c r="L2116" i="18"/>
  <c r="E2116" i="18"/>
  <c r="M2116" i="18"/>
  <c r="F2116" i="18"/>
  <c r="C725" i="18"/>
  <c r="K725" i="18"/>
  <c r="F725" i="18"/>
  <c r="G725" i="18"/>
  <c r="H725" i="18"/>
  <c r="J725" i="18"/>
  <c r="M725" i="18"/>
  <c r="D725" i="18"/>
  <c r="E725" i="18"/>
  <c r="L725" i="18"/>
  <c r="I725" i="18"/>
  <c r="C4777" i="18"/>
  <c r="K4777" i="18"/>
  <c r="D4777" i="18"/>
  <c r="L4777" i="18"/>
  <c r="E4777" i="18"/>
  <c r="M4777" i="18"/>
  <c r="F4777" i="18"/>
  <c r="G4777" i="18"/>
  <c r="I4777" i="18"/>
  <c r="H4777" i="18"/>
  <c r="J4777" i="18"/>
  <c r="E2174" i="18"/>
  <c r="M2174" i="18"/>
  <c r="F2174" i="18"/>
  <c r="G2174" i="18"/>
  <c r="H2174" i="18"/>
  <c r="I2174" i="18"/>
  <c r="J2174" i="18"/>
  <c r="C2174" i="18"/>
  <c r="K2174" i="18"/>
  <c r="D2174" i="18"/>
  <c r="L2174" i="18"/>
  <c r="I3693" i="18"/>
  <c r="J3693" i="18"/>
  <c r="C3693" i="18"/>
  <c r="K3693" i="18"/>
  <c r="D3693" i="18"/>
  <c r="L3693" i="18"/>
  <c r="E3693" i="18"/>
  <c r="M3693" i="18"/>
  <c r="F3693" i="18"/>
  <c r="H3693" i="18"/>
  <c r="G3693" i="18"/>
  <c r="D37" i="18"/>
  <c r="L37" i="18"/>
  <c r="E37" i="18"/>
  <c r="M37" i="18"/>
  <c r="H37" i="18"/>
  <c r="G37" i="18"/>
  <c r="C37" i="18"/>
  <c r="J37" i="18"/>
  <c r="F37" i="18"/>
  <c r="I37" i="18"/>
  <c r="K37" i="18"/>
  <c r="G3003" i="18"/>
  <c r="H3003" i="18"/>
  <c r="I3003" i="18"/>
  <c r="J3003" i="18"/>
  <c r="C3003" i="18"/>
  <c r="K3003" i="18"/>
  <c r="D3003" i="18"/>
  <c r="L3003" i="18"/>
  <c r="E3003" i="18"/>
  <c r="M3003" i="18"/>
  <c r="F3003" i="18"/>
  <c r="I4731" i="18"/>
  <c r="J4731" i="18"/>
  <c r="C4731" i="18"/>
  <c r="K4731" i="18"/>
  <c r="D4731" i="18"/>
  <c r="L4731" i="18"/>
  <c r="E4731" i="18"/>
  <c r="M4731" i="18"/>
  <c r="G4731" i="18"/>
  <c r="F4731" i="18"/>
  <c r="H4731" i="18"/>
  <c r="G4304" i="18"/>
  <c r="H4304" i="18"/>
  <c r="I4304" i="18"/>
  <c r="J4304" i="18"/>
  <c r="C4304" i="18"/>
  <c r="K4304" i="18"/>
  <c r="D4304" i="18"/>
  <c r="L4304" i="18"/>
  <c r="F4304" i="18"/>
  <c r="E4304" i="18"/>
  <c r="M4304" i="18"/>
  <c r="J1522" i="18"/>
  <c r="C1522" i="18"/>
  <c r="K1522" i="18"/>
  <c r="D1522" i="18"/>
  <c r="L1522" i="18"/>
  <c r="E1522" i="18"/>
  <c r="M1522" i="18"/>
  <c r="F1522" i="18"/>
  <c r="G1522" i="18"/>
  <c r="H1522" i="18"/>
  <c r="I1522" i="18"/>
  <c r="H5711" i="18"/>
  <c r="I5711" i="18"/>
  <c r="J5711" i="18"/>
  <c r="C5711" i="18"/>
  <c r="K5711" i="18"/>
  <c r="D5711" i="18"/>
  <c r="L5711" i="18"/>
  <c r="E5711" i="18"/>
  <c r="M5711" i="18"/>
  <c r="F5711" i="18"/>
  <c r="G5711" i="18"/>
  <c r="C4572" i="18"/>
  <c r="K4572" i="18"/>
  <c r="D4572" i="18"/>
  <c r="L4572" i="18"/>
  <c r="E4572" i="18"/>
  <c r="M4572" i="18"/>
  <c r="F4572" i="18"/>
  <c r="G4572" i="18"/>
  <c r="H4572" i="18"/>
  <c r="J4572" i="18"/>
  <c r="I4572" i="18"/>
  <c r="D1011" i="18"/>
  <c r="L1011" i="18"/>
  <c r="E1011" i="18"/>
  <c r="M1011" i="18"/>
  <c r="F1011" i="18"/>
  <c r="G1011" i="18"/>
  <c r="H1011" i="18"/>
  <c r="I1011" i="18"/>
  <c r="J1011" i="18"/>
  <c r="C1011" i="18"/>
  <c r="K1011" i="18"/>
  <c r="J423" i="18"/>
  <c r="C423" i="18"/>
  <c r="K423" i="18"/>
  <c r="F423" i="18"/>
  <c r="M423" i="18"/>
  <c r="G423" i="18"/>
  <c r="H423" i="18"/>
  <c r="D423" i="18"/>
  <c r="E423" i="18"/>
  <c r="I423" i="18"/>
  <c r="L423" i="18"/>
  <c r="G4336" i="18"/>
  <c r="H4336" i="18"/>
  <c r="I4336" i="18"/>
  <c r="J4336" i="18"/>
  <c r="C4336" i="18"/>
  <c r="K4336" i="18"/>
  <c r="D4336" i="18"/>
  <c r="L4336" i="18"/>
  <c r="F4336" i="18"/>
  <c r="E4336" i="18"/>
  <c r="M4336" i="18"/>
  <c r="D3934" i="18"/>
  <c r="L3934" i="18"/>
  <c r="E3934" i="18"/>
  <c r="M3934" i="18"/>
  <c r="F3934" i="18"/>
  <c r="G3934" i="18"/>
  <c r="H3934" i="18"/>
  <c r="I3934" i="18"/>
  <c r="C3934" i="18"/>
  <c r="K3934" i="18"/>
  <c r="J3934" i="18"/>
  <c r="G5628" i="18"/>
  <c r="H5628" i="18"/>
  <c r="I5628" i="18"/>
  <c r="J5628" i="18"/>
  <c r="C5628" i="18"/>
  <c r="K5628" i="18"/>
  <c r="D5628" i="18"/>
  <c r="L5628" i="18"/>
  <c r="E5628" i="18"/>
  <c r="M5628" i="18"/>
  <c r="F5628" i="18"/>
  <c r="I5594" i="18"/>
  <c r="J5594" i="18"/>
  <c r="C5594" i="18"/>
  <c r="K5594" i="18"/>
  <c r="D5594" i="18"/>
  <c r="L5594" i="18"/>
  <c r="E5594" i="18"/>
  <c r="M5594" i="18"/>
  <c r="F5594" i="18"/>
  <c r="G5594" i="18"/>
  <c r="H5594" i="18"/>
  <c r="E4042" i="18"/>
  <c r="M4042" i="18"/>
  <c r="F4042" i="18"/>
  <c r="G4042" i="18"/>
  <c r="H4042" i="18"/>
  <c r="I4042" i="18"/>
  <c r="J4042" i="18"/>
  <c r="D4042" i="18"/>
  <c r="L4042" i="18"/>
  <c r="C4042" i="18"/>
  <c r="K4042" i="18"/>
  <c r="G4040" i="18"/>
  <c r="H4040" i="18"/>
  <c r="I4040" i="18"/>
  <c r="J4040" i="18"/>
  <c r="C4040" i="18"/>
  <c r="K4040" i="18"/>
  <c r="D4040" i="18"/>
  <c r="L4040" i="18"/>
  <c r="F4040" i="18"/>
  <c r="E4040" i="18"/>
  <c r="M4040" i="18"/>
  <c r="F1446" i="18"/>
  <c r="G1446" i="18"/>
  <c r="H1446" i="18"/>
  <c r="I1446" i="18"/>
  <c r="J1446" i="18"/>
  <c r="C1446" i="18"/>
  <c r="K1446" i="18"/>
  <c r="D1446" i="18"/>
  <c r="L1446" i="18"/>
  <c r="E1446" i="18"/>
  <c r="M1446" i="18"/>
  <c r="F1673" i="18"/>
  <c r="G1673" i="18"/>
  <c r="H1673" i="18"/>
  <c r="I1673" i="18"/>
  <c r="J1673" i="18"/>
  <c r="C1673" i="18"/>
  <c r="K1673" i="18"/>
  <c r="D1673" i="18"/>
  <c r="L1673" i="18"/>
  <c r="M1673" i="18"/>
  <c r="E1673" i="18"/>
  <c r="C6005" i="18"/>
  <c r="K6005" i="18"/>
  <c r="D6005" i="18"/>
  <c r="L6005" i="18"/>
  <c r="E6005" i="18"/>
  <c r="M6005" i="18"/>
  <c r="F6005" i="18"/>
  <c r="G6005" i="18"/>
  <c r="H6005" i="18"/>
  <c r="J6005" i="18"/>
  <c r="I6005" i="18"/>
  <c r="G1289" i="18"/>
  <c r="H1289" i="18"/>
  <c r="I1289" i="18"/>
  <c r="J1289" i="18"/>
  <c r="C1289" i="18"/>
  <c r="K1289" i="18"/>
  <c r="D1289" i="18"/>
  <c r="L1289" i="18"/>
  <c r="F1289" i="18"/>
  <c r="E1289" i="18"/>
  <c r="M1289" i="18"/>
  <c r="F6038" i="18"/>
  <c r="G6038" i="18"/>
  <c r="H6038" i="18"/>
  <c r="I6038" i="18"/>
  <c r="J6038" i="18"/>
  <c r="C6038" i="18"/>
  <c r="K6038" i="18"/>
  <c r="E6038" i="18"/>
  <c r="M6038" i="18"/>
  <c r="D6038" i="18"/>
  <c r="L6038" i="18"/>
  <c r="I1198" i="18"/>
  <c r="C1198" i="18"/>
  <c r="K1198" i="18"/>
  <c r="D1198" i="18"/>
  <c r="L1198" i="18"/>
  <c r="E1198" i="18"/>
  <c r="M1198" i="18"/>
  <c r="F1198" i="18"/>
  <c r="G1198" i="18"/>
  <c r="H1198" i="18"/>
  <c r="J1198" i="18"/>
  <c r="E1411" i="18"/>
  <c r="M1411" i="18"/>
  <c r="F1411" i="18"/>
  <c r="G1411" i="18"/>
  <c r="H1411" i="18"/>
  <c r="I1411" i="18"/>
  <c r="J1411" i="18"/>
  <c r="D1411" i="18"/>
  <c r="L1411" i="18"/>
  <c r="C1411" i="18"/>
  <c r="K1411" i="18"/>
  <c r="I3312" i="18"/>
  <c r="J3312" i="18"/>
  <c r="C3312" i="18"/>
  <c r="K3312" i="18"/>
  <c r="D3312" i="18"/>
  <c r="L3312" i="18"/>
  <c r="E3312" i="18"/>
  <c r="M3312" i="18"/>
  <c r="F3312" i="18"/>
  <c r="G3312" i="18"/>
  <c r="H3312" i="18"/>
  <c r="G1617" i="18"/>
  <c r="H1617" i="18"/>
  <c r="I1617" i="18"/>
  <c r="J1617" i="18"/>
  <c r="C1617" i="18"/>
  <c r="K1617" i="18"/>
  <c r="D1617" i="18"/>
  <c r="L1617" i="18"/>
  <c r="E1617" i="18"/>
  <c r="F1617" i="18"/>
  <c r="M1617" i="18"/>
  <c r="F2936" i="18"/>
  <c r="G2936" i="18"/>
  <c r="H2936" i="18"/>
  <c r="I2936" i="18"/>
  <c r="J2936" i="18"/>
  <c r="C2936" i="18"/>
  <c r="K2936" i="18"/>
  <c r="D2936" i="18"/>
  <c r="L2936" i="18"/>
  <c r="E2936" i="18"/>
  <c r="M2936" i="18"/>
  <c r="D3990" i="18"/>
  <c r="L3990" i="18"/>
  <c r="E3990" i="18"/>
  <c r="M3990" i="18"/>
  <c r="F3990" i="18"/>
  <c r="G3990" i="18"/>
  <c r="H3990" i="18"/>
  <c r="I3990" i="18"/>
  <c r="C3990" i="18"/>
  <c r="K3990" i="18"/>
  <c r="J3990" i="18"/>
  <c r="G3735" i="18"/>
  <c r="H3735" i="18"/>
  <c r="I3735" i="18"/>
  <c r="J3735" i="18"/>
  <c r="C3735" i="18"/>
  <c r="K3735" i="18"/>
  <c r="D3735" i="18"/>
  <c r="L3735" i="18"/>
  <c r="F3735" i="18"/>
  <c r="M3735" i="18"/>
  <c r="E3735" i="18"/>
  <c r="I530" i="18"/>
  <c r="J530" i="18"/>
  <c r="E530" i="18"/>
  <c r="M530" i="18"/>
  <c r="L530" i="18"/>
  <c r="C530" i="18"/>
  <c r="D530" i="18"/>
  <c r="F530" i="18"/>
  <c r="H530" i="18"/>
  <c r="G530" i="18"/>
  <c r="K530" i="18"/>
  <c r="C4817" i="18"/>
  <c r="K4817" i="18"/>
  <c r="D4817" i="18"/>
  <c r="L4817" i="18"/>
  <c r="E4817" i="18"/>
  <c r="M4817" i="18"/>
  <c r="F4817" i="18"/>
  <c r="G4817" i="18"/>
  <c r="H4817" i="18"/>
  <c r="I4817" i="18"/>
  <c r="J4817" i="18"/>
  <c r="F5950" i="18"/>
  <c r="G5950" i="18"/>
  <c r="H5950" i="18"/>
  <c r="I5950" i="18"/>
  <c r="J5950" i="18"/>
  <c r="C5950" i="18"/>
  <c r="K5950" i="18"/>
  <c r="E5950" i="18"/>
  <c r="M5950" i="18"/>
  <c r="D5950" i="18"/>
  <c r="L5950" i="18"/>
  <c r="F5990" i="18"/>
  <c r="G5990" i="18"/>
  <c r="H5990" i="18"/>
  <c r="I5990" i="18"/>
  <c r="J5990" i="18"/>
  <c r="C5990" i="18"/>
  <c r="K5990" i="18"/>
  <c r="E5990" i="18"/>
  <c r="M5990" i="18"/>
  <c r="L5990" i="18"/>
  <c r="D5990" i="18"/>
  <c r="H5735" i="18"/>
  <c r="I5735" i="18"/>
  <c r="J5735" i="18"/>
  <c r="C5735" i="18"/>
  <c r="K5735" i="18"/>
  <c r="D5735" i="18"/>
  <c r="L5735" i="18"/>
  <c r="E5735" i="18"/>
  <c r="M5735" i="18"/>
  <c r="F5735" i="18"/>
  <c r="G5735" i="18"/>
  <c r="C3731" i="18"/>
  <c r="K3731" i="18"/>
  <c r="D3731" i="18"/>
  <c r="L3731" i="18"/>
  <c r="E3731" i="18"/>
  <c r="M3731" i="18"/>
  <c r="F3731" i="18"/>
  <c r="G3731" i="18"/>
  <c r="H3731" i="18"/>
  <c r="J3731" i="18"/>
  <c r="I3731" i="18"/>
  <c r="F2836" i="18"/>
  <c r="G2836" i="18"/>
  <c r="H2836" i="18"/>
  <c r="I2836" i="18"/>
  <c r="J2836" i="18"/>
  <c r="C2836" i="18"/>
  <c r="K2836" i="18"/>
  <c r="D2836" i="18"/>
  <c r="L2836" i="18"/>
  <c r="E2836" i="18"/>
  <c r="M2836" i="18"/>
  <c r="F2652" i="18"/>
  <c r="G2652" i="18"/>
  <c r="H2652" i="18"/>
  <c r="I2652" i="18"/>
  <c r="J2652" i="18"/>
  <c r="C2652" i="18"/>
  <c r="K2652" i="18"/>
  <c r="D2652" i="18"/>
  <c r="L2652" i="18"/>
  <c r="E2652" i="18"/>
  <c r="M2652" i="18"/>
  <c r="F974" i="18"/>
  <c r="I974" i="18"/>
  <c r="J974" i="18"/>
  <c r="C974" i="18"/>
  <c r="K974" i="18"/>
  <c r="E974" i="18"/>
  <c r="M974" i="18"/>
  <c r="D974" i="18"/>
  <c r="G974" i="18"/>
  <c r="H974" i="18"/>
  <c r="L974" i="18"/>
  <c r="J874" i="18"/>
  <c r="E874" i="18"/>
  <c r="M874" i="18"/>
  <c r="F874" i="18"/>
  <c r="G874" i="18"/>
  <c r="I874" i="18"/>
  <c r="C874" i="18"/>
  <c r="D874" i="18"/>
  <c r="H874" i="18"/>
  <c r="K874" i="18"/>
  <c r="L874" i="18"/>
  <c r="D912" i="18"/>
  <c r="L912" i="18"/>
  <c r="G912" i="18"/>
  <c r="H912" i="18"/>
  <c r="I912" i="18"/>
  <c r="C912" i="18"/>
  <c r="K912" i="18"/>
  <c r="M912" i="18"/>
  <c r="E912" i="18"/>
  <c r="F912" i="18"/>
  <c r="J912" i="18"/>
  <c r="I2106" i="18"/>
  <c r="J2106" i="18"/>
  <c r="C2106" i="18"/>
  <c r="K2106" i="18"/>
  <c r="D2106" i="18"/>
  <c r="L2106" i="18"/>
  <c r="E2106" i="18"/>
  <c r="M2106" i="18"/>
  <c r="F2106" i="18"/>
  <c r="G2106" i="18"/>
  <c r="H2106" i="18"/>
  <c r="D4996" i="18"/>
  <c r="L4996" i="18"/>
  <c r="E4996" i="18"/>
  <c r="M4996" i="18"/>
  <c r="F4996" i="18"/>
  <c r="G4996" i="18"/>
  <c r="H4996" i="18"/>
  <c r="I4996" i="18"/>
  <c r="J4996" i="18"/>
  <c r="K4996" i="18"/>
  <c r="C4996" i="18"/>
  <c r="H17" i="18"/>
  <c r="I17" i="18"/>
  <c r="D17" i="18"/>
  <c r="L17" i="18"/>
  <c r="E17" i="18"/>
  <c r="F17" i="18"/>
  <c r="K17" i="18"/>
  <c r="C17" i="18"/>
  <c r="G17" i="18"/>
  <c r="J17" i="18"/>
  <c r="M17" i="18"/>
  <c r="D1520" i="18"/>
  <c r="L1520" i="18"/>
  <c r="E1520" i="18"/>
  <c r="M1520" i="18"/>
  <c r="F1520" i="18"/>
  <c r="G1520" i="18"/>
  <c r="H1520" i="18"/>
  <c r="I1520" i="18"/>
  <c r="J1520" i="18"/>
  <c r="C1520" i="18"/>
  <c r="K1520" i="18"/>
  <c r="F822" i="18"/>
  <c r="I822" i="18"/>
  <c r="J822" i="18"/>
  <c r="C822" i="18"/>
  <c r="K822" i="18"/>
  <c r="E822" i="18"/>
  <c r="M822" i="18"/>
  <c r="H822" i="18"/>
  <c r="L822" i="18"/>
  <c r="D822" i="18"/>
  <c r="G822" i="18"/>
  <c r="I412" i="18"/>
  <c r="J412" i="18"/>
  <c r="E412" i="18"/>
  <c r="M412" i="18"/>
  <c r="C412" i="18"/>
  <c r="D412" i="18"/>
  <c r="H412" i="18"/>
  <c r="G412" i="18"/>
  <c r="K412" i="18"/>
  <c r="L412" i="18"/>
  <c r="F412" i="18"/>
  <c r="G548" i="18"/>
  <c r="H548" i="18"/>
  <c r="C548" i="18"/>
  <c r="K548" i="18"/>
  <c r="I548" i="18"/>
  <c r="L548" i="18"/>
  <c r="M548" i="18"/>
  <c r="E548" i="18"/>
  <c r="D548" i="18"/>
  <c r="F548" i="18"/>
  <c r="J548" i="18"/>
  <c r="E795" i="18"/>
  <c r="M795" i="18"/>
  <c r="H795" i="18"/>
  <c r="I795" i="18"/>
  <c r="J795" i="18"/>
  <c r="D795" i="18"/>
  <c r="L795" i="18"/>
  <c r="G795" i="18"/>
  <c r="K795" i="18"/>
  <c r="C795" i="18"/>
  <c r="F795" i="18"/>
  <c r="F4634" i="18"/>
  <c r="G4634" i="18"/>
  <c r="H4634" i="18"/>
  <c r="I4634" i="18"/>
  <c r="J4634" i="18"/>
  <c r="D4634" i="18"/>
  <c r="L4634" i="18"/>
  <c r="C4634" i="18"/>
  <c r="E4634" i="18"/>
  <c r="K4634" i="18"/>
  <c r="M4634" i="18"/>
  <c r="I4899" i="18"/>
  <c r="J4899" i="18"/>
  <c r="C4899" i="18"/>
  <c r="K4899" i="18"/>
  <c r="D4899" i="18"/>
  <c r="L4899" i="18"/>
  <c r="E4899" i="18"/>
  <c r="M4899" i="18"/>
  <c r="F4899" i="18"/>
  <c r="G4899" i="18"/>
  <c r="H4899" i="18"/>
  <c r="I3773" i="18"/>
  <c r="J3773" i="18"/>
  <c r="C3773" i="18"/>
  <c r="K3773" i="18"/>
  <c r="D3773" i="18"/>
  <c r="L3773" i="18"/>
  <c r="E3773" i="18"/>
  <c r="M3773" i="18"/>
  <c r="F3773" i="18"/>
  <c r="H3773" i="18"/>
  <c r="G3773" i="18"/>
  <c r="C3446" i="18"/>
  <c r="K3446" i="18"/>
  <c r="D3446" i="18"/>
  <c r="L3446" i="18"/>
  <c r="E3446" i="18"/>
  <c r="M3446" i="18"/>
  <c r="F3446" i="18"/>
  <c r="G3446" i="18"/>
  <c r="H3446" i="18"/>
  <c r="I3446" i="18"/>
  <c r="J3446" i="18"/>
  <c r="J5605" i="18"/>
  <c r="C5605" i="18"/>
  <c r="K5605" i="18"/>
  <c r="D5605" i="18"/>
  <c r="L5605" i="18"/>
  <c r="E5605" i="18"/>
  <c r="M5605" i="18"/>
  <c r="F5605" i="18"/>
  <c r="G5605" i="18"/>
  <c r="H5605" i="18"/>
  <c r="I5605" i="18"/>
  <c r="I1010" i="18"/>
  <c r="J1010" i="18"/>
  <c r="C1010" i="18"/>
  <c r="K1010" i="18"/>
  <c r="D1010" i="18"/>
  <c r="L1010" i="18"/>
  <c r="E1010" i="18"/>
  <c r="M1010" i="18"/>
  <c r="F1010" i="18"/>
  <c r="G1010" i="18"/>
  <c r="H1010" i="18"/>
  <c r="E1523" i="18"/>
  <c r="M1523" i="18"/>
  <c r="F1523" i="18"/>
  <c r="G1523" i="18"/>
  <c r="H1523" i="18"/>
  <c r="I1523" i="18"/>
  <c r="J1523" i="18"/>
  <c r="C1523" i="18"/>
  <c r="K1523" i="18"/>
  <c r="D1523" i="18"/>
  <c r="L1523" i="18"/>
  <c r="F1245" i="18"/>
  <c r="H1245" i="18"/>
  <c r="I1245" i="18"/>
  <c r="J1245" i="18"/>
  <c r="C1245" i="18"/>
  <c r="K1245" i="18"/>
  <c r="D1245" i="18"/>
  <c r="E1245" i="18"/>
  <c r="G1245" i="18"/>
  <c r="L1245" i="18"/>
  <c r="M1245" i="18"/>
  <c r="H5687" i="18"/>
  <c r="I5687" i="18"/>
  <c r="J5687" i="18"/>
  <c r="C5687" i="18"/>
  <c r="K5687" i="18"/>
  <c r="D5687" i="18"/>
  <c r="L5687" i="18"/>
  <c r="E5687" i="18"/>
  <c r="M5687" i="18"/>
  <c r="F5687" i="18"/>
  <c r="G5687" i="18"/>
  <c r="G745" i="18"/>
  <c r="J745" i="18"/>
  <c r="C745" i="18"/>
  <c r="K745" i="18"/>
  <c r="D745" i="18"/>
  <c r="L745" i="18"/>
  <c r="F745" i="18"/>
  <c r="I745" i="18"/>
  <c r="H745" i="18"/>
  <c r="M745" i="18"/>
  <c r="E745" i="18"/>
  <c r="J3992" i="18"/>
  <c r="C3992" i="18"/>
  <c r="K3992" i="18"/>
  <c r="D3992" i="18"/>
  <c r="L3992" i="18"/>
  <c r="E3992" i="18"/>
  <c r="M3992" i="18"/>
  <c r="F3992" i="18"/>
  <c r="G3992" i="18"/>
  <c r="I3992" i="18"/>
  <c r="H3992" i="18"/>
  <c r="C4689" i="18"/>
  <c r="K4689" i="18"/>
  <c r="D4689" i="18"/>
  <c r="L4689" i="18"/>
  <c r="E4689" i="18"/>
  <c r="M4689" i="18"/>
  <c r="F4689" i="18"/>
  <c r="G4689" i="18"/>
  <c r="I4689" i="18"/>
  <c r="H4689" i="18"/>
  <c r="J4689" i="18"/>
  <c r="G5596" i="18"/>
  <c r="H5596" i="18"/>
  <c r="I5596" i="18"/>
  <c r="J5596" i="18"/>
  <c r="C5596" i="18"/>
  <c r="K5596" i="18"/>
  <c r="D5596" i="18"/>
  <c r="L5596" i="18"/>
  <c r="E5596" i="18"/>
  <c r="M5596" i="18"/>
  <c r="F5596" i="18"/>
  <c r="G1208" i="18"/>
  <c r="I1208" i="18"/>
  <c r="J1208" i="18"/>
  <c r="C1208" i="18"/>
  <c r="K1208" i="18"/>
  <c r="D1208" i="18"/>
  <c r="L1208" i="18"/>
  <c r="E1208" i="18"/>
  <c r="M1208" i="18"/>
  <c r="F1208" i="18"/>
  <c r="H1208" i="18"/>
  <c r="D1915" i="18"/>
  <c r="L1915" i="18"/>
  <c r="E1915" i="18"/>
  <c r="M1915" i="18"/>
  <c r="F1915" i="18"/>
  <c r="G1915" i="18"/>
  <c r="H1915" i="18"/>
  <c r="I1915" i="18"/>
  <c r="J1915" i="18"/>
  <c r="C1915" i="18"/>
  <c r="K1915" i="18"/>
  <c r="D3846" i="18"/>
  <c r="L3846" i="18"/>
  <c r="E3846" i="18"/>
  <c r="M3846" i="18"/>
  <c r="F3846" i="18"/>
  <c r="G3846" i="18"/>
  <c r="H3846" i="18"/>
  <c r="I3846" i="18"/>
  <c r="C3846" i="18"/>
  <c r="K3846" i="18"/>
  <c r="J3846" i="18"/>
  <c r="I2733" i="18"/>
  <c r="J2733" i="18"/>
  <c r="C2733" i="18"/>
  <c r="K2733" i="18"/>
  <c r="D2733" i="18"/>
  <c r="L2733" i="18"/>
  <c r="E2733" i="18"/>
  <c r="M2733" i="18"/>
  <c r="F2733" i="18"/>
  <c r="G2733" i="18"/>
  <c r="H2733" i="18"/>
  <c r="D2830" i="18"/>
  <c r="L2830" i="18"/>
  <c r="E2830" i="18"/>
  <c r="M2830" i="18"/>
  <c r="F2830" i="18"/>
  <c r="G2830" i="18"/>
  <c r="H2830" i="18"/>
  <c r="I2830" i="18"/>
  <c r="J2830" i="18"/>
  <c r="C2830" i="18"/>
  <c r="K2830" i="18"/>
  <c r="J1781" i="18"/>
  <c r="C1781" i="18"/>
  <c r="K1781" i="18"/>
  <c r="D1781" i="18"/>
  <c r="L1781" i="18"/>
  <c r="E1781" i="18"/>
  <c r="M1781" i="18"/>
  <c r="G1781" i="18"/>
  <c r="H1781" i="18"/>
  <c r="F1781" i="18"/>
  <c r="I1781" i="18"/>
  <c r="D150" i="18"/>
  <c r="L150" i="18"/>
  <c r="E150" i="18"/>
  <c r="M150" i="18"/>
  <c r="H150" i="18"/>
  <c r="G150" i="18"/>
  <c r="K150" i="18"/>
  <c r="C150" i="18"/>
  <c r="F150" i="18"/>
  <c r="I150" i="18"/>
  <c r="J150" i="18"/>
  <c r="G1441" i="18"/>
  <c r="H1441" i="18"/>
  <c r="I1441" i="18"/>
  <c r="J1441" i="18"/>
  <c r="C1441" i="18"/>
  <c r="K1441" i="18"/>
  <c r="D1441" i="18"/>
  <c r="L1441" i="18"/>
  <c r="E1441" i="18"/>
  <c r="M1441" i="18"/>
  <c r="F1441" i="18"/>
  <c r="C3755" i="18"/>
  <c r="K3755" i="18"/>
  <c r="D3755" i="18"/>
  <c r="L3755" i="18"/>
  <c r="E3755" i="18"/>
  <c r="M3755" i="18"/>
  <c r="F3755" i="18"/>
  <c r="G3755" i="18"/>
  <c r="H3755" i="18"/>
  <c r="J3755" i="18"/>
  <c r="I3755" i="18"/>
  <c r="C2699" i="18"/>
  <c r="K2699" i="18"/>
  <c r="D2699" i="18"/>
  <c r="L2699" i="18"/>
  <c r="E2699" i="18"/>
  <c r="M2699" i="18"/>
  <c r="F2699" i="18"/>
  <c r="G2699" i="18"/>
  <c r="H2699" i="18"/>
  <c r="I2699" i="18"/>
  <c r="J2699" i="18"/>
  <c r="E2237" i="18"/>
  <c r="M2237" i="18"/>
  <c r="F2237" i="18"/>
  <c r="G2237" i="18"/>
  <c r="H2237" i="18"/>
  <c r="I2237" i="18"/>
  <c r="J2237" i="18"/>
  <c r="C2237" i="18"/>
  <c r="K2237" i="18"/>
  <c r="D2237" i="18"/>
  <c r="L2237" i="18"/>
  <c r="C5216" i="18"/>
  <c r="K5216" i="18"/>
  <c r="D5216" i="18"/>
  <c r="L5216" i="18"/>
  <c r="E5216" i="18"/>
  <c r="M5216" i="18"/>
  <c r="F5216" i="18"/>
  <c r="G5216" i="18"/>
  <c r="H5216" i="18"/>
  <c r="I5216" i="18"/>
  <c r="J5216" i="18"/>
  <c r="C5688" i="18"/>
  <c r="K5688" i="18"/>
  <c r="D5688" i="18"/>
  <c r="L5688" i="18"/>
  <c r="E5688" i="18"/>
  <c r="M5688" i="18"/>
  <c r="F5688" i="18"/>
  <c r="G5688" i="18"/>
  <c r="H5688" i="18"/>
  <c r="I5688" i="18"/>
  <c r="J5688" i="18"/>
  <c r="G3115" i="18"/>
  <c r="H3115" i="18"/>
  <c r="I3115" i="18"/>
  <c r="J3115" i="18"/>
  <c r="C3115" i="18"/>
  <c r="K3115" i="18"/>
  <c r="D3115" i="18"/>
  <c r="L3115" i="18"/>
  <c r="E3115" i="18"/>
  <c r="M3115" i="18"/>
  <c r="F3115" i="18"/>
  <c r="H2127" i="18"/>
  <c r="I2127" i="18"/>
  <c r="J2127" i="18"/>
  <c r="C2127" i="18"/>
  <c r="K2127" i="18"/>
  <c r="D2127" i="18"/>
  <c r="L2127" i="18"/>
  <c r="E2127" i="18"/>
  <c r="M2127" i="18"/>
  <c r="F2127" i="18"/>
  <c r="G2127" i="18"/>
  <c r="E5734" i="18"/>
  <c r="M5734" i="18"/>
  <c r="F5734" i="18"/>
  <c r="G5734" i="18"/>
  <c r="H5734" i="18"/>
  <c r="I5734" i="18"/>
  <c r="J5734" i="18"/>
  <c r="C5734" i="18"/>
  <c r="K5734" i="18"/>
  <c r="D5734" i="18"/>
  <c r="L5734" i="18"/>
  <c r="C3510" i="18"/>
  <c r="K3510" i="18"/>
  <c r="D3510" i="18"/>
  <c r="L3510" i="18"/>
  <c r="E3510" i="18"/>
  <c r="M3510" i="18"/>
  <c r="F3510" i="18"/>
  <c r="G3510" i="18"/>
  <c r="H3510" i="18"/>
  <c r="I3510" i="18"/>
  <c r="J3510" i="18"/>
  <c r="E1443" i="18"/>
  <c r="M1443" i="18"/>
  <c r="F1443" i="18"/>
  <c r="G1443" i="18"/>
  <c r="H1443" i="18"/>
  <c r="I1443" i="18"/>
  <c r="J1443" i="18"/>
  <c r="C1443" i="18"/>
  <c r="K1443" i="18"/>
  <c r="D1443" i="18"/>
  <c r="L1443" i="18"/>
  <c r="J2600" i="18"/>
  <c r="C2600" i="18"/>
  <c r="K2600" i="18"/>
  <c r="D2600" i="18"/>
  <c r="L2600" i="18"/>
  <c r="E2600" i="18"/>
  <c r="M2600" i="18"/>
  <c r="F2600" i="18"/>
  <c r="G2600" i="18"/>
  <c r="H2600" i="18"/>
  <c r="I2600" i="18"/>
  <c r="E1902" i="18"/>
  <c r="M1902" i="18"/>
  <c r="F1902" i="18"/>
  <c r="G1902" i="18"/>
  <c r="H1902" i="18"/>
  <c r="I1902" i="18"/>
  <c r="J1902" i="18"/>
  <c r="C1902" i="18"/>
  <c r="K1902" i="18"/>
  <c r="D1902" i="18"/>
  <c r="L1902" i="18"/>
  <c r="E3396" i="18"/>
  <c r="M3396" i="18"/>
  <c r="F3396" i="18"/>
  <c r="G3396" i="18"/>
  <c r="H3396" i="18"/>
  <c r="I3396" i="18"/>
  <c r="J3396" i="18"/>
  <c r="C3396" i="18"/>
  <c r="K3396" i="18"/>
  <c r="D3396" i="18"/>
  <c r="L3396" i="18"/>
  <c r="H3762" i="18"/>
  <c r="I3762" i="18"/>
  <c r="J3762" i="18"/>
  <c r="C3762" i="18"/>
  <c r="K3762" i="18"/>
  <c r="D3762" i="18"/>
  <c r="L3762" i="18"/>
  <c r="E3762" i="18"/>
  <c r="M3762" i="18"/>
  <c r="G3762" i="18"/>
  <c r="F3762" i="18"/>
  <c r="H3525" i="18"/>
  <c r="I3525" i="18"/>
  <c r="J3525" i="18"/>
  <c r="C3525" i="18"/>
  <c r="K3525" i="18"/>
  <c r="D3525" i="18"/>
  <c r="L3525" i="18"/>
  <c r="E3525" i="18"/>
  <c r="M3525" i="18"/>
  <c r="F3525" i="18"/>
  <c r="G3525" i="18"/>
  <c r="F3551" i="18"/>
  <c r="G3551" i="18"/>
  <c r="H3551" i="18"/>
  <c r="I3551" i="18"/>
  <c r="J3551" i="18"/>
  <c r="C3551" i="18"/>
  <c r="K3551" i="18"/>
  <c r="D3551" i="18"/>
  <c r="L3551" i="18"/>
  <c r="M3551" i="18"/>
  <c r="E3551" i="18"/>
  <c r="E3013" i="18"/>
  <c r="M3013" i="18"/>
  <c r="F3013" i="18"/>
  <c r="G3013" i="18"/>
  <c r="H3013" i="18"/>
  <c r="I3013" i="18"/>
  <c r="J3013" i="18"/>
  <c r="C3013" i="18"/>
  <c r="K3013" i="18"/>
  <c r="D3013" i="18"/>
  <c r="L3013" i="18"/>
  <c r="G3163" i="18"/>
  <c r="H3163" i="18"/>
  <c r="I3163" i="18"/>
  <c r="J3163" i="18"/>
  <c r="C3163" i="18"/>
  <c r="K3163" i="18"/>
  <c r="D3163" i="18"/>
  <c r="L3163" i="18"/>
  <c r="E3163" i="18"/>
  <c r="M3163" i="18"/>
  <c r="F3163" i="18"/>
  <c r="D3974" i="18"/>
  <c r="L3974" i="18"/>
  <c r="E3974" i="18"/>
  <c r="M3974" i="18"/>
  <c r="F3974" i="18"/>
  <c r="G3974" i="18"/>
  <c r="H3974" i="18"/>
  <c r="I3974" i="18"/>
  <c r="C3974" i="18"/>
  <c r="K3974" i="18"/>
  <c r="J3974" i="18"/>
  <c r="H393" i="18"/>
  <c r="I393" i="18"/>
  <c r="D393" i="18"/>
  <c r="L393" i="18"/>
  <c r="F393" i="18"/>
  <c r="G393" i="18"/>
  <c r="M393" i="18"/>
  <c r="J393" i="18"/>
  <c r="C393" i="18"/>
  <c r="E393" i="18"/>
  <c r="K393" i="18"/>
  <c r="F4642" i="18"/>
  <c r="G4642" i="18"/>
  <c r="H4642" i="18"/>
  <c r="I4642" i="18"/>
  <c r="J4642" i="18"/>
  <c r="D4642" i="18"/>
  <c r="L4642" i="18"/>
  <c r="C4642" i="18"/>
  <c r="E4642" i="18"/>
  <c r="K4642" i="18"/>
  <c r="M4642" i="18"/>
  <c r="F2312" i="18"/>
  <c r="G2312" i="18"/>
  <c r="H2312" i="18"/>
  <c r="I2312" i="18"/>
  <c r="J2312" i="18"/>
  <c r="C2312" i="18"/>
  <c r="K2312" i="18"/>
  <c r="D2312" i="18"/>
  <c r="L2312" i="18"/>
  <c r="E2312" i="18"/>
  <c r="M2312" i="18"/>
  <c r="H1211" i="18"/>
  <c r="J1211" i="18"/>
  <c r="C1211" i="18"/>
  <c r="K1211" i="18"/>
  <c r="D1211" i="18"/>
  <c r="L1211" i="18"/>
  <c r="E1211" i="18"/>
  <c r="M1211" i="18"/>
  <c r="F1211" i="18"/>
  <c r="G1211" i="18"/>
  <c r="I1211" i="18"/>
  <c r="G4496" i="18"/>
  <c r="H4496" i="18"/>
  <c r="I4496" i="18"/>
  <c r="J4496" i="18"/>
  <c r="C4496" i="18"/>
  <c r="K4496" i="18"/>
  <c r="D4496" i="18"/>
  <c r="L4496" i="18"/>
  <c r="F4496" i="18"/>
  <c r="E4496" i="18"/>
  <c r="M4496" i="18"/>
  <c r="J5781" i="18"/>
  <c r="C5781" i="18"/>
  <c r="K5781" i="18"/>
  <c r="D5781" i="18"/>
  <c r="L5781" i="18"/>
  <c r="E5781" i="18"/>
  <c r="M5781" i="18"/>
  <c r="F5781" i="18"/>
  <c r="G5781" i="18"/>
  <c r="H5781" i="18"/>
  <c r="I5781" i="18"/>
  <c r="J2045" i="18"/>
  <c r="C2045" i="18"/>
  <c r="K2045" i="18"/>
  <c r="D2045" i="18"/>
  <c r="L2045" i="18"/>
  <c r="E2045" i="18"/>
  <c r="M2045" i="18"/>
  <c r="F2045" i="18"/>
  <c r="G2045" i="18"/>
  <c r="H2045" i="18"/>
  <c r="I2045" i="18"/>
  <c r="D872" i="18"/>
  <c r="L872" i="18"/>
  <c r="G872" i="18"/>
  <c r="H872" i="18"/>
  <c r="I872" i="18"/>
  <c r="C872" i="18"/>
  <c r="K872" i="18"/>
  <c r="E872" i="18"/>
  <c r="F872" i="18"/>
  <c r="J872" i="18"/>
  <c r="M872" i="18"/>
  <c r="H2558" i="18"/>
  <c r="I2558" i="18"/>
  <c r="J2558" i="18"/>
  <c r="C2558" i="18"/>
  <c r="K2558" i="18"/>
  <c r="D2558" i="18"/>
  <c r="L2558" i="18"/>
  <c r="E2558" i="18"/>
  <c r="M2558" i="18"/>
  <c r="F2558" i="18"/>
  <c r="G2558" i="18"/>
  <c r="C2943" i="18"/>
  <c r="K2943" i="18"/>
  <c r="D2943" i="18"/>
  <c r="L2943" i="18"/>
  <c r="E2943" i="18"/>
  <c r="M2943" i="18"/>
  <c r="F2943" i="18"/>
  <c r="G2943" i="18"/>
  <c r="H2943" i="18"/>
  <c r="I2943" i="18"/>
  <c r="J2943" i="18"/>
  <c r="F3940" i="18"/>
  <c r="G3940" i="18"/>
  <c r="H3940" i="18"/>
  <c r="I3940" i="18"/>
  <c r="J3940" i="18"/>
  <c r="C3940" i="18"/>
  <c r="K3940" i="18"/>
  <c r="E3940" i="18"/>
  <c r="M3940" i="18"/>
  <c r="D3940" i="18"/>
  <c r="L3940" i="18"/>
  <c r="D3353" i="18"/>
  <c r="L3353" i="18"/>
  <c r="E3353" i="18"/>
  <c r="M3353" i="18"/>
  <c r="F3353" i="18"/>
  <c r="G3353" i="18"/>
  <c r="H3353" i="18"/>
  <c r="I3353" i="18"/>
  <c r="J3353" i="18"/>
  <c r="C3353" i="18"/>
  <c r="K3353" i="18"/>
  <c r="E5310" i="18"/>
  <c r="M5310" i="18"/>
  <c r="F5310" i="18"/>
  <c r="G5310" i="18"/>
  <c r="H5310" i="18"/>
  <c r="I5310" i="18"/>
  <c r="J5310" i="18"/>
  <c r="C5310" i="18"/>
  <c r="K5310" i="18"/>
  <c r="D5310" i="18"/>
  <c r="L5310" i="18"/>
  <c r="H3309" i="18"/>
  <c r="I3309" i="18"/>
  <c r="J3309" i="18"/>
  <c r="C3309" i="18"/>
  <c r="K3309" i="18"/>
  <c r="D3309" i="18"/>
  <c r="L3309" i="18"/>
  <c r="E3309" i="18"/>
  <c r="M3309" i="18"/>
  <c r="F3309" i="18"/>
  <c r="G3309" i="18"/>
  <c r="F446" i="18"/>
  <c r="G446" i="18"/>
  <c r="J446" i="18"/>
  <c r="L446" i="18"/>
  <c r="M446" i="18"/>
  <c r="E446" i="18"/>
  <c r="C446" i="18"/>
  <c r="D446" i="18"/>
  <c r="H446" i="18"/>
  <c r="I446" i="18"/>
  <c r="K446" i="18"/>
  <c r="I1882" i="18"/>
  <c r="J1882" i="18"/>
  <c r="C1882" i="18"/>
  <c r="K1882" i="18"/>
  <c r="D1882" i="18"/>
  <c r="L1882" i="18"/>
  <c r="E1882" i="18"/>
  <c r="M1882" i="18"/>
  <c r="F1882" i="18"/>
  <c r="G1882" i="18"/>
  <c r="H1882" i="18"/>
  <c r="I5983" i="18"/>
  <c r="J5983" i="18"/>
  <c r="C5983" i="18"/>
  <c r="K5983" i="18"/>
  <c r="D5983" i="18"/>
  <c r="L5983" i="18"/>
  <c r="E5983" i="18"/>
  <c r="M5983" i="18"/>
  <c r="F5983" i="18"/>
  <c r="H5983" i="18"/>
  <c r="G5983" i="18"/>
  <c r="C2683" i="18"/>
  <c r="K2683" i="18"/>
  <c r="D2683" i="18"/>
  <c r="L2683" i="18"/>
  <c r="E2683" i="18"/>
  <c r="M2683" i="18"/>
  <c r="F2683" i="18"/>
  <c r="G2683" i="18"/>
  <c r="H2683" i="18"/>
  <c r="I2683" i="18"/>
  <c r="J2683" i="18"/>
  <c r="F4133" i="18"/>
  <c r="G4133" i="18"/>
  <c r="H4133" i="18"/>
  <c r="I4133" i="18"/>
  <c r="J4133" i="18"/>
  <c r="C4133" i="18"/>
  <c r="K4133" i="18"/>
  <c r="E4133" i="18"/>
  <c r="M4133" i="18"/>
  <c r="D4133" i="18"/>
  <c r="L4133" i="18"/>
  <c r="J2348" i="18"/>
  <c r="C2348" i="18"/>
  <c r="K2348" i="18"/>
  <c r="D2348" i="18"/>
  <c r="L2348" i="18"/>
  <c r="E2348" i="18"/>
  <c r="M2348" i="18"/>
  <c r="F2348" i="18"/>
  <c r="G2348" i="18"/>
  <c r="H2348" i="18"/>
  <c r="I2348" i="18"/>
  <c r="E771" i="18"/>
  <c r="M771" i="18"/>
  <c r="H771" i="18"/>
  <c r="I771" i="18"/>
  <c r="J771" i="18"/>
  <c r="D771" i="18"/>
  <c r="L771" i="18"/>
  <c r="C771" i="18"/>
  <c r="F771" i="18"/>
  <c r="K771" i="18"/>
  <c r="G771" i="18"/>
  <c r="F713" i="18"/>
  <c r="G713" i="18"/>
  <c r="H713" i="18"/>
  <c r="I713" i="18"/>
  <c r="J713" i="18"/>
  <c r="M713" i="18"/>
  <c r="C713" i="18"/>
  <c r="D713" i="18"/>
  <c r="E713" i="18"/>
  <c r="L713" i="18"/>
  <c r="K713" i="18"/>
  <c r="J5869" i="18"/>
  <c r="C5869" i="18"/>
  <c r="K5869" i="18"/>
  <c r="D5869" i="18"/>
  <c r="L5869" i="18"/>
  <c r="E5869" i="18"/>
  <c r="M5869" i="18"/>
  <c r="F5869" i="18"/>
  <c r="G5869" i="18"/>
  <c r="H5869" i="18"/>
  <c r="I5869" i="18"/>
  <c r="D1352" i="18"/>
  <c r="L1352" i="18"/>
  <c r="E1352" i="18"/>
  <c r="M1352" i="18"/>
  <c r="F1352" i="18"/>
  <c r="G1352" i="18"/>
  <c r="H1352" i="18"/>
  <c r="I1352" i="18"/>
  <c r="C1352" i="18"/>
  <c r="K1352" i="18"/>
  <c r="J1352" i="18"/>
  <c r="H3730" i="18"/>
  <c r="I3730" i="18"/>
  <c r="J3730" i="18"/>
  <c r="C3730" i="18"/>
  <c r="K3730" i="18"/>
  <c r="D3730" i="18"/>
  <c r="L3730" i="18"/>
  <c r="E3730" i="18"/>
  <c r="M3730" i="18"/>
  <c r="G3730" i="18"/>
  <c r="F3730" i="18"/>
  <c r="D1304" i="18"/>
  <c r="L1304" i="18"/>
  <c r="E1304" i="18"/>
  <c r="M1304" i="18"/>
  <c r="F1304" i="18"/>
  <c r="G1304" i="18"/>
  <c r="H1304" i="18"/>
  <c r="I1304" i="18"/>
  <c r="C1304" i="18"/>
  <c r="K1304" i="18"/>
  <c r="J1304" i="18"/>
  <c r="J4814" i="18"/>
  <c r="C4814" i="18"/>
  <c r="K4814" i="18"/>
  <c r="D4814" i="18"/>
  <c r="L4814" i="18"/>
  <c r="E4814" i="18"/>
  <c r="M4814" i="18"/>
  <c r="F4814" i="18"/>
  <c r="G4814" i="18"/>
  <c r="H4814" i="18"/>
  <c r="I4814" i="18"/>
  <c r="E3332" i="18"/>
  <c r="M3332" i="18"/>
  <c r="F3332" i="18"/>
  <c r="G3332" i="18"/>
  <c r="H3332" i="18"/>
  <c r="I3332" i="18"/>
  <c r="J3332" i="18"/>
  <c r="C3332" i="18"/>
  <c r="K3332" i="18"/>
  <c r="D3332" i="18"/>
  <c r="L3332" i="18"/>
  <c r="I1463" i="18"/>
  <c r="J1463" i="18"/>
  <c r="C1463" i="18"/>
  <c r="K1463" i="18"/>
  <c r="D1463" i="18"/>
  <c r="L1463" i="18"/>
  <c r="E1463" i="18"/>
  <c r="M1463" i="18"/>
  <c r="F1463" i="18"/>
  <c r="G1463" i="18"/>
  <c r="H1463" i="18"/>
  <c r="H5064" i="18"/>
  <c r="I5064" i="18"/>
  <c r="J5064" i="18"/>
  <c r="C5064" i="18"/>
  <c r="K5064" i="18"/>
  <c r="D5064" i="18"/>
  <c r="L5064" i="18"/>
  <c r="E5064" i="18"/>
  <c r="M5064" i="18"/>
  <c r="F5064" i="18"/>
  <c r="G5064" i="18"/>
  <c r="G4384" i="18"/>
  <c r="H4384" i="18"/>
  <c r="I4384" i="18"/>
  <c r="J4384" i="18"/>
  <c r="C4384" i="18"/>
  <c r="K4384" i="18"/>
  <c r="D4384" i="18"/>
  <c r="L4384" i="18"/>
  <c r="F4384" i="18"/>
  <c r="E4384" i="18"/>
  <c r="M4384" i="18"/>
  <c r="J730" i="18"/>
  <c r="E730" i="18"/>
  <c r="M730" i="18"/>
  <c r="F730" i="18"/>
  <c r="G730" i="18"/>
  <c r="I730" i="18"/>
  <c r="L730" i="18"/>
  <c r="C730" i="18"/>
  <c r="D730" i="18"/>
  <c r="K730" i="18"/>
  <c r="H730" i="18"/>
  <c r="J3108" i="18"/>
  <c r="C3108" i="18"/>
  <c r="K3108" i="18"/>
  <c r="D3108" i="18"/>
  <c r="L3108" i="18"/>
  <c r="E3108" i="18"/>
  <c r="M3108" i="18"/>
  <c r="F3108" i="18"/>
  <c r="G3108" i="18"/>
  <c r="H3108" i="18"/>
  <c r="I3108" i="18"/>
  <c r="H591" i="18"/>
  <c r="I591" i="18"/>
  <c r="D591" i="18"/>
  <c r="L591" i="18"/>
  <c r="M591" i="18"/>
  <c r="C591" i="18"/>
  <c r="E591" i="18"/>
  <c r="F591" i="18"/>
  <c r="J591" i="18"/>
  <c r="K591" i="18"/>
  <c r="G591" i="18"/>
  <c r="J4854" i="18"/>
  <c r="C4854" i="18"/>
  <c r="K4854" i="18"/>
  <c r="D4854" i="18"/>
  <c r="L4854" i="18"/>
  <c r="E4854" i="18"/>
  <c r="M4854" i="18"/>
  <c r="F4854" i="18"/>
  <c r="G4854" i="18"/>
  <c r="H4854" i="18"/>
  <c r="I4854" i="18"/>
  <c r="G1216" i="18"/>
  <c r="I1216" i="18"/>
  <c r="J1216" i="18"/>
  <c r="C1216" i="18"/>
  <c r="K1216" i="18"/>
  <c r="D1216" i="18"/>
  <c r="L1216" i="18"/>
  <c r="E1216" i="18"/>
  <c r="M1216" i="18"/>
  <c r="F1216" i="18"/>
  <c r="H1216" i="18"/>
  <c r="H3778" i="18"/>
  <c r="I3778" i="18"/>
  <c r="J3778" i="18"/>
  <c r="C3778" i="18"/>
  <c r="K3778" i="18"/>
  <c r="D3778" i="18"/>
  <c r="L3778" i="18"/>
  <c r="E3778" i="18"/>
  <c r="M3778" i="18"/>
  <c r="G3778" i="18"/>
  <c r="F3778" i="18"/>
  <c r="J5493" i="18"/>
  <c r="C5493" i="18"/>
  <c r="K5493" i="18"/>
  <c r="D5493" i="18"/>
  <c r="L5493" i="18"/>
  <c r="E5493" i="18"/>
  <c r="M5493" i="18"/>
  <c r="F5493" i="18"/>
  <c r="G5493" i="18"/>
  <c r="H5493" i="18"/>
  <c r="I5493" i="18"/>
  <c r="C5288" i="18"/>
  <c r="K5288" i="18"/>
  <c r="D5288" i="18"/>
  <c r="L5288" i="18"/>
  <c r="E5288" i="18"/>
  <c r="M5288" i="18"/>
  <c r="F5288" i="18"/>
  <c r="G5288" i="18"/>
  <c r="H5288" i="18"/>
  <c r="I5288" i="18"/>
  <c r="J5288" i="18"/>
  <c r="E1734" i="18"/>
  <c r="M1734" i="18"/>
  <c r="F1734" i="18"/>
  <c r="G1734" i="18"/>
  <c r="H1734" i="18"/>
  <c r="I1734" i="18"/>
  <c r="J1734" i="18"/>
  <c r="C1734" i="18"/>
  <c r="K1734" i="18"/>
  <c r="D1734" i="18"/>
  <c r="L1734" i="18"/>
  <c r="F3216" i="18"/>
  <c r="G3216" i="18"/>
  <c r="H3216" i="18"/>
  <c r="I3216" i="18"/>
  <c r="J3216" i="18"/>
  <c r="C3216" i="18"/>
  <c r="K3216" i="18"/>
  <c r="D3216" i="18"/>
  <c r="L3216" i="18"/>
  <c r="E3216" i="18"/>
  <c r="M3216" i="18"/>
  <c r="F646" i="18"/>
  <c r="I646" i="18"/>
  <c r="C646" i="18"/>
  <c r="M646" i="18"/>
  <c r="E646" i="18"/>
  <c r="G646" i="18"/>
  <c r="H646" i="18"/>
  <c r="K646" i="18"/>
  <c r="D646" i="18"/>
  <c r="J646" i="18"/>
  <c r="L646" i="18"/>
  <c r="E5190" i="18"/>
  <c r="M5190" i="18"/>
  <c r="F5190" i="18"/>
  <c r="G5190" i="18"/>
  <c r="H5190" i="18"/>
  <c r="I5190" i="18"/>
  <c r="J5190" i="18"/>
  <c r="C5190" i="18"/>
  <c r="K5190" i="18"/>
  <c r="L5190" i="18"/>
  <c r="D5190" i="18"/>
  <c r="D4812" i="18"/>
  <c r="L4812" i="18"/>
  <c r="E4812" i="18"/>
  <c r="M4812" i="18"/>
  <c r="F4812" i="18"/>
  <c r="G4812" i="18"/>
  <c r="H4812" i="18"/>
  <c r="I4812" i="18"/>
  <c r="J4812" i="18"/>
  <c r="C4812" i="18"/>
  <c r="K4812" i="18"/>
  <c r="C3843" i="18"/>
  <c r="K3843" i="18"/>
  <c r="D3843" i="18"/>
  <c r="L3843" i="18"/>
  <c r="E3843" i="18"/>
  <c r="M3843" i="18"/>
  <c r="F3843" i="18"/>
  <c r="G3843" i="18"/>
  <c r="H3843" i="18"/>
  <c r="J3843" i="18"/>
  <c r="I3843" i="18"/>
  <c r="D960" i="18"/>
  <c r="L960" i="18"/>
  <c r="G960" i="18"/>
  <c r="H960" i="18"/>
  <c r="I960" i="18"/>
  <c r="C960" i="18"/>
  <c r="K960" i="18"/>
  <c r="F960" i="18"/>
  <c r="J960" i="18"/>
  <c r="M960" i="18"/>
  <c r="E960" i="18"/>
  <c r="F323" i="18"/>
  <c r="G323" i="18"/>
  <c r="J323" i="18"/>
  <c r="D323" i="18"/>
  <c r="E323" i="18"/>
  <c r="H323" i="18"/>
  <c r="I323" i="18"/>
  <c r="K323" i="18"/>
  <c r="L323" i="18"/>
  <c r="M323" i="18"/>
  <c r="C323" i="18"/>
  <c r="H3333" i="18"/>
  <c r="I3333" i="18"/>
  <c r="J3333" i="18"/>
  <c r="C3333" i="18"/>
  <c r="K3333" i="18"/>
  <c r="D3333" i="18"/>
  <c r="L3333" i="18"/>
  <c r="E3333" i="18"/>
  <c r="M3333" i="18"/>
  <c r="F3333" i="18"/>
  <c r="G3333" i="18"/>
  <c r="D53" i="18"/>
  <c r="L53" i="18"/>
  <c r="E53" i="18"/>
  <c r="M53" i="18"/>
  <c r="H53" i="18"/>
  <c r="J53" i="18"/>
  <c r="K53" i="18"/>
  <c r="C53" i="18"/>
  <c r="G53" i="18"/>
  <c r="I53" i="18"/>
  <c r="F53" i="18"/>
  <c r="C5248" i="18"/>
  <c r="K5248" i="18"/>
  <c r="D5248" i="18"/>
  <c r="L5248" i="18"/>
  <c r="E5248" i="18"/>
  <c r="M5248" i="18"/>
  <c r="F5248" i="18"/>
  <c r="G5248" i="18"/>
  <c r="H5248" i="18"/>
  <c r="I5248" i="18"/>
  <c r="J5248" i="18"/>
  <c r="E1854" i="18"/>
  <c r="M1854" i="18"/>
  <c r="F1854" i="18"/>
  <c r="G1854" i="18"/>
  <c r="H1854" i="18"/>
  <c r="I1854" i="18"/>
  <c r="J1854" i="18"/>
  <c r="C1854" i="18"/>
  <c r="K1854" i="18"/>
  <c r="D1854" i="18"/>
  <c r="L1854" i="18"/>
  <c r="F355" i="18"/>
  <c r="G355" i="18"/>
  <c r="J355" i="18"/>
  <c r="M355" i="18"/>
  <c r="C355" i="18"/>
  <c r="H355" i="18"/>
  <c r="D355" i="18"/>
  <c r="K355" i="18"/>
  <c r="E355" i="18"/>
  <c r="I355" i="18"/>
  <c r="L355" i="18"/>
  <c r="E2429" i="18"/>
  <c r="M2429" i="18"/>
  <c r="F2429" i="18"/>
  <c r="G2429" i="18"/>
  <c r="H2429" i="18"/>
  <c r="I2429" i="18"/>
  <c r="J2429" i="18"/>
  <c r="C2429" i="18"/>
  <c r="K2429" i="18"/>
  <c r="D2429" i="18"/>
  <c r="L2429" i="18"/>
  <c r="F798" i="18"/>
  <c r="I798" i="18"/>
  <c r="J798" i="18"/>
  <c r="C798" i="18"/>
  <c r="K798" i="18"/>
  <c r="E798" i="18"/>
  <c r="M798" i="18"/>
  <c r="D798" i="18"/>
  <c r="L798" i="18"/>
  <c r="G798" i="18"/>
  <c r="H798" i="18"/>
  <c r="I2725" i="18"/>
  <c r="J2725" i="18"/>
  <c r="C2725" i="18"/>
  <c r="K2725" i="18"/>
  <c r="D2725" i="18"/>
  <c r="L2725" i="18"/>
  <c r="E2725" i="18"/>
  <c r="M2725" i="18"/>
  <c r="F2725" i="18"/>
  <c r="G2725" i="18"/>
  <c r="H2725" i="18"/>
  <c r="E1258" i="18"/>
  <c r="M1258" i="18"/>
  <c r="G1258" i="18"/>
  <c r="H1258" i="18"/>
  <c r="I1258" i="18"/>
  <c r="J1258" i="18"/>
  <c r="C1258" i="18"/>
  <c r="D1258" i="18"/>
  <c r="F1258" i="18"/>
  <c r="K1258" i="18"/>
  <c r="L1258" i="18"/>
  <c r="I2058" i="18"/>
  <c r="J2058" i="18"/>
  <c r="C2058" i="18"/>
  <c r="K2058" i="18"/>
  <c r="D2058" i="18"/>
  <c r="L2058" i="18"/>
  <c r="E2058" i="18"/>
  <c r="M2058" i="18"/>
  <c r="F2058" i="18"/>
  <c r="G2058" i="18"/>
  <c r="H2058" i="18"/>
  <c r="I5706" i="18"/>
  <c r="J5706" i="18"/>
  <c r="C5706" i="18"/>
  <c r="K5706" i="18"/>
  <c r="D5706" i="18"/>
  <c r="L5706" i="18"/>
  <c r="E5706" i="18"/>
  <c r="M5706" i="18"/>
  <c r="F5706" i="18"/>
  <c r="G5706" i="18"/>
  <c r="H5706" i="18"/>
  <c r="I4086" i="18"/>
  <c r="J4086" i="18"/>
  <c r="C4086" i="18"/>
  <c r="K4086" i="18"/>
  <c r="D4086" i="18"/>
  <c r="L4086" i="18"/>
  <c r="E4086" i="18"/>
  <c r="M4086" i="18"/>
  <c r="F4086" i="18"/>
  <c r="H4086" i="18"/>
  <c r="G4086" i="18"/>
  <c r="D112" i="18"/>
  <c r="L112" i="18"/>
  <c r="E112" i="18"/>
  <c r="M112" i="18"/>
  <c r="H112" i="18"/>
  <c r="J112" i="18"/>
  <c r="K112" i="18"/>
  <c r="C112" i="18"/>
  <c r="F112" i="18"/>
  <c r="G112" i="18"/>
  <c r="I112" i="18"/>
  <c r="H1412" i="18"/>
  <c r="I1412" i="18"/>
  <c r="J1412" i="18"/>
  <c r="C1412" i="18"/>
  <c r="K1412" i="18"/>
  <c r="D1412" i="18"/>
  <c r="L1412" i="18"/>
  <c r="E1412" i="18"/>
  <c r="M1412" i="18"/>
  <c r="G1412" i="18"/>
  <c r="F1412" i="18"/>
  <c r="J160" i="18"/>
  <c r="C160" i="18"/>
  <c r="K160" i="18"/>
  <c r="F160" i="18"/>
  <c r="L160" i="18"/>
  <c r="M160" i="18"/>
  <c r="E160" i="18"/>
  <c r="G160" i="18"/>
  <c r="H160" i="18"/>
  <c r="D160" i="18"/>
  <c r="I160" i="18"/>
  <c r="I503" i="18"/>
  <c r="E503" i="18"/>
  <c r="M503" i="18"/>
  <c r="H503" i="18"/>
  <c r="L503" i="18"/>
  <c r="J503" i="18"/>
  <c r="K503" i="18"/>
  <c r="C503" i="18"/>
  <c r="F503" i="18"/>
  <c r="D503" i="18"/>
  <c r="G503" i="18"/>
  <c r="J1498" i="18"/>
  <c r="C1498" i="18"/>
  <c r="K1498" i="18"/>
  <c r="D1498" i="18"/>
  <c r="L1498" i="18"/>
  <c r="E1498" i="18"/>
  <c r="M1498" i="18"/>
  <c r="F1498" i="18"/>
  <c r="G1498" i="18"/>
  <c r="H1498" i="18"/>
  <c r="I1498" i="18"/>
  <c r="F910" i="18"/>
  <c r="I910" i="18"/>
  <c r="J910" i="18"/>
  <c r="C910" i="18"/>
  <c r="K910" i="18"/>
  <c r="E910" i="18"/>
  <c r="M910" i="18"/>
  <c r="D910" i="18"/>
  <c r="G910" i="18"/>
  <c r="H910" i="18"/>
  <c r="L910" i="18"/>
  <c r="E1742" i="18"/>
  <c r="M1742" i="18"/>
  <c r="F1742" i="18"/>
  <c r="G1742" i="18"/>
  <c r="H1742" i="18"/>
  <c r="I1742" i="18"/>
  <c r="J1742" i="18"/>
  <c r="C1742" i="18"/>
  <c r="K1742" i="18"/>
  <c r="L1742" i="18"/>
  <c r="D1742" i="18"/>
  <c r="C3478" i="18"/>
  <c r="K3478" i="18"/>
  <c r="D3478" i="18"/>
  <c r="L3478" i="18"/>
  <c r="E3478" i="18"/>
  <c r="M3478" i="18"/>
  <c r="F3478" i="18"/>
  <c r="G3478" i="18"/>
  <c r="H3478" i="18"/>
  <c r="I3478" i="18"/>
  <c r="J3478" i="18"/>
  <c r="C4092" i="18"/>
  <c r="K4092" i="18"/>
  <c r="D4092" i="18"/>
  <c r="L4092" i="18"/>
  <c r="E4092" i="18"/>
  <c r="M4092" i="18"/>
  <c r="F4092" i="18"/>
  <c r="G4092" i="18"/>
  <c r="H4092" i="18"/>
  <c r="J4092" i="18"/>
  <c r="I4092" i="18"/>
  <c r="F3120" i="18"/>
  <c r="G3120" i="18"/>
  <c r="H3120" i="18"/>
  <c r="I3120" i="18"/>
  <c r="J3120" i="18"/>
  <c r="C3120" i="18"/>
  <c r="K3120" i="18"/>
  <c r="D3120" i="18"/>
  <c r="L3120" i="18"/>
  <c r="E3120" i="18"/>
  <c r="M3120" i="18"/>
  <c r="C3470" i="18"/>
  <c r="K3470" i="18"/>
  <c r="D3470" i="18"/>
  <c r="L3470" i="18"/>
  <c r="E3470" i="18"/>
  <c r="M3470" i="18"/>
  <c r="F3470" i="18"/>
  <c r="G3470" i="18"/>
  <c r="H3470" i="18"/>
  <c r="I3470" i="18"/>
  <c r="J3470" i="18"/>
  <c r="C3047" i="18"/>
  <c r="K3047" i="18"/>
  <c r="D3047" i="18"/>
  <c r="L3047" i="18"/>
  <c r="E3047" i="18"/>
  <c r="M3047" i="18"/>
  <c r="F3047" i="18"/>
  <c r="G3047" i="18"/>
  <c r="H3047" i="18"/>
  <c r="I3047" i="18"/>
  <c r="J3047" i="18"/>
  <c r="H4984" i="18"/>
  <c r="I4984" i="18"/>
  <c r="J4984" i="18"/>
  <c r="C4984" i="18"/>
  <c r="K4984" i="18"/>
  <c r="D4984" i="18"/>
  <c r="L4984" i="18"/>
  <c r="E4984" i="18"/>
  <c r="M4984" i="18"/>
  <c r="F4984" i="18"/>
  <c r="G4984" i="18"/>
  <c r="D563" i="18"/>
  <c r="L563" i="18"/>
  <c r="E563" i="18"/>
  <c r="M563" i="18"/>
  <c r="H563" i="18"/>
  <c r="F563" i="18"/>
  <c r="I563" i="18"/>
  <c r="J563" i="18"/>
  <c r="K563" i="18"/>
  <c r="C563" i="18"/>
  <c r="G563" i="18"/>
  <c r="G2275" i="18"/>
  <c r="H2275" i="18"/>
  <c r="I2275" i="18"/>
  <c r="J2275" i="18"/>
  <c r="C2275" i="18"/>
  <c r="K2275" i="18"/>
  <c r="D2275" i="18"/>
  <c r="L2275" i="18"/>
  <c r="E2275" i="18"/>
  <c r="M2275" i="18"/>
  <c r="F2275" i="18"/>
  <c r="D104" i="18"/>
  <c r="L104" i="18"/>
  <c r="E104" i="18"/>
  <c r="M104" i="18"/>
  <c r="H104" i="18"/>
  <c r="K104" i="18"/>
  <c r="F104" i="18"/>
  <c r="C104" i="18"/>
  <c r="G104" i="18"/>
  <c r="I104" i="18"/>
  <c r="J104" i="18"/>
  <c r="D1336" i="18"/>
  <c r="L1336" i="18"/>
  <c r="E1336" i="18"/>
  <c r="M1336" i="18"/>
  <c r="F1336" i="18"/>
  <c r="G1336" i="18"/>
  <c r="H1336" i="18"/>
  <c r="I1336" i="18"/>
  <c r="C1336" i="18"/>
  <c r="K1336" i="18"/>
  <c r="J1336" i="18"/>
  <c r="J4033" i="18"/>
  <c r="C4033" i="18"/>
  <c r="K4033" i="18"/>
  <c r="D4033" i="18"/>
  <c r="L4033" i="18"/>
  <c r="E4033" i="18"/>
  <c r="M4033" i="18"/>
  <c r="F4033" i="18"/>
  <c r="G4033" i="18"/>
  <c r="I4033" i="18"/>
  <c r="H4033" i="18"/>
  <c r="G2531" i="18"/>
  <c r="H2531" i="18"/>
  <c r="I2531" i="18"/>
  <c r="J2531" i="18"/>
  <c r="C2531" i="18"/>
  <c r="K2531" i="18"/>
  <c r="D2531" i="18"/>
  <c r="L2531" i="18"/>
  <c r="E2531" i="18"/>
  <c r="M2531" i="18"/>
  <c r="F2531" i="18"/>
  <c r="F4762" i="18"/>
  <c r="G4762" i="18"/>
  <c r="H4762" i="18"/>
  <c r="I4762" i="18"/>
  <c r="J4762" i="18"/>
  <c r="D4762" i="18"/>
  <c r="L4762" i="18"/>
  <c r="C4762" i="18"/>
  <c r="E4762" i="18"/>
  <c r="K4762" i="18"/>
  <c r="M4762" i="18"/>
  <c r="I1423" i="18"/>
  <c r="J1423" i="18"/>
  <c r="C1423" i="18"/>
  <c r="K1423" i="18"/>
  <c r="D1423" i="18"/>
  <c r="L1423" i="18"/>
  <c r="E1423" i="18"/>
  <c r="M1423" i="18"/>
  <c r="F1423" i="18"/>
  <c r="H1423" i="18"/>
  <c r="G1423" i="18"/>
  <c r="C1565" i="18"/>
  <c r="K1565" i="18"/>
  <c r="D1565" i="18"/>
  <c r="L1565" i="18"/>
  <c r="E1565" i="18"/>
  <c r="M1565" i="18"/>
  <c r="F1565" i="18"/>
  <c r="G1565" i="18"/>
  <c r="H1565" i="18"/>
  <c r="I1565" i="18"/>
  <c r="J1565" i="18"/>
  <c r="E220" i="18"/>
  <c r="M220" i="18"/>
  <c r="F220" i="18"/>
  <c r="I220" i="18"/>
  <c r="J220" i="18"/>
  <c r="C220" i="18"/>
  <c r="D220" i="18"/>
  <c r="K220" i="18"/>
  <c r="H220" i="18"/>
  <c r="G220" i="18"/>
  <c r="L220" i="18"/>
  <c r="F4012" i="18"/>
  <c r="G4012" i="18"/>
  <c r="H4012" i="18"/>
  <c r="I4012" i="18"/>
  <c r="J4012" i="18"/>
  <c r="C4012" i="18"/>
  <c r="K4012" i="18"/>
  <c r="E4012" i="18"/>
  <c r="M4012" i="18"/>
  <c r="D4012" i="18"/>
  <c r="L4012" i="18"/>
  <c r="J5829" i="18"/>
  <c r="C5829" i="18"/>
  <c r="K5829" i="18"/>
  <c r="D5829" i="18"/>
  <c r="L5829" i="18"/>
  <c r="E5829" i="18"/>
  <c r="M5829" i="18"/>
  <c r="F5829" i="18"/>
  <c r="G5829" i="18"/>
  <c r="H5829" i="18"/>
  <c r="I5829" i="18"/>
  <c r="J1701" i="18"/>
  <c r="C1701" i="18"/>
  <c r="K1701" i="18"/>
  <c r="D1701" i="18"/>
  <c r="L1701" i="18"/>
  <c r="E1701" i="18"/>
  <c r="M1701" i="18"/>
  <c r="F1701" i="18"/>
  <c r="G1701" i="18"/>
  <c r="H1701" i="18"/>
  <c r="I1701" i="18"/>
  <c r="F4085" i="18"/>
  <c r="G4085" i="18"/>
  <c r="H4085" i="18"/>
  <c r="I4085" i="18"/>
  <c r="J4085" i="18"/>
  <c r="C4085" i="18"/>
  <c r="K4085" i="18"/>
  <c r="E4085" i="18"/>
  <c r="M4085" i="18"/>
  <c r="D4085" i="18"/>
  <c r="L4085" i="18"/>
  <c r="I4038" i="18"/>
  <c r="J4038" i="18"/>
  <c r="C4038" i="18"/>
  <c r="K4038" i="18"/>
  <c r="D4038" i="18"/>
  <c r="L4038" i="18"/>
  <c r="E4038" i="18"/>
  <c r="M4038" i="18"/>
  <c r="F4038" i="18"/>
  <c r="H4038" i="18"/>
  <c r="G4038" i="18"/>
  <c r="C845" i="18"/>
  <c r="K845" i="18"/>
  <c r="F845" i="18"/>
  <c r="G845" i="18"/>
  <c r="H845" i="18"/>
  <c r="J845" i="18"/>
  <c r="I845" i="18"/>
  <c r="L845" i="18"/>
  <c r="M845" i="18"/>
  <c r="D845" i="18"/>
  <c r="E845" i="18"/>
  <c r="H3014" i="18"/>
  <c r="I3014" i="18"/>
  <c r="J3014" i="18"/>
  <c r="C3014" i="18"/>
  <c r="K3014" i="18"/>
  <c r="D3014" i="18"/>
  <c r="L3014" i="18"/>
  <c r="E3014" i="18"/>
  <c r="M3014" i="18"/>
  <c r="F3014" i="18"/>
  <c r="G3014" i="18"/>
  <c r="J4441" i="18"/>
  <c r="C4441" i="18"/>
  <c r="K4441" i="18"/>
  <c r="D4441" i="18"/>
  <c r="L4441" i="18"/>
  <c r="E4441" i="18"/>
  <c r="M4441" i="18"/>
  <c r="F4441" i="18"/>
  <c r="G4441" i="18"/>
  <c r="I4441" i="18"/>
  <c r="H4441" i="18"/>
  <c r="I1246" i="18"/>
  <c r="C1246" i="18"/>
  <c r="K1246" i="18"/>
  <c r="D1246" i="18"/>
  <c r="L1246" i="18"/>
  <c r="E1246" i="18"/>
  <c r="M1246" i="18"/>
  <c r="F1246" i="18"/>
  <c r="G1246" i="18"/>
  <c r="H1246" i="18"/>
  <c r="J1246" i="18"/>
  <c r="C5672" i="18"/>
  <c r="K5672" i="18"/>
  <c r="D5672" i="18"/>
  <c r="L5672" i="18"/>
  <c r="E5672" i="18"/>
  <c r="M5672" i="18"/>
  <c r="F5672" i="18"/>
  <c r="G5672" i="18"/>
  <c r="H5672" i="18"/>
  <c r="I5672" i="18"/>
  <c r="J5672" i="18"/>
  <c r="C592" i="18"/>
  <c r="K592" i="18"/>
  <c r="D592" i="18"/>
  <c r="L592" i="18"/>
  <c r="G592" i="18"/>
  <c r="M592" i="18"/>
  <c r="E592" i="18"/>
  <c r="F592" i="18"/>
  <c r="I592" i="18"/>
  <c r="H592" i="18"/>
  <c r="J592" i="18"/>
  <c r="C1148" i="18"/>
  <c r="K1148" i="18"/>
  <c r="E1148" i="18"/>
  <c r="M1148" i="18"/>
  <c r="F1148" i="18"/>
  <c r="G1148" i="18"/>
  <c r="H1148" i="18"/>
  <c r="I1148" i="18"/>
  <c r="D1148" i="18"/>
  <c r="J1148" i="18"/>
  <c r="L1148" i="18"/>
  <c r="F1606" i="18"/>
  <c r="G1606" i="18"/>
  <c r="H1606" i="18"/>
  <c r="I1606" i="18"/>
  <c r="J1606" i="18"/>
  <c r="C1606" i="18"/>
  <c r="K1606" i="18"/>
  <c r="E1606" i="18"/>
  <c r="L1606" i="18"/>
  <c r="M1606" i="18"/>
  <c r="D1606" i="18"/>
  <c r="F4253" i="18"/>
  <c r="G4253" i="18"/>
  <c r="H4253" i="18"/>
  <c r="I4253" i="18"/>
  <c r="J4253" i="18"/>
  <c r="C4253" i="18"/>
  <c r="K4253" i="18"/>
  <c r="E4253" i="18"/>
  <c r="M4253" i="18"/>
  <c r="D4253" i="18"/>
  <c r="L4253" i="18"/>
  <c r="C3247" i="18"/>
  <c r="K3247" i="18"/>
  <c r="D3247" i="18"/>
  <c r="L3247" i="18"/>
  <c r="E3247" i="18"/>
  <c r="M3247" i="18"/>
  <c r="F3247" i="18"/>
  <c r="G3247" i="18"/>
  <c r="H3247" i="18"/>
  <c r="I3247" i="18"/>
  <c r="J3247" i="18"/>
  <c r="J3100" i="18"/>
  <c r="C3100" i="18"/>
  <c r="K3100" i="18"/>
  <c r="D3100" i="18"/>
  <c r="L3100" i="18"/>
  <c r="E3100" i="18"/>
  <c r="M3100" i="18"/>
  <c r="F3100" i="18"/>
  <c r="G3100" i="18"/>
  <c r="H3100" i="18"/>
  <c r="I3100" i="18"/>
  <c r="D2798" i="18"/>
  <c r="L2798" i="18"/>
  <c r="E2798" i="18"/>
  <c r="M2798" i="18"/>
  <c r="F2798" i="18"/>
  <c r="G2798" i="18"/>
  <c r="H2798" i="18"/>
  <c r="I2798" i="18"/>
  <c r="J2798" i="18"/>
  <c r="C2798" i="18"/>
  <c r="K2798" i="18"/>
  <c r="C1509" i="18"/>
  <c r="K1509" i="18"/>
  <c r="D1509" i="18"/>
  <c r="L1509" i="18"/>
  <c r="E1509" i="18"/>
  <c r="M1509" i="18"/>
  <c r="F1509" i="18"/>
  <c r="G1509" i="18"/>
  <c r="H1509" i="18"/>
  <c r="I1509" i="18"/>
  <c r="J1509" i="18"/>
  <c r="F5329" i="18"/>
  <c r="G5329" i="18"/>
  <c r="H5329" i="18"/>
  <c r="I5329" i="18"/>
  <c r="J5329" i="18"/>
  <c r="C5329" i="18"/>
  <c r="K5329" i="18"/>
  <c r="D5329" i="18"/>
  <c r="L5329" i="18"/>
  <c r="E5329" i="18"/>
  <c r="M5329" i="18"/>
  <c r="C4737" i="18"/>
  <c r="K4737" i="18"/>
  <c r="D4737" i="18"/>
  <c r="L4737" i="18"/>
  <c r="E4737" i="18"/>
  <c r="M4737" i="18"/>
  <c r="F4737" i="18"/>
  <c r="G4737" i="18"/>
  <c r="I4737" i="18"/>
  <c r="H4737" i="18"/>
  <c r="J4737" i="18"/>
  <c r="E4879" i="18"/>
  <c r="M4879" i="18"/>
  <c r="F4879" i="18"/>
  <c r="G4879" i="18"/>
  <c r="H4879" i="18"/>
  <c r="I4879" i="18"/>
  <c r="J4879" i="18"/>
  <c r="C4879" i="18"/>
  <c r="K4879" i="18"/>
  <c r="D4879" i="18"/>
  <c r="L4879" i="18"/>
  <c r="I4683" i="18"/>
  <c r="J4683" i="18"/>
  <c r="C4683" i="18"/>
  <c r="K4683" i="18"/>
  <c r="D4683" i="18"/>
  <c r="L4683" i="18"/>
  <c r="E4683" i="18"/>
  <c r="M4683" i="18"/>
  <c r="G4683" i="18"/>
  <c r="F4683" i="18"/>
  <c r="H4683" i="18"/>
  <c r="F5825" i="18"/>
  <c r="G5825" i="18"/>
  <c r="H5825" i="18"/>
  <c r="I5825" i="18"/>
  <c r="J5825" i="18"/>
  <c r="C5825" i="18"/>
  <c r="K5825" i="18"/>
  <c r="D5825" i="18"/>
  <c r="L5825" i="18"/>
  <c r="M5825" i="18"/>
  <c r="E5825" i="18"/>
  <c r="H1251" i="18"/>
  <c r="J1251" i="18"/>
  <c r="C1251" i="18"/>
  <c r="K1251" i="18"/>
  <c r="D1251" i="18"/>
  <c r="L1251" i="18"/>
  <c r="E1251" i="18"/>
  <c r="M1251" i="18"/>
  <c r="F1251" i="18"/>
  <c r="G1251" i="18"/>
  <c r="I1251" i="18"/>
  <c r="E2253" i="18"/>
  <c r="M2253" i="18"/>
  <c r="F2253" i="18"/>
  <c r="G2253" i="18"/>
  <c r="H2253" i="18"/>
  <c r="I2253" i="18"/>
  <c r="J2253" i="18"/>
  <c r="C2253" i="18"/>
  <c r="K2253" i="18"/>
  <c r="D2253" i="18"/>
  <c r="L2253" i="18"/>
  <c r="E2817" i="18"/>
  <c r="M2817" i="18"/>
  <c r="F2817" i="18"/>
  <c r="G2817" i="18"/>
  <c r="H2817" i="18"/>
  <c r="I2817" i="18"/>
  <c r="J2817" i="18"/>
  <c r="C2817" i="18"/>
  <c r="K2817" i="18"/>
  <c r="D2817" i="18"/>
  <c r="L2817" i="18"/>
  <c r="G3514" i="18"/>
  <c r="H3514" i="18"/>
  <c r="I3514" i="18"/>
  <c r="J3514" i="18"/>
  <c r="C3514" i="18"/>
  <c r="K3514" i="18"/>
  <c r="D3514" i="18"/>
  <c r="L3514" i="18"/>
  <c r="E3514" i="18"/>
  <c r="M3514" i="18"/>
  <c r="F3514" i="18"/>
  <c r="J5757" i="18"/>
  <c r="C5757" i="18"/>
  <c r="K5757" i="18"/>
  <c r="D5757" i="18"/>
  <c r="L5757" i="18"/>
  <c r="E5757" i="18"/>
  <c r="M5757" i="18"/>
  <c r="F5757" i="18"/>
  <c r="G5757" i="18"/>
  <c r="H5757" i="18"/>
  <c r="I5757" i="18"/>
  <c r="F4317" i="18"/>
  <c r="G4317" i="18"/>
  <c r="H4317" i="18"/>
  <c r="I4317" i="18"/>
  <c r="J4317" i="18"/>
  <c r="C4317" i="18"/>
  <c r="K4317" i="18"/>
  <c r="E4317" i="18"/>
  <c r="M4317" i="18"/>
  <c r="D4317" i="18"/>
  <c r="L4317" i="18"/>
  <c r="I2042" i="18"/>
  <c r="J2042" i="18"/>
  <c r="C2042" i="18"/>
  <c r="K2042" i="18"/>
  <c r="D2042" i="18"/>
  <c r="L2042" i="18"/>
  <c r="E2042" i="18"/>
  <c r="M2042" i="18"/>
  <c r="F2042" i="18"/>
  <c r="G2042" i="18"/>
  <c r="H2042" i="18"/>
  <c r="D5307" i="18"/>
  <c r="L5307" i="18"/>
  <c r="E5307" i="18"/>
  <c r="M5307" i="18"/>
  <c r="F5307" i="18"/>
  <c r="G5307" i="18"/>
  <c r="H5307" i="18"/>
  <c r="I5307" i="18"/>
  <c r="J5307" i="18"/>
  <c r="C5307" i="18"/>
  <c r="K5307" i="18"/>
  <c r="E5246" i="18"/>
  <c r="M5246" i="18"/>
  <c r="F5246" i="18"/>
  <c r="G5246" i="18"/>
  <c r="H5246" i="18"/>
  <c r="I5246" i="18"/>
  <c r="J5246" i="18"/>
  <c r="C5246" i="18"/>
  <c r="K5246" i="18"/>
  <c r="D5246" i="18"/>
  <c r="L5246" i="18"/>
  <c r="J3872" i="18"/>
  <c r="C3872" i="18"/>
  <c r="K3872" i="18"/>
  <c r="D3872" i="18"/>
  <c r="L3872" i="18"/>
  <c r="E3872" i="18"/>
  <c r="M3872" i="18"/>
  <c r="F3872" i="18"/>
  <c r="G3872" i="18"/>
  <c r="I3872" i="18"/>
  <c r="H3872" i="18"/>
  <c r="I518" i="18"/>
  <c r="D518" i="18"/>
  <c r="L518" i="18"/>
  <c r="G518" i="18"/>
  <c r="H518" i="18"/>
  <c r="M518" i="18"/>
  <c r="C518" i="18"/>
  <c r="E518" i="18"/>
  <c r="F518" i="18"/>
  <c r="K518" i="18"/>
  <c r="J518" i="18"/>
  <c r="C3239" i="18"/>
  <c r="K3239" i="18"/>
  <c r="D3239" i="18"/>
  <c r="L3239" i="18"/>
  <c r="E3239" i="18"/>
  <c r="M3239" i="18"/>
  <c r="F3239" i="18"/>
  <c r="G3239" i="18"/>
  <c r="H3239" i="18"/>
  <c r="I3239" i="18"/>
  <c r="J3239" i="18"/>
  <c r="I5530" i="18"/>
  <c r="J5530" i="18"/>
  <c r="C5530" i="18"/>
  <c r="K5530" i="18"/>
  <c r="D5530" i="18"/>
  <c r="L5530" i="18"/>
  <c r="E5530" i="18"/>
  <c r="M5530" i="18"/>
  <c r="F5530" i="18"/>
  <c r="G5530" i="18"/>
  <c r="H5530" i="18"/>
  <c r="I3289" i="18"/>
  <c r="J3289" i="18"/>
  <c r="C3289" i="18"/>
  <c r="K3289" i="18"/>
  <c r="D3289" i="18"/>
  <c r="L3289" i="18"/>
  <c r="E3289" i="18"/>
  <c r="M3289" i="18"/>
  <c r="F3289" i="18"/>
  <c r="G3289" i="18"/>
  <c r="H3289" i="18"/>
  <c r="I5554" i="18"/>
  <c r="J5554" i="18"/>
  <c r="C5554" i="18"/>
  <c r="K5554" i="18"/>
  <c r="D5554" i="18"/>
  <c r="L5554" i="18"/>
  <c r="E5554" i="18"/>
  <c r="M5554" i="18"/>
  <c r="F5554" i="18"/>
  <c r="G5554" i="18"/>
  <c r="H5554" i="18"/>
  <c r="F2224" i="18"/>
  <c r="G2224" i="18"/>
  <c r="H2224" i="18"/>
  <c r="I2224" i="18"/>
  <c r="J2224" i="18"/>
  <c r="C2224" i="18"/>
  <c r="K2224" i="18"/>
  <c r="D2224" i="18"/>
  <c r="L2224" i="18"/>
  <c r="E2224" i="18"/>
  <c r="M2224" i="18"/>
  <c r="I510" i="18"/>
  <c r="D510" i="18"/>
  <c r="L510" i="18"/>
  <c r="E510" i="18"/>
  <c r="F510" i="18"/>
  <c r="J510" i="18"/>
  <c r="C510" i="18"/>
  <c r="G510" i="18"/>
  <c r="H510" i="18"/>
  <c r="M510" i="18"/>
  <c r="K510" i="18"/>
  <c r="D3002" i="18"/>
  <c r="L3002" i="18"/>
  <c r="E3002" i="18"/>
  <c r="M3002" i="18"/>
  <c r="F3002" i="18"/>
  <c r="G3002" i="18"/>
  <c r="H3002" i="18"/>
  <c r="I3002" i="18"/>
  <c r="J3002" i="18"/>
  <c r="C3002" i="18"/>
  <c r="K3002" i="18"/>
  <c r="I1106" i="18"/>
  <c r="J1106" i="18"/>
  <c r="C1106" i="18"/>
  <c r="K1106" i="18"/>
  <c r="D1106" i="18"/>
  <c r="L1106" i="18"/>
  <c r="E1106" i="18"/>
  <c r="M1106" i="18"/>
  <c r="F1106" i="18"/>
  <c r="G1106" i="18"/>
  <c r="H1106" i="18"/>
  <c r="C2487" i="18"/>
  <c r="K2487" i="18"/>
  <c r="D2487" i="18"/>
  <c r="L2487" i="18"/>
  <c r="E2487" i="18"/>
  <c r="M2487" i="18"/>
  <c r="F2487" i="18"/>
  <c r="G2487" i="18"/>
  <c r="H2487" i="18"/>
  <c r="I2487" i="18"/>
  <c r="J2487" i="18"/>
  <c r="J3028" i="18"/>
  <c r="C3028" i="18"/>
  <c r="K3028" i="18"/>
  <c r="D3028" i="18"/>
  <c r="L3028" i="18"/>
  <c r="E3028" i="18"/>
  <c r="M3028" i="18"/>
  <c r="F3028" i="18"/>
  <c r="G3028" i="18"/>
  <c r="H3028" i="18"/>
  <c r="I3028" i="18"/>
  <c r="H1396" i="18"/>
  <c r="I1396" i="18"/>
  <c r="J1396" i="18"/>
  <c r="C1396" i="18"/>
  <c r="K1396" i="18"/>
  <c r="D1396" i="18"/>
  <c r="L1396" i="18"/>
  <c r="E1396" i="18"/>
  <c r="M1396" i="18"/>
  <c r="G1396" i="18"/>
  <c r="F1396" i="18"/>
  <c r="D2894" i="18"/>
  <c r="L2894" i="18"/>
  <c r="E2894" i="18"/>
  <c r="M2894" i="18"/>
  <c r="F2894" i="18"/>
  <c r="G2894" i="18"/>
  <c r="H2894" i="18"/>
  <c r="I2894" i="18"/>
  <c r="J2894" i="18"/>
  <c r="C2894" i="18"/>
  <c r="K2894" i="18"/>
  <c r="E1030" i="18"/>
  <c r="M1030" i="18"/>
  <c r="F1030" i="18"/>
  <c r="G1030" i="18"/>
  <c r="H1030" i="18"/>
  <c r="I1030" i="18"/>
  <c r="J1030" i="18"/>
  <c r="C1030" i="18"/>
  <c r="K1030" i="18"/>
  <c r="D1030" i="18"/>
  <c r="L1030" i="18"/>
  <c r="H4784" i="18"/>
  <c r="I4784" i="18"/>
  <c r="J4784" i="18"/>
  <c r="C4784" i="18"/>
  <c r="K4784" i="18"/>
  <c r="D4784" i="18"/>
  <c r="L4784" i="18"/>
  <c r="F4784" i="18"/>
  <c r="E4784" i="18"/>
  <c r="G4784" i="18"/>
  <c r="M4784" i="18"/>
  <c r="H1195" i="18"/>
  <c r="J1195" i="18"/>
  <c r="C1195" i="18"/>
  <c r="K1195" i="18"/>
  <c r="D1195" i="18"/>
  <c r="L1195" i="18"/>
  <c r="E1195" i="18"/>
  <c r="M1195" i="18"/>
  <c r="F1195" i="18"/>
  <c r="G1195" i="18"/>
  <c r="I1195" i="18"/>
  <c r="E2269" i="18"/>
  <c r="M2269" i="18"/>
  <c r="F2269" i="18"/>
  <c r="G2269" i="18"/>
  <c r="H2269" i="18"/>
  <c r="I2269" i="18"/>
  <c r="J2269" i="18"/>
  <c r="C2269" i="18"/>
  <c r="K2269" i="18"/>
  <c r="L2269" i="18"/>
  <c r="D2269" i="18"/>
  <c r="I4286" i="18"/>
  <c r="J4286" i="18"/>
  <c r="C4286" i="18"/>
  <c r="K4286" i="18"/>
  <c r="D4286" i="18"/>
  <c r="L4286" i="18"/>
  <c r="E4286" i="18"/>
  <c r="M4286" i="18"/>
  <c r="F4286" i="18"/>
  <c r="H4286" i="18"/>
  <c r="G4286" i="18"/>
  <c r="C4753" i="18"/>
  <c r="K4753" i="18"/>
  <c r="D4753" i="18"/>
  <c r="L4753" i="18"/>
  <c r="E4753" i="18"/>
  <c r="M4753" i="18"/>
  <c r="F4753" i="18"/>
  <c r="G4753" i="18"/>
  <c r="I4753" i="18"/>
  <c r="H4753" i="18"/>
  <c r="J4753" i="18"/>
  <c r="F5545" i="18"/>
  <c r="G5545" i="18"/>
  <c r="H5545" i="18"/>
  <c r="I5545" i="18"/>
  <c r="J5545" i="18"/>
  <c r="C5545" i="18"/>
  <c r="K5545" i="18"/>
  <c r="D5545" i="18"/>
  <c r="L5545" i="18"/>
  <c r="E5545" i="18"/>
  <c r="M5545" i="18"/>
  <c r="J311" i="18"/>
  <c r="C311" i="18"/>
  <c r="K311" i="18"/>
  <c r="F311" i="18"/>
  <c r="G311" i="18"/>
  <c r="H311" i="18"/>
  <c r="I311" i="18"/>
  <c r="L311" i="18"/>
  <c r="M311" i="18"/>
  <c r="D311" i="18"/>
  <c r="E311" i="18"/>
  <c r="F2057" i="18"/>
  <c r="G2057" i="18"/>
  <c r="H2057" i="18"/>
  <c r="I2057" i="18"/>
  <c r="J2057" i="18"/>
  <c r="C2057" i="18"/>
  <c r="K2057" i="18"/>
  <c r="D2057" i="18"/>
  <c r="L2057" i="18"/>
  <c r="E2057" i="18"/>
  <c r="M2057" i="18"/>
  <c r="F2740" i="18"/>
  <c r="G2740" i="18"/>
  <c r="H2740" i="18"/>
  <c r="I2740" i="18"/>
  <c r="J2740" i="18"/>
  <c r="C2740" i="18"/>
  <c r="K2740" i="18"/>
  <c r="D2740" i="18"/>
  <c r="L2740" i="18"/>
  <c r="E2740" i="18"/>
  <c r="M2740" i="18"/>
  <c r="F4037" i="18"/>
  <c r="G4037" i="18"/>
  <c r="H4037" i="18"/>
  <c r="I4037" i="18"/>
  <c r="J4037" i="18"/>
  <c r="C4037" i="18"/>
  <c r="K4037" i="18"/>
  <c r="E4037" i="18"/>
  <c r="M4037" i="18"/>
  <c r="D4037" i="18"/>
  <c r="L4037" i="18"/>
  <c r="C1373" i="18"/>
  <c r="K1373" i="18"/>
  <c r="D1373" i="18"/>
  <c r="L1373" i="18"/>
  <c r="E1373" i="18"/>
  <c r="M1373" i="18"/>
  <c r="F1373" i="18"/>
  <c r="G1373" i="18"/>
  <c r="H1373" i="18"/>
  <c r="J1373" i="18"/>
  <c r="I1373" i="18"/>
  <c r="G5644" i="18"/>
  <c r="H5644" i="18"/>
  <c r="I5644" i="18"/>
  <c r="J5644" i="18"/>
  <c r="C5644" i="18"/>
  <c r="K5644" i="18"/>
  <c r="D5644" i="18"/>
  <c r="L5644" i="18"/>
  <c r="E5644" i="18"/>
  <c r="M5644" i="18"/>
  <c r="F5644" i="18"/>
  <c r="F5513" i="18"/>
  <c r="G5513" i="18"/>
  <c r="H5513" i="18"/>
  <c r="I5513" i="18"/>
  <c r="J5513" i="18"/>
  <c r="C5513" i="18"/>
  <c r="K5513" i="18"/>
  <c r="D5513" i="18"/>
  <c r="L5513" i="18"/>
  <c r="E5513" i="18"/>
  <c r="M5513" i="18"/>
  <c r="E875" i="18"/>
  <c r="M875" i="18"/>
  <c r="H875" i="18"/>
  <c r="I875" i="18"/>
  <c r="J875" i="18"/>
  <c r="D875" i="18"/>
  <c r="L875" i="18"/>
  <c r="C875" i="18"/>
  <c r="F875" i="18"/>
  <c r="G875" i="18"/>
  <c r="K875" i="18"/>
  <c r="J5837" i="18"/>
  <c r="C5837" i="18"/>
  <c r="K5837" i="18"/>
  <c r="D5837" i="18"/>
  <c r="L5837" i="18"/>
  <c r="E5837" i="18"/>
  <c r="M5837" i="18"/>
  <c r="F5837" i="18"/>
  <c r="G5837" i="18"/>
  <c r="H5837" i="18"/>
  <c r="I5837" i="18"/>
  <c r="J3276" i="18"/>
  <c r="C3276" i="18"/>
  <c r="K3276" i="18"/>
  <c r="D3276" i="18"/>
  <c r="L3276" i="18"/>
  <c r="E3276" i="18"/>
  <c r="M3276" i="18"/>
  <c r="F3276" i="18"/>
  <c r="G3276" i="18"/>
  <c r="H3276" i="18"/>
  <c r="I3276" i="18"/>
  <c r="C2527" i="18"/>
  <c r="K2527" i="18"/>
  <c r="D2527" i="18"/>
  <c r="L2527" i="18"/>
  <c r="E2527" i="18"/>
  <c r="M2527" i="18"/>
  <c r="F2527" i="18"/>
  <c r="G2527" i="18"/>
  <c r="H2527" i="18"/>
  <c r="I2527" i="18"/>
  <c r="J2527" i="18"/>
  <c r="C3255" i="18"/>
  <c r="K3255" i="18"/>
  <c r="D3255" i="18"/>
  <c r="L3255" i="18"/>
  <c r="E3255" i="18"/>
  <c r="M3255" i="18"/>
  <c r="F3255" i="18"/>
  <c r="G3255" i="18"/>
  <c r="H3255" i="18"/>
  <c r="I3255" i="18"/>
  <c r="J3255" i="18"/>
  <c r="C1840" i="18"/>
  <c r="K1840" i="18"/>
  <c r="D1840" i="18"/>
  <c r="L1840" i="18"/>
  <c r="E1840" i="18"/>
  <c r="M1840" i="18"/>
  <c r="F1840" i="18"/>
  <c r="G1840" i="18"/>
  <c r="H1840" i="18"/>
  <c r="I1840" i="18"/>
  <c r="J1840" i="18"/>
  <c r="I2209" i="18"/>
  <c r="J2209" i="18"/>
  <c r="C2209" i="18"/>
  <c r="K2209" i="18"/>
  <c r="D2209" i="18"/>
  <c r="L2209" i="18"/>
  <c r="E2209" i="18"/>
  <c r="M2209" i="18"/>
  <c r="F2209" i="18"/>
  <c r="G2209" i="18"/>
  <c r="H2209" i="18"/>
  <c r="G1980" i="18"/>
  <c r="H1980" i="18"/>
  <c r="I1980" i="18"/>
  <c r="J1980" i="18"/>
  <c r="C1980" i="18"/>
  <c r="K1980" i="18"/>
  <c r="D1980" i="18"/>
  <c r="L1980" i="18"/>
  <c r="E1980" i="18"/>
  <c r="M1980" i="18"/>
  <c r="F1980" i="18"/>
  <c r="D5555" i="18"/>
  <c r="L5555" i="18"/>
  <c r="E5555" i="18"/>
  <c r="M5555" i="18"/>
  <c r="F5555" i="18"/>
  <c r="G5555" i="18"/>
  <c r="H5555" i="18"/>
  <c r="I5555" i="18"/>
  <c r="J5555" i="18"/>
  <c r="C5555" i="18"/>
  <c r="K5555" i="18"/>
  <c r="G4589" i="18"/>
  <c r="H4589" i="18"/>
  <c r="I4589" i="18"/>
  <c r="J4589" i="18"/>
  <c r="C4589" i="18"/>
  <c r="K4589" i="18"/>
  <c r="E4589" i="18"/>
  <c r="M4589" i="18"/>
  <c r="L4589" i="18"/>
  <c r="D4589" i="18"/>
  <c r="F4589" i="18"/>
  <c r="E4130" i="18"/>
  <c r="M4130" i="18"/>
  <c r="F4130" i="18"/>
  <c r="G4130" i="18"/>
  <c r="H4130" i="18"/>
  <c r="I4130" i="18"/>
  <c r="J4130" i="18"/>
  <c r="D4130" i="18"/>
  <c r="L4130" i="18"/>
  <c r="C4130" i="18"/>
  <c r="K4130" i="18"/>
  <c r="E3857" i="18"/>
  <c r="M3857" i="18"/>
  <c r="F3857" i="18"/>
  <c r="G3857" i="18"/>
  <c r="H3857" i="18"/>
  <c r="I3857" i="18"/>
  <c r="J3857" i="18"/>
  <c r="D3857" i="18"/>
  <c r="L3857" i="18"/>
  <c r="C3857" i="18"/>
  <c r="K3857" i="18"/>
  <c r="E3713" i="18"/>
  <c r="M3713" i="18"/>
  <c r="F3713" i="18"/>
  <c r="G3713" i="18"/>
  <c r="H3713" i="18"/>
  <c r="I3713" i="18"/>
  <c r="J3713" i="18"/>
  <c r="D3713" i="18"/>
  <c r="L3713" i="18"/>
  <c r="C3713" i="18"/>
  <c r="K3713" i="18"/>
  <c r="F4874" i="18"/>
  <c r="G4874" i="18"/>
  <c r="H4874" i="18"/>
  <c r="I4874" i="18"/>
  <c r="J4874" i="18"/>
  <c r="C4874" i="18"/>
  <c r="K4874" i="18"/>
  <c r="D4874" i="18"/>
  <c r="L4874" i="18"/>
  <c r="E4874" i="18"/>
  <c r="M4874" i="18"/>
  <c r="E6059" i="18"/>
  <c r="M6059" i="18"/>
  <c r="F6059" i="18"/>
  <c r="G6059" i="18"/>
  <c r="H6059" i="18"/>
  <c r="I6059" i="18"/>
  <c r="J6059" i="18"/>
  <c r="D6059" i="18"/>
  <c r="L6059" i="18"/>
  <c r="K6059" i="18"/>
  <c r="C6059" i="18"/>
  <c r="J4225" i="18"/>
  <c r="C4225" i="18"/>
  <c r="K4225" i="18"/>
  <c r="D4225" i="18"/>
  <c r="L4225" i="18"/>
  <c r="E4225" i="18"/>
  <c r="M4225" i="18"/>
  <c r="F4225" i="18"/>
  <c r="G4225" i="18"/>
  <c r="I4225" i="18"/>
  <c r="H4225" i="18"/>
  <c r="C3763" i="18"/>
  <c r="K3763" i="18"/>
  <c r="D3763" i="18"/>
  <c r="L3763" i="18"/>
  <c r="E3763" i="18"/>
  <c r="M3763" i="18"/>
  <c r="F3763" i="18"/>
  <c r="G3763" i="18"/>
  <c r="H3763" i="18"/>
  <c r="J3763" i="18"/>
  <c r="I3763" i="18"/>
  <c r="J5861" i="18"/>
  <c r="C5861" i="18"/>
  <c r="K5861" i="18"/>
  <c r="D5861" i="18"/>
  <c r="L5861" i="18"/>
  <c r="E5861" i="18"/>
  <c r="M5861" i="18"/>
  <c r="F5861" i="18"/>
  <c r="G5861" i="18"/>
  <c r="H5861" i="18"/>
  <c r="I5861" i="18"/>
  <c r="F4541" i="18"/>
  <c r="G4541" i="18"/>
  <c r="H4541" i="18"/>
  <c r="I4541" i="18"/>
  <c r="J4541" i="18"/>
  <c r="C4541" i="18"/>
  <c r="K4541" i="18"/>
  <c r="E4541" i="18"/>
  <c r="M4541" i="18"/>
  <c r="L4541" i="18"/>
  <c r="D4541" i="18"/>
  <c r="D5148" i="18"/>
  <c r="L5148" i="18"/>
  <c r="E5148" i="18"/>
  <c r="M5148" i="18"/>
  <c r="F5148" i="18"/>
  <c r="G5148" i="18"/>
  <c r="H5148" i="18"/>
  <c r="I5148" i="18"/>
  <c r="C5148" i="18"/>
  <c r="J5148" i="18"/>
  <c r="K5148" i="18"/>
  <c r="F517" i="18"/>
  <c r="I517" i="18"/>
  <c r="J517" i="18"/>
  <c r="K517" i="18"/>
  <c r="D517" i="18"/>
  <c r="L517" i="18"/>
  <c r="C517" i="18"/>
  <c r="G517" i="18"/>
  <c r="E517" i="18"/>
  <c r="H517" i="18"/>
  <c r="M517" i="18"/>
  <c r="G2084" i="18"/>
  <c r="H2084" i="18"/>
  <c r="I2084" i="18"/>
  <c r="J2084" i="18"/>
  <c r="C2084" i="18"/>
  <c r="K2084" i="18"/>
  <c r="D2084" i="18"/>
  <c r="L2084" i="18"/>
  <c r="E2084" i="18"/>
  <c r="M2084" i="18"/>
  <c r="F2084" i="18"/>
  <c r="J2896" i="18"/>
  <c r="C2896" i="18"/>
  <c r="K2896" i="18"/>
  <c r="D2896" i="18"/>
  <c r="L2896" i="18"/>
  <c r="E2896" i="18"/>
  <c r="M2896" i="18"/>
  <c r="F2896" i="18"/>
  <c r="G2896" i="18"/>
  <c r="H2896" i="18"/>
  <c r="I2896" i="18"/>
  <c r="J3531" i="18"/>
  <c r="C3531" i="18"/>
  <c r="K3531" i="18"/>
  <c r="D3531" i="18"/>
  <c r="L3531" i="18"/>
  <c r="E3531" i="18"/>
  <c r="M3531" i="18"/>
  <c r="F3531" i="18"/>
  <c r="G3531" i="18"/>
  <c r="H3531" i="18"/>
  <c r="I3531" i="18"/>
  <c r="D5068" i="18"/>
  <c r="L5068" i="18"/>
  <c r="E5068" i="18"/>
  <c r="M5068" i="18"/>
  <c r="F5068" i="18"/>
  <c r="G5068" i="18"/>
  <c r="H5068" i="18"/>
  <c r="I5068" i="18"/>
  <c r="J5068" i="18"/>
  <c r="C5068" i="18"/>
  <c r="K5068" i="18"/>
  <c r="G2491" i="18"/>
  <c r="H2491" i="18"/>
  <c r="I2491" i="18"/>
  <c r="J2491" i="18"/>
  <c r="C2491" i="18"/>
  <c r="K2491" i="18"/>
  <c r="D2491" i="18"/>
  <c r="L2491" i="18"/>
  <c r="E2491" i="18"/>
  <c r="M2491" i="18"/>
  <c r="F2491" i="18"/>
  <c r="G4989" i="18"/>
  <c r="H4989" i="18"/>
  <c r="I4989" i="18"/>
  <c r="J4989" i="18"/>
  <c r="C4989" i="18"/>
  <c r="K4989" i="18"/>
  <c r="D4989" i="18"/>
  <c r="L4989" i="18"/>
  <c r="E4989" i="18"/>
  <c r="M4989" i="18"/>
  <c r="F4989" i="18"/>
  <c r="F5777" i="18"/>
  <c r="G5777" i="18"/>
  <c r="H5777" i="18"/>
  <c r="I5777" i="18"/>
  <c r="J5777" i="18"/>
  <c r="C5777" i="18"/>
  <c r="K5777" i="18"/>
  <c r="D5777" i="18"/>
  <c r="L5777" i="18"/>
  <c r="E5777" i="18"/>
  <c r="M5777" i="18"/>
  <c r="F5417" i="18"/>
  <c r="G5417" i="18"/>
  <c r="H5417" i="18"/>
  <c r="I5417" i="18"/>
  <c r="J5417" i="18"/>
  <c r="C5417" i="18"/>
  <c r="K5417" i="18"/>
  <c r="D5417" i="18"/>
  <c r="L5417" i="18"/>
  <c r="E5417" i="18"/>
  <c r="M5417" i="18"/>
  <c r="J4966" i="18"/>
  <c r="C4966" i="18"/>
  <c r="K4966" i="18"/>
  <c r="D4966" i="18"/>
  <c r="L4966" i="18"/>
  <c r="E4966" i="18"/>
  <c r="M4966" i="18"/>
  <c r="F4966" i="18"/>
  <c r="G4966" i="18"/>
  <c r="H4966" i="18"/>
  <c r="I4966" i="18"/>
  <c r="C4356" i="18"/>
  <c r="K4356" i="18"/>
  <c r="D4356" i="18"/>
  <c r="L4356" i="18"/>
  <c r="E4356" i="18"/>
  <c r="M4356" i="18"/>
  <c r="F4356" i="18"/>
  <c r="G4356" i="18"/>
  <c r="H4356" i="18"/>
  <c r="J4356" i="18"/>
  <c r="I4356" i="18"/>
  <c r="J4902" i="18"/>
  <c r="C4902" i="18"/>
  <c r="K4902" i="18"/>
  <c r="D4902" i="18"/>
  <c r="L4902" i="18"/>
  <c r="E4902" i="18"/>
  <c r="M4902" i="18"/>
  <c r="F4902" i="18"/>
  <c r="G4902" i="18"/>
  <c r="H4902" i="18"/>
  <c r="I4902" i="18"/>
  <c r="I308" i="18"/>
  <c r="J308" i="18"/>
  <c r="E308" i="18"/>
  <c r="M308" i="18"/>
  <c r="G308" i="18"/>
  <c r="H308" i="18"/>
  <c r="K308" i="18"/>
  <c r="L308" i="18"/>
  <c r="C308" i="18"/>
  <c r="D308" i="18"/>
  <c r="F308" i="18"/>
  <c r="C3502" i="18"/>
  <c r="K3502" i="18"/>
  <c r="D3502" i="18"/>
  <c r="L3502" i="18"/>
  <c r="E3502" i="18"/>
  <c r="M3502" i="18"/>
  <c r="F3502" i="18"/>
  <c r="G3502" i="18"/>
  <c r="H3502" i="18"/>
  <c r="I3502" i="18"/>
  <c r="J3502" i="18"/>
  <c r="C3438" i="18"/>
  <c r="K3438" i="18"/>
  <c r="D3438" i="18"/>
  <c r="L3438" i="18"/>
  <c r="E3438" i="18"/>
  <c r="M3438" i="18"/>
  <c r="F3438" i="18"/>
  <c r="G3438" i="18"/>
  <c r="H3438" i="18"/>
  <c r="I3438" i="18"/>
  <c r="J3438" i="18"/>
  <c r="F3748" i="18"/>
  <c r="G3748" i="18"/>
  <c r="H3748" i="18"/>
  <c r="I3748" i="18"/>
  <c r="J3748" i="18"/>
  <c r="C3748" i="18"/>
  <c r="K3748" i="18"/>
  <c r="E3748" i="18"/>
  <c r="M3748" i="18"/>
  <c r="D3748" i="18"/>
  <c r="L3748" i="18"/>
  <c r="F5913" i="18"/>
  <c r="G5913" i="18"/>
  <c r="H5913" i="18"/>
  <c r="I5913" i="18"/>
  <c r="J5913" i="18"/>
  <c r="C5913" i="18"/>
  <c r="K5913" i="18"/>
  <c r="D5913" i="18"/>
  <c r="E5913" i="18"/>
  <c r="L5913" i="18"/>
  <c r="M5913" i="18"/>
  <c r="J4121" i="18"/>
  <c r="C4121" i="18"/>
  <c r="K4121" i="18"/>
  <c r="D4121" i="18"/>
  <c r="L4121" i="18"/>
  <c r="E4121" i="18"/>
  <c r="M4121" i="18"/>
  <c r="F4121" i="18"/>
  <c r="G4121" i="18"/>
  <c r="I4121" i="18"/>
  <c r="H4121" i="18"/>
  <c r="H1743" i="18"/>
  <c r="I1743" i="18"/>
  <c r="J1743" i="18"/>
  <c r="C1743" i="18"/>
  <c r="K1743" i="18"/>
  <c r="D1743" i="18"/>
  <c r="L1743" i="18"/>
  <c r="E1743" i="18"/>
  <c r="M1743" i="18"/>
  <c r="F1743" i="18"/>
  <c r="G1743" i="18"/>
  <c r="G1577" i="18"/>
  <c r="H1577" i="18"/>
  <c r="I1577" i="18"/>
  <c r="J1577" i="18"/>
  <c r="C1577" i="18"/>
  <c r="K1577" i="18"/>
  <c r="D1577" i="18"/>
  <c r="L1577" i="18"/>
  <c r="E1577" i="18"/>
  <c r="M1577" i="18"/>
  <c r="F1577" i="18"/>
  <c r="F2169" i="18"/>
  <c r="G2169" i="18"/>
  <c r="H2169" i="18"/>
  <c r="I2169" i="18"/>
  <c r="J2169" i="18"/>
  <c r="C2169" i="18"/>
  <c r="K2169" i="18"/>
  <c r="D2169" i="18"/>
  <c r="L2169" i="18"/>
  <c r="E2169" i="18"/>
  <c r="M2169" i="18"/>
  <c r="C4252" i="18"/>
  <c r="K4252" i="18"/>
  <c r="D4252" i="18"/>
  <c r="L4252" i="18"/>
  <c r="E4252" i="18"/>
  <c r="M4252" i="18"/>
  <c r="F4252" i="18"/>
  <c r="G4252" i="18"/>
  <c r="H4252" i="18"/>
  <c r="J4252" i="18"/>
  <c r="I4252" i="18"/>
  <c r="D5603" i="18"/>
  <c r="L5603" i="18"/>
  <c r="E5603" i="18"/>
  <c r="M5603" i="18"/>
  <c r="F5603" i="18"/>
  <c r="G5603" i="18"/>
  <c r="H5603" i="18"/>
  <c r="I5603" i="18"/>
  <c r="J5603" i="18"/>
  <c r="K5603" i="18"/>
  <c r="C5603" i="18"/>
  <c r="G2355" i="18"/>
  <c r="H2355" i="18"/>
  <c r="I2355" i="18"/>
  <c r="J2355" i="18"/>
  <c r="C2355" i="18"/>
  <c r="K2355" i="18"/>
  <c r="D2355" i="18"/>
  <c r="L2355" i="18"/>
  <c r="E2355" i="18"/>
  <c r="M2355" i="18"/>
  <c r="F2355" i="18"/>
  <c r="I5426" i="18"/>
  <c r="J5426" i="18"/>
  <c r="C5426" i="18"/>
  <c r="K5426" i="18"/>
  <c r="D5426" i="18"/>
  <c r="L5426" i="18"/>
  <c r="E5426" i="18"/>
  <c r="M5426" i="18"/>
  <c r="F5426" i="18"/>
  <c r="G5426" i="18"/>
  <c r="H5426" i="18"/>
  <c r="G660" i="18"/>
  <c r="H660" i="18"/>
  <c r="I660" i="18"/>
  <c r="J660" i="18"/>
  <c r="C660" i="18"/>
  <c r="K660" i="18"/>
  <c r="D660" i="18"/>
  <c r="L660" i="18"/>
  <c r="E660" i="18"/>
  <c r="M660" i="18"/>
  <c r="F660" i="18"/>
  <c r="G2475" i="18"/>
  <c r="H2475" i="18"/>
  <c r="I2475" i="18"/>
  <c r="J2475" i="18"/>
  <c r="C2475" i="18"/>
  <c r="K2475" i="18"/>
  <c r="D2475" i="18"/>
  <c r="L2475" i="18"/>
  <c r="E2475" i="18"/>
  <c r="M2475" i="18"/>
  <c r="F2475" i="18"/>
  <c r="I1658" i="18"/>
  <c r="J1658" i="18"/>
  <c r="C1658" i="18"/>
  <c r="K1658" i="18"/>
  <c r="D1658" i="18"/>
  <c r="L1658" i="18"/>
  <c r="E1658" i="18"/>
  <c r="M1658" i="18"/>
  <c r="F1658" i="18"/>
  <c r="G1658" i="18"/>
  <c r="H1658" i="18"/>
  <c r="D1167" i="18"/>
  <c r="L1167" i="18"/>
  <c r="F1167" i="18"/>
  <c r="G1167" i="18"/>
  <c r="H1167" i="18"/>
  <c r="I1167" i="18"/>
  <c r="J1167" i="18"/>
  <c r="M1167" i="18"/>
  <c r="C1167" i="18"/>
  <c r="K1167" i="18"/>
  <c r="E1167" i="18"/>
  <c r="E5406" i="18"/>
  <c r="M5406" i="18"/>
  <c r="F5406" i="18"/>
  <c r="G5406" i="18"/>
  <c r="H5406" i="18"/>
  <c r="I5406" i="18"/>
  <c r="J5406" i="18"/>
  <c r="C5406" i="18"/>
  <c r="K5406" i="18"/>
  <c r="L5406" i="18"/>
  <c r="D5406" i="18"/>
  <c r="I658" i="18"/>
  <c r="J658" i="18"/>
  <c r="C658" i="18"/>
  <c r="K658" i="18"/>
  <c r="D658" i="18"/>
  <c r="L658" i="18"/>
  <c r="E658" i="18"/>
  <c r="M658" i="18"/>
  <c r="F658" i="18"/>
  <c r="G658" i="18"/>
  <c r="H658" i="18"/>
  <c r="J3603" i="18"/>
  <c r="C3603" i="18"/>
  <c r="K3603" i="18"/>
  <c r="D3603" i="18"/>
  <c r="L3603" i="18"/>
  <c r="E3603" i="18"/>
  <c r="M3603" i="18"/>
  <c r="F3603" i="18"/>
  <c r="G3603" i="18"/>
  <c r="H3603" i="18"/>
  <c r="I3603" i="18"/>
  <c r="H4680" i="18"/>
  <c r="I4680" i="18"/>
  <c r="J4680" i="18"/>
  <c r="C4680" i="18"/>
  <c r="K4680" i="18"/>
  <c r="D4680" i="18"/>
  <c r="L4680" i="18"/>
  <c r="F4680" i="18"/>
  <c r="M4680" i="18"/>
  <c r="E4680" i="18"/>
  <c r="G4680" i="18"/>
  <c r="G1636" i="18"/>
  <c r="H1636" i="18"/>
  <c r="I1636" i="18"/>
  <c r="J1636" i="18"/>
  <c r="C1636" i="18"/>
  <c r="K1636" i="18"/>
  <c r="D1636" i="18"/>
  <c r="L1636" i="18"/>
  <c r="E1636" i="18"/>
  <c r="M1636" i="18"/>
  <c r="F1636" i="18"/>
  <c r="J533" i="18"/>
  <c r="C533" i="18"/>
  <c r="K533" i="18"/>
  <c r="F533" i="18"/>
  <c r="L533" i="18"/>
  <c r="D533" i="18"/>
  <c r="E533" i="18"/>
  <c r="H533" i="18"/>
  <c r="M533" i="18"/>
  <c r="G533" i="18"/>
  <c r="I533" i="18"/>
  <c r="H5847" i="18"/>
  <c r="I5847" i="18"/>
  <c r="J5847" i="18"/>
  <c r="C5847" i="18"/>
  <c r="K5847" i="18"/>
  <c r="D5847" i="18"/>
  <c r="L5847" i="18"/>
  <c r="E5847" i="18"/>
  <c r="M5847" i="18"/>
  <c r="F5847" i="18"/>
  <c r="G5847" i="18"/>
  <c r="D3950" i="18"/>
  <c r="L3950" i="18"/>
  <c r="E3950" i="18"/>
  <c r="M3950" i="18"/>
  <c r="F3950" i="18"/>
  <c r="G3950" i="18"/>
  <c r="H3950" i="18"/>
  <c r="I3950" i="18"/>
  <c r="C3950" i="18"/>
  <c r="K3950" i="18"/>
  <c r="J3950" i="18"/>
  <c r="D4127" i="18"/>
  <c r="L4127" i="18"/>
  <c r="E4127" i="18"/>
  <c r="M4127" i="18"/>
  <c r="F4127" i="18"/>
  <c r="G4127" i="18"/>
  <c r="H4127" i="18"/>
  <c r="I4127" i="18"/>
  <c r="C4127" i="18"/>
  <c r="K4127" i="18"/>
  <c r="J4127" i="18"/>
  <c r="G2092" i="18"/>
  <c r="H2092" i="18"/>
  <c r="I2092" i="18"/>
  <c r="J2092" i="18"/>
  <c r="C2092" i="18"/>
  <c r="K2092" i="18"/>
  <c r="D2092" i="18"/>
  <c r="L2092" i="18"/>
  <c r="E2092" i="18"/>
  <c r="M2092" i="18"/>
  <c r="F2092" i="18"/>
  <c r="E3053" i="18"/>
  <c r="M3053" i="18"/>
  <c r="F3053" i="18"/>
  <c r="G3053" i="18"/>
  <c r="H3053" i="18"/>
  <c r="I3053" i="18"/>
  <c r="J3053" i="18"/>
  <c r="C3053" i="18"/>
  <c r="K3053" i="18"/>
  <c r="D3053" i="18"/>
  <c r="L3053" i="18"/>
  <c r="J3244" i="18"/>
  <c r="C3244" i="18"/>
  <c r="K3244" i="18"/>
  <c r="D3244" i="18"/>
  <c r="L3244" i="18"/>
  <c r="E3244" i="18"/>
  <c r="M3244" i="18"/>
  <c r="F3244" i="18"/>
  <c r="G3244" i="18"/>
  <c r="H3244" i="18"/>
  <c r="I3244" i="18"/>
  <c r="C3947" i="18"/>
  <c r="K3947" i="18"/>
  <c r="D3947" i="18"/>
  <c r="L3947" i="18"/>
  <c r="E3947" i="18"/>
  <c r="M3947" i="18"/>
  <c r="F3947" i="18"/>
  <c r="G3947" i="18"/>
  <c r="H3947" i="18"/>
  <c r="J3947" i="18"/>
  <c r="I3947" i="18"/>
  <c r="J5549" i="18"/>
  <c r="C5549" i="18"/>
  <c r="K5549" i="18"/>
  <c r="D5549" i="18"/>
  <c r="L5549" i="18"/>
  <c r="E5549" i="18"/>
  <c r="M5549" i="18"/>
  <c r="F5549" i="18"/>
  <c r="G5549" i="18"/>
  <c r="H5549" i="18"/>
  <c r="I5549" i="18"/>
  <c r="I3909" i="18"/>
  <c r="J3909" i="18"/>
  <c r="C3909" i="18"/>
  <c r="K3909" i="18"/>
  <c r="D3909" i="18"/>
  <c r="L3909" i="18"/>
  <c r="E3909" i="18"/>
  <c r="M3909" i="18"/>
  <c r="F3909" i="18"/>
  <c r="H3909" i="18"/>
  <c r="G3909" i="18"/>
  <c r="F4946" i="18"/>
  <c r="G4946" i="18"/>
  <c r="H4946" i="18"/>
  <c r="I4946" i="18"/>
  <c r="J4946" i="18"/>
  <c r="C4946" i="18"/>
  <c r="K4946" i="18"/>
  <c r="D4946" i="18"/>
  <c r="L4946" i="18"/>
  <c r="E4946" i="18"/>
  <c r="M4946" i="18"/>
  <c r="I4947" i="18"/>
  <c r="J4947" i="18"/>
  <c r="C4947" i="18"/>
  <c r="K4947" i="18"/>
  <c r="D4947" i="18"/>
  <c r="L4947" i="18"/>
  <c r="E4947" i="18"/>
  <c r="M4947" i="18"/>
  <c r="F4947" i="18"/>
  <c r="G4947" i="18"/>
  <c r="H4947" i="18"/>
  <c r="G3402" i="18"/>
  <c r="H3402" i="18"/>
  <c r="I3402" i="18"/>
  <c r="J3402" i="18"/>
  <c r="C3402" i="18"/>
  <c r="K3402" i="18"/>
  <c r="D3402" i="18"/>
  <c r="L3402" i="18"/>
  <c r="E3402" i="18"/>
  <c r="M3402" i="18"/>
  <c r="F3402" i="18"/>
  <c r="I3829" i="18"/>
  <c r="J3829" i="18"/>
  <c r="C3829" i="18"/>
  <c r="K3829" i="18"/>
  <c r="D3829" i="18"/>
  <c r="L3829" i="18"/>
  <c r="E3829" i="18"/>
  <c r="M3829" i="18"/>
  <c r="F3829" i="18"/>
  <c r="H3829" i="18"/>
  <c r="G3829" i="18"/>
  <c r="J5525" i="18"/>
  <c r="C5525" i="18"/>
  <c r="K5525" i="18"/>
  <c r="D5525" i="18"/>
  <c r="L5525" i="18"/>
  <c r="E5525" i="18"/>
  <c r="M5525" i="18"/>
  <c r="F5525" i="18"/>
  <c r="G5525" i="18"/>
  <c r="H5525" i="18"/>
  <c r="I5525" i="18"/>
  <c r="G5756" i="18"/>
  <c r="H5756" i="18"/>
  <c r="I5756" i="18"/>
  <c r="J5756" i="18"/>
  <c r="C5756" i="18"/>
  <c r="K5756" i="18"/>
  <c r="D5756" i="18"/>
  <c r="L5756" i="18"/>
  <c r="E5756" i="18"/>
  <c r="M5756" i="18"/>
  <c r="F5756" i="18"/>
  <c r="H3698" i="18"/>
  <c r="I3698" i="18"/>
  <c r="J3698" i="18"/>
  <c r="C3698" i="18"/>
  <c r="K3698" i="18"/>
  <c r="D3698" i="18"/>
  <c r="L3698" i="18"/>
  <c r="E3698" i="18"/>
  <c r="M3698" i="18"/>
  <c r="G3698" i="18"/>
  <c r="F3698" i="18"/>
  <c r="I831" i="18"/>
  <c r="D831" i="18"/>
  <c r="L831" i="18"/>
  <c r="E831" i="18"/>
  <c r="M831" i="18"/>
  <c r="F831" i="18"/>
  <c r="H831" i="18"/>
  <c r="C831" i="18"/>
  <c r="G831" i="18"/>
  <c r="J831" i="18"/>
  <c r="K831" i="18"/>
  <c r="F5297" i="18"/>
  <c r="G5297" i="18"/>
  <c r="H5297" i="18"/>
  <c r="I5297" i="18"/>
  <c r="J5297" i="18"/>
  <c r="C5297" i="18"/>
  <c r="K5297" i="18"/>
  <c r="D5297" i="18"/>
  <c r="L5297" i="18"/>
  <c r="E5297" i="18"/>
  <c r="M5297" i="18"/>
  <c r="E204" i="18"/>
  <c r="M204" i="18"/>
  <c r="F204" i="18"/>
  <c r="I204" i="18"/>
  <c r="L204" i="18"/>
  <c r="D204" i="18"/>
  <c r="G204" i="18"/>
  <c r="H204" i="18"/>
  <c r="C204" i="18"/>
  <c r="J204" i="18"/>
  <c r="K204" i="18"/>
  <c r="C4412" i="18"/>
  <c r="K4412" i="18"/>
  <c r="D4412" i="18"/>
  <c r="L4412" i="18"/>
  <c r="E4412" i="18"/>
  <c r="M4412" i="18"/>
  <c r="F4412" i="18"/>
  <c r="G4412" i="18"/>
  <c r="H4412" i="18"/>
  <c r="J4412" i="18"/>
  <c r="I4412" i="18"/>
  <c r="E4927" i="18"/>
  <c r="M4927" i="18"/>
  <c r="F4927" i="18"/>
  <c r="G4927" i="18"/>
  <c r="H4927" i="18"/>
  <c r="I4927" i="18"/>
  <c r="J4927" i="18"/>
  <c r="C4927" i="18"/>
  <c r="K4927" i="18"/>
  <c r="L4927" i="18"/>
  <c r="D4927" i="18"/>
  <c r="F3567" i="18"/>
  <c r="G3567" i="18"/>
  <c r="H3567" i="18"/>
  <c r="I3567" i="18"/>
  <c r="J3567" i="18"/>
  <c r="C3567" i="18"/>
  <c r="K3567" i="18"/>
  <c r="D3567" i="18"/>
  <c r="L3567" i="18"/>
  <c r="E3567" i="18"/>
  <c r="M3567" i="18"/>
  <c r="F4101" i="18"/>
  <c r="G4101" i="18"/>
  <c r="H4101" i="18"/>
  <c r="I4101" i="18"/>
  <c r="J4101" i="18"/>
  <c r="C4101" i="18"/>
  <c r="K4101" i="18"/>
  <c r="E4101" i="18"/>
  <c r="M4101" i="18"/>
  <c r="D4101" i="18"/>
  <c r="L4101" i="18"/>
  <c r="C3675" i="18"/>
  <c r="K3675" i="18"/>
  <c r="D3675" i="18"/>
  <c r="L3675" i="18"/>
  <c r="E3675" i="18"/>
  <c r="M3675" i="18"/>
  <c r="F3675" i="18"/>
  <c r="G3675" i="18"/>
  <c r="H3675" i="18"/>
  <c r="J3675" i="18"/>
  <c r="I3675" i="18"/>
  <c r="J5253" i="18"/>
  <c r="C5253" i="18"/>
  <c r="K5253" i="18"/>
  <c r="D5253" i="18"/>
  <c r="L5253" i="18"/>
  <c r="E5253" i="18"/>
  <c r="M5253" i="18"/>
  <c r="F5253" i="18"/>
  <c r="G5253" i="18"/>
  <c r="H5253" i="18"/>
  <c r="I5253" i="18"/>
  <c r="E3897" i="18"/>
  <c r="M3897" i="18"/>
  <c r="F3897" i="18"/>
  <c r="G3897" i="18"/>
  <c r="H3897" i="18"/>
  <c r="I3897" i="18"/>
  <c r="J3897" i="18"/>
  <c r="D3897" i="18"/>
  <c r="L3897" i="18"/>
  <c r="C3897" i="18"/>
  <c r="K3897" i="18"/>
  <c r="J3483" i="18"/>
  <c r="C3483" i="18"/>
  <c r="K3483" i="18"/>
  <c r="D3483" i="18"/>
  <c r="L3483" i="18"/>
  <c r="E3483" i="18"/>
  <c r="M3483" i="18"/>
  <c r="F3483" i="18"/>
  <c r="G3483" i="18"/>
  <c r="H3483" i="18"/>
  <c r="I3483" i="18"/>
  <c r="G620" i="18"/>
  <c r="H620" i="18"/>
  <c r="C620" i="18"/>
  <c r="K620" i="18"/>
  <c r="F620" i="18"/>
  <c r="J620" i="18"/>
  <c r="L620" i="18"/>
  <c r="M620" i="18"/>
  <c r="D620" i="18"/>
  <c r="I620" i="18"/>
  <c r="E620" i="18"/>
  <c r="E534" i="18"/>
  <c r="M534" i="18"/>
  <c r="F534" i="18"/>
  <c r="I534" i="18"/>
  <c r="K534" i="18"/>
  <c r="C534" i="18"/>
  <c r="D534" i="18"/>
  <c r="H534" i="18"/>
  <c r="G534" i="18"/>
  <c r="J534" i="18"/>
  <c r="L534" i="18"/>
  <c r="E4009" i="18"/>
  <c r="M4009" i="18"/>
  <c r="F4009" i="18"/>
  <c r="G4009" i="18"/>
  <c r="H4009" i="18"/>
  <c r="I4009" i="18"/>
  <c r="J4009" i="18"/>
  <c r="D4009" i="18"/>
  <c r="L4009" i="18"/>
  <c r="C4009" i="18"/>
  <c r="K4009" i="18"/>
  <c r="E2601" i="18"/>
  <c r="M2601" i="18"/>
  <c r="F2601" i="18"/>
  <c r="G2601" i="18"/>
  <c r="H2601" i="18"/>
  <c r="I2601" i="18"/>
  <c r="J2601" i="18"/>
  <c r="C2601" i="18"/>
  <c r="K2601" i="18"/>
  <c r="D2601" i="18"/>
  <c r="L2601" i="18"/>
  <c r="H3062" i="18"/>
  <c r="I3062" i="18"/>
  <c r="J3062" i="18"/>
  <c r="C3062" i="18"/>
  <c r="K3062" i="18"/>
  <c r="D3062" i="18"/>
  <c r="L3062" i="18"/>
  <c r="E3062" i="18"/>
  <c r="M3062" i="18"/>
  <c r="F3062" i="18"/>
  <c r="G3062" i="18"/>
  <c r="F3383" i="18"/>
  <c r="G3383" i="18"/>
  <c r="H3383" i="18"/>
  <c r="I3383" i="18"/>
  <c r="J3383" i="18"/>
  <c r="C3383" i="18"/>
  <c r="K3383" i="18"/>
  <c r="D3383" i="18"/>
  <c r="L3383" i="18"/>
  <c r="M3383" i="18"/>
  <c r="E3383" i="18"/>
  <c r="J5653" i="18"/>
  <c r="C5653" i="18"/>
  <c r="K5653" i="18"/>
  <c r="D5653" i="18"/>
  <c r="L5653" i="18"/>
  <c r="E5653" i="18"/>
  <c r="M5653" i="18"/>
  <c r="F5653" i="18"/>
  <c r="G5653" i="18"/>
  <c r="H5653" i="18"/>
  <c r="I5653" i="18"/>
  <c r="H1572" i="18"/>
  <c r="I1572" i="18"/>
  <c r="J1572" i="18"/>
  <c r="C1572" i="18"/>
  <c r="K1572" i="18"/>
  <c r="D1572" i="18"/>
  <c r="L1572" i="18"/>
  <c r="E1572" i="18"/>
  <c r="M1572" i="18"/>
  <c r="F1572" i="18"/>
  <c r="G1572" i="18"/>
  <c r="D3537" i="18"/>
  <c r="L3537" i="18"/>
  <c r="E3537" i="18"/>
  <c r="M3537" i="18"/>
  <c r="F3537" i="18"/>
  <c r="G3537" i="18"/>
  <c r="H3537" i="18"/>
  <c r="I3537" i="18"/>
  <c r="J3537" i="18"/>
  <c r="C3537" i="18"/>
  <c r="K3537" i="18"/>
  <c r="H1348" i="18"/>
  <c r="I1348" i="18"/>
  <c r="J1348" i="18"/>
  <c r="C1348" i="18"/>
  <c r="K1348" i="18"/>
  <c r="D1348" i="18"/>
  <c r="L1348" i="18"/>
  <c r="E1348" i="18"/>
  <c r="M1348" i="18"/>
  <c r="G1348" i="18"/>
  <c r="F1348" i="18"/>
  <c r="C5009" i="18"/>
  <c r="K5009" i="18"/>
  <c r="D5009" i="18"/>
  <c r="L5009" i="18"/>
  <c r="E5009" i="18"/>
  <c r="M5009" i="18"/>
  <c r="F5009" i="18"/>
  <c r="G5009" i="18"/>
  <c r="H5009" i="18"/>
  <c r="I5009" i="18"/>
  <c r="J5009" i="18"/>
  <c r="E1515" i="18"/>
  <c r="M1515" i="18"/>
  <c r="F1515" i="18"/>
  <c r="G1515" i="18"/>
  <c r="H1515" i="18"/>
  <c r="I1515" i="18"/>
  <c r="J1515" i="18"/>
  <c r="C1515" i="18"/>
  <c r="K1515" i="18"/>
  <c r="D1515" i="18"/>
  <c r="L1515" i="18"/>
  <c r="H4155" i="18"/>
  <c r="I4155" i="18"/>
  <c r="J4155" i="18"/>
  <c r="C4155" i="18"/>
  <c r="K4155" i="18"/>
  <c r="D4155" i="18"/>
  <c r="L4155" i="18"/>
  <c r="E4155" i="18"/>
  <c r="M4155" i="18"/>
  <c r="G4155" i="18"/>
  <c r="F4155" i="18"/>
  <c r="F5905" i="18"/>
  <c r="G5905" i="18"/>
  <c r="H5905" i="18"/>
  <c r="I5905" i="18"/>
  <c r="J5905" i="18"/>
  <c r="C5905" i="18"/>
  <c r="K5905" i="18"/>
  <c r="L5905" i="18"/>
  <c r="M5905" i="18"/>
  <c r="E5905" i="18"/>
  <c r="D5905" i="18"/>
  <c r="I2066" i="18"/>
  <c r="J2066" i="18"/>
  <c r="C2066" i="18"/>
  <c r="K2066" i="18"/>
  <c r="D2066" i="18"/>
  <c r="L2066" i="18"/>
  <c r="E2066" i="18"/>
  <c r="M2066" i="18"/>
  <c r="F2066" i="18"/>
  <c r="G2066" i="18"/>
  <c r="H2066" i="18"/>
  <c r="I1674" i="18"/>
  <c r="J1674" i="18"/>
  <c r="C1674" i="18"/>
  <c r="K1674" i="18"/>
  <c r="D1674" i="18"/>
  <c r="L1674" i="18"/>
  <c r="E1674" i="18"/>
  <c r="M1674" i="18"/>
  <c r="F1674" i="18"/>
  <c r="G1674" i="18"/>
  <c r="H1674" i="18"/>
  <c r="J4041" i="18"/>
  <c r="C4041" i="18"/>
  <c r="K4041" i="18"/>
  <c r="D4041" i="18"/>
  <c r="L4041" i="18"/>
  <c r="E4041" i="18"/>
  <c r="M4041" i="18"/>
  <c r="F4041" i="18"/>
  <c r="G4041" i="18"/>
  <c r="I4041" i="18"/>
  <c r="H4041" i="18"/>
  <c r="J251" i="18"/>
  <c r="C251" i="18"/>
  <c r="K251" i="18"/>
  <c r="F251" i="18"/>
  <c r="D251" i="18"/>
  <c r="E251" i="18"/>
  <c r="I251" i="18"/>
  <c r="M251" i="18"/>
  <c r="H251" i="18"/>
  <c r="G251" i="18"/>
  <c r="L251" i="18"/>
  <c r="C3939" i="18"/>
  <c r="K3939" i="18"/>
  <c r="D3939" i="18"/>
  <c r="L3939" i="18"/>
  <c r="E3939" i="18"/>
  <c r="M3939" i="18"/>
  <c r="F3939" i="18"/>
  <c r="G3939" i="18"/>
  <c r="H3939" i="18"/>
  <c r="J3939" i="18"/>
  <c r="I3939" i="18"/>
  <c r="E598" i="18"/>
  <c r="M598" i="18"/>
  <c r="F598" i="18"/>
  <c r="I598" i="18"/>
  <c r="K598" i="18"/>
  <c r="C598" i="18"/>
  <c r="D598" i="18"/>
  <c r="H598" i="18"/>
  <c r="G598" i="18"/>
  <c r="J598" i="18"/>
  <c r="L598" i="18"/>
  <c r="E931" i="18"/>
  <c r="M931" i="18"/>
  <c r="H931" i="18"/>
  <c r="I931" i="18"/>
  <c r="J931" i="18"/>
  <c r="D931" i="18"/>
  <c r="L931" i="18"/>
  <c r="C931" i="18"/>
  <c r="F931" i="18"/>
  <c r="G931" i="18"/>
  <c r="K931" i="18"/>
  <c r="D3154" i="18"/>
  <c r="L3154" i="18"/>
  <c r="E3154" i="18"/>
  <c r="M3154" i="18"/>
  <c r="F3154" i="18"/>
  <c r="G3154" i="18"/>
  <c r="H3154" i="18"/>
  <c r="I3154" i="18"/>
  <c r="J3154" i="18"/>
  <c r="C3154" i="18"/>
  <c r="K3154" i="18"/>
  <c r="J762" i="18"/>
  <c r="E762" i="18"/>
  <c r="M762" i="18"/>
  <c r="F762" i="18"/>
  <c r="G762" i="18"/>
  <c r="I762" i="18"/>
  <c r="C762" i="18"/>
  <c r="K762" i="18"/>
  <c r="L762" i="18"/>
  <c r="D762" i="18"/>
  <c r="H762" i="18"/>
  <c r="I5067" i="18"/>
  <c r="J5067" i="18"/>
  <c r="C5067" i="18"/>
  <c r="K5067" i="18"/>
  <c r="D5067" i="18"/>
  <c r="L5067" i="18"/>
  <c r="E5067" i="18"/>
  <c r="M5067" i="18"/>
  <c r="F5067" i="18"/>
  <c r="G5067" i="18"/>
  <c r="H5067" i="18"/>
  <c r="H5375" i="18"/>
  <c r="I5375" i="18"/>
  <c r="J5375" i="18"/>
  <c r="C5375" i="18"/>
  <c r="K5375" i="18"/>
  <c r="D5375" i="18"/>
  <c r="L5375" i="18"/>
  <c r="E5375" i="18"/>
  <c r="M5375" i="18"/>
  <c r="F5375" i="18"/>
  <c r="G5375" i="18"/>
  <c r="E2957" i="18"/>
  <c r="M2957" i="18"/>
  <c r="F2957" i="18"/>
  <c r="G2957" i="18"/>
  <c r="H2957" i="18"/>
  <c r="I2957" i="18"/>
  <c r="J2957" i="18"/>
  <c r="C2957" i="18"/>
  <c r="K2957" i="18"/>
  <c r="D2957" i="18"/>
  <c r="L2957" i="18"/>
  <c r="E3189" i="18"/>
  <c r="M3189" i="18"/>
  <c r="F3189" i="18"/>
  <c r="G3189" i="18"/>
  <c r="H3189" i="18"/>
  <c r="I3189" i="18"/>
  <c r="J3189" i="18"/>
  <c r="C3189" i="18"/>
  <c r="K3189" i="18"/>
  <c r="D3189" i="18"/>
  <c r="L3189" i="18"/>
  <c r="E1371" i="18"/>
  <c r="M1371" i="18"/>
  <c r="F1371" i="18"/>
  <c r="G1371" i="18"/>
  <c r="H1371" i="18"/>
  <c r="I1371" i="18"/>
  <c r="J1371" i="18"/>
  <c r="D1371" i="18"/>
  <c r="L1371" i="18"/>
  <c r="C1371" i="18"/>
  <c r="K1371" i="18"/>
  <c r="G5780" i="18"/>
  <c r="H5780" i="18"/>
  <c r="I5780" i="18"/>
  <c r="J5780" i="18"/>
  <c r="C5780" i="18"/>
  <c r="K5780" i="18"/>
  <c r="D5780" i="18"/>
  <c r="L5780" i="18"/>
  <c r="E5780" i="18"/>
  <c r="M5780" i="18"/>
  <c r="F5780" i="18"/>
  <c r="I5738" i="18"/>
  <c r="J5738" i="18"/>
  <c r="C5738" i="18"/>
  <c r="K5738" i="18"/>
  <c r="D5738" i="18"/>
  <c r="L5738" i="18"/>
  <c r="E5738" i="18"/>
  <c r="M5738" i="18"/>
  <c r="F5738" i="18"/>
  <c r="G5738" i="18"/>
  <c r="H5738" i="18"/>
  <c r="C1605" i="18"/>
  <c r="K1605" i="18"/>
  <c r="D1605" i="18"/>
  <c r="L1605" i="18"/>
  <c r="E1605" i="18"/>
  <c r="M1605" i="18"/>
  <c r="F1605" i="18"/>
  <c r="G1605" i="18"/>
  <c r="H1605" i="18"/>
  <c r="I1605" i="18"/>
  <c r="J1605" i="18"/>
  <c r="J5453" i="18"/>
  <c r="C5453" i="18"/>
  <c r="K5453" i="18"/>
  <c r="D5453" i="18"/>
  <c r="L5453" i="18"/>
  <c r="E5453" i="18"/>
  <c r="M5453" i="18"/>
  <c r="F5453" i="18"/>
  <c r="G5453" i="18"/>
  <c r="H5453" i="18"/>
  <c r="I5453" i="18"/>
  <c r="J383" i="18"/>
  <c r="C383" i="18"/>
  <c r="K383" i="18"/>
  <c r="F383" i="18"/>
  <c r="H383" i="18"/>
  <c r="I383" i="18"/>
  <c r="E383" i="18"/>
  <c r="G383" i="18"/>
  <c r="D383" i="18"/>
  <c r="L383" i="18"/>
  <c r="M383" i="18"/>
  <c r="E2485" i="18"/>
  <c r="M2485" i="18"/>
  <c r="F2485" i="18"/>
  <c r="G2485" i="18"/>
  <c r="H2485" i="18"/>
  <c r="I2485" i="18"/>
  <c r="J2485" i="18"/>
  <c r="C2485" i="18"/>
  <c r="K2485" i="18"/>
  <c r="D2485" i="18"/>
  <c r="L2485" i="18"/>
  <c r="I2677" i="18"/>
  <c r="J2677" i="18"/>
  <c r="C2677" i="18"/>
  <c r="K2677" i="18"/>
  <c r="D2677" i="18"/>
  <c r="L2677" i="18"/>
  <c r="E2677" i="18"/>
  <c r="M2677" i="18"/>
  <c r="F2677" i="18"/>
  <c r="G2677" i="18"/>
  <c r="H2677" i="18"/>
  <c r="I2002" i="18"/>
  <c r="J2002" i="18"/>
  <c r="C2002" i="18"/>
  <c r="K2002" i="18"/>
  <c r="D2002" i="18"/>
  <c r="L2002" i="18"/>
  <c r="E2002" i="18"/>
  <c r="M2002" i="18"/>
  <c r="F2002" i="18"/>
  <c r="G2002" i="18"/>
  <c r="H2002" i="18"/>
  <c r="H5807" i="18"/>
  <c r="I5807" i="18"/>
  <c r="J5807" i="18"/>
  <c r="C5807" i="18"/>
  <c r="K5807" i="18"/>
  <c r="D5807" i="18"/>
  <c r="L5807" i="18"/>
  <c r="E5807" i="18"/>
  <c r="M5807" i="18"/>
  <c r="F5807" i="18"/>
  <c r="G5807" i="18"/>
  <c r="E4983" i="18"/>
  <c r="M4983" i="18"/>
  <c r="F4983" i="18"/>
  <c r="G4983" i="18"/>
  <c r="H4983" i="18"/>
  <c r="I4983" i="18"/>
  <c r="J4983" i="18"/>
  <c r="C4983" i="18"/>
  <c r="K4983" i="18"/>
  <c r="D4983" i="18"/>
  <c r="L4983" i="18"/>
  <c r="E3977" i="18"/>
  <c r="M3977" i="18"/>
  <c r="F3977" i="18"/>
  <c r="G3977" i="18"/>
  <c r="H3977" i="18"/>
  <c r="I3977" i="18"/>
  <c r="J3977" i="18"/>
  <c r="D3977" i="18"/>
  <c r="L3977" i="18"/>
  <c r="K3977" i="18"/>
  <c r="C3977" i="18"/>
  <c r="G969" i="18"/>
  <c r="J969" i="18"/>
  <c r="C969" i="18"/>
  <c r="K969" i="18"/>
  <c r="D969" i="18"/>
  <c r="L969" i="18"/>
  <c r="F969" i="18"/>
  <c r="E969" i="18"/>
  <c r="H969" i="18"/>
  <c r="I969" i="18"/>
  <c r="M969" i="18"/>
  <c r="E3652" i="18"/>
  <c r="M3652" i="18"/>
  <c r="F3652" i="18"/>
  <c r="G3652" i="18"/>
  <c r="H3652" i="18"/>
  <c r="I3652" i="18"/>
  <c r="J3652" i="18"/>
  <c r="C3652" i="18"/>
  <c r="D3652" i="18"/>
  <c r="K3652" i="18"/>
  <c r="L3652" i="18"/>
  <c r="F1089" i="18"/>
  <c r="G1089" i="18"/>
  <c r="H1089" i="18"/>
  <c r="I1089" i="18"/>
  <c r="J1089" i="18"/>
  <c r="C1089" i="18"/>
  <c r="E1089" i="18"/>
  <c r="K1089" i="18"/>
  <c r="L1089" i="18"/>
  <c r="M1089" i="18"/>
  <c r="D1089" i="18"/>
  <c r="C1040" i="18"/>
  <c r="K1040" i="18"/>
  <c r="D1040" i="18"/>
  <c r="L1040" i="18"/>
  <c r="E1040" i="18"/>
  <c r="M1040" i="18"/>
  <c r="F1040" i="18"/>
  <c r="G1040" i="18"/>
  <c r="H1040" i="18"/>
  <c r="I1040" i="18"/>
  <c r="J1040" i="18"/>
  <c r="I3965" i="18"/>
  <c r="J3965" i="18"/>
  <c r="C3965" i="18"/>
  <c r="K3965" i="18"/>
  <c r="D3965" i="18"/>
  <c r="L3965" i="18"/>
  <c r="E3965" i="18"/>
  <c r="M3965" i="18"/>
  <c r="F3965" i="18"/>
  <c r="H3965" i="18"/>
  <c r="G3965" i="18"/>
  <c r="H836" i="18"/>
  <c r="C836" i="18"/>
  <c r="K836" i="18"/>
  <c r="D836" i="18"/>
  <c r="L836" i="18"/>
  <c r="E836" i="18"/>
  <c r="M836" i="18"/>
  <c r="G836" i="18"/>
  <c r="F836" i="18"/>
  <c r="I836" i="18"/>
  <c r="J836" i="18"/>
  <c r="G2363" i="18"/>
  <c r="H2363" i="18"/>
  <c r="I2363" i="18"/>
  <c r="J2363" i="18"/>
  <c r="C2363" i="18"/>
  <c r="K2363" i="18"/>
  <c r="D2363" i="18"/>
  <c r="L2363" i="18"/>
  <c r="E2363" i="18"/>
  <c r="M2363" i="18"/>
  <c r="F2363" i="18"/>
  <c r="G5364" i="18"/>
  <c r="H5364" i="18"/>
  <c r="I5364" i="18"/>
  <c r="J5364" i="18"/>
  <c r="C5364" i="18"/>
  <c r="K5364" i="18"/>
  <c r="D5364" i="18"/>
  <c r="L5364" i="18"/>
  <c r="E5364" i="18"/>
  <c r="M5364" i="18"/>
  <c r="F5364" i="18"/>
  <c r="F5209" i="18"/>
  <c r="G5209" i="18"/>
  <c r="H5209" i="18"/>
  <c r="I5209" i="18"/>
  <c r="J5209" i="18"/>
  <c r="C5209" i="18"/>
  <c r="K5209" i="18"/>
  <c r="D5209" i="18"/>
  <c r="L5209" i="18"/>
  <c r="M5209" i="18"/>
  <c r="E5209" i="18"/>
  <c r="J1169" i="18"/>
  <c r="D1169" i="18"/>
  <c r="L1169" i="18"/>
  <c r="E1169" i="18"/>
  <c r="M1169" i="18"/>
  <c r="F1169" i="18"/>
  <c r="G1169" i="18"/>
  <c r="H1169" i="18"/>
  <c r="C1169" i="18"/>
  <c r="I1169" i="18"/>
  <c r="K1169" i="18"/>
  <c r="H4539" i="18"/>
  <c r="I4539" i="18"/>
  <c r="J4539" i="18"/>
  <c r="C4539" i="18"/>
  <c r="K4539" i="18"/>
  <c r="D4539" i="18"/>
  <c r="L4539" i="18"/>
  <c r="E4539" i="18"/>
  <c r="M4539" i="18"/>
  <c r="G4539" i="18"/>
  <c r="F4539" i="18"/>
  <c r="I5115" i="18"/>
  <c r="J5115" i="18"/>
  <c r="C5115" i="18"/>
  <c r="K5115" i="18"/>
  <c r="D5115" i="18"/>
  <c r="L5115" i="18"/>
  <c r="E5115" i="18"/>
  <c r="M5115" i="18"/>
  <c r="F5115" i="18"/>
  <c r="G5115" i="18"/>
  <c r="H5115" i="18"/>
  <c r="C2295" i="18"/>
  <c r="K2295" i="18"/>
  <c r="D2295" i="18"/>
  <c r="L2295" i="18"/>
  <c r="E2295" i="18"/>
  <c r="M2295" i="18"/>
  <c r="F2295" i="18"/>
  <c r="G2295" i="18"/>
  <c r="H2295" i="18"/>
  <c r="I2295" i="18"/>
  <c r="J2295" i="18"/>
  <c r="F4517" i="18"/>
  <c r="G4517" i="18"/>
  <c r="H4517" i="18"/>
  <c r="I4517" i="18"/>
  <c r="J4517" i="18"/>
  <c r="C4517" i="18"/>
  <c r="K4517" i="18"/>
  <c r="E4517" i="18"/>
  <c r="M4517" i="18"/>
  <c r="D4517" i="18"/>
  <c r="L4517" i="18"/>
  <c r="C3167" i="18"/>
  <c r="K3167" i="18"/>
  <c r="D3167" i="18"/>
  <c r="L3167" i="18"/>
  <c r="E3167" i="18"/>
  <c r="M3167" i="18"/>
  <c r="F3167" i="18"/>
  <c r="G3167" i="18"/>
  <c r="H3167" i="18"/>
  <c r="I3167" i="18"/>
  <c r="J3167" i="18"/>
  <c r="F3527" i="18"/>
  <c r="G3527" i="18"/>
  <c r="H3527" i="18"/>
  <c r="I3527" i="18"/>
  <c r="J3527" i="18"/>
  <c r="C3527" i="18"/>
  <c r="K3527" i="18"/>
  <c r="D3527" i="18"/>
  <c r="L3527" i="18"/>
  <c r="E3527" i="18"/>
  <c r="M3527" i="18"/>
  <c r="I6087" i="18"/>
  <c r="J6087" i="18"/>
  <c r="C6087" i="18"/>
  <c r="K6087" i="18"/>
  <c r="D6087" i="18"/>
  <c r="L6087" i="18"/>
  <c r="E6087" i="18"/>
  <c r="M6087" i="18"/>
  <c r="F6087" i="18"/>
  <c r="H6087" i="18"/>
  <c r="G6087" i="18"/>
  <c r="G2132" i="18"/>
  <c r="H2132" i="18"/>
  <c r="I2132" i="18"/>
  <c r="J2132" i="18"/>
  <c r="C2132" i="18"/>
  <c r="K2132" i="18"/>
  <c r="D2132" i="18"/>
  <c r="L2132" i="18"/>
  <c r="E2132" i="18"/>
  <c r="M2132" i="18"/>
  <c r="F2132" i="18"/>
  <c r="J5261" i="18"/>
  <c r="C5261" i="18"/>
  <c r="K5261" i="18"/>
  <c r="D5261" i="18"/>
  <c r="L5261" i="18"/>
  <c r="E5261" i="18"/>
  <c r="M5261" i="18"/>
  <c r="F5261" i="18"/>
  <c r="G5261" i="18"/>
  <c r="H5261" i="18"/>
  <c r="I5261" i="18"/>
  <c r="D1747" i="18"/>
  <c r="L1747" i="18"/>
  <c r="E1747" i="18"/>
  <c r="M1747" i="18"/>
  <c r="F1747" i="18"/>
  <c r="G1747" i="18"/>
  <c r="H1747" i="18"/>
  <c r="I1747" i="18"/>
  <c r="J1747" i="18"/>
  <c r="K1747" i="18"/>
  <c r="C1747" i="18"/>
  <c r="J4193" i="18"/>
  <c r="C4193" i="18"/>
  <c r="K4193" i="18"/>
  <c r="D4193" i="18"/>
  <c r="L4193" i="18"/>
  <c r="E4193" i="18"/>
  <c r="M4193" i="18"/>
  <c r="F4193" i="18"/>
  <c r="G4193" i="18"/>
  <c r="I4193" i="18"/>
  <c r="H4193" i="18"/>
  <c r="J1298" i="18"/>
  <c r="C1298" i="18"/>
  <c r="K1298" i="18"/>
  <c r="D1298" i="18"/>
  <c r="L1298" i="18"/>
  <c r="E1298" i="18"/>
  <c r="M1298" i="18"/>
  <c r="F1298" i="18"/>
  <c r="G1298" i="18"/>
  <c r="I1298" i="18"/>
  <c r="H1298" i="18"/>
  <c r="C4665" i="18"/>
  <c r="K4665" i="18"/>
  <c r="D4665" i="18"/>
  <c r="L4665" i="18"/>
  <c r="E4665" i="18"/>
  <c r="M4665" i="18"/>
  <c r="F4665" i="18"/>
  <c r="G4665" i="18"/>
  <c r="I4665" i="18"/>
  <c r="H4665" i="18"/>
  <c r="J4665" i="18"/>
  <c r="F5617" i="18"/>
  <c r="G5617" i="18"/>
  <c r="H5617" i="18"/>
  <c r="I5617" i="18"/>
  <c r="J5617" i="18"/>
  <c r="C5617" i="18"/>
  <c r="K5617" i="18"/>
  <c r="D5617" i="18"/>
  <c r="L5617" i="18"/>
  <c r="E5617" i="18"/>
  <c r="M5617" i="18"/>
  <c r="D325" i="18"/>
  <c r="L325" i="18"/>
  <c r="E325" i="18"/>
  <c r="M325" i="18"/>
  <c r="H325" i="18"/>
  <c r="C325" i="18"/>
  <c r="F325" i="18"/>
  <c r="G325" i="18"/>
  <c r="I325" i="18"/>
  <c r="J325" i="18"/>
  <c r="K325" i="18"/>
  <c r="D1667" i="18"/>
  <c r="L1667" i="18"/>
  <c r="E1667" i="18"/>
  <c r="M1667" i="18"/>
  <c r="F1667" i="18"/>
  <c r="G1667" i="18"/>
  <c r="H1667" i="18"/>
  <c r="I1667" i="18"/>
  <c r="J1667" i="18"/>
  <c r="C1667" i="18"/>
  <c r="K1667" i="18"/>
  <c r="H892" i="18"/>
  <c r="C892" i="18"/>
  <c r="K892" i="18"/>
  <c r="D892" i="18"/>
  <c r="L892" i="18"/>
  <c r="E892" i="18"/>
  <c r="M892" i="18"/>
  <c r="G892" i="18"/>
  <c r="F892" i="18"/>
  <c r="I892" i="18"/>
  <c r="J892" i="18"/>
  <c r="J5765" i="18"/>
  <c r="C5765" i="18"/>
  <c r="K5765" i="18"/>
  <c r="D5765" i="18"/>
  <c r="L5765" i="18"/>
  <c r="E5765" i="18"/>
  <c r="M5765" i="18"/>
  <c r="F5765" i="18"/>
  <c r="G5765" i="18"/>
  <c r="H5765" i="18"/>
  <c r="I5765" i="18"/>
  <c r="F5177" i="18"/>
  <c r="G5177" i="18"/>
  <c r="H5177" i="18"/>
  <c r="I5177" i="18"/>
  <c r="J5177" i="18"/>
  <c r="C5177" i="18"/>
  <c r="K5177" i="18"/>
  <c r="D5177" i="18"/>
  <c r="L5177" i="18"/>
  <c r="E5177" i="18"/>
  <c r="M5177" i="18"/>
  <c r="I4643" i="18"/>
  <c r="J4643" i="18"/>
  <c r="C4643" i="18"/>
  <c r="K4643" i="18"/>
  <c r="D4643" i="18"/>
  <c r="L4643" i="18"/>
  <c r="E4643" i="18"/>
  <c r="M4643" i="18"/>
  <c r="G4643" i="18"/>
  <c r="F4643" i="18"/>
  <c r="H4643" i="18"/>
  <c r="D2027" i="18"/>
  <c r="L2027" i="18"/>
  <c r="E2027" i="18"/>
  <c r="M2027" i="18"/>
  <c r="F2027" i="18"/>
  <c r="G2027" i="18"/>
  <c r="H2027" i="18"/>
  <c r="I2027" i="18"/>
  <c r="J2027" i="18"/>
  <c r="C2027" i="18"/>
  <c r="K2027" i="18"/>
  <c r="H5351" i="18"/>
  <c r="I5351" i="18"/>
  <c r="J5351" i="18"/>
  <c r="C5351" i="18"/>
  <c r="K5351" i="18"/>
  <c r="D5351" i="18"/>
  <c r="L5351" i="18"/>
  <c r="E5351" i="18"/>
  <c r="M5351" i="18"/>
  <c r="F5351" i="18"/>
  <c r="G5351" i="18"/>
  <c r="G5348" i="18"/>
  <c r="H5348" i="18"/>
  <c r="I5348" i="18"/>
  <c r="J5348" i="18"/>
  <c r="C5348" i="18"/>
  <c r="K5348" i="18"/>
  <c r="D5348" i="18"/>
  <c r="L5348" i="18"/>
  <c r="E5348" i="18"/>
  <c r="M5348" i="18"/>
  <c r="F5348" i="18"/>
  <c r="F4189" i="18"/>
  <c r="G4189" i="18"/>
  <c r="H4189" i="18"/>
  <c r="I4189" i="18"/>
  <c r="J4189" i="18"/>
  <c r="C4189" i="18"/>
  <c r="K4189" i="18"/>
  <c r="E4189" i="18"/>
  <c r="M4189" i="18"/>
  <c r="D4189" i="18"/>
  <c r="L4189" i="18"/>
  <c r="G604" i="18"/>
  <c r="H604" i="18"/>
  <c r="C604" i="18"/>
  <c r="K604" i="18"/>
  <c r="J604" i="18"/>
  <c r="M604" i="18"/>
  <c r="D604" i="18"/>
  <c r="F604" i="18"/>
  <c r="L604" i="18"/>
  <c r="E604" i="18"/>
  <c r="I604" i="18"/>
  <c r="C2619" i="18"/>
  <c r="K2619" i="18"/>
  <c r="D2619" i="18"/>
  <c r="L2619" i="18"/>
  <c r="E2619" i="18"/>
  <c r="M2619" i="18"/>
  <c r="F2619" i="18"/>
  <c r="G2619" i="18"/>
  <c r="H2619" i="18"/>
  <c r="I2619" i="18"/>
  <c r="J2619" i="18"/>
  <c r="G3147" i="18"/>
  <c r="H3147" i="18"/>
  <c r="I3147" i="18"/>
  <c r="J3147" i="18"/>
  <c r="C3147" i="18"/>
  <c r="K3147" i="18"/>
  <c r="D3147" i="18"/>
  <c r="L3147" i="18"/>
  <c r="E3147" i="18"/>
  <c r="M3147" i="18"/>
  <c r="F3147" i="18"/>
  <c r="G5149" i="18"/>
  <c r="H5149" i="18"/>
  <c r="I5149" i="18"/>
  <c r="J5149" i="18"/>
  <c r="C5149" i="18"/>
  <c r="K5149" i="18"/>
  <c r="D5149" i="18"/>
  <c r="L5149" i="18"/>
  <c r="M5149" i="18"/>
  <c r="E5149" i="18"/>
  <c r="F5149" i="18"/>
  <c r="E2585" i="18"/>
  <c r="M2585" i="18"/>
  <c r="F2585" i="18"/>
  <c r="G2585" i="18"/>
  <c r="H2585" i="18"/>
  <c r="I2585" i="18"/>
  <c r="J2585" i="18"/>
  <c r="C2585" i="18"/>
  <c r="K2585" i="18"/>
  <c r="D2585" i="18"/>
  <c r="L2585" i="18"/>
  <c r="E4546" i="18"/>
  <c r="M4546" i="18"/>
  <c r="F4546" i="18"/>
  <c r="G4546" i="18"/>
  <c r="H4546" i="18"/>
  <c r="I4546" i="18"/>
  <c r="J4546" i="18"/>
  <c r="D4546" i="18"/>
  <c r="L4546" i="18"/>
  <c r="K4546" i="18"/>
  <c r="C4546" i="18"/>
  <c r="I4619" i="18"/>
  <c r="J4619" i="18"/>
  <c r="C4619" i="18"/>
  <c r="K4619" i="18"/>
  <c r="D4619" i="18"/>
  <c r="L4619" i="18"/>
  <c r="E4619" i="18"/>
  <c r="M4619" i="18"/>
  <c r="G4619" i="18"/>
  <c r="F4619" i="18"/>
  <c r="H4619" i="18"/>
  <c r="C2223" i="18"/>
  <c r="K2223" i="18"/>
  <c r="D2223" i="18"/>
  <c r="L2223" i="18"/>
  <c r="E2223" i="18"/>
  <c r="M2223" i="18"/>
  <c r="F2223" i="18"/>
  <c r="G2223" i="18"/>
  <c r="H2223" i="18"/>
  <c r="I2223" i="18"/>
  <c r="J2223" i="18"/>
  <c r="I3408" i="18"/>
  <c r="J3408" i="18"/>
  <c r="C3408" i="18"/>
  <c r="K3408" i="18"/>
  <c r="D3408" i="18"/>
  <c r="L3408" i="18"/>
  <c r="E3408" i="18"/>
  <c r="M3408" i="18"/>
  <c r="F3408" i="18"/>
  <c r="G3408" i="18"/>
  <c r="H3408" i="18"/>
  <c r="E5947" i="18"/>
  <c r="M5947" i="18"/>
  <c r="F5947" i="18"/>
  <c r="G5947" i="18"/>
  <c r="H5947" i="18"/>
  <c r="I5947" i="18"/>
  <c r="J5947" i="18"/>
  <c r="D5947" i="18"/>
  <c r="L5947" i="18"/>
  <c r="C5947" i="18"/>
  <c r="K5947" i="18"/>
  <c r="E3237" i="18"/>
  <c r="M3237" i="18"/>
  <c r="F3237" i="18"/>
  <c r="G3237" i="18"/>
  <c r="H3237" i="18"/>
  <c r="I3237" i="18"/>
  <c r="J3237" i="18"/>
  <c r="C3237" i="18"/>
  <c r="K3237" i="18"/>
  <c r="D3237" i="18"/>
  <c r="L3237" i="18"/>
  <c r="I1866" i="18"/>
  <c r="J1866" i="18"/>
  <c r="C1866" i="18"/>
  <c r="K1866" i="18"/>
  <c r="D1866" i="18"/>
  <c r="L1866" i="18"/>
  <c r="E1866" i="18"/>
  <c r="M1866" i="18"/>
  <c r="F1866" i="18"/>
  <c r="G1866" i="18"/>
  <c r="H1866" i="18"/>
  <c r="J4305" i="18"/>
  <c r="C4305" i="18"/>
  <c r="K4305" i="18"/>
  <c r="D4305" i="18"/>
  <c r="L4305" i="18"/>
  <c r="E4305" i="18"/>
  <c r="M4305" i="18"/>
  <c r="F4305" i="18"/>
  <c r="G4305" i="18"/>
  <c r="I4305" i="18"/>
  <c r="H4305" i="18"/>
  <c r="H655" i="18"/>
  <c r="I655" i="18"/>
  <c r="J655" i="18"/>
  <c r="C655" i="18"/>
  <c r="K655" i="18"/>
  <c r="D655" i="18"/>
  <c r="L655" i="18"/>
  <c r="E655" i="18"/>
  <c r="M655" i="18"/>
  <c r="F655" i="18"/>
  <c r="G655" i="18"/>
  <c r="I1730" i="18"/>
  <c r="J1730" i="18"/>
  <c r="C1730" i="18"/>
  <c r="K1730" i="18"/>
  <c r="D1730" i="18"/>
  <c r="L1730" i="18"/>
  <c r="E1730" i="18"/>
  <c r="M1730" i="18"/>
  <c r="F1730" i="18"/>
  <c r="G1730" i="18"/>
  <c r="H1730" i="18"/>
  <c r="J1129" i="18"/>
  <c r="D1129" i="18"/>
  <c r="L1129" i="18"/>
  <c r="E1129" i="18"/>
  <c r="M1129" i="18"/>
  <c r="F1129" i="18"/>
  <c r="G1129" i="18"/>
  <c r="H1129" i="18"/>
  <c r="C1129" i="18"/>
  <c r="I1129" i="18"/>
  <c r="K1129" i="18"/>
  <c r="G2663" i="18"/>
  <c r="H2663" i="18"/>
  <c r="I2663" i="18"/>
  <c r="J2663" i="18"/>
  <c r="C2663" i="18"/>
  <c r="K2663" i="18"/>
  <c r="D2663" i="18"/>
  <c r="L2663" i="18"/>
  <c r="E2663" i="18"/>
  <c r="M2663" i="18"/>
  <c r="F2663" i="18"/>
  <c r="D1691" i="18"/>
  <c r="L1691" i="18"/>
  <c r="E1691" i="18"/>
  <c r="M1691" i="18"/>
  <c r="F1691" i="18"/>
  <c r="G1691" i="18"/>
  <c r="H1691" i="18"/>
  <c r="I1691" i="18"/>
  <c r="J1691" i="18"/>
  <c r="C1691" i="18"/>
  <c r="K1691" i="18"/>
  <c r="D2051" i="18"/>
  <c r="L2051" i="18"/>
  <c r="E2051" i="18"/>
  <c r="M2051" i="18"/>
  <c r="F2051" i="18"/>
  <c r="G2051" i="18"/>
  <c r="H2051" i="18"/>
  <c r="I2051" i="18"/>
  <c r="J2051" i="18"/>
  <c r="C2051" i="18"/>
  <c r="K2051" i="18"/>
  <c r="H5447" i="18"/>
  <c r="I5447" i="18"/>
  <c r="J5447" i="18"/>
  <c r="C5447" i="18"/>
  <c r="K5447" i="18"/>
  <c r="D5447" i="18"/>
  <c r="L5447" i="18"/>
  <c r="E5447" i="18"/>
  <c r="M5447" i="18"/>
  <c r="F5447" i="18"/>
  <c r="G5447" i="18"/>
  <c r="C645" i="18"/>
  <c r="K645" i="18"/>
  <c r="F645" i="18"/>
  <c r="E645" i="18"/>
  <c r="H645" i="18"/>
  <c r="I645" i="18"/>
  <c r="J645" i="18"/>
  <c r="M645" i="18"/>
  <c r="D645" i="18"/>
  <c r="G645" i="18"/>
  <c r="L645" i="18"/>
  <c r="J5509" i="18"/>
  <c r="C5509" i="18"/>
  <c r="K5509" i="18"/>
  <c r="D5509" i="18"/>
  <c r="L5509" i="18"/>
  <c r="E5509" i="18"/>
  <c r="M5509" i="18"/>
  <c r="F5509" i="18"/>
  <c r="G5509" i="18"/>
  <c r="H5509" i="18"/>
  <c r="I5509" i="18"/>
  <c r="C3987" i="18"/>
  <c r="K3987" i="18"/>
  <c r="D3987" i="18"/>
  <c r="L3987" i="18"/>
  <c r="E3987" i="18"/>
  <c r="M3987" i="18"/>
  <c r="F3987" i="18"/>
  <c r="G3987" i="18"/>
  <c r="H3987" i="18"/>
  <c r="J3987" i="18"/>
  <c r="I3987" i="18"/>
  <c r="H4435" i="18"/>
  <c r="I4435" i="18"/>
  <c r="J4435" i="18"/>
  <c r="C4435" i="18"/>
  <c r="K4435" i="18"/>
  <c r="D4435" i="18"/>
  <c r="L4435" i="18"/>
  <c r="E4435" i="18"/>
  <c r="M4435" i="18"/>
  <c r="G4435" i="18"/>
  <c r="F4435" i="18"/>
  <c r="F4842" i="18"/>
  <c r="G4842" i="18"/>
  <c r="H4842" i="18"/>
  <c r="I4842" i="18"/>
  <c r="J4842" i="18"/>
  <c r="C4842" i="18"/>
  <c r="K4842" i="18"/>
  <c r="D4842" i="18"/>
  <c r="L4842" i="18"/>
  <c r="E4842" i="18"/>
  <c r="M4842" i="18"/>
  <c r="I5951" i="18"/>
  <c r="J5951" i="18"/>
  <c r="C5951" i="18"/>
  <c r="K5951" i="18"/>
  <c r="D5951" i="18"/>
  <c r="L5951" i="18"/>
  <c r="E5951" i="18"/>
  <c r="M5951" i="18"/>
  <c r="F5951" i="18"/>
  <c r="H5951" i="18"/>
  <c r="G5951" i="18"/>
  <c r="I1826" i="18"/>
  <c r="J1826" i="18"/>
  <c r="C1826" i="18"/>
  <c r="K1826" i="18"/>
  <c r="D1826" i="18"/>
  <c r="L1826" i="18"/>
  <c r="E1826" i="18"/>
  <c r="M1826" i="18"/>
  <c r="F1826" i="18"/>
  <c r="G1826" i="18"/>
  <c r="H1826" i="18"/>
  <c r="F2900" i="18"/>
  <c r="G2900" i="18"/>
  <c r="H2900" i="18"/>
  <c r="I2900" i="18"/>
  <c r="J2900" i="18"/>
  <c r="C2900" i="18"/>
  <c r="K2900" i="18"/>
  <c r="D2900" i="18"/>
  <c r="L2900" i="18"/>
  <c r="E2900" i="18"/>
  <c r="M2900" i="18"/>
  <c r="C2367" i="18"/>
  <c r="K2367" i="18"/>
  <c r="D2367" i="18"/>
  <c r="L2367" i="18"/>
  <c r="E2367" i="18"/>
  <c r="M2367" i="18"/>
  <c r="F2367" i="18"/>
  <c r="G2367" i="18"/>
  <c r="H2367" i="18"/>
  <c r="I2367" i="18"/>
  <c r="J2367" i="18"/>
  <c r="F4373" i="18"/>
  <c r="G4373" i="18"/>
  <c r="H4373" i="18"/>
  <c r="I4373" i="18"/>
  <c r="J4373" i="18"/>
  <c r="C4373" i="18"/>
  <c r="K4373" i="18"/>
  <c r="E4373" i="18"/>
  <c r="M4373" i="18"/>
  <c r="D4373" i="18"/>
  <c r="L4373" i="18"/>
  <c r="J1394" i="18"/>
  <c r="C1394" i="18"/>
  <c r="K1394" i="18"/>
  <c r="D1394" i="18"/>
  <c r="L1394" i="18"/>
  <c r="E1394" i="18"/>
  <c r="M1394" i="18"/>
  <c r="F1394" i="18"/>
  <c r="G1394" i="18"/>
  <c r="I1394" i="18"/>
  <c r="H1394" i="18"/>
  <c r="H2650" i="18"/>
  <c r="I2650" i="18"/>
  <c r="J2650" i="18"/>
  <c r="C2650" i="18"/>
  <c r="K2650" i="18"/>
  <c r="D2650" i="18"/>
  <c r="L2650" i="18"/>
  <c r="E2650" i="18"/>
  <c r="M2650" i="18"/>
  <c r="F2650" i="18"/>
  <c r="G2650" i="18"/>
  <c r="H1524" i="18"/>
  <c r="I1524" i="18"/>
  <c r="J1524" i="18"/>
  <c r="C1524" i="18"/>
  <c r="K1524" i="18"/>
  <c r="D1524" i="18"/>
  <c r="L1524" i="18"/>
  <c r="E1524" i="18"/>
  <c r="M1524" i="18"/>
  <c r="F1524" i="18"/>
  <c r="G1524" i="18"/>
  <c r="H3389" i="18"/>
  <c r="I3389" i="18"/>
  <c r="J3389" i="18"/>
  <c r="C3389" i="18"/>
  <c r="K3389" i="18"/>
  <c r="D3389" i="18"/>
  <c r="L3389" i="18"/>
  <c r="E3389" i="18"/>
  <c r="M3389" i="18"/>
  <c r="F3389" i="18"/>
  <c r="G3389" i="18"/>
  <c r="E5963" i="18"/>
  <c r="M5963" i="18"/>
  <c r="F5963" i="18"/>
  <c r="G5963" i="18"/>
  <c r="H5963" i="18"/>
  <c r="I5963" i="18"/>
  <c r="J5963" i="18"/>
  <c r="D5963" i="18"/>
  <c r="L5963" i="18"/>
  <c r="C5963" i="18"/>
  <c r="K5963" i="18"/>
  <c r="D45" i="18"/>
  <c r="L45" i="18"/>
  <c r="E45" i="18"/>
  <c r="M45" i="18"/>
  <c r="H45" i="18"/>
  <c r="K45" i="18"/>
  <c r="F45" i="18"/>
  <c r="I45" i="18"/>
  <c r="C45" i="18"/>
  <c r="G45" i="18"/>
  <c r="J45" i="18"/>
  <c r="E4186" i="18"/>
  <c r="M4186" i="18"/>
  <c r="F4186" i="18"/>
  <c r="G4186" i="18"/>
  <c r="H4186" i="18"/>
  <c r="I4186" i="18"/>
  <c r="J4186" i="18"/>
  <c r="D4186" i="18"/>
  <c r="L4186" i="18"/>
  <c r="C4186" i="18"/>
  <c r="K4186" i="18"/>
  <c r="H3437" i="18"/>
  <c r="I3437" i="18"/>
  <c r="J3437" i="18"/>
  <c r="C3437" i="18"/>
  <c r="K3437" i="18"/>
  <c r="D3437" i="18"/>
  <c r="L3437" i="18"/>
  <c r="E3437" i="18"/>
  <c r="M3437" i="18"/>
  <c r="F3437" i="18"/>
  <c r="G3437" i="18"/>
  <c r="E1403" i="18"/>
  <c r="M1403" i="18"/>
  <c r="F1403" i="18"/>
  <c r="G1403" i="18"/>
  <c r="H1403" i="18"/>
  <c r="I1403" i="18"/>
  <c r="J1403" i="18"/>
  <c r="D1403" i="18"/>
  <c r="L1403" i="18"/>
  <c r="K1403" i="18"/>
  <c r="C1403" i="18"/>
  <c r="F577" i="18"/>
  <c r="G577" i="18"/>
  <c r="J577" i="18"/>
  <c r="C577" i="18"/>
  <c r="E577" i="18"/>
  <c r="H577" i="18"/>
  <c r="I577" i="18"/>
  <c r="L577" i="18"/>
  <c r="D577" i="18"/>
  <c r="K577" i="18"/>
  <c r="M577" i="18"/>
  <c r="D4772" i="18"/>
  <c r="L4772" i="18"/>
  <c r="E4772" i="18"/>
  <c r="M4772" i="18"/>
  <c r="F4772" i="18"/>
  <c r="G4772" i="18"/>
  <c r="H4772" i="18"/>
  <c r="J4772" i="18"/>
  <c r="C4772" i="18"/>
  <c r="I4772" i="18"/>
  <c r="K4772" i="18"/>
  <c r="H401" i="18"/>
  <c r="I401" i="18"/>
  <c r="D401" i="18"/>
  <c r="L401" i="18"/>
  <c r="E401" i="18"/>
  <c r="F401" i="18"/>
  <c r="K401" i="18"/>
  <c r="G401" i="18"/>
  <c r="C401" i="18"/>
  <c r="J401" i="18"/>
  <c r="M401" i="18"/>
  <c r="F5673" i="18"/>
  <c r="G5673" i="18"/>
  <c r="H5673" i="18"/>
  <c r="I5673" i="18"/>
  <c r="J5673" i="18"/>
  <c r="C5673" i="18"/>
  <c r="K5673" i="18"/>
  <c r="D5673" i="18"/>
  <c r="L5673" i="18"/>
  <c r="E5673" i="18"/>
  <c r="M5673" i="18"/>
  <c r="E2493" i="18"/>
  <c r="M2493" i="18"/>
  <c r="F2493" i="18"/>
  <c r="G2493" i="18"/>
  <c r="H2493" i="18"/>
  <c r="I2493" i="18"/>
  <c r="J2493" i="18"/>
  <c r="C2493" i="18"/>
  <c r="K2493" i="18"/>
  <c r="D2493" i="18"/>
  <c r="L2493" i="18"/>
  <c r="F289" i="18"/>
  <c r="H289" i="18"/>
  <c r="I289" i="18"/>
  <c r="J289" i="18"/>
  <c r="D289" i="18"/>
  <c r="L289" i="18"/>
  <c r="C289" i="18"/>
  <c r="E289" i="18"/>
  <c r="G289" i="18"/>
  <c r="K289" i="18"/>
  <c r="M289" i="18"/>
  <c r="G4480" i="18"/>
  <c r="H4480" i="18"/>
  <c r="I4480" i="18"/>
  <c r="J4480" i="18"/>
  <c r="C4480" i="18"/>
  <c r="K4480" i="18"/>
  <c r="D4480" i="18"/>
  <c r="L4480" i="18"/>
  <c r="F4480" i="18"/>
  <c r="E4480" i="18"/>
  <c r="M4480" i="18"/>
  <c r="E643" i="18"/>
  <c r="M643" i="18"/>
  <c r="H643" i="18"/>
  <c r="J643" i="18"/>
  <c r="L643" i="18"/>
  <c r="C643" i="18"/>
  <c r="D643" i="18"/>
  <c r="G643" i="18"/>
  <c r="F643" i="18"/>
  <c r="I643" i="18"/>
  <c r="K643" i="18"/>
  <c r="G2563" i="18"/>
  <c r="H2563" i="18"/>
  <c r="I2563" i="18"/>
  <c r="J2563" i="18"/>
  <c r="C2563" i="18"/>
  <c r="K2563" i="18"/>
  <c r="D2563" i="18"/>
  <c r="L2563" i="18"/>
  <c r="E2563" i="18"/>
  <c r="M2563" i="18"/>
  <c r="F2563" i="18"/>
  <c r="J4337" i="18"/>
  <c r="C4337" i="18"/>
  <c r="K4337" i="18"/>
  <c r="D4337" i="18"/>
  <c r="L4337" i="18"/>
  <c r="E4337" i="18"/>
  <c r="M4337" i="18"/>
  <c r="F4337" i="18"/>
  <c r="G4337" i="18"/>
  <c r="I4337" i="18"/>
  <c r="H4337" i="18"/>
  <c r="J3212" i="18"/>
  <c r="C3212" i="18"/>
  <c r="K3212" i="18"/>
  <c r="D3212" i="18"/>
  <c r="L3212" i="18"/>
  <c r="E3212" i="18"/>
  <c r="M3212" i="18"/>
  <c r="F3212" i="18"/>
  <c r="G3212" i="18"/>
  <c r="H3212" i="18"/>
  <c r="I3212" i="18"/>
  <c r="E2501" i="18"/>
  <c r="M2501" i="18"/>
  <c r="F2501" i="18"/>
  <c r="G2501" i="18"/>
  <c r="H2501" i="18"/>
  <c r="I2501" i="18"/>
  <c r="J2501" i="18"/>
  <c r="C2501" i="18"/>
  <c r="K2501" i="18"/>
  <c r="D2501" i="18"/>
  <c r="L2501" i="18"/>
  <c r="H4115" i="18"/>
  <c r="I4115" i="18"/>
  <c r="J4115" i="18"/>
  <c r="C4115" i="18"/>
  <c r="K4115" i="18"/>
  <c r="D4115" i="18"/>
  <c r="L4115" i="18"/>
  <c r="E4115" i="18"/>
  <c r="M4115" i="18"/>
  <c r="G4115" i="18"/>
  <c r="F4115" i="18"/>
  <c r="C4028" i="18"/>
  <c r="K4028" i="18"/>
  <c r="D4028" i="18"/>
  <c r="L4028" i="18"/>
  <c r="E4028" i="18"/>
  <c r="M4028" i="18"/>
  <c r="F4028" i="18"/>
  <c r="G4028" i="18"/>
  <c r="H4028" i="18"/>
  <c r="J4028" i="18"/>
  <c r="I4028" i="18"/>
  <c r="E2549" i="18"/>
  <c r="M2549" i="18"/>
  <c r="F2549" i="18"/>
  <c r="G2549" i="18"/>
  <c r="H2549" i="18"/>
  <c r="I2549" i="18"/>
  <c r="J2549" i="18"/>
  <c r="C2549" i="18"/>
  <c r="K2549" i="18"/>
  <c r="D2549" i="18"/>
  <c r="L2549" i="18"/>
  <c r="H5511" i="18"/>
  <c r="I5511" i="18"/>
  <c r="J5511" i="18"/>
  <c r="C5511" i="18"/>
  <c r="K5511" i="18"/>
  <c r="D5511" i="18"/>
  <c r="L5511" i="18"/>
  <c r="E5511" i="18"/>
  <c r="M5511" i="18"/>
  <c r="F5511" i="18"/>
  <c r="G5511" i="18"/>
  <c r="I5999" i="18"/>
  <c r="J5999" i="18"/>
  <c r="C5999" i="18"/>
  <c r="K5999" i="18"/>
  <c r="D5999" i="18"/>
  <c r="L5999" i="18"/>
  <c r="E5999" i="18"/>
  <c r="M5999" i="18"/>
  <c r="F5999" i="18"/>
  <c r="H5999" i="18"/>
  <c r="G5999" i="18"/>
  <c r="G2196" i="18"/>
  <c r="J2196" i="18"/>
  <c r="C2196" i="18"/>
  <c r="K2196" i="18"/>
  <c r="D2196" i="18"/>
  <c r="L2196" i="18"/>
  <c r="E2196" i="18"/>
  <c r="M2196" i="18"/>
  <c r="F2196" i="18"/>
  <c r="H2196" i="18"/>
  <c r="I2196" i="18"/>
  <c r="E4847" i="18"/>
  <c r="M4847" i="18"/>
  <c r="F4847" i="18"/>
  <c r="G4847" i="18"/>
  <c r="H4847" i="18"/>
  <c r="I4847" i="18"/>
  <c r="J4847" i="18"/>
  <c r="C4847" i="18"/>
  <c r="K4847" i="18"/>
  <c r="D4847" i="18"/>
  <c r="L4847" i="18"/>
  <c r="G4613" i="18"/>
  <c r="H4613" i="18"/>
  <c r="I4613" i="18"/>
  <c r="J4613" i="18"/>
  <c r="C4613" i="18"/>
  <c r="K4613" i="18"/>
  <c r="E4613" i="18"/>
  <c r="M4613" i="18"/>
  <c r="D4613" i="18"/>
  <c r="F4613" i="18"/>
  <c r="L4613" i="18"/>
  <c r="C3923" i="18"/>
  <c r="K3923" i="18"/>
  <c r="D3923" i="18"/>
  <c r="L3923" i="18"/>
  <c r="E3923" i="18"/>
  <c r="M3923" i="18"/>
  <c r="F3923" i="18"/>
  <c r="G3923" i="18"/>
  <c r="H3923" i="18"/>
  <c r="J3923" i="18"/>
  <c r="I3923" i="18"/>
  <c r="F4610" i="18"/>
  <c r="G4610" i="18"/>
  <c r="H4610" i="18"/>
  <c r="I4610" i="18"/>
  <c r="J4610" i="18"/>
  <c r="D4610" i="18"/>
  <c r="L4610" i="18"/>
  <c r="C4610" i="18"/>
  <c r="E4610" i="18"/>
  <c r="K4610" i="18"/>
  <c r="M4610" i="18"/>
  <c r="F2193" i="18"/>
  <c r="I2193" i="18"/>
  <c r="J2193" i="18"/>
  <c r="C2193" i="18"/>
  <c r="K2193" i="18"/>
  <c r="D2193" i="18"/>
  <c r="L2193" i="18"/>
  <c r="H2193" i="18"/>
  <c r="M2193" i="18"/>
  <c r="E2193" i="18"/>
  <c r="G2193" i="18"/>
  <c r="D3657" i="18"/>
  <c r="L3657" i="18"/>
  <c r="E3657" i="18"/>
  <c r="M3657" i="18"/>
  <c r="F3657" i="18"/>
  <c r="G3657" i="18"/>
  <c r="H3657" i="18"/>
  <c r="K3657" i="18"/>
  <c r="C3657" i="18"/>
  <c r="J3657" i="18"/>
  <c r="I3657" i="18"/>
  <c r="I602" i="18"/>
  <c r="J602" i="18"/>
  <c r="E602" i="18"/>
  <c r="M602" i="18"/>
  <c r="K602" i="18"/>
  <c r="C602" i="18"/>
  <c r="D602" i="18"/>
  <c r="G602" i="18"/>
  <c r="F602" i="18"/>
  <c r="H602" i="18"/>
  <c r="L602" i="18"/>
  <c r="F4349" i="18"/>
  <c r="G4349" i="18"/>
  <c r="H4349" i="18"/>
  <c r="I4349" i="18"/>
  <c r="J4349" i="18"/>
  <c r="C4349" i="18"/>
  <c r="K4349" i="18"/>
  <c r="E4349" i="18"/>
  <c r="M4349" i="18"/>
  <c r="L4349" i="18"/>
  <c r="D4349" i="18"/>
  <c r="I2853" i="18"/>
  <c r="J2853" i="18"/>
  <c r="C2853" i="18"/>
  <c r="K2853" i="18"/>
  <c r="D2853" i="18"/>
  <c r="L2853" i="18"/>
  <c r="E2853" i="18"/>
  <c r="M2853" i="18"/>
  <c r="F2853" i="18"/>
  <c r="G2853" i="18"/>
  <c r="H2853" i="18"/>
  <c r="G5916" i="18"/>
  <c r="H5916" i="18"/>
  <c r="I5916" i="18"/>
  <c r="J5916" i="18"/>
  <c r="C5916" i="18"/>
  <c r="K5916" i="18"/>
  <c r="D5916" i="18"/>
  <c r="L5916" i="18"/>
  <c r="E5916" i="18"/>
  <c r="F5916" i="18"/>
  <c r="M5916" i="18"/>
  <c r="G292" i="18"/>
  <c r="I292" i="18"/>
  <c r="J292" i="18"/>
  <c r="C292" i="18"/>
  <c r="K292" i="18"/>
  <c r="E292" i="18"/>
  <c r="M292" i="18"/>
  <c r="D292" i="18"/>
  <c r="F292" i="18"/>
  <c r="H292" i="18"/>
  <c r="L292" i="18"/>
  <c r="H1564" i="18"/>
  <c r="I1564" i="18"/>
  <c r="J1564" i="18"/>
  <c r="C1564" i="18"/>
  <c r="K1564" i="18"/>
  <c r="D1564" i="18"/>
  <c r="L1564" i="18"/>
  <c r="E1564" i="18"/>
  <c r="M1564" i="18"/>
  <c r="F1564" i="18"/>
  <c r="G1564" i="18"/>
  <c r="G612" i="18"/>
  <c r="H612" i="18"/>
  <c r="C612" i="18"/>
  <c r="K612" i="18"/>
  <c r="I612" i="18"/>
  <c r="L612" i="18"/>
  <c r="M612" i="18"/>
  <c r="E612" i="18"/>
  <c r="J612" i="18"/>
  <c r="D612" i="18"/>
  <c r="F612" i="18"/>
  <c r="H1532" i="18"/>
  <c r="I1532" i="18"/>
  <c r="J1532" i="18"/>
  <c r="C1532" i="18"/>
  <c r="K1532" i="18"/>
  <c r="D1532" i="18"/>
  <c r="L1532" i="18"/>
  <c r="E1532" i="18"/>
  <c r="M1532" i="18"/>
  <c r="F1532" i="18"/>
  <c r="G1532" i="18"/>
  <c r="J2672" i="18"/>
  <c r="C2672" i="18"/>
  <c r="K2672" i="18"/>
  <c r="D2672" i="18"/>
  <c r="L2672" i="18"/>
  <c r="E2672" i="18"/>
  <c r="M2672" i="18"/>
  <c r="F2672" i="18"/>
  <c r="G2672" i="18"/>
  <c r="H2672" i="18"/>
  <c r="I2672" i="18"/>
  <c r="C5592" i="18"/>
  <c r="K5592" i="18"/>
  <c r="D5592" i="18"/>
  <c r="L5592" i="18"/>
  <c r="E5592" i="18"/>
  <c r="M5592" i="18"/>
  <c r="F5592" i="18"/>
  <c r="G5592" i="18"/>
  <c r="H5592" i="18"/>
  <c r="I5592" i="18"/>
  <c r="J5592" i="18"/>
  <c r="H3826" i="18"/>
  <c r="I3826" i="18"/>
  <c r="J3826" i="18"/>
  <c r="C3826" i="18"/>
  <c r="K3826" i="18"/>
  <c r="D3826" i="18"/>
  <c r="L3826" i="18"/>
  <c r="E3826" i="18"/>
  <c r="M3826" i="18"/>
  <c r="G3826" i="18"/>
  <c r="F3826" i="18"/>
  <c r="G3458" i="18"/>
  <c r="H3458" i="18"/>
  <c r="I3458" i="18"/>
  <c r="J3458" i="18"/>
  <c r="C3458" i="18"/>
  <c r="K3458" i="18"/>
  <c r="D3458" i="18"/>
  <c r="L3458" i="18"/>
  <c r="E3458" i="18"/>
  <c r="M3458" i="18"/>
  <c r="F3458" i="18"/>
  <c r="C4833" i="18"/>
  <c r="K4833" i="18"/>
  <c r="D4833" i="18"/>
  <c r="L4833" i="18"/>
  <c r="E4833" i="18"/>
  <c r="M4833" i="18"/>
  <c r="F4833" i="18"/>
  <c r="G4833" i="18"/>
  <c r="H4833" i="18"/>
  <c r="I4833" i="18"/>
  <c r="J4833" i="18"/>
  <c r="G3474" i="18"/>
  <c r="H3474" i="18"/>
  <c r="I3474" i="18"/>
  <c r="J3474" i="18"/>
  <c r="C3474" i="18"/>
  <c r="K3474" i="18"/>
  <c r="D3474" i="18"/>
  <c r="L3474" i="18"/>
  <c r="E3474" i="18"/>
  <c r="M3474" i="18"/>
  <c r="F3474" i="18"/>
  <c r="I5218" i="18"/>
  <c r="J5218" i="18"/>
  <c r="C5218" i="18"/>
  <c r="K5218" i="18"/>
  <c r="D5218" i="18"/>
  <c r="L5218" i="18"/>
  <c r="E5218" i="18"/>
  <c r="M5218" i="18"/>
  <c r="F5218" i="18"/>
  <c r="G5218" i="18"/>
  <c r="H5218" i="18"/>
  <c r="G3823" i="18"/>
  <c r="H3823" i="18"/>
  <c r="I3823" i="18"/>
  <c r="J3823" i="18"/>
  <c r="C3823" i="18"/>
  <c r="K3823" i="18"/>
  <c r="D3823" i="18"/>
  <c r="L3823" i="18"/>
  <c r="F3823" i="18"/>
  <c r="E3823" i="18"/>
  <c r="M3823" i="18"/>
  <c r="C190" i="18"/>
  <c r="K190" i="18"/>
  <c r="D190" i="18"/>
  <c r="L190" i="18"/>
  <c r="G190" i="18"/>
  <c r="H190" i="18"/>
  <c r="E190" i="18"/>
  <c r="F190" i="18"/>
  <c r="M190" i="18"/>
  <c r="J190" i="18"/>
  <c r="I190" i="18"/>
  <c r="F1157" i="18"/>
  <c r="H1157" i="18"/>
  <c r="I1157" i="18"/>
  <c r="J1157" i="18"/>
  <c r="C1157" i="18"/>
  <c r="K1157" i="18"/>
  <c r="D1157" i="18"/>
  <c r="L1157" i="18"/>
  <c r="E1157" i="18"/>
  <c r="M1157" i="18"/>
  <c r="G1157" i="18"/>
  <c r="C4284" i="18"/>
  <c r="K4284" i="18"/>
  <c r="D4284" i="18"/>
  <c r="L4284" i="18"/>
  <c r="E4284" i="18"/>
  <c r="M4284" i="18"/>
  <c r="F4284" i="18"/>
  <c r="G4284" i="18"/>
  <c r="H4284" i="18"/>
  <c r="J4284" i="18"/>
  <c r="I4284" i="18"/>
  <c r="I6063" i="18"/>
  <c r="J6063" i="18"/>
  <c r="C6063" i="18"/>
  <c r="K6063" i="18"/>
  <c r="D6063" i="18"/>
  <c r="L6063" i="18"/>
  <c r="E6063" i="18"/>
  <c r="M6063" i="18"/>
  <c r="F6063" i="18"/>
  <c r="H6063" i="18"/>
  <c r="G6063" i="18"/>
  <c r="F2145" i="18"/>
  <c r="G2145" i="18"/>
  <c r="H2145" i="18"/>
  <c r="I2145" i="18"/>
  <c r="J2145" i="18"/>
  <c r="C2145" i="18"/>
  <c r="K2145" i="18"/>
  <c r="D2145" i="18"/>
  <c r="L2145" i="18"/>
  <c r="E2145" i="18"/>
  <c r="M2145" i="18"/>
  <c r="I2233" i="18"/>
  <c r="J2233" i="18"/>
  <c r="C2233" i="18"/>
  <c r="K2233" i="18"/>
  <c r="D2233" i="18"/>
  <c r="L2233" i="18"/>
  <c r="E2233" i="18"/>
  <c r="M2233" i="18"/>
  <c r="F2233" i="18"/>
  <c r="G2233" i="18"/>
  <c r="H2233" i="18"/>
  <c r="D3489" i="18"/>
  <c r="L3489" i="18"/>
  <c r="E3489" i="18"/>
  <c r="M3489" i="18"/>
  <c r="F3489" i="18"/>
  <c r="G3489" i="18"/>
  <c r="H3489" i="18"/>
  <c r="I3489" i="18"/>
  <c r="J3489" i="18"/>
  <c r="C3489" i="18"/>
  <c r="K3489" i="18"/>
  <c r="H68" i="18"/>
  <c r="I68" i="18"/>
  <c r="D68" i="18"/>
  <c r="L68" i="18"/>
  <c r="F68" i="18"/>
  <c r="G68" i="18"/>
  <c r="M68" i="18"/>
  <c r="K68" i="18"/>
  <c r="C68" i="18"/>
  <c r="E68" i="18"/>
  <c r="J68" i="18"/>
  <c r="C2231" i="18"/>
  <c r="K2231" i="18"/>
  <c r="D2231" i="18"/>
  <c r="L2231" i="18"/>
  <c r="E2231" i="18"/>
  <c r="M2231" i="18"/>
  <c r="F2231" i="18"/>
  <c r="G2231" i="18"/>
  <c r="H2231" i="18"/>
  <c r="I2231" i="18"/>
  <c r="J2231" i="18"/>
  <c r="J1981" i="18"/>
  <c r="C1981" i="18"/>
  <c r="K1981" i="18"/>
  <c r="D1981" i="18"/>
  <c r="L1981" i="18"/>
  <c r="E1981" i="18"/>
  <c r="M1981" i="18"/>
  <c r="F1981" i="18"/>
  <c r="G1981" i="18"/>
  <c r="H1981" i="18"/>
  <c r="I1981" i="18"/>
  <c r="C3103" i="18"/>
  <c r="K3103" i="18"/>
  <c r="D3103" i="18"/>
  <c r="L3103" i="18"/>
  <c r="E3103" i="18"/>
  <c r="M3103" i="18"/>
  <c r="F3103" i="18"/>
  <c r="G3103" i="18"/>
  <c r="H3103" i="18"/>
  <c r="I3103" i="18"/>
  <c r="J3103" i="18"/>
  <c r="J66" i="18"/>
  <c r="C66" i="18"/>
  <c r="K66" i="18"/>
  <c r="F66" i="18"/>
  <c r="G66" i="18"/>
  <c r="H66" i="18"/>
  <c r="M66" i="18"/>
  <c r="D66" i="18"/>
  <c r="E66" i="18"/>
  <c r="I66" i="18"/>
  <c r="L66" i="18"/>
  <c r="H1695" i="18"/>
  <c r="I1695" i="18"/>
  <c r="J1695" i="18"/>
  <c r="C1695" i="18"/>
  <c r="K1695" i="18"/>
  <c r="D1695" i="18"/>
  <c r="L1695" i="18"/>
  <c r="E1695" i="18"/>
  <c r="M1695" i="18"/>
  <c r="F1695" i="18"/>
  <c r="G1695" i="18"/>
  <c r="H4848" i="18"/>
  <c r="I4848" i="18"/>
  <c r="J4848" i="18"/>
  <c r="C4848" i="18"/>
  <c r="K4848" i="18"/>
  <c r="D4848" i="18"/>
  <c r="L4848" i="18"/>
  <c r="E4848" i="18"/>
  <c r="M4848" i="18"/>
  <c r="F4848" i="18"/>
  <c r="G4848" i="18"/>
  <c r="F1318" i="18"/>
  <c r="G1318" i="18"/>
  <c r="H1318" i="18"/>
  <c r="I1318" i="18"/>
  <c r="J1318" i="18"/>
  <c r="C1318" i="18"/>
  <c r="K1318" i="18"/>
  <c r="E1318" i="18"/>
  <c r="M1318" i="18"/>
  <c r="D1318" i="18"/>
  <c r="L1318" i="18"/>
  <c r="C2136" i="18"/>
  <c r="K2136" i="18"/>
  <c r="D2136" i="18"/>
  <c r="L2136" i="18"/>
  <c r="E2136" i="18"/>
  <c r="M2136" i="18"/>
  <c r="F2136" i="18"/>
  <c r="G2136" i="18"/>
  <c r="H2136" i="18"/>
  <c r="I2136" i="18"/>
  <c r="J2136" i="18"/>
  <c r="D440" i="18"/>
  <c r="L440" i="18"/>
  <c r="E440" i="18"/>
  <c r="M440" i="18"/>
  <c r="H440" i="18"/>
  <c r="G440" i="18"/>
  <c r="C440" i="18"/>
  <c r="F440" i="18"/>
  <c r="I440" i="18"/>
  <c r="J440" i="18"/>
  <c r="K440" i="18"/>
  <c r="H3413" i="18"/>
  <c r="I3413" i="18"/>
  <c r="J3413" i="18"/>
  <c r="C3413" i="18"/>
  <c r="K3413" i="18"/>
  <c r="D3413" i="18"/>
  <c r="L3413" i="18"/>
  <c r="E3413" i="18"/>
  <c r="M3413" i="18"/>
  <c r="F3413" i="18"/>
  <c r="G3413" i="18"/>
  <c r="D4676" i="18"/>
  <c r="L4676" i="18"/>
  <c r="E4676" i="18"/>
  <c r="M4676" i="18"/>
  <c r="F4676" i="18"/>
  <c r="G4676" i="18"/>
  <c r="H4676" i="18"/>
  <c r="J4676" i="18"/>
  <c r="C4676" i="18"/>
  <c r="I4676" i="18"/>
  <c r="K4676" i="18"/>
  <c r="C4324" i="18"/>
  <c r="K4324" i="18"/>
  <c r="D4324" i="18"/>
  <c r="L4324" i="18"/>
  <c r="E4324" i="18"/>
  <c r="M4324" i="18"/>
  <c r="F4324" i="18"/>
  <c r="G4324" i="18"/>
  <c r="H4324" i="18"/>
  <c r="J4324" i="18"/>
  <c r="I4324" i="18"/>
  <c r="I4558" i="18"/>
  <c r="J4558" i="18"/>
  <c r="C4558" i="18"/>
  <c r="K4558" i="18"/>
  <c r="D4558" i="18"/>
  <c r="L4558" i="18"/>
  <c r="E4558" i="18"/>
  <c r="M4558" i="18"/>
  <c r="F4558" i="18"/>
  <c r="H4558" i="18"/>
  <c r="G4558" i="18"/>
  <c r="H5215" i="18"/>
  <c r="I5215" i="18"/>
  <c r="J5215" i="18"/>
  <c r="C5215" i="18"/>
  <c r="K5215" i="18"/>
  <c r="D5215" i="18"/>
  <c r="L5215" i="18"/>
  <c r="E5215" i="18"/>
  <c r="M5215" i="18"/>
  <c r="F5215" i="18"/>
  <c r="G5215" i="18"/>
  <c r="J597" i="18"/>
  <c r="C597" i="18"/>
  <c r="K597" i="18"/>
  <c r="F597" i="18"/>
  <c r="L597" i="18"/>
  <c r="D597" i="18"/>
  <c r="E597" i="18"/>
  <c r="H597" i="18"/>
  <c r="G597" i="18"/>
  <c r="I597" i="18"/>
  <c r="M597" i="18"/>
  <c r="C2104" i="18"/>
  <c r="K2104" i="18"/>
  <c r="D2104" i="18"/>
  <c r="L2104" i="18"/>
  <c r="E2104" i="18"/>
  <c r="M2104" i="18"/>
  <c r="F2104" i="18"/>
  <c r="G2104" i="18"/>
  <c r="H2104" i="18"/>
  <c r="I2104" i="18"/>
  <c r="J2104" i="18"/>
  <c r="D4916" i="18"/>
  <c r="L4916" i="18"/>
  <c r="E4916" i="18"/>
  <c r="M4916" i="18"/>
  <c r="F4916" i="18"/>
  <c r="G4916" i="18"/>
  <c r="H4916" i="18"/>
  <c r="I4916" i="18"/>
  <c r="J4916" i="18"/>
  <c r="C4916" i="18"/>
  <c r="K4916" i="18"/>
  <c r="J1789" i="18"/>
  <c r="C1789" i="18"/>
  <c r="K1789" i="18"/>
  <c r="D1789" i="18"/>
  <c r="L1789" i="18"/>
  <c r="E1789" i="18"/>
  <c r="M1789" i="18"/>
  <c r="G1789" i="18"/>
  <c r="H1789" i="18"/>
  <c r="F1789" i="18"/>
  <c r="I1789" i="18"/>
  <c r="E3165" i="18"/>
  <c r="M3165" i="18"/>
  <c r="F3165" i="18"/>
  <c r="G3165" i="18"/>
  <c r="H3165" i="18"/>
  <c r="I3165" i="18"/>
  <c r="J3165" i="18"/>
  <c r="C3165" i="18"/>
  <c r="K3165" i="18"/>
  <c r="L3165" i="18"/>
  <c r="D3165" i="18"/>
  <c r="G6001" i="18"/>
  <c r="H6001" i="18"/>
  <c r="I6001" i="18"/>
  <c r="J6001" i="18"/>
  <c r="C6001" i="18"/>
  <c r="K6001" i="18"/>
  <c r="D6001" i="18"/>
  <c r="L6001" i="18"/>
  <c r="F6001" i="18"/>
  <c r="E6001" i="18"/>
  <c r="M6001" i="18"/>
  <c r="J5301" i="18"/>
  <c r="C5301" i="18"/>
  <c r="K5301" i="18"/>
  <c r="D5301" i="18"/>
  <c r="L5301" i="18"/>
  <c r="E5301" i="18"/>
  <c r="M5301" i="18"/>
  <c r="F5301" i="18"/>
  <c r="G5301" i="18"/>
  <c r="H5301" i="18"/>
  <c r="I5301" i="18"/>
  <c r="H4315" i="18"/>
  <c r="I4315" i="18"/>
  <c r="J4315" i="18"/>
  <c r="C4315" i="18"/>
  <c r="K4315" i="18"/>
  <c r="D4315" i="18"/>
  <c r="L4315" i="18"/>
  <c r="E4315" i="18"/>
  <c r="M4315" i="18"/>
  <c r="G4315" i="18"/>
  <c r="F4315" i="18"/>
  <c r="E3452" i="18"/>
  <c r="M3452" i="18"/>
  <c r="F3452" i="18"/>
  <c r="G3452" i="18"/>
  <c r="H3452" i="18"/>
  <c r="I3452" i="18"/>
  <c r="J3452" i="18"/>
  <c r="C3452" i="18"/>
  <c r="K3452" i="18"/>
  <c r="L3452" i="18"/>
  <c r="D3452" i="18"/>
  <c r="J4281" i="18"/>
  <c r="C4281" i="18"/>
  <c r="K4281" i="18"/>
  <c r="D4281" i="18"/>
  <c r="L4281" i="18"/>
  <c r="E4281" i="18"/>
  <c r="M4281" i="18"/>
  <c r="F4281" i="18"/>
  <c r="G4281" i="18"/>
  <c r="I4281" i="18"/>
  <c r="H4281" i="18"/>
  <c r="D2410" i="18"/>
  <c r="L2410" i="18"/>
  <c r="E2410" i="18"/>
  <c r="M2410" i="18"/>
  <c r="F2410" i="18"/>
  <c r="G2410" i="18"/>
  <c r="H2410" i="18"/>
  <c r="I2410" i="18"/>
  <c r="J2410" i="18"/>
  <c r="C2410" i="18"/>
  <c r="K2410" i="18"/>
  <c r="E4562" i="18"/>
  <c r="M4562" i="18"/>
  <c r="F4562" i="18"/>
  <c r="G4562" i="18"/>
  <c r="H4562" i="18"/>
  <c r="I4562" i="18"/>
  <c r="J4562" i="18"/>
  <c r="D4562" i="18"/>
  <c r="L4562" i="18"/>
  <c r="C4562" i="18"/>
  <c r="K4562" i="18"/>
  <c r="J3523" i="18"/>
  <c r="C3523" i="18"/>
  <c r="K3523" i="18"/>
  <c r="D3523" i="18"/>
  <c r="L3523" i="18"/>
  <c r="E3523" i="18"/>
  <c r="M3523" i="18"/>
  <c r="F3523" i="18"/>
  <c r="G3523" i="18"/>
  <c r="H3523" i="18"/>
  <c r="I3523" i="18"/>
  <c r="E2933" i="18"/>
  <c r="M2933" i="18"/>
  <c r="F2933" i="18"/>
  <c r="G2933" i="18"/>
  <c r="H2933" i="18"/>
  <c r="I2933" i="18"/>
  <c r="J2933" i="18"/>
  <c r="C2933" i="18"/>
  <c r="K2933" i="18"/>
  <c r="D2933" i="18"/>
  <c r="L2933" i="18"/>
  <c r="J677" i="18"/>
  <c r="C677" i="18"/>
  <c r="K677" i="18"/>
  <c r="D677" i="18"/>
  <c r="L677" i="18"/>
  <c r="E677" i="18"/>
  <c r="M677" i="18"/>
  <c r="F677" i="18"/>
  <c r="G677" i="18"/>
  <c r="H677" i="18"/>
  <c r="I677" i="18"/>
  <c r="H5879" i="18"/>
  <c r="I5879" i="18"/>
  <c r="J5879" i="18"/>
  <c r="C5879" i="18"/>
  <c r="K5879" i="18"/>
  <c r="D5879" i="18"/>
  <c r="L5879" i="18"/>
  <c r="E5879" i="18"/>
  <c r="M5879" i="18"/>
  <c r="F5879" i="18"/>
  <c r="G5879" i="18"/>
  <c r="E4242" i="18"/>
  <c r="M4242" i="18"/>
  <c r="F4242" i="18"/>
  <c r="G4242" i="18"/>
  <c r="H4242" i="18"/>
  <c r="I4242" i="18"/>
  <c r="J4242" i="18"/>
  <c r="D4242" i="18"/>
  <c r="L4242" i="18"/>
  <c r="C4242" i="18"/>
  <c r="K4242" i="18"/>
  <c r="C1437" i="18"/>
  <c r="K1437" i="18"/>
  <c r="D1437" i="18"/>
  <c r="L1437" i="18"/>
  <c r="E1437" i="18"/>
  <c r="M1437" i="18"/>
  <c r="F1437" i="18"/>
  <c r="G1437" i="18"/>
  <c r="H1437" i="18"/>
  <c r="I1437" i="18"/>
  <c r="J1437" i="18"/>
  <c r="J3379" i="18"/>
  <c r="C3379" i="18"/>
  <c r="K3379" i="18"/>
  <c r="D3379" i="18"/>
  <c r="L3379" i="18"/>
  <c r="E3379" i="18"/>
  <c r="M3379" i="18"/>
  <c r="F3379" i="18"/>
  <c r="G3379" i="18"/>
  <c r="H3379" i="18"/>
  <c r="I3379" i="18"/>
  <c r="I3328" i="18"/>
  <c r="J3328" i="18"/>
  <c r="C3328" i="18"/>
  <c r="K3328" i="18"/>
  <c r="D3328" i="18"/>
  <c r="L3328" i="18"/>
  <c r="E3328" i="18"/>
  <c r="M3328" i="18"/>
  <c r="F3328" i="18"/>
  <c r="G3328" i="18"/>
  <c r="H3328" i="18"/>
  <c r="J3371" i="18"/>
  <c r="C3371" i="18"/>
  <c r="K3371" i="18"/>
  <c r="D3371" i="18"/>
  <c r="L3371" i="18"/>
  <c r="E3371" i="18"/>
  <c r="M3371" i="18"/>
  <c r="F3371" i="18"/>
  <c r="G3371" i="18"/>
  <c r="H3371" i="18"/>
  <c r="I3371" i="18"/>
  <c r="F395" i="18"/>
  <c r="G395" i="18"/>
  <c r="J395" i="18"/>
  <c r="E395" i="18"/>
  <c r="H395" i="18"/>
  <c r="L395" i="18"/>
  <c r="M395" i="18"/>
  <c r="C395" i="18"/>
  <c r="D395" i="18"/>
  <c r="I395" i="18"/>
  <c r="K395" i="18"/>
  <c r="C4681" i="18"/>
  <c r="K4681" i="18"/>
  <c r="D4681" i="18"/>
  <c r="L4681" i="18"/>
  <c r="E4681" i="18"/>
  <c r="M4681" i="18"/>
  <c r="F4681" i="18"/>
  <c r="G4681" i="18"/>
  <c r="I4681" i="18"/>
  <c r="H4681" i="18"/>
  <c r="J4681" i="18"/>
  <c r="I626" i="18"/>
  <c r="J626" i="18"/>
  <c r="E626" i="18"/>
  <c r="M626" i="18"/>
  <c r="F626" i="18"/>
  <c r="H626" i="18"/>
  <c r="K626" i="18"/>
  <c r="L626" i="18"/>
  <c r="C626" i="18"/>
  <c r="D626" i="18"/>
  <c r="G626" i="18"/>
  <c r="E3157" i="18"/>
  <c r="M3157" i="18"/>
  <c r="F3157" i="18"/>
  <c r="G3157" i="18"/>
  <c r="H3157" i="18"/>
  <c r="I3157" i="18"/>
  <c r="J3157" i="18"/>
  <c r="C3157" i="18"/>
  <c r="K3157" i="18"/>
  <c r="D3157" i="18"/>
  <c r="L3157" i="18"/>
  <c r="H5207" i="18"/>
  <c r="I5207" i="18"/>
  <c r="J5207" i="18"/>
  <c r="C5207" i="18"/>
  <c r="K5207" i="18"/>
  <c r="D5207" i="18"/>
  <c r="L5207" i="18"/>
  <c r="E5207" i="18"/>
  <c r="M5207" i="18"/>
  <c r="F5207" i="18"/>
  <c r="G5207" i="18"/>
  <c r="I5898" i="18"/>
  <c r="J5898" i="18"/>
  <c r="C5898" i="18"/>
  <c r="K5898" i="18"/>
  <c r="D5898" i="18"/>
  <c r="L5898" i="18"/>
  <c r="E5898" i="18"/>
  <c r="M5898" i="18"/>
  <c r="F5898" i="18"/>
  <c r="G5898" i="18"/>
  <c r="H5898" i="18"/>
  <c r="G1668" i="18"/>
  <c r="H1668" i="18"/>
  <c r="I1668" i="18"/>
  <c r="J1668" i="18"/>
  <c r="C1668" i="18"/>
  <c r="K1668" i="18"/>
  <c r="D1668" i="18"/>
  <c r="L1668" i="18"/>
  <c r="E1668" i="18"/>
  <c r="M1668" i="18"/>
  <c r="F1668" i="18"/>
  <c r="C2571" i="18"/>
  <c r="K2571" i="18"/>
  <c r="D2571" i="18"/>
  <c r="L2571" i="18"/>
  <c r="E2571" i="18"/>
  <c r="M2571" i="18"/>
  <c r="F2571" i="18"/>
  <c r="G2571" i="18"/>
  <c r="H2571" i="18"/>
  <c r="I2571" i="18"/>
  <c r="J2571" i="18"/>
  <c r="J1450" i="18"/>
  <c r="C1450" i="18"/>
  <c r="K1450" i="18"/>
  <c r="D1450" i="18"/>
  <c r="L1450" i="18"/>
  <c r="E1450" i="18"/>
  <c r="M1450" i="18"/>
  <c r="F1450" i="18"/>
  <c r="G1450" i="18"/>
  <c r="H1450" i="18"/>
  <c r="I1450" i="18"/>
  <c r="E4935" i="18"/>
  <c r="M4935" i="18"/>
  <c r="F4935" i="18"/>
  <c r="G4935" i="18"/>
  <c r="H4935" i="18"/>
  <c r="I4935" i="18"/>
  <c r="J4935" i="18"/>
  <c r="C4935" i="18"/>
  <c r="K4935" i="18"/>
  <c r="D4935" i="18"/>
  <c r="L4935" i="18"/>
  <c r="G4749" i="18"/>
  <c r="H4749" i="18"/>
  <c r="I4749" i="18"/>
  <c r="J4749" i="18"/>
  <c r="C4749" i="18"/>
  <c r="K4749" i="18"/>
  <c r="E4749" i="18"/>
  <c r="M4749" i="18"/>
  <c r="L4749" i="18"/>
  <c r="D4749" i="18"/>
  <c r="F4749" i="18"/>
  <c r="I943" i="18"/>
  <c r="D943" i="18"/>
  <c r="L943" i="18"/>
  <c r="E943" i="18"/>
  <c r="M943" i="18"/>
  <c r="F943" i="18"/>
  <c r="H943" i="18"/>
  <c r="C943" i="18"/>
  <c r="G943" i="18"/>
  <c r="J943" i="18"/>
  <c r="K943" i="18"/>
  <c r="E3697" i="18"/>
  <c r="M3697" i="18"/>
  <c r="F3697" i="18"/>
  <c r="G3697" i="18"/>
  <c r="H3697" i="18"/>
  <c r="I3697" i="18"/>
  <c r="J3697" i="18"/>
  <c r="D3697" i="18"/>
  <c r="L3697" i="18"/>
  <c r="C3697" i="18"/>
  <c r="K3697" i="18"/>
  <c r="E5971" i="18"/>
  <c r="M5971" i="18"/>
  <c r="F5971" i="18"/>
  <c r="G5971" i="18"/>
  <c r="H5971" i="18"/>
  <c r="I5971" i="18"/>
  <c r="J5971" i="18"/>
  <c r="D5971" i="18"/>
  <c r="L5971" i="18"/>
  <c r="C5971" i="18"/>
  <c r="K5971" i="18"/>
  <c r="J4537" i="18"/>
  <c r="C4537" i="18"/>
  <c r="K4537" i="18"/>
  <c r="D4537" i="18"/>
  <c r="L4537" i="18"/>
  <c r="E4537" i="18"/>
  <c r="M4537" i="18"/>
  <c r="F4537" i="18"/>
  <c r="G4537" i="18"/>
  <c r="I4537" i="18"/>
  <c r="H4537" i="18"/>
  <c r="E5103" i="18"/>
  <c r="M5103" i="18"/>
  <c r="F5103" i="18"/>
  <c r="G5103" i="18"/>
  <c r="H5103" i="18"/>
  <c r="I5103" i="18"/>
  <c r="J5103" i="18"/>
  <c r="C5103" i="18"/>
  <c r="D5103" i="18"/>
  <c r="K5103" i="18"/>
  <c r="L5103" i="18"/>
  <c r="D2402" i="18"/>
  <c r="L2402" i="18"/>
  <c r="E2402" i="18"/>
  <c r="M2402" i="18"/>
  <c r="F2402" i="18"/>
  <c r="G2402" i="18"/>
  <c r="H2402" i="18"/>
  <c r="I2402" i="18"/>
  <c r="J2402" i="18"/>
  <c r="K2402" i="18"/>
  <c r="C2402" i="18"/>
  <c r="H1620" i="18"/>
  <c r="C1620" i="18"/>
  <c r="K1620" i="18"/>
  <c r="D1620" i="18"/>
  <c r="L1620" i="18"/>
  <c r="E1620" i="18"/>
  <c r="F1620" i="18"/>
  <c r="G1620" i="18"/>
  <c r="I1620" i="18"/>
  <c r="J1620" i="18"/>
  <c r="M1620" i="18"/>
  <c r="J4209" i="18"/>
  <c r="C4209" i="18"/>
  <c r="K4209" i="18"/>
  <c r="D4209" i="18"/>
  <c r="L4209" i="18"/>
  <c r="E4209" i="18"/>
  <c r="M4209" i="18"/>
  <c r="F4209" i="18"/>
  <c r="G4209" i="18"/>
  <c r="I4209" i="18"/>
  <c r="H4209" i="18"/>
  <c r="G5109" i="18"/>
  <c r="H5109" i="18"/>
  <c r="I5109" i="18"/>
  <c r="J5109" i="18"/>
  <c r="C5109" i="18"/>
  <c r="K5109" i="18"/>
  <c r="D5109" i="18"/>
  <c r="L5109" i="18"/>
  <c r="E5109" i="18"/>
  <c r="F5109" i="18"/>
  <c r="M5109" i="18"/>
  <c r="E1555" i="18"/>
  <c r="M1555" i="18"/>
  <c r="F1555" i="18"/>
  <c r="G1555" i="18"/>
  <c r="H1555" i="18"/>
  <c r="I1555" i="18"/>
  <c r="J1555" i="18"/>
  <c r="C1555" i="18"/>
  <c r="K1555" i="18"/>
  <c r="D1555" i="18"/>
  <c r="L1555" i="18"/>
  <c r="F4770" i="18"/>
  <c r="G4770" i="18"/>
  <c r="H4770" i="18"/>
  <c r="I4770" i="18"/>
  <c r="J4770" i="18"/>
  <c r="D4770" i="18"/>
  <c r="L4770" i="18"/>
  <c r="C4770" i="18"/>
  <c r="E4770" i="18"/>
  <c r="K4770" i="18"/>
  <c r="M4770" i="18"/>
  <c r="I5330" i="18"/>
  <c r="J5330" i="18"/>
  <c r="C5330" i="18"/>
  <c r="K5330" i="18"/>
  <c r="D5330" i="18"/>
  <c r="L5330" i="18"/>
  <c r="E5330" i="18"/>
  <c r="M5330" i="18"/>
  <c r="F5330" i="18"/>
  <c r="G5330" i="18"/>
  <c r="H5330" i="18"/>
  <c r="J1861" i="18"/>
  <c r="C1861" i="18"/>
  <c r="K1861" i="18"/>
  <c r="D1861" i="18"/>
  <c r="L1861" i="18"/>
  <c r="E1861" i="18"/>
  <c r="M1861" i="18"/>
  <c r="F1861" i="18"/>
  <c r="G1861" i="18"/>
  <c r="H1861" i="18"/>
  <c r="I1861" i="18"/>
  <c r="G3951" i="18"/>
  <c r="H3951" i="18"/>
  <c r="I3951" i="18"/>
  <c r="J3951" i="18"/>
  <c r="C3951" i="18"/>
  <c r="K3951" i="18"/>
  <c r="D3951" i="18"/>
  <c r="L3951" i="18"/>
  <c r="F3951" i="18"/>
  <c r="E3951" i="18"/>
  <c r="M3951" i="18"/>
  <c r="F4906" i="18"/>
  <c r="G4906" i="18"/>
  <c r="H4906" i="18"/>
  <c r="I4906" i="18"/>
  <c r="J4906" i="18"/>
  <c r="C4906" i="18"/>
  <c r="K4906" i="18"/>
  <c r="D4906" i="18"/>
  <c r="L4906" i="18"/>
  <c r="E4906" i="18"/>
  <c r="M4906" i="18"/>
  <c r="H908" i="18"/>
  <c r="C908" i="18"/>
  <c r="K908" i="18"/>
  <c r="D908" i="18"/>
  <c r="L908" i="18"/>
  <c r="E908" i="18"/>
  <c r="M908" i="18"/>
  <c r="G908" i="18"/>
  <c r="F908" i="18"/>
  <c r="I908" i="18"/>
  <c r="J908" i="18"/>
  <c r="F1761" i="18"/>
  <c r="G1761" i="18"/>
  <c r="H1761" i="18"/>
  <c r="I1761" i="18"/>
  <c r="C1761" i="18"/>
  <c r="K1761" i="18"/>
  <c r="D1761" i="18"/>
  <c r="L1761" i="18"/>
  <c r="E1761" i="18"/>
  <c r="J1761" i="18"/>
  <c r="M1761" i="18"/>
  <c r="C4436" i="18"/>
  <c r="K4436" i="18"/>
  <c r="D4436" i="18"/>
  <c r="L4436" i="18"/>
  <c r="E4436" i="18"/>
  <c r="M4436" i="18"/>
  <c r="F4436" i="18"/>
  <c r="G4436" i="18"/>
  <c r="H4436" i="18"/>
  <c r="J4436" i="18"/>
  <c r="I4436" i="18"/>
  <c r="C2247" i="18"/>
  <c r="K2247" i="18"/>
  <c r="D2247" i="18"/>
  <c r="L2247" i="18"/>
  <c r="E2247" i="18"/>
  <c r="M2247" i="18"/>
  <c r="F2247" i="18"/>
  <c r="G2247" i="18"/>
  <c r="H2247" i="18"/>
  <c r="I2247" i="18"/>
  <c r="J2247" i="18"/>
  <c r="G3291" i="18"/>
  <c r="H3291" i="18"/>
  <c r="I3291" i="18"/>
  <c r="J3291" i="18"/>
  <c r="C3291" i="18"/>
  <c r="K3291" i="18"/>
  <c r="D3291" i="18"/>
  <c r="L3291" i="18"/>
  <c r="E3291" i="18"/>
  <c r="F3291" i="18"/>
  <c r="M3291" i="18"/>
  <c r="J581" i="18"/>
  <c r="C581" i="18"/>
  <c r="K581" i="18"/>
  <c r="F581" i="18"/>
  <c r="E581" i="18"/>
  <c r="G581" i="18"/>
  <c r="H581" i="18"/>
  <c r="L581" i="18"/>
  <c r="D581" i="18"/>
  <c r="I581" i="18"/>
  <c r="M581" i="18"/>
  <c r="I1535" i="18"/>
  <c r="J1535" i="18"/>
  <c r="C1535" i="18"/>
  <c r="K1535" i="18"/>
  <c r="D1535" i="18"/>
  <c r="L1535" i="18"/>
  <c r="E1535" i="18"/>
  <c r="M1535" i="18"/>
  <c r="F1535" i="18"/>
  <c r="G1535" i="18"/>
  <c r="H1535" i="18"/>
  <c r="D2282" i="18"/>
  <c r="L2282" i="18"/>
  <c r="E2282" i="18"/>
  <c r="M2282" i="18"/>
  <c r="F2282" i="18"/>
  <c r="G2282" i="18"/>
  <c r="H2282" i="18"/>
  <c r="I2282" i="18"/>
  <c r="J2282" i="18"/>
  <c r="C2282" i="18"/>
  <c r="K2282" i="18"/>
  <c r="G1940" i="18"/>
  <c r="H1940" i="18"/>
  <c r="I1940" i="18"/>
  <c r="J1940" i="18"/>
  <c r="C1940" i="18"/>
  <c r="K1940" i="18"/>
  <c r="D1940" i="18"/>
  <c r="L1940" i="18"/>
  <c r="E1940" i="18"/>
  <c r="M1940" i="18"/>
  <c r="F1940" i="18"/>
  <c r="C1421" i="18"/>
  <c r="K1421" i="18"/>
  <c r="D1421" i="18"/>
  <c r="L1421" i="18"/>
  <c r="E1421" i="18"/>
  <c r="M1421" i="18"/>
  <c r="F1421" i="18"/>
  <c r="G1421" i="18"/>
  <c r="H1421" i="18"/>
  <c r="J1421" i="18"/>
  <c r="I1421" i="18"/>
  <c r="I3917" i="18"/>
  <c r="J3917" i="18"/>
  <c r="C3917" i="18"/>
  <c r="K3917" i="18"/>
  <c r="D3917" i="18"/>
  <c r="L3917" i="18"/>
  <c r="E3917" i="18"/>
  <c r="M3917" i="18"/>
  <c r="F3917" i="18"/>
  <c r="H3917" i="18"/>
  <c r="G3917" i="18"/>
  <c r="C3779" i="18"/>
  <c r="K3779" i="18"/>
  <c r="D3779" i="18"/>
  <c r="L3779" i="18"/>
  <c r="E3779" i="18"/>
  <c r="M3779" i="18"/>
  <c r="F3779" i="18"/>
  <c r="G3779" i="18"/>
  <c r="H3779" i="18"/>
  <c r="J3779" i="18"/>
  <c r="I3779" i="18"/>
  <c r="D5052" i="18"/>
  <c r="L5052" i="18"/>
  <c r="E5052" i="18"/>
  <c r="M5052" i="18"/>
  <c r="F5052" i="18"/>
  <c r="G5052" i="18"/>
  <c r="H5052" i="18"/>
  <c r="I5052" i="18"/>
  <c r="J5052" i="18"/>
  <c r="C5052" i="18"/>
  <c r="K5052" i="18"/>
  <c r="J3419" i="18"/>
  <c r="C3419" i="18"/>
  <c r="K3419" i="18"/>
  <c r="D3419" i="18"/>
  <c r="L3419" i="18"/>
  <c r="E3419" i="18"/>
  <c r="M3419" i="18"/>
  <c r="F3419" i="18"/>
  <c r="G3419" i="18"/>
  <c r="H3419" i="18"/>
  <c r="I3419" i="18"/>
  <c r="C117" i="18"/>
  <c r="K117" i="18"/>
  <c r="D117" i="18"/>
  <c r="L117" i="18"/>
  <c r="G117" i="18"/>
  <c r="I117" i="18"/>
  <c r="J117" i="18"/>
  <c r="H117" i="18"/>
  <c r="M117" i="18"/>
  <c r="E117" i="18"/>
  <c r="F117" i="18"/>
  <c r="I5458" i="18"/>
  <c r="J5458" i="18"/>
  <c r="C5458" i="18"/>
  <c r="K5458" i="18"/>
  <c r="D5458" i="18"/>
  <c r="L5458" i="18"/>
  <c r="E5458" i="18"/>
  <c r="M5458" i="18"/>
  <c r="F5458" i="18"/>
  <c r="G5458" i="18"/>
  <c r="H5458" i="18"/>
  <c r="J3004" i="18"/>
  <c r="C3004" i="18"/>
  <c r="K3004" i="18"/>
  <c r="D3004" i="18"/>
  <c r="L3004" i="18"/>
  <c r="E3004" i="18"/>
  <c r="M3004" i="18"/>
  <c r="F3004" i="18"/>
  <c r="G3004" i="18"/>
  <c r="H3004" i="18"/>
  <c r="I3004" i="18"/>
  <c r="H1967" i="18"/>
  <c r="I1967" i="18"/>
  <c r="J1967" i="18"/>
  <c r="C1967" i="18"/>
  <c r="K1967" i="18"/>
  <c r="D1967" i="18"/>
  <c r="L1967" i="18"/>
  <c r="E1967" i="18"/>
  <c r="M1967" i="18"/>
  <c r="F1967" i="18"/>
  <c r="G1967" i="18"/>
  <c r="C3630" i="18"/>
  <c r="K3630" i="18"/>
  <c r="D3630" i="18"/>
  <c r="L3630" i="18"/>
  <c r="E3630" i="18"/>
  <c r="M3630" i="18"/>
  <c r="F3630" i="18"/>
  <c r="G3630" i="18"/>
  <c r="H3630" i="18"/>
  <c r="I3630" i="18"/>
  <c r="J3630" i="18"/>
  <c r="D1432" i="18"/>
  <c r="L1432" i="18"/>
  <c r="E1432" i="18"/>
  <c r="M1432" i="18"/>
  <c r="F1432" i="18"/>
  <c r="G1432" i="18"/>
  <c r="H1432" i="18"/>
  <c r="I1432" i="18"/>
  <c r="C1432" i="18"/>
  <c r="K1432" i="18"/>
  <c r="J1432" i="18"/>
  <c r="F1542" i="18"/>
  <c r="G1542" i="18"/>
  <c r="H1542" i="18"/>
  <c r="I1542" i="18"/>
  <c r="J1542" i="18"/>
  <c r="C1542" i="18"/>
  <c r="K1542" i="18"/>
  <c r="D1542" i="18"/>
  <c r="L1542" i="18"/>
  <c r="M1542" i="18"/>
  <c r="E1542" i="18"/>
  <c r="C5616" i="18"/>
  <c r="K5616" i="18"/>
  <c r="D5616" i="18"/>
  <c r="L5616" i="18"/>
  <c r="E5616" i="18"/>
  <c r="M5616" i="18"/>
  <c r="F5616" i="18"/>
  <c r="G5616" i="18"/>
  <c r="H5616" i="18"/>
  <c r="I5616" i="18"/>
  <c r="J5616" i="18"/>
  <c r="J5954" i="18"/>
  <c r="C5954" i="18"/>
  <c r="K5954" i="18"/>
  <c r="D5954" i="18"/>
  <c r="L5954" i="18"/>
  <c r="E5954" i="18"/>
  <c r="M5954" i="18"/>
  <c r="F5954" i="18"/>
  <c r="G5954" i="18"/>
  <c r="I5954" i="18"/>
  <c r="H5954" i="18"/>
  <c r="C773" i="18"/>
  <c r="K773" i="18"/>
  <c r="F773" i="18"/>
  <c r="G773" i="18"/>
  <c r="H773" i="18"/>
  <c r="J773" i="18"/>
  <c r="I773" i="18"/>
  <c r="E773" i="18"/>
  <c r="D773" i="18"/>
  <c r="L773" i="18"/>
  <c r="M773" i="18"/>
  <c r="F2320" i="18"/>
  <c r="G2320" i="18"/>
  <c r="H2320" i="18"/>
  <c r="I2320" i="18"/>
  <c r="J2320" i="18"/>
  <c r="C2320" i="18"/>
  <c r="K2320" i="18"/>
  <c r="D2320" i="18"/>
  <c r="L2320" i="18"/>
  <c r="E2320" i="18"/>
  <c r="M2320" i="18"/>
  <c r="J168" i="18"/>
  <c r="F168" i="18"/>
  <c r="E168" i="18"/>
  <c r="G168" i="18"/>
  <c r="K168" i="18"/>
  <c r="H168" i="18"/>
  <c r="I168" i="18"/>
  <c r="M168" i="18"/>
  <c r="D168" i="18"/>
  <c r="L168" i="18"/>
  <c r="C168" i="18"/>
  <c r="H4920" i="18"/>
  <c r="I4920" i="18"/>
  <c r="J4920" i="18"/>
  <c r="C4920" i="18"/>
  <c r="K4920" i="18"/>
  <c r="D4920" i="18"/>
  <c r="L4920" i="18"/>
  <c r="E4920" i="18"/>
  <c r="M4920" i="18"/>
  <c r="F4920" i="18"/>
  <c r="G4920" i="18"/>
  <c r="F593" i="18"/>
  <c r="G593" i="18"/>
  <c r="J593" i="18"/>
  <c r="L593" i="18"/>
  <c r="C593" i="18"/>
  <c r="D593" i="18"/>
  <c r="E593" i="18"/>
  <c r="I593" i="18"/>
  <c r="H593" i="18"/>
  <c r="K593" i="18"/>
  <c r="M593" i="18"/>
  <c r="D2566" i="18"/>
  <c r="L2566" i="18"/>
  <c r="E2566" i="18"/>
  <c r="M2566" i="18"/>
  <c r="F2566" i="18"/>
  <c r="G2566" i="18"/>
  <c r="H2566" i="18"/>
  <c r="I2566" i="18"/>
  <c r="J2566" i="18"/>
  <c r="C2566" i="18"/>
  <c r="K2566" i="18"/>
  <c r="F1049" i="18"/>
  <c r="G1049" i="18"/>
  <c r="H1049" i="18"/>
  <c r="I1049" i="18"/>
  <c r="J1049" i="18"/>
  <c r="C1049" i="18"/>
  <c r="K1049" i="18"/>
  <c r="M1049" i="18"/>
  <c r="D1049" i="18"/>
  <c r="E1049" i="18"/>
  <c r="L1049" i="18"/>
  <c r="I2597" i="18"/>
  <c r="J2597" i="18"/>
  <c r="C2597" i="18"/>
  <c r="K2597" i="18"/>
  <c r="D2597" i="18"/>
  <c r="L2597" i="18"/>
  <c r="E2597" i="18"/>
  <c r="M2597" i="18"/>
  <c r="F2597" i="18"/>
  <c r="G2597" i="18"/>
  <c r="H2597" i="18"/>
  <c r="G2847" i="18"/>
  <c r="H2847" i="18"/>
  <c r="I2847" i="18"/>
  <c r="J2847" i="18"/>
  <c r="C2847" i="18"/>
  <c r="K2847" i="18"/>
  <c r="D2847" i="18"/>
  <c r="L2847" i="18"/>
  <c r="E2847" i="18"/>
  <c r="M2847" i="18"/>
  <c r="F2847" i="18"/>
  <c r="J5022" i="18"/>
  <c r="C5022" i="18"/>
  <c r="K5022" i="18"/>
  <c r="D5022" i="18"/>
  <c r="L5022" i="18"/>
  <c r="E5022" i="18"/>
  <c r="M5022" i="18"/>
  <c r="F5022" i="18"/>
  <c r="G5022" i="18"/>
  <c r="H5022" i="18"/>
  <c r="I5022" i="18"/>
  <c r="H5008" i="18"/>
  <c r="I5008" i="18"/>
  <c r="J5008" i="18"/>
  <c r="C5008" i="18"/>
  <c r="K5008" i="18"/>
  <c r="D5008" i="18"/>
  <c r="L5008" i="18"/>
  <c r="E5008" i="18"/>
  <c r="M5008" i="18"/>
  <c r="F5008" i="18"/>
  <c r="G5008" i="18"/>
  <c r="H5000" i="18"/>
  <c r="I5000" i="18"/>
  <c r="J5000" i="18"/>
  <c r="C5000" i="18"/>
  <c r="K5000" i="18"/>
  <c r="D5000" i="18"/>
  <c r="L5000" i="18"/>
  <c r="E5000" i="18"/>
  <c r="M5000" i="18"/>
  <c r="F5000" i="18"/>
  <c r="G5000" i="18"/>
  <c r="C1968" i="18"/>
  <c r="K1968" i="18"/>
  <c r="D1968" i="18"/>
  <c r="L1968" i="18"/>
  <c r="E1968" i="18"/>
  <c r="M1968" i="18"/>
  <c r="F1968" i="18"/>
  <c r="G1968" i="18"/>
  <c r="H1968" i="18"/>
  <c r="I1968" i="18"/>
  <c r="J1968" i="18"/>
  <c r="C1664" i="18"/>
  <c r="K1664" i="18"/>
  <c r="D1664" i="18"/>
  <c r="L1664" i="18"/>
  <c r="E1664" i="18"/>
  <c r="M1664" i="18"/>
  <c r="F1664" i="18"/>
  <c r="G1664" i="18"/>
  <c r="H1664" i="18"/>
  <c r="I1664" i="18"/>
  <c r="J1664" i="18"/>
  <c r="E2078" i="18"/>
  <c r="M2078" i="18"/>
  <c r="F2078" i="18"/>
  <c r="G2078" i="18"/>
  <c r="H2078" i="18"/>
  <c r="I2078" i="18"/>
  <c r="J2078" i="18"/>
  <c r="C2078" i="18"/>
  <c r="K2078" i="18"/>
  <c r="L2078" i="18"/>
  <c r="D2078" i="18"/>
  <c r="G4456" i="18"/>
  <c r="H4456" i="18"/>
  <c r="I4456" i="18"/>
  <c r="J4456" i="18"/>
  <c r="C4456" i="18"/>
  <c r="K4456" i="18"/>
  <c r="D4456" i="18"/>
  <c r="L4456" i="18"/>
  <c r="F4456" i="18"/>
  <c r="E4456" i="18"/>
  <c r="M4456" i="18"/>
  <c r="E5135" i="18"/>
  <c r="M5135" i="18"/>
  <c r="F5135" i="18"/>
  <c r="G5135" i="18"/>
  <c r="H5135" i="18"/>
  <c r="I5135" i="18"/>
  <c r="J5135" i="18"/>
  <c r="C5135" i="18"/>
  <c r="D5135" i="18"/>
  <c r="K5135" i="18"/>
  <c r="L5135" i="18"/>
  <c r="F94" i="18"/>
  <c r="G94" i="18"/>
  <c r="J94" i="18"/>
  <c r="M94" i="18"/>
  <c r="C94" i="18"/>
  <c r="H94" i="18"/>
  <c r="D94" i="18"/>
  <c r="E94" i="18"/>
  <c r="I94" i="18"/>
  <c r="K94" i="18"/>
  <c r="L94" i="18"/>
  <c r="I300" i="18"/>
  <c r="J300" i="18"/>
  <c r="E300" i="18"/>
  <c r="M300" i="18"/>
  <c r="H300" i="18"/>
  <c r="K300" i="18"/>
  <c r="L300" i="18"/>
  <c r="C300" i="18"/>
  <c r="D300" i="18"/>
  <c r="F300" i="18"/>
  <c r="G300" i="18"/>
  <c r="G2743" i="18"/>
  <c r="H2743" i="18"/>
  <c r="I2743" i="18"/>
  <c r="J2743" i="18"/>
  <c r="C2743" i="18"/>
  <c r="K2743" i="18"/>
  <c r="D2743" i="18"/>
  <c r="L2743" i="18"/>
  <c r="E2743" i="18"/>
  <c r="M2743" i="18"/>
  <c r="F2743" i="18"/>
  <c r="I4510" i="18"/>
  <c r="J4510" i="18"/>
  <c r="C4510" i="18"/>
  <c r="K4510" i="18"/>
  <c r="D4510" i="18"/>
  <c r="L4510" i="18"/>
  <c r="E4510" i="18"/>
  <c r="M4510" i="18"/>
  <c r="F4510" i="18"/>
  <c r="H4510" i="18"/>
  <c r="G4510" i="18"/>
  <c r="E1942" i="18"/>
  <c r="M1942" i="18"/>
  <c r="F1942" i="18"/>
  <c r="G1942" i="18"/>
  <c r="H1942" i="18"/>
  <c r="I1942" i="18"/>
  <c r="J1942" i="18"/>
  <c r="C1942" i="18"/>
  <c r="K1942" i="18"/>
  <c r="D1942" i="18"/>
  <c r="L1942" i="18"/>
  <c r="J2664" i="18"/>
  <c r="C2664" i="18"/>
  <c r="K2664" i="18"/>
  <c r="D2664" i="18"/>
  <c r="L2664" i="18"/>
  <c r="E2664" i="18"/>
  <c r="M2664" i="18"/>
  <c r="F2664" i="18"/>
  <c r="G2664" i="18"/>
  <c r="H2664" i="18"/>
  <c r="I2664" i="18"/>
  <c r="F2384" i="18"/>
  <c r="G2384" i="18"/>
  <c r="H2384" i="18"/>
  <c r="I2384" i="18"/>
  <c r="J2384" i="18"/>
  <c r="C2384" i="18"/>
  <c r="K2384" i="18"/>
  <c r="D2384" i="18"/>
  <c r="L2384" i="18"/>
  <c r="E2384" i="18"/>
  <c r="M2384" i="18"/>
  <c r="C1132" i="18"/>
  <c r="K1132" i="18"/>
  <c r="E1132" i="18"/>
  <c r="M1132" i="18"/>
  <c r="F1132" i="18"/>
  <c r="G1132" i="18"/>
  <c r="H1132" i="18"/>
  <c r="I1132" i="18"/>
  <c r="D1132" i="18"/>
  <c r="J1132" i="18"/>
  <c r="L1132" i="18"/>
  <c r="G1433" i="18"/>
  <c r="H1433" i="18"/>
  <c r="I1433" i="18"/>
  <c r="J1433" i="18"/>
  <c r="C1433" i="18"/>
  <c r="K1433" i="18"/>
  <c r="D1433" i="18"/>
  <c r="L1433" i="18"/>
  <c r="F1433" i="18"/>
  <c r="E1433" i="18"/>
  <c r="M1433" i="18"/>
  <c r="J2524" i="18"/>
  <c r="C2524" i="18"/>
  <c r="K2524" i="18"/>
  <c r="D2524" i="18"/>
  <c r="L2524" i="18"/>
  <c r="E2524" i="18"/>
  <c r="M2524" i="18"/>
  <c r="F2524" i="18"/>
  <c r="G2524" i="18"/>
  <c r="H2524" i="18"/>
  <c r="I2524" i="18"/>
  <c r="I4566" i="18"/>
  <c r="J4566" i="18"/>
  <c r="C4566" i="18"/>
  <c r="K4566" i="18"/>
  <c r="D4566" i="18"/>
  <c r="L4566" i="18"/>
  <c r="E4566" i="18"/>
  <c r="M4566" i="18"/>
  <c r="F4566" i="18"/>
  <c r="H4566" i="18"/>
  <c r="G4566" i="18"/>
  <c r="E5566" i="18"/>
  <c r="M5566" i="18"/>
  <c r="F5566" i="18"/>
  <c r="G5566" i="18"/>
  <c r="H5566" i="18"/>
  <c r="I5566" i="18"/>
  <c r="J5566" i="18"/>
  <c r="C5566" i="18"/>
  <c r="K5566" i="18"/>
  <c r="D5566" i="18"/>
  <c r="L5566" i="18"/>
  <c r="C1640" i="18"/>
  <c r="K1640" i="18"/>
  <c r="D1640" i="18"/>
  <c r="L1640" i="18"/>
  <c r="E1640" i="18"/>
  <c r="M1640" i="18"/>
  <c r="F1640" i="18"/>
  <c r="G1640" i="18"/>
  <c r="H1640" i="18"/>
  <c r="I1640" i="18"/>
  <c r="J1640" i="18"/>
  <c r="C2120" i="18"/>
  <c r="K2120" i="18"/>
  <c r="D2120" i="18"/>
  <c r="L2120" i="18"/>
  <c r="E2120" i="18"/>
  <c r="M2120" i="18"/>
  <c r="F2120" i="18"/>
  <c r="G2120" i="18"/>
  <c r="H2120" i="18"/>
  <c r="I2120" i="18"/>
  <c r="J2120" i="18"/>
  <c r="G4552" i="18"/>
  <c r="H4552" i="18"/>
  <c r="I4552" i="18"/>
  <c r="J4552" i="18"/>
  <c r="C4552" i="18"/>
  <c r="K4552" i="18"/>
  <c r="D4552" i="18"/>
  <c r="L4552" i="18"/>
  <c r="F4552" i="18"/>
  <c r="E4552" i="18"/>
  <c r="M4552" i="18"/>
  <c r="F1510" i="18"/>
  <c r="G1510" i="18"/>
  <c r="H1510" i="18"/>
  <c r="I1510" i="18"/>
  <c r="J1510" i="18"/>
  <c r="C1510" i="18"/>
  <c r="K1510" i="18"/>
  <c r="D1510" i="18"/>
  <c r="L1510" i="18"/>
  <c r="E1510" i="18"/>
  <c r="M1510" i="18"/>
  <c r="I364" i="18"/>
  <c r="J364" i="18"/>
  <c r="E364" i="18"/>
  <c r="M364" i="18"/>
  <c r="L364" i="18"/>
  <c r="F364" i="18"/>
  <c r="G364" i="18"/>
  <c r="H364" i="18"/>
  <c r="K364" i="18"/>
  <c r="D364" i="18"/>
  <c r="C364" i="18"/>
  <c r="D2394" i="18"/>
  <c r="L2394" i="18"/>
  <c r="E2394" i="18"/>
  <c r="M2394" i="18"/>
  <c r="F2394" i="18"/>
  <c r="G2394" i="18"/>
  <c r="H2394" i="18"/>
  <c r="I2394" i="18"/>
  <c r="J2394" i="18"/>
  <c r="C2394" i="18"/>
  <c r="K2394" i="18"/>
  <c r="E5302" i="18"/>
  <c r="M5302" i="18"/>
  <c r="F5302" i="18"/>
  <c r="G5302" i="18"/>
  <c r="H5302" i="18"/>
  <c r="I5302" i="18"/>
  <c r="J5302" i="18"/>
  <c r="C5302" i="18"/>
  <c r="K5302" i="18"/>
  <c r="D5302" i="18"/>
  <c r="L5302" i="18"/>
  <c r="G2235" i="18"/>
  <c r="H2235" i="18"/>
  <c r="I2235" i="18"/>
  <c r="J2235" i="18"/>
  <c r="C2235" i="18"/>
  <c r="K2235" i="18"/>
  <c r="D2235" i="18"/>
  <c r="L2235" i="18"/>
  <c r="E2235" i="18"/>
  <c r="M2235" i="18"/>
  <c r="F2235" i="18"/>
  <c r="I2581" i="18"/>
  <c r="J2581" i="18"/>
  <c r="C2581" i="18"/>
  <c r="K2581" i="18"/>
  <c r="D2581" i="18"/>
  <c r="L2581" i="18"/>
  <c r="E2581" i="18"/>
  <c r="M2581" i="18"/>
  <c r="F2581" i="18"/>
  <c r="G2581" i="18"/>
  <c r="H2581" i="18"/>
  <c r="J2021" i="18"/>
  <c r="C2021" i="18"/>
  <c r="K2021" i="18"/>
  <c r="D2021" i="18"/>
  <c r="L2021" i="18"/>
  <c r="E2021" i="18"/>
  <c r="M2021" i="18"/>
  <c r="F2021" i="18"/>
  <c r="G2021" i="18"/>
  <c r="H2021" i="18"/>
  <c r="I2021" i="18"/>
  <c r="J3936" i="18"/>
  <c r="C3936" i="18"/>
  <c r="K3936" i="18"/>
  <c r="D3936" i="18"/>
  <c r="L3936" i="18"/>
  <c r="E3936" i="18"/>
  <c r="M3936" i="18"/>
  <c r="F3936" i="18"/>
  <c r="G3936" i="18"/>
  <c r="I3936" i="18"/>
  <c r="H3936" i="18"/>
  <c r="E1531" i="18"/>
  <c r="M1531" i="18"/>
  <c r="F1531" i="18"/>
  <c r="G1531" i="18"/>
  <c r="H1531" i="18"/>
  <c r="I1531" i="18"/>
  <c r="J1531" i="18"/>
  <c r="C1531" i="18"/>
  <c r="K1531" i="18"/>
  <c r="D1531" i="18"/>
  <c r="L1531" i="18"/>
  <c r="E1094" i="18"/>
  <c r="M1094" i="18"/>
  <c r="F1094" i="18"/>
  <c r="G1094" i="18"/>
  <c r="H1094" i="18"/>
  <c r="I1094" i="18"/>
  <c r="D1094" i="18"/>
  <c r="J1094" i="18"/>
  <c r="K1094" i="18"/>
  <c r="L1094" i="18"/>
  <c r="C1094" i="18"/>
  <c r="E558" i="18"/>
  <c r="M558" i="18"/>
  <c r="F558" i="18"/>
  <c r="I558" i="18"/>
  <c r="G558" i="18"/>
  <c r="J558" i="18"/>
  <c r="K558" i="18"/>
  <c r="L558" i="18"/>
  <c r="C558" i="18"/>
  <c r="D558" i="18"/>
  <c r="H558" i="18"/>
  <c r="G4136" i="18"/>
  <c r="H4136" i="18"/>
  <c r="I4136" i="18"/>
  <c r="J4136" i="18"/>
  <c r="C4136" i="18"/>
  <c r="K4136" i="18"/>
  <c r="D4136" i="18"/>
  <c r="L4136" i="18"/>
  <c r="F4136" i="18"/>
  <c r="E4136" i="18"/>
  <c r="M4136" i="18"/>
  <c r="J2632" i="18"/>
  <c r="C2632" i="18"/>
  <c r="K2632" i="18"/>
  <c r="D2632" i="18"/>
  <c r="L2632" i="18"/>
  <c r="E2632" i="18"/>
  <c r="M2632" i="18"/>
  <c r="F2632" i="18"/>
  <c r="G2632" i="18"/>
  <c r="H2632" i="18"/>
  <c r="I2632" i="18"/>
  <c r="J954" i="18"/>
  <c r="E954" i="18"/>
  <c r="M954" i="18"/>
  <c r="F954" i="18"/>
  <c r="G954" i="18"/>
  <c r="I954" i="18"/>
  <c r="C954" i="18"/>
  <c r="D954" i="18"/>
  <c r="H954" i="18"/>
  <c r="K954" i="18"/>
  <c r="L954" i="18"/>
  <c r="C1648" i="18"/>
  <c r="K1648" i="18"/>
  <c r="D1648" i="18"/>
  <c r="L1648" i="18"/>
  <c r="E1648" i="18"/>
  <c r="M1648" i="18"/>
  <c r="F1648" i="18"/>
  <c r="G1648" i="18"/>
  <c r="H1648" i="18"/>
  <c r="I1648" i="18"/>
  <c r="J1648" i="18"/>
  <c r="E5830" i="18"/>
  <c r="M5830" i="18"/>
  <c r="F5830" i="18"/>
  <c r="G5830" i="18"/>
  <c r="H5830" i="18"/>
  <c r="I5830" i="18"/>
  <c r="J5830" i="18"/>
  <c r="C5830" i="18"/>
  <c r="D5830" i="18"/>
  <c r="K5830" i="18"/>
  <c r="L5830" i="18"/>
  <c r="C2008" i="18"/>
  <c r="K2008" i="18"/>
  <c r="D2008" i="18"/>
  <c r="L2008" i="18"/>
  <c r="E2008" i="18"/>
  <c r="M2008" i="18"/>
  <c r="F2008" i="18"/>
  <c r="G2008" i="18"/>
  <c r="H2008" i="18"/>
  <c r="I2008" i="18"/>
  <c r="J2008" i="18"/>
  <c r="J3680" i="18"/>
  <c r="C3680" i="18"/>
  <c r="K3680" i="18"/>
  <c r="D3680" i="18"/>
  <c r="L3680" i="18"/>
  <c r="E3680" i="18"/>
  <c r="M3680" i="18"/>
  <c r="F3680" i="18"/>
  <c r="G3680" i="18"/>
  <c r="I3680" i="18"/>
  <c r="H3680" i="18"/>
  <c r="C4516" i="18"/>
  <c r="K4516" i="18"/>
  <c r="D4516" i="18"/>
  <c r="L4516" i="18"/>
  <c r="E4516" i="18"/>
  <c r="M4516" i="18"/>
  <c r="F4516" i="18"/>
  <c r="G4516" i="18"/>
  <c r="H4516" i="18"/>
  <c r="J4516" i="18"/>
  <c r="I4516" i="18"/>
  <c r="J1069" i="18"/>
  <c r="C1069" i="18"/>
  <c r="K1069" i="18"/>
  <c r="D1069" i="18"/>
  <c r="L1069" i="18"/>
  <c r="E1069" i="18"/>
  <c r="M1069" i="18"/>
  <c r="F1069" i="18"/>
  <c r="G1069" i="18"/>
  <c r="I1069" i="18"/>
  <c r="H1069" i="18"/>
  <c r="D2035" i="18"/>
  <c r="L2035" i="18"/>
  <c r="E2035" i="18"/>
  <c r="M2035" i="18"/>
  <c r="F2035" i="18"/>
  <c r="G2035" i="18"/>
  <c r="H2035" i="18"/>
  <c r="I2035" i="18"/>
  <c r="J2035" i="18"/>
  <c r="C2035" i="18"/>
  <c r="K2035" i="18"/>
  <c r="H4720" i="18"/>
  <c r="I4720" i="18"/>
  <c r="J4720" i="18"/>
  <c r="C4720" i="18"/>
  <c r="K4720" i="18"/>
  <c r="D4720" i="18"/>
  <c r="L4720" i="18"/>
  <c r="F4720" i="18"/>
  <c r="E4720" i="18"/>
  <c r="G4720" i="18"/>
  <c r="M4720" i="18"/>
  <c r="C5888" i="18"/>
  <c r="K5888" i="18"/>
  <c r="D5888" i="18"/>
  <c r="L5888" i="18"/>
  <c r="E5888" i="18"/>
  <c r="M5888" i="18"/>
  <c r="F5888" i="18"/>
  <c r="G5888" i="18"/>
  <c r="H5888" i="18"/>
  <c r="I5888" i="18"/>
  <c r="J5888" i="18"/>
  <c r="H1911" i="18"/>
  <c r="I1911" i="18"/>
  <c r="J1911" i="18"/>
  <c r="C1911" i="18"/>
  <c r="K1911" i="18"/>
  <c r="D1911" i="18"/>
  <c r="L1911" i="18"/>
  <c r="E1911" i="18"/>
  <c r="M1911" i="18"/>
  <c r="F1911" i="18"/>
  <c r="G1911" i="18"/>
  <c r="H4347" i="18"/>
  <c r="I4347" i="18"/>
  <c r="J4347" i="18"/>
  <c r="C4347" i="18"/>
  <c r="K4347" i="18"/>
  <c r="D4347" i="18"/>
  <c r="L4347" i="18"/>
  <c r="E4347" i="18"/>
  <c r="M4347" i="18"/>
  <c r="G4347" i="18"/>
  <c r="F4347" i="18"/>
  <c r="I5991" i="18"/>
  <c r="J5991" i="18"/>
  <c r="C5991" i="18"/>
  <c r="K5991" i="18"/>
  <c r="D5991" i="18"/>
  <c r="L5991" i="18"/>
  <c r="E5991" i="18"/>
  <c r="M5991" i="18"/>
  <c r="F5991" i="18"/>
  <c r="H5991" i="18"/>
  <c r="G5991" i="18"/>
  <c r="G1168" i="18"/>
  <c r="I1168" i="18"/>
  <c r="J1168" i="18"/>
  <c r="C1168" i="18"/>
  <c r="K1168" i="18"/>
  <c r="D1168" i="18"/>
  <c r="L1168" i="18"/>
  <c r="E1168" i="18"/>
  <c r="M1168" i="18"/>
  <c r="F1168" i="18"/>
  <c r="H1168" i="18"/>
  <c r="F5353" i="18"/>
  <c r="G5353" i="18"/>
  <c r="H5353" i="18"/>
  <c r="I5353" i="18"/>
  <c r="J5353" i="18"/>
  <c r="C5353" i="18"/>
  <c r="K5353" i="18"/>
  <c r="D5353" i="18"/>
  <c r="L5353" i="18"/>
  <c r="E5353" i="18"/>
  <c r="M5353" i="18"/>
  <c r="H3621" i="18"/>
  <c r="I3621" i="18"/>
  <c r="J3621" i="18"/>
  <c r="C3621" i="18"/>
  <c r="K3621" i="18"/>
  <c r="D3621" i="18"/>
  <c r="L3621" i="18"/>
  <c r="E3621" i="18"/>
  <c r="M3621" i="18"/>
  <c r="G3621" i="18"/>
  <c r="F3621" i="18"/>
  <c r="J90" i="18"/>
  <c r="C90" i="18"/>
  <c r="K90" i="18"/>
  <c r="F90" i="18"/>
  <c r="D90" i="18"/>
  <c r="H90" i="18"/>
  <c r="L90" i="18"/>
  <c r="M90" i="18"/>
  <c r="E90" i="18"/>
  <c r="G90" i="18"/>
  <c r="I90" i="18"/>
  <c r="F3772" i="18"/>
  <c r="G3772" i="18"/>
  <c r="H3772" i="18"/>
  <c r="I3772" i="18"/>
  <c r="J3772" i="18"/>
  <c r="C3772" i="18"/>
  <c r="K3772" i="18"/>
  <c r="E3772" i="18"/>
  <c r="M3772" i="18"/>
  <c r="D3772" i="18"/>
  <c r="L3772" i="18"/>
  <c r="G4685" i="18"/>
  <c r="H4685" i="18"/>
  <c r="I4685" i="18"/>
  <c r="J4685" i="18"/>
  <c r="C4685" i="18"/>
  <c r="K4685" i="18"/>
  <c r="E4685" i="18"/>
  <c r="M4685" i="18"/>
  <c r="L4685" i="18"/>
  <c r="D4685" i="18"/>
  <c r="F4685" i="18"/>
  <c r="D5891" i="18"/>
  <c r="L5891" i="18"/>
  <c r="E5891" i="18"/>
  <c r="M5891" i="18"/>
  <c r="F5891" i="18"/>
  <c r="G5891" i="18"/>
  <c r="H5891" i="18"/>
  <c r="I5891" i="18"/>
  <c r="C5891" i="18"/>
  <c r="J5891" i="18"/>
  <c r="K5891" i="18"/>
  <c r="E5430" i="18"/>
  <c r="M5430" i="18"/>
  <c r="F5430" i="18"/>
  <c r="G5430" i="18"/>
  <c r="H5430" i="18"/>
  <c r="I5430" i="18"/>
  <c r="J5430" i="18"/>
  <c r="C5430" i="18"/>
  <c r="K5430" i="18"/>
  <c r="D5430" i="18"/>
  <c r="L5430" i="18"/>
  <c r="E5278" i="18"/>
  <c r="M5278" i="18"/>
  <c r="F5278" i="18"/>
  <c r="G5278" i="18"/>
  <c r="H5278" i="18"/>
  <c r="I5278" i="18"/>
  <c r="J5278" i="18"/>
  <c r="C5278" i="18"/>
  <c r="K5278" i="18"/>
  <c r="L5278" i="18"/>
  <c r="D5278" i="18"/>
  <c r="F790" i="18"/>
  <c r="I790" i="18"/>
  <c r="J790" i="18"/>
  <c r="C790" i="18"/>
  <c r="K790" i="18"/>
  <c r="E790" i="18"/>
  <c r="M790" i="18"/>
  <c r="H790" i="18"/>
  <c r="L790" i="18"/>
  <c r="D790" i="18"/>
  <c r="G790" i="18"/>
  <c r="H2358" i="18"/>
  <c r="I2358" i="18"/>
  <c r="J2358" i="18"/>
  <c r="C2358" i="18"/>
  <c r="K2358" i="18"/>
  <c r="D2358" i="18"/>
  <c r="L2358" i="18"/>
  <c r="E2358" i="18"/>
  <c r="M2358" i="18"/>
  <c r="F2358" i="18"/>
  <c r="G2358" i="18"/>
  <c r="I5378" i="18"/>
  <c r="J5378" i="18"/>
  <c r="C5378" i="18"/>
  <c r="K5378" i="18"/>
  <c r="D5378" i="18"/>
  <c r="L5378" i="18"/>
  <c r="E5378" i="18"/>
  <c r="M5378" i="18"/>
  <c r="F5378" i="18"/>
  <c r="G5378" i="18"/>
  <c r="H5378" i="18"/>
  <c r="J2284" i="18"/>
  <c r="C2284" i="18"/>
  <c r="K2284" i="18"/>
  <c r="D2284" i="18"/>
  <c r="L2284" i="18"/>
  <c r="E2284" i="18"/>
  <c r="M2284" i="18"/>
  <c r="F2284" i="18"/>
  <c r="G2284" i="18"/>
  <c r="H2284" i="18"/>
  <c r="I2284" i="18"/>
  <c r="I1375" i="18"/>
  <c r="J1375" i="18"/>
  <c r="C1375" i="18"/>
  <c r="K1375" i="18"/>
  <c r="D1375" i="18"/>
  <c r="L1375" i="18"/>
  <c r="E1375" i="18"/>
  <c r="M1375" i="18"/>
  <c r="F1375" i="18"/>
  <c r="H1375" i="18"/>
  <c r="G1375" i="18"/>
  <c r="C2192" i="18"/>
  <c r="K2192" i="18"/>
  <c r="F2192" i="18"/>
  <c r="G2192" i="18"/>
  <c r="H2192" i="18"/>
  <c r="I2192" i="18"/>
  <c r="D2192" i="18"/>
  <c r="E2192" i="18"/>
  <c r="J2192" i="18"/>
  <c r="L2192" i="18"/>
  <c r="M2192" i="18"/>
  <c r="C4697" i="18"/>
  <c r="K4697" i="18"/>
  <c r="D4697" i="18"/>
  <c r="L4697" i="18"/>
  <c r="E4697" i="18"/>
  <c r="M4697" i="18"/>
  <c r="F4697" i="18"/>
  <c r="G4697" i="18"/>
  <c r="I4697" i="18"/>
  <c r="H4697" i="18"/>
  <c r="J4697" i="18"/>
  <c r="D5387" i="18"/>
  <c r="L5387" i="18"/>
  <c r="E5387" i="18"/>
  <c r="M5387" i="18"/>
  <c r="F5387" i="18"/>
  <c r="G5387" i="18"/>
  <c r="H5387" i="18"/>
  <c r="I5387" i="18"/>
  <c r="J5387" i="18"/>
  <c r="K5387" i="18"/>
  <c r="C5387" i="18"/>
  <c r="G326" i="18"/>
  <c r="H326" i="18"/>
  <c r="C326" i="18"/>
  <c r="K326" i="18"/>
  <c r="D326" i="18"/>
  <c r="E326" i="18"/>
  <c r="F326" i="18"/>
  <c r="I326" i="18"/>
  <c r="J326" i="18"/>
  <c r="L326" i="18"/>
  <c r="M326" i="18"/>
  <c r="E5198" i="18"/>
  <c r="M5198" i="18"/>
  <c r="F5198" i="18"/>
  <c r="G5198" i="18"/>
  <c r="H5198" i="18"/>
  <c r="I5198" i="18"/>
  <c r="J5198" i="18"/>
  <c r="C5198" i="18"/>
  <c r="K5198" i="18"/>
  <c r="D5198" i="18"/>
  <c r="L5198" i="18"/>
  <c r="D5044" i="18"/>
  <c r="L5044" i="18"/>
  <c r="E5044" i="18"/>
  <c r="M5044" i="18"/>
  <c r="F5044" i="18"/>
  <c r="G5044" i="18"/>
  <c r="H5044" i="18"/>
  <c r="I5044" i="18"/>
  <c r="J5044" i="18"/>
  <c r="C5044" i="18"/>
  <c r="K5044" i="18"/>
  <c r="F1261" i="18"/>
  <c r="H1261" i="18"/>
  <c r="I1261" i="18"/>
  <c r="J1261" i="18"/>
  <c r="C1261" i="18"/>
  <c r="K1261" i="18"/>
  <c r="D1261" i="18"/>
  <c r="E1261" i="18"/>
  <c r="G1261" i="18"/>
  <c r="L1261" i="18"/>
  <c r="M1261" i="18"/>
  <c r="C5368" i="18"/>
  <c r="K5368" i="18"/>
  <c r="D5368" i="18"/>
  <c r="L5368" i="18"/>
  <c r="E5368" i="18"/>
  <c r="M5368" i="18"/>
  <c r="F5368" i="18"/>
  <c r="G5368" i="18"/>
  <c r="H5368" i="18"/>
  <c r="I5368" i="18"/>
  <c r="J5368" i="18"/>
  <c r="H3150" i="18"/>
  <c r="I3150" i="18"/>
  <c r="J3150" i="18"/>
  <c r="C3150" i="18"/>
  <c r="K3150" i="18"/>
  <c r="D3150" i="18"/>
  <c r="L3150" i="18"/>
  <c r="E3150" i="18"/>
  <c r="M3150" i="18"/>
  <c r="F3150" i="18"/>
  <c r="G3150" i="18"/>
  <c r="H271" i="18"/>
  <c r="J271" i="18"/>
  <c r="C271" i="18"/>
  <c r="K271" i="18"/>
  <c r="D271" i="18"/>
  <c r="L271" i="18"/>
  <c r="F271" i="18"/>
  <c r="E271" i="18"/>
  <c r="G271" i="18"/>
  <c r="I271" i="18"/>
  <c r="M271" i="18"/>
  <c r="J5821" i="18"/>
  <c r="C5821" i="18"/>
  <c r="K5821" i="18"/>
  <c r="D5821" i="18"/>
  <c r="L5821" i="18"/>
  <c r="E5821" i="18"/>
  <c r="M5821" i="18"/>
  <c r="F5821" i="18"/>
  <c r="G5821" i="18"/>
  <c r="H5821" i="18"/>
  <c r="I5821" i="18"/>
  <c r="G4048" i="18"/>
  <c r="H4048" i="18"/>
  <c r="I4048" i="18"/>
  <c r="J4048" i="18"/>
  <c r="C4048" i="18"/>
  <c r="K4048" i="18"/>
  <c r="D4048" i="18"/>
  <c r="L4048" i="18"/>
  <c r="F4048" i="18"/>
  <c r="E4048" i="18"/>
  <c r="M4048" i="18"/>
  <c r="F2121" i="18"/>
  <c r="G2121" i="18"/>
  <c r="H2121" i="18"/>
  <c r="I2121" i="18"/>
  <c r="J2121" i="18"/>
  <c r="C2121" i="18"/>
  <c r="K2121" i="18"/>
  <c r="D2121" i="18"/>
  <c r="L2121" i="18"/>
  <c r="E2121" i="18"/>
  <c r="M2121" i="18"/>
  <c r="E1547" i="18"/>
  <c r="M1547" i="18"/>
  <c r="F1547" i="18"/>
  <c r="G1547" i="18"/>
  <c r="H1547" i="18"/>
  <c r="I1547" i="18"/>
  <c r="J1547" i="18"/>
  <c r="C1547" i="18"/>
  <c r="K1547" i="18"/>
  <c r="L1547" i="18"/>
  <c r="D1547" i="18"/>
  <c r="G1772" i="18"/>
  <c r="H1772" i="18"/>
  <c r="I1772" i="18"/>
  <c r="J1772" i="18"/>
  <c r="D1772" i="18"/>
  <c r="L1772" i="18"/>
  <c r="E1772" i="18"/>
  <c r="M1772" i="18"/>
  <c r="C1772" i="18"/>
  <c r="F1772" i="18"/>
  <c r="K1772" i="18"/>
  <c r="C272" i="18"/>
  <c r="K272" i="18"/>
  <c r="E272" i="18"/>
  <c r="M272" i="18"/>
  <c r="F272" i="18"/>
  <c r="G272" i="18"/>
  <c r="I272" i="18"/>
  <c r="H272" i="18"/>
  <c r="J272" i="18"/>
  <c r="L272" i="18"/>
  <c r="D272" i="18"/>
  <c r="E5390" i="18"/>
  <c r="M5390" i="18"/>
  <c r="F5390" i="18"/>
  <c r="G5390" i="18"/>
  <c r="H5390" i="18"/>
  <c r="I5390" i="18"/>
  <c r="J5390" i="18"/>
  <c r="C5390" i="18"/>
  <c r="K5390" i="18"/>
  <c r="D5390" i="18"/>
  <c r="L5390" i="18"/>
  <c r="F247" i="18"/>
  <c r="G247" i="18"/>
  <c r="J247" i="18"/>
  <c r="D247" i="18"/>
  <c r="E247" i="18"/>
  <c r="K247" i="18"/>
  <c r="C247" i="18"/>
  <c r="I247" i="18"/>
  <c r="L247" i="18"/>
  <c r="M247" i="18"/>
  <c r="H247" i="18"/>
  <c r="H124" i="18"/>
  <c r="I124" i="18"/>
  <c r="D124" i="18"/>
  <c r="L124" i="18"/>
  <c r="G124" i="18"/>
  <c r="J124" i="18"/>
  <c r="C124" i="18"/>
  <c r="E124" i="18"/>
  <c r="F124" i="18"/>
  <c r="K124" i="18"/>
  <c r="M124" i="18"/>
  <c r="J1709" i="18"/>
  <c r="C1709" i="18"/>
  <c r="K1709" i="18"/>
  <c r="D1709" i="18"/>
  <c r="L1709" i="18"/>
  <c r="E1709" i="18"/>
  <c r="M1709" i="18"/>
  <c r="F1709" i="18"/>
  <c r="G1709" i="18"/>
  <c r="H1709" i="18"/>
  <c r="I1709" i="18"/>
  <c r="J2648" i="18"/>
  <c r="C2648" i="18"/>
  <c r="K2648" i="18"/>
  <c r="D2648" i="18"/>
  <c r="L2648" i="18"/>
  <c r="E2648" i="18"/>
  <c r="M2648" i="18"/>
  <c r="F2648" i="18"/>
  <c r="G2648" i="18"/>
  <c r="H2648" i="18"/>
  <c r="I2648" i="18"/>
  <c r="J303" i="18"/>
  <c r="C303" i="18"/>
  <c r="K303" i="18"/>
  <c r="F303" i="18"/>
  <c r="H303" i="18"/>
  <c r="I303" i="18"/>
  <c r="L303" i="18"/>
  <c r="M303" i="18"/>
  <c r="D303" i="18"/>
  <c r="E303" i="18"/>
  <c r="G303" i="18"/>
  <c r="G382" i="18"/>
  <c r="H382" i="18"/>
  <c r="C382" i="18"/>
  <c r="K382" i="18"/>
  <c r="I382" i="18"/>
  <c r="J382" i="18"/>
  <c r="F382" i="18"/>
  <c r="E382" i="18"/>
  <c r="L382" i="18"/>
  <c r="M382" i="18"/>
  <c r="D382" i="18"/>
  <c r="J890" i="18"/>
  <c r="E890" i="18"/>
  <c r="M890" i="18"/>
  <c r="F890" i="18"/>
  <c r="G890" i="18"/>
  <c r="I890" i="18"/>
  <c r="C890" i="18"/>
  <c r="D890" i="18"/>
  <c r="H890" i="18"/>
  <c r="K890" i="18"/>
  <c r="L890" i="18"/>
  <c r="D4628" i="18"/>
  <c r="L4628" i="18"/>
  <c r="E4628" i="18"/>
  <c r="M4628" i="18"/>
  <c r="F4628" i="18"/>
  <c r="G4628" i="18"/>
  <c r="H4628" i="18"/>
  <c r="J4628" i="18"/>
  <c r="C4628" i="18"/>
  <c r="I4628" i="18"/>
  <c r="K4628" i="18"/>
  <c r="G5244" i="18"/>
  <c r="H5244" i="18"/>
  <c r="I5244" i="18"/>
  <c r="J5244" i="18"/>
  <c r="C5244" i="18"/>
  <c r="K5244" i="18"/>
  <c r="D5244" i="18"/>
  <c r="L5244" i="18"/>
  <c r="E5244" i="18"/>
  <c r="M5244" i="18"/>
  <c r="F5244" i="18"/>
  <c r="J3499" i="18"/>
  <c r="C3499" i="18"/>
  <c r="K3499" i="18"/>
  <c r="D3499" i="18"/>
  <c r="L3499" i="18"/>
  <c r="E3499" i="18"/>
  <c r="M3499" i="18"/>
  <c r="F3499" i="18"/>
  <c r="G3499" i="18"/>
  <c r="H3499" i="18"/>
  <c r="I3499" i="18"/>
  <c r="H3094" i="18"/>
  <c r="I3094" i="18"/>
  <c r="J3094" i="18"/>
  <c r="C3094" i="18"/>
  <c r="K3094" i="18"/>
  <c r="D3094" i="18"/>
  <c r="L3094" i="18"/>
  <c r="E3094" i="18"/>
  <c r="M3094" i="18"/>
  <c r="F3094" i="18"/>
  <c r="G3094" i="18"/>
  <c r="I2361" i="18"/>
  <c r="J2361" i="18"/>
  <c r="C2361" i="18"/>
  <c r="K2361" i="18"/>
  <c r="D2361" i="18"/>
  <c r="L2361" i="18"/>
  <c r="E2361" i="18"/>
  <c r="M2361" i="18"/>
  <c r="F2361" i="18"/>
  <c r="G2361" i="18"/>
  <c r="H2361" i="18"/>
  <c r="J3124" i="18"/>
  <c r="C3124" i="18"/>
  <c r="K3124" i="18"/>
  <c r="D3124" i="18"/>
  <c r="L3124" i="18"/>
  <c r="E3124" i="18"/>
  <c r="M3124" i="18"/>
  <c r="F3124" i="18"/>
  <c r="G3124" i="18"/>
  <c r="H3124" i="18"/>
  <c r="I3124" i="18"/>
  <c r="J5389" i="18"/>
  <c r="C5389" i="18"/>
  <c r="K5389" i="18"/>
  <c r="D5389" i="18"/>
  <c r="L5389" i="18"/>
  <c r="E5389" i="18"/>
  <c r="M5389" i="18"/>
  <c r="F5389" i="18"/>
  <c r="G5389" i="18"/>
  <c r="H5389" i="18"/>
  <c r="I5389" i="18"/>
  <c r="J6034" i="18"/>
  <c r="C6034" i="18"/>
  <c r="K6034" i="18"/>
  <c r="D6034" i="18"/>
  <c r="L6034" i="18"/>
  <c r="E6034" i="18"/>
  <c r="M6034" i="18"/>
  <c r="F6034" i="18"/>
  <c r="G6034" i="18"/>
  <c r="I6034" i="18"/>
  <c r="H6034" i="18"/>
  <c r="G2068" i="18"/>
  <c r="H2068" i="18"/>
  <c r="I2068" i="18"/>
  <c r="J2068" i="18"/>
  <c r="C2068" i="18"/>
  <c r="K2068" i="18"/>
  <c r="D2068" i="18"/>
  <c r="L2068" i="18"/>
  <c r="E2068" i="18"/>
  <c r="M2068" i="18"/>
  <c r="F2068" i="18"/>
  <c r="F4325" i="18"/>
  <c r="G4325" i="18"/>
  <c r="H4325" i="18"/>
  <c r="I4325" i="18"/>
  <c r="J4325" i="18"/>
  <c r="C4325" i="18"/>
  <c r="K4325" i="18"/>
  <c r="E4325" i="18"/>
  <c r="M4325" i="18"/>
  <c r="D4325" i="18"/>
  <c r="L4325" i="18"/>
  <c r="E3945" i="18"/>
  <c r="M3945" i="18"/>
  <c r="F3945" i="18"/>
  <c r="G3945" i="18"/>
  <c r="H3945" i="18"/>
  <c r="I3945" i="18"/>
  <c r="J3945" i="18"/>
  <c r="D3945" i="18"/>
  <c r="L3945" i="18"/>
  <c r="C3945" i="18"/>
  <c r="K3945" i="18"/>
  <c r="H5032" i="18"/>
  <c r="I5032" i="18"/>
  <c r="J5032" i="18"/>
  <c r="C5032" i="18"/>
  <c r="K5032" i="18"/>
  <c r="D5032" i="18"/>
  <c r="L5032" i="18"/>
  <c r="E5032" i="18"/>
  <c r="M5032" i="18"/>
  <c r="F5032" i="18"/>
  <c r="G5032" i="18"/>
  <c r="F2944" i="18"/>
  <c r="G2944" i="18"/>
  <c r="H2944" i="18"/>
  <c r="I2944" i="18"/>
  <c r="J2944" i="18"/>
  <c r="C2944" i="18"/>
  <c r="K2944" i="18"/>
  <c r="D2944" i="18"/>
  <c r="L2944" i="18"/>
  <c r="E2944" i="18"/>
  <c r="M2944" i="18"/>
  <c r="F5849" i="18"/>
  <c r="G5849" i="18"/>
  <c r="H5849" i="18"/>
  <c r="I5849" i="18"/>
  <c r="J5849" i="18"/>
  <c r="C5849" i="18"/>
  <c r="K5849" i="18"/>
  <c r="D5849" i="18"/>
  <c r="E5849" i="18"/>
  <c r="L5849" i="18"/>
  <c r="M5849" i="18"/>
  <c r="D128" i="18"/>
  <c r="L128" i="18"/>
  <c r="E128" i="18"/>
  <c r="M128" i="18"/>
  <c r="H128" i="18"/>
  <c r="G128" i="18"/>
  <c r="I128" i="18"/>
  <c r="J128" i="18"/>
  <c r="K128" i="18"/>
  <c r="C128" i="18"/>
  <c r="F128" i="18"/>
  <c r="C1573" i="18"/>
  <c r="K1573" i="18"/>
  <c r="D1573" i="18"/>
  <c r="L1573" i="18"/>
  <c r="E1573" i="18"/>
  <c r="M1573" i="18"/>
  <c r="F1573" i="18"/>
  <c r="G1573" i="18"/>
  <c r="H1573" i="18"/>
  <c r="I1573" i="18"/>
  <c r="J1573" i="18"/>
  <c r="G5604" i="18"/>
  <c r="H5604" i="18"/>
  <c r="I5604" i="18"/>
  <c r="J5604" i="18"/>
  <c r="C5604" i="18"/>
  <c r="K5604" i="18"/>
  <c r="D5604" i="18"/>
  <c r="L5604" i="18"/>
  <c r="E5604" i="18"/>
  <c r="M5604" i="18"/>
  <c r="F5604" i="18"/>
  <c r="D2538" i="18"/>
  <c r="L2538" i="18"/>
  <c r="E2538" i="18"/>
  <c r="M2538" i="18"/>
  <c r="F2538" i="18"/>
  <c r="G2538" i="18"/>
  <c r="H2538" i="18"/>
  <c r="I2538" i="18"/>
  <c r="J2538" i="18"/>
  <c r="C2538" i="18"/>
  <c r="K2538" i="18"/>
  <c r="F403" i="18"/>
  <c r="G403" i="18"/>
  <c r="J403" i="18"/>
  <c r="D403" i="18"/>
  <c r="E403" i="18"/>
  <c r="K403" i="18"/>
  <c r="L403" i="18"/>
  <c r="M403" i="18"/>
  <c r="C403" i="18"/>
  <c r="H403" i="18"/>
  <c r="I403" i="18"/>
  <c r="D5715" i="18"/>
  <c r="L5715" i="18"/>
  <c r="E5715" i="18"/>
  <c r="M5715" i="18"/>
  <c r="F5715" i="18"/>
  <c r="G5715" i="18"/>
  <c r="H5715" i="18"/>
  <c r="I5715" i="18"/>
  <c r="J5715" i="18"/>
  <c r="C5715" i="18"/>
  <c r="K5715" i="18"/>
  <c r="D249" i="18"/>
  <c r="L249" i="18"/>
  <c r="E249" i="18"/>
  <c r="M249" i="18"/>
  <c r="H249" i="18"/>
  <c r="C249" i="18"/>
  <c r="F249" i="18"/>
  <c r="J249" i="18"/>
  <c r="G249" i="18"/>
  <c r="I249" i="18"/>
  <c r="K249" i="18"/>
  <c r="G1529" i="18"/>
  <c r="H1529" i="18"/>
  <c r="I1529" i="18"/>
  <c r="J1529" i="18"/>
  <c r="C1529" i="18"/>
  <c r="K1529" i="18"/>
  <c r="D1529" i="18"/>
  <c r="L1529" i="18"/>
  <c r="E1529" i="18"/>
  <c r="M1529" i="18"/>
  <c r="F1529" i="18"/>
  <c r="F854" i="18"/>
  <c r="I854" i="18"/>
  <c r="J854" i="18"/>
  <c r="C854" i="18"/>
  <c r="K854" i="18"/>
  <c r="E854" i="18"/>
  <c r="M854" i="18"/>
  <c r="D854" i="18"/>
  <c r="G854" i="18"/>
  <c r="H854" i="18"/>
  <c r="L854" i="18"/>
  <c r="E5662" i="18"/>
  <c r="M5662" i="18"/>
  <c r="F5662" i="18"/>
  <c r="G5662" i="18"/>
  <c r="H5662" i="18"/>
  <c r="I5662" i="18"/>
  <c r="J5662" i="18"/>
  <c r="C5662" i="18"/>
  <c r="K5662" i="18"/>
  <c r="L5662" i="18"/>
  <c r="D5662" i="18"/>
  <c r="J906" i="18"/>
  <c r="E906" i="18"/>
  <c r="M906" i="18"/>
  <c r="F906" i="18"/>
  <c r="G906" i="18"/>
  <c r="I906" i="18"/>
  <c r="D906" i="18"/>
  <c r="H906" i="18"/>
  <c r="K906" i="18"/>
  <c r="L906" i="18"/>
  <c r="C906" i="18"/>
  <c r="I1278" i="18"/>
  <c r="C1278" i="18"/>
  <c r="K1278" i="18"/>
  <c r="D1278" i="18"/>
  <c r="L1278" i="18"/>
  <c r="E1278" i="18"/>
  <c r="M1278" i="18"/>
  <c r="H1278" i="18"/>
  <c r="J1278" i="18"/>
  <c r="G1278" i="18"/>
  <c r="F1278" i="18"/>
  <c r="F2208" i="18"/>
  <c r="G2208" i="18"/>
  <c r="H2208" i="18"/>
  <c r="I2208" i="18"/>
  <c r="J2208" i="18"/>
  <c r="C2208" i="18"/>
  <c r="K2208" i="18"/>
  <c r="D2208" i="18"/>
  <c r="L2208" i="18"/>
  <c r="E2208" i="18"/>
  <c r="M2208" i="18"/>
  <c r="F231" i="18"/>
  <c r="G231" i="18"/>
  <c r="J231" i="18"/>
  <c r="H231" i="18"/>
  <c r="I231" i="18"/>
  <c r="M231" i="18"/>
  <c r="E231" i="18"/>
  <c r="L231" i="18"/>
  <c r="C231" i="18"/>
  <c r="D231" i="18"/>
  <c r="K231" i="18"/>
  <c r="J4806" i="18"/>
  <c r="C4806" i="18"/>
  <c r="K4806" i="18"/>
  <c r="D4806" i="18"/>
  <c r="L4806" i="18"/>
  <c r="E4806" i="18"/>
  <c r="M4806" i="18"/>
  <c r="F4806" i="18"/>
  <c r="G4806" i="18"/>
  <c r="H4806" i="18"/>
  <c r="I4806" i="18"/>
  <c r="E2118" i="18"/>
  <c r="M2118" i="18"/>
  <c r="F2118" i="18"/>
  <c r="G2118" i="18"/>
  <c r="H2118" i="18"/>
  <c r="I2118" i="18"/>
  <c r="J2118" i="18"/>
  <c r="C2118" i="18"/>
  <c r="K2118" i="18"/>
  <c r="D2118" i="18"/>
  <c r="L2118" i="18"/>
  <c r="E542" i="18"/>
  <c r="M542" i="18"/>
  <c r="F542" i="18"/>
  <c r="I542" i="18"/>
  <c r="J542" i="18"/>
  <c r="L542" i="18"/>
  <c r="C542" i="18"/>
  <c r="G542" i="18"/>
  <c r="D542" i="18"/>
  <c r="H542" i="18"/>
  <c r="K542" i="18"/>
  <c r="H5399" i="18"/>
  <c r="I5399" i="18"/>
  <c r="J5399" i="18"/>
  <c r="C5399" i="18"/>
  <c r="K5399" i="18"/>
  <c r="D5399" i="18"/>
  <c r="L5399" i="18"/>
  <c r="E5399" i="18"/>
  <c r="M5399" i="18"/>
  <c r="F5399" i="18"/>
  <c r="G5399" i="18"/>
  <c r="C1904" i="18"/>
  <c r="K1904" i="18"/>
  <c r="D1904" i="18"/>
  <c r="L1904" i="18"/>
  <c r="E1904" i="18"/>
  <c r="M1904" i="18"/>
  <c r="F1904" i="18"/>
  <c r="G1904" i="18"/>
  <c r="H1904" i="18"/>
  <c r="I1904" i="18"/>
  <c r="J1904" i="18"/>
  <c r="H1139" i="18"/>
  <c r="J1139" i="18"/>
  <c r="C1139" i="18"/>
  <c r="K1139" i="18"/>
  <c r="D1139" i="18"/>
  <c r="L1139" i="18"/>
  <c r="E1139" i="18"/>
  <c r="M1139" i="18"/>
  <c r="F1139" i="18"/>
  <c r="G1139" i="18"/>
  <c r="I1139" i="18"/>
  <c r="D1360" i="18"/>
  <c r="L1360" i="18"/>
  <c r="E1360" i="18"/>
  <c r="M1360" i="18"/>
  <c r="F1360" i="18"/>
  <c r="G1360" i="18"/>
  <c r="H1360" i="18"/>
  <c r="I1360" i="18"/>
  <c r="C1360" i="18"/>
  <c r="K1360" i="18"/>
  <c r="J1360" i="18"/>
  <c r="I5650" i="18"/>
  <c r="J5650" i="18"/>
  <c r="C5650" i="18"/>
  <c r="K5650" i="18"/>
  <c r="D5650" i="18"/>
  <c r="L5650" i="18"/>
  <c r="E5650" i="18"/>
  <c r="M5650" i="18"/>
  <c r="F5650" i="18"/>
  <c r="G5650" i="18"/>
  <c r="H5650" i="18"/>
  <c r="D5283" i="18"/>
  <c r="L5283" i="18"/>
  <c r="E5283" i="18"/>
  <c r="M5283" i="18"/>
  <c r="F5283" i="18"/>
  <c r="G5283" i="18"/>
  <c r="H5283" i="18"/>
  <c r="I5283" i="18"/>
  <c r="J5283" i="18"/>
  <c r="K5283" i="18"/>
  <c r="C5283" i="18"/>
  <c r="E5790" i="18"/>
  <c r="M5790" i="18"/>
  <c r="F5790" i="18"/>
  <c r="G5790" i="18"/>
  <c r="H5790" i="18"/>
  <c r="I5790" i="18"/>
  <c r="J5790" i="18"/>
  <c r="C5790" i="18"/>
  <c r="K5790" i="18"/>
  <c r="L5790" i="18"/>
  <c r="D5790" i="18"/>
  <c r="C5576" i="18"/>
  <c r="K5576" i="18"/>
  <c r="D5576" i="18"/>
  <c r="L5576" i="18"/>
  <c r="E5576" i="18"/>
  <c r="M5576" i="18"/>
  <c r="F5576" i="18"/>
  <c r="G5576" i="18"/>
  <c r="H5576" i="18"/>
  <c r="I5576" i="18"/>
  <c r="J5576" i="18"/>
  <c r="F4826" i="18"/>
  <c r="G4826" i="18"/>
  <c r="H4826" i="18"/>
  <c r="I4826" i="18"/>
  <c r="J4826" i="18"/>
  <c r="C4826" i="18"/>
  <c r="K4826" i="18"/>
  <c r="D4826" i="18"/>
  <c r="L4826" i="18"/>
  <c r="E4826" i="18"/>
  <c r="M4826" i="18"/>
  <c r="F3996" i="18"/>
  <c r="G3996" i="18"/>
  <c r="H3996" i="18"/>
  <c r="I3996" i="18"/>
  <c r="J3996" i="18"/>
  <c r="C3996" i="18"/>
  <c r="K3996" i="18"/>
  <c r="E3996" i="18"/>
  <c r="M3996" i="18"/>
  <c r="L3996" i="18"/>
  <c r="D3996" i="18"/>
  <c r="F3144" i="18"/>
  <c r="G3144" i="18"/>
  <c r="H3144" i="18"/>
  <c r="I3144" i="18"/>
  <c r="J3144" i="18"/>
  <c r="C3144" i="18"/>
  <c r="K3144" i="18"/>
  <c r="D3144" i="18"/>
  <c r="L3144" i="18"/>
  <c r="E3144" i="18"/>
  <c r="M3144" i="18"/>
  <c r="G3019" i="18"/>
  <c r="H3019" i="18"/>
  <c r="I3019" i="18"/>
  <c r="J3019" i="18"/>
  <c r="C3019" i="18"/>
  <c r="K3019" i="18"/>
  <c r="D3019" i="18"/>
  <c r="L3019" i="18"/>
  <c r="E3019" i="18"/>
  <c r="M3019" i="18"/>
  <c r="F3019" i="18"/>
  <c r="C5496" i="18"/>
  <c r="K5496" i="18"/>
  <c r="D5496" i="18"/>
  <c r="L5496" i="18"/>
  <c r="E5496" i="18"/>
  <c r="M5496" i="18"/>
  <c r="F5496" i="18"/>
  <c r="G5496" i="18"/>
  <c r="H5496" i="18"/>
  <c r="I5496" i="18"/>
  <c r="J5496" i="18"/>
  <c r="C584" i="18"/>
  <c r="K584" i="18"/>
  <c r="D584" i="18"/>
  <c r="L584" i="18"/>
  <c r="G584" i="18"/>
  <c r="E584" i="18"/>
  <c r="F584" i="18"/>
  <c r="H584" i="18"/>
  <c r="J584" i="18"/>
  <c r="I584" i="18"/>
  <c r="M584" i="18"/>
  <c r="C1736" i="18"/>
  <c r="K1736" i="18"/>
  <c r="D1736" i="18"/>
  <c r="L1736" i="18"/>
  <c r="E1736" i="18"/>
  <c r="M1736" i="18"/>
  <c r="F1736" i="18"/>
  <c r="G1736" i="18"/>
  <c r="H1736" i="18"/>
  <c r="I1736" i="18"/>
  <c r="J1736" i="18"/>
  <c r="C2675" i="18"/>
  <c r="K2675" i="18"/>
  <c r="D2675" i="18"/>
  <c r="L2675" i="18"/>
  <c r="E2675" i="18"/>
  <c r="M2675" i="18"/>
  <c r="F2675" i="18"/>
  <c r="G2675" i="18"/>
  <c r="H2675" i="18"/>
  <c r="I2675" i="18"/>
  <c r="J2675" i="18"/>
  <c r="E483" i="18"/>
  <c r="M483" i="18"/>
  <c r="F483" i="18"/>
  <c r="I483" i="18"/>
  <c r="G483" i="18"/>
  <c r="K483" i="18"/>
  <c r="C483" i="18"/>
  <c r="D483" i="18"/>
  <c r="H483" i="18"/>
  <c r="L483" i="18"/>
  <c r="J483" i="18"/>
  <c r="G186" i="18"/>
  <c r="H186" i="18"/>
  <c r="C186" i="18"/>
  <c r="K186" i="18"/>
  <c r="D186" i="18"/>
  <c r="I186" i="18"/>
  <c r="M186" i="18"/>
  <c r="E186" i="18"/>
  <c r="F186" i="18"/>
  <c r="L186" i="18"/>
  <c r="J186" i="18"/>
  <c r="E2525" i="18"/>
  <c r="M2525" i="18"/>
  <c r="F2525" i="18"/>
  <c r="G2525" i="18"/>
  <c r="H2525" i="18"/>
  <c r="I2525" i="18"/>
  <c r="J2525" i="18"/>
  <c r="C2525" i="18"/>
  <c r="K2525" i="18"/>
  <c r="L2525" i="18"/>
  <c r="D2525" i="18"/>
  <c r="F3431" i="18"/>
  <c r="G3431" i="18"/>
  <c r="H3431" i="18"/>
  <c r="I3431" i="18"/>
  <c r="J3431" i="18"/>
  <c r="C3431" i="18"/>
  <c r="K3431" i="18"/>
  <c r="D3431" i="18"/>
  <c r="L3431" i="18"/>
  <c r="E3431" i="18"/>
  <c r="M3431" i="18"/>
  <c r="D5427" i="18"/>
  <c r="L5427" i="18"/>
  <c r="E5427" i="18"/>
  <c r="M5427" i="18"/>
  <c r="F5427" i="18"/>
  <c r="G5427" i="18"/>
  <c r="H5427" i="18"/>
  <c r="I5427" i="18"/>
  <c r="J5427" i="18"/>
  <c r="C5427" i="18"/>
  <c r="K5427" i="18"/>
  <c r="D1651" i="18"/>
  <c r="L1651" i="18"/>
  <c r="E1651" i="18"/>
  <c r="M1651" i="18"/>
  <c r="F1651" i="18"/>
  <c r="G1651" i="18"/>
  <c r="H1651" i="18"/>
  <c r="I1651" i="18"/>
  <c r="J1651" i="18"/>
  <c r="C1651" i="18"/>
  <c r="K1651" i="18"/>
  <c r="G2467" i="18"/>
  <c r="H2467" i="18"/>
  <c r="I2467" i="18"/>
  <c r="J2467" i="18"/>
  <c r="C2467" i="18"/>
  <c r="K2467" i="18"/>
  <c r="D2467" i="18"/>
  <c r="L2467" i="18"/>
  <c r="E2467" i="18"/>
  <c r="M2467" i="18"/>
  <c r="F2467" i="18"/>
  <c r="J5773" i="18"/>
  <c r="C5773" i="18"/>
  <c r="K5773" i="18"/>
  <c r="D5773" i="18"/>
  <c r="L5773" i="18"/>
  <c r="E5773" i="18"/>
  <c r="M5773" i="18"/>
  <c r="F5773" i="18"/>
  <c r="G5773" i="18"/>
  <c r="H5773" i="18"/>
  <c r="I5773" i="18"/>
  <c r="E4823" i="18"/>
  <c r="M4823" i="18"/>
  <c r="F4823" i="18"/>
  <c r="G4823" i="18"/>
  <c r="H4823" i="18"/>
  <c r="I4823" i="18"/>
  <c r="J4823" i="18"/>
  <c r="C4823" i="18"/>
  <c r="K4823" i="18"/>
  <c r="D4823" i="18"/>
  <c r="L4823" i="18"/>
  <c r="G2100" i="18"/>
  <c r="H2100" i="18"/>
  <c r="I2100" i="18"/>
  <c r="J2100" i="18"/>
  <c r="C2100" i="18"/>
  <c r="K2100" i="18"/>
  <c r="D2100" i="18"/>
  <c r="L2100" i="18"/>
  <c r="E2100" i="18"/>
  <c r="M2100" i="18"/>
  <c r="F2100" i="18"/>
  <c r="D5483" i="18"/>
  <c r="L5483" i="18"/>
  <c r="E5483" i="18"/>
  <c r="M5483" i="18"/>
  <c r="F5483" i="18"/>
  <c r="G5483" i="18"/>
  <c r="H5483" i="18"/>
  <c r="I5483" i="18"/>
  <c r="J5483" i="18"/>
  <c r="C5483" i="18"/>
  <c r="K5483" i="18"/>
  <c r="I3789" i="18"/>
  <c r="J3789" i="18"/>
  <c r="C3789" i="18"/>
  <c r="K3789" i="18"/>
  <c r="D3789" i="18"/>
  <c r="L3789" i="18"/>
  <c r="E3789" i="18"/>
  <c r="M3789" i="18"/>
  <c r="F3789" i="18"/>
  <c r="H3789" i="18"/>
  <c r="G3789" i="18"/>
  <c r="E4034" i="18"/>
  <c r="M4034" i="18"/>
  <c r="F4034" i="18"/>
  <c r="G4034" i="18"/>
  <c r="H4034" i="18"/>
  <c r="I4034" i="18"/>
  <c r="J4034" i="18"/>
  <c r="D4034" i="18"/>
  <c r="L4034" i="18"/>
  <c r="K4034" i="18"/>
  <c r="C4034" i="18"/>
  <c r="D824" i="18"/>
  <c r="L824" i="18"/>
  <c r="G824" i="18"/>
  <c r="H824" i="18"/>
  <c r="I824" i="18"/>
  <c r="C824" i="18"/>
  <c r="K824" i="18"/>
  <c r="E824" i="18"/>
  <c r="F824" i="18"/>
  <c r="J824" i="18"/>
  <c r="M824" i="18"/>
  <c r="I3273" i="18"/>
  <c r="J3273" i="18"/>
  <c r="C3273" i="18"/>
  <c r="K3273" i="18"/>
  <c r="D3273" i="18"/>
  <c r="L3273" i="18"/>
  <c r="E3273" i="18"/>
  <c r="M3273" i="18"/>
  <c r="F3273" i="18"/>
  <c r="G3273" i="18"/>
  <c r="H3273" i="18"/>
  <c r="H237" i="18"/>
  <c r="I237" i="18"/>
  <c r="D237" i="18"/>
  <c r="L237" i="18"/>
  <c r="F237" i="18"/>
  <c r="G237" i="18"/>
  <c r="M237" i="18"/>
  <c r="K237" i="18"/>
  <c r="E237" i="18"/>
  <c r="J237" i="18"/>
  <c r="C237" i="18"/>
  <c r="C3111" i="18"/>
  <c r="K3111" i="18"/>
  <c r="D3111" i="18"/>
  <c r="L3111" i="18"/>
  <c r="E3111" i="18"/>
  <c r="M3111" i="18"/>
  <c r="F3111" i="18"/>
  <c r="G3111" i="18"/>
  <c r="H3111" i="18"/>
  <c r="I3111" i="18"/>
  <c r="J3111" i="18"/>
  <c r="C2859" i="18"/>
  <c r="K2859" i="18"/>
  <c r="D2859" i="18"/>
  <c r="L2859" i="18"/>
  <c r="E2859" i="18"/>
  <c r="M2859" i="18"/>
  <c r="F2859" i="18"/>
  <c r="G2859" i="18"/>
  <c r="H2859" i="18"/>
  <c r="I2859" i="18"/>
  <c r="J2859" i="18"/>
  <c r="E3785" i="18"/>
  <c r="M3785" i="18"/>
  <c r="F3785" i="18"/>
  <c r="G3785" i="18"/>
  <c r="H3785" i="18"/>
  <c r="I3785" i="18"/>
  <c r="J3785" i="18"/>
  <c r="D3785" i="18"/>
  <c r="L3785" i="18"/>
  <c r="K3785" i="18"/>
  <c r="C3785" i="18"/>
  <c r="G3354" i="18"/>
  <c r="H3354" i="18"/>
  <c r="I3354" i="18"/>
  <c r="J3354" i="18"/>
  <c r="C3354" i="18"/>
  <c r="K3354" i="18"/>
  <c r="D3354" i="18"/>
  <c r="L3354" i="18"/>
  <c r="E3354" i="18"/>
  <c r="M3354" i="18"/>
  <c r="F3354" i="18"/>
  <c r="I2749" i="18"/>
  <c r="J2749" i="18"/>
  <c r="C2749" i="18"/>
  <c r="K2749" i="18"/>
  <c r="D2749" i="18"/>
  <c r="L2749" i="18"/>
  <c r="E2749" i="18"/>
  <c r="M2749" i="18"/>
  <c r="F2749" i="18"/>
  <c r="G2749" i="18"/>
  <c r="H2749" i="18"/>
  <c r="I356" i="18"/>
  <c r="J356" i="18"/>
  <c r="E356" i="18"/>
  <c r="M356" i="18"/>
  <c r="C356" i="18"/>
  <c r="G356" i="18"/>
  <c r="H356" i="18"/>
  <c r="K356" i="18"/>
  <c r="D356" i="18"/>
  <c r="L356" i="18"/>
  <c r="F356" i="18"/>
  <c r="I3640" i="18"/>
  <c r="J3640" i="18"/>
  <c r="C3640" i="18"/>
  <c r="K3640" i="18"/>
  <c r="D3640" i="18"/>
  <c r="L3640" i="18"/>
  <c r="E3640" i="18"/>
  <c r="M3640" i="18"/>
  <c r="F3640" i="18"/>
  <c r="G3640" i="18"/>
  <c r="H3640" i="18"/>
  <c r="D3577" i="18"/>
  <c r="L3577" i="18"/>
  <c r="E3577" i="18"/>
  <c r="M3577" i="18"/>
  <c r="F3577" i="18"/>
  <c r="G3577" i="18"/>
  <c r="H3577" i="18"/>
  <c r="I3577" i="18"/>
  <c r="J3577" i="18"/>
  <c r="C3577" i="18"/>
  <c r="K3577" i="18"/>
  <c r="J4401" i="18"/>
  <c r="C4401" i="18"/>
  <c r="K4401" i="18"/>
  <c r="D4401" i="18"/>
  <c r="L4401" i="18"/>
  <c r="E4401" i="18"/>
  <c r="M4401" i="18"/>
  <c r="F4401" i="18"/>
  <c r="G4401" i="18"/>
  <c r="I4401" i="18"/>
  <c r="H4401" i="18"/>
  <c r="G218" i="18"/>
  <c r="H218" i="18"/>
  <c r="C218" i="18"/>
  <c r="K218" i="18"/>
  <c r="J218" i="18"/>
  <c r="L218" i="18"/>
  <c r="M218" i="18"/>
  <c r="D218" i="18"/>
  <c r="F218" i="18"/>
  <c r="I218" i="18"/>
  <c r="E218" i="18"/>
  <c r="G6097" i="18"/>
  <c r="H6097" i="18"/>
  <c r="I6097" i="18"/>
  <c r="J6097" i="18"/>
  <c r="C6097" i="18"/>
  <c r="K6097" i="18"/>
  <c r="D6097" i="18"/>
  <c r="L6097" i="18"/>
  <c r="F6097" i="18"/>
  <c r="E6097" i="18"/>
  <c r="M6097" i="18"/>
  <c r="D1739" i="18"/>
  <c r="L1739" i="18"/>
  <c r="E1739" i="18"/>
  <c r="M1739" i="18"/>
  <c r="F1739" i="18"/>
  <c r="G1739" i="18"/>
  <c r="H1739" i="18"/>
  <c r="I1739" i="18"/>
  <c r="J1739" i="18"/>
  <c r="C1739" i="18"/>
  <c r="K1739" i="18"/>
  <c r="E5326" i="18"/>
  <c r="M5326" i="18"/>
  <c r="F5326" i="18"/>
  <c r="G5326" i="18"/>
  <c r="H5326" i="18"/>
  <c r="I5326" i="18"/>
  <c r="J5326" i="18"/>
  <c r="C5326" i="18"/>
  <c r="K5326" i="18"/>
  <c r="D5326" i="18"/>
  <c r="L5326" i="18"/>
  <c r="J5717" i="18"/>
  <c r="C5717" i="18"/>
  <c r="K5717" i="18"/>
  <c r="D5717" i="18"/>
  <c r="L5717" i="18"/>
  <c r="E5717" i="18"/>
  <c r="M5717" i="18"/>
  <c r="F5717" i="18"/>
  <c r="G5717" i="18"/>
  <c r="H5717" i="18"/>
  <c r="I5717" i="18"/>
  <c r="G81" i="18"/>
  <c r="H81" i="18"/>
  <c r="C81" i="18"/>
  <c r="K81" i="18"/>
  <c r="D81" i="18"/>
  <c r="E81" i="18"/>
  <c r="J81" i="18"/>
  <c r="F81" i="18"/>
  <c r="I81" i="18"/>
  <c r="L81" i="18"/>
  <c r="M81" i="18"/>
  <c r="E1974" i="18"/>
  <c r="M1974" i="18"/>
  <c r="F1974" i="18"/>
  <c r="G1974" i="18"/>
  <c r="H1974" i="18"/>
  <c r="I1974" i="18"/>
  <c r="J1974" i="18"/>
  <c r="C1974" i="18"/>
  <c r="K1974" i="18"/>
  <c r="D1974" i="18"/>
  <c r="L1974" i="18"/>
  <c r="G3123" i="18"/>
  <c r="H3123" i="18"/>
  <c r="I3123" i="18"/>
  <c r="J3123" i="18"/>
  <c r="C3123" i="18"/>
  <c r="K3123" i="18"/>
  <c r="D3123" i="18"/>
  <c r="L3123" i="18"/>
  <c r="E3123" i="18"/>
  <c r="M3123" i="18"/>
  <c r="F3123" i="18"/>
  <c r="E2729" i="18"/>
  <c r="M2729" i="18"/>
  <c r="F2729" i="18"/>
  <c r="G2729" i="18"/>
  <c r="H2729" i="18"/>
  <c r="I2729" i="18"/>
  <c r="J2729" i="18"/>
  <c r="C2729" i="18"/>
  <c r="K2729" i="18"/>
  <c r="D2729" i="18"/>
  <c r="L2729" i="18"/>
  <c r="H3110" i="18"/>
  <c r="I3110" i="18"/>
  <c r="J3110" i="18"/>
  <c r="C3110" i="18"/>
  <c r="K3110" i="18"/>
  <c r="D3110" i="18"/>
  <c r="L3110" i="18"/>
  <c r="E3110" i="18"/>
  <c r="M3110" i="18"/>
  <c r="F3110" i="18"/>
  <c r="G3110" i="18"/>
  <c r="D2043" i="18"/>
  <c r="L2043" i="18"/>
  <c r="E2043" i="18"/>
  <c r="M2043" i="18"/>
  <c r="F2043" i="18"/>
  <c r="G2043" i="18"/>
  <c r="H2043" i="18"/>
  <c r="I2043" i="18"/>
  <c r="J2043" i="18"/>
  <c r="C2043" i="18"/>
  <c r="K2043" i="18"/>
  <c r="E606" i="18"/>
  <c r="M606" i="18"/>
  <c r="F606" i="18"/>
  <c r="I606" i="18"/>
  <c r="J606" i="18"/>
  <c r="L606" i="18"/>
  <c r="C606" i="18"/>
  <c r="G606" i="18"/>
  <c r="D606" i="18"/>
  <c r="H606" i="18"/>
  <c r="K606" i="18"/>
  <c r="H1063" i="18"/>
  <c r="I1063" i="18"/>
  <c r="J1063" i="18"/>
  <c r="C1063" i="18"/>
  <c r="K1063" i="18"/>
  <c r="D1063" i="18"/>
  <c r="L1063" i="18"/>
  <c r="E1063" i="18"/>
  <c r="M1063" i="18"/>
  <c r="F1063" i="18"/>
  <c r="G1063" i="18"/>
  <c r="D5092" i="18"/>
  <c r="L5092" i="18"/>
  <c r="E5092" i="18"/>
  <c r="M5092" i="18"/>
  <c r="F5092" i="18"/>
  <c r="G5092" i="18"/>
  <c r="H5092" i="18"/>
  <c r="I5092" i="18"/>
  <c r="C5092" i="18"/>
  <c r="J5092" i="18"/>
  <c r="K5092" i="18"/>
  <c r="E4402" i="18"/>
  <c r="M4402" i="18"/>
  <c r="F4402" i="18"/>
  <c r="G4402" i="18"/>
  <c r="H4402" i="18"/>
  <c r="I4402" i="18"/>
  <c r="J4402" i="18"/>
  <c r="D4402" i="18"/>
  <c r="L4402" i="18"/>
  <c r="C4402" i="18"/>
  <c r="K4402" i="18"/>
  <c r="I1551" i="18"/>
  <c r="J1551" i="18"/>
  <c r="C1551" i="18"/>
  <c r="K1551" i="18"/>
  <c r="D1551" i="18"/>
  <c r="L1551" i="18"/>
  <c r="E1551" i="18"/>
  <c r="M1551" i="18"/>
  <c r="F1551" i="18"/>
  <c r="G1551" i="18"/>
  <c r="H1551" i="18"/>
  <c r="C2040" i="18"/>
  <c r="K2040" i="18"/>
  <c r="D2040" i="18"/>
  <c r="L2040" i="18"/>
  <c r="E2040" i="18"/>
  <c r="M2040" i="18"/>
  <c r="F2040" i="18"/>
  <c r="G2040" i="18"/>
  <c r="H2040" i="18"/>
  <c r="I2040" i="18"/>
  <c r="J2040" i="18"/>
  <c r="E1654" i="18"/>
  <c r="M1654" i="18"/>
  <c r="F1654" i="18"/>
  <c r="G1654" i="18"/>
  <c r="H1654" i="18"/>
  <c r="I1654" i="18"/>
  <c r="J1654" i="18"/>
  <c r="C1654" i="18"/>
  <c r="K1654" i="18"/>
  <c r="D1654" i="18"/>
  <c r="L1654" i="18"/>
  <c r="D5419" i="18"/>
  <c r="L5419" i="18"/>
  <c r="E5419" i="18"/>
  <c r="M5419" i="18"/>
  <c r="F5419" i="18"/>
  <c r="G5419" i="18"/>
  <c r="H5419" i="18"/>
  <c r="I5419" i="18"/>
  <c r="J5419" i="18"/>
  <c r="C5419" i="18"/>
  <c r="K5419" i="18"/>
  <c r="D5803" i="18"/>
  <c r="L5803" i="18"/>
  <c r="E5803" i="18"/>
  <c r="M5803" i="18"/>
  <c r="F5803" i="18"/>
  <c r="G5803" i="18"/>
  <c r="H5803" i="18"/>
  <c r="I5803" i="18"/>
  <c r="J5803" i="18"/>
  <c r="C5803" i="18"/>
  <c r="K5803" i="18"/>
  <c r="E5822" i="18"/>
  <c r="M5822" i="18"/>
  <c r="F5822" i="18"/>
  <c r="G5822" i="18"/>
  <c r="H5822" i="18"/>
  <c r="I5822" i="18"/>
  <c r="J5822" i="18"/>
  <c r="C5822" i="18"/>
  <c r="K5822" i="18"/>
  <c r="D5822" i="18"/>
  <c r="L5822" i="18"/>
  <c r="J5877" i="18"/>
  <c r="C5877" i="18"/>
  <c r="K5877" i="18"/>
  <c r="D5877" i="18"/>
  <c r="L5877" i="18"/>
  <c r="E5877" i="18"/>
  <c r="M5877" i="18"/>
  <c r="F5877" i="18"/>
  <c r="G5877" i="18"/>
  <c r="H5877" i="18"/>
  <c r="I5877" i="18"/>
  <c r="I1970" i="18"/>
  <c r="J1970" i="18"/>
  <c r="C1970" i="18"/>
  <c r="K1970" i="18"/>
  <c r="D1970" i="18"/>
  <c r="L1970" i="18"/>
  <c r="E1970" i="18"/>
  <c r="M1970" i="18"/>
  <c r="F1970" i="18"/>
  <c r="G1970" i="18"/>
  <c r="H1970" i="18"/>
  <c r="I3336" i="18"/>
  <c r="J3336" i="18"/>
  <c r="C3336" i="18"/>
  <c r="K3336" i="18"/>
  <c r="D3336" i="18"/>
  <c r="L3336" i="18"/>
  <c r="E3336" i="18"/>
  <c r="M3336" i="18"/>
  <c r="F3336" i="18"/>
  <c r="G3336" i="18"/>
  <c r="H3336" i="18"/>
  <c r="C2407" i="18"/>
  <c r="K2407" i="18"/>
  <c r="D2407" i="18"/>
  <c r="L2407" i="18"/>
  <c r="E2407" i="18"/>
  <c r="M2407" i="18"/>
  <c r="F2407" i="18"/>
  <c r="G2407" i="18"/>
  <c r="H2407" i="18"/>
  <c r="I2407" i="18"/>
  <c r="J2407" i="18"/>
  <c r="F2216" i="18"/>
  <c r="G2216" i="18"/>
  <c r="H2216" i="18"/>
  <c r="I2216" i="18"/>
  <c r="J2216" i="18"/>
  <c r="C2216" i="18"/>
  <c r="K2216" i="18"/>
  <c r="D2216" i="18"/>
  <c r="L2216" i="18"/>
  <c r="E2216" i="18"/>
  <c r="M2216" i="18"/>
  <c r="C4020" i="18"/>
  <c r="K4020" i="18"/>
  <c r="D4020" i="18"/>
  <c r="L4020" i="18"/>
  <c r="E4020" i="18"/>
  <c r="M4020" i="18"/>
  <c r="F4020" i="18"/>
  <c r="G4020" i="18"/>
  <c r="H4020" i="18"/>
  <c r="J4020" i="18"/>
  <c r="I4020" i="18"/>
  <c r="H3142" i="18"/>
  <c r="I3142" i="18"/>
  <c r="J3142" i="18"/>
  <c r="C3142" i="18"/>
  <c r="K3142" i="18"/>
  <c r="D3142" i="18"/>
  <c r="L3142" i="18"/>
  <c r="E3142" i="18"/>
  <c r="M3142" i="18"/>
  <c r="F3142" i="18"/>
  <c r="G3142" i="18"/>
  <c r="I3025" i="18"/>
  <c r="J3025" i="18"/>
  <c r="C3025" i="18"/>
  <c r="K3025" i="18"/>
  <c r="D3025" i="18"/>
  <c r="L3025" i="18"/>
  <c r="E3025" i="18"/>
  <c r="M3025" i="18"/>
  <c r="F3025" i="18"/>
  <c r="G3025" i="18"/>
  <c r="H3025" i="18"/>
  <c r="H5671" i="18"/>
  <c r="I5671" i="18"/>
  <c r="J5671" i="18"/>
  <c r="C5671" i="18"/>
  <c r="K5671" i="18"/>
  <c r="D5671" i="18"/>
  <c r="L5671" i="18"/>
  <c r="E5671" i="18"/>
  <c r="M5671" i="18"/>
  <c r="F5671" i="18"/>
  <c r="G5671" i="18"/>
  <c r="G2555" i="18"/>
  <c r="H2555" i="18"/>
  <c r="I2555" i="18"/>
  <c r="J2555" i="18"/>
  <c r="C2555" i="18"/>
  <c r="K2555" i="18"/>
  <c r="D2555" i="18"/>
  <c r="L2555" i="18"/>
  <c r="E2555" i="18"/>
  <c r="M2555" i="18"/>
  <c r="F2555" i="18"/>
  <c r="I5051" i="18"/>
  <c r="J5051" i="18"/>
  <c r="C5051" i="18"/>
  <c r="K5051" i="18"/>
  <c r="D5051" i="18"/>
  <c r="L5051" i="18"/>
  <c r="E5051" i="18"/>
  <c r="M5051" i="18"/>
  <c r="F5051" i="18"/>
  <c r="G5051" i="18"/>
  <c r="H5051" i="18"/>
  <c r="C4011" i="18"/>
  <c r="K4011" i="18"/>
  <c r="D4011" i="18"/>
  <c r="L4011" i="18"/>
  <c r="E4011" i="18"/>
  <c r="M4011" i="18"/>
  <c r="F4011" i="18"/>
  <c r="G4011" i="18"/>
  <c r="H4011" i="18"/>
  <c r="J4011" i="18"/>
  <c r="I4011" i="18"/>
  <c r="E4074" i="18"/>
  <c r="M4074" i="18"/>
  <c r="F4074" i="18"/>
  <c r="G4074" i="18"/>
  <c r="H4074" i="18"/>
  <c r="I4074" i="18"/>
  <c r="J4074" i="18"/>
  <c r="D4074" i="18"/>
  <c r="L4074" i="18"/>
  <c r="C4074" i="18"/>
  <c r="K4074" i="18"/>
  <c r="H2055" i="18"/>
  <c r="I2055" i="18"/>
  <c r="J2055" i="18"/>
  <c r="C2055" i="18"/>
  <c r="K2055" i="18"/>
  <c r="D2055" i="18"/>
  <c r="L2055" i="18"/>
  <c r="E2055" i="18"/>
  <c r="M2055" i="18"/>
  <c r="F2055" i="18"/>
  <c r="G2055" i="18"/>
  <c r="C4769" i="18"/>
  <c r="K4769" i="18"/>
  <c r="D4769" i="18"/>
  <c r="L4769" i="18"/>
  <c r="E4769" i="18"/>
  <c r="M4769" i="18"/>
  <c r="F4769" i="18"/>
  <c r="G4769" i="18"/>
  <c r="I4769" i="18"/>
  <c r="H4769" i="18"/>
  <c r="J4769" i="18"/>
  <c r="C3462" i="18"/>
  <c r="K3462" i="18"/>
  <c r="D3462" i="18"/>
  <c r="L3462" i="18"/>
  <c r="E3462" i="18"/>
  <c r="M3462" i="18"/>
  <c r="F3462" i="18"/>
  <c r="G3462" i="18"/>
  <c r="H3462" i="18"/>
  <c r="I3462" i="18"/>
  <c r="J3462" i="18"/>
  <c r="E5151" i="18"/>
  <c r="M5151" i="18"/>
  <c r="F5151" i="18"/>
  <c r="G5151" i="18"/>
  <c r="H5151" i="18"/>
  <c r="I5151" i="18"/>
  <c r="J5151" i="18"/>
  <c r="C5151" i="18"/>
  <c r="D5151" i="18"/>
  <c r="K5151" i="18"/>
  <c r="L5151" i="18"/>
  <c r="D5076" i="18"/>
  <c r="L5076" i="18"/>
  <c r="E5076" i="18"/>
  <c r="M5076" i="18"/>
  <c r="F5076" i="18"/>
  <c r="G5076" i="18"/>
  <c r="H5076" i="18"/>
  <c r="I5076" i="18"/>
  <c r="J5076" i="18"/>
  <c r="C5076" i="18"/>
  <c r="K5076" i="18"/>
  <c r="C4913" i="18"/>
  <c r="K4913" i="18"/>
  <c r="D4913" i="18"/>
  <c r="L4913" i="18"/>
  <c r="E4913" i="18"/>
  <c r="M4913" i="18"/>
  <c r="F4913" i="18"/>
  <c r="G4913" i="18"/>
  <c r="H4913" i="18"/>
  <c r="I4913" i="18"/>
  <c r="J4913" i="18"/>
  <c r="H1203" i="18"/>
  <c r="J1203" i="18"/>
  <c r="C1203" i="18"/>
  <c r="K1203" i="18"/>
  <c r="D1203" i="18"/>
  <c r="L1203" i="18"/>
  <c r="E1203" i="18"/>
  <c r="M1203" i="18"/>
  <c r="F1203" i="18"/>
  <c r="G1203" i="18"/>
  <c r="I1203" i="18"/>
  <c r="E1299" i="18"/>
  <c r="M1299" i="18"/>
  <c r="F1299" i="18"/>
  <c r="G1299" i="18"/>
  <c r="H1299" i="18"/>
  <c r="I1299" i="18"/>
  <c r="J1299" i="18"/>
  <c r="D1299" i="18"/>
  <c r="L1299" i="18"/>
  <c r="C1299" i="18"/>
  <c r="K1299" i="18"/>
  <c r="C528" i="18"/>
  <c r="K528" i="18"/>
  <c r="D528" i="18"/>
  <c r="L528" i="18"/>
  <c r="G528" i="18"/>
  <c r="M528" i="18"/>
  <c r="E528" i="18"/>
  <c r="F528" i="18"/>
  <c r="I528" i="18"/>
  <c r="J528" i="18"/>
  <c r="H528" i="18"/>
  <c r="F1849" i="18"/>
  <c r="G1849" i="18"/>
  <c r="H1849" i="18"/>
  <c r="I1849" i="18"/>
  <c r="J1849" i="18"/>
  <c r="C1849" i="18"/>
  <c r="K1849" i="18"/>
  <c r="D1849" i="18"/>
  <c r="L1849" i="18"/>
  <c r="E1849" i="18"/>
  <c r="M1849" i="18"/>
  <c r="G350" i="18"/>
  <c r="H350" i="18"/>
  <c r="C350" i="18"/>
  <c r="K350" i="18"/>
  <c r="D350" i="18"/>
  <c r="I350" i="18"/>
  <c r="E350" i="18"/>
  <c r="F350" i="18"/>
  <c r="M350" i="18"/>
  <c r="J350" i="18"/>
  <c r="L350" i="18"/>
  <c r="E710" i="18"/>
  <c r="M710" i="18"/>
  <c r="F710" i="18"/>
  <c r="G710" i="18"/>
  <c r="H710" i="18"/>
  <c r="I710" i="18"/>
  <c r="K710" i="18"/>
  <c r="C710" i="18"/>
  <c r="J710" i="18"/>
  <c r="D710" i="18"/>
  <c r="L710" i="18"/>
  <c r="D683" i="18"/>
  <c r="L683" i="18"/>
  <c r="E683" i="18"/>
  <c r="M683" i="18"/>
  <c r="F683" i="18"/>
  <c r="G683" i="18"/>
  <c r="H683" i="18"/>
  <c r="I683" i="18"/>
  <c r="J683" i="18"/>
  <c r="C683" i="18"/>
  <c r="K683" i="18"/>
  <c r="C3382" i="18"/>
  <c r="K3382" i="18"/>
  <c r="D3382" i="18"/>
  <c r="L3382" i="18"/>
  <c r="E3382" i="18"/>
  <c r="M3382" i="18"/>
  <c r="F3382" i="18"/>
  <c r="G3382" i="18"/>
  <c r="H3382" i="18"/>
  <c r="I3382" i="18"/>
  <c r="J3382" i="18"/>
  <c r="F3780" i="18"/>
  <c r="G3780" i="18"/>
  <c r="H3780" i="18"/>
  <c r="I3780" i="18"/>
  <c r="J3780" i="18"/>
  <c r="C3780" i="18"/>
  <c r="K3780" i="18"/>
  <c r="E3780" i="18"/>
  <c r="M3780" i="18"/>
  <c r="L3780" i="18"/>
  <c r="D3780" i="18"/>
  <c r="D2926" i="18"/>
  <c r="L2926" i="18"/>
  <c r="F2926" i="18"/>
  <c r="G2926" i="18"/>
  <c r="H2926" i="18"/>
  <c r="I2926" i="18"/>
  <c r="C2926" i="18"/>
  <c r="E2926" i="18"/>
  <c r="J2926" i="18"/>
  <c r="K2926" i="18"/>
  <c r="M2926" i="18"/>
  <c r="I5083" i="18"/>
  <c r="J5083" i="18"/>
  <c r="C5083" i="18"/>
  <c r="K5083" i="18"/>
  <c r="D5083" i="18"/>
  <c r="L5083" i="18"/>
  <c r="E5083" i="18"/>
  <c r="M5083" i="18"/>
  <c r="F5083" i="18"/>
  <c r="G5083" i="18"/>
  <c r="H5083" i="18"/>
  <c r="G1192" i="18"/>
  <c r="I1192" i="18"/>
  <c r="J1192" i="18"/>
  <c r="C1192" i="18"/>
  <c r="K1192" i="18"/>
  <c r="D1192" i="18"/>
  <c r="L1192" i="18"/>
  <c r="E1192" i="18"/>
  <c r="M1192" i="18"/>
  <c r="H1192" i="18"/>
  <c r="F1192" i="18"/>
  <c r="J1161" i="18"/>
  <c r="D1161" i="18"/>
  <c r="L1161" i="18"/>
  <c r="E1161" i="18"/>
  <c r="M1161" i="18"/>
  <c r="F1161" i="18"/>
  <c r="G1161" i="18"/>
  <c r="H1161" i="18"/>
  <c r="C1161" i="18"/>
  <c r="I1161" i="18"/>
  <c r="K1161" i="18"/>
  <c r="I200" i="18"/>
  <c r="J200" i="18"/>
  <c r="E200" i="18"/>
  <c r="M200" i="18"/>
  <c r="F200" i="18"/>
  <c r="G200" i="18"/>
  <c r="H200" i="18"/>
  <c r="C200" i="18"/>
  <c r="D200" i="18"/>
  <c r="K200" i="18"/>
  <c r="L200" i="18"/>
  <c r="D744" i="18"/>
  <c r="L744" i="18"/>
  <c r="G744" i="18"/>
  <c r="H744" i="18"/>
  <c r="I744" i="18"/>
  <c r="C744" i="18"/>
  <c r="K744" i="18"/>
  <c r="J744" i="18"/>
  <c r="M744" i="18"/>
  <c r="E744" i="18"/>
  <c r="F744" i="18"/>
  <c r="I3241" i="18"/>
  <c r="J3241" i="18"/>
  <c r="C3241" i="18"/>
  <c r="K3241" i="18"/>
  <c r="D3241" i="18"/>
  <c r="L3241" i="18"/>
  <c r="E3241" i="18"/>
  <c r="M3241" i="18"/>
  <c r="F3241" i="18"/>
  <c r="G3241" i="18"/>
  <c r="H3241" i="18"/>
  <c r="C3771" i="18"/>
  <c r="K3771" i="18"/>
  <c r="D3771" i="18"/>
  <c r="L3771" i="18"/>
  <c r="E3771" i="18"/>
  <c r="M3771" i="18"/>
  <c r="F3771" i="18"/>
  <c r="G3771" i="18"/>
  <c r="H3771" i="18"/>
  <c r="J3771" i="18"/>
  <c r="I3771" i="18"/>
  <c r="I471" i="18"/>
  <c r="J471" i="18"/>
  <c r="E471" i="18"/>
  <c r="M471" i="18"/>
  <c r="G471" i="18"/>
  <c r="H471" i="18"/>
  <c r="D471" i="18"/>
  <c r="F471" i="18"/>
  <c r="K471" i="18"/>
  <c r="L471" i="18"/>
  <c r="C471" i="18"/>
  <c r="C1056" i="18"/>
  <c r="K1056" i="18"/>
  <c r="D1056" i="18"/>
  <c r="L1056" i="18"/>
  <c r="E1056" i="18"/>
  <c r="M1056" i="18"/>
  <c r="F1056" i="18"/>
  <c r="G1056" i="18"/>
  <c r="H1056" i="18"/>
  <c r="I1056" i="18"/>
  <c r="J1056" i="18"/>
  <c r="F2232" i="18"/>
  <c r="G2232" i="18"/>
  <c r="H2232" i="18"/>
  <c r="I2232" i="18"/>
  <c r="J2232" i="18"/>
  <c r="C2232" i="18"/>
  <c r="K2232" i="18"/>
  <c r="D2232" i="18"/>
  <c r="L2232" i="18"/>
  <c r="E2232" i="18"/>
  <c r="M2232" i="18"/>
  <c r="I1230" i="18"/>
  <c r="C1230" i="18"/>
  <c r="K1230" i="18"/>
  <c r="D1230" i="18"/>
  <c r="L1230" i="18"/>
  <c r="E1230" i="18"/>
  <c r="M1230" i="18"/>
  <c r="F1230" i="18"/>
  <c r="G1230" i="18"/>
  <c r="H1230" i="18"/>
  <c r="J1230" i="18"/>
  <c r="E336" i="18"/>
  <c r="M336" i="18"/>
  <c r="F336" i="18"/>
  <c r="I336" i="18"/>
  <c r="C336" i="18"/>
  <c r="D336" i="18"/>
  <c r="G336" i="18"/>
  <c r="H336" i="18"/>
  <c r="K336" i="18"/>
  <c r="J336" i="18"/>
  <c r="L336" i="18"/>
  <c r="C2959" i="18"/>
  <c r="K2959" i="18"/>
  <c r="D2959" i="18"/>
  <c r="L2959" i="18"/>
  <c r="E2959" i="18"/>
  <c r="M2959" i="18"/>
  <c r="F2959" i="18"/>
  <c r="G2959" i="18"/>
  <c r="H2959" i="18"/>
  <c r="I2959" i="18"/>
  <c r="J2959" i="18"/>
  <c r="C5192" i="18"/>
  <c r="K5192" i="18"/>
  <c r="D5192" i="18"/>
  <c r="L5192" i="18"/>
  <c r="E5192" i="18"/>
  <c r="M5192" i="18"/>
  <c r="F5192" i="18"/>
  <c r="G5192" i="18"/>
  <c r="H5192" i="18"/>
  <c r="I5192" i="18"/>
  <c r="J5192" i="18"/>
  <c r="C410" i="18"/>
  <c r="K410" i="18"/>
  <c r="D410" i="18"/>
  <c r="L410" i="18"/>
  <c r="G410" i="18"/>
  <c r="E410" i="18"/>
  <c r="I410" i="18"/>
  <c r="F410" i="18"/>
  <c r="M410" i="18"/>
  <c r="H410" i="18"/>
  <c r="J410" i="18"/>
  <c r="H4632" i="18"/>
  <c r="I4632" i="18"/>
  <c r="J4632" i="18"/>
  <c r="C4632" i="18"/>
  <c r="K4632" i="18"/>
  <c r="D4632" i="18"/>
  <c r="L4632" i="18"/>
  <c r="F4632" i="18"/>
  <c r="E4632" i="18"/>
  <c r="G4632" i="18"/>
  <c r="M4632" i="18"/>
  <c r="G284" i="18"/>
  <c r="I284" i="18"/>
  <c r="J284" i="18"/>
  <c r="C284" i="18"/>
  <c r="K284" i="18"/>
  <c r="E284" i="18"/>
  <c r="M284" i="18"/>
  <c r="D284" i="18"/>
  <c r="F284" i="18"/>
  <c r="H284" i="18"/>
  <c r="L284" i="18"/>
  <c r="F4221" i="18"/>
  <c r="G4221" i="18"/>
  <c r="H4221" i="18"/>
  <c r="I4221" i="18"/>
  <c r="J4221" i="18"/>
  <c r="C4221" i="18"/>
  <c r="K4221" i="18"/>
  <c r="E4221" i="18"/>
  <c r="M4221" i="18"/>
  <c r="L4221" i="18"/>
  <c r="D4221" i="18"/>
  <c r="J5078" i="18"/>
  <c r="C5078" i="18"/>
  <c r="K5078" i="18"/>
  <c r="D5078" i="18"/>
  <c r="L5078" i="18"/>
  <c r="E5078" i="18"/>
  <c r="M5078" i="18"/>
  <c r="F5078" i="18"/>
  <c r="G5078" i="18"/>
  <c r="H5078" i="18"/>
  <c r="I5078" i="18"/>
  <c r="C2112" i="18"/>
  <c r="K2112" i="18"/>
  <c r="D2112" i="18"/>
  <c r="L2112" i="18"/>
  <c r="E2112" i="18"/>
  <c r="M2112" i="18"/>
  <c r="F2112" i="18"/>
  <c r="G2112" i="18"/>
  <c r="H2112" i="18"/>
  <c r="I2112" i="18"/>
  <c r="J2112" i="18"/>
  <c r="J669" i="18"/>
  <c r="C669" i="18"/>
  <c r="K669" i="18"/>
  <c r="D669" i="18"/>
  <c r="L669" i="18"/>
  <c r="E669" i="18"/>
  <c r="M669" i="18"/>
  <c r="F669" i="18"/>
  <c r="G669" i="18"/>
  <c r="H669" i="18"/>
  <c r="I669" i="18"/>
  <c r="F5982" i="18"/>
  <c r="G5982" i="18"/>
  <c r="H5982" i="18"/>
  <c r="I5982" i="18"/>
  <c r="J5982" i="18"/>
  <c r="C5982" i="18"/>
  <c r="K5982" i="18"/>
  <c r="E5982" i="18"/>
  <c r="M5982" i="18"/>
  <c r="D5982" i="18"/>
  <c r="L5982" i="18"/>
  <c r="E803" i="18"/>
  <c r="M803" i="18"/>
  <c r="H803" i="18"/>
  <c r="I803" i="18"/>
  <c r="J803" i="18"/>
  <c r="D803" i="18"/>
  <c r="L803" i="18"/>
  <c r="C803" i="18"/>
  <c r="K803" i="18"/>
  <c r="F803" i="18"/>
  <c r="G803" i="18"/>
  <c r="I3584" i="18"/>
  <c r="J3584" i="18"/>
  <c r="C3584" i="18"/>
  <c r="K3584" i="18"/>
  <c r="D3584" i="18"/>
  <c r="L3584" i="18"/>
  <c r="E3584" i="18"/>
  <c r="M3584" i="18"/>
  <c r="F3584" i="18"/>
  <c r="G3584" i="18"/>
  <c r="H3584" i="18"/>
  <c r="G4032" i="18"/>
  <c r="H4032" i="18"/>
  <c r="I4032" i="18"/>
  <c r="J4032" i="18"/>
  <c r="C4032" i="18"/>
  <c r="K4032" i="18"/>
  <c r="D4032" i="18"/>
  <c r="L4032" i="18"/>
  <c r="F4032" i="18"/>
  <c r="E4032" i="18"/>
  <c r="M4032" i="18"/>
  <c r="C5137" i="18"/>
  <c r="K5137" i="18"/>
  <c r="D5137" i="18"/>
  <c r="L5137" i="18"/>
  <c r="E5137" i="18"/>
  <c r="M5137" i="18"/>
  <c r="F5137" i="18"/>
  <c r="G5137" i="18"/>
  <c r="H5137" i="18"/>
  <c r="I5137" i="18"/>
  <c r="J5137" i="18"/>
  <c r="H2071" i="18"/>
  <c r="I2071" i="18"/>
  <c r="J2071" i="18"/>
  <c r="C2071" i="18"/>
  <c r="K2071" i="18"/>
  <c r="D2071" i="18"/>
  <c r="L2071" i="18"/>
  <c r="E2071" i="18"/>
  <c r="M2071" i="18"/>
  <c r="F2071" i="18"/>
  <c r="G2071" i="18"/>
  <c r="F2984" i="18"/>
  <c r="G2984" i="18"/>
  <c r="H2984" i="18"/>
  <c r="I2984" i="18"/>
  <c r="J2984" i="18"/>
  <c r="C2984" i="18"/>
  <c r="K2984" i="18"/>
  <c r="D2984" i="18"/>
  <c r="L2984" i="18"/>
  <c r="E2984" i="18"/>
  <c r="M2984" i="18"/>
  <c r="E2158" i="18"/>
  <c r="M2158" i="18"/>
  <c r="F2158" i="18"/>
  <c r="G2158" i="18"/>
  <c r="H2158" i="18"/>
  <c r="I2158" i="18"/>
  <c r="J2158" i="18"/>
  <c r="C2158" i="18"/>
  <c r="K2158" i="18"/>
  <c r="D2158" i="18"/>
  <c r="L2158" i="18"/>
  <c r="F5657" i="18"/>
  <c r="G5657" i="18"/>
  <c r="H5657" i="18"/>
  <c r="I5657" i="18"/>
  <c r="J5657" i="18"/>
  <c r="C5657" i="18"/>
  <c r="K5657" i="18"/>
  <c r="D5657" i="18"/>
  <c r="L5657" i="18"/>
  <c r="M5657" i="18"/>
  <c r="E5657" i="18"/>
  <c r="H2486" i="18"/>
  <c r="I2486" i="18"/>
  <c r="J2486" i="18"/>
  <c r="C2486" i="18"/>
  <c r="K2486" i="18"/>
  <c r="D2486" i="18"/>
  <c r="L2486" i="18"/>
  <c r="E2486" i="18"/>
  <c r="M2486" i="18"/>
  <c r="F2486" i="18"/>
  <c r="G2486" i="18"/>
  <c r="J5845" i="18"/>
  <c r="C5845" i="18"/>
  <c r="K5845" i="18"/>
  <c r="D5845" i="18"/>
  <c r="L5845" i="18"/>
  <c r="E5845" i="18"/>
  <c r="M5845" i="18"/>
  <c r="F5845" i="18"/>
  <c r="G5845" i="18"/>
  <c r="H5845" i="18"/>
  <c r="I5845" i="18"/>
  <c r="J4886" i="18"/>
  <c r="C4886" i="18"/>
  <c r="K4886" i="18"/>
  <c r="D4886" i="18"/>
  <c r="L4886" i="18"/>
  <c r="E4886" i="18"/>
  <c r="M4886" i="18"/>
  <c r="F4886" i="18"/>
  <c r="G4886" i="18"/>
  <c r="H4886" i="18"/>
  <c r="I4886" i="18"/>
  <c r="E5182" i="18"/>
  <c r="M5182" i="18"/>
  <c r="F5182" i="18"/>
  <c r="G5182" i="18"/>
  <c r="H5182" i="18"/>
  <c r="I5182" i="18"/>
  <c r="J5182" i="18"/>
  <c r="C5182" i="18"/>
  <c r="K5182" i="18"/>
  <c r="D5182" i="18"/>
  <c r="L5182" i="18"/>
  <c r="I2789" i="18"/>
  <c r="J2789" i="18"/>
  <c r="C2789" i="18"/>
  <c r="K2789" i="18"/>
  <c r="D2789" i="18"/>
  <c r="L2789" i="18"/>
  <c r="E2789" i="18"/>
  <c r="M2789" i="18"/>
  <c r="F2789" i="18"/>
  <c r="G2789" i="18"/>
  <c r="H2789" i="18"/>
  <c r="I348" i="18"/>
  <c r="J348" i="18"/>
  <c r="E348" i="18"/>
  <c r="M348" i="18"/>
  <c r="L348" i="18"/>
  <c r="C348" i="18"/>
  <c r="D348" i="18"/>
  <c r="F348" i="18"/>
  <c r="H348" i="18"/>
  <c r="G348" i="18"/>
  <c r="K348" i="18"/>
  <c r="F4501" i="18"/>
  <c r="G4501" i="18"/>
  <c r="H4501" i="18"/>
  <c r="I4501" i="18"/>
  <c r="J4501" i="18"/>
  <c r="C4501" i="18"/>
  <c r="K4501" i="18"/>
  <c r="E4501" i="18"/>
  <c r="M4501" i="18"/>
  <c r="D4501" i="18"/>
  <c r="L4501" i="18"/>
  <c r="G2004" i="18"/>
  <c r="H2004" i="18"/>
  <c r="I2004" i="18"/>
  <c r="J2004" i="18"/>
  <c r="C2004" i="18"/>
  <c r="K2004" i="18"/>
  <c r="D2004" i="18"/>
  <c r="L2004" i="18"/>
  <c r="E2004" i="18"/>
  <c r="M2004" i="18"/>
  <c r="F2004" i="18"/>
  <c r="H5679" i="18"/>
  <c r="I5679" i="18"/>
  <c r="J5679" i="18"/>
  <c r="C5679" i="18"/>
  <c r="K5679" i="18"/>
  <c r="D5679" i="18"/>
  <c r="L5679" i="18"/>
  <c r="E5679" i="18"/>
  <c r="M5679" i="18"/>
  <c r="F5679" i="18"/>
  <c r="G5679" i="18"/>
  <c r="G3091" i="18"/>
  <c r="H3091" i="18"/>
  <c r="I3091" i="18"/>
  <c r="J3091" i="18"/>
  <c r="C3091" i="18"/>
  <c r="K3091" i="18"/>
  <c r="D3091" i="18"/>
  <c r="L3091" i="18"/>
  <c r="E3091" i="18"/>
  <c r="M3091" i="18"/>
  <c r="F3091" i="18"/>
  <c r="E5646" i="18"/>
  <c r="M5646" i="18"/>
  <c r="F5646" i="18"/>
  <c r="G5646" i="18"/>
  <c r="H5646" i="18"/>
  <c r="I5646" i="18"/>
  <c r="J5646" i="18"/>
  <c r="C5646" i="18"/>
  <c r="K5646" i="18"/>
  <c r="D5646" i="18"/>
  <c r="L5646" i="18"/>
  <c r="I2925" i="18"/>
  <c r="C2925" i="18"/>
  <c r="K2925" i="18"/>
  <c r="D2925" i="18"/>
  <c r="L2925" i="18"/>
  <c r="E2925" i="18"/>
  <c r="M2925" i="18"/>
  <c r="F2925" i="18"/>
  <c r="G2925" i="18"/>
  <c r="H2925" i="18"/>
  <c r="J2925" i="18"/>
  <c r="C461" i="18"/>
  <c r="K461" i="18"/>
  <c r="D461" i="18"/>
  <c r="L461" i="18"/>
  <c r="G461" i="18"/>
  <c r="I461" i="18"/>
  <c r="J461" i="18"/>
  <c r="M461" i="18"/>
  <c r="E461" i="18"/>
  <c r="H461" i="18"/>
  <c r="F461" i="18"/>
  <c r="E2609" i="18"/>
  <c r="M2609" i="18"/>
  <c r="F2609" i="18"/>
  <c r="G2609" i="18"/>
  <c r="H2609" i="18"/>
  <c r="I2609" i="18"/>
  <c r="J2609" i="18"/>
  <c r="C2609" i="18"/>
  <c r="K2609" i="18"/>
  <c r="D2609" i="18"/>
  <c r="L2609" i="18"/>
  <c r="H4616" i="18"/>
  <c r="I4616" i="18"/>
  <c r="J4616" i="18"/>
  <c r="C4616" i="18"/>
  <c r="K4616" i="18"/>
  <c r="D4616" i="18"/>
  <c r="L4616" i="18"/>
  <c r="F4616" i="18"/>
  <c r="M4616" i="18"/>
  <c r="E4616" i="18"/>
  <c r="G4616" i="18"/>
  <c r="H724" i="18"/>
  <c r="C724" i="18"/>
  <c r="K724" i="18"/>
  <c r="D724" i="18"/>
  <c r="L724" i="18"/>
  <c r="E724" i="18"/>
  <c r="M724" i="18"/>
  <c r="G724" i="18"/>
  <c r="F724" i="18"/>
  <c r="I724" i="18"/>
  <c r="J724" i="18"/>
  <c r="E1379" i="18"/>
  <c r="M1379" i="18"/>
  <c r="F1379" i="18"/>
  <c r="G1379" i="18"/>
  <c r="H1379" i="18"/>
  <c r="I1379" i="18"/>
  <c r="J1379" i="18"/>
  <c r="D1379" i="18"/>
  <c r="L1379" i="18"/>
  <c r="C1379" i="18"/>
  <c r="K1379" i="18"/>
  <c r="G1052" i="18"/>
  <c r="H1052" i="18"/>
  <c r="I1052" i="18"/>
  <c r="J1052" i="18"/>
  <c r="C1052" i="18"/>
  <c r="K1052" i="18"/>
  <c r="D1052" i="18"/>
  <c r="L1052" i="18"/>
  <c r="F1052" i="18"/>
  <c r="E1052" i="18"/>
  <c r="M1052" i="18"/>
  <c r="I5610" i="18"/>
  <c r="J5610" i="18"/>
  <c r="C5610" i="18"/>
  <c r="K5610" i="18"/>
  <c r="D5610" i="18"/>
  <c r="L5610" i="18"/>
  <c r="E5610" i="18"/>
  <c r="M5610" i="18"/>
  <c r="F5610" i="18"/>
  <c r="G5610" i="18"/>
  <c r="H5610" i="18"/>
  <c r="G5820" i="18"/>
  <c r="H5820" i="18"/>
  <c r="I5820" i="18"/>
  <c r="J5820" i="18"/>
  <c r="C5820" i="18"/>
  <c r="K5820" i="18"/>
  <c r="D5820" i="18"/>
  <c r="L5820" i="18"/>
  <c r="E5820" i="18"/>
  <c r="M5820" i="18"/>
  <c r="F5820" i="18"/>
  <c r="F4794" i="18"/>
  <c r="G4794" i="18"/>
  <c r="H4794" i="18"/>
  <c r="I4794" i="18"/>
  <c r="J4794" i="18"/>
  <c r="D4794" i="18"/>
  <c r="L4794" i="18"/>
  <c r="C4794" i="18"/>
  <c r="E4794" i="18"/>
  <c r="K4794" i="18"/>
  <c r="M4794" i="18"/>
  <c r="J3307" i="18"/>
  <c r="C3307" i="18"/>
  <c r="K3307" i="18"/>
  <c r="D3307" i="18"/>
  <c r="L3307" i="18"/>
  <c r="E3307" i="18"/>
  <c r="M3307" i="18"/>
  <c r="F3307" i="18"/>
  <c r="G3307" i="18"/>
  <c r="H3307" i="18"/>
  <c r="I3307" i="18"/>
  <c r="J3944" i="18"/>
  <c r="C3944" i="18"/>
  <c r="K3944" i="18"/>
  <c r="D3944" i="18"/>
  <c r="L3944" i="18"/>
  <c r="E3944" i="18"/>
  <c r="M3944" i="18"/>
  <c r="F3944" i="18"/>
  <c r="G3944" i="18"/>
  <c r="I3944" i="18"/>
  <c r="H3944" i="18"/>
  <c r="H5112" i="18"/>
  <c r="I5112" i="18"/>
  <c r="J5112" i="18"/>
  <c r="C5112" i="18"/>
  <c r="K5112" i="18"/>
  <c r="D5112" i="18"/>
  <c r="L5112" i="18"/>
  <c r="E5112" i="18"/>
  <c r="M5112" i="18"/>
  <c r="F5112" i="18"/>
  <c r="G5112" i="18"/>
  <c r="G3211" i="18"/>
  <c r="H3211" i="18"/>
  <c r="I3211" i="18"/>
  <c r="J3211" i="18"/>
  <c r="C3211" i="18"/>
  <c r="K3211" i="18"/>
  <c r="D3211" i="18"/>
  <c r="L3211" i="18"/>
  <c r="E3211" i="18"/>
  <c r="M3211" i="18"/>
  <c r="F3211" i="18"/>
  <c r="J1602" i="18"/>
  <c r="C1602" i="18"/>
  <c r="K1602" i="18"/>
  <c r="D1602" i="18"/>
  <c r="L1602" i="18"/>
  <c r="E1602" i="18"/>
  <c r="M1602" i="18"/>
  <c r="F1602" i="18"/>
  <c r="G1602" i="18"/>
  <c r="H1602" i="18"/>
  <c r="I1602" i="18"/>
  <c r="C3851" i="18"/>
  <c r="K3851" i="18"/>
  <c r="D3851" i="18"/>
  <c r="L3851" i="18"/>
  <c r="E3851" i="18"/>
  <c r="M3851" i="18"/>
  <c r="F3851" i="18"/>
  <c r="G3851" i="18"/>
  <c r="H3851" i="18"/>
  <c r="J3851" i="18"/>
  <c r="I3851" i="18"/>
  <c r="G3578" i="18"/>
  <c r="H3578" i="18"/>
  <c r="I3578" i="18"/>
  <c r="J3578" i="18"/>
  <c r="C3578" i="18"/>
  <c r="K3578" i="18"/>
  <c r="D3578" i="18"/>
  <c r="L3578" i="18"/>
  <c r="E3578" i="18"/>
  <c r="M3578" i="18"/>
  <c r="F3578" i="18"/>
  <c r="D4604" i="18"/>
  <c r="L4604" i="18"/>
  <c r="E4604" i="18"/>
  <c r="M4604" i="18"/>
  <c r="F4604" i="18"/>
  <c r="G4604" i="18"/>
  <c r="H4604" i="18"/>
  <c r="J4604" i="18"/>
  <c r="I4604" i="18"/>
  <c r="K4604" i="18"/>
  <c r="C4604" i="18"/>
  <c r="H3722" i="18"/>
  <c r="I3722" i="18"/>
  <c r="J3722" i="18"/>
  <c r="C3722" i="18"/>
  <c r="K3722" i="18"/>
  <c r="D3722" i="18"/>
  <c r="L3722" i="18"/>
  <c r="E3722" i="18"/>
  <c r="M3722" i="18"/>
  <c r="G3722" i="18"/>
  <c r="F3722" i="18"/>
  <c r="I87" i="18"/>
  <c r="J87" i="18"/>
  <c r="E87" i="18"/>
  <c r="M87" i="18"/>
  <c r="C87" i="18"/>
  <c r="D87" i="18"/>
  <c r="H87" i="18"/>
  <c r="K87" i="18"/>
  <c r="L87" i="18"/>
  <c r="F87" i="18"/>
  <c r="G87" i="18"/>
  <c r="I1214" i="18"/>
  <c r="C1214" i="18"/>
  <c r="K1214" i="18"/>
  <c r="D1214" i="18"/>
  <c r="L1214" i="18"/>
  <c r="E1214" i="18"/>
  <c r="M1214" i="18"/>
  <c r="F1214" i="18"/>
  <c r="G1214" i="18"/>
  <c r="J1214" i="18"/>
  <c r="H1214" i="18"/>
  <c r="E3524" i="18"/>
  <c r="M3524" i="18"/>
  <c r="F3524" i="18"/>
  <c r="G3524" i="18"/>
  <c r="H3524" i="18"/>
  <c r="I3524" i="18"/>
  <c r="J3524" i="18"/>
  <c r="C3524" i="18"/>
  <c r="K3524" i="18"/>
  <c r="D3524" i="18"/>
  <c r="L3524" i="18"/>
  <c r="D5835" i="18"/>
  <c r="L5835" i="18"/>
  <c r="E5835" i="18"/>
  <c r="M5835" i="18"/>
  <c r="F5835" i="18"/>
  <c r="G5835" i="18"/>
  <c r="H5835" i="18"/>
  <c r="I5835" i="18"/>
  <c r="C5835" i="18"/>
  <c r="J5835" i="18"/>
  <c r="K5835" i="18"/>
  <c r="E5446" i="18"/>
  <c r="M5446" i="18"/>
  <c r="F5446" i="18"/>
  <c r="G5446" i="18"/>
  <c r="H5446" i="18"/>
  <c r="I5446" i="18"/>
  <c r="J5446" i="18"/>
  <c r="C5446" i="18"/>
  <c r="K5446" i="18"/>
  <c r="L5446" i="18"/>
  <c r="D5446" i="18"/>
  <c r="H535" i="18"/>
  <c r="I535" i="18"/>
  <c r="D535" i="18"/>
  <c r="L535" i="18"/>
  <c r="K535" i="18"/>
  <c r="C535" i="18"/>
  <c r="E535" i="18"/>
  <c r="G535" i="18"/>
  <c r="F535" i="18"/>
  <c r="J535" i="18"/>
  <c r="M535" i="18"/>
  <c r="I4166" i="18"/>
  <c r="J4166" i="18"/>
  <c r="C4166" i="18"/>
  <c r="K4166" i="18"/>
  <c r="D4166" i="18"/>
  <c r="L4166" i="18"/>
  <c r="E4166" i="18"/>
  <c r="M4166" i="18"/>
  <c r="F4166" i="18"/>
  <c r="H4166" i="18"/>
  <c r="G4166" i="18"/>
  <c r="C2072" i="18"/>
  <c r="K2072" i="18"/>
  <c r="D2072" i="18"/>
  <c r="L2072" i="18"/>
  <c r="E2072" i="18"/>
  <c r="M2072" i="18"/>
  <c r="F2072" i="18"/>
  <c r="G2072" i="18"/>
  <c r="H2072" i="18"/>
  <c r="I2072" i="18"/>
  <c r="J2072" i="18"/>
  <c r="F281" i="18"/>
  <c r="H281" i="18"/>
  <c r="I281" i="18"/>
  <c r="J281" i="18"/>
  <c r="D281" i="18"/>
  <c r="L281" i="18"/>
  <c r="C281" i="18"/>
  <c r="E281" i="18"/>
  <c r="G281" i="18"/>
  <c r="K281" i="18"/>
  <c r="M281" i="18"/>
  <c r="D5020" i="18"/>
  <c r="L5020" i="18"/>
  <c r="E5020" i="18"/>
  <c r="M5020" i="18"/>
  <c r="F5020" i="18"/>
  <c r="G5020" i="18"/>
  <c r="H5020" i="18"/>
  <c r="I5020" i="18"/>
  <c r="J5020" i="18"/>
  <c r="C5020" i="18"/>
  <c r="K5020" i="18"/>
  <c r="C485" i="18"/>
  <c r="K485" i="18"/>
  <c r="D485" i="18"/>
  <c r="L485" i="18"/>
  <c r="G485" i="18"/>
  <c r="F485" i="18"/>
  <c r="J485" i="18"/>
  <c r="E485" i="18"/>
  <c r="H485" i="18"/>
  <c r="I485" i="18"/>
  <c r="M485" i="18"/>
  <c r="C1728" i="18"/>
  <c r="K1728" i="18"/>
  <c r="D1728" i="18"/>
  <c r="L1728" i="18"/>
  <c r="E1728" i="18"/>
  <c r="M1728" i="18"/>
  <c r="F1728" i="18"/>
  <c r="G1728" i="18"/>
  <c r="H1728" i="18"/>
  <c r="I1728" i="18"/>
  <c r="J1728" i="18"/>
  <c r="G5612" i="18"/>
  <c r="H5612" i="18"/>
  <c r="I5612" i="18"/>
  <c r="J5612" i="18"/>
  <c r="C5612" i="18"/>
  <c r="K5612" i="18"/>
  <c r="D5612" i="18"/>
  <c r="L5612" i="18"/>
  <c r="E5612" i="18"/>
  <c r="M5612" i="18"/>
  <c r="F5612" i="18"/>
  <c r="H1647" i="18"/>
  <c r="I1647" i="18"/>
  <c r="J1647" i="18"/>
  <c r="C1647" i="18"/>
  <c r="K1647" i="18"/>
  <c r="D1647" i="18"/>
  <c r="L1647" i="18"/>
  <c r="E1647" i="18"/>
  <c r="M1647" i="18"/>
  <c r="F1647" i="18"/>
  <c r="G1647" i="18"/>
  <c r="E169" i="18"/>
  <c r="M169" i="18"/>
  <c r="I169" i="18"/>
  <c r="C169" i="18"/>
  <c r="D169" i="18"/>
  <c r="H169" i="18"/>
  <c r="K169" i="18"/>
  <c r="L169" i="18"/>
  <c r="F169" i="18"/>
  <c r="G169" i="18"/>
  <c r="J169" i="18"/>
  <c r="J2173" i="18"/>
  <c r="C2173" i="18"/>
  <c r="K2173" i="18"/>
  <c r="D2173" i="18"/>
  <c r="L2173" i="18"/>
  <c r="E2173" i="18"/>
  <c r="M2173" i="18"/>
  <c r="F2173" i="18"/>
  <c r="G2173" i="18"/>
  <c r="H2173" i="18"/>
  <c r="I2173" i="18"/>
  <c r="I4022" i="18"/>
  <c r="J4022" i="18"/>
  <c r="C4022" i="18"/>
  <c r="K4022" i="18"/>
  <c r="D4022" i="18"/>
  <c r="L4022" i="18"/>
  <c r="E4022" i="18"/>
  <c r="M4022" i="18"/>
  <c r="F4022" i="18"/>
  <c r="H4022" i="18"/>
  <c r="G4022" i="18"/>
  <c r="J5126" i="18"/>
  <c r="C5126" i="18"/>
  <c r="K5126" i="18"/>
  <c r="D5126" i="18"/>
  <c r="L5126" i="18"/>
  <c r="E5126" i="18"/>
  <c r="M5126" i="18"/>
  <c r="F5126" i="18"/>
  <c r="G5126" i="18"/>
  <c r="H5126" i="18"/>
  <c r="I5126" i="18"/>
  <c r="C4548" i="18"/>
  <c r="K4548" i="18"/>
  <c r="D4548" i="18"/>
  <c r="L4548" i="18"/>
  <c r="E4548" i="18"/>
  <c r="M4548" i="18"/>
  <c r="F4548" i="18"/>
  <c r="G4548" i="18"/>
  <c r="H4548" i="18"/>
  <c r="J4548" i="18"/>
  <c r="I4548" i="18"/>
  <c r="H5495" i="18"/>
  <c r="I5495" i="18"/>
  <c r="J5495" i="18"/>
  <c r="C5495" i="18"/>
  <c r="K5495" i="18"/>
  <c r="D5495" i="18"/>
  <c r="L5495" i="18"/>
  <c r="E5495" i="18"/>
  <c r="M5495" i="18"/>
  <c r="F5495" i="18"/>
  <c r="G5495" i="18"/>
  <c r="F742" i="18"/>
  <c r="I742" i="18"/>
  <c r="J742" i="18"/>
  <c r="C742" i="18"/>
  <c r="K742" i="18"/>
  <c r="E742" i="18"/>
  <c r="M742" i="18"/>
  <c r="G742" i="18"/>
  <c r="D742" i="18"/>
  <c r="H742" i="18"/>
  <c r="L742" i="18"/>
  <c r="F78" i="18"/>
  <c r="G78" i="18"/>
  <c r="J78" i="18"/>
  <c r="D78" i="18"/>
  <c r="E78" i="18"/>
  <c r="K78" i="18"/>
  <c r="C78" i="18"/>
  <c r="H78" i="18"/>
  <c r="I78" i="18"/>
  <c r="L78" i="18"/>
  <c r="M78" i="18"/>
  <c r="F5529" i="18"/>
  <c r="G5529" i="18"/>
  <c r="H5529" i="18"/>
  <c r="I5529" i="18"/>
  <c r="J5529" i="18"/>
  <c r="C5529" i="18"/>
  <c r="K5529" i="18"/>
  <c r="D5529" i="18"/>
  <c r="L5529" i="18"/>
  <c r="M5529" i="18"/>
  <c r="E5529" i="18"/>
  <c r="H2063" i="18"/>
  <c r="I2063" i="18"/>
  <c r="J2063" i="18"/>
  <c r="C2063" i="18"/>
  <c r="K2063" i="18"/>
  <c r="D2063" i="18"/>
  <c r="L2063" i="18"/>
  <c r="E2063" i="18"/>
  <c r="M2063" i="18"/>
  <c r="F2063" i="18"/>
  <c r="G2063" i="18"/>
  <c r="D2702" i="18"/>
  <c r="L2702" i="18"/>
  <c r="E2702" i="18"/>
  <c r="M2702" i="18"/>
  <c r="F2702" i="18"/>
  <c r="G2702" i="18"/>
  <c r="H2702" i="18"/>
  <c r="I2702" i="18"/>
  <c r="J2702" i="18"/>
  <c r="C2702" i="18"/>
  <c r="K2702" i="18"/>
  <c r="J1989" i="18"/>
  <c r="C1989" i="18"/>
  <c r="K1989" i="18"/>
  <c r="D1989" i="18"/>
  <c r="L1989" i="18"/>
  <c r="E1989" i="18"/>
  <c r="M1989" i="18"/>
  <c r="F1989" i="18"/>
  <c r="G1989" i="18"/>
  <c r="H1989" i="18"/>
  <c r="I1989" i="18"/>
  <c r="E3300" i="18"/>
  <c r="M3300" i="18"/>
  <c r="F3300" i="18"/>
  <c r="G3300" i="18"/>
  <c r="H3300" i="18"/>
  <c r="I3300" i="18"/>
  <c r="J3300" i="18"/>
  <c r="C3300" i="18"/>
  <c r="K3300" i="18"/>
  <c r="L3300" i="18"/>
  <c r="D3300" i="18"/>
  <c r="J5381" i="18"/>
  <c r="C5381" i="18"/>
  <c r="K5381" i="18"/>
  <c r="D5381" i="18"/>
  <c r="L5381" i="18"/>
  <c r="E5381" i="18"/>
  <c r="M5381" i="18"/>
  <c r="F5381" i="18"/>
  <c r="G5381" i="18"/>
  <c r="H5381" i="18"/>
  <c r="I5381" i="18"/>
  <c r="H2990" i="18"/>
  <c r="I2990" i="18"/>
  <c r="J2990" i="18"/>
  <c r="C2990" i="18"/>
  <c r="K2990" i="18"/>
  <c r="D2990" i="18"/>
  <c r="L2990" i="18"/>
  <c r="E2990" i="18"/>
  <c r="M2990" i="18"/>
  <c r="F2990" i="18"/>
  <c r="G2990" i="18"/>
  <c r="H644" i="18"/>
  <c r="C644" i="18"/>
  <c r="K644" i="18"/>
  <c r="G644" i="18"/>
  <c r="J644" i="18"/>
  <c r="L644" i="18"/>
  <c r="M644" i="18"/>
  <c r="E644" i="18"/>
  <c r="D644" i="18"/>
  <c r="F644" i="18"/>
  <c r="I644" i="18"/>
  <c r="E4815" i="18"/>
  <c r="M4815" i="18"/>
  <c r="F4815" i="18"/>
  <c r="G4815" i="18"/>
  <c r="H4815" i="18"/>
  <c r="I4815" i="18"/>
  <c r="J4815" i="18"/>
  <c r="C4815" i="18"/>
  <c r="K4815" i="18"/>
  <c r="D4815" i="18"/>
  <c r="L4815" i="18"/>
  <c r="H2674" i="18"/>
  <c r="I2674" i="18"/>
  <c r="J2674" i="18"/>
  <c r="C2674" i="18"/>
  <c r="K2674" i="18"/>
  <c r="D2674" i="18"/>
  <c r="L2674" i="18"/>
  <c r="E2674" i="18"/>
  <c r="M2674" i="18"/>
  <c r="F2674" i="18"/>
  <c r="G2674" i="18"/>
  <c r="J4409" i="18"/>
  <c r="C4409" i="18"/>
  <c r="K4409" i="18"/>
  <c r="D4409" i="18"/>
  <c r="L4409" i="18"/>
  <c r="E4409" i="18"/>
  <c r="M4409" i="18"/>
  <c r="F4409" i="18"/>
  <c r="G4409" i="18"/>
  <c r="I4409" i="18"/>
  <c r="H4409" i="18"/>
  <c r="H3589" i="18"/>
  <c r="I3589" i="18"/>
  <c r="J3589" i="18"/>
  <c r="C3589" i="18"/>
  <c r="K3589" i="18"/>
  <c r="D3589" i="18"/>
  <c r="L3589" i="18"/>
  <c r="E3589" i="18"/>
  <c r="M3589" i="18"/>
  <c r="F3589" i="18"/>
  <c r="G3589" i="18"/>
  <c r="J5797" i="18"/>
  <c r="C5797" i="18"/>
  <c r="K5797" i="18"/>
  <c r="D5797" i="18"/>
  <c r="L5797" i="18"/>
  <c r="E5797" i="18"/>
  <c r="M5797" i="18"/>
  <c r="F5797" i="18"/>
  <c r="G5797" i="18"/>
  <c r="H5797" i="18"/>
  <c r="I5797" i="18"/>
  <c r="D1947" i="18"/>
  <c r="L1947" i="18"/>
  <c r="E1947" i="18"/>
  <c r="M1947" i="18"/>
  <c r="F1947" i="18"/>
  <c r="G1947" i="18"/>
  <c r="H1947" i="18"/>
  <c r="I1947" i="18"/>
  <c r="J1947" i="18"/>
  <c r="C1947" i="18"/>
  <c r="K1947" i="18"/>
  <c r="H4427" i="18"/>
  <c r="I4427" i="18"/>
  <c r="J4427" i="18"/>
  <c r="C4427" i="18"/>
  <c r="K4427" i="18"/>
  <c r="D4427" i="18"/>
  <c r="L4427" i="18"/>
  <c r="E4427" i="18"/>
  <c r="M4427" i="18"/>
  <c r="G4427" i="18"/>
  <c r="F4427" i="18"/>
  <c r="C3271" i="18"/>
  <c r="K3271" i="18"/>
  <c r="D3271" i="18"/>
  <c r="L3271" i="18"/>
  <c r="E3271" i="18"/>
  <c r="M3271" i="18"/>
  <c r="F3271" i="18"/>
  <c r="G3271" i="18"/>
  <c r="H3271" i="18"/>
  <c r="I3271" i="18"/>
  <c r="J3271" i="18"/>
  <c r="C901" i="18"/>
  <c r="K901" i="18"/>
  <c r="F901" i="18"/>
  <c r="G901" i="18"/>
  <c r="H901" i="18"/>
  <c r="J901" i="18"/>
  <c r="E901" i="18"/>
  <c r="I901" i="18"/>
  <c r="L901" i="18"/>
  <c r="M901" i="18"/>
  <c r="D901" i="18"/>
  <c r="H100" i="18"/>
  <c r="I100" i="18"/>
  <c r="D100" i="18"/>
  <c r="L100" i="18"/>
  <c r="M100" i="18"/>
  <c r="F100" i="18"/>
  <c r="E100" i="18"/>
  <c r="G100" i="18"/>
  <c r="J100" i="18"/>
  <c r="K100" i="18"/>
  <c r="C100" i="18"/>
  <c r="C5272" i="18"/>
  <c r="K5272" i="18"/>
  <c r="D5272" i="18"/>
  <c r="L5272" i="18"/>
  <c r="E5272" i="18"/>
  <c r="M5272" i="18"/>
  <c r="F5272" i="18"/>
  <c r="G5272" i="18"/>
  <c r="H5272" i="18"/>
  <c r="I5272" i="18"/>
  <c r="J5272" i="18"/>
  <c r="C805" i="18"/>
  <c r="K805" i="18"/>
  <c r="F805" i="18"/>
  <c r="G805" i="18"/>
  <c r="H805" i="18"/>
  <c r="J805" i="18"/>
  <c r="E805" i="18"/>
  <c r="I805" i="18"/>
  <c r="L805" i="18"/>
  <c r="D805" i="18"/>
  <c r="M805" i="18"/>
  <c r="G105" i="18"/>
  <c r="H105" i="18"/>
  <c r="C105" i="18"/>
  <c r="K105" i="18"/>
  <c r="L105" i="18"/>
  <c r="M105" i="18"/>
  <c r="E105" i="18"/>
  <c r="D105" i="18"/>
  <c r="F105" i="18"/>
  <c r="I105" i="18"/>
  <c r="J105" i="18"/>
  <c r="J3672" i="18"/>
  <c r="C3672" i="18"/>
  <c r="K3672" i="18"/>
  <c r="D3672" i="18"/>
  <c r="L3672" i="18"/>
  <c r="E3672" i="18"/>
  <c r="M3672" i="18"/>
  <c r="F3672" i="18"/>
  <c r="G3672" i="18"/>
  <c r="I3672" i="18"/>
  <c r="H3672" i="18"/>
  <c r="F5409" i="18"/>
  <c r="G5409" i="18"/>
  <c r="H5409" i="18"/>
  <c r="I5409" i="18"/>
  <c r="J5409" i="18"/>
  <c r="C5409" i="18"/>
  <c r="K5409" i="18"/>
  <c r="D5409" i="18"/>
  <c r="L5409" i="18"/>
  <c r="E5409" i="18"/>
  <c r="M5409" i="18"/>
  <c r="I3400" i="18"/>
  <c r="J3400" i="18"/>
  <c r="C3400" i="18"/>
  <c r="K3400" i="18"/>
  <c r="D3400" i="18"/>
  <c r="L3400" i="18"/>
  <c r="E3400" i="18"/>
  <c r="M3400" i="18"/>
  <c r="F3400" i="18"/>
  <c r="G3400" i="18"/>
  <c r="H3400" i="18"/>
  <c r="I2082" i="18"/>
  <c r="J2082" i="18"/>
  <c r="C2082" i="18"/>
  <c r="K2082" i="18"/>
  <c r="D2082" i="18"/>
  <c r="L2082" i="18"/>
  <c r="E2082" i="18"/>
  <c r="M2082" i="18"/>
  <c r="F2082" i="18"/>
  <c r="G2082" i="18"/>
  <c r="H2082" i="18"/>
  <c r="D1707" i="18"/>
  <c r="L1707" i="18"/>
  <c r="E1707" i="18"/>
  <c r="M1707" i="18"/>
  <c r="F1707" i="18"/>
  <c r="G1707" i="18"/>
  <c r="H1707" i="18"/>
  <c r="I1707" i="18"/>
  <c r="J1707" i="18"/>
  <c r="C1707" i="18"/>
  <c r="K1707" i="18"/>
  <c r="I2305" i="18"/>
  <c r="J2305" i="18"/>
  <c r="C2305" i="18"/>
  <c r="K2305" i="18"/>
  <c r="D2305" i="18"/>
  <c r="L2305" i="18"/>
  <c r="E2305" i="18"/>
  <c r="M2305" i="18"/>
  <c r="F2305" i="18"/>
  <c r="G2305" i="18"/>
  <c r="H2305" i="18"/>
  <c r="J2856" i="18"/>
  <c r="C2856" i="18"/>
  <c r="K2856" i="18"/>
  <c r="D2856" i="18"/>
  <c r="L2856" i="18"/>
  <c r="E2856" i="18"/>
  <c r="M2856" i="18"/>
  <c r="F2856" i="18"/>
  <c r="G2856" i="18"/>
  <c r="H2856" i="18"/>
  <c r="I2856" i="18"/>
  <c r="D3782" i="18"/>
  <c r="L3782" i="18"/>
  <c r="E3782" i="18"/>
  <c r="M3782" i="18"/>
  <c r="F3782" i="18"/>
  <c r="G3782" i="18"/>
  <c r="H3782" i="18"/>
  <c r="I3782" i="18"/>
  <c r="C3782" i="18"/>
  <c r="K3782" i="18"/>
  <c r="J3782" i="18"/>
  <c r="C3811" i="18"/>
  <c r="K3811" i="18"/>
  <c r="D3811" i="18"/>
  <c r="L3811" i="18"/>
  <c r="E3811" i="18"/>
  <c r="M3811" i="18"/>
  <c r="F3811" i="18"/>
  <c r="G3811" i="18"/>
  <c r="H3811" i="18"/>
  <c r="J3811" i="18"/>
  <c r="I3811" i="18"/>
  <c r="H4688" i="18"/>
  <c r="I4688" i="18"/>
  <c r="J4688" i="18"/>
  <c r="C4688" i="18"/>
  <c r="K4688" i="18"/>
  <c r="D4688" i="18"/>
  <c r="L4688" i="18"/>
  <c r="F4688" i="18"/>
  <c r="E4688" i="18"/>
  <c r="G4688" i="18"/>
  <c r="M4688" i="18"/>
  <c r="E5694" i="18"/>
  <c r="M5694" i="18"/>
  <c r="F5694" i="18"/>
  <c r="G5694" i="18"/>
  <c r="H5694" i="18"/>
  <c r="I5694" i="18"/>
  <c r="J5694" i="18"/>
  <c r="C5694" i="18"/>
  <c r="K5694" i="18"/>
  <c r="D5694" i="18"/>
  <c r="L5694" i="18"/>
  <c r="C3699" i="18"/>
  <c r="K3699" i="18"/>
  <c r="D3699" i="18"/>
  <c r="L3699" i="18"/>
  <c r="E3699" i="18"/>
  <c r="M3699" i="18"/>
  <c r="F3699" i="18"/>
  <c r="G3699" i="18"/>
  <c r="H3699" i="18"/>
  <c r="J3699" i="18"/>
  <c r="I3699" i="18"/>
  <c r="I2281" i="18"/>
  <c r="J2281" i="18"/>
  <c r="C2281" i="18"/>
  <c r="K2281" i="18"/>
  <c r="D2281" i="18"/>
  <c r="L2281" i="18"/>
  <c r="E2281" i="18"/>
  <c r="M2281" i="18"/>
  <c r="F2281" i="18"/>
  <c r="G2281" i="18"/>
  <c r="H2281" i="18"/>
  <c r="J834" i="18"/>
  <c r="E834" i="18"/>
  <c r="M834" i="18"/>
  <c r="F834" i="18"/>
  <c r="G834" i="18"/>
  <c r="I834" i="18"/>
  <c r="C834" i="18"/>
  <c r="D834" i="18"/>
  <c r="H834" i="18"/>
  <c r="K834" i="18"/>
  <c r="L834" i="18"/>
  <c r="I439" i="18"/>
  <c r="J439" i="18"/>
  <c r="E439" i="18"/>
  <c r="M439" i="18"/>
  <c r="C439" i="18"/>
  <c r="G439" i="18"/>
  <c r="K439" i="18"/>
  <c r="L439" i="18"/>
  <c r="D439" i="18"/>
  <c r="H439" i="18"/>
  <c r="F439" i="18"/>
  <c r="E4146" i="18"/>
  <c r="M4146" i="18"/>
  <c r="F4146" i="18"/>
  <c r="G4146" i="18"/>
  <c r="H4146" i="18"/>
  <c r="I4146" i="18"/>
  <c r="J4146" i="18"/>
  <c r="D4146" i="18"/>
  <c r="L4146" i="18"/>
  <c r="C4146" i="18"/>
  <c r="K4146" i="18"/>
  <c r="I3344" i="18"/>
  <c r="J3344" i="18"/>
  <c r="C3344" i="18"/>
  <c r="K3344" i="18"/>
  <c r="D3344" i="18"/>
  <c r="L3344" i="18"/>
  <c r="E3344" i="18"/>
  <c r="M3344" i="18"/>
  <c r="F3344" i="18"/>
  <c r="G3344" i="18"/>
  <c r="H3344" i="18"/>
  <c r="I5834" i="18"/>
  <c r="J5834" i="18"/>
  <c r="C5834" i="18"/>
  <c r="K5834" i="18"/>
  <c r="D5834" i="18"/>
  <c r="L5834" i="18"/>
  <c r="E5834" i="18"/>
  <c r="M5834" i="18"/>
  <c r="F5834" i="18"/>
  <c r="G5834" i="18"/>
  <c r="H5834" i="18"/>
  <c r="D1143" i="18"/>
  <c r="L1143" i="18"/>
  <c r="F1143" i="18"/>
  <c r="G1143" i="18"/>
  <c r="H1143" i="18"/>
  <c r="I1143" i="18"/>
  <c r="J1143" i="18"/>
  <c r="E1143" i="18"/>
  <c r="K1143" i="18"/>
  <c r="M1143" i="18"/>
  <c r="C1143" i="18"/>
  <c r="F2820" i="18"/>
  <c r="G2820" i="18"/>
  <c r="H2820" i="18"/>
  <c r="I2820" i="18"/>
  <c r="J2820" i="18"/>
  <c r="C2820" i="18"/>
  <c r="K2820" i="18"/>
  <c r="D2820" i="18"/>
  <c r="L2820" i="18"/>
  <c r="E2820" i="18"/>
  <c r="M2820" i="18"/>
  <c r="I3677" i="18"/>
  <c r="J3677" i="18"/>
  <c r="C3677" i="18"/>
  <c r="K3677" i="18"/>
  <c r="D3677" i="18"/>
  <c r="L3677" i="18"/>
  <c r="E3677" i="18"/>
  <c r="M3677" i="18"/>
  <c r="F3677" i="18"/>
  <c r="H3677" i="18"/>
  <c r="G3677" i="18"/>
  <c r="F5881" i="18"/>
  <c r="G5881" i="18"/>
  <c r="H5881" i="18"/>
  <c r="I5881" i="18"/>
  <c r="J5881" i="18"/>
  <c r="C5881" i="18"/>
  <c r="K5881" i="18"/>
  <c r="D5881" i="18"/>
  <c r="E5881" i="18"/>
  <c r="L5881" i="18"/>
  <c r="M5881" i="18"/>
  <c r="D691" i="18"/>
  <c r="L691" i="18"/>
  <c r="E691" i="18"/>
  <c r="M691" i="18"/>
  <c r="F691" i="18"/>
  <c r="G691" i="18"/>
  <c r="H691" i="18"/>
  <c r="I691" i="18"/>
  <c r="J691" i="18"/>
  <c r="K691" i="18"/>
  <c r="C691" i="18"/>
  <c r="I5722" i="18"/>
  <c r="J5722" i="18"/>
  <c r="C5722" i="18"/>
  <c r="K5722" i="18"/>
  <c r="D5722" i="18"/>
  <c r="L5722" i="18"/>
  <c r="E5722" i="18"/>
  <c r="M5722" i="18"/>
  <c r="F5722" i="18"/>
  <c r="G5722" i="18"/>
  <c r="H5722" i="18"/>
  <c r="D6032" i="18"/>
  <c r="L6032" i="18"/>
  <c r="E6032" i="18"/>
  <c r="M6032" i="18"/>
  <c r="F6032" i="18"/>
  <c r="G6032" i="18"/>
  <c r="H6032" i="18"/>
  <c r="I6032" i="18"/>
  <c r="C6032" i="18"/>
  <c r="K6032" i="18"/>
  <c r="J6032" i="18"/>
  <c r="J3403" i="18"/>
  <c r="C3403" i="18"/>
  <c r="K3403" i="18"/>
  <c r="D3403" i="18"/>
  <c r="L3403" i="18"/>
  <c r="E3403" i="18"/>
  <c r="M3403" i="18"/>
  <c r="F3403" i="18"/>
  <c r="G3403" i="18"/>
  <c r="H3403" i="18"/>
  <c r="I3403" i="18"/>
  <c r="J391" i="18"/>
  <c r="C391" i="18"/>
  <c r="K391" i="18"/>
  <c r="F391" i="18"/>
  <c r="G391" i="18"/>
  <c r="H391" i="18"/>
  <c r="M391" i="18"/>
  <c r="D391" i="18"/>
  <c r="E391" i="18"/>
  <c r="I391" i="18"/>
  <c r="L391" i="18"/>
  <c r="H5136" i="18"/>
  <c r="I5136" i="18"/>
  <c r="J5136" i="18"/>
  <c r="C5136" i="18"/>
  <c r="K5136" i="18"/>
  <c r="D5136" i="18"/>
  <c r="L5136" i="18"/>
  <c r="E5136" i="18"/>
  <c r="M5136" i="18"/>
  <c r="F5136" i="18"/>
  <c r="G5136" i="18"/>
  <c r="H5199" i="18"/>
  <c r="I5199" i="18"/>
  <c r="J5199" i="18"/>
  <c r="C5199" i="18"/>
  <c r="K5199" i="18"/>
  <c r="D5199" i="18"/>
  <c r="L5199" i="18"/>
  <c r="E5199" i="18"/>
  <c r="M5199" i="18"/>
  <c r="F5199" i="18"/>
  <c r="G5199" i="18"/>
  <c r="J2532" i="18"/>
  <c r="C2532" i="18"/>
  <c r="K2532" i="18"/>
  <c r="D2532" i="18"/>
  <c r="L2532" i="18"/>
  <c r="E2532" i="18"/>
  <c r="M2532" i="18"/>
  <c r="F2532" i="18"/>
  <c r="G2532" i="18"/>
  <c r="H2532" i="18"/>
  <c r="I2532" i="18"/>
  <c r="F5966" i="18"/>
  <c r="G5966" i="18"/>
  <c r="H5966" i="18"/>
  <c r="I5966" i="18"/>
  <c r="J5966" i="18"/>
  <c r="C5966" i="18"/>
  <c r="K5966" i="18"/>
  <c r="E5966" i="18"/>
  <c r="M5966" i="18"/>
  <c r="D5966" i="18"/>
  <c r="L5966" i="18"/>
  <c r="J4449" i="18"/>
  <c r="C4449" i="18"/>
  <c r="K4449" i="18"/>
  <c r="D4449" i="18"/>
  <c r="L4449" i="18"/>
  <c r="E4449" i="18"/>
  <c r="M4449" i="18"/>
  <c r="F4449" i="18"/>
  <c r="G4449" i="18"/>
  <c r="I4449" i="18"/>
  <c r="H4449" i="18"/>
  <c r="G988" i="18"/>
  <c r="H988" i="18"/>
  <c r="I988" i="18"/>
  <c r="J988" i="18"/>
  <c r="C988" i="18"/>
  <c r="K988" i="18"/>
  <c r="D988" i="18"/>
  <c r="L988" i="18"/>
  <c r="E988" i="18"/>
  <c r="M988" i="18"/>
  <c r="F988" i="18"/>
  <c r="H5128" i="18"/>
  <c r="I5128" i="18"/>
  <c r="J5128" i="18"/>
  <c r="C5128" i="18"/>
  <c r="K5128" i="18"/>
  <c r="D5128" i="18"/>
  <c r="L5128" i="18"/>
  <c r="E5128" i="18"/>
  <c r="M5128" i="18"/>
  <c r="F5128" i="18"/>
  <c r="G5128" i="18"/>
  <c r="J2760" i="18"/>
  <c r="C2760" i="18"/>
  <c r="K2760" i="18"/>
  <c r="D2760" i="18"/>
  <c r="L2760" i="18"/>
  <c r="E2760" i="18"/>
  <c r="M2760" i="18"/>
  <c r="F2760" i="18"/>
  <c r="G2760" i="18"/>
  <c r="H2760" i="18"/>
  <c r="I2760" i="18"/>
  <c r="H4584" i="18"/>
  <c r="I4584" i="18"/>
  <c r="J4584" i="18"/>
  <c r="C4584" i="18"/>
  <c r="K4584" i="18"/>
  <c r="D4584" i="18"/>
  <c r="L4584" i="18"/>
  <c r="F4584" i="18"/>
  <c r="M4584" i="18"/>
  <c r="E4584" i="18"/>
  <c r="G4584" i="18"/>
  <c r="E2445" i="18"/>
  <c r="M2445" i="18"/>
  <c r="F2445" i="18"/>
  <c r="G2445" i="18"/>
  <c r="H2445" i="18"/>
  <c r="I2445" i="18"/>
  <c r="J2445" i="18"/>
  <c r="C2445" i="18"/>
  <c r="K2445" i="18"/>
  <c r="D2445" i="18"/>
  <c r="L2445" i="18"/>
  <c r="J5110" i="18"/>
  <c r="C5110" i="18"/>
  <c r="K5110" i="18"/>
  <c r="D5110" i="18"/>
  <c r="L5110" i="18"/>
  <c r="E5110" i="18"/>
  <c r="M5110" i="18"/>
  <c r="F5110" i="18"/>
  <c r="G5110" i="18"/>
  <c r="H5110" i="18"/>
  <c r="I5110" i="18"/>
  <c r="C3295" i="18"/>
  <c r="D3295" i="18"/>
  <c r="E3295" i="18"/>
  <c r="F3295" i="18"/>
  <c r="G3295" i="18"/>
  <c r="H3295" i="18"/>
  <c r="I3295" i="18"/>
  <c r="J3295" i="18"/>
  <c r="K3295" i="18"/>
  <c r="L3295" i="18"/>
  <c r="M3295" i="18"/>
  <c r="H2958" i="18"/>
  <c r="I2958" i="18"/>
  <c r="J2958" i="18"/>
  <c r="C2958" i="18"/>
  <c r="K2958" i="18"/>
  <c r="D2958" i="18"/>
  <c r="L2958" i="18"/>
  <c r="E2958" i="18"/>
  <c r="M2958" i="18"/>
  <c r="F2958" i="18"/>
  <c r="G2958" i="18"/>
  <c r="H6004" i="18"/>
  <c r="I6004" i="18"/>
  <c r="J6004" i="18"/>
  <c r="C6004" i="18"/>
  <c r="K6004" i="18"/>
  <c r="D6004" i="18"/>
  <c r="L6004" i="18"/>
  <c r="E6004" i="18"/>
  <c r="M6004" i="18"/>
  <c r="G6004" i="18"/>
  <c r="F6004" i="18"/>
  <c r="J4710" i="18"/>
  <c r="C4710" i="18"/>
  <c r="K4710" i="18"/>
  <c r="D4710" i="18"/>
  <c r="L4710" i="18"/>
  <c r="E4710" i="18"/>
  <c r="M4710" i="18"/>
  <c r="F4710" i="18"/>
  <c r="H4710" i="18"/>
  <c r="G4710" i="18"/>
  <c r="I4710" i="18"/>
  <c r="H543" i="18"/>
  <c r="I543" i="18"/>
  <c r="D543" i="18"/>
  <c r="L543" i="18"/>
  <c r="J543" i="18"/>
  <c r="M543" i="18"/>
  <c r="C543" i="18"/>
  <c r="F543" i="18"/>
  <c r="E543" i="18"/>
  <c r="G543" i="18"/>
  <c r="K543" i="18"/>
  <c r="E3580" i="18"/>
  <c r="M3580" i="18"/>
  <c r="F3580" i="18"/>
  <c r="G3580" i="18"/>
  <c r="H3580" i="18"/>
  <c r="I3580" i="18"/>
  <c r="J3580" i="18"/>
  <c r="C3580" i="18"/>
  <c r="K3580" i="18"/>
  <c r="L3580" i="18"/>
  <c r="D3580" i="18"/>
  <c r="D4383" i="18"/>
  <c r="L4383" i="18"/>
  <c r="E4383" i="18"/>
  <c r="M4383" i="18"/>
  <c r="F4383" i="18"/>
  <c r="G4383" i="18"/>
  <c r="H4383" i="18"/>
  <c r="I4383" i="18"/>
  <c r="C4383" i="18"/>
  <c r="K4383" i="18"/>
  <c r="J4383" i="18"/>
  <c r="D864" i="18"/>
  <c r="L864" i="18"/>
  <c r="G864" i="18"/>
  <c r="H864" i="18"/>
  <c r="I864" i="18"/>
  <c r="C864" i="18"/>
  <c r="K864" i="18"/>
  <c r="E864" i="18"/>
  <c r="F864" i="18"/>
  <c r="J864" i="18"/>
  <c r="M864" i="18"/>
  <c r="D4071" i="18"/>
  <c r="L4071" i="18"/>
  <c r="E4071" i="18"/>
  <c r="M4071" i="18"/>
  <c r="F4071" i="18"/>
  <c r="G4071" i="18"/>
  <c r="H4071" i="18"/>
  <c r="I4071" i="18"/>
  <c r="C4071" i="18"/>
  <c r="K4071" i="18"/>
  <c r="J4071" i="18"/>
  <c r="C5464" i="18"/>
  <c r="K5464" i="18"/>
  <c r="D5464" i="18"/>
  <c r="L5464" i="18"/>
  <c r="E5464" i="18"/>
  <c r="M5464" i="18"/>
  <c r="F5464" i="18"/>
  <c r="G5464" i="18"/>
  <c r="H5464" i="18"/>
  <c r="I5464" i="18"/>
  <c r="J5464" i="18"/>
  <c r="I6055" i="18"/>
  <c r="J6055" i="18"/>
  <c r="C6055" i="18"/>
  <c r="K6055" i="18"/>
  <c r="D6055" i="18"/>
  <c r="L6055" i="18"/>
  <c r="E6055" i="18"/>
  <c r="M6055" i="18"/>
  <c r="F6055" i="18"/>
  <c r="H6055" i="18"/>
  <c r="G6055" i="18"/>
  <c r="I4206" i="18"/>
  <c r="J4206" i="18"/>
  <c r="C4206" i="18"/>
  <c r="K4206" i="18"/>
  <c r="D4206" i="18"/>
  <c r="L4206" i="18"/>
  <c r="E4206" i="18"/>
  <c r="M4206" i="18"/>
  <c r="F4206" i="18"/>
  <c r="H4206" i="18"/>
  <c r="G4206" i="18"/>
  <c r="E5462" i="18"/>
  <c r="M5462" i="18"/>
  <c r="F5462" i="18"/>
  <c r="G5462" i="18"/>
  <c r="H5462" i="18"/>
  <c r="I5462" i="18"/>
  <c r="J5462" i="18"/>
  <c r="C5462" i="18"/>
  <c r="K5462" i="18"/>
  <c r="D5462" i="18"/>
  <c r="L5462" i="18"/>
  <c r="G5852" i="18"/>
  <c r="H5852" i="18"/>
  <c r="I5852" i="18"/>
  <c r="J5852" i="18"/>
  <c r="C5852" i="18"/>
  <c r="K5852" i="18"/>
  <c r="D5852" i="18"/>
  <c r="L5852" i="18"/>
  <c r="E5852" i="18"/>
  <c r="F5852" i="18"/>
  <c r="M5852" i="18"/>
  <c r="E4583" i="18"/>
  <c r="M4583" i="18"/>
  <c r="F4583" i="18"/>
  <c r="G4583" i="18"/>
  <c r="H4583" i="18"/>
  <c r="I4583" i="18"/>
  <c r="C4583" i="18"/>
  <c r="K4583" i="18"/>
  <c r="D4583" i="18"/>
  <c r="J4583" i="18"/>
  <c r="L4583" i="18"/>
  <c r="D5867" i="18"/>
  <c r="L5867" i="18"/>
  <c r="E5867" i="18"/>
  <c r="M5867" i="18"/>
  <c r="F5867" i="18"/>
  <c r="G5867" i="18"/>
  <c r="H5867" i="18"/>
  <c r="I5867" i="18"/>
  <c r="C5867" i="18"/>
  <c r="J5867" i="18"/>
  <c r="K5867" i="18"/>
  <c r="H2526" i="18"/>
  <c r="I2526" i="18"/>
  <c r="J2526" i="18"/>
  <c r="C2526" i="18"/>
  <c r="K2526" i="18"/>
  <c r="D2526" i="18"/>
  <c r="L2526" i="18"/>
  <c r="E2526" i="18"/>
  <c r="M2526" i="18"/>
  <c r="F2526" i="18"/>
  <c r="G2526" i="18"/>
  <c r="I5626" i="18"/>
  <c r="J5626" i="18"/>
  <c r="C5626" i="18"/>
  <c r="K5626" i="18"/>
  <c r="D5626" i="18"/>
  <c r="L5626" i="18"/>
  <c r="E5626" i="18"/>
  <c r="M5626" i="18"/>
  <c r="F5626" i="18"/>
  <c r="G5626" i="18"/>
  <c r="H5626" i="18"/>
  <c r="G1601" i="18"/>
  <c r="H1601" i="18"/>
  <c r="I1601" i="18"/>
  <c r="J1601" i="18"/>
  <c r="C1601" i="18"/>
  <c r="K1601" i="18"/>
  <c r="D1601" i="18"/>
  <c r="L1601" i="18"/>
  <c r="F1601" i="18"/>
  <c r="M1601" i="18"/>
  <c r="E1601" i="18"/>
  <c r="J4105" i="18"/>
  <c r="C4105" i="18"/>
  <c r="K4105" i="18"/>
  <c r="D4105" i="18"/>
  <c r="L4105" i="18"/>
  <c r="E4105" i="18"/>
  <c r="M4105" i="18"/>
  <c r="F4105" i="18"/>
  <c r="G4105" i="18"/>
  <c r="I4105" i="18"/>
  <c r="H4105" i="18"/>
  <c r="J5293" i="18"/>
  <c r="C5293" i="18"/>
  <c r="K5293" i="18"/>
  <c r="D5293" i="18"/>
  <c r="L5293" i="18"/>
  <c r="E5293" i="18"/>
  <c r="M5293" i="18"/>
  <c r="F5293" i="18"/>
  <c r="G5293" i="18"/>
  <c r="H5293" i="18"/>
  <c r="I5293" i="18"/>
  <c r="J4113" i="18"/>
  <c r="C4113" i="18"/>
  <c r="K4113" i="18"/>
  <c r="D4113" i="18"/>
  <c r="L4113" i="18"/>
  <c r="E4113" i="18"/>
  <c r="M4113" i="18"/>
  <c r="F4113" i="18"/>
  <c r="G4113" i="18"/>
  <c r="I4113" i="18"/>
  <c r="H4113" i="18"/>
  <c r="J922" i="18"/>
  <c r="E922" i="18"/>
  <c r="M922" i="18"/>
  <c r="F922" i="18"/>
  <c r="G922" i="18"/>
  <c r="I922" i="18"/>
  <c r="K922" i="18"/>
  <c r="L922" i="18"/>
  <c r="C922" i="18"/>
  <c r="D922" i="18"/>
  <c r="H922" i="18"/>
  <c r="H2470" i="18"/>
  <c r="I2470" i="18"/>
  <c r="J2470" i="18"/>
  <c r="C2470" i="18"/>
  <c r="K2470" i="18"/>
  <c r="D2470" i="18"/>
  <c r="L2470" i="18"/>
  <c r="E2470" i="18"/>
  <c r="M2470" i="18"/>
  <c r="F2470" i="18"/>
  <c r="G2470" i="18"/>
  <c r="H5543" i="18"/>
  <c r="I5543" i="18"/>
  <c r="J5543" i="18"/>
  <c r="C5543" i="18"/>
  <c r="K5543" i="18"/>
  <c r="D5543" i="18"/>
  <c r="L5543" i="18"/>
  <c r="E5543" i="18"/>
  <c r="M5543" i="18"/>
  <c r="F5543" i="18"/>
  <c r="G5543" i="18"/>
  <c r="J2436" i="18"/>
  <c r="C2436" i="18"/>
  <c r="K2436" i="18"/>
  <c r="D2436" i="18"/>
  <c r="L2436" i="18"/>
  <c r="E2436" i="18"/>
  <c r="M2436" i="18"/>
  <c r="F2436" i="18"/>
  <c r="G2436" i="18"/>
  <c r="H2436" i="18"/>
  <c r="I2436" i="18"/>
  <c r="I5890" i="18"/>
  <c r="J5890" i="18"/>
  <c r="C5890" i="18"/>
  <c r="K5890" i="18"/>
  <c r="D5890" i="18"/>
  <c r="L5890" i="18"/>
  <c r="E5890" i="18"/>
  <c r="M5890" i="18"/>
  <c r="F5890" i="18"/>
  <c r="H5890" i="18"/>
  <c r="G5890" i="18"/>
  <c r="G1377" i="18"/>
  <c r="H1377" i="18"/>
  <c r="I1377" i="18"/>
  <c r="J1377" i="18"/>
  <c r="C1377" i="18"/>
  <c r="K1377" i="18"/>
  <c r="D1377" i="18"/>
  <c r="L1377" i="18"/>
  <c r="F1377" i="18"/>
  <c r="E1377" i="18"/>
  <c r="M1377" i="18"/>
  <c r="F5106" i="18"/>
  <c r="G5106" i="18"/>
  <c r="H5106" i="18"/>
  <c r="I5106" i="18"/>
  <c r="J5106" i="18"/>
  <c r="C5106" i="18"/>
  <c r="K5106" i="18"/>
  <c r="D5106" i="18"/>
  <c r="E5106" i="18"/>
  <c r="L5106" i="18"/>
  <c r="M5106" i="18"/>
  <c r="E3737" i="18"/>
  <c r="M3737" i="18"/>
  <c r="F3737" i="18"/>
  <c r="G3737" i="18"/>
  <c r="H3737" i="18"/>
  <c r="I3737" i="18"/>
  <c r="J3737" i="18"/>
  <c r="D3737" i="18"/>
  <c r="L3737" i="18"/>
  <c r="C3737" i="18"/>
  <c r="K3737" i="18"/>
  <c r="G2347" i="18"/>
  <c r="H2347" i="18"/>
  <c r="I2347" i="18"/>
  <c r="J2347" i="18"/>
  <c r="C2347" i="18"/>
  <c r="K2347" i="18"/>
  <c r="D2347" i="18"/>
  <c r="L2347" i="18"/>
  <c r="E2347" i="18"/>
  <c r="M2347" i="18"/>
  <c r="F2347" i="18"/>
  <c r="I4795" i="18"/>
  <c r="J4795" i="18"/>
  <c r="C4795" i="18"/>
  <c r="K4795" i="18"/>
  <c r="D4795" i="18"/>
  <c r="L4795" i="18"/>
  <c r="E4795" i="18"/>
  <c r="M4795" i="18"/>
  <c r="G4795" i="18"/>
  <c r="F4795" i="18"/>
  <c r="H4795" i="18"/>
  <c r="I192" i="18"/>
  <c r="J192" i="18"/>
  <c r="E192" i="18"/>
  <c r="M192" i="18"/>
  <c r="C192" i="18"/>
  <c r="G192" i="18"/>
  <c r="H192" i="18"/>
  <c r="K192" i="18"/>
  <c r="D192" i="18"/>
  <c r="F192" i="18"/>
  <c r="L192" i="18"/>
  <c r="F4722" i="18"/>
  <c r="G4722" i="18"/>
  <c r="H4722" i="18"/>
  <c r="I4722" i="18"/>
  <c r="J4722" i="18"/>
  <c r="D4722" i="18"/>
  <c r="L4722" i="18"/>
  <c r="K4722" i="18"/>
  <c r="M4722" i="18"/>
  <c r="C4722" i="18"/>
  <c r="E4722" i="18"/>
  <c r="H305" i="18"/>
  <c r="I305" i="18"/>
  <c r="D305" i="18"/>
  <c r="L305" i="18"/>
  <c r="G305" i="18"/>
  <c r="J305" i="18"/>
  <c r="K305" i="18"/>
  <c r="M305" i="18"/>
  <c r="C305" i="18"/>
  <c r="E305" i="18"/>
  <c r="F305" i="18"/>
  <c r="D4463" i="18"/>
  <c r="L4463" i="18"/>
  <c r="E4463" i="18"/>
  <c r="M4463" i="18"/>
  <c r="F4463" i="18"/>
  <c r="G4463" i="18"/>
  <c r="H4463" i="18"/>
  <c r="I4463" i="18"/>
  <c r="C4463" i="18"/>
  <c r="K4463" i="18"/>
  <c r="J4463" i="18"/>
  <c r="C3899" i="18"/>
  <c r="K3899" i="18"/>
  <c r="D3899" i="18"/>
  <c r="L3899" i="18"/>
  <c r="E3899" i="18"/>
  <c r="M3899" i="18"/>
  <c r="F3899" i="18"/>
  <c r="G3899" i="18"/>
  <c r="H3899" i="18"/>
  <c r="J3899" i="18"/>
  <c r="I3899" i="18"/>
  <c r="C1016" i="18"/>
  <c r="K1016" i="18"/>
  <c r="D1016" i="18"/>
  <c r="L1016" i="18"/>
  <c r="E1016" i="18"/>
  <c r="M1016" i="18"/>
  <c r="F1016" i="18"/>
  <c r="G1016" i="18"/>
  <c r="H1016" i="18"/>
  <c r="I1016" i="18"/>
  <c r="J1016" i="18"/>
  <c r="J5749" i="18"/>
  <c r="C5749" i="18"/>
  <c r="K5749" i="18"/>
  <c r="D5749" i="18"/>
  <c r="L5749" i="18"/>
  <c r="E5749" i="18"/>
  <c r="M5749" i="18"/>
  <c r="F5749" i="18"/>
  <c r="G5749" i="18"/>
  <c r="H5749" i="18"/>
  <c r="I5749" i="18"/>
  <c r="D3417" i="18"/>
  <c r="L3417" i="18"/>
  <c r="E3417" i="18"/>
  <c r="M3417" i="18"/>
  <c r="F3417" i="18"/>
  <c r="G3417" i="18"/>
  <c r="H3417" i="18"/>
  <c r="I3417" i="18"/>
  <c r="J3417" i="18"/>
  <c r="C3417" i="18"/>
  <c r="K3417" i="18"/>
  <c r="D5275" i="18"/>
  <c r="L5275" i="18"/>
  <c r="E5275" i="18"/>
  <c r="M5275" i="18"/>
  <c r="F5275" i="18"/>
  <c r="G5275" i="18"/>
  <c r="H5275" i="18"/>
  <c r="I5275" i="18"/>
  <c r="J5275" i="18"/>
  <c r="C5275" i="18"/>
  <c r="K5275" i="18"/>
  <c r="D301" i="18"/>
  <c r="L301" i="18"/>
  <c r="E301" i="18"/>
  <c r="M301" i="18"/>
  <c r="H301" i="18"/>
  <c r="I301" i="18"/>
  <c r="J301" i="18"/>
  <c r="K301" i="18"/>
  <c r="C301" i="18"/>
  <c r="F301" i="18"/>
  <c r="G301" i="18"/>
  <c r="E1250" i="18"/>
  <c r="M1250" i="18"/>
  <c r="G1250" i="18"/>
  <c r="H1250" i="18"/>
  <c r="I1250" i="18"/>
  <c r="J1250" i="18"/>
  <c r="C1250" i="18"/>
  <c r="D1250" i="18"/>
  <c r="F1250" i="18"/>
  <c r="K1250" i="18"/>
  <c r="L1250" i="18"/>
  <c r="F3591" i="18"/>
  <c r="G3591" i="18"/>
  <c r="H3591" i="18"/>
  <c r="I3591" i="18"/>
  <c r="J3591" i="18"/>
  <c r="C3591" i="18"/>
  <c r="K3591" i="18"/>
  <c r="D3591" i="18"/>
  <c r="L3591" i="18"/>
  <c r="E3591" i="18"/>
  <c r="M3591" i="18"/>
  <c r="G3370" i="18"/>
  <c r="H3370" i="18"/>
  <c r="I3370" i="18"/>
  <c r="J3370" i="18"/>
  <c r="C3370" i="18"/>
  <c r="K3370" i="18"/>
  <c r="D3370" i="18"/>
  <c r="L3370" i="18"/>
  <c r="E3370" i="18"/>
  <c r="M3370" i="18"/>
  <c r="F3370" i="18"/>
  <c r="J3712" i="18"/>
  <c r="C3712" i="18"/>
  <c r="K3712" i="18"/>
  <c r="D3712" i="18"/>
  <c r="L3712" i="18"/>
  <c r="E3712" i="18"/>
  <c r="M3712" i="18"/>
  <c r="F3712" i="18"/>
  <c r="G3712" i="18"/>
  <c r="I3712" i="18"/>
  <c r="H3712" i="18"/>
  <c r="C5081" i="18"/>
  <c r="K5081" i="18"/>
  <c r="D5081" i="18"/>
  <c r="L5081" i="18"/>
  <c r="E5081" i="18"/>
  <c r="M5081" i="18"/>
  <c r="F5081" i="18"/>
  <c r="G5081" i="18"/>
  <c r="H5081" i="18"/>
  <c r="I5081" i="18"/>
  <c r="J5081" i="18"/>
  <c r="H3914" i="18"/>
  <c r="I3914" i="18"/>
  <c r="J3914" i="18"/>
  <c r="C3914" i="18"/>
  <c r="K3914" i="18"/>
  <c r="D3914" i="18"/>
  <c r="L3914" i="18"/>
  <c r="E3914" i="18"/>
  <c r="M3914" i="18"/>
  <c r="G3914" i="18"/>
  <c r="F3914" i="18"/>
  <c r="I5298" i="18"/>
  <c r="J5298" i="18"/>
  <c r="C5298" i="18"/>
  <c r="K5298" i="18"/>
  <c r="D5298" i="18"/>
  <c r="L5298" i="18"/>
  <c r="E5298" i="18"/>
  <c r="M5298" i="18"/>
  <c r="F5298" i="18"/>
  <c r="G5298" i="18"/>
  <c r="H5298" i="18"/>
  <c r="G2124" i="18"/>
  <c r="H2124" i="18"/>
  <c r="I2124" i="18"/>
  <c r="J2124" i="18"/>
  <c r="C2124" i="18"/>
  <c r="K2124" i="18"/>
  <c r="D2124" i="18"/>
  <c r="L2124" i="18"/>
  <c r="E2124" i="18"/>
  <c r="M2124" i="18"/>
  <c r="F2124" i="18"/>
  <c r="H5791" i="18"/>
  <c r="I5791" i="18"/>
  <c r="J5791" i="18"/>
  <c r="C5791" i="18"/>
  <c r="K5791" i="18"/>
  <c r="D5791" i="18"/>
  <c r="L5791" i="18"/>
  <c r="E5791" i="18"/>
  <c r="M5791" i="18"/>
  <c r="F5791" i="18"/>
  <c r="G5791" i="18"/>
  <c r="F3724" i="18"/>
  <c r="G3724" i="18"/>
  <c r="H3724" i="18"/>
  <c r="I3724" i="18"/>
  <c r="J3724" i="18"/>
  <c r="C3724" i="18"/>
  <c r="K3724" i="18"/>
  <c r="E3724" i="18"/>
  <c r="M3724" i="18"/>
  <c r="D3724" i="18"/>
  <c r="L3724" i="18"/>
  <c r="C1597" i="18"/>
  <c r="K1597" i="18"/>
  <c r="D1597" i="18"/>
  <c r="L1597" i="18"/>
  <c r="E1597" i="18"/>
  <c r="M1597" i="18"/>
  <c r="F1597" i="18"/>
  <c r="G1597" i="18"/>
  <c r="H1597" i="18"/>
  <c r="I1597" i="18"/>
  <c r="J1597" i="18"/>
  <c r="I1802" i="18"/>
  <c r="J1802" i="18"/>
  <c r="C1802" i="18"/>
  <c r="K1802" i="18"/>
  <c r="D1802" i="18"/>
  <c r="L1802" i="18"/>
  <c r="F1802" i="18"/>
  <c r="E1802" i="18"/>
  <c r="G1802" i="18"/>
  <c r="H1802" i="18"/>
  <c r="M1802" i="18"/>
  <c r="G5212" i="18"/>
  <c r="H5212" i="18"/>
  <c r="I5212" i="18"/>
  <c r="J5212" i="18"/>
  <c r="C5212" i="18"/>
  <c r="K5212" i="18"/>
  <c r="D5212" i="18"/>
  <c r="L5212" i="18"/>
  <c r="E5212" i="18"/>
  <c r="M5212" i="18"/>
  <c r="F5212" i="18"/>
  <c r="E3612" i="18"/>
  <c r="M3612" i="18"/>
  <c r="F3612" i="18"/>
  <c r="G3612" i="18"/>
  <c r="H3612" i="18"/>
  <c r="I3612" i="18"/>
  <c r="J3612" i="18"/>
  <c r="C3612" i="18"/>
  <c r="D3612" i="18"/>
  <c r="K3612" i="18"/>
  <c r="L3612" i="18"/>
  <c r="E1323" i="18"/>
  <c r="M1323" i="18"/>
  <c r="F1323" i="18"/>
  <c r="G1323" i="18"/>
  <c r="H1323" i="18"/>
  <c r="I1323" i="18"/>
  <c r="J1323" i="18"/>
  <c r="D1323" i="18"/>
  <c r="L1323" i="18"/>
  <c r="C1323" i="18"/>
  <c r="K1323" i="18"/>
  <c r="C445" i="18"/>
  <c r="K445" i="18"/>
  <c r="D445" i="18"/>
  <c r="L445" i="18"/>
  <c r="G445" i="18"/>
  <c r="M445" i="18"/>
  <c r="F445" i="18"/>
  <c r="E445" i="18"/>
  <c r="H445" i="18"/>
  <c r="J445" i="18"/>
  <c r="I445" i="18"/>
  <c r="G1804" i="18"/>
  <c r="H1804" i="18"/>
  <c r="I1804" i="18"/>
  <c r="J1804" i="18"/>
  <c r="D1804" i="18"/>
  <c r="L1804" i="18"/>
  <c r="C1804" i="18"/>
  <c r="E1804" i="18"/>
  <c r="F1804" i="18"/>
  <c r="K1804" i="18"/>
  <c r="M1804" i="18"/>
  <c r="H1219" i="18"/>
  <c r="J1219" i="18"/>
  <c r="C1219" i="18"/>
  <c r="K1219" i="18"/>
  <c r="D1219" i="18"/>
  <c r="L1219" i="18"/>
  <c r="E1219" i="18"/>
  <c r="M1219" i="18"/>
  <c r="F1219" i="18"/>
  <c r="I1219" i="18"/>
  <c r="G1219" i="18"/>
  <c r="C3534" i="18"/>
  <c r="K3534" i="18"/>
  <c r="D3534" i="18"/>
  <c r="L3534" i="18"/>
  <c r="E3534" i="18"/>
  <c r="M3534" i="18"/>
  <c r="F3534" i="18"/>
  <c r="G3534" i="18"/>
  <c r="H3534" i="18"/>
  <c r="I3534" i="18"/>
  <c r="J3534" i="18"/>
  <c r="J2340" i="18"/>
  <c r="C2340" i="18"/>
  <c r="K2340" i="18"/>
  <c r="D2340" i="18"/>
  <c r="L2340" i="18"/>
  <c r="E2340" i="18"/>
  <c r="M2340" i="18"/>
  <c r="F2340" i="18"/>
  <c r="G2340" i="18"/>
  <c r="H2340" i="18"/>
  <c r="I2340" i="18"/>
  <c r="J4457" i="18"/>
  <c r="C4457" i="18"/>
  <c r="K4457" i="18"/>
  <c r="D4457" i="18"/>
  <c r="L4457" i="18"/>
  <c r="E4457" i="18"/>
  <c r="M4457" i="18"/>
  <c r="F4457" i="18"/>
  <c r="G4457" i="18"/>
  <c r="I4457" i="18"/>
  <c r="H4457" i="18"/>
  <c r="H5287" i="18"/>
  <c r="I5287" i="18"/>
  <c r="J5287" i="18"/>
  <c r="C5287" i="18"/>
  <c r="K5287" i="18"/>
  <c r="D5287" i="18"/>
  <c r="L5287" i="18"/>
  <c r="E5287" i="18"/>
  <c r="M5287" i="18"/>
  <c r="F5287" i="18"/>
  <c r="G5287" i="18"/>
  <c r="F5393" i="18"/>
  <c r="G5393" i="18"/>
  <c r="H5393" i="18"/>
  <c r="I5393" i="18"/>
  <c r="J5393" i="18"/>
  <c r="C5393" i="18"/>
  <c r="K5393" i="18"/>
  <c r="D5393" i="18"/>
  <c r="L5393" i="18"/>
  <c r="E5393" i="18"/>
  <c r="M5393" i="18"/>
  <c r="I2977" i="18"/>
  <c r="J2977" i="18"/>
  <c r="C2977" i="18"/>
  <c r="K2977" i="18"/>
  <c r="D2977" i="18"/>
  <c r="L2977" i="18"/>
  <c r="E2977" i="18"/>
  <c r="M2977" i="18"/>
  <c r="F2977" i="18"/>
  <c r="G2977" i="18"/>
  <c r="H2977" i="18"/>
  <c r="G3759" i="18"/>
  <c r="H3759" i="18"/>
  <c r="I3759" i="18"/>
  <c r="J3759" i="18"/>
  <c r="C3759" i="18"/>
  <c r="K3759" i="18"/>
  <c r="D3759" i="18"/>
  <c r="L3759" i="18"/>
  <c r="F3759" i="18"/>
  <c r="E3759" i="18"/>
  <c r="M3759" i="18"/>
  <c r="I2098" i="18"/>
  <c r="J2098" i="18"/>
  <c r="C2098" i="18"/>
  <c r="K2098" i="18"/>
  <c r="D2098" i="18"/>
  <c r="L2098" i="18"/>
  <c r="E2098" i="18"/>
  <c r="M2098" i="18"/>
  <c r="F2098" i="18"/>
  <c r="G2098" i="18"/>
  <c r="H2098" i="18"/>
  <c r="E4522" i="18"/>
  <c r="M4522" i="18"/>
  <c r="F4522" i="18"/>
  <c r="G4522" i="18"/>
  <c r="H4522" i="18"/>
  <c r="I4522" i="18"/>
  <c r="J4522" i="18"/>
  <c r="D4522" i="18"/>
  <c r="L4522" i="18"/>
  <c r="C4522" i="18"/>
  <c r="K4522" i="18"/>
  <c r="F3796" i="18"/>
  <c r="G3796" i="18"/>
  <c r="H3796" i="18"/>
  <c r="I3796" i="18"/>
  <c r="J3796" i="18"/>
  <c r="C3796" i="18"/>
  <c r="K3796" i="18"/>
  <c r="E3796" i="18"/>
  <c r="M3796" i="18"/>
  <c r="D3796" i="18"/>
  <c r="L3796" i="18"/>
  <c r="H551" i="18"/>
  <c r="I551" i="18"/>
  <c r="D551" i="18"/>
  <c r="L551" i="18"/>
  <c r="G551" i="18"/>
  <c r="K551" i="18"/>
  <c r="M551" i="18"/>
  <c r="E551" i="18"/>
  <c r="C551" i="18"/>
  <c r="F551" i="18"/>
  <c r="J551" i="18"/>
  <c r="C4404" i="18"/>
  <c r="K4404" i="18"/>
  <c r="D4404" i="18"/>
  <c r="L4404" i="18"/>
  <c r="E4404" i="18"/>
  <c r="M4404" i="18"/>
  <c r="F4404" i="18"/>
  <c r="G4404" i="18"/>
  <c r="H4404" i="18"/>
  <c r="J4404" i="18"/>
  <c r="I4404" i="18"/>
  <c r="C2739" i="18"/>
  <c r="K2739" i="18"/>
  <c r="D2739" i="18"/>
  <c r="L2739" i="18"/>
  <c r="E2739" i="18"/>
  <c r="M2739" i="18"/>
  <c r="F2739" i="18"/>
  <c r="G2739" i="18"/>
  <c r="H2739" i="18"/>
  <c r="I2739" i="18"/>
  <c r="J2739" i="18"/>
  <c r="D5899" i="18"/>
  <c r="L5899" i="18"/>
  <c r="E5899" i="18"/>
  <c r="M5899" i="18"/>
  <c r="F5899" i="18"/>
  <c r="G5899" i="18"/>
  <c r="H5899" i="18"/>
  <c r="I5899" i="18"/>
  <c r="C5899" i="18"/>
  <c r="J5899" i="18"/>
  <c r="K5899" i="18"/>
  <c r="E971" i="18"/>
  <c r="M971" i="18"/>
  <c r="H971" i="18"/>
  <c r="I971" i="18"/>
  <c r="J971" i="18"/>
  <c r="D971" i="18"/>
  <c r="L971" i="18"/>
  <c r="C971" i="18"/>
  <c r="F971" i="18"/>
  <c r="G971" i="18"/>
  <c r="K971" i="18"/>
  <c r="D5579" i="18"/>
  <c r="L5579" i="18"/>
  <c r="E5579" i="18"/>
  <c r="M5579" i="18"/>
  <c r="F5579" i="18"/>
  <c r="G5579" i="18"/>
  <c r="H5579" i="18"/>
  <c r="I5579" i="18"/>
  <c r="J5579" i="18"/>
  <c r="K5579" i="18"/>
  <c r="C5579" i="18"/>
  <c r="H1308" i="18"/>
  <c r="I1308" i="18"/>
  <c r="J1308" i="18"/>
  <c r="C1308" i="18"/>
  <c r="K1308" i="18"/>
  <c r="D1308" i="18"/>
  <c r="L1308" i="18"/>
  <c r="E1308" i="18"/>
  <c r="M1308" i="18"/>
  <c r="G1308" i="18"/>
  <c r="F1308" i="18"/>
  <c r="J367" i="18"/>
  <c r="C367" i="18"/>
  <c r="K367" i="18"/>
  <c r="F367" i="18"/>
  <c r="L367" i="18"/>
  <c r="M367" i="18"/>
  <c r="E367" i="18"/>
  <c r="H367" i="18"/>
  <c r="I367" i="18"/>
  <c r="D367" i="18"/>
  <c r="G367" i="18"/>
  <c r="J5962" i="18"/>
  <c r="C5962" i="18"/>
  <c r="K5962" i="18"/>
  <c r="D5962" i="18"/>
  <c r="L5962" i="18"/>
  <c r="E5962" i="18"/>
  <c r="M5962" i="18"/>
  <c r="F5962" i="18"/>
  <c r="G5962" i="18"/>
  <c r="I5962" i="18"/>
  <c r="H5962" i="18"/>
  <c r="I119" i="18"/>
  <c r="J119" i="18"/>
  <c r="E119" i="18"/>
  <c r="M119" i="18"/>
  <c r="H119" i="18"/>
  <c r="K119" i="18"/>
  <c r="C119" i="18"/>
  <c r="D119" i="18"/>
  <c r="F119" i="18"/>
  <c r="G119" i="18"/>
  <c r="L119" i="18"/>
  <c r="J3292" i="18"/>
  <c r="C3292" i="18"/>
  <c r="K3292" i="18"/>
  <c r="D3292" i="18"/>
  <c r="L3292" i="18"/>
  <c r="E3292" i="18"/>
  <c r="M3292" i="18"/>
  <c r="F3292" i="18"/>
  <c r="G3292" i="18"/>
  <c r="H3292" i="18"/>
  <c r="I3292" i="18"/>
  <c r="H2135" i="18"/>
  <c r="I2135" i="18"/>
  <c r="J2135" i="18"/>
  <c r="C2135" i="18"/>
  <c r="K2135" i="18"/>
  <c r="D2135" i="18"/>
  <c r="L2135" i="18"/>
  <c r="E2135" i="18"/>
  <c r="M2135" i="18"/>
  <c r="F2135" i="18"/>
  <c r="G2135" i="18"/>
  <c r="D3297" i="18"/>
  <c r="L3297" i="18"/>
  <c r="E3297" i="18"/>
  <c r="M3297" i="18"/>
  <c r="F3297" i="18"/>
  <c r="G3297" i="18"/>
  <c r="H3297" i="18"/>
  <c r="I3297" i="18"/>
  <c r="J3297" i="18"/>
  <c r="C3297" i="18"/>
  <c r="K3297" i="18"/>
  <c r="F1253" i="18"/>
  <c r="H1253" i="18"/>
  <c r="I1253" i="18"/>
  <c r="J1253" i="18"/>
  <c r="C1253" i="18"/>
  <c r="K1253" i="18"/>
  <c r="D1253" i="18"/>
  <c r="E1253" i="18"/>
  <c r="G1253" i="18"/>
  <c r="L1253" i="18"/>
  <c r="M1253" i="18"/>
  <c r="J4393" i="18"/>
  <c r="C4393" i="18"/>
  <c r="K4393" i="18"/>
  <c r="D4393" i="18"/>
  <c r="L4393" i="18"/>
  <c r="E4393" i="18"/>
  <c r="M4393" i="18"/>
  <c r="F4393" i="18"/>
  <c r="G4393" i="18"/>
  <c r="I4393" i="18"/>
  <c r="H4393" i="18"/>
  <c r="F1117" i="18"/>
  <c r="H1117" i="18"/>
  <c r="I1117" i="18"/>
  <c r="J1117" i="18"/>
  <c r="C1117" i="18"/>
  <c r="K1117" i="18"/>
  <c r="D1117" i="18"/>
  <c r="L1117" i="18"/>
  <c r="E1117" i="18"/>
  <c r="G1117" i="18"/>
  <c r="M1117" i="18"/>
  <c r="H33" i="18"/>
  <c r="I33" i="18"/>
  <c r="D33" i="18"/>
  <c r="L33" i="18"/>
  <c r="C33" i="18"/>
  <c r="G33" i="18"/>
  <c r="K33" i="18"/>
  <c r="M33" i="18"/>
  <c r="F33" i="18"/>
  <c r="J33" i="18"/>
  <c r="E33" i="18"/>
  <c r="F3623" i="18"/>
  <c r="G3623" i="18"/>
  <c r="H3623" i="18"/>
  <c r="I3623" i="18"/>
  <c r="J3623" i="18"/>
  <c r="C3623" i="18"/>
  <c r="K3623" i="18"/>
  <c r="D3623" i="18"/>
  <c r="E3623" i="18"/>
  <c r="M3623" i="18"/>
  <c r="L3623" i="18"/>
  <c r="I3113" i="18"/>
  <c r="J3113" i="18"/>
  <c r="C3113" i="18"/>
  <c r="K3113" i="18"/>
  <c r="D3113" i="18"/>
  <c r="L3113" i="18"/>
  <c r="E3113" i="18"/>
  <c r="M3113" i="18"/>
  <c r="F3113" i="18"/>
  <c r="G3113" i="18"/>
  <c r="H3113" i="18"/>
  <c r="H2550" i="18"/>
  <c r="I2550" i="18"/>
  <c r="J2550" i="18"/>
  <c r="C2550" i="18"/>
  <c r="K2550" i="18"/>
  <c r="D2550" i="18"/>
  <c r="L2550" i="18"/>
  <c r="E2550" i="18"/>
  <c r="M2550" i="18"/>
  <c r="F2550" i="18"/>
  <c r="G2550" i="18"/>
  <c r="J513" i="18"/>
  <c r="E513" i="18"/>
  <c r="M513" i="18"/>
  <c r="H513" i="18"/>
  <c r="I513" i="18"/>
  <c r="C513" i="18"/>
  <c r="L513" i="18"/>
  <c r="D513" i="18"/>
  <c r="G513" i="18"/>
  <c r="F513" i="18"/>
  <c r="K513" i="18"/>
  <c r="F3327" i="18"/>
  <c r="G3327" i="18"/>
  <c r="H3327" i="18"/>
  <c r="I3327" i="18"/>
  <c r="J3327" i="18"/>
  <c r="C3327" i="18"/>
  <c r="K3327" i="18"/>
  <c r="D3327" i="18"/>
  <c r="L3327" i="18"/>
  <c r="E3327" i="18"/>
  <c r="M3327" i="18"/>
  <c r="I1471" i="18"/>
  <c r="J1471" i="18"/>
  <c r="C1471" i="18"/>
  <c r="K1471" i="18"/>
  <c r="D1471" i="18"/>
  <c r="L1471" i="18"/>
  <c r="E1471" i="18"/>
  <c r="M1471" i="18"/>
  <c r="F1471" i="18"/>
  <c r="G1471" i="18"/>
  <c r="H1471" i="18"/>
  <c r="J2920" i="18"/>
  <c r="D2920" i="18"/>
  <c r="L2920" i="18"/>
  <c r="E2920" i="18"/>
  <c r="M2920" i="18"/>
  <c r="F2920" i="18"/>
  <c r="G2920" i="18"/>
  <c r="C2920" i="18"/>
  <c r="H2920" i="18"/>
  <c r="I2920" i="18"/>
  <c r="K2920" i="18"/>
  <c r="D1003" i="18"/>
  <c r="L1003" i="18"/>
  <c r="E1003" i="18"/>
  <c r="M1003" i="18"/>
  <c r="F1003" i="18"/>
  <c r="G1003" i="18"/>
  <c r="H1003" i="18"/>
  <c r="I1003" i="18"/>
  <c r="J1003" i="18"/>
  <c r="K1003" i="18"/>
  <c r="C1003" i="18"/>
  <c r="G242" i="18"/>
  <c r="H242" i="18"/>
  <c r="C242" i="18"/>
  <c r="K242" i="18"/>
  <c r="E242" i="18"/>
  <c r="F242" i="18"/>
  <c r="L242" i="18"/>
  <c r="I242" i="18"/>
  <c r="M242" i="18"/>
  <c r="D242" i="18"/>
  <c r="J242" i="18"/>
  <c r="G4693" i="18"/>
  <c r="H4693" i="18"/>
  <c r="I4693" i="18"/>
  <c r="J4693" i="18"/>
  <c r="C4693" i="18"/>
  <c r="K4693" i="18"/>
  <c r="E4693" i="18"/>
  <c r="M4693" i="18"/>
  <c r="D4693" i="18"/>
  <c r="F4693" i="18"/>
  <c r="L4693" i="18"/>
  <c r="J3976" i="18"/>
  <c r="C3976" i="18"/>
  <c r="K3976" i="18"/>
  <c r="D3976" i="18"/>
  <c r="L3976" i="18"/>
  <c r="E3976" i="18"/>
  <c r="M3976" i="18"/>
  <c r="F3976" i="18"/>
  <c r="G3976" i="18"/>
  <c r="I3976" i="18"/>
  <c r="H3976" i="18"/>
  <c r="C5941" i="18"/>
  <c r="K5941" i="18"/>
  <c r="D5941" i="18"/>
  <c r="L5941" i="18"/>
  <c r="E5941" i="18"/>
  <c r="M5941" i="18"/>
  <c r="F5941" i="18"/>
  <c r="G5941" i="18"/>
  <c r="H5941" i="18"/>
  <c r="J5941" i="18"/>
  <c r="I5941" i="18"/>
  <c r="H2031" i="18"/>
  <c r="I2031" i="18"/>
  <c r="J2031" i="18"/>
  <c r="C2031" i="18"/>
  <c r="K2031" i="18"/>
  <c r="D2031" i="18"/>
  <c r="L2031" i="18"/>
  <c r="E2031" i="18"/>
  <c r="M2031" i="18"/>
  <c r="F2031" i="18"/>
  <c r="G2031" i="18"/>
  <c r="J786" i="18"/>
  <c r="E786" i="18"/>
  <c r="M786" i="18"/>
  <c r="F786" i="18"/>
  <c r="G786" i="18"/>
  <c r="I786" i="18"/>
  <c r="K786" i="18"/>
  <c r="C786" i="18"/>
  <c r="H786" i="18"/>
  <c r="D786" i="18"/>
  <c r="L786" i="18"/>
  <c r="G4933" i="18"/>
  <c r="H4933" i="18"/>
  <c r="I4933" i="18"/>
  <c r="J4933" i="18"/>
  <c r="C4933" i="18"/>
  <c r="K4933" i="18"/>
  <c r="D4933" i="18"/>
  <c r="L4933" i="18"/>
  <c r="E4933" i="18"/>
  <c r="M4933" i="18"/>
  <c r="F4933" i="18"/>
  <c r="J1773" i="18"/>
  <c r="C1773" i="18"/>
  <c r="K1773" i="18"/>
  <c r="D1773" i="18"/>
  <c r="L1773" i="18"/>
  <c r="E1773" i="18"/>
  <c r="M1773" i="18"/>
  <c r="G1773" i="18"/>
  <c r="H1773" i="18"/>
  <c r="I1773" i="18"/>
  <c r="F1773" i="18"/>
  <c r="E4831" i="18"/>
  <c r="M4831" i="18"/>
  <c r="F4831" i="18"/>
  <c r="G4831" i="18"/>
  <c r="H4831" i="18"/>
  <c r="I4831" i="18"/>
  <c r="J4831" i="18"/>
  <c r="C4831" i="18"/>
  <c r="K4831" i="18"/>
  <c r="D4831" i="18"/>
  <c r="L4831" i="18"/>
  <c r="J5062" i="18"/>
  <c r="C5062" i="18"/>
  <c r="K5062" i="18"/>
  <c r="D5062" i="18"/>
  <c r="L5062" i="18"/>
  <c r="E5062" i="18"/>
  <c r="M5062" i="18"/>
  <c r="F5062" i="18"/>
  <c r="G5062" i="18"/>
  <c r="H5062" i="18"/>
  <c r="I5062" i="18"/>
  <c r="G1385" i="18"/>
  <c r="H1385" i="18"/>
  <c r="I1385" i="18"/>
  <c r="J1385" i="18"/>
  <c r="C1385" i="18"/>
  <c r="K1385" i="18"/>
  <c r="D1385" i="18"/>
  <c r="L1385" i="18"/>
  <c r="F1385" i="18"/>
  <c r="E1385" i="18"/>
  <c r="M1385" i="18"/>
  <c r="G1900" i="18"/>
  <c r="H1900" i="18"/>
  <c r="I1900" i="18"/>
  <c r="J1900" i="18"/>
  <c r="C1900" i="18"/>
  <c r="K1900" i="18"/>
  <c r="D1900" i="18"/>
  <c r="L1900" i="18"/>
  <c r="E1900" i="18"/>
  <c r="M1900" i="18"/>
  <c r="F1900" i="18"/>
  <c r="H295" i="18"/>
  <c r="J295" i="18"/>
  <c r="C295" i="18"/>
  <c r="K295" i="18"/>
  <c r="D295" i="18"/>
  <c r="L295" i="18"/>
  <c r="F295" i="18"/>
  <c r="G295" i="18"/>
  <c r="I295" i="18"/>
  <c r="M295" i="18"/>
  <c r="E295" i="18"/>
  <c r="C3358" i="18"/>
  <c r="K3358" i="18"/>
  <c r="D3358" i="18"/>
  <c r="L3358" i="18"/>
  <c r="E3358" i="18"/>
  <c r="M3358" i="18"/>
  <c r="F3358" i="18"/>
  <c r="G3358" i="18"/>
  <c r="H3358" i="18"/>
  <c r="I3358" i="18"/>
  <c r="J3358" i="18"/>
  <c r="E1427" i="18"/>
  <c r="M1427" i="18"/>
  <c r="F1427" i="18"/>
  <c r="G1427" i="18"/>
  <c r="H1427" i="18"/>
  <c r="I1427" i="18"/>
  <c r="J1427" i="18"/>
  <c r="D1427" i="18"/>
  <c r="L1427" i="18"/>
  <c r="C1427" i="18"/>
  <c r="K1427" i="18"/>
  <c r="G2395" i="18"/>
  <c r="H2395" i="18"/>
  <c r="I2395" i="18"/>
  <c r="J2395" i="18"/>
  <c r="C2395" i="18"/>
  <c r="K2395" i="18"/>
  <c r="D2395" i="18"/>
  <c r="L2395" i="18"/>
  <c r="E2395" i="18"/>
  <c r="M2395" i="18"/>
  <c r="F2395" i="18"/>
  <c r="F3988" i="18"/>
  <c r="G3988" i="18"/>
  <c r="H3988" i="18"/>
  <c r="I3988" i="18"/>
  <c r="J3988" i="18"/>
  <c r="C3988" i="18"/>
  <c r="K3988" i="18"/>
  <c r="E3988" i="18"/>
  <c r="M3988" i="18"/>
  <c r="D3988" i="18"/>
  <c r="L3988" i="18"/>
  <c r="E1122" i="18"/>
  <c r="M1122" i="18"/>
  <c r="G1122" i="18"/>
  <c r="H1122" i="18"/>
  <c r="I1122" i="18"/>
  <c r="J1122" i="18"/>
  <c r="C1122" i="18"/>
  <c r="K1122" i="18"/>
  <c r="D1122" i="18"/>
  <c r="F1122" i="18"/>
  <c r="L1122" i="18"/>
  <c r="J2492" i="18"/>
  <c r="C2492" i="18"/>
  <c r="K2492" i="18"/>
  <c r="D2492" i="18"/>
  <c r="L2492" i="18"/>
  <c r="E2492" i="18"/>
  <c r="M2492" i="18"/>
  <c r="F2492" i="18"/>
  <c r="G2492" i="18"/>
  <c r="H2492" i="18"/>
  <c r="I2492" i="18"/>
  <c r="G5524" i="18"/>
  <c r="H5524" i="18"/>
  <c r="I5524" i="18"/>
  <c r="J5524" i="18"/>
  <c r="C5524" i="18"/>
  <c r="K5524" i="18"/>
  <c r="D5524" i="18"/>
  <c r="L5524" i="18"/>
  <c r="E5524" i="18"/>
  <c r="M5524" i="18"/>
  <c r="F5524" i="18"/>
  <c r="G945" i="18"/>
  <c r="J945" i="18"/>
  <c r="C945" i="18"/>
  <c r="K945" i="18"/>
  <c r="D945" i="18"/>
  <c r="L945" i="18"/>
  <c r="F945" i="18"/>
  <c r="I945" i="18"/>
  <c r="M945" i="18"/>
  <c r="E945" i="18"/>
  <c r="H945" i="18"/>
  <c r="D2115" i="18"/>
  <c r="L2115" i="18"/>
  <c r="E2115" i="18"/>
  <c r="M2115" i="18"/>
  <c r="F2115" i="18"/>
  <c r="G2115" i="18"/>
  <c r="H2115" i="18"/>
  <c r="I2115" i="18"/>
  <c r="J2115" i="18"/>
  <c r="C2115" i="18"/>
  <c r="K2115" i="18"/>
  <c r="H162" i="18"/>
  <c r="D162" i="18"/>
  <c r="L162" i="18"/>
  <c r="I162" i="18"/>
  <c r="J162" i="18"/>
  <c r="C162" i="18"/>
  <c r="G162" i="18"/>
  <c r="K162" i="18"/>
  <c r="M162" i="18"/>
  <c r="F162" i="18"/>
  <c r="E162" i="18"/>
  <c r="E4911" i="18"/>
  <c r="M4911" i="18"/>
  <c r="F4911" i="18"/>
  <c r="G4911" i="18"/>
  <c r="H4911" i="18"/>
  <c r="I4911" i="18"/>
  <c r="J4911" i="18"/>
  <c r="C4911" i="18"/>
  <c r="K4911" i="18"/>
  <c r="D4911" i="18"/>
  <c r="L4911" i="18"/>
  <c r="F5433" i="18"/>
  <c r="G5433" i="18"/>
  <c r="H5433" i="18"/>
  <c r="I5433" i="18"/>
  <c r="J5433" i="18"/>
  <c r="C5433" i="18"/>
  <c r="K5433" i="18"/>
  <c r="D5433" i="18"/>
  <c r="L5433" i="18"/>
  <c r="E5433" i="18"/>
  <c r="M5433" i="18"/>
  <c r="F2828" i="18"/>
  <c r="G2828" i="18"/>
  <c r="H2828" i="18"/>
  <c r="I2828" i="18"/>
  <c r="J2828" i="18"/>
  <c r="C2828" i="18"/>
  <c r="K2828" i="18"/>
  <c r="D2828" i="18"/>
  <c r="L2828" i="18"/>
  <c r="M2828" i="18"/>
  <c r="E2828" i="18"/>
  <c r="J2069" i="18"/>
  <c r="C2069" i="18"/>
  <c r="K2069" i="18"/>
  <c r="D2069" i="18"/>
  <c r="L2069" i="18"/>
  <c r="E2069" i="18"/>
  <c r="M2069" i="18"/>
  <c r="F2069" i="18"/>
  <c r="G2069" i="18"/>
  <c r="H2069" i="18"/>
  <c r="I2069" i="18"/>
  <c r="J3395" i="18"/>
  <c r="C3395" i="18"/>
  <c r="K3395" i="18"/>
  <c r="D3395" i="18"/>
  <c r="L3395" i="18"/>
  <c r="E3395" i="18"/>
  <c r="M3395" i="18"/>
  <c r="F3395" i="18"/>
  <c r="G3395" i="18"/>
  <c r="H3395" i="18"/>
  <c r="I3395" i="18"/>
  <c r="G2291" i="18"/>
  <c r="H2291" i="18"/>
  <c r="I2291" i="18"/>
  <c r="J2291" i="18"/>
  <c r="C2291" i="18"/>
  <c r="K2291" i="18"/>
  <c r="D2291" i="18"/>
  <c r="L2291" i="18"/>
  <c r="E2291" i="18"/>
  <c r="M2291" i="18"/>
  <c r="F2291" i="18"/>
  <c r="E883" i="18"/>
  <c r="M883" i="18"/>
  <c r="H883" i="18"/>
  <c r="I883" i="18"/>
  <c r="J883" i="18"/>
  <c r="D883" i="18"/>
  <c r="L883" i="18"/>
  <c r="F883" i="18"/>
  <c r="G883" i="18"/>
  <c r="K883" i="18"/>
  <c r="C883" i="18"/>
  <c r="C664" i="18"/>
  <c r="K664" i="18"/>
  <c r="D664" i="18"/>
  <c r="L664" i="18"/>
  <c r="E664" i="18"/>
  <c r="M664" i="18"/>
  <c r="F664" i="18"/>
  <c r="G664" i="18"/>
  <c r="H664" i="18"/>
  <c r="I664" i="18"/>
  <c r="J664" i="18"/>
  <c r="G5748" i="18"/>
  <c r="H5748" i="18"/>
  <c r="I5748" i="18"/>
  <c r="J5748" i="18"/>
  <c r="C5748" i="18"/>
  <c r="K5748" i="18"/>
  <c r="D5748" i="18"/>
  <c r="L5748" i="18"/>
  <c r="E5748" i="18"/>
  <c r="M5748" i="18"/>
  <c r="F5748" i="18"/>
  <c r="I1666" i="18"/>
  <c r="J1666" i="18"/>
  <c r="C1666" i="18"/>
  <c r="K1666" i="18"/>
  <c r="D1666" i="18"/>
  <c r="L1666" i="18"/>
  <c r="E1666" i="18"/>
  <c r="M1666" i="18"/>
  <c r="F1666" i="18"/>
  <c r="G1666" i="18"/>
  <c r="H1666" i="18"/>
  <c r="H732" i="18"/>
  <c r="C732" i="18"/>
  <c r="K732" i="18"/>
  <c r="D732" i="18"/>
  <c r="L732" i="18"/>
  <c r="E732" i="18"/>
  <c r="M732" i="18"/>
  <c r="G732" i="18"/>
  <c r="I732" i="18"/>
  <c r="J732" i="18"/>
  <c r="F732" i="18"/>
  <c r="E4703" i="18"/>
  <c r="M4703" i="18"/>
  <c r="F4703" i="18"/>
  <c r="G4703" i="18"/>
  <c r="H4703" i="18"/>
  <c r="I4703" i="18"/>
  <c r="C4703" i="18"/>
  <c r="K4703" i="18"/>
  <c r="D4703" i="18"/>
  <c r="J4703" i="18"/>
  <c r="L4703" i="18"/>
  <c r="J3595" i="18"/>
  <c r="C3595" i="18"/>
  <c r="K3595" i="18"/>
  <c r="D3595" i="18"/>
  <c r="L3595" i="18"/>
  <c r="E3595" i="18"/>
  <c r="M3595" i="18"/>
  <c r="F3595" i="18"/>
  <c r="G3595" i="18"/>
  <c r="H3595" i="18"/>
  <c r="I3595" i="18"/>
  <c r="F4978" i="18"/>
  <c r="G4978" i="18"/>
  <c r="H4978" i="18"/>
  <c r="I4978" i="18"/>
  <c r="J4978" i="18"/>
  <c r="C4978" i="18"/>
  <c r="K4978" i="18"/>
  <c r="D4978" i="18"/>
  <c r="L4978" i="18"/>
  <c r="E4978" i="18"/>
  <c r="M4978" i="18"/>
  <c r="D5611" i="18"/>
  <c r="L5611" i="18"/>
  <c r="E5611" i="18"/>
  <c r="M5611" i="18"/>
  <c r="F5611" i="18"/>
  <c r="G5611" i="18"/>
  <c r="H5611" i="18"/>
  <c r="I5611" i="18"/>
  <c r="J5611" i="18"/>
  <c r="C5611" i="18"/>
  <c r="K5611" i="18"/>
  <c r="G540" i="18"/>
  <c r="H540" i="18"/>
  <c r="C540" i="18"/>
  <c r="K540" i="18"/>
  <c r="J540" i="18"/>
  <c r="M540" i="18"/>
  <c r="D540" i="18"/>
  <c r="F540" i="18"/>
  <c r="E540" i="18"/>
  <c r="I540" i="18"/>
  <c r="L540" i="18"/>
  <c r="C2875" i="18"/>
  <c r="K2875" i="18"/>
  <c r="D2875" i="18"/>
  <c r="L2875" i="18"/>
  <c r="E2875" i="18"/>
  <c r="M2875" i="18"/>
  <c r="F2875" i="18"/>
  <c r="G2875" i="18"/>
  <c r="H2875" i="18"/>
  <c r="I2875" i="18"/>
  <c r="J2875" i="18"/>
  <c r="J882" i="18"/>
  <c r="E882" i="18"/>
  <c r="M882" i="18"/>
  <c r="F882" i="18"/>
  <c r="G882" i="18"/>
  <c r="I882" i="18"/>
  <c r="C882" i="18"/>
  <c r="D882" i="18"/>
  <c r="H882" i="18"/>
  <c r="K882" i="18"/>
  <c r="L882" i="18"/>
  <c r="J1629" i="18"/>
  <c r="C1629" i="18"/>
  <c r="K1629" i="18"/>
  <c r="D1629" i="18"/>
  <c r="L1629" i="18"/>
  <c r="E1629" i="18"/>
  <c r="M1629" i="18"/>
  <c r="F1629" i="18"/>
  <c r="G1629" i="18"/>
  <c r="H1629" i="18"/>
  <c r="I1629" i="18"/>
  <c r="H1596" i="18"/>
  <c r="I1596" i="18"/>
  <c r="J1596" i="18"/>
  <c r="C1596" i="18"/>
  <c r="K1596" i="18"/>
  <c r="D1596" i="18"/>
  <c r="L1596" i="18"/>
  <c r="E1596" i="18"/>
  <c r="M1596" i="18"/>
  <c r="G1596" i="18"/>
  <c r="F1596" i="18"/>
  <c r="E1078" i="18"/>
  <c r="M1078" i="18"/>
  <c r="F1078" i="18"/>
  <c r="G1078" i="18"/>
  <c r="H1078" i="18"/>
  <c r="I1078" i="18"/>
  <c r="J1078" i="18"/>
  <c r="C1078" i="18"/>
  <c r="D1078" i="18"/>
  <c r="K1078" i="18"/>
  <c r="L1078" i="18"/>
  <c r="E2649" i="18"/>
  <c r="M2649" i="18"/>
  <c r="F2649" i="18"/>
  <c r="G2649" i="18"/>
  <c r="H2649" i="18"/>
  <c r="I2649" i="18"/>
  <c r="J2649" i="18"/>
  <c r="C2649" i="18"/>
  <c r="K2649" i="18"/>
  <c r="D2649" i="18"/>
  <c r="L2649" i="18"/>
  <c r="E5087" i="18"/>
  <c r="M5087" i="18"/>
  <c r="F5087" i="18"/>
  <c r="G5087" i="18"/>
  <c r="H5087" i="18"/>
  <c r="I5087" i="18"/>
  <c r="J5087" i="18"/>
  <c r="C5087" i="18"/>
  <c r="K5087" i="18"/>
  <c r="D5087" i="18"/>
  <c r="L5087" i="18"/>
  <c r="F3892" i="18"/>
  <c r="G3892" i="18"/>
  <c r="H3892" i="18"/>
  <c r="I3892" i="18"/>
  <c r="J3892" i="18"/>
  <c r="C3892" i="18"/>
  <c r="K3892" i="18"/>
  <c r="E3892" i="18"/>
  <c r="M3892" i="18"/>
  <c r="D3892" i="18"/>
  <c r="L3892" i="18"/>
  <c r="C893" i="18"/>
  <c r="K893" i="18"/>
  <c r="F893" i="18"/>
  <c r="G893" i="18"/>
  <c r="H893" i="18"/>
  <c r="J893" i="18"/>
  <c r="D893" i="18"/>
  <c r="E893" i="18"/>
  <c r="I893" i="18"/>
  <c r="L893" i="18"/>
  <c r="M893" i="18"/>
  <c r="H3365" i="18"/>
  <c r="I3365" i="18"/>
  <c r="J3365" i="18"/>
  <c r="C3365" i="18"/>
  <c r="K3365" i="18"/>
  <c r="D3365" i="18"/>
  <c r="L3365" i="18"/>
  <c r="E3365" i="18"/>
  <c r="M3365" i="18"/>
  <c r="F3365" i="18"/>
  <c r="G3365" i="18"/>
  <c r="E5939" i="18"/>
  <c r="M5939" i="18"/>
  <c r="F5939" i="18"/>
  <c r="G5939" i="18"/>
  <c r="H5939" i="18"/>
  <c r="I5939" i="18"/>
  <c r="J5939" i="18"/>
  <c r="D5939" i="18"/>
  <c r="L5939" i="18"/>
  <c r="C5939" i="18"/>
  <c r="K5939" i="18"/>
  <c r="I759" i="18"/>
  <c r="D759" i="18"/>
  <c r="L759" i="18"/>
  <c r="E759" i="18"/>
  <c r="M759" i="18"/>
  <c r="F759" i="18"/>
  <c r="H759" i="18"/>
  <c r="G759" i="18"/>
  <c r="J759" i="18"/>
  <c r="K759" i="18"/>
  <c r="C759" i="18"/>
  <c r="H828" i="18"/>
  <c r="C828" i="18"/>
  <c r="K828" i="18"/>
  <c r="D828" i="18"/>
  <c r="L828" i="18"/>
  <c r="E828" i="18"/>
  <c r="M828" i="18"/>
  <c r="G828" i="18"/>
  <c r="F828" i="18"/>
  <c r="I828" i="18"/>
  <c r="J828" i="18"/>
  <c r="F2580" i="18"/>
  <c r="G2580" i="18"/>
  <c r="H2580" i="18"/>
  <c r="I2580" i="18"/>
  <c r="J2580" i="18"/>
  <c r="C2580" i="18"/>
  <c r="K2580" i="18"/>
  <c r="D2580" i="18"/>
  <c r="L2580" i="18"/>
  <c r="E2580" i="18"/>
  <c r="M2580" i="18"/>
  <c r="C973" i="18"/>
  <c r="K973" i="18"/>
  <c r="F973" i="18"/>
  <c r="G973" i="18"/>
  <c r="H973" i="18"/>
  <c r="J973" i="18"/>
  <c r="I973" i="18"/>
  <c r="L973" i="18"/>
  <c r="M973" i="18"/>
  <c r="D973" i="18"/>
  <c r="E973" i="18"/>
  <c r="H261" i="18"/>
  <c r="I261" i="18"/>
  <c r="C261" i="18"/>
  <c r="M261" i="18"/>
  <c r="E261" i="18"/>
  <c r="F261" i="18"/>
  <c r="G261" i="18"/>
  <c r="K261" i="18"/>
  <c r="D261" i="18"/>
  <c r="J261" i="18"/>
  <c r="L261" i="18"/>
  <c r="H4243" i="18"/>
  <c r="I4243" i="18"/>
  <c r="J4243" i="18"/>
  <c r="C4243" i="18"/>
  <c r="K4243" i="18"/>
  <c r="D4243" i="18"/>
  <c r="L4243" i="18"/>
  <c r="E4243" i="18"/>
  <c r="M4243" i="18"/>
  <c r="G4243" i="18"/>
  <c r="F4243" i="18"/>
  <c r="H4123" i="18"/>
  <c r="I4123" i="18"/>
  <c r="J4123" i="18"/>
  <c r="C4123" i="18"/>
  <c r="K4123" i="18"/>
  <c r="D4123" i="18"/>
  <c r="L4123" i="18"/>
  <c r="E4123" i="18"/>
  <c r="M4123" i="18"/>
  <c r="G4123" i="18"/>
  <c r="F4123" i="18"/>
  <c r="C4705" i="18"/>
  <c r="K4705" i="18"/>
  <c r="D4705" i="18"/>
  <c r="L4705" i="18"/>
  <c r="E4705" i="18"/>
  <c r="M4705" i="18"/>
  <c r="F4705" i="18"/>
  <c r="G4705" i="18"/>
  <c r="I4705" i="18"/>
  <c r="H4705" i="18"/>
  <c r="J4705" i="18"/>
  <c r="D4924" i="18"/>
  <c r="L4924" i="18"/>
  <c r="E4924" i="18"/>
  <c r="M4924" i="18"/>
  <c r="F4924" i="18"/>
  <c r="G4924" i="18"/>
  <c r="H4924" i="18"/>
  <c r="I4924" i="18"/>
  <c r="J4924" i="18"/>
  <c r="C4924" i="18"/>
  <c r="K4924" i="18"/>
  <c r="I2757" i="18"/>
  <c r="J2757" i="18"/>
  <c r="C2757" i="18"/>
  <c r="K2757" i="18"/>
  <c r="D2757" i="18"/>
  <c r="L2757" i="18"/>
  <c r="E2757" i="18"/>
  <c r="M2757" i="18"/>
  <c r="F2757" i="18"/>
  <c r="G2757" i="18"/>
  <c r="H2757" i="18"/>
  <c r="J106" i="18"/>
  <c r="C106" i="18"/>
  <c r="K106" i="18"/>
  <c r="F106" i="18"/>
  <c r="L106" i="18"/>
  <c r="M106" i="18"/>
  <c r="E106" i="18"/>
  <c r="H106" i="18"/>
  <c r="I106" i="18"/>
  <c r="D106" i="18"/>
  <c r="G106" i="18"/>
  <c r="E4991" i="18"/>
  <c r="M4991" i="18"/>
  <c r="F4991" i="18"/>
  <c r="G4991" i="18"/>
  <c r="H4991" i="18"/>
  <c r="I4991" i="18"/>
  <c r="J4991" i="18"/>
  <c r="C4991" i="18"/>
  <c r="K4991" i="18"/>
  <c r="L4991" i="18"/>
  <c r="D4991" i="18"/>
  <c r="H4576" i="18"/>
  <c r="I4576" i="18"/>
  <c r="J4576" i="18"/>
  <c r="C4576" i="18"/>
  <c r="K4576" i="18"/>
  <c r="D4576" i="18"/>
  <c r="L4576" i="18"/>
  <c r="F4576" i="18"/>
  <c r="E4576" i="18"/>
  <c r="G4576" i="18"/>
  <c r="M4576" i="18"/>
  <c r="C5989" i="18"/>
  <c r="K5989" i="18"/>
  <c r="D5989" i="18"/>
  <c r="L5989" i="18"/>
  <c r="E5989" i="18"/>
  <c r="M5989" i="18"/>
  <c r="F5989" i="18"/>
  <c r="G5989" i="18"/>
  <c r="H5989" i="18"/>
  <c r="J5989" i="18"/>
  <c r="I5989" i="18"/>
  <c r="C5504" i="18"/>
  <c r="K5504" i="18"/>
  <c r="D5504" i="18"/>
  <c r="L5504" i="18"/>
  <c r="E5504" i="18"/>
  <c r="M5504" i="18"/>
  <c r="F5504" i="18"/>
  <c r="G5504" i="18"/>
  <c r="H5504" i="18"/>
  <c r="I5504" i="18"/>
  <c r="J5504" i="18"/>
  <c r="D3266" i="18"/>
  <c r="L3266" i="18"/>
  <c r="E3266" i="18"/>
  <c r="M3266" i="18"/>
  <c r="F3266" i="18"/>
  <c r="G3266" i="18"/>
  <c r="H3266" i="18"/>
  <c r="I3266" i="18"/>
  <c r="J3266" i="18"/>
  <c r="K3266" i="18"/>
  <c r="C3266" i="18"/>
  <c r="J3076" i="18"/>
  <c r="C3076" i="18"/>
  <c r="K3076" i="18"/>
  <c r="D3076" i="18"/>
  <c r="L3076" i="18"/>
  <c r="E3076" i="18"/>
  <c r="M3076" i="18"/>
  <c r="F3076" i="18"/>
  <c r="G3076" i="18"/>
  <c r="H3076" i="18"/>
  <c r="I3076" i="18"/>
  <c r="E1467" i="18"/>
  <c r="M1467" i="18"/>
  <c r="F1467" i="18"/>
  <c r="G1467" i="18"/>
  <c r="H1467" i="18"/>
  <c r="I1467" i="18"/>
  <c r="J1467" i="18"/>
  <c r="C1467" i="18"/>
  <c r="K1467" i="18"/>
  <c r="D1467" i="18"/>
  <c r="L1467" i="18"/>
  <c r="H2618" i="18"/>
  <c r="I2618" i="18"/>
  <c r="J2618" i="18"/>
  <c r="C2618" i="18"/>
  <c r="K2618" i="18"/>
  <c r="D2618" i="18"/>
  <c r="L2618" i="18"/>
  <c r="E2618" i="18"/>
  <c r="M2618" i="18"/>
  <c r="F2618" i="18"/>
  <c r="G2618" i="18"/>
  <c r="J4369" i="18"/>
  <c r="C4369" i="18"/>
  <c r="K4369" i="18"/>
  <c r="D4369" i="18"/>
  <c r="L4369" i="18"/>
  <c r="E4369" i="18"/>
  <c r="M4369" i="18"/>
  <c r="F4369" i="18"/>
  <c r="G4369" i="18"/>
  <c r="I4369" i="18"/>
  <c r="H4369" i="18"/>
  <c r="H5863" i="18"/>
  <c r="I5863" i="18"/>
  <c r="J5863" i="18"/>
  <c r="C5863" i="18"/>
  <c r="K5863" i="18"/>
  <c r="D5863" i="18"/>
  <c r="L5863" i="18"/>
  <c r="E5863" i="18"/>
  <c r="M5863" i="18"/>
  <c r="G5863" i="18"/>
  <c r="F5863" i="18"/>
  <c r="C2667" i="18"/>
  <c r="K2667" i="18"/>
  <c r="D2667" i="18"/>
  <c r="L2667" i="18"/>
  <c r="E2667" i="18"/>
  <c r="M2667" i="18"/>
  <c r="F2667" i="18"/>
  <c r="G2667" i="18"/>
  <c r="H2667" i="18"/>
  <c r="I2667" i="18"/>
  <c r="J2667" i="18"/>
  <c r="G2807" i="18"/>
  <c r="H2807" i="18"/>
  <c r="I2807" i="18"/>
  <c r="J2807" i="18"/>
  <c r="C2807" i="18"/>
  <c r="K2807" i="18"/>
  <c r="D2807" i="18"/>
  <c r="L2807" i="18"/>
  <c r="E2807" i="18"/>
  <c r="M2807" i="18"/>
  <c r="F2807" i="18"/>
  <c r="J2013" i="18"/>
  <c r="C2013" i="18"/>
  <c r="K2013" i="18"/>
  <c r="D2013" i="18"/>
  <c r="L2013" i="18"/>
  <c r="E2013" i="18"/>
  <c r="M2013" i="18"/>
  <c r="F2013" i="18"/>
  <c r="G2013" i="18"/>
  <c r="H2013" i="18"/>
  <c r="I2013" i="18"/>
  <c r="I2589" i="18"/>
  <c r="J2589" i="18"/>
  <c r="C2589" i="18"/>
  <c r="K2589" i="18"/>
  <c r="D2589" i="18"/>
  <c r="L2589" i="18"/>
  <c r="E2589" i="18"/>
  <c r="M2589" i="18"/>
  <c r="F2589" i="18"/>
  <c r="G2589" i="18"/>
  <c r="H2589" i="18"/>
  <c r="I578" i="18"/>
  <c r="J578" i="18"/>
  <c r="E578" i="18"/>
  <c r="M578" i="18"/>
  <c r="C578" i="18"/>
  <c r="F578" i="18"/>
  <c r="G578" i="18"/>
  <c r="H578" i="18"/>
  <c r="L578" i="18"/>
  <c r="K578" i="18"/>
  <c r="D578" i="18"/>
  <c r="C3907" i="18"/>
  <c r="K3907" i="18"/>
  <c r="D3907" i="18"/>
  <c r="L3907" i="18"/>
  <c r="E3907" i="18"/>
  <c r="M3907" i="18"/>
  <c r="F3907" i="18"/>
  <c r="G3907" i="18"/>
  <c r="H3907" i="18"/>
  <c r="J3907" i="18"/>
  <c r="I3907" i="18"/>
  <c r="G5220" i="18"/>
  <c r="H5220" i="18"/>
  <c r="I5220" i="18"/>
  <c r="J5220" i="18"/>
  <c r="C5220" i="18"/>
  <c r="K5220" i="18"/>
  <c r="D5220" i="18"/>
  <c r="L5220" i="18"/>
  <c r="E5220" i="18"/>
  <c r="M5220" i="18"/>
  <c r="F5220" i="18"/>
  <c r="J4097" i="18"/>
  <c r="C4097" i="18"/>
  <c r="K4097" i="18"/>
  <c r="D4097" i="18"/>
  <c r="L4097" i="18"/>
  <c r="E4097" i="18"/>
  <c r="M4097" i="18"/>
  <c r="F4097" i="18"/>
  <c r="G4097" i="18"/>
  <c r="I4097" i="18"/>
  <c r="H4097" i="18"/>
  <c r="D3393" i="18"/>
  <c r="L3393" i="18"/>
  <c r="E3393" i="18"/>
  <c r="M3393" i="18"/>
  <c r="F3393" i="18"/>
  <c r="G3393" i="18"/>
  <c r="H3393" i="18"/>
  <c r="I3393" i="18"/>
  <c r="J3393" i="18"/>
  <c r="K3393" i="18"/>
  <c r="C3393" i="18"/>
  <c r="G2259" i="18"/>
  <c r="H2259" i="18"/>
  <c r="I2259" i="18"/>
  <c r="J2259" i="18"/>
  <c r="C2259" i="18"/>
  <c r="K2259" i="18"/>
  <c r="D2259" i="18"/>
  <c r="L2259" i="18"/>
  <c r="E2259" i="18"/>
  <c r="M2259" i="18"/>
  <c r="F2259" i="18"/>
  <c r="J3020" i="18"/>
  <c r="C3020" i="18"/>
  <c r="K3020" i="18"/>
  <c r="D3020" i="18"/>
  <c r="L3020" i="18"/>
  <c r="E3020" i="18"/>
  <c r="M3020" i="18"/>
  <c r="F3020" i="18"/>
  <c r="G3020" i="18"/>
  <c r="H3020" i="18"/>
  <c r="I3020" i="18"/>
  <c r="D5531" i="18"/>
  <c r="L5531" i="18"/>
  <c r="E5531" i="18"/>
  <c r="M5531" i="18"/>
  <c r="F5531" i="18"/>
  <c r="G5531" i="18"/>
  <c r="H5531" i="18"/>
  <c r="I5531" i="18"/>
  <c r="J5531" i="18"/>
  <c r="C5531" i="18"/>
  <c r="K5531" i="18"/>
  <c r="H2834" i="18"/>
  <c r="I2834" i="18"/>
  <c r="J2834" i="18"/>
  <c r="C2834" i="18"/>
  <c r="K2834" i="18"/>
  <c r="D2834" i="18"/>
  <c r="L2834" i="18"/>
  <c r="E2834" i="18"/>
  <c r="M2834" i="18"/>
  <c r="F2834" i="18"/>
  <c r="G2834" i="18"/>
  <c r="G953" i="18"/>
  <c r="J953" i="18"/>
  <c r="C953" i="18"/>
  <c r="K953" i="18"/>
  <c r="D953" i="18"/>
  <c r="L953" i="18"/>
  <c r="F953" i="18"/>
  <c r="M953" i="18"/>
  <c r="E953" i="18"/>
  <c r="H953" i="18"/>
  <c r="I953" i="18"/>
  <c r="G5900" i="18"/>
  <c r="H5900" i="18"/>
  <c r="I5900" i="18"/>
  <c r="J5900" i="18"/>
  <c r="C5900" i="18"/>
  <c r="K5900" i="18"/>
  <c r="D5900" i="18"/>
  <c r="L5900" i="18"/>
  <c r="M5900" i="18"/>
  <c r="F5900" i="18"/>
  <c r="E5900" i="18"/>
  <c r="I2885" i="18"/>
  <c r="J2885" i="18"/>
  <c r="C2885" i="18"/>
  <c r="K2885" i="18"/>
  <c r="D2885" i="18"/>
  <c r="L2885" i="18"/>
  <c r="E2885" i="18"/>
  <c r="M2885" i="18"/>
  <c r="F2885" i="18"/>
  <c r="G2885" i="18"/>
  <c r="H2885" i="18"/>
  <c r="D2003" i="18"/>
  <c r="L2003" i="18"/>
  <c r="E2003" i="18"/>
  <c r="M2003" i="18"/>
  <c r="F2003" i="18"/>
  <c r="G2003" i="18"/>
  <c r="H2003" i="18"/>
  <c r="I2003" i="18"/>
  <c r="J2003" i="18"/>
  <c r="C2003" i="18"/>
  <c r="K2003" i="18"/>
  <c r="F3836" i="18"/>
  <c r="G3836" i="18"/>
  <c r="H3836" i="18"/>
  <c r="I3836" i="18"/>
  <c r="J3836" i="18"/>
  <c r="C3836" i="18"/>
  <c r="K3836" i="18"/>
  <c r="E3836" i="18"/>
  <c r="M3836" i="18"/>
  <c r="D3836" i="18"/>
  <c r="L3836" i="18"/>
  <c r="G3155" i="18"/>
  <c r="H3155" i="18"/>
  <c r="I3155" i="18"/>
  <c r="J3155" i="18"/>
  <c r="C3155" i="18"/>
  <c r="K3155" i="18"/>
  <c r="D3155" i="18"/>
  <c r="L3155" i="18"/>
  <c r="E3155" i="18"/>
  <c r="M3155" i="18"/>
  <c r="F3155" i="18"/>
  <c r="D1027" i="18"/>
  <c r="L1027" i="18"/>
  <c r="E1027" i="18"/>
  <c r="M1027" i="18"/>
  <c r="F1027" i="18"/>
  <c r="G1027" i="18"/>
  <c r="H1027" i="18"/>
  <c r="I1027" i="18"/>
  <c r="J1027" i="18"/>
  <c r="C1027" i="18"/>
  <c r="K1027" i="18"/>
  <c r="G1457" i="18"/>
  <c r="H1457" i="18"/>
  <c r="I1457" i="18"/>
  <c r="J1457" i="18"/>
  <c r="C1457" i="18"/>
  <c r="K1457" i="18"/>
  <c r="D1457" i="18"/>
  <c r="L1457" i="18"/>
  <c r="E1457" i="18"/>
  <c r="M1457" i="18"/>
  <c r="F1457" i="18"/>
  <c r="G121" i="18"/>
  <c r="H121" i="18"/>
  <c r="C121" i="18"/>
  <c r="K121" i="18"/>
  <c r="I121" i="18"/>
  <c r="J121" i="18"/>
  <c r="D121" i="18"/>
  <c r="E121" i="18"/>
  <c r="F121" i="18"/>
  <c r="L121" i="18"/>
  <c r="M121" i="18"/>
  <c r="F5010" i="18"/>
  <c r="G5010" i="18"/>
  <c r="H5010" i="18"/>
  <c r="I5010" i="18"/>
  <c r="J5010" i="18"/>
  <c r="C5010" i="18"/>
  <c r="K5010" i="18"/>
  <c r="D5010" i="18"/>
  <c r="L5010" i="18"/>
  <c r="E5010" i="18"/>
  <c r="M5010" i="18"/>
  <c r="F379" i="18"/>
  <c r="G379" i="18"/>
  <c r="J379" i="18"/>
  <c r="I379" i="18"/>
  <c r="K379" i="18"/>
  <c r="C379" i="18"/>
  <c r="E379" i="18"/>
  <c r="L379" i="18"/>
  <c r="M379" i="18"/>
  <c r="H379" i="18"/>
  <c r="D379" i="18"/>
  <c r="H2810" i="18"/>
  <c r="I2810" i="18"/>
  <c r="J2810" i="18"/>
  <c r="C2810" i="18"/>
  <c r="K2810" i="18"/>
  <c r="D2810" i="18"/>
  <c r="L2810" i="18"/>
  <c r="E2810" i="18"/>
  <c r="M2810" i="18"/>
  <c r="F2810" i="18"/>
  <c r="G2810" i="18"/>
  <c r="E1622" i="18"/>
  <c r="M1622" i="18"/>
  <c r="F1622" i="18"/>
  <c r="G1622" i="18"/>
  <c r="H1622" i="18"/>
  <c r="I1622" i="18"/>
  <c r="J1622" i="18"/>
  <c r="C1622" i="18"/>
  <c r="K1622" i="18"/>
  <c r="D1622" i="18"/>
  <c r="L1622" i="18"/>
  <c r="C93" i="18"/>
  <c r="K93" i="18"/>
  <c r="D93" i="18"/>
  <c r="L93" i="18"/>
  <c r="G93" i="18"/>
  <c r="H93" i="18"/>
  <c r="M93" i="18"/>
  <c r="E93" i="18"/>
  <c r="F93" i="18"/>
  <c r="I93" i="18"/>
  <c r="J93" i="18"/>
  <c r="F5058" i="18"/>
  <c r="G5058" i="18"/>
  <c r="H5058" i="18"/>
  <c r="I5058" i="18"/>
  <c r="J5058" i="18"/>
  <c r="C5058" i="18"/>
  <c r="K5058" i="18"/>
  <c r="D5058" i="18"/>
  <c r="L5058" i="18"/>
  <c r="E5058" i="18"/>
  <c r="M5058" i="18"/>
  <c r="H2950" i="18"/>
  <c r="I2950" i="18"/>
  <c r="J2950" i="18"/>
  <c r="C2950" i="18"/>
  <c r="K2950" i="18"/>
  <c r="D2950" i="18"/>
  <c r="L2950" i="18"/>
  <c r="E2950" i="18"/>
  <c r="M2950" i="18"/>
  <c r="F2950" i="18"/>
  <c r="G2950" i="18"/>
  <c r="C1445" i="18"/>
  <c r="K1445" i="18"/>
  <c r="D1445" i="18"/>
  <c r="L1445" i="18"/>
  <c r="E1445" i="18"/>
  <c r="M1445" i="18"/>
  <c r="F1445" i="18"/>
  <c r="G1445" i="18"/>
  <c r="H1445" i="18"/>
  <c r="I1445" i="18"/>
  <c r="J1445" i="18"/>
  <c r="F5641" i="18"/>
  <c r="G5641" i="18"/>
  <c r="H5641" i="18"/>
  <c r="I5641" i="18"/>
  <c r="J5641" i="18"/>
  <c r="C5641" i="18"/>
  <c r="K5641" i="18"/>
  <c r="D5641" i="18"/>
  <c r="L5641" i="18"/>
  <c r="E5641" i="18"/>
  <c r="M5641" i="18"/>
  <c r="F43" i="18"/>
  <c r="G43" i="18"/>
  <c r="J43" i="18"/>
  <c r="L43" i="18"/>
  <c r="M43" i="18"/>
  <c r="E43" i="18"/>
  <c r="D43" i="18"/>
  <c r="H43" i="18"/>
  <c r="I43" i="18"/>
  <c r="K43" i="18"/>
  <c r="C43" i="18"/>
  <c r="E5987" i="18"/>
  <c r="M5987" i="18"/>
  <c r="F5987" i="18"/>
  <c r="G5987" i="18"/>
  <c r="H5987" i="18"/>
  <c r="I5987" i="18"/>
  <c r="J5987" i="18"/>
  <c r="D5987" i="18"/>
  <c r="L5987" i="18"/>
  <c r="C5987" i="18"/>
  <c r="K5987" i="18"/>
  <c r="I2917" i="18"/>
  <c r="C2917" i="18"/>
  <c r="K2917" i="18"/>
  <c r="D2917" i="18"/>
  <c r="L2917" i="18"/>
  <c r="E2917" i="18"/>
  <c r="M2917" i="18"/>
  <c r="F2917" i="18"/>
  <c r="G2917" i="18"/>
  <c r="H2917" i="18"/>
  <c r="J2917" i="18"/>
  <c r="I586" i="18"/>
  <c r="J586" i="18"/>
  <c r="E586" i="18"/>
  <c r="M586" i="18"/>
  <c r="D586" i="18"/>
  <c r="F586" i="18"/>
  <c r="G586" i="18"/>
  <c r="K586" i="18"/>
  <c r="H586" i="18"/>
  <c r="L586" i="18"/>
  <c r="C586" i="18"/>
  <c r="D5491" i="18"/>
  <c r="L5491" i="18"/>
  <c r="E5491" i="18"/>
  <c r="M5491" i="18"/>
  <c r="F5491" i="18"/>
  <c r="G5491" i="18"/>
  <c r="H5491" i="18"/>
  <c r="I5491" i="18"/>
  <c r="J5491" i="18"/>
  <c r="C5491" i="18"/>
  <c r="K5491" i="18"/>
  <c r="C4420" i="18"/>
  <c r="K4420" i="18"/>
  <c r="D4420" i="18"/>
  <c r="L4420" i="18"/>
  <c r="E4420" i="18"/>
  <c r="M4420" i="18"/>
  <c r="F4420" i="18"/>
  <c r="G4420" i="18"/>
  <c r="H4420" i="18"/>
  <c r="J4420" i="18"/>
  <c r="I4420" i="18"/>
  <c r="H3421" i="18"/>
  <c r="I3421" i="18"/>
  <c r="J3421" i="18"/>
  <c r="C3421" i="18"/>
  <c r="K3421" i="18"/>
  <c r="D3421" i="18"/>
  <c r="L3421" i="18"/>
  <c r="E3421" i="18"/>
  <c r="M3421" i="18"/>
  <c r="F3421" i="18"/>
  <c r="G3421" i="18"/>
  <c r="J5038" i="18"/>
  <c r="C5038" i="18"/>
  <c r="K5038" i="18"/>
  <c r="D5038" i="18"/>
  <c r="L5038" i="18"/>
  <c r="E5038" i="18"/>
  <c r="M5038" i="18"/>
  <c r="F5038" i="18"/>
  <c r="G5038" i="18"/>
  <c r="H5038" i="18"/>
  <c r="I5038" i="18"/>
  <c r="I5746" i="18"/>
  <c r="J5746" i="18"/>
  <c r="C5746" i="18"/>
  <c r="K5746" i="18"/>
  <c r="D5746" i="18"/>
  <c r="L5746" i="18"/>
  <c r="E5746" i="18"/>
  <c r="M5746" i="18"/>
  <c r="F5746" i="18"/>
  <c r="G5746" i="18"/>
  <c r="H5746" i="18"/>
  <c r="C5768" i="18"/>
  <c r="K5768" i="18"/>
  <c r="D5768" i="18"/>
  <c r="L5768" i="18"/>
  <c r="E5768" i="18"/>
  <c r="M5768" i="18"/>
  <c r="F5768" i="18"/>
  <c r="G5768" i="18"/>
  <c r="H5768" i="18"/>
  <c r="I5768" i="18"/>
  <c r="J5768" i="18"/>
  <c r="H4475" i="18"/>
  <c r="I4475" i="18"/>
  <c r="J4475" i="18"/>
  <c r="C4475" i="18"/>
  <c r="K4475" i="18"/>
  <c r="D4475" i="18"/>
  <c r="L4475" i="18"/>
  <c r="E4475" i="18"/>
  <c r="M4475" i="18"/>
  <c r="G4475" i="18"/>
  <c r="F4475" i="18"/>
  <c r="G3171" i="18"/>
  <c r="H3171" i="18"/>
  <c r="I3171" i="18"/>
  <c r="J3171" i="18"/>
  <c r="C3171" i="18"/>
  <c r="K3171" i="18"/>
  <c r="D3171" i="18"/>
  <c r="L3171" i="18"/>
  <c r="E3171" i="18"/>
  <c r="M3171" i="18"/>
  <c r="F3171" i="18"/>
  <c r="J122" i="18"/>
  <c r="C122" i="18"/>
  <c r="K122" i="18"/>
  <c r="F122" i="18"/>
  <c r="H122" i="18"/>
  <c r="I122" i="18"/>
  <c r="E122" i="18"/>
  <c r="G122" i="18"/>
  <c r="L122" i="18"/>
  <c r="M122" i="18"/>
  <c r="D122" i="18"/>
  <c r="H5964" i="18"/>
  <c r="I5964" i="18"/>
  <c r="J5964" i="18"/>
  <c r="C5964" i="18"/>
  <c r="K5964" i="18"/>
  <c r="D5964" i="18"/>
  <c r="L5964" i="18"/>
  <c r="E5964" i="18"/>
  <c r="M5964" i="18"/>
  <c r="G5964" i="18"/>
  <c r="F5964" i="18"/>
  <c r="J5685" i="18"/>
  <c r="C5685" i="18"/>
  <c r="K5685" i="18"/>
  <c r="D5685" i="18"/>
  <c r="L5685" i="18"/>
  <c r="E5685" i="18"/>
  <c r="M5685" i="18"/>
  <c r="F5685" i="18"/>
  <c r="G5685" i="18"/>
  <c r="H5685" i="18"/>
  <c r="I5685" i="18"/>
  <c r="D2530" i="18"/>
  <c r="L2530" i="18"/>
  <c r="E2530" i="18"/>
  <c r="M2530" i="18"/>
  <c r="F2530" i="18"/>
  <c r="G2530" i="18"/>
  <c r="H2530" i="18"/>
  <c r="I2530" i="18"/>
  <c r="J2530" i="18"/>
  <c r="K2530" i="18"/>
  <c r="C2530" i="18"/>
  <c r="F673" i="18"/>
  <c r="G673" i="18"/>
  <c r="H673" i="18"/>
  <c r="I673" i="18"/>
  <c r="J673" i="18"/>
  <c r="C673" i="18"/>
  <c r="K673" i="18"/>
  <c r="D673" i="18"/>
  <c r="L673" i="18"/>
  <c r="E673" i="18"/>
  <c r="M673" i="18"/>
  <c r="H1340" i="18"/>
  <c r="I1340" i="18"/>
  <c r="J1340" i="18"/>
  <c r="C1340" i="18"/>
  <c r="K1340" i="18"/>
  <c r="D1340" i="18"/>
  <c r="L1340" i="18"/>
  <c r="E1340" i="18"/>
  <c r="M1340" i="18"/>
  <c r="G1340" i="18"/>
  <c r="F1340" i="18"/>
  <c r="H5948" i="18"/>
  <c r="I5948" i="18"/>
  <c r="J5948" i="18"/>
  <c r="C5948" i="18"/>
  <c r="K5948" i="18"/>
  <c r="D5948" i="18"/>
  <c r="L5948" i="18"/>
  <c r="E5948" i="18"/>
  <c r="M5948" i="18"/>
  <c r="G5948" i="18"/>
  <c r="F5948" i="18"/>
  <c r="E3348" i="18"/>
  <c r="M3348" i="18"/>
  <c r="F3348" i="18"/>
  <c r="G3348" i="18"/>
  <c r="H3348" i="18"/>
  <c r="I3348" i="18"/>
  <c r="J3348" i="18"/>
  <c r="C3348" i="18"/>
  <c r="K3348" i="18"/>
  <c r="D3348" i="18"/>
  <c r="L3348" i="18"/>
  <c r="I1834" i="18"/>
  <c r="J1834" i="18"/>
  <c r="C1834" i="18"/>
  <c r="K1834" i="18"/>
  <c r="D1834" i="18"/>
  <c r="L1834" i="18"/>
  <c r="E1834" i="18"/>
  <c r="M1834" i="18"/>
  <c r="F1834" i="18"/>
  <c r="G1834" i="18"/>
  <c r="H1834" i="18"/>
  <c r="F339" i="18"/>
  <c r="G339" i="18"/>
  <c r="J339" i="18"/>
  <c r="M339" i="18"/>
  <c r="D339" i="18"/>
  <c r="E339" i="18"/>
  <c r="H339" i="18"/>
  <c r="K339" i="18"/>
  <c r="C339" i="18"/>
  <c r="I339" i="18"/>
  <c r="L339" i="18"/>
  <c r="G5588" i="18"/>
  <c r="H5588" i="18"/>
  <c r="I5588" i="18"/>
  <c r="J5588" i="18"/>
  <c r="C5588" i="18"/>
  <c r="K5588" i="18"/>
  <c r="D5588" i="18"/>
  <c r="L5588" i="18"/>
  <c r="E5588" i="18"/>
  <c r="M5588" i="18"/>
  <c r="F5588" i="18"/>
  <c r="I4611" i="18"/>
  <c r="J4611" i="18"/>
  <c r="C4611" i="18"/>
  <c r="K4611" i="18"/>
  <c r="D4611" i="18"/>
  <c r="L4611" i="18"/>
  <c r="E4611" i="18"/>
  <c r="M4611" i="18"/>
  <c r="G4611" i="18"/>
  <c r="F4611" i="18"/>
  <c r="H4611" i="18"/>
  <c r="D397" i="18"/>
  <c r="L397" i="18"/>
  <c r="E397" i="18"/>
  <c r="M397" i="18"/>
  <c r="H397" i="18"/>
  <c r="F397" i="18"/>
  <c r="G397" i="18"/>
  <c r="K397" i="18"/>
  <c r="I397" i="18"/>
  <c r="J397" i="18"/>
  <c r="C397" i="18"/>
  <c r="J557" i="18"/>
  <c r="C557" i="18"/>
  <c r="K557" i="18"/>
  <c r="F557" i="18"/>
  <c r="G557" i="18"/>
  <c r="I557" i="18"/>
  <c r="L557" i="18"/>
  <c r="M557" i="18"/>
  <c r="D557" i="18"/>
  <c r="H557" i="18"/>
  <c r="E557" i="18"/>
  <c r="F4698" i="18"/>
  <c r="G4698" i="18"/>
  <c r="H4698" i="18"/>
  <c r="I4698" i="18"/>
  <c r="J4698" i="18"/>
  <c r="D4698" i="18"/>
  <c r="L4698" i="18"/>
  <c r="C4698" i="18"/>
  <c r="E4698" i="18"/>
  <c r="K4698" i="18"/>
  <c r="M4698" i="18"/>
  <c r="F5138" i="18"/>
  <c r="G5138" i="18"/>
  <c r="H5138" i="18"/>
  <c r="I5138" i="18"/>
  <c r="J5138" i="18"/>
  <c r="C5138" i="18"/>
  <c r="K5138" i="18"/>
  <c r="D5138" i="18"/>
  <c r="E5138" i="18"/>
  <c r="L5138" i="18"/>
  <c r="M5138" i="18"/>
  <c r="H1871" i="18"/>
  <c r="I1871" i="18"/>
  <c r="J1871" i="18"/>
  <c r="C1871" i="18"/>
  <c r="K1871" i="18"/>
  <c r="D1871" i="18"/>
  <c r="L1871" i="18"/>
  <c r="E1871" i="18"/>
  <c r="M1871" i="18"/>
  <c r="F1871" i="18"/>
  <c r="G1871" i="18"/>
  <c r="H940" i="18"/>
  <c r="C940" i="18"/>
  <c r="K940" i="18"/>
  <c r="D940" i="18"/>
  <c r="L940" i="18"/>
  <c r="E940" i="18"/>
  <c r="M940" i="18"/>
  <c r="G940" i="18"/>
  <c r="J940" i="18"/>
  <c r="F940" i="18"/>
  <c r="I940" i="18"/>
  <c r="G4416" i="18"/>
  <c r="H4416" i="18"/>
  <c r="I4416" i="18"/>
  <c r="J4416" i="18"/>
  <c r="C4416" i="18"/>
  <c r="K4416" i="18"/>
  <c r="D4416" i="18"/>
  <c r="L4416" i="18"/>
  <c r="F4416" i="18"/>
  <c r="E4416" i="18"/>
  <c r="M4416" i="18"/>
  <c r="F4261" i="18"/>
  <c r="G4261" i="18"/>
  <c r="H4261" i="18"/>
  <c r="I4261" i="18"/>
  <c r="J4261" i="18"/>
  <c r="C4261" i="18"/>
  <c r="K4261" i="18"/>
  <c r="E4261" i="18"/>
  <c r="M4261" i="18"/>
  <c r="D4261" i="18"/>
  <c r="L4261" i="18"/>
  <c r="I4526" i="18"/>
  <c r="J4526" i="18"/>
  <c r="C4526" i="18"/>
  <c r="K4526" i="18"/>
  <c r="D4526" i="18"/>
  <c r="L4526" i="18"/>
  <c r="E4526" i="18"/>
  <c r="M4526" i="18"/>
  <c r="F4526" i="18"/>
  <c r="H4526" i="18"/>
  <c r="G4526" i="18"/>
  <c r="H4027" i="18"/>
  <c r="I4027" i="18"/>
  <c r="J4027" i="18"/>
  <c r="C4027" i="18"/>
  <c r="K4027" i="18"/>
  <c r="D4027" i="18"/>
  <c r="L4027" i="18"/>
  <c r="E4027" i="18"/>
  <c r="M4027" i="18"/>
  <c r="G4027" i="18"/>
  <c r="F4027" i="18"/>
  <c r="E507" i="18"/>
  <c r="M507" i="18"/>
  <c r="D507" i="18"/>
  <c r="H507" i="18"/>
  <c r="I507" i="18"/>
  <c r="J507" i="18"/>
  <c r="F507" i="18"/>
  <c r="G507" i="18"/>
  <c r="K507" i="18"/>
  <c r="C507" i="18"/>
  <c r="L507" i="18"/>
  <c r="J2476" i="18"/>
  <c r="C2476" i="18"/>
  <c r="K2476" i="18"/>
  <c r="D2476" i="18"/>
  <c r="L2476" i="18"/>
  <c r="E2476" i="18"/>
  <c r="M2476" i="18"/>
  <c r="F2476" i="18"/>
  <c r="G2476" i="18"/>
  <c r="H2476" i="18"/>
  <c r="I2476" i="18"/>
  <c r="D3497" i="18"/>
  <c r="L3497" i="18"/>
  <c r="E3497" i="18"/>
  <c r="M3497" i="18"/>
  <c r="F3497" i="18"/>
  <c r="G3497" i="18"/>
  <c r="H3497" i="18"/>
  <c r="I3497" i="18"/>
  <c r="J3497" i="18"/>
  <c r="K3497" i="18"/>
  <c r="C3497" i="18"/>
  <c r="H5367" i="18"/>
  <c r="I5367" i="18"/>
  <c r="J5367" i="18"/>
  <c r="C5367" i="18"/>
  <c r="K5367" i="18"/>
  <c r="D5367" i="18"/>
  <c r="L5367" i="18"/>
  <c r="E5367" i="18"/>
  <c r="M5367" i="18"/>
  <c r="F5367" i="18"/>
  <c r="G5367" i="18"/>
  <c r="G3671" i="18"/>
  <c r="H3671" i="18"/>
  <c r="I3671" i="18"/>
  <c r="J3671" i="18"/>
  <c r="C3671" i="18"/>
  <c r="K3671" i="18"/>
  <c r="D3671" i="18"/>
  <c r="L3671" i="18"/>
  <c r="F3671" i="18"/>
  <c r="M3671" i="18"/>
  <c r="E3671" i="18"/>
  <c r="I5466" i="18"/>
  <c r="J5466" i="18"/>
  <c r="C5466" i="18"/>
  <c r="K5466" i="18"/>
  <c r="D5466" i="18"/>
  <c r="L5466" i="18"/>
  <c r="E5466" i="18"/>
  <c r="M5466" i="18"/>
  <c r="F5466" i="18"/>
  <c r="G5466" i="18"/>
  <c r="H5466" i="18"/>
  <c r="E4426" i="18"/>
  <c r="M4426" i="18"/>
  <c r="F4426" i="18"/>
  <c r="G4426" i="18"/>
  <c r="H4426" i="18"/>
  <c r="I4426" i="18"/>
  <c r="J4426" i="18"/>
  <c r="D4426" i="18"/>
  <c r="L4426" i="18"/>
  <c r="C4426" i="18"/>
  <c r="K4426" i="18"/>
  <c r="C3215" i="18"/>
  <c r="K3215" i="18"/>
  <c r="D3215" i="18"/>
  <c r="L3215" i="18"/>
  <c r="E3215" i="18"/>
  <c r="M3215" i="18"/>
  <c r="F3215" i="18"/>
  <c r="G3215" i="18"/>
  <c r="H3215" i="18"/>
  <c r="I3215" i="18"/>
  <c r="J3215" i="18"/>
  <c r="J1370" i="18"/>
  <c r="C1370" i="18"/>
  <c r="K1370" i="18"/>
  <c r="D1370" i="18"/>
  <c r="L1370" i="18"/>
  <c r="E1370" i="18"/>
  <c r="M1370" i="18"/>
  <c r="F1370" i="18"/>
  <c r="G1370" i="18"/>
  <c r="I1370" i="18"/>
  <c r="H1370" i="18"/>
  <c r="E2905" i="18"/>
  <c r="M2905" i="18"/>
  <c r="F2905" i="18"/>
  <c r="G2905" i="18"/>
  <c r="H2905" i="18"/>
  <c r="I2905" i="18"/>
  <c r="J2905" i="18"/>
  <c r="C2905" i="18"/>
  <c r="K2905" i="18"/>
  <c r="D2905" i="18"/>
  <c r="L2905" i="18"/>
  <c r="H5271" i="18"/>
  <c r="I5271" i="18"/>
  <c r="J5271" i="18"/>
  <c r="C5271" i="18"/>
  <c r="K5271" i="18"/>
  <c r="D5271" i="18"/>
  <c r="L5271" i="18"/>
  <c r="E5271" i="18"/>
  <c r="M5271" i="18"/>
  <c r="F5271" i="18"/>
  <c r="G5271" i="18"/>
  <c r="I1842" i="18"/>
  <c r="J1842" i="18"/>
  <c r="C1842" i="18"/>
  <c r="K1842" i="18"/>
  <c r="D1842" i="18"/>
  <c r="L1842" i="18"/>
  <c r="E1842" i="18"/>
  <c r="M1842" i="18"/>
  <c r="F1842" i="18"/>
  <c r="G1842" i="18"/>
  <c r="H1842" i="18"/>
  <c r="G5476" i="18"/>
  <c r="H5476" i="18"/>
  <c r="I5476" i="18"/>
  <c r="J5476" i="18"/>
  <c r="C5476" i="18"/>
  <c r="K5476" i="18"/>
  <c r="D5476" i="18"/>
  <c r="L5476" i="18"/>
  <c r="E5476" i="18"/>
  <c r="M5476" i="18"/>
  <c r="F5476" i="18"/>
  <c r="H2167" i="18"/>
  <c r="I2167" i="18"/>
  <c r="J2167" i="18"/>
  <c r="C2167" i="18"/>
  <c r="K2167" i="18"/>
  <c r="D2167" i="18"/>
  <c r="L2167" i="18"/>
  <c r="E2167" i="18"/>
  <c r="M2167" i="18"/>
  <c r="F2167" i="18"/>
  <c r="G2167" i="18"/>
  <c r="C3955" i="18"/>
  <c r="K3955" i="18"/>
  <c r="D3955" i="18"/>
  <c r="L3955" i="18"/>
  <c r="E3955" i="18"/>
  <c r="M3955" i="18"/>
  <c r="F3955" i="18"/>
  <c r="G3955" i="18"/>
  <c r="H3955" i="18"/>
  <c r="J3955" i="18"/>
  <c r="I3955" i="18"/>
  <c r="J399" i="18"/>
  <c r="C399" i="18"/>
  <c r="K399" i="18"/>
  <c r="F399" i="18"/>
  <c r="E399" i="18"/>
  <c r="G399" i="18"/>
  <c r="L399" i="18"/>
  <c r="D399" i="18"/>
  <c r="M399" i="18"/>
  <c r="I399" i="18"/>
  <c r="H399" i="18"/>
  <c r="J2228" i="18"/>
  <c r="C2228" i="18"/>
  <c r="K2228" i="18"/>
  <c r="D2228" i="18"/>
  <c r="L2228" i="18"/>
  <c r="E2228" i="18"/>
  <c r="M2228" i="18"/>
  <c r="F2228" i="18"/>
  <c r="G2228" i="18"/>
  <c r="H2228" i="18"/>
  <c r="I2228" i="18"/>
  <c r="D3553" i="18"/>
  <c r="L3553" i="18"/>
  <c r="E3553" i="18"/>
  <c r="M3553" i="18"/>
  <c r="F3553" i="18"/>
  <c r="G3553" i="18"/>
  <c r="H3553" i="18"/>
  <c r="I3553" i="18"/>
  <c r="J3553" i="18"/>
  <c r="C3553" i="18"/>
  <c r="K3553" i="18"/>
  <c r="F5098" i="18"/>
  <c r="G5098" i="18"/>
  <c r="H5098" i="18"/>
  <c r="I5098" i="18"/>
  <c r="J5098" i="18"/>
  <c r="C5098" i="18"/>
  <c r="K5098" i="18"/>
  <c r="D5098" i="18"/>
  <c r="E5098" i="18"/>
  <c r="L5098" i="18"/>
  <c r="M5098" i="18"/>
  <c r="H3938" i="18"/>
  <c r="I3938" i="18"/>
  <c r="J3938" i="18"/>
  <c r="C3938" i="18"/>
  <c r="K3938" i="18"/>
  <c r="D3938" i="18"/>
  <c r="L3938" i="18"/>
  <c r="E3938" i="18"/>
  <c r="M3938" i="18"/>
  <c r="G3938" i="18"/>
  <c r="F3938" i="18"/>
  <c r="F4149" i="18"/>
  <c r="G4149" i="18"/>
  <c r="H4149" i="18"/>
  <c r="I4149" i="18"/>
  <c r="J4149" i="18"/>
  <c r="C4149" i="18"/>
  <c r="K4149" i="18"/>
  <c r="E4149" i="18"/>
  <c r="M4149" i="18"/>
  <c r="D4149" i="18"/>
  <c r="L4149" i="18"/>
  <c r="F5497" i="18"/>
  <c r="G5497" i="18"/>
  <c r="H5497" i="18"/>
  <c r="I5497" i="18"/>
  <c r="J5497" i="18"/>
  <c r="C5497" i="18"/>
  <c r="K5497" i="18"/>
  <c r="D5497" i="18"/>
  <c r="L5497" i="18"/>
  <c r="E5497" i="18"/>
  <c r="M5497" i="18"/>
  <c r="G2751" i="18"/>
  <c r="H2751" i="18"/>
  <c r="I2751" i="18"/>
  <c r="J2751" i="18"/>
  <c r="C2751" i="18"/>
  <c r="K2751" i="18"/>
  <c r="D2751" i="18"/>
  <c r="L2751" i="18"/>
  <c r="E2751" i="18"/>
  <c r="M2751" i="18"/>
  <c r="F2751" i="18"/>
  <c r="J6098" i="18"/>
  <c r="C6098" i="18"/>
  <c r="K6098" i="18"/>
  <c r="D6098" i="18"/>
  <c r="L6098" i="18"/>
  <c r="E6098" i="18"/>
  <c r="M6098" i="18"/>
  <c r="F6098" i="18"/>
  <c r="G6098" i="18"/>
  <c r="I6098" i="18"/>
  <c r="H6098" i="18"/>
  <c r="F1777" i="18"/>
  <c r="G1777" i="18"/>
  <c r="H1777" i="18"/>
  <c r="I1777" i="18"/>
  <c r="C1777" i="18"/>
  <c r="K1777" i="18"/>
  <c r="D1777" i="18"/>
  <c r="L1777" i="18"/>
  <c r="E1777" i="18"/>
  <c r="J1777" i="18"/>
  <c r="M1777" i="18"/>
  <c r="E1603" i="18"/>
  <c r="M1603" i="18"/>
  <c r="F1603" i="18"/>
  <c r="G1603" i="18"/>
  <c r="H1603" i="18"/>
  <c r="I1603" i="18"/>
  <c r="J1603" i="18"/>
  <c r="L1603" i="18"/>
  <c r="C1603" i="18"/>
  <c r="D1603" i="18"/>
  <c r="K1603" i="18"/>
  <c r="H1839" i="18"/>
  <c r="I1839" i="18"/>
  <c r="J1839" i="18"/>
  <c r="C1839" i="18"/>
  <c r="K1839" i="18"/>
  <c r="D1839" i="18"/>
  <c r="L1839" i="18"/>
  <c r="E1839" i="18"/>
  <c r="M1839" i="18"/>
  <c r="F1839" i="18"/>
  <c r="G1839" i="18"/>
  <c r="D5907" i="18"/>
  <c r="L5907" i="18"/>
  <c r="E5907" i="18"/>
  <c r="M5907" i="18"/>
  <c r="F5907" i="18"/>
  <c r="G5907" i="18"/>
  <c r="H5907" i="18"/>
  <c r="I5907" i="18"/>
  <c r="C5907" i="18"/>
  <c r="K5907" i="18"/>
  <c r="J5907" i="18"/>
  <c r="I5139" i="18"/>
  <c r="J5139" i="18"/>
  <c r="C5139" i="18"/>
  <c r="K5139" i="18"/>
  <c r="D5139" i="18"/>
  <c r="L5139" i="18"/>
  <c r="E5139" i="18"/>
  <c r="M5139" i="18"/>
  <c r="F5139" i="18"/>
  <c r="G5139" i="18"/>
  <c r="H5139" i="18"/>
  <c r="E6051" i="18"/>
  <c r="M6051" i="18"/>
  <c r="F6051" i="18"/>
  <c r="G6051" i="18"/>
  <c r="H6051" i="18"/>
  <c r="I6051" i="18"/>
  <c r="J6051" i="18"/>
  <c r="D6051" i="18"/>
  <c r="L6051" i="18"/>
  <c r="C6051" i="18"/>
  <c r="K6051" i="18"/>
  <c r="J3856" i="18"/>
  <c r="C3856" i="18"/>
  <c r="K3856" i="18"/>
  <c r="D3856" i="18"/>
  <c r="L3856" i="18"/>
  <c r="E3856" i="18"/>
  <c r="M3856" i="18"/>
  <c r="F3856" i="18"/>
  <c r="G3856" i="18"/>
  <c r="I3856" i="18"/>
  <c r="H3856" i="18"/>
  <c r="C4881" i="18"/>
  <c r="K4881" i="18"/>
  <c r="D4881" i="18"/>
  <c r="L4881" i="18"/>
  <c r="E4881" i="18"/>
  <c r="M4881" i="18"/>
  <c r="F4881" i="18"/>
  <c r="G4881" i="18"/>
  <c r="H4881" i="18"/>
  <c r="I4881" i="18"/>
  <c r="J4881" i="18"/>
  <c r="F1833" i="18"/>
  <c r="G1833" i="18"/>
  <c r="H1833" i="18"/>
  <c r="I1833" i="18"/>
  <c r="J1833" i="18"/>
  <c r="C1833" i="18"/>
  <c r="K1833" i="18"/>
  <c r="D1833" i="18"/>
  <c r="L1833" i="18"/>
  <c r="E1833" i="18"/>
  <c r="M1833" i="18"/>
  <c r="C4388" i="18"/>
  <c r="K4388" i="18"/>
  <c r="D4388" i="18"/>
  <c r="L4388" i="18"/>
  <c r="E4388" i="18"/>
  <c r="M4388" i="18"/>
  <c r="F4388" i="18"/>
  <c r="G4388" i="18"/>
  <c r="H4388" i="18"/>
  <c r="J4388" i="18"/>
  <c r="I4388" i="18"/>
  <c r="C3191" i="18"/>
  <c r="K3191" i="18"/>
  <c r="D3191" i="18"/>
  <c r="L3191" i="18"/>
  <c r="E3191" i="18"/>
  <c r="M3191" i="18"/>
  <c r="F3191" i="18"/>
  <c r="G3191" i="18"/>
  <c r="H3191" i="18"/>
  <c r="I3191" i="18"/>
  <c r="J3191" i="18"/>
  <c r="J1586" i="18"/>
  <c r="C1586" i="18"/>
  <c r="K1586" i="18"/>
  <c r="D1586" i="18"/>
  <c r="L1586" i="18"/>
  <c r="E1586" i="18"/>
  <c r="M1586" i="18"/>
  <c r="F1586" i="18"/>
  <c r="G1586" i="18"/>
  <c r="I1586" i="18"/>
  <c r="H1586" i="18"/>
  <c r="H5903" i="18"/>
  <c r="I5903" i="18"/>
  <c r="J5903" i="18"/>
  <c r="C5903" i="18"/>
  <c r="K5903" i="18"/>
  <c r="D5903" i="18"/>
  <c r="L5903" i="18"/>
  <c r="E5903" i="18"/>
  <c r="M5903" i="18"/>
  <c r="F5903" i="18"/>
  <c r="G5903" i="18"/>
  <c r="H2706" i="18"/>
  <c r="I2706" i="18"/>
  <c r="J2706" i="18"/>
  <c r="C2706" i="18"/>
  <c r="K2706" i="18"/>
  <c r="D2706" i="18"/>
  <c r="L2706" i="18"/>
  <c r="E2706" i="18"/>
  <c r="M2706" i="18"/>
  <c r="F2706" i="18"/>
  <c r="G2706" i="18"/>
  <c r="H279" i="18"/>
  <c r="J279" i="18"/>
  <c r="C279" i="18"/>
  <c r="K279" i="18"/>
  <c r="D279" i="18"/>
  <c r="L279" i="18"/>
  <c r="F279" i="18"/>
  <c r="E279" i="18"/>
  <c r="G279" i="18"/>
  <c r="I279" i="18"/>
  <c r="M279" i="18"/>
  <c r="I4715" i="18"/>
  <c r="J4715" i="18"/>
  <c r="C4715" i="18"/>
  <c r="K4715" i="18"/>
  <c r="D4715" i="18"/>
  <c r="L4715" i="18"/>
  <c r="E4715" i="18"/>
  <c r="M4715" i="18"/>
  <c r="G4715" i="18"/>
  <c r="F4715" i="18"/>
  <c r="H4715" i="18"/>
  <c r="E1138" i="18"/>
  <c r="M1138" i="18"/>
  <c r="G1138" i="18"/>
  <c r="H1138" i="18"/>
  <c r="I1138" i="18"/>
  <c r="J1138" i="18"/>
  <c r="C1138" i="18"/>
  <c r="K1138" i="18"/>
  <c r="F1138" i="18"/>
  <c r="L1138" i="18"/>
  <c r="D1138" i="18"/>
  <c r="E459" i="18"/>
  <c r="M459" i="18"/>
  <c r="F459" i="18"/>
  <c r="I459" i="18"/>
  <c r="J459" i="18"/>
  <c r="K459" i="18"/>
  <c r="C459" i="18"/>
  <c r="D459" i="18"/>
  <c r="G459" i="18"/>
  <c r="H459" i="18"/>
  <c r="L459" i="18"/>
  <c r="F2089" i="18"/>
  <c r="G2089" i="18"/>
  <c r="H2089" i="18"/>
  <c r="I2089" i="18"/>
  <c r="J2089" i="18"/>
  <c r="C2089" i="18"/>
  <c r="K2089" i="18"/>
  <c r="D2089" i="18"/>
  <c r="L2089" i="18"/>
  <c r="E2089" i="18"/>
  <c r="M2089" i="18"/>
  <c r="I650" i="18"/>
  <c r="C650" i="18"/>
  <c r="K650" i="18"/>
  <c r="D650" i="18"/>
  <c r="L650" i="18"/>
  <c r="E650" i="18"/>
  <c r="M650" i="18"/>
  <c r="G650" i="18"/>
  <c r="H650" i="18"/>
  <c r="J650" i="18"/>
  <c r="F650" i="18"/>
  <c r="C4276" i="18"/>
  <c r="K4276" i="18"/>
  <c r="D4276" i="18"/>
  <c r="L4276" i="18"/>
  <c r="E4276" i="18"/>
  <c r="M4276" i="18"/>
  <c r="F4276" i="18"/>
  <c r="G4276" i="18"/>
  <c r="H4276" i="18"/>
  <c r="J4276" i="18"/>
  <c r="I4276" i="18"/>
  <c r="I2337" i="18"/>
  <c r="J2337" i="18"/>
  <c r="C2337" i="18"/>
  <c r="K2337" i="18"/>
  <c r="D2337" i="18"/>
  <c r="L2337" i="18"/>
  <c r="E2337" i="18"/>
  <c r="M2337" i="18"/>
  <c r="F2337" i="18"/>
  <c r="G2337" i="18"/>
  <c r="H2337" i="18"/>
  <c r="H2079" i="18"/>
  <c r="I2079" i="18"/>
  <c r="J2079" i="18"/>
  <c r="C2079" i="18"/>
  <c r="K2079" i="18"/>
  <c r="D2079" i="18"/>
  <c r="L2079" i="18"/>
  <c r="E2079" i="18"/>
  <c r="M2079" i="18"/>
  <c r="F2079" i="18"/>
  <c r="G2079" i="18"/>
  <c r="I5818" i="18"/>
  <c r="J5818" i="18"/>
  <c r="C5818" i="18"/>
  <c r="K5818" i="18"/>
  <c r="D5818" i="18"/>
  <c r="L5818" i="18"/>
  <c r="E5818" i="18"/>
  <c r="M5818" i="18"/>
  <c r="F5818" i="18"/>
  <c r="G5818" i="18"/>
  <c r="H5818" i="18"/>
  <c r="D2878" i="18"/>
  <c r="L2878" i="18"/>
  <c r="E2878" i="18"/>
  <c r="M2878" i="18"/>
  <c r="F2878" i="18"/>
  <c r="G2878" i="18"/>
  <c r="H2878" i="18"/>
  <c r="I2878" i="18"/>
  <c r="J2878" i="18"/>
  <c r="C2878" i="18"/>
  <c r="K2878" i="18"/>
  <c r="C1461" i="18"/>
  <c r="K1461" i="18"/>
  <c r="D1461" i="18"/>
  <c r="L1461" i="18"/>
  <c r="E1461" i="18"/>
  <c r="M1461" i="18"/>
  <c r="F1461" i="18"/>
  <c r="G1461" i="18"/>
  <c r="H1461" i="18"/>
  <c r="I1461" i="18"/>
  <c r="J1461" i="18"/>
  <c r="F27" i="18"/>
  <c r="G27" i="18"/>
  <c r="J27" i="18"/>
  <c r="C27" i="18"/>
  <c r="D27" i="18"/>
  <c r="I27" i="18"/>
  <c r="H27" i="18"/>
  <c r="K27" i="18"/>
  <c r="E27" i="18"/>
  <c r="L27" i="18"/>
  <c r="M27" i="18"/>
  <c r="J4465" i="18"/>
  <c r="C4465" i="18"/>
  <c r="K4465" i="18"/>
  <c r="D4465" i="18"/>
  <c r="L4465" i="18"/>
  <c r="E4465" i="18"/>
  <c r="M4465" i="18"/>
  <c r="F4465" i="18"/>
  <c r="G4465" i="18"/>
  <c r="I4465" i="18"/>
  <c r="H4465" i="18"/>
  <c r="E4194" i="18"/>
  <c r="M4194" i="18"/>
  <c r="F4194" i="18"/>
  <c r="G4194" i="18"/>
  <c r="H4194" i="18"/>
  <c r="I4194" i="18"/>
  <c r="J4194" i="18"/>
  <c r="D4194" i="18"/>
  <c r="L4194" i="18"/>
  <c r="C4194" i="18"/>
  <c r="K4194" i="18"/>
  <c r="C4348" i="18"/>
  <c r="K4348" i="18"/>
  <c r="D4348" i="18"/>
  <c r="L4348" i="18"/>
  <c r="E4348" i="18"/>
  <c r="M4348" i="18"/>
  <c r="F4348" i="18"/>
  <c r="G4348" i="18"/>
  <c r="H4348" i="18"/>
  <c r="J4348" i="18"/>
  <c r="I4348" i="18"/>
  <c r="J4529" i="18"/>
  <c r="C4529" i="18"/>
  <c r="K4529" i="18"/>
  <c r="D4529" i="18"/>
  <c r="L4529" i="18"/>
  <c r="E4529" i="18"/>
  <c r="M4529" i="18"/>
  <c r="F4529" i="18"/>
  <c r="G4529" i="18"/>
  <c r="I4529" i="18"/>
  <c r="H4529" i="18"/>
  <c r="H3810" i="18"/>
  <c r="I3810" i="18"/>
  <c r="J3810" i="18"/>
  <c r="C3810" i="18"/>
  <c r="K3810" i="18"/>
  <c r="D3810" i="18"/>
  <c r="L3810" i="18"/>
  <c r="E3810" i="18"/>
  <c r="M3810" i="18"/>
  <c r="G3810" i="18"/>
  <c r="F3810" i="18"/>
  <c r="H4571" i="18"/>
  <c r="I4571" i="18"/>
  <c r="J4571" i="18"/>
  <c r="C4571" i="18"/>
  <c r="K4571" i="18"/>
  <c r="D4571" i="18"/>
  <c r="L4571" i="18"/>
  <c r="E4571" i="18"/>
  <c r="M4571" i="18"/>
  <c r="G4571" i="18"/>
  <c r="F4571" i="18"/>
  <c r="I3781" i="18"/>
  <c r="J3781" i="18"/>
  <c r="C3781" i="18"/>
  <c r="K3781" i="18"/>
  <c r="D3781" i="18"/>
  <c r="L3781" i="18"/>
  <c r="E3781" i="18"/>
  <c r="M3781" i="18"/>
  <c r="F3781" i="18"/>
  <c r="H3781" i="18"/>
  <c r="G3781" i="18"/>
  <c r="H972" i="18"/>
  <c r="C972" i="18"/>
  <c r="K972" i="18"/>
  <c r="D972" i="18"/>
  <c r="L972" i="18"/>
  <c r="E972" i="18"/>
  <c r="M972" i="18"/>
  <c r="G972" i="18"/>
  <c r="F972" i="18"/>
  <c r="I972" i="18"/>
  <c r="J972" i="18"/>
  <c r="C837" i="18"/>
  <c r="K837" i="18"/>
  <c r="F837" i="18"/>
  <c r="G837" i="18"/>
  <c r="H837" i="18"/>
  <c r="J837" i="18"/>
  <c r="E837" i="18"/>
  <c r="I837" i="18"/>
  <c r="L837" i="18"/>
  <c r="M837" i="18"/>
  <c r="D837" i="18"/>
  <c r="D5915" i="18"/>
  <c r="L5915" i="18"/>
  <c r="E5915" i="18"/>
  <c r="M5915" i="18"/>
  <c r="F5915" i="18"/>
  <c r="G5915" i="18"/>
  <c r="H5915" i="18"/>
  <c r="I5915" i="18"/>
  <c r="J5915" i="18"/>
  <c r="K5915" i="18"/>
  <c r="C5915" i="18"/>
  <c r="C2455" i="18"/>
  <c r="K2455" i="18"/>
  <c r="D2455" i="18"/>
  <c r="L2455" i="18"/>
  <c r="E2455" i="18"/>
  <c r="M2455" i="18"/>
  <c r="F2455" i="18"/>
  <c r="G2455" i="18"/>
  <c r="H2455" i="18"/>
  <c r="I2455" i="18"/>
  <c r="J2455" i="18"/>
  <c r="E514" i="18"/>
  <c r="M514" i="18"/>
  <c r="H514" i="18"/>
  <c r="F514" i="18"/>
  <c r="G514" i="18"/>
  <c r="K514" i="18"/>
  <c r="C514" i="18"/>
  <c r="D514" i="18"/>
  <c r="I514" i="18"/>
  <c r="L514" i="18"/>
  <c r="J514" i="18"/>
  <c r="E3913" i="18"/>
  <c r="M3913" i="18"/>
  <c r="F3913" i="18"/>
  <c r="G3913" i="18"/>
  <c r="H3913" i="18"/>
  <c r="I3913" i="18"/>
  <c r="J3913" i="18"/>
  <c r="D3913" i="18"/>
  <c r="L3913" i="18"/>
  <c r="K3913" i="18"/>
  <c r="C3913" i="18"/>
  <c r="J4545" i="18"/>
  <c r="C4545" i="18"/>
  <c r="K4545" i="18"/>
  <c r="D4545" i="18"/>
  <c r="L4545" i="18"/>
  <c r="E4545" i="18"/>
  <c r="M4545" i="18"/>
  <c r="F4545" i="18"/>
  <c r="G4545" i="18"/>
  <c r="I4545" i="18"/>
  <c r="H4545" i="18"/>
  <c r="D995" i="18"/>
  <c r="L995" i="18"/>
  <c r="E995" i="18"/>
  <c r="M995" i="18"/>
  <c r="F995" i="18"/>
  <c r="G995" i="18"/>
  <c r="H995" i="18"/>
  <c r="I995" i="18"/>
  <c r="J995" i="18"/>
  <c r="C995" i="18"/>
  <c r="K995" i="18"/>
  <c r="I3137" i="18"/>
  <c r="J3137" i="18"/>
  <c r="C3137" i="18"/>
  <c r="K3137" i="18"/>
  <c r="D3137" i="18"/>
  <c r="L3137" i="18"/>
  <c r="E3137" i="18"/>
  <c r="M3137" i="18"/>
  <c r="F3137" i="18"/>
  <c r="G3137" i="18"/>
  <c r="H3137" i="18"/>
  <c r="I5434" i="18"/>
  <c r="J5434" i="18"/>
  <c r="C5434" i="18"/>
  <c r="K5434" i="18"/>
  <c r="D5434" i="18"/>
  <c r="L5434" i="18"/>
  <c r="E5434" i="18"/>
  <c r="M5434" i="18"/>
  <c r="F5434" i="18"/>
  <c r="G5434" i="18"/>
  <c r="H5434" i="18"/>
  <c r="G2767" i="18"/>
  <c r="H2767" i="18"/>
  <c r="I2767" i="18"/>
  <c r="J2767" i="18"/>
  <c r="C2767" i="18"/>
  <c r="K2767" i="18"/>
  <c r="D2767" i="18"/>
  <c r="L2767" i="18"/>
  <c r="E2767" i="18"/>
  <c r="M2767" i="18"/>
  <c r="F2767" i="18"/>
  <c r="F223" i="18"/>
  <c r="G223" i="18"/>
  <c r="J223" i="18"/>
  <c r="I223" i="18"/>
  <c r="M223" i="18"/>
  <c r="E223" i="18"/>
  <c r="D223" i="18"/>
  <c r="H223" i="18"/>
  <c r="K223" i="18"/>
  <c r="C223" i="18"/>
  <c r="L223" i="18"/>
  <c r="G5101" i="18"/>
  <c r="H5101" i="18"/>
  <c r="I5101" i="18"/>
  <c r="J5101" i="18"/>
  <c r="C5101" i="18"/>
  <c r="K5101" i="18"/>
  <c r="D5101" i="18"/>
  <c r="L5101" i="18"/>
  <c r="E5101" i="18"/>
  <c r="F5101" i="18"/>
  <c r="M5101" i="18"/>
  <c r="I4454" i="18"/>
  <c r="J4454" i="18"/>
  <c r="C4454" i="18"/>
  <c r="K4454" i="18"/>
  <c r="D4454" i="18"/>
  <c r="L4454" i="18"/>
  <c r="E4454" i="18"/>
  <c r="M4454" i="18"/>
  <c r="F4454" i="18"/>
  <c r="H4454" i="18"/>
  <c r="G4454" i="18"/>
  <c r="F4802" i="18"/>
  <c r="G4802" i="18"/>
  <c r="H4802" i="18"/>
  <c r="I4802" i="18"/>
  <c r="J4802" i="18"/>
  <c r="D4802" i="18"/>
  <c r="L4802" i="18"/>
  <c r="C4802" i="18"/>
  <c r="E4802" i="18"/>
  <c r="K4802" i="18"/>
  <c r="M4802" i="18"/>
  <c r="F4061" i="18"/>
  <c r="G4061" i="18"/>
  <c r="H4061" i="18"/>
  <c r="I4061" i="18"/>
  <c r="J4061" i="18"/>
  <c r="C4061" i="18"/>
  <c r="K4061" i="18"/>
  <c r="E4061" i="18"/>
  <c r="M4061" i="18"/>
  <c r="D4061" i="18"/>
  <c r="L4061" i="18"/>
  <c r="J3792" i="18"/>
  <c r="C3792" i="18"/>
  <c r="K3792" i="18"/>
  <c r="D3792" i="18"/>
  <c r="L3792" i="18"/>
  <c r="E3792" i="18"/>
  <c r="M3792" i="18"/>
  <c r="F3792" i="18"/>
  <c r="G3792" i="18"/>
  <c r="I3792" i="18"/>
  <c r="H3792" i="18"/>
  <c r="F4469" i="18"/>
  <c r="G4469" i="18"/>
  <c r="H4469" i="18"/>
  <c r="I4469" i="18"/>
  <c r="J4469" i="18"/>
  <c r="C4469" i="18"/>
  <c r="K4469" i="18"/>
  <c r="E4469" i="18"/>
  <c r="M4469" i="18"/>
  <c r="D4469" i="18"/>
  <c r="L4469" i="18"/>
  <c r="D429" i="18"/>
  <c r="L429" i="18"/>
  <c r="E429" i="18"/>
  <c r="M429" i="18"/>
  <c r="H429" i="18"/>
  <c r="K429" i="18"/>
  <c r="F429" i="18"/>
  <c r="C429" i="18"/>
  <c r="J429" i="18"/>
  <c r="G429" i="18"/>
  <c r="I429" i="18"/>
  <c r="I1335" i="18"/>
  <c r="J1335" i="18"/>
  <c r="C1335" i="18"/>
  <c r="K1335" i="18"/>
  <c r="D1335" i="18"/>
  <c r="L1335" i="18"/>
  <c r="E1335" i="18"/>
  <c r="M1335" i="18"/>
  <c r="F1335" i="18"/>
  <c r="H1335" i="18"/>
  <c r="G1335" i="18"/>
  <c r="C493" i="18"/>
  <c r="K493" i="18"/>
  <c r="D493" i="18"/>
  <c r="L493" i="18"/>
  <c r="G493" i="18"/>
  <c r="E493" i="18"/>
  <c r="I493" i="18"/>
  <c r="F493" i="18"/>
  <c r="J493" i="18"/>
  <c r="M493" i="18"/>
  <c r="H493" i="18"/>
  <c r="I5386" i="18"/>
  <c r="J5386" i="18"/>
  <c r="C5386" i="18"/>
  <c r="K5386" i="18"/>
  <c r="D5386" i="18"/>
  <c r="L5386" i="18"/>
  <c r="E5386" i="18"/>
  <c r="M5386" i="18"/>
  <c r="F5386" i="18"/>
  <c r="G5386" i="18"/>
  <c r="H5386" i="18"/>
  <c r="C1156" i="18"/>
  <c r="K1156" i="18"/>
  <c r="E1156" i="18"/>
  <c r="M1156" i="18"/>
  <c r="F1156" i="18"/>
  <c r="G1156" i="18"/>
  <c r="H1156" i="18"/>
  <c r="I1156" i="18"/>
  <c r="D1156" i="18"/>
  <c r="J1156" i="18"/>
  <c r="L1156" i="18"/>
  <c r="C3015" i="18"/>
  <c r="K3015" i="18"/>
  <c r="D3015" i="18"/>
  <c r="L3015" i="18"/>
  <c r="E3015" i="18"/>
  <c r="M3015" i="18"/>
  <c r="F3015" i="18"/>
  <c r="G3015" i="18"/>
  <c r="H3015" i="18"/>
  <c r="I3015" i="18"/>
  <c r="J3015" i="18"/>
  <c r="I1343" i="18"/>
  <c r="J1343" i="18"/>
  <c r="C1343" i="18"/>
  <c r="K1343" i="18"/>
  <c r="D1343" i="18"/>
  <c r="L1343" i="18"/>
  <c r="E1343" i="18"/>
  <c r="M1343" i="18"/>
  <c r="F1343" i="18"/>
  <c r="H1343" i="18"/>
  <c r="G1343" i="18"/>
  <c r="F5665" i="18"/>
  <c r="G5665" i="18"/>
  <c r="H5665" i="18"/>
  <c r="I5665" i="18"/>
  <c r="J5665" i="18"/>
  <c r="C5665" i="18"/>
  <c r="K5665" i="18"/>
  <c r="D5665" i="18"/>
  <c r="L5665" i="18"/>
  <c r="E5665" i="18"/>
  <c r="M5665" i="18"/>
  <c r="I751" i="18"/>
  <c r="D751" i="18"/>
  <c r="L751" i="18"/>
  <c r="E751" i="18"/>
  <c r="M751" i="18"/>
  <c r="F751" i="18"/>
  <c r="H751" i="18"/>
  <c r="C751" i="18"/>
  <c r="G751" i="18"/>
  <c r="J751" i="18"/>
  <c r="K751" i="18"/>
  <c r="F4533" i="18"/>
  <c r="G4533" i="18"/>
  <c r="H4533" i="18"/>
  <c r="I4533" i="18"/>
  <c r="J4533" i="18"/>
  <c r="C4533" i="18"/>
  <c r="K4533" i="18"/>
  <c r="E4533" i="18"/>
  <c r="M4533" i="18"/>
  <c r="D4533" i="18"/>
  <c r="L4533" i="18"/>
  <c r="F3583" i="18"/>
  <c r="G3583" i="18"/>
  <c r="H3583" i="18"/>
  <c r="I3583" i="18"/>
  <c r="J3583" i="18"/>
  <c r="C3583" i="18"/>
  <c r="K3583" i="18"/>
  <c r="D3583" i="18"/>
  <c r="L3583" i="18"/>
  <c r="E3583" i="18"/>
  <c r="M3583" i="18"/>
  <c r="F2161" i="18"/>
  <c r="G2161" i="18"/>
  <c r="H2161" i="18"/>
  <c r="I2161" i="18"/>
  <c r="J2161" i="18"/>
  <c r="C2161" i="18"/>
  <c r="K2161" i="18"/>
  <c r="D2161" i="18"/>
  <c r="L2161" i="18"/>
  <c r="E2161" i="18"/>
  <c r="M2161" i="18"/>
  <c r="G4597" i="18"/>
  <c r="H4597" i="18"/>
  <c r="I4597" i="18"/>
  <c r="J4597" i="18"/>
  <c r="C4597" i="18"/>
  <c r="K4597" i="18"/>
  <c r="E4597" i="18"/>
  <c r="M4597" i="18"/>
  <c r="D4597" i="18"/>
  <c r="F4597" i="18"/>
  <c r="L4597" i="18"/>
  <c r="G4789" i="18"/>
  <c r="H4789" i="18"/>
  <c r="I4789" i="18"/>
  <c r="J4789" i="18"/>
  <c r="C4789" i="18"/>
  <c r="K4789" i="18"/>
  <c r="E4789" i="18"/>
  <c r="M4789" i="18"/>
  <c r="D4789" i="18"/>
  <c r="F4789" i="18"/>
  <c r="L4789" i="18"/>
  <c r="H711" i="18"/>
  <c r="I711" i="18"/>
  <c r="J711" i="18"/>
  <c r="C711" i="18"/>
  <c r="K711" i="18"/>
  <c r="D711" i="18"/>
  <c r="L711" i="18"/>
  <c r="F711" i="18"/>
  <c r="G711" i="18"/>
  <c r="M711" i="18"/>
  <c r="E711" i="18"/>
  <c r="J1653" i="18"/>
  <c r="C1653" i="18"/>
  <c r="K1653" i="18"/>
  <c r="D1653" i="18"/>
  <c r="L1653" i="18"/>
  <c r="E1653" i="18"/>
  <c r="M1653" i="18"/>
  <c r="F1653" i="18"/>
  <c r="G1653" i="18"/>
  <c r="H1653" i="18"/>
  <c r="I1653" i="18"/>
  <c r="J2412" i="18"/>
  <c r="C2412" i="18"/>
  <c r="K2412" i="18"/>
  <c r="D2412" i="18"/>
  <c r="L2412" i="18"/>
  <c r="E2412" i="18"/>
  <c r="M2412" i="18"/>
  <c r="F2412" i="18"/>
  <c r="G2412" i="18"/>
  <c r="H2412" i="18"/>
  <c r="I2412" i="18"/>
  <c r="E5918" i="18"/>
  <c r="M5918" i="18"/>
  <c r="F5918" i="18"/>
  <c r="G5918" i="18"/>
  <c r="H5918" i="18"/>
  <c r="I5918" i="18"/>
  <c r="J5918" i="18"/>
  <c r="C5918" i="18"/>
  <c r="D5918" i="18"/>
  <c r="K5918" i="18"/>
  <c r="L5918" i="18"/>
  <c r="C1429" i="18"/>
  <c r="K1429" i="18"/>
  <c r="D1429" i="18"/>
  <c r="L1429" i="18"/>
  <c r="E1429" i="18"/>
  <c r="M1429" i="18"/>
  <c r="F1429" i="18"/>
  <c r="G1429" i="18"/>
  <c r="H1429" i="18"/>
  <c r="J1429" i="18"/>
  <c r="I1429" i="18"/>
  <c r="E4162" i="18"/>
  <c r="M4162" i="18"/>
  <c r="F4162" i="18"/>
  <c r="G4162" i="18"/>
  <c r="H4162" i="18"/>
  <c r="I4162" i="18"/>
  <c r="J4162" i="18"/>
  <c r="D4162" i="18"/>
  <c r="L4162" i="18"/>
  <c r="K4162" i="18"/>
  <c r="C4162" i="18"/>
  <c r="D3561" i="18"/>
  <c r="L3561" i="18"/>
  <c r="E3561" i="18"/>
  <c r="M3561" i="18"/>
  <c r="F3561" i="18"/>
  <c r="G3561" i="18"/>
  <c r="H3561" i="18"/>
  <c r="I3561" i="18"/>
  <c r="J3561" i="18"/>
  <c r="K3561" i="18"/>
  <c r="C3561" i="18"/>
  <c r="F4453" i="18"/>
  <c r="G4453" i="18"/>
  <c r="H4453" i="18"/>
  <c r="I4453" i="18"/>
  <c r="J4453" i="18"/>
  <c r="C4453" i="18"/>
  <c r="K4453" i="18"/>
  <c r="E4453" i="18"/>
  <c r="M4453" i="18"/>
  <c r="D4453" i="18"/>
  <c r="L4453" i="18"/>
  <c r="C797" i="18"/>
  <c r="K797" i="18"/>
  <c r="F797" i="18"/>
  <c r="G797" i="18"/>
  <c r="H797" i="18"/>
  <c r="J797" i="18"/>
  <c r="D797" i="18"/>
  <c r="E797" i="18"/>
  <c r="I797" i="18"/>
  <c r="M797" i="18"/>
  <c r="L797" i="18"/>
  <c r="J4998" i="18"/>
  <c r="C4998" i="18"/>
  <c r="K4998" i="18"/>
  <c r="D4998" i="18"/>
  <c r="L4998" i="18"/>
  <c r="E4998" i="18"/>
  <c r="M4998" i="18"/>
  <c r="F4998" i="18"/>
  <c r="G4998" i="18"/>
  <c r="H4998" i="18"/>
  <c r="I4998" i="18"/>
  <c r="C4316" i="18"/>
  <c r="K4316" i="18"/>
  <c r="D4316" i="18"/>
  <c r="L4316" i="18"/>
  <c r="E4316" i="18"/>
  <c r="M4316" i="18"/>
  <c r="F4316" i="18"/>
  <c r="G4316" i="18"/>
  <c r="H4316" i="18"/>
  <c r="J4316" i="18"/>
  <c r="I4316" i="18"/>
  <c r="J5325" i="18"/>
  <c r="C5325" i="18"/>
  <c r="K5325" i="18"/>
  <c r="D5325" i="18"/>
  <c r="L5325" i="18"/>
  <c r="E5325" i="18"/>
  <c r="M5325" i="18"/>
  <c r="F5325" i="18"/>
  <c r="G5325" i="18"/>
  <c r="H5325" i="18"/>
  <c r="I5325" i="18"/>
  <c r="H3930" i="18"/>
  <c r="I3930" i="18"/>
  <c r="J3930" i="18"/>
  <c r="C3930" i="18"/>
  <c r="K3930" i="18"/>
  <c r="D3930" i="18"/>
  <c r="L3930" i="18"/>
  <c r="E3930" i="18"/>
  <c r="M3930" i="18"/>
  <c r="G3930" i="18"/>
  <c r="F3930" i="18"/>
  <c r="F5465" i="18"/>
  <c r="G5465" i="18"/>
  <c r="H5465" i="18"/>
  <c r="I5465" i="18"/>
  <c r="J5465" i="18"/>
  <c r="C5465" i="18"/>
  <c r="K5465" i="18"/>
  <c r="D5465" i="18"/>
  <c r="L5465" i="18"/>
  <c r="M5465" i="18"/>
  <c r="E5465" i="18"/>
  <c r="G1092" i="18"/>
  <c r="H1092" i="18"/>
  <c r="I1092" i="18"/>
  <c r="J1092" i="18"/>
  <c r="C1092" i="18"/>
  <c r="K1092" i="18"/>
  <c r="E1092" i="18"/>
  <c r="L1092" i="18"/>
  <c r="M1092" i="18"/>
  <c r="D1092" i="18"/>
  <c r="F1092" i="18"/>
  <c r="C1680" i="18"/>
  <c r="K1680" i="18"/>
  <c r="D1680" i="18"/>
  <c r="L1680" i="18"/>
  <c r="E1680" i="18"/>
  <c r="M1680" i="18"/>
  <c r="F1680" i="18"/>
  <c r="G1680" i="18"/>
  <c r="H1680" i="18"/>
  <c r="I1680" i="18"/>
  <c r="J1680" i="18"/>
  <c r="G3895" i="18"/>
  <c r="H3895" i="18"/>
  <c r="I3895" i="18"/>
  <c r="J3895" i="18"/>
  <c r="C3895" i="18"/>
  <c r="K3895" i="18"/>
  <c r="D3895" i="18"/>
  <c r="L3895" i="18"/>
  <c r="F3895" i="18"/>
  <c r="E3895" i="18"/>
  <c r="M3895" i="18"/>
  <c r="F3471" i="18"/>
  <c r="G3471" i="18"/>
  <c r="H3471" i="18"/>
  <c r="I3471" i="18"/>
  <c r="J3471" i="18"/>
  <c r="C3471" i="18"/>
  <c r="K3471" i="18"/>
  <c r="D3471" i="18"/>
  <c r="L3471" i="18"/>
  <c r="E3471" i="18"/>
  <c r="M3471" i="18"/>
  <c r="D4588" i="18"/>
  <c r="L4588" i="18"/>
  <c r="E4588" i="18"/>
  <c r="M4588" i="18"/>
  <c r="F4588" i="18"/>
  <c r="G4588" i="18"/>
  <c r="H4588" i="18"/>
  <c r="J4588" i="18"/>
  <c r="C4588" i="18"/>
  <c r="I4588" i="18"/>
  <c r="K4588" i="18"/>
  <c r="E3364" i="18"/>
  <c r="M3364" i="18"/>
  <c r="F3364" i="18"/>
  <c r="G3364" i="18"/>
  <c r="H3364" i="18"/>
  <c r="I3364" i="18"/>
  <c r="J3364" i="18"/>
  <c r="C3364" i="18"/>
  <c r="K3364" i="18"/>
  <c r="L3364" i="18"/>
  <c r="D3364" i="18"/>
  <c r="C869" i="18"/>
  <c r="K869" i="18"/>
  <c r="F869" i="18"/>
  <c r="G869" i="18"/>
  <c r="H869" i="18"/>
  <c r="J869" i="18"/>
  <c r="D869" i="18"/>
  <c r="E869" i="18"/>
  <c r="I869" i="18"/>
  <c r="L869" i="18"/>
  <c r="M869" i="18"/>
  <c r="I5099" i="18"/>
  <c r="J5099" i="18"/>
  <c r="C5099" i="18"/>
  <c r="K5099" i="18"/>
  <c r="D5099" i="18"/>
  <c r="L5099" i="18"/>
  <c r="E5099" i="18"/>
  <c r="M5099" i="18"/>
  <c r="F5099" i="18"/>
  <c r="G5099" i="18"/>
  <c r="H5099" i="18"/>
  <c r="E252" i="18"/>
  <c r="M252" i="18"/>
  <c r="F252" i="18"/>
  <c r="I252" i="18"/>
  <c r="C252" i="18"/>
  <c r="D252" i="18"/>
  <c r="J252" i="18"/>
  <c r="G252" i="18"/>
  <c r="H252" i="18"/>
  <c r="K252" i="18"/>
  <c r="L252" i="18"/>
  <c r="H1919" i="18"/>
  <c r="I1919" i="18"/>
  <c r="J1919" i="18"/>
  <c r="C1919" i="18"/>
  <c r="K1919" i="18"/>
  <c r="D1919" i="18"/>
  <c r="L1919" i="18"/>
  <c r="E1919" i="18"/>
  <c r="M1919" i="18"/>
  <c r="F1919" i="18"/>
  <c r="G1919" i="18"/>
  <c r="E3149" i="18"/>
  <c r="M3149" i="18"/>
  <c r="F3149" i="18"/>
  <c r="G3149" i="18"/>
  <c r="H3149" i="18"/>
  <c r="I3149" i="18"/>
  <c r="J3149" i="18"/>
  <c r="C3149" i="18"/>
  <c r="K3149" i="18"/>
  <c r="D3149" i="18"/>
  <c r="L3149" i="18"/>
  <c r="G5332" i="18"/>
  <c r="H5332" i="18"/>
  <c r="I5332" i="18"/>
  <c r="J5332" i="18"/>
  <c r="C5332" i="18"/>
  <c r="K5332" i="18"/>
  <c r="D5332" i="18"/>
  <c r="L5332" i="18"/>
  <c r="E5332" i="18"/>
  <c r="M5332" i="18"/>
  <c r="F5332" i="18"/>
  <c r="H3405" i="18"/>
  <c r="I3405" i="18"/>
  <c r="J3405" i="18"/>
  <c r="C3405" i="18"/>
  <c r="K3405" i="18"/>
  <c r="D3405" i="18"/>
  <c r="L3405" i="18"/>
  <c r="E3405" i="18"/>
  <c r="M3405" i="18"/>
  <c r="F3405" i="18"/>
  <c r="G3405" i="18"/>
  <c r="J2053" i="18"/>
  <c r="C2053" i="18"/>
  <c r="K2053" i="18"/>
  <c r="D2053" i="18"/>
  <c r="L2053" i="18"/>
  <c r="E2053" i="18"/>
  <c r="M2053" i="18"/>
  <c r="F2053" i="18"/>
  <c r="G2053" i="18"/>
  <c r="H2053" i="18"/>
  <c r="I2053" i="18"/>
  <c r="F2772" i="18"/>
  <c r="G2772" i="18"/>
  <c r="H2772" i="18"/>
  <c r="I2772" i="18"/>
  <c r="J2772" i="18"/>
  <c r="C2772" i="18"/>
  <c r="K2772" i="18"/>
  <c r="D2772" i="18"/>
  <c r="L2772" i="18"/>
  <c r="E2772" i="18"/>
  <c r="M2772" i="18"/>
  <c r="H5631" i="18"/>
  <c r="I5631" i="18"/>
  <c r="J5631" i="18"/>
  <c r="C5631" i="18"/>
  <c r="K5631" i="18"/>
  <c r="D5631" i="18"/>
  <c r="L5631" i="18"/>
  <c r="E5631" i="18"/>
  <c r="M5631" i="18"/>
  <c r="F5631" i="18"/>
  <c r="G5631" i="18"/>
  <c r="J1322" i="18"/>
  <c r="C1322" i="18"/>
  <c r="K1322" i="18"/>
  <c r="D1322" i="18"/>
  <c r="L1322" i="18"/>
  <c r="E1322" i="18"/>
  <c r="M1322" i="18"/>
  <c r="F1322" i="18"/>
  <c r="G1322" i="18"/>
  <c r="I1322" i="18"/>
  <c r="H1322" i="18"/>
  <c r="J2101" i="18"/>
  <c r="C2101" i="18"/>
  <c r="K2101" i="18"/>
  <c r="D2101" i="18"/>
  <c r="L2101" i="18"/>
  <c r="E2101" i="18"/>
  <c r="M2101" i="18"/>
  <c r="F2101" i="18"/>
  <c r="G2101" i="18"/>
  <c r="H2101" i="18"/>
  <c r="I2101" i="18"/>
  <c r="D2962" i="18"/>
  <c r="L2962" i="18"/>
  <c r="E2962" i="18"/>
  <c r="M2962" i="18"/>
  <c r="F2962" i="18"/>
  <c r="G2962" i="18"/>
  <c r="H2962" i="18"/>
  <c r="I2962" i="18"/>
  <c r="J2962" i="18"/>
  <c r="C2962" i="18"/>
  <c r="K2962" i="18"/>
  <c r="E3745" i="18"/>
  <c r="M3745" i="18"/>
  <c r="F3745" i="18"/>
  <c r="G3745" i="18"/>
  <c r="H3745" i="18"/>
  <c r="I3745" i="18"/>
  <c r="J3745" i="18"/>
  <c r="D3745" i="18"/>
  <c r="L3745" i="18"/>
  <c r="K3745" i="18"/>
  <c r="C3745" i="18"/>
  <c r="E83" i="18"/>
  <c r="M83" i="18"/>
  <c r="F83" i="18"/>
  <c r="I83" i="18"/>
  <c r="C83" i="18"/>
  <c r="D83" i="18"/>
  <c r="J83" i="18"/>
  <c r="G83" i="18"/>
  <c r="H83" i="18"/>
  <c r="K83" i="18"/>
  <c r="L83" i="18"/>
  <c r="E4514" i="18"/>
  <c r="M4514" i="18"/>
  <c r="F4514" i="18"/>
  <c r="G4514" i="18"/>
  <c r="H4514" i="18"/>
  <c r="I4514" i="18"/>
  <c r="J4514" i="18"/>
  <c r="D4514" i="18"/>
  <c r="L4514" i="18"/>
  <c r="C4514" i="18"/>
  <c r="K4514" i="18"/>
  <c r="F3852" i="18"/>
  <c r="G3852" i="18"/>
  <c r="H3852" i="18"/>
  <c r="I3852" i="18"/>
  <c r="J3852" i="18"/>
  <c r="C3852" i="18"/>
  <c r="K3852" i="18"/>
  <c r="E3852" i="18"/>
  <c r="M3852" i="18"/>
  <c r="D3852" i="18"/>
  <c r="L3852" i="18"/>
  <c r="F3660" i="18"/>
  <c r="G3660" i="18"/>
  <c r="H3660" i="18"/>
  <c r="I3660" i="18"/>
  <c r="J3660" i="18"/>
  <c r="C3660" i="18"/>
  <c r="K3660" i="18"/>
  <c r="E3660" i="18"/>
  <c r="M3660" i="18"/>
  <c r="D3660" i="18"/>
  <c r="L3660" i="18"/>
  <c r="D2218" i="18"/>
  <c r="L2218" i="18"/>
  <c r="E2218" i="18"/>
  <c r="M2218" i="18"/>
  <c r="F2218" i="18"/>
  <c r="G2218" i="18"/>
  <c r="H2218" i="18"/>
  <c r="I2218" i="18"/>
  <c r="J2218" i="18"/>
  <c r="C2218" i="18"/>
  <c r="K2218" i="18"/>
  <c r="C4108" i="18"/>
  <c r="K4108" i="18"/>
  <c r="D4108" i="18"/>
  <c r="L4108" i="18"/>
  <c r="E4108" i="18"/>
  <c r="M4108" i="18"/>
  <c r="F4108" i="18"/>
  <c r="G4108" i="18"/>
  <c r="H4108" i="18"/>
  <c r="J4108" i="18"/>
  <c r="I4108" i="18"/>
  <c r="C4364" i="18"/>
  <c r="K4364" i="18"/>
  <c r="D4364" i="18"/>
  <c r="L4364" i="18"/>
  <c r="E4364" i="18"/>
  <c r="M4364" i="18"/>
  <c r="F4364" i="18"/>
  <c r="G4364" i="18"/>
  <c r="H4364" i="18"/>
  <c r="J4364" i="18"/>
  <c r="I4364" i="18"/>
  <c r="I3257" i="18"/>
  <c r="J3257" i="18"/>
  <c r="C3257" i="18"/>
  <c r="K3257" i="18"/>
  <c r="D3257" i="18"/>
  <c r="L3257" i="18"/>
  <c r="E3257" i="18"/>
  <c r="M3257" i="18"/>
  <c r="F3257" i="18"/>
  <c r="G3257" i="18"/>
  <c r="H3257" i="18"/>
  <c r="D5723" i="18"/>
  <c r="L5723" i="18"/>
  <c r="E5723" i="18"/>
  <c r="M5723" i="18"/>
  <c r="F5723" i="18"/>
  <c r="G5723" i="18"/>
  <c r="H5723" i="18"/>
  <c r="I5723" i="18"/>
  <c r="J5723" i="18"/>
  <c r="C5723" i="18"/>
  <c r="K5723" i="18"/>
  <c r="J5813" i="18"/>
  <c r="C5813" i="18"/>
  <c r="K5813" i="18"/>
  <c r="D5813" i="18"/>
  <c r="L5813" i="18"/>
  <c r="E5813" i="18"/>
  <c r="M5813" i="18"/>
  <c r="F5813" i="18"/>
  <c r="G5813" i="18"/>
  <c r="H5813" i="18"/>
  <c r="I5813" i="18"/>
  <c r="E2657" i="18"/>
  <c r="M2657" i="18"/>
  <c r="F2657" i="18"/>
  <c r="G2657" i="18"/>
  <c r="H2657" i="18"/>
  <c r="I2657" i="18"/>
  <c r="J2657" i="18"/>
  <c r="C2657" i="18"/>
  <c r="K2657" i="18"/>
  <c r="D2657" i="18"/>
  <c r="L2657" i="18"/>
  <c r="H4035" i="18"/>
  <c r="I4035" i="18"/>
  <c r="J4035" i="18"/>
  <c r="C4035" i="18"/>
  <c r="K4035" i="18"/>
  <c r="D4035" i="18"/>
  <c r="L4035" i="18"/>
  <c r="E4035" i="18"/>
  <c r="M4035" i="18"/>
  <c r="G4035" i="18"/>
  <c r="F4035" i="18"/>
  <c r="H1300" i="18"/>
  <c r="I1300" i="18"/>
  <c r="J1300" i="18"/>
  <c r="C1300" i="18"/>
  <c r="K1300" i="18"/>
  <c r="D1300" i="18"/>
  <c r="L1300" i="18"/>
  <c r="E1300" i="18"/>
  <c r="M1300" i="18"/>
  <c r="G1300" i="18"/>
  <c r="F1300" i="18"/>
  <c r="I2273" i="18"/>
  <c r="J2273" i="18"/>
  <c r="C2273" i="18"/>
  <c r="K2273" i="18"/>
  <c r="D2273" i="18"/>
  <c r="L2273" i="18"/>
  <c r="E2273" i="18"/>
  <c r="M2273" i="18"/>
  <c r="F2273" i="18"/>
  <c r="G2273" i="18"/>
  <c r="H2273" i="18"/>
  <c r="E4743" i="18"/>
  <c r="M4743" i="18"/>
  <c r="F4743" i="18"/>
  <c r="G4743" i="18"/>
  <c r="H4743" i="18"/>
  <c r="I4743" i="18"/>
  <c r="C4743" i="18"/>
  <c r="K4743" i="18"/>
  <c r="D4743" i="18"/>
  <c r="J4743" i="18"/>
  <c r="L4743" i="18"/>
  <c r="I1874" i="18"/>
  <c r="J1874" i="18"/>
  <c r="C1874" i="18"/>
  <c r="K1874" i="18"/>
  <c r="D1874" i="18"/>
  <c r="L1874" i="18"/>
  <c r="E1874" i="18"/>
  <c r="M1874" i="18"/>
  <c r="F1874" i="18"/>
  <c r="G1874" i="18"/>
  <c r="H1874" i="18"/>
  <c r="D4287" i="18"/>
  <c r="L4287" i="18"/>
  <c r="E4287" i="18"/>
  <c r="M4287" i="18"/>
  <c r="F4287" i="18"/>
  <c r="G4287" i="18"/>
  <c r="H4287" i="18"/>
  <c r="I4287" i="18"/>
  <c r="C4287" i="18"/>
  <c r="K4287" i="18"/>
  <c r="J4287" i="18"/>
  <c r="D3617" i="18"/>
  <c r="L3617" i="18"/>
  <c r="E3617" i="18"/>
  <c r="M3617" i="18"/>
  <c r="F3617" i="18"/>
  <c r="G3617" i="18"/>
  <c r="H3617" i="18"/>
  <c r="I3617" i="18"/>
  <c r="C3617" i="18"/>
  <c r="J3617" i="18"/>
  <c r="K3617" i="18"/>
  <c r="E923" i="18"/>
  <c r="M923" i="18"/>
  <c r="H923" i="18"/>
  <c r="I923" i="18"/>
  <c r="J923" i="18"/>
  <c r="D923" i="18"/>
  <c r="L923" i="18"/>
  <c r="C923" i="18"/>
  <c r="F923" i="18"/>
  <c r="G923" i="18"/>
  <c r="K923" i="18"/>
  <c r="E4799" i="18"/>
  <c r="M4799" i="18"/>
  <c r="F4799" i="18"/>
  <c r="G4799" i="18"/>
  <c r="H4799" i="18"/>
  <c r="I4799" i="18"/>
  <c r="C4799" i="18"/>
  <c r="K4799" i="18"/>
  <c r="D4799" i="18"/>
  <c r="J4799" i="18"/>
  <c r="L4799" i="18"/>
  <c r="H4251" i="18"/>
  <c r="I4251" i="18"/>
  <c r="J4251" i="18"/>
  <c r="C4251" i="18"/>
  <c r="K4251" i="18"/>
  <c r="D4251" i="18"/>
  <c r="L4251" i="18"/>
  <c r="E4251" i="18"/>
  <c r="M4251" i="18"/>
  <c r="G4251" i="18"/>
  <c r="F4251" i="18"/>
  <c r="J211" i="18"/>
  <c r="C211" i="18"/>
  <c r="K211" i="18"/>
  <c r="F211" i="18"/>
  <c r="L211" i="18"/>
  <c r="D211" i="18"/>
  <c r="H211" i="18"/>
  <c r="E211" i="18"/>
  <c r="I211" i="18"/>
  <c r="G211" i="18"/>
  <c r="M211" i="18"/>
  <c r="G3035" i="18"/>
  <c r="H3035" i="18"/>
  <c r="I3035" i="18"/>
  <c r="J3035" i="18"/>
  <c r="C3035" i="18"/>
  <c r="K3035" i="18"/>
  <c r="D3035" i="18"/>
  <c r="L3035" i="18"/>
  <c r="E3035" i="18"/>
  <c r="M3035" i="18"/>
  <c r="F3035" i="18"/>
  <c r="E6083" i="18"/>
  <c r="M6083" i="18"/>
  <c r="F6083" i="18"/>
  <c r="G6083" i="18"/>
  <c r="H6083" i="18"/>
  <c r="I6083" i="18"/>
  <c r="J6083" i="18"/>
  <c r="D6083" i="18"/>
  <c r="L6083" i="18"/>
  <c r="C6083" i="18"/>
  <c r="K6083" i="18"/>
  <c r="J5557" i="18"/>
  <c r="C5557" i="18"/>
  <c r="K5557" i="18"/>
  <c r="D5557" i="18"/>
  <c r="L5557" i="18"/>
  <c r="E5557" i="18"/>
  <c r="M5557" i="18"/>
  <c r="F5557" i="18"/>
  <c r="G5557" i="18"/>
  <c r="H5557" i="18"/>
  <c r="I5557" i="18"/>
  <c r="I1479" i="18"/>
  <c r="J1479" i="18"/>
  <c r="C1479" i="18"/>
  <c r="K1479" i="18"/>
  <c r="D1479" i="18"/>
  <c r="L1479" i="18"/>
  <c r="E1479" i="18"/>
  <c r="M1479" i="18"/>
  <c r="F1479" i="18"/>
  <c r="G1479" i="18"/>
  <c r="H1479" i="18"/>
  <c r="D4031" i="18"/>
  <c r="L4031" i="18"/>
  <c r="E4031" i="18"/>
  <c r="M4031" i="18"/>
  <c r="F4031" i="18"/>
  <c r="G4031" i="18"/>
  <c r="H4031" i="18"/>
  <c r="I4031" i="18"/>
  <c r="C4031" i="18"/>
  <c r="K4031" i="18"/>
  <c r="J4031" i="18"/>
  <c r="I1002" i="18"/>
  <c r="J1002" i="18"/>
  <c r="C1002" i="18"/>
  <c r="K1002" i="18"/>
  <c r="D1002" i="18"/>
  <c r="L1002" i="18"/>
  <c r="E1002" i="18"/>
  <c r="M1002" i="18"/>
  <c r="F1002" i="18"/>
  <c r="G1002" i="18"/>
  <c r="H1002" i="18"/>
  <c r="C2627" i="18"/>
  <c r="K2627" i="18"/>
  <c r="D2627" i="18"/>
  <c r="L2627" i="18"/>
  <c r="E2627" i="18"/>
  <c r="M2627" i="18"/>
  <c r="F2627" i="18"/>
  <c r="G2627" i="18"/>
  <c r="H2627" i="18"/>
  <c r="I2627" i="18"/>
  <c r="J2627" i="18"/>
  <c r="D5651" i="18"/>
  <c r="L5651" i="18"/>
  <c r="E5651" i="18"/>
  <c r="M5651" i="18"/>
  <c r="F5651" i="18"/>
  <c r="G5651" i="18"/>
  <c r="H5651" i="18"/>
  <c r="I5651" i="18"/>
  <c r="J5651" i="18"/>
  <c r="C5651" i="18"/>
  <c r="K5651" i="18"/>
  <c r="F239" i="18"/>
  <c r="G239" i="18"/>
  <c r="J239" i="18"/>
  <c r="E239" i="18"/>
  <c r="H239" i="18"/>
  <c r="L239" i="18"/>
  <c r="D239" i="18"/>
  <c r="K239" i="18"/>
  <c r="M239" i="18"/>
  <c r="C239" i="18"/>
  <c r="I239" i="18"/>
  <c r="J4822" i="18"/>
  <c r="C4822" i="18"/>
  <c r="K4822" i="18"/>
  <c r="D4822" i="18"/>
  <c r="L4822" i="18"/>
  <c r="E4822" i="18"/>
  <c r="M4822" i="18"/>
  <c r="F4822" i="18"/>
  <c r="G4822" i="18"/>
  <c r="H4822" i="18"/>
  <c r="I4822" i="18"/>
  <c r="J5094" i="18"/>
  <c r="C5094" i="18"/>
  <c r="K5094" i="18"/>
  <c r="D5094" i="18"/>
  <c r="L5094" i="18"/>
  <c r="E5094" i="18"/>
  <c r="M5094" i="18"/>
  <c r="F5094" i="18"/>
  <c r="G5094" i="18"/>
  <c r="H5094" i="18"/>
  <c r="I5094" i="18"/>
  <c r="D1552" i="18"/>
  <c r="L1552" i="18"/>
  <c r="E1552" i="18"/>
  <c r="M1552" i="18"/>
  <c r="F1552" i="18"/>
  <c r="G1552" i="18"/>
  <c r="H1552" i="18"/>
  <c r="I1552" i="18"/>
  <c r="J1552" i="18"/>
  <c r="K1552" i="18"/>
  <c r="C1552" i="18"/>
  <c r="G4352" i="18"/>
  <c r="H4352" i="18"/>
  <c r="I4352" i="18"/>
  <c r="J4352" i="18"/>
  <c r="C4352" i="18"/>
  <c r="K4352" i="18"/>
  <c r="D4352" i="18"/>
  <c r="L4352" i="18"/>
  <c r="F4352" i="18"/>
  <c r="E4352" i="18"/>
  <c r="M4352" i="18"/>
  <c r="F6046" i="18"/>
  <c r="G6046" i="18"/>
  <c r="H6046" i="18"/>
  <c r="I6046" i="18"/>
  <c r="J6046" i="18"/>
  <c r="C6046" i="18"/>
  <c r="K6046" i="18"/>
  <c r="E6046" i="18"/>
  <c r="M6046" i="18"/>
  <c r="D6046" i="18"/>
  <c r="L6046" i="18"/>
  <c r="I5202" i="18"/>
  <c r="J5202" i="18"/>
  <c r="C5202" i="18"/>
  <c r="K5202" i="18"/>
  <c r="D5202" i="18"/>
  <c r="L5202" i="18"/>
  <c r="E5202" i="18"/>
  <c r="M5202" i="18"/>
  <c r="F5202" i="18"/>
  <c r="G5202" i="18"/>
  <c r="H5202" i="18"/>
  <c r="C616" i="18"/>
  <c r="K616" i="18"/>
  <c r="D616" i="18"/>
  <c r="L616" i="18"/>
  <c r="G616" i="18"/>
  <c r="H616" i="18"/>
  <c r="J616" i="18"/>
  <c r="M616" i="18"/>
  <c r="E616" i="18"/>
  <c r="F616" i="18"/>
  <c r="I616" i="18"/>
  <c r="D3998" i="18"/>
  <c r="L3998" i="18"/>
  <c r="E3998" i="18"/>
  <c r="M3998" i="18"/>
  <c r="F3998" i="18"/>
  <c r="G3998" i="18"/>
  <c r="H3998" i="18"/>
  <c r="I3998" i="18"/>
  <c r="C3998" i="18"/>
  <c r="K3998" i="18"/>
  <c r="J3998" i="18"/>
  <c r="F2952" i="18"/>
  <c r="G2952" i="18"/>
  <c r="H2952" i="18"/>
  <c r="I2952" i="18"/>
  <c r="J2952" i="18"/>
  <c r="C2952" i="18"/>
  <c r="K2952" i="18"/>
  <c r="D2952" i="18"/>
  <c r="L2952" i="18"/>
  <c r="E2952" i="18"/>
  <c r="M2952" i="18"/>
  <c r="J4582" i="18"/>
  <c r="C4582" i="18"/>
  <c r="K4582" i="18"/>
  <c r="D4582" i="18"/>
  <c r="L4582" i="18"/>
  <c r="E4582" i="18"/>
  <c r="M4582" i="18"/>
  <c r="F4582" i="18"/>
  <c r="H4582" i="18"/>
  <c r="G4582" i="18"/>
  <c r="I4582" i="18"/>
  <c r="C5176" i="18"/>
  <c r="K5176" i="18"/>
  <c r="D5176" i="18"/>
  <c r="L5176" i="18"/>
  <c r="E5176" i="18"/>
  <c r="M5176" i="18"/>
  <c r="F5176" i="18"/>
  <c r="G5176" i="18"/>
  <c r="H5176" i="18"/>
  <c r="I5176" i="18"/>
  <c r="J5176" i="18"/>
  <c r="F2496" i="18"/>
  <c r="G2496" i="18"/>
  <c r="H2496" i="18"/>
  <c r="I2496" i="18"/>
  <c r="J2496" i="18"/>
  <c r="C2496" i="18"/>
  <c r="K2496" i="18"/>
  <c r="D2496" i="18"/>
  <c r="L2496" i="18"/>
  <c r="E2496" i="18"/>
  <c r="M2496" i="18"/>
  <c r="C656" i="18"/>
  <c r="K656" i="18"/>
  <c r="D656" i="18"/>
  <c r="L656" i="18"/>
  <c r="E656" i="18"/>
  <c r="M656" i="18"/>
  <c r="F656" i="18"/>
  <c r="G656" i="18"/>
  <c r="H656" i="18"/>
  <c r="I656" i="18"/>
  <c r="J656" i="18"/>
  <c r="E5334" i="18"/>
  <c r="M5334" i="18"/>
  <c r="F5334" i="18"/>
  <c r="G5334" i="18"/>
  <c r="H5334" i="18"/>
  <c r="I5334" i="18"/>
  <c r="J5334" i="18"/>
  <c r="C5334" i="18"/>
  <c r="K5334" i="18"/>
  <c r="D5334" i="18"/>
  <c r="L5334" i="18"/>
  <c r="C394" i="18"/>
  <c r="K394" i="18"/>
  <c r="D394" i="18"/>
  <c r="L394" i="18"/>
  <c r="G394" i="18"/>
  <c r="F394" i="18"/>
  <c r="H394" i="18"/>
  <c r="M394" i="18"/>
  <c r="E394" i="18"/>
  <c r="I394" i="18"/>
  <c r="J394" i="18"/>
  <c r="D3082" i="18"/>
  <c r="L3082" i="18"/>
  <c r="E3082" i="18"/>
  <c r="M3082" i="18"/>
  <c r="F3082" i="18"/>
  <c r="G3082" i="18"/>
  <c r="H3082" i="18"/>
  <c r="I3082" i="18"/>
  <c r="J3082" i="18"/>
  <c r="C3082" i="18"/>
  <c r="K3082" i="18"/>
  <c r="C4825" i="18"/>
  <c r="K4825" i="18"/>
  <c r="D4825" i="18"/>
  <c r="L4825" i="18"/>
  <c r="E4825" i="18"/>
  <c r="M4825" i="18"/>
  <c r="F4825" i="18"/>
  <c r="G4825" i="18"/>
  <c r="H4825" i="18"/>
  <c r="I4825" i="18"/>
  <c r="J4825" i="18"/>
  <c r="D5643" i="18"/>
  <c r="L5643" i="18"/>
  <c r="E5643" i="18"/>
  <c r="M5643" i="18"/>
  <c r="F5643" i="18"/>
  <c r="G5643" i="18"/>
  <c r="H5643" i="18"/>
  <c r="I5643" i="18"/>
  <c r="J5643" i="18"/>
  <c r="K5643" i="18"/>
  <c r="C5643" i="18"/>
  <c r="H964" i="18"/>
  <c r="C964" i="18"/>
  <c r="K964" i="18"/>
  <c r="D964" i="18"/>
  <c r="L964" i="18"/>
  <c r="E964" i="18"/>
  <c r="M964" i="18"/>
  <c r="G964" i="18"/>
  <c r="F964" i="18"/>
  <c r="I964" i="18"/>
  <c r="J964" i="18"/>
  <c r="F726" i="18"/>
  <c r="I726" i="18"/>
  <c r="J726" i="18"/>
  <c r="C726" i="18"/>
  <c r="K726" i="18"/>
  <c r="E726" i="18"/>
  <c r="M726" i="18"/>
  <c r="D726" i="18"/>
  <c r="G726" i="18"/>
  <c r="H726" i="18"/>
  <c r="L726" i="18"/>
  <c r="C5200" i="18"/>
  <c r="K5200" i="18"/>
  <c r="D5200" i="18"/>
  <c r="L5200" i="18"/>
  <c r="E5200" i="18"/>
  <c r="M5200" i="18"/>
  <c r="F5200" i="18"/>
  <c r="G5200" i="18"/>
  <c r="H5200" i="18"/>
  <c r="I5200" i="18"/>
  <c r="J5200" i="18"/>
  <c r="D6096" i="18"/>
  <c r="L6096" i="18"/>
  <c r="E6096" i="18"/>
  <c r="M6096" i="18"/>
  <c r="F6096" i="18"/>
  <c r="G6096" i="18"/>
  <c r="H6096" i="18"/>
  <c r="I6096" i="18"/>
  <c r="C6096" i="18"/>
  <c r="K6096" i="18"/>
  <c r="J6096" i="18"/>
  <c r="I176" i="18"/>
  <c r="J176" i="18"/>
  <c r="E176" i="18"/>
  <c r="M176" i="18"/>
  <c r="D176" i="18"/>
  <c r="F176" i="18"/>
  <c r="K176" i="18"/>
  <c r="C176" i="18"/>
  <c r="L176" i="18"/>
  <c r="G176" i="18"/>
  <c r="H176" i="18"/>
  <c r="G4448" i="18"/>
  <c r="H4448" i="18"/>
  <c r="I4448" i="18"/>
  <c r="J4448" i="18"/>
  <c r="C4448" i="18"/>
  <c r="K4448" i="18"/>
  <c r="D4448" i="18"/>
  <c r="L4448" i="18"/>
  <c r="F4448" i="18"/>
  <c r="E4448" i="18"/>
  <c r="M4448" i="18"/>
  <c r="J2085" i="18"/>
  <c r="C2085" i="18"/>
  <c r="K2085" i="18"/>
  <c r="D2085" i="18"/>
  <c r="L2085" i="18"/>
  <c r="E2085" i="18"/>
  <c r="M2085" i="18"/>
  <c r="F2085" i="18"/>
  <c r="G2085" i="18"/>
  <c r="H2085" i="18"/>
  <c r="I2085" i="18"/>
  <c r="F5537" i="18"/>
  <c r="G5537" i="18"/>
  <c r="H5537" i="18"/>
  <c r="I5537" i="18"/>
  <c r="J5537" i="18"/>
  <c r="C5537" i="18"/>
  <c r="K5537" i="18"/>
  <c r="D5537" i="18"/>
  <c r="L5537" i="18"/>
  <c r="E5537" i="18"/>
  <c r="M5537" i="18"/>
  <c r="C214" i="18"/>
  <c r="K214" i="18"/>
  <c r="D214" i="18"/>
  <c r="L214" i="18"/>
  <c r="G214" i="18"/>
  <c r="J214" i="18"/>
  <c r="M214" i="18"/>
  <c r="E214" i="18"/>
  <c r="F214" i="18"/>
  <c r="I214" i="18"/>
  <c r="H214" i="18"/>
  <c r="J3920" i="18"/>
  <c r="C3920" i="18"/>
  <c r="K3920" i="18"/>
  <c r="D3920" i="18"/>
  <c r="L3920" i="18"/>
  <c r="E3920" i="18"/>
  <c r="M3920" i="18"/>
  <c r="F3920" i="18"/>
  <c r="G3920" i="18"/>
  <c r="I3920" i="18"/>
  <c r="H3920" i="18"/>
  <c r="H5016" i="18"/>
  <c r="I5016" i="18"/>
  <c r="J5016" i="18"/>
  <c r="C5016" i="18"/>
  <c r="K5016" i="18"/>
  <c r="D5016" i="18"/>
  <c r="L5016" i="18"/>
  <c r="E5016" i="18"/>
  <c r="M5016" i="18"/>
  <c r="F5016" i="18"/>
  <c r="G5016" i="18"/>
  <c r="H3118" i="18"/>
  <c r="I3118" i="18"/>
  <c r="J3118" i="18"/>
  <c r="C3118" i="18"/>
  <c r="K3118" i="18"/>
  <c r="D3118" i="18"/>
  <c r="L3118" i="18"/>
  <c r="E3118" i="18"/>
  <c r="M3118" i="18"/>
  <c r="F3118" i="18"/>
  <c r="G3118" i="18"/>
  <c r="C5792" i="18"/>
  <c r="K5792" i="18"/>
  <c r="D5792" i="18"/>
  <c r="L5792" i="18"/>
  <c r="E5792" i="18"/>
  <c r="M5792" i="18"/>
  <c r="F5792" i="18"/>
  <c r="G5792" i="18"/>
  <c r="H5792" i="18"/>
  <c r="I5792" i="18"/>
  <c r="J5792" i="18"/>
  <c r="H4912" i="18"/>
  <c r="I4912" i="18"/>
  <c r="J4912" i="18"/>
  <c r="C4912" i="18"/>
  <c r="K4912" i="18"/>
  <c r="D4912" i="18"/>
  <c r="L4912" i="18"/>
  <c r="E4912" i="18"/>
  <c r="M4912" i="18"/>
  <c r="F4912" i="18"/>
  <c r="G4912" i="18"/>
  <c r="C5384" i="18"/>
  <c r="K5384" i="18"/>
  <c r="D5384" i="18"/>
  <c r="L5384" i="18"/>
  <c r="E5384" i="18"/>
  <c r="M5384" i="18"/>
  <c r="F5384" i="18"/>
  <c r="G5384" i="18"/>
  <c r="H5384" i="18"/>
  <c r="I5384" i="18"/>
  <c r="J5384" i="18"/>
  <c r="J2728" i="18"/>
  <c r="C2728" i="18"/>
  <c r="K2728" i="18"/>
  <c r="D2728" i="18"/>
  <c r="L2728" i="18"/>
  <c r="E2728" i="18"/>
  <c r="M2728" i="18"/>
  <c r="F2728" i="18"/>
  <c r="G2728" i="18"/>
  <c r="H2728" i="18"/>
  <c r="I2728" i="18"/>
  <c r="G4488" i="18"/>
  <c r="H4488" i="18"/>
  <c r="I4488" i="18"/>
  <c r="J4488" i="18"/>
  <c r="C4488" i="18"/>
  <c r="K4488" i="18"/>
  <c r="D4488" i="18"/>
  <c r="L4488" i="18"/>
  <c r="F4488" i="18"/>
  <c r="E4488" i="18"/>
  <c r="M4488" i="18"/>
  <c r="C5536" i="18"/>
  <c r="K5536" i="18"/>
  <c r="D5536" i="18"/>
  <c r="L5536" i="18"/>
  <c r="E5536" i="18"/>
  <c r="M5536" i="18"/>
  <c r="F5536" i="18"/>
  <c r="G5536" i="18"/>
  <c r="H5536" i="18"/>
  <c r="I5536" i="18"/>
  <c r="J5536" i="18"/>
  <c r="J3768" i="18"/>
  <c r="C3768" i="18"/>
  <c r="K3768" i="18"/>
  <c r="D3768" i="18"/>
  <c r="L3768" i="18"/>
  <c r="E3768" i="18"/>
  <c r="M3768" i="18"/>
  <c r="F3768" i="18"/>
  <c r="G3768" i="18"/>
  <c r="I3768" i="18"/>
  <c r="H3768" i="18"/>
  <c r="I4142" i="18"/>
  <c r="J4142" i="18"/>
  <c r="C4142" i="18"/>
  <c r="K4142" i="18"/>
  <c r="D4142" i="18"/>
  <c r="L4142" i="18"/>
  <c r="E4142" i="18"/>
  <c r="M4142" i="18"/>
  <c r="F4142" i="18"/>
  <c r="H4142" i="18"/>
  <c r="G4142" i="18"/>
  <c r="D5859" i="18"/>
  <c r="L5859" i="18"/>
  <c r="E5859" i="18"/>
  <c r="M5859" i="18"/>
  <c r="F5859" i="18"/>
  <c r="G5859" i="18"/>
  <c r="H5859" i="18"/>
  <c r="I5859" i="18"/>
  <c r="C5859" i="18"/>
  <c r="J5859" i="18"/>
  <c r="K5859" i="18"/>
  <c r="C5928" i="18"/>
  <c r="K5928" i="18"/>
  <c r="D5928" i="18"/>
  <c r="L5928" i="18"/>
  <c r="E5928" i="18"/>
  <c r="M5928" i="18"/>
  <c r="F5928" i="18"/>
  <c r="G5928" i="18"/>
  <c r="H5928" i="18"/>
  <c r="I5928" i="18"/>
  <c r="J5928" i="18"/>
  <c r="I1270" i="18"/>
  <c r="C1270" i="18"/>
  <c r="K1270" i="18"/>
  <c r="D1270" i="18"/>
  <c r="L1270" i="18"/>
  <c r="E1270" i="18"/>
  <c r="M1270" i="18"/>
  <c r="F1270" i="18"/>
  <c r="G1270" i="18"/>
  <c r="J1270" i="18"/>
  <c r="H1270" i="18"/>
  <c r="G4861" i="18"/>
  <c r="H4861" i="18"/>
  <c r="I4861" i="18"/>
  <c r="J4861" i="18"/>
  <c r="C4861" i="18"/>
  <c r="K4861" i="18"/>
  <c r="D4861" i="18"/>
  <c r="L4861" i="18"/>
  <c r="E4861" i="18"/>
  <c r="M4861" i="18"/>
  <c r="F4861" i="18"/>
  <c r="E2022" i="18"/>
  <c r="M2022" i="18"/>
  <c r="F2022" i="18"/>
  <c r="G2022" i="18"/>
  <c r="H2022" i="18"/>
  <c r="I2022" i="18"/>
  <c r="J2022" i="18"/>
  <c r="C2022" i="18"/>
  <c r="K2022" i="18"/>
  <c r="D2022" i="18"/>
  <c r="L2022" i="18"/>
  <c r="H1436" i="18"/>
  <c r="I1436" i="18"/>
  <c r="J1436" i="18"/>
  <c r="C1436" i="18"/>
  <c r="K1436" i="18"/>
  <c r="D1436" i="18"/>
  <c r="L1436" i="18"/>
  <c r="E1436" i="18"/>
  <c r="M1436" i="18"/>
  <c r="F1436" i="18"/>
  <c r="G1436" i="18"/>
  <c r="H3214" i="18"/>
  <c r="I3214" i="18"/>
  <c r="J3214" i="18"/>
  <c r="C3214" i="18"/>
  <c r="K3214" i="18"/>
  <c r="D3214" i="18"/>
  <c r="L3214" i="18"/>
  <c r="E3214" i="18"/>
  <c r="M3214" i="18"/>
  <c r="F3214" i="18"/>
  <c r="G3214" i="18"/>
  <c r="I5362" i="18"/>
  <c r="J5362" i="18"/>
  <c r="C5362" i="18"/>
  <c r="K5362" i="18"/>
  <c r="D5362" i="18"/>
  <c r="L5362" i="18"/>
  <c r="E5362" i="18"/>
  <c r="M5362" i="18"/>
  <c r="F5362" i="18"/>
  <c r="G5362" i="18"/>
  <c r="H5362" i="18"/>
  <c r="E3484" i="18"/>
  <c r="M3484" i="18"/>
  <c r="F3484" i="18"/>
  <c r="G3484" i="18"/>
  <c r="H3484" i="18"/>
  <c r="I3484" i="18"/>
  <c r="J3484" i="18"/>
  <c r="C3484" i="18"/>
  <c r="K3484" i="18"/>
  <c r="D3484" i="18"/>
  <c r="L3484" i="18"/>
  <c r="E1750" i="18"/>
  <c r="M1750" i="18"/>
  <c r="F1750" i="18"/>
  <c r="G1750" i="18"/>
  <c r="H1750" i="18"/>
  <c r="J1750" i="18"/>
  <c r="C1750" i="18"/>
  <c r="K1750" i="18"/>
  <c r="D1750" i="18"/>
  <c r="I1750" i="18"/>
  <c r="L1750" i="18"/>
  <c r="H2462" i="18"/>
  <c r="I2462" i="18"/>
  <c r="J2462" i="18"/>
  <c r="C2462" i="18"/>
  <c r="K2462" i="18"/>
  <c r="D2462" i="18"/>
  <c r="L2462" i="18"/>
  <c r="E2462" i="18"/>
  <c r="M2462" i="18"/>
  <c r="F2462" i="18"/>
  <c r="G2462" i="18"/>
  <c r="C5480" i="18"/>
  <c r="K5480" i="18"/>
  <c r="D5480" i="18"/>
  <c r="L5480" i="18"/>
  <c r="E5480" i="18"/>
  <c r="M5480" i="18"/>
  <c r="F5480" i="18"/>
  <c r="G5480" i="18"/>
  <c r="H5480" i="18"/>
  <c r="I5480" i="18"/>
  <c r="J5480" i="18"/>
  <c r="C5448" i="18"/>
  <c r="K5448" i="18"/>
  <c r="D5448" i="18"/>
  <c r="L5448" i="18"/>
  <c r="E5448" i="18"/>
  <c r="M5448" i="18"/>
  <c r="F5448" i="18"/>
  <c r="G5448" i="18"/>
  <c r="H5448" i="18"/>
  <c r="I5448" i="18"/>
  <c r="J5448" i="18"/>
  <c r="I3432" i="18"/>
  <c r="J3432" i="18"/>
  <c r="C3432" i="18"/>
  <c r="K3432" i="18"/>
  <c r="D3432" i="18"/>
  <c r="L3432" i="18"/>
  <c r="E3432" i="18"/>
  <c r="M3432" i="18"/>
  <c r="F3432" i="18"/>
  <c r="G3432" i="18"/>
  <c r="H3432" i="18"/>
  <c r="D4175" i="18"/>
  <c r="L4175" i="18"/>
  <c r="E4175" i="18"/>
  <c r="M4175" i="18"/>
  <c r="F4175" i="18"/>
  <c r="G4175" i="18"/>
  <c r="H4175" i="18"/>
  <c r="I4175" i="18"/>
  <c r="C4175" i="18"/>
  <c r="K4175" i="18"/>
  <c r="J4175" i="18"/>
  <c r="C5416" i="18"/>
  <c r="K5416" i="18"/>
  <c r="D5416" i="18"/>
  <c r="L5416" i="18"/>
  <c r="E5416" i="18"/>
  <c r="M5416" i="18"/>
  <c r="F5416" i="18"/>
  <c r="G5416" i="18"/>
  <c r="H5416" i="18"/>
  <c r="I5416" i="18"/>
  <c r="J5416" i="18"/>
  <c r="C4340" i="18"/>
  <c r="K4340" i="18"/>
  <c r="D4340" i="18"/>
  <c r="L4340" i="18"/>
  <c r="E4340" i="18"/>
  <c r="M4340" i="18"/>
  <c r="F4340" i="18"/>
  <c r="G4340" i="18"/>
  <c r="H4340" i="18"/>
  <c r="J4340" i="18"/>
  <c r="I4340" i="18"/>
  <c r="F3647" i="18"/>
  <c r="G3647" i="18"/>
  <c r="H3647" i="18"/>
  <c r="I3647" i="18"/>
  <c r="J3647" i="18"/>
  <c r="C3647" i="18"/>
  <c r="K3647" i="18"/>
  <c r="D3647" i="18"/>
  <c r="E3647" i="18"/>
  <c r="L3647" i="18"/>
  <c r="M3647" i="18"/>
  <c r="F638" i="18"/>
  <c r="I638" i="18"/>
  <c r="K638" i="18"/>
  <c r="C638" i="18"/>
  <c r="M638" i="18"/>
  <c r="D638" i="18"/>
  <c r="E638" i="18"/>
  <c r="H638" i="18"/>
  <c r="J638" i="18"/>
  <c r="L638" i="18"/>
  <c r="G638" i="18"/>
  <c r="E5934" i="18"/>
  <c r="M5934" i="18"/>
  <c r="F5934" i="18"/>
  <c r="G5934" i="18"/>
  <c r="H5934" i="18"/>
  <c r="I5934" i="18"/>
  <c r="J5934" i="18"/>
  <c r="C5934" i="18"/>
  <c r="D5934" i="18"/>
  <c r="L5934" i="18"/>
  <c r="K5934" i="18"/>
  <c r="H3286" i="18"/>
  <c r="I3286" i="18"/>
  <c r="J3286" i="18"/>
  <c r="C3286" i="18"/>
  <c r="K3286" i="18"/>
  <c r="D3286" i="18"/>
  <c r="L3286" i="18"/>
  <c r="E3286" i="18"/>
  <c r="M3286" i="18"/>
  <c r="F3286" i="18"/>
  <c r="G3286" i="18"/>
  <c r="F3256" i="18"/>
  <c r="G3256" i="18"/>
  <c r="H3256" i="18"/>
  <c r="I3256" i="18"/>
  <c r="J3256" i="18"/>
  <c r="C3256" i="18"/>
  <c r="K3256" i="18"/>
  <c r="L3256" i="18"/>
  <c r="M3256" i="18"/>
  <c r="D3256" i="18"/>
  <c r="E3256" i="18"/>
  <c r="C1760" i="18"/>
  <c r="K1760" i="18"/>
  <c r="D1760" i="18"/>
  <c r="L1760" i="18"/>
  <c r="E1760" i="18"/>
  <c r="M1760" i="18"/>
  <c r="F1760" i="18"/>
  <c r="H1760" i="18"/>
  <c r="I1760" i="18"/>
  <c r="G1760" i="18"/>
  <c r="J1760" i="18"/>
  <c r="I3813" i="18"/>
  <c r="J3813" i="18"/>
  <c r="C3813" i="18"/>
  <c r="K3813" i="18"/>
  <c r="D3813" i="18"/>
  <c r="L3813" i="18"/>
  <c r="E3813" i="18"/>
  <c r="M3813" i="18"/>
  <c r="F3813" i="18"/>
  <c r="H3813" i="18"/>
  <c r="G3813" i="18"/>
  <c r="J2624" i="18"/>
  <c r="C2624" i="18"/>
  <c r="K2624" i="18"/>
  <c r="D2624" i="18"/>
  <c r="L2624" i="18"/>
  <c r="E2624" i="18"/>
  <c r="M2624" i="18"/>
  <c r="F2624" i="18"/>
  <c r="G2624" i="18"/>
  <c r="H2624" i="18"/>
  <c r="I2624" i="18"/>
  <c r="H2103" i="18"/>
  <c r="I2103" i="18"/>
  <c r="J2103" i="18"/>
  <c r="C2103" i="18"/>
  <c r="K2103" i="18"/>
  <c r="D2103" i="18"/>
  <c r="L2103" i="18"/>
  <c r="E2103" i="18"/>
  <c r="M2103" i="18"/>
  <c r="F2103" i="18"/>
  <c r="G2103" i="18"/>
  <c r="J5229" i="18"/>
  <c r="C5229" i="18"/>
  <c r="K5229" i="18"/>
  <c r="D5229" i="18"/>
  <c r="L5229" i="18"/>
  <c r="E5229" i="18"/>
  <c r="M5229" i="18"/>
  <c r="F5229" i="18"/>
  <c r="G5229" i="18"/>
  <c r="H5229" i="18"/>
  <c r="I5229" i="18"/>
  <c r="F2560" i="18"/>
  <c r="G2560" i="18"/>
  <c r="H2560" i="18"/>
  <c r="I2560" i="18"/>
  <c r="J2560" i="18"/>
  <c r="C2560" i="18"/>
  <c r="K2560" i="18"/>
  <c r="D2560" i="18"/>
  <c r="L2560" i="18"/>
  <c r="E2560" i="18"/>
  <c r="M2560" i="18"/>
  <c r="E5270" i="18"/>
  <c r="M5270" i="18"/>
  <c r="F5270" i="18"/>
  <c r="G5270" i="18"/>
  <c r="H5270" i="18"/>
  <c r="I5270" i="18"/>
  <c r="J5270" i="18"/>
  <c r="C5270" i="18"/>
  <c r="K5270" i="18"/>
  <c r="D5270" i="18"/>
  <c r="L5270" i="18"/>
  <c r="E5143" i="18"/>
  <c r="M5143" i="18"/>
  <c r="F5143" i="18"/>
  <c r="G5143" i="18"/>
  <c r="H5143" i="18"/>
  <c r="I5143" i="18"/>
  <c r="J5143" i="18"/>
  <c r="C5143" i="18"/>
  <c r="D5143" i="18"/>
  <c r="K5143" i="18"/>
  <c r="L5143" i="18"/>
  <c r="F6006" i="18"/>
  <c r="G6006" i="18"/>
  <c r="H6006" i="18"/>
  <c r="I6006" i="18"/>
  <c r="J6006" i="18"/>
  <c r="C6006" i="18"/>
  <c r="K6006" i="18"/>
  <c r="E6006" i="18"/>
  <c r="M6006" i="18"/>
  <c r="D6006" i="18"/>
  <c r="L6006" i="18"/>
  <c r="F5769" i="18"/>
  <c r="G5769" i="18"/>
  <c r="H5769" i="18"/>
  <c r="I5769" i="18"/>
  <c r="J5769" i="18"/>
  <c r="C5769" i="18"/>
  <c r="K5769" i="18"/>
  <c r="D5769" i="18"/>
  <c r="L5769" i="18"/>
  <c r="E5769" i="18"/>
  <c r="M5769" i="18"/>
  <c r="F3032" i="18"/>
  <c r="G3032" i="18"/>
  <c r="H3032" i="18"/>
  <c r="I3032" i="18"/>
  <c r="J3032" i="18"/>
  <c r="C3032" i="18"/>
  <c r="K3032" i="18"/>
  <c r="D3032" i="18"/>
  <c r="L3032" i="18"/>
  <c r="M3032" i="18"/>
  <c r="E3032" i="18"/>
  <c r="J277" i="18"/>
  <c r="D277" i="18"/>
  <c r="L277" i="18"/>
  <c r="E277" i="18"/>
  <c r="M277" i="18"/>
  <c r="F277" i="18"/>
  <c r="H277" i="18"/>
  <c r="G277" i="18"/>
  <c r="I277" i="18"/>
  <c r="K277" i="18"/>
  <c r="C277" i="18"/>
  <c r="C1072" i="18"/>
  <c r="K1072" i="18"/>
  <c r="D1072" i="18"/>
  <c r="L1072" i="18"/>
  <c r="E1072" i="18"/>
  <c r="M1072" i="18"/>
  <c r="F1072" i="18"/>
  <c r="G1072" i="18"/>
  <c r="H1072" i="18"/>
  <c r="J1072" i="18"/>
  <c r="I1072" i="18"/>
  <c r="J5166" i="18"/>
  <c r="C5166" i="18"/>
  <c r="K5166" i="18"/>
  <c r="D5166" i="18"/>
  <c r="L5166" i="18"/>
  <c r="E5166" i="18"/>
  <c r="M5166" i="18"/>
  <c r="F5166" i="18"/>
  <c r="G5166" i="18"/>
  <c r="H5166" i="18"/>
  <c r="I5166" i="18"/>
  <c r="C5864" i="18"/>
  <c r="K5864" i="18"/>
  <c r="D5864" i="18"/>
  <c r="L5864" i="18"/>
  <c r="E5864" i="18"/>
  <c r="M5864" i="18"/>
  <c r="F5864" i="18"/>
  <c r="G5864" i="18"/>
  <c r="H5864" i="18"/>
  <c r="I5864" i="18"/>
  <c r="J5864" i="18"/>
  <c r="F3000" i="18"/>
  <c r="G3000" i="18"/>
  <c r="H3000" i="18"/>
  <c r="I3000" i="18"/>
  <c r="J3000" i="18"/>
  <c r="C3000" i="18"/>
  <c r="K3000" i="18"/>
  <c r="D3000" i="18"/>
  <c r="L3000" i="18"/>
  <c r="E3000" i="18"/>
  <c r="M3000" i="18"/>
  <c r="D3090" i="18"/>
  <c r="L3090" i="18"/>
  <c r="E3090" i="18"/>
  <c r="M3090" i="18"/>
  <c r="F3090" i="18"/>
  <c r="G3090" i="18"/>
  <c r="H3090" i="18"/>
  <c r="I3090" i="18"/>
  <c r="J3090" i="18"/>
  <c r="C3090" i="18"/>
  <c r="K3090" i="18"/>
  <c r="E1726" i="18"/>
  <c r="M1726" i="18"/>
  <c r="F1726" i="18"/>
  <c r="G1726" i="18"/>
  <c r="H1726" i="18"/>
  <c r="I1726" i="18"/>
  <c r="J1726" i="18"/>
  <c r="C1726" i="18"/>
  <c r="K1726" i="18"/>
  <c r="D1726" i="18"/>
  <c r="L1726" i="18"/>
  <c r="F3192" i="18"/>
  <c r="G3192" i="18"/>
  <c r="H3192" i="18"/>
  <c r="I3192" i="18"/>
  <c r="J3192" i="18"/>
  <c r="C3192" i="18"/>
  <c r="K3192" i="18"/>
  <c r="D3192" i="18"/>
  <c r="L3192" i="18"/>
  <c r="E3192" i="18"/>
  <c r="M3192" i="18"/>
  <c r="H5168" i="18"/>
  <c r="I5168" i="18"/>
  <c r="J5168" i="18"/>
  <c r="C5168" i="18"/>
  <c r="K5168" i="18"/>
  <c r="G5168" i="18"/>
  <c r="L5168" i="18"/>
  <c r="M5168" i="18"/>
  <c r="D5168" i="18"/>
  <c r="E5168" i="18"/>
  <c r="F5168" i="18"/>
  <c r="F4602" i="18"/>
  <c r="G4602" i="18"/>
  <c r="H4602" i="18"/>
  <c r="I4602" i="18"/>
  <c r="J4602" i="18"/>
  <c r="D4602" i="18"/>
  <c r="L4602" i="18"/>
  <c r="C4602" i="18"/>
  <c r="E4602" i="18"/>
  <c r="K4602" i="18"/>
  <c r="M4602" i="18"/>
  <c r="E2014" i="18"/>
  <c r="M2014" i="18"/>
  <c r="F2014" i="18"/>
  <c r="G2014" i="18"/>
  <c r="H2014" i="18"/>
  <c r="I2014" i="18"/>
  <c r="J2014" i="18"/>
  <c r="C2014" i="18"/>
  <c r="K2014" i="18"/>
  <c r="L2014" i="18"/>
  <c r="D2014" i="18"/>
  <c r="C3334" i="18"/>
  <c r="K3334" i="18"/>
  <c r="D3334" i="18"/>
  <c r="L3334" i="18"/>
  <c r="E3334" i="18"/>
  <c r="M3334" i="18"/>
  <c r="F3334" i="18"/>
  <c r="G3334" i="18"/>
  <c r="H3334" i="18"/>
  <c r="I3334" i="18"/>
  <c r="J3334" i="18"/>
  <c r="C680" i="18"/>
  <c r="K680" i="18"/>
  <c r="D680" i="18"/>
  <c r="L680" i="18"/>
  <c r="E680" i="18"/>
  <c r="M680" i="18"/>
  <c r="F680" i="18"/>
  <c r="G680" i="18"/>
  <c r="H680" i="18"/>
  <c r="I680" i="18"/>
  <c r="J680" i="18"/>
  <c r="I3472" i="18"/>
  <c r="J3472" i="18"/>
  <c r="C3472" i="18"/>
  <c r="K3472" i="18"/>
  <c r="D3472" i="18"/>
  <c r="L3472" i="18"/>
  <c r="E3472" i="18"/>
  <c r="M3472" i="18"/>
  <c r="F3472" i="18"/>
  <c r="G3472" i="18"/>
  <c r="H3472" i="18"/>
  <c r="J3696" i="18"/>
  <c r="C3696" i="18"/>
  <c r="K3696" i="18"/>
  <c r="D3696" i="18"/>
  <c r="L3696" i="18"/>
  <c r="E3696" i="18"/>
  <c r="M3696" i="18"/>
  <c r="F3696" i="18"/>
  <c r="G3696" i="18"/>
  <c r="I3696" i="18"/>
  <c r="H3696" i="18"/>
  <c r="F3112" i="18"/>
  <c r="G3112" i="18"/>
  <c r="H3112" i="18"/>
  <c r="I3112" i="18"/>
  <c r="J3112" i="18"/>
  <c r="C3112" i="18"/>
  <c r="K3112" i="18"/>
  <c r="D3112" i="18"/>
  <c r="L3112" i="18"/>
  <c r="E3112" i="18"/>
  <c r="M3112" i="18"/>
  <c r="C3558" i="18"/>
  <c r="K3558" i="18"/>
  <c r="D3558" i="18"/>
  <c r="L3558" i="18"/>
  <c r="E3558" i="18"/>
  <c r="M3558" i="18"/>
  <c r="F3558" i="18"/>
  <c r="G3558" i="18"/>
  <c r="H3558" i="18"/>
  <c r="I3558" i="18"/>
  <c r="J3558" i="18"/>
  <c r="D4183" i="18"/>
  <c r="L4183" i="18"/>
  <c r="E4183" i="18"/>
  <c r="M4183" i="18"/>
  <c r="F4183" i="18"/>
  <c r="G4183" i="18"/>
  <c r="H4183" i="18"/>
  <c r="I4183" i="18"/>
  <c r="C4183" i="18"/>
  <c r="K4183" i="18"/>
  <c r="J4183" i="18"/>
  <c r="E998" i="18"/>
  <c r="M998" i="18"/>
  <c r="F998" i="18"/>
  <c r="G998" i="18"/>
  <c r="H998" i="18"/>
  <c r="I998" i="18"/>
  <c r="J998" i="18"/>
  <c r="C998" i="18"/>
  <c r="K998" i="18"/>
  <c r="L998" i="18"/>
  <c r="D998" i="18"/>
  <c r="E5782" i="18"/>
  <c r="M5782" i="18"/>
  <c r="F5782" i="18"/>
  <c r="G5782" i="18"/>
  <c r="H5782" i="18"/>
  <c r="I5782" i="18"/>
  <c r="J5782" i="18"/>
  <c r="C5782" i="18"/>
  <c r="K5782" i="18"/>
  <c r="D5782" i="18"/>
  <c r="L5782" i="18"/>
  <c r="C5352" i="18"/>
  <c r="K5352" i="18"/>
  <c r="D5352" i="18"/>
  <c r="L5352" i="18"/>
  <c r="E5352" i="18"/>
  <c r="M5352" i="18"/>
  <c r="F5352" i="18"/>
  <c r="G5352" i="18"/>
  <c r="H5352" i="18"/>
  <c r="I5352" i="18"/>
  <c r="J5352" i="18"/>
  <c r="E5079" i="18"/>
  <c r="M5079" i="18"/>
  <c r="F5079" i="18"/>
  <c r="G5079" i="18"/>
  <c r="H5079" i="18"/>
  <c r="I5079" i="18"/>
  <c r="J5079" i="18"/>
  <c r="C5079" i="18"/>
  <c r="K5079" i="18"/>
  <c r="D5079" i="18"/>
  <c r="L5079" i="18"/>
  <c r="E1006" i="18"/>
  <c r="M1006" i="18"/>
  <c r="F1006" i="18"/>
  <c r="G1006" i="18"/>
  <c r="H1006" i="18"/>
  <c r="I1006" i="18"/>
  <c r="J1006" i="18"/>
  <c r="C1006" i="18"/>
  <c r="K1006" i="18"/>
  <c r="D1006" i="18"/>
  <c r="L1006" i="18"/>
  <c r="J4433" i="18"/>
  <c r="C4433" i="18"/>
  <c r="K4433" i="18"/>
  <c r="D4433" i="18"/>
  <c r="L4433" i="18"/>
  <c r="E4433" i="18"/>
  <c r="M4433" i="18"/>
  <c r="F4433" i="18"/>
  <c r="G4433" i="18"/>
  <c r="I4433" i="18"/>
  <c r="H4433" i="18"/>
  <c r="J5629" i="18"/>
  <c r="C5629" i="18"/>
  <c r="K5629" i="18"/>
  <c r="D5629" i="18"/>
  <c r="L5629" i="18"/>
  <c r="E5629" i="18"/>
  <c r="M5629" i="18"/>
  <c r="F5629" i="18"/>
  <c r="G5629" i="18"/>
  <c r="H5629" i="18"/>
  <c r="I5629" i="18"/>
  <c r="H2230" i="18"/>
  <c r="I2230" i="18"/>
  <c r="J2230" i="18"/>
  <c r="C2230" i="18"/>
  <c r="K2230" i="18"/>
  <c r="D2230" i="18"/>
  <c r="L2230" i="18"/>
  <c r="E2230" i="18"/>
  <c r="M2230" i="18"/>
  <c r="F2230" i="18"/>
  <c r="G2230" i="18"/>
  <c r="C5784" i="18"/>
  <c r="K5784" i="18"/>
  <c r="D5784" i="18"/>
  <c r="L5784" i="18"/>
  <c r="E5784" i="18"/>
  <c r="M5784" i="18"/>
  <c r="F5784" i="18"/>
  <c r="G5784" i="18"/>
  <c r="H5784" i="18"/>
  <c r="I5784" i="18"/>
  <c r="J5784" i="18"/>
  <c r="F5114" i="18"/>
  <c r="G5114" i="18"/>
  <c r="H5114" i="18"/>
  <c r="I5114" i="18"/>
  <c r="J5114" i="18"/>
  <c r="C5114" i="18"/>
  <c r="K5114" i="18"/>
  <c r="D5114" i="18"/>
  <c r="E5114" i="18"/>
  <c r="L5114" i="18"/>
  <c r="M5114" i="18"/>
  <c r="D3425" i="18"/>
  <c r="L3425" i="18"/>
  <c r="E3425" i="18"/>
  <c r="M3425" i="18"/>
  <c r="F3425" i="18"/>
  <c r="G3425" i="18"/>
  <c r="H3425" i="18"/>
  <c r="I3425" i="18"/>
  <c r="J3425" i="18"/>
  <c r="C3425" i="18"/>
  <c r="K3425" i="18"/>
  <c r="J6042" i="18"/>
  <c r="C6042" i="18"/>
  <c r="K6042" i="18"/>
  <c r="D6042" i="18"/>
  <c r="L6042" i="18"/>
  <c r="E6042" i="18"/>
  <c r="M6042" i="18"/>
  <c r="F6042" i="18"/>
  <c r="G6042" i="18"/>
  <c r="I6042" i="18"/>
  <c r="H6042" i="18"/>
  <c r="C2603" i="18"/>
  <c r="K2603" i="18"/>
  <c r="D2603" i="18"/>
  <c r="L2603" i="18"/>
  <c r="E2603" i="18"/>
  <c r="M2603" i="18"/>
  <c r="F2603" i="18"/>
  <c r="G2603" i="18"/>
  <c r="H2603" i="18"/>
  <c r="I2603" i="18"/>
  <c r="J2603" i="18"/>
  <c r="E123" i="18"/>
  <c r="M123" i="18"/>
  <c r="F123" i="18"/>
  <c r="I123" i="18"/>
  <c r="H123" i="18"/>
  <c r="J123" i="18"/>
  <c r="L123" i="18"/>
  <c r="C123" i="18"/>
  <c r="D123" i="18"/>
  <c r="G123" i="18"/>
  <c r="K123" i="18"/>
  <c r="G5985" i="18"/>
  <c r="H5985" i="18"/>
  <c r="I5985" i="18"/>
  <c r="J5985" i="18"/>
  <c r="C5985" i="18"/>
  <c r="K5985" i="18"/>
  <c r="D5985" i="18"/>
  <c r="L5985" i="18"/>
  <c r="F5985" i="18"/>
  <c r="M5985" i="18"/>
  <c r="E5985" i="18"/>
  <c r="F2596" i="18"/>
  <c r="G2596" i="18"/>
  <c r="H2596" i="18"/>
  <c r="I2596" i="18"/>
  <c r="J2596" i="18"/>
  <c r="C2596" i="18"/>
  <c r="K2596" i="18"/>
  <c r="D2596" i="18"/>
  <c r="L2596" i="18"/>
  <c r="E2596" i="18"/>
  <c r="M2596" i="18"/>
  <c r="H4403" i="18"/>
  <c r="I4403" i="18"/>
  <c r="J4403" i="18"/>
  <c r="C4403" i="18"/>
  <c r="K4403" i="18"/>
  <c r="D4403" i="18"/>
  <c r="L4403" i="18"/>
  <c r="E4403" i="18"/>
  <c r="M4403" i="18"/>
  <c r="G4403" i="18"/>
  <c r="F4403" i="18"/>
  <c r="E2341" i="18"/>
  <c r="M2341" i="18"/>
  <c r="F2341" i="18"/>
  <c r="G2341" i="18"/>
  <c r="H2341" i="18"/>
  <c r="I2341" i="18"/>
  <c r="J2341" i="18"/>
  <c r="C2341" i="18"/>
  <c r="K2341" i="18"/>
  <c r="D2341" i="18"/>
  <c r="L2341" i="18"/>
  <c r="D1127" i="18"/>
  <c r="L1127" i="18"/>
  <c r="F1127" i="18"/>
  <c r="G1127" i="18"/>
  <c r="H1127" i="18"/>
  <c r="I1127" i="18"/>
  <c r="J1127" i="18"/>
  <c r="C1127" i="18"/>
  <c r="E1127" i="18"/>
  <c r="K1127" i="18"/>
  <c r="M1127" i="18"/>
  <c r="E6067" i="18"/>
  <c r="M6067" i="18"/>
  <c r="F6067" i="18"/>
  <c r="G6067" i="18"/>
  <c r="H6067" i="18"/>
  <c r="I6067" i="18"/>
  <c r="J6067" i="18"/>
  <c r="D6067" i="18"/>
  <c r="L6067" i="18"/>
  <c r="C6067" i="18"/>
  <c r="K6067" i="18"/>
  <c r="D3329" i="18"/>
  <c r="L3329" i="18"/>
  <c r="E3329" i="18"/>
  <c r="M3329" i="18"/>
  <c r="F3329" i="18"/>
  <c r="G3329" i="18"/>
  <c r="H3329" i="18"/>
  <c r="I3329" i="18"/>
  <c r="J3329" i="18"/>
  <c r="K3329" i="18"/>
  <c r="C3329" i="18"/>
  <c r="E3588" i="18"/>
  <c r="M3588" i="18"/>
  <c r="F3588" i="18"/>
  <c r="G3588" i="18"/>
  <c r="H3588" i="18"/>
  <c r="I3588" i="18"/>
  <c r="J3588" i="18"/>
  <c r="C3588" i="18"/>
  <c r="K3588" i="18"/>
  <c r="D3588" i="18"/>
  <c r="L3588" i="18"/>
  <c r="I4030" i="18"/>
  <c r="J4030" i="18"/>
  <c r="C4030" i="18"/>
  <c r="K4030" i="18"/>
  <c r="D4030" i="18"/>
  <c r="L4030" i="18"/>
  <c r="E4030" i="18"/>
  <c r="M4030" i="18"/>
  <c r="F4030" i="18"/>
  <c r="H4030" i="18"/>
  <c r="G4030" i="18"/>
  <c r="C1712" i="18"/>
  <c r="K1712" i="18"/>
  <c r="D1712" i="18"/>
  <c r="L1712" i="18"/>
  <c r="E1712" i="18"/>
  <c r="M1712" i="18"/>
  <c r="F1712" i="18"/>
  <c r="G1712" i="18"/>
  <c r="H1712" i="18"/>
  <c r="I1712" i="18"/>
  <c r="J1712" i="18"/>
  <c r="H2087" i="18"/>
  <c r="I2087" i="18"/>
  <c r="J2087" i="18"/>
  <c r="C2087" i="18"/>
  <c r="K2087" i="18"/>
  <c r="D2087" i="18"/>
  <c r="L2087" i="18"/>
  <c r="E2087" i="18"/>
  <c r="M2087" i="18"/>
  <c r="F2087" i="18"/>
  <c r="G2087" i="18"/>
  <c r="D651" i="18"/>
  <c r="L651" i="18"/>
  <c r="F651" i="18"/>
  <c r="G651" i="18"/>
  <c r="H651" i="18"/>
  <c r="J651" i="18"/>
  <c r="C651" i="18"/>
  <c r="E651" i="18"/>
  <c r="I651" i="18"/>
  <c r="K651" i="18"/>
  <c r="M651" i="18"/>
  <c r="H3994" i="18"/>
  <c r="I3994" i="18"/>
  <c r="J3994" i="18"/>
  <c r="C3994" i="18"/>
  <c r="K3994" i="18"/>
  <c r="D3994" i="18"/>
  <c r="L3994" i="18"/>
  <c r="E3994" i="18"/>
  <c r="M3994" i="18"/>
  <c r="G3994" i="18"/>
  <c r="F3994" i="18"/>
  <c r="D784" i="18"/>
  <c r="L784" i="18"/>
  <c r="G784" i="18"/>
  <c r="H784" i="18"/>
  <c r="I784" i="18"/>
  <c r="C784" i="18"/>
  <c r="K784" i="18"/>
  <c r="E784" i="18"/>
  <c r="F784" i="18"/>
  <c r="M784" i="18"/>
  <c r="J784" i="18"/>
  <c r="E5238" i="18"/>
  <c r="M5238" i="18"/>
  <c r="F5238" i="18"/>
  <c r="G5238" i="18"/>
  <c r="H5238" i="18"/>
  <c r="I5238" i="18"/>
  <c r="J5238" i="18"/>
  <c r="C5238" i="18"/>
  <c r="K5238" i="18"/>
  <c r="D5238" i="18"/>
  <c r="L5238" i="18"/>
  <c r="F3631" i="18"/>
  <c r="G3631" i="18"/>
  <c r="H3631" i="18"/>
  <c r="I3631" i="18"/>
  <c r="J3631" i="18"/>
  <c r="C3631" i="18"/>
  <c r="K3631" i="18"/>
  <c r="L3631" i="18"/>
  <c r="M3631" i="18"/>
  <c r="E3631" i="18"/>
  <c r="D3631" i="18"/>
  <c r="J3928" i="18"/>
  <c r="C3928" i="18"/>
  <c r="K3928" i="18"/>
  <c r="D3928" i="18"/>
  <c r="L3928" i="18"/>
  <c r="E3928" i="18"/>
  <c r="M3928" i="18"/>
  <c r="F3928" i="18"/>
  <c r="G3928" i="18"/>
  <c r="I3928" i="18"/>
  <c r="H3928" i="18"/>
  <c r="D4567" i="18"/>
  <c r="L4567" i="18"/>
  <c r="E4567" i="18"/>
  <c r="M4567" i="18"/>
  <c r="F4567" i="18"/>
  <c r="G4567" i="18"/>
  <c r="H4567" i="18"/>
  <c r="I4567" i="18"/>
  <c r="C4567" i="18"/>
  <c r="K4567" i="18"/>
  <c r="J4567" i="18"/>
  <c r="I4534" i="18"/>
  <c r="J4534" i="18"/>
  <c r="C4534" i="18"/>
  <c r="K4534" i="18"/>
  <c r="D4534" i="18"/>
  <c r="L4534" i="18"/>
  <c r="E4534" i="18"/>
  <c r="M4534" i="18"/>
  <c r="F4534" i="18"/>
  <c r="H4534" i="18"/>
  <c r="G4534" i="18"/>
  <c r="E5222" i="18"/>
  <c r="M5222" i="18"/>
  <c r="F5222" i="18"/>
  <c r="G5222" i="18"/>
  <c r="H5222" i="18"/>
  <c r="I5222" i="18"/>
  <c r="J5222" i="18"/>
  <c r="C5222" i="18"/>
  <c r="K5222" i="18"/>
  <c r="D5222" i="18"/>
  <c r="L5222" i="18"/>
  <c r="H2294" i="18"/>
  <c r="I2294" i="18"/>
  <c r="J2294" i="18"/>
  <c r="C2294" i="18"/>
  <c r="K2294" i="18"/>
  <c r="D2294" i="18"/>
  <c r="L2294" i="18"/>
  <c r="E2294" i="18"/>
  <c r="M2294" i="18"/>
  <c r="F2294" i="18"/>
  <c r="G2294" i="18"/>
  <c r="F3479" i="18"/>
  <c r="G3479" i="18"/>
  <c r="H3479" i="18"/>
  <c r="I3479" i="18"/>
  <c r="J3479" i="18"/>
  <c r="C3479" i="18"/>
  <c r="K3479" i="18"/>
  <c r="D3479" i="18"/>
  <c r="L3479" i="18"/>
  <c r="E3479" i="18"/>
  <c r="M3479" i="18"/>
  <c r="C4873" i="18"/>
  <c r="K4873" i="18"/>
  <c r="D4873" i="18"/>
  <c r="L4873" i="18"/>
  <c r="E4873" i="18"/>
  <c r="M4873" i="18"/>
  <c r="F4873" i="18"/>
  <c r="G4873" i="18"/>
  <c r="H4873" i="18"/>
  <c r="I4873" i="18"/>
  <c r="J4873" i="18"/>
  <c r="G4709" i="18"/>
  <c r="H4709" i="18"/>
  <c r="I4709" i="18"/>
  <c r="J4709" i="18"/>
  <c r="C4709" i="18"/>
  <c r="K4709" i="18"/>
  <c r="E4709" i="18"/>
  <c r="M4709" i="18"/>
  <c r="D4709" i="18"/>
  <c r="F4709" i="18"/>
  <c r="L4709" i="18"/>
  <c r="J4638" i="18"/>
  <c r="C4638" i="18"/>
  <c r="K4638" i="18"/>
  <c r="D4638" i="18"/>
  <c r="L4638" i="18"/>
  <c r="E4638" i="18"/>
  <c r="M4638" i="18"/>
  <c r="F4638" i="18"/>
  <c r="H4638" i="18"/>
  <c r="G4638" i="18"/>
  <c r="I4638" i="18"/>
  <c r="C4380" i="18"/>
  <c r="K4380" i="18"/>
  <c r="D4380" i="18"/>
  <c r="L4380" i="18"/>
  <c r="E4380" i="18"/>
  <c r="M4380" i="18"/>
  <c r="F4380" i="18"/>
  <c r="G4380" i="18"/>
  <c r="H4380" i="18"/>
  <c r="J4380" i="18"/>
  <c r="I4380" i="18"/>
  <c r="C3183" i="18"/>
  <c r="K3183" i="18"/>
  <c r="D3183" i="18"/>
  <c r="L3183" i="18"/>
  <c r="E3183" i="18"/>
  <c r="M3183" i="18"/>
  <c r="F3183" i="18"/>
  <c r="G3183" i="18"/>
  <c r="H3183" i="18"/>
  <c r="I3183" i="18"/>
  <c r="J3183" i="18"/>
  <c r="H4648" i="18"/>
  <c r="I4648" i="18"/>
  <c r="J4648" i="18"/>
  <c r="C4648" i="18"/>
  <c r="K4648" i="18"/>
  <c r="D4648" i="18"/>
  <c r="L4648" i="18"/>
  <c r="F4648" i="18"/>
  <c r="M4648" i="18"/>
  <c r="E4648" i="18"/>
  <c r="G4648" i="18"/>
  <c r="D1643" i="18"/>
  <c r="L1643" i="18"/>
  <c r="E1643" i="18"/>
  <c r="M1643" i="18"/>
  <c r="F1643" i="18"/>
  <c r="G1643" i="18"/>
  <c r="H1643" i="18"/>
  <c r="I1643" i="18"/>
  <c r="J1643" i="18"/>
  <c r="C1643" i="18"/>
  <c r="K1643" i="18"/>
  <c r="H2286" i="18"/>
  <c r="I2286" i="18"/>
  <c r="J2286" i="18"/>
  <c r="C2286" i="18"/>
  <c r="K2286" i="18"/>
  <c r="D2286" i="18"/>
  <c r="L2286" i="18"/>
  <c r="E2286" i="18"/>
  <c r="M2286" i="18"/>
  <c r="F2286" i="18"/>
  <c r="G2286" i="18"/>
  <c r="G3482" i="18"/>
  <c r="H3482" i="18"/>
  <c r="I3482" i="18"/>
  <c r="J3482" i="18"/>
  <c r="C3482" i="18"/>
  <c r="K3482" i="18"/>
  <c r="D3482" i="18"/>
  <c r="L3482" i="18"/>
  <c r="E3482" i="18"/>
  <c r="M3482" i="18"/>
  <c r="F3482" i="18"/>
  <c r="I4723" i="18"/>
  <c r="J4723" i="18"/>
  <c r="C4723" i="18"/>
  <c r="K4723" i="18"/>
  <c r="D4723" i="18"/>
  <c r="L4723" i="18"/>
  <c r="E4723" i="18"/>
  <c r="M4723" i="18"/>
  <c r="G4723" i="18"/>
  <c r="F4723" i="18"/>
  <c r="H4723" i="18"/>
  <c r="C314" i="18"/>
  <c r="K314" i="18"/>
  <c r="D314" i="18"/>
  <c r="L314" i="18"/>
  <c r="G314" i="18"/>
  <c r="F314" i="18"/>
  <c r="H314" i="18"/>
  <c r="I314" i="18"/>
  <c r="J314" i="18"/>
  <c r="M314" i="18"/>
  <c r="E314" i="18"/>
  <c r="C1776" i="18"/>
  <c r="K1776" i="18"/>
  <c r="D1776" i="18"/>
  <c r="L1776" i="18"/>
  <c r="E1776" i="18"/>
  <c r="M1776" i="18"/>
  <c r="F1776" i="18"/>
  <c r="H1776" i="18"/>
  <c r="I1776" i="18"/>
  <c r="G1776" i="18"/>
  <c r="J1776" i="18"/>
  <c r="E1686" i="18"/>
  <c r="M1686" i="18"/>
  <c r="F1686" i="18"/>
  <c r="G1686" i="18"/>
  <c r="H1686" i="18"/>
  <c r="I1686" i="18"/>
  <c r="J1686" i="18"/>
  <c r="C1686" i="18"/>
  <c r="K1686" i="18"/>
  <c r="D1686" i="18"/>
  <c r="L1686" i="18"/>
  <c r="G4272" i="18"/>
  <c r="H4272" i="18"/>
  <c r="I4272" i="18"/>
  <c r="J4272" i="18"/>
  <c r="C4272" i="18"/>
  <c r="K4272" i="18"/>
  <c r="D4272" i="18"/>
  <c r="L4272" i="18"/>
  <c r="F4272" i="18"/>
  <c r="E4272" i="18"/>
  <c r="M4272" i="18"/>
  <c r="C1952" i="18"/>
  <c r="K1952" i="18"/>
  <c r="D1952" i="18"/>
  <c r="L1952" i="18"/>
  <c r="E1952" i="18"/>
  <c r="M1952" i="18"/>
  <c r="F1952" i="18"/>
  <c r="G1952" i="18"/>
  <c r="H1952" i="18"/>
  <c r="I1952" i="18"/>
  <c r="J1952" i="18"/>
  <c r="G3863" i="18"/>
  <c r="H3863" i="18"/>
  <c r="I3863" i="18"/>
  <c r="J3863" i="18"/>
  <c r="C3863" i="18"/>
  <c r="K3863" i="18"/>
  <c r="D3863" i="18"/>
  <c r="L3863" i="18"/>
  <c r="F3863" i="18"/>
  <c r="M3863" i="18"/>
  <c r="E3863" i="18"/>
  <c r="H5527" i="18"/>
  <c r="I5527" i="18"/>
  <c r="J5527" i="18"/>
  <c r="C5527" i="18"/>
  <c r="K5527" i="18"/>
  <c r="D5527" i="18"/>
  <c r="L5527" i="18"/>
  <c r="E5527" i="18"/>
  <c r="M5527" i="18"/>
  <c r="F5527" i="18"/>
  <c r="G5527" i="18"/>
  <c r="E526" i="18"/>
  <c r="M526" i="18"/>
  <c r="F526" i="18"/>
  <c r="I526" i="18"/>
  <c r="L526" i="18"/>
  <c r="C526" i="18"/>
  <c r="D526" i="18"/>
  <c r="G526" i="18"/>
  <c r="J526" i="18"/>
  <c r="H526" i="18"/>
  <c r="K526" i="18"/>
  <c r="C4148" i="18"/>
  <c r="K4148" i="18"/>
  <c r="D4148" i="18"/>
  <c r="L4148" i="18"/>
  <c r="E4148" i="18"/>
  <c r="M4148" i="18"/>
  <c r="F4148" i="18"/>
  <c r="G4148" i="18"/>
  <c r="H4148" i="18"/>
  <c r="J4148" i="18"/>
  <c r="I4148" i="18"/>
  <c r="G6041" i="18"/>
  <c r="H6041" i="18"/>
  <c r="I6041" i="18"/>
  <c r="J6041" i="18"/>
  <c r="C6041" i="18"/>
  <c r="K6041" i="18"/>
  <c r="D6041" i="18"/>
  <c r="L6041" i="18"/>
  <c r="F6041" i="18"/>
  <c r="E6041" i="18"/>
  <c r="M6041" i="18"/>
  <c r="G5564" i="18"/>
  <c r="H5564" i="18"/>
  <c r="I5564" i="18"/>
  <c r="J5564" i="18"/>
  <c r="C5564" i="18"/>
  <c r="K5564" i="18"/>
  <c r="D5564" i="18"/>
  <c r="L5564" i="18"/>
  <c r="E5564" i="18"/>
  <c r="M5564" i="18"/>
  <c r="F5564" i="18"/>
  <c r="H313" i="18"/>
  <c r="I313" i="18"/>
  <c r="D313" i="18"/>
  <c r="L313" i="18"/>
  <c r="F313" i="18"/>
  <c r="G313" i="18"/>
  <c r="J313" i="18"/>
  <c r="K313" i="18"/>
  <c r="M313" i="18"/>
  <c r="C313" i="18"/>
  <c r="E313" i="18"/>
  <c r="H1671" i="18"/>
  <c r="I1671" i="18"/>
  <c r="J1671" i="18"/>
  <c r="C1671" i="18"/>
  <c r="K1671" i="18"/>
  <c r="D1671" i="18"/>
  <c r="L1671" i="18"/>
  <c r="E1671" i="18"/>
  <c r="M1671" i="18"/>
  <c r="F1671" i="18"/>
  <c r="G1671" i="18"/>
  <c r="E416" i="18"/>
  <c r="M416" i="18"/>
  <c r="F416" i="18"/>
  <c r="I416" i="18"/>
  <c r="C416" i="18"/>
  <c r="H416" i="18"/>
  <c r="G416" i="18"/>
  <c r="J416" i="18"/>
  <c r="D416" i="18"/>
  <c r="K416" i="18"/>
  <c r="L416" i="18"/>
  <c r="G2623" i="18"/>
  <c r="H2623" i="18"/>
  <c r="I2623" i="18"/>
  <c r="J2623" i="18"/>
  <c r="C2623" i="18"/>
  <c r="K2623" i="18"/>
  <c r="D2623" i="18"/>
  <c r="L2623" i="18"/>
  <c r="E2623" i="18"/>
  <c r="M2623" i="18"/>
  <c r="F2623" i="18"/>
  <c r="J2832" i="18"/>
  <c r="C2832" i="18"/>
  <c r="K2832" i="18"/>
  <c r="D2832" i="18"/>
  <c r="L2832" i="18"/>
  <c r="E2832" i="18"/>
  <c r="M2832" i="18"/>
  <c r="F2832" i="18"/>
  <c r="G2832" i="18"/>
  <c r="H2832" i="18"/>
  <c r="I2832" i="18"/>
  <c r="G5133" i="18"/>
  <c r="H5133" i="18"/>
  <c r="I5133" i="18"/>
  <c r="J5133" i="18"/>
  <c r="C5133" i="18"/>
  <c r="K5133" i="18"/>
  <c r="D5133" i="18"/>
  <c r="L5133" i="18"/>
  <c r="E5133" i="18"/>
  <c r="F5133" i="18"/>
  <c r="M5133" i="18"/>
  <c r="H1243" i="18"/>
  <c r="J1243" i="18"/>
  <c r="C1243" i="18"/>
  <c r="K1243" i="18"/>
  <c r="D1243" i="18"/>
  <c r="L1243" i="18"/>
  <c r="E1243" i="18"/>
  <c r="M1243" i="18"/>
  <c r="F1243" i="18"/>
  <c r="G1243" i="18"/>
  <c r="I1243" i="18"/>
  <c r="I1770" i="18"/>
  <c r="J1770" i="18"/>
  <c r="C1770" i="18"/>
  <c r="K1770" i="18"/>
  <c r="D1770" i="18"/>
  <c r="L1770" i="18"/>
  <c r="F1770" i="18"/>
  <c r="G1770" i="18"/>
  <c r="E1770" i="18"/>
  <c r="H1770" i="18"/>
  <c r="M1770" i="18"/>
  <c r="H5551" i="18"/>
  <c r="I5551" i="18"/>
  <c r="J5551" i="18"/>
  <c r="C5551" i="18"/>
  <c r="K5551" i="18"/>
  <c r="D5551" i="18"/>
  <c r="L5551" i="18"/>
  <c r="E5551" i="18"/>
  <c r="M5551" i="18"/>
  <c r="F5551" i="18"/>
  <c r="G5551" i="18"/>
  <c r="E1347" i="18"/>
  <c r="M1347" i="18"/>
  <c r="F1347" i="18"/>
  <c r="G1347" i="18"/>
  <c r="H1347" i="18"/>
  <c r="I1347" i="18"/>
  <c r="J1347" i="18"/>
  <c r="D1347" i="18"/>
  <c r="L1347" i="18"/>
  <c r="C1347" i="18"/>
  <c r="K1347" i="18"/>
  <c r="E6027" i="18"/>
  <c r="M6027" i="18"/>
  <c r="F6027" i="18"/>
  <c r="G6027" i="18"/>
  <c r="H6027" i="18"/>
  <c r="I6027" i="18"/>
  <c r="J6027" i="18"/>
  <c r="D6027" i="18"/>
  <c r="L6027" i="18"/>
  <c r="C6027" i="18"/>
  <c r="K6027" i="18"/>
  <c r="H5823" i="18"/>
  <c r="I5823" i="18"/>
  <c r="J5823" i="18"/>
  <c r="C5823" i="18"/>
  <c r="K5823" i="18"/>
  <c r="D5823" i="18"/>
  <c r="L5823" i="18"/>
  <c r="E5823" i="18"/>
  <c r="M5823" i="18"/>
  <c r="F5823" i="18"/>
  <c r="G5823" i="18"/>
  <c r="F3716" i="18"/>
  <c r="G3716" i="18"/>
  <c r="H3716" i="18"/>
  <c r="I3716" i="18"/>
  <c r="J3716" i="18"/>
  <c r="C3716" i="18"/>
  <c r="K3716" i="18"/>
  <c r="E3716" i="18"/>
  <c r="M3716" i="18"/>
  <c r="L3716" i="18"/>
  <c r="D3716" i="18"/>
  <c r="C5640" i="18"/>
  <c r="K5640" i="18"/>
  <c r="D5640" i="18"/>
  <c r="L5640" i="18"/>
  <c r="E5640" i="18"/>
  <c r="M5640" i="18"/>
  <c r="F5640" i="18"/>
  <c r="G5640" i="18"/>
  <c r="H5640" i="18"/>
  <c r="I5640" i="18"/>
  <c r="J5640" i="18"/>
  <c r="C5584" i="18"/>
  <c r="K5584" i="18"/>
  <c r="D5584" i="18"/>
  <c r="L5584" i="18"/>
  <c r="E5584" i="18"/>
  <c r="M5584" i="18"/>
  <c r="F5584" i="18"/>
  <c r="G5584" i="18"/>
  <c r="H5584" i="18"/>
  <c r="I5584" i="18"/>
  <c r="J5584" i="18"/>
  <c r="I4270" i="18"/>
  <c r="J4270" i="18"/>
  <c r="C4270" i="18"/>
  <c r="K4270" i="18"/>
  <c r="D4270" i="18"/>
  <c r="L4270" i="18"/>
  <c r="E4270" i="18"/>
  <c r="M4270" i="18"/>
  <c r="F4270" i="18"/>
  <c r="H4270" i="18"/>
  <c r="G4270" i="18"/>
  <c r="G996" i="18"/>
  <c r="H996" i="18"/>
  <c r="I996" i="18"/>
  <c r="J996" i="18"/>
  <c r="C996" i="18"/>
  <c r="K996" i="18"/>
  <c r="D996" i="18"/>
  <c r="L996" i="18"/>
  <c r="E996" i="18"/>
  <c r="M996" i="18"/>
  <c r="F996" i="18"/>
  <c r="C4220" i="18"/>
  <c r="K4220" i="18"/>
  <c r="D4220" i="18"/>
  <c r="L4220" i="18"/>
  <c r="E4220" i="18"/>
  <c r="M4220" i="18"/>
  <c r="F4220" i="18"/>
  <c r="G4220" i="18"/>
  <c r="H4220" i="18"/>
  <c r="J4220" i="18"/>
  <c r="I4220" i="18"/>
  <c r="I4094" i="18"/>
  <c r="J4094" i="18"/>
  <c r="C4094" i="18"/>
  <c r="K4094" i="18"/>
  <c r="D4094" i="18"/>
  <c r="L4094" i="18"/>
  <c r="E4094" i="18"/>
  <c r="M4094" i="18"/>
  <c r="F4094" i="18"/>
  <c r="H4094" i="18"/>
  <c r="G4094" i="18"/>
  <c r="I4494" i="18"/>
  <c r="J4494" i="18"/>
  <c r="C4494" i="18"/>
  <c r="K4494" i="18"/>
  <c r="D4494" i="18"/>
  <c r="L4494" i="18"/>
  <c r="E4494" i="18"/>
  <c r="M4494" i="18"/>
  <c r="F4494" i="18"/>
  <c r="H4494" i="18"/>
  <c r="G4494" i="18"/>
  <c r="C5376" i="18"/>
  <c r="K5376" i="18"/>
  <c r="D5376" i="18"/>
  <c r="L5376" i="18"/>
  <c r="E5376" i="18"/>
  <c r="M5376" i="18"/>
  <c r="F5376" i="18"/>
  <c r="G5376" i="18"/>
  <c r="H5376" i="18"/>
  <c r="I5376" i="18"/>
  <c r="J5376" i="18"/>
  <c r="F1017" i="18"/>
  <c r="G1017" i="18"/>
  <c r="H1017" i="18"/>
  <c r="I1017" i="18"/>
  <c r="J1017" i="18"/>
  <c r="C1017" i="18"/>
  <c r="K1017" i="18"/>
  <c r="D1017" i="18"/>
  <c r="L1017" i="18"/>
  <c r="E1017" i="18"/>
  <c r="M1017" i="18"/>
  <c r="J1610" i="18"/>
  <c r="C1610" i="18"/>
  <c r="K1610" i="18"/>
  <c r="D1610" i="18"/>
  <c r="L1610" i="18"/>
  <c r="E1610" i="18"/>
  <c r="M1610" i="18"/>
  <c r="F1610" i="18"/>
  <c r="G1610" i="18"/>
  <c r="H1610" i="18"/>
  <c r="I1610" i="18"/>
  <c r="E4114" i="18"/>
  <c r="M4114" i="18"/>
  <c r="F4114" i="18"/>
  <c r="G4114" i="18"/>
  <c r="H4114" i="18"/>
  <c r="I4114" i="18"/>
  <c r="J4114" i="18"/>
  <c r="D4114" i="18"/>
  <c r="L4114" i="18"/>
  <c r="C4114" i="18"/>
  <c r="K4114" i="18"/>
  <c r="C2723" i="18"/>
  <c r="K2723" i="18"/>
  <c r="D2723" i="18"/>
  <c r="L2723" i="18"/>
  <c r="E2723" i="18"/>
  <c r="M2723" i="18"/>
  <c r="F2723" i="18"/>
  <c r="G2723" i="18"/>
  <c r="H2723" i="18"/>
  <c r="I2723" i="18"/>
  <c r="J2723" i="18"/>
  <c r="H5407" i="18"/>
  <c r="I5407" i="18"/>
  <c r="J5407" i="18"/>
  <c r="C5407" i="18"/>
  <c r="K5407" i="18"/>
  <c r="D5407" i="18"/>
  <c r="L5407" i="18"/>
  <c r="E5407" i="18"/>
  <c r="M5407" i="18"/>
  <c r="F5407" i="18"/>
  <c r="G5407" i="18"/>
  <c r="I4366" i="18"/>
  <c r="J4366" i="18"/>
  <c r="C4366" i="18"/>
  <c r="K4366" i="18"/>
  <c r="D4366" i="18"/>
  <c r="L4366" i="18"/>
  <c r="E4366" i="18"/>
  <c r="M4366" i="18"/>
  <c r="F4366" i="18"/>
  <c r="H4366" i="18"/>
  <c r="G4366" i="18"/>
  <c r="G2251" i="18"/>
  <c r="H2251" i="18"/>
  <c r="I2251" i="18"/>
  <c r="J2251" i="18"/>
  <c r="C2251" i="18"/>
  <c r="K2251" i="18"/>
  <c r="D2251" i="18"/>
  <c r="L2251" i="18"/>
  <c r="E2251" i="18"/>
  <c r="M2251" i="18"/>
  <c r="F2251" i="18"/>
  <c r="F3828" i="18"/>
  <c r="G3828" i="18"/>
  <c r="H3828" i="18"/>
  <c r="I3828" i="18"/>
  <c r="J3828" i="18"/>
  <c r="C3828" i="18"/>
  <c r="K3828" i="18"/>
  <c r="E3828" i="18"/>
  <c r="M3828" i="18"/>
  <c r="D3828" i="18"/>
  <c r="L3828" i="18"/>
  <c r="F1326" i="18"/>
  <c r="G1326" i="18"/>
  <c r="H1326" i="18"/>
  <c r="I1326" i="18"/>
  <c r="J1326" i="18"/>
  <c r="C1326" i="18"/>
  <c r="K1326" i="18"/>
  <c r="E1326" i="18"/>
  <c r="M1326" i="18"/>
  <c r="D1326" i="18"/>
  <c r="L1326" i="18"/>
  <c r="J4686" i="18"/>
  <c r="C4686" i="18"/>
  <c r="K4686" i="18"/>
  <c r="D4686" i="18"/>
  <c r="L4686" i="18"/>
  <c r="E4686" i="18"/>
  <c r="M4686" i="18"/>
  <c r="F4686" i="18"/>
  <c r="H4686" i="18"/>
  <c r="G4686" i="18"/>
  <c r="I4686" i="18"/>
  <c r="G5412" i="18"/>
  <c r="H5412" i="18"/>
  <c r="I5412" i="18"/>
  <c r="J5412" i="18"/>
  <c r="C5412" i="18"/>
  <c r="K5412" i="18"/>
  <c r="D5412" i="18"/>
  <c r="L5412" i="18"/>
  <c r="E5412" i="18"/>
  <c r="M5412" i="18"/>
  <c r="F5412" i="18"/>
  <c r="E3556" i="18"/>
  <c r="M3556" i="18"/>
  <c r="F3556" i="18"/>
  <c r="G3556" i="18"/>
  <c r="H3556" i="18"/>
  <c r="I3556" i="18"/>
  <c r="J3556" i="18"/>
  <c r="C3556" i="18"/>
  <c r="K3556" i="18"/>
  <c r="L3556" i="18"/>
  <c r="D3556" i="18"/>
  <c r="H3174" i="18"/>
  <c r="I3174" i="18"/>
  <c r="J3174" i="18"/>
  <c r="C3174" i="18"/>
  <c r="K3174" i="18"/>
  <c r="D3174" i="18"/>
  <c r="L3174" i="18"/>
  <c r="E3174" i="18"/>
  <c r="M3174" i="18"/>
  <c r="F3174" i="18"/>
  <c r="G3174" i="18"/>
  <c r="F1793" i="18"/>
  <c r="G1793" i="18"/>
  <c r="H1793" i="18"/>
  <c r="I1793" i="18"/>
  <c r="C1793" i="18"/>
  <c r="K1793" i="18"/>
  <c r="D1793" i="18"/>
  <c r="L1793" i="18"/>
  <c r="E1793" i="18"/>
  <c r="J1793" i="18"/>
  <c r="M1793" i="18"/>
  <c r="I5442" i="18"/>
  <c r="J5442" i="18"/>
  <c r="C5442" i="18"/>
  <c r="K5442" i="18"/>
  <c r="D5442" i="18"/>
  <c r="L5442" i="18"/>
  <c r="E5442" i="18"/>
  <c r="M5442" i="18"/>
  <c r="F5442" i="18"/>
  <c r="G5442" i="18"/>
  <c r="H5442" i="18"/>
  <c r="D2638" i="18"/>
  <c r="L2638" i="18"/>
  <c r="E2638" i="18"/>
  <c r="M2638" i="18"/>
  <c r="F2638" i="18"/>
  <c r="G2638" i="18"/>
  <c r="H2638" i="18"/>
  <c r="I2638" i="18"/>
  <c r="J2638" i="18"/>
  <c r="C2638" i="18"/>
  <c r="K2638" i="18"/>
  <c r="F2932" i="18"/>
  <c r="H2932" i="18"/>
  <c r="I2932" i="18"/>
  <c r="J2932" i="18"/>
  <c r="G2932" i="18"/>
  <c r="K2932" i="18"/>
  <c r="L2932" i="18"/>
  <c r="M2932" i="18"/>
  <c r="C2932" i="18"/>
  <c r="D2932" i="18"/>
  <c r="E2932" i="18"/>
  <c r="J187" i="18"/>
  <c r="C187" i="18"/>
  <c r="K187" i="18"/>
  <c r="F187" i="18"/>
  <c r="D187" i="18"/>
  <c r="H187" i="18"/>
  <c r="E187" i="18"/>
  <c r="L187" i="18"/>
  <c r="I187" i="18"/>
  <c r="G187" i="18"/>
  <c r="M187" i="18"/>
  <c r="C2811" i="18"/>
  <c r="K2811" i="18"/>
  <c r="D2811" i="18"/>
  <c r="L2811" i="18"/>
  <c r="E2811" i="18"/>
  <c r="M2811" i="18"/>
  <c r="F2811" i="18"/>
  <c r="G2811" i="18"/>
  <c r="H2811" i="18"/>
  <c r="I2811" i="18"/>
  <c r="J2811" i="18"/>
  <c r="E1766" i="18"/>
  <c r="M1766" i="18"/>
  <c r="F1766" i="18"/>
  <c r="G1766" i="18"/>
  <c r="H1766" i="18"/>
  <c r="J1766" i="18"/>
  <c r="C1766" i="18"/>
  <c r="K1766" i="18"/>
  <c r="D1766" i="18"/>
  <c r="I1766" i="18"/>
  <c r="L1766" i="18"/>
  <c r="D3718" i="18"/>
  <c r="L3718" i="18"/>
  <c r="E3718" i="18"/>
  <c r="M3718" i="18"/>
  <c r="F3718" i="18"/>
  <c r="G3718" i="18"/>
  <c r="H3718" i="18"/>
  <c r="I3718" i="18"/>
  <c r="C3718" i="18"/>
  <c r="K3718" i="18"/>
  <c r="J3718" i="18"/>
  <c r="G3043" i="18"/>
  <c r="H3043" i="18"/>
  <c r="I3043" i="18"/>
  <c r="J3043" i="18"/>
  <c r="C3043" i="18"/>
  <c r="K3043" i="18"/>
  <c r="D3043" i="18"/>
  <c r="L3043" i="18"/>
  <c r="E3043" i="18"/>
  <c r="M3043" i="18"/>
  <c r="F3043" i="18"/>
  <c r="H3842" i="18"/>
  <c r="I3842" i="18"/>
  <c r="J3842" i="18"/>
  <c r="C3842" i="18"/>
  <c r="K3842" i="18"/>
  <c r="D3842" i="18"/>
  <c r="L3842" i="18"/>
  <c r="E3842" i="18"/>
  <c r="M3842" i="18"/>
  <c r="G3842" i="18"/>
  <c r="F3842" i="18"/>
  <c r="I3608" i="18"/>
  <c r="J3608" i="18"/>
  <c r="C3608" i="18"/>
  <c r="K3608" i="18"/>
  <c r="D3608" i="18"/>
  <c r="L3608" i="18"/>
  <c r="E3608" i="18"/>
  <c r="M3608" i="18"/>
  <c r="F3608" i="18"/>
  <c r="G3608" i="18"/>
  <c r="H3608" i="18"/>
  <c r="J4870" i="18"/>
  <c r="C4870" i="18"/>
  <c r="K4870" i="18"/>
  <c r="D4870" i="18"/>
  <c r="L4870" i="18"/>
  <c r="E4870" i="18"/>
  <c r="M4870" i="18"/>
  <c r="F4870" i="18"/>
  <c r="G4870" i="18"/>
  <c r="H4870" i="18"/>
  <c r="I4870" i="18"/>
  <c r="E1419" i="18"/>
  <c r="M1419" i="18"/>
  <c r="F1419" i="18"/>
  <c r="G1419" i="18"/>
  <c r="H1419" i="18"/>
  <c r="I1419" i="18"/>
  <c r="J1419" i="18"/>
  <c r="D1419" i="18"/>
  <c r="L1419" i="18"/>
  <c r="C1419" i="18"/>
  <c r="K1419" i="18"/>
  <c r="G2547" i="18"/>
  <c r="H2547" i="18"/>
  <c r="I2547" i="18"/>
  <c r="J2547" i="18"/>
  <c r="C2547" i="18"/>
  <c r="K2547" i="18"/>
  <c r="D2547" i="18"/>
  <c r="L2547" i="18"/>
  <c r="E2547" i="18"/>
  <c r="M2547" i="18"/>
  <c r="F2547" i="18"/>
  <c r="G1313" i="18"/>
  <c r="H1313" i="18"/>
  <c r="I1313" i="18"/>
  <c r="J1313" i="18"/>
  <c r="C1313" i="18"/>
  <c r="K1313" i="18"/>
  <c r="D1313" i="18"/>
  <c r="L1313" i="18"/>
  <c r="F1313" i="18"/>
  <c r="E1313" i="18"/>
  <c r="M1313" i="18"/>
  <c r="D3982" i="18"/>
  <c r="L3982" i="18"/>
  <c r="E3982" i="18"/>
  <c r="M3982" i="18"/>
  <c r="F3982" i="18"/>
  <c r="G3982" i="18"/>
  <c r="H3982" i="18"/>
  <c r="I3982" i="18"/>
  <c r="C3982" i="18"/>
  <c r="K3982" i="18"/>
  <c r="J3982" i="18"/>
  <c r="F2424" i="18"/>
  <c r="G2424" i="18"/>
  <c r="H2424" i="18"/>
  <c r="I2424" i="18"/>
  <c r="J2424" i="18"/>
  <c r="C2424" i="18"/>
  <c r="K2424" i="18"/>
  <c r="D2424" i="18"/>
  <c r="L2424" i="18"/>
  <c r="E2424" i="18"/>
  <c r="M2424" i="18"/>
  <c r="E2841" i="18"/>
  <c r="M2841" i="18"/>
  <c r="F2841" i="18"/>
  <c r="G2841" i="18"/>
  <c r="H2841" i="18"/>
  <c r="I2841" i="18"/>
  <c r="J2841" i="18"/>
  <c r="C2841" i="18"/>
  <c r="K2841" i="18"/>
  <c r="D2841" i="18"/>
  <c r="L2841" i="18"/>
  <c r="F470" i="18"/>
  <c r="G470" i="18"/>
  <c r="J470" i="18"/>
  <c r="H470" i="18"/>
  <c r="I470" i="18"/>
  <c r="M470" i="18"/>
  <c r="C470" i="18"/>
  <c r="D470" i="18"/>
  <c r="E470" i="18"/>
  <c r="K470" i="18"/>
  <c r="L470" i="18"/>
  <c r="J1241" i="18"/>
  <c r="D1241" i="18"/>
  <c r="L1241" i="18"/>
  <c r="E1241" i="18"/>
  <c r="M1241" i="18"/>
  <c r="F1241" i="18"/>
  <c r="G1241" i="18"/>
  <c r="H1241" i="18"/>
  <c r="K1241" i="18"/>
  <c r="I1241" i="18"/>
  <c r="C1241" i="18"/>
  <c r="E5382" i="18"/>
  <c r="M5382" i="18"/>
  <c r="F5382" i="18"/>
  <c r="G5382" i="18"/>
  <c r="H5382" i="18"/>
  <c r="I5382" i="18"/>
  <c r="J5382" i="18"/>
  <c r="C5382" i="18"/>
  <c r="K5382" i="18"/>
  <c r="L5382" i="18"/>
  <c r="D5382" i="18"/>
  <c r="H4752" i="18"/>
  <c r="I4752" i="18"/>
  <c r="J4752" i="18"/>
  <c r="C4752" i="18"/>
  <c r="K4752" i="18"/>
  <c r="D4752" i="18"/>
  <c r="L4752" i="18"/>
  <c r="F4752" i="18"/>
  <c r="E4752" i="18"/>
  <c r="G4752" i="18"/>
  <c r="M4752" i="18"/>
  <c r="C1517" i="18"/>
  <c r="K1517" i="18"/>
  <c r="D1517" i="18"/>
  <c r="L1517" i="18"/>
  <c r="E1517" i="18"/>
  <c r="M1517" i="18"/>
  <c r="F1517" i="18"/>
  <c r="G1517" i="18"/>
  <c r="H1517" i="18"/>
  <c r="I1517" i="18"/>
  <c r="J1517" i="18"/>
  <c r="H772" i="18"/>
  <c r="C772" i="18"/>
  <c r="K772" i="18"/>
  <c r="D772" i="18"/>
  <c r="L772" i="18"/>
  <c r="E772" i="18"/>
  <c r="M772" i="18"/>
  <c r="G772" i="18"/>
  <c r="I772" i="18"/>
  <c r="J772" i="18"/>
  <c r="F772" i="18"/>
  <c r="H3086" i="18"/>
  <c r="I3086" i="18"/>
  <c r="J3086" i="18"/>
  <c r="C3086" i="18"/>
  <c r="K3086" i="18"/>
  <c r="D3086" i="18"/>
  <c r="L3086" i="18"/>
  <c r="E3086" i="18"/>
  <c r="M3086" i="18"/>
  <c r="F3086" i="18"/>
  <c r="G3086" i="18"/>
  <c r="C720" i="18"/>
  <c r="F720" i="18"/>
  <c r="G720" i="18"/>
  <c r="L720" i="18"/>
  <c r="E720" i="18"/>
  <c r="H720" i="18"/>
  <c r="I720" i="18"/>
  <c r="K720" i="18"/>
  <c r="D720" i="18"/>
  <c r="M720" i="18"/>
  <c r="J720" i="18"/>
  <c r="J3347" i="18"/>
  <c r="C3347" i="18"/>
  <c r="K3347" i="18"/>
  <c r="D3347" i="18"/>
  <c r="L3347" i="18"/>
  <c r="E3347" i="18"/>
  <c r="M3347" i="18"/>
  <c r="F3347" i="18"/>
  <c r="G3347" i="18"/>
  <c r="H3347" i="18"/>
  <c r="I3347" i="18"/>
  <c r="G1160" i="18"/>
  <c r="I1160" i="18"/>
  <c r="J1160" i="18"/>
  <c r="C1160" i="18"/>
  <c r="K1160" i="18"/>
  <c r="D1160" i="18"/>
  <c r="L1160" i="18"/>
  <c r="E1160" i="18"/>
  <c r="M1160" i="18"/>
  <c r="H1160" i="18"/>
  <c r="F1160" i="18"/>
  <c r="I3065" i="18"/>
  <c r="J3065" i="18"/>
  <c r="C3065" i="18"/>
  <c r="K3065" i="18"/>
  <c r="D3065" i="18"/>
  <c r="L3065" i="18"/>
  <c r="E3065" i="18"/>
  <c r="M3065" i="18"/>
  <c r="F3065" i="18"/>
  <c r="G3065" i="18"/>
  <c r="H3065" i="18"/>
  <c r="H5887" i="18"/>
  <c r="I5887" i="18"/>
  <c r="J5887" i="18"/>
  <c r="C5887" i="18"/>
  <c r="K5887" i="18"/>
  <c r="D5887" i="18"/>
  <c r="L5887" i="18"/>
  <c r="E5887" i="18"/>
  <c r="M5887" i="18"/>
  <c r="F5887" i="18"/>
  <c r="G5887" i="18"/>
  <c r="E5582" i="18"/>
  <c r="M5582" i="18"/>
  <c r="F5582" i="18"/>
  <c r="G5582" i="18"/>
  <c r="H5582" i="18"/>
  <c r="I5582" i="18"/>
  <c r="J5582" i="18"/>
  <c r="C5582" i="18"/>
  <c r="K5582" i="18"/>
  <c r="D5582" i="18"/>
  <c r="L5582" i="18"/>
  <c r="H5775" i="18"/>
  <c r="I5775" i="18"/>
  <c r="J5775" i="18"/>
  <c r="C5775" i="18"/>
  <c r="K5775" i="18"/>
  <c r="D5775" i="18"/>
  <c r="L5775" i="18"/>
  <c r="E5775" i="18"/>
  <c r="M5775" i="18"/>
  <c r="F5775" i="18"/>
  <c r="G5775" i="18"/>
  <c r="G737" i="18"/>
  <c r="J737" i="18"/>
  <c r="C737" i="18"/>
  <c r="K737" i="18"/>
  <c r="D737" i="18"/>
  <c r="L737" i="18"/>
  <c r="F737" i="18"/>
  <c r="H737" i="18"/>
  <c r="I737" i="18"/>
  <c r="M737" i="18"/>
  <c r="E737" i="18"/>
  <c r="H5751" i="18"/>
  <c r="I5751" i="18"/>
  <c r="J5751" i="18"/>
  <c r="C5751" i="18"/>
  <c r="K5751" i="18"/>
  <c r="D5751" i="18"/>
  <c r="L5751" i="18"/>
  <c r="E5751" i="18"/>
  <c r="M5751" i="18"/>
  <c r="F5751" i="18"/>
  <c r="G5751" i="18"/>
  <c r="G628" i="18"/>
  <c r="H628" i="18"/>
  <c r="C628" i="18"/>
  <c r="K628" i="18"/>
  <c r="E628" i="18"/>
  <c r="I628" i="18"/>
  <c r="J628" i="18"/>
  <c r="L628" i="18"/>
  <c r="F628" i="18"/>
  <c r="M628" i="18"/>
  <c r="D628" i="18"/>
  <c r="G2631" i="18"/>
  <c r="H2631" i="18"/>
  <c r="I2631" i="18"/>
  <c r="J2631" i="18"/>
  <c r="C2631" i="18"/>
  <c r="K2631" i="18"/>
  <c r="D2631" i="18"/>
  <c r="L2631" i="18"/>
  <c r="E2631" i="18"/>
  <c r="M2631" i="18"/>
  <c r="F2631" i="18"/>
  <c r="H1095" i="18"/>
  <c r="I1095" i="18"/>
  <c r="J1095" i="18"/>
  <c r="C1095" i="18"/>
  <c r="K1095" i="18"/>
  <c r="D1095" i="18"/>
  <c r="L1095" i="18"/>
  <c r="G1095" i="18"/>
  <c r="E1095" i="18"/>
  <c r="F1095" i="18"/>
  <c r="M1095" i="18"/>
  <c r="F950" i="18"/>
  <c r="I950" i="18"/>
  <c r="J950" i="18"/>
  <c r="C950" i="18"/>
  <c r="K950" i="18"/>
  <c r="E950" i="18"/>
  <c r="M950" i="18"/>
  <c r="H950" i="18"/>
  <c r="L950" i="18"/>
  <c r="D950" i="18"/>
  <c r="G950" i="18"/>
  <c r="H1895" i="18"/>
  <c r="I1895" i="18"/>
  <c r="J1895" i="18"/>
  <c r="C1895" i="18"/>
  <c r="K1895" i="18"/>
  <c r="D1895" i="18"/>
  <c r="L1895" i="18"/>
  <c r="E1895" i="18"/>
  <c r="M1895" i="18"/>
  <c r="F1895" i="18"/>
  <c r="G1895" i="18"/>
  <c r="H623" i="18"/>
  <c r="I623" i="18"/>
  <c r="D623" i="18"/>
  <c r="L623" i="18"/>
  <c r="F623" i="18"/>
  <c r="J623" i="18"/>
  <c r="K623" i="18"/>
  <c r="M623" i="18"/>
  <c r="C623" i="18"/>
  <c r="E623" i="18"/>
  <c r="G623" i="18"/>
  <c r="H671" i="18"/>
  <c r="I671" i="18"/>
  <c r="J671" i="18"/>
  <c r="C671" i="18"/>
  <c r="K671" i="18"/>
  <c r="D671" i="18"/>
  <c r="L671" i="18"/>
  <c r="E671" i="18"/>
  <c r="M671" i="18"/>
  <c r="F671" i="18"/>
  <c r="G671" i="18"/>
  <c r="H5104" i="18"/>
  <c r="I5104" i="18"/>
  <c r="J5104" i="18"/>
  <c r="C5104" i="18"/>
  <c r="K5104" i="18"/>
  <c r="D5104" i="18"/>
  <c r="L5104" i="18"/>
  <c r="E5104" i="18"/>
  <c r="M5104" i="18"/>
  <c r="F5104" i="18"/>
  <c r="G5104" i="18"/>
  <c r="J1418" i="18"/>
  <c r="C1418" i="18"/>
  <c r="K1418" i="18"/>
  <c r="D1418" i="18"/>
  <c r="L1418" i="18"/>
  <c r="E1418" i="18"/>
  <c r="M1418" i="18"/>
  <c r="F1418" i="18"/>
  <c r="G1418" i="18"/>
  <c r="I1418" i="18"/>
  <c r="H1418" i="18"/>
  <c r="F2884" i="18"/>
  <c r="G2884" i="18"/>
  <c r="H2884" i="18"/>
  <c r="I2884" i="18"/>
  <c r="J2884" i="18"/>
  <c r="C2884" i="18"/>
  <c r="K2884" i="18"/>
  <c r="D2884" i="18"/>
  <c r="L2884" i="18"/>
  <c r="E2884" i="18"/>
  <c r="M2884" i="18"/>
  <c r="C4124" i="18"/>
  <c r="K4124" i="18"/>
  <c r="D4124" i="18"/>
  <c r="L4124" i="18"/>
  <c r="E4124" i="18"/>
  <c r="M4124" i="18"/>
  <c r="F4124" i="18"/>
  <c r="G4124" i="18"/>
  <c r="H4124" i="18"/>
  <c r="J4124" i="18"/>
  <c r="I4124" i="18"/>
  <c r="C1301" i="18"/>
  <c r="K1301" i="18"/>
  <c r="D1301" i="18"/>
  <c r="L1301" i="18"/>
  <c r="E1301" i="18"/>
  <c r="M1301" i="18"/>
  <c r="F1301" i="18"/>
  <c r="G1301" i="18"/>
  <c r="H1301" i="18"/>
  <c r="J1301" i="18"/>
  <c r="I1301" i="18"/>
  <c r="H5743" i="18"/>
  <c r="I5743" i="18"/>
  <c r="J5743" i="18"/>
  <c r="C5743" i="18"/>
  <c r="K5743" i="18"/>
  <c r="D5743" i="18"/>
  <c r="L5743" i="18"/>
  <c r="E5743" i="18"/>
  <c r="M5743" i="18"/>
  <c r="F5743" i="18"/>
  <c r="G5743" i="18"/>
  <c r="J1685" i="18"/>
  <c r="C1685" i="18"/>
  <c r="K1685" i="18"/>
  <c r="D1685" i="18"/>
  <c r="L1685" i="18"/>
  <c r="E1685" i="18"/>
  <c r="M1685" i="18"/>
  <c r="F1685" i="18"/>
  <c r="G1685" i="18"/>
  <c r="H1685" i="18"/>
  <c r="I1685" i="18"/>
  <c r="I986" i="18"/>
  <c r="J986" i="18"/>
  <c r="C986" i="18"/>
  <c r="K986" i="18"/>
  <c r="D986" i="18"/>
  <c r="L986" i="18"/>
  <c r="E986" i="18"/>
  <c r="M986" i="18"/>
  <c r="F986" i="18"/>
  <c r="G986" i="18"/>
  <c r="H986" i="18"/>
  <c r="G1988" i="18"/>
  <c r="H1988" i="18"/>
  <c r="I1988" i="18"/>
  <c r="J1988" i="18"/>
  <c r="C1988" i="18"/>
  <c r="K1988" i="18"/>
  <c r="D1988" i="18"/>
  <c r="L1988" i="18"/>
  <c r="E1988" i="18"/>
  <c r="M1988" i="18"/>
  <c r="F1988" i="18"/>
  <c r="E5518" i="18"/>
  <c r="M5518" i="18"/>
  <c r="F5518" i="18"/>
  <c r="G5518" i="18"/>
  <c r="H5518" i="18"/>
  <c r="I5518" i="18"/>
  <c r="J5518" i="18"/>
  <c r="C5518" i="18"/>
  <c r="K5518" i="18"/>
  <c r="D5518" i="18"/>
  <c r="L5518" i="18"/>
  <c r="C1792" i="18"/>
  <c r="K1792" i="18"/>
  <c r="D1792" i="18"/>
  <c r="L1792" i="18"/>
  <c r="E1792" i="18"/>
  <c r="M1792" i="18"/>
  <c r="F1792" i="18"/>
  <c r="H1792" i="18"/>
  <c r="I1792" i="18"/>
  <c r="G1792" i="18"/>
  <c r="J1792" i="18"/>
  <c r="D193" i="18"/>
  <c r="L193" i="18"/>
  <c r="E193" i="18"/>
  <c r="M193" i="18"/>
  <c r="H193" i="18"/>
  <c r="G193" i="18"/>
  <c r="F193" i="18"/>
  <c r="I193" i="18"/>
  <c r="C193" i="18"/>
  <c r="J193" i="18"/>
  <c r="K193" i="18"/>
  <c r="C4268" i="18"/>
  <c r="K4268" i="18"/>
  <c r="D4268" i="18"/>
  <c r="L4268" i="18"/>
  <c r="E4268" i="18"/>
  <c r="M4268" i="18"/>
  <c r="F4268" i="18"/>
  <c r="G4268" i="18"/>
  <c r="H4268" i="18"/>
  <c r="J4268" i="18"/>
  <c r="I4268" i="18"/>
  <c r="C4841" i="18"/>
  <c r="K4841" i="18"/>
  <c r="D4841" i="18"/>
  <c r="L4841" i="18"/>
  <c r="E4841" i="18"/>
  <c r="M4841" i="18"/>
  <c r="F4841" i="18"/>
  <c r="G4841" i="18"/>
  <c r="H4841" i="18"/>
  <c r="I4841" i="18"/>
  <c r="J4841" i="18"/>
  <c r="J4574" i="18"/>
  <c r="C4574" i="18"/>
  <c r="K4574" i="18"/>
  <c r="D4574" i="18"/>
  <c r="L4574" i="18"/>
  <c r="E4574" i="18"/>
  <c r="M4574" i="18"/>
  <c r="F4574" i="18"/>
  <c r="H4574" i="18"/>
  <c r="G4574" i="18"/>
  <c r="I4574" i="18"/>
  <c r="C1581" i="18"/>
  <c r="K1581" i="18"/>
  <c r="D1581" i="18"/>
  <c r="L1581" i="18"/>
  <c r="E1581" i="18"/>
  <c r="M1581" i="18"/>
  <c r="F1581" i="18"/>
  <c r="G1581" i="18"/>
  <c r="H1581" i="18"/>
  <c r="I1581" i="18"/>
  <c r="J1581" i="18"/>
  <c r="E3229" i="18"/>
  <c r="M3229" i="18"/>
  <c r="F3229" i="18"/>
  <c r="G3229" i="18"/>
  <c r="H3229" i="18"/>
  <c r="I3229" i="18"/>
  <c r="J3229" i="18"/>
  <c r="C3229" i="18"/>
  <c r="K3229" i="18"/>
  <c r="L3229" i="18"/>
  <c r="D3229" i="18"/>
  <c r="H2446" i="18"/>
  <c r="I2446" i="18"/>
  <c r="J2446" i="18"/>
  <c r="C2446" i="18"/>
  <c r="K2446" i="18"/>
  <c r="D2446" i="18"/>
  <c r="L2446" i="18"/>
  <c r="E2446" i="18"/>
  <c r="M2446" i="18"/>
  <c r="F2446" i="18"/>
  <c r="G2446" i="18"/>
  <c r="E582" i="18"/>
  <c r="M582" i="18"/>
  <c r="F582" i="18"/>
  <c r="I582" i="18"/>
  <c r="D582" i="18"/>
  <c r="G582" i="18"/>
  <c r="H582" i="18"/>
  <c r="K582" i="18"/>
  <c r="C582" i="18"/>
  <c r="J582" i="18"/>
  <c r="L582" i="18"/>
  <c r="H3222" i="18"/>
  <c r="I3222" i="18"/>
  <c r="J3222" i="18"/>
  <c r="C3222" i="18"/>
  <c r="K3222" i="18"/>
  <c r="D3222" i="18"/>
  <c r="L3222" i="18"/>
  <c r="E3222" i="18"/>
  <c r="M3222" i="18"/>
  <c r="F3222" i="18"/>
  <c r="G3222" i="18"/>
  <c r="G4901" i="18"/>
  <c r="H4901" i="18"/>
  <c r="I4901" i="18"/>
  <c r="J4901" i="18"/>
  <c r="C4901" i="18"/>
  <c r="K4901" i="18"/>
  <c r="D4901" i="18"/>
  <c r="L4901" i="18"/>
  <c r="E4901" i="18"/>
  <c r="M4901" i="18"/>
  <c r="F4901" i="18"/>
  <c r="I2961" i="18"/>
  <c r="J2961" i="18"/>
  <c r="C2961" i="18"/>
  <c r="K2961" i="18"/>
  <c r="D2961" i="18"/>
  <c r="L2961" i="18"/>
  <c r="E2961" i="18"/>
  <c r="M2961" i="18"/>
  <c r="F2961" i="18"/>
  <c r="G2961" i="18"/>
  <c r="H2961" i="18"/>
  <c r="J2792" i="18"/>
  <c r="C2792" i="18"/>
  <c r="K2792" i="18"/>
  <c r="D2792" i="18"/>
  <c r="L2792" i="18"/>
  <c r="E2792" i="18"/>
  <c r="M2792" i="18"/>
  <c r="F2792" i="18"/>
  <c r="G2792" i="18"/>
  <c r="H2792" i="18"/>
  <c r="I2792" i="18"/>
  <c r="C1768" i="18"/>
  <c r="K1768" i="18"/>
  <c r="D1768" i="18"/>
  <c r="L1768" i="18"/>
  <c r="E1768" i="18"/>
  <c r="M1768" i="18"/>
  <c r="F1768" i="18"/>
  <c r="H1768" i="18"/>
  <c r="I1768" i="18"/>
  <c r="J1768" i="18"/>
  <c r="G1768" i="18"/>
  <c r="C5424" i="18"/>
  <c r="K5424" i="18"/>
  <c r="D5424" i="18"/>
  <c r="L5424" i="18"/>
  <c r="E5424" i="18"/>
  <c r="M5424" i="18"/>
  <c r="F5424" i="18"/>
  <c r="G5424" i="18"/>
  <c r="H5424" i="18"/>
  <c r="I5424" i="18"/>
  <c r="J5424" i="18"/>
  <c r="D3066" i="18"/>
  <c r="L3066" i="18"/>
  <c r="E3066" i="18"/>
  <c r="M3066" i="18"/>
  <c r="F3066" i="18"/>
  <c r="G3066" i="18"/>
  <c r="H3066" i="18"/>
  <c r="I3066" i="18"/>
  <c r="J3066" i="18"/>
  <c r="C3066" i="18"/>
  <c r="K3066" i="18"/>
  <c r="F529" i="18"/>
  <c r="G529" i="18"/>
  <c r="J529" i="18"/>
  <c r="L529" i="18"/>
  <c r="C529" i="18"/>
  <c r="D529" i="18"/>
  <c r="E529" i="18"/>
  <c r="I529" i="18"/>
  <c r="H529" i="18"/>
  <c r="K529" i="18"/>
  <c r="M529" i="18"/>
  <c r="D2910" i="18"/>
  <c r="L2910" i="18"/>
  <c r="E2910" i="18"/>
  <c r="M2910" i="18"/>
  <c r="F2910" i="18"/>
  <c r="G2910" i="18"/>
  <c r="H2910" i="18"/>
  <c r="I2910" i="18"/>
  <c r="J2910" i="18"/>
  <c r="K2910" i="18"/>
  <c r="C2910" i="18"/>
  <c r="J2276" i="18"/>
  <c r="C2276" i="18"/>
  <c r="K2276" i="18"/>
  <c r="D2276" i="18"/>
  <c r="L2276" i="18"/>
  <c r="E2276" i="18"/>
  <c r="M2276" i="18"/>
  <c r="F2276" i="18"/>
  <c r="G2276" i="18"/>
  <c r="H2276" i="18"/>
  <c r="I2276" i="18"/>
  <c r="F4004" i="18"/>
  <c r="G4004" i="18"/>
  <c r="H4004" i="18"/>
  <c r="I4004" i="18"/>
  <c r="J4004" i="18"/>
  <c r="C4004" i="18"/>
  <c r="K4004" i="18"/>
  <c r="E4004" i="18"/>
  <c r="M4004" i="18"/>
  <c r="D4004" i="18"/>
  <c r="L4004" i="18"/>
  <c r="D2734" i="18"/>
  <c r="L2734" i="18"/>
  <c r="E2734" i="18"/>
  <c r="M2734" i="18"/>
  <c r="F2734" i="18"/>
  <c r="G2734" i="18"/>
  <c r="H2734" i="18"/>
  <c r="I2734" i="18"/>
  <c r="J2734" i="18"/>
  <c r="C2734" i="18"/>
  <c r="K2734" i="18"/>
  <c r="J4345" i="18"/>
  <c r="C4345" i="18"/>
  <c r="K4345" i="18"/>
  <c r="D4345" i="18"/>
  <c r="L4345" i="18"/>
  <c r="E4345" i="18"/>
  <c r="M4345" i="18"/>
  <c r="F4345" i="18"/>
  <c r="G4345" i="18"/>
  <c r="I4345" i="18"/>
  <c r="H4345" i="18"/>
  <c r="F2392" i="18"/>
  <c r="G2392" i="18"/>
  <c r="H2392" i="18"/>
  <c r="I2392" i="18"/>
  <c r="J2392" i="18"/>
  <c r="C2392" i="18"/>
  <c r="K2392" i="18"/>
  <c r="D2392" i="18"/>
  <c r="L2392" i="18"/>
  <c r="M2392" i="18"/>
  <c r="E2392" i="18"/>
  <c r="G2775" i="18"/>
  <c r="H2775" i="18"/>
  <c r="I2775" i="18"/>
  <c r="J2775" i="18"/>
  <c r="C2775" i="18"/>
  <c r="K2775" i="18"/>
  <c r="D2775" i="18"/>
  <c r="L2775" i="18"/>
  <c r="E2775" i="18"/>
  <c r="M2775" i="18"/>
  <c r="F2775" i="18"/>
  <c r="I3496" i="18"/>
  <c r="J3496" i="18"/>
  <c r="C3496" i="18"/>
  <c r="K3496" i="18"/>
  <c r="D3496" i="18"/>
  <c r="L3496" i="18"/>
  <c r="E3496" i="18"/>
  <c r="M3496" i="18"/>
  <c r="F3496" i="18"/>
  <c r="G3496" i="18"/>
  <c r="H3496" i="18"/>
  <c r="F5625" i="18"/>
  <c r="G5625" i="18"/>
  <c r="H5625" i="18"/>
  <c r="I5625" i="18"/>
  <c r="J5625" i="18"/>
  <c r="C5625" i="18"/>
  <c r="K5625" i="18"/>
  <c r="D5625" i="18"/>
  <c r="L5625" i="18"/>
  <c r="E5625" i="18"/>
  <c r="M5625" i="18"/>
  <c r="D2614" i="18"/>
  <c r="L2614" i="18"/>
  <c r="E2614" i="18"/>
  <c r="M2614" i="18"/>
  <c r="F2614" i="18"/>
  <c r="G2614" i="18"/>
  <c r="H2614" i="18"/>
  <c r="I2614" i="18"/>
  <c r="J2614" i="18"/>
  <c r="C2614" i="18"/>
  <c r="K2614" i="18"/>
  <c r="E4234" i="18"/>
  <c r="M4234" i="18"/>
  <c r="F4234" i="18"/>
  <c r="G4234" i="18"/>
  <c r="H4234" i="18"/>
  <c r="I4234" i="18"/>
  <c r="J4234" i="18"/>
  <c r="D4234" i="18"/>
  <c r="L4234" i="18"/>
  <c r="C4234" i="18"/>
  <c r="K4234" i="18"/>
  <c r="D4471" i="18"/>
  <c r="L4471" i="18"/>
  <c r="E4471" i="18"/>
  <c r="M4471" i="18"/>
  <c r="F4471" i="18"/>
  <c r="G4471" i="18"/>
  <c r="H4471" i="18"/>
  <c r="I4471" i="18"/>
  <c r="C4471" i="18"/>
  <c r="K4471" i="18"/>
  <c r="J4471" i="18"/>
  <c r="D2918" i="18"/>
  <c r="L2918" i="18"/>
  <c r="F2918" i="18"/>
  <c r="G2918" i="18"/>
  <c r="H2918" i="18"/>
  <c r="I2918" i="18"/>
  <c r="C2918" i="18"/>
  <c r="E2918" i="18"/>
  <c r="J2918" i="18"/>
  <c r="K2918" i="18"/>
  <c r="M2918" i="18"/>
  <c r="H138" i="18"/>
  <c r="I138" i="18"/>
  <c r="D138" i="18"/>
  <c r="L138" i="18"/>
  <c r="M138" i="18"/>
  <c r="C138" i="18"/>
  <c r="E138" i="18"/>
  <c r="F138" i="18"/>
  <c r="J138" i="18"/>
  <c r="G138" i="18"/>
  <c r="K138" i="18"/>
  <c r="G505" i="18"/>
  <c r="C505" i="18"/>
  <c r="L505" i="18"/>
  <c r="F505" i="18"/>
  <c r="J505" i="18"/>
  <c r="K505" i="18"/>
  <c r="D505" i="18"/>
  <c r="H505" i="18"/>
  <c r="M505" i="18"/>
  <c r="I505" i="18"/>
  <c r="E505" i="18"/>
  <c r="J1442" i="18"/>
  <c r="C1442" i="18"/>
  <c r="K1442" i="18"/>
  <c r="D1442" i="18"/>
  <c r="L1442" i="18"/>
  <c r="E1442" i="18"/>
  <c r="M1442" i="18"/>
  <c r="F1442" i="18"/>
  <c r="G1442" i="18"/>
  <c r="H1442" i="18"/>
  <c r="I1442" i="18"/>
  <c r="D3870" i="18"/>
  <c r="L3870" i="18"/>
  <c r="E3870" i="18"/>
  <c r="M3870" i="18"/>
  <c r="F3870" i="18"/>
  <c r="G3870" i="18"/>
  <c r="H3870" i="18"/>
  <c r="I3870" i="18"/>
  <c r="C3870" i="18"/>
  <c r="K3870" i="18"/>
  <c r="J3870" i="18"/>
  <c r="C813" i="18"/>
  <c r="K813" i="18"/>
  <c r="F813" i="18"/>
  <c r="G813" i="18"/>
  <c r="H813" i="18"/>
  <c r="J813" i="18"/>
  <c r="D813" i="18"/>
  <c r="E813" i="18"/>
  <c r="I813" i="18"/>
  <c r="L813" i="18"/>
  <c r="M813" i="18"/>
  <c r="E2921" i="18"/>
  <c r="M2921" i="18"/>
  <c r="G2921" i="18"/>
  <c r="H2921" i="18"/>
  <c r="I2921" i="18"/>
  <c r="J2921" i="18"/>
  <c r="D2921" i="18"/>
  <c r="F2921" i="18"/>
  <c r="K2921" i="18"/>
  <c r="L2921" i="18"/>
  <c r="C2921" i="18"/>
  <c r="I133" i="18"/>
  <c r="J133" i="18"/>
  <c r="E133" i="18"/>
  <c r="M133" i="18"/>
  <c r="C133" i="18"/>
  <c r="D133" i="18"/>
  <c r="F133" i="18"/>
  <c r="G133" i="18"/>
  <c r="K133" i="18"/>
  <c r="H133" i="18"/>
  <c r="L133" i="18"/>
  <c r="C749" i="18"/>
  <c r="K749" i="18"/>
  <c r="F749" i="18"/>
  <c r="G749" i="18"/>
  <c r="H749" i="18"/>
  <c r="J749" i="18"/>
  <c r="I749" i="18"/>
  <c r="L749" i="18"/>
  <c r="M749" i="18"/>
  <c r="D749" i="18"/>
  <c r="E749" i="18"/>
  <c r="D5952" i="18"/>
  <c r="L5952" i="18"/>
  <c r="E5952" i="18"/>
  <c r="M5952" i="18"/>
  <c r="F5952" i="18"/>
  <c r="G5952" i="18"/>
  <c r="H5952" i="18"/>
  <c r="I5952" i="18"/>
  <c r="C5952" i="18"/>
  <c r="K5952" i="18"/>
  <c r="J5952" i="18"/>
  <c r="E5358" i="18"/>
  <c r="M5358" i="18"/>
  <c r="F5358" i="18"/>
  <c r="G5358" i="18"/>
  <c r="H5358" i="18"/>
  <c r="I5358" i="18"/>
  <c r="J5358" i="18"/>
  <c r="C5358" i="18"/>
  <c r="K5358" i="18"/>
  <c r="D5358" i="18"/>
  <c r="L5358" i="18"/>
  <c r="F494" i="18"/>
  <c r="G494" i="18"/>
  <c r="J494" i="18"/>
  <c r="D494" i="18"/>
  <c r="I494" i="18"/>
  <c r="H494" i="18"/>
  <c r="M494" i="18"/>
  <c r="E494" i="18"/>
  <c r="C494" i="18"/>
  <c r="L494" i="18"/>
  <c r="K494" i="18"/>
  <c r="J1530" i="18"/>
  <c r="C1530" i="18"/>
  <c r="K1530" i="18"/>
  <c r="D1530" i="18"/>
  <c r="L1530" i="18"/>
  <c r="E1530" i="18"/>
  <c r="M1530" i="18"/>
  <c r="F1530" i="18"/>
  <c r="G1530" i="18"/>
  <c r="H1530" i="18"/>
  <c r="I1530" i="18"/>
  <c r="I4518" i="18"/>
  <c r="J4518" i="18"/>
  <c r="C4518" i="18"/>
  <c r="K4518" i="18"/>
  <c r="D4518" i="18"/>
  <c r="L4518" i="18"/>
  <c r="E4518" i="18"/>
  <c r="M4518" i="18"/>
  <c r="F4518" i="18"/>
  <c r="H4518" i="18"/>
  <c r="G4518" i="18"/>
  <c r="D5819" i="18"/>
  <c r="L5819" i="18"/>
  <c r="E5819" i="18"/>
  <c r="M5819" i="18"/>
  <c r="F5819" i="18"/>
  <c r="G5819" i="18"/>
  <c r="H5819" i="18"/>
  <c r="I5819" i="18"/>
  <c r="J5819" i="18"/>
  <c r="C5819" i="18"/>
  <c r="K5819" i="18"/>
  <c r="H2023" i="18"/>
  <c r="I2023" i="18"/>
  <c r="J2023" i="18"/>
  <c r="C2023" i="18"/>
  <c r="K2023" i="18"/>
  <c r="D2023" i="18"/>
  <c r="L2023" i="18"/>
  <c r="E2023" i="18"/>
  <c r="M2023" i="18"/>
  <c r="F2023" i="18"/>
  <c r="G2023" i="18"/>
  <c r="H4091" i="18"/>
  <c r="I4091" i="18"/>
  <c r="J4091" i="18"/>
  <c r="C4091" i="18"/>
  <c r="K4091" i="18"/>
  <c r="D4091" i="18"/>
  <c r="L4091" i="18"/>
  <c r="E4091" i="18"/>
  <c r="M4091" i="18"/>
  <c r="G4091" i="18"/>
  <c r="F4091" i="18"/>
  <c r="G1449" i="18"/>
  <c r="H1449" i="18"/>
  <c r="I1449" i="18"/>
  <c r="J1449" i="18"/>
  <c r="C1449" i="18"/>
  <c r="K1449" i="18"/>
  <c r="D1449" i="18"/>
  <c r="L1449" i="18"/>
  <c r="E1449" i="18"/>
  <c r="M1449" i="18"/>
  <c r="F1449" i="18"/>
  <c r="I4971" i="18"/>
  <c r="J4971" i="18"/>
  <c r="C4971" i="18"/>
  <c r="K4971" i="18"/>
  <c r="D4971" i="18"/>
  <c r="L4971" i="18"/>
  <c r="E4971" i="18"/>
  <c r="M4971" i="18"/>
  <c r="F4971" i="18"/>
  <c r="G4971" i="18"/>
  <c r="H4971" i="18"/>
  <c r="C4849" i="18"/>
  <c r="K4849" i="18"/>
  <c r="D4849" i="18"/>
  <c r="L4849" i="18"/>
  <c r="E4849" i="18"/>
  <c r="M4849" i="18"/>
  <c r="F4849" i="18"/>
  <c r="G4849" i="18"/>
  <c r="H4849" i="18"/>
  <c r="I4849" i="18"/>
  <c r="J4849" i="18"/>
  <c r="D5291" i="18"/>
  <c r="L5291" i="18"/>
  <c r="E5291" i="18"/>
  <c r="M5291" i="18"/>
  <c r="F5291" i="18"/>
  <c r="G5291" i="18"/>
  <c r="H5291" i="18"/>
  <c r="I5291" i="18"/>
  <c r="J5291" i="18"/>
  <c r="C5291" i="18"/>
  <c r="K5291" i="18"/>
  <c r="D587" i="18"/>
  <c r="L587" i="18"/>
  <c r="E587" i="18"/>
  <c r="M587" i="18"/>
  <c r="H587" i="18"/>
  <c r="C587" i="18"/>
  <c r="F587" i="18"/>
  <c r="G587" i="18"/>
  <c r="J587" i="18"/>
  <c r="I587" i="18"/>
  <c r="K587" i="18"/>
  <c r="G841" i="18"/>
  <c r="J841" i="18"/>
  <c r="C841" i="18"/>
  <c r="K841" i="18"/>
  <c r="D841" i="18"/>
  <c r="L841" i="18"/>
  <c r="F841" i="18"/>
  <c r="E841" i="18"/>
  <c r="H841" i="18"/>
  <c r="I841" i="18"/>
  <c r="M841" i="18"/>
  <c r="I2685" i="18"/>
  <c r="J2685" i="18"/>
  <c r="C2685" i="18"/>
  <c r="K2685" i="18"/>
  <c r="D2685" i="18"/>
  <c r="L2685" i="18"/>
  <c r="E2685" i="18"/>
  <c r="M2685" i="18"/>
  <c r="F2685" i="18"/>
  <c r="G2685" i="18"/>
  <c r="H2685" i="18"/>
  <c r="I3520" i="18"/>
  <c r="J3520" i="18"/>
  <c r="C3520" i="18"/>
  <c r="K3520" i="18"/>
  <c r="D3520" i="18"/>
  <c r="L3520" i="18"/>
  <c r="E3520" i="18"/>
  <c r="M3520" i="18"/>
  <c r="F3520" i="18"/>
  <c r="G3520" i="18"/>
  <c r="H3520" i="18"/>
  <c r="E2110" i="18"/>
  <c r="M2110" i="18"/>
  <c r="F2110" i="18"/>
  <c r="G2110" i="18"/>
  <c r="H2110" i="18"/>
  <c r="I2110" i="18"/>
  <c r="J2110" i="18"/>
  <c r="C2110" i="18"/>
  <c r="K2110" i="18"/>
  <c r="D2110" i="18"/>
  <c r="L2110" i="18"/>
  <c r="E3245" i="18"/>
  <c r="M3245" i="18"/>
  <c r="F3245" i="18"/>
  <c r="G3245" i="18"/>
  <c r="H3245" i="18"/>
  <c r="I3245" i="18"/>
  <c r="J3245" i="18"/>
  <c r="C3245" i="18"/>
  <c r="D3245" i="18"/>
  <c r="K3245" i="18"/>
  <c r="L3245" i="18"/>
  <c r="I1303" i="18"/>
  <c r="J1303" i="18"/>
  <c r="C1303" i="18"/>
  <c r="K1303" i="18"/>
  <c r="D1303" i="18"/>
  <c r="L1303" i="18"/>
  <c r="E1303" i="18"/>
  <c r="M1303" i="18"/>
  <c r="F1303" i="18"/>
  <c r="H1303" i="18"/>
  <c r="G1303" i="18"/>
  <c r="I4398" i="18"/>
  <c r="J4398" i="18"/>
  <c r="C4398" i="18"/>
  <c r="K4398" i="18"/>
  <c r="D4398" i="18"/>
  <c r="L4398" i="18"/>
  <c r="E4398" i="18"/>
  <c r="M4398" i="18"/>
  <c r="F4398" i="18"/>
  <c r="H4398" i="18"/>
  <c r="G4398" i="18"/>
  <c r="C5800" i="18"/>
  <c r="K5800" i="18"/>
  <c r="D5800" i="18"/>
  <c r="L5800" i="18"/>
  <c r="E5800" i="18"/>
  <c r="M5800" i="18"/>
  <c r="F5800" i="18"/>
  <c r="G5800" i="18"/>
  <c r="H5800" i="18"/>
  <c r="I5800" i="18"/>
  <c r="J5800" i="18"/>
  <c r="J4670" i="18"/>
  <c r="C4670" i="18"/>
  <c r="K4670" i="18"/>
  <c r="D4670" i="18"/>
  <c r="L4670" i="18"/>
  <c r="E4670" i="18"/>
  <c r="M4670" i="18"/>
  <c r="F4670" i="18"/>
  <c r="H4670" i="18"/>
  <c r="G4670" i="18"/>
  <c r="I4670" i="18"/>
  <c r="D2694" i="18"/>
  <c r="L2694" i="18"/>
  <c r="E2694" i="18"/>
  <c r="M2694" i="18"/>
  <c r="F2694" i="18"/>
  <c r="G2694" i="18"/>
  <c r="H2694" i="18"/>
  <c r="I2694" i="18"/>
  <c r="J2694" i="18"/>
  <c r="C2694" i="18"/>
  <c r="K2694" i="18"/>
  <c r="F4850" i="18"/>
  <c r="G4850" i="18"/>
  <c r="H4850" i="18"/>
  <c r="I4850" i="18"/>
  <c r="J4850" i="18"/>
  <c r="C4850" i="18"/>
  <c r="K4850" i="18"/>
  <c r="D4850" i="18"/>
  <c r="L4850" i="18"/>
  <c r="E4850" i="18"/>
  <c r="M4850" i="18"/>
  <c r="H2206" i="18"/>
  <c r="I2206" i="18"/>
  <c r="J2206" i="18"/>
  <c r="C2206" i="18"/>
  <c r="K2206" i="18"/>
  <c r="D2206" i="18"/>
  <c r="L2206" i="18"/>
  <c r="E2206" i="18"/>
  <c r="M2206" i="18"/>
  <c r="F2206" i="18"/>
  <c r="G2206" i="18"/>
  <c r="D4207" i="18"/>
  <c r="L4207" i="18"/>
  <c r="E4207" i="18"/>
  <c r="M4207" i="18"/>
  <c r="F4207" i="18"/>
  <c r="G4207" i="18"/>
  <c r="H4207" i="18"/>
  <c r="I4207" i="18"/>
  <c r="C4207" i="18"/>
  <c r="K4207" i="18"/>
  <c r="J4207" i="18"/>
  <c r="J5030" i="18"/>
  <c r="C5030" i="18"/>
  <c r="K5030" i="18"/>
  <c r="D5030" i="18"/>
  <c r="L5030" i="18"/>
  <c r="E5030" i="18"/>
  <c r="M5030" i="18"/>
  <c r="F5030" i="18"/>
  <c r="G5030" i="18"/>
  <c r="H5030" i="18"/>
  <c r="I5030" i="18"/>
  <c r="E1670" i="18"/>
  <c r="M1670" i="18"/>
  <c r="F1670" i="18"/>
  <c r="G1670" i="18"/>
  <c r="H1670" i="18"/>
  <c r="I1670" i="18"/>
  <c r="J1670" i="18"/>
  <c r="C1670" i="18"/>
  <c r="K1670" i="18"/>
  <c r="D1670" i="18"/>
  <c r="L1670" i="18"/>
  <c r="F2788" i="18"/>
  <c r="G2788" i="18"/>
  <c r="H2788" i="18"/>
  <c r="I2788" i="18"/>
  <c r="J2788" i="18"/>
  <c r="C2788" i="18"/>
  <c r="K2788" i="18"/>
  <c r="D2788" i="18"/>
  <c r="L2788" i="18"/>
  <c r="E2788" i="18"/>
  <c r="M2788" i="18"/>
  <c r="G342" i="18"/>
  <c r="H342" i="18"/>
  <c r="C342" i="18"/>
  <c r="K342" i="18"/>
  <c r="M342" i="18"/>
  <c r="D342" i="18"/>
  <c r="E342" i="18"/>
  <c r="F342" i="18"/>
  <c r="J342" i="18"/>
  <c r="L342" i="18"/>
  <c r="I342" i="18"/>
  <c r="G3195" i="18"/>
  <c r="H3195" i="18"/>
  <c r="I3195" i="18"/>
  <c r="J3195" i="18"/>
  <c r="C3195" i="18"/>
  <c r="K3195" i="18"/>
  <c r="D3195" i="18"/>
  <c r="L3195" i="18"/>
  <c r="E3195" i="18"/>
  <c r="M3195" i="18"/>
  <c r="F3195" i="18"/>
  <c r="F3168" i="18"/>
  <c r="G3168" i="18"/>
  <c r="H3168" i="18"/>
  <c r="I3168" i="18"/>
  <c r="J3168" i="18"/>
  <c r="C3168" i="18"/>
  <c r="K3168" i="18"/>
  <c r="D3168" i="18"/>
  <c r="L3168" i="18"/>
  <c r="E3168" i="18"/>
  <c r="M3168" i="18"/>
  <c r="E2833" i="18"/>
  <c r="M2833" i="18"/>
  <c r="F2833" i="18"/>
  <c r="G2833" i="18"/>
  <c r="H2833" i="18"/>
  <c r="I2833" i="18"/>
  <c r="J2833" i="18"/>
  <c r="C2833" i="18"/>
  <c r="K2833" i="18"/>
  <c r="L2833" i="18"/>
  <c r="D2833" i="18"/>
  <c r="H1283" i="18"/>
  <c r="J1283" i="18"/>
  <c r="C1283" i="18"/>
  <c r="K1283" i="18"/>
  <c r="D1283" i="18"/>
  <c r="L1283" i="18"/>
  <c r="G1283" i="18"/>
  <c r="I1283" i="18"/>
  <c r="M1283" i="18"/>
  <c r="F1283" i="18"/>
  <c r="E1283" i="18"/>
  <c r="I2401" i="18"/>
  <c r="J2401" i="18"/>
  <c r="C2401" i="18"/>
  <c r="K2401" i="18"/>
  <c r="D2401" i="18"/>
  <c r="L2401" i="18"/>
  <c r="E2401" i="18"/>
  <c r="M2401" i="18"/>
  <c r="F2401" i="18"/>
  <c r="G2401" i="18"/>
  <c r="H2401" i="18"/>
  <c r="C992" i="18"/>
  <c r="K992" i="18"/>
  <c r="D992" i="18"/>
  <c r="L992" i="18"/>
  <c r="E992" i="18"/>
  <c r="M992" i="18"/>
  <c r="F992" i="18"/>
  <c r="G992" i="18"/>
  <c r="H992" i="18"/>
  <c r="I992" i="18"/>
  <c r="J992" i="18"/>
  <c r="E2006" i="18"/>
  <c r="M2006" i="18"/>
  <c r="F2006" i="18"/>
  <c r="G2006" i="18"/>
  <c r="H2006" i="18"/>
  <c r="I2006" i="18"/>
  <c r="J2006" i="18"/>
  <c r="C2006" i="18"/>
  <c r="K2006" i="18"/>
  <c r="D2006" i="18"/>
  <c r="L2006" i="18"/>
  <c r="J4726" i="18"/>
  <c r="C4726" i="18"/>
  <c r="K4726" i="18"/>
  <c r="D4726" i="18"/>
  <c r="L4726" i="18"/>
  <c r="E4726" i="18"/>
  <c r="M4726" i="18"/>
  <c r="F4726" i="18"/>
  <c r="H4726" i="18"/>
  <c r="G4726" i="18"/>
  <c r="I4726" i="18"/>
  <c r="F4922" i="18"/>
  <c r="G4922" i="18"/>
  <c r="H4922" i="18"/>
  <c r="I4922" i="18"/>
  <c r="J4922" i="18"/>
  <c r="C4922" i="18"/>
  <c r="K4922" i="18"/>
  <c r="D4922" i="18"/>
  <c r="L4922" i="18"/>
  <c r="M4922" i="18"/>
  <c r="E4922" i="18"/>
  <c r="J3808" i="18"/>
  <c r="C3808" i="18"/>
  <c r="K3808" i="18"/>
  <c r="D3808" i="18"/>
  <c r="L3808" i="18"/>
  <c r="E3808" i="18"/>
  <c r="M3808" i="18"/>
  <c r="F3808" i="18"/>
  <c r="G3808" i="18"/>
  <c r="I3808" i="18"/>
  <c r="H3808" i="18"/>
  <c r="I4190" i="18"/>
  <c r="J4190" i="18"/>
  <c r="C4190" i="18"/>
  <c r="K4190" i="18"/>
  <c r="D4190" i="18"/>
  <c r="L4190" i="18"/>
  <c r="E4190" i="18"/>
  <c r="M4190" i="18"/>
  <c r="F4190" i="18"/>
  <c r="H4190" i="18"/>
  <c r="G4190" i="18"/>
  <c r="E3508" i="18"/>
  <c r="M3508" i="18"/>
  <c r="F3508" i="18"/>
  <c r="G3508" i="18"/>
  <c r="H3508" i="18"/>
  <c r="I3508" i="18"/>
  <c r="J3508" i="18"/>
  <c r="C3508" i="18"/>
  <c r="K3508" i="18"/>
  <c r="D3508" i="18"/>
  <c r="L3508" i="18"/>
  <c r="J2680" i="18"/>
  <c r="C2680" i="18"/>
  <c r="K2680" i="18"/>
  <c r="D2680" i="18"/>
  <c r="L2680" i="18"/>
  <c r="E2680" i="18"/>
  <c r="M2680" i="18"/>
  <c r="F2680" i="18"/>
  <c r="G2680" i="18"/>
  <c r="H2680" i="18"/>
  <c r="I2680" i="18"/>
  <c r="E5878" i="18"/>
  <c r="M5878" i="18"/>
  <c r="F5878" i="18"/>
  <c r="G5878" i="18"/>
  <c r="H5878" i="18"/>
  <c r="I5878" i="18"/>
  <c r="J5878" i="18"/>
  <c r="K5878" i="18"/>
  <c r="L5878" i="18"/>
  <c r="D5878" i="18"/>
  <c r="C5878" i="18"/>
  <c r="H2494" i="18"/>
  <c r="I2494" i="18"/>
  <c r="J2494" i="18"/>
  <c r="C2494" i="18"/>
  <c r="K2494" i="18"/>
  <c r="D2494" i="18"/>
  <c r="L2494" i="18"/>
  <c r="E2494" i="18"/>
  <c r="M2494" i="18"/>
  <c r="F2494" i="18"/>
  <c r="G2494" i="18"/>
  <c r="G4528" i="18"/>
  <c r="H4528" i="18"/>
  <c r="I4528" i="18"/>
  <c r="J4528" i="18"/>
  <c r="C4528" i="18"/>
  <c r="K4528" i="18"/>
  <c r="D4528" i="18"/>
  <c r="L4528" i="18"/>
  <c r="F4528" i="18"/>
  <c r="E4528" i="18"/>
  <c r="M4528" i="18"/>
  <c r="I2653" i="18"/>
  <c r="J2653" i="18"/>
  <c r="C2653" i="18"/>
  <c r="K2653" i="18"/>
  <c r="D2653" i="18"/>
  <c r="L2653" i="18"/>
  <c r="E2653" i="18"/>
  <c r="M2653" i="18"/>
  <c r="F2653" i="18"/>
  <c r="G2653" i="18"/>
  <c r="H2653" i="18"/>
  <c r="J3960" i="18"/>
  <c r="C3960" i="18"/>
  <c r="K3960" i="18"/>
  <c r="D3960" i="18"/>
  <c r="L3960" i="18"/>
  <c r="E3960" i="18"/>
  <c r="M3960" i="18"/>
  <c r="F3960" i="18"/>
  <c r="G3960" i="18"/>
  <c r="I3960" i="18"/>
  <c r="H3960" i="18"/>
  <c r="C4396" i="18"/>
  <c r="K4396" i="18"/>
  <c r="D4396" i="18"/>
  <c r="L4396" i="18"/>
  <c r="E4396" i="18"/>
  <c r="M4396" i="18"/>
  <c r="F4396" i="18"/>
  <c r="G4396" i="18"/>
  <c r="H4396" i="18"/>
  <c r="J4396" i="18"/>
  <c r="I4396" i="18"/>
  <c r="D233" i="18"/>
  <c r="L233" i="18"/>
  <c r="E233" i="18"/>
  <c r="M233" i="18"/>
  <c r="H233" i="18"/>
  <c r="G233" i="18"/>
  <c r="I233" i="18"/>
  <c r="F233" i="18"/>
  <c r="J233" i="18"/>
  <c r="K233" i="18"/>
  <c r="C233" i="18"/>
  <c r="C5224" i="18"/>
  <c r="K5224" i="18"/>
  <c r="D5224" i="18"/>
  <c r="L5224" i="18"/>
  <c r="E5224" i="18"/>
  <c r="M5224" i="18"/>
  <c r="F5224" i="18"/>
  <c r="G5224" i="18"/>
  <c r="H5224" i="18"/>
  <c r="I5224" i="18"/>
  <c r="J5224" i="18"/>
  <c r="I1134" i="18"/>
  <c r="C1134" i="18"/>
  <c r="K1134" i="18"/>
  <c r="D1134" i="18"/>
  <c r="L1134" i="18"/>
  <c r="E1134" i="18"/>
  <c r="M1134" i="18"/>
  <c r="F1134" i="18"/>
  <c r="G1134" i="18"/>
  <c r="H1134" i="18"/>
  <c r="J1134" i="18"/>
  <c r="E4943" i="18"/>
  <c r="M4943" i="18"/>
  <c r="F4943" i="18"/>
  <c r="G4943" i="18"/>
  <c r="H4943" i="18"/>
  <c r="I4943" i="18"/>
  <c r="J4943" i="18"/>
  <c r="C4943" i="18"/>
  <c r="K4943" i="18"/>
  <c r="D4943" i="18"/>
  <c r="L4943" i="18"/>
  <c r="H5783" i="18"/>
  <c r="I5783" i="18"/>
  <c r="J5783" i="18"/>
  <c r="C5783" i="18"/>
  <c r="K5783" i="18"/>
  <c r="D5783" i="18"/>
  <c r="L5783" i="18"/>
  <c r="E5783" i="18"/>
  <c r="M5783" i="18"/>
  <c r="F5783" i="18"/>
  <c r="G5783" i="18"/>
  <c r="D3902" i="18"/>
  <c r="L3902" i="18"/>
  <c r="E3902" i="18"/>
  <c r="M3902" i="18"/>
  <c r="F3902" i="18"/>
  <c r="G3902" i="18"/>
  <c r="H3902" i="18"/>
  <c r="I3902" i="18"/>
  <c r="C3902" i="18"/>
  <c r="K3902" i="18"/>
  <c r="J3902" i="18"/>
  <c r="E5414" i="18"/>
  <c r="M5414" i="18"/>
  <c r="F5414" i="18"/>
  <c r="G5414" i="18"/>
  <c r="H5414" i="18"/>
  <c r="I5414" i="18"/>
  <c r="J5414" i="18"/>
  <c r="C5414" i="18"/>
  <c r="K5414" i="18"/>
  <c r="D5414" i="18"/>
  <c r="L5414" i="18"/>
  <c r="F1125" i="18"/>
  <c r="H1125" i="18"/>
  <c r="I1125" i="18"/>
  <c r="J1125" i="18"/>
  <c r="C1125" i="18"/>
  <c r="K1125" i="18"/>
  <c r="D1125" i="18"/>
  <c r="L1125" i="18"/>
  <c r="E1125" i="18"/>
  <c r="M1125" i="18"/>
  <c r="G1125" i="18"/>
  <c r="I1583" i="18"/>
  <c r="J1583" i="18"/>
  <c r="C1583" i="18"/>
  <c r="K1583" i="18"/>
  <c r="D1583" i="18"/>
  <c r="L1583" i="18"/>
  <c r="E1583" i="18"/>
  <c r="M1583" i="18"/>
  <c r="F1583" i="18"/>
  <c r="G1583" i="18"/>
  <c r="H1583" i="18"/>
  <c r="D4303" i="18"/>
  <c r="L4303" i="18"/>
  <c r="E4303" i="18"/>
  <c r="M4303" i="18"/>
  <c r="F4303" i="18"/>
  <c r="G4303" i="18"/>
  <c r="H4303" i="18"/>
  <c r="I4303" i="18"/>
  <c r="C4303" i="18"/>
  <c r="K4303" i="18"/>
  <c r="J4303" i="18"/>
  <c r="F1009" i="18"/>
  <c r="G1009" i="18"/>
  <c r="H1009" i="18"/>
  <c r="I1009" i="18"/>
  <c r="J1009" i="18"/>
  <c r="C1009" i="18"/>
  <c r="K1009" i="18"/>
  <c r="D1009" i="18"/>
  <c r="L1009" i="18"/>
  <c r="E1009" i="18"/>
  <c r="M1009" i="18"/>
  <c r="G4949" i="18"/>
  <c r="H4949" i="18"/>
  <c r="I4949" i="18"/>
  <c r="J4949" i="18"/>
  <c r="C4949" i="18"/>
  <c r="K4949" i="18"/>
  <c r="D4949" i="18"/>
  <c r="L4949" i="18"/>
  <c r="E4949" i="18"/>
  <c r="M4949" i="18"/>
  <c r="F4949" i="18"/>
  <c r="I274" i="18"/>
  <c r="C274" i="18"/>
  <c r="K274" i="18"/>
  <c r="D274" i="18"/>
  <c r="L274" i="18"/>
  <c r="E274" i="18"/>
  <c r="M274" i="18"/>
  <c r="G274" i="18"/>
  <c r="F274" i="18"/>
  <c r="H274" i="18"/>
  <c r="J274" i="18"/>
  <c r="H2786" i="18"/>
  <c r="I2786" i="18"/>
  <c r="J2786" i="18"/>
  <c r="C2786" i="18"/>
  <c r="K2786" i="18"/>
  <c r="D2786" i="18"/>
  <c r="L2786" i="18"/>
  <c r="E2786" i="18"/>
  <c r="M2786" i="18"/>
  <c r="F2786" i="18"/>
  <c r="G2786" i="18"/>
  <c r="F331" i="18"/>
  <c r="G331" i="18"/>
  <c r="J331" i="18"/>
  <c r="C331" i="18"/>
  <c r="D331" i="18"/>
  <c r="E331" i="18"/>
  <c r="H331" i="18"/>
  <c r="I331" i="18"/>
  <c r="L331" i="18"/>
  <c r="K331" i="18"/>
  <c r="M331" i="18"/>
  <c r="F1486" i="18"/>
  <c r="G1486" i="18"/>
  <c r="H1486" i="18"/>
  <c r="I1486" i="18"/>
  <c r="J1486" i="18"/>
  <c r="C1486" i="18"/>
  <c r="K1486" i="18"/>
  <c r="D1486" i="18"/>
  <c r="L1486" i="18"/>
  <c r="E1486" i="18"/>
  <c r="M1486" i="18"/>
  <c r="J1426" i="18"/>
  <c r="C1426" i="18"/>
  <c r="K1426" i="18"/>
  <c r="D1426" i="18"/>
  <c r="L1426" i="18"/>
  <c r="E1426" i="18"/>
  <c r="M1426" i="18"/>
  <c r="F1426" i="18"/>
  <c r="G1426" i="18"/>
  <c r="I1426" i="18"/>
  <c r="H1426" i="18"/>
  <c r="I2417" i="18"/>
  <c r="J2417" i="18"/>
  <c r="C2417" i="18"/>
  <c r="K2417" i="18"/>
  <c r="D2417" i="18"/>
  <c r="L2417" i="18"/>
  <c r="E2417" i="18"/>
  <c r="M2417" i="18"/>
  <c r="F2417" i="18"/>
  <c r="G2417" i="18"/>
  <c r="H2417" i="18"/>
  <c r="G5945" i="18"/>
  <c r="H5945" i="18"/>
  <c r="I5945" i="18"/>
  <c r="J5945" i="18"/>
  <c r="C5945" i="18"/>
  <c r="K5945" i="18"/>
  <c r="D5945" i="18"/>
  <c r="L5945" i="18"/>
  <c r="F5945" i="18"/>
  <c r="E5945" i="18"/>
  <c r="M5945" i="18"/>
  <c r="G5460" i="18"/>
  <c r="H5460" i="18"/>
  <c r="I5460" i="18"/>
  <c r="J5460" i="18"/>
  <c r="C5460" i="18"/>
  <c r="K5460" i="18"/>
  <c r="D5460" i="18"/>
  <c r="L5460" i="18"/>
  <c r="E5460" i="18"/>
  <c r="M5460" i="18"/>
  <c r="F5460" i="18"/>
  <c r="J5014" i="18"/>
  <c r="C5014" i="18"/>
  <c r="K5014" i="18"/>
  <c r="D5014" i="18"/>
  <c r="L5014" i="18"/>
  <c r="E5014" i="18"/>
  <c r="M5014" i="18"/>
  <c r="F5014" i="18"/>
  <c r="G5014" i="18"/>
  <c r="H5014" i="18"/>
  <c r="I5014" i="18"/>
  <c r="E4058" i="18"/>
  <c r="M4058" i="18"/>
  <c r="F4058" i="18"/>
  <c r="G4058" i="18"/>
  <c r="H4058" i="18"/>
  <c r="I4058" i="18"/>
  <c r="J4058" i="18"/>
  <c r="D4058" i="18"/>
  <c r="L4058" i="18"/>
  <c r="C4058" i="18"/>
  <c r="K4058" i="18"/>
  <c r="D3774" i="18"/>
  <c r="L3774" i="18"/>
  <c r="E3774" i="18"/>
  <c r="M3774" i="18"/>
  <c r="F3774" i="18"/>
  <c r="G3774" i="18"/>
  <c r="H3774" i="18"/>
  <c r="I3774" i="18"/>
  <c r="C3774" i="18"/>
  <c r="K3774" i="18"/>
  <c r="J3774" i="18"/>
  <c r="J4241" i="18"/>
  <c r="C4241" i="18"/>
  <c r="K4241" i="18"/>
  <c r="D4241" i="18"/>
  <c r="L4241" i="18"/>
  <c r="E4241" i="18"/>
  <c r="M4241" i="18"/>
  <c r="F4241" i="18"/>
  <c r="G4241" i="18"/>
  <c r="I4241" i="18"/>
  <c r="H4241" i="18"/>
  <c r="J1458" i="18"/>
  <c r="C1458" i="18"/>
  <c r="K1458" i="18"/>
  <c r="D1458" i="18"/>
  <c r="L1458" i="18"/>
  <c r="E1458" i="18"/>
  <c r="M1458" i="18"/>
  <c r="F1458" i="18"/>
  <c r="G1458" i="18"/>
  <c r="H1458" i="18"/>
  <c r="I1458" i="18"/>
  <c r="D2434" i="18"/>
  <c r="L2434" i="18"/>
  <c r="E2434" i="18"/>
  <c r="M2434" i="18"/>
  <c r="F2434" i="18"/>
  <c r="G2434" i="18"/>
  <c r="H2434" i="18"/>
  <c r="I2434" i="18"/>
  <c r="J2434" i="18"/>
  <c r="C2434" i="18"/>
  <c r="K2434" i="18"/>
  <c r="E5910" i="18"/>
  <c r="M5910" i="18"/>
  <c r="F5910" i="18"/>
  <c r="G5910" i="18"/>
  <c r="H5910" i="18"/>
  <c r="I5910" i="18"/>
  <c r="J5910" i="18"/>
  <c r="K5910" i="18"/>
  <c r="L5910" i="18"/>
  <c r="D5910" i="18"/>
  <c r="C5910" i="18"/>
  <c r="C1704" i="18"/>
  <c r="K1704" i="18"/>
  <c r="D1704" i="18"/>
  <c r="L1704" i="18"/>
  <c r="E1704" i="18"/>
  <c r="M1704" i="18"/>
  <c r="F1704" i="18"/>
  <c r="G1704" i="18"/>
  <c r="H1704" i="18"/>
  <c r="I1704" i="18"/>
  <c r="J1704" i="18"/>
  <c r="J621" i="18"/>
  <c r="C621" i="18"/>
  <c r="K621" i="18"/>
  <c r="F621" i="18"/>
  <c r="G621" i="18"/>
  <c r="I621" i="18"/>
  <c r="L621" i="18"/>
  <c r="M621" i="18"/>
  <c r="D621" i="18"/>
  <c r="E621" i="18"/>
  <c r="H621" i="18"/>
  <c r="F3128" i="18"/>
  <c r="G3128" i="18"/>
  <c r="H3128" i="18"/>
  <c r="I3128" i="18"/>
  <c r="J3128" i="18"/>
  <c r="C3128" i="18"/>
  <c r="K3128" i="18"/>
  <c r="D3128" i="18"/>
  <c r="L3128" i="18"/>
  <c r="E3128" i="18"/>
  <c r="M3128" i="18"/>
  <c r="H6020" i="18"/>
  <c r="I6020" i="18"/>
  <c r="J6020" i="18"/>
  <c r="C6020" i="18"/>
  <c r="K6020" i="18"/>
  <c r="D6020" i="18"/>
  <c r="L6020" i="18"/>
  <c r="E6020" i="18"/>
  <c r="M6020" i="18"/>
  <c r="G6020" i="18"/>
  <c r="F6020" i="18"/>
  <c r="G3243" i="18"/>
  <c r="H3243" i="18"/>
  <c r="I3243" i="18"/>
  <c r="J3243" i="18"/>
  <c r="C3243" i="18"/>
  <c r="K3243" i="18"/>
  <c r="D3243" i="18"/>
  <c r="L3243" i="18"/>
  <c r="E3243" i="18"/>
  <c r="M3243" i="18"/>
  <c r="F3243" i="18"/>
  <c r="E2881" i="18"/>
  <c r="M2881" i="18"/>
  <c r="F2881" i="18"/>
  <c r="G2881" i="18"/>
  <c r="H2881" i="18"/>
  <c r="I2881" i="18"/>
  <c r="J2881" i="18"/>
  <c r="C2881" i="18"/>
  <c r="K2881" i="18"/>
  <c r="D2881" i="18"/>
  <c r="L2881" i="18"/>
  <c r="G4368" i="18"/>
  <c r="H4368" i="18"/>
  <c r="I4368" i="18"/>
  <c r="J4368" i="18"/>
  <c r="C4368" i="18"/>
  <c r="K4368" i="18"/>
  <c r="D4368" i="18"/>
  <c r="L4368" i="18"/>
  <c r="F4368" i="18"/>
  <c r="E4368" i="18"/>
  <c r="M4368" i="18"/>
  <c r="C1960" i="18"/>
  <c r="K1960" i="18"/>
  <c r="D1960" i="18"/>
  <c r="L1960" i="18"/>
  <c r="E1960" i="18"/>
  <c r="M1960" i="18"/>
  <c r="F1960" i="18"/>
  <c r="G1960" i="18"/>
  <c r="H1960" i="18"/>
  <c r="I1960" i="18"/>
  <c r="J1960" i="18"/>
  <c r="H4728" i="18"/>
  <c r="I4728" i="18"/>
  <c r="J4728" i="18"/>
  <c r="C4728" i="18"/>
  <c r="K4728" i="18"/>
  <c r="D4728" i="18"/>
  <c r="L4728" i="18"/>
  <c r="F4728" i="18"/>
  <c r="E4728" i="18"/>
  <c r="G4728" i="18"/>
  <c r="M4728" i="18"/>
  <c r="H3278" i="18"/>
  <c r="I3278" i="18"/>
  <c r="J3278" i="18"/>
  <c r="C3278" i="18"/>
  <c r="K3278" i="18"/>
  <c r="D3278" i="18"/>
  <c r="L3278" i="18"/>
  <c r="E3278" i="18"/>
  <c r="M3278" i="18"/>
  <c r="F3278" i="18"/>
  <c r="G3278" i="18"/>
  <c r="E4767" i="18"/>
  <c r="M4767" i="18"/>
  <c r="F4767" i="18"/>
  <c r="G4767" i="18"/>
  <c r="H4767" i="18"/>
  <c r="I4767" i="18"/>
  <c r="C4767" i="18"/>
  <c r="K4767" i="18"/>
  <c r="D4767" i="18"/>
  <c r="J4767" i="18"/>
  <c r="L4767" i="18"/>
  <c r="C139" i="18"/>
  <c r="K139" i="18"/>
  <c r="D139" i="18"/>
  <c r="L139" i="18"/>
  <c r="G139" i="18"/>
  <c r="M139" i="18"/>
  <c r="E139" i="18"/>
  <c r="F139" i="18"/>
  <c r="I139" i="18"/>
  <c r="J139" i="18"/>
  <c r="H139" i="18"/>
  <c r="I4438" i="18"/>
  <c r="J4438" i="18"/>
  <c r="C4438" i="18"/>
  <c r="K4438" i="18"/>
  <c r="D4438" i="18"/>
  <c r="L4438" i="18"/>
  <c r="E4438" i="18"/>
  <c r="M4438" i="18"/>
  <c r="F4438" i="18"/>
  <c r="H4438" i="18"/>
  <c r="G4438" i="18"/>
  <c r="F5897" i="18"/>
  <c r="G5897" i="18"/>
  <c r="H5897" i="18"/>
  <c r="I5897" i="18"/>
  <c r="J5897" i="18"/>
  <c r="C5897" i="18"/>
  <c r="K5897" i="18"/>
  <c r="D5897" i="18"/>
  <c r="E5897" i="18"/>
  <c r="M5897" i="18"/>
  <c r="L5897" i="18"/>
  <c r="E2333" i="18"/>
  <c r="M2333" i="18"/>
  <c r="F2333" i="18"/>
  <c r="G2333" i="18"/>
  <c r="H2333" i="18"/>
  <c r="I2333" i="18"/>
  <c r="J2333" i="18"/>
  <c r="C2333" i="18"/>
  <c r="K2333" i="18"/>
  <c r="L2333" i="18"/>
  <c r="D2333" i="18"/>
  <c r="C3819" i="18"/>
  <c r="K3819" i="18"/>
  <c r="D3819" i="18"/>
  <c r="L3819" i="18"/>
  <c r="E3819" i="18"/>
  <c r="M3819" i="18"/>
  <c r="F3819" i="18"/>
  <c r="G3819" i="18"/>
  <c r="H3819" i="18"/>
  <c r="J3819" i="18"/>
  <c r="I3819" i="18"/>
  <c r="J3571" i="18"/>
  <c r="C3571" i="18"/>
  <c r="K3571" i="18"/>
  <c r="D3571" i="18"/>
  <c r="L3571" i="18"/>
  <c r="E3571" i="18"/>
  <c r="M3571" i="18"/>
  <c r="F3571" i="18"/>
  <c r="G3571" i="18"/>
  <c r="H3571" i="18"/>
  <c r="I3571" i="18"/>
  <c r="D2187" i="18"/>
  <c r="L2187" i="18"/>
  <c r="E2187" i="18"/>
  <c r="G2187" i="18"/>
  <c r="H2187" i="18"/>
  <c r="I2187" i="18"/>
  <c r="J2187" i="18"/>
  <c r="C2187" i="18"/>
  <c r="F2187" i="18"/>
  <c r="K2187" i="18"/>
  <c r="M2187" i="18"/>
  <c r="D1600" i="18"/>
  <c r="L1600" i="18"/>
  <c r="E1600" i="18"/>
  <c r="M1600" i="18"/>
  <c r="F1600" i="18"/>
  <c r="G1600" i="18"/>
  <c r="H1600" i="18"/>
  <c r="I1600" i="18"/>
  <c r="C1600" i="18"/>
  <c r="J1600" i="18"/>
  <c r="K1600" i="18"/>
  <c r="H5719" i="18"/>
  <c r="I5719" i="18"/>
  <c r="J5719" i="18"/>
  <c r="C5719" i="18"/>
  <c r="K5719" i="18"/>
  <c r="D5719" i="18"/>
  <c r="L5719" i="18"/>
  <c r="E5719" i="18"/>
  <c r="M5719" i="18"/>
  <c r="F5719" i="18"/>
  <c r="G5719" i="18"/>
  <c r="C5025" i="18"/>
  <c r="K5025" i="18"/>
  <c r="D5025" i="18"/>
  <c r="L5025" i="18"/>
  <c r="E5025" i="18"/>
  <c r="M5025" i="18"/>
  <c r="F5025" i="18"/>
  <c r="G5025" i="18"/>
  <c r="H5025" i="18"/>
  <c r="I5025" i="18"/>
  <c r="J5025" i="18"/>
  <c r="D715" i="18"/>
  <c r="L715" i="18"/>
  <c r="E715" i="18"/>
  <c r="M715" i="18"/>
  <c r="F715" i="18"/>
  <c r="G715" i="18"/>
  <c r="H715" i="18"/>
  <c r="J715" i="18"/>
  <c r="I715" i="18"/>
  <c r="C715" i="18"/>
  <c r="K715" i="18"/>
  <c r="H2390" i="18"/>
  <c r="I2390" i="18"/>
  <c r="J2390" i="18"/>
  <c r="C2390" i="18"/>
  <c r="K2390" i="18"/>
  <c r="D2390" i="18"/>
  <c r="L2390" i="18"/>
  <c r="E2390" i="18"/>
  <c r="M2390" i="18"/>
  <c r="F2390" i="18"/>
  <c r="G2390" i="18"/>
  <c r="F2512" i="18"/>
  <c r="G2512" i="18"/>
  <c r="H2512" i="18"/>
  <c r="I2512" i="18"/>
  <c r="J2512" i="18"/>
  <c r="C2512" i="18"/>
  <c r="K2512" i="18"/>
  <c r="D2512" i="18"/>
  <c r="L2512" i="18"/>
  <c r="E2512" i="18"/>
  <c r="M2512" i="18"/>
  <c r="E244" i="18"/>
  <c r="M244" i="18"/>
  <c r="F244" i="18"/>
  <c r="I244" i="18"/>
  <c r="D244" i="18"/>
  <c r="G244" i="18"/>
  <c r="K244" i="18"/>
  <c r="H244" i="18"/>
  <c r="J244" i="18"/>
  <c r="L244" i="18"/>
  <c r="C244" i="18"/>
  <c r="F1462" i="18"/>
  <c r="G1462" i="18"/>
  <c r="H1462" i="18"/>
  <c r="I1462" i="18"/>
  <c r="J1462" i="18"/>
  <c r="C1462" i="18"/>
  <c r="K1462" i="18"/>
  <c r="D1462" i="18"/>
  <c r="L1462" i="18"/>
  <c r="E1462" i="18"/>
  <c r="M1462" i="18"/>
  <c r="J4734" i="18"/>
  <c r="C4734" i="18"/>
  <c r="K4734" i="18"/>
  <c r="D4734" i="18"/>
  <c r="L4734" i="18"/>
  <c r="E4734" i="18"/>
  <c r="M4734" i="18"/>
  <c r="F4734" i="18"/>
  <c r="H4734" i="18"/>
  <c r="G4734" i="18"/>
  <c r="I4734" i="18"/>
  <c r="I3368" i="18"/>
  <c r="J3368" i="18"/>
  <c r="C3368" i="18"/>
  <c r="K3368" i="18"/>
  <c r="D3368" i="18"/>
  <c r="L3368" i="18"/>
  <c r="E3368" i="18"/>
  <c r="M3368" i="18"/>
  <c r="F3368" i="18"/>
  <c r="G3368" i="18"/>
  <c r="H3368" i="18"/>
  <c r="H3890" i="18"/>
  <c r="I3890" i="18"/>
  <c r="J3890" i="18"/>
  <c r="C3890" i="18"/>
  <c r="K3890" i="18"/>
  <c r="D3890" i="18"/>
  <c r="L3890" i="18"/>
  <c r="E3890" i="18"/>
  <c r="M3890" i="18"/>
  <c r="G3890" i="18"/>
  <c r="F3890" i="18"/>
  <c r="G5532" i="18"/>
  <c r="H5532" i="18"/>
  <c r="I5532" i="18"/>
  <c r="J5532" i="18"/>
  <c r="C5532" i="18"/>
  <c r="K5532" i="18"/>
  <c r="D5532" i="18"/>
  <c r="L5532" i="18"/>
  <c r="E5532" i="18"/>
  <c r="M5532" i="18"/>
  <c r="F5532" i="18"/>
  <c r="F4594" i="18"/>
  <c r="G4594" i="18"/>
  <c r="H4594" i="18"/>
  <c r="I4594" i="18"/>
  <c r="J4594" i="18"/>
  <c r="D4594" i="18"/>
  <c r="L4594" i="18"/>
  <c r="K4594" i="18"/>
  <c r="M4594" i="18"/>
  <c r="C4594" i="18"/>
  <c r="E4594" i="18"/>
  <c r="D2670" i="18"/>
  <c r="L2670" i="18"/>
  <c r="E2670" i="18"/>
  <c r="M2670" i="18"/>
  <c r="F2670" i="18"/>
  <c r="G2670" i="18"/>
  <c r="H2670" i="18"/>
  <c r="I2670" i="18"/>
  <c r="J2670" i="18"/>
  <c r="C2670" i="18"/>
  <c r="K2670" i="18"/>
  <c r="H2374" i="18"/>
  <c r="I2374" i="18"/>
  <c r="J2374" i="18"/>
  <c r="C2374" i="18"/>
  <c r="K2374" i="18"/>
  <c r="D2374" i="18"/>
  <c r="L2374" i="18"/>
  <c r="E2374" i="18"/>
  <c r="M2374" i="18"/>
  <c r="F2374" i="18"/>
  <c r="G2374" i="18"/>
  <c r="D5451" i="18"/>
  <c r="L5451" i="18"/>
  <c r="E5451" i="18"/>
  <c r="M5451" i="18"/>
  <c r="F5451" i="18"/>
  <c r="G5451" i="18"/>
  <c r="H5451" i="18"/>
  <c r="I5451" i="18"/>
  <c r="J5451" i="18"/>
  <c r="K5451" i="18"/>
  <c r="C5451" i="18"/>
  <c r="E2973" i="18"/>
  <c r="M2973" i="18"/>
  <c r="F2973" i="18"/>
  <c r="G2973" i="18"/>
  <c r="H2973" i="18"/>
  <c r="I2973" i="18"/>
  <c r="J2973" i="18"/>
  <c r="C2973" i="18"/>
  <c r="K2973" i="18"/>
  <c r="L2973" i="18"/>
  <c r="D2973" i="18"/>
  <c r="C182" i="18"/>
  <c r="K182" i="18"/>
  <c r="D182" i="18"/>
  <c r="L182" i="18"/>
  <c r="G182" i="18"/>
  <c r="E182" i="18"/>
  <c r="I182" i="18"/>
  <c r="F182" i="18"/>
  <c r="H182" i="18"/>
  <c r="J182" i="18"/>
  <c r="M182" i="18"/>
  <c r="H6060" i="18"/>
  <c r="I6060" i="18"/>
  <c r="J6060" i="18"/>
  <c r="C6060" i="18"/>
  <c r="K6060" i="18"/>
  <c r="D6060" i="18"/>
  <c r="L6060" i="18"/>
  <c r="E6060" i="18"/>
  <c r="M6060" i="18"/>
  <c r="G6060" i="18"/>
  <c r="F6060" i="18"/>
  <c r="J1233" i="18"/>
  <c r="D1233" i="18"/>
  <c r="L1233" i="18"/>
  <c r="E1233" i="18"/>
  <c r="M1233" i="18"/>
  <c r="F1233" i="18"/>
  <c r="G1233" i="18"/>
  <c r="H1233" i="18"/>
  <c r="C1233" i="18"/>
  <c r="I1233" i="18"/>
  <c r="K1233" i="18"/>
  <c r="D5587" i="18"/>
  <c r="L5587" i="18"/>
  <c r="E5587" i="18"/>
  <c r="M5587" i="18"/>
  <c r="F5587" i="18"/>
  <c r="G5587" i="18"/>
  <c r="H5587" i="18"/>
  <c r="I5587" i="18"/>
  <c r="J5587" i="18"/>
  <c r="C5587" i="18"/>
  <c r="K5587" i="18"/>
  <c r="E3596" i="18"/>
  <c r="M3596" i="18"/>
  <c r="F3596" i="18"/>
  <c r="G3596" i="18"/>
  <c r="H3596" i="18"/>
  <c r="I3596" i="18"/>
  <c r="J3596" i="18"/>
  <c r="C3596" i="18"/>
  <c r="K3596" i="18"/>
  <c r="D3596" i="18"/>
  <c r="L3596" i="18"/>
  <c r="H631" i="18"/>
  <c r="I631" i="18"/>
  <c r="D631" i="18"/>
  <c r="L631" i="18"/>
  <c r="E631" i="18"/>
  <c r="G631" i="18"/>
  <c r="J631" i="18"/>
  <c r="K631" i="18"/>
  <c r="C631" i="18"/>
  <c r="F631" i="18"/>
  <c r="M631" i="18"/>
  <c r="G1569" i="18"/>
  <c r="H1569" i="18"/>
  <c r="I1569" i="18"/>
  <c r="J1569" i="18"/>
  <c r="C1569" i="18"/>
  <c r="K1569" i="18"/>
  <c r="D1569" i="18"/>
  <c r="L1569" i="18"/>
  <c r="E1569" i="18"/>
  <c r="M1569" i="18"/>
  <c r="F1569" i="18"/>
  <c r="G4024" i="18"/>
  <c r="H4024" i="18"/>
  <c r="I4024" i="18"/>
  <c r="J4024" i="18"/>
  <c r="C4024" i="18"/>
  <c r="K4024" i="18"/>
  <c r="D4024" i="18"/>
  <c r="L4024" i="18"/>
  <c r="F4024" i="18"/>
  <c r="M4024" i="18"/>
  <c r="E4024" i="18"/>
  <c r="I4635" i="18"/>
  <c r="J4635" i="18"/>
  <c r="C4635" i="18"/>
  <c r="K4635" i="18"/>
  <c r="D4635" i="18"/>
  <c r="L4635" i="18"/>
  <c r="E4635" i="18"/>
  <c r="M4635" i="18"/>
  <c r="G4635" i="18"/>
  <c r="F4635" i="18"/>
  <c r="H4635" i="18"/>
  <c r="J4481" i="18"/>
  <c r="C4481" i="18"/>
  <c r="K4481" i="18"/>
  <c r="D4481" i="18"/>
  <c r="L4481" i="18"/>
  <c r="E4481" i="18"/>
  <c r="M4481" i="18"/>
  <c r="F4481" i="18"/>
  <c r="G4481" i="18"/>
  <c r="I4481" i="18"/>
  <c r="H4481" i="18"/>
  <c r="C3606" i="18"/>
  <c r="K3606" i="18"/>
  <c r="D3606" i="18"/>
  <c r="L3606" i="18"/>
  <c r="E3606" i="18"/>
  <c r="M3606" i="18"/>
  <c r="F3606" i="18"/>
  <c r="G3606" i="18"/>
  <c r="H3606" i="18"/>
  <c r="J3606" i="18"/>
  <c r="I3606" i="18"/>
  <c r="G1932" i="18"/>
  <c r="H1932" i="18"/>
  <c r="I1932" i="18"/>
  <c r="J1932" i="18"/>
  <c r="C1932" i="18"/>
  <c r="K1932" i="18"/>
  <c r="D1932" i="18"/>
  <c r="L1932" i="18"/>
  <c r="E1932" i="18"/>
  <c r="M1932" i="18"/>
  <c r="F1932" i="18"/>
  <c r="H2634" i="18"/>
  <c r="I2634" i="18"/>
  <c r="J2634" i="18"/>
  <c r="C2634" i="18"/>
  <c r="K2634" i="18"/>
  <c r="D2634" i="18"/>
  <c r="L2634" i="18"/>
  <c r="E2634" i="18"/>
  <c r="M2634" i="18"/>
  <c r="F2634" i="18"/>
  <c r="G2634" i="18"/>
  <c r="F2304" i="18"/>
  <c r="G2304" i="18"/>
  <c r="H2304" i="18"/>
  <c r="I2304" i="18"/>
  <c r="J2304" i="18"/>
  <c r="C2304" i="18"/>
  <c r="K2304" i="18"/>
  <c r="D2304" i="18"/>
  <c r="L2304" i="18"/>
  <c r="E2304" i="18"/>
  <c r="M2304" i="18"/>
  <c r="G2507" i="18"/>
  <c r="H2507" i="18"/>
  <c r="I2507" i="18"/>
  <c r="J2507" i="18"/>
  <c r="C2507" i="18"/>
  <c r="K2507" i="18"/>
  <c r="D2507" i="18"/>
  <c r="L2507" i="18"/>
  <c r="E2507" i="18"/>
  <c r="M2507" i="18"/>
  <c r="F2507" i="18"/>
  <c r="J1813" i="18"/>
  <c r="C1813" i="18"/>
  <c r="K1813" i="18"/>
  <c r="D1813" i="18"/>
  <c r="L1813" i="18"/>
  <c r="E1813" i="18"/>
  <c r="M1813" i="18"/>
  <c r="G1813" i="18"/>
  <c r="H1813" i="18"/>
  <c r="I1813" i="18"/>
  <c r="F1813" i="18"/>
  <c r="C4937" i="18"/>
  <c r="K4937" i="18"/>
  <c r="D4937" i="18"/>
  <c r="L4937" i="18"/>
  <c r="E4937" i="18"/>
  <c r="M4937" i="18"/>
  <c r="F4937" i="18"/>
  <c r="G4937" i="18"/>
  <c r="H4937" i="18"/>
  <c r="I4937" i="18"/>
  <c r="J4937" i="18"/>
  <c r="F5889" i="18"/>
  <c r="G5889" i="18"/>
  <c r="H5889" i="18"/>
  <c r="I5889" i="18"/>
  <c r="J5889" i="18"/>
  <c r="C5889" i="18"/>
  <c r="K5889" i="18"/>
  <c r="D5889" i="18"/>
  <c r="E5889" i="18"/>
  <c r="L5889" i="18"/>
  <c r="M5889" i="18"/>
  <c r="J4249" i="18"/>
  <c r="C4249" i="18"/>
  <c r="K4249" i="18"/>
  <c r="D4249" i="18"/>
  <c r="L4249" i="18"/>
  <c r="E4249" i="18"/>
  <c r="M4249" i="18"/>
  <c r="F4249" i="18"/>
  <c r="G4249" i="18"/>
  <c r="I4249" i="18"/>
  <c r="H4249" i="18"/>
  <c r="I1511" i="18"/>
  <c r="J1511" i="18"/>
  <c r="C1511" i="18"/>
  <c r="K1511" i="18"/>
  <c r="D1511" i="18"/>
  <c r="L1511" i="18"/>
  <c r="E1511" i="18"/>
  <c r="M1511" i="18"/>
  <c r="F1511" i="18"/>
  <c r="G1511" i="18"/>
  <c r="H1511" i="18"/>
  <c r="G4581" i="18"/>
  <c r="H4581" i="18"/>
  <c r="I4581" i="18"/>
  <c r="J4581" i="18"/>
  <c r="C4581" i="18"/>
  <c r="K4581" i="18"/>
  <c r="E4581" i="18"/>
  <c r="M4581" i="18"/>
  <c r="D4581" i="18"/>
  <c r="F4581" i="18"/>
  <c r="L4581" i="18"/>
  <c r="I863" i="18"/>
  <c r="D863" i="18"/>
  <c r="L863" i="18"/>
  <c r="E863" i="18"/>
  <c r="M863" i="18"/>
  <c r="F863" i="18"/>
  <c r="H863" i="18"/>
  <c r="J863" i="18"/>
  <c r="K863" i="18"/>
  <c r="C863" i="18"/>
  <c r="G863" i="18"/>
  <c r="D2370" i="18"/>
  <c r="L2370" i="18"/>
  <c r="E2370" i="18"/>
  <c r="M2370" i="18"/>
  <c r="F2370" i="18"/>
  <c r="G2370" i="18"/>
  <c r="H2370" i="18"/>
  <c r="I2370" i="18"/>
  <c r="J2370" i="18"/>
  <c r="C2370" i="18"/>
  <c r="K2370" i="18"/>
  <c r="J2149" i="18"/>
  <c r="C2149" i="18"/>
  <c r="K2149" i="18"/>
  <c r="D2149" i="18"/>
  <c r="L2149" i="18"/>
  <c r="E2149" i="18"/>
  <c r="M2149" i="18"/>
  <c r="F2149" i="18"/>
  <c r="G2149" i="18"/>
  <c r="H2149" i="18"/>
  <c r="I2149" i="18"/>
  <c r="H2422" i="18"/>
  <c r="I2422" i="18"/>
  <c r="J2422" i="18"/>
  <c r="C2422" i="18"/>
  <c r="K2422" i="18"/>
  <c r="D2422" i="18"/>
  <c r="L2422" i="18"/>
  <c r="E2422" i="18"/>
  <c r="M2422" i="18"/>
  <c r="F2422" i="18"/>
  <c r="G2422" i="18"/>
  <c r="I3544" i="18"/>
  <c r="J3544" i="18"/>
  <c r="C3544" i="18"/>
  <c r="K3544" i="18"/>
  <c r="D3544" i="18"/>
  <c r="L3544" i="18"/>
  <c r="E3544" i="18"/>
  <c r="M3544" i="18"/>
  <c r="F3544" i="18"/>
  <c r="G3544" i="18"/>
  <c r="H3544" i="18"/>
  <c r="I2561" i="18"/>
  <c r="J2561" i="18"/>
  <c r="C2561" i="18"/>
  <c r="K2561" i="18"/>
  <c r="D2561" i="18"/>
  <c r="L2561" i="18"/>
  <c r="E2561" i="18"/>
  <c r="M2561" i="18"/>
  <c r="F2561" i="18"/>
  <c r="G2561" i="18"/>
  <c r="H2561" i="18"/>
  <c r="D1795" i="18"/>
  <c r="L1795" i="18"/>
  <c r="E1795" i="18"/>
  <c r="M1795" i="18"/>
  <c r="F1795" i="18"/>
  <c r="G1795" i="18"/>
  <c r="I1795" i="18"/>
  <c r="J1795" i="18"/>
  <c r="K1795" i="18"/>
  <c r="C1795" i="18"/>
  <c r="H1795" i="18"/>
  <c r="C2551" i="18"/>
  <c r="K2551" i="18"/>
  <c r="D2551" i="18"/>
  <c r="L2551" i="18"/>
  <c r="E2551" i="18"/>
  <c r="M2551" i="18"/>
  <c r="F2551" i="18"/>
  <c r="G2551" i="18"/>
  <c r="H2551" i="18"/>
  <c r="I2551" i="18"/>
  <c r="J2551" i="18"/>
  <c r="E5774" i="18"/>
  <c r="M5774" i="18"/>
  <c r="F5774" i="18"/>
  <c r="G5774" i="18"/>
  <c r="H5774" i="18"/>
  <c r="I5774" i="18"/>
  <c r="J5774" i="18"/>
  <c r="C5774" i="18"/>
  <c r="K5774" i="18"/>
  <c r="D5774" i="18"/>
  <c r="L5774" i="18"/>
  <c r="E5862" i="18"/>
  <c r="M5862" i="18"/>
  <c r="F5862" i="18"/>
  <c r="G5862" i="18"/>
  <c r="H5862" i="18"/>
  <c r="I5862" i="18"/>
  <c r="J5862" i="18"/>
  <c r="C5862" i="18"/>
  <c r="D5862" i="18"/>
  <c r="K5862" i="18"/>
  <c r="L5862" i="18"/>
  <c r="C757" i="18"/>
  <c r="K757" i="18"/>
  <c r="F757" i="18"/>
  <c r="G757" i="18"/>
  <c r="H757" i="18"/>
  <c r="J757" i="18"/>
  <c r="D757" i="18"/>
  <c r="L757" i="18"/>
  <c r="M757" i="18"/>
  <c r="E757" i="18"/>
  <c r="I757" i="18"/>
  <c r="G1369" i="18"/>
  <c r="H1369" i="18"/>
  <c r="I1369" i="18"/>
  <c r="J1369" i="18"/>
  <c r="C1369" i="18"/>
  <c r="K1369" i="18"/>
  <c r="D1369" i="18"/>
  <c r="L1369" i="18"/>
  <c r="F1369" i="18"/>
  <c r="E1369" i="18"/>
  <c r="M1369" i="18"/>
  <c r="C4244" i="18"/>
  <c r="K4244" i="18"/>
  <c r="D4244" i="18"/>
  <c r="L4244" i="18"/>
  <c r="E4244" i="18"/>
  <c r="M4244" i="18"/>
  <c r="F4244" i="18"/>
  <c r="G4244" i="18"/>
  <c r="H4244" i="18"/>
  <c r="J4244" i="18"/>
  <c r="I4244" i="18"/>
  <c r="D2938" i="18"/>
  <c r="L2938" i="18"/>
  <c r="E2938" i="18"/>
  <c r="M2938" i="18"/>
  <c r="F2938" i="18"/>
  <c r="G2938" i="18"/>
  <c r="H2938" i="18"/>
  <c r="I2938" i="18"/>
  <c r="J2938" i="18"/>
  <c r="C2938" i="18"/>
  <c r="K2938" i="18"/>
  <c r="C829" i="18"/>
  <c r="K829" i="18"/>
  <c r="F829" i="18"/>
  <c r="G829" i="18"/>
  <c r="H829" i="18"/>
  <c r="J829" i="18"/>
  <c r="D829" i="18"/>
  <c r="E829" i="18"/>
  <c r="I829" i="18"/>
  <c r="L829" i="18"/>
  <c r="M829" i="18"/>
  <c r="H4499" i="18"/>
  <c r="I4499" i="18"/>
  <c r="J4499" i="18"/>
  <c r="C4499" i="18"/>
  <c r="K4499" i="18"/>
  <c r="D4499" i="18"/>
  <c r="L4499" i="18"/>
  <c r="E4499" i="18"/>
  <c r="M4499" i="18"/>
  <c r="G4499" i="18"/>
  <c r="F4499" i="18"/>
  <c r="H3158" i="18"/>
  <c r="I3158" i="18"/>
  <c r="J3158" i="18"/>
  <c r="C3158" i="18"/>
  <c r="K3158" i="18"/>
  <c r="D3158" i="18"/>
  <c r="L3158" i="18"/>
  <c r="E3158" i="18"/>
  <c r="M3158" i="18"/>
  <c r="F3158" i="18"/>
  <c r="G3158" i="18"/>
  <c r="C1485" i="18"/>
  <c r="K1485" i="18"/>
  <c r="D1485" i="18"/>
  <c r="L1485" i="18"/>
  <c r="E1485" i="18"/>
  <c r="M1485" i="18"/>
  <c r="F1485" i="18"/>
  <c r="G1485" i="18"/>
  <c r="H1485" i="18"/>
  <c r="I1485" i="18"/>
  <c r="J1485" i="18"/>
  <c r="H2199" i="18"/>
  <c r="C2199" i="18"/>
  <c r="K2199" i="18"/>
  <c r="D2199" i="18"/>
  <c r="L2199" i="18"/>
  <c r="E2199" i="18"/>
  <c r="M2199" i="18"/>
  <c r="F2199" i="18"/>
  <c r="G2199" i="18"/>
  <c r="I2199" i="18"/>
  <c r="J2199" i="18"/>
  <c r="H229" i="18"/>
  <c r="I229" i="18"/>
  <c r="D229" i="18"/>
  <c r="L229" i="18"/>
  <c r="G229" i="18"/>
  <c r="J229" i="18"/>
  <c r="M229" i="18"/>
  <c r="C229" i="18"/>
  <c r="F229" i="18"/>
  <c r="E229" i="18"/>
  <c r="K229" i="18"/>
  <c r="E5454" i="18"/>
  <c r="M5454" i="18"/>
  <c r="F5454" i="18"/>
  <c r="G5454" i="18"/>
  <c r="H5454" i="18"/>
  <c r="I5454" i="18"/>
  <c r="J5454" i="18"/>
  <c r="C5454" i="18"/>
  <c r="K5454" i="18"/>
  <c r="D5454" i="18"/>
  <c r="L5454" i="18"/>
  <c r="H932" i="18"/>
  <c r="C932" i="18"/>
  <c r="K932" i="18"/>
  <c r="D932" i="18"/>
  <c r="L932" i="18"/>
  <c r="E932" i="18"/>
  <c r="M932" i="18"/>
  <c r="G932" i="18"/>
  <c r="I932" i="18"/>
  <c r="J932" i="18"/>
  <c r="F932" i="18"/>
  <c r="H3541" i="18"/>
  <c r="I3541" i="18"/>
  <c r="J3541" i="18"/>
  <c r="C3541" i="18"/>
  <c r="K3541" i="18"/>
  <c r="D3541" i="18"/>
  <c r="L3541" i="18"/>
  <c r="E3541" i="18"/>
  <c r="M3541" i="18"/>
  <c r="F3541" i="18"/>
  <c r="G3541" i="18"/>
  <c r="E5630" i="18"/>
  <c r="M5630" i="18"/>
  <c r="F5630" i="18"/>
  <c r="G5630" i="18"/>
  <c r="H5630" i="18"/>
  <c r="I5630" i="18"/>
  <c r="J5630" i="18"/>
  <c r="C5630" i="18"/>
  <c r="K5630" i="18"/>
  <c r="D5630" i="18"/>
  <c r="L5630" i="18"/>
  <c r="F3423" i="18"/>
  <c r="G3423" i="18"/>
  <c r="H3423" i="18"/>
  <c r="I3423" i="18"/>
  <c r="J3423" i="18"/>
  <c r="C3423" i="18"/>
  <c r="K3423" i="18"/>
  <c r="D3423" i="18"/>
  <c r="L3423" i="18"/>
  <c r="M3423" i="18"/>
  <c r="E3423" i="18"/>
  <c r="G6049" i="18"/>
  <c r="H6049" i="18"/>
  <c r="I6049" i="18"/>
  <c r="J6049" i="18"/>
  <c r="C6049" i="18"/>
  <c r="K6049" i="18"/>
  <c r="D6049" i="18"/>
  <c r="L6049" i="18"/>
  <c r="F6049" i="18"/>
  <c r="M6049" i="18"/>
  <c r="E6049" i="18"/>
  <c r="I3320" i="18"/>
  <c r="J3320" i="18"/>
  <c r="C3320" i="18"/>
  <c r="K3320" i="18"/>
  <c r="D3320" i="18"/>
  <c r="L3320" i="18"/>
  <c r="E3320" i="18"/>
  <c r="M3320" i="18"/>
  <c r="F3320" i="18"/>
  <c r="G3320" i="18"/>
  <c r="H3320" i="18"/>
  <c r="I2717" i="18"/>
  <c r="J2717" i="18"/>
  <c r="C2717" i="18"/>
  <c r="K2717" i="18"/>
  <c r="D2717" i="18"/>
  <c r="L2717" i="18"/>
  <c r="E2717" i="18"/>
  <c r="M2717" i="18"/>
  <c r="F2717" i="18"/>
  <c r="G2717" i="18"/>
  <c r="H2717" i="18"/>
  <c r="J2888" i="18"/>
  <c r="C2888" i="18"/>
  <c r="K2888" i="18"/>
  <c r="D2888" i="18"/>
  <c r="L2888" i="18"/>
  <c r="E2888" i="18"/>
  <c r="M2888" i="18"/>
  <c r="F2888" i="18"/>
  <c r="G2888" i="18"/>
  <c r="H2888" i="18"/>
  <c r="I2888" i="18"/>
  <c r="D4892" i="18"/>
  <c r="L4892" i="18"/>
  <c r="E4892" i="18"/>
  <c r="M4892" i="18"/>
  <c r="F4892" i="18"/>
  <c r="G4892" i="18"/>
  <c r="H4892" i="18"/>
  <c r="I4892" i="18"/>
  <c r="J4892" i="18"/>
  <c r="C4892" i="18"/>
  <c r="K4892" i="18"/>
  <c r="J3036" i="18"/>
  <c r="C3036" i="18"/>
  <c r="K3036" i="18"/>
  <c r="D3036" i="18"/>
  <c r="L3036" i="18"/>
  <c r="E3036" i="18"/>
  <c r="M3036" i="18"/>
  <c r="F3036" i="18"/>
  <c r="G3036" i="18"/>
  <c r="H3036" i="18"/>
  <c r="I3036" i="18"/>
  <c r="I1527" i="18"/>
  <c r="J1527" i="18"/>
  <c r="C1527" i="18"/>
  <c r="K1527" i="18"/>
  <c r="D1527" i="18"/>
  <c r="L1527" i="18"/>
  <c r="E1527" i="18"/>
  <c r="M1527" i="18"/>
  <c r="F1527" i="18"/>
  <c r="G1527" i="18"/>
  <c r="H1527" i="18"/>
  <c r="J1917" i="18"/>
  <c r="C1917" i="18"/>
  <c r="K1917" i="18"/>
  <c r="D1917" i="18"/>
  <c r="L1917" i="18"/>
  <c r="E1917" i="18"/>
  <c r="M1917" i="18"/>
  <c r="F1917" i="18"/>
  <c r="G1917" i="18"/>
  <c r="H1917" i="18"/>
  <c r="I1917" i="18"/>
  <c r="C733" i="18"/>
  <c r="K733" i="18"/>
  <c r="F733" i="18"/>
  <c r="G733" i="18"/>
  <c r="H733" i="18"/>
  <c r="J733" i="18"/>
  <c r="D733" i="18"/>
  <c r="E733" i="18"/>
  <c r="I733" i="18"/>
  <c r="M733" i="18"/>
  <c r="L733" i="18"/>
  <c r="E6019" i="18"/>
  <c r="M6019" i="18"/>
  <c r="F6019" i="18"/>
  <c r="G6019" i="18"/>
  <c r="H6019" i="18"/>
  <c r="I6019" i="18"/>
  <c r="J6019" i="18"/>
  <c r="D6019" i="18"/>
  <c r="L6019" i="18"/>
  <c r="C6019" i="18"/>
  <c r="K6019" i="18"/>
  <c r="I1142" i="18"/>
  <c r="C1142" i="18"/>
  <c r="K1142" i="18"/>
  <c r="D1142" i="18"/>
  <c r="L1142" i="18"/>
  <c r="E1142" i="18"/>
  <c r="M1142" i="18"/>
  <c r="F1142" i="18"/>
  <c r="G1142" i="18"/>
  <c r="H1142" i="18"/>
  <c r="J1142" i="18"/>
  <c r="H1516" i="18"/>
  <c r="I1516" i="18"/>
  <c r="J1516" i="18"/>
  <c r="C1516" i="18"/>
  <c r="K1516" i="18"/>
  <c r="D1516" i="18"/>
  <c r="L1516" i="18"/>
  <c r="E1516" i="18"/>
  <c r="M1516" i="18"/>
  <c r="F1516" i="18"/>
  <c r="G1516" i="18"/>
  <c r="I4915" i="18"/>
  <c r="J4915" i="18"/>
  <c r="C4915" i="18"/>
  <c r="K4915" i="18"/>
  <c r="D4915" i="18"/>
  <c r="L4915" i="18"/>
  <c r="E4915" i="18"/>
  <c r="M4915" i="18"/>
  <c r="F4915" i="18"/>
  <c r="G4915" i="18"/>
  <c r="H4915" i="18"/>
  <c r="D448" i="18"/>
  <c r="L448" i="18"/>
  <c r="E448" i="18"/>
  <c r="M448" i="18"/>
  <c r="H448" i="18"/>
  <c r="K448" i="18"/>
  <c r="F448" i="18"/>
  <c r="C448" i="18"/>
  <c r="G448" i="18"/>
  <c r="I448" i="18"/>
  <c r="J448" i="18"/>
  <c r="F4245" i="18"/>
  <c r="G4245" i="18"/>
  <c r="H4245" i="18"/>
  <c r="I4245" i="18"/>
  <c r="J4245" i="18"/>
  <c r="C4245" i="18"/>
  <c r="K4245" i="18"/>
  <c r="E4245" i="18"/>
  <c r="M4245" i="18"/>
  <c r="D4245" i="18"/>
  <c r="L4245" i="18"/>
  <c r="I5107" i="18"/>
  <c r="J5107" i="18"/>
  <c r="C5107" i="18"/>
  <c r="K5107" i="18"/>
  <c r="D5107" i="18"/>
  <c r="L5107" i="18"/>
  <c r="E5107" i="18"/>
  <c r="M5107" i="18"/>
  <c r="F5107" i="18"/>
  <c r="G5107" i="18"/>
  <c r="H5107" i="18"/>
  <c r="J4782" i="18"/>
  <c r="C4782" i="18"/>
  <c r="K4782" i="18"/>
  <c r="D4782" i="18"/>
  <c r="L4782" i="18"/>
  <c r="E4782" i="18"/>
  <c r="M4782" i="18"/>
  <c r="F4782" i="18"/>
  <c r="H4782" i="18"/>
  <c r="G4782" i="18"/>
  <c r="I4782" i="18"/>
  <c r="J2928" i="18"/>
  <c r="D2928" i="18"/>
  <c r="L2928" i="18"/>
  <c r="E2928" i="18"/>
  <c r="M2928" i="18"/>
  <c r="F2928" i="18"/>
  <c r="G2928" i="18"/>
  <c r="C2928" i="18"/>
  <c r="H2928" i="18"/>
  <c r="I2928" i="18"/>
  <c r="K2928" i="18"/>
  <c r="G159" i="18"/>
  <c r="H159" i="18"/>
  <c r="C159" i="18"/>
  <c r="K159" i="18"/>
  <c r="L159" i="18"/>
  <c r="M159" i="18"/>
  <c r="E159" i="18"/>
  <c r="I159" i="18"/>
  <c r="D159" i="18"/>
  <c r="J159" i="18"/>
  <c r="F159" i="18"/>
  <c r="H3613" i="18"/>
  <c r="I3613" i="18"/>
  <c r="J3613" i="18"/>
  <c r="C3613" i="18"/>
  <c r="K3613" i="18"/>
  <c r="D3613" i="18"/>
  <c r="L3613" i="18"/>
  <c r="E3613" i="18"/>
  <c r="M3613" i="18"/>
  <c r="F3613" i="18"/>
  <c r="G3613" i="18"/>
  <c r="C2000" i="18"/>
  <c r="K2000" i="18"/>
  <c r="D2000" i="18"/>
  <c r="L2000" i="18"/>
  <c r="E2000" i="18"/>
  <c r="M2000" i="18"/>
  <c r="F2000" i="18"/>
  <c r="G2000" i="18"/>
  <c r="H2000" i="18"/>
  <c r="I2000" i="18"/>
  <c r="J2000" i="18"/>
  <c r="I2773" i="18"/>
  <c r="J2773" i="18"/>
  <c r="C2773" i="18"/>
  <c r="K2773" i="18"/>
  <c r="D2773" i="18"/>
  <c r="L2773" i="18"/>
  <c r="E2773" i="18"/>
  <c r="M2773" i="18"/>
  <c r="F2773" i="18"/>
  <c r="G2773" i="18"/>
  <c r="H2773" i="18"/>
  <c r="I111" i="18"/>
  <c r="J111" i="18"/>
  <c r="E111" i="18"/>
  <c r="M111" i="18"/>
  <c r="K111" i="18"/>
  <c r="L111" i="18"/>
  <c r="D111" i="18"/>
  <c r="F111" i="18"/>
  <c r="G111" i="18"/>
  <c r="H111" i="18"/>
  <c r="C111" i="18"/>
  <c r="G398" i="18"/>
  <c r="H398" i="18"/>
  <c r="C398" i="18"/>
  <c r="K398" i="18"/>
  <c r="E398" i="18"/>
  <c r="F398" i="18"/>
  <c r="L398" i="18"/>
  <c r="D398" i="18"/>
  <c r="I398" i="18"/>
  <c r="J398" i="18"/>
  <c r="M398" i="18"/>
  <c r="D2806" i="18"/>
  <c r="L2806" i="18"/>
  <c r="E2806" i="18"/>
  <c r="M2806" i="18"/>
  <c r="F2806" i="18"/>
  <c r="G2806" i="18"/>
  <c r="H2806" i="18"/>
  <c r="I2806" i="18"/>
  <c r="J2806" i="18"/>
  <c r="C2806" i="18"/>
  <c r="K2806" i="18"/>
  <c r="E2849" i="18"/>
  <c r="M2849" i="18"/>
  <c r="F2849" i="18"/>
  <c r="G2849" i="18"/>
  <c r="H2849" i="18"/>
  <c r="I2849" i="18"/>
  <c r="J2849" i="18"/>
  <c r="C2849" i="18"/>
  <c r="K2849" i="18"/>
  <c r="D2849" i="18"/>
  <c r="L2849" i="18"/>
  <c r="F3487" i="18"/>
  <c r="G3487" i="18"/>
  <c r="H3487" i="18"/>
  <c r="I3487" i="18"/>
  <c r="J3487" i="18"/>
  <c r="C3487" i="18"/>
  <c r="K3487" i="18"/>
  <c r="D3487" i="18"/>
  <c r="L3487" i="18"/>
  <c r="M3487" i="18"/>
  <c r="E3487" i="18"/>
  <c r="H2350" i="18"/>
  <c r="I2350" i="18"/>
  <c r="J2350" i="18"/>
  <c r="C2350" i="18"/>
  <c r="K2350" i="18"/>
  <c r="D2350" i="18"/>
  <c r="L2350" i="18"/>
  <c r="E2350" i="18"/>
  <c r="M2350" i="18"/>
  <c r="F2350" i="18"/>
  <c r="G2350" i="18"/>
  <c r="E2182" i="18"/>
  <c r="M2182" i="18"/>
  <c r="F2182" i="18"/>
  <c r="G2182" i="18"/>
  <c r="H2182" i="18"/>
  <c r="I2182" i="18"/>
  <c r="J2182" i="18"/>
  <c r="C2182" i="18"/>
  <c r="K2182" i="18"/>
  <c r="D2182" i="18"/>
  <c r="L2182" i="18"/>
  <c r="C637" i="18"/>
  <c r="K637" i="18"/>
  <c r="F637" i="18"/>
  <c r="M637" i="18"/>
  <c r="E637" i="18"/>
  <c r="G637" i="18"/>
  <c r="H637" i="18"/>
  <c r="J637" i="18"/>
  <c r="D637" i="18"/>
  <c r="I637" i="18"/>
  <c r="L637" i="18"/>
  <c r="E2913" i="18"/>
  <c r="M2913" i="18"/>
  <c r="G2913" i="18"/>
  <c r="H2913" i="18"/>
  <c r="I2913" i="18"/>
  <c r="J2913" i="18"/>
  <c r="C2913" i="18"/>
  <c r="D2913" i="18"/>
  <c r="F2913" i="18"/>
  <c r="K2913" i="18"/>
  <c r="L2913" i="18"/>
  <c r="H5024" i="18"/>
  <c r="I5024" i="18"/>
  <c r="J5024" i="18"/>
  <c r="C5024" i="18"/>
  <c r="K5024" i="18"/>
  <c r="D5024" i="18"/>
  <c r="L5024" i="18"/>
  <c r="E5024" i="18"/>
  <c r="M5024" i="18"/>
  <c r="F5024" i="18"/>
  <c r="G5024" i="18"/>
  <c r="H900" i="18"/>
  <c r="C900" i="18"/>
  <c r="K900" i="18"/>
  <c r="D900" i="18"/>
  <c r="L900" i="18"/>
  <c r="E900" i="18"/>
  <c r="M900" i="18"/>
  <c r="G900" i="18"/>
  <c r="F900" i="18"/>
  <c r="I900" i="18"/>
  <c r="J900" i="18"/>
  <c r="C5280" i="18"/>
  <c r="K5280" i="18"/>
  <c r="D5280" i="18"/>
  <c r="L5280" i="18"/>
  <c r="E5280" i="18"/>
  <c r="M5280" i="18"/>
  <c r="F5280" i="18"/>
  <c r="G5280" i="18"/>
  <c r="H5280" i="18"/>
  <c r="I5280" i="18"/>
  <c r="J5280" i="18"/>
  <c r="F2256" i="18"/>
  <c r="G2256" i="18"/>
  <c r="H2256" i="18"/>
  <c r="I2256" i="18"/>
  <c r="J2256" i="18"/>
  <c r="C2256" i="18"/>
  <c r="K2256" i="18"/>
  <c r="D2256" i="18"/>
  <c r="L2256" i="18"/>
  <c r="E2256" i="18"/>
  <c r="M2256" i="18"/>
  <c r="D5547" i="18"/>
  <c r="L5547" i="18"/>
  <c r="E5547" i="18"/>
  <c r="M5547" i="18"/>
  <c r="F5547" i="18"/>
  <c r="G5547" i="18"/>
  <c r="H5547" i="18"/>
  <c r="I5547" i="18"/>
  <c r="J5547" i="18"/>
  <c r="C5547" i="18"/>
  <c r="K5547" i="18"/>
  <c r="I1098" i="18"/>
  <c r="J1098" i="18"/>
  <c r="C1098" i="18"/>
  <c r="K1098" i="18"/>
  <c r="D1098" i="18"/>
  <c r="L1098" i="18"/>
  <c r="E1098" i="18"/>
  <c r="M1098" i="18"/>
  <c r="F1098" i="18"/>
  <c r="G1098" i="18"/>
  <c r="H1098" i="18"/>
  <c r="F273" i="18"/>
  <c r="H273" i="18"/>
  <c r="I273" i="18"/>
  <c r="J273" i="18"/>
  <c r="D273" i="18"/>
  <c r="L273" i="18"/>
  <c r="C273" i="18"/>
  <c r="E273" i="18"/>
  <c r="G273" i="18"/>
  <c r="K273" i="18"/>
  <c r="M273" i="18"/>
  <c r="H5695" i="18"/>
  <c r="I5695" i="18"/>
  <c r="J5695" i="18"/>
  <c r="C5695" i="18"/>
  <c r="K5695" i="18"/>
  <c r="D5695" i="18"/>
  <c r="L5695" i="18"/>
  <c r="E5695" i="18"/>
  <c r="M5695" i="18"/>
  <c r="F5695" i="18"/>
  <c r="G5695" i="18"/>
  <c r="F1001" i="18"/>
  <c r="G1001" i="18"/>
  <c r="H1001" i="18"/>
  <c r="I1001" i="18"/>
  <c r="J1001" i="18"/>
  <c r="C1001" i="18"/>
  <c r="K1001" i="18"/>
  <c r="D1001" i="18"/>
  <c r="L1001" i="18"/>
  <c r="E1001" i="18"/>
  <c r="M1001" i="18"/>
  <c r="E4434" i="18"/>
  <c r="M4434" i="18"/>
  <c r="F4434" i="18"/>
  <c r="G4434" i="18"/>
  <c r="H4434" i="18"/>
  <c r="I4434" i="18"/>
  <c r="J4434" i="18"/>
  <c r="D4434" i="18"/>
  <c r="L4434" i="18"/>
  <c r="C4434" i="18"/>
  <c r="K4434" i="18"/>
  <c r="F5146" i="18"/>
  <c r="G5146" i="18"/>
  <c r="H5146" i="18"/>
  <c r="I5146" i="18"/>
  <c r="J5146" i="18"/>
  <c r="C5146" i="18"/>
  <c r="K5146" i="18"/>
  <c r="D5146" i="18"/>
  <c r="E5146" i="18"/>
  <c r="L5146" i="18"/>
  <c r="M5146" i="18"/>
  <c r="J2117" i="18"/>
  <c r="C2117" i="18"/>
  <c r="K2117" i="18"/>
  <c r="D2117" i="18"/>
  <c r="L2117" i="18"/>
  <c r="E2117" i="18"/>
  <c r="M2117" i="18"/>
  <c r="F2117" i="18"/>
  <c r="G2117" i="18"/>
  <c r="H2117" i="18"/>
  <c r="I2117" i="18"/>
  <c r="G5284" i="18"/>
  <c r="H5284" i="18"/>
  <c r="I5284" i="18"/>
  <c r="J5284" i="18"/>
  <c r="C5284" i="18"/>
  <c r="K5284" i="18"/>
  <c r="D5284" i="18"/>
  <c r="L5284" i="18"/>
  <c r="E5284" i="18"/>
  <c r="M5284" i="18"/>
  <c r="F5284" i="18"/>
  <c r="C5752" i="18"/>
  <c r="K5752" i="18"/>
  <c r="D5752" i="18"/>
  <c r="L5752" i="18"/>
  <c r="E5752" i="18"/>
  <c r="M5752" i="18"/>
  <c r="F5752" i="18"/>
  <c r="G5752" i="18"/>
  <c r="H5752" i="18"/>
  <c r="I5752" i="18"/>
  <c r="J5752" i="18"/>
  <c r="J5070" i="18"/>
  <c r="C5070" i="18"/>
  <c r="K5070" i="18"/>
  <c r="D5070" i="18"/>
  <c r="L5070" i="18"/>
  <c r="E5070" i="18"/>
  <c r="M5070" i="18"/>
  <c r="F5070" i="18"/>
  <c r="G5070" i="18"/>
  <c r="H5070" i="18"/>
  <c r="I5070" i="18"/>
  <c r="C2899" i="18"/>
  <c r="K2899" i="18"/>
  <c r="D2899" i="18"/>
  <c r="L2899" i="18"/>
  <c r="E2899" i="18"/>
  <c r="M2899" i="18"/>
  <c r="F2899" i="18"/>
  <c r="G2899" i="18"/>
  <c r="H2899" i="18"/>
  <c r="I2899" i="18"/>
  <c r="J2899" i="18"/>
  <c r="F2408" i="18"/>
  <c r="G2408" i="18"/>
  <c r="H2408" i="18"/>
  <c r="I2408" i="18"/>
  <c r="J2408" i="18"/>
  <c r="C2408" i="18"/>
  <c r="K2408" i="18"/>
  <c r="D2408" i="18"/>
  <c r="L2408" i="18"/>
  <c r="E2408" i="18"/>
  <c r="M2408" i="18"/>
  <c r="C2303" i="18"/>
  <c r="K2303" i="18"/>
  <c r="D2303" i="18"/>
  <c r="L2303" i="18"/>
  <c r="E2303" i="18"/>
  <c r="M2303" i="18"/>
  <c r="F2303" i="18"/>
  <c r="G2303" i="18"/>
  <c r="H2303" i="18"/>
  <c r="I2303" i="18"/>
  <c r="J2303" i="18"/>
  <c r="D1963" i="18"/>
  <c r="L1963" i="18"/>
  <c r="E1963" i="18"/>
  <c r="M1963" i="18"/>
  <c r="F1963" i="18"/>
  <c r="G1963" i="18"/>
  <c r="H1963" i="18"/>
  <c r="I1963" i="18"/>
  <c r="J1963" i="18"/>
  <c r="C1963" i="18"/>
  <c r="K1963" i="18"/>
  <c r="G6033" i="18"/>
  <c r="H6033" i="18"/>
  <c r="I6033" i="18"/>
  <c r="J6033" i="18"/>
  <c r="C6033" i="18"/>
  <c r="K6033" i="18"/>
  <c r="D6033" i="18"/>
  <c r="L6033" i="18"/>
  <c r="F6033" i="18"/>
  <c r="E6033" i="18"/>
  <c r="M6033" i="18"/>
  <c r="G465" i="18"/>
  <c r="H465" i="18"/>
  <c r="C465" i="18"/>
  <c r="K465" i="18"/>
  <c r="I465" i="18"/>
  <c r="J465" i="18"/>
  <c r="D465" i="18"/>
  <c r="E465" i="18"/>
  <c r="F465" i="18"/>
  <c r="L465" i="18"/>
  <c r="M465" i="18"/>
  <c r="G2539" i="18"/>
  <c r="H2539" i="18"/>
  <c r="I2539" i="18"/>
  <c r="J2539" i="18"/>
  <c r="C2539" i="18"/>
  <c r="K2539" i="18"/>
  <c r="D2539" i="18"/>
  <c r="L2539" i="18"/>
  <c r="E2539" i="18"/>
  <c r="M2539" i="18"/>
  <c r="F2539" i="18"/>
  <c r="H1380" i="18"/>
  <c r="I1380" i="18"/>
  <c r="J1380" i="18"/>
  <c r="C1380" i="18"/>
  <c r="K1380" i="18"/>
  <c r="D1380" i="18"/>
  <c r="L1380" i="18"/>
  <c r="E1380" i="18"/>
  <c r="M1380" i="18"/>
  <c r="G1380" i="18"/>
  <c r="F1380" i="18"/>
  <c r="E1822" i="18"/>
  <c r="M1822" i="18"/>
  <c r="F1822" i="18"/>
  <c r="G1822" i="18"/>
  <c r="H1822" i="18"/>
  <c r="J1822" i="18"/>
  <c r="C1822" i="18"/>
  <c r="D1822" i="18"/>
  <c r="I1822" i="18"/>
  <c r="K1822" i="18"/>
  <c r="L1822" i="18"/>
  <c r="F5305" i="18"/>
  <c r="G5305" i="18"/>
  <c r="H5305" i="18"/>
  <c r="I5305" i="18"/>
  <c r="J5305" i="18"/>
  <c r="C5305" i="18"/>
  <c r="K5305" i="18"/>
  <c r="D5305" i="18"/>
  <c r="L5305" i="18"/>
  <c r="E5305" i="18"/>
  <c r="M5305" i="18"/>
  <c r="J5637" i="18"/>
  <c r="C5637" i="18"/>
  <c r="K5637" i="18"/>
  <c r="D5637" i="18"/>
  <c r="L5637" i="18"/>
  <c r="E5637" i="18"/>
  <c r="M5637" i="18"/>
  <c r="F5637" i="18"/>
  <c r="G5637" i="18"/>
  <c r="H5637" i="18"/>
  <c r="I5637" i="18"/>
  <c r="E2689" i="18"/>
  <c r="M2689" i="18"/>
  <c r="F2689" i="18"/>
  <c r="G2689" i="18"/>
  <c r="H2689" i="18"/>
  <c r="I2689" i="18"/>
  <c r="J2689" i="18"/>
  <c r="C2689" i="18"/>
  <c r="K2689" i="18"/>
  <c r="D2689" i="18"/>
  <c r="L2689" i="18"/>
  <c r="E294" i="18"/>
  <c r="M294" i="18"/>
  <c r="G294" i="18"/>
  <c r="H294" i="18"/>
  <c r="I294" i="18"/>
  <c r="C294" i="18"/>
  <c r="K294" i="18"/>
  <c r="D294" i="18"/>
  <c r="F294" i="18"/>
  <c r="J294" i="18"/>
  <c r="L294" i="18"/>
  <c r="E2949" i="18"/>
  <c r="M2949" i="18"/>
  <c r="F2949" i="18"/>
  <c r="G2949" i="18"/>
  <c r="H2949" i="18"/>
  <c r="I2949" i="18"/>
  <c r="J2949" i="18"/>
  <c r="C2949" i="18"/>
  <c r="K2949" i="18"/>
  <c r="D2949" i="18"/>
  <c r="L2949" i="18"/>
  <c r="I5194" i="18"/>
  <c r="J5194" i="18"/>
  <c r="C5194" i="18"/>
  <c r="K5194" i="18"/>
  <c r="D5194" i="18"/>
  <c r="L5194" i="18"/>
  <c r="E5194" i="18"/>
  <c r="M5194" i="18"/>
  <c r="F5194" i="18"/>
  <c r="G5194" i="18"/>
  <c r="H5194" i="18"/>
  <c r="J1562" i="18"/>
  <c r="C1562" i="18"/>
  <c r="K1562" i="18"/>
  <c r="D1562" i="18"/>
  <c r="L1562" i="18"/>
  <c r="E1562" i="18"/>
  <c r="M1562" i="18"/>
  <c r="F1562" i="18"/>
  <c r="G1562" i="18"/>
  <c r="H1562" i="18"/>
  <c r="I1562" i="18"/>
  <c r="D3162" i="18"/>
  <c r="L3162" i="18"/>
  <c r="E3162" i="18"/>
  <c r="M3162" i="18"/>
  <c r="F3162" i="18"/>
  <c r="G3162" i="18"/>
  <c r="H3162" i="18"/>
  <c r="I3162" i="18"/>
  <c r="J3162" i="18"/>
  <c r="C3162" i="18"/>
  <c r="K3162" i="18"/>
  <c r="H5327" i="18"/>
  <c r="I5327" i="18"/>
  <c r="J5327" i="18"/>
  <c r="C5327" i="18"/>
  <c r="K5327" i="18"/>
  <c r="D5327" i="18"/>
  <c r="L5327" i="18"/>
  <c r="E5327" i="18"/>
  <c r="M5327" i="18"/>
  <c r="F5327" i="18"/>
  <c r="G5327" i="18"/>
  <c r="J243" i="18"/>
  <c r="C243" i="18"/>
  <c r="K243" i="18"/>
  <c r="F243" i="18"/>
  <c r="E243" i="18"/>
  <c r="G243" i="18"/>
  <c r="L243" i="18"/>
  <c r="D243" i="18"/>
  <c r="I243" i="18"/>
  <c r="H243" i="18"/>
  <c r="M243" i="18"/>
  <c r="G4853" i="18"/>
  <c r="H4853" i="18"/>
  <c r="I4853" i="18"/>
  <c r="J4853" i="18"/>
  <c r="C4853" i="18"/>
  <c r="K4853" i="18"/>
  <c r="D4853" i="18"/>
  <c r="L4853" i="18"/>
  <c r="E4853" i="18"/>
  <c r="M4853" i="18"/>
  <c r="F4853" i="18"/>
  <c r="J4974" i="18"/>
  <c r="C4974" i="18"/>
  <c r="K4974" i="18"/>
  <c r="D4974" i="18"/>
  <c r="L4974" i="18"/>
  <c r="E4974" i="18"/>
  <c r="M4974" i="18"/>
  <c r="F4974" i="18"/>
  <c r="G4974" i="18"/>
  <c r="H4974" i="18"/>
  <c r="I4974" i="18"/>
  <c r="I1327" i="18"/>
  <c r="J1327" i="18"/>
  <c r="C1327" i="18"/>
  <c r="K1327" i="18"/>
  <c r="D1327" i="18"/>
  <c r="L1327" i="18"/>
  <c r="E1327" i="18"/>
  <c r="M1327" i="18"/>
  <c r="F1327" i="18"/>
  <c r="H1327" i="18"/>
  <c r="G1327" i="18"/>
  <c r="J335" i="18"/>
  <c r="C335" i="18"/>
  <c r="K335" i="18"/>
  <c r="F335" i="18"/>
  <c r="D335" i="18"/>
  <c r="E335" i="18"/>
  <c r="G335" i="18"/>
  <c r="H335" i="18"/>
  <c r="L335" i="18"/>
  <c r="I335" i="18"/>
  <c r="M335" i="18"/>
  <c r="G580" i="18"/>
  <c r="H580" i="18"/>
  <c r="C580" i="18"/>
  <c r="K580" i="18"/>
  <c r="E580" i="18"/>
  <c r="F580" i="18"/>
  <c r="I580" i="18"/>
  <c r="L580" i="18"/>
  <c r="D580" i="18"/>
  <c r="J580" i="18"/>
  <c r="M580" i="18"/>
  <c r="E4791" i="18"/>
  <c r="M4791" i="18"/>
  <c r="F4791" i="18"/>
  <c r="G4791" i="18"/>
  <c r="H4791" i="18"/>
  <c r="I4791" i="18"/>
  <c r="C4791" i="18"/>
  <c r="K4791" i="18"/>
  <c r="J4791" i="18"/>
  <c r="L4791" i="18"/>
  <c r="D4791" i="18"/>
  <c r="D3401" i="18"/>
  <c r="L3401" i="18"/>
  <c r="E3401" i="18"/>
  <c r="M3401" i="18"/>
  <c r="F3401" i="18"/>
  <c r="G3401" i="18"/>
  <c r="H3401" i="18"/>
  <c r="I3401" i="18"/>
  <c r="J3401" i="18"/>
  <c r="C3401" i="18"/>
  <c r="K3401" i="18"/>
  <c r="E4855" i="18"/>
  <c r="M4855" i="18"/>
  <c r="F4855" i="18"/>
  <c r="G4855" i="18"/>
  <c r="H4855" i="18"/>
  <c r="I4855" i="18"/>
  <c r="J4855" i="18"/>
  <c r="C4855" i="18"/>
  <c r="K4855" i="18"/>
  <c r="D4855" i="18"/>
  <c r="L4855" i="18"/>
  <c r="G4877" i="18"/>
  <c r="H4877" i="18"/>
  <c r="I4877" i="18"/>
  <c r="J4877" i="18"/>
  <c r="C4877" i="18"/>
  <c r="K4877" i="18"/>
  <c r="D4877" i="18"/>
  <c r="L4877" i="18"/>
  <c r="E4877" i="18"/>
  <c r="M4877" i="18"/>
  <c r="F4877" i="18"/>
  <c r="D5659" i="18"/>
  <c r="L5659" i="18"/>
  <c r="E5659" i="18"/>
  <c r="M5659" i="18"/>
  <c r="F5659" i="18"/>
  <c r="G5659" i="18"/>
  <c r="H5659" i="18"/>
  <c r="I5659" i="18"/>
  <c r="J5659" i="18"/>
  <c r="C5659" i="18"/>
  <c r="K5659" i="18"/>
  <c r="I5314" i="18"/>
  <c r="J5314" i="18"/>
  <c r="C5314" i="18"/>
  <c r="K5314" i="18"/>
  <c r="D5314" i="18"/>
  <c r="L5314" i="18"/>
  <c r="E5314" i="18"/>
  <c r="M5314" i="18"/>
  <c r="F5314" i="18"/>
  <c r="G5314" i="18"/>
  <c r="H5314" i="18"/>
  <c r="G1692" i="18"/>
  <c r="H1692" i="18"/>
  <c r="I1692" i="18"/>
  <c r="J1692" i="18"/>
  <c r="C1692" i="18"/>
  <c r="K1692" i="18"/>
  <c r="D1692" i="18"/>
  <c r="L1692" i="18"/>
  <c r="E1692" i="18"/>
  <c r="M1692" i="18"/>
  <c r="F1692" i="18"/>
  <c r="G2955" i="18"/>
  <c r="H2955" i="18"/>
  <c r="I2955" i="18"/>
  <c r="J2955" i="18"/>
  <c r="C2955" i="18"/>
  <c r="K2955" i="18"/>
  <c r="D2955" i="18"/>
  <c r="L2955" i="18"/>
  <c r="E2955" i="18"/>
  <c r="M2955" i="18"/>
  <c r="F2955" i="18"/>
  <c r="E5015" i="18"/>
  <c r="M5015" i="18"/>
  <c r="F5015" i="18"/>
  <c r="G5015" i="18"/>
  <c r="H5015" i="18"/>
  <c r="I5015" i="18"/>
  <c r="J5015" i="18"/>
  <c r="C5015" i="18"/>
  <c r="K5015" i="18"/>
  <c r="D5015" i="18"/>
  <c r="L5015" i="18"/>
  <c r="H492" i="18"/>
  <c r="I492" i="18"/>
  <c r="D492" i="18"/>
  <c r="L492" i="18"/>
  <c r="E492" i="18"/>
  <c r="J492" i="18"/>
  <c r="C492" i="18"/>
  <c r="F492" i="18"/>
  <c r="G492" i="18"/>
  <c r="K492" i="18"/>
  <c r="M492" i="18"/>
  <c r="F4509" i="18"/>
  <c r="G4509" i="18"/>
  <c r="H4509" i="18"/>
  <c r="I4509" i="18"/>
  <c r="J4509" i="18"/>
  <c r="C4509" i="18"/>
  <c r="K4509" i="18"/>
  <c r="E4509" i="18"/>
  <c r="M4509" i="18"/>
  <c r="D4509" i="18"/>
  <c r="L4509" i="18"/>
  <c r="C2439" i="18"/>
  <c r="K2439" i="18"/>
  <c r="D2439" i="18"/>
  <c r="L2439" i="18"/>
  <c r="E2439" i="18"/>
  <c r="M2439" i="18"/>
  <c r="F2439" i="18"/>
  <c r="G2439" i="18"/>
  <c r="H2439" i="18"/>
  <c r="I2439" i="18"/>
  <c r="J2439" i="18"/>
  <c r="E3428" i="18"/>
  <c r="M3428" i="18"/>
  <c r="F3428" i="18"/>
  <c r="G3428" i="18"/>
  <c r="H3428" i="18"/>
  <c r="I3428" i="18"/>
  <c r="J3428" i="18"/>
  <c r="C3428" i="18"/>
  <c r="K3428" i="18"/>
  <c r="L3428" i="18"/>
  <c r="D3428" i="18"/>
  <c r="E4751" i="18"/>
  <c r="M4751" i="18"/>
  <c r="F4751" i="18"/>
  <c r="G4751" i="18"/>
  <c r="H4751" i="18"/>
  <c r="I4751" i="18"/>
  <c r="C4751" i="18"/>
  <c r="K4751" i="18"/>
  <c r="D4751" i="18"/>
  <c r="J4751" i="18"/>
  <c r="L4751" i="18"/>
  <c r="D2782" i="18"/>
  <c r="L2782" i="18"/>
  <c r="E2782" i="18"/>
  <c r="M2782" i="18"/>
  <c r="F2782" i="18"/>
  <c r="G2782" i="18"/>
  <c r="H2782" i="18"/>
  <c r="I2782" i="18"/>
  <c r="J2782" i="18"/>
  <c r="C2782" i="18"/>
  <c r="K2782" i="18"/>
  <c r="E1162" i="18"/>
  <c r="M1162" i="18"/>
  <c r="G1162" i="18"/>
  <c r="H1162" i="18"/>
  <c r="I1162" i="18"/>
  <c r="J1162" i="18"/>
  <c r="C1162" i="18"/>
  <c r="K1162" i="18"/>
  <c r="D1162" i="18"/>
  <c r="L1162" i="18"/>
  <c r="F1162" i="18"/>
  <c r="D4551" i="18"/>
  <c r="L4551" i="18"/>
  <c r="E4551" i="18"/>
  <c r="M4551" i="18"/>
  <c r="F4551" i="18"/>
  <c r="G4551" i="18"/>
  <c r="H4551" i="18"/>
  <c r="I4551" i="18"/>
  <c r="C4551" i="18"/>
  <c r="K4551" i="18"/>
  <c r="J4551" i="18"/>
  <c r="F1382" i="18"/>
  <c r="G1382" i="18"/>
  <c r="H1382" i="18"/>
  <c r="I1382" i="18"/>
  <c r="J1382" i="18"/>
  <c r="C1382" i="18"/>
  <c r="K1382" i="18"/>
  <c r="E1382" i="18"/>
  <c r="M1382" i="18"/>
  <c r="D1382" i="18"/>
  <c r="L1382" i="18"/>
  <c r="I3877" i="18"/>
  <c r="J3877" i="18"/>
  <c r="C3877" i="18"/>
  <c r="K3877" i="18"/>
  <c r="D3877" i="18"/>
  <c r="L3877" i="18"/>
  <c r="E3877" i="18"/>
  <c r="M3877" i="18"/>
  <c r="F3877" i="18"/>
  <c r="H3877" i="18"/>
  <c r="G3877" i="18"/>
  <c r="E1579" i="18"/>
  <c r="M1579" i="18"/>
  <c r="F1579" i="18"/>
  <c r="G1579" i="18"/>
  <c r="H1579" i="18"/>
  <c r="I1579" i="18"/>
  <c r="J1579" i="18"/>
  <c r="C1579" i="18"/>
  <c r="K1579" i="18"/>
  <c r="D1579" i="18"/>
  <c r="L1579" i="18"/>
  <c r="D1424" i="18"/>
  <c r="L1424" i="18"/>
  <c r="E1424" i="18"/>
  <c r="M1424" i="18"/>
  <c r="F1424" i="18"/>
  <c r="G1424" i="18"/>
  <c r="H1424" i="18"/>
  <c r="I1424" i="18"/>
  <c r="C1424" i="18"/>
  <c r="K1424" i="18"/>
  <c r="J1424" i="18"/>
  <c r="I1295" i="18"/>
  <c r="J1295" i="18"/>
  <c r="C1295" i="18"/>
  <c r="K1295" i="18"/>
  <c r="D1295" i="18"/>
  <c r="L1295" i="18"/>
  <c r="E1295" i="18"/>
  <c r="M1295" i="18"/>
  <c r="F1295" i="18"/>
  <c r="H1295" i="18"/>
  <c r="G1295" i="18"/>
  <c r="C5049" i="18"/>
  <c r="K5049" i="18"/>
  <c r="D5049" i="18"/>
  <c r="L5049" i="18"/>
  <c r="E5049" i="18"/>
  <c r="M5049" i="18"/>
  <c r="F5049" i="18"/>
  <c r="G5049" i="18"/>
  <c r="H5049" i="18"/>
  <c r="I5049" i="18"/>
  <c r="J5049" i="18"/>
  <c r="F649" i="18"/>
  <c r="H649" i="18"/>
  <c r="I649" i="18"/>
  <c r="J649" i="18"/>
  <c r="D649" i="18"/>
  <c r="L649" i="18"/>
  <c r="C649" i="18"/>
  <c r="E649" i="18"/>
  <c r="G649" i="18"/>
  <c r="K649" i="18"/>
  <c r="M649" i="18"/>
  <c r="E1483" i="18"/>
  <c r="M1483" i="18"/>
  <c r="F1483" i="18"/>
  <c r="G1483" i="18"/>
  <c r="H1483" i="18"/>
  <c r="I1483" i="18"/>
  <c r="J1483" i="18"/>
  <c r="C1483" i="18"/>
  <c r="K1483" i="18"/>
  <c r="L1483" i="18"/>
  <c r="D1483" i="18"/>
  <c r="E1395" i="18"/>
  <c r="M1395" i="18"/>
  <c r="F1395" i="18"/>
  <c r="G1395" i="18"/>
  <c r="H1395" i="18"/>
  <c r="I1395" i="18"/>
  <c r="J1395" i="18"/>
  <c r="D1395" i="18"/>
  <c r="L1395" i="18"/>
  <c r="C1395" i="18"/>
  <c r="K1395" i="18"/>
  <c r="H4704" i="18"/>
  <c r="I4704" i="18"/>
  <c r="J4704" i="18"/>
  <c r="C4704" i="18"/>
  <c r="K4704" i="18"/>
  <c r="D4704" i="18"/>
  <c r="L4704" i="18"/>
  <c r="F4704" i="18"/>
  <c r="E4704" i="18"/>
  <c r="G4704" i="18"/>
  <c r="M4704" i="18"/>
  <c r="D1616" i="18"/>
  <c r="L1616" i="18"/>
  <c r="E1616" i="18"/>
  <c r="M1616" i="18"/>
  <c r="F1616" i="18"/>
  <c r="G1616" i="18"/>
  <c r="H1616" i="18"/>
  <c r="I1616" i="18"/>
  <c r="C1616" i="18"/>
  <c r="J1616" i="18"/>
  <c r="K1616" i="18"/>
  <c r="C262" i="18"/>
  <c r="K262" i="18"/>
  <c r="D262" i="18"/>
  <c r="L262" i="18"/>
  <c r="J262" i="18"/>
  <c r="E262" i="18"/>
  <c r="F262" i="18"/>
  <c r="H262" i="18"/>
  <c r="G262" i="18"/>
  <c r="I262" i="18"/>
  <c r="M262" i="18"/>
  <c r="J2396" i="18"/>
  <c r="C2396" i="18"/>
  <c r="K2396" i="18"/>
  <c r="D2396" i="18"/>
  <c r="L2396" i="18"/>
  <c r="E2396" i="18"/>
  <c r="M2396" i="18"/>
  <c r="F2396" i="18"/>
  <c r="G2396" i="18"/>
  <c r="H2396" i="18"/>
  <c r="I2396" i="18"/>
  <c r="G3879" i="18"/>
  <c r="H3879" i="18"/>
  <c r="I3879" i="18"/>
  <c r="J3879" i="18"/>
  <c r="C3879" i="18"/>
  <c r="K3879" i="18"/>
  <c r="D3879" i="18"/>
  <c r="L3879" i="18"/>
  <c r="F3879" i="18"/>
  <c r="E3879" i="18"/>
  <c r="M3879" i="18"/>
  <c r="J3659" i="18"/>
  <c r="K3659" i="18"/>
  <c r="C3659" i="18"/>
  <c r="L3659" i="18"/>
  <c r="D3659" i="18"/>
  <c r="M3659" i="18"/>
  <c r="E3659" i="18"/>
  <c r="F3659" i="18"/>
  <c r="G3659" i="18"/>
  <c r="I3659" i="18"/>
  <c r="H3659" i="18"/>
  <c r="C5997" i="18"/>
  <c r="K5997" i="18"/>
  <c r="D5997" i="18"/>
  <c r="L5997" i="18"/>
  <c r="E5997" i="18"/>
  <c r="M5997" i="18"/>
  <c r="F5997" i="18"/>
  <c r="G5997" i="18"/>
  <c r="H5997" i="18"/>
  <c r="J5997" i="18"/>
  <c r="I5997" i="18"/>
  <c r="H5431" i="18"/>
  <c r="I5431" i="18"/>
  <c r="J5431" i="18"/>
  <c r="C5431" i="18"/>
  <c r="K5431" i="18"/>
  <c r="D5431" i="18"/>
  <c r="L5431" i="18"/>
  <c r="E5431" i="18"/>
  <c r="M5431" i="18"/>
  <c r="F5431" i="18"/>
  <c r="G5431" i="18"/>
  <c r="D4503" i="18"/>
  <c r="L4503" i="18"/>
  <c r="E4503" i="18"/>
  <c r="M4503" i="18"/>
  <c r="F4503" i="18"/>
  <c r="G4503" i="18"/>
  <c r="H4503" i="18"/>
  <c r="I4503" i="18"/>
  <c r="C4503" i="18"/>
  <c r="K4503" i="18"/>
  <c r="J4503" i="18"/>
  <c r="F4357" i="18"/>
  <c r="G4357" i="18"/>
  <c r="H4357" i="18"/>
  <c r="I4357" i="18"/>
  <c r="J4357" i="18"/>
  <c r="C4357" i="18"/>
  <c r="K4357" i="18"/>
  <c r="E4357" i="18"/>
  <c r="M4357" i="18"/>
  <c r="D4357" i="18"/>
  <c r="L4357" i="18"/>
  <c r="J5445" i="18"/>
  <c r="C5445" i="18"/>
  <c r="K5445" i="18"/>
  <c r="D5445" i="18"/>
  <c r="L5445" i="18"/>
  <c r="E5445" i="18"/>
  <c r="M5445" i="18"/>
  <c r="F5445" i="18"/>
  <c r="G5445" i="18"/>
  <c r="H5445" i="18"/>
  <c r="I5445" i="18"/>
  <c r="F3980" i="18"/>
  <c r="G3980" i="18"/>
  <c r="H3980" i="18"/>
  <c r="I3980" i="18"/>
  <c r="J3980" i="18"/>
  <c r="C3980" i="18"/>
  <c r="K3980" i="18"/>
  <c r="E3980" i="18"/>
  <c r="M3980" i="18"/>
  <c r="D3980" i="18"/>
  <c r="L3980" i="18"/>
  <c r="C2327" i="18"/>
  <c r="K2327" i="18"/>
  <c r="D2327" i="18"/>
  <c r="L2327" i="18"/>
  <c r="E2327" i="18"/>
  <c r="M2327" i="18"/>
  <c r="F2327" i="18"/>
  <c r="G2327" i="18"/>
  <c r="H2327" i="18"/>
  <c r="I2327" i="18"/>
  <c r="J2327" i="18"/>
  <c r="H5040" i="18"/>
  <c r="I5040" i="18"/>
  <c r="J5040" i="18"/>
  <c r="C5040" i="18"/>
  <c r="K5040" i="18"/>
  <c r="D5040" i="18"/>
  <c r="L5040" i="18"/>
  <c r="E5040" i="18"/>
  <c r="M5040" i="18"/>
  <c r="F5040" i="18"/>
  <c r="G5040" i="18"/>
  <c r="I3177" i="18"/>
  <c r="J3177" i="18"/>
  <c r="C3177" i="18"/>
  <c r="K3177" i="18"/>
  <c r="D3177" i="18"/>
  <c r="L3177" i="18"/>
  <c r="E3177" i="18"/>
  <c r="M3177" i="18"/>
  <c r="F3177" i="18"/>
  <c r="G3177" i="18"/>
  <c r="H3177" i="18"/>
  <c r="H695" i="18"/>
  <c r="I695" i="18"/>
  <c r="J695" i="18"/>
  <c r="C695" i="18"/>
  <c r="K695" i="18"/>
  <c r="D695" i="18"/>
  <c r="L695" i="18"/>
  <c r="E695" i="18"/>
  <c r="M695" i="18"/>
  <c r="F695" i="18"/>
  <c r="G695" i="18"/>
  <c r="G2919" i="18"/>
  <c r="I2919" i="18"/>
  <c r="J2919" i="18"/>
  <c r="C2919" i="18"/>
  <c r="K2919" i="18"/>
  <c r="D2919" i="18"/>
  <c r="L2919" i="18"/>
  <c r="H2919" i="18"/>
  <c r="M2919" i="18"/>
  <c r="E2919" i="18"/>
  <c r="F2919" i="18"/>
  <c r="H1115" i="18"/>
  <c r="J1115" i="18"/>
  <c r="C1115" i="18"/>
  <c r="K1115" i="18"/>
  <c r="D1115" i="18"/>
  <c r="L1115" i="18"/>
  <c r="E1115" i="18"/>
  <c r="M1115" i="18"/>
  <c r="F1115" i="18"/>
  <c r="G1115" i="18"/>
  <c r="I1115" i="18"/>
  <c r="D5267" i="18"/>
  <c r="L5267" i="18"/>
  <c r="E5267" i="18"/>
  <c r="M5267" i="18"/>
  <c r="F5267" i="18"/>
  <c r="G5267" i="18"/>
  <c r="H5267" i="18"/>
  <c r="I5267" i="18"/>
  <c r="J5267" i="18"/>
  <c r="C5267" i="18"/>
  <c r="K5267" i="18"/>
  <c r="I2741" i="18"/>
  <c r="J2741" i="18"/>
  <c r="C2741" i="18"/>
  <c r="K2741" i="18"/>
  <c r="D2741" i="18"/>
  <c r="L2741" i="18"/>
  <c r="E2741" i="18"/>
  <c r="M2741" i="18"/>
  <c r="F2741" i="18"/>
  <c r="G2741" i="18"/>
  <c r="H2741" i="18"/>
  <c r="H5247" i="18"/>
  <c r="I5247" i="18"/>
  <c r="J5247" i="18"/>
  <c r="C5247" i="18"/>
  <c r="K5247" i="18"/>
  <c r="D5247" i="18"/>
  <c r="L5247" i="18"/>
  <c r="E5247" i="18"/>
  <c r="M5247" i="18"/>
  <c r="F5247" i="18"/>
  <c r="G5247" i="18"/>
  <c r="F3668" i="18"/>
  <c r="G3668" i="18"/>
  <c r="H3668" i="18"/>
  <c r="I3668" i="18"/>
  <c r="J3668" i="18"/>
  <c r="C3668" i="18"/>
  <c r="K3668" i="18"/>
  <c r="E3668" i="18"/>
  <c r="M3668" i="18"/>
  <c r="D3668" i="18"/>
  <c r="L3668" i="18"/>
  <c r="G4725" i="18"/>
  <c r="H4725" i="18"/>
  <c r="I4725" i="18"/>
  <c r="J4725" i="18"/>
  <c r="C4725" i="18"/>
  <c r="K4725" i="18"/>
  <c r="E4725" i="18"/>
  <c r="M4725" i="18"/>
  <c r="D4725" i="18"/>
  <c r="F4725" i="18"/>
  <c r="L4725" i="18"/>
  <c r="H2047" i="18"/>
  <c r="I2047" i="18"/>
  <c r="J2047" i="18"/>
  <c r="C2047" i="18"/>
  <c r="K2047" i="18"/>
  <c r="D2047" i="18"/>
  <c r="L2047" i="18"/>
  <c r="E2047" i="18"/>
  <c r="M2047" i="18"/>
  <c r="F2047" i="18"/>
  <c r="G2047" i="18"/>
  <c r="J1570" i="18"/>
  <c r="C1570" i="18"/>
  <c r="K1570" i="18"/>
  <c r="D1570" i="18"/>
  <c r="L1570" i="18"/>
  <c r="E1570" i="18"/>
  <c r="M1570" i="18"/>
  <c r="F1570" i="18"/>
  <c r="G1570" i="18"/>
  <c r="H1570" i="18"/>
  <c r="I1570" i="18"/>
  <c r="G3887" i="18"/>
  <c r="H3887" i="18"/>
  <c r="I3887" i="18"/>
  <c r="J3887" i="18"/>
  <c r="C3887" i="18"/>
  <c r="K3887" i="18"/>
  <c r="D3887" i="18"/>
  <c r="L3887" i="18"/>
  <c r="F3887" i="18"/>
  <c r="E3887" i="18"/>
  <c r="M3887" i="18"/>
  <c r="C2771" i="18"/>
  <c r="K2771" i="18"/>
  <c r="D2771" i="18"/>
  <c r="L2771" i="18"/>
  <c r="E2771" i="18"/>
  <c r="M2771" i="18"/>
  <c r="F2771" i="18"/>
  <c r="G2771" i="18"/>
  <c r="H2771" i="18"/>
  <c r="I2771" i="18"/>
  <c r="J2771" i="18"/>
  <c r="H2658" i="18"/>
  <c r="I2658" i="18"/>
  <c r="J2658" i="18"/>
  <c r="C2658" i="18"/>
  <c r="K2658" i="18"/>
  <c r="D2658" i="18"/>
  <c r="L2658" i="18"/>
  <c r="E2658" i="18"/>
  <c r="M2658" i="18"/>
  <c r="F2658" i="18"/>
  <c r="G2658" i="18"/>
  <c r="J1669" i="18"/>
  <c r="C1669" i="18"/>
  <c r="K1669" i="18"/>
  <c r="D1669" i="18"/>
  <c r="L1669" i="18"/>
  <c r="E1669" i="18"/>
  <c r="M1669" i="18"/>
  <c r="F1669" i="18"/>
  <c r="G1669" i="18"/>
  <c r="H1669" i="18"/>
  <c r="I1669" i="18"/>
  <c r="F3375" i="18"/>
  <c r="G3375" i="18"/>
  <c r="H3375" i="18"/>
  <c r="I3375" i="18"/>
  <c r="J3375" i="18"/>
  <c r="C3375" i="18"/>
  <c r="K3375" i="18"/>
  <c r="D3375" i="18"/>
  <c r="L3375" i="18"/>
  <c r="E3375" i="18"/>
  <c r="M3375" i="18"/>
  <c r="D3569" i="18"/>
  <c r="L3569" i="18"/>
  <c r="E3569" i="18"/>
  <c r="M3569" i="18"/>
  <c r="F3569" i="18"/>
  <c r="G3569" i="18"/>
  <c r="H3569" i="18"/>
  <c r="I3569" i="18"/>
  <c r="J3569" i="18"/>
  <c r="C3569" i="18"/>
  <c r="K3569" i="18"/>
  <c r="I2146" i="18"/>
  <c r="J2146" i="18"/>
  <c r="C2146" i="18"/>
  <c r="K2146" i="18"/>
  <c r="D2146" i="18"/>
  <c r="L2146" i="18"/>
  <c r="E2146" i="18"/>
  <c r="M2146" i="18"/>
  <c r="F2146" i="18"/>
  <c r="G2146" i="18"/>
  <c r="H2146" i="18"/>
  <c r="F3740" i="18"/>
  <c r="G3740" i="18"/>
  <c r="H3740" i="18"/>
  <c r="I3740" i="18"/>
  <c r="J3740" i="18"/>
  <c r="C3740" i="18"/>
  <c r="K3740" i="18"/>
  <c r="E3740" i="18"/>
  <c r="M3740" i="18"/>
  <c r="L3740" i="18"/>
  <c r="D3740" i="18"/>
  <c r="J2332" i="18"/>
  <c r="C2332" i="18"/>
  <c r="K2332" i="18"/>
  <c r="D2332" i="18"/>
  <c r="L2332" i="18"/>
  <c r="E2332" i="18"/>
  <c r="M2332" i="18"/>
  <c r="F2332" i="18"/>
  <c r="G2332" i="18"/>
  <c r="H2332" i="18"/>
  <c r="I2332" i="18"/>
  <c r="E1339" i="18"/>
  <c r="M1339" i="18"/>
  <c r="F1339" i="18"/>
  <c r="G1339" i="18"/>
  <c r="H1339" i="18"/>
  <c r="I1339" i="18"/>
  <c r="J1339" i="18"/>
  <c r="D1339" i="18"/>
  <c r="L1339" i="18"/>
  <c r="K1339" i="18"/>
  <c r="C1339" i="18"/>
  <c r="G3107" i="18"/>
  <c r="H3107" i="18"/>
  <c r="I3107" i="18"/>
  <c r="J3107" i="18"/>
  <c r="C3107" i="18"/>
  <c r="K3107" i="18"/>
  <c r="D3107" i="18"/>
  <c r="L3107" i="18"/>
  <c r="E3107" i="18"/>
  <c r="M3107" i="18"/>
  <c r="F3107" i="18"/>
  <c r="I1599" i="18"/>
  <c r="J1599" i="18"/>
  <c r="C1599" i="18"/>
  <c r="K1599" i="18"/>
  <c r="D1599" i="18"/>
  <c r="L1599" i="18"/>
  <c r="E1599" i="18"/>
  <c r="M1599" i="18"/>
  <c r="F1599" i="18"/>
  <c r="G1599" i="18"/>
  <c r="H1599" i="18"/>
  <c r="F5633" i="18"/>
  <c r="G5633" i="18"/>
  <c r="H5633" i="18"/>
  <c r="I5633" i="18"/>
  <c r="J5633" i="18"/>
  <c r="C5633" i="18"/>
  <c r="K5633" i="18"/>
  <c r="D5633" i="18"/>
  <c r="L5633" i="18"/>
  <c r="M5633" i="18"/>
  <c r="E5633" i="18"/>
  <c r="J1893" i="18"/>
  <c r="C1893" i="18"/>
  <c r="K1893" i="18"/>
  <c r="D1893" i="18"/>
  <c r="L1893" i="18"/>
  <c r="E1893" i="18"/>
  <c r="M1893" i="18"/>
  <c r="F1893" i="18"/>
  <c r="G1893" i="18"/>
  <c r="H1893" i="18"/>
  <c r="I1893" i="18"/>
  <c r="H5455" i="18"/>
  <c r="I5455" i="18"/>
  <c r="J5455" i="18"/>
  <c r="C5455" i="18"/>
  <c r="K5455" i="18"/>
  <c r="D5455" i="18"/>
  <c r="L5455" i="18"/>
  <c r="E5455" i="18"/>
  <c r="M5455" i="18"/>
  <c r="F5455" i="18"/>
  <c r="G5455" i="18"/>
  <c r="C1341" i="18"/>
  <c r="K1341" i="18"/>
  <c r="D1341" i="18"/>
  <c r="L1341" i="18"/>
  <c r="E1341" i="18"/>
  <c r="M1341" i="18"/>
  <c r="F1341" i="18"/>
  <c r="G1341" i="18"/>
  <c r="H1341" i="18"/>
  <c r="J1341" i="18"/>
  <c r="I1341" i="18"/>
  <c r="I1818" i="18"/>
  <c r="J1818" i="18"/>
  <c r="C1818" i="18"/>
  <c r="K1818" i="18"/>
  <c r="D1818" i="18"/>
  <c r="L1818" i="18"/>
  <c r="F1818" i="18"/>
  <c r="G1818" i="18"/>
  <c r="H1818" i="18"/>
  <c r="M1818" i="18"/>
  <c r="E1818" i="18"/>
  <c r="D349" i="18"/>
  <c r="L349" i="18"/>
  <c r="E349" i="18"/>
  <c r="M349" i="18"/>
  <c r="H349" i="18"/>
  <c r="C349" i="18"/>
  <c r="F349" i="18"/>
  <c r="I349" i="18"/>
  <c r="G349" i="18"/>
  <c r="J349" i="18"/>
  <c r="K349" i="18"/>
  <c r="I1359" i="18"/>
  <c r="J1359" i="18"/>
  <c r="C1359" i="18"/>
  <c r="K1359" i="18"/>
  <c r="D1359" i="18"/>
  <c r="L1359" i="18"/>
  <c r="E1359" i="18"/>
  <c r="M1359" i="18"/>
  <c r="F1359" i="18"/>
  <c r="H1359" i="18"/>
  <c r="G1359" i="18"/>
  <c r="C1824" i="18"/>
  <c r="K1824" i="18"/>
  <c r="D1824" i="18"/>
  <c r="L1824" i="18"/>
  <c r="F1824" i="18"/>
  <c r="G1824" i="18"/>
  <c r="H1824" i="18"/>
  <c r="I1824" i="18"/>
  <c r="J1824" i="18"/>
  <c r="M1824" i="18"/>
  <c r="E1824" i="18"/>
  <c r="C4633" i="18"/>
  <c r="K4633" i="18"/>
  <c r="D4633" i="18"/>
  <c r="L4633" i="18"/>
  <c r="E4633" i="18"/>
  <c r="M4633" i="18"/>
  <c r="F4633" i="18"/>
  <c r="G4633" i="18"/>
  <c r="I4633" i="18"/>
  <c r="H4633" i="18"/>
  <c r="J4633" i="18"/>
  <c r="I1503" i="18"/>
  <c r="J1503" i="18"/>
  <c r="C1503" i="18"/>
  <c r="K1503" i="18"/>
  <c r="D1503" i="18"/>
  <c r="L1503" i="18"/>
  <c r="E1503" i="18"/>
  <c r="M1503" i="18"/>
  <c r="F1503" i="18"/>
  <c r="G1503" i="18"/>
  <c r="H1503" i="18"/>
  <c r="F5737" i="18"/>
  <c r="G5737" i="18"/>
  <c r="H5737" i="18"/>
  <c r="I5737" i="18"/>
  <c r="J5737" i="18"/>
  <c r="C5737" i="18"/>
  <c r="K5737" i="18"/>
  <c r="D5737" i="18"/>
  <c r="L5737" i="18"/>
  <c r="E5737" i="18"/>
  <c r="M5737" i="18"/>
  <c r="I1738" i="18"/>
  <c r="J1738" i="18"/>
  <c r="C1738" i="18"/>
  <c r="K1738" i="18"/>
  <c r="D1738" i="18"/>
  <c r="L1738" i="18"/>
  <c r="E1738" i="18"/>
  <c r="M1738" i="18"/>
  <c r="F1738" i="18"/>
  <c r="G1738" i="18"/>
  <c r="H1738" i="18"/>
  <c r="E4967" i="18"/>
  <c r="M4967" i="18"/>
  <c r="F4967" i="18"/>
  <c r="G4967" i="18"/>
  <c r="H4967" i="18"/>
  <c r="I4967" i="18"/>
  <c r="J4967" i="18"/>
  <c r="C4967" i="18"/>
  <c r="K4967" i="18"/>
  <c r="D4967" i="18"/>
  <c r="L4967" i="18"/>
  <c r="E107" i="18"/>
  <c r="M107" i="18"/>
  <c r="F107" i="18"/>
  <c r="I107" i="18"/>
  <c r="K107" i="18"/>
  <c r="L107" i="18"/>
  <c r="D107" i="18"/>
  <c r="C107" i="18"/>
  <c r="G107" i="18"/>
  <c r="H107" i="18"/>
  <c r="J107" i="18"/>
  <c r="E4362" i="18"/>
  <c r="M4362" i="18"/>
  <c r="F4362" i="18"/>
  <c r="G4362" i="18"/>
  <c r="H4362" i="18"/>
  <c r="I4362" i="18"/>
  <c r="J4362" i="18"/>
  <c r="D4362" i="18"/>
  <c r="L4362" i="18"/>
  <c r="C4362" i="18"/>
  <c r="K4362" i="18"/>
  <c r="G5860" i="18"/>
  <c r="H5860" i="18"/>
  <c r="I5860" i="18"/>
  <c r="J5860" i="18"/>
  <c r="C5860" i="18"/>
  <c r="K5860" i="18"/>
  <c r="D5860" i="18"/>
  <c r="L5860" i="18"/>
  <c r="E5860" i="18"/>
  <c r="F5860" i="18"/>
  <c r="M5860" i="18"/>
  <c r="G2647" i="18"/>
  <c r="H2647" i="18"/>
  <c r="I2647" i="18"/>
  <c r="J2647" i="18"/>
  <c r="C2647" i="18"/>
  <c r="K2647" i="18"/>
  <c r="D2647" i="18"/>
  <c r="L2647" i="18"/>
  <c r="E2647" i="18"/>
  <c r="M2647" i="18"/>
  <c r="F2647" i="18"/>
  <c r="H2438" i="18"/>
  <c r="I2438" i="18"/>
  <c r="J2438" i="18"/>
  <c r="C2438" i="18"/>
  <c r="K2438" i="18"/>
  <c r="D2438" i="18"/>
  <c r="L2438" i="18"/>
  <c r="E2438" i="18"/>
  <c r="M2438" i="18"/>
  <c r="F2438" i="18"/>
  <c r="G2438" i="18"/>
  <c r="G3975" i="18"/>
  <c r="H3975" i="18"/>
  <c r="I3975" i="18"/>
  <c r="J3975" i="18"/>
  <c r="C3975" i="18"/>
  <c r="K3975" i="18"/>
  <c r="D3975" i="18"/>
  <c r="L3975" i="18"/>
  <c r="F3975" i="18"/>
  <c r="E3975" i="18"/>
  <c r="M3975" i="18"/>
  <c r="E3125" i="18"/>
  <c r="M3125" i="18"/>
  <c r="F3125" i="18"/>
  <c r="G3125" i="18"/>
  <c r="H3125" i="18"/>
  <c r="I3125" i="18"/>
  <c r="J3125" i="18"/>
  <c r="C3125" i="18"/>
  <c r="K3125" i="18"/>
  <c r="D3125" i="18"/>
  <c r="L3125" i="18"/>
  <c r="D4948" i="18"/>
  <c r="L4948" i="18"/>
  <c r="E4948" i="18"/>
  <c r="M4948" i="18"/>
  <c r="F4948" i="18"/>
  <c r="G4948" i="18"/>
  <c r="H4948" i="18"/>
  <c r="I4948" i="18"/>
  <c r="J4948" i="18"/>
  <c r="C4948" i="18"/>
  <c r="K4948" i="18"/>
  <c r="H515" i="18"/>
  <c r="C515" i="18"/>
  <c r="K515" i="18"/>
  <c r="D515" i="18"/>
  <c r="E515" i="18"/>
  <c r="I515" i="18"/>
  <c r="G515" i="18"/>
  <c r="J515" i="18"/>
  <c r="L515" i="18"/>
  <c r="F515" i="18"/>
  <c r="M515" i="18"/>
  <c r="I5666" i="18"/>
  <c r="J5666" i="18"/>
  <c r="C5666" i="18"/>
  <c r="K5666" i="18"/>
  <c r="D5666" i="18"/>
  <c r="L5666" i="18"/>
  <c r="E5666" i="18"/>
  <c r="M5666" i="18"/>
  <c r="F5666" i="18"/>
  <c r="G5666" i="18"/>
  <c r="H5666" i="18"/>
  <c r="C1357" i="18"/>
  <c r="K1357" i="18"/>
  <c r="D1357" i="18"/>
  <c r="L1357" i="18"/>
  <c r="E1357" i="18"/>
  <c r="M1357" i="18"/>
  <c r="F1357" i="18"/>
  <c r="G1357" i="18"/>
  <c r="H1357" i="18"/>
  <c r="J1357" i="18"/>
  <c r="I1357" i="18"/>
  <c r="E2737" i="18"/>
  <c r="M2737" i="18"/>
  <c r="F2737" i="18"/>
  <c r="G2737" i="18"/>
  <c r="H2737" i="18"/>
  <c r="I2737" i="18"/>
  <c r="J2737" i="18"/>
  <c r="C2737" i="18"/>
  <c r="K2737" i="18"/>
  <c r="D2737" i="18"/>
  <c r="L2737" i="18"/>
  <c r="I404" i="18"/>
  <c r="J404" i="18"/>
  <c r="E404" i="18"/>
  <c r="M404" i="18"/>
  <c r="D404" i="18"/>
  <c r="F404" i="18"/>
  <c r="K404" i="18"/>
  <c r="H404" i="18"/>
  <c r="C404" i="18"/>
  <c r="L404" i="18"/>
  <c r="G404" i="18"/>
  <c r="F689" i="18"/>
  <c r="G689" i="18"/>
  <c r="H689" i="18"/>
  <c r="I689" i="18"/>
  <c r="J689" i="18"/>
  <c r="C689" i="18"/>
  <c r="K689" i="18"/>
  <c r="D689" i="18"/>
  <c r="L689" i="18"/>
  <c r="M689" i="18"/>
  <c r="E689" i="18"/>
  <c r="I5690" i="18"/>
  <c r="J5690" i="18"/>
  <c r="C5690" i="18"/>
  <c r="K5690" i="18"/>
  <c r="D5690" i="18"/>
  <c r="L5690" i="18"/>
  <c r="E5690" i="18"/>
  <c r="M5690" i="18"/>
  <c r="F5690" i="18"/>
  <c r="G5690" i="18"/>
  <c r="H5690" i="18"/>
  <c r="G3983" i="18"/>
  <c r="H3983" i="18"/>
  <c r="I3983" i="18"/>
  <c r="J3983" i="18"/>
  <c r="C3983" i="18"/>
  <c r="K3983" i="18"/>
  <c r="D3983" i="18"/>
  <c r="L3983" i="18"/>
  <c r="F3983" i="18"/>
  <c r="E3983" i="18"/>
  <c r="M3983" i="18"/>
  <c r="I4707" i="18"/>
  <c r="J4707" i="18"/>
  <c r="C4707" i="18"/>
  <c r="K4707" i="18"/>
  <c r="D4707" i="18"/>
  <c r="L4707" i="18"/>
  <c r="E4707" i="18"/>
  <c r="M4707" i="18"/>
  <c r="G4707" i="18"/>
  <c r="F4707" i="18"/>
  <c r="H4707" i="18"/>
  <c r="F1625" i="18"/>
  <c r="G1625" i="18"/>
  <c r="H1625" i="18"/>
  <c r="I1625" i="18"/>
  <c r="J1625" i="18"/>
  <c r="C1625" i="18"/>
  <c r="K1625" i="18"/>
  <c r="D1625" i="18"/>
  <c r="L1625" i="18"/>
  <c r="E1625" i="18"/>
  <c r="M1625" i="18"/>
  <c r="D4063" i="18"/>
  <c r="L4063" i="18"/>
  <c r="E4063" i="18"/>
  <c r="M4063" i="18"/>
  <c r="F4063" i="18"/>
  <c r="G4063" i="18"/>
  <c r="H4063" i="18"/>
  <c r="I4063" i="18"/>
  <c r="C4063" i="18"/>
  <c r="K4063" i="18"/>
  <c r="J4063" i="18"/>
  <c r="E4282" i="18"/>
  <c r="M4282" i="18"/>
  <c r="F4282" i="18"/>
  <c r="G4282" i="18"/>
  <c r="H4282" i="18"/>
  <c r="I4282" i="18"/>
  <c r="J4282" i="18"/>
  <c r="D4282" i="18"/>
  <c r="L4282" i="18"/>
  <c r="C4282" i="18"/>
  <c r="K4282" i="18"/>
  <c r="I5810" i="18"/>
  <c r="J5810" i="18"/>
  <c r="C5810" i="18"/>
  <c r="K5810" i="18"/>
  <c r="D5810" i="18"/>
  <c r="L5810" i="18"/>
  <c r="E5810" i="18"/>
  <c r="M5810" i="18"/>
  <c r="F5810" i="18"/>
  <c r="G5810" i="18"/>
  <c r="H5810" i="18"/>
  <c r="J1306" i="18"/>
  <c r="C1306" i="18"/>
  <c r="K1306" i="18"/>
  <c r="D1306" i="18"/>
  <c r="L1306" i="18"/>
  <c r="E1306" i="18"/>
  <c r="M1306" i="18"/>
  <c r="F1306" i="18"/>
  <c r="G1306" i="18"/>
  <c r="I1306" i="18"/>
  <c r="H1306" i="18"/>
  <c r="F1558" i="18"/>
  <c r="G1558" i="18"/>
  <c r="H1558" i="18"/>
  <c r="I1558" i="18"/>
  <c r="J1558" i="18"/>
  <c r="C1558" i="18"/>
  <c r="K1558" i="18"/>
  <c r="D1558" i="18"/>
  <c r="L1558" i="18"/>
  <c r="E1558" i="18"/>
  <c r="M1558" i="18"/>
  <c r="G3322" i="18"/>
  <c r="H3322" i="18"/>
  <c r="I3322" i="18"/>
  <c r="J3322" i="18"/>
  <c r="C3322" i="18"/>
  <c r="K3322" i="18"/>
  <c r="D3322" i="18"/>
  <c r="L3322" i="18"/>
  <c r="E3322" i="18"/>
  <c r="M3322" i="18"/>
  <c r="F3322" i="18"/>
  <c r="I3145" i="18"/>
  <c r="J3145" i="18"/>
  <c r="C3145" i="18"/>
  <c r="K3145" i="18"/>
  <c r="D3145" i="18"/>
  <c r="L3145" i="18"/>
  <c r="E3145" i="18"/>
  <c r="M3145" i="18"/>
  <c r="F3145" i="18"/>
  <c r="G3145" i="18"/>
  <c r="H3145" i="18"/>
  <c r="I1090" i="18"/>
  <c r="J1090" i="18"/>
  <c r="C1090" i="18"/>
  <c r="K1090" i="18"/>
  <c r="D1090" i="18"/>
  <c r="L1090" i="18"/>
  <c r="E1090" i="18"/>
  <c r="M1090" i="18"/>
  <c r="H1090" i="18"/>
  <c r="F1090" i="18"/>
  <c r="G1090" i="18"/>
  <c r="G489" i="18"/>
  <c r="H489" i="18"/>
  <c r="C489" i="18"/>
  <c r="K489" i="18"/>
  <c r="E489" i="18"/>
  <c r="J489" i="18"/>
  <c r="D489" i="18"/>
  <c r="F489" i="18"/>
  <c r="I489" i="18"/>
  <c r="L489" i="18"/>
  <c r="M489" i="18"/>
  <c r="I2130" i="18"/>
  <c r="J2130" i="18"/>
  <c r="C2130" i="18"/>
  <c r="K2130" i="18"/>
  <c r="D2130" i="18"/>
  <c r="L2130" i="18"/>
  <c r="E2130" i="18"/>
  <c r="M2130" i="18"/>
  <c r="F2130" i="18"/>
  <c r="G2130" i="18"/>
  <c r="H2130" i="18"/>
  <c r="J3196" i="18"/>
  <c r="C3196" i="18"/>
  <c r="K3196" i="18"/>
  <c r="D3196" i="18"/>
  <c r="L3196" i="18"/>
  <c r="E3196" i="18"/>
  <c r="M3196" i="18"/>
  <c r="F3196" i="18"/>
  <c r="G3196" i="18"/>
  <c r="H3196" i="18"/>
  <c r="I3196" i="18"/>
  <c r="I3081" i="18"/>
  <c r="J3081" i="18"/>
  <c r="C3081" i="18"/>
  <c r="K3081" i="18"/>
  <c r="D3081" i="18"/>
  <c r="L3081" i="18"/>
  <c r="E3081" i="18"/>
  <c r="M3081" i="18"/>
  <c r="F3081" i="18"/>
  <c r="G3081" i="18"/>
  <c r="H3081" i="18"/>
  <c r="H25" i="18"/>
  <c r="I25" i="18"/>
  <c r="D25" i="18"/>
  <c r="L25" i="18"/>
  <c r="C25" i="18"/>
  <c r="E25" i="18"/>
  <c r="J25" i="18"/>
  <c r="M25" i="18"/>
  <c r="K25" i="18"/>
  <c r="F25" i="18"/>
  <c r="G25" i="18"/>
  <c r="G3703" i="18"/>
  <c r="H3703" i="18"/>
  <c r="I3703" i="18"/>
  <c r="J3703" i="18"/>
  <c r="C3703" i="18"/>
  <c r="K3703" i="18"/>
  <c r="D3703" i="18"/>
  <c r="L3703" i="18"/>
  <c r="F3703" i="18"/>
  <c r="E3703" i="18"/>
  <c r="M3703" i="18"/>
  <c r="E1507" i="18"/>
  <c r="M1507" i="18"/>
  <c r="F1507" i="18"/>
  <c r="G1507" i="18"/>
  <c r="H1507" i="18"/>
  <c r="I1507" i="18"/>
  <c r="J1507" i="18"/>
  <c r="C1507" i="18"/>
  <c r="K1507" i="18"/>
  <c r="D1507" i="18"/>
  <c r="L1507" i="18"/>
  <c r="J1249" i="18"/>
  <c r="D1249" i="18"/>
  <c r="L1249" i="18"/>
  <c r="E1249" i="18"/>
  <c r="M1249" i="18"/>
  <c r="F1249" i="18"/>
  <c r="G1249" i="18"/>
  <c r="I1249" i="18"/>
  <c r="K1249" i="18"/>
  <c r="H1249" i="18"/>
  <c r="C1249" i="18"/>
  <c r="H5255" i="18"/>
  <c r="I5255" i="18"/>
  <c r="J5255" i="18"/>
  <c r="C5255" i="18"/>
  <c r="K5255" i="18"/>
  <c r="D5255" i="18"/>
  <c r="L5255" i="18"/>
  <c r="E5255" i="18"/>
  <c r="M5255" i="18"/>
  <c r="F5255" i="18"/>
  <c r="G5255" i="18"/>
  <c r="J1077" i="18"/>
  <c r="C1077" i="18"/>
  <c r="K1077" i="18"/>
  <c r="D1077" i="18"/>
  <c r="L1077" i="18"/>
  <c r="E1077" i="18"/>
  <c r="M1077" i="18"/>
  <c r="F1077" i="18"/>
  <c r="G1077" i="18"/>
  <c r="I1077" i="18"/>
  <c r="H1077" i="18"/>
  <c r="I290" i="18"/>
  <c r="C290" i="18"/>
  <c r="K290" i="18"/>
  <c r="D290" i="18"/>
  <c r="L290" i="18"/>
  <c r="E290" i="18"/>
  <c r="M290" i="18"/>
  <c r="G290" i="18"/>
  <c r="H290" i="18"/>
  <c r="J290" i="18"/>
  <c r="F290" i="18"/>
  <c r="G1852" i="18"/>
  <c r="H1852" i="18"/>
  <c r="I1852" i="18"/>
  <c r="J1852" i="18"/>
  <c r="C1852" i="18"/>
  <c r="K1852" i="18"/>
  <c r="D1852" i="18"/>
  <c r="L1852" i="18"/>
  <c r="E1852" i="18"/>
  <c r="M1852" i="18"/>
  <c r="F1852" i="18"/>
  <c r="I1351" i="18"/>
  <c r="J1351" i="18"/>
  <c r="C1351" i="18"/>
  <c r="K1351" i="18"/>
  <c r="D1351" i="18"/>
  <c r="L1351" i="18"/>
  <c r="E1351" i="18"/>
  <c r="M1351" i="18"/>
  <c r="F1351" i="18"/>
  <c r="H1351" i="18"/>
  <c r="G1351" i="18"/>
  <c r="J1013" i="18"/>
  <c r="C1013" i="18"/>
  <c r="K1013" i="18"/>
  <c r="D1013" i="18"/>
  <c r="L1013" i="18"/>
  <c r="E1013" i="18"/>
  <c r="M1013" i="18"/>
  <c r="F1013" i="18"/>
  <c r="G1013" i="18"/>
  <c r="H1013" i="18"/>
  <c r="I1013" i="18"/>
  <c r="J1101" i="18"/>
  <c r="C1101" i="18"/>
  <c r="K1101" i="18"/>
  <c r="D1101" i="18"/>
  <c r="L1101" i="18"/>
  <c r="E1101" i="18"/>
  <c r="M1101" i="18"/>
  <c r="F1101" i="18"/>
  <c r="G1101" i="18"/>
  <c r="H1101" i="18"/>
  <c r="I1101" i="18"/>
  <c r="H1663" i="18"/>
  <c r="I1663" i="18"/>
  <c r="J1663" i="18"/>
  <c r="C1663" i="18"/>
  <c r="K1663" i="18"/>
  <c r="D1663" i="18"/>
  <c r="L1663" i="18"/>
  <c r="E1663" i="18"/>
  <c r="M1663" i="18"/>
  <c r="F1663" i="18"/>
  <c r="G1663" i="18"/>
  <c r="E3468" i="18"/>
  <c r="M3468" i="18"/>
  <c r="F3468" i="18"/>
  <c r="G3468" i="18"/>
  <c r="H3468" i="18"/>
  <c r="I3468" i="18"/>
  <c r="J3468" i="18"/>
  <c r="C3468" i="18"/>
  <c r="K3468" i="18"/>
  <c r="D3468" i="18"/>
  <c r="L3468" i="18"/>
  <c r="D5635" i="18"/>
  <c r="L5635" i="18"/>
  <c r="E5635" i="18"/>
  <c r="M5635" i="18"/>
  <c r="F5635" i="18"/>
  <c r="G5635" i="18"/>
  <c r="H5635" i="18"/>
  <c r="I5635" i="18"/>
  <c r="J5635" i="18"/>
  <c r="C5635" i="18"/>
  <c r="K5635" i="18"/>
  <c r="J2236" i="18"/>
  <c r="C2236" i="18"/>
  <c r="K2236" i="18"/>
  <c r="D2236" i="18"/>
  <c r="L2236" i="18"/>
  <c r="E2236" i="18"/>
  <c r="M2236" i="18"/>
  <c r="F2236" i="18"/>
  <c r="G2236" i="18"/>
  <c r="H2236" i="18"/>
  <c r="I2236" i="18"/>
  <c r="H3637" i="18"/>
  <c r="I3637" i="18"/>
  <c r="J3637" i="18"/>
  <c r="C3637" i="18"/>
  <c r="K3637" i="18"/>
  <c r="D3637" i="18"/>
  <c r="L3637" i="18"/>
  <c r="E3637" i="18"/>
  <c r="M3637" i="18"/>
  <c r="F3637" i="18"/>
  <c r="G3637" i="18"/>
  <c r="F5857" i="18"/>
  <c r="G5857" i="18"/>
  <c r="H5857" i="18"/>
  <c r="I5857" i="18"/>
  <c r="J5857" i="18"/>
  <c r="C5857" i="18"/>
  <c r="K5857" i="18"/>
  <c r="D5857" i="18"/>
  <c r="E5857" i="18"/>
  <c r="L5857" i="18"/>
  <c r="M5857" i="18"/>
  <c r="D3966" i="18"/>
  <c r="L3966" i="18"/>
  <c r="E3966" i="18"/>
  <c r="M3966" i="18"/>
  <c r="F3966" i="18"/>
  <c r="G3966" i="18"/>
  <c r="H3966" i="18"/>
  <c r="I3966" i="18"/>
  <c r="C3966" i="18"/>
  <c r="K3966" i="18"/>
  <c r="J3966" i="18"/>
  <c r="E2941" i="18"/>
  <c r="M2941" i="18"/>
  <c r="F2941" i="18"/>
  <c r="G2941" i="18"/>
  <c r="H2941" i="18"/>
  <c r="I2941" i="18"/>
  <c r="J2941" i="18"/>
  <c r="C2941" i="18"/>
  <c r="K2941" i="18"/>
  <c r="D2941" i="18"/>
  <c r="L2941" i="18"/>
  <c r="D5235" i="18"/>
  <c r="L5235" i="18"/>
  <c r="E5235" i="18"/>
  <c r="M5235" i="18"/>
  <c r="F5235" i="18"/>
  <c r="G5235" i="18"/>
  <c r="H5235" i="18"/>
  <c r="I5235" i="18"/>
  <c r="J5235" i="18"/>
  <c r="C5235" i="18"/>
  <c r="K5235" i="18"/>
  <c r="I4651" i="18"/>
  <c r="J4651" i="18"/>
  <c r="C4651" i="18"/>
  <c r="K4651" i="18"/>
  <c r="D4651" i="18"/>
  <c r="L4651" i="18"/>
  <c r="E4651" i="18"/>
  <c r="M4651" i="18"/>
  <c r="G4651" i="18"/>
  <c r="F4651" i="18"/>
  <c r="H4651" i="18"/>
  <c r="J1410" i="18"/>
  <c r="C1410" i="18"/>
  <c r="K1410" i="18"/>
  <c r="D1410" i="18"/>
  <c r="L1410" i="18"/>
  <c r="E1410" i="18"/>
  <c r="M1410" i="18"/>
  <c r="F1410" i="18"/>
  <c r="G1410" i="18"/>
  <c r="I1410" i="18"/>
  <c r="H1410" i="18"/>
  <c r="J5661" i="18"/>
  <c r="C5661" i="18"/>
  <c r="K5661" i="18"/>
  <c r="D5661" i="18"/>
  <c r="L5661" i="18"/>
  <c r="E5661" i="18"/>
  <c r="M5661" i="18"/>
  <c r="F5661" i="18"/>
  <c r="G5661" i="18"/>
  <c r="H5661" i="18"/>
  <c r="I5661" i="18"/>
  <c r="I3097" i="18"/>
  <c r="J3097" i="18"/>
  <c r="C3097" i="18"/>
  <c r="K3097" i="18"/>
  <c r="D3097" i="18"/>
  <c r="L3097" i="18"/>
  <c r="E3097" i="18"/>
  <c r="M3097" i="18"/>
  <c r="F3097" i="18"/>
  <c r="G3097" i="18"/>
  <c r="H3097" i="18"/>
  <c r="E5478" i="18"/>
  <c r="M5478" i="18"/>
  <c r="F5478" i="18"/>
  <c r="G5478" i="18"/>
  <c r="H5478" i="18"/>
  <c r="I5478" i="18"/>
  <c r="J5478" i="18"/>
  <c r="C5478" i="18"/>
  <c r="K5478" i="18"/>
  <c r="D5478" i="18"/>
  <c r="L5478" i="18"/>
  <c r="F4682" i="18"/>
  <c r="G4682" i="18"/>
  <c r="H4682" i="18"/>
  <c r="I4682" i="18"/>
  <c r="J4682" i="18"/>
  <c r="D4682" i="18"/>
  <c r="L4682" i="18"/>
  <c r="C4682" i="18"/>
  <c r="E4682" i="18"/>
  <c r="K4682" i="18"/>
  <c r="M4682" i="18"/>
  <c r="E3993" i="18"/>
  <c r="M3993" i="18"/>
  <c r="F3993" i="18"/>
  <c r="G3993" i="18"/>
  <c r="H3993" i="18"/>
  <c r="I3993" i="18"/>
  <c r="J3993" i="18"/>
  <c r="D3993" i="18"/>
  <c r="L3993" i="18"/>
  <c r="C3993" i="18"/>
  <c r="K3993" i="18"/>
  <c r="G5764" i="18"/>
  <c r="H5764" i="18"/>
  <c r="I5764" i="18"/>
  <c r="J5764" i="18"/>
  <c r="C5764" i="18"/>
  <c r="K5764" i="18"/>
  <c r="D5764" i="18"/>
  <c r="L5764" i="18"/>
  <c r="E5764" i="18"/>
  <c r="M5764" i="18"/>
  <c r="F5764" i="18"/>
  <c r="D5108" i="18"/>
  <c r="L5108" i="18"/>
  <c r="E5108" i="18"/>
  <c r="M5108" i="18"/>
  <c r="F5108" i="18"/>
  <c r="G5108" i="18"/>
  <c r="H5108" i="18"/>
  <c r="I5108" i="18"/>
  <c r="C5108" i="18"/>
  <c r="J5108" i="18"/>
  <c r="K5108" i="18"/>
  <c r="D3409" i="18"/>
  <c r="L3409" i="18"/>
  <c r="E3409" i="18"/>
  <c r="M3409" i="18"/>
  <c r="F3409" i="18"/>
  <c r="G3409" i="18"/>
  <c r="H3409" i="18"/>
  <c r="I3409" i="18"/>
  <c r="J3409" i="18"/>
  <c r="C3409" i="18"/>
  <c r="K3409" i="18"/>
  <c r="I5170" i="18"/>
  <c r="J5170" i="18"/>
  <c r="C5170" i="18"/>
  <c r="K5170" i="18"/>
  <c r="D5170" i="18"/>
  <c r="L5170" i="18"/>
  <c r="E5170" i="18"/>
  <c r="M5170" i="18"/>
  <c r="F5170" i="18"/>
  <c r="G5170" i="18"/>
  <c r="H5170" i="18"/>
  <c r="F4890" i="18"/>
  <c r="G4890" i="18"/>
  <c r="H4890" i="18"/>
  <c r="I4890" i="18"/>
  <c r="J4890" i="18"/>
  <c r="C4890" i="18"/>
  <c r="K4890" i="18"/>
  <c r="D4890" i="18"/>
  <c r="L4890" i="18"/>
  <c r="E4890" i="18"/>
  <c r="M4890" i="18"/>
  <c r="C1268" i="18"/>
  <c r="K1268" i="18"/>
  <c r="E1268" i="18"/>
  <c r="M1268" i="18"/>
  <c r="F1268" i="18"/>
  <c r="G1268" i="18"/>
  <c r="H1268" i="18"/>
  <c r="D1268" i="18"/>
  <c r="I1268" i="18"/>
  <c r="J1268" i="18"/>
  <c r="L1268" i="18"/>
  <c r="I927" i="18"/>
  <c r="D927" i="18"/>
  <c r="L927" i="18"/>
  <c r="E927" i="18"/>
  <c r="M927" i="18"/>
  <c r="F927" i="18"/>
  <c r="H927" i="18"/>
  <c r="J927" i="18"/>
  <c r="K927" i="18"/>
  <c r="C927" i="18"/>
  <c r="G927" i="18"/>
  <c r="C2343" i="18"/>
  <c r="K2343" i="18"/>
  <c r="D2343" i="18"/>
  <c r="L2343" i="18"/>
  <c r="E2343" i="18"/>
  <c r="M2343" i="18"/>
  <c r="F2343" i="18"/>
  <c r="G2343" i="18"/>
  <c r="H2343" i="18"/>
  <c r="I2343" i="18"/>
  <c r="J2343" i="18"/>
  <c r="J1949" i="18"/>
  <c r="C1949" i="18"/>
  <c r="K1949" i="18"/>
  <c r="D1949" i="18"/>
  <c r="L1949" i="18"/>
  <c r="E1949" i="18"/>
  <c r="M1949" i="18"/>
  <c r="F1949" i="18"/>
  <c r="G1949" i="18"/>
  <c r="H1949" i="18"/>
  <c r="I1949" i="18"/>
  <c r="C2207" i="18"/>
  <c r="K2207" i="18"/>
  <c r="D2207" i="18"/>
  <c r="L2207" i="18"/>
  <c r="E2207" i="18"/>
  <c r="M2207" i="18"/>
  <c r="F2207" i="18"/>
  <c r="G2207" i="18"/>
  <c r="H2207" i="18"/>
  <c r="I2207" i="18"/>
  <c r="J2207" i="18"/>
  <c r="H860" i="18"/>
  <c r="C860" i="18"/>
  <c r="K860" i="18"/>
  <c r="D860" i="18"/>
  <c r="L860" i="18"/>
  <c r="E860" i="18"/>
  <c r="M860" i="18"/>
  <c r="G860" i="18"/>
  <c r="F860" i="18"/>
  <c r="I860" i="18"/>
  <c r="J860" i="18"/>
  <c r="F2812" i="18"/>
  <c r="G2812" i="18"/>
  <c r="H2812" i="18"/>
  <c r="I2812" i="18"/>
  <c r="J2812" i="18"/>
  <c r="C2812" i="18"/>
  <c r="K2812" i="18"/>
  <c r="D2812" i="18"/>
  <c r="L2812" i="18"/>
  <c r="E2812" i="18"/>
  <c r="M2812" i="18"/>
  <c r="F3455" i="18"/>
  <c r="G3455" i="18"/>
  <c r="H3455" i="18"/>
  <c r="I3455" i="18"/>
  <c r="J3455" i="18"/>
  <c r="C3455" i="18"/>
  <c r="K3455" i="18"/>
  <c r="D3455" i="18"/>
  <c r="L3455" i="18"/>
  <c r="E3455" i="18"/>
  <c r="M3455" i="18"/>
  <c r="C3135" i="18"/>
  <c r="K3135" i="18"/>
  <c r="D3135" i="18"/>
  <c r="L3135" i="18"/>
  <c r="E3135" i="18"/>
  <c r="M3135" i="18"/>
  <c r="F3135" i="18"/>
  <c r="G3135" i="18"/>
  <c r="H3135" i="18"/>
  <c r="I3135" i="18"/>
  <c r="J3135" i="18"/>
  <c r="G4741" i="18"/>
  <c r="H4741" i="18"/>
  <c r="I4741" i="18"/>
  <c r="J4741" i="18"/>
  <c r="C4741" i="18"/>
  <c r="K4741" i="18"/>
  <c r="E4741" i="18"/>
  <c r="M4741" i="18"/>
  <c r="D4741" i="18"/>
  <c r="F4741" i="18"/>
  <c r="L4741" i="18"/>
  <c r="F3732" i="18"/>
  <c r="G3732" i="18"/>
  <c r="H3732" i="18"/>
  <c r="I3732" i="18"/>
  <c r="J3732" i="18"/>
  <c r="C3732" i="18"/>
  <c r="K3732" i="18"/>
  <c r="E3732" i="18"/>
  <c r="M3732" i="18"/>
  <c r="D3732" i="18"/>
  <c r="L3732" i="18"/>
  <c r="J482" i="18"/>
  <c r="C482" i="18"/>
  <c r="K482" i="18"/>
  <c r="F482" i="18"/>
  <c r="G482" i="18"/>
  <c r="L482" i="18"/>
  <c r="I482" i="18"/>
  <c r="M482" i="18"/>
  <c r="D482" i="18"/>
  <c r="H482" i="18"/>
  <c r="E482" i="18"/>
  <c r="C2431" i="18"/>
  <c r="K2431" i="18"/>
  <c r="D2431" i="18"/>
  <c r="L2431" i="18"/>
  <c r="E2431" i="18"/>
  <c r="M2431" i="18"/>
  <c r="F2431" i="18"/>
  <c r="G2431" i="18"/>
  <c r="H2431" i="18"/>
  <c r="I2431" i="18"/>
  <c r="J2431" i="18"/>
  <c r="I1634" i="18"/>
  <c r="J1634" i="18"/>
  <c r="C1634" i="18"/>
  <c r="K1634" i="18"/>
  <c r="D1634" i="18"/>
  <c r="L1634" i="18"/>
  <c r="E1634" i="18"/>
  <c r="M1634" i="18"/>
  <c r="F1634" i="18"/>
  <c r="G1634" i="18"/>
  <c r="H1634" i="18"/>
  <c r="I380" i="18"/>
  <c r="J380" i="18"/>
  <c r="E380" i="18"/>
  <c r="M380" i="18"/>
  <c r="H380" i="18"/>
  <c r="K380" i="18"/>
  <c r="C380" i="18"/>
  <c r="D380" i="18"/>
  <c r="F380" i="18"/>
  <c r="G380" i="18"/>
  <c r="L380" i="18"/>
  <c r="D4479" i="18"/>
  <c r="L4479" i="18"/>
  <c r="E4479" i="18"/>
  <c r="M4479" i="18"/>
  <c r="F4479" i="18"/>
  <c r="G4479" i="18"/>
  <c r="H4479" i="18"/>
  <c r="I4479" i="18"/>
  <c r="C4479" i="18"/>
  <c r="K4479" i="18"/>
  <c r="J4479" i="18"/>
  <c r="E2809" i="18"/>
  <c r="M2809" i="18"/>
  <c r="F2809" i="18"/>
  <c r="G2809" i="18"/>
  <c r="H2809" i="18"/>
  <c r="I2809" i="18"/>
  <c r="J2809" i="18"/>
  <c r="C2809" i="18"/>
  <c r="K2809" i="18"/>
  <c r="D2809" i="18"/>
  <c r="L2809" i="18"/>
  <c r="G1401" i="18"/>
  <c r="H1401" i="18"/>
  <c r="I1401" i="18"/>
  <c r="J1401" i="18"/>
  <c r="C1401" i="18"/>
  <c r="K1401" i="18"/>
  <c r="D1401" i="18"/>
  <c r="L1401" i="18"/>
  <c r="F1401" i="18"/>
  <c r="E1401" i="18"/>
  <c r="M1401" i="18"/>
  <c r="D1019" i="18"/>
  <c r="L1019" i="18"/>
  <c r="E1019" i="18"/>
  <c r="M1019" i="18"/>
  <c r="F1019" i="18"/>
  <c r="G1019" i="18"/>
  <c r="H1019" i="18"/>
  <c r="I1019" i="18"/>
  <c r="J1019" i="18"/>
  <c r="C1019" i="18"/>
  <c r="K1019" i="18"/>
  <c r="J2988" i="18"/>
  <c r="C2988" i="18"/>
  <c r="K2988" i="18"/>
  <c r="D2988" i="18"/>
  <c r="L2988" i="18"/>
  <c r="E2988" i="18"/>
  <c r="M2988" i="18"/>
  <c r="F2988" i="18"/>
  <c r="G2988" i="18"/>
  <c r="H2988" i="18"/>
  <c r="I2988" i="18"/>
  <c r="H2698" i="18"/>
  <c r="I2698" i="18"/>
  <c r="J2698" i="18"/>
  <c r="C2698" i="18"/>
  <c r="K2698" i="18"/>
  <c r="D2698" i="18"/>
  <c r="L2698" i="18"/>
  <c r="E2698" i="18"/>
  <c r="M2698" i="18"/>
  <c r="F2698" i="18"/>
  <c r="G2698" i="18"/>
  <c r="C5065" i="18"/>
  <c r="K5065" i="18"/>
  <c r="D5065" i="18"/>
  <c r="L5065" i="18"/>
  <c r="E5065" i="18"/>
  <c r="M5065" i="18"/>
  <c r="F5065" i="18"/>
  <c r="G5065" i="18"/>
  <c r="H5065" i="18"/>
  <c r="I5065" i="18"/>
  <c r="J5065" i="18"/>
  <c r="E2389" i="18"/>
  <c r="M2389" i="18"/>
  <c r="F2389" i="18"/>
  <c r="G2389" i="18"/>
  <c r="H2389" i="18"/>
  <c r="I2389" i="18"/>
  <c r="J2389" i="18"/>
  <c r="C2389" i="18"/>
  <c r="K2389" i="18"/>
  <c r="D2389" i="18"/>
  <c r="L2389" i="18"/>
  <c r="H154" i="18"/>
  <c r="I154" i="18"/>
  <c r="D154" i="18"/>
  <c r="L154" i="18"/>
  <c r="M154" i="18"/>
  <c r="F154" i="18"/>
  <c r="C154" i="18"/>
  <c r="E154" i="18"/>
  <c r="K154" i="18"/>
  <c r="J154" i="18"/>
  <c r="G154" i="18"/>
  <c r="F4141" i="18"/>
  <c r="G4141" i="18"/>
  <c r="H4141" i="18"/>
  <c r="I4141" i="18"/>
  <c r="J4141" i="18"/>
  <c r="C4141" i="18"/>
  <c r="K4141" i="18"/>
  <c r="E4141" i="18"/>
  <c r="M4141" i="18"/>
  <c r="D4141" i="18"/>
  <c r="L4141" i="18"/>
  <c r="C5208" i="18"/>
  <c r="K5208" i="18"/>
  <c r="D5208" i="18"/>
  <c r="L5208" i="18"/>
  <c r="E5208" i="18"/>
  <c r="M5208" i="18"/>
  <c r="F5208" i="18"/>
  <c r="G5208" i="18"/>
  <c r="H5208" i="18"/>
  <c r="I5208" i="18"/>
  <c r="J5208" i="18"/>
  <c r="H2334" i="18"/>
  <c r="I2334" i="18"/>
  <c r="J2334" i="18"/>
  <c r="C2334" i="18"/>
  <c r="K2334" i="18"/>
  <c r="D2334" i="18"/>
  <c r="L2334" i="18"/>
  <c r="E2334" i="18"/>
  <c r="M2334" i="18"/>
  <c r="F2334" i="18"/>
  <c r="G2334" i="18"/>
  <c r="D4511" i="18"/>
  <c r="L4511" i="18"/>
  <c r="E4511" i="18"/>
  <c r="M4511" i="18"/>
  <c r="F4511" i="18"/>
  <c r="G4511" i="18"/>
  <c r="H4511" i="18"/>
  <c r="I4511" i="18"/>
  <c r="C4511" i="18"/>
  <c r="K4511" i="18"/>
  <c r="J4511" i="18"/>
  <c r="C1501" i="18"/>
  <c r="K1501" i="18"/>
  <c r="D1501" i="18"/>
  <c r="L1501" i="18"/>
  <c r="E1501" i="18"/>
  <c r="M1501" i="18"/>
  <c r="F1501" i="18"/>
  <c r="G1501" i="18"/>
  <c r="H1501" i="18"/>
  <c r="I1501" i="18"/>
  <c r="J1501" i="18"/>
  <c r="I3925" i="18"/>
  <c r="J3925" i="18"/>
  <c r="C3925" i="18"/>
  <c r="K3925" i="18"/>
  <c r="D3925" i="18"/>
  <c r="L3925" i="18"/>
  <c r="E3925" i="18"/>
  <c r="M3925" i="18"/>
  <c r="F3925" i="18"/>
  <c r="H3925" i="18"/>
  <c r="G3925" i="18"/>
  <c r="D1779" i="18"/>
  <c r="L1779" i="18"/>
  <c r="E1779" i="18"/>
  <c r="M1779" i="18"/>
  <c r="F1779" i="18"/>
  <c r="G1779" i="18"/>
  <c r="I1779" i="18"/>
  <c r="J1779" i="18"/>
  <c r="C1779" i="18"/>
  <c r="H1779" i="18"/>
  <c r="K1779" i="18"/>
  <c r="I4859" i="18"/>
  <c r="J4859" i="18"/>
  <c r="C4859" i="18"/>
  <c r="K4859" i="18"/>
  <c r="D4859" i="18"/>
  <c r="L4859" i="18"/>
  <c r="E4859" i="18"/>
  <c r="M4859" i="18"/>
  <c r="F4859" i="18"/>
  <c r="G4859" i="18"/>
  <c r="H4859" i="18"/>
  <c r="G3650" i="18"/>
  <c r="H3650" i="18"/>
  <c r="I3650" i="18"/>
  <c r="J3650" i="18"/>
  <c r="C3650" i="18"/>
  <c r="K3650" i="18"/>
  <c r="D3650" i="18"/>
  <c r="L3650" i="18"/>
  <c r="E3650" i="18"/>
  <c r="F3650" i="18"/>
  <c r="M3650" i="18"/>
  <c r="F3756" i="18"/>
  <c r="G3756" i="18"/>
  <c r="H3756" i="18"/>
  <c r="I3756" i="18"/>
  <c r="J3756" i="18"/>
  <c r="C3756" i="18"/>
  <c r="K3756" i="18"/>
  <c r="E3756" i="18"/>
  <c r="M3756" i="18"/>
  <c r="D3756" i="18"/>
  <c r="L3756" i="18"/>
  <c r="H3770" i="18"/>
  <c r="I3770" i="18"/>
  <c r="J3770" i="18"/>
  <c r="C3770" i="18"/>
  <c r="K3770" i="18"/>
  <c r="D3770" i="18"/>
  <c r="L3770" i="18"/>
  <c r="E3770" i="18"/>
  <c r="M3770" i="18"/>
  <c r="G3770" i="18"/>
  <c r="F3770" i="18"/>
  <c r="G1892" i="18"/>
  <c r="H1892" i="18"/>
  <c r="I1892" i="18"/>
  <c r="J1892" i="18"/>
  <c r="C1892" i="18"/>
  <c r="K1892" i="18"/>
  <c r="D1892" i="18"/>
  <c r="L1892" i="18"/>
  <c r="E1892" i="18"/>
  <c r="M1892" i="18"/>
  <c r="F1892" i="18"/>
  <c r="F942" i="18"/>
  <c r="I942" i="18"/>
  <c r="J942" i="18"/>
  <c r="C942" i="18"/>
  <c r="K942" i="18"/>
  <c r="E942" i="18"/>
  <c r="M942" i="18"/>
  <c r="G942" i="18"/>
  <c r="H942" i="18"/>
  <c r="L942" i="18"/>
  <c r="D942" i="18"/>
  <c r="F363" i="18"/>
  <c r="G363" i="18"/>
  <c r="J363" i="18"/>
  <c r="L363" i="18"/>
  <c r="M363" i="18"/>
  <c r="E363" i="18"/>
  <c r="C363" i="18"/>
  <c r="I363" i="18"/>
  <c r="D363" i="18"/>
  <c r="H363" i="18"/>
  <c r="K363" i="18"/>
  <c r="I2953" i="18"/>
  <c r="J2953" i="18"/>
  <c r="C2953" i="18"/>
  <c r="K2953" i="18"/>
  <c r="D2953" i="18"/>
  <c r="L2953" i="18"/>
  <c r="E2953" i="18"/>
  <c r="M2953" i="18"/>
  <c r="F2953" i="18"/>
  <c r="G2953" i="18"/>
  <c r="H2953" i="18"/>
  <c r="J5365" i="18"/>
  <c r="C5365" i="18"/>
  <c r="K5365" i="18"/>
  <c r="D5365" i="18"/>
  <c r="L5365" i="18"/>
  <c r="E5365" i="18"/>
  <c r="M5365" i="18"/>
  <c r="F5365" i="18"/>
  <c r="G5365" i="18"/>
  <c r="H5365" i="18"/>
  <c r="I5365" i="18"/>
  <c r="J450" i="18"/>
  <c r="C450" i="18"/>
  <c r="K450" i="18"/>
  <c r="F450" i="18"/>
  <c r="L450" i="18"/>
  <c r="M450" i="18"/>
  <c r="E450" i="18"/>
  <c r="I450" i="18"/>
  <c r="D450" i="18"/>
  <c r="H450" i="18"/>
  <c r="G450" i="18"/>
  <c r="G5404" i="18"/>
  <c r="H5404" i="18"/>
  <c r="I5404" i="18"/>
  <c r="J5404" i="18"/>
  <c r="C5404" i="18"/>
  <c r="K5404" i="18"/>
  <c r="D5404" i="18"/>
  <c r="L5404" i="18"/>
  <c r="E5404" i="18"/>
  <c r="M5404" i="18"/>
  <c r="F5404" i="18"/>
  <c r="J4049" i="18"/>
  <c r="C4049" i="18"/>
  <c r="K4049" i="18"/>
  <c r="D4049" i="18"/>
  <c r="L4049" i="18"/>
  <c r="E4049" i="18"/>
  <c r="M4049" i="18"/>
  <c r="F4049" i="18"/>
  <c r="G4049" i="18"/>
  <c r="I4049" i="18"/>
  <c r="H4049" i="18"/>
  <c r="C1453" i="18"/>
  <c r="K1453" i="18"/>
  <c r="D1453" i="18"/>
  <c r="L1453" i="18"/>
  <c r="E1453" i="18"/>
  <c r="M1453" i="18"/>
  <c r="F1453" i="18"/>
  <c r="G1453" i="18"/>
  <c r="H1453" i="18"/>
  <c r="I1453" i="18"/>
  <c r="J1453" i="18"/>
  <c r="D5211" i="18"/>
  <c r="L5211" i="18"/>
  <c r="E5211" i="18"/>
  <c r="M5211" i="18"/>
  <c r="F5211" i="18"/>
  <c r="G5211" i="18"/>
  <c r="H5211" i="18"/>
  <c r="I5211" i="18"/>
  <c r="J5211" i="18"/>
  <c r="C5211" i="18"/>
  <c r="K5211" i="18"/>
  <c r="G3075" i="18"/>
  <c r="H3075" i="18"/>
  <c r="I3075" i="18"/>
  <c r="J3075" i="18"/>
  <c r="C3075" i="18"/>
  <c r="K3075" i="18"/>
  <c r="D3075" i="18"/>
  <c r="L3075" i="18"/>
  <c r="E3075" i="18"/>
  <c r="M3075" i="18"/>
  <c r="F3075" i="18"/>
  <c r="H2914" i="18"/>
  <c r="J2914" i="18"/>
  <c r="C2914" i="18"/>
  <c r="K2914" i="18"/>
  <c r="D2914" i="18"/>
  <c r="L2914" i="18"/>
  <c r="E2914" i="18"/>
  <c r="M2914" i="18"/>
  <c r="I2914" i="18"/>
  <c r="F2914" i="18"/>
  <c r="G2914" i="18"/>
  <c r="D1051" i="18"/>
  <c r="L1051" i="18"/>
  <c r="E1051" i="18"/>
  <c r="M1051" i="18"/>
  <c r="F1051" i="18"/>
  <c r="G1051" i="18"/>
  <c r="H1051" i="18"/>
  <c r="I1051" i="18"/>
  <c r="C1051" i="18"/>
  <c r="J1051" i="18"/>
  <c r="K1051" i="18"/>
  <c r="F4962" i="18"/>
  <c r="G4962" i="18"/>
  <c r="H4962" i="18"/>
  <c r="I4962" i="18"/>
  <c r="J4962" i="18"/>
  <c r="C4962" i="18"/>
  <c r="K4962" i="18"/>
  <c r="D4962" i="18"/>
  <c r="L4962" i="18"/>
  <c r="E4962" i="18"/>
  <c r="M4962" i="18"/>
  <c r="F4277" i="18"/>
  <c r="G4277" i="18"/>
  <c r="H4277" i="18"/>
  <c r="I4277" i="18"/>
  <c r="J4277" i="18"/>
  <c r="C4277" i="18"/>
  <c r="K4277" i="18"/>
  <c r="E4277" i="18"/>
  <c r="M4277" i="18"/>
  <c r="D4277" i="18"/>
  <c r="L4277" i="18"/>
  <c r="D5203" i="18"/>
  <c r="L5203" i="18"/>
  <c r="E5203" i="18"/>
  <c r="M5203" i="18"/>
  <c r="F5203" i="18"/>
  <c r="G5203" i="18"/>
  <c r="H5203" i="18"/>
  <c r="I5203" i="18"/>
  <c r="J5203" i="18"/>
  <c r="C5203" i="18"/>
  <c r="K5203" i="18"/>
  <c r="J1362" i="18"/>
  <c r="C1362" i="18"/>
  <c r="K1362" i="18"/>
  <c r="D1362" i="18"/>
  <c r="L1362" i="18"/>
  <c r="E1362" i="18"/>
  <c r="M1362" i="18"/>
  <c r="F1362" i="18"/>
  <c r="G1362" i="18"/>
  <c r="I1362" i="18"/>
  <c r="H1362" i="18"/>
  <c r="C1541" i="18"/>
  <c r="K1541" i="18"/>
  <c r="D1541" i="18"/>
  <c r="L1541" i="18"/>
  <c r="E1541" i="18"/>
  <c r="M1541" i="18"/>
  <c r="F1541" i="18"/>
  <c r="G1541" i="18"/>
  <c r="H1541" i="18"/>
  <c r="I1541" i="18"/>
  <c r="J1541" i="18"/>
  <c r="I2026" i="18"/>
  <c r="J2026" i="18"/>
  <c r="C2026" i="18"/>
  <c r="K2026" i="18"/>
  <c r="D2026" i="18"/>
  <c r="L2026" i="18"/>
  <c r="E2026" i="18"/>
  <c r="M2026" i="18"/>
  <c r="F2026" i="18"/>
  <c r="G2026" i="18"/>
  <c r="H2026" i="18"/>
  <c r="C4180" i="18"/>
  <c r="K4180" i="18"/>
  <c r="D4180" i="18"/>
  <c r="L4180" i="18"/>
  <c r="E4180" i="18"/>
  <c r="M4180" i="18"/>
  <c r="F4180" i="18"/>
  <c r="G4180" i="18"/>
  <c r="H4180" i="18"/>
  <c r="J4180" i="18"/>
  <c r="I4180" i="18"/>
  <c r="D209" i="18"/>
  <c r="L209" i="18"/>
  <c r="E209" i="18"/>
  <c r="M209" i="18"/>
  <c r="H209" i="18"/>
  <c r="K209" i="18"/>
  <c r="C209" i="18"/>
  <c r="I209" i="18"/>
  <c r="J209" i="18"/>
  <c r="G209" i="18"/>
  <c r="F209" i="18"/>
  <c r="D4375" i="18"/>
  <c r="L4375" i="18"/>
  <c r="E4375" i="18"/>
  <c r="M4375" i="18"/>
  <c r="F4375" i="18"/>
  <c r="G4375" i="18"/>
  <c r="H4375" i="18"/>
  <c r="I4375" i="18"/>
  <c r="C4375" i="18"/>
  <c r="K4375" i="18"/>
  <c r="J4375" i="18"/>
  <c r="D341" i="18"/>
  <c r="L341" i="18"/>
  <c r="E341" i="18"/>
  <c r="M341" i="18"/>
  <c r="H341" i="18"/>
  <c r="C341" i="18"/>
  <c r="F341" i="18"/>
  <c r="G341" i="18"/>
  <c r="J341" i="18"/>
  <c r="I341" i="18"/>
  <c r="K341" i="18"/>
  <c r="J1474" i="18"/>
  <c r="C1474" i="18"/>
  <c r="K1474" i="18"/>
  <c r="D1474" i="18"/>
  <c r="L1474" i="18"/>
  <c r="E1474" i="18"/>
  <c r="M1474" i="18"/>
  <c r="F1474" i="18"/>
  <c r="G1474" i="18"/>
  <c r="H1474" i="18"/>
  <c r="I1474" i="18"/>
  <c r="G1652" i="18"/>
  <c r="H1652" i="18"/>
  <c r="I1652" i="18"/>
  <c r="J1652" i="18"/>
  <c r="C1652" i="18"/>
  <c r="K1652" i="18"/>
  <c r="D1652" i="18"/>
  <c r="L1652" i="18"/>
  <c r="E1652" i="18"/>
  <c r="M1652" i="18"/>
  <c r="F1652" i="18"/>
  <c r="D1255" i="18"/>
  <c r="L1255" i="18"/>
  <c r="F1255" i="18"/>
  <c r="G1255" i="18"/>
  <c r="H1255" i="18"/>
  <c r="I1255" i="18"/>
  <c r="C1255" i="18"/>
  <c r="E1255" i="18"/>
  <c r="J1255" i="18"/>
  <c r="M1255" i="18"/>
  <c r="K1255" i="18"/>
  <c r="E907" i="18"/>
  <c r="M907" i="18"/>
  <c r="H907" i="18"/>
  <c r="I907" i="18"/>
  <c r="J907" i="18"/>
  <c r="D907" i="18"/>
  <c r="L907" i="18"/>
  <c r="C907" i="18"/>
  <c r="F907" i="18"/>
  <c r="G907" i="18"/>
  <c r="K907" i="18"/>
  <c r="F5193" i="18"/>
  <c r="G5193" i="18"/>
  <c r="H5193" i="18"/>
  <c r="I5193" i="18"/>
  <c r="J5193" i="18"/>
  <c r="C5193" i="18"/>
  <c r="K5193" i="18"/>
  <c r="D5193" i="18"/>
  <c r="L5193" i="18"/>
  <c r="E5193" i="18"/>
  <c r="M5193" i="18"/>
  <c r="D3942" i="18"/>
  <c r="L3942" i="18"/>
  <c r="E3942" i="18"/>
  <c r="M3942" i="18"/>
  <c r="F3942" i="18"/>
  <c r="G3942" i="18"/>
  <c r="H3942" i="18"/>
  <c r="I3942" i="18"/>
  <c r="C3942" i="18"/>
  <c r="K3942" i="18"/>
  <c r="J3942" i="18"/>
  <c r="F371" i="18"/>
  <c r="G371" i="18"/>
  <c r="J371" i="18"/>
  <c r="K371" i="18"/>
  <c r="L371" i="18"/>
  <c r="D371" i="18"/>
  <c r="H371" i="18"/>
  <c r="C371" i="18"/>
  <c r="E371" i="18"/>
  <c r="M371" i="18"/>
  <c r="I371" i="18"/>
  <c r="E3572" i="18"/>
  <c r="M3572" i="18"/>
  <c r="F3572" i="18"/>
  <c r="G3572" i="18"/>
  <c r="H3572" i="18"/>
  <c r="I3572" i="18"/>
  <c r="J3572" i="18"/>
  <c r="C3572" i="18"/>
  <c r="K3572" i="18"/>
  <c r="D3572" i="18"/>
  <c r="L3572" i="18"/>
  <c r="E3881" i="18"/>
  <c r="M3881" i="18"/>
  <c r="F3881" i="18"/>
  <c r="G3881" i="18"/>
  <c r="H3881" i="18"/>
  <c r="I3881" i="18"/>
  <c r="J3881" i="18"/>
  <c r="D3881" i="18"/>
  <c r="L3881" i="18"/>
  <c r="C3881" i="18"/>
  <c r="K3881" i="18"/>
  <c r="F462" i="18"/>
  <c r="G462" i="18"/>
  <c r="J462" i="18"/>
  <c r="I462" i="18"/>
  <c r="K462" i="18"/>
  <c r="C462" i="18"/>
  <c r="D462" i="18"/>
  <c r="E462" i="18"/>
  <c r="H462" i="18"/>
  <c r="L462" i="18"/>
  <c r="M462" i="18"/>
  <c r="C4889" i="18"/>
  <c r="K4889" i="18"/>
  <c r="D4889" i="18"/>
  <c r="L4889" i="18"/>
  <c r="E4889" i="18"/>
  <c r="M4889" i="18"/>
  <c r="F4889" i="18"/>
  <c r="G4889" i="18"/>
  <c r="H4889" i="18"/>
  <c r="I4889" i="18"/>
  <c r="J4889" i="18"/>
  <c r="D3521" i="18"/>
  <c r="L3521" i="18"/>
  <c r="E3521" i="18"/>
  <c r="M3521" i="18"/>
  <c r="F3521" i="18"/>
  <c r="G3521" i="18"/>
  <c r="H3521" i="18"/>
  <c r="I3521" i="18"/>
  <c r="J3521" i="18"/>
  <c r="K3521" i="18"/>
  <c r="C3521" i="18"/>
  <c r="H146" i="18"/>
  <c r="I146" i="18"/>
  <c r="D146" i="18"/>
  <c r="L146" i="18"/>
  <c r="K146" i="18"/>
  <c r="C146" i="18"/>
  <c r="E146" i="18"/>
  <c r="G146" i="18"/>
  <c r="F146" i="18"/>
  <c r="J146" i="18"/>
  <c r="M146" i="18"/>
  <c r="G5172" i="18"/>
  <c r="H5172" i="18"/>
  <c r="I5172" i="18"/>
  <c r="J5172" i="18"/>
  <c r="C5172" i="18"/>
  <c r="K5172" i="18"/>
  <c r="D5172" i="18"/>
  <c r="L5172" i="18"/>
  <c r="E5172" i="18"/>
  <c r="M5172" i="18"/>
  <c r="F5172" i="18"/>
  <c r="F3176" i="18"/>
  <c r="G3176" i="18"/>
  <c r="H3176" i="18"/>
  <c r="I3176" i="18"/>
  <c r="J3176" i="18"/>
  <c r="C3176" i="18"/>
  <c r="K3176" i="18"/>
  <c r="D3176" i="18"/>
  <c r="L3176" i="18"/>
  <c r="E3176" i="18"/>
  <c r="M3176" i="18"/>
  <c r="F4882" i="18"/>
  <c r="G4882" i="18"/>
  <c r="H4882" i="18"/>
  <c r="I4882" i="18"/>
  <c r="J4882" i="18"/>
  <c r="C4882" i="18"/>
  <c r="K4882" i="18"/>
  <c r="D4882" i="18"/>
  <c r="L4882" i="18"/>
  <c r="E4882" i="18"/>
  <c r="M4882" i="18"/>
  <c r="H2183" i="18"/>
  <c r="I2183" i="18"/>
  <c r="J2183" i="18"/>
  <c r="C2183" i="18"/>
  <c r="K2183" i="18"/>
  <c r="D2183" i="18"/>
  <c r="L2183" i="18"/>
  <c r="E2183" i="18"/>
  <c r="M2183" i="18"/>
  <c r="F2183" i="18"/>
  <c r="G2183" i="18"/>
  <c r="I5482" i="18"/>
  <c r="J5482" i="18"/>
  <c r="C5482" i="18"/>
  <c r="K5482" i="18"/>
  <c r="D5482" i="18"/>
  <c r="L5482" i="18"/>
  <c r="E5482" i="18"/>
  <c r="M5482" i="18"/>
  <c r="F5482" i="18"/>
  <c r="G5482" i="18"/>
  <c r="H5482" i="18"/>
  <c r="C2375" i="18"/>
  <c r="K2375" i="18"/>
  <c r="D2375" i="18"/>
  <c r="L2375" i="18"/>
  <c r="E2375" i="18"/>
  <c r="M2375" i="18"/>
  <c r="F2375" i="18"/>
  <c r="G2375" i="18"/>
  <c r="H2375" i="18"/>
  <c r="I2375" i="18"/>
  <c r="J2375" i="18"/>
  <c r="D1107" i="18"/>
  <c r="L1107" i="18"/>
  <c r="E1107" i="18"/>
  <c r="M1107" i="18"/>
  <c r="F1107" i="18"/>
  <c r="G1107" i="18"/>
  <c r="H1107" i="18"/>
  <c r="I1107" i="18"/>
  <c r="J1107" i="18"/>
  <c r="K1107" i="18"/>
  <c r="C1107" i="18"/>
  <c r="G5125" i="18"/>
  <c r="H5125" i="18"/>
  <c r="I5125" i="18"/>
  <c r="J5125" i="18"/>
  <c r="C5125" i="18"/>
  <c r="K5125" i="18"/>
  <c r="D5125" i="18"/>
  <c r="L5125" i="18"/>
  <c r="E5125" i="18"/>
  <c r="F5125" i="18"/>
  <c r="M5125" i="18"/>
  <c r="G3498" i="18"/>
  <c r="H3498" i="18"/>
  <c r="I3498" i="18"/>
  <c r="J3498" i="18"/>
  <c r="C3498" i="18"/>
  <c r="K3498" i="18"/>
  <c r="D3498" i="18"/>
  <c r="L3498" i="18"/>
  <c r="E3498" i="18"/>
  <c r="M3498" i="18"/>
  <c r="F3498" i="18"/>
  <c r="H1991" i="18"/>
  <c r="I1991" i="18"/>
  <c r="J1991" i="18"/>
  <c r="C1991" i="18"/>
  <c r="K1991" i="18"/>
  <c r="D1991" i="18"/>
  <c r="L1991" i="18"/>
  <c r="E1991" i="18"/>
  <c r="M1991" i="18"/>
  <c r="F1991" i="18"/>
  <c r="G1991" i="18"/>
  <c r="H3986" i="18"/>
  <c r="I3986" i="18"/>
  <c r="J3986" i="18"/>
  <c r="C3986" i="18"/>
  <c r="K3986" i="18"/>
  <c r="D3986" i="18"/>
  <c r="L3986" i="18"/>
  <c r="E3986" i="18"/>
  <c r="M3986" i="18"/>
  <c r="G3986" i="18"/>
  <c r="F3986" i="18"/>
  <c r="G6065" i="18"/>
  <c r="H6065" i="18"/>
  <c r="I6065" i="18"/>
  <c r="J6065" i="18"/>
  <c r="C6065" i="18"/>
  <c r="K6065" i="18"/>
  <c r="D6065" i="18"/>
  <c r="L6065" i="18"/>
  <c r="F6065" i="18"/>
  <c r="E6065" i="18"/>
  <c r="M6065" i="18"/>
  <c r="G6009" i="18"/>
  <c r="H6009" i="18"/>
  <c r="I6009" i="18"/>
  <c r="J6009" i="18"/>
  <c r="C6009" i="18"/>
  <c r="K6009" i="18"/>
  <c r="D6009" i="18"/>
  <c r="L6009" i="18"/>
  <c r="F6009" i="18"/>
  <c r="E6009" i="18"/>
  <c r="M6009" i="18"/>
  <c r="C3207" i="18"/>
  <c r="K3207" i="18"/>
  <c r="D3207" i="18"/>
  <c r="L3207" i="18"/>
  <c r="E3207" i="18"/>
  <c r="M3207" i="18"/>
  <c r="F3207" i="18"/>
  <c r="G3207" i="18"/>
  <c r="H3207" i="18"/>
  <c r="I3207" i="18"/>
  <c r="J3207" i="18"/>
  <c r="I5906" i="18"/>
  <c r="J5906" i="18"/>
  <c r="C5906" i="18"/>
  <c r="K5906" i="18"/>
  <c r="D5906" i="18"/>
  <c r="L5906" i="18"/>
  <c r="E5906" i="18"/>
  <c r="M5906" i="18"/>
  <c r="F5906" i="18"/>
  <c r="G5906" i="18"/>
  <c r="H5906" i="18"/>
  <c r="E2357" i="18"/>
  <c r="M2357" i="18"/>
  <c r="F2357" i="18"/>
  <c r="G2357" i="18"/>
  <c r="H2357" i="18"/>
  <c r="I2357" i="18"/>
  <c r="J2357" i="18"/>
  <c r="C2357" i="18"/>
  <c r="K2357" i="18"/>
  <c r="D2357" i="18"/>
  <c r="L2357" i="18"/>
  <c r="J407" i="18"/>
  <c r="C407" i="18"/>
  <c r="K407" i="18"/>
  <c r="F407" i="18"/>
  <c r="D407" i="18"/>
  <c r="E407" i="18"/>
  <c r="I407" i="18"/>
  <c r="L407" i="18"/>
  <c r="H407" i="18"/>
  <c r="M407" i="18"/>
  <c r="G407" i="18"/>
  <c r="D1955" i="18"/>
  <c r="L1955" i="18"/>
  <c r="E1955" i="18"/>
  <c r="M1955" i="18"/>
  <c r="F1955" i="18"/>
  <c r="G1955" i="18"/>
  <c r="H1955" i="18"/>
  <c r="I1955" i="18"/>
  <c r="J1955" i="18"/>
  <c r="K1955" i="18"/>
  <c r="C1955" i="18"/>
  <c r="G143" i="18"/>
  <c r="H143" i="18"/>
  <c r="C143" i="18"/>
  <c r="K143" i="18"/>
  <c r="L143" i="18"/>
  <c r="D143" i="18"/>
  <c r="E143" i="18"/>
  <c r="I143" i="18"/>
  <c r="J143" i="18"/>
  <c r="M143" i="18"/>
  <c r="F143" i="18"/>
  <c r="D2946" i="18"/>
  <c r="L2946" i="18"/>
  <c r="E2946" i="18"/>
  <c r="M2946" i="18"/>
  <c r="F2946" i="18"/>
  <c r="G2946" i="18"/>
  <c r="H2946" i="18"/>
  <c r="I2946" i="18"/>
  <c r="J2946" i="18"/>
  <c r="C2946" i="18"/>
  <c r="K2946" i="18"/>
  <c r="F1665" i="18"/>
  <c r="G1665" i="18"/>
  <c r="H1665" i="18"/>
  <c r="I1665" i="18"/>
  <c r="J1665" i="18"/>
  <c r="C1665" i="18"/>
  <c r="K1665" i="18"/>
  <c r="D1665" i="18"/>
  <c r="L1665" i="18"/>
  <c r="E1665" i="18"/>
  <c r="M1665" i="18"/>
  <c r="F5593" i="18"/>
  <c r="G5593" i="18"/>
  <c r="H5593" i="18"/>
  <c r="I5593" i="18"/>
  <c r="J5593" i="18"/>
  <c r="C5593" i="18"/>
  <c r="K5593" i="18"/>
  <c r="D5593" i="18"/>
  <c r="L5593" i="18"/>
  <c r="M5593" i="18"/>
  <c r="E5593" i="18"/>
  <c r="G4965" i="18"/>
  <c r="H4965" i="18"/>
  <c r="I4965" i="18"/>
  <c r="J4965" i="18"/>
  <c r="C4965" i="18"/>
  <c r="K4965" i="18"/>
  <c r="D4965" i="18"/>
  <c r="L4965" i="18"/>
  <c r="E4965" i="18"/>
  <c r="M4965" i="18"/>
  <c r="F4965" i="18"/>
  <c r="I4550" i="18"/>
  <c r="J4550" i="18"/>
  <c r="C4550" i="18"/>
  <c r="K4550" i="18"/>
  <c r="D4550" i="18"/>
  <c r="L4550" i="18"/>
  <c r="E4550" i="18"/>
  <c r="M4550" i="18"/>
  <c r="F4550" i="18"/>
  <c r="H4550" i="18"/>
  <c r="G4550" i="18"/>
  <c r="J1901" i="18"/>
  <c r="C1901" i="18"/>
  <c r="K1901" i="18"/>
  <c r="D1901" i="18"/>
  <c r="L1901" i="18"/>
  <c r="E1901" i="18"/>
  <c r="M1901" i="18"/>
  <c r="F1901" i="18"/>
  <c r="G1901" i="18"/>
  <c r="H1901" i="18"/>
  <c r="I1901" i="18"/>
  <c r="F985" i="18"/>
  <c r="G985" i="18"/>
  <c r="H985" i="18"/>
  <c r="I985" i="18"/>
  <c r="J985" i="18"/>
  <c r="C985" i="18"/>
  <c r="K985" i="18"/>
  <c r="D985" i="18"/>
  <c r="L985" i="18"/>
  <c r="E985" i="18"/>
  <c r="M985" i="18"/>
  <c r="F2852" i="18"/>
  <c r="G2852" i="18"/>
  <c r="H2852" i="18"/>
  <c r="I2852" i="18"/>
  <c r="J2852" i="18"/>
  <c r="C2852" i="18"/>
  <c r="K2852" i="18"/>
  <c r="D2852" i="18"/>
  <c r="L2852" i="18"/>
  <c r="E2852" i="18"/>
  <c r="M2852" i="18"/>
  <c r="J3627" i="18"/>
  <c r="C3627" i="18"/>
  <c r="K3627" i="18"/>
  <c r="D3627" i="18"/>
  <c r="L3627" i="18"/>
  <c r="E3627" i="18"/>
  <c r="M3627" i="18"/>
  <c r="F3627" i="18"/>
  <c r="G3627" i="18"/>
  <c r="H3627" i="18"/>
  <c r="I3627" i="18"/>
  <c r="C4476" i="18"/>
  <c r="K4476" i="18"/>
  <c r="D4476" i="18"/>
  <c r="L4476" i="18"/>
  <c r="E4476" i="18"/>
  <c r="M4476" i="18"/>
  <c r="F4476" i="18"/>
  <c r="G4476" i="18"/>
  <c r="H4476" i="18"/>
  <c r="J4476" i="18"/>
  <c r="I4476" i="18"/>
  <c r="G3719" i="18"/>
  <c r="H3719" i="18"/>
  <c r="I3719" i="18"/>
  <c r="J3719" i="18"/>
  <c r="C3719" i="18"/>
  <c r="K3719" i="18"/>
  <c r="D3719" i="18"/>
  <c r="L3719" i="18"/>
  <c r="F3719" i="18"/>
  <c r="E3719" i="18"/>
  <c r="M3719" i="18"/>
  <c r="G1593" i="18"/>
  <c r="H1593" i="18"/>
  <c r="I1593" i="18"/>
  <c r="J1593" i="18"/>
  <c r="C1593" i="18"/>
  <c r="K1593" i="18"/>
  <c r="D1593" i="18"/>
  <c r="L1593" i="18"/>
  <c r="E1593" i="18"/>
  <c r="F1593" i="18"/>
  <c r="M1593" i="18"/>
  <c r="I1698" i="18"/>
  <c r="J1698" i="18"/>
  <c r="C1698" i="18"/>
  <c r="K1698" i="18"/>
  <c r="D1698" i="18"/>
  <c r="L1698" i="18"/>
  <c r="E1698" i="18"/>
  <c r="M1698" i="18"/>
  <c r="F1698" i="18"/>
  <c r="G1698" i="18"/>
  <c r="H1698" i="18"/>
  <c r="E4306" i="18"/>
  <c r="M4306" i="18"/>
  <c r="F4306" i="18"/>
  <c r="G4306" i="18"/>
  <c r="H4306" i="18"/>
  <c r="I4306" i="18"/>
  <c r="J4306" i="18"/>
  <c r="D4306" i="18"/>
  <c r="L4306" i="18"/>
  <c r="C4306" i="18"/>
  <c r="K4306" i="18"/>
  <c r="H844" i="18"/>
  <c r="C844" i="18"/>
  <c r="K844" i="18"/>
  <c r="D844" i="18"/>
  <c r="L844" i="18"/>
  <c r="E844" i="18"/>
  <c r="M844" i="18"/>
  <c r="G844" i="18"/>
  <c r="F844" i="18"/>
  <c r="I844" i="18"/>
  <c r="J844" i="18"/>
  <c r="D667" i="18"/>
  <c r="L667" i="18"/>
  <c r="E667" i="18"/>
  <c r="M667" i="18"/>
  <c r="F667" i="18"/>
  <c r="G667" i="18"/>
  <c r="H667" i="18"/>
  <c r="I667" i="18"/>
  <c r="J667" i="18"/>
  <c r="C667" i="18"/>
  <c r="K667" i="18"/>
  <c r="F4778" i="18"/>
  <c r="G4778" i="18"/>
  <c r="H4778" i="18"/>
  <c r="I4778" i="18"/>
  <c r="J4778" i="18"/>
  <c r="D4778" i="18"/>
  <c r="L4778" i="18"/>
  <c r="C4778" i="18"/>
  <c r="E4778" i="18"/>
  <c r="K4778" i="18"/>
  <c r="M4778" i="18"/>
  <c r="G6073" i="18"/>
  <c r="H6073" i="18"/>
  <c r="I6073" i="18"/>
  <c r="J6073" i="18"/>
  <c r="C6073" i="18"/>
  <c r="K6073" i="18"/>
  <c r="D6073" i="18"/>
  <c r="L6073" i="18"/>
  <c r="F6073" i="18"/>
  <c r="E6073" i="18"/>
  <c r="M6073" i="18"/>
  <c r="H2898" i="18"/>
  <c r="I2898" i="18"/>
  <c r="J2898" i="18"/>
  <c r="C2898" i="18"/>
  <c r="K2898" i="18"/>
  <c r="D2898" i="18"/>
  <c r="L2898" i="18"/>
  <c r="E2898" i="18"/>
  <c r="M2898" i="18"/>
  <c r="F2898" i="18"/>
  <c r="G2898" i="18"/>
  <c r="J1185" i="18"/>
  <c r="D1185" i="18"/>
  <c r="L1185" i="18"/>
  <c r="E1185" i="18"/>
  <c r="M1185" i="18"/>
  <c r="F1185" i="18"/>
  <c r="G1185" i="18"/>
  <c r="H1185" i="18"/>
  <c r="C1185" i="18"/>
  <c r="I1185" i="18"/>
  <c r="K1185" i="18"/>
  <c r="F5034" i="18"/>
  <c r="G5034" i="18"/>
  <c r="H5034" i="18"/>
  <c r="I5034" i="18"/>
  <c r="J5034" i="18"/>
  <c r="C5034" i="18"/>
  <c r="K5034" i="18"/>
  <c r="D5034" i="18"/>
  <c r="L5034" i="18"/>
  <c r="E5034" i="18"/>
  <c r="M5034" i="18"/>
  <c r="H49" i="18"/>
  <c r="I49" i="18"/>
  <c r="D49" i="18"/>
  <c r="L49" i="18"/>
  <c r="K49" i="18"/>
  <c r="M49" i="18"/>
  <c r="E49" i="18"/>
  <c r="G49" i="18"/>
  <c r="J49" i="18"/>
  <c r="C49" i="18"/>
  <c r="F49" i="18"/>
  <c r="E4050" i="18"/>
  <c r="M4050" i="18"/>
  <c r="F4050" i="18"/>
  <c r="G4050" i="18"/>
  <c r="H4050" i="18"/>
  <c r="I4050" i="18"/>
  <c r="J4050" i="18"/>
  <c r="D4050" i="18"/>
  <c r="L4050" i="18"/>
  <c r="C4050" i="18"/>
  <c r="K4050" i="18"/>
  <c r="E1499" i="18"/>
  <c r="M1499" i="18"/>
  <c r="F1499" i="18"/>
  <c r="G1499" i="18"/>
  <c r="H1499" i="18"/>
  <c r="I1499" i="18"/>
  <c r="J1499" i="18"/>
  <c r="C1499" i="18"/>
  <c r="K1499" i="18"/>
  <c r="D1499" i="18"/>
  <c r="L1499" i="18"/>
  <c r="G5117" i="18"/>
  <c r="H5117" i="18"/>
  <c r="I5117" i="18"/>
  <c r="J5117" i="18"/>
  <c r="C5117" i="18"/>
  <c r="K5117" i="18"/>
  <c r="D5117" i="18"/>
  <c r="L5117" i="18"/>
  <c r="M5117" i="18"/>
  <c r="E5117" i="18"/>
  <c r="F5117" i="18"/>
  <c r="G3131" i="18"/>
  <c r="H3131" i="18"/>
  <c r="I3131" i="18"/>
  <c r="J3131" i="18"/>
  <c r="C3131" i="18"/>
  <c r="K3131" i="18"/>
  <c r="D3131" i="18"/>
  <c r="L3131" i="18"/>
  <c r="E3131" i="18"/>
  <c r="M3131" i="18"/>
  <c r="F3131" i="18"/>
  <c r="I5091" i="18"/>
  <c r="J5091" i="18"/>
  <c r="C5091" i="18"/>
  <c r="K5091" i="18"/>
  <c r="D5091" i="18"/>
  <c r="L5091" i="18"/>
  <c r="E5091" i="18"/>
  <c r="M5091" i="18"/>
  <c r="F5091" i="18"/>
  <c r="G5091" i="18"/>
  <c r="H5091" i="18"/>
  <c r="D1843" i="18"/>
  <c r="L1843" i="18"/>
  <c r="E1843" i="18"/>
  <c r="M1843" i="18"/>
  <c r="F1843" i="18"/>
  <c r="G1843" i="18"/>
  <c r="H1843" i="18"/>
  <c r="I1843" i="18"/>
  <c r="J1843" i="18"/>
  <c r="C1843" i="18"/>
  <c r="K1843" i="18"/>
  <c r="C4945" i="18"/>
  <c r="K4945" i="18"/>
  <c r="D4945" i="18"/>
  <c r="L4945" i="18"/>
  <c r="E4945" i="18"/>
  <c r="M4945" i="18"/>
  <c r="F4945" i="18"/>
  <c r="G4945" i="18"/>
  <c r="H4945" i="18"/>
  <c r="I4945" i="18"/>
  <c r="J4945" i="18"/>
  <c r="E3937" i="18"/>
  <c r="M3937" i="18"/>
  <c r="F3937" i="18"/>
  <c r="G3937" i="18"/>
  <c r="H3937" i="18"/>
  <c r="I3937" i="18"/>
  <c r="J3937" i="18"/>
  <c r="D3937" i="18"/>
  <c r="L3937" i="18"/>
  <c r="K3937" i="18"/>
  <c r="C3937" i="18"/>
  <c r="I1567" i="18"/>
  <c r="J1567" i="18"/>
  <c r="C1567" i="18"/>
  <c r="K1567" i="18"/>
  <c r="D1567" i="18"/>
  <c r="L1567" i="18"/>
  <c r="E1567" i="18"/>
  <c r="M1567" i="18"/>
  <c r="F1567" i="18"/>
  <c r="G1567" i="18"/>
  <c r="H1567" i="18"/>
  <c r="J2220" i="18"/>
  <c r="C2220" i="18"/>
  <c r="K2220" i="18"/>
  <c r="D2220" i="18"/>
  <c r="L2220" i="18"/>
  <c r="E2220" i="18"/>
  <c r="M2220" i="18"/>
  <c r="F2220" i="18"/>
  <c r="G2220" i="18"/>
  <c r="H2220" i="18"/>
  <c r="I2220" i="18"/>
  <c r="C2923" i="18"/>
  <c r="K2923" i="18"/>
  <c r="E2923" i="18"/>
  <c r="M2923" i="18"/>
  <c r="F2923" i="18"/>
  <c r="G2923" i="18"/>
  <c r="H2923" i="18"/>
  <c r="D2923" i="18"/>
  <c r="I2923" i="18"/>
  <c r="J2923" i="18"/>
  <c r="L2923" i="18"/>
  <c r="F4461" i="18"/>
  <c r="G4461" i="18"/>
  <c r="H4461" i="18"/>
  <c r="I4461" i="18"/>
  <c r="J4461" i="18"/>
  <c r="C4461" i="18"/>
  <c r="K4461" i="18"/>
  <c r="E4461" i="18"/>
  <c r="M4461" i="18"/>
  <c r="D4461" i="18"/>
  <c r="L4461" i="18"/>
  <c r="I2178" i="18"/>
  <c r="J2178" i="18"/>
  <c r="C2178" i="18"/>
  <c r="K2178" i="18"/>
  <c r="D2178" i="18"/>
  <c r="L2178" i="18"/>
  <c r="E2178" i="18"/>
  <c r="M2178" i="18"/>
  <c r="F2178" i="18"/>
  <c r="G2178" i="18"/>
  <c r="H2178" i="18"/>
  <c r="H3317" i="18"/>
  <c r="I3317" i="18"/>
  <c r="J3317" i="18"/>
  <c r="C3317" i="18"/>
  <c r="K3317" i="18"/>
  <c r="D3317" i="18"/>
  <c r="L3317" i="18"/>
  <c r="E3317" i="18"/>
  <c r="M3317" i="18"/>
  <c r="F3317" i="18"/>
  <c r="G3317" i="18"/>
  <c r="J5285" i="18"/>
  <c r="C5285" i="18"/>
  <c r="K5285" i="18"/>
  <c r="D5285" i="18"/>
  <c r="L5285" i="18"/>
  <c r="E5285" i="18"/>
  <c r="M5285" i="18"/>
  <c r="F5285" i="18"/>
  <c r="G5285" i="18"/>
  <c r="H5285" i="18"/>
  <c r="I5285" i="18"/>
  <c r="C6037" i="18"/>
  <c r="K6037" i="18"/>
  <c r="D6037" i="18"/>
  <c r="L6037" i="18"/>
  <c r="E6037" i="18"/>
  <c r="M6037" i="18"/>
  <c r="F6037" i="18"/>
  <c r="G6037" i="18"/>
  <c r="H6037" i="18"/>
  <c r="J6037" i="18"/>
  <c r="I6037" i="18"/>
  <c r="F3351" i="18"/>
  <c r="G3351" i="18"/>
  <c r="H3351" i="18"/>
  <c r="I3351" i="18"/>
  <c r="J3351" i="18"/>
  <c r="C3351" i="18"/>
  <c r="K3351" i="18"/>
  <c r="D3351" i="18"/>
  <c r="L3351" i="18"/>
  <c r="E3351" i="18"/>
  <c r="M3351" i="18"/>
  <c r="F2968" i="18"/>
  <c r="G2968" i="18"/>
  <c r="H2968" i="18"/>
  <c r="I2968" i="18"/>
  <c r="J2968" i="18"/>
  <c r="C2968" i="18"/>
  <c r="K2968" i="18"/>
  <c r="D2968" i="18"/>
  <c r="L2968" i="18"/>
  <c r="M2968" i="18"/>
  <c r="E2968" i="18"/>
  <c r="G1361" i="18"/>
  <c r="H1361" i="18"/>
  <c r="I1361" i="18"/>
  <c r="J1361" i="18"/>
  <c r="C1361" i="18"/>
  <c r="K1361" i="18"/>
  <c r="D1361" i="18"/>
  <c r="L1361" i="18"/>
  <c r="F1361" i="18"/>
  <c r="E1361" i="18"/>
  <c r="M1361" i="18"/>
  <c r="E3205" i="18"/>
  <c r="M3205" i="18"/>
  <c r="F3205" i="18"/>
  <c r="G3205" i="18"/>
  <c r="H3205" i="18"/>
  <c r="I3205" i="18"/>
  <c r="J3205" i="18"/>
  <c r="C3205" i="18"/>
  <c r="K3205" i="18"/>
  <c r="D3205" i="18"/>
  <c r="L3205" i="18"/>
  <c r="D3170" i="18"/>
  <c r="L3170" i="18"/>
  <c r="E3170" i="18"/>
  <c r="M3170" i="18"/>
  <c r="F3170" i="18"/>
  <c r="G3170" i="18"/>
  <c r="H3170" i="18"/>
  <c r="I3170" i="18"/>
  <c r="J3170" i="18"/>
  <c r="K3170" i="18"/>
  <c r="C3170" i="18"/>
  <c r="C909" i="18"/>
  <c r="K909" i="18"/>
  <c r="F909" i="18"/>
  <c r="G909" i="18"/>
  <c r="H909" i="18"/>
  <c r="J909" i="18"/>
  <c r="I909" i="18"/>
  <c r="L909" i="18"/>
  <c r="M909" i="18"/>
  <c r="D909" i="18"/>
  <c r="E909" i="18"/>
  <c r="C4172" i="18"/>
  <c r="K4172" i="18"/>
  <c r="D4172" i="18"/>
  <c r="L4172" i="18"/>
  <c r="E4172" i="18"/>
  <c r="M4172" i="18"/>
  <c r="F4172" i="18"/>
  <c r="G4172" i="18"/>
  <c r="H4172" i="18"/>
  <c r="J4172" i="18"/>
  <c r="I4172" i="18"/>
  <c r="F2708" i="18"/>
  <c r="G2708" i="18"/>
  <c r="H2708" i="18"/>
  <c r="I2708" i="18"/>
  <c r="J2708" i="18"/>
  <c r="C2708" i="18"/>
  <c r="K2708" i="18"/>
  <c r="D2708" i="18"/>
  <c r="L2708" i="18"/>
  <c r="E2708" i="18"/>
  <c r="M2708" i="18"/>
  <c r="H4379" i="18"/>
  <c r="I4379" i="18"/>
  <c r="J4379" i="18"/>
  <c r="C4379" i="18"/>
  <c r="K4379" i="18"/>
  <c r="D4379" i="18"/>
  <c r="L4379" i="18"/>
  <c r="E4379" i="18"/>
  <c r="M4379" i="18"/>
  <c r="G4379" i="18"/>
  <c r="F4379" i="18"/>
  <c r="H6092" i="18"/>
  <c r="I6092" i="18"/>
  <c r="J6092" i="18"/>
  <c r="C6092" i="18"/>
  <c r="K6092" i="18"/>
  <c r="D6092" i="18"/>
  <c r="L6092" i="18"/>
  <c r="E6092" i="18"/>
  <c r="M6092" i="18"/>
  <c r="G6092" i="18"/>
  <c r="F6092" i="18"/>
  <c r="J717" i="18"/>
  <c r="C717" i="18"/>
  <c r="K717" i="18"/>
  <c r="D717" i="18"/>
  <c r="L717" i="18"/>
  <c r="E717" i="18"/>
  <c r="M717" i="18"/>
  <c r="F717" i="18"/>
  <c r="G717" i="18"/>
  <c r="I717" i="18"/>
  <c r="H717" i="18"/>
  <c r="J3475" i="18"/>
  <c r="C3475" i="18"/>
  <c r="K3475" i="18"/>
  <c r="D3475" i="18"/>
  <c r="L3475" i="18"/>
  <c r="E3475" i="18"/>
  <c r="M3475" i="18"/>
  <c r="F3475" i="18"/>
  <c r="G3475" i="18"/>
  <c r="H3475" i="18"/>
  <c r="I3475" i="18"/>
  <c r="G5005" i="18"/>
  <c r="H5005" i="18"/>
  <c r="I5005" i="18"/>
  <c r="J5005" i="18"/>
  <c r="C5005" i="18"/>
  <c r="K5005" i="18"/>
  <c r="D5005" i="18"/>
  <c r="L5005" i="18"/>
  <c r="E5005" i="18"/>
  <c r="M5005" i="18"/>
  <c r="F5005" i="18"/>
  <c r="H444" i="18"/>
  <c r="I444" i="18"/>
  <c r="D444" i="18"/>
  <c r="L444" i="18"/>
  <c r="M444" i="18"/>
  <c r="F444" i="18"/>
  <c r="G444" i="18"/>
  <c r="J444" i="18"/>
  <c r="K444" i="18"/>
  <c r="E444" i="18"/>
  <c r="C444" i="18"/>
  <c r="G3562" i="18"/>
  <c r="H3562" i="18"/>
  <c r="I3562" i="18"/>
  <c r="J3562" i="18"/>
  <c r="C3562" i="18"/>
  <c r="K3562" i="18"/>
  <c r="D3562" i="18"/>
  <c r="L3562" i="18"/>
  <c r="E3562" i="18"/>
  <c r="M3562" i="18"/>
  <c r="F3562" i="18"/>
  <c r="C5957" i="18"/>
  <c r="K5957" i="18"/>
  <c r="D5957" i="18"/>
  <c r="L5957" i="18"/>
  <c r="E5957" i="18"/>
  <c r="M5957" i="18"/>
  <c r="F5957" i="18"/>
  <c r="G5957" i="18"/>
  <c r="H5957" i="18"/>
  <c r="J5957" i="18"/>
  <c r="I5957" i="18"/>
  <c r="H4507" i="18"/>
  <c r="I4507" i="18"/>
  <c r="J4507" i="18"/>
  <c r="C4507" i="18"/>
  <c r="K4507" i="18"/>
  <c r="D4507" i="18"/>
  <c r="L4507" i="18"/>
  <c r="E4507" i="18"/>
  <c r="M4507" i="18"/>
  <c r="G4507" i="18"/>
  <c r="F4507" i="18"/>
  <c r="E5063" i="18"/>
  <c r="M5063" i="18"/>
  <c r="F5063" i="18"/>
  <c r="G5063" i="18"/>
  <c r="H5063" i="18"/>
  <c r="I5063" i="18"/>
  <c r="J5063" i="18"/>
  <c r="C5063" i="18"/>
  <c r="K5063" i="18"/>
  <c r="D5063" i="18"/>
  <c r="L5063" i="18"/>
  <c r="D4988" i="18"/>
  <c r="L4988" i="18"/>
  <c r="E4988" i="18"/>
  <c r="M4988" i="18"/>
  <c r="F4988" i="18"/>
  <c r="G4988" i="18"/>
  <c r="H4988" i="18"/>
  <c r="I4988" i="18"/>
  <c r="J4988" i="18"/>
  <c r="C4988" i="18"/>
  <c r="K4988" i="18"/>
  <c r="E2565" i="18"/>
  <c r="M2565" i="18"/>
  <c r="F2565" i="18"/>
  <c r="G2565" i="18"/>
  <c r="H2565" i="18"/>
  <c r="I2565" i="18"/>
  <c r="C2565" i="18"/>
  <c r="D2565" i="18"/>
  <c r="J2565" i="18"/>
  <c r="K2565" i="18"/>
  <c r="L2565" i="18"/>
  <c r="G1337" i="18"/>
  <c r="H1337" i="18"/>
  <c r="I1337" i="18"/>
  <c r="J1337" i="18"/>
  <c r="C1337" i="18"/>
  <c r="K1337" i="18"/>
  <c r="D1337" i="18"/>
  <c r="L1337" i="18"/>
  <c r="F1337" i="18"/>
  <c r="E1337" i="18"/>
  <c r="M1337" i="18"/>
  <c r="I5019" i="18"/>
  <c r="J5019" i="18"/>
  <c r="C5019" i="18"/>
  <c r="K5019" i="18"/>
  <c r="D5019" i="18"/>
  <c r="L5019" i="18"/>
  <c r="E5019" i="18"/>
  <c r="M5019" i="18"/>
  <c r="F5019" i="18"/>
  <c r="G5019" i="18"/>
  <c r="H5019" i="18"/>
  <c r="I1890" i="18"/>
  <c r="J1890" i="18"/>
  <c r="C1890" i="18"/>
  <c r="K1890" i="18"/>
  <c r="D1890" i="18"/>
  <c r="L1890" i="18"/>
  <c r="E1890" i="18"/>
  <c r="M1890" i="18"/>
  <c r="F1890" i="18"/>
  <c r="G1890" i="18"/>
  <c r="H1890" i="18"/>
  <c r="H1007" i="18"/>
  <c r="I1007" i="18"/>
  <c r="J1007" i="18"/>
  <c r="C1007" i="18"/>
  <c r="K1007" i="18"/>
  <c r="D1007" i="18"/>
  <c r="L1007" i="18"/>
  <c r="E1007" i="18"/>
  <c r="M1007" i="18"/>
  <c r="F1007" i="18"/>
  <c r="G1007" i="18"/>
  <c r="I1962" i="18"/>
  <c r="J1962" i="18"/>
  <c r="C1962" i="18"/>
  <c r="K1962" i="18"/>
  <c r="D1962" i="18"/>
  <c r="L1962" i="18"/>
  <c r="E1962" i="18"/>
  <c r="M1962" i="18"/>
  <c r="F1962" i="18"/>
  <c r="G1962" i="18"/>
  <c r="H1962" i="18"/>
  <c r="H3461" i="18"/>
  <c r="I3461" i="18"/>
  <c r="J3461" i="18"/>
  <c r="C3461" i="18"/>
  <c r="K3461" i="18"/>
  <c r="D3461" i="18"/>
  <c r="L3461" i="18"/>
  <c r="E3461" i="18"/>
  <c r="M3461" i="18"/>
  <c r="F3461" i="18"/>
  <c r="G3461" i="18"/>
  <c r="J2508" i="18"/>
  <c r="C2508" i="18"/>
  <c r="K2508" i="18"/>
  <c r="D2508" i="18"/>
  <c r="L2508" i="18"/>
  <c r="E2508" i="18"/>
  <c r="M2508" i="18"/>
  <c r="F2508" i="18"/>
  <c r="G2508" i="18"/>
  <c r="H2508" i="18"/>
  <c r="I2508" i="18"/>
  <c r="I5418" i="18"/>
  <c r="J5418" i="18"/>
  <c r="C5418" i="18"/>
  <c r="K5418" i="18"/>
  <c r="D5418" i="18"/>
  <c r="L5418" i="18"/>
  <c r="E5418" i="18"/>
  <c r="M5418" i="18"/>
  <c r="F5418" i="18"/>
  <c r="G5418" i="18"/>
  <c r="H5418" i="18"/>
  <c r="F411" i="18"/>
  <c r="G411" i="18"/>
  <c r="J411" i="18"/>
  <c r="C411" i="18"/>
  <c r="D411" i="18"/>
  <c r="I411" i="18"/>
  <c r="K411" i="18"/>
  <c r="L411" i="18"/>
  <c r="E411" i="18"/>
  <c r="H411" i="18"/>
  <c r="M411" i="18"/>
  <c r="I3129" i="18"/>
  <c r="J3129" i="18"/>
  <c r="C3129" i="18"/>
  <c r="K3129" i="18"/>
  <c r="D3129" i="18"/>
  <c r="L3129" i="18"/>
  <c r="E3129" i="18"/>
  <c r="M3129" i="18"/>
  <c r="F3129" i="18"/>
  <c r="G3129" i="18"/>
  <c r="H3129" i="18"/>
  <c r="E2373" i="18"/>
  <c r="M2373" i="18"/>
  <c r="F2373" i="18"/>
  <c r="G2373" i="18"/>
  <c r="H2373" i="18"/>
  <c r="I2373" i="18"/>
  <c r="J2373" i="18"/>
  <c r="C2373" i="18"/>
  <c r="K2373" i="18"/>
  <c r="D2373" i="18"/>
  <c r="L2373" i="18"/>
  <c r="J2300" i="18"/>
  <c r="C2300" i="18"/>
  <c r="K2300" i="18"/>
  <c r="D2300" i="18"/>
  <c r="L2300" i="18"/>
  <c r="E2300" i="18"/>
  <c r="M2300" i="18"/>
  <c r="F2300" i="18"/>
  <c r="G2300" i="18"/>
  <c r="H2300" i="18"/>
  <c r="I2300" i="18"/>
  <c r="G5436" i="18"/>
  <c r="H5436" i="18"/>
  <c r="I5436" i="18"/>
  <c r="J5436" i="18"/>
  <c r="C5436" i="18"/>
  <c r="K5436" i="18"/>
  <c r="D5436" i="18"/>
  <c r="L5436" i="18"/>
  <c r="E5436" i="18"/>
  <c r="M5436" i="18"/>
  <c r="F5436" i="18"/>
  <c r="J2252" i="18"/>
  <c r="C2252" i="18"/>
  <c r="K2252" i="18"/>
  <c r="D2252" i="18"/>
  <c r="L2252" i="18"/>
  <c r="E2252" i="18"/>
  <c r="M2252" i="18"/>
  <c r="F2252" i="18"/>
  <c r="G2252" i="18"/>
  <c r="H2252" i="18"/>
  <c r="I2252" i="18"/>
  <c r="F5681" i="18"/>
  <c r="G5681" i="18"/>
  <c r="H5681" i="18"/>
  <c r="I5681" i="18"/>
  <c r="J5681" i="18"/>
  <c r="C5681" i="18"/>
  <c r="K5681" i="18"/>
  <c r="D5681" i="18"/>
  <c r="L5681" i="18"/>
  <c r="E5681" i="18"/>
  <c r="M5681" i="18"/>
  <c r="J1093" i="18"/>
  <c r="C1093" i="18"/>
  <c r="K1093" i="18"/>
  <c r="D1093" i="18"/>
  <c r="L1093" i="18"/>
  <c r="E1093" i="18"/>
  <c r="M1093" i="18"/>
  <c r="F1093" i="18"/>
  <c r="G1093" i="18"/>
  <c r="H1093" i="18"/>
  <c r="I1093" i="18"/>
  <c r="J2452" i="18"/>
  <c r="C2452" i="18"/>
  <c r="K2452" i="18"/>
  <c r="D2452" i="18"/>
  <c r="L2452" i="18"/>
  <c r="E2452" i="18"/>
  <c r="M2452" i="18"/>
  <c r="F2452" i="18"/>
  <c r="G2452" i="18"/>
  <c r="H2452" i="18"/>
  <c r="I2452" i="18"/>
  <c r="H5359" i="18"/>
  <c r="I5359" i="18"/>
  <c r="J5359" i="18"/>
  <c r="C5359" i="18"/>
  <c r="K5359" i="18"/>
  <c r="D5359" i="18"/>
  <c r="L5359" i="18"/>
  <c r="E5359" i="18"/>
  <c r="M5359" i="18"/>
  <c r="F5359" i="18"/>
  <c r="G5359" i="18"/>
  <c r="F4293" i="18"/>
  <c r="G4293" i="18"/>
  <c r="H4293" i="18"/>
  <c r="I4293" i="18"/>
  <c r="J4293" i="18"/>
  <c r="C4293" i="18"/>
  <c r="K4293" i="18"/>
  <c r="E4293" i="18"/>
  <c r="M4293" i="18"/>
  <c r="D4293" i="18"/>
  <c r="L4293" i="18"/>
  <c r="E1539" i="18"/>
  <c r="M1539" i="18"/>
  <c r="F1539" i="18"/>
  <c r="G1539" i="18"/>
  <c r="H1539" i="18"/>
  <c r="I1539" i="18"/>
  <c r="J1539" i="18"/>
  <c r="C1539" i="18"/>
  <c r="K1539" i="18"/>
  <c r="D1539" i="18"/>
  <c r="L1539" i="18"/>
  <c r="I4675" i="18"/>
  <c r="J4675" i="18"/>
  <c r="C4675" i="18"/>
  <c r="K4675" i="18"/>
  <c r="D4675" i="18"/>
  <c r="L4675" i="18"/>
  <c r="E4675" i="18"/>
  <c r="M4675" i="18"/>
  <c r="G4675" i="18"/>
  <c r="F4675" i="18"/>
  <c r="H4675" i="18"/>
  <c r="D2139" i="18"/>
  <c r="L2139" i="18"/>
  <c r="E2139" i="18"/>
  <c r="M2139" i="18"/>
  <c r="F2139" i="18"/>
  <c r="G2139" i="18"/>
  <c r="H2139" i="18"/>
  <c r="I2139" i="18"/>
  <c r="J2139" i="18"/>
  <c r="C2139" i="18"/>
  <c r="K2139" i="18"/>
  <c r="G4661" i="18"/>
  <c r="H4661" i="18"/>
  <c r="I4661" i="18"/>
  <c r="J4661" i="18"/>
  <c r="C4661" i="18"/>
  <c r="K4661" i="18"/>
  <c r="E4661" i="18"/>
  <c r="M4661" i="18"/>
  <c r="D4661" i="18"/>
  <c r="F4661" i="18"/>
  <c r="L4661" i="18"/>
  <c r="F1713" i="18"/>
  <c r="G1713" i="18"/>
  <c r="H1713" i="18"/>
  <c r="I1713" i="18"/>
  <c r="J1713" i="18"/>
  <c r="C1713" i="18"/>
  <c r="K1713" i="18"/>
  <c r="D1713" i="18"/>
  <c r="L1713" i="18"/>
  <c r="E1713" i="18"/>
  <c r="M1713" i="18"/>
  <c r="H4118" i="18" l="1"/>
  <c r="C2344" i="18"/>
  <c r="E5591" i="18"/>
  <c r="K4382" i="18"/>
  <c r="M4520" i="18"/>
  <c r="H1085" i="18"/>
  <c r="L2931" i="18"/>
  <c r="F714" i="18"/>
  <c r="I714" i="18"/>
  <c r="F4520" i="18"/>
  <c r="C1870" i="18"/>
  <c r="D2808" i="18"/>
  <c r="N2931" i="18"/>
  <c r="C2931" i="18"/>
  <c r="I2931" i="18"/>
  <c r="H2931" i="18"/>
  <c r="N5591" i="18"/>
  <c r="H5591" i="18"/>
  <c r="M5591" i="18"/>
  <c r="C5591" i="18"/>
  <c r="L5591" i="18"/>
  <c r="N4216" i="18"/>
  <c r="I4216" i="18"/>
  <c r="E4216" i="18"/>
  <c r="N1870" i="18"/>
  <c r="J1870" i="18"/>
  <c r="N4382" i="18"/>
  <c r="D4382" i="18"/>
  <c r="M4382" i="18"/>
  <c r="C4382" i="18"/>
  <c r="G4382" i="18"/>
  <c r="N2808" i="18"/>
  <c r="J2808" i="18"/>
  <c r="G2808" i="18"/>
  <c r="N2052" i="18"/>
  <c r="I2052" i="18"/>
  <c r="F2052" i="18"/>
  <c r="N2595" i="18"/>
  <c r="K2595" i="18"/>
  <c r="I2595" i="18"/>
  <c r="L2595" i="18"/>
  <c r="E2595" i="18"/>
  <c r="M2595" i="18"/>
  <c r="G2595" i="18"/>
  <c r="N4118" i="18"/>
  <c r="K4118" i="18"/>
  <c r="N957" i="18"/>
  <c r="C957" i="18"/>
  <c r="I957" i="18"/>
  <c r="N5289" i="18"/>
  <c r="C5289" i="18"/>
  <c r="N5778" i="18"/>
  <c r="K5778" i="18"/>
  <c r="N3655" i="18"/>
  <c r="C3655" i="18"/>
  <c r="N1012" i="18"/>
  <c r="L1012" i="18"/>
  <c r="N2344" i="18"/>
  <c r="J2344" i="18"/>
  <c r="K2344" i="18"/>
  <c r="D2344" i="18"/>
  <c r="F2344" i="18"/>
  <c r="L2344" i="18"/>
  <c r="H2344" i="18"/>
  <c r="M2344" i="18"/>
  <c r="N1953" i="18"/>
  <c r="G1953" i="18"/>
  <c r="E1953" i="18"/>
  <c r="N3225" i="18"/>
  <c r="L3225" i="18"/>
  <c r="N2703" i="18"/>
  <c r="H2703" i="18"/>
  <c r="M2703" i="18"/>
  <c r="N3078" i="18"/>
  <c r="C3078" i="18"/>
  <c r="N319" i="18"/>
  <c r="J319" i="18"/>
  <c r="L319" i="18"/>
  <c r="N2594" i="18"/>
  <c r="D2594" i="18"/>
  <c r="N4391" i="18"/>
  <c r="I4391" i="18"/>
  <c r="N5978" i="18"/>
  <c r="E5978" i="18"/>
  <c r="N2301" i="18"/>
  <c r="C2301" i="18"/>
  <c r="N1422" i="18"/>
  <c r="F1422" i="18"/>
  <c r="M1422" i="18"/>
  <c r="N1928" i="18"/>
  <c r="F1928" i="18"/>
  <c r="C1928" i="18"/>
  <c r="H1928" i="18"/>
  <c r="K1928" i="18"/>
  <c r="I1928" i="18"/>
  <c r="D1928" i="18"/>
  <c r="J1928" i="18"/>
  <c r="E1928" i="18"/>
  <c r="M5841" i="18"/>
  <c r="F5841" i="18"/>
  <c r="F4977" i="18"/>
  <c r="I135" i="18"/>
  <c r="C135" i="18"/>
  <c r="L3453" i="18"/>
  <c r="L2945" i="18"/>
  <c r="E2319" i="18"/>
  <c r="K2052" i="18"/>
  <c r="E957" i="18"/>
  <c r="E5778" i="18"/>
  <c r="I35" i="18"/>
  <c r="M1012" i="18"/>
  <c r="G1012" i="18"/>
  <c r="G688" i="18"/>
  <c r="D1953" i="18"/>
  <c r="M5289" i="18"/>
  <c r="G5289" i="18"/>
  <c r="L4620" i="18"/>
  <c r="I1797" i="18"/>
  <c r="C1797" i="18"/>
  <c r="J4216" i="18"/>
  <c r="C2965" i="18"/>
  <c r="M5556" i="18"/>
  <c r="G5556" i="18"/>
  <c r="H1870" i="18"/>
  <c r="C3225" i="18"/>
  <c r="L3655" i="18"/>
  <c r="G3655" i="18"/>
  <c r="F319" i="18"/>
  <c r="K1225" i="18"/>
  <c r="D1225" i="18"/>
  <c r="E4118" i="18"/>
  <c r="I2808" i="18"/>
  <c r="C2808" i="18"/>
  <c r="L2703" i="18"/>
  <c r="D1998" i="18"/>
  <c r="E1998" i="18"/>
  <c r="J2931" i="18"/>
  <c r="K5591" i="18"/>
  <c r="I4382" i="18"/>
  <c r="I2344" i="18"/>
  <c r="D1488" i="18"/>
  <c r="L5841" i="18"/>
  <c r="M4977" i="18"/>
  <c r="L135" i="18"/>
  <c r="H135" i="18"/>
  <c r="D3453" i="18"/>
  <c r="D2945" i="18"/>
  <c r="L2319" i="18"/>
  <c r="C2052" i="18"/>
  <c r="D957" i="18"/>
  <c r="L5778" i="18"/>
  <c r="E35" i="18"/>
  <c r="E1012" i="18"/>
  <c r="M688" i="18"/>
  <c r="K1953" i="18"/>
  <c r="E5289" i="18"/>
  <c r="F5289" i="18"/>
  <c r="I4620" i="18"/>
  <c r="D4620" i="18"/>
  <c r="F1797" i="18"/>
  <c r="J1797" i="18"/>
  <c r="H4216" i="18"/>
  <c r="J2965" i="18"/>
  <c r="E5556" i="18"/>
  <c r="G1870" i="18"/>
  <c r="H3225" i="18"/>
  <c r="J3225" i="18"/>
  <c r="M3655" i="18"/>
  <c r="F3655" i="18"/>
  <c r="K319" i="18"/>
  <c r="I1225" i="18"/>
  <c r="L4118" i="18"/>
  <c r="H2808" i="18"/>
  <c r="D2703" i="18"/>
  <c r="K1998" i="18"/>
  <c r="D2931" i="18"/>
  <c r="J5591" i="18"/>
  <c r="J2595" i="18"/>
  <c r="G2344" i="18"/>
  <c r="G1928" i="18"/>
  <c r="K5841" i="18"/>
  <c r="E4977" i="18"/>
  <c r="J135" i="18"/>
  <c r="G135" i="18"/>
  <c r="K3453" i="18"/>
  <c r="K2945" i="18"/>
  <c r="J2319" i="18"/>
  <c r="D2319" i="18"/>
  <c r="G3234" i="18"/>
  <c r="J2052" i="18"/>
  <c r="J957" i="18"/>
  <c r="D5778" i="18"/>
  <c r="H35" i="18"/>
  <c r="D1012" i="18"/>
  <c r="E688" i="18"/>
  <c r="C1953" i="18"/>
  <c r="L5289" i="18"/>
  <c r="C4620" i="18"/>
  <c r="H1797" i="18"/>
  <c r="M4216" i="18"/>
  <c r="G4216" i="18"/>
  <c r="I2965" i="18"/>
  <c r="L5556" i="18"/>
  <c r="F1870" i="18"/>
  <c r="G3225" i="18"/>
  <c r="I3225" i="18"/>
  <c r="E3655" i="18"/>
  <c r="D319" i="18"/>
  <c r="C319" i="18"/>
  <c r="H1225" i="18"/>
  <c r="D4118" i="18"/>
  <c r="F2808" i="18"/>
  <c r="K2703" i="18"/>
  <c r="G2931" i="18"/>
  <c r="I5591" i="18"/>
  <c r="H4382" i="18"/>
  <c r="H2595" i="18"/>
  <c r="M1928" i="18"/>
  <c r="H2945" i="18"/>
  <c r="C2945" i="18"/>
  <c r="I2319" i="18"/>
  <c r="K2319" i="18"/>
  <c r="H2052" i="18"/>
  <c r="J4620" i="18"/>
  <c r="F4216" i="18"/>
  <c r="L1870" i="18"/>
  <c r="M1870" i="18"/>
  <c r="D3655" i="18"/>
  <c r="C4118" i="18"/>
  <c r="M2808" i="18"/>
  <c r="F2931" i="18"/>
  <c r="F4382" i="18"/>
  <c r="F2595" i="18"/>
  <c r="N4334" i="18"/>
  <c r="K4334" i="18"/>
  <c r="N1588" i="18"/>
  <c r="I1588" i="18"/>
  <c r="F1588" i="18"/>
  <c r="N2010" i="18"/>
  <c r="I2010" i="18"/>
  <c r="N1998" i="18"/>
  <c r="H1998" i="18"/>
  <c r="N3138" i="18"/>
  <c r="L3138" i="18"/>
  <c r="C3138" i="18"/>
  <c r="N3226" i="18"/>
  <c r="L3226" i="18"/>
  <c r="C3226" i="18"/>
  <c r="J5841" i="18"/>
  <c r="J4977" i="18"/>
  <c r="D4977" i="18"/>
  <c r="E135" i="18"/>
  <c r="G3453" i="18"/>
  <c r="J3453" i="18"/>
  <c r="G2945" i="18"/>
  <c r="J2945" i="18"/>
  <c r="H2319" i="18"/>
  <c r="C2319" i="18"/>
  <c r="M2052" i="18"/>
  <c r="G2052" i="18"/>
  <c r="G957" i="18"/>
  <c r="H5778" i="18"/>
  <c r="J5778" i="18"/>
  <c r="C1012" i="18"/>
  <c r="I1953" i="18"/>
  <c r="K5289" i="18"/>
  <c r="L4216" i="18"/>
  <c r="D1870" i="18"/>
  <c r="E1870" i="18"/>
  <c r="M3225" i="18"/>
  <c r="K3655" i="18"/>
  <c r="I319" i="18"/>
  <c r="G4118" i="18"/>
  <c r="J4118" i="18"/>
  <c r="E2808" i="18"/>
  <c r="J2703" i="18"/>
  <c r="I1998" i="18"/>
  <c r="M2931" i="18"/>
  <c r="G5591" i="18"/>
  <c r="E4382" i="18"/>
  <c r="D2595" i="18"/>
  <c r="F2010" i="18"/>
  <c r="D4216" i="18"/>
  <c r="K1870" i="18"/>
  <c r="L2808" i="18"/>
  <c r="E2931" i="18"/>
  <c r="F5591" i="18"/>
  <c r="L4382" i="18"/>
  <c r="N35" i="18"/>
  <c r="C35" i="18"/>
  <c r="N4620" i="18"/>
  <c r="E4620" i="18"/>
  <c r="K4620" i="18"/>
  <c r="N688" i="18"/>
  <c r="F688" i="18"/>
  <c r="N2965" i="18"/>
  <c r="M2965" i="18"/>
  <c r="D2965" i="18"/>
  <c r="N1754" i="18"/>
  <c r="D1754" i="18"/>
  <c r="N5556" i="18"/>
  <c r="K5556" i="18"/>
  <c r="N1797" i="18"/>
  <c r="L1797" i="18"/>
  <c r="N702" i="18"/>
  <c r="F702" i="18"/>
  <c r="L702" i="18"/>
  <c r="N1488" i="18"/>
  <c r="M1488" i="18"/>
  <c r="G1488" i="18"/>
  <c r="H1488" i="18"/>
  <c r="I1488" i="18"/>
  <c r="L1488" i="18"/>
  <c r="K1488" i="18"/>
  <c r="N1225" i="18"/>
  <c r="J1225" i="18"/>
  <c r="C1225" i="18"/>
  <c r="N5917" i="18"/>
  <c r="F5917" i="18"/>
  <c r="N4549" i="18"/>
  <c r="E4549" i="18"/>
  <c r="N5118" i="18"/>
  <c r="E5118" i="18"/>
  <c r="K4083" i="18"/>
  <c r="G4385" i="18"/>
  <c r="J4385" i="18"/>
  <c r="D1655" i="18"/>
  <c r="I2368" i="18"/>
  <c r="E2704" i="18"/>
  <c r="M5842" i="18"/>
  <c r="H2030" i="18"/>
  <c r="G1204" i="18"/>
  <c r="H4659" i="18"/>
  <c r="C4659" i="18"/>
  <c r="G1035" i="18"/>
  <c r="J4885" i="18"/>
  <c r="I4818" i="18"/>
  <c r="I4836" i="18"/>
  <c r="K3038" i="18"/>
  <c r="G5866" i="18"/>
  <c r="J5866" i="18"/>
  <c r="G3777" i="18"/>
  <c r="E714" i="18"/>
  <c r="H4520" i="18"/>
  <c r="C1856" i="18"/>
  <c r="E4520" i="18"/>
  <c r="G4520" i="18"/>
  <c r="J1856" i="18"/>
  <c r="I1856" i="18"/>
  <c r="H1856" i="18"/>
  <c r="D4520" i="18"/>
  <c r="D1856" i="18"/>
  <c r="C4520" i="18"/>
  <c r="K1856" i="18"/>
  <c r="I4520" i="18"/>
  <c r="F1856" i="18"/>
  <c r="E1856" i="18"/>
  <c r="L1856" i="18"/>
  <c r="L1085" i="18"/>
  <c r="D1085" i="18"/>
  <c r="M1856" i="18"/>
  <c r="G1085" i="18"/>
  <c r="C1085" i="18"/>
  <c r="I1085" i="18"/>
  <c r="J1085" i="18"/>
  <c r="F1085" i="18"/>
  <c r="M1085" i="18"/>
  <c r="E1085" i="18"/>
  <c r="K4520" i="18"/>
  <c r="G1856" i="18"/>
  <c r="M1413" i="18"/>
  <c r="H4089" i="18"/>
  <c r="K4089" i="18"/>
  <c r="I1995" i="18"/>
  <c r="L5505" i="18"/>
  <c r="F5505" i="18"/>
  <c r="L5972" i="18"/>
  <c r="C1828" i="18"/>
  <c r="H1201" i="18"/>
  <c r="D1459" i="18"/>
  <c r="M1459" i="18"/>
  <c r="K6012" i="18"/>
  <c r="K2586" i="18"/>
  <c r="H2059" i="18"/>
  <c r="E5720" i="18"/>
  <c r="G2309" i="18"/>
  <c r="I1184" i="18"/>
  <c r="M1556" i="18"/>
  <c r="G1324" i="18"/>
  <c r="F1587" i="18"/>
  <c r="E1931" i="18"/>
  <c r="L1574" i="18"/>
  <c r="E1413" i="18"/>
  <c r="I4089" i="18"/>
  <c r="C4089" i="18"/>
  <c r="H1995" i="18"/>
  <c r="D5505" i="18"/>
  <c r="D5972" i="18"/>
  <c r="J1828" i="18"/>
  <c r="K1459" i="18"/>
  <c r="E1459" i="18"/>
  <c r="C6012" i="18"/>
  <c r="J2586" i="18"/>
  <c r="G2059" i="18"/>
  <c r="L5720" i="18"/>
  <c r="F2309" i="18"/>
  <c r="H1184" i="18"/>
  <c r="G1184" i="18"/>
  <c r="E1324" i="18"/>
  <c r="E1587" i="18"/>
  <c r="G4542" i="18"/>
  <c r="D1825" i="18"/>
  <c r="F1060" i="18"/>
  <c r="K2046" i="18"/>
  <c r="L1413" i="18"/>
  <c r="G4089" i="18"/>
  <c r="J4089" i="18"/>
  <c r="G1995" i="18"/>
  <c r="K5505" i="18"/>
  <c r="K5972" i="18"/>
  <c r="F1828" i="18"/>
  <c r="I1828" i="18"/>
  <c r="F1201" i="18"/>
  <c r="C1459" i="18"/>
  <c r="F6012" i="18"/>
  <c r="J6012" i="18"/>
  <c r="G2586" i="18"/>
  <c r="I2586" i="18"/>
  <c r="F2059" i="18"/>
  <c r="D5720" i="18"/>
  <c r="L2309" i="18"/>
  <c r="M2309" i="18"/>
  <c r="F1184" i="18"/>
  <c r="D1556" i="18"/>
  <c r="L1324" i="18"/>
  <c r="D1931" i="18"/>
  <c r="M5144" i="18"/>
  <c r="E2855" i="18"/>
  <c r="I1413" i="18"/>
  <c r="D1413" i="18"/>
  <c r="F4089" i="18"/>
  <c r="F1995" i="18"/>
  <c r="C5505" i="18"/>
  <c r="C5972" i="18"/>
  <c r="M1828" i="18"/>
  <c r="H1828" i="18"/>
  <c r="J1459" i="18"/>
  <c r="G6012" i="18"/>
  <c r="I6012" i="18"/>
  <c r="F2586" i="18"/>
  <c r="H2586" i="18"/>
  <c r="M2059" i="18"/>
  <c r="J5720" i="18"/>
  <c r="K5720" i="18"/>
  <c r="D2309" i="18"/>
  <c r="E2309" i="18"/>
  <c r="M1184" i="18"/>
  <c r="C1556" i="18"/>
  <c r="D1324" i="18"/>
  <c r="L1587" i="18"/>
  <c r="M5649" i="18"/>
  <c r="H206" i="18"/>
  <c r="M4944" i="18"/>
  <c r="I2423" i="18"/>
  <c r="K2423" i="18"/>
  <c r="J1413" i="18"/>
  <c r="K1413" i="18"/>
  <c r="M4089" i="18"/>
  <c r="M1995" i="18"/>
  <c r="J5505" i="18"/>
  <c r="F5972" i="18"/>
  <c r="J5972" i="18"/>
  <c r="H1066" i="18"/>
  <c r="C1066" i="18"/>
  <c r="E1828" i="18"/>
  <c r="G1828" i="18"/>
  <c r="E1201" i="18"/>
  <c r="I1459" i="18"/>
  <c r="M6012" i="18"/>
  <c r="H6012" i="18"/>
  <c r="I1851" i="18"/>
  <c r="M2586" i="18"/>
  <c r="E2059" i="18"/>
  <c r="I5720" i="18"/>
  <c r="C5720" i="18"/>
  <c r="K2309" i="18"/>
  <c r="E1184" i="18"/>
  <c r="J1556" i="18"/>
  <c r="K1324" i="18"/>
  <c r="D1587" i="18"/>
  <c r="K2533" i="18"/>
  <c r="F2156" i="18"/>
  <c r="F904" i="18"/>
  <c r="M5585" i="18"/>
  <c r="H5805" i="18"/>
  <c r="H1413" i="18"/>
  <c r="C1413" i="18"/>
  <c r="E4089" i="18"/>
  <c r="K1995" i="18"/>
  <c r="E1995" i="18"/>
  <c r="I5505" i="18"/>
  <c r="G5972" i="18"/>
  <c r="I5972" i="18"/>
  <c r="L1828" i="18"/>
  <c r="K1201" i="18"/>
  <c r="L1201" i="18"/>
  <c r="H1459" i="18"/>
  <c r="E6012" i="18"/>
  <c r="K2059" i="18"/>
  <c r="N1376" i="18"/>
  <c r="H1376" i="18"/>
  <c r="D1376" i="18"/>
  <c r="C1376" i="18"/>
  <c r="L1376" i="18"/>
  <c r="K1376" i="18"/>
  <c r="E1376" i="18"/>
  <c r="J1376" i="18"/>
  <c r="M1376" i="18"/>
  <c r="F1376" i="18"/>
  <c r="G1376" i="18"/>
  <c r="N2764" i="18"/>
  <c r="K2764" i="18"/>
  <c r="F2764" i="18"/>
  <c r="L2764" i="18"/>
  <c r="G2764" i="18"/>
  <c r="M2764" i="18"/>
  <c r="H2764" i="18"/>
  <c r="E2764" i="18"/>
  <c r="I2764" i="18"/>
  <c r="J2764" i="18"/>
  <c r="C2764" i="18"/>
  <c r="N5805" i="18"/>
  <c r="J5805" i="18"/>
  <c r="G5805" i="18"/>
  <c r="K5805" i="18"/>
  <c r="I5805" i="18"/>
  <c r="D5805" i="18"/>
  <c r="L5805" i="18"/>
  <c r="E5805" i="18"/>
  <c r="M5805" i="18"/>
  <c r="F5805" i="18"/>
  <c r="N5720" i="18"/>
  <c r="F5720" i="18"/>
  <c r="N1587" i="18"/>
  <c r="J1587" i="18"/>
  <c r="C1587" i="18"/>
  <c r="M1587" i="18"/>
  <c r="K1587" i="18"/>
  <c r="N3896" i="18"/>
  <c r="E3896" i="18"/>
  <c r="F3896" i="18"/>
  <c r="J3896" i="18"/>
  <c r="G3896" i="18"/>
  <c r="C3896" i="18"/>
  <c r="I3896" i="18"/>
  <c r="K3896" i="18"/>
  <c r="H3896" i="18"/>
  <c r="D3896" i="18"/>
  <c r="L3896" i="18"/>
  <c r="N4542" i="18"/>
  <c r="J4542" i="18"/>
  <c r="H4542" i="18"/>
  <c r="K4542" i="18"/>
  <c r="D4542" i="18"/>
  <c r="L4542" i="18"/>
  <c r="E4542" i="18"/>
  <c r="M4542" i="18"/>
  <c r="I4542" i="18"/>
  <c r="F4542" i="18"/>
  <c r="N4944" i="18"/>
  <c r="E4944" i="18"/>
  <c r="I4944" i="18"/>
  <c r="F4944" i="18"/>
  <c r="J4944" i="18"/>
  <c r="G4944" i="18"/>
  <c r="C4944" i="18"/>
  <c r="K4944" i="18"/>
  <c r="D4944" i="18"/>
  <c r="L4944" i="18"/>
  <c r="N2477" i="18"/>
  <c r="M2477" i="18"/>
  <c r="D2477" i="18"/>
  <c r="G2477" i="18"/>
  <c r="H2477" i="18"/>
  <c r="I2477" i="18"/>
  <c r="J2477" i="18"/>
  <c r="C2477" i="18"/>
  <c r="E2477" i="18"/>
  <c r="K2477" i="18"/>
  <c r="N2309" i="18"/>
  <c r="J2309" i="18"/>
  <c r="N2586" i="18"/>
  <c r="C2586" i="18"/>
  <c r="N2059" i="18"/>
  <c r="I2059" i="18"/>
  <c r="N1973" i="18"/>
  <c r="E1973" i="18"/>
  <c r="F1973" i="18"/>
  <c r="J1973" i="18"/>
  <c r="G1973" i="18"/>
  <c r="C1973" i="18"/>
  <c r="H1973" i="18"/>
  <c r="K1973" i="18"/>
  <c r="I1973" i="18"/>
  <c r="D1973" i="18"/>
  <c r="L1973" i="18"/>
  <c r="N4470" i="18"/>
  <c r="C4470" i="18"/>
  <c r="G4470" i="18"/>
  <c r="D4470" i="18"/>
  <c r="L4470" i="18"/>
  <c r="E4470" i="18"/>
  <c r="M4470" i="18"/>
  <c r="I4470" i="18"/>
  <c r="F4470" i="18"/>
  <c r="J4470" i="18"/>
  <c r="H4470" i="18"/>
  <c r="N2679" i="18"/>
  <c r="C2679" i="18"/>
  <c r="D2679" i="18"/>
  <c r="L2679" i="18"/>
  <c r="G2679" i="18"/>
  <c r="E2679" i="18"/>
  <c r="H2679" i="18"/>
  <c r="M2679" i="18"/>
  <c r="I2679" i="18"/>
  <c r="F2679" i="18"/>
  <c r="J2679" i="18"/>
  <c r="N2200" i="18"/>
  <c r="C2200" i="18"/>
  <c r="J2200" i="18"/>
  <c r="K2200" i="18"/>
  <c r="L2200" i="18"/>
  <c r="F2200" i="18"/>
  <c r="M2200" i="18"/>
  <c r="G2200" i="18"/>
  <c r="H2200" i="18"/>
  <c r="I2200" i="18"/>
  <c r="N5585" i="18"/>
  <c r="G5585" i="18"/>
  <c r="E5585" i="18"/>
  <c r="I5585" i="18"/>
  <c r="J5585" i="18"/>
  <c r="C5585" i="18"/>
  <c r="K5585" i="18"/>
  <c r="D5585" i="18"/>
  <c r="F5585" i="18"/>
  <c r="L5585" i="18"/>
  <c r="N1574" i="18"/>
  <c r="D1574" i="18"/>
  <c r="G1574" i="18"/>
  <c r="E1574" i="18"/>
  <c r="H1574" i="18"/>
  <c r="M1574" i="18"/>
  <c r="I1574" i="18"/>
  <c r="J1574" i="18"/>
  <c r="C1574" i="18"/>
  <c r="K1574" i="18"/>
  <c r="N2046" i="18"/>
  <c r="C2046" i="18"/>
  <c r="M2046" i="18"/>
  <c r="D2046" i="18"/>
  <c r="F2046" i="18"/>
  <c r="L2046" i="18"/>
  <c r="G2046" i="18"/>
  <c r="H2046" i="18"/>
  <c r="I2046" i="18"/>
  <c r="J2046" i="18"/>
  <c r="N3073" i="18"/>
  <c r="D3073" i="18"/>
  <c r="E3073" i="18"/>
  <c r="M3073" i="18"/>
  <c r="I3073" i="18"/>
  <c r="F3073" i="18"/>
  <c r="J3073" i="18"/>
  <c r="G3073" i="18"/>
  <c r="C3073" i="18"/>
  <c r="H3073" i="18"/>
  <c r="K3073" i="18"/>
  <c r="N1623" i="18"/>
  <c r="H1623" i="18"/>
  <c r="M1623" i="18"/>
  <c r="J1623" i="18"/>
  <c r="G1623" i="18"/>
  <c r="C1623" i="18"/>
  <c r="K1623" i="18"/>
  <c r="D1623" i="18"/>
  <c r="L1623" i="18"/>
  <c r="E1623" i="18"/>
  <c r="N270" i="18"/>
  <c r="I270" i="18"/>
  <c r="K270" i="18"/>
  <c r="L270" i="18"/>
  <c r="E270" i="18"/>
  <c r="D270" i="18"/>
  <c r="M270" i="18"/>
  <c r="F270" i="18"/>
  <c r="G270" i="18"/>
  <c r="J270" i="18"/>
  <c r="H270" i="18"/>
  <c r="N5649" i="18"/>
  <c r="G5649" i="18"/>
  <c r="E5649" i="18"/>
  <c r="I5649" i="18"/>
  <c r="J5649" i="18"/>
  <c r="C5649" i="18"/>
  <c r="K5649" i="18"/>
  <c r="D5649" i="18"/>
  <c r="F5649" i="18"/>
  <c r="L5649" i="18"/>
  <c r="N3568" i="18"/>
  <c r="L3568" i="18"/>
  <c r="M3568" i="18"/>
  <c r="I3568" i="18"/>
  <c r="F3568" i="18"/>
  <c r="J3568" i="18"/>
  <c r="G3568" i="18"/>
  <c r="C3568" i="18"/>
  <c r="H3568" i="18"/>
  <c r="K3568" i="18"/>
  <c r="D3568" i="18"/>
  <c r="N1324" i="18"/>
  <c r="H1324" i="18"/>
  <c r="M1324" i="18"/>
  <c r="J1324" i="18"/>
  <c r="F1324" i="18"/>
  <c r="N2533" i="18"/>
  <c r="M2533" i="18"/>
  <c r="D2533" i="18"/>
  <c r="F2533" i="18"/>
  <c r="L2533" i="18"/>
  <c r="G2533" i="18"/>
  <c r="H2533" i="18"/>
  <c r="I2533" i="18"/>
  <c r="J2533" i="18"/>
  <c r="N2584" i="18"/>
  <c r="L2584" i="18"/>
  <c r="M2584" i="18"/>
  <c r="F2584" i="18"/>
  <c r="J2584" i="18"/>
  <c r="G2584" i="18"/>
  <c r="C2584" i="18"/>
  <c r="H2584" i="18"/>
  <c r="K2584" i="18"/>
  <c r="I2584" i="18"/>
  <c r="D2584" i="18"/>
  <c r="N5755" i="18"/>
  <c r="M5755" i="18"/>
  <c r="G5755" i="18"/>
  <c r="H5755" i="18"/>
  <c r="I5755" i="18"/>
  <c r="D5755" i="18"/>
  <c r="J5755" i="18"/>
  <c r="L5755" i="18"/>
  <c r="C5755" i="18"/>
  <c r="E5755" i="18"/>
  <c r="K5755" i="18"/>
  <c r="N2790" i="18"/>
  <c r="G2790" i="18"/>
  <c r="I2790" i="18"/>
  <c r="D2790" i="18"/>
  <c r="J2790" i="18"/>
  <c r="L2790" i="18"/>
  <c r="C2790" i="18"/>
  <c r="E2790" i="18"/>
  <c r="K2790" i="18"/>
  <c r="M2790" i="18"/>
  <c r="F2790" i="18"/>
  <c r="N206" i="18"/>
  <c r="F206" i="18"/>
  <c r="K206" i="18"/>
  <c r="I206" i="18"/>
  <c r="D206" i="18"/>
  <c r="J206" i="18"/>
  <c r="L206" i="18"/>
  <c r="G206" i="18"/>
  <c r="M206" i="18"/>
  <c r="E206" i="18"/>
  <c r="N2855" i="18"/>
  <c r="L2855" i="18"/>
  <c r="H2855" i="18"/>
  <c r="M2855" i="18"/>
  <c r="I2855" i="18"/>
  <c r="F2855" i="18"/>
  <c r="J2855" i="18"/>
  <c r="C2855" i="18"/>
  <c r="K2855" i="18"/>
  <c r="D2855" i="18"/>
  <c r="N1060" i="18"/>
  <c r="L1060" i="18"/>
  <c r="H1060" i="18"/>
  <c r="M1060" i="18"/>
  <c r="I1060" i="18"/>
  <c r="E1060" i="18"/>
  <c r="J1060" i="18"/>
  <c r="C1060" i="18"/>
  <c r="K1060" i="18"/>
  <c r="D1060" i="18"/>
  <c r="N2156" i="18"/>
  <c r="H2156" i="18"/>
  <c r="M2156" i="18"/>
  <c r="J2156" i="18"/>
  <c r="C2156" i="18"/>
  <c r="K2156" i="18"/>
  <c r="D2156" i="18"/>
  <c r="L2156" i="18"/>
  <c r="G2156" i="18"/>
  <c r="E2156" i="18"/>
  <c r="N884" i="18"/>
  <c r="D884" i="18"/>
  <c r="E884" i="18"/>
  <c r="M884" i="18"/>
  <c r="G884" i="18"/>
  <c r="H884" i="18"/>
  <c r="F884" i="18"/>
  <c r="C884" i="18"/>
  <c r="I884" i="18"/>
  <c r="K884" i="18"/>
  <c r="J884" i="18"/>
  <c r="N1184" i="18"/>
  <c r="K1184" i="18"/>
  <c r="L1184" i="18"/>
  <c r="N904" i="18"/>
  <c r="L904" i="18"/>
  <c r="E904" i="18"/>
  <c r="H904" i="18"/>
  <c r="I904" i="18"/>
  <c r="C904" i="18"/>
  <c r="K904" i="18"/>
  <c r="J904" i="18"/>
  <c r="D904" i="18"/>
  <c r="M904" i="18"/>
  <c r="N4126" i="18"/>
  <c r="D4126" i="18"/>
  <c r="E4126" i="18"/>
  <c r="M4126" i="18"/>
  <c r="I4126" i="18"/>
  <c r="F4126" i="18"/>
  <c r="J4126" i="18"/>
  <c r="H4126" i="18"/>
  <c r="C4126" i="18"/>
  <c r="G4126" i="18"/>
  <c r="K4126" i="18"/>
  <c r="N171" i="18"/>
  <c r="L171" i="18"/>
  <c r="K171" i="18"/>
  <c r="M171" i="18"/>
  <c r="G171" i="18"/>
  <c r="H171" i="18"/>
  <c r="I171" i="18"/>
  <c r="J171" i="18"/>
  <c r="D171" i="18"/>
  <c r="E171" i="18"/>
  <c r="N3912" i="18"/>
  <c r="L3912" i="18"/>
  <c r="M3912" i="18"/>
  <c r="F3912" i="18"/>
  <c r="J3912" i="18"/>
  <c r="G3912" i="18"/>
  <c r="C3912" i="18"/>
  <c r="I3912" i="18"/>
  <c r="K3912" i="18"/>
  <c r="H3912" i="18"/>
  <c r="D3912" i="18"/>
  <c r="N4706" i="18"/>
  <c r="J4706" i="18"/>
  <c r="L4706" i="18"/>
  <c r="C4706" i="18"/>
  <c r="F4706" i="18"/>
  <c r="E4706" i="18"/>
  <c r="G4706" i="18"/>
  <c r="K4706" i="18"/>
  <c r="H4706" i="18"/>
  <c r="M4706" i="18"/>
  <c r="I4706" i="18"/>
  <c r="N1556" i="18"/>
  <c r="K1556" i="18"/>
  <c r="L1556" i="18"/>
  <c r="N4096" i="18"/>
  <c r="D4096" i="18"/>
  <c r="G4096" i="18"/>
  <c r="F4096" i="18"/>
  <c r="H4096" i="18"/>
  <c r="E4096" i="18"/>
  <c r="I4096" i="18"/>
  <c r="M4096" i="18"/>
  <c r="J4096" i="18"/>
  <c r="C4096" i="18"/>
  <c r="K4096" i="18"/>
  <c r="N4864" i="18"/>
  <c r="C4864" i="18"/>
  <c r="D4864" i="18"/>
  <c r="L4864" i="18"/>
  <c r="E4864" i="18"/>
  <c r="H4864" i="18"/>
  <c r="M4864" i="18"/>
  <c r="I4864" i="18"/>
  <c r="F4864" i="18"/>
  <c r="J4864" i="18"/>
  <c r="G4864" i="18"/>
  <c r="N736" i="18"/>
  <c r="L736" i="18"/>
  <c r="J736" i="18"/>
  <c r="H736" i="18"/>
  <c r="I736" i="18"/>
  <c r="C736" i="18"/>
  <c r="K736" i="18"/>
  <c r="E736" i="18"/>
  <c r="D736" i="18"/>
  <c r="F736" i="18"/>
  <c r="N6084" i="18"/>
  <c r="E6084" i="18"/>
  <c r="I6084" i="18"/>
  <c r="G6084" i="18"/>
  <c r="J6084" i="18"/>
  <c r="F6084" i="18"/>
  <c r="C6084" i="18"/>
  <c r="K6084" i="18"/>
  <c r="D6084" i="18"/>
  <c r="L6084" i="18"/>
  <c r="N3841" i="18"/>
  <c r="I3841" i="18"/>
  <c r="J3841" i="18"/>
  <c r="D3841" i="18"/>
  <c r="E3841" i="18"/>
  <c r="L3841" i="18"/>
  <c r="M3841" i="18"/>
  <c r="C3841" i="18"/>
  <c r="F3841" i="18"/>
  <c r="K3841" i="18"/>
  <c r="N1931" i="18"/>
  <c r="M1931" i="18"/>
  <c r="F1931" i="18"/>
  <c r="G1931" i="18"/>
  <c r="H1931" i="18"/>
  <c r="I1931" i="18"/>
  <c r="N5144" i="18"/>
  <c r="E5144" i="18"/>
  <c r="I5144" i="18"/>
  <c r="F5144" i="18"/>
  <c r="J5144" i="18"/>
  <c r="G5144" i="18"/>
  <c r="C5144" i="18"/>
  <c r="K5144" i="18"/>
  <c r="D5144" i="18"/>
  <c r="L5144" i="18"/>
  <c r="N1825" i="18"/>
  <c r="F1825" i="18"/>
  <c r="L1825" i="18"/>
  <c r="G1825" i="18"/>
  <c r="M1825" i="18"/>
  <c r="H1825" i="18"/>
  <c r="I1825" i="18"/>
  <c r="J1825" i="18"/>
  <c r="K1825" i="18"/>
  <c r="C1825" i="18"/>
  <c r="N5770" i="18"/>
  <c r="C5770" i="18"/>
  <c r="H5770" i="18"/>
  <c r="D5770" i="18"/>
  <c r="L5770" i="18"/>
  <c r="E5770" i="18"/>
  <c r="M5770" i="18"/>
  <c r="I5770" i="18"/>
  <c r="F5770" i="18"/>
  <c r="J5770" i="18"/>
  <c r="G5770" i="18"/>
  <c r="N1894" i="18"/>
  <c r="F1894" i="18"/>
  <c r="L1894" i="18"/>
  <c r="H1894" i="18"/>
  <c r="I1894" i="18"/>
  <c r="J1894" i="18"/>
  <c r="C1894" i="18"/>
  <c r="E1894" i="18"/>
  <c r="K1894" i="18"/>
  <c r="M1894" i="18"/>
  <c r="D1894" i="18"/>
  <c r="N2974" i="18"/>
  <c r="L2974" i="18"/>
  <c r="H2974" i="18"/>
  <c r="M2974" i="18"/>
  <c r="I2974" i="18"/>
  <c r="F2974" i="18"/>
  <c r="J2974" i="18"/>
  <c r="G2974" i="18"/>
  <c r="C2974" i="18"/>
  <c r="K2974" i="18"/>
  <c r="D2974" i="18"/>
  <c r="N5559" i="18"/>
  <c r="I5559" i="18"/>
  <c r="F5559" i="18"/>
  <c r="C5559" i="18"/>
  <c r="K5559" i="18"/>
  <c r="D5559" i="18"/>
  <c r="L5559" i="18"/>
  <c r="E5559" i="18"/>
  <c r="H5559" i="18"/>
  <c r="M5559" i="18"/>
  <c r="N1316" i="18"/>
  <c r="L1316" i="18"/>
  <c r="H1316" i="18"/>
  <c r="M1316" i="18"/>
  <c r="I1316" i="18"/>
  <c r="G1316" i="18"/>
  <c r="J1316" i="18"/>
  <c r="F1316" i="18"/>
  <c r="C1316" i="18"/>
  <c r="K1316" i="18"/>
  <c r="D1316" i="18"/>
  <c r="N1149" i="18"/>
  <c r="K1149" i="18"/>
  <c r="L1149" i="18"/>
  <c r="F1149" i="18"/>
  <c r="E1149" i="18"/>
  <c r="H1149" i="18"/>
  <c r="G1149" i="18"/>
  <c r="I1149" i="18"/>
  <c r="M1149" i="18"/>
  <c r="J1149" i="18"/>
  <c r="C1149" i="18"/>
  <c r="N1294" i="18"/>
  <c r="G1294" i="18"/>
  <c r="D1294" i="18"/>
  <c r="I1294" i="18"/>
  <c r="J1294" i="18"/>
  <c r="C1294" i="18"/>
  <c r="K1294" i="18"/>
  <c r="E1294" i="18"/>
  <c r="F1294" i="18"/>
  <c r="M1294" i="18"/>
  <c r="F1413" i="18"/>
  <c r="D4089" i="18"/>
  <c r="J1995" i="18"/>
  <c r="D1995" i="18"/>
  <c r="M5505" i="18"/>
  <c r="G5505" i="18"/>
  <c r="E5972" i="18"/>
  <c r="K1828" i="18"/>
  <c r="C1201" i="18"/>
  <c r="J1201" i="18"/>
  <c r="L1459" i="18"/>
  <c r="F1459" i="18"/>
  <c r="D6012" i="18"/>
  <c r="D2586" i="18"/>
  <c r="J2059" i="18"/>
  <c r="M5720" i="18"/>
  <c r="H2309" i="18"/>
  <c r="J1184" i="18"/>
  <c r="F1556" i="18"/>
  <c r="G1587" i="18"/>
  <c r="J1931" i="18"/>
  <c r="G1894" i="18"/>
  <c r="K5770" i="18"/>
  <c r="F1623" i="18"/>
  <c r="H2790" i="18"/>
  <c r="G736" i="18"/>
  <c r="C171" i="18"/>
  <c r="C3415" i="18"/>
  <c r="K4198" i="18"/>
  <c r="H4122" i="18"/>
  <c r="C5042" i="18"/>
  <c r="K1416" i="18"/>
  <c r="L1416" i="18"/>
  <c r="C5055" i="18"/>
  <c r="G2490" i="18"/>
  <c r="E1248" i="18"/>
  <c r="C4232" i="18"/>
  <c r="L2795" i="18"/>
  <c r="G4122" i="18"/>
  <c r="J5042" i="18"/>
  <c r="C1416" i="18"/>
  <c r="D1416" i="18"/>
  <c r="J5055" i="18"/>
  <c r="F2490" i="18"/>
  <c r="L1248" i="18"/>
  <c r="J4232" i="18"/>
  <c r="K4122" i="18"/>
  <c r="F4122" i="18"/>
  <c r="I5042" i="18"/>
  <c r="I1416" i="18"/>
  <c r="I5055" i="18"/>
  <c r="M2490" i="18"/>
  <c r="D1248" i="18"/>
  <c r="M4232" i="18"/>
  <c r="I4232" i="18"/>
  <c r="C4122" i="18"/>
  <c r="M4122" i="18"/>
  <c r="M5042" i="18"/>
  <c r="H5042" i="18"/>
  <c r="H1416" i="18"/>
  <c r="H5055" i="18"/>
  <c r="K2490" i="18"/>
  <c r="E2490" i="18"/>
  <c r="K1248" i="18"/>
  <c r="E4232" i="18"/>
  <c r="H4232" i="18"/>
  <c r="L4122" i="18"/>
  <c r="E4122" i="18"/>
  <c r="E5042" i="18"/>
  <c r="G5042" i="18"/>
  <c r="G1416" i="18"/>
  <c r="G5055" i="18"/>
  <c r="C2490" i="18"/>
  <c r="L2490" i="18"/>
  <c r="C1248" i="18"/>
  <c r="F4232" i="18"/>
  <c r="G4232" i="18"/>
  <c r="D4122" i="18"/>
  <c r="L5042" i="18"/>
  <c r="F5042" i="18"/>
  <c r="F1416" i="18"/>
  <c r="D5055" i="18"/>
  <c r="F5055" i="18"/>
  <c r="J2490" i="18"/>
  <c r="D2490" i="18"/>
  <c r="M1248" i="18"/>
  <c r="J1248" i="18"/>
  <c r="L4232" i="18"/>
  <c r="I4122" i="18"/>
  <c r="K5042" i="18"/>
  <c r="J1416" i="18"/>
  <c r="E1416" i="18"/>
  <c r="K5055" i="18"/>
  <c r="E5055" i="18"/>
  <c r="H2490" i="18"/>
  <c r="F1248" i="18"/>
  <c r="G1248" i="18"/>
  <c r="K4232" i="18"/>
  <c r="L2010" i="18"/>
  <c r="H2795" i="18"/>
  <c r="C2795" i="18"/>
  <c r="D2010" i="18"/>
  <c r="G2795" i="18"/>
  <c r="K2010" i="18"/>
  <c r="F2795" i="18"/>
  <c r="H2010" i="18"/>
  <c r="C2010" i="18"/>
  <c r="M2795" i="18"/>
  <c r="G2010" i="18"/>
  <c r="J2010" i="18"/>
  <c r="E2795" i="18"/>
  <c r="M2010" i="18"/>
  <c r="J2795" i="18"/>
  <c r="D2795" i="18"/>
  <c r="E2010" i="18"/>
  <c r="I2795" i="18"/>
  <c r="K2795" i="18"/>
  <c r="O15" i="19"/>
  <c r="O16" i="19" s="1"/>
  <c r="O17" i="19" s="1"/>
  <c r="O18" i="19" s="1"/>
  <c r="O19" i="19" s="1"/>
  <c r="O20" i="19" s="1"/>
  <c r="O21" i="19" s="1"/>
  <c r="O22" i="19" s="1"/>
  <c r="O23" i="19" s="1"/>
  <c r="O24" i="19" s="1"/>
  <c r="O25" i="19" s="1"/>
  <c r="O26" i="19" s="1"/>
  <c r="O27" i="19" s="1"/>
  <c r="O28" i="19" s="1"/>
  <c r="O29" i="19" s="1"/>
  <c r="O30" i="19" s="1"/>
  <c r="O31" i="19" s="1"/>
  <c r="O32" i="19" s="1"/>
  <c r="O33" i="19" s="1"/>
  <c r="O34" i="19" s="1"/>
  <c r="O35" i="19" s="1"/>
  <c r="O36" i="19" s="1"/>
  <c r="O37" i="19" s="1"/>
  <c r="O38" i="19" s="1"/>
  <c r="O39" i="19" s="1"/>
  <c r="O40" i="19" s="1"/>
  <c r="O41" i="19" s="1"/>
  <c r="O42" i="19" s="1"/>
  <c r="O43" i="19" s="1"/>
  <c r="O44" i="19" s="1"/>
  <c r="O45" i="19" s="1"/>
  <c r="O46" i="19" s="1"/>
  <c r="O47" i="19" s="1"/>
  <c r="O48" i="19" s="1"/>
  <c r="O49" i="19" s="1"/>
  <c r="O50" i="19" s="1"/>
  <c r="O51" i="19" s="1"/>
  <c r="O52" i="19" s="1"/>
  <c r="O53" i="19" s="1"/>
  <c r="O54" i="19" s="1"/>
  <c r="O55" i="19" s="1"/>
  <c r="O56" i="19" s="1"/>
  <c r="O57" i="19" s="1"/>
  <c r="O58" i="19" s="1"/>
  <c r="O59" i="19" s="1"/>
  <c r="O60" i="19" s="1"/>
  <c r="O61" i="19" s="1"/>
  <c r="O62" i="19" s="1"/>
  <c r="O63" i="19" s="1"/>
  <c r="O64" i="19" s="1"/>
  <c r="O65" i="19" s="1"/>
  <c r="O66" i="19" s="1"/>
  <c r="O67" i="19" s="1"/>
  <c r="O68" i="19" s="1"/>
  <c r="O69" i="19" s="1"/>
  <c r="O70" i="19" s="1"/>
  <c r="O71" i="19" s="1"/>
  <c r="O72" i="19" s="1"/>
  <c r="O73" i="19" s="1"/>
  <c r="O74" i="19" s="1"/>
  <c r="O75" i="19" s="1"/>
  <c r="O76" i="19" s="1"/>
  <c r="O77" i="19" s="1"/>
  <c r="O78" i="19" s="1"/>
  <c r="O79" i="19" s="1"/>
  <c r="O80" i="19" s="1"/>
  <c r="O81" i="19" s="1"/>
  <c r="O82" i="19" s="1"/>
  <c r="O83" i="19" s="1"/>
  <c r="O84" i="19" s="1"/>
  <c r="O85" i="19" s="1"/>
  <c r="O86" i="19" s="1"/>
  <c r="O87" i="19" s="1"/>
  <c r="O88" i="19" s="1"/>
  <c r="O89" i="19" s="1"/>
  <c r="O90" i="19" s="1"/>
  <c r="O91" i="19" s="1"/>
  <c r="O92" i="19" s="1"/>
  <c r="O93" i="19" s="1"/>
  <c r="O94" i="19" s="1"/>
  <c r="O95" i="19" s="1"/>
  <c r="O96" i="19" s="1"/>
  <c r="O97" i="19" s="1"/>
  <c r="O98" i="19" s="1"/>
  <c r="O99" i="19" s="1"/>
  <c r="O100" i="19" s="1"/>
  <c r="O101" i="19" s="1"/>
  <c r="O102" i="19" s="1"/>
  <c r="O103" i="19" s="1"/>
  <c r="O104" i="19" s="1"/>
  <c r="O105" i="19" s="1"/>
  <c r="O106" i="19" s="1"/>
  <c r="O107" i="19" s="1"/>
  <c r="O108" i="19" s="1"/>
  <c r="O109" i="19" s="1"/>
  <c r="O110" i="19" s="1"/>
  <c r="O111" i="19" s="1"/>
  <c r="O112" i="19" s="1"/>
  <c r="O113" i="19" s="1"/>
  <c r="O114" i="19" s="1"/>
  <c r="O115" i="19" s="1"/>
  <c r="O116" i="19" s="1"/>
  <c r="O117" i="19" s="1"/>
  <c r="O118" i="19" s="1"/>
  <c r="O119" i="19" s="1"/>
  <c r="O120" i="19" s="1"/>
  <c r="O121" i="19" s="1"/>
  <c r="O122" i="19" s="1"/>
  <c r="O123" i="19" s="1"/>
  <c r="O124" i="19" s="1"/>
  <c r="O125" i="19" s="1"/>
  <c r="O126" i="19" s="1"/>
  <c r="O127" i="19" s="1"/>
  <c r="O128" i="19" s="1"/>
  <c r="O129" i="19" s="1"/>
  <c r="O130" i="19" s="1"/>
  <c r="O131" i="19" s="1"/>
  <c r="O132" i="19" s="1"/>
  <c r="O133" i="19" s="1"/>
  <c r="O134" i="19" s="1"/>
  <c r="O135" i="19" s="1"/>
  <c r="O136" i="19" s="1"/>
  <c r="O137" i="19" s="1"/>
  <c r="O138" i="19" s="1"/>
  <c r="O139" i="19" s="1"/>
  <c r="O140" i="19" s="1"/>
  <c r="O141" i="19" s="1"/>
  <c r="O142" i="19" s="1"/>
  <c r="O143" i="19" s="1"/>
  <c r="O144" i="19" s="1"/>
  <c r="O145" i="19" s="1"/>
  <c r="O146" i="19" s="1"/>
  <c r="O147" i="19" s="1"/>
  <c r="O148" i="19" s="1"/>
  <c r="O149" i="19" s="1"/>
  <c r="O150" i="19" s="1"/>
  <c r="O151" i="19" s="1"/>
  <c r="O152" i="19" s="1"/>
  <c r="O153" i="19" s="1"/>
  <c r="O154" i="19" s="1"/>
  <c r="O155" i="19" s="1"/>
  <c r="O156" i="19" s="1"/>
  <c r="O157" i="19" s="1"/>
  <c r="O158" i="19" s="1"/>
  <c r="O159" i="19" s="1"/>
  <c r="O160" i="19" s="1"/>
  <c r="O161" i="19" s="1"/>
  <c r="O162" i="19" s="1"/>
  <c r="O163" i="19" s="1"/>
  <c r="O164" i="19" s="1"/>
  <c r="O165" i="19" s="1"/>
  <c r="O166" i="19" s="1"/>
  <c r="O167" i="19" s="1"/>
  <c r="O168" i="19" s="1"/>
  <c r="O169" i="19" s="1"/>
  <c r="O170" i="19" s="1"/>
  <c r="O171" i="19" s="1"/>
  <c r="O172" i="19" s="1"/>
  <c r="O173" i="19" s="1"/>
  <c r="O174" i="19" s="1"/>
  <c r="O175" i="19" s="1"/>
  <c r="O176" i="19" s="1"/>
  <c r="O177" i="19" s="1"/>
  <c r="O178" i="19" s="1"/>
  <c r="O179" i="19" s="1"/>
  <c r="O180" i="19" s="1"/>
  <c r="O181" i="19" s="1"/>
  <c r="O182" i="19" s="1"/>
  <c r="O183" i="19" s="1"/>
  <c r="O184" i="19" s="1"/>
  <c r="O185" i="19" s="1"/>
  <c r="O186" i="19" s="1"/>
  <c r="O187" i="19" s="1"/>
  <c r="O188" i="19" s="1"/>
  <c r="O189" i="19" s="1"/>
  <c r="O190" i="19" s="1"/>
  <c r="O191" i="19" s="1"/>
  <c r="O192" i="19" s="1"/>
  <c r="O193" i="19" s="1"/>
  <c r="O194" i="19" s="1"/>
  <c r="O195" i="19" s="1"/>
  <c r="O196" i="19" s="1"/>
  <c r="O197" i="19" s="1"/>
  <c r="O198" i="19" s="1"/>
  <c r="O199" i="19" s="1"/>
  <c r="O200" i="19" s="1"/>
  <c r="O201" i="19" s="1"/>
  <c r="O202" i="19" s="1"/>
  <c r="O203" i="19" s="1"/>
  <c r="O204" i="19" s="1"/>
  <c r="O205" i="19" s="1"/>
  <c r="O206" i="19" s="1"/>
  <c r="O207" i="19" s="1"/>
  <c r="O208" i="19" s="1"/>
  <c r="O209" i="19" s="1"/>
  <c r="O210" i="19" s="1"/>
  <c r="O211" i="19" s="1"/>
  <c r="O212" i="19" s="1"/>
  <c r="O213" i="19" s="1"/>
  <c r="O214" i="19" s="1"/>
  <c r="O215" i="19" s="1"/>
  <c r="O216" i="19" s="1"/>
  <c r="O217" i="19" s="1"/>
  <c r="O218" i="19" s="1"/>
  <c r="O219" i="19" s="1"/>
  <c r="O220" i="19" s="1"/>
  <c r="O221" i="19" s="1"/>
  <c r="O222" i="19" s="1"/>
  <c r="O223" i="19" s="1"/>
  <c r="O224" i="19" s="1"/>
  <c r="O225" i="19" s="1"/>
  <c r="O226" i="19" s="1"/>
  <c r="O227" i="19" s="1"/>
  <c r="O228" i="19" s="1"/>
  <c r="O229" i="19" s="1"/>
  <c r="O230" i="19" s="1"/>
  <c r="O231" i="19" s="1"/>
  <c r="O232" i="19" s="1"/>
  <c r="O233" i="19" s="1"/>
  <c r="O234" i="19" s="1"/>
  <c r="O235" i="19" s="1"/>
  <c r="O236" i="19" s="1"/>
  <c r="O237" i="19" s="1"/>
  <c r="O238" i="19" s="1"/>
  <c r="O239" i="19" s="1"/>
  <c r="O240" i="19" s="1"/>
  <c r="O241" i="19" s="1"/>
  <c r="O242" i="19" s="1"/>
  <c r="O243" i="19" s="1"/>
  <c r="O244" i="19" s="1"/>
  <c r="O245" i="19" s="1"/>
  <c r="O246" i="19" s="1"/>
  <c r="O247" i="19" s="1"/>
  <c r="O248" i="19" s="1"/>
  <c r="O249" i="19" s="1"/>
  <c r="O250" i="19" s="1"/>
  <c r="O251" i="19" s="1"/>
  <c r="O252" i="19" s="1"/>
  <c r="O253" i="19" s="1"/>
  <c r="O254" i="19" s="1"/>
  <c r="O255" i="19" s="1"/>
  <c r="O256" i="19" s="1"/>
  <c r="O257" i="19" s="1"/>
  <c r="O258" i="19" s="1"/>
  <c r="O259" i="19" s="1"/>
  <c r="O260" i="19" s="1"/>
  <c r="O261" i="19" s="1"/>
  <c r="O262" i="19" s="1"/>
  <c r="O263" i="19" s="1"/>
  <c r="O264" i="19" s="1"/>
  <c r="O265" i="19" s="1"/>
  <c r="O266" i="19" s="1"/>
  <c r="O267" i="19" s="1"/>
  <c r="O268" i="19" s="1"/>
  <c r="O269" i="19" s="1"/>
  <c r="O270" i="19" s="1"/>
  <c r="O271" i="19" s="1"/>
  <c r="O272" i="19" s="1"/>
  <c r="O273" i="19" s="1"/>
  <c r="O274" i="19" s="1"/>
  <c r="O275" i="19" s="1"/>
  <c r="O276" i="19" s="1"/>
  <c r="O277" i="19" s="1"/>
  <c r="O278" i="19" s="1"/>
  <c r="O279" i="19" s="1"/>
  <c r="O280" i="19" s="1"/>
  <c r="O281" i="19" s="1"/>
  <c r="O282" i="19" s="1"/>
  <c r="O283" i="19" s="1"/>
  <c r="O284" i="19" s="1"/>
  <c r="O285" i="19" s="1"/>
  <c r="O286" i="19" s="1"/>
  <c r="O287" i="19" s="1"/>
  <c r="O288" i="19" s="1"/>
  <c r="O289" i="19" s="1"/>
  <c r="O290" i="19" s="1"/>
  <c r="O291" i="19" s="1"/>
  <c r="O292" i="19" s="1"/>
  <c r="O293" i="19" s="1"/>
  <c r="O294" i="19" s="1"/>
  <c r="O295" i="19" s="1"/>
  <c r="O296" i="19" s="1"/>
  <c r="O297" i="19" s="1"/>
  <c r="O298" i="19" s="1"/>
  <c r="O299" i="19" s="1"/>
  <c r="O300" i="19" s="1"/>
  <c r="O301" i="19" s="1"/>
  <c r="O302" i="19" s="1"/>
  <c r="O303" i="19" s="1"/>
  <c r="O304" i="19" s="1"/>
  <c r="O305" i="19" s="1"/>
  <c r="O306" i="19" s="1"/>
  <c r="O307" i="19" s="1"/>
  <c r="O308" i="19" s="1"/>
  <c r="O309" i="19" s="1"/>
  <c r="O310" i="19" s="1"/>
  <c r="O311" i="19" s="1"/>
  <c r="O312" i="19" s="1"/>
  <c r="O313" i="19" s="1"/>
  <c r="O314" i="19" s="1"/>
  <c r="O315" i="19" s="1"/>
  <c r="O316" i="19" s="1"/>
  <c r="O317" i="19" s="1"/>
  <c r="O318" i="19" s="1"/>
  <c r="O319" i="19" s="1"/>
  <c r="O320" i="19" s="1"/>
  <c r="O321" i="19" s="1"/>
  <c r="O322" i="19" s="1"/>
  <c r="O323" i="19" s="1"/>
  <c r="O324" i="19" s="1"/>
  <c r="O325" i="19" s="1"/>
  <c r="O326" i="19" s="1"/>
  <c r="O327" i="19" s="1"/>
  <c r="O328" i="19" s="1"/>
  <c r="O329" i="19" s="1"/>
  <c r="O330" i="19" s="1"/>
  <c r="O331" i="19" s="1"/>
  <c r="O332" i="19" s="1"/>
  <c r="O333" i="19" s="1"/>
  <c r="O334" i="19" s="1"/>
  <c r="O335" i="19" s="1"/>
  <c r="O336" i="19" s="1"/>
  <c r="O337" i="19" s="1"/>
  <c r="O338" i="19" s="1"/>
  <c r="O339" i="19" s="1"/>
  <c r="O340" i="19" s="1"/>
  <c r="O341" i="19" s="1"/>
  <c r="O342" i="19" s="1"/>
  <c r="O343" i="19" s="1"/>
  <c r="O344" i="19" s="1"/>
  <c r="O345" i="19" s="1"/>
  <c r="O346" i="19" s="1"/>
  <c r="O347" i="19" s="1"/>
  <c r="O348" i="19" s="1"/>
  <c r="O349" i="19" s="1"/>
  <c r="O350" i="19" s="1"/>
  <c r="O351" i="19" s="1"/>
  <c r="O352" i="19" s="1"/>
  <c r="O353" i="19" s="1"/>
  <c r="O354" i="19" s="1"/>
  <c r="O355" i="19" s="1"/>
  <c r="O356" i="19" s="1"/>
  <c r="O357" i="19" s="1"/>
  <c r="O358" i="19" s="1"/>
  <c r="O359" i="19" s="1"/>
  <c r="O360" i="19" s="1"/>
  <c r="O361" i="19" s="1"/>
  <c r="O362" i="19" s="1"/>
  <c r="O363" i="19" s="1"/>
  <c r="O364" i="19" s="1"/>
  <c r="O365" i="19" s="1"/>
  <c r="O366" i="19" s="1"/>
  <c r="O367" i="19" s="1"/>
  <c r="O368" i="19" s="1"/>
  <c r="O369" i="19" s="1"/>
  <c r="O370" i="19" s="1"/>
  <c r="O371" i="19" s="1"/>
  <c r="O372" i="19" s="1"/>
  <c r="O373" i="19" s="1"/>
  <c r="O374" i="19" s="1"/>
  <c r="O375" i="19" s="1"/>
  <c r="O376" i="19" s="1"/>
  <c r="O377" i="19" s="1"/>
  <c r="O378" i="19" s="1"/>
  <c r="O379" i="19" s="1"/>
  <c r="O380" i="19" s="1"/>
  <c r="O381" i="19" s="1"/>
  <c r="O382" i="19" s="1"/>
  <c r="O383" i="19" s="1"/>
  <c r="O384" i="19" s="1"/>
  <c r="O385" i="19" s="1"/>
  <c r="O386" i="19" s="1"/>
  <c r="O387" i="19" s="1"/>
  <c r="O388" i="19" s="1"/>
  <c r="O389" i="19" s="1"/>
  <c r="O390" i="19" s="1"/>
  <c r="O391" i="19" s="1"/>
  <c r="O392" i="19" s="1"/>
  <c r="O393" i="19" s="1"/>
  <c r="O394" i="19" s="1"/>
  <c r="O395" i="19" s="1"/>
  <c r="O396" i="19" s="1"/>
  <c r="O397" i="19" s="1"/>
  <c r="O398" i="19" s="1"/>
  <c r="O399" i="19" s="1"/>
  <c r="O400" i="19" s="1"/>
  <c r="O401" i="19" s="1"/>
  <c r="O402" i="19" s="1"/>
  <c r="O403" i="19" s="1"/>
  <c r="O404" i="19" s="1"/>
  <c r="O405" i="19" s="1"/>
  <c r="O406" i="19" s="1"/>
  <c r="O407" i="19" s="1"/>
  <c r="O408" i="19" s="1"/>
  <c r="O409" i="19" s="1"/>
  <c r="O410" i="19" s="1"/>
  <c r="O411" i="19" s="1"/>
  <c r="O412" i="19" s="1"/>
  <c r="O413" i="19" s="1"/>
  <c r="O414" i="19" s="1"/>
  <c r="O415" i="19" s="1"/>
  <c r="O416" i="19" s="1"/>
  <c r="O417" i="19" s="1"/>
  <c r="O418" i="19" s="1"/>
  <c r="O419" i="19" s="1"/>
  <c r="O420" i="19" s="1"/>
  <c r="O421" i="19" s="1"/>
  <c r="O422" i="19" s="1"/>
  <c r="O423" i="19" s="1"/>
  <c r="O424" i="19" s="1"/>
  <c r="O425" i="19" s="1"/>
  <c r="O426" i="19" s="1"/>
  <c r="O427" i="19" s="1"/>
  <c r="O428" i="19" s="1"/>
  <c r="O429" i="19" s="1"/>
  <c r="O430" i="19" s="1"/>
  <c r="O431" i="19" s="1"/>
  <c r="O432" i="19" s="1"/>
  <c r="O433" i="19" s="1"/>
  <c r="O434" i="19" s="1"/>
  <c r="O435" i="19" s="1"/>
  <c r="O436" i="19" s="1"/>
  <c r="O437" i="19" s="1"/>
  <c r="O438" i="19" s="1"/>
  <c r="O439" i="19" s="1"/>
  <c r="O440" i="19" s="1"/>
  <c r="O441" i="19" s="1"/>
  <c r="O442" i="19" s="1"/>
  <c r="O443" i="19" s="1"/>
  <c r="O444" i="19" s="1"/>
  <c r="O445" i="19" s="1"/>
  <c r="O446" i="19" s="1"/>
  <c r="O447" i="19" s="1"/>
  <c r="O448" i="19" s="1"/>
  <c r="O449" i="19" s="1"/>
  <c r="O450" i="19" s="1"/>
  <c r="O451" i="19" s="1"/>
  <c r="O452" i="19" s="1"/>
  <c r="O453" i="19" s="1"/>
  <c r="O454" i="19" s="1"/>
  <c r="O455" i="19" s="1"/>
  <c r="O456" i="19" s="1"/>
  <c r="O457" i="19" s="1"/>
  <c r="O458" i="19" s="1"/>
  <c r="O459" i="19" s="1"/>
  <c r="O460" i="19" s="1"/>
  <c r="O461" i="19" s="1"/>
  <c r="O462" i="19" s="1"/>
  <c r="O463" i="19" s="1"/>
  <c r="O464" i="19" s="1"/>
  <c r="O465" i="19" s="1"/>
  <c r="O466" i="19" s="1"/>
  <c r="O467" i="19" s="1"/>
  <c r="O468" i="19" s="1"/>
  <c r="O469" i="19" s="1"/>
  <c r="O470" i="19" s="1"/>
  <c r="O471" i="19" s="1"/>
  <c r="O472" i="19" s="1"/>
  <c r="O473" i="19" s="1"/>
  <c r="O474" i="19" s="1"/>
  <c r="O475" i="19" s="1"/>
  <c r="O476" i="19" s="1"/>
  <c r="O477" i="19" s="1"/>
  <c r="O478" i="19" s="1"/>
  <c r="O479" i="19" s="1"/>
  <c r="O480" i="19" s="1"/>
  <c r="O481" i="19" s="1"/>
  <c r="O482" i="19" s="1"/>
  <c r="O483" i="19" s="1"/>
  <c r="O484" i="19" s="1"/>
  <c r="O485" i="19" s="1"/>
  <c r="O486" i="19" s="1"/>
  <c r="O487" i="19" s="1"/>
  <c r="O488" i="19" s="1"/>
  <c r="O489" i="19" s="1"/>
  <c r="O490" i="19" s="1"/>
  <c r="O491" i="19" s="1"/>
  <c r="O492" i="19" s="1"/>
  <c r="O493" i="19" s="1"/>
  <c r="O494" i="19" s="1"/>
  <c r="O495" i="19" s="1"/>
  <c r="O496" i="19" s="1"/>
  <c r="O497" i="19" s="1"/>
  <c r="O498" i="19" s="1"/>
  <c r="O499" i="19" s="1"/>
  <c r="O500" i="19" s="1"/>
  <c r="O501" i="19" s="1"/>
  <c r="O502" i="19" s="1"/>
  <c r="O503" i="19" s="1"/>
  <c r="O504" i="19" s="1"/>
  <c r="O505" i="19" s="1"/>
  <c r="O506" i="19" s="1"/>
  <c r="O507" i="19" s="1"/>
  <c r="O508" i="19" s="1"/>
  <c r="O509" i="19" s="1"/>
  <c r="O510" i="19" s="1"/>
  <c r="O511" i="19" s="1"/>
  <c r="O512" i="19" s="1"/>
  <c r="O513" i="19" s="1"/>
  <c r="O514" i="19" s="1"/>
  <c r="O515" i="19" s="1"/>
  <c r="O516" i="19" s="1"/>
  <c r="O517" i="19" s="1"/>
  <c r="O518" i="19" s="1"/>
  <c r="O519" i="19" s="1"/>
  <c r="O520" i="19" s="1"/>
  <c r="O521" i="19" s="1"/>
  <c r="O522" i="19" s="1"/>
  <c r="O523" i="19" s="1"/>
  <c r="O524" i="19" s="1"/>
  <c r="O525" i="19" s="1"/>
  <c r="O526" i="19" s="1"/>
  <c r="O527" i="19" s="1"/>
  <c r="O528" i="19" s="1"/>
  <c r="O529" i="19" s="1"/>
  <c r="O530" i="19" s="1"/>
  <c r="O531" i="19" s="1"/>
  <c r="O532" i="19" s="1"/>
  <c r="O533" i="19" s="1"/>
  <c r="O534" i="19" s="1"/>
  <c r="O535" i="19" s="1"/>
  <c r="O536" i="19" s="1"/>
  <c r="O537" i="19" s="1"/>
  <c r="O538" i="19" s="1"/>
  <c r="O539" i="19" s="1"/>
  <c r="O540" i="19" s="1"/>
  <c r="O541" i="19" s="1"/>
  <c r="O542" i="19" s="1"/>
  <c r="O543" i="19" s="1"/>
  <c r="O544" i="19" s="1"/>
  <c r="O545" i="19" s="1"/>
  <c r="O546" i="19" s="1"/>
  <c r="O547" i="19" s="1"/>
  <c r="O548" i="19" s="1"/>
  <c r="O549" i="19" s="1"/>
  <c r="O550" i="19" s="1"/>
  <c r="O551" i="19" s="1"/>
  <c r="O552" i="19" s="1"/>
  <c r="O553" i="19" s="1"/>
  <c r="O554" i="19" s="1"/>
  <c r="O555" i="19" s="1"/>
  <c r="O556" i="19" s="1"/>
  <c r="O557" i="19" s="1"/>
  <c r="O558" i="19" s="1"/>
  <c r="O559" i="19" s="1"/>
  <c r="O560" i="19" s="1"/>
  <c r="O561" i="19" s="1"/>
  <c r="O562" i="19" s="1"/>
  <c r="O563" i="19" s="1"/>
  <c r="O564" i="19" s="1"/>
  <c r="O565" i="19" s="1"/>
  <c r="O566" i="19" s="1"/>
  <c r="O567" i="19" s="1"/>
  <c r="O568" i="19" s="1"/>
  <c r="O569" i="19" s="1"/>
  <c r="O570" i="19" s="1"/>
  <c r="O571" i="19" s="1"/>
  <c r="O572" i="19" s="1"/>
  <c r="O573" i="19" s="1"/>
  <c r="O574" i="19" s="1"/>
  <c r="O575" i="19" s="1"/>
  <c r="O576" i="19" s="1"/>
  <c r="O577" i="19" s="1"/>
  <c r="O578" i="19" s="1"/>
  <c r="O579" i="19" s="1"/>
  <c r="O580" i="19" s="1"/>
  <c r="O581" i="19" s="1"/>
  <c r="O582" i="19" s="1"/>
  <c r="O583" i="19" s="1"/>
  <c r="O584" i="19" s="1"/>
  <c r="O585" i="19" s="1"/>
  <c r="O586" i="19" s="1"/>
  <c r="O587" i="19" s="1"/>
  <c r="O588" i="19" s="1"/>
  <c r="O589" i="19" s="1"/>
  <c r="O590" i="19" s="1"/>
  <c r="O591" i="19" s="1"/>
  <c r="O592" i="19" s="1"/>
  <c r="O593" i="19" s="1"/>
  <c r="O594" i="19" s="1"/>
  <c r="O595" i="19" s="1"/>
  <c r="O596" i="19" s="1"/>
  <c r="O597" i="19" s="1"/>
  <c r="O598" i="19" s="1"/>
  <c r="O599" i="19" s="1"/>
  <c r="O600" i="19" s="1"/>
  <c r="O601" i="19" s="1"/>
  <c r="O602" i="19" s="1"/>
  <c r="O603" i="19" s="1"/>
  <c r="O604" i="19" s="1"/>
  <c r="O605" i="19" s="1"/>
  <c r="O606" i="19" s="1"/>
  <c r="O607" i="19" s="1"/>
  <c r="O608" i="19" s="1"/>
  <c r="O609" i="19" s="1"/>
  <c r="O610" i="19" s="1"/>
  <c r="O611" i="19" s="1"/>
  <c r="O612" i="19" s="1"/>
  <c r="O613" i="19" s="1"/>
  <c r="O614" i="19" s="1"/>
  <c r="O615" i="19" s="1"/>
  <c r="O616" i="19" s="1"/>
  <c r="O617" i="19" s="1"/>
  <c r="O618" i="19" s="1"/>
  <c r="O619" i="19" s="1"/>
  <c r="O620" i="19" s="1"/>
  <c r="O621" i="19" s="1"/>
  <c r="O622" i="19" s="1"/>
  <c r="O623" i="19" s="1"/>
  <c r="O624" i="19" s="1"/>
  <c r="O625" i="19" s="1"/>
  <c r="O626" i="19" s="1"/>
  <c r="O627" i="19" s="1"/>
  <c r="O628" i="19" s="1"/>
  <c r="O629" i="19" s="1"/>
  <c r="O630" i="19" s="1"/>
  <c r="O631" i="19" s="1"/>
  <c r="O632" i="19" s="1"/>
  <c r="O633" i="19" s="1"/>
  <c r="O634" i="19" s="1"/>
  <c r="O635" i="19" s="1"/>
  <c r="O636" i="19" s="1"/>
  <c r="O637" i="19" s="1"/>
  <c r="O638" i="19" s="1"/>
  <c r="O639" i="19" s="1"/>
  <c r="O640" i="19" s="1"/>
  <c r="O641" i="19" s="1"/>
  <c r="O642" i="19" s="1"/>
  <c r="O643" i="19" s="1"/>
  <c r="O644" i="19" s="1"/>
  <c r="O645" i="19" s="1"/>
  <c r="O646" i="19" s="1"/>
  <c r="O647" i="19" s="1"/>
  <c r="O648" i="19" s="1"/>
  <c r="O649" i="19" s="1"/>
  <c r="O650" i="19" s="1"/>
  <c r="O651" i="19" s="1"/>
  <c r="O652" i="19" s="1"/>
  <c r="O653" i="19" s="1"/>
  <c r="O654" i="19" s="1"/>
  <c r="O655" i="19" s="1"/>
  <c r="O656" i="19" s="1"/>
  <c r="O657" i="19" s="1"/>
  <c r="O658" i="19" s="1"/>
  <c r="O659" i="19" s="1"/>
  <c r="O660" i="19" s="1"/>
  <c r="O661" i="19" s="1"/>
  <c r="O662" i="19" s="1"/>
  <c r="O663" i="19" s="1"/>
  <c r="O664" i="19" s="1"/>
  <c r="O665" i="19" s="1"/>
  <c r="O666" i="19" s="1"/>
  <c r="O667" i="19" s="1"/>
  <c r="O668" i="19" s="1"/>
  <c r="O669" i="19" s="1"/>
  <c r="O670" i="19" s="1"/>
  <c r="O671" i="19" s="1"/>
  <c r="O672" i="19" s="1"/>
  <c r="O673" i="19" s="1"/>
  <c r="O674" i="19" s="1"/>
  <c r="O675" i="19" s="1"/>
  <c r="O676" i="19" s="1"/>
  <c r="O677" i="19" s="1"/>
  <c r="O678" i="19" s="1"/>
  <c r="O679" i="19" s="1"/>
  <c r="O680" i="19" s="1"/>
  <c r="O681" i="19" s="1"/>
  <c r="O682" i="19" s="1"/>
  <c r="O683" i="19" s="1"/>
  <c r="O684" i="19" s="1"/>
  <c r="O685" i="19" s="1"/>
  <c r="O686" i="19" s="1"/>
  <c r="O687" i="19" s="1"/>
  <c r="O688" i="19" s="1"/>
  <c r="O689" i="19" s="1"/>
  <c r="O690" i="19" s="1"/>
  <c r="O691" i="19" s="1"/>
  <c r="O692" i="19" s="1"/>
  <c r="O693" i="19" s="1"/>
  <c r="O694" i="19" s="1"/>
  <c r="O695" i="19" s="1"/>
  <c r="O696" i="19" s="1"/>
  <c r="O697" i="19" s="1"/>
  <c r="O698" i="19" s="1"/>
  <c r="O699" i="19" s="1"/>
  <c r="O700" i="19" s="1"/>
  <c r="O701" i="19" s="1"/>
  <c r="O702" i="19" s="1"/>
  <c r="O703" i="19" s="1"/>
  <c r="O704" i="19" s="1"/>
  <c r="O705" i="19" s="1"/>
  <c r="O706" i="19" s="1"/>
  <c r="O707" i="19" s="1"/>
  <c r="O708" i="19" s="1"/>
  <c r="O709" i="19" s="1"/>
  <c r="O710" i="19" s="1"/>
  <c r="O711" i="19" s="1"/>
  <c r="O712" i="19" s="1"/>
  <c r="O713" i="19" s="1"/>
  <c r="O714" i="19" s="1"/>
  <c r="O715" i="19" s="1"/>
  <c r="O716" i="19" s="1"/>
  <c r="O717" i="19" s="1"/>
  <c r="O718" i="19" s="1"/>
  <c r="O719" i="19" s="1"/>
  <c r="O720" i="19" s="1"/>
  <c r="O721" i="19" s="1"/>
  <c r="O722" i="19" s="1"/>
  <c r="O723" i="19" s="1"/>
  <c r="O724" i="19" s="1"/>
  <c r="O725" i="19" s="1"/>
  <c r="O726" i="19" s="1"/>
  <c r="O727" i="19" s="1"/>
  <c r="O728" i="19" s="1"/>
  <c r="O729" i="19" s="1"/>
  <c r="O730" i="19" s="1"/>
  <c r="O731" i="19" s="1"/>
  <c r="O732" i="19" s="1"/>
  <c r="O733" i="19" s="1"/>
  <c r="O734" i="19" s="1"/>
  <c r="O735" i="19" s="1"/>
  <c r="O736" i="19" s="1"/>
  <c r="O737" i="19" s="1"/>
  <c r="O738" i="19" s="1"/>
  <c r="O739" i="19" s="1"/>
  <c r="O740" i="19" s="1"/>
  <c r="O741" i="19" s="1"/>
  <c r="O742" i="19" s="1"/>
  <c r="O743" i="19" s="1"/>
  <c r="O744" i="19" s="1"/>
  <c r="O745" i="19" s="1"/>
  <c r="O746" i="19" s="1"/>
  <c r="O747" i="19" s="1"/>
  <c r="O748" i="19" s="1"/>
  <c r="O749" i="19" s="1"/>
  <c r="O750" i="19" s="1"/>
  <c r="O751" i="19" s="1"/>
  <c r="O752" i="19" s="1"/>
  <c r="O753" i="19" s="1"/>
  <c r="O754" i="19" s="1"/>
  <c r="O755" i="19" s="1"/>
  <c r="O756" i="19" s="1"/>
  <c r="O757" i="19" s="1"/>
  <c r="O758" i="19" s="1"/>
  <c r="O759" i="19" s="1"/>
  <c r="O760" i="19" s="1"/>
  <c r="O761" i="19" s="1"/>
  <c r="O762" i="19" s="1"/>
  <c r="O763" i="19" s="1"/>
  <c r="O764" i="19" s="1"/>
  <c r="O765" i="19" s="1"/>
  <c r="O766" i="19" s="1"/>
  <c r="O767" i="19" s="1"/>
  <c r="O768" i="19" s="1"/>
  <c r="O769" i="19" s="1"/>
  <c r="O770" i="19" s="1"/>
  <c r="O771" i="19" s="1"/>
  <c r="O772" i="19" s="1"/>
  <c r="O773" i="19" s="1"/>
  <c r="O774" i="19" s="1"/>
  <c r="O775" i="19" s="1"/>
  <c r="O776" i="19" s="1"/>
  <c r="O777" i="19" s="1"/>
  <c r="O778" i="19" s="1"/>
  <c r="O779" i="19" s="1"/>
  <c r="O780" i="19" s="1"/>
  <c r="O781" i="19" s="1"/>
  <c r="O782" i="19" s="1"/>
  <c r="O783" i="19" s="1"/>
  <c r="O784" i="19" s="1"/>
  <c r="O785" i="19" s="1"/>
  <c r="O786" i="19" s="1"/>
  <c r="O787" i="19" s="1"/>
  <c r="O788" i="19" s="1"/>
  <c r="O789" i="19" s="1"/>
  <c r="O790" i="19" s="1"/>
  <c r="O791" i="19" s="1"/>
  <c r="O792" i="19" s="1"/>
  <c r="O793" i="19" s="1"/>
  <c r="O794" i="19" s="1"/>
  <c r="O795" i="19" s="1"/>
  <c r="O796" i="19" s="1"/>
  <c r="O797" i="19" s="1"/>
  <c r="O798" i="19" s="1"/>
  <c r="O799" i="19" s="1"/>
  <c r="O800" i="19" s="1"/>
  <c r="O801" i="19" s="1"/>
  <c r="O802" i="19" s="1"/>
  <c r="O803" i="19" s="1"/>
  <c r="O804" i="19" s="1"/>
  <c r="O805" i="19" s="1"/>
  <c r="O806" i="19" s="1"/>
  <c r="O807" i="19" s="1"/>
  <c r="O808" i="19" s="1"/>
  <c r="O809" i="19" s="1"/>
  <c r="O810" i="19" s="1"/>
  <c r="O811" i="19" s="1"/>
  <c r="O812" i="19" s="1"/>
  <c r="O813" i="19" s="1"/>
  <c r="O814" i="19" s="1"/>
  <c r="O815" i="19" s="1"/>
  <c r="O816" i="19" s="1"/>
  <c r="O817" i="19" s="1"/>
  <c r="O818" i="19" s="1"/>
  <c r="O819" i="19" s="1"/>
  <c r="O820" i="19" s="1"/>
  <c r="O821" i="19" s="1"/>
  <c r="O822" i="19" s="1"/>
  <c r="O823" i="19" s="1"/>
  <c r="O824" i="19" s="1"/>
  <c r="O825" i="19" s="1"/>
  <c r="O826" i="19" s="1"/>
  <c r="O827" i="19" s="1"/>
  <c r="O828" i="19" s="1"/>
  <c r="O829" i="19" s="1"/>
  <c r="O830" i="19" s="1"/>
  <c r="O831" i="19" s="1"/>
  <c r="O832" i="19" s="1"/>
  <c r="O833" i="19" s="1"/>
  <c r="O834" i="19" s="1"/>
  <c r="O835" i="19" s="1"/>
  <c r="O836" i="19" s="1"/>
  <c r="O837" i="19" s="1"/>
  <c r="O838" i="19" s="1"/>
  <c r="O839" i="19" s="1"/>
  <c r="O840" i="19" s="1"/>
  <c r="O841" i="19" s="1"/>
  <c r="O842" i="19" s="1"/>
  <c r="O843" i="19" s="1"/>
  <c r="O844" i="19" s="1"/>
  <c r="O845" i="19" s="1"/>
  <c r="O846" i="19" s="1"/>
  <c r="O847" i="19" s="1"/>
  <c r="O848" i="19" s="1"/>
  <c r="O849" i="19" s="1"/>
  <c r="O850" i="19" s="1"/>
  <c r="O851" i="19" s="1"/>
  <c r="O852" i="19" s="1"/>
  <c r="O853" i="19" s="1"/>
  <c r="O854" i="19" s="1"/>
  <c r="O855" i="19" s="1"/>
  <c r="O856" i="19" s="1"/>
  <c r="O857" i="19" s="1"/>
  <c r="O858" i="19" s="1"/>
  <c r="O859" i="19" s="1"/>
  <c r="O860" i="19" s="1"/>
  <c r="O861" i="19" s="1"/>
  <c r="O862" i="19" s="1"/>
  <c r="O863" i="19" s="1"/>
  <c r="O864" i="19" s="1"/>
  <c r="O865" i="19" s="1"/>
  <c r="O866" i="19" s="1"/>
  <c r="O867" i="19" s="1"/>
  <c r="O868" i="19" s="1"/>
  <c r="O869" i="19" s="1"/>
  <c r="O870" i="19" s="1"/>
  <c r="O871" i="19" s="1"/>
  <c r="O872" i="19" s="1"/>
  <c r="O873" i="19" s="1"/>
  <c r="O874" i="19" s="1"/>
  <c r="O875" i="19" s="1"/>
  <c r="O876" i="19" s="1"/>
  <c r="O877" i="19" s="1"/>
  <c r="O878" i="19" s="1"/>
  <c r="O879" i="19" s="1"/>
  <c r="O880" i="19" s="1"/>
  <c r="O881" i="19" s="1"/>
  <c r="O882" i="19" s="1"/>
  <c r="O883" i="19" s="1"/>
  <c r="O884" i="19" s="1"/>
  <c r="O885" i="19" s="1"/>
  <c r="O886" i="19" s="1"/>
  <c r="O887" i="19" s="1"/>
  <c r="O888" i="19" s="1"/>
  <c r="O889" i="19" s="1"/>
  <c r="O890" i="19" s="1"/>
  <c r="O891" i="19" s="1"/>
  <c r="O892" i="19" s="1"/>
  <c r="O893" i="19" s="1"/>
  <c r="O894" i="19" s="1"/>
  <c r="O895" i="19" s="1"/>
  <c r="O896" i="19" s="1"/>
  <c r="O897" i="19" s="1"/>
  <c r="O898" i="19" s="1"/>
  <c r="O899" i="19" s="1"/>
  <c r="O900" i="19" s="1"/>
  <c r="O901" i="19" s="1"/>
  <c r="O902" i="19" s="1"/>
  <c r="O903" i="19" s="1"/>
  <c r="O904" i="19" s="1"/>
  <c r="O905" i="19" s="1"/>
  <c r="O906" i="19" s="1"/>
  <c r="O907" i="19" s="1"/>
  <c r="O908" i="19" s="1"/>
  <c r="O909" i="19" s="1"/>
  <c r="O910" i="19" s="1"/>
  <c r="O911" i="19" s="1"/>
  <c r="O912" i="19" s="1"/>
  <c r="O913" i="19" s="1"/>
  <c r="O914" i="19" s="1"/>
  <c r="O915" i="19" s="1"/>
  <c r="O916" i="19" s="1"/>
  <c r="O917" i="19" s="1"/>
  <c r="O918" i="19" s="1"/>
  <c r="O919" i="19" s="1"/>
  <c r="O920" i="19" s="1"/>
  <c r="O921" i="19" s="1"/>
  <c r="O922" i="19" s="1"/>
  <c r="O923" i="19" s="1"/>
  <c r="O924" i="19" s="1"/>
  <c r="O925" i="19" s="1"/>
  <c r="O926" i="19" s="1"/>
  <c r="O927" i="19" s="1"/>
  <c r="O928" i="19" s="1"/>
  <c r="O929" i="19" s="1"/>
  <c r="O930" i="19" s="1"/>
  <c r="O931" i="19" s="1"/>
  <c r="O932" i="19" s="1"/>
  <c r="O933" i="19" s="1"/>
  <c r="O934" i="19" s="1"/>
  <c r="O935" i="19" s="1"/>
  <c r="O936" i="19" s="1"/>
  <c r="O937" i="19" s="1"/>
  <c r="O938" i="19" s="1"/>
  <c r="O939" i="19" s="1"/>
  <c r="O940" i="19" s="1"/>
  <c r="O941" i="19" s="1"/>
  <c r="O942" i="19" s="1"/>
  <c r="O943" i="19" s="1"/>
  <c r="O944" i="19" s="1"/>
  <c r="O945" i="19" s="1"/>
  <c r="O946" i="19" s="1"/>
  <c r="O947" i="19" s="1"/>
  <c r="O948" i="19" s="1"/>
  <c r="O949" i="19" s="1"/>
  <c r="O950" i="19" s="1"/>
  <c r="O951" i="19" s="1"/>
  <c r="O952" i="19" s="1"/>
  <c r="O953" i="19" s="1"/>
  <c r="O954" i="19" s="1"/>
  <c r="O955" i="19" s="1"/>
  <c r="O956" i="19" s="1"/>
  <c r="O957" i="19" s="1"/>
  <c r="O958" i="19" s="1"/>
  <c r="O959" i="19" s="1"/>
  <c r="O960" i="19" s="1"/>
  <c r="O961" i="19" s="1"/>
  <c r="O962" i="19" s="1"/>
  <c r="O963" i="19" s="1"/>
  <c r="O964" i="19" s="1"/>
  <c r="O965" i="19" s="1"/>
  <c r="O966" i="19" s="1"/>
  <c r="O967" i="19" s="1"/>
  <c r="O968" i="19" s="1"/>
  <c r="O969" i="19" s="1"/>
  <c r="O970" i="19" s="1"/>
  <c r="O971" i="19" s="1"/>
  <c r="O972" i="19" s="1"/>
  <c r="O973" i="19" s="1"/>
  <c r="O974" i="19" s="1"/>
  <c r="O975" i="19" s="1"/>
  <c r="O976" i="19" s="1"/>
  <c r="O977" i="19" s="1"/>
  <c r="O978" i="19" s="1"/>
  <c r="O979" i="19" s="1"/>
  <c r="O980" i="19" s="1"/>
  <c r="O981" i="19" s="1"/>
  <c r="O982" i="19" s="1"/>
  <c r="O983" i="19" s="1"/>
  <c r="O984" i="19" s="1"/>
  <c r="O985" i="19" s="1"/>
  <c r="O986" i="19" s="1"/>
  <c r="O987" i="19" s="1"/>
  <c r="O988" i="19" s="1"/>
  <c r="O989" i="19" s="1"/>
  <c r="O990" i="19" s="1"/>
  <c r="O991" i="19" s="1"/>
  <c r="O992" i="19" s="1"/>
  <c r="O993" i="19" s="1"/>
  <c r="O994" i="19" s="1"/>
  <c r="O995" i="19" s="1"/>
  <c r="O996" i="19" s="1"/>
  <c r="O997" i="19" s="1"/>
  <c r="O998" i="19" s="1"/>
  <c r="O999" i="19" s="1"/>
  <c r="O1000" i="19" s="1"/>
  <c r="O1001" i="19" s="1"/>
  <c r="O1002" i="19" s="1"/>
  <c r="O1003" i="19" s="1"/>
  <c r="O1004" i="19" s="1"/>
  <c r="O1005" i="19" s="1"/>
  <c r="O1006" i="19" s="1"/>
  <c r="O1007" i="19" s="1"/>
  <c r="O1008" i="19" s="1"/>
  <c r="O1009" i="19" s="1"/>
  <c r="O1010" i="19" s="1"/>
  <c r="O1011" i="19" s="1"/>
  <c r="O1012" i="19" s="1"/>
  <c r="O1013" i="19" s="1"/>
  <c r="O1014" i="19" s="1"/>
  <c r="O1015" i="19" s="1"/>
  <c r="O1016" i="19" s="1"/>
  <c r="O1017" i="19" s="1"/>
  <c r="O1018" i="19" s="1"/>
  <c r="O1019" i="19" s="1"/>
  <c r="O1020" i="19" s="1"/>
  <c r="O1021" i="19" s="1"/>
  <c r="O1022" i="19" s="1"/>
  <c r="O1023" i="19" s="1"/>
  <c r="O1024" i="19" s="1"/>
  <c r="O1025" i="19" s="1"/>
  <c r="O1026" i="19" s="1"/>
  <c r="O1027" i="19" s="1"/>
  <c r="O1028" i="19" s="1"/>
  <c r="O1029" i="19" s="1"/>
  <c r="O1030" i="19" s="1"/>
  <c r="O1031" i="19" s="1"/>
  <c r="O1032" i="19" s="1"/>
  <c r="O1033" i="19" s="1"/>
  <c r="O1034" i="19" s="1"/>
  <c r="O1035" i="19" s="1"/>
  <c r="O1036" i="19" s="1"/>
  <c r="O1037" i="19" s="1"/>
  <c r="O1038" i="19" s="1"/>
  <c r="O1039" i="19" s="1"/>
  <c r="O1040" i="19" s="1"/>
  <c r="O1041" i="19" s="1"/>
  <c r="O1042" i="19" s="1"/>
  <c r="O1043" i="19" s="1"/>
  <c r="O1044" i="19" s="1"/>
  <c r="O1045" i="19" s="1"/>
  <c r="O1046" i="19" s="1"/>
  <c r="O1047" i="19" s="1"/>
  <c r="O1048" i="19" s="1"/>
  <c r="O1049" i="19" s="1"/>
  <c r="O1050" i="19" s="1"/>
  <c r="O1051" i="19" s="1"/>
  <c r="O1052" i="19" s="1"/>
  <c r="O1053" i="19" s="1"/>
  <c r="O1054" i="19" s="1"/>
  <c r="O1055" i="19" s="1"/>
  <c r="O1056" i="19" s="1"/>
  <c r="O1057" i="19" s="1"/>
  <c r="O1058" i="19" s="1"/>
  <c r="O1059" i="19" s="1"/>
  <c r="O1060" i="19" s="1"/>
  <c r="O1061" i="19" s="1"/>
  <c r="O1062" i="19" s="1"/>
  <c r="O1063" i="19" s="1"/>
  <c r="O1064" i="19" s="1"/>
  <c r="O1065" i="19" s="1"/>
  <c r="O1066" i="19" s="1"/>
  <c r="O1067" i="19" s="1"/>
  <c r="O1068" i="19" s="1"/>
  <c r="O1069" i="19" s="1"/>
  <c r="O1070" i="19" s="1"/>
  <c r="O1071" i="19" s="1"/>
  <c r="O1072" i="19" s="1"/>
  <c r="O1073" i="19" s="1"/>
  <c r="O1074" i="19" s="1"/>
  <c r="O1075" i="19" s="1"/>
  <c r="O1076" i="19" s="1"/>
  <c r="O1077" i="19" s="1"/>
  <c r="O1078" i="19" s="1"/>
  <c r="O1079" i="19" s="1"/>
  <c r="O1080" i="19" s="1"/>
  <c r="O1081" i="19" s="1"/>
  <c r="O1082" i="19" s="1"/>
  <c r="O1083" i="19" s="1"/>
  <c r="O1084" i="19" s="1"/>
  <c r="O1085" i="19" s="1"/>
  <c r="O1086" i="19" s="1"/>
  <c r="O1087" i="19" s="1"/>
  <c r="O1088" i="19" s="1"/>
  <c r="O1089" i="19" s="1"/>
  <c r="O1090" i="19" s="1"/>
  <c r="O1091" i="19" s="1"/>
  <c r="O1092" i="19" s="1"/>
  <c r="O1093" i="19" s="1"/>
  <c r="O1094" i="19" s="1"/>
  <c r="O1095" i="19" s="1"/>
  <c r="O1096" i="19" s="1"/>
  <c r="O1097" i="19" s="1"/>
  <c r="O1098" i="19" s="1"/>
  <c r="O1099" i="19" s="1"/>
  <c r="O1100" i="19" s="1"/>
  <c r="O1101" i="19" s="1"/>
  <c r="O1102" i="19" s="1"/>
  <c r="O1103" i="19" s="1"/>
  <c r="O1104" i="19" s="1"/>
  <c r="O1105" i="19" s="1"/>
  <c r="O1106" i="19" s="1"/>
  <c r="O1107" i="19" s="1"/>
  <c r="O1108" i="19" s="1"/>
  <c r="O1109" i="19" s="1"/>
  <c r="O1110" i="19" s="1"/>
  <c r="O1111" i="19" s="1"/>
  <c r="O1112" i="19" s="1"/>
  <c r="O1113" i="19" s="1"/>
  <c r="O1114" i="19" s="1"/>
  <c r="O1115" i="19" s="1"/>
  <c r="O1116" i="19" s="1"/>
  <c r="O1117" i="19" s="1"/>
  <c r="O1118" i="19" s="1"/>
  <c r="O1119" i="19" s="1"/>
  <c r="O1120" i="19" s="1"/>
  <c r="O1121" i="19" s="1"/>
  <c r="O1122" i="19" s="1"/>
  <c r="O1123" i="19" s="1"/>
  <c r="O1124" i="19" s="1"/>
  <c r="O1125" i="19" s="1"/>
  <c r="O1126" i="19" s="1"/>
  <c r="O1127" i="19" s="1"/>
  <c r="O1128" i="19" s="1"/>
  <c r="O1129" i="19" s="1"/>
  <c r="O1130" i="19" s="1"/>
  <c r="O1131" i="19" s="1"/>
  <c r="O1132" i="19" s="1"/>
  <c r="O1133" i="19" s="1"/>
  <c r="O1134" i="19" s="1"/>
  <c r="O1135" i="19" s="1"/>
  <c r="O1136" i="19" s="1"/>
  <c r="O1137" i="19" s="1"/>
  <c r="O1138" i="19" s="1"/>
  <c r="O1139" i="19" s="1"/>
  <c r="O1140" i="19" s="1"/>
  <c r="O1141" i="19" s="1"/>
  <c r="O1142" i="19" s="1"/>
  <c r="O1143" i="19" s="1"/>
  <c r="O1144" i="19" s="1"/>
  <c r="O1145" i="19" s="1"/>
  <c r="O1146" i="19" s="1"/>
  <c r="O1147" i="19" s="1"/>
  <c r="O1148" i="19" s="1"/>
  <c r="O1149" i="19" s="1"/>
  <c r="O1150" i="19" s="1"/>
  <c r="O1151" i="19" s="1"/>
  <c r="O1152" i="19" s="1"/>
  <c r="O1153" i="19" s="1"/>
  <c r="O1154" i="19" s="1"/>
  <c r="O1155" i="19" s="1"/>
  <c r="O1156" i="19" s="1"/>
  <c r="O1157" i="19" s="1"/>
  <c r="O1158" i="19" s="1"/>
  <c r="O1159" i="19" s="1"/>
  <c r="O1160" i="19" s="1"/>
  <c r="O1161" i="19" s="1"/>
  <c r="O1162" i="19" s="1"/>
  <c r="O1163" i="19" s="1"/>
  <c r="O1164" i="19" s="1"/>
  <c r="O1165" i="19" s="1"/>
  <c r="O1166" i="19" s="1"/>
  <c r="O1167" i="19" s="1"/>
  <c r="O1168" i="19" s="1"/>
  <c r="O1169" i="19" s="1"/>
  <c r="O1170" i="19" s="1"/>
  <c r="O1171" i="19" s="1"/>
  <c r="O1172" i="19" s="1"/>
  <c r="O1173" i="19" s="1"/>
  <c r="O1174" i="19" s="1"/>
  <c r="O1175" i="19" s="1"/>
  <c r="O1176" i="19" s="1"/>
  <c r="O1177" i="19" s="1"/>
  <c r="O1178" i="19" s="1"/>
  <c r="O1179" i="19" s="1"/>
  <c r="O1180" i="19" s="1"/>
  <c r="O1181" i="19" s="1"/>
  <c r="O1182" i="19" s="1"/>
  <c r="O1183" i="19" s="1"/>
  <c r="O1184" i="19" s="1"/>
  <c r="O1185" i="19" s="1"/>
  <c r="O1186" i="19" s="1"/>
  <c r="O1187" i="19" s="1"/>
  <c r="O1188" i="19" s="1"/>
  <c r="O1189" i="19" s="1"/>
  <c r="O1190" i="19" s="1"/>
  <c r="O1191" i="19" s="1"/>
  <c r="O1192" i="19" s="1"/>
  <c r="O1193" i="19" s="1"/>
  <c r="O1194" i="19" s="1"/>
  <c r="O1195" i="19" s="1"/>
  <c r="O1196" i="19" s="1"/>
  <c r="O1197" i="19" s="1"/>
  <c r="O1198" i="19" s="1"/>
  <c r="O1199" i="19" s="1"/>
  <c r="O1200" i="19" s="1"/>
  <c r="O1201" i="19" s="1"/>
  <c r="O1202" i="19" s="1"/>
  <c r="O1203" i="19" s="1"/>
  <c r="O1204" i="19" s="1"/>
  <c r="O1205" i="19" s="1"/>
  <c r="O1206" i="19" s="1"/>
  <c r="O1207" i="19" s="1"/>
  <c r="O1208" i="19" s="1"/>
  <c r="O1209" i="19" s="1"/>
  <c r="O1210" i="19" s="1"/>
  <c r="O1211" i="19" s="1"/>
  <c r="O1212" i="19" s="1"/>
  <c r="O1213" i="19" s="1"/>
  <c r="O1214" i="19" s="1"/>
  <c r="O1215" i="19" s="1"/>
  <c r="O1216" i="19" s="1"/>
  <c r="O1217" i="19" s="1"/>
  <c r="O1218" i="19" s="1"/>
  <c r="O1219" i="19" s="1"/>
  <c r="O1220" i="19" s="1"/>
  <c r="O1221" i="19" s="1"/>
  <c r="O1222" i="19" s="1"/>
  <c r="O1223" i="19" s="1"/>
  <c r="O1224" i="19" s="1"/>
  <c r="O1225" i="19" s="1"/>
  <c r="O1226" i="19" s="1"/>
  <c r="O1227" i="19" s="1"/>
  <c r="O1228" i="19" s="1"/>
  <c r="O1229" i="19" s="1"/>
  <c r="O1230" i="19" s="1"/>
  <c r="O1231" i="19" s="1"/>
  <c r="O1232" i="19" s="1"/>
  <c r="O1233" i="19" s="1"/>
  <c r="O1234" i="19" s="1"/>
  <c r="O1235" i="19" s="1"/>
  <c r="O1236" i="19" s="1"/>
  <c r="O1237" i="19" s="1"/>
  <c r="O1238" i="19" s="1"/>
  <c r="O1239" i="19" s="1"/>
  <c r="O1240" i="19" s="1"/>
  <c r="O1241" i="19" s="1"/>
  <c r="O1242" i="19" s="1"/>
  <c r="O1243" i="19" s="1"/>
  <c r="O1244" i="19" s="1"/>
  <c r="O1245" i="19" s="1"/>
  <c r="O1246" i="19" s="1"/>
  <c r="O1247" i="19" s="1"/>
  <c r="O1248" i="19" s="1"/>
  <c r="O1249" i="19" s="1"/>
  <c r="O1250" i="19" s="1"/>
  <c r="O1251" i="19" s="1"/>
  <c r="O1252" i="19" s="1"/>
  <c r="O1253" i="19" s="1"/>
  <c r="O1254" i="19" s="1"/>
  <c r="O1255" i="19" s="1"/>
  <c r="O1256" i="19" s="1"/>
  <c r="O1257" i="19" s="1"/>
  <c r="O1258" i="19" s="1"/>
  <c r="O1259" i="19" s="1"/>
  <c r="O1260" i="19" s="1"/>
  <c r="O1261" i="19" s="1"/>
  <c r="O1262" i="19" s="1"/>
  <c r="O1263" i="19" s="1"/>
  <c r="O1264" i="19" s="1"/>
  <c r="O1265" i="19" s="1"/>
  <c r="O1266" i="19" s="1"/>
  <c r="O1267" i="19" s="1"/>
  <c r="O1268" i="19" s="1"/>
  <c r="O1269" i="19" s="1"/>
  <c r="O1270" i="19" s="1"/>
  <c r="O1271" i="19" s="1"/>
  <c r="O1272" i="19" s="1"/>
  <c r="O1273" i="19" s="1"/>
  <c r="O1274" i="19" s="1"/>
  <c r="O1275" i="19" s="1"/>
  <c r="K15" i="18"/>
  <c r="D15" i="18"/>
  <c r="C15" i="18"/>
  <c r="L15" i="18"/>
  <c r="I15" i="18"/>
  <c r="F15" i="18"/>
  <c r="M15" i="18"/>
  <c r="H15" i="18"/>
  <c r="E15" i="18"/>
  <c r="J15" i="18"/>
  <c r="G15" i="18"/>
  <c r="I12" i="18"/>
  <c r="K12" i="18"/>
  <c r="D12" i="18"/>
  <c r="F12" i="18"/>
  <c r="G12" i="18"/>
  <c r="L12" i="18"/>
  <c r="M12" i="18"/>
  <c r="H12" i="18"/>
  <c r="C12" i="18"/>
  <c r="E12" i="18"/>
  <c r="J12" i="18"/>
  <c r="H7" i="18"/>
  <c r="D7" i="18"/>
  <c r="K7" i="18"/>
  <c r="G7" i="18"/>
  <c r="C7" i="18"/>
  <c r="J7" i="18"/>
  <c r="F7" i="18"/>
  <c r="I7" i="18"/>
  <c r="M7" i="18"/>
  <c r="E7" i="18"/>
  <c r="L7" i="18"/>
  <c r="G8" i="18"/>
  <c r="H8" i="18"/>
  <c r="L8" i="18"/>
  <c r="E8" i="18"/>
  <c r="J8" i="18"/>
  <c r="M8" i="18"/>
  <c r="K8" i="18"/>
  <c r="F8" i="18"/>
  <c r="C8" i="18"/>
  <c r="D8" i="18"/>
  <c r="I8" i="18"/>
  <c r="G9" i="18"/>
  <c r="L9" i="18"/>
  <c r="M9" i="18"/>
  <c r="K9" i="18"/>
  <c r="C9" i="18"/>
  <c r="D9" i="18"/>
  <c r="H9" i="18"/>
  <c r="J9" i="18"/>
  <c r="E9" i="18"/>
  <c r="F9" i="18"/>
  <c r="I9" i="18"/>
  <c r="F11" i="18"/>
  <c r="H11" i="18"/>
  <c r="K11" i="18"/>
  <c r="G11" i="18"/>
  <c r="D11" i="18"/>
  <c r="E11" i="18"/>
  <c r="I11" i="18"/>
  <c r="C11" i="18"/>
  <c r="J11" i="18"/>
  <c r="L11" i="18"/>
  <c r="M11" i="18"/>
  <c r="H10" i="18"/>
  <c r="M10" i="18"/>
  <c r="D10" i="18"/>
  <c r="I10" i="18"/>
  <c r="C10" i="18"/>
  <c r="J10" i="18"/>
  <c r="L10" i="18"/>
  <c r="E10" i="18"/>
  <c r="K10" i="18"/>
  <c r="F10" i="18"/>
  <c r="G10" i="18"/>
  <c r="O1276" i="19" l="1"/>
  <c r="O1277" i="19" s="1"/>
  <c r="O1278" i="19" s="1"/>
  <c r="O1279" i="19" s="1"/>
  <c r="O1280" i="19" s="1"/>
  <c r="O1281" i="19" s="1"/>
  <c r="O1282" i="19" s="1"/>
  <c r="O1283" i="19" s="1"/>
  <c r="O1284" i="19" s="1"/>
  <c r="O1285" i="19" s="1"/>
  <c r="O1286" i="19" s="1"/>
  <c r="O1287" i="19" s="1"/>
  <c r="O1288" i="19" s="1"/>
  <c r="O1289" i="19" s="1"/>
  <c r="O1290" i="19" s="1"/>
  <c r="O1291" i="19" s="1"/>
  <c r="O1292" i="19" s="1"/>
  <c r="O1293" i="19" s="1"/>
  <c r="O1294" i="19" s="1"/>
  <c r="O1295" i="19" s="1"/>
  <c r="O1296" i="19" s="1"/>
  <c r="O1297" i="19" s="1"/>
  <c r="O1298" i="19" s="1"/>
  <c r="O1299" i="19" s="1"/>
  <c r="O1300" i="19" s="1"/>
  <c r="O1301" i="19" s="1"/>
  <c r="O1302" i="19" s="1"/>
  <c r="O1303" i="19" s="1"/>
  <c r="O1304" i="19" s="1"/>
  <c r="O1305" i="19" s="1"/>
  <c r="O1306" i="19" s="1"/>
  <c r="O1307" i="19" s="1"/>
  <c r="O1308" i="19" s="1"/>
  <c r="O1309" i="19" s="1"/>
  <c r="O1310" i="19" s="1"/>
  <c r="O1311" i="19" s="1"/>
  <c r="O1312" i="19" s="1"/>
  <c r="O1313" i="19" s="1"/>
  <c r="O1314" i="19" s="1"/>
  <c r="O1315" i="19" s="1"/>
  <c r="O1316" i="19" s="1"/>
  <c r="O1317" i="19" s="1"/>
  <c r="O1318" i="19" s="1"/>
  <c r="O1319" i="19" s="1"/>
  <c r="O1320" i="19" s="1"/>
  <c r="O1321" i="19" s="1"/>
  <c r="O1322" i="19" s="1"/>
  <c r="O1323" i="19" s="1"/>
  <c r="O1324" i="19" s="1"/>
  <c r="O1325" i="19" s="1"/>
  <c r="O1326" i="19" s="1"/>
  <c r="O1327" i="19" s="1"/>
  <c r="O1328" i="19" s="1"/>
  <c r="O1329" i="19" s="1"/>
  <c r="O1330" i="19" s="1"/>
  <c r="O1331" i="19" s="1"/>
  <c r="O1332" i="19" s="1"/>
  <c r="O1333" i="19" s="1"/>
  <c r="O1334" i="19" s="1"/>
  <c r="O1335" i="19" s="1"/>
  <c r="O1336" i="19" s="1"/>
  <c r="O1337" i="19" s="1"/>
  <c r="O1338" i="19" s="1"/>
  <c r="O1339" i="19" s="1"/>
  <c r="O1340" i="19" s="1"/>
  <c r="O1341" i="19" s="1"/>
  <c r="O1342" i="19" s="1"/>
  <c r="O1343" i="19" s="1"/>
  <c r="O1344" i="19" s="1"/>
  <c r="O1345" i="19" s="1"/>
  <c r="O1346" i="19" s="1"/>
  <c r="O1347" i="19" s="1"/>
  <c r="O1348" i="19" s="1"/>
  <c r="O1349" i="19" s="1"/>
  <c r="O1350" i="19" s="1"/>
  <c r="O1351" i="19" s="1"/>
  <c r="O1352" i="19" s="1"/>
  <c r="O1353" i="19" s="1"/>
  <c r="O1354" i="19" s="1"/>
  <c r="O1355" i="19" s="1"/>
  <c r="O1356" i="19" s="1"/>
  <c r="O1357" i="19" s="1"/>
  <c r="O1358" i="19" s="1"/>
  <c r="O1359" i="19" s="1"/>
  <c r="O1360" i="19" s="1"/>
  <c r="O1361" i="19" s="1"/>
  <c r="O1362" i="19" s="1"/>
  <c r="O1363" i="19" s="1"/>
  <c r="O1364" i="19" s="1"/>
  <c r="O1365" i="19" s="1"/>
  <c r="O1366" i="19" s="1"/>
  <c r="O1367" i="19" s="1"/>
  <c r="O1368" i="19" s="1"/>
  <c r="O1369" i="19" s="1"/>
  <c r="O1370" i="19" s="1"/>
  <c r="O1371" i="19" s="1"/>
  <c r="O1372" i="19" s="1"/>
  <c r="O1373" i="19" s="1"/>
  <c r="O1374" i="19" s="1"/>
  <c r="O1375" i="19" s="1"/>
  <c r="O1376" i="19" s="1"/>
  <c r="O1377" i="19" s="1"/>
  <c r="O1378" i="19" s="1"/>
  <c r="O1379" i="19" s="1"/>
  <c r="O1380" i="19" s="1"/>
  <c r="O1381" i="19" s="1"/>
  <c r="O1382" i="19" s="1"/>
  <c r="O1383" i="19" s="1"/>
  <c r="O1384" i="19" s="1"/>
  <c r="O1385" i="19" s="1"/>
  <c r="O1386" i="19" s="1"/>
  <c r="O1387" i="19" s="1"/>
  <c r="O1388" i="19" s="1"/>
  <c r="O1389" i="19" s="1"/>
  <c r="O1390" i="19" s="1"/>
  <c r="O1391" i="19" s="1"/>
  <c r="O1392" i="19" s="1"/>
  <c r="O1393" i="19" s="1"/>
  <c r="O1394" i="19" s="1"/>
  <c r="O1395" i="19" s="1"/>
  <c r="O1396" i="19" s="1"/>
  <c r="O1397" i="19" s="1"/>
  <c r="O1398" i="19" s="1"/>
  <c r="O1399" i="19" s="1"/>
  <c r="O1400" i="19" s="1"/>
  <c r="O1401" i="19" s="1"/>
  <c r="O1402" i="19" s="1"/>
  <c r="O1403" i="19" s="1"/>
  <c r="O1404" i="19" s="1"/>
  <c r="O1405" i="19" s="1"/>
  <c r="O1406" i="19" s="1"/>
  <c r="O1407" i="19" s="1"/>
  <c r="O1408" i="19" s="1"/>
  <c r="O1409" i="19" s="1"/>
  <c r="O1410" i="19" s="1"/>
  <c r="O1411" i="19" s="1"/>
  <c r="O1412" i="19" s="1"/>
  <c r="O1413" i="19" s="1"/>
  <c r="O1414" i="19" s="1"/>
  <c r="O1415" i="19" s="1"/>
  <c r="O1416" i="19" s="1"/>
  <c r="O1417" i="19" s="1"/>
  <c r="O1418" i="19" s="1"/>
  <c r="O1419" i="19" s="1"/>
  <c r="O1420" i="19" s="1"/>
  <c r="O1421" i="19" s="1"/>
  <c r="O1422" i="19" s="1"/>
  <c r="O1423" i="19" s="1"/>
  <c r="O1424" i="19" s="1"/>
  <c r="O1425" i="19" s="1"/>
  <c r="O1426" i="19" s="1"/>
  <c r="O1427" i="19" s="1"/>
  <c r="O1428" i="19" s="1"/>
  <c r="O1429" i="19" s="1"/>
  <c r="O1430" i="19" s="1"/>
  <c r="O1431" i="19" s="1"/>
  <c r="O1432" i="19" s="1"/>
  <c r="O1433" i="19" s="1"/>
  <c r="O1434" i="19" s="1"/>
  <c r="O1435" i="19" s="1"/>
  <c r="O1436" i="19" s="1"/>
  <c r="O1437" i="19" s="1"/>
  <c r="O1438" i="19" s="1"/>
  <c r="O1439" i="19" s="1"/>
  <c r="O1440" i="19" s="1"/>
  <c r="O1441" i="19" s="1"/>
  <c r="O1442" i="19" s="1"/>
  <c r="O1443" i="19" s="1"/>
  <c r="O1444" i="19" s="1"/>
  <c r="O1445" i="19" s="1"/>
  <c r="O1446" i="19" s="1"/>
  <c r="O1447" i="19" s="1"/>
  <c r="O1448" i="19" s="1"/>
  <c r="O1449" i="19" s="1"/>
  <c r="O1450" i="19" s="1"/>
  <c r="O1451" i="19" s="1"/>
  <c r="O1452" i="19" s="1"/>
  <c r="O1453" i="19" s="1"/>
  <c r="O1454" i="19" s="1"/>
  <c r="O1455" i="19" s="1"/>
  <c r="O1456" i="19" s="1"/>
  <c r="O1457" i="19" s="1"/>
  <c r="O1458" i="19" s="1"/>
  <c r="O1459" i="19" s="1"/>
  <c r="O1460" i="19" s="1"/>
  <c r="O1461" i="19" s="1"/>
  <c r="O1462" i="19" s="1"/>
  <c r="O1463" i="19" s="1"/>
  <c r="O1464" i="19" s="1"/>
  <c r="O1465" i="19" s="1"/>
  <c r="O1466" i="19" s="1"/>
  <c r="O1467" i="19" s="1"/>
  <c r="O1468" i="19" s="1"/>
  <c r="O1469" i="19" s="1"/>
  <c r="O1470" i="19" s="1"/>
  <c r="O1471" i="19" s="1"/>
  <c r="O1472" i="19" s="1"/>
  <c r="O1473" i="19" s="1"/>
  <c r="O1474" i="19" s="1"/>
  <c r="O1475" i="19" s="1"/>
  <c r="O1476" i="19" s="1"/>
  <c r="O1477" i="19" s="1"/>
  <c r="O1478" i="19" s="1"/>
  <c r="O1479" i="19" s="1"/>
  <c r="O1480" i="19" s="1"/>
  <c r="O1481" i="19" s="1"/>
  <c r="O1482" i="19" s="1"/>
  <c r="O1483" i="19" s="1"/>
  <c r="O1484" i="19" s="1"/>
  <c r="O1485" i="19" s="1"/>
  <c r="O1486" i="19" s="1"/>
  <c r="O1487" i="19" s="1"/>
  <c r="O1488" i="19" s="1"/>
  <c r="O1489" i="19" s="1"/>
  <c r="O1490" i="19" s="1"/>
  <c r="O1491" i="19" s="1"/>
  <c r="O1492" i="19" s="1"/>
  <c r="O1493" i="19" s="1"/>
  <c r="O1494" i="19" s="1"/>
  <c r="O1495" i="19" s="1"/>
  <c r="O1496" i="19" s="1"/>
  <c r="O1497" i="19" s="1"/>
  <c r="O1498" i="19" s="1"/>
  <c r="O1499" i="19" s="1"/>
  <c r="O1500" i="19" s="1"/>
  <c r="O1501" i="19" s="1"/>
  <c r="O1502" i="19" s="1"/>
  <c r="O1503" i="19" s="1"/>
  <c r="O1504" i="19" s="1"/>
  <c r="O1505" i="19" s="1"/>
  <c r="O1506" i="19" s="1"/>
  <c r="O1507" i="19" s="1"/>
  <c r="O1508" i="19" s="1"/>
  <c r="O1509" i="19" s="1"/>
  <c r="O1510" i="19" s="1"/>
  <c r="O1511" i="19" s="1"/>
  <c r="O1512" i="19" s="1"/>
  <c r="O1513" i="19" s="1"/>
  <c r="O1514" i="19" s="1"/>
  <c r="O1515" i="19" s="1"/>
  <c r="O1516" i="19" s="1"/>
  <c r="O1517" i="19" s="1"/>
  <c r="O1518" i="19" s="1"/>
  <c r="O1519" i="19" s="1"/>
  <c r="O1520" i="19" s="1"/>
  <c r="O1521" i="19" s="1"/>
  <c r="O1522" i="19" s="1"/>
  <c r="O1523" i="19" s="1"/>
  <c r="O1524" i="19" s="1"/>
  <c r="O1525" i="19" s="1"/>
  <c r="O1526" i="19" s="1"/>
  <c r="O1527" i="19" s="1"/>
  <c r="O1528" i="19" s="1"/>
  <c r="O1529" i="19" s="1"/>
  <c r="O1530" i="19" s="1"/>
  <c r="O1531" i="19" s="1"/>
  <c r="O1532" i="19" s="1"/>
  <c r="O1533" i="19" s="1"/>
  <c r="O1534" i="19" s="1"/>
  <c r="O1535" i="19" s="1"/>
  <c r="O1536" i="19" s="1"/>
  <c r="O1537" i="19" s="1"/>
  <c r="O1538" i="19" s="1"/>
  <c r="O1539" i="19" s="1"/>
  <c r="O1540" i="19" s="1"/>
  <c r="O1541" i="19" s="1"/>
  <c r="O1542" i="19" s="1"/>
  <c r="O1543" i="19" s="1"/>
  <c r="O1544" i="19" s="1"/>
  <c r="O1545" i="19" s="1"/>
  <c r="O1546" i="19" s="1"/>
  <c r="O1547" i="19" s="1"/>
  <c r="O1548" i="19" s="1"/>
  <c r="O1549" i="19" s="1"/>
  <c r="O1550" i="19" s="1"/>
  <c r="O1551" i="19" s="1"/>
  <c r="O1552" i="19" s="1"/>
  <c r="O1553" i="19" s="1"/>
  <c r="O1554" i="19" s="1"/>
  <c r="O1555" i="19" s="1"/>
  <c r="O1556" i="19" s="1"/>
  <c r="O1557" i="19" s="1"/>
  <c r="O1558" i="19" s="1"/>
  <c r="O1559" i="19" s="1"/>
  <c r="O1560" i="19" s="1"/>
  <c r="O1561" i="19" s="1"/>
  <c r="O1562" i="19" s="1"/>
  <c r="O1563" i="19" s="1"/>
  <c r="O1564" i="19" s="1"/>
  <c r="O1565" i="19" s="1"/>
  <c r="O1566" i="19" s="1"/>
  <c r="O1567" i="19" s="1"/>
  <c r="O1568" i="19" s="1"/>
  <c r="O1569" i="19" s="1"/>
  <c r="O1570" i="19" s="1"/>
  <c r="O1571" i="19" s="1"/>
  <c r="O1572" i="19" s="1"/>
  <c r="O1573" i="19" s="1"/>
  <c r="O1574" i="19" s="1"/>
  <c r="O1575" i="19" s="1"/>
  <c r="O1576" i="19" s="1"/>
  <c r="O1577" i="19" s="1"/>
  <c r="O1578" i="19" s="1"/>
  <c r="O1579" i="19" s="1"/>
  <c r="O1580" i="19" s="1"/>
  <c r="O1581" i="19" s="1"/>
  <c r="O1582" i="19" s="1"/>
  <c r="O1583" i="19" s="1"/>
  <c r="O1584" i="19" s="1"/>
  <c r="O1585" i="19" s="1"/>
  <c r="O1586" i="19" s="1"/>
  <c r="O1587" i="19" s="1"/>
  <c r="O1588" i="19" s="1"/>
  <c r="O1589" i="19" s="1"/>
  <c r="O1590" i="19" s="1"/>
  <c r="O1591" i="19" s="1"/>
  <c r="O1592" i="19" s="1"/>
  <c r="O1593" i="19" s="1"/>
  <c r="O1594" i="19" s="1"/>
  <c r="O1595" i="19" s="1"/>
  <c r="O1596" i="19" s="1"/>
  <c r="O1597" i="19" s="1"/>
  <c r="O1598" i="19" s="1"/>
  <c r="O1599" i="19" s="1"/>
  <c r="O1600" i="19" s="1"/>
  <c r="O1601" i="19" s="1"/>
  <c r="O1602" i="19" s="1"/>
  <c r="O1603" i="19" s="1"/>
  <c r="O1604" i="19" s="1"/>
  <c r="O1605" i="19" s="1"/>
  <c r="O1606" i="19" s="1"/>
  <c r="O1607" i="19" s="1"/>
  <c r="O1608" i="19" s="1"/>
  <c r="O1609" i="19" s="1"/>
  <c r="O1610" i="19" s="1"/>
  <c r="O1611" i="19" s="1"/>
  <c r="O1612" i="19" s="1"/>
  <c r="O1613" i="19" s="1"/>
  <c r="O1614" i="19" s="1"/>
  <c r="O1615" i="19" s="1"/>
  <c r="O1616" i="19" s="1"/>
  <c r="O1617" i="19" s="1"/>
  <c r="O1618" i="19" s="1"/>
  <c r="O1619" i="19" s="1"/>
  <c r="O1620" i="19" s="1"/>
  <c r="O1621" i="19" s="1"/>
  <c r="O1622" i="19" s="1"/>
  <c r="O1623" i="19" s="1"/>
  <c r="O1624" i="19" s="1"/>
  <c r="O1625" i="19" s="1"/>
  <c r="O1626" i="19" s="1"/>
  <c r="O1627" i="19" s="1"/>
  <c r="O1628" i="19" s="1"/>
  <c r="O1629" i="19" s="1"/>
  <c r="O1630" i="19" s="1"/>
  <c r="O1631" i="19" s="1"/>
  <c r="O1632" i="19" s="1"/>
  <c r="O1633" i="19" s="1"/>
  <c r="O1634" i="19" s="1"/>
  <c r="O1635" i="19" s="1"/>
  <c r="O1636" i="19" s="1"/>
  <c r="O1637" i="19" s="1"/>
  <c r="O1638" i="19" s="1"/>
  <c r="O1639" i="19" s="1"/>
  <c r="O1640" i="19" l="1"/>
  <c r="O1641" i="19" s="1"/>
  <c r="O1642" i="19" s="1"/>
  <c r="O1643" i="19" s="1"/>
  <c r="O1644" i="19" s="1"/>
  <c r="O1645" i="19" s="1"/>
  <c r="O1646" i="19" s="1"/>
  <c r="O1647" i="19" s="1"/>
  <c r="O1648" i="19" s="1"/>
  <c r="O1649" i="19" s="1"/>
  <c r="O1650" i="19" s="1"/>
  <c r="O1651" i="19" s="1"/>
  <c r="O1652" i="19" s="1"/>
  <c r="O1653" i="19" l="1"/>
  <c r="O1654" i="19" s="1"/>
  <c r="O1655" i="19" s="1"/>
  <c r="O1656" i="19" s="1"/>
  <c r="O1657" i="19" s="1"/>
  <c r="O1658" i="19" s="1"/>
  <c r="O1659" i="19" s="1"/>
  <c r="O1660" i="19" s="1"/>
  <c r="O1661" i="19" s="1"/>
  <c r="O1662" i="19" s="1"/>
  <c r="O1663" i="19" s="1"/>
  <c r="O1664" i="19" s="1"/>
  <c r="O1665" i="19" s="1"/>
  <c r="O1666" i="19" s="1"/>
  <c r="O1667" i="19" s="1"/>
  <c r="O1668" i="19" s="1"/>
  <c r="O1669" i="19" s="1"/>
  <c r="O1670" i="19" s="1"/>
  <c r="O1671" i="19" s="1"/>
  <c r="O1672" i="19" s="1"/>
  <c r="O1673" i="19" s="1"/>
  <c r="O1674" i="19" s="1"/>
  <c r="O1675" i="19" s="1"/>
  <c r="O1676" i="19" s="1"/>
  <c r="O1677" i="19" s="1"/>
  <c r="O1678" i="19" s="1"/>
  <c r="O1679" i="19" s="1"/>
  <c r="O1680" i="19" s="1"/>
  <c r="O1681" i="19" s="1"/>
  <c r="O1682" i="19" s="1"/>
  <c r="O1683" i="19" s="1"/>
  <c r="O1684" i="19" s="1"/>
  <c r="O1685" i="19" s="1"/>
  <c r="O1686" i="19" s="1"/>
  <c r="O1687" i="19" s="1"/>
  <c r="O1688" i="19" s="1"/>
  <c r="O1689" i="19" s="1"/>
  <c r="O1690" i="19" s="1"/>
  <c r="O1691" i="19" s="1"/>
  <c r="O1692" i="19" s="1"/>
  <c r="O1693" i="19" s="1"/>
  <c r="O1694" i="19" s="1"/>
  <c r="O1695" i="19" s="1"/>
  <c r="O1696" i="19" s="1"/>
  <c r="O1697" i="19" s="1"/>
  <c r="O1698" i="19" s="1"/>
  <c r="O1699" i="19" s="1"/>
  <c r="O1700" i="19" s="1"/>
  <c r="O1701" i="19" s="1"/>
  <c r="O1702" i="19" s="1"/>
  <c r="O1703" i="19" s="1"/>
  <c r="O1704" i="19" s="1"/>
  <c r="O1705" i="19" s="1"/>
  <c r="O1706" i="19" s="1"/>
  <c r="O1707" i="19" s="1"/>
  <c r="O1708" i="19" s="1"/>
  <c r="O1709" i="19" s="1"/>
  <c r="O1710" i="19" s="1"/>
  <c r="O1711" i="19" s="1"/>
  <c r="O1712" i="19" s="1"/>
  <c r="O1713" i="19" s="1"/>
  <c r="O1714" i="19" s="1"/>
  <c r="O1715" i="19" s="1"/>
  <c r="O1716" i="19" s="1"/>
  <c r="O1717" i="19" s="1"/>
  <c r="O1718" i="19" s="1"/>
  <c r="O1719" i="19" s="1"/>
  <c r="O1720" i="19" s="1"/>
  <c r="O1721" i="19" s="1"/>
  <c r="O1722" i="19" s="1"/>
  <c r="O1723" i="19" s="1"/>
  <c r="O1724" i="19" s="1"/>
  <c r="O1725" i="19" s="1"/>
  <c r="O1726" i="19" s="1"/>
  <c r="O1727" i="19" s="1"/>
  <c r="O1728" i="19" s="1"/>
  <c r="O1729" i="19" s="1"/>
  <c r="O1730" i="19" s="1"/>
  <c r="O1731" i="19" s="1"/>
  <c r="O1732" i="19" s="1"/>
  <c r="O1733" i="19" s="1"/>
  <c r="O1734" i="19" s="1"/>
  <c r="O1735" i="19" s="1"/>
  <c r="O1736" i="19" s="1"/>
  <c r="O1737" i="19" s="1"/>
  <c r="O1738" i="19" s="1"/>
  <c r="O1739" i="19" s="1"/>
  <c r="O1740" i="19" s="1"/>
  <c r="O1741" i="19" s="1"/>
  <c r="O1742" i="19" s="1"/>
  <c r="O1743" i="19" s="1"/>
  <c r="O1744" i="19" s="1"/>
  <c r="O1745" i="19" s="1"/>
  <c r="O1746" i="19" s="1"/>
  <c r="O1747" i="19" s="1"/>
  <c r="O1748" i="19" s="1"/>
  <c r="O1749" i="19" s="1"/>
  <c r="O1750" i="19" s="1"/>
  <c r="O1751" i="19" s="1"/>
  <c r="O1752" i="19" s="1"/>
  <c r="O1753" i="19" s="1"/>
  <c r="O1754" i="19" s="1"/>
  <c r="O1755" i="19" s="1"/>
  <c r="O1756" i="19" s="1"/>
  <c r="O1757" i="19" s="1"/>
  <c r="O1758" i="19" s="1"/>
  <c r="O1759" i="19" s="1"/>
  <c r="O1760" i="19" s="1"/>
  <c r="O1761" i="19" s="1"/>
  <c r="O1762" i="19" s="1"/>
  <c r="O1763" i="19" s="1"/>
  <c r="O1764" i="19" s="1"/>
  <c r="O1765" i="19" s="1"/>
  <c r="O1766" i="19" s="1"/>
  <c r="O1767" i="19" s="1"/>
  <c r="O1768" i="19" s="1"/>
  <c r="O1769" i="19" s="1"/>
  <c r="O1770" i="19" s="1"/>
  <c r="O1771" i="19" s="1"/>
  <c r="O1772" i="19" s="1"/>
  <c r="O1773" i="19" s="1"/>
  <c r="O1774" i="19" s="1"/>
  <c r="O1775" i="19" s="1"/>
  <c r="O1776" i="19" s="1"/>
  <c r="O1777" i="19" s="1"/>
  <c r="O1778" i="19" s="1"/>
  <c r="O1779" i="19" s="1"/>
  <c r="O1780" i="19" s="1"/>
  <c r="O1781" i="19" s="1"/>
  <c r="O1782" i="19" s="1"/>
  <c r="O1783" i="19" s="1"/>
  <c r="O1784" i="19" s="1"/>
  <c r="O1785" i="19" s="1"/>
  <c r="O1786" i="19" s="1"/>
  <c r="O1787" i="19" s="1"/>
  <c r="O1788" i="19" s="1"/>
  <c r="O1789" i="19" s="1"/>
  <c r="O1790" i="19" s="1"/>
  <c r="O1791" i="19" s="1"/>
  <c r="O1792" i="19" s="1"/>
  <c r="O1793" i="19" s="1"/>
  <c r="O1794" i="19" s="1"/>
  <c r="O1795" i="19" s="1"/>
  <c r="O1796" i="19" s="1"/>
  <c r="O1797" i="19" s="1"/>
  <c r="O1798" i="19" s="1"/>
  <c r="O1799" i="19" s="1"/>
  <c r="O1800" i="19" s="1"/>
  <c r="O1801" i="19" s="1"/>
  <c r="O1802" i="19" s="1"/>
  <c r="O1803" i="19" s="1"/>
  <c r="O1804" i="19" s="1"/>
  <c r="O1805" i="19" s="1"/>
  <c r="O1806" i="19" s="1"/>
  <c r="O1807" i="19" s="1"/>
  <c r="O1808" i="19" s="1"/>
  <c r="O1809" i="19" s="1"/>
  <c r="O1810" i="19" s="1"/>
  <c r="O1811" i="19" s="1"/>
  <c r="O1812" i="19" s="1"/>
  <c r="O1813" i="19" s="1"/>
  <c r="O1814" i="19" s="1"/>
  <c r="O1815" i="19" s="1"/>
  <c r="O1816" i="19" s="1"/>
  <c r="O1817" i="19" s="1"/>
  <c r="O1818" i="19" s="1"/>
  <c r="O1819" i="19" s="1"/>
  <c r="O1820" i="19" s="1"/>
  <c r="O1821" i="19" s="1"/>
  <c r="O1822" i="19" s="1"/>
  <c r="O1823" i="19" s="1"/>
  <c r="O1824" i="19" s="1"/>
  <c r="O1825" i="19" s="1"/>
  <c r="O1826" i="19" s="1"/>
  <c r="O1827" i="19" s="1"/>
  <c r="O1828" i="19" s="1"/>
  <c r="O1829" i="19" s="1"/>
  <c r="O1830" i="19" s="1"/>
  <c r="O1831" i="19" s="1"/>
  <c r="O1832" i="19" s="1"/>
  <c r="O1833" i="19" s="1"/>
  <c r="O1834" i="19" s="1"/>
  <c r="O1835" i="19" s="1"/>
  <c r="O1836" i="19" s="1"/>
  <c r="O1837" i="19" s="1"/>
  <c r="O1838" i="19" s="1"/>
  <c r="O1839" i="19" s="1"/>
  <c r="O1840" i="19" s="1"/>
  <c r="O1841" i="19" s="1"/>
  <c r="O1842" i="19" s="1"/>
  <c r="O1843" i="19" s="1"/>
  <c r="O1844" i="19" s="1"/>
  <c r="O1845" i="19" s="1"/>
  <c r="O1846" i="19" s="1"/>
  <c r="O1847" i="19" s="1"/>
  <c r="O1848" i="19" s="1"/>
  <c r="O1849" i="19" s="1"/>
  <c r="O1850" i="19" s="1"/>
  <c r="O1851" i="19" s="1"/>
  <c r="O1852" i="19" s="1"/>
  <c r="O1853" i="19" s="1"/>
  <c r="O1854" i="19" s="1"/>
  <c r="O1855" i="19" s="1"/>
  <c r="O1856" i="19" s="1"/>
  <c r="O1857" i="19" s="1"/>
  <c r="O1858" i="19" s="1"/>
  <c r="O1859" i="19" s="1"/>
  <c r="O1860" i="19" s="1"/>
  <c r="O1861" i="19" s="1"/>
  <c r="O1862" i="19" s="1"/>
  <c r="O1863" i="19" s="1"/>
  <c r="O1864" i="19" s="1"/>
  <c r="O1865" i="19" s="1"/>
  <c r="O1866" i="19" s="1"/>
  <c r="O1867" i="19" s="1"/>
  <c r="O1868" i="19" s="1"/>
  <c r="O1869" i="19" s="1"/>
  <c r="O1870" i="19" s="1"/>
  <c r="O1871" i="19" s="1"/>
  <c r="O1872" i="19" s="1"/>
  <c r="O1873" i="19" s="1"/>
  <c r="O1874" i="19" s="1"/>
  <c r="O1875" i="19" s="1"/>
  <c r="O1876" i="19" s="1"/>
  <c r="O1877" i="19" s="1"/>
  <c r="O1878" i="19" s="1"/>
  <c r="O1879" i="19" s="1"/>
  <c r="O1880" i="19" s="1"/>
  <c r="O1881" i="19" s="1"/>
  <c r="O1882" i="19" s="1"/>
  <c r="O1883" i="19" s="1"/>
  <c r="O1884" i="19" s="1"/>
  <c r="O1885" i="19" s="1"/>
  <c r="O1886" i="19" s="1"/>
  <c r="O1887" i="19" s="1"/>
  <c r="O1888" i="19" s="1"/>
  <c r="O1889" i="19" s="1"/>
  <c r="O1890" i="19" s="1"/>
  <c r="O1891" i="19" s="1"/>
  <c r="O1892" i="19" s="1"/>
  <c r="O1893" i="19" s="1"/>
  <c r="O1894" i="19" s="1"/>
  <c r="O1895" i="19" s="1"/>
  <c r="O1896" i="19" s="1"/>
  <c r="O1897" i="19" s="1"/>
  <c r="O1898" i="19" s="1"/>
  <c r="O1899" i="19" s="1"/>
  <c r="O1900" i="19" s="1"/>
  <c r="O1901" i="19" s="1"/>
  <c r="O1902" i="19" s="1"/>
  <c r="O1903" i="19" s="1"/>
  <c r="O1904" i="19" s="1"/>
  <c r="O1905" i="19" s="1"/>
  <c r="O1906" i="19" s="1"/>
  <c r="O1907" i="19" s="1"/>
  <c r="O1908" i="19" s="1"/>
  <c r="O1909" i="19" s="1"/>
  <c r="O1910" i="19" s="1"/>
  <c r="O1911" i="19" s="1"/>
  <c r="O1912" i="19" s="1"/>
  <c r="O1913" i="19" s="1"/>
  <c r="O1914" i="19" s="1"/>
  <c r="O1915" i="19" s="1"/>
  <c r="O1916" i="19" s="1"/>
  <c r="O1917" i="19" s="1"/>
  <c r="O1918" i="19" s="1"/>
  <c r="O1919" i="19" s="1"/>
  <c r="O1920" i="19" s="1"/>
  <c r="O1921" i="19" s="1"/>
  <c r="O1922" i="19" s="1"/>
  <c r="O1923" i="19" s="1"/>
  <c r="O1924" i="19" s="1"/>
  <c r="O1925" i="19" s="1"/>
  <c r="O1926" i="19" s="1"/>
  <c r="O1927" i="19" s="1"/>
  <c r="O1928" i="19" s="1"/>
  <c r="O1929" i="19" s="1"/>
  <c r="O1930" i="19" s="1"/>
  <c r="O1931" i="19" s="1"/>
  <c r="O1932" i="19" s="1"/>
  <c r="O1933" i="19" s="1"/>
  <c r="O1934" i="19" s="1"/>
  <c r="O1935" i="19" s="1"/>
  <c r="O1936" i="19" s="1"/>
  <c r="O1937" i="19" s="1"/>
  <c r="O1938" i="19" s="1"/>
  <c r="O1939" i="19" s="1"/>
  <c r="O1940" i="19" s="1"/>
  <c r="O1941" i="19" s="1"/>
  <c r="O1942" i="19" s="1"/>
  <c r="O1943" i="19" s="1"/>
  <c r="O1944" i="19" s="1"/>
  <c r="O1945" i="19" s="1"/>
  <c r="O1946" i="19" s="1"/>
  <c r="O1947" i="19" s="1"/>
  <c r="O1948" i="19" s="1"/>
  <c r="O1949" i="19" s="1"/>
  <c r="O1950" i="19" s="1"/>
  <c r="O1951" i="19" s="1"/>
  <c r="O1952" i="19" s="1"/>
  <c r="O1953" i="19" s="1"/>
  <c r="O1954" i="19" s="1"/>
  <c r="O1955" i="19" s="1"/>
  <c r="O1956" i="19" s="1"/>
  <c r="O1957" i="19" s="1"/>
  <c r="O1958" i="19" s="1"/>
  <c r="O1959" i="19" s="1"/>
  <c r="O1960" i="19" s="1"/>
  <c r="O1961" i="19" s="1"/>
  <c r="O1962" i="19" s="1"/>
  <c r="O1963" i="19" s="1"/>
  <c r="O1964" i="19" s="1"/>
  <c r="O1965" i="19" s="1"/>
  <c r="O1966" i="19" s="1"/>
  <c r="O1967" i="19" s="1"/>
  <c r="O1968" i="19" s="1"/>
  <c r="O1969" i="19" s="1"/>
  <c r="O1970" i="19" s="1"/>
  <c r="O1971" i="19" s="1"/>
  <c r="O1972" i="19" s="1"/>
  <c r="O1973" i="19" s="1"/>
  <c r="O1974" i="19" s="1"/>
  <c r="O1975" i="19" s="1"/>
  <c r="O1976" i="19" s="1"/>
  <c r="O1977" i="19" s="1"/>
  <c r="O1978" i="19" s="1"/>
  <c r="O1979" i="19" s="1"/>
  <c r="O1980" i="19" s="1"/>
  <c r="O1981" i="19" s="1"/>
  <c r="O1982" i="19" s="1"/>
  <c r="O1983" i="19" s="1"/>
  <c r="O1984" i="19" s="1"/>
  <c r="O1985" i="19" s="1"/>
  <c r="O1986" i="19" s="1"/>
  <c r="O1987" i="19" s="1"/>
  <c r="O1988" i="19" s="1"/>
  <c r="O1989" i="19" s="1"/>
  <c r="O1990" i="19" s="1"/>
  <c r="O1991" i="19" s="1"/>
  <c r="O1992" i="19" s="1"/>
  <c r="O1993" i="19" s="1"/>
  <c r="O1994" i="19" s="1"/>
  <c r="O1995" i="19" s="1"/>
  <c r="O1996" i="19" s="1"/>
  <c r="O1997" i="19" s="1"/>
  <c r="O1998" i="19" s="1"/>
  <c r="O1999" i="19" s="1"/>
  <c r="O2000" i="19" s="1"/>
  <c r="O2001" i="19" s="1"/>
  <c r="O2002" i="19" s="1"/>
  <c r="O2003" i="19" s="1"/>
  <c r="O2004" i="19" s="1"/>
  <c r="O2005" i="19" s="1"/>
  <c r="O2006" i="19" s="1"/>
  <c r="O2007" i="19" s="1"/>
  <c r="O2008" i="19" s="1"/>
  <c r="O2009" i="19" s="1"/>
  <c r="O2010" i="19" s="1"/>
  <c r="O2011" i="19" s="1"/>
  <c r="O2012" i="19" s="1"/>
  <c r="O2013" i="19" s="1"/>
  <c r="O2014" i="19" s="1"/>
  <c r="O2015" i="19" s="1"/>
  <c r="O2016" i="19" s="1"/>
  <c r="O2017" i="19" s="1"/>
  <c r="O2018" i="19" s="1"/>
  <c r="O2019" i="19" s="1"/>
  <c r="O2020" i="19" s="1"/>
  <c r="O2021" i="19" s="1"/>
  <c r="O2022" i="19" s="1"/>
  <c r="O2023" i="19" s="1"/>
  <c r="O2024" i="19" s="1"/>
  <c r="O2025" i="19" s="1"/>
  <c r="O2026" i="19" s="1"/>
  <c r="O2027" i="19" s="1"/>
  <c r="O2028" i="19" s="1"/>
  <c r="O2029" i="19" s="1"/>
  <c r="O2030" i="19" s="1"/>
  <c r="O2031" i="19" s="1"/>
  <c r="O2032" i="19" s="1"/>
  <c r="O2033" i="19" s="1"/>
  <c r="O2034" i="19" s="1"/>
  <c r="O2035" i="19" s="1"/>
  <c r="O2036" i="19" s="1"/>
  <c r="O2037" i="19" s="1"/>
  <c r="O2038" i="19" s="1"/>
  <c r="O2039" i="19" s="1"/>
  <c r="O2040" i="19" s="1"/>
  <c r="O2041" i="19" s="1"/>
  <c r="O2042" i="19" s="1"/>
  <c r="O2043" i="19" s="1"/>
  <c r="O2044" i="19" s="1"/>
  <c r="O2045" i="19" s="1"/>
  <c r="O2046" i="19" s="1"/>
  <c r="O2047" i="19" s="1"/>
  <c r="O2048" i="19" s="1"/>
  <c r="O2049" i="19" s="1"/>
  <c r="O2050" i="19" s="1"/>
  <c r="O2051" i="19" s="1"/>
  <c r="O2052" i="19" s="1"/>
  <c r="O2053" i="19" s="1"/>
  <c r="O2054" i="19" s="1"/>
  <c r="O2055" i="19" s="1"/>
  <c r="O2056" i="19" s="1"/>
  <c r="O2057" i="19" s="1"/>
  <c r="O2058" i="19" s="1"/>
  <c r="O2059" i="19" s="1"/>
  <c r="O2060" i="19" s="1"/>
  <c r="O2061" i="19" s="1"/>
  <c r="O2062" i="19" s="1"/>
  <c r="O2063" i="19" s="1"/>
  <c r="O2064" i="19" s="1"/>
  <c r="O2065" i="19" s="1"/>
  <c r="O2066" i="19" s="1"/>
  <c r="O2067" i="19" s="1"/>
  <c r="O2068" i="19" s="1"/>
  <c r="O2069" i="19" s="1"/>
  <c r="O2070" i="19" s="1"/>
  <c r="O2071" i="19" s="1"/>
  <c r="O2072" i="19" s="1"/>
  <c r="O2073" i="19" s="1"/>
  <c r="O2074" i="19" s="1"/>
  <c r="O2075" i="19" s="1"/>
  <c r="O2076" i="19" s="1"/>
  <c r="O2077" i="19" s="1"/>
  <c r="O2078" i="19" s="1"/>
  <c r="O2079" i="19" s="1"/>
  <c r="O2080" i="19" s="1"/>
  <c r="O2081" i="19" s="1"/>
  <c r="O2082" i="19" s="1"/>
  <c r="O2083" i="19" s="1"/>
  <c r="O2084" i="19" s="1"/>
  <c r="O2085" i="19" s="1"/>
  <c r="O2086" i="19" s="1"/>
  <c r="O2087" i="19" s="1"/>
  <c r="O2088" i="19" s="1"/>
  <c r="O2089" i="19" s="1"/>
  <c r="O2090" i="19" s="1"/>
  <c r="O2091" i="19" s="1"/>
  <c r="O2092" i="19" s="1"/>
  <c r="O2093" i="19" s="1"/>
  <c r="O2094" i="19" s="1"/>
  <c r="O2095" i="19" s="1"/>
  <c r="O2096" i="19" s="1"/>
  <c r="O2097" i="19" s="1"/>
  <c r="O2098" i="19" s="1"/>
  <c r="O2099" i="19" s="1"/>
  <c r="O2100" i="19" s="1"/>
  <c r="O2101" i="19" s="1"/>
  <c r="O2102" i="19" s="1"/>
  <c r="O2103" i="19" s="1"/>
  <c r="O2104" i="19" s="1"/>
  <c r="O2105" i="19" s="1"/>
  <c r="O2106" i="19" s="1"/>
  <c r="O2107" i="19" s="1"/>
  <c r="O2108" i="19" s="1"/>
  <c r="O2109" i="19" s="1"/>
  <c r="O2110" i="19" s="1"/>
  <c r="O2111" i="19" s="1"/>
  <c r="O2112" i="19" s="1"/>
  <c r="O2113" i="19" s="1"/>
  <c r="O2114" i="19" s="1"/>
  <c r="O2115" i="19" s="1"/>
  <c r="O2116" i="19" s="1"/>
  <c r="O2117" i="19" s="1"/>
  <c r="O2118" i="19" s="1"/>
  <c r="O2119" i="19" s="1"/>
  <c r="O2120" i="19" s="1"/>
  <c r="O2121" i="19" s="1"/>
  <c r="O2122" i="19" s="1"/>
  <c r="O2123" i="19" s="1"/>
  <c r="O2124" i="19" s="1"/>
  <c r="O2125" i="19" s="1"/>
  <c r="O2126" i="19" s="1"/>
  <c r="O2127" i="19" s="1"/>
  <c r="O2128" i="19" s="1"/>
  <c r="O2129" i="19" s="1"/>
  <c r="O2130" i="19" s="1"/>
  <c r="O2131" i="19" s="1"/>
  <c r="O2132" i="19" s="1"/>
  <c r="O2133" i="19" s="1"/>
  <c r="O2134" i="19" s="1"/>
  <c r="O2135" i="19" s="1"/>
  <c r="O2136" i="19" s="1"/>
  <c r="O2137" i="19" s="1"/>
  <c r="O2138" i="19" s="1"/>
  <c r="O2139" i="19" s="1"/>
  <c r="O2140" i="19" s="1"/>
  <c r="O2141" i="19" s="1"/>
  <c r="O2142" i="19" s="1"/>
  <c r="O2143" i="19" s="1"/>
  <c r="O2144" i="19" s="1"/>
  <c r="O2145" i="19" s="1"/>
  <c r="O2146" i="19" s="1"/>
  <c r="O2147" i="19" s="1"/>
  <c r="O2148" i="19" s="1"/>
  <c r="O2149" i="19" s="1"/>
  <c r="O2150" i="19" s="1"/>
  <c r="O2151" i="19" s="1"/>
  <c r="O2152" i="19" s="1"/>
  <c r="O2153" i="19" s="1"/>
  <c r="O2154" i="19" s="1"/>
  <c r="O2155" i="19" s="1"/>
  <c r="O2156" i="19" s="1"/>
  <c r="O2157" i="19" s="1"/>
  <c r="O2158" i="19" s="1"/>
  <c r="O2159" i="19" s="1"/>
  <c r="O2160" i="19" s="1"/>
  <c r="O2161" i="19" s="1"/>
  <c r="O2162" i="19" s="1"/>
  <c r="O2163" i="19" s="1"/>
  <c r="O2164" i="19" s="1"/>
  <c r="O2165" i="19" s="1"/>
  <c r="O2166" i="19" s="1"/>
  <c r="O2167" i="19" s="1"/>
  <c r="O2168" i="19" s="1"/>
  <c r="O2169" i="19" s="1"/>
  <c r="O2170" i="19" s="1"/>
  <c r="O2171" i="19" s="1"/>
  <c r="O2172" i="19" s="1"/>
  <c r="O2173" i="19" s="1"/>
  <c r="O2174" i="19" s="1"/>
  <c r="O2175" i="19" s="1"/>
  <c r="O2176" i="19" s="1"/>
  <c r="O2177" i="19" s="1"/>
  <c r="O2178" i="19" s="1"/>
  <c r="O2179" i="19" s="1"/>
  <c r="O2180" i="19" s="1"/>
  <c r="O2181" i="19" s="1"/>
  <c r="O2182" i="19" s="1"/>
  <c r="O2183" i="19" s="1"/>
  <c r="O2184" i="19" s="1"/>
  <c r="O2185" i="19" s="1"/>
  <c r="O2186" i="19" s="1"/>
  <c r="O2187" i="19" s="1"/>
  <c r="O2188" i="19" s="1"/>
  <c r="O2189" i="19" s="1"/>
  <c r="O2190" i="19" s="1"/>
  <c r="O2191" i="19" s="1"/>
  <c r="O2192" i="19" s="1"/>
  <c r="O2193" i="19" s="1"/>
  <c r="O2194" i="19" s="1"/>
  <c r="O2195" i="19" s="1"/>
  <c r="O2196" i="19" s="1"/>
  <c r="O2197" i="19" s="1"/>
  <c r="O2198" i="19" s="1"/>
  <c r="O2199" i="19" s="1"/>
  <c r="O2200" i="19" s="1"/>
  <c r="O2201" i="19" s="1"/>
  <c r="O2202" i="19" s="1"/>
  <c r="O2203" i="19" s="1"/>
  <c r="O2204" i="19" s="1"/>
  <c r="O2205" i="19" s="1"/>
  <c r="O2206" i="19" s="1"/>
  <c r="O2207" i="19" s="1"/>
  <c r="O2208" i="19" s="1"/>
  <c r="O2209" i="19" s="1"/>
  <c r="O2210" i="19" s="1"/>
  <c r="O2211" i="19" s="1"/>
  <c r="O2212" i="19" s="1"/>
  <c r="O2213" i="19" s="1"/>
  <c r="O2214" i="19" s="1"/>
  <c r="O2215" i="19" s="1"/>
  <c r="O2216" i="19" s="1"/>
  <c r="O2217" i="19" s="1"/>
  <c r="O2218" i="19" s="1"/>
  <c r="O2219" i="19" s="1"/>
  <c r="O2220" i="19" s="1"/>
  <c r="O2221" i="19" s="1"/>
  <c r="O2222" i="19" s="1"/>
  <c r="O2223" i="19" s="1"/>
  <c r="O2224" i="19" s="1"/>
  <c r="O2225" i="19" s="1"/>
  <c r="O2226" i="19" s="1"/>
  <c r="O2227" i="19" s="1"/>
  <c r="O2228" i="19" s="1"/>
  <c r="O2229" i="19" s="1"/>
  <c r="O2230" i="19" s="1"/>
  <c r="O2231" i="19" s="1"/>
  <c r="O2232" i="19" s="1"/>
  <c r="O2233" i="19" s="1"/>
  <c r="O2234" i="19" s="1"/>
  <c r="O2235" i="19" s="1"/>
  <c r="O2236" i="19" s="1"/>
  <c r="O2237" i="19" s="1"/>
  <c r="O2238" i="19" s="1"/>
  <c r="O2239" i="19" s="1"/>
  <c r="O2240" i="19" s="1"/>
  <c r="O2241" i="19" s="1"/>
  <c r="O2242" i="19" s="1"/>
  <c r="O2243" i="19" s="1"/>
  <c r="O2244" i="19" s="1"/>
  <c r="O2245" i="19" s="1"/>
  <c r="O2246" i="19" s="1"/>
  <c r="O2247" i="19" s="1"/>
  <c r="O2248" i="19" s="1"/>
  <c r="O2249" i="19" s="1"/>
  <c r="O2250" i="19" s="1"/>
  <c r="O2251" i="19" s="1"/>
  <c r="O2252" i="19" s="1"/>
  <c r="O2253" i="19" s="1"/>
  <c r="O2254" i="19" s="1"/>
  <c r="O2255" i="19" s="1"/>
  <c r="O2256" i="19" s="1"/>
  <c r="O2257" i="19" s="1"/>
  <c r="O2258" i="19" s="1"/>
  <c r="O2259" i="19" s="1"/>
  <c r="O2260" i="19" s="1"/>
  <c r="O2261" i="19" s="1"/>
  <c r="O2262" i="19" s="1"/>
  <c r="O2263" i="19" s="1"/>
  <c r="O2264" i="19" s="1"/>
  <c r="O2265" i="19" s="1"/>
  <c r="O2266" i="19" s="1"/>
  <c r="O2267" i="19" s="1"/>
  <c r="O2268" i="19" s="1"/>
  <c r="O2269" i="19" s="1"/>
  <c r="O2270" i="19" s="1"/>
  <c r="O2271" i="19" s="1"/>
  <c r="O2272" i="19" s="1"/>
  <c r="O2273" i="19" s="1"/>
  <c r="O2274" i="19" s="1"/>
  <c r="O2275" i="19" s="1"/>
  <c r="O2276" i="19" s="1"/>
  <c r="O2277" i="19" s="1"/>
  <c r="O2278" i="19" s="1"/>
  <c r="O2279" i="19" s="1"/>
  <c r="O2280" i="19" s="1"/>
  <c r="O2281" i="19" s="1"/>
  <c r="O2282" i="19" s="1"/>
  <c r="O2283" i="19" s="1"/>
  <c r="O2284" i="19" s="1"/>
  <c r="O2285" i="19" s="1"/>
  <c r="O2286" i="19" s="1"/>
  <c r="O2287" i="19" s="1"/>
  <c r="O2288" i="19" s="1"/>
  <c r="O2289" i="19" s="1"/>
  <c r="O2290" i="19" s="1"/>
  <c r="O2291" i="19" s="1"/>
  <c r="O2292" i="19" s="1"/>
  <c r="O2293" i="19" s="1"/>
  <c r="O2294" i="19" s="1"/>
  <c r="O2295" i="19" s="1"/>
  <c r="O2296" i="19" s="1"/>
  <c r="O2297" i="19" s="1"/>
  <c r="O2298" i="19" s="1"/>
  <c r="O2299" i="19" s="1"/>
  <c r="O2300" i="19" s="1"/>
  <c r="O2301" i="19" s="1"/>
  <c r="O2302" i="19" s="1"/>
  <c r="O2303" i="19" s="1"/>
  <c r="O2304" i="19" s="1"/>
  <c r="O2305" i="19" s="1"/>
  <c r="O2306" i="19" s="1"/>
  <c r="O2307" i="19" s="1"/>
  <c r="O2308" i="19" s="1"/>
  <c r="O2309" i="19" s="1"/>
  <c r="O2310" i="19" s="1"/>
  <c r="O2311" i="19" s="1"/>
  <c r="O2312" i="19" s="1"/>
  <c r="O2313" i="19" s="1"/>
  <c r="O2314" i="19" s="1"/>
  <c r="O2315" i="19" s="1"/>
  <c r="O2316" i="19" s="1"/>
  <c r="O2317" i="19" s="1"/>
  <c r="O2318" i="19" s="1"/>
  <c r="O2319" i="19" s="1"/>
  <c r="O2320" i="19" s="1"/>
  <c r="O2321" i="19" s="1"/>
  <c r="O2322" i="19" s="1"/>
  <c r="O2323" i="19" s="1"/>
  <c r="O2324" i="19" s="1"/>
  <c r="O2325" i="19" s="1"/>
  <c r="O2326" i="19" s="1"/>
  <c r="O2327" i="19" s="1"/>
  <c r="O2328" i="19" s="1"/>
  <c r="O2329" i="19" s="1"/>
  <c r="O2330" i="19" s="1"/>
  <c r="O2331" i="19" s="1"/>
  <c r="O2332" i="19" s="1"/>
  <c r="O2333" i="19" s="1"/>
  <c r="O2334" i="19" s="1"/>
  <c r="O2335" i="19" s="1"/>
  <c r="O2336" i="19" s="1"/>
  <c r="O2337" i="19" s="1"/>
  <c r="O2338" i="19" s="1"/>
  <c r="O2339" i="19" s="1"/>
  <c r="O2340" i="19" s="1"/>
  <c r="O2341" i="19" s="1"/>
  <c r="O2342" i="19" s="1"/>
  <c r="O2343" i="19" s="1"/>
  <c r="O2344" i="19" s="1"/>
  <c r="O2345" i="19" s="1"/>
  <c r="O2346" i="19" s="1"/>
  <c r="O2347" i="19" s="1"/>
  <c r="O2348" i="19" s="1"/>
  <c r="O2349" i="19" s="1"/>
  <c r="O2350" i="19" s="1"/>
  <c r="O2351" i="19" s="1"/>
  <c r="O2352" i="19" s="1"/>
  <c r="O2353" i="19" s="1"/>
  <c r="O2354" i="19" s="1"/>
  <c r="O2355" i="19" s="1"/>
  <c r="O2356" i="19" s="1"/>
  <c r="O2357" i="19" l="1"/>
  <c r="O2358" i="19" s="1"/>
  <c r="O2359" i="19" s="1"/>
  <c r="O2360" i="19" s="1"/>
  <c r="O2361" i="19" s="1"/>
  <c r="O2362" i="19" s="1"/>
  <c r="O2363" i="19" s="1"/>
  <c r="O2364" i="19" s="1"/>
  <c r="O2365" i="19" s="1"/>
  <c r="O2366" i="19" s="1"/>
  <c r="O2367" i="19" s="1"/>
  <c r="O2368" i="19" s="1"/>
  <c r="O2369" i="19" s="1"/>
  <c r="O2370" i="19" s="1"/>
  <c r="O2371" i="19" s="1"/>
  <c r="O2372" i="19" s="1"/>
  <c r="O2373" i="19" s="1"/>
  <c r="O2374" i="19" s="1"/>
  <c r="O2375" i="19" s="1"/>
  <c r="O2376" i="19" s="1"/>
  <c r="O2377" i="19" s="1"/>
  <c r="O2378" i="19" s="1"/>
  <c r="O2379" i="19" s="1"/>
  <c r="O2380" i="19" s="1"/>
  <c r="O2381" i="19" s="1"/>
  <c r="O2382" i="19" s="1"/>
  <c r="O2383" i="19" s="1"/>
  <c r="O2384" i="19" s="1"/>
  <c r="O2385" i="19" s="1"/>
  <c r="O2386" i="19" s="1"/>
  <c r="O2387" i="19" s="1"/>
  <c r="O2388" i="19" s="1"/>
  <c r="O2389" i="19" s="1"/>
  <c r="O2390" i="19" s="1"/>
  <c r="O2391" i="19" s="1"/>
  <c r="O2392" i="19" s="1"/>
  <c r="O2393" i="19" s="1"/>
  <c r="O2394" i="19" s="1"/>
  <c r="O2395" i="19" s="1"/>
  <c r="O2396" i="19" s="1"/>
  <c r="O2397" i="19" s="1"/>
  <c r="O2398" i="19" s="1"/>
  <c r="O2399" i="19" s="1"/>
  <c r="O2400" i="19" s="1"/>
  <c r="O2401" i="19" s="1"/>
  <c r="O2402" i="19" s="1"/>
  <c r="O2403" i="19" s="1"/>
  <c r="O2404" i="19" l="1"/>
  <c r="O2405" i="19" s="1"/>
  <c r="O2406" i="19" s="1"/>
  <c r="O2407" i="19" s="1"/>
  <c r="O2408" i="19" s="1"/>
  <c r="O2409" i="19" s="1"/>
  <c r="O2410" i="19" s="1"/>
  <c r="O2411" i="19" s="1"/>
  <c r="O2412" i="19" l="1"/>
  <c r="O2413" i="19" s="1"/>
  <c r="O2414" i="19" s="1"/>
  <c r="O2415" i="19" s="1"/>
  <c r="O2416" i="19" s="1"/>
  <c r="O2417" i="19" s="1"/>
  <c r="O2418" i="19" s="1"/>
  <c r="O2419" i="19" s="1"/>
  <c r="O2420" i="19" s="1"/>
  <c r="O2421" i="19" s="1"/>
  <c r="O2422" i="19" s="1"/>
  <c r="O2423" i="19" s="1"/>
  <c r="O2424" i="19" s="1"/>
  <c r="O2425" i="19" s="1"/>
  <c r="O2426" i="19" s="1"/>
  <c r="O2427" i="19" s="1"/>
  <c r="O2428" i="19" s="1"/>
  <c r="O2429" i="19" s="1"/>
  <c r="O2430" i="19" s="1"/>
  <c r="O2431" i="19" s="1"/>
  <c r="O2432" i="19" s="1"/>
  <c r="O2433" i="19" s="1"/>
  <c r="O2434" i="19" s="1"/>
  <c r="O2435" i="19" s="1"/>
  <c r="O2436" i="19" s="1"/>
  <c r="O2437" i="19" s="1"/>
  <c r="O2438" i="19" s="1"/>
  <c r="O2439" i="19" s="1"/>
  <c r="O2440" i="19" s="1"/>
  <c r="O2441" i="19" s="1"/>
  <c r="O2442" i="19" s="1"/>
  <c r="O2443" i="19" s="1"/>
  <c r="O2444" i="19" s="1"/>
  <c r="O2445" i="19" s="1"/>
  <c r="O2446" i="19" s="1"/>
  <c r="O2447" i="19" s="1"/>
  <c r="O2448" i="19" s="1"/>
  <c r="O2449" i="19" s="1"/>
  <c r="O2450" i="19" s="1"/>
  <c r="O2451" i="19" s="1"/>
  <c r="O2452" i="19" s="1"/>
  <c r="O2453" i="19" s="1"/>
  <c r="O2454" i="19" s="1"/>
  <c r="O2455" i="19" s="1"/>
  <c r="O2456" i="19" s="1"/>
  <c r="O2457" i="19" s="1"/>
  <c r="O2458" i="19" s="1"/>
  <c r="O2459" i="19" s="1"/>
  <c r="O2460" i="19" s="1"/>
  <c r="O2461" i="19" s="1"/>
  <c r="O2462" i="19" s="1"/>
  <c r="O2463" i="19" s="1"/>
  <c r="O2464" i="19" s="1"/>
  <c r="O2465" i="19" s="1"/>
  <c r="O2466" i="19" s="1"/>
  <c r="O2467" i="19" s="1"/>
  <c r="O2468" i="19" s="1"/>
  <c r="O2469" i="19" s="1"/>
  <c r="O2470" i="19" s="1"/>
  <c r="O2471" i="19" s="1"/>
  <c r="O2472" i="19" s="1"/>
  <c r="O2473" i="19" s="1"/>
  <c r="O2474" i="19" s="1"/>
  <c r="O2475" i="19" s="1"/>
  <c r="O2476" i="19" s="1"/>
  <c r="O2477" i="19" s="1"/>
  <c r="O2478" i="19" s="1"/>
  <c r="O2479" i="19" s="1"/>
  <c r="O2480" i="19" s="1"/>
  <c r="O2481" i="19" s="1"/>
  <c r="O2482" i="19" s="1"/>
  <c r="O2483" i="19" s="1"/>
  <c r="O2484" i="19" s="1"/>
  <c r="O2485" i="19" s="1"/>
  <c r="O2486" i="19" s="1"/>
  <c r="O2487" i="19" s="1"/>
  <c r="O2488" i="19" s="1"/>
  <c r="O2489" i="19" s="1"/>
  <c r="O2490" i="19" s="1"/>
  <c r="O2491" i="19" s="1"/>
  <c r="O2492" i="19" s="1"/>
  <c r="O2493" i="19" s="1"/>
  <c r="O2494" i="19" s="1"/>
  <c r="O2495" i="19" s="1"/>
  <c r="O2496" i="19" s="1"/>
  <c r="O2497" i="19" s="1"/>
  <c r="O2498" i="19" s="1"/>
  <c r="O2499" i="19" s="1"/>
  <c r="O2500" i="19" s="1"/>
  <c r="O2501" i="19" s="1"/>
  <c r="O2502" i="19" s="1"/>
  <c r="O2503" i="19" s="1"/>
  <c r="O2504" i="19" s="1"/>
  <c r="O2505" i="19" s="1"/>
  <c r="O2506" i="19" s="1"/>
  <c r="O2507" i="19" s="1"/>
  <c r="O2508" i="19" s="1"/>
  <c r="O2509" i="19" s="1"/>
  <c r="O2510" i="19" s="1"/>
  <c r="O2511" i="19" s="1"/>
  <c r="O2512" i="19" s="1"/>
  <c r="O2513" i="19" s="1"/>
  <c r="O2514" i="19" s="1"/>
  <c r="O2515" i="19" s="1"/>
  <c r="O2516" i="19" s="1"/>
  <c r="O2517" i="19" s="1"/>
  <c r="O2518" i="19" s="1"/>
  <c r="O2519" i="19" s="1"/>
  <c r="O2520" i="19" s="1"/>
  <c r="O2521" i="19" s="1"/>
  <c r="O2522" i="19" s="1"/>
  <c r="O2523" i="19" s="1"/>
  <c r="O2524" i="19" s="1"/>
  <c r="O2525" i="19" s="1"/>
  <c r="O2526" i="19" s="1"/>
  <c r="O2527" i="19" s="1"/>
  <c r="O2528" i="19" s="1"/>
  <c r="O2529" i="19" s="1"/>
  <c r="O2530" i="19" s="1"/>
  <c r="O2531" i="19" s="1"/>
  <c r="O2532" i="19" s="1"/>
  <c r="O2533" i="19" s="1"/>
  <c r="O2534" i="19" s="1"/>
  <c r="O2535" i="19" s="1"/>
  <c r="O2536" i="19" s="1"/>
  <c r="O2537" i="19" s="1"/>
  <c r="O2538" i="19" s="1"/>
  <c r="O2539" i="19" s="1"/>
  <c r="O2540" i="19" s="1"/>
  <c r="O2541" i="19" s="1"/>
  <c r="O2542" i="19" s="1"/>
  <c r="O2543" i="19" s="1"/>
  <c r="O2544" i="19" s="1"/>
  <c r="O2545" i="19" s="1"/>
  <c r="O2546" i="19" s="1"/>
  <c r="O2547" i="19" s="1"/>
  <c r="O2548" i="19" s="1"/>
  <c r="O2549" i="19" s="1"/>
  <c r="O2550" i="19" s="1"/>
  <c r="O2551" i="19" s="1"/>
  <c r="O2552" i="19" s="1"/>
  <c r="O2553" i="19" s="1"/>
  <c r="O2554" i="19" s="1"/>
  <c r="O2555" i="19" s="1"/>
  <c r="O2556" i="19" s="1"/>
  <c r="O2557" i="19" s="1"/>
  <c r="O2558" i="19" s="1"/>
  <c r="O2559" i="19" s="1"/>
  <c r="O2560" i="19" s="1"/>
  <c r="O2561" i="19" s="1"/>
  <c r="O2562" i="19" s="1"/>
  <c r="O2563" i="19" s="1"/>
  <c r="O2564" i="19" s="1"/>
  <c r="O2565" i="19" s="1"/>
  <c r="O2566" i="19" s="1"/>
  <c r="O2567" i="19" s="1"/>
  <c r="O2568" i="19" s="1"/>
  <c r="O2569" i="19" s="1"/>
  <c r="O2570" i="19" s="1"/>
  <c r="O2571" i="19" s="1"/>
  <c r="O2572" i="19" s="1"/>
  <c r="O2573" i="19" s="1"/>
  <c r="O2574" i="19" s="1"/>
  <c r="O2575" i="19" s="1"/>
  <c r="O2576" i="19" s="1"/>
  <c r="O2577" i="19" s="1"/>
  <c r="O2578" i="19" s="1"/>
  <c r="O2579" i="19" s="1"/>
  <c r="O2580" i="19" s="1"/>
  <c r="O2581" i="19" s="1"/>
  <c r="O2582" i="19" s="1"/>
  <c r="O2583" i="19" s="1"/>
  <c r="O2584" i="19" s="1"/>
  <c r="O2585" i="19" s="1"/>
  <c r="O2586" i="19" s="1"/>
  <c r="O2587" i="19" s="1"/>
  <c r="O2588" i="19" s="1"/>
  <c r="O2589" i="19" s="1"/>
  <c r="O2590" i="19" s="1"/>
  <c r="O2591" i="19" s="1"/>
  <c r="O2592" i="19" s="1"/>
  <c r="O2593" i="19" s="1"/>
  <c r="O2594" i="19" s="1"/>
  <c r="O2595" i="19" s="1"/>
  <c r="O3213" i="19"/>
  <c r="O3214" i="19" s="1"/>
  <c r="O3215" i="19" s="1"/>
  <c r="O3216" i="19" s="1"/>
  <c r="O3217" i="19" s="1"/>
  <c r="O3218" i="19" s="1"/>
  <c r="O3219" i="19" s="1"/>
  <c r="O3220" i="19" s="1"/>
  <c r="O3221" i="19" s="1"/>
  <c r="O3222" i="19" s="1"/>
  <c r="O3223" i="19" s="1"/>
  <c r="O3224" i="19" s="1"/>
  <c r="O3225" i="19" s="1"/>
  <c r="O2596" i="19" l="1"/>
  <c r="O2597" i="19" s="1"/>
  <c r="O2598" i="19" s="1"/>
  <c r="O2599" i="19" s="1"/>
  <c r="O2600" i="19" s="1"/>
  <c r="O2601" i="19" s="1"/>
  <c r="O2602" i="19" s="1"/>
  <c r="O2603" i="19" s="1"/>
  <c r="O3226" i="19"/>
  <c r="O3227" i="19" s="1"/>
  <c r="O3228" i="19" s="1"/>
  <c r="O3229" i="19" s="1"/>
  <c r="O3230" i="19" s="1"/>
  <c r="O3231" i="19" s="1"/>
  <c r="O3232" i="19" s="1"/>
  <c r="O3233" i="19" s="1"/>
  <c r="O3234" i="19" s="1"/>
  <c r="O3235" i="19" s="1"/>
  <c r="O3236" i="19" s="1"/>
  <c r="O3237" i="19" s="1"/>
  <c r="O3238" i="19" s="1"/>
  <c r="O3239" i="19" s="1"/>
  <c r="O3240" i="19" s="1"/>
  <c r="O3241" i="19" s="1"/>
  <c r="O3242" i="19" s="1"/>
  <c r="O3243" i="19" s="1"/>
  <c r="O3244" i="19" s="1"/>
  <c r="O3245" i="19" s="1"/>
  <c r="O3246" i="19" s="1"/>
  <c r="O3247" i="19" s="1"/>
  <c r="O3248" i="19" s="1"/>
  <c r="O3249" i="19" s="1"/>
  <c r="O3250" i="19" s="1"/>
  <c r="O3251" i="19" s="1"/>
  <c r="O3252" i="19" s="1"/>
  <c r="O3253" i="19" s="1"/>
  <c r="O3254" i="19" s="1"/>
  <c r="O3255" i="19" s="1"/>
  <c r="O3256" i="19" s="1"/>
  <c r="O3257" i="19" s="1"/>
  <c r="O3258" i="19" s="1"/>
  <c r="O3259" i="19" s="1"/>
  <c r="O3260" i="19" s="1"/>
  <c r="O3261" i="19" s="1"/>
  <c r="O3262" i="19" s="1"/>
  <c r="O3263" i="19" s="1"/>
  <c r="O3264" i="19" s="1"/>
  <c r="O3265" i="19" s="1"/>
  <c r="O3266" i="19" s="1"/>
  <c r="O3267" i="19" s="1"/>
  <c r="O3268" i="19" s="1"/>
  <c r="O3269" i="19" s="1"/>
  <c r="O3270" i="19" s="1"/>
  <c r="O3271" i="19" s="1"/>
  <c r="O3272" i="19" s="1"/>
  <c r="O3273" i="19" s="1"/>
  <c r="O3274" i="19" s="1"/>
  <c r="O3275" i="19" s="1"/>
  <c r="O3276" i="19" s="1"/>
  <c r="O3277" i="19" s="1"/>
  <c r="O3278" i="19" s="1"/>
  <c r="O3279" i="19" s="1"/>
  <c r="O3280" i="19" s="1"/>
  <c r="O3281" i="19" s="1"/>
  <c r="O3282" i="19" s="1"/>
  <c r="O3283" i="19" s="1"/>
  <c r="O3284" i="19" s="1"/>
  <c r="O3285" i="19" s="1"/>
  <c r="O3286" i="19" s="1"/>
  <c r="O3287" i="19" s="1"/>
  <c r="O3288" i="19" s="1"/>
  <c r="O3289" i="19" s="1"/>
  <c r="O3290" i="19" s="1"/>
  <c r="O3291" i="19" s="1"/>
  <c r="O3292" i="19" s="1"/>
  <c r="O3293" i="19" s="1"/>
  <c r="O3294" i="19" s="1"/>
  <c r="O3295" i="19" s="1"/>
  <c r="O3296" i="19" s="1"/>
  <c r="O3297" i="19" s="1"/>
  <c r="O3298" i="19" s="1"/>
  <c r="O3299" i="19" s="1"/>
  <c r="O3300" i="19" s="1"/>
  <c r="O3301" i="19" s="1"/>
  <c r="O3302" i="19" s="1"/>
  <c r="O3303" i="19" s="1"/>
  <c r="O3304" i="19" s="1"/>
  <c r="O3305" i="19" s="1"/>
  <c r="O3306" i="19" s="1"/>
  <c r="O3307" i="19" s="1"/>
  <c r="O3308" i="19" s="1"/>
  <c r="O3309" i="19" s="1"/>
  <c r="O3310" i="19" s="1"/>
  <c r="O3311" i="19" s="1"/>
  <c r="O3312" i="19" s="1"/>
  <c r="O3313" i="19" s="1"/>
  <c r="O3314" i="19" s="1"/>
  <c r="O3315" i="19" s="1"/>
  <c r="O3316" i="19" s="1"/>
  <c r="O3317" i="19" s="1"/>
  <c r="O3318" i="19" s="1"/>
  <c r="O3319" i="19" s="1"/>
  <c r="O3320" i="19" s="1"/>
  <c r="O3321" i="19" s="1"/>
  <c r="O3322" i="19" s="1"/>
  <c r="O3323" i="19" s="1"/>
  <c r="O3324" i="19" s="1"/>
  <c r="O3325" i="19" s="1"/>
  <c r="O3326" i="19" s="1"/>
  <c r="O3327" i="19" s="1"/>
  <c r="O3328" i="19" s="1"/>
  <c r="O3329" i="19" s="1"/>
  <c r="O3330" i="19" s="1"/>
  <c r="O3331" i="19" s="1"/>
  <c r="O3332" i="19" s="1"/>
  <c r="O3333" i="19" s="1"/>
  <c r="O3334" i="19" s="1"/>
  <c r="O3335" i="19" s="1"/>
  <c r="O3383" i="19" s="1"/>
  <c r="O3384" i="19" s="1"/>
  <c r="O3385" i="19" s="1"/>
  <c r="O3386" i="19" s="1"/>
  <c r="O3387" i="19" s="1"/>
  <c r="O3388" i="19" s="1"/>
  <c r="O3389" i="19" s="1"/>
  <c r="O3390" i="19" s="1"/>
  <c r="O3673" i="19" s="1"/>
  <c r="O3674" i="19" s="1"/>
  <c r="O3675" i="19" s="1"/>
  <c r="O3676" i="19" s="1"/>
  <c r="O3677" i="19" s="1"/>
  <c r="O3678" i="19" s="1"/>
  <c r="O3679" i="19" s="1"/>
  <c r="O3680" i="19" s="1"/>
  <c r="O3739" i="19" s="1"/>
  <c r="O3740" i="19" s="1"/>
  <c r="O3741" i="19" s="1"/>
  <c r="O3742" i="19" s="1"/>
  <c r="O3743" i="19" s="1"/>
  <c r="O3744" i="19" s="1"/>
  <c r="O3745" i="19" s="1"/>
  <c r="O3746" i="19" s="1"/>
  <c r="O3861" i="19" s="1"/>
  <c r="O3862" i="19" s="1"/>
  <c r="O3863" i="19" s="1"/>
  <c r="O3864" i="19" s="1"/>
  <c r="O3865" i="19" s="1"/>
  <c r="O3866" i="19" s="1"/>
  <c r="O3867" i="19" s="1"/>
  <c r="O4108" i="19" s="1"/>
  <c r="O4109" i="19" s="1"/>
  <c r="O4110" i="19" s="1"/>
  <c r="O4111" i="19" s="1"/>
  <c r="O4112" i="19" s="1"/>
  <c r="O4113" i="19" s="1"/>
  <c r="O4114" i="19" s="1"/>
  <c r="O4115" i="19" s="1"/>
  <c r="O4116" i="19" s="1"/>
  <c r="O4117" i="19" s="1"/>
  <c r="O4118" i="19" s="1"/>
  <c r="O4119" i="19" s="1"/>
  <c r="O4120" i="19" s="1"/>
  <c r="O4121" i="19" s="1"/>
  <c r="O4122" i="19" s="1"/>
  <c r="O4123" i="19" s="1"/>
  <c r="O4124" i="19" s="1"/>
  <c r="O4125" i="19" s="1"/>
  <c r="O4126" i="19" s="1"/>
  <c r="O4127" i="19" s="1"/>
  <c r="O4128" i="19" s="1"/>
  <c r="O4129" i="19" s="1"/>
  <c r="O4130" i="19" s="1"/>
  <c r="O4131" i="19" s="1"/>
  <c r="O4132" i="19" s="1"/>
  <c r="O4133" i="19" s="1"/>
  <c r="O4134" i="19" s="1"/>
  <c r="O4135" i="19" s="1"/>
  <c r="O4136" i="19" s="1"/>
  <c r="O4137" i="19" s="1"/>
  <c r="O4138" i="19" s="1"/>
  <c r="O4139" i="19" s="1"/>
  <c r="O4140" i="19" s="1"/>
  <c r="O4141" i="19" s="1"/>
  <c r="O4142" i="19" s="1"/>
  <c r="O4143" i="19" s="1"/>
  <c r="O4144" i="19" s="1"/>
  <c r="O4145" i="19" s="1"/>
  <c r="O4146" i="19" s="1"/>
  <c r="O4147" i="19" s="1"/>
  <c r="O4148" i="19" s="1"/>
  <c r="O4149" i="19" s="1"/>
  <c r="O4150" i="19" s="1"/>
  <c r="O4151" i="19" s="1"/>
  <c r="O4152" i="19" s="1"/>
  <c r="O4153" i="19" s="1"/>
  <c r="O4154" i="19" s="1"/>
  <c r="O4155" i="19" s="1"/>
  <c r="O4156" i="19" s="1"/>
  <c r="O4157" i="19" s="1"/>
  <c r="O4158" i="19" s="1"/>
  <c r="O4159" i="19" s="1"/>
  <c r="O4160" i="19" s="1"/>
  <c r="O4161" i="19" s="1"/>
  <c r="O4162" i="19" s="1"/>
  <c r="O4163" i="19" s="1"/>
  <c r="O4164" i="19" s="1"/>
  <c r="O4165" i="19" s="1"/>
  <c r="O4166" i="19" s="1"/>
  <c r="O4167" i="19" s="1"/>
  <c r="O4168" i="19" s="1"/>
  <c r="O4169" i="19" s="1"/>
  <c r="O4170" i="19" s="1"/>
  <c r="O4171" i="19" s="1"/>
  <c r="O4172" i="19" s="1"/>
  <c r="O4173" i="19" s="1"/>
  <c r="O4174" i="19" s="1"/>
  <c r="O4175" i="19" s="1"/>
  <c r="O4176" i="19" s="1"/>
  <c r="O4177" i="19" s="1"/>
  <c r="O4178" i="19" s="1"/>
  <c r="O4179" i="19" s="1"/>
  <c r="O4180" i="19" s="1"/>
  <c r="O4181" i="19" s="1"/>
  <c r="O4182" i="19" s="1"/>
  <c r="O4183" i="19" s="1"/>
  <c r="O4184" i="19" s="1"/>
  <c r="O4185" i="19" s="1"/>
  <c r="O4186" i="19" s="1"/>
  <c r="O4187" i="19" s="1"/>
  <c r="O4188" i="19" s="1"/>
  <c r="O4189" i="19" s="1"/>
  <c r="O4190" i="19" s="1"/>
  <c r="O4191" i="19" s="1"/>
  <c r="O4192" i="19" s="1"/>
  <c r="O4193" i="19" s="1"/>
  <c r="O4194" i="19" s="1"/>
  <c r="O4195" i="19" s="1"/>
  <c r="O4196" i="19" s="1"/>
  <c r="O4197" i="19" s="1"/>
  <c r="O4198" i="19" s="1"/>
  <c r="O4199" i="19" s="1"/>
  <c r="O4200" i="19" s="1"/>
  <c r="O4201" i="19" s="1"/>
  <c r="O4202" i="19" s="1"/>
  <c r="O4203" i="19" s="1"/>
  <c r="O4204" i="19" s="1"/>
  <c r="O4205" i="19" s="1"/>
  <c r="O4206" i="19" s="1"/>
  <c r="O4207" i="19" s="1"/>
  <c r="O4208" i="19" s="1"/>
  <c r="O4209" i="19" s="1"/>
  <c r="O4210" i="19" s="1"/>
  <c r="O4211" i="19" s="1"/>
  <c r="O4212" i="19" s="1"/>
  <c r="O4213" i="19" s="1"/>
  <c r="O4214" i="19" s="1"/>
  <c r="O4215" i="19" s="1"/>
  <c r="O4216" i="19" s="1"/>
  <c r="O4217" i="19" s="1"/>
  <c r="O4218" i="19" s="1"/>
  <c r="O4219" i="19" s="1"/>
  <c r="O4220" i="19" s="1"/>
  <c r="O4221" i="19" s="1"/>
  <c r="O4222" i="19" s="1"/>
  <c r="O4223" i="19" s="1"/>
  <c r="O4224" i="19" s="1"/>
  <c r="O4225" i="19" s="1"/>
  <c r="O4226" i="19" s="1"/>
  <c r="O4227" i="19" s="1"/>
  <c r="O4228" i="19" s="1"/>
  <c r="O4229" i="19" s="1"/>
  <c r="O4230" i="19" s="1"/>
  <c r="O4231" i="19" s="1"/>
  <c r="O4232" i="19" s="1"/>
  <c r="O4233" i="19" s="1"/>
  <c r="O4234" i="19" s="1"/>
  <c r="O4235" i="19" s="1"/>
  <c r="O4236" i="19" s="1"/>
  <c r="O4237" i="19" s="1"/>
  <c r="O4238" i="19" s="1"/>
  <c r="O4239" i="19" s="1"/>
  <c r="O4240" i="19" s="1"/>
  <c r="O4241" i="19" s="1"/>
  <c r="O4242" i="19" s="1"/>
  <c r="O4243" i="19" s="1"/>
  <c r="O4244" i="19" s="1"/>
  <c r="O4245" i="19" s="1"/>
  <c r="O4246" i="19" s="1"/>
  <c r="O4247" i="19" s="1"/>
  <c r="O4248" i="19" s="1"/>
  <c r="O4249" i="19" s="1"/>
  <c r="O4250" i="19" s="1"/>
  <c r="O4251" i="19" s="1"/>
  <c r="O4252" i="19" s="1"/>
  <c r="O4253" i="19" s="1"/>
  <c r="O4254" i="19" s="1"/>
  <c r="O4255" i="19" s="1"/>
  <c r="O4256" i="19" s="1"/>
  <c r="O4257" i="19" s="1"/>
  <c r="O4258" i="19" s="1"/>
  <c r="O4259" i="19" s="1"/>
  <c r="O4260" i="19" s="1"/>
  <c r="O4261" i="19" s="1"/>
  <c r="O4262" i="19" s="1"/>
  <c r="O4263" i="19" s="1"/>
  <c r="O4264" i="19" s="1"/>
  <c r="O4265" i="19" s="1"/>
  <c r="O4266" i="19" s="1"/>
  <c r="O4267" i="19" s="1"/>
  <c r="O4268" i="19" s="1"/>
  <c r="O4269" i="19" s="1"/>
  <c r="O4270" i="19" s="1"/>
  <c r="O4271" i="19" s="1"/>
  <c r="O4272" i="19" s="1"/>
  <c r="O4273" i="19" s="1"/>
  <c r="O4274" i="19" s="1"/>
  <c r="O4275" i="19" s="1"/>
  <c r="O4276" i="19" s="1"/>
  <c r="O4277" i="19" s="1"/>
  <c r="O4278" i="19" s="1"/>
  <c r="O4279" i="19" s="1"/>
  <c r="O4280" i="19" s="1"/>
  <c r="O4281" i="19" s="1"/>
  <c r="O4282" i="19" s="1"/>
  <c r="O4283" i="19" s="1"/>
  <c r="O4284" i="19" s="1"/>
  <c r="O4285" i="19" s="1"/>
  <c r="O4286" i="19" s="1"/>
  <c r="O4287" i="19" s="1"/>
  <c r="O4288" i="19" s="1"/>
  <c r="O4289" i="19" s="1"/>
  <c r="O4290" i="19" s="1"/>
  <c r="O4291" i="19" s="1"/>
  <c r="O4292" i="19" s="1"/>
  <c r="O4293" i="19" s="1"/>
  <c r="O4294" i="19" s="1"/>
  <c r="O4295" i="19" s="1"/>
  <c r="O4296" i="19" s="1"/>
  <c r="O4297" i="19" s="1"/>
  <c r="O4298" i="19" s="1"/>
  <c r="O4299" i="19" s="1"/>
  <c r="O4300" i="19" s="1"/>
  <c r="O4301" i="19" s="1"/>
  <c r="O4302" i="19" s="1"/>
  <c r="O4303" i="19" s="1"/>
  <c r="O4304" i="19" s="1"/>
  <c r="O4305" i="19" s="1"/>
  <c r="O4306" i="19" s="1"/>
  <c r="O4307" i="19" s="1"/>
  <c r="O4308" i="19" s="1"/>
  <c r="O4309" i="19" s="1"/>
  <c r="O4310" i="19" s="1"/>
  <c r="O4311" i="19" s="1"/>
  <c r="O4312" i="19" s="1"/>
  <c r="O4313" i="19" s="1"/>
  <c r="O4314" i="19" s="1"/>
  <c r="O4315" i="19" s="1"/>
  <c r="O4316" i="19" s="1"/>
  <c r="O4317" i="19" s="1"/>
  <c r="O4318" i="19" s="1"/>
  <c r="O4319" i="19" s="1"/>
  <c r="O4320" i="19" s="1"/>
  <c r="O4321" i="19" s="1"/>
  <c r="O4322" i="19" s="1"/>
  <c r="O4323" i="19" s="1"/>
  <c r="O4324" i="19" s="1"/>
  <c r="O4325" i="19" s="1"/>
  <c r="O4326" i="19" s="1"/>
  <c r="O4327" i="19" s="1"/>
  <c r="O4328" i="19" s="1"/>
  <c r="O4329" i="19" s="1"/>
  <c r="O4330" i="19" s="1"/>
  <c r="O4331" i="19" s="1"/>
  <c r="O4332" i="19" s="1"/>
  <c r="O4333" i="19" s="1"/>
  <c r="O4334" i="19" s="1"/>
  <c r="O4335" i="19" s="1"/>
  <c r="O4336" i="19" s="1"/>
  <c r="O4337" i="19" s="1"/>
  <c r="O4338" i="19" s="1"/>
  <c r="O4339" i="19" s="1"/>
  <c r="O4340" i="19" s="1"/>
  <c r="O4341" i="19" s="1"/>
  <c r="O4342" i="19" s="1"/>
  <c r="O4343" i="19" s="1"/>
  <c r="O4344" i="19" s="1"/>
  <c r="O4345" i="19" s="1"/>
  <c r="O4346" i="19" s="1"/>
  <c r="O4347" i="19" s="1"/>
  <c r="O4348" i="19" s="1"/>
  <c r="O4349" i="19" s="1"/>
  <c r="O4350" i="19" s="1"/>
  <c r="O4351" i="19" s="1"/>
  <c r="O4352" i="19" s="1"/>
  <c r="O4353" i="19" s="1"/>
  <c r="O4354" i="19" s="1"/>
  <c r="O4355" i="19" s="1"/>
  <c r="O4356" i="19" s="1"/>
  <c r="O4357" i="19" s="1"/>
  <c r="O4358" i="19" s="1"/>
  <c r="O4359" i="19" s="1"/>
  <c r="O4360" i="19" s="1"/>
  <c r="O4361" i="19" s="1"/>
  <c r="O4362" i="19" s="1"/>
  <c r="O4363" i="19" s="1"/>
  <c r="O4364" i="19" s="1"/>
  <c r="O4365" i="19" s="1"/>
  <c r="O4366" i="19" s="1"/>
  <c r="O4367" i="19" s="1"/>
  <c r="O4368" i="19" s="1"/>
  <c r="O4369" i="19" s="1"/>
  <c r="O4370" i="19" s="1"/>
  <c r="O4371" i="19" s="1"/>
  <c r="O4372" i="19" s="1"/>
  <c r="O4373" i="19" s="1"/>
  <c r="O4374" i="19" s="1"/>
  <c r="O4375" i="19" s="1"/>
  <c r="O4376" i="19" s="1"/>
  <c r="O4377" i="19" s="1"/>
  <c r="O4378" i="19" s="1"/>
  <c r="O4379" i="19" s="1"/>
  <c r="O4380" i="19" s="1"/>
  <c r="O4381" i="19" s="1"/>
  <c r="O4382" i="19" s="1"/>
  <c r="O4383" i="19" s="1"/>
  <c r="O4384" i="19" s="1"/>
  <c r="O4385" i="19" s="1"/>
  <c r="O4386" i="19" s="1"/>
  <c r="O4387" i="19" s="1"/>
  <c r="O4388" i="19" s="1"/>
  <c r="O4389" i="19" s="1"/>
  <c r="O4390" i="19" s="1"/>
  <c r="O4391" i="19" s="1"/>
  <c r="O4392" i="19" s="1"/>
  <c r="O4393" i="19" s="1"/>
  <c r="O4394" i="19" s="1"/>
  <c r="O4395" i="19" s="1"/>
  <c r="O4396" i="19" s="1"/>
  <c r="O4397" i="19" s="1"/>
  <c r="O4398" i="19" s="1"/>
  <c r="O4399" i="19" s="1"/>
  <c r="O4400" i="19" s="1"/>
  <c r="O4401" i="19" s="1"/>
  <c r="O4402" i="19" s="1"/>
  <c r="O4403" i="19" s="1"/>
  <c r="O4404" i="19" s="1"/>
  <c r="O4405" i="19" s="1"/>
  <c r="O4406" i="19" s="1"/>
  <c r="O4407" i="19" s="1"/>
  <c r="O4408" i="19" s="1"/>
  <c r="O4409" i="19" s="1"/>
  <c r="O4410" i="19" s="1"/>
  <c r="O4411" i="19" s="1"/>
  <c r="O4412" i="19" s="1"/>
  <c r="O4413" i="19" s="1"/>
  <c r="O4414" i="19" s="1"/>
  <c r="O4415" i="19" s="1"/>
  <c r="O4416" i="19" s="1"/>
  <c r="O4417" i="19" s="1"/>
  <c r="O4418" i="19" s="1"/>
  <c r="O4419" i="19" s="1"/>
  <c r="O4420" i="19" s="1"/>
  <c r="O4421" i="19" s="1"/>
  <c r="O4422" i="19" s="1"/>
  <c r="O4423" i="19" s="1"/>
  <c r="O4424" i="19" s="1"/>
  <c r="O4425" i="19" s="1"/>
  <c r="O4426" i="19" s="1"/>
  <c r="O4427" i="19" s="1"/>
  <c r="O4428" i="19" s="1"/>
  <c r="O4429" i="19" s="1"/>
  <c r="O4430" i="19" s="1"/>
  <c r="O4431" i="19" s="1"/>
  <c r="O4432" i="19" s="1"/>
  <c r="O4433" i="19" s="1"/>
  <c r="O4434" i="19" s="1"/>
  <c r="O4435" i="19" s="1"/>
  <c r="O4436" i="19" s="1"/>
  <c r="O4437" i="19" s="1"/>
  <c r="O4438" i="19" s="1"/>
  <c r="O4439" i="19" s="1"/>
  <c r="O4440" i="19" s="1"/>
  <c r="O4441" i="19" s="1"/>
  <c r="O4442" i="19" s="1"/>
  <c r="O4443" i="19" s="1"/>
  <c r="O4444" i="19" s="1"/>
  <c r="O4445" i="19" s="1"/>
  <c r="O4446" i="19" s="1"/>
  <c r="O4447" i="19" s="1"/>
  <c r="O4448" i="19" s="1"/>
  <c r="O4449" i="19" s="1"/>
  <c r="O4450" i="19" s="1"/>
  <c r="O4451" i="19" s="1"/>
  <c r="O4452" i="19" s="1"/>
  <c r="O4453" i="19" s="1"/>
  <c r="O4454" i="19" s="1"/>
  <c r="O4455" i="19" s="1"/>
  <c r="O4456" i="19" s="1"/>
  <c r="O4457" i="19" s="1"/>
  <c r="O4458" i="19" s="1"/>
  <c r="O4459" i="19" s="1"/>
  <c r="O4460" i="19" s="1"/>
  <c r="O4461" i="19" s="1"/>
  <c r="O4462" i="19" s="1"/>
  <c r="O4463" i="19" s="1"/>
  <c r="O4464" i="19" s="1"/>
  <c r="O4465" i="19" s="1"/>
  <c r="O4466" i="19" s="1"/>
  <c r="O4467" i="19" s="1"/>
  <c r="O4468" i="19" s="1"/>
  <c r="O4469" i="19" s="1"/>
  <c r="O4470" i="19" s="1"/>
  <c r="O4471" i="19" s="1"/>
  <c r="O4472" i="19" s="1"/>
  <c r="O4473" i="19" s="1"/>
  <c r="O4474" i="19" s="1"/>
  <c r="O4475" i="19" s="1"/>
  <c r="O4476" i="19" s="1"/>
  <c r="O4477" i="19" s="1"/>
  <c r="O4478" i="19" s="1"/>
  <c r="O4479" i="19" s="1"/>
  <c r="O4480" i="19" s="1"/>
  <c r="O4481" i="19" s="1"/>
  <c r="O4482" i="19" s="1"/>
  <c r="O4483" i="19" s="1"/>
  <c r="O4484" i="19" s="1"/>
  <c r="O4485" i="19" s="1"/>
  <c r="O4486" i="19" s="1"/>
  <c r="O4487" i="19" s="1"/>
  <c r="O4488" i="19" s="1"/>
  <c r="O4489" i="19" s="1"/>
  <c r="O4490" i="19" s="1"/>
  <c r="O4491" i="19" s="1"/>
  <c r="O4492" i="19" s="1"/>
  <c r="O4493" i="19" s="1"/>
  <c r="O4494" i="19" s="1"/>
  <c r="O4495" i="19" s="1"/>
  <c r="O4496" i="19" s="1"/>
  <c r="O4497" i="19" s="1"/>
  <c r="O4498" i="19" s="1"/>
  <c r="O4499" i="19" s="1"/>
  <c r="O4500" i="19" s="1"/>
  <c r="O4501" i="19" s="1"/>
  <c r="O4502" i="19" s="1"/>
  <c r="O4503" i="19" s="1"/>
  <c r="O4504" i="19" s="1"/>
  <c r="O4505" i="19" s="1"/>
  <c r="O4506" i="19" s="1"/>
  <c r="O4507" i="19" s="1"/>
  <c r="O4508" i="19" s="1"/>
  <c r="O4509" i="19" s="1"/>
  <c r="O4510" i="19" s="1"/>
  <c r="O4511" i="19" s="1"/>
  <c r="O4512" i="19" s="1"/>
  <c r="O4513" i="19" s="1"/>
  <c r="O4514" i="19" s="1"/>
  <c r="O4515" i="19" s="1"/>
  <c r="O4516" i="19" s="1"/>
  <c r="O4517" i="19" s="1"/>
  <c r="O4518" i="19" s="1"/>
  <c r="O4519" i="19" s="1"/>
  <c r="O4520" i="19" s="1"/>
  <c r="O4521" i="19" s="1"/>
  <c r="O4522" i="19" s="1"/>
  <c r="O4523" i="19" s="1"/>
  <c r="O4524" i="19" s="1"/>
  <c r="O4525" i="19" s="1"/>
  <c r="O4526" i="19" s="1"/>
  <c r="O4527" i="19" s="1"/>
  <c r="O4528" i="19" s="1"/>
  <c r="O4529" i="19" s="1"/>
  <c r="O4530" i="19" s="1"/>
  <c r="O4531" i="19" s="1"/>
  <c r="O4532" i="19" s="1"/>
  <c r="O4533" i="19" s="1"/>
  <c r="O4534" i="19" s="1"/>
  <c r="O4535" i="19" s="1"/>
  <c r="O4536" i="19" s="1"/>
  <c r="O4537" i="19" s="1"/>
  <c r="O4538" i="19" s="1"/>
  <c r="O4539" i="19" s="1"/>
  <c r="O4540" i="19" s="1"/>
  <c r="O4541" i="19" s="1"/>
  <c r="O4542" i="19" s="1"/>
  <c r="O4543" i="19" s="1"/>
  <c r="O4544" i="19" s="1"/>
  <c r="O4545" i="19" s="1"/>
  <c r="O4546" i="19" s="1"/>
  <c r="O4547" i="19" s="1"/>
  <c r="O4548" i="19" s="1"/>
  <c r="O4549" i="19" s="1"/>
  <c r="O4550" i="19" s="1"/>
  <c r="O4551" i="19" s="1"/>
  <c r="O4552" i="19" s="1"/>
  <c r="O4553" i="19" s="1"/>
  <c r="O4554" i="19" s="1"/>
  <c r="O4555" i="19" s="1"/>
  <c r="O4556" i="19" s="1"/>
  <c r="O4557" i="19" s="1"/>
  <c r="O4558" i="19" s="1"/>
  <c r="O4559" i="19" s="1"/>
  <c r="O4560" i="19" s="1"/>
  <c r="O4561" i="19" s="1"/>
  <c r="O4562" i="19" s="1"/>
  <c r="O4563" i="19" s="1"/>
  <c r="O4564" i="19" s="1"/>
  <c r="O2604" i="19" l="1"/>
  <c r="O2605" i="19" s="1"/>
  <c r="O2606" i="19" s="1"/>
  <c r="O2607" i="19" s="1"/>
  <c r="O2608" i="19" s="1"/>
  <c r="O2609" i="19" s="1"/>
  <c r="O2610" i="19" s="1"/>
  <c r="O2611" i="19" s="1"/>
  <c r="O2612" i="19" s="1"/>
  <c r="O2613" i="19" s="1"/>
  <c r="O2614" i="19" s="1"/>
  <c r="O2615" i="19" s="1"/>
  <c r="O2616" i="19" s="1"/>
  <c r="O2617" i="19" s="1"/>
  <c r="O2618" i="19" s="1"/>
  <c r="O2619" i="19" s="1"/>
  <c r="O2620" i="19" s="1"/>
  <c r="O2621" i="19" s="1"/>
  <c r="O2622" i="19" s="1"/>
  <c r="O2623" i="19" s="1"/>
  <c r="O2624" i="19" s="1"/>
  <c r="O2625" i="19" s="1"/>
  <c r="O2626" i="19" s="1"/>
  <c r="O2627" i="19" s="1"/>
  <c r="O2628" i="19" s="1"/>
  <c r="O2629" i="19" s="1"/>
  <c r="O2630" i="19" s="1"/>
  <c r="O2631" i="19" s="1"/>
  <c r="O2632" i="19" s="1"/>
  <c r="O2633" i="19" s="1"/>
  <c r="O2634" i="19" s="1"/>
  <c r="O2635" i="19" s="1"/>
  <c r="O2636" i="19" s="1"/>
  <c r="O2637" i="19" s="1"/>
  <c r="O2638" i="19" s="1"/>
  <c r="O2639" i="19" s="1"/>
  <c r="O2640" i="19" s="1"/>
  <c r="O2641" i="19" s="1"/>
  <c r="O2642" i="19" s="1"/>
  <c r="O2643" i="19" s="1"/>
  <c r="O2644" i="19" s="1"/>
  <c r="O2645" i="19" s="1"/>
  <c r="O2646" i="19" s="1"/>
  <c r="O2647" i="19" s="1"/>
  <c r="O2648" i="19" s="1"/>
  <c r="O2649" i="19" s="1"/>
  <c r="O2650" i="19" s="1"/>
  <c r="O2651" i="19" s="1"/>
  <c r="O2652" i="19" s="1"/>
  <c r="O2653" i="19" s="1"/>
  <c r="O4565" i="19"/>
  <c r="O4566" i="19" s="1"/>
  <c r="O4567" i="19" s="1"/>
  <c r="O4568" i="19" s="1"/>
  <c r="O4569" i="19" s="1"/>
  <c r="O4570" i="19" s="1"/>
  <c r="O4571" i="19" s="1"/>
  <c r="O4572" i="19" s="1"/>
  <c r="O4573" i="19" s="1"/>
  <c r="O4574" i="19" s="1"/>
  <c r="O4575" i="19" s="1"/>
  <c r="O4576" i="19" s="1"/>
  <c r="O4577" i="19" s="1"/>
  <c r="O4578" i="19" s="1"/>
  <c r="O4579" i="19" s="1"/>
  <c r="O4580" i="19" s="1"/>
  <c r="O4581" i="19" s="1"/>
  <c r="O4582" i="19" s="1"/>
  <c r="O4583" i="19" s="1"/>
  <c r="O4584" i="19" s="1"/>
  <c r="O4585" i="19" s="1"/>
  <c r="O4586" i="19" s="1"/>
  <c r="O4587" i="19" s="1"/>
  <c r="O4588" i="19" s="1"/>
  <c r="O4589" i="19" s="1"/>
  <c r="O4590" i="19" s="1"/>
  <c r="O2654" i="19" l="1"/>
  <c r="O2655" i="19" s="1"/>
  <c r="O2656" i="19" s="1"/>
  <c r="O2657" i="19" s="1"/>
  <c r="O2658" i="19" s="1"/>
  <c r="O2659" i="19" s="1"/>
  <c r="O2660" i="19" s="1"/>
  <c r="O2661" i="19" s="1"/>
  <c r="O2662" i="19" s="1"/>
  <c r="O2663" i="19" s="1"/>
  <c r="O2664" i="19" s="1"/>
  <c r="O2665" i="19" s="1"/>
  <c r="O2666" i="19" s="1"/>
  <c r="O2667" i="19" s="1"/>
  <c r="O2668" i="19" s="1"/>
  <c r="O2669" i="19" s="1"/>
  <c r="O2670" i="19" s="1"/>
  <c r="O2671" i="19" s="1"/>
  <c r="O2672" i="19" s="1"/>
  <c r="O2673" i="19" s="1"/>
  <c r="O2674" i="19" s="1"/>
  <c r="O2675" i="19" s="1"/>
  <c r="O2676" i="19" s="1"/>
  <c r="O2677" i="19" s="1"/>
  <c r="O2678" i="19" s="1"/>
  <c r="O2679" i="19" s="1"/>
  <c r="O2680" i="19" s="1"/>
  <c r="O2681" i="19" s="1"/>
  <c r="O2682" i="19" s="1"/>
  <c r="O2683" i="19" s="1"/>
  <c r="O2684" i="19" s="1"/>
  <c r="O2685" i="19" s="1"/>
  <c r="O2686" i="19" s="1"/>
  <c r="O2687" i="19" s="1"/>
  <c r="O2688" i="19" s="1"/>
  <c r="O2689" i="19" s="1"/>
  <c r="O2690" i="19" s="1"/>
  <c r="O2691" i="19" s="1"/>
  <c r="O2692" i="19" s="1"/>
  <c r="O2693" i="19" s="1"/>
  <c r="O2694" i="19" s="1"/>
  <c r="O2695" i="19" s="1"/>
  <c r="O2696" i="19" s="1"/>
  <c r="O2697" i="19" s="1"/>
  <c r="O2698" i="19" s="1"/>
  <c r="O2699" i="19" s="1"/>
  <c r="O2700" i="19" s="1"/>
  <c r="O2701" i="19" s="1"/>
  <c r="O2702" i="19" s="1"/>
  <c r="O2703" i="19" s="1"/>
  <c r="O2704" i="19" s="1"/>
  <c r="O2705" i="19" s="1"/>
  <c r="O2706" i="19" s="1"/>
  <c r="O2707" i="19" s="1"/>
  <c r="O2708" i="19" s="1"/>
  <c r="O2709" i="19" s="1"/>
  <c r="O2710" i="19" s="1"/>
  <c r="O2711" i="19" s="1"/>
  <c r="O2712" i="19" s="1"/>
  <c r="O2713" i="19" s="1"/>
  <c r="O2714" i="19" s="1"/>
  <c r="O2715" i="19" s="1"/>
  <c r="O2716" i="19" s="1"/>
  <c r="O2717" i="19" s="1"/>
  <c r="O2718" i="19" s="1"/>
  <c r="O2719" i="19" s="1"/>
  <c r="O2720" i="19" s="1"/>
  <c r="O2721" i="19" s="1"/>
  <c r="O2722" i="19" s="1"/>
  <c r="O2723" i="19" s="1"/>
  <c r="O2724" i="19" s="1"/>
  <c r="O2725" i="19" s="1"/>
  <c r="O2726" i="19" s="1"/>
  <c r="O2727" i="19" s="1"/>
  <c r="O2728" i="19" s="1"/>
  <c r="O2729" i="19" s="1"/>
  <c r="O2730" i="19" s="1"/>
  <c r="O2731" i="19" s="1"/>
  <c r="O2732" i="19" s="1"/>
  <c r="O2733" i="19" s="1"/>
  <c r="O2734" i="19" s="1"/>
  <c r="O2735" i="19" s="1"/>
  <c r="O2736" i="19" s="1"/>
  <c r="O2737" i="19" s="1"/>
  <c r="O2738" i="19" s="1"/>
  <c r="O2739" i="19" s="1"/>
  <c r="O2740" i="19" s="1"/>
  <c r="O2741" i="19" s="1"/>
  <c r="O2742" i="19" s="1"/>
  <c r="O2743" i="19" s="1"/>
  <c r="O2744" i="19" s="1"/>
  <c r="O2745" i="19" s="1"/>
  <c r="O2746" i="19" s="1"/>
  <c r="O2747" i="19" s="1"/>
  <c r="O2748" i="19" s="1"/>
  <c r="O2749" i="19" s="1"/>
  <c r="O2750" i="19" s="1"/>
  <c r="O2751" i="19" s="1"/>
  <c r="O2752" i="19" s="1"/>
  <c r="O2753" i="19" s="1"/>
  <c r="O2754" i="19" s="1"/>
  <c r="O2755" i="19" s="1"/>
  <c r="O2756" i="19" s="1"/>
  <c r="O2757" i="19" s="1"/>
  <c r="O2758" i="19" s="1"/>
  <c r="O2759" i="19" s="1"/>
  <c r="O2760" i="19" s="1"/>
  <c r="O2761" i="19" s="1"/>
  <c r="O2762" i="19" s="1"/>
  <c r="O2763" i="19" s="1"/>
  <c r="O2764" i="19" s="1"/>
  <c r="O2765" i="19" s="1"/>
  <c r="O2766" i="19" s="1"/>
  <c r="O2767" i="19" s="1"/>
  <c r="O2768" i="19" s="1"/>
  <c r="O2769" i="19" s="1"/>
  <c r="O2770" i="19" s="1"/>
  <c r="O2771" i="19" s="1"/>
  <c r="O2772" i="19" s="1"/>
  <c r="O2773" i="19" s="1"/>
  <c r="O2774" i="19" s="1"/>
  <c r="O2775" i="19" s="1"/>
  <c r="O2776" i="19" s="1"/>
  <c r="O2777" i="19" s="1"/>
  <c r="O2778" i="19" s="1"/>
  <c r="O2779" i="19" s="1"/>
  <c r="O2780" i="19" s="1"/>
  <c r="O2781" i="19" s="1"/>
  <c r="O2782" i="19" s="1"/>
  <c r="O2783" i="19" s="1"/>
  <c r="O2784" i="19" s="1"/>
  <c r="O2785" i="19" s="1"/>
  <c r="O2786" i="19" s="1"/>
  <c r="O2787" i="19" s="1"/>
  <c r="O2788" i="19" s="1"/>
  <c r="O2789" i="19" s="1"/>
  <c r="O2790" i="19" s="1"/>
  <c r="O2791" i="19" s="1"/>
  <c r="O2792" i="19" s="1"/>
  <c r="O2793" i="19" s="1"/>
  <c r="O2794" i="19" s="1"/>
  <c r="O2795" i="19" s="1"/>
  <c r="O2796" i="19" s="1"/>
  <c r="O2797" i="19" s="1"/>
  <c r="O2798" i="19" s="1"/>
  <c r="O2799" i="19" s="1"/>
  <c r="O2800" i="19" s="1"/>
  <c r="O2801" i="19" s="1"/>
  <c r="O2802" i="19" s="1"/>
  <c r="O2803" i="19" s="1"/>
  <c r="O2804" i="19" s="1"/>
  <c r="O2805" i="19" s="1"/>
  <c r="O2806" i="19" s="1"/>
  <c r="O2807" i="19" s="1"/>
  <c r="O2808" i="19" s="1"/>
  <c r="O2809" i="19" s="1"/>
  <c r="O2810" i="19" s="1"/>
  <c r="O2811" i="19" s="1"/>
  <c r="O2812" i="19" s="1"/>
  <c r="O2813" i="19" s="1"/>
  <c r="O2814" i="19" s="1"/>
  <c r="O2815" i="19" s="1"/>
  <c r="O2816" i="19" s="1"/>
  <c r="O2817" i="19" s="1"/>
  <c r="O2818" i="19" s="1"/>
  <c r="O2819" i="19" s="1"/>
  <c r="O2820" i="19" s="1"/>
  <c r="O2821" i="19" s="1"/>
  <c r="O2822" i="19" s="1"/>
  <c r="O2823" i="19" s="1"/>
  <c r="O2824" i="19" s="1"/>
  <c r="O2825" i="19" s="1"/>
  <c r="O2826" i="19" s="1"/>
  <c r="O2827" i="19" s="1"/>
  <c r="O2828" i="19" s="1"/>
  <c r="O2829" i="19" s="1"/>
  <c r="O2830" i="19" s="1"/>
  <c r="O2831" i="19" s="1"/>
  <c r="O2832" i="19" s="1"/>
  <c r="O2833" i="19" s="1"/>
  <c r="O2834" i="19" s="1"/>
  <c r="O2835" i="19" s="1"/>
  <c r="O2836" i="19" s="1"/>
  <c r="O2837" i="19" s="1"/>
  <c r="O2838" i="19" s="1"/>
  <c r="O2839" i="19" s="1"/>
  <c r="O2840" i="19" s="1"/>
  <c r="O2841" i="19" s="1"/>
  <c r="O2842" i="19" s="1"/>
  <c r="O2843" i="19" s="1"/>
  <c r="O2844" i="19" s="1"/>
  <c r="O2845" i="19" s="1"/>
  <c r="O2846" i="19" s="1"/>
  <c r="O2847" i="19" s="1"/>
  <c r="O2848" i="19" s="1"/>
  <c r="O2849" i="19" s="1"/>
  <c r="O2850" i="19" s="1"/>
  <c r="O2851" i="19" s="1"/>
  <c r="O2852" i="19" s="1"/>
  <c r="O2853" i="19" s="1"/>
  <c r="O2854" i="19" s="1"/>
  <c r="O2855" i="19" s="1"/>
  <c r="O2856" i="19" s="1"/>
  <c r="O2857" i="19" s="1"/>
  <c r="O2858" i="19" s="1"/>
  <c r="O2859" i="19" s="1"/>
  <c r="O2860" i="19" s="1"/>
  <c r="O2861" i="19" s="1"/>
  <c r="O2862" i="19" s="1"/>
  <c r="O2863" i="19" s="1"/>
  <c r="O2864" i="19" s="1"/>
  <c r="O2865" i="19" s="1"/>
  <c r="O2866" i="19" s="1"/>
  <c r="O2867" i="19" s="1"/>
  <c r="O2868" i="19" s="1"/>
  <c r="O2869" i="19" s="1"/>
  <c r="O2870" i="19" s="1"/>
  <c r="O2871" i="19" s="1"/>
  <c r="O2872" i="19" s="1"/>
  <c r="O2873" i="19" s="1"/>
  <c r="O2874" i="19" s="1"/>
  <c r="O2875" i="19" s="1"/>
  <c r="O2876" i="19" s="1"/>
  <c r="O2877" i="19" s="1"/>
  <c r="O2878" i="19" s="1"/>
  <c r="O2879" i="19" s="1"/>
  <c r="O2880" i="19" s="1"/>
  <c r="O2881" i="19" s="1"/>
  <c r="O2882" i="19" s="1"/>
  <c r="O2883" i="19" s="1"/>
  <c r="O2884" i="19" s="1"/>
  <c r="O2885" i="19" s="1"/>
  <c r="O2886" i="19" s="1"/>
  <c r="O2887" i="19" s="1"/>
  <c r="O2888" i="19" s="1"/>
  <c r="O2889" i="19" s="1"/>
  <c r="O2890" i="19" s="1"/>
  <c r="O2891" i="19" s="1"/>
  <c r="O2892" i="19" s="1"/>
  <c r="O2893" i="19" s="1"/>
  <c r="O2894" i="19" s="1"/>
  <c r="O2895" i="19" s="1"/>
  <c r="O2896" i="19" s="1"/>
  <c r="O2897" i="19" s="1"/>
  <c r="O2898" i="19" s="1"/>
  <c r="O2899" i="19" s="1"/>
  <c r="O2900" i="19" s="1"/>
  <c r="O2901" i="19" s="1"/>
  <c r="O2902" i="19" s="1"/>
  <c r="O2903" i="19" s="1"/>
  <c r="O2904" i="19" s="1"/>
  <c r="O2905" i="19" s="1"/>
  <c r="O2906" i="19" s="1"/>
  <c r="O2907" i="19" s="1"/>
  <c r="O2908" i="19" s="1"/>
  <c r="O2909" i="19" s="1"/>
  <c r="O2910" i="19" s="1"/>
  <c r="O2911" i="19" s="1"/>
  <c r="O2912" i="19" s="1"/>
  <c r="O2913" i="19" s="1"/>
  <c r="O2914" i="19" s="1"/>
  <c r="O2915" i="19" s="1"/>
  <c r="O2916" i="19" s="1"/>
  <c r="O2917" i="19" s="1"/>
  <c r="O2918" i="19" s="1"/>
  <c r="O2919" i="19" s="1"/>
  <c r="O2920" i="19" s="1"/>
  <c r="O2921" i="19" s="1"/>
  <c r="O2922" i="19" s="1"/>
  <c r="O2923" i="19" s="1"/>
  <c r="O2924" i="19" s="1"/>
  <c r="O2925" i="19" s="1"/>
  <c r="O2926" i="19" s="1"/>
  <c r="O2927" i="19" s="1"/>
  <c r="O2928" i="19" s="1"/>
  <c r="O2929" i="19" s="1"/>
  <c r="O2930" i="19" s="1"/>
  <c r="O2931" i="19" s="1"/>
  <c r="O2932" i="19" s="1"/>
  <c r="O2933" i="19" s="1"/>
  <c r="O2934" i="19" s="1"/>
  <c r="O2935" i="19" s="1"/>
  <c r="O2936" i="19" s="1"/>
  <c r="O2937" i="19" s="1"/>
  <c r="O2938" i="19" s="1"/>
  <c r="O2939" i="19" s="1"/>
  <c r="O2940" i="19" s="1"/>
  <c r="O2941" i="19" s="1"/>
  <c r="O2942" i="19" s="1"/>
  <c r="O2943" i="19" s="1"/>
  <c r="O2944" i="19" s="1"/>
  <c r="O2945" i="19" s="1"/>
  <c r="O2946" i="19" s="1"/>
  <c r="O2947" i="19" s="1"/>
  <c r="O4591" i="19"/>
  <c r="O4592" i="19" s="1"/>
  <c r="O4593" i="19" s="1"/>
  <c r="O4594" i="19" s="1"/>
  <c r="O4595" i="19" s="1"/>
  <c r="O4596" i="19" s="1"/>
  <c r="O4597" i="19" s="1"/>
  <c r="O4598" i="19" s="1"/>
  <c r="O4599" i="19" s="1"/>
  <c r="O4600" i="19" s="1"/>
  <c r="O4601" i="19" s="1"/>
  <c r="O4602" i="19" s="1"/>
  <c r="O4603" i="19" s="1"/>
  <c r="O4604" i="19" s="1"/>
  <c r="O4605" i="19" s="1"/>
  <c r="O4606" i="19" s="1"/>
  <c r="O4607" i="19" s="1"/>
  <c r="O4608" i="19" s="1"/>
  <c r="O4609" i="19" s="1"/>
  <c r="O4610" i="19" s="1"/>
  <c r="O4611" i="19" s="1"/>
  <c r="O4612" i="19" s="1"/>
  <c r="O4613" i="19" s="1"/>
  <c r="O4614" i="19" s="1"/>
  <c r="O4615" i="19" s="1"/>
  <c r="O4616" i="19" s="1"/>
  <c r="O4617" i="19" s="1"/>
  <c r="O4618" i="19" s="1"/>
  <c r="O4619" i="19" s="1"/>
  <c r="O4620" i="19" s="1"/>
  <c r="O4621" i="19" s="1"/>
  <c r="O4622" i="19" s="1"/>
  <c r="O4623" i="19" s="1"/>
  <c r="O4624" i="19" s="1"/>
  <c r="O4625" i="19" s="1"/>
  <c r="O4626" i="19" s="1"/>
  <c r="O4627" i="19" s="1"/>
  <c r="O4628" i="19" s="1"/>
  <c r="O4629" i="19" s="1"/>
  <c r="O4630" i="19" s="1"/>
  <c r="O4631" i="19" s="1"/>
  <c r="O4632" i="19" s="1"/>
  <c r="O4633" i="19" s="1"/>
  <c r="O4634" i="19" s="1"/>
  <c r="O4635" i="19" s="1"/>
  <c r="O4636" i="19" s="1"/>
  <c r="O4637" i="19" s="1"/>
  <c r="O4638" i="19" s="1"/>
  <c r="O4639" i="19" s="1"/>
  <c r="O4640" i="19" s="1"/>
  <c r="O4641" i="19" s="1"/>
  <c r="O4642" i="19" s="1"/>
  <c r="O4643" i="19" s="1"/>
  <c r="O4644" i="19" s="1"/>
  <c r="O4645" i="19" s="1"/>
  <c r="O4646" i="19" s="1"/>
  <c r="O4647" i="19" s="1"/>
  <c r="O4648" i="19" s="1"/>
  <c r="O4649" i="19" s="1"/>
  <c r="O4650" i="19" s="1"/>
  <c r="O4651" i="19" s="1"/>
  <c r="O4652" i="19" s="1"/>
  <c r="O4653" i="19" s="1"/>
  <c r="O4654" i="19" s="1"/>
  <c r="O4655" i="19" s="1"/>
  <c r="O2948" i="19" l="1"/>
  <c r="O2949" i="19" s="1"/>
  <c r="O2950" i="19" s="1"/>
  <c r="O2951" i="19" s="1"/>
  <c r="O2952" i="19" s="1"/>
  <c r="O2953" i="19" s="1"/>
  <c r="O2954" i="19" s="1"/>
  <c r="O2955" i="19" s="1"/>
  <c r="O2956" i="19" s="1"/>
  <c r="O2957" i="19" s="1"/>
  <c r="O2958" i="19" s="1"/>
  <c r="O2959" i="19" s="1"/>
  <c r="O2960" i="19" s="1"/>
  <c r="O2961" i="19" s="1"/>
  <c r="O2962" i="19" s="1"/>
  <c r="O2963" i="19" s="1"/>
  <c r="O2964" i="19" s="1"/>
  <c r="O2965" i="19" s="1"/>
  <c r="O2966" i="19" s="1"/>
  <c r="O2967" i="19" s="1"/>
  <c r="O2968" i="19" s="1"/>
  <c r="O2969" i="19" s="1"/>
  <c r="O2970" i="19" s="1"/>
  <c r="O2971" i="19" s="1"/>
  <c r="O2972" i="19" s="1"/>
  <c r="O2973" i="19" s="1"/>
  <c r="O2974" i="19" s="1"/>
  <c r="O2975" i="19" s="1"/>
  <c r="O2976" i="19" s="1"/>
  <c r="O2977" i="19" s="1"/>
  <c r="O2978" i="19" s="1"/>
  <c r="O2979" i="19" s="1"/>
  <c r="O2980" i="19" s="1"/>
  <c r="O2981" i="19" s="1"/>
  <c r="O2982" i="19" s="1"/>
  <c r="O2983" i="19" s="1"/>
  <c r="O2984" i="19" s="1"/>
  <c r="O2985" i="19" s="1"/>
  <c r="O2986" i="19" s="1"/>
  <c r="O2987" i="19" s="1"/>
  <c r="O2988" i="19" s="1"/>
  <c r="O2989" i="19" s="1"/>
  <c r="O2990" i="19" s="1"/>
  <c r="O2991" i="19" s="1"/>
  <c r="O2992" i="19" s="1"/>
  <c r="O2993" i="19" s="1"/>
  <c r="O2994" i="19" s="1"/>
  <c r="O2995" i="19" s="1"/>
  <c r="O2996" i="19" s="1"/>
  <c r="O2997" i="19" s="1"/>
  <c r="O2998" i="19" s="1"/>
  <c r="O2999" i="19" s="1"/>
  <c r="O3000" i="19" s="1"/>
  <c r="O3001" i="19" s="1"/>
  <c r="O3002" i="19" s="1"/>
  <c r="O3003" i="19" s="1"/>
  <c r="O3004" i="19" s="1"/>
  <c r="O3005" i="19" s="1"/>
  <c r="O3006" i="19" s="1"/>
  <c r="O3007" i="19" s="1"/>
  <c r="O3008" i="19" s="1"/>
  <c r="O3009" i="19" s="1"/>
  <c r="O3010" i="19" s="1"/>
  <c r="O3011" i="19" s="1"/>
  <c r="O3012" i="19" s="1"/>
  <c r="O3013" i="19" s="1"/>
  <c r="O3014" i="19" s="1"/>
  <c r="O3015" i="19" s="1"/>
  <c r="O3016" i="19" s="1"/>
  <c r="O3017" i="19" s="1"/>
  <c r="O3018" i="19" s="1"/>
  <c r="O3019" i="19" s="1"/>
  <c r="O3020" i="19" s="1"/>
  <c r="O3021" i="19" s="1"/>
  <c r="O3022" i="19" s="1"/>
  <c r="O3023" i="19" s="1"/>
  <c r="O3024" i="19" s="1"/>
  <c r="O3025" i="19" s="1"/>
  <c r="O3026" i="19" s="1"/>
  <c r="O3027" i="19" s="1"/>
  <c r="O3028" i="19" s="1"/>
  <c r="O3029" i="19" s="1"/>
  <c r="O3030" i="19" s="1"/>
  <c r="O3031" i="19" s="1"/>
  <c r="O3032" i="19" s="1"/>
  <c r="O3033" i="19" s="1"/>
  <c r="O3034" i="19" s="1"/>
  <c r="O3035" i="19" s="1"/>
  <c r="O3036" i="19" s="1"/>
  <c r="O3037" i="19" s="1"/>
  <c r="O3038" i="19" s="1"/>
  <c r="O3039" i="19" s="1"/>
  <c r="O3040" i="19" s="1"/>
  <c r="O3041" i="19" s="1"/>
  <c r="O3042" i="19" s="1"/>
  <c r="O3043" i="19" s="1"/>
  <c r="O3044" i="19" s="1"/>
  <c r="O3045" i="19" s="1"/>
  <c r="O3046" i="19" s="1"/>
  <c r="O3047" i="19" s="1"/>
  <c r="O3048" i="19" s="1"/>
  <c r="O3049" i="19" s="1"/>
  <c r="O3050" i="19" s="1"/>
  <c r="O3051" i="19" s="1"/>
  <c r="O3052" i="19" s="1"/>
  <c r="O3053" i="19" s="1"/>
  <c r="O3054" i="19" s="1"/>
  <c r="O3055" i="19" s="1"/>
  <c r="O3056" i="19" s="1"/>
  <c r="O3057" i="19" s="1"/>
  <c r="O3058" i="19" s="1"/>
  <c r="O3059" i="19" s="1"/>
  <c r="O3060" i="19" s="1"/>
  <c r="O3061" i="19" s="1"/>
  <c r="O3062" i="19" s="1"/>
  <c r="O3063" i="19" s="1"/>
  <c r="O3064" i="19" s="1"/>
  <c r="O3065" i="19" s="1"/>
  <c r="O3066" i="19" s="1"/>
  <c r="O3067" i="19" s="1"/>
  <c r="O3068" i="19" s="1"/>
  <c r="O3069" i="19" s="1"/>
  <c r="O3070" i="19" s="1"/>
  <c r="O3071" i="19" s="1"/>
  <c r="O3072" i="19" s="1"/>
  <c r="O3073" i="19" s="1"/>
  <c r="O3074" i="19" s="1"/>
  <c r="O3075" i="19" s="1"/>
  <c r="O3076" i="19" s="1"/>
  <c r="O3077" i="19" s="1"/>
  <c r="O3078" i="19" s="1"/>
  <c r="O3079" i="19" s="1"/>
  <c r="O3080" i="19" s="1"/>
  <c r="O3081" i="19" s="1"/>
  <c r="O3082" i="19" s="1"/>
  <c r="O3083" i="19" s="1"/>
  <c r="O3084" i="19" s="1"/>
  <c r="O3085" i="19" s="1"/>
  <c r="O3086" i="19" s="1"/>
  <c r="O3087" i="19" s="1"/>
  <c r="O3088" i="19" s="1"/>
  <c r="O3089" i="19" s="1"/>
  <c r="O3090" i="19" s="1"/>
  <c r="O3091" i="19" s="1"/>
  <c r="O3092" i="19" s="1"/>
  <c r="O3093" i="19" s="1"/>
  <c r="O3094" i="19" s="1"/>
  <c r="O3095" i="19" s="1"/>
  <c r="O3096" i="19" s="1"/>
  <c r="O3097" i="19" s="1"/>
  <c r="O3098" i="19" s="1"/>
  <c r="O3099" i="19" s="1"/>
  <c r="O3100" i="19" s="1"/>
  <c r="O3101" i="19" s="1"/>
  <c r="O3102" i="19" s="1"/>
  <c r="O3103" i="19" s="1"/>
  <c r="O3104" i="19" s="1"/>
  <c r="O3105" i="19" s="1"/>
  <c r="O3106" i="19" s="1"/>
  <c r="O3107" i="19" s="1"/>
  <c r="O3108" i="19" s="1"/>
  <c r="O3109" i="19" s="1"/>
  <c r="O3110" i="19" s="1"/>
  <c r="O3111" i="19" s="1"/>
  <c r="O3112" i="19" s="1"/>
  <c r="O3113" i="19" s="1"/>
  <c r="O3114" i="19" s="1"/>
  <c r="O3115" i="19" s="1"/>
  <c r="O3116" i="19" s="1"/>
  <c r="O3117" i="19" s="1"/>
  <c r="O3118" i="19" s="1"/>
  <c r="O3119" i="19" s="1"/>
  <c r="O3120" i="19" s="1"/>
  <c r="O3121" i="19" s="1"/>
  <c r="O3122" i="19" s="1"/>
  <c r="O3123" i="19" s="1"/>
  <c r="O3124" i="19" s="1"/>
  <c r="O3125" i="19" s="1"/>
  <c r="O3126" i="19" s="1"/>
  <c r="O3127" i="19" s="1"/>
  <c r="O3128" i="19" s="1"/>
  <c r="O3129" i="19" s="1"/>
  <c r="O3130" i="19" s="1"/>
  <c r="O3131" i="19" s="1"/>
  <c r="O3132" i="19" s="1"/>
  <c r="O3133" i="19" s="1"/>
  <c r="O3134" i="19" s="1"/>
  <c r="O3135" i="19" s="1"/>
  <c r="O3136" i="19" s="1"/>
  <c r="O3137" i="19" s="1"/>
  <c r="O3138" i="19" s="1"/>
  <c r="O3139" i="19" s="1"/>
  <c r="O3140" i="19" s="1"/>
  <c r="O3141" i="19" s="1"/>
  <c r="O3142" i="19" s="1"/>
  <c r="O3143" i="19" s="1"/>
  <c r="O3144" i="19" s="1"/>
  <c r="O3145" i="19" s="1"/>
  <c r="O3146" i="19" s="1"/>
  <c r="O3147" i="19" s="1"/>
  <c r="O3148" i="19" s="1"/>
  <c r="O3149" i="19" s="1"/>
  <c r="O3150" i="19" s="1"/>
  <c r="O3151" i="19" s="1"/>
  <c r="O3152" i="19" s="1"/>
  <c r="O3153" i="19" s="1"/>
  <c r="O3154" i="19" s="1"/>
  <c r="O3155" i="19" s="1"/>
  <c r="O3156" i="19" s="1"/>
  <c r="O3157" i="19" s="1"/>
  <c r="O3158" i="19" s="1"/>
  <c r="O3159" i="19" s="1"/>
  <c r="O3160" i="19" s="1"/>
  <c r="O3161" i="19" s="1"/>
  <c r="O3162" i="19" s="1"/>
  <c r="O3163" i="19" s="1"/>
  <c r="O3164" i="19" s="1"/>
  <c r="O3165" i="19" s="1"/>
  <c r="O3166" i="19" s="1"/>
  <c r="O3167" i="19" s="1"/>
  <c r="O3168" i="19" s="1"/>
  <c r="O3169" i="19" s="1"/>
  <c r="O3170" i="19" s="1"/>
  <c r="O3171" i="19" s="1"/>
  <c r="O3172" i="19" s="1"/>
  <c r="O3173" i="19" s="1"/>
  <c r="O3174" i="19" s="1"/>
  <c r="O3175" i="19" s="1"/>
  <c r="O3176" i="19" s="1"/>
  <c r="O3177" i="19" s="1"/>
  <c r="O3178" i="19" s="1"/>
  <c r="O3179" i="19" s="1"/>
  <c r="O3180" i="19" s="1"/>
  <c r="O3181" i="19" s="1"/>
  <c r="O3182" i="19" s="1"/>
  <c r="O3183" i="19" s="1"/>
  <c r="O3184" i="19" s="1"/>
  <c r="O3185" i="19" s="1"/>
  <c r="O3186" i="19" s="1"/>
  <c r="O3187" i="19" s="1"/>
  <c r="O3188" i="19" s="1"/>
  <c r="O3189" i="19" s="1"/>
  <c r="O3190" i="19" s="1"/>
  <c r="O3191" i="19" s="1"/>
  <c r="O3192" i="19" s="1"/>
  <c r="O3193" i="19" s="1"/>
  <c r="O3194" i="19" s="1"/>
  <c r="O3195" i="19" s="1"/>
  <c r="O3196" i="19" s="1"/>
  <c r="O3197" i="19" s="1"/>
  <c r="O3198" i="19" s="1"/>
  <c r="O3199" i="19" s="1"/>
  <c r="O3200" i="19" s="1"/>
  <c r="O3201" i="19" s="1"/>
  <c r="O3202" i="19" s="1"/>
  <c r="O3203" i="19" s="1"/>
  <c r="O3204" i="19" s="1"/>
  <c r="O3205" i="19" s="1"/>
  <c r="O3206" i="19" s="1"/>
  <c r="O3207" i="19" s="1"/>
  <c r="O3208" i="19" s="1"/>
  <c r="O3209" i="19" s="1"/>
  <c r="O3210" i="19" s="1"/>
  <c r="O3211" i="19" s="1"/>
  <c r="O3212" i="19" s="1"/>
  <c r="O4656" i="19"/>
  <c r="O4657" i="19" s="1"/>
  <c r="O4658" i="19" s="1"/>
  <c r="O4659" i="19" s="1"/>
  <c r="O4660" i="19" s="1"/>
  <c r="O4661" i="19" s="1"/>
  <c r="O4662" i="19" s="1"/>
  <c r="O4663" i="19" s="1"/>
  <c r="O4664" i="19" s="1"/>
  <c r="O4665" i="19" s="1"/>
  <c r="O4666" i="19" s="1"/>
  <c r="O4667" i="19" s="1"/>
  <c r="O4668" i="19" s="1"/>
  <c r="O4669" i="19" s="1"/>
  <c r="O4670" i="19" s="1"/>
  <c r="O4671" i="19" s="1"/>
  <c r="O4672" i="19" s="1"/>
  <c r="O4673" i="19" s="1"/>
  <c r="O4674" i="19" s="1"/>
  <c r="O4675" i="19" s="1"/>
  <c r="O4676" i="19" s="1"/>
  <c r="O4677" i="19" s="1"/>
  <c r="O4678" i="19" s="1"/>
  <c r="O4679" i="19" s="1"/>
  <c r="O4680" i="19" s="1"/>
  <c r="O4681" i="19" s="1"/>
  <c r="O4682" i="19" s="1"/>
  <c r="O4683" i="19" s="1"/>
  <c r="O4684" i="19" s="1"/>
  <c r="O4685" i="19" s="1"/>
  <c r="O4686" i="19" s="1"/>
  <c r="O4687" i="19" s="1"/>
  <c r="O4688" i="19" s="1"/>
  <c r="O4689" i="19" s="1"/>
  <c r="O4690" i="19" s="1"/>
  <c r="O4691" i="19" s="1"/>
  <c r="O4692" i="19" s="1"/>
  <c r="O4693" i="19" s="1"/>
  <c r="O4694" i="19" s="1"/>
  <c r="O4695" i="19" s="1"/>
  <c r="O4696" i="19" s="1"/>
  <c r="O4697" i="19" s="1"/>
  <c r="O4698" i="19" s="1"/>
  <c r="O4699" i="19" s="1"/>
  <c r="O4700" i="19" s="1"/>
  <c r="O4701" i="19" s="1"/>
  <c r="O4702" i="19" s="1"/>
  <c r="O4703" i="19" s="1"/>
  <c r="O4704" i="19" s="1"/>
  <c r="O4705" i="19" s="1"/>
  <c r="O4706" i="19" s="1"/>
  <c r="O4707" i="19" s="1"/>
  <c r="O4708" i="19" s="1"/>
  <c r="O4709" i="19" s="1"/>
  <c r="O4710" i="19" s="1"/>
  <c r="O4711" i="19" s="1"/>
  <c r="O4712" i="19" s="1"/>
  <c r="O4713" i="19" s="1"/>
  <c r="O4714" i="19" s="1"/>
  <c r="O4715" i="19" s="1"/>
  <c r="O4716" i="19" s="1"/>
  <c r="O4717" i="19" s="1"/>
  <c r="O4718" i="19" s="1"/>
  <c r="O4719" i="19" s="1"/>
  <c r="O4720" i="19" s="1"/>
  <c r="O4721" i="19" s="1"/>
  <c r="O4722" i="19" s="1"/>
  <c r="O4723" i="19" s="1"/>
  <c r="O4724" i="19" s="1"/>
  <c r="O4725" i="19" s="1"/>
  <c r="O4726" i="19" s="1"/>
  <c r="O4727" i="19" s="1"/>
  <c r="O4728" i="19" s="1"/>
  <c r="O4729" i="19" s="1"/>
  <c r="O4730" i="19" s="1"/>
  <c r="O4731" i="19" s="1"/>
  <c r="O4732" i="19" s="1"/>
  <c r="O4733" i="19" s="1"/>
  <c r="O4734" i="19" s="1"/>
  <c r="O4735" i="19" s="1"/>
  <c r="O4736" i="19" s="1"/>
  <c r="O4737" i="19" s="1"/>
  <c r="O4738" i="19" s="1"/>
  <c r="O4739" i="19" s="1"/>
  <c r="O4740" i="19" s="1"/>
  <c r="O4741" i="19" s="1"/>
  <c r="O4742" i="19" s="1"/>
  <c r="O4743" i="19" s="1"/>
  <c r="O4744" i="19" s="1"/>
  <c r="O4745" i="19" s="1"/>
  <c r="O4746" i="19" s="1"/>
  <c r="O4747" i="19" s="1"/>
  <c r="O4748" i="19" s="1"/>
  <c r="O4749" i="19" s="1"/>
  <c r="O4750" i="19" s="1"/>
  <c r="O4751" i="19" s="1"/>
  <c r="O4752" i="19" s="1"/>
  <c r="O4753" i="19" s="1"/>
  <c r="O4754" i="19" s="1"/>
  <c r="O4755" i="19" s="1"/>
  <c r="O4756" i="19" s="1"/>
  <c r="O4757" i="19" s="1"/>
  <c r="O4758" i="19" s="1"/>
  <c r="O4759" i="19" s="1"/>
  <c r="O4760" i="19" s="1"/>
  <c r="O4761" i="19" s="1"/>
  <c r="O4762" i="19" s="1"/>
  <c r="O4763" i="19" s="1"/>
  <c r="O4764" i="19" l="1"/>
  <c r="O4765" i="19" s="1"/>
  <c r="O4766" i="19" s="1"/>
  <c r="O4767" i="19" s="1"/>
  <c r="O4768" i="19" s="1"/>
  <c r="O4769" i="19" s="1"/>
  <c r="O4770" i="19" s="1"/>
  <c r="O4771" i="19" s="1"/>
  <c r="O4772" i="19" s="1"/>
  <c r="O4773" i="19" s="1"/>
  <c r="O4774" i="19" s="1"/>
  <c r="O4775" i="19" s="1"/>
  <c r="O4776" i="19" s="1"/>
  <c r="O4777" i="19" s="1"/>
  <c r="O4778" i="19" s="1"/>
  <c r="O4779" i="19" s="1"/>
  <c r="O4780" i="19" s="1"/>
  <c r="O4781" i="19" s="1"/>
  <c r="O4782" i="19" s="1"/>
  <c r="O4783" i="19" s="1"/>
  <c r="O4784" i="19" s="1"/>
  <c r="O4785" i="19" s="1"/>
  <c r="O4786" i="19" s="1"/>
  <c r="O4787" i="19" s="1"/>
  <c r="O4788" i="19" s="1"/>
  <c r="O4789" i="19" s="1"/>
  <c r="O4790" i="19" s="1"/>
  <c r="O4791" i="19" s="1"/>
  <c r="O4792" i="19" s="1"/>
  <c r="O4793" i="19" s="1"/>
  <c r="O4794" i="19" s="1"/>
  <c r="O4795" i="19" s="1"/>
  <c r="O4796" i="19" s="1"/>
  <c r="O4797" i="19" s="1"/>
  <c r="O4798" i="19" s="1"/>
  <c r="O4799" i="19" s="1"/>
  <c r="O4800" i="19" s="1"/>
  <c r="O4801" i="19" s="1"/>
  <c r="O4802" i="19" s="1"/>
  <c r="O4803" i="19" s="1"/>
  <c r="O4804" i="19" s="1"/>
  <c r="O4805" i="19" s="1"/>
  <c r="O4806" i="19" s="1"/>
  <c r="O4807" i="19" s="1"/>
  <c r="O4808" i="19" s="1"/>
  <c r="O4809" i="19" s="1"/>
  <c r="O4810" i="19" s="1"/>
  <c r="O4811" i="19" s="1"/>
  <c r="O4812" i="19" s="1"/>
  <c r="O4813" i="19" s="1"/>
  <c r="O4814" i="19" s="1"/>
  <c r="O4815" i="19" s="1"/>
  <c r="O4816" i="19" s="1"/>
  <c r="O4817" i="19" s="1"/>
  <c r="O4818" i="19" s="1"/>
  <c r="O4819" i="19" s="1"/>
  <c r="O4820" i="19" s="1"/>
  <c r="O4821" i="19" s="1"/>
  <c r="O4822" i="19" s="1"/>
  <c r="O4823" i="19" s="1"/>
  <c r="O4824" i="19" s="1"/>
  <c r="O4825" i="19" s="1"/>
  <c r="O4826" i="19" s="1"/>
  <c r="O4827" i="19" s="1"/>
  <c r="O4828" i="19" s="1"/>
  <c r="O4829" i="19" s="1"/>
  <c r="O4830" i="19" s="1"/>
  <c r="O4831" i="19" s="1"/>
  <c r="O4832" i="19" s="1"/>
  <c r="O4833" i="19" s="1"/>
  <c r="O4834" i="19" s="1"/>
  <c r="O4835" i="19" s="1"/>
  <c r="O4836" i="19" s="1"/>
  <c r="O4837" i="19" s="1"/>
  <c r="O4838" i="19" s="1"/>
  <c r="O4839" i="19" s="1"/>
  <c r="O4840" i="19" s="1"/>
  <c r="O4841" i="19" s="1"/>
  <c r="O4842" i="19" s="1"/>
  <c r="O4843" i="19" s="1"/>
  <c r="O4844" i="19" s="1"/>
  <c r="O4845" i="19" s="1"/>
  <c r="O4846" i="19" s="1"/>
  <c r="O4847" i="19" s="1"/>
  <c r="O4848" i="19" s="1"/>
  <c r="O4849" i="19" s="1"/>
  <c r="O4850" i="19" s="1"/>
  <c r="O4851" i="19" s="1"/>
  <c r="O4852" i="19" s="1"/>
  <c r="O4853" i="19" s="1"/>
  <c r="O4854" i="19" s="1"/>
  <c r="O4855" i="19" s="1"/>
  <c r="O4856" i="19" s="1"/>
  <c r="O4857" i="19" s="1"/>
  <c r="O4858" i="19" s="1"/>
  <c r="O4859" i="19" s="1"/>
  <c r="O4860" i="19" s="1"/>
  <c r="O4861" i="19" s="1"/>
  <c r="O4862" i="19" s="1"/>
  <c r="O4863" i="19" s="1"/>
  <c r="O4864" i="19" s="1"/>
  <c r="O4865" i="19" s="1"/>
  <c r="O4866" i="19" s="1"/>
  <c r="O4867" i="19" s="1"/>
  <c r="O4868" i="19" s="1"/>
  <c r="O4869" i="19" s="1"/>
  <c r="O4870" i="19" s="1"/>
  <c r="O4871" i="19" s="1"/>
  <c r="O4872" i="19" s="1"/>
  <c r="O4873" i="19" s="1"/>
  <c r="O4874" i="19" s="1"/>
  <c r="O4875" i="19" s="1"/>
  <c r="O4876" i="19" s="1"/>
  <c r="O4877" i="19" s="1"/>
  <c r="O4878" i="19" s="1"/>
  <c r="O4879" i="19" s="1"/>
  <c r="O4880" i="19" s="1"/>
  <c r="O4881" i="19" s="1"/>
  <c r="O4882" i="19" s="1"/>
  <c r="O4883" i="19" s="1"/>
  <c r="O4884" i="19" s="1"/>
  <c r="O4885" i="19" s="1"/>
  <c r="O4886" i="19" s="1"/>
  <c r="O4887" i="19" s="1"/>
  <c r="O4888" i="19" s="1"/>
  <c r="O4889" i="19" s="1"/>
  <c r="O4890" i="19" s="1"/>
  <c r="O4891" i="19" s="1"/>
  <c r="O4892" i="19" s="1"/>
  <c r="O4893" i="19" s="1"/>
  <c r="O4894" i="19" s="1"/>
  <c r="O4895" i="19" s="1"/>
  <c r="O4896" i="19" s="1"/>
  <c r="O4897" i="19" s="1"/>
  <c r="O4898" i="19" s="1"/>
  <c r="O4899" i="19" s="1"/>
  <c r="O4900" i="19" s="1"/>
  <c r="O4901" i="19" s="1"/>
  <c r="O4902" i="19" s="1"/>
  <c r="O4903" i="19" s="1"/>
  <c r="O4904" i="19" s="1"/>
  <c r="O4905" i="19" s="1"/>
  <c r="O4906" i="19" s="1"/>
  <c r="O4907" i="19" s="1"/>
  <c r="O4908" i="19" s="1"/>
  <c r="O4909" i="19" s="1"/>
  <c r="O4910" i="19" s="1"/>
  <c r="O4911" i="19" s="1"/>
  <c r="O4912" i="19" s="1"/>
  <c r="O4913" i="19" s="1"/>
  <c r="O4914" i="19" s="1"/>
  <c r="O4915" i="19" s="1"/>
  <c r="O4916" i="19" s="1"/>
  <c r="O4917" i="19" s="1"/>
  <c r="O4918" i="19" s="1"/>
  <c r="O4919" i="19" s="1"/>
  <c r="O4920" i="19" s="1"/>
  <c r="O4921" i="19" s="1"/>
  <c r="O4922" i="19" s="1"/>
  <c r="O4923" i="19" s="1"/>
  <c r="O4924" i="19" s="1"/>
  <c r="O4925" i="19" s="1"/>
  <c r="O4926" i="19" s="1"/>
  <c r="O4927" i="19" s="1"/>
  <c r="O4928" i="19" s="1"/>
  <c r="O4929" i="19" s="1"/>
  <c r="O4930" i="19" s="1"/>
  <c r="O4931" i="19" s="1"/>
  <c r="O4932" i="19" s="1"/>
  <c r="O4933" i="19" s="1"/>
  <c r="O4934" i="19" s="1"/>
  <c r="O4935" i="19" s="1"/>
  <c r="O4936" i="19" s="1"/>
  <c r="O4937" i="19" s="1"/>
  <c r="O4938" i="19" s="1"/>
  <c r="O4939" i="19" s="1"/>
  <c r="O4940" i="19" s="1"/>
  <c r="O4941" i="19" s="1"/>
  <c r="O4942" i="19" s="1"/>
  <c r="O4943" i="19" s="1"/>
  <c r="O4944" i="19" s="1"/>
  <c r="O4945" i="19" s="1"/>
  <c r="O4946" i="19" s="1"/>
  <c r="O4947" i="19" s="1"/>
  <c r="O4948" i="19" s="1"/>
  <c r="O4949" i="19" s="1"/>
  <c r="O4950" i="19" s="1"/>
  <c r="O4951" i="19" s="1"/>
  <c r="O4952" i="19" s="1"/>
  <c r="O4953" i="19" s="1"/>
  <c r="O4954" i="19" s="1"/>
  <c r="O4955" i="19" s="1"/>
  <c r="O4956" i="19" s="1"/>
  <c r="O4957" i="19" s="1"/>
  <c r="O4958" i="19" s="1"/>
  <c r="O4959" i="19" s="1"/>
  <c r="O4960" i="19" s="1"/>
  <c r="O4961" i="19" s="1"/>
  <c r="O4962" i="19" s="1"/>
  <c r="O4963" i="19" s="1"/>
  <c r="O4964" i="19" s="1"/>
  <c r="O4965" i="19" s="1"/>
  <c r="O4966" i="19" s="1"/>
  <c r="O4967" i="19" s="1"/>
  <c r="O4968" i="19" s="1"/>
  <c r="O4969" i="19" s="1"/>
  <c r="O4970" i="19" s="1"/>
  <c r="O4971" i="19" s="1"/>
  <c r="O4972" i="19" s="1"/>
  <c r="O4973" i="19" s="1"/>
  <c r="O4974" i="19" s="1"/>
  <c r="O4975" i="19" s="1"/>
  <c r="O4976" i="19" s="1"/>
  <c r="O4977" i="19" s="1"/>
  <c r="O4978" i="19" s="1"/>
  <c r="O4979" i="19" s="1"/>
  <c r="O4980" i="19" s="1"/>
  <c r="O4981" i="19" s="1"/>
  <c r="O4982" i="19" s="1"/>
  <c r="O4983" i="19" s="1"/>
  <c r="O4984" i="19" s="1"/>
  <c r="O4985" i="19" s="1"/>
  <c r="O4986" i="19" s="1"/>
  <c r="O4987" i="19" s="1"/>
  <c r="O4988" i="19" s="1"/>
  <c r="O4989" i="19" s="1"/>
  <c r="O4990" i="19" s="1"/>
  <c r="O4991" i="19" s="1"/>
  <c r="O4992" i="19" s="1"/>
  <c r="O4993" i="19" s="1"/>
  <c r="O4994" i="19" s="1"/>
  <c r="O4995" i="19" s="1"/>
  <c r="O4996" i="19" s="1"/>
  <c r="O4997" i="19" s="1"/>
  <c r="O4998" i="19" s="1"/>
  <c r="O4999" i="19" s="1"/>
  <c r="O5000" i="19" s="1"/>
  <c r="O5001" i="19" s="1"/>
  <c r="O5002" i="19" s="1"/>
  <c r="O5003" i="19" s="1"/>
  <c r="O5004" i="19" s="1"/>
  <c r="O5005" i="19" s="1"/>
  <c r="O5006" i="19" s="1"/>
  <c r="O5007" i="19" s="1"/>
  <c r="O5008" i="19" s="1"/>
  <c r="O5009" i="19" s="1"/>
  <c r="O5010" i="19" s="1"/>
  <c r="O5011" i="19" s="1"/>
  <c r="O5012" i="19" s="1"/>
  <c r="O5013" i="19" s="1"/>
  <c r="O5014" i="19" s="1"/>
  <c r="O5015" i="19" s="1"/>
  <c r="O5016" i="19" s="1"/>
  <c r="O5017" i="19" s="1"/>
  <c r="O5018" i="19" s="1"/>
  <c r="O5019" i="19" s="1"/>
  <c r="O5020" i="19" s="1"/>
  <c r="O5021" i="19" s="1"/>
  <c r="O5022" i="19" s="1"/>
  <c r="O5023" i="19" s="1"/>
  <c r="O5024" i="19" s="1"/>
  <c r="O5025" i="19" s="1"/>
  <c r="O5026" i="19" s="1"/>
  <c r="O5027" i="19" s="1"/>
  <c r="O5028" i="19" s="1"/>
  <c r="O5029" i="19" s="1"/>
  <c r="O5030" i="19" s="1"/>
  <c r="O5031" i="19" s="1"/>
  <c r="O5032" i="19" s="1"/>
  <c r="O5033" i="19" s="1"/>
  <c r="O5034" i="19" s="1"/>
  <c r="O5035" i="19" s="1"/>
  <c r="O5036" i="19" s="1"/>
  <c r="O5037" i="19" s="1"/>
  <c r="O5038" i="19" s="1"/>
  <c r="O5039" i="19" s="1"/>
  <c r="O5040" i="19" s="1"/>
  <c r="O5041" i="19" s="1"/>
  <c r="O5042" i="19" s="1"/>
  <c r="O5043" i="19" s="1"/>
  <c r="O5044" i="19" s="1"/>
  <c r="O5045" i="19" s="1"/>
  <c r="O5046" i="19" s="1"/>
  <c r="O5047" i="19" s="1"/>
  <c r="O5048" i="19" s="1"/>
  <c r="O5049" i="19" s="1"/>
  <c r="O5050" i="19" s="1"/>
  <c r="O5051" i="19" s="1"/>
  <c r="O5052" i="19" s="1"/>
  <c r="O5053" i="19" s="1"/>
  <c r="O5054" i="19" s="1"/>
  <c r="O5055" i="19" s="1"/>
  <c r="O5056" i="19" s="1"/>
  <c r="O5057" i="19" s="1"/>
  <c r="O5058" i="19" s="1"/>
  <c r="O5059" i="19" s="1"/>
  <c r="O5060" i="19" s="1"/>
  <c r="O5061" i="19" s="1"/>
  <c r="O5062" i="19" s="1"/>
  <c r="O5063" i="19" s="1"/>
  <c r="O5064" i="19" s="1"/>
  <c r="O5065" i="19" s="1"/>
  <c r="O5066" i="19" s="1"/>
  <c r="O5067" i="19" s="1"/>
  <c r="O5068" i="19" s="1"/>
  <c r="O5069" i="19" s="1"/>
  <c r="O5070" i="19" s="1"/>
  <c r="O5071" i="19" s="1"/>
  <c r="O5072" i="19" s="1"/>
  <c r="O5073" i="19" s="1"/>
  <c r="O5074" i="19" s="1"/>
  <c r="O5075" i="19" s="1"/>
  <c r="O5076" i="19" s="1"/>
  <c r="O5077" i="19" s="1"/>
  <c r="O5078" i="19" s="1"/>
  <c r="O5079" i="19" s="1"/>
  <c r="O5080" i="19" s="1"/>
  <c r="O5081" i="19" s="1"/>
  <c r="O5082" i="19" s="1"/>
  <c r="O5083" i="19" s="1"/>
  <c r="O5084" i="19" s="1"/>
  <c r="O5085" i="19" s="1"/>
  <c r="O5086" i="19" s="1"/>
  <c r="O5087" i="19" s="1"/>
  <c r="O5088" i="19" s="1"/>
  <c r="O5089" i="19" s="1"/>
  <c r="O5090" i="19" s="1"/>
  <c r="O5091" i="19" s="1"/>
  <c r="O5092" i="19" s="1"/>
  <c r="O5093" i="19" s="1"/>
  <c r="O5094" i="19" s="1"/>
  <c r="O5095" i="19" s="1"/>
  <c r="O5096" i="19" s="1"/>
  <c r="O5097" i="19" s="1"/>
  <c r="O5098" i="19" s="1"/>
  <c r="O5099" i="19" s="1"/>
  <c r="O5100" i="19" s="1"/>
  <c r="O5101" i="19" s="1"/>
  <c r="O5102" i="19" s="1"/>
  <c r="O5103" i="19" s="1"/>
  <c r="O5104" i="19" s="1"/>
  <c r="O5105" i="19" s="1"/>
  <c r="O5106" i="19" s="1"/>
  <c r="O5107" i="19" s="1"/>
  <c r="O5108" i="19" s="1"/>
  <c r="O5109" i="19" s="1"/>
  <c r="O5110" i="19" s="1"/>
  <c r="O5111" i="19" s="1"/>
  <c r="O5112" i="19" s="1"/>
  <c r="O5113" i="19" s="1"/>
  <c r="O5114" i="19" s="1"/>
  <c r="O5115" i="19" s="1"/>
  <c r="O5116" i="19" s="1"/>
  <c r="O5117" i="19" s="1"/>
  <c r="O5118" i="19" s="1"/>
  <c r="O5119" i="19" s="1"/>
  <c r="O5120" i="19" s="1"/>
  <c r="O5121" i="19" s="1"/>
  <c r="O5122" i="19" s="1"/>
  <c r="O5123" i="19" s="1"/>
  <c r="O5124" i="19" s="1"/>
  <c r="O5125" i="19" s="1"/>
  <c r="O5126" i="19" s="1"/>
  <c r="O5127" i="19" s="1"/>
  <c r="O5128" i="19" s="1"/>
  <c r="O5129" i="19" s="1"/>
  <c r="O5130" i="19" s="1"/>
  <c r="O5131" i="19" s="1"/>
  <c r="O5132" i="19" s="1"/>
  <c r="O5133" i="19" s="1"/>
  <c r="O5134" i="19" s="1"/>
  <c r="O5135" i="19" s="1"/>
  <c r="O5136" i="19" s="1"/>
  <c r="O5137" i="19" s="1"/>
  <c r="O5138" i="19" s="1"/>
  <c r="O5139" i="19" s="1"/>
  <c r="O5140" i="19" s="1"/>
  <c r="O5141" i="19" s="1"/>
  <c r="O5142" i="19" s="1"/>
  <c r="O5143" i="19" s="1"/>
  <c r="O5144" i="19" s="1"/>
  <c r="O5145" i="19" s="1"/>
  <c r="O5146" i="19" s="1"/>
  <c r="O5147" i="19" s="1"/>
  <c r="O5148" i="19" s="1"/>
  <c r="O5149" i="19" s="1"/>
  <c r="O5150" i="19" s="1"/>
  <c r="O5151" i="19" s="1"/>
  <c r="O5152" i="19" s="1"/>
  <c r="O5153" i="19" s="1"/>
  <c r="O5154" i="19" s="1"/>
  <c r="O5155" i="19" s="1"/>
  <c r="O5156" i="19" s="1"/>
  <c r="O5157" i="19" s="1"/>
  <c r="O5158" i="19" s="1"/>
  <c r="O5159" i="19" s="1"/>
  <c r="O5160" i="19" s="1"/>
  <c r="O5161" i="19" s="1"/>
  <c r="O5162" i="19" s="1"/>
  <c r="O5163" i="19" s="1"/>
  <c r="O5164" i="19" s="1"/>
  <c r="O5165" i="19" s="1"/>
  <c r="O5166" i="19" s="1"/>
  <c r="O5167" i="19" s="1"/>
  <c r="O5168" i="19" s="1"/>
  <c r="O5169" i="19" s="1"/>
  <c r="O5170" i="19" s="1"/>
  <c r="O5171" i="19" s="1"/>
  <c r="O5172" i="19" s="1"/>
  <c r="O5173" i="19" s="1"/>
  <c r="O5174" i="19" s="1"/>
  <c r="O5175" i="19" s="1"/>
  <c r="O5176" i="19" s="1"/>
  <c r="O5177" i="19" s="1"/>
  <c r="O5178" i="19" s="1"/>
  <c r="O5179" i="19" s="1"/>
  <c r="O5180" i="19" s="1"/>
  <c r="O5181" i="19" s="1"/>
  <c r="O5182" i="19" s="1"/>
  <c r="O5183" i="19" s="1"/>
  <c r="O5184" i="19" s="1"/>
  <c r="O5185" i="19" s="1"/>
  <c r="O5186" i="19" s="1"/>
  <c r="O5187" i="19" s="1"/>
  <c r="O5188" i="19" s="1"/>
  <c r="O5189" i="19" s="1"/>
  <c r="O5190" i="19" s="1"/>
  <c r="O5191" i="19" s="1"/>
  <c r="O5192" i="19" s="1"/>
  <c r="O5193" i="19" s="1"/>
  <c r="O5194" i="19" s="1"/>
  <c r="O5195" i="19" s="1"/>
  <c r="O5196" i="19" s="1"/>
  <c r="O5197" i="19" s="1"/>
  <c r="O5198" i="19" s="1"/>
  <c r="O5199" i="19" s="1"/>
  <c r="O5200" i="19" s="1"/>
  <c r="O5201" i="19" s="1"/>
  <c r="O5202" i="19" s="1"/>
  <c r="O5203" i="19" s="1"/>
  <c r="O5204" i="19" s="1"/>
  <c r="O5205" i="19" s="1"/>
  <c r="O5206" i="19" s="1"/>
  <c r="O5207" i="19" s="1"/>
  <c r="O5208" i="19" s="1"/>
  <c r="O5209" i="19" s="1"/>
  <c r="O5210" i="19" s="1"/>
  <c r="O5211" i="19" s="1"/>
  <c r="O5212" i="19" s="1"/>
  <c r="O5213" i="19" s="1"/>
  <c r="O5214" i="19" s="1"/>
  <c r="O5215" i="19" s="1"/>
  <c r="O5216" i="19" s="1"/>
  <c r="O5217" i="19" s="1"/>
  <c r="O5218" i="19" s="1"/>
  <c r="O5219" i="19" s="1"/>
  <c r="O5220" i="19" s="1"/>
  <c r="O5221" i="19" s="1"/>
  <c r="O5222" i="19" s="1"/>
  <c r="O5223" i="19" s="1"/>
  <c r="O5224" i="19" s="1"/>
  <c r="O5225" i="19" s="1"/>
  <c r="O5226" i="19" s="1"/>
  <c r="O5227" i="19" s="1"/>
  <c r="O5228" i="19" s="1"/>
  <c r="O5229" i="19" s="1"/>
  <c r="O5230" i="19" s="1"/>
  <c r="O5231" i="19" s="1"/>
  <c r="O5232" i="19" s="1"/>
  <c r="O5233" i="19" s="1"/>
  <c r="O5234" i="19" s="1"/>
  <c r="O5235" i="19" s="1"/>
  <c r="O5236" i="19" s="1"/>
  <c r="O5237" i="19" s="1"/>
  <c r="O5238" i="19" s="1"/>
  <c r="O5239" i="19" s="1"/>
  <c r="O5240" i="19" s="1"/>
  <c r="O5241" i="19" s="1"/>
  <c r="O5242" i="19" s="1"/>
  <c r="O5243" i="19" s="1"/>
  <c r="O5244" i="19" s="1"/>
  <c r="O5245" i="19" s="1"/>
  <c r="O5246" i="19" s="1"/>
  <c r="O5247" i="19" s="1"/>
  <c r="O5248" i="19" s="1"/>
  <c r="O5249" i="19" s="1"/>
  <c r="O5250" i="19" s="1"/>
  <c r="O5251" i="19" s="1"/>
  <c r="O5252" i="19" s="1"/>
  <c r="O5253" i="19" s="1"/>
  <c r="O5254" i="19" s="1"/>
  <c r="O5255" i="19" s="1"/>
  <c r="O5256" i="19" s="1"/>
  <c r="O5257" i="19" s="1"/>
  <c r="O5258" i="19" s="1"/>
  <c r="O5259" i="19" s="1"/>
  <c r="O5260" i="19" s="1"/>
  <c r="O5261" i="19" s="1"/>
  <c r="O5262" i="19" s="1"/>
  <c r="O5263" i="19" s="1"/>
  <c r="O5264" i="19" s="1"/>
  <c r="O5265" i="19" s="1"/>
  <c r="O5266" i="19" s="1"/>
  <c r="O5267" i="19" s="1"/>
  <c r="O5268" i="19" s="1"/>
  <c r="O5269" i="19" s="1"/>
  <c r="O5270" i="19" s="1"/>
  <c r="O5271" i="19" s="1"/>
  <c r="O5272" i="19" s="1"/>
  <c r="O5273" i="19" s="1"/>
  <c r="O5274" i="19" s="1"/>
  <c r="O5275" i="19" s="1"/>
  <c r="O5276" i="19" s="1"/>
  <c r="O5277" i="19" s="1"/>
  <c r="O5278" i="19" s="1"/>
  <c r="O5279" i="19" s="1"/>
  <c r="O5280" i="19" s="1"/>
  <c r="O5281" i="19" s="1"/>
  <c r="O5282" i="19" s="1"/>
  <c r="O5283" i="19" s="1"/>
  <c r="O5284" i="19" s="1"/>
  <c r="O5285" i="19" s="1"/>
  <c r="O5286" i="19" s="1"/>
  <c r="O5287" i="19" s="1"/>
  <c r="O5288" i="19" s="1"/>
  <c r="O5289" i="19" s="1"/>
  <c r="O5290" i="19" s="1"/>
  <c r="O5291" i="19" s="1"/>
  <c r="O5292" i="19" s="1"/>
  <c r="O5293" i="19" s="1"/>
  <c r="O5294" i="19" s="1"/>
  <c r="O5295" i="19" s="1"/>
  <c r="O5296" i="19" s="1"/>
  <c r="O5297" i="19" s="1"/>
  <c r="O5298" i="19" s="1"/>
  <c r="O5299" i="19" s="1"/>
  <c r="O5300" i="19" s="1"/>
  <c r="O5301" i="19" s="1"/>
  <c r="O5302" i="19" s="1"/>
  <c r="O5303" i="19" s="1"/>
  <c r="O5304" i="19" s="1"/>
  <c r="O5305" i="19" s="1"/>
  <c r="O5306" i="19" s="1"/>
  <c r="O5307" i="19" s="1"/>
  <c r="O5308" i="19" s="1"/>
  <c r="O5309" i="19" s="1"/>
  <c r="O5310" i="19" s="1"/>
  <c r="O5311" i="19" s="1"/>
  <c r="O5312" i="19" s="1"/>
  <c r="O5313" i="19" s="1"/>
  <c r="O5314" i="19" s="1"/>
  <c r="O5315" i="19" s="1"/>
  <c r="O5316" i="19" s="1"/>
  <c r="O5317" i="19" s="1"/>
  <c r="O5318" i="19" s="1"/>
  <c r="O5319" i="19" s="1"/>
  <c r="O5320" i="19" s="1"/>
  <c r="O5321" i="19" s="1"/>
  <c r="O5322" i="19" s="1"/>
  <c r="O5323" i="19" s="1"/>
  <c r="O5324" i="19" s="1"/>
  <c r="O5325" i="19" s="1"/>
  <c r="O5326" i="19" s="1"/>
  <c r="O5327" i="19" s="1"/>
  <c r="O5328" i="19" s="1"/>
  <c r="O5329" i="19" s="1"/>
  <c r="O5330" i="19" s="1"/>
  <c r="O5331" i="19" s="1"/>
  <c r="O5332" i="19" s="1"/>
  <c r="O5333" i="19" s="1"/>
  <c r="O5334" i="19" s="1"/>
  <c r="O5335" i="19" s="1"/>
  <c r="O5336" i="19" s="1"/>
  <c r="O5337" i="19" s="1"/>
  <c r="O5338" i="19" s="1"/>
  <c r="O5339" i="19" s="1"/>
  <c r="O5340" i="19" s="1"/>
  <c r="O5341" i="19" s="1"/>
  <c r="O5342" i="19" s="1"/>
  <c r="O5343" i="19" s="1"/>
  <c r="O5344" i="19" s="1"/>
  <c r="O5345" i="19" s="1"/>
  <c r="O5346" i="19" s="1"/>
  <c r="O5347" i="19" s="1"/>
  <c r="O5348" i="19" s="1"/>
  <c r="O5349" i="19" s="1"/>
  <c r="O5350" i="19" s="1"/>
  <c r="O5351" i="19" s="1"/>
  <c r="O5352" i="19" s="1"/>
  <c r="O5353" i="19" s="1"/>
  <c r="O5354" i="19" s="1"/>
  <c r="O5355" i="19" s="1"/>
  <c r="O5356" i="19" s="1"/>
  <c r="O5357" i="19" s="1"/>
  <c r="O5358" i="19" s="1"/>
  <c r="O5359" i="19" s="1"/>
  <c r="O5360" i="19" s="1"/>
  <c r="O5361" i="19" s="1"/>
  <c r="O5362" i="19" s="1"/>
  <c r="O5363" i="19" s="1"/>
  <c r="O5364" i="19" s="1"/>
  <c r="O5365" i="19" s="1"/>
  <c r="O5366" i="19" s="1"/>
  <c r="O5367" i="19" s="1"/>
  <c r="O5368" i="19" s="1"/>
  <c r="O5369" i="19" s="1"/>
  <c r="O5370" i="19" s="1"/>
  <c r="O5371" i="19" s="1"/>
  <c r="O5372" i="19" s="1"/>
  <c r="O5373" i="19" s="1"/>
  <c r="O5374" i="19" s="1"/>
  <c r="O5375" i="19" s="1"/>
  <c r="O5376" i="19" s="1"/>
  <c r="O5377" i="19" s="1"/>
  <c r="O5378" i="19" s="1"/>
  <c r="O5379" i="19" s="1"/>
  <c r="O5380" i="19" s="1"/>
  <c r="O5381" i="19" s="1"/>
  <c r="O5382" i="19" s="1"/>
  <c r="O5383" i="19" s="1"/>
  <c r="O5384" i="19" s="1"/>
  <c r="O5385" i="19" s="1"/>
  <c r="O5386" i="19" s="1"/>
  <c r="O5387" i="19" s="1"/>
  <c r="O5388" i="19" s="1"/>
  <c r="O5389" i="19" s="1"/>
  <c r="O5390" i="19" s="1"/>
  <c r="O5391" i="19" s="1"/>
  <c r="O5392" i="19" s="1"/>
  <c r="O5393" i="19" s="1"/>
  <c r="O5394" i="19" s="1"/>
  <c r="O5395" i="19" s="1"/>
  <c r="O5396" i="19" s="1"/>
  <c r="O5397" i="19" s="1"/>
  <c r="O5398" i="19" s="1"/>
  <c r="O5399" i="19" s="1"/>
  <c r="O5400" i="19" s="1"/>
  <c r="O5401" i="19" s="1"/>
  <c r="O5402" i="19" s="1"/>
  <c r="O5403" i="19" s="1"/>
  <c r="O5404" i="19" s="1"/>
  <c r="O5405" i="19" s="1"/>
  <c r="O5406" i="19" s="1"/>
  <c r="O5407" i="19" s="1"/>
  <c r="O5408" i="19" s="1"/>
  <c r="O5409" i="19" s="1"/>
  <c r="O5410" i="19" s="1"/>
  <c r="O5411" i="19" s="1"/>
  <c r="O5412" i="19" s="1"/>
  <c r="O5413" i="19" s="1"/>
  <c r="O5414" i="19" s="1"/>
  <c r="O5415" i="19" s="1"/>
  <c r="O5416" i="19" s="1"/>
  <c r="O5417" i="19" s="1"/>
  <c r="O5418" i="19" s="1"/>
  <c r="O5419" i="19" s="1"/>
  <c r="O5420" i="19" s="1"/>
  <c r="O5421" i="19" s="1"/>
  <c r="O5422" i="19" s="1"/>
  <c r="O5423" i="19" s="1"/>
  <c r="O5424" i="19" s="1"/>
  <c r="O5425" i="19" s="1"/>
  <c r="O5426" i="19" s="1"/>
  <c r="O5427" i="19" s="1"/>
  <c r="O5428" i="19" s="1"/>
  <c r="O5429" i="19" s="1"/>
  <c r="O5430" i="19" s="1"/>
  <c r="O5431" i="19" s="1"/>
  <c r="O5432" i="19" s="1"/>
  <c r="O5433" i="19" s="1"/>
  <c r="O5434" i="19" s="1"/>
  <c r="O5435" i="19" s="1"/>
  <c r="O5436" i="19" s="1"/>
  <c r="O5437" i="19" s="1"/>
  <c r="O5438" i="19" s="1"/>
  <c r="O5439" i="19" s="1"/>
  <c r="O5440" i="19" s="1"/>
  <c r="O5441" i="19" s="1"/>
  <c r="O5442" i="19" s="1"/>
  <c r="O5443" i="19" s="1"/>
  <c r="O5444" i="19" s="1"/>
  <c r="O5445" i="19" s="1"/>
  <c r="O5446" i="19" s="1"/>
  <c r="O5447" i="19" s="1"/>
  <c r="O5448" i="19" s="1"/>
  <c r="O5449" i="19" s="1"/>
  <c r="O5450" i="19" s="1"/>
  <c r="O5451" i="19" s="1"/>
  <c r="O5452" i="19" s="1"/>
  <c r="O5453" i="19" s="1"/>
  <c r="O5454" i="19" s="1"/>
  <c r="O5455" i="19" s="1"/>
  <c r="O5456" i="19" s="1"/>
  <c r="O5457" i="19" s="1"/>
  <c r="O5458" i="19" s="1"/>
  <c r="O5459" i="19" s="1"/>
  <c r="O5460" i="19" s="1"/>
  <c r="O5461" i="19" s="1"/>
  <c r="O5462" i="19" s="1"/>
  <c r="O5463" i="19" s="1"/>
  <c r="O5464" i="19" s="1"/>
  <c r="O5465" i="19" s="1"/>
  <c r="O5466" i="19" s="1"/>
  <c r="O5467" i="19" s="1"/>
  <c r="O5468" i="19" s="1"/>
  <c r="O5469" i="19" s="1"/>
  <c r="O5470" i="19" s="1"/>
  <c r="O5471" i="19" s="1"/>
  <c r="O5472" i="19" s="1"/>
  <c r="O5473" i="19" s="1"/>
  <c r="O5474" i="19" s="1"/>
  <c r="O5475" i="19" s="1"/>
  <c r="O5476" i="19" s="1"/>
  <c r="O5477" i="19" s="1"/>
  <c r="O5478" i="19" s="1"/>
  <c r="O5479" i="19" s="1"/>
  <c r="O5480" i="19" s="1"/>
  <c r="O5481" i="19" s="1"/>
  <c r="O5482" i="19" s="1"/>
  <c r="O5483" i="19" s="1"/>
  <c r="O5484" i="19" s="1"/>
  <c r="O5485" i="19" s="1"/>
  <c r="O5486" i="19" s="1"/>
  <c r="O5487" i="19" s="1"/>
  <c r="O5488" i="19" s="1"/>
  <c r="O5489" i="19" s="1"/>
  <c r="O5490" i="19" s="1"/>
  <c r="O5491" i="19" s="1"/>
  <c r="O5492" i="19" s="1"/>
  <c r="O5493" i="19" s="1"/>
  <c r="O5494" i="19" s="1"/>
  <c r="O5495" i="19" s="1"/>
  <c r="O5496" i="19" s="1"/>
  <c r="O5497" i="19" s="1"/>
  <c r="O5498" i="19" s="1"/>
  <c r="O5499" i="19" s="1"/>
  <c r="O5500" i="19" s="1"/>
  <c r="O5501" i="19" s="1"/>
  <c r="O5502" i="19" s="1"/>
  <c r="O5503" i="19" s="1"/>
  <c r="O5504" i="19" s="1"/>
  <c r="O5505" i="19" s="1"/>
  <c r="O5506" i="19" s="1"/>
  <c r="O5507" i="19" s="1"/>
  <c r="O5508" i="19" s="1"/>
  <c r="O5509" i="19" s="1"/>
  <c r="O5510" i="19" s="1"/>
  <c r="O5511" i="19" s="1"/>
  <c r="O5512" i="19" s="1"/>
  <c r="O5513" i="19" s="1"/>
  <c r="O5514" i="19" s="1"/>
  <c r="O5515" i="19" s="1"/>
  <c r="O5516" i="19" s="1"/>
  <c r="O5517" i="19" s="1"/>
  <c r="O5518" i="19" s="1"/>
  <c r="O5519" i="19" s="1"/>
  <c r="O5520" i="19" s="1"/>
  <c r="O5521" i="19" s="1"/>
  <c r="O5522" i="19" s="1"/>
  <c r="O5523" i="19" s="1"/>
  <c r="O5524" i="19" s="1"/>
  <c r="O5525" i="19" s="1"/>
  <c r="O5526" i="19" s="1"/>
  <c r="O5527" i="19" s="1"/>
  <c r="O5528" i="19" s="1"/>
  <c r="O5529" i="19" s="1"/>
  <c r="O5530" i="19" s="1"/>
  <c r="O5531" i="19" s="1"/>
  <c r="O5532" i="19" s="1"/>
  <c r="O5533" i="19" s="1"/>
  <c r="O5534" i="19" s="1"/>
  <c r="O5535" i="19" s="1"/>
  <c r="O5536" i="19" s="1"/>
  <c r="O5537" i="19" s="1"/>
  <c r="O5538" i="19" s="1"/>
  <c r="O5539" i="19" s="1"/>
  <c r="O5540" i="19" s="1"/>
  <c r="O5541" i="19" s="1"/>
  <c r="O5542" i="19" s="1"/>
  <c r="O5543" i="19" s="1"/>
  <c r="O5544" i="19" s="1"/>
  <c r="O5545" i="19" s="1"/>
  <c r="O5546" i="19" s="1"/>
  <c r="O5547" i="19" s="1"/>
  <c r="O5548" i="19" s="1"/>
  <c r="O5549" i="19" s="1"/>
  <c r="O5550" i="19" s="1"/>
  <c r="O5551" i="19" s="1"/>
  <c r="O5552" i="19" s="1"/>
  <c r="O5553" i="19" s="1"/>
  <c r="O5554" i="19" s="1"/>
  <c r="O5555" i="19" s="1"/>
  <c r="O5556" i="19" s="1"/>
  <c r="O5557" i="19" s="1"/>
  <c r="O5558" i="19" s="1"/>
  <c r="O5559" i="19" s="1"/>
  <c r="O5560" i="19" s="1"/>
  <c r="O5561" i="19" s="1"/>
  <c r="O5562" i="19" s="1"/>
  <c r="O5563" i="19" s="1"/>
  <c r="O5564" i="19" s="1"/>
  <c r="O5565" i="19" s="1"/>
  <c r="O5566" i="19" s="1"/>
  <c r="O5567" i="19" s="1"/>
  <c r="O5568" i="19" s="1"/>
  <c r="O5569" i="19" s="1"/>
  <c r="O5570" i="19" s="1"/>
  <c r="O5571" i="19" s="1"/>
  <c r="O5572" i="19" s="1"/>
  <c r="O5573" i="19" s="1"/>
  <c r="O5574" i="19" s="1"/>
  <c r="O5575" i="19" s="1"/>
  <c r="O5576" i="19" s="1"/>
  <c r="O5577" i="19" s="1"/>
  <c r="O5578" i="19" s="1"/>
  <c r="O5579" i="19" s="1"/>
  <c r="O5580" i="19" s="1"/>
  <c r="O5581" i="19" s="1"/>
  <c r="O5582" i="19" s="1"/>
  <c r="O5583" i="19" s="1"/>
  <c r="O5584" i="19" s="1"/>
  <c r="O5585" i="19" s="1"/>
  <c r="O5586" i="19" s="1"/>
  <c r="O5587" i="19" s="1"/>
  <c r="O5588" i="19" s="1"/>
  <c r="O5589" i="19" s="1"/>
  <c r="O5590" i="19" s="1"/>
  <c r="O5591" i="19" s="1"/>
  <c r="O5592" i="19" s="1"/>
  <c r="O5593" i="19" s="1"/>
  <c r="O5594" i="19" s="1"/>
  <c r="O5595" i="19" s="1"/>
  <c r="O5596" i="19" s="1"/>
  <c r="O5597" i="19" s="1"/>
  <c r="O5598" i="19" s="1"/>
  <c r="O5599" i="19" s="1"/>
  <c r="O5600" i="19" s="1"/>
  <c r="O5601" i="19" s="1"/>
  <c r="O5602" i="19" s="1"/>
  <c r="O5603" i="19" s="1"/>
  <c r="O5604" i="19" s="1"/>
  <c r="O5605" i="19" s="1"/>
  <c r="O5606" i="19" s="1"/>
  <c r="O5607" i="19" s="1"/>
  <c r="O5608" i="19" s="1"/>
  <c r="O5609" i="19" s="1"/>
  <c r="O5610" i="19" s="1"/>
  <c r="O5611" i="19" s="1"/>
  <c r="O5612" i="19" s="1"/>
  <c r="O5613" i="19" s="1"/>
  <c r="O5614" i="19" s="1"/>
  <c r="O5615" i="19" s="1"/>
  <c r="O5616" i="19" s="1"/>
  <c r="O5617" i="19" s="1"/>
  <c r="O5618" i="19" s="1"/>
  <c r="O5619" i="19" s="1"/>
  <c r="O5620" i="19" s="1"/>
  <c r="O5621" i="19" s="1"/>
  <c r="O5622" i="19" s="1"/>
  <c r="O5623" i="19" s="1"/>
  <c r="O5624" i="19" s="1"/>
  <c r="O5625" i="19" s="1"/>
  <c r="O5626" i="19" s="1"/>
  <c r="O5627" i="19" s="1"/>
  <c r="O5628" i="19" s="1"/>
  <c r="O5629" i="19" s="1"/>
  <c r="O5630" i="19" s="1"/>
  <c r="O5631" i="19" s="1"/>
  <c r="O5632" i="19" s="1"/>
  <c r="O5633" i="19" s="1"/>
  <c r="O5634" i="19" s="1"/>
  <c r="O5635" i="19" s="1"/>
  <c r="O5636" i="19" s="1"/>
  <c r="O5637" i="19" s="1"/>
  <c r="O5638" i="19" s="1"/>
  <c r="O5639" i="19" s="1"/>
  <c r="O5640" i="19" s="1"/>
  <c r="O5641" i="19" s="1"/>
  <c r="O5642" i="19" s="1"/>
  <c r="O5643" i="19" s="1"/>
  <c r="O5644" i="19" s="1"/>
  <c r="O5645" i="19" s="1"/>
  <c r="O5646" i="19" s="1"/>
  <c r="O5647" i="19" s="1"/>
  <c r="O5648" i="19" s="1"/>
  <c r="O5649" i="19" s="1"/>
  <c r="O5650" i="19" s="1"/>
  <c r="O5651" i="19" s="1"/>
  <c r="O5652" i="19" s="1"/>
  <c r="O5653" i="19" s="1"/>
  <c r="O5654" i="19" s="1"/>
  <c r="O5655" i="19" s="1"/>
  <c r="O5656" i="19" s="1"/>
  <c r="O5657" i="19" s="1"/>
  <c r="O5658" i="19" s="1"/>
  <c r="O5659" i="19" s="1"/>
  <c r="O5660" i="19" s="1"/>
  <c r="O5661" i="19" s="1"/>
  <c r="O5662" i="19" s="1"/>
  <c r="O5663" i="19" s="1"/>
  <c r="O5664" i="19" s="1"/>
  <c r="O5665" i="19" s="1"/>
  <c r="O5666" i="19" s="1"/>
  <c r="O5667" i="19" s="1"/>
  <c r="O5668" i="19" s="1"/>
  <c r="O5669" i="19" s="1"/>
  <c r="O5670" i="19" s="1"/>
  <c r="O5671" i="19" s="1"/>
  <c r="O5672" i="19" s="1"/>
  <c r="O5673" i="19" s="1"/>
  <c r="O5674" i="19" s="1"/>
  <c r="O5675" i="19" s="1"/>
  <c r="O5676" i="19" s="1"/>
  <c r="O5677" i="19" s="1"/>
  <c r="O5678" i="19" s="1"/>
  <c r="O5679" i="19" s="1"/>
  <c r="O5680" i="19" s="1"/>
  <c r="O5681" i="19" s="1"/>
  <c r="O5682" i="19" s="1"/>
  <c r="O5683" i="19" s="1"/>
  <c r="O5684" i="19" s="1"/>
  <c r="O5685" i="19" s="1"/>
  <c r="O5686" i="19" s="1"/>
  <c r="O5687" i="19" s="1"/>
  <c r="O5688" i="19" s="1"/>
  <c r="O5689" i="19" s="1"/>
  <c r="O5690" i="19" s="1"/>
  <c r="O5691" i="19" s="1"/>
  <c r="O5692" i="19" s="1"/>
  <c r="O5693" i="19" s="1"/>
  <c r="O5694" i="19" s="1"/>
  <c r="O5695" i="19" s="1"/>
  <c r="O5696" i="19" s="1"/>
  <c r="O5697" i="19" s="1"/>
  <c r="O5698" i="19" s="1"/>
  <c r="O5699" i="19" s="1"/>
  <c r="O5700" i="19" s="1"/>
  <c r="O5701" i="19" s="1"/>
  <c r="O5702" i="19" s="1"/>
  <c r="O5703" i="19" s="1"/>
  <c r="O5704" i="19" s="1"/>
  <c r="O5705" i="19" s="1"/>
  <c r="O5706" i="19" s="1"/>
  <c r="O5707" i="19" s="1"/>
  <c r="O5708" i="19" s="1"/>
  <c r="O5709" i="19" s="1"/>
  <c r="O5710" i="19" s="1"/>
  <c r="O5711" i="19" s="1"/>
  <c r="O5712" i="19" s="1"/>
  <c r="O5713" i="19" s="1"/>
  <c r="O5714" i="19" s="1"/>
  <c r="O5715" i="19" s="1"/>
  <c r="O5716" i="19" s="1"/>
  <c r="O5717" i="19" s="1"/>
  <c r="O5718" i="19" s="1"/>
  <c r="O5719" i="19" s="1"/>
  <c r="O5720" i="19" s="1"/>
  <c r="O5721" i="19" s="1"/>
  <c r="O5722" i="19" s="1"/>
  <c r="O5723" i="19" s="1"/>
  <c r="O5724" i="19" s="1"/>
  <c r="O5725" i="19" s="1"/>
  <c r="O5726" i="19" s="1"/>
  <c r="O5727" i="19" s="1"/>
  <c r="O5728" i="19" s="1"/>
  <c r="O5729" i="19" s="1"/>
  <c r="O5730" i="19" s="1"/>
  <c r="O5731" i="19" s="1"/>
  <c r="O5732" i="19" s="1"/>
  <c r="O5733" i="19" s="1"/>
  <c r="O5734" i="19" s="1"/>
  <c r="O5735" i="19" s="1"/>
  <c r="O5736" i="19" s="1"/>
  <c r="O5737" i="19" s="1"/>
  <c r="O5738" i="19" s="1"/>
  <c r="O5739" i="19" s="1"/>
  <c r="O5740" i="19" s="1"/>
  <c r="O5741" i="19" s="1"/>
  <c r="O5742" i="19" s="1"/>
  <c r="O5743" i="19" s="1"/>
  <c r="O5744" i="19" s="1"/>
  <c r="O5745" i="19" s="1"/>
  <c r="O5746" i="19" s="1"/>
  <c r="O5747" i="19" s="1"/>
  <c r="O5748" i="19" s="1"/>
  <c r="O5749" i="19" s="1"/>
  <c r="O5750" i="19" s="1"/>
  <c r="O5751" i="19" s="1"/>
  <c r="O5752" i="19" s="1"/>
  <c r="O5753" i="19" s="1"/>
  <c r="O5754" i="19" s="1"/>
  <c r="O5755" i="19" s="1"/>
  <c r="O5756" i="19" s="1"/>
  <c r="O5757" i="19" s="1"/>
  <c r="O5758" i="19" s="1"/>
  <c r="O5759" i="19" s="1"/>
  <c r="O5760" i="19" s="1"/>
  <c r="O5761" i="19" s="1"/>
  <c r="O5762" i="19" s="1"/>
  <c r="O5763" i="19" s="1"/>
  <c r="O5764" i="19" s="1"/>
  <c r="O5765" i="19" s="1"/>
  <c r="O5766" i="19" s="1"/>
  <c r="O5767" i="19" s="1"/>
  <c r="O5768" i="19" s="1"/>
  <c r="O5769" i="19" s="1"/>
  <c r="O5770" i="19" s="1"/>
  <c r="O5771" i="19" s="1"/>
  <c r="O5772" i="19" s="1"/>
  <c r="O5773" i="19" s="1"/>
  <c r="O5774" i="19" s="1"/>
  <c r="O5775" i="19" s="1"/>
  <c r="O5776" i="19" s="1"/>
  <c r="O5777" i="19" s="1"/>
  <c r="O5778" i="19" s="1"/>
  <c r="O5779" i="19" s="1"/>
  <c r="O5780" i="19" s="1"/>
  <c r="O5781" i="19" s="1"/>
  <c r="O5782" i="19" s="1"/>
  <c r="O5783" i="19" s="1"/>
  <c r="O5784" i="19" s="1"/>
  <c r="O5785" i="19" s="1"/>
  <c r="O5786" i="19" s="1"/>
  <c r="O5787" i="19" s="1"/>
  <c r="O5788" i="19" s="1"/>
  <c r="O5789" i="19" s="1"/>
  <c r="O5790" i="19" s="1"/>
  <c r="O5791" i="19" s="1"/>
  <c r="O5792" i="19" s="1"/>
  <c r="O5793" i="19" s="1"/>
  <c r="O5794" i="19" s="1"/>
  <c r="O5795" i="19" s="1"/>
  <c r="O5796" i="19" s="1"/>
  <c r="O5797" i="19" s="1"/>
  <c r="O5798" i="19" s="1"/>
  <c r="O5799" i="19" s="1"/>
  <c r="O5800" i="19" s="1"/>
  <c r="O5801" i="19" s="1"/>
  <c r="O5802" i="19" s="1"/>
  <c r="O5803" i="19" s="1"/>
  <c r="O5804" i="19" s="1"/>
  <c r="O5805" i="19" s="1"/>
  <c r="O5806" i="19" s="1"/>
  <c r="O5807" i="19" s="1"/>
  <c r="O5808" i="19" s="1"/>
  <c r="O5809" i="19" s="1"/>
  <c r="O5810" i="19" s="1"/>
  <c r="O5811" i="19" s="1"/>
  <c r="O5812" i="19" s="1"/>
  <c r="O5813" i="19" s="1"/>
  <c r="O5814" i="19" s="1"/>
  <c r="O5815" i="19" s="1"/>
  <c r="O5816" i="19" s="1"/>
  <c r="O5817" i="19" s="1"/>
  <c r="O5818" i="19" s="1"/>
  <c r="O5819" i="19" s="1"/>
  <c r="O5820" i="19" s="1"/>
  <c r="O5821" i="19" s="1"/>
  <c r="O5822" i="19" s="1"/>
  <c r="O5823" i="19" s="1"/>
  <c r="O5824" i="19" s="1"/>
  <c r="O5825" i="19" s="1"/>
  <c r="O5826" i="19" s="1"/>
  <c r="O5827" i="19" s="1"/>
  <c r="O5828" i="19" s="1"/>
  <c r="O5829" i="19" s="1"/>
  <c r="O5830" i="19" s="1"/>
  <c r="O5831" i="19" s="1"/>
  <c r="O5832" i="19" s="1"/>
  <c r="O5833" i="19" s="1"/>
  <c r="O5834" i="19" s="1"/>
  <c r="O5835" i="19" s="1"/>
  <c r="O5836" i="19" s="1"/>
  <c r="O5837" i="19" s="1"/>
  <c r="O5838" i="19" s="1"/>
  <c r="O5839" i="19" s="1"/>
  <c r="O5840" i="19" s="1"/>
  <c r="O5841" i="19" s="1"/>
  <c r="O5842" i="19" s="1"/>
  <c r="O5843" i="19" s="1"/>
  <c r="O5844" i="19" s="1"/>
  <c r="O5845" i="19" s="1"/>
  <c r="O5846" i="19" s="1"/>
  <c r="O5847" i="19" s="1"/>
  <c r="O5848" i="19" s="1"/>
  <c r="O5849" i="19" s="1"/>
  <c r="O5850" i="19" s="1"/>
  <c r="O5851" i="19" s="1"/>
  <c r="O5852" i="19" s="1"/>
  <c r="O5853" i="19" s="1"/>
  <c r="O5854" i="19" s="1"/>
  <c r="O5855" i="19" s="1"/>
  <c r="O5856" i="19" s="1"/>
  <c r="O5857" i="19" s="1"/>
  <c r="O5858" i="19" s="1"/>
  <c r="O5859" i="19" s="1"/>
  <c r="O5860" i="19" s="1"/>
  <c r="O5861" i="19" s="1"/>
  <c r="O5862" i="19" s="1"/>
  <c r="O5863" i="19" s="1"/>
  <c r="O5864" i="19" s="1"/>
  <c r="O5865" i="19" s="1"/>
  <c r="O5866" i="19" s="1"/>
  <c r="O5867" i="19" s="1"/>
  <c r="O5868" i="19" s="1"/>
  <c r="O5869" i="19" s="1"/>
  <c r="O5870" i="19" s="1"/>
  <c r="O5871" i="19" s="1"/>
  <c r="O5872" i="19" s="1"/>
  <c r="O5873" i="19" s="1"/>
  <c r="O5874" i="19" s="1"/>
  <c r="O5875" i="19" s="1"/>
  <c r="O5876" i="19" s="1"/>
  <c r="O5877" i="19" s="1"/>
  <c r="O5878" i="19" s="1"/>
  <c r="O5879" i="19" s="1"/>
  <c r="O5880" i="19" s="1"/>
  <c r="O5881" i="19" s="1"/>
  <c r="O5882" i="19" s="1"/>
  <c r="O5883" i="19" s="1"/>
  <c r="O5884" i="19" s="1"/>
  <c r="O5885" i="19" s="1"/>
  <c r="O5886" i="19" s="1"/>
  <c r="O5887" i="19" s="1"/>
  <c r="O5888" i="19" s="1"/>
  <c r="O5889" i="19" s="1"/>
  <c r="O5890" i="19" s="1"/>
  <c r="O5891" i="19" s="1"/>
  <c r="O5892" i="19" s="1"/>
  <c r="O5893" i="19" s="1"/>
  <c r="O5894" i="19" s="1"/>
  <c r="O5895" i="19" s="1"/>
  <c r="O5896" i="19" s="1"/>
  <c r="O5897" i="19" s="1"/>
  <c r="O5898" i="19" s="1"/>
  <c r="O5899" i="19" s="1"/>
  <c r="O5900" i="19" s="1"/>
  <c r="O5901" i="19" s="1"/>
  <c r="O5902" i="19" s="1"/>
  <c r="O5903" i="19" s="1"/>
  <c r="O5904" i="19" s="1"/>
  <c r="O5905" i="19" s="1"/>
  <c r="O5906" i="19" s="1"/>
  <c r="O5907" i="19" s="1"/>
  <c r="O5908" i="19" s="1"/>
  <c r="O5909" i="19" s="1"/>
  <c r="O5910" i="19" s="1"/>
  <c r="O5911" i="19" s="1"/>
  <c r="O5912" i="19" s="1"/>
  <c r="O5913" i="19" s="1"/>
  <c r="O5914" i="19" s="1"/>
  <c r="O5915" i="19" s="1"/>
  <c r="O5916" i="19" s="1"/>
  <c r="O5917" i="19" s="1"/>
  <c r="O5918" i="19" s="1"/>
  <c r="O5919" i="19" s="1"/>
  <c r="O5920" i="19" s="1"/>
  <c r="O5921" i="19" s="1"/>
  <c r="O5922" i="19" s="1"/>
  <c r="O5923" i="19" s="1"/>
  <c r="O5924" i="19" s="1"/>
  <c r="O5925" i="19" s="1"/>
  <c r="O5926" i="19" s="1"/>
  <c r="O5927" i="19" s="1"/>
  <c r="O5928" i="19" s="1"/>
  <c r="O5929" i="19" s="1"/>
  <c r="O5930" i="19" s="1"/>
  <c r="O5931" i="19" s="1"/>
  <c r="O5932" i="19" s="1"/>
  <c r="O5933" i="19" s="1"/>
  <c r="O5934" i="19" s="1"/>
  <c r="O5935" i="19" s="1"/>
  <c r="O5936" i="19" s="1"/>
  <c r="O5937" i="19" s="1"/>
  <c r="O5938" i="19" s="1"/>
  <c r="O5939" i="19" s="1"/>
  <c r="O5940" i="19" s="1"/>
  <c r="O5941" i="19" s="1"/>
  <c r="O5942" i="19" s="1"/>
  <c r="O5943" i="19" s="1"/>
  <c r="O5944" i="19" s="1"/>
  <c r="O5945" i="19" s="1"/>
  <c r="O5946" i="19" s="1"/>
  <c r="O5947" i="19" s="1"/>
  <c r="O5948" i="19" s="1"/>
  <c r="O5949" i="19" s="1"/>
  <c r="O5950" i="19" s="1"/>
  <c r="O5951" i="19" s="1"/>
  <c r="O5952" i="19" s="1"/>
  <c r="O5953" i="19" s="1"/>
  <c r="O5954" i="19" s="1"/>
  <c r="O5955" i="19" s="1"/>
  <c r="O5956" i="19" s="1"/>
  <c r="O5957" i="19" s="1"/>
  <c r="O5958" i="19" s="1"/>
  <c r="O5959" i="19" s="1"/>
  <c r="O5960" i="19" s="1"/>
  <c r="O5961" i="19" s="1"/>
  <c r="O5962" i="19" s="1"/>
  <c r="O5963" i="19" s="1"/>
  <c r="O5964" i="19" s="1"/>
  <c r="O5965" i="19" s="1"/>
  <c r="O5966" i="19" s="1"/>
  <c r="O5967" i="19" s="1"/>
  <c r="O5968" i="19" s="1"/>
  <c r="O5969" i="19" s="1"/>
  <c r="O5970" i="19" s="1"/>
  <c r="O5971" i="19" s="1"/>
  <c r="O5972" i="19" s="1"/>
  <c r="O5973" i="19" s="1"/>
  <c r="O5974" i="19" s="1"/>
  <c r="O5975" i="19" s="1"/>
  <c r="O5976" i="19" s="1"/>
  <c r="O5977" i="19" s="1"/>
  <c r="O5978" i="19" s="1"/>
  <c r="O5979" i="19" s="1"/>
  <c r="O5980" i="19" s="1"/>
  <c r="O5981" i="19" s="1"/>
  <c r="O5982" i="19" s="1"/>
  <c r="O5983" i="19" s="1"/>
  <c r="O5984" i="19" s="1"/>
  <c r="O5985" i="19" s="1"/>
  <c r="O5986" i="19" s="1"/>
  <c r="O5987" i="19" s="1"/>
  <c r="O5988" i="19" s="1"/>
  <c r="O5989" i="19" s="1"/>
  <c r="O5990" i="19" s="1"/>
  <c r="O5991" i="19" s="1"/>
  <c r="O5992" i="19" s="1"/>
  <c r="O5993" i="19" s="1"/>
  <c r="O5994" i="19" s="1"/>
  <c r="O5995" i="19" s="1"/>
  <c r="O5996" i="19" s="1"/>
  <c r="O5997" i="19" s="1"/>
  <c r="O5998" i="19" s="1"/>
  <c r="O5999" i="19" s="1"/>
  <c r="O6000" i="19" s="1"/>
  <c r="O6001" i="19" s="1"/>
  <c r="O6002" i="19" s="1"/>
  <c r="O6003" i="19" s="1"/>
  <c r="O6004" i="19" s="1"/>
  <c r="O6005" i="19" s="1"/>
  <c r="O6006" i="19" s="1"/>
  <c r="O6007" i="19" s="1"/>
  <c r="O6008" i="19" s="1"/>
  <c r="O6009" i="19" s="1"/>
  <c r="O6010" i="19" s="1"/>
  <c r="O6011" i="19" s="1"/>
  <c r="O6012" i="19" s="1"/>
  <c r="O6013" i="19" s="1"/>
  <c r="O6014" i="19" s="1"/>
  <c r="O6015" i="19" s="1"/>
  <c r="O6016" i="19" s="1"/>
  <c r="O6017" i="19" s="1"/>
  <c r="O6018" i="19" s="1"/>
  <c r="O6019" i="19" s="1"/>
  <c r="O6020" i="19" s="1"/>
  <c r="O6021" i="19" s="1"/>
  <c r="O6022" i="19" s="1"/>
  <c r="O6023" i="19" s="1"/>
  <c r="O6024" i="19" s="1"/>
  <c r="O6025" i="19" s="1"/>
  <c r="O6026" i="19" s="1"/>
  <c r="O6027" i="19" s="1"/>
  <c r="O6028" i="19" s="1"/>
  <c r="O6029" i="19" s="1"/>
  <c r="O6030" i="19" s="1"/>
  <c r="O6031" i="19" s="1"/>
  <c r="O6032" i="19" s="1"/>
  <c r="O6033" i="19" s="1"/>
  <c r="O6034" i="19" s="1"/>
  <c r="O6035" i="19" s="1"/>
  <c r="O6036" i="19" s="1"/>
  <c r="O6037" i="19" s="1"/>
  <c r="O6038" i="19" s="1"/>
  <c r="O6039" i="19" s="1"/>
  <c r="O6040" i="19" s="1"/>
  <c r="O6041" i="19" s="1"/>
  <c r="O6042" i="19" s="1"/>
  <c r="O6043" i="19" s="1"/>
  <c r="O6044" i="19" s="1"/>
  <c r="O6045" i="19" s="1"/>
  <c r="O6046" i="19" s="1"/>
  <c r="O6047" i="19" s="1"/>
  <c r="O6048" i="19" s="1"/>
  <c r="O6049" i="19" s="1"/>
  <c r="O6050" i="19" s="1"/>
  <c r="O6051" i="19" s="1"/>
  <c r="O6052" i="19" s="1"/>
  <c r="O6053" i="19" s="1"/>
  <c r="O6054" i="19" s="1"/>
  <c r="O6055" i="19" s="1"/>
  <c r="O6056" i="19" s="1"/>
  <c r="O6057" i="19" s="1"/>
  <c r="O6058" i="19" s="1"/>
  <c r="O6059" i="19" s="1"/>
  <c r="O6060" i="19" s="1"/>
  <c r="O6061" i="19" s="1"/>
  <c r="O6062" i="19" s="1"/>
  <c r="O6063" i="19" s="1"/>
  <c r="O6064" i="19" s="1"/>
  <c r="O6065" i="19" s="1"/>
  <c r="O6066" i="19" s="1"/>
  <c r="O6067" i="19" s="1"/>
  <c r="O6068" i="19" s="1"/>
  <c r="O6069" i="19" s="1"/>
  <c r="O6070" i="19" s="1"/>
  <c r="O6071" i="19" s="1"/>
  <c r="O6072" i="19" s="1"/>
  <c r="O6073" i="19" s="1"/>
  <c r="O6074" i="19" s="1"/>
  <c r="O6075" i="19" s="1"/>
  <c r="O6076" i="19" s="1"/>
  <c r="O6077" i="19" s="1"/>
  <c r="O6078" i="19" s="1"/>
  <c r="O6079" i="19" s="1"/>
  <c r="O6080" i="19" s="1"/>
  <c r="O6081" i="19" s="1"/>
  <c r="O6082" i="19" s="1"/>
  <c r="O6083" i="19" s="1"/>
  <c r="O6084" i="19" s="1"/>
  <c r="O6085" i="19" s="1"/>
  <c r="O6086" i="19" s="1"/>
  <c r="O6087" i="19" s="1"/>
  <c r="O6088" i="19" s="1"/>
  <c r="O6089" i="19" s="1"/>
  <c r="O6090" i="19" s="1"/>
  <c r="O6091" i="19" s="1"/>
  <c r="O6092" i="19" s="1"/>
  <c r="O6093" i="19" s="1"/>
  <c r="O6094" i="19" s="1"/>
  <c r="O6095" i="19" s="1"/>
  <c r="O6096" i="19" s="1"/>
  <c r="O6097" i="19" s="1"/>
</calcChain>
</file>

<file path=xl/sharedStrings.xml><?xml version="1.0" encoding="utf-8"?>
<sst xmlns="http://schemas.openxmlformats.org/spreadsheetml/2006/main" count="76764" uniqueCount="2326">
  <si>
    <t>グレード</t>
    <phoneticPr fontId="2"/>
  </si>
  <si>
    <t>開閉形式記号</t>
    <rPh sb="4" eb="6">
      <t>キゴウ</t>
    </rPh>
    <phoneticPr fontId="3"/>
  </si>
  <si>
    <t>対象商品例</t>
    <rPh sb="0" eb="2">
      <t>タイショウ</t>
    </rPh>
    <rPh sb="2" eb="4">
      <t>ショウヒン</t>
    </rPh>
    <rPh sb="4" eb="5">
      <t>レイ</t>
    </rPh>
    <phoneticPr fontId="6"/>
  </si>
  <si>
    <t>引違い</t>
  </si>
  <si>
    <t>開き</t>
  </si>
  <si>
    <t>ＦＩＸ</t>
  </si>
  <si>
    <t>上げ下げ</t>
  </si>
  <si>
    <t>プロジェクト</t>
  </si>
  <si>
    <t>ルーバー</t>
  </si>
  <si>
    <t>多機能</t>
  </si>
  <si>
    <t>折り</t>
  </si>
  <si>
    <t>回転</t>
  </si>
  <si>
    <t>その他</t>
  </si>
  <si>
    <t>ドア・開き戸</t>
    <rPh sb="3" eb="4">
      <t>ヒラ</t>
    </rPh>
    <rPh sb="5" eb="6">
      <t>ド</t>
    </rPh>
    <phoneticPr fontId="3"/>
  </si>
  <si>
    <t>引戸</t>
    <rPh sb="0" eb="2">
      <t>ヒキド</t>
    </rPh>
    <phoneticPr fontId="3"/>
  </si>
  <si>
    <t>地域区分　</t>
    <rPh sb="0" eb="2">
      <t>チイキ</t>
    </rPh>
    <rPh sb="2" eb="4">
      <t>クブン</t>
    </rPh>
    <phoneticPr fontId="2"/>
  </si>
  <si>
    <t>建て方区分　</t>
    <rPh sb="0" eb="1">
      <t>タ</t>
    </rPh>
    <rPh sb="2" eb="3">
      <t>カタ</t>
    </rPh>
    <rPh sb="3" eb="5">
      <t>クブン</t>
    </rPh>
    <phoneticPr fontId="2"/>
  </si>
  <si>
    <t>製品サイズ</t>
    <rPh sb="0" eb="2">
      <t>セイヒン</t>
    </rPh>
    <phoneticPr fontId="2"/>
  </si>
  <si>
    <t>先進的窓リノベ事業</t>
    <rPh sb="0" eb="2">
      <t>センシン</t>
    </rPh>
    <rPh sb="2" eb="3">
      <t>テキ</t>
    </rPh>
    <rPh sb="3" eb="4">
      <t>マド</t>
    </rPh>
    <rPh sb="7" eb="9">
      <t>ジギョウ</t>
    </rPh>
    <phoneticPr fontId="2"/>
  </si>
  <si>
    <t>こどもエコすまい支援事業</t>
    <phoneticPr fontId="2"/>
  </si>
  <si>
    <t>断熱改修</t>
    <rPh sb="0" eb="2">
      <t>ダンネツ</t>
    </rPh>
    <rPh sb="2" eb="4">
      <t>カイシュウ</t>
    </rPh>
    <phoneticPr fontId="2"/>
  </si>
  <si>
    <t>断熱改修以外</t>
    <rPh sb="0" eb="2">
      <t>ダンネツ</t>
    </rPh>
    <rPh sb="2" eb="4">
      <t>カイシュウ</t>
    </rPh>
    <rPh sb="4" eb="6">
      <t>イガイ</t>
    </rPh>
    <phoneticPr fontId="2"/>
  </si>
  <si>
    <t>W [mm]</t>
    <phoneticPr fontId="2"/>
  </si>
  <si>
    <t>H [mm]</t>
    <phoneticPr fontId="2"/>
  </si>
  <si>
    <t>数量</t>
    <rPh sb="0" eb="2">
      <t>スウリョウ</t>
    </rPh>
    <phoneticPr fontId="2"/>
  </si>
  <si>
    <t>補助額キー</t>
    <rPh sb="0" eb="3">
      <t>ホジョガク</t>
    </rPh>
    <phoneticPr fontId="2"/>
  </si>
  <si>
    <t>1箇所あたり補助額</t>
    <rPh sb="1" eb="3">
      <t>カショ</t>
    </rPh>
    <rPh sb="6" eb="9">
      <t>ホジョガク</t>
    </rPh>
    <phoneticPr fontId="2"/>
  </si>
  <si>
    <t>補助額小計</t>
    <rPh sb="0" eb="3">
      <t>ホジョガク</t>
    </rPh>
    <rPh sb="3" eb="5">
      <t>ショウケイ</t>
    </rPh>
    <phoneticPr fontId="2"/>
  </si>
  <si>
    <t>グレードキー</t>
    <phoneticPr fontId="2"/>
  </si>
  <si>
    <t>分類</t>
    <rPh sb="0" eb="2">
      <t>ブンルイ</t>
    </rPh>
    <phoneticPr fontId="2"/>
  </si>
  <si>
    <t>数値入力</t>
    <rPh sb="0" eb="2">
      <t>スウチ</t>
    </rPh>
    <rPh sb="2" eb="4">
      <t>ニュウリョク</t>
    </rPh>
    <phoneticPr fontId="2"/>
  </si>
  <si>
    <t>自動</t>
    <rPh sb="0" eb="2">
      <t>ジドウ</t>
    </rPh>
    <phoneticPr fontId="2"/>
  </si>
  <si>
    <t>キー</t>
    <phoneticPr fontId="2"/>
  </si>
  <si>
    <t>D</t>
  </si>
  <si>
    <t>E</t>
  </si>
  <si>
    <t>A</t>
  </si>
  <si>
    <t>B</t>
  </si>
  <si>
    <t>C</t>
  </si>
  <si>
    <t>L</t>
  </si>
  <si>
    <t>M</t>
  </si>
  <si>
    <t>S</t>
  </si>
  <si>
    <t>開閉形式</t>
  </si>
  <si>
    <t>X</t>
  </si>
  <si>
    <t>制度区分</t>
  </si>
  <si>
    <t>製品区分</t>
  </si>
  <si>
    <t>グレード</t>
  </si>
  <si>
    <t>サイズ記号</t>
  </si>
  <si>
    <t>サイズ</t>
    <phoneticPr fontId="2"/>
  </si>
  <si>
    <t>戸建住宅・低層集合住宅</t>
    <phoneticPr fontId="2"/>
  </si>
  <si>
    <t>中高層集合住宅</t>
    <phoneticPr fontId="2"/>
  </si>
  <si>
    <t>窓リノベ</t>
  </si>
  <si>
    <t>ガラス</t>
  </si>
  <si>
    <t>内窓</t>
  </si>
  <si>
    <t>外窓</t>
  </si>
  <si>
    <t>こどもエコ</t>
  </si>
  <si>
    <t>ZEHレベル</t>
  </si>
  <si>
    <t>省エネ基準レベル</t>
  </si>
  <si>
    <t>ドア</t>
  </si>
  <si>
    <t>防犯</t>
  </si>
  <si>
    <t>防音</t>
  </si>
  <si>
    <t>防災</t>
  </si>
  <si>
    <t>性能区分コード</t>
  </si>
  <si>
    <t>建て方</t>
  </si>
  <si>
    <t>地域区分</t>
  </si>
  <si>
    <t>P</t>
    <phoneticPr fontId="2"/>
  </si>
  <si>
    <t>戸建住宅</t>
  </si>
  <si>
    <t>1～2地域</t>
  </si>
  <si>
    <t>3地域</t>
  </si>
  <si>
    <t>4地域</t>
  </si>
  <si>
    <t>5～7地域</t>
  </si>
  <si>
    <t>共同住宅</t>
  </si>
  <si>
    <t>―</t>
  </si>
  <si>
    <t>Y</t>
  </si>
  <si>
    <t>8地域</t>
  </si>
  <si>
    <t>Z</t>
  </si>
  <si>
    <t>外窓・内窓</t>
    <rPh sb="0" eb="1">
      <t>ソト</t>
    </rPh>
    <rPh sb="1" eb="2">
      <t>マド</t>
    </rPh>
    <rPh sb="3" eb="4">
      <t>ウチ</t>
    </rPh>
    <rPh sb="4" eb="5">
      <t>マド</t>
    </rPh>
    <phoneticPr fontId="3"/>
  </si>
  <si>
    <t>ドア・引戸</t>
    <rPh sb="3" eb="5">
      <t>ヒキド</t>
    </rPh>
    <phoneticPr fontId="3"/>
  </si>
  <si>
    <t>下限</t>
  </si>
  <si>
    <t>上限</t>
  </si>
  <si>
    <t>X</t>
    <phoneticPr fontId="2"/>
  </si>
  <si>
    <t>記号入力</t>
    <rPh sb="0" eb="2">
      <t>キゴウ</t>
    </rPh>
    <rPh sb="2" eb="4">
      <t>ニュウリョク</t>
    </rPh>
    <phoneticPr fontId="2"/>
  </si>
  <si>
    <t>自動</t>
    <rPh sb="0" eb="2">
      <t>ジドウ</t>
    </rPh>
    <phoneticPr fontId="2"/>
  </si>
  <si>
    <t>005PUHH140NS*</t>
  </si>
  <si>
    <t>※ガラス種・開閉形式・デザインによっては補助対象とならない場合があります。</t>
  </si>
  <si>
    <t>※ガラスの仕様は、評価方法が「試験・計算」の場合はＹＫＫ ＡＰ製のガラスを、評価方法が「仕様」の場合は他社製を含むガラスの仕様を記載しております。</t>
    <rPh sb="9" eb="13">
      <t>ヒョウカホウホウ</t>
    </rPh>
    <rPh sb="15" eb="17">
      <t>シケン</t>
    </rPh>
    <rPh sb="18" eb="20">
      <t>ケイサン</t>
    </rPh>
    <rPh sb="22" eb="24">
      <t>バアイ</t>
    </rPh>
    <rPh sb="31" eb="32">
      <t>セイ</t>
    </rPh>
    <rPh sb="38" eb="42">
      <t>ヒョウカホウホウ</t>
    </rPh>
    <rPh sb="44" eb="46">
      <t>シヨウ</t>
    </rPh>
    <rPh sb="48" eb="50">
      <t>バアイ</t>
    </rPh>
    <rPh sb="51" eb="54">
      <t>タシャセイ</t>
    </rPh>
    <rPh sb="55" eb="56">
      <t>フク</t>
    </rPh>
    <rPh sb="61" eb="63">
      <t>シヨウ</t>
    </rPh>
    <rPh sb="64" eb="66">
      <t>キサイ</t>
    </rPh>
    <phoneticPr fontId="25"/>
  </si>
  <si>
    <t>※1 製品型番末尾の記号（＊）はサイズ記号（X,S,M,L）が入ります。</t>
    <rPh sb="3" eb="5">
      <t>セイヒン</t>
    </rPh>
    <rPh sb="5" eb="7">
      <t>カタバン</t>
    </rPh>
    <phoneticPr fontId="25"/>
  </si>
  <si>
    <t>製品名</t>
  </si>
  <si>
    <t>ガラスの仕様</t>
    <phoneticPr fontId="25"/>
  </si>
  <si>
    <t>備考</t>
  </si>
  <si>
    <t>中高層用
カバー製品に
該当</t>
    <rPh sb="0" eb="4">
      <t>チュウコウソウヨウ</t>
    </rPh>
    <rPh sb="8" eb="10">
      <t>セイヒン</t>
    </rPh>
    <rPh sb="12" eb="14">
      <t>ガイトウ</t>
    </rPh>
    <phoneticPr fontId="25"/>
  </si>
  <si>
    <t>防災ガラス
対応製品</t>
    <phoneticPr fontId="25"/>
  </si>
  <si>
    <t>シリーズ</t>
    <phoneticPr fontId="25"/>
  </si>
  <si>
    <t>仕様</t>
    <rPh sb="0" eb="2">
      <t>シヨウ</t>
    </rPh>
    <phoneticPr fontId="25"/>
  </si>
  <si>
    <t>ガラスの種類</t>
    <rPh sb="4" eb="6">
      <t>シュルイ</t>
    </rPh>
    <phoneticPr fontId="25"/>
  </si>
  <si>
    <t>引き違い</t>
  </si>
  <si>
    <t>試験・計算</t>
  </si>
  <si>
    <t>1.4以下</t>
  </si>
  <si>
    <t>-</t>
  </si>
  <si>
    <t>問わず</t>
  </si>
  <si>
    <t>005PUHT140NS*</t>
  </si>
  <si>
    <t>FIX</t>
  </si>
  <si>
    <t>005PUHF140NS*</t>
  </si>
  <si>
    <t>マドリモ 内窓 プラマードU</t>
  </si>
  <si>
    <t>1.3以下</t>
  </si>
  <si>
    <t>Low-E複層</t>
  </si>
  <si>
    <t>有</t>
  </si>
  <si>
    <t>12㎜以上</t>
  </si>
  <si>
    <t>樹脂スペーサー</t>
  </si>
  <si>
    <t>005PUHT130JS*</t>
  </si>
  <si>
    <t>1.6以下</t>
  </si>
  <si>
    <t>9㎜以上</t>
  </si>
  <si>
    <t>005PUHH160NS*</t>
  </si>
  <si>
    <t>005PUHF160NS*</t>
  </si>
  <si>
    <t>1.7以下</t>
  </si>
  <si>
    <t>無</t>
  </si>
  <si>
    <t>005PUHH170JS*</t>
  </si>
  <si>
    <t>2.0以下</t>
  </si>
  <si>
    <t>005PUHH200NA*</t>
  </si>
  <si>
    <t>一般複層</t>
  </si>
  <si>
    <t>005PUHT270NA*</t>
  </si>
  <si>
    <t>2.9以下</t>
  </si>
  <si>
    <t>005PUHF290NA*</t>
  </si>
  <si>
    <t>4㎜以上</t>
  </si>
  <si>
    <t>005PUHH370NB*</t>
  </si>
  <si>
    <t>005PUHT370NB*</t>
  </si>
  <si>
    <t>005PUHF370NB*</t>
  </si>
  <si>
    <t>単板</t>
  </si>
  <si>
    <t>005PUHH600NC*</t>
  </si>
  <si>
    <t>005PUHT600NC*</t>
  </si>
  <si>
    <t>005PUHF600NC*</t>
  </si>
  <si>
    <t>日射熱取得率η0.65以下</t>
  </si>
  <si>
    <t>005PUHHX32NZ*</t>
  </si>
  <si>
    <t>005PUHTX32NZ*</t>
  </si>
  <si>
    <t>005PUHFX32NZ*</t>
  </si>
  <si>
    <t>二重窓計算式</t>
  </si>
  <si>
    <t>11㎜以上14㎜未満</t>
  </si>
  <si>
    <t>005PUNHF07NA*</t>
  </si>
  <si>
    <t>8㎜以上</t>
  </si>
  <si>
    <t>005PUNHE09NA*</t>
  </si>
  <si>
    <t>13㎜未満</t>
  </si>
  <si>
    <t>005PUNHJNNNB*</t>
  </si>
  <si>
    <t>11㎜未満</t>
  </si>
  <si>
    <t>005PUNHF08NB*</t>
  </si>
  <si>
    <t>005PUNHKNNND*</t>
  </si>
  <si>
    <t>Ｌｉｔｅ Ｕ</t>
  </si>
  <si>
    <t>005LUHH600NC*</t>
  </si>
  <si>
    <t>樹脂板対象外</t>
  </si>
  <si>
    <t>P</t>
  </si>
  <si>
    <t>0.67以下</t>
  </si>
  <si>
    <t>ダブルLow-E三層複層</t>
  </si>
  <si>
    <t>14㎜以上</t>
  </si>
  <si>
    <t>005RHQ1TK1067JP*</t>
  </si>
  <si>
    <t>005RHQ1FK1067JP*</t>
  </si>
  <si>
    <t>005RHQ1PK1067JP*</t>
  </si>
  <si>
    <t>0.92以下</t>
  </si>
  <si>
    <t>Low-E三層複層</t>
  </si>
  <si>
    <t>15㎜以上</t>
  </si>
  <si>
    <t>005RHQ1TK1092JS*</t>
  </si>
  <si>
    <t>005RHQ1FK1092JS*</t>
  </si>
  <si>
    <t>005RHQ1PK1092JS*</t>
  </si>
  <si>
    <t>0.69以下</t>
  </si>
  <si>
    <t>005RHG1HK1069JP*</t>
  </si>
  <si>
    <t>0.84以下</t>
  </si>
  <si>
    <t>005RHG1HK1084JS*</t>
  </si>
  <si>
    <t>005RHF1HK1084JS*</t>
  </si>
  <si>
    <t>005RHG1UK1069JP*</t>
  </si>
  <si>
    <t>005RHG1TK1084JP*</t>
  </si>
  <si>
    <t>005RHG1FK1084JP*</t>
  </si>
  <si>
    <t>005RHG1PK1084JP*</t>
  </si>
  <si>
    <t>005RHG1UK1084JS*</t>
  </si>
  <si>
    <t>1.5以下</t>
  </si>
  <si>
    <t>005RHS1HK1150NA*</t>
  </si>
  <si>
    <t>005RHS1HK1170JA*</t>
  </si>
  <si>
    <t>005RHS1HK1170NB*</t>
  </si>
  <si>
    <t>005RHR1HK1130NA*</t>
  </si>
  <si>
    <t>005RHR1HK1170NB*</t>
  </si>
  <si>
    <t>1.2以下</t>
  </si>
  <si>
    <t>005RHS1TK1120JS*</t>
  </si>
  <si>
    <t>005RHS1FK1120JS*</t>
  </si>
  <si>
    <t>005RHS1PK1120JS*</t>
  </si>
  <si>
    <t>005RHS1UK1150NA*</t>
  </si>
  <si>
    <t>005RHS1UK1170JA*</t>
  </si>
  <si>
    <t>005RHS1TK1170NA*</t>
  </si>
  <si>
    <t>005RHS1FK1170NA*</t>
  </si>
  <si>
    <t>005RHS1PK1170NA*</t>
  </si>
  <si>
    <t>005RHS1UK1170NB*</t>
  </si>
  <si>
    <t>005RH91HK3084NA*</t>
  </si>
  <si>
    <t>0.86以下</t>
  </si>
  <si>
    <t>11㎜以上</t>
  </si>
  <si>
    <t>005RH91HK3086JA*</t>
  </si>
  <si>
    <t>マドリモ 断熱窓 戸建用 アルミ樹脂複合窓(エピソードIINEO-B)</t>
  </si>
  <si>
    <t>13㎜以上</t>
  </si>
  <si>
    <t>005RH91HK3130JB*</t>
  </si>
  <si>
    <t>005RH91HK3200NC*</t>
  </si>
  <si>
    <t>3.33以下</t>
  </si>
  <si>
    <t>6㎜以上</t>
  </si>
  <si>
    <t>005RH91HK3333NE*</t>
  </si>
  <si>
    <t>005RHJ1TK3084JS*</t>
  </si>
  <si>
    <t>005RHJ1FK3084JS*</t>
  </si>
  <si>
    <t>005RHJ1PK3084JS*</t>
  </si>
  <si>
    <t>005RHJ1HK3084NA*</t>
  </si>
  <si>
    <t>005RHJ1TK3084NA*</t>
  </si>
  <si>
    <t>005RHJ1FK3084NA*</t>
  </si>
  <si>
    <t>005RHJ1PK3084NA*</t>
  </si>
  <si>
    <t>005RHJ1HK3086JA*</t>
  </si>
  <si>
    <t>005RHJ1TK3086JA*</t>
  </si>
  <si>
    <t>005RHJ1FK3086JA*</t>
  </si>
  <si>
    <t>005RHJ1UK3086JA*</t>
  </si>
  <si>
    <t>005RHJ1PK3086JA*</t>
  </si>
  <si>
    <t>マドリモ 断熱窓 戸建用 アルミ樹脂複合窓(エピソードIINEO / エピソードNEO)</t>
  </si>
  <si>
    <t>005RHJ1TK3120JA*</t>
  </si>
  <si>
    <t>005RHJ1FK3120JA*</t>
  </si>
  <si>
    <t>005RHJ1PK3120JA*</t>
  </si>
  <si>
    <t>005RHJ1HK3120NB*</t>
  </si>
  <si>
    <t>005RHJ1UK3130JB*</t>
  </si>
  <si>
    <t>005RHJ1PK3130JB*</t>
  </si>
  <si>
    <t>005RHJ1HK3140JB*</t>
  </si>
  <si>
    <t>005RHJ1TK3150NB*</t>
  </si>
  <si>
    <t>005RHJ1FK3150NB*</t>
  </si>
  <si>
    <t>005RHJ1PK3150NB*</t>
  </si>
  <si>
    <t>005RHJ1TK3170JB*</t>
  </si>
  <si>
    <t>005RHJ1FK3170JB*</t>
  </si>
  <si>
    <t>005RHJ1PK3170JB*</t>
  </si>
  <si>
    <t>005RHJ1HK3170NC*</t>
  </si>
  <si>
    <t>005RHJ1TK3170NC*</t>
  </si>
  <si>
    <t>005RHJ1FK3170NC*</t>
  </si>
  <si>
    <t>005RHJ1UK3170NC*</t>
  </si>
  <si>
    <t>005RHJ1PK3170NC*</t>
  </si>
  <si>
    <t>005RHJ1HK3290ND*</t>
  </si>
  <si>
    <t>005RHJ1TK3290ND*</t>
  </si>
  <si>
    <t>005RHJ1FK3290ND*</t>
  </si>
  <si>
    <t>005RHJ1UK3290ND*</t>
  </si>
  <si>
    <t>005RHJ1PK3290ND*</t>
  </si>
  <si>
    <t>005RH81FK3120NA*</t>
  </si>
  <si>
    <t>〇</t>
  </si>
  <si>
    <t>005RH81FK3140JA*</t>
  </si>
  <si>
    <t>005RH81HK3120NB*</t>
  </si>
  <si>
    <t>16㎜以上</t>
  </si>
  <si>
    <t>005RH81TK3130JB*</t>
  </si>
  <si>
    <t>005RH81PK3130JB*</t>
  </si>
  <si>
    <t>005RH81HK3140JB*</t>
  </si>
  <si>
    <t>005RH81FK3170NB*</t>
  </si>
  <si>
    <t>005RH81HK3170NC*</t>
  </si>
  <si>
    <t>005RH81TK3170NC*</t>
  </si>
  <si>
    <t>005RH81PK3170NC*</t>
  </si>
  <si>
    <t>10㎜以上</t>
  </si>
  <si>
    <t>005RH81TK3290ND*</t>
  </si>
  <si>
    <t>005RH81PK3290ND*</t>
  </si>
  <si>
    <t>005RH81HK3290ND*</t>
  </si>
  <si>
    <t>005RH81FK3290ND*</t>
  </si>
  <si>
    <t>005RH81HK3X32NZ*</t>
  </si>
  <si>
    <t>005RH81TK3X32NZ*</t>
  </si>
  <si>
    <t>005RH81FK3X32NZ*</t>
  </si>
  <si>
    <t>005RH81PK3X32NZ*</t>
  </si>
  <si>
    <t>1.9以下</t>
  </si>
  <si>
    <t>005RHK1HK3190NC*</t>
  </si>
  <si>
    <t>005RHP1TK1067JP*</t>
  </si>
  <si>
    <t>005RHP1FK1067JP*</t>
  </si>
  <si>
    <t>005RHP1PK1067JP*</t>
  </si>
  <si>
    <t>0.96以下</t>
  </si>
  <si>
    <t>005RHP1TK1096JS*</t>
  </si>
  <si>
    <t>005RHP1FK1096JS*</t>
  </si>
  <si>
    <t>005RHP1PK1096JS*</t>
  </si>
  <si>
    <t>005RHH1FK1120JS*</t>
  </si>
  <si>
    <t>005RHH1HK1130NA*</t>
  </si>
  <si>
    <t>005RHH1TK1130NA*</t>
  </si>
  <si>
    <t>005RHH1FK1130NA*</t>
  </si>
  <si>
    <t>005RHH1PK1130NA*</t>
  </si>
  <si>
    <t>005RHH1HK1290NC*</t>
  </si>
  <si>
    <t>005RHH1TK1290NC*</t>
  </si>
  <si>
    <t>005RHH1FK1290NC*</t>
  </si>
  <si>
    <t>005RHH1PK1290NC*</t>
  </si>
  <si>
    <t>７ＣＨ－３（複層障子）</t>
  </si>
  <si>
    <t>仕様</t>
  </si>
  <si>
    <t>0057CH1HS5F03NC*</t>
  </si>
  <si>
    <t>0057CH1HS5E05NC*</t>
  </si>
  <si>
    <t>7㎜以上14㎜未満</t>
  </si>
  <si>
    <t>0057CH1HS5F04ND*</t>
  </si>
  <si>
    <t>10㎜未満</t>
  </si>
  <si>
    <t>0057CH1HS5E06ND*</t>
  </si>
  <si>
    <t>7㎜未満</t>
  </si>
  <si>
    <t>0057CH1HS5F13NE*</t>
  </si>
  <si>
    <t>厚み問わず</t>
  </si>
  <si>
    <t>0057CH1HS5JNNNE*</t>
  </si>
  <si>
    <t>ＡＰＷ ４３０+</t>
  </si>
  <si>
    <t>0.95以下</t>
  </si>
  <si>
    <t>自己適合宣言書 参照</t>
  </si>
  <si>
    <t>005QKV1TK1095JP*</t>
  </si>
  <si>
    <t>・たてすべり出し窓 単窓、FIX段窓、FIX連窓、ウインドキャッチ連窓</t>
  </si>
  <si>
    <t>005QKV1FK1095JP*</t>
  </si>
  <si>
    <t>005QKV1PK1095JP*</t>
  </si>
  <si>
    <t>・すべり出し窓 単窓、FIX段窓、FIX連窓</t>
  </si>
  <si>
    <t>005QKV1SK1095JP*</t>
  </si>
  <si>
    <t>・ツーアクション窓 単窓、FIX段窓、FIX連窓</t>
  </si>
  <si>
    <t>005QKV1TK1096JS*</t>
  </si>
  <si>
    <t>005QKV1FK1096JS*</t>
  </si>
  <si>
    <t>005QKV1PK1096JS*</t>
  </si>
  <si>
    <t>005QKV1SK1096JS*</t>
  </si>
  <si>
    <t>ＡＰＷ ４３０+/ＡＰＷ ４３１+</t>
  </si>
  <si>
    <t>0.61以下</t>
  </si>
  <si>
    <t>005QKH1HK1061JP*</t>
  </si>
  <si>
    <t>・引違い窓（2枚建、4枚建）
・面格子付引違い窓（2枚建）
・シャッター付引違い窓（2枚建、4枚建）
・引違いテラス戸（2枚建、4枚建）
・シャッター付引違いテラス戸（2枚建、4枚建）</t>
  </si>
  <si>
    <t>0.87以下</t>
  </si>
  <si>
    <t>005QKH1HK1087JS*</t>
  </si>
  <si>
    <t>ＡＰＷ ４３１+</t>
  </si>
  <si>
    <t>0.59以下</t>
  </si>
  <si>
    <t>005QKD1TK1059JP*</t>
  </si>
  <si>
    <t>・テラスドア 単窓、FIX連窓</t>
  </si>
  <si>
    <t>005QKD1TK1067JP*</t>
  </si>
  <si>
    <t>・開き窓テラス 単窓、FIX連窓</t>
  </si>
  <si>
    <t>005QKD1TK1096JS*</t>
  </si>
  <si>
    <t>ＡＰＷ ４３０</t>
  </si>
  <si>
    <t>005QXV1TK1067JP*</t>
  </si>
  <si>
    <t>005QXV1FK1067JP*</t>
  </si>
  <si>
    <t>005QXV1PK1067JP*</t>
  </si>
  <si>
    <t>005QXV1SK1067JP*</t>
  </si>
  <si>
    <t>・ツーアクション窓 単窓、FIX段窓、FIX連窓
※アングル付の設定はありません</t>
  </si>
  <si>
    <t>005QXV1TK1096JS*</t>
  </si>
  <si>
    <t>005QXV1FK1096JS*</t>
  </si>
  <si>
    <t>005QXV1PK1096JS*</t>
  </si>
  <si>
    <t>005QXV1SK1096JS*</t>
  </si>
  <si>
    <t>ＡＰＷ ４３０/ＡＰＷ ４３１</t>
  </si>
  <si>
    <t>005QHT1HK1067JP*</t>
  </si>
  <si>
    <t>・大開口スライディング 偏芯タイプ、均等タイプ</t>
  </si>
  <si>
    <t>0.82以下</t>
  </si>
  <si>
    <t>005QHT1HK1082JP*</t>
  </si>
  <si>
    <t>005QHT1HK1096JS*</t>
  </si>
  <si>
    <t>005QHT1HK1120JS*</t>
  </si>
  <si>
    <t>ＡＰＷ ４３１</t>
  </si>
  <si>
    <t>005QXD1TK1067JP*</t>
  </si>
  <si>
    <t>005QXD1TK1096JS*</t>
  </si>
  <si>
    <t>0.64以下</t>
  </si>
  <si>
    <t>005QGV1TK1064NP*</t>
  </si>
  <si>
    <t>005QGV1PK1064NP*</t>
  </si>
  <si>
    <t>005QGV1FK1067NP*</t>
  </si>
  <si>
    <t>1.1以下</t>
  </si>
  <si>
    <t>005QGH1HK1110JS*</t>
  </si>
  <si>
    <t>・シャッター付引違い窓（2枚建、4枚建）
・シャッター付引違いテラス戸（2枚建、4枚建）</t>
  </si>
  <si>
    <t>005QGH1HK1120JA*</t>
  </si>
  <si>
    <t>005SSK1HK1069JP*</t>
  </si>
  <si>
    <t>・引違い窓(2枚建 W≦1,870)
・面格子付引違い窓(2枚建)
・シャッター付引違い窓(2枚建 W≦1,870)
・片引き窓 偏芯タイプ、均等タイプ
・両袖片引き窓
・片引き窓・両袖片引き窓 FIX段窓
・面格子付片引き窓 偏芯タイプ、均等タイプ
・面格子付両袖片引き窓</t>
  </si>
  <si>
    <t>005SSK1TK1069JP*</t>
  </si>
  <si>
    <t>・ジョイント窓用 たてすべり出し窓（グレモンハンドル仕様） 単窓、FIX段窓
・ジョイント窓用 たてすべり出し窓（オペレーターハンドル仕様） 単窓、FIX段窓</t>
  </si>
  <si>
    <t>005SSK1FK1069JP*</t>
  </si>
  <si>
    <t>・ジョイント窓用 FIX窓 単窓、段窓</t>
  </si>
  <si>
    <t>005SSK1PK1069JP*</t>
  </si>
  <si>
    <t>・ジョイント窓用 すべり出し窓（グレモンハンドル仕様） 単窓、FIX段窓 
・ジョイント窓用 すべり出し窓（オペレーターハンドル仕様） 単窓、FIX段窓</t>
  </si>
  <si>
    <t>005SSK1TK1084JP*</t>
  </si>
  <si>
    <t>・たてすべり出し窓（グレモンハンドル仕様） 単窓、FIX段窓、FIX連窓、ウインドキャッチ連窓
・たてすべり出し窓（オペレーターハンドル仕様） 単窓、FIX段窓、FIX連窓、ウインドキャッチ連窓</t>
  </si>
  <si>
    <t>005SSK1FK1084JP*</t>
  </si>
  <si>
    <t>・FIX窓
・FIX窓 スリムフレーム</t>
  </si>
  <si>
    <t>005SSK1PK1084JP*</t>
  </si>
  <si>
    <t>・すべり出し窓（グレモンハンドル仕様） 単窓、FIX段窓、FIX連窓
・すべり出し窓（オペレーターハンドル仕様） 単窓、FIX段窓、FIX連窓
・高所用すべり出し窓</t>
  </si>
  <si>
    <t>・外倒し窓 単窓、連窓</t>
  </si>
  <si>
    <t>005SSK1HK1084JS*</t>
  </si>
  <si>
    <t>・引違い窓（2枚建 1,870＜W、4枚建）
・シャッター付引違い窓（2枚建 1,870＜W、4枚建）</t>
  </si>
  <si>
    <t>005SSK1TK1084JS*</t>
  </si>
  <si>
    <t>005SSK1FK1084JS*</t>
  </si>
  <si>
    <t>005SSK1UK1084JS*</t>
  </si>
  <si>
    <t>・片上げ下げ窓 単窓、連窓
・面格子付片上げ下げ窓 単窓</t>
  </si>
  <si>
    <t>005SSK1PK1084JS*</t>
  </si>
  <si>
    <t>005SST1HK1084JS*</t>
  </si>
  <si>
    <t>ハイブリッドスライディング
・引違いテラス戸（2枚建、4枚建）
・シャッター付引違いテラス戸（2枚建、4枚建）</t>
  </si>
  <si>
    <t>・引違いテラス戸(2枚建、4枚建)
・シャッター付引違いテラス戸(2枚建、4枚建)</t>
  </si>
  <si>
    <t>ＡＰＷ ３３０</t>
  </si>
  <si>
    <t>005SHK1TK1120JS*</t>
  </si>
  <si>
    <t>005SHT1TK1120JS*</t>
  </si>
  <si>
    <t>005SHK1FK1120JS*</t>
  </si>
  <si>
    <t>005SHK1UK1120JS*</t>
  </si>
  <si>
    <t>005SHK1PK1120JS*</t>
  </si>
  <si>
    <t>・ジョイント窓用 すべり出し窓（グレモンハンドル仕様） 単窓、FIX段窓
・ジョイント窓用 すべり出し窓（オペレーターハンドル仕様） 単窓、FIX段窓</t>
  </si>
  <si>
    <t>005SHK1UK1120NS*</t>
  </si>
  <si>
    <t>005SHK1HK1130JS*</t>
  </si>
  <si>
    <t>005SHK1HK1130NS*</t>
  </si>
  <si>
    <t>005SHK1TK1130NS*</t>
  </si>
  <si>
    <t>005SHK1FK1130NS*</t>
  </si>
  <si>
    <t>005SHK1PK1130NS*</t>
  </si>
  <si>
    <t>005SHK1SK1130NS*</t>
  </si>
  <si>
    <t>・ツーアクション窓 単窓、FIX段窓、FIX連窓　
※木目仕様には設定はありません</t>
  </si>
  <si>
    <t>005SHK1TK1140JS*</t>
  </si>
  <si>
    <t>005SHK1FK1140JS*</t>
  </si>
  <si>
    <t>005SHK1PK1140JS*</t>
  </si>
  <si>
    <t>005SHK1SK1140JS*</t>
  </si>
  <si>
    <t>005SHK1HK1130NA*</t>
  </si>
  <si>
    <t>005SHK1PK1130NA*</t>
  </si>
  <si>
    <t>005SHK1PK1130JA*</t>
  </si>
  <si>
    <t>005SHK1HK1140JA*</t>
  </si>
  <si>
    <t>005SHT1TK1140JA*</t>
  </si>
  <si>
    <t>005SHK1HK1150NA*</t>
  </si>
  <si>
    <t>005SHK1TK1150NA*</t>
  </si>
  <si>
    <t>005SHK1FK1150NA*</t>
  </si>
  <si>
    <t>005SHK1UK1150NA*</t>
  </si>
  <si>
    <t>005SHK1PK1150NA*</t>
  </si>
  <si>
    <t>005SHK1HK1170JA*</t>
  </si>
  <si>
    <t>005SHK1TK1170JA*</t>
  </si>
  <si>
    <t>005SHK1FK1170JA*</t>
  </si>
  <si>
    <t>005SHK1UK1170JA*</t>
  </si>
  <si>
    <t>005SHK1PK1170JA*</t>
  </si>
  <si>
    <t>005SHK1SK1170JA*</t>
  </si>
  <si>
    <t>005SHK1TK1170NA*</t>
  </si>
  <si>
    <t>005SHK1FK1170NA*</t>
  </si>
  <si>
    <t>005SHK1PK1170NA*</t>
  </si>
  <si>
    <t>005SHK1SK1170NA*</t>
  </si>
  <si>
    <t>005SHK1HK1170JB*</t>
  </si>
  <si>
    <t>005SHT1TK1170JB*</t>
  </si>
  <si>
    <t>005SHK1PK1170JB*</t>
  </si>
  <si>
    <t>005SHK1HK1170NB*</t>
  </si>
  <si>
    <t>005SHK1TK1170NB*</t>
  </si>
  <si>
    <t>005SHK1FK1170NB*</t>
  </si>
  <si>
    <t>005SHK1UK1170NB*</t>
  </si>
  <si>
    <t>005SHK1PK1170NB*</t>
  </si>
  <si>
    <t>ＡＰＷ ３３１</t>
  </si>
  <si>
    <t>005SHT1TK1120NS*</t>
  </si>
  <si>
    <t>005SHT1HK1130JS*</t>
  </si>
  <si>
    <t>・引違いテラス戸（2枚建、4枚建）
・シャッター付引違いテラス戸（2枚建、4枚建）</t>
  </si>
  <si>
    <t>005SHT1HK1130NA*</t>
  </si>
  <si>
    <t>005SHT1HK1140JA*</t>
  </si>
  <si>
    <t>005SHT1HK1140NA*</t>
  </si>
  <si>
    <t>005SHT1TK1140NA*</t>
  </si>
  <si>
    <t>005SHT1HK1170JB*</t>
  </si>
  <si>
    <t>005SHT1HK1170NB*</t>
  </si>
  <si>
    <t>005SHT1TK1170NB*</t>
  </si>
  <si>
    <t>005SM11TK1069JP*</t>
  </si>
  <si>
    <t>005SM11FK1069JP*</t>
  </si>
  <si>
    <t>005SM11PK1069JP*</t>
  </si>
  <si>
    <t>005SM11TK1084JP*</t>
  </si>
  <si>
    <t>005SM11FK1084JP*</t>
  </si>
  <si>
    <t>005SM11PK1084JP*</t>
  </si>
  <si>
    <t>005SM11HK1084JS*</t>
  </si>
  <si>
    <t>・引違い窓(2枚建)
・面格子付引違い窓(2枚建)
・シャッター付引違い窓(2枚建)</t>
  </si>
  <si>
    <t>005SM11TK1084JS*</t>
  </si>
  <si>
    <t>005SM11FK1084JS*</t>
  </si>
  <si>
    <t>005SM11UK1084JS*</t>
  </si>
  <si>
    <t>・片上げ下げ窓
・面格子付片上げ下げ窓</t>
  </si>
  <si>
    <t>005SM11PK1084JS*</t>
  </si>
  <si>
    <t>0.83以下</t>
  </si>
  <si>
    <t>テラスドア</t>
  </si>
  <si>
    <t>・引違いテラス戸(2枚建)
・シャッター付引違いテラス戸(2枚建)</t>
  </si>
  <si>
    <t>005SMK1HK1120JS*</t>
  </si>
  <si>
    <t>005SMK1TK1120JS*</t>
  </si>
  <si>
    <t>005SMK1FK1120JS*</t>
  </si>
  <si>
    <t>005SMK1PK1120JS*</t>
  </si>
  <si>
    <t>005SMK1TK1130NS*</t>
  </si>
  <si>
    <t>005SMK1FK1130NS*</t>
  </si>
  <si>
    <t>005SMK1PK1130NS*</t>
  </si>
  <si>
    <t>005SMK1TK1140JS*</t>
  </si>
  <si>
    <t>005SMK1FK1140JS*</t>
  </si>
  <si>
    <t>005SMK1PK1140JS*</t>
  </si>
  <si>
    <t>005SMK1HK1140JA*</t>
  </si>
  <si>
    <t>005SMK1HK1140NA*</t>
  </si>
  <si>
    <t>005SMK1UK1140NA*</t>
  </si>
  <si>
    <t>005SMK1UK1150JA*</t>
  </si>
  <si>
    <t>005SMK1TK1150NA*</t>
  </si>
  <si>
    <t>005SMK1FK1150NA*</t>
  </si>
  <si>
    <t>005SMK1PK1150NA*</t>
  </si>
  <si>
    <t>005SMK1TK1170JA*</t>
  </si>
  <si>
    <t>005SMK1FK1170JA*</t>
  </si>
  <si>
    <t>005SMK1PK1170JA*</t>
  </si>
  <si>
    <t>005SMK1TK1170NA*</t>
  </si>
  <si>
    <t>005SMK1FK1170NA*</t>
  </si>
  <si>
    <t>005SMK1PK1170NA*</t>
  </si>
  <si>
    <t>005SMK1HK1170JB*</t>
  </si>
  <si>
    <t>005SMK1UK1170JB*</t>
  </si>
  <si>
    <t>005SMK1HK1170NB*</t>
  </si>
  <si>
    <t>005SMK1TK1170NB*</t>
  </si>
  <si>
    <t>005SMK1FK1170NB*</t>
  </si>
  <si>
    <t>005SMK1UK1170NB*</t>
  </si>
  <si>
    <t>005SMK1PK1170NB*</t>
  </si>
  <si>
    <t>005SMT1HK1120JS*</t>
  </si>
  <si>
    <t>005SMT1TK1120JS*</t>
  </si>
  <si>
    <t>005SMT1TK1120NS*</t>
  </si>
  <si>
    <t>005SMT1HK1140JA*</t>
  </si>
  <si>
    <t>005SMT1TK1140JA*</t>
  </si>
  <si>
    <t>005SMT1HK1140NA*</t>
  </si>
  <si>
    <t>005SMT1TK1140NA*</t>
  </si>
  <si>
    <t>005SMT1HK1170JB*</t>
  </si>
  <si>
    <t>005SMT1TK1170JB*</t>
  </si>
  <si>
    <t>005SMT1HK1170NB*</t>
  </si>
  <si>
    <t>005SMT1TK1170NB*</t>
  </si>
  <si>
    <t>005SGK1HK1069JP*</t>
  </si>
  <si>
    <t>・シャッター付引違い窓(2枚建 W≦1,870)</t>
  </si>
  <si>
    <t>005SGK1HK1084JS*</t>
  </si>
  <si>
    <t>・シャッター付引違い窓(2枚建 1,870＜W、4枚建)</t>
  </si>
  <si>
    <t>005SGK1HK1120JS*</t>
  </si>
  <si>
    <t>005SGK1HK1120NS*</t>
  </si>
  <si>
    <t>005SGK1UK1130NS*</t>
  </si>
  <si>
    <t>005SGK1HK1130JA*</t>
  </si>
  <si>
    <t>005SGK1HK1130NA*</t>
  </si>
  <si>
    <t>005SGK1PK1130NA*</t>
  </si>
  <si>
    <t>・外倒し窓 単窓</t>
  </si>
  <si>
    <t>005SGK1HK1140NA*</t>
  </si>
  <si>
    <t>・引違い窓(2枚建)
・面格子付引違い窓(2枚建)</t>
  </si>
  <si>
    <t>005SGK1HK1150JA*</t>
  </si>
  <si>
    <t>005SGK1HK1150NA*</t>
  </si>
  <si>
    <t>005SGK1TK1160NA*</t>
  </si>
  <si>
    <t>・たてすべり出し窓(グレモンハンドル仕様)単窓、FIX連窓
・たてすべり出し窓(オペレーターハンドル仕様)</t>
  </si>
  <si>
    <t>005SGK1FK1160NA*</t>
  </si>
  <si>
    <t>005SGK1PK1160NA*</t>
  </si>
  <si>
    <t>・すべり出し窓(グレモンハンドル仕様）単窓、FIX連窓
・すべり出し窓(オペレーターハンドル仕様）
・高所用すべり出し窓</t>
  </si>
  <si>
    <t>005SGK1UK1170NA*</t>
  </si>
  <si>
    <t>005SGK1PS1F07NB*</t>
  </si>
  <si>
    <t>005SGK1HK1170JB*</t>
  </si>
  <si>
    <t>005SGK1HK1170NB*</t>
  </si>
  <si>
    <t>005SGK1TK1170NB*</t>
  </si>
  <si>
    <t>005SGK1FK1170NB*</t>
  </si>
  <si>
    <t>005SGK1PK1170NB*</t>
  </si>
  <si>
    <t>1.8以下</t>
  </si>
  <si>
    <t>005SGK1HK1180NB*</t>
  </si>
  <si>
    <t>005SGK1UK1180NB*</t>
  </si>
  <si>
    <t>005SGH1HK1084JS*</t>
  </si>
  <si>
    <t>・シャッター付引違いテラス戸(2枚建、4枚建)</t>
  </si>
  <si>
    <t>005SGH1HK1140JA*</t>
  </si>
  <si>
    <t>005SGH1HK1140NA*</t>
  </si>
  <si>
    <t>・引違いテラス戸(2枚建)</t>
  </si>
  <si>
    <t>005SGH1TK1170NA*</t>
  </si>
  <si>
    <t>・開き窓テラス 標準仕様</t>
  </si>
  <si>
    <t>005SGH1HS1F07NB*</t>
  </si>
  <si>
    <t>005SGH1HK1170JB*</t>
  </si>
  <si>
    <t>005SGH1HK1170NB*</t>
  </si>
  <si>
    <t>005SGH1TK1180NB*</t>
  </si>
  <si>
    <t>005SGM1HK1084JS*</t>
  </si>
  <si>
    <t>・シャッター付引違い窓(2枚建)</t>
  </si>
  <si>
    <t>005SGM1HK1130JA*</t>
  </si>
  <si>
    <t>005SGM1HK1130NA*</t>
  </si>
  <si>
    <t>005SGM1UK1160NA*</t>
  </si>
  <si>
    <t>005SGM1TK1180NA*</t>
  </si>
  <si>
    <t>005SGM1FK1180NA*</t>
  </si>
  <si>
    <t>005SGM1PK1180NA*</t>
  </si>
  <si>
    <t>005SGM1HK1170JB*</t>
  </si>
  <si>
    <t>005SGM1HK1170NB*</t>
  </si>
  <si>
    <t>005SGM1TK1190NB*</t>
  </si>
  <si>
    <t>005SGM1FK1190NB*</t>
  </si>
  <si>
    <t>005SGM1UK1190NB*</t>
  </si>
  <si>
    <t>005SGM1PK1190NB*</t>
  </si>
  <si>
    <t>005SGT1HK1084JS*</t>
  </si>
  <si>
    <t>・シャッター付引違いテラス戸(2枚建)</t>
  </si>
  <si>
    <t>005SGT1HK1130JA*</t>
  </si>
  <si>
    <t>005SGT1HK1130NA*</t>
  </si>
  <si>
    <t>005SGT1TK1160NA*</t>
  </si>
  <si>
    <t>005SGT1HK1170JB*</t>
  </si>
  <si>
    <t>005SGT1HK1170NB*</t>
  </si>
  <si>
    <t>005SGT1TK1170NB*</t>
  </si>
  <si>
    <t>005DHK1HK3086JS*</t>
  </si>
  <si>
    <t>・片引き窓(均等)
・片引き窓(偏芯)</t>
  </si>
  <si>
    <t>1.0以下</t>
  </si>
  <si>
    <t>005DHK1HK3100JA*</t>
  </si>
  <si>
    <t>005DHK1FK3100JA*</t>
  </si>
  <si>
    <t>005DHK1HK3100NA*</t>
  </si>
  <si>
    <t>005DHK1FK3100NA*</t>
  </si>
  <si>
    <t>005DHS1HK3120JA*</t>
  </si>
  <si>
    <t>005DHS1FK3120JA*</t>
  </si>
  <si>
    <t>005DHS1HK3120NA*</t>
  </si>
  <si>
    <t>005DHS1HK3150JB*</t>
  </si>
  <si>
    <t>005DHS1FK3150JB*</t>
  </si>
  <si>
    <t>005DHS1HK3150NB*</t>
  </si>
  <si>
    <t>005DHS1FK3150NB*</t>
  </si>
  <si>
    <t>プラマード Ｈ</t>
  </si>
  <si>
    <t>005PHH1HK1120JS*</t>
  </si>
  <si>
    <t>・引違い窓 半外付(2枚建)中桟無
・両袖引違い窓</t>
  </si>
  <si>
    <t>005PHH1TK1120JS*</t>
  </si>
  <si>
    <t>・たてすべり出し窓(H＜1400) 単窓、FIX連窓、FIX段窓
・たてスリットすべり出し窓 単窓、FIX段窓</t>
  </si>
  <si>
    <t>・たてすべり出し窓(1400≦H) 単窓、FIX連窓
・外開き窓(片開き窓) 単窓、FIX連窓
・外開き窓(両開き窓)</t>
  </si>
  <si>
    <t>005PHH1FK1120JS*</t>
  </si>
  <si>
    <t>・ＦＩＸ窓 単窓、段窓
・FIX窓(スクエア)、FIX窓(スリット)</t>
  </si>
  <si>
    <t>005PHH1PK1120JS*</t>
  </si>
  <si>
    <t>・すべり出し窓(大型ヒンジ仕様)、
・高所用換気窓(すべり出し窓タイプ)
・外倒し窓</t>
  </si>
  <si>
    <t>・すべり出し窓(標準ヒンジ仕様) 単窓、FIX連窓、FIX段窓
・スクエアすべり出し窓 単窓、FIX連窓
・横スリットすべり出し窓 単窓</t>
  </si>
  <si>
    <t>005PHH1HK1130JA*</t>
  </si>
  <si>
    <t>005PHH1TK1130JA*</t>
  </si>
  <si>
    <t>005PHH1FK1130JA*</t>
  </si>
  <si>
    <t>005PHH1PK1130JA*</t>
  </si>
  <si>
    <t>005PHH1HK1130NA*</t>
  </si>
  <si>
    <t>・引違い窓 半外付(2枚建)中桟無、中桟付
・両袖引違い窓</t>
  </si>
  <si>
    <t>005PHH1TK1130NA*</t>
  </si>
  <si>
    <t>005PHH1FK1130NA*</t>
  </si>
  <si>
    <t>005PHH1PK1130NA*</t>
  </si>
  <si>
    <t>2.8以下</t>
  </si>
  <si>
    <t>005PHH1HK1290NC*</t>
  </si>
  <si>
    <t>005PHH1TK1290NC*</t>
  </si>
  <si>
    <t>005PHH1FK1290NC*</t>
  </si>
  <si>
    <t>005PHH1PK1290NC*</t>
  </si>
  <si>
    <t>005CSU1HK3086NA*</t>
  </si>
  <si>
    <t>・下枠フラット引違い窓 半外付（2枚建、3枚建、4枚建）
  ※キックプレート有除く
・引違い窓 外付（2枚建、4枚建）
・土間引戸（クレセント仕様・2枚建、4枚建） 中桟無、中桟付</t>
  </si>
  <si>
    <t>・引違い窓 半外付（2枚建、4枚建） 中桟付
・シャッター付引違い窓 半外付（2枚建、4枚建） 中桟付</t>
  </si>
  <si>
    <t>0.71以下</t>
  </si>
  <si>
    <t>005CST1UK3071NS*</t>
  </si>
  <si>
    <t>005CST1TK3084NS*</t>
  </si>
  <si>
    <t>・たてすべり出し窓（カムラッチハンドル仕様）、単窓、FIX連窓
・たてすべり出し窓（オペレーターハンドル仕様）
・たてスリットすべり出し窓</t>
  </si>
  <si>
    <t>005CST1FK3084NS*</t>
  </si>
  <si>
    <t>・FIX窓
・たてスリットFIX窓、横スリットFIX窓
・FIX窓 スリムフレーム</t>
  </si>
  <si>
    <t>005CST1PK3084NS*</t>
  </si>
  <si>
    <t>・すべり出し窓（カムラッチハンドル仕様）
・すべり出し窓（オペレーターハンドル仕様）
・横スリットすべり出し窓
・外倒し窓</t>
  </si>
  <si>
    <t>005CST1HK3086NA*</t>
  </si>
  <si>
    <t>・引違い窓 半外付（2枚建、4枚建） 中桟付
・シャッター付引違い窓 半外付（2枚建、4枚建） 中桟付
・雨戸付引違い窓 半外付（2枚建、4枚建） 中桟付</t>
  </si>
  <si>
    <t>005CST1TK3086NA*</t>
  </si>
  <si>
    <t>005CST1FK3086NA*</t>
  </si>
  <si>
    <t>005CST1UK3086NA*</t>
  </si>
  <si>
    <t>005CST1PK3086NA*</t>
  </si>
  <si>
    <t>・高所用すべり出し窓</t>
  </si>
  <si>
    <t>エピソードⅡ NEO-B</t>
  </si>
  <si>
    <t>005CHU1HK3120NA*</t>
  </si>
  <si>
    <t>005CHU1HK3140NB*</t>
  </si>
  <si>
    <t>005CHU1HS3E01NB*</t>
  </si>
  <si>
    <t>・下枠フラット引違い窓 キックプレート有、土間引戸 断熱腰パネル付除く</t>
  </si>
  <si>
    <t>14㎜未満</t>
  </si>
  <si>
    <t>005CHU1HS3E02NC*</t>
  </si>
  <si>
    <t>005CHU1HK3170NB*</t>
  </si>
  <si>
    <t>005CHU1HK3170NC*</t>
  </si>
  <si>
    <t>005CHU1HS3J03ND*</t>
  </si>
  <si>
    <t>3.3以下</t>
  </si>
  <si>
    <t>005CHU1HK3330ND*</t>
  </si>
  <si>
    <t>・土間引戸（クレセント仕様）　 断熱腰パネル付</t>
  </si>
  <si>
    <t>エピソードⅡ NEO</t>
  </si>
  <si>
    <t>005CHT1HK3120NA*</t>
  </si>
  <si>
    <t>005CHT1UK3120NA*</t>
  </si>
  <si>
    <t>005CHT1TK3140NA*</t>
  </si>
  <si>
    <t>・たてすべり出し窓（カムラッチハンドル仕様）　単窓、FIX連窓
・たてすべり出し窓（オペレーターハンドル仕様）
・たてスリットすべり出し窓</t>
  </si>
  <si>
    <t>005CHT1FK3140NA*</t>
  </si>
  <si>
    <t>・FIX窓、たてスリットFIX窓、
　横スリットFIX窓
・FIX窓 スリムフレーム</t>
  </si>
  <si>
    <t>005CHT1PK3140NA*</t>
  </si>
  <si>
    <t>・すべり出し窓（カムラッチハンドル仕様）
・すべり出し窓（オペレーターハンドル仕様）
・横スリットすべり出し窓
・内倒し窓、面格子付内倒し窓、外倒し窓</t>
  </si>
  <si>
    <t>005CHT1TK3140NB*</t>
  </si>
  <si>
    <t>005CHT1FK3140NB*</t>
  </si>
  <si>
    <t>・台形FIX窓
・丸FIX窓</t>
  </si>
  <si>
    <t>005CHT1PK3140NB*</t>
  </si>
  <si>
    <t>005CHT1HK3160NB*</t>
  </si>
  <si>
    <t>005CHT1TK3170NB*</t>
  </si>
  <si>
    <t>005CHT1FK3170NB*</t>
  </si>
  <si>
    <t>・FIX窓、たてスリットFIX窓、横スリットFIX窓
・FIX窓 スリムフレーム</t>
  </si>
  <si>
    <t>005CHT1UK3170NB*</t>
  </si>
  <si>
    <t>005CHT1PK3170NB*</t>
  </si>
  <si>
    <t>005CHT1HS3E01NB*</t>
  </si>
  <si>
    <t>005CHT1HK3170NC*</t>
  </si>
  <si>
    <t>005CHT1TK3170NC*</t>
  </si>
  <si>
    <t>005CHT1FK3170NC*</t>
  </si>
  <si>
    <t>005CHT1PK3170NC*</t>
  </si>
  <si>
    <t>005CHT1HS3E02NC*</t>
  </si>
  <si>
    <t>005CHT1HS3J03ND*</t>
  </si>
  <si>
    <t>005CHT1TS3J03ND*</t>
  </si>
  <si>
    <t>005CHT1FS3J03ND*</t>
  </si>
  <si>
    <t>005CHT1US3J03ND*</t>
  </si>
  <si>
    <t>005CHT1PS3J03ND*</t>
  </si>
  <si>
    <t>エピソードⅡ NEO-R</t>
  </si>
  <si>
    <t>005CHE1TK3140NA*</t>
  </si>
  <si>
    <t>・たてすべり出し窓（カムラッチハンドル仕様）
・たてすべり出し窓（オペレーターハンドル仕様）　単窓、FIX連窓</t>
  </si>
  <si>
    <t>005CHE1FK3140NA*</t>
  </si>
  <si>
    <t>005CHE1PK3140NA*</t>
  </si>
  <si>
    <t>・すべり出し窓（カムラッチハンドル仕様）
・すべり出し窓（オペレーターハンドル仕様）</t>
  </si>
  <si>
    <t>005CHE1HK3140NB*</t>
  </si>
  <si>
    <t>・引違い窓
・シャッター付引違い窓</t>
  </si>
  <si>
    <t>005CHE1TK3140NB*</t>
  </si>
  <si>
    <t>・通風ドア（シリンダーレス仕様）</t>
  </si>
  <si>
    <t>005CHE1TK3170NB*</t>
  </si>
  <si>
    <t>005CHE1FK3170NB*</t>
  </si>
  <si>
    <t>005CHE1PK3170NB*</t>
  </si>
  <si>
    <t>005CHE1HK3170NC*</t>
  </si>
  <si>
    <t>005CHE1TK3170NC*</t>
  </si>
  <si>
    <t>005CHE1HS3J03ND*</t>
  </si>
  <si>
    <t>005CHE1TS3J03ND*</t>
  </si>
  <si>
    <t>005CHE1FS3J03ND*</t>
  </si>
  <si>
    <t>005CHE1PS3J03ND*</t>
  </si>
  <si>
    <t>005CHE1HK3X32NZ*</t>
  </si>
  <si>
    <t>005CHE1TK3X32NZ*</t>
  </si>
  <si>
    <t>・たてすべり出し窓（カムラッチハンドル仕様）
・たてすべり出し窓（オペレーターハンドル仕様）単窓、FIX連窓
・通風ドア（シリンダーレス仕様）</t>
  </si>
  <si>
    <t>005CHE1FK3X32NZ*</t>
  </si>
  <si>
    <t>005CHE1PK3X32NZ*</t>
  </si>
  <si>
    <t>005GHC1TK3130NA*</t>
  </si>
  <si>
    <t>・たてすべり出し窓(カムラッチハンドル仕様)
・たてすべり出し窓(オペレーターハンドル仕様)　単窓、FIX連窓、FIX段窓
・たてスリットすべり出し窓</t>
  </si>
  <si>
    <t>005GHC1FK3130NA*</t>
  </si>
  <si>
    <t>005GHC1UK3130NA*</t>
  </si>
  <si>
    <t>・片上げ下げ窓 単窓、FIX連窓
・面格子付片上げ下げ窓</t>
  </si>
  <si>
    <t>005GHC1PK3130NA*</t>
  </si>
  <si>
    <t>・すべり出し窓(カムラッチハンドル仕様)
・すべり出し窓（オペレーターハンドル仕様）
・横スリットすべり出し窓
・外倒し窓</t>
  </si>
  <si>
    <t>005GHC1HK3140NB*</t>
  </si>
  <si>
    <t>・シャッター付引違い窓(2枚建、4枚建)
・シャッター付両袖片引き窓</t>
  </si>
  <si>
    <t>・下枠フラット引違い窓（2枚建）</t>
  </si>
  <si>
    <t>005GHC1TK3140NB*</t>
  </si>
  <si>
    <t>・開き窓テラス（シリンダーレス仕様）
・通風ドア（シリンダーレス仕様）</t>
  </si>
  <si>
    <t>005GHC1PK3140NB*</t>
  </si>
  <si>
    <t>・高所用すべり出し窓
・内倒し窓・面格子付内倒し窓
・すべり出し窓（オペレーターハンドル仕様）
　※安全合わせ複層ガラス</t>
  </si>
  <si>
    <t>005GHC1HK3150NB*</t>
  </si>
  <si>
    <t>005GHC1TK3170NB*</t>
  </si>
  <si>
    <t>005GHC1FK3170NB*</t>
  </si>
  <si>
    <t>005GHC1UK3170NB*</t>
  </si>
  <si>
    <t>005GHC1PK3170NB*</t>
  </si>
  <si>
    <t>005GHC1HK3170NC*</t>
  </si>
  <si>
    <t>005GHC1HK3180NC*</t>
  </si>
  <si>
    <t>005GHC1TK3180NC*</t>
  </si>
  <si>
    <t>2.1以下</t>
  </si>
  <si>
    <t>005GHC1TK3210NC*</t>
  </si>
  <si>
    <t>・たてすべり出し窓（オペレーターハンドル仕様）
　安全合せ複層ガラス(中空層：空気)</t>
  </si>
  <si>
    <t>005GHC1FK3210NC*</t>
  </si>
  <si>
    <t>・FIX窓
　安全合せ複層ガラス(中空層：空気)</t>
  </si>
  <si>
    <t>005GHC1UK3210NC*</t>
  </si>
  <si>
    <t>・片上げ下げ窓
　単窓 安全合せ複層ガラス(中空層：空気)</t>
  </si>
  <si>
    <t>005GHC1PK3210NC*</t>
  </si>
  <si>
    <t>005GHC1HS3J03ND*</t>
  </si>
  <si>
    <t>005GHE1TK3130NA*</t>
  </si>
  <si>
    <t>005GHE1FK3130NA*</t>
  </si>
  <si>
    <t>005GHE1PK3130NA*</t>
  </si>
  <si>
    <t>005GHE1HK3140NB*</t>
  </si>
  <si>
    <t>・引違い窓</t>
  </si>
  <si>
    <t>・シャッター付引違い窓</t>
  </si>
  <si>
    <t>005GHE1TK3140NB*</t>
  </si>
  <si>
    <t>005GHE1TK3170NB*</t>
  </si>
  <si>
    <t>005GHE1FK3170NB*</t>
  </si>
  <si>
    <t>005GHE1PK3170NB*</t>
  </si>
  <si>
    <t>005GHE1HK3170NC*</t>
  </si>
  <si>
    <t>005GHE1HK3190NC*</t>
  </si>
  <si>
    <t>005GHE1TK3190NC*</t>
  </si>
  <si>
    <t>005GHE1TK3210NC*</t>
  </si>
  <si>
    <t>005GHE1FK3210NC*</t>
  </si>
  <si>
    <t>005GHE1PK3210NC*</t>
  </si>
  <si>
    <t>005GHE1HS3J03ND*</t>
  </si>
  <si>
    <t>005AST1PK3086NA*</t>
  </si>
  <si>
    <t>005AST1TK3086NA*</t>
  </si>
  <si>
    <t>エピソード</t>
  </si>
  <si>
    <t>005AHT1HK3120NA*</t>
  </si>
  <si>
    <t>・引違い窓（2枚建、4枚建） 中桟無
・片引き窓、両袖片引き窓</t>
  </si>
  <si>
    <t>005AHT1HK3140NB*</t>
  </si>
  <si>
    <t>・引違い窓（2枚建、4枚建） 中桟付</t>
  </si>
  <si>
    <t>005AHT1PK3140NB*</t>
  </si>
  <si>
    <t>005AHT1TK3150NB*</t>
  </si>
  <si>
    <t>005AHT1HS3E01NB*</t>
  </si>
  <si>
    <t>005AHT1HK3170NC*</t>
  </si>
  <si>
    <t>005AHT1PK3170NC*</t>
  </si>
  <si>
    <t>005AHT1TK3170NC*</t>
  </si>
  <si>
    <t>005AHT1HK3280NC*</t>
  </si>
  <si>
    <t>・引違い窓（2枚建、4枚建）
・片引き窓、両袖片引き窓</t>
  </si>
  <si>
    <t>005AHT1HS3E02NC*</t>
  </si>
  <si>
    <t>005AHT1HS3J03ND*</t>
  </si>
  <si>
    <t>005AHT1TS3J03ND*</t>
  </si>
  <si>
    <t>005AHT1PS3J03ND*</t>
  </si>
  <si>
    <t>フレミングJ</t>
  </si>
  <si>
    <t>005NHT1TS5F03NC*</t>
  </si>
  <si>
    <t>・たてすべり出し窓(カムラッチハンドル仕様)
・たてすべり出し窓(オペレーターハンドル仕様)
・両たてすべり出し窓</t>
  </si>
  <si>
    <t>005NHT1FS5F03NC*</t>
  </si>
  <si>
    <t>005NHT1US5F03NC*</t>
  </si>
  <si>
    <t>・片上げ下げ窓、面格子付片上げ下げ窓</t>
  </si>
  <si>
    <t>005NHT1PS5F03NC*</t>
  </si>
  <si>
    <t>・すべり出し窓(カムラッチハンドル仕様)
・すべり出し窓(オペレーターハンドル仕様)
・高所用すべり出し窓
・外倒し窓、内倒し窓、面格子付内倒し窓</t>
  </si>
  <si>
    <t>005NHT1HS5E05NC*</t>
  </si>
  <si>
    <t>005NHT1TS5E05NC*</t>
  </si>
  <si>
    <t>005NHT1FS5E05NC*</t>
  </si>
  <si>
    <t>005NHT1US5E05NC*</t>
  </si>
  <si>
    <t>005NHT1PS5E05NC*</t>
  </si>
  <si>
    <t>005NHT1HK5170NC*</t>
  </si>
  <si>
    <t>005NHT1HS5F04ND*</t>
  </si>
  <si>
    <t>005NHT1TS5F04ND*</t>
  </si>
  <si>
    <t>005NHT1FS5F04ND*</t>
  </si>
  <si>
    <t>005NHT1US5F04ND*</t>
  </si>
  <si>
    <t>005NHT1PS5F04ND*</t>
  </si>
  <si>
    <t>005NHT1HS5E06ND*</t>
  </si>
  <si>
    <t>005NHT1TS5E06ND*</t>
  </si>
  <si>
    <t>005NHT1FS5E06ND*</t>
  </si>
  <si>
    <t>005NHT1US5E06ND*</t>
  </si>
  <si>
    <t>005NHT1PS5E06ND*</t>
  </si>
  <si>
    <t>2.5以下</t>
  </si>
  <si>
    <t>005NHT1HK5250ND*</t>
  </si>
  <si>
    <t>005NHT1HS5F13NE*</t>
  </si>
  <si>
    <t>005NHT1TS5F13NE*</t>
  </si>
  <si>
    <t>005NHT1FS5F13NE*</t>
  </si>
  <si>
    <t>005NHT1US5F13NE*</t>
  </si>
  <si>
    <t>005NHT1PS5F13NE*</t>
  </si>
  <si>
    <t>005NHT1HS5JNNNE*</t>
  </si>
  <si>
    <t>005NHT1TS5JNNNE*</t>
  </si>
  <si>
    <t>005NHT1FS5JNNNE*</t>
  </si>
  <si>
    <t>005NHT1US5JNNNE*</t>
  </si>
  <si>
    <t>005NHT1PS5JNNNE*</t>
  </si>
  <si>
    <t>005NHT1HK5330NE*</t>
  </si>
  <si>
    <t>005GHP1HS5F03NC*</t>
  </si>
  <si>
    <t>・引違い窓 半外付(2枚建)
・面格子付引違い窓 半外付(2枚建)
・シャッター付引違い窓　20mm溝幅仕様 半外付　（2枚建、4枚建）</t>
  </si>
  <si>
    <t>005GHP1TS5F03NC*</t>
  </si>
  <si>
    <t>・たてすべり出し窓(オペレーターハンドル仕様)　単窓、FIX段窓
・たてスリットすべり出し窓　(カムラッチハンドル仕様)</t>
  </si>
  <si>
    <t>005GHP1FS5F03NC*</t>
  </si>
  <si>
    <t>・FIX窓、たてスリットFIX窓、横スリットFIX窓</t>
  </si>
  <si>
    <t>005GHP1US5F03NC*</t>
  </si>
  <si>
    <t>005GHP1PS5F03NC*</t>
  </si>
  <si>
    <t>・すべり出し窓(オペレーターハンドル仕様)
・横スリットすべり出し窓(カムラッチハンドル仕様)
・高所用すべり出し窓
・内倒し窓、面格子付内倒し窓</t>
  </si>
  <si>
    <t>005GHP1HS5E05NC*</t>
  </si>
  <si>
    <t>005GHP1TS5E05NC*</t>
  </si>
  <si>
    <t>・たてすべり出し窓(オペレーターハンドル仕様)　単窓、FIX段窓
・たてスリットすべり出し窓(カムラッチハンドル仕様)</t>
  </si>
  <si>
    <t>005GHP1FS5E05NC*</t>
  </si>
  <si>
    <t>005GHP1US5E05NC*</t>
  </si>
  <si>
    <t>005GHP1PS5E05NC*</t>
  </si>
  <si>
    <t>005GHP1HS5F04ND*</t>
  </si>
  <si>
    <t>005GHP1TS5F04ND*</t>
  </si>
  <si>
    <t>005GHP1FS5F04ND*</t>
  </si>
  <si>
    <t>005GHP1US5F04ND*</t>
  </si>
  <si>
    <t>005GHP1PS5F04ND*</t>
  </si>
  <si>
    <t>005GHP1HS5E06ND*</t>
  </si>
  <si>
    <t>005GHP1TS5E06ND*</t>
  </si>
  <si>
    <t>005GHP1FS5E06ND*</t>
  </si>
  <si>
    <t>005GHP1US5E06ND*</t>
  </si>
  <si>
    <t>005GHP1PS5E06ND*</t>
  </si>
  <si>
    <t>005GHP1HS5F13NE*</t>
  </si>
  <si>
    <t>・シャッター付引違い窓　20mm溝幅仕様 半外付　（2枚建、4枚建）</t>
  </si>
  <si>
    <t>005GHP1HS5JNNNE*</t>
  </si>
  <si>
    <t>ワイドオープン</t>
  </si>
  <si>
    <t>005TFO1WS4F03NC*</t>
  </si>
  <si>
    <t>005TFO1WS4E05NC*</t>
  </si>
  <si>
    <t>005TFO1WS4F04ND*</t>
  </si>
  <si>
    <t>005TFO1WS4E06ND*</t>
  </si>
  <si>
    <t>005TFO1WS4F13NE*</t>
  </si>
  <si>
    <t>005TFO1WS4JNNNE*</t>
  </si>
  <si>
    <t>005THK1HS4F03NC*</t>
  </si>
  <si>
    <t>005THK1HS4E05NC*</t>
  </si>
  <si>
    <t>005THK1HS4F04ND*</t>
  </si>
  <si>
    <t>005THK1HS4E06ND*</t>
  </si>
  <si>
    <t>005THK1HS4F13NE*</t>
  </si>
  <si>
    <t>005THK1HS4JNNNE*</t>
  </si>
  <si>
    <t>005TFH1HS4F03NC*</t>
  </si>
  <si>
    <t>005TFH1HS4E05NC*</t>
  </si>
  <si>
    <t>005TFH1HS4F04ND*</t>
  </si>
  <si>
    <t>005TFH1HS4E06ND*</t>
  </si>
  <si>
    <t>005TFH1HS4F13NE*</t>
  </si>
  <si>
    <t>005TFH1HS4JNNNE*</t>
  </si>
  <si>
    <t>天窓</t>
  </si>
  <si>
    <t>005MTO1XS3E02NC*</t>
  </si>
  <si>
    <t>断熱等＋防犯</t>
    <rPh sb="0" eb="2">
      <t>ダンネツ</t>
    </rPh>
    <rPh sb="2" eb="3">
      <t>トウ</t>
    </rPh>
    <rPh sb="4" eb="6">
      <t>ボウハン</t>
    </rPh>
    <phoneticPr fontId="25"/>
  </si>
  <si>
    <t>005RHR4HK1130N09A*</t>
  </si>
  <si>
    <t>〇引き違い
・APW330引き違い窓と組合せの場合は、本体CP仕様＋CPガラス
　（戸先錠仕様・クレセント仕様・クレセントダウン仕様・換気框仕様・
　　木目仕様・内外観ブラック対象外）
・マドリモ樹脂窓引き違いテラス戸の場合は、CPガラス
　（戸先錠仕様対象外）
〇片引き･両引き：CPガラス
　（換気框仕様対象外）</t>
  </si>
  <si>
    <t>005RHR4HK1170N09B*</t>
  </si>
  <si>
    <t>005RHS4TK1120J11S*</t>
  </si>
  <si>
    <t>本体CP仕様＋CPガラス
（オペハン仕様・木目仕様・換気框仕様対象外）</t>
  </si>
  <si>
    <t>005RHS4PK1120J11S*</t>
  </si>
  <si>
    <t>本体CP仕様＋CPガラス
（オペハン仕様・木目仕様対象外）</t>
  </si>
  <si>
    <t>005RHS4UK1150N15A*</t>
  </si>
  <si>
    <t>CPガラス（FIX連窓・木目仕様対象外）</t>
  </si>
  <si>
    <t>005RHS4UK1170J15A*</t>
  </si>
  <si>
    <t>005RHS4TK1170N11A*</t>
  </si>
  <si>
    <t>005RHS4PK1170N11A*</t>
  </si>
  <si>
    <t>005RHS4UK1170N15B*</t>
  </si>
  <si>
    <t>CPガラス
（FIX連窓・木目仕様対象外）</t>
  </si>
  <si>
    <t>005RH94HK3200N09C*</t>
  </si>
  <si>
    <t>断熱パネル入連段窓除く
CPガラス
（中桟付き・脱着ノブクレセント対象外）</t>
  </si>
  <si>
    <t>005RH94HK3333N09E*</t>
  </si>
  <si>
    <t>005RHJ4HK3120N09B*</t>
  </si>
  <si>
    <t>005RHJ4HK3140J09B*</t>
  </si>
  <si>
    <t>005RHJ4HK3170N09C*</t>
  </si>
  <si>
    <t>005RHJ4HK3290N09D*</t>
  </si>
  <si>
    <t>005RH84HK3120N09B*</t>
  </si>
  <si>
    <t>005RH84HK3140J09B*</t>
  </si>
  <si>
    <t>005RH84HK3170N09C*</t>
  </si>
  <si>
    <t>005RH84HK3290N09D*</t>
  </si>
  <si>
    <t>005RH84HK3X32N09Z*</t>
  </si>
  <si>
    <t>0057CH4HS5F03N09C*</t>
  </si>
  <si>
    <t>CPガラス
（中桟付・単板仕様・脱着ノブクレセント対象外）</t>
  </si>
  <si>
    <t>0057CH4HS5E05N09C*</t>
  </si>
  <si>
    <t>0057CH4HS5F04N09D*</t>
  </si>
  <si>
    <t>0057CH4HS5E06N09D*</t>
  </si>
  <si>
    <t>0057CH4HS5F13N09E*</t>
  </si>
  <si>
    <t>0057CH4HS5JNNN09E*</t>
  </si>
  <si>
    <t>005SHK4UK1120J15S*</t>
  </si>
  <si>
    <t>・片上げ下げ窓 単窓
・面格子付片上げ下げ窓 単窓 
※窓本体（一般仕様）+CPガラス
　 （FIX連窓・木目仕様対象外）</t>
  </si>
  <si>
    <t>005SHK4UK1120N15S*</t>
  </si>
  <si>
    <t>005SHK4HK1130J09S*</t>
  </si>
  <si>
    <t>005SHK4TK1130J11S*</t>
  </si>
  <si>
    <t>005SHK4PK1130J11S*</t>
  </si>
  <si>
    <t>005SHK4HK1130N09S*</t>
  </si>
  <si>
    <t>005SHK4TK1130N11S*</t>
  </si>
  <si>
    <t>005SHK4PK1130N11S*</t>
  </si>
  <si>
    <t>005SHK4UK1140N15A*</t>
  </si>
  <si>
    <t>005SHK4HK1150N09A*</t>
  </si>
  <si>
    <t>005SHK4UK1160J15A*</t>
  </si>
  <si>
    <t>005SHK4HK1170J09A*</t>
  </si>
  <si>
    <t>005SHK4TK1170J11A*</t>
  </si>
  <si>
    <t>005SHK4PK1170J11A*</t>
  </si>
  <si>
    <t>005SHK4TK1170N11A*</t>
  </si>
  <si>
    <t>005SHK4PK1170N11A*</t>
  </si>
  <si>
    <t>005SHK4UK1160N15B*</t>
  </si>
  <si>
    <t>005SHK4HK1170N09B*</t>
  </si>
  <si>
    <t>005SHT4HK1130J09S*</t>
  </si>
  <si>
    <t>・引違いテラス戸（2枚建、4枚建）
・シャッター付引違いテラス戸（2枚建、4枚建）
※窓本体（クレセント仕様）＋CPガラス
　（戸先錠仕様・クレセントアップ仕様・換気框仕様・木目仕様対象外）</t>
  </si>
  <si>
    <t>005SHT4HK1130N09A*</t>
  </si>
  <si>
    <t>005SHT4HK1170J09B*</t>
  </si>
  <si>
    <t>005SHT4HK1170N09B*</t>
  </si>
  <si>
    <t>005CHU4HK3120N09A*</t>
  </si>
  <si>
    <t>005CHU4HK3140N09B*</t>
  </si>
  <si>
    <t>・下枠フラット引違い窓 半外付（2枚建、3枚建、4枚建）
・引違い窓 外付（2枚建、4枚建）
※窓本体（一般仕様）+CPガラス
　（中桟付・下枠フラットキックプレート付・脱着ノブクレセント仕様対象外）</t>
  </si>
  <si>
    <t>005CHU4HK3170N09B*</t>
  </si>
  <si>
    <t>005CHU4HK3170N09C*</t>
  </si>
  <si>
    <t>005CHU4HS3J03N09D*</t>
  </si>
  <si>
    <t>005CHT4HK3190N09A*</t>
  </si>
  <si>
    <t>005CHT4HK3160N09B*</t>
  </si>
  <si>
    <t>005CHT4HK3170N09C*</t>
  </si>
  <si>
    <t>005CHT4HS3J03N09D*</t>
  </si>
  <si>
    <t>005CHE4HK3140N09B*</t>
  </si>
  <si>
    <t>・引違い窓
・シャッター付引違い窓
※窓本体（一般仕様）+CPガラス
　（脱着ノブクレセント仕様対象外）</t>
  </si>
  <si>
    <t>005CHE4HK3170N09C*</t>
  </si>
  <si>
    <t>005CHE4HS3J03N09D*</t>
  </si>
  <si>
    <t>005CHE4HK3X32N09Z*</t>
  </si>
  <si>
    <t>・引違い：CPガラス（脱着ノブクレセント対象外）</t>
  </si>
  <si>
    <t>・シャッター付引違い窓(2枚建、4枚建)
・シャッター付両袖片引き窓
※窓本体（一般仕様）+CPガラス
　　（中桟付・脱着ノブクレセント仕様対象外）</t>
  </si>
  <si>
    <t>005GHC4HK3170N09C*</t>
  </si>
  <si>
    <t>005GHC4HS3J03N09D*</t>
  </si>
  <si>
    <t>005GHE4HK3140N09B*</t>
  </si>
  <si>
    <t>シャッター付引き違い窓：CPガラス
（脱着ノブクレセント仕様対象外）
・シャッター付引違い窓</t>
  </si>
  <si>
    <t>005GHE4HK3170N09C*</t>
  </si>
  <si>
    <t>005GHE4HK3J03N09D*</t>
  </si>
  <si>
    <t>005NHT4HK5170N09C*</t>
  </si>
  <si>
    <t>005NHT4HS5F04N09D*</t>
  </si>
  <si>
    <t>005NHT4HS5E06N09D*</t>
  </si>
  <si>
    <t>005NHT4HK5250N09D*</t>
  </si>
  <si>
    <t>005NHT4HS5F13N09E*</t>
  </si>
  <si>
    <t>005NHT4HS5JNNN09E*</t>
  </si>
  <si>
    <t>005NHT4HK5330N09E*</t>
  </si>
  <si>
    <t>005GHP4HS5F04N09D*</t>
  </si>
  <si>
    <t>・シャッター付引違い窓 半外付（2枚建、4枚建）
※窓本体（一般仕様）+CPガラス
　（中桟付・単板・脱着ノブクレセント対象外）</t>
  </si>
  <si>
    <t>005GHP4HS5E06N09D*</t>
  </si>
  <si>
    <t>005GHP4HS5F13N09E*</t>
  </si>
  <si>
    <t>005GHP4HS5JNNN09E*</t>
  </si>
  <si>
    <t>005TFO4WS4F03N13C*</t>
  </si>
  <si>
    <t>・ワイドオープン
※窓本体（防犯仕様）＋CPガラス
　（2枚建て対象外）</t>
  </si>
  <si>
    <t>005TFO4WS4E05N13C*</t>
  </si>
  <si>
    <t>005TFO4WS4F04N13D*</t>
  </si>
  <si>
    <t>005TFO4WS4E06N13D*</t>
  </si>
  <si>
    <t>005TFO4WS4F13N13E*</t>
  </si>
  <si>
    <t>005TFO4WS4JNNN13E*</t>
  </si>
  <si>
    <t>005RHS6TK1160NA*</t>
  </si>
  <si>
    <t>005RHS6FK1160NA*</t>
  </si>
  <si>
    <t>005RHS6PK1160NA*</t>
  </si>
  <si>
    <t>005RHS6HK1160NB*</t>
  </si>
  <si>
    <t>005RHS6UK1160NB*</t>
  </si>
  <si>
    <t>005RH96HK3130NB*</t>
  </si>
  <si>
    <t>005RH96HK3280ND*</t>
  </si>
  <si>
    <t>005RHJ6HK3130JB*</t>
  </si>
  <si>
    <t>005RHJ6UK3130JB*</t>
  </si>
  <si>
    <t>005RHJ6TK3130NB*</t>
  </si>
  <si>
    <t>005RHJ6FK3130NB*</t>
  </si>
  <si>
    <t>005RHJ6PK3130NB*</t>
  </si>
  <si>
    <t>005RHJ6HK3280ND*</t>
  </si>
  <si>
    <t>005RHJ6TK3280ND*</t>
  </si>
  <si>
    <t>005RHJ6FK3280ND*</t>
  </si>
  <si>
    <t>005RHJ6UK3280ND*</t>
  </si>
  <si>
    <t>005RHJ6PK3280ND*</t>
  </si>
  <si>
    <t>マドリモ 断熱窓 マンション用 アルミ樹脂複合窓</t>
  </si>
  <si>
    <t>005RH86HK3130JB*</t>
  </si>
  <si>
    <t>005RH86TK3130JB*</t>
  </si>
  <si>
    <t>005RH86PK3130JB*</t>
  </si>
  <si>
    <t>005RH86FK3160NB*</t>
  </si>
  <si>
    <t>005RH86HK3280ND*</t>
  </si>
  <si>
    <t>005RH86TK3280ND*</t>
  </si>
  <si>
    <t>005RH86FK3280ND*</t>
  </si>
  <si>
    <t>005RH86PK3280ND*</t>
  </si>
  <si>
    <t>005RH86HK3X32NZ*</t>
  </si>
  <si>
    <t>005RH86TK3X32NZ*</t>
  </si>
  <si>
    <t>005RH86FK3X32NZ*</t>
  </si>
  <si>
    <t>005RH86PK3X32NZ*</t>
  </si>
  <si>
    <t>005RHH6HK1130NA*</t>
  </si>
  <si>
    <t>005RHH6TK1130NA*</t>
  </si>
  <si>
    <t>005RHH6FK1130NA*</t>
  </si>
  <si>
    <t>005RHH6PK1130NA*</t>
  </si>
  <si>
    <t>0057CH6HS5F04ND*</t>
  </si>
  <si>
    <t>0057CH6HS5E06ND*</t>
  </si>
  <si>
    <t>0057CH6HS5JNNNE*</t>
  </si>
  <si>
    <t>005QKH6HK1061JP*</t>
  </si>
  <si>
    <t>005QKH6HK1087JS*</t>
  </si>
  <si>
    <t>005QKV6TK1095JP*</t>
  </si>
  <si>
    <t>・たてすべり出し窓（単窓、FIX段窓、FIX連窓）
・たてすべり出し窓（ウインドキャッチ連窓）</t>
  </si>
  <si>
    <t>005QKV6FK1095JP*</t>
  </si>
  <si>
    <t>005QKV6PK1095JP*</t>
  </si>
  <si>
    <t>・すべり出し窓（単窓、FIX段窓、FIX連窓）</t>
  </si>
  <si>
    <t>005QKV6SK1095JP*</t>
  </si>
  <si>
    <t>・ツーアクション窓（単窓、FIX段窓、FIX連窓）</t>
  </si>
  <si>
    <t>005QKD6TK1067JP*</t>
  </si>
  <si>
    <t>005QKD6TK1059JP*</t>
  </si>
  <si>
    <t>005QKD6TK1096JS*</t>
  </si>
  <si>
    <t>005QHT6HK1067JP*</t>
  </si>
  <si>
    <t>005QHT6HK1096JS*</t>
  </si>
  <si>
    <t>005QHT6HK1120JS*</t>
  </si>
  <si>
    <t>005QXV6TK1067JP*</t>
  </si>
  <si>
    <t>005QXV6FK1067JP*</t>
  </si>
  <si>
    <t>005QXV6PK1067JP*</t>
  </si>
  <si>
    <t>005QXV6SK1067JP*</t>
  </si>
  <si>
    <t>・ツーアクション窓（単窓、FIX段窓、FIX連窓）※アングル無のみ</t>
  </si>
  <si>
    <t>005QXV6TK1095JS*</t>
  </si>
  <si>
    <t>005QXV6FK1095JS*</t>
  </si>
  <si>
    <t>005QXV6PK1095JS*</t>
  </si>
  <si>
    <t>005QXV6SK1095JS*</t>
  </si>
  <si>
    <t>005QXD6TK1067JP*</t>
  </si>
  <si>
    <t>005QXD6TK1096JS*</t>
  </si>
  <si>
    <t>005QGH6HK1110JS*</t>
  </si>
  <si>
    <t>005QGH6HK1120JA*</t>
  </si>
  <si>
    <t>005SHK6HK1130JS*</t>
  </si>
  <si>
    <t>005SHK6HK1130NS*</t>
  </si>
  <si>
    <t>005SHK6TK1130NS*</t>
  </si>
  <si>
    <t>005SHK6FK1130NS*</t>
  </si>
  <si>
    <t>005SHK6PK1130NS*</t>
  </si>
  <si>
    <t>005SHK6SK1130NS*</t>
  </si>
  <si>
    <t>005SHK6TK1140JS*</t>
  </si>
  <si>
    <t>005SHK6FK1140JS*</t>
  </si>
  <si>
    <t>005SHK6PK1140JS*</t>
  </si>
  <si>
    <t>005SHK6SK1140JS*</t>
  </si>
  <si>
    <t>005SHK6HK1130JA*</t>
  </si>
  <si>
    <t>・引違い窓(2枚建1,870＜W、4枚建)
・シャッター付引違い窓(2枚建 1,870＜W、4枚建)</t>
  </si>
  <si>
    <t>005SHK6PK1130JA*</t>
  </si>
  <si>
    <t>005SHK6HK1130NA*</t>
  </si>
  <si>
    <t>005SHK6PK1130NA*</t>
  </si>
  <si>
    <t>005SHK6HK1160JA*</t>
  </si>
  <si>
    <t>005SHK6TK1160JA*</t>
  </si>
  <si>
    <t>005SHK6FK1160JA*</t>
  </si>
  <si>
    <t>005SHK6UK1160JA*</t>
  </si>
  <si>
    <t>005SHK6PK1160JA*</t>
  </si>
  <si>
    <t>005SHK6SK1160JA*</t>
  </si>
  <si>
    <t>005SHK6TK1160NA*</t>
  </si>
  <si>
    <t>005SHK6FK1160NA*</t>
  </si>
  <si>
    <t>005SHK6PK1160NA*</t>
  </si>
  <si>
    <t>005SHK6SK1160NA*</t>
  </si>
  <si>
    <t>005SHK6TK1150NA*</t>
  </si>
  <si>
    <t>005SHK6FK1150NA*</t>
  </si>
  <si>
    <t>005SHK6UK1150NA*</t>
  </si>
  <si>
    <t>005SHK6PK1150NA*</t>
  </si>
  <si>
    <t>005SHK6HK1160JB*</t>
  </si>
  <si>
    <t>005SHK6PK1160JB*</t>
  </si>
  <si>
    <t>005SHK6HK1160NB*</t>
  </si>
  <si>
    <t>005SHK6TK1160NB*</t>
  </si>
  <si>
    <t>005SHK6FK1160NB*</t>
  </si>
  <si>
    <t>005SHK6UK1160NB*</t>
  </si>
  <si>
    <t>005SHK6PK1160NB*</t>
  </si>
  <si>
    <t>005SHT6HK1130JS*</t>
  </si>
  <si>
    <t>005SHT6HK1130JA*</t>
  </si>
  <si>
    <t>ハイブリッドスライディング
・引違いテラス戸(2枚建、4枚建)
・シャッター付引違いテラス戸(2枚建、4枚建)</t>
  </si>
  <si>
    <t>005SHT6HK1130NA*</t>
  </si>
  <si>
    <t>005SHT6TK1140JA*</t>
  </si>
  <si>
    <t>005SHT6TK1140NA*</t>
  </si>
  <si>
    <t>005SHT6HK1160JB*</t>
  </si>
  <si>
    <t>005SHT6TK1160JA*</t>
  </si>
  <si>
    <t>005SHT6HK1160NB*</t>
  </si>
  <si>
    <t>005SHT6TK1160NB*</t>
  </si>
  <si>
    <t>005SMK6TK1130NS*</t>
  </si>
  <si>
    <t>005SMK6FK1130NS*</t>
  </si>
  <si>
    <t>005SMK6PK1130NS*</t>
  </si>
  <si>
    <t>005SMK6SK1130NS*</t>
  </si>
  <si>
    <t>005SMK6TK1140JS*</t>
  </si>
  <si>
    <t>005SMK6FK1140JS*</t>
  </si>
  <si>
    <t>005SMK6PK1140JS*</t>
  </si>
  <si>
    <t>005SMK6SK1140JS*</t>
  </si>
  <si>
    <t>005SMK6HK1140JA*</t>
  </si>
  <si>
    <t>005SMK6HK1140NA*</t>
  </si>
  <si>
    <t>005SMK6UK1140NA*</t>
  </si>
  <si>
    <t>005SMK6UK1150JA*</t>
  </si>
  <si>
    <t>005SMK6TK1150NA*</t>
  </si>
  <si>
    <t>005SMK6FK1150NA*</t>
  </si>
  <si>
    <t>005SMK6PK1150NA*</t>
  </si>
  <si>
    <t>005SMK6TK1160JA*</t>
  </si>
  <si>
    <t>005SMK6FK1160JA*</t>
  </si>
  <si>
    <t>005SMK6PK1160JA*</t>
  </si>
  <si>
    <t>005SMK6SK1160JA*</t>
  </si>
  <si>
    <t>005SMK6TK1160NA*</t>
  </si>
  <si>
    <t>005SMK6FK1160NA*</t>
  </si>
  <si>
    <t>005SMK6PK1160NA*</t>
  </si>
  <si>
    <t>005SMK6SK1160NA*</t>
  </si>
  <si>
    <t>005SMK6HK1160JB*</t>
  </si>
  <si>
    <t>005SMK6UK1160JB*</t>
  </si>
  <si>
    <t>005SMK6HK1160NB*</t>
  </si>
  <si>
    <t>005SMK6TK1160NB*</t>
  </si>
  <si>
    <t>005SMK6FK1160NB*</t>
  </si>
  <si>
    <t>005SMK6UK1160NB*</t>
  </si>
  <si>
    <t>005SMK6PK1160NB*</t>
  </si>
  <si>
    <t>005SMT6HK1140JA*</t>
  </si>
  <si>
    <t>005SMT6TK1140JA*</t>
  </si>
  <si>
    <t>005SMT6HK1140NA*</t>
  </si>
  <si>
    <t>005SMT6TK1140NA*</t>
  </si>
  <si>
    <t>005SMT6HK1160JB*</t>
  </si>
  <si>
    <t>005SMT6TK1160JB*</t>
  </si>
  <si>
    <t>005SMT6HK1160NB*</t>
  </si>
  <si>
    <t>005SMT6TK1160NB*</t>
  </si>
  <si>
    <t>005SGK6HK1130JA*</t>
  </si>
  <si>
    <t>005SGK6HK1130NA*</t>
  </si>
  <si>
    <t>005SGK6HK1140JA*</t>
  </si>
  <si>
    <t>005SGK6HK1140NA*</t>
  </si>
  <si>
    <t>005SGK6HK1160JB*</t>
  </si>
  <si>
    <t>005SGK6HK1160NB*</t>
  </si>
  <si>
    <t>005SGH6HK1140JA*</t>
  </si>
  <si>
    <t>005SGH6HK1140NA*</t>
  </si>
  <si>
    <t>005SGH6HK1160JB*</t>
  </si>
  <si>
    <t>005SGH6HK1160NB*</t>
  </si>
  <si>
    <t>005SGM6HK1130JA*</t>
  </si>
  <si>
    <t>005SGM6HK1130NA*</t>
  </si>
  <si>
    <t>005SGM6HK1170JB*</t>
  </si>
  <si>
    <t>005SGM6HK1170NB*</t>
  </si>
  <si>
    <t>005SGT6HK1130JA*</t>
  </si>
  <si>
    <t>005SGT6HK1130NA*</t>
  </si>
  <si>
    <t>005SGT6HK1170JB*</t>
  </si>
  <si>
    <t>005SGT6HK1170NB*</t>
  </si>
  <si>
    <t>005DHS6HK3120JA*</t>
  </si>
  <si>
    <t>005DHS6FK3120JA*</t>
  </si>
  <si>
    <t>005DHS6HK3120NA*</t>
  </si>
  <si>
    <t>005DHS6HK3150JB*</t>
  </si>
  <si>
    <t>005DHS6FK3150JB*</t>
  </si>
  <si>
    <t>005DHS6HK3150NB*</t>
  </si>
  <si>
    <t>005DHS6FK3150NB*</t>
  </si>
  <si>
    <t>005PHH6HK1130JA*</t>
  </si>
  <si>
    <t>005PHH6HK1130NA*</t>
  </si>
  <si>
    <t>・引違い窓 半外付(2枚建)中桟無、中桟付
・両袖引違い窓 半外付</t>
  </si>
  <si>
    <t>005PHH6TK1130NA*</t>
  </si>
  <si>
    <t>005PHH6PK1130NA*</t>
  </si>
  <si>
    <t>・すべり出し窓(大型ヒンジ仕様)
・高所用換気窓(すべり出し窓タイプ)
・外倒し窓</t>
  </si>
  <si>
    <t>005PHH6TK1160JA*</t>
  </si>
  <si>
    <t>005PHH6FK1160JA*</t>
  </si>
  <si>
    <t>・FIX窓 単窓、段窓
・FIX窓(スクエア)、FIX窓(スリット)</t>
  </si>
  <si>
    <t>005PHH6PK1160JA*</t>
  </si>
  <si>
    <t>005PHH6HK1160JB*</t>
  </si>
  <si>
    <t>005PHH6TK1160JB*</t>
  </si>
  <si>
    <t>005PHH6PK1160JB*</t>
  </si>
  <si>
    <t>005PHH6HK1160NB*</t>
  </si>
  <si>
    <t>005PHH6TK1160NB*</t>
  </si>
  <si>
    <t>005PHH6FK1160NB*</t>
  </si>
  <si>
    <t>005PHH6PK1160NB*</t>
  </si>
  <si>
    <t>005PHH6HK1280NC*</t>
  </si>
  <si>
    <t>005PHH6TK1280NC*</t>
  </si>
  <si>
    <t>005PHH6FK1280NC*</t>
  </si>
  <si>
    <t>005PHH6PK1280NC*</t>
  </si>
  <si>
    <t>005CHU6HK3160NB*</t>
  </si>
  <si>
    <t>005CHU6HK3140NB*</t>
  </si>
  <si>
    <t>・下枠フラット引違い窓 半外付（2枚建、3枚建、4枚建）
・引違い窓 外付（2枚建、4枚建）
・土間引戸（クレセント仕様・2枚建、4枚建） 中桟無、中桟付</t>
  </si>
  <si>
    <t>005CHU6HK3160NC*</t>
  </si>
  <si>
    <t>005CHU6HS3E02NC*</t>
  </si>
  <si>
    <t>005CHU6HS3J03ND*</t>
  </si>
  <si>
    <t>005CHT6TK3140NA*</t>
  </si>
  <si>
    <t>・たてすべり出し窓（カムラッチハンドル仕様）単窓、FIX連窓
・たてすべり出し窓（オペレーターハンドル仕様）
・たてスリットすべり出し窓</t>
  </si>
  <si>
    <t>005CHT6FK3140NA*</t>
  </si>
  <si>
    <t>005CHT6PK3140NA*</t>
  </si>
  <si>
    <t>005CHT6TK3140NB*</t>
  </si>
  <si>
    <t>005CHT6FK3140NB*</t>
  </si>
  <si>
    <t>005CHT6UK3140NB*</t>
  </si>
  <si>
    <t>005CHT6PK3140NB*</t>
  </si>
  <si>
    <t>005CHT6HK3160NB*</t>
  </si>
  <si>
    <t>005CHT6TK3170NB*</t>
  </si>
  <si>
    <t>005CHT6FK3170NB*</t>
  </si>
  <si>
    <t>005CHT6UK3170NB*</t>
  </si>
  <si>
    <t>005CHT6PK3170NB*</t>
  </si>
  <si>
    <t>005CHT6TK3160NC*</t>
  </si>
  <si>
    <t>005CHT6FK3160NC*</t>
  </si>
  <si>
    <t>005CHT6PK3160NC*</t>
  </si>
  <si>
    <t>005CHT6HS3E02NC*</t>
  </si>
  <si>
    <t>005CHT6HS3J03ND*</t>
  </si>
  <si>
    <t>005CHT6TS3J03ND*</t>
  </si>
  <si>
    <t>005CHT6FS3J03ND*</t>
  </si>
  <si>
    <t>005CHT6US3J03ND*</t>
  </si>
  <si>
    <t>005CHT6PS3J03ND*</t>
  </si>
  <si>
    <t>005CHE6TK3140NA*</t>
  </si>
  <si>
    <t>・たてすべり出し窓（カムラッチハンドル仕様）
・たてすべり出し窓（オペレーターハンドル仕様）単窓、FIX連窓</t>
  </si>
  <si>
    <t>005CHE6FK3140NA*</t>
  </si>
  <si>
    <t>005CHE6PK3140NA*</t>
  </si>
  <si>
    <t>005CHE6HK3140NB*</t>
  </si>
  <si>
    <t>005CHE6TK3140NB*</t>
  </si>
  <si>
    <t>005CHE6TK3170NB*</t>
  </si>
  <si>
    <t>005CHE6FK3170NB*</t>
  </si>
  <si>
    <t>005CHE6PK3170NB*</t>
  </si>
  <si>
    <t>005CHE6HK3160NC*</t>
  </si>
  <si>
    <t>005CHE6TK3160NC*</t>
  </si>
  <si>
    <t>005CHE6HS3J03ND*</t>
  </si>
  <si>
    <t>005CHE6TS3J03ND*</t>
  </si>
  <si>
    <t>005CHE6FS3J03ND*</t>
  </si>
  <si>
    <t>005CHE6PS3J03ND*</t>
  </si>
  <si>
    <t>005CHE6HK3X32NZ*</t>
  </si>
  <si>
    <t>005CHE6TK3X32NZ*</t>
  </si>
  <si>
    <t>005CHE6FK3X32NZ*</t>
  </si>
  <si>
    <t>005CHE6PK3X32NZ*</t>
  </si>
  <si>
    <t>005GHC6HS3J03ND*</t>
  </si>
  <si>
    <t>005GHE6HK3140NB*</t>
  </si>
  <si>
    <t>005GHE6HK3160NC*</t>
  </si>
  <si>
    <t>005GHE6HS3J03ND*</t>
  </si>
  <si>
    <t>005AHT6HK3140NB*</t>
  </si>
  <si>
    <t>・雨戸付引違い窓 半外付（2枚建、4枚建） 中桟無、中桟付
・雨戸付引違い窓 外付（2枚建、4枚建） 中桟無、中桟付</t>
  </si>
  <si>
    <t>005AHT6PK3140NB*</t>
  </si>
  <si>
    <t>005AHT6TK3150NB*</t>
  </si>
  <si>
    <t>005AHT6HK3160NC*</t>
  </si>
  <si>
    <t>005AHT6PK3160NC*</t>
  </si>
  <si>
    <t>005AHT6TK3170NC*</t>
  </si>
  <si>
    <t>005AHT6HK3280NC*</t>
  </si>
  <si>
    <t>005AHT6HS3E02NC*</t>
  </si>
  <si>
    <t>005AHT6HS3J03ND*</t>
  </si>
  <si>
    <t>005AHT6TS3J03ND*</t>
  </si>
  <si>
    <t>005AHT6PS3J03ND*</t>
  </si>
  <si>
    <t>005NHT6TS5E05NC*</t>
  </si>
  <si>
    <t>・たてすべり出し窓(カムラッチハンドル仕様)
・たてすべり出し窓(オペレーターハンドル仕様)
・両たてすべり出し窓
・テラスドア
・通風ドア（シリンダーレス仕様）</t>
  </si>
  <si>
    <t>005NHT6FS5E05NC*</t>
  </si>
  <si>
    <t>005NHT6US5E05NC*</t>
  </si>
  <si>
    <t>005NHT6PS5E05NC*</t>
  </si>
  <si>
    <t>005NHT6HK5250ND*</t>
  </si>
  <si>
    <t>005NHT6HS5F04ND*</t>
  </si>
  <si>
    <t>・共通</t>
  </si>
  <si>
    <t>005NHT6TS5F04ND*</t>
  </si>
  <si>
    <t>005NHT6FS5F04ND*</t>
  </si>
  <si>
    <t>005NHT6US5F04ND*</t>
  </si>
  <si>
    <t>005NHT6PS5F04ND*</t>
  </si>
  <si>
    <t>005NHT6HS5E06ND*</t>
  </si>
  <si>
    <t>005NHT6TS5E06ND*</t>
  </si>
  <si>
    <t>005NHT6FS5E06ND*</t>
  </si>
  <si>
    <t>005NHT6US5E06ND*</t>
  </si>
  <si>
    <t>005NHT6PS5E06ND*</t>
  </si>
  <si>
    <t>005NHT6HS5JNNNE*</t>
  </si>
  <si>
    <t>005NHT6TS5JNNNE*</t>
  </si>
  <si>
    <t>005NHT6FS5JNNNE*</t>
  </si>
  <si>
    <t>005NHT6US5JNNNE*</t>
  </si>
  <si>
    <t>005NHT6PS5JNNNE*</t>
  </si>
  <si>
    <t>005GHP6HS5F04ND*</t>
  </si>
  <si>
    <t>005GHP6HS5E06ND*</t>
  </si>
  <si>
    <t>005GHP6HS5JNNNE*</t>
  </si>
  <si>
    <t>005TFO6WS4E05NC*</t>
  </si>
  <si>
    <t>005TFO6WS4F04ND*</t>
  </si>
  <si>
    <t>005TFO6WS4E06ND*</t>
  </si>
  <si>
    <t>005TFO6WS4JNNNE*</t>
  </si>
  <si>
    <t>005THK6HS4E05NC*</t>
  </si>
  <si>
    <t>005THK6HS4F04ND*</t>
  </si>
  <si>
    <t>005THK6HS4E06ND*</t>
  </si>
  <si>
    <t>005THK6HS4JNNNE*</t>
  </si>
  <si>
    <t>005TFH6HS4E05NC*</t>
  </si>
  <si>
    <t>005TFH6HS4F04ND*</t>
  </si>
  <si>
    <t>005TFH6HS4E06ND*</t>
  </si>
  <si>
    <t>005TFH6HS4JNNNE*</t>
  </si>
  <si>
    <t>防音</t>
    <rPh sb="0" eb="2">
      <t>ボウオン</t>
    </rPh>
    <phoneticPr fontId="25"/>
  </si>
  <si>
    <t>005ZZZ2HS04*</t>
  </si>
  <si>
    <t>005ZZZ2TS04*</t>
  </si>
  <si>
    <t>005ZZZ2FS04*</t>
  </si>
  <si>
    <t>005ZZZ2US04*</t>
  </si>
  <si>
    <t>005ZZZ2PS04*</t>
  </si>
  <si>
    <t>005ZZZ2SS04*</t>
  </si>
  <si>
    <t>一方が公称3mm以上、他方が公称4mm以上
※同じ厚さの単板ガラスで構成されたものを除く
※中空層は6mm以上16mm以下の1層とする</t>
  </si>
  <si>
    <t>005ZZZ2HS05*</t>
  </si>
  <si>
    <t>005ZZZ2TS06*</t>
  </si>
  <si>
    <t>005ZZZ2FS06*</t>
  </si>
  <si>
    <t>005ZZZ2US05*</t>
  </si>
  <si>
    <t>005ZZZ2PS06*</t>
  </si>
  <si>
    <t>防犯</t>
    <rPh sb="0" eb="2">
      <t>ボウハン</t>
    </rPh>
    <phoneticPr fontId="25"/>
  </si>
  <si>
    <t>005SHK3HK09*</t>
  </si>
  <si>
    <t>005SHK3TK11*</t>
  </si>
  <si>
    <t>005SHK3UK15*</t>
  </si>
  <si>
    <t>005SHK3PK11*</t>
  </si>
  <si>
    <t>005SHT3HK09*</t>
  </si>
  <si>
    <t>本体クレセント仕様＋CPガラス
（戸先錠仕様・クレセントアップ仕様・換気框仕様・木目仕様対象外）</t>
  </si>
  <si>
    <t>005CHT3HK09*</t>
  </si>
  <si>
    <t>〇引き違い：CPガラス
　（中桟付・脱着ノブクレセント仕様対象外）
〇片引き･両引き：CPガラス
　（脱着ノブクレセント仕様対象外）</t>
  </si>
  <si>
    <t>005CHU3HK09*</t>
  </si>
  <si>
    <t>〇引き違い：CPガラス
　（中桟付・下枠フラットキックプレート付・脱着ノブクレセント仕様対象外）
〇片引き･両引き：CPガラス
　（脱着ノブクレセント仕様対象外）</t>
  </si>
  <si>
    <t>005CHE3HK09*</t>
  </si>
  <si>
    <t>005GHC3HK09*</t>
  </si>
  <si>
    <t>〇シャッター付引き違い窓：CPガラス
　（中桟付・脱着ノブクレセント仕様対象外）
〇シャッター付両袖片引き窓：CPガラス
　（脱着ノブクレセント仕様対象外）</t>
  </si>
  <si>
    <t>005GHE3HK09*</t>
  </si>
  <si>
    <t>シャッター付引き違い窓：CPガラス
（脱着ノブクレセント仕様対象外）</t>
  </si>
  <si>
    <t>005NHT3HK09*</t>
  </si>
  <si>
    <t>005GHP3HK09*</t>
  </si>
  <si>
    <t>シャッター付引違い窓：CPガラス
（中桟付・単板・脱着ノブクレセント対象外）</t>
  </si>
  <si>
    <t>005TFO3WK13*</t>
  </si>
  <si>
    <t>005RHR3HK09*</t>
  </si>
  <si>
    <t>005RHS3TK11*</t>
  </si>
  <si>
    <t>005RHS3UK15*</t>
  </si>
  <si>
    <t>005RHS3PK11*</t>
  </si>
  <si>
    <t>005RHJ3HK09*</t>
  </si>
  <si>
    <t>005RHB3HK09*</t>
  </si>
  <si>
    <t>〇引き違い：CPガラス
　（中桟付・下枠フラットキックプレート付・脱着ノブクレセント対象外）
〇片引き･両引き：CPガラス
　（脱着ノブクレセント対象外）</t>
  </si>
  <si>
    <t>005RH83HK09*</t>
  </si>
  <si>
    <t>0057CH3HK09*</t>
  </si>
  <si>
    <t>防災</t>
    <rPh sb="0" eb="2">
      <t>ボウサイ</t>
    </rPh>
    <phoneticPr fontId="25"/>
  </si>
  <si>
    <t>005ZZZ5HS*</t>
  </si>
  <si>
    <t>005ZZZ5TS*</t>
  </si>
  <si>
    <t>005ZZZ5FS*</t>
  </si>
  <si>
    <t>005ZZZ5US*</t>
  </si>
  <si>
    <t>005ZZZ5PS*</t>
  </si>
  <si>
    <t>005ZZZ5SS*</t>
  </si>
  <si>
    <t>005ZZZ5WS*</t>
  </si>
  <si>
    <t>真空トリプル</t>
    <rPh sb="0" eb="2">
      <t>シンクウ</t>
    </rPh>
    <phoneticPr fontId="2"/>
  </si>
  <si>
    <t>※1 製品型番末尾の記号（＊）はサイズ記号（S,L）が入ります。</t>
    <rPh sb="3" eb="7">
      <t>セイヒンカタバン</t>
    </rPh>
    <phoneticPr fontId="25"/>
  </si>
  <si>
    <t>開き方</t>
    <rPh sb="0" eb="1">
      <t>ヒラ</t>
    </rPh>
    <rPh sb="2" eb="3">
      <t>カタ</t>
    </rPh>
    <phoneticPr fontId="25"/>
  </si>
  <si>
    <t>建具の仕様
（枠）</t>
    <phoneticPr fontId="25"/>
  </si>
  <si>
    <t>建具の仕様
（戸）</t>
    <phoneticPr fontId="25"/>
  </si>
  <si>
    <t>イノベスト D70</t>
  </si>
  <si>
    <t>無採光</t>
  </si>
  <si>
    <t>005ED71DK31NTNNNA*</t>
  </si>
  <si>
    <t>金属とその他材料の複合構造</t>
  </si>
  <si>
    <t>ガラス無　高断熱フラッシュ構造</t>
  </si>
  <si>
    <t>0.66以下</t>
  </si>
  <si>
    <t>005ED51DK11N066NA*</t>
  </si>
  <si>
    <t>金属製熱遮断構造</t>
  </si>
  <si>
    <t>ガラス有　高断熱フラッシュ構造</t>
  </si>
  <si>
    <t>005ED51DK11NTNNNA*</t>
  </si>
  <si>
    <t>005EG51DK11N120NA*</t>
  </si>
  <si>
    <t>005EG51DK11NTNNNA*</t>
  </si>
  <si>
    <t>005VE31DS12NTNNNA*</t>
  </si>
  <si>
    <t>ガラス無　断熱フラッシュ構造</t>
  </si>
  <si>
    <t>ガラス有　断熱フラッシュ構造</t>
  </si>
  <si>
    <t>005VE31DS22NTNNNA*</t>
  </si>
  <si>
    <t>袖：Ug値 1.4以下（LowE複層：A16㎜以上）</t>
  </si>
  <si>
    <t>005VE31DS22NF05NB*</t>
  </si>
  <si>
    <t>005VEH1DK22NX22NB*</t>
  </si>
  <si>
    <t>005VE31DS13NTNNNA*</t>
  </si>
  <si>
    <t>ガラス無　フラッシュ構造</t>
  </si>
  <si>
    <t>005VE31DS13NJNNNC*</t>
  </si>
  <si>
    <t>ガラス有　フラッシュ構造</t>
  </si>
  <si>
    <t>005VEY1DK13NX21ND*</t>
  </si>
  <si>
    <t>005VE21DK13NX21ND*</t>
  </si>
  <si>
    <t>005VEH1DK13NX22NC*</t>
  </si>
  <si>
    <t>005VE31DS23NTNNNA*</t>
  </si>
  <si>
    <t>005VE31DS23NJNNNC*</t>
  </si>
  <si>
    <t>005VEY1DK23NX21NC*</t>
  </si>
  <si>
    <t>005VE21DK23NX21ND*</t>
  </si>
  <si>
    <t>005VEH1DK23NX22NC*</t>
  </si>
  <si>
    <t>005VE31DS53NTNNNB*</t>
  </si>
  <si>
    <t>金属</t>
  </si>
  <si>
    <t>005VE31DS53NJNNNC*</t>
  </si>
  <si>
    <t>005VEY1DK53NX21ND*</t>
  </si>
  <si>
    <t>005VE21DK53NX21ND*</t>
  </si>
  <si>
    <t>005VEH1DK53NX22NC*</t>
  </si>
  <si>
    <t>005VE31DS63NTNNNB*</t>
  </si>
  <si>
    <t>005VE31DS63NJNNNC*</t>
  </si>
  <si>
    <t>005VEY1DK63NX21NC*</t>
  </si>
  <si>
    <t>005VE21DK63NX21ND*</t>
  </si>
  <si>
    <t>005VEH1DK63NX22NC*</t>
  </si>
  <si>
    <t>005VG31DK12N170NB*</t>
  </si>
  <si>
    <t>005VG31DK12NTNNNA*</t>
  </si>
  <si>
    <t>005VG31DK53N170NC*</t>
  </si>
  <si>
    <t>005VG31DK53NTNNNB*</t>
  </si>
  <si>
    <t>005CAD1DK12P170NB*</t>
  </si>
  <si>
    <t>005CAD1DK12N170NB*</t>
  </si>
  <si>
    <t>005CAD1DK12PTNNNA*</t>
  </si>
  <si>
    <t>005CAD1DK12NTNNNA*</t>
  </si>
  <si>
    <t>5.8以下</t>
  </si>
  <si>
    <t>005CAD1DK14P580ND*</t>
  </si>
  <si>
    <t>ガラス有　ハニカムフラッシュ構造</t>
  </si>
  <si>
    <t>005CAD1DK14N580ND*</t>
  </si>
  <si>
    <t>005CAD1DK14PTNNNC*</t>
  </si>
  <si>
    <t>ガラス無　ハニカムフラッシュ構造</t>
  </si>
  <si>
    <t>005CAD1DK14NTNNNC*</t>
  </si>
  <si>
    <t>005CAD1DK54P580ND*</t>
  </si>
  <si>
    <t>005CAD1DK54N580ND*</t>
  </si>
  <si>
    <t>005CAD1DK54PTNNNC*</t>
  </si>
  <si>
    <t>005CAD1DK54NTNNNC*</t>
  </si>
  <si>
    <t>005CAD1DK22P170NC*</t>
  </si>
  <si>
    <t>ランマ：Ug値 2.9以下（複層：A12㎜以上）</t>
  </si>
  <si>
    <t>005CAD1DK22N170NC*</t>
  </si>
  <si>
    <t>005CAD1DK22PTNNNB*</t>
  </si>
  <si>
    <t>005CAD1DK22NTNNNB*</t>
  </si>
  <si>
    <t>005CAD1DK24P580ND*</t>
  </si>
  <si>
    <t>005CAD1DK24N580ND*</t>
  </si>
  <si>
    <t>005CAD1DK24PTNNNC*</t>
  </si>
  <si>
    <t>005CAD1DK24NTNNNC*</t>
  </si>
  <si>
    <t>005CAD1DK64P580NE*</t>
  </si>
  <si>
    <t>ランマ：Ug値 6.0以下（単板含む）</t>
  </si>
  <si>
    <t>005CAD1DK64N580NE*</t>
  </si>
  <si>
    <t>005CAD1DK64PTNNND*</t>
  </si>
  <si>
    <t>ランマ：Ug値 6.0以下</t>
  </si>
  <si>
    <t>005CAD1DK64NTNNND*</t>
  </si>
  <si>
    <t>0052SD1DK54PTNNNC*</t>
  </si>
  <si>
    <t>0052SD1DK54NTNNNC*</t>
  </si>
  <si>
    <t>0052SD1DK64PTNNND*</t>
  </si>
  <si>
    <t>0052SD1DK64NTNNND*</t>
  </si>
  <si>
    <t>005GAD1DK12P170NB*</t>
  </si>
  <si>
    <t>005GAD1DK12N170NB*</t>
  </si>
  <si>
    <t>005GAD1DK12PTNNNA*</t>
  </si>
  <si>
    <t>005GAD1DK12NTNNNA*</t>
  </si>
  <si>
    <t>005GAD1DK54P580NE*</t>
  </si>
  <si>
    <t>005GAD1DK54N580NE*</t>
  </si>
  <si>
    <t>005GAD1DK54PTNNNC*</t>
  </si>
  <si>
    <t>005GAD1DK54NTNNNC*</t>
  </si>
  <si>
    <t>防火ドアG 外部物入ドア</t>
  </si>
  <si>
    <t>005GHD1DK54NTNNNC*</t>
  </si>
  <si>
    <t>引戸</t>
  </si>
  <si>
    <t>005DES1EK55N330NE*</t>
  </si>
  <si>
    <t>ガラス有　その他の構造</t>
  </si>
  <si>
    <t>れん樹 大開口引戸</t>
  </si>
  <si>
    <t>005DEY1EK55N250NE*</t>
  </si>
  <si>
    <t>005DHS1EK25N290ND*</t>
  </si>
  <si>
    <t>005DHS1EK15N170ND*</t>
  </si>
  <si>
    <t>005DEJ1EK13NTNNNB*</t>
  </si>
  <si>
    <t>005DEJ1EK13N140NB*</t>
  </si>
  <si>
    <t>005DEJ1EK13N140NC*</t>
  </si>
  <si>
    <t>005DEJ1EK13NTNNNC*</t>
  </si>
  <si>
    <t>袖：Ug値 2.7以下（複層：A16㎜以上）</t>
  </si>
  <si>
    <t>2.7以下</t>
  </si>
  <si>
    <t>005DEL1EK13N170NCS</t>
  </si>
  <si>
    <t>005DEL1EK13N120NBS</t>
  </si>
  <si>
    <t>0053GR1DS12NTNNNA*</t>
  </si>
  <si>
    <t>0053GR1DK22NTNNNB*</t>
  </si>
  <si>
    <t>ランマ・袖：Ug値 1.7以下（LowE複層：A12㎜以上）</t>
  </si>
  <si>
    <t>0053GR1DS12NF05NB*</t>
  </si>
  <si>
    <t>0053GR1DS22NF05NB*</t>
  </si>
  <si>
    <t>0053GR1DS53NTNNNB*</t>
  </si>
  <si>
    <t>0053GR1DK63NTNNNC*</t>
  </si>
  <si>
    <t>0053GR1DS53NJNNNC*</t>
  </si>
  <si>
    <t>005D301DK53N280ND*</t>
  </si>
  <si>
    <t>0053GR1DK63N280NC*</t>
  </si>
  <si>
    <t>005D301DK63N280ND*</t>
  </si>
  <si>
    <t>0053GR1DK63N280ND*</t>
  </si>
  <si>
    <t>005GV21DK12N170NC*</t>
  </si>
  <si>
    <t>005GV21DK53N170ND*</t>
  </si>
  <si>
    <t>0058GR1DK12PTNNNC*</t>
  </si>
  <si>
    <t>換気機能付除く</t>
  </si>
  <si>
    <t>0058GR1DK12NTNNNC*</t>
  </si>
  <si>
    <t>0058GR1DK14PTNNNE*</t>
  </si>
  <si>
    <t>0058GR1DK14NTNNNE*</t>
  </si>
  <si>
    <t>005CGR1DK12P170NC*</t>
  </si>
  <si>
    <t>005CGR1DK12N170NC*</t>
  </si>
  <si>
    <t>005CGR1DK12PTNNNC*</t>
  </si>
  <si>
    <t>005CGR1DK12NTNNNC*</t>
  </si>
  <si>
    <t>005CGR1DK24PTNNNE*</t>
  </si>
  <si>
    <t>ランマ：Ug値 3.3以下（複層：A6㎜以上）</t>
  </si>
  <si>
    <t>005CGR1DK24NTNNNE*</t>
  </si>
  <si>
    <t>005CGR1DK14PTNNNE*</t>
  </si>
  <si>
    <t>005CGR1DK14NTNNNE*</t>
  </si>
  <si>
    <t>005D231EK55N250NE*</t>
  </si>
  <si>
    <t>2.3以下</t>
  </si>
  <si>
    <t>7㎜以上</t>
  </si>
  <si>
    <t>005D241EK55N230NE*</t>
  </si>
  <si>
    <t>005D251EK55N200NE*</t>
  </si>
  <si>
    <t>ランマ・袖：Ug値 2.0以下（LowE複層：G6㎜以上）</t>
  </si>
  <si>
    <t>005ARD1DK35N130JB*</t>
  </si>
  <si>
    <t>005ARD1DK35N170NC*</t>
  </si>
  <si>
    <t>ランマ：Ug値 1.7以下</t>
  </si>
  <si>
    <t>005ARW1DK35N130NC*</t>
  </si>
  <si>
    <t>005ARW1DK35N170JC*</t>
  </si>
  <si>
    <t>005ARW1DK35N170ND*</t>
  </si>
  <si>
    <t>2.99以下</t>
  </si>
  <si>
    <t>005NRR1DK55N299NE*</t>
  </si>
  <si>
    <t>005NRU1DK55N333NE*</t>
  </si>
  <si>
    <t>005D131DS53NFNNNC*</t>
  </si>
  <si>
    <t>その他の構造</t>
  </si>
  <si>
    <t>005D141DS53NFNNNC*</t>
  </si>
  <si>
    <t>005D171DS53NFNNNC*</t>
  </si>
  <si>
    <t>005D181DS53NFNNNC*</t>
  </si>
  <si>
    <t>005D211DS54PTNNNC*</t>
  </si>
  <si>
    <t>005D211DS54NTNNNC*</t>
  </si>
  <si>
    <t>005D221DS54PTNNNC*</t>
  </si>
  <si>
    <t>005D221DS54NTNNNC*</t>
  </si>
  <si>
    <t>005D261DS53PTNNNB*</t>
  </si>
  <si>
    <t>005D261DS53NTNNNB*</t>
  </si>
  <si>
    <t>005PED1DK65NX32NZ*</t>
  </si>
  <si>
    <t>005PED1DK55NX32NZ*</t>
  </si>
  <si>
    <t>005DEL1EK55NX32NZS</t>
  </si>
  <si>
    <t>005DEJ1EK65NX32NZ*</t>
  </si>
  <si>
    <t>005DES1EK65NX32NZ*</t>
  </si>
  <si>
    <t>005DES1EK55NX32NZ*</t>
  </si>
  <si>
    <t>005PGR1DK55NX32NZ*</t>
  </si>
  <si>
    <t>005PGR1DK65NX32NZ*</t>
  </si>
  <si>
    <t>005D271EK65NX32NZ*</t>
  </si>
  <si>
    <t>005D271EK55NX32NZ*</t>
  </si>
  <si>
    <t>005D281EK55NX32NZ*</t>
  </si>
  <si>
    <t>005QKD1DK55059JP*</t>
  </si>
  <si>
    <t>005QKD1DK55095JP*</t>
  </si>
  <si>
    <t>005QKD1DK55096JS*</t>
  </si>
  <si>
    <t>005QXD1DK55095JP*</t>
  </si>
  <si>
    <t>005QXD1DK55096JS*</t>
  </si>
  <si>
    <t>ＡＰＷ ４１１ 通風ドア</t>
  </si>
  <si>
    <t>005APW1DK35140NB*</t>
  </si>
  <si>
    <t>005APW1DK35170NC*</t>
  </si>
  <si>
    <t>005SSD1DK55084JS*</t>
  </si>
  <si>
    <t>005SSD1DK55120JS*</t>
  </si>
  <si>
    <t>005SM31DK55084JS*</t>
  </si>
  <si>
    <t>005SXD1DK55120JS*</t>
  </si>
  <si>
    <t>005SXD1DK55120NS*</t>
  </si>
  <si>
    <t>005SXD1DK55140JA*</t>
  </si>
  <si>
    <t>005SXD1DK55140NA*</t>
  </si>
  <si>
    <t>005SXD1DK55170JB*</t>
  </si>
  <si>
    <t>005SXD1DK55170NB*</t>
  </si>
  <si>
    <t>005SMD1DK55120JS*</t>
  </si>
  <si>
    <t>005SMD1DK55120NS*</t>
  </si>
  <si>
    <t>005SMD1DK55140JA*</t>
  </si>
  <si>
    <t>005SMD1DK55140NA*</t>
  </si>
  <si>
    <t>005SMD1DK55170JB*</t>
  </si>
  <si>
    <t>005SMD1DK55170NB*</t>
  </si>
  <si>
    <t>005GSD1DK55170NA*</t>
  </si>
  <si>
    <t>005GSD1DK55180NB*</t>
  </si>
  <si>
    <t>005GMD1DK55160NA*</t>
  </si>
  <si>
    <t>005GMD1DK55170NB*</t>
  </si>
  <si>
    <t>005PXD1DK55120JS*</t>
  </si>
  <si>
    <t>005PXD1DK55130JA*</t>
  </si>
  <si>
    <t>005PXD1DK55130NA*</t>
  </si>
  <si>
    <t>005PXD1DK55130NB*</t>
  </si>
  <si>
    <t>005PXD1DK55290NC*</t>
  </si>
  <si>
    <t>005CTS1EK35086NA*</t>
  </si>
  <si>
    <t>005CWS1DK35086NA*</t>
  </si>
  <si>
    <t>005CXS1DK35086NA*</t>
  </si>
  <si>
    <t>005CHS1EK35086NA*</t>
  </si>
  <si>
    <t>005CTH1EK35140NB*</t>
  </si>
  <si>
    <t>005CTH1EK35170NC*</t>
  </si>
  <si>
    <t>005CT11EK35330ND*</t>
  </si>
  <si>
    <t>005CXW1DK35140NB*</t>
  </si>
  <si>
    <t>005CXW1DK35170NC*</t>
  </si>
  <si>
    <t>005EXW1DK35X32NZ*</t>
  </si>
  <si>
    <t>005CHD1EK35140NB*</t>
  </si>
  <si>
    <t>005CHD1EK35170NC*</t>
  </si>
  <si>
    <t>005CHD1EK35X32NZ*</t>
  </si>
  <si>
    <t>005CHW1EK35140NB*</t>
  </si>
  <si>
    <t>005CHW1EK35170NC*</t>
  </si>
  <si>
    <t>005CHW1EK35X32NZ*</t>
  </si>
  <si>
    <t>005CH11EK35150NC*</t>
  </si>
  <si>
    <t>005CH11EK35170ND*</t>
  </si>
  <si>
    <t>005CH11EK35290NE*</t>
  </si>
  <si>
    <t>005CXD1DK35140NB*</t>
  </si>
  <si>
    <t>005CXD1DK35170NC*</t>
  </si>
  <si>
    <t>005CD11DK35170NC*</t>
  </si>
  <si>
    <t>005CD11DK35290ND*</t>
  </si>
  <si>
    <t>005EXW1DK35140NB*</t>
  </si>
  <si>
    <t>005EXW1DK35170NC*</t>
  </si>
  <si>
    <t>005GCW1DK35140NB*</t>
  </si>
  <si>
    <t>005GCW1DK35180NC*</t>
  </si>
  <si>
    <t>005GCD1DK35140NB*</t>
  </si>
  <si>
    <t>005GCD1DK35180NC*</t>
  </si>
  <si>
    <t>005GAH1EK35140NB*</t>
  </si>
  <si>
    <t>005GAH1EK35180NC*</t>
  </si>
  <si>
    <t>005GEW1DK35140NB*</t>
  </si>
  <si>
    <t>005GEW1DK35190NC*</t>
  </si>
  <si>
    <t>005AXS1DK35086NA*</t>
  </si>
  <si>
    <t>005AXD1DK35150NB*</t>
  </si>
  <si>
    <t>005AXD1DK35170NC*</t>
  </si>
  <si>
    <t>005AXD1DK35290ND*</t>
  </si>
  <si>
    <t>005AD11DK35150NB*</t>
  </si>
  <si>
    <t>005AD11DK35170NC*</t>
  </si>
  <si>
    <t>005AD11DK35290ND*</t>
  </si>
  <si>
    <t>005NXD1DK55160ND*</t>
  </si>
  <si>
    <t>005NXD1DK55290NE*</t>
  </si>
  <si>
    <t>005ND11DK55150ND*</t>
  </si>
  <si>
    <t>005ND11DK55290NE*</t>
  </si>
  <si>
    <t>005AHH1EK35140NB*</t>
  </si>
  <si>
    <t>005AHH1EK35170NC*</t>
  </si>
  <si>
    <t>005GND1DK55140ND*</t>
  </si>
  <si>
    <t>005GND1DK55180NE*</t>
  </si>
  <si>
    <t>005RPX1DK55092JS*</t>
  </si>
  <si>
    <t>005RRX1DK55130NA*</t>
  </si>
  <si>
    <t>005RRX1DK55290NC*</t>
  </si>
  <si>
    <t>005VE34DS12NTNNN1A*</t>
  </si>
  <si>
    <t>手動錠のみ</t>
  </si>
  <si>
    <t>005VE34DS12NF05N1B*</t>
  </si>
  <si>
    <t>005VE34DS22NTNNN1A*</t>
  </si>
  <si>
    <t>005VE34DS22NF05N1B*</t>
  </si>
  <si>
    <t>005VE34DS53NTNNN1B*</t>
  </si>
  <si>
    <t>005CAD4DK12P170N1B*</t>
  </si>
  <si>
    <t>005CAD4DK12N170N1B*</t>
  </si>
  <si>
    <t>005CAD4DK22P170N1C*</t>
  </si>
  <si>
    <t>005CAD4DK22N170N1C*</t>
  </si>
  <si>
    <t>005CAD4DK12PTNNN1A*</t>
  </si>
  <si>
    <t>005CAD4DK12NTNNN1A*</t>
  </si>
  <si>
    <t>005CAD4DK22PTNNN1B*</t>
  </si>
  <si>
    <t>005CAD4DK22NTNNN1B*</t>
  </si>
  <si>
    <t>005CAD4DK24PTNNN1C*</t>
  </si>
  <si>
    <t>005CAD4DK24NTNNN1C*</t>
  </si>
  <si>
    <t>005CAD4DK14PTNNN1C*</t>
  </si>
  <si>
    <t>005CAD4DK14NTNNN1C*</t>
  </si>
  <si>
    <t>005CAD4DK24P580N1D*</t>
  </si>
  <si>
    <t>005CAD4DK24N580N1D*</t>
  </si>
  <si>
    <t>005CAD4DK14P580N1D*</t>
  </si>
  <si>
    <t>005CAD4DK14N580N1D*</t>
  </si>
  <si>
    <t>005CAD4DK54P580N1D*</t>
  </si>
  <si>
    <t>005CAD4DK54N580N1D*</t>
  </si>
  <si>
    <t>005CAD4DK64P580N1E*</t>
  </si>
  <si>
    <t>005CAD4DK64N580N1E*</t>
  </si>
  <si>
    <t>005CAD4DK54PTNNN1C*</t>
  </si>
  <si>
    <t>005CAD4DK54NTNNN1C*</t>
  </si>
  <si>
    <t>005CAD4DK64PTNNN1D*</t>
  </si>
  <si>
    <t>005CAD4DK64NTNNN1D*</t>
  </si>
  <si>
    <t>0052SD4DK54PTNNN1C*</t>
  </si>
  <si>
    <t>0052SD4DK54NTNNN1C*</t>
  </si>
  <si>
    <t>0052SD4DK64PTNNN1D*</t>
  </si>
  <si>
    <t>0052SD4DK64NTNNN1D*</t>
  </si>
  <si>
    <t>005DHS4EK25N290N7D*</t>
  </si>
  <si>
    <t>005DHS4EK15N170N7D*</t>
  </si>
  <si>
    <t>005VE34DS23NTNNN1A*</t>
  </si>
  <si>
    <t>005VE34DS13NTNNN1A*</t>
  </si>
  <si>
    <t>一方が公称3mm以上、他方が公称3mm以上
※中空層は6mm以上16mm以下の1層とする</t>
  </si>
  <si>
    <t>005ZZZ2DS08*</t>
  </si>
  <si>
    <t>005ZZZ2ES08*</t>
  </si>
  <si>
    <t>005ZZL2ES08S</t>
  </si>
  <si>
    <t>005ZZZ2DS04*</t>
  </si>
  <si>
    <t>005ZZZ2ES04*</t>
  </si>
  <si>
    <t>005ZZZ2DS06*</t>
  </si>
  <si>
    <t>005ZZZ2ES05*</t>
  </si>
  <si>
    <t>ヴェナート D30</t>
  </si>
  <si>
    <t>005VE33DK01*</t>
  </si>
  <si>
    <t>プロント</t>
  </si>
  <si>
    <t>005PED3DK01*</t>
  </si>
  <si>
    <t>冴II</t>
  </si>
  <si>
    <t>引戸</t>
    <rPh sb="0" eb="2">
      <t>ヒキド</t>
    </rPh>
    <phoneticPr fontId="25"/>
  </si>
  <si>
    <t>005DHS3EK07*</t>
  </si>
  <si>
    <t>レガーロ［V型］</t>
  </si>
  <si>
    <t>005CAD3DK01*</t>
  </si>
  <si>
    <t>0052SD3DK01*</t>
  </si>
  <si>
    <t>れん樹</t>
  </si>
  <si>
    <t>ランマ無</t>
  </si>
  <si>
    <t>ランマ付</t>
  </si>
  <si>
    <t>袖付</t>
  </si>
  <si>
    <t>デザイン他</t>
    <rPh sb="4" eb="5">
      <t>ホカ</t>
    </rPh>
    <phoneticPr fontId="25"/>
  </si>
  <si>
    <t>片開き</t>
  </si>
  <si>
    <t>ランマ付袖無し</t>
  </si>
  <si>
    <t>片開き・親子</t>
  </si>
  <si>
    <t>採光付</t>
  </si>
  <si>
    <t>イノベスト D50</t>
  </si>
  <si>
    <t>E13Nデザイン</t>
  </si>
  <si>
    <t>E06Nデザイン</t>
  </si>
  <si>
    <t>E82Nデザイン</t>
  </si>
  <si>
    <t>２ＳＤ-Ⅱ</t>
  </si>
  <si>
    <t>N51T、C51T、C52T除く</t>
  </si>
  <si>
    <t>ドアリモ 玄関引戸</t>
  </si>
  <si>
    <t>通風付</t>
    <rPh sb="0" eb="3">
      <t>ツウフウツ</t>
    </rPh>
    <phoneticPr fontId="2"/>
  </si>
  <si>
    <t>ドアリモ 取替用玄関ドア</t>
  </si>
  <si>
    <t>デュガードMD型用</t>
  </si>
  <si>
    <t>デュガードType-M、Type-S用、ラフィールType-S用</t>
  </si>
  <si>
    <t>プロント・デュガードプロキオ・プロントV2000・ヴェナート[ED型]用</t>
  </si>
  <si>
    <t>プロント[PD型]・ヴェナート[JD型]用</t>
  </si>
  <si>
    <t>ドアリモ 取替用アパートドア</t>
  </si>
  <si>
    <t>2FD用 ポスト付</t>
  </si>
  <si>
    <t>2FD用 ポスト無</t>
  </si>
  <si>
    <t>2SD-NA用 ポスト付</t>
  </si>
  <si>
    <t>2SD-NA用 ポスト無</t>
  </si>
  <si>
    <t>デュガードプロキオ アパートドア用 ポスト付</t>
  </si>
  <si>
    <t>デュガードプロキオ アパートドア用 ポスト無</t>
  </si>
  <si>
    <t>外引込み</t>
  </si>
  <si>
    <t>ドアリモ アウトセット玄関引戸</t>
  </si>
  <si>
    <t>中桟無、真空トリプルガラス、断熱腰パネル付含</t>
    <rPh sb="4" eb="6">
      <t>シンクウ</t>
    </rPh>
    <phoneticPr fontId="2"/>
  </si>
  <si>
    <t>中桟無、真空トリプルガラス</t>
    <rPh sb="4" eb="6">
      <t>シンクウ</t>
    </rPh>
    <phoneticPr fontId="2"/>
  </si>
  <si>
    <t>ランマ無</t>
    <rPh sb="3" eb="4">
      <t>ナ</t>
    </rPh>
    <phoneticPr fontId="2"/>
  </si>
  <si>
    <t>樹脂・アルミ樹脂複合 勝手口ドア</t>
  </si>
  <si>
    <t>アルミ樹脂複合 玄関/勝手口引戸</t>
  </si>
  <si>
    <t>アルミ複層ガラス 勝手口ドア</t>
  </si>
  <si>
    <t>アルミ複層ガラス 勝手口引戸</t>
  </si>
  <si>
    <t>ＡＰＷ ４３１+ 勝手口ドア</t>
    <rPh sb="9" eb="12">
      <t>カッテグチ</t>
    </rPh>
    <phoneticPr fontId="2"/>
  </si>
  <si>
    <t>ＡＰＷ ４３１ 勝手口ドア</t>
    <rPh sb="8" eb="11">
      <t>カッテグチ</t>
    </rPh>
    <phoneticPr fontId="2"/>
  </si>
  <si>
    <t>プラマード Ｈ セカンドドア/片開きドア</t>
    <rPh sb="15" eb="17">
      <t>カタビラ</t>
    </rPh>
    <phoneticPr fontId="2"/>
  </si>
  <si>
    <t>中桟付、断熱腰パネル付</t>
    <rPh sb="0" eb="1">
      <t>ナカ</t>
    </rPh>
    <rPh sb="1" eb="2">
      <t>サン</t>
    </rPh>
    <rPh sb="2" eb="3">
      <t>ツキ</t>
    </rPh>
    <rPh sb="4" eb="6">
      <t>ダンネツ</t>
    </rPh>
    <phoneticPr fontId="2"/>
  </si>
  <si>
    <t>005VEH1DK12NX22NB*</t>
  </si>
  <si>
    <t>開閉
方式</t>
    <phoneticPr fontId="2"/>
  </si>
  <si>
    <r>
      <t>製品型番</t>
    </r>
    <r>
      <rPr>
        <b/>
        <sz val="14"/>
        <color rgb="FF0000FF"/>
        <rFont val="ＭＳ Ｐゴシック"/>
        <family val="3"/>
        <charset val="128"/>
      </rPr>
      <t>※1</t>
    </r>
    <phoneticPr fontId="25"/>
  </si>
  <si>
    <t>採光
有無</t>
    <rPh sb="3" eb="5">
      <t>ウム</t>
    </rPh>
    <phoneticPr fontId="2"/>
  </si>
  <si>
    <t>ポスト
有無</t>
    <phoneticPr fontId="2"/>
  </si>
  <si>
    <t>性能
区分
コード</t>
    <phoneticPr fontId="2"/>
  </si>
  <si>
    <t>中空層
ガス有無</t>
    <phoneticPr fontId="2"/>
  </si>
  <si>
    <t>中空層
厚さ</t>
    <phoneticPr fontId="2"/>
  </si>
  <si>
    <t>スペーサー
材質</t>
    <rPh sb="6" eb="8">
      <t>ザイシツ</t>
    </rPh>
    <phoneticPr fontId="25"/>
  </si>
  <si>
    <t>評価
方法</t>
    <rPh sb="0" eb="2">
      <t>ヒョウカ</t>
    </rPh>
    <rPh sb="3" eb="5">
      <t>ホウホウ</t>
    </rPh>
    <phoneticPr fontId="25"/>
  </si>
  <si>
    <t>ガラス中央部の熱貫流率（Ug）</t>
    <phoneticPr fontId="25"/>
  </si>
  <si>
    <t>■住宅省エネ2023キャンペーン　YKKAP対象製品一覧</t>
    <phoneticPr fontId="2"/>
  </si>
  <si>
    <t>仕様</t>
    <rPh sb="0" eb="2">
      <t>シヨウ</t>
    </rPh>
    <phoneticPr fontId="2"/>
  </si>
  <si>
    <t>D2仕様</t>
  </si>
  <si>
    <t>D3仕様</t>
  </si>
  <si>
    <t>D4仕様</t>
  </si>
  <si>
    <t>防火仕様</t>
    <rPh sb="0" eb="4">
      <t>ボウカシヨウ</t>
    </rPh>
    <phoneticPr fontId="2"/>
  </si>
  <si>
    <t>ＡＰＷ ３３１ 開き窓テラス</t>
    <rPh sb="8" eb="9">
      <t>ヒラ</t>
    </rPh>
    <rPh sb="10" eb="11">
      <t>マド</t>
    </rPh>
    <phoneticPr fontId="2"/>
  </si>
  <si>
    <t>防火仕様</t>
    <rPh sb="0" eb="2">
      <t>ボウカ</t>
    </rPh>
    <rPh sb="2" eb="4">
      <t>シヨウ</t>
    </rPh>
    <phoneticPr fontId="2"/>
  </si>
  <si>
    <t>防火D2仕様</t>
    <rPh sb="0" eb="2">
      <t>ボウカ</t>
    </rPh>
    <phoneticPr fontId="2"/>
  </si>
  <si>
    <t>防火D4仕様</t>
    <rPh sb="0" eb="2">
      <t>ボウカ</t>
    </rPh>
    <phoneticPr fontId="2"/>
  </si>
  <si>
    <t>トリプルガラス仕様</t>
    <rPh sb="7" eb="9">
      <t>シヨウ</t>
    </rPh>
    <phoneticPr fontId="2"/>
  </si>
  <si>
    <t>木目仕様</t>
    <rPh sb="0" eb="4">
      <t>モクメシヨウ</t>
    </rPh>
    <phoneticPr fontId="2"/>
  </si>
  <si>
    <t>アルミ樹脂複合仕様</t>
    <rPh sb="7" eb="9">
      <t>シヨウ</t>
    </rPh>
    <phoneticPr fontId="2"/>
  </si>
  <si>
    <t>アルミ複層仕様</t>
    <rPh sb="3" eb="5">
      <t>フクソウ</t>
    </rPh>
    <rPh sb="5" eb="7">
      <t>シヨウ</t>
    </rPh>
    <phoneticPr fontId="2"/>
  </si>
  <si>
    <t>断熱仕様</t>
    <rPh sb="0" eb="2">
      <t>ダンネツ</t>
    </rPh>
    <rPh sb="2" eb="4">
      <t>シヨウ</t>
    </rPh>
    <phoneticPr fontId="2"/>
  </si>
  <si>
    <t>防火木目仕様</t>
    <rPh sb="2" eb="4">
      <t>モクメ</t>
    </rPh>
    <rPh sb="4" eb="6">
      <t>シヨウ</t>
    </rPh>
    <phoneticPr fontId="2"/>
  </si>
  <si>
    <t>性能
区分
コード</t>
    <phoneticPr fontId="25"/>
  </si>
  <si>
    <t>窓種</t>
    <rPh sb="0" eb="2">
      <t>マドシュ</t>
    </rPh>
    <phoneticPr fontId="25"/>
  </si>
  <si>
    <t>中桟無</t>
    <rPh sb="2" eb="3">
      <t>ナシ</t>
    </rPh>
    <phoneticPr fontId="2"/>
  </si>
  <si>
    <t>安全合せ・格子入・和室用複層G含む</t>
    <rPh sb="12" eb="14">
      <t>フクソウ</t>
    </rPh>
    <phoneticPr fontId="2"/>
  </si>
  <si>
    <t>FIX窓</t>
  </si>
  <si>
    <t>真空トリプル</t>
  </si>
  <si>
    <t>高所用すべり出し窓以外</t>
    <rPh sb="9" eb="11">
      <t>イガイ</t>
    </rPh>
    <phoneticPr fontId="2"/>
  </si>
  <si>
    <t>断熱パネル入連段窓以外</t>
    <rPh sb="9" eb="11">
      <t>イガイ</t>
    </rPh>
    <phoneticPr fontId="2"/>
  </si>
  <si>
    <t>テラスドア以外</t>
    <rPh sb="5" eb="7">
      <t>イガイ</t>
    </rPh>
    <phoneticPr fontId="2"/>
  </si>
  <si>
    <t>防火木目仕様</t>
    <rPh sb="0" eb="6">
      <t>ボウカモクメシヨウ</t>
    </rPh>
    <phoneticPr fontId="2"/>
  </si>
  <si>
    <t>防火窓G アルミ複層</t>
  </si>
  <si>
    <t>マドリモ 断熱窓 戸建用 樹脂窓</t>
  </si>
  <si>
    <t>エピソードⅡ GNEO</t>
  </si>
  <si>
    <t>エピソードⅡ GNEO-R</t>
  </si>
  <si>
    <t>防火仕様含む</t>
    <rPh sb="0" eb="5">
      <t>ボウカシヨウフク</t>
    </rPh>
    <phoneticPr fontId="2"/>
  </si>
  <si>
    <t>CPガラス、中桟無</t>
    <rPh sb="8" eb="9">
      <t>ナシ</t>
    </rPh>
    <phoneticPr fontId="2"/>
  </si>
  <si>
    <t>両袖片引き窓</t>
  </si>
  <si>
    <t>通風ドア</t>
  </si>
  <si>
    <t>シリンダーレス仕様</t>
  </si>
  <si>
    <t>ＡＰＷ ５１１ 大開口スライディング</t>
  </si>
  <si>
    <t>開閉形式</t>
    <rPh sb="0" eb="4">
      <t>カイヘイケイシキ</t>
    </rPh>
    <phoneticPr fontId="2"/>
  </si>
  <si>
    <t>P</t>
    <phoneticPr fontId="2"/>
  </si>
  <si>
    <t>P</t>
    <phoneticPr fontId="2"/>
  </si>
  <si>
    <t>P</t>
    <phoneticPr fontId="2"/>
  </si>
  <si>
    <t>性能区分
コード</t>
    <rPh sb="0" eb="2">
      <t>クブン</t>
    </rPh>
    <phoneticPr fontId="2"/>
  </si>
  <si>
    <r>
      <t>製品型番</t>
    </r>
    <r>
      <rPr>
        <b/>
        <sz val="11"/>
        <color rgb="FF0000FF"/>
        <rFont val="Meiryo UI"/>
        <family val="3"/>
        <charset val="128"/>
      </rPr>
      <t>*1</t>
    </r>
    <rPh sb="0" eb="2">
      <t>セイヒン</t>
    </rPh>
    <rPh sb="2" eb="4">
      <t>カタバン</t>
    </rPh>
    <phoneticPr fontId="2"/>
  </si>
  <si>
    <t>製品型番
（登録用）</t>
    <rPh sb="0" eb="2">
      <t>セイヒン</t>
    </rPh>
    <rPh sb="2" eb="4">
      <t>カタバン</t>
    </rPh>
    <rPh sb="6" eb="9">
      <t>トウロクヨウ</t>
    </rPh>
    <phoneticPr fontId="2"/>
  </si>
  <si>
    <r>
      <t>※地域区分および建て方区分を選択して</t>
    </r>
    <r>
      <rPr>
        <sz val="12"/>
        <color rgb="FF0000FF"/>
        <rFont val="Meiryo UI"/>
        <family val="3"/>
        <charset val="128"/>
      </rPr>
      <t>青枠に</t>
    </r>
    <r>
      <rPr>
        <sz val="12"/>
        <color rgb="FFFF0000"/>
        <rFont val="Meiryo UI"/>
        <family val="3"/>
        <charset val="128"/>
      </rPr>
      <t>必要事項を入力してください。</t>
    </r>
    <rPh sb="1" eb="3">
      <t>チイキ</t>
    </rPh>
    <rPh sb="3" eb="5">
      <t>クブン</t>
    </rPh>
    <rPh sb="8" eb="9">
      <t>タ</t>
    </rPh>
    <rPh sb="10" eb="11">
      <t>カタ</t>
    </rPh>
    <rPh sb="11" eb="13">
      <t>クブン</t>
    </rPh>
    <rPh sb="14" eb="16">
      <t>センタク</t>
    </rPh>
    <rPh sb="18" eb="20">
      <t>アオワク</t>
    </rPh>
    <rPh sb="21" eb="23">
      <t>ヒツヨウ</t>
    </rPh>
    <rPh sb="23" eb="25">
      <t>ジコウ</t>
    </rPh>
    <rPh sb="26" eb="28">
      <t>ニュウリョク</t>
    </rPh>
    <phoneticPr fontId="2"/>
  </si>
  <si>
    <t>大きさ区分</t>
    <rPh sb="0" eb="1">
      <t>オオ</t>
    </rPh>
    <rPh sb="3" eb="5">
      <t>クブン</t>
    </rPh>
    <phoneticPr fontId="6"/>
  </si>
  <si>
    <t>工事
種類</t>
    <rPh sb="0" eb="2">
      <t>コウジ</t>
    </rPh>
    <rPh sb="3" eb="5">
      <t>シュルイ</t>
    </rPh>
    <phoneticPr fontId="2"/>
  </si>
  <si>
    <t>ドア交換</t>
    <rPh sb="2" eb="4">
      <t>コウカン</t>
    </rPh>
    <phoneticPr fontId="2"/>
  </si>
  <si>
    <t>中空層
ガス
有無</t>
    <phoneticPr fontId="2"/>
  </si>
  <si>
    <t>工事種類</t>
    <rPh sb="0" eb="4">
      <t>コウジシュルイ</t>
    </rPh>
    <phoneticPr fontId="2"/>
  </si>
  <si>
    <t>断熱等</t>
  </si>
  <si>
    <t>片開き・親子（両開き含む）</t>
  </si>
  <si>
    <t>E13N除く</t>
  </si>
  <si>
    <t>005VE31DS12NF05NB*</t>
  </si>
  <si>
    <t>E06N、E82N、E13N除く</t>
  </si>
  <si>
    <t>防火D2仕様</t>
  </si>
  <si>
    <t>防火D4仕様</t>
  </si>
  <si>
    <t>ランマ付片開き</t>
  </si>
  <si>
    <t>防火ドアG アパートドア</t>
  </si>
  <si>
    <t>コンコード S30</t>
  </si>
  <si>
    <t>N51T、C51T、C52</t>
  </si>
  <si>
    <t>005DEJ1EK13N170NC*</t>
  </si>
  <si>
    <t>005DEL1ES13NTNNNAS</t>
  </si>
  <si>
    <t>C02N、C03N、C06N</t>
  </si>
  <si>
    <t>C02N、C03N、C06N、N51T、C51T、C52T除く</t>
  </si>
  <si>
    <t>005DEL1EK13N140NCS</t>
  </si>
  <si>
    <t>005DGJ1ES13NTNNNAS</t>
  </si>
  <si>
    <t>005DGJ1ES13NFNNNCS</t>
  </si>
  <si>
    <t>M30 顔認証自動ドア</t>
  </si>
  <si>
    <t>005D311EK23NTNNNB*</t>
  </si>
  <si>
    <t>C02,C03,C06除く</t>
  </si>
  <si>
    <t>005D311EK23N140NC*</t>
  </si>
  <si>
    <t>005D311EK23NTNNNC*</t>
  </si>
  <si>
    <t>C02,C03,C06</t>
  </si>
  <si>
    <t>005D311EK23N120NC*</t>
  </si>
  <si>
    <t>フレームレスデザイン</t>
  </si>
  <si>
    <t>005D321EK23N140NC*</t>
  </si>
  <si>
    <t>N03、F02、F07、C01、C13
袖：Ug値 2.7以下（複層：A16㎜以上）</t>
  </si>
  <si>
    <t>C02,C03,C06及びフレームレスデザイン除く</t>
  </si>
  <si>
    <t>005D311EK23N140ND*</t>
  </si>
  <si>
    <t>N05、N06、N12、F03、F13、C07、C09、C12、E01、E09
袖：Ug値 2.7以下（複層：A16㎜以上）</t>
  </si>
  <si>
    <t>005D311EK13NTNNNAS</t>
  </si>
  <si>
    <t>005D311EK13N120NBS</t>
  </si>
  <si>
    <t>005D321EK13N140NBS</t>
  </si>
  <si>
    <t>N03、F02、F07、C01、C13</t>
  </si>
  <si>
    <t>005D311EK13N140NCS</t>
  </si>
  <si>
    <t>N05、N06、N12、F03、F13、C07、C09、C12、E01、E09</t>
  </si>
  <si>
    <t>ドアリモ 玄関ドア D30</t>
  </si>
  <si>
    <t>ランマ付・袖付き</t>
  </si>
  <si>
    <t>ランマ・袖：Ug値 2.9以下（複層：A12㎜以上）</t>
  </si>
  <si>
    <t>ドアリモ マンションドア</t>
  </si>
  <si>
    <t>グラスウール仕様</t>
  </si>
  <si>
    <t>ハニカム仕様</t>
  </si>
  <si>
    <t>ドアリモ アパートドア</t>
  </si>
  <si>
    <t>Low-E複層ガラス 空気層6㎜以上 （A09,C08,C09以外）</t>
  </si>
  <si>
    <t>Low-E複層ガラス 空気層7㎜以上 （A09,C08,C09）</t>
  </si>
  <si>
    <t>袖付2枚連動</t>
  </si>
  <si>
    <t>Low-E複層ガラス アルゴンガス入空気層6㎜以上</t>
  </si>
  <si>
    <t>ドアリモ 勝手口ドア</t>
  </si>
  <si>
    <t>ランマ：Ug値 1.3以下
※ランマ付は4月26日製品登録予定</t>
  </si>
  <si>
    <t>ランマ：Ug値 1.7以下
※ランマ付は4月26日製品登録予定</t>
  </si>
  <si>
    <t>アルミ仕様</t>
  </si>
  <si>
    <t>アウトセット枠</t>
  </si>
  <si>
    <t>断熱腰パネル付含む</t>
  </si>
  <si>
    <t>カバー枠</t>
  </si>
  <si>
    <t>S08,Ｗ03除く</t>
  </si>
  <si>
    <t>複層ガラス仕様</t>
  </si>
  <si>
    <t>S08,G50,G51除く</t>
  </si>
  <si>
    <t>中桟無</t>
  </si>
  <si>
    <t>断熱腰パネル付</t>
  </si>
  <si>
    <t>ＡＰＷ ３３１ 勝手口ドア</t>
  </si>
  <si>
    <t>中桟無、断熱腰パネル付</t>
  </si>
  <si>
    <t>2シリンダー仕様</t>
  </si>
  <si>
    <t>プラマード Ｈ セカンドドア</t>
  </si>
  <si>
    <t>エピソードⅡ NEO-B 土間引戸</t>
  </si>
  <si>
    <t>エピソードⅡ NEO 通風ドア</t>
  </si>
  <si>
    <t>真空トリプルガラス、2シリンダー仕様</t>
  </si>
  <si>
    <t>エピソードⅡ NEO 勝手口ドア</t>
  </si>
  <si>
    <t>真空トリプルガラス</t>
  </si>
  <si>
    <t>エピソードⅡ NEO フロア納まり片引き戸</t>
  </si>
  <si>
    <t>召合せ錠仕様</t>
  </si>
  <si>
    <t>召合せ錠仕様・断熱腰パネル付</t>
  </si>
  <si>
    <t>エピソードⅡ NEO-R 通風ドア</t>
  </si>
  <si>
    <t>エピソードⅡ GNEO 通風ドア</t>
  </si>
  <si>
    <t>エピソードⅡ GNEO 開き窓テラス</t>
  </si>
  <si>
    <t>エピソードⅡ GNEO フロア納まり片引き戸</t>
  </si>
  <si>
    <t>エピソードⅡ GNEO-R 通風ドア</t>
  </si>
  <si>
    <t>エピソード 勝手口ドア</t>
  </si>
  <si>
    <t>フレミングJ 勝手口ドア</t>
  </si>
  <si>
    <t>フロア納まり片引き戸</t>
  </si>
  <si>
    <t>防火窓G 開き窓テラス</t>
  </si>
  <si>
    <t>マドリモ 北海道 樹脂窓 開き窓テラス</t>
  </si>
  <si>
    <t>断熱等＋防犯</t>
  </si>
  <si>
    <t>一部対象外デザインあり</t>
  </si>
  <si>
    <t>ランマUg値 2.9以下（複層：A12㎜以上）</t>
  </si>
  <si>
    <t xml:space="preserve">D3仕様 </t>
  </si>
  <si>
    <t>ランマUg値 3.3以下（複層：A6㎜以上）</t>
  </si>
  <si>
    <t>ランマUg値 6.0以下</t>
  </si>
  <si>
    <t>手動錠のみ、ランマ部：安全合わせガラス</t>
    <rPh sb="11" eb="13">
      <t>アンゼン</t>
    </rPh>
    <rPh sb="13" eb="14">
      <t>ア</t>
    </rPh>
    <phoneticPr fontId="2"/>
  </si>
  <si>
    <t>手動錠のみ、6尺2枚建のみ、障子部・ランマ部：CP複層ガラス</t>
  </si>
  <si>
    <t>手動錠のみ、6尺2枚建のみ、障子部：CP複層ガラス</t>
  </si>
  <si>
    <t>断熱玄関ドア</t>
  </si>
  <si>
    <t>通風除く</t>
  </si>
  <si>
    <t>幅　1,400mm以内、高さ　2,400mm以内</t>
  </si>
  <si>
    <t>アパートドア</t>
  </si>
  <si>
    <t>木造納まりのみ、ポスト付除く</t>
  </si>
  <si>
    <t>トリプルガラス除く</t>
  </si>
  <si>
    <t>通風引戸除く（冴II/エピソードII他）</t>
  </si>
  <si>
    <t>対象外デザイン：C02N、C03N、C06N、E01N、E02N、E05N、E06N、E07N、E08N、E10N、E11N、E12N、E13N、E82N</t>
  </si>
  <si>
    <t>手動錠のみ、ランマ部：ガラス種問わず</t>
  </si>
  <si>
    <t>対象外デザイン：W03、U05、U06、U07、S08、S11、S12、S13</t>
  </si>
  <si>
    <r>
      <t>ランマ：Ug値 1.3以下</t>
    </r>
    <r>
      <rPr>
        <sz val="11"/>
        <color rgb="FFFF0000"/>
        <rFont val="ＭＳ Ｐゴシック"/>
        <family val="3"/>
        <charset val="128"/>
      </rPr>
      <t>※ランマ付は4月26日製品登録予定</t>
    </r>
    <rPh sb="17" eb="18">
      <t>ツキ</t>
    </rPh>
    <rPh sb="20" eb="21">
      <t>ガツ</t>
    </rPh>
    <rPh sb="23" eb="24">
      <t>ニチ</t>
    </rPh>
    <rPh sb="24" eb="26">
      <t>セイヒン</t>
    </rPh>
    <rPh sb="26" eb="28">
      <t>トウロク</t>
    </rPh>
    <rPh sb="28" eb="30">
      <t>ヨテイ</t>
    </rPh>
    <phoneticPr fontId="25"/>
  </si>
  <si>
    <r>
      <t>ランマ：Ug値 1.7以下</t>
    </r>
    <r>
      <rPr>
        <sz val="11"/>
        <color rgb="FFFF0000"/>
        <rFont val="ＭＳ Ｐゴシック"/>
        <family val="3"/>
        <charset val="128"/>
      </rPr>
      <t>、断熱腰パネル付含む※ランマ付は4月26日製品登録予定</t>
    </r>
    <rPh sb="14" eb="16">
      <t>ダンネツ</t>
    </rPh>
    <rPh sb="16" eb="17">
      <t>コシ</t>
    </rPh>
    <rPh sb="20" eb="21">
      <t>ツ</t>
    </rPh>
    <rPh sb="21" eb="22">
      <t>フク</t>
    </rPh>
    <phoneticPr fontId="25"/>
  </si>
  <si>
    <t>断熱玄関引戸コンコードS30</t>
    <phoneticPr fontId="2"/>
  </si>
  <si>
    <t>断熱玄関引戸コンコードS30</t>
    <phoneticPr fontId="2"/>
  </si>
  <si>
    <t>サイズキー</t>
    <phoneticPr fontId="2"/>
  </si>
  <si>
    <t>断熱等＋防音</t>
  </si>
  <si>
    <t>安全合わせ・格子入・和室用複層G含む</t>
  </si>
  <si>
    <t>安全合わせ複層G含む</t>
  </si>
  <si>
    <t>005PUHH270JA*</t>
  </si>
  <si>
    <t>格子入複層G(透明のみ)含む</t>
  </si>
  <si>
    <t>3.7以下</t>
  </si>
  <si>
    <t>6.0以下</t>
  </si>
  <si>
    <t>和紙調G＋組子含む、断熱等：樹脂板及びブラインド入複層G。防音：樹脂板 対象外</t>
  </si>
  <si>
    <t>中桟付</t>
  </si>
  <si>
    <t>格子入・和室用複層G含む</t>
  </si>
  <si>
    <t>樹脂板、ブラインド入複層G対象外</t>
  </si>
  <si>
    <t>12㎜以上</t>
    <rPh sb="3" eb="5">
      <t>イジョウ</t>
    </rPh>
    <phoneticPr fontId="3"/>
  </si>
  <si>
    <t>005PUOT130JS*</t>
  </si>
  <si>
    <t>Low-E断熱ブルー・ブロンズ・Low-E遮熱ブルー限定</t>
  </si>
  <si>
    <t>005PUOT130NA*</t>
  </si>
  <si>
    <t>無</t>
    <rPh sb="0" eb="1">
      <t>ナ</t>
    </rPh>
    <phoneticPr fontId="3"/>
  </si>
  <si>
    <t>9㎜以上</t>
    <rPh sb="2" eb="4">
      <t>イジョウ</t>
    </rPh>
    <phoneticPr fontId="3"/>
  </si>
  <si>
    <t>005PUOT270JA*</t>
  </si>
  <si>
    <t>複層</t>
    <rPh sb="0" eb="2">
      <t>フクソウ</t>
    </rPh>
    <phoneticPr fontId="3"/>
  </si>
  <si>
    <t>Low-E複層</t>
    <rPh sb="5" eb="7">
      <t>フクソウ</t>
    </rPh>
    <phoneticPr fontId="3"/>
  </si>
  <si>
    <t>有</t>
    <rPh sb="0" eb="1">
      <t>ア</t>
    </rPh>
    <phoneticPr fontId="3"/>
  </si>
  <si>
    <t>4㎜以上</t>
    <rPh sb="2" eb="4">
      <t>イジョウ</t>
    </rPh>
    <phoneticPr fontId="3"/>
  </si>
  <si>
    <t>005PUOT370NB*</t>
  </si>
  <si>
    <t>単板</t>
    <rPh sb="0" eb="1">
      <t>タン</t>
    </rPh>
    <rPh sb="1" eb="2">
      <t>イタ</t>
    </rPh>
    <phoneticPr fontId="3"/>
  </si>
  <si>
    <t>005PUOT600NC*</t>
  </si>
  <si>
    <t>内窓設置</t>
    <rPh sb="0" eb="4">
      <t>ウチマドセッチ</t>
    </rPh>
    <phoneticPr fontId="2"/>
  </si>
  <si>
    <t>内開き窓</t>
    <rPh sb="0" eb="2">
      <t>ウチヒラ</t>
    </rPh>
    <rPh sb="3" eb="4">
      <t>マド</t>
    </rPh>
    <phoneticPr fontId="2"/>
  </si>
  <si>
    <t>北海道仕様</t>
    <rPh sb="0" eb="5">
      <t>ホッカイドウシヨウ</t>
    </rPh>
    <phoneticPr fontId="2"/>
  </si>
  <si>
    <t>高所用すべり出し窓</t>
  </si>
  <si>
    <t>高所用すべり出し窓も含む</t>
    <rPh sb="0" eb="3">
      <t>コウショヨウ</t>
    </rPh>
    <rPh sb="6" eb="7">
      <t>ダ</t>
    </rPh>
    <rPh sb="8" eb="9">
      <t>マド</t>
    </rPh>
    <rPh sb="10" eb="11">
      <t>フク</t>
    </rPh>
    <phoneticPr fontId="2"/>
  </si>
  <si>
    <t>中桟無</t>
    <rPh sb="0" eb="3">
      <t>ナカザンナシ</t>
    </rPh>
    <phoneticPr fontId="2"/>
  </si>
  <si>
    <t>マドリモ 北海道 トリプルガラス樹脂窓</t>
  </si>
  <si>
    <t>マドリモ 北海道 樹脂窓</t>
  </si>
  <si>
    <t>・FIX窓</t>
    <rPh sb="4" eb="5">
      <t>マド</t>
    </rPh>
    <phoneticPr fontId="2"/>
  </si>
  <si>
    <t>たてすべり出し窓</t>
  </si>
  <si>
    <t>・たてすべり出し窓</t>
    <rPh sb="6" eb="7">
      <t>ダ</t>
    </rPh>
    <rPh sb="8" eb="9">
      <t>マド</t>
    </rPh>
    <phoneticPr fontId="2"/>
  </si>
  <si>
    <t>すべり出し窓</t>
  </si>
  <si>
    <t>・すべり出し窓</t>
  </si>
  <si>
    <t>・FIX窓</t>
  </si>
  <si>
    <t>ＡＰＷ ４３０/ＡＰＷ ４３１防火窓</t>
    <rPh sb="15" eb="17">
      <t>ボウカ</t>
    </rPh>
    <rPh sb="17" eb="18">
      <t>マド</t>
    </rPh>
    <phoneticPr fontId="2"/>
  </si>
  <si>
    <t>・テラスドア</t>
  </si>
  <si>
    <t>005SM21TK1083JS*</t>
  </si>
  <si>
    <t>005SM21HK1084JS*</t>
  </si>
  <si>
    <t>真空トリプル 日射遮蔽型クリア</t>
  </si>
  <si>
    <t>真空トリプル 日射取得型クリア</t>
  </si>
  <si>
    <t>自己適合宣言書 参照</t>
    <rPh sb="0" eb="2">
      <t>ジコ</t>
    </rPh>
    <rPh sb="2" eb="4">
      <t>テキゴウ</t>
    </rPh>
    <rPh sb="4" eb="7">
      <t>センゲンショ</t>
    </rPh>
    <rPh sb="8" eb="10">
      <t>サンショウ</t>
    </rPh>
    <phoneticPr fontId="2"/>
  </si>
  <si>
    <t>・両袖片引き窓</t>
    <rPh sb="1" eb="3">
      <t>リョウソデ</t>
    </rPh>
    <rPh sb="3" eb="5">
      <t>カタビ</t>
    </rPh>
    <rPh sb="6" eb="7">
      <t>マド</t>
    </rPh>
    <phoneticPr fontId="2"/>
  </si>
  <si>
    <t>・引違い窓 半外付(2枚建)中桟無、中桟付
・両袖引違い窓</t>
    <rPh sb="18" eb="20">
      <t>ナカザン</t>
    </rPh>
    <rPh sb="20" eb="21">
      <t>ツ</t>
    </rPh>
    <phoneticPr fontId="2"/>
  </si>
  <si>
    <t>005PHH1HK1280NC*</t>
  </si>
  <si>
    <t>・引違い窓 半外付(2枚建)中桟付
　※安全複層ガラス(30mil)は中空層12㎜以上</t>
  </si>
  <si>
    <t>005PHH1HK1290ND*</t>
  </si>
  <si>
    <t>・引違い窓 半外付(2枚建)中桟付　※安全複層ガラス(30mil)除く</t>
  </si>
  <si>
    <t>エピソードⅡ NEO-B真空トリプルガラス仕様</t>
    <rPh sb="12" eb="14">
      <t>シンクウ</t>
    </rPh>
    <rPh sb="21" eb="23">
      <t>シヨウ</t>
    </rPh>
    <phoneticPr fontId="2"/>
  </si>
  <si>
    <t>・引違い窓 半外付（2枚建、4枚建） 中桟無
・片引き窓 半外付、両袖片引き窓 半外付
・面格子付引違い窓 半外付（2枚建、4枚建）
・シャッター付引違い窓 半外付（2枚建、4枚建） 中桟無
・シャッター付両袖片引き窓 半外付</t>
    <rPh sb="63" eb="65">
      <t>マイタテ</t>
    </rPh>
    <phoneticPr fontId="2"/>
  </si>
  <si>
    <t>・引違い窓(2枚建、4枚建) 中桟無
・片引き窓、両袖片引き窓
・面格子付引違い窓（2枚建、4枚建）
・シャッター付引違い窓(2枚建、4枚建) 中桟無
・シャッター付両袖片引き窓
・雨戸付引違い窓 半外付（2枚建、4枚建） 中桟無</t>
    <rPh sb="47" eb="49">
      <t>マイタテ</t>
    </rPh>
    <phoneticPr fontId="2"/>
  </si>
  <si>
    <t>エピソードⅡ NEO真空トリプルガラス</t>
    <rPh sb="10" eb="12">
      <t>シンクウ</t>
    </rPh>
    <phoneticPr fontId="2"/>
  </si>
  <si>
    <t>・テラスドア
・通風ドア（シリンダーレス仕様）</t>
  </si>
  <si>
    <t>・引違い窓 半外付（2枚建、4枚建） 中桟無
・片引き窓 半外付、両袖片引き窓 半外付
・面格子付引違い窓 半外付（2枚建、4枚建）
・シャッター付引違い窓 半外付（2枚建、4枚建） 中桟無
・シャッター付両袖片引き窓 半外付</t>
  </si>
  <si>
    <t>「複層ガラス」カタログ 参照</t>
    <rPh sb="1" eb="3">
      <t>フクソウ</t>
    </rPh>
    <rPh sb="12" eb="14">
      <t>サンショウ</t>
    </rPh>
    <phoneticPr fontId="3"/>
  </si>
  <si>
    <t>005CHU1HS3F11NC*</t>
  </si>
  <si>
    <t>・下枠フラット引違い窓 キックプレート有、土間引戸 断熱腰パネル付除く</t>
    <rPh sb="19" eb="20">
      <t>アリ</t>
    </rPh>
    <phoneticPr fontId="25"/>
  </si>
  <si>
    <t>・引違い窓（2枚建、4枚建） 中桟無
・片引き窓、両袖片引き窓
・面格子付引違い窓（2枚建、4枚建）
・シャッター付引違い窓（2枚建、4枚建） 中桟無
・シャッター付両袖片引き窓
・雨戸付引違い窓 半外付（2枚建、4枚建） 中桟無</t>
    <rPh sb="15" eb="18">
      <t>ナカサンム</t>
    </rPh>
    <rPh sb="72" eb="75">
      <t>ナカサンム</t>
    </rPh>
    <phoneticPr fontId="25"/>
  </si>
  <si>
    <t>005CHT1HK3140NB*</t>
  </si>
  <si>
    <t>・引違い窓（2枚建、4枚建） 中桟無
・片引き窓、両袖片引き窓
・面格子付引違い窓（2枚建、4枚建）
・シャッター付引違い窓（2枚建、4枚建） 中桟無
・シャッター付両袖片引き窓
・雨戸付引違い窓 半外付（2枚建、4枚建） 中桟無</t>
    <rPh sb="15" eb="18">
      <t>ナカサンム</t>
    </rPh>
    <phoneticPr fontId="25"/>
  </si>
  <si>
    <t>005CHT1HS3F11NC*</t>
  </si>
  <si>
    <t>エピソードⅡ 防火窓 GNEO</t>
    <rPh sb="7" eb="9">
      <t>ボウカ</t>
    </rPh>
    <rPh sb="9" eb="10">
      <t>マド</t>
    </rPh>
    <phoneticPr fontId="2"/>
  </si>
  <si>
    <t>4月申請予定</t>
    <rPh sb="1" eb="2">
      <t>ガツ</t>
    </rPh>
    <rPh sb="2" eb="4">
      <t>シンセイ</t>
    </rPh>
    <rPh sb="4" eb="6">
      <t>ヨテイ</t>
    </rPh>
    <phoneticPr fontId="2"/>
  </si>
  <si>
    <t>1.6以下</t>
    <rPh sb="3" eb="5">
      <t>イカ</t>
    </rPh>
    <phoneticPr fontId="25"/>
  </si>
  <si>
    <t>4月申請予定</t>
    <rPh sb="1" eb="2">
      <t>ガツ</t>
    </rPh>
    <rPh sb="2" eb="4">
      <t>シンセイ</t>
    </rPh>
    <rPh sb="4" eb="6">
      <t>ヨテイ</t>
    </rPh>
    <phoneticPr fontId="25"/>
  </si>
  <si>
    <t>エピソードⅡ 防火窓 GNEO-R</t>
    <rPh sb="7" eb="9">
      <t>ボウカ</t>
    </rPh>
    <rPh sb="9" eb="10">
      <t>マド</t>
    </rPh>
    <phoneticPr fontId="2"/>
  </si>
  <si>
    <t>・すべり出し窓（オペレーターハンドル仕様）　※安全合わせ複層ガラス</t>
  </si>
  <si>
    <t>スクエア大型突き出し窓</t>
  </si>
  <si>
    <t>・スクエア大型突き出し窓</t>
    <rPh sb="5" eb="7">
      <t>オオガタ</t>
    </rPh>
    <rPh sb="7" eb="8">
      <t>ツ</t>
    </rPh>
    <rPh sb="9" eb="10">
      <t>ダ</t>
    </rPh>
    <rPh sb="11" eb="12">
      <t>マド</t>
    </rPh>
    <phoneticPr fontId="2"/>
  </si>
  <si>
    <t>・引違い窓（2枚建、4枚建） 中桟無
・片引き窓、両袖片引き窓
・雨戸付引違い窓 半外付（2枚建、4枚建） 中桟無</t>
    <rPh sb="15" eb="18">
      <t>ナカサンム</t>
    </rPh>
    <phoneticPr fontId="25"/>
  </si>
  <si>
    <t>・引違い窓（2枚建、4枚建） 中桟無
・片引き窓、両袖片引き窓</t>
    <rPh sb="15" eb="18">
      <t>ナカサンム</t>
    </rPh>
    <phoneticPr fontId="25"/>
  </si>
  <si>
    <t>・雨戸付引違い窓 半外付（2枚建、4枚建） 中桟付
・雨戸付引違い窓 外付（2枚建、4枚建）</t>
  </si>
  <si>
    <t>「複層ガラス」カタログ 参照</t>
  </si>
  <si>
    <t>・雨戸付引違い窓 半外付（2枚建、4枚建） 中桟無、中桟付
・雨戸付引違い窓 外付（2枚建、4枚建）</t>
    <rPh sb="26" eb="28">
      <t>ナカザン</t>
    </rPh>
    <rPh sb="28" eb="29">
      <t>ツ</t>
    </rPh>
    <phoneticPr fontId="2"/>
  </si>
  <si>
    <t>005AHT1HS3F11NC*</t>
  </si>
  <si>
    <t>FIX窓、台形FIX窓</t>
  </si>
  <si>
    <t>・FIX窓、台形FIX窓</t>
    <rPh sb="4" eb="5">
      <t>マド</t>
    </rPh>
    <phoneticPr fontId="2"/>
  </si>
  <si>
    <t>・引違い窓 半外付（2枚建、3枚建、4枚建） 中桟無、中桟付
・シャッター付引違い窓 半外付（2枚建、4枚建） 中桟無、中桟付
・雨戸付引違い窓 半外付（2枚建、4枚建） 中桟無、中桟付
・シャッター付引違い窓 外付（2枚建、4枚建） 中桟無、中桟付
・面格子付引違い窓 半外付（2枚建、4枚建）
・引違い窓 内付</t>
    <rPh sb="23" eb="25">
      <t>ナカサン</t>
    </rPh>
    <rPh sb="25" eb="26">
      <t>ム</t>
    </rPh>
    <rPh sb="27" eb="28">
      <t>ナカ</t>
    </rPh>
    <rPh sb="28" eb="29">
      <t>サン</t>
    </rPh>
    <rPh sb="29" eb="30">
      <t>ツキ</t>
    </rPh>
    <rPh sb="90" eb="92">
      <t>ナカサン</t>
    </rPh>
    <rPh sb="92" eb="93">
      <t>ツキ</t>
    </rPh>
    <rPh sb="118" eb="120">
      <t>ナカサン</t>
    </rPh>
    <rPh sb="120" eb="121">
      <t>ム</t>
    </rPh>
    <rPh sb="122" eb="124">
      <t>ナカサン</t>
    </rPh>
    <rPh sb="124" eb="125">
      <t>ツキ</t>
    </rPh>
    <rPh sb="145" eb="146">
      <t>マイ</t>
    </rPh>
    <rPh sb="146" eb="147">
      <t>タ</t>
    </rPh>
    <rPh sb="150" eb="152">
      <t>ヒキチガ</t>
    </rPh>
    <rPh sb="153" eb="154">
      <t>マド</t>
    </rPh>
    <rPh sb="155" eb="156">
      <t>ウチ</t>
    </rPh>
    <rPh sb="156" eb="157">
      <t>ツ</t>
    </rPh>
    <phoneticPr fontId="25"/>
  </si>
  <si>
    <t>・引違い窓 半外付（2枚建、3枚建、4枚建） 中桟無、中桟付
・片引き窓 半外付、両袖片引き窓 半外付
・面格子付引違い窓 半外付（2枚建、4枚建）
・シャッター付引違い窓 半外付（2枚建、4枚建） 中桟無、中桟付
・雨戸付引違い窓 半外付（2枚建、4枚建） 中桟無、中桟付</t>
    <rPh sb="23" eb="26">
      <t>ナカサンム</t>
    </rPh>
    <rPh sb="27" eb="30">
      <t>ナカサンツキ</t>
    </rPh>
    <rPh sb="71" eb="72">
      <t>マイ</t>
    </rPh>
    <rPh sb="72" eb="73">
      <t>タ</t>
    </rPh>
    <rPh sb="100" eb="103">
      <t>ナカサンム</t>
    </rPh>
    <rPh sb="104" eb="107">
      <t>ナカサンツキ</t>
    </rPh>
    <rPh sb="134" eb="137">
      <t>ナカサンツキ</t>
    </rPh>
    <phoneticPr fontId="25"/>
  </si>
  <si>
    <t>ワイドスライディング</t>
  </si>
  <si>
    <t>三枚連動片引き窓</t>
  </si>
  <si>
    <t>全開放引込み窓</t>
  </si>
  <si>
    <t>005RHS4HK1150N09A*</t>
  </si>
  <si>
    <t>005RHS4HK1170N09B*</t>
  </si>
  <si>
    <t>・引違い窓（2枚建 W≦1,870） 
・面格子付引違い窓（2枚建）
・シャッター付引違い窓（2枚建 W≦1,870）
※窓本体（防犯仕様）＋CPガラス
　（換気框仕様・戸先錠仕様・クレセント仕様・クレセントダウン仕様・
　　W＞1870・4枚建・木目仕様・内外観ブラック・面格子付きアングル無し枠・
 　 シャッター付アングル無対象外）
・片引き窓　偏芯タイプ、均等タイプ
・両袖片引き窓
・面格子付片引き窓　偏芯タイプ、均等タイプ
・面格子付両袖片引き窓
※窓本体（一般仕様）+CPガラス
　（換気框仕様対象外）</t>
    <rPh sb="61" eb="62">
      <t>マド</t>
    </rPh>
    <rPh sb="65" eb="67">
      <t>ボウハン</t>
    </rPh>
    <rPh sb="231" eb="232">
      <t>マド</t>
    </rPh>
    <rPh sb="232" eb="234">
      <t>ホンタイ</t>
    </rPh>
    <rPh sb="235" eb="237">
      <t>イッパン</t>
    </rPh>
    <rPh sb="237" eb="239">
      <t>シヨウ</t>
    </rPh>
    <rPh sb="252" eb="254">
      <t>シヨウ</t>
    </rPh>
    <rPh sb="254" eb="257">
      <t>タイショウガイ</t>
    </rPh>
    <phoneticPr fontId="25"/>
  </si>
  <si>
    <t>・たてすべり出し窓（グレモンハンドル仕様）
　 単窓、FIX段窓、FIX連窓、ウインドキャッチ連窓
※窓本体(防犯仕様）＋CPガラス
　（オペハン仕様・内外観ブラック・木目仕様・換気框仕様対象外）</t>
    <rPh sb="51" eb="52">
      <t>マド</t>
    </rPh>
    <rPh sb="55" eb="57">
      <t>ボウハン</t>
    </rPh>
    <rPh sb="76" eb="79">
      <t>ナイガイカン</t>
    </rPh>
    <phoneticPr fontId="25"/>
  </si>
  <si>
    <t>・すべり出し窓（グレモンハンドル仕様）単窓、FIX段窓、FIX連窓
※窓本体（防犯仕様）＋CPガラス
　（オペハン仕様・内外観ブラック・木目仕様対象外）</t>
    <rPh sb="35" eb="36">
      <t>マド</t>
    </rPh>
    <rPh sb="39" eb="41">
      <t>ボウハン</t>
    </rPh>
    <phoneticPr fontId="25"/>
  </si>
  <si>
    <t>・引違い窓 半外付（2枚建、4枚建）
・片引き窓 半外付、両袖片引き窓 半外付
・面格子付引違い窓 半外付（2枚建、4枚建）
・シャッター付引違い窓 半外付（2枚建、4枚建）
・シャッター付両袖片引き窓 半外付
※窓本体（一般仕様）+CPガラス
　（中桟付・脱着ノブクレセント仕様対象外）</t>
    <rPh sb="59" eb="60">
      <t>マイ</t>
    </rPh>
    <rPh sb="60" eb="61">
      <t>タ</t>
    </rPh>
    <rPh sb="107" eb="108">
      <t>マド</t>
    </rPh>
    <rPh sb="108" eb="110">
      <t>ホンタイ</t>
    </rPh>
    <rPh sb="111" eb="113">
      <t>イッパン</t>
    </rPh>
    <rPh sb="113" eb="115">
      <t>シヨウ</t>
    </rPh>
    <rPh sb="125" eb="126">
      <t>ナカ</t>
    </rPh>
    <rPh sb="126" eb="127">
      <t>サン</t>
    </rPh>
    <rPh sb="127" eb="128">
      <t>ツキ</t>
    </rPh>
    <rPh sb="129" eb="131">
      <t>ダッチャク</t>
    </rPh>
    <rPh sb="138" eb="140">
      <t>シヨウ</t>
    </rPh>
    <rPh sb="140" eb="143">
      <t>タイショウガイ</t>
    </rPh>
    <phoneticPr fontId="25"/>
  </si>
  <si>
    <t>・引違い窓 半外付（2枚建、4枚建）
・片引き窓 半外付、両袖片引き窓 半外付
・面格子付引違い窓 半外付（2枚建、4枚建）
・シャッター付引違い窓 半外付（2枚建、4枚建）
・シャッター付両袖片引き窓 半外付
・下枠フラット引違い窓 半外付（2枚建、3枚建、4枚建）
・引違い窓 外付（2枚建、4枚建）
※窓本体(一般仕様）+CPガラス
　（中桟付・下枠フラットキックプレート付・脱着ノブクレセント仕様対象外）</t>
    <rPh sb="59" eb="60">
      <t>マイ</t>
    </rPh>
    <rPh sb="60" eb="61">
      <t>タ</t>
    </rPh>
    <rPh sb="154" eb="157">
      <t>マドホンタイ</t>
    </rPh>
    <rPh sb="158" eb="162">
      <t>イッパンシヨウ</t>
    </rPh>
    <phoneticPr fontId="25"/>
  </si>
  <si>
    <t>・引違い窓（2枚建、4枚建）
・片引き窓、両袖片引き窓
・面格子付引違い窓（2枚建、4枚建）
・シャッター付引違い窓（2枚建、4枚建）
・シャッター付両袖片引き窓
・雨戸付引違い窓 半外付（2枚建、4枚建） 
※窓本体（一般仕様）+CPガラス
　（中桟付・脱着ノブクレセント仕様対象外）</t>
  </si>
  <si>
    <t>・引違い窓 半外付（2枚建、3枚建、4枚建）
・面格子付引違い窓 半外付（2枚建、4枚建）
・シャッター付引違い窓 半外付（2枚建、4枚建）
・雨戸付引違い窓 半外付（2枚建、4枚建）
※窓本体（一般仕様）+CPガラス
　（中桟付・単板・脱着ノブクレセント対象外）</t>
  </si>
  <si>
    <t>断熱等＋防災</t>
  </si>
  <si>
    <t>シャッター付引違い窓(2枚建)</t>
  </si>
  <si>
    <t>・シャッター付引違い窓(2枚建)</t>
    <rPh sb="6" eb="7">
      <t>ツキ</t>
    </rPh>
    <rPh sb="7" eb="9">
      <t>ヒキチガ</t>
    </rPh>
    <rPh sb="10" eb="11">
      <t>マド</t>
    </rPh>
    <rPh sb="13" eb="14">
      <t>マイ</t>
    </rPh>
    <rPh sb="14" eb="15">
      <t>ダ</t>
    </rPh>
    <phoneticPr fontId="2"/>
  </si>
  <si>
    <t>シャッター付引違いテラス戸(2枚建)</t>
  </si>
  <si>
    <t>・シャッター付引違いテラス戸(2枚建)</t>
    <rPh sb="6" eb="7">
      <t>ツキ</t>
    </rPh>
    <rPh sb="7" eb="9">
      <t>ヒキチガ</t>
    </rPh>
    <rPh sb="13" eb="14">
      <t>ト</t>
    </rPh>
    <rPh sb="16" eb="17">
      <t>マイ</t>
    </rPh>
    <rPh sb="17" eb="18">
      <t>ダ</t>
    </rPh>
    <phoneticPr fontId="2"/>
  </si>
  <si>
    <t>・引違い窓 半外付(2枚建)中桟無、中桟付
・両袖引違い窓 半外付</t>
    <rPh sb="14" eb="15">
      <t>ナカ</t>
    </rPh>
    <rPh sb="15" eb="16">
      <t>サン</t>
    </rPh>
    <rPh sb="16" eb="17">
      <t>ナシ</t>
    </rPh>
    <rPh sb="18" eb="21">
      <t>ナカサンツ</t>
    </rPh>
    <phoneticPr fontId="25"/>
  </si>
  <si>
    <t>005PHH6TK1130JA*</t>
  </si>
  <si>
    <t>005PHH6PK1130JA*</t>
  </si>
  <si>
    <t>005PHH6FK1130NA*</t>
  </si>
  <si>
    <t>・引違い窓 半外付(2枚建)中桟無、中桟付
・両袖引違い窓 半外付</t>
    <rPh sb="14" eb="15">
      <t>ナカ</t>
    </rPh>
    <rPh sb="15" eb="16">
      <t>サン</t>
    </rPh>
    <rPh sb="16" eb="17">
      <t>ナシ</t>
    </rPh>
    <rPh sb="18" eb="20">
      <t>ナカサン</t>
    </rPh>
    <rPh sb="20" eb="21">
      <t>ツ</t>
    </rPh>
    <phoneticPr fontId="25"/>
  </si>
  <si>
    <t>・引違い窓 半外付（2枚建、4枚建） 中桟無
・片引き窓 半外付、両袖片引き窓 半外付
・面格子付引違い窓 半外付（2枚建、4枚建）
・シャッター付引違い窓 半外付（2枚建、4枚建） 中桟無
・シャッター付両袖片引き窓 半外付</t>
    <rPh sb="19" eb="22">
      <t>ナカサンム</t>
    </rPh>
    <rPh sb="63" eb="64">
      <t>マイ</t>
    </rPh>
    <rPh sb="64" eb="65">
      <t>タ</t>
    </rPh>
    <rPh sb="92" eb="95">
      <t>ナカサンム</t>
    </rPh>
    <phoneticPr fontId="25"/>
  </si>
  <si>
    <t>「複層ガラス」カタログ 参照</t>
    <rPh sb="1" eb="3">
      <t>フクソウ</t>
    </rPh>
    <rPh sb="12" eb="14">
      <t>サンショウ</t>
    </rPh>
    <phoneticPr fontId="25"/>
  </si>
  <si>
    <t>005CHU6HS3F11NC*</t>
  </si>
  <si>
    <t>005CHT6HK3140NB*</t>
  </si>
  <si>
    <t>・引違い窓（2枚建、4枚建） 中桟無
・片引き窓、両袖片引き窓
・面格子付引違い窓（2枚建、4枚建）
・シャッター付引違い窓（2枚建、4枚建） 中桟無
・シャッター付両袖片引き窓
・雨戸付引違い窓 半外付（2枚建、4枚建） 中桟無</t>
    <rPh sb="15" eb="17">
      <t>ナカサン</t>
    </rPh>
    <rPh sb="17" eb="18">
      <t>ム</t>
    </rPh>
    <rPh sb="47" eb="48">
      <t>マイ</t>
    </rPh>
    <rPh sb="48" eb="49">
      <t>タ</t>
    </rPh>
    <phoneticPr fontId="25"/>
  </si>
  <si>
    <t>・高所用すべり出し窓</t>
    <rPh sb="1" eb="4">
      <t>コウショヨウ</t>
    </rPh>
    <rPh sb="7" eb="8">
      <t>ダ</t>
    </rPh>
    <rPh sb="9" eb="10">
      <t>マド</t>
    </rPh>
    <phoneticPr fontId="2"/>
  </si>
  <si>
    <t>005CHT6HK3160NC*</t>
  </si>
  <si>
    <t>005CHT6HS3F11NC*</t>
  </si>
  <si>
    <t>シャッター付引違い窓</t>
  </si>
  <si>
    <t>・シャッター付引違い窓</t>
    <rPh sb="6" eb="7">
      <t>ツキ</t>
    </rPh>
    <rPh sb="7" eb="9">
      <t>ヒキチガ</t>
    </rPh>
    <rPh sb="10" eb="11">
      <t>マド</t>
    </rPh>
    <phoneticPr fontId="2"/>
  </si>
  <si>
    <t>005AHT6HS3F11NC*</t>
  </si>
  <si>
    <t>・引違い窓 半外付（2枚建、3枚建、4枚建） 中桟無、中桟付
・面格子付引違い窓 半外付（2枚建、4枚建）
・シャッター付引違い窓 半外付（2枚建、4枚建） 中桟無、中桟付
・雨戸付引違い窓 半外付（2枚建、4枚建） 中桟無、中桟付</t>
    <rPh sb="23" eb="26">
      <t>ナカサンム</t>
    </rPh>
    <rPh sb="27" eb="29">
      <t>ナカサン</t>
    </rPh>
    <rPh sb="29" eb="30">
      <t>ツキ</t>
    </rPh>
    <rPh sb="50" eb="51">
      <t>マイ</t>
    </rPh>
    <rPh sb="51" eb="52">
      <t>タ</t>
    </rPh>
    <rPh sb="83" eb="86">
      <t>ナカサンツキ</t>
    </rPh>
    <rPh sb="113" eb="116">
      <t>ナカサンツキ</t>
    </rPh>
    <phoneticPr fontId="25"/>
  </si>
  <si>
    <t>シャッター付引違い窓 20㎜溝幅仕様 半外付（2枚建、4枚建）</t>
  </si>
  <si>
    <t>アルミ複層ガラス窓</t>
  </si>
  <si>
    <t>本体CP仕様＋CPガラス
（オペハン仕様・内外観ブラック・木目仕様・換気框仕様対象外）</t>
    <rPh sb="21" eb="23">
      <t>ナイガイ</t>
    </rPh>
    <rPh sb="23" eb="24">
      <t>カン</t>
    </rPh>
    <phoneticPr fontId="25"/>
  </si>
  <si>
    <t>本体CP仕様＋CPガラス
（オペハン仕様・内外観ブラック・木目仕様対象外）</t>
    <rPh sb="21" eb="24">
      <t>ナイガイカン</t>
    </rPh>
    <phoneticPr fontId="25"/>
  </si>
  <si>
    <t>引き違い：CPガラス（脱着ノブクレセント仕様対象外）</t>
  </si>
  <si>
    <t>CPガラス（中桟付・単板・脱着ノブクレセント対象外）</t>
  </si>
  <si>
    <t>本体CP仕様＋CPガラス（2枚建て対象外）</t>
  </si>
  <si>
    <t>本体CP仕様＋CPガラス（オペハン仕様・木目仕様・換気框仕様対象外）</t>
  </si>
  <si>
    <t>本体CP仕様＋CPガラス（オペハン仕様・木目仕様対象外）</t>
  </si>
  <si>
    <t>断熱パネル入連段窓除く、CPガラス（中桟付き・脱着ノブクレセント対象外）</t>
  </si>
  <si>
    <t>CPガラス（中桟付・単板仕様・脱着ノブクレセント仕様対象外）</t>
  </si>
  <si>
    <t>防災ガラス窓</t>
  </si>
  <si>
    <t>マドリモ 断熱窓 戸建用 トリプルガラス樹脂窓</t>
  </si>
  <si>
    <t>テラスドア含む</t>
  </si>
  <si>
    <t>外窓交換</t>
    <rPh sb="0" eb="4">
      <t>ソトマドコウカン</t>
    </rPh>
    <phoneticPr fontId="2"/>
  </si>
  <si>
    <t>2023年3月29日 時点</t>
    <phoneticPr fontId="25"/>
  </si>
  <si>
    <t>《窓リノベ・こどもエコすまい　YKK AP対象製品型番検索＆補助額確認》</t>
    <rPh sb="25" eb="27">
      <t>カタバン</t>
    </rPh>
    <rPh sb="30" eb="32">
      <t>ホジョ</t>
    </rPh>
    <rPh sb="32" eb="33">
      <t>ガク</t>
    </rPh>
    <rPh sb="33" eb="35">
      <t>カクニン</t>
    </rPh>
    <phoneticPr fontId="2"/>
  </si>
  <si>
    <t>ＡＰＷ ３３０ 真空トリプルガラス仕様</t>
    <rPh sb="8" eb="10">
      <t>シンクウ</t>
    </rPh>
    <rPh sb="17" eb="19">
      <t>シヨウ</t>
    </rPh>
    <phoneticPr fontId="2"/>
  </si>
  <si>
    <t>ＡＰＷ ３３０ 防火窓</t>
    <rPh sb="8" eb="10">
      <t>ボウカ</t>
    </rPh>
    <rPh sb="10" eb="11">
      <t>マド</t>
    </rPh>
    <phoneticPr fontId="2"/>
  </si>
  <si>
    <t>ＡＰＷ ３３１ 防火窓</t>
    <rPh sb="8" eb="10">
      <t>ボウカ</t>
    </rPh>
    <rPh sb="10" eb="11">
      <t>マド</t>
    </rPh>
    <phoneticPr fontId="2"/>
  </si>
  <si>
    <t>ＡＰＷ ４３０ 防火窓</t>
    <rPh sb="8" eb="10">
      <t>ボウカ</t>
    </rPh>
    <rPh sb="10" eb="11">
      <t>マド</t>
    </rPh>
    <phoneticPr fontId="2"/>
  </si>
  <si>
    <t>樹脂窓</t>
    <phoneticPr fontId="2"/>
  </si>
  <si>
    <t>アルミ樹脂複合窓</t>
    <phoneticPr fontId="2"/>
  </si>
  <si>
    <t>ツーアクション窓</t>
    <phoneticPr fontId="2"/>
  </si>
  <si>
    <t>エピソードⅡ GNEO</t>
    <phoneticPr fontId="2"/>
  </si>
  <si>
    <t>マドリモ 断熱窓 戸建用 アルミ樹脂複合窓</t>
    <phoneticPr fontId="2"/>
  </si>
  <si>
    <t>テラスタイプ</t>
    <phoneticPr fontId="2"/>
  </si>
  <si>
    <t>窓タイプ</t>
    <rPh sb="0" eb="1">
      <t>マド</t>
    </rPh>
    <phoneticPr fontId="2"/>
  </si>
  <si>
    <t>本体のガラス仕様</t>
    <rPh sb="0" eb="2">
      <t>ホンタイ</t>
    </rPh>
    <phoneticPr fontId="25"/>
  </si>
  <si>
    <t>ガラス
種類</t>
    <rPh sb="4" eb="6">
      <t>シュルイ</t>
    </rPh>
    <phoneticPr fontId="25"/>
  </si>
  <si>
    <t>袖付（Low-Eガラス）</t>
    <rPh sb="1" eb="2">
      <t>ツキ</t>
    </rPh>
    <phoneticPr fontId="2"/>
  </si>
  <si>
    <t>袖付（複層ガラス）</t>
    <rPh sb="1" eb="2">
      <t>ツキ</t>
    </rPh>
    <phoneticPr fontId="2"/>
  </si>
  <si>
    <t>袖付（複層/Low-E）</t>
    <rPh sb="1" eb="2">
      <t>ツキ</t>
    </rPh>
    <phoneticPr fontId="2"/>
  </si>
  <si>
    <t>断熱タイプ</t>
    <rPh sb="0" eb="2">
      <t>ダンネツ</t>
    </rPh>
    <phoneticPr fontId="2"/>
  </si>
  <si>
    <t>防火ドア</t>
    <rPh sb="0" eb="2">
      <t>ボウカ</t>
    </rPh>
    <phoneticPr fontId="2"/>
  </si>
  <si>
    <t>005PXD1DK55130JB*</t>
  </si>
  <si>
    <t>真空トリプルガラス、召合せ錠仕様・中桟無、中桟付</t>
    <rPh sb="21" eb="23">
      <t>ナカザン</t>
    </rPh>
    <rPh sb="23" eb="24">
      <t>ツ</t>
    </rPh>
    <phoneticPr fontId="2"/>
  </si>
  <si>
    <t>中桟無、中桟付</t>
    <rPh sb="4" eb="6">
      <t>ナカザン</t>
    </rPh>
    <rPh sb="6" eb="7">
      <t>ツ</t>
    </rPh>
    <phoneticPr fontId="2"/>
  </si>
  <si>
    <t>マドリモ 北海道 樹脂窓 セカンドドア</t>
    <phoneticPr fontId="2"/>
  </si>
  <si>
    <t>シャッター付引違い窓 20㎜溝幅仕様 半外付（2枚建、4枚建）</t>
    <phoneticPr fontId="2"/>
  </si>
  <si>
    <t>〇引き違い：本体CP仕様＋CPガラス
　（換気框仕様・戸先錠仕様・クレセント仕様・クレセントダウン仕様・
　　W＞1870・4枚建・木目仕様・内外観ブラック・面格子付きアングル無し枠・
 　 シャッター付アングル無対象外）
〇片引き･両引き：CPガラス
　（換気框仕様対象外）</t>
    <phoneticPr fontId="2"/>
  </si>
  <si>
    <t>シャッター付引違い窓 20㎜溝幅仕様 半外付（2枚建、4枚建）</t>
    <phoneticPr fontId="2"/>
  </si>
  <si>
    <t>性能
区分</t>
    <rPh sb="0" eb="2">
      <t>セイノウ</t>
    </rPh>
    <rPh sb="3" eb="5">
      <t>クブン</t>
    </rPh>
    <phoneticPr fontId="25"/>
  </si>
  <si>
    <t>性能区分</t>
    <rPh sb="0" eb="4">
      <t>セイノウクブン</t>
    </rPh>
    <phoneticPr fontId="2"/>
  </si>
  <si>
    <t>■開閉形式の記号説明</t>
    <rPh sb="1" eb="3">
      <t>カイヘイ</t>
    </rPh>
    <rPh sb="3" eb="5">
      <t>ケイシキ</t>
    </rPh>
    <rPh sb="6" eb="8">
      <t>キゴウ</t>
    </rPh>
    <rPh sb="8" eb="10">
      <t>セツメイ</t>
    </rPh>
    <phoneticPr fontId="3"/>
  </si>
  <si>
    <t>ガラスシリーズ</t>
    <phoneticPr fontId="2"/>
  </si>
  <si>
    <t>室外ガラス名</t>
    <rPh sb="0" eb="2">
      <t>シツガイ</t>
    </rPh>
    <rPh sb="5" eb="6">
      <t>メイ</t>
    </rPh>
    <phoneticPr fontId="2"/>
  </si>
  <si>
    <t>室内ガラス名</t>
    <rPh sb="0" eb="2">
      <t>シツナイ</t>
    </rPh>
    <rPh sb="5" eb="6">
      <t>メイ</t>
    </rPh>
    <phoneticPr fontId="2"/>
  </si>
  <si>
    <t>空気層
（mm）</t>
    <rPh sb="0" eb="2">
      <t>クウキ</t>
    </rPh>
    <rPh sb="2" eb="3">
      <t>ソウ</t>
    </rPh>
    <phoneticPr fontId="50"/>
  </si>
  <si>
    <t>ガス</t>
  </si>
  <si>
    <t>防災判定用フラグ
（防災性能に適合）</t>
    <rPh sb="0" eb="2">
      <t>ボウサイ</t>
    </rPh>
    <rPh sb="2" eb="5">
      <t>ハンテイヨウ</t>
    </rPh>
    <phoneticPr fontId="51"/>
  </si>
  <si>
    <t>Low-E(断熱)ブルー</t>
  </si>
  <si>
    <t>5CP3</t>
  </si>
  <si>
    <t>5C</t>
  </si>
  <si>
    <t>耐熱強化透明5</t>
  </si>
  <si>
    <t>P3</t>
  </si>
  <si>
    <t>透明3</t>
  </si>
  <si>
    <t/>
  </si>
  <si>
    <t>5CP4</t>
  </si>
  <si>
    <t>P4</t>
  </si>
  <si>
    <t>透明4</t>
  </si>
  <si>
    <t>5CP5</t>
  </si>
  <si>
    <t>P5</t>
  </si>
  <si>
    <t>透明5</t>
  </si>
  <si>
    <t>6CP4</t>
  </si>
  <si>
    <t>6C</t>
  </si>
  <si>
    <t>耐熱強化透明6</t>
  </si>
  <si>
    <t>F4P3</t>
  </si>
  <si>
    <t>F4</t>
  </si>
  <si>
    <t>型4</t>
  </si>
  <si>
    <t>F4P4</t>
  </si>
  <si>
    <t>F4P5</t>
  </si>
  <si>
    <t>F6P3</t>
  </si>
  <si>
    <t>F6</t>
  </si>
  <si>
    <t>型6</t>
  </si>
  <si>
    <t>F6P4</t>
  </si>
  <si>
    <t>G4P3</t>
  </si>
  <si>
    <t>G4</t>
  </si>
  <si>
    <t>すり4</t>
  </si>
  <si>
    <t>G4P4</t>
  </si>
  <si>
    <t>G4P5</t>
  </si>
  <si>
    <t>G5P3</t>
  </si>
  <si>
    <t>G5</t>
  </si>
  <si>
    <t>すり5</t>
  </si>
  <si>
    <t>G5P4</t>
  </si>
  <si>
    <t>G5P5</t>
  </si>
  <si>
    <t>H5P3</t>
  </si>
  <si>
    <t>H5</t>
  </si>
  <si>
    <t>部分ぼかし5</t>
  </si>
  <si>
    <t>H5P4</t>
  </si>
  <si>
    <t>H5P5</t>
  </si>
  <si>
    <t>K4P3</t>
  </si>
  <si>
    <t>K4</t>
  </si>
  <si>
    <t>型強化4</t>
  </si>
  <si>
    <t>KHP3</t>
  </si>
  <si>
    <t>KH</t>
  </si>
  <si>
    <t>型菱ワイヤー6.8</t>
  </si>
  <si>
    <t>KHP4</t>
  </si>
  <si>
    <t>KHP5</t>
  </si>
  <si>
    <t>防災安全合わせ複層ガラス（60mil以上）</t>
  </si>
  <si>
    <t>P3P3</t>
  </si>
  <si>
    <t>P4P3</t>
  </si>
  <si>
    <t>P4P4</t>
  </si>
  <si>
    <t>P5P3</t>
  </si>
  <si>
    <t>P5P4</t>
  </si>
  <si>
    <t>P5P5</t>
  </si>
  <si>
    <t>P6P3</t>
  </si>
  <si>
    <t>P6</t>
  </si>
  <si>
    <t>透明6</t>
  </si>
  <si>
    <t>P6P4</t>
  </si>
  <si>
    <t>P6P5</t>
  </si>
  <si>
    <t>PHP3</t>
  </si>
  <si>
    <t>PH</t>
  </si>
  <si>
    <t>磨菱ワイヤー6.8</t>
  </si>
  <si>
    <t>PHP4</t>
  </si>
  <si>
    <t>PHP5</t>
  </si>
  <si>
    <t>RAP3</t>
  </si>
  <si>
    <t>RA</t>
  </si>
  <si>
    <t>P3P3の合わせ中間膜防音ﾌｨﾙﾑ30mil</t>
  </si>
  <si>
    <t>RAP4</t>
  </si>
  <si>
    <t>RAP5</t>
  </si>
  <si>
    <t>T4P3</t>
  </si>
  <si>
    <t>T4</t>
  </si>
  <si>
    <t>強化4</t>
  </si>
  <si>
    <t>T4P5</t>
  </si>
  <si>
    <t>T5P5</t>
  </si>
  <si>
    <t>T5</t>
  </si>
  <si>
    <t>強化5</t>
  </si>
  <si>
    <t>XAP3</t>
  </si>
  <si>
    <t>XA</t>
  </si>
  <si>
    <t>P3P3の合わせ中間膜30mil</t>
  </si>
  <si>
    <t>XAP4</t>
  </si>
  <si>
    <t>XAP5</t>
  </si>
  <si>
    <t>XJP3</t>
  </si>
  <si>
    <t>XJ</t>
  </si>
  <si>
    <t>P3F3の合わせ中間膜30mil</t>
  </si>
  <si>
    <t>XJP4</t>
  </si>
  <si>
    <t>XJP5</t>
  </si>
  <si>
    <t>XUP3</t>
  </si>
  <si>
    <t>XU</t>
  </si>
  <si>
    <t>P3P3の合わせ中間膜乳白ﾌｨﾙﾑ30mil</t>
  </si>
  <si>
    <t>XUP4</t>
  </si>
  <si>
    <t>XUP5</t>
  </si>
  <si>
    <t>YAP3</t>
  </si>
  <si>
    <t>YA</t>
  </si>
  <si>
    <t>P3P3の合わせ中間膜60mil</t>
  </si>
  <si>
    <t>YAP4</t>
  </si>
  <si>
    <t>YAP5</t>
  </si>
  <si>
    <t>YJP3</t>
  </si>
  <si>
    <t>YJ</t>
  </si>
  <si>
    <t>P3F3の合わせ中間膜60mil</t>
  </si>
  <si>
    <t>YJP4</t>
  </si>
  <si>
    <t>YJP5</t>
  </si>
  <si>
    <t>一般複層ガラス</t>
  </si>
  <si>
    <t>F4P6</t>
  </si>
  <si>
    <t>F4RA</t>
  </si>
  <si>
    <t>F4XA</t>
  </si>
  <si>
    <t>F4XU</t>
  </si>
  <si>
    <t>F4YA</t>
  </si>
  <si>
    <t>F6F4</t>
  </si>
  <si>
    <t>F6F6</t>
  </si>
  <si>
    <t>F6P5</t>
  </si>
  <si>
    <t>F6P6</t>
  </si>
  <si>
    <t>G4P6</t>
  </si>
  <si>
    <t>G5P6</t>
  </si>
  <si>
    <t>H5P6</t>
  </si>
  <si>
    <t>H5XA</t>
  </si>
  <si>
    <t>H5YA</t>
  </si>
  <si>
    <t>H5YJ</t>
  </si>
  <si>
    <t>K4P4</t>
  </si>
  <si>
    <t>K4P5</t>
  </si>
  <si>
    <t>K4P6</t>
  </si>
  <si>
    <t>K4XA</t>
  </si>
  <si>
    <t>K4YA</t>
  </si>
  <si>
    <t>P3F4</t>
  </si>
  <si>
    <t>P3K4</t>
  </si>
  <si>
    <t>P3RA</t>
  </si>
  <si>
    <t>P3T4</t>
  </si>
  <si>
    <t>P3T5</t>
  </si>
  <si>
    <t>P3XA</t>
  </si>
  <si>
    <t>P3XJ</t>
  </si>
  <si>
    <t>P3XU</t>
  </si>
  <si>
    <t>P3YA</t>
  </si>
  <si>
    <t>P3YJ</t>
  </si>
  <si>
    <t>P4RA</t>
  </si>
  <si>
    <t>P4XA</t>
  </si>
  <si>
    <t>P4XJ</t>
  </si>
  <si>
    <t>P4XU</t>
  </si>
  <si>
    <t>P4YA</t>
  </si>
  <si>
    <t>P4YJ</t>
  </si>
  <si>
    <t>P5F4</t>
  </si>
  <si>
    <t>P5F6</t>
  </si>
  <si>
    <t>P5G4</t>
  </si>
  <si>
    <t>P5G5</t>
  </si>
  <si>
    <t>P5H5</t>
  </si>
  <si>
    <t>P5P6</t>
  </si>
  <si>
    <t>P5RA</t>
  </si>
  <si>
    <t>P5T4</t>
  </si>
  <si>
    <t>P5XA</t>
  </si>
  <si>
    <t>P5XJ</t>
  </si>
  <si>
    <t>P5XU</t>
  </si>
  <si>
    <t>P5YA</t>
  </si>
  <si>
    <t>P5YJ</t>
  </si>
  <si>
    <t>P6F4</t>
  </si>
  <si>
    <t>P6F6</t>
  </si>
  <si>
    <t>P6G4</t>
  </si>
  <si>
    <t>P6G5</t>
  </si>
  <si>
    <t>P6H5</t>
  </si>
  <si>
    <t>P6P6</t>
  </si>
  <si>
    <t>P6T4</t>
  </si>
  <si>
    <t>P6XA</t>
  </si>
  <si>
    <t>P6XJ</t>
  </si>
  <si>
    <t>P6YA</t>
  </si>
  <si>
    <t>T4F4</t>
  </si>
  <si>
    <t>T4F6</t>
  </si>
  <si>
    <t>T4P4</t>
  </si>
  <si>
    <t>T4P6</t>
  </si>
  <si>
    <t>T4T4</t>
  </si>
  <si>
    <t>T4XA</t>
  </si>
  <si>
    <t>T4YA</t>
  </si>
  <si>
    <t>T5F4</t>
  </si>
  <si>
    <t>T5F6</t>
  </si>
  <si>
    <t>T5P3</t>
  </si>
  <si>
    <t>T5P4</t>
  </si>
  <si>
    <t>T5P6</t>
  </si>
  <si>
    <t>XAK4</t>
  </si>
  <si>
    <t>XAT4</t>
  </si>
  <si>
    <t>GAP3</t>
  </si>
  <si>
    <t>GA</t>
  </si>
  <si>
    <t>透明3+A12+透明3</t>
  </si>
  <si>
    <t>GDP5</t>
  </si>
  <si>
    <t>GD</t>
  </si>
  <si>
    <t>透明4+A10+型4</t>
  </si>
  <si>
    <t>GFP3</t>
  </si>
  <si>
    <t>GF</t>
  </si>
  <si>
    <t>透明4＋A11+型4</t>
  </si>
  <si>
    <t>GGP3</t>
  </si>
  <si>
    <t>GG</t>
  </si>
  <si>
    <t>透明3+A11+すり5</t>
  </si>
  <si>
    <t>GJP3</t>
  </si>
  <si>
    <t>GJ</t>
  </si>
  <si>
    <t>透明4+A10+安全合わせ(3・30mil・型3)</t>
  </si>
  <si>
    <t>GLP3</t>
  </si>
  <si>
    <t>GL</t>
  </si>
  <si>
    <t>透明4+A10+防災安全合わせ(3・60mil・型3)</t>
  </si>
  <si>
    <t>GXP3</t>
  </si>
  <si>
    <t>GX</t>
  </si>
  <si>
    <t>透明4+A10+安全合わせ(3・30mil・3)</t>
  </si>
  <si>
    <t>GYP3</t>
  </si>
  <si>
    <t>GY</t>
  </si>
  <si>
    <t>透明4+A10+防災安全合わせ(3・60mil・3)</t>
  </si>
  <si>
    <t>GZP4</t>
  </si>
  <si>
    <t>GZ</t>
  </si>
  <si>
    <t>透明4+A11+透明3</t>
  </si>
  <si>
    <t>JAP3</t>
  </si>
  <si>
    <t>JA</t>
  </si>
  <si>
    <t>透明3+A16+透明3</t>
  </si>
  <si>
    <t>JBP3</t>
  </si>
  <si>
    <t>JB</t>
  </si>
  <si>
    <t>透明3+A16+型4</t>
  </si>
  <si>
    <t>JEP4</t>
  </si>
  <si>
    <t>JE</t>
  </si>
  <si>
    <t>透明4+A15+透明4</t>
  </si>
  <si>
    <t>JFP3</t>
  </si>
  <si>
    <t>JF</t>
  </si>
  <si>
    <t>透明4+A15+型4</t>
  </si>
  <si>
    <t>JFP4</t>
  </si>
  <si>
    <t>JFP5</t>
  </si>
  <si>
    <t>JGP3</t>
  </si>
  <si>
    <t>JG</t>
  </si>
  <si>
    <t>透明3+A15+すり5</t>
  </si>
  <si>
    <t>JJP3</t>
  </si>
  <si>
    <t>JJ</t>
  </si>
  <si>
    <t>透明4+A14+安全合わせ(3・30mil・型3)</t>
  </si>
  <si>
    <t>JLP3</t>
  </si>
  <si>
    <t>JL</t>
  </si>
  <si>
    <t>透明4+A14+防災安全合わせ(3・60mil・型3)</t>
  </si>
  <si>
    <t>JNP3</t>
  </si>
  <si>
    <t>JN</t>
  </si>
  <si>
    <t>透明3＋A15＋耐熱透明5</t>
  </si>
  <si>
    <t>JPP3</t>
  </si>
  <si>
    <t>JP</t>
  </si>
  <si>
    <t>透明3+A15+耐熱すり5</t>
  </si>
  <si>
    <t>JQP3</t>
  </si>
  <si>
    <t>JQ</t>
  </si>
  <si>
    <t>透明4+A14+耐熱すり6</t>
  </si>
  <si>
    <t>JXP3</t>
  </si>
  <si>
    <t>JX</t>
  </si>
  <si>
    <t>透明4+A14+安全合わせ(3・30mil・3)</t>
  </si>
  <si>
    <t>JYP3</t>
  </si>
  <si>
    <t>JY</t>
  </si>
  <si>
    <t>JZP4</t>
  </si>
  <si>
    <t>JZ</t>
  </si>
  <si>
    <t>透明4+A15+透明3</t>
  </si>
  <si>
    <t>Low-E(断熱)ブロンズ</t>
  </si>
  <si>
    <t>Low-E(断熱)ニュートラル</t>
  </si>
  <si>
    <t>CAP3</t>
  </si>
  <si>
    <t>CA</t>
  </si>
  <si>
    <t>CDP5</t>
  </si>
  <si>
    <t>CD</t>
  </si>
  <si>
    <t>CFP3</t>
  </si>
  <si>
    <t>CF</t>
  </si>
  <si>
    <t>CGP3</t>
  </si>
  <si>
    <t>CG</t>
  </si>
  <si>
    <t>CJP3</t>
  </si>
  <si>
    <t>CJ</t>
  </si>
  <si>
    <t>CLP3</t>
  </si>
  <si>
    <t>CL</t>
  </si>
  <si>
    <t>CXP3</t>
  </si>
  <si>
    <t>CX</t>
  </si>
  <si>
    <t>CYP3</t>
  </si>
  <si>
    <t>CY</t>
  </si>
  <si>
    <t>CZP4</t>
  </si>
  <si>
    <t>CZ</t>
  </si>
  <si>
    <t>EAP3</t>
  </si>
  <si>
    <t>EA</t>
  </si>
  <si>
    <t>EBP3</t>
  </si>
  <si>
    <t>EB</t>
  </si>
  <si>
    <t>EEP4</t>
  </si>
  <si>
    <t>EE</t>
  </si>
  <si>
    <t>EFP3</t>
  </si>
  <si>
    <t>EF</t>
  </si>
  <si>
    <t>EFP4</t>
  </si>
  <si>
    <t>EFP5</t>
  </si>
  <si>
    <t>EGP3</t>
  </si>
  <si>
    <t>EG</t>
  </si>
  <si>
    <t>EJP3</t>
  </si>
  <si>
    <t>EJ</t>
  </si>
  <si>
    <t>ELP3</t>
  </si>
  <si>
    <t>EL</t>
  </si>
  <si>
    <t>EXP3</t>
  </si>
  <si>
    <t>EX</t>
  </si>
  <si>
    <t>EYP3</t>
  </si>
  <si>
    <t>EY</t>
  </si>
  <si>
    <t>EZP4</t>
  </si>
  <si>
    <t>EZ</t>
  </si>
  <si>
    <t>Low-E(遮熱)ブルー</t>
  </si>
  <si>
    <t>P3F6</t>
  </si>
  <si>
    <t>P3G4</t>
  </si>
  <si>
    <t>P3G5</t>
  </si>
  <si>
    <t>P3H5</t>
  </si>
  <si>
    <t>P3P4</t>
  </si>
  <si>
    <t>P3P5</t>
  </si>
  <si>
    <t>P3P6</t>
  </si>
  <si>
    <t>P4F4</t>
  </si>
  <si>
    <t>P4F6</t>
  </si>
  <si>
    <t>P4G4</t>
  </si>
  <si>
    <t>P4G5</t>
  </si>
  <si>
    <t>P4H5</t>
  </si>
  <si>
    <t>P4P5</t>
  </si>
  <si>
    <t>P4P6</t>
  </si>
  <si>
    <t>P5T5</t>
  </si>
  <si>
    <t>P3QT</t>
  </si>
  <si>
    <t>QT</t>
  </si>
  <si>
    <t>透明3/0.2/透明3</t>
  </si>
  <si>
    <t>P3QF</t>
  </si>
  <si>
    <t>QF</t>
  </si>
  <si>
    <t>不透明3/0.2/透明3</t>
  </si>
  <si>
    <t>P4QT</t>
  </si>
  <si>
    <t>P3QU</t>
  </si>
  <si>
    <t>QU</t>
  </si>
  <si>
    <t>P3QH</t>
  </si>
  <si>
    <t>QH</t>
  </si>
  <si>
    <t>P4QU</t>
  </si>
  <si>
    <t>アルゴン</t>
  </si>
  <si>
    <t>クリプトン</t>
  </si>
  <si>
    <t>ガラス分類</t>
    <rPh sb="3" eb="5">
      <t>ブンルイ</t>
    </rPh>
    <phoneticPr fontId="2"/>
  </si>
  <si>
    <t>室外側</t>
    <rPh sb="0" eb="2">
      <t>シツガイ</t>
    </rPh>
    <rPh sb="2" eb="3">
      <t>ガワ</t>
    </rPh>
    <phoneticPr fontId="49"/>
  </si>
  <si>
    <t>室内側</t>
    <rPh sb="0" eb="2">
      <t>シツナイ</t>
    </rPh>
    <rPh sb="2" eb="3">
      <t>ガワ</t>
    </rPh>
    <phoneticPr fontId="49"/>
  </si>
  <si>
    <t>ガラス構成</t>
    <rPh sb="3" eb="5">
      <t>コウセイ</t>
    </rPh>
    <phoneticPr fontId="50"/>
  </si>
  <si>
    <t>ガラス
熱貫流率(Ug)</t>
    <rPh sb="4" eb="5">
      <t>ネツ</t>
    </rPh>
    <rPh sb="5" eb="7">
      <t>カンリュウ</t>
    </rPh>
    <rPh sb="7" eb="8">
      <t>リツ</t>
    </rPh>
    <phoneticPr fontId="50"/>
  </si>
  <si>
    <t>ガラス日射
熱取得率(η)</t>
    <rPh sb="3" eb="5">
      <t>ニッシャ</t>
    </rPh>
    <rPh sb="6" eb="7">
      <t>ネツ</t>
    </rPh>
    <rPh sb="7" eb="9">
      <t>シュトク</t>
    </rPh>
    <rPh sb="9" eb="10">
      <t>リツ</t>
    </rPh>
    <phoneticPr fontId="50"/>
  </si>
  <si>
    <t>熱貫流
キー</t>
    <rPh sb="0" eb="1">
      <t>ネツ</t>
    </rPh>
    <rPh sb="1" eb="3">
      <t>カンリュウ</t>
    </rPh>
    <phoneticPr fontId="2"/>
  </si>
  <si>
    <t>製品型番※1　⇒</t>
    <rPh sb="0" eb="2">
      <t>セイヒン</t>
    </rPh>
    <rPh sb="2" eb="4">
      <t>カタバン</t>
    </rPh>
    <phoneticPr fontId="2"/>
  </si>
  <si>
    <t>FRG1</t>
    <phoneticPr fontId="2"/>
  </si>
  <si>
    <t>FRG2</t>
    <phoneticPr fontId="2"/>
  </si>
  <si>
    <t>ID</t>
    <phoneticPr fontId="2"/>
  </si>
  <si>
    <t>ID</t>
    <phoneticPr fontId="2"/>
  </si>
  <si>
    <t>　※少し時間がかかる場合がありますので、表示されるまで少しお待ち願います。</t>
    <rPh sb="2" eb="3">
      <t>スコ</t>
    </rPh>
    <rPh sb="4" eb="6">
      <t>ジカン</t>
    </rPh>
    <rPh sb="10" eb="12">
      <t>バアイ</t>
    </rPh>
    <rPh sb="20" eb="22">
      <t>ヒョウジ</t>
    </rPh>
    <rPh sb="27" eb="28">
      <t>スコ</t>
    </rPh>
    <rPh sb="30" eb="31">
      <t>マ</t>
    </rPh>
    <rPh sb="32" eb="33">
      <t>ネガ</t>
    </rPh>
    <phoneticPr fontId="2"/>
  </si>
  <si>
    <t>ガラス熱貫流率(Ug)</t>
    <rPh sb="3" eb="4">
      <t>ネツ</t>
    </rPh>
    <rPh sb="4" eb="6">
      <t>カンリュウ</t>
    </rPh>
    <rPh sb="6" eb="7">
      <t>リツ</t>
    </rPh>
    <phoneticPr fontId="50"/>
  </si>
  <si>
    <t>ガラス日射熱取得率(η)</t>
    <rPh sb="3" eb="5">
      <t>ニッシャ</t>
    </rPh>
    <rPh sb="5" eb="6">
      <t>ネツ</t>
    </rPh>
    <rPh sb="6" eb="8">
      <t>シュトク</t>
    </rPh>
    <rPh sb="8" eb="9">
      <t>リツ</t>
    </rPh>
    <phoneticPr fontId="50"/>
  </si>
  <si>
    <t>防災判定用フラグ（防災性能に適合）</t>
    <rPh sb="0" eb="2">
      <t>ボウサイ</t>
    </rPh>
    <rPh sb="2" eb="5">
      <t>ハンテイヨウ</t>
    </rPh>
    <phoneticPr fontId="51"/>
  </si>
  <si>
    <t>対応ガラス検索</t>
    <rPh sb="0" eb="2">
      <t>タイオウ</t>
    </rPh>
    <rPh sb="5" eb="7">
      <t>ケンサク</t>
    </rPh>
    <phoneticPr fontId="2"/>
  </si>
  <si>
    <t>　※対応可能な全てのガラスが確認できるわけではありませんのでご注意ください。また品種やサイズによっては設定のないガラス構成が表示される場合があります。</t>
    <phoneticPr fontId="2"/>
  </si>
  <si>
    <t>　※対象製品型番におけるガラス中央部熱貫流率の基準に適合するAP製ガラスの例が表示されます。ガラス性能値は自己適合宣言書の性能値に基づき記載しております。</t>
    <phoneticPr fontId="2"/>
  </si>
  <si>
    <t>オーニング窓、ダブルガラスルーバー窓</t>
  </si>
  <si>
    <t>すべり出し窓、外倒し窓、内倒し窓、突出し窓</t>
  </si>
  <si>
    <t>縦軸回転窓、横軸回転窓</t>
  </si>
  <si>
    <t>内倒し・内開き窓（ドレーキップ窓）ツーアクション</t>
  </si>
  <si>
    <t>折りたたみ戸</t>
  </si>
  <si>
    <t>出窓・天窓 等</t>
  </si>
  <si>
    <t>片上げ下げ窓</t>
    <rPh sb="0" eb="1">
      <t>カタ</t>
    </rPh>
    <phoneticPr fontId="3"/>
  </si>
  <si>
    <t>Low-Eガラス</t>
  </si>
  <si>
    <t>空気</t>
    <rPh sb="0" eb="2">
      <t>クウキ</t>
    </rPh>
    <phoneticPr fontId="1"/>
  </si>
  <si>
    <t>一般複層ガラス</t>
    <rPh sb="0" eb="2">
      <t>イッパン</t>
    </rPh>
    <rPh sb="2" eb="4">
      <t>フクソウ</t>
    </rPh>
    <phoneticPr fontId="5"/>
  </si>
  <si>
    <t>真空トリプルガラス</t>
    <rPh sb="0" eb="2">
      <t>シンクウ</t>
    </rPh>
    <phoneticPr fontId="5"/>
  </si>
  <si>
    <t>日射遮蔽型クリア真空トリプルガラス(エピソードⅡ)</t>
    <rPh sb="0" eb="2">
      <t>ニッシャ</t>
    </rPh>
    <rPh sb="2" eb="4">
      <t>シャヘイ</t>
    </rPh>
    <rPh sb="4" eb="5">
      <t>ガタ</t>
    </rPh>
    <rPh sb="8" eb="10">
      <t>シンクウ</t>
    </rPh>
    <phoneticPr fontId="5"/>
  </si>
  <si>
    <t>日射取得型クリア真空トリプルガラス(エピソードⅡ)</t>
    <rPh sb="0" eb="2">
      <t>ニッシャ</t>
    </rPh>
    <rPh sb="2" eb="4">
      <t>シュトク</t>
    </rPh>
    <rPh sb="4" eb="5">
      <t>ガタ</t>
    </rPh>
    <rPh sb="8" eb="10">
      <t>シンクウ</t>
    </rPh>
    <phoneticPr fontId="5"/>
  </si>
  <si>
    <t>トリプルガラス</t>
  </si>
  <si>
    <t>ダブルLow-Eブロンズ(日射遮蔽型)</t>
    <rPh sb="13" eb="15">
      <t>ニッシャ</t>
    </rPh>
    <rPh sb="15" eb="17">
      <t>シャヘイ</t>
    </rPh>
    <rPh sb="17" eb="18">
      <t>ガタ</t>
    </rPh>
    <phoneticPr fontId="5"/>
  </si>
  <si>
    <t>ダブルLow-Eニュートラル(日射遮蔽型)</t>
    <rPh sb="15" eb="17">
      <t>ニッシャ</t>
    </rPh>
    <rPh sb="17" eb="19">
      <t>シャヘイ</t>
    </rPh>
    <rPh sb="19" eb="20">
      <t>ガタ</t>
    </rPh>
    <phoneticPr fontId="5"/>
  </si>
  <si>
    <t>シングルLow-Eニュートラル(日射取得型)</t>
    <rPh sb="16" eb="18">
      <t>ニッシャ</t>
    </rPh>
    <rPh sb="18" eb="20">
      <t>シュトク</t>
    </rPh>
    <rPh sb="20" eb="21">
      <t>ガタ</t>
    </rPh>
    <phoneticPr fontId="5"/>
  </si>
  <si>
    <t>ダブルLow-Eブルー(日射遮蔽型)</t>
    <rPh sb="12" eb="14">
      <t>ニッシャ</t>
    </rPh>
    <rPh sb="14" eb="16">
      <t>シャヘイ</t>
    </rPh>
    <rPh sb="16" eb="17">
      <t>ガタ</t>
    </rPh>
    <phoneticPr fontId="5"/>
  </si>
  <si>
    <t>日射遮蔽型クリア真空トリプルガラス(APW330)</t>
    <rPh sb="0" eb="2">
      <t>ニッシャ</t>
    </rPh>
    <rPh sb="2" eb="4">
      <t>シャヘイ</t>
    </rPh>
    <rPh sb="4" eb="5">
      <t>ガタ</t>
    </rPh>
    <rPh sb="8" eb="10">
      <t>シンクウ</t>
    </rPh>
    <phoneticPr fontId="5"/>
  </si>
  <si>
    <t>日射取得型クリア真空トリプルガラス(APW330)</t>
    <rPh sb="0" eb="2">
      <t>ニッシャ</t>
    </rPh>
    <rPh sb="2" eb="4">
      <t>シュトク</t>
    </rPh>
    <rPh sb="4" eb="5">
      <t>ガタ</t>
    </rPh>
    <rPh sb="8" eb="10">
      <t>シンクウ</t>
    </rPh>
    <phoneticPr fontId="5"/>
  </si>
  <si>
    <t>開閉形式</t>
    <phoneticPr fontId="3"/>
  </si>
  <si>
    <t>H</t>
    <phoneticPr fontId="3"/>
  </si>
  <si>
    <t>T</t>
    <phoneticPr fontId="3"/>
  </si>
  <si>
    <t>F</t>
    <phoneticPr fontId="3"/>
  </si>
  <si>
    <t>ＦＩＸ窓</t>
    <phoneticPr fontId="3"/>
  </si>
  <si>
    <t>U</t>
    <phoneticPr fontId="3"/>
  </si>
  <si>
    <t>R</t>
    <phoneticPr fontId="3"/>
  </si>
  <si>
    <t>P</t>
    <phoneticPr fontId="3"/>
  </si>
  <si>
    <t>K</t>
    <phoneticPr fontId="3"/>
  </si>
  <si>
    <t>S</t>
    <phoneticPr fontId="3"/>
  </si>
  <si>
    <t>W</t>
    <phoneticPr fontId="3"/>
  </si>
  <si>
    <t>X</t>
    <phoneticPr fontId="3"/>
  </si>
  <si>
    <t>D</t>
    <phoneticPr fontId="3"/>
  </si>
  <si>
    <t>E</t>
    <phoneticPr fontId="3"/>
  </si>
  <si>
    <r>
      <t xml:space="preserve">引違い窓（２・３・４枚建）、片引き窓、引分け窓、両袖片引き窓
</t>
    </r>
    <r>
      <rPr>
        <b/>
        <sz val="11"/>
        <color rgb="FFC00000"/>
        <rFont val="Meiryo UI"/>
        <family val="3"/>
        <charset val="128"/>
      </rPr>
      <t>※シリンダー付きは引戸（E）になります。</t>
    </r>
    <rPh sb="0" eb="2">
      <t>ヒキチガ</t>
    </rPh>
    <rPh sb="3" eb="4">
      <t>マド</t>
    </rPh>
    <rPh sb="17" eb="18">
      <t>マド</t>
    </rPh>
    <rPh sb="22" eb="23">
      <t>マド</t>
    </rPh>
    <rPh sb="24" eb="28">
      <t>リョウソデカタビ</t>
    </rPh>
    <rPh sb="29" eb="30">
      <t>マド</t>
    </rPh>
    <rPh sb="40" eb="42">
      <t>ヒキド</t>
    </rPh>
    <phoneticPr fontId="3"/>
  </si>
  <si>
    <r>
      <t>たてすべり出し窓、開き窓テラス、外開き窓、内開き窓、テラスドア（シリンダー無し）</t>
    </r>
    <r>
      <rPr>
        <b/>
        <sz val="11"/>
        <color rgb="FFFF0000"/>
        <rFont val="Meiryo UI"/>
        <family val="3"/>
        <charset val="128"/>
      </rPr>
      <t xml:space="preserve">
</t>
    </r>
    <r>
      <rPr>
        <b/>
        <sz val="11"/>
        <color rgb="FFC00000"/>
        <rFont val="Meiryo UI"/>
        <family val="3"/>
        <charset val="128"/>
      </rPr>
      <t>※シリンダー付きはドア（D）になります。</t>
    </r>
    <rPh sb="9" eb="10">
      <t>ヒラ</t>
    </rPh>
    <rPh sb="11" eb="12">
      <t>マド</t>
    </rPh>
    <rPh sb="16" eb="18">
      <t>ソトヒラ</t>
    </rPh>
    <rPh sb="19" eb="20">
      <t>マド</t>
    </rPh>
    <rPh sb="21" eb="23">
      <t>ウチヒラ</t>
    </rPh>
    <rPh sb="24" eb="25">
      <t>マド</t>
    </rPh>
    <rPh sb="37" eb="38">
      <t>ナ</t>
    </rPh>
    <rPh sb="47" eb="48">
      <t>ツ</t>
    </rPh>
    <phoneticPr fontId="3"/>
  </si>
  <si>
    <r>
      <rPr>
        <sz val="11"/>
        <rFont val="Meiryo UI"/>
        <family val="3"/>
        <charset val="128"/>
      </rPr>
      <t>シリンダー付きのドア・開き戸</t>
    </r>
    <r>
      <rPr>
        <b/>
        <sz val="11"/>
        <color rgb="FFFF0000"/>
        <rFont val="Meiryo UI"/>
        <family val="3"/>
        <charset val="128"/>
      </rPr>
      <t xml:space="preserve">
</t>
    </r>
    <r>
      <rPr>
        <b/>
        <sz val="11"/>
        <color rgb="FFC00000"/>
        <rFont val="Meiryo UI"/>
        <family val="3"/>
        <charset val="128"/>
      </rPr>
      <t>※シリンダー無しは開き（T）になります。</t>
    </r>
    <rPh sb="5" eb="6">
      <t>ツキ</t>
    </rPh>
    <rPh sb="11" eb="12">
      <t>ヒラ</t>
    </rPh>
    <rPh sb="13" eb="14">
      <t>ド</t>
    </rPh>
    <rPh sb="21" eb="22">
      <t>ナ</t>
    </rPh>
    <rPh sb="24" eb="25">
      <t>ヒラ</t>
    </rPh>
    <phoneticPr fontId="3"/>
  </si>
  <si>
    <r>
      <rPr>
        <sz val="11"/>
        <rFont val="Meiryo UI"/>
        <family val="3"/>
        <charset val="128"/>
      </rPr>
      <t>シリンダー付きの引戸</t>
    </r>
    <r>
      <rPr>
        <b/>
        <sz val="11"/>
        <color rgb="FFFF0000"/>
        <rFont val="Meiryo UI"/>
        <family val="3"/>
        <charset val="128"/>
      </rPr>
      <t xml:space="preserve">
</t>
    </r>
    <r>
      <rPr>
        <b/>
        <sz val="11"/>
        <color rgb="FFC00000"/>
        <rFont val="Meiryo UI"/>
        <family val="3"/>
        <charset val="128"/>
      </rPr>
      <t>※シリンダー無しは引違い（H）になります。</t>
    </r>
    <rPh sb="5" eb="6">
      <t>ツキ</t>
    </rPh>
    <rPh sb="8" eb="10">
      <t>ヒキド</t>
    </rPh>
    <rPh sb="20" eb="22">
      <t>ヒキチガ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</si>
</sst>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6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Meiryo UI"/>
      <family val="3"/>
      <charset val="128"/>
    </font>
    <font>
      <b/>
      <sz val="12"/>
      <name val="Meiryo UI"/>
      <family val="3"/>
      <charset val="128"/>
    </font>
    <font>
      <sz val="6"/>
      <name val="ＭＳ ゴシック"/>
      <family val="3"/>
      <charset val="128"/>
    </font>
    <font>
      <u/>
      <sz val="11"/>
      <color theme="10"/>
      <name val="游ゴシック"/>
      <family val="2"/>
      <charset val="128"/>
      <scheme val="minor"/>
    </font>
    <font>
      <sz val="10"/>
      <name val="ＭＳ ゴシック"/>
      <family val="3"/>
      <charset val="128"/>
    </font>
    <font>
      <u/>
      <sz val="11"/>
      <color theme="10"/>
      <name val="Meiryo UI"/>
      <family val="3"/>
      <charset val="128"/>
    </font>
    <font>
      <sz val="11"/>
      <color theme="1"/>
      <name val="Meiryo UI"/>
      <family val="3"/>
      <charset val="128"/>
    </font>
    <font>
      <b/>
      <sz val="18"/>
      <color theme="1"/>
      <name val="Meiryo UI"/>
      <family val="3"/>
      <charset val="128"/>
    </font>
    <font>
      <sz val="11"/>
      <color theme="1"/>
      <name val="ＭＳ Ｐゴシック"/>
      <family val="3"/>
      <charset val="128"/>
    </font>
    <font>
      <b/>
      <sz val="11"/>
      <color theme="1"/>
      <name val="Meiryo UI"/>
      <family val="3"/>
      <charset val="128"/>
    </font>
    <font>
      <b/>
      <sz val="11"/>
      <color theme="0"/>
      <name val="Meiryo UI"/>
      <family val="3"/>
      <charset val="128"/>
    </font>
    <font>
      <sz val="11"/>
      <color theme="0"/>
      <name val="Meiryo UI"/>
      <family val="3"/>
      <charset val="128"/>
    </font>
    <font>
      <b/>
      <sz val="18"/>
      <color theme="3"/>
      <name val="游ゴシック Light"/>
      <family val="3"/>
      <charset val="128"/>
      <scheme val="major"/>
    </font>
    <font>
      <b/>
      <sz val="24"/>
      <color theme="1"/>
      <name val="Meiryo UI"/>
      <family val="3"/>
      <charset val="128"/>
    </font>
    <font>
      <b/>
      <sz val="20"/>
      <name val="Meiryo UI"/>
      <family val="3"/>
      <charset val="128"/>
    </font>
    <font>
      <b/>
      <sz val="11"/>
      <color rgb="FFFF0000"/>
      <name val="Meiryo UI"/>
      <family val="3"/>
      <charset val="128"/>
    </font>
    <font>
      <sz val="11"/>
      <color indexed="8"/>
      <name val="メイリオ"/>
      <family val="3"/>
      <charset val="128"/>
    </font>
    <font>
      <sz val="11"/>
      <color theme="1"/>
      <name val="メイリオ"/>
      <family val="2"/>
      <charset val="128"/>
    </font>
    <font>
      <b/>
      <sz val="12"/>
      <color theme="0"/>
      <name val="Meiryo UI"/>
      <family val="3"/>
      <charset val="128"/>
    </font>
    <font>
      <sz val="11"/>
      <color theme="1"/>
      <name val="游ゴシック"/>
      <family val="2"/>
      <scheme val="minor"/>
    </font>
    <font>
      <sz val="20"/>
      <color theme="1"/>
      <name val="ＭＳ Ｐゴシック"/>
      <family val="3"/>
      <charset val="128"/>
    </font>
    <font>
      <sz val="6"/>
      <name val="游ゴシック"/>
      <family val="3"/>
      <charset val="128"/>
      <scheme val="minor"/>
    </font>
    <font>
      <b/>
      <sz val="16"/>
      <color theme="0"/>
      <name val="ＭＳ Ｐゴシック"/>
      <family val="3"/>
      <charset val="128"/>
    </font>
    <font>
      <sz val="11"/>
      <name val="ＭＳ Ｐゴシック"/>
      <family val="3"/>
      <charset val="128"/>
    </font>
    <font>
      <u/>
      <sz val="11"/>
      <color theme="10"/>
      <name val="ＭＳ Ｐゴシック"/>
      <family val="3"/>
      <charset val="128"/>
    </font>
    <font>
      <sz val="11"/>
      <color theme="0"/>
      <name val="ＭＳ Ｐゴシック"/>
      <family val="3"/>
      <charset val="128"/>
    </font>
    <font>
      <b/>
      <u/>
      <sz val="16"/>
      <color theme="10"/>
      <name val="ＭＳ Ｐゴシック"/>
      <family val="3"/>
      <charset val="128"/>
    </font>
    <font>
      <sz val="11"/>
      <color rgb="FFFF0000"/>
      <name val="ＭＳ Ｐゴシック"/>
      <family val="3"/>
      <charset val="128"/>
    </font>
    <font>
      <sz val="10"/>
      <color theme="1"/>
      <name val="ＭＳ Ｐゴシック"/>
      <family val="3"/>
      <charset val="128"/>
    </font>
    <font>
      <b/>
      <sz val="14"/>
      <color theme="1"/>
      <name val="ＭＳ Ｐゴシック"/>
      <family val="3"/>
      <charset val="128"/>
    </font>
    <font>
      <b/>
      <sz val="14"/>
      <color rgb="FF0000FF"/>
      <name val="ＭＳ Ｐゴシック"/>
      <family val="3"/>
      <charset val="128"/>
    </font>
    <font>
      <sz val="14"/>
      <name val="ＭＳ Ｐゴシック"/>
      <family val="3"/>
      <charset val="128"/>
    </font>
    <font>
      <sz val="14"/>
      <color rgb="FF0000FF"/>
      <name val="ＭＳ Ｐゴシック"/>
      <family val="3"/>
      <charset val="128"/>
    </font>
    <font>
      <b/>
      <u/>
      <sz val="22"/>
      <color theme="1"/>
      <name val="ＭＳ Ｐゴシック"/>
      <family val="3"/>
      <charset val="128"/>
    </font>
    <font>
      <sz val="12"/>
      <color rgb="FFFF0000"/>
      <name val="Meiryo UI"/>
      <family val="3"/>
      <charset val="128"/>
    </font>
    <font>
      <b/>
      <u/>
      <sz val="24"/>
      <color rgb="FF000066"/>
      <name val="Meiryo UI"/>
      <family val="3"/>
      <charset val="128"/>
    </font>
    <font>
      <b/>
      <sz val="11"/>
      <color rgb="FF0000FF"/>
      <name val="Meiryo UI"/>
      <family val="3"/>
      <charset val="128"/>
    </font>
    <font>
      <b/>
      <sz val="14"/>
      <color theme="0"/>
      <name val="ＭＳ Ｐゴシック"/>
      <family val="3"/>
      <charset val="128"/>
    </font>
    <font>
      <sz val="14"/>
      <color theme="1"/>
      <name val="ＭＳ Ｐゴシック"/>
      <family val="3"/>
      <charset val="128"/>
    </font>
    <font>
      <u/>
      <sz val="14"/>
      <color theme="10"/>
      <name val="ＭＳ Ｐゴシック"/>
      <family val="3"/>
      <charset val="128"/>
    </font>
    <font>
      <sz val="14"/>
      <color theme="0"/>
      <name val="ＭＳ Ｐゴシック"/>
      <family val="3"/>
      <charset val="128"/>
    </font>
    <font>
      <sz val="16"/>
      <color theme="1"/>
      <name val="ＭＳ Ｐゴシック"/>
      <family val="3"/>
      <charset val="128"/>
    </font>
    <font>
      <b/>
      <sz val="14"/>
      <name val="ＭＳ Ｐゴシック"/>
      <family val="3"/>
      <charset val="128"/>
    </font>
    <font>
      <sz val="12"/>
      <color rgb="FF0000FF"/>
      <name val="Meiryo UI"/>
      <family val="3"/>
      <charset val="128"/>
    </font>
    <font>
      <b/>
      <u/>
      <sz val="22"/>
      <color rgb="FF000066"/>
      <name val="Meiryo UI"/>
      <family val="3"/>
      <charset val="128"/>
    </font>
    <font>
      <sz val="18"/>
      <color theme="3"/>
      <name val="游ゴシック Light"/>
      <family val="2"/>
      <charset val="128"/>
      <scheme val="major"/>
    </font>
    <font>
      <b/>
      <sz val="13"/>
      <color theme="3"/>
      <name val="游ゴシック"/>
      <family val="2"/>
      <charset val="128"/>
      <scheme val="minor"/>
    </font>
    <font>
      <b/>
      <sz val="11"/>
      <color theme="3"/>
      <name val="游ゴシック"/>
      <family val="2"/>
      <charset val="128"/>
      <scheme val="minor"/>
    </font>
    <font>
      <sz val="12"/>
      <color theme="1"/>
      <name val="Meiryo UI"/>
      <family val="3"/>
      <charset val="128"/>
    </font>
    <font>
      <sz val="11"/>
      <name val="游ゴシック"/>
      <family val="2"/>
      <charset val="128"/>
      <scheme val="minor"/>
    </font>
    <font>
      <b/>
      <sz val="14"/>
      <name val="游ゴシック"/>
      <family val="3"/>
      <charset val="128"/>
      <scheme val="minor"/>
    </font>
    <font>
      <b/>
      <sz val="12"/>
      <color rgb="FFFF0000"/>
      <name val="游ゴシック"/>
      <family val="3"/>
      <charset val="128"/>
      <scheme val="minor"/>
    </font>
    <font>
      <sz val="14"/>
      <color theme="0"/>
      <name val="游ゴシック"/>
      <family val="2"/>
      <charset val="128"/>
      <scheme val="minor"/>
    </font>
    <font>
      <u/>
      <sz val="18"/>
      <color theme="10"/>
      <name val="游ゴシック"/>
      <family val="2"/>
      <charset val="128"/>
      <scheme val="minor"/>
    </font>
    <font>
      <sz val="14"/>
      <name val="游ゴシック"/>
      <family val="3"/>
      <charset val="128"/>
      <scheme val="minor"/>
    </font>
    <font>
      <b/>
      <sz val="11"/>
      <color rgb="FFC00000"/>
      <name val="Meiryo UI"/>
      <family val="3"/>
      <charset val="128"/>
    </font>
  </fonts>
  <fills count="11">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0099FF"/>
        <bgColor indexed="64"/>
      </patternFill>
    </fill>
    <fill>
      <patternFill patternType="solid">
        <fgColor theme="0" tint="-4.9989318521683403E-2"/>
        <bgColor indexed="64"/>
      </patternFill>
    </fill>
    <fill>
      <patternFill patternType="solid">
        <fgColor rgb="FFFF9999"/>
        <bgColor indexed="64"/>
      </patternFill>
    </fill>
    <fill>
      <patternFill patternType="solid">
        <fgColor theme="0" tint="-4.9989318521683403E-2"/>
        <bgColor rgb="FFDEEAF6"/>
      </patternFill>
    </fill>
    <fill>
      <patternFill patternType="solid">
        <fgColor rgb="FF00206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theme="1" tint="0.49998474074526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0000FF"/>
      </left>
      <right style="thin">
        <color theme="0" tint="-0.499984740745262"/>
      </right>
      <top style="medium">
        <color rgb="FF0000FF"/>
      </top>
      <bottom style="thin">
        <color theme="0" tint="-0.499984740745262"/>
      </bottom>
      <diagonal/>
    </border>
    <border>
      <left style="medium">
        <color rgb="FF0000FF"/>
      </left>
      <right style="thin">
        <color theme="0" tint="-0.499984740745262"/>
      </right>
      <top style="thin">
        <color theme="0" tint="-0.499984740745262"/>
      </top>
      <bottom style="thin">
        <color theme="0" tint="-0.499984740745262"/>
      </bottom>
      <diagonal/>
    </border>
    <border>
      <left style="thin">
        <color theme="0" tint="-0.499984740745262"/>
      </left>
      <right style="medium">
        <color rgb="FF0000FF"/>
      </right>
      <top style="thin">
        <color theme="0" tint="-0.499984740745262"/>
      </top>
      <bottom style="thin">
        <color theme="0" tint="-0.499984740745262"/>
      </bottom>
      <diagonal/>
    </border>
    <border>
      <left style="medium">
        <color rgb="FF0000FF"/>
      </left>
      <right style="thin">
        <color theme="0" tint="-0.499984740745262"/>
      </right>
      <top style="thin">
        <color theme="0" tint="-0.499984740745262"/>
      </top>
      <bottom style="medium">
        <color rgb="FF0000FF"/>
      </bottom>
      <diagonal/>
    </border>
    <border>
      <left style="thin">
        <color theme="0" tint="-0.499984740745262"/>
      </left>
      <right style="thin">
        <color theme="0" tint="-0.499984740745262"/>
      </right>
      <top style="thin">
        <color theme="0" tint="-0.499984740745262"/>
      </top>
      <bottom style="medium">
        <color rgb="FF0000FF"/>
      </bottom>
      <diagonal/>
    </border>
    <border>
      <left style="thin">
        <color theme="0" tint="-0.499984740745262"/>
      </left>
      <right style="medium">
        <color rgb="FF0000FF"/>
      </right>
      <top style="thin">
        <color theme="0" tint="-0.499984740745262"/>
      </top>
      <bottom style="medium">
        <color rgb="FF0000FF"/>
      </bottom>
      <diagonal/>
    </border>
    <border>
      <left/>
      <right/>
      <top style="thin">
        <color theme="0" tint="-0.499984740745262"/>
      </top>
      <bottom style="thin">
        <color theme="0" tint="-0.499984740745262"/>
      </bottom>
      <diagonal/>
    </border>
    <border>
      <left style="medium">
        <color rgb="FF002060"/>
      </left>
      <right style="medium">
        <color rgb="FF002060"/>
      </right>
      <top style="medium">
        <color rgb="FF002060"/>
      </top>
      <bottom style="thin">
        <color theme="0" tint="-0.499984740745262"/>
      </bottom>
      <diagonal/>
    </border>
    <border>
      <left style="medium">
        <color rgb="FF002060"/>
      </left>
      <right style="medium">
        <color rgb="FF002060"/>
      </right>
      <top style="thin">
        <color theme="0" tint="-0.499984740745262"/>
      </top>
      <bottom style="thin">
        <color theme="0" tint="-0.499984740745262"/>
      </bottom>
      <diagonal/>
    </border>
    <border>
      <left style="medium">
        <color rgb="FF002060"/>
      </left>
      <right style="medium">
        <color rgb="FF002060"/>
      </right>
      <top style="thin">
        <color theme="0" tint="-0.499984740745262"/>
      </top>
      <bottom style="medium">
        <color rgb="FF002060"/>
      </bottom>
      <diagonal/>
    </border>
    <border>
      <left style="thin">
        <color theme="0" tint="-0.499984740745262"/>
      </left>
      <right style="thin">
        <color theme="0" tint="-0.499984740745262"/>
      </right>
      <top style="medium">
        <color rgb="FF0000FF"/>
      </top>
      <bottom/>
      <diagonal/>
    </border>
    <border>
      <left style="thin">
        <color theme="0" tint="-0.499984740745262"/>
      </left>
      <right style="medium">
        <color rgb="FF0000FF"/>
      </right>
      <top style="medium">
        <color rgb="FF0000FF"/>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rgb="FF0000FF"/>
      </right>
      <top/>
      <bottom style="thin">
        <color theme="0" tint="-0.499984740745262"/>
      </bottom>
      <diagonal/>
    </border>
    <border>
      <left style="thin">
        <color theme="0" tint="-0.499984740745262"/>
      </left>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rgb="FF0000FF"/>
      </left>
      <right style="thin">
        <color rgb="FF0000FF"/>
      </right>
      <top style="thin">
        <color rgb="FF0000FF"/>
      </top>
      <bottom style="thin">
        <color rgb="FF0000FF"/>
      </bottom>
      <diagonal/>
    </border>
  </borders>
  <cellStyleXfs count="12">
    <xf numFmtId="0" fontId="0" fillId="0" borderId="0">
      <alignment vertical="center"/>
    </xf>
    <xf numFmtId="38" fontId="1"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xf numFmtId="0" fontId="1" fillId="0" borderId="0">
      <alignment vertical="center"/>
    </xf>
    <xf numFmtId="0" fontId="12" fillId="0" borderId="0">
      <alignment vertical="center"/>
    </xf>
    <xf numFmtId="0" fontId="1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lignment vertical="center"/>
    </xf>
    <xf numFmtId="0" fontId="23" fillId="0" borderId="0"/>
    <xf numFmtId="0" fontId="23" fillId="0" borderId="0"/>
    <xf numFmtId="0" fontId="23" fillId="0" borderId="0"/>
  </cellStyleXfs>
  <cellXfs count="147">
    <xf numFmtId="0" fontId="0" fillId="0" borderId="0" xfId="0">
      <alignment vertical="center"/>
    </xf>
    <xf numFmtId="0" fontId="10" fillId="0" borderId="0" xfId="4" applyFont="1" applyProtection="1">
      <alignment vertical="center"/>
      <protection hidden="1"/>
    </xf>
    <xf numFmtId="0" fontId="10" fillId="0" borderId="0" xfId="4" applyFont="1" applyAlignment="1" applyProtection="1">
      <alignment horizontal="center" vertical="center"/>
      <protection hidden="1"/>
    </xf>
    <xf numFmtId="38" fontId="10" fillId="0" borderId="0" xfId="1" applyFont="1" applyAlignment="1" applyProtection="1">
      <alignment horizontal="center" vertical="center"/>
      <protection hidden="1"/>
    </xf>
    <xf numFmtId="0" fontId="11" fillId="0" borderId="0" xfId="4" applyFont="1" applyAlignment="1" applyProtection="1">
      <alignment horizontal="left" vertical="center"/>
      <protection hidden="1"/>
    </xf>
    <xf numFmtId="0" fontId="10" fillId="0" borderId="0" xfId="4" applyFont="1" applyAlignment="1" applyProtection="1">
      <alignment horizontal="right" vertical="center"/>
      <protection hidden="1"/>
    </xf>
    <xf numFmtId="0" fontId="10" fillId="0" borderId="0" xfId="5" applyFont="1" applyAlignment="1" applyProtection="1">
      <alignment horizontal="center" vertical="center"/>
      <protection hidden="1"/>
    </xf>
    <xf numFmtId="0" fontId="10" fillId="0" borderId="0" xfId="0" applyFont="1">
      <alignment vertical="center"/>
    </xf>
    <xf numFmtId="38" fontId="10" fillId="0" borderId="0" xfId="1" applyFont="1">
      <alignment vertical="center"/>
    </xf>
    <xf numFmtId="0" fontId="10" fillId="0" borderId="0" xfId="0" quotePrefix="1" applyFont="1">
      <alignment vertical="center"/>
    </xf>
    <xf numFmtId="49" fontId="4" fillId="0" borderId="0" xfId="3" applyNumberFormat="1" applyFont="1" applyAlignment="1">
      <alignment vertical="center"/>
    </xf>
    <xf numFmtId="49" fontId="18" fillId="0" borderId="0" xfId="3" applyNumberFormat="1" applyFont="1" applyAlignment="1">
      <alignment vertical="center"/>
    </xf>
    <xf numFmtId="49" fontId="4" fillId="0" borderId="0" xfId="3" applyNumberFormat="1" applyFont="1" applyAlignment="1">
      <alignment horizontal="center" vertical="center"/>
    </xf>
    <xf numFmtId="49" fontId="4" fillId="0" borderId="0" xfId="3" applyNumberFormat="1" applyFont="1" applyAlignment="1">
      <alignment horizontal="right" vertical="center"/>
    </xf>
    <xf numFmtId="49" fontId="5" fillId="0" borderId="8" xfId="3" applyNumberFormat="1" applyFont="1" applyBorder="1" applyAlignment="1">
      <alignment vertical="center"/>
    </xf>
    <xf numFmtId="49" fontId="5" fillId="0" borderId="8" xfId="3" applyNumberFormat="1" applyFont="1" applyBorder="1" applyAlignment="1">
      <alignment horizontal="center" vertical="center"/>
    </xf>
    <xf numFmtId="49" fontId="4" fillId="0" borderId="8" xfId="3" applyNumberFormat="1" applyFont="1" applyBorder="1" applyAlignment="1">
      <alignment vertical="center" wrapText="1"/>
    </xf>
    <xf numFmtId="49" fontId="4" fillId="0" borderId="8" xfId="3" applyNumberFormat="1" applyFont="1" applyBorder="1" applyAlignment="1">
      <alignment vertical="center"/>
    </xf>
    <xf numFmtId="49" fontId="19" fillId="0" borderId="8" xfId="3" applyNumberFormat="1" applyFont="1" applyBorder="1" applyAlignment="1">
      <alignment vertical="center" wrapText="1"/>
    </xf>
    <xf numFmtId="0" fontId="10" fillId="2" borderId="1" xfId="0" applyFont="1" applyFill="1" applyBorder="1">
      <alignment vertical="center"/>
    </xf>
    <xf numFmtId="0" fontId="10" fillId="0" borderId="1" xfId="0" applyFont="1" applyBorder="1">
      <alignment vertical="center"/>
    </xf>
    <xf numFmtId="0" fontId="10" fillId="5" borderId="7" xfId="4" applyFont="1" applyFill="1" applyBorder="1" applyAlignment="1" applyProtection="1">
      <alignment horizontal="center" vertical="center" shrinkToFit="1"/>
      <protection locked="0" hidden="1"/>
    </xf>
    <xf numFmtId="0" fontId="10" fillId="5" borderId="7" xfId="4" applyFont="1" applyFill="1" applyBorder="1" applyAlignment="1" applyProtection="1">
      <alignment horizontal="center" vertical="center"/>
      <protection locked="0" hidden="1"/>
    </xf>
    <xf numFmtId="0" fontId="22" fillId="6" borderId="10" xfId="4" applyFont="1" applyFill="1" applyBorder="1" applyAlignment="1" applyProtection="1">
      <alignment horizontal="center" vertical="center"/>
      <protection hidden="1"/>
    </xf>
    <xf numFmtId="38" fontId="22" fillId="6" borderId="10" xfId="1" applyFont="1" applyFill="1" applyBorder="1" applyAlignment="1" applyProtection="1">
      <alignment horizontal="center" vertical="center"/>
      <protection hidden="1"/>
    </xf>
    <xf numFmtId="0" fontId="14" fillId="8" borderId="10" xfId="4" applyFont="1" applyFill="1" applyBorder="1" applyAlignment="1" applyProtection="1">
      <alignment horizontal="center" vertical="center"/>
      <protection hidden="1"/>
    </xf>
    <xf numFmtId="38" fontId="14" fillId="8" borderId="10" xfId="1" applyFont="1" applyFill="1" applyBorder="1" applyAlignment="1" applyProtection="1">
      <alignment horizontal="center" vertical="center"/>
      <protection hidden="1"/>
    </xf>
    <xf numFmtId="0" fontId="10" fillId="4" borderId="10" xfId="4" applyFont="1" applyFill="1" applyBorder="1" applyAlignment="1" applyProtection="1">
      <alignment horizontal="center" vertical="center"/>
      <protection hidden="1"/>
    </xf>
    <xf numFmtId="0" fontId="15" fillId="8" borderId="10" xfId="4" applyFont="1" applyFill="1" applyBorder="1" applyAlignment="1" applyProtection="1">
      <alignment horizontal="center" vertical="center"/>
      <protection hidden="1"/>
    </xf>
    <xf numFmtId="0" fontId="38" fillId="0" borderId="0" xfId="5" applyFont="1" applyAlignment="1" applyProtection="1">
      <alignment horizontal="left" vertical="center"/>
      <protection hidden="1"/>
    </xf>
    <xf numFmtId="0" fontId="39" fillId="0" borderId="0" xfId="4" applyFont="1" applyAlignment="1" applyProtection="1">
      <alignment horizontal="left" vertical="center"/>
      <protection hidden="1"/>
    </xf>
    <xf numFmtId="0" fontId="40" fillId="4" borderId="10" xfId="4" applyFont="1" applyFill="1" applyBorder="1" applyAlignment="1" applyProtection="1">
      <alignment horizontal="center" vertical="center"/>
      <protection hidden="1"/>
    </xf>
    <xf numFmtId="0" fontId="40" fillId="4" borderId="13" xfId="4" applyFont="1" applyFill="1" applyBorder="1" applyAlignment="1" applyProtection="1">
      <alignment horizontal="center" vertical="center"/>
      <protection hidden="1"/>
    </xf>
    <xf numFmtId="0" fontId="13" fillId="0" borderId="0" xfId="4" applyFont="1" applyProtection="1">
      <alignment vertical="center"/>
      <protection hidden="1"/>
    </xf>
    <xf numFmtId="0" fontId="10" fillId="7" borderId="10" xfId="4" applyFont="1" applyFill="1" applyBorder="1" applyAlignment="1" applyProtection="1">
      <alignment horizontal="center" vertical="center"/>
      <protection hidden="1"/>
    </xf>
    <xf numFmtId="0" fontId="10" fillId="0" borderId="10" xfId="4" applyFont="1" applyBorder="1" applyAlignment="1" applyProtection="1">
      <alignment horizontal="center" vertical="center"/>
      <protection hidden="1"/>
    </xf>
    <xf numFmtId="0" fontId="10" fillId="0" borderId="10" xfId="4" applyFont="1" applyBorder="1" applyAlignment="1" applyProtection="1">
      <alignment horizontal="right" vertical="center"/>
      <protection hidden="1"/>
    </xf>
    <xf numFmtId="38" fontId="10" fillId="0" borderId="10" xfId="1" quotePrefix="1" applyFont="1" applyBorder="1" applyAlignment="1" applyProtection="1">
      <alignment horizontal="center" vertical="center"/>
      <protection hidden="1"/>
    </xf>
    <xf numFmtId="38" fontId="10" fillId="0" borderId="10" xfId="1" applyFont="1" applyBorder="1" applyAlignment="1" applyProtection="1">
      <alignment horizontal="center" vertical="center"/>
      <protection hidden="1"/>
    </xf>
    <xf numFmtId="38" fontId="10" fillId="0" borderId="10" xfId="1" applyFont="1" applyBorder="1" applyAlignment="1" applyProtection="1">
      <alignment horizontal="right" vertical="center"/>
      <protection hidden="1"/>
    </xf>
    <xf numFmtId="38" fontId="10" fillId="0" borderId="0" xfId="1" applyFont="1" applyAlignment="1" applyProtection="1">
      <alignment horizontal="right" vertical="center"/>
      <protection hidden="1"/>
    </xf>
    <xf numFmtId="0" fontId="10" fillId="0" borderId="10" xfId="4" applyFont="1" applyBorder="1" applyAlignment="1" applyProtection="1">
      <alignment horizontal="center" vertical="center"/>
      <protection locked="0" hidden="1"/>
    </xf>
    <xf numFmtId="0" fontId="10" fillId="0" borderId="16" xfId="4" applyFont="1" applyBorder="1" applyAlignment="1" applyProtection="1">
      <alignment horizontal="center" vertical="center"/>
      <protection locked="0" hidden="1"/>
    </xf>
    <xf numFmtId="0" fontId="10" fillId="0" borderId="13" xfId="4" applyFont="1" applyBorder="1" applyAlignment="1" applyProtection="1">
      <alignment horizontal="center" vertical="center"/>
      <protection locked="0" hidden="1"/>
    </xf>
    <xf numFmtId="0" fontId="10" fillId="0" borderId="15" xfId="4" applyFont="1" applyBorder="1" applyAlignment="1" applyProtection="1">
      <alignment horizontal="center" vertical="center"/>
      <protection locked="0" hidden="1"/>
    </xf>
    <xf numFmtId="0" fontId="13" fillId="4" borderId="10" xfId="4" applyFont="1" applyFill="1" applyBorder="1" applyAlignment="1" applyProtection="1">
      <alignment horizontal="center" vertical="center"/>
      <protection hidden="1"/>
    </xf>
    <xf numFmtId="0" fontId="13" fillId="4" borderId="14" xfId="4" applyFont="1" applyFill="1" applyBorder="1" applyAlignment="1" applyProtection="1">
      <alignment horizontal="center" vertical="center"/>
      <protection hidden="1"/>
    </xf>
    <xf numFmtId="0" fontId="22" fillId="6" borderId="10" xfId="4" applyFont="1" applyFill="1" applyBorder="1" applyAlignment="1" applyProtection="1">
      <alignment horizontal="center" vertical="center"/>
      <protection hidden="1"/>
    </xf>
    <xf numFmtId="0" fontId="14" fillId="8" borderId="10" xfId="4" applyFont="1" applyFill="1" applyBorder="1" applyAlignment="1" applyProtection="1">
      <alignment horizontal="center" vertical="center"/>
      <protection hidden="1"/>
    </xf>
    <xf numFmtId="0" fontId="10" fillId="4" borderId="18" xfId="4" applyFont="1" applyFill="1" applyBorder="1" applyAlignment="1" applyProtection="1">
      <alignment horizontal="center" vertical="center"/>
      <protection hidden="1"/>
    </xf>
    <xf numFmtId="0" fontId="10" fillId="0" borderId="18" xfId="4" applyFont="1" applyBorder="1" applyAlignment="1" applyProtection="1">
      <alignment horizontal="center" vertical="center"/>
      <protection hidden="1"/>
    </xf>
    <xf numFmtId="0" fontId="10" fillId="0" borderId="20" xfId="4" applyFont="1" applyBorder="1" applyAlignment="1" applyProtection="1">
      <alignment horizontal="center" vertical="center"/>
      <protection hidden="1"/>
    </xf>
    <xf numFmtId="0" fontId="10" fillId="0" borderId="21" xfId="4" applyFont="1" applyBorder="1" applyAlignment="1" applyProtection="1">
      <alignment horizontal="center" vertical="center"/>
      <protection hidden="1"/>
    </xf>
    <xf numFmtId="0" fontId="15" fillId="10" borderId="20" xfId="4" applyFont="1" applyFill="1" applyBorder="1" applyAlignment="1" applyProtection="1">
      <alignment horizontal="center" vertical="center"/>
      <protection hidden="1"/>
    </xf>
    <xf numFmtId="0" fontId="10" fillId="4" borderId="14" xfId="4" applyFont="1" applyFill="1" applyBorder="1" applyAlignment="1" applyProtection="1">
      <alignment horizontal="center" vertical="center"/>
      <protection hidden="1"/>
    </xf>
    <xf numFmtId="0" fontId="10" fillId="0" borderId="14" xfId="4" applyFont="1" applyBorder="1" applyAlignment="1" applyProtection="1">
      <alignment horizontal="center" vertical="center"/>
      <protection hidden="1"/>
    </xf>
    <xf numFmtId="0" fontId="10" fillId="0" borderId="17" xfId="4" applyFont="1" applyBorder="1" applyAlignment="1" applyProtection="1">
      <alignment horizontal="center" vertical="center"/>
      <protection hidden="1"/>
    </xf>
    <xf numFmtId="0" fontId="13" fillId="0" borderId="26" xfId="4" applyFont="1" applyBorder="1" applyProtection="1">
      <alignment vertical="center"/>
      <protection hidden="1"/>
    </xf>
    <xf numFmtId="0" fontId="48" fillId="0" borderId="0" xfId="4" applyFont="1" applyAlignment="1" applyProtection="1">
      <alignment horizontal="left" vertical="center"/>
      <protection hidden="1"/>
    </xf>
    <xf numFmtId="0" fontId="0" fillId="0" borderId="0" xfId="0" applyProtection="1">
      <alignment vertical="center"/>
      <protection hidden="1"/>
    </xf>
    <xf numFmtId="49" fontId="5" fillId="7" borderId="8" xfId="3" applyNumberFormat="1" applyFont="1" applyFill="1" applyBorder="1" applyAlignment="1">
      <alignment horizontal="center" vertical="center"/>
    </xf>
    <xf numFmtId="0" fontId="54" fillId="0" borderId="0" xfId="0" applyFont="1" applyFill="1" applyBorder="1" applyAlignment="1" applyProtection="1">
      <alignment horizontal="right" vertical="center"/>
      <protection hidden="1"/>
    </xf>
    <xf numFmtId="0" fontId="55" fillId="0" borderId="0" xfId="0" applyFont="1" applyProtection="1">
      <alignment vertical="center"/>
      <protection hidden="1"/>
    </xf>
    <xf numFmtId="0" fontId="53" fillId="0" borderId="0" xfId="0" applyFont="1" applyProtection="1">
      <alignment vertical="center"/>
      <protection hidden="1"/>
    </xf>
    <xf numFmtId="0" fontId="5" fillId="7" borderId="28" xfId="0" applyFont="1" applyFill="1" applyBorder="1" applyAlignment="1" applyProtection="1">
      <alignment horizontal="center" vertical="center"/>
      <protection hidden="1"/>
    </xf>
    <xf numFmtId="0" fontId="0" fillId="0" borderId="0" xfId="0" applyFill="1" applyProtection="1">
      <alignment vertical="center"/>
      <protection hidden="1"/>
    </xf>
    <xf numFmtId="0" fontId="52" fillId="7" borderId="27" xfId="0" applyFont="1" applyFill="1" applyBorder="1" applyAlignment="1" applyProtection="1">
      <alignment horizontal="center" vertical="top" wrapText="1"/>
      <protection hidden="1"/>
    </xf>
    <xf numFmtId="0" fontId="52" fillId="7" borderId="27" xfId="0" applyFont="1" applyFill="1" applyBorder="1" applyAlignment="1" applyProtection="1">
      <alignment horizontal="center" vertical="top"/>
      <protection hidden="1"/>
    </xf>
    <xf numFmtId="0" fontId="10" fillId="0" borderId="0" xfId="0" applyFont="1" applyBorder="1" applyProtection="1">
      <alignment vertical="center"/>
      <protection hidden="1"/>
    </xf>
    <xf numFmtId="0" fontId="0" fillId="4" borderId="29" xfId="0" applyFill="1" applyBorder="1" applyAlignment="1" applyProtection="1">
      <alignment horizontal="center" vertical="center"/>
      <protection locked="0" hidden="1"/>
    </xf>
    <xf numFmtId="0" fontId="56" fillId="0" borderId="0" xfId="0" applyFont="1" applyAlignment="1" applyProtection="1">
      <alignment horizontal="right" vertical="center"/>
      <protection hidden="1"/>
    </xf>
    <xf numFmtId="0" fontId="58" fillId="0" borderId="0" xfId="0" applyFont="1" applyAlignment="1" applyProtection="1">
      <alignment vertical="center"/>
      <protection hidden="1"/>
    </xf>
    <xf numFmtId="0" fontId="17" fillId="3" borderId="0" xfId="6" applyFont="1" applyFill="1" applyAlignment="1">
      <alignment vertical="top"/>
    </xf>
    <xf numFmtId="0" fontId="5" fillId="7" borderId="28" xfId="0" applyFont="1" applyFill="1" applyBorder="1" applyAlignment="1" applyProtection="1">
      <alignment horizontal="center" vertical="center" wrapText="1"/>
      <protection hidden="1"/>
    </xf>
    <xf numFmtId="0" fontId="24" fillId="0" borderId="0" xfId="9" applyFont="1" applyAlignment="1" applyProtection="1">
      <alignment horizontal="right" vertical="center"/>
      <protection hidden="1"/>
    </xf>
    <xf numFmtId="0" fontId="37" fillId="0" borderId="0" xfId="9" applyFont="1" applyAlignment="1" applyProtection="1">
      <alignment vertical="center"/>
      <protection hidden="1"/>
    </xf>
    <xf numFmtId="0" fontId="12" fillId="0" borderId="0" xfId="9" applyFont="1" applyAlignment="1" applyProtection="1">
      <alignment vertical="center"/>
      <protection hidden="1"/>
    </xf>
    <xf numFmtId="0" fontId="45" fillId="0" borderId="0" xfId="9" applyFont="1" applyAlignment="1" applyProtection="1">
      <alignment horizontal="right" vertical="center"/>
      <protection hidden="1"/>
    </xf>
    <xf numFmtId="0" fontId="41" fillId="0" borderId="0" xfId="9" applyFont="1" applyAlignment="1" applyProtection="1">
      <alignment horizontal="right" vertical="center"/>
      <protection hidden="1"/>
    </xf>
    <xf numFmtId="0" fontId="35" fillId="0" borderId="0" xfId="9" applyFont="1" applyAlignment="1" applyProtection="1">
      <alignment horizontal="left" vertical="center" indent="3"/>
      <protection hidden="1"/>
    </xf>
    <xf numFmtId="0" fontId="42" fillId="0" borderId="0" xfId="9" applyFont="1" applyAlignment="1" applyProtection="1">
      <alignment vertical="center"/>
      <protection hidden="1"/>
    </xf>
    <xf numFmtId="0" fontId="43" fillId="0" borderId="0" xfId="9" applyFont="1" applyAlignment="1" applyProtection="1">
      <alignment horizontal="right" vertical="center"/>
      <protection hidden="1"/>
    </xf>
    <xf numFmtId="0" fontId="57" fillId="0" borderId="0" xfId="2" applyFont="1" applyAlignment="1" applyProtection="1">
      <alignment vertical="center"/>
      <protection hidden="1"/>
    </xf>
    <xf numFmtId="0" fontId="44" fillId="0" borderId="0" xfId="9" applyFont="1" applyAlignment="1" applyProtection="1">
      <alignment horizontal="right" vertical="center"/>
      <protection hidden="1"/>
    </xf>
    <xf numFmtId="0" fontId="36" fillId="0" borderId="0" xfId="9" applyFont="1" applyAlignment="1" applyProtection="1">
      <alignment horizontal="left" vertical="center" indent="3"/>
      <protection hidden="1"/>
    </xf>
    <xf numFmtId="0" fontId="26" fillId="0" borderId="0" xfId="9" applyFont="1" applyAlignment="1" applyProtection="1">
      <alignment horizontal="right" vertical="center"/>
      <protection hidden="1"/>
    </xf>
    <xf numFmtId="0" fontId="27" fillId="0" borderId="0" xfId="9" applyFont="1" applyAlignment="1" applyProtection="1">
      <alignment vertical="center"/>
      <protection hidden="1"/>
    </xf>
    <xf numFmtId="0" fontId="30" fillId="0" borderId="0" xfId="9" applyFont="1" applyAlignment="1" applyProtection="1">
      <alignment horizontal="right" vertical="center"/>
      <protection hidden="1"/>
    </xf>
    <xf numFmtId="0" fontId="29" fillId="0" borderId="0" xfId="9" applyFont="1" applyAlignment="1" applyProtection="1">
      <alignment horizontal="right" vertical="center"/>
      <protection hidden="1"/>
    </xf>
    <xf numFmtId="0" fontId="33" fillId="9" borderId="1" xfId="9" applyFont="1" applyFill="1" applyBorder="1" applyAlignment="1" applyProtection="1">
      <alignment horizontal="center" vertical="center"/>
      <protection hidden="1"/>
    </xf>
    <xf numFmtId="0" fontId="33" fillId="9" borderId="6" xfId="9" applyFont="1" applyFill="1" applyBorder="1" applyAlignment="1" applyProtection="1">
      <alignment horizontal="center" vertical="center"/>
      <protection hidden="1"/>
    </xf>
    <xf numFmtId="0" fontId="33" fillId="9" borderId="2" xfId="9" applyFont="1" applyFill="1" applyBorder="1" applyAlignment="1" applyProtection="1">
      <alignment horizontal="center" vertical="center"/>
      <protection hidden="1"/>
    </xf>
    <xf numFmtId="0" fontId="33" fillId="9" borderId="1" xfId="9" applyFont="1" applyFill="1" applyBorder="1" applyAlignment="1" applyProtection="1">
      <alignment horizontal="center" vertical="top"/>
      <protection hidden="1"/>
    </xf>
    <xf numFmtId="0" fontId="33" fillId="9" borderId="1" xfId="9" applyFont="1" applyFill="1" applyBorder="1" applyAlignment="1" applyProtection="1">
      <alignment horizontal="center" vertical="top" wrapText="1"/>
      <protection hidden="1"/>
    </xf>
    <xf numFmtId="0" fontId="12" fillId="0" borderId="0" xfId="9" applyFont="1" applyAlignment="1" applyProtection="1">
      <alignment horizontal="left" vertical="top"/>
      <protection hidden="1"/>
    </xf>
    <xf numFmtId="0" fontId="12" fillId="0" borderId="1" xfId="9" applyFont="1" applyFill="1" applyBorder="1" applyAlignment="1" applyProtection="1">
      <alignment horizontal="left" vertical="top"/>
      <protection hidden="1"/>
    </xf>
    <xf numFmtId="0" fontId="12" fillId="0" borderId="1" xfId="9" applyFont="1" applyFill="1" applyBorder="1" applyAlignment="1" applyProtection="1">
      <alignment horizontal="left" vertical="top" wrapText="1"/>
      <protection hidden="1"/>
    </xf>
    <xf numFmtId="0" fontId="12" fillId="0" borderId="0" xfId="9" applyFont="1" applyAlignment="1" applyProtection="1">
      <alignment horizontal="right" vertical="center"/>
      <protection hidden="1"/>
    </xf>
    <xf numFmtId="0" fontId="12" fillId="0" borderId="0" xfId="9" applyFont="1" applyFill="1" applyAlignment="1" applyProtection="1">
      <alignment vertical="center"/>
      <protection hidden="1"/>
    </xf>
    <xf numFmtId="0" fontId="28" fillId="0" borderId="0" xfId="9" applyFont="1" applyAlignment="1" applyProtection="1">
      <alignment horizontal="right" vertical="center"/>
      <protection hidden="1"/>
    </xf>
    <xf numFmtId="0" fontId="31" fillId="0" borderId="0" xfId="9" applyFont="1" applyAlignment="1" applyProtection="1">
      <alignment vertical="center"/>
      <protection hidden="1"/>
    </xf>
    <xf numFmtId="0" fontId="27" fillId="0" borderId="0" xfId="9" applyFont="1" applyFill="1" applyAlignment="1" applyProtection="1">
      <alignment horizontal="left" vertical="top"/>
      <protection hidden="1"/>
    </xf>
    <xf numFmtId="0" fontId="12" fillId="0" borderId="0" xfId="11" applyFont="1" applyAlignment="1" applyProtection="1">
      <alignment horizontal="left" vertical="top"/>
      <protection hidden="1"/>
    </xf>
    <xf numFmtId="0" fontId="12" fillId="0" borderId="0" xfId="11" applyFont="1" applyFill="1" applyAlignment="1" applyProtection="1">
      <alignment horizontal="left" vertical="top"/>
      <protection hidden="1"/>
    </xf>
    <xf numFmtId="0" fontId="12" fillId="0" borderId="0" xfId="9" applyFont="1" applyFill="1" applyAlignment="1" applyProtection="1">
      <alignment horizontal="left" vertical="top"/>
      <protection hidden="1"/>
    </xf>
    <xf numFmtId="0" fontId="12" fillId="0" borderId="1" xfId="9" applyFont="1" applyBorder="1" applyAlignment="1" applyProtection="1">
      <alignment horizontal="left" vertical="top"/>
      <protection hidden="1"/>
    </xf>
    <xf numFmtId="0" fontId="32" fillId="0" borderId="1" xfId="9" applyFont="1" applyBorder="1" applyAlignment="1" applyProtection="1">
      <alignment horizontal="left" vertical="top" shrinkToFit="1"/>
      <protection hidden="1"/>
    </xf>
    <xf numFmtId="0" fontId="32" fillId="0" borderId="0" xfId="9" applyFont="1" applyAlignment="1" applyProtection="1">
      <alignment horizontal="left" vertical="top" shrinkToFit="1"/>
      <protection hidden="1"/>
    </xf>
    <xf numFmtId="0" fontId="33" fillId="9" borderId="9" xfId="9" applyFont="1" applyFill="1" applyBorder="1" applyAlignment="1" applyProtection="1">
      <alignment horizontal="center" vertical="center" wrapText="1"/>
      <protection hidden="1"/>
    </xf>
    <xf numFmtId="0" fontId="33" fillId="9" borderId="5" xfId="9" applyFont="1" applyFill="1" applyBorder="1" applyAlignment="1" applyProtection="1">
      <alignment horizontal="center" vertical="center" wrapText="1"/>
      <protection hidden="1"/>
    </xf>
    <xf numFmtId="0" fontId="33" fillId="9" borderId="2" xfId="9" applyFont="1" applyFill="1" applyBorder="1" applyAlignment="1" applyProtection="1">
      <alignment horizontal="center" vertical="center"/>
      <protection hidden="1"/>
    </xf>
    <xf numFmtId="0" fontId="33" fillId="9" borderId="3" xfId="9" applyFont="1" applyFill="1" applyBorder="1" applyAlignment="1" applyProtection="1">
      <alignment horizontal="center" vertical="center"/>
      <protection hidden="1"/>
    </xf>
    <xf numFmtId="0" fontId="33" fillId="9" borderId="4" xfId="9" applyFont="1" applyFill="1" applyBorder="1" applyAlignment="1" applyProtection="1">
      <alignment horizontal="center" vertical="center"/>
      <protection hidden="1"/>
    </xf>
    <xf numFmtId="0" fontId="33" fillId="9" borderId="5" xfId="9" applyFont="1" applyFill="1" applyBorder="1" applyAlignment="1" applyProtection="1">
      <alignment horizontal="center" vertical="center"/>
      <protection hidden="1"/>
    </xf>
    <xf numFmtId="0" fontId="33" fillId="9" borderId="9" xfId="10" applyFont="1" applyFill="1" applyBorder="1" applyAlignment="1" applyProtection="1">
      <alignment horizontal="center" vertical="center" wrapText="1"/>
      <protection hidden="1"/>
    </xf>
    <xf numFmtId="0" fontId="33" fillId="9" borderId="5" xfId="10" applyFont="1" applyFill="1" applyBorder="1" applyAlignment="1" applyProtection="1">
      <alignment horizontal="center" vertical="center" wrapText="1"/>
      <protection hidden="1"/>
    </xf>
    <xf numFmtId="0" fontId="46" fillId="9" borderId="9" xfId="9" applyFont="1" applyFill="1" applyBorder="1" applyAlignment="1" applyProtection="1">
      <alignment horizontal="center" vertical="center"/>
      <protection hidden="1"/>
    </xf>
    <xf numFmtId="0" fontId="46" fillId="9" borderId="5" xfId="9" applyFont="1" applyFill="1" applyBorder="1" applyAlignment="1" applyProtection="1">
      <alignment horizontal="center" vertical="center"/>
      <protection hidden="1"/>
    </xf>
    <xf numFmtId="0" fontId="33" fillId="9" borderId="9" xfId="9" applyFont="1" applyFill="1" applyBorder="1" applyAlignment="1" applyProtection="1">
      <alignment horizontal="center" vertical="center"/>
      <protection hidden="1"/>
    </xf>
    <xf numFmtId="0" fontId="33" fillId="7" borderId="2" xfId="9" applyFont="1" applyFill="1" applyBorder="1" applyAlignment="1" applyProtection="1">
      <alignment horizontal="center" vertical="center"/>
      <protection hidden="1"/>
    </xf>
    <xf numFmtId="0" fontId="33" fillId="7" borderId="3" xfId="9" applyFont="1" applyFill="1" applyBorder="1" applyAlignment="1" applyProtection="1">
      <alignment horizontal="center" vertical="center"/>
      <protection hidden="1"/>
    </xf>
    <xf numFmtId="0" fontId="33" fillId="7" borderId="4" xfId="9" applyFont="1" applyFill="1" applyBorder="1" applyAlignment="1" applyProtection="1">
      <alignment horizontal="center" vertical="center"/>
      <protection hidden="1"/>
    </xf>
    <xf numFmtId="0" fontId="14" fillId="8" borderId="10" xfId="4" applyFont="1" applyFill="1" applyBorder="1" applyAlignment="1" applyProtection="1">
      <alignment horizontal="center" vertical="center"/>
      <protection hidden="1"/>
    </xf>
    <xf numFmtId="0" fontId="13" fillId="7" borderId="10" xfId="4" applyFont="1" applyFill="1" applyBorder="1" applyAlignment="1" applyProtection="1">
      <alignment horizontal="center" vertical="center"/>
      <protection hidden="1"/>
    </xf>
    <xf numFmtId="0" fontId="14" fillId="10" borderId="19" xfId="4" applyFont="1" applyFill="1" applyBorder="1" applyAlignment="1" applyProtection="1">
      <alignment horizontal="center" vertical="center" wrapText="1"/>
      <protection hidden="1"/>
    </xf>
    <xf numFmtId="0" fontId="14" fillId="10" borderId="20" xfId="4" applyFont="1" applyFill="1" applyBorder="1" applyAlignment="1" applyProtection="1">
      <alignment horizontal="center" vertical="center"/>
      <protection hidden="1"/>
    </xf>
    <xf numFmtId="0" fontId="13" fillId="4" borderId="12" xfId="4" applyFont="1" applyFill="1" applyBorder="1" applyAlignment="1" applyProtection="1">
      <alignment horizontal="center" vertical="center"/>
      <protection hidden="1"/>
    </xf>
    <xf numFmtId="0" fontId="13" fillId="4" borderId="13" xfId="4" applyFont="1" applyFill="1" applyBorder="1" applyAlignment="1" applyProtection="1">
      <alignment horizontal="center" vertical="center"/>
      <protection hidden="1"/>
    </xf>
    <xf numFmtId="0" fontId="13" fillId="4" borderId="10" xfId="4" applyFont="1" applyFill="1" applyBorder="1" applyAlignment="1" applyProtection="1">
      <alignment horizontal="center" vertical="center" wrapText="1"/>
      <protection hidden="1"/>
    </xf>
    <xf numFmtId="0" fontId="13" fillId="4" borderId="10" xfId="4" applyFont="1" applyFill="1" applyBorder="1" applyAlignment="1" applyProtection="1">
      <alignment horizontal="center" vertical="center"/>
      <protection hidden="1"/>
    </xf>
    <xf numFmtId="0" fontId="13" fillId="4" borderId="11" xfId="4" applyFont="1" applyFill="1" applyBorder="1" applyAlignment="1" applyProtection="1">
      <alignment horizontal="center" vertical="center"/>
      <protection hidden="1"/>
    </xf>
    <xf numFmtId="0" fontId="13" fillId="4" borderId="22" xfId="4" applyFont="1" applyFill="1" applyBorder="1" applyAlignment="1" applyProtection="1">
      <alignment horizontal="center" vertical="center"/>
      <protection hidden="1"/>
    </xf>
    <xf numFmtId="0" fontId="13" fillId="4" borderId="23" xfId="4" applyFont="1" applyFill="1" applyBorder="1" applyAlignment="1" applyProtection="1">
      <alignment horizontal="center" vertical="center"/>
      <protection hidden="1"/>
    </xf>
    <xf numFmtId="0" fontId="13" fillId="4" borderId="24" xfId="4" applyFont="1" applyFill="1" applyBorder="1" applyAlignment="1" applyProtection="1">
      <alignment horizontal="center" vertical="center"/>
      <protection hidden="1"/>
    </xf>
    <xf numFmtId="0" fontId="13" fillId="4" borderId="25" xfId="4" applyFont="1" applyFill="1" applyBorder="1" applyAlignment="1" applyProtection="1">
      <alignment horizontal="center" vertical="center"/>
      <protection hidden="1"/>
    </xf>
    <xf numFmtId="0" fontId="9" fillId="0" borderId="0" xfId="2" applyFont="1" applyAlignment="1" applyProtection="1">
      <alignment horizontal="center" vertical="center"/>
      <protection hidden="1"/>
    </xf>
    <xf numFmtId="0" fontId="22" fillId="6" borderId="10" xfId="4" applyFont="1" applyFill="1" applyBorder="1" applyAlignment="1" applyProtection="1">
      <alignment horizontal="center" vertical="center"/>
      <protection hidden="1"/>
    </xf>
    <xf numFmtId="0" fontId="5" fillId="7" borderId="28" xfId="0" applyFont="1" applyFill="1" applyBorder="1" applyAlignment="1" applyProtection="1">
      <alignment horizontal="center" vertical="center" wrapText="1"/>
      <protection hidden="1"/>
    </xf>
    <xf numFmtId="0" fontId="5" fillId="7" borderId="27" xfId="0" applyFont="1" applyFill="1" applyBorder="1" applyAlignment="1" applyProtection="1">
      <alignment horizontal="center" vertical="center" wrapText="1"/>
      <protection hidden="1"/>
    </xf>
    <xf numFmtId="0" fontId="17" fillId="3" borderId="0" xfId="6" applyFont="1" applyFill="1" applyAlignment="1">
      <alignment vertical="top"/>
    </xf>
    <xf numFmtId="0" fontId="5" fillId="7" borderId="0" xfId="0" applyFont="1" applyFill="1" applyBorder="1" applyAlignment="1" applyProtection="1">
      <alignment horizontal="center" vertical="center" wrapText="1"/>
      <protection hidden="1"/>
    </xf>
    <xf numFmtId="0" fontId="5" fillId="7" borderId="0" xfId="0" applyFont="1" applyFill="1" applyBorder="1" applyAlignment="1" applyProtection="1">
      <alignment horizontal="center" vertical="center"/>
      <protection hidden="1"/>
    </xf>
    <xf numFmtId="176" fontId="10" fillId="0" borderId="0" xfId="0" applyNumberFormat="1" applyFont="1" applyBorder="1" applyProtection="1">
      <alignment vertical="center"/>
      <protection hidden="1"/>
    </xf>
    <xf numFmtId="0" fontId="0" fillId="0" borderId="0" xfId="0" applyBorder="1" applyProtection="1">
      <alignment vertical="center"/>
      <protection hidden="1"/>
    </xf>
    <xf numFmtId="176" fontId="0" fillId="0" borderId="0" xfId="0" applyNumberFormat="1" applyProtection="1">
      <alignment vertical="center"/>
      <protection hidden="1"/>
    </xf>
    <xf numFmtId="2" fontId="0" fillId="0" borderId="0" xfId="0" applyNumberFormat="1" applyProtection="1">
      <alignment vertical="center"/>
      <protection hidden="1"/>
    </xf>
    <xf numFmtId="2" fontId="10" fillId="0" borderId="0" xfId="0" applyNumberFormat="1" applyFont="1" applyBorder="1" applyProtection="1">
      <alignment vertical="center"/>
      <protection hidden="1"/>
    </xf>
  </cellXfs>
  <cellStyles count="12">
    <cellStyle name="タイトル 2" xfId="6"/>
    <cellStyle name="ハイパーリンク" xfId="2" builtinId="8"/>
    <cellStyle name="桁区切り" xfId="1" builtinId="6"/>
    <cellStyle name="標準" xfId="0" builtinId="0"/>
    <cellStyle name="標準 2" xfId="5"/>
    <cellStyle name="標準 2 2" xfId="7"/>
    <cellStyle name="標準 2 6" xfId="3"/>
    <cellStyle name="標準 3" xfId="8"/>
    <cellStyle name="標準 3 2" xfId="9"/>
    <cellStyle name="標準 4" xfId="10"/>
    <cellStyle name="標準 5" xfId="11"/>
    <cellStyle name="標準 5 2" xfId="4"/>
  </cellStyles>
  <dxfs count="3">
    <dxf>
      <border>
        <left style="thin">
          <color auto="1"/>
        </left>
        <right style="thin">
          <color auto="1"/>
        </right>
        <top style="thin">
          <color auto="1"/>
        </top>
        <bottom style="thin">
          <color auto="1"/>
        </bottom>
        <vertical/>
        <horizontal/>
      </border>
    </dxf>
    <dxf>
      <font>
        <b/>
        <i val="0"/>
        <color rgb="FF002060"/>
      </font>
    </dxf>
    <dxf>
      <font>
        <color rgb="FF9C0006"/>
      </font>
      <fill>
        <patternFill>
          <bgColor rgb="FFFFC7CE"/>
        </patternFill>
      </fill>
    </dxf>
  </dxfs>
  <tableStyles count="0" defaultTableStyle="TableStyleMedium2" defaultPivotStyle="PivotStyleLight16"/>
  <colors>
    <mruColors>
      <color rgb="FF0000FF"/>
      <color rgb="FFFFFFCC"/>
      <color rgb="FF33CCFF"/>
      <color rgb="FF000066"/>
      <color rgb="FFFF9999"/>
      <color rgb="FFFFCCCC"/>
      <color rgb="FF0099FF"/>
      <color rgb="FF66CCFF"/>
      <color rgb="FF3399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123264</xdr:colOff>
      <xdr:row>0</xdr:row>
      <xdr:rowOff>168089</xdr:rowOff>
    </xdr:from>
    <xdr:to>
      <xdr:col>27</xdr:col>
      <xdr:colOff>212767</xdr:colOff>
      <xdr:row>33</xdr:row>
      <xdr:rowOff>145543</xdr:rowOff>
    </xdr:to>
    <xdr:grpSp>
      <xdr:nvGrpSpPr>
        <xdr:cNvPr id="13" name="グループ化 12"/>
        <xdr:cNvGrpSpPr/>
      </xdr:nvGrpSpPr>
      <xdr:grpSpPr>
        <a:xfrm>
          <a:off x="123264" y="168089"/>
          <a:ext cx="18545591" cy="7743130"/>
          <a:chOff x="123264" y="168089"/>
          <a:chExt cx="18545591" cy="7743130"/>
        </a:xfrm>
      </xdr:grpSpPr>
      <xdr:pic>
        <xdr:nvPicPr>
          <xdr:cNvPr id="2" name="図 1"/>
          <xdr:cNvPicPr>
            <a:picLocks noChangeAspect="1"/>
          </xdr:cNvPicPr>
        </xdr:nvPicPr>
        <xdr:blipFill rotWithShape="1">
          <a:blip xmlns:r="http://schemas.openxmlformats.org/officeDocument/2006/relationships" r:embed="rId1"/>
          <a:srcRect l="1656" t="24508" r="2931" b="3350"/>
          <a:stretch/>
        </xdr:blipFill>
        <xdr:spPr>
          <a:xfrm>
            <a:off x="123264" y="168089"/>
            <a:ext cx="16147676" cy="4684059"/>
          </a:xfrm>
          <a:prstGeom prst="rect">
            <a:avLst/>
          </a:prstGeom>
          <a:ln w="25400">
            <a:solidFill>
              <a:srgbClr val="0000FF"/>
            </a:solidFill>
          </a:ln>
        </xdr:spPr>
      </xdr:pic>
      <xdr:sp macro="" textlink="">
        <xdr:nvSpPr>
          <xdr:cNvPr id="5" name="正方形/長方形 4"/>
          <xdr:cNvSpPr/>
        </xdr:nvSpPr>
        <xdr:spPr>
          <a:xfrm>
            <a:off x="1277472" y="4448743"/>
            <a:ext cx="2162735" cy="504265"/>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8" name="図 7"/>
          <xdr:cNvPicPr>
            <a:picLocks noChangeAspect="1"/>
          </xdr:cNvPicPr>
        </xdr:nvPicPr>
        <xdr:blipFill>
          <a:blip xmlns:r="http://schemas.openxmlformats.org/officeDocument/2006/relationships" r:embed="rId2"/>
          <a:stretch>
            <a:fillRect/>
          </a:stretch>
        </xdr:blipFill>
        <xdr:spPr>
          <a:xfrm>
            <a:off x="4829736" y="4314267"/>
            <a:ext cx="13839119" cy="3596952"/>
          </a:xfrm>
          <a:prstGeom prst="rect">
            <a:avLst/>
          </a:prstGeom>
          <a:ln w="25400">
            <a:solidFill>
              <a:srgbClr val="0000FF"/>
            </a:solidFill>
          </a:ln>
        </xdr:spPr>
      </xdr:pic>
      <xdr:sp macro="" textlink="">
        <xdr:nvSpPr>
          <xdr:cNvPr id="10" name="正方形/長方形 9"/>
          <xdr:cNvSpPr/>
        </xdr:nvSpPr>
        <xdr:spPr>
          <a:xfrm>
            <a:off x="10141323" y="1042149"/>
            <a:ext cx="1355912" cy="3227292"/>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4751294" y="5042648"/>
            <a:ext cx="3081618" cy="2678206"/>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xdr:cNvSpPr/>
        </xdr:nvSpPr>
        <xdr:spPr>
          <a:xfrm>
            <a:off x="14522822" y="4560794"/>
            <a:ext cx="4067736" cy="425825"/>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 name="直線矢印コネクタ 2"/>
          <xdr:cNvCxnSpPr>
            <a:endCxn id="11" idx="1"/>
          </xdr:cNvCxnSpPr>
        </xdr:nvCxnSpPr>
        <xdr:spPr>
          <a:xfrm flipV="1">
            <a:off x="4527176" y="2190753"/>
            <a:ext cx="4896972" cy="2840688"/>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xdr:nvCxnSpPr>
        <xdr:spPr>
          <a:xfrm flipH="1">
            <a:off x="7922559" y="2442883"/>
            <a:ext cx="1748117" cy="3529853"/>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a:xfrm flipV="1">
            <a:off x="7956176" y="4258237"/>
            <a:ext cx="6387353" cy="1983439"/>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xdr:cNvCxnSpPr/>
        </xdr:nvCxnSpPr>
        <xdr:spPr>
          <a:xfrm flipH="1">
            <a:off x="11194676" y="4381501"/>
            <a:ext cx="3137648" cy="1927412"/>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xdr:cNvCxnSpPr/>
        </xdr:nvCxnSpPr>
        <xdr:spPr>
          <a:xfrm>
            <a:off x="15083118" y="4493560"/>
            <a:ext cx="201705" cy="1882588"/>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44" name="正方形/長方形 43"/>
          <xdr:cNvSpPr/>
        </xdr:nvSpPr>
        <xdr:spPr>
          <a:xfrm>
            <a:off x="8819029" y="5031442"/>
            <a:ext cx="1882588" cy="2700617"/>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正方形/長方形 44"/>
          <xdr:cNvSpPr/>
        </xdr:nvSpPr>
        <xdr:spPr>
          <a:xfrm>
            <a:off x="12023910" y="5076265"/>
            <a:ext cx="6589059" cy="2633383"/>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302561" y="5020241"/>
            <a:ext cx="4202205" cy="705973"/>
          </a:xfrm>
          <a:prstGeom prst="rect">
            <a:avLst/>
          </a:prstGeom>
          <a:solidFill>
            <a:schemeClr val="bg1">
              <a:lumMod val="95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①”内窓設置・外窓交換”または”ドア交換”のシートで</a:t>
            </a:r>
            <a:endParaRPr kumimoji="1" lang="en-US" altLang="ja-JP" sz="1400" b="1">
              <a:solidFill>
                <a:srgbClr val="0000FF"/>
              </a:solidFill>
              <a:latin typeface="Meiryo UI" panose="020B0604030504040204" pitchFamily="50" charset="-128"/>
              <a:ea typeface="Meiryo UI" panose="020B0604030504040204" pitchFamily="50" charset="-128"/>
            </a:endParaRPr>
          </a:p>
          <a:p>
            <a:pPr algn="l"/>
            <a:r>
              <a:rPr kumimoji="1" lang="ja-JP" altLang="en-US" sz="1400" b="1">
                <a:solidFill>
                  <a:srgbClr val="0000FF"/>
                </a:solidFill>
                <a:latin typeface="Meiryo UI" panose="020B0604030504040204" pitchFamily="50" charset="-128"/>
                <a:ea typeface="Meiryo UI" panose="020B0604030504040204" pitchFamily="50" charset="-128"/>
              </a:rPr>
              <a:t>　　対象の製品をプルダウンで検索</a:t>
            </a:r>
          </a:p>
        </xdr:txBody>
      </xdr:sp>
      <xdr:sp macro="" textlink="">
        <xdr:nvSpPr>
          <xdr:cNvPr id="11" name="正方形/長方形 10"/>
          <xdr:cNvSpPr/>
        </xdr:nvSpPr>
        <xdr:spPr>
          <a:xfrm>
            <a:off x="9424148" y="2017061"/>
            <a:ext cx="2947147" cy="347383"/>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②対象の製品の”製品型番”をコピー</a:t>
            </a:r>
          </a:p>
        </xdr:txBody>
      </xdr:sp>
      <xdr:sp macro="" textlink="">
        <xdr:nvSpPr>
          <xdr:cNvPr id="18" name="正方形/長方形 17"/>
          <xdr:cNvSpPr/>
        </xdr:nvSpPr>
        <xdr:spPr>
          <a:xfrm>
            <a:off x="14500410" y="4078941"/>
            <a:ext cx="3048000" cy="403413"/>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④”地域区分”と”建て方区分”を選択</a:t>
            </a:r>
          </a:p>
        </xdr:txBody>
      </xdr:sp>
      <xdr:sp macro="" textlink="">
        <xdr:nvSpPr>
          <xdr:cNvPr id="20" name="正方形/長方形 19"/>
          <xdr:cNvSpPr/>
        </xdr:nvSpPr>
        <xdr:spPr>
          <a:xfrm>
            <a:off x="8460440" y="6308912"/>
            <a:ext cx="2655794" cy="425825"/>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⑤交付申請ではこの型番で登録</a:t>
            </a:r>
          </a:p>
        </xdr:txBody>
      </xdr:sp>
      <xdr:sp macro="" textlink="">
        <xdr:nvSpPr>
          <xdr:cNvPr id="21" name="正方形/長方形 20"/>
          <xdr:cNvSpPr/>
        </xdr:nvSpPr>
        <xdr:spPr>
          <a:xfrm>
            <a:off x="14545235" y="6465793"/>
            <a:ext cx="1602440" cy="347383"/>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solidFill>
                  <a:srgbClr val="0000FF"/>
                </a:solidFill>
                <a:latin typeface="Meiryo UI" panose="020B0604030504040204" pitchFamily="50" charset="-128"/>
                <a:ea typeface="Meiryo UI" panose="020B0604030504040204" pitchFamily="50" charset="-128"/>
              </a:rPr>
              <a:t>⑥補助額を確認</a:t>
            </a:r>
          </a:p>
        </xdr:txBody>
      </xdr:sp>
      <xdr:sp macro="" textlink="">
        <xdr:nvSpPr>
          <xdr:cNvPr id="12" name="正方形/長方形 11"/>
          <xdr:cNvSpPr/>
        </xdr:nvSpPr>
        <xdr:spPr>
          <a:xfrm>
            <a:off x="4605617" y="6084793"/>
            <a:ext cx="3339353" cy="347383"/>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③製品型番を張り付け、サイズを入力</a:t>
            </a:r>
          </a:p>
        </xdr:txBody>
      </xdr:sp>
      <xdr:sp macro="" textlink="">
        <xdr:nvSpPr>
          <xdr:cNvPr id="25" name="正方形/長方形 24"/>
          <xdr:cNvSpPr/>
        </xdr:nvSpPr>
        <xdr:spPr>
          <a:xfrm>
            <a:off x="10107707" y="481853"/>
            <a:ext cx="1512793" cy="425831"/>
          </a:xfrm>
          <a:prstGeom prst="rect">
            <a:avLst/>
          </a:prstGeom>
          <a:noFill/>
          <a:ln w="28575">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正方形/長方形 25"/>
          <xdr:cNvSpPr/>
        </xdr:nvSpPr>
        <xdr:spPr>
          <a:xfrm>
            <a:off x="11833412" y="313767"/>
            <a:ext cx="3630705" cy="683558"/>
          </a:xfrm>
          <a:prstGeom prst="rect">
            <a:avLst/>
          </a:prstGeom>
          <a:solidFill>
            <a:schemeClr val="bg1">
              <a:lumMod val="95000"/>
            </a:schemeClr>
          </a:solid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0000FF"/>
                </a:solidFill>
                <a:latin typeface="Meiryo UI" panose="020B0604030504040204" pitchFamily="50" charset="-128"/>
                <a:ea typeface="Meiryo UI" panose="020B0604030504040204" pitchFamily="50" charset="-128"/>
              </a:rPr>
              <a:t>③’ 熱貫流率の基準に適合する</a:t>
            </a:r>
            <a:r>
              <a:rPr kumimoji="1" lang="en-US" altLang="ja-JP" sz="1400" b="1">
                <a:solidFill>
                  <a:srgbClr val="0000FF"/>
                </a:solidFill>
                <a:latin typeface="Meiryo UI" panose="020B0604030504040204" pitchFamily="50" charset="-128"/>
                <a:ea typeface="Meiryo UI" panose="020B0604030504040204" pitchFamily="50" charset="-128"/>
              </a:rPr>
              <a:t>AP</a:t>
            </a:r>
            <a:r>
              <a:rPr kumimoji="1" lang="ja-JP" altLang="en-US" sz="1400" b="1">
                <a:solidFill>
                  <a:srgbClr val="0000FF"/>
                </a:solidFill>
                <a:latin typeface="Meiryo UI" panose="020B0604030504040204" pitchFamily="50" charset="-128"/>
                <a:ea typeface="Meiryo UI" panose="020B0604030504040204" pitchFamily="50" charset="-128"/>
              </a:rPr>
              <a:t>製ガラスの</a:t>
            </a:r>
            <a:endParaRPr kumimoji="1" lang="en-US" altLang="ja-JP" sz="1400" b="1">
              <a:solidFill>
                <a:srgbClr val="0000FF"/>
              </a:solidFill>
              <a:latin typeface="Meiryo UI" panose="020B0604030504040204" pitchFamily="50" charset="-128"/>
              <a:ea typeface="Meiryo UI" panose="020B0604030504040204" pitchFamily="50" charset="-128"/>
            </a:endParaRPr>
          </a:p>
          <a:p>
            <a:pPr algn="l"/>
            <a:r>
              <a:rPr kumimoji="1" lang="ja-JP" altLang="en-US" sz="1400" b="1">
                <a:solidFill>
                  <a:srgbClr val="0000FF"/>
                </a:solidFill>
                <a:latin typeface="Meiryo UI" panose="020B0604030504040204" pitchFamily="50" charset="-128"/>
                <a:ea typeface="Meiryo UI" panose="020B0604030504040204" pitchFamily="50" charset="-128"/>
              </a:rPr>
              <a:t>　　　例を確認することができます</a:t>
            </a:r>
          </a:p>
        </xdr:txBody>
      </xdr:sp>
      <xdr:cxnSp macro="">
        <xdr:nvCxnSpPr>
          <xdr:cNvPr id="28" name="直線矢印コネクタ 27"/>
          <xdr:cNvCxnSpPr/>
        </xdr:nvCxnSpPr>
        <xdr:spPr>
          <a:xfrm flipH="1" flipV="1">
            <a:off x="10914529" y="750794"/>
            <a:ext cx="257736" cy="1232650"/>
          </a:xfrm>
          <a:prstGeom prst="straightConnector1">
            <a:avLst/>
          </a:prstGeom>
          <a:ln>
            <a:solidFill>
              <a:srgbClr val="0000FF"/>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35720</xdr:colOff>
      <xdr:row>15</xdr:row>
      <xdr:rowOff>35717</xdr:rowOff>
    </xdr:from>
    <xdr:to>
      <xdr:col>5</xdr:col>
      <xdr:colOff>261938</xdr:colOff>
      <xdr:row>26</xdr:row>
      <xdr:rowOff>202405</xdr:rowOff>
    </xdr:to>
    <xdr:sp macro="" textlink="">
      <xdr:nvSpPr>
        <xdr:cNvPr id="2" name="右矢印 1"/>
        <xdr:cNvSpPr/>
      </xdr:nvSpPr>
      <xdr:spPr>
        <a:xfrm>
          <a:off x="4798220" y="3583780"/>
          <a:ext cx="226218" cy="2655094"/>
        </a:xfrm>
        <a:prstGeom prst="rightArrow">
          <a:avLst>
            <a:gd name="adj1" fmla="val 50000"/>
            <a:gd name="adj2" fmla="val 201887"/>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tabSelected="1" zoomScale="85" zoomScaleNormal="85" workbookViewId="0"/>
  </sheetViews>
  <sheetFormatPr defaultRowHeight="18.75" x14ac:dyDescent="0.4"/>
  <cols>
    <col min="1" max="16384" width="9" style="59"/>
  </cols>
  <sheetData/>
  <sheetProtection algorithmName="SHA-512" hashValue="e3CnYPsdCYC+s+SnnY/FKV8MdAMYvJjEDiMU66BdjgU+ogNx7E8Sc6DwDyc0yw4Nc0obrvlUmnzcS8FgmxMRNw==" saltValue="ms0RNhlEx4jyt8kj7ZrJ3A==" spinCount="100000" sheet="1" objects="1" scenarios="1" selectLockedCells="1"/>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17"/>
  <sheetViews>
    <sheetView workbookViewId="0">
      <pane ySplit="1" topLeftCell="A2" activePane="bottomLeft" state="frozen"/>
      <selection activeCell="E54" sqref="E54"/>
      <selection pane="bottomLeft" activeCell="E54" sqref="E54"/>
    </sheetView>
  </sheetViews>
  <sheetFormatPr defaultColWidth="9" defaultRowHeight="15.75" x14ac:dyDescent="0.4"/>
  <cols>
    <col min="1" max="1" width="8.5" style="7" bestFit="1" customWidth="1"/>
    <col min="2" max="16384" width="9" style="7"/>
  </cols>
  <sheetData>
    <row r="1" spans="1:5" x14ac:dyDescent="0.4">
      <c r="A1" s="19" t="s">
        <v>44</v>
      </c>
      <c r="B1" s="19" t="s">
        <v>41</v>
      </c>
      <c r="C1" s="19" t="s">
        <v>46</v>
      </c>
      <c r="D1" s="19" t="s">
        <v>77</v>
      </c>
      <c r="E1" s="19" t="s">
        <v>78</v>
      </c>
    </row>
    <row r="2" spans="1:5" x14ac:dyDescent="0.4">
      <c r="A2" s="20" t="s">
        <v>51</v>
      </c>
      <c r="B2" s="20"/>
      <c r="C2" s="20" t="s">
        <v>79</v>
      </c>
      <c r="D2" s="20">
        <v>0</v>
      </c>
      <c r="E2" s="20">
        <v>0.1</v>
      </c>
    </row>
    <row r="3" spans="1:5" x14ac:dyDescent="0.4">
      <c r="A3" s="20" t="s">
        <v>51</v>
      </c>
      <c r="B3" s="20"/>
      <c r="C3" s="20" t="s">
        <v>40</v>
      </c>
      <c r="D3" s="20">
        <v>0.1</v>
      </c>
      <c r="E3" s="20">
        <v>0.8</v>
      </c>
    </row>
    <row r="4" spans="1:5" x14ac:dyDescent="0.4">
      <c r="A4" s="20" t="s">
        <v>51</v>
      </c>
      <c r="B4" s="20"/>
      <c r="C4" s="20" t="s">
        <v>39</v>
      </c>
      <c r="D4" s="20">
        <v>0.8</v>
      </c>
      <c r="E4" s="20">
        <v>1.4</v>
      </c>
    </row>
    <row r="5" spans="1:5" x14ac:dyDescent="0.4">
      <c r="A5" s="20" t="s">
        <v>51</v>
      </c>
      <c r="B5" s="20"/>
      <c r="C5" s="20" t="s">
        <v>38</v>
      </c>
      <c r="D5" s="20">
        <v>1.4</v>
      </c>
      <c r="E5" s="20"/>
    </row>
    <row r="6" spans="1:5" x14ac:dyDescent="0.4">
      <c r="A6" s="20" t="s">
        <v>53</v>
      </c>
      <c r="B6" s="20"/>
      <c r="C6" s="20" t="s">
        <v>79</v>
      </c>
      <c r="D6" s="20">
        <v>0</v>
      </c>
      <c r="E6" s="20">
        <v>0.2</v>
      </c>
    </row>
    <row r="7" spans="1:5" x14ac:dyDescent="0.4">
      <c r="A7" s="20" t="s">
        <v>53</v>
      </c>
      <c r="B7" s="20"/>
      <c r="C7" s="20" t="s">
        <v>40</v>
      </c>
      <c r="D7" s="20">
        <v>0.2</v>
      </c>
      <c r="E7" s="20">
        <v>1.6</v>
      </c>
    </row>
    <row r="8" spans="1:5" x14ac:dyDescent="0.4">
      <c r="A8" s="20" t="s">
        <v>53</v>
      </c>
      <c r="B8" s="20"/>
      <c r="C8" s="20" t="s">
        <v>39</v>
      </c>
      <c r="D8" s="20">
        <v>1.6</v>
      </c>
      <c r="E8" s="20">
        <v>2.8</v>
      </c>
    </row>
    <row r="9" spans="1:5" x14ac:dyDescent="0.4">
      <c r="A9" s="20" t="s">
        <v>53</v>
      </c>
      <c r="B9" s="20"/>
      <c r="C9" s="20" t="s">
        <v>38</v>
      </c>
      <c r="D9" s="20">
        <v>2.8</v>
      </c>
      <c r="E9" s="20"/>
    </row>
    <row r="10" spans="1:5" x14ac:dyDescent="0.4">
      <c r="A10" s="20" t="s">
        <v>52</v>
      </c>
      <c r="B10" s="20"/>
      <c r="C10" s="20" t="s">
        <v>79</v>
      </c>
      <c r="D10" s="20">
        <v>0</v>
      </c>
      <c r="E10" s="20">
        <v>0.2</v>
      </c>
    </row>
    <row r="11" spans="1:5" x14ac:dyDescent="0.4">
      <c r="A11" s="20" t="s">
        <v>52</v>
      </c>
      <c r="B11" s="20"/>
      <c r="C11" s="20" t="s">
        <v>40</v>
      </c>
      <c r="D11" s="20">
        <v>0.2</v>
      </c>
      <c r="E11" s="20">
        <v>1.6</v>
      </c>
    </row>
    <row r="12" spans="1:5" x14ac:dyDescent="0.4">
      <c r="A12" s="20" t="s">
        <v>52</v>
      </c>
      <c r="B12" s="20"/>
      <c r="C12" s="20" t="s">
        <v>39</v>
      </c>
      <c r="D12" s="20">
        <v>1.6</v>
      </c>
      <c r="E12" s="20">
        <v>2.8</v>
      </c>
    </row>
    <row r="13" spans="1:5" x14ac:dyDescent="0.4">
      <c r="A13" s="20" t="s">
        <v>52</v>
      </c>
      <c r="B13" s="20"/>
      <c r="C13" s="20" t="s">
        <v>38</v>
      </c>
      <c r="D13" s="20">
        <v>2.8</v>
      </c>
      <c r="E13" s="20"/>
    </row>
    <row r="14" spans="1:5" x14ac:dyDescent="0.4">
      <c r="A14" s="20" t="s">
        <v>57</v>
      </c>
      <c r="B14" s="20" t="s">
        <v>33</v>
      </c>
      <c r="C14" s="20" t="s">
        <v>40</v>
      </c>
      <c r="D14" s="20">
        <v>1</v>
      </c>
      <c r="E14" s="20">
        <v>1.8</v>
      </c>
    </row>
    <row r="15" spans="1:5" x14ac:dyDescent="0.4">
      <c r="A15" s="20" t="s">
        <v>57</v>
      </c>
      <c r="B15" s="20" t="s">
        <v>33</v>
      </c>
      <c r="C15" s="20" t="s">
        <v>38</v>
      </c>
      <c r="D15" s="20">
        <v>1.8</v>
      </c>
      <c r="E15" s="20"/>
    </row>
    <row r="16" spans="1:5" x14ac:dyDescent="0.4">
      <c r="A16" s="20" t="s">
        <v>57</v>
      </c>
      <c r="B16" s="20" t="s">
        <v>34</v>
      </c>
      <c r="C16" s="20" t="s">
        <v>40</v>
      </c>
      <c r="D16" s="20">
        <v>1</v>
      </c>
      <c r="E16" s="20">
        <v>3</v>
      </c>
    </row>
    <row r="17" spans="1:5" x14ac:dyDescent="0.4">
      <c r="A17" s="20" t="s">
        <v>57</v>
      </c>
      <c r="B17" s="20" t="s">
        <v>34</v>
      </c>
      <c r="C17" s="20" t="s">
        <v>38</v>
      </c>
      <c r="D17" s="20">
        <v>3</v>
      </c>
      <c r="E17" s="20"/>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T1088"/>
  <sheetViews>
    <sheetView showGridLines="0" zoomScale="70" zoomScaleNormal="70" zoomScaleSheetLayoutView="70" workbookViewId="0">
      <pane ySplit="7" topLeftCell="A8" activePane="bottomLeft" state="frozen"/>
      <selection activeCell="I6" sqref="I6:O7"/>
      <selection pane="bottomLeft" activeCell="L16" sqref="L16"/>
    </sheetView>
  </sheetViews>
  <sheetFormatPr defaultColWidth="12.625" defaultRowHeight="13.5" x14ac:dyDescent="0.4"/>
  <cols>
    <col min="1" max="1" width="2.625" style="97" customWidth="1"/>
    <col min="2" max="2" width="60.875" style="76" customWidth="1"/>
    <col min="3" max="3" width="12.75" style="76" customWidth="1"/>
    <col min="4" max="4" width="21.75" style="76" customWidth="1"/>
    <col min="5" max="5" width="16.875" style="76" customWidth="1"/>
    <col min="6" max="6" width="10.375" style="76" customWidth="1"/>
    <col min="7" max="7" width="15.125" style="76" customWidth="1"/>
    <col min="8" max="8" width="15.25" style="76" customWidth="1"/>
    <col min="9" max="10" width="11.125" style="76" customWidth="1"/>
    <col min="11" max="11" width="13" style="76" customWidth="1"/>
    <col min="12" max="12" width="22.125" style="76" customWidth="1"/>
    <col min="13" max="13" width="9.25" style="76" customWidth="1"/>
    <col min="14" max="14" width="12.875" style="97" customWidth="1"/>
    <col min="15" max="16" width="8.75" style="76" customWidth="1"/>
    <col min="17" max="17" width="49.125" style="76" customWidth="1"/>
    <col min="18" max="18" width="16.75" style="76" customWidth="1"/>
    <col min="19" max="19" width="15.25" style="76" customWidth="1"/>
    <col min="20" max="16384" width="12.625" style="76"/>
  </cols>
  <sheetData>
    <row r="1" spans="1:20" ht="25.5" x14ac:dyDescent="0.4">
      <c r="A1" s="74"/>
      <c r="B1" s="75" t="s">
        <v>1631</v>
      </c>
      <c r="N1" s="75"/>
      <c r="S1" s="77" t="s">
        <v>1918</v>
      </c>
    </row>
    <row r="2" spans="1:20" s="80" customFormat="1" ht="23.25" customHeight="1" x14ac:dyDescent="0.4">
      <c r="A2" s="78"/>
      <c r="B2" s="79" t="s">
        <v>83</v>
      </c>
      <c r="N2" s="79"/>
      <c r="Q2" s="81"/>
    </row>
    <row r="3" spans="1:20" s="80" customFormat="1" ht="23.25" customHeight="1" x14ac:dyDescent="0.4">
      <c r="A3" s="78"/>
      <c r="B3" s="79" t="s">
        <v>84</v>
      </c>
      <c r="L3" s="82" t="s">
        <v>2285</v>
      </c>
      <c r="N3" s="79"/>
      <c r="Q3" s="81"/>
    </row>
    <row r="4" spans="1:20" s="80" customFormat="1" ht="23.25" customHeight="1" x14ac:dyDescent="0.4">
      <c r="A4" s="83"/>
      <c r="B4" s="84" t="s">
        <v>85</v>
      </c>
      <c r="N4" s="84"/>
    </row>
    <row r="5" spans="1:20" ht="8.25" customHeight="1" x14ac:dyDescent="0.4">
      <c r="A5" s="85"/>
      <c r="B5" s="86"/>
      <c r="D5" s="86"/>
      <c r="E5" s="86"/>
      <c r="N5" s="85"/>
      <c r="Q5" s="87"/>
    </row>
    <row r="6" spans="1:20" ht="21.75" customHeight="1" x14ac:dyDescent="0.4">
      <c r="A6" s="88"/>
      <c r="B6" s="110" t="s">
        <v>86</v>
      </c>
      <c r="C6" s="111"/>
      <c r="D6" s="111"/>
      <c r="E6" s="112"/>
      <c r="F6" s="108" t="s">
        <v>1629</v>
      </c>
      <c r="G6" s="108" t="s">
        <v>1630</v>
      </c>
      <c r="H6" s="119" t="s">
        <v>87</v>
      </c>
      <c r="I6" s="120"/>
      <c r="J6" s="120"/>
      <c r="K6" s="121"/>
      <c r="L6" s="118" t="s">
        <v>1622</v>
      </c>
      <c r="M6" s="108" t="s">
        <v>1676</v>
      </c>
      <c r="N6" s="108" t="s">
        <v>1945</v>
      </c>
      <c r="O6" s="108" t="s">
        <v>1647</v>
      </c>
      <c r="P6" s="108" t="s">
        <v>2275</v>
      </c>
      <c r="Q6" s="116" t="s">
        <v>88</v>
      </c>
      <c r="R6" s="108" t="s">
        <v>89</v>
      </c>
      <c r="S6" s="114" t="s">
        <v>90</v>
      </c>
    </row>
    <row r="7" spans="1:20" ht="52.5" customHeight="1" x14ac:dyDescent="0.4">
      <c r="A7" s="88"/>
      <c r="B7" s="89" t="s">
        <v>91</v>
      </c>
      <c r="C7" s="90" t="s">
        <v>1667</v>
      </c>
      <c r="D7" s="89" t="s">
        <v>1648</v>
      </c>
      <c r="E7" s="91" t="s">
        <v>92</v>
      </c>
      <c r="F7" s="109"/>
      <c r="G7" s="109"/>
      <c r="H7" s="92" t="s">
        <v>93</v>
      </c>
      <c r="I7" s="93" t="s">
        <v>1626</v>
      </c>
      <c r="J7" s="93" t="s">
        <v>1627</v>
      </c>
      <c r="K7" s="93" t="s">
        <v>1628</v>
      </c>
      <c r="L7" s="113"/>
      <c r="M7" s="113"/>
      <c r="N7" s="113"/>
      <c r="O7" s="109"/>
      <c r="P7" s="109"/>
      <c r="Q7" s="117"/>
      <c r="R7" s="109"/>
      <c r="S7" s="115"/>
    </row>
    <row r="8" spans="1:20" s="94" customFormat="1" x14ac:dyDescent="0.4">
      <c r="B8" s="95" t="s">
        <v>102</v>
      </c>
      <c r="C8" s="95" t="s">
        <v>94</v>
      </c>
      <c r="D8" s="95"/>
      <c r="E8" s="95" t="s">
        <v>97</v>
      </c>
      <c r="F8" s="95" t="s">
        <v>95</v>
      </c>
      <c r="G8" s="95" t="s">
        <v>96</v>
      </c>
      <c r="H8" s="95" t="s">
        <v>1264</v>
      </c>
      <c r="I8" s="95" t="s">
        <v>97</v>
      </c>
      <c r="J8" s="95" t="s">
        <v>97</v>
      </c>
      <c r="K8" s="95" t="s">
        <v>98</v>
      </c>
      <c r="L8" s="95" t="s">
        <v>82</v>
      </c>
      <c r="M8" s="95" t="s">
        <v>1811</v>
      </c>
      <c r="N8" s="95" t="s">
        <v>1786</v>
      </c>
      <c r="O8" s="95" t="s">
        <v>40</v>
      </c>
      <c r="P8" s="95">
        <f>IF(G8="-","-",IF(LEFT(G8,1)="日",VALUE(MID(G8,8,4)),VALUE(SUBSTITUTE(G8,"以下",""))))</f>
        <v>1.4</v>
      </c>
      <c r="Q8" s="95"/>
      <c r="R8" s="95"/>
      <c r="S8" s="95"/>
      <c r="T8" s="76"/>
    </row>
    <row r="9" spans="1:20" s="94" customFormat="1" x14ac:dyDescent="0.4">
      <c r="B9" s="95" t="s">
        <v>102</v>
      </c>
      <c r="C9" s="95" t="s">
        <v>4</v>
      </c>
      <c r="D9" s="95"/>
      <c r="E9" s="95" t="s">
        <v>97</v>
      </c>
      <c r="F9" s="95" t="s">
        <v>95</v>
      </c>
      <c r="G9" s="95" t="s">
        <v>96</v>
      </c>
      <c r="H9" s="95" t="s">
        <v>1264</v>
      </c>
      <c r="I9" s="95" t="s">
        <v>97</v>
      </c>
      <c r="J9" s="95" t="s">
        <v>97</v>
      </c>
      <c r="K9" s="95" t="s">
        <v>98</v>
      </c>
      <c r="L9" s="95" t="s">
        <v>99</v>
      </c>
      <c r="M9" s="95" t="s">
        <v>1811</v>
      </c>
      <c r="N9" s="95" t="s">
        <v>1786</v>
      </c>
      <c r="O9" s="95" t="s">
        <v>40</v>
      </c>
      <c r="P9" s="95">
        <f t="shared" ref="P9:P72" si="0">IF(G9="-","-",IF(LEFT(G9,1)="日",VALUE(MID(G9,8,4)),VALUE(SUBSTITUTE(G9,"以下",""))))</f>
        <v>1.4</v>
      </c>
      <c r="Q9" s="95"/>
      <c r="R9" s="95"/>
      <c r="S9" s="95"/>
      <c r="T9" s="76"/>
    </row>
    <row r="10" spans="1:20" s="94" customFormat="1" x14ac:dyDescent="0.4">
      <c r="B10" s="95" t="s">
        <v>102</v>
      </c>
      <c r="C10" s="95" t="s">
        <v>100</v>
      </c>
      <c r="D10" s="95"/>
      <c r="E10" s="95" t="s">
        <v>97</v>
      </c>
      <c r="F10" s="95" t="s">
        <v>95</v>
      </c>
      <c r="G10" s="95" t="s">
        <v>96</v>
      </c>
      <c r="H10" s="95" t="s">
        <v>1264</v>
      </c>
      <c r="I10" s="95" t="s">
        <v>97</v>
      </c>
      <c r="J10" s="95" t="s">
        <v>97</v>
      </c>
      <c r="K10" s="95" t="s">
        <v>98</v>
      </c>
      <c r="L10" s="95" t="s">
        <v>101</v>
      </c>
      <c r="M10" s="95" t="s">
        <v>1811</v>
      </c>
      <c r="N10" s="95" t="s">
        <v>1786</v>
      </c>
      <c r="O10" s="95" t="s">
        <v>40</v>
      </c>
      <c r="P10" s="95">
        <f t="shared" si="0"/>
        <v>1.4</v>
      </c>
      <c r="Q10" s="95"/>
      <c r="R10" s="95"/>
      <c r="S10" s="95"/>
      <c r="T10" s="76"/>
    </row>
    <row r="11" spans="1:20" s="94" customFormat="1" x14ac:dyDescent="0.4">
      <c r="B11" s="95" t="s">
        <v>102</v>
      </c>
      <c r="C11" s="95" t="s">
        <v>4</v>
      </c>
      <c r="D11" s="95"/>
      <c r="E11" s="95" t="s">
        <v>97</v>
      </c>
      <c r="F11" s="95" t="s">
        <v>95</v>
      </c>
      <c r="G11" s="95" t="s">
        <v>103</v>
      </c>
      <c r="H11" s="95" t="s">
        <v>104</v>
      </c>
      <c r="I11" s="95" t="s">
        <v>105</v>
      </c>
      <c r="J11" s="95" t="s">
        <v>106</v>
      </c>
      <c r="K11" s="95" t="s">
        <v>107</v>
      </c>
      <c r="L11" s="95" t="s">
        <v>108</v>
      </c>
      <c r="M11" s="95" t="s">
        <v>1811</v>
      </c>
      <c r="N11" s="95" t="s">
        <v>1786</v>
      </c>
      <c r="O11" s="95" t="s">
        <v>40</v>
      </c>
      <c r="P11" s="95">
        <f t="shared" si="0"/>
        <v>1.3</v>
      </c>
      <c r="Q11" s="95"/>
      <c r="R11" s="95"/>
      <c r="S11" s="95"/>
      <c r="T11" s="76"/>
    </row>
    <row r="12" spans="1:20" s="94" customFormat="1" x14ac:dyDescent="0.4">
      <c r="B12" s="95" t="s">
        <v>102</v>
      </c>
      <c r="C12" s="95" t="s">
        <v>94</v>
      </c>
      <c r="D12" s="95"/>
      <c r="E12" s="95" t="s">
        <v>1649</v>
      </c>
      <c r="F12" s="95" t="s">
        <v>95</v>
      </c>
      <c r="G12" s="95" t="s">
        <v>109</v>
      </c>
      <c r="H12" s="95" t="s">
        <v>104</v>
      </c>
      <c r="I12" s="95" t="s">
        <v>105</v>
      </c>
      <c r="J12" s="95" t="s">
        <v>110</v>
      </c>
      <c r="K12" s="95" t="s">
        <v>98</v>
      </c>
      <c r="L12" s="95" t="s">
        <v>111</v>
      </c>
      <c r="M12" s="95" t="s">
        <v>1811</v>
      </c>
      <c r="N12" s="95" t="s">
        <v>1786</v>
      </c>
      <c r="O12" s="95" t="s">
        <v>40</v>
      </c>
      <c r="P12" s="95">
        <f t="shared" si="0"/>
        <v>1.6</v>
      </c>
      <c r="Q12" s="95" t="s">
        <v>1787</v>
      </c>
      <c r="R12" s="95"/>
      <c r="S12" s="95"/>
      <c r="T12" s="76"/>
    </row>
    <row r="13" spans="1:20" s="94" customFormat="1" x14ac:dyDescent="0.4">
      <c r="B13" s="95" t="s">
        <v>102</v>
      </c>
      <c r="C13" s="95" t="s">
        <v>100</v>
      </c>
      <c r="D13" s="95"/>
      <c r="E13" s="95" t="s">
        <v>97</v>
      </c>
      <c r="F13" s="95" t="s">
        <v>95</v>
      </c>
      <c r="G13" s="95" t="s">
        <v>109</v>
      </c>
      <c r="H13" s="95" t="s">
        <v>104</v>
      </c>
      <c r="I13" s="95" t="s">
        <v>105</v>
      </c>
      <c r="J13" s="95" t="s">
        <v>110</v>
      </c>
      <c r="K13" s="95" t="s">
        <v>98</v>
      </c>
      <c r="L13" s="95" t="s">
        <v>112</v>
      </c>
      <c r="M13" s="95" t="s">
        <v>1811</v>
      </c>
      <c r="N13" s="95" t="s">
        <v>1786</v>
      </c>
      <c r="O13" s="95" t="s">
        <v>40</v>
      </c>
      <c r="P13" s="95">
        <f t="shared" si="0"/>
        <v>1.6</v>
      </c>
      <c r="Q13" s="95" t="s">
        <v>1788</v>
      </c>
      <c r="R13" s="95"/>
      <c r="S13" s="95"/>
      <c r="T13" s="76"/>
    </row>
    <row r="14" spans="1:20" s="94" customFormat="1" x14ac:dyDescent="0.4">
      <c r="B14" s="95" t="s">
        <v>102</v>
      </c>
      <c r="C14" s="95" t="s">
        <v>94</v>
      </c>
      <c r="D14" s="95"/>
      <c r="E14" s="95" t="s">
        <v>1649</v>
      </c>
      <c r="F14" s="95" t="s">
        <v>95</v>
      </c>
      <c r="G14" s="95" t="s">
        <v>113</v>
      </c>
      <c r="H14" s="95" t="s">
        <v>104</v>
      </c>
      <c r="I14" s="95" t="s">
        <v>114</v>
      </c>
      <c r="J14" s="95" t="s">
        <v>106</v>
      </c>
      <c r="K14" s="95" t="s">
        <v>107</v>
      </c>
      <c r="L14" s="95" t="s">
        <v>115</v>
      </c>
      <c r="M14" s="95" t="s">
        <v>1811</v>
      </c>
      <c r="N14" s="95" t="s">
        <v>1786</v>
      </c>
      <c r="O14" s="95" t="s">
        <v>40</v>
      </c>
      <c r="P14" s="95">
        <f t="shared" si="0"/>
        <v>1.7</v>
      </c>
      <c r="Q14" s="95"/>
      <c r="R14" s="95"/>
      <c r="S14" s="95"/>
      <c r="T14" s="76"/>
    </row>
    <row r="15" spans="1:20" s="94" customFormat="1" x14ac:dyDescent="0.4">
      <c r="B15" s="95" t="s">
        <v>102</v>
      </c>
      <c r="C15" s="95" t="s">
        <v>94</v>
      </c>
      <c r="D15" s="95"/>
      <c r="E15" s="95" t="s">
        <v>1649</v>
      </c>
      <c r="F15" s="95" t="s">
        <v>95</v>
      </c>
      <c r="G15" s="95" t="s">
        <v>116</v>
      </c>
      <c r="H15" s="95" t="s">
        <v>104</v>
      </c>
      <c r="I15" s="95" t="s">
        <v>114</v>
      </c>
      <c r="J15" s="95" t="s">
        <v>110</v>
      </c>
      <c r="K15" s="95" t="s">
        <v>98</v>
      </c>
      <c r="L15" s="95" t="s">
        <v>117</v>
      </c>
      <c r="M15" s="95" t="s">
        <v>1811</v>
      </c>
      <c r="N15" s="95" t="s">
        <v>1786</v>
      </c>
      <c r="O15" s="95" t="s">
        <v>35</v>
      </c>
      <c r="P15" s="95">
        <f t="shared" si="0"/>
        <v>2</v>
      </c>
      <c r="Q15" s="95" t="s">
        <v>1787</v>
      </c>
      <c r="R15" s="95"/>
      <c r="S15" s="95"/>
      <c r="T15" s="76"/>
    </row>
    <row r="16" spans="1:20" s="94" customFormat="1" x14ac:dyDescent="0.4">
      <c r="B16" s="95" t="s">
        <v>102</v>
      </c>
      <c r="C16" s="95" t="s">
        <v>94</v>
      </c>
      <c r="D16" s="95"/>
      <c r="E16" s="95" t="s">
        <v>1649</v>
      </c>
      <c r="F16" s="95" t="s">
        <v>95</v>
      </c>
      <c r="G16" s="95" t="s">
        <v>1371</v>
      </c>
      <c r="H16" s="95" t="s">
        <v>118</v>
      </c>
      <c r="I16" s="95" t="s">
        <v>105</v>
      </c>
      <c r="J16" s="95" t="s">
        <v>106</v>
      </c>
      <c r="K16" s="95" t="s">
        <v>107</v>
      </c>
      <c r="L16" s="95" t="s">
        <v>1789</v>
      </c>
      <c r="M16" s="95" t="s">
        <v>1811</v>
      </c>
      <c r="N16" s="95" t="s">
        <v>1786</v>
      </c>
      <c r="O16" s="95" t="s">
        <v>35</v>
      </c>
      <c r="P16" s="95">
        <f t="shared" si="0"/>
        <v>2.7</v>
      </c>
      <c r="Q16" s="96" t="s">
        <v>1790</v>
      </c>
      <c r="R16" s="95"/>
      <c r="S16" s="95"/>
      <c r="T16" s="76"/>
    </row>
    <row r="17" spans="2:20" s="94" customFormat="1" x14ac:dyDescent="0.4">
      <c r="B17" s="95" t="s">
        <v>102</v>
      </c>
      <c r="C17" s="95" t="s">
        <v>4</v>
      </c>
      <c r="D17" s="95"/>
      <c r="E17" s="95" t="s">
        <v>97</v>
      </c>
      <c r="F17" s="95" t="s">
        <v>95</v>
      </c>
      <c r="G17" s="95" t="s">
        <v>1371</v>
      </c>
      <c r="H17" s="95" t="s">
        <v>118</v>
      </c>
      <c r="I17" s="95" t="s">
        <v>105</v>
      </c>
      <c r="J17" s="95" t="s">
        <v>106</v>
      </c>
      <c r="K17" s="95" t="s">
        <v>98</v>
      </c>
      <c r="L17" s="95" t="s">
        <v>119</v>
      </c>
      <c r="M17" s="95" t="s">
        <v>1811</v>
      </c>
      <c r="N17" s="95" t="s">
        <v>1786</v>
      </c>
      <c r="O17" s="95" t="s">
        <v>35</v>
      </c>
      <c r="P17" s="95">
        <f t="shared" si="0"/>
        <v>2.7</v>
      </c>
      <c r="Q17" s="95"/>
      <c r="R17" s="95"/>
      <c r="S17" s="95"/>
      <c r="T17" s="76"/>
    </row>
    <row r="18" spans="2:20" s="94" customFormat="1" x14ac:dyDescent="0.4">
      <c r="B18" s="95" t="s">
        <v>102</v>
      </c>
      <c r="C18" s="95" t="s">
        <v>4</v>
      </c>
      <c r="D18" s="95"/>
      <c r="E18" s="95" t="s">
        <v>97</v>
      </c>
      <c r="F18" s="95" t="s">
        <v>95</v>
      </c>
      <c r="G18" s="95" t="s">
        <v>1371</v>
      </c>
      <c r="H18" s="95" t="s">
        <v>104</v>
      </c>
      <c r="I18" s="95" t="s">
        <v>114</v>
      </c>
      <c r="J18" s="95" t="s">
        <v>110</v>
      </c>
      <c r="K18" s="95" t="s">
        <v>98</v>
      </c>
      <c r="L18" s="95" t="s">
        <v>119</v>
      </c>
      <c r="M18" s="95" t="s">
        <v>1811</v>
      </c>
      <c r="N18" s="95" t="s">
        <v>1786</v>
      </c>
      <c r="O18" s="95" t="s">
        <v>35</v>
      </c>
      <c r="P18" s="95">
        <f t="shared" si="0"/>
        <v>2.7</v>
      </c>
      <c r="Q18" s="95" t="s">
        <v>1788</v>
      </c>
      <c r="R18" s="95"/>
      <c r="S18" s="95"/>
      <c r="T18" s="76"/>
    </row>
    <row r="19" spans="2:20" s="94" customFormat="1" x14ac:dyDescent="0.4">
      <c r="B19" s="95" t="s">
        <v>102</v>
      </c>
      <c r="C19" s="95" t="s">
        <v>100</v>
      </c>
      <c r="D19" s="95"/>
      <c r="E19" s="95" t="s">
        <v>97</v>
      </c>
      <c r="F19" s="95" t="s">
        <v>95</v>
      </c>
      <c r="G19" s="95" t="s">
        <v>120</v>
      </c>
      <c r="H19" s="95" t="s">
        <v>118</v>
      </c>
      <c r="I19" s="95" t="s">
        <v>105</v>
      </c>
      <c r="J19" s="95" t="s">
        <v>110</v>
      </c>
      <c r="K19" s="95" t="s">
        <v>98</v>
      </c>
      <c r="L19" s="95" t="s">
        <v>121</v>
      </c>
      <c r="M19" s="95" t="s">
        <v>1811</v>
      </c>
      <c r="N19" s="95" t="s">
        <v>1786</v>
      </c>
      <c r="O19" s="95" t="s">
        <v>35</v>
      </c>
      <c r="P19" s="95">
        <f t="shared" si="0"/>
        <v>2.9</v>
      </c>
      <c r="Q19" s="95" t="s">
        <v>1788</v>
      </c>
      <c r="R19" s="95"/>
      <c r="S19" s="95"/>
      <c r="T19" s="76"/>
    </row>
    <row r="20" spans="2:20" s="94" customFormat="1" x14ac:dyDescent="0.4">
      <c r="B20" s="95" t="s">
        <v>102</v>
      </c>
      <c r="C20" s="95" t="s">
        <v>100</v>
      </c>
      <c r="D20" s="95"/>
      <c r="E20" s="95" t="s">
        <v>97</v>
      </c>
      <c r="F20" s="95" t="s">
        <v>95</v>
      </c>
      <c r="G20" s="95" t="s">
        <v>120</v>
      </c>
      <c r="H20" s="95" t="s">
        <v>118</v>
      </c>
      <c r="I20" s="95" t="s">
        <v>114</v>
      </c>
      <c r="J20" s="95" t="s">
        <v>188</v>
      </c>
      <c r="K20" s="95" t="s">
        <v>98</v>
      </c>
      <c r="L20" s="95" t="s">
        <v>121</v>
      </c>
      <c r="M20" s="95" t="s">
        <v>1811</v>
      </c>
      <c r="N20" s="95" t="s">
        <v>1786</v>
      </c>
      <c r="O20" s="95" t="s">
        <v>35</v>
      </c>
      <c r="P20" s="95">
        <f t="shared" si="0"/>
        <v>2.9</v>
      </c>
      <c r="Q20" s="95"/>
      <c r="R20" s="95"/>
      <c r="S20" s="95"/>
      <c r="T20" s="76"/>
    </row>
    <row r="21" spans="2:20" s="94" customFormat="1" x14ac:dyDescent="0.4">
      <c r="B21" s="95" t="s">
        <v>102</v>
      </c>
      <c r="C21" s="95" t="s">
        <v>100</v>
      </c>
      <c r="D21" s="95"/>
      <c r="E21" s="95" t="s">
        <v>97</v>
      </c>
      <c r="F21" s="95" t="s">
        <v>95</v>
      </c>
      <c r="G21" s="95" t="s">
        <v>120</v>
      </c>
      <c r="H21" s="95" t="s">
        <v>104</v>
      </c>
      <c r="I21" s="95" t="s">
        <v>114</v>
      </c>
      <c r="J21" s="95" t="s">
        <v>110</v>
      </c>
      <c r="K21" s="95" t="s">
        <v>98</v>
      </c>
      <c r="L21" s="95" t="s">
        <v>121</v>
      </c>
      <c r="M21" s="95" t="s">
        <v>1811</v>
      </c>
      <c r="N21" s="95" t="s">
        <v>1786</v>
      </c>
      <c r="O21" s="95" t="s">
        <v>35</v>
      </c>
      <c r="P21" s="95">
        <f t="shared" si="0"/>
        <v>2.9</v>
      </c>
      <c r="Q21" s="95"/>
      <c r="R21" s="95"/>
      <c r="S21" s="95"/>
      <c r="T21" s="76"/>
    </row>
    <row r="22" spans="2:20" s="94" customFormat="1" x14ac:dyDescent="0.4">
      <c r="B22" s="95" t="s">
        <v>102</v>
      </c>
      <c r="C22" s="95" t="s">
        <v>94</v>
      </c>
      <c r="D22" s="95"/>
      <c r="E22" s="95" t="s">
        <v>1649</v>
      </c>
      <c r="F22" s="95" t="s">
        <v>95</v>
      </c>
      <c r="G22" s="95" t="s">
        <v>1791</v>
      </c>
      <c r="H22" s="95" t="s">
        <v>118</v>
      </c>
      <c r="I22" s="95" t="s">
        <v>114</v>
      </c>
      <c r="J22" s="95" t="s">
        <v>122</v>
      </c>
      <c r="K22" s="95" t="s">
        <v>98</v>
      </c>
      <c r="L22" s="95" t="s">
        <v>123</v>
      </c>
      <c r="M22" s="95" t="s">
        <v>1811</v>
      </c>
      <c r="N22" s="95" t="s">
        <v>1786</v>
      </c>
      <c r="O22" s="95" t="s">
        <v>36</v>
      </c>
      <c r="P22" s="95">
        <f t="shared" si="0"/>
        <v>3.7</v>
      </c>
      <c r="Q22" s="95" t="s">
        <v>1650</v>
      </c>
      <c r="R22" s="95"/>
      <c r="S22" s="95"/>
      <c r="T22" s="76"/>
    </row>
    <row r="23" spans="2:20" s="94" customFormat="1" x14ac:dyDescent="0.4">
      <c r="B23" s="95" t="s">
        <v>102</v>
      </c>
      <c r="C23" s="95" t="s">
        <v>4</v>
      </c>
      <c r="D23" s="95"/>
      <c r="E23" s="95" t="s">
        <v>97</v>
      </c>
      <c r="F23" s="95" t="s">
        <v>95</v>
      </c>
      <c r="G23" s="95" t="s">
        <v>1791</v>
      </c>
      <c r="H23" s="95" t="s">
        <v>118</v>
      </c>
      <c r="I23" s="95" t="s">
        <v>114</v>
      </c>
      <c r="J23" s="95" t="s">
        <v>122</v>
      </c>
      <c r="K23" s="95" t="s">
        <v>98</v>
      </c>
      <c r="L23" s="95" t="s">
        <v>124</v>
      </c>
      <c r="M23" s="95" t="s">
        <v>1811</v>
      </c>
      <c r="N23" s="95" t="s">
        <v>1786</v>
      </c>
      <c r="O23" s="95" t="s">
        <v>36</v>
      </c>
      <c r="P23" s="95">
        <f t="shared" si="0"/>
        <v>3.7</v>
      </c>
      <c r="Q23" s="95" t="s">
        <v>1788</v>
      </c>
      <c r="R23" s="95"/>
      <c r="S23" s="95"/>
      <c r="T23" s="76"/>
    </row>
    <row r="24" spans="2:20" s="94" customFormat="1" x14ac:dyDescent="0.4">
      <c r="B24" s="95" t="s">
        <v>102</v>
      </c>
      <c r="C24" s="95" t="s">
        <v>100</v>
      </c>
      <c r="D24" s="95"/>
      <c r="E24" s="95" t="s">
        <v>97</v>
      </c>
      <c r="F24" s="95" t="s">
        <v>95</v>
      </c>
      <c r="G24" s="95" t="s">
        <v>1791</v>
      </c>
      <c r="H24" s="95" t="s">
        <v>118</v>
      </c>
      <c r="I24" s="95" t="s">
        <v>114</v>
      </c>
      <c r="J24" s="95" t="s">
        <v>122</v>
      </c>
      <c r="K24" s="95" t="s">
        <v>98</v>
      </c>
      <c r="L24" s="95" t="s">
        <v>125</v>
      </c>
      <c r="M24" s="95" t="s">
        <v>1811</v>
      </c>
      <c r="N24" s="95" t="s">
        <v>1786</v>
      </c>
      <c r="O24" s="95" t="s">
        <v>36</v>
      </c>
      <c r="P24" s="95">
        <f t="shared" si="0"/>
        <v>3.7</v>
      </c>
      <c r="Q24" s="95" t="s">
        <v>1788</v>
      </c>
      <c r="R24" s="95"/>
      <c r="S24" s="95"/>
      <c r="T24" s="76"/>
    </row>
    <row r="25" spans="2:20" s="94" customFormat="1" x14ac:dyDescent="0.4">
      <c r="B25" s="95" t="s">
        <v>102</v>
      </c>
      <c r="C25" s="95" t="s">
        <v>94</v>
      </c>
      <c r="D25" s="95"/>
      <c r="E25" s="95" t="s">
        <v>1649</v>
      </c>
      <c r="F25" s="95" t="s">
        <v>95</v>
      </c>
      <c r="G25" s="95" t="s">
        <v>1792</v>
      </c>
      <c r="H25" s="95" t="s">
        <v>126</v>
      </c>
      <c r="I25" s="95" t="s">
        <v>97</v>
      </c>
      <c r="J25" s="95" t="s">
        <v>97</v>
      </c>
      <c r="K25" s="95" t="s">
        <v>98</v>
      </c>
      <c r="L25" s="95" t="s">
        <v>127</v>
      </c>
      <c r="M25" s="95" t="s">
        <v>1811</v>
      </c>
      <c r="N25" s="95" t="s">
        <v>1786</v>
      </c>
      <c r="O25" s="95" t="s">
        <v>37</v>
      </c>
      <c r="P25" s="95">
        <f t="shared" si="0"/>
        <v>6</v>
      </c>
      <c r="Q25" s="95" t="s">
        <v>1793</v>
      </c>
      <c r="R25" s="95"/>
      <c r="S25" s="95"/>
      <c r="T25" s="76"/>
    </row>
    <row r="26" spans="2:20" s="94" customFormat="1" x14ac:dyDescent="0.4">
      <c r="B26" s="95" t="s">
        <v>102</v>
      </c>
      <c r="C26" s="95" t="s">
        <v>4</v>
      </c>
      <c r="D26" s="95"/>
      <c r="E26" s="95" t="s">
        <v>97</v>
      </c>
      <c r="F26" s="95" t="s">
        <v>95</v>
      </c>
      <c r="G26" s="95" t="s">
        <v>1792</v>
      </c>
      <c r="H26" s="95" t="s">
        <v>126</v>
      </c>
      <c r="I26" s="95" t="s">
        <v>97</v>
      </c>
      <c r="J26" s="95" t="s">
        <v>97</v>
      </c>
      <c r="K26" s="95" t="s">
        <v>98</v>
      </c>
      <c r="L26" s="95" t="s">
        <v>128</v>
      </c>
      <c r="M26" s="95" t="s">
        <v>1811</v>
      </c>
      <c r="N26" s="95" t="s">
        <v>1786</v>
      </c>
      <c r="O26" s="95" t="s">
        <v>37</v>
      </c>
      <c r="P26" s="95">
        <f t="shared" si="0"/>
        <v>6</v>
      </c>
      <c r="Q26" s="95"/>
      <c r="R26" s="95"/>
      <c r="S26" s="95"/>
      <c r="T26" s="76"/>
    </row>
    <row r="27" spans="2:20" s="94" customFormat="1" x14ac:dyDescent="0.4">
      <c r="B27" s="95" t="s">
        <v>102</v>
      </c>
      <c r="C27" s="95" t="s">
        <v>100</v>
      </c>
      <c r="D27" s="95"/>
      <c r="E27" s="95" t="s">
        <v>97</v>
      </c>
      <c r="F27" s="95" t="s">
        <v>95</v>
      </c>
      <c r="G27" s="95" t="s">
        <v>1792</v>
      </c>
      <c r="H27" s="95" t="s">
        <v>126</v>
      </c>
      <c r="I27" s="95" t="s">
        <v>97</v>
      </c>
      <c r="J27" s="95" t="s">
        <v>97</v>
      </c>
      <c r="K27" s="95" t="s">
        <v>98</v>
      </c>
      <c r="L27" s="95" t="s">
        <v>129</v>
      </c>
      <c r="M27" s="95" t="s">
        <v>1811</v>
      </c>
      <c r="N27" s="95" t="s">
        <v>1786</v>
      </c>
      <c r="O27" s="95" t="s">
        <v>37</v>
      </c>
      <c r="P27" s="95">
        <f t="shared" si="0"/>
        <v>6</v>
      </c>
      <c r="Q27" s="95"/>
      <c r="R27" s="95"/>
      <c r="S27" s="95"/>
      <c r="T27" s="76"/>
    </row>
    <row r="28" spans="2:20" s="94" customFormat="1" x14ac:dyDescent="0.4">
      <c r="B28" s="95" t="s">
        <v>102</v>
      </c>
      <c r="C28" s="95" t="s">
        <v>94</v>
      </c>
      <c r="D28" s="95"/>
      <c r="E28" s="95" t="s">
        <v>1649</v>
      </c>
      <c r="F28" s="95" t="s">
        <v>97</v>
      </c>
      <c r="G28" s="95" t="s">
        <v>130</v>
      </c>
      <c r="H28" s="95" t="s">
        <v>97</v>
      </c>
      <c r="I28" s="95" t="s">
        <v>97</v>
      </c>
      <c r="J28" s="95" t="s">
        <v>97</v>
      </c>
      <c r="K28" s="95" t="s">
        <v>98</v>
      </c>
      <c r="L28" s="95" t="s">
        <v>131</v>
      </c>
      <c r="M28" s="95" t="s">
        <v>1811</v>
      </c>
      <c r="N28" s="95" t="s">
        <v>1786</v>
      </c>
      <c r="O28" s="95" t="s">
        <v>74</v>
      </c>
      <c r="P28" s="95">
        <f t="shared" si="0"/>
        <v>0.65</v>
      </c>
      <c r="Q28" s="95"/>
      <c r="R28" s="95"/>
      <c r="S28" s="95"/>
      <c r="T28" s="76"/>
    </row>
    <row r="29" spans="2:20" s="94" customFormat="1" x14ac:dyDescent="0.4">
      <c r="B29" s="95" t="s">
        <v>102</v>
      </c>
      <c r="C29" s="95" t="s">
        <v>4</v>
      </c>
      <c r="D29" s="95"/>
      <c r="E29" s="95" t="s">
        <v>97</v>
      </c>
      <c r="F29" s="95" t="s">
        <v>97</v>
      </c>
      <c r="G29" s="95" t="s">
        <v>130</v>
      </c>
      <c r="H29" s="95" t="s">
        <v>97</v>
      </c>
      <c r="I29" s="95" t="s">
        <v>97</v>
      </c>
      <c r="J29" s="95" t="s">
        <v>97</v>
      </c>
      <c r="K29" s="95" t="s">
        <v>98</v>
      </c>
      <c r="L29" s="95" t="s">
        <v>132</v>
      </c>
      <c r="M29" s="95" t="s">
        <v>1811</v>
      </c>
      <c r="N29" s="95" t="s">
        <v>1786</v>
      </c>
      <c r="O29" s="95" t="s">
        <v>74</v>
      </c>
      <c r="P29" s="95">
        <f t="shared" si="0"/>
        <v>0.65</v>
      </c>
      <c r="Q29" s="95"/>
      <c r="R29" s="95"/>
      <c r="S29" s="95"/>
      <c r="T29" s="76"/>
    </row>
    <row r="30" spans="2:20" s="94" customFormat="1" x14ac:dyDescent="0.4">
      <c r="B30" s="95" t="s">
        <v>102</v>
      </c>
      <c r="C30" s="95" t="s">
        <v>100</v>
      </c>
      <c r="D30" s="95"/>
      <c r="E30" s="95" t="s">
        <v>97</v>
      </c>
      <c r="F30" s="95" t="s">
        <v>97</v>
      </c>
      <c r="G30" s="95" t="s">
        <v>130</v>
      </c>
      <c r="H30" s="95" t="s">
        <v>97</v>
      </c>
      <c r="I30" s="95" t="s">
        <v>97</v>
      </c>
      <c r="J30" s="95" t="s">
        <v>97</v>
      </c>
      <c r="K30" s="95" t="s">
        <v>98</v>
      </c>
      <c r="L30" s="95" t="s">
        <v>133</v>
      </c>
      <c r="M30" s="95" t="s">
        <v>1811</v>
      </c>
      <c r="N30" s="95" t="s">
        <v>1786</v>
      </c>
      <c r="O30" s="95" t="s">
        <v>74</v>
      </c>
      <c r="P30" s="95">
        <f t="shared" si="0"/>
        <v>0.65</v>
      </c>
      <c r="Q30" s="95"/>
      <c r="R30" s="95"/>
      <c r="S30" s="95"/>
      <c r="T30" s="76"/>
    </row>
    <row r="31" spans="2:20" s="94" customFormat="1" x14ac:dyDescent="0.4">
      <c r="B31" s="95" t="s">
        <v>102</v>
      </c>
      <c r="C31" s="95" t="s">
        <v>94</v>
      </c>
      <c r="D31" s="95"/>
      <c r="E31" s="95" t="s">
        <v>1794</v>
      </c>
      <c r="F31" s="95" t="s">
        <v>134</v>
      </c>
      <c r="G31" s="95" t="s">
        <v>97</v>
      </c>
      <c r="H31" s="95" t="s">
        <v>104</v>
      </c>
      <c r="I31" s="95" t="s">
        <v>114</v>
      </c>
      <c r="J31" s="95" t="s">
        <v>135</v>
      </c>
      <c r="K31" s="95" t="s">
        <v>98</v>
      </c>
      <c r="L31" s="95" t="s">
        <v>136</v>
      </c>
      <c r="M31" s="95" t="s">
        <v>1811</v>
      </c>
      <c r="N31" s="95" t="s">
        <v>1786</v>
      </c>
      <c r="O31" s="95" t="s">
        <v>35</v>
      </c>
      <c r="P31" s="95" t="str">
        <f t="shared" si="0"/>
        <v>-</v>
      </c>
      <c r="Q31" s="95" t="s">
        <v>1795</v>
      </c>
      <c r="R31" s="95"/>
      <c r="S31" s="95"/>
      <c r="T31" s="76"/>
    </row>
    <row r="32" spans="2:20" s="94" customFormat="1" x14ac:dyDescent="0.4">
      <c r="B32" s="95" t="s">
        <v>102</v>
      </c>
      <c r="C32" s="95" t="s">
        <v>94</v>
      </c>
      <c r="D32" s="95"/>
      <c r="E32" s="95" t="s">
        <v>1794</v>
      </c>
      <c r="F32" s="95" t="s">
        <v>134</v>
      </c>
      <c r="G32" s="95" t="s">
        <v>97</v>
      </c>
      <c r="H32" s="95" t="s">
        <v>104</v>
      </c>
      <c r="I32" s="95" t="s">
        <v>105</v>
      </c>
      <c r="J32" s="95" t="s">
        <v>137</v>
      </c>
      <c r="K32" s="95" t="s">
        <v>98</v>
      </c>
      <c r="L32" s="95" t="s">
        <v>138</v>
      </c>
      <c r="M32" s="95" t="s">
        <v>1811</v>
      </c>
      <c r="N32" s="95" t="s">
        <v>1786</v>
      </c>
      <c r="O32" s="95" t="s">
        <v>35</v>
      </c>
      <c r="P32" s="95" t="str">
        <f t="shared" si="0"/>
        <v>-</v>
      </c>
      <c r="Q32" s="95" t="s">
        <v>1787</v>
      </c>
      <c r="R32" s="95"/>
      <c r="S32" s="95"/>
      <c r="T32" s="76"/>
    </row>
    <row r="33" spans="2:20" s="94" customFormat="1" x14ac:dyDescent="0.4">
      <c r="B33" s="95" t="s">
        <v>102</v>
      </c>
      <c r="C33" s="95" t="s">
        <v>94</v>
      </c>
      <c r="D33" s="95"/>
      <c r="E33" s="95" t="s">
        <v>1794</v>
      </c>
      <c r="F33" s="95" t="s">
        <v>134</v>
      </c>
      <c r="G33" s="95" t="s">
        <v>97</v>
      </c>
      <c r="H33" s="95" t="s">
        <v>118</v>
      </c>
      <c r="I33" s="95" t="s">
        <v>114</v>
      </c>
      <c r="J33" s="95" t="s">
        <v>139</v>
      </c>
      <c r="K33" s="95" t="s">
        <v>98</v>
      </c>
      <c r="L33" s="95" t="s">
        <v>140</v>
      </c>
      <c r="M33" s="95" t="s">
        <v>1811</v>
      </c>
      <c r="N33" s="95" t="s">
        <v>1786</v>
      </c>
      <c r="O33" s="95" t="s">
        <v>36</v>
      </c>
      <c r="P33" s="95" t="str">
        <f t="shared" si="0"/>
        <v>-</v>
      </c>
      <c r="Q33" s="95" t="s">
        <v>1787</v>
      </c>
      <c r="R33" s="95"/>
      <c r="S33" s="95"/>
      <c r="T33" s="76"/>
    </row>
    <row r="34" spans="2:20" s="94" customFormat="1" x14ac:dyDescent="0.4">
      <c r="B34" s="95" t="s">
        <v>102</v>
      </c>
      <c r="C34" s="95" t="s">
        <v>94</v>
      </c>
      <c r="D34" s="95"/>
      <c r="E34" s="95" t="s">
        <v>1794</v>
      </c>
      <c r="F34" s="95" t="s">
        <v>134</v>
      </c>
      <c r="G34" s="95" t="s">
        <v>97</v>
      </c>
      <c r="H34" s="95" t="s">
        <v>104</v>
      </c>
      <c r="I34" s="95" t="s">
        <v>114</v>
      </c>
      <c r="J34" s="95" t="s">
        <v>141</v>
      </c>
      <c r="K34" s="95" t="s">
        <v>98</v>
      </c>
      <c r="L34" s="95" t="s">
        <v>142</v>
      </c>
      <c r="M34" s="95" t="s">
        <v>1811</v>
      </c>
      <c r="N34" s="95" t="s">
        <v>1786</v>
      </c>
      <c r="O34" s="95" t="s">
        <v>36</v>
      </c>
      <c r="P34" s="95" t="str">
        <f t="shared" si="0"/>
        <v>-</v>
      </c>
      <c r="Q34" s="95" t="s">
        <v>1788</v>
      </c>
      <c r="R34" s="95"/>
      <c r="S34" s="95"/>
      <c r="T34" s="76"/>
    </row>
    <row r="35" spans="2:20" s="94" customFormat="1" x14ac:dyDescent="0.4">
      <c r="B35" s="95" t="s">
        <v>102</v>
      </c>
      <c r="C35" s="95" t="s">
        <v>94</v>
      </c>
      <c r="D35" s="95"/>
      <c r="E35" s="95" t="s">
        <v>1794</v>
      </c>
      <c r="F35" s="95" t="s">
        <v>134</v>
      </c>
      <c r="G35" s="95" t="s">
        <v>97</v>
      </c>
      <c r="H35" s="95" t="s">
        <v>126</v>
      </c>
      <c r="I35" s="95" t="s">
        <v>114</v>
      </c>
      <c r="J35" s="95" t="s">
        <v>97</v>
      </c>
      <c r="K35" s="95" t="s">
        <v>98</v>
      </c>
      <c r="L35" s="95" t="s">
        <v>143</v>
      </c>
      <c r="M35" s="95" t="s">
        <v>1811</v>
      </c>
      <c r="N35" s="95" t="s">
        <v>1786</v>
      </c>
      <c r="O35" s="95" t="s">
        <v>33</v>
      </c>
      <c r="P35" s="95" t="str">
        <f t="shared" si="0"/>
        <v>-</v>
      </c>
      <c r="Q35" s="95" t="s">
        <v>1796</v>
      </c>
      <c r="R35" s="95"/>
      <c r="S35" s="95"/>
      <c r="T35" s="76"/>
    </row>
    <row r="36" spans="2:20" s="94" customFormat="1" x14ac:dyDescent="0.4">
      <c r="B36" s="95" t="s">
        <v>102</v>
      </c>
      <c r="C36" s="95" t="s">
        <v>4</v>
      </c>
      <c r="D36" s="95" t="s">
        <v>1812</v>
      </c>
      <c r="E36" s="95" t="s">
        <v>1813</v>
      </c>
      <c r="F36" s="95" t="s">
        <v>95</v>
      </c>
      <c r="G36" s="95" t="s">
        <v>103</v>
      </c>
      <c r="H36" s="95" t="s">
        <v>104</v>
      </c>
      <c r="I36" s="95" t="s">
        <v>105</v>
      </c>
      <c r="J36" s="95" t="s">
        <v>1797</v>
      </c>
      <c r="K36" s="95" t="s">
        <v>107</v>
      </c>
      <c r="L36" s="95" t="s">
        <v>1798</v>
      </c>
      <c r="M36" s="95" t="s">
        <v>1811</v>
      </c>
      <c r="N36" s="95" t="s">
        <v>1786</v>
      </c>
      <c r="O36" s="95" t="s">
        <v>40</v>
      </c>
      <c r="P36" s="95">
        <f t="shared" si="0"/>
        <v>1.3</v>
      </c>
      <c r="Q36" s="95" t="s">
        <v>1799</v>
      </c>
      <c r="R36" s="95"/>
      <c r="S36" s="95"/>
      <c r="T36" s="76"/>
    </row>
    <row r="37" spans="2:20" s="94" customFormat="1" x14ac:dyDescent="0.4">
      <c r="B37" s="95" t="s">
        <v>102</v>
      </c>
      <c r="C37" s="95" t="s">
        <v>4</v>
      </c>
      <c r="D37" s="95" t="s">
        <v>1812</v>
      </c>
      <c r="E37" s="95" t="s">
        <v>1813</v>
      </c>
      <c r="F37" s="95" t="s">
        <v>95</v>
      </c>
      <c r="G37" s="95" t="s">
        <v>103</v>
      </c>
      <c r="H37" s="95" t="s">
        <v>104</v>
      </c>
      <c r="I37" s="95" t="s">
        <v>105</v>
      </c>
      <c r="J37" s="95" t="s">
        <v>1797</v>
      </c>
      <c r="K37" s="95" t="s">
        <v>98</v>
      </c>
      <c r="L37" s="95" t="s">
        <v>1800</v>
      </c>
      <c r="M37" s="95" t="s">
        <v>1811</v>
      </c>
      <c r="N37" s="95" t="s">
        <v>1786</v>
      </c>
      <c r="O37" s="95" t="s">
        <v>35</v>
      </c>
      <c r="P37" s="95">
        <f t="shared" si="0"/>
        <v>1.3</v>
      </c>
      <c r="Q37" s="95"/>
      <c r="R37" s="95"/>
      <c r="S37" s="95"/>
      <c r="T37" s="76"/>
    </row>
    <row r="38" spans="2:20" s="94" customFormat="1" x14ac:dyDescent="0.4">
      <c r="B38" s="95" t="s">
        <v>102</v>
      </c>
      <c r="C38" s="95" t="s">
        <v>4</v>
      </c>
      <c r="D38" s="95" t="s">
        <v>1812</v>
      </c>
      <c r="E38" s="95" t="s">
        <v>1813</v>
      </c>
      <c r="F38" s="95" t="s">
        <v>95</v>
      </c>
      <c r="G38" s="95" t="s">
        <v>1371</v>
      </c>
      <c r="H38" s="95" t="s">
        <v>104</v>
      </c>
      <c r="I38" s="95" t="s">
        <v>1801</v>
      </c>
      <c r="J38" s="95" t="s">
        <v>1802</v>
      </c>
      <c r="K38" s="95" t="s">
        <v>107</v>
      </c>
      <c r="L38" s="95" t="s">
        <v>1803</v>
      </c>
      <c r="M38" s="95" t="s">
        <v>1811</v>
      </c>
      <c r="N38" s="95" t="s">
        <v>1786</v>
      </c>
      <c r="O38" s="95" t="s">
        <v>35</v>
      </c>
      <c r="P38" s="95">
        <f t="shared" si="0"/>
        <v>2.7</v>
      </c>
      <c r="Q38" s="95" t="s">
        <v>1788</v>
      </c>
      <c r="R38" s="95"/>
      <c r="S38" s="95"/>
      <c r="T38" s="76"/>
    </row>
    <row r="39" spans="2:20" s="94" customFormat="1" x14ac:dyDescent="0.4">
      <c r="B39" s="95" t="s">
        <v>102</v>
      </c>
      <c r="C39" s="95" t="s">
        <v>4</v>
      </c>
      <c r="D39" s="95" t="s">
        <v>1812</v>
      </c>
      <c r="E39" s="95" t="s">
        <v>1813</v>
      </c>
      <c r="F39" s="95" t="s">
        <v>95</v>
      </c>
      <c r="G39" s="95" t="s">
        <v>1371</v>
      </c>
      <c r="H39" s="95" t="s">
        <v>1804</v>
      </c>
      <c r="I39" s="95" t="s">
        <v>105</v>
      </c>
      <c r="J39" s="95" t="s">
        <v>1797</v>
      </c>
      <c r="K39" s="95" t="s">
        <v>107</v>
      </c>
      <c r="L39" s="95" t="s">
        <v>1803</v>
      </c>
      <c r="M39" s="95" t="s">
        <v>1811</v>
      </c>
      <c r="N39" s="95" t="s">
        <v>1786</v>
      </c>
      <c r="O39" s="95" t="s">
        <v>35</v>
      </c>
      <c r="P39" s="95">
        <f t="shared" si="0"/>
        <v>2.7</v>
      </c>
      <c r="Q39" s="95"/>
      <c r="R39" s="95"/>
      <c r="S39" s="95"/>
      <c r="T39" s="76"/>
    </row>
    <row r="40" spans="2:20" s="94" customFormat="1" x14ac:dyDescent="0.4">
      <c r="B40" s="95" t="s">
        <v>102</v>
      </c>
      <c r="C40" s="95" t="s">
        <v>4</v>
      </c>
      <c r="D40" s="95" t="s">
        <v>1812</v>
      </c>
      <c r="E40" s="95" t="s">
        <v>1813</v>
      </c>
      <c r="F40" s="95" t="s">
        <v>95</v>
      </c>
      <c r="G40" s="95" t="s">
        <v>1371</v>
      </c>
      <c r="H40" s="95" t="s">
        <v>1805</v>
      </c>
      <c r="I40" s="95" t="s">
        <v>1801</v>
      </c>
      <c r="J40" s="95" t="s">
        <v>1802</v>
      </c>
      <c r="K40" s="95" t="s">
        <v>98</v>
      </c>
      <c r="L40" s="95" t="s">
        <v>119</v>
      </c>
      <c r="M40" s="95" t="s">
        <v>1811</v>
      </c>
      <c r="N40" s="95" t="s">
        <v>1786</v>
      </c>
      <c r="O40" s="95" t="s">
        <v>35</v>
      </c>
      <c r="P40" s="95">
        <f t="shared" si="0"/>
        <v>2.7</v>
      </c>
      <c r="Q40" s="95"/>
      <c r="R40" s="95"/>
      <c r="S40" s="95"/>
      <c r="T40" s="76"/>
    </row>
    <row r="41" spans="2:20" s="94" customFormat="1" x14ac:dyDescent="0.4">
      <c r="B41" s="95" t="s">
        <v>102</v>
      </c>
      <c r="C41" s="95" t="s">
        <v>4</v>
      </c>
      <c r="D41" s="95" t="s">
        <v>1812</v>
      </c>
      <c r="E41" s="95" t="s">
        <v>1813</v>
      </c>
      <c r="F41" s="95" t="s">
        <v>95</v>
      </c>
      <c r="G41" s="95" t="s">
        <v>1371</v>
      </c>
      <c r="H41" s="95" t="s">
        <v>1804</v>
      </c>
      <c r="I41" s="95" t="s">
        <v>1806</v>
      </c>
      <c r="J41" s="95" t="s">
        <v>1797</v>
      </c>
      <c r="K41" s="95" t="s">
        <v>98</v>
      </c>
      <c r="L41" s="95" t="s">
        <v>119</v>
      </c>
      <c r="M41" s="95" t="s">
        <v>1811</v>
      </c>
      <c r="N41" s="95" t="s">
        <v>1786</v>
      </c>
      <c r="O41" s="95" t="s">
        <v>35</v>
      </c>
      <c r="P41" s="95">
        <f t="shared" si="0"/>
        <v>2.7</v>
      </c>
      <c r="Q41" s="95"/>
      <c r="R41" s="95"/>
      <c r="S41" s="95"/>
      <c r="T41" s="76"/>
    </row>
    <row r="42" spans="2:20" s="94" customFormat="1" x14ac:dyDescent="0.4">
      <c r="B42" s="95" t="s">
        <v>102</v>
      </c>
      <c r="C42" s="95" t="s">
        <v>4</v>
      </c>
      <c r="D42" s="95" t="s">
        <v>1812</v>
      </c>
      <c r="E42" s="95" t="s">
        <v>1813</v>
      </c>
      <c r="F42" s="95" t="s">
        <v>95</v>
      </c>
      <c r="G42" s="95" t="s">
        <v>1791</v>
      </c>
      <c r="H42" s="95" t="s">
        <v>1804</v>
      </c>
      <c r="I42" s="95" t="s">
        <v>1801</v>
      </c>
      <c r="J42" s="95" t="s">
        <v>1807</v>
      </c>
      <c r="K42" s="95" t="s">
        <v>98</v>
      </c>
      <c r="L42" s="95" t="s">
        <v>1808</v>
      </c>
      <c r="M42" s="95" t="s">
        <v>1811</v>
      </c>
      <c r="N42" s="95" t="s">
        <v>1786</v>
      </c>
      <c r="O42" s="95" t="s">
        <v>36</v>
      </c>
      <c r="P42" s="95">
        <f t="shared" si="0"/>
        <v>3.7</v>
      </c>
      <c r="Q42" s="95"/>
      <c r="R42" s="95"/>
      <c r="S42" s="95"/>
      <c r="T42" s="76"/>
    </row>
    <row r="43" spans="2:20" s="94" customFormat="1" x14ac:dyDescent="0.4">
      <c r="B43" s="95" t="s">
        <v>102</v>
      </c>
      <c r="C43" s="95" t="s">
        <v>4</v>
      </c>
      <c r="D43" s="95" t="s">
        <v>1812</v>
      </c>
      <c r="E43" s="95" t="s">
        <v>1813</v>
      </c>
      <c r="F43" s="95" t="s">
        <v>95</v>
      </c>
      <c r="G43" s="95" t="s">
        <v>1792</v>
      </c>
      <c r="H43" s="95" t="s">
        <v>1809</v>
      </c>
      <c r="I43" s="95" t="s">
        <v>97</v>
      </c>
      <c r="J43" s="95" t="s">
        <v>97</v>
      </c>
      <c r="K43" s="95" t="s">
        <v>98</v>
      </c>
      <c r="L43" s="95" t="s">
        <v>1810</v>
      </c>
      <c r="M43" s="95" t="s">
        <v>1811</v>
      </c>
      <c r="N43" s="95" t="s">
        <v>1786</v>
      </c>
      <c r="O43" s="95" t="s">
        <v>37</v>
      </c>
      <c r="P43" s="95">
        <f t="shared" si="0"/>
        <v>6</v>
      </c>
      <c r="Q43" s="95"/>
      <c r="R43" s="95"/>
      <c r="S43" s="95"/>
      <c r="T43" s="76"/>
    </row>
    <row r="44" spans="2:20" s="94" customFormat="1" x14ac:dyDescent="0.4">
      <c r="B44" s="95" t="s">
        <v>144</v>
      </c>
      <c r="C44" s="95" t="s">
        <v>94</v>
      </c>
      <c r="D44" s="95"/>
      <c r="E44" s="95" t="s">
        <v>97</v>
      </c>
      <c r="F44" s="95" t="s">
        <v>95</v>
      </c>
      <c r="G44" s="95" t="s">
        <v>1792</v>
      </c>
      <c r="H44" s="95" t="s">
        <v>126</v>
      </c>
      <c r="I44" s="95" t="s">
        <v>97</v>
      </c>
      <c r="J44" s="95" t="s">
        <v>97</v>
      </c>
      <c r="K44" s="95" t="s">
        <v>98</v>
      </c>
      <c r="L44" s="95" t="s">
        <v>145</v>
      </c>
      <c r="M44" s="95" t="s">
        <v>1811</v>
      </c>
      <c r="N44" s="95" t="s">
        <v>1786</v>
      </c>
      <c r="O44" s="95" t="s">
        <v>37</v>
      </c>
      <c r="P44" s="95">
        <f t="shared" si="0"/>
        <v>6</v>
      </c>
      <c r="Q44" s="95" t="s">
        <v>146</v>
      </c>
      <c r="R44" s="95"/>
      <c r="S44" s="95"/>
      <c r="T44" s="76"/>
    </row>
    <row r="45" spans="2:20" s="94" customFormat="1" x14ac:dyDescent="0.4">
      <c r="B45" s="95" t="s">
        <v>1915</v>
      </c>
      <c r="C45" s="95" t="s">
        <v>4</v>
      </c>
      <c r="D45" s="95" t="s">
        <v>1655</v>
      </c>
      <c r="E45" s="95" t="s">
        <v>97</v>
      </c>
      <c r="F45" s="95" t="s">
        <v>95</v>
      </c>
      <c r="G45" s="95" t="s">
        <v>148</v>
      </c>
      <c r="H45" s="95" t="s">
        <v>149</v>
      </c>
      <c r="I45" s="95" t="s">
        <v>105</v>
      </c>
      <c r="J45" s="95" t="s">
        <v>150</v>
      </c>
      <c r="K45" s="95" t="s">
        <v>107</v>
      </c>
      <c r="L45" s="95" t="s">
        <v>151</v>
      </c>
      <c r="M45" s="95" t="s">
        <v>1917</v>
      </c>
      <c r="N45" s="95" t="s">
        <v>1680</v>
      </c>
      <c r="O45" s="95" t="s">
        <v>147</v>
      </c>
      <c r="P45" s="95">
        <f t="shared" si="0"/>
        <v>0.67</v>
      </c>
      <c r="Q45" s="95"/>
      <c r="R45" s="95"/>
      <c r="S45" s="95"/>
      <c r="T45" s="76"/>
    </row>
    <row r="46" spans="2:20" x14ac:dyDescent="0.4">
      <c r="B46" s="95" t="s">
        <v>1915</v>
      </c>
      <c r="C46" s="95" t="s">
        <v>100</v>
      </c>
      <c r="D46" s="95"/>
      <c r="E46" s="95" t="s">
        <v>97</v>
      </c>
      <c r="F46" s="95" t="s">
        <v>95</v>
      </c>
      <c r="G46" s="95" t="s">
        <v>148</v>
      </c>
      <c r="H46" s="95" t="s">
        <v>149</v>
      </c>
      <c r="I46" s="95" t="s">
        <v>105</v>
      </c>
      <c r="J46" s="95" t="s">
        <v>150</v>
      </c>
      <c r="K46" s="95" t="s">
        <v>107</v>
      </c>
      <c r="L46" s="95" t="s">
        <v>152</v>
      </c>
      <c r="M46" s="95" t="s">
        <v>1917</v>
      </c>
      <c r="N46" s="95" t="s">
        <v>1680</v>
      </c>
      <c r="O46" s="95" t="s">
        <v>147</v>
      </c>
      <c r="P46" s="95">
        <f t="shared" si="0"/>
        <v>0.67</v>
      </c>
      <c r="Q46" s="95"/>
      <c r="R46" s="95"/>
      <c r="S46" s="95"/>
    </row>
    <row r="47" spans="2:20" x14ac:dyDescent="0.4">
      <c r="B47" s="95" t="s">
        <v>1915</v>
      </c>
      <c r="C47" s="95" t="s">
        <v>7</v>
      </c>
      <c r="D47" s="95"/>
      <c r="E47" s="95" t="s">
        <v>97</v>
      </c>
      <c r="F47" s="95" t="s">
        <v>95</v>
      </c>
      <c r="G47" s="95" t="s">
        <v>148</v>
      </c>
      <c r="H47" s="95" t="s">
        <v>149</v>
      </c>
      <c r="I47" s="95" t="s">
        <v>105</v>
      </c>
      <c r="J47" s="95" t="s">
        <v>150</v>
      </c>
      <c r="K47" s="95" t="s">
        <v>107</v>
      </c>
      <c r="L47" s="95" t="s">
        <v>153</v>
      </c>
      <c r="M47" s="95" t="s">
        <v>1917</v>
      </c>
      <c r="N47" s="95" t="s">
        <v>1680</v>
      </c>
      <c r="O47" s="95" t="s">
        <v>147</v>
      </c>
      <c r="P47" s="95">
        <f t="shared" si="0"/>
        <v>0.67</v>
      </c>
      <c r="Q47" s="95"/>
      <c r="R47" s="95"/>
      <c r="S47" s="95"/>
    </row>
    <row r="48" spans="2:20" x14ac:dyDescent="0.4">
      <c r="B48" s="95" t="s">
        <v>1915</v>
      </c>
      <c r="C48" s="95" t="s">
        <v>4</v>
      </c>
      <c r="D48" s="95"/>
      <c r="E48" s="95" t="s">
        <v>97</v>
      </c>
      <c r="F48" s="95" t="s">
        <v>95</v>
      </c>
      <c r="G48" s="95" t="s">
        <v>154</v>
      </c>
      <c r="H48" s="95" t="s">
        <v>155</v>
      </c>
      <c r="I48" s="95" t="s">
        <v>105</v>
      </c>
      <c r="J48" s="95" t="s">
        <v>156</v>
      </c>
      <c r="K48" s="95" t="s">
        <v>107</v>
      </c>
      <c r="L48" s="95" t="s">
        <v>157</v>
      </c>
      <c r="M48" s="95" t="s">
        <v>1917</v>
      </c>
      <c r="N48" s="95" t="s">
        <v>1680</v>
      </c>
      <c r="O48" s="95" t="s">
        <v>40</v>
      </c>
      <c r="P48" s="95">
        <f t="shared" si="0"/>
        <v>0.92</v>
      </c>
      <c r="Q48" s="95" t="s">
        <v>1916</v>
      </c>
      <c r="R48" s="95"/>
      <c r="S48" s="95"/>
    </row>
    <row r="49" spans="2:19" x14ac:dyDescent="0.4">
      <c r="B49" s="95" t="s">
        <v>1915</v>
      </c>
      <c r="C49" s="95" t="s">
        <v>100</v>
      </c>
      <c r="D49" s="95"/>
      <c r="E49" s="95" t="s">
        <v>97</v>
      </c>
      <c r="F49" s="95" t="s">
        <v>95</v>
      </c>
      <c r="G49" s="95" t="s">
        <v>154</v>
      </c>
      <c r="H49" s="95" t="s">
        <v>155</v>
      </c>
      <c r="I49" s="95" t="s">
        <v>105</v>
      </c>
      <c r="J49" s="95" t="s">
        <v>156</v>
      </c>
      <c r="K49" s="95" t="s">
        <v>107</v>
      </c>
      <c r="L49" s="95" t="s">
        <v>158</v>
      </c>
      <c r="M49" s="95" t="s">
        <v>1917</v>
      </c>
      <c r="N49" s="95" t="s">
        <v>1680</v>
      </c>
      <c r="O49" s="95" t="s">
        <v>40</v>
      </c>
      <c r="P49" s="95">
        <f t="shared" si="0"/>
        <v>0.92</v>
      </c>
      <c r="Q49" s="95"/>
      <c r="R49" s="95"/>
      <c r="S49" s="95"/>
    </row>
    <row r="50" spans="2:19" x14ac:dyDescent="0.4">
      <c r="B50" s="95" t="s">
        <v>1915</v>
      </c>
      <c r="C50" s="95" t="s">
        <v>7</v>
      </c>
      <c r="D50" s="95"/>
      <c r="E50" s="95" t="s">
        <v>97</v>
      </c>
      <c r="F50" s="95" t="s">
        <v>95</v>
      </c>
      <c r="G50" s="95" t="s">
        <v>154</v>
      </c>
      <c r="H50" s="95" t="s">
        <v>155</v>
      </c>
      <c r="I50" s="95" t="s">
        <v>105</v>
      </c>
      <c r="J50" s="95" t="s">
        <v>156</v>
      </c>
      <c r="K50" s="95" t="s">
        <v>107</v>
      </c>
      <c r="L50" s="95" t="s">
        <v>159</v>
      </c>
      <c r="M50" s="95" t="s">
        <v>1917</v>
      </c>
      <c r="N50" s="95" t="s">
        <v>1680</v>
      </c>
      <c r="O50" s="95" t="s">
        <v>40</v>
      </c>
      <c r="P50" s="95">
        <f t="shared" si="0"/>
        <v>0.92</v>
      </c>
      <c r="Q50" s="95"/>
      <c r="R50" s="95"/>
      <c r="S50" s="95"/>
    </row>
    <row r="51" spans="2:19" x14ac:dyDescent="0.4">
      <c r="B51" s="95" t="s">
        <v>1658</v>
      </c>
      <c r="C51" s="95" t="s">
        <v>94</v>
      </c>
      <c r="D51" s="95"/>
      <c r="E51" s="95" t="s">
        <v>1930</v>
      </c>
      <c r="F51" s="95" t="s">
        <v>95</v>
      </c>
      <c r="G51" s="95" t="s">
        <v>160</v>
      </c>
      <c r="H51" s="95" t="s">
        <v>1829</v>
      </c>
      <c r="I51" s="95" t="s">
        <v>105</v>
      </c>
      <c r="J51" s="95" t="s">
        <v>106</v>
      </c>
      <c r="K51" s="95" t="s">
        <v>107</v>
      </c>
      <c r="L51" s="95" t="s">
        <v>161</v>
      </c>
      <c r="M51" s="95" t="s">
        <v>1917</v>
      </c>
      <c r="N51" s="95" t="s">
        <v>1680</v>
      </c>
      <c r="O51" s="95" t="s">
        <v>147</v>
      </c>
      <c r="P51" s="95">
        <f t="shared" si="0"/>
        <v>0.69</v>
      </c>
      <c r="Q51" s="95"/>
      <c r="R51" s="95"/>
      <c r="S51" s="95"/>
    </row>
    <row r="52" spans="2:19" x14ac:dyDescent="0.4">
      <c r="B52" s="95" t="s">
        <v>1658</v>
      </c>
      <c r="C52" s="95" t="s">
        <v>94</v>
      </c>
      <c r="D52" s="95"/>
      <c r="E52" s="95" t="s">
        <v>1930</v>
      </c>
      <c r="F52" s="95" t="s">
        <v>95</v>
      </c>
      <c r="G52" s="95" t="s">
        <v>162</v>
      </c>
      <c r="H52" s="95" t="s">
        <v>1264</v>
      </c>
      <c r="I52" s="95" t="s">
        <v>105</v>
      </c>
      <c r="J52" s="95" t="s">
        <v>106</v>
      </c>
      <c r="K52" s="95" t="s">
        <v>107</v>
      </c>
      <c r="L52" s="95" t="s">
        <v>163</v>
      </c>
      <c r="M52" s="95" t="s">
        <v>1917</v>
      </c>
      <c r="N52" s="95" t="s">
        <v>1680</v>
      </c>
      <c r="O52" s="95" t="s">
        <v>40</v>
      </c>
      <c r="P52" s="95">
        <f t="shared" si="0"/>
        <v>0.84</v>
      </c>
      <c r="Q52" s="95"/>
      <c r="R52" s="95"/>
      <c r="S52" s="95"/>
    </row>
    <row r="53" spans="2:19" x14ac:dyDescent="0.4">
      <c r="B53" s="95" t="s">
        <v>1658</v>
      </c>
      <c r="C53" s="95" t="s">
        <v>94</v>
      </c>
      <c r="D53" s="95"/>
      <c r="E53" s="95" t="s">
        <v>1929</v>
      </c>
      <c r="F53" s="95" t="s">
        <v>95</v>
      </c>
      <c r="G53" s="95" t="s">
        <v>162</v>
      </c>
      <c r="H53" s="95" t="s">
        <v>1264</v>
      </c>
      <c r="I53" s="95" t="s">
        <v>105</v>
      </c>
      <c r="J53" s="95" t="s">
        <v>106</v>
      </c>
      <c r="K53" s="95" t="s">
        <v>107</v>
      </c>
      <c r="L53" s="95" t="s">
        <v>164</v>
      </c>
      <c r="M53" s="95" t="s">
        <v>1917</v>
      </c>
      <c r="N53" s="95" t="s">
        <v>1680</v>
      </c>
      <c r="O53" s="95" t="s">
        <v>40</v>
      </c>
      <c r="P53" s="95">
        <f t="shared" si="0"/>
        <v>0.84</v>
      </c>
      <c r="Q53" s="95"/>
      <c r="R53" s="95"/>
      <c r="S53" s="95"/>
    </row>
    <row r="54" spans="2:19" x14ac:dyDescent="0.4">
      <c r="B54" s="95" t="s">
        <v>1658</v>
      </c>
      <c r="C54" s="95" t="s">
        <v>6</v>
      </c>
      <c r="D54" s="95"/>
      <c r="E54" s="95" t="s">
        <v>97</v>
      </c>
      <c r="F54" s="95" t="s">
        <v>95</v>
      </c>
      <c r="G54" s="95" t="s">
        <v>160</v>
      </c>
      <c r="H54" s="95" t="s">
        <v>1829</v>
      </c>
      <c r="I54" s="95" t="s">
        <v>105</v>
      </c>
      <c r="J54" s="95" t="s">
        <v>106</v>
      </c>
      <c r="K54" s="95" t="s">
        <v>107</v>
      </c>
      <c r="L54" s="95" t="s">
        <v>165</v>
      </c>
      <c r="M54" s="95" t="s">
        <v>1917</v>
      </c>
      <c r="N54" s="95" t="s">
        <v>1680</v>
      </c>
      <c r="O54" s="95" t="s">
        <v>147</v>
      </c>
      <c r="P54" s="95">
        <f t="shared" si="0"/>
        <v>0.69</v>
      </c>
      <c r="Q54" s="95"/>
      <c r="R54" s="95"/>
      <c r="S54" s="95"/>
    </row>
    <row r="55" spans="2:19" x14ac:dyDescent="0.4">
      <c r="B55" s="95" t="s">
        <v>1658</v>
      </c>
      <c r="C55" s="95" t="s">
        <v>4</v>
      </c>
      <c r="D55" s="95"/>
      <c r="E55" s="95" t="s">
        <v>97</v>
      </c>
      <c r="F55" s="95" t="s">
        <v>95</v>
      </c>
      <c r="G55" s="95" t="s">
        <v>162</v>
      </c>
      <c r="H55" s="95" t="s">
        <v>1264</v>
      </c>
      <c r="I55" s="95" t="s">
        <v>105</v>
      </c>
      <c r="J55" s="95" t="s">
        <v>106</v>
      </c>
      <c r="K55" s="95" t="s">
        <v>107</v>
      </c>
      <c r="L55" s="95" t="s">
        <v>166</v>
      </c>
      <c r="M55" s="95" t="s">
        <v>1917</v>
      </c>
      <c r="N55" s="95" t="s">
        <v>1680</v>
      </c>
      <c r="O55" s="95" t="s">
        <v>147</v>
      </c>
      <c r="P55" s="95">
        <f t="shared" si="0"/>
        <v>0.84</v>
      </c>
      <c r="Q55" s="95"/>
      <c r="R55" s="95"/>
      <c r="S55" s="95"/>
    </row>
    <row r="56" spans="2:19" x14ac:dyDescent="0.4">
      <c r="B56" s="95" t="s">
        <v>1658</v>
      </c>
      <c r="C56" s="95" t="s">
        <v>100</v>
      </c>
      <c r="D56" s="95"/>
      <c r="E56" s="95" t="s">
        <v>97</v>
      </c>
      <c r="F56" s="95" t="s">
        <v>95</v>
      </c>
      <c r="G56" s="95" t="s">
        <v>162</v>
      </c>
      <c r="H56" s="95" t="s">
        <v>1264</v>
      </c>
      <c r="I56" s="95" t="s">
        <v>105</v>
      </c>
      <c r="J56" s="95" t="s">
        <v>106</v>
      </c>
      <c r="K56" s="95" t="s">
        <v>107</v>
      </c>
      <c r="L56" s="95" t="s">
        <v>167</v>
      </c>
      <c r="M56" s="95" t="s">
        <v>1917</v>
      </c>
      <c r="N56" s="95" t="s">
        <v>1680</v>
      </c>
      <c r="O56" s="95" t="s">
        <v>147</v>
      </c>
      <c r="P56" s="95">
        <f t="shared" si="0"/>
        <v>0.84</v>
      </c>
      <c r="Q56" s="95"/>
      <c r="R56" s="95"/>
      <c r="S56" s="95"/>
    </row>
    <row r="57" spans="2:19" x14ac:dyDescent="0.4">
      <c r="B57" s="95" t="s">
        <v>1658</v>
      </c>
      <c r="C57" s="95" t="s">
        <v>7</v>
      </c>
      <c r="D57" s="95"/>
      <c r="E57" s="95" t="s">
        <v>97</v>
      </c>
      <c r="F57" s="95" t="s">
        <v>95</v>
      </c>
      <c r="G57" s="95" t="s">
        <v>162</v>
      </c>
      <c r="H57" s="95" t="s">
        <v>1264</v>
      </c>
      <c r="I57" s="95" t="s">
        <v>105</v>
      </c>
      <c r="J57" s="95" t="s">
        <v>106</v>
      </c>
      <c r="K57" s="95" t="s">
        <v>107</v>
      </c>
      <c r="L57" s="95" t="s">
        <v>168</v>
      </c>
      <c r="M57" s="95" t="s">
        <v>1917</v>
      </c>
      <c r="N57" s="95" t="s">
        <v>1680</v>
      </c>
      <c r="O57" s="95" t="s">
        <v>147</v>
      </c>
      <c r="P57" s="95">
        <f t="shared" si="0"/>
        <v>0.84</v>
      </c>
      <c r="Q57" s="95"/>
      <c r="R57" s="95"/>
      <c r="S57" s="95"/>
    </row>
    <row r="58" spans="2:19" x14ac:dyDescent="0.4">
      <c r="B58" s="95" t="s">
        <v>1658</v>
      </c>
      <c r="C58" s="95" t="s">
        <v>6</v>
      </c>
      <c r="D58" s="95"/>
      <c r="E58" s="95" t="s">
        <v>97</v>
      </c>
      <c r="F58" s="95" t="s">
        <v>95</v>
      </c>
      <c r="G58" s="95" t="s">
        <v>162</v>
      </c>
      <c r="H58" s="95" t="s">
        <v>1264</v>
      </c>
      <c r="I58" s="95" t="s">
        <v>105</v>
      </c>
      <c r="J58" s="95" t="s">
        <v>106</v>
      </c>
      <c r="K58" s="95" t="s">
        <v>107</v>
      </c>
      <c r="L58" s="95" t="s">
        <v>169</v>
      </c>
      <c r="M58" s="95" t="s">
        <v>1917</v>
      </c>
      <c r="N58" s="95" t="s">
        <v>1680</v>
      </c>
      <c r="O58" s="95" t="s">
        <v>40</v>
      </c>
      <c r="P58" s="95">
        <f t="shared" si="0"/>
        <v>0.84</v>
      </c>
      <c r="Q58" s="95"/>
      <c r="R58" s="95"/>
      <c r="S58" s="95"/>
    </row>
    <row r="59" spans="2:19" x14ac:dyDescent="0.4">
      <c r="B59" s="95" t="s">
        <v>1658</v>
      </c>
      <c r="C59" s="95" t="s">
        <v>94</v>
      </c>
      <c r="D59" s="95"/>
      <c r="E59" s="95" t="s">
        <v>1930</v>
      </c>
      <c r="F59" s="95" t="s">
        <v>95</v>
      </c>
      <c r="G59" s="95" t="s">
        <v>170</v>
      </c>
      <c r="H59" s="95" t="s">
        <v>104</v>
      </c>
      <c r="I59" s="95" t="s">
        <v>105</v>
      </c>
      <c r="J59" s="95" t="s">
        <v>106</v>
      </c>
      <c r="K59" s="95" t="s">
        <v>98</v>
      </c>
      <c r="L59" s="95" t="s">
        <v>171</v>
      </c>
      <c r="M59" s="95" t="s">
        <v>1917</v>
      </c>
      <c r="N59" s="95" t="s">
        <v>1680</v>
      </c>
      <c r="O59" s="95" t="s">
        <v>35</v>
      </c>
      <c r="P59" s="95">
        <f t="shared" si="0"/>
        <v>1.5</v>
      </c>
      <c r="Q59" s="95"/>
      <c r="R59" s="95"/>
      <c r="S59" s="95"/>
    </row>
    <row r="60" spans="2:19" x14ac:dyDescent="0.4">
      <c r="B60" s="95" t="s">
        <v>1658</v>
      </c>
      <c r="C60" s="95" t="s">
        <v>94</v>
      </c>
      <c r="D60" s="95"/>
      <c r="E60" s="95" t="s">
        <v>1930</v>
      </c>
      <c r="F60" s="95" t="s">
        <v>95</v>
      </c>
      <c r="G60" s="95" t="s">
        <v>170</v>
      </c>
      <c r="H60" s="95" t="s">
        <v>104</v>
      </c>
      <c r="I60" s="95" t="s">
        <v>114</v>
      </c>
      <c r="J60" s="95" t="s">
        <v>150</v>
      </c>
      <c r="K60" s="95" t="s">
        <v>98</v>
      </c>
      <c r="L60" s="95" t="s">
        <v>171</v>
      </c>
      <c r="M60" s="95" t="s">
        <v>1917</v>
      </c>
      <c r="N60" s="95" t="s">
        <v>1680</v>
      </c>
      <c r="O60" s="95" t="s">
        <v>35</v>
      </c>
      <c r="P60" s="95">
        <f t="shared" si="0"/>
        <v>1.5</v>
      </c>
      <c r="Q60" s="95"/>
      <c r="R60" s="95"/>
      <c r="S60" s="95"/>
    </row>
    <row r="61" spans="2:19" x14ac:dyDescent="0.4">
      <c r="B61" s="95" t="s">
        <v>1658</v>
      </c>
      <c r="C61" s="95" t="s">
        <v>94</v>
      </c>
      <c r="D61" s="95"/>
      <c r="E61" s="95" t="s">
        <v>1930</v>
      </c>
      <c r="F61" s="95" t="s">
        <v>95</v>
      </c>
      <c r="G61" s="95" t="s">
        <v>113</v>
      </c>
      <c r="H61" s="95" t="s">
        <v>104</v>
      </c>
      <c r="I61" s="95" t="s">
        <v>114</v>
      </c>
      <c r="J61" s="95" t="s">
        <v>106</v>
      </c>
      <c r="K61" s="95" t="s">
        <v>107</v>
      </c>
      <c r="L61" s="95" t="s">
        <v>172</v>
      </c>
      <c r="M61" s="95" t="s">
        <v>1917</v>
      </c>
      <c r="N61" s="95" t="s">
        <v>1680</v>
      </c>
      <c r="O61" s="95" t="s">
        <v>35</v>
      </c>
      <c r="P61" s="95">
        <f t="shared" si="0"/>
        <v>1.7</v>
      </c>
      <c r="Q61" s="95"/>
      <c r="R61" s="95"/>
      <c r="S61" s="95"/>
    </row>
    <row r="62" spans="2:19" x14ac:dyDescent="0.4">
      <c r="B62" s="95" t="s">
        <v>1658</v>
      </c>
      <c r="C62" s="95" t="s">
        <v>94</v>
      </c>
      <c r="D62" s="95"/>
      <c r="E62" s="95" t="s">
        <v>1930</v>
      </c>
      <c r="F62" s="95" t="s">
        <v>95</v>
      </c>
      <c r="G62" s="95" t="s">
        <v>113</v>
      </c>
      <c r="H62" s="95" t="s">
        <v>104</v>
      </c>
      <c r="I62" s="95" t="s">
        <v>114</v>
      </c>
      <c r="J62" s="95" t="s">
        <v>106</v>
      </c>
      <c r="K62" s="95" t="s">
        <v>98</v>
      </c>
      <c r="L62" s="95" t="s">
        <v>173</v>
      </c>
      <c r="M62" s="95" t="s">
        <v>1917</v>
      </c>
      <c r="N62" s="95" t="s">
        <v>1680</v>
      </c>
      <c r="O62" s="95" t="s">
        <v>36</v>
      </c>
      <c r="P62" s="95">
        <f t="shared" si="0"/>
        <v>1.7</v>
      </c>
      <c r="Q62" s="95"/>
      <c r="R62" s="95"/>
      <c r="S62" s="95"/>
    </row>
    <row r="63" spans="2:19" x14ac:dyDescent="0.4">
      <c r="B63" s="95" t="s">
        <v>1658</v>
      </c>
      <c r="C63" s="95" t="s">
        <v>94</v>
      </c>
      <c r="D63" s="95"/>
      <c r="E63" s="95" t="s">
        <v>1929</v>
      </c>
      <c r="F63" s="95" t="s">
        <v>95</v>
      </c>
      <c r="G63" s="95" t="s">
        <v>103</v>
      </c>
      <c r="H63" s="95" t="s">
        <v>104</v>
      </c>
      <c r="I63" s="95" t="s">
        <v>105</v>
      </c>
      <c r="J63" s="95" t="s">
        <v>106</v>
      </c>
      <c r="K63" s="95" t="s">
        <v>98</v>
      </c>
      <c r="L63" s="95" t="s">
        <v>174</v>
      </c>
      <c r="M63" s="95" t="s">
        <v>1917</v>
      </c>
      <c r="N63" s="95" t="s">
        <v>1680</v>
      </c>
      <c r="O63" s="95" t="s">
        <v>35</v>
      </c>
      <c r="P63" s="95">
        <f t="shared" si="0"/>
        <v>1.3</v>
      </c>
      <c r="Q63" s="95"/>
      <c r="R63" s="95"/>
      <c r="S63" s="95"/>
    </row>
    <row r="64" spans="2:19" x14ac:dyDescent="0.4">
      <c r="B64" s="95" t="s">
        <v>1658</v>
      </c>
      <c r="C64" s="95" t="s">
        <v>94</v>
      </c>
      <c r="D64" s="95"/>
      <c r="E64" s="95" t="s">
        <v>1929</v>
      </c>
      <c r="F64" s="95" t="s">
        <v>95</v>
      </c>
      <c r="G64" s="95" t="s">
        <v>113</v>
      </c>
      <c r="H64" s="95" t="s">
        <v>104</v>
      </c>
      <c r="I64" s="95" t="s">
        <v>114</v>
      </c>
      <c r="J64" s="95" t="s">
        <v>106</v>
      </c>
      <c r="K64" s="95" t="s">
        <v>98</v>
      </c>
      <c r="L64" s="95" t="s">
        <v>175</v>
      </c>
      <c r="M64" s="95" t="s">
        <v>1917</v>
      </c>
      <c r="N64" s="95" t="s">
        <v>1680</v>
      </c>
      <c r="O64" s="95" t="s">
        <v>36</v>
      </c>
      <c r="P64" s="95">
        <f t="shared" si="0"/>
        <v>1.7</v>
      </c>
      <c r="Q64" s="95"/>
      <c r="R64" s="95"/>
      <c r="S64" s="95"/>
    </row>
    <row r="65" spans="2:19" x14ac:dyDescent="0.4">
      <c r="B65" s="95" t="s">
        <v>1658</v>
      </c>
      <c r="C65" s="95" t="s">
        <v>4</v>
      </c>
      <c r="D65" s="95"/>
      <c r="E65" s="95" t="s">
        <v>97</v>
      </c>
      <c r="F65" s="95" t="s">
        <v>95</v>
      </c>
      <c r="G65" s="95" t="s">
        <v>176</v>
      </c>
      <c r="H65" s="95" t="s">
        <v>104</v>
      </c>
      <c r="I65" s="95" t="s">
        <v>105</v>
      </c>
      <c r="J65" s="95" t="s">
        <v>150</v>
      </c>
      <c r="K65" s="95" t="s">
        <v>107</v>
      </c>
      <c r="L65" s="95" t="s">
        <v>177</v>
      </c>
      <c r="M65" s="95" t="s">
        <v>1917</v>
      </c>
      <c r="N65" s="95" t="s">
        <v>1680</v>
      </c>
      <c r="O65" s="95" t="s">
        <v>40</v>
      </c>
      <c r="P65" s="95">
        <f t="shared" si="0"/>
        <v>1.2</v>
      </c>
      <c r="Q65" s="95"/>
      <c r="R65" s="95"/>
      <c r="S65" s="95"/>
    </row>
    <row r="66" spans="2:19" x14ac:dyDescent="0.4">
      <c r="B66" s="95" t="s">
        <v>1658</v>
      </c>
      <c r="C66" s="95" t="s">
        <v>100</v>
      </c>
      <c r="D66" s="95"/>
      <c r="E66" s="95" t="s">
        <v>97</v>
      </c>
      <c r="F66" s="95" t="s">
        <v>95</v>
      </c>
      <c r="G66" s="95" t="s">
        <v>176</v>
      </c>
      <c r="H66" s="95" t="s">
        <v>104</v>
      </c>
      <c r="I66" s="95" t="s">
        <v>105</v>
      </c>
      <c r="J66" s="95" t="s">
        <v>150</v>
      </c>
      <c r="K66" s="95" t="s">
        <v>107</v>
      </c>
      <c r="L66" s="95" t="s">
        <v>178</v>
      </c>
      <c r="M66" s="95" t="s">
        <v>1917</v>
      </c>
      <c r="N66" s="95" t="s">
        <v>1680</v>
      </c>
      <c r="O66" s="95" t="s">
        <v>40</v>
      </c>
      <c r="P66" s="95">
        <f t="shared" si="0"/>
        <v>1.2</v>
      </c>
      <c r="Q66" s="95"/>
      <c r="R66" s="95"/>
      <c r="S66" s="95"/>
    </row>
    <row r="67" spans="2:19" x14ac:dyDescent="0.4">
      <c r="B67" s="95" t="s">
        <v>1658</v>
      </c>
      <c r="C67" s="95" t="s">
        <v>7</v>
      </c>
      <c r="D67" s="95"/>
      <c r="E67" s="95" t="s">
        <v>97</v>
      </c>
      <c r="F67" s="95" t="s">
        <v>95</v>
      </c>
      <c r="G67" s="95" t="s">
        <v>176</v>
      </c>
      <c r="H67" s="95" t="s">
        <v>104</v>
      </c>
      <c r="I67" s="95" t="s">
        <v>105</v>
      </c>
      <c r="J67" s="95" t="s">
        <v>150</v>
      </c>
      <c r="K67" s="95" t="s">
        <v>107</v>
      </c>
      <c r="L67" s="95" t="s">
        <v>179</v>
      </c>
      <c r="M67" s="95" t="s">
        <v>1917</v>
      </c>
      <c r="N67" s="95" t="s">
        <v>1680</v>
      </c>
      <c r="O67" s="95" t="s">
        <v>40</v>
      </c>
      <c r="P67" s="95">
        <f t="shared" si="0"/>
        <v>1.2</v>
      </c>
      <c r="Q67" s="95"/>
      <c r="R67" s="95"/>
      <c r="S67" s="95"/>
    </row>
    <row r="68" spans="2:19" x14ac:dyDescent="0.4">
      <c r="B68" s="95" t="s">
        <v>1658</v>
      </c>
      <c r="C68" s="95" t="s">
        <v>6</v>
      </c>
      <c r="D68" s="95"/>
      <c r="E68" s="95" t="s">
        <v>97</v>
      </c>
      <c r="F68" s="95" t="s">
        <v>95</v>
      </c>
      <c r="G68" s="95" t="s">
        <v>170</v>
      </c>
      <c r="H68" s="95" t="s">
        <v>104</v>
      </c>
      <c r="I68" s="95" t="s">
        <v>105</v>
      </c>
      <c r="J68" s="95" t="s">
        <v>106</v>
      </c>
      <c r="K68" s="95" t="s">
        <v>98</v>
      </c>
      <c r="L68" s="95" t="s">
        <v>180</v>
      </c>
      <c r="M68" s="95" t="s">
        <v>1917</v>
      </c>
      <c r="N68" s="95" t="s">
        <v>1680</v>
      </c>
      <c r="O68" s="95" t="s">
        <v>35</v>
      </c>
      <c r="P68" s="95">
        <f t="shared" si="0"/>
        <v>1.5</v>
      </c>
      <c r="Q68" s="95"/>
      <c r="R68" s="95"/>
      <c r="S68" s="95"/>
    </row>
    <row r="69" spans="2:19" x14ac:dyDescent="0.4">
      <c r="B69" s="95" t="s">
        <v>1658</v>
      </c>
      <c r="C69" s="95" t="s">
        <v>6</v>
      </c>
      <c r="D69" s="95"/>
      <c r="E69" s="95" t="s">
        <v>97</v>
      </c>
      <c r="F69" s="95" t="s">
        <v>95</v>
      </c>
      <c r="G69" s="95" t="s">
        <v>170</v>
      </c>
      <c r="H69" s="95" t="s">
        <v>104</v>
      </c>
      <c r="I69" s="95" t="s">
        <v>114</v>
      </c>
      <c r="J69" s="95" t="s">
        <v>150</v>
      </c>
      <c r="K69" s="95" t="s">
        <v>98</v>
      </c>
      <c r="L69" s="95" t="s">
        <v>180</v>
      </c>
      <c r="M69" s="95" t="s">
        <v>1917</v>
      </c>
      <c r="N69" s="95" t="s">
        <v>1680</v>
      </c>
      <c r="O69" s="95" t="s">
        <v>35</v>
      </c>
      <c r="P69" s="95">
        <f t="shared" si="0"/>
        <v>1.5</v>
      </c>
      <c r="Q69" s="95"/>
      <c r="R69" s="95"/>
      <c r="S69" s="95"/>
    </row>
    <row r="70" spans="2:19" x14ac:dyDescent="0.4">
      <c r="B70" s="95" t="s">
        <v>1658</v>
      </c>
      <c r="C70" s="95" t="s">
        <v>6</v>
      </c>
      <c r="D70" s="95"/>
      <c r="E70" s="95" t="s">
        <v>97</v>
      </c>
      <c r="F70" s="95" t="s">
        <v>95</v>
      </c>
      <c r="G70" s="95" t="s">
        <v>113</v>
      </c>
      <c r="H70" s="95" t="s">
        <v>104</v>
      </c>
      <c r="I70" s="95" t="s">
        <v>114</v>
      </c>
      <c r="J70" s="95" t="s">
        <v>106</v>
      </c>
      <c r="K70" s="95" t="s">
        <v>107</v>
      </c>
      <c r="L70" s="95" t="s">
        <v>181</v>
      </c>
      <c r="M70" s="95" t="s">
        <v>1917</v>
      </c>
      <c r="N70" s="95" t="s">
        <v>1680</v>
      </c>
      <c r="O70" s="95" t="s">
        <v>35</v>
      </c>
      <c r="P70" s="95">
        <f t="shared" si="0"/>
        <v>1.7</v>
      </c>
      <c r="Q70" s="95"/>
      <c r="R70" s="95"/>
      <c r="S70" s="95"/>
    </row>
    <row r="71" spans="2:19" x14ac:dyDescent="0.4">
      <c r="B71" s="95" t="s">
        <v>1658</v>
      </c>
      <c r="C71" s="95" t="s">
        <v>4</v>
      </c>
      <c r="D71" s="95"/>
      <c r="E71" s="95" t="s">
        <v>97</v>
      </c>
      <c r="F71" s="95" t="s">
        <v>95</v>
      </c>
      <c r="G71" s="95" t="s">
        <v>113</v>
      </c>
      <c r="H71" s="95" t="s">
        <v>104</v>
      </c>
      <c r="I71" s="95" t="s">
        <v>114</v>
      </c>
      <c r="J71" s="95" t="s">
        <v>106</v>
      </c>
      <c r="K71" s="95" t="s">
        <v>98</v>
      </c>
      <c r="L71" s="95" t="s">
        <v>182</v>
      </c>
      <c r="M71" s="95" t="s">
        <v>1917</v>
      </c>
      <c r="N71" s="95" t="s">
        <v>1680</v>
      </c>
      <c r="O71" s="95" t="s">
        <v>35</v>
      </c>
      <c r="P71" s="95">
        <f t="shared" si="0"/>
        <v>1.7</v>
      </c>
      <c r="Q71" s="95"/>
      <c r="R71" s="95"/>
      <c r="S71" s="95"/>
    </row>
    <row r="72" spans="2:19" x14ac:dyDescent="0.4">
      <c r="B72" s="95" t="s">
        <v>1658</v>
      </c>
      <c r="C72" s="95" t="s">
        <v>100</v>
      </c>
      <c r="D72" s="95"/>
      <c r="E72" s="95" t="s">
        <v>97</v>
      </c>
      <c r="F72" s="95" t="s">
        <v>95</v>
      </c>
      <c r="G72" s="95" t="s">
        <v>113</v>
      </c>
      <c r="H72" s="95" t="s">
        <v>104</v>
      </c>
      <c r="I72" s="95" t="s">
        <v>114</v>
      </c>
      <c r="J72" s="95" t="s">
        <v>106</v>
      </c>
      <c r="K72" s="95" t="s">
        <v>98</v>
      </c>
      <c r="L72" s="95" t="s">
        <v>183</v>
      </c>
      <c r="M72" s="95" t="s">
        <v>1917</v>
      </c>
      <c r="N72" s="95" t="s">
        <v>1680</v>
      </c>
      <c r="O72" s="95" t="s">
        <v>35</v>
      </c>
      <c r="P72" s="95">
        <f t="shared" si="0"/>
        <v>1.7</v>
      </c>
      <c r="Q72" s="95"/>
      <c r="R72" s="95"/>
      <c r="S72" s="95"/>
    </row>
    <row r="73" spans="2:19" x14ac:dyDescent="0.4">
      <c r="B73" s="95" t="s">
        <v>1658</v>
      </c>
      <c r="C73" s="95" t="s">
        <v>7</v>
      </c>
      <c r="D73" s="95"/>
      <c r="E73" s="95" t="s">
        <v>97</v>
      </c>
      <c r="F73" s="95" t="s">
        <v>95</v>
      </c>
      <c r="G73" s="95" t="s">
        <v>113</v>
      </c>
      <c r="H73" s="95" t="s">
        <v>104</v>
      </c>
      <c r="I73" s="95" t="s">
        <v>114</v>
      </c>
      <c r="J73" s="95" t="s">
        <v>106</v>
      </c>
      <c r="K73" s="95" t="s">
        <v>98</v>
      </c>
      <c r="L73" s="95" t="s">
        <v>184</v>
      </c>
      <c r="M73" s="95" t="s">
        <v>1917</v>
      </c>
      <c r="N73" s="95" t="s">
        <v>1680</v>
      </c>
      <c r="O73" s="95" t="s">
        <v>35</v>
      </c>
      <c r="P73" s="95">
        <f t="shared" ref="P73:P136" si="1">IF(G73="-","-",IF(LEFT(G73,1)="日",VALUE(MID(G73,8,4)),VALUE(SUBSTITUTE(G73,"以下",""))))</f>
        <v>1.7</v>
      </c>
      <c r="Q73" s="95"/>
      <c r="R73" s="95"/>
      <c r="S73" s="95"/>
    </row>
    <row r="74" spans="2:19" ht="12.75" customHeight="1" x14ac:dyDescent="0.4">
      <c r="B74" s="95" t="s">
        <v>1658</v>
      </c>
      <c r="C74" s="95" t="s">
        <v>6</v>
      </c>
      <c r="D74" s="95"/>
      <c r="E74" s="95" t="s">
        <v>97</v>
      </c>
      <c r="F74" s="95" t="s">
        <v>95</v>
      </c>
      <c r="G74" s="95" t="s">
        <v>113</v>
      </c>
      <c r="H74" s="95" t="s">
        <v>104</v>
      </c>
      <c r="I74" s="95" t="s">
        <v>114</v>
      </c>
      <c r="J74" s="95" t="s">
        <v>106</v>
      </c>
      <c r="K74" s="95" t="s">
        <v>98</v>
      </c>
      <c r="L74" s="95" t="s">
        <v>185</v>
      </c>
      <c r="M74" s="95" t="s">
        <v>1917</v>
      </c>
      <c r="N74" s="95" t="s">
        <v>1680</v>
      </c>
      <c r="O74" s="95" t="s">
        <v>36</v>
      </c>
      <c r="P74" s="95">
        <f t="shared" si="1"/>
        <v>1.7</v>
      </c>
      <c r="Q74" s="95"/>
      <c r="R74" s="95"/>
      <c r="S74" s="95"/>
    </row>
    <row r="75" spans="2:19" x14ac:dyDescent="0.4">
      <c r="B75" s="95" t="s">
        <v>190</v>
      </c>
      <c r="C75" s="95" t="s">
        <v>94</v>
      </c>
      <c r="D75" s="95"/>
      <c r="E75" s="95" t="s">
        <v>1649</v>
      </c>
      <c r="F75" s="95" t="s">
        <v>95</v>
      </c>
      <c r="G75" s="95" t="s">
        <v>162</v>
      </c>
      <c r="H75" s="95" t="s">
        <v>1652</v>
      </c>
      <c r="I75" s="95" t="s">
        <v>105</v>
      </c>
      <c r="J75" s="95" t="s">
        <v>106</v>
      </c>
      <c r="K75" s="95" t="s">
        <v>98</v>
      </c>
      <c r="L75" s="95" t="s">
        <v>186</v>
      </c>
      <c r="M75" s="95" t="s">
        <v>1917</v>
      </c>
      <c r="N75" s="95" t="s">
        <v>1680</v>
      </c>
      <c r="O75" s="95" t="s">
        <v>35</v>
      </c>
      <c r="P75" s="95">
        <f t="shared" si="1"/>
        <v>0.84</v>
      </c>
      <c r="Q75" s="95"/>
      <c r="R75" s="95"/>
      <c r="S75" s="95"/>
    </row>
    <row r="76" spans="2:19" x14ac:dyDescent="0.4">
      <c r="B76" s="95" t="s">
        <v>190</v>
      </c>
      <c r="C76" s="95" t="s">
        <v>94</v>
      </c>
      <c r="D76" s="95"/>
      <c r="E76" s="95" t="s">
        <v>1649</v>
      </c>
      <c r="F76" s="95" t="s">
        <v>95</v>
      </c>
      <c r="G76" s="95" t="s">
        <v>187</v>
      </c>
      <c r="H76" s="95" t="s">
        <v>1652</v>
      </c>
      <c r="I76" s="95" t="s">
        <v>105</v>
      </c>
      <c r="J76" s="95" t="s">
        <v>188</v>
      </c>
      <c r="K76" s="95" t="s">
        <v>107</v>
      </c>
      <c r="L76" s="95" t="s">
        <v>189</v>
      </c>
      <c r="M76" s="95" t="s">
        <v>1917</v>
      </c>
      <c r="N76" s="95" t="s">
        <v>1680</v>
      </c>
      <c r="O76" s="95" t="s">
        <v>35</v>
      </c>
      <c r="P76" s="95">
        <f t="shared" si="1"/>
        <v>0.86</v>
      </c>
      <c r="Q76" s="95"/>
      <c r="R76" s="95"/>
      <c r="S76" s="95"/>
    </row>
    <row r="77" spans="2:19" x14ac:dyDescent="0.4">
      <c r="B77" s="95" t="s">
        <v>190</v>
      </c>
      <c r="C77" s="95" t="s">
        <v>94</v>
      </c>
      <c r="D77" s="95"/>
      <c r="E77" s="95" t="s">
        <v>1649</v>
      </c>
      <c r="F77" s="95" t="s">
        <v>95</v>
      </c>
      <c r="G77" s="95" t="s">
        <v>103</v>
      </c>
      <c r="H77" s="95" t="s">
        <v>104</v>
      </c>
      <c r="I77" s="95" t="s">
        <v>105</v>
      </c>
      <c r="J77" s="95" t="s">
        <v>191</v>
      </c>
      <c r="K77" s="95" t="s">
        <v>107</v>
      </c>
      <c r="L77" s="95" t="s">
        <v>192</v>
      </c>
      <c r="M77" s="95" t="s">
        <v>1917</v>
      </c>
      <c r="N77" s="95" t="s">
        <v>1680</v>
      </c>
      <c r="O77" s="95" t="s">
        <v>36</v>
      </c>
      <c r="P77" s="95">
        <f t="shared" si="1"/>
        <v>1.3</v>
      </c>
      <c r="Q77" s="95"/>
      <c r="R77" s="95"/>
      <c r="S77" s="95"/>
    </row>
    <row r="78" spans="2:19" x14ac:dyDescent="0.4">
      <c r="B78" s="95" t="s">
        <v>190</v>
      </c>
      <c r="C78" s="95" t="s">
        <v>94</v>
      </c>
      <c r="D78" s="95"/>
      <c r="E78" s="95" t="s">
        <v>1649</v>
      </c>
      <c r="F78" s="95" t="s">
        <v>95</v>
      </c>
      <c r="G78" s="95" t="s">
        <v>116</v>
      </c>
      <c r="H78" s="95" t="s">
        <v>104</v>
      </c>
      <c r="I78" s="95" t="s">
        <v>114</v>
      </c>
      <c r="J78" s="95" t="s">
        <v>110</v>
      </c>
      <c r="K78" s="95" t="s">
        <v>98</v>
      </c>
      <c r="L78" s="95" t="s">
        <v>193</v>
      </c>
      <c r="M78" s="95" t="s">
        <v>1917</v>
      </c>
      <c r="N78" s="95" t="s">
        <v>1680</v>
      </c>
      <c r="O78" s="95" t="s">
        <v>37</v>
      </c>
      <c r="P78" s="95">
        <f t="shared" si="1"/>
        <v>2</v>
      </c>
      <c r="Q78" s="95"/>
      <c r="R78" s="95"/>
      <c r="S78" s="95"/>
    </row>
    <row r="79" spans="2:19" x14ac:dyDescent="0.4">
      <c r="B79" s="95" t="s">
        <v>190</v>
      </c>
      <c r="C79" s="95" t="s">
        <v>94</v>
      </c>
      <c r="D79" s="95"/>
      <c r="E79" s="95" t="s">
        <v>1649</v>
      </c>
      <c r="F79" s="95" t="s">
        <v>95</v>
      </c>
      <c r="G79" s="95" t="s">
        <v>194</v>
      </c>
      <c r="H79" s="95" t="s">
        <v>118</v>
      </c>
      <c r="I79" s="95" t="s">
        <v>114</v>
      </c>
      <c r="J79" s="95" t="s">
        <v>195</v>
      </c>
      <c r="K79" s="95" t="s">
        <v>98</v>
      </c>
      <c r="L79" s="95" t="s">
        <v>196</v>
      </c>
      <c r="M79" s="95" t="s">
        <v>1917</v>
      </c>
      <c r="N79" s="95" t="s">
        <v>1680</v>
      </c>
      <c r="O79" s="95" t="s">
        <v>34</v>
      </c>
      <c r="P79" s="95">
        <f t="shared" si="1"/>
        <v>3.33</v>
      </c>
      <c r="Q79" s="95"/>
      <c r="R79" s="95"/>
      <c r="S79" s="95"/>
    </row>
    <row r="80" spans="2:19" x14ac:dyDescent="0.4">
      <c r="B80" s="95" t="s">
        <v>1928</v>
      </c>
      <c r="C80" s="95" t="s">
        <v>4</v>
      </c>
      <c r="D80" s="95"/>
      <c r="E80" s="95" t="s">
        <v>97</v>
      </c>
      <c r="F80" s="95" t="s">
        <v>95</v>
      </c>
      <c r="G80" s="95" t="s">
        <v>162</v>
      </c>
      <c r="H80" s="95" t="s">
        <v>1652</v>
      </c>
      <c r="I80" s="95" t="s">
        <v>105</v>
      </c>
      <c r="J80" s="95" t="s">
        <v>106</v>
      </c>
      <c r="K80" s="95" t="s">
        <v>107</v>
      </c>
      <c r="L80" s="95" t="s">
        <v>197</v>
      </c>
      <c r="M80" s="95" t="s">
        <v>1917</v>
      </c>
      <c r="N80" s="95" t="s">
        <v>1680</v>
      </c>
      <c r="O80" s="95" t="s">
        <v>40</v>
      </c>
      <c r="P80" s="95">
        <f t="shared" si="1"/>
        <v>0.84</v>
      </c>
      <c r="Q80" s="95"/>
      <c r="R80" s="95"/>
      <c r="S80" s="95"/>
    </row>
    <row r="81" spans="2:19" x14ac:dyDescent="0.4">
      <c r="B81" s="95" t="s">
        <v>1928</v>
      </c>
      <c r="C81" s="95" t="s">
        <v>100</v>
      </c>
      <c r="D81" s="95"/>
      <c r="E81" s="95" t="s">
        <v>97</v>
      </c>
      <c r="F81" s="95" t="s">
        <v>95</v>
      </c>
      <c r="G81" s="95" t="s">
        <v>162</v>
      </c>
      <c r="H81" s="95" t="s">
        <v>1652</v>
      </c>
      <c r="I81" s="95" t="s">
        <v>105</v>
      </c>
      <c r="J81" s="95" t="s">
        <v>106</v>
      </c>
      <c r="K81" s="95" t="s">
        <v>107</v>
      </c>
      <c r="L81" s="95" t="s">
        <v>198</v>
      </c>
      <c r="M81" s="95" t="s">
        <v>1917</v>
      </c>
      <c r="N81" s="95" t="s">
        <v>1680</v>
      </c>
      <c r="O81" s="95" t="s">
        <v>40</v>
      </c>
      <c r="P81" s="95">
        <f t="shared" si="1"/>
        <v>0.84</v>
      </c>
      <c r="Q81" s="95"/>
      <c r="R81" s="95"/>
      <c r="S81" s="95"/>
    </row>
    <row r="82" spans="2:19" x14ac:dyDescent="0.4">
      <c r="B82" s="95" t="s">
        <v>1928</v>
      </c>
      <c r="C82" s="95" t="s">
        <v>7</v>
      </c>
      <c r="D82" s="95"/>
      <c r="E82" s="95" t="s">
        <v>97</v>
      </c>
      <c r="F82" s="95" t="s">
        <v>95</v>
      </c>
      <c r="G82" s="95" t="s">
        <v>162</v>
      </c>
      <c r="H82" s="95" t="s">
        <v>1652</v>
      </c>
      <c r="I82" s="95" t="s">
        <v>105</v>
      </c>
      <c r="J82" s="95" t="s">
        <v>106</v>
      </c>
      <c r="K82" s="95" t="s">
        <v>107</v>
      </c>
      <c r="L82" s="95" t="s">
        <v>199</v>
      </c>
      <c r="M82" s="95" t="s">
        <v>1917</v>
      </c>
      <c r="N82" s="95" t="s">
        <v>1680</v>
      </c>
      <c r="O82" s="95" t="s">
        <v>40</v>
      </c>
      <c r="P82" s="95">
        <f t="shared" si="1"/>
        <v>0.84</v>
      </c>
      <c r="Q82" s="95"/>
      <c r="R82" s="95"/>
      <c r="S82" s="95"/>
    </row>
    <row r="83" spans="2:19" x14ac:dyDescent="0.4">
      <c r="B83" s="95" t="s">
        <v>1928</v>
      </c>
      <c r="C83" s="95" t="s">
        <v>94</v>
      </c>
      <c r="D83" s="95"/>
      <c r="E83" s="95" t="s">
        <v>97</v>
      </c>
      <c r="F83" s="95" t="s">
        <v>95</v>
      </c>
      <c r="G83" s="95" t="s">
        <v>162</v>
      </c>
      <c r="H83" s="95" t="s">
        <v>1652</v>
      </c>
      <c r="I83" s="95" t="s">
        <v>105</v>
      </c>
      <c r="J83" s="95" t="s">
        <v>106</v>
      </c>
      <c r="K83" s="95" t="s">
        <v>98</v>
      </c>
      <c r="L83" s="95" t="s">
        <v>200</v>
      </c>
      <c r="M83" s="95" t="s">
        <v>1917</v>
      </c>
      <c r="N83" s="95" t="s">
        <v>1680</v>
      </c>
      <c r="O83" s="95" t="s">
        <v>35</v>
      </c>
      <c r="P83" s="95">
        <f t="shared" si="1"/>
        <v>0.84</v>
      </c>
      <c r="Q83" s="95"/>
      <c r="R83" s="95"/>
      <c r="S83" s="95"/>
    </row>
    <row r="84" spans="2:19" x14ac:dyDescent="0.4">
      <c r="B84" s="95" t="s">
        <v>1928</v>
      </c>
      <c r="C84" s="95" t="s">
        <v>4</v>
      </c>
      <c r="D84" s="95"/>
      <c r="E84" s="95" t="s">
        <v>97</v>
      </c>
      <c r="F84" s="95" t="s">
        <v>95</v>
      </c>
      <c r="G84" s="95" t="s">
        <v>162</v>
      </c>
      <c r="H84" s="95" t="s">
        <v>1652</v>
      </c>
      <c r="I84" s="95" t="s">
        <v>105</v>
      </c>
      <c r="J84" s="95" t="s">
        <v>106</v>
      </c>
      <c r="K84" s="95" t="s">
        <v>98</v>
      </c>
      <c r="L84" s="95" t="s">
        <v>201</v>
      </c>
      <c r="M84" s="95" t="s">
        <v>1917</v>
      </c>
      <c r="N84" s="95" t="s">
        <v>1680</v>
      </c>
      <c r="O84" s="95" t="s">
        <v>35</v>
      </c>
      <c r="P84" s="95">
        <f t="shared" si="1"/>
        <v>0.84</v>
      </c>
      <c r="Q84" s="95"/>
      <c r="R84" s="95"/>
      <c r="S84" s="95"/>
    </row>
    <row r="85" spans="2:19" x14ac:dyDescent="0.4">
      <c r="B85" s="95" t="s">
        <v>1928</v>
      </c>
      <c r="C85" s="95" t="s">
        <v>100</v>
      </c>
      <c r="D85" s="95"/>
      <c r="E85" s="95" t="s">
        <v>97</v>
      </c>
      <c r="F85" s="95" t="s">
        <v>95</v>
      </c>
      <c r="G85" s="95" t="s">
        <v>162</v>
      </c>
      <c r="H85" s="95" t="s">
        <v>1652</v>
      </c>
      <c r="I85" s="95" t="s">
        <v>105</v>
      </c>
      <c r="J85" s="95" t="s">
        <v>106</v>
      </c>
      <c r="K85" s="95" t="s">
        <v>98</v>
      </c>
      <c r="L85" s="95" t="s">
        <v>202</v>
      </c>
      <c r="M85" s="95" t="s">
        <v>1917</v>
      </c>
      <c r="N85" s="95" t="s">
        <v>1680</v>
      </c>
      <c r="O85" s="95" t="s">
        <v>35</v>
      </c>
      <c r="P85" s="95">
        <f t="shared" si="1"/>
        <v>0.84</v>
      </c>
      <c r="Q85" s="95"/>
      <c r="R85" s="95"/>
      <c r="S85" s="95"/>
    </row>
    <row r="86" spans="2:19" x14ac:dyDescent="0.4">
      <c r="B86" s="95" t="s">
        <v>1928</v>
      </c>
      <c r="C86" s="95" t="s">
        <v>7</v>
      </c>
      <c r="D86" s="95" t="s">
        <v>1653</v>
      </c>
      <c r="E86" s="95" t="s">
        <v>97</v>
      </c>
      <c r="F86" s="95" t="s">
        <v>95</v>
      </c>
      <c r="G86" s="95" t="s">
        <v>162</v>
      </c>
      <c r="H86" s="95" t="s">
        <v>1652</v>
      </c>
      <c r="I86" s="95" t="s">
        <v>105</v>
      </c>
      <c r="J86" s="95" t="s">
        <v>106</v>
      </c>
      <c r="K86" s="95" t="s">
        <v>98</v>
      </c>
      <c r="L86" s="95" t="s">
        <v>203</v>
      </c>
      <c r="M86" s="95" t="s">
        <v>1917</v>
      </c>
      <c r="N86" s="95" t="s">
        <v>1680</v>
      </c>
      <c r="O86" s="95" t="s">
        <v>35</v>
      </c>
      <c r="P86" s="95">
        <f t="shared" si="1"/>
        <v>0.84</v>
      </c>
      <c r="Q86" s="95"/>
      <c r="R86" s="95"/>
      <c r="S86" s="95"/>
    </row>
    <row r="87" spans="2:19" x14ac:dyDescent="0.4">
      <c r="B87" s="95" t="s">
        <v>1928</v>
      </c>
      <c r="C87" s="95" t="s">
        <v>94</v>
      </c>
      <c r="D87" s="95"/>
      <c r="E87" s="95" t="s">
        <v>1649</v>
      </c>
      <c r="F87" s="95" t="s">
        <v>95</v>
      </c>
      <c r="G87" s="95" t="s">
        <v>187</v>
      </c>
      <c r="H87" s="95" t="s">
        <v>1652</v>
      </c>
      <c r="I87" s="95" t="s">
        <v>105</v>
      </c>
      <c r="J87" s="95" t="s">
        <v>188</v>
      </c>
      <c r="K87" s="95" t="s">
        <v>107</v>
      </c>
      <c r="L87" s="95" t="s">
        <v>204</v>
      </c>
      <c r="M87" s="95" t="s">
        <v>1917</v>
      </c>
      <c r="N87" s="95" t="s">
        <v>1680</v>
      </c>
      <c r="O87" s="95" t="s">
        <v>35</v>
      </c>
      <c r="P87" s="95">
        <f t="shared" si="1"/>
        <v>0.86</v>
      </c>
      <c r="Q87" s="95"/>
      <c r="R87" s="95"/>
      <c r="S87" s="95"/>
    </row>
    <row r="88" spans="2:19" x14ac:dyDescent="0.4">
      <c r="B88" s="95" t="s">
        <v>1928</v>
      </c>
      <c r="C88" s="95" t="s">
        <v>4</v>
      </c>
      <c r="D88" s="95"/>
      <c r="E88" s="95" t="s">
        <v>97</v>
      </c>
      <c r="F88" s="95" t="s">
        <v>95</v>
      </c>
      <c r="G88" s="95" t="s">
        <v>187</v>
      </c>
      <c r="H88" s="95" t="s">
        <v>1652</v>
      </c>
      <c r="I88" s="95" t="s">
        <v>105</v>
      </c>
      <c r="J88" s="95" t="s">
        <v>188</v>
      </c>
      <c r="K88" s="95" t="s">
        <v>107</v>
      </c>
      <c r="L88" s="95" t="s">
        <v>205</v>
      </c>
      <c r="M88" s="95" t="s">
        <v>1917</v>
      </c>
      <c r="N88" s="95" t="s">
        <v>1680</v>
      </c>
      <c r="O88" s="95" t="s">
        <v>35</v>
      </c>
      <c r="P88" s="95">
        <f t="shared" si="1"/>
        <v>0.86</v>
      </c>
      <c r="Q88" s="95"/>
      <c r="R88" s="95"/>
      <c r="S88" s="95"/>
    </row>
    <row r="89" spans="2:19" x14ac:dyDescent="0.4">
      <c r="B89" s="95" t="s">
        <v>1928</v>
      </c>
      <c r="C89" s="95" t="s">
        <v>100</v>
      </c>
      <c r="D89" s="95"/>
      <c r="E89" s="95" t="s">
        <v>97</v>
      </c>
      <c r="F89" s="95" t="s">
        <v>95</v>
      </c>
      <c r="G89" s="95" t="s">
        <v>187</v>
      </c>
      <c r="H89" s="95" t="s">
        <v>1652</v>
      </c>
      <c r="I89" s="95" t="s">
        <v>105</v>
      </c>
      <c r="J89" s="95" t="s">
        <v>188</v>
      </c>
      <c r="K89" s="95" t="s">
        <v>107</v>
      </c>
      <c r="L89" s="95" t="s">
        <v>206</v>
      </c>
      <c r="M89" s="95" t="s">
        <v>1917</v>
      </c>
      <c r="N89" s="95" t="s">
        <v>1680</v>
      </c>
      <c r="O89" s="95" t="s">
        <v>35</v>
      </c>
      <c r="P89" s="95">
        <f t="shared" si="1"/>
        <v>0.86</v>
      </c>
      <c r="Q89" s="95"/>
      <c r="R89" s="95"/>
      <c r="S89" s="95"/>
    </row>
    <row r="90" spans="2:19" x14ac:dyDescent="0.4">
      <c r="B90" s="95" t="s">
        <v>1928</v>
      </c>
      <c r="C90" s="95" t="s">
        <v>6</v>
      </c>
      <c r="D90" s="95"/>
      <c r="E90" s="95" t="s">
        <v>97</v>
      </c>
      <c r="F90" s="95" t="s">
        <v>95</v>
      </c>
      <c r="G90" s="95" t="s">
        <v>187</v>
      </c>
      <c r="H90" s="95" t="s">
        <v>1652</v>
      </c>
      <c r="I90" s="95" t="s">
        <v>105</v>
      </c>
      <c r="J90" s="95" t="s">
        <v>188</v>
      </c>
      <c r="K90" s="95" t="s">
        <v>107</v>
      </c>
      <c r="L90" s="95" t="s">
        <v>207</v>
      </c>
      <c r="M90" s="95" t="s">
        <v>1917</v>
      </c>
      <c r="N90" s="95" t="s">
        <v>1680</v>
      </c>
      <c r="O90" s="95" t="s">
        <v>35</v>
      </c>
      <c r="P90" s="95">
        <f t="shared" si="1"/>
        <v>0.86</v>
      </c>
      <c r="Q90" s="95"/>
      <c r="R90" s="95"/>
      <c r="S90" s="95"/>
    </row>
    <row r="91" spans="2:19" x14ac:dyDescent="0.4">
      <c r="B91" s="95" t="s">
        <v>1928</v>
      </c>
      <c r="C91" s="95" t="s">
        <v>7</v>
      </c>
      <c r="D91" s="95"/>
      <c r="E91" s="95" t="s">
        <v>97</v>
      </c>
      <c r="F91" s="95" t="s">
        <v>95</v>
      </c>
      <c r="G91" s="95" t="s">
        <v>187</v>
      </c>
      <c r="H91" s="95" t="s">
        <v>1652</v>
      </c>
      <c r="I91" s="95" t="s">
        <v>105</v>
      </c>
      <c r="J91" s="95" t="s">
        <v>188</v>
      </c>
      <c r="K91" s="95" t="s">
        <v>107</v>
      </c>
      <c r="L91" s="95" t="s">
        <v>208</v>
      </c>
      <c r="M91" s="95" t="s">
        <v>1917</v>
      </c>
      <c r="N91" s="95" t="s">
        <v>1680</v>
      </c>
      <c r="O91" s="95" t="s">
        <v>35</v>
      </c>
      <c r="P91" s="95">
        <f t="shared" si="1"/>
        <v>0.86</v>
      </c>
      <c r="Q91" s="95"/>
      <c r="R91" s="95"/>
      <c r="S91" s="95"/>
    </row>
    <row r="92" spans="2:19" x14ac:dyDescent="0.4">
      <c r="B92" s="95" t="s">
        <v>1928</v>
      </c>
      <c r="C92" s="95" t="s">
        <v>4</v>
      </c>
      <c r="D92" s="95"/>
      <c r="E92" s="95" t="s">
        <v>97</v>
      </c>
      <c r="F92" s="95" t="s">
        <v>95</v>
      </c>
      <c r="G92" s="95" t="s">
        <v>176</v>
      </c>
      <c r="H92" s="95" t="s">
        <v>104</v>
      </c>
      <c r="I92" s="95" t="s">
        <v>105</v>
      </c>
      <c r="J92" s="95" t="s">
        <v>150</v>
      </c>
      <c r="K92" s="95" t="s">
        <v>107</v>
      </c>
      <c r="L92" s="95" t="s">
        <v>210</v>
      </c>
      <c r="M92" s="95" t="s">
        <v>1917</v>
      </c>
      <c r="N92" s="95" t="s">
        <v>1680</v>
      </c>
      <c r="O92" s="95" t="s">
        <v>35</v>
      </c>
      <c r="P92" s="95">
        <f t="shared" si="1"/>
        <v>1.2</v>
      </c>
      <c r="Q92" s="95"/>
      <c r="R92" s="95"/>
      <c r="S92" s="95"/>
    </row>
    <row r="93" spans="2:19" x14ac:dyDescent="0.4">
      <c r="B93" s="95" t="s">
        <v>1928</v>
      </c>
      <c r="C93" s="95" t="s">
        <v>100</v>
      </c>
      <c r="D93" s="95"/>
      <c r="E93" s="95" t="s">
        <v>97</v>
      </c>
      <c r="F93" s="95" t="s">
        <v>95</v>
      </c>
      <c r="G93" s="95" t="s">
        <v>176</v>
      </c>
      <c r="H93" s="95" t="s">
        <v>104</v>
      </c>
      <c r="I93" s="95" t="s">
        <v>105</v>
      </c>
      <c r="J93" s="95" t="s">
        <v>150</v>
      </c>
      <c r="K93" s="95" t="s">
        <v>107</v>
      </c>
      <c r="L93" s="95" t="s">
        <v>211</v>
      </c>
      <c r="M93" s="95" t="s">
        <v>1917</v>
      </c>
      <c r="N93" s="95" t="s">
        <v>1680</v>
      </c>
      <c r="O93" s="95" t="s">
        <v>35</v>
      </c>
      <c r="P93" s="95">
        <f t="shared" si="1"/>
        <v>1.2</v>
      </c>
      <c r="Q93" s="95"/>
      <c r="R93" s="95"/>
      <c r="S93" s="95"/>
    </row>
    <row r="94" spans="2:19" x14ac:dyDescent="0.4">
      <c r="B94" s="95" t="s">
        <v>1928</v>
      </c>
      <c r="C94" s="95" t="s">
        <v>7</v>
      </c>
      <c r="D94" s="95" t="s">
        <v>1653</v>
      </c>
      <c r="E94" s="95" t="s">
        <v>97</v>
      </c>
      <c r="F94" s="95" t="s">
        <v>95</v>
      </c>
      <c r="G94" s="95" t="s">
        <v>176</v>
      </c>
      <c r="H94" s="95" t="s">
        <v>104</v>
      </c>
      <c r="I94" s="95" t="s">
        <v>105</v>
      </c>
      <c r="J94" s="95" t="s">
        <v>150</v>
      </c>
      <c r="K94" s="95" t="s">
        <v>107</v>
      </c>
      <c r="L94" s="95" t="s">
        <v>212</v>
      </c>
      <c r="M94" s="95" t="s">
        <v>1917</v>
      </c>
      <c r="N94" s="95" t="s">
        <v>1680</v>
      </c>
      <c r="O94" s="95" t="s">
        <v>35</v>
      </c>
      <c r="P94" s="95">
        <f t="shared" si="1"/>
        <v>1.2</v>
      </c>
      <c r="Q94" s="95"/>
      <c r="R94" s="95"/>
      <c r="S94" s="95"/>
    </row>
    <row r="95" spans="2:19" x14ac:dyDescent="0.4">
      <c r="B95" s="95" t="s">
        <v>1928</v>
      </c>
      <c r="C95" s="95" t="s">
        <v>94</v>
      </c>
      <c r="D95" s="95" t="s">
        <v>1654</v>
      </c>
      <c r="E95" s="95" t="s">
        <v>1649</v>
      </c>
      <c r="F95" s="95" t="s">
        <v>95</v>
      </c>
      <c r="G95" s="95" t="s">
        <v>176</v>
      </c>
      <c r="H95" s="95" t="s">
        <v>104</v>
      </c>
      <c r="I95" s="95" t="s">
        <v>105</v>
      </c>
      <c r="J95" s="95" t="s">
        <v>150</v>
      </c>
      <c r="K95" s="95" t="s">
        <v>98</v>
      </c>
      <c r="L95" s="95" t="s">
        <v>213</v>
      </c>
      <c r="M95" s="95" t="s">
        <v>1917</v>
      </c>
      <c r="N95" s="95" t="s">
        <v>1680</v>
      </c>
      <c r="O95" s="95" t="s">
        <v>36</v>
      </c>
      <c r="P95" s="95">
        <f t="shared" si="1"/>
        <v>1.2</v>
      </c>
      <c r="Q95" s="95"/>
      <c r="R95" s="95"/>
      <c r="S95" s="95"/>
    </row>
    <row r="96" spans="2:19" x14ac:dyDescent="0.4">
      <c r="B96" s="95" t="s">
        <v>1928</v>
      </c>
      <c r="C96" s="95" t="s">
        <v>6</v>
      </c>
      <c r="D96" s="95"/>
      <c r="E96" s="95" t="s">
        <v>97</v>
      </c>
      <c r="F96" s="95" t="s">
        <v>95</v>
      </c>
      <c r="G96" s="95" t="s">
        <v>103</v>
      </c>
      <c r="H96" s="95" t="s">
        <v>104</v>
      </c>
      <c r="I96" s="95" t="s">
        <v>105</v>
      </c>
      <c r="J96" s="95" t="s">
        <v>150</v>
      </c>
      <c r="K96" s="95" t="s">
        <v>107</v>
      </c>
      <c r="L96" s="95" t="s">
        <v>214</v>
      </c>
      <c r="M96" s="95" t="s">
        <v>1917</v>
      </c>
      <c r="N96" s="95" t="s">
        <v>1680</v>
      </c>
      <c r="O96" s="95" t="s">
        <v>36</v>
      </c>
      <c r="P96" s="95">
        <f t="shared" si="1"/>
        <v>1.3</v>
      </c>
      <c r="Q96" s="95"/>
      <c r="R96" s="95"/>
      <c r="S96" s="95"/>
    </row>
    <row r="97" spans="2:19" x14ac:dyDescent="0.4">
      <c r="B97" s="95" t="s">
        <v>1928</v>
      </c>
      <c r="C97" s="95" t="s">
        <v>7</v>
      </c>
      <c r="D97" s="95" t="s">
        <v>1814</v>
      </c>
      <c r="E97" s="95" t="s">
        <v>97</v>
      </c>
      <c r="F97" s="95" t="s">
        <v>95</v>
      </c>
      <c r="G97" s="95" t="s">
        <v>103</v>
      </c>
      <c r="H97" s="95" t="s">
        <v>104</v>
      </c>
      <c r="I97" s="95" t="s">
        <v>105</v>
      </c>
      <c r="J97" s="95" t="s">
        <v>150</v>
      </c>
      <c r="K97" s="95" t="s">
        <v>107</v>
      </c>
      <c r="L97" s="95" t="s">
        <v>215</v>
      </c>
      <c r="M97" s="95" t="s">
        <v>1917</v>
      </c>
      <c r="N97" s="95" t="s">
        <v>1680</v>
      </c>
      <c r="O97" s="95" t="s">
        <v>36</v>
      </c>
      <c r="P97" s="95">
        <f t="shared" si="1"/>
        <v>1.3</v>
      </c>
      <c r="Q97" s="95"/>
      <c r="R97" s="95"/>
      <c r="S97" s="95"/>
    </row>
    <row r="98" spans="2:19" x14ac:dyDescent="0.4">
      <c r="B98" s="95" t="s">
        <v>1928</v>
      </c>
      <c r="C98" s="95" t="s">
        <v>94</v>
      </c>
      <c r="D98" s="95" t="s">
        <v>1654</v>
      </c>
      <c r="E98" s="95" t="s">
        <v>1649</v>
      </c>
      <c r="F98" s="95" t="s">
        <v>95</v>
      </c>
      <c r="G98" s="95" t="s">
        <v>96</v>
      </c>
      <c r="H98" s="95" t="s">
        <v>104</v>
      </c>
      <c r="I98" s="95" t="s">
        <v>105</v>
      </c>
      <c r="J98" s="95" t="s">
        <v>106</v>
      </c>
      <c r="K98" s="95" t="s">
        <v>107</v>
      </c>
      <c r="L98" s="95" t="s">
        <v>216</v>
      </c>
      <c r="M98" s="95" t="s">
        <v>1917</v>
      </c>
      <c r="N98" s="95" t="s">
        <v>1680</v>
      </c>
      <c r="O98" s="95" t="s">
        <v>36</v>
      </c>
      <c r="P98" s="95">
        <f t="shared" si="1"/>
        <v>1.4</v>
      </c>
      <c r="Q98" s="95"/>
      <c r="R98" s="95"/>
      <c r="S98" s="95"/>
    </row>
    <row r="99" spans="2:19" x14ac:dyDescent="0.4">
      <c r="B99" s="95" t="s">
        <v>1928</v>
      </c>
      <c r="C99" s="95" t="s">
        <v>94</v>
      </c>
      <c r="D99" s="95" t="s">
        <v>1654</v>
      </c>
      <c r="E99" s="95" t="s">
        <v>1649</v>
      </c>
      <c r="F99" s="95" t="s">
        <v>95</v>
      </c>
      <c r="G99" s="95" t="s">
        <v>96</v>
      </c>
      <c r="H99" s="95" t="s">
        <v>104</v>
      </c>
      <c r="I99" s="95" t="s">
        <v>114</v>
      </c>
      <c r="J99" s="95" t="s">
        <v>156</v>
      </c>
      <c r="K99" s="95" t="s">
        <v>107</v>
      </c>
      <c r="L99" s="95" t="s">
        <v>216</v>
      </c>
      <c r="M99" s="95" t="s">
        <v>1917</v>
      </c>
      <c r="N99" s="95" t="s">
        <v>1680</v>
      </c>
      <c r="O99" s="95" t="s">
        <v>36</v>
      </c>
      <c r="P99" s="95">
        <f t="shared" si="1"/>
        <v>1.4</v>
      </c>
      <c r="Q99" s="95"/>
      <c r="R99" s="95"/>
      <c r="S99" s="95"/>
    </row>
    <row r="100" spans="2:19" x14ac:dyDescent="0.4">
      <c r="B100" s="95" t="s">
        <v>1928</v>
      </c>
      <c r="C100" s="95" t="s">
        <v>4</v>
      </c>
      <c r="D100" s="95"/>
      <c r="E100" s="95" t="s">
        <v>97</v>
      </c>
      <c r="F100" s="95" t="s">
        <v>95</v>
      </c>
      <c r="G100" s="95" t="s">
        <v>170</v>
      </c>
      <c r="H100" s="95" t="s">
        <v>104</v>
      </c>
      <c r="I100" s="95" t="s">
        <v>105</v>
      </c>
      <c r="J100" s="95" t="s">
        <v>106</v>
      </c>
      <c r="K100" s="95" t="s">
        <v>98</v>
      </c>
      <c r="L100" s="95" t="s">
        <v>217</v>
      </c>
      <c r="M100" s="95" t="s">
        <v>1917</v>
      </c>
      <c r="N100" s="95" t="s">
        <v>1680</v>
      </c>
      <c r="O100" s="95" t="s">
        <v>36</v>
      </c>
      <c r="P100" s="95">
        <f t="shared" si="1"/>
        <v>1.5</v>
      </c>
      <c r="Q100" s="95"/>
      <c r="R100" s="95"/>
      <c r="S100" s="95"/>
    </row>
    <row r="101" spans="2:19" x14ac:dyDescent="0.4">
      <c r="B101" s="95" t="s">
        <v>1928</v>
      </c>
      <c r="C101" s="95" t="s">
        <v>100</v>
      </c>
      <c r="D101" s="95"/>
      <c r="E101" s="95" t="s">
        <v>97</v>
      </c>
      <c r="F101" s="95" t="s">
        <v>95</v>
      </c>
      <c r="G101" s="95" t="s">
        <v>170</v>
      </c>
      <c r="H101" s="95" t="s">
        <v>104</v>
      </c>
      <c r="I101" s="95" t="s">
        <v>105</v>
      </c>
      <c r="J101" s="95" t="s">
        <v>106</v>
      </c>
      <c r="K101" s="95" t="s">
        <v>98</v>
      </c>
      <c r="L101" s="95" t="s">
        <v>218</v>
      </c>
      <c r="M101" s="95" t="s">
        <v>1917</v>
      </c>
      <c r="N101" s="95" t="s">
        <v>1680</v>
      </c>
      <c r="O101" s="95" t="s">
        <v>36</v>
      </c>
      <c r="P101" s="95">
        <f t="shared" si="1"/>
        <v>1.5</v>
      </c>
      <c r="Q101" s="95"/>
      <c r="R101" s="95"/>
      <c r="S101" s="95"/>
    </row>
    <row r="102" spans="2:19" x14ac:dyDescent="0.4">
      <c r="B102" s="95" t="s">
        <v>1928</v>
      </c>
      <c r="C102" s="95" t="s">
        <v>7</v>
      </c>
      <c r="D102" s="95" t="s">
        <v>1653</v>
      </c>
      <c r="E102" s="95" t="s">
        <v>97</v>
      </c>
      <c r="F102" s="95" t="s">
        <v>95</v>
      </c>
      <c r="G102" s="95" t="s">
        <v>170</v>
      </c>
      <c r="H102" s="95" t="s">
        <v>104</v>
      </c>
      <c r="I102" s="95" t="s">
        <v>105</v>
      </c>
      <c r="J102" s="95" t="s">
        <v>106</v>
      </c>
      <c r="K102" s="95" t="s">
        <v>98</v>
      </c>
      <c r="L102" s="95" t="s">
        <v>219</v>
      </c>
      <c r="M102" s="95" t="s">
        <v>1917</v>
      </c>
      <c r="N102" s="95" t="s">
        <v>1680</v>
      </c>
      <c r="O102" s="95" t="s">
        <v>36</v>
      </c>
      <c r="P102" s="95">
        <f t="shared" si="1"/>
        <v>1.5</v>
      </c>
      <c r="Q102" s="95"/>
      <c r="R102" s="95"/>
      <c r="S102" s="95"/>
    </row>
    <row r="103" spans="2:19" x14ac:dyDescent="0.4">
      <c r="B103" s="95" t="s">
        <v>1928</v>
      </c>
      <c r="C103" s="95" t="s">
        <v>4</v>
      </c>
      <c r="D103" s="95"/>
      <c r="E103" s="95" t="s">
        <v>97</v>
      </c>
      <c r="F103" s="95" t="s">
        <v>95</v>
      </c>
      <c r="G103" s="95" t="s">
        <v>170</v>
      </c>
      <c r="H103" s="95" t="s">
        <v>104</v>
      </c>
      <c r="I103" s="95" t="s">
        <v>114</v>
      </c>
      <c r="J103" s="95" t="s">
        <v>156</v>
      </c>
      <c r="K103" s="95" t="s">
        <v>98</v>
      </c>
      <c r="L103" s="95" t="s">
        <v>217</v>
      </c>
      <c r="M103" s="95" t="s">
        <v>1917</v>
      </c>
      <c r="N103" s="95" t="s">
        <v>1680</v>
      </c>
      <c r="O103" s="95" t="s">
        <v>36</v>
      </c>
      <c r="P103" s="95">
        <f t="shared" si="1"/>
        <v>1.5</v>
      </c>
      <c r="Q103" s="95"/>
      <c r="R103" s="95"/>
      <c r="S103" s="95"/>
    </row>
    <row r="104" spans="2:19" x14ac:dyDescent="0.4">
      <c r="B104" s="95" t="s">
        <v>1928</v>
      </c>
      <c r="C104" s="95" t="s">
        <v>100</v>
      </c>
      <c r="D104" s="95"/>
      <c r="E104" s="95" t="s">
        <v>97</v>
      </c>
      <c r="F104" s="95" t="s">
        <v>95</v>
      </c>
      <c r="G104" s="95" t="s">
        <v>170</v>
      </c>
      <c r="H104" s="95" t="s">
        <v>104</v>
      </c>
      <c r="I104" s="95" t="s">
        <v>114</v>
      </c>
      <c r="J104" s="95" t="s">
        <v>156</v>
      </c>
      <c r="K104" s="95" t="s">
        <v>98</v>
      </c>
      <c r="L104" s="95" t="s">
        <v>218</v>
      </c>
      <c r="M104" s="95" t="s">
        <v>1917</v>
      </c>
      <c r="N104" s="95" t="s">
        <v>1680</v>
      </c>
      <c r="O104" s="95" t="s">
        <v>36</v>
      </c>
      <c r="P104" s="95">
        <f t="shared" si="1"/>
        <v>1.5</v>
      </c>
      <c r="Q104" s="95"/>
      <c r="R104" s="95"/>
      <c r="S104" s="95"/>
    </row>
    <row r="105" spans="2:19" x14ac:dyDescent="0.4">
      <c r="B105" s="95" t="s">
        <v>1928</v>
      </c>
      <c r="C105" s="95" t="s">
        <v>7</v>
      </c>
      <c r="D105" s="95" t="s">
        <v>1653</v>
      </c>
      <c r="E105" s="95" t="s">
        <v>97</v>
      </c>
      <c r="F105" s="95" t="s">
        <v>95</v>
      </c>
      <c r="G105" s="95" t="s">
        <v>170</v>
      </c>
      <c r="H105" s="95" t="s">
        <v>104</v>
      </c>
      <c r="I105" s="95" t="s">
        <v>114</v>
      </c>
      <c r="J105" s="95" t="s">
        <v>156</v>
      </c>
      <c r="K105" s="95" t="s">
        <v>98</v>
      </c>
      <c r="L105" s="95" t="s">
        <v>219</v>
      </c>
      <c r="M105" s="95" t="s">
        <v>1917</v>
      </c>
      <c r="N105" s="95" t="s">
        <v>1680</v>
      </c>
      <c r="O105" s="95" t="s">
        <v>36</v>
      </c>
      <c r="P105" s="95">
        <f t="shared" si="1"/>
        <v>1.5</v>
      </c>
      <c r="Q105" s="95"/>
      <c r="R105" s="95"/>
      <c r="S105" s="95"/>
    </row>
    <row r="106" spans="2:19" x14ac:dyDescent="0.4">
      <c r="B106" s="95" t="s">
        <v>1928</v>
      </c>
      <c r="C106" s="95" t="s">
        <v>4</v>
      </c>
      <c r="D106" s="95"/>
      <c r="E106" s="95" t="s">
        <v>97</v>
      </c>
      <c r="F106" s="95" t="s">
        <v>95</v>
      </c>
      <c r="G106" s="95" t="s">
        <v>113</v>
      </c>
      <c r="H106" s="95" t="s">
        <v>104</v>
      </c>
      <c r="I106" s="95" t="s">
        <v>114</v>
      </c>
      <c r="J106" s="95" t="s">
        <v>106</v>
      </c>
      <c r="K106" s="95" t="s">
        <v>107</v>
      </c>
      <c r="L106" s="95" t="s">
        <v>220</v>
      </c>
      <c r="M106" s="95" t="s">
        <v>1917</v>
      </c>
      <c r="N106" s="95" t="s">
        <v>1680</v>
      </c>
      <c r="O106" s="95" t="s">
        <v>36</v>
      </c>
      <c r="P106" s="95">
        <f t="shared" si="1"/>
        <v>1.7</v>
      </c>
      <c r="Q106" s="95"/>
      <c r="R106" s="95"/>
      <c r="S106" s="95"/>
    </row>
    <row r="107" spans="2:19" x14ac:dyDescent="0.4">
      <c r="B107" s="95" t="s">
        <v>1928</v>
      </c>
      <c r="C107" s="95" t="s">
        <v>100</v>
      </c>
      <c r="D107" s="95"/>
      <c r="E107" s="95" t="s">
        <v>97</v>
      </c>
      <c r="F107" s="95" t="s">
        <v>95</v>
      </c>
      <c r="G107" s="95" t="s">
        <v>113</v>
      </c>
      <c r="H107" s="95" t="s">
        <v>104</v>
      </c>
      <c r="I107" s="95" t="s">
        <v>114</v>
      </c>
      <c r="J107" s="95" t="s">
        <v>106</v>
      </c>
      <c r="K107" s="95" t="s">
        <v>107</v>
      </c>
      <c r="L107" s="95" t="s">
        <v>221</v>
      </c>
      <c r="M107" s="95" t="s">
        <v>1917</v>
      </c>
      <c r="N107" s="95" t="s">
        <v>1680</v>
      </c>
      <c r="O107" s="95" t="s">
        <v>36</v>
      </c>
      <c r="P107" s="95">
        <f t="shared" si="1"/>
        <v>1.7</v>
      </c>
      <c r="Q107" s="95"/>
      <c r="R107" s="95"/>
      <c r="S107" s="95"/>
    </row>
    <row r="108" spans="2:19" x14ac:dyDescent="0.4">
      <c r="B108" s="95" t="s">
        <v>1928</v>
      </c>
      <c r="C108" s="95" t="s">
        <v>7</v>
      </c>
      <c r="D108" s="95" t="s">
        <v>1653</v>
      </c>
      <c r="E108" s="95" t="s">
        <v>97</v>
      </c>
      <c r="F108" s="95" t="s">
        <v>95</v>
      </c>
      <c r="G108" s="95" t="s">
        <v>113</v>
      </c>
      <c r="H108" s="95" t="s">
        <v>104</v>
      </c>
      <c r="I108" s="95" t="s">
        <v>114</v>
      </c>
      <c r="J108" s="95" t="s">
        <v>106</v>
      </c>
      <c r="K108" s="95" t="s">
        <v>107</v>
      </c>
      <c r="L108" s="95" t="s">
        <v>222</v>
      </c>
      <c r="M108" s="95" t="s">
        <v>1917</v>
      </c>
      <c r="N108" s="95" t="s">
        <v>1680</v>
      </c>
      <c r="O108" s="95" t="s">
        <v>36</v>
      </c>
      <c r="P108" s="95">
        <f t="shared" si="1"/>
        <v>1.7</v>
      </c>
      <c r="Q108" s="95"/>
      <c r="R108" s="95"/>
      <c r="S108" s="95"/>
    </row>
    <row r="109" spans="2:19" x14ac:dyDescent="0.4">
      <c r="B109" s="95" t="s">
        <v>1928</v>
      </c>
      <c r="C109" s="95" t="s">
        <v>94</v>
      </c>
      <c r="D109" s="95" t="s">
        <v>1654</v>
      </c>
      <c r="E109" s="95" t="s">
        <v>1649</v>
      </c>
      <c r="F109" s="95" t="s">
        <v>95</v>
      </c>
      <c r="G109" s="95" t="s">
        <v>113</v>
      </c>
      <c r="H109" s="95" t="s">
        <v>104</v>
      </c>
      <c r="I109" s="95" t="s">
        <v>114</v>
      </c>
      <c r="J109" s="95" t="s">
        <v>106</v>
      </c>
      <c r="K109" s="95" t="s">
        <v>98</v>
      </c>
      <c r="L109" s="95" t="s">
        <v>223</v>
      </c>
      <c r="M109" s="95" t="s">
        <v>1917</v>
      </c>
      <c r="N109" s="95" t="s">
        <v>1680</v>
      </c>
      <c r="O109" s="95" t="s">
        <v>37</v>
      </c>
      <c r="P109" s="95">
        <f t="shared" si="1"/>
        <v>1.7</v>
      </c>
      <c r="Q109" s="95"/>
      <c r="R109" s="95"/>
      <c r="S109" s="95"/>
    </row>
    <row r="110" spans="2:19" x14ac:dyDescent="0.4">
      <c r="B110" s="95" t="s">
        <v>1928</v>
      </c>
      <c r="C110" s="95" t="s">
        <v>4</v>
      </c>
      <c r="D110" s="95"/>
      <c r="E110" s="95" t="s">
        <v>97</v>
      </c>
      <c r="F110" s="95" t="s">
        <v>95</v>
      </c>
      <c r="G110" s="95" t="s">
        <v>113</v>
      </c>
      <c r="H110" s="95" t="s">
        <v>104</v>
      </c>
      <c r="I110" s="95" t="s">
        <v>114</v>
      </c>
      <c r="J110" s="95" t="s">
        <v>106</v>
      </c>
      <c r="K110" s="95" t="s">
        <v>98</v>
      </c>
      <c r="L110" s="95" t="s">
        <v>224</v>
      </c>
      <c r="M110" s="95" t="s">
        <v>1917</v>
      </c>
      <c r="N110" s="95" t="s">
        <v>1680</v>
      </c>
      <c r="O110" s="95" t="s">
        <v>37</v>
      </c>
      <c r="P110" s="95">
        <f t="shared" si="1"/>
        <v>1.7</v>
      </c>
      <c r="Q110" s="95"/>
      <c r="R110" s="95"/>
      <c r="S110" s="95"/>
    </row>
    <row r="111" spans="2:19" x14ac:dyDescent="0.4">
      <c r="B111" s="95" t="s">
        <v>1928</v>
      </c>
      <c r="C111" s="95" t="s">
        <v>100</v>
      </c>
      <c r="D111" s="95"/>
      <c r="E111" s="95" t="s">
        <v>97</v>
      </c>
      <c r="F111" s="95" t="s">
        <v>95</v>
      </c>
      <c r="G111" s="95" t="s">
        <v>113</v>
      </c>
      <c r="H111" s="95" t="s">
        <v>104</v>
      </c>
      <c r="I111" s="95" t="s">
        <v>114</v>
      </c>
      <c r="J111" s="95" t="s">
        <v>106</v>
      </c>
      <c r="K111" s="95" t="s">
        <v>98</v>
      </c>
      <c r="L111" s="95" t="s">
        <v>225</v>
      </c>
      <c r="M111" s="95" t="s">
        <v>1917</v>
      </c>
      <c r="N111" s="95" t="s">
        <v>1680</v>
      </c>
      <c r="O111" s="95" t="s">
        <v>37</v>
      </c>
      <c r="P111" s="95">
        <f t="shared" si="1"/>
        <v>1.7</v>
      </c>
      <c r="Q111" s="95"/>
      <c r="R111" s="95"/>
      <c r="S111" s="95"/>
    </row>
    <row r="112" spans="2:19" x14ac:dyDescent="0.4">
      <c r="B112" s="95" t="s">
        <v>1928</v>
      </c>
      <c r="C112" s="95" t="s">
        <v>6</v>
      </c>
      <c r="D112" s="95"/>
      <c r="E112" s="95" t="s">
        <v>97</v>
      </c>
      <c r="F112" s="95" t="s">
        <v>95</v>
      </c>
      <c r="G112" s="95" t="s">
        <v>113</v>
      </c>
      <c r="H112" s="95" t="s">
        <v>104</v>
      </c>
      <c r="I112" s="95" t="s">
        <v>114</v>
      </c>
      <c r="J112" s="95" t="s">
        <v>106</v>
      </c>
      <c r="K112" s="95" t="s">
        <v>98</v>
      </c>
      <c r="L112" s="95" t="s">
        <v>226</v>
      </c>
      <c r="M112" s="95" t="s">
        <v>1917</v>
      </c>
      <c r="N112" s="95" t="s">
        <v>1680</v>
      </c>
      <c r="O112" s="95" t="s">
        <v>37</v>
      </c>
      <c r="P112" s="95">
        <f t="shared" si="1"/>
        <v>1.7</v>
      </c>
      <c r="Q112" s="95"/>
      <c r="R112" s="95"/>
      <c r="S112" s="95"/>
    </row>
    <row r="113" spans="2:19" x14ac:dyDescent="0.4">
      <c r="B113" s="95" t="s">
        <v>1928</v>
      </c>
      <c r="C113" s="95" t="s">
        <v>7</v>
      </c>
      <c r="D113" s="95" t="s">
        <v>1815</v>
      </c>
      <c r="E113" s="95" t="s">
        <v>97</v>
      </c>
      <c r="F113" s="95" t="s">
        <v>95</v>
      </c>
      <c r="G113" s="95" t="s">
        <v>113</v>
      </c>
      <c r="H113" s="95" t="s">
        <v>104</v>
      </c>
      <c r="I113" s="95" t="s">
        <v>114</v>
      </c>
      <c r="J113" s="95" t="s">
        <v>106</v>
      </c>
      <c r="K113" s="95" t="s">
        <v>98</v>
      </c>
      <c r="L113" s="95" t="s">
        <v>227</v>
      </c>
      <c r="M113" s="95" t="s">
        <v>1917</v>
      </c>
      <c r="N113" s="95" t="s">
        <v>1680</v>
      </c>
      <c r="O113" s="95" t="s">
        <v>37</v>
      </c>
      <c r="P113" s="95">
        <f t="shared" si="1"/>
        <v>1.7</v>
      </c>
      <c r="Q113" s="95"/>
      <c r="R113" s="95"/>
      <c r="S113" s="95"/>
    </row>
    <row r="114" spans="2:19" x14ac:dyDescent="0.4">
      <c r="B114" s="95" t="s">
        <v>1928</v>
      </c>
      <c r="C114" s="95" t="s">
        <v>94</v>
      </c>
      <c r="D114" s="95" t="s">
        <v>1654</v>
      </c>
      <c r="E114" s="95" t="s">
        <v>1649</v>
      </c>
      <c r="F114" s="95" t="s">
        <v>95</v>
      </c>
      <c r="G114" s="95" t="s">
        <v>120</v>
      </c>
      <c r="H114" s="95" t="s">
        <v>118</v>
      </c>
      <c r="I114" s="95" t="s">
        <v>114</v>
      </c>
      <c r="J114" s="95" t="s">
        <v>106</v>
      </c>
      <c r="K114" s="95" t="s">
        <v>98</v>
      </c>
      <c r="L114" s="95" t="s">
        <v>228</v>
      </c>
      <c r="M114" s="95" t="s">
        <v>1917</v>
      </c>
      <c r="N114" s="95" t="s">
        <v>1680</v>
      </c>
      <c r="O114" s="95" t="s">
        <v>33</v>
      </c>
      <c r="P114" s="95">
        <f t="shared" si="1"/>
        <v>2.9</v>
      </c>
      <c r="Q114" s="95"/>
      <c r="R114" s="95"/>
      <c r="S114" s="95"/>
    </row>
    <row r="115" spans="2:19" x14ac:dyDescent="0.4">
      <c r="B115" s="95" t="s">
        <v>1928</v>
      </c>
      <c r="C115" s="95" t="s">
        <v>4</v>
      </c>
      <c r="D115" s="95"/>
      <c r="E115" s="95" t="s">
        <v>97</v>
      </c>
      <c r="F115" s="95" t="s">
        <v>95</v>
      </c>
      <c r="G115" s="95" t="s">
        <v>120</v>
      </c>
      <c r="H115" s="95" t="s">
        <v>118</v>
      </c>
      <c r="I115" s="95" t="s">
        <v>114</v>
      </c>
      <c r="J115" s="95" t="s">
        <v>106</v>
      </c>
      <c r="K115" s="95" t="s">
        <v>98</v>
      </c>
      <c r="L115" s="95" t="s">
        <v>229</v>
      </c>
      <c r="M115" s="95" t="s">
        <v>1917</v>
      </c>
      <c r="N115" s="95" t="s">
        <v>1680</v>
      </c>
      <c r="O115" s="95" t="s">
        <v>33</v>
      </c>
      <c r="P115" s="95">
        <f t="shared" si="1"/>
        <v>2.9</v>
      </c>
      <c r="Q115" s="95"/>
      <c r="R115" s="95"/>
      <c r="S115" s="95"/>
    </row>
    <row r="116" spans="2:19" x14ac:dyDescent="0.4">
      <c r="B116" s="95" t="s">
        <v>1928</v>
      </c>
      <c r="C116" s="95" t="s">
        <v>100</v>
      </c>
      <c r="D116" s="95"/>
      <c r="E116" s="95" t="s">
        <v>97</v>
      </c>
      <c r="F116" s="95" t="s">
        <v>95</v>
      </c>
      <c r="G116" s="95" t="s">
        <v>120</v>
      </c>
      <c r="H116" s="95" t="s">
        <v>118</v>
      </c>
      <c r="I116" s="95" t="s">
        <v>114</v>
      </c>
      <c r="J116" s="95" t="s">
        <v>106</v>
      </c>
      <c r="K116" s="95" t="s">
        <v>98</v>
      </c>
      <c r="L116" s="95" t="s">
        <v>230</v>
      </c>
      <c r="M116" s="95" t="s">
        <v>1917</v>
      </c>
      <c r="N116" s="95" t="s">
        <v>1680</v>
      </c>
      <c r="O116" s="95" t="s">
        <v>33</v>
      </c>
      <c r="P116" s="95">
        <f t="shared" si="1"/>
        <v>2.9</v>
      </c>
      <c r="Q116" s="95"/>
      <c r="R116" s="95"/>
      <c r="S116" s="95"/>
    </row>
    <row r="117" spans="2:19" x14ac:dyDescent="0.4">
      <c r="B117" s="95" t="s">
        <v>1928</v>
      </c>
      <c r="C117" s="95" t="s">
        <v>6</v>
      </c>
      <c r="D117" s="95"/>
      <c r="E117" s="95" t="s">
        <v>97</v>
      </c>
      <c r="F117" s="95" t="s">
        <v>95</v>
      </c>
      <c r="G117" s="95" t="s">
        <v>120</v>
      </c>
      <c r="H117" s="95" t="s">
        <v>118</v>
      </c>
      <c r="I117" s="95" t="s">
        <v>114</v>
      </c>
      <c r="J117" s="95" t="s">
        <v>106</v>
      </c>
      <c r="K117" s="95" t="s">
        <v>98</v>
      </c>
      <c r="L117" s="95" t="s">
        <v>231</v>
      </c>
      <c r="M117" s="95" t="s">
        <v>1917</v>
      </c>
      <c r="N117" s="95" t="s">
        <v>1680</v>
      </c>
      <c r="O117" s="95" t="s">
        <v>33</v>
      </c>
      <c r="P117" s="95">
        <f t="shared" si="1"/>
        <v>2.9</v>
      </c>
      <c r="Q117" s="95"/>
      <c r="R117" s="95"/>
      <c r="S117" s="95"/>
    </row>
    <row r="118" spans="2:19" x14ac:dyDescent="0.4">
      <c r="B118" s="95" t="s">
        <v>1928</v>
      </c>
      <c r="C118" s="95" t="s">
        <v>7</v>
      </c>
      <c r="D118" s="95" t="s">
        <v>1815</v>
      </c>
      <c r="E118" s="95" t="s">
        <v>97</v>
      </c>
      <c r="F118" s="95" t="s">
        <v>95</v>
      </c>
      <c r="G118" s="95" t="s">
        <v>120</v>
      </c>
      <c r="H118" s="95" t="s">
        <v>118</v>
      </c>
      <c r="I118" s="95" t="s">
        <v>114</v>
      </c>
      <c r="J118" s="95" t="s">
        <v>106</v>
      </c>
      <c r="K118" s="95" t="s">
        <v>98</v>
      </c>
      <c r="L118" s="95" t="s">
        <v>232</v>
      </c>
      <c r="M118" s="95" t="s">
        <v>1917</v>
      </c>
      <c r="N118" s="95" t="s">
        <v>1680</v>
      </c>
      <c r="O118" s="95" t="s">
        <v>33</v>
      </c>
      <c r="P118" s="95">
        <f t="shared" si="1"/>
        <v>2.9</v>
      </c>
      <c r="Q118" s="95"/>
      <c r="R118" s="95"/>
      <c r="S118" s="95"/>
    </row>
    <row r="119" spans="2:19" x14ac:dyDescent="0.4">
      <c r="B119" s="95" t="s">
        <v>936</v>
      </c>
      <c r="C119" s="95" t="s">
        <v>100</v>
      </c>
      <c r="D119" s="95"/>
      <c r="E119" s="95" t="s">
        <v>97</v>
      </c>
      <c r="F119" s="95" t="s">
        <v>95</v>
      </c>
      <c r="G119" s="95" t="s">
        <v>176</v>
      </c>
      <c r="H119" s="95" t="s">
        <v>104</v>
      </c>
      <c r="I119" s="95" t="s">
        <v>105</v>
      </c>
      <c r="J119" s="95" t="s">
        <v>150</v>
      </c>
      <c r="K119" s="95" t="s">
        <v>98</v>
      </c>
      <c r="L119" s="95" t="s">
        <v>233</v>
      </c>
      <c r="M119" s="95" t="s">
        <v>1917</v>
      </c>
      <c r="N119" s="95" t="s">
        <v>1680</v>
      </c>
      <c r="O119" s="95" t="s">
        <v>35</v>
      </c>
      <c r="P119" s="95">
        <f t="shared" si="1"/>
        <v>1.2</v>
      </c>
      <c r="Q119" s="95"/>
      <c r="R119" s="95" t="s">
        <v>234</v>
      </c>
      <c r="S119" s="95"/>
    </row>
    <row r="120" spans="2:19" x14ac:dyDescent="0.4">
      <c r="B120" s="95" t="s">
        <v>936</v>
      </c>
      <c r="C120" s="95" t="s">
        <v>100</v>
      </c>
      <c r="D120" s="95"/>
      <c r="E120" s="95" t="s">
        <v>97</v>
      </c>
      <c r="F120" s="95" t="s">
        <v>95</v>
      </c>
      <c r="G120" s="95" t="s">
        <v>96</v>
      </c>
      <c r="H120" s="95" t="s">
        <v>104</v>
      </c>
      <c r="I120" s="95" t="s">
        <v>105</v>
      </c>
      <c r="J120" s="95" t="s">
        <v>106</v>
      </c>
      <c r="K120" s="95" t="s">
        <v>107</v>
      </c>
      <c r="L120" s="95" t="s">
        <v>235</v>
      </c>
      <c r="M120" s="95" t="s">
        <v>1917</v>
      </c>
      <c r="N120" s="95" t="s">
        <v>1680</v>
      </c>
      <c r="O120" s="95" t="s">
        <v>35</v>
      </c>
      <c r="P120" s="95">
        <f t="shared" si="1"/>
        <v>1.4</v>
      </c>
      <c r="Q120" s="95"/>
      <c r="R120" s="95" t="s">
        <v>234</v>
      </c>
      <c r="S120" s="95"/>
    </row>
    <row r="121" spans="2:19" x14ac:dyDescent="0.4">
      <c r="B121" s="95" t="s">
        <v>936</v>
      </c>
      <c r="C121" s="95" t="s">
        <v>100</v>
      </c>
      <c r="D121" s="95"/>
      <c r="E121" s="95" t="s">
        <v>97</v>
      </c>
      <c r="F121" s="95" t="s">
        <v>95</v>
      </c>
      <c r="G121" s="95" t="s">
        <v>96</v>
      </c>
      <c r="H121" s="95" t="s">
        <v>104</v>
      </c>
      <c r="I121" s="95" t="s">
        <v>114</v>
      </c>
      <c r="J121" s="95" t="s">
        <v>156</v>
      </c>
      <c r="K121" s="95" t="s">
        <v>107</v>
      </c>
      <c r="L121" s="95" t="s">
        <v>235</v>
      </c>
      <c r="M121" s="95" t="s">
        <v>1917</v>
      </c>
      <c r="N121" s="95" t="s">
        <v>1680</v>
      </c>
      <c r="O121" s="95" t="s">
        <v>35</v>
      </c>
      <c r="P121" s="95">
        <f t="shared" si="1"/>
        <v>1.4</v>
      </c>
      <c r="Q121" s="95"/>
      <c r="R121" s="95" t="s">
        <v>234</v>
      </c>
      <c r="S121" s="95"/>
    </row>
    <row r="122" spans="2:19" x14ac:dyDescent="0.4">
      <c r="B122" s="95" t="s">
        <v>936</v>
      </c>
      <c r="C122" s="95" t="s">
        <v>94</v>
      </c>
      <c r="D122" s="95"/>
      <c r="E122" s="95" t="s">
        <v>1816</v>
      </c>
      <c r="F122" s="95" t="s">
        <v>95</v>
      </c>
      <c r="G122" s="95" t="s">
        <v>176</v>
      </c>
      <c r="H122" s="95" t="s">
        <v>104</v>
      </c>
      <c r="I122" s="95" t="s">
        <v>105</v>
      </c>
      <c r="J122" s="95" t="s">
        <v>150</v>
      </c>
      <c r="K122" s="95" t="s">
        <v>98</v>
      </c>
      <c r="L122" s="95" t="s">
        <v>236</v>
      </c>
      <c r="M122" s="95" t="s">
        <v>1917</v>
      </c>
      <c r="N122" s="95" t="s">
        <v>1680</v>
      </c>
      <c r="O122" s="95" t="s">
        <v>36</v>
      </c>
      <c r="P122" s="95">
        <f t="shared" si="1"/>
        <v>1.2</v>
      </c>
      <c r="Q122" s="95"/>
      <c r="R122" s="95" t="s">
        <v>234</v>
      </c>
      <c r="S122" s="95"/>
    </row>
    <row r="123" spans="2:19" x14ac:dyDescent="0.4">
      <c r="B123" s="95" t="s">
        <v>936</v>
      </c>
      <c r="C123" s="95" t="s">
        <v>4</v>
      </c>
      <c r="D123" s="95"/>
      <c r="E123" s="95" t="s">
        <v>97</v>
      </c>
      <c r="F123" s="95" t="s">
        <v>95</v>
      </c>
      <c r="G123" s="95" t="s">
        <v>103</v>
      </c>
      <c r="H123" s="95" t="s">
        <v>104</v>
      </c>
      <c r="I123" s="95" t="s">
        <v>105</v>
      </c>
      <c r="J123" s="95" t="s">
        <v>237</v>
      </c>
      <c r="K123" s="95" t="s">
        <v>107</v>
      </c>
      <c r="L123" s="95" t="s">
        <v>238</v>
      </c>
      <c r="M123" s="95" t="s">
        <v>1917</v>
      </c>
      <c r="N123" s="95" t="s">
        <v>1680</v>
      </c>
      <c r="O123" s="95" t="s">
        <v>36</v>
      </c>
      <c r="P123" s="95">
        <f t="shared" si="1"/>
        <v>1.3</v>
      </c>
      <c r="Q123" s="95"/>
      <c r="R123" s="95" t="s">
        <v>234</v>
      </c>
      <c r="S123" s="95"/>
    </row>
    <row r="124" spans="2:19" x14ac:dyDescent="0.4">
      <c r="B124" s="95" t="s">
        <v>936</v>
      </c>
      <c r="C124" s="95" t="s">
        <v>7</v>
      </c>
      <c r="D124" s="95"/>
      <c r="E124" s="95" t="s">
        <v>97</v>
      </c>
      <c r="F124" s="95" t="s">
        <v>95</v>
      </c>
      <c r="G124" s="95" t="s">
        <v>103</v>
      </c>
      <c r="H124" s="95" t="s">
        <v>104</v>
      </c>
      <c r="I124" s="95" t="s">
        <v>105</v>
      </c>
      <c r="J124" s="95" t="s">
        <v>237</v>
      </c>
      <c r="K124" s="95" t="s">
        <v>107</v>
      </c>
      <c r="L124" s="95" t="s">
        <v>239</v>
      </c>
      <c r="M124" s="95" t="s">
        <v>1917</v>
      </c>
      <c r="N124" s="95" t="s">
        <v>1680</v>
      </c>
      <c r="O124" s="95" t="s">
        <v>36</v>
      </c>
      <c r="P124" s="95">
        <f t="shared" si="1"/>
        <v>1.3</v>
      </c>
      <c r="Q124" s="95"/>
      <c r="R124" s="95" t="s">
        <v>234</v>
      </c>
      <c r="S124" s="95"/>
    </row>
    <row r="125" spans="2:19" x14ac:dyDescent="0.4">
      <c r="B125" s="95" t="s">
        <v>936</v>
      </c>
      <c r="C125" s="95" t="s">
        <v>94</v>
      </c>
      <c r="D125" s="95"/>
      <c r="E125" s="95" t="s">
        <v>1816</v>
      </c>
      <c r="F125" s="95" t="s">
        <v>95</v>
      </c>
      <c r="G125" s="95" t="s">
        <v>96</v>
      </c>
      <c r="H125" s="95" t="s">
        <v>104</v>
      </c>
      <c r="I125" s="95" t="s">
        <v>105</v>
      </c>
      <c r="J125" s="95" t="s">
        <v>106</v>
      </c>
      <c r="K125" s="95" t="s">
        <v>107</v>
      </c>
      <c r="L125" s="95" t="s">
        <v>240</v>
      </c>
      <c r="M125" s="95" t="s">
        <v>1917</v>
      </c>
      <c r="N125" s="95" t="s">
        <v>1680</v>
      </c>
      <c r="O125" s="95" t="s">
        <v>36</v>
      </c>
      <c r="P125" s="95">
        <f t="shared" si="1"/>
        <v>1.4</v>
      </c>
      <c r="Q125" s="95"/>
      <c r="R125" s="95" t="s">
        <v>234</v>
      </c>
      <c r="S125" s="95"/>
    </row>
    <row r="126" spans="2:19" x14ac:dyDescent="0.4">
      <c r="B126" s="95" t="s">
        <v>936</v>
      </c>
      <c r="C126" s="95" t="s">
        <v>94</v>
      </c>
      <c r="D126" s="95"/>
      <c r="E126" s="95" t="s">
        <v>1816</v>
      </c>
      <c r="F126" s="95" t="s">
        <v>95</v>
      </c>
      <c r="G126" s="95" t="s">
        <v>96</v>
      </c>
      <c r="H126" s="95" t="s">
        <v>104</v>
      </c>
      <c r="I126" s="95" t="s">
        <v>114</v>
      </c>
      <c r="J126" s="95" t="s">
        <v>156</v>
      </c>
      <c r="K126" s="95" t="s">
        <v>107</v>
      </c>
      <c r="L126" s="95" t="s">
        <v>240</v>
      </c>
      <c r="M126" s="95" t="s">
        <v>1917</v>
      </c>
      <c r="N126" s="95" t="s">
        <v>1680</v>
      </c>
      <c r="O126" s="95" t="s">
        <v>36</v>
      </c>
      <c r="P126" s="95">
        <f t="shared" si="1"/>
        <v>1.4</v>
      </c>
      <c r="Q126" s="95"/>
      <c r="R126" s="95" t="s">
        <v>234</v>
      </c>
      <c r="S126" s="95"/>
    </row>
    <row r="127" spans="2:19" x14ac:dyDescent="0.4">
      <c r="B127" s="95" t="s">
        <v>936</v>
      </c>
      <c r="C127" s="95" t="s">
        <v>100</v>
      </c>
      <c r="D127" s="95"/>
      <c r="E127" s="95" t="s">
        <v>97</v>
      </c>
      <c r="F127" s="95" t="s">
        <v>95</v>
      </c>
      <c r="G127" s="95" t="s">
        <v>113</v>
      </c>
      <c r="H127" s="95" t="s">
        <v>104</v>
      </c>
      <c r="I127" s="95" t="s">
        <v>114</v>
      </c>
      <c r="J127" s="95" t="s">
        <v>106</v>
      </c>
      <c r="K127" s="95" t="s">
        <v>98</v>
      </c>
      <c r="L127" s="95" t="s">
        <v>241</v>
      </c>
      <c r="M127" s="95" t="s">
        <v>1917</v>
      </c>
      <c r="N127" s="95" t="s">
        <v>1680</v>
      </c>
      <c r="O127" s="95" t="s">
        <v>36</v>
      </c>
      <c r="P127" s="95">
        <f t="shared" si="1"/>
        <v>1.7</v>
      </c>
      <c r="Q127" s="95"/>
      <c r="R127" s="95" t="s">
        <v>234</v>
      </c>
      <c r="S127" s="95"/>
    </row>
    <row r="128" spans="2:19" x14ac:dyDescent="0.4">
      <c r="B128" s="95" t="s">
        <v>936</v>
      </c>
      <c r="C128" s="95" t="s">
        <v>94</v>
      </c>
      <c r="D128" s="95"/>
      <c r="E128" s="95" t="s">
        <v>1816</v>
      </c>
      <c r="F128" s="95" t="s">
        <v>95</v>
      </c>
      <c r="G128" s="95" t="s">
        <v>113</v>
      </c>
      <c r="H128" s="95" t="s">
        <v>104</v>
      </c>
      <c r="I128" s="95" t="s">
        <v>114</v>
      </c>
      <c r="J128" s="95" t="s">
        <v>106</v>
      </c>
      <c r="K128" s="95" t="s">
        <v>98</v>
      </c>
      <c r="L128" s="95" t="s">
        <v>242</v>
      </c>
      <c r="M128" s="95" t="s">
        <v>1917</v>
      </c>
      <c r="N128" s="95" t="s">
        <v>1680</v>
      </c>
      <c r="O128" s="95" t="s">
        <v>37</v>
      </c>
      <c r="P128" s="95">
        <f t="shared" si="1"/>
        <v>1.7</v>
      </c>
      <c r="Q128" s="95"/>
      <c r="R128" s="95" t="s">
        <v>234</v>
      </c>
      <c r="S128" s="95"/>
    </row>
    <row r="129" spans="2:19" x14ac:dyDescent="0.4">
      <c r="B129" s="95" t="s">
        <v>936</v>
      </c>
      <c r="C129" s="95" t="s">
        <v>4</v>
      </c>
      <c r="D129" s="95"/>
      <c r="E129" s="95" t="s">
        <v>97</v>
      </c>
      <c r="F129" s="95" t="s">
        <v>95</v>
      </c>
      <c r="G129" s="95" t="s">
        <v>113</v>
      </c>
      <c r="H129" s="95" t="s">
        <v>104</v>
      </c>
      <c r="I129" s="95" t="s">
        <v>114</v>
      </c>
      <c r="J129" s="95" t="s">
        <v>106</v>
      </c>
      <c r="K129" s="95" t="s">
        <v>98</v>
      </c>
      <c r="L129" s="95" t="s">
        <v>243</v>
      </c>
      <c r="M129" s="95" t="s">
        <v>1917</v>
      </c>
      <c r="N129" s="95" t="s">
        <v>1680</v>
      </c>
      <c r="O129" s="95" t="s">
        <v>37</v>
      </c>
      <c r="P129" s="95">
        <f t="shared" si="1"/>
        <v>1.7</v>
      </c>
      <c r="Q129" s="95"/>
      <c r="R129" s="95" t="s">
        <v>234</v>
      </c>
      <c r="S129" s="95"/>
    </row>
    <row r="130" spans="2:19" x14ac:dyDescent="0.4">
      <c r="B130" s="95" t="s">
        <v>936</v>
      </c>
      <c r="C130" s="95" t="s">
        <v>7</v>
      </c>
      <c r="D130" s="95"/>
      <c r="E130" s="95" t="s">
        <v>97</v>
      </c>
      <c r="F130" s="95" t="s">
        <v>95</v>
      </c>
      <c r="G130" s="95" t="s">
        <v>113</v>
      </c>
      <c r="H130" s="95" t="s">
        <v>104</v>
      </c>
      <c r="I130" s="95" t="s">
        <v>114</v>
      </c>
      <c r="J130" s="95" t="s">
        <v>106</v>
      </c>
      <c r="K130" s="95" t="s">
        <v>98</v>
      </c>
      <c r="L130" s="95" t="s">
        <v>244</v>
      </c>
      <c r="M130" s="95" t="s">
        <v>1917</v>
      </c>
      <c r="N130" s="95" t="s">
        <v>1680</v>
      </c>
      <c r="O130" s="95" t="s">
        <v>37</v>
      </c>
      <c r="P130" s="95">
        <f t="shared" si="1"/>
        <v>1.7</v>
      </c>
      <c r="Q130" s="95"/>
      <c r="R130" s="95" t="s">
        <v>234</v>
      </c>
      <c r="S130" s="95"/>
    </row>
    <row r="131" spans="2:19" x14ac:dyDescent="0.4">
      <c r="B131" s="95" t="s">
        <v>936</v>
      </c>
      <c r="C131" s="95" t="s">
        <v>4</v>
      </c>
      <c r="D131" s="95"/>
      <c r="E131" s="95" t="s">
        <v>97</v>
      </c>
      <c r="F131" s="95" t="s">
        <v>95</v>
      </c>
      <c r="G131" s="95" t="s">
        <v>120</v>
      </c>
      <c r="H131" s="95" t="s">
        <v>118</v>
      </c>
      <c r="I131" s="95" t="s">
        <v>114</v>
      </c>
      <c r="J131" s="95" t="s">
        <v>245</v>
      </c>
      <c r="K131" s="95" t="s">
        <v>98</v>
      </c>
      <c r="L131" s="95" t="s">
        <v>246</v>
      </c>
      <c r="M131" s="95" t="s">
        <v>1917</v>
      </c>
      <c r="N131" s="95" t="s">
        <v>1680</v>
      </c>
      <c r="O131" s="95" t="s">
        <v>33</v>
      </c>
      <c r="P131" s="95">
        <f t="shared" si="1"/>
        <v>2.9</v>
      </c>
      <c r="Q131" s="95"/>
      <c r="R131" s="95" t="s">
        <v>234</v>
      </c>
      <c r="S131" s="95"/>
    </row>
    <row r="132" spans="2:19" x14ac:dyDescent="0.4">
      <c r="B132" s="95" t="s">
        <v>936</v>
      </c>
      <c r="C132" s="95" t="s">
        <v>7</v>
      </c>
      <c r="D132" s="95"/>
      <c r="E132" s="95" t="s">
        <v>97</v>
      </c>
      <c r="F132" s="95" t="s">
        <v>95</v>
      </c>
      <c r="G132" s="95" t="s">
        <v>120</v>
      </c>
      <c r="H132" s="95" t="s">
        <v>118</v>
      </c>
      <c r="I132" s="95" t="s">
        <v>114</v>
      </c>
      <c r="J132" s="95" t="s">
        <v>245</v>
      </c>
      <c r="K132" s="95" t="s">
        <v>98</v>
      </c>
      <c r="L132" s="95" t="s">
        <v>247</v>
      </c>
      <c r="M132" s="95" t="s">
        <v>1917</v>
      </c>
      <c r="N132" s="95" t="s">
        <v>1680</v>
      </c>
      <c r="O132" s="95" t="s">
        <v>33</v>
      </c>
      <c r="P132" s="95">
        <f t="shared" si="1"/>
        <v>2.9</v>
      </c>
      <c r="Q132" s="95"/>
      <c r="R132" s="95" t="s">
        <v>234</v>
      </c>
      <c r="S132" s="95"/>
    </row>
    <row r="133" spans="2:19" x14ac:dyDescent="0.4">
      <c r="B133" s="95" t="s">
        <v>936</v>
      </c>
      <c r="C133" s="95" t="s">
        <v>94</v>
      </c>
      <c r="D133" s="95"/>
      <c r="E133" s="95" t="s">
        <v>1816</v>
      </c>
      <c r="F133" s="95" t="s">
        <v>95</v>
      </c>
      <c r="G133" s="95" t="s">
        <v>120</v>
      </c>
      <c r="H133" s="95" t="s">
        <v>118</v>
      </c>
      <c r="I133" s="95" t="s">
        <v>114</v>
      </c>
      <c r="J133" s="95" t="s">
        <v>106</v>
      </c>
      <c r="K133" s="95" t="s">
        <v>98</v>
      </c>
      <c r="L133" s="95" t="s">
        <v>248</v>
      </c>
      <c r="M133" s="95" t="s">
        <v>1917</v>
      </c>
      <c r="N133" s="95" t="s">
        <v>1680</v>
      </c>
      <c r="O133" s="95" t="s">
        <v>33</v>
      </c>
      <c r="P133" s="95">
        <f t="shared" si="1"/>
        <v>2.9</v>
      </c>
      <c r="Q133" s="95"/>
      <c r="R133" s="95" t="s">
        <v>234</v>
      </c>
      <c r="S133" s="95"/>
    </row>
    <row r="134" spans="2:19" x14ac:dyDescent="0.4">
      <c r="B134" s="95" t="s">
        <v>936</v>
      </c>
      <c r="C134" s="95" t="s">
        <v>100</v>
      </c>
      <c r="D134" s="95"/>
      <c r="E134" s="95" t="s">
        <v>97</v>
      </c>
      <c r="F134" s="95" t="s">
        <v>95</v>
      </c>
      <c r="G134" s="95" t="s">
        <v>120</v>
      </c>
      <c r="H134" s="95" t="s">
        <v>118</v>
      </c>
      <c r="I134" s="95" t="s">
        <v>114</v>
      </c>
      <c r="J134" s="95" t="s">
        <v>245</v>
      </c>
      <c r="K134" s="95" t="s">
        <v>98</v>
      </c>
      <c r="L134" s="95" t="s">
        <v>249</v>
      </c>
      <c r="M134" s="95" t="s">
        <v>1917</v>
      </c>
      <c r="N134" s="95" t="s">
        <v>1680</v>
      </c>
      <c r="O134" s="95" t="s">
        <v>33</v>
      </c>
      <c r="P134" s="95">
        <f t="shared" si="1"/>
        <v>2.9</v>
      </c>
      <c r="Q134" s="95"/>
      <c r="R134" s="95" t="s">
        <v>234</v>
      </c>
      <c r="S134" s="95"/>
    </row>
    <row r="135" spans="2:19" x14ac:dyDescent="0.4">
      <c r="B135" s="95" t="s">
        <v>936</v>
      </c>
      <c r="C135" s="95" t="s">
        <v>94</v>
      </c>
      <c r="D135" s="95"/>
      <c r="E135" s="95" t="s">
        <v>1816</v>
      </c>
      <c r="F135" s="95" t="s">
        <v>97</v>
      </c>
      <c r="G135" s="95" t="s">
        <v>130</v>
      </c>
      <c r="H135" s="95" t="s">
        <v>97</v>
      </c>
      <c r="I135" s="95" t="s">
        <v>97</v>
      </c>
      <c r="J135" s="95" t="s">
        <v>97</v>
      </c>
      <c r="K135" s="95" t="s">
        <v>98</v>
      </c>
      <c r="L135" s="95" t="s">
        <v>250</v>
      </c>
      <c r="M135" s="95" t="s">
        <v>1917</v>
      </c>
      <c r="N135" s="95" t="s">
        <v>1680</v>
      </c>
      <c r="O135" s="95" t="s">
        <v>74</v>
      </c>
      <c r="P135" s="95">
        <f t="shared" si="1"/>
        <v>0.65</v>
      </c>
      <c r="Q135" s="95"/>
      <c r="R135" s="95" t="s">
        <v>234</v>
      </c>
      <c r="S135" s="95"/>
    </row>
    <row r="136" spans="2:19" x14ac:dyDescent="0.4">
      <c r="B136" s="95" t="s">
        <v>936</v>
      </c>
      <c r="C136" s="95" t="s">
        <v>4</v>
      </c>
      <c r="D136" s="95"/>
      <c r="E136" s="95" t="s">
        <v>97</v>
      </c>
      <c r="F136" s="95" t="s">
        <v>97</v>
      </c>
      <c r="G136" s="95" t="s">
        <v>130</v>
      </c>
      <c r="H136" s="95" t="s">
        <v>97</v>
      </c>
      <c r="I136" s="95" t="s">
        <v>97</v>
      </c>
      <c r="J136" s="95" t="s">
        <v>97</v>
      </c>
      <c r="K136" s="95" t="s">
        <v>98</v>
      </c>
      <c r="L136" s="95" t="s">
        <v>251</v>
      </c>
      <c r="M136" s="95" t="s">
        <v>1917</v>
      </c>
      <c r="N136" s="95" t="s">
        <v>1680</v>
      </c>
      <c r="O136" s="95" t="s">
        <v>74</v>
      </c>
      <c r="P136" s="95">
        <f t="shared" si="1"/>
        <v>0.65</v>
      </c>
      <c r="Q136" s="95"/>
      <c r="R136" s="95" t="s">
        <v>234</v>
      </c>
      <c r="S136" s="95"/>
    </row>
    <row r="137" spans="2:19" x14ac:dyDescent="0.4">
      <c r="B137" s="95" t="s">
        <v>936</v>
      </c>
      <c r="C137" s="95" t="s">
        <v>100</v>
      </c>
      <c r="D137" s="95"/>
      <c r="E137" s="95" t="s">
        <v>97</v>
      </c>
      <c r="F137" s="95" t="s">
        <v>97</v>
      </c>
      <c r="G137" s="95" t="s">
        <v>130</v>
      </c>
      <c r="H137" s="95" t="s">
        <v>97</v>
      </c>
      <c r="I137" s="95" t="s">
        <v>97</v>
      </c>
      <c r="J137" s="95" t="s">
        <v>97</v>
      </c>
      <c r="K137" s="95" t="s">
        <v>98</v>
      </c>
      <c r="L137" s="95" t="s">
        <v>252</v>
      </c>
      <c r="M137" s="95" t="s">
        <v>1917</v>
      </c>
      <c r="N137" s="95" t="s">
        <v>1680</v>
      </c>
      <c r="O137" s="95" t="s">
        <v>74</v>
      </c>
      <c r="P137" s="95">
        <f t="shared" ref="P137:P200" si="2">IF(G137="-","-",IF(LEFT(G137,1)="日",VALUE(MID(G137,8,4)),VALUE(SUBSTITUTE(G137,"以下",""))))</f>
        <v>0.65</v>
      </c>
      <c r="Q137" s="95"/>
      <c r="R137" s="95" t="s">
        <v>234</v>
      </c>
      <c r="S137" s="95"/>
    </row>
    <row r="138" spans="2:19" x14ac:dyDescent="0.4">
      <c r="B138" s="95" t="s">
        <v>936</v>
      </c>
      <c r="C138" s="95" t="s">
        <v>7</v>
      </c>
      <c r="D138" s="95"/>
      <c r="E138" s="95" t="s">
        <v>97</v>
      </c>
      <c r="F138" s="95" t="s">
        <v>97</v>
      </c>
      <c r="G138" s="95" t="s">
        <v>130</v>
      </c>
      <c r="H138" s="95" t="s">
        <v>97</v>
      </c>
      <c r="I138" s="95" t="s">
        <v>97</v>
      </c>
      <c r="J138" s="95" t="s">
        <v>97</v>
      </c>
      <c r="K138" s="95" t="s">
        <v>98</v>
      </c>
      <c r="L138" s="95" t="s">
        <v>253</v>
      </c>
      <c r="M138" s="95" t="s">
        <v>1917</v>
      </c>
      <c r="N138" s="95" t="s">
        <v>1680</v>
      </c>
      <c r="O138" s="95" t="s">
        <v>74</v>
      </c>
      <c r="P138" s="95">
        <f t="shared" si="2"/>
        <v>0.65</v>
      </c>
      <c r="Q138" s="95"/>
      <c r="R138" s="95" t="s">
        <v>234</v>
      </c>
      <c r="S138" s="95"/>
    </row>
    <row r="139" spans="2:19" x14ac:dyDescent="0.4">
      <c r="B139" s="95" t="s">
        <v>936</v>
      </c>
      <c r="C139" s="95" t="s">
        <v>94</v>
      </c>
      <c r="D139" s="95"/>
      <c r="E139" s="95" t="s">
        <v>1636</v>
      </c>
      <c r="F139" s="95" t="s">
        <v>95</v>
      </c>
      <c r="G139" s="95" t="s">
        <v>254</v>
      </c>
      <c r="H139" s="95" t="s">
        <v>104</v>
      </c>
      <c r="I139" s="95" t="s">
        <v>114</v>
      </c>
      <c r="J139" s="95" t="s">
        <v>245</v>
      </c>
      <c r="K139" s="95" t="s">
        <v>98</v>
      </c>
      <c r="L139" s="95" t="s">
        <v>255</v>
      </c>
      <c r="M139" s="95" t="s">
        <v>1917</v>
      </c>
      <c r="N139" s="95" t="s">
        <v>1680</v>
      </c>
      <c r="O139" s="95" t="s">
        <v>37</v>
      </c>
      <c r="P139" s="95">
        <f t="shared" si="2"/>
        <v>1.9</v>
      </c>
      <c r="Q139" s="95"/>
      <c r="R139" s="95" t="s">
        <v>234</v>
      </c>
      <c r="S139" s="95"/>
    </row>
    <row r="140" spans="2:19" x14ac:dyDescent="0.4">
      <c r="B140" s="95" t="s">
        <v>1817</v>
      </c>
      <c r="C140" s="95" t="s">
        <v>4</v>
      </c>
      <c r="D140" s="95"/>
      <c r="E140" s="95" t="s">
        <v>97</v>
      </c>
      <c r="F140" s="95" t="s">
        <v>95</v>
      </c>
      <c r="G140" s="95" t="s">
        <v>148</v>
      </c>
      <c r="H140" s="95" t="s">
        <v>149</v>
      </c>
      <c r="I140" s="95" t="s">
        <v>105</v>
      </c>
      <c r="J140" s="95" t="s">
        <v>150</v>
      </c>
      <c r="K140" s="95" t="s">
        <v>107</v>
      </c>
      <c r="L140" s="95" t="s">
        <v>256</v>
      </c>
      <c r="M140" s="95" t="s">
        <v>1917</v>
      </c>
      <c r="N140" s="95" t="s">
        <v>1680</v>
      </c>
      <c r="O140" s="95" t="s">
        <v>147</v>
      </c>
      <c r="P140" s="95">
        <f t="shared" si="2"/>
        <v>0.67</v>
      </c>
      <c r="Q140" s="95"/>
      <c r="R140" s="95"/>
      <c r="S140" s="95"/>
    </row>
    <row r="141" spans="2:19" x14ac:dyDescent="0.4">
      <c r="B141" s="95" t="s">
        <v>1817</v>
      </c>
      <c r="C141" s="95" t="s">
        <v>100</v>
      </c>
      <c r="D141" s="95"/>
      <c r="E141" s="95" t="s">
        <v>97</v>
      </c>
      <c r="F141" s="95" t="s">
        <v>95</v>
      </c>
      <c r="G141" s="95" t="s">
        <v>148</v>
      </c>
      <c r="H141" s="95" t="s">
        <v>149</v>
      </c>
      <c r="I141" s="95" t="s">
        <v>105</v>
      </c>
      <c r="J141" s="95" t="s">
        <v>150</v>
      </c>
      <c r="K141" s="95" t="s">
        <v>107</v>
      </c>
      <c r="L141" s="95" t="s">
        <v>257</v>
      </c>
      <c r="M141" s="95" t="s">
        <v>1917</v>
      </c>
      <c r="N141" s="95" t="s">
        <v>1680</v>
      </c>
      <c r="O141" s="95" t="s">
        <v>147</v>
      </c>
      <c r="P141" s="95">
        <f t="shared" si="2"/>
        <v>0.67</v>
      </c>
      <c r="Q141" s="95"/>
      <c r="R141" s="95"/>
      <c r="S141" s="95"/>
    </row>
    <row r="142" spans="2:19" x14ac:dyDescent="0.4">
      <c r="B142" s="95" t="s">
        <v>1817</v>
      </c>
      <c r="C142" s="95" t="s">
        <v>7</v>
      </c>
      <c r="D142" s="95"/>
      <c r="E142" s="95" t="s">
        <v>97</v>
      </c>
      <c r="F142" s="95" t="s">
        <v>95</v>
      </c>
      <c r="G142" s="95" t="s">
        <v>148</v>
      </c>
      <c r="H142" s="95" t="s">
        <v>149</v>
      </c>
      <c r="I142" s="95" t="s">
        <v>105</v>
      </c>
      <c r="J142" s="95" t="s">
        <v>150</v>
      </c>
      <c r="K142" s="95" t="s">
        <v>107</v>
      </c>
      <c r="L142" s="95" t="s">
        <v>258</v>
      </c>
      <c r="M142" s="95" t="s">
        <v>1917</v>
      </c>
      <c r="N142" s="95" t="s">
        <v>1680</v>
      </c>
      <c r="O142" s="95" t="s">
        <v>147</v>
      </c>
      <c r="P142" s="95">
        <f t="shared" si="2"/>
        <v>0.67</v>
      </c>
      <c r="Q142" s="95"/>
      <c r="R142" s="95"/>
      <c r="S142" s="95"/>
    </row>
    <row r="143" spans="2:19" x14ac:dyDescent="0.4">
      <c r="B143" s="95" t="s">
        <v>1817</v>
      </c>
      <c r="C143" s="95" t="s">
        <v>4</v>
      </c>
      <c r="D143" s="95"/>
      <c r="E143" s="95" t="s">
        <v>97</v>
      </c>
      <c r="F143" s="95" t="s">
        <v>95</v>
      </c>
      <c r="G143" s="95" t="s">
        <v>259</v>
      </c>
      <c r="H143" s="95" t="s">
        <v>155</v>
      </c>
      <c r="I143" s="95" t="s">
        <v>105</v>
      </c>
      <c r="J143" s="95" t="s">
        <v>150</v>
      </c>
      <c r="K143" s="95" t="s">
        <v>107</v>
      </c>
      <c r="L143" s="95" t="s">
        <v>260</v>
      </c>
      <c r="M143" s="95" t="s">
        <v>1917</v>
      </c>
      <c r="N143" s="95" t="s">
        <v>1680</v>
      </c>
      <c r="O143" s="95" t="s">
        <v>40</v>
      </c>
      <c r="P143" s="95">
        <f t="shared" si="2"/>
        <v>0.96</v>
      </c>
      <c r="Q143" s="95"/>
      <c r="R143" s="95"/>
      <c r="S143" s="95"/>
    </row>
    <row r="144" spans="2:19" x14ac:dyDescent="0.4">
      <c r="B144" s="95" t="s">
        <v>1817</v>
      </c>
      <c r="C144" s="95" t="s">
        <v>100</v>
      </c>
      <c r="D144" s="95"/>
      <c r="E144" s="95" t="s">
        <v>97</v>
      </c>
      <c r="F144" s="95" t="s">
        <v>95</v>
      </c>
      <c r="G144" s="95" t="s">
        <v>259</v>
      </c>
      <c r="H144" s="95" t="s">
        <v>155</v>
      </c>
      <c r="I144" s="95" t="s">
        <v>105</v>
      </c>
      <c r="J144" s="95" t="s">
        <v>150</v>
      </c>
      <c r="K144" s="95" t="s">
        <v>107</v>
      </c>
      <c r="L144" s="95" t="s">
        <v>261</v>
      </c>
      <c r="M144" s="95" t="s">
        <v>1917</v>
      </c>
      <c r="N144" s="95" t="s">
        <v>1680</v>
      </c>
      <c r="O144" s="95" t="s">
        <v>40</v>
      </c>
      <c r="P144" s="95">
        <f t="shared" si="2"/>
        <v>0.96</v>
      </c>
      <c r="Q144" s="95"/>
      <c r="R144" s="95"/>
      <c r="S144" s="95"/>
    </row>
    <row r="145" spans="2:19" x14ac:dyDescent="0.4">
      <c r="B145" s="95" t="s">
        <v>1817</v>
      </c>
      <c r="C145" s="95" t="s">
        <v>7</v>
      </c>
      <c r="D145" s="95"/>
      <c r="E145" s="95" t="s">
        <v>97</v>
      </c>
      <c r="F145" s="95" t="s">
        <v>95</v>
      </c>
      <c r="G145" s="95" t="s">
        <v>259</v>
      </c>
      <c r="H145" s="95" t="s">
        <v>155</v>
      </c>
      <c r="I145" s="95" t="s">
        <v>105</v>
      </c>
      <c r="J145" s="95" t="s">
        <v>150</v>
      </c>
      <c r="K145" s="95" t="s">
        <v>107</v>
      </c>
      <c r="L145" s="95" t="s">
        <v>262</v>
      </c>
      <c r="M145" s="95" t="s">
        <v>1917</v>
      </c>
      <c r="N145" s="95" t="s">
        <v>1680</v>
      </c>
      <c r="O145" s="95" t="s">
        <v>40</v>
      </c>
      <c r="P145" s="95">
        <f t="shared" si="2"/>
        <v>0.96</v>
      </c>
      <c r="Q145" s="95"/>
      <c r="R145" s="95"/>
      <c r="S145" s="95"/>
    </row>
    <row r="146" spans="2:19" x14ac:dyDescent="0.4">
      <c r="B146" s="95" t="s">
        <v>1818</v>
      </c>
      <c r="C146" s="95" t="s">
        <v>100</v>
      </c>
      <c r="D146" s="95"/>
      <c r="E146" s="95" t="s">
        <v>97</v>
      </c>
      <c r="F146" s="95" t="s">
        <v>95</v>
      </c>
      <c r="G146" s="95" t="s">
        <v>176</v>
      </c>
      <c r="H146" s="95" t="s">
        <v>104</v>
      </c>
      <c r="I146" s="95" t="s">
        <v>105</v>
      </c>
      <c r="J146" s="95" t="s">
        <v>150</v>
      </c>
      <c r="K146" s="95" t="s">
        <v>107</v>
      </c>
      <c r="L146" s="95" t="s">
        <v>263</v>
      </c>
      <c r="M146" s="95" t="s">
        <v>1917</v>
      </c>
      <c r="N146" s="95" t="s">
        <v>1680</v>
      </c>
      <c r="O146" s="95" t="s">
        <v>40</v>
      </c>
      <c r="P146" s="95">
        <f t="shared" si="2"/>
        <v>1.2</v>
      </c>
      <c r="Q146" s="95"/>
      <c r="R146" s="95"/>
      <c r="S146" s="95"/>
    </row>
    <row r="147" spans="2:19" x14ac:dyDescent="0.4">
      <c r="B147" s="95" t="s">
        <v>1818</v>
      </c>
      <c r="C147" s="95" t="s">
        <v>94</v>
      </c>
      <c r="D147" s="95"/>
      <c r="E147" s="95" t="s">
        <v>97</v>
      </c>
      <c r="F147" s="95" t="s">
        <v>95</v>
      </c>
      <c r="G147" s="95" t="s">
        <v>103</v>
      </c>
      <c r="H147" s="95" t="s">
        <v>104</v>
      </c>
      <c r="I147" s="95" t="s">
        <v>105</v>
      </c>
      <c r="J147" s="95" t="s">
        <v>106</v>
      </c>
      <c r="K147" s="95" t="s">
        <v>98</v>
      </c>
      <c r="L147" s="95" t="s">
        <v>264</v>
      </c>
      <c r="M147" s="95" t="s">
        <v>1917</v>
      </c>
      <c r="N147" s="95" t="s">
        <v>1680</v>
      </c>
      <c r="O147" s="95" t="s">
        <v>35</v>
      </c>
      <c r="P147" s="95">
        <f t="shared" si="2"/>
        <v>1.3</v>
      </c>
      <c r="Q147" s="95"/>
      <c r="R147" s="95"/>
      <c r="S147" s="95"/>
    </row>
    <row r="148" spans="2:19" x14ac:dyDescent="0.4">
      <c r="B148" s="95" t="s">
        <v>1818</v>
      </c>
      <c r="C148" s="95" t="s">
        <v>4</v>
      </c>
      <c r="D148" s="95"/>
      <c r="E148" s="95" t="s">
        <v>97</v>
      </c>
      <c r="F148" s="95" t="s">
        <v>95</v>
      </c>
      <c r="G148" s="95" t="s">
        <v>103</v>
      </c>
      <c r="H148" s="95" t="s">
        <v>104</v>
      </c>
      <c r="I148" s="95" t="s">
        <v>105</v>
      </c>
      <c r="J148" s="95" t="s">
        <v>106</v>
      </c>
      <c r="K148" s="95" t="s">
        <v>98</v>
      </c>
      <c r="L148" s="95" t="s">
        <v>265</v>
      </c>
      <c r="M148" s="95" t="s">
        <v>1917</v>
      </c>
      <c r="N148" s="95" t="s">
        <v>1680</v>
      </c>
      <c r="O148" s="95" t="s">
        <v>35</v>
      </c>
      <c r="P148" s="95">
        <f t="shared" si="2"/>
        <v>1.3</v>
      </c>
      <c r="Q148" s="95"/>
      <c r="R148" s="95"/>
      <c r="S148" s="95"/>
    </row>
    <row r="149" spans="2:19" x14ac:dyDescent="0.4">
      <c r="B149" s="95" t="s">
        <v>1818</v>
      </c>
      <c r="C149" s="95" t="s">
        <v>100</v>
      </c>
      <c r="D149" s="95"/>
      <c r="E149" s="95" t="s">
        <v>97</v>
      </c>
      <c r="F149" s="95" t="s">
        <v>95</v>
      </c>
      <c r="G149" s="95" t="s">
        <v>103</v>
      </c>
      <c r="H149" s="95" t="s">
        <v>104</v>
      </c>
      <c r="I149" s="95" t="s">
        <v>105</v>
      </c>
      <c r="J149" s="95" t="s">
        <v>106</v>
      </c>
      <c r="K149" s="95" t="s">
        <v>98</v>
      </c>
      <c r="L149" s="95" t="s">
        <v>266</v>
      </c>
      <c r="M149" s="95" t="s">
        <v>1917</v>
      </c>
      <c r="N149" s="95" t="s">
        <v>1680</v>
      </c>
      <c r="O149" s="95" t="s">
        <v>35</v>
      </c>
      <c r="P149" s="95">
        <f t="shared" si="2"/>
        <v>1.3</v>
      </c>
      <c r="Q149" s="95"/>
      <c r="R149" s="95"/>
      <c r="S149" s="95"/>
    </row>
    <row r="150" spans="2:19" x14ac:dyDescent="0.4">
      <c r="B150" s="95" t="s">
        <v>1818</v>
      </c>
      <c r="C150" s="95" t="s">
        <v>7</v>
      </c>
      <c r="D150" s="95"/>
      <c r="E150" s="95" t="s">
        <v>97</v>
      </c>
      <c r="F150" s="95" t="s">
        <v>95</v>
      </c>
      <c r="G150" s="95" t="s">
        <v>103</v>
      </c>
      <c r="H150" s="95" t="s">
        <v>104</v>
      </c>
      <c r="I150" s="95" t="s">
        <v>105</v>
      </c>
      <c r="J150" s="95" t="s">
        <v>106</v>
      </c>
      <c r="K150" s="95" t="s">
        <v>98</v>
      </c>
      <c r="L150" s="95" t="s">
        <v>267</v>
      </c>
      <c r="M150" s="95" t="s">
        <v>1917</v>
      </c>
      <c r="N150" s="95" t="s">
        <v>1680</v>
      </c>
      <c r="O150" s="95" t="s">
        <v>35</v>
      </c>
      <c r="P150" s="95">
        <f t="shared" si="2"/>
        <v>1.3</v>
      </c>
      <c r="Q150" s="95"/>
      <c r="R150" s="95"/>
      <c r="S150" s="95"/>
    </row>
    <row r="151" spans="2:19" x14ac:dyDescent="0.4">
      <c r="B151" s="95" t="s">
        <v>1818</v>
      </c>
      <c r="C151" s="95" t="s">
        <v>94</v>
      </c>
      <c r="D151" s="95"/>
      <c r="E151" s="95" t="s">
        <v>97</v>
      </c>
      <c r="F151" s="95" t="s">
        <v>95</v>
      </c>
      <c r="G151" s="95" t="s">
        <v>120</v>
      </c>
      <c r="H151" s="95" t="s">
        <v>118</v>
      </c>
      <c r="I151" s="95" t="s">
        <v>114</v>
      </c>
      <c r="J151" s="95" t="s">
        <v>106</v>
      </c>
      <c r="K151" s="95" t="s">
        <v>98</v>
      </c>
      <c r="L151" s="95" t="s">
        <v>268</v>
      </c>
      <c r="M151" s="95" t="s">
        <v>1917</v>
      </c>
      <c r="N151" s="95" t="s">
        <v>1680</v>
      </c>
      <c r="O151" s="95" t="s">
        <v>37</v>
      </c>
      <c r="P151" s="95">
        <f t="shared" si="2"/>
        <v>2.9</v>
      </c>
      <c r="Q151" s="95"/>
      <c r="R151" s="95"/>
      <c r="S151" s="95"/>
    </row>
    <row r="152" spans="2:19" x14ac:dyDescent="0.4">
      <c r="B152" s="95" t="s">
        <v>1818</v>
      </c>
      <c r="C152" s="95" t="s">
        <v>4</v>
      </c>
      <c r="D152" s="95"/>
      <c r="E152" s="95" t="s">
        <v>97</v>
      </c>
      <c r="F152" s="95" t="s">
        <v>95</v>
      </c>
      <c r="G152" s="95" t="s">
        <v>120</v>
      </c>
      <c r="H152" s="95" t="s">
        <v>118</v>
      </c>
      <c r="I152" s="95" t="s">
        <v>114</v>
      </c>
      <c r="J152" s="95" t="s">
        <v>106</v>
      </c>
      <c r="K152" s="95" t="s">
        <v>98</v>
      </c>
      <c r="L152" s="95" t="s">
        <v>269</v>
      </c>
      <c r="M152" s="95" t="s">
        <v>1917</v>
      </c>
      <c r="N152" s="95" t="s">
        <v>1680</v>
      </c>
      <c r="O152" s="95" t="s">
        <v>37</v>
      </c>
      <c r="P152" s="95">
        <f t="shared" si="2"/>
        <v>2.9</v>
      </c>
      <c r="Q152" s="95"/>
      <c r="R152" s="95"/>
      <c r="S152" s="95"/>
    </row>
    <row r="153" spans="2:19" x14ac:dyDescent="0.4">
      <c r="B153" s="95" t="s">
        <v>1818</v>
      </c>
      <c r="C153" s="95" t="s">
        <v>100</v>
      </c>
      <c r="D153" s="95"/>
      <c r="E153" s="95" t="s">
        <v>97</v>
      </c>
      <c r="F153" s="95" t="s">
        <v>95</v>
      </c>
      <c r="G153" s="95" t="s">
        <v>120</v>
      </c>
      <c r="H153" s="95" t="s">
        <v>118</v>
      </c>
      <c r="I153" s="95" t="s">
        <v>114</v>
      </c>
      <c r="J153" s="95" t="s">
        <v>106</v>
      </c>
      <c r="K153" s="95" t="s">
        <v>98</v>
      </c>
      <c r="L153" s="95" t="s">
        <v>270</v>
      </c>
      <c r="M153" s="95" t="s">
        <v>1917</v>
      </c>
      <c r="N153" s="95" t="s">
        <v>1680</v>
      </c>
      <c r="O153" s="95" t="s">
        <v>37</v>
      </c>
      <c r="P153" s="95">
        <f t="shared" si="2"/>
        <v>2.9</v>
      </c>
      <c r="Q153" s="95"/>
      <c r="R153" s="95"/>
      <c r="S153" s="95"/>
    </row>
    <row r="154" spans="2:19" x14ac:dyDescent="0.4">
      <c r="B154" s="95" t="s">
        <v>1818</v>
      </c>
      <c r="C154" s="95" t="s">
        <v>7</v>
      </c>
      <c r="D154" s="95"/>
      <c r="E154" s="95" t="s">
        <v>97</v>
      </c>
      <c r="F154" s="95" t="s">
        <v>95</v>
      </c>
      <c r="G154" s="95" t="s">
        <v>120</v>
      </c>
      <c r="H154" s="95" t="s">
        <v>118</v>
      </c>
      <c r="I154" s="95" t="s">
        <v>114</v>
      </c>
      <c r="J154" s="95" t="s">
        <v>106</v>
      </c>
      <c r="K154" s="95" t="s">
        <v>98</v>
      </c>
      <c r="L154" s="95" t="s">
        <v>271</v>
      </c>
      <c r="M154" s="95" t="s">
        <v>1917</v>
      </c>
      <c r="N154" s="95" t="s">
        <v>1680</v>
      </c>
      <c r="O154" s="95" t="s">
        <v>37</v>
      </c>
      <c r="P154" s="95">
        <f t="shared" si="2"/>
        <v>2.9</v>
      </c>
      <c r="Q154" s="95"/>
      <c r="R154" s="95"/>
      <c r="S154" s="95"/>
    </row>
    <row r="155" spans="2:19" x14ac:dyDescent="0.4">
      <c r="B155" s="95" t="s">
        <v>272</v>
      </c>
      <c r="C155" s="95" t="s">
        <v>94</v>
      </c>
      <c r="D155" s="95"/>
      <c r="E155" s="95" t="s">
        <v>97</v>
      </c>
      <c r="F155" s="95" t="s">
        <v>273</v>
      </c>
      <c r="G155" s="95" t="s">
        <v>97</v>
      </c>
      <c r="H155" s="95" t="s">
        <v>104</v>
      </c>
      <c r="I155" s="95" t="s">
        <v>114</v>
      </c>
      <c r="J155" s="95" t="s">
        <v>150</v>
      </c>
      <c r="K155" s="95" t="s">
        <v>98</v>
      </c>
      <c r="L155" s="95" t="s">
        <v>274</v>
      </c>
      <c r="M155" s="95" t="s">
        <v>1917</v>
      </c>
      <c r="N155" s="95" t="s">
        <v>1680</v>
      </c>
      <c r="O155" s="95" t="s">
        <v>37</v>
      </c>
      <c r="P155" s="95" t="str">
        <f t="shared" si="2"/>
        <v>-</v>
      </c>
      <c r="Q155" s="95"/>
      <c r="R155" s="95"/>
      <c r="S155" s="95"/>
    </row>
    <row r="156" spans="2:19" x14ac:dyDescent="0.4">
      <c r="B156" s="95" t="s">
        <v>272</v>
      </c>
      <c r="C156" s="95" t="s">
        <v>94</v>
      </c>
      <c r="D156" s="95"/>
      <c r="E156" s="95" t="s">
        <v>97</v>
      </c>
      <c r="F156" s="95" t="s">
        <v>273</v>
      </c>
      <c r="G156" s="95" t="s">
        <v>97</v>
      </c>
      <c r="H156" s="95" t="s">
        <v>104</v>
      </c>
      <c r="I156" s="95" t="s">
        <v>105</v>
      </c>
      <c r="J156" s="95" t="s">
        <v>245</v>
      </c>
      <c r="K156" s="95" t="s">
        <v>98</v>
      </c>
      <c r="L156" s="95" t="s">
        <v>275</v>
      </c>
      <c r="M156" s="95" t="s">
        <v>1917</v>
      </c>
      <c r="N156" s="95" t="s">
        <v>1680</v>
      </c>
      <c r="O156" s="95" t="s">
        <v>37</v>
      </c>
      <c r="P156" s="95" t="str">
        <f t="shared" si="2"/>
        <v>-</v>
      </c>
      <c r="Q156" s="95"/>
      <c r="R156" s="95"/>
      <c r="S156" s="95"/>
    </row>
    <row r="157" spans="2:19" x14ac:dyDescent="0.4">
      <c r="B157" s="95" t="s">
        <v>272</v>
      </c>
      <c r="C157" s="95" t="s">
        <v>94</v>
      </c>
      <c r="D157" s="95"/>
      <c r="E157" s="95" t="s">
        <v>97</v>
      </c>
      <c r="F157" s="95" t="s">
        <v>273</v>
      </c>
      <c r="G157" s="95" t="s">
        <v>97</v>
      </c>
      <c r="H157" s="95" t="s">
        <v>104</v>
      </c>
      <c r="I157" s="95" t="s">
        <v>114</v>
      </c>
      <c r="J157" s="95" t="s">
        <v>276</v>
      </c>
      <c r="K157" s="95" t="s">
        <v>98</v>
      </c>
      <c r="L157" s="95" t="s">
        <v>277</v>
      </c>
      <c r="M157" s="95" t="s">
        <v>1917</v>
      </c>
      <c r="N157" s="95" t="s">
        <v>1680</v>
      </c>
      <c r="O157" s="95" t="s">
        <v>33</v>
      </c>
      <c r="P157" s="95" t="str">
        <f t="shared" si="2"/>
        <v>-</v>
      </c>
      <c r="Q157" s="95"/>
      <c r="R157" s="95"/>
      <c r="S157" s="95"/>
    </row>
    <row r="158" spans="2:19" x14ac:dyDescent="0.4">
      <c r="B158" s="95" t="s">
        <v>272</v>
      </c>
      <c r="C158" s="95" t="s">
        <v>94</v>
      </c>
      <c r="D158" s="95"/>
      <c r="E158" s="95" t="s">
        <v>97</v>
      </c>
      <c r="F158" s="95" t="s">
        <v>273</v>
      </c>
      <c r="G158" s="95" t="s">
        <v>97</v>
      </c>
      <c r="H158" s="95" t="s">
        <v>104</v>
      </c>
      <c r="I158" s="95" t="s">
        <v>105</v>
      </c>
      <c r="J158" s="95" t="s">
        <v>278</v>
      </c>
      <c r="K158" s="95" t="s">
        <v>98</v>
      </c>
      <c r="L158" s="95" t="s">
        <v>279</v>
      </c>
      <c r="M158" s="95" t="s">
        <v>1917</v>
      </c>
      <c r="N158" s="95" t="s">
        <v>1680</v>
      </c>
      <c r="O158" s="95" t="s">
        <v>33</v>
      </c>
      <c r="P158" s="95" t="str">
        <f t="shared" si="2"/>
        <v>-</v>
      </c>
      <c r="Q158" s="95"/>
      <c r="R158" s="95"/>
      <c r="S158" s="95"/>
    </row>
    <row r="159" spans="2:19" x14ac:dyDescent="0.4">
      <c r="B159" s="95" t="s">
        <v>272</v>
      </c>
      <c r="C159" s="95" t="s">
        <v>94</v>
      </c>
      <c r="D159" s="95"/>
      <c r="E159" s="95" t="s">
        <v>97</v>
      </c>
      <c r="F159" s="95" t="s">
        <v>273</v>
      </c>
      <c r="G159" s="95" t="s">
        <v>97</v>
      </c>
      <c r="H159" s="95" t="s">
        <v>104</v>
      </c>
      <c r="I159" s="95" t="s">
        <v>114</v>
      </c>
      <c r="J159" s="95" t="s">
        <v>280</v>
      </c>
      <c r="K159" s="95" t="s">
        <v>98</v>
      </c>
      <c r="L159" s="95" t="s">
        <v>281</v>
      </c>
      <c r="M159" s="95" t="s">
        <v>1917</v>
      </c>
      <c r="N159" s="95" t="s">
        <v>1680</v>
      </c>
      <c r="O159" s="95" t="s">
        <v>34</v>
      </c>
      <c r="P159" s="95" t="str">
        <f t="shared" si="2"/>
        <v>-</v>
      </c>
      <c r="Q159" s="95"/>
      <c r="R159" s="95"/>
      <c r="S159" s="95"/>
    </row>
    <row r="160" spans="2:19" x14ac:dyDescent="0.4">
      <c r="B160" s="95" t="s">
        <v>272</v>
      </c>
      <c r="C160" s="95" t="s">
        <v>94</v>
      </c>
      <c r="D160" s="95"/>
      <c r="E160" s="95" t="s">
        <v>97</v>
      </c>
      <c r="F160" s="95" t="s">
        <v>273</v>
      </c>
      <c r="G160" s="95" t="s">
        <v>97</v>
      </c>
      <c r="H160" s="95" t="s">
        <v>118</v>
      </c>
      <c r="I160" s="95" t="s">
        <v>114</v>
      </c>
      <c r="J160" s="95" t="s">
        <v>282</v>
      </c>
      <c r="K160" s="95" t="s">
        <v>98</v>
      </c>
      <c r="L160" s="95" t="s">
        <v>283</v>
      </c>
      <c r="M160" s="95" t="s">
        <v>1917</v>
      </c>
      <c r="N160" s="95" t="s">
        <v>1680</v>
      </c>
      <c r="O160" s="95" t="s">
        <v>34</v>
      </c>
      <c r="P160" s="95" t="str">
        <f t="shared" si="2"/>
        <v>-</v>
      </c>
      <c r="Q160" s="95"/>
      <c r="R160" s="95"/>
      <c r="S160" s="95"/>
    </row>
    <row r="161" spans="2:19" x14ac:dyDescent="0.4">
      <c r="B161" s="95" t="s">
        <v>284</v>
      </c>
      <c r="C161" s="95" t="s">
        <v>4</v>
      </c>
      <c r="D161" s="95"/>
      <c r="E161" s="95" t="s">
        <v>97</v>
      </c>
      <c r="F161" s="95" t="s">
        <v>95</v>
      </c>
      <c r="G161" s="95" t="s">
        <v>285</v>
      </c>
      <c r="H161" s="95" t="s">
        <v>286</v>
      </c>
      <c r="I161" s="95" t="s">
        <v>97</v>
      </c>
      <c r="J161" s="95" t="s">
        <v>97</v>
      </c>
      <c r="K161" s="95" t="s">
        <v>107</v>
      </c>
      <c r="L161" s="95" t="s">
        <v>287</v>
      </c>
      <c r="M161" s="95" t="s">
        <v>1917</v>
      </c>
      <c r="N161" s="95" t="s">
        <v>1680</v>
      </c>
      <c r="O161" s="95" t="s">
        <v>147</v>
      </c>
      <c r="P161" s="95">
        <f t="shared" si="2"/>
        <v>0.95</v>
      </c>
      <c r="Q161" s="95" t="s">
        <v>288</v>
      </c>
      <c r="R161" s="95"/>
      <c r="S161" s="95"/>
    </row>
    <row r="162" spans="2:19" x14ac:dyDescent="0.4">
      <c r="B162" s="95" t="s">
        <v>284</v>
      </c>
      <c r="C162" s="95" t="s">
        <v>100</v>
      </c>
      <c r="D162" s="95" t="s">
        <v>1651</v>
      </c>
      <c r="E162" s="95" t="s">
        <v>97</v>
      </c>
      <c r="F162" s="95" t="s">
        <v>95</v>
      </c>
      <c r="G162" s="95" t="s">
        <v>285</v>
      </c>
      <c r="H162" s="95" t="s">
        <v>286</v>
      </c>
      <c r="I162" s="95" t="s">
        <v>97</v>
      </c>
      <c r="J162" s="95" t="s">
        <v>97</v>
      </c>
      <c r="K162" s="95" t="s">
        <v>107</v>
      </c>
      <c r="L162" s="95" t="s">
        <v>289</v>
      </c>
      <c r="M162" s="95" t="s">
        <v>1917</v>
      </c>
      <c r="N162" s="95" t="s">
        <v>1680</v>
      </c>
      <c r="O162" s="95" t="s">
        <v>147</v>
      </c>
      <c r="P162" s="95">
        <f t="shared" si="2"/>
        <v>0.95</v>
      </c>
      <c r="Q162" s="95" t="s">
        <v>1819</v>
      </c>
      <c r="R162" s="95"/>
      <c r="S162" s="95"/>
    </row>
    <row r="163" spans="2:19" x14ac:dyDescent="0.4">
      <c r="B163" s="95" t="s">
        <v>284</v>
      </c>
      <c r="C163" s="95" t="s">
        <v>7</v>
      </c>
      <c r="D163" s="95"/>
      <c r="E163" s="95" t="s">
        <v>97</v>
      </c>
      <c r="F163" s="95" t="s">
        <v>95</v>
      </c>
      <c r="G163" s="95" t="s">
        <v>285</v>
      </c>
      <c r="H163" s="95" t="s">
        <v>286</v>
      </c>
      <c r="I163" s="95" t="s">
        <v>97</v>
      </c>
      <c r="J163" s="95" t="s">
        <v>97</v>
      </c>
      <c r="K163" s="95" t="s">
        <v>107</v>
      </c>
      <c r="L163" s="95" t="s">
        <v>290</v>
      </c>
      <c r="M163" s="95" t="s">
        <v>1917</v>
      </c>
      <c r="N163" s="95" t="s">
        <v>1680</v>
      </c>
      <c r="O163" s="95" t="s">
        <v>147</v>
      </c>
      <c r="P163" s="95">
        <f t="shared" si="2"/>
        <v>0.95</v>
      </c>
      <c r="Q163" s="95" t="s">
        <v>291</v>
      </c>
      <c r="R163" s="95"/>
      <c r="S163" s="95"/>
    </row>
    <row r="164" spans="2:19" x14ac:dyDescent="0.4">
      <c r="B164" s="95" t="s">
        <v>284</v>
      </c>
      <c r="C164" s="95" t="s">
        <v>9</v>
      </c>
      <c r="D164" s="95"/>
      <c r="E164" s="95" t="s">
        <v>97</v>
      </c>
      <c r="F164" s="95" t="s">
        <v>95</v>
      </c>
      <c r="G164" s="95" t="s">
        <v>285</v>
      </c>
      <c r="H164" s="95" t="s">
        <v>286</v>
      </c>
      <c r="I164" s="95" t="s">
        <v>97</v>
      </c>
      <c r="J164" s="95" t="s">
        <v>97</v>
      </c>
      <c r="K164" s="95" t="s">
        <v>107</v>
      </c>
      <c r="L164" s="95" t="s">
        <v>292</v>
      </c>
      <c r="M164" s="95" t="s">
        <v>1917</v>
      </c>
      <c r="N164" s="95" t="s">
        <v>1680</v>
      </c>
      <c r="O164" s="95" t="s">
        <v>147</v>
      </c>
      <c r="P164" s="95">
        <f t="shared" si="2"/>
        <v>0.95</v>
      </c>
      <c r="Q164" s="95" t="s">
        <v>293</v>
      </c>
      <c r="R164" s="95"/>
      <c r="S164" s="95"/>
    </row>
    <row r="165" spans="2:19" x14ac:dyDescent="0.4">
      <c r="B165" s="95" t="s">
        <v>284</v>
      </c>
      <c r="C165" s="95" t="s">
        <v>4</v>
      </c>
      <c r="D165" s="95"/>
      <c r="E165" s="95" t="s">
        <v>97</v>
      </c>
      <c r="F165" s="95" t="s">
        <v>95</v>
      </c>
      <c r="G165" s="95" t="s">
        <v>259</v>
      </c>
      <c r="H165" s="95" t="s">
        <v>286</v>
      </c>
      <c r="I165" s="95" t="s">
        <v>97</v>
      </c>
      <c r="J165" s="95" t="s">
        <v>97</v>
      </c>
      <c r="K165" s="95" t="s">
        <v>107</v>
      </c>
      <c r="L165" s="95" t="s">
        <v>294</v>
      </c>
      <c r="M165" s="95" t="s">
        <v>1917</v>
      </c>
      <c r="N165" s="95" t="s">
        <v>1680</v>
      </c>
      <c r="O165" s="95" t="s">
        <v>40</v>
      </c>
      <c r="P165" s="95">
        <f t="shared" si="2"/>
        <v>0.96</v>
      </c>
      <c r="Q165" s="95" t="s">
        <v>288</v>
      </c>
      <c r="R165" s="95"/>
      <c r="S165" s="95"/>
    </row>
    <row r="166" spans="2:19" x14ac:dyDescent="0.4">
      <c r="B166" s="95" t="s">
        <v>284</v>
      </c>
      <c r="C166" s="95" t="s">
        <v>100</v>
      </c>
      <c r="D166" s="95" t="s">
        <v>1651</v>
      </c>
      <c r="E166" s="95" t="s">
        <v>97</v>
      </c>
      <c r="F166" s="95" t="s">
        <v>95</v>
      </c>
      <c r="G166" s="95" t="s">
        <v>259</v>
      </c>
      <c r="H166" s="95" t="s">
        <v>286</v>
      </c>
      <c r="I166" s="95" t="s">
        <v>97</v>
      </c>
      <c r="J166" s="95" t="s">
        <v>97</v>
      </c>
      <c r="K166" s="95" t="s">
        <v>107</v>
      </c>
      <c r="L166" s="95" t="s">
        <v>295</v>
      </c>
      <c r="M166" s="95" t="s">
        <v>1917</v>
      </c>
      <c r="N166" s="95" t="s">
        <v>1680</v>
      </c>
      <c r="O166" s="95" t="s">
        <v>40</v>
      </c>
      <c r="P166" s="95">
        <f t="shared" si="2"/>
        <v>0.96</v>
      </c>
      <c r="Q166" s="95" t="s">
        <v>1819</v>
      </c>
      <c r="R166" s="95"/>
      <c r="S166" s="95"/>
    </row>
    <row r="167" spans="2:19" x14ac:dyDescent="0.4">
      <c r="B167" s="95" t="s">
        <v>284</v>
      </c>
      <c r="C167" s="95" t="s">
        <v>7</v>
      </c>
      <c r="D167" s="95"/>
      <c r="E167" s="95" t="s">
        <v>97</v>
      </c>
      <c r="F167" s="95" t="s">
        <v>95</v>
      </c>
      <c r="G167" s="95" t="s">
        <v>259</v>
      </c>
      <c r="H167" s="95" t="s">
        <v>286</v>
      </c>
      <c r="I167" s="95" t="s">
        <v>97</v>
      </c>
      <c r="J167" s="95" t="s">
        <v>97</v>
      </c>
      <c r="K167" s="95" t="s">
        <v>107</v>
      </c>
      <c r="L167" s="95" t="s">
        <v>296</v>
      </c>
      <c r="M167" s="95" t="s">
        <v>1917</v>
      </c>
      <c r="N167" s="95" t="s">
        <v>1680</v>
      </c>
      <c r="O167" s="95" t="s">
        <v>40</v>
      </c>
      <c r="P167" s="95">
        <f t="shared" si="2"/>
        <v>0.96</v>
      </c>
      <c r="Q167" s="95" t="s">
        <v>291</v>
      </c>
      <c r="R167" s="95"/>
      <c r="S167" s="95"/>
    </row>
    <row r="168" spans="2:19" x14ac:dyDescent="0.4">
      <c r="B168" s="95" t="s">
        <v>284</v>
      </c>
      <c r="C168" s="95" t="s">
        <v>9</v>
      </c>
      <c r="D168" s="95"/>
      <c r="E168" s="95" t="s">
        <v>97</v>
      </c>
      <c r="F168" s="95" t="s">
        <v>95</v>
      </c>
      <c r="G168" s="95" t="s">
        <v>259</v>
      </c>
      <c r="H168" s="95" t="s">
        <v>286</v>
      </c>
      <c r="I168" s="95" t="s">
        <v>97</v>
      </c>
      <c r="J168" s="95" t="s">
        <v>97</v>
      </c>
      <c r="K168" s="95" t="s">
        <v>107</v>
      </c>
      <c r="L168" s="95" t="s">
        <v>297</v>
      </c>
      <c r="M168" s="95" t="s">
        <v>1917</v>
      </c>
      <c r="N168" s="95" t="s">
        <v>1680</v>
      </c>
      <c r="O168" s="95" t="s">
        <v>40</v>
      </c>
      <c r="P168" s="95">
        <f t="shared" si="2"/>
        <v>0.96</v>
      </c>
      <c r="Q168" s="95" t="s">
        <v>293</v>
      </c>
      <c r="R168" s="95"/>
      <c r="S168" s="95"/>
    </row>
    <row r="169" spans="2:19" x14ac:dyDescent="0.4">
      <c r="B169" s="95" t="s">
        <v>298</v>
      </c>
      <c r="C169" s="95" t="s">
        <v>94</v>
      </c>
      <c r="D169" s="95"/>
      <c r="E169" s="95" t="s">
        <v>97</v>
      </c>
      <c r="F169" s="95" t="s">
        <v>95</v>
      </c>
      <c r="G169" s="95" t="s">
        <v>299</v>
      </c>
      <c r="H169" s="95" t="s">
        <v>286</v>
      </c>
      <c r="I169" s="95" t="s">
        <v>97</v>
      </c>
      <c r="J169" s="95" t="s">
        <v>97</v>
      </c>
      <c r="K169" s="95" t="s">
        <v>107</v>
      </c>
      <c r="L169" s="95" t="s">
        <v>300</v>
      </c>
      <c r="M169" s="95" t="s">
        <v>1917</v>
      </c>
      <c r="N169" s="95" t="s">
        <v>1680</v>
      </c>
      <c r="O169" s="95" t="s">
        <v>147</v>
      </c>
      <c r="P169" s="95">
        <f t="shared" si="2"/>
        <v>0.61</v>
      </c>
      <c r="Q169" s="95" t="s">
        <v>301</v>
      </c>
      <c r="R169" s="95"/>
      <c r="S169" s="95"/>
    </row>
    <row r="170" spans="2:19" x14ac:dyDescent="0.4">
      <c r="B170" s="95" t="s">
        <v>298</v>
      </c>
      <c r="C170" s="95" t="s">
        <v>94</v>
      </c>
      <c r="D170" s="95"/>
      <c r="E170" s="95" t="s">
        <v>97</v>
      </c>
      <c r="F170" s="95" t="s">
        <v>95</v>
      </c>
      <c r="G170" s="95" t="s">
        <v>302</v>
      </c>
      <c r="H170" s="95" t="s">
        <v>286</v>
      </c>
      <c r="I170" s="95" t="s">
        <v>97</v>
      </c>
      <c r="J170" s="95" t="s">
        <v>97</v>
      </c>
      <c r="K170" s="95" t="s">
        <v>107</v>
      </c>
      <c r="L170" s="95" t="s">
        <v>303</v>
      </c>
      <c r="M170" s="95" t="s">
        <v>1917</v>
      </c>
      <c r="N170" s="95" t="s">
        <v>1680</v>
      </c>
      <c r="O170" s="95" t="s">
        <v>40</v>
      </c>
      <c r="P170" s="95">
        <f t="shared" si="2"/>
        <v>0.87</v>
      </c>
      <c r="Q170" s="95" t="s">
        <v>301</v>
      </c>
      <c r="R170" s="95"/>
      <c r="S170" s="95"/>
    </row>
    <row r="171" spans="2:19" x14ac:dyDescent="0.4">
      <c r="B171" s="95" t="s">
        <v>304</v>
      </c>
      <c r="C171" s="95" t="s">
        <v>4</v>
      </c>
      <c r="D171" s="95"/>
      <c r="E171" s="95" t="s">
        <v>97</v>
      </c>
      <c r="F171" s="95" t="s">
        <v>95</v>
      </c>
      <c r="G171" s="95" t="s">
        <v>305</v>
      </c>
      <c r="H171" s="95" t="s">
        <v>286</v>
      </c>
      <c r="I171" s="95" t="s">
        <v>97</v>
      </c>
      <c r="J171" s="95" t="s">
        <v>97</v>
      </c>
      <c r="K171" s="95" t="s">
        <v>107</v>
      </c>
      <c r="L171" s="95" t="s">
        <v>306</v>
      </c>
      <c r="M171" s="95" t="s">
        <v>1917</v>
      </c>
      <c r="N171" s="95" t="s">
        <v>1680</v>
      </c>
      <c r="O171" s="95" t="s">
        <v>147</v>
      </c>
      <c r="P171" s="95">
        <f t="shared" si="2"/>
        <v>0.59</v>
      </c>
      <c r="Q171" s="95" t="s">
        <v>307</v>
      </c>
      <c r="R171" s="95"/>
      <c r="S171" s="95"/>
    </row>
    <row r="172" spans="2:19" x14ac:dyDescent="0.4">
      <c r="B172" s="95" t="s">
        <v>304</v>
      </c>
      <c r="C172" s="95" t="s">
        <v>4</v>
      </c>
      <c r="D172" s="95"/>
      <c r="E172" s="95" t="s">
        <v>97</v>
      </c>
      <c r="F172" s="95" t="s">
        <v>95</v>
      </c>
      <c r="G172" s="95" t="s">
        <v>148</v>
      </c>
      <c r="H172" s="95" t="s">
        <v>286</v>
      </c>
      <c r="I172" s="95" t="s">
        <v>97</v>
      </c>
      <c r="J172" s="95" t="s">
        <v>97</v>
      </c>
      <c r="K172" s="95" t="s">
        <v>107</v>
      </c>
      <c r="L172" s="95" t="s">
        <v>308</v>
      </c>
      <c r="M172" s="95" t="s">
        <v>1917</v>
      </c>
      <c r="N172" s="95" t="s">
        <v>1680</v>
      </c>
      <c r="O172" s="95" t="s">
        <v>147</v>
      </c>
      <c r="P172" s="95">
        <f t="shared" si="2"/>
        <v>0.67</v>
      </c>
      <c r="Q172" s="95" t="s">
        <v>309</v>
      </c>
      <c r="R172" s="95"/>
      <c r="S172" s="95"/>
    </row>
    <row r="173" spans="2:19" x14ac:dyDescent="0.4">
      <c r="B173" s="95" t="s">
        <v>304</v>
      </c>
      <c r="C173" s="95" t="s">
        <v>4</v>
      </c>
      <c r="D173" s="95"/>
      <c r="E173" s="95" t="s">
        <v>97</v>
      </c>
      <c r="F173" s="95" t="s">
        <v>95</v>
      </c>
      <c r="G173" s="95" t="s">
        <v>259</v>
      </c>
      <c r="H173" s="95" t="s">
        <v>286</v>
      </c>
      <c r="I173" s="95" t="s">
        <v>97</v>
      </c>
      <c r="J173" s="95" t="s">
        <v>97</v>
      </c>
      <c r="K173" s="95" t="s">
        <v>107</v>
      </c>
      <c r="L173" s="95" t="s">
        <v>310</v>
      </c>
      <c r="M173" s="95" t="s">
        <v>1917</v>
      </c>
      <c r="N173" s="95" t="s">
        <v>1680</v>
      </c>
      <c r="O173" s="95" t="s">
        <v>40</v>
      </c>
      <c r="P173" s="95">
        <f t="shared" si="2"/>
        <v>0.96</v>
      </c>
      <c r="Q173" s="95" t="s">
        <v>307</v>
      </c>
      <c r="R173" s="95"/>
      <c r="S173" s="95"/>
    </row>
    <row r="174" spans="2:19" x14ac:dyDescent="0.4">
      <c r="B174" s="95" t="s">
        <v>304</v>
      </c>
      <c r="C174" s="95" t="s">
        <v>4</v>
      </c>
      <c r="D174" s="95"/>
      <c r="E174" s="95" t="s">
        <v>97</v>
      </c>
      <c r="F174" s="95" t="s">
        <v>95</v>
      </c>
      <c r="G174" s="95" t="s">
        <v>259</v>
      </c>
      <c r="H174" s="95" t="s">
        <v>286</v>
      </c>
      <c r="I174" s="95" t="s">
        <v>97</v>
      </c>
      <c r="J174" s="95" t="s">
        <v>97</v>
      </c>
      <c r="K174" s="95" t="s">
        <v>107</v>
      </c>
      <c r="L174" s="95" t="s">
        <v>310</v>
      </c>
      <c r="M174" s="95" t="s">
        <v>1917</v>
      </c>
      <c r="N174" s="95" t="s">
        <v>1680</v>
      </c>
      <c r="O174" s="95" t="s">
        <v>40</v>
      </c>
      <c r="P174" s="95">
        <f t="shared" si="2"/>
        <v>0.96</v>
      </c>
      <c r="Q174" s="95" t="s">
        <v>309</v>
      </c>
      <c r="R174" s="95"/>
      <c r="S174" s="95"/>
    </row>
    <row r="175" spans="2:19" x14ac:dyDescent="0.4">
      <c r="B175" s="95" t="s">
        <v>311</v>
      </c>
      <c r="C175" s="95" t="s">
        <v>4</v>
      </c>
      <c r="D175" s="95"/>
      <c r="E175" s="95" t="s">
        <v>97</v>
      </c>
      <c r="F175" s="95" t="s">
        <v>95</v>
      </c>
      <c r="G175" s="95" t="s">
        <v>148</v>
      </c>
      <c r="H175" s="95" t="s">
        <v>286</v>
      </c>
      <c r="I175" s="95" t="s">
        <v>97</v>
      </c>
      <c r="J175" s="95" t="s">
        <v>97</v>
      </c>
      <c r="K175" s="95" t="s">
        <v>107</v>
      </c>
      <c r="L175" s="95" t="s">
        <v>312</v>
      </c>
      <c r="M175" s="95" t="s">
        <v>1917</v>
      </c>
      <c r="N175" s="95" t="s">
        <v>1680</v>
      </c>
      <c r="O175" s="95" t="s">
        <v>147</v>
      </c>
      <c r="P175" s="95">
        <f t="shared" si="2"/>
        <v>0.67</v>
      </c>
      <c r="Q175" s="95" t="s">
        <v>288</v>
      </c>
      <c r="R175" s="95"/>
      <c r="S175" s="95"/>
    </row>
    <row r="176" spans="2:19" x14ac:dyDescent="0.4">
      <c r="B176" s="95" t="s">
        <v>311</v>
      </c>
      <c r="C176" s="95" t="s">
        <v>100</v>
      </c>
      <c r="D176" s="95" t="s">
        <v>1651</v>
      </c>
      <c r="E176" s="95" t="s">
        <v>97</v>
      </c>
      <c r="F176" s="95" t="s">
        <v>95</v>
      </c>
      <c r="G176" s="95" t="s">
        <v>148</v>
      </c>
      <c r="H176" s="95" t="s">
        <v>286</v>
      </c>
      <c r="I176" s="95" t="s">
        <v>97</v>
      </c>
      <c r="J176" s="95" t="s">
        <v>97</v>
      </c>
      <c r="K176" s="95" t="s">
        <v>107</v>
      </c>
      <c r="L176" s="95" t="s">
        <v>313</v>
      </c>
      <c r="M176" s="95" t="s">
        <v>1917</v>
      </c>
      <c r="N176" s="95" t="s">
        <v>1680</v>
      </c>
      <c r="O176" s="95" t="s">
        <v>147</v>
      </c>
      <c r="P176" s="95">
        <f t="shared" si="2"/>
        <v>0.67</v>
      </c>
      <c r="Q176" s="95" t="s">
        <v>1819</v>
      </c>
      <c r="R176" s="95"/>
      <c r="S176" s="95"/>
    </row>
    <row r="177" spans="2:19" x14ac:dyDescent="0.4">
      <c r="B177" s="95" t="s">
        <v>311</v>
      </c>
      <c r="C177" s="95" t="s">
        <v>7</v>
      </c>
      <c r="D177" s="95"/>
      <c r="E177" s="95" t="s">
        <v>97</v>
      </c>
      <c r="F177" s="95" t="s">
        <v>95</v>
      </c>
      <c r="G177" s="95" t="s">
        <v>148</v>
      </c>
      <c r="H177" s="95" t="s">
        <v>286</v>
      </c>
      <c r="I177" s="95" t="s">
        <v>97</v>
      </c>
      <c r="J177" s="95" t="s">
        <v>97</v>
      </c>
      <c r="K177" s="95" t="s">
        <v>107</v>
      </c>
      <c r="L177" s="95" t="s">
        <v>314</v>
      </c>
      <c r="M177" s="95" t="s">
        <v>1917</v>
      </c>
      <c r="N177" s="95" t="s">
        <v>1680</v>
      </c>
      <c r="O177" s="95" t="s">
        <v>147</v>
      </c>
      <c r="P177" s="95">
        <f t="shared" si="2"/>
        <v>0.67</v>
      </c>
      <c r="Q177" s="95" t="s">
        <v>291</v>
      </c>
      <c r="R177" s="95"/>
      <c r="S177" s="95"/>
    </row>
    <row r="178" spans="2:19" x14ac:dyDescent="0.4">
      <c r="B178" s="95" t="s">
        <v>311</v>
      </c>
      <c r="C178" s="95" t="s">
        <v>9</v>
      </c>
      <c r="D178" s="95"/>
      <c r="E178" s="95" t="s">
        <v>97</v>
      </c>
      <c r="F178" s="95" t="s">
        <v>95</v>
      </c>
      <c r="G178" s="95" t="s">
        <v>148</v>
      </c>
      <c r="H178" s="95" t="s">
        <v>286</v>
      </c>
      <c r="I178" s="95" t="s">
        <v>97</v>
      </c>
      <c r="J178" s="95" t="s">
        <v>97</v>
      </c>
      <c r="K178" s="95" t="s">
        <v>107</v>
      </c>
      <c r="L178" s="95" t="s">
        <v>315</v>
      </c>
      <c r="M178" s="95" t="s">
        <v>1917</v>
      </c>
      <c r="N178" s="95" t="s">
        <v>1680</v>
      </c>
      <c r="O178" s="95" t="s">
        <v>147</v>
      </c>
      <c r="P178" s="95">
        <f t="shared" si="2"/>
        <v>0.67</v>
      </c>
      <c r="Q178" s="95" t="s">
        <v>316</v>
      </c>
      <c r="R178" s="95"/>
      <c r="S178" s="95"/>
    </row>
    <row r="179" spans="2:19" x14ac:dyDescent="0.4">
      <c r="B179" s="95" t="s">
        <v>311</v>
      </c>
      <c r="C179" s="95" t="s">
        <v>4</v>
      </c>
      <c r="D179" s="95"/>
      <c r="E179" s="95" t="s">
        <v>97</v>
      </c>
      <c r="F179" s="95" t="s">
        <v>95</v>
      </c>
      <c r="G179" s="95" t="s">
        <v>259</v>
      </c>
      <c r="H179" s="95" t="s">
        <v>286</v>
      </c>
      <c r="I179" s="95" t="s">
        <v>97</v>
      </c>
      <c r="J179" s="95" t="s">
        <v>97</v>
      </c>
      <c r="K179" s="95" t="s">
        <v>107</v>
      </c>
      <c r="L179" s="95" t="s">
        <v>317</v>
      </c>
      <c r="M179" s="95" t="s">
        <v>1917</v>
      </c>
      <c r="N179" s="95" t="s">
        <v>1680</v>
      </c>
      <c r="O179" s="95" t="s">
        <v>40</v>
      </c>
      <c r="P179" s="95">
        <f t="shared" si="2"/>
        <v>0.96</v>
      </c>
      <c r="Q179" s="95" t="s">
        <v>288</v>
      </c>
      <c r="R179" s="95"/>
      <c r="S179" s="95"/>
    </row>
    <row r="180" spans="2:19" x14ac:dyDescent="0.4">
      <c r="B180" s="95" t="s">
        <v>311</v>
      </c>
      <c r="C180" s="95" t="s">
        <v>100</v>
      </c>
      <c r="D180" s="95" t="s">
        <v>1651</v>
      </c>
      <c r="E180" s="95" t="s">
        <v>97</v>
      </c>
      <c r="F180" s="95" t="s">
        <v>95</v>
      </c>
      <c r="G180" s="95" t="s">
        <v>259</v>
      </c>
      <c r="H180" s="95" t="s">
        <v>286</v>
      </c>
      <c r="I180" s="95" t="s">
        <v>97</v>
      </c>
      <c r="J180" s="95" t="s">
        <v>97</v>
      </c>
      <c r="K180" s="95" t="s">
        <v>107</v>
      </c>
      <c r="L180" s="95" t="s">
        <v>318</v>
      </c>
      <c r="M180" s="95" t="s">
        <v>1917</v>
      </c>
      <c r="N180" s="95" t="s">
        <v>1680</v>
      </c>
      <c r="O180" s="95" t="s">
        <v>40</v>
      </c>
      <c r="P180" s="95">
        <f t="shared" si="2"/>
        <v>0.96</v>
      </c>
      <c r="Q180" s="95" t="s">
        <v>1819</v>
      </c>
      <c r="R180" s="95"/>
      <c r="S180" s="95"/>
    </row>
    <row r="181" spans="2:19" x14ac:dyDescent="0.4">
      <c r="B181" s="95" t="s">
        <v>311</v>
      </c>
      <c r="C181" s="95" t="s">
        <v>7</v>
      </c>
      <c r="D181" s="95"/>
      <c r="E181" s="95" t="s">
        <v>97</v>
      </c>
      <c r="F181" s="95" t="s">
        <v>95</v>
      </c>
      <c r="G181" s="95" t="s">
        <v>259</v>
      </c>
      <c r="H181" s="95" t="s">
        <v>286</v>
      </c>
      <c r="I181" s="95" t="s">
        <v>97</v>
      </c>
      <c r="J181" s="95" t="s">
        <v>97</v>
      </c>
      <c r="K181" s="95" t="s">
        <v>107</v>
      </c>
      <c r="L181" s="95" t="s">
        <v>319</v>
      </c>
      <c r="M181" s="95" t="s">
        <v>1917</v>
      </c>
      <c r="N181" s="95" t="s">
        <v>1680</v>
      </c>
      <c r="O181" s="95" t="s">
        <v>40</v>
      </c>
      <c r="P181" s="95">
        <f t="shared" si="2"/>
        <v>0.96</v>
      </c>
      <c r="Q181" s="95" t="s">
        <v>291</v>
      </c>
      <c r="R181" s="95"/>
      <c r="S181" s="95"/>
    </row>
    <row r="182" spans="2:19" x14ac:dyDescent="0.4">
      <c r="B182" s="95" t="s">
        <v>311</v>
      </c>
      <c r="C182" s="95" t="s">
        <v>9</v>
      </c>
      <c r="D182" s="95"/>
      <c r="E182" s="95" t="s">
        <v>97</v>
      </c>
      <c r="F182" s="95" t="s">
        <v>95</v>
      </c>
      <c r="G182" s="95" t="s">
        <v>259</v>
      </c>
      <c r="H182" s="95" t="s">
        <v>286</v>
      </c>
      <c r="I182" s="95" t="s">
        <v>97</v>
      </c>
      <c r="J182" s="95" t="s">
        <v>97</v>
      </c>
      <c r="K182" s="95" t="s">
        <v>107</v>
      </c>
      <c r="L182" s="95" t="s">
        <v>320</v>
      </c>
      <c r="M182" s="95" t="s">
        <v>1917</v>
      </c>
      <c r="N182" s="95" t="s">
        <v>1680</v>
      </c>
      <c r="O182" s="95" t="s">
        <v>40</v>
      </c>
      <c r="P182" s="95">
        <f t="shared" si="2"/>
        <v>0.96</v>
      </c>
      <c r="Q182" s="95" t="s">
        <v>316</v>
      </c>
      <c r="R182" s="95"/>
      <c r="S182" s="95"/>
    </row>
    <row r="183" spans="2:19" x14ac:dyDescent="0.4">
      <c r="B183" s="95" t="s">
        <v>321</v>
      </c>
      <c r="C183" s="95" t="s">
        <v>94</v>
      </c>
      <c r="D183" s="95"/>
      <c r="E183" s="95" t="s">
        <v>97</v>
      </c>
      <c r="F183" s="95" t="s">
        <v>95</v>
      </c>
      <c r="G183" s="95" t="s">
        <v>148</v>
      </c>
      <c r="H183" s="95" t="s">
        <v>286</v>
      </c>
      <c r="I183" s="95" t="s">
        <v>97</v>
      </c>
      <c r="J183" s="95" t="s">
        <v>97</v>
      </c>
      <c r="K183" s="95" t="s">
        <v>107</v>
      </c>
      <c r="L183" s="95" t="s">
        <v>322</v>
      </c>
      <c r="M183" s="95" t="s">
        <v>1917</v>
      </c>
      <c r="N183" s="95" t="s">
        <v>1680</v>
      </c>
      <c r="O183" s="95" t="s">
        <v>147</v>
      </c>
      <c r="P183" s="95">
        <f t="shared" si="2"/>
        <v>0.67</v>
      </c>
      <c r="Q183" s="95" t="s">
        <v>323</v>
      </c>
      <c r="R183" s="95"/>
      <c r="S183" s="95"/>
    </row>
    <row r="184" spans="2:19" x14ac:dyDescent="0.4">
      <c r="B184" s="95" t="s">
        <v>321</v>
      </c>
      <c r="C184" s="95" t="s">
        <v>94</v>
      </c>
      <c r="D184" s="95"/>
      <c r="E184" s="95" t="s">
        <v>97</v>
      </c>
      <c r="F184" s="95" t="s">
        <v>95</v>
      </c>
      <c r="G184" s="95" t="s">
        <v>324</v>
      </c>
      <c r="H184" s="95" t="s">
        <v>286</v>
      </c>
      <c r="I184" s="95" t="s">
        <v>97</v>
      </c>
      <c r="J184" s="95" t="s">
        <v>97</v>
      </c>
      <c r="K184" s="95" t="s">
        <v>107</v>
      </c>
      <c r="L184" s="95" t="s">
        <v>325</v>
      </c>
      <c r="M184" s="95" t="s">
        <v>1917</v>
      </c>
      <c r="N184" s="95" t="s">
        <v>1680</v>
      </c>
      <c r="O184" s="95" t="s">
        <v>147</v>
      </c>
      <c r="P184" s="95">
        <f t="shared" si="2"/>
        <v>0.82</v>
      </c>
      <c r="Q184" s="95" t="s">
        <v>301</v>
      </c>
      <c r="R184" s="95"/>
      <c r="S184" s="95"/>
    </row>
    <row r="185" spans="2:19" x14ac:dyDescent="0.4">
      <c r="B185" s="95" t="s">
        <v>321</v>
      </c>
      <c r="C185" s="95" t="s">
        <v>94</v>
      </c>
      <c r="D185" s="95"/>
      <c r="E185" s="95" t="s">
        <v>97</v>
      </c>
      <c r="F185" s="95" t="s">
        <v>95</v>
      </c>
      <c r="G185" s="95" t="s">
        <v>259</v>
      </c>
      <c r="H185" s="95" t="s">
        <v>286</v>
      </c>
      <c r="I185" s="95" t="s">
        <v>97</v>
      </c>
      <c r="J185" s="95" t="s">
        <v>97</v>
      </c>
      <c r="K185" s="95" t="s">
        <v>107</v>
      </c>
      <c r="L185" s="95" t="s">
        <v>326</v>
      </c>
      <c r="M185" s="95" t="s">
        <v>1917</v>
      </c>
      <c r="N185" s="95" t="s">
        <v>1680</v>
      </c>
      <c r="O185" s="95" t="s">
        <v>40</v>
      </c>
      <c r="P185" s="95">
        <f t="shared" si="2"/>
        <v>0.96</v>
      </c>
      <c r="Q185" s="95" t="s">
        <v>323</v>
      </c>
      <c r="R185" s="95"/>
      <c r="S185" s="95"/>
    </row>
    <row r="186" spans="2:19" x14ac:dyDescent="0.4">
      <c r="B186" s="95" t="s">
        <v>321</v>
      </c>
      <c r="C186" s="95" t="s">
        <v>94</v>
      </c>
      <c r="D186" s="95"/>
      <c r="E186" s="95" t="s">
        <v>97</v>
      </c>
      <c r="F186" s="95" t="s">
        <v>95</v>
      </c>
      <c r="G186" s="95" t="s">
        <v>176</v>
      </c>
      <c r="H186" s="95" t="s">
        <v>286</v>
      </c>
      <c r="I186" s="95" t="s">
        <v>97</v>
      </c>
      <c r="J186" s="95" t="s">
        <v>97</v>
      </c>
      <c r="K186" s="95" t="s">
        <v>107</v>
      </c>
      <c r="L186" s="95" t="s">
        <v>327</v>
      </c>
      <c r="M186" s="95" t="s">
        <v>1917</v>
      </c>
      <c r="N186" s="95" t="s">
        <v>1680</v>
      </c>
      <c r="O186" s="95" t="s">
        <v>40</v>
      </c>
      <c r="P186" s="95">
        <f t="shared" si="2"/>
        <v>1.2</v>
      </c>
      <c r="Q186" s="95" t="s">
        <v>301</v>
      </c>
      <c r="R186" s="95"/>
      <c r="S186" s="95"/>
    </row>
    <row r="187" spans="2:19" x14ac:dyDescent="0.4">
      <c r="B187" s="95" t="s">
        <v>328</v>
      </c>
      <c r="C187" s="95" t="s">
        <v>4</v>
      </c>
      <c r="D187" s="95"/>
      <c r="E187" s="95" t="s">
        <v>97</v>
      </c>
      <c r="F187" s="95" t="s">
        <v>95</v>
      </c>
      <c r="G187" s="95" t="s">
        <v>148</v>
      </c>
      <c r="H187" s="95" t="s">
        <v>286</v>
      </c>
      <c r="I187" s="95" t="s">
        <v>97</v>
      </c>
      <c r="J187" s="95" t="s">
        <v>97</v>
      </c>
      <c r="K187" s="95" t="s">
        <v>107</v>
      </c>
      <c r="L187" s="95" t="s">
        <v>329</v>
      </c>
      <c r="M187" s="95" t="s">
        <v>1917</v>
      </c>
      <c r="N187" s="95" t="s">
        <v>1680</v>
      </c>
      <c r="O187" s="95" t="s">
        <v>147</v>
      </c>
      <c r="P187" s="95">
        <f t="shared" si="2"/>
        <v>0.67</v>
      </c>
      <c r="Q187" s="95" t="s">
        <v>309</v>
      </c>
      <c r="R187" s="95"/>
      <c r="S187" s="95"/>
    </row>
    <row r="188" spans="2:19" x14ac:dyDescent="0.4">
      <c r="B188" s="95" t="s">
        <v>328</v>
      </c>
      <c r="C188" s="95" t="s">
        <v>4</v>
      </c>
      <c r="D188" s="95"/>
      <c r="E188" s="95" t="s">
        <v>97</v>
      </c>
      <c r="F188" s="95" t="s">
        <v>95</v>
      </c>
      <c r="G188" s="95" t="s">
        <v>259</v>
      </c>
      <c r="H188" s="95" t="s">
        <v>286</v>
      </c>
      <c r="I188" s="95" t="s">
        <v>97</v>
      </c>
      <c r="J188" s="95" t="s">
        <v>97</v>
      </c>
      <c r="K188" s="95" t="s">
        <v>107</v>
      </c>
      <c r="L188" s="95" t="s">
        <v>330</v>
      </c>
      <c r="M188" s="95" t="s">
        <v>1917</v>
      </c>
      <c r="N188" s="95" t="s">
        <v>1680</v>
      </c>
      <c r="O188" s="95" t="s">
        <v>40</v>
      </c>
      <c r="P188" s="95">
        <f t="shared" si="2"/>
        <v>0.96</v>
      </c>
      <c r="Q188" s="95" t="s">
        <v>307</v>
      </c>
      <c r="R188" s="95"/>
      <c r="S188" s="95"/>
    </row>
    <row r="189" spans="2:19" x14ac:dyDescent="0.4">
      <c r="B189" s="95" t="s">
        <v>328</v>
      </c>
      <c r="C189" s="95" t="s">
        <v>4</v>
      </c>
      <c r="D189" s="95"/>
      <c r="E189" s="95" t="s">
        <v>97</v>
      </c>
      <c r="F189" s="95" t="s">
        <v>95</v>
      </c>
      <c r="G189" s="95" t="s">
        <v>259</v>
      </c>
      <c r="H189" s="95" t="s">
        <v>286</v>
      </c>
      <c r="I189" s="95" t="s">
        <v>97</v>
      </c>
      <c r="J189" s="95" t="s">
        <v>97</v>
      </c>
      <c r="K189" s="95" t="s">
        <v>107</v>
      </c>
      <c r="L189" s="95" t="s">
        <v>330</v>
      </c>
      <c r="M189" s="95" t="s">
        <v>1917</v>
      </c>
      <c r="N189" s="95" t="s">
        <v>1680</v>
      </c>
      <c r="O189" s="95" t="s">
        <v>40</v>
      </c>
      <c r="P189" s="95">
        <f t="shared" si="2"/>
        <v>0.96</v>
      </c>
      <c r="Q189" s="95" t="s">
        <v>309</v>
      </c>
      <c r="R189" s="95"/>
      <c r="S189" s="95"/>
    </row>
    <row r="190" spans="2:19" x14ac:dyDescent="0.4">
      <c r="B190" s="95" t="s">
        <v>1923</v>
      </c>
      <c r="C190" s="95" t="s">
        <v>4</v>
      </c>
      <c r="D190" s="95" t="s">
        <v>1820</v>
      </c>
      <c r="E190" s="95" t="s">
        <v>1636</v>
      </c>
      <c r="F190" s="95" t="s">
        <v>95</v>
      </c>
      <c r="G190" s="95" t="s">
        <v>331</v>
      </c>
      <c r="H190" s="95" t="s">
        <v>286</v>
      </c>
      <c r="I190" s="95" t="s">
        <v>97</v>
      </c>
      <c r="J190" s="95" t="s">
        <v>97</v>
      </c>
      <c r="K190" s="95" t="s">
        <v>98</v>
      </c>
      <c r="L190" s="95" t="s">
        <v>332</v>
      </c>
      <c r="M190" s="95" t="s">
        <v>1917</v>
      </c>
      <c r="N190" s="95" t="s">
        <v>1680</v>
      </c>
      <c r="O190" s="95" t="s">
        <v>147</v>
      </c>
      <c r="P190" s="95">
        <f t="shared" si="2"/>
        <v>0.64</v>
      </c>
      <c r="Q190" s="95" t="s">
        <v>1821</v>
      </c>
      <c r="R190" s="95"/>
      <c r="S190" s="95"/>
    </row>
    <row r="191" spans="2:19" x14ac:dyDescent="0.4">
      <c r="B191" s="95" t="s">
        <v>1923</v>
      </c>
      <c r="C191" s="95" t="s">
        <v>7</v>
      </c>
      <c r="D191" s="95" t="s">
        <v>1822</v>
      </c>
      <c r="E191" s="95" t="s">
        <v>1636</v>
      </c>
      <c r="F191" s="95" t="s">
        <v>95</v>
      </c>
      <c r="G191" s="95" t="s">
        <v>331</v>
      </c>
      <c r="H191" s="95" t="s">
        <v>286</v>
      </c>
      <c r="I191" s="95" t="s">
        <v>97</v>
      </c>
      <c r="J191" s="95" t="s">
        <v>97</v>
      </c>
      <c r="K191" s="95" t="s">
        <v>98</v>
      </c>
      <c r="L191" s="95" t="s">
        <v>333</v>
      </c>
      <c r="M191" s="95" t="s">
        <v>1917</v>
      </c>
      <c r="N191" s="95" t="s">
        <v>1680</v>
      </c>
      <c r="O191" s="95" t="s">
        <v>147</v>
      </c>
      <c r="P191" s="95">
        <f t="shared" si="2"/>
        <v>0.64</v>
      </c>
      <c r="Q191" s="95" t="s">
        <v>1823</v>
      </c>
      <c r="R191" s="95"/>
      <c r="S191" s="95"/>
    </row>
    <row r="192" spans="2:19" x14ac:dyDescent="0.4">
      <c r="B192" s="95" t="s">
        <v>1923</v>
      </c>
      <c r="C192" s="95" t="s">
        <v>100</v>
      </c>
      <c r="D192" s="95" t="s">
        <v>1651</v>
      </c>
      <c r="E192" s="95" t="s">
        <v>1636</v>
      </c>
      <c r="F192" s="95" t="s">
        <v>95</v>
      </c>
      <c r="G192" s="95" t="s">
        <v>148</v>
      </c>
      <c r="H192" s="95" t="s">
        <v>286</v>
      </c>
      <c r="I192" s="95" t="s">
        <v>97</v>
      </c>
      <c r="J192" s="95" t="s">
        <v>97</v>
      </c>
      <c r="K192" s="95" t="s">
        <v>98</v>
      </c>
      <c r="L192" s="95" t="s">
        <v>334</v>
      </c>
      <c r="M192" s="95" t="s">
        <v>1917</v>
      </c>
      <c r="N192" s="95" t="s">
        <v>1680</v>
      </c>
      <c r="O192" s="95" t="s">
        <v>147</v>
      </c>
      <c r="P192" s="95">
        <f t="shared" si="2"/>
        <v>0.67</v>
      </c>
      <c r="Q192" s="95" t="s">
        <v>1824</v>
      </c>
      <c r="R192" s="95"/>
      <c r="S192" s="95"/>
    </row>
    <row r="193" spans="2:19" x14ac:dyDescent="0.4">
      <c r="B193" s="95" t="s">
        <v>1825</v>
      </c>
      <c r="C193" s="95" t="s">
        <v>94</v>
      </c>
      <c r="D193" s="95"/>
      <c r="E193" s="95" t="s">
        <v>1636</v>
      </c>
      <c r="F193" s="95" t="s">
        <v>95</v>
      </c>
      <c r="G193" s="95" t="s">
        <v>335</v>
      </c>
      <c r="H193" s="95" t="s">
        <v>286</v>
      </c>
      <c r="I193" s="95" t="s">
        <v>97</v>
      </c>
      <c r="J193" s="95" t="s">
        <v>97</v>
      </c>
      <c r="K193" s="95" t="s">
        <v>107</v>
      </c>
      <c r="L193" s="95" t="s">
        <v>336</v>
      </c>
      <c r="M193" s="95" t="s">
        <v>1917</v>
      </c>
      <c r="N193" s="95" t="s">
        <v>1680</v>
      </c>
      <c r="O193" s="95" t="s">
        <v>40</v>
      </c>
      <c r="P193" s="95">
        <f t="shared" si="2"/>
        <v>1.1000000000000001</v>
      </c>
      <c r="Q193" s="95" t="s">
        <v>337</v>
      </c>
      <c r="R193" s="95"/>
      <c r="S193" s="95"/>
    </row>
    <row r="194" spans="2:19" x14ac:dyDescent="0.4">
      <c r="B194" s="95" t="s">
        <v>1825</v>
      </c>
      <c r="C194" s="95" t="s">
        <v>94</v>
      </c>
      <c r="D194" s="95"/>
      <c r="E194" s="95" t="s">
        <v>1636</v>
      </c>
      <c r="F194" s="95" t="s">
        <v>95</v>
      </c>
      <c r="G194" s="95" t="s">
        <v>176</v>
      </c>
      <c r="H194" s="95" t="s">
        <v>286</v>
      </c>
      <c r="I194" s="95" t="s">
        <v>97</v>
      </c>
      <c r="J194" s="95" t="s">
        <v>97</v>
      </c>
      <c r="K194" s="95" t="s">
        <v>107</v>
      </c>
      <c r="L194" s="95" t="s">
        <v>338</v>
      </c>
      <c r="M194" s="95" t="s">
        <v>1917</v>
      </c>
      <c r="N194" s="95" t="s">
        <v>1680</v>
      </c>
      <c r="O194" s="95" t="s">
        <v>35</v>
      </c>
      <c r="P194" s="95">
        <f t="shared" si="2"/>
        <v>1.2</v>
      </c>
      <c r="Q194" s="95" t="s">
        <v>337</v>
      </c>
      <c r="R194" s="95"/>
      <c r="S194" s="95"/>
    </row>
    <row r="195" spans="2:19" x14ac:dyDescent="0.4">
      <c r="B195" s="95" t="s">
        <v>1920</v>
      </c>
      <c r="C195" s="95" t="s">
        <v>94</v>
      </c>
      <c r="D195" s="95"/>
      <c r="E195" s="95" t="s">
        <v>97</v>
      </c>
      <c r="F195" s="95" t="s">
        <v>95</v>
      </c>
      <c r="G195" s="95" t="s">
        <v>160</v>
      </c>
      <c r="H195" s="95" t="s">
        <v>286</v>
      </c>
      <c r="I195" s="95" t="s">
        <v>97</v>
      </c>
      <c r="J195" s="95" t="s">
        <v>97</v>
      </c>
      <c r="K195" s="95" t="s">
        <v>107</v>
      </c>
      <c r="L195" s="95" t="s">
        <v>339</v>
      </c>
      <c r="M195" s="95" t="s">
        <v>1917</v>
      </c>
      <c r="N195" s="95" t="s">
        <v>1680</v>
      </c>
      <c r="O195" s="95" t="s">
        <v>147</v>
      </c>
      <c r="P195" s="95">
        <f t="shared" si="2"/>
        <v>0.69</v>
      </c>
      <c r="Q195" s="95" t="s">
        <v>340</v>
      </c>
      <c r="R195" s="95"/>
      <c r="S195" s="95"/>
    </row>
    <row r="196" spans="2:19" x14ac:dyDescent="0.4">
      <c r="B196" s="95" t="s">
        <v>1920</v>
      </c>
      <c r="C196" s="95" t="s">
        <v>4</v>
      </c>
      <c r="D196" s="95"/>
      <c r="E196" s="95" t="s">
        <v>97</v>
      </c>
      <c r="F196" s="95" t="s">
        <v>95</v>
      </c>
      <c r="G196" s="95" t="s">
        <v>160</v>
      </c>
      <c r="H196" s="95" t="s">
        <v>286</v>
      </c>
      <c r="I196" s="95" t="s">
        <v>97</v>
      </c>
      <c r="J196" s="95" t="s">
        <v>97</v>
      </c>
      <c r="K196" s="95" t="s">
        <v>107</v>
      </c>
      <c r="L196" s="95" t="s">
        <v>341</v>
      </c>
      <c r="M196" s="95" t="s">
        <v>1917</v>
      </c>
      <c r="N196" s="95" t="s">
        <v>1680</v>
      </c>
      <c r="O196" s="95" t="s">
        <v>147</v>
      </c>
      <c r="P196" s="95">
        <f t="shared" si="2"/>
        <v>0.69</v>
      </c>
      <c r="Q196" s="95" t="s">
        <v>342</v>
      </c>
      <c r="R196" s="95"/>
      <c r="S196" s="95"/>
    </row>
    <row r="197" spans="2:19" x14ac:dyDescent="0.4">
      <c r="B197" s="95" t="s">
        <v>1920</v>
      </c>
      <c r="C197" s="95" t="s">
        <v>100</v>
      </c>
      <c r="D197" s="95"/>
      <c r="E197" s="95" t="s">
        <v>97</v>
      </c>
      <c r="F197" s="95" t="s">
        <v>95</v>
      </c>
      <c r="G197" s="95" t="s">
        <v>160</v>
      </c>
      <c r="H197" s="95" t="s">
        <v>286</v>
      </c>
      <c r="I197" s="95" t="s">
        <v>97</v>
      </c>
      <c r="J197" s="95" t="s">
        <v>97</v>
      </c>
      <c r="K197" s="95" t="s">
        <v>107</v>
      </c>
      <c r="L197" s="95" t="s">
        <v>343</v>
      </c>
      <c r="M197" s="95" t="s">
        <v>1917</v>
      </c>
      <c r="N197" s="95" t="s">
        <v>1680</v>
      </c>
      <c r="O197" s="95" t="s">
        <v>147</v>
      </c>
      <c r="P197" s="95">
        <f t="shared" si="2"/>
        <v>0.69</v>
      </c>
      <c r="Q197" s="95" t="s">
        <v>344</v>
      </c>
      <c r="R197" s="95"/>
      <c r="S197" s="95"/>
    </row>
    <row r="198" spans="2:19" x14ac:dyDescent="0.4">
      <c r="B198" s="95" t="s">
        <v>1920</v>
      </c>
      <c r="C198" s="95" t="s">
        <v>7</v>
      </c>
      <c r="D198" s="95"/>
      <c r="E198" s="95" t="s">
        <v>97</v>
      </c>
      <c r="F198" s="95" t="s">
        <v>95</v>
      </c>
      <c r="G198" s="95" t="s">
        <v>160</v>
      </c>
      <c r="H198" s="95" t="s">
        <v>286</v>
      </c>
      <c r="I198" s="95" t="s">
        <v>97</v>
      </c>
      <c r="J198" s="95" t="s">
        <v>97</v>
      </c>
      <c r="K198" s="95" t="s">
        <v>107</v>
      </c>
      <c r="L198" s="95" t="s">
        <v>345</v>
      </c>
      <c r="M198" s="95" t="s">
        <v>1917</v>
      </c>
      <c r="N198" s="95" t="s">
        <v>1680</v>
      </c>
      <c r="O198" s="95" t="s">
        <v>147</v>
      </c>
      <c r="P198" s="95">
        <f t="shared" si="2"/>
        <v>0.69</v>
      </c>
      <c r="Q198" s="95" t="s">
        <v>346</v>
      </c>
      <c r="R198" s="95"/>
      <c r="S198" s="95"/>
    </row>
    <row r="199" spans="2:19" x14ac:dyDescent="0.4">
      <c r="B199" s="95" t="s">
        <v>1920</v>
      </c>
      <c r="C199" s="95" t="s">
        <v>4</v>
      </c>
      <c r="D199" s="95"/>
      <c r="E199" s="95" t="s">
        <v>97</v>
      </c>
      <c r="F199" s="95" t="s">
        <v>95</v>
      </c>
      <c r="G199" s="95" t="s">
        <v>162</v>
      </c>
      <c r="H199" s="95" t="s">
        <v>286</v>
      </c>
      <c r="I199" s="95" t="s">
        <v>97</v>
      </c>
      <c r="J199" s="95" t="s">
        <v>97</v>
      </c>
      <c r="K199" s="95" t="s">
        <v>107</v>
      </c>
      <c r="L199" s="95" t="s">
        <v>347</v>
      </c>
      <c r="M199" s="95" t="s">
        <v>1917</v>
      </c>
      <c r="N199" s="95" t="s">
        <v>1680</v>
      </c>
      <c r="O199" s="95" t="s">
        <v>147</v>
      </c>
      <c r="P199" s="95">
        <f t="shared" si="2"/>
        <v>0.84</v>
      </c>
      <c r="Q199" s="95" t="s">
        <v>348</v>
      </c>
      <c r="R199" s="95"/>
      <c r="S199" s="95"/>
    </row>
    <row r="200" spans="2:19" x14ac:dyDescent="0.4">
      <c r="B200" s="95" t="s">
        <v>1920</v>
      </c>
      <c r="C200" s="95" t="s">
        <v>100</v>
      </c>
      <c r="D200" s="95"/>
      <c r="E200" s="95" t="s">
        <v>97</v>
      </c>
      <c r="F200" s="95" t="s">
        <v>95</v>
      </c>
      <c r="G200" s="95" t="s">
        <v>162</v>
      </c>
      <c r="H200" s="95" t="s">
        <v>286</v>
      </c>
      <c r="I200" s="95" t="s">
        <v>97</v>
      </c>
      <c r="J200" s="95" t="s">
        <v>97</v>
      </c>
      <c r="K200" s="95" t="s">
        <v>107</v>
      </c>
      <c r="L200" s="95" t="s">
        <v>349</v>
      </c>
      <c r="M200" s="95" t="s">
        <v>1917</v>
      </c>
      <c r="N200" s="95" t="s">
        <v>1680</v>
      </c>
      <c r="O200" s="95" t="s">
        <v>147</v>
      </c>
      <c r="P200" s="95">
        <f t="shared" si="2"/>
        <v>0.84</v>
      </c>
      <c r="Q200" s="95" t="s">
        <v>350</v>
      </c>
      <c r="R200" s="95"/>
      <c r="S200" s="95"/>
    </row>
    <row r="201" spans="2:19" x14ac:dyDescent="0.4">
      <c r="B201" s="95" t="s">
        <v>1920</v>
      </c>
      <c r="C201" s="95" t="s">
        <v>7</v>
      </c>
      <c r="D201" s="95"/>
      <c r="E201" s="95" t="s">
        <v>97</v>
      </c>
      <c r="F201" s="95" t="s">
        <v>95</v>
      </c>
      <c r="G201" s="95" t="s">
        <v>162</v>
      </c>
      <c r="H201" s="95" t="s">
        <v>286</v>
      </c>
      <c r="I201" s="95" t="s">
        <v>97</v>
      </c>
      <c r="J201" s="95" t="s">
        <v>97</v>
      </c>
      <c r="K201" s="95" t="s">
        <v>107</v>
      </c>
      <c r="L201" s="95" t="s">
        <v>351</v>
      </c>
      <c r="M201" s="95" t="s">
        <v>1917</v>
      </c>
      <c r="N201" s="95" t="s">
        <v>1680</v>
      </c>
      <c r="O201" s="95" t="s">
        <v>147</v>
      </c>
      <c r="P201" s="95">
        <f t="shared" ref="P201:P264" si="3">IF(G201="-","-",IF(LEFT(G201,1)="日",VALUE(MID(G201,8,4)),VALUE(SUBSTITUTE(G201,"以下",""))))</f>
        <v>0.84</v>
      </c>
      <c r="Q201" s="95" t="s">
        <v>352</v>
      </c>
      <c r="R201" s="95"/>
      <c r="S201" s="95"/>
    </row>
    <row r="202" spans="2:19" x14ac:dyDescent="0.4">
      <c r="B202" s="95" t="s">
        <v>1920</v>
      </c>
      <c r="C202" s="95" t="s">
        <v>7</v>
      </c>
      <c r="D202" s="95"/>
      <c r="E202" s="95" t="s">
        <v>97</v>
      </c>
      <c r="F202" s="95" t="s">
        <v>95</v>
      </c>
      <c r="G202" s="95" t="s">
        <v>162</v>
      </c>
      <c r="H202" s="95" t="s">
        <v>286</v>
      </c>
      <c r="I202" s="95" t="s">
        <v>97</v>
      </c>
      <c r="J202" s="95" t="s">
        <v>97</v>
      </c>
      <c r="K202" s="95" t="s">
        <v>107</v>
      </c>
      <c r="L202" s="95" t="s">
        <v>351</v>
      </c>
      <c r="M202" s="95" t="s">
        <v>1917</v>
      </c>
      <c r="N202" s="95" t="s">
        <v>1680</v>
      </c>
      <c r="O202" s="95" t="s">
        <v>147</v>
      </c>
      <c r="P202" s="95">
        <f t="shared" si="3"/>
        <v>0.84</v>
      </c>
      <c r="Q202" s="95" t="s">
        <v>353</v>
      </c>
      <c r="R202" s="95"/>
      <c r="S202" s="95"/>
    </row>
    <row r="203" spans="2:19" x14ac:dyDescent="0.4">
      <c r="B203" s="95" t="s">
        <v>1920</v>
      </c>
      <c r="C203" s="95" t="s">
        <v>94</v>
      </c>
      <c r="D203" s="95"/>
      <c r="E203" s="95" t="s">
        <v>97</v>
      </c>
      <c r="F203" s="95" t="s">
        <v>95</v>
      </c>
      <c r="G203" s="95" t="s">
        <v>162</v>
      </c>
      <c r="H203" s="95" t="s">
        <v>286</v>
      </c>
      <c r="I203" s="95" t="s">
        <v>97</v>
      </c>
      <c r="J203" s="95" t="s">
        <v>97</v>
      </c>
      <c r="K203" s="95" t="s">
        <v>107</v>
      </c>
      <c r="L203" s="95" t="s">
        <v>354</v>
      </c>
      <c r="M203" s="95" t="s">
        <v>1917</v>
      </c>
      <c r="N203" s="95" t="s">
        <v>1680</v>
      </c>
      <c r="O203" s="95" t="s">
        <v>40</v>
      </c>
      <c r="P203" s="95">
        <f t="shared" si="3"/>
        <v>0.84</v>
      </c>
      <c r="Q203" s="95" t="s">
        <v>355</v>
      </c>
      <c r="R203" s="95"/>
      <c r="S203" s="95"/>
    </row>
    <row r="204" spans="2:19" x14ac:dyDescent="0.4">
      <c r="B204" s="95" t="s">
        <v>1920</v>
      </c>
      <c r="C204" s="95" t="s">
        <v>94</v>
      </c>
      <c r="D204" s="95"/>
      <c r="E204" s="95" t="s">
        <v>97</v>
      </c>
      <c r="F204" s="95" t="s">
        <v>95</v>
      </c>
      <c r="G204" s="95" t="s">
        <v>162</v>
      </c>
      <c r="H204" s="95" t="s">
        <v>286</v>
      </c>
      <c r="I204" s="95" t="s">
        <v>97</v>
      </c>
      <c r="J204" s="95" t="s">
        <v>97</v>
      </c>
      <c r="K204" s="95" t="s">
        <v>107</v>
      </c>
      <c r="L204" s="95" t="s">
        <v>354</v>
      </c>
      <c r="M204" s="95" t="s">
        <v>1917</v>
      </c>
      <c r="N204" s="95" t="s">
        <v>1680</v>
      </c>
      <c r="O204" s="95" t="s">
        <v>40</v>
      </c>
      <c r="P204" s="95">
        <f t="shared" si="3"/>
        <v>0.84</v>
      </c>
      <c r="Q204" s="95" t="s">
        <v>340</v>
      </c>
      <c r="R204" s="95"/>
      <c r="S204" s="95"/>
    </row>
    <row r="205" spans="2:19" x14ac:dyDescent="0.4">
      <c r="B205" s="95" t="s">
        <v>1920</v>
      </c>
      <c r="C205" s="95" t="s">
        <v>4</v>
      </c>
      <c r="D205" s="95"/>
      <c r="E205" s="95" t="s">
        <v>97</v>
      </c>
      <c r="F205" s="95" t="s">
        <v>95</v>
      </c>
      <c r="G205" s="95" t="s">
        <v>162</v>
      </c>
      <c r="H205" s="95" t="s">
        <v>286</v>
      </c>
      <c r="I205" s="95" t="s">
        <v>97</v>
      </c>
      <c r="J205" s="95" t="s">
        <v>97</v>
      </c>
      <c r="K205" s="95" t="s">
        <v>107</v>
      </c>
      <c r="L205" s="95" t="s">
        <v>356</v>
      </c>
      <c r="M205" s="95" t="s">
        <v>1917</v>
      </c>
      <c r="N205" s="95" t="s">
        <v>1680</v>
      </c>
      <c r="O205" s="95" t="s">
        <v>40</v>
      </c>
      <c r="P205" s="95">
        <f t="shared" si="3"/>
        <v>0.84</v>
      </c>
      <c r="Q205" s="95" t="s">
        <v>342</v>
      </c>
      <c r="R205" s="95"/>
      <c r="S205" s="95"/>
    </row>
    <row r="206" spans="2:19" x14ac:dyDescent="0.4">
      <c r="B206" s="95" t="s">
        <v>1920</v>
      </c>
      <c r="C206" s="95" t="s">
        <v>100</v>
      </c>
      <c r="D206" s="95"/>
      <c r="E206" s="95" t="s">
        <v>97</v>
      </c>
      <c r="F206" s="95" t="s">
        <v>95</v>
      </c>
      <c r="G206" s="95" t="s">
        <v>162</v>
      </c>
      <c r="H206" s="95" t="s">
        <v>286</v>
      </c>
      <c r="I206" s="95" t="s">
        <v>97</v>
      </c>
      <c r="J206" s="95" t="s">
        <v>97</v>
      </c>
      <c r="K206" s="95" t="s">
        <v>107</v>
      </c>
      <c r="L206" s="95" t="s">
        <v>357</v>
      </c>
      <c r="M206" s="95" t="s">
        <v>1917</v>
      </c>
      <c r="N206" s="95" t="s">
        <v>1680</v>
      </c>
      <c r="O206" s="95" t="s">
        <v>40</v>
      </c>
      <c r="P206" s="95">
        <f t="shared" si="3"/>
        <v>0.84</v>
      </c>
      <c r="Q206" s="95" t="s">
        <v>344</v>
      </c>
      <c r="R206" s="95"/>
      <c r="S206" s="95"/>
    </row>
    <row r="207" spans="2:19" x14ac:dyDescent="0.4">
      <c r="B207" s="95" t="s">
        <v>1920</v>
      </c>
      <c r="C207" s="95" t="s">
        <v>6</v>
      </c>
      <c r="D207" s="95"/>
      <c r="E207" s="95" t="s">
        <v>97</v>
      </c>
      <c r="F207" s="95" t="s">
        <v>95</v>
      </c>
      <c r="G207" s="95" t="s">
        <v>162</v>
      </c>
      <c r="H207" s="95" t="s">
        <v>286</v>
      </c>
      <c r="I207" s="95" t="s">
        <v>97</v>
      </c>
      <c r="J207" s="95" t="s">
        <v>97</v>
      </c>
      <c r="K207" s="95" t="s">
        <v>107</v>
      </c>
      <c r="L207" s="95" t="s">
        <v>358</v>
      </c>
      <c r="M207" s="95" t="s">
        <v>1917</v>
      </c>
      <c r="N207" s="95" t="s">
        <v>1680</v>
      </c>
      <c r="O207" s="95" t="s">
        <v>40</v>
      </c>
      <c r="P207" s="95">
        <f t="shared" si="3"/>
        <v>0.84</v>
      </c>
      <c r="Q207" s="95" t="s">
        <v>359</v>
      </c>
      <c r="R207" s="95"/>
      <c r="S207" s="95"/>
    </row>
    <row r="208" spans="2:19" x14ac:dyDescent="0.4">
      <c r="B208" s="95" t="s">
        <v>1920</v>
      </c>
      <c r="C208" s="95" t="s">
        <v>7</v>
      </c>
      <c r="D208" s="95"/>
      <c r="E208" s="95" t="s">
        <v>97</v>
      </c>
      <c r="F208" s="95" t="s">
        <v>95</v>
      </c>
      <c r="G208" s="95" t="s">
        <v>162</v>
      </c>
      <c r="H208" s="95" t="s">
        <v>286</v>
      </c>
      <c r="I208" s="95" t="s">
        <v>97</v>
      </c>
      <c r="J208" s="95" t="s">
        <v>97</v>
      </c>
      <c r="K208" s="95" t="s">
        <v>107</v>
      </c>
      <c r="L208" s="95" t="s">
        <v>360</v>
      </c>
      <c r="M208" s="95" t="s">
        <v>1917</v>
      </c>
      <c r="N208" s="95" t="s">
        <v>1680</v>
      </c>
      <c r="O208" s="95" t="s">
        <v>40</v>
      </c>
      <c r="P208" s="95">
        <f t="shared" si="3"/>
        <v>0.84</v>
      </c>
      <c r="Q208" s="95" t="s">
        <v>346</v>
      </c>
      <c r="R208" s="95"/>
      <c r="S208" s="95"/>
    </row>
    <row r="209" spans="2:19" x14ac:dyDescent="0.4">
      <c r="B209" s="95" t="s">
        <v>1920</v>
      </c>
      <c r="C209" s="95" t="s">
        <v>7</v>
      </c>
      <c r="D209" s="95"/>
      <c r="E209" s="95" t="s">
        <v>97</v>
      </c>
      <c r="F209" s="95" t="s">
        <v>95</v>
      </c>
      <c r="G209" s="95" t="s">
        <v>162</v>
      </c>
      <c r="H209" s="95" t="s">
        <v>286</v>
      </c>
      <c r="I209" s="95" t="s">
        <v>97</v>
      </c>
      <c r="J209" s="95" t="s">
        <v>97</v>
      </c>
      <c r="K209" s="95" t="s">
        <v>107</v>
      </c>
      <c r="L209" s="95" t="s">
        <v>360</v>
      </c>
      <c r="M209" s="95" t="s">
        <v>1917</v>
      </c>
      <c r="N209" s="95" t="s">
        <v>1680</v>
      </c>
      <c r="O209" s="95" t="s">
        <v>40</v>
      </c>
      <c r="P209" s="95">
        <f t="shared" si="3"/>
        <v>0.84</v>
      </c>
      <c r="Q209" s="95" t="s">
        <v>353</v>
      </c>
      <c r="R209" s="95"/>
      <c r="S209" s="95"/>
    </row>
    <row r="210" spans="2:19" x14ac:dyDescent="0.4">
      <c r="B210" s="95" t="s">
        <v>1920</v>
      </c>
      <c r="C210" s="95" t="s">
        <v>94</v>
      </c>
      <c r="D210" s="95"/>
      <c r="E210" s="95" t="s">
        <v>97</v>
      </c>
      <c r="F210" s="95" t="s">
        <v>95</v>
      </c>
      <c r="G210" s="95" t="s">
        <v>162</v>
      </c>
      <c r="H210" s="95" t="s">
        <v>286</v>
      </c>
      <c r="I210" s="95" t="s">
        <v>97</v>
      </c>
      <c r="J210" s="95" t="s">
        <v>97</v>
      </c>
      <c r="K210" s="95" t="s">
        <v>107</v>
      </c>
      <c r="L210" s="95" t="s">
        <v>361</v>
      </c>
      <c r="M210" s="95" t="s">
        <v>1917</v>
      </c>
      <c r="N210" s="95" t="s">
        <v>1680</v>
      </c>
      <c r="O210" s="95" t="s">
        <v>40</v>
      </c>
      <c r="P210" s="95">
        <f t="shared" si="3"/>
        <v>0.84</v>
      </c>
      <c r="Q210" s="95" t="s">
        <v>362</v>
      </c>
      <c r="R210" s="95"/>
      <c r="S210" s="95"/>
    </row>
    <row r="211" spans="2:19" x14ac:dyDescent="0.4">
      <c r="B211" s="95" t="s">
        <v>1920</v>
      </c>
      <c r="C211" s="95" t="s">
        <v>94</v>
      </c>
      <c r="D211" s="95"/>
      <c r="E211" s="95" t="s">
        <v>97</v>
      </c>
      <c r="F211" s="95" t="s">
        <v>95</v>
      </c>
      <c r="G211" s="95" t="s">
        <v>162</v>
      </c>
      <c r="H211" s="95" t="s">
        <v>286</v>
      </c>
      <c r="I211" s="95" t="s">
        <v>97</v>
      </c>
      <c r="J211" s="95" t="s">
        <v>97</v>
      </c>
      <c r="K211" s="95" t="s">
        <v>107</v>
      </c>
      <c r="L211" s="95" t="s">
        <v>361</v>
      </c>
      <c r="M211" s="95" t="s">
        <v>1917</v>
      </c>
      <c r="N211" s="95" t="s">
        <v>1680</v>
      </c>
      <c r="O211" s="95" t="s">
        <v>40</v>
      </c>
      <c r="P211" s="95">
        <f t="shared" si="3"/>
        <v>0.84</v>
      </c>
      <c r="Q211" s="95" t="s">
        <v>363</v>
      </c>
      <c r="R211" s="95"/>
      <c r="S211" s="95"/>
    </row>
    <row r="212" spans="2:19" x14ac:dyDescent="0.4">
      <c r="B212" s="95" t="s">
        <v>411</v>
      </c>
      <c r="C212" s="95" t="s">
        <v>4</v>
      </c>
      <c r="D212" s="95"/>
      <c r="E212" s="95" t="s">
        <v>97</v>
      </c>
      <c r="F212" s="95" t="s">
        <v>95</v>
      </c>
      <c r="G212" s="95" t="s">
        <v>176</v>
      </c>
      <c r="H212" s="95" t="s">
        <v>286</v>
      </c>
      <c r="I212" s="95" t="s">
        <v>97</v>
      </c>
      <c r="J212" s="95" t="s">
        <v>97</v>
      </c>
      <c r="K212" s="95" t="s">
        <v>107</v>
      </c>
      <c r="L212" s="95" t="s">
        <v>365</v>
      </c>
      <c r="M212" s="95" t="s">
        <v>1917</v>
      </c>
      <c r="N212" s="95" t="s">
        <v>1680</v>
      </c>
      <c r="O212" s="95" t="s">
        <v>40</v>
      </c>
      <c r="P212" s="95">
        <f t="shared" si="3"/>
        <v>1.2</v>
      </c>
      <c r="Q212" s="95" t="s">
        <v>342</v>
      </c>
      <c r="R212" s="95"/>
      <c r="S212" s="95"/>
    </row>
    <row r="213" spans="2:19" x14ac:dyDescent="0.4">
      <c r="B213" s="95" t="s">
        <v>364</v>
      </c>
      <c r="C213" s="95" t="s">
        <v>4</v>
      </c>
      <c r="D213" s="95" t="s">
        <v>436</v>
      </c>
      <c r="E213" s="95" t="s">
        <v>97</v>
      </c>
      <c r="F213" s="95" t="s">
        <v>95</v>
      </c>
      <c r="G213" s="95" t="s">
        <v>176</v>
      </c>
      <c r="H213" s="95" t="s">
        <v>286</v>
      </c>
      <c r="I213" s="95" t="s">
        <v>97</v>
      </c>
      <c r="J213" s="95" t="s">
        <v>97</v>
      </c>
      <c r="K213" s="95" t="s">
        <v>107</v>
      </c>
      <c r="L213" s="95" t="s">
        <v>366</v>
      </c>
      <c r="M213" s="95" t="s">
        <v>1917</v>
      </c>
      <c r="N213" s="95" t="s">
        <v>1680</v>
      </c>
      <c r="O213" s="95" t="s">
        <v>40</v>
      </c>
      <c r="P213" s="95">
        <f t="shared" si="3"/>
        <v>1.2</v>
      </c>
      <c r="Q213" s="95" t="s">
        <v>1826</v>
      </c>
      <c r="R213" s="95"/>
      <c r="S213" s="95"/>
    </row>
    <row r="214" spans="2:19" x14ac:dyDescent="0.4">
      <c r="B214" s="95" t="s">
        <v>364</v>
      </c>
      <c r="C214" s="95" t="s">
        <v>100</v>
      </c>
      <c r="D214" s="95"/>
      <c r="E214" s="95" t="s">
        <v>97</v>
      </c>
      <c r="F214" s="95" t="s">
        <v>95</v>
      </c>
      <c r="G214" s="95" t="s">
        <v>176</v>
      </c>
      <c r="H214" s="95" t="s">
        <v>286</v>
      </c>
      <c r="I214" s="95" t="s">
        <v>97</v>
      </c>
      <c r="J214" s="95" t="s">
        <v>97</v>
      </c>
      <c r="K214" s="95" t="s">
        <v>107</v>
      </c>
      <c r="L214" s="95" t="s">
        <v>367</v>
      </c>
      <c r="M214" s="95" t="s">
        <v>1917</v>
      </c>
      <c r="N214" s="95" t="s">
        <v>1680</v>
      </c>
      <c r="O214" s="95" t="s">
        <v>40</v>
      </c>
      <c r="P214" s="95">
        <f t="shared" si="3"/>
        <v>1.2</v>
      </c>
      <c r="Q214" s="95" t="s">
        <v>344</v>
      </c>
      <c r="R214" s="95"/>
      <c r="S214" s="95"/>
    </row>
    <row r="215" spans="2:19" x14ac:dyDescent="0.4">
      <c r="B215" s="95" t="s">
        <v>364</v>
      </c>
      <c r="C215" s="95" t="s">
        <v>6</v>
      </c>
      <c r="D215" s="95"/>
      <c r="E215" s="95" t="s">
        <v>97</v>
      </c>
      <c r="F215" s="95" t="s">
        <v>95</v>
      </c>
      <c r="G215" s="95" t="s">
        <v>176</v>
      </c>
      <c r="H215" s="95" t="s">
        <v>286</v>
      </c>
      <c r="I215" s="95" t="s">
        <v>97</v>
      </c>
      <c r="J215" s="95" t="s">
        <v>97</v>
      </c>
      <c r="K215" s="95" t="s">
        <v>107</v>
      </c>
      <c r="L215" s="95" t="s">
        <v>368</v>
      </c>
      <c r="M215" s="95" t="s">
        <v>1917</v>
      </c>
      <c r="N215" s="95" t="s">
        <v>1680</v>
      </c>
      <c r="O215" s="95" t="s">
        <v>40</v>
      </c>
      <c r="P215" s="95">
        <f t="shared" si="3"/>
        <v>1.2</v>
      </c>
      <c r="Q215" s="95" t="s">
        <v>359</v>
      </c>
      <c r="R215" s="95"/>
      <c r="S215" s="95"/>
    </row>
    <row r="216" spans="2:19" x14ac:dyDescent="0.4">
      <c r="B216" s="95" t="s">
        <v>364</v>
      </c>
      <c r="C216" s="95" t="s">
        <v>7</v>
      </c>
      <c r="D216" s="95"/>
      <c r="E216" s="95" t="s">
        <v>97</v>
      </c>
      <c r="F216" s="95" t="s">
        <v>95</v>
      </c>
      <c r="G216" s="95" t="s">
        <v>176</v>
      </c>
      <c r="H216" s="95" t="s">
        <v>286</v>
      </c>
      <c r="I216" s="95" t="s">
        <v>97</v>
      </c>
      <c r="J216" s="95" t="s">
        <v>97</v>
      </c>
      <c r="K216" s="95" t="s">
        <v>107</v>
      </c>
      <c r="L216" s="95" t="s">
        <v>369</v>
      </c>
      <c r="M216" s="95" t="s">
        <v>1917</v>
      </c>
      <c r="N216" s="95" t="s">
        <v>1680</v>
      </c>
      <c r="O216" s="95" t="s">
        <v>40</v>
      </c>
      <c r="P216" s="95">
        <f t="shared" si="3"/>
        <v>1.2</v>
      </c>
      <c r="Q216" s="95" t="s">
        <v>370</v>
      </c>
      <c r="R216" s="95"/>
      <c r="S216" s="95"/>
    </row>
    <row r="217" spans="2:19" x14ac:dyDescent="0.4">
      <c r="B217" s="95" t="s">
        <v>364</v>
      </c>
      <c r="C217" s="95" t="s">
        <v>6</v>
      </c>
      <c r="D217" s="95"/>
      <c r="E217" s="95" t="s">
        <v>97</v>
      </c>
      <c r="F217" s="95" t="s">
        <v>95</v>
      </c>
      <c r="G217" s="95" t="s">
        <v>176</v>
      </c>
      <c r="H217" s="95" t="s">
        <v>286</v>
      </c>
      <c r="I217" s="95" t="s">
        <v>97</v>
      </c>
      <c r="J217" s="95" t="s">
        <v>97</v>
      </c>
      <c r="K217" s="95" t="s">
        <v>98</v>
      </c>
      <c r="L217" s="95" t="s">
        <v>371</v>
      </c>
      <c r="M217" s="95" t="s">
        <v>1917</v>
      </c>
      <c r="N217" s="95" t="s">
        <v>1680</v>
      </c>
      <c r="O217" s="95" t="s">
        <v>40</v>
      </c>
      <c r="P217" s="95">
        <f t="shared" si="3"/>
        <v>1.2</v>
      </c>
      <c r="Q217" s="95" t="s">
        <v>359</v>
      </c>
      <c r="R217" s="95"/>
      <c r="S217" s="95"/>
    </row>
    <row r="218" spans="2:19" x14ac:dyDescent="0.4">
      <c r="B218" s="95" t="s">
        <v>364</v>
      </c>
      <c r="C218" s="95" t="s">
        <v>94</v>
      </c>
      <c r="D218" s="95"/>
      <c r="E218" s="95" t="s">
        <v>97</v>
      </c>
      <c r="F218" s="95" t="s">
        <v>95</v>
      </c>
      <c r="G218" s="95" t="s">
        <v>103</v>
      </c>
      <c r="H218" s="95" t="s">
        <v>286</v>
      </c>
      <c r="I218" s="95" t="s">
        <v>97</v>
      </c>
      <c r="J218" s="95" t="s">
        <v>97</v>
      </c>
      <c r="K218" s="95" t="s">
        <v>107</v>
      </c>
      <c r="L218" s="95" t="s">
        <v>372</v>
      </c>
      <c r="M218" s="95" t="s">
        <v>1917</v>
      </c>
      <c r="N218" s="95" t="s">
        <v>1680</v>
      </c>
      <c r="O218" s="95" t="s">
        <v>40</v>
      </c>
      <c r="P218" s="95">
        <f t="shared" si="3"/>
        <v>1.3</v>
      </c>
      <c r="Q218" s="95" t="s">
        <v>340</v>
      </c>
      <c r="R218" s="95"/>
      <c r="S218" s="95"/>
    </row>
    <row r="219" spans="2:19" x14ac:dyDescent="0.4">
      <c r="B219" s="95" t="s">
        <v>364</v>
      </c>
      <c r="C219" s="95" t="s">
        <v>94</v>
      </c>
      <c r="D219" s="95"/>
      <c r="E219" s="95" t="s">
        <v>97</v>
      </c>
      <c r="F219" s="95" t="s">
        <v>95</v>
      </c>
      <c r="G219" s="95" t="s">
        <v>103</v>
      </c>
      <c r="H219" s="95" t="s">
        <v>286</v>
      </c>
      <c r="I219" s="95" t="s">
        <v>97</v>
      </c>
      <c r="J219" s="95" t="s">
        <v>97</v>
      </c>
      <c r="K219" s="95" t="s">
        <v>98</v>
      </c>
      <c r="L219" s="95" t="s">
        <v>373</v>
      </c>
      <c r="M219" s="95" t="s">
        <v>1917</v>
      </c>
      <c r="N219" s="95" t="s">
        <v>1680</v>
      </c>
      <c r="O219" s="95" t="s">
        <v>40</v>
      </c>
      <c r="P219" s="95">
        <f t="shared" si="3"/>
        <v>1.3</v>
      </c>
      <c r="Q219" s="95" t="s">
        <v>340</v>
      </c>
      <c r="R219" s="95"/>
      <c r="S219" s="95"/>
    </row>
    <row r="220" spans="2:19" x14ac:dyDescent="0.4">
      <c r="B220" s="95" t="s">
        <v>364</v>
      </c>
      <c r="C220" s="95" t="s">
        <v>4</v>
      </c>
      <c r="D220" s="95"/>
      <c r="E220" s="95" t="s">
        <v>97</v>
      </c>
      <c r="F220" s="95" t="s">
        <v>95</v>
      </c>
      <c r="G220" s="95" t="s">
        <v>103</v>
      </c>
      <c r="H220" s="95" t="s">
        <v>286</v>
      </c>
      <c r="I220" s="95" t="s">
        <v>97</v>
      </c>
      <c r="J220" s="95" t="s">
        <v>97</v>
      </c>
      <c r="K220" s="95" t="s">
        <v>98</v>
      </c>
      <c r="L220" s="95" t="s">
        <v>374</v>
      </c>
      <c r="M220" s="95" t="s">
        <v>1917</v>
      </c>
      <c r="N220" s="95" t="s">
        <v>1680</v>
      </c>
      <c r="O220" s="95" t="s">
        <v>40</v>
      </c>
      <c r="P220" s="95">
        <f t="shared" si="3"/>
        <v>1.3</v>
      </c>
      <c r="Q220" s="95" t="s">
        <v>348</v>
      </c>
      <c r="R220" s="95"/>
      <c r="S220" s="95"/>
    </row>
    <row r="221" spans="2:19" x14ac:dyDescent="0.4">
      <c r="B221" s="95" t="s">
        <v>364</v>
      </c>
      <c r="C221" s="95" t="s">
        <v>100</v>
      </c>
      <c r="D221" s="95"/>
      <c r="E221" s="95" t="s">
        <v>97</v>
      </c>
      <c r="F221" s="95" t="s">
        <v>95</v>
      </c>
      <c r="G221" s="95" t="s">
        <v>103</v>
      </c>
      <c r="H221" s="95" t="s">
        <v>286</v>
      </c>
      <c r="I221" s="95" t="s">
        <v>97</v>
      </c>
      <c r="J221" s="95" t="s">
        <v>97</v>
      </c>
      <c r="K221" s="95" t="s">
        <v>98</v>
      </c>
      <c r="L221" s="95" t="s">
        <v>375</v>
      </c>
      <c r="M221" s="95" t="s">
        <v>1917</v>
      </c>
      <c r="N221" s="95" t="s">
        <v>1680</v>
      </c>
      <c r="O221" s="95" t="s">
        <v>40</v>
      </c>
      <c r="P221" s="95">
        <f t="shared" si="3"/>
        <v>1.3</v>
      </c>
      <c r="Q221" s="95" t="s">
        <v>350</v>
      </c>
      <c r="R221" s="95"/>
      <c r="S221" s="95"/>
    </row>
    <row r="222" spans="2:19" x14ac:dyDescent="0.4">
      <c r="B222" s="95" t="s">
        <v>364</v>
      </c>
      <c r="C222" s="95" t="s">
        <v>7</v>
      </c>
      <c r="D222" s="95"/>
      <c r="E222" s="95" t="s">
        <v>97</v>
      </c>
      <c r="F222" s="95" t="s">
        <v>95</v>
      </c>
      <c r="G222" s="95" t="s">
        <v>103</v>
      </c>
      <c r="H222" s="95" t="s">
        <v>286</v>
      </c>
      <c r="I222" s="95" t="s">
        <v>97</v>
      </c>
      <c r="J222" s="95" t="s">
        <v>97</v>
      </c>
      <c r="K222" s="95" t="s">
        <v>98</v>
      </c>
      <c r="L222" s="95" t="s">
        <v>376</v>
      </c>
      <c r="M222" s="95" t="s">
        <v>1917</v>
      </c>
      <c r="N222" s="95" t="s">
        <v>1680</v>
      </c>
      <c r="O222" s="95" t="s">
        <v>40</v>
      </c>
      <c r="P222" s="95">
        <f t="shared" si="3"/>
        <v>1.3</v>
      </c>
      <c r="Q222" s="95" t="s">
        <v>352</v>
      </c>
      <c r="R222" s="95"/>
      <c r="S222" s="95"/>
    </row>
    <row r="223" spans="2:19" x14ac:dyDescent="0.4">
      <c r="B223" s="95" t="s">
        <v>364</v>
      </c>
      <c r="C223" s="95" t="s">
        <v>9</v>
      </c>
      <c r="D223" s="95"/>
      <c r="E223" s="95" t="s">
        <v>97</v>
      </c>
      <c r="F223" s="95" t="s">
        <v>95</v>
      </c>
      <c r="G223" s="95" t="s">
        <v>103</v>
      </c>
      <c r="H223" s="95" t="s">
        <v>286</v>
      </c>
      <c r="I223" s="95" t="s">
        <v>97</v>
      </c>
      <c r="J223" s="95" t="s">
        <v>97</v>
      </c>
      <c r="K223" s="95" t="s">
        <v>98</v>
      </c>
      <c r="L223" s="95" t="s">
        <v>377</v>
      </c>
      <c r="M223" s="95" t="s">
        <v>1917</v>
      </c>
      <c r="N223" s="95" t="s">
        <v>1680</v>
      </c>
      <c r="O223" s="95" t="s">
        <v>40</v>
      </c>
      <c r="P223" s="95">
        <f t="shared" si="3"/>
        <v>1.3</v>
      </c>
      <c r="Q223" s="95" t="s">
        <v>378</v>
      </c>
      <c r="R223" s="95"/>
      <c r="S223" s="95"/>
    </row>
    <row r="224" spans="2:19" x14ac:dyDescent="0.4">
      <c r="B224" s="95" t="s">
        <v>364</v>
      </c>
      <c r="C224" s="95" t="s">
        <v>4</v>
      </c>
      <c r="D224" s="95"/>
      <c r="E224" s="95" t="s">
        <v>97</v>
      </c>
      <c r="F224" s="95" t="s">
        <v>95</v>
      </c>
      <c r="G224" s="95" t="s">
        <v>96</v>
      </c>
      <c r="H224" s="95" t="s">
        <v>286</v>
      </c>
      <c r="I224" s="95" t="s">
        <v>97</v>
      </c>
      <c r="J224" s="95" t="s">
        <v>97</v>
      </c>
      <c r="K224" s="95" t="s">
        <v>107</v>
      </c>
      <c r="L224" s="95" t="s">
        <v>379</v>
      </c>
      <c r="M224" s="95" t="s">
        <v>1917</v>
      </c>
      <c r="N224" s="95" t="s">
        <v>1680</v>
      </c>
      <c r="O224" s="95" t="s">
        <v>40</v>
      </c>
      <c r="P224" s="95">
        <f t="shared" si="3"/>
        <v>1.4</v>
      </c>
      <c r="Q224" s="95" t="s">
        <v>348</v>
      </c>
      <c r="R224" s="95"/>
      <c r="S224" s="95"/>
    </row>
    <row r="225" spans="2:19" x14ac:dyDescent="0.4">
      <c r="B225" s="95" t="s">
        <v>364</v>
      </c>
      <c r="C225" s="95" t="s">
        <v>100</v>
      </c>
      <c r="D225" s="95"/>
      <c r="E225" s="95" t="s">
        <v>97</v>
      </c>
      <c r="F225" s="95" t="s">
        <v>95</v>
      </c>
      <c r="G225" s="95" t="s">
        <v>96</v>
      </c>
      <c r="H225" s="95" t="s">
        <v>286</v>
      </c>
      <c r="I225" s="95" t="s">
        <v>97</v>
      </c>
      <c r="J225" s="95" t="s">
        <v>97</v>
      </c>
      <c r="K225" s="95" t="s">
        <v>107</v>
      </c>
      <c r="L225" s="95" t="s">
        <v>380</v>
      </c>
      <c r="M225" s="95" t="s">
        <v>1917</v>
      </c>
      <c r="N225" s="95" t="s">
        <v>1680</v>
      </c>
      <c r="O225" s="95" t="s">
        <v>40</v>
      </c>
      <c r="P225" s="95">
        <f t="shared" si="3"/>
        <v>1.4</v>
      </c>
      <c r="Q225" s="95" t="s">
        <v>350</v>
      </c>
      <c r="R225" s="95"/>
      <c r="S225" s="95"/>
    </row>
    <row r="226" spans="2:19" x14ac:dyDescent="0.4">
      <c r="B226" s="95" t="s">
        <v>364</v>
      </c>
      <c r="C226" s="95" t="s">
        <v>7</v>
      </c>
      <c r="D226" s="95"/>
      <c r="E226" s="95" t="s">
        <v>97</v>
      </c>
      <c r="F226" s="95" t="s">
        <v>95</v>
      </c>
      <c r="G226" s="95" t="s">
        <v>96</v>
      </c>
      <c r="H226" s="95" t="s">
        <v>286</v>
      </c>
      <c r="I226" s="95" t="s">
        <v>97</v>
      </c>
      <c r="J226" s="95" t="s">
        <v>97</v>
      </c>
      <c r="K226" s="95" t="s">
        <v>107</v>
      </c>
      <c r="L226" s="95" t="s">
        <v>381</v>
      </c>
      <c r="M226" s="95" t="s">
        <v>1917</v>
      </c>
      <c r="N226" s="95" t="s">
        <v>1680</v>
      </c>
      <c r="O226" s="95" t="s">
        <v>40</v>
      </c>
      <c r="P226" s="95">
        <f t="shared" si="3"/>
        <v>1.4</v>
      </c>
      <c r="Q226" s="95" t="s">
        <v>352</v>
      </c>
      <c r="R226" s="95"/>
      <c r="S226" s="95"/>
    </row>
    <row r="227" spans="2:19" x14ac:dyDescent="0.4">
      <c r="B227" s="95" t="s">
        <v>364</v>
      </c>
      <c r="C227" s="95" t="s">
        <v>9</v>
      </c>
      <c r="D227" s="95"/>
      <c r="E227" s="95" t="s">
        <v>97</v>
      </c>
      <c r="F227" s="95" t="s">
        <v>95</v>
      </c>
      <c r="G227" s="95" t="s">
        <v>96</v>
      </c>
      <c r="H227" s="95" t="s">
        <v>286</v>
      </c>
      <c r="I227" s="95" t="s">
        <v>97</v>
      </c>
      <c r="J227" s="95" t="s">
        <v>97</v>
      </c>
      <c r="K227" s="95" t="s">
        <v>107</v>
      </c>
      <c r="L227" s="95" t="s">
        <v>382</v>
      </c>
      <c r="M227" s="95" t="s">
        <v>1917</v>
      </c>
      <c r="N227" s="95" t="s">
        <v>1680</v>
      </c>
      <c r="O227" s="95" t="s">
        <v>40</v>
      </c>
      <c r="P227" s="95">
        <f t="shared" si="3"/>
        <v>1.4</v>
      </c>
      <c r="Q227" s="95" t="s">
        <v>378</v>
      </c>
      <c r="R227" s="95"/>
      <c r="S227" s="95"/>
    </row>
    <row r="228" spans="2:19" x14ac:dyDescent="0.4">
      <c r="B228" s="95" t="s">
        <v>364</v>
      </c>
      <c r="C228" s="95" t="s">
        <v>94</v>
      </c>
      <c r="D228" s="95"/>
      <c r="E228" s="95" t="s">
        <v>97</v>
      </c>
      <c r="F228" s="95" t="s">
        <v>95</v>
      </c>
      <c r="G228" s="95" t="s">
        <v>103</v>
      </c>
      <c r="H228" s="95" t="s">
        <v>286</v>
      </c>
      <c r="I228" s="95" t="s">
        <v>97</v>
      </c>
      <c r="J228" s="95" t="s">
        <v>97</v>
      </c>
      <c r="K228" s="95" t="s">
        <v>98</v>
      </c>
      <c r="L228" s="95" t="s">
        <v>383</v>
      </c>
      <c r="M228" s="95" t="s">
        <v>1917</v>
      </c>
      <c r="N228" s="95" t="s">
        <v>1680</v>
      </c>
      <c r="O228" s="95" t="s">
        <v>35</v>
      </c>
      <c r="P228" s="95">
        <f t="shared" si="3"/>
        <v>1.3</v>
      </c>
      <c r="Q228" s="95" t="s">
        <v>355</v>
      </c>
      <c r="R228" s="95"/>
      <c r="S228" s="95"/>
    </row>
    <row r="229" spans="2:19" x14ac:dyDescent="0.4">
      <c r="B229" s="95" t="s">
        <v>364</v>
      </c>
      <c r="C229" s="95" t="s">
        <v>7</v>
      </c>
      <c r="D229" s="95"/>
      <c r="E229" s="95" t="s">
        <v>97</v>
      </c>
      <c r="F229" s="95" t="s">
        <v>95</v>
      </c>
      <c r="G229" s="95" t="s">
        <v>103</v>
      </c>
      <c r="H229" s="95" t="s">
        <v>286</v>
      </c>
      <c r="I229" s="95" t="s">
        <v>97</v>
      </c>
      <c r="J229" s="95" t="s">
        <v>97</v>
      </c>
      <c r="K229" s="95" t="s">
        <v>98</v>
      </c>
      <c r="L229" s="95" t="s">
        <v>384</v>
      </c>
      <c r="M229" s="95" t="s">
        <v>1917</v>
      </c>
      <c r="N229" s="95" t="s">
        <v>1680</v>
      </c>
      <c r="O229" s="95" t="s">
        <v>35</v>
      </c>
      <c r="P229" s="95">
        <f t="shared" si="3"/>
        <v>1.3</v>
      </c>
      <c r="Q229" s="95" t="s">
        <v>353</v>
      </c>
      <c r="R229" s="95"/>
      <c r="S229" s="95"/>
    </row>
    <row r="230" spans="2:19" x14ac:dyDescent="0.4">
      <c r="B230" s="95" t="s">
        <v>364</v>
      </c>
      <c r="C230" s="95" t="s">
        <v>7</v>
      </c>
      <c r="D230" s="95"/>
      <c r="E230" s="95" t="s">
        <v>97</v>
      </c>
      <c r="F230" s="95" t="s">
        <v>95</v>
      </c>
      <c r="G230" s="95" t="s">
        <v>103</v>
      </c>
      <c r="H230" s="95" t="s">
        <v>286</v>
      </c>
      <c r="I230" s="95" t="s">
        <v>97</v>
      </c>
      <c r="J230" s="95" t="s">
        <v>97</v>
      </c>
      <c r="K230" s="95" t="s">
        <v>107</v>
      </c>
      <c r="L230" s="95" t="s">
        <v>385</v>
      </c>
      <c r="M230" s="95" t="s">
        <v>1917</v>
      </c>
      <c r="N230" s="95" t="s">
        <v>1680</v>
      </c>
      <c r="O230" s="95" t="s">
        <v>35</v>
      </c>
      <c r="P230" s="95">
        <f t="shared" si="3"/>
        <v>1.3</v>
      </c>
      <c r="Q230" s="95" t="s">
        <v>353</v>
      </c>
      <c r="R230" s="95"/>
      <c r="S230" s="95"/>
    </row>
    <row r="231" spans="2:19" x14ac:dyDescent="0.4">
      <c r="B231" s="95" t="s">
        <v>364</v>
      </c>
      <c r="C231" s="95" t="s">
        <v>94</v>
      </c>
      <c r="D231" s="95"/>
      <c r="E231" s="95" t="s">
        <v>97</v>
      </c>
      <c r="F231" s="95" t="s">
        <v>95</v>
      </c>
      <c r="G231" s="95" t="s">
        <v>96</v>
      </c>
      <c r="H231" s="95" t="s">
        <v>286</v>
      </c>
      <c r="I231" s="95" t="s">
        <v>97</v>
      </c>
      <c r="J231" s="95" t="s">
        <v>97</v>
      </c>
      <c r="K231" s="95" t="s">
        <v>107</v>
      </c>
      <c r="L231" s="95" t="s">
        <v>386</v>
      </c>
      <c r="M231" s="95" t="s">
        <v>1917</v>
      </c>
      <c r="N231" s="95" t="s">
        <v>1680</v>
      </c>
      <c r="O231" s="95" t="s">
        <v>35</v>
      </c>
      <c r="P231" s="95">
        <f t="shared" si="3"/>
        <v>1.4</v>
      </c>
      <c r="Q231" s="95" t="s">
        <v>355</v>
      </c>
      <c r="R231" s="95"/>
      <c r="S231" s="95"/>
    </row>
    <row r="232" spans="2:19" x14ac:dyDescent="0.4">
      <c r="B232" s="95" t="s">
        <v>411</v>
      </c>
      <c r="C232" s="95" t="s">
        <v>4</v>
      </c>
      <c r="D232" s="95" t="s">
        <v>436</v>
      </c>
      <c r="E232" s="95" t="s">
        <v>97</v>
      </c>
      <c r="F232" s="95" t="s">
        <v>95</v>
      </c>
      <c r="G232" s="95" t="s">
        <v>96</v>
      </c>
      <c r="H232" s="95" t="s">
        <v>286</v>
      </c>
      <c r="I232" s="95" t="s">
        <v>97</v>
      </c>
      <c r="J232" s="95" t="s">
        <v>97</v>
      </c>
      <c r="K232" s="95" t="s">
        <v>107</v>
      </c>
      <c r="L232" s="95" t="s">
        <v>387</v>
      </c>
      <c r="M232" s="95" t="s">
        <v>1917</v>
      </c>
      <c r="N232" s="95" t="s">
        <v>1680</v>
      </c>
      <c r="O232" s="95" t="s">
        <v>35</v>
      </c>
      <c r="P232" s="95">
        <f t="shared" si="3"/>
        <v>1.4</v>
      </c>
      <c r="Q232" s="95" t="s">
        <v>1826</v>
      </c>
      <c r="R232" s="95"/>
      <c r="S232" s="95"/>
    </row>
    <row r="233" spans="2:19" x14ac:dyDescent="0.4">
      <c r="B233" s="95" t="s">
        <v>364</v>
      </c>
      <c r="C233" s="95" t="s">
        <v>94</v>
      </c>
      <c r="D233" s="95"/>
      <c r="E233" s="95" t="s">
        <v>97</v>
      </c>
      <c r="F233" s="95" t="s">
        <v>95</v>
      </c>
      <c r="G233" s="95" t="s">
        <v>170</v>
      </c>
      <c r="H233" s="95" t="s">
        <v>286</v>
      </c>
      <c r="I233" s="95" t="s">
        <v>97</v>
      </c>
      <c r="J233" s="95" t="s">
        <v>97</v>
      </c>
      <c r="K233" s="95" t="s">
        <v>98</v>
      </c>
      <c r="L233" s="95" t="s">
        <v>388</v>
      </c>
      <c r="M233" s="95" t="s">
        <v>1917</v>
      </c>
      <c r="N233" s="95" t="s">
        <v>1680</v>
      </c>
      <c r="O233" s="95" t="s">
        <v>35</v>
      </c>
      <c r="P233" s="95">
        <f t="shared" si="3"/>
        <v>1.5</v>
      </c>
      <c r="Q233" s="95" t="s">
        <v>340</v>
      </c>
      <c r="R233" s="95"/>
      <c r="S233" s="95"/>
    </row>
    <row r="234" spans="2:19" x14ac:dyDescent="0.4">
      <c r="B234" s="95" t="s">
        <v>364</v>
      </c>
      <c r="C234" s="95" t="s">
        <v>4</v>
      </c>
      <c r="D234" s="95"/>
      <c r="E234" s="95" t="s">
        <v>97</v>
      </c>
      <c r="F234" s="95" t="s">
        <v>95</v>
      </c>
      <c r="G234" s="95" t="s">
        <v>170</v>
      </c>
      <c r="H234" s="95" t="s">
        <v>286</v>
      </c>
      <c r="I234" s="95" t="s">
        <v>97</v>
      </c>
      <c r="J234" s="95" t="s">
        <v>97</v>
      </c>
      <c r="K234" s="95" t="s">
        <v>98</v>
      </c>
      <c r="L234" s="95" t="s">
        <v>389</v>
      </c>
      <c r="M234" s="95" t="s">
        <v>1917</v>
      </c>
      <c r="N234" s="95" t="s">
        <v>1680</v>
      </c>
      <c r="O234" s="95" t="s">
        <v>35</v>
      </c>
      <c r="P234" s="95">
        <f t="shared" si="3"/>
        <v>1.5</v>
      </c>
      <c r="Q234" s="95" t="s">
        <v>342</v>
      </c>
      <c r="R234" s="95"/>
      <c r="S234" s="95"/>
    </row>
    <row r="235" spans="2:19" x14ac:dyDescent="0.4">
      <c r="B235" s="95" t="s">
        <v>364</v>
      </c>
      <c r="C235" s="95" t="s">
        <v>100</v>
      </c>
      <c r="D235" s="95"/>
      <c r="E235" s="95" t="s">
        <v>97</v>
      </c>
      <c r="F235" s="95" t="s">
        <v>95</v>
      </c>
      <c r="G235" s="95" t="s">
        <v>170</v>
      </c>
      <c r="H235" s="95" t="s">
        <v>286</v>
      </c>
      <c r="I235" s="95" t="s">
        <v>97</v>
      </c>
      <c r="J235" s="95" t="s">
        <v>97</v>
      </c>
      <c r="K235" s="95" t="s">
        <v>98</v>
      </c>
      <c r="L235" s="95" t="s">
        <v>390</v>
      </c>
      <c r="M235" s="95" t="s">
        <v>1917</v>
      </c>
      <c r="N235" s="95" t="s">
        <v>1680</v>
      </c>
      <c r="O235" s="95" t="s">
        <v>35</v>
      </c>
      <c r="P235" s="95">
        <f t="shared" si="3"/>
        <v>1.5</v>
      </c>
      <c r="Q235" s="95" t="s">
        <v>344</v>
      </c>
      <c r="R235" s="95"/>
      <c r="S235" s="95"/>
    </row>
    <row r="236" spans="2:19" x14ac:dyDescent="0.4">
      <c r="B236" s="95" t="s">
        <v>364</v>
      </c>
      <c r="C236" s="95" t="s">
        <v>6</v>
      </c>
      <c r="D236" s="95"/>
      <c r="E236" s="95" t="s">
        <v>97</v>
      </c>
      <c r="F236" s="95" t="s">
        <v>95</v>
      </c>
      <c r="G236" s="95" t="s">
        <v>170</v>
      </c>
      <c r="H236" s="95" t="s">
        <v>286</v>
      </c>
      <c r="I236" s="95" t="s">
        <v>97</v>
      </c>
      <c r="J236" s="95" t="s">
        <v>97</v>
      </c>
      <c r="K236" s="95" t="s">
        <v>98</v>
      </c>
      <c r="L236" s="95" t="s">
        <v>391</v>
      </c>
      <c r="M236" s="95" t="s">
        <v>1917</v>
      </c>
      <c r="N236" s="95" t="s">
        <v>1680</v>
      </c>
      <c r="O236" s="95" t="s">
        <v>35</v>
      </c>
      <c r="P236" s="95">
        <f t="shared" si="3"/>
        <v>1.5</v>
      </c>
      <c r="Q236" s="95" t="s">
        <v>359</v>
      </c>
      <c r="R236" s="95"/>
      <c r="S236" s="95"/>
    </row>
    <row r="237" spans="2:19" x14ac:dyDescent="0.4">
      <c r="B237" s="95" t="s">
        <v>364</v>
      </c>
      <c r="C237" s="95" t="s">
        <v>7</v>
      </c>
      <c r="D237" s="95"/>
      <c r="E237" s="95" t="s">
        <v>97</v>
      </c>
      <c r="F237" s="95" t="s">
        <v>95</v>
      </c>
      <c r="G237" s="95" t="s">
        <v>170</v>
      </c>
      <c r="H237" s="95" t="s">
        <v>286</v>
      </c>
      <c r="I237" s="95" t="s">
        <v>97</v>
      </c>
      <c r="J237" s="95" t="s">
        <v>97</v>
      </c>
      <c r="K237" s="95" t="s">
        <v>98</v>
      </c>
      <c r="L237" s="95" t="s">
        <v>392</v>
      </c>
      <c r="M237" s="95" t="s">
        <v>1917</v>
      </c>
      <c r="N237" s="95" t="s">
        <v>1680</v>
      </c>
      <c r="O237" s="95" t="s">
        <v>35</v>
      </c>
      <c r="P237" s="95">
        <f t="shared" si="3"/>
        <v>1.5</v>
      </c>
      <c r="Q237" s="95" t="s">
        <v>370</v>
      </c>
      <c r="R237" s="95"/>
      <c r="S237" s="95"/>
    </row>
    <row r="238" spans="2:19" x14ac:dyDescent="0.4">
      <c r="B238" s="95" t="s">
        <v>364</v>
      </c>
      <c r="C238" s="95" t="s">
        <v>94</v>
      </c>
      <c r="D238" s="95"/>
      <c r="E238" s="95" t="s">
        <v>97</v>
      </c>
      <c r="F238" s="95" t="s">
        <v>95</v>
      </c>
      <c r="G238" s="95" t="s">
        <v>113</v>
      </c>
      <c r="H238" s="95" t="s">
        <v>286</v>
      </c>
      <c r="I238" s="95" t="s">
        <v>97</v>
      </c>
      <c r="J238" s="95" t="s">
        <v>97</v>
      </c>
      <c r="K238" s="95" t="s">
        <v>107</v>
      </c>
      <c r="L238" s="95" t="s">
        <v>393</v>
      </c>
      <c r="M238" s="95" t="s">
        <v>1917</v>
      </c>
      <c r="N238" s="95" t="s">
        <v>1680</v>
      </c>
      <c r="O238" s="95" t="s">
        <v>35</v>
      </c>
      <c r="P238" s="95">
        <f t="shared" si="3"/>
        <v>1.7</v>
      </c>
      <c r="Q238" s="95" t="s">
        <v>340</v>
      </c>
      <c r="R238" s="95"/>
      <c r="S238" s="95"/>
    </row>
    <row r="239" spans="2:19" x14ac:dyDescent="0.4">
      <c r="B239" s="95" t="s">
        <v>364</v>
      </c>
      <c r="C239" s="95" t="s">
        <v>4</v>
      </c>
      <c r="D239" s="95"/>
      <c r="E239" s="95" t="s">
        <v>97</v>
      </c>
      <c r="F239" s="95" t="s">
        <v>95</v>
      </c>
      <c r="G239" s="95" t="s">
        <v>113</v>
      </c>
      <c r="H239" s="95" t="s">
        <v>286</v>
      </c>
      <c r="I239" s="95" t="s">
        <v>97</v>
      </c>
      <c r="J239" s="95" t="s">
        <v>97</v>
      </c>
      <c r="K239" s="95" t="s">
        <v>107</v>
      </c>
      <c r="L239" s="95" t="s">
        <v>394</v>
      </c>
      <c r="M239" s="95" t="s">
        <v>1917</v>
      </c>
      <c r="N239" s="95" t="s">
        <v>1680</v>
      </c>
      <c r="O239" s="95" t="s">
        <v>35</v>
      </c>
      <c r="P239" s="95">
        <f t="shared" si="3"/>
        <v>1.7</v>
      </c>
      <c r="Q239" s="95" t="s">
        <v>348</v>
      </c>
      <c r="R239" s="95"/>
      <c r="S239" s="95"/>
    </row>
    <row r="240" spans="2:19" x14ac:dyDescent="0.4">
      <c r="B240" s="95" t="s">
        <v>364</v>
      </c>
      <c r="C240" s="95" t="s">
        <v>4</v>
      </c>
      <c r="D240" s="95"/>
      <c r="E240" s="95" t="s">
        <v>97</v>
      </c>
      <c r="F240" s="95" t="s">
        <v>95</v>
      </c>
      <c r="G240" s="95" t="s">
        <v>113</v>
      </c>
      <c r="H240" s="95" t="s">
        <v>286</v>
      </c>
      <c r="I240" s="95" t="s">
        <v>97</v>
      </c>
      <c r="J240" s="95" t="s">
        <v>97</v>
      </c>
      <c r="K240" s="95" t="s">
        <v>107</v>
      </c>
      <c r="L240" s="95" t="s">
        <v>394</v>
      </c>
      <c r="M240" s="95" t="s">
        <v>1917</v>
      </c>
      <c r="N240" s="95" t="s">
        <v>1680</v>
      </c>
      <c r="O240" s="95" t="s">
        <v>35</v>
      </c>
      <c r="P240" s="95">
        <f t="shared" si="3"/>
        <v>1.7</v>
      </c>
      <c r="Q240" s="95" t="s">
        <v>342</v>
      </c>
      <c r="R240" s="95"/>
      <c r="S240" s="95"/>
    </row>
    <row r="241" spans="2:19" x14ac:dyDescent="0.4">
      <c r="B241" s="95" t="s">
        <v>364</v>
      </c>
      <c r="C241" s="95" t="s">
        <v>100</v>
      </c>
      <c r="D241" s="95"/>
      <c r="E241" s="95" t="s">
        <v>97</v>
      </c>
      <c r="F241" s="95" t="s">
        <v>95</v>
      </c>
      <c r="G241" s="95" t="s">
        <v>113</v>
      </c>
      <c r="H241" s="95" t="s">
        <v>286</v>
      </c>
      <c r="I241" s="95" t="s">
        <v>97</v>
      </c>
      <c r="J241" s="95" t="s">
        <v>97</v>
      </c>
      <c r="K241" s="95" t="s">
        <v>107</v>
      </c>
      <c r="L241" s="95" t="s">
        <v>395</v>
      </c>
      <c r="M241" s="95" t="s">
        <v>1917</v>
      </c>
      <c r="N241" s="95" t="s">
        <v>1680</v>
      </c>
      <c r="O241" s="95" t="s">
        <v>35</v>
      </c>
      <c r="P241" s="95">
        <f t="shared" si="3"/>
        <v>1.7</v>
      </c>
      <c r="Q241" s="95" t="s">
        <v>350</v>
      </c>
      <c r="R241" s="95"/>
      <c r="S241" s="95"/>
    </row>
    <row r="242" spans="2:19" x14ac:dyDescent="0.4">
      <c r="B242" s="95" t="s">
        <v>364</v>
      </c>
      <c r="C242" s="95" t="s">
        <v>100</v>
      </c>
      <c r="D242" s="95"/>
      <c r="E242" s="95" t="s">
        <v>97</v>
      </c>
      <c r="F242" s="95" t="s">
        <v>95</v>
      </c>
      <c r="G242" s="95" t="s">
        <v>113</v>
      </c>
      <c r="H242" s="95" t="s">
        <v>286</v>
      </c>
      <c r="I242" s="95" t="s">
        <v>97</v>
      </c>
      <c r="J242" s="95" t="s">
        <v>97</v>
      </c>
      <c r="K242" s="95" t="s">
        <v>107</v>
      </c>
      <c r="L242" s="95" t="s">
        <v>395</v>
      </c>
      <c r="M242" s="95" t="s">
        <v>1917</v>
      </c>
      <c r="N242" s="95" t="s">
        <v>1680</v>
      </c>
      <c r="O242" s="95" t="s">
        <v>35</v>
      </c>
      <c r="P242" s="95">
        <f t="shared" si="3"/>
        <v>1.7</v>
      </c>
      <c r="Q242" s="95" t="s">
        <v>344</v>
      </c>
      <c r="R242" s="95"/>
      <c r="S242" s="95"/>
    </row>
    <row r="243" spans="2:19" x14ac:dyDescent="0.4">
      <c r="B243" s="95" t="s">
        <v>364</v>
      </c>
      <c r="C243" s="95" t="s">
        <v>6</v>
      </c>
      <c r="D243" s="95"/>
      <c r="E243" s="95" t="s">
        <v>97</v>
      </c>
      <c r="F243" s="95" t="s">
        <v>95</v>
      </c>
      <c r="G243" s="95" t="s">
        <v>113</v>
      </c>
      <c r="H243" s="95" t="s">
        <v>286</v>
      </c>
      <c r="I243" s="95" t="s">
        <v>97</v>
      </c>
      <c r="J243" s="95" t="s">
        <v>97</v>
      </c>
      <c r="K243" s="95" t="s">
        <v>107</v>
      </c>
      <c r="L243" s="95" t="s">
        <v>396</v>
      </c>
      <c r="M243" s="95" t="s">
        <v>1917</v>
      </c>
      <c r="N243" s="95" t="s">
        <v>1680</v>
      </c>
      <c r="O243" s="95" t="s">
        <v>35</v>
      </c>
      <c r="P243" s="95">
        <f t="shared" si="3"/>
        <v>1.7</v>
      </c>
      <c r="Q243" s="95" t="s">
        <v>359</v>
      </c>
      <c r="R243" s="95"/>
      <c r="S243" s="95"/>
    </row>
    <row r="244" spans="2:19" x14ac:dyDescent="0.4">
      <c r="B244" s="95" t="s">
        <v>364</v>
      </c>
      <c r="C244" s="95" t="s">
        <v>7</v>
      </c>
      <c r="D244" s="95"/>
      <c r="E244" s="95" t="s">
        <v>97</v>
      </c>
      <c r="F244" s="95" t="s">
        <v>95</v>
      </c>
      <c r="G244" s="95" t="s">
        <v>113</v>
      </c>
      <c r="H244" s="95" t="s">
        <v>286</v>
      </c>
      <c r="I244" s="95" t="s">
        <v>97</v>
      </c>
      <c r="J244" s="95" t="s">
        <v>97</v>
      </c>
      <c r="K244" s="95" t="s">
        <v>107</v>
      </c>
      <c r="L244" s="95" t="s">
        <v>397</v>
      </c>
      <c r="M244" s="95" t="s">
        <v>1917</v>
      </c>
      <c r="N244" s="95" t="s">
        <v>1680</v>
      </c>
      <c r="O244" s="95" t="s">
        <v>35</v>
      </c>
      <c r="P244" s="95">
        <f t="shared" si="3"/>
        <v>1.7</v>
      </c>
      <c r="Q244" s="95" t="s">
        <v>352</v>
      </c>
      <c r="R244" s="95"/>
      <c r="S244" s="95"/>
    </row>
    <row r="245" spans="2:19" x14ac:dyDescent="0.4">
      <c r="B245" s="95" t="s">
        <v>364</v>
      </c>
      <c r="C245" s="95" t="s">
        <v>7</v>
      </c>
      <c r="D245" s="95"/>
      <c r="E245" s="95" t="s">
        <v>97</v>
      </c>
      <c r="F245" s="95" t="s">
        <v>95</v>
      </c>
      <c r="G245" s="95" t="s">
        <v>113</v>
      </c>
      <c r="H245" s="95" t="s">
        <v>286</v>
      </c>
      <c r="I245" s="95" t="s">
        <v>97</v>
      </c>
      <c r="J245" s="95" t="s">
        <v>97</v>
      </c>
      <c r="K245" s="95" t="s">
        <v>107</v>
      </c>
      <c r="L245" s="95" t="s">
        <v>397</v>
      </c>
      <c r="M245" s="95" t="s">
        <v>1917</v>
      </c>
      <c r="N245" s="95" t="s">
        <v>1680</v>
      </c>
      <c r="O245" s="95" t="s">
        <v>35</v>
      </c>
      <c r="P245" s="95">
        <f t="shared" si="3"/>
        <v>1.7</v>
      </c>
      <c r="Q245" s="95" t="s">
        <v>370</v>
      </c>
      <c r="R245" s="95"/>
      <c r="S245" s="95"/>
    </row>
    <row r="246" spans="2:19" x14ac:dyDescent="0.4">
      <c r="B246" s="95" t="s">
        <v>364</v>
      </c>
      <c r="C246" s="95" t="s">
        <v>9</v>
      </c>
      <c r="D246" s="95"/>
      <c r="E246" s="95" t="s">
        <v>97</v>
      </c>
      <c r="F246" s="95" t="s">
        <v>95</v>
      </c>
      <c r="G246" s="95" t="s">
        <v>113</v>
      </c>
      <c r="H246" s="95" t="s">
        <v>286</v>
      </c>
      <c r="I246" s="95" t="s">
        <v>97</v>
      </c>
      <c r="J246" s="95" t="s">
        <v>97</v>
      </c>
      <c r="K246" s="95" t="s">
        <v>107</v>
      </c>
      <c r="L246" s="95" t="s">
        <v>398</v>
      </c>
      <c r="M246" s="95" t="s">
        <v>1917</v>
      </c>
      <c r="N246" s="95" t="s">
        <v>1680</v>
      </c>
      <c r="O246" s="95" t="s">
        <v>35</v>
      </c>
      <c r="P246" s="95">
        <f t="shared" si="3"/>
        <v>1.7</v>
      </c>
      <c r="Q246" s="95" t="s">
        <v>378</v>
      </c>
      <c r="R246" s="95"/>
      <c r="S246" s="95"/>
    </row>
    <row r="247" spans="2:19" x14ac:dyDescent="0.4">
      <c r="B247" s="95" t="s">
        <v>364</v>
      </c>
      <c r="C247" s="95" t="s">
        <v>4</v>
      </c>
      <c r="D247" s="95"/>
      <c r="E247" s="95" t="s">
        <v>97</v>
      </c>
      <c r="F247" s="95" t="s">
        <v>95</v>
      </c>
      <c r="G247" s="95" t="s">
        <v>113</v>
      </c>
      <c r="H247" s="95" t="s">
        <v>286</v>
      </c>
      <c r="I247" s="95" t="s">
        <v>97</v>
      </c>
      <c r="J247" s="95" t="s">
        <v>97</v>
      </c>
      <c r="K247" s="95" t="s">
        <v>98</v>
      </c>
      <c r="L247" s="95" t="s">
        <v>399</v>
      </c>
      <c r="M247" s="95" t="s">
        <v>1917</v>
      </c>
      <c r="N247" s="95" t="s">
        <v>1680</v>
      </c>
      <c r="O247" s="95" t="s">
        <v>35</v>
      </c>
      <c r="P247" s="95">
        <f t="shared" si="3"/>
        <v>1.7</v>
      </c>
      <c r="Q247" s="95" t="s">
        <v>348</v>
      </c>
      <c r="R247" s="95"/>
      <c r="S247" s="95"/>
    </row>
    <row r="248" spans="2:19" x14ac:dyDescent="0.4">
      <c r="B248" s="95" t="s">
        <v>364</v>
      </c>
      <c r="C248" s="95" t="s">
        <v>100</v>
      </c>
      <c r="D248" s="95"/>
      <c r="E248" s="95" t="s">
        <v>97</v>
      </c>
      <c r="F248" s="95" t="s">
        <v>95</v>
      </c>
      <c r="G248" s="95" t="s">
        <v>113</v>
      </c>
      <c r="H248" s="95" t="s">
        <v>286</v>
      </c>
      <c r="I248" s="95" t="s">
        <v>97</v>
      </c>
      <c r="J248" s="95" t="s">
        <v>97</v>
      </c>
      <c r="K248" s="95" t="s">
        <v>98</v>
      </c>
      <c r="L248" s="95" t="s">
        <v>400</v>
      </c>
      <c r="M248" s="95" t="s">
        <v>1917</v>
      </c>
      <c r="N248" s="95" t="s">
        <v>1680</v>
      </c>
      <c r="O248" s="95" t="s">
        <v>35</v>
      </c>
      <c r="P248" s="95">
        <f t="shared" si="3"/>
        <v>1.7</v>
      </c>
      <c r="Q248" s="95" t="s">
        <v>350</v>
      </c>
      <c r="R248" s="95"/>
      <c r="S248" s="95"/>
    </row>
    <row r="249" spans="2:19" x14ac:dyDescent="0.4">
      <c r="B249" s="95" t="s">
        <v>364</v>
      </c>
      <c r="C249" s="95" t="s">
        <v>7</v>
      </c>
      <c r="D249" s="95"/>
      <c r="E249" s="95" t="s">
        <v>97</v>
      </c>
      <c r="F249" s="95" t="s">
        <v>95</v>
      </c>
      <c r="G249" s="95" t="s">
        <v>113</v>
      </c>
      <c r="H249" s="95" t="s">
        <v>286</v>
      </c>
      <c r="I249" s="95" t="s">
        <v>97</v>
      </c>
      <c r="J249" s="95" t="s">
        <v>97</v>
      </c>
      <c r="K249" s="95" t="s">
        <v>98</v>
      </c>
      <c r="L249" s="95" t="s">
        <v>401</v>
      </c>
      <c r="M249" s="95" t="s">
        <v>1917</v>
      </c>
      <c r="N249" s="95" t="s">
        <v>1680</v>
      </c>
      <c r="O249" s="95" t="s">
        <v>35</v>
      </c>
      <c r="P249" s="95">
        <f t="shared" si="3"/>
        <v>1.7</v>
      </c>
      <c r="Q249" s="95" t="s">
        <v>352</v>
      </c>
      <c r="R249" s="95"/>
      <c r="S249" s="95"/>
    </row>
    <row r="250" spans="2:19" x14ac:dyDescent="0.4">
      <c r="B250" s="95" t="s">
        <v>364</v>
      </c>
      <c r="C250" s="95" t="s">
        <v>9</v>
      </c>
      <c r="D250" s="95"/>
      <c r="E250" s="95" t="s">
        <v>97</v>
      </c>
      <c r="F250" s="95" t="s">
        <v>95</v>
      </c>
      <c r="G250" s="95" t="s">
        <v>113</v>
      </c>
      <c r="H250" s="95" t="s">
        <v>286</v>
      </c>
      <c r="I250" s="95" t="s">
        <v>97</v>
      </c>
      <c r="J250" s="95" t="s">
        <v>97</v>
      </c>
      <c r="K250" s="95" t="s">
        <v>98</v>
      </c>
      <c r="L250" s="95" t="s">
        <v>402</v>
      </c>
      <c r="M250" s="95" t="s">
        <v>1917</v>
      </c>
      <c r="N250" s="95" t="s">
        <v>1680</v>
      </c>
      <c r="O250" s="95" t="s">
        <v>35</v>
      </c>
      <c r="P250" s="95">
        <f t="shared" si="3"/>
        <v>1.7</v>
      </c>
      <c r="Q250" s="95" t="s">
        <v>378</v>
      </c>
      <c r="R250" s="95"/>
      <c r="S250" s="95"/>
    </row>
    <row r="251" spans="2:19" x14ac:dyDescent="0.4">
      <c r="B251" s="95" t="s">
        <v>364</v>
      </c>
      <c r="C251" s="95" t="s">
        <v>94</v>
      </c>
      <c r="D251" s="95"/>
      <c r="E251" s="95" t="s">
        <v>97</v>
      </c>
      <c r="F251" s="95" t="s">
        <v>95</v>
      </c>
      <c r="G251" s="95" t="s">
        <v>113</v>
      </c>
      <c r="H251" s="95" t="s">
        <v>286</v>
      </c>
      <c r="I251" s="95" t="s">
        <v>97</v>
      </c>
      <c r="J251" s="95" t="s">
        <v>97</v>
      </c>
      <c r="K251" s="95" t="s">
        <v>107</v>
      </c>
      <c r="L251" s="95" t="s">
        <v>403</v>
      </c>
      <c r="M251" s="95" t="s">
        <v>1917</v>
      </c>
      <c r="N251" s="95" t="s">
        <v>1680</v>
      </c>
      <c r="O251" s="95" t="s">
        <v>36</v>
      </c>
      <c r="P251" s="95">
        <f t="shared" si="3"/>
        <v>1.7</v>
      </c>
      <c r="Q251" s="95" t="s">
        <v>355</v>
      </c>
      <c r="R251" s="95"/>
      <c r="S251" s="95"/>
    </row>
    <row r="252" spans="2:19" x14ac:dyDescent="0.4">
      <c r="B252" s="95" t="s">
        <v>411</v>
      </c>
      <c r="C252" s="95" t="s">
        <v>4</v>
      </c>
      <c r="D252" s="95" t="s">
        <v>436</v>
      </c>
      <c r="E252" s="95" t="s">
        <v>97</v>
      </c>
      <c r="F252" s="95" t="s">
        <v>95</v>
      </c>
      <c r="G252" s="95" t="s">
        <v>113</v>
      </c>
      <c r="H252" s="95" t="s">
        <v>286</v>
      </c>
      <c r="I252" s="95" t="s">
        <v>97</v>
      </c>
      <c r="J252" s="95" t="s">
        <v>97</v>
      </c>
      <c r="K252" s="95" t="s">
        <v>107</v>
      </c>
      <c r="L252" s="95" t="s">
        <v>404</v>
      </c>
      <c r="M252" s="95" t="s">
        <v>1917</v>
      </c>
      <c r="N252" s="95" t="s">
        <v>1680</v>
      </c>
      <c r="O252" s="95" t="s">
        <v>36</v>
      </c>
      <c r="P252" s="95">
        <f t="shared" si="3"/>
        <v>1.7</v>
      </c>
      <c r="Q252" s="95" t="s">
        <v>1826</v>
      </c>
      <c r="R252" s="95"/>
      <c r="S252" s="95"/>
    </row>
    <row r="253" spans="2:19" x14ac:dyDescent="0.4">
      <c r="B253" s="95" t="s">
        <v>364</v>
      </c>
      <c r="C253" s="95" t="s">
        <v>7</v>
      </c>
      <c r="D253" s="95"/>
      <c r="E253" s="95" t="s">
        <v>97</v>
      </c>
      <c r="F253" s="95" t="s">
        <v>95</v>
      </c>
      <c r="G253" s="95" t="s">
        <v>113</v>
      </c>
      <c r="H253" s="95" t="s">
        <v>286</v>
      </c>
      <c r="I253" s="95" t="s">
        <v>97</v>
      </c>
      <c r="J253" s="95" t="s">
        <v>97</v>
      </c>
      <c r="K253" s="95" t="s">
        <v>107</v>
      </c>
      <c r="L253" s="95" t="s">
        <v>405</v>
      </c>
      <c r="M253" s="95" t="s">
        <v>1917</v>
      </c>
      <c r="N253" s="95" t="s">
        <v>1680</v>
      </c>
      <c r="O253" s="95" t="s">
        <v>36</v>
      </c>
      <c r="P253" s="95">
        <f t="shared" si="3"/>
        <v>1.7</v>
      </c>
      <c r="Q253" s="95" t="s">
        <v>353</v>
      </c>
      <c r="R253" s="95"/>
      <c r="S253" s="95"/>
    </row>
    <row r="254" spans="2:19" x14ac:dyDescent="0.4">
      <c r="B254" s="95" t="s">
        <v>364</v>
      </c>
      <c r="C254" s="95" t="s">
        <v>94</v>
      </c>
      <c r="D254" s="95"/>
      <c r="E254" s="95" t="s">
        <v>97</v>
      </c>
      <c r="F254" s="95" t="s">
        <v>95</v>
      </c>
      <c r="G254" s="95" t="s">
        <v>113</v>
      </c>
      <c r="H254" s="95" t="s">
        <v>286</v>
      </c>
      <c r="I254" s="95" t="s">
        <v>97</v>
      </c>
      <c r="J254" s="95" t="s">
        <v>97</v>
      </c>
      <c r="K254" s="95" t="s">
        <v>98</v>
      </c>
      <c r="L254" s="95" t="s">
        <v>406</v>
      </c>
      <c r="M254" s="95" t="s">
        <v>1917</v>
      </c>
      <c r="N254" s="95" t="s">
        <v>1680</v>
      </c>
      <c r="O254" s="95" t="s">
        <v>36</v>
      </c>
      <c r="P254" s="95">
        <f t="shared" si="3"/>
        <v>1.7</v>
      </c>
      <c r="Q254" s="95" t="s">
        <v>355</v>
      </c>
      <c r="R254" s="95"/>
      <c r="S254" s="95"/>
    </row>
    <row r="255" spans="2:19" x14ac:dyDescent="0.4">
      <c r="B255" s="95" t="s">
        <v>364</v>
      </c>
      <c r="C255" s="95" t="s">
        <v>94</v>
      </c>
      <c r="D255" s="95"/>
      <c r="E255" s="95" t="s">
        <v>97</v>
      </c>
      <c r="F255" s="95" t="s">
        <v>95</v>
      </c>
      <c r="G255" s="95" t="s">
        <v>113</v>
      </c>
      <c r="H255" s="95" t="s">
        <v>286</v>
      </c>
      <c r="I255" s="95" t="s">
        <v>97</v>
      </c>
      <c r="J255" s="95" t="s">
        <v>97</v>
      </c>
      <c r="K255" s="95" t="s">
        <v>98</v>
      </c>
      <c r="L255" s="95" t="s">
        <v>406</v>
      </c>
      <c r="M255" s="95" t="s">
        <v>1917</v>
      </c>
      <c r="N255" s="95" t="s">
        <v>1680</v>
      </c>
      <c r="O255" s="95" t="s">
        <v>36</v>
      </c>
      <c r="P255" s="95">
        <f t="shared" si="3"/>
        <v>1.7</v>
      </c>
      <c r="Q255" s="95" t="s">
        <v>340</v>
      </c>
      <c r="R255" s="95"/>
      <c r="S255" s="95"/>
    </row>
    <row r="256" spans="2:19" x14ac:dyDescent="0.4">
      <c r="B256" s="95" t="s">
        <v>364</v>
      </c>
      <c r="C256" s="95" t="s">
        <v>4</v>
      </c>
      <c r="D256" s="95"/>
      <c r="E256" s="95" t="s">
        <v>97</v>
      </c>
      <c r="F256" s="95" t="s">
        <v>95</v>
      </c>
      <c r="G256" s="95" t="s">
        <v>113</v>
      </c>
      <c r="H256" s="95" t="s">
        <v>286</v>
      </c>
      <c r="I256" s="95" t="s">
        <v>97</v>
      </c>
      <c r="J256" s="95" t="s">
        <v>97</v>
      </c>
      <c r="K256" s="95" t="s">
        <v>98</v>
      </c>
      <c r="L256" s="95" t="s">
        <v>407</v>
      </c>
      <c r="M256" s="95" t="s">
        <v>1917</v>
      </c>
      <c r="N256" s="95" t="s">
        <v>1680</v>
      </c>
      <c r="O256" s="95" t="s">
        <v>36</v>
      </c>
      <c r="P256" s="95">
        <f t="shared" si="3"/>
        <v>1.7</v>
      </c>
      <c r="Q256" s="95" t="s">
        <v>342</v>
      </c>
      <c r="R256" s="95"/>
      <c r="S256" s="95"/>
    </row>
    <row r="257" spans="2:19" x14ac:dyDescent="0.4">
      <c r="B257" s="95" t="s">
        <v>364</v>
      </c>
      <c r="C257" s="95" t="s">
        <v>100</v>
      </c>
      <c r="D257" s="95"/>
      <c r="E257" s="95" t="s">
        <v>97</v>
      </c>
      <c r="F257" s="95" t="s">
        <v>95</v>
      </c>
      <c r="G257" s="95" t="s">
        <v>113</v>
      </c>
      <c r="H257" s="95" t="s">
        <v>286</v>
      </c>
      <c r="I257" s="95" t="s">
        <v>97</v>
      </c>
      <c r="J257" s="95" t="s">
        <v>97</v>
      </c>
      <c r="K257" s="95" t="s">
        <v>98</v>
      </c>
      <c r="L257" s="95" t="s">
        <v>408</v>
      </c>
      <c r="M257" s="95" t="s">
        <v>1917</v>
      </c>
      <c r="N257" s="95" t="s">
        <v>1680</v>
      </c>
      <c r="O257" s="95" t="s">
        <v>36</v>
      </c>
      <c r="P257" s="95">
        <f t="shared" si="3"/>
        <v>1.7</v>
      </c>
      <c r="Q257" s="95" t="s">
        <v>344</v>
      </c>
      <c r="R257" s="95"/>
      <c r="S257" s="95"/>
    </row>
    <row r="258" spans="2:19" x14ac:dyDescent="0.4">
      <c r="B258" s="95" t="s">
        <v>364</v>
      </c>
      <c r="C258" s="95" t="s">
        <v>6</v>
      </c>
      <c r="D258" s="95"/>
      <c r="E258" s="95" t="s">
        <v>97</v>
      </c>
      <c r="F258" s="95" t="s">
        <v>95</v>
      </c>
      <c r="G258" s="95" t="s">
        <v>113</v>
      </c>
      <c r="H258" s="95" t="s">
        <v>286</v>
      </c>
      <c r="I258" s="95" t="s">
        <v>97</v>
      </c>
      <c r="J258" s="95" t="s">
        <v>97</v>
      </c>
      <c r="K258" s="95" t="s">
        <v>98</v>
      </c>
      <c r="L258" s="95" t="s">
        <v>409</v>
      </c>
      <c r="M258" s="95" t="s">
        <v>1917</v>
      </c>
      <c r="N258" s="95" t="s">
        <v>1680</v>
      </c>
      <c r="O258" s="95" t="s">
        <v>36</v>
      </c>
      <c r="P258" s="95">
        <f t="shared" si="3"/>
        <v>1.7</v>
      </c>
      <c r="Q258" s="95" t="s">
        <v>359</v>
      </c>
      <c r="R258" s="95"/>
      <c r="S258" s="95"/>
    </row>
    <row r="259" spans="2:19" x14ac:dyDescent="0.4">
      <c r="B259" s="95" t="s">
        <v>364</v>
      </c>
      <c r="C259" s="95" t="s">
        <v>7</v>
      </c>
      <c r="D259" s="95"/>
      <c r="E259" s="95" t="s">
        <v>97</v>
      </c>
      <c r="F259" s="95" t="s">
        <v>95</v>
      </c>
      <c r="G259" s="95" t="s">
        <v>113</v>
      </c>
      <c r="H259" s="95" t="s">
        <v>286</v>
      </c>
      <c r="I259" s="95" t="s">
        <v>97</v>
      </c>
      <c r="J259" s="95" t="s">
        <v>97</v>
      </c>
      <c r="K259" s="95" t="s">
        <v>98</v>
      </c>
      <c r="L259" s="95" t="s">
        <v>410</v>
      </c>
      <c r="M259" s="95" t="s">
        <v>1917</v>
      </c>
      <c r="N259" s="95" t="s">
        <v>1680</v>
      </c>
      <c r="O259" s="95" t="s">
        <v>36</v>
      </c>
      <c r="P259" s="95">
        <f t="shared" si="3"/>
        <v>1.7</v>
      </c>
      <c r="Q259" s="95" t="s">
        <v>370</v>
      </c>
      <c r="R259" s="95"/>
      <c r="S259" s="95"/>
    </row>
    <row r="260" spans="2:19" x14ac:dyDescent="0.4">
      <c r="B260" s="95" t="s">
        <v>364</v>
      </c>
      <c r="C260" s="95" t="s">
        <v>7</v>
      </c>
      <c r="D260" s="95"/>
      <c r="E260" s="95" t="s">
        <v>97</v>
      </c>
      <c r="F260" s="95" t="s">
        <v>95</v>
      </c>
      <c r="G260" s="95" t="s">
        <v>113</v>
      </c>
      <c r="H260" s="95" t="s">
        <v>286</v>
      </c>
      <c r="I260" s="95" t="s">
        <v>97</v>
      </c>
      <c r="J260" s="95" t="s">
        <v>97</v>
      </c>
      <c r="K260" s="95" t="s">
        <v>98</v>
      </c>
      <c r="L260" s="95" t="s">
        <v>410</v>
      </c>
      <c r="M260" s="95" t="s">
        <v>1917</v>
      </c>
      <c r="N260" s="95" t="s">
        <v>1680</v>
      </c>
      <c r="O260" s="95" t="s">
        <v>36</v>
      </c>
      <c r="P260" s="95">
        <f t="shared" si="3"/>
        <v>1.7</v>
      </c>
      <c r="Q260" s="95" t="s">
        <v>353</v>
      </c>
      <c r="R260" s="95"/>
      <c r="S260" s="95"/>
    </row>
    <row r="261" spans="2:19" x14ac:dyDescent="0.4">
      <c r="B261" s="95" t="s">
        <v>411</v>
      </c>
      <c r="C261" s="95" t="s">
        <v>4</v>
      </c>
      <c r="D261" s="95" t="s">
        <v>436</v>
      </c>
      <c r="E261" s="95" t="s">
        <v>97</v>
      </c>
      <c r="F261" s="95" t="s">
        <v>95</v>
      </c>
      <c r="G261" s="95" t="s">
        <v>176</v>
      </c>
      <c r="H261" s="95" t="s">
        <v>286</v>
      </c>
      <c r="I261" s="95" t="s">
        <v>97</v>
      </c>
      <c r="J261" s="95" t="s">
        <v>97</v>
      </c>
      <c r="K261" s="95" t="s">
        <v>98</v>
      </c>
      <c r="L261" s="95" t="s">
        <v>412</v>
      </c>
      <c r="M261" s="95" t="s">
        <v>1917</v>
      </c>
      <c r="N261" s="95" t="s">
        <v>1680</v>
      </c>
      <c r="O261" s="95" t="s">
        <v>40</v>
      </c>
      <c r="P261" s="95">
        <f t="shared" si="3"/>
        <v>1.2</v>
      </c>
      <c r="Q261" s="95" t="s">
        <v>1826</v>
      </c>
      <c r="R261" s="95"/>
      <c r="S261" s="95"/>
    </row>
    <row r="262" spans="2:19" x14ac:dyDescent="0.4">
      <c r="B262" s="95" t="s">
        <v>411</v>
      </c>
      <c r="C262" s="95" t="s">
        <v>94</v>
      </c>
      <c r="D262" s="95"/>
      <c r="E262" s="95" t="s">
        <v>97</v>
      </c>
      <c r="F262" s="95" t="s">
        <v>95</v>
      </c>
      <c r="G262" s="95" t="s">
        <v>103</v>
      </c>
      <c r="H262" s="95" t="s">
        <v>286</v>
      </c>
      <c r="I262" s="95" t="s">
        <v>97</v>
      </c>
      <c r="J262" s="95" t="s">
        <v>97</v>
      </c>
      <c r="K262" s="95" t="s">
        <v>107</v>
      </c>
      <c r="L262" s="95" t="s">
        <v>413</v>
      </c>
      <c r="M262" s="95" t="s">
        <v>1917</v>
      </c>
      <c r="N262" s="95" t="s">
        <v>1680</v>
      </c>
      <c r="O262" s="95" t="s">
        <v>40</v>
      </c>
      <c r="P262" s="95">
        <f t="shared" si="3"/>
        <v>1.3</v>
      </c>
      <c r="Q262" s="95" t="s">
        <v>414</v>
      </c>
      <c r="R262" s="95"/>
      <c r="S262" s="95"/>
    </row>
    <row r="263" spans="2:19" x14ac:dyDescent="0.4">
      <c r="B263" s="95" t="s">
        <v>411</v>
      </c>
      <c r="C263" s="95" t="s">
        <v>94</v>
      </c>
      <c r="D263" s="95"/>
      <c r="E263" s="95" t="s">
        <v>97</v>
      </c>
      <c r="F263" s="95" t="s">
        <v>95</v>
      </c>
      <c r="G263" s="95" t="s">
        <v>103</v>
      </c>
      <c r="H263" s="95" t="s">
        <v>286</v>
      </c>
      <c r="I263" s="95" t="s">
        <v>97</v>
      </c>
      <c r="J263" s="95" t="s">
        <v>97</v>
      </c>
      <c r="K263" s="95" t="s">
        <v>98</v>
      </c>
      <c r="L263" s="95" t="s">
        <v>415</v>
      </c>
      <c r="M263" s="95" t="s">
        <v>1917</v>
      </c>
      <c r="N263" s="95" t="s">
        <v>1680</v>
      </c>
      <c r="O263" s="95" t="s">
        <v>35</v>
      </c>
      <c r="P263" s="95">
        <f t="shared" si="3"/>
        <v>1.3</v>
      </c>
      <c r="Q263" s="95" t="s">
        <v>362</v>
      </c>
      <c r="R263" s="95"/>
      <c r="S263" s="95"/>
    </row>
    <row r="264" spans="2:19" x14ac:dyDescent="0.4">
      <c r="B264" s="95" t="s">
        <v>411</v>
      </c>
      <c r="C264" s="95" t="s">
        <v>94</v>
      </c>
      <c r="D264" s="95"/>
      <c r="E264" s="95" t="s">
        <v>97</v>
      </c>
      <c r="F264" s="95" t="s">
        <v>95</v>
      </c>
      <c r="G264" s="95" t="s">
        <v>96</v>
      </c>
      <c r="H264" s="95" t="s">
        <v>286</v>
      </c>
      <c r="I264" s="95" t="s">
        <v>97</v>
      </c>
      <c r="J264" s="95" t="s">
        <v>97</v>
      </c>
      <c r="K264" s="95" t="s">
        <v>107</v>
      </c>
      <c r="L264" s="95" t="s">
        <v>416</v>
      </c>
      <c r="M264" s="95" t="s">
        <v>1917</v>
      </c>
      <c r="N264" s="95" t="s">
        <v>1680</v>
      </c>
      <c r="O264" s="95" t="s">
        <v>35</v>
      </c>
      <c r="P264" s="95">
        <f t="shared" si="3"/>
        <v>1.4</v>
      </c>
      <c r="Q264" s="95" t="s">
        <v>362</v>
      </c>
      <c r="R264" s="95"/>
      <c r="S264" s="95"/>
    </row>
    <row r="265" spans="2:19" x14ac:dyDescent="0.4">
      <c r="B265" s="95" t="s">
        <v>411</v>
      </c>
      <c r="C265" s="95" t="s">
        <v>94</v>
      </c>
      <c r="D265" s="95"/>
      <c r="E265" s="95" t="s">
        <v>97</v>
      </c>
      <c r="F265" s="95" t="s">
        <v>95</v>
      </c>
      <c r="G265" s="95" t="s">
        <v>96</v>
      </c>
      <c r="H265" s="95" t="s">
        <v>286</v>
      </c>
      <c r="I265" s="95" t="s">
        <v>97</v>
      </c>
      <c r="J265" s="95" t="s">
        <v>97</v>
      </c>
      <c r="K265" s="95" t="s">
        <v>107</v>
      </c>
      <c r="L265" s="95" t="s">
        <v>416</v>
      </c>
      <c r="M265" s="95" t="s">
        <v>1917</v>
      </c>
      <c r="N265" s="95" t="s">
        <v>1680</v>
      </c>
      <c r="O265" s="95" t="s">
        <v>35</v>
      </c>
      <c r="P265" s="95">
        <f t="shared" ref="P265:P328" si="4">IF(G265="-","-",IF(LEFT(G265,1)="日",VALUE(MID(G265,8,4)),VALUE(SUBSTITUTE(G265,"以下",""))))</f>
        <v>1.4</v>
      </c>
      <c r="Q265" s="95" t="s">
        <v>414</v>
      </c>
      <c r="R265" s="95"/>
      <c r="S265" s="95"/>
    </row>
    <row r="266" spans="2:19" x14ac:dyDescent="0.4">
      <c r="B266" s="95" t="s">
        <v>411</v>
      </c>
      <c r="C266" s="95" t="s">
        <v>94</v>
      </c>
      <c r="D266" s="95"/>
      <c r="E266" s="95" t="s">
        <v>97</v>
      </c>
      <c r="F266" s="95" t="s">
        <v>95</v>
      </c>
      <c r="G266" s="95" t="s">
        <v>96</v>
      </c>
      <c r="H266" s="95" t="s">
        <v>286</v>
      </c>
      <c r="I266" s="95" t="s">
        <v>97</v>
      </c>
      <c r="J266" s="95" t="s">
        <v>97</v>
      </c>
      <c r="K266" s="95" t="s">
        <v>98</v>
      </c>
      <c r="L266" s="95" t="s">
        <v>417</v>
      </c>
      <c r="M266" s="95" t="s">
        <v>1917</v>
      </c>
      <c r="N266" s="95" t="s">
        <v>1680</v>
      </c>
      <c r="O266" s="95" t="s">
        <v>35</v>
      </c>
      <c r="P266" s="95">
        <f t="shared" si="4"/>
        <v>1.4</v>
      </c>
      <c r="Q266" s="95" t="s">
        <v>414</v>
      </c>
      <c r="R266" s="95"/>
      <c r="S266" s="95"/>
    </row>
    <row r="267" spans="2:19" x14ac:dyDescent="0.4">
      <c r="B267" s="95" t="s">
        <v>411</v>
      </c>
      <c r="C267" s="95" t="s">
        <v>4</v>
      </c>
      <c r="D267" s="95" t="s">
        <v>436</v>
      </c>
      <c r="E267" s="95" t="s">
        <v>97</v>
      </c>
      <c r="F267" s="95" t="s">
        <v>95</v>
      </c>
      <c r="G267" s="95" t="s">
        <v>96</v>
      </c>
      <c r="H267" s="95" t="s">
        <v>286</v>
      </c>
      <c r="I267" s="95" t="s">
        <v>97</v>
      </c>
      <c r="J267" s="95" t="s">
        <v>97</v>
      </c>
      <c r="K267" s="95" t="s">
        <v>98</v>
      </c>
      <c r="L267" s="95" t="s">
        <v>418</v>
      </c>
      <c r="M267" s="95" t="s">
        <v>1917</v>
      </c>
      <c r="N267" s="95" t="s">
        <v>1680</v>
      </c>
      <c r="O267" s="95" t="s">
        <v>35</v>
      </c>
      <c r="P267" s="95">
        <f t="shared" si="4"/>
        <v>1.4</v>
      </c>
      <c r="Q267" s="95" t="s">
        <v>1826</v>
      </c>
      <c r="R267" s="95"/>
      <c r="S267" s="95"/>
    </row>
    <row r="268" spans="2:19" x14ac:dyDescent="0.4">
      <c r="B268" s="95" t="s">
        <v>411</v>
      </c>
      <c r="C268" s="95" t="s">
        <v>94</v>
      </c>
      <c r="D268" s="95"/>
      <c r="E268" s="95" t="s">
        <v>97</v>
      </c>
      <c r="F268" s="95" t="s">
        <v>95</v>
      </c>
      <c r="G268" s="95" t="s">
        <v>113</v>
      </c>
      <c r="H268" s="95" t="s">
        <v>286</v>
      </c>
      <c r="I268" s="95" t="s">
        <v>97</v>
      </c>
      <c r="J268" s="95" t="s">
        <v>97</v>
      </c>
      <c r="K268" s="95" t="s">
        <v>107</v>
      </c>
      <c r="L268" s="95" t="s">
        <v>419</v>
      </c>
      <c r="M268" s="95" t="s">
        <v>1917</v>
      </c>
      <c r="N268" s="95" t="s">
        <v>1680</v>
      </c>
      <c r="O268" s="95" t="s">
        <v>36</v>
      </c>
      <c r="P268" s="95">
        <f t="shared" si="4"/>
        <v>1.7</v>
      </c>
      <c r="Q268" s="95" t="s">
        <v>362</v>
      </c>
      <c r="R268" s="95"/>
      <c r="S268" s="95"/>
    </row>
    <row r="269" spans="2:19" x14ac:dyDescent="0.4">
      <c r="B269" s="95" t="s">
        <v>411</v>
      </c>
      <c r="C269" s="95" t="s">
        <v>94</v>
      </c>
      <c r="D269" s="95"/>
      <c r="E269" s="95" t="s">
        <v>97</v>
      </c>
      <c r="F269" s="95" t="s">
        <v>95</v>
      </c>
      <c r="G269" s="95" t="s">
        <v>113</v>
      </c>
      <c r="H269" s="95" t="s">
        <v>286</v>
      </c>
      <c r="I269" s="95" t="s">
        <v>97</v>
      </c>
      <c r="J269" s="95" t="s">
        <v>97</v>
      </c>
      <c r="K269" s="95" t="s">
        <v>107</v>
      </c>
      <c r="L269" s="95" t="s">
        <v>419</v>
      </c>
      <c r="M269" s="95" t="s">
        <v>1917</v>
      </c>
      <c r="N269" s="95" t="s">
        <v>1680</v>
      </c>
      <c r="O269" s="95" t="s">
        <v>36</v>
      </c>
      <c r="P269" s="95">
        <f t="shared" si="4"/>
        <v>1.7</v>
      </c>
      <c r="Q269" s="95" t="s">
        <v>414</v>
      </c>
      <c r="R269" s="95"/>
      <c r="S269" s="95"/>
    </row>
    <row r="270" spans="2:19" x14ac:dyDescent="0.4">
      <c r="B270" s="95" t="s">
        <v>411</v>
      </c>
      <c r="C270" s="95" t="s">
        <v>94</v>
      </c>
      <c r="D270" s="95"/>
      <c r="E270" s="95" t="s">
        <v>97</v>
      </c>
      <c r="F270" s="95" t="s">
        <v>95</v>
      </c>
      <c r="G270" s="95" t="s">
        <v>113</v>
      </c>
      <c r="H270" s="95" t="s">
        <v>286</v>
      </c>
      <c r="I270" s="95" t="s">
        <v>97</v>
      </c>
      <c r="J270" s="95" t="s">
        <v>97</v>
      </c>
      <c r="K270" s="95" t="s">
        <v>98</v>
      </c>
      <c r="L270" s="95" t="s">
        <v>420</v>
      </c>
      <c r="M270" s="95" t="s">
        <v>1917</v>
      </c>
      <c r="N270" s="95" t="s">
        <v>1680</v>
      </c>
      <c r="O270" s="95" t="s">
        <v>36</v>
      </c>
      <c r="P270" s="95">
        <f t="shared" si="4"/>
        <v>1.7</v>
      </c>
      <c r="Q270" s="95" t="s">
        <v>362</v>
      </c>
      <c r="R270" s="95"/>
      <c r="S270" s="95"/>
    </row>
    <row r="271" spans="2:19" x14ac:dyDescent="0.4">
      <c r="B271" s="95" t="s">
        <v>411</v>
      </c>
      <c r="C271" s="95" t="s">
        <v>94</v>
      </c>
      <c r="D271" s="95"/>
      <c r="E271" s="95" t="s">
        <v>97</v>
      </c>
      <c r="F271" s="95" t="s">
        <v>95</v>
      </c>
      <c r="G271" s="95" t="s">
        <v>113</v>
      </c>
      <c r="H271" s="95" t="s">
        <v>286</v>
      </c>
      <c r="I271" s="95" t="s">
        <v>97</v>
      </c>
      <c r="J271" s="95" t="s">
        <v>97</v>
      </c>
      <c r="K271" s="95" t="s">
        <v>98</v>
      </c>
      <c r="L271" s="95" t="s">
        <v>420</v>
      </c>
      <c r="M271" s="95" t="s">
        <v>1917</v>
      </c>
      <c r="N271" s="95" t="s">
        <v>1680</v>
      </c>
      <c r="O271" s="95" t="s">
        <v>36</v>
      </c>
      <c r="P271" s="95">
        <f t="shared" si="4"/>
        <v>1.7</v>
      </c>
      <c r="Q271" s="95" t="s">
        <v>414</v>
      </c>
      <c r="R271" s="95"/>
      <c r="S271" s="95"/>
    </row>
    <row r="272" spans="2:19" x14ac:dyDescent="0.4">
      <c r="B272" s="95" t="s">
        <v>411</v>
      </c>
      <c r="C272" s="95" t="s">
        <v>4</v>
      </c>
      <c r="D272" s="95" t="s">
        <v>436</v>
      </c>
      <c r="E272" s="95" t="s">
        <v>97</v>
      </c>
      <c r="F272" s="95" t="s">
        <v>95</v>
      </c>
      <c r="G272" s="95" t="s">
        <v>113</v>
      </c>
      <c r="H272" s="95" t="s">
        <v>286</v>
      </c>
      <c r="I272" s="95" t="s">
        <v>97</v>
      </c>
      <c r="J272" s="95" t="s">
        <v>97</v>
      </c>
      <c r="K272" s="95" t="s">
        <v>98</v>
      </c>
      <c r="L272" s="95" t="s">
        <v>421</v>
      </c>
      <c r="M272" s="95" t="s">
        <v>1917</v>
      </c>
      <c r="N272" s="95" t="s">
        <v>1680</v>
      </c>
      <c r="O272" s="95" t="s">
        <v>36</v>
      </c>
      <c r="P272" s="95">
        <f t="shared" si="4"/>
        <v>1.7</v>
      </c>
      <c r="Q272" s="95" t="s">
        <v>1826</v>
      </c>
      <c r="R272" s="95"/>
      <c r="S272" s="95"/>
    </row>
    <row r="273" spans="2:19" x14ac:dyDescent="0.4">
      <c r="B273" s="95" t="s">
        <v>1920</v>
      </c>
      <c r="C273" s="95" t="s">
        <v>4</v>
      </c>
      <c r="D273" s="95"/>
      <c r="E273" s="95" t="s">
        <v>1642</v>
      </c>
      <c r="F273" s="95" t="s">
        <v>95</v>
      </c>
      <c r="G273" s="95" t="s">
        <v>160</v>
      </c>
      <c r="H273" s="95" t="s">
        <v>286</v>
      </c>
      <c r="I273" s="95" t="s">
        <v>97</v>
      </c>
      <c r="J273" s="95" t="s">
        <v>97</v>
      </c>
      <c r="K273" s="95" t="s">
        <v>107</v>
      </c>
      <c r="L273" s="95" t="s">
        <v>422</v>
      </c>
      <c r="M273" s="95" t="s">
        <v>1917</v>
      </c>
      <c r="N273" s="95" t="s">
        <v>1680</v>
      </c>
      <c r="O273" s="95" t="s">
        <v>147</v>
      </c>
      <c r="P273" s="95">
        <f t="shared" si="4"/>
        <v>0.69</v>
      </c>
      <c r="Q273" s="95" t="s">
        <v>342</v>
      </c>
      <c r="R273" s="95"/>
      <c r="S273" s="95"/>
    </row>
    <row r="274" spans="2:19" x14ac:dyDescent="0.4">
      <c r="B274" s="95" t="s">
        <v>1920</v>
      </c>
      <c r="C274" s="95" t="s">
        <v>100</v>
      </c>
      <c r="D274" s="95"/>
      <c r="E274" s="95" t="s">
        <v>1642</v>
      </c>
      <c r="F274" s="95" t="s">
        <v>95</v>
      </c>
      <c r="G274" s="95" t="s">
        <v>160</v>
      </c>
      <c r="H274" s="95" t="s">
        <v>286</v>
      </c>
      <c r="I274" s="95" t="s">
        <v>97</v>
      </c>
      <c r="J274" s="95" t="s">
        <v>97</v>
      </c>
      <c r="K274" s="95" t="s">
        <v>107</v>
      </c>
      <c r="L274" s="95" t="s">
        <v>423</v>
      </c>
      <c r="M274" s="95" t="s">
        <v>1917</v>
      </c>
      <c r="N274" s="95" t="s">
        <v>1680</v>
      </c>
      <c r="O274" s="95" t="s">
        <v>147</v>
      </c>
      <c r="P274" s="95">
        <f t="shared" si="4"/>
        <v>0.69</v>
      </c>
      <c r="Q274" s="95" t="s">
        <v>344</v>
      </c>
      <c r="R274" s="95"/>
      <c r="S274" s="95"/>
    </row>
    <row r="275" spans="2:19" x14ac:dyDescent="0.4">
      <c r="B275" s="95" t="s">
        <v>1920</v>
      </c>
      <c r="C275" s="95" t="s">
        <v>7</v>
      </c>
      <c r="D275" s="95"/>
      <c r="E275" s="95" t="s">
        <v>1642</v>
      </c>
      <c r="F275" s="95" t="s">
        <v>95</v>
      </c>
      <c r="G275" s="95" t="s">
        <v>160</v>
      </c>
      <c r="H275" s="95" t="s">
        <v>286</v>
      </c>
      <c r="I275" s="95" t="s">
        <v>97</v>
      </c>
      <c r="J275" s="95" t="s">
        <v>97</v>
      </c>
      <c r="K275" s="95" t="s">
        <v>107</v>
      </c>
      <c r="L275" s="95" t="s">
        <v>424</v>
      </c>
      <c r="M275" s="95" t="s">
        <v>1917</v>
      </c>
      <c r="N275" s="95" t="s">
        <v>1680</v>
      </c>
      <c r="O275" s="95" t="s">
        <v>147</v>
      </c>
      <c r="P275" s="95">
        <f t="shared" si="4"/>
        <v>0.69</v>
      </c>
      <c r="Q275" s="95" t="s">
        <v>346</v>
      </c>
      <c r="R275" s="95"/>
      <c r="S275" s="95"/>
    </row>
    <row r="276" spans="2:19" x14ac:dyDescent="0.4">
      <c r="B276" s="95" t="s">
        <v>1920</v>
      </c>
      <c r="C276" s="95" t="s">
        <v>4</v>
      </c>
      <c r="D276" s="95"/>
      <c r="E276" s="95" t="s">
        <v>1642</v>
      </c>
      <c r="F276" s="95" t="s">
        <v>95</v>
      </c>
      <c r="G276" s="95" t="s">
        <v>162</v>
      </c>
      <c r="H276" s="95" t="s">
        <v>286</v>
      </c>
      <c r="I276" s="95" t="s">
        <v>97</v>
      </c>
      <c r="J276" s="95" t="s">
        <v>97</v>
      </c>
      <c r="K276" s="95" t="s">
        <v>107</v>
      </c>
      <c r="L276" s="95" t="s">
        <v>425</v>
      </c>
      <c r="M276" s="95" t="s">
        <v>1917</v>
      </c>
      <c r="N276" s="95" t="s">
        <v>1680</v>
      </c>
      <c r="O276" s="95" t="s">
        <v>147</v>
      </c>
      <c r="P276" s="95">
        <f t="shared" si="4"/>
        <v>0.84</v>
      </c>
      <c r="Q276" s="95" t="s">
        <v>348</v>
      </c>
      <c r="R276" s="95"/>
      <c r="S276" s="95"/>
    </row>
    <row r="277" spans="2:19" x14ac:dyDescent="0.4">
      <c r="B277" s="95" t="s">
        <v>1920</v>
      </c>
      <c r="C277" s="95" t="s">
        <v>100</v>
      </c>
      <c r="D277" s="95"/>
      <c r="E277" s="95" t="s">
        <v>1642</v>
      </c>
      <c r="F277" s="95" t="s">
        <v>95</v>
      </c>
      <c r="G277" s="95" t="s">
        <v>162</v>
      </c>
      <c r="H277" s="95" t="s">
        <v>286</v>
      </c>
      <c r="I277" s="95" t="s">
        <v>97</v>
      </c>
      <c r="J277" s="95" t="s">
        <v>97</v>
      </c>
      <c r="K277" s="95" t="s">
        <v>107</v>
      </c>
      <c r="L277" s="95" t="s">
        <v>426</v>
      </c>
      <c r="M277" s="95" t="s">
        <v>1917</v>
      </c>
      <c r="N277" s="95" t="s">
        <v>1680</v>
      </c>
      <c r="O277" s="95" t="s">
        <v>147</v>
      </c>
      <c r="P277" s="95">
        <f t="shared" si="4"/>
        <v>0.84</v>
      </c>
      <c r="Q277" s="95" t="s">
        <v>350</v>
      </c>
      <c r="R277" s="95"/>
      <c r="S277" s="95"/>
    </row>
    <row r="278" spans="2:19" x14ac:dyDescent="0.4">
      <c r="B278" s="95" t="s">
        <v>1920</v>
      </c>
      <c r="C278" s="95" t="s">
        <v>7</v>
      </c>
      <c r="D278" s="95"/>
      <c r="E278" s="95" t="s">
        <v>1642</v>
      </c>
      <c r="F278" s="95" t="s">
        <v>95</v>
      </c>
      <c r="G278" s="95" t="s">
        <v>162</v>
      </c>
      <c r="H278" s="95" t="s">
        <v>286</v>
      </c>
      <c r="I278" s="95" t="s">
        <v>97</v>
      </c>
      <c r="J278" s="95" t="s">
        <v>97</v>
      </c>
      <c r="K278" s="95" t="s">
        <v>107</v>
      </c>
      <c r="L278" s="95" t="s">
        <v>427</v>
      </c>
      <c r="M278" s="95" t="s">
        <v>1917</v>
      </c>
      <c r="N278" s="95" t="s">
        <v>1680</v>
      </c>
      <c r="O278" s="95" t="s">
        <v>147</v>
      </c>
      <c r="P278" s="95">
        <f t="shared" si="4"/>
        <v>0.84</v>
      </c>
      <c r="Q278" s="95" t="s">
        <v>352</v>
      </c>
      <c r="R278" s="95"/>
      <c r="S278" s="95"/>
    </row>
    <row r="279" spans="2:19" x14ac:dyDescent="0.4">
      <c r="B279" s="95" t="s">
        <v>1920</v>
      </c>
      <c r="C279" s="95" t="s">
        <v>94</v>
      </c>
      <c r="D279" s="95"/>
      <c r="E279" s="95" t="s">
        <v>1642</v>
      </c>
      <c r="F279" s="95" t="s">
        <v>95</v>
      </c>
      <c r="G279" s="95" t="s">
        <v>162</v>
      </c>
      <c r="H279" s="95" t="s">
        <v>286</v>
      </c>
      <c r="I279" s="95" t="s">
        <v>97</v>
      </c>
      <c r="J279" s="95" t="s">
        <v>97</v>
      </c>
      <c r="K279" s="95" t="s">
        <v>107</v>
      </c>
      <c r="L279" s="95" t="s">
        <v>428</v>
      </c>
      <c r="M279" s="95" t="s">
        <v>1917</v>
      </c>
      <c r="N279" s="95" t="s">
        <v>1680</v>
      </c>
      <c r="O279" s="95" t="s">
        <v>40</v>
      </c>
      <c r="P279" s="95">
        <f t="shared" si="4"/>
        <v>0.84</v>
      </c>
      <c r="Q279" s="95" t="s">
        <v>429</v>
      </c>
      <c r="R279" s="95"/>
      <c r="S279" s="95"/>
    </row>
    <row r="280" spans="2:19" x14ac:dyDescent="0.4">
      <c r="B280" s="95" t="s">
        <v>1920</v>
      </c>
      <c r="C280" s="95" t="s">
        <v>4</v>
      </c>
      <c r="D280" s="95"/>
      <c r="E280" s="95" t="s">
        <v>1642</v>
      </c>
      <c r="F280" s="95" t="s">
        <v>95</v>
      </c>
      <c r="G280" s="95" t="s">
        <v>162</v>
      </c>
      <c r="H280" s="95" t="s">
        <v>286</v>
      </c>
      <c r="I280" s="95" t="s">
        <v>97</v>
      </c>
      <c r="J280" s="95" t="s">
        <v>97</v>
      </c>
      <c r="K280" s="95" t="s">
        <v>107</v>
      </c>
      <c r="L280" s="95" t="s">
        <v>430</v>
      </c>
      <c r="M280" s="95" t="s">
        <v>1917</v>
      </c>
      <c r="N280" s="95" t="s">
        <v>1680</v>
      </c>
      <c r="O280" s="95" t="s">
        <v>40</v>
      </c>
      <c r="P280" s="95">
        <f t="shared" si="4"/>
        <v>0.84</v>
      </c>
      <c r="Q280" s="95" t="s">
        <v>342</v>
      </c>
      <c r="R280" s="95"/>
      <c r="S280" s="95"/>
    </row>
    <row r="281" spans="2:19" x14ac:dyDescent="0.4">
      <c r="B281" s="95" t="s">
        <v>1920</v>
      </c>
      <c r="C281" s="95" t="s">
        <v>100</v>
      </c>
      <c r="D281" s="95"/>
      <c r="E281" s="95" t="s">
        <v>1642</v>
      </c>
      <c r="F281" s="95" t="s">
        <v>95</v>
      </c>
      <c r="G281" s="95" t="s">
        <v>162</v>
      </c>
      <c r="H281" s="95" t="s">
        <v>286</v>
      </c>
      <c r="I281" s="95" t="s">
        <v>97</v>
      </c>
      <c r="J281" s="95" t="s">
        <v>97</v>
      </c>
      <c r="K281" s="95" t="s">
        <v>107</v>
      </c>
      <c r="L281" s="95" t="s">
        <v>431</v>
      </c>
      <c r="M281" s="95" t="s">
        <v>1917</v>
      </c>
      <c r="N281" s="95" t="s">
        <v>1680</v>
      </c>
      <c r="O281" s="95" t="s">
        <v>40</v>
      </c>
      <c r="P281" s="95">
        <f t="shared" si="4"/>
        <v>0.84</v>
      </c>
      <c r="Q281" s="95" t="s">
        <v>344</v>
      </c>
      <c r="R281" s="95"/>
      <c r="S281" s="95"/>
    </row>
    <row r="282" spans="2:19" x14ac:dyDescent="0.4">
      <c r="B282" s="95" t="s">
        <v>1920</v>
      </c>
      <c r="C282" s="95" t="s">
        <v>6</v>
      </c>
      <c r="D282" s="95"/>
      <c r="E282" s="95" t="s">
        <v>1642</v>
      </c>
      <c r="F282" s="95" t="s">
        <v>95</v>
      </c>
      <c r="G282" s="95" t="s">
        <v>162</v>
      </c>
      <c r="H282" s="95" t="s">
        <v>286</v>
      </c>
      <c r="I282" s="95" t="s">
        <v>97</v>
      </c>
      <c r="J282" s="95" t="s">
        <v>97</v>
      </c>
      <c r="K282" s="95" t="s">
        <v>107</v>
      </c>
      <c r="L282" s="95" t="s">
        <v>432</v>
      </c>
      <c r="M282" s="95" t="s">
        <v>1917</v>
      </c>
      <c r="N282" s="95" t="s">
        <v>1680</v>
      </c>
      <c r="O282" s="95" t="s">
        <v>40</v>
      </c>
      <c r="P282" s="95">
        <f t="shared" si="4"/>
        <v>0.84</v>
      </c>
      <c r="Q282" s="95" t="s">
        <v>433</v>
      </c>
      <c r="R282" s="95"/>
      <c r="S282" s="95"/>
    </row>
    <row r="283" spans="2:19" x14ac:dyDescent="0.4">
      <c r="B283" s="95" t="s">
        <v>1920</v>
      </c>
      <c r="C283" s="95" t="s">
        <v>7</v>
      </c>
      <c r="D283" s="95"/>
      <c r="E283" s="95" t="s">
        <v>1642</v>
      </c>
      <c r="F283" s="95" t="s">
        <v>95</v>
      </c>
      <c r="G283" s="95" t="s">
        <v>162</v>
      </c>
      <c r="H283" s="95" t="s">
        <v>286</v>
      </c>
      <c r="I283" s="95" t="s">
        <v>97</v>
      </c>
      <c r="J283" s="95" t="s">
        <v>97</v>
      </c>
      <c r="K283" s="95" t="s">
        <v>107</v>
      </c>
      <c r="L283" s="95" t="s">
        <v>434</v>
      </c>
      <c r="M283" s="95" t="s">
        <v>1917</v>
      </c>
      <c r="N283" s="95" t="s">
        <v>1680</v>
      </c>
      <c r="O283" s="95" t="s">
        <v>40</v>
      </c>
      <c r="P283" s="95">
        <f t="shared" si="4"/>
        <v>0.84</v>
      </c>
      <c r="Q283" s="95" t="s">
        <v>346</v>
      </c>
      <c r="R283" s="95"/>
      <c r="S283" s="95"/>
    </row>
    <row r="284" spans="2:19" x14ac:dyDescent="0.4">
      <c r="B284" s="95" t="s">
        <v>1920</v>
      </c>
      <c r="C284" s="95" t="s">
        <v>4</v>
      </c>
      <c r="D284" s="95" t="s">
        <v>436</v>
      </c>
      <c r="E284" s="95" t="s">
        <v>1642</v>
      </c>
      <c r="F284" s="95" t="s">
        <v>95</v>
      </c>
      <c r="G284" s="95" t="s">
        <v>435</v>
      </c>
      <c r="H284" s="95" t="s">
        <v>286</v>
      </c>
      <c r="I284" s="95" t="s">
        <v>97</v>
      </c>
      <c r="J284" s="95" t="s">
        <v>97</v>
      </c>
      <c r="K284" s="95" t="s">
        <v>107</v>
      </c>
      <c r="L284" s="95" t="s">
        <v>1827</v>
      </c>
      <c r="M284" s="95" t="s">
        <v>1917</v>
      </c>
      <c r="N284" s="95" t="s">
        <v>1680</v>
      </c>
      <c r="O284" s="95" t="s">
        <v>40</v>
      </c>
      <c r="P284" s="95">
        <f t="shared" si="4"/>
        <v>0.83</v>
      </c>
      <c r="Q284" s="95" t="s">
        <v>1826</v>
      </c>
      <c r="R284" s="95"/>
      <c r="S284" s="95"/>
    </row>
    <row r="285" spans="2:19" x14ac:dyDescent="0.4">
      <c r="B285" s="95" t="s">
        <v>1920</v>
      </c>
      <c r="C285" s="95" t="s">
        <v>94</v>
      </c>
      <c r="D285" s="95"/>
      <c r="E285" s="95" t="s">
        <v>1642</v>
      </c>
      <c r="F285" s="95" t="s">
        <v>95</v>
      </c>
      <c r="G285" s="95" t="s">
        <v>162</v>
      </c>
      <c r="H285" s="95" t="s">
        <v>286</v>
      </c>
      <c r="I285" s="95" t="s">
        <v>97</v>
      </c>
      <c r="J285" s="95" t="s">
        <v>97</v>
      </c>
      <c r="K285" s="95" t="s">
        <v>107</v>
      </c>
      <c r="L285" s="95" t="s">
        <v>1828</v>
      </c>
      <c r="M285" s="95" t="s">
        <v>1917</v>
      </c>
      <c r="N285" s="95" t="s">
        <v>1680</v>
      </c>
      <c r="O285" s="95" t="s">
        <v>40</v>
      </c>
      <c r="P285" s="95">
        <f t="shared" si="4"/>
        <v>0.84</v>
      </c>
      <c r="Q285" s="95" t="s">
        <v>437</v>
      </c>
      <c r="R285" s="95"/>
      <c r="S285" s="95"/>
    </row>
    <row r="286" spans="2:19" x14ac:dyDescent="0.4">
      <c r="B286" s="95" t="s">
        <v>364</v>
      </c>
      <c r="C286" s="95" t="s">
        <v>94</v>
      </c>
      <c r="D286" s="95"/>
      <c r="E286" s="95" t="s">
        <v>1642</v>
      </c>
      <c r="F286" s="95" t="s">
        <v>95</v>
      </c>
      <c r="G286" s="95" t="s">
        <v>176</v>
      </c>
      <c r="H286" s="95" t="s">
        <v>286</v>
      </c>
      <c r="I286" s="95" t="s">
        <v>97</v>
      </c>
      <c r="J286" s="95" t="s">
        <v>97</v>
      </c>
      <c r="K286" s="95" t="s">
        <v>107</v>
      </c>
      <c r="L286" s="95" t="s">
        <v>438</v>
      </c>
      <c r="M286" s="95" t="s">
        <v>1917</v>
      </c>
      <c r="N286" s="95" t="s">
        <v>1680</v>
      </c>
      <c r="O286" s="95" t="s">
        <v>40</v>
      </c>
      <c r="P286" s="95">
        <f t="shared" si="4"/>
        <v>1.2</v>
      </c>
      <c r="Q286" s="95" t="s">
        <v>429</v>
      </c>
      <c r="R286" s="95"/>
      <c r="S286" s="95"/>
    </row>
    <row r="287" spans="2:19" x14ac:dyDescent="0.4">
      <c r="B287" s="95" t="s">
        <v>364</v>
      </c>
      <c r="C287" s="95" t="s">
        <v>4</v>
      </c>
      <c r="D287" s="95"/>
      <c r="E287" s="95" t="s">
        <v>1642</v>
      </c>
      <c r="F287" s="95" t="s">
        <v>95</v>
      </c>
      <c r="G287" s="95" t="s">
        <v>176</v>
      </c>
      <c r="H287" s="95" t="s">
        <v>286</v>
      </c>
      <c r="I287" s="95" t="s">
        <v>97</v>
      </c>
      <c r="J287" s="95" t="s">
        <v>97</v>
      </c>
      <c r="K287" s="95" t="s">
        <v>107</v>
      </c>
      <c r="L287" s="95" t="s">
        <v>439</v>
      </c>
      <c r="M287" s="95" t="s">
        <v>1917</v>
      </c>
      <c r="N287" s="95" t="s">
        <v>1680</v>
      </c>
      <c r="O287" s="95" t="s">
        <v>40</v>
      </c>
      <c r="P287" s="95">
        <f t="shared" si="4"/>
        <v>1.2</v>
      </c>
      <c r="Q287" s="95" t="s">
        <v>342</v>
      </c>
      <c r="R287" s="95"/>
      <c r="S287" s="95"/>
    </row>
    <row r="288" spans="2:19" x14ac:dyDescent="0.4">
      <c r="B288" s="95" t="s">
        <v>364</v>
      </c>
      <c r="C288" s="95" t="s">
        <v>100</v>
      </c>
      <c r="D288" s="95"/>
      <c r="E288" s="95" t="s">
        <v>1642</v>
      </c>
      <c r="F288" s="95" t="s">
        <v>95</v>
      </c>
      <c r="G288" s="95" t="s">
        <v>176</v>
      </c>
      <c r="H288" s="95" t="s">
        <v>286</v>
      </c>
      <c r="I288" s="95" t="s">
        <v>97</v>
      </c>
      <c r="J288" s="95" t="s">
        <v>97</v>
      </c>
      <c r="K288" s="95" t="s">
        <v>107</v>
      </c>
      <c r="L288" s="95" t="s">
        <v>440</v>
      </c>
      <c r="M288" s="95" t="s">
        <v>1917</v>
      </c>
      <c r="N288" s="95" t="s">
        <v>1680</v>
      </c>
      <c r="O288" s="95" t="s">
        <v>40</v>
      </c>
      <c r="P288" s="95">
        <f t="shared" si="4"/>
        <v>1.2</v>
      </c>
      <c r="Q288" s="95" t="s">
        <v>344</v>
      </c>
      <c r="R288" s="95"/>
      <c r="S288" s="95"/>
    </row>
    <row r="289" spans="2:19" x14ac:dyDescent="0.4">
      <c r="B289" s="95" t="s">
        <v>364</v>
      </c>
      <c r="C289" s="95" t="s">
        <v>7</v>
      </c>
      <c r="D289" s="95"/>
      <c r="E289" s="95" t="s">
        <v>1642</v>
      </c>
      <c r="F289" s="95" t="s">
        <v>95</v>
      </c>
      <c r="G289" s="95" t="s">
        <v>176</v>
      </c>
      <c r="H289" s="95" t="s">
        <v>286</v>
      </c>
      <c r="I289" s="95" t="s">
        <v>97</v>
      </c>
      <c r="J289" s="95" t="s">
        <v>97</v>
      </c>
      <c r="K289" s="95" t="s">
        <v>107</v>
      </c>
      <c r="L289" s="95" t="s">
        <v>441</v>
      </c>
      <c r="M289" s="95" t="s">
        <v>1917</v>
      </c>
      <c r="N289" s="95" t="s">
        <v>1680</v>
      </c>
      <c r="O289" s="95" t="s">
        <v>40</v>
      </c>
      <c r="P289" s="95">
        <f t="shared" si="4"/>
        <v>1.2</v>
      </c>
      <c r="Q289" s="95" t="s">
        <v>370</v>
      </c>
      <c r="R289" s="95"/>
      <c r="S289" s="95"/>
    </row>
    <row r="290" spans="2:19" x14ac:dyDescent="0.4">
      <c r="B290" s="95" t="s">
        <v>364</v>
      </c>
      <c r="C290" s="95" t="s">
        <v>4</v>
      </c>
      <c r="D290" s="95"/>
      <c r="E290" s="95" t="s">
        <v>1642</v>
      </c>
      <c r="F290" s="95" t="s">
        <v>95</v>
      </c>
      <c r="G290" s="95" t="s">
        <v>103</v>
      </c>
      <c r="H290" s="95" t="s">
        <v>286</v>
      </c>
      <c r="I290" s="95" t="s">
        <v>97</v>
      </c>
      <c r="J290" s="95" t="s">
        <v>97</v>
      </c>
      <c r="K290" s="95" t="s">
        <v>98</v>
      </c>
      <c r="L290" s="95" t="s">
        <v>442</v>
      </c>
      <c r="M290" s="95" t="s">
        <v>1917</v>
      </c>
      <c r="N290" s="95" t="s">
        <v>1680</v>
      </c>
      <c r="O290" s="95" t="s">
        <v>40</v>
      </c>
      <c r="P290" s="95">
        <f t="shared" si="4"/>
        <v>1.3</v>
      </c>
      <c r="Q290" s="95" t="s">
        <v>348</v>
      </c>
      <c r="R290" s="95"/>
      <c r="S290" s="95"/>
    </row>
    <row r="291" spans="2:19" x14ac:dyDescent="0.4">
      <c r="B291" s="95" t="s">
        <v>364</v>
      </c>
      <c r="C291" s="95" t="s">
        <v>100</v>
      </c>
      <c r="D291" s="95"/>
      <c r="E291" s="95" t="s">
        <v>1642</v>
      </c>
      <c r="F291" s="95" t="s">
        <v>95</v>
      </c>
      <c r="G291" s="95" t="s">
        <v>103</v>
      </c>
      <c r="H291" s="95" t="s">
        <v>286</v>
      </c>
      <c r="I291" s="95" t="s">
        <v>97</v>
      </c>
      <c r="J291" s="95" t="s">
        <v>97</v>
      </c>
      <c r="K291" s="95" t="s">
        <v>98</v>
      </c>
      <c r="L291" s="95" t="s">
        <v>443</v>
      </c>
      <c r="M291" s="95" t="s">
        <v>1917</v>
      </c>
      <c r="N291" s="95" t="s">
        <v>1680</v>
      </c>
      <c r="O291" s="95" t="s">
        <v>40</v>
      </c>
      <c r="P291" s="95">
        <f t="shared" si="4"/>
        <v>1.3</v>
      </c>
      <c r="Q291" s="95" t="s">
        <v>350</v>
      </c>
      <c r="R291" s="95"/>
      <c r="S291" s="95"/>
    </row>
    <row r="292" spans="2:19" x14ac:dyDescent="0.4">
      <c r="B292" s="95" t="s">
        <v>364</v>
      </c>
      <c r="C292" s="95" t="s">
        <v>7</v>
      </c>
      <c r="D292" s="95"/>
      <c r="E292" s="95" t="s">
        <v>1642</v>
      </c>
      <c r="F292" s="95" t="s">
        <v>95</v>
      </c>
      <c r="G292" s="95" t="s">
        <v>103</v>
      </c>
      <c r="H292" s="95" t="s">
        <v>286</v>
      </c>
      <c r="I292" s="95" t="s">
        <v>97</v>
      </c>
      <c r="J292" s="95" t="s">
        <v>97</v>
      </c>
      <c r="K292" s="95" t="s">
        <v>98</v>
      </c>
      <c r="L292" s="95" t="s">
        <v>444</v>
      </c>
      <c r="M292" s="95" t="s">
        <v>1917</v>
      </c>
      <c r="N292" s="95" t="s">
        <v>1680</v>
      </c>
      <c r="O292" s="95" t="s">
        <v>40</v>
      </c>
      <c r="P292" s="95">
        <f t="shared" si="4"/>
        <v>1.3</v>
      </c>
      <c r="Q292" s="95" t="s">
        <v>352</v>
      </c>
      <c r="R292" s="95"/>
      <c r="S292" s="95"/>
    </row>
    <row r="293" spans="2:19" x14ac:dyDescent="0.4">
      <c r="B293" s="95" t="s">
        <v>364</v>
      </c>
      <c r="C293" s="95" t="s">
        <v>4</v>
      </c>
      <c r="D293" s="95"/>
      <c r="E293" s="95" t="s">
        <v>1642</v>
      </c>
      <c r="F293" s="95" t="s">
        <v>95</v>
      </c>
      <c r="G293" s="95" t="s">
        <v>96</v>
      </c>
      <c r="H293" s="95" t="s">
        <v>286</v>
      </c>
      <c r="I293" s="95" t="s">
        <v>97</v>
      </c>
      <c r="J293" s="95" t="s">
        <v>97</v>
      </c>
      <c r="K293" s="95" t="s">
        <v>107</v>
      </c>
      <c r="L293" s="95" t="s">
        <v>445</v>
      </c>
      <c r="M293" s="95" t="s">
        <v>1917</v>
      </c>
      <c r="N293" s="95" t="s">
        <v>1680</v>
      </c>
      <c r="O293" s="95" t="s">
        <v>40</v>
      </c>
      <c r="P293" s="95">
        <f t="shared" si="4"/>
        <v>1.4</v>
      </c>
      <c r="Q293" s="95" t="s">
        <v>348</v>
      </c>
      <c r="R293" s="95"/>
      <c r="S293" s="95"/>
    </row>
    <row r="294" spans="2:19" x14ac:dyDescent="0.4">
      <c r="B294" s="95" t="s">
        <v>364</v>
      </c>
      <c r="C294" s="95" t="s">
        <v>100</v>
      </c>
      <c r="D294" s="95"/>
      <c r="E294" s="95" t="s">
        <v>1642</v>
      </c>
      <c r="F294" s="95" t="s">
        <v>95</v>
      </c>
      <c r="G294" s="95" t="s">
        <v>96</v>
      </c>
      <c r="H294" s="95" t="s">
        <v>286</v>
      </c>
      <c r="I294" s="95" t="s">
        <v>97</v>
      </c>
      <c r="J294" s="95" t="s">
        <v>97</v>
      </c>
      <c r="K294" s="95" t="s">
        <v>107</v>
      </c>
      <c r="L294" s="95" t="s">
        <v>446</v>
      </c>
      <c r="M294" s="95" t="s">
        <v>1917</v>
      </c>
      <c r="N294" s="95" t="s">
        <v>1680</v>
      </c>
      <c r="O294" s="95" t="s">
        <v>40</v>
      </c>
      <c r="P294" s="95">
        <f t="shared" si="4"/>
        <v>1.4</v>
      </c>
      <c r="Q294" s="95" t="s">
        <v>350</v>
      </c>
      <c r="R294" s="95"/>
      <c r="S294" s="95"/>
    </row>
    <row r="295" spans="2:19" x14ac:dyDescent="0.4">
      <c r="B295" s="95" t="s">
        <v>364</v>
      </c>
      <c r="C295" s="95" t="s">
        <v>7</v>
      </c>
      <c r="D295" s="95"/>
      <c r="E295" s="95" t="s">
        <v>1642</v>
      </c>
      <c r="F295" s="95" t="s">
        <v>95</v>
      </c>
      <c r="G295" s="95" t="s">
        <v>96</v>
      </c>
      <c r="H295" s="95" t="s">
        <v>286</v>
      </c>
      <c r="I295" s="95" t="s">
        <v>97</v>
      </c>
      <c r="J295" s="95" t="s">
        <v>97</v>
      </c>
      <c r="K295" s="95" t="s">
        <v>107</v>
      </c>
      <c r="L295" s="95" t="s">
        <v>447</v>
      </c>
      <c r="M295" s="95" t="s">
        <v>1917</v>
      </c>
      <c r="N295" s="95" t="s">
        <v>1680</v>
      </c>
      <c r="O295" s="95" t="s">
        <v>40</v>
      </c>
      <c r="P295" s="95">
        <f t="shared" si="4"/>
        <v>1.4</v>
      </c>
      <c r="Q295" s="95" t="s">
        <v>352</v>
      </c>
      <c r="R295" s="95"/>
      <c r="S295" s="95"/>
    </row>
    <row r="296" spans="2:19" x14ac:dyDescent="0.4">
      <c r="B296" s="95" t="s">
        <v>364</v>
      </c>
      <c r="C296" s="95" t="s">
        <v>94</v>
      </c>
      <c r="D296" s="95"/>
      <c r="E296" s="95" t="s">
        <v>1642</v>
      </c>
      <c r="F296" s="95" t="s">
        <v>95</v>
      </c>
      <c r="G296" s="95" t="s">
        <v>96</v>
      </c>
      <c r="H296" s="95" t="s">
        <v>286</v>
      </c>
      <c r="I296" s="95" t="s">
        <v>97</v>
      </c>
      <c r="J296" s="95" t="s">
        <v>97</v>
      </c>
      <c r="K296" s="95" t="s">
        <v>107</v>
      </c>
      <c r="L296" s="95" t="s">
        <v>448</v>
      </c>
      <c r="M296" s="95" t="s">
        <v>1917</v>
      </c>
      <c r="N296" s="95" t="s">
        <v>1680</v>
      </c>
      <c r="O296" s="95" t="s">
        <v>35</v>
      </c>
      <c r="P296" s="95">
        <f t="shared" si="4"/>
        <v>1.4</v>
      </c>
      <c r="Q296" s="95" t="s">
        <v>429</v>
      </c>
      <c r="R296" s="95"/>
      <c r="S296" s="95"/>
    </row>
    <row r="297" spans="2:19" x14ac:dyDescent="0.4">
      <c r="B297" s="95" t="s">
        <v>364</v>
      </c>
      <c r="C297" s="95" t="s">
        <v>94</v>
      </c>
      <c r="D297" s="95"/>
      <c r="E297" s="95" t="s">
        <v>1642</v>
      </c>
      <c r="F297" s="95" t="s">
        <v>95</v>
      </c>
      <c r="G297" s="95" t="s">
        <v>96</v>
      </c>
      <c r="H297" s="95" t="s">
        <v>286</v>
      </c>
      <c r="I297" s="95" t="s">
        <v>97</v>
      </c>
      <c r="J297" s="95" t="s">
        <v>97</v>
      </c>
      <c r="K297" s="95" t="s">
        <v>98</v>
      </c>
      <c r="L297" s="95" t="s">
        <v>449</v>
      </c>
      <c r="M297" s="95" t="s">
        <v>1917</v>
      </c>
      <c r="N297" s="95" t="s">
        <v>1680</v>
      </c>
      <c r="O297" s="95" t="s">
        <v>35</v>
      </c>
      <c r="P297" s="95">
        <f t="shared" si="4"/>
        <v>1.4</v>
      </c>
      <c r="Q297" s="95" t="s">
        <v>429</v>
      </c>
      <c r="R297" s="95"/>
      <c r="S297" s="95"/>
    </row>
    <row r="298" spans="2:19" x14ac:dyDescent="0.4">
      <c r="B298" s="95" t="s">
        <v>364</v>
      </c>
      <c r="C298" s="95" t="s">
        <v>6</v>
      </c>
      <c r="D298" s="95"/>
      <c r="E298" s="95" t="s">
        <v>1642</v>
      </c>
      <c r="F298" s="95" t="s">
        <v>95</v>
      </c>
      <c r="G298" s="95" t="s">
        <v>96</v>
      </c>
      <c r="H298" s="95" t="s">
        <v>286</v>
      </c>
      <c r="I298" s="95" t="s">
        <v>97</v>
      </c>
      <c r="J298" s="95" t="s">
        <v>97</v>
      </c>
      <c r="K298" s="95" t="s">
        <v>98</v>
      </c>
      <c r="L298" s="95" t="s">
        <v>450</v>
      </c>
      <c r="M298" s="95" t="s">
        <v>1917</v>
      </c>
      <c r="N298" s="95" t="s">
        <v>1680</v>
      </c>
      <c r="O298" s="95" t="s">
        <v>35</v>
      </c>
      <c r="P298" s="95">
        <f t="shared" si="4"/>
        <v>1.4</v>
      </c>
      <c r="Q298" s="95" t="s">
        <v>433</v>
      </c>
      <c r="R298" s="95"/>
      <c r="S298" s="95"/>
    </row>
    <row r="299" spans="2:19" x14ac:dyDescent="0.4">
      <c r="B299" s="95" t="s">
        <v>364</v>
      </c>
      <c r="C299" s="95" t="s">
        <v>6</v>
      </c>
      <c r="D299" s="95"/>
      <c r="E299" s="95" t="s">
        <v>1642</v>
      </c>
      <c r="F299" s="95" t="s">
        <v>95</v>
      </c>
      <c r="G299" s="95" t="s">
        <v>170</v>
      </c>
      <c r="H299" s="95" t="s">
        <v>286</v>
      </c>
      <c r="I299" s="95" t="s">
        <v>97</v>
      </c>
      <c r="J299" s="95" t="s">
        <v>97</v>
      </c>
      <c r="K299" s="95" t="s">
        <v>107</v>
      </c>
      <c r="L299" s="95" t="s">
        <v>451</v>
      </c>
      <c r="M299" s="95" t="s">
        <v>1917</v>
      </c>
      <c r="N299" s="95" t="s">
        <v>1680</v>
      </c>
      <c r="O299" s="95" t="s">
        <v>35</v>
      </c>
      <c r="P299" s="95">
        <f t="shared" si="4"/>
        <v>1.5</v>
      </c>
      <c r="Q299" s="95" t="s">
        <v>433</v>
      </c>
      <c r="R299" s="95"/>
      <c r="S299" s="95"/>
    </row>
    <row r="300" spans="2:19" x14ac:dyDescent="0.4">
      <c r="B300" s="95" t="s">
        <v>364</v>
      </c>
      <c r="C300" s="95" t="s">
        <v>4</v>
      </c>
      <c r="D300" s="95"/>
      <c r="E300" s="95" t="s">
        <v>1642</v>
      </c>
      <c r="F300" s="95" t="s">
        <v>95</v>
      </c>
      <c r="G300" s="95" t="s">
        <v>170</v>
      </c>
      <c r="H300" s="95" t="s">
        <v>286</v>
      </c>
      <c r="I300" s="95" t="s">
        <v>97</v>
      </c>
      <c r="J300" s="95" t="s">
        <v>97</v>
      </c>
      <c r="K300" s="95" t="s">
        <v>98</v>
      </c>
      <c r="L300" s="95" t="s">
        <v>452</v>
      </c>
      <c r="M300" s="95" t="s">
        <v>1917</v>
      </c>
      <c r="N300" s="95" t="s">
        <v>1680</v>
      </c>
      <c r="O300" s="95" t="s">
        <v>35</v>
      </c>
      <c r="P300" s="95">
        <f t="shared" si="4"/>
        <v>1.5</v>
      </c>
      <c r="Q300" s="95" t="s">
        <v>342</v>
      </c>
      <c r="R300" s="95"/>
      <c r="S300" s="95"/>
    </row>
    <row r="301" spans="2:19" x14ac:dyDescent="0.4">
      <c r="B301" s="95" t="s">
        <v>364</v>
      </c>
      <c r="C301" s="95" t="s">
        <v>100</v>
      </c>
      <c r="D301" s="95"/>
      <c r="E301" s="95" t="s">
        <v>1642</v>
      </c>
      <c r="F301" s="95" t="s">
        <v>95</v>
      </c>
      <c r="G301" s="95" t="s">
        <v>170</v>
      </c>
      <c r="H301" s="95" t="s">
        <v>286</v>
      </c>
      <c r="I301" s="95" t="s">
        <v>97</v>
      </c>
      <c r="J301" s="95" t="s">
        <v>97</v>
      </c>
      <c r="K301" s="95" t="s">
        <v>98</v>
      </c>
      <c r="L301" s="95" t="s">
        <v>453</v>
      </c>
      <c r="M301" s="95" t="s">
        <v>1917</v>
      </c>
      <c r="N301" s="95" t="s">
        <v>1680</v>
      </c>
      <c r="O301" s="95" t="s">
        <v>35</v>
      </c>
      <c r="P301" s="95">
        <f t="shared" si="4"/>
        <v>1.5</v>
      </c>
      <c r="Q301" s="95" t="s">
        <v>344</v>
      </c>
      <c r="R301" s="95"/>
      <c r="S301" s="95"/>
    </row>
    <row r="302" spans="2:19" x14ac:dyDescent="0.4">
      <c r="B302" s="95" t="s">
        <v>364</v>
      </c>
      <c r="C302" s="95" t="s">
        <v>7</v>
      </c>
      <c r="D302" s="95"/>
      <c r="E302" s="95" t="s">
        <v>1642</v>
      </c>
      <c r="F302" s="95" t="s">
        <v>95</v>
      </c>
      <c r="G302" s="95" t="s">
        <v>170</v>
      </c>
      <c r="H302" s="95" t="s">
        <v>286</v>
      </c>
      <c r="I302" s="95" t="s">
        <v>97</v>
      </c>
      <c r="J302" s="95" t="s">
        <v>97</v>
      </c>
      <c r="K302" s="95" t="s">
        <v>98</v>
      </c>
      <c r="L302" s="95" t="s">
        <v>454</v>
      </c>
      <c r="M302" s="95" t="s">
        <v>1917</v>
      </c>
      <c r="N302" s="95" t="s">
        <v>1680</v>
      </c>
      <c r="O302" s="95" t="s">
        <v>35</v>
      </c>
      <c r="P302" s="95">
        <f t="shared" si="4"/>
        <v>1.5</v>
      </c>
      <c r="Q302" s="95" t="s">
        <v>370</v>
      </c>
      <c r="R302" s="95"/>
      <c r="S302" s="95"/>
    </row>
    <row r="303" spans="2:19" x14ac:dyDescent="0.4">
      <c r="B303" s="95" t="s">
        <v>364</v>
      </c>
      <c r="C303" s="95" t="s">
        <v>4</v>
      </c>
      <c r="D303" s="95"/>
      <c r="E303" s="95" t="s">
        <v>1642</v>
      </c>
      <c r="F303" s="95" t="s">
        <v>95</v>
      </c>
      <c r="G303" s="95" t="s">
        <v>113</v>
      </c>
      <c r="H303" s="95" t="s">
        <v>286</v>
      </c>
      <c r="I303" s="95" t="s">
        <v>97</v>
      </c>
      <c r="J303" s="95" t="s">
        <v>97</v>
      </c>
      <c r="K303" s="95" t="s">
        <v>107</v>
      </c>
      <c r="L303" s="95" t="s">
        <v>455</v>
      </c>
      <c r="M303" s="95" t="s">
        <v>1917</v>
      </c>
      <c r="N303" s="95" t="s">
        <v>1680</v>
      </c>
      <c r="O303" s="95" t="s">
        <v>35</v>
      </c>
      <c r="P303" s="95">
        <f t="shared" si="4"/>
        <v>1.7</v>
      </c>
      <c r="Q303" s="95" t="s">
        <v>348</v>
      </c>
      <c r="R303" s="95"/>
      <c r="S303" s="95"/>
    </row>
    <row r="304" spans="2:19" x14ac:dyDescent="0.4">
      <c r="B304" s="95" t="s">
        <v>364</v>
      </c>
      <c r="C304" s="95" t="s">
        <v>4</v>
      </c>
      <c r="D304" s="95"/>
      <c r="E304" s="95" t="s">
        <v>1642</v>
      </c>
      <c r="F304" s="95" t="s">
        <v>95</v>
      </c>
      <c r="G304" s="95" t="s">
        <v>113</v>
      </c>
      <c r="H304" s="95" t="s">
        <v>286</v>
      </c>
      <c r="I304" s="95" t="s">
        <v>97</v>
      </c>
      <c r="J304" s="95" t="s">
        <v>97</v>
      </c>
      <c r="K304" s="95" t="s">
        <v>107</v>
      </c>
      <c r="L304" s="95" t="s">
        <v>455</v>
      </c>
      <c r="M304" s="95" t="s">
        <v>1917</v>
      </c>
      <c r="N304" s="95" t="s">
        <v>1680</v>
      </c>
      <c r="O304" s="95" t="s">
        <v>35</v>
      </c>
      <c r="P304" s="95">
        <f t="shared" si="4"/>
        <v>1.7</v>
      </c>
      <c r="Q304" s="95" t="s">
        <v>342</v>
      </c>
      <c r="R304" s="95"/>
      <c r="S304" s="95"/>
    </row>
    <row r="305" spans="2:19" x14ac:dyDescent="0.4">
      <c r="B305" s="95" t="s">
        <v>364</v>
      </c>
      <c r="C305" s="95" t="s">
        <v>100</v>
      </c>
      <c r="D305" s="95"/>
      <c r="E305" s="95" t="s">
        <v>1642</v>
      </c>
      <c r="F305" s="95" t="s">
        <v>95</v>
      </c>
      <c r="G305" s="95" t="s">
        <v>113</v>
      </c>
      <c r="H305" s="95" t="s">
        <v>286</v>
      </c>
      <c r="I305" s="95" t="s">
        <v>97</v>
      </c>
      <c r="J305" s="95" t="s">
        <v>97</v>
      </c>
      <c r="K305" s="95" t="s">
        <v>107</v>
      </c>
      <c r="L305" s="95" t="s">
        <v>456</v>
      </c>
      <c r="M305" s="95" t="s">
        <v>1917</v>
      </c>
      <c r="N305" s="95" t="s">
        <v>1680</v>
      </c>
      <c r="O305" s="95" t="s">
        <v>35</v>
      </c>
      <c r="P305" s="95">
        <f t="shared" si="4"/>
        <v>1.7</v>
      </c>
      <c r="Q305" s="95" t="s">
        <v>350</v>
      </c>
      <c r="R305" s="95"/>
      <c r="S305" s="95"/>
    </row>
    <row r="306" spans="2:19" x14ac:dyDescent="0.4">
      <c r="B306" s="95" t="s">
        <v>364</v>
      </c>
      <c r="C306" s="95" t="s">
        <v>100</v>
      </c>
      <c r="D306" s="95"/>
      <c r="E306" s="95" t="s">
        <v>1642</v>
      </c>
      <c r="F306" s="95" t="s">
        <v>95</v>
      </c>
      <c r="G306" s="95" t="s">
        <v>113</v>
      </c>
      <c r="H306" s="95" t="s">
        <v>286</v>
      </c>
      <c r="I306" s="95" t="s">
        <v>97</v>
      </c>
      <c r="J306" s="95" t="s">
        <v>97</v>
      </c>
      <c r="K306" s="95" t="s">
        <v>107</v>
      </c>
      <c r="L306" s="95" t="s">
        <v>456</v>
      </c>
      <c r="M306" s="95" t="s">
        <v>1917</v>
      </c>
      <c r="N306" s="95" t="s">
        <v>1680</v>
      </c>
      <c r="O306" s="95" t="s">
        <v>35</v>
      </c>
      <c r="P306" s="95">
        <f t="shared" si="4"/>
        <v>1.7</v>
      </c>
      <c r="Q306" s="95" t="s">
        <v>344</v>
      </c>
      <c r="R306" s="95"/>
      <c r="S306" s="95"/>
    </row>
    <row r="307" spans="2:19" x14ac:dyDescent="0.4">
      <c r="B307" s="95" t="s">
        <v>364</v>
      </c>
      <c r="C307" s="95" t="s">
        <v>7</v>
      </c>
      <c r="D307" s="95"/>
      <c r="E307" s="95" t="s">
        <v>1642</v>
      </c>
      <c r="F307" s="95" t="s">
        <v>95</v>
      </c>
      <c r="G307" s="95" t="s">
        <v>113</v>
      </c>
      <c r="H307" s="95" t="s">
        <v>286</v>
      </c>
      <c r="I307" s="95" t="s">
        <v>97</v>
      </c>
      <c r="J307" s="95" t="s">
        <v>97</v>
      </c>
      <c r="K307" s="95" t="s">
        <v>107</v>
      </c>
      <c r="L307" s="95" t="s">
        <v>457</v>
      </c>
      <c r="M307" s="95" t="s">
        <v>1917</v>
      </c>
      <c r="N307" s="95" t="s">
        <v>1680</v>
      </c>
      <c r="O307" s="95" t="s">
        <v>35</v>
      </c>
      <c r="P307" s="95">
        <f t="shared" si="4"/>
        <v>1.7</v>
      </c>
      <c r="Q307" s="95" t="s">
        <v>352</v>
      </c>
      <c r="R307" s="95"/>
      <c r="S307" s="95"/>
    </row>
    <row r="308" spans="2:19" x14ac:dyDescent="0.4">
      <c r="B308" s="95" t="s">
        <v>364</v>
      </c>
      <c r="C308" s="95" t="s">
        <v>7</v>
      </c>
      <c r="D308" s="95"/>
      <c r="E308" s="95" t="s">
        <v>1642</v>
      </c>
      <c r="F308" s="95" t="s">
        <v>95</v>
      </c>
      <c r="G308" s="95" t="s">
        <v>113</v>
      </c>
      <c r="H308" s="95" t="s">
        <v>286</v>
      </c>
      <c r="I308" s="95" t="s">
        <v>97</v>
      </c>
      <c r="J308" s="95" t="s">
        <v>97</v>
      </c>
      <c r="K308" s="95" t="s">
        <v>107</v>
      </c>
      <c r="L308" s="95" t="s">
        <v>457</v>
      </c>
      <c r="M308" s="95" t="s">
        <v>1917</v>
      </c>
      <c r="N308" s="95" t="s">
        <v>1680</v>
      </c>
      <c r="O308" s="95" t="s">
        <v>35</v>
      </c>
      <c r="P308" s="95">
        <f t="shared" si="4"/>
        <v>1.7</v>
      </c>
      <c r="Q308" s="95" t="s">
        <v>370</v>
      </c>
      <c r="R308" s="95"/>
      <c r="S308" s="95"/>
    </row>
    <row r="309" spans="2:19" x14ac:dyDescent="0.4">
      <c r="B309" s="95" t="s">
        <v>364</v>
      </c>
      <c r="C309" s="95" t="s">
        <v>4</v>
      </c>
      <c r="D309" s="95"/>
      <c r="E309" s="95" t="s">
        <v>1642</v>
      </c>
      <c r="F309" s="95" t="s">
        <v>95</v>
      </c>
      <c r="G309" s="95" t="s">
        <v>113</v>
      </c>
      <c r="H309" s="95" t="s">
        <v>286</v>
      </c>
      <c r="I309" s="95" t="s">
        <v>97</v>
      </c>
      <c r="J309" s="95" t="s">
        <v>97</v>
      </c>
      <c r="K309" s="95" t="s">
        <v>98</v>
      </c>
      <c r="L309" s="95" t="s">
        <v>458</v>
      </c>
      <c r="M309" s="95" t="s">
        <v>1917</v>
      </c>
      <c r="N309" s="95" t="s">
        <v>1680</v>
      </c>
      <c r="O309" s="95" t="s">
        <v>35</v>
      </c>
      <c r="P309" s="95">
        <f t="shared" si="4"/>
        <v>1.7</v>
      </c>
      <c r="Q309" s="95" t="s">
        <v>348</v>
      </c>
      <c r="R309" s="95"/>
      <c r="S309" s="95"/>
    </row>
    <row r="310" spans="2:19" x14ac:dyDescent="0.4">
      <c r="B310" s="95" t="s">
        <v>364</v>
      </c>
      <c r="C310" s="95" t="s">
        <v>100</v>
      </c>
      <c r="D310" s="95"/>
      <c r="E310" s="95" t="s">
        <v>1642</v>
      </c>
      <c r="F310" s="95" t="s">
        <v>95</v>
      </c>
      <c r="G310" s="95" t="s">
        <v>113</v>
      </c>
      <c r="H310" s="95" t="s">
        <v>286</v>
      </c>
      <c r="I310" s="95" t="s">
        <v>97</v>
      </c>
      <c r="J310" s="95" t="s">
        <v>97</v>
      </c>
      <c r="K310" s="95" t="s">
        <v>98</v>
      </c>
      <c r="L310" s="95" t="s">
        <v>459</v>
      </c>
      <c r="M310" s="95" t="s">
        <v>1917</v>
      </c>
      <c r="N310" s="95" t="s">
        <v>1680</v>
      </c>
      <c r="O310" s="95" t="s">
        <v>35</v>
      </c>
      <c r="P310" s="95">
        <f t="shared" si="4"/>
        <v>1.7</v>
      </c>
      <c r="Q310" s="95" t="s">
        <v>350</v>
      </c>
      <c r="R310" s="95"/>
      <c r="S310" s="95"/>
    </row>
    <row r="311" spans="2:19" x14ac:dyDescent="0.4">
      <c r="B311" s="95" t="s">
        <v>364</v>
      </c>
      <c r="C311" s="95" t="s">
        <v>7</v>
      </c>
      <c r="D311" s="95"/>
      <c r="E311" s="95" t="s">
        <v>1642</v>
      </c>
      <c r="F311" s="95" t="s">
        <v>95</v>
      </c>
      <c r="G311" s="95" t="s">
        <v>113</v>
      </c>
      <c r="H311" s="95" t="s">
        <v>286</v>
      </c>
      <c r="I311" s="95" t="s">
        <v>97</v>
      </c>
      <c r="J311" s="95" t="s">
        <v>97</v>
      </c>
      <c r="K311" s="95" t="s">
        <v>98</v>
      </c>
      <c r="L311" s="95" t="s">
        <v>460</v>
      </c>
      <c r="M311" s="95" t="s">
        <v>1917</v>
      </c>
      <c r="N311" s="95" t="s">
        <v>1680</v>
      </c>
      <c r="O311" s="95" t="s">
        <v>35</v>
      </c>
      <c r="P311" s="95">
        <f t="shared" si="4"/>
        <v>1.7</v>
      </c>
      <c r="Q311" s="95" t="s">
        <v>352</v>
      </c>
      <c r="R311" s="95"/>
      <c r="S311" s="95"/>
    </row>
    <row r="312" spans="2:19" x14ac:dyDescent="0.4">
      <c r="B312" s="95" t="s">
        <v>364</v>
      </c>
      <c r="C312" s="95" t="s">
        <v>94</v>
      </c>
      <c r="D312" s="95"/>
      <c r="E312" s="95" t="s">
        <v>1642</v>
      </c>
      <c r="F312" s="95" t="s">
        <v>95</v>
      </c>
      <c r="G312" s="95" t="s">
        <v>113</v>
      </c>
      <c r="H312" s="95" t="s">
        <v>286</v>
      </c>
      <c r="I312" s="95" t="s">
        <v>97</v>
      </c>
      <c r="J312" s="95" t="s">
        <v>97</v>
      </c>
      <c r="K312" s="95" t="s">
        <v>107</v>
      </c>
      <c r="L312" s="95" t="s">
        <v>461</v>
      </c>
      <c r="M312" s="95" t="s">
        <v>1917</v>
      </c>
      <c r="N312" s="95" t="s">
        <v>1680</v>
      </c>
      <c r="O312" s="95" t="s">
        <v>36</v>
      </c>
      <c r="P312" s="95">
        <f t="shared" si="4"/>
        <v>1.7</v>
      </c>
      <c r="Q312" s="95" t="s">
        <v>429</v>
      </c>
      <c r="R312" s="95"/>
      <c r="S312" s="95"/>
    </row>
    <row r="313" spans="2:19" x14ac:dyDescent="0.4">
      <c r="B313" s="95" t="s">
        <v>364</v>
      </c>
      <c r="C313" s="95" t="s">
        <v>6</v>
      </c>
      <c r="D313" s="95"/>
      <c r="E313" s="95" t="s">
        <v>1642</v>
      </c>
      <c r="F313" s="95" t="s">
        <v>95</v>
      </c>
      <c r="G313" s="95" t="s">
        <v>113</v>
      </c>
      <c r="H313" s="95" t="s">
        <v>286</v>
      </c>
      <c r="I313" s="95" t="s">
        <v>97</v>
      </c>
      <c r="J313" s="95" t="s">
        <v>97</v>
      </c>
      <c r="K313" s="95" t="s">
        <v>107</v>
      </c>
      <c r="L313" s="95" t="s">
        <v>462</v>
      </c>
      <c r="M313" s="95" t="s">
        <v>1917</v>
      </c>
      <c r="N313" s="95" t="s">
        <v>1680</v>
      </c>
      <c r="O313" s="95" t="s">
        <v>36</v>
      </c>
      <c r="P313" s="95">
        <f t="shared" si="4"/>
        <v>1.7</v>
      </c>
      <c r="Q313" s="95" t="s">
        <v>433</v>
      </c>
      <c r="R313" s="95"/>
      <c r="S313" s="95"/>
    </row>
    <row r="314" spans="2:19" x14ac:dyDescent="0.4">
      <c r="B314" s="95" t="s">
        <v>364</v>
      </c>
      <c r="C314" s="95" t="s">
        <v>94</v>
      </c>
      <c r="D314" s="95"/>
      <c r="E314" s="95" t="s">
        <v>1642</v>
      </c>
      <c r="F314" s="95" t="s">
        <v>95</v>
      </c>
      <c r="G314" s="95" t="s">
        <v>113</v>
      </c>
      <c r="H314" s="95" t="s">
        <v>286</v>
      </c>
      <c r="I314" s="95" t="s">
        <v>97</v>
      </c>
      <c r="J314" s="95" t="s">
        <v>97</v>
      </c>
      <c r="K314" s="95" t="s">
        <v>98</v>
      </c>
      <c r="L314" s="95" t="s">
        <v>463</v>
      </c>
      <c r="M314" s="95" t="s">
        <v>1917</v>
      </c>
      <c r="N314" s="95" t="s">
        <v>1680</v>
      </c>
      <c r="O314" s="95" t="s">
        <v>36</v>
      </c>
      <c r="P314" s="95">
        <f t="shared" si="4"/>
        <v>1.7</v>
      </c>
      <c r="Q314" s="95" t="s">
        <v>429</v>
      </c>
      <c r="R314" s="95"/>
      <c r="S314" s="95"/>
    </row>
    <row r="315" spans="2:19" x14ac:dyDescent="0.4">
      <c r="B315" s="95" t="s">
        <v>364</v>
      </c>
      <c r="C315" s="95" t="s">
        <v>4</v>
      </c>
      <c r="D315" s="95"/>
      <c r="E315" s="95" t="s">
        <v>1642</v>
      </c>
      <c r="F315" s="95" t="s">
        <v>95</v>
      </c>
      <c r="G315" s="95" t="s">
        <v>113</v>
      </c>
      <c r="H315" s="95" t="s">
        <v>286</v>
      </c>
      <c r="I315" s="95" t="s">
        <v>97</v>
      </c>
      <c r="J315" s="95" t="s">
        <v>97</v>
      </c>
      <c r="K315" s="95" t="s">
        <v>98</v>
      </c>
      <c r="L315" s="95" t="s">
        <v>464</v>
      </c>
      <c r="M315" s="95" t="s">
        <v>1917</v>
      </c>
      <c r="N315" s="95" t="s">
        <v>1680</v>
      </c>
      <c r="O315" s="95" t="s">
        <v>36</v>
      </c>
      <c r="P315" s="95">
        <f t="shared" si="4"/>
        <v>1.7</v>
      </c>
      <c r="Q315" s="95" t="s">
        <v>342</v>
      </c>
      <c r="R315" s="95"/>
      <c r="S315" s="95"/>
    </row>
    <row r="316" spans="2:19" x14ac:dyDescent="0.4">
      <c r="B316" s="95" t="s">
        <v>364</v>
      </c>
      <c r="C316" s="95" t="s">
        <v>100</v>
      </c>
      <c r="D316" s="95"/>
      <c r="E316" s="95" t="s">
        <v>1642</v>
      </c>
      <c r="F316" s="95" t="s">
        <v>95</v>
      </c>
      <c r="G316" s="95" t="s">
        <v>113</v>
      </c>
      <c r="H316" s="95" t="s">
        <v>286</v>
      </c>
      <c r="I316" s="95" t="s">
        <v>97</v>
      </c>
      <c r="J316" s="95" t="s">
        <v>97</v>
      </c>
      <c r="K316" s="95" t="s">
        <v>98</v>
      </c>
      <c r="L316" s="95" t="s">
        <v>465</v>
      </c>
      <c r="M316" s="95" t="s">
        <v>1917</v>
      </c>
      <c r="N316" s="95" t="s">
        <v>1680</v>
      </c>
      <c r="O316" s="95" t="s">
        <v>36</v>
      </c>
      <c r="P316" s="95">
        <f t="shared" si="4"/>
        <v>1.7</v>
      </c>
      <c r="Q316" s="95" t="s">
        <v>344</v>
      </c>
      <c r="R316" s="95"/>
      <c r="S316" s="95"/>
    </row>
    <row r="317" spans="2:19" x14ac:dyDescent="0.4">
      <c r="B317" s="95" t="s">
        <v>364</v>
      </c>
      <c r="C317" s="95" t="s">
        <v>6</v>
      </c>
      <c r="D317" s="95"/>
      <c r="E317" s="95" t="s">
        <v>1642</v>
      </c>
      <c r="F317" s="95" t="s">
        <v>95</v>
      </c>
      <c r="G317" s="95" t="s">
        <v>113</v>
      </c>
      <c r="H317" s="95" t="s">
        <v>286</v>
      </c>
      <c r="I317" s="95" t="s">
        <v>97</v>
      </c>
      <c r="J317" s="95" t="s">
        <v>97</v>
      </c>
      <c r="K317" s="95" t="s">
        <v>98</v>
      </c>
      <c r="L317" s="95" t="s">
        <v>466</v>
      </c>
      <c r="M317" s="95" t="s">
        <v>1917</v>
      </c>
      <c r="N317" s="95" t="s">
        <v>1680</v>
      </c>
      <c r="O317" s="95" t="s">
        <v>36</v>
      </c>
      <c r="P317" s="95">
        <f t="shared" si="4"/>
        <v>1.7</v>
      </c>
      <c r="Q317" s="95" t="s">
        <v>433</v>
      </c>
      <c r="R317" s="95"/>
      <c r="S317" s="95"/>
    </row>
    <row r="318" spans="2:19" x14ac:dyDescent="0.4">
      <c r="B318" s="95" t="s">
        <v>364</v>
      </c>
      <c r="C318" s="95" t="s">
        <v>7</v>
      </c>
      <c r="D318" s="95"/>
      <c r="E318" s="95" t="s">
        <v>1642</v>
      </c>
      <c r="F318" s="95" t="s">
        <v>95</v>
      </c>
      <c r="G318" s="95" t="s">
        <v>113</v>
      </c>
      <c r="H318" s="95" t="s">
        <v>286</v>
      </c>
      <c r="I318" s="95" t="s">
        <v>97</v>
      </c>
      <c r="J318" s="95" t="s">
        <v>97</v>
      </c>
      <c r="K318" s="95" t="s">
        <v>98</v>
      </c>
      <c r="L318" s="95" t="s">
        <v>467</v>
      </c>
      <c r="M318" s="95" t="s">
        <v>1917</v>
      </c>
      <c r="N318" s="95" t="s">
        <v>1680</v>
      </c>
      <c r="O318" s="95" t="s">
        <v>36</v>
      </c>
      <c r="P318" s="95">
        <f t="shared" si="4"/>
        <v>1.7</v>
      </c>
      <c r="Q318" s="95" t="s">
        <v>370</v>
      </c>
      <c r="R318" s="95"/>
      <c r="S318" s="95"/>
    </row>
    <row r="319" spans="2:19" x14ac:dyDescent="0.4">
      <c r="B319" s="95" t="s">
        <v>411</v>
      </c>
      <c r="C319" s="95" t="s">
        <v>94</v>
      </c>
      <c r="D319" s="95"/>
      <c r="E319" s="95" t="s">
        <v>1642</v>
      </c>
      <c r="F319" s="95" t="s">
        <v>95</v>
      </c>
      <c r="G319" s="95" t="s">
        <v>176</v>
      </c>
      <c r="H319" s="95" t="s">
        <v>286</v>
      </c>
      <c r="I319" s="95" t="s">
        <v>97</v>
      </c>
      <c r="J319" s="95" t="s">
        <v>97</v>
      </c>
      <c r="K319" s="95" t="s">
        <v>107</v>
      </c>
      <c r="L319" s="95" t="s">
        <v>468</v>
      </c>
      <c r="M319" s="95" t="s">
        <v>1917</v>
      </c>
      <c r="N319" s="95" t="s">
        <v>1680</v>
      </c>
      <c r="O319" s="95" t="s">
        <v>40</v>
      </c>
      <c r="P319" s="95">
        <f t="shared" si="4"/>
        <v>1.2</v>
      </c>
      <c r="Q319" s="95" t="s">
        <v>437</v>
      </c>
      <c r="R319" s="95"/>
      <c r="S319" s="95"/>
    </row>
    <row r="320" spans="2:19" x14ac:dyDescent="0.4">
      <c r="B320" s="95" t="s">
        <v>411</v>
      </c>
      <c r="C320" s="95" t="s">
        <v>4</v>
      </c>
      <c r="D320" s="95" t="s">
        <v>436</v>
      </c>
      <c r="E320" s="95" t="s">
        <v>1642</v>
      </c>
      <c r="F320" s="95" t="s">
        <v>95</v>
      </c>
      <c r="G320" s="95" t="s">
        <v>176</v>
      </c>
      <c r="H320" s="95" t="s">
        <v>286</v>
      </c>
      <c r="I320" s="95" t="s">
        <v>97</v>
      </c>
      <c r="J320" s="95" t="s">
        <v>97</v>
      </c>
      <c r="K320" s="95" t="s">
        <v>107</v>
      </c>
      <c r="L320" s="95" t="s">
        <v>469</v>
      </c>
      <c r="M320" s="95" t="s">
        <v>1917</v>
      </c>
      <c r="N320" s="95" t="s">
        <v>1680</v>
      </c>
      <c r="O320" s="95" t="s">
        <v>40</v>
      </c>
      <c r="P320" s="95">
        <f t="shared" si="4"/>
        <v>1.2</v>
      </c>
      <c r="Q320" s="95" t="s">
        <v>1826</v>
      </c>
      <c r="R320" s="95"/>
      <c r="S320" s="95"/>
    </row>
    <row r="321" spans="2:19" x14ac:dyDescent="0.4">
      <c r="B321" s="95" t="s">
        <v>411</v>
      </c>
      <c r="C321" s="95" t="s">
        <v>4</v>
      </c>
      <c r="D321" s="95" t="s">
        <v>436</v>
      </c>
      <c r="E321" s="95" t="s">
        <v>1642</v>
      </c>
      <c r="F321" s="95" t="s">
        <v>95</v>
      </c>
      <c r="G321" s="95" t="s">
        <v>176</v>
      </c>
      <c r="H321" s="95" t="s">
        <v>286</v>
      </c>
      <c r="I321" s="95" t="s">
        <v>97</v>
      </c>
      <c r="J321" s="95" t="s">
        <v>97</v>
      </c>
      <c r="K321" s="95" t="s">
        <v>98</v>
      </c>
      <c r="L321" s="95" t="s">
        <v>470</v>
      </c>
      <c r="M321" s="95" t="s">
        <v>1917</v>
      </c>
      <c r="N321" s="95" t="s">
        <v>1680</v>
      </c>
      <c r="O321" s="95" t="s">
        <v>40</v>
      </c>
      <c r="P321" s="95">
        <f t="shared" si="4"/>
        <v>1.2</v>
      </c>
      <c r="Q321" s="95" t="s">
        <v>1826</v>
      </c>
      <c r="R321" s="95"/>
      <c r="S321" s="95"/>
    </row>
    <row r="322" spans="2:19" x14ac:dyDescent="0.4">
      <c r="B322" s="95" t="s">
        <v>411</v>
      </c>
      <c r="C322" s="95" t="s">
        <v>94</v>
      </c>
      <c r="D322" s="95"/>
      <c r="E322" s="95" t="s">
        <v>1642</v>
      </c>
      <c r="F322" s="95" t="s">
        <v>95</v>
      </c>
      <c r="G322" s="95" t="s">
        <v>96</v>
      </c>
      <c r="H322" s="95" t="s">
        <v>286</v>
      </c>
      <c r="I322" s="95" t="s">
        <v>97</v>
      </c>
      <c r="J322" s="95" t="s">
        <v>97</v>
      </c>
      <c r="K322" s="95" t="s">
        <v>107</v>
      </c>
      <c r="L322" s="95" t="s">
        <v>471</v>
      </c>
      <c r="M322" s="95" t="s">
        <v>1917</v>
      </c>
      <c r="N322" s="95" t="s">
        <v>1680</v>
      </c>
      <c r="O322" s="95" t="s">
        <v>35</v>
      </c>
      <c r="P322" s="95">
        <f t="shared" si="4"/>
        <v>1.4</v>
      </c>
      <c r="Q322" s="95" t="s">
        <v>437</v>
      </c>
      <c r="R322" s="95"/>
      <c r="S322" s="95"/>
    </row>
    <row r="323" spans="2:19" x14ac:dyDescent="0.4">
      <c r="B323" s="95" t="s">
        <v>411</v>
      </c>
      <c r="C323" s="95" t="s">
        <v>4</v>
      </c>
      <c r="D323" s="95" t="s">
        <v>436</v>
      </c>
      <c r="E323" s="95" t="s">
        <v>1642</v>
      </c>
      <c r="F323" s="95" t="s">
        <v>95</v>
      </c>
      <c r="G323" s="95" t="s">
        <v>96</v>
      </c>
      <c r="H323" s="95" t="s">
        <v>286</v>
      </c>
      <c r="I323" s="95" t="s">
        <v>97</v>
      </c>
      <c r="J323" s="95" t="s">
        <v>97</v>
      </c>
      <c r="K323" s="95" t="s">
        <v>107</v>
      </c>
      <c r="L323" s="95" t="s">
        <v>472</v>
      </c>
      <c r="M323" s="95" t="s">
        <v>1917</v>
      </c>
      <c r="N323" s="95" t="s">
        <v>1680</v>
      </c>
      <c r="O323" s="95" t="s">
        <v>35</v>
      </c>
      <c r="P323" s="95">
        <f t="shared" si="4"/>
        <v>1.4</v>
      </c>
      <c r="Q323" s="95" t="s">
        <v>1826</v>
      </c>
      <c r="R323" s="95"/>
      <c r="S323" s="95"/>
    </row>
    <row r="324" spans="2:19" x14ac:dyDescent="0.4">
      <c r="B324" s="95" t="s">
        <v>411</v>
      </c>
      <c r="C324" s="95" t="s">
        <v>94</v>
      </c>
      <c r="D324" s="95"/>
      <c r="E324" s="95" t="s">
        <v>1642</v>
      </c>
      <c r="F324" s="95" t="s">
        <v>95</v>
      </c>
      <c r="G324" s="95" t="s">
        <v>96</v>
      </c>
      <c r="H324" s="95" t="s">
        <v>286</v>
      </c>
      <c r="I324" s="95" t="s">
        <v>97</v>
      </c>
      <c r="J324" s="95" t="s">
        <v>97</v>
      </c>
      <c r="K324" s="95" t="s">
        <v>98</v>
      </c>
      <c r="L324" s="95" t="s">
        <v>473</v>
      </c>
      <c r="M324" s="95" t="s">
        <v>1917</v>
      </c>
      <c r="N324" s="95" t="s">
        <v>1680</v>
      </c>
      <c r="O324" s="95" t="s">
        <v>35</v>
      </c>
      <c r="P324" s="95">
        <f t="shared" si="4"/>
        <v>1.4</v>
      </c>
      <c r="Q324" s="95" t="s">
        <v>437</v>
      </c>
      <c r="R324" s="95"/>
      <c r="S324" s="95"/>
    </row>
    <row r="325" spans="2:19" x14ac:dyDescent="0.4">
      <c r="B325" s="95" t="s">
        <v>411</v>
      </c>
      <c r="C325" s="95" t="s">
        <v>4</v>
      </c>
      <c r="D325" s="95" t="s">
        <v>436</v>
      </c>
      <c r="E325" s="95" t="s">
        <v>1642</v>
      </c>
      <c r="F325" s="95" t="s">
        <v>95</v>
      </c>
      <c r="G325" s="95" t="s">
        <v>96</v>
      </c>
      <c r="H325" s="95" t="s">
        <v>286</v>
      </c>
      <c r="I325" s="95" t="s">
        <v>97</v>
      </c>
      <c r="J325" s="95" t="s">
        <v>97</v>
      </c>
      <c r="K325" s="95" t="s">
        <v>98</v>
      </c>
      <c r="L325" s="95" t="s">
        <v>474</v>
      </c>
      <c r="M325" s="95" t="s">
        <v>1917</v>
      </c>
      <c r="N325" s="95" t="s">
        <v>1680</v>
      </c>
      <c r="O325" s="95" t="s">
        <v>35</v>
      </c>
      <c r="P325" s="95">
        <f t="shared" si="4"/>
        <v>1.4</v>
      </c>
      <c r="Q325" s="95" t="s">
        <v>1826</v>
      </c>
      <c r="R325" s="95"/>
      <c r="S325" s="95"/>
    </row>
    <row r="326" spans="2:19" x14ac:dyDescent="0.4">
      <c r="B326" s="95" t="s">
        <v>411</v>
      </c>
      <c r="C326" s="95" t="s">
        <v>94</v>
      </c>
      <c r="D326" s="95"/>
      <c r="E326" s="95" t="s">
        <v>1642</v>
      </c>
      <c r="F326" s="95" t="s">
        <v>95</v>
      </c>
      <c r="G326" s="95" t="s">
        <v>113</v>
      </c>
      <c r="H326" s="95" t="s">
        <v>286</v>
      </c>
      <c r="I326" s="95" t="s">
        <v>97</v>
      </c>
      <c r="J326" s="95" t="s">
        <v>97</v>
      </c>
      <c r="K326" s="95" t="s">
        <v>107</v>
      </c>
      <c r="L326" s="95" t="s">
        <v>475</v>
      </c>
      <c r="M326" s="95" t="s">
        <v>1917</v>
      </c>
      <c r="N326" s="95" t="s">
        <v>1680</v>
      </c>
      <c r="O326" s="95" t="s">
        <v>36</v>
      </c>
      <c r="P326" s="95">
        <f t="shared" si="4"/>
        <v>1.7</v>
      </c>
      <c r="Q326" s="95" t="s">
        <v>437</v>
      </c>
      <c r="R326" s="95"/>
      <c r="S326" s="95"/>
    </row>
    <row r="327" spans="2:19" x14ac:dyDescent="0.4">
      <c r="B327" s="95" t="s">
        <v>411</v>
      </c>
      <c r="C327" s="95" t="s">
        <v>4</v>
      </c>
      <c r="D327" s="95" t="s">
        <v>436</v>
      </c>
      <c r="E327" s="95" t="s">
        <v>1642</v>
      </c>
      <c r="F327" s="95" t="s">
        <v>95</v>
      </c>
      <c r="G327" s="95" t="s">
        <v>113</v>
      </c>
      <c r="H327" s="95" t="s">
        <v>286</v>
      </c>
      <c r="I327" s="95" t="s">
        <v>97</v>
      </c>
      <c r="J327" s="95" t="s">
        <v>97</v>
      </c>
      <c r="K327" s="95" t="s">
        <v>107</v>
      </c>
      <c r="L327" s="95" t="s">
        <v>476</v>
      </c>
      <c r="M327" s="95" t="s">
        <v>1917</v>
      </c>
      <c r="N327" s="95" t="s">
        <v>1680</v>
      </c>
      <c r="O327" s="95" t="s">
        <v>36</v>
      </c>
      <c r="P327" s="95">
        <f t="shared" si="4"/>
        <v>1.7</v>
      </c>
      <c r="Q327" s="95" t="s">
        <v>1826</v>
      </c>
      <c r="R327" s="95"/>
      <c r="S327" s="95"/>
    </row>
    <row r="328" spans="2:19" x14ac:dyDescent="0.4">
      <c r="B328" s="95" t="s">
        <v>411</v>
      </c>
      <c r="C328" s="95" t="s">
        <v>94</v>
      </c>
      <c r="D328" s="95"/>
      <c r="E328" s="95" t="s">
        <v>1642</v>
      </c>
      <c r="F328" s="95" t="s">
        <v>95</v>
      </c>
      <c r="G328" s="95" t="s">
        <v>113</v>
      </c>
      <c r="H328" s="95" t="s">
        <v>286</v>
      </c>
      <c r="I328" s="95" t="s">
        <v>97</v>
      </c>
      <c r="J328" s="95" t="s">
        <v>97</v>
      </c>
      <c r="K328" s="95" t="s">
        <v>98</v>
      </c>
      <c r="L328" s="95" t="s">
        <v>477</v>
      </c>
      <c r="M328" s="95" t="s">
        <v>1917</v>
      </c>
      <c r="N328" s="95" t="s">
        <v>1680</v>
      </c>
      <c r="O328" s="95" t="s">
        <v>36</v>
      </c>
      <c r="P328" s="95">
        <f t="shared" si="4"/>
        <v>1.7</v>
      </c>
      <c r="Q328" s="95" t="s">
        <v>437</v>
      </c>
      <c r="R328" s="95"/>
      <c r="S328" s="95"/>
    </row>
    <row r="329" spans="2:19" x14ac:dyDescent="0.4">
      <c r="B329" s="95" t="s">
        <v>411</v>
      </c>
      <c r="C329" s="95" t="s">
        <v>4</v>
      </c>
      <c r="D329" s="95" t="s">
        <v>436</v>
      </c>
      <c r="E329" s="95" t="s">
        <v>1642</v>
      </c>
      <c r="F329" s="95" t="s">
        <v>95</v>
      </c>
      <c r="G329" s="95" t="s">
        <v>113</v>
      </c>
      <c r="H329" s="95" t="s">
        <v>286</v>
      </c>
      <c r="I329" s="95" t="s">
        <v>97</v>
      </c>
      <c r="J329" s="95" t="s">
        <v>97</v>
      </c>
      <c r="K329" s="95" t="s">
        <v>98</v>
      </c>
      <c r="L329" s="95" t="s">
        <v>478</v>
      </c>
      <c r="M329" s="95" t="s">
        <v>1917</v>
      </c>
      <c r="N329" s="95" t="s">
        <v>1680</v>
      </c>
      <c r="O329" s="95" t="s">
        <v>36</v>
      </c>
      <c r="P329" s="95">
        <f t="shared" ref="P329:P392" si="5">IF(G329="-","-",IF(LEFT(G329,1)="日",VALUE(MID(G329,8,4)),VALUE(SUBSTITUTE(G329,"以下",""))))</f>
        <v>1.7</v>
      </c>
      <c r="Q329" s="95" t="s">
        <v>1826</v>
      </c>
      <c r="R329" s="95"/>
      <c r="S329" s="95"/>
    </row>
    <row r="330" spans="2:19" x14ac:dyDescent="0.4">
      <c r="B330" s="95" t="s">
        <v>1921</v>
      </c>
      <c r="C330" s="95" t="s">
        <v>94</v>
      </c>
      <c r="D330" s="95"/>
      <c r="E330" s="95" t="s">
        <v>1636</v>
      </c>
      <c r="F330" s="95" t="s">
        <v>95</v>
      </c>
      <c r="G330" s="95" t="s">
        <v>160</v>
      </c>
      <c r="H330" s="95" t="s">
        <v>1829</v>
      </c>
      <c r="I330" s="95" t="s">
        <v>105</v>
      </c>
      <c r="J330" s="95" t="s">
        <v>106</v>
      </c>
      <c r="K330" s="95" t="s">
        <v>107</v>
      </c>
      <c r="L330" s="95" t="s">
        <v>479</v>
      </c>
      <c r="M330" s="95" t="s">
        <v>1917</v>
      </c>
      <c r="N330" s="95" t="s">
        <v>1680</v>
      </c>
      <c r="O330" s="95" t="s">
        <v>147</v>
      </c>
      <c r="P330" s="95">
        <f t="shared" si="5"/>
        <v>0.69</v>
      </c>
      <c r="Q330" s="95" t="s">
        <v>480</v>
      </c>
      <c r="R330" s="95"/>
      <c r="S330" s="95"/>
    </row>
    <row r="331" spans="2:19" x14ac:dyDescent="0.4">
      <c r="B331" s="95" t="s">
        <v>1921</v>
      </c>
      <c r="C331" s="95" t="s">
        <v>94</v>
      </c>
      <c r="D331" s="95"/>
      <c r="E331" s="95" t="s">
        <v>1636</v>
      </c>
      <c r="F331" s="95" t="s">
        <v>95</v>
      </c>
      <c r="G331" s="95" t="s">
        <v>162</v>
      </c>
      <c r="H331" s="95" t="s">
        <v>1830</v>
      </c>
      <c r="I331" s="95" t="s">
        <v>105</v>
      </c>
      <c r="J331" s="95" t="s">
        <v>106</v>
      </c>
      <c r="K331" s="95" t="s">
        <v>107</v>
      </c>
      <c r="L331" s="95" t="s">
        <v>481</v>
      </c>
      <c r="M331" s="95" t="s">
        <v>1917</v>
      </c>
      <c r="N331" s="95" t="s">
        <v>1680</v>
      </c>
      <c r="O331" s="95" t="s">
        <v>40</v>
      </c>
      <c r="P331" s="95">
        <f t="shared" si="5"/>
        <v>0.84</v>
      </c>
      <c r="Q331" s="95" t="s">
        <v>480</v>
      </c>
      <c r="R331" s="95"/>
      <c r="S331" s="95"/>
    </row>
    <row r="332" spans="2:19" x14ac:dyDescent="0.4">
      <c r="B332" s="95" t="s">
        <v>1921</v>
      </c>
      <c r="C332" s="95" t="s">
        <v>94</v>
      </c>
      <c r="D332" s="95"/>
      <c r="E332" s="95" t="s">
        <v>1636</v>
      </c>
      <c r="F332" s="95" t="s">
        <v>95</v>
      </c>
      <c r="G332" s="95" t="s">
        <v>162</v>
      </c>
      <c r="H332" s="95" t="s">
        <v>1652</v>
      </c>
      <c r="I332" s="95" t="s">
        <v>105</v>
      </c>
      <c r="J332" s="95" t="s">
        <v>106</v>
      </c>
      <c r="K332" s="95" t="s">
        <v>107</v>
      </c>
      <c r="L332" s="95" t="s">
        <v>481</v>
      </c>
      <c r="M332" s="95" t="s">
        <v>1917</v>
      </c>
      <c r="N332" s="95" t="s">
        <v>1680</v>
      </c>
      <c r="O332" s="95" t="s">
        <v>40</v>
      </c>
      <c r="P332" s="95">
        <f t="shared" si="5"/>
        <v>0.84</v>
      </c>
      <c r="Q332" s="95" t="s">
        <v>482</v>
      </c>
      <c r="R332" s="95"/>
      <c r="S332" s="95"/>
    </row>
    <row r="333" spans="2:19" x14ac:dyDescent="0.4">
      <c r="B333" s="95" t="s">
        <v>1921</v>
      </c>
      <c r="C333" s="95" t="s">
        <v>94</v>
      </c>
      <c r="D333" s="95"/>
      <c r="E333" s="95" t="s">
        <v>1636</v>
      </c>
      <c r="F333" s="95" t="s">
        <v>95</v>
      </c>
      <c r="G333" s="95" t="s">
        <v>176</v>
      </c>
      <c r="H333" s="95" t="s">
        <v>286</v>
      </c>
      <c r="I333" s="95" t="s">
        <v>97</v>
      </c>
      <c r="J333" s="95" t="s">
        <v>97</v>
      </c>
      <c r="K333" s="95" t="s">
        <v>107</v>
      </c>
      <c r="L333" s="95" t="s">
        <v>483</v>
      </c>
      <c r="M333" s="95" t="s">
        <v>1917</v>
      </c>
      <c r="N333" s="95" t="s">
        <v>1680</v>
      </c>
      <c r="O333" s="95" t="s">
        <v>40</v>
      </c>
      <c r="P333" s="95">
        <f t="shared" si="5"/>
        <v>1.2</v>
      </c>
      <c r="Q333" s="95" t="s">
        <v>480</v>
      </c>
      <c r="R333" s="95"/>
      <c r="S333" s="95"/>
    </row>
    <row r="334" spans="2:19" x14ac:dyDescent="0.4">
      <c r="B334" s="95" t="s">
        <v>1921</v>
      </c>
      <c r="C334" s="95" t="s">
        <v>94</v>
      </c>
      <c r="D334" s="95"/>
      <c r="E334" s="95" t="s">
        <v>1636</v>
      </c>
      <c r="F334" s="95" t="s">
        <v>95</v>
      </c>
      <c r="G334" s="95" t="s">
        <v>176</v>
      </c>
      <c r="H334" s="95" t="s">
        <v>286</v>
      </c>
      <c r="I334" s="95" t="s">
        <v>97</v>
      </c>
      <c r="J334" s="95" t="s">
        <v>97</v>
      </c>
      <c r="K334" s="95" t="s">
        <v>98</v>
      </c>
      <c r="L334" s="95" t="s">
        <v>484</v>
      </c>
      <c r="M334" s="95" t="s">
        <v>1917</v>
      </c>
      <c r="N334" s="95" t="s">
        <v>1680</v>
      </c>
      <c r="O334" s="95" t="s">
        <v>40</v>
      </c>
      <c r="P334" s="95">
        <f t="shared" si="5"/>
        <v>1.2</v>
      </c>
      <c r="Q334" s="95" t="s">
        <v>480</v>
      </c>
      <c r="R334" s="95"/>
      <c r="S334" s="95"/>
    </row>
    <row r="335" spans="2:19" x14ac:dyDescent="0.4">
      <c r="B335" s="95" t="s">
        <v>1921</v>
      </c>
      <c r="C335" s="95" t="s">
        <v>6</v>
      </c>
      <c r="D335" s="95"/>
      <c r="E335" s="95" t="s">
        <v>1636</v>
      </c>
      <c r="F335" s="95" t="s">
        <v>95</v>
      </c>
      <c r="G335" s="95" t="s">
        <v>103</v>
      </c>
      <c r="H335" s="95" t="s">
        <v>286</v>
      </c>
      <c r="I335" s="95" t="s">
        <v>97</v>
      </c>
      <c r="J335" s="95" t="s">
        <v>97</v>
      </c>
      <c r="K335" s="95" t="s">
        <v>98</v>
      </c>
      <c r="L335" s="95" t="s">
        <v>485</v>
      </c>
      <c r="M335" s="95" t="s">
        <v>1917</v>
      </c>
      <c r="N335" s="95" t="s">
        <v>1680</v>
      </c>
      <c r="O335" s="95" t="s">
        <v>40</v>
      </c>
      <c r="P335" s="95">
        <f t="shared" si="5"/>
        <v>1.3</v>
      </c>
      <c r="Q335" s="95" t="s">
        <v>433</v>
      </c>
      <c r="R335" s="95"/>
      <c r="S335" s="95"/>
    </row>
    <row r="336" spans="2:19" x14ac:dyDescent="0.4">
      <c r="B336" s="95" t="s">
        <v>1921</v>
      </c>
      <c r="C336" s="95" t="s">
        <v>94</v>
      </c>
      <c r="D336" s="95"/>
      <c r="E336" s="95" t="s">
        <v>1636</v>
      </c>
      <c r="F336" s="95" t="s">
        <v>95</v>
      </c>
      <c r="G336" s="95" t="s">
        <v>103</v>
      </c>
      <c r="H336" s="95" t="s">
        <v>286</v>
      </c>
      <c r="I336" s="95" t="s">
        <v>97</v>
      </c>
      <c r="J336" s="95" t="s">
        <v>97</v>
      </c>
      <c r="K336" s="95" t="s">
        <v>107</v>
      </c>
      <c r="L336" s="95" t="s">
        <v>486</v>
      </c>
      <c r="M336" s="95" t="s">
        <v>1917</v>
      </c>
      <c r="N336" s="95" t="s">
        <v>1680</v>
      </c>
      <c r="O336" s="95" t="s">
        <v>35</v>
      </c>
      <c r="P336" s="95">
        <f t="shared" si="5"/>
        <v>1.3</v>
      </c>
      <c r="Q336" s="95" t="s">
        <v>482</v>
      </c>
      <c r="R336" s="95"/>
      <c r="S336" s="95"/>
    </row>
    <row r="337" spans="2:19" x14ac:dyDescent="0.4">
      <c r="B337" s="95" t="s">
        <v>1921</v>
      </c>
      <c r="C337" s="95" t="s">
        <v>94</v>
      </c>
      <c r="D337" s="95"/>
      <c r="E337" s="95" t="s">
        <v>1636</v>
      </c>
      <c r="F337" s="95" t="s">
        <v>95</v>
      </c>
      <c r="G337" s="95" t="s">
        <v>103</v>
      </c>
      <c r="H337" s="95" t="s">
        <v>286</v>
      </c>
      <c r="I337" s="95" t="s">
        <v>97</v>
      </c>
      <c r="J337" s="95" t="s">
        <v>97</v>
      </c>
      <c r="K337" s="95" t="s">
        <v>98</v>
      </c>
      <c r="L337" s="95" t="s">
        <v>487</v>
      </c>
      <c r="M337" s="95" t="s">
        <v>1917</v>
      </c>
      <c r="N337" s="95" t="s">
        <v>1680</v>
      </c>
      <c r="O337" s="95" t="s">
        <v>35</v>
      </c>
      <c r="P337" s="95">
        <f t="shared" si="5"/>
        <v>1.3</v>
      </c>
      <c r="Q337" s="95" t="s">
        <v>482</v>
      </c>
      <c r="R337" s="95"/>
      <c r="S337" s="95"/>
    </row>
    <row r="338" spans="2:19" x14ac:dyDescent="0.4">
      <c r="B338" s="95" t="s">
        <v>1921</v>
      </c>
      <c r="C338" s="95" t="s">
        <v>7</v>
      </c>
      <c r="D338" s="95"/>
      <c r="E338" s="95" t="s">
        <v>1636</v>
      </c>
      <c r="F338" s="95" t="s">
        <v>95</v>
      </c>
      <c r="G338" s="95" t="s">
        <v>103</v>
      </c>
      <c r="H338" s="95" t="s">
        <v>286</v>
      </c>
      <c r="I338" s="95" t="s">
        <v>97</v>
      </c>
      <c r="J338" s="95" t="s">
        <v>97</v>
      </c>
      <c r="K338" s="95" t="s">
        <v>98</v>
      </c>
      <c r="L338" s="95" t="s">
        <v>488</v>
      </c>
      <c r="M338" s="95" t="s">
        <v>1917</v>
      </c>
      <c r="N338" s="95" t="s">
        <v>1680</v>
      </c>
      <c r="O338" s="95" t="s">
        <v>35</v>
      </c>
      <c r="P338" s="95">
        <f t="shared" si="5"/>
        <v>1.3</v>
      </c>
      <c r="Q338" s="95" t="s">
        <v>489</v>
      </c>
      <c r="R338" s="95"/>
      <c r="S338" s="95"/>
    </row>
    <row r="339" spans="2:19" x14ac:dyDescent="0.4">
      <c r="B339" s="95" t="s">
        <v>1921</v>
      </c>
      <c r="C339" s="95" t="s">
        <v>94</v>
      </c>
      <c r="D339" s="95"/>
      <c r="E339" s="95" t="s">
        <v>1636</v>
      </c>
      <c r="F339" s="95" t="s">
        <v>95</v>
      </c>
      <c r="G339" s="95" t="s">
        <v>96</v>
      </c>
      <c r="H339" s="95" t="s">
        <v>1831</v>
      </c>
      <c r="I339" s="95" t="s">
        <v>105</v>
      </c>
      <c r="J339" s="95" t="s">
        <v>106</v>
      </c>
      <c r="K339" s="95" t="s">
        <v>98</v>
      </c>
      <c r="L339" s="95" t="s">
        <v>490</v>
      </c>
      <c r="M339" s="95" t="s">
        <v>1917</v>
      </c>
      <c r="N339" s="95" t="s">
        <v>1680</v>
      </c>
      <c r="O339" s="95" t="s">
        <v>35</v>
      </c>
      <c r="P339" s="95">
        <f t="shared" si="5"/>
        <v>1.4</v>
      </c>
      <c r="Q339" s="95" t="s">
        <v>491</v>
      </c>
      <c r="R339" s="95"/>
      <c r="S339" s="95"/>
    </row>
    <row r="340" spans="2:19" x14ac:dyDescent="0.4">
      <c r="B340" s="95" t="s">
        <v>1921</v>
      </c>
      <c r="C340" s="95" t="s">
        <v>94</v>
      </c>
      <c r="D340" s="95"/>
      <c r="E340" s="95" t="s">
        <v>1636</v>
      </c>
      <c r="F340" s="95" t="s">
        <v>95</v>
      </c>
      <c r="G340" s="95" t="s">
        <v>170</v>
      </c>
      <c r="H340" s="95" t="s">
        <v>286</v>
      </c>
      <c r="I340" s="95" t="s">
        <v>97</v>
      </c>
      <c r="J340" s="95" t="s">
        <v>97</v>
      </c>
      <c r="K340" s="95" t="s">
        <v>107</v>
      </c>
      <c r="L340" s="95" t="s">
        <v>492</v>
      </c>
      <c r="M340" s="95" t="s">
        <v>1917</v>
      </c>
      <c r="N340" s="95" t="s">
        <v>1680</v>
      </c>
      <c r="O340" s="95" t="s">
        <v>35</v>
      </c>
      <c r="P340" s="95">
        <f t="shared" si="5"/>
        <v>1.5</v>
      </c>
      <c r="Q340" s="95" t="s">
        <v>480</v>
      </c>
      <c r="R340" s="95"/>
      <c r="S340" s="95"/>
    </row>
    <row r="341" spans="2:19" x14ac:dyDescent="0.4">
      <c r="B341" s="95" t="s">
        <v>1921</v>
      </c>
      <c r="C341" s="95" t="s">
        <v>94</v>
      </c>
      <c r="D341" s="95"/>
      <c r="E341" s="95" t="s">
        <v>1636</v>
      </c>
      <c r="F341" s="95" t="s">
        <v>95</v>
      </c>
      <c r="G341" s="95" t="s">
        <v>170</v>
      </c>
      <c r="H341" s="95" t="s">
        <v>286</v>
      </c>
      <c r="I341" s="95" t="s">
        <v>97</v>
      </c>
      <c r="J341" s="95" t="s">
        <v>97</v>
      </c>
      <c r="K341" s="95" t="s">
        <v>98</v>
      </c>
      <c r="L341" s="95" t="s">
        <v>493</v>
      </c>
      <c r="M341" s="95" t="s">
        <v>1917</v>
      </c>
      <c r="N341" s="95" t="s">
        <v>1680</v>
      </c>
      <c r="O341" s="95" t="s">
        <v>35</v>
      </c>
      <c r="P341" s="95">
        <f t="shared" si="5"/>
        <v>1.5</v>
      </c>
      <c r="Q341" s="95" t="s">
        <v>480</v>
      </c>
      <c r="R341" s="95"/>
      <c r="S341" s="95"/>
    </row>
    <row r="342" spans="2:19" x14ac:dyDescent="0.4">
      <c r="B342" s="95" t="s">
        <v>1921</v>
      </c>
      <c r="C342" s="95" t="s">
        <v>4</v>
      </c>
      <c r="D342" s="95"/>
      <c r="E342" s="95" t="s">
        <v>1636</v>
      </c>
      <c r="F342" s="95" t="s">
        <v>95</v>
      </c>
      <c r="G342" s="95" t="s">
        <v>109</v>
      </c>
      <c r="H342" s="95" t="s">
        <v>286</v>
      </c>
      <c r="I342" s="95" t="s">
        <v>97</v>
      </c>
      <c r="J342" s="95" t="s">
        <v>97</v>
      </c>
      <c r="K342" s="95" t="s">
        <v>98</v>
      </c>
      <c r="L342" s="95" t="s">
        <v>494</v>
      </c>
      <c r="M342" s="95" t="s">
        <v>1917</v>
      </c>
      <c r="N342" s="95" t="s">
        <v>1680</v>
      </c>
      <c r="O342" s="95" t="s">
        <v>35</v>
      </c>
      <c r="P342" s="95">
        <f t="shared" si="5"/>
        <v>1.6</v>
      </c>
      <c r="Q342" s="95" t="s">
        <v>495</v>
      </c>
      <c r="R342" s="95"/>
      <c r="S342" s="95"/>
    </row>
    <row r="343" spans="2:19" x14ac:dyDescent="0.4">
      <c r="B343" s="95" t="s">
        <v>1921</v>
      </c>
      <c r="C343" s="95" t="s">
        <v>100</v>
      </c>
      <c r="D343" s="95" t="s">
        <v>1651</v>
      </c>
      <c r="E343" s="95" t="s">
        <v>1636</v>
      </c>
      <c r="F343" s="95" t="s">
        <v>95</v>
      </c>
      <c r="G343" s="95" t="s">
        <v>109</v>
      </c>
      <c r="H343" s="95" t="s">
        <v>286</v>
      </c>
      <c r="I343" s="95" t="s">
        <v>97</v>
      </c>
      <c r="J343" s="95" t="s">
        <v>97</v>
      </c>
      <c r="K343" s="95" t="s">
        <v>98</v>
      </c>
      <c r="L343" s="95" t="s">
        <v>496</v>
      </c>
      <c r="M343" s="95" t="s">
        <v>1917</v>
      </c>
      <c r="N343" s="95" t="s">
        <v>1680</v>
      </c>
      <c r="O343" s="95" t="s">
        <v>35</v>
      </c>
      <c r="P343" s="95">
        <f t="shared" si="5"/>
        <v>1.6</v>
      </c>
      <c r="Q343" s="95" t="s">
        <v>1819</v>
      </c>
      <c r="R343" s="95"/>
      <c r="S343" s="95"/>
    </row>
    <row r="344" spans="2:19" x14ac:dyDescent="0.4">
      <c r="B344" s="95" t="s">
        <v>1921</v>
      </c>
      <c r="C344" s="95" t="s">
        <v>7</v>
      </c>
      <c r="D344" s="95"/>
      <c r="E344" s="95" t="s">
        <v>1636</v>
      </c>
      <c r="F344" s="95" t="s">
        <v>95</v>
      </c>
      <c r="G344" s="95" t="s">
        <v>109</v>
      </c>
      <c r="H344" s="95" t="s">
        <v>286</v>
      </c>
      <c r="I344" s="95" t="s">
        <v>97</v>
      </c>
      <c r="J344" s="95" t="s">
        <v>97</v>
      </c>
      <c r="K344" s="95" t="s">
        <v>98</v>
      </c>
      <c r="L344" s="95" t="s">
        <v>497</v>
      </c>
      <c r="M344" s="95" t="s">
        <v>1917</v>
      </c>
      <c r="N344" s="95" t="s">
        <v>1680</v>
      </c>
      <c r="O344" s="95" t="s">
        <v>35</v>
      </c>
      <c r="P344" s="95">
        <f t="shared" si="5"/>
        <v>1.6</v>
      </c>
      <c r="Q344" s="95" t="s">
        <v>498</v>
      </c>
      <c r="R344" s="95"/>
      <c r="S344" s="95"/>
    </row>
    <row r="345" spans="2:19" x14ac:dyDescent="0.4">
      <c r="B345" s="95" t="s">
        <v>1921</v>
      </c>
      <c r="C345" s="95" t="s">
        <v>6</v>
      </c>
      <c r="D345" s="95"/>
      <c r="E345" s="95" t="s">
        <v>1636</v>
      </c>
      <c r="F345" s="95" t="s">
        <v>95</v>
      </c>
      <c r="G345" s="95" t="s">
        <v>113</v>
      </c>
      <c r="H345" s="95" t="s">
        <v>286</v>
      </c>
      <c r="I345" s="95" t="s">
        <v>97</v>
      </c>
      <c r="J345" s="95" t="s">
        <v>97</v>
      </c>
      <c r="K345" s="95" t="s">
        <v>98</v>
      </c>
      <c r="L345" s="95" t="s">
        <v>499</v>
      </c>
      <c r="M345" s="95" t="s">
        <v>1917</v>
      </c>
      <c r="N345" s="95" t="s">
        <v>1680</v>
      </c>
      <c r="O345" s="95" t="s">
        <v>35</v>
      </c>
      <c r="P345" s="95">
        <f t="shared" si="5"/>
        <v>1.7</v>
      </c>
      <c r="Q345" s="95" t="s">
        <v>433</v>
      </c>
      <c r="R345" s="95"/>
      <c r="S345" s="95"/>
    </row>
    <row r="346" spans="2:19" x14ac:dyDescent="0.4">
      <c r="B346" s="95" t="s">
        <v>1921</v>
      </c>
      <c r="C346" s="95" t="s">
        <v>7</v>
      </c>
      <c r="D346" s="95"/>
      <c r="E346" s="95" t="s">
        <v>1636</v>
      </c>
      <c r="F346" s="95" t="s">
        <v>273</v>
      </c>
      <c r="G346" s="95" t="s">
        <v>97</v>
      </c>
      <c r="H346" s="95" t="s">
        <v>104</v>
      </c>
      <c r="I346" s="95" t="s">
        <v>114</v>
      </c>
      <c r="J346" s="95" t="s">
        <v>188</v>
      </c>
      <c r="K346" s="95" t="s">
        <v>98</v>
      </c>
      <c r="L346" s="95" t="s">
        <v>500</v>
      </c>
      <c r="M346" s="95" t="s">
        <v>1917</v>
      </c>
      <c r="N346" s="95" t="s">
        <v>1680</v>
      </c>
      <c r="O346" s="95" t="s">
        <v>36</v>
      </c>
      <c r="P346" s="95" t="str">
        <f t="shared" si="5"/>
        <v>-</v>
      </c>
      <c r="Q346" s="95" t="s">
        <v>489</v>
      </c>
      <c r="R346" s="95"/>
      <c r="S346" s="95"/>
    </row>
    <row r="347" spans="2:19" x14ac:dyDescent="0.4">
      <c r="B347" s="95" t="s">
        <v>1921</v>
      </c>
      <c r="C347" s="95" t="s">
        <v>94</v>
      </c>
      <c r="D347" s="95"/>
      <c r="E347" s="95" t="s">
        <v>1636</v>
      </c>
      <c r="F347" s="95" t="s">
        <v>95</v>
      </c>
      <c r="G347" s="95" t="s">
        <v>113</v>
      </c>
      <c r="H347" s="95" t="s">
        <v>286</v>
      </c>
      <c r="I347" s="95" t="s">
        <v>97</v>
      </c>
      <c r="J347" s="95" t="s">
        <v>97</v>
      </c>
      <c r="K347" s="95" t="s">
        <v>107</v>
      </c>
      <c r="L347" s="95" t="s">
        <v>501</v>
      </c>
      <c r="M347" s="95" t="s">
        <v>1917</v>
      </c>
      <c r="N347" s="95" t="s">
        <v>1680</v>
      </c>
      <c r="O347" s="95" t="s">
        <v>36</v>
      </c>
      <c r="P347" s="95">
        <f t="shared" si="5"/>
        <v>1.7</v>
      </c>
      <c r="Q347" s="95" t="s">
        <v>482</v>
      </c>
      <c r="R347" s="95"/>
      <c r="S347" s="95"/>
    </row>
    <row r="348" spans="2:19" x14ac:dyDescent="0.4">
      <c r="B348" s="95" t="s">
        <v>1921</v>
      </c>
      <c r="C348" s="95" t="s">
        <v>94</v>
      </c>
      <c r="D348" s="95"/>
      <c r="E348" s="95" t="s">
        <v>1636</v>
      </c>
      <c r="F348" s="95" t="s">
        <v>95</v>
      </c>
      <c r="G348" s="95" t="s">
        <v>113</v>
      </c>
      <c r="H348" s="95" t="s">
        <v>286</v>
      </c>
      <c r="I348" s="95" t="s">
        <v>97</v>
      </c>
      <c r="J348" s="95" t="s">
        <v>97</v>
      </c>
      <c r="K348" s="95" t="s">
        <v>107</v>
      </c>
      <c r="L348" s="95" t="s">
        <v>501</v>
      </c>
      <c r="M348" s="95" t="s">
        <v>1917</v>
      </c>
      <c r="N348" s="95" t="s">
        <v>1680</v>
      </c>
      <c r="O348" s="95" t="s">
        <v>36</v>
      </c>
      <c r="P348" s="95">
        <f t="shared" si="5"/>
        <v>1.7</v>
      </c>
      <c r="Q348" s="95" t="s">
        <v>480</v>
      </c>
      <c r="R348" s="95"/>
      <c r="S348" s="95"/>
    </row>
    <row r="349" spans="2:19" x14ac:dyDescent="0.4">
      <c r="B349" s="95" t="s">
        <v>1921</v>
      </c>
      <c r="C349" s="95" t="s">
        <v>94</v>
      </c>
      <c r="D349" s="95"/>
      <c r="E349" s="95" t="s">
        <v>1636</v>
      </c>
      <c r="F349" s="95" t="s">
        <v>95</v>
      </c>
      <c r="G349" s="95" t="s">
        <v>113</v>
      </c>
      <c r="H349" s="95" t="s">
        <v>286</v>
      </c>
      <c r="I349" s="95" t="s">
        <v>97</v>
      </c>
      <c r="J349" s="95" t="s">
        <v>97</v>
      </c>
      <c r="K349" s="95" t="s">
        <v>98</v>
      </c>
      <c r="L349" s="95" t="s">
        <v>502</v>
      </c>
      <c r="M349" s="95" t="s">
        <v>1917</v>
      </c>
      <c r="N349" s="95" t="s">
        <v>1680</v>
      </c>
      <c r="O349" s="95" t="s">
        <v>36</v>
      </c>
      <c r="P349" s="95">
        <f t="shared" si="5"/>
        <v>1.7</v>
      </c>
      <c r="Q349" s="95" t="s">
        <v>482</v>
      </c>
      <c r="R349" s="95"/>
      <c r="S349" s="95"/>
    </row>
    <row r="350" spans="2:19" x14ac:dyDescent="0.4">
      <c r="B350" s="95" t="s">
        <v>1921</v>
      </c>
      <c r="C350" s="95" t="s">
        <v>94</v>
      </c>
      <c r="D350" s="95"/>
      <c r="E350" s="95" t="s">
        <v>1636</v>
      </c>
      <c r="F350" s="95" t="s">
        <v>95</v>
      </c>
      <c r="G350" s="95" t="s">
        <v>113</v>
      </c>
      <c r="H350" s="95" t="s">
        <v>286</v>
      </c>
      <c r="I350" s="95" t="s">
        <v>97</v>
      </c>
      <c r="J350" s="95" t="s">
        <v>97</v>
      </c>
      <c r="K350" s="95" t="s">
        <v>98</v>
      </c>
      <c r="L350" s="95" t="s">
        <v>502</v>
      </c>
      <c r="M350" s="95" t="s">
        <v>1917</v>
      </c>
      <c r="N350" s="95" t="s">
        <v>1680</v>
      </c>
      <c r="O350" s="95" t="s">
        <v>36</v>
      </c>
      <c r="P350" s="95">
        <f t="shared" si="5"/>
        <v>1.7</v>
      </c>
      <c r="Q350" s="95" t="s">
        <v>480</v>
      </c>
      <c r="R350" s="95"/>
      <c r="S350" s="95"/>
    </row>
    <row r="351" spans="2:19" x14ac:dyDescent="0.4">
      <c r="B351" s="95" t="s">
        <v>1921</v>
      </c>
      <c r="C351" s="95" t="s">
        <v>4</v>
      </c>
      <c r="D351" s="95"/>
      <c r="E351" s="95" t="s">
        <v>1636</v>
      </c>
      <c r="F351" s="95" t="s">
        <v>95</v>
      </c>
      <c r="G351" s="95" t="s">
        <v>113</v>
      </c>
      <c r="H351" s="95" t="s">
        <v>286</v>
      </c>
      <c r="I351" s="95" t="s">
        <v>97</v>
      </c>
      <c r="J351" s="95" t="s">
        <v>97</v>
      </c>
      <c r="K351" s="95" t="s">
        <v>98</v>
      </c>
      <c r="L351" s="95" t="s">
        <v>503</v>
      </c>
      <c r="M351" s="95" t="s">
        <v>1917</v>
      </c>
      <c r="N351" s="95" t="s">
        <v>1680</v>
      </c>
      <c r="O351" s="95" t="s">
        <v>36</v>
      </c>
      <c r="P351" s="95">
        <f t="shared" si="5"/>
        <v>1.7</v>
      </c>
      <c r="Q351" s="95" t="s">
        <v>495</v>
      </c>
      <c r="R351" s="95"/>
      <c r="S351" s="95"/>
    </row>
    <row r="352" spans="2:19" x14ac:dyDescent="0.4">
      <c r="B352" s="95" t="s">
        <v>1921</v>
      </c>
      <c r="C352" s="95" t="s">
        <v>100</v>
      </c>
      <c r="D352" s="95" t="s">
        <v>1651</v>
      </c>
      <c r="E352" s="95" t="s">
        <v>1636</v>
      </c>
      <c r="F352" s="95" t="s">
        <v>95</v>
      </c>
      <c r="G352" s="95" t="s">
        <v>113</v>
      </c>
      <c r="H352" s="95" t="s">
        <v>286</v>
      </c>
      <c r="I352" s="95" t="s">
        <v>97</v>
      </c>
      <c r="J352" s="95" t="s">
        <v>97</v>
      </c>
      <c r="K352" s="95" t="s">
        <v>98</v>
      </c>
      <c r="L352" s="95" t="s">
        <v>504</v>
      </c>
      <c r="M352" s="95" t="s">
        <v>1917</v>
      </c>
      <c r="N352" s="95" t="s">
        <v>1680</v>
      </c>
      <c r="O352" s="95" t="s">
        <v>36</v>
      </c>
      <c r="P352" s="95">
        <f t="shared" si="5"/>
        <v>1.7</v>
      </c>
      <c r="Q352" s="95" t="s">
        <v>1819</v>
      </c>
      <c r="R352" s="95"/>
      <c r="S352" s="95"/>
    </row>
    <row r="353" spans="2:19" x14ac:dyDescent="0.4">
      <c r="B353" s="95" t="s">
        <v>1921</v>
      </c>
      <c r="C353" s="95" t="s">
        <v>7</v>
      </c>
      <c r="D353" s="95"/>
      <c r="E353" s="95" t="s">
        <v>1636</v>
      </c>
      <c r="F353" s="95" t="s">
        <v>95</v>
      </c>
      <c r="G353" s="95" t="s">
        <v>113</v>
      </c>
      <c r="H353" s="95" t="s">
        <v>286</v>
      </c>
      <c r="I353" s="95" t="s">
        <v>97</v>
      </c>
      <c r="J353" s="95" t="s">
        <v>97</v>
      </c>
      <c r="K353" s="95" t="s">
        <v>98</v>
      </c>
      <c r="L353" s="95" t="s">
        <v>505</v>
      </c>
      <c r="M353" s="95" t="s">
        <v>1917</v>
      </c>
      <c r="N353" s="95" t="s">
        <v>1680</v>
      </c>
      <c r="O353" s="95" t="s">
        <v>36</v>
      </c>
      <c r="P353" s="95">
        <f t="shared" si="5"/>
        <v>1.7</v>
      </c>
      <c r="Q353" s="95" t="s">
        <v>498</v>
      </c>
      <c r="R353" s="95"/>
      <c r="S353" s="95"/>
    </row>
    <row r="354" spans="2:19" x14ac:dyDescent="0.4">
      <c r="B354" s="95" t="s">
        <v>1921</v>
      </c>
      <c r="C354" s="95" t="s">
        <v>94</v>
      </c>
      <c r="D354" s="95"/>
      <c r="E354" s="95" t="s">
        <v>1636</v>
      </c>
      <c r="F354" s="95" t="s">
        <v>95</v>
      </c>
      <c r="G354" s="95" t="s">
        <v>506</v>
      </c>
      <c r="H354" s="95" t="s">
        <v>286</v>
      </c>
      <c r="I354" s="95" t="s">
        <v>97</v>
      </c>
      <c r="J354" s="95" t="s">
        <v>97</v>
      </c>
      <c r="K354" s="95" t="s">
        <v>98</v>
      </c>
      <c r="L354" s="95" t="s">
        <v>507</v>
      </c>
      <c r="M354" s="95" t="s">
        <v>1917</v>
      </c>
      <c r="N354" s="95" t="s">
        <v>1680</v>
      </c>
      <c r="O354" s="95" t="s">
        <v>36</v>
      </c>
      <c r="P354" s="95">
        <f t="shared" si="5"/>
        <v>1.8</v>
      </c>
      <c r="Q354" s="95" t="s">
        <v>491</v>
      </c>
      <c r="R354" s="95"/>
      <c r="S354" s="95"/>
    </row>
    <row r="355" spans="2:19" x14ac:dyDescent="0.4">
      <c r="B355" s="95" t="s">
        <v>1921</v>
      </c>
      <c r="C355" s="95" t="s">
        <v>6</v>
      </c>
      <c r="D355" s="95"/>
      <c r="E355" s="95" t="s">
        <v>1636</v>
      </c>
      <c r="F355" s="95" t="s">
        <v>95</v>
      </c>
      <c r="G355" s="95" t="s">
        <v>506</v>
      </c>
      <c r="H355" s="95" t="s">
        <v>286</v>
      </c>
      <c r="I355" s="95" t="s">
        <v>97</v>
      </c>
      <c r="J355" s="95" t="s">
        <v>97</v>
      </c>
      <c r="K355" s="95" t="s">
        <v>98</v>
      </c>
      <c r="L355" s="95" t="s">
        <v>508</v>
      </c>
      <c r="M355" s="95" t="s">
        <v>1917</v>
      </c>
      <c r="N355" s="95" t="s">
        <v>1680</v>
      </c>
      <c r="O355" s="95" t="s">
        <v>36</v>
      </c>
      <c r="P355" s="95">
        <f t="shared" si="5"/>
        <v>1.8</v>
      </c>
      <c r="Q355" s="95" t="s">
        <v>433</v>
      </c>
      <c r="R355" s="95"/>
      <c r="S355" s="95"/>
    </row>
    <row r="356" spans="2:19" x14ac:dyDescent="0.4">
      <c r="B356" s="95" t="s">
        <v>1922</v>
      </c>
      <c r="C356" s="95" t="s">
        <v>94</v>
      </c>
      <c r="D356" s="95"/>
      <c r="E356" s="95" t="s">
        <v>1636</v>
      </c>
      <c r="F356" s="95" t="s">
        <v>95</v>
      </c>
      <c r="G356" s="95" t="s">
        <v>162</v>
      </c>
      <c r="H356" s="95" t="s">
        <v>1652</v>
      </c>
      <c r="I356" s="95" t="s">
        <v>105</v>
      </c>
      <c r="J356" s="95" t="s">
        <v>106</v>
      </c>
      <c r="K356" s="95" t="s">
        <v>107</v>
      </c>
      <c r="L356" s="95" t="s">
        <v>509</v>
      </c>
      <c r="M356" s="95" t="s">
        <v>1917</v>
      </c>
      <c r="N356" s="95" t="s">
        <v>1680</v>
      </c>
      <c r="O356" s="95" t="s">
        <v>40</v>
      </c>
      <c r="P356" s="95">
        <f t="shared" si="5"/>
        <v>0.84</v>
      </c>
      <c r="Q356" s="95" t="s">
        <v>510</v>
      </c>
      <c r="R356" s="95"/>
      <c r="S356" s="95"/>
    </row>
    <row r="357" spans="2:19" x14ac:dyDescent="0.4">
      <c r="B357" s="95" t="s">
        <v>1922</v>
      </c>
      <c r="C357" s="95" t="s">
        <v>94</v>
      </c>
      <c r="D357" s="95"/>
      <c r="E357" s="95" t="s">
        <v>1636</v>
      </c>
      <c r="F357" s="95" t="s">
        <v>95</v>
      </c>
      <c r="G357" s="95" t="s">
        <v>96</v>
      </c>
      <c r="H357" s="95" t="s">
        <v>286</v>
      </c>
      <c r="I357" s="95" t="s">
        <v>97</v>
      </c>
      <c r="J357" s="95" t="s">
        <v>97</v>
      </c>
      <c r="K357" s="95" t="s">
        <v>107</v>
      </c>
      <c r="L357" s="95" t="s">
        <v>511</v>
      </c>
      <c r="M357" s="95" t="s">
        <v>1917</v>
      </c>
      <c r="N357" s="95" t="s">
        <v>1680</v>
      </c>
      <c r="O357" s="95" t="s">
        <v>35</v>
      </c>
      <c r="P357" s="95">
        <f t="shared" si="5"/>
        <v>1.4</v>
      </c>
      <c r="Q357" s="95" t="s">
        <v>510</v>
      </c>
      <c r="R357" s="95"/>
      <c r="S357" s="95"/>
    </row>
    <row r="358" spans="2:19" x14ac:dyDescent="0.4">
      <c r="B358" s="95" t="s">
        <v>1922</v>
      </c>
      <c r="C358" s="95" t="s">
        <v>94</v>
      </c>
      <c r="D358" s="95"/>
      <c r="E358" s="95" t="s">
        <v>1636</v>
      </c>
      <c r="F358" s="95" t="s">
        <v>95</v>
      </c>
      <c r="G358" s="95" t="s">
        <v>96</v>
      </c>
      <c r="H358" s="95" t="s">
        <v>286</v>
      </c>
      <c r="I358" s="95" t="s">
        <v>97</v>
      </c>
      <c r="J358" s="95" t="s">
        <v>97</v>
      </c>
      <c r="K358" s="95" t="s">
        <v>98</v>
      </c>
      <c r="L358" s="95" t="s">
        <v>512</v>
      </c>
      <c r="M358" s="95" t="s">
        <v>1917</v>
      </c>
      <c r="N358" s="95" t="s">
        <v>1680</v>
      </c>
      <c r="O358" s="95" t="s">
        <v>35</v>
      </c>
      <c r="P358" s="95">
        <f t="shared" si="5"/>
        <v>1.4</v>
      </c>
      <c r="Q358" s="95" t="s">
        <v>513</v>
      </c>
      <c r="R358" s="95"/>
      <c r="S358" s="95"/>
    </row>
    <row r="359" spans="2:19" x14ac:dyDescent="0.4">
      <c r="B359" s="95" t="s">
        <v>1922</v>
      </c>
      <c r="C359" s="95" t="s">
        <v>94</v>
      </c>
      <c r="D359" s="95"/>
      <c r="E359" s="95" t="s">
        <v>1636</v>
      </c>
      <c r="F359" s="95" t="s">
        <v>95</v>
      </c>
      <c r="G359" s="95" t="s">
        <v>96</v>
      </c>
      <c r="H359" s="95" t="s">
        <v>286</v>
      </c>
      <c r="I359" s="95" t="s">
        <v>97</v>
      </c>
      <c r="J359" s="95" t="s">
        <v>97</v>
      </c>
      <c r="K359" s="95" t="s">
        <v>98</v>
      </c>
      <c r="L359" s="95" t="s">
        <v>512</v>
      </c>
      <c r="M359" s="95" t="s">
        <v>1917</v>
      </c>
      <c r="N359" s="95" t="s">
        <v>1680</v>
      </c>
      <c r="O359" s="95" t="s">
        <v>35</v>
      </c>
      <c r="P359" s="95">
        <f t="shared" si="5"/>
        <v>1.4</v>
      </c>
      <c r="Q359" s="95" t="s">
        <v>510</v>
      </c>
      <c r="R359" s="95"/>
      <c r="S359" s="95"/>
    </row>
    <row r="360" spans="2:19" x14ac:dyDescent="0.4">
      <c r="B360" s="95" t="s">
        <v>1922</v>
      </c>
      <c r="C360" s="95" t="s">
        <v>4</v>
      </c>
      <c r="D360" s="95"/>
      <c r="E360" s="95" t="s">
        <v>1636</v>
      </c>
      <c r="F360" s="95" t="s">
        <v>95</v>
      </c>
      <c r="G360" s="95" t="s">
        <v>113</v>
      </c>
      <c r="H360" s="95" t="s">
        <v>286</v>
      </c>
      <c r="I360" s="95" t="s">
        <v>97</v>
      </c>
      <c r="J360" s="95" t="s">
        <v>97</v>
      </c>
      <c r="K360" s="95" t="s">
        <v>98</v>
      </c>
      <c r="L360" s="95" t="s">
        <v>514</v>
      </c>
      <c r="M360" s="95" t="s">
        <v>1917</v>
      </c>
      <c r="N360" s="95" t="s">
        <v>1680</v>
      </c>
      <c r="O360" s="95" t="s">
        <v>35</v>
      </c>
      <c r="P360" s="95">
        <f t="shared" si="5"/>
        <v>1.7</v>
      </c>
      <c r="Q360" s="95" t="s">
        <v>515</v>
      </c>
      <c r="R360" s="95"/>
      <c r="S360" s="95"/>
    </row>
    <row r="361" spans="2:19" x14ac:dyDescent="0.4">
      <c r="B361" s="95" t="s">
        <v>1922</v>
      </c>
      <c r="C361" s="95" t="s">
        <v>94</v>
      </c>
      <c r="D361" s="95"/>
      <c r="E361" s="95" t="s">
        <v>1636</v>
      </c>
      <c r="F361" s="95" t="s">
        <v>273</v>
      </c>
      <c r="G361" s="95" t="s">
        <v>97</v>
      </c>
      <c r="H361" s="95" t="s">
        <v>104</v>
      </c>
      <c r="I361" s="95" t="s">
        <v>114</v>
      </c>
      <c r="J361" s="95" t="s">
        <v>188</v>
      </c>
      <c r="K361" s="95" t="s">
        <v>98</v>
      </c>
      <c r="L361" s="95" t="s">
        <v>516</v>
      </c>
      <c r="M361" s="95" t="s">
        <v>1917</v>
      </c>
      <c r="N361" s="95" t="s">
        <v>1680</v>
      </c>
      <c r="O361" s="95" t="s">
        <v>36</v>
      </c>
      <c r="P361" s="95" t="str">
        <f t="shared" si="5"/>
        <v>-</v>
      </c>
      <c r="Q361" s="95" t="s">
        <v>513</v>
      </c>
      <c r="R361" s="95"/>
      <c r="S361" s="95"/>
    </row>
    <row r="362" spans="2:19" x14ac:dyDescent="0.4">
      <c r="B362" s="95" t="s">
        <v>1922</v>
      </c>
      <c r="C362" s="95" t="s">
        <v>94</v>
      </c>
      <c r="D362" s="95"/>
      <c r="E362" s="95" t="s">
        <v>1636</v>
      </c>
      <c r="F362" s="95" t="s">
        <v>95</v>
      </c>
      <c r="G362" s="95" t="s">
        <v>113</v>
      </c>
      <c r="H362" s="95" t="s">
        <v>286</v>
      </c>
      <c r="I362" s="95" t="s">
        <v>97</v>
      </c>
      <c r="J362" s="95" t="s">
        <v>97</v>
      </c>
      <c r="K362" s="95" t="s">
        <v>107</v>
      </c>
      <c r="L362" s="95" t="s">
        <v>517</v>
      </c>
      <c r="M362" s="95" t="s">
        <v>1917</v>
      </c>
      <c r="N362" s="95" t="s">
        <v>1680</v>
      </c>
      <c r="O362" s="95" t="s">
        <v>36</v>
      </c>
      <c r="P362" s="95">
        <f t="shared" si="5"/>
        <v>1.7</v>
      </c>
      <c r="Q362" s="95" t="s">
        <v>510</v>
      </c>
      <c r="R362" s="95"/>
      <c r="S362" s="95"/>
    </row>
    <row r="363" spans="2:19" x14ac:dyDescent="0.4">
      <c r="B363" s="95" t="s">
        <v>1922</v>
      </c>
      <c r="C363" s="95" t="s">
        <v>94</v>
      </c>
      <c r="D363" s="95"/>
      <c r="E363" s="95" t="s">
        <v>1636</v>
      </c>
      <c r="F363" s="95" t="s">
        <v>95</v>
      </c>
      <c r="G363" s="95" t="s">
        <v>113</v>
      </c>
      <c r="H363" s="95" t="s">
        <v>286</v>
      </c>
      <c r="I363" s="95" t="s">
        <v>97</v>
      </c>
      <c r="J363" s="95" t="s">
        <v>97</v>
      </c>
      <c r="K363" s="95" t="s">
        <v>98</v>
      </c>
      <c r="L363" s="95" t="s">
        <v>518</v>
      </c>
      <c r="M363" s="95" t="s">
        <v>1917</v>
      </c>
      <c r="N363" s="95" t="s">
        <v>1680</v>
      </c>
      <c r="O363" s="95" t="s">
        <v>36</v>
      </c>
      <c r="P363" s="95">
        <f t="shared" si="5"/>
        <v>1.7</v>
      </c>
      <c r="Q363" s="95" t="s">
        <v>510</v>
      </c>
      <c r="R363" s="95"/>
      <c r="S363" s="95"/>
    </row>
    <row r="364" spans="2:19" x14ac:dyDescent="0.4">
      <c r="B364" s="95" t="s">
        <v>1922</v>
      </c>
      <c r="C364" s="95" t="s">
        <v>4</v>
      </c>
      <c r="D364" s="95"/>
      <c r="E364" s="95" t="s">
        <v>1636</v>
      </c>
      <c r="F364" s="95" t="s">
        <v>95</v>
      </c>
      <c r="G364" s="95" t="s">
        <v>506</v>
      </c>
      <c r="H364" s="95" t="s">
        <v>286</v>
      </c>
      <c r="I364" s="95" t="s">
        <v>97</v>
      </c>
      <c r="J364" s="95" t="s">
        <v>97</v>
      </c>
      <c r="K364" s="95" t="s">
        <v>98</v>
      </c>
      <c r="L364" s="95" t="s">
        <v>519</v>
      </c>
      <c r="M364" s="95" t="s">
        <v>1917</v>
      </c>
      <c r="N364" s="95" t="s">
        <v>1680</v>
      </c>
      <c r="O364" s="95" t="s">
        <v>36</v>
      </c>
      <c r="P364" s="95">
        <f t="shared" si="5"/>
        <v>1.8</v>
      </c>
      <c r="Q364" s="95" t="s">
        <v>515</v>
      </c>
      <c r="R364" s="95"/>
      <c r="S364" s="95"/>
    </row>
    <row r="365" spans="2:19" x14ac:dyDescent="0.4">
      <c r="B365" s="95" t="s">
        <v>1921</v>
      </c>
      <c r="C365" s="95" t="s">
        <v>94</v>
      </c>
      <c r="D365" s="95"/>
      <c r="E365" s="95" t="s">
        <v>1656</v>
      </c>
      <c r="F365" s="95" t="s">
        <v>95</v>
      </c>
      <c r="G365" s="95" t="s">
        <v>162</v>
      </c>
      <c r="H365" s="95" t="s">
        <v>1652</v>
      </c>
      <c r="I365" s="95" t="s">
        <v>105</v>
      </c>
      <c r="J365" s="95" t="s">
        <v>106</v>
      </c>
      <c r="K365" s="95" t="s">
        <v>107</v>
      </c>
      <c r="L365" s="95" t="s">
        <v>520</v>
      </c>
      <c r="M365" s="95" t="s">
        <v>1917</v>
      </c>
      <c r="N365" s="95" t="s">
        <v>1680</v>
      </c>
      <c r="O365" s="95" t="s">
        <v>40</v>
      </c>
      <c r="P365" s="95">
        <f t="shared" si="5"/>
        <v>0.84</v>
      </c>
      <c r="Q365" s="95" t="s">
        <v>521</v>
      </c>
      <c r="R365" s="95"/>
      <c r="S365" s="95"/>
    </row>
    <row r="366" spans="2:19" x14ac:dyDescent="0.4">
      <c r="B366" s="95" t="s">
        <v>1921</v>
      </c>
      <c r="C366" s="95" t="s">
        <v>94</v>
      </c>
      <c r="D366" s="95"/>
      <c r="E366" s="95" t="s">
        <v>1656</v>
      </c>
      <c r="F366" s="95" t="s">
        <v>95</v>
      </c>
      <c r="G366" s="95" t="s">
        <v>103</v>
      </c>
      <c r="H366" s="95" t="s">
        <v>286</v>
      </c>
      <c r="I366" s="95" t="s">
        <v>97</v>
      </c>
      <c r="J366" s="95" t="s">
        <v>97</v>
      </c>
      <c r="K366" s="95" t="s">
        <v>107</v>
      </c>
      <c r="L366" s="95" t="s">
        <v>522</v>
      </c>
      <c r="M366" s="95" t="s">
        <v>1917</v>
      </c>
      <c r="N366" s="95" t="s">
        <v>1680</v>
      </c>
      <c r="O366" s="95" t="s">
        <v>35</v>
      </c>
      <c r="P366" s="95">
        <f t="shared" si="5"/>
        <v>1.3</v>
      </c>
      <c r="Q366" s="95" t="s">
        <v>521</v>
      </c>
      <c r="R366" s="95"/>
      <c r="S366" s="95"/>
    </row>
    <row r="367" spans="2:19" x14ac:dyDescent="0.4">
      <c r="B367" s="95" t="s">
        <v>1921</v>
      </c>
      <c r="C367" s="95" t="s">
        <v>94</v>
      </c>
      <c r="D367" s="95"/>
      <c r="E367" s="95" t="s">
        <v>1656</v>
      </c>
      <c r="F367" s="95" t="s">
        <v>95</v>
      </c>
      <c r="G367" s="95" t="s">
        <v>103</v>
      </c>
      <c r="H367" s="95" t="s">
        <v>286</v>
      </c>
      <c r="I367" s="95" t="s">
        <v>97</v>
      </c>
      <c r="J367" s="95" t="s">
        <v>97</v>
      </c>
      <c r="K367" s="95" t="s">
        <v>98</v>
      </c>
      <c r="L367" s="95" t="s">
        <v>523</v>
      </c>
      <c r="M367" s="95" t="s">
        <v>1917</v>
      </c>
      <c r="N367" s="95" t="s">
        <v>1680</v>
      </c>
      <c r="O367" s="95" t="s">
        <v>35</v>
      </c>
      <c r="P367" s="95">
        <f t="shared" si="5"/>
        <v>1.3</v>
      </c>
      <c r="Q367" s="95" t="s">
        <v>521</v>
      </c>
      <c r="R367" s="95"/>
      <c r="S367" s="95"/>
    </row>
    <row r="368" spans="2:19" x14ac:dyDescent="0.4">
      <c r="B368" s="95" t="s">
        <v>1921</v>
      </c>
      <c r="C368" s="95" t="s">
        <v>6</v>
      </c>
      <c r="D368" s="95"/>
      <c r="E368" s="95" t="s">
        <v>1656</v>
      </c>
      <c r="F368" s="95" t="s">
        <v>95</v>
      </c>
      <c r="G368" s="95" t="s">
        <v>109</v>
      </c>
      <c r="H368" s="95" t="s">
        <v>286</v>
      </c>
      <c r="I368" s="95" t="s">
        <v>97</v>
      </c>
      <c r="J368" s="95" t="s">
        <v>97</v>
      </c>
      <c r="K368" s="95" t="s">
        <v>98</v>
      </c>
      <c r="L368" s="95" t="s">
        <v>524</v>
      </c>
      <c r="M368" s="95" t="s">
        <v>1917</v>
      </c>
      <c r="N368" s="95" t="s">
        <v>1680</v>
      </c>
      <c r="O368" s="95" t="s">
        <v>35</v>
      </c>
      <c r="P368" s="95">
        <f t="shared" si="5"/>
        <v>1.6</v>
      </c>
      <c r="Q368" s="95" t="s">
        <v>433</v>
      </c>
      <c r="R368" s="95"/>
      <c r="S368" s="95"/>
    </row>
    <row r="369" spans="2:19" x14ac:dyDescent="0.4">
      <c r="B369" s="95" t="s">
        <v>1921</v>
      </c>
      <c r="C369" s="95" t="s">
        <v>4</v>
      </c>
      <c r="D369" s="95"/>
      <c r="E369" s="95" t="s">
        <v>1656</v>
      </c>
      <c r="F369" s="95" t="s">
        <v>95</v>
      </c>
      <c r="G369" s="95" t="s">
        <v>506</v>
      </c>
      <c r="H369" s="95" t="s">
        <v>286</v>
      </c>
      <c r="I369" s="95" t="s">
        <v>97</v>
      </c>
      <c r="J369" s="95" t="s">
        <v>97</v>
      </c>
      <c r="K369" s="95" t="s">
        <v>98</v>
      </c>
      <c r="L369" s="95" t="s">
        <v>525</v>
      </c>
      <c r="M369" s="95" t="s">
        <v>1917</v>
      </c>
      <c r="N369" s="95" t="s">
        <v>1680</v>
      </c>
      <c r="O369" s="95" t="s">
        <v>35</v>
      </c>
      <c r="P369" s="95">
        <f t="shared" si="5"/>
        <v>1.8</v>
      </c>
      <c r="Q369" s="95" t="s">
        <v>495</v>
      </c>
      <c r="R369" s="95"/>
      <c r="S369" s="95"/>
    </row>
    <row r="370" spans="2:19" x14ac:dyDescent="0.4">
      <c r="B370" s="95" t="s">
        <v>1921</v>
      </c>
      <c r="C370" s="95" t="s">
        <v>100</v>
      </c>
      <c r="D370" s="95" t="s">
        <v>1651</v>
      </c>
      <c r="E370" s="95" t="s">
        <v>1656</v>
      </c>
      <c r="F370" s="95" t="s">
        <v>95</v>
      </c>
      <c r="G370" s="95" t="s">
        <v>506</v>
      </c>
      <c r="H370" s="95" t="s">
        <v>286</v>
      </c>
      <c r="I370" s="95" t="s">
        <v>97</v>
      </c>
      <c r="J370" s="95" t="s">
        <v>97</v>
      </c>
      <c r="K370" s="95" t="s">
        <v>98</v>
      </c>
      <c r="L370" s="95" t="s">
        <v>526</v>
      </c>
      <c r="M370" s="95" t="s">
        <v>1917</v>
      </c>
      <c r="N370" s="95" t="s">
        <v>1680</v>
      </c>
      <c r="O370" s="95" t="s">
        <v>35</v>
      </c>
      <c r="P370" s="95">
        <f t="shared" si="5"/>
        <v>1.8</v>
      </c>
      <c r="Q370" s="95" t="s">
        <v>1819</v>
      </c>
      <c r="R370" s="95"/>
      <c r="S370" s="95"/>
    </row>
    <row r="371" spans="2:19" x14ac:dyDescent="0.4">
      <c r="B371" s="95" t="s">
        <v>1921</v>
      </c>
      <c r="C371" s="95" t="s">
        <v>7</v>
      </c>
      <c r="D371" s="95"/>
      <c r="E371" s="95" t="s">
        <v>1656</v>
      </c>
      <c r="F371" s="95" t="s">
        <v>95</v>
      </c>
      <c r="G371" s="95" t="s">
        <v>506</v>
      </c>
      <c r="H371" s="95" t="s">
        <v>286</v>
      </c>
      <c r="I371" s="95" t="s">
        <v>97</v>
      </c>
      <c r="J371" s="95" t="s">
        <v>97</v>
      </c>
      <c r="K371" s="95" t="s">
        <v>98</v>
      </c>
      <c r="L371" s="95" t="s">
        <v>527</v>
      </c>
      <c r="M371" s="95" t="s">
        <v>1917</v>
      </c>
      <c r="N371" s="95" t="s">
        <v>1680</v>
      </c>
      <c r="O371" s="95" t="s">
        <v>35</v>
      </c>
      <c r="P371" s="95">
        <f t="shared" si="5"/>
        <v>1.8</v>
      </c>
      <c r="Q371" s="95" t="s">
        <v>498</v>
      </c>
      <c r="R371" s="95"/>
      <c r="S371" s="95"/>
    </row>
    <row r="372" spans="2:19" x14ac:dyDescent="0.4">
      <c r="B372" s="95" t="s">
        <v>1921</v>
      </c>
      <c r="C372" s="95" t="s">
        <v>94</v>
      </c>
      <c r="D372" s="95"/>
      <c r="E372" s="95" t="s">
        <v>1656</v>
      </c>
      <c r="F372" s="95" t="s">
        <v>95</v>
      </c>
      <c r="G372" s="95" t="s">
        <v>113</v>
      </c>
      <c r="H372" s="95" t="s">
        <v>286</v>
      </c>
      <c r="I372" s="95" t="s">
        <v>97</v>
      </c>
      <c r="J372" s="95" t="s">
        <v>97</v>
      </c>
      <c r="K372" s="95" t="s">
        <v>107</v>
      </c>
      <c r="L372" s="95" t="s">
        <v>528</v>
      </c>
      <c r="M372" s="95" t="s">
        <v>1917</v>
      </c>
      <c r="N372" s="95" t="s">
        <v>1680</v>
      </c>
      <c r="O372" s="95" t="s">
        <v>36</v>
      </c>
      <c r="P372" s="95">
        <f t="shared" si="5"/>
        <v>1.7</v>
      </c>
      <c r="Q372" s="95" t="s">
        <v>521</v>
      </c>
      <c r="R372" s="95"/>
      <c r="S372" s="95"/>
    </row>
    <row r="373" spans="2:19" x14ac:dyDescent="0.4">
      <c r="B373" s="95" t="s">
        <v>1921</v>
      </c>
      <c r="C373" s="95" t="s">
        <v>94</v>
      </c>
      <c r="D373" s="95"/>
      <c r="E373" s="95" t="s">
        <v>1656</v>
      </c>
      <c r="F373" s="95" t="s">
        <v>95</v>
      </c>
      <c r="G373" s="95" t="s">
        <v>113</v>
      </c>
      <c r="H373" s="95" t="s">
        <v>286</v>
      </c>
      <c r="I373" s="95" t="s">
        <v>97</v>
      </c>
      <c r="J373" s="95" t="s">
        <v>97</v>
      </c>
      <c r="K373" s="95" t="s">
        <v>98</v>
      </c>
      <c r="L373" s="95" t="s">
        <v>529</v>
      </c>
      <c r="M373" s="95" t="s">
        <v>1917</v>
      </c>
      <c r="N373" s="95" t="s">
        <v>1680</v>
      </c>
      <c r="O373" s="95" t="s">
        <v>36</v>
      </c>
      <c r="P373" s="95">
        <f t="shared" si="5"/>
        <v>1.7</v>
      </c>
      <c r="Q373" s="95" t="s">
        <v>521</v>
      </c>
      <c r="R373" s="95"/>
      <c r="S373" s="95"/>
    </row>
    <row r="374" spans="2:19" x14ac:dyDescent="0.4">
      <c r="B374" s="95" t="s">
        <v>1921</v>
      </c>
      <c r="C374" s="95" t="s">
        <v>4</v>
      </c>
      <c r="D374" s="95"/>
      <c r="E374" s="95" t="s">
        <v>1656</v>
      </c>
      <c r="F374" s="95" t="s">
        <v>95</v>
      </c>
      <c r="G374" s="95" t="s">
        <v>254</v>
      </c>
      <c r="H374" s="95" t="s">
        <v>286</v>
      </c>
      <c r="I374" s="95" t="s">
        <v>97</v>
      </c>
      <c r="J374" s="95" t="s">
        <v>97</v>
      </c>
      <c r="K374" s="95" t="s">
        <v>98</v>
      </c>
      <c r="L374" s="95" t="s">
        <v>530</v>
      </c>
      <c r="M374" s="95" t="s">
        <v>1917</v>
      </c>
      <c r="N374" s="95" t="s">
        <v>1680</v>
      </c>
      <c r="O374" s="95" t="s">
        <v>36</v>
      </c>
      <c r="P374" s="95">
        <f t="shared" si="5"/>
        <v>1.9</v>
      </c>
      <c r="Q374" s="95" t="s">
        <v>495</v>
      </c>
      <c r="R374" s="95"/>
      <c r="S374" s="95"/>
    </row>
    <row r="375" spans="2:19" x14ac:dyDescent="0.4">
      <c r="B375" s="95" t="s">
        <v>1921</v>
      </c>
      <c r="C375" s="95" t="s">
        <v>100</v>
      </c>
      <c r="D375" s="95" t="s">
        <v>1651</v>
      </c>
      <c r="E375" s="95" t="s">
        <v>1656</v>
      </c>
      <c r="F375" s="95" t="s">
        <v>95</v>
      </c>
      <c r="G375" s="95" t="s">
        <v>254</v>
      </c>
      <c r="H375" s="95" t="s">
        <v>286</v>
      </c>
      <c r="I375" s="95" t="s">
        <v>97</v>
      </c>
      <c r="J375" s="95" t="s">
        <v>97</v>
      </c>
      <c r="K375" s="95" t="s">
        <v>98</v>
      </c>
      <c r="L375" s="95" t="s">
        <v>531</v>
      </c>
      <c r="M375" s="95" t="s">
        <v>1917</v>
      </c>
      <c r="N375" s="95" t="s">
        <v>1680</v>
      </c>
      <c r="O375" s="95" t="s">
        <v>36</v>
      </c>
      <c r="P375" s="95">
        <f t="shared" si="5"/>
        <v>1.9</v>
      </c>
      <c r="Q375" s="95" t="s">
        <v>1819</v>
      </c>
      <c r="R375" s="95"/>
      <c r="S375" s="95"/>
    </row>
    <row r="376" spans="2:19" x14ac:dyDescent="0.4">
      <c r="B376" s="95" t="s">
        <v>1921</v>
      </c>
      <c r="C376" s="95" t="s">
        <v>6</v>
      </c>
      <c r="D376" s="95"/>
      <c r="E376" s="95" t="s">
        <v>1656</v>
      </c>
      <c r="F376" s="95" t="s">
        <v>95</v>
      </c>
      <c r="G376" s="95" t="s">
        <v>254</v>
      </c>
      <c r="H376" s="95" t="s">
        <v>286</v>
      </c>
      <c r="I376" s="95" t="s">
        <v>97</v>
      </c>
      <c r="J376" s="95" t="s">
        <v>97</v>
      </c>
      <c r="K376" s="95" t="s">
        <v>98</v>
      </c>
      <c r="L376" s="95" t="s">
        <v>532</v>
      </c>
      <c r="M376" s="95" t="s">
        <v>1917</v>
      </c>
      <c r="N376" s="95" t="s">
        <v>1680</v>
      </c>
      <c r="O376" s="95" t="s">
        <v>36</v>
      </c>
      <c r="P376" s="95">
        <f t="shared" si="5"/>
        <v>1.9</v>
      </c>
      <c r="Q376" s="95" t="s">
        <v>433</v>
      </c>
      <c r="R376" s="95"/>
      <c r="S376" s="95"/>
    </row>
    <row r="377" spans="2:19" x14ac:dyDescent="0.4">
      <c r="B377" s="95" t="s">
        <v>1921</v>
      </c>
      <c r="C377" s="95" t="s">
        <v>7</v>
      </c>
      <c r="D377" s="95"/>
      <c r="E377" s="95" t="s">
        <v>1656</v>
      </c>
      <c r="F377" s="95" t="s">
        <v>95</v>
      </c>
      <c r="G377" s="95" t="s">
        <v>254</v>
      </c>
      <c r="H377" s="95" t="s">
        <v>286</v>
      </c>
      <c r="I377" s="95" t="s">
        <v>97</v>
      </c>
      <c r="J377" s="95" t="s">
        <v>97</v>
      </c>
      <c r="K377" s="95" t="s">
        <v>98</v>
      </c>
      <c r="L377" s="95" t="s">
        <v>533</v>
      </c>
      <c r="M377" s="95" t="s">
        <v>1917</v>
      </c>
      <c r="N377" s="95" t="s">
        <v>1680</v>
      </c>
      <c r="O377" s="95" t="s">
        <v>36</v>
      </c>
      <c r="P377" s="95">
        <f t="shared" si="5"/>
        <v>1.9</v>
      </c>
      <c r="Q377" s="95" t="s">
        <v>498</v>
      </c>
      <c r="R377" s="95"/>
      <c r="S377" s="95"/>
    </row>
    <row r="378" spans="2:19" x14ac:dyDescent="0.4">
      <c r="B378" s="95" t="s">
        <v>1922</v>
      </c>
      <c r="C378" s="95" t="s">
        <v>94</v>
      </c>
      <c r="D378" s="95"/>
      <c r="E378" s="95" t="s">
        <v>1656</v>
      </c>
      <c r="F378" s="95" t="s">
        <v>95</v>
      </c>
      <c r="G378" s="95" t="s">
        <v>162</v>
      </c>
      <c r="H378" s="95" t="s">
        <v>1652</v>
      </c>
      <c r="I378" s="95" t="s">
        <v>105</v>
      </c>
      <c r="J378" s="95" t="s">
        <v>106</v>
      </c>
      <c r="K378" s="95" t="s">
        <v>107</v>
      </c>
      <c r="L378" s="95" t="s">
        <v>534</v>
      </c>
      <c r="M378" s="95" t="s">
        <v>1917</v>
      </c>
      <c r="N378" s="95" t="s">
        <v>1680</v>
      </c>
      <c r="O378" s="95" t="s">
        <v>40</v>
      </c>
      <c r="P378" s="95">
        <f t="shared" si="5"/>
        <v>0.84</v>
      </c>
      <c r="Q378" s="95" t="s">
        <v>535</v>
      </c>
      <c r="R378" s="95"/>
      <c r="S378" s="95"/>
    </row>
    <row r="379" spans="2:19" x14ac:dyDescent="0.4">
      <c r="B379" s="95" t="s">
        <v>1922</v>
      </c>
      <c r="C379" s="95" t="s">
        <v>94</v>
      </c>
      <c r="D379" s="95"/>
      <c r="E379" s="95" t="s">
        <v>1656</v>
      </c>
      <c r="F379" s="95" t="s">
        <v>95</v>
      </c>
      <c r="G379" s="95" t="s">
        <v>103</v>
      </c>
      <c r="H379" s="95" t="s">
        <v>286</v>
      </c>
      <c r="I379" s="95" t="s">
        <v>97</v>
      </c>
      <c r="J379" s="95" t="s">
        <v>97</v>
      </c>
      <c r="K379" s="95" t="s">
        <v>107</v>
      </c>
      <c r="L379" s="95" t="s">
        <v>536</v>
      </c>
      <c r="M379" s="95" t="s">
        <v>1917</v>
      </c>
      <c r="N379" s="95" t="s">
        <v>1680</v>
      </c>
      <c r="O379" s="95" t="s">
        <v>35</v>
      </c>
      <c r="P379" s="95">
        <f t="shared" si="5"/>
        <v>1.3</v>
      </c>
      <c r="Q379" s="95" t="s">
        <v>535</v>
      </c>
      <c r="R379" s="95"/>
      <c r="S379" s="95"/>
    </row>
    <row r="380" spans="2:19" x14ac:dyDescent="0.4">
      <c r="B380" s="95" t="s">
        <v>1922</v>
      </c>
      <c r="C380" s="95" t="s">
        <v>94</v>
      </c>
      <c r="D380" s="95"/>
      <c r="E380" s="95" t="s">
        <v>1656</v>
      </c>
      <c r="F380" s="95" t="s">
        <v>95</v>
      </c>
      <c r="G380" s="95" t="s">
        <v>103</v>
      </c>
      <c r="H380" s="95" t="s">
        <v>286</v>
      </c>
      <c r="I380" s="95" t="s">
        <v>97</v>
      </c>
      <c r="J380" s="95" t="s">
        <v>97</v>
      </c>
      <c r="K380" s="95" t="s">
        <v>98</v>
      </c>
      <c r="L380" s="95" t="s">
        <v>537</v>
      </c>
      <c r="M380" s="95" t="s">
        <v>1917</v>
      </c>
      <c r="N380" s="95" t="s">
        <v>1680</v>
      </c>
      <c r="O380" s="95" t="s">
        <v>35</v>
      </c>
      <c r="P380" s="95">
        <f t="shared" si="5"/>
        <v>1.3</v>
      </c>
      <c r="Q380" s="95" t="s">
        <v>535</v>
      </c>
      <c r="R380" s="95"/>
      <c r="S380" s="95"/>
    </row>
    <row r="381" spans="2:19" x14ac:dyDescent="0.4">
      <c r="B381" s="95" t="s">
        <v>1922</v>
      </c>
      <c r="C381" s="95" t="s">
        <v>4</v>
      </c>
      <c r="D381" s="95"/>
      <c r="E381" s="95" t="s">
        <v>1656</v>
      </c>
      <c r="F381" s="95" t="s">
        <v>95</v>
      </c>
      <c r="G381" s="95" t="s">
        <v>109</v>
      </c>
      <c r="H381" s="95" t="s">
        <v>286</v>
      </c>
      <c r="I381" s="95" t="s">
        <v>97</v>
      </c>
      <c r="J381" s="95" t="s">
        <v>97</v>
      </c>
      <c r="K381" s="95" t="s">
        <v>98</v>
      </c>
      <c r="L381" s="95" t="s">
        <v>538</v>
      </c>
      <c r="M381" s="95" t="s">
        <v>1917</v>
      </c>
      <c r="N381" s="95" t="s">
        <v>1680</v>
      </c>
      <c r="O381" s="95" t="s">
        <v>35</v>
      </c>
      <c r="P381" s="95">
        <f t="shared" si="5"/>
        <v>1.6</v>
      </c>
      <c r="Q381" s="95" t="s">
        <v>515</v>
      </c>
      <c r="R381" s="95"/>
      <c r="S381" s="95"/>
    </row>
    <row r="382" spans="2:19" x14ac:dyDescent="0.4">
      <c r="B382" s="95" t="s">
        <v>1922</v>
      </c>
      <c r="C382" s="95" t="s">
        <v>94</v>
      </c>
      <c r="D382" s="95"/>
      <c r="E382" s="95" t="s">
        <v>1656</v>
      </c>
      <c r="F382" s="95" t="s">
        <v>95</v>
      </c>
      <c r="G382" s="95" t="s">
        <v>113</v>
      </c>
      <c r="H382" s="95" t="s">
        <v>286</v>
      </c>
      <c r="I382" s="95" t="s">
        <v>97</v>
      </c>
      <c r="J382" s="95" t="s">
        <v>97</v>
      </c>
      <c r="K382" s="95" t="s">
        <v>107</v>
      </c>
      <c r="L382" s="95" t="s">
        <v>539</v>
      </c>
      <c r="M382" s="95" t="s">
        <v>1917</v>
      </c>
      <c r="N382" s="95" t="s">
        <v>1680</v>
      </c>
      <c r="O382" s="95" t="s">
        <v>36</v>
      </c>
      <c r="P382" s="95">
        <f t="shared" si="5"/>
        <v>1.7</v>
      </c>
      <c r="Q382" s="95" t="s">
        <v>535</v>
      </c>
      <c r="R382" s="95"/>
      <c r="S382" s="95"/>
    </row>
    <row r="383" spans="2:19" x14ac:dyDescent="0.4">
      <c r="B383" s="95" t="s">
        <v>1922</v>
      </c>
      <c r="C383" s="95" t="s">
        <v>94</v>
      </c>
      <c r="D383" s="95"/>
      <c r="E383" s="95" t="s">
        <v>1656</v>
      </c>
      <c r="F383" s="95" t="s">
        <v>95</v>
      </c>
      <c r="G383" s="95" t="s">
        <v>113</v>
      </c>
      <c r="H383" s="95" t="s">
        <v>286</v>
      </c>
      <c r="I383" s="95" t="s">
        <v>97</v>
      </c>
      <c r="J383" s="95" t="s">
        <v>97</v>
      </c>
      <c r="K383" s="95" t="s">
        <v>98</v>
      </c>
      <c r="L383" s="95" t="s">
        <v>540</v>
      </c>
      <c r="M383" s="95" t="s">
        <v>1917</v>
      </c>
      <c r="N383" s="95" t="s">
        <v>1680</v>
      </c>
      <c r="O383" s="95" t="s">
        <v>36</v>
      </c>
      <c r="P383" s="95">
        <f t="shared" si="5"/>
        <v>1.7</v>
      </c>
      <c r="Q383" s="95" t="s">
        <v>535</v>
      </c>
      <c r="R383" s="95"/>
      <c r="S383" s="95"/>
    </row>
    <row r="384" spans="2:19" x14ac:dyDescent="0.4">
      <c r="B384" s="95" t="s">
        <v>1922</v>
      </c>
      <c r="C384" s="95" t="s">
        <v>4</v>
      </c>
      <c r="D384" s="95"/>
      <c r="E384" s="95" t="s">
        <v>1656</v>
      </c>
      <c r="F384" s="95" t="s">
        <v>95</v>
      </c>
      <c r="G384" s="95" t="s">
        <v>113</v>
      </c>
      <c r="H384" s="95" t="s">
        <v>286</v>
      </c>
      <c r="I384" s="95" t="s">
        <v>97</v>
      </c>
      <c r="J384" s="95" t="s">
        <v>97</v>
      </c>
      <c r="K384" s="95" t="s">
        <v>98</v>
      </c>
      <c r="L384" s="95" t="s">
        <v>541</v>
      </c>
      <c r="M384" s="95" t="s">
        <v>1917</v>
      </c>
      <c r="N384" s="95" t="s">
        <v>1680</v>
      </c>
      <c r="O384" s="95" t="s">
        <v>36</v>
      </c>
      <c r="P384" s="95">
        <f t="shared" si="5"/>
        <v>1.7</v>
      </c>
      <c r="Q384" s="95" t="s">
        <v>515</v>
      </c>
      <c r="R384" s="95"/>
      <c r="S384" s="95"/>
    </row>
    <row r="385" spans="2:19" x14ac:dyDescent="0.4">
      <c r="B385" s="95" t="s">
        <v>1666</v>
      </c>
      <c r="C385" s="95" t="s">
        <v>94</v>
      </c>
      <c r="D385" s="95"/>
      <c r="E385" s="95" t="s">
        <v>97</v>
      </c>
      <c r="F385" s="95" t="s">
        <v>95</v>
      </c>
      <c r="G385" s="95" t="s">
        <v>187</v>
      </c>
      <c r="H385" s="95" t="s">
        <v>155</v>
      </c>
      <c r="I385" s="95" t="s">
        <v>97</v>
      </c>
      <c r="J385" s="95" t="s">
        <v>97</v>
      </c>
      <c r="K385" s="95" t="s">
        <v>107</v>
      </c>
      <c r="L385" s="95" t="s">
        <v>542</v>
      </c>
      <c r="M385" s="95" t="s">
        <v>1917</v>
      </c>
      <c r="N385" s="95" t="s">
        <v>1680</v>
      </c>
      <c r="O385" s="95" t="s">
        <v>40</v>
      </c>
      <c r="P385" s="95">
        <f t="shared" si="5"/>
        <v>0.86</v>
      </c>
      <c r="Q385" s="95" t="s">
        <v>543</v>
      </c>
      <c r="R385" s="95"/>
      <c r="S385" s="95"/>
    </row>
    <row r="386" spans="2:19" x14ac:dyDescent="0.4">
      <c r="B386" s="95" t="s">
        <v>1666</v>
      </c>
      <c r="C386" s="95" t="s">
        <v>94</v>
      </c>
      <c r="D386" s="95"/>
      <c r="E386" s="95" t="s">
        <v>97</v>
      </c>
      <c r="F386" s="95" t="s">
        <v>95</v>
      </c>
      <c r="G386" s="95" t="s">
        <v>544</v>
      </c>
      <c r="H386" s="95" t="s">
        <v>155</v>
      </c>
      <c r="I386" s="95" t="s">
        <v>97</v>
      </c>
      <c r="J386" s="95" t="s">
        <v>97</v>
      </c>
      <c r="K386" s="95" t="s">
        <v>107</v>
      </c>
      <c r="L386" s="95" t="s">
        <v>545</v>
      </c>
      <c r="M386" s="95" t="s">
        <v>1917</v>
      </c>
      <c r="N386" s="95" t="s">
        <v>1680</v>
      </c>
      <c r="O386" s="95" t="s">
        <v>35</v>
      </c>
      <c r="P386" s="95">
        <f t="shared" si="5"/>
        <v>1</v>
      </c>
      <c r="Q386" s="95" t="s">
        <v>543</v>
      </c>
      <c r="R386" s="95"/>
      <c r="S386" s="95"/>
    </row>
    <row r="387" spans="2:19" x14ac:dyDescent="0.4">
      <c r="B387" s="95" t="s">
        <v>1666</v>
      </c>
      <c r="C387" s="95" t="s">
        <v>94</v>
      </c>
      <c r="D387" s="95" t="s">
        <v>1663</v>
      </c>
      <c r="E387" s="95" t="s">
        <v>97</v>
      </c>
      <c r="F387" s="95" t="s">
        <v>95</v>
      </c>
      <c r="G387" s="95" t="s">
        <v>544</v>
      </c>
      <c r="H387" s="95" t="s">
        <v>155</v>
      </c>
      <c r="I387" s="95" t="s">
        <v>97</v>
      </c>
      <c r="J387" s="95" t="s">
        <v>97</v>
      </c>
      <c r="K387" s="95" t="s">
        <v>107</v>
      </c>
      <c r="L387" s="95" t="s">
        <v>545</v>
      </c>
      <c r="M387" s="95" t="s">
        <v>1917</v>
      </c>
      <c r="N387" s="95" t="s">
        <v>1680</v>
      </c>
      <c r="O387" s="95" t="s">
        <v>35</v>
      </c>
      <c r="P387" s="95">
        <f t="shared" si="5"/>
        <v>1</v>
      </c>
      <c r="Q387" s="95" t="s">
        <v>1832</v>
      </c>
      <c r="R387" s="95"/>
      <c r="S387" s="95"/>
    </row>
    <row r="388" spans="2:19" x14ac:dyDescent="0.4">
      <c r="B388" s="95" t="s">
        <v>1666</v>
      </c>
      <c r="C388" s="95" t="s">
        <v>100</v>
      </c>
      <c r="D388" s="95" t="s">
        <v>1651</v>
      </c>
      <c r="E388" s="95" t="s">
        <v>97</v>
      </c>
      <c r="F388" s="95" t="s">
        <v>95</v>
      </c>
      <c r="G388" s="95" t="s">
        <v>544</v>
      </c>
      <c r="H388" s="95" t="s">
        <v>155</v>
      </c>
      <c r="I388" s="95" t="s">
        <v>97</v>
      </c>
      <c r="J388" s="95" t="s">
        <v>97</v>
      </c>
      <c r="K388" s="95" t="s">
        <v>107</v>
      </c>
      <c r="L388" s="95" t="s">
        <v>546</v>
      </c>
      <c r="M388" s="95" t="s">
        <v>1917</v>
      </c>
      <c r="N388" s="95" t="s">
        <v>1680</v>
      </c>
      <c r="O388" s="95" t="s">
        <v>35</v>
      </c>
      <c r="P388" s="95">
        <f t="shared" si="5"/>
        <v>1</v>
      </c>
      <c r="Q388" s="95" t="s">
        <v>1819</v>
      </c>
      <c r="R388" s="95"/>
      <c r="S388" s="95"/>
    </row>
    <row r="389" spans="2:19" x14ac:dyDescent="0.4">
      <c r="B389" s="95" t="s">
        <v>1666</v>
      </c>
      <c r="C389" s="95" t="s">
        <v>94</v>
      </c>
      <c r="D389" s="95"/>
      <c r="E389" s="95" t="s">
        <v>97</v>
      </c>
      <c r="F389" s="95" t="s">
        <v>95</v>
      </c>
      <c r="G389" s="95" t="s">
        <v>544</v>
      </c>
      <c r="H389" s="95" t="s">
        <v>155</v>
      </c>
      <c r="I389" s="95" t="s">
        <v>97</v>
      </c>
      <c r="J389" s="95" t="s">
        <v>97</v>
      </c>
      <c r="K389" s="95" t="s">
        <v>98</v>
      </c>
      <c r="L389" s="95" t="s">
        <v>547</v>
      </c>
      <c r="M389" s="95" t="s">
        <v>1917</v>
      </c>
      <c r="N389" s="95" t="s">
        <v>1680</v>
      </c>
      <c r="O389" s="95" t="s">
        <v>35</v>
      </c>
      <c r="P389" s="95">
        <f t="shared" si="5"/>
        <v>1</v>
      </c>
      <c r="Q389" s="95" t="s">
        <v>543</v>
      </c>
      <c r="R389" s="95"/>
      <c r="S389" s="95"/>
    </row>
    <row r="390" spans="2:19" x14ac:dyDescent="0.4">
      <c r="B390" s="95" t="s">
        <v>1666</v>
      </c>
      <c r="C390" s="95" t="s">
        <v>94</v>
      </c>
      <c r="D390" s="95" t="s">
        <v>1663</v>
      </c>
      <c r="E390" s="95" t="s">
        <v>97</v>
      </c>
      <c r="F390" s="95" t="s">
        <v>95</v>
      </c>
      <c r="G390" s="95" t="s">
        <v>544</v>
      </c>
      <c r="H390" s="95" t="s">
        <v>155</v>
      </c>
      <c r="I390" s="95" t="s">
        <v>97</v>
      </c>
      <c r="J390" s="95" t="s">
        <v>97</v>
      </c>
      <c r="K390" s="95" t="s">
        <v>98</v>
      </c>
      <c r="L390" s="95" t="s">
        <v>547</v>
      </c>
      <c r="M390" s="95" t="s">
        <v>1917</v>
      </c>
      <c r="N390" s="95" t="s">
        <v>1680</v>
      </c>
      <c r="O390" s="95" t="s">
        <v>35</v>
      </c>
      <c r="P390" s="95">
        <f t="shared" si="5"/>
        <v>1</v>
      </c>
      <c r="Q390" s="95" t="s">
        <v>1832</v>
      </c>
      <c r="R390" s="95"/>
      <c r="S390" s="95"/>
    </row>
    <row r="391" spans="2:19" x14ac:dyDescent="0.4">
      <c r="B391" s="95" t="s">
        <v>1666</v>
      </c>
      <c r="C391" s="95" t="s">
        <v>100</v>
      </c>
      <c r="D391" s="95" t="s">
        <v>1651</v>
      </c>
      <c r="E391" s="95" t="s">
        <v>97</v>
      </c>
      <c r="F391" s="95" t="s">
        <v>95</v>
      </c>
      <c r="G391" s="95" t="s">
        <v>544</v>
      </c>
      <c r="H391" s="95" t="s">
        <v>155</v>
      </c>
      <c r="I391" s="95" t="s">
        <v>97</v>
      </c>
      <c r="J391" s="95" t="s">
        <v>97</v>
      </c>
      <c r="K391" s="95" t="s">
        <v>98</v>
      </c>
      <c r="L391" s="95" t="s">
        <v>548</v>
      </c>
      <c r="M391" s="95" t="s">
        <v>1917</v>
      </c>
      <c r="N391" s="95" t="s">
        <v>1680</v>
      </c>
      <c r="O391" s="95" t="s">
        <v>35</v>
      </c>
      <c r="P391" s="95">
        <f t="shared" si="5"/>
        <v>1</v>
      </c>
      <c r="Q391" s="95" t="s">
        <v>1819</v>
      </c>
      <c r="R391" s="95"/>
      <c r="S391" s="95"/>
    </row>
    <row r="392" spans="2:19" x14ac:dyDescent="0.4">
      <c r="B392" s="95" t="s">
        <v>1666</v>
      </c>
      <c r="C392" s="95" t="s">
        <v>94</v>
      </c>
      <c r="D392" s="95"/>
      <c r="E392" s="95" t="s">
        <v>97</v>
      </c>
      <c r="F392" s="95" t="s">
        <v>95</v>
      </c>
      <c r="G392" s="95" t="s">
        <v>176</v>
      </c>
      <c r="H392" s="95" t="s">
        <v>104</v>
      </c>
      <c r="I392" s="95" t="s">
        <v>97</v>
      </c>
      <c r="J392" s="95" t="s">
        <v>97</v>
      </c>
      <c r="K392" s="95" t="s">
        <v>107</v>
      </c>
      <c r="L392" s="95" t="s">
        <v>549</v>
      </c>
      <c r="M392" s="95" t="s">
        <v>1917</v>
      </c>
      <c r="N392" s="95" t="s">
        <v>1680</v>
      </c>
      <c r="O392" s="95" t="s">
        <v>35</v>
      </c>
      <c r="P392" s="95">
        <f t="shared" si="5"/>
        <v>1.2</v>
      </c>
      <c r="Q392" s="95" t="s">
        <v>543</v>
      </c>
      <c r="R392" s="95"/>
      <c r="S392" s="95"/>
    </row>
    <row r="393" spans="2:19" x14ac:dyDescent="0.4">
      <c r="B393" s="95" t="s">
        <v>1666</v>
      </c>
      <c r="C393" s="95" t="s">
        <v>100</v>
      </c>
      <c r="D393" s="95" t="s">
        <v>1651</v>
      </c>
      <c r="E393" s="95" t="s">
        <v>97</v>
      </c>
      <c r="F393" s="95" t="s">
        <v>95</v>
      </c>
      <c r="G393" s="95" t="s">
        <v>176</v>
      </c>
      <c r="H393" s="95" t="s">
        <v>104</v>
      </c>
      <c r="I393" s="95" t="s">
        <v>97</v>
      </c>
      <c r="J393" s="95" t="s">
        <v>97</v>
      </c>
      <c r="K393" s="95" t="s">
        <v>107</v>
      </c>
      <c r="L393" s="95" t="s">
        <v>550</v>
      </c>
      <c r="M393" s="95" t="s">
        <v>1917</v>
      </c>
      <c r="N393" s="95" t="s">
        <v>1680</v>
      </c>
      <c r="O393" s="95" t="s">
        <v>35</v>
      </c>
      <c r="P393" s="95">
        <f t="shared" ref="P393:P456" si="6">IF(G393="-","-",IF(LEFT(G393,1)="日",VALUE(MID(G393,8,4)),VALUE(SUBSTITUTE(G393,"以下",""))))</f>
        <v>1.2</v>
      </c>
      <c r="Q393" s="95" t="s">
        <v>1819</v>
      </c>
      <c r="R393" s="95"/>
      <c r="S393" s="95"/>
    </row>
    <row r="394" spans="2:19" x14ac:dyDescent="0.4">
      <c r="B394" s="95" t="s">
        <v>1666</v>
      </c>
      <c r="C394" s="95" t="s">
        <v>94</v>
      </c>
      <c r="D394" s="95"/>
      <c r="E394" s="95" t="s">
        <v>97</v>
      </c>
      <c r="F394" s="95" t="s">
        <v>95</v>
      </c>
      <c r="G394" s="95" t="s">
        <v>176</v>
      </c>
      <c r="H394" s="95" t="s">
        <v>104</v>
      </c>
      <c r="I394" s="95" t="s">
        <v>97</v>
      </c>
      <c r="J394" s="95" t="s">
        <v>97</v>
      </c>
      <c r="K394" s="95" t="s">
        <v>98</v>
      </c>
      <c r="L394" s="95" t="s">
        <v>551</v>
      </c>
      <c r="M394" s="95" t="s">
        <v>1917</v>
      </c>
      <c r="N394" s="95" t="s">
        <v>1680</v>
      </c>
      <c r="O394" s="95" t="s">
        <v>35</v>
      </c>
      <c r="P394" s="95">
        <f t="shared" si="6"/>
        <v>1.2</v>
      </c>
      <c r="Q394" s="95" t="s">
        <v>543</v>
      </c>
      <c r="R394" s="95"/>
      <c r="S394" s="95"/>
    </row>
    <row r="395" spans="2:19" x14ac:dyDescent="0.4">
      <c r="B395" s="95" t="s">
        <v>1666</v>
      </c>
      <c r="C395" s="95" t="s">
        <v>94</v>
      </c>
      <c r="D395" s="95"/>
      <c r="E395" s="95" t="s">
        <v>97</v>
      </c>
      <c r="F395" s="95" t="s">
        <v>95</v>
      </c>
      <c r="G395" s="95" t="s">
        <v>170</v>
      </c>
      <c r="H395" s="95" t="s">
        <v>104</v>
      </c>
      <c r="I395" s="95" t="s">
        <v>97</v>
      </c>
      <c r="J395" s="95" t="s">
        <v>97</v>
      </c>
      <c r="K395" s="95" t="s">
        <v>107</v>
      </c>
      <c r="L395" s="95" t="s">
        <v>552</v>
      </c>
      <c r="M395" s="95" t="s">
        <v>1917</v>
      </c>
      <c r="N395" s="95" t="s">
        <v>1680</v>
      </c>
      <c r="O395" s="95" t="s">
        <v>36</v>
      </c>
      <c r="P395" s="95">
        <f t="shared" si="6"/>
        <v>1.5</v>
      </c>
      <c r="Q395" s="95" t="s">
        <v>543</v>
      </c>
      <c r="R395" s="95"/>
      <c r="S395" s="95"/>
    </row>
    <row r="396" spans="2:19" x14ac:dyDescent="0.4">
      <c r="B396" s="95" t="s">
        <v>1666</v>
      </c>
      <c r="C396" s="95" t="s">
        <v>94</v>
      </c>
      <c r="D396" s="95" t="s">
        <v>1663</v>
      </c>
      <c r="E396" s="95" t="s">
        <v>97</v>
      </c>
      <c r="F396" s="95" t="s">
        <v>95</v>
      </c>
      <c r="G396" s="95" t="s">
        <v>170</v>
      </c>
      <c r="H396" s="95" t="s">
        <v>104</v>
      </c>
      <c r="I396" s="95" t="s">
        <v>97</v>
      </c>
      <c r="J396" s="95" t="s">
        <v>97</v>
      </c>
      <c r="K396" s="95" t="s">
        <v>107</v>
      </c>
      <c r="L396" s="95" t="s">
        <v>552</v>
      </c>
      <c r="M396" s="95" t="s">
        <v>1917</v>
      </c>
      <c r="N396" s="95" t="s">
        <v>1680</v>
      </c>
      <c r="O396" s="95" t="s">
        <v>36</v>
      </c>
      <c r="P396" s="95">
        <f t="shared" si="6"/>
        <v>1.5</v>
      </c>
      <c r="Q396" s="95" t="s">
        <v>1832</v>
      </c>
      <c r="R396" s="95"/>
      <c r="S396" s="95"/>
    </row>
    <row r="397" spans="2:19" x14ac:dyDescent="0.4">
      <c r="B397" s="95" t="s">
        <v>1666</v>
      </c>
      <c r="C397" s="95" t="s">
        <v>100</v>
      </c>
      <c r="D397" s="95" t="s">
        <v>1651</v>
      </c>
      <c r="E397" s="95" t="s">
        <v>97</v>
      </c>
      <c r="F397" s="95" t="s">
        <v>95</v>
      </c>
      <c r="G397" s="95" t="s">
        <v>170</v>
      </c>
      <c r="H397" s="95" t="s">
        <v>104</v>
      </c>
      <c r="I397" s="95" t="s">
        <v>97</v>
      </c>
      <c r="J397" s="95" t="s">
        <v>97</v>
      </c>
      <c r="K397" s="95" t="s">
        <v>107</v>
      </c>
      <c r="L397" s="95" t="s">
        <v>553</v>
      </c>
      <c r="M397" s="95" t="s">
        <v>1917</v>
      </c>
      <c r="N397" s="95" t="s">
        <v>1680</v>
      </c>
      <c r="O397" s="95" t="s">
        <v>36</v>
      </c>
      <c r="P397" s="95">
        <f t="shared" si="6"/>
        <v>1.5</v>
      </c>
      <c r="Q397" s="95" t="s">
        <v>1819</v>
      </c>
      <c r="R397" s="95"/>
      <c r="S397" s="95"/>
    </row>
    <row r="398" spans="2:19" x14ac:dyDescent="0.4">
      <c r="B398" s="95" t="s">
        <v>1666</v>
      </c>
      <c r="C398" s="95" t="s">
        <v>94</v>
      </c>
      <c r="D398" s="95"/>
      <c r="E398" s="95" t="s">
        <v>97</v>
      </c>
      <c r="F398" s="95" t="s">
        <v>95</v>
      </c>
      <c r="G398" s="95" t="s">
        <v>170</v>
      </c>
      <c r="H398" s="95" t="s">
        <v>104</v>
      </c>
      <c r="I398" s="95" t="s">
        <v>97</v>
      </c>
      <c r="J398" s="95" t="s">
        <v>97</v>
      </c>
      <c r="K398" s="95" t="s">
        <v>98</v>
      </c>
      <c r="L398" s="95" t="s">
        <v>554</v>
      </c>
      <c r="M398" s="95" t="s">
        <v>1917</v>
      </c>
      <c r="N398" s="95" t="s">
        <v>1680</v>
      </c>
      <c r="O398" s="95" t="s">
        <v>36</v>
      </c>
      <c r="P398" s="95">
        <f t="shared" si="6"/>
        <v>1.5</v>
      </c>
      <c r="Q398" s="95" t="s">
        <v>543</v>
      </c>
      <c r="R398" s="95"/>
      <c r="S398" s="95"/>
    </row>
    <row r="399" spans="2:19" x14ac:dyDescent="0.4">
      <c r="B399" s="95" t="s">
        <v>1666</v>
      </c>
      <c r="C399" s="95" t="s">
        <v>94</v>
      </c>
      <c r="D399" s="95" t="s">
        <v>1663</v>
      </c>
      <c r="E399" s="95" t="s">
        <v>97</v>
      </c>
      <c r="F399" s="95" t="s">
        <v>95</v>
      </c>
      <c r="G399" s="95" t="s">
        <v>170</v>
      </c>
      <c r="H399" s="95" t="s">
        <v>104</v>
      </c>
      <c r="I399" s="95" t="s">
        <v>97</v>
      </c>
      <c r="J399" s="95" t="s">
        <v>97</v>
      </c>
      <c r="K399" s="95" t="s">
        <v>98</v>
      </c>
      <c r="L399" s="95" t="s">
        <v>554</v>
      </c>
      <c r="M399" s="95" t="s">
        <v>1917</v>
      </c>
      <c r="N399" s="95" t="s">
        <v>1680</v>
      </c>
      <c r="O399" s="95" t="s">
        <v>36</v>
      </c>
      <c r="P399" s="95">
        <f t="shared" si="6"/>
        <v>1.5</v>
      </c>
      <c r="Q399" s="95" t="s">
        <v>1832</v>
      </c>
      <c r="R399" s="95"/>
      <c r="S399" s="95"/>
    </row>
    <row r="400" spans="2:19" x14ac:dyDescent="0.4">
      <c r="B400" s="95" t="s">
        <v>1666</v>
      </c>
      <c r="C400" s="95" t="s">
        <v>100</v>
      </c>
      <c r="D400" s="95" t="s">
        <v>1651</v>
      </c>
      <c r="E400" s="95" t="s">
        <v>97</v>
      </c>
      <c r="F400" s="95" t="s">
        <v>95</v>
      </c>
      <c r="G400" s="95" t="s">
        <v>170</v>
      </c>
      <c r="H400" s="95" t="s">
        <v>104</v>
      </c>
      <c r="I400" s="95" t="s">
        <v>97</v>
      </c>
      <c r="J400" s="95" t="s">
        <v>97</v>
      </c>
      <c r="K400" s="95" t="s">
        <v>98</v>
      </c>
      <c r="L400" s="95" t="s">
        <v>555</v>
      </c>
      <c r="M400" s="95" t="s">
        <v>1917</v>
      </c>
      <c r="N400" s="95" t="s">
        <v>1680</v>
      </c>
      <c r="O400" s="95" t="s">
        <v>36</v>
      </c>
      <c r="P400" s="95">
        <f t="shared" si="6"/>
        <v>1.5</v>
      </c>
      <c r="Q400" s="95" t="s">
        <v>1819</v>
      </c>
      <c r="R400" s="95"/>
      <c r="S400" s="95"/>
    </row>
    <row r="401" spans="2:19" x14ac:dyDescent="0.4">
      <c r="B401" s="95" t="s">
        <v>556</v>
      </c>
      <c r="C401" s="95" t="s">
        <v>94</v>
      </c>
      <c r="D401" s="95"/>
      <c r="E401" s="95" t="s">
        <v>97</v>
      </c>
      <c r="F401" s="95" t="s">
        <v>95</v>
      </c>
      <c r="G401" s="95" t="s">
        <v>176</v>
      </c>
      <c r="H401" s="95" t="s">
        <v>286</v>
      </c>
      <c r="I401" s="95" t="s">
        <v>97</v>
      </c>
      <c r="J401" s="95" t="s">
        <v>97</v>
      </c>
      <c r="K401" s="95" t="s">
        <v>107</v>
      </c>
      <c r="L401" s="95" t="s">
        <v>557</v>
      </c>
      <c r="M401" s="95" t="s">
        <v>1917</v>
      </c>
      <c r="N401" s="95" t="s">
        <v>1680</v>
      </c>
      <c r="O401" s="95" t="s">
        <v>40</v>
      </c>
      <c r="P401" s="95">
        <f t="shared" si="6"/>
        <v>1.2</v>
      </c>
      <c r="Q401" s="95" t="s">
        <v>558</v>
      </c>
      <c r="R401" s="95"/>
      <c r="S401" s="95"/>
    </row>
    <row r="402" spans="2:19" x14ac:dyDescent="0.4">
      <c r="B402" s="95" t="s">
        <v>556</v>
      </c>
      <c r="C402" s="95" t="s">
        <v>4</v>
      </c>
      <c r="D402" s="95" t="s">
        <v>436</v>
      </c>
      <c r="E402" s="95" t="s">
        <v>97</v>
      </c>
      <c r="F402" s="95" t="s">
        <v>95</v>
      </c>
      <c r="G402" s="95" t="s">
        <v>176</v>
      </c>
      <c r="H402" s="95" t="s">
        <v>286</v>
      </c>
      <c r="I402" s="95" t="s">
        <v>97</v>
      </c>
      <c r="J402" s="95" t="s">
        <v>97</v>
      </c>
      <c r="K402" s="95" t="s">
        <v>107</v>
      </c>
      <c r="L402" s="95" t="s">
        <v>559</v>
      </c>
      <c r="M402" s="95" t="s">
        <v>1917</v>
      </c>
      <c r="N402" s="95" t="s">
        <v>1680</v>
      </c>
      <c r="O402" s="95" t="s">
        <v>40</v>
      </c>
      <c r="P402" s="95">
        <f t="shared" si="6"/>
        <v>1.2</v>
      </c>
      <c r="Q402" s="95" t="s">
        <v>1826</v>
      </c>
      <c r="R402" s="95"/>
      <c r="S402" s="95"/>
    </row>
    <row r="403" spans="2:19" x14ac:dyDescent="0.4">
      <c r="B403" s="95" t="s">
        <v>556</v>
      </c>
      <c r="C403" s="95" t="s">
        <v>4</v>
      </c>
      <c r="D403" s="95"/>
      <c r="E403" s="95" t="s">
        <v>97</v>
      </c>
      <c r="F403" s="95" t="s">
        <v>95</v>
      </c>
      <c r="G403" s="95" t="s">
        <v>176</v>
      </c>
      <c r="H403" s="95" t="s">
        <v>286</v>
      </c>
      <c r="I403" s="95" t="s">
        <v>97</v>
      </c>
      <c r="J403" s="95" t="s">
        <v>97</v>
      </c>
      <c r="K403" s="95" t="s">
        <v>107</v>
      </c>
      <c r="L403" s="95" t="s">
        <v>559</v>
      </c>
      <c r="M403" s="95" t="s">
        <v>1917</v>
      </c>
      <c r="N403" s="95" t="s">
        <v>1680</v>
      </c>
      <c r="O403" s="95" t="s">
        <v>40</v>
      </c>
      <c r="P403" s="95">
        <f t="shared" si="6"/>
        <v>1.2</v>
      </c>
      <c r="Q403" s="95" t="s">
        <v>560</v>
      </c>
      <c r="R403" s="95"/>
      <c r="S403" s="95"/>
    </row>
    <row r="404" spans="2:19" x14ac:dyDescent="0.4">
      <c r="B404" s="95" t="s">
        <v>556</v>
      </c>
      <c r="C404" s="95" t="s">
        <v>4</v>
      </c>
      <c r="D404" s="95"/>
      <c r="E404" s="95" t="s">
        <v>97</v>
      </c>
      <c r="F404" s="95" t="s">
        <v>95</v>
      </c>
      <c r="G404" s="95" t="s">
        <v>176</v>
      </c>
      <c r="H404" s="95" t="s">
        <v>286</v>
      </c>
      <c r="I404" s="95" t="s">
        <v>97</v>
      </c>
      <c r="J404" s="95" t="s">
        <v>97</v>
      </c>
      <c r="K404" s="95" t="s">
        <v>107</v>
      </c>
      <c r="L404" s="95" t="s">
        <v>559</v>
      </c>
      <c r="M404" s="95" t="s">
        <v>1917</v>
      </c>
      <c r="N404" s="95" t="s">
        <v>1680</v>
      </c>
      <c r="O404" s="95" t="s">
        <v>40</v>
      </c>
      <c r="P404" s="95">
        <f t="shared" si="6"/>
        <v>1.2</v>
      </c>
      <c r="Q404" s="95" t="s">
        <v>561</v>
      </c>
      <c r="R404" s="95"/>
      <c r="S404" s="95"/>
    </row>
    <row r="405" spans="2:19" x14ac:dyDescent="0.4">
      <c r="B405" s="95" t="s">
        <v>556</v>
      </c>
      <c r="C405" s="95" t="s">
        <v>100</v>
      </c>
      <c r="D405" s="95"/>
      <c r="E405" s="95" t="s">
        <v>97</v>
      </c>
      <c r="F405" s="95" t="s">
        <v>95</v>
      </c>
      <c r="G405" s="95" t="s">
        <v>176</v>
      </c>
      <c r="H405" s="95" t="s">
        <v>286</v>
      </c>
      <c r="I405" s="95" t="s">
        <v>97</v>
      </c>
      <c r="J405" s="95" t="s">
        <v>97</v>
      </c>
      <c r="K405" s="95" t="s">
        <v>107</v>
      </c>
      <c r="L405" s="95" t="s">
        <v>562</v>
      </c>
      <c r="M405" s="95" t="s">
        <v>1917</v>
      </c>
      <c r="N405" s="95" t="s">
        <v>1680</v>
      </c>
      <c r="O405" s="95" t="s">
        <v>40</v>
      </c>
      <c r="P405" s="95">
        <f t="shared" si="6"/>
        <v>1.2</v>
      </c>
      <c r="Q405" s="95" t="s">
        <v>563</v>
      </c>
      <c r="R405" s="95"/>
      <c r="S405" s="95"/>
    </row>
    <row r="406" spans="2:19" x14ac:dyDescent="0.4">
      <c r="B406" s="95" t="s">
        <v>556</v>
      </c>
      <c r="C406" s="95" t="s">
        <v>7</v>
      </c>
      <c r="D406" s="95"/>
      <c r="E406" s="95" t="s">
        <v>97</v>
      </c>
      <c r="F406" s="95" t="s">
        <v>95</v>
      </c>
      <c r="G406" s="95" t="s">
        <v>176</v>
      </c>
      <c r="H406" s="95" t="s">
        <v>286</v>
      </c>
      <c r="I406" s="95" t="s">
        <v>97</v>
      </c>
      <c r="J406" s="95" t="s">
        <v>97</v>
      </c>
      <c r="K406" s="95" t="s">
        <v>107</v>
      </c>
      <c r="L406" s="95" t="s">
        <v>564</v>
      </c>
      <c r="M406" s="95" t="s">
        <v>1917</v>
      </c>
      <c r="N406" s="95" t="s">
        <v>1680</v>
      </c>
      <c r="O406" s="95" t="s">
        <v>40</v>
      </c>
      <c r="P406" s="95">
        <f t="shared" si="6"/>
        <v>1.2</v>
      </c>
      <c r="Q406" s="95" t="s">
        <v>565</v>
      </c>
      <c r="R406" s="95"/>
      <c r="S406" s="95"/>
    </row>
    <row r="407" spans="2:19" x14ac:dyDescent="0.4">
      <c r="B407" s="95" t="s">
        <v>556</v>
      </c>
      <c r="C407" s="95" t="s">
        <v>7</v>
      </c>
      <c r="D407" s="95"/>
      <c r="E407" s="95" t="s">
        <v>97</v>
      </c>
      <c r="F407" s="95" t="s">
        <v>95</v>
      </c>
      <c r="G407" s="95" t="s">
        <v>176</v>
      </c>
      <c r="H407" s="95" t="s">
        <v>286</v>
      </c>
      <c r="I407" s="95" t="s">
        <v>97</v>
      </c>
      <c r="J407" s="95" t="s">
        <v>97</v>
      </c>
      <c r="K407" s="95" t="s">
        <v>107</v>
      </c>
      <c r="L407" s="95" t="s">
        <v>564</v>
      </c>
      <c r="M407" s="95" t="s">
        <v>1917</v>
      </c>
      <c r="N407" s="95" t="s">
        <v>1680</v>
      </c>
      <c r="O407" s="95" t="s">
        <v>40</v>
      </c>
      <c r="P407" s="95">
        <f t="shared" si="6"/>
        <v>1.2</v>
      </c>
      <c r="Q407" s="95" t="s">
        <v>566</v>
      </c>
      <c r="R407" s="95"/>
      <c r="S407" s="95"/>
    </row>
    <row r="408" spans="2:19" x14ac:dyDescent="0.4">
      <c r="B408" s="95" t="s">
        <v>556</v>
      </c>
      <c r="C408" s="95" t="s">
        <v>94</v>
      </c>
      <c r="D408" s="95"/>
      <c r="E408" s="95" t="s">
        <v>97</v>
      </c>
      <c r="F408" s="95" t="s">
        <v>95</v>
      </c>
      <c r="G408" s="95" t="s">
        <v>103</v>
      </c>
      <c r="H408" s="95" t="s">
        <v>286</v>
      </c>
      <c r="I408" s="95" t="s">
        <v>97</v>
      </c>
      <c r="J408" s="95" t="s">
        <v>97</v>
      </c>
      <c r="K408" s="95" t="s">
        <v>107</v>
      </c>
      <c r="L408" s="95" t="s">
        <v>567</v>
      </c>
      <c r="M408" s="95" t="s">
        <v>1917</v>
      </c>
      <c r="N408" s="95" t="s">
        <v>1680</v>
      </c>
      <c r="O408" s="95" t="s">
        <v>35</v>
      </c>
      <c r="P408" s="95">
        <f t="shared" si="6"/>
        <v>1.3</v>
      </c>
      <c r="Q408" s="95" t="s">
        <v>1833</v>
      </c>
      <c r="R408" s="95"/>
      <c r="S408" s="95"/>
    </row>
    <row r="409" spans="2:19" x14ac:dyDescent="0.4">
      <c r="B409" s="95" t="s">
        <v>556</v>
      </c>
      <c r="C409" s="95" t="s">
        <v>4</v>
      </c>
      <c r="D409" s="95" t="s">
        <v>436</v>
      </c>
      <c r="E409" s="95" t="s">
        <v>97</v>
      </c>
      <c r="F409" s="95" t="s">
        <v>95</v>
      </c>
      <c r="G409" s="95" t="s">
        <v>103</v>
      </c>
      <c r="H409" s="95" t="s">
        <v>286</v>
      </c>
      <c r="I409" s="95" t="s">
        <v>97</v>
      </c>
      <c r="J409" s="95" t="s">
        <v>97</v>
      </c>
      <c r="K409" s="95" t="s">
        <v>107</v>
      </c>
      <c r="L409" s="95" t="s">
        <v>568</v>
      </c>
      <c r="M409" s="95" t="s">
        <v>1917</v>
      </c>
      <c r="N409" s="95" t="s">
        <v>1680</v>
      </c>
      <c r="O409" s="95" t="s">
        <v>35</v>
      </c>
      <c r="P409" s="95">
        <f t="shared" si="6"/>
        <v>1.3</v>
      </c>
      <c r="Q409" s="95" t="s">
        <v>1826</v>
      </c>
      <c r="R409" s="95"/>
      <c r="S409" s="95"/>
    </row>
    <row r="410" spans="2:19" x14ac:dyDescent="0.4">
      <c r="B410" s="95" t="s">
        <v>556</v>
      </c>
      <c r="C410" s="95" t="s">
        <v>4</v>
      </c>
      <c r="D410" s="95"/>
      <c r="E410" s="95" t="s">
        <v>97</v>
      </c>
      <c r="F410" s="95" t="s">
        <v>95</v>
      </c>
      <c r="G410" s="95" t="s">
        <v>103</v>
      </c>
      <c r="H410" s="95" t="s">
        <v>286</v>
      </c>
      <c r="I410" s="95" t="s">
        <v>97</v>
      </c>
      <c r="J410" s="95" t="s">
        <v>97</v>
      </c>
      <c r="K410" s="95" t="s">
        <v>107</v>
      </c>
      <c r="L410" s="95" t="s">
        <v>568</v>
      </c>
      <c r="M410" s="95" t="s">
        <v>1917</v>
      </c>
      <c r="N410" s="95" t="s">
        <v>1680</v>
      </c>
      <c r="O410" s="95" t="s">
        <v>35</v>
      </c>
      <c r="P410" s="95">
        <f t="shared" si="6"/>
        <v>1.3</v>
      </c>
      <c r="Q410" s="95" t="s">
        <v>560</v>
      </c>
      <c r="R410" s="95"/>
      <c r="S410" s="95"/>
    </row>
    <row r="411" spans="2:19" x14ac:dyDescent="0.4">
      <c r="B411" s="95" t="s">
        <v>556</v>
      </c>
      <c r="C411" s="95" t="s">
        <v>4</v>
      </c>
      <c r="D411" s="95"/>
      <c r="E411" s="95" t="s">
        <v>97</v>
      </c>
      <c r="F411" s="95" t="s">
        <v>95</v>
      </c>
      <c r="G411" s="95" t="s">
        <v>103</v>
      </c>
      <c r="H411" s="95" t="s">
        <v>286</v>
      </c>
      <c r="I411" s="95" t="s">
        <v>97</v>
      </c>
      <c r="J411" s="95" t="s">
        <v>97</v>
      </c>
      <c r="K411" s="95" t="s">
        <v>107</v>
      </c>
      <c r="L411" s="95" t="s">
        <v>568</v>
      </c>
      <c r="M411" s="95" t="s">
        <v>1917</v>
      </c>
      <c r="N411" s="95" t="s">
        <v>1680</v>
      </c>
      <c r="O411" s="95" t="s">
        <v>35</v>
      </c>
      <c r="P411" s="95">
        <f t="shared" si="6"/>
        <v>1.3</v>
      </c>
      <c r="Q411" s="95" t="s">
        <v>561</v>
      </c>
      <c r="R411" s="95"/>
      <c r="S411" s="95"/>
    </row>
    <row r="412" spans="2:19" x14ac:dyDescent="0.4">
      <c r="B412" s="95" t="s">
        <v>556</v>
      </c>
      <c r="C412" s="95" t="s">
        <v>100</v>
      </c>
      <c r="D412" s="95"/>
      <c r="E412" s="95" t="s">
        <v>97</v>
      </c>
      <c r="F412" s="95" t="s">
        <v>95</v>
      </c>
      <c r="G412" s="95" t="s">
        <v>103</v>
      </c>
      <c r="H412" s="95" t="s">
        <v>286</v>
      </c>
      <c r="I412" s="95" t="s">
        <v>97</v>
      </c>
      <c r="J412" s="95" t="s">
        <v>97</v>
      </c>
      <c r="K412" s="95" t="s">
        <v>107</v>
      </c>
      <c r="L412" s="95" t="s">
        <v>569</v>
      </c>
      <c r="M412" s="95" t="s">
        <v>1917</v>
      </c>
      <c r="N412" s="95" t="s">
        <v>1680</v>
      </c>
      <c r="O412" s="95" t="s">
        <v>35</v>
      </c>
      <c r="P412" s="95">
        <f t="shared" si="6"/>
        <v>1.3</v>
      </c>
      <c r="Q412" s="95" t="s">
        <v>563</v>
      </c>
      <c r="R412" s="95"/>
      <c r="S412" s="95"/>
    </row>
    <row r="413" spans="2:19" x14ac:dyDescent="0.4">
      <c r="B413" s="95" t="s">
        <v>556</v>
      </c>
      <c r="C413" s="95" t="s">
        <v>7</v>
      </c>
      <c r="D413" s="95"/>
      <c r="E413" s="95" t="s">
        <v>97</v>
      </c>
      <c r="F413" s="95" t="s">
        <v>95</v>
      </c>
      <c r="G413" s="95" t="s">
        <v>103</v>
      </c>
      <c r="H413" s="95" t="s">
        <v>286</v>
      </c>
      <c r="I413" s="95" t="s">
        <v>97</v>
      </c>
      <c r="J413" s="95" t="s">
        <v>97</v>
      </c>
      <c r="K413" s="95" t="s">
        <v>107</v>
      </c>
      <c r="L413" s="95" t="s">
        <v>570</v>
      </c>
      <c r="M413" s="95" t="s">
        <v>1917</v>
      </c>
      <c r="N413" s="95" t="s">
        <v>1680</v>
      </c>
      <c r="O413" s="95" t="s">
        <v>35</v>
      </c>
      <c r="P413" s="95">
        <f t="shared" si="6"/>
        <v>1.3</v>
      </c>
      <c r="Q413" s="95" t="s">
        <v>565</v>
      </c>
      <c r="R413" s="95"/>
      <c r="S413" s="95"/>
    </row>
    <row r="414" spans="2:19" x14ac:dyDescent="0.4">
      <c r="B414" s="95" t="s">
        <v>556</v>
      </c>
      <c r="C414" s="95" t="s">
        <v>7</v>
      </c>
      <c r="D414" s="95"/>
      <c r="E414" s="95" t="s">
        <v>97</v>
      </c>
      <c r="F414" s="95" t="s">
        <v>95</v>
      </c>
      <c r="G414" s="95" t="s">
        <v>103</v>
      </c>
      <c r="H414" s="95" t="s">
        <v>286</v>
      </c>
      <c r="I414" s="95" t="s">
        <v>97</v>
      </c>
      <c r="J414" s="95" t="s">
        <v>97</v>
      </c>
      <c r="K414" s="95" t="s">
        <v>107</v>
      </c>
      <c r="L414" s="95" t="s">
        <v>570</v>
      </c>
      <c r="M414" s="95" t="s">
        <v>1917</v>
      </c>
      <c r="N414" s="95" t="s">
        <v>1680</v>
      </c>
      <c r="O414" s="95" t="s">
        <v>35</v>
      </c>
      <c r="P414" s="95">
        <f t="shared" si="6"/>
        <v>1.3</v>
      </c>
      <c r="Q414" s="95" t="s">
        <v>566</v>
      </c>
      <c r="R414" s="95"/>
      <c r="S414" s="95"/>
    </row>
    <row r="415" spans="2:19" x14ac:dyDescent="0.4">
      <c r="B415" s="95" t="s">
        <v>556</v>
      </c>
      <c r="C415" s="95" t="s">
        <v>94</v>
      </c>
      <c r="D415" s="95"/>
      <c r="E415" s="95" t="s">
        <v>97</v>
      </c>
      <c r="F415" s="95" t="s">
        <v>95</v>
      </c>
      <c r="G415" s="95" t="s">
        <v>103</v>
      </c>
      <c r="H415" s="95" t="s">
        <v>286</v>
      </c>
      <c r="I415" s="95" t="s">
        <v>97</v>
      </c>
      <c r="J415" s="95" t="s">
        <v>97</v>
      </c>
      <c r="K415" s="95" t="s">
        <v>98</v>
      </c>
      <c r="L415" s="95" t="s">
        <v>571</v>
      </c>
      <c r="M415" s="95" t="s">
        <v>1917</v>
      </c>
      <c r="N415" s="95" t="s">
        <v>1680</v>
      </c>
      <c r="O415" s="95" t="s">
        <v>35</v>
      </c>
      <c r="P415" s="95">
        <f t="shared" si="6"/>
        <v>1.3</v>
      </c>
      <c r="Q415" s="95" t="s">
        <v>572</v>
      </c>
      <c r="R415" s="95"/>
      <c r="S415" s="95"/>
    </row>
    <row r="416" spans="2:19" x14ac:dyDescent="0.4">
      <c r="B416" s="95" t="s">
        <v>556</v>
      </c>
      <c r="C416" s="95" t="s">
        <v>4</v>
      </c>
      <c r="D416" s="95" t="s">
        <v>436</v>
      </c>
      <c r="E416" s="95" t="s">
        <v>97</v>
      </c>
      <c r="F416" s="95" t="s">
        <v>95</v>
      </c>
      <c r="G416" s="95" t="s">
        <v>103</v>
      </c>
      <c r="H416" s="95" t="s">
        <v>286</v>
      </c>
      <c r="I416" s="95" t="s">
        <v>97</v>
      </c>
      <c r="J416" s="95" t="s">
        <v>97</v>
      </c>
      <c r="K416" s="95" t="s">
        <v>98</v>
      </c>
      <c r="L416" s="95" t="s">
        <v>573</v>
      </c>
      <c r="M416" s="95" t="s">
        <v>1917</v>
      </c>
      <c r="N416" s="95" t="s">
        <v>1680</v>
      </c>
      <c r="O416" s="95" t="s">
        <v>35</v>
      </c>
      <c r="P416" s="95">
        <f t="shared" si="6"/>
        <v>1.3</v>
      </c>
      <c r="Q416" s="95" t="s">
        <v>1826</v>
      </c>
      <c r="R416" s="95"/>
      <c r="S416" s="95"/>
    </row>
    <row r="417" spans="2:19" x14ac:dyDescent="0.4">
      <c r="B417" s="95" t="s">
        <v>556</v>
      </c>
      <c r="C417" s="95" t="s">
        <v>4</v>
      </c>
      <c r="D417" s="95"/>
      <c r="E417" s="95" t="s">
        <v>97</v>
      </c>
      <c r="F417" s="95" t="s">
        <v>95</v>
      </c>
      <c r="G417" s="95" t="s">
        <v>103</v>
      </c>
      <c r="H417" s="95" t="s">
        <v>286</v>
      </c>
      <c r="I417" s="95" t="s">
        <v>97</v>
      </c>
      <c r="J417" s="95" t="s">
        <v>97</v>
      </c>
      <c r="K417" s="95" t="s">
        <v>98</v>
      </c>
      <c r="L417" s="95" t="s">
        <v>573</v>
      </c>
      <c r="M417" s="95" t="s">
        <v>1917</v>
      </c>
      <c r="N417" s="95" t="s">
        <v>1680</v>
      </c>
      <c r="O417" s="95" t="s">
        <v>35</v>
      </c>
      <c r="P417" s="95">
        <f t="shared" si="6"/>
        <v>1.3</v>
      </c>
      <c r="Q417" s="95" t="s">
        <v>560</v>
      </c>
      <c r="R417" s="95"/>
      <c r="S417" s="95"/>
    </row>
    <row r="418" spans="2:19" x14ac:dyDescent="0.4">
      <c r="B418" s="95" t="s">
        <v>556</v>
      </c>
      <c r="C418" s="95" t="s">
        <v>4</v>
      </c>
      <c r="D418" s="95"/>
      <c r="E418" s="95" t="s">
        <v>97</v>
      </c>
      <c r="F418" s="95" t="s">
        <v>95</v>
      </c>
      <c r="G418" s="95" t="s">
        <v>103</v>
      </c>
      <c r="H418" s="95" t="s">
        <v>286</v>
      </c>
      <c r="I418" s="95" t="s">
        <v>97</v>
      </c>
      <c r="J418" s="95" t="s">
        <v>97</v>
      </c>
      <c r="K418" s="95" t="s">
        <v>98</v>
      </c>
      <c r="L418" s="95" t="s">
        <v>573</v>
      </c>
      <c r="M418" s="95" t="s">
        <v>1917</v>
      </c>
      <c r="N418" s="95" t="s">
        <v>1680</v>
      </c>
      <c r="O418" s="95" t="s">
        <v>35</v>
      </c>
      <c r="P418" s="95">
        <f t="shared" si="6"/>
        <v>1.3</v>
      </c>
      <c r="Q418" s="95" t="s">
        <v>561</v>
      </c>
      <c r="R418" s="95"/>
      <c r="S418" s="95"/>
    </row>
    <row r="419" spans="2:19" x14ac:dyDescent="0.4">
      <c r="B419" s="95" t="s">
        <v>556</v>
      </c>
      <c r="C419" s="95" t="s">
        <v>100</v>
      </c>
      <c r="D419" s="95"/>
      <c r="E419" s="95" t="s">
        <v>97</v>
      </c>
      <c r="F419" s="95" t="s">
        <v>95</v>
      </c>
      <c r="G419" s="95" t="s">
        <v>103</v>
      </c>
      <c r="H419" s="95" t="s">
        <v>286</v>
      </c>
      <c r="I419" s="95" t="s">
        <v>97</v>
      </c>
      <c r="J419" s="95" t="s">
        <v>97</v>
      </c>
      <c r="K419" s="95" t="s">
        <v>98</v>
      </c>
      <c r="L419" s="95" t="s">
        <v>574</v>
      </c>
      <c r="M419" s="95" t="s">
        <v>1917</v>
      </c>
      <c r="N419" s="95" t="s">
        <v>1680</v>
      </c>
      <c r="O419" s="95" t="s">
        <v>35</v>
      </c>
      <c r="P419" s="95">
        <f t="shared" si="6"/>
        <v>1.3</v>
      </c>
      <c r="Q419" s="95" t="s">
        <v>563</v>
      </c>
      <c r="R419" s="95"/>
      <c r="S419" s="95"/>
    </row>
    <row r="420" spans="2:19" x14ac:dyDescent="0.4">
      <c r="B420" s="95" t="s">
        <v>556</v>
      </c>
      <c r="C420" s="95" t="s">
        <v>7</v>
      </c>
      <c r="D420" s="95"/>
      <c r="E420" s="95" t="s">
        <v>97</v>
      </c>
      <c r="F420" s="95" t="s">
        <v>95</v>
      </c>
      <c r="G420" s="95" t="s">
        <v>103</v>
      </c>
      <c r="H420" s="95" t="s">
        <v>286</v>
      </c>
      <c r="I420" s="95" t="s">
        <v>97</v>
      </c>
      <c r="J420" s="95" t="s">
        <v>97</v>
      </c>
      <c r="K420" s="95" t="s">
        <v>98</v>
      </c>
      <c r="L420" s="95" t="s">
        <v>575</v>
      </c>
      <c r="M420" s="95" t="s">
        <v>1917</v>
      </c>
      <c r="N420" s="95" t="s">
        <v>1680</v>
      </c>
      <c r="O420" s="95" t="s">
        <v>35</v>
      </c>
      <c r="P420" s="95">
        <f t="shared" si="6"/>
        <v>1.3</v>
      </c>
      <c r="Q420" s="95" t="s">
        <v>565</v>
      </c>
      <c r="R420" s="95"/>
      <c r="S420" s="95"/>
    </row>
    <row r="421" spans="2:19" x14ac:dyDescent="0.4">
      <c r="B421" s="95" t="s">
        <v>556</v>
      </c>
      <c r="C421" s="95" t="s">
        <v>7</v>
      </c>
      <c r="D421" s="95"/>
      <c r="E421" s="95" t="s">
        <v>97</v>
      </c>
      <c r="F421" s="95" t="s">
        <v>95</v>
      </c>
      <c r="G421" s="95" t="s">
        <v>103</v>
      </c>
      <c r="H421" s="95" t="s">
        <v>286</v>
      </c>
      <c r="I421" s="95" t="s">
        <v>97</v>
      </c>
      <c r="J421" s="95" t="s">
        <v>97</v>
      </c>
      <c r="K421" s="95" t="s">
        <v>98</v>
      </c>
      <c r="L421" s="95" t="s">
        <v>575</v>
      </c>
      <c r="M421" s="95" t="s">
        <v>1917</v>
      </c>
      <c r="N421" s="95" t="s">
        <v>1680</v>
      </c>
      <c r="O421" s="95" t="s">
        <v>35</v>
      </c>
      <c r="P421" s="95">
        <f t="shared" si="6"/>
        <v>1.3</v>
      </c>
      <c r="Q421" s="95" t="s">
        <v>566</v>
      </c>
      <c r="R421" s="95"/>
      <c r="S421" s="95"/>
    </row>
    <row r="422" spans="2:19" x14ac:dyDescent="0.4">
      <c r="B422" s="95" t="s">
        <v>556</v>
      </c>
      <c r="C422" s="95" t="s">
        <v>94</v>
      </c>
      <c r="D422" s="95"/>
      <c r="E422" s="95" t="s">
        <v>97</v>
      </c>
      <c r="F422" s="95" t="s">
        <v>95</v>
      </c>
      <c r="G422" s="95" t="s">
        <v>576</v>
      </c>
      <c r="H422" s="95" t="s">
        <v>118</v>
      </c>
      <c r="I422" s="95" t="s">
        <v>114</v>
      </c>
      <c r="J422" s="95" t="s">
        <v>191</v>
      </c>
      <c r="K422" s="95" t="s">
        <v>98</v>
      </c>
      <c r="L422" s="95" t="s">
        <v>1834</v>
      </c>
      <c r="M422" s="95" t="s">
        <v>1917</v>
      </c>
      <c r="N422" s="95" t="s">
        <v>1680</v>
      </c>
      <c r="O422" s="95" t="s">
        <v>37</v>
      </c>
      <c r="P422" s="95">
        <f t="shared" si="6"/>
        <v>2.8</v>
      </c>
      <c r="Q422" s="95" t="s">
        <v>1835</v>
      </c>
      <c r="R422" s="95"/>
      <c r="S422" s="95"/>
    </row>
    <row r="423" spans="2:19" x14ac:dyDescent="0.4">
      <c r="B423" s="95" t="s">
        <v>556</v>
      </c>
      <c r="C423" s="95" t="s">
        <v>94</v>
      </c>
      <c r="D423" s="95"/>
      <c r="E423" s="95" t="s">
        <v>97</v>
      </c>
      <c r="F423" s="95" t="s">
        <v>95</v>
      </c>
      <c r="G423" s="95" t="s">
        <v>120</v>
      </c>
      <c r="H423" s="95" t="s">
        <v>286</v>
      </c>
      <c r="I423" s="95" t="s">
        <v>97</v>
      </c>
      <c r="J423" s="95" t="s">
        <v>97</v>
      </c>
      <c r="K423" s="95" t="s">
        <v>98</v>
      </c>
      <c r="L423" s="95" t="s">
        <v>577</v>
      </c>
      <c r="M423" s="95" t="s">
        <v>1917</v>
      </c>
      <c r="N423" s="95" t="s">
        <v>1680</v>
      </c>
      <c r="O423" s="95" t="s">
        <v>37</v>
      </c>
      <c r="P423" s="95">
        <f t="shared" si="6"/>
        <v>2.9</v>
      </c>
      <c r="Q423" s="95" t="s">
        <v>558</v>
      </c>
      <c r="R423" s="95"/>
      <c r="S423" s="95"/>
    </row>
    <row r="424" spans="2:19" x14ac:dyDescent="0.4">
      <c r="B424" s="95" t="s">
        <v>556</v>
      </c>
      <c r="C424" s="95" t="s">
        <v>4</v>
      </c>
      <c r="D424" s="95" t="s">
        <v>436</v>
      </c>
      <c r="E424" s="95" t="s">
        <v>97</v>
      </c>
      <c r="F424" s="95" t="s">
        <v>95</v>
      </c>
      <c r="G424" s="95" t="s">
        <v>120</v>
      </c>
      <c r="H424" s="95" t="s">
        <v>286</v>
      </c>
      <c r="I424" s="95" t="s">
        <v>97</v>
      </c>
      <c r="J424" s="95" t="s">
        <v>97</v>
      </c>
      <c r="K424" s="95" t="s">
        <v>98</v>
      </c>
      <c r="L424" s="95" t="s">
        <v>578</v>
      </c>
      <c r="M424" s="95" t="s">
        <v>1917</v>
      </c>
      <c r="N424" s="95" t="s">
        <v>1680</v>
      </c>
      <c r="O424" s="95" t="s">
        <v>37</v>
      </c>
      <c r="P424" s="95">
        <f t="shared" si="6"/>
        <v>2.9</v>
      </c>
      <c r="Q424" s="95" t="s">
        <v>1826</v>
      </c>
      <c r="R424" s="95"/>
      <c r="S424" s="95"/>
    </row>
    <row r="425" spans="2:19" x14ac:dyDescent="0.4">
      <c r="B425" s="95" t="s">
        <v>556</v>
      </c>
      <c r="C425" s="95" t="s">
        <v>4</v>
      </c>
      <c r="D425" s="95"/>
      <c r="E425" s="95" t="s">
        <v>97</v>
      </c>
      <c r="F425" s="95" t="s">
        <v>95</v>
      </c>
      <c r="G425" s="95" t="s">
        <v>120</v>
      </c>
      <c r="H425" s="95" t="s">
        <v>286</v>
      </c>
      <c r="I425" s="95" t="s">
        <v>97</v>
      </c>
      <c r="J425" s="95" t="s">
        <v>97</v>
      </c>
      <c r="K425" s="95" t="s">
        <v>98</v>
      </c>
      <c r="L425" s="95" t="s">
        <v>578</v>
      </c>
      <c r="M425" s="95" t="s">
        <v>1917</v>
      </c>
      <c r="N425" s="95" t="s">
        <v>1680</v>
      </c>
      <c r="O425" s="95" t="s">
        <v>37</v>
      </c>
      <c r="P425" s="95">
        <f t="shared" si="6"/>
        <v>2.9</v>
      </c>
      <c r="Q425" s="95" t="s">
        <v>560</v>
      </c>
      <c r="R425" s="95"/>
      <c r="S425" s="95"/>
    </row>
    <row r="426" spans="2:19" x14ac:dyDescent="0.4">
      <c r="B426" s="95" t="s">
        <v>556</v>
      </c>
      <c r="C426" s="95" t="s">
        <v>4</v>
      </c>
      <c r="D426" s="95"/>
      <c r="E426" s="95" t="s">
        <v>97</v>
      </c>
      <c r="F426" s="95" t="s">
        <v>95</v>
      </c>
      <c r="G426" s="95" t="s">
        <v>120</v>
      </c>
      <c r="H426" s="95" t="s">
        <v>286</v>
      </c>
      <c r="I426" s="95" t="s">
        <v>97</v>
      </c>
      <c r="J426" s="95" t="s">
        <v>97</v>
      </c>
      <c r="K426" s="95" t="s">
        <v>98</v>
      </c>
      <c r="L426" s="95" t="s">
        <v>578</v>
      </c>
      <c r="M426" s="95" t="s">
        <v>1917</v>
      </c>
      <c r="N426" s="95" t="s">
        <v>1680</v>
      </c>
      <c r="O426" s="95" t="s">
        <v>37</v>
      </c>
      <c r="P426" s="95">
        <f t="shared" si="6"/>
        <v>2.9</v>
      </c>
      <c r="Q426" s="95" t="s">
        <v>561</v>
      </c>
      <c r="R426" s="95"/>
      <c r="S426" s="95"/>
    </row>
    <row r="427" spans="2:19" x14ac:dyDescent="0.4">
      <c r="B427" s="95" t="s">
        <v>556</v>
      </c>
      <c r="C427" s="95" t="s">
        <v>100</v>
      </c>
      <c r="D427" s="95"/>
      <c r="E427" s="95" t="s">
        <v>97</v>
      </c>
      <c r="F427" s="95" t="s">
        <v>95</v>
      </c>
      <c r="G427" s="95" t="s">
        <v>120</v>
      </c>
      <c r="H427" s="95" t="s">
        <v>286</v>
      </c>
      <c r="I427" s="95" t="s">
        <v>97</v>
      </c>
      <c r="J427" s="95" t="s">
        <v>97</v>
      </c>
      <c r="K427" s="95" t="s">
        <v>98</v>
      </c>
      <c r="L427" s="95" t="s">
        <v>579</v>
      </c>
      <c r="M427" s="95" t="s">
        <v>1917</v>
      </c>
      <c r="N427" s="95" t="s">
        <v>1680</v>
      </c>
      <c r="O427" s="95" t="s">
        <v>37</v>
      </c>
      <c r="P427" s="95">
        <f t="shared" si="6"/>
        <v>2.9</v>
      </c>
      <c r="Q427" s="95" t="s">
        <v>563</v>
      </c>
      <c r="R427" s="95"/>
      <c r="S427" s="95"/>
    </row>
    <row r="428" spans="2:19" x14ac:dyDescent="0.4">
      <c r="B428" s="95" t="s">
        <v>556</v>
      </c>
      <c r="C428" s="95" t="s">
        <v>7</v>
      </c>
      <c r="D428" s="95"/>
      <c r="E428" s="95" t="s">
        <v>97</v>
      </c>
      <c r="F428" s="95" t="s">
        <v>95</v>
      </c>
      <c r="G428" s="95" t="s">
        <v>120</v>
      </c>
      <c r="H428" s="95" t="s">
        <v>286</v>
      </c>
      <c r="I428" s="95" t="s">
        <v>97</v>
      </c>
      <c r="J428" s="95" t="s">
        <v>97</v>
      </c>
      <c r="K428" s="95" t="s">
        <v>98</v>
      </c>
      <c r="L428" s="95" t="s">
        <v>580</v>
      </c>
      <c r="M428" s="95" t="s">
        <v>1917</v>
      </c>
      <c r="N428" s="95" t="s">
        <v>1680</v>
      </c>
      <c r="O428" s="95" t="s">
        <v>37</v>
      </c>
      <c r="P428" s="95">
        <f t="shared" si="6"/>
        <v>2.9</v>
      </c>
      <c r="Q428" s="95" t="s">
        <v>565</v>
      </c>
      <c r="R428" s="95"/>
      <c r="S428" s="95"/>
    </row>
    <row r="429" spans="2:19" x14ac:dyDescent="0.4">
      <c r="B429" s="95" t="s">
        <v>556</v>
      </c>
      <c r="C429" s="95" t="s">
        <v>7</v>
      </c>
      <c r="D429" s="95"/>
      <c r="E429" s="95" t="s">
        <v>97</v>
      </c>
      <c r="F429" s="95" t="s">
        <v>95</v>
      </c>
      <c r="G429" s="95" t="s">
        <v>120</v>
      </c>
      <c r="H429" s="95" t="s">
        <v>286</v>
      </c>
      <c r="I429" s="95" t="s">
        <v>97</v>
      </c>
      <c r="J429" s="95" t="s">
        <v>97</v>
      </c>
      <c r="K429" s="95" t="s">
        <v>98</v>
      </c>
      <c r="L429" s="95" t="s">
        <v>580</v>
      </c>
      <c r="M429" s="95" t="s">
        <v>1917</v>
      </c>
      <c r="N429" s="95" t="s">
        <v>1680</v>
      </c>
      <c r="O429" s="95" t="s">
        <v>37</v>
      </c>
      <c r="P429" s="95">
        <f t="shared" si="6"/>
        <v>2.9</v>
      </c>
      <c r="Q429" s="95" t="s">
        <v>566</v>
      </c>
      <c r="R429" s="95"/>
      <c r="S429" s="95"/>
    </row>
    <row r="430" spans="2:19" x14ac:dyDescent="0.4">
      <c r="B430" s="95" t="s">
        <v>556</v>
      </c>
      <c r="C430" s="95" t="s">
        <v>94</v>
      </c>
      <c r="D430" s="95"/>
      <c r="E430" s="95" t="s">
        <v>97</v>
      </c>
      <c r="F430" s="95" t="s">
        <v>95</v>
      </c>
      <c r="G430" s="95" t="s">
        <v>120</v>
      </c>
      <c r="H430" s="95" t="s">
        <v>118</v>
      </c>
      <c r="I430" s="95" t="s">
        <v>114</v>
      </c>
      <c r="J430" s="95" t="s">
        <v>106</v>
      </c>
      <c r="K430" s="95" t="s">
        <v>98</v>
      </c>
      <c r="L430" s="95" t="s">
        <v>1836</v>
      </c>
      <c r="M430" s="95" t="s">
        <v>1917</v>
      </c>
      <c r="N430" s="95" t="s">
        <v>1680</v>
      </c>
      <c r="O430" s="95" t="s">
        <v>33</v>
      </c>
      <c r="P430" s="95">
        <f t="shared" si="6"/>
        <v>2.9</v>
      </c>
      <c r="Q430" s="95" t="s">
        <v>1837</v>
      </c>
      <c r="R430" s="95"/>
      <c r="S430" s="95"/>
    </row>
    <row r="431" spans="2:19" x14ac:dyDescent="0.4">
      <c r="B431" s="95" t="s">
        <v>1838</v>
      </c>
      <c r="C431" s="95" t="s">
        <v>94</v>
      </c>
      <c r="D431" s="95"/>
      <c r="E431" s="95" t="s">
        <v>97</v>
      </c>
      <c r="F431" s="95" t="s">
        <v>95</v>
      </c>
      <c r="G431" s="95" t="s">
        <v>187</v>
      </c>
      <c r="H431" s="95" t="s">
        <v>286</v>
      </c>
      <c r="I431" s="95" t="s">
        <v>97</v>
      </c>
      <c r="J431" s="95" t="s">
        <v>97</v>
      </c>
      <c r="K431" s="95" t="s">
        <v>98</v>
      </c>
      <c r="L431" s="95" t="s">
        <v>581</v>
      </c>
      <c r="M431" s="95" t="s">
        <v>1917</v>
      </c>
      <c r="N431" s="95" t="s">
        <v>1680</v>
      </c>
      <c r="O431" s="95" t="s">
        <v>35</v>
      </c>
      <c r="P431" s="95">
        <f t="shared" si="6"/>
        <v>0.86</v>
      </c>
      <c r="Q431" s="95" t="s">
        <v>1839</v>
      </c>
      <c r="R431" s="95"/>
      <c r="S431" s="95"/>
    </row>
    <row r="432" spans="2:19" x14ac:dyDescent="0.4">
      <c r="B432" s="95" t="s">
        <v>1838</v>
      </c>
      <c r="C432" s="95" t="s">
        <v>94</v>
      </c>
      <c r="D432" s="95"/>
      <c r="E432" s="95" t="s">
        <v>97</v>
      </c>
      <c r="F432" s="95" t="s">
        <v>95</v>
      </c>
      <c r="G432" s="95" t="s">
        <v>187</v>
      </c>
      <c r="H432" s="95" t="s">
        <v>286</v>
      </c>
      <c r="I432" s="95" t="s">
        <v>97</v>
      </c>
      <c r="J432" s="95" t="s">
        <v>97</v>
      </c>
      <c r="K432" s="95" t="s">
        <v>98</v>
      </c>
      <c r="L432" s="95" t="s">
        <v>581</v>
      </c>
      <c r="M432" s="95" t="s">
        <v>1917</v>
      </c>
      <c r="N432" s="95" t="s">
        <v>1680</v>
      </c>
      <c r="O432" s="95" t="s">
        <v>35</v>
      </c>
      <c r="P432" s="95">
        <f t="shared" si="6"/>
        <v>0.86</v>
      </c>
      <c r="Q432" s="95" t="s">
        <v>582</v>
      </c>
      <c r="R432" s="95"/>
      <c r="S432" s="95"/>
    </row>
    <row r="433" spans="2:19" x14ac:dyDescent="0.4">
      <c r="B433" s="95" t="s">
        <v>1838</v>
      </c>
      <c r="C433" s="95" t="s">
        <v>94</v>
      </c>
      <c r="D433" s="95"/>
      <c r="E433" s="95" t="s">
        <v>97</v>
      </c>
      <c r="F433" s="95" t="s">
        <v>95</v>
      </c>
      <c r="G433" s="95" t="s">
        <v>187</v>
      </c>
      <c r="H433" s="95" t="s">
        <v>286</v>
      </c>
      <c r="I433" s="95" t="s">
        <v>97</v>
      </c>
      <c r="J433" s="95" t="s">
        <v>97</v>
      </c>
      <c r="K433" s="95" t="s">
        <v>98</v>
      </c>
      <c r="L433" s="95" t="s">
        <v>581</v>
      </c>
      <c r="M433" s="95" t="s">
        <v>1917</v>
      </c>
      <c r="N433" s="95" t="s">
        <v>1680</v>
      </c>
      <c r="O433" s="95" t="s">
        <v>35</v>
      </c>
      <c r="P433" s="95">
        <f t="shared" si="6"/>
        <v>0.86</v>
      </c>
      <c r="Q433" s="95" t="s">
        <v>583</v>
      </c>
      <c r="R433" s="95"/>
      <c r="S433" s="95"/>
    </row>
    <row r="434" spans="2:19" x14ac:dyDescent="0.4">
      <c r="B434" s="95" t="s">
        <v>1838</v>
      </c>
      <c r="C434" s="95" t="s">
        <v>6</v>
      </c>
      <c r="D434" s="95"/>
      <c r="E434" s="95" t="s">
        <v>97</v>
      </c>
      <c r="F434" s="95" t="s">
        <v>95</v>
      </c>
      <c r="G434" s="95" t="s">
        <v>584</v>
      </c>
      <c r="H434" s="95" t="s">
        <v>286</v>
      </c>
      <c r="I434" s="95" t="s">
        <v>97</v>
      </c>
      <c r="J434" s="95" t="s">
        <v>97</v>
      </c>
      <c r="K434" s="95" t="s">
        <v>98</v>
      </c>
      <c r="L434" s="95" t="s">
        <v>585</v>
      </c>
      <c r="M434" s="95" t="s">
        <v>1917</v>
      </c>
      <c r="N434" s="95" t="s">
        <v>1680</v>
      </c>
      <c r="O434" s="95" t="s">
        <v>40</v>
      </c>
      <c r="P434" s="95">
        <f t="shared" si="6"/>
        <v>0.71</v>
      </c>
      <c r="Q434" s="95" t="s">
        <v>433</v>
      </c>
      <c r="R434" s="95"/>
      <c r="S434" s="95"/>
    </row>
    <row r="435" spans="2:19" x14ac:dyDescent="0.4">
      <c r="B435" s="95" t="s">
        <v>1838</v>
      </c>
      <c r="C435" s="95" t="s">
        <v>4</v>
      </c>
      <c r="D435" s="95"/>
      <c r="E435" s="95" t="s">
        <v>97</v>
      </c>
      <c r="F435" s="95" t="s">
        <v>95</v>
      </c>
      <c r="G435" s="95" t="s">
        <v>162</v>
      </c>
      <c r="H435" s="95" t="s">
        <v>286</v>
      </c>
      <c r="I435" s="95" t="s">
        <v>97</v>
      </c>
      <c r="J435" s="95" t="s">
        <v>97</v>
      </c>
      <c r="K435" s="95" t="s">
        <v>98</v>
      </c>
      <c r="L435" s="95" t="s">
        <v>586</v>
      </c>
      <c r="M435" s="95" t="s">
        <v>1917</v>
      </c>
      <c r="N435" s="95" t="s">
        <v>1680</v>
      </c>
      <c r="O435" s="95" t="s">
        <v>40</v>
      </c>
      <c r="P435" s="95">
        <f t="shared" si="6"/>
        <v>0.84</v>
      </c>
      <c r="Q435" s="95" t="s">
        <v>587</v>
      </c>
      <c r="R435" s="95"/>
      <c r="S435" s="95"/>
    </row>
    <row r="436" spans="2:19" x14ac:dyDescent="0.4">
      <c r="B436" s="95" t="s">
        <v>1838</v>
      </c>
      <c r="C436" s="95" t="s">
        <v>100</v>
      </c>
      <c r="D436" s="95"/>
      <c r="E436" s="95" t="s">
        <v>97</v>
      </c>
      <c r="F436" s="95" t="s">
        <v>95</v>
      </c>
      <c r="G436" s="95" t="s">
        <v>162</v>
      </c>
      <c r="H436" s="95" t="s">
        <v>286</v>
      </c>
      <c r="I436" s="95" t="s">
        <v>97</v>
      </c>
      <c r="J436" s="95" t="s">
        <v>97</v>
      </c>
      <c r="K436" s="95" t="s">
        <v>98</v>
      </c>
      <c r="L436" s="95" t="s">
        <v>588</v>
      </c>
      <c r="M436" s="95" t="s">
        <v>1917</v>
      </c>
      <c r="N436" s="95" t="s">
        <v>1680</v>
      </c>
      <c r="O436" s="95" t="s">
        <v>40</v>
      </c>
      <c r="P436" s="95">
        <f t="shared" si="6"/>
        <v>0.84</v>
      </c>
      <c r="Q436" s="95" t="s">
        <v>589</v>
      </c>
      <c r="R436" s="95"/>
      <c r="S436" s="95"/>
    </row>
    <row r="437" spans="2:19" x14ac:dyDescent="0.4">
      <c r="B437" s="95" t="s">
        <v>1838</v>
      </c>
      <c r="C437" s="95" t="s">
        <v>7</v>
      </c>
      <c r="D437" s="95"/>
      <c r="E437" s="95" t="s">
        <v>97</v>
      </c>
      <c r="F437" s="95" t="s">
        <v>95</v>
      </c>
      <c r="G437" s="95" t="s">
        <v>162</v>
      </c>
      <c r="H437" s="95" t="s">
        <v>286</v>
      </c>
      <c r="I437" s="95" t="s">
        <v>97</v>
      </c>
      <c r="J437" s="95" t="s">
        <v>97</v>
      </c>
      <c r="K437" s="95" t="s">
        <v>98</v>
      </c>
      <c r="L437" s="95" t="s">
        <v>590</v>
      </c>
      <c r="M437" s="95" t="s">
        <v>1917</v>
      </c>
      <c r="N437" s="95" t="s">
        <v>1680</v>
      </c>
      <c r="O437" s="95" t="s">
        <v>40</v>
      </c>
      <c r="P437" s="95">
        <f t="shared" si="6"/>
        <v>0.84</v>
      </c>
      <c r="Q437" s="95" t="s">
        <v>591</v>
      </c>
      <c r="R437" s="95"/>
      <c r="S437" s="95"/>
    </row>
    <row r="438" spans="2:19" x14ac:dyDescent="0.4">
      <c r="B438" s="95" t="s">
        <v>1838</v>
      </c>
      <c r="C438" s="95" t="s">
        <v>94</v>
      </c>
      <c r="D438" s="95"/>
      <c r="E438" s="95" t="s">
        <v>97</v>
      </c>
      <c r="F438" s="95" t="s">
        <v>95</v>
      </c>
      <c r="G438" s="95" t="s">
        <v>187</v>
      </c>
      <c r="H438" s="95" t="s">
        <v>286</v>
      </c>
      <c r="I438" s="95" t="s">
        <v>97</v>
      </c>
      <c r="J438" s="95" t="s">
        <v>97</v>
      </c>
      <c r="K438" s="95" t="s">
        <v>98</v>
      </c>
      <c r="L438" s="95" t="s">
        <v>592</v>
      </c>
      <c r="M438" s="95" t="s">
        <v>1917</v>
      </c>
      <c r="N438" s="95" t="s">
        <v>1680</v>
      </c>
      <c r="O438" s="95" t="s">
        <v>35</v>
      </c>
      <c r="P438" s="95">
        <f t="shared" si="6"/>
        <v>0.86</v>
      </c>
      <c r="Q438" s="95" t="s">
        <v>1840</v>
      </c>
      <c r="R438" s="95"/>
      <c r="S438" s="95"/>
    </row>
    <row r="439" spans="2:19" x14ac:dyDescent="0.4">
      <c r="B439" s="95" t="s">
        <v>1841</v>
      </c>
      <c r="C439" s="95" t="s">
        <v>94</v>
      </c>
      <c r="D439" s="95"/>
      <c r="E439" s="95" t="s">
        <v>97</v>
      </c>
      <c r="F439" s="95" t="s">
        <v>95</v>
      </c>
      <c r="G439" s="95" t="s">
        <v>187</v>
      </c>
      <c r="H439" s="95" t="s">
        <v>286</v>
      </c>
      <c r="I439" s="95" t="s">
        <v>97</v>
      </c>
      <c r="J439" s="95" t="s">
        <v>97</v>
      </c>
      <c r="K439" s="95" t="s">
        <v>98</v>
      </c>
      <c r="L439" s="95" t="s">
        <v>592</v>
      </c>
      <c r="M439" s="95" t="s">
        <v>1917</v>
      </c>
      <c r="N439" s="95" t="s">
        <v>1680</v>
      </c>
      <c r="O439" s="95" t="s">
        <v>35</v>
      </c>
      <c r="P439" s="95">
        <f t="shared" si="6"/>
        <v>0.86</v>
      </c>
      <c r="Q439" s="95" t="s">
        <v>593</v>
      </c>
      <c r="R439" s="95"/>
      <c r="S439" s="95"/>
    </row>
    <row r="440" spans="2:19" x14ac:dyDescent="0.4">
      <c r="B440" s="95" t="s">
        <v>1841</v>
      </c>
      <c r="C440" s="95" t="s">
        <v>4</v>
      </c>
      <c r="D440" s="95"/>
      <c r="E440" s="95" t="s">
        <v>97</v>
      </c>
      <c r="F440" s="95" t="s">
        <v>95</v>
      </c>
      <c r="G440" s="95" t="s">
        <v>187</v>
      </c>
      <c r="H440" s="95" t="s">
        <v>286</v>
      </c>
      <c r="I440" s="95" t="s">
        <v>97</v>
      </c>
      <c r="J440" s="95" t="s">
        <v>97</v>
      </c>
      <c r="K440" s="95" t="s">
        <v>98</v>
      </c>
      <c r="L440" s="95" t="s">
        <v>594</v>
      </c>
      <c r="M440" s="95" t="s">
        <v>1917</v>
      </c>
      <c r="N440" s="95" t="s">
        <v>1680</v>
      </c>
      <c r="O440" s="95" t="s">
        <v>35</v>
      </c>
      <c r="P440" s="95">
        <f t="shared" si="6"/>
        <v>0.86</v>
      </c>
      <c r="Q440" s="95" t="s">
        <v>587</v>
      </c>
      <c r="R440" s="95"/>
      <c r="S440" s="95"/>
    </row>
    <row r="441" spans="2:19" x14ac:dyDescent="0.4">
      <c r="B441" s="95" t="s">
        <v>1841</v>
      </c>
      <c r="C441" s="95" t="s">
        <v>4</v>
      </c>
      <c r="D441" s="95"/>
      <c r="E441" s="95" t="s">
        <v>97</v>
      </c>
      <c r="F441" s="95" t="s">
        <v>95</v>
      </c>
      <c r="G441" s="95" t="s">
        <v>187</v>
      </c>
      <c r="H441" s="95" t="s">
        <v>286</v>
      </c>
      <c r="I441" s="95" t="s">
        <v>97</v>
      </c>
      <c r="J441" s="95" t="s">
        <v>97</v>
      </c>
      <c r="K441" s="95" t="s">
        <v>98</v>
      </c>
      <c r="L441" s="95" t="s">
        <v>594</v>
      </c>
      <c r="M441" s="95" t="s">
        <v>1917</v>
      </c>
      <c r="N441" s="95" t="s">
        <v>1680</v>
      </c>
      <c r="O441" s="95" t="s">
        <v>35</v>
      </c>
      <c r="P441" s="95">
        <f t="shared" si="6"/>
        <v>0.86</v>
      </c>
      <c r="Q441" s="95" t="s">
        <v>1842</v>
      </c>
      <c r="R441" s="95"/>
      <c r="S441" s="95"/>
    </row>
    <row r="442" spans="2:19" x14ac:dyDescent="0.4">
      <c r="B442" s="95" t="s">
        <v>1841</v>
      </c>
      <c r="C442" s="95" t="s">
        <v>100</v>
      </c>
      <c r="D442" s="95"/>
      <c r="E442" s="95" t="s">
        <v>97</v>
      </c>
      <c r="F442" s="95" t="s">
        <v>95</v>
      </c>
      <c r="G442" s="95" t="s">
        <v>187</v>
      </c>
      <c r="H442" s="95" t="s">
        <v>286</v>
      </c>
      <c r="I442" s="95" t="s">
        <v>97</v>
      </c>
      <c r="J442" s="95" t="s">
        <v>97</v>
      </c>
      <c r="K442" s="95" t="s">
        <v>98</v>
      </c>
      <c r="L442" s="95" t="s">
        <v>595</v>
      </c>
      <c r="M442" s="95" t="s">
        <v>1917</v>
      </c>
      <c r="N442" s="95" t="s">
        <v>1680</v>
      </c>
      <c r="O442" s="95" t="s">
        <v>35</v>
      </c>
      <c r="P442" s="95">
        <f t="shared" si="6"/>
        <v>0.86</v>
      </c>
      <c r="Q442" s="95" t="s">
        <v>589</v>
      </c>
      <c r="R442" s="95"/>
      <c r="S442" s="95"/>
    </row>
    <row r="443" spans="2:19" x14ac:dyDescent="0.4">
      <c r="B443" s="95" t="s">
        <v>1841</v>
      </c>
      <c r="C443" s="95" t="s">
        <v>6</v>
      </c>
      <c r="D443" s="95"/>
      <c r="E443" s="95" t="s">
        <v>97</v>
      </c>
      <c r="F443" s="95" t="s">
        <v>95</v>
      </c>
      <c r="G443" s="95" t="s">
        <v>187</v>
      </c>
      <c r="H443" s="95" t="s">
        <v>286</v>
      </c>
      <c r="I443" s="95" t="s">
        <v>97</v>
      </c>
      <c r="J443" s="95" t="s">
        <v>97</v>
      </c>
      <c r="K443" s="95" t="s">
        <v>98</v>
      </c>
      <c r="L443" s="95" t="s">
        <v>596</v>
      </c>
      <c r="M443" s="95" t="s">
        <v>1917</v>
      </c>
      <c r="N443" s="95" t="s">
        <v>1680</v>
      </c>
      <c r="O443" s="95" t="s">
        <v>35</v>
      </c>
      <c r="P443" s="95">
        <f t="shared" si="6"/>
        <v>0.86</v>
      </c>
      <c r="Q443" s="95" t="s">
        <v>433</v>
      </c>
      <c r="R443" s="95"/>
      <c r="S443" s="95"/>
    </row>
    <row r="444" spans="2:19" x14ac:dyDescent="0.4">
      <c r="B444" s="95" t="s">
        <v>1841</v>
      </c>
      <c r="C444" s="95" t="s">
        <v>7</v>
      </c>
      <c r="D444" s="95"/>
      <c r="E444" s="95" t="s">
        <v>97</v>
      </c>
      <c r="F444" s="95" t="s">
        <v>95</v>
      </c>
      <c r="G444" s="95" t="s">
        <v>187</v>
      </c>
      <c r="H444" s="95" t="s">
        <v>286</v>
      </c>
      <c r="I444" s="95" t="s">
        <v>97</v>
      </c>
      <c r="J444" s="95" t="s">
        <v>97</v>
      </c>
      <c r="K444" s="95" t="s">
        <v>98</v>
      </c>
      <c r="L444" s="95" t="s">
        <v>597</v>
      </c>
      <c r="M444" s="95" t="s">
        <v>1917</v>
      </c>
      <c r="N444" s="95" t="s">
        <v>1680</v>
      </c>
      <c r="O444" s="95" t="s">
        <v>35</v>
      </c>
      <c r="P444" s="95">
        <f t="shared" si="6"/>
        <v>0.86</v>
      </c>
      <c r="Q444" s="95" t="s">
        <v>591</v>
      </c>
      <c r="R444" s="95"/>
      <c r="S444" s="95"/>
    </row>
    <row r="445" spans="2:19" x14ac:dyDescent="0.4">
      <c r="B445" s="95" t="s">
        <v>1841</v>
      </c>
      <c r="C445" s="95" t="s">
        <v>7</v>
      </c>
      <c r="D445" s="95" t="s">
        <v>1814</v>
      </c>
      <c r="E445" s="95" t="s">
        <v>97</v>
      </c>
      <c r="F445" s="95" t="s">
        <v>95</v>
      </c>
      <c r="G445" s="95" t="s">
        <v>187</v>
      </c>
      <c r="H445" s="95" t="s">
        <v>286</v>
      </c>
      <c r="I445" s="95" t="s">
        <v>97</v>
      </c>
      <c r="J445" s="95" t="s">
        <v>97</v>
      </c>
      <c r="K445" s="95" t="s">
        <v>98</v>
      </c>
      <c r="L445" s="95" t="s">
        <v>597</v>
      </c>
      <c r="M445" s="95" t="s">
        <v>1917</v>
      </c>
      <c r="N445" s="95" t="s">
        <v>1680</v>
      </c>
      <c r="O445" s="95" t="s">
        <v>35</v>
      </c>
      <c r="P445" s="95">
        <f t="shared" si="6"/>
        <v>0.86</v>
      </c>
      <c r="Q445" s="95" t="s">
        <v>598</v>
      </c>
      <c r="R445" s="95"/>
      <c r="S445" s="95"/>
    </row>
    <row r="446" spans="2:19" x14ac:dyDescent="0.4">
      <c r="B446" s="95" t="s">
        <v>599</v>
      </c>
      <c r="C446" s="95" t="s">
        <v>94</v>
      </c>
      <c r="D446" s="95"/>
      <c r="E446" s="95" t="s">
        <v>97</v>
      </c>
      <c r="F446" s="95" t="s">
        <v>95</v>
      </c>
      <c r="G446" s="95" t="s">
        <v>176</v>
      </c>
      <c r="H446" s="95" t="s">
        <v>286</v>
      </c>
      <c r="I446" s="95" t="s">
        <v>97</v>
      </c>
      <c r="J446" s="95" t="s">
        <v>97</v>
      </c>
      <c r="K446" s="95" t="s">
        <v>98</v>
      </c>
      <c r="L446" s="95" t="s">
        <v>600</v>
      </c>
      <c r="M446" s="95" t="s">
        <v>1917</v>
      </c>
      <c r="N446" s="95" t="s">
        <v>1680</v>
      </c>
      <c r="O446" s="95" t="s">
        <v>35</v>
      </c>
      <c r="P446" s="95">
        <f t="shared" si="6"/>
        <v>1.2</v>
      </c>
      <c r="Q446" s="95" t="s">
        <v>1843</v>
      </c>
      <c r="R446" s="95"/>
      <c r="S446" s="95"/>
    </row>
    <row r="447" spans="2:19" x14ac:dyDescent="0.4">
      <c r="B447" s="95" t="s">
        <v>599</v>
      </c>
      <c r="C447" s="95" t="s">
        <v>94</v>
      </c>
      <c r="D447" s="95"/>
      <c r="E447" s="95" t="s">
        <v>97</v>
      </c>
      <c r="F447" s="95" t="s">
        <v>95</v>
      </c>
      <c r="G447" s="95" t="s">
        <v>96</v>
      </c>
      <c r="H447" s="95" t="s">
        <v>286</v>
      </c>
      <c r="I447" s="95" t="s">
        <v>97</v>
      </c>
      <c r="J447" s="95" t="s">
        <v>97</v>
      </c>
      <c r="K447" s="95" t="s">
        <v>98</v>
      </c>
      <c r="L447" s="95" t="s">
        <v>601</v>
      </c>
      <c r="M447" s="95" t="s">
        <v>1917</v>
      </c>
      <c r="N447" s="95" t="s">
        <v>1680</v>
      </c>
      <c r="O447" s="95" t="s">
        <v>36</v>
      </c>
      <c r="P447" s="95">
        <f t="shared" si="6"/>
        <v>1.4</v>
      </c>
      <c r="Q447" s="95" t="s">
        <v>582</v>
      </c>
      <c r="R447" s="95"/>
      <c r="S447" s="95"/>
    </row>
    <row r="448" spans="2:19" x14ac:dyDescent="0.4">
      <c r="B448" s="95" t="s">
        <v>599</v>
      </c>
      <c r="C448" s="95" t="s">
        <v>94</v>
      </c>
      <c r="D448" s="95"/>
      <c r="E448" s="95" t="s">
        <v>97</v>
      </c>
      <c r="F448" s="95" t="s">
        <v>95</v>
      </c>
      <c r="G448" s="95" t="s">
        <v>96</v>
      </c>
      <c r="H448" s="95" t="s">
        <v>1844</v>
      </c>
      <c r="I448" s="95" t="s">
        <v>97</v>
      </c>
      <c r="J448" s="95" t="s">
        <v>97</v>
      </c>
      <c r="K448" s="95" t="s">
        <v>98</v>
      </c>
      <c r="L448" s="95" t="s">
        <v>601</v>
      </c>
      <c r="M448" s="95" t="s">
        <v>1917</v>
      </c>
      <c r="N448" s="95" t="s">
        <v>1680</v>
      </c>
      <c r="O448" s="95" t="s">
        <v>36</v>
      </c>
      <c r="P448" s="95">
        <f t="shared" si="6"/>
        <v>1.4</v>
      </c>
      <c r="Q448" s="95" t="s">
        <v>583</v>
      </c>
      <c r="R448" s="95"/>
      <c r="S448" s="95"/>
    </row>
    <row r="449" spans="2:19" x14ac:dyDescent="0.4">
      <c r="B449" s="95" t="s">
        <v>599</v>
      </c>
      <c r="C449" s="95" t="s">
        <v>94</v>
      </c>
      <c r="D449" s="95"/>
      <c r="E449" s="95" t="s">
        <v>97</v>
      </c>
      <c r="F449" s="95" t="s">
        <v>95</v>
      </c>
      <c r="G449" s="95" t="s">
        <v>113</v>
      </c>
      <c r="H449" s="95" t="s">
        <v>286</v>
      </c>
      <c r="I449" s="95" t="s">
        <v>97</v>
      </c>
      <c r="J449" s="95" t="s">
        <v>97</v>
      </c>
      <c r="K449" s="95" t="s">
        <v>98</v>
      </c>
      <c r="L449" s="95" t="s">
        <v>606</v>
      </c>
      <c r="M449" s="95" t="s">
        <v>1917</v>
      </c>
      <c r="N449" s="95" t="s">
        <v>1680</v>
      </c>
      <c r="O449" s="95" t="s">
        <v>36</v>
      </c>
      <c r="P449" s="95">
        <f t="shared" si="6"/>
        <v>1.7</v>
      </c>
      <c r="Q449" s="95" t="s">
        <v>1839</v>
      </c>
      <c r="R449" s="95"/>
      <c r="S449" s="95"/>
    </row>
    <row r="450" spans="2:19" x14ac:dyDescent="0.4">
      <c r="B450" s="95" t="s">
        <v>599</v>
      </c>
      <c r="C450" s="95" t="s">
        <v>94</v>
      </c>
      <c r="D450" s="95"/>
      <c r="E450" s="95" t="s">
        <v>97</v>
      </c>
      <c r="F450" s="95" t="s">
        <v>273</v>
      </c>
      <c r="G450" s="95" t="s">
        <v>97</v>
      </c>
      <c r="H450" s="95" t="s">
        <v>104</v>
      </c>
      <c r="I450" s="95" t="s">
        <v>105</v>
      </c>
      <c r="J450" s="95" t="s">
        <v>150</v>
      </c>
      <c r="K450" s="95" t="s">
        <v>98</v>
      </c>
      <c r="L450" s="95" t="s">
        <v>602</v>
      </c>
      <c r="M450" s="95" t="s">
        <v>1917</v>
      </c>
      <c r="N450" s="95" t="s">
        <v>1680</v>
      </c>
      <c r="O450" s="95" t="s">
        <v>36</v>
      </c>
      <c r="P450" s="95" t="str">
        <f t="shared" si="6"/>
        <v>-</v>
      </c>
      <c r="Q450" s="95" t="s">
        <v>603</v>
      </c>
      <c r="R450" s="95"/>
      <c r="S450" s="95"/>
    </row>
    <row r="451" spans="2:19" x14ac:dyDescent="0.4">
      <c r="B451" s="95" t="s">
        <v>599</v>
      </c>
      <c r="C451" s="95" t="s">
        <v>94</v>
      </c>
      <c r="D451" s="95"/>
      <c r="E451" s="95" t="s">
        <v>97</v>
      </c>
      <c r="F451" s="95" t="s">
        <v>95</v>
      </c>
      <c r="G451" s="95" t="s">
        <v>113</v>
      </c>
      <c r="H451" s="95" t="s">
        <v>286</v>
      </c>
      <c r="I451" s="95" t="s">
        <v>97</v>
      </c>
      <c r="J451" s="95" t="s">
        <v>97</v>
      </c>
      <c r="K451" s="95" t="s">
        <v>98</v>
      </c>
      <c r="L451" s="95" t="s">
        <v>607</v>
      </c>
      <c r="M451" s="95" t="s">
        <v>1917</v>
      </c>
      <c r="N451" s="95" t="s">
        <v>1680</v>
      </c>
      <c r="O451" s="95" t="s">
        <v>37</v>
      </c>
      <c r="P451" s="95">
        <f t="shared" si="6"/>
        <v>1.7</v>
      </c>
      <c r="Q451" s="95" t="s">
        <v>582</v>
      </c>
      <c r="R451" s="95"/>
      <c r="S451" s="95"/>
    </row>
    <row r="452" spans="2:19" x14ac:dyDescent="0.4">
      <c r="B452" s="95" t="s">
        <v>599</v>
      </c>
      <c r="C452" s="95" t="s">
        <v>94</v>
      </c>
      <c r="D452" s="95"/>
      <c r="E452" s="95" t="s">
        <v>97</v>
      </c>
      <c r="F452" s="95" t="s">
        <v>95</v>
      </c>
      <c r="G452" s="95" t="s">
        <v>113</v>
      </c>
      <c r="H452" s="95" t="s">
        <v>1844</v>
      </c>
      <c r="I452" s="95" t="s">
        <v>97</v>
      </c>
      <c r="J452" s="95" t="s">
        <v>97</v>
      </c>
      <c r="K452" s="95" t="s">
        <v>98</v>
      </c>
      <c r="L452" s="95" t="s">
        <v>607</v>
      </c>
      <c r="M452" s="95" t="s">
        <v>1917</v>
      </c>
      <c r="N452" s="95" t="s">
        <v>1680</v>
      </c>
      <c r="O452" s="95" t="s">
        <v>37</v>
      </c>
      <c r="P452" s="95">
        <f t="shared" si="6"/>
        <v>1.7</v>
      </c>
      <c r="Q452" s="95" t="s">
        <v>583</v>
      </c>
      <c r="R452" s="95"/>
      <c r="S452" s="95"/>
    </row>
    <row r="453" spans="2:19" x14ac:dyDescent="0.4">
      <c r="B453" s="95" t="s">
        <v>599</v>
      </c>
      <c r="C453" s="95" t="s">
        <v>94</v>
      </c>
      <c r="D453" s="95"/>
      <c r="E453" s="95" t="s">
        <v>97</v>
      </c>
      <c r="F453" s="95" t="s">
        <v>273</v>
      </c>
      <c r="G453" s="95" t="s">
        <v>97</v>
      </c>
      <c r="H453" s="95" t="s">
        <v>104</v>
      </c>
      <c r="I453" s="95" t="s">
        <v>105</v>
      </c>
      <c r="J453" s="95" t="s">
        <v>604</v>
      </c>
      <c r="K453" s="95" t="s">
        <v>98</v>
      </c>
      <c r="L453" s="95" t="s">
        <v>605</v>
      </c>
      <c r="M453" s="95" t="s">
        <v>1917</v>
      </c>
      <c r="N453" s="95" t="s">
        <v>1680</v>
      </c>
      <c r="O453" s="95" t="s">
        <v>37</v>
      </c>
      <c r="P453" s="95" t="str">
        <f t="shared" si="6"/>
        <v>-</v>
      </c>
      <c r="Q453" s="95" t="s">
        <v>603</v>
      </c>
      <c r="R453" s="95"/>
      <c r="S453" s="95"/>
    </row>
    <row r="454" spans="2:19" x14ac:dyDescent="0.4">
      <c r="B454" s="95" t="s">
        <v>599</v>
      </c>
      <c r="C454" s="95" t="s">
        <v>94</v>
      </c>
      <c r="D454" s="95"/>
      <c r="E454" s="95" t="s">
        <v>97</v>
      </c>
      <c r="F454" s="95" t="s">
        <v>273</v>
      </c>
      <c r="G454" s="95" t="s">
        <v>97</v>
      </c>
      <c r="H454" s="95" t="s">
        <v>104</v>
      </c>
      <c r="I454" s="95" t="s">
        <v>114</v>
      </c>
      <c r="J454" s="95" t="s">
        <v>110</v>
      </c>
      <c r="K454" s="95" t="s">
        <v>98</v>
      </c>
      <c r="L454" s="95" t="s">
        <v>1845</v>
      </c>
      <c r="M454" s="95" t="s">
        <v>1917</v>
      </c>
      <c r="N454" s="95" t="s">
        <v>1680</v>
      </c>
      <c r="O454" s="95" t="s">
        <v>37</v>
      </c>
      <c r="P454" s="95" t="str">
        <f t="shared" si="6"/>
        <v>-</v>
      </c>
      <c r="Q454" s="95" t="s">
        <v>603</v>
      </c>
      <c r="R454" s="95"/>
      <c r="S454" s="95"/>
    </row>
    <row r="455" spans="2:19" x14ac:dyDescent="0.4">
      <c r="B455" s="95" t="s">
        <v>599</v>
      </c>
      <c r="C455" s="95" t="s">
        <v>94</v>
      </c>
      <c r="D455" s="95"/>
      <c r="E455" s="95" t="s">
        <v>97</v>
      </c>
      <c r="F455" s="95" t="s">
        <v>273</v>
      </c>
      <c r="G455" s="95" t="s">
        <v>97</v>
      </c>
      <c r="H455" s="95" t="s">
        <v>118</v>
      </c>
      <c r="I455" s="95" t="s">
        <v>114</v>
      </c>
      <c r="J455" s="95" t="s">
        <v>188</v>
      </c>
      <c r="K455" s="95" t="s">
        <v>98</v>
      </c>
      <c r="L455" s="95" t="s">
        <v>608</v>
      </c>
      <c r="M455" s="95" t="s">
        <v>1917</v>
      </c>
      <c r="N455" s="95" t="s">
        <v>1680</v>
      </c>
      <c r="O455" s="95" t="s">
        <v>33</v>
      </c>
      <c r="P455" s="95" t="str">
        <f t="shared" si="6"/>
        <v>-</v>
      </c>
      <c r="Q455" s="95" t="s">
        <v>1846</v>
      </c>
      <c r="R455" s="95"/>
      <c r="S455" s="95"/>
    </row>
    <row r="456" spans="2:19" x14ac:dyDescent="0.4">
      <c r="B456" s="95" t="s">
        <v>599</v>
      </c>
      <c r="C456" s="95" t="s">
        <v>94</v>
      </c>
      <c r="D456" s="95"/>
      <c r="E456" s="95" t="s">
        <v>97</v>
      </c>
      <c r="F456" s="95" t="s">
        <v>95</v>
      </c>
      <c r="G456" s="95" t="s">
        <v>609</v>
      </c>
      <c r="H456" s="95" t="s">
        <v>286</v>
      </c>
      <c r="I456" s="95" t="s">
        <v>97</v>
      </c>
      <c r="J456" s="95" t="s">
        <v>97</v>
      </c>
      <c r="K456" s="95" t="s">
        <v>98</v>
      </c>
      <c r="L456" s="95" t="s">
        <v>610</v>
      </c>
      <c r="M456" s="95" t="s">
        <v>1917</v>
      </c>
      <c r="N456" s="95" t="s">
        <v>1680</v>
      </c>
      <c r="O456" s="95" t="s">
        <v>33</v>
      </c>
      <c r="P456" s="95">
        <f t="shared" si="6"/>
        <v>3.3</v>
      </c>
      <c r="Q456" s="95" t="s">
        <v>611</v>
      </c>
      <c r="R456" s="95"/>
      <c r="S456" s="95"/>
    </row>
    <row r="457" spans="2:19" x14ac:dyDescent="0.4">
      <c r="B457" s="95" t="s">
        <v>612</v>
      </c>
      <c r="C457" s="95" t="s">
        <v>94</v>
      </c>
      <c r="D457" s="95"/>
      <c r="E457" s="95" t="s">
        <v>97</v>
      </c>
      <c r="F457" s="95" t="s">
        <v>95</v>
      </c>
      <c r="G457" s="95" t="s">
        <v>176</v>
      </c>
      <c r="H457" s="95" t="s">
        <v>286</v>
      </c>
      <c r="I457" s="95" t="s">
        <v>97</v>
      </c>
      <c r="J457" s="95" t="s">
        <v>97</v>
      </c>
      <c r="K457" s="95" t="s">
        <v>98</v>
      </c>
      <c r="L457" s="95" t="s">
        <v>613</v>
      </c>
      <c r="M457" s="95" t="s">
        <v>1917</v>
      </c>
      <c r="N457" s="95" t="s">
        <v>1680</v>
      </c>
      <c r="O457" s="95" t="s">
        <v>35</v>
      </c>
      <c r="P457" s="95">
        <f t="shared" ref="P457:P520" si="7">IF(G457="-","-",IF(LEFT(G457,1)="日",VALUE(MID(G457,8,4)),VALUE(SUBSTITUTE(G457,"以下",""))))</f>
        <v>1.2</v>
      </c>
      <c r="Q457" s="95" t="s">
        <v>1847</v>
      </c>
      <c r="R457" s="95"/>
      <c r="S457" s="95"/>
    </row>
    <row r="458" spans="2:19" x14ac:dyDescent="0.4">
      <c r="B458" s="95" t="s">
        <v>612</v>
      </c>
      <c r="C458" s="95" t="s">
        <v>6</v>
      </c>
      <c r="D458" s="95"/>
      <c r="E458" s="95" t="s">
        <v>97</v>
      </c>
      <c r="F458" s="95" t="s">
        <v>95</v>
      </c>
      <c r="G458" s="95" t="s">
        <v>176</v>
      </c>
      <c r="H458" s="95" t="s">
        <v>286</v>
      </c>
      <c r="I458" s="95" t="s">
        <v>97</v>
      </c>
      <c r="J458" s="95" t="s">
        <v>97</v>
      </c>
      <c r="K458" s="95" t="s">
        <v>98</v>
      </c>
      <c r="L458" s="95" t="s">
        <v>614</v>
      </c>
      <c r="M458" s="95" t="s">
        <v>1917</v>
      </c>
      <c r="N458" s="95" t="s">
        <v>1680</v>
      </c>
      <c r="O458" s="95" t="s">
        <v>35</v>
      </c>
      <c r="P458" s="95">
        <f t="shared" si="7"/>
        <v>1.2</v>
      </c>
      <c r="Q458" s="95" t="s">
        <v>433</v>
      </c>
      <c r="R458" s="95"/>
      <c r="S458" s="95"/>
    </row>
    <row r="459" spans="2:19" x14ac:dyDescent="0.4">
      <c r="B459" s="95" t="s">
        <v>612</v>
      </c>
      <c r="C459" s="95" t="s">
        <v>4</v>
      </c>
      <c r="D459" s="95"/>
      <c r="E459" s="95" t="s">
        <v>97</v>
      </c>
      <c r="F459" s="95" t="s">
        <v>95</v>
      </c>
      <c r="G459" s="95" t="s">
        <v>96</v>
      </c>
      <c r="H459" s="95" t="s">
        <v>286</v>
      </c>
      <c r="I459" s="95" t="s">
        <v>97</v>
      </c>
      <c r="J459" s="95" t="s">
        <v>97</v>
      </c>
      <c r="K459" s="95" t="s">
        <v>98</v>
      </c>
      <c r="L459" s="95" t="s">
        <v>615</v>
      </c>
      <c r="M459" s="95" t="s">
        <v>1917</v>
      </c>
      <c r="N459" s="95" t="s">
        <v>1680</v>
      </c>
      <c r="O459" s="95" t="s">
        <v>35</v>
      </c>
      <c r="P459" s="95">
        <f t="shared" si="7"/>
        <v>1.4</v>
      </c>
      <c r="Q459" s="95" t="s">
        <v>616</v>
      </c>
      <c r="R459" s="95"/>
      <c r="S459" s="95"/>
    </row>
    <row r="460" spans="2:19" x14ac:dyDescent="0.4">
      <c r="B460" s="95" t="s">
        <v>612</v>
      </c>
      <c r="C460" s="95" t="s">
        <v>100</v>
      </c>
      <c r="D460" s="95"/>
      <c r="E460" s="95" t="s">
        <v>97</v>
      </c>
      <c r="F460" s="95" t="s">
        <v>95</v>
      </c>
      <c r="G460" s="95" t="s">
        <v>96</v>
      </c>
      <c r="H460" s="95" t="s">
        <v>286</v>
      </c>
      <c r="I460" s="95" t="s">
        <v>97</v>
      </c>
      <c r="J460" s="95" t="s">
        <v>97</v>
      </c>
      <c r="K460" s="95" t="s">
        <v>98</v>
      </c>
      <c r="L460" s="95" t="s">
        <v>617</v>
      </c>
      <c r="M460" s="95" t="s">
        <v>1917</v>
      </c>
      <c r="N460" s="95" t="s">
        <v>1680</v>
      </c>
      <c r="O460" s="95" t="s">
        <v>35</v>
      </c>
      <c r="P460" s="95">
        <f t="shared" si="7"/>
        <v>1.4</v>
      </c>
      <c r="Q460" s="95" t="s">
        <v>618</v>
      </c>
      <c r="R460" s="95"/>
      <c r="S460" s="95"/>
    </row>
    <row r="461" spans="2:19" x14ac:dyDescent="0.4">
      <c r="B461" s="95" t="s">
        <v>612</v>
      </c>
      <c r="C461" s="95" t="s">
        <v>7</v>
      </c>
      <c r="D461" s="95"/>
      <c r="E461" s="95" t="s">
        <v>97</v>
      </c>
      <c r="F461" s="95" t="s">
        <v>95</v>
      </c>
      <c r="G461" s="95" t="s">
        <v>96</v>
      </c>
      <c r="H461" s="95" t="s">
        <v>286</v>
      </c>
      <c r="I461" s="95" t="s">
        <v>97</v>
      </c>
      <c r="J461" s="95" t="s">
        <v>97</v>
      </c>
      <c r="K461" s="95" t="s">
        <v>98</v>
      </c>
      <c r="L461" s="95" t="s">
        <v>619</v>
      </c>
      <c r="M461" s="95" t="s">
        <v>1917</v>
      </c>
      <c r="N461" s="95" t="s">
        <v>1680</v>
      </c>
      <c r="O461" s="95" t="s">
        <v>35</v>
      </c>
      <c r="P461" s="95">
        <f t="shared" si="7"/>
        <v>1.4</v>
      </c>
      <c r="Q461" s="95" t="s">
        <v>620</v>
      </c>
      <c r="R461" s="95"/>
      <c r="S461" s="95"/>
    </row>
    <row r="462" spans="2:19" x14ac:dyDescent="0.4">
      <c r="B462" s="95" t="s">
        <v>612</v>
      </c>
      <c r="C462" s="95" t="s">
        <v>94</v>
      </c>
      <c r="D462" s="95"/>
      <c r="E462" s="95" t="s">
        <v>97</v>
      </c>
      <c r="F462" s="95" t="s">
        <v>95</v>
      </c>
      <c r="G462" s="95" t="s">
        <v>96</v>
      </c>
      <c r="H462" s="95" t="s">
        <v>1844</v>
      </c>
      <c r="I462" s="95" t="s">
        <v>97</v>
      </c>
      <c r="J462" s="95" t="s">
        <v>97</v>
      </c>
      <c r="K462" s="95" t="s">
        <v>98</v>
      </c>
      <c r="L462" s="95" t="s">
        <v>1848</v>
      </c>
      <c r="M462" s="95" t="s">
        <v>1917</v>
      </c>
      <c r="N462" s="95" t="s">
        <v>1680</v>
      </c>
      <c r="O462" s="95" t="s">
        <v>36</v>
      </c>
      <c r="P462" s="95">
        <f t="shared" si="7"/>
        <v>1.4</v>
      </c>
      <c r="Q462" s="95" t="s">
        <v>593</v>
      </c>
      <c r="R462" s="95"/>
      <c r="S462" s="95"/>
    </row>
    <row r="463" spans="2:19" x14ac:dyDescent="0.4">
      <c r="B463" s="95" t="s">
        <v>612</v>
      </c>
      <c r="C463" s="95" t="s">
        <v>4</v>
      </c>
      <c r="D463" s="95"/>
      <c r="E463" s="95" t="s">
        <v>97</v>
      </c>
      <c r="F463" s="95" t="s">
        <v>95</v>
      </c>
      <c r="G463" s="95" t="s">
        <v>96</v>
      </c>
      <c r="H463" s="95" t="s">
        <v>286</v>
      </c>
      <c r="I463" s="95" t="s">
        <v>97</v>
      </c>
      <c r="J463" s="95" t="s">
        <v>97</v>
      </c>
      <c r="K463" s="95" t="s">
        <v>98</v>
      </c>
      <c r="L463" s="95" t="s">
        <v>621</v>
      </c>
      <c r="M463" s="95" t="s">
        <v>1917</v>
      </c>
      <c r="N463" s="95" t="s">
        <v>1680</v>
      </c>
      <c r="O463" s="95" t="s">
        <v>36</v>
      </c>
      <c r="P463" s="95">
        <f t="shared" si="7"/>
        <v>1.4</v>
      </c>
      <c r="Q463" s="95" t="s">
        <v>1842</v>
      </c>
      <c r="R463" s="95"/>
      <c r="S463" s="95"/>
    </row>
    <row r="464" spans="2:19" x14ac:dyDescent="0.4">
      <c r="B464" s="95" t="s">
        <v>612</v>
      </c>
      <c r="C464" s="95" t="s">
        <v>100</v>
      </c>
      <c r="D464" s="95"/>
      <c r="E464" s="95" t="s">
        <v>97</v>
      </c>
      <c r="F464" s="95" t="s">
        <v>95</v>
      </c>
      <c r="G464" s="95" t="s">
        <v>96</v>
      </c>
      <c r="H464" s="95" t="s">
        <v>286</v>
      </c>
      <c r="I464" s="95" t="s">
        <v>97</v>
      </c>
      <c r="J464" s="95" t="s">
        <v>97</v>
      </c>
      <c r="K464" s="95" t="s">
        <v>98</v>
      </c>
      <c r="L464" s="95" t="s">
        <v>622</v>
      </c>
      <c r="M464" s="95" t="s">
        <v>1917</v>
      </c>
      <c r="N464" s="95" t="s">
        <v>1680</v>
      </c>
      <c r="O464" s="95" t="s">
        <v>36</v>
      </c>
      <c r="P464" s="95">
        <f t="shared" si="7"/>
        <v>1.4</v>
      </c>
      <c r="Q464" s="95" t="s">
        <v>623</v>
      </c>
      <c r="R464" s="95"/>
      <c r="S464" s="95"/>
    </row>
    <row r="465" spans="2:19" x14ac:dyDescent="0.4">
      <c r="B465" s="95" t="s">
        <v>612</v>
      </c>
      <c r="C465" s="95" t="s">
        <v>7</v>
      </c>
      <c r="D465" s="95" t="s">
        <v>1814</v>
      </c>
      <c r="E465" s="95" t="s">
        <v>97</v>
      </c>
      <c r="F465" s="95" t="s">
        <v>95</v>
      </c>
      <c r="G465" s="95" t="s">
        <v>96</v>
      </c>
      <c r="H465" s="95" t="s">
        <v>286</v>
      </c>
      <c r="I465" s="95" t="s">
        <v>97</v>
      </c>
      <c r="J465" s="95" t="s">
        <v>97</v>
      </c>
      <c r="K465" s="95" t="s">
        <v>98</v>
      </c>
      <c r="L465" s="95" t="s">
        <v>624</v>
      </c>
      <c r="M465" s="95" t="s">
        <v>1917</v>
      </c>
      <c r="N465" s="95" t="s">
        <v>1680</v>
      </c>
      <c r="O465" s="95" t="s">
        <v>36</v>
      </c>
      <c r="P465" s="95">
        <f t="shared" si="7"/>
        <v>1.4</v>
      </c>
      <c r="Q465" s="95" t="s">
        <v>598</v>
      </c>
      <c r="R465" s="95"/>
      <c r="S465" s="95"/>
    </row>
    <row r="466" spans="2:19" x14ac:dyDescent="0.4">
      <c r="B466" s="95" t="s">
        <v>612</v>
      </c>
      <c r="C466" s="95" t="s">
        <v>94</v>
      </c>
      <c r="D466" s="95"/>
      <c r="E466" s="95" t="s">
        <v>97</v>
      </c>
      <c r="F466" s="95" t="s">
        <v>95</v>
      </c>
      <c r="G466" s="95" t="s">
        <v>109</v>
      </c>
      <c r="H466" s="95" t="s">
        <v>286</v>
      </c>
      <c r="I466" s="95" t="s">
        <v>97</v>
      </c>
      <c r="J466" s="95" t="s">
        <v>97</v>
      </c>
      <c r="K466" s="95" t="s">
        <v>98</v>
      </c>
      <c r="L466" s="95" t="s">
        <v>625</v>
      </c>
      <c r="M466" s="95" t="s">
        <v>1917</v>
      </c>
      <c r="N466" s="95" t="s">
        <v>1680</v>
      </c>
      <c r="O466" s="95" t="s">
        <v>36</v>
      </c>
      <c r="P466" s="95">
        <f t="shared" si="7"/>
        <v>1.6</v>
      </c>
      <c r="Q466" s="95" t="s">
        <v>1849</v>
      </c>
      <c r="R466" s="95"/>
      <c r="S466" s="95"/>
    </row>
    <row r="467" spans="2:19" x14ac:dyDescent="0.4">
      <c r="B467" s="95" t="s">
        <v>612</v>
      </c>
      <c r="C467" s="95" t="s">
        <v>4</v>
      </c>
      <c r="D467" s="95"/>
      <c r="E467" s="95" t="s">
        <v>97</v>
      </c>
      <c r="F467" s="95" t="s">
        <v>95</v>
      </c>
      <c r="G467" s="95" t="s">
        <v>113</v>
      </c>
      <c r="H467" s="95" t="s">
        <v>286</v>
      </c>
      <c r="I467" s="95" t="s">
        <v>97</v>
      </c>
      <c r="J467" s="95" t="s">
        <v>97</v>
      </c>
      <c r="K467" s="95" t="s">
        <v>98</v>
      </c>
      <c r="L467" s="95" t="s">
        <v>626</v>
      </c>
      <c r="M467" s="95" t="s">
        <v>1917</v>
      </c>
      <c r="N467" s="95" t="s">
        <v>1680</v>
      </c>
      <c r="O467" s="95" t="s">
        <v>36</v>
      </c>
      <c r="P467" s="95">
        <f t="shared" si="7"/>
        <v>1.7</v>
      </c>
      <c r="Q467" s="95" t="s">
        <v>616</v>
      </c>
      <c r="R467" s="95"/>
      <c r="S467" s="95"/>
    </row>
    <row r="468" spans="2:19" x14ac:dyDescent="0.4">
      <c r="B468" s="95" t="s">
        <v>612</v>
      </c>
      <c r="C468" s="95" t="s">
        <v>100</v>
      </c>
      <c r="D468" s="95"/>
      <c r="E468" s="95" t="s">
        <v>97</v>
      </c>
      <c r="F468" s="95" t="s">
        <v>95</v>
      </c>
      <c r="G468" s="95" t="s">
        <v>113</v>
      </c>
      <c r="H468" s="95" t="s">
        <v>286</v>
      </c>
      <c r="I468" s="95" t="s">
        <v>97</v>
      </c>
      <c r="J468" s="95" t="s">
        <v>97</v>
      </c>
      <c r="K468" s="95" t="s">
        <v>98</v>
      </c>
      <c r="L468" s="95" t="s">
        <v>627</v>
      </c>
      <c r="M468" s="95" t="s">
        <v>1917</v>
      </c>
      <c r="N468" s="95" t="s">
        <v>1680</v>
      </c>
      <c r="O468" s="95" t="s">
        <v>36</v>
      </c>
      <c r="P468" s="95">
        <f t="shared" si="7"/>
        <v>1.7</v>
      </c>
      <c r="Q468" s="95" t="s">
        <v>628</v>
      </c>
      <c r="R468" s="95"/>
      <c r="S468" s="95"/>
    </row>
    <row r="469" spans="2:19" x14ac:dyDescent="0.4">
      <c r="B469" s="95" t="s">
        <v>612</v>
      </c>
      <c r="C469" s="95" t="s">
        <v>6</v>
      </c>
      <c r="D469" s="95"/>
      <c r="E469" s="95" t="s">
        <v>97</v>
      </c>
      <c r="F469" s="95" t="s">
        <v>95</v>
      </c>
      <c r="G469" s="95" t="s">
        <v>113</v>
      </c>
      <c r="H469" s="95" t="s">
        <v>286</v>
      </c>
      <c r="I469" s="95" t="s">
        <v>97</v>
      </c>
      <c r="J469" s="95" t="s">
        <v>97</v>
      </c>
      <c r="K469" s="95" t="s">
        <v>98</v>
      </c>
      <c r="L469" s="95" t="s">
        <v>629</v>
      </c>
      <c r="M469" s="95" t="s">
        <v>1917</v>
      </c>
      <c r="N469" s="95" t="s">
        <v>1680</v>
      </c>
      <c r="O469" s="95" t="s">
        <v>36</v>
      </c>
      <c r="P469" s="95">
        <f t="shared" si="7"/>
        <v>1.7</v>
      </c>
      <c r="Q469" s="95" t="s">
        <v>433</v>
      </c>
      <c r="R469" s="95"/>
      <c r="S469" s="95"/>
    </row>
    <row r="470" spans="2:19" x14ac:dyDescent="0.4">
      <c r="B470" s="95" t="s">
        <v>612</v>
      </c>
      <c r="C470" s="95" t="s">
        <v>7</v>
      </c>
      <c r="D470" s="95"/>
      <c r="E470" s="95" t="s">
        <v>97</v>
      </c>
      <c r="F470" s="95" t="s">
        <v>95</v>
      </c>
      <c r="G470" s="95" t="s">
        <v>113</v>
      </c>
      <c r="H470" s="95" t="s">
        <v>286</v>
      </c>
      <c r="I470" s="95" t="s">
        <v>97</v>
      </c>
      <c r="J470" s="95" t="s">
        <v>97</v>
      </c>
      <c r="K470" s="95" t="s">
        <v>98</v>
      </c>
      <c r="L470" s="95" t="s">
        <v>630</v>
      </c>
      <c r="M470" s="95" t="s">
        <v>1917</v>
      </c>
      <c r="N470" s="95" t="s">
        <v>1680</v>
      </c>
      <c r="O470" s="95" t="s">
        <v>36</v>
      </c>
      <c r="P470" s="95">
        <f t="shared" si="7"/>
        <v>1.7</v>
      </c>
      <c r="Q470" s="95" t="s">
        <v>620</v>
      </c>
      <c r="R470" s="95"/>
      <c r="S470" s="95"/>
    </row>
    <row r="471" spans="2:19" x14ac:dyDescent="0.4">
      <c r="B471" s="95" t="s">
        <v>612</v>
      </c>
      <c r="C471" s="95" t="s">
        <v>94</v>
      </c>
      <c r="D471" s="95"/>
      <c r="E471" s="95" t="s">
        <v>97</v>
      </c>
      <c r="F471" s="95" t="s">
        <v>273</v>
      </c>
      <c r="G471" s="95" t="s">
        <v>97</v>
      </c>
      <c r="H471" s="95" t="s">
        <v>104</v>
      </c>
      <c r="I471" s="95" t="s">
        <v>105</v>
      </c>
      <c r="J471" s="95" t="s">
        <v>150</v>
      </c>
      <c r="K471" s="95" t="s">
        <v>98</v>
      </c>
      <c r="L471" s="95" t="s">
        <v>631</v>
      </c>
      <c r="M471" s="95" t="s">
        <v>1917</v>
      </c>
      <c r="N471" s="95" t="s">
        <v>1680</v>
      </c>
      <c r="O471" s="95" t="s">
        <v>36</v>
      </c>
      <c r="P471" s="95" t="str">
        <f t="shared" si="7"/>
        <v>-</v>
      </c>
      <c r="Q471" s="95"/>
      <c r="R471" s="95"/>
      <c r="S471" s="95"/>
    </row>
    <row r="472" spans="2:19" x14ac:dyDescent="0.4">
      <c r="B472" s="95" t="s">
        <v>612</v>
      </c>
      <c r="C472" s="95" t="s">
        <v>94</v>
      </c>
      <c r="D472" s="95"/>
      <c r="E472" s="95" t="s">
        <v>97</v>
      </c>
      <c r="F472" s="95" t="s">
        <v>95</v>
      </c>
      <c r="G472" s="95" t="s">
        <v>113</v>
      </c>
      <c r="H472" s="95" t="s">
        <v>286</v>
      </c>
      <c r="I472" s="95" t="s">
        <v>97</v>
      </c>
      <c r="J472" s="95" t="s">
        <v>97</v>
      </c>
      <c r="K472" s="95" t="s">
        <v>98</v>
      </c>
      <c r="L472" s="95" t="s">
        <v>632</v>
      </c>
      <c r="M472" s="95" t="s">
        <v>1917</v>
      </c>
      <c r="N472" s="95" t="s">
        <v>1680</v>
      </c>
      <c r="O472" s="95" t="s">
        <v>37</v>
      </c>
      <c r="P472" s="95">
        <f t="shared" si="7"/>
        <v>1.7</v>
      </c>
      <c r="Q472" s="95" t="s">
        <v>1849</v>
      </c>
      <c r="R472" s="95"/>
      <c r="S472" s="95"/>
    </row>
    <row r="473" spans="2:19" x14ac:dyDescent="0.4">
      <c r="B473" s="95" t="s">
        <v>612</v>
      </c>
      <c r="C473" s="95" t="s">
        <v>94</v>
      </c>
      <c r="D473" s="95"/>
      <c r="E473" s="95" t="s">
        <v>97</v>
      </c>
      <c r="F473" s="95" t="s">
        <v>95</v>
      </c>
      <c r="G473" s="95" t="s">
        <v>113</v>
      </c>
      <c r="H473" s="95" t="s">
        <v>1844</v>
      </c>
      <c r="I473" s="95" t="s">
        <v>97</v>
      </c>
      <c r="J473" s="95" t="s">
        <v>97</v>
      </c>
      <c r="K473" s="95" t="s">
        <v>98</v>
      </c>
      <c r="L473" s="95" t="s">
        <v>632</v>
      </c>
      <c r="M473" s="95" t="s">
        <v>1917</v>
      </c>
      <c r="N473" s="95" t="s">
        <v>1680</v>
      </c>
      <c r="O473" s="95" t="s">
        <v>37</v>
      </c>
      <c r="P473" s="95">
        <f t="shared" si="7"/>
        <v>1.7</v>
      </c>
      <c r="Q473" s="95" t="s">
        <v>593</v>
      </c>
      <c r="R473" s="95"/>
      <c r="S473" s="95"/>
    </row>
    <row r="474" spans="2:19" x14ac:dyDescent="0.4">
      <c r="B474" s="95" t="s">
        <v>612</v>
      </c>
      <c r="C474" s="95" t="s">
        <v>94</v>
      </c>
      <c r="D474" s="95"/>
      <c r="E474" s="95" t="s">
        <v>97</v>
      </c>
      <c r="F474" s="95" t="s">
        <v>273</v>
      </c>
      <c r="G474" s="95" t="s">
        <v>97</v>
      </c>
      <c r="H474" s="95" t="s">
        <v>104</v>
      </c>
      <c r="I474" s="95" t="s">
        <v>105</v>
      </c>
      <c r="J474" s="95" t="s">
        <v>604</v>
      </c>
      <c r="K474" s="95" t="s">
        <v>98</v>
      </c>
      <c r="L474" s="95" t="s">
        <v>636</v>
      </c>
      <c r="M474" s="95" t="s">
        <v>1917</v>
      </c>
      <c r="N474" s="95" t="s">
        <v>1680</v>
      </c>
      <c r="O474" s="95" t="s">
        <v>37</v>
      </c>
      <c r="P474" s="95" t="str">
        <f t="shared" si="7"/>
        <v>-</v>
      </c>
      <c r="Q474" s="95"/>
      <c r="R474" s="95"/>
      <c r="S474" s="95"/>
    </row>
    <row r="475" spans="2:19" x14ac:dyDescent="0.4">
      <c r="B475" s="95" t="s">
        <v>612</v>
      </c>
      <c r="C475" s="95" t="s">
        <v>94</v>
      </c>
      <c r="D475" s="95"/>
      <c r="E475" s="95" t="s">
        <v>97</v>
      </c>
      <c r="F475" s="95" t="s">
        <v>273</v>
      </c>
      <c r="G475" s="95" t="s">
        <v>97</v>
      </c>
      <c r="H475" s="95" t="s">
        <v>104</v>
      </c>
      <c r="I475" s="95" t="s">
        <v>114</v>
      </c>
      <c r="J475" s="95" t="s">
        <v>110</v>
      </c>
      <c r="K475" s="95" t="s">
        <v>98</v>
      </c>
      <c r="L475" s="95" t="s">
        <v>1850</v>
      </c>
      <c r="M475" s="95" t="s">
        <v>1917</v>
      </c>
      <c r="N475" s="95" t="s">
        <v>1680</v>
      </c>
      <c r="O475" s="95" t="s">
        <v>37</v>
      </c>
      <c r="P475" s="95" t="str">
        <f t="shared" si="7"/>
        <v>-</v>
      </c>
      <c r="Q475" s="95"/>
      <c r="R475" s="95"/>
      <c r="S475" s="95"/>
    </row>
    <row r="476" spans="2:19" x14ac:dyDescent="0.4">
      <c r="B476" s="95" t="s">
        <v>612</v>
      </c>
      <c r="C476" s="95" t="s">
        <v>4</v>
      </c>
      <c r="D476" s="95"/>
      <c r="E476" s="95" t="s">
        <v>97</v>
      </c>
      <c r="F476" s="95" t="s">
        <v>95</v>
      </c>
      <c r="G476" s="95" t="s">
        <v>113</v>
      </c>
      <c r="H476" s="95" t="s">
        <v>286</v>
      </c>
      <c r="I476" s="95" t="s">
        <v>97</v>
      </c>
      <c r="J476" s="95" t="s">
        <v>97</v>
      </c>
      <c r="K476" s="95" t="s">
        <v>98</v>
      </c>
      <c r="L476" s="95" t="s">
        <v>633</v>
      </c>
      <c r="M476" s="95" t="s">
        <v>1917</v>
      </c>
      <c r="N476" s="95" t="s">
        <v>1680</v>
      </c>
      <c r="O476" s="95" t="s">
        <v>37</v>
      </c>
      <c r="P476" s="95">
        <f t="shared" si="7"/>
        <v>1.7</v>
      </c>
      <c r="Q476" s="95" t="s">
        <v>1842</v>
      </c>
      <c r="R476" s="95"/>
      <c r="S476" s="95"/>
    </row>
    <row r="477" spans="2:19" x14ac:dyDescent="0.4">
      <c r="B477" s="95" t="s">
        <v>612</v>
      </c>
      <c r="C477" s="95" t="s">
        <v>100</v>
      </c>
      <c r="D477" s="95"/>
      <c r="E477" s="95" t="s">
        <v>97</v>
      </c>
      <c r="F477" s="95" t="s">
        <v>95</v>
      </c>
      <c r="G477" s="95" t="s">
        <v>113</v>
      </c>
      <c r="H477" s="95" t="s">
        <v>286</v>
      </c>
      <c r="I477" s="95" t="s">
        <v>97</v>
      </c>
      <c r="J477" s="95" t="s">
        <v>97</v>
      </c>
      <c r="K477" s="95" t="s">
        <v>98</v>
      </c>
      <c r="L477" s="95" t="s">
        <v>634</v>
      </c>
      <c r="M477" s="95" t="s">
        <v>1917</v>
      </c>
      <c r="N477" s="95" t="s">
        <v>1680</v>
      </c>
      <c r="O477" s="95" t="s">
        <v>37</v>
      </c>
      <c r="P477" s="95">
        <f t="shared" si="7"/>
        <v>1.7</v>
      </c>
      <c r="Q477" s="95" t="s">
        <v>623</v>
      </c>
      <c r="R477" s="95"/>
      <c r="S477" s="95"/>
    </row>
    <row r="478" spans="2:19" x14ac:dyDescent="0.4">
      <c r="B478" s="95" t="s">
        <v>612</v>
      </c>
      <c r="C478" s="95" t="s">
        <v>7</v>
      </c>
      <c r="D478" s="95" t="s">
        <v>1814</v>
      </c>
      <c r="E478" s="95" t="s">
        <v>97</v>
      </c>
      <c r="F478" s="95" t="s">
        <v>95</v>
      </c>
      <c r="G478" s="95" t="s">
        <v>113</v>
      </c>
      <c r="H478" s="95" t="s">
        <v>286</v>
      </c>
      <c r="I478" s="95" t="s">
        <v>97</v>
      </c>
      <c r="J478" s="95" t="s">
        <v>97</v>
      </c>
      <c r="K478" s="95" t="s">
        <v>98</v>
      </c>
      <c r="L478" s="95" t="s">
        <v>635</v>
      </c>
      <c r="M478" s="95" t="s">
        <v>1917</v>
      </c>
      <c r="N478" s="95" t="s">
        <v>1680</v>
      </c>
      <c r="O478" s="95" t="s">
        <v>37</v>
      </c>
      <c r="P478" s="95">
        <f t="shared" si="7"/>
        <v>1.7</v>
      </c>
      <c r="Q478" s="95" t="s">
        <v>598</v>
      </c>
      <c r="R478" s="95"/>
      <c r="S478" s="95"/>
    </row>
    <row r="479" spans="2:19" x14ac:dyDescent="0.4">
      <c r="B479" s="95" t="s">
        <v>612</v>
      </c>
      <c r="C479" s="95" t="s">
        <v>94</v>
      </c>
      <c r="D479" s="95"/>
      <c r="E479" s="95" t="s">
        <v>97</v>
      </c>
      <c r="F479" s="95" t="s">
        <v>273</v>
      </c>
      <c r="G479" s="95" t="s">
        <v>97</v>
      </c>
      <c r="H479" s="95" t="s">
        <v>118</v>
      </c>
      <c r="I479" s="95" t="s">
        <v>114</v>
      </c>
      <c r="J479" s="95" t="s">
        <v>188</v>
      </c>
      <c r="K479" s="95" t="s">
        <v>98</v>
      </c>
      <c r="L479" s="95" t="s">
        <v>637</v>
      </c>
      <c r="M479" s="95" t="s">
        <v>1917</v>
      </c>
      <c r="N479" s="95" t="s">
        <v>1680</v>
      </c>
      <c r="O479" s="95" t="s">
        <v>33</v>
      </c>
      <c r="P479" s="95" t="str">
        <f t="shared" si="7"/>
        <v>-</v>
      </c>
      <c r="Q479" s="95"/>
      <c r="R479" s="95"/>
      <c r="S479" s="95"/>
    </row>
    <row r="480" spans="2:19" x14ac:dyDescent="0.4">
      <c r="B480" s="95" t="s">
        <v>612</v>
      </c>
      <c r="C480" s="95" t="s">
        <v>4</v>
      </c>
      <c r="D480" s="95"/>
      <c r="E480" s="95" t="s">
        <v>97</v>
      </c>
      <c r="F480" s="95" t="s">
        <v>273</v>
      </c>
      <c r="G480" s="95" t="s">
        <v>97</v>
      </c>
      <c r="H480" s="95" t="s">
        <v>118</v>
      </c>
      <c r="I480" s="95" t="s">
        <v>114</v>
      </c>
      <c r="J480" s="95" t="s">
        <v>188</v>
      </c>
      <c r="K480" s="95" t="s">
        <v>98</v>
      </c>
      <c r="L480" s="95" t="s">
        <v>638</v>
      </c>
      <c r="M480" s="95" t="s">
        <v>1917</v>
      </c>
      <c r="N480" s="95" t="s">
        <v>1680</v>
      </c>
      <c r="O480" s="95" t="s">
        <v>33</v>
      </c>
      <c r="P480" s="95" t="str">
        <f t="shared" si="7"/>
        <v>-</v>
      </c>
      <c r="Q480" s="95"/>
      <c r="R480" s="95"/>
      <c r="S480" s="95"/>
    </row>
    <row r="481" spans="2:19" x14ac:dyDescent="0.4">
      <c r="B481" s="95" t="s">
        <v>612</v>
      </c>
      <c r="C481" s="95" t="s">
        <v>100</v>
      </c>
      <c r="D481" s="95"/>
      <c r="E481" s="95" t="s">
        <v>97</v>
      </c>
      <c r="F481" s="95" t="s">
        <v>273</v>
      </c>
      <c r="G481" s="95" t="s">
        <v>97</v>
      </c>
      <c r="H481" s="95" t="s">
        <v>118</v>
      </c>
      <c r="I481" s="95" t="s">
        <v>114</v>
      </c>
      <c r="J481" s="95" t="s">
        <v>188</v>
      </c>
      <c r="K481" s="95" t="s">
        <v>98</v>
      </c>
      <c r="L481" s="95" t="s">
        <v>639</v>
      </c>
      <c r="M481" s="95" t="s">
        <v>1917</v>
      </c>
      <c r="N481" s="95" t="s">
        <v>1680</v>
      </c>
      <c r="O481" s="95" t="s">
        <v>33</v>
      </c>
      <c r="P481" s="95" t="str">
        <f t="shared" si="7"/>
        <v>-</v>
      </c>
      <c r="Q481" s="95"/>
      <c r="R481" s="95"/>
      <c r="S481" s="95"/>
    </row>
    <row r="482" spans="2:19" x14ac:dyDescent="0.4">
      <c r="B482" s="95" t="s">
        <v>612</v>
      </c>
      <c r="C482" s="95" t="s">
        <v>6</v>
      </c>
      <c r="D482" s="95"/>
      <c r="E482" s="95" t="s">
        <v>97</v>
      </c>
      <c r="F482" s="95" t="s">
        <v>273</v>
      </c>
      <c r="G482" s="95" t="s">
        <v>97</v>
      </c>
      <c r="H482" s="95" t="s">
        <v>118</v>
      </c>
      <c r="I482" s="95" t="s">
        <v>114</v>
      </c>
      <c r="J482" s="95" t="s">
        <v>188</v>
      </c>
      <c r="K482" s="95" t="s">
        <v>98</v>
      </c>
      <c r="L482" s="95" t="s">
        <v>640</v>
      </c>
      <c r="M482" s="95" t="s">
        <v>1917</v>
      </c>
      <c r="N482" s="95" t="s">
        <v>1680</v>
      </c>
      <c r="O482" s="95" t="s">
        <v>33</v>
      </c>
      <c r="P482" s="95" t="str">
        <f t="shared" si="7"/>
        <v>-</v>
      </c>
      <c r="Q482" s="95"/>
      <c r="R482" s="95"/>
      <c r="S482" s="95"/>
    </row>
    <row r="483" spans="2:19" x14ac:dyDescent="0.4">
      <c r="B483" s="95" t="s">
        <v>612</v>
      </c>
      <c r="C483" s="95" t="s">
        <v>7</v>
      </c>
      <c r="D483" s="95"/>
      <c r="E483" s="95" t="s">
        <v>97</v>
      </c>
      <c r="F483" s="95" t="s">
        <v>273</v>
      </c>
      <c r="G483" s="95" t="s">
        <v>97</v>
      </c>
      <c r="H483" s="95" t="s">
        <v>118</v>
      </c>
      <c r="I483" s="95" t="s">
        <v>114</v>
      </c>
      <c r="J483" s="95" t="s">
        <v>188</v>
      </c>
      <c r="K483" s="95" t="s">
        <v>98</v>
      </c>
      <c r="L483" s="95" t="s">
        <v>641</v>
      </c>
      <c r="M483" s="95" t="s">
        <v>1917</v>
      </c>
      <c r="N483" s="95" t="s">
        <v>1680</v>
      </c>
      <c r="O483" s="95" t="s">
        <v>33</v>
      </c>
      <c r="P483" s="95" t="str">
        <f t="shared" si="7"/>
        <v>-</v>
      </c>
      <c r="Q483" s="95"/>
      <c r="R483" s="95"/>
      <c r="S483" s="95"/>
    </row>
    <row r="484" spans="2:19" x14ac:dyDescent="0.4">
      <c r="B484" s="95" t="s">
        <v>642</v>
      </c>
      <c r="C484" s="95" t="s">
        <v>4</v>
      </c>
      <c r="D484" s="95"/>
      <c r="E484" s="95" t="s">
        <v>97</v>
      </c>
      <c r="F484" s="95" t="s">
        <v>95</v>
      </c>
      <c r="G484" s="95" t="s">
        <v>96</v>
      </c>
      <c r="H484" s="95" t="s">
        <v>286</v>
      </c>
      <c r="I484" s="95" t="s">
        <v>97</v>
      </c>
      <c r="J484" s="95" t="s">
        <v>97</v>
      </c>
      <c r="K484" s="95" t="s">
        <v>98</v>
      </c>
      <c r="L484" s="95" t="s">
        <v>643</v>
      </c>
      <c r="M484" s="95" t="s">
        <v>1917</v>
      </c>
      <c r="N484" s="95" t="s">
        <v>1680</v>
      </c>
      <c r="O484" s="95" t="s">
        <v>35</v>
      </c>
      <c r="P484" s="95">
        <f t="shared" si="7"/>
        <v>1.4</v>
      </c>
      <c r="Q484" s="95" t="s">
        <v>644</v>
      </c>
      <c r="R484" s="95"/>
      <c r="S484" s="95"/>
    </row>
    <row r="485" spans="2:19" x14ac:dyDescent="0.4">
      <c r="B485" s="95" t="s">
        <v>642</v>
      </c>
      <c r="C485" s="95" t="s">
        <v>100</v>
      </c>
      <c r="D485" s="95" t="s">
        <v>1651</v>
      </c>
      <c r="E485" s="95" t="s">
        <v>97</v>
      </c>
      <c r="F485" s="95" t="s">
        <v>95</v>
      </c>
      <c r="G485" s="95" t="s">
        <v>96</v>
      </c>
      <c r="H485" s="95" t="s">
        <v>286</v>
      </c>
      <c r="I485" s="95" t="s">
        <v>97</v>
      </c>
      <c r="J485" s="95" t="s">
        <v>97</v>
      </c>
      <c r="K485" s="95" t="s">
        <v>98</v>
      </c>
      <c r="L485" s="95" t="s">
        <v>645</v>
      </c>
      <c r="M485" s="95" t="s">
        <v>1917</v>
      </c>
      <c r="N485" s="95" t="s">
        <v>1680</v>
      </c>
      <c r="O485" s="95" t="s">
        <v>35</v>
      </c>
      <c r="P485" s="95">
        <f t="shared" si="7"/>
        <v>1.4</v>
      </c>
      <c r="Q485" s="95" t="s">
        <v>1819</v>
      </c>
      <c r="R485" s="95"/>
      <c r="S485" s="95"/>
    </row>
    <row r="486" spans="2:19" x14ac:dyDescent="0.4">
      <c r="B486" s="95" t="s">
        <v>642</v>
      </c>
      <c r="C486" s="95" t="s">
        <v>7</v>
      </c>
      <c r="D486" s="95"/>
      <c r="E486" s="95" t="s">
        <v>97</v>
      </c>
      <c r="F486" s="95" t="s">
        <v>95</v>
      </c>
      <c r="G486" s="95" t="s">
        <v>96</v>
      </c>
      <c r="H486" s="95" t="s">
        <v>286</v>
      </c>
      <c r="I486" s="95" t="s">
        <v>97</v>
      </c>
      <c r="J486" s="95" t="s">
        <v>97</v>
      </c>
      <c r="K486" s="95" t="s">
        <v>98</v>
      </c>
      <c r="L486" s="95" t="s">
        <v>646</v>
      </c>
      <c r="M486" s="95" t="s">
        <v>1917</v>
      </c>
      <c r="N486" s="95" t="s">
        <v>1680</v>
      </c>
      <c r="O486" s="95" t="s">
        <v>35</v>
      </c>
      <c r="P486" s="95">
        <f t="shared" si="7"/>
        <v>1.4</v>
      </c>
      <c r="Q486" s="95" t="s">
        <v>647</v>
      </c>
      <c r="R486" s="95"/>
      <c r="S486" s="95"/>
    </row>
    <row r="487" spans="2:19" x14ac:dyDescent="0.4">
      <c r="B487" s="95" t="s">
        <v>642</v>
      </c>
      <c r="C487" s="95" t="s">
        <v>94</v>
      </c>
      <c r="D487" s="95"/>
      <c r="E487" s="95" t="s">
        <v>97</v>
      </c>
      <c r="F487" s="95" t="s">
        <v>95</v>
      </c>
      <c r="G487" s="95" t="s">
        <v>96</v>
      </c>
      <c r="H487" s="95" t="s">
        <v>286</v>
      </c>
      <c r="I487" s="95" t="s">
        <v>97</v>
      </c>
      <c r="J487" s="95" t="s">
        <v>97</v>
      </c>
      <c r="K487" s="95" t="s">
        <v>98</v>
      </c>
      <c r="L487" s="95" t="s">
        <v>648</v>
      </c>
      <c r="M487" s="95" t="s">
        <v>1917</v>
      </c>
      <c r="N487" s="95" t="s">
        <v>1680</v>
      </c>
      <c r="O487" s="95" t="s">
        <v>36</v>
      </c>
      <c r="P487" s="95">
        <f t="shared" si="7"/>
        <v>1.4</v>
      </c>
      <c r="Q487" s="95" t="s">
        <v>649</v>
      </c>
      <c r="R487" s="95"/>
      <c r="S487" s="95"/>
    </row>
    <row r="488" spans="2:19" x14ac:dyDescent="0.4">
      <c r="B488" s="95" t="s">
        <v>642</v>
      </c>
      <c r="C488" s="95" t="s">
        <v>4</v>
      </c>
      <c r="D488" s="95"/>
      <c r="E488" s="95" t="s">
        <v>97</v>
      </c>
      <c r="F488" s="95" t="s">
        <v>95</v>
      </c>
      <c r="G488" s="95" t="s">
        <v>96</v>
      </c>
      <c r="H488" s="95" t="s">
        <v>286</v>
      </c>
      <c r="I488" s="95" t="s">
        <v>97</v>
      </c>
      <c r="J488" s="95" t="s">
        <v>97</v>
      </c>
      <c r="K488" s="95" t="s">
        <v>98</v>
      </c>
      <c r="L488" s="95" t="s">
        <v>650</v>
      </c>
      <c r="M488" s="95" t="s">
        <v>1917</v>
      </c>
      <c r="N488" s="95" t="s">
        <v>1680</v>
      </c>
      <c r="O488" s="95" t="s">
        <v>36</v>
      </c>
      <c r="P488" s="95">
        <f t="shared" si="7"/>
        <v>1.4</v>
      </c>
      <c r="Q488" s="95" t="s">
        <v>651</v>
      </c>
      <c r="R488" s="95"/>
      <c r="S488" s="95"/>
    </row>
    <row r="489" spans="2:19" x14ac:dyDescent="0.4">
      <c r="B489" s="95" t="s">
        <v>642</v>
      </c>
      <c r="C489" s="95" t="s">
        <v>4</v>
      </c>
      <c r="D489" s="95"/>
      <c r="E489" s="95" t="s">
        <v>97</v>
      </c>
      <c r="F489" s="95" t="s">
        <v>95</v>
      </c>
      <c r="G489" s="95" t="s">
        <v>113</v>
      </c>
      <c r="H489" s="95" t="s">
        <v>286</v>
      </c>
      <c r="I489" s="95" t="s">
        <v>97</v>
      </c>
      <c r="J489" s="95" t="s">
        <v>97</v>
      </c>
      <c r="K489" s="95" t="s">
        <v>98</v>
      </c>
      <c r="L489" s="95" t="s">
        <v>652</v>
      </c>
      <c r="M489" s="95" t="s">
        <v>1917</v>
      </c>
      <c r="N489" s="95" t="s">
        <v>1680</v>
      </c>
      <c r="O489" s="95" t="s">
        <v>36</v>
      </c>
      <c r="P489" s="95">
        <f t="shared" si="7"/>
        <v>1.7</v>
      </c>
      <c r="Q489" s="95" t="s">
        <v>644</v>
      </c>
      <c r="R489" s="95"/>
      <c r="S489" s="95"/>
    </row>
    <row r="490" spans="2:19" x14ac:dyDescent="0.4">
      <c r="B490" s="95" t="s">
        <v>642</v>
      </c>
      <c r="C490" s="95" t="s">
        <v>100</v>
      </c>
      <c r="D490" s="95" t="s">
        <v>1651</v>
      </c>
      <c r="E490" s="95" t="s">
        <v>97</v>
      </c>
      <c r="F490" s="95" t="s">
        <v>95</v>
      </c>
      <c r="G490" s="95" t="s">
        <v>113</v>
      </c>
      <c r="H490" s="95" t="s">
        <v>286</v>
      </c>
      <c r="I490" s="95" t="s">
        <v>97</v>
      </c>
      <c r="J490" s="95" t="s">
        <v>97</v>
      </c>
      <c r="K490" s="95" t="s">
        <v>98</v>
      </c>
      <c r="L490" s="95" t="s">
        <v>653</v>
      </c>
      <c r="M490" s="95" t="s">
        <v>1917</v>
      </c>
      <c r="N490" s="95" t="s">
        <v>1680</v>
      </c>
      <c r="O490" s="95" t="s">
        <v>36</v>
      </c>
      <c r="P490" s="95">
        <f t="shared" si="7"/>
        <v>1.7</v>
      </c>
      <c r="Q490" s="95" t="s">
        <v>1819</v>
      </c>
      <c r="R490" s="95"/>
      <c r="S490" s="95"/>
    </row>
    <row r="491" spans="2:19" x14ac:dyDescent="0.4">
      <c r="B491" s="95" t="s">
        <v>642</v>
      </c>
      <c r="C491" s="95" t="s">
        <v>7</v>
      </c>
      <c r="D491" s="95"/>
      <c r="E491" s="95" t="s">
        <v>97</v>
      </c>
      <c r="F491" s="95" t="s">
        <v>95</v>
      </c>
      <c r="G491" s="95" t="s">
        <v>113</v>
      </c>
      <c r="H491" s="95" t="s">
        <v>286</v>
      </c>
      <c r="I491" s="95" t="s">
        <v>97</v>
      </c>
      <c r="J491" s="95" t="s">
        <v>97</v>
      </c>
      <c r="K491" s="95" t="s">
        <v>98</v>
      </c>
      <c r="L491" s="95" t="s">
        <v>654</v>
      </c>
      <c r="M491" s="95" t="s">
        <v>1917</v>
      </c>
      <c r="N491" s="95" t="s">
        <v>1680</v>
      </c>
      <c r="O491" s="95" t="s">
        <v>36</v>
      </c>
      <c r="P491" s="95">
        <f t="shared" si="7"/>
        <v>1.7</v>
      </c>
      <c r="Q491" s="95" t="s">
        <v>647</v>
      </c>
      <c r="R491" s="95"/>
      <c r="S491" s="95"/>
    </row>
    <row r="492" spans="2:19" x14ac:dyDescent="0.4">
      <c r="B492" s="95" t="s">
        <v>642</v>
      </c>
      <c r="C492" s="95" t="s">
        <v>94</v>
      </c>
      <c r="D492" s="95"/>
      <c r="E492" s="95" t="s">
        <v>97</v>
      </c>
      <c r="F492" s="95" t="s">
        <v>95</v>
      </c>
      <c r="G492" s="95" t="s">
        <v>113</v>
      </c>
      <c r="H492" s="95" t="s">
        <v>286</v>
      </c>
      <c r="I492" s="95" t="s">
        <v>97</v>
      </c>
      <c r="J492" s="95" t="s">
        <v>97</v>
      </c>
      <c r="K492" s="95" t="s">
        <v>98</v>
      </c>
      <c r="L492" s="95" t="s">
        <v>655</v>
      </c>
      <c r="M492" s="95" t="s">
        <v>1917</v>
      </c>
      <c r="N492" s="95" t="s">
        <v>1680</v>
      </c>
      <c r="O492" s="95" t="s">
        <v>37</v>
      </c>
      <c r="P492" s="95">
        <f t="shared" si="7"/>
        <v>1.7</v>
      </c>
      <c r="Q492" s="95" t="s">
        <v>649</v>
      </c>
      <c r="R492" s="95"/>
      <c r="S492" s="95"/>
    </row>
    <row r="493" spans="2:19" x14ac:dyDescent="0.4">
      <c r="B493" s="95" t="s">
        <v>642</v>
      </c>
      <c r="C493" s="95" t="s">
        <v>4</v>
      </c>
      <c r="D493" s="95"/>
      <c r="E493" s="95" t="s">
        <v>97</v>
      </c>
      <c r="F493" s="95" t="s">
        <v>95</v>
      </c>
      <c r="G493" s="95" t="s">
        <v>113</v>
      </c>
      <c r="H493" s="95" t="s">
        <v>286</v>
      </c>
      <c r="I493" s="95" t="s">
        <v>97</v>
      </c>
      <c r="J493" s="95" t="s">
        <v>97</v>
      </c>
      <c r="K493" s="95" t="s">
        <v>98</v>
      </c>
      <c r="L493" s="95" t="s">
        <v>656</v>
      </c>
      <c r="M493" s="95" t="s">
        <v>1917</v>
      </c>
      <c r="N493" s="95" t="s">
        <v>1680</v>
      </c>
      <c r="O493" s="95" t="s">
        <v>37</v>
      </c>
      <c r="P493" s="95">
        <f t="shared" si="7"/>
        <v>1.7</v>
      </c>
      <c r="Q493" s="95" t="s">
        <v>651</v>
      </c>
      <c r="R493" s="95"/>
      <c r="S493" s="95"/>
    </row>
    <row r="494" spans="2:19" x14ac:dyDescent="0.4">
      <c r="B494" s="95" t="s">
        <v>642</v>
      </c>
      <c r="C494" s="95" t="s">
        <v>94</v>
      </c>
      <c r="D494" s="95"/>
      <c r="E494" s="95" t="s">
        <v>97</v>
      </c>
      <c r="F494" s="95" t="s">
        <v>273</v>
      </c>
      <c r="G494" s="95" t="s">
        <v>97</v>
      </c>
      <c r="H494" s="95" t="s">
        <v>118</v>
      </c>
      <c r="I494" s="95" t="s">
        <v>114</v>
      </c>
      <c r="J494" s="95" t="s">
        <v>188</v>
      </c>
      <c r="K494" s="95" t="s">
        <v>98</v>
      </c>
      <c r="L494" s="95" t="s">
        <v>657</v>
      </c>
      <c r="M494" s="95" t="s">
        <v>1917</v>
      </c>
      <c r="N494" s="95" t="s">
        <v>1680</v>
      </c>
      <c r="O494" s="95" t="s">
        <v>33</v>
      </c>
      <c r="P494" s="95" t="str">
        <f t="shared" si="7"/>
        <v>-</v>
      </c>
      <c r="Q494" s="95"/>
      <c r="R494" s="95"/>
      <c r="S494" s="95"/>
    </row>
    <row r="495" spans="2:19" x14ac:dyDescent="0.4">
      <c r="B495" s="95" t="s">
        <v>642</v>
      </c>
      <c r="C495" s="95" t="s">
        <v>4</v>
      </c>
      <c r="D495" s="95"/>
      <c r="E495" s="95" t="s">
        <v>97</v>
      </c>
      <c r="F495" s="95" t="s">
        <v>273</v>
      </c>
      <c r="G495" s="95" t="s">
        <v>97</v>
      </c>
      <c r="H495" s="95" t="s">
        <v>118</v>
      </c>
      <c r="I495" s="95" t="s">
        <v>114</v>
      </c>
      <c r="J495" s="95" t="s">
        <v>188</v>
      </c>
      <c r="K495" s="95" t="s">
        <v>98</v>
      </c>
      <c r="L495" s="95" t="s">
        <v>658</v>
      </c>
      <c r="M495" s="95" t="s">
        <v>1917</v>
      </c>
      <c r="N495" s="95" t="s">
        <v>1680</v>
      </c>
      <c r="O495" s="95" t="s">
        <v>33</v>
      </c>
      <c r="P495" s="95" t="str">
        <f t="shared" si="7"/>
        <v>-</v>
      </c>
      <c r="Q495" s="95"/>
      <c r="R495" s="95"/>
      <c r="S495" s="95"/>
    </row>
    <row r="496" spans="2:19" x14ac:dyDescent="0.4">
      <c r="B496" s="95" t="s">
        <v>642</v>
      </c>
      <c r="C496" s="95" t="s">
        <v>100</v>
      </c>
      <c r="D496" s="95"/>
      <c r="E496" s="95" t="s">
        <v>97</v>
      </c>
      <c r="F496" s="95" t="s">
        <v>273</v>
      </c>
      <c r="G496" s="95" t="s">
        <v>97</v>
      </c>
      <c r="H496" s="95" t="s">
        <v>118</v>
      </c>
      <c r="I496" s="95" t="s">
        <v>114</v>
      </c>
      <c r="J496" s="95" t="s">
        <v>188</v>
      </c>
      <c r="K496" s="95" t="s">
        <v>98</v>
      </c>
      <c r="L496" s="95" t="s">
        <v>659</v>
      </c>
      <c r="M496" s="95" t="s">
        <v>1917</v>
      </c>
      <c r="N496" s="95" t="s">
        <v>1680</v>
      </c>
      <c r="O496" s="95" t="s">
        <v>33</v>
      </c>
      <c r="P496" s="95" t="str">
        <f t="shared" si="7"/>
        <v>-</v>
      </c>
      <c r="Q496" s="95"/>
      <c r="R496" s="95"/>
      <c r="S496" s="95"/>
    </row>
    <row r="497" spans="2:19" x14ac:dyDescent="0.4">
      <c r="B497" s="95" t="s">
        <v>642</v>
      </c>
      <c r="C497" s="95" t="s">
        <v>7</v>
      </c>
      <c r="D497" s="95"/>
      <c r="E497" s="95" t="s">
        <v>97</v>
      </c>
      <c r="F497" s="95" t="s">
        <v>273</v>
      </c>
      <c r="G497" s="95" t="s">
        <v>97</v>
      </c>
      <c r="H497" s="95" t="s">
        <v>118</v>
      </c>
      <c r="I497" s="95" t="s">
        <v>114</v>
      </c>
      <c r="J497" s="95" t="s">
        <v>188</v>
      </c>
      <c r="K497" s="95" t="s">
        <v>98</v>
      </c>
      <c r="L497" s="95" t="s">
        <v>660</v>
      </c>
      <c r="M497" s="95" t="s">
        <v>1917</v>
      </c>
      <c r="N497" s="95" t="s">
        <v>1680</v>
      </c>
      <c r="O497" s="95" t="s">
        <v>33</v>
      </c>
      <c r="P497" s="95" t="str">
        <f t="shared" si="7"/>
        <v>-</v>
      </c>
      <c r="Q497" s="95"/>
      <c r="R497" s="95"/>
      <c r="S497" s="95"/>
    </row>
    <row r="498" spans="2:19" x14ac:dyDescent="0.4">
      <c r="B498" s="95" t="s">
        <v>642</v>
      </c>
      <c r="C498" s="95" t="s">
        <v>94</v>
      </c>
      <c r="D498" s="95"/>
      <c r="E498" s="95" t="s">
        <v>97</v>
      </c>
      <c r="F498" s="95" t="s">
        <v>97</v>
      </c>
      <c r="G498" s="95" t="s">
        <v>130</v>
      </c>
      <c r="H498" s="95" t="s">
        <v>97</v>
      </c>
      <c r="I498" s="95" t="s">
        <v>97</v>
      </c>
      <c r="J498" s="95" t="s">
        <v>97</v>
      </c>
      <c r="K498" s="95" t="s">
        <v>98</v>
      </c>
      <c r="L498" s="95" t="s">
        <v>661</v>
      </c>
      <c r="M498" s="95" t="s">
        <v>1917</v>
      </c>
      <c r="N498" s="95" t="s">
        <v>1680</v>
      </c>
      <c r="O498" s="95" t="s">
        <v>74</v>
      </c>
      <c r="P498" s="95">
        <f t="shared" si="7"/>
        <v>0.65</v>
      </c>
      <c r="Q498" s="95" t="s">
        <v>649</v>
      </c>
      <c r="R498" s="95"/>
      <c r="S498" s="95"/>
    </row>
    <row r="499" spans="2:19" x14ac:dyDescent="0.4">
      <c r="B499" s="95" t="s">
        <v>642</v>
      </c>
      <c r="C499" s="95" t="s">
        <v>4</v>
      </c>
      <c r="D499" s="95"/>
      <c r="E499" s="95" t="s">
        <v>97</v>
      </c>
      <c r="F499" s="95" t="s">
        <v>97</v>
      </c>
      <c r="G499" s="95" t="s">
        <v>130</v>
      </c>
      <c r="H499" s="95" t="s">
        <v>97</v>
      </c>
      <c r="I499" s="95" t="s">
        <v>97</v>
      </c>
      <c r="J499" s="95" t="s">
        <v>97</v>
      </c>
      <c r="K499" s="95" t="s">
        <v>98</v>
      </c>
      <c r="L499" s="95" t="s">
        <v>662</v>
      </c>
      <c r="M499" s="95" t="s">
        <v>1917</v>
      </c>
      <c r="N499" s="95" t="s">
        <v>1680</v>
      </c>
      <c r="O499" s="95" t="s">
        <v>74</v>
      </c>
      <c r="P499" s="95">
        <f t="shared" si="7"/>
        <v>0.65</v>
      </c>
      <c r="Q499" s="95" t="s">
        <v>663</v>
      </c>
      <c r="R499" s="95"/>
      <c r="S499" s="95"/>
    </row>
    <row r="500" spans="2:19" x14ac:dyDescent="0.4">
      <c r="B500" s="95" t="s">
        <v>642</v>
      </c>
      <c r="C500" s="95" t="s">
        <v>100</v>
      </c>
      <c r="D500" s="95" t="s">
        <v>1651</v>
      </c>
      <c r="E500" s="95" t="s">
        <v>97</v>
      </c>
      <c r="F500" s="95" t="s">
        <v>97</v>
      </c>
      <c r="G500" s="95" t="s">
        <v>130</v>
      </c>
      <c r="H500" s="95" t="s">
        <v>97</v>
      </c>
      <c r="I500" s="95" t="s">
        <v>97</v>
      </c>
      <c r="J500" s="95" t="s">
        <v>97</v>
      </c>
      <c r="K500" s="95" t="s">
        <v>98</v>
      </c>
      <c r="L500" s="95" t="s">
        <v>664</v>
      </c>
      <c r="M500" s="95" t="s">
        <v>1917</v>
      </c>
      <c r="N500" s="95" t="s">
        <v>1680</v>
      </c>
      <c r="O500" s="95" t="s">
        <v>74</v>
      </c>
      <c r="P500" s="95">
        <f t="shared" si="7"/>
        <v>0.65</v>
      </c>
      <c r="Q500" s="95" t="s">
        <v>1819</v>
      </c>
      <c r="R500" s="95"/>
      <c r="S500" s="95"/>
    </row>
    <row r="501" spans="2:19" x14ac:dyDescent="0.4">
      <c r="B501" s="95" t="s">
        <v>642</v>
      </c>
      <c r="C501" s="95" t="s">
        <v>7</v>
      </c>
      <c r="D501" s="95"/>
      <c r="E501" s="95" t="s">
        <v>97</v>
      </c>
      <c r="F501" s="95" t="s">
        <v>97</v>
      </c>
      <c r="G501" s="95" t="s">
        <v>130</v>
      </c>
      <c r="H501" s="95" t="s">
        <v>97</v>
      </c>
      <c r="I501" s="95" t="s">
        <v>97</v>
      </c>
      <c r="J501" s="95" t="s">
        <v>97</v>
      </c>
      <c r="K501" s="95" t="s">
        <v>98</v>
      </c>
      <c r="L501" s="95" t="s">
        <v>665</v>
      </c>
      <c r="M501" s="95" t="s">
        <v>1917</v>
      </c>
      <c r="N501" s="95" t="s">
        <v>1680</v>
      </c>
      <c r="O501" s="95" t="s">
        <v>74</v>
      </c>
      <c r="P501" s="95">
        <f t="shared" si="7"/>
        <v>0.65</v>
      </c>
      <c r="Q501" s="95" t="s">
        <v>647</v>
      </c>
      <c r="R501" s="95"/>
      <c r="S501" s="95"/>
    </row>
    <row r="502" spans="2:19" x14ac:dyDescent="0.4">
      <c r="B502" s="95" t="s">
        <v>1851</v>
      </c>
      <c r="C502" s="95" t="s">
        <v>94</v>
      </c>
      <c r="D502" s="95"/>
      <c r="E502" s="95" t="s">
        <v>1636</v>
      </c>
      <c r="F502" s="95" t="s">
        <v>95</v>
      </c>
      <c r="G502" s="95" t="s">
        <v>176</v>
      </c>
      <c r="H502" s="95" t="s">
        <v>286</v>
      </c>
      <c r="I502" s="95" t="s">
        <v>97</v>
      </c>
      <c r="J502" s="95" t="s">
        <v>97</v>
      </c>
      <c r="K502" s="95" t="s">
        <v>98</v>
      </c>
      <c r="L502" s="95" t="s">
        <v>1852</v>
      </c>
      <c r="M502" s="95" t="s">
        <v>1917</v>
      </c>
      <c r="N502" s="95" t="s">
        <v>1680</v>
      </c>
      <c r="O502" s="95" t="s">
        <v>35</v>
      </c>
      <c r="P502" s="95">
        <f t="shared" si="7"/>
        <v>1.2</v>
      </c>
      <c r="Q502" s="95" t="s">
        <v>674</v>
      </c>
      <c r="R502" s="95"/>
      <c r="S502" s="95"/>
    </row>
    <row r="503" spans="2:19" x14ac:dyDescent="0.4">
      <c r="B503" s="95" t="s">
        <v>1851</v>
      </c>
      <c r="C503" s="95" t="s">
        <v>4</v>
      </c>
      <c r="D503" s="95"/>
      <c r="E503" s="95" t="s">
        <v>1636</v>
      </c>
      <c r="F503" s="95" t="s">
        <v>95</v>
      </c>
      <c r="G503" s="95" t="s">
        <v>103</v>
      </c>
      <c r="H503" s="95" t="s">
        <v>286</v>
      </c>
      <c r="I503" s="95" t="s">
        <v>97</v>
      </c>
      <c r="J503" s="95" t="s">
        <v>97</v>
      </c>
      <c r="K503" s="95" t="s">
        <v>98</v>
      </c>
      <c r="L503" s="95" t="s">
        <v>666</v>
      </c>
      <c r="M503" s="95" t="s">
        <v>1917</v>
      </c>
      <c r="N503" s="95" t="s">
        <v>1680</v>
      </c>
      <c r="O503" s="95" t="s">
        <v>35</v>
      </c>
      <c r="P503" s="95">
        <f t="shared" si="7"/>
        <v>1.3</v>
      </c>
      <c r="Q503" s="95" t="s">
        <v>667</v>
      </c>
      <c r="R503" s="95"/>
      <c r="S503" s="95"/>
    </row>
    <row r="504" spans="2:19" x14ac:dyDescent="0.4">
      <c r="B504" s="95" t="s">
        <v>1851</v>
      </c>
      <c r="C504" s="95" t="s">
        <v>100</v>
      </c>
      <c r="D504" s="95"/>
      <c r="E504" s="95" t="s">
        <v>1636</v>
      </c>
      <c r="F504" s="95" t="s">
        <v>95</v>
      </c>
      <c r="G504" s="95" t="s">
        <v>103</v>
      </c>
      <c r="H504" s="95" t="s">
        <v>286</v>
      </c>
      <c r="I504" s="95" t="s">
        <v>97</v>
      </c>
      <c r="J504" s="95" t="s">
        <v>97</v>
      </c>
      <c r="K504" s="95" t="s">
        <v>98</v>
      </c>
      <c r="L504" s="95" t="s">
        <v>668</v>
      </c>
      <c r="M504" s="95" t="s">
        <v>1917</v>
      </c>
      <c r="N504" s="95" t="s">
        <v>1680</v>
      </c>
      <c r="O504" s="95" t="s">
        <v>35</v>
      </c>
      <c r="P504" s="95">
        <f t="shared" si="7"/>
        <v>1.3</v>
      </c>
      <c r="Q504" s="95" t="s">
        <v>589</v>
      </c>
      <c r="R504" s="95"/>
      <c r="S504" s="95"/>
    </row>
    <row r="505" spans="2:19" x14ac:dyDescent="0.4">
      <c r="B505" s="95" t="s">
        <v>1851</v>
      </c>
      <c r="C505" s="95" t="s">
        <v>6</v>
      </c>
      <c r="D505" s="95"/>
      <c r="E505" s="95" t="s">
        <v>1636</v>
      </c>
      <c r="F505" s="95" t="s">
        <v>95</v>
      </c>
      <c r="G505" s="95" t="s">
        <v>103</v>
      </c>
      <c r="H505" s="95" t="s">
        <v>286</v>
      </c>
      <c r="I505" s="95" t="s">
        <v>97</v>
      </c>
      <c r="J505" s="95" t="s">
        <v>97</v>
      </c>
      <c r="K505" s="95" t="s">
        <v>98</v>
      </c>
      <c r="L505" s="95" t="s">
        <v>669</v>
      </c>
      <c r="M505" s="95" t="s">
        <v>1917</v>
      </c>
      <c r="N505" s="95" t="s">
        <v>1680</v>
      </c>
      <c r="O505" s="95" t="s">
        <v>35</v>
      </c>
      <c r="P505" s="95">
        <f t="shared" si="7"/>
        <v>1.3</v>
      </c>
      <c r="Q505" s="95" t="s">
        <v>670</v>
      </c>
      <c r="R505" s="95"/>
      <c r="S505" s="95"/>
    </row>
    <row r="506" spans="2:19" x14ac:dyDescent="0.4">
      <c r="B506" s="95" t="s">
        <v>1851</v>
      </c>
      <c r="C506" s="95" t="s">
        <v>7</v>
      </c>
      <c r="D506" s="95"/>
      <c r="E506" s="95" t="s">
        <v>1636</v>
      </c>
      <c r="F506" s="95" t="s">
        <v>95</v>
      </c>
      <c r="G506" s="95" t="s">
        <v>103</v>
      </c>
      <c r="H506" s="95" t="s">
        <v>286</v>
      </c>
      <c r="I506" s="95" t="s">
        <v>97</v>
      </c>
      <c r="J506" s="95" t="s">
        <v>97</v>
      </c>
      <c r="K506" s="95" t="s">
        <v>98</v>
      </c>
      <c r="L506" s="95" t="s">
        <v>671</v>
      </c>
      <c r="M506" s="95" t="s">
        <v>1917</v>
      </c>
      <c r="N506" s="95" t="s">
        <v>1680</v>
      </c>
      <c r="O506" s="95" t="s">
        <v>35</v>
      </c>
      <c r="P506" s="95">
        <f t="shared" si="7"/>
        <v>1.3</v>
      </c>
      <c r="Q506" s="95" t="s">
        <v>672</v>
      </c>
      <c r="R506" s="95"/>
      <c r="S506" s="95"/>
    </row>
    <row r="507" spans="2:19" x14ac:dyDescent="0.4">
      <c r="B507" s="95" t="s">
        <v>1851</v>
      </c>
      <c r="C507" s="95" t="s">
        <v>94</v>
      </c>
      <c r="D507" s="95"/>
      <c r="E507" s="95" t="s">
        <v>1636</v>
      </c>
      <c r="F507" s="95" t="s">
        <v>95</v>
      </c>
      <c r="G507" s="95" t="s">
        <v>96</v>
      </c>
      <c r="H507" s="95" t="s">
        <v>286</v>
      </c>
      <c r="I507" s="95" t="s">
        <v>97</v>
      </c>
      <c r="J507" s="95" t="s">
        <v>97</v>
      </c>
      <c r="K507" s="95" t="s">
        <v>98</v>
      </c>
      <c r="L507" s="95" t="s">
        <v>673</v>
      </c>
      <c r="M507" s="95" t="s">
        <v>1917</v>
      </c>
      <c r="N507" s="95" t="s">
        <v>1680</v>
      </c>
      <c r="O507" s="95" t="s">
        <v>36</v>
      </c>
      <c r="P507" s="95">
        <f t="shared" si="7"/>
        <v>1.4</v>
      </c>
      <c r="Q507" s="95" t="s">
        <v>675</v>
      </c>
      <c r="R507" s="95"/>
      <c r="S507" s="95"/>
    </row>
    <row r="508" spans="2:19" x14ac:dyDescent="0.4">
      <c r="B508" s="95" t="s">
        <v>1851</v>
      </c>
      <c r="C508" s="95" t="s">
        <v>4</v>
      </c>
      <c r="D508" s="95"/>
      <c r="E508" s="95" t="s">
        <v>1636</v>
      </c>
      <c r="F508" s="95" t="s">
        <v>95</v>
      </c>
      <c r="G508" s="95" t="s">
        <v>96</v>
      </c>
      <c r="H508" s="95" t="s">
        <v>286</v>
      </c>
      <c r="I508" s="95" t="s">
        <v>97</v>
      </c>
      <c r="J508" s="95" t="s">
        <v>97</v>
      </c>
      <c r="K508" s="95" t="s">
        <v>98</v>
      </c>
      <c r="L508" s="95" t="s">
        <v>676</v>
      </c>
      <c r="M508" s="95" t="s">
        <v>1917</v>
      </c>
      <c r="N508" s="95" t="s">
        <v>1680</v>
      </c>
      <c r="O508" s="95" t="s">
        <v>36</v>
      </c>
      <c r="P508" s="95">
        <f t="shared" si="7"/>
        <v>1.4</v>
      </c>
      <c r="Q508" s="95" t="s">
        <v>677</v>
      </c>
      <c r="R508" s="95"/>
      <c r="S508" s="95"/>
    </row>
    <row r="509" spans="2:19" x14ac:dyDescent="0.4">
      <c r="B509" s="95" t="s">
        <v>1851</v>
      </c>
      <c r="C509" s="95" t="s">
        <v>7</v>
      </c>
      <c r="D509" s="95"/>
      <c r="E509" s="95" t="s">
        <v>1636</v>
      </c>
      <c r="F509" s="95" t="s">
        <v>95</v>
      </c>
      <c r="G509" s="95" t="s">
        <v>96</v>
      </c>
      <c r="H509" s="95" t="s">
        <v>286</v>
      </c>
      <c r="I509" s="95" t="s">
        <v>97</v>
      </c>
      <c r="J509" s="95" t="s">
        <v>97</v>
      </c>
      <c r="K509" s="95" t="s">
        <v>98</v>
      </c>
      <c r="L509" s="95" t="s">
        <v>678</v>
      </c>
      <c r="M509" s="95" t="s">
        <v>1917</v>
      </c>
      <c r="N509" s="95" t="s">
        <v>1680</v>
      </c>
      <c r="O509" s="95" t="s">
        <v>36</v>
      </c>
      <c r="P509" s="95">
        <f t="shared" si="7"/>
        <v>1.4</v>
      </c>
      <c r="Q509" s="95" t="s">
        <v>679</v>
      </c>
      <c r="R509" s="95"/>
      <c r="S509" s="95"/>
    </row>
    <row r="510" spans="2:19" x14ac:dyDescent="0.4">
      <c r="B510" s="95" t="s">
        <v>1851</v>
      </c>
      <c r="C510" s="95" t="s">
        <v>94</v>
      </c>
      <c r="D510" s="95"/>
      <c r="E510" s="95" t="s">
        <v>1636</v>
      </c>
      <c r="F510" s="95" t="s">
        <v>95</v>
      </c>
      <c r="G510" s="95" t="s">
        <v>170</v>
      </c>
      <c r="H510" s="95" t="s">
        <v>286</v>
      </c>
      <c r="I510" s="95" t="s">
        <v>97</v>
      </c>
      <c r="J510" s="95" t="s">
        <v>97</v>
      </c>
      <c r="K510" s="95" t="s">
        <v>98</v>
      </c>
      <c r="L510" s="95" t="s">
        <v>680</v>
      </c>
      <c r="M510" s="95" t="s">
        <v>1917</v>
      </c>
      <c r="N510" s="95" t="s">
        <v>1680</v>
      </c>
      <c r="O510" s="95" t="s">
        <v>36</v>
      </c>
      <c r="P510" s="95">
        <f t="shared" si="7"/>
        <v>1.5</v>
      </c>
      <c r="Q510" s="95" t="s">
        <v>491</v>
      </c>
      <c r="R510" s="95"/>
      <c r="S510" s="95"/>
    </row>
    <row r="511" spans="2:19" x14ac:dyDescent="0.4">
      <c r="B511" s="95" t="s">
        <v>1851</v>
      </c>
      <c r="C511" s="95" t="s">
        <v>94</v>
      </c>
      <c r="D511" s="95"/>
      <c r="E511" s="95" t="s">
        <v>1636</v>
      </c>
      <c r="F511" s="95" t="s">
        <v>95</v>
      </c>
      <c r="G511" s="95" t="s">
        <v>1853</v>
      </c>
      <c r="H511" s="95" t="s">
        <v>286</v>
      </c>
      <c r="I511" s="95" t="s">
        <v>97</v>
      </c>
      <c r="J511" s="95" t="s">
        <v>97</v>
      </c>
      <c r="K511" s="95" t="s">
        <v>98</v>
      </c>
      <c r="L511" s="95" t="s">
        <v>1854</v>
      </c>
      <c r="M511" s="95" t="s">
        <v>1917</v>
      </c>
      <c r="N511" s="95" t="s">
        <v>1680</v>
      </c>
      <c r="O511" s="95" t="s">
        <v>36</v>
      </c>
      <c r="P511" s="95">
        <f t="shared" si="7"/>
        <v>1.6</v>
      </c>
      <c r="Q511" s="95" t="s">
        <v>674</v>
      </c>
      <c r="R511" s="95"/>
      <c r="S511" s="95"/>
    </row>
    <row r="512" spans="2:19" x14ac:dyDescent="0.4">
      <c r="B512" s="95" t="s">
        <v>1851</v>
      </c>
      <c r="C512" s="95" t="s">
        <v>4</v>
      </c>
      <c r="D512" s="95"/>
      <c r="E512" s="95" t="s">
        <v>1636</v>
      </c>
      <c r="F512" s="95" t="s">
        <v>95</v>
      </c>
      <c r="G512" s="95" t="s">
        <v>113</v>
      </c>
      <c r="H512" s="95" t="s">
        <v>286</v>
      </c>
      <c r="I512" s="95" t="s">
        <v>97</v>
      </c>
      <c r="J512" s="95" t="s">
        <v>97</v>
      </c>
      <c r="K512" s="95" t="s">
        <v>98</v>
      </c>
      <c r="L512" s="95" t="s">
        <v>681</v>
      </c>
      <c r="M512" s="95" t="s">
        <v>1917</v>
      </c>
      <c r="N512" s="95" t="s">
        <v>1680</v>
      </c>
      <c r="O512" s="95" t="s">
        <v>36</v>
      </c>
      <c r="P512" s="95">
        <f t="shared" si="7"/>
        <v>1.7</v>
      </c>
      <c r="Q512" s="95" t="s">
        <v>667</v>
      </c>
      <c r="R512" s="95"/>
      <c r="S512" s="95"/>
    </row>
    <row r="513" spans="2:19" x14ac:dyDescent="0.4">
      <c r="B513" s="95" t="s">
        <v>1851</v>
      </c>
      <c r="C513" s="95" t="s">
        <v>100</v>
      </c>
      <c r="D513" s="95"/>
      <c r="E513" s="95" t="s">
        <v>1636</v>
      </c>
      <c r="F513" s="95" t="s">
        <v>95</v>
      </c>
      <c r="G513" s="95" t="s">
        <v>113</v>
      </c>
      <c r="H513" s="95" t="s">
        <v>286</v>
      </c>
      <c r="I513" s="95" t="s">
        <v>97</v>
      </c>
      <c r="J513" s="95" t="s">
        <v>97</v>
      </c>
      <c r="K513" s="95" t="s">
        <v>98</v>
      </c>
      <c r="L513" s="95" t="s">
        <v>682</v>
      </c>
      <c r="M513" s="95" t="s">
        <v>1917</v>
      </c>
      <c r="N513" s="95" t="s">
        <v>1680</v>
      </c>
      <c r="O513" s="95" t="s">
        <v>36</v>
      </c>
      <c r="P513" s="95">
        <f t="shared" si="7"/>
        <v>1.7</v>
      </c>
      <c r="Q513" s="95" t="s">
        <v>589</v>
      </c>
      <c r="R513" s="95"/>
      <c r="S513" s="95"/>
    </row>
    <row r="514" spans="2:19" x14ac:dyDescent="0.4">
      <c r="B514" s="95" t="s">
        <v>1851</v>
      </c>
      <c r="C514" s="95" t="s">
        <v>6</v>
      </c>
      <c r="D514" s="95"/>
      <c r="E514" s="95" t="s">
        <v>1636</v>
      </c>
      <c r="F514" s="95" t="s">
        <v>95</v>
      </c>
      <c r="G514" s="95" t="s">
        <v>113</v>
      </c>
      <c r="H514" s="95" t="s">
        <v>286</v>
      </c>
      <c r="I514" s="95" t="s">
        <v>97</v>
      </c>
      <c r="J514" s="95" t="s">
        <v>97</v>
      </c>
      <c r="K514" s="95" t="s">
        <v>98</v>
      </c>
      <c r="L514" s="95" t="s">
        <v>683</v>
      </c>
      <c r="M514" s="95" t="s">
        <v>1917</v>
      </c>
      <c r="N514" s="95" t="s">
        <v>1680</v>
      </c>
      <c r="O514" s="95" t="s">
        <v>36</v>
      </c>
      <c r="P514" s="95">
        <f t="shared" si="7"/>
        <v>1.7</v>
      </c>
      <c r="Q514" s="95" t="s">
        <v>670</v>
      </c>
      <c r="R514" s="95"/>
      <c r="S514" s="95"/>
    </row>
    <row r="515" spans="2:19" x14ac:dyDescent="0.4">
      <c r="B515" s="95" t="s">
        <v>1851</v>
      </c>
      <c r="C515" s="95" t="s">
        <v>7</v>
      </c>
      <c r="D515" s="95"/>
      <c r="E515" s="95" t="s">
        <v>1636</v>
      </c>
      <c r="F515" s="95" t="s">
        <v>95</v>
      </c>
      <c r="G515" s="95" t="s">
        <v>113</v>
      </c>
      <c r="H515" s="95" t="s">
        <v>286</v>
      </c>
      <c r="I515" s="95" t="s">
        <v>97</v>
      </c>
      <c r="J515" s="95" t="s">
        <v>97</v>
      </c>
      <c r="K515" s="95" t="s">
        <v>98</v>
      </c>
      <c r="L515" s="95" t="s">
        <v>684</v>
      </c>
      <c r="M515" s="95" t="s">
        <v>1917</v>
      </c>
      <c r="N515" s="95" t="s">
        <v>1680</v>
      </c>
      <c r="O515" s="95" t="s">
        <v>36</v>
      </c>
      <c r="P515" s="95">
        <f t="shared" si="7"/>
        <v>1.7</v>
      </c>
      <c r="Q515" s="95" t="s">
        <v>672</v>
      </c>
      <c r="R515" s="95"/>
      <c r="S515" s="95"/>
    </row>
    <row r="516" spans="2:19" x14ac:dyDescent="0.4">
      <c r="B516" s="95" t="s">
        <v>1851</v>
      </c>
      <c r="C516" s="95" t="s">
        <v>94</v>
      </c>
      <c r="D516" s="95"/>
      <c r="E516" s="95" t="s">
        <v>1636</v>
      </c>
      <c r="F516" s="95" t="s">
        <v>95</v>
      </c>
      <c r="G516" s="95" t="s">
        <v>113</v>
      </c>
      <c r="H516" s="95" t="s">
        <v>286</v>
      </c>
      <c r="I516" s="95" t="s">
        <v>97</v>
      </c>
      <c r="J516" s="95" t="s">
        <v>97</v>
      </c>
      <c r="K516" s="95" t="s">
        <v>98</v>
      </c>
      <c r="L516" s="95" t="s">
        <v>685</v>
      </c>
      <c r="M516" s="95" t="s">
        <v>1917</v>
      </c>
      <c r="N516" s="95" t="s">
        <v>1680</v>
      </c>
      <c r="O516" s="95" t="s">
        <v>37</v>
      </c>
      <c r="P516" s="95">
        <f t="shared" si="7"/>
        <v>1.7</v>
      </c>
      <c r="Q516" s="95" t="s">
        <v>491</v>
      </c>
      <c r="R516" s="95"/>
      <c r="S516" s="95"/>
    </row>
    <row r="517" spans="2:19" x14ac:dyDescent="0.4">
      <c r="B517" s="95" t="s">
        <v>1851</v>
      </c>
      <c r="C517" s="95" t="s">
        <v>94</v>
      </c>
      <c r="D517" s="95"/>
      <c r="E517" s="95" t="s">
        <v>1636</v>
      </c>
      <c r="F517" s="95" t="s">
        <v>95</v>
      </c>
      <c r="G517" s="95" t="s">
        <v>113</v>
      </c>
      <c r="H517" s="95" t="s">
        <v>286</v>
      </c>
      <c r="I517" s="95" t="s">
        <v>97</v>
      </c>
      <c r="J517" s="95" t="s">
        <v>97</v>
      </c>
      <c r="K517" s="95" t="s">
        <v>98</v>
      </c>
      <c r="L517" s="95" t="s">
        <v>685</v>
      </c>
      <c r="M517" s="95" t="s">
        <v>1917</v>
      </c>
      <c r="N517" s="95" t="s">
        <v>1680</v>
      </c>
      <c r="O517" s="95" t="s">
        <v>37</v>
      </c>
      <c r="P517" s="95">
        <f t="shared" si="7"/>
        <v>1.7</v>
      </c>
      <c r="Q517" s="95" t="s">
        <v>674</v>
      </c>
      <c r="R517" s="95"/>
      <c r="S517" s="95"/>
    </row>
    <row r="518" spans="2:19" x14ac:dyDescent="0.4">
      <c r="B518" s="95" t="s">
        <v>1851</v>
      </c>
      <c r="C518" s="95" t="s">
        <v>94</v>
      </c>
      <c r="D518" s="95"/>
      <c r="E518" s="95" t="s">
        <v>1636</v>
      </c>
      <c r="F518" s="95" t="s">
        <v>95</v>
      </c>
      <c r="G518" s="95" t="s">
        <v>506</v>
      </c>
      <c r="H518" s="95" t="s">
        <v>286</v>
      </c>
      <c r="I518" s="95" t="s">
        <v>97</v>
      </c>
      <c r="J518" s="95" t="s">
        <v>97</v>
      </c>
      <c r="K518" s="95" t="s">
        <v>98</v>
      </c>
      <c r="L518" s="95" t="s">
        <v>686</v>
      </c>
      <c r="M518" s="95" t="s">
        <v>1917</v>
      </c>
      <c r="N518" s="95" t="s">
        <v>1680</v>
      </c>
      <c r="O518" s="95" t="s">
        <v>37</v>
      </c>
      <c r="P518" s="95">
        <f t="shared" si="7"/>
        <v>1.8</v>
      </c>
      <c r="Q518" s="95" t="s">
        <v>675</v>
      </c>
      <c r="R518" s="95"/>
      <c r="S518" s="95"/>
    </row>
    <row r="519" spans="2:19" x14ac:dyDescent="0.4">
      <c r="B519" s="95" t="s">
        <v>1851</v>
      </c>
      <c r="C519" s="95" t="s">
        <v>4</v>
      </c>
      <c r="D519" s="95"/>
      <c r="E519" s="95" t="s">
        <v>1636</v>
      </c>
      <c r="F519" s="95" t="s">
        <v>95</v>
      </c>
      <c r="G519" s="95" t="s">
        <v>506</v>
      </c>
      <c r="H519" s="95" t="s">
        <v>286</v>
      </c>
      <c r="I519" s="95" t="s">
        <v>97</v>
      </c>
      <c r="J519" s="95" t="s">
        <v>97</v>
      </c>
      <c r="K519" s="95" t="s">
        <v>98</v>
      </c>
      <c r="L519" s="95" t="s">
        <v>687</v>
      </c>
      <c r="M519" s="95" t="s">
        <v>1917</v>
      </c>
      <c r="N519" s="95" t="s">
        <v>1680</v>
      </c>
      <c r="O519" s="95" t="s">
        <v>37</v>
      </c>
      <c r="P519" s="95">
        <f t="shared" si="7"/>
        <v>1.8</v>
      </c>
      <c r="Q519" s="95" t="s">
        <v>677</v>
      </c>
      <c r="R519" s="95"/>
      <c r="S519" s="95"/>
    </row>
    <row r="520" spans="2:19" x14ac:dyDescent="0.4">
      <c r="B520" s="95" t="s">
        <v>1851</v>
      </c>
      <c r="C520" s="95" t="s">
        <v>4</v>
      </c>
      <c r="D520" s="95"/>
      <c r="E520" s="95" t="s">
        <v>1636</v>
      </c>
      <c r="F520" s="95" t="s">
        <v>95</v>
      </c>
      <c r="G520" s="95" t="s">
        <v>688</v>
      </c>
      <c r="H520" s="95" t="s">
        <v>286</v>
      </c>
      <c r="I520" s="95" t="s">
        <v>97</v>
      </c>
      <c r="J520" s="95" t="s">
        <v>97</v>
      </c>
      <c r="K520" s="95" t="s">
        <v>98</v>
      </c>
      <c r="L520" s="95" t="s">
        <v>689</v>
      </c>
      <c r="M520" s="95" t="s">
        <v>1917</v>
      </c>
      <c r="N520" s="95" t="s">
        <v>1680</v>
      </c>
      <c r="O520" s="95" t="s">
        <v>37</v>
      </c>
      <c r="P520" s="95">
        <f t="shared" si="7"/>
        <v>2.1</v>
      </c>
      <c r="Q520" s="95" t="s">
        <v>690</v>
      </c>
      <c r="R520" s="95"/>
      <c r="S520" s="95"/>
    </row>
    <row r="521" spans="2:19" x14ac:dyDescent="0.4">
      <c r="B521" s="95" t="s">
        <v>1851</v>
      </c>
      <c r="C521" s="95" t="s">
        <v>100</v>
      </c>
      <c r="D521" s="95"/>
      <c r="E521" s="95" t="s">
        <v>1636</v>
      </c>
      <c r="F521" s="95" t="s">
        <v>95</v>
      </c>
      <c r="G521" s="95" t="s">
        <v>688</v>
      </c>
      <c r="H521" s="95" t="s">
        <v>286</v>
      </c>
      <c r="I521" s="95" t="s">
        <v>97</v>
      </c>
      <c r="J521" s="95" t="s">
        <v>97</v>
      </c>
      <c r="K521" s="95" t="s">
        <v>98</v>
      </c>
      <c r="L521" s="95" t="s">
        <v>691</v>
      </c>
      <c r="M521" s="95" t="s">
        <v>1917</v>
      </c>
      <c r="N521" s="95" t="s">
        <v>1680</v>
      </c>
      <c r="O521" s="95" t="s">
        <v>37</v>
      </c>
      <c r="P521" s="95">
        <f t="shared" ref="P521:P584" si="8">IF(G521="-","-",IF(LEFT(G521,1)="日",VALUE(MID(G521,8,4)),VALUE(SUBSTITUTE(G521,"以下",""))))</f>
        <v>2.1</v>
      </c>
      <c r="Q521" s="95" t="s">
        <v>692</v>
      </c>
      <c r="R521" s="95"/>
      <c r="S521" s="95"/>
    </row>
    <row r="522" spans="2:19" x14ac:dyDescent="0.4">
      <c r="B522" s="95" t="s">
        <v>1851</v>
      </c>
      <c r="C522" s="95" t="s">
        <v>6</v>
      </c>
      <c r="D522" s="95"/>
      <c r="E522" s="95" t="s">
        <v>1636</v>
      </c>
      <c r="F522" s="95" t="s">
        <v>95</v>
      </c>
      <c r="G522" s="95" t="s">
        <v>688</v>
      </c>
      <c r="H522" s="95" t="s">
        <v>286</v>
      </c>
      <c r="I522" s="95" t="s">
        <v>97</v>
      </c>
      <c r="J522" s="95" t="s">
        <v>97</v>
      </c>
      <c r="K522" s="95" t="s">
        <v>98</v>
      </c>
      <c r="L522" s="95" t="s">
        <v>693</v>
      </c>
      <c r="M522" s="95" t="s">
        <v>1917</v>
      </c>
      <c r="N522" s="95" t="s">
        <v>1680</v>
      </c>
      <c r="O522" s="95" t="s">
        <v>37</v>
      </c>
      <c r="P522" s="95">
        <f t="shared" si="8"/>
        <v>2.1</v>
      </c>
      <c r="Q522" s="95" t="s">
        <v>694</v>
      </c>
      <c r="R522" s="95"/>
      <c r="S522" s="95"/>
    </row>
    <row r="523" spans="2:19" x14ac:dyDescent="0.4">
      <c r="B523" s="95" t="s">
        <v>1851</v>
      </c>
      <c r="C523" s="95" t="s">
        <v>7</v>
      </c>
      <c r="D523" s="95"/>
      <c r="E523" s="95" t="s">
        <v>1636</v>
      </c>
      <c r="F523" s="95" t="s">
        <v>95</v>
      </c>
      <c r="G523" s="95" t="s">
        <v>688</v>
      </c>
      <c r="H523" s="95" t="s">
        <v>286</v>
      </c>
      <c r="I523" s="95" t="s">
        <v>97</v>
      </c>
      <c r="J523" s="95" t="s">
        <v>97</v>
      </c>
      <c r="K523" s="95" t="s">
        <v>98</v>
      </c>
      <c r="L523" s="95" t="s">
        <v>695</v>
      </c>
      <c r="M523" s="95" t="s">
        <v>1917</v>
      </c>
      <c r="N523" s="95" t="s">
        <v>1680</v>
      </c>
      <c r="O523" s="95" t="s">
        <v>37</v>
      </c>
      <c r="P523" s="95">
        <f t="shared" si="8"/>
        <v>2.1</v>
      </c>
      <c r="Q523" s="95" t="s">
        <v>679</v>
      </c>
      <c r="R523" s="95"/>
      <c r="S523" s="95"/>
    </row>
    <row r="524" spans="2:19" x14ac:dyDescent="0.4">
      <c r="B524" s="95" t="s">
        <v>1851</v>
      </c>
      <c r="C524" s="95" t="s">
        <v>94</v>
      </c>
      <c r="D524" s="95"/>
      <c r="E524" s="95" t="s">
        <v>1636</v>
      </c>
      <c r="F524" s="95" t="s">
        <v>273</v>
      </c>
      <c r="G524" s="95" t="s">
        <v>97</v>
      </c>
      <c r="H524" s="95" t="s">
        <v>118</v>
      </c>
      <c r="I524" s="95" t="s">
        <v>114</v>
      </c>
      <c r="J524" s="95" t="s">
        <v>188</v>
      </c>
      <c r="K524" s="95" t="s">
        <v>98</v>
      </c>
      <c r="L524" s="95" t="s">
        <v>696</v>
      </c>
      <c r="M524" s="95" t="s">
        <v>1917</v>
      </c>
      <c r="N524" s="95" t="s">
        <v>1680</v>
      </c>
      <c r="O524" s="95" t="s">
        <v>33</v>
      </c>
      <c r="P524" s="95" t="str">
        <f t="shared" si="8"/>
        <v>-</v>
      </c>
      <c r="Q524" s="95"/>
      <c r="R524" s="95"/>
      <c r="S524" s="95"/>
    </row>
    <row r="525" spans="2:19" x14ac:dyDescent="0.4">
      <c r="B525" s="95" t="s">
        <v>1855</v>
      </c>
      <c r="C525" s="95" t="s">
        <v>4</v>
      </c>
      <c r="D525" s="95"/>
      <c r="E525" s="95" t="s">
        <v>1636</v>
      </c>
      <c r="F525" s="95" t="s">
        <v>95</v>
      </c>
      <c r="G525" s="95" t="s">
        <v>103</v>
      </c>
      <c r="H525" s="95" t="s">
        <v>286</v>
      </c>
      <c r="I525" s="95" t="s">
        <v>97</v>
      </c>
      <c r="J525" s="95" t="s">
        <v>97</v>
      </c>
      <c r="K525" s="95" t="s">
        <v>98</v>
      </c>
      <c r="L525" s="95" t="s">
        <v>697</v>
      </c>
      <c r="M525" s="95" t="s">
        <v>1917</v>
      </c>
      <c r="N525" s="95" t="s">
        <v>1680</v>
      </c>
      <c r="O525" s="95" t="s">
        <v>35</v>
      </c>
      <c r="P525" s="95">
        <f t="shared" si="8"/>
        <v>1.3</v>
      </c>
      <c r="Q525" s="95" t="s">
        <v>644</v>
      </c>
      <c r="R525" s="95"/>
      <c r="S525" s="95"/>
    </row>
    <row r="526" spans="2:19" x14ac:dyDescent="0.4">
      <c r="B526" s="95" t="s">
        <v>1855</v>
      </c>
      <c r="C526" s="95" t="s">
        <v>100</v>
      </c>
      <c r="D526" s="95" t="s">
        <v>1651</v>
      </c>
      <c r="E526" s="95" t="s">
        <v>1636</v>
      </c>
      <c r="F526" s="95" t="s">
        <v>95</v>
      </c>
      <c r="G526" s="95" t="s">
        <v>103</v>
      </c>
      <c r="H526" s="95" t="s">
        <v>286</v>
      </c>
      <c r="I526" s="95" t="s">
        <v>97</v>
      </c>
      <c r="J526" s="95" t="s">
        <v>97</v>
      </c>
      <c r="K526" s="95" t="s">
        <v>98</v>
      </c>
      <c r="L526" s="95" t="s">
        <v>698</v>
      </c>
      <c r="M526" s="95" t="s">
        <v>1917</v>
      </c>
      <c r="N526" s="95" t="s">
        <v>1680</v>
      </c>
      <c r="O526" s="95" t="s">
        <v>35</v>
      </c>
      <c r="P526" s="95">
        <f t="shared" si="8"/>
        <v>1.3</v>
      </c>
      <c r="Q526" s="95" t="s">
        <v>1819</v>
      </c>
      <c r="R526" s="95"/>
      <c r="S526" s="95"/>
    </row>
    <row r="527" spans="2:19" x14ac:dyDescent="0.4">
      <c r="B527" s="95" t="s">
        <v>1855</v>
      </c>
      <c r="C527" s="95" t="s">
        <v>7</v>
      </c>
      <c r="D527" s="95"/>
      <c r="E527" s="95" t="s">
        <v>1636</v>
      </c>
      <c r="F527" s="95" t="s">
        <v>95</v>
      </c>
      <c r="G527" s="95" t="s">
        <v>103</v>
      </c>
      <c r="H527" s="95" t="s">
        <v>286</v>
      </c>
      <c r="I527" s="95" t="s">
        <v>97</v>
      </c>
      <c r="J527" s="95" t="s">
        <v>97</v>
      </c>
      <c r="K527" s="95" t="s">
        <v>98</v>
      </c>
      <c r="L527" s="95" t="s">
        <v>699</v>
      </c>
      <c r="M527" s="95" t="s">
        <v>1917</v>
      </c>
      <c r="N527" s="95" t="s">
        <v>1680</v>
      </c>
      <c r="O527" s="95" t="s">
        <v>35</v>
      </c>
      <c r="P527" s="95">
        <f t="shared" si="8"/>
        <v>1.3</v>
      </c>
      <c r="Q527" s="95" t="s">
        <v>647</v>
      </c>
      <c r="R527" s="95"/>
      <c r="S527" s="95"/>
    </row>
    <row r="528" spans="2:19" x14ac:dyDescent="0.4">
      <c r="B528" s="95" t="s">
        <v>1855</v>
      </c>
      <c r="C528" s="95" t="s">
        <v>94</v>
      </c>
      <c r="D528" s="95"/>
      <c r="E528" s="95" t="s">
        <v>1636</v>
      </c>
      <c r="F528" s="95" t="s">
        <v>95</v>
      </c>
      <c r="G528" s="95" t="s">
        <v>96</v>
      </c>
      <c r="H528" s="95" t="s">
        <v>286</v>
      </c>
      <c r="I528" s="95" t="s">
        <v>97</v>
      </c>
      <c r="J528" s="95" t="s">
        <v>97</v>
      </c>
      <c r="K528" s="95" t="s">
        <v>98</v>
      </c>
      <c r="L528" s="95" t="s">
        <v>700</v>
      </c>
      <c r="M528" s="95" t="s">
        <v>1917</v>
      </c>
      <c r="N528" s="95" t="s">
        <v>1680</v>
      </c>
      <c r="O528" s="95" t="s">
        <v>36</v>
      </c>
      <c r="P528" s="95">
        <f t="shared" si="8"/>
        <v>1.4</v>
      </c>
      <c r="Q528" s="95" t="s">
        <v>701</v>
      </c>
      <c r="R528" s="95"/>
      <c r="S528" s="95"/>
    </row>
    <row r="529" spans="2:19" x14ac:dyDescent="0.4">
      <c r="B529" s="95" t="s">
        <v>1855</v>
      </c>
      <c r="C529" s="95" t="s">
        <v>94</v>
      </c>
      <c r="D529" s="95"/>
      <c r="E529" s="95" t="s">
        <v>1636</v>
      </c>
      <c r="F529" s="95" t="s">
        <v>95</v>
      </c>
      <c r="G529" s="95" t="s">
        <v>96</v>
      </c>
      <c r="H529" s="95" t="s">
        <v>286</v>
      </c>
      <c r="I529" s="95" t="s">
        <v>97</v>
      </c>
      <c r="J529" s="95" t="s">
        <v>97</v>
      </c>
      <c r="K529" s="95" t="s">
        <v>98</v>
      </c>
      <c r="L529" s="95" t="s">
        <v>700</v>
      </c>
      <c r="M529" s="95" t="s">
        <v>1917</v>
      </c>
      <c r="N529" s="95" t="s">
        <v>1680</v>
      </c>
      <c r="O529" s="95" t="s">
        <v>36</v>
      </c>
      <c r="P529" s="95">
        <f t="shared" si="8"/>
        <v>1.4</v>
      </c>
      <c r="Q529" s="95" t="s">
        <v>702</v>
      </c>
      <c r="R529" s="95"/>
      <c r="S529" s="95"/>
    </row>
    <row r="530" spans="2:19" x14ac:dyDescent="0.4">
      <c r="B530" s="95" t="s">
        <v>1855</v>
      </c>
      <c r="C530" s="95" t="s">
        <v>4</v>
      </c>
      <c r="D530" s="95"/>
      <c r="E530" s="95" t="s">
        <v>1636</v>
      </c>
      <c r="F530" s="95" t="s">
        <v>95</v>
      </c>
      <c r="G530" s="95" t="s">
        <v>96</v>
      </c>
      <c r="H530" s="95" t="s">
        <v>286</v>
      </c>
      <c r="I530" s="95" t="s">
        <v>97</v>
      </c>
      <c r="J530" s="95" t="s">
        <v>97</v>
      </c>
      <c r="K530" s="95" t="s">
        <v>98</v>
      </c>
      <c r="L530" s="95" t="s">
        <v>703</v>
      </c>
      <c r="M530" s="95" t="s">
        <v>1917</v>
      </c>
      <c r="N530" s="95" t="s">
        <v>1680</v>
      </c>
      <c r="O530" s="95" t="s">
        <v>36</v>
      </c>
      <c r="P530" s="95">
        <f t="shared" si="8"/>
        <v>1.4</v>
      </c>
      <c r="Q530" s="95" t="s">
        <v>651</v>
      </c>
      <c r="R530" s="95"/>
      <c r="S530" s="95"/>
    </row>
    <row r="531" spans="2:19" x14ac:dyDescent="0.4">
      <c r="B531" s="95" t="s">
        <v>1855</v>
      </c>
      <c r="C531" s="95" t="s">
        <v>4</v>
      </c>
      <c r="D531" s="95"/>
      <c r="E531" s="95" t="s">
        <v>1636</v>
      </c>
      <c r="F531" s="95" t="s">
        <v>95</v>
      </c>
      <c r="G531" s="95" t="s">
        <v>113</v>
      </c>
      <c r="H531" s="95" t="s">
        <v>286</v>
      </c>
      <c r="I531" s="95" t="s">
        <v>97</v>
      </c>
      <c r="J531" s="95" t="s">
        <v>97</v>
      </c>
      <c r="K531" s="95" t="s">
        <v>98</v>
      </c>
      <c r="L531" s="95" t="s">
        <v>704</v>
      </c>
      <c r="M531" s="95" t="s">
        <v>1917</v>
      </c>
      <c r="N531" s="95" t="s">
        <v>1680</v>
      </c>
      <c r="O531" s="95" t="s">
        <v>36</v>
      </c>
      <c r="P531" s="95">
        <f t="shared" si="8"/>
        <v>1.7</v>
      </c>
      <c r="Q531" s="95" t="s">
        <v>644</v>
      </c>
      <c r="R531" s="95"/>
      <c r="S531" s="95"/>
    </row>
    <row r="532" spans="2:19" x14ac:dyDescent="0.4">
      <c r="B532" s="95" t="s">
        <v>1855</v>
      </c>
      <c r="C532" s="95" t="s">
        <v>100</v>
      </c>
      <c r="D532" s="95" t="s">
        <v>1651</v>
      </c>
      <c r="E532" s="95" t="s">
        <v>1636</v>
      </c>
      <c r="F532" s="95" t="s">
        <v>95</v>
      </c>
      <c r="G532" s="95" t="s">
        <v>113</v>
      </c>
      <c r="H532" s="95" t="s">
        <v>286</v>
      </c>
      <c r="I532" s="95" t="s">
        <v>97</v>
      </c>
      <c r="J532" s="95" t="s">
        <v>97</v>
      </c>
      <c r="K532" s="95" t="s">
        <v>98</v>
      </c>
      <c r="L532" s="95" t="s">
        <v>705</v>
      </c>
      <c r="M532" s="95" t="s">
        <v>1917</v>
      </c>
      <c r="N532" s="95" t="s">
        <v>1680</v>
      </c>
      <c r="O532" s="95" t="s">
        <v>36</v>
      </c>
      <c r="P532" s="95">
        <f t="shared" si="8"/>
        <v>1.7</v>
      </c>
      <c r="Q532" s="95" t="s">
        <v>1819</v>
      </c>
      <c r="R532" s="95"/>
      <c r="S532" s="95"/>
    </row>
    <row r="533" spans="2:19" x14ac:dyDescent="0.4">
      <c r="B533" s="95" t="s">
        <v>1855</v>
      </c>
      <c r="C533" s="95" t="s">
        <v>7</v>
      </c>
      <c r="D533" s="95"/>
      <c r="E533" s="95" t="s">
        <v>1636</v>
      </c>
      <c r="F533" s="95" t="s">
        <v>95</v>
      </c>
      <c r="G533" s="95" t="s">
        <v>113</v>
      </c>
      <c r="H533" s="95" t="s">
        <v>286</v>
      </c>
      <c r="I533" s="95" t="s">
        <v>97</v>
      </c>
      <c r="J533" s="95" t="s">
        <v>97</v>
      </c>
      <c r="K533" s="95" t="s">
        <v>98</v>
      </c>
      <c r="L533" s="95" t="s">
        <v>706</v>
      </c>
      <c r="M533" s="95" t="s">
        <v>1917</v>
      </c>
      <c r="N533" s="95" t="s">
        <v>1680</v>
      </c>
      <c r="O533" s="95" t="s">
        <v>36</v>
      </c>
      <c r="P533" s="95">
        <f t="shared" si="8"/>
        <v>1.7</v>
      </c>
      <c r="Q533" s="95" t="s">
        <v>647</v>
      </c>
      <c r="R533" s="95"/>
      <c r="S533" s="95"/>
    </row>
    <row r="534" spans="2:19" x14ac:dyDescent="0.4">
      <c r="B534" s="95" t="s">
        <v>1855</v>
      </c>
      <c r="C534" s="95" t="s">
        <v>94</v>
      </c>
      <c r="D534" s="95"/>
      <c r="E534" s="95" t="s">
        <v>1636</v>
      </c>
      <c r="F534" s="95" t="s">
        <v>95</v>
      </c>
      <c r="G534" s="95" t="s">
        <v>113</v>
      </c>
      <c r="H534" s="95" t="s">
        <v>286</v>
      </c>
      <c r="I534" s="95" t="s">
        <v>97</v>
      </c>
      <c r="J534" s="95" t="s">
        <v>97</v>
      </c>
      <c r="K534" s="95" t="s">
        <v>98</v>
      </c>
      <c r="L534" s="95" t="s">
        <v>707</v>
      </c>
      <c r="M534" s="95" t="s">
        <v>1917</v>
      </c>
      <c r="N534" s="95" t="s">
        <v>1680</v>
      </c>
      <c r="O534" s="95" t="s">
        <v>37</v>
      </c>
      <c r="P534" s="95">
        <f t="shared" si="8"/>
        <v>1.7</v>
      </c>
      <c r="Q534" s="95" t="s">
        <v>702</v>
      </c>
      <c r="R534" s="95"/>
      <c r="S534" s="95"/>
    </row>
    <row r="535" spans="2:19" x14ac:dyDescent="0.4">
      <c r="B535" s="95" t="s">
        <v>1855</v>
      </c>
      <c r="C535" s="95" t="s">
        <v>94</v>
      </c>
      <c r="D535" s="95"/>
      <c r="E535" s="95" t="s">
        <v>1636</v>
      </c>
      <c r="F535" s="95" t="s">
        <v>95</v>
      </c>
      <c r="G535" s="95" t="s">
        <v>254</v>
      </c>
      <c r="H535" s="95" t="s">
        <v>286</v>
      </c>
      <c r="I535" s="95" t="s">
        <v>97</v>
      </c>
      <c r="J535" s="95" t="s">
        <v>97</v>
      </c>
      <c r="K535" s="95" t="s">
        <v>98</v>
      </c>
      <c r="L535" s="95" t="s">
        <v>708</v>
      </c>
      <c r="M535" s="95" t="s">
        <v>1917</v>
      </c>
      <c r="N535" s="95" t="s">
        <v>1680</v>
      </c>
      <c r="O535" s="95" t="s">
        <v>37</v>
      </c>
      <c r="P535" s="95">
        <f t="shared" si="8"/>
        <v>1.9</v>
      </c>
      <c r="Q535" s="95" t="s">
        <v>701</v>
      </c>
      <c r="R535" s="95"/>
      <c r="S535" s="95"/>
    </row>
    <row r="536" spans="2:19" x14ac:dyDescent="0.4">
      <c r="B536" s="95" t="s">
        <v>1855</v>
      </c>
      <c r="C536" s="95" t="s">
        <v>4</v>
      </c>
      <c r="D536" s="95"/>
      <c r="E536" s="95" t="s">
        <v>1636</v>
      </c>
      <c r="F536" s="95" t="s">
        <v>95</v>
      </c>
      <c r="G536" s="95" t="s">
        <v>254</v>
      </c>
      <c r="H536" s="95" t="s">
        <v>286</v>
      </c>
      <c r="I536" s="95" t="s">
        <v>97</v>
      </c>
      <c r="J536" s="95" t="s">
        <v>97</v>
      </c>
      <c r="K536" s="95" t="s">
        <v>98</v>
      </c>
      <c r="L536" s="95" t="s">
        <v>709</v>
      </c>
      <c r="M536" s="95" t="s">
        <v>1917</v>
      </c>
      <c r="N536" s="95" t="s">
        <v>1680</v>
      </c>
      <c r="O536" s="95" t="s">
        <v>37</v>
      </c>
      <c r="P536" s="95">
        <f t="shared" si="8"/>
        <v>1.9</v>
      </c>
      <c r="Q536" s="95" t="s">
        <v>651</v>
      </c>
      <c r="R536" s="95"/>
      <c r="S536" s="95"/>
    </row>
    <row r="537" spans="2:19" x14ac:dyDescent="0.4">
      <c r="B537" s="95" t="s">
        <v>1855</v>
      </c>
      <c r="C537" s="95" t="s">
        <v>4</v>
      </c>
      <c r="D537" s="95"/>
      <c r="E537" s="95" t="s">
        <v>1636</v>
      </c>
      <c r="F537" s="95" t="s">
        <v>95</v>
      </c>
      <c r="G537" s="95" t="s">
        <v>688</v>
      </c>
      <c r="H537" s="95" t="s">
        <v>286</v>
      </c>
      <c r="I537" s="95" t="s">
        <v>97</v>
      </c>
      <c r="J537" s="95" t="s">
        <v>97</v>
      </c>
      <c r="K537" s="95" t="s">
        <v>98</v>
      </c>
      <c r="L537" s="95" t="s">
        <v>710</v>
      </c>
      <c r="M537" s="95" t="s">
        <v>1917</v>
      </c>
      <c r="N537" s="95" t="s">
        <v>1680</v>
      </c>
      <c r="O537" s="95" t="s">
        <v>37</v>
      </c>
      <c r="P537" s="95">
        <f t="shared" si="8"/>
        <v>2.1</v>
      </c>
      <c r="Q537" s="95" t="s">
        <v>644</v>
      </c>
      <c r="R537" s="95"/>
      <c r="S537" s="95"/>
    </row>
    <row r="538" spans="2:19" x14ac:dyDescent="0.4">
      <c r="B538" s="95" t="s">
        <v>1855</v>
      </c>
      <c r="C538" s="95" t="s">
        <v>100</v>
      </c>
      <c r="D538" s="95" t="s">
        <v>1651</v>
      </c>
      <c r="E538" s="95" t="s">
        <v>1636</v>
      </c>
      <c r="F538" s="95" t="s">
        <v>95</v>
      </c>
      <c r="G538" s="95" t="s">
        <v>688</v>
      </c>
      <c r="H538" s="95" t="s">
        <v>286</v>
      </c>
      <c r="I538" s="95" t="s">
        <v>97</v>
      </c>
      <c r="J538" s="95" t="s">
        <v>97</v>
      </c>
      <c r="K538" s="95" t="s">
        <v>98</v>
      </c>
      <c r="L538" s="95" t="s">
        <v>711</v>
      </c>
      <c r="M538" s="95" t="s">
        <v>1917</v>
      </c>
      <c r="N538" s="95" t="s">
        <v>1680</v>
      </c>
      <c r="O538" s="95" t="s">
        <v>37</v>
      </c>
      <c r="P538" s="95">
        <f t="shared" si="8"/>
        <v>2.1</v>
      </c>
      <c r="Q538" s="95" t="s">
        <v>1819</v>
      </c>
      <c r="R538" s="95"/>
      <c r="S538" s="95"/>
    </row>
    <row r="539" spans="2:19" x14ac:dyDescent="0.4">
      <c r="B539" s="95" t="s">
        <v>1855</v>
      </c>
      <c r="C539" s="95" t="s">
        <v>7</v>
      </c>
      <c r="D539" s="95"/>
      <c r="E539" s="95" t="s">
        <v>1636</v>
      </c>
      <c r="F539" s="95" t="s">
        <v>95</v>
      </c>
      <c r="G539" s="95" t="s">
        <v>688</v>
      </c>
      <c r="H539" s="95" t="s">
        <v>286</v>
      </c>
      <c r="I539" s="95" t="s">
        <v>97</v>
      </c>
      <c r="J539" s="95" t="s">
        <v>97</v>
      </c>
      <c r="K539" s="95" t="s">
        <v>98</v>
      </c>
      <c r="L539" s="95" t="s">
        <v>712</v>
      </c>
      <c r="M539" s="95" t="s">
        <v>1917</v>
      </c>
      <c r="N539" s="95" t="s">
        <v>1680</v>
      </c>
      <c r="O539" s="95" t="s">
        <v>37</v>
      </c>
      <c r="P539" s="95">
        <f t="shared" si="8"/>
        <v>2.1</v>
      </c>
      <c r="Q539" s="95" t="s">
        <v>647</v>
      </c>
      <c r="R539" s="95"/>
      <c r="S539" s="95"/>
    </row>
    <row r="540" spans="2:19" x14ac:dyDescent="0.4">
      <c r="B540" s="95" t="s">
        <v>1855</v>
      </c>
      <c r="C540" s="95" t="s">
        <v>7</v>
      </c>
      <c r="D540" s="95"/>
      <c r="E540" s="95" t="s">
        <v>1636</v>
      </c>
      <c r="F540" s="95" t="s">
        <v>95</v>
      </c>
      <c r="G540" s="95" t="s">
        <v>688</v>
      </c>
      <c r="H540" s="95" t="s">
        <v>286</v>
      </c>
      <c r="I540" s="95" t="s">
        <v>97</v>
      </c>
      <c r="J540" s="95" t="s">
        <v>97</v>
      </c>
      <c r="K540" s="95" t="s">
        <v>98</v>
      </c>
      <c r="L540" s="95" t="s">
        <v>712</v>
      </c>
      <c r="M540" s="95" t="s">
        <v>1917</v>
      </c>
      <c r="N540" s="95" t="s">
        <v>1680</v>
      </c>
      <c r="O540" s="95" t="s">
        <v>37</v>
      </c>
      <c r="P540" s="95">
        <f t="shared" si="8"/>
        <v>2.1</v>
      </c>
      <c r="Q540" s="95" t="s">
        <v>1856</v>
      </c>
      <c r="R540" s="95"/>
      <c r="S540" s="95"/>
    </row>
    <row r="541" spans="2:19" x14ac:dyDescent="0.4">
      <c r="B541" s="95" t="s">
        <v>1855</v>
      </c>
      <c r="C541" s="95" t="s">
        <v>94</v>
      </c>
      <c r="D541" s="95"/>
      <c r="E541" s="95" t="s">
        <v>1636</v>
      </c>
      <c r="F541" s="95" t="s">
        <v>273</v>
      </c>
      <c r="G541" s="95" t="s">
        <v>97</v>
      </c>
      <c r="H541" s="95" t="s">
        <v>118</v>
      </c>
      <c r="I541" s="95" t="s">
        <v>114</v>
      </c>
      <c r="J541" s="95" t="s">
        <v>188</v>
      </c>
      <c r="K541" s="95" t="s">
        <v>98</v>
      </c>
      <c r="L541" s="95" t="s">
        <v>713</v>
      </c>
      <c r="M541" s="95" t="s">
        <v>1917</v>
      </c>
      <c r="N541" s="95" t="s">
        <v>1680</v>
      </c>
      <c r="O541" s="95" t="s">
        <v>33</v>
      </c>
      <c r="P541" s="95" t="str">
        <f t="shared" si="8"/>
        <v>-</v>
      </c>
      <c r="Q541" s="95"/>
      <c r="R541" s="95"/>
      <c r="S541" s="95"/>
    </row>
    <row r="542" spans="2:19" x14ac:dyDescent="0.4">
      <c r="B542" s="95" t="s">
        <v>716</v>
      </c>
      <c r="C542" s="95" t="s">
        <v>7</v>
      </c>
      <c r="D542" s="95" t="s">
        <v>1857</v>
      </c>
      <c r="E542" s="95" t="s">
        <v>97</v>
      </c>
      <c r="F542" s="95" t="s">
        <v>95</v>
      </c>
      <c r="G542" s="95" t="s">
        <v>187</v>
      </c>
      <c r="H542" s="95" t="s">
        <v>1652</v>
      </c>
      <c r="I542" s="95" t="s">
        <v>97</v>
      </c>
      <c r="J542" s="95" t="s">
        <v>97</v>
      </c>
      <c r="K542" s="95" t="s">
        <v>98</v>
      </c>
      <c r="L542" s="95" t="s">
        <v>714</v>
      </c>
      <c r="M542" s="95" t="s">
        <v>1917</v>
      </c>
      <c r="N542" s="95" t="s">
        <v>1680</v>
      </c>
      <c r="O542" s="95" t="s">
        <v>35</v>
      </c>
      <c r="P542" s="95">
        <f t="shared" si="8"/>
        <v>0.86</v>
      </c>
      <c r="Q542" s="95" t="s">
        <v>1858</v>
      </c>
      <c r="R542" s="95"/>
      <c r="S542" s="95"/>
    </row>
    <row r="543" spans="2:19" x14ac:dyDescent="0.4">
      <c r="B543" s="95" t="s">
        <v>716</v>
      </c>
      <c r="C543" s="95" t="s">
        <v>4</v>
      </c>
      <c r="D543" s="95" t="s">
        <v>436</v>
      </c>
      <c r="E543" s="95" t="s">
        <v>97</v>
      </c>
      <c r="F543" s="95" t="s">
        <v>95</v>
      </c>
      <c r="G543" s="95" t="s">
        <v>187</v>
      </c>
      <c r="H543" s="95" t="s">
        <v>1652</v>
      </c>
      <c r="I543" s="95" t="s">
        <v>97</v>
      </c>
      <c r="J543" s="95" t="s">
        <v>97</v>
      </c>
      <c r="K543" s="95" t="s">
        <v>98</v>
      </c>
      <c r="L543" s="95" t="s">
        <v>715</v>
      </c>
      <c r="M543" s="95" t="s">
        <v>1917</v>
      </c>
      <c r="N543" s="95" t="s">
        <v>1680</v>
      </c>
      <c r="O543" s="95" t="s">
        <v>35</v>
      </c>
      <c r="P543" s="95">
        <f t="shared" si="8"/>
        <v>0.86</v>
      </c>
      <c r="Q543" s="95" t="s">
        <v>1826</v>
      </c>
      <c r="R543" s="95"/>
      <c r="S543" s="95"/>
    </row>
    <row r="544" spans="2:19" x14ac:dyDescent="0.4">
      <c r="B544" s="95" t="s">
        <v>716</v>
      </c>
      <c r="C544" s="95" t="s">
        <v>94</v>
      </c>
      <c r="D544" s="95"/>
      <c r="E544" s="95" t="s">
        <v>97</v>
      </c>
      <c r="F544" s="95" t="s">
        <v>95</v>
      </c>
      <c r="G544" s="95" t="s">
        <v>176</v>
      </c>
      <c r="H544" s="95" t="s">
        <v>286</v>
      </c>
      <c r="I544" s="95" t="s">
        <v>97</v>
      </c>
      <c r="J544" s="95" t="s">
        <v>97</v>
      </c>
      <c r="K544" s="95" t="s">
        <v>98</v>
      </c>
      <c r="L544" s="95" t="s">
        <v>717</v>
      </c>
      <c r="M544" s="95" t="s">
        <v>1917</v>
      </c>
      <c r="N544" s="95" t="s">
        <v>1680</v>
      </c>
      <c r="O544" s="95" t="s">
        <v>35</v>
      </c>
      <c r="P544" s="95">
        <f t="shared" si="8"/>
        <v>1.2</v>
      </c>
      <c r="Q544" s="95" t="s">
        <v>1859</v>
      </c>
      <c r="R544" s="95"/>
      <c r="S544" s="95"/>
    </row>
    <row r="545" spans="2:19" x14ac:dyDescent="0.4">
      <c r="B545" s="95" t="s">
        <v>716</v>
      </c>
      <c r="C545" s="95" t="s">
        <v>94</v>
      </c>
      <c r="D545" s="95"/>
      <c r="E545" s="95" t="s">
        <v>97</v>
      </c>
      <c r="F545" s="95" t="s">
        <v>95</v>
      </c>
      <c r="G545" s="95" t="s">
        <v>96</v>
      </c>
      <c r="H545" s="95" t="s">
        <v>286</v>
      </c>
      <c r="I545" s="95" t="s">
        <v>97</v>
      </c>
      <c r="J545" s="95" t="s">
        <v>97</v>
      </c>
      <c r="K545" s="95" t="s">
        <v>98</v>
      </c>
      <c r="L545" s="95" t="s">
        <v>719</v>
      </c>
      <c r="M545" s="95" t="s">
        <v>1917</v>
      </c>
      <c r="N545" s="95" t="s">
        <v>1680</v>
      </c>
      <c r="O545" s="95" t="s">
        <v>36</v>
      </c>
      <c r="P545" s="95">
        <f t="shared" si="8"/>
        <v>1.4</v>
      </c>
      <c r="Q545" s="95" t="s">
        <v>1860</v>
      </c>
      <c r="R545" s="95"/>
      <c r="S545" s="95"/>
    </row>
    <row r="546" spans="2:19" x14ac:dyDescent="0.4">
      <c r="B546" s="95" t="s">
        <v>716</v>
      </c>
      <c r="C546" s="95" t="s">
        <v>94</v>
      </c>
      <c r="D546" s="95"/>
      <c r="E546" s="95" t="s">
        <v>97</v>
      </c>
      <c r="F546" s="95" t="s">
        <v>95</v>
      </c>
      <c r="G546" s="95" t="s">
        <v>96</v>
      </c>
      <c r="H546" s="95" t="s">
        <v>286</v>
      </c>
      <c r="I546" s="95" t="s">
        <v>97</v>
      </c>
      <c r="J546" s="95" t="s">
        <v>97</v>
      </c>
      <c r="K546" s="95" t="s">
        <v>98</v>
      </c>
      <c r="L546" s="95" t="s">
        <v>719</v>
      </c>
      <c r="M546" s="95" t="s">
        <v>1917</v>
      </c>
      <c r="N546" s="95" t="s">
        <v>1680</v>
      </c>
      <c r="O546" s="95" t="s">
        <v>36</v>
      </c>
      <c r="P546" s="95">
        <f t="shared" si="8"/>
        <v>1.4</v>
      </c>
      <c r="Q546" s="95" t="s">
        <v>1861</v>
      </c>
      <c r="R546" s="95"/>
      <c r="S546" s="95"/>
    </row>
    <row r="547" spans="2:19" x14ac:dyDescent="0.4">
      <c r="B547" s="95" t="s">
        <v>716</v>
      </c>
      <c r="C547" s="95" t="s">
        <v>94</v>
      </c>
      <c r="D547" s="95"/>
      <c r="E547" s="95" t="s">
        <v>97</v>
      </c>
      <c r="F547" s="95" t="s">
        <v>95</v>
      </c>
      <c r="G547" s="95" t="s">
        <v>96</v>
      </c>
      <c r="H547" s="95" t="s">
        <v>1862</v>
      </c>
      <c r="I547" s="95" t="s">
        <v>97</v>
      </c>
      <c r="J547" s="95" t="s">
        <v>97</v>
      </c>
      <c r="K547" s="95" t="s">
        <v>98</v>
      </c>
      <c r="L547" s="95" t="s">
        <v>719</v>
      </c>
      <c r="M547" s="95" t="s">
        <v>1917</v>
      </c>
      <c r="N547" s="95" t="s">
        <v>1680</v>
      </c>
      <c r="O547" s="95" t="s">
        <v>36</v>
      </c>
      <c r="P547" s="95">
        <f t="shared" si="8"/>
        <v>1.4</v>
      </c>
      <c r="Q547" s="95" t="s">
        <v>720</v>
      </c>
      <c r="R547" s="95"/>
      <c r="S547" s="95"/>
    </row>
    <row r="548" spans="2:19" x14ac:dyDescent="0.4">
      <c r="B548" s="95" t="s">
        <v>716</v>
      </c>
      <c r="C548" s="95" t="s">
        <v>7</v>
      </c>
      <c r="D548" s="95" t="s">
        <v>1857</v>
      </c>
      <c r="E548" s="95" t="s">
        <v>97</v>
      </c>
      <c r="F548" s="95" t="s">
        <v>95</v>
      </c>
      <c r="G548" s="95" t="s">
        <v>96</v>
      </c>
      <c r="H548" s="95" t="s">
        <v>286</v>
      </c>
      <c r="I548" s="95" t="s">
        <v>97</v>
      </c>
      <c r="J548" s="95" t="s">
        <v>97</v>
      </c>
      <c r="K548" s="95" t="s">
        <v>98</v>
      </c>
      <c r="L548" s="95" t="s">
        <v>721</v>
      </c>
      <c r="M548" s="95" t="s">
        <v>1917</v>
      </c>
      <c r="N548" s="95" t="s">
        <v>1680</v>
      </c>
      <c r="O548" s="95" t="s">
        <v>36</v>
      </c>
      <c r="P548" s="95">
        <f t="shared" si="8"/>
        <v>1.4</v>
      </c>
      <c r="Q548" s="95" t="s">
        <v>1858</v>
      </c>
      <c r="R548" s="95"/>
      <c r="S548" s="95"/>
    </row>
    <row r="549" spans="2:19" x14ac:dyDescent="0.4">
      <c r="B549" s="95" t="s">
        <v>716</v>
      </c>
      <c r="C549" s="95" t="s">
        <v>4</v>
      </c>
      <c r="D549" s="95" t="s">
        <v>436</v>
      </c>
      <c r="E549" s="95" t="s">
        <v>97</v>
      </c>
      <c r="F549" s="95" t="s">
        <v>95</v>
      </c>
      <c r="G549" s="95" t="s">
        <v>170</v>
      </c>
      <c r="H549" s="95" t="s">
        <v>286</v>
      </c>
      <c r="I549" s="95" t="s">
        <v>97</v>
      </c>
      <c r="J549" s="95" t="s">
        <v>97</v>
      </c>
      <c r="K549" s="95" t="s">
        <v>98</v>
      </c>
      <c r="L549" s="95" t="s">
        <v>722</v>
      </c>
      <c r="M549" s="95" t="s">
        <v>1917</v>
      </c>
      <c r="N549" s="95" t="s">
        <v>1680</v>
      </c>
      <c r="O549" s="95" t="s">
        <v>36</v>
      </c>
      <c r="P549" s="95">
        <f t="shared" si="8"/>
        <v>1.5</v>
      </c>
      <c r="Q549" s="95" t="s">
        <v>1826</v>
      </c>
      <c r="R549" s="95"/>
      <c r="S549" s="95"/>
    </row>
    <row r="550" spans="2:19" x14ac:dyDescent="0.4">
      <c r="B550" s="95" t="s">
        <v>716</v>
      </c>
      <c r="C550" s="95" t="s">
        <v>94</v>
      </c>
      <c r="D550" s="95"/>
      <c r="E550" s="95" t="s">
        <v>97</v>
      </c>
      <c r="F550" s="95" t="s">
        <v>273</v>
      </c>
      <c r="G550" s="95" t="s">
        <v>97</v>
      </c>
      <c r="H550" s="95" t="s">
        <v>104</v>
      </c>
      <c r="I550" s="95" t="s">
        <v>105</v>
      </c>
      <c r="J550" s="95" t="s">
        <v>150</v>
      </c>
      <c r="K550" s="95" t="s">
        <v>98</v>
      </c>
      <c r="L550" s="95" t="s">
        <v>723</v>
      </c>
      <c r="M550" s="95" t="s">
        <v>1917</v>
      </c>
      <c r="N550" s="95" t="s">
        <v>1680</v>
      </c>
      <c r="O550" s="95" t="s">
        <v>36</v>
      </c>
      <c r="P550" s="95" t="str">
        <f t="shared" si="8"/>
        <v>-</v>
      </c>
      <c r="Q550" s="95"/>
      <c r="R550" s="95"/>
      <c r="S550" s="95"/>
    </row>
    <row r="551" spans="2:19" x14ac:dyDescent="0.4">
      <c r="B551" s="95" t="s">
        <v>716</v>
      </c>
      <c r="C551" s="95" t="s">
        <v>94</v>
      </c>
      <c r="D551" s="95"/>
      <c r="E551" s="95" t="s">
        <v>97</v>
      </c>
      <c r="F551" s="95" t="s">
        <v>95</v>
      </c>
      <c r="G551" s="95" t="s">
        <v>113</v>
      </c>
      <c r="H551" s="95" t="s">
        <v>286</v>
      </c>
      <c r="I551" s="95" t="s">
        <v>97</v>
      </c>
      <c r="J551" s="95" t="s">
        <v>97</v>
      </c>
      <c r="K551" s="95" t="s">
        <v>98</v>
      </c>
      <c r="L551" s="95" t="s">
        <v>724</v>
      </c>
      <c r="M551" s="95" t="s">
        <v>1917</v>
      </c>
      <c r="N551" s="95" t="s">
        <v>1680</v>
      </c>
      <c r="O551" s="95" t="s">
        <v>37</v>
      </c>
      <c r="P551" s="95">
        <f t="shared" si="8"/>
        <v>1.7</v>
      </c>
      <c r="Q551" s="95" t="s">
        <v>1863</v>
      </c>
      <c r="R551" s="95"/>
      <c r="S551" s="95"/>
    </row>
    <row r="552" spans="2:19" x14ac:dyDescent="0.4">
      <c r="B552" s="95" t="s">
        <v>716</v>
      </c>
      <c r="C552" s="95" t="s">
        <v>94</v>
      </c>
      <c r="D552" s="95"/>
      <c r="E552" s="95" t="s">
        <v>97</v>
      </c>
      <c r="F552" s="95" t="s">
        <v>95</v>
      </c>
      <c r="G552" s="95" t="s">
        <v>113</v>
      </c>
      <c r="H552" s="95" t="s">
        <v>1862</v>
      </c>
      <c r="I552" s="95" t="s">
        <v>97</v>
      </c>
      <c r="J552" s="95" t="s">
        <v>97</v>
      </c>
      <c r="K552" s="95" t="s">
        <v>98</v>
      </c>
      <c r="L552" s="95" t="s">
        <v>724</v>
      </c>
      <c r="M552" s="95" t="s">
        <v>1917</v>
      </c>
      <c r="N552" s="95" t="s">
        <v>1680</v>
      </c>
      <c r="O552" s="95" t="s">
        <v>37</v>
      </c>
      <c r="P552" s="95">
        <f t="shared" si="8"/>
        <v>1.7</v>
      </c>
      <c r="Q552" s="95" t="s">
        <v>720</v>
      </c>
      <c r="R552" s="95"/>
      <c r="S552" s="95"/>
    </row>
    <row r="553" spans="2:19" x14ac:dyDescent="0.4">
      <c r="B553" s="95" t="s">
        <v>716</v>
      </c>
      <c r="C553" s="95" t="s">
        <v>7</v>
      </c>
      <c r="D553" s="95" t="s">
        <v>1857</v>
      </c>
      <c r="E553" s="95" t="s">
        <v>97</v>
      </c>
      <c r="F553" s="95" t="s">
        <v>95</v>
      </c>
      <c r="G553" s="95" t="s">
        <v>113</v>
      </c>
      <c r="H553" s="95" t="s">
        <v>286</v>
      </c>
      <c r="I553" s="95" t="s">
        <v>97</v>
      </c>
      <c r="J553" s="95" t="s">
        <v>97</v>
      </c>
      <c r="K553" s="95" t="s">
        <v>98</v>
      </c>
      <c r="L553" s="95" t="s">
        <v>725</v>
      </c>
      <c r="M553" s="95" t="s">
        <v>1917</v>
      </c>
      <c r="N553" s="95" t="s">
        <v>1680</v>
      </c>
      <c r="O553" s="95" t="s">
        <v>37</v>
      </c>
      <c r="P553" s="95">
        <f t="shared" si="8"/>
        <v>1.7</v>
      </c>
      <c r="Q553" s="95" t="s">
        <v>1858</v>
      </c>
      <c r="R553" s="95"/>
      <c r="S553" s="95"/>
    </row>
    <row r="554" spans="2:19" x14ac:dyDescent="0.4">
      <c r="B554" s="95" t="s">
        <v>716</v>
      </c>
      <c r="C554" s="95" t="s">
        <v>4</v>
      </c>
      <c r="D554" s="95" t="s">
        <v>436</v>
      </c>
      <c r="E554" s="95" t="s">
        <v>97</v>
      </c>
      <c r="F554" s="95" t="s">
        <v>95</v>
      </c>
      <c r="G554" s="95" t="s">
        <v>113</v>
      </c>
      <c r="H554" s="95" t="s">
        <v>286</v>
      </c>
      <c r="I554" s="95" t="s">
        <v>97</v>
      </c>
      <c r="J554" s="95" t="s">
        <v>97</v>
      </c>
      <c r="K554" s="95" t="s">
        <v>98</v>
      </c>
      <c r="L554" s="95" t="s">
        <v>726</v>
      </c>
      <c r="M554" s="95" t="s">
        <v>1917</v>
      </c>
      <c r="N554" s="95" t="s">
        <v>1680</v>
      </c>
      <c r="O554" s="95" t="s">
        <v>37</v>
      </c>
      <c r="P554" s="95">
        <f t="shared" si="8"/>
        <v>1.7</v>
      </c>
      <c r="Q554" s="95" t="s">
        <v>1826</v>
      </c>
      <c r="R554" s="95"/>
      <c r="S554" s="95"/>
    </row>
    <row r="555" spans="2:19" x14ac:dyDescent="0.4">
      <c r="B555" s="95" t="s">
        <v>716</v>
      </c>
      <c r="C555" s="95" t="s">
        <v>94</v>
      </c>
      <c r="D555" s="95"/>
      <c r="E555" s="95" t="s">
        <v>97</v>
      </c>
      <c r="F555" s="95" t="s">
        <v>95</v>
      </c>
      <c r="G555" s="95" t="s">
        <v>576</v>
      </c>
      <c r="H555" s="95" t="s">
        <v>286</v>
      </c>
      <c r="I555" s="95" t="s">
        <v>97</v>
      </c>
      <c r="J555" s="95" t="s">
        <v>97</v>
      </c>
      <c r="K555" s="95" t="s">
        <v>98</v>
      </c>
      <c r="L555" s="95" t="s">
        <v>727</v>
      </c>
      <c r="M555" s="95" t="s">
        <v>1917</v>
      </c>
      <c r="N555" s="95" t="s">
        <v>1680</v>
      </c>
      <c r="O555" s="95" t="s">
        <v>37</v>
      </c>
      <c r="P555" s="95">
        <f t="shared" si="8"/>
        <v>2.8</v>
      </c>
      <c r="Q555" s="95" t="s">
        <v>728</v>
      </c>
      <c r="R555" s="95"/>
      <c r="S555" s="95"/>
    </row>
    <row r="556" spans="2:19" x14ac:dyDescent="0.4">
      <c r="B556" s="95" t="s">
        <v>716</v>
      </c>
      <c r="C556" s="95" t="s">
        <v>94</v>
      </c>
      <c r="D556" s="95"/>
      <c r="E556" s="95" t="s">
        <v>97</v>
      </c>
      <c r="F556" s="95" t="s">
        <v>273</v>
      </c>
      <c r="G556" s="95" t="s">
        <v>97</v>
      </c>
      <c r="H556" s="95" t="s">
        <v>104</v>
      </c>
      <c r="I556" s="95" t="s">
        <v>105</v>
      </c>
      <c r="J556" s="95" t="s">
        <v>604</v>
      </c>
      <c r="K556" s="95" t="s">
        <v>98</v>
      </c>
      <c r="L556" s="95" t="s">
        <v>729</v>
      </c>
      <c r="M556" s="95" t="s">
        <v>1917</v>
      </c>
      <c r="N556" s="95" t="s">
        <v>1680</v>
      </c>
      <c r="O556" s="95" t="s">
        <v>37</v>
      </c>
      <c r="P556" s="95" t="str">
        <f t="shared" si="8"/>
        <v>-</v>
      </c>
      <c r="Q556" s="95"/>
      <c r="R556" s="95"/>
      <c r="S556" s="95"/>
    </row>
    <row r="557" spans="2:19" x14ac:dyDescent="0.4">
      <c r="B557" s="95" t="s">
        <v>716</v>
      </c>
      <c r="C557" s="95" t="s">
        <v>94</v>
      </c>
      <c r="D557" s="95"/>
      <c r="E557" s="95" t="s">
        <v>97</v>
      </c>
      <c r="F557" s="95" t="s">
        <v>273</v>
      </c>
      <c r="G557" s="95" t="s">
        <v>97</v>
      </c>
      <c r="H557" s="95" t="s">
        <v>104</v>
      </c>
      <c r="I557" s="95" t="s">
        <v>114</v>
      </c>
      <c r="J557" s="95" t="s">
        <v>110</v>
      </c>
      <c r="K557" s="95" t="s">
        <v>98</v>
      </c>
      <c r="L557" s="95" t="s">
        <v>1864</v>
      </c>
      <c r="M557" s="95" t="s">
        <v>1917</v>
      </c>
      <c r="N557" s="95" t="s">
        <v>1680</v>
      </c>
      <c r="O557" s="95" t="s">
        <v>37</v>
      </c>
      <c r="P557" s="95" t="str">
        <f t="shared" si="8"/>
        <v>-</v>
      </c>
      <c r="Q557" s="95"/>
      <c r="R557" s="95"/>
      <c r="S557" s="95"/>
    </row>
    <row r="558" spans="2:19" x14ac:dyDescent="0.4">
      <c r="B558" s="95" t="s">
        <v>716</v>
      </c>
      <c r="C558" s="95" t="s">
        <v>94</v>
      </c>
      <c r="D558" s="95"/>
      <c r="E558" s="95" t="s">
        <v>97</v>
      </c>
      <c r="F558" s="95" t="s">
        <v>273</v>
      </c>
      <c r="G558" s="95" t="s">
        <v>97</v>
      </c>
      <c r="H558" s="95" t="s">
        <v>118</v>
      </c>
      <c r="I558" s="95" t="s">
        <v>114</v>
      </c>
      <c r="J558" s="95" t="s">
        <v>188</v>
      </c>
      <c r="K558" s="95" t="s">
        <v>98</v>
      </c>
      <c r="L558" s="95" t="s">
        <v>730</v>
      </c>
      <c r="M558" s="95" t="s">
        <v>1917</v>
      </c>
      <c r="N558" s="95" t="s">
        <v>1680</v>
      </c>
      <c r="O558" s="95" t="s">
        <v>33</v>
      </c>
      <c r="P558" s="95" t="str">
        <f t="shared" si="8"/>
        <v>-</v>
      </c>
      <c r="Q558" s="95"/>
      <c r="R558" s="95"/>
      <c r="S558" s="95"/>
    </row>
    <row r="559" spans="2:19" x14ac:dyDescent="0.4">
      <c r="B559" s="95" t="s">
        <v>716</v>
      </c>
      <c r="C559" s="95" t="s">
        <v>4</v>
      </c>
      <c r="D559" s="95"/>
      <c r="E559" s="95" t="s">
        <v>97</v>
      </c>
      <c r="F559" s="95" t="s">
        <v>273</v>
      </c>
      <c r="G559" s="95" t="s">
        <v>97</v>
      </c>
      <c r="H559" s="95" t="s">
        <v>118</v>
      </c>
      <c r="I559" s="95" t="s">
        <v>114</v>
      </c>
      <c r="J559" s="95" t="s">
        <v>188</v>
      </c>
      <c r="K559" s="95" t="s">
        <v>98</v>
      </c>
      <c r="L559" s="95" t="s">
        <v>731</v>
      </c>
      <c r="M559" s="95" t="s">
        <v>1917</v>
      </c>
      <c r="N559" s="95" t="s">
        <v>1680</v>
      </c>
      <c r="O559" s="95" t="s">
        <v>33</v>
      </c>
      <c r="P559" s="95" t="str">
        <f t="shared" si="8"/>
        <v>-</v>
      </c>
      <c r="Q559" s="95"/>
      <c r="R559" s="95"/>
      <c r="S559" s="95"/>
    </row>
    <row r="560" spans="2:19" x14ac:dyDescent="0.4">
      <c r="B560" s="95" t="s">
        <v>716</v>
      </c>
      <c r="C560" s="95" t="s">
        <v>7</v>
      </c>
      <c r="D560" s="95"/>
      <c r="E560" s="95" t="s">
        <v>97</v>
      </c>
      <c r="F560" s="95" t="s">
        <v>273</v>
      </c>
      <c r="G560" s="95" t="s">
        <v>97</v>
      </c>
      <c r="H560" s="95" t="s">
        <v>118</v>
      </c>
      <c r="I560" s="95" t="s">
        <v>114</v>
      </c>
      <c r="J560" s="95" t="s">
        <v>188</v>
      </c>
      <c r="K560" s="95" t="s">
        <v>98</v>
      </c>
      <c r="L560" s="95" t="s">
        <v>732</v>
      </c>
      <c r="M560" s="95" t="s">
        <v>1917</v>
      </c>
      <c r="N560" s="95" t="s">
        <v>1680</v>
      </c>
      <c r="O560" s="95" t="s">
        <v>33</v>
      </c>
      <c r="P560" s="95" t="str">
        <f t="shared" si="8"/>
        <v>-</v>
      </c>
      <c r="Q560" s="95"/>
      <c r="R560" s="95"/>
      <c r="S560" s="95"/>
    </row>
    <row r="561" spans="2:19" x14ac:dyDescent="0.4">
      <c r="B561" s="95" t="s">
        <v>733</v>
      </c>
      <c r="C561" s="95" t="s">
        <v>4</v>
      </c>
      <c r="D561" s="95"/>
      <c r="E561" s="95" t="s">
        <v>97</v>
      </c>
      <c r="F561" s="95" t="s">
        <v>273</v>
      </c>
      <c r="G561" s="95" t="s">
        <v>97</v>
      </c>
      <c r="H561" s="95" t="s">
        <v>104</v>
      </c>
      <c r="I561" s="95" t="s">
        <v>114</v>
      </c>
      <c r="J561" s="95" t="s">
        <v>150</v>
      </c>
      <c r="K561" s="95" t="s">
        <v>98</v>
      </c>
      <c r="L561" s="95" t="s">
        <v>734</v>
      </c>
      <c r="M561" s="95" t="s">
        <v>1917</v>
      </c>
      <c r="N561" s="95" t="s">
        <v>1680</v>
      </c>
      <c r="O561" s="95" t="s">
        <v>37</v>
      </c>
      <c r="P561" s="95" t="str">
        <f t="shared" si="8"/>
        <v>-</v>
      </c>
      <c r="Q561" s="95" t="s">
        <v>735</v>
      </c>
      <c r="R561" s="95"/>
      <c r="S561" s="95"/>
    </row>
    <row r="562" spans="2:19" x14ac:dyDescent="0.4">
      <c r="B562" s="95" t="s">
        <v>733</v>
      </c>
      <c r="C562" s="95" t="s">
        <v>100</v>
      </c>
      <c r="D562" s="95" t="s">
        <v>1865</v>
      </c>
      <c r="E562" s="95" t="s">
        <v>97</v>
      </c>
      <c r="F562" s="95" t="s">
        <v>273</v>
      </c>
      <c r="G562" s="95" t="s">
        <v>97</v>
      </c>
      <c r="H562" s="95" t="s">
        <v>104</v>
      </c>
      <c r="I562" s="95" t="s">
        <v>114</v>
      </c>
      <c r="J562" s="95" t="s">
        <v>150</v>
      </c>
      <c r="K562" s="95" t="s">
        <v>98</v>
      </c>
      <c r="L562" s="95" t="s">
        <v>736</v>
      </c>
      <c r="M562" s="95" t="s">
        <v>1917</v>
      </c>
      <c r="N562" s="95" t="s">
        <v>1680</v>
      </c>
      <c r="O562" s="95" t="s">
        <v>37</v>
      </c>
      <c r="P562" s="95" t="str">
        <f t="shared" si="8"/>
        <v>-</v>
      </c>
      <c r="Q562" s="95" t="s">
        <v>1866</v>
      </c>
      <c r="R562" s="95"/>
      <c r="S562" s="95"/>
    </row>
    <row r="563" spans="2:19" x14ac:dyDescent="0.4">
      <c r="B563" s="95" t="s">
        <v>733</v>
      </c>
      <c r="C563" s="95" t="s">
        <v>6</v>
      </c>
      <c r="D563" s="95"/>
      <c r="E563" s="95" t="s">
        <v>97</v>
      </c>
      <c r="F563" s="95" t="s">
        <v>273</v>
      </c>
      <c r="G563" s="95" t="s">
        <v>97</v>
      </c>
      <c r="H563" s="95" t="s">
        <v>104</v>
      </c>
      <c r="I563" s="95" t="s">
        <v>114</v>
      </c>
      <c r="J563" s="95" t="s">
        <v>150</v>
      </c>
      <c r="K563" s="95" t="s">
        <v>98</v>
      </c>
      <c r="L563" s="95" t="s">
        <v>737</v>
      </c>
      <c r="M563" s="95" t="s">
        <v>1917</v>
      </c>
      <c r="N563" s="95" t="s">
        <v>1680</v>
      </c>
      <c r="O563" s="95" t="s">
        <v>37</v>
      </c>
      <c r="P563" s="95" t="str">
        <f t="shared" si="8"/>
        <v>-</v>
      </c>
      <c r="Q563" s="95" t="s">
        <v>738</v>
      </c>
      <c r="R563" s="95"/>
      <c r="S563" s="95"/>
    </row>
    <row r="564" spans="2:19" x14ac:dyDescent="0.4">
      <c r="B564" s="95" t="s">
        <v>733</v>
      </c>
      <c r="C564" s="95" t="s">
        <v>7</v>
      </c>
      <c r="D564" s="95"/>
      <c r="E564" s="95" t="s">
        <v>97</v>
      </c>
      <c r="F564" s="95" t="s">
        <v>273</v>
      </c>
      <c r="G564" s="95" t="s">
        <v>97</v>
      </c>
      <c r="H564" s="95" t="s">
        <v>104</v>
      </c>
      <c r="I564" s="95" t="s">
        <v>114</v>
      </c>
      <c r="J564" s="95" t="s">
        <v>150</v>
      </c>
      <c r="K564" s="95" t="s">
        <v>98</v>
      </c>
      <c r="L564" s="95" t="s">
        <v>739</v>
      </c>
      <c r="M564" s="95" t="s">
        <v>1917</v>
      </c>
      <c r="N564" s="95" t="s">
        <v>1680</v>
      </c>
      <c r="O564" s="95" t="s">
        <v>37</v>
      </c>
      <c r="P564" s="95" t="str">
        <f t="shared" si="8"/>
        <v>-</v>
      </c>
      <c r="Q564" s="95" t="s">
        <v>740</v>
      </c>
      <c r="R564" s="95"/>
      <c r="S564" s="95"/>
    </row>
    <row r="565" spans="2:19" x14ac:dyDescent="0.4">
      <c r="B565" s="95" t="s">
        <v>733</v>
      </c>
      <c r="C565" s="95" t="s">
        <v>94</v>
      </c>
      <c r="D565" s="95"/>
      <c r="E565" s="95" t="s">
        <v>97</v>
      </c>
      <c r="F565" s="95" t="s">
        <v>273</v>
      </c>
      <c r="G565" s="95" t="s">
        <v>97</v>
      </c>
      <c r="H565" s="95" t="s">
        <v>104</v>
      </c>
      <c r="I565" s="95" t="s">
        <v>105</v>
      </c>
      <c r="J565" s="95" t="s">
        <v>245</v>
      </c>
      <c r="K565" s="95" t="s">
        <v>98</v>
      </c>
      <c r="L565" s="95" t="s">
        <v>741</v>
      </c>
      <c r="M565" s="95" t="s">
        <v>1917</v>
      </c>
      <c r="N565" s="95" t="s">
        <v>1680</v>
      </c>
      <c r="O565" s="95" t="s">
        <v>37</v>
      </c>
      <c r="P565" s="95" t="str">
        <f t="shared" si="8"/>
        <v>-</v>
      </c>
      <c r="Q565" s="95" t="s">
        <v>1867</v>
      </c>
      <c r="R565" s="95"/>
      <c r="S565" s="95"/>
    </row>
    <row r="566" spans="2:19" x14ac:dyDescent="0.4">
      <c r="B566" s="95" t="s">
        <v>733</v>
      </c>
      <c r="C566" s="95" t="s">
        <v>4</v>
      </c>
      <c r="D566" s="95"/>
      <c r="E566" s="95" t="s">
        <v>97</v>
      </c>
      <c r="F566" s="95" t="s">
        <v>273</v>
      </c>
      <c r="G566" s="95" t="s">
        <v>97</v>
      </c>
      <c r="H566" s="95" t="s">
        <v>104</v>
      </c>
      <c r="I566" s="95" t="s">
        <v>105</v>
      </c>
      <c r="J566" s="95" t="s">
        <v>245</v>
      </c>
      <c r="K566" s="95" t="s">
        <v>98</v>
      </c>
      <c r="L566" s="95" t="s">
        <v>742</v>
      </c>
      <c r="M566" s="95" t="s">
        <v>1917</v>
      </c>
      <c r="N566" s="95" t="s">
        <v>1680</v>
      </c>
      <c r="O566" s="95" t="s">
        <v>37</v>
      </c>
      <c r="P566" s="95" t="str">
        <f t="shared" si="8"/>
        <v>-</v>
      </c>
      <c r="Q566" s="95" t="s">
        <v>735</v>
      </c>
      <c r="R566" s="95"/>
      <c r="S566" s="95"/>
    </row>
    <row r="567" spans="2:19" x14ac:dyDescent="0.4">
      <c r="B567" s="95" t="s">
        <v>733</v>
      </c>
      <c r="C567" s="95" t="s">
        <v>100</v>
      </c>
      <c r="D567" s="95" t="s">
        <v>1865</v>
      </c>
      <c r="E567" s="95" t="s">
        <v>97</v>
      </c>
      <c r="F567" s="95" t="s">
        <v>273</v>
      </c>
      <c r="G567" s="95" t="s">
        <v>97</v>
      </c>
      <c r="H567" s="95" t="s">
        <v>104</v>
      </c>
      <c r="I567" s="95" t="s">
        <v>105</v>
      </c>
      <c r="J567" s="95" t="s">
        <v>245</v>
      </c>
      <c r="K567" s="95" t="s">
        <v>98</v>
      </c>
      <c r="L567" s="95" t="s">
        <v>743</v>
      </c>
      <c r="M567" s="95" t="s">
        <v>1917</v>
      </c>
      <c r="N567" s="95" t="s">
        <v>1680</v>
      </c>
      <c r="O567" s="95" t="s">
        <v>37</v>
      </c>
      <c r="P567" s="95" t="str">
        <f t="shared" si="8"/>
        <v>-</v>
      </c>
      <c r="Q567" s="95" t="s">
        <v>1866</v>
      </c>
      <c r="R567" s="95"/>
      <c r="S567" s="95"/>
    </row>
    <row r="568" spans="2:19" x14ac:dyDescent="0.4">
      <c r="B568" s="95" t="s">
        <v>733</v>
      </c>
      <c r="C568" s="95" t="s">
        <v>6</v>
      </c>
      <c r="D568" s="95"/>
      <c r="E568" s="95" t="s">
        <v>97</v>
      </c>
      <c r="F568" s="95" t="s">
        <v>273</v>
      </c>
      <c r="G568" s="95" t="s">
        <v>97</v>
      </c>
      <c r="H568" s="95" t="s">
        <v>104</v>
      </c>
      <c r="I568" s="95" t="s">
        <v>105</v>
      </c>
      <c r="J568" s="95" t="s">
        <v>245</v>
      </c>
      <c r="K568" s="95" t="s">
        <v>98</v>
      </c>
      <c r="L568" s="95" t="s">
        <v>744</v>
      </c>
      <c r="M568" s="95" t="s">
        <v>1917</v>
      </c>
      <c r="N568" s="95" t="s">
        <v>1680</v>
      </c>
      <c r="O568" s="95" t="s">
        <v>37</v>
      </c>
      <c r="P568" s="95" t="str">
        <f t="shared" si="8"/>
        <v>-</v>
      </c>
      <c r="Q568" s="95" t="s">
        <v>738</v>
      </c>
      <c r="R568" s="95"/>
      <c r="S568" s="95"/>
    </row>
    <row r="569" spans="2:19" x14ac:dyDescent="0.4">
      <c r="B569" s="95" t="s">
        <v>733</v>
      </c>
      <c r="C569" s="95" t="s">
        <v>7</v>
      </c>
      <c r="D569" s="95"/>
      <c r="E569" s="95" t="s">
        <v>97</v>
      </c>
      <c r="F569" s="95" t="s">
        <v>273</v>
      </c>
      <c r="G569" s="95" t="s">
        <v>97</v>
      </c>
      <c r="H569" s="95" t="s">
        <v>104</v>
      </c>
      <c r="I569" s="95" t="s">
        <v>105</v>
      </c>
      <c r="J569" s="95" t="s">
        <v>245</v>
      </c>
      <c r="K569" s="95" t="s">
        <v>98</v>
      </c>
      <c r="L569" s="95" t="s">
        <v>745</v>
      </c>
      <c r="M569" s="95" t="s">
        <v>1917</v>
      </c>
      <c r="N569" s="95" t="s">
        <v>1680</v>
      </c>
      <c r="O569" s="95" t="s">
        <v>37</v>
      </c>
      <c r="P569" s="95" t="str">
        <f t="shared" si="8"/>
        <v>-</v>
      </c>
      <c r="Q569" s="95" t="s">
        <v>740</v>
      </c>
      <c r="R569" s="95"/>
      <c r="S569" s="95"/>
    </row>
    <row r="570" spans="2:19" x14ac:dyDescent="0.4">
      <c r="B570" s="95" t="s">
        <v>733</v>
      </c>
      <c r="C570" s="95" t="s">
        <v>94</v>
      </c>
      <c r="D570" s="95"/>
      <c r="E570" s="95" t="s">
        <v>97</v>
      </c>
      <c r="F570" s="95" t="s">
        <v>95</v>
      </c>
      <c r="G570" s="95" t="s">
        <v>113</v>
      </c>
      <c r="H570" s="95" t="s">
        <v>1862</v>
      </c>
      <c r="I570" s="95" t="s">
        <v>97</v>
      </c>
      <c r="J570" s="95" t="s">
        <v>97</v>
      </c>
      <c r="K570" s="95" t="s">
        <v>98</v>
      </c>
      <c r="L570" s="95" t="s">
        <v>746</v>
      </c>
      <c r="M570" s="95" t="s">
        <v>1917</v>
      </c>
      <c r="N570" s="95" t="s">
        <v>1680</v>
      </c>
      <c r="O570" s="95" t="s">
        <v>37</v>
      </c>
      <c r="P570" s="95">
        <f t="shared" si="8"/>
        <v>1.7</v>
      </c>
      <c r="Q570" s="95" t="s">
        <v>1868</v>
      </c>
      <c r="R570" s="95"/>
      <c r="S570" s="95"/>
    </row>
    <row r="571" spans="2:19" x14ac:dyDescent="0.4">
      <c r="B571" s="95" t="s">
        <v>733</v>
      </c>
      <c r="C571" s="95" t="s">
        <v>94</v>
      </c>
      <c r="D571" s="95"/>
      <c r="E571" s="95" t="s">
        <v>97</v>
      </c>
      <c r="F571" s="95" t="s">
        <v>273</v>
      </c>
      <c r="G571" s="95" t="s">
        <v>97</v>
      </c>
      <c r="H571" s="95" t="s">
        <v>104</v>
      </c>
      <c r="I571" s="95" t="s">
        <v>114</v>
      </c>
      <c r="J571" s="95" t="s">
        <v>276</v>
      </c>
      <c r="K571" s="95" t="s">
        <v>98</v>
      </c>
      <c r="L571" s="95" t="s">
        <v>747</v>
      </c>
      <c r="M571" s="95" t="s">
        <v>1917</v>
      </c>
      <c r="N571" s="95" t="s">
        <v>1680</v>
      </c>
      <c r="O571" s="95" t="s">
        <v>33</v>
      </c>
      <c r="P571" s="95" t="str">
        <f t="shared" si="8"/>
        <v>-</v>
      </c>
      <c r="Q571" s="95" t="s">
        <v>1867</v>
      </c>
      <c r="R571" s="95"/>
      <c r="S571" s="95"/>
    </row>
    <row r="572" spans="2:19" x14ac:dyDescent="0.4">
      <c r="B572" s="95" t="s">
        <v>733</v>
      </c>
      <c r="C572" s="95" t="s">
        <v>4</v>
      </c>
      <c r="D572" s="95"/>
      <c r="E572" s="95" t="s">
        <v>97</v>
      </c>
      <c r="F572" s="95" t="s">
        <v>273</v>
      </c>
      <c r="G572" s="95" t="s">
        <v>97</v>
      </c>
      <c r="H572" s="95" t="s">
        <v>104</v>
      </c>
      <c r="I572" s="95" t="s">
        <v>114</v>
      </c>
      <c r="J572" s="95" t="s">
        <v>276</v>
      </c>
      <c r="K572" s="95" t="s">
        <v>98</v>
      </c>
      <c r="L572" s="95" t="s">
        <v>748</v>
      </c>
      <c r="M572" s="95" t="s">
        <v>1917</v>
      </c>
      <c r="N572" s="95" t="s">
        <v>1680</v>
      </c>
      <c r="O572" s="95" t="s">
        <v>33</v>
      </c>
      <c r="P572" s="95" t="str">
        <f t="shared" si="8"/>
        <v>-</v>
      </c>
      <c r="Q572" s="95" t="s">
        <v>735</v>
      </c>
      <c r="R572" s="95"/>
      <c r="S572" s="95"/>
    </row>
    <row r="573" spans="2:19" x14ac:dyDescent="0.4">
      <c r="B573" s="95" t="s">
        <v>733</v>
      </c>
      <c r="C573" s="95" t="s">
        <v>100</v>
      </c>
      <c r="D573" s="95" t="s">
        <v>1865</v>
      </c>
      <c r="E573" s="95" t="s">
        <v>97</v>
      </c>
      <c r="F573" s="95" t="s">
        <v>273</v>
      </c>
      <c r="G573" s="95" t="s">
        <v>97</v>
      </c>
      <c r="H573" s="95" t="s">
        <v>104</v>
      </c>
      <c r="I573" s="95" t="s">
        <v>114</v>
      </c>
      <c r="J573" s="95" t="s">
        <v>276</v>
      </c>
      <c r="K573" s="95" t="s">
        <v>98</v>
      </c>
      <c r="L573" s="95" t="s">
        <v>749</v>
      </c>
      <c r="M573" s="95" t="s">
        <v>1917</v>
      </c>
      <c r="N573" s="95" t="s">
        <v>1680</v>
      </c>
      <c r="O573" s="95" t="s">
        <v>33</v>
      </c>
      <c r="P573" s="95" t="str">
        <f t="shared" si="8"/>
        <v>-</v>
      </c>
      <c r="Q573" s="95" t="s">
        <v>1866</v>
      </c>
      <c r="R573" s="95"/>
      <c r="S573" s="95"/>
    </row>
    <row r="574" spans="2:19" x14ac:dyDescent="0.4">
      <c r="B574" s="95" t="s">
        <v>733</v>
      </c>
      <c r="C574" s="95" t="s">
        <v>6</v>
      </c>
      <c r="D574" s="95"/>
      <c r="E574" s="95" t="s">
        <v>97</v>
      </c>
      <c r="F574" s="95" t="s">
        <v>273</v>
      </c>
      <c r="G574" s="95" t="s">
        <v>97</v>
      </c>
      <c r="H574" s="95" t="s">
        <v>104</v>
      </c>
      <c r="I574" s="95" t="s">
        <v>114</v>
      </c>
      <c r="J574" s="95" t="s">
        <v>276</v>
      </c>
      <c r="K574" s="95" t="s">
        <v>98</v>
      </c>
      <c r="L574" s="95" t="s">
        <v>750</v>
      </c>
      <c r="M574" s="95" t="s">
        <v>1917</v>
      </c>
      <c r="N574" s="95" t="s">
        <v>1680</v>
      </c>
      <c r="O574" s="95" t="s">
        <v>33</v>
      </c>
      <c r="P574" s="95" t="str">
        <f t="shared" si="8"/>
        <v>-</v>
      </c>
      <c r="Q574" s="95" t="s">
        <v>738</v>
      </c>
      <c r="R574" s="95"/>
      <c r="S574" s="95"/>
    </row>
    <row r="575" spans="2:19" x14ac:dyDescent="0.4">
      <c r="B575" s="95" t="s">
        <v>733</v>
      </c>
      <c r="C575" s="95" t="s">
        <v>7</v>
      </c>
      <c r="D575" s="95"/>
      <c r="E575" s="95" t="s">
        <v>97</v>
      </c>
      <c r="F575" s="95" t="s">
        <v>273</v>
      </c>
      <c r="G575" s="95" t="s">
        <v>97</v>
      </c>
      <c r="H575" s="95" t="s">
        <v>104</v>
      </c>
      <c r="I575" s="95" t="s">
        <v>114</v>
      </c>
      <c r="J575" s="95" t="s">
        <v>276</v>
      </c>
      <c r="K575" s="95" t="s">
        <v>98</v>
      </c>
      <c r="L575" s="95" t="s">
        <v>751</v>
      </c>
      <c r="M575" s="95" t="s">
        <v>1917</v>
      </c>
      <c r="N575" s="95" t="s">
        <v>1680</v>
      </c>
      <c r="O575" s="95" t="s">
        <v>33</v>
      </c>
      <c r="P575" s="95" t="str">
        <f t="shared" si="8"/>
        <v>-</v>
      </c>
      <c r="Q575" s="95" t="s">
        <v>740</v>
      </c>
      <c r="R575" s="95"/>
      <c r="S575" s="95"/>
    </row>
    <row r="576" spans="2:19" x14ac:dyDescent="0.4">
      <c r="B576" s="95" t="s">
        <v>733</v>
      </c>
      <c r="C576" s="95" t="s">
        <v>94</v>
      </c>
      <c r="D576" s="95"/>
      <c r="E576" s="95" t="s">
        <v>97</v>
      </c>
      <c r="F576" s="95" t="s">
        <v>273</v>
      </c>
      <c r="G576" s="95" t="s">
        <v>97</v>
      </c>
      <c r="H576" s="95" t="s">
        <v>104</v>
      </c>
      <c r="I576" s="95" t="s">
        <v>105</v>
      </c>
      <c r="J576" s="95" t="s">
        <v>278</v>
      </c>
      <c r="K576" s="95" t="s">
        <v>98</v>
      </c>
      <c r="L576" s="95" t="s">
        <v>752</v>
      </c>
      <c r="M576" s="95" t="s">
        <v>1917</v>
      </c>
      <c r="N576" s="95" t="s">
        <v>1680</v>
      </c>
      <c r="O576" s="95" t="s">
        <v>33</v>
      </c>
      <c r="P576" s="95" t="str">
        <f t="shared" si="8"/>
        <v>-</v>
      </c>
      <c r="Q576" s="95" t="s">
        <v>1867</v>
      </c>
      <c r="R576" s="95"/>
      <c r="S576" s="95"/>
    </row>
    <row r="577" spans="2:19" x14ac:dyDescent="0.4">
      <c r="B577" s="95" t="s">
        <v>733</v>
      </c>
      <c r="C577" s="95" t="s">
        <v>4</v>
      </c>
      <c r="D577" s="95"/>
      <c r="E577" s="95" t="s">
        <v>97</v>
      </c>
      <c r="F577" s="95" t="s">
        <v>273</v>
      </c>
      <c r="G577" s="95" t="s">
        <v>97</v>
      </c>
      <c r="H577" s="95" t="s">
        <v>104</v>
      </c>
      <c r="I577" s="95" t="s">
        <v>105</v>
      </c>
      <c r="J577" s="95" t="s">
        <v>278</v>
      </c>
      <c r="K577" s="95" t="s">
        <v>98</v>
      </c>
      <c r="L577" s="95" t="s">
        <v>753</v>
      </c>
      <c r="M577" s="95" t="s">
        <v>1917</v>
      </c>
      <c r="N577" s="95" t="s">
        <v>1680</v>
      </c>
      <c r="O577" s="95" t="s">
        <v>33</v>
      </c>
      <c r="P577" s="95" t="str">
        <f t="shared" si="8"/>
        <v>-</v>
      </c>
      <c r="Q577" s="95" t="s">
        <v>735</v>
      </c>
      <c r="R577" s="95"/>
      <c r="S577" s="95"/>
    </row>
    <row r="578" spans="2:19" x14ac:dyDescent="0.4">
      <c r="B578" s="95" t="s">
        <v>733</v>
      </c>
      <c r="C578" s="95" t="s">
        <v>100</v>
      </c>
      <c r="D578" s="95" t="s">
        <v>1865</v>
      </c>
      <c r="E578" s="95" t="s">
        <v>97</v>
      </c>
      <c r="F578" s="95" t="s">
        <v>273</v>
      </c>
      <c r="G578" s="95" t="s">
        <v>97</v>
      </c>
      <c r="H578" s="95" t="s">
        <v>104</v>
      </c>
      <c r="I578" s="95" t="s">
        <v>105</v>
      </c>
      <c r="J578" s="95" t="s">
        <v>278</v>
      </c>
      <c r="K578" s="95" t="s">
        <v>98</v>
      </c>
      <c r="L578" s="95" t="s">
        <v>754</v>
      </c>
      <c r="M578" s="95" t="s">
        <v>1917</v>
      </c>
      <c r="N578" s="95" t="s">
        <v>1680</v>
      </c>
      <c r="O578" s="95" t="s">
        <v>33</v>
      </c>
      <c r="P578" s="95" t="str">
        <f t="shared" si="8"/>
        <v>-</v>
      </c>
      <c r="Q578" s="95" t="s">
        <v>1866</v>
      </c>
      <c r="R578" s="95"/>
      <c r="S578" s="95"/>
    </row>
    <row r="579" spans="2:19" x14ac:dyDescent="0.4">
      <c r="B579" s="95" t="s">
        <v>733</v>
      </c>
      <c r="C579" s="95" t="s">
        <v>6</v>
      </c>
      <c r="D579" s="95"/>
      <c r="E579" s="95" t="s">
        <v>97</v>
      </c>
      <c r="F579" s="95" t="s">
        <v>273</v>
      </c>
      <c r="G579" s="95" t="s">
        <v>97</v>
      </c>
      <c r="H579" s="95" t="s">
        <v>104</v>
      </c>
      <c r="I579" s="95" t="s">
        <v>105</v>
      </c>
      <c r="J579" s="95" t="s">
        <v>278</v>
      </c>
      <c r="K579" s="95" t="s">
        <v>98</v>
      </c>
      <c r="L579" s="95" t="s">
        <v>755</v>
      </c>
      <c r="M579" s="95" t="s">
        <v>1917</v>
      </c>
      <c r="N579" s="95" t="s">
        <v>1680</v>
      </c>
      <c r="O579" s="95" t="s">
        <v>33</v>
      </c>
      <c r="P579" s="95" t="str">
        <f t="shared" si="8"/>
        <v>-</v>
      </c>
      <c r="Q579" s="95" t="s">
        <v>738</v>
      </c>
      <c r="R579" s="95"/>
      <c r="S579" s="95"/>
    </row>
    <row r="580" spans="2:19" x14ac:dyDescent="0.4">
      <c r="B580" s="95" t="s">
        <v>733</v>
      </c>
      <c r="C580" s="95" t="s">
        <v>7</v>
      </c>
      <c r="D580" s="95"/>
      <c r="E580" s="95" t="s">
        <v>97</v>
      </c>
      <c r="F580" s="95" t="s">
        <v>273</v>
      </c>
      <c r="G580" s="95" t="s">
        <v>97</v>
      </c>
      <c r="H580" s="95" t="s">
        <v>104</v>
      </c>
      <c r="I580" s="95" t="s">
        <v>105</v>
      </c>
      <c r="J580" s="95" t="s">
        <v>278</v>
      </c>
      <c r="K580" s="95" t="s">
        <v>98</v>
      </c>
      <c r="L580" s="95" t="s">
        <v>756</v>
      </c>
      <c r="M580" s="95" t="s">
        <v>1917</v>
      </c>
      <c r="N580" s="95" t="s">
        <v>1680</v>
      </c>
      <c r="O580" s="95" t="s">
        <v>33</v>
      </c>
      <c r="P580" s="95" t="str">
        <f t="shared" si="8"/>
        <v>-</v>
      </c>
      <c r="Q580" s="95" t="s">
        <v>740</v>
      </c>
      <c r="R580" s="95"/>
      <c r="S580" s="95"/>
    </row>
    <row r="581" spans="2:19" x14ac:dyDescent="0.4">
      <c r="B581" s="95" t="s">
        <v>733</v>
      </c>
      <c r="C581" s="95" t="s">
        <v>94</v>
      </c>
      <c r="D581" s="95"/>
      <c r="E581" s="95" t="s">
        <v>97</v>
      </c>
      <c r="F581" s="95" t="s">
        <v>95</v>
      </c>
      <c r="G581" s="95" t="s">
        <v>757</v>
      </c>
      <c r="H581" s="95" t="s">
        <v>1862</v>
      </c>
      <c r="I581" s="95" t="s">
        <v>97</v>
      </c>
      <c r="J581" s="95" t="s">
        <v>97</v>
      </c>
      <c r="K581" s="95" t="s">
        <v>98</v>
      </c>
      <c r="L581" s="95" t="s">
        <v>758</v>
      </c>
      <c r="M581" s="95" t="s">
        <v>1917</v>
      </c>
      <c r="N581" s="95" t="s">
        <v>1680</v>
      </c>
      <c r="O581" s="95" t="s">
        <v>33</v>
      </c>
      <c r="P581" s="95">
        <f t="shared" si="8"/>
        <v>2.5</v>
      </c>
      <c r="Q581" s="95" t="s">
        <v>1868</v>
      </c>
      <c r="R581" s="95"/>
      <c r="S581" s="95"/>
    </row>
    <row r="582" spans="2:19" x14ac:dyDescent="0.4">
      <c r="B582" s="95" t="s">
        <v>733</v>
      </c>
      <c r="C582" s="95" t="s">
        <v>94</v>
      </c>
      <c r="D582" s="95"/>
      <c r="E582" s="95" t="s">
        <v>97</v>
      </c>
      <c r="F582" s="95" t="s">
        <v>273</v>
      </c>
      <c r="G582" s="95" t="s">
        <v>97</v>
      </c>
      <c r="H582" s="95" t="s">
        <v>104</v>
      </c>
      <c r="I582" s="95" t="s">
        <v>114</v>
      </c>
      <c r="J582" s="95" t="s">
        <v>280</v>
      </c>
      <c r="K582" s="95" t="s">
        <v>98</v>
      </c>
      <c r="L582" s="95" t="s">
        <v>759</v>
      </c>
      <c r="M582" s="95" t="s">
        <v>1917</v>
      </c>
      <c r="N582" s="95" t="s">
        <v>1680</v>
      </c>
      <c r="O582" s="95" t="s">
        <v>34</v>
      </c>
      <c r="P582" s="95" t="str">
        <f t="shared" si="8"/>
        <v>-</v>
      </c>
      <c r="Q582" s="95" t="s">
        <v>1867</v>
      </c>
      <c r="R582" s="95"/>
      <c r="S582" s="95"/>
    </row>
    <row r="583" spans="2:19" x14ac:dyDescent="0.4">
      <c r="B583" s="95" t="s">
        <v>733</v>
      </c>
      <c r="C583" s="95" t="s">
        <v>4</v>
      </c>
      <c r="D583" s="95"/>
      <c r="E583" s="95" t="s">
        <v>97</v>
      </c>
      <c r="F583" s="95" t="s">
        <v>273</v>
      </c>
      <c r="G583" s="95" t="s">
        <v>97</v>
      </c>
      <c r="H583" s="95" t="s">
        <v>104</v>
      </c>
      <c r="I583" s="95" t="s">
        <v>114</v>
      </c>
      <c r="J583" s="95" t="s">
        <v>280</v>
      </c>
      <c r="K583" s="95" t="s">
        <v>98</v>
      </c>
      <c r="L583" s="95" t="s">
        <v>760</v>
      </c>
      <c r="M583" s="95" t="s">
        <v>1917</v>
      </c>
      <c r="N583" s="95" t="s">
        <v>1680</v>
      </c>
      <c r="O583" s="95" t="s">
        <v>34</v>
      </c>
      <c r="P583" s="95" t="str">
        <f t="shared" si="8"/>
        <v>-</v>
      </c>
      <c r="Q583" s="95" t="s">
        <v>735</v>
      </c>
      <c r="R583" s="95"/>
      <c r="S583" s="95"/>
    </row>
    <row r="584" spans="2:19" x14ac:dyDescent="0.4">
      <c r="B584" s="95" t="s">
        <v>733</v>
      </c>
      <c r="C584" s="95" t="s">
        <v>100</v>
      </c>
      <c r="D584" s="95" t="s">
        <v>1865</v>
      </c>
      <c r="E584" s="95" t="s">
        <v>97</v>
      </c>
      <c r="F584" s="95" t="s">
        <v>273</v>
      </c>
      <c r="G584" s="95" t="s">
        <v>97</v>
      </c>
      <c r="H584" s="95" t="s">
        <v>104</v>
      </c>
      <c r="I584" s="95" t="s">
        <v>114</v>
      </c>
      <c r="J584" s="95" t="s">
        <v>280</v>
      </c>
      <c r="K584" s="95" t="s">
        <v>98</v>
      </c>
      <c r="L584" s="95" t="s">
        <v>761</v>
      </c>
      <c r="M584" s="95" t="s">
        <v>1917</v>
      </c>
      <c r="N584" s="95" t="s">
        <v>1680</v>
      </c>
      <c r="O584" s="95" t="s">
        <v>34</v>
      </c>
      <c r="P584" s="95" t="str">
        <f t="shared" si="8"/>
        <v>-</v>
      </c>
      <c r="Q584" s="95" t="s">
        <v>1866</v>
      </c>
      <c r="R584" s="95"/>
      <c r="S584" s="95"/>
    </row>
    <row r="585" spans="2:19" x14ac:dyDescent="0.4">
      <c r="B585" s="95" t="s">
        <v>733</v>
      </c>
      <c r="C585" s="95" t="s">
        <v>6</v>
      </c>
      <c r="D585" s="95"/>
      <c r="E585" s="95" t="s">
        <v>97</v>
      </c>
      <c r="F585" s="95" t="s">
        <v>273</v>
      </c>
      <c r="G585" s="95" t="s">
        <v>97</v>
      </c>
      <c r="H585" s="95" t="s">
        <v>104</v>
      </c>
      <c r="I585" s="95" t="s">
        <v>114</v>
      </c>
      <c r="J585" s="95" t="s">
        <v>280</v>
      </c>
      <c r="K585" s="95" t="s">
        <v>98</v>
      </c>
      <c r="L585" s="95" t="s">
        <v>762</v>
      </c>
      <c r="M585" s="95" t="s">
        <v>1917</v>
      </c>
      <c r="N585" s="95" t="s">
        <v>1680</v>
      </c>
      <c r="O585" s="95" t="s">
        <v>34</v>
      </c>
      <c r="P585" s="95" t="str">
        <f t="shared" ref="P585:P648" si="9">IF(G585="-","-",IF(LEFT(G585,1)="日",VALUE(MID(G585,8,4)),VALUE(SUBSTITUTE(G585,"以下",""))))</f>
        <v>-</v>
      </c>
      <c r="Q585" s="95" t="s">
        <v>738</v>
      </c>
      <c r="R585" s="95"/>
      <c r="S585" s="95"/>
    </row>
    <row r="586" spans="2:19" x14ac:dyDescent="0.4">
      <c r="B586" s="95" t="s">
        <v>733</v>
      </c>
      <c r="C586" s="95" t="s">
        <v>7</v>
      </c>
      <c r="D586" s="95"/>
      <c r="E586" s="95" t="s">
        <v>97</v>
      </c>
      <c r="F586" s="95" t="s">
        <v>273</v>
      </c>
      <c r="G586" s="95" t="s">
        <v>97</v>
      </c>
      <c r="H586" s="95" t="s">
        <v>104</v>
      </c>
      <c r="I586" s="95" t="s">
        <v>114</v>
      </c>
      <c r="J586" s="95" t="s">
        <v>280</v>
      </c>
      <c r="K586" s="95" t="s">
        <v>98</v>
      </c>
      <c r="L586" s="95" t="s">
        <v>763</v>
      </c>
      <c r="M586" s="95" t="s">
        <v>1917</v>
      </c>
      <c r="N586" s="95" t="s">
        <v>1680</v>
      </c>
      <c r="O586" s="95" t="s">
        <v>34</v>
      </c>
      <c r="P586" s="95" t="str">
        <f t="shared" si="9"/>
        <v>-</v>
      </c>
      <c r="Q586" s="95" t="s">
        <v>740</v>
      </c>
      <c r="R586" s="95"/>
      <c r="S586" s="95"/>
    </row>
    <row r="587" spans="2:19" x14ac:dyDescent="0.4">
      <c r="B587" s="95" t="s">
        <v>733</v>
      </c>
      <c r="C587" s="95" t="s">
        <v>94</v>
      </c>
      <c r="D587" s="95"/>
      <c r="E587" s="95" t="s">
        <v>97</v>
      </c>
      <c r="F587" s="95" t="s">
        <v>273</v>
      </c>
      <c r="G587" s="95" t="s">
        <v>97</v>
      </c>
      <c r="H587" s="95" t="s">
        <v>118</v>
      </c>
      <c r="I587" s="95" t="s">
        <v>114</v>
      </c>
      <c r="J587" s="95" t="s">
        <v>282</v>
      </c>
      <c r="K587" s="95" t="s">
        <v>98</v>
      </c>
      <c r="L587" s="95" t="s">
        <v>764</v>
      </c>
      <c r="M587" s="95" t="s">
        <v>1917</v>
      </c>
      <c r="N587" s="95" t="s">
        <v>1680</v>
      </c>
      <c r="O587" s="95" t="s">
        <v>34</v>
      </c>
      <c r="P587" s="95" t="str">
        <f t="shared" si="9"/>
        <v>-</v>
      </c>
      <c r="Q587" s="95" t="s">
        <v>1867</v>
      </c>
      <c r="R587" s="95"/>
      <c r="S587" s="95"/>
    </row>
    <row r="588" spans="2:19" x14ac:dyDescent="0.4">
      <c r="B588" s="95" t="s">
        <v>733</v>
      </c>
      <c r="C588" s="95" t="s">
        <v>4</v>
      </c>
      <c r="D588" s="95"/>
      <c r="E588" s="95" t="s">
        <v>97</v>
      </c>
      <c r="F588" s="95" t="s">
        <v>273</v>
      </c>
      <c r="G588" s="95" t="s">
        <v>97</v>
      </c>
      <c r="H588" s="95" t="s">
        <v>118</v>
      </c>
      <c r="I588" s="95" t="s">
        <v>114</v>
      </c>
      <c r="J588" s="95" t="s">
        <v>282</v>
      </c>
      <c r="K588" s="95" t="s">
        <v>98</v>
      </c>
      <c r="L588" s="95" t="s">
        <v>765</v>
      </c>
      <c r="M588" s="95" t="s">
        <v>1917</v>
      </c>
      <c r="N588" s="95" t="s">
        <v>1680</v>
      </c>
      <c r="O588" s="95" t="s">
        <v>34</v>
      </c>
      <c r="P588" s="95" t="str">
        <f t="shared" si="9"/>
        <v>-</v>
      </c>
      <c r="Q588" s="95" t="s">
        <v>735</v>
      </c>
      <c r="R588" s="95"/>
      <c r="S588" s="95"/>
    </row>
    <row r="589" spans="2:19" x14ac:dyDescent="0.4">
      <c r="B589" s="95" t="s">
        <v>733</v>
      </c>
      <c r="C589" s="95" t="s">
        <v>100</v>
      </c>
      <c r="D589" s="95" t="s">
        <v>1865</v>
      </c>
      <c r="E589" s="95" t="s">
        <v>97</v>
      </c>
      <c r="F589" s="95" t="s">
        <v>273</v>
      </c>
      <c r="G589" s="95" t="s">
        <v>97</v>
      </c>
      <c r="H589" s="95" t="s">
        <v>118</v>
      </c>
      <c r="I589" s="95" t="s">
        <v>114</v>
      </c>
      <c r="J589" s="95" t="s">
        <v>282</v>
      </c>
      <c r="K589" s="95" t="s">
        <v>98</v>
      </c>
      <c r="L589" s="95" t="s">
        <v>766</v>
      </c>
      <c r="M589" s="95" t="s">
        <v>1917</v>
      </c>
      <c r="N589" s="95" t="s">
        <v>1680</v>
      </c>
      <c r="O589" s="95" t="s">
        <v>34</v>
      </c>
      <c r="P589" s="95" t="str">
        <f t="shared" si="9"/>
        <v>-</v>
      </c>
      <c r="Q589" s="95" t="s">
        <v>1866</v>
      </c>
      <c r="R589" s="95"/>
      <c r="S589" s="95"/>
    </row>
    <row r="590" spans="2:19" x14ac:dyDescent="0.4">
      <c r="B590" s="95" t="s">
        <v>733</v>
      </c>
      <c r="C590" s="95" t="s">
        <v>6</v>
      </c>
      <c r="D590" s="95"/>
      <c r="E590" s="95" t="s">
        <v>97</v>
      </c>
      <c r="F590" s="95" t="s">
        <v>273</v>
      </c>
      <c r="G590" s="95" t="s">
        <v>97</v>
      </c>
      <c r="H590" s="95" t="s">
        <v>118</v>
      </c>
      <c r="I590" s="95" t="s">
        <v>114</v>
      </c>
      <c r="J590" s="95" t="s">
        <v>282</v>
      </c>
      <c r="K590" s="95" t="s">
        <v>98</v>
      </c>
      <c r="L590" s="95" t="s">
        <v>767</v>
      </c>
      <c r="M590" s="95" t="s">
        <v>1917</v>
      </c>
      <c r="N590" s="95" t="s">
        <v>1680</v>
      </c>
      <c r="O590" s="95" t="s">
        <v>34</v>
      </c>
      <c r="P590" s="95" t="str">
        <f t="shared" si="9"/>
        <v>-</v>
      </c>
      <c r="Q590" s="95" t="s">
        <v>738</v>
      </c>
      <c r="R590" s="95"/>
      <c r="S590" s="95"/>
    </row>
    <row r="591" spans="2:19" x14ac:dyDescent="0.4">
      <c r="B591" s="95" t="s">
        <v>733</v>
      </c>
      <c r="C591" s="95" t="s">
        <v>7</v>
      </c>
      <c r="D591" s="95"/>
      <c r="E591" s="95" t="s">
        <v>97</v>
      </c>
      <c r="F591" s="95" t="s">
        <v>273</v>
      </c>
      <c r="G591" s="95" t="s">
        <v>97</v>
      </c>
      <c r="H591" s="95" t="s">
        <v>118</v>
      </c>
      <c r="I591" s="95" t="s">
        <v>114</v>
      </c>
      <c r="J591" s="95" t="s">
        <v>282</v>
      </c>
      <c r="K591" s="95" t="s">
        <v>98</v>
      </c>
      <c r="L591" s="95" t="s">
        <v>768</v>
      </c>
      <c r="M591" s="95" t="s">
        <v>1917</v>
      </c>
      <c r="N591" s="95" t="s">
        <v>1680</v>
      </c>
      <c r="O591" s="95" t="s">
        <v>34</v>
      </c>
      <c r="P591" s="95" t="str">
        <f t="shared" si="9"/>
        <v>-</v>
      </c>
      <c r="Q591" s="95" t="s">
        <v>740</v>
      </c>
      <c r="R591" s="95"/>
      <c r="S591" s="95"/>
    </row>
    <row r="592" spans="2:19" x14ac:dyDescent="0.4">
      <c r="B592" s="95" t="s">
        <v>733</v>
      </c>
      <c r="C592" s="95" t="s">
        <v>94</v>
      </c>
      <c r="D592" s="95"/>
      <c r="E592" s="95" t="s">
        <v>97</v>
      </c>
      <c r="F592" s="95" t="s">
        <v>95</v>
      </c>
      <c r="G592" s="95" t="s">
        <v>609</v>
      </c>
      <c r="H592" s="95" t="s">
        <v>1862</v>
      </c>
      <c r="I592" s="95" t="s">
        <v>97</v>
      </c>
      <c r="J592" s="95" t="s">
        <v>97</v>
      </c>
      <c r="K592" s="95" t="s">
        <v>98</v>
      </c>
      <c r="L592" s="95" t="s">
        <v>769</v>
      </c>
      <c r="M592" s="95" t="s">
        <v>1917</v>
      </c>
      <c r="N592" s="95" t="s">
        <v>1680</v>
      </c>
      <c r="O592" s="95" t="s">
        <v>34</v>
      </c>
      <c r="P592" s="95">
        <f t="shared" si="9"/>
        <v>3.3</v>
      </c>
      <c r="Q592" s="95" t="s">
        <v>1868</v>
      </c>
      <c r="R592" s="95"/>
      <c r="S592" s="95"/>
    </row>
    <row r="593" spans="2:19" x14ac:dyDescent="0.4">
      <c r="B593" s="95" t="s">
        <v>1657</v>
      </c>
      <c r="C593" s="95" t="s">
        <v>94</v>
      </c>
      <c r="D593" s="95"/>
      <c r="E593" s="95" t="s">
        <v>1636</v>
      </c>
      <c r="F593" s="95" t="s">
        <v>273</v>
      </c>
      <c r="G593" s="95" t="s">
        <v>97</v>
      </c>
      <c r="H593" s="95" t="s">
        <v>104</v>
      </c>
      <c r="I593" s="95" t="s">
        <v>114</v>
      </c>
      <c r="J593" s="95" t="s">
        <v>150</v>
      </c>
      <c r="K593" s="95" t="s">
        <v>98</v>
      </c>
      <c r="L593" s="95" t="s">
        <v>770</v>
      </c>
      <c r="M593" s="95" t="s">
        <v>1917</v>
      </c>
      <c r="N593" s="95" t="s">
        <v>1680</v>
      </c>
      <c r="O593" s="95" t="s">
        <v>37</v>
      </c>
      <c r="P593" s="95" t="str">
        <f t="shared" si="9"/>
        <v>-</v>
      </c>
      <c r="Q593" s="95" t="s">
        <v>771</v>
      </c>
      <c r="R593" s="95"/>
      <c r="S593" s="95"/>
    </row>
    <row r="594" spans="2:19" x14ac:dyDescent="0.4">
      <c r="B594" s="95" t="s">
        <v>1657</v>
      </c>
      <c r="C594" s="95" t="s">
        <v>4</v>
      </c>
      <c r="D594" s="95"/>
      <c r="E594" s="95" t="s">
        <v>1636</v>
      </c>
      <c r="F594" s="95" t="s">
        <v>273</v>
      </c>
      <c r="G594" s="95" t="s">
        <v>97</v>
      </c>
      <c r="H594" s="95" t="s">
        <v>104</v>
      </c>
      <c r="I594" s="95" t="s">
        <v>114</v>
      </c>
      <c r="J594" s="95" t="s">
        <v>150</v>
      </c>
      <c r="K594" s="95" t="s">
        <v>98</v>
      </c>
      <c r="L594" s="95" t="s">
        <v>772</v>
      </c>
      <c r="M594" s="95" t="s">
        <v>1917</v>
      </c>
      <c r="N594" s="95" t="s">
        <v>1680</v>
      </c>
      <c r="O594" s="95" t="s">
        <v>37</v>
      </c>
      <c r="P594" s="95" t="str">
        <f t="shared" si="9"/>
        <v>-</v>
      </c>
      <c r="Q594" s="95" t="s">
        <v>773</v>
      </c>
      <c r="R594" s="95"/>
      <c r="S594" s="95"/>
    </row>
    <row r="595" spans="2:19" x14ac:dyDescent="0.4">
      <c r="B595" s="95" t="s">
        <v>1657</v>
      </c>
      <c r="C595" s="95" t="s">
        <v>100</v>
      </c>
      <c r="D595" s="95"/>
      <c r="E595" s="95" t="s">
        <v>1636</v>
      </c>
      <c r="F595" s="95" t="s">
        <v>273</v>
      </c>
      <c r="G595" s="95" t="s">
        <v>97</v>
      </c>
      <c r="H595" s="95" t="s">
        <v>104</v>
      </c>
      <c r="I595" s="95" t="s">
        <v>114</v>
      </c>
      <c r="J595" s="95" t="s">
        <v>150</v>
      </c>
      <c r="K595" s="95" t="s">
        <v>98</v>
      </c>
      <c r="L595" s="95" t="s">
        <v>774</v>
      </c>
      <c r="M595" s="95" t="s">
        <v>1917</v>
      </c>
      <c r="N595" s="95" t="s">
        <v>1680</v>
      </c>
      <c r="O595" s="95" t="s">
        <v>37</v>
      </c>
      <c r="P595" s="95" t="str">
        <f t="shared" si="9"/>
        <v>-</v>
      </c>
      <c r="Q595" s="95" t="s">
        <v>775</v>
      </c>
      <c r="R595" s="95"/>
      <c r="S595" s="95"/>
    </row>
    <row r="596" spans="2:19" x14ac:dyDescent="0.4">
      <c r="B596" s="95" t="s">
        <v>1657</v>
      </c>
      <c r="C596" s="95" t="s">
        <v>6</v>
      </c>
      <c r="D596" s="95"/>
      <c r="E596" s="95" t="s">
        <v>1636</v>
      </c>
      <c r="F596" s="95" t="s">
        <v>273</v>
      </c>
      <c r="G596" s="95" t="s">
        <v>97</v>
      </c>
      <c r="H596" s="95" t="s">
        <v>104</v>
      </c>
      <c r="I596" s="95" t="s">
        <v>114</v>
      </c>
      <c r="J596" s="95" t="s">
        <v>150</v>
      </c>
      <c r="K596" s="95" t="s">
        <v>98</v>
      </c>
      <c r="L596" s="95" t="s">
        <v>776</v>
      </c>
      <c r="M596" s="95" t="s">
        <v>1917</v>
      </c>
      <c r="N596" s="95" t="s">
        <v>1680</v>
      </c>
      <c r="O596" s="95" t="s">
        <v>37</v>
      </c>
      <c r="P596" s="95" t="str">
        <f t="shared" si="9"/>
        <v>-</v>
      </c>
      <c r="Q596" s="95" t="s">
        <v>738</v>
      </c>
      <c r="R596" s="95"/>
      <c r="S596" s="95"/>
    </row>
    <row r="597" spans="2:19" x14ac:dyDescent="0.4">
      <c r="B597" s="95" t="s">
        <v>1657</v>
      </c>
      <c r="C597" s="95" t="s">
        <v>7</v>
      </c>
      <c r="D597" s="95"/>
      <c r="E597" s="95" t="s">
        <v>1636</v>
      </c>
      <c r="F597" s="95" t="s">
        <v>273</v>
      </c>
      <c r="G597" s="95" t="s">
        <v>97</v>
      </c>
      <c r="H597" s="95" t="s">
        <v>104</v>
      </c>
      <c r="I597" s="95" t="s">
        <v>114</v>
      </c>
      <c r="J597" s="95" t="s">
        <v>150</v>
      </c>
      <c r="K597" s="95" t="s">
        <v>98</v>
      </c>
      <c r="L597" s="95" t="s">
        <v>777</v>
      </c>
      <c r="M597" s="95" t="s">
        <v>1917</v>
      </c>
      <c r="N597" s="95" t="s">
        <v>1680</v>
      </c>
      <c r="O597" s="95" t="s">
        <v>37</v>
      </c>
      <c r="P597" s="95" t="str">
        <f t="shared" si="9"/>
        <v>-</v>
      </c>
      <c r="Q597" s="95" t="s">
        <v>778</v>
      </c>
      <c r="R597" s="95"/>
      <c r="S597" s="95"/>
    </row>
    <row r="598" spans="2:19" x14ac:dyDescent="0.4">
      <c r="B598" s="95" t="s">
        <v>1657</v>
      </c>
      <c r="C598" s="95" t="s">
        <v>94</v>
      </c>
      <c r="D598" s="95"/>
      <c r="E598" s="95" t="s">
        <v>1636</v>
      </c>
      <c r="F598" s="95" t="s">
        <v>273</v>
      </c>
      <c r="G598" s="95" t="s">
        <v>97</v>
      </c>
      <c r="H598" s="95" t="s">
        <v>104</v>
      </c>
      <c r="I598" s="95" t="s">
        <v>105</v>
      </c>
      <c r="J598" s="95" t="s">
        <v>245</v>
      </c>
      <c r="K598" s="95" t="s">
        <v>98</v>
      </c>
      <c r="L598" s="95" t="s">
        <v>779</v>
      </c>
      <c r="M598" s="95" t="s">
        <v>1917</v>
      </c>
      <c r="N598" s="95" t="s">
        <v>1680</v>
      </c>
      <c r="O598" s="95" t="s">
        <v>37</v>
      </c>
      <c r="P598" s="95" t="str">
        <f t="shared" si="9"/>
        <v>-</v>
      </c>
      <c r="Q598" s="95" t="s">
        <v>771</v>
      </c>
      <c r="R598" s="95"/>
      <c r="S598" s="95"/>
    </row>
    <row r="599" spans="2:19" x14ac:dyDescent="0.4">
      <c r="B599" s="95" t="s">
        <v>1657</v>
      </c>
      <c r="C599" s="95" t="s">
        <v>4</v>
      </c>
      <c r="D599" s="95"/>
      <c r="E599" s="95" t="s">
        <v>1636</v>
      </c>
      <c r="F599" s="95" t="s">
        <v>273</v>
      </c>
      <c r="G599" s="95" t="s">
        <v>97</v>
      </c>
      <c r="H599" s="95" t="s">
        <v>104</v>
      </c>
      <c r="I599" s="95" t="s">
        <v>105</v>
      </c>
      <c r="J599" s="95" t="s">
        <v>245</v>
      </c>
      <c r="K599" s="95" t="s">
        <v>98</v>
      </c>
      <c r="L599" s="95" t="s">
        <v>780</v>
      </c>
      <c r="M599" s="95" t="s">
        <v>1917</v>
      </c>
      <c r="N599" s="95" t="s">
        <v>1680</v>
      </c>
      <c r="O599" s="95" t="s">
        <v>37</v>
      </c>
      <c r="P599" s="95" t="str">
        <f t="shared" si="9"/>
        <v>-</v>
      </c>
      <c r="Q599" s="95" t="s">
        <v>781</v>
      </c>
      <c r="R599" s="95"/>
      <c r="S599" s="95"/>
    </row>
    <row r="600" spans="2:19" x14ac:dyDescent="0.4">
      <c r="B600" s="95" t="s">
        <v>1657</v>
      </c>
      <c r="C600" s="95" t="s">
        <v>100</v>
      </c>
      <c r="D600" s="95"/>
      <c r="E600" s="95" t="s">
        <v>1636</v>
      </c>
      <c r="F600" s="95" t="s">
        <v>273</v>
      </c>
      <c r="G600" s="95" t="s">
        <v>97</v>
      </c>
      <c r="H600" s="95" t="s">
        <v>104</v>
      </c>
      <c r="I600" s="95" t="s">
        <v>105</v>
      </c>
      <c r="J600" s="95" t="s">
        <v>245</v>
      </c>
      <c r="K600" s="95" t="s">
        <v>98</v>
      </c>
      <c r="L600" s="95" t="s">
        <v>782</v>
      </c>
      <c r="M600" s="95" t="s">
        <v>1917</v>
      </c>
      <c r="N600" s="95" t="s">
        <v>1680</v>
      </c>
      <c r="O600" s="95" t="s">
        <v>37</v>
      </c>
      <c r="P600" s="95" t="str">
        <f t="shared" si="9"/>
        <v>-</v>
      </c>
      <c r="Q600" s="95" t="s">
        <v>775</v>
      </c>
      <c r="R600" s="95"/>
      <c r="S600" s="95"/>
    </row>
    <row r="601" spans="2:19" x14ac:dyDescent="0.4">
      <c r="B601" s="95" t="s">
        <v>1657</v>
      </c>
      <c r="C601" s="95" t="s">
        <v>6</v>
      </c>
      <c r="D601" s="95"/>
      <c r="E601" s="95" t="s">
        <v>1636</v>
      </c>
      <c r="F601" s="95" t="s">
        <v>273</v>
      </c>
      <c r="G601" s="95" t="s">
        <v>97</v>
      </c>
      <c r="H601" s="95" t="s">
        <v>104</v>
      </c>
      <c r="I601" s="95" t="s">
        <v>105</v>
      </c>
      <c r="J601" s="95" t="s">
        <v>245</v>
      </c>
      <c r="K601" s="95" t="s">
        <v>98</v>
      </c>
      <c r="L601" s="95" t="s">
        <v>783</v>
      </c>
      <c r="M601" s="95" t="s">
        <v>1917</v>
      </c>
      <c r="N601" s="95" t="s">
        <v>1680</v>
      </c>
      <c r="O601" s="95" t="s">
        <v>37</v>
      </c>
      <c r="P601" s="95" t="str">
        <f t="shared" si="9"/>
        <v>-</v>
      </c>
      <c r="Q601" s="95" t="s">
        <v>738</v>
      </c>
      <c r="R601" s="95"/>
      <c r="S601" s="95"/>
    </row>
    <row r="602" spans="2:19" x14ac:dyDescent="0.4">
      <c r="B602" s="95" t="s">
        <v>1657</v>
      </c>
      <c r="C602" s="95" t="s">
        <v>7</v>
      </c>
      <c r="D602" s="95"/>
      <c r="E602" s="95" t="s">
        <v>1636</v>
      </c>
      <c r="F602" s="95" t="s">
        <v>273</v>
      </c>
      <c r="G602" s="95" t="s">
        <v>97</v>
      </c>
      <c r="H602" s="95" t="s">
        <v>104</v>
      </c>
      <c r="I602" s="95" t="s">
        <v>105</v>
      </c>
      <c r="J602" s="95" t="s">
        <v>245</v>
      </c>
      <c r="K602" s="95" t="s">
        <v>98</v>
      </c>
      <c r="L602" s="95" t="s">
        <v>784</v>
      </c>
      <c r="M602" s="95" t="s">
        <v>1917</v>
      </c>
      <c r="N602" s="95" t="s">
        <v>1680</v>
      </c>
      <c r="O602" s="95" t="s">
        <v>37</v>
      </c>
      <c r="P602" s="95" t="str">
        <f t="shared" si="9"/>
        <v>-</v>
      </c>
      <c r="Q602" s="95" t="s">
        <v>778</v>
      </c>
      <c r="R602" s="95"/>
      <c r="S602" s="95"/>
    </row>
    <row r="603" spans="2:19" x14ac:dyDescent="0.4">
      <c r="B603" s="95" t="s">
        <v>1657</v>
      </c>
      <c r="C603" s="95" t="s">
        <v>94</v>
      </c>
      <c r="D603" s="95"/>
      <c r="E603" s="95" t="s">
        <v>1636</v>
      </c>
      <c r="F603" s="95" t="s">
        <v>273</v>
      </c>
      <c r="G603" s="95" t="s">
        <v>97</v>
      </c>
      <c r="H603" s="95" t="s">
        <v>104</v>
      </c>
      <c r="I603" s="95" t="s">
        <v>114</v>
      </c>
      <c r="J603" s="95" t="s">
        <v>276</v>
      </c>
      <c r="K603" s="95" t="s">
        <v>98</v>
      </c>
      <c r="L603" s="95" t="s">
        <v>785</v>
      </c>
      <c r="M603" s="95" t="s">
        <v>1917</v>
      </c>
      <c r="N603" s="95" t="s">
        <v>1680</v>
      </c>
      <c r="O603" s="95" t="s">
        <v>33</v>
      </c>
      <c r="P603" s="95" t="str">
        <f t="shared" si="9"/>
        <v>-</v>
      </c>
      <c r="Q603" s="95" t="s">
        <v>771</v>
      </c>
      <c r="R603" s="95"/>
      <c r="S603" s="95"/>
    </row>
    <row r="604" spans="2:19" x14ac:dyDescent="0.4">
      <c r="B604" s="95" t="s">
        <v>1657</v>
      </c>
      <c r="C604" s="95" t="s">
        <v>4</v>
      </c>
      <c r="D604" s="95"/>
      <c r="E604" s="95" t="s">
        <v>1636</v>
      </c>
      <c r="F604" s="95" t="s">
        <v>273</v>
      </c>
      <c r="G604" s="95" t="s">
        <v>97</v>
      </c>
      <c r="H604" s="95" t="s">
        <v>104</v>
      </c>
      <c r="I604" s="95" t="s">
        <v>114</v>
      </c>
      <c r="J604" s="95" t="s">
        <v>276</v>
      </c>
      <c r="K604" s="95" t="s">
        <v>98</v>
      </c>
      <c r="L604" s="95" t="s">
        <v>786</v>
      </c>
      <c r="M604" s="95" t="s">
        <v>1917</v>
      </c>
      <c r="N604" s="95" t="s">
        <v>1680</v>
      </c>
      <c r="O604" s="95" t="s">
        <v>33</v>
      </c>
      <c r="P604" s="95" t="str">
        <f t="shared" si="9"/>
        <v>-</v>
      </c>
      <c r="Q604" s="95" t="s">
        <v>781</v>
      </c>
      <c r="R604" s="95"/>
      <c r="S604" s="95"/>
    </row>
    <row r="605" spans="2:19" x14ac:dyDescent="0.4">
      <c r="B605" s="95" t="s">
        <v>1657</v>
      </c>
      <c r="C605" s="95" t="s">
        <v>100</v>
      </c>
      <c r="D605" s="95"/>
      <c r="E605" s="95" t="s">
        <v>1636</v>
      </c>
      <c r="F605" s="95" t="s">
        <v>273</v>
      </c>
      <c r="G605" s="95" t="s">
        <v>97</v>
      </c>
      <c r="H605" s="95" t="s">
        <v>104</v>
      </c>
      <c r="I605" s="95" t="s">
        <v>114</v>
      </c>
      <c r="J605" s="95" t="s">
        <v>276</v>
      </c>
      <c r="K605" s="95" t="s">
        <v>98</v>
      </c>
      <c r="L605" s="95" t="s">
        <v>787</v>
      </c>
      <c r="M605" s="95" t="s">
        <v>1917</v>
      </c>
      <c r="N605" s="95" t="s">
        <v>1680</v>
      </c>
      <c r="O605" s="95" t="s">
        <v>33</v>
      </c>
      <c r="P605" s="95" t="str">
        <f t="shared" si="9"/>
        <v>-</v>
      </c>
      <c r="Q605" s="95" t="s">
        <v>775</v>
      </c>
      <c r="R605" s="95"/>
      <c r="S605" s="95"/>
    </row>
    <row r="606" spans="2:19" x14ac:dyDescent="0.4">
      <c r="B606" s="95" t="s">
        <v>1657</v>
      </c>
      <c r="C606" s="95" t="s">
        <v>6</v>
      </c>
      <c r="D606" s="95"/>
      <c r="E606" s="95" t="s">
        <v>1636</v>
      </c>
      <c r="F606" s="95" t="s">
        <v>273</v>
      </c>
      <c r="G606" s="95" t="s">
        <v>97</v>
      </c>
      <c r="H606" s="95" t="s">
        <v>104</v>
      </c>
      <c r="I606" s="95" t="s">
        <v>114</v>
      </c>
      <c r="J606" s="95" t="s">
        <v>276</v>
      </c>
      <c r="K606" s="95" t="s">
        <v>98</v>
      </c>
      <c r="L606" s="95" t="s">
        <v>788</v>
      </c>
      <c r="M606" s="95" t="s">
        <v>1917</v>
      </c>
      <c r="N606" s="95" t="s">
        <v>1680</v>
      </c>
      <c r="O606" s="95" t="s">
        <v>33</v>
      </c>
      <c r="P606" s="95" t="str">
        <f t="shared" si="9"/>
        <v>-</v>
      </c>
      <c r="Q606" s="95" t="s">
        <v>738</v>
      </c>
      <c r="R606" s="95"/>
      <c r="S606" s="95"/>
    </row>
    <row r="607" spans="2:19" x14ac:dyDescent="0.4">
      <c r="B607" s="95" t="s">
        <v>1657</v>
      </c>
      <c r="C607" s="95" t="s">
        <v>7</v>
      </c>
      <c r="D607" s="95"/>
      <c r="E607" s="95" t="s">
        <v>1636</v>
      </c>
      <c r="F607" s="95" t="s">
        <v>273</v>
      </c>
      <c r="G607" s="95" t="s">
        <v>97</v>
      </c>
      <c r="H607" s="95" t="s">
        <v>104</v>
      </c>
      <c r="I607" s="95" t="s">
        <v>114</v>
      </c>
      <c r="J607" s="95" t="s">
        <v>276</v>
      </c>
      <c r="K607" s="95" t="s">
        <v>98</v>
      </c>
      <c r="L607" s="95" t="s">
        <v>789</v>
      </c>
      <c r="M607" s="95" t="s">
        <v>1917</v>
      </c>
      <c r="N607" s="95" t="s">
        <v>1680</v>
      </c>
      <c r="O607" s="95" t="s">
        <v>33</v>
      </c>
      <c r="P607" s="95" t="str">
        <f t="shared" si="9"/>
        <v>-</v>
      </c>
      <c r="Q607" s="95" t="s">
        <v>778</v>
      </c>
      <c r="R607" s="95"/>
      <c r="S607" s="95"/>
    </row>
    <row r="608" spans="2:19" x14ac:dyDescent="0.4">
      <c r="B608" s="95" t="s">
        <v>1657</v>
      </c>
      <c r="C608" s="95" t="s">
        <v>94</v>
      </c>
      <c r="D608" s="95"/>
      <c r="E608" s="95" t="s">
        <v>1636</v>
      </c>
      <c r="F608" s="95" t="s">
        <v>273</v>
      </c>
      <c r="G608" s="95" t="s">
        <v>97</v>
      </c>
      <c r="H608" s="95" t="s">
        <v>104</v>
      </c>
      <c r="I608" s="95" t="s">
        <v>105</v>
      </c>
      <c r="J608" s="95" t="s">
        <v>278</v>
      </c>
      <c r="K608" s="95" t="s">
        <v>98</v>
      </c>
      <c r="L608" s="95" t="s">
        <v>790</v>
      </c>
      <c r="M608" s="95" t="s">
        <v>1917</v>
      </c>
      <c r="N608" s="95" t="s">
        <v>1680</v>
      </c>
      <c r="O608" s="95" t="s">
        <v>33</v>
      </c>
      <c r="P608" s="95" t="str">
        <f t="shared" si="9"/>
        <v>-</v>
      </c>
      <c r="Q608" s="95" t="s">
        <v>771</v>
      </c>
      <c r="R608" s="95"/>
      <c r="S608" s="95"/>
    </row>
    <row r="609" spans="2:19" x14ac:dyDescent="0.4">
      <c r="B609" s="95" t="s">
        <v>1657</v>
      </c>
      <c r="C609" s="95" t="s">
        <v>4</v>
      </c>
      <c r="D609" s="95"/>
      <c r="E609" s="95" t="s">
        <v>1636</v>
      </c>
      <c r="F609" s="95" t="s">
        <v>273</v>
      </c>
      <c r="G609" s="95" t="s">
        <v>97</v>
      </c>
      <c r="H609" s="95" t="s">
        <v>104</v>
      </c>
      <c r="I609" s="95" t="s">
        <v>105</v>
      </c>
      <c r="J609" s="95" t="s">
        <v>278</v>
      </c>
      <c r="K609" s="95" t="s">
        <v>98</v>
      </c>
      <c r="L609" s="95" t="s">
        <v>791</v>
      </c>
      <c r="M609" s="95" t="s">
        <v>1917</v>
      </c>
      <c r="N609" s="95" t="s">
        <v>1680</v>
      </c>
      <c r="O609" s="95" t="s">
        <v>33</v>
      </c>
      <c r="P609" s="95" t="str">
        <f t="shared" si="9"/>
        <v>-</v>
      </c>
      <c r="Q609" s="95" t="s">
        <v>781</v>
      </c>
      <c r="R609" s="95"/>
      <c r="S609" s="95"/>
    </row>
    <row r="610" spans="2:19" x14ac:dyDescent="0.4">
      <c r="B610" s="95" t="s">
        <v>1657</v>
      </c>
      <c r="C610" s="95" t="s">
        <v>100</v>
      </c>
      <c r="D610" s="95"/>
      <c r="E610" s="95" t="s">
        <v>1636</v>
      </c>
      <c r="F610" s="95" t="s">
        <v>273</v>
      </c>
      <c r="G610" s="95" t="s">
        <v>97</v>
      </c>
      <c r="H610" s="95" t="s">
        <v>104</v>
      </c>
      <c r="I610" s="95" t="s">
        <v>105</v>
      </c>
      <c r="J610" s="95" t="s">
        <v>278</v>
      </c>
      <c r="K610" s="95" t="s">
        <v>98</v>
      </c>
      <c r="L610" s="95" t="s">
        <v>792</v>
      </c>
      <c r="M610" s="95" t="s">
        <v>1917</v>
      </c>
      <c r="N610" s="95" t="s">
        <v>1680</v>
      </c>
      <c r="O610" s="95" t="s">
        <v>33</v>
      </c>
      <c r="P610" s="95" t="str">
        <f t="shared" si="9"/>
        <v>-</v>
      </c>
      <c r="Q610" s="95" t="s">
        <v>775</v>
      </c>
      <c r="R610" s="95"/>
      <c r="S610" s="95"/>
    </row>
    <row r="611" spans="2:19" x14ac:dyDescent="0.4">
      <c r="B611" s="95" t="s">
        <v>1657</v>
      </c>
      <c r="C611" s="95" t="s">
        <v>6</v>
      </c>
      <c r="D611" s="95"/>
      <c r="E611" s="95" t="s">
        <v>1636</v>
      </c>
      <c r="F611" s="95" t="s">
        <v>273</v>
      </c>
      <c r="G611" s="95" t="s">
        <v>97</v>
      </c>
      <c r="H611" s="95" t="s">
        <v>104</v>
      </c>
      <c r="I611" s="95" t="s">
        <v>105</v>
      </c>
      <c r="J611" s="95" t="s">
        <v>278</v>
      </c>
      <c r="K611" s="95" t="s">
        <v>98</v>
      </c>
      <c r="L611" s="95" t="s">
        <v>793</v>
      </c>
      <c r="M611" s="95" t="s">
        <v>1917</v>
      </c>
      <c r="N611" s="95" t="s">
        <v>1680</v>
      </c>
      <c r="O611" s="95" t="s">
        <v>33</v>
      </c>
      <c r="P611" s="95" t="str">
        <f t="shared" si="9"/>
        <v>-</v>
      </c>
      <c r="Q611" s="95" t="s">
        <v>738</v>
      </c>
      <c r="R611" s="95"/>
      <c r="S611" s="95"/>
    </row>
    <row r="612" spans="2:19" x14ac:dyDescent="0.4">
      <c r="B612" s="95" t="s">
        <v>1657</v>
      </c>
      <c r="C612" s="95" t="s">
        <v>7</v>
      </c>
      <c r="D612" s="95"/>
      <c r="E612" s="95" t="s">
        <v>1636</v>
      </c>
      <c r="F612" s="95" t="s">
        <v>273</v>
      </c>
      <c r="G612" s="95" t="s">
        <v>97</v>
      </c>
      <c r="H612" s="95" t="s">
        <v>104</v>
      </c>
      <c r="I612" s="95" t="s">
        <v>105</v>
      </c>
      <c r="J612" s="95" t="s">
        <v>278</v>
      </c>
      <c r="K612" s="95" t="s">
        <v>98</v>
      </c>
      <c r="L612" s="95" t="s">
        <v>794</v>
      </c>
      <c r="M612" s="95" t="s">
        <v>1917</v>
      </c>
      <c r="N612" s="95" t="s">
        <v>1680</v>
      </c>
      <c r="O612" s="95" t="s">
        <v>33</v>
      </c>
      <c r="P612" s="95" t="str">
        <f t="shared" si="9"/>
        <v>-</v>
      </c>
      <c r="Q612" s="95" t="s">
        <v>778</v>
      </c>
      <c r="R612" s="95"/>
      <c r="S612" s="95"/>
    </row>
    <row r="613" spans="2:19" x14ac:dyDescent="0.4">
      <c r="B613" s="95" t="s">
        <v>1657</v>
      </c>
      <c r="C613" s="95" t="s">
        <v>94</v>
      </c>
      <c r="D613" s="95"/>
      <c r="E613" s="95" t="s">
        <v>1636</v>
      </c>
      <c r="F613" s="95" t="s">
        <v>273</v>
      </c>
      <c r="G613" s="95" t="s">
        <v>97</v>
      </c>
      <c r="H613" s="95" t="s">
        <v>104</v>
      </c>
      <c r="I613" s="95" t="s">
        <v>114</v>
      </c>
      <c r="J613" s="95" t="s">
        <v>280</v>
      </c>
      <c r="K613" s="95" t="s">
        <v>98</v>
      </c>
      <c r="L613" s="95" t="s">
        <v>795</v>
      </c>
      <c r="M613" s="95" t="s">
        <v>1917</v>
      </c>
      <c r="N613" s="95" t="s">
        <v>1680</v>
      </c>
      <c r="O613" s="95" t="s">
        <v>34</v>
      </c>
      <c r="P613" s="95" t="str">
        <f t="shared" si="9"/>
        <v>-</v>
      </c>
      <c r="Q613" s="95" t="s">
        <v>796</v>
      </c>
      <c r="R613" s="95"/>
      <c r="S613" s="95"/>
    </row>
    <row r="614" spans="2:19" x14ac:dyDescent="0.4">
      <c r="B614" s="95" t="s">
        <v>1657</v>
      </c>
      <c r="C614" s="95" t="s">
        <v>94</v>
      </c>
      <c r="D614" s="95"/>
      <c r="E614" s="95" t="s">
        <v>1636</v>
      </c>
      <c r="F614" s="95" t="s">
        <v>273</v>
      </c>
      <c r="G614" s="95" t="s">
        <v>97</v>
      </c>
      <c r="H614" s="95" t="s">
        <v>118</v>
      </c>
      <c r="I614" s="95" t="s">
        <v>114</v>
      </c>
      <c r="J614" s="95" t="s">
        <v>282</v>
      </c>
      <c r="K614" s="95" t="s">
        <v>98</v>
      </c>
      <c r="L614" s="95" t="s">
        <v>797</v>
      </c>
      <c r="M614" s="95" t="s">
        <v>1917</v>
      </c>
      <c r="N614" s="95" t="s">
        <v>1680</v>
      </c>
      <c r="O614" s="95" t="s">
        <v>34</v>
      </c>
      <c r="P614" s="95" t="str">
        <f t="shared" si="9"/>
        <v>-</v>
      </c>
      <c r="Q614" s="95" t="s">
        <v>796</v>
      </c>
      <c r="R614" s="95"/>
      <c r="S614" s="95"/>
    </row>
    <row r="615" spans="2:19" x14ac:dyDescent="0.4">
      <c r="B615" s="95" t="s">
        <v>798</v>
      </c>
      <c r="C615" s="95" t="s">
        <v>10</v>
      </c>
      <c r="D615" s="95"/>
      <c r="E615" s="95" t="s">
        <v>97</v>
      </c>
      <c r="F615" s="95" t="s">
        <v>273</v>
      </c>
      <c r="G615" s="95" t="s">
        <v>97</v>
      </c>
      <c r="H615" s="95" t="s">
        <v>104</v>
      </c>
      <c r="I615" s="95" t="s">
        <v>114</v>
      </c>
      <c r="J615" s="95" t="s">
        <v>150</v>
      </c>
      <c r="K615" s="95" t="s">
        <v>98</v>
      </c>
      <c r="L615" s="95" t="s">
        <v>799</v>
      </c>
      <c r="M615" s="95" t="s">
        <v>1917</v>
      </c>
      <c r="N615" s="95" t="s">
        <v>1680</v>
      </c>
      <c r="O615" s="95" t="s">
        <v>37</v>
      </c>
      <c r="P615" s="95" t="str">
        <f t="shared" si="9"/>
        <v>-</v>
      </c>
      <c r="Q615" s="95"/>
      <c r="R615" s="95"/>
      <c r="S615" s="95"/>
    </row>
    <row r="616" spans="2:19" x14ac:dyDescent="0.4">
      <c r="B616" s="95" t="s">
        <v>798</v>
      </c>
      <c r="C616" s="95" t="s">
        <v>10</v>
      </c>
      <c r="D616" s="95"/>
      <c r="E616" s="95" t="s">
        <v>97</v>
      </c>
      <c r="F616" s="95" t="s">
        <v>273</v>
      </c>
      <c r="G616" s="95" t="s">
        <v>97</v>
      </c>
      <c r="H616" s="95" t="s">
        <v>104</v>
      </c>
      <c r="I616" s="95" t="s">
        <v>105</v>
      </c>
      <c r="J616" s="95" t="s">
        <v>245</v>
      </c>
      <c r="K616" s="95" t="s">
        <v>98</v>
      </c>
      <c r="L616" s="95" t="s">
        <v>800</v>
      </c>
      <c r="M616" s="95" t="s">
        <v>1917</v>
      </c>
      <c r="N616" s="95" t="s">
        <v>1680</v>
      </c>
      <c r="O616" s="95" t="s">
        <v>37</v>
      </c>
      <c r="P616" s="95" t="str">
        <f t="shared" si="9"/>
        <v>-</v>
      </c>
      <c r="Q616" s="95"/>
      <c r="R616" s="95"/>
      <c r="S616" s="95"/>
    </row>
    <row r="617" spans="2:19" x14ac:dyDescent="0.4">
      <c r="B617" s="95" t="s">
        <v>798</v>
      </c>
      <c r="C617" s="95" t="s">
        <v>10</v>
      </c>
      <c r="D617" s="95"/>
      <c r="E617" s="95" t="s">
        <v>97</v>
      </c>
      <c r="F617" s="95" t="s">
        <v>273</v>
      </c>
      <c r="G617" s="95" t="s">
        <v>97</v>
      </c>
      <c r="H617" s="95" t="s">
        <v>104</v>
      </c>
      <c r="I617" s="95" t="s">
        <v>114</v>
      </c>
      <c r="J617" s="95" t="s">
        <v>276</v>
      </c>
      <c r="K617" s="95" t="s">
        <v>98</v>
      </c>
      <c r="L617" s="95" t="s">
        <v>801</v>
      </c>
      <c r="M617" s="95" t="s">
        <v>1917</v>
      </c>
      <c r="N617" s="95" t="s">
        <v>1680</v>
      </c>
      <c r="O617" s="95" t="s">
        <v>33</v>
      </c>
      <c r="P617" s="95" t="str">
        <f t="shared" si="9"/>
        <v>-</v>
      </c>
      <c r="Q617" s="95"/>
      <c r="R617" s="95"/>
      <c r="S617" s="95"/>
    </row>
    <row r="618" spans="2:19" x14ac:dyDescent="0.4">
      <c r="B618" s="95" t="s">
        <v>798</v>
      </c>
      <c r="C618" s="95" t="s">
        <v>10</v>
      </c>
      <c r="D618" s="95"/>
      <c r="E618" s="95" t="s">
        <v>97</v>
      </c>
      <c r="F618" s="95" t="s">
        <v>273</v>
      </c>
      <c r="G618" s="95" t="s">
        <v>97</v>
      </c>
      <c r="H618" s="95" t="s">
        <v>104</v>
      </c>
      <c r="I618" s="95" t="s">
        <v>105</v>
      </c>
      <c r="J618" s="95" t="s">
        <v>278</v>
      </c>
      <c r="K618" s="95" t="s">
        <v>98</v>
      </c>
      <c r="L618" s="95" t="s">
        <v>802</v>
      </c>
      <c r="M618" s="95" t="s">
        <v>1917</v>
      </c>
      <c r="N618" s="95" t="s">
        <v>1680</v>
      </c>
      <c r="O618" s="95" t="s">
        <v>33</v>
      </c>
      <c r="P618" s="95" t="str">
        <f t="shared" si="9"/>
        <v>-</v>
      </c>
      <c r="Q618" s="95"/>
      <c r="R618" s="95"/>
      <c r="S618" s="95"/>
    </row>
    <row r="619" spans="2:19" x14ac:dyDescent="0.4">
      <c r="B619" s="95" t="s">
        <v>798</v>
      </c>
      <c r="C619" s="95" t="s">
        <v>10</v>
      </c>
      <c r="D619" s="95"/>
      <c r="E619" s="95" t="s">
        <v>97</v>
      </c>
      <c r="F619" s="95" t="s">
        <v>273</v>
      </c>
      <c r="G619" s="95" t="s">
        <v>97</v>
      </c>
      <c r="H619" s="95" t="s">
        <v>104</v>
      </c>
      <c r="I619" s="95" t="s">
        <v>114</v>
      </c>
      <c r="J619" s="95" t="s">
        <v>280</v>
      </c>
      <c r="K619" s="95" t="s">
        <v>98</v>
      </c>
      <c r="L619" s="95" t="s">
        <v>803</v>
      </c>
      <c r="M619" s="95" t="s">
        <v>1917</v>
      </c>
      <c r="N619" s="95" t="s">
        <v>1680</v>
      </c>
      <c r="O619" s="95" t="s">
        <v>34</v>
      </c>
      <c r="P619" s="95" t="str">
        <f t="shared" si="9"/>
        <v>-</v>
      </c>
      <c r="Q619" s="95"/>
      <c r="R619" s="95"/>
      <c r="S619" s="95"/>
    </row>
    <row r="620" spans="2:19" x14ac:dyDescent="0.4">
      <c r="B620" s="95" t="s">
        <v>798</v>
      </c>
      <c r="C620" s="95" t="s">
        <v>10</v>
      </c>
      <c r="D620" s="95"/>
      <c r="E620" s="95" t="s">
        <v>97</v>
      </c>
      <c r="F620" s="95" t="s">
        <v>273</v>
      </c>
      <c r="G620" s="95" t="s">
        <v>97</v>
      </c>
      <c r="H620" s="95" t="s">
        <v>118</v>
      </c>
      <c r="I620" s="95" t="s">
        <v>114</v>
      </c>
      <c r="J620" s="95" t="s">
        <v>282</v>
      </c>
      <c r="K620" s="95" t="s">
        <v>98</v>
      </c>
      <c r="L620" s="95" t="s">
        <v>804</v>
      </c>
      <c r="M620" s="95" t="s">
        <v>1917</v>
      </c>
      <c r="N620" s="95" t="s">
        <v>1680</v>
      </c>
      <c r="O620" s="95" t="s">
        <v>34</v>
      </c>
      <c r="P620" s="95" t="str">
        <f t="shared" si="9"/>
        <v>-</v>
      </c>
      <c r="Q620" s="95"/>
      <c r="R620" s="95"/>
      <c r="S620" s="95"/>
    </row>
    <row r="621" spans="2:19" x14ac:dyDescent="0.4">
      <c r="B621" s="95" t="s">
        <v>1869</v>
      </c>
      <c r="C621" s="95" t="s">
        <v>94</v>
      </c>
      <c r="D621" s="95" t="s">
        <v>1870</v>
      </c>
      <c r="E621" s="95" t="s">
        <v>97</v>
      </c>
      <c r="F621" s="95" t="s">
        <v>273</v>
      </c>
      <c r="G621" s="95" t="s">
        <v>97</v>
      </c>
      <c r="H621" s="95" t="s">
        <v>104</v>
      </c>
      <c r="I621" s="95" t="s">
        <v>114</v>
      </c>
      <c r="J621" s="95" t="s">
        <v>150</v>
      </c>
      <c r="K621" s="95" t="s">
        <v>98</v>
      </c>
      <c r="L621" s="95" t="s">
        <v>805</v>
      </c>
      <c r="M621" s="95" t="s">
        <v>1917</v>
      </c>
      <c r="N621" s="95" t="s">
        <v>1680</v>
      </c>
      <c r="O621" s="95" t="s">
        <v>37</v>
      </c>
      <c r="P621" s="95" t="str">
        <f t="shared" si="9"/>
        <v>-</v>
      </c>
      <c r="Q621" s="95"/>
      <c r="R621" s="95"/>
      <c r="S621" s="95"/>
    </row>
    <row r="622" spans="2:19" x14ac:dyDescent="0.4">
      <c r="B622" s="95" t="s">
        <v>1869</v>
      </c>
      <c r="C622" s="95" t="s">
        <v>94</v>
      </c>
      <c r="D622" s="95" t="s">
        <v>1870</v>
      </c>
      <c r="E622" s="95" t="s">
        <v>97</v>
      </c>
      <c r="F622" s="95" t="s">
        <v>273</v>
      </c>
      <c r="G622" s="95" t="s">
        <v>97</v>
      </c>
      <c r="H622" s="95" t="s">
        <v>104</v>
      </c>
      <c r="I622" s="95" t="s">
        <v>105</v>
      </c>
      <c r="J622" s="95" t="s">
        <v>245</v>
      </c>
      <c r="K622" s="95" t="s">
        <v>98</v>
      </c>
      <c r="L622" s="95" t="s">
        <v>806</v>
      </c>
      <c r="M622" s="95" t="s">
        <v>1917</v>
      </c>
      <c r="N622" s="95" t="s">
        <v>1680</v>
      </c>
      <c r="O622" s="95" t="s">
        <v>37</v>
      </c>
      <c r="P622" s="95" t="str">
        <f t="shared" si="9"/>
        <v>-</v>
      </c>
      <c r="Q622" s="95"/>
      <c r="R622" s="95"/>
      <c r="S622" s="95"/>
    </row>
    <row r="623" spans="2:19" x14ac:dyDescent="0.4">
      <c r="B623" s="95" t="s">
        <v>1869</v>
      </c>
      <c r="C623" s="95" t="s">
        <v>94</v>
      </c>
      <c r="D623" s="95" t="s">
        <v>1870</v>
      </c>
      <c r="E623" s="95" t="s">
        <v>97</v>
      </c>
      <c r="F623" s="95" t="s">
        <v>273</v>
      </c>
      <c r="G623" s="95" t="s">
        <v>97</v>
      </c>
      <c r="H623" s="95" t="s">
        <v>104</v>
      </c>
      <c r="I623" s="95" t="s">
        <v>114</v>
      </c>
      <c r="J623" s="95" t="s">
        <v>276</v>
      </c>
      <c r="K623" s="95" t="s">
        <v>98</v>
      </c>
      <c r="L623" s="95" t="s">
        <v>807</v>
      </c>
      <c r="M623" s="95" t="s">
        <v>1917</v>
      </c>
      <c r="N623" s="95" t="s">
        <v>1680</v>
      </c>
      <c r="O623" s="95" t="s">
        <v>33</v>
      </c>
      <c r="P623" s="95" t="str">
        <f t="shared" si="9"/>
        <v>-</v>
      </c>
      <c r="Q623" s="95"/>
      <c r="R623" s="95"/>
      <c r="S623" s="95"/>
    </row>
    <row r="624" spans="2:19" x14ac:dyDescent="0.4">
      <c r="B624" s="95" t="s">
        <v>1869</v>
      </c>
      <c r="C624" s="95" t="s">
        <v>94</v>
      </c>
      <c r="D624" s="95" t="s">
        <v>1870</v>
      </c>
      <c r="E624" s="95" t="s">
        <v>97</v>
      </c>
      <c r="F624" s="95" t="s">
        <v>273</v>
      </c>
      <c r="G624" s="95" t="s">
        <v>97</v>
      </c>
      <c r="H624" s="95" t="s">
        <v>104</v>
      </c>
      <c r="I624" s="95" t="s">
        <v>105</v>
      </c>
      <c r="J624" s="95" t="s">
        <v>278</v>
      </c>
      <c r="K624" s="95" t="s">
        <v>98</v>
      </c>
      <c r="L624" s="95" t="s">
        <v>808</v>
      </c>
      <c r="M624" s="95" t="s">
        <v>1917</v>
      </c>
      <c r="N624" s="95" t="s">
        <v>1680</v>
      </c>
      <c r="O624" s="95" t="s">
        <v>33</v>
      </c>
      <c r="P624" s="95" t="str">
        <f t="shared" si="9"/>
        <v>-</v>
      </c>
      <c r="Q624" s="95"/>
      <c r="R624" s="95"/>
      <c r="S624" s="95"/>
    </row>
    <row r="625" spans="2:19" x14ac:dyDescent="0.4">
      <c r="B625" s="95" t="s">
        <v>1869</v>
      </c>
      <c r="C625" s="95" t="s">
        <v>94</v>
      </c>
      <c r="D625" s="95" t="s">
        <v>1870</v>
      </c>
      <c r="E625" s="95" t="s">
        <v>97</v>
      </c>
      <c r="F625" s="95" t="s">
        <v>273</v>
      </c>
      <c r="G625" s="95" t="s">
        <v>97</v>
      </c>
      <c r="H625" s="95" t="s">
        <v>104</v>
      </c>
      <c r="I625" s="95" t="s">
        <v>114</v>
      </c>
      <c r="J625" s="95" t="s">
        <v>280</v>
      </c>
      <c r="K625" s="95" t="s">
        <v>98</v>
      </c>
      <c r="L625" s="95" t="s">
        <v>809</v>
      </c>
      <c r="M625" s="95" t="s">
        <v>1917</v>
      </c>
      <c r="N625" s="95" t="s">
        <v>1680</v>
      </c>
      <c r="O625" s="95" t="s">
        <v>34</v>
      </c>
      <c r="P625" s="95" t="str">
        <f t="shared" si="9"/>
        <v>-</v>
      </c>
      <c r="Q625" s="95"/>
      <c r="R625" s="95"/>
      <c r="S625" s="95"/>
    </row>
    <row r="626" spans="2:19" x14ac:dyDescent="0.4">
      <c r="B626" s="95" t="s">
        <v>1869</v>
      </c>
      <c r="C626" s="95" t="s">
        <v>94</v>
      </c>
      <c r="D626" s="95" t="s">
        <v>1870</v>
      </c>
      <c r="E626" s="95" t="s">
        <v>97</v>
      </c>
      <c r="F626" s="95" t="s">
        <v>273</v>
      </c>
      <c r="G626" s="95" t="s">
        <v>97</v>
      </c>
      <c r="H626" s="95" t="s">
        <v>118</v>
      </c>
      <c r="I626" s="95" t="s">
        <v>114</v>
      </c>
      <c r="J626" s="95" t="s">
        <v>282</v>
      </c>
      <c r="K626" s="95" t="s">
        <v>98</v>
      </c>
      <c r="L626" s="95" t="s">
        <v>810</v>
      </c>
      <c r="M626" s="95" t="s">
        <v>1917</v>
      </c>
      <c r="N626" s="95" t="s">
        <v>1680</v>
      </c>
      <c r="O626" s="95" t="s">
        <v>34</v>
      </c>
      <c r="P626" s="95" t="str">
        <f t="shared" si="9"/>
        <v>-</v>
      </c>
      <c r="Q626" s="95"/>
      <c r="R626" s="95"/>
      <c r="S626" s="95"/>
    </row>
    <row r="627" spans="2:19" x14ac:dyDescent="0.4">
      <c r="B627" s="95" t="s">
        <v>1869</v>
      </c>
      <c r="C627" s="95" t="s">
        <v>94</v>
      </c>
      <c r="D627" s="95" t="s">
        <v>1871</v>
      </c>
      <c r="E627" s="95" t="s">
        <v>97</v>
      </c>
      <c r="F627" s="95" t="s">
        <v>273</v>
      </c>
      <c r="G627" s="95" t="s">
        <v>97</v>
      </c>
      <c r="H627" s="95" t="s">
        <v>104</v>
      </c>
      <c r="I627" s="95" t="s">
        <v>114</v>
      </c>
      <c r="J627" s="95" t="s">
        <v>150</v>
      </c>
      <c r="K627" s="95" t="s">
        <v>98</v>
      </c>
      <c r="L627" s="95" t="s">
        <v>811</v>
      </c>
      <c r="M627" s="95" t="s">
        <v>1917</v>
      </c>
      <c r="N627" s="95" t="s">
        <v>1680</v>
      </c>
      <c r="O627" s="95" t="s">
        <v>37</v>
      </c>
      <c r="P627" s="95" t="str">
        <f t="shared" si="9"/>
        <v>-</v>
      </c>
      <c r="Q627" s="95"/>
      <c r="R627" s="95"/>
      <c r="S627" s="95"/>
    </row>
    <row r="628" spans="2:19" x14ac:dyDescent="0.4">
      <c r="B628" s="95" t="s">
        <v>1869</v>
      </c>
      <c r="C628" s="95" t="s">
        <v>94</v>
      </c>
      <c r="D628" s="95" t="s">
        <v>1871</v>
      </c>
      <c r="E628" s="95" t="s">
        <v>97</v>
      </c>
      <c r="F628" s="95" t="s">
        <v>273</v>
      </c>
      <c r="G628" s="95" t="s">
        <v>97</v>
      </c>
      <c r="H628" s="95" t="s">
        <v>104</v>
      </c>
      <c r="I628" s="95" t="s">
        <v>105</v>
      </c>
      <c r="J628" s="95" t="s">
        <v>245</v>
      </c>
      <c r="K628" s="95" t="s">
        <v>98</v>
      </c>
      <c r="L628" s="95" t="s">
        <v>812</v>
      </c>
      <c r="M628" s="95" t="s">
        <v>1917</v>
      </c>
      <c r="N628" s="95" t="s">
        <v>1680</v>
      </c>
      <c r="O628" s="95" t="s">
        <v>37</v>
      </c>
      <c r="P628" s="95" t="str">
        <f t="shared" si="9"/>
        <v>-</v>
      </c>
      <c r="Q628" s="95"/>
      <c r="R628" s="95"/>
      <c r="S628" s="95"/>
    </row>
    <row r="629" spans="2:19" x14ac:dyDescent="0.4">
      <c r="B629" s="95" t="s">
        <v>1869</v>
      </c>
      <c r="C629" s="95" t="s">
        <v>94</v>
      </c>
      <c r="D629" s="95" t="s">
        <v>1871</v>
      </c>
      <c r="E629" s="95" t="s">
        <v>97</v>
      </c>
      <c r="F629" s="95" t="s">
        <v>273</v>
      </c>
      <c r="G629" s="95" t="s">
        <v>97</v>
      </c>
      <c r="H629" s="95" t="s">
        <v>104</v>
      </c>
      <c r="I629" s="95" t="s">
        <v>114</v>
      </c>
      <c r="J629" s="95" t="s">
        <v>276</v>
      </c>
      <c r="K629" s="95" t="s">
        <v>98</v>
      </c>
      <c r="L629" s="95" t="s">
        <v>813</v>
      </c>
      <c r="M629" s="95" t="s">
        <v>1917</v>
      </c>
      <c r="N629" s="95" t="s">
        <v>1680</v>
      </c>
      <c r="O629" s="95" t="s">
        <v>33</v>
      </c>
      <c r="P629" s="95" t="str">
        <f t="shared" si="9"/>
        <v>-</v>
      </c>
      <c r="Q629" s="95"/>
      <c r="R629" s="95"/>
      <c r="S629" s="95"/>
    </row>
    <row r="630" spans="2:19" x14ac:dyDescent="0.4">
      <c r="B630" s="95" t="s">
        <v>1869</v>
      </c>
      <c r="C630" s="95" t="s">
        <v>94</v>
      </c>
      <c r="D630" s="95" t="s">
        <v>1871</v>
      </c>
      <c r="E630" s="95" t="s">
        <v>97</v>
      </c>
      <c r="F630" s="95" t="s">
        <v>273</v>
      </c>
      <c r="G630" s="95" t="s">
        <v>97</v>
      </c>
      <c r="H630" s="95" t="s">
        <v>104</v>
      </c>
      <c r="I630" s="95" t="s">
        <v>105</v>
      </c>
      <c r="J630" s="95" t="s">
        <v>278</v>
      </c>
      <c r="K630" s="95" t="s">
        <v>98</v>
      </c>
      <c r="L630" s="95" t="s">
        <v>814</v>
      </c>
      <c r="M630" s="95" t="s">
        <v>1917</v>
      </c>
      <c r="N630" s="95" t="s">
        <v>1680</v>
      </c>
      <c r="O630" s="95" t="s">
        <v>33</v>
      </c>
      <c r="P630" s="95" t="str">
        <f t="shared" si="9"/>
        <v>-</v>
      </c>
      <c r="Q630" s="95"/>
      <c r="R630" s="95"/>
      <c r="S630" s="95"/>
    </row>
    <row r="631" spans="2:19" x14ac:dyDescent="0.4">
      <c r="B631" s="95" t="s">
        <v>1869</v>
      </c>
      <c r="C631" s="95" t="s">
        <v>94</v>
      </c>
      <c r="D631" s="95" t="s">
        <v>1871</v>
      </c>
      <c r="E631" s="95" t="s">
        <v>97</v>
      </c>
      <c r="F631" s="95" t="s">
        <v>273</v>
      </c>
      <c r="G631" s="95" t="s">
        <v>97</v>
      </c>
      <c r="H631" s="95" t="s">
        <v>104</v>
      </c>
      <c r="I631" s="95" t="s">
        <v>114</v>
      </c>
      <c r="J631" s="95" t="s">
        <v>280</v>
      </c>
      <c r="K631" s="95" t="s">
        <v>98</v>
      </c>
      <c r="L631" s="95" t="s">
        <v>815</v>
      </c>
      <c r="M631" s="95" t="s">
        <v>1917</v>
      </c>
      <c r="N631" s="95" t="s">
        <v>1680</v>
      </c>
      <c r="O631" s="95" t="s">
        <v>34</v>
      </c>
      <c r="P631" s="95" t="str">
        <f t="shared" si="9"/>
        <v>-</v>
      </c>
      <c r="Q631" s="95"/>
      <c r="R631" s="95"/>
      <c r="S631" s="95"/>
    </row>
    <row r="632" spans="2:19" x14ac:dyDescent="0.4">
      <c r="B632" s="95" t="s">
        <v>1869</v>
      </c>
      <c r="C632" s="95" t="s">
        <v>94</v>
      </c>
      <c r="D632" s="95" t="s">
        <v>1871</v>
      </c>
      <c r="E632" s="95" t="s">
        <v>97</v>
      </c>
      <c r="F632" s="95" t="s">
        <v>273</v>
      </c>
      <c r="G632" s="95" t="s">
        <v>97</v>
      </c>
      <c r="H632" s="95" t="s">
        <v>118</v>
      </c>
      <c r="I632" s="95" t="s">
        <v>114</v>
      </c>
      <c r="J632" s="95" t="s">
        <v>282</v>
      </c>
      <c r="K632" s="95" t="s">
        <v>98</v>
      </c>
      <c r="L632" s="95" t="s">
        <v>816</v>
      </c>
      <c r="M632" s="95" t="s">
        <v>1917</v>
      </c>
      <c r="N632" s="95" t="s">
        <v>1680</v>
      </c>
      <c r="O632" s="95" t="s">
        <v>34</v>
      </c>
      <c r="P632" s="95" t="str">
        <f t="shared" si="9"/>
        <v>-</v>
      </c>
      <c r="Q632" s="95"/>
      <c r="R632" s="95"/>
      <c r="S632" s="95"/>
    </row>
    <row r="633" spans="2:19" x14ac:dyDescent="0.4">
      <c r="B633" s="95" t="s">
        <v>817</v>
      </c>
      <c r="C633" s="95" t="s">
        <v>12</v>
      </c>
      <c r="D633" s="95"/>
      <c r="E633" s="95" t="s">
        <v>97</v>
      </c>
      <c r="F633" s="95" t="s">
        <v>273</v>
      </c>
      <c r="G633" s="95" t="s">
        <v>97</v>
      </c>
      <c r="H633" s="95" t="s">
        <v>104</v>
      </c>
      <c r="I633" s="95" t="s">
        <v>105</v>
      </c>
      <c r="J633" s="95" t="s">
        <v>604</v>
      </c>
      <c r="K633" s="95" t="s">
        <v>98</v>
      </c>
      <c r="L633" s="95" t="s">
        <v>818</v>
      </c>
      <c r="M633" s="95" t="s">
        <v>1917</v>
      </c>
      <c r="N633" s="95" t="s">
        <v>1680</v>
      </c>
      <c r="O633" s="95" t="s">
        <v>37</v>
      </c>
      <c r="P633" s="95" t="str">
        <f t="shared" si="9"/>
        <v>-</v>
      </c>
      <c r="Q633" s="95"/>
      <c r="R633" s="95"/>
      <c r="S633" s="95"/>
    </row>
    <row r="634" spans="2:19" x14ac:dyDescent="0.4">
      <c r="B634" s="95" t="s">
        <v>1658</v>
      </c>
      <c r="C634" s="95" t="s">
        <v>94</v>
      </c>
      <c r="D634" s="95"/>
      <c r="E634" s="95" t="s">
        <v>1929</v>
      </c>
      <c r="F634" s="95" t="s">
        <v>95</v>
      </c>
      <c r="G634" s="95" t="s">
        <v>103</v>
      </c>
      <c r="H634" s="95" t="s">
        <v>104</v>
      </c>
      <c r="I634" s="95" t="s">
        <v>105</v>
      </c>
      <c r="J634" s="95" t="s">
        <v>106</v>
      </c>
      <c r="K634" s="95" t="s">
        <v>98</v>
      </c>
      <c r="L634" s="95" t="s">
        <v>820</v>
      </c>
      <c r="M634" s="95" t="s">
        <v>1917</v>
      </c>
      <c r="N634" s="95" t="s">
        <v>819</v>
      </c>
      <c r="O634" s="95" t="s">
        <v>35</v>
      </c>
      <c r="P634" s="95">
        <f t="shared" si="9"/>
        <v>1.3</v>
      </c>
      <c r="Q634" s="95" t="s">
        <v>821</v>
      </c>
      <c r="R634" s="95"/>
      <c r="S634" s="95"/>
    </row>
    <row r="635" spans="2:19" x14ac:dyDescent="0.4">
      <c r="B635" s="95" t="s">
        <v>1658</v>
      </c>
      <c r="C635" s="95" t="s">
        <v>94</v>
      </c>
      <c r="D635" s="95"/>
      <c r="E635" s="95" t="s">
        <v>1929</v>
      </c>
      <c r="F635" s="95" t="s">
        <v>95</v>
      </c>
      <c r="G635" s="95" t="s">
        <v>113</v>
      </c>
      <c r="H635" s="95" t="s">
        <v>104</v>
      </c>
      <c r="I635" s="95" t="s">
        <v>114</v>
      </c>
      <c r="J635" s="95" t="s">
        <v>106</v>
      </c>
      <c r="K635" s="95" t="s">
        <v>98</v>
      </c>
      <c r="L635" s="95" t="s">
        <v>822</v>
      </c>
      <c r="M635" s="95" t="s">
        <v>1917</v>
      </c>
      <c r="N635" s="95" t="s">
        <v>819</v>
      </c>
      <c r="O635" s="95" t="s">
        <v>36</v>
      </c>
      <c r="P635" s="95">
        <f t="shared" si="9"/>
        <v>1.7</v>
      </c>
      <c r="Q635" s="95" t="s">
        <v>821</v>
      </c>
      <c r="R635" s="95"/>
      <c r="S635" s="95"/>
    </row>
    <row r="636" spans="2:19" x14ac:dyDescent="0.4">
      <c r="B636" s="95" t="s">
        <v>1658</v>
      </c>
      <c r="C636" s="95" t="s">
        <v>94</v>
      </c>
      <c r="D636" s="95"/>
      <c r="E636" s="95" t="s">
        <v>1930</v>
      </c>
      <c r="F636" s="95" t="s">
        <v>95</v>
      </c>
      <c r="G636" s="95" t="s">
        <v>170</v>
      </c>
      <c r="H636" s="95" t="s">
        <v>104</v>
      </c>
      <c r="I636" s="95" t="s">
        <v>105</v>
      </c>
      <c r="J636" s="95" t="s">
        <v>150</v>
      </c>
      <c r="K636" s="95" t="s">
        <v>98</v>
      </c>
      <c r="L636" s="95" t="s">
        <v>1872</v>
      </c>
      <c r="M636" s="95" t="s">
        <v>1917</v>
      </c>
      <c r="N636" s="95" t="s">
        <v>819</v>
      </c>
      <c r="O636" s="95" t="s">
        <v>35</v>
      </c>
      <c r="P636" s="95">
        <f t="shared" si="9"/>
        <v>1.5</v>
      </c>
      <c r="Q636" s="95" t="s">
        <v>821</v>
      </c>
      <c r="R636" s="95"/>
      <c r="S636" s="95"/>
    </row>
    <row r="637" spans="2:19" x14ac:dyDescent="0.4">
      <c r="B637" s="95" t="s">
        <v>1658</v>
      </c>
      <c r="C637" s="95" t="s">
        <v>94</v>
      </c>
      <c r="D637" s="95"/>
      <c r="E637" s="95" t="s">
        <v>1930</v>
      </c>
      <c r="F637" s="95" t="s">
        <v>95</v>
      </c>
      <c r="G637" s="95" t="s">
        <v>170</v>
      </c>
      <c r="H637" s="95" t="s">
        <v>104</v>
      </c>
      <c r="I637" s="95" t="s">
        <v>105</v>
      </c>
      <c r="J637" s="95" t="s">
        <v>106</v>
      </c>
      <c r="K637" s="95" t="s">
        <v>98</v>
      </c>
      <c r="L637" s="95" t="s">
        <v>1872</v>
      </c>
      <c r="M637" s="95" t="s">
        <v>1917</v>
      </c>
      <c r="N637" s="95" t="s">
        <v>819</v>
      </c>
      <c r="O637" s="95" t="s">
        <v>35</v>
      </c>
      <c r="P637" s="95">
        <f t="shared" si="9"/>
        <v>1.5</v>
      </c>
      <c r="Q637" s="95" t="s">
        <v>821</v>
      </c>
      <c r="R637" s="95"/>
      <c r="S637" s="95"/>
    </row>
    <row r="638" spans="2:19" x14ac:dyDescent="0.4">
      <c r="B638" s="95" t="s">
        <v>1658</v>
      </c>
      <c r="C638" s="95" t="s">
        <v>94</v>
      </c>
      <c r="D638" s="95"/>
      <c r="E638" s="95" t="s">
        <v>1930</v>
      </c>
      <c r="F638" s="95" t="s">
        <v>95</v>
      </c>
      <c r="G638" s="95" t="s">
        <v>113</v>
      </c>
      <c r="H638" s="95" t="s">
        <v>104</v>
      </c>
      <c r="I638" s="95" t="s">
        <v>114</v>
      </c>
      <c r="J638" s="95" t="s">
        <v>106</v>
      </c>
      <c r="K638" s="95" t="s">
        <v>98</v>
      </c>
      <c r="L638" s="95" t="s">
        <v>1873</v>
      </c>
      <c r="M638" s="95" t="s">
        <v>1917</v>
      </c>
      <c r="N638" s="95" t="s">
        <v>819</v>
      </c>
      <c r="O638" s="95" t="s">
        <v>36</v>
      </c>
      <c r="P638" s="95">
        <f t="shared" si="9"/>
        <v>1.7</v>
      </c>
      <c r="Q638" s="95" t="s">
        <v>821</v>
      </c>
      <c r="R638" s="95"/>
      <c r="S638" s="95"/>
    </row>
    <row r="639" spans="2:19" x14ac:dyDescent="0.4">
      <c r="B639" s="95" t="s">
        <v>1658</v>
      </c>
      <c r="C639" s="95" t="s">
        <v>4</v>
      </c>
      <c r="D639" s="95"/>
      <c r="E639" s="95" t="s">
        <v>97</v>
      </c>
      <c r="F639" s="95" t="s">
        <v>95</v>
      </c>
      <c r="G639" s="95" t="s">
        <v>176</v>
      </c>
      <c r="H639" s="95" t="s">
        <v>104</v>
      </c>
      <c r="I639" s="95" t="s">
        <v>105</v>
      </c>
      <c r="J639" s="95" t="s">
        <v>150</v>
      </c>
      <c r="K639" s="95" t="s">
        <v>107</v>
      </c>
      <c r="L639" s="95" t="s">
        <v>823</v>
      </c>
      <c r="M639" s="95" t="s">
        <v>1917</v>
      </c>
      <c r="N639" s="95" t="s">
        <v>819</v>
      </c>
      <c r="O639" s="95" t="s">
        <v>40</v>
      </c>
      <c r="P639" s="95">
        <f t="shared" si="9"/>
        <v>1.2</v>
      </c>
      <c r="Q639" s="95" t="s">
        <v>824</v>
      </c>
      <c r="R639" s="95"/>
      <c r="S639" s="95"/>
    </row>
    <row r="640" spans="2:19" x14ac:dyDescent="0.4">
      <c r="B640" s="95" t="s">
        <v>1658</v>
      </c>
      <c r="C640" s="95" t="s">
        <v>7</v>
      </c>
      <c r="D640" s="95"/>
      <c r="E640" s="95" t="s">
        <v>97</v>
      </c>
      <c r="F640" s="95" t="s">
        <v>95</v>
      </c>
      <c r="G640" s="95" t="s">
        <v>176</v>
      </c>
      <c r="H640" s="95" t="s">
        <v>104</v>
      </c>
      <c r="I640" s="95" t="s">
        <v>105</v>
      </c>
      <c r="J640" s="95" t="s">
        <v>150</v>
      </c>
      <c r="K640" s="95" t="s">
        <v>107</v>
      </c>
      <c r="L640" s="95" t="s">
        <v>825</v>
      </c>
      <c r="M640" s="95" t="s">
        <v>1917</v>
      </c>
      <c r="N640" s="95" t="s">
        <v>819</v>
      </c>
      <c r="O640" s="95" t="s">
        <v>40</v>
      </c>
      <c r="P640" s="95">
        <f t="shared" si="9"/>
        <v>1.2</v>
      </c>
      <c r="Q640" s="95" t="s">
        <v>826</v>
      </c>
      <c r="R640" s="95"/>
      <c r="S640" s="95"/>
    </row>
    <row r="641" spans="2:19" x14ac:dyDescent="0.4">
      <c r="B641" s="95" t="s">
        <v>1658</v>
      </c>
      <c r="C641" s="95" t="s">
        <v>6</v>
      </c>
      <c r="D641" s="95"/>
      <c r="E641" s="95" t="s">
        <v>97</v>
      </c>
      <c r="F641" s="95" t="s">
        <v>95</v>
      </c>
      <c r="G641" s="95" t="s">
        <v>170</v>
      </c>
      <c r="H641" s="95" t="s">
        <v>104</v>
      </c>
      <c r="I641" s="95" t="s">
        <v>105</v>
      </c>
      <c r="J641" s="95" t="s">
        <v>106</v>
      </c>
      <c r="K641" s="95" t="s">
        <v>98</v>
      </c>
      <c r="L641" s="95" t="s">
        <v>827</v>
      </c>
      <c r="M641" s="95" t="s">
        <v>1917</v>
      </c>
      <c r="N641" s="95" t="s">
        <v>819</v>
      </c>
      <c r="O641" s="95" t="s">
        <v>35</v>
      </c>
      <c r="P641" s="95">
        <f t="shared" si="9"/>
        <v>1.5</v>
      </c>
      <c r="Q641" s="95" t="s">
        <v>828</v>
      </c>
      <c r="R641" s="95"/>
      <c r="S641" s="95"/>
    </row>
    <row r="642" spans="2:19" x14ac:dyDescent="0.4">
      <c r="B642" s="95" t="s">
        <v>1658</v>
      </c>
      <c r="C642" s="95" t="s">
        <v>6</v>
      </c>
      <c r="D642" s="95"/>
      <c r="E642" s="95" t="s">
        <v>97</v>
      </c>
      <c r="F642" s="95" t="s">
        <v>95</v>
      </c>
      <c r="G642" s="95" t="s">
        <v>170</v>
      </c>
      <c r="H642" s="95" t="s">
        <v>104</v>
      </c>
      <c r="I642" s="95" t="s">
        <v>114</v>
      </c>
      <c r="J642" s="95" t="s">
        <v>150</v>
      </c>
      <c r="K642" s="95" t="s">
        <v>98</v>
      </c>
      <c r="L642" s="95" t="s">
        <v>827</v>
      </c>
      <c r="M642" s="95" t="s">
        <v>1917</v>
      </c>
      <c r="N642" s="95" t="s">
        <v>819</v>
      </c>
      <c r="O642" s="95" t="s">
        <v>35</v>
      </c>
      <c r="P642" s="95">
        <f t="shared" si="9"/>
        <v>1.5</v>
      </c>
      <c r="Q642" s="95" t="s">
        <v>828</v>
      </c>
      <c r="R642" s="95"/>
      <c r="S642" s="95"/>
    </row>
    <row r="643" spans="2:19" x14ac:dyDescent="0.4">
      <c r="B643" s="95" t="s">
        <v>1658</v>
      </c>
      <c r="C643" s="95" t="s">
        <v>6</v>
      </c>
      <c r="D643" s="95"/>
      <c r="E643" s="95" t="s">
        <v>97</v>
      </c>
      <c r="F643" s="95" t="s">
        <v>95</v>
      </c>
      <c r="G643" s="95" t="s">
        <v>113</v>
      </c>
      <c r="H643" s="95" t="s">
        <v>104</v>
      </c>
      <c r="I643" s="95" t="s">
        <v>114</v>
      </c>
      <c r="J643" s="95" t="s">
        <v>106</v>
      </c>
      <c r="K643" s="95" t="s">
        <v>107</v>
      </c>
      <c r="L643" s="95" t="s">
        <v>829</v>
      </c>
      <c r="M643" s="95" t="s">
        <v>1917</v>
      </c>
      <c r="N643" s="95" t="s">
        <v>819</v>
      </c>
      <c r="O643" s="95" t="s">
        <v>35</v>
      </c>
      <c r="P643" s="95">
        <f t="shared" si="9"/>
        <v>1.7</v>
      </c>
      <c r="Q643" s="95" t="s">
        <v>828</v>
      </c>
      <c r="R643" s="95"/>
      <c r="S643" s="95"/>
    </row>
    <row r="644" spans="2:19" x14ac:dyDescent="0.4">
      <c r="B644" s="95" t="s">
        <v>1658</v>
      </c>
      <c r="C644" s="95" t="s">
        <v>4</v>
      </c>
      <c r="D644" s="95"/>
      <c r="E644" s="95" t="s">
        <v>97</v>
      </c>
      <c r="F644" s="95" t="s">
        <v>95</v>
      </c>
      <c r="G644" s="95" t="s">
        <v>113</v>
      </c>
      <c r="H644" s="95" t="s">
        <v>104</v>
      </c>
      <c r="I644" s="95" t="s">
        <v>114</v>
      </c>
      <c r="J644" s="95" t="s">
        <v>106</v>
      </c>
      <c r="K644" s="95" t="s">
        <v>98</v>
      </c>
      <c r="L644" s="95" t="s">
        <v>830</v>
      </c>
      <c r="M644" s="95" t="s">
        <v>1917</v>
      </c>
      <c r="N644" s="95" t="s">
        <v>819</v>
      </c>
      <c r="O644" s="95" t="s">
        <v>35</v>
      </c>
      <c r="P644" s="95">
        <f t="shared" si="9"/>
        <v>1.7</v>
      </c>
      <c r="Q644" s="95" t="s">
        <v>824</v>
      </c>
      <c r="R644" s="95"/>
      <c r="S644" s="95"/>
    </row>
    <row r="645" spans="2:19" x14ac:dyDescent="0.4">
      <c r="B645" s="95" t="s">
        <v>1658</v>
      </c>
      <c r="C645" s="95" t="s">
        <v>7</v>
      </c>
      <c r="D645" s="95"/>
      <c r="E645" s="95" t="s">
        <v>97</v>
      </c>
      <c r="F645" s="95" t="s">
        <v>95</v>
      </c>
      <c r="G645" s="95" t="s">
        <v>113</v>
      </c>
      <c r="H645" s="95" t="s">
        <v>104</v>
      </c>
      <c r="I645" s="95" t="s">
        <v>114</v>
      </c>
      <c r="J645" s="95" t="s">
        <v>106</v>
      </c>
      <c r="K645" s="95" t="s">
        <v>98</v>
      </c>
      <c r="L645" s="95" t="s">
        <v>831</v>
      </c>
      <c r="M645" s="95" t="s">
        <v>1917</v>
      </c>
      <c r="N645" s="95" t="s">
        <v>819</v>
      </c>
      <c r="O645" s="95" t="s">
        <v>35</v>
      </c>
      <c r="P645" s="95">
        <f t="shared" si="9"/>
        <v>1.7</v>
      </c>
      <c r="Q645" s="95" t="s">
        <v>826</v>
      </c>
      <c r="R645" s="95"/>
      <c r="S645" s="95"/>
    </row>
    <row r="646" spans="2:19" x14ac:dyDescent="0.4">
      <c r="B646" s="95" t="s">
        <v>1658</v>
      </c>
      <c r="C646" s="95" t="s">
        <v>6</v>
      </c>
      <c r="D646" s="95"/>
      <c r="E646" s="95" t="s">
        <v>97</v>
      </c>
      <c r="F646" s="95" t="s">
        <v>95</v>
      </c>
      <c r="G646" s="95" t="s">
        <v>113</v>
      </c>
      <c r="H646" s="95" t="s">
        <v>104</v>
      </c>
      <c r="I646" s="95" t="s">
        <v>114</v>
      </c>
      <c r="J646" s="95" t="s">
        <v>106</v>
      </c>
      <c r="K646" s="95" t="s">
        <v>98</v>
      </c>
      <c r="L646" s="95" t="s">
        <v>832</v>
      </c>
      <c r="M646" s="95" t="s">
        <v>1917</v>
      </c>
      <c r="N646" s="95" t="s">
        <v>819</v>
      </c>
      <c r="O646" s="95" t="s">
        <v>36</v>
      </c>
      <c r="P646" s="95">
        <f t="shared" si="9"/>
        <v>1.7</v>
      </c>
      <c r="Q646" s="95" t="s">
        <v>833</v>
      </c>
      <c r="R646" s="95"/>
      <c r="S646" s="95"/>
    </row>
    <row r="647" spans="2:19" x14ac:dyDescent="0.4">
      <c r="B647" s="95" t="s">
        <v>190</v>
      </c>
      <c r="C647" s="95" t="s">
        <v>94</v>
      </c>
      <c r="D647" s="95"/>
      <c r="E647" s="95" t="s">
        <v>97</v>
      </c>
      <c r="F647" s="95" t="s">
        <v>95</v>
      </c>
      <c r="G647" s="95" t="s">
        <v>116</v>
      </c>
      <c r="H647" s="95" t="s">
        <v>104</v>
      </c>
      <c r="I647" s="95" t="s">
        <v>114</v>
      </c>
      <c r="J647" s="95" t="s">
        <v>110</v>
      </c>
      <c r="K647" s="95" t="s">
        <v>98</v>
      </c>
      <c r="L647" s="95" t="s">
        <v>834</v>
      </c>
      <c r="M647" s="95" t="s">
        <v>1917</v>
      </c>
      <c r="N647" s="95" t="s">
        <v>819</v>
      </c>
      <c r="O647" s="95" t="s">
        <v>37</v>
      </c>
      <c r="P647" s="95">
        <f t="shared" si="9"/>
        <v>2</v>
      </c>
      <c r="Q647" s="95" t="s">
        <v>835</v>
      </c>
      <c r="R647" s="95"/>
      <c r="S647" s="95"/>
    </row>
    <row r="648" spans="2:19" x14ac:dyDescent="0.4">
      <c r="B648" s="95" t="s">
        <v>190</v>
      </c>
      <c r="C648" s="95" t="s">
        <v>94</v>
      </c>
      <c r="D648" s="95"/>
      <c r="E648" s="95" t="s">
        <v>97</v>
      </c>
      <c r="F648" s="95" t="s">
        <v>95</v>
      </c>
      <c r="G648" s="95" t="s">
        <v>194</v>
      </c>
      <c r="H648" s="95" t="s">
        <v>118</v>
      </c>
      <c r="I648" s="95" t="s">
        <v>114</v>
      </c>
      <c r="J648" s="95" t="s">
        <v>195</v>
      </c>
      <c r="K648" s="95" t="s">
        <v>98</v>
      </c>
      <c r="L648" s="95" t="s">
        <v>836</v>
      </c>
      <c r="M648" s="95" t="s">
        <v>1917</v>
      </c>
      <c r="N648" s="95" t="s">
        <v>819</v>
      </c>
      <c r="O648" s="95" t="s">
        <v>34</v>
      </c>
      <c r="P648" s="95">
        <f t="shared" si="9"/>
        <v>3.33</v>
      </c>
      <c r="Q648" s="95" t="s">
        <v>835</v>
      </c>
      <c r="R648" s="95"/>
      <c r="S648" s="95"/>
    </row>
    <row r="649" spans="2:19" x14ac:dyDescent="0.4">
      <c r="B649" s="95" t="s">
        <v>1928</v>
      </c>
      <c r="C649" s="95" t="s">
        <v>94</v>
      </c>
      <c r="D649" s="95"/>
      <c r="E649" s="95" t="s">
        <v>97</v>
      </c>
      <c r="F649" s="95" t="s">
        <v>95</v>
      </c>
      <c r="G649" s="95" t="s">
        <v>176</v>
      </c>
      <c r="H649" s="95" t="s">
        <v>104</v>
      </c>
      <c r="I649" s="95" t="s">
        <v>105</v>
      </c>
      <c r="J649" s="95" t="s">
        <v>150</v>
      </c>
      <c r="K649" s="95" t="s">
        <v>98</v>
      </c>
      <c r="L649" s="95" t="s">
        <v>837</v>
      </c>
      <c r="M649" s="95" t="s">
        <v>1917</v>
      </c>
      <c r="N649" s="95" t="s">
        <v>819</v>
      </c>
      <c r="O649" s="95" t="s">
        <v>36</v>
      </c>
      <c r="P649" s="95">
        <f t="shared" ref="P649:P712" si="10">IF(G649="-","-",IF(LEFT(G649,1)="日",VALUE(MID(G649,8,4)),VALUE(SUBSTITUTE(G649,"以下",""))))</f>
        <v>1.2</v>
      </c>
      <c r="Q649" s="95" t="s">
        <v>835</v>
      </c>
      <c r="R649" s="95"/>
      <c r="S649" s="95"/>
    </row>
    <row r="650" spans="2:19" x14ac:dyDescent="0.4">
      <c r="B650" s="95" t="s">
        <v>1928</v>
      </c>
      <c r="C650" s="95" t="s">
        <v>94</v>
      </c>
      <c r="D650" s="95"/>
      <c r="E650" s="95" t="s">
        <v>97</v>
      </c>
      <c r="F650" s="95" t="s">
        <v>95</v>
      </c>
      <c r="G650" s="95" t="s">
        <v>96</v>
      </c>
      <c r="H650" s="95" t="s">
        <v>104</v>
      </c>
      <c r="I650" s="95" t="s">
        <v>105</v>
      </c>
      <c r="J650" s="95" t="s">
        <v>106</v>
      </c>
      <c r="K650" s="95" t="s">
        <v>107</v>
      </c>
      <c r="L650" s="95" t="s">
        <v>838</v>
      </c>
      <c r="M650" s="95" t="s">
        <v>1917</v>
      </c>
      <c r="N650" s="95" t="s">
        <v>819</v>
      </c>
      <c r="O650" s="95" t="s">
        <v>36</v>
      </c>
      <c r="P650" s="95">
        <f t="shared" si="10"/>
        <v>1.4</v>
      </c>
      <c r="Q650" s="95" t="s">
        <v>835</v>
      </c>
      <c r="R650" s="95"/>
      <c r="S650" s="95"/>
    </row>
    <row r="651" spans="2:19" x14ac:dyDescent="0.4">
      <c r="B651" s="95" t="s">
        <v>1928</v>
      </c>
      <c r="C651" s="95" t="s">
        <v>94</v>
      </c>
      <c r="D651" s="95"/>
      <c r="E651" s="95" t="s">
        <v>97</v>
      </c>
      <c r="F651" s="95" t="s">
        <v>95</v>
      </c>
      <c r="G651" s="95" t="s">
        <v>96</v>
      </c>
      <c r="H651" s="95" t="s">
        <v>104</v>
      </c>
      <c r="I651" s="95" t="s">
        <v>114</v>
      </c>
      <c r="J651" s="95" t="s">
        <v>156</v>
      </c>
      <c r="K651" s="95" t="s">
        <v>107</v>
      </c>
      <c r="L651" s="95" t="s">
        <v>838</v>
      </c>
      <c r="M651" s="95" t="s">
        <v>1917</v>
      </c>
      <c r="N651" s="95" t="s">
        <v>819</v>
      </c>
      <c r="O651" s="95" t="s">
        <v>36</v>
      </c>
      <c r="P651" s="95">
        <f t="shared" si="10"/>
        <v>1.4</v>
      </c>
      <c r="Q651" s="95" t="s">
        <v>835</v>
      </c>
      <c r="R651" s="95"/>
      <c r="S651" s="95"/>
    </row>
    <row r="652" spans="2:19" x14ac:dyDescent="0.4">
      <c r="B652" s="95" t="s">
        <v>1928</v>
      </c>
      <c r="C652" s="95" t="s">
        <v>94</v>
      </c>
      <c r="D652" s="95"/>
      <c r="E652" s="95" t="s">
        <v>97</v>
      </c>
      <c r="F652" s="95" t="s">
        <v>95</v>
      </c>
      <c r="G652" s="95" t="s">
        <v>113</v>
      </c>
      <c r="H652" s="95" t="s">
        <v>104</v>
      </c>
      <c r="I652" s="95" t="s">
        <v>114</v>
      </c>
      <c r="J652" s="95" t="s">
        <v>106</v>
      </c>
      <c r="K652" s="95" t="s">
        <v>98</v>
      </c>
      <c r="L652" s="95" t="s">
        <v>839</v>
      </c>
      <c r="M652" s="95" t="s">
        <v>1917</v>
      </c>
      <c r="N652" s="95" t="s">
        <v>819</v>
      </c>
      <c r="O652" s="95" t="s">
        <v>37</v>
      </c>
      <c r="P652" s="95">
        <f t="shared" si="10"/>
        <v>1.7</v>
      </c>
      <c r="Q652" s="95" t="s">
        <v>835</v>
      </c>
      <c r="R652" s="95"/>
      <c r="S652" s="95"/>
    </row>
    <row r="653" spans="2:19" x14ac:dyDescent="0.4">
      <c r="B653" s="95" t="s">
        <v>1928</v>
      </c>
      <c r="C653" s="95" t="s">
        <v>94</v>
      </c>
      <c r="D653" s="95"/>
      <c r="E653" s="95" t="s">
        <v>97</v>
      </c>
      <c r="F653" s="95" t="s">
        <v>95</v>
      </c>
      <c r="G653" s="95" t="s">
        <v>120</v>
      </c>
      <c r="H653" s="95" t="s">
        <v>118</v>
      </c>
      <c r="I653" s="95" t="s">
        <v>114</v>
      </c>
      <c r="J653" s="95" t="s">
        <v>106</v>
      </c>
      <c r="K653" s="95" t="s">
        <v>98</v>
      </c>
      <c r="L653" s="95" t="s">
        <v>840</v>
      </c>
      <c r="M653" s="95" t="s">
        <v>1917</v>
      </c>
      <c r="N653" s="95" t="s">
        <v>819</v>
      </c>
      <c r="O653" s="95" t="s">
        <v>33</v>
      </c>
      <c r="P653" s="95">
        <f t="shared" si="10"/>
        <v>2.9</v>
      </c>
      <c r="Q653" s="95" t="s">
        <v>835</v>
      </c>
      <c r="R653" s="95"/>
      <c r="S653" s="95"/>
    </row>
    <row r="654" spans="2:19" x14ac:dyDescent="0.4">
      <c r="B654" s="95" t="s">
        <v>936</v>
      </c>
      <c r="C654" s="95" t="s">
        <v>94</v>
      </c>
      <c r="D654" s="95"/>
      <c r="E654" s="95" t="s">
        <v>1662</v>
      </c>
      <c r="F654" s="95" t="s">
        <v>95</v>
      </c>
      <c r="G654" s="95" t="s">
        <v>176</v>
      </c>
      <c r="H654" s="95" t="s">
        <v>104</v>
      </c>
      <c r="I654" s="95" t="s">
        <v>105</v>
      </c>
      <c r="J654" s="95" t="s">
        <v>150</v>
      </c>
      <c r="K654" s="95" t="s">
        <v>98</v>
      </c>
      <c r="L654" s="95" t="s">
        <v>841</v>
      </c>
      <c r="M654" s="95" t="s">
        <v>1917</v>
      </c>
      <c r="N654" s="95" t="s">
        <v>819</v>
      </c>
      <c r="O654" s="95" t="s">
        <v>36</v>
      </c>
      <c r="P654" s="95">
        <f t="shared" si="10"/>
        <v>1.2</v>
      </c>
      <c r="Q654" s="95"/>
      <c r="R654" s="95" t="s">
        <v>234</v>
      </c>
      <c r="S654" s="95"/>
    </row>
    <row r="655" spans="2:19" x14ac:dyDescent="0.4">
      <c r="B655" s="95" t="s">
        <v>936</v>
      </c>
      <c r="C655" s="95" t="s">
        <v>94</v>
      </c>
      <c r="D655" s="95"/>
      <c r="E655" s="95" t="s">
        <v>1662</v>
      </c>
      <c r="F655" s="95" t="s">
        <v>95</v>
      </c>
      <c r="G655" s="95" t="s">
        <v>96</v>
      </c>
      <c r="H655" s="95" t="s">
        <v>104</v>
      </c>
      <c r="I655" s="95" t="s">
        <v>105</v>
      </c>
      <c r="J655" s="95" t="s">
        <v>106</v>
      </c>
      <c r="K655" s="95" t="s">
        <v>107</v>
      </c>
      <c r="L655" s="95" t="s">
        <v>842</v>
      </c>
      <c r="M655" s="95" t="s">
        <v>1917</v>
      </c>
      <c r="N655" s="95" t="s">
        <v>819</v>
      </c>
      <c r="O655" s="95" t="s">
        <v>36</v>
      </c>
      <c r="P655" s="95">
        <f t="shared" si="10"/>
        <v>1.4</v>
      </c>
      <c r="Q655" s="95"/>
      <c r="R655" s="95" t="s">
        <v>234</v>
      </c>
      <c r="S655" s="95"/>
    </row>
    <row r="656" spans="2:19" x14ac:dyDescent="0.4">
      <c r="B656" s="95" t="s">
        <v>936</v>
      </c>
      <c r="C656" s="95" t="s">
        <v>94</v>
      </c>
      <c r="D656" s="95"/>
      <c r="E656" s="95" t="s">
        <v>1662</v>
      </c>
      <c r="F656" s="95" t="s">
        <v>95</v>
      </c>
      <c r="G656" s="95" t="s">
        <v>96</v>
      </c>
      <c r="H656" s="95" t="s">
        <v>104</v>
      </c>
      <c r="I656" s="95" t="s">
        <v>114</v>
      </c>
      <c r="J656" s="95" t="s">
        <v>156</v>
      </c>
      <c r="K656" s="95" t="s">
        <v>107</v>
      </c>
      <c r="L656" s="95" t="s">
        <v>842</v>
      </c>
      <c r="M656" s="95" t="s">
        <v>1917</v>
      </c>
      <c r="N656" s="95" t="s">
        <v>819</v>
      </c>
      <c r="O656" s="95" t="s">
        <v>36</v>
      </c>
      <c r="P656" s="95">
        <f t="shared" si="10"/>
        <v>1.4</v>
      </c>
      <c r="Q656" s="95"/>
      <c r="R656" s="95" t="s">
        <v>234</v>
      </c>
      <c r="S656" s="95"/>
    </row>
    <row r="657" spans="2:19" x14ac:dyDescent="0.4">
      <c r="B657" s="95" t="s">
        <v>936</v>
      </c>
      <c r="C657" s="95" t="s">
        <v>94</v>
      </c>
      <c r="D657" s="95"/>
      <c r="E657" s="95" t="s">
        <v>1662</v>
      </c>
      <c r="F657" s="95" t="s">
        <v>95</v>
      </c>
      <c r="G657" s="95" t="s">
        <v>113</v>
      </c>
      <c r="H657" s="95" t="s">
        <v>104</v>
      </c>
      <c r="I657" s="95" t="s">
        <v>114</v>
      </c>
      <c r="J657" s="95" t="s">
        <v>106</v>
      </c>
      <c r="K657" s="95" t="s">
        <v>98</v>
      </c>
      <c r="L657" s="95" t="s">
        <v>843</v>
      </c>
      <c r="M657" s="95" t="s">
        <v>1917</v>
      </c>
      <c r="N657" s="95" t="s">
        <v>819</v>
      </c>
      <c r="O657" s="95" t="s">
        <v>37</v>
      </c>
      <c r="P657" s="95">
        <f t="shared" si="10"/>
        <v>1.7</v>
      </c>
      <c r="Q657" s="95"/>
      <c r="R657" s="95" t="s">
        <v>234</v>
      </c>
      <c r="S657" s="95"/>
    </row>
    <row r="658" spans="2:19" x14ac:dyDescent="0.4">
      <c r="B658" s="95" t="s">
        <v>936</v>
      </c>
      <c r="C658" s="95" t="s">
        <v>94</v>
      </c>
      <c r="D658" s="95"/>
      <c r="E658" s="95" t="s">
        <v>1662</v>
      </c>
      <c r="F658" s="95" t="s">
        <v>95</v>
      </c>
      <c r="G658" s="95" t="s">
        <v>120</v>
      </c>
      <c r="H658" s="95" t="s">
        <v>118</v>
      </c>
      <c r="I658" s="95" t="s">
        <v>114</v>
      </c>
      <c r="J658" s="95" t="s">
        <v>106</v>
      </c>
      <c r="K658" s="95" t="s">
        <v>98</v>
      </c>
      <c r="L658" s="95" t="s">
        <v>844</v>
      </c>
      <c r="M658" s="95" t="s">
        <v>1917</v>
      </c>
      <c r="N658" s="95" t="s">
        <v>819</v>
      </c>
      <c r="O658" s="95" t="s">
        <v>33</v>
      </c>
      <c r="P658" s="95">
        <f t="shared" si="10"/>
        <v>2.9</v>
      </c>
      <c r="Q658" s="95"/>
      <c r="R658" s="95" t="s">
        <v>234</v>
      </c>
      <c r="S658" s="95"/>
    </row>
    <row r="659" spans="2:19" x14ac:dyDescent="0.4">
      <c r="B659" s="95" t="s">
        <v>936</v>
      </c>
      <c r="C659" s="95" t="s">
        <v>94</v>
      </c>
      <c r="D659" s="95"/>
      <c r="E659" s="95" t="s">
        <v>1662</v>
      </c>
      <c r="F659" s="95" t="s">
        <v>97</v>
      </c>
      <c r="G659" s="95" t="s">
        <v>130</v>
      </c>
      <c r="H659" s="95" t="s">
        <v>97</v>
      </c>
      <c r="I659" s="95" t="s">
        <v>97</v>
      </c>
      <c r="J659" s="95" t="s">
        <v>97</v>
      </c>
      <c r="K659" s="95" t="s">
        <v>97</v>
      </c>
      <c r="L659" s="95" t="s">
        <v>845</v>
      </c>
      <c r="M659" s="95" t="s">
        <v>1917</v>
      </c>
      <c r="N659" s="95" t="s">
        <v>819</v>
      </c>
      <c r="O659" s="95" t="s">
        <v>74</v>
      </c>
      <c r="P659" s="95">
        <f t="shared" si="10"/>
        <v>0.65</v>
      </c>
      <c r="Q659" s="95"/>
      <c r="R659" s="95" t="s">
        <v>234</v>
      </c>
      <c r="S659" s="95"/>
    </row>
    <row r="660" spans="2:19" x14ac:dyDescent="0.4">
      <c r="B660" s="95" t="s">
        <v>272</v>
      </c>
      <c r="C660" s="95" t="s">
        <v>94</v>
      </c>
      <c r="D660" s="95"/>
      <c r="E660" s="95" t="s">
        <v>97</v>
      </c>
      <c r="F660" s="95" t="s">
        <v>273</v>
      </c>
      <c r="G660" s="95" t="s">
        <v>97</v>
      </c>
      <c r="H660" s="95" t="s">
        <v>104</v>
      </c>
      <c r="I660" s="95" t="s">
        <v>114</v>
      </c>
      <c r="J660" s="95" t="s">
        <v>150</v>
      </c>
      <c r="K660" s="95" t="s">
        <v>98</v>
      </c>
      <c r="L660" s="95" t="s">
        <v>846</v>
      </c>
      <c r="M660" s="95" t="s">
        <v>1917</v>
      </c>
      <c r="N660" s="95" t="s">
        <v>819</v>
      </c>
      <c r="O660" s="95" t="s">
        <v>37</v>
      </c>
      <c r="P660" s="95" t="str">
        <f t="shared" si="10"/>
        <v>-</v>
      </c>
      <c r="Q660" s="95" t="s">
        <v>847</v>
      </c>
      <c r="R660" s="95"/>
      <c r="S660" s="95"/>
    </row>
    <row r="661" spans="2:19" x14ac:dyDescent="0.4">
      <c r="B661" s="95" t="s">
        <v>272</v>
      </c>
      <c r="C661" s="95" t="s">
        <v>94</v>
      </c>
      <c r="D661" s="95"/>
      <c r="E661" s="95" t="s">
        <v>97</v>
      </c>
      <c r="F661" s="95" t="s">
        <v>273</v>
      </c>
      <c r="G661" s="95" t="s">
        <v>97</v>
      </c>
      <c r="H661" s="95" t="s">
        <v>104</v>
      </c>
      <c r="I661" s="95" t="s">
        <v>105</v>
      </c>
      <c r="J661" s="95" t="s">
        <v>245</v>
      </c>
      <c r="K661" s="95" t="s">
        <v>98</v>
      </c>
      <c r="L661" s="95" t="s">
        <v>848</v>
      </c>
      <c r="M661" s="95" t="s">
        <v>1917</v>
      </c>
      <c r="N661" s="95" t="s">
        <v>819</v>
      </c>
      <c r="O661" s="95" t="s">
        <v>37</v>
      </c>
      <c r="P661" s="95" t="str">
        <f t="shared" si="10"/>
        <v>-</v>
      </c>
      <c r="Q661" s="95" t="s">
        <v>847</v>
      </c>
      <c r="R661" s="95"/>
      <c r="S661" s="95"/>
    </row>
    <row r="662" spans="2:19" x14ac:dyDescent="0.4">
      <c r="B662" s="95" t="s">
        <v>272</v>
      </c>
      <c r="C662" s="95" t="s">
        <v>94</v>
      </c>
      <c r="D662" s="95"/>
      <c r="E662" s="95" t="s">
        <v>97</v>
      </c>
      <c r="F662" s="95" t="s">
        <v>273</v>
      </c>
      <c r="G662" s="95" t="s">
        <v>97</v>
      </c>
      <c r="H662" s="95" t="s">
        <v>104</v>
      </c>
      <c r="I662" s="95" t="s">
        <v>114</v>
      </c>
      <c r="J662" s="95" t="s">
        <v>276</v>
      </c>
      <c r="K662" s="95" t="s">
        <v>98</v>
      </c>
      <c r="L662" s="95" t="s">
        <v>849</v>
      </c>
      <c r="M662" s="95" t="s">
        <v>1917</v>
      </c>
      <c r="N662" s="95" t="s">
        <v>819</v>
      </c>
      <c r="O662" s="95" t="s">
        <v>33</v>
      </c>
      <c r="P662" s="95" t="str">
        <f t="shared" si="10"/>
        <v>-</v>
      </c>
      <c r="Q662" s="95" t="s">
        <v>847</v>
      </c>
      <c r="R662" s="95"/>
      <c r="S662" s="95"/>
    </row>
    <row r="663" spans="2:19" x14ac:dyDescent="0.4">
      <c r="B663" s="95" t="s">
        <v>272</v>
      </c>
      <c r="C663" s="95" t="s">
        <v>94</v>
      </c>
      <c r="D663" s="95"/>
      <c r="E663" s="95" t="s">
        <v>97</v>
      </c>
      <c r="F663" s="95" t="s">
        <v>273</v>
      </c>
      <c r="G663" s="95" t="s">
        <v>97</v>
      </c>
      <c r="H663" s="95" t="s">
        <v>104</v>
      </c>
      <c r="I663" s="95" t="s">
        <v>105</v>
      </c>
      <c r="J663" s="95" t="s">
        <v>278</v>
      </c>
      <c r="K663" s="95" t="s">
        <v>98</v>
      </c>
      <c r="L663" s="95" t="s">
        <v>850</v>
      </c>
      <c r="M663" s="95" t="s">
        <v>1917</v>
      </c>
      <c r="N663" s="95" t="s">
        <v>819</v>
      </c>
      <c r="O663" s="95" t="s">
        <v>33</v>
      </c>
      <c r="P663" s="95" t="str">
        <f t="shared" si="10"/>
        <v>-</v>
      </c>
      <c r="Q663" s="95" t="s">
        <v>847</v>
      </c>
      <c r="R663" s="95"/>
      <c r="S663" s="95"/>
    </row>
    <row r="664" spans="2:19" x14ac:dyDescent="0.4">
      <c r="B664" s="95" t="s">
        <v>272</v>
      </c>
      <c r="C664" s="95" t="s">
        <v>94</v>
      </c>
      <c r="D664" s="95"/>
      <c r="E664" s="95" t="s">
        <v>97</v>
      </c>
      <c r="F664" s="95" t="s">
        <v>273</v>
      </c>
      <c r="G664" s="95" t="s">
        <v>97</v>
      </c>
      <c r="H664" s="95" t="s">
        <v>104</v>
      </c>
      <c r="I664" s="95" t="s">
        <v>114</v>
      </c>
      <c r="J664" s="95" t="s">
        <v>280</v>
      </c>
      <c r="K664" s="95" t="s">
        <v>98</v>
      </c>
      <c r="L664" s="95" t="s">
        <v>851</v>
      </c>
      <c r="M664" s="95" t="s">
        <v>1917</v>
      </c>
      <c r="N664" s="95" t="s">
        <v>819</v>
      </c>
      <c r="O664" s="95" t="s">
        <v>34</v>
      </c>
      <c r="P664" s="95" t="str">
        <f t="shared" si="10"/>
        <v>-</v>
      </c>
      <c r="Q664" s="95" t="s">
        <v>847</v>
      </c>
      <c r="R664" s="95"/>
      <c r="S664" s="95"/>
    </row>
    <row r="665" spans="2:19" x14ac:dyDescent="0.4">
      <c r="B665" s="95" t="s">
        <v>272</v>
      </c>
      <c r="C665" s="95" t="s">
        <v>94</v>
      </c>
      <c r="D665" s="95"/>
      <c r="E665" s="95" t="s">
        <v>97</v>
      </c>
      <c r="F665" s="95" t="s">
        <v>273</v>
      </c>
      <c r="G665" s="95" t="s">
        <v>97</v>
      </c>
      <c r="H665" s="95" t="s">
        <v>118</v>
      </c>
      <c r="I665" s="95" t="s">
        <v>114</v>
      </c>
      <c r="J665" s="95" t="s">
        <v>282</v>
      </c>
      <c r="K665" s="95" t="s">
        <v>98</v>
      </c>
      <c r="L665" s="95" t="s">
        <v>852</v>
      </c>
      <c r="M665" s="95" t="s">
        <v>1917</v>
      </c>
      <c r="N665" s="95" t="s">
        <v>819</v>
      </c>
      <c r="O665" s="95" t="s">
        <v>34</v>
      </c>
      <c r="P665" s="95" t="str">
        <f t="shared" si="10"/>
        <v>-</v>
      </c>
      <c r="Q665" s="95" t="s">
        <v>847</v>
      </c>
      <c r="R665" s="95"/>
      <c r="S665" s="95"/>
    </row>
    <row r="666" spans="2:19" x14ac:dyDescent="0.4">
      <c r="B666" s="95" t="s">
        <v>364</v>
      </c>
      <c r="C666" s="95" t="s">
        <v>6</v>
      </c>
      <c r="D666" s="95"/>
      <c r="E666" s="95" t="s">
        <v>97</v>
      </c>
      <c r="F666" s="95" t="s">
        <v>95</v>
      </c>
      <c r="G666" s="95" t="s">
        <v>176</v>
      </c>
      <c r="H666" s="95" t="s">
        <v>286</v>
      </c>
      <c r="I666" s="95" t="s">
        <v>97</v>
      </c>
      <c r="J666" s="95" t="s">
        <v>97</v>
      </c>
      <c r="K666" s="95" t="s">
        <v>107</v>
      </c>
      <c r="L666" s="95" t="s">
        <v>853</v>
      </c>
      <c r="M666" s="95" t="s">
        <v>1917</v>
      </c>
      <c r="N666" s="95" t="s">
        <v>819</v>
      </c>
      <c r="O666" s="95" t="s">
        <v>40</v>
      </c>
      <c r="P666" s="95">
        <f t="shared" si="10"/>
        <v>1.2</v>
      </c>
      <c r="Q666" s="95" t="s">
        <v>854</v>
      </c>
      <c r="R666" s="95"/>
      <c r="S666" s="95"/>
    </row>
    <row r="667" spans="2:19" x14ac:dyDescent="0.4">
      <c r="B667" s="95" t="s">
        <v>364</v>
      </c>
      <c r="C667" s="95" t="s">
        <v>6</v>
      </c>
      <c r="D667" s="95"/>
      <c r="E667" s="95" t="s">
        <v>97</v>
      </c>
      <c r="F667" s="95" t="s">
        <v>95</v>
      </c>
      <c r="G667" s="95" t="s">
        <v>176</v>
      </c>
      <c r="H667" s="95" t="s">
        <v>286</v>
      </c>
      <c r="I667" s="95" t="s">
        <v>97</v>
      </c>
      <c r="J667" s="95" t="s">
        <v>97</v>
      </c>
      <c r="K667" s="95" t="s">
        <v>98</v>
      </c>
      <c r="L667" s="95" t="s">
        <v>855</v>
      </c>
      <c r="M667" s="95" t="s">
        <v>1917</v>
      </c>
      <c r="N667" s="95" t="s">
        <v>819</v>
      </c>
      <c r="O667" s="95" t="s">
        <v>40</v>
      </c>
      <c r="P667" s="95">
        <f t="shared" si="10"/>
        <v>1.2</v>
      </c>
      <c r="Q667" s="95" t="s">
        <v>854</v>
      </c>
      <c r="R667" s="95"/>
      <c r="S667" s="95"/>
    </row>
    <row r="668" spans="2:19" x14ac:dyDescent="0.4">
      <c r="B668" s="95" t="s">
        <v>364</v>
      </c>
      <c r="C668" s="95" t="s">
        <v>94</v>
      </c>
      <c r="D668" s="95"/>
      <c r="E668" s="95" t="s">
        <v>97</v>
      </c>
      <c r="F668" s="95" t="s">
        <v>95</v>
      </c>
      <c r="G668" s="95" t="s">
        <v>103</v>
      </c>
      <c r="H668" s="95" t="s">
        <v>286</v>
      </c>
      <c r="I668" s="95" t="s">
        <v>97</v>
      </c>
      <c r="J668" s="95" t="s">
        <v>97</v>
      </c>
      <c r="K668" s="95" t="s">
        <v>107</v>
      </c>
      <c r="L668" s="95" t="s">
        <v>856</v>
      </c>
      <c r="M668" s="95" t="s">
        <v>1917</v>
      </c>
      <c r="N668" s="95" t="s">
        <v>819</v>
      </c>
      <c r="O668" s="95" t="s">
        <v>40</v>
      </c>
      <c r="P668" s="95">
        <f t="shared" si="10"/>
        <v>1.3</v>
      </c>
      <c r="Q668" s="95" t="s">
        <v>1874</v>
      </c>
      <c r="R668" s="95"/>
      <c r="S668" s="95"/>
    </row>
    <row r="669" spans="2:19" x14ac:dyDescent="0.4">
      <c r="B669" s="95" t="s">
        <v>364</v>
      </c>
      <c r="C669" s="95" t="s">
        <v>4</v>
      </c>
      <c r="D669" s="95"/>
      <c r="E669" s="95" t="s">
        <v>97</v>
      </c>
      <c r="F669" s="95" t="s">
        <v>95</v>
      </c>
      <c r="G669" s="95" t="s">
        <v>103</v>
      </c>
      <c r="H669" s="95" t="s">
        <v>286</v>
      </c>
      <c r="I669" s="95" t="s">
        <v>97</v>
      </c>
      <c r="J669" s="95" t="s">
        <v>97</v>
      </c>
      <c r="K669" s="95" t="s">
        <v>107</v>
      </c>
      <c r="L669" s="95" t="s">
        <v>857</v>
      </c>
      <c r="M669" s="95" t="s">
        <v>1917</v>
      </c>
      <c r="N669" s="95" t="s">
        <v>819</v>
      </c>
      <c r="O669" s="95" t="s">
        <v>40</v>
      </c>
      <c r="P669" s="95">
        <f t="shared" si="10"/>
        <v>1.3</v>
      </c>
      <c r="Q669" s="95" t="s">
        <v>1875</v>
      </c>
      <c r="R669" s="95"/>
      <c r="S669" s="95"/>
    </row>
    <row r="670" spans="2:19" x14ac:dyDescent="0.4">
      <c r="B670" s="95" t="s">
        <v>364</v>
      </c>
      <c r="C670" s="95" t="s">
        <v>7</v>
      </c>
      <c r="D670" s="95"/>
      <c r="E670" s="95" t="s">
        <v>97</v>
      </c>
      <c r="F670" s="95" t="s">
        <v>95</v>
      </c>
      <c r="G670" s="95" t="s">
        <v>103</v>
      </c>
      <c r="H670" s="95" t="s">
        <v>286</v>
      </c>
      <c r="I670" s="95" t="s">
        <v>97</v>
      </c>
      <c r="J670" s="95" t="s">
        <v>97</v>
      </c>
      <c r="K670" s="95" t="s">
        <v>107</v>
      </c>
      <c r="L670" s="95" t="s">
        <v>858</v>
      </c>
      <c r="M670" s="95" t="s">
        <v>1917</v>
      </c>
      <c r="N670" s="95" t="s">
        <v>819</v>
      </c>
      <c r="O670" s="95" t="s">
        <v>40</v>
      </c>
      <c r="P670" s="95">
        <f t="shared" si="10"/>
        <v>1.3</v>
      </c>
      <c r="Q670" s="95" t="s">
        <v>1876</v>
      </c>
      <c r="R670" s="95"/>
      <c r="S670" s="95"/>
    </row>
    <row r="671" spans="2:19" x14ac:dyDescent="0.4">
      <c r="B671" s="95" t="s">
        <v>364</v>
      </c>
      <c r="C671" s="95" t="s">
        <v>94</v>
      </c>
      <c r="D671" s="95"/>
      <c r="E671" s="95" t="s">
        <v>97</v>
      </c>
      <c r="F671" s="95" t="s">
        <v>95</v>
      </c>
      <c r="G671" s="95" t="s">
        <v>103</v>
      </c>
      <c r="H671" s="95" t="s">
        <v>286</v>
      </c>
      <c r="I671" s="95" t="s">
        <v>97</v>
      </c>
      <c r="J671" s="95" t="s">
        <v>97</v>
      </c>
      <c r="K671" s="95" t="s">
        <v>98</v>
      </c>
      <c r="L671" s="95" t="s">
        <v>859</v>
      </c>
      <c r="M671" s="95" t="s">
        <v>1917</v>
      </c>
      <c r="N671" s="95" t="s">
        <v>819</v>
      </c>
      <c r="O671" s="95" t="s">
        <v>40</v>
      </c>
      <c r="P671" s="95">
        <f t="shared" si="10"/>
        <v>1.3</v>
      </c>
      <c r="Q671" s="95" t="s">
        <v>1874</v>
      </c>
      <c r="R671" s="95"/>
      <c r="S671" s="95"/>
    </row>
    <row r="672" spans="2:19" x14ac:dyDescent="0.4">
      <c r="B672" s="95" t="s">
        <v>364</v>
      </c>
      <c r="C672" s="95" t="s">
        <v>4</v>
      </c>
      <c r="D672" s="95"/>
      <c r="E672" s="95" t="s">
        <v>97</v>
      </c>
      <c r="F672" s="95" t="s">
        <v>95</v>
      </c>
      <c r="G672" s="95" t="s">
        <v>103</v>
      </c>
      <c r="H672" s="95" t="s">
        <v>286</v>
      </c>
      <c r="I672" s="95" t="s">
        <v>97</v>
      </c>
      <c r="J672" s="95" t="s">
        <v>97</v>
      </c>
      <c r="K672" s="95" t="s">
        <v>98</v>
      </c>
      <c r="L672" s="95" t="s">
        <v>860</v>
      </c>
      <c r="M672" s="95" t="s">
        <v>1917</v>
      </c>
      <c r="N672" s="95" t="s">
        <v>819</v>
      </c>
      <c r="O672" s="95" t="s">
        <v>40</v>
      </c>
      <c r="P672" s="95">
        <f t="shared" si="10"/>
        <v>1.3</v>
      </c>
      <c r="Q672" s="95" t="s">
        <v>1875</v>
      </c>
      <c r="R672" s="95"/>
      <c r="S672" s="95"/>
    </row>
    <row r="673" spans="2:19" x14ac:dyDescent="0.4">
      <c r="B673" s="95" t="s">
        <v>364</v>
      </c>
      <c r="C673" s="95" t="s">
        <v>7</v>
      </c>
      <c r="D673" s="95"/>
      <c r="E673" s="95" t="s">
        <v>97</v>
      </c>
      <c r="F673" s="95" t="s">
        <v>95</v>
      </c>
      <c r="G673" s="95" t="s">
        <v>103</v>
      </c>
      <c r="H673" s="95" t="s">
        <v>286</v>
      </c>
      <c r="I673" s="95" t="s">
        <v>97</v>
      </c>
      <c r="J673" s="95" t="s">
        <v>97</v>
      </c>
      <c r="K673" s="95" t="s">
        <v>98</v>
      </c>
      <c r="L673" s="95" t="s">
        <v>861</v>
      </c>
      <c r="M673" s="95" t="s">
        <v>1917</v>
      </c>
      <c r="N673" s="95" t="s">
        <v>819</v>
      </c>
      <c r="O673" s="95" t="s">
        <v>40</v>
      </c>
      <c r="P673" s="95">
        <f t="shared" si="10"/>
        <v>1.3</v>
      </c>
      <c r="Q673" s="95" t="s">
        <v>1876</v>
      </c>
      <c r="R673" s="95"/>
      <c r="S673" s="95"/>
    </row>
    <row r="674" spans="2:19" x14ac:dyDescent="0.4">
      <c r="B674" s="95" t="s">
        <v>364</v>
      </c>
      <c r="C674" s="95" t="s">
        <v>6</v>
      </c>
      <c r="D674" s="95"/>
      <c r="E674" s="95" t="s">
        <v>97</v>
      </c>
      <c r="F674" s="95" t="s">
        <v>95</v>
      </c>
      <c r="G674" s="95" t="s">
        <v>96</v>
      </c>
      <c r="H674" s="95" t="s">
        <v>286</v>
      </c>
      <c r="I674" s="95" t="s">
        <v>97</v>
      </c>
      <c r="J674" s="95" t="s">
        <v>97</v>
      </c>
      <c r="K674" s="95" t="s">
        <v>98</v>
      </c>
      <c r="L674" s="95" t="s">
        <v>862</v>
      </c>
      <c r="M674" s="95" t="s">
        <v>1917</v>
      </c>
      <c r="N674" s="95" t="s">
        <v>819</v>
      </c>
      <c r="O674" s="95" t="s">
        <v>35</v>
      </c>
      <c r="P674" s="95">
        <f t="shared" si="10"/>
        <v>1.4</v>
      </c>
      <c r="Q674" s="95" t="s">
        <v>854</v>
      </c>
      <c r="R674" s="95"/>
      <c r="S674" s="95"/>
    </row>
    <row r="675" spans="2:19" x14ac:dyDescent="0.4">
      <c r="B675" s="95" t="s">
        <v>364</v>
      </c>
      <c r="C675" s="95" t="s">
        <v>94</v>
      </c>
      <c r="D675" s="95"/>
      <c r="E675" s="95" t="s">
        <v>97</v>
      </c>
      <c r="F675" s="95" t="s">
        <v>95</v>
      </c>
      <c r="G675" s="95" t="s">
        <v>170</v>
      </c>
      <c r="H675" s="95" t="s">
        <v>286</v>
      </c>
      <c r="I675" s="95" t="s">
        <v>97</v>
      </c>
      <c r="J675" s="95" t="s">
        <v>97</v>
      </c>
      <c r="K675" s="95" t="s">
        <v>98</v>
      </c>
      <c r="L675" s="95" t="s">
        <v>863</v>
      </c>
      <c r="M675" s="95" t="s">
        <v>1917</v>
      </c>
      <c r="N675" s="95" t="s">
        <v>819</v>
      </c>
      <c r="O675" s="95" t="s">
        <v>35</v>
      </c>
      <c r="P675" s="95">
        <f t="shared" si="10"/>
        <v>1.5</v>
      </c>
      <c r="Q675" s="95" t="s">
        <v>1874</v>
      </c>
      <c r="R675" s="95"/>
      <c r="S675" s="95"/>
    </row>
    <row r="676" spans="2:19" x14ac:dyDescent="0.4">
      <c r="B676" s="95" t="s">
        <v>364</v>
      </c>
      <c r="C676" s="95" t="s">
        <v>6</v>
      </c>
      <c r="D676" s="95"/>
      <c r="E676" s="95" t="s">
        <v>97</v>
      </c>
      <c r="F676" s="95" t="s">
        <v>95</v>
      </c>
      <c r="G676" s="95" t="s">
        <v>109</v>
      </c>
      <c r="H676" s="95" t="s">
        <v>286</v>
      </c>
      <c r="I676" s="95" t="s">
        <v>97</v>
      </c>
      <c r="J676" s="95" t="s">
        <v>97</v>
      </c>
      <c r="K676" s="95" t="s">
        <v>107</v>
      </c>
      <c r="L676" s="95" t="s">
        <v>864</v>
      </c>
      <c r="M676" s="95" t="s">
        <v>1917</v>
      </c>
      <c r="N676" s="95" t="s">
        <v>819</v>
      </c>
      <c r="O676" s="95" t="s">
        <v>35</v>
      </c>
      <c r="P676" s="95">
        <f t="shared" si="10"/>
        <v>1.6</v>
      </c>
      <c r="Q676" s="95" t="s">
        <v>854</v>
      </c>
      <c r="R676" s="95"/>
      <c r="S676" s="95"/>
    </row>
    <row r="677" spans="2:19" x14ac:dyDescent="0.4">
      <c r="B677" s="95" t="s">
        <v>364</v>
      </c>
      <c r="C677" s="95" t="s">
        <v>94</v>
      </c>
      <c r="D677" s="95"/>
      <c r="E677" s="95" t="s">
        <v>97</v>
      </c>
      <c r="F677" s="95" t="s">
        <v>95</v>
      </c>
      <c r="G677" s="95" t="s">
        <v>113</v>
      </c>
      <c r="H677" s="95" t="s">
        <v>286</v>
      </c>
      <c r="I677" s="95" t="s">
        <v>97</v>
      </c>
      <c r="J677" s="95" t="s">
        <v>97</v>
      </c>
      <c r="K677" s="95" t="s">
        <v>107</v>
      </c>
      <c r="L677" s="95" t="s">
        <v>865</v>
      </c>
      <c r="M677" s="95" t="s">
        <v>1917</v>
      </c>
      <c r="N677" s="95" t="s">
        <v>819</v>
      </c>
      <c r="O677" s="95" t="s">
        <v>35</v>
      </c>
      <c r="P677" s="95">
        <f t="shared" si="10"/>
        <v>1.7</v>
      </c>
      <c r="Q677" s="95" t="s">
        <v>1874</v>
      </c>
      <c r="R677" s="95"/>
      <c r="S677" s="95"/>
    </row>
    <row r="678" spans="2:19" x14ac:dyDescent="0.4">
      <c r="B678" s="95" t="s">
        <v>364</v>
      </c>
      <c r="C678" s="95" t="s">
        <v>4</v>
      </c>
      <c r="D678" s="95"/>
      <c r="E678" s="95" t="s">
        <v>97</v>
      </c>
      <c r="F678" s="95" t="s">
        <v>95</v>
      </c>
      <c r="G678" s="95" t="s">
        <v>113</v>
      </c>
      <c r="H678" s="95" t="s">
        <v>286</v>
      </c>
      <c r="I678" s="95" t="s">
        <v>97</v>
      </c>
      <c r="J678" s="95" t="s">
        <v>97</v>
      </c>
      <c r="K678" s="95" t="s">
        <v>107</v>
      </c>
      <c r="L678" s="95" t="s">
        <v>866</v>
      </c>
      <c r="M678" s="95" t="s">
        <v>1917</v>
      </c>
      <c r="N678" s="95" t="s">
        <v>819</v>
      </c>
      <c r="O678" s="95" t="s">
        <v>35</v>
      </c>
      <c r="P678" s="95">
        <f t="shared" si="10"/>
        <v>1.7</v>
      </c>
      <c r="Q678" s="95" t="s">
        <v>1875</v>
      </c>
      <c r="R678" s="95"/>
      <c r="S678" s="95"/>
    </row>
    <row r="679" spans="2:19" x14ac:dyDescent="0.4">
      <c r="B679" s="95" t="s">
        <v>364</v>
      </c>
      <c r="C679" s="95" t="s">
        <v>7</v>
      </c>
      <c r="D679" s="95"/>
      <c r="E679" s="95" t="s">
        <v>97</v>
      </c>
      <c r="F679" s="95" t="s">
        <v>95</v>
      </c>
      <c r="G679" s="95" t="s">
        <v>113</v>
      </c>
      <c r="H679" s="95" t="s">
        <v>286</v>
      </c>
      <c r="I679" s="95" t="s">
        <v>97</v>
      </c>
      <c r="J679" s="95" t="s">
        <v>97</v>
      </c>
      <c r="K679" s="95" t="s">
        <v>107</v>
      </c>
      <c r="L679" s="95" t="s">
        <v>867</v>
      </c>
      <c r="M679" s="95" t="s">
        <v>1917</v>
      </c>
      <c r="N679" s="95" t="s">
        <v>819</v>
      </c>
      <c r="O679" s="95" t="s">
        <v>35</v>
      </c>
      <c r="P679" s="95">
        <f t="shared" si="10"/>
        <v>1.7</v>
      </c>
      <c r="Q679" s="95" t="s">
        <v>1876</v>
      </c>
      <c r="R679" s="95"/>
      <c r="S679" s="95"/>
    </row>
    <row r="680" spans="2:19" x14ac:dyDescent="0.4">
      <c r="B680" s="95" t="s">
        <v>364</v>
      </c>
      <c r="C680" s="95" t="s">
        <v>4</v>
      </c>
      <c r="D680" s="95"/>
      <c r="E680" s="95" t="s">
        <v>97</v>
      </c>
      <c r="F680" s="95" t="s">
        <v>95</v>
      </c>
      <c r="G680" s="95" t="s">
        <v>113</v>
      </c>
      <c r="H680" s="95" t="s">
        <v>286</v>
      </c>
      <c r="I680" s="95" t="s">
        <v>97</v>
      </c>
      <c r="J680" s="95" t="s">
        <v>97</v>
      </c>
      <c r="K680" s="95" t="s">
        <v>98</v>
      </c>
      <c r="L680" s="95" t="s">
        <v>868</v>
      </c>
      <c r="M680" s="95" t="s">
        <v>1917</v>
      </c>
      <c r="N680" s="95" t="s">
        <v>819</v>
      </c>
      <c r="O680" s="95" t="s">
        <v>35</v>
      </c>
      <c r="P680" s="95">
        <f t="shared" si="10"/>
        <v>1.7</v>
      </c>
      <c r="Q680" s="95" t="s">
        <v>1875</v>
      </c>
      <c r="R680" s="95"/>
      <c r="S680" s="95"/>
    </row>
    <row r="681" spans="2:19" x14ac:dyDescent="0.4">
      <c r="B681" s="95" t="s">
        <v>364</v>
      </c>
      <c r="C681" s="95" t="s">
        <v>7</v>
      </c>
      <c r="D681" s="95"/>
      <c r="E681" s="95" t="s">
        <v>97</v>
      </c>
      <c r="F681" s="95" t="s">
        <v>95</v>
      </c>
      <c r="G681" s="95" t="s">
        <v>113</v>
      </c>
      <c r="H681" s="95" t="s">
        <v>286</v>
      </c>
      <c r="I681" s="95" t="s">
        <v>97</v>
      </c>
      <c r="J681" s="95" t="s">
        <v>97</v>
      </c>
      <c r="K681" s="95" t="s">
        <v>98</v>
      </c>
      <c r="L681" s="95" t="s">
        <v>869</v>
      </c>
      <c r="M681" s="95" t="s">
        <v>1917</v>
      </c>
      <c r="N681" s="95" t="s">
        <v>819</v>
      </c>
      <c r="O681" s="95" t="s">
        <v>35</v>
      </c>
      <c r="P681" s="95">
        <f t="shared" si="10"/>
        <v>1.7</v>
      </c>
      <c r="Q681" s="95" t="s">
        <v>1876</v>
      </c>
      <c r="R681" s="95"/>
      <c r="S681" s="95"/>
    </row>
    <row r="682" spans="2:19" x14ac:dyDescent="0.4">
      <c r="B682" s="95" t="s">
        <v>364</v>
      </c>
      <c r="C682" s="95" t="s">
        <v>6</v>
      </c>
      <c r="D682" s="95"/>
      <c r="E682" s="95" t="s">
        <v>97</v>
      </c>
      <c r="F682" s="95" t="s">
        <v>95</v>
      </c>
      <c r="G682" s="95" t="s">
        <v>109</v>
      </c>
      <c r="H682" s="95" t="s">
        <v>286</v>
      </c>
      <c r="I682" s="95" t="s">
        <v>97</v>
      </c>
      <c r="J682" s="95" t="s">
        <v>97</v>
      </c>
      <c r="K682" s="95" t="s">
        <v>98</v>
      </c>
      <c r="L682" s="95" t="s">
        <v>870</v>
      </c>
      <c r="M682" s="95" t="s">
        <v>1917</v>
      </c>
      <c r="N682" s="95" t="s">
        <v>819</v>
      </c>
      <c r="O682" s="95" t="s">
        <v>36</v>
      </c>
      <c r="P682" s="95">
        <f t="shared" si="10"/>
        <v>1.6</v>
      </c>
      <c r="Q682" s="95" t="s">
        <v>854</v>
      </c>
      <c r="R682" s="95"/>
      <c r="S682" s="95"/>
    </row>
    <row r="683" spans="2:19" x14ac:dyDescent="0.4">
      <c r="B683" s="95" t="s">
        <v>364</v>
      </c>
      <c r="C683" s="95" t="s">
        <v>94</v>
      </c>
      <c r="D683" s="95"/>
      <c r="E683" s="95" t="s">
        <v>97</v>
      </c>
      <c r="F683" s="95" t="s">
        <v>95</v>
      </c>
      <c r="G683" s="95" t="s">
        <v>113</v>
      </c>
      <c r="H683" s="95" t="s">
        <v>286</v>
      </c>
      <c r="I683" s="95" t="s">
        <v>97</v>
      </c>
      <c r="J683" s="95" t="s">
        <v>97</v>
      </c>
      <c r="K683" s="95" t="s">
        <v>98</v>
      </c>
      <c r="L683" s="95" t="s">
        <v>871</v>
      </c>
      <c r="M683" s="95" t="s">
        <v>1917</v>
      </c>
      <c r="N683" s="95" t="s">
        <v>819</v>
      </c>
      <c r="O683" s="95" t="s">
        <v>36</v>
      </c>
      <c r="P683" s="95">
        <f t="shared" si="10"/>
        <v>1.7</v>
      </c>
      <c r="Q683" s="95" t="s">
        <v>1874</v>
      </c>
      <c r="R683" s="95"/>
      <c r="S683" s="95"/>
    </row>
    <row r="684" spans="2:19" x14ac:dyDescent="0.4">
      <c r="B684" s="95" t="s">
        <v>411</v>
      </c>
      <c r="C684" s="95" t="s">
        <v>94</v>
      </c>
      <c r="D684" s="95"/>
      <c r="E684" s="95" t="s">
        <v>97</v>
      </c>
      <c r="F684" s="95" t="s">
        <v>95</v>
      </c>
      <c r="G684" s="95" t="s">
        <v>103</v>
      </c>
      <c r="H684" s="95" t="s">
        <v>286</v>
      </c>
      <c r="I684" s="95" t="s">
        <v>97</v>
      </c>
      <c r="J684" s="95" t="s">
        <v>97</v>
      </c>
      <c r="K684" s="95" t="s">
        <v>107</v>
      </c>
      <c r="L684" s="95" t="s">
        <v>872</v>
      </c>
      <c r="M684" s="95" t="s">
        <v>1917</v>
      </c>
      <c r="N684" s="95" t="s">
        <v>819</v>
      </c>
      <c r="O684" s="95" t="s">
        <v>40</v>
      </c>
      <c r="P684" s="95">
        <f t="shared" si="10"/>
        <v>1.3</v>
      </c>
      <c r="Q684" s="95" t="s">
        <v>873</v>
      </c>
      <c r="R684" s="95"/>
      <c r="S684" s="95"/>
    </row>
    <row r="685" spans="2:19" x14ac:dyDescent="0.4">
      <c r="B685" s="95" t="s">
        <v>411</v>
      </c>
      <c r="C685" s="95" t="s">
        <v>94</v>
      </c>
      <c r="D685" s="95"/>
      <c r="E685" s="95" t="s">
        <v>97</v>
      </c>
      <c r="F685" s="95" t="s">
        <v>95</v>
      </c>
      <c r="G685" s="95" t="s">
        <v>103</v>
      </c>
      <c r="H685" s="95" t="s">
        <v>286</v>
      </c>
      <c r="I685" s="95" t="s">
        <v>97</v>
      </c>
      <c r="J685" s="95" t="s">
        <v>97</v>
      </c>
      <c r="K685" s="95" t="s">
        <v>98</v>
      </c>
      <c r="L685" s="95" t="s">
        <v>874</v>
      </c>
      <c r="M685" s="95" t="s">
        <v>1917</v>
      </c>
      <c r="N685" s="95" t="s">
        <v>819</v>
      </c>
      <c r="O685" s="95" t="s">
        <v>35</v>
      </c>
      <c r="P685" s="95">
        <f t="shared" si="10"/>
        <v>1.3</v>
      </c>
      <c r="Q685" s="95" t="s">
        <v>873</v>
      </c>
      <c r="R685" s="95"/>
      <c r="S685" s="95"/>
    </row>
    <row r="686" spans="2:19" x14ac:dyDescent="0.4">
      <c r="B686" s="95" t="s">
        <v>411</v>
      </c>
      <c r="C686" s="95" t="s">
        <v>94</v>
      </c>
      <c r="D686" s="95"/>
      <c r="E686" s="95" t="s">
        <v>97</v>
      </c>
      <c r="F686" s="95" t="s">
        <v>95</v>
      </c>
      <c r="G686" s="95" t="s">
        <v>113</v>
      </c>
      <c r="H686" s="95" t="s">
        <v>286</v>
      </c>
      <c r="I686" s="95" t="s">
        <v>97</v>
      </c>
      <c r="J686" s="95" t="s">
        <v>97</v>
      </c>
      <c r="K686" s="95" t="s">
        <v>107</v>
      </c>
      <c r="L686" s="95" t="s">
        <v>875</v>
      </c>
      <c r="M686" s="95" t="s">
        <v>1917</v>
      </c>
      <c r="N686" s="95" t="s">
        <v>819</v>
      </c>
      <c r="O686" s="95" t="s">
        <v>36</v>
      </c>
      <c r="P686" s="95">
        <f t="shared" si="10"/>
        <v>1.7</v>
      </c>
      <c r="Q686" s="95" t="s">
        <v>873</v>
      </c>
      <c r="R686" s="95"/>
      <c r="S686" s="95"/>
    </row>
    <row r="687" spans="2:19" x14ac:dyDescent="0.4">
      <c r="B687" s="95" t="s">
        <v>411</v>
      </c>
      <c r="C687" s="95" t="s">
        <v>94</v>
      </c>
      <c r="D687" s="95"/>
      <c r="E687" s="95" t="s">
        <v>97</v>
      </c>
      <c r="F687" s="95" t="s">
        <v>95</v>
      </c>
      <c r="G687" s="95" t="s">
        <v>113</v>
      </c>
      <c r="H687" s="95" t="s">
        <v>286</v>
      </c>
      <c r="I687" s="95" t="s">
        <v>97</v>
      </c>
      <c r="J687" s="95" t="s">
        <v>97</v>
      </c>
      <c r="K687" s="95" t="s">
        <v>98</v>
      </c>
      <c r="L687" s="95" t="s">
        <v>876</v>
      </c>
      <c r="M687" s="95" t="s">
        <v>1917</v>
      </c>
      <c r="N687" s="95" t="s">
        <v>819</v>
      </c>
      <c r="O687" s="95" t="s">
        <v>36</v>
      </c>
      <c r="P687" s="95">
        <f t="shared" si="10"/>
        <v>1.7</v>
      </c>
      <c r="Q687" s="95" t="s">
        <v>873</v>
      </c>
      <c r="R687" s="95"/>
      <c r="S687" s="95"/>
    </row>
    <row r="688" spans="2:19" x14ac:dyDescent="0.4">
      <c r="B688" s="95" t="s">
        <v>599</v>
      </c>
      <c r="C688" s="95" t="s">
        <v>94</v>
      </c>
      <c r="D688" s="95"/>
      <c r="E688" s="95" t="s">
        <v>97</v>
      </c>
      <c r="F688" s="95" t="s">
        <v>95</v>
      </c>
      <c r="G688" s="95" t="s">
        <v>176</v>
      </c>
      <c r="H688" s="95" t="s">
        <v>286</v>
      </c>
      <c r="I688" s="95" t="s">
        <v>97</v>
      </c>
      <c r="J688" s="95" t="s">
        <v>97</v>
      </c>
      <c r="K688" s="95" t="s">
        <v>98</v>
      </c>
      <c r="L688" s="95" t="s">
        <v>877</v>
      </c>
      <c r="M688" s="95" t="s">
        <v>1917</v>
      </c>
      <c r="N688" s="95" t="s">
        <v>819</v>
      </c>
      <c r="O688" s="95" t="s">
        <v>35</v>
      </c>
      <c r="P688" s="95">
        <f t="shared" si="10"/>
        <v>1.2</v>
      </c>
      <c r="Q688" s="95" t="s">
        <v>1877</v>
      </c>
      <c r="R688" s="95"/>
      <c r="S688" s="95"/>
    </row>
    <row r="689" spans="2:19" x14ac:dyDescent="0.4">
      <c r="B689" s="95" t="s">
        <v>599</v>
      </c>
      <c r="C689" s="95" t="s">
        <v>94</v>
      </c>
      <c r="D689" s="95"/>
      <c r="E689" s="95" t="s">
        <v>97</v>
      </c>
      <c r="F689" s="95" t="s">
        <v>95</v>
      </c>
      <c r="G689" s="95" t="s">
        <v>96</v>
      </c>
      <c r="H689" s="95" t="s">
        <v>286</v>
      </c>
      <c r="I689" s="95" t="s">
        <v>97</v>
      </c>
      <c r="J689" s="95" t="s">
        <v>97</v>
      </c>
      <c r="K689" s="95" t="s">
        <v>98</v>
      </c>
      <c r="L689" s="95" t="s">
        <v>878</v>
      </c>
      <c r="M689" s="95" t="s">
        <v>1917</v>
      </c>
      <c r="N689" s="95" t="s">
        <v>819</v>
      </c>
      <c r="O689" s="95" t="s">
        <v>36</v>
      </c>
      <c r="P689" s="95">
        <f t="shared" si="10"/>
        <v>1.4</v>
      </c>
      <c r="Q689" s="95" t="s">
        <v>879</v>
      </c>
      <c r="R689" s="95"/>
      <c r="S689" s="95"/>
    </row>
    <row r="690" spans="2:19" x14ac:dyDescent="0.4">
      <c r="B690" s="95" t="s">
        <v>599</v>
      </c>
      <c r="C690" s="95" t="s">
        <v>94</v>
      </c>
      <c r="D690" s="95"/>
      <c r="E690" s="95" t="s">
        <v>97</v>
      </c>
      <c r="F690" s="95" t="s">
        <v>95</v>
      </c>
      <c r="G690" s="95" t="s">
        <v>113</v>
      </c>
      <c r="H690" s="95" t="s">
        <v>286</v>
      </c>
      <c r="I690" s="95" t="s">
        <v>97</v>
      </c>
      <c r="J690" s="95" t="s">
        <v>97</v>
      </c>
      <c r="K690" s="95" t="s">
        <v>98</v>
      </c>
      <c r="L690" s="95" t="s">
        <v>880</v>
      </c>
      <c r="M690" s="95" t="s">
        <v>1917</v>
      </c>
      <c r="N690" s="95" t="s">
        <v>819</v>
      </c>
      <c r="O690" s="95" t="s">
        <v>36</v>
      </c>
      <c r="P690" s="95">
        <f t="shared" si="10"/>
        <v>1.7</v>
      </c>
      <c r="Q690" s="95" t="s">
        <v>1877</v>
      </c>
      <c r="R690" s="95"/>
      <c r="S690" s="95"/>
    </row>
    <row r="691" spans="2:19" x14ac:dyDescent="0.4">
      <c r="B691" s="95" t="s">
        <v>599</v>
      </c>
      <c r="C691" s="95" t="s">
        <v>94</v>
      </c>
      <c r="D691" s="95"/>
      <c r="E691" s="95" t="s">
        <v>97</v>
      </c>
      <c r="F691" s="95" t="s">
        <v>95</v>
      </c>
      <c r="G691" s="95" t="s">
        <v>113</v>
      </c>
      <c r="H691" s="95" t="s">
        <v>286</v>
      </c>
      <c r="I691" s="95" t="s">
        <v>97</v>
      </c>
      <c r="J691" s="95" t="s">
        <v>97</v>
      </c>
      <c r="K691" s="95" t="s">
        <v>98</v>
      </c>
      <c r="L691" s="95" t="s">
        <v>881</v>
      </c>
      <c r="M691" s="95" t="s">
        <v>1917</v>
      </c>
      <c r="N691" s="95" t="s">
        <v>819</v>
      </c>
      <c r="O691" s="95" t="s">
        <v>37</v>
      </c>
      <c r="P691" s="95">
        <f t="shared" si="10"/>
        <v>1.7</v>
      </c>
      <c r="Q691" s="95" t="s">
        <v>879</v>
      </c>
      <c r="R691" s="95"/>
      <c r="S691" s="95"/>
    </row>
    <row r="692" spans="2:19" x14ac:dyDescent="0.4">
      <c r="B692" s="95" t="s">
        <v>599</v>
      </c>
      <c r="C692" s="95" t="s">
        <v>94</v>
      </c>
      <c r="D692" s="95"/>
      <c r="E692" s="95" t="s">
        <v>97</v>
      </c>
      <c r="F692" s="95" t="s">
        <v>273</v>
      </c>
      <c r="G692" s="95" t="s">
        <v>97</v>
      </c>
      <c r="H692" s="95" t="s">
        <v>118</v>
      </c>
      <c r="I692" s="95" t="s">
        <v>114</v>
      </c>
      <c r="J692" s="95" t="s">
        <v>188</v>
      </c>
      <c r="K692" s="95" t="s">
        <v>98</v>
      </c>
      <c r="L692" s="95" t="s">
        <v>882</v>
      </c>
      <c r="M692" s="95" t="s">
        <v>1917</v>
      </c>
      <c r="N692" s="95" t="s">
        <v>819</v>
      </c>
      <c r="O692" s="95" t="s">
        <v>33</v>
      </c>
      <c r="P692" s="95" t="str">
        <f t="shared" si="10"/>
        <v>-</v>
      </c>
      <c r="Q692" s="95" t="s">
        <v>1878</v>
      </c>
      <c r="R692" s="95"/>
      <c r="S692" s="95"/>
    </row>
    <row r="693" spans="2:19" x14ac:dyDescent="0.4">
      <c r="B693" s="95" t="s">
        <v>612</v>
      </c>
      <c r="C693" s="95" t="s">
        <v>94</v>
      </c>
      <c r="D693" s="95"/>
      <c r="E693" s="95" t="s">
        <v>97</v>
      </c>
      <c r="F693" s="95" t="s">
        <v>95</v>
      </c>
      <c r="G693" s="95" t="s">
        <v>176</v>
      </c>
      <c r="H693" s="95" t="s">
        <v>286</v>
      </c>
      <c r="I693" s="95" t="s">
        <v>97</v>
      </c>
      <c r="J693" s="95" t="s">
        <v>97</v>
      </c>
      <c r="K693" s="95" t="s">
        <v>98</v>
      </c>
      <c r="L693" s="95" t="s">
        <v>883</v>
      </c>
      <c r="M693" s="95" t="s">
        <v>1917</v>
      </c>
      <c r="N693" s="95" t="s">
        <v>819</v>
      </c>
      <c r="O693" s="95" t="s">
        <v>35</v>
      </c>
      <c r="P693" s="95">
        <f t="shared" si="10"/>
        <v>1.2</v>
      </c>
      <c r="Q693" s="95" t="s">
        <v>1879</v>
      </c>
      <c r="R693" s="95"/>
      <c r="S693" s="95"/>
    </row>
    <row r="694" spans="2:19" x14ac:dyDescent="0.4">
      <c r="B694" s="95" t="s">
        <v>612</v>
      </c>
      <c r="C694" s="95" t="s">
        <v>94</v>
      </c>
      <c r="D694" s="95"/>
      <c r="E694" s="95" t="s">
        <v>97</v>
      </c>
      <c r="F694" s="95" t="s">
        <v>95</v>
      </c>
      <c r="G694" s="95" t="s">
        <v>109</v>
      </c>
      <c r="H694" s="95" t="s">
        <v>286</v>
      </c>
      <c r="I694" s="95" t="s">
        <v>97</v>
      </c>
      <c r="J694" s="95" t="s">
        <v>97</v>
      </c>
      <c r="K694" s="95" t="s">
        <v>98</v>
      </c>
      <c r="L694" s="95" t="s">
        <v>884</v>
      </c>
      <c r="M694" s="95" t="s">
        <v>1917</v>
      </c>
      <c r="N694" s="95" t="s">
        <v>819</v>
      </c>
      <c r="O694" s="95" t="s">
        <v>36</v>
      </c>
      <c r="P694" s="95">
        <f t="shared" si="10"/>
        <v>1.6</v>
      </c>
      <c r="Q694" s="95" t="s">
        <v>1879</v>
      </c>
      <c r="R694" s="95"/>
      <c r="S694" s="95"/>
    </row>
    <row r="695" spans="2:19" x14ac:dyDescent="0.4">
      <c r="B695" s="95" t="s">
        <v>612</v>
      </c>
      <c r="C695" s="95" t="s">
        <v>94</v>
      </c>
      <c r="D695" s="95"/>
      <c r="E695" s="95" t="s">
        <v>97</v>
      </c>
      <c r="F695" s="95" t="s">
        <v>95</v>
      </c>
      <c r="G695" s="95" t="s">
        <v>113</v>
      </c>
      <c r="H695" s="95" t="s">
        <v>286</v>
      </c>
      <c r="I695" s="95" t="s">
        <v>97</v>
      </c>
      <c r="J695" s="95" t="s">
        <v>97</v>
      </c>
      <c r="K695" s="95" t="s">
        <v>98</v>
      </c>
      <c r="L695" s="95" t="s">
        <v>885</v>
      </c>
      <c r="M695" s="95" t="s">
        <v>1917</v>
      </c>
      <c r="N695" s="95" t="s">
        <v>819</v>
      </c>
      <c r="O695" s="95" t="s">
        <v>37</v>
      </c>
      <c r="P695" s="95">
        <f t="shared" si="10"/>
        <v>1.7</v>
      </c>
      <c r="Q695" s="95" t="s">
        <v>1879</v>
      </c>
      <c r="R695" s="95"/>
      <c r="S695" s="95"/>
    </row>
    <row r="696" spans="2:19" x14ac:dyDescent="0.4">
      <c r="B696" s="95" t="s">
        <v>612</v>
      </c>
      <c r="C696" s="95" t="s">
        <v>94</v>
      </c>
      <c r="D696" s="95"/>
      <c r="E696" s="95" t="s">
        <v>97</v>
      </c>
      <c r="F696" s="95" t="s">
        <v>273</v>
      </c>
      <c r="G696" s="95" t="s">
        <v>97</v>
      </c>
      <c r="H696" s="95" t="s">
        <v>118</v>
      </c>
      <c r="I696" s="95" t="s">
        <v>114</v>
      </c>
      <c r="J696" s="95" t="s">
        <v>188</v>
      </c>
      <c r="K696" s="95" t="s">
        <v>98</v>
      </c>
      <c r="L696" s="95" t="s">
        <v>886</v>
      </c>
      <c r="M696" s="95" t="s">
        <v>1917</v>
      </c>
      <c r="N696" s="95" t="s">
        <v>819</v>
      </c>
      <c r="O696" s="95" t="s">
        <v>33</v>
      </c>
      <c r="P696" s="95" t="str">
        <f t="shared" si="10"/>
        <v>-</v>
      </c>
      <c r="Q696" s="95" t="s">
        <v>1879</v>
      </c>
      <c r="R696" s="95"/>
      <c r="S696" s="95"/>
    </row>
    <row r="697" spans="2:19" x14ac:dyDescent="0.4">
      <c r="B697" s="95" t="s">
        <v>642</v>
      </c>
      <c r="C697" s="95" t="s">
        <v>94</v>
      </c>
      <c r="D697" s="95"/>
      <c r="E697" s="95" t="s">
        <v>97</v>
      </c>
      <c r="F697" s="95" t="s">
        <v>95</v>
      </c>
      <c r="G697" s="95" t="s">
        <v>96</v>
      </c>
      <c r="H697" s="95" t="s">
        <v>286</v>
      </c>
      <c r="I697" s="95" t="s">
        <v>97</v>
      </c>
      <c r="J697" s="95" t="s">
        <v>97</v>
      </c>
      <c r="K697" s="95" t="s">
        <v>98</v>
      </c>
      <c r="L697" s="95" t="s">
        <v>887</v>
      </c>
      <c r="M697" s="95" t="s">
        <v>1917</v>
      </c>
      <c r="N697" s="95" t="s">
        <v>819</v>
      </c>
      <c r="O697" s="95" t="s">
        <v>36</v>
      </c>
      <c r="P697" s="95">
        <f t="shared" si="10"/>
        <v>1.4</v>
      </c>
      <c r="Q697" s="95" t="s">
        <v>888</v>
      </c>
      <c r="R697" s="95"/>
      <c r="S697" s="95"/>
    </row>
    <row r="698" spans="2:19" x14ac:dyDescent="0.4">
      <c r="B698" s="95" t="s">
        <v>642</v>
      </c>
      <c r="C698" s="95" t="s">
        <v>94</v>
      </c>
      <c r="D698" s="95"/>
      <c r="E698" s="95" t="s">
        <v>97</v>
      </c>
      <c r="F698" s="95" t="s">
        <v>95</v>
      </c>
      <c r="G698" s="95" t="s">
        <v>113</v>
      </c>
      <c r="H698" s="95" t="s">
        <v>286</v>
      </c>
      <c r="I698" s="95" t="s">
        <v>97</v>
      </c>
      <c r="J698" s="95" t="s">
        <v>97</v>
      </c>
      <c r="K698" s="95" t="s">
        <v>98</v>
      </c>
      <c r="L698" s="95" t="s">
        <v>889</v>
      </c>
      <c r="M698" s="95" t="s">
        <v>1917</v>
      </c>
      <c r="N698" s="95" t="s">
        <v>819</v>
      </c>
      <c r="O698" s="95" t="s">
        <v>37</v>
      </c>
      <c r="P698" s="95">
        <f t="shared" si="10"/>
        <v>1.7</v>
      </c>
      <c r="Q698" s="95" t="s">
        <v>888</v>
      </c>
      <c r="R698" s="95"/>
      <c r="S698" s="95"/>
    </row>
    <row r="699" spans="2:19" x14ac:dyDescent="0.4">
      <c r="B699" s="95" t="s">
        <v>642</v>
      </c>
      <c r="C699" s="95" t="s">
        <v>94</v>
      </c>
      <c r="D699" s="95"/>
      <c r="E699" s="95" t="s">
        <v>97</v>
      </c>
      <c r="F699" s="95" t="s">
        <v>273</v>
      </c>
      <c r="G699" s="95" t="s">
        <v>97</v>
      </c>
      <c r="H699" s="95" t="s">
        <v>118</v>
      </c>
      <c r="I699" s="95" t="s">
        <v>114</v>
      </c>
      <c r="J699" s="95" t="s">
        <v>188</v>
      </c>
      <c r="K699" s="95" t="s">
        <v>98</v>
      </c>
      <c r="L699" s="95" t="s">
        <v>890</v>
      </c>
      <c r="M699" s="95" t="s">
        <v>1917</v>
      </c>
      <c r="N699" s="95" t="s">
        <v>819</v>
      </c>
      <c r="O699" s="95" t="s">
        <v>33</v>
      </c>
      <c r="P699" s="95" t="str">
        <f t="shared" si="10"/>
        <v>-</v>
      </c>
      <c r="Q699" s="95" t="s">
        <v>888</v>
      </c>
      <c r="R699" s="95"/>
      <c r="S699" s="95"/>
    </row>
    <row r="700" spans="2:19" x14ac:dyDescent="0.4">
      <c r="B700" s="95" t="s">
        <v>642</v>
      </c>
      <c r="C700" s="95" t="s">
        <v>94</v>
      </c>
      <c r="D700" s="95"/>
      <c r="E700" s="95" t="s">
        <v>97</v>
      </c>
      <c r="F700" s="95" t="s">
        <v>97</v>
      </c>
      <c r="G700" s="95" t="s">
        <v>130</v>
      </c>
      <c r="H700" s="95" t="s">
        <v>97</v>
      </c>
      <c r="I700" s="95" t="s">
        <v>97</v>
      </c>
      <c r="J700" s="95" t="s">
        <v>97</v>
      </c>
      <c r="K700" s="95" t="s">
        <v>98</v>
      </c>
      <c r="L700" s="95" t="s">
        <v>891</v>
      </c>
      <c r="M700" s="95" t="s">
        <v>1917</v>
      </c>
      <c r="N700" s="95" t="s">
        <v>819</v>
      </c>
      <c r="O700" s="95" t="s">
        <v>74</v>
      </c>
      <c r="P700" s="95">
        <f t="shared" si="10"/>
        <v>0.65</v>
      </c>
      <c r="Q700" s="95" t="s">
        <v>892</v>
      </c>
      <c r="R700" s="95"/>
      <c r="S700" s="95"/>
    </row>
    <row r="701" spans="2:19" x14ac:dyDescent="0.4">
      <c r="B701" s="95" t="s">
        <v>1851</v>
      </c>
      <c r="C701" s="95" t="s">
        <v>94</v>
      </c>
      <c r="D701" s="95"/>
      <c r="E701" s="95" t="s">
        <v>1636</v>
      </c>
      <c r="F701" s="95" t="s">
        <v>95</v>
      </c>
      <c r="G701" s="95" t="s">
        <v>176</v>
      </c>
      <c r="H701" s="95" t="s">
        <v>286</v>
      </c>
      <c r="I701" s="95" t="s">
        <v>97</v>
      </c>
      <c r="J701" s="95" t="s">
        <v>97</v>
      </c>
      <c r="K701" s="95" t="s">
        <v>98</v>
      </c>
      <c r="L701" s="95" t="s">
        <v>1854</v>
      </c>
      <c r="M701" s="95" t="s">
        <v>1917</v>
      </c>
      <c r="N701" s="95" t="s">
        <v>819</v>
      </c>
      <c r="O701" s="95" t="s">
        <v>35</v>
      </c>
      <c r="P701" s="95">
        <f t="shared" si="10"/>
        <v>1.2</v>
      </c>
      <c r="Q701" s="95" t="s">
        <v>893</v>
      </c>
      <c r="R701" s="95"/>
      <c r="S701" s="95"/>
    </row>
    <row r="702" spans="2:19" x14ac:dyDescent="0.4">
      <c r="B702" s="95" t="s">
        <v>1851</v>
      </c>
      <c r="C702" s="95" t="s">
        <v>94</v>
      </c>
      <c r="D702" s="95"/>
      <c r="E702" s="95" t="s">
        <v>1636</v>
      </c>
      <c r="F702" s="95" t="s">
        <v>95</v>
      </c>
      <c r="G702" s="95" t="s">
        <v>109</v>
      </c>
      <c r="H702" s="95" t="s">
        <v>286</v>
      </c>
      <c r="I702" s="95" t="s">
        <v>97</v>
      </c>
      <c r="J702" s="95" t="s">
        <v>97</v>
      </c>
      <c r="K702" s="95" t="s">
        <v>98</v>
      </c>
      <c r="L702" s="95" t="s">
        <v>1854</v>
      </c>
      <c r="M702" s="95" t="s">
        <v>1917</v>
      </c>
      <c r="N702" s="95" t="s">
        <v>819</v>
      </c>
      <c r="O702" s="95" t="s">
        <v>36</v>
      </c>
      <c r="P702" s="95">
        <f t="shared" si="10"/>
        <v>1.6</v>
      </c>
      <c r="Q702" s="95" t="s">
        <v>893</v>
      </c>
      <c r="R702" s="95"/>
      <c r="S702" s="95"/>
    </row>
    <row r="703" spans="2:19" x14ac:dyDescent="0.4">
      <c r="B703" s="95" t="s">
        <v>1851</v>
      </c>
      <c r="C703" s="95" t="s">
        <v>94</v>
      </c>
      <c r="D703" s="95"/>
      <c r="E703" s="95" t="s">
        <v>1636</v>
      </c>
      <c r="F703" s="95" t="s">
        <v>95</v>
      </c>
      <c r="G703" s="95" t="s">
        <v>113</v>
      </c>
      <c r="H703" s="95" t="s">
        <v>286</v>
      </c>
      <c r="I703" s="95" t="s">
        <v>97</v>
      </c>
      <c r="J703" s="95" t="s">
        <v>97</v>
      </c>
      <c r="K703" s="95" t="s">
        <v>98</v>
      </c>
      <c r="L703" s="95" t="s">
        <v>894</v>
      </c>
      <c r="M703" s="95" t="s">
        <v>1917</v>
      </c>
      <c r="N703" s="95" t="s">
        <v>819</v>
      </c>
      <c r="O703" s="95" t="s">
        <v>37</v>
      </c>
      <c r="P703" s="95">
        <f t="shared" si="10"/>
        <v>1.7</v>
      </c>
      <c r="Q703" s="95" t="s">
        <v>893</v>
      </c>
      <c r="R703" s="95"/>
      <c r="S703" s="95"/>
    </row>
    <row r="704" spans="2:19" x14ac:dyDescent="0.4">
      <c r="B704" s="95" t="s">
        <v>1851</v>
      </c>
      <c r="C704" s="95" t="s">
        <v>94</v>
      </c>
      <c r="D704" s="95"/>
      <c r="E704" s="95" t="s">
        <v>1636</v>
      </c>
      <c r="F704" s="95" t="s">
        <v>273</v>
      </c>
      <c r="G704" s="95" t="s">
        <v>97</v>
      </c>
      <c r="H704" s="95" t="s">
        <v>118</v>
      </c>
      <c r="I704" s="95" t="s">
        <v>114</v>
      </c>
      <c r="J704" s="95" t="s">
        <v>188</v>
      </c>
      <c r="K704" s="95" t="s">
        <v>98</v>
      </c>
      <c r="L704" s="95" t="s">
        <v>895</v>
      </c>
      <c r="M704" s="95" t="s">
        <v>1917</v>
      </c>
      <c r="N704" s="95" t="s">
        <v>819</v>
      </c>
      <c r="O704" s="95" t="s">
        <v>33</v>
      </c>
      <c r="P704" s="95" t="str">
        <f t="shared" si="10"/>
        <v>-</v>
      </c>
      <c r="Q704" s="95" t="s">
        <v>893</v>
      </c>
      <c r="R704" s="95"/>
      <c r="S704" s="95"/>
    </row>
    <row r="705" spans="2:19" x14ac:dyDescent="0.4">
      <c r="B705" s="95" t="s">
        <v>1855</v>
      </c>
      <c r="C705" s="95" t="s">
        <v>94</v>
      </c>
      <c r="D705" s="95"/>
      <c r="E705" s="95" t="s">
        <v>1636</v>
      </c>
      <c r="F705" s="95" t="s">
        <v>95</v>
      </c>
      <c r="G705" s="95" t="s">
        <v>96</v>
      </c>
      <c r="H705" s="95" t="s">
        <v>286</v>
      </c>
      <c r="I705" s="95" t="s">
        <v>97</v>
      </c>
      <c r="J705" s="95" t="s">
        <v>97</v>
      </c>
      <c r="K705" s="95" t="s">
        <v>98</v>
      </c>
      <c r="L705" s="95" t="s">
        <v>896</v>
      </c>
      <c r="M705" s="95" t="s">
        <v>1917</v>
      </c>
      <c r="N705" s="95" t="s">
        <v>819</v>
      </c>
      <c r="O705" s="95" t="s">
        <v>36</v>
      </c>
      <c r="P705" s="95">
        <f t="shared" si="10"/>
        <v>1.4</v>
      </c>
      <c r="Q705" s="95" t="s">
        <v>897</v>
      </c>
      <c r="R705" s="95"/>
      <c r="S705" s="95"/>
    </row>
    <row r="706" spans="2:19" x14ac:dyDescent="0.4">
      <c r="B706" s="95" t="s">
        <v>1855</v>
      </c>
      <c r="C706" s="95" t="s">
        <v>94</v>
      </c>
      <c r="D706" s="95"/>
      <c r="E706" s="95" t="s">
        <v>1636</v>
      </c>
      <c r="F706" s="95" t="s">
        <v>95</v>
      </c>
      <c r="G706" s="95" t="s">
        <v>113</v>
      </c>
      <c r="H706" s="95" t="s">
        <v>286</v>
      </c>
      <c r="I706" s="95" t="s">
        <v>97</v>
      </c>
      <c r="J706" s="95" t="s">
        <v>97</v>
      </c>
      <c r="K706" s="95" t="s">
        <v>98</v>
      </c>
      <c r="L706" s="95" t="s">
        <v>898</v>
      </c>
      <c r="M706" s="95" t="s">
        <v>1917</v>
      </c>
      <c r="N706" s="95" t="s">
        <v>819</v>
      </c>
      <c r="O706" s="95" t="s">
        <v>37</v>
      </c>
      <c r="P706" s="95">
        <f t="shared" si="10"/>
        <v>1.7</v>
      </c>
      <c r="Q706" s="95" t="s">
        <v>897</v>
      </c>
      <c r="R706" s="95"/>
      <c r="S706" s="95"/>
    </row>
    <row r="707" spans="2:19" x14ac:dyDescent="0.4">
      <c r="B707" s="95" t="s">
        <v>1855</v>
      </c>
      <c r="C707" s="95" t="s">
        <v>94</v>
      </c>
      <c r="D707" s="95"/>
      <c r="E707" s="95" t="s">
        <v>1636</v>
      </c>
      <c r="F707" s="95" t="s">
        <v>273</v>
      </c>
      <c r="G707" s="95" t="s">
        <v>97</v>
      </c>
      <c r="H707" s="95" t="s">
        <v>118</v>
      </c>
      <c r="I707" s="95" t="s">
        <v>114</v>
      </c>
      <c r="J707" s="95" t="s">
        <v>188</v>
      </c>
      <c r="K707" s="95" t="s">
        <v>98</v>
      </c>
      <c r="L707" s="95" t="s">
        <v>899</v>
      </c>
      <c r="M707" s="95" t="s">
        <v>1917</v>
      </c>
      <c r="N707" s="95" t="s">
        <v>819</v>
      </c>
      <c r="O707" s="95" t="s">
        <v>33</v>
      </c>
      <c r="P707" s="95" t="str">
        <f t="shared" si="10"/>
        <v>-</v>
      </c>
      <c r="Q707" s="95" t="s">
        <v>897</v>
      </c>
      <c r="R707" s="95"/>
      <c r="S707" s="95"/>
    </row>
    <row r="708" spans="2:19" x14ac:dyDescent="0.4">
      <c r="B708" s="95" t="s">
        <v>733</v>
      </c>
      <c r="C708" s="95" t="s">
        <v>94</v>
      </c>
      <c r="D708" s="95"/>
      <c r="E708" s="95" t="s">
        <v>97</v>
      </c>
      <c r="F708" s="95" t="s">
        <v>95</v>
      </c>
      <c r="G708" s="95" t="s">
        <v>113</v>
      </c>
      <c r="H708" s="95" t="s">
        <v>286</v>
      </c>
      <c r="I708" s="95" t="s">
        <v>97</v>
      </c>
      <c r="J708" s="95" t="s">
        <v>97</v>
      </c>
      <c r="K708" s="95" t="s">
        <v>98</v>
      </c>
      <c r="L708" s="95" t="s">
        <v>900</v>
      </c>
      <c r="M708" s="95" t="s">
        <v>1917</v>
      </c>
      <c r="N708" s="95" t="s">
        <v>819</v>
      </c>
      <c r="O708" s="95" t="s">
        <v>37</v>
      </c>
      <c r="P708" s="95">
        <f t="shared" si="10"/>
        <v>1.7</v>
      </c>
      <c r="Q708" s="95" t="s">
        <v>1880</v>
      </c>
      <c r="R708" s="95"/>
      <c r="S708" s="95"/>
    </row>
    <row r="709" spans="2:19" x14ac:dyDescent="0.4">
      <c r="B709" s="95" t="s">
        <v>733</v>
      </c>
      <c r="C709" s="95" t="s">
        <v>94</v>
      </c>
      <c r="D709" s="95"/>
      <c r="E709" s="95" t="s">
        <v>97</v>
      </c>
      <c r="F709" s="95" t="s">
        <v>273</v>
      </c>
      <c r="G709" s="95" t="s">
        <v>97</v>
      </c>
      <c r="H709" s="95" t="s">
        <v>104</v>
      </c>
      <c r="I709" s="95" t="s">
        <v>114</v>
      </c>
      <c r="J709" s="95" t="s">
        <v>276</v>
      </c>
      <c r="K709" s="95" t="s">
        <v>98</v>
      </c>
      <c r="L709" s="95" t="s">
        <v>901</v>
      </c>
      <c r="M709" s="95" t="s">
        <v>1917</v>
      </c>
      <c r="N709" s="95" t="s">
        <v>819</v>
      </c>
      <c r="O709" s="95" t="s">
        <v>33</v>
      </c>
      <c r="P709" s="95" t="str">
        <f t="shared" si="10"/>
        <v>-</v>
      </c>
      <c r="Q709" s="95" t="s">
        <v>1880</v>
      </c>
      <c r="R709" s="95"/>
      <c r="S709" s="95"/>
    </row>
    <row r="710" spans="2:19" x14ac:dyDescent="0.4">
      <c r="B710" s="95" t="s">
        <v>733</v>
      </c>
      <c r="C710" s="95" t="s">
        <v>94</v>
      </c>
      <c r="D710" s="95"/>
      <c r="E710" s="95" t="s">
        <v>97</v>
      </c>
      <c r="F710" s="95" t="s">
        <v>273</v>
      </c>
      <c r="G710" s="95" t="s">
        <v>97</v>
      </c>
      <c r="H710" s="95" t="s">
        <v>104</v>
      </c>
      <c r="I710" s="95" t="s">
        <v>105</v>
      </c>
      <c r="J710" s="95" t="s">
        <v>278</v>
      </c>
      <c r="K710" s="95" t="s">
        <v>98</v>
      </c>
      <c r="L710" s="95" t="s">
        <v>902</v>
      </c>
      <c r="M710" s="95" t="s">
        <v>1917</v>
      </c>
      <c r="N710" s="95" t="s">
        <v>819</v>
      </c>
      <c r="O710" s="95" t="s">
        <v>33</v>
      </c>
      <c r="P710" s="95" t="str">
        <f t="shared" si="10"/>
        <v>-</v>
      </c>
      <c r="Q710" s="95" t="s">
        <v>1880</v>
      </c>
      <c r="R710" s="95"/>
      <c r="S710" s="95"/>
    </row>
    <row r="711" spans="2:19" x14ac:dyDescent="0.4">
      <c r="B711" s="95" t="s">
        <v>733</v>
      </c>
      <c r="C711" s="95" t="s">
        <v>94</v>
      </c>
      <c r="D711" s="95"/>
      <c r="E711" s="95" t="s">
        <v>97</v>
      </c>
      <c r="F711" s="95" t="s">
        <v>95</v>
      </c>
      <c r="G711" s="95" t="s">
        <v>757</v>
      </c>
      <c r="H711" s="95" t="s">
        <v>286</v>
      </c>
      <c r="I711" s="95" t="s">
        <v>97</v>
      </c>
      <c r="J711" s="95" t="s">
        <v>97</v>
      </c>
      <c r="K711" s="95" t="s">
        <v>98</v>
      </c>
      <c r="L711" s="95" t="s">
        <v>903</v>
      </c>
      <c r="M711" s="95" t="s">
        <v>1917</v>
      </c>
      <c r="N711" s="95" t="s">
        <v>819</v>
      </c>
      <c r="O711" s="95" t="s">
        <v>33</v>
      </c>
      <c r="P711" s="95">
        <f t="shared" si="10"/>
        <v>2.5</v>
      </c>
      <c r="Q711" s="95" t="s">
        <v>1880</v>
      </c>
      <c r="R711" s="95"/>
      <c r="S711" s="95"/>
    </row>
    <row r="712" spans="2:19" x14ac:dyDescent="0.4">
      <c r="B712" s="95" t="s">
        <v>733</v>
      </c>
      <c r="C712" s="95" t="s">
        <v>94</v>
      </c>
      <c r="D712" s="95"/>
      <c r="E712" s="95" t="s">
        <v>97</v>
      </c>
      <c r="F712" s="95" t="s">
        <v>273</v>
      </c>
      <c r="G712" s="95" t="s">
        <v>97</v>
      </c>
      <c r="H712" s="95" t="s">
        <v>104</v>
      </c>
      <c r="I712" s="95" t="s">
        <v>114</v>
      </c>
      <c r="J712" s="95" t="s">
        <v>280</v>
      </c>
      <c r="K712" s="95" t="s">
        <v>98</v>
      </c>
      <c r="L712" s="95" t="s">
        <v>904</v>
      </c>
      <c r="M712" s="95" t="s">
        <v>1917</v>
      </c>
      <c r="N712" s="95" t="s">
        <v>819</v>
      </c>
      <c r="O712" s="95" t="s">
        <v>34</v>
      </c>
      <c r="P712" s="95" t="str">
        <f t="shared" si="10"/>
        <v>-</v>
      </c>
      <c r="Q712" s="95" t="s">
        <v>1880</v>
      </c>
      <c r="R712" s="95"/>
      <c r="S712" s="95"/>
    </row>
    <row r="713" spans="2:19" x14ac:dyDescent="0.4">
      <c r="B713" s="95" t="s">
        <v>733</v>
      </c>
      <c r="C713" s="95" t="s">
        <v>94</v>
      </c>
      <c r="D713" s="95"/>
      <c r="E713" s="95" t="s">
        <v>97</v>
      </c>
      <c r="F713" s="95" t="s">
        <v>273</v>
      </c>
      <c r="G713" s="95" t="s">
        <v>97</v>
      </c>
      <c r="H713" s="95" t="s">
        <v>118</v>
      </c>
      <c r="I713" s="95" t="s">
        <v>114</v>
      </c>
      <c r="J713" s="95" t="s">
        <v>282</v>
      </c>
      <c r="K713" s="95" t="s">
        <v>98</v>
      </c>
      <c r="L713" s="95" t="s">
        <v>905</v>
      </c>
      <c r="M713" s="95" t="s">
        <v>1917</v>
      </c>
      <c r="N713" s="95" t="s">
        <v>819</v>
      </c>
      <c r="O713" s="95" t="s">
        <v>34</v>
      </c>
      <c r="P713" s="95" t="str">
        <f t="shared" ref="P713:P776" si="11">IF(G713="-","-",IF(LEFT(G713,1)="日",VALUE(MID(G713,8,4)),VALUE(SUBSTITUTE(G713,"以下",""))))</f>
        <v>-</v>
      </c>
      <c r="Q713" s="95" t="s">
        <v>1880</v>
      </c>
      <c r="R713" s="95"/>
      <c r="S713" s="95"/>
    </row>
    <row r="714" spans="2:19" x14ac:dyDescent="0.4">
      <c r="B714" s="95" t="s">
        <v>733</v>
      </c>
      <c r="C714" s="95" t="s">
        <v>94</v>
      </c>
      <c r="D714" s="95"/>
      <c r="E714" s="95" t="s">
        <v>97</v>
      </c>
      <c r="F714" s="95" t="s">
        <v>95</v>
      </c>
      <c r="G714" s="95" t="s">
        <v>609</v>
      </c>
      <c r="H714" s="95" t="s">
        <v>286</v>
      </c>
      <c r="I714" s="95" t="s">
        <v>97</v>
      </c>
      <c r="J714" s="95" t="s">
        <v>97</v>
      </c>
      <c r="K714" s="95" t="s">
        <v>98</v>
      </c>
      <c r="L714" s="95" t="s">
        <v>906</v>
      </c>
      <c r="M714" s="95" t="s">
        <v>1917</v>
      </c>
      <c r="N714" s="95" t="s">
        <v>819</v>
      </c>
      <c r="O714" s="95" t="s">
        <v>34</v>
      </c>
      <c r="P714" s="95">
        <f t="shared" si="11"/>
        <v>3.3</v>
      </c>
      <c r="Q714" s="95" t="s">
        <v>1880</v>
      </c>
      <c r="R714" s="95"/>
      <c r="S714" s="95"/>
    </row>
    <row r="715" spans="2:19" x14ac:dyDescent="0.4">
      <c r="B715" s="95" t="s">
        <v>1657</v>
      </c>
      <c r="C715" s="95" t="s">
        <v>94</v>
      </c>
      <c r="D715" s="95"/>
      <c r="E715" s="95" t="s">
        <v>1636</v>
      </c>
      <c r="F715" s="95" t="s">
        <v>273</v>
      </c>
      <c r="G715" s="95" t="s">
        <v>97</v>
      </c>
      <c r="H715" s="95" t="s">
        <v>104</v>
      </c>
      <c r="I715" s="95" t="s">
        <v>114</v>
      </c>
      <c r="J715" s="95" t="s">
        <v>276</v>
      </c>
      <c r="K715" s="95" t="s">
        <v>98</v>
      </c>
      <c r="L715" s="95" t="s">
        <v>907</v>
      </c>
      <c r="M715" s="95" t="s">
        <v>1917</v>
      </c>
      <c r="N715" s="95" t="s">
        <v>819</v>
      </c>
      <c r="O715" s="95" t="s">
        <v>33</v>
      </c>
      <c r="P715" s="95" t="str">
        <f t="shared" si="11"/>
        <v>-</v>
      </c>
      <c r="Q715" s="95" t="s">
        <v>908</v>
      </c>
      <c r="R715" s="95"/>
      <c r="S715" s="95"/>
    </row>
    <row r="716" spans="2:19" x14ac:dyDescent="0.4">
      <c r="B716" s="95" t="s">
        <v>1657</v>
      </c>
      <c r="C716" s="95" t="s">
        <v>94</v>
      </c>
      <c r="D716" s="95"/>
      <c r="E716" s="95" t="s">
        <v>1636</v>
      </c>
      <c r="F716" s="95" t="s">
        <v>273</v>
      </c>
      <c r="G716" s="95" t="s">
        <v>97</v>
      </c>
      <c r="H716" s="95" t="s">
        <v>104</v>
      </c>
      <c r="I716" s="95" t="s">
        <v>105</v>
      </c>
      <c r="J716" s="95" t="s">
        <v>278</v>
      </c>
      <c r="K716" s="95" t="s">
        <v>98</v>
      </c>
      <c r="L716" s="95" t="s">
        <v>909</v>
      </c>
      <c r="M716" s="95" t="s">
        <v>1917</v>
      </c>
      <c r="N716" s="95" t="s">
        <v>819</v>
      </c>
      <c r="O716" s="95" t="s">
        <v>33</v>
      </c>
      <c r="P716" s="95" t="str">
        <f t="shared" si="11"/>
        <v>-</v>
      </c>
      <c r="Q716" s="95" t="s">
        <v>908</v>
      </c>
      <c r="R716" s="95"/>
      <c r="S716" s="95"/>
    </row>
    <row r="717" spans="2:19" x14ac:dyDescent="0.4">
      <c r="B717" s="95" t="s">
        <v>1657</v>
      </c>
      <c r="C717" s="95" t="s">
        <v>94</v>
      </c>
      <c r="D717" s="95"/>
      <c r="E717" s="95" t="s">
        <v>1636</v>
      </c>
      <c r="F717" s="95" t="s">
        <v>273</v>
      </c>
      <c r="G717" s="95" t="s">
        <v>97</v>
      </c>
      <c r="H717" s="95" t="s">
        <v>104</v>
      </c>
      <c r="I717" s="95" t="s">
        <v>114</v>
      </c>
      <c r="J717" s="95" t="s">
        <v>280</v>
      </c>
      <c r="K717" s="95" t="s">
        <v>98</v>
      </c>
      <c r="L717" s="95" t="s">
        <v>910</v>
      </c>
      <c r="M717" s="95" t="s">
        <v>1917</v>
      </c>
      <c r="N717" s="95" t="s">
        <v>819</v>
      </c>
      <c r="O717" s="95" t="s">
        <v>34</v>
      </c>
      <c r="P717" s="95" t="str">
        <f t="shared" si="11"/>
        <v>-</v>
      </c>
      <c r="Q717" s="95" t="s">
        <v>908</v>
      </c>
      <c r="R717" s="95"/>
      <c r="S717" s="95"/>
    </row>
    <row r="718" spans="2:19" x14ac:dyDescent="0.4">
      <c r="B718" s="95" t="s">
        <v>1657</v>
      </c>
      <c r="C718" s="95" t="s">
        <v>94</v>
      </c>
      <c r="D718" s="95"/>
      <c r="E718" s="95" t="s">
        <v>1636</v>
      </c>
      <c r="F718" s="95" t="s">
        <v>273</v>
      </c>
      <c r="G718" s="95" t="s">
        <v>97</v>
      </c>
      <c r="H718" s="95" t="s">
        <v>118</v>
      </c>
      <c r="I718" s="95" t="s">
        <v>114</v>
      </c>
      <c r="J718" s="95" t="s">
        <v>282</v>
      </c>
      <c r="K718" s="95" t="s">
        <v>98</v>
      </c>
      <c r="L718" s="95" t="s">
        <v>911</v>
      </c>
      <c r="M718" s="95" t="s">
        <v>1917</v>
      </c>
      <c r="N718" s="95" t="s">
        <v>819</v>
      </c>
      <c r="O718" s="95" t="s">
        <v>34</v>
      </c>
      <c r="P718" s="95" t="str">
        <f t="shared" si="11"/>
        <v>-</v>
      </c>
      <c r="Q718" s="95" t="s">
        <v>908</v>
      </c>
      <c r="R718" s="95"/>
      <c r="S718" s="95"/>
    </row>
    <row r="719" spans="2:19" x14ac:dyDescent="0.4">
      <c r="B719" s="95" t="s">
        <v>798</v>
      </c>
      <c r="C719" s="95" t="s">
        <v>10</v>
      </c>
      <c r="D719" s="95"/>
      <c r="E719" s="95" t="s">
        <v>97</v>
      </c>
      <c r="F719" s="95" t="s">
        <v>273</v>
      </c>
      <c r="G719" s="95" t="s">
        <v>97</v>
      </c>
      <c r="H719" s="95" t="s">
        <v>104</v>
      </c>
      <c r="I719" s="95" t="s">
        <v>114</v>
      </c>
      <c r="J719" s="95" t="s">
        <v>150</v>
      </c>
      <c r="K719" s="95" t="s">
        <v>98</v>
      </c>
      <c r="L719" s="95" t="s">
        <v>912</v>
      </c>
      <c r="M719" s="95" t="s">
        <v>1917</v>
      </c>
      <c r="N719" s="95" t="s">
        <v>819</v>
      </c>
      <c r="O719" s="95" t="s">
        <v>37</v>
      </c>
      <c r="P719" s="95" t="str">
        <f t="shared" si="11"/>
        <v>-</v>
      </c>
      <c r="Q719" s="95" t="s">
        <v>913</v>
      </c>
      <c r="R719" s="95"/>
      <c r="S719" s="95"/>
    </row>
    <row r="720" spans="2:19" x14ac:dyDescent="0.4">
      <c r="B720" s="95" t="s">
        <v>798</v>
      </c>
      <c r="C720" s="95" t="s">
        <v>10</v>
      </c>
      <c r="D720" s="95"/>
      <c r="E720" s="95" t="s">
        <v>97</v>
      </c>
      <c r="F720" s="95" t="s">
        <v>273</v>
      </c>
      <c r="G720" s="95" t="s">
        <v>97</v>
      </c>
      <c r="H720" s="95" t="s">
        <v>104</v>
      </c>
      <c r="I720" s="95" t="s">
        <v>105</v>
      </c>
      <c r="J720" s="95" t="s">
        <v>245</v>
      </c>
      <c r="K720" s="95" t="s">
        <v>98</v>
      </c>
      <c r="L720" s="95" t="s">
        <v>914</v>
      </c>
      <c r="M720" s="95" t="s">
        <v>1917</v>
      </c>
      <c r="N720" s="95" t="s">
        <v>819</v>
      </c>
      <c r="O720" s="95" t="s">
        <v>37</v>
      </c>
      <c r="P720" s="95" t="str">
        <f t="shared" si="11"/>
        <v>-</v>
      </c>
      <c r="Q720" s="95" t="s">
        <v>913</v>
      </c>
      <c r="R720" s="95"/>
      <c r="S720" s="95"/>
    </row>
    <row r="721" spans="2:19" x14ac:dyDescent="0.4">
      <c r="B721" s="95" t="s">
        <v>798</v>
      </c>
      <c r="C721" s="95" t="s">
        <v>10</v>
      </c>
      <c r="D721" s="95"/>
      <c r="E721" s="95" t="s">
        <v>97</v>
      </c>
      <c r="F721" s="95" t="s">
        <v>273</v>
      </c>
      <c r="G721" s="95" t="s">
        <v>97</v>
      </c>
      <c r="H721" s="95" t="s">
        <v>104</v>
      </c>
      <c r="I721" s="95" t="s">
        <v>114</v>
      </c>
      <c r="J721" s="95" t="s">
        <v>276</v>
      </c>
      <c r="K721" s="95" t="s">
        <v>98</v>
      </c>
      <c r="L721" s="95" t="s">
        <v>915</v>
      </c>
      <c r="M721" s="95" t="s">
        <v>1917</v>
      </c>
      <c r="N721" s="95" t="s">
        <v>819</v>
      </c>
      <c r="O721" s="95" t="s">
        <v>33</v>
      </c>
      <c r="P721" s="95" t="str">
        <f t="shared" si="11"/>
        <v>-</v>
      </c>
      <c r="Q721" s="95" t="s">
        <v>913</v>
      </c>
      <c r="R721" s="95"/>
      <c r="S721" s="95"/>
    </row>
    <row r="722" spans="2:19" x14ac:dyDescent="0.4">
      <c r="B722" s="95" t="s">
        <v>798</v>
      </c>
      <c r="C722" s="95" t="s">
        <v>10</v>
      </c>
      <c r="D722" s="95"/>
      <c r="E722" s="95" t="s">
        <v>97</v>
      </c>
      <c r="F722" s="95" t="s">
        <v>273</v>
      </c>
      <c r="G722" s="95" t="s">
        <v>97</v>
      </c>
      <c r="H722" s="95" t="s">
        <v>104</v>
      </c>
      <c r="I722" s="95" t="s">
        <v>105</v>
      </c>
      <c r="J722" s="95" t="s">
        <v>278</v>
      </c>
      <c r="K722" s="95" t="s">
        <v>98</v>
      </c>
      <c r="L722" s="95" t="s">
        <v>916</v>
      </c>
      <c r="M722" s="95" t="s">
        <v>1917</v>
      </c>
      <c r="N722" s="95" t="s">
        <v>819</v>
      </c>
      <c r="O722" s="95" t="s">
        <v>33</v>
      </c>
      <c r="P722" s="95" t="str">
        <f t="shared" si="11"/>
        <v>-</v>
      </c>
      <c r="Q722" s="95" t="s">
        <v>913</v>
      </c>
      <c r="R722" s="95"/>
      <c r="S722" s="95"/>
    </row>
    <row r="723" spans="2:19" x14ac:dyDescent="0.4">
      <c r="B723" s="95" t="s">
        <v>798</v>
      </c>
      <c r="C723" s="95" t="s">
        <v>10</v>
      </c>
      <c r="D723" s="95"/>
      <c r="E723" s="95" t="s">
        <v>97</v>
      </c>
      <c r="F723" s="95" t="s">
        <v>273</v>
      </c>
      <c r="G723" s="95" t="s">
        <v>97</v>
      </c>
      <c r="H723" s="95" t="s">
        <v>104</v>
      </c>
      <c r="I723" s="95" t="s">
        <v>114</v>
      </c>
      <c r="J723" s="95" t="s">
        <v>280</v>
      </c>
      <c r="K723" s="95" t="s">
        <v>98</v>
      </c>
      <c r="L723" s="95" t="s">
        <v>917</v>
      </c>
      <c r="M723" s="95" t="s">
        <v>1917</v>
      </c>
      <c r="N723" s="95" t="s">
        <v>819</v>
      </c>
      <c r="O723" s="95" t="s">
        <v>34</v>
      </c>
      <c r="P723" s="95" t="str">
        <f t="shared" si="11"/>
        <v>-</v>
      </c>
      <c r="Q723" s="95" t="s">
        <v>913</v>
      </c>
      <c r="R723" s="95"/>
      <c r="S723" s="95"/>
    </row>
    <row r="724" spans="2:19" x14ac:dyDescent="0.4">
      <c r="B724" s="95" t="s">
        <v>798</v>
      </c>
      <c r="C724" s="95" t="s">
        <v>10</v>
      </c>
      <c r="D724" s="95"/>
      <c r="E724" s="95" t="s">
        <v>97</v>
      </c>
      <c r="F724" s="95" t="s">
        <v>273</v>
      </c>
      <c r="G724" s="95" t="s">
        <v>97</v>
      </c>
      <c r="H724" s="95" t="s">
        <v>118</v>
      </c>
      <c r="I724" s="95" t="s">
        <v>114</v>
      </c>
      <c r="J724" s="95" t="s">
        <v>282</v>
      </c>
      <c r="K724" s="95" t="s">
        <v>98</v>
      </c>
      <c r="L724" s="95" t="s">
        <v>918</v>
      </c>
      <c r="M724" s="95" t="s">
        <v>1917</v>
      </c>
      <c r="N724" s="95" t="s">
        <v>819</v>
      </c>
      <c r="O724" s="95" t="s">
        <v>34</v>
      </c>
      <c r="P724" s="95" t="str">
        <f t="shared" si="11"/>
        <v>-</v>
      </c>
      <c r="Q724" s="95" t="s">
        <v>913</v>
      </c>
      <c r="R724" s="95"/>
      <c r="S724" s="95"/>
    </row>
    <row r="725" spans="2:19" x14ac:dyDescent="0.4">
      <c r="B725" s="95" t="s">
        <v>1658</v>
      </c>
      <c r="C725" s="95" t="s">
        <v>4</v>
      </c>
      <c r="D725" s="95"/>
      <c r="E725" s="95" t="s">
        <v>97</v>
      </c>
      <c r="F725" s="95" t="s">
        <v>95</v>
      </c>
      <c r="G725" s="95" t="s">
        <v>109</v>
      </c>
      <c r="H725" s="95" t="s">
        <v>104</v>
      </c>
      <c r="I725" s="95" t="s">
        <v>114</v>
      </c>
      <c r="J725" s="95" t="s">
        <v>106</v>
      </c>
      <c r="K725" s="95" t="s">
        <v>98</v>
      </c>
      <c r="L725" s="95" t="s">
        <v>919</v>
      </c>
      <c r="M725" s="95" t="s">
        <v>1917</v>
      </c>
      <c r="N725" s="95" t="s">
        <v>1881</v>
      </c>
      <c r="O725" s="95" t="s">
        <v>35</v>
      </c>
      <c r="P725" s="95">
        <f t="shared" si="11"/>
        <v>1.6</v>
      </c>
      <c r="Q725" s="95"/>
      <c r="R725" s="95"/>
      <c r="S725" s="95" t="s">
        <v>234</v>
      </c>
    </row>
    <row r="726" spans="2:19" x14ac:dyDescent="0.4">
      <c r="B726" s="95" t="s">
        <v>1658</v>
      </c>
      <c r="C726" s="95" t="s">
        <v>100</v>
      </c>
      <c r="D726" s="95"/>
      <c r="E726" s="95" t="s">
        <v>97</v>
      </c>
      <c r="F726" s="95" t="s">
        <v>95</v>
      </c>
      <c r="G726" s="95" t="s">
        <v>109</v>
      </c>
      <c r="H726" s="95" t="s">
        <v>104</v>
      </c>
      <c r="I726" s="95" t="s">
        <v>114</v>
      </c>
      <c r="J726" s="95" t="s">
        <v>106</v>
      </c>
      <c r="K726" s="95" t="s">
        <v>98</v>
      </c>
      <c r="L726" s="95" t="s">
        <v>920</v>
      </c>
      <c r="M726" s="95" t="s">
        <v>1917</v>
      </c>
      <c r="N726" s="95" t="s">
        <v>1881</v>
      </c>
      <c r="O726" s="95" t="s">
        <v>35</v>
      </c>
      <c r="P726" s="95">
        <f t="shared" si="11"/>
        <v>1.6</v>
      </c>
      <c r="Q726" s="95"/>
      <c r="R726" s="95"/>
      <c r="S726" s="95" t="s">
        <v>234</v>
      </c>
    </row>
    <row r="727" spans="2:19" x14ac:dyDescent="0.4">
      <c r="B727" s="95" t="s">
        <v>1658</v>
      </c>
      <c r="C727" s="95" t="s">
        <v>7</v>
      </c>
      <c r="D727" s="95"/>
      <c r="E727" s="95" t="s">
        <v>97</v>
      </c>
      <c r="F727" s="95" t="s">
        <v>95</v>
      </c>
      <c r="G727" s="95" t="s">
        <v>109</v>
      </c>
      <c r="H727" s="95" t="s">
        <v>104</v>
      </c>
      <c r="I727" s="95" t="s">
        <v>114</v>
      </c>
      <c r="J727" s="95" t="s">
        <v>106</v>
      </c>
      <c r="K727" s="95" t="s">
        <v>98</v>
      </c>
      <c r="L727" s="95" t="s">
        <v>921</v>
      </c>
      <c r="M727" s="95" t="s">
        <v>1917</v>
      </c>
      <c r="N727" s="95" t="s">
        <v>1881</v>
      </c>
      <c r="O727" s="95" t="s">
        <v>35</v>
      </c>
      <c r="P727" s="95">
        <f t="shared" si="11"/>
        <v>1.6</v>
      </c>
      <c r="Q727" s="95"/>
      <c r="R727" s="95"/>
      <c r="S727" s="95" t="s">
        <v>234</v>
      </c>
    </row>
    <row r="728" spans="2:19" x14ac:dyDescent="0.4">
      <c r="B728" s="95" t="s">
        <v>1658</v>
      </c>
      <c r="C728" s="95" t="s">
        <v>94</v>
      </c>
      <c r="D728" s="95"/>
      <c r="E728" s="95" t="s">
        <v>97</v>
      </c>
      <c r="F728" s="95" t="s">
        <v>95</v>
      </c>
      <c r="G728" s="95" t="s">
        <v>109</v>
      </c>
      <c r="H728" s="95" t="s">
        <v>104</v>
      </c>
      <c r="I728" s="95" t="s">
        <v>114</v>
      </c>
      <c r="J728" s="95" t="s">
        <v>106</v>
      </c>
      <c r="K728" s="95" t="s">
        <v>98</v>
      </c>
      <c r="L728" s="95" t="s">
        <v>922</v>
      </c>
      <c r="M728" s="95" t="s">
        <v>1917</v>
      </c>
      <c r="N728" s="95" t="s">
        <v>1881</v>
      </c>
      <c r="O728" s="95" t="s">
        <v>36</v>
      </c>
      <c r="P728" s="95">
        <f t="shared" si="11"/>
        <v>1.6</v>
      </c>
      <c r="Q728" s="95"/>
      <c r="R728" s="95"/>
      <c r="S728" s="95" t="s">
        <v>234</v>
      </c>
    </row>
    <row r="729" spans="2:19" x14ac:dyDescent="0.4">
      <c r="B729" s="95" t="s">
        <v>1658</v>
      </c>
      <c r="C729" s="95" t="s">
        <v>6</v>
      </c>
      <c r="D729" s="95"/>
      <c r="E729" s="95" t="s">
        <v>97</v>
      </c>
      <c r="F729" s="95" t="s">
        <v>95</v>
      </c>
      <c r="G729" s="95" t="s">
        <v>109</v>
      </c>
      <c r="H729" s="95" t="s">
        <v>104</v>
      </c>
      <c r="I729" s="95" t="s">
        <v>114</v>
      </c>
      <c r="J729" s="95" t="s">
        <v>106</v>
      </c>
      <c r="K729" s="95" t="s">
        <v>98</v>
      </c>
      <c r="L729" s="95" t="s">
        <v>923</v>
      </c>
      <c r="M729" s="95" t="s">
        <v>1917</v>
      </c>
      <c r="N729" s="95" t="s">
        <v>1881</v>
      </c>
      <c r="O729" s="95" t="s">
        <v>36</v>
      </c>
      <c r="P729" s="95">
        <f t="shared" si="11"/>
        <v>1.6</v>
      </c>
      <c r="Q729" s="95"/>
      <c r="R729" s="95"/>
      <c r="S729" s="95" t="s">
        <v>234</v>
      </c>
    </row>
    <row r="730" spans="2:19" x14ac:dyDescent="0.4">
      <c r="B730" s="95" t="s">
        <v>190</v>
      </c>
      <c r="C730" s="95" t="s">
        <v>94</v>
      </c>
      <c r="D730" s="95"/>
      <c r="E730" s="95" t="s">
        <v>97</v>
      </c>
      <c r="F730" s="95" t="s">
        <v>95</v>
      </c>
      <c r="G730" s="95" t="s">
        <v>103</v>
      </c>
      <c r="H730" s="95" t="s">
        <v>104</v>
      </c>
      <c r="I730" s="95" t="s">
        <v>105</v>
      </c>
      <c r="J730" s="95" t="s">
        <v>106</v>
      </c>
      <c r="K730" s="95" t="s">
        <v>98</v>
      </c>
      <c r="L730" s="95" t="s">
        <v>924</v>
      </c>
      <c r="M730" s="95" t="s">
        <v>1917</v>
      </c>
      <c r="N730" s="95" t="s">
        <v>1881</v>
      </c>
      <c r="O730" s="95" t="s">
        <v>36</v>
      </c>
      <c r="P730" s="95">
        <f t="shared" si="11"/>
        <v>1.3</v>
      </c>
      <c r="Q730" s="95"/>
      <c r="R730" s="95"/>
      <c r="S730" s="95" t="s">
        <v>234</v>
      </c>
    </row>
    <row r="731" spans="2:19" x14ac:dyDescent="0.4">
      <c r="B731" s="95" t="s">
        <v>190</v>
      </c>
      <c r="C731" s="95" t="s">
        <v>94</v>
      </c>
      <c r="D731" s="95"/>
      <c r="E731" s="95" t="s">
        <v>97</v>
      </c>
      <c r="F731" s="95" t="s">
        <v>95</v>
      </c>
      <c r="G731" s="95" t="s">
        <v>576</v>
      </c>
      <c r="H731" s="95" t="s">
        <v>118</v>
      </c>
      <c r="I731" s="95" t="s">
        <v>114</v>
      </c>
      <c r="J731" s="95" t="s">
        <v>106</v>
      </c>
      <c r="K731" s="95" t="s">
        <v>98</v>
      </c>
      <c r="L731" s="95" t="s">
        <v>925</v>
      </c>
      <c r="M731" s="95" t="s">
        <v>1917</v>
      </c>
      <c r="N731" s="95" t="s">
        <v>1881</v>
      </c>
      <c r="O731" s="95" t="s">
        <v>33</v>
      </c>
      <c r="P731" s="95">
        <f t="shared" si="11"/>
        <v>2.8</v>
      </c>
      <c r="Q731" s="95"/>
      <c r="R731" s="95"/>
      <c r="S731" s="95" t="s">
        <v>234</v>
      </c>
    </row>
    <row r="732" spans="2:19" x14ac:dyDescent="0.4">
      <c r="B732" s="95" t="s">
        <v>1928</v>
      </c>
      <c r="C732" s="95" t="s">
        <v>94</v>
      </c>
      <c r="D732" s="95"/>
      <c r="E732" s="95" t="s">
        <v>97</v>
      </c>
      <c r="F732" s="95" t="s">
        <v>95</v>
      </c>
      <c r="G732" s="95" t="s">
        <v>103</v>
      </c>
      <c r="H732" s="95" t="s">
        <v>104</v>
      </c>
      <c r="I732" s="95" t="s">
        <v>105</v>
      </c>
      <c r="J732" s="95" t="s">
        <v>106</v>
      </c>
      <c r="K732" s="95" t="s">
        <v>107</v>
      </c>
      <c r="L732" s="95" t="s">
        <v>926</v>
      </c>
      <c r="M732" s="95" t="s">
        <v>1917</v>
      </c>
      <c r="N732" s="95" t="s">
        <v>1881</v>
      </c>
      <c r="O732" s="95" t="s">
        <v>36</v>
      </c>
      <c r="P732" s="95">
        <f t="shared" si="11"/>
        <v>1.3</v>
      </c>
      <c r="Q732" s="95"/>
      <c r="R732" s="95"/>
      <c r="S732" s="95" t="s">
        <v>234</v>
      </c>
    </row>
    <row r="733" spans="2:19" x14ac:dyDescent="0.4">
      <c r="B733" s="95" t="s">
        <v>1928</v>
      </c>
      <c r="C733" s="95" t="s">
        <v>6</v>
      </c>
      <c r="D733" s="95"/>
      <c r="E733" s="95" t="s">
        <v>97</v>
      </c>
      <c r="F733" s="95" t="s">
        <v>95</v>
      </c>
      <c r="G733" s="95" t="s">
        <v>103</v>
      </c>
      <c r="H733" s="95" t="s">
        <v>104</v>
      </c>
      <c r="I733" s="95" t="s">
        <v>105</v>
      </c>
      <c r="J733" s="95" t="s">
        <v>106</v>
      </c>
      <c r="K733" s="95" t="s">
        <v>107</v>
      </c>
      <c r="L733" s="95" t="s">
        <v>927</v>
      </c>
      <c r="M733" s="95" t="s">
        <v>1917</v>
      </c>
      <c r="N733" s="95" t="s">
        <v>1881</v>
      </c>
      <c r="O733" s="95" t="s">
        <v>36</v>
      </c>
      <c r="P733" s="95">
        <f t="shared" si="11"/>
        <v>1.3</v>
      </c>
      <c r="Q733" s="95"/>
      <c r="R733" s="95"/>
      <c r="S733" s="95" t="s">
        <v>234</v>
      </c>
    </row>
    <row r="734" spans="2:19" x14ac:dyDescent="0.4">
      <c r="B734" s="95" t="s">
        <v>1928</v>
      </c>
      <c r="C734" s="95" t="s">
        <v>4</v>
      </c>
      <c r="D734" s="95"/>
      <c r="E734" s="95" t="s">
        <v>97</v>
      </c>
      <c r="F734" s="95" t="s">
        <v>95</v>
      </c>
      <c r="G734" s="95" t="s">
        <v>103</v>
      </c>
      <c r="H734" s="95" t="s">
        <v>104</v>
      </c>
      <c r="I734" s="95" t="s">
        <v>105</v>
      </c>
      <c r="J734" s="95" t="s">
        <v>106</v>
      </c>
      <c r="K734" s="95" t="s">
        <v>98</v>
      </c>
      <c r="L734" s="95" t="s">
        <v>928</v>
      </c>
      <c r="M734" s="95" t="s">
        <v>1917</v>
      </c>
      <c r="N734" s="95" t="s">
        <v>1881</v>
      </c>
      <c r="O734" s="95" t="s">
        <v>36</v>
      </c>
      <c r="P734" s="95">
        <f t="shared" si="11"/>
        <v>1.3</v>
      </c>
      <c r="Q734" s="95"/>
      <c r="R734" s="95"/>
      <c r="S734" s="95" t="s">
        <v>234</v>
      </c>
    </row>
    <row r="735" spans="2:19" x14ac:dyDescent="0.4">
      <c r="B735" s="95" t="s">
        <v>1928</v>
      </c>
      <c r="C735" s="95" t="s">
        <v>100</v>
      </c>
      <c r="D735" s="95"/>
      <c r="E735" s="95" t="s">
        <v>97</v>
      </c>
      <c r="F735" s="95" t="s">
        <v>95</v>
      </c>
      <c r="G735" s="95" t="s">
        <v>103</v>
      </c>
      <c r="H735" s="95" t="s">
        <v>104</v>
      </c>
      <c r="I735" s="95" t="s">
        <v>105</v>
      </c>
      <c r="J735" s="95" t="s">
        <v>106</v>
      </c>
      <c r="K735" s="95" t="s">
        <v>98</v>
      </c>
      <c r="L735" s="95" t="s">
        <v>929</v>
      </c>
      <c r="M735" s="95" t="s">
        <v>1917</v>
      </c>
      <c r="N735" s="95" t="s">
        <v>1881</v>
      </c>
      <c r="O735" s="95" t="s">
        <v>36</v>
      </c>
      <c r="P735" s="95">
        <f t="shared" si="11"/>
        <v>1.3</v>
      </c>
      <c r="Q735" s="95"/>
      <c r="R735" s="95"/>
      <c r="S735" s="95" t="s">
        <v>234</v>
      </c>
    </row>
    <row r="736" spans="2:19" x14ac:dyDescent="0.4">
      <c r="B736" s="95" t="s">
        <v>1928</v>
      </c>
      <c r="C736" s="95" t="s">
        <v>7</v>
      </c>
      <c r="D736" s="95"/>
      <c r="E736" s="95" t="s">
        <v>97</v>
      </c>
      <c r="F736" s="95" t="s">
        <v>95</v>
      </c>
      <c r="G736" s="95" t="s">
        <v>103</v>
      </c>
      <c r="H736" s="95" t="s">
        <v>104</v>
      </c>
      <c r="I736" s="95" t="s">
        <v>105</v>
      </c>
      <c r="J736" s="95" t="s">
        <v>106</v>
      </c>
      <c r="K736" s="95" t="s">
        <v>98</v>
      </c>
      <c r="L736" s="95" t="s">
        <v>930</v>
      </c>
      <c r="M736" s="95" t="s">
        <v>1917</v>
      </c>
      <c r="N736" s="95" t="s">
        <v>1881</v>
      </c>
      <c r="O736" s="95" t="s">
        <v>36</v>
      </c>
      <c r="P736" s="95">
        <f t="shared" si="11"/>
        <v>1.3</v>
      </c>
      <c r="Q736" s="95"/>
      <c r="R736" s="95"/>
      <c r="S736" s="95" t="s">
        <v>234</v>
      </c>
    </row>
    <row r="737" spans="2:19" x14ac:dyDescent="0.4">
      <c r="B737" s="95" t="s">
        <v>1928</v>
      </c>
      <c r="C737" s="95" t="s">
        <v>94</v>
      </c>
      <c r="D737" s="95"/>
      <c r="E737" s="95" t="s">
        <v>97</v>
      </c>
      <c r="F737" s="95" t="s">
        <v>95</v>
      </c>
      <c r="G737" s="95" t="s">
        <v>576</v>
      </c>
      <c r="H737" s="95" t="s">
        <v>118</v>
      </c>
      <c r="I737" s="95" t="s">
        <v>114</v>
      </c>
      <c r="J737" s="95" t="s">
        <v>106</v>
      </c>
      <c r="K737" s="95" t="s">
        <v>98</v>
      </c>
      <c r="L737" s="95" t="s">
        <v>931</v>
      </c>
      <c r="M737" s="95" t="s">
        <v>1917</v>
      </c>
      <c r="N737" s="95" t="s">
        <v>1881</v>
      </c>
      <c r="O737" s="95" t="s">
        <v>33</v>
      </c>
      <c r="P737" s="95">
        <f t="shared" si="11"/>
        <v>2.8</v>
      </c>
      <c r="Q737" s="95"/>
      <c r="R737" s="95"/>
      <c r="S737" s="95" t="s">
        <v>234</v>
      </c>
    </row>
    <row r="738" spans="2:19" x14ac:dyDescent="0.4">
      <c r="B738" s="95" t="s">
        <v>1928</v>
      </c>
      <c r="C738" s="95" t="s">
        <v>4</v>
      </c>
      <c r="D738" s="95"/>
      <c r="E738" s="95" t="s">
        <v>97</v>
      </c>
      <c r="F738" s="95" t="s">
        <v>95</v>
      </c>
      <c r="G738" s="95" t="s">
        <v>576</v>
      </c>
      <c r="H738" s="95" t="s">
        <v>118</v>
      </c>
      <c r="I738" s="95" t="s">
        <v>114</v>
      </c>
      <c r="J738" s="95" t="s">
        <v>106</v>
      </c>
      <c r="K738" s="95" t="s">
        <v>98</v>
      </c>
      <c r="L738" s="95" t="s">
        <v>932</v>
      </c>
      <c r="M738" s="95" t="s">
        <v>1917</v>
      </c>
      <c r="N738" s="95" t="s">
        <v>1881</v>
      </c>
      <c r="O738" s="95" t="s">
        <v>33</v>
      </c>
      <c r="P738" s="95">
        <f t="shared" si="11"/>
        <v>2.8</v>
      </c>
      <c r="Q738" s="95"/>
      <c r="R738" s="95"/>
      <c r="S738" s="95" t="s">
        <v>234</v>
      </c>
    </row>
    <row r="739" spans="2:19" x14ac:dyDescent="0.4">
      <c r="B739" s="95" t="s">
        <v>1928</v>
      </c>
      <c r="C739" s="95" t="s">
        <v>100</v>
      </c>
      <c r="D739" s="95"/>
      <c r="E739" s="95" t="s">
        <v>97</v>
      </c>
      <c r="F739" s="95" t="s">
        <v>95</v>
      </c>
      <c r="G739" s="95" t="s">
        <v>576</v>
      </c>
      <c r="H739" s="95" t="s">
        <v>118</v>
      </c>
      <c r="I739" s="95" t="s">
        <v>114</v>
      </c>
      <c r="J739" s="95" t="s">
        <v>106</v>
      </c>
      <c r="K739" s="95" t="s">
        <v>98</v>
      </c>
      <c r="L739" s="95" t="s">
        <v>933</v>
      </c>
      <c r="M739" s="95" t="s">
        <v>1917</v>
      </c>
      <c r="N739" s="95" t="s">
        <v>1881</v>
      </c>
      <c r="O739" s="95" t="s">
        <v>33</v>
      </c>
      <c r="P739" s="95">
        <f t="shared" si="11"/>
        <v>2.8</v>
      </c>
      <c r="Q739" s="95"/>
      <c r="R739" s="95"/>
      <c r="S739" s="95" t="s">
        <v>234</v>
      </c>
    </row>
    <row r="740" spans="2:19" x14ac:dyDescent="0.4">
      <c r="B740" s="95" t="s">
        <v>1928</v>
      </c>
      <c r="C740" s="95" t="s">
        <v>6</v>
      </c>
      <c r="D740" s="95"/>
      <c r="E740" s="95" t="s">
        <v>97</v>
      </c>
      <c r="F740" s="95" t="s">
        <v>95</v>
      </c>
      <c r="G740" s="95" t="s">
        <v>576</v>
      </c>
      <c r="H740" s="95" t="s">
        <v>118</v>
      </c>
      <c r="I740" s="95" t="s">
        <v>114</v>
      </c>
      <c r="J740" s="95" t="s">
        <v>106</v>
      </c>
      <c r="K740" s="95" t="s">
        <v>98</v>
      </c>
      <c r="L740" s="95" t="s">
        <v>934</v>
      </c>
      <c r="M740" s="95" t="s">
        <v>1917</v>
      </c>
      <c r="N740" s="95" t="s">
        <v>1881</v>
      </c>
      <c r="O740" s="95" t="s">
        <v>33</v>
      </c>
      <c r="P740" s="95">
        <f t="shared" si="11"/>
        <v>2.8</v>
      </c>
      <c r="Q740" s="95"/>
      <c r="R740" s="95"/>
      <c r="S740" s="95" t="s">
        <v>234</v>
      </c>
    </row>
    <row r="741" spans="2:19" x14ac:dyDescent="0.4">
      <c r="B741" s="95" t="s">
        <v>1928</v>
      </c>
      <c r="C741" s="95" t="s">
        <v>7</v>
      </c>
      <c r="D741" s="95"/>
      <c r="E741" s="95" t="s">
        <v>97</v>
      </c>
      <c r="F741" s="95" t="s">
        <v>95</v>
      </c>
      <c r="G741" s="95" t="s">
        <v>576</v>
      </c>
      <c r="H741" s="95" t="s">
        <v>118</v>
      </c>
      <c r="I741" s="95" t="s">
        <v>114</v>
      </c>
      <c r="J741" s="95" t="s">
        <v>106</v>
      </c>
      <c r="K741" s="95" t="s">
        <v>98</v>
      </c>
      <c r="L741" s="95" t="s">
        <v>935</v>
      </c>
      <c r="M741" s="95" t="s">
        <v>1917</v>
      </c>
      <c r="N741" s="95" t="s">
        <v>1881</v>
      </c>
      <c r="O741" s="95" t="s">
        <v>33</v>
      </c>
      <c r="P741" s="95">
        <f t="shared" si="11"/>
        <v>2.8</v>
      </c>
      <c r="Q741" s="95"/>
      <c r="R741" s="95"/>
      <c r="S741" s="95" t="s">
        <v>234</v>
      </c>
    </row>
    <row r="742" spans="2:19" x14ac:dyDescent="0.4">
      <c r="B742" s="95" t="s">
        <v>936</v>
      </c>
      <c r="C742" s="95" t="s">
        <v>94</v>
      </c>
      <c r="D742" s="95"/>
      <c r="E742" s="95" t="s">
        <v>97</v>
      </c>
      <c r="F742" s="95" t="s">
        <v>95</v>
      </c>
      <c r="G742" s="95" t="s">
        <v>103</v>
      </c>
      <c r="H742" s="95" t="s">
        <v>104</v>
      </c>
      <c r="I742" s="95" t="s">
        <v>105</v>
      </c>
      <c r="J742" s="95" t="s">
        <v>106</v>
      </c>
      <c r="K742" s="95" t="s">
        <v>107</v>
      </c>
      <c r="L742" s="95" t="s">
        <v>937</v>
      </c>
      <c r="M742" s="95" t="s">
        <v>1917</v>
      </c>
      <c r="N742" s="95" t="s">
        <v>1881</v>
      </c>
      <c r="O742" s="95" t="s">
        <v>36</v>
      </c>
      <c r="P742" s="95">
        <f t="shared" si="11"/>
        <v>1.3</v>
      </c>
      <c r="Q742" s="95"/>
      <c r="R742" s="95" t="s">
        <v>234</v>
      </c>
      <c r="S742" s="95" t="s">
        <v>234</v>
      </c>
    </row>
    <row r="743" spans="2:19" x14ac:dyDescent="0.4">
      <c r="B743" s="95" t="s">
        <v>936</v>
      </c>
      <c r="C743" s="95" t="s">
        <v>4</v>
      </c>
      <c r="D743" s="95"/>
      <c r="E743" s="95" t="s">
        <v>97</v>
      </c>
      <c r="F743" s="95" t="s">
        <v>95</v>
      </c>
      <c r="G743" s="95" t="s">
        <v>103</v>
      </c>
      <c r="H743" s="95" t="s">
        <v>104</v>
      </c>
      <c r="I743" s="95" t="s">
        <v>105</v>
      </c>
      <c r="J743" s="95" t="s">
        <v>106</v>
      </c>
      <c r="K743" s="95" t="s">
        <v>107</v>
      </c>
      <c r="L743" s="95" t="s">
        <v>938</v>
      </c>
      <c r="M743" s="95" t="s">
        <v>1917</v>
      </c>
      <c r="N743" s="95" t="s">
        <v>1881</v>
      </c>
      <c r="O743" s="95" t="s">
        <v>36</v>
      </c>
      <c r="P743" s="95">
        <f t="shared" si="11"/>
        <v>1.3</v>
      </c>
      <c r="Q743" s="95"/>
      <c r="R743" s="95" t="s">
        <v>234</v>
      </c>
      <c r="S743" s="95" t="s">
        <v>234</v>
      </c>
    </row>
    <row r="744" spans="2:19" x14ac:dyDescent="0.4">
      <c r="B744" s="95" t="s">
        <v>936</v>
      </c>
      <c r="C744" s="95" t="s">
        <v>7</v>
      </c>
      <c r="D744" s="95"/>
      <c r="E744" s="95" t="s">
        <v>97</v>
      </c>
      <c r="F744" s="95" t="s">
        <v>95</v>
      </c>
      <c r="G744" s="95" t="s">
        <v>103</v>
      </c>
      <c r="H744" s="95" t="s">
        <v>104</v>
      </c>
      <c r="I744" s="95" t="s">
        <v>105</v>
      </c>
      <c r="J744" s="95" t="s">
        <v>106</v>
      </c>
      <c r="K744" s="95" t="s">
        <v>107</v>
      </c>
      <c r="L744" s="95" t="s">
        <v>939</v>
      </c>
      <c r="M744" s="95" t="s">
        <v>1917</v>
      </c>
      <c r="N744" s="95" t="s">
        <v>1881</v>
      </c>
      <c r="O744" s="95" t="s">
        <v>36</v>
      </c>
      <c r="P744" s="95">
        <f t="shared" si="11"/>
        <v>1.3</v>
      </c>
      <c r="Q744" s="95"/>
      <c r="R744" s="95" t="s">
        <v>234</v>
      </c>
      <c r="S744" s="95" t="s">
        <v>234</v>
      </c>
    </row>
    <row r="745" spans="2:19" x14ac:dyDescent="0.4">
      <c r="B745" s="95" t="s">
        <v>936</v>
      </c>
      <c r="C745" s="95" t="s">
        <v>100</v>
      </c>
      <c r="D745" s="95"/>
      <c r="E745" s="95" t="s">
        <v>97</v>
      </c>
      <c r="F745" s="95" t="s">
        <v>95</v>
      </c>
      <c r="G745" s="95" t="s">
        <v>109</v>
      </c>
      <c r="H745" s="95" t="s">
        <v>104</v>
      </c>
      <c r="I745" s="95" t="s">
        <v>114</v>
      </c>
      <c r="J745" s="95" t="s">
        <v>106</v>
      </c>
      <c r="K745" s="95" t="s">
        <v>98</v>
      </c>
      <c r="L745" s="95" t="s">
        <v>940</v>
      </c>
      <c r="M745" s="95" t="s">
        <v>1917</v>
      </c>
      <c r="N745" s="95" t="s">
        <v>1881</v>
      </c>
      <c r="O745" s="95" t="s">
        <v>36</v>
      </c>
      <c r="P745" s="95">
        <f t="shared" si="11"/>
        <v>1.6</v>
      </c>
      <c r="Q745" s="95"/>
      <c r="R745" s="95" t="s">
        <v>234</v>
      </c>
      <c r="S745" s="95" t="s">
        <v>234</v>
      </c>
    </row>
    <row r="746" spans="2:19" x14ac:dyDescent="0.4">
      <c r="B746" s="95" t="s">
        <v>936</v>
      </c>
      <c r="C746" s="95" t="s">
        <v>94</v>
      </c>
      <c r="D746" s="95"/>
      <c r="E746" s="95" t="s">
        <v>97</v>
      </c>
      <c r="F746" s="95" t="s">
        <v>95</v>
      </c>
      <c r="G746" s="95" t="s">
        <v>576</v>
      </c>
      <c r="H746" s="95" t="s">
        <v>118</v>
      </c>
      <c r="I746" s="95" t="s">
        <v>114</v>
      </c>
      <c r="J746" s="95" t="s">
        <v>106</v>
      </c>
      <c r="K746" s="95" t="s">
        <v>98</v>
      </c>
      <c r="L746" s="95" t="s">
        <v>941</v>
      </c>
      <c r="M746" s="95" t="s">
        <v>1917</v>
      </c>
      <c r="N746" s="95" t="s">
        <v>1881</v>
      </c>
      <c r="O746" s="95" t="s">
        <v>33</v>
      </c>
      <c r="P746" s="95">
        <f t="shared" si="11"/>
        <v>2.8</v>
      </c>
      <c r="Q746" s="95"/>
      <c r="R746" s="95" t="s">
        <v>234</v>
      </c>
      <c r="S746" s="95" t="s">
        <v>234</v>
      </c>
    </row>
    <row r="747" spans="2:19" x14ac:dyDescent="0.4">
      <c r="B747" s="95" t="s">
        <v>936</v>
      </c>
      <c r="C747" s="95" t="s">
        <v>4</v>
      </c>
      <c r="D747" s="95"/>
      <c r="E747" s="95" t="s">
        <v>97</v>
      </c>
      <c r="F747" s="95" t="s">
        <v>95</v>
      </c>
      <c r="G747" s="95" t="s">
        <v>576</v>
      </c>
      <c r="H747" s="95" t="s">
        <v>118</v>
      </c>
      <c r="I747" s="95" t="s">
        <v>114</v>
      </c>
      <c r="J747" s="95" t="s">
        <v>106</v>
      </c>
      <c r="K747" s="95" t="s">
        <v>98</v>
      </c>
      <c r="L747" s="95" t="s">
        <v>942</v>
      </c>
      <c r="M747" s="95" t="s">
        <v>1917</v>
      </c>
      <c r="N747" s="95" t="s">
        <v>1881</v>
      </c>
      <c r="O747" s="95" t="s">
        <v>33</v>
      </c>
      <c r="P747" s="95">
        <f t="shared" si="11"/>
        <v>2.8</v>
      </c>
      <c r="Q747" s="95"/>
      <c r="R747" s="95" t="s">
        <v>234</v>
      </c>
      <c r="S747" s="95" t="s">
        <v>234</v>
      </c>
    </row>
    <row r="748" spans="2:19" x14ac:dyDescent="0.4">
      <c r="B748" s="95" t="s">
        <v>936</v>
      </c>
      <c r="C748" s="95" t="s">
        <v>100</v>
      </c>
      <c r="D748" s="95"/>
      <c r="E748" s="95" t="s">
        <v>97</v>
      </c>
      <c r="F748" s="95" t="s">
        <v>95</v>
      </c>
      <c r="G748" s="95" t="s">
        <v>576</v>
      </c>
      <c r="H748" s="95" t="s">
        <v>118</v>
      </c>
      <c r="I748" s="95" t="s">
        <v>114</v>
      </c>
      <c r="J748" s="95" t="s">
        <v>106</v>
      </c>
      <c r="K748" s="95" t="s">
        <v>98</v>
      </c>
      <c r="L748" s="95" t="s">
        <v>943</v>
      </c>
      <c r="M748" s="95" t="s">
        <v>1917</v>
      </c>
      <c r="N748" s="95" t="s">
        <v>1881</v>
      </c>
      <c r="O748" s="95" t="s">
        <v>33</v>
      </c>
      <c r="P748" s="95">
        <f t="shared" si="11"/>
        <v>2.8</v>
      </c>
      <c r="Q748" s="95"/>
      <c r="R748" s="95" t="s">
        <v>234</v>
      </c>
      <c r="S748" s="95" t="s">
        <v>234</v>
      </c>
    </row>
    <row r="749" spans="2:19" x14ac:dyDescent="0.4">
      <c r="B749" s="95" t="s">
        <v>936</v>
      </c>
      <c r="C749" s="95" t="s">
        <v>7</v>
      </c>
      <c r="D749" s="95"/>
      <c r="E749" s="95" t="s">
        <v>97</v>
      </c>
      <c r="F749" s="95" t="s">
        <v>95</v>
      </c>
      <c r="G749" s="95" t="s">
        <v>576</v>
      </c>
      <c r="H749" s="95" t="s">
        <v>118</v>
      </c>
      <c r="I749" s="95" t="s">
        <v>114</v>
      </c>
      <c r="J749" s="95" t="s">
        <v>106</v>
      </c>
      <c r="K749" s="95" t="s">
        <v>98</v>
      </c>
      <c r="L749" s="95" t="s">
        <v>944</v>
      </c>
      <c r="M749" s="95" t="s">
        <v>1917</v>
      </c>
      <c r="N749" s="95" t="s">
        <v>1881</v>
      </c>
      <c r="O749" s="95" t="s">
        <v>33</v>
      </c>
      <c r="P749" s="95">
        <f t="shared" si="11"/>
        <v>2.8</v>
      </c>
      <c r="Q749" s="95"/>
      <c r="R749" s="95" t="s">
        <v>234</v>
      </c>
      <c r="S749" s="95" t="s">
        <v>234</v>
      </c>
    </row>
    <row r="750" spans="2:19" x14ac:dyDescent="0.4">
      <c r="B750" s="95" t="s">
        <v>936</v>
      </c>
      <c r="C750" s="95" t="s">
        <v>94</v>
      </c>
      <c r="D750" s="95"/>
      <c r="E750" s="95" t="s">
        <v>97</v>
      </c>
      <c r="F750" s="95" t="s">
        <v>97</v>
      </c>
      <c r="G750" s="95" t="s">
        <v>130</v>
      </c>
      <c r="H750" s="95" t="s">
        <v>97</v>
      </c>
      <c r="I750" s="95" t="s">
        <v>97</v>
      </c>
      <c r="J750" s="95" t="s">
        <v>97</v>
      </c>
      <c r="K750" s="95" t="s">
        <v>98</v>
      </c>
      <c r="L750" s="95" t="s">
        <v>945</v>
      </c>
      <c r="M750" s="95" t="s">
        <v>1917</v>
      </c>
      <c r="N750" s="95" t="s">
        <v>1881</v>
      </c>
      <c r="O750" s="95" t="s">
        <v>74</v>
      </c>
      <c r="P750" s="95">
        <f t="shared" si="11"/>
        <v>0.65</v>
      </c>
      <c r="Q750" s="95"/>
      <c r="R750" s="95" t="s">
        <v>234</v>
      </c>
      <c r="S750" s="95" t="s">
        <v>234</v>
      </c>
    </row>
    <row r="751" spans="2:19" x14ac:dyDescent="0.4">
      <c r="B751" s="95" t="s">
        <v>936</v>
      </c>
      <c r="C751" s="95" t="s">
        <v>4</v>
      </c>
      <c r="D751" s="95"/>
      <c r="E751" s="95" t="s">
        <v>97</v>
      </c>
      <c r="F751" s="95" t="s">
        <v>97</v>
      </c>
      <c r="G751" s="95" t="s">
        <v>130</v>
      </c>
      <c r="H751" s="95" t="s">
        <v>97</v>
      </c>
      <c r="I751" s="95" t="s">
        <v>97</v>
      </c>
      <c r="J751" s="95" t="s">
        <v>97</v>
      </c>
      <c r="K751" s="95" t="s">
        <v>98</v>
      </c>
      <c r="L751" s="95" t="s">
        <v>946</v>
      </c>
      <c r="M751" s="95" t="s">
        <v>1917</v>
      </c>
      <c r="N751" s="95" t="s">
        <v>1881</v>
      </c>
      <c r="O751" s="95" t="s">
        <v>74</v>
      </c>
      <c r="P751" s="95">
        <f t="shared" si="11"/>
        <v>0.65</v>
      </c>
      <c r="Q751" s="95"/>
      <c r="R751" s="95" t="s">
        <v>234</v>
      </c>
      <c r="S751" s="95" t="s">
        <v>234</v>
      </c>
    </row>
    <row r="752" spans="2:19" x14ac:dyDescent="0.4">
      <c r="B752" s="95" t="s">
        <v>936</v>
      </c>
      <c r="C752" s="95" t="s">
        <v>100</v>
      </c>
      <c r="D752" s="95"/>
      <c r="E752" s="95" t="s">
        <v>97</v>
      </c>
      <c r="F752" s="95" t="s">
        <v>97</v>
      </c>
      <c r="G752" s="95" t="s">
        <v>130</v>
      </c>
      <c r="H752" s="95" t="s">
        <v>97</v>
      </c>
      <c r="I752" s="95" t="s">
        <v>97</v>
      </c>
      <c r="J752" s="95" t="s">
        <v>97</v>
      </c>
      <c r="K752" s="95" t="s">
        <v>98</v>
      </c>
      <c r="L752" s="95" t="s">
        <v>947</v>
      </c>
      <c r="M752" s="95" t="s">
        <v>1917</v>
      </c>
      <c r="N752" s="95" t="s">
        <v>1881</v>
      </c>
      <c r="O752" s="95" t="s">
        <v>74</v>
      </c>
      <c r="P752" s="95">
        <f t="shared" si="11"/>
        <v>0.65</v>
      </c>
      <c r="Q752" s="95"/>
      <c r="R752" s="95" t="s">
        <v>234</v>
      </c>
      <c r="S752" s="95" t="s">
        <v>234</v>
      </c>
    </row>
    <row r="753" spans="2:19" x14ac:dyDescent="0.4">
      <c r="B753" s="95" t="s">
        <v>936</v>
      </c>
      <c r="C753" s="95" t="s">
        <v>7</v>
      </c>
      <c r="D753" s="95"/>
      <c r="E753" s="95" t="s">
        <v>97</v>
      </c>
      <c r="F753" s="95" t="s">
        <v>97</v>
      </c>
      <c r="G753" s="95" t="s">
        <v>130</v>
      </c>
      <c r="H753" s="95" t="s">
        <v>97</v>
      </c>
      <c r="I753" s="95" t="s">
        <v>97</v>
      </c>
      <c r="J753" s="95" t="s">
        <v>97</v>
      </c>
      <c r="K753" s="95" t="s">
        <v>98</v>
      </c>
      <c r="L753" s="95" t="s">
        <v>948</v>
      </c>
      <c r="M753" s="95" t="s">
        <v>1917</v>
      </c>
      <c r="N753" s="95" t="s">
        <v>1881</v>
      </c>
      <c r="O753" s="95" t="s">
        <v>74</v>
      </c>
      <c r="P753" s="95">
        <f t="shared" si="11"/>
        <v>0.65</v>
      </c>
      <c r="Q753" s="95"/>
      <c r="R753" s="95" t="s">
        <v>234</v>
      </c>
      <c r="S753" s="95" t="s">
        <v>234</v>
      </c>
    </row>
    <row r="754" spans="2:19" x14ac:dyDescent="0.4">
      <c r="B754" s="95" t="s">
        <v>1818</v>
      </c>
      <c r="C754" s="95" t="s">
        <v>94</v>
      </c>
      <c r="D754" s="95"/>
      <c r="E754" s="95" t="s">
        <v>97</v>
      </c>
      <c r="F754" s="95" t="s">
        <v>95</v>
      </c>
      <c r="G754" s="95" t="s">
        <v>103</v>
      </c>
      <c r="H754" s="95" t="s">
        <v>104</v>
      </c>
      <c r="I754" s="95" t="s">
        <v>105</v>
      </c>
      <c r="J754" s="95" t="s">
        <v>106</v>
      </c>
      <c r="K754" s="95" t="s">
        <v>98</v>
      </c>
      <c r="L754" s="95" t="s">
        <v>949</v>
      </c>
      <c r="M754" s="95" t="s">
        <v>1917</v>
      </c>
      <c r="N754" s="95" t="s">
        <v>1881</v>
      </c>
      <c r="O754" s="95" t="s">
        <v>35</v>
      </c>
      <c r="P754" s="95">
        <f t="shared" si="11"/>
        <v>1.3</v>
      </c>
      <c r="Q754" s="95"/>
      <c r="R754" s="95"/>
      <c r="S754" s="95" t="s">
        <v>234</v>
      </c>
    </row>
    <row r="755" spans="2:19" x14ac:dyDescent="0.4">
      <c r="B755" s="95" t="s">
        <v>1818</v>
      </c>
      <c r="C755" s="95" t="s">
        <v>4</v>
      </c>
      <c r="D755" s="95"/>
      <c r="E755" s="95" t="s">
        <v>97</v>
      </c>
      <c r="F755" s="95" t="s">
        <v>95</v>
      </c>
      <c r="G755" s="95" t="s">
        <v>103</v>
      </c>
      <c r="H755" s="95" t="s">
        <v>104</v>
      </c>
      <c r="I755" s="95" t="s">
        <v>105</v>
      </c>
      <c r="J755" s="95" t="s">
        <v>106</v>
      </c>
      <c r="K755" s="95" t="s">
        <v>98</v>
      </c>
      <c r="L755" s="95" t="s">
        <v>950</v>
      </c>
      <c r="M755" s="95" t="s">
        <v>1917</v>
      </c>
      <c r="N755" s="95" t="s">
        <v>1881</v>
      </c>
      <c r="O755" s="95" t="s">
        <v>35</v>
      </c>
      <c r="P755" s="95">
        <f t="shared" si="11"/>
        <v>1.3</v>
      </c>
      <c r="Q755" s="95"/>
      <c r="R755" s="95"/>
      <c r="S755" s="95" t="s">
        <v>234</v>
      </c>
    </row>
    <row r="756" spans="2:19" x14ac:dyDescent="0.4">
      <c r="B756" s="95" t="s">
        <v>1818</v>
      </c>
      <c r="C756" s="95" t="s">
        <v>100</v>
      </c>
      <c r="D756" s="95"/>
      <c r="E756" s="95" t="s">
        <v>97</v>
      </c>
      <c r="F756" s="95" t="s">
        <v>95</v>
      </c>
      <c r="G756" s="95" t="s">
        <v>103</v>
      </c>
      <c r="H756" s="95" t="s">
        <v>104</v>
      </c>
      <c r="I756" s="95" t="s">
        <v>105</v>
      </c>
      <c r="J756" s="95" t="s">
        <v>106</v>
      </c>
      <c r="K756" s="95" t="s">
        <v>98</v>
      </c>
      <c r="L756" s="95" t="s">
        <v>951</v>
      </c>
      <c r="M756" s="95" t="s">
        <v>1917</v>
      </c>
      <c r="N756" s="95" t="s">
        <v>1881</v>
      </c>
      <c r="O756" s="95" t="s">
        <v>35</v>
      </c>
      <c r="P756" s="95">
        <f t="shared" si="11"/>
        <v>1.3</v>
      </c>
      <c r="Q756" s="95"/>
      <c r="R756" s="95"/>
      <c r="S756" s="95" t="s">
        <v>234</v>
      </c>
    </row>
    <row r="757" spans="2:19" x14ac:dyDescent="0.4">
      <c r="B757" s="95" t="s">
        <v>1818</v>
      </c>
      <c r="C757" s="95" t="s">
        <v>7</v>
      </c>
      <c r="D757" s="95"/>
      <c r="E757" s="95" t="s">
        <v>97</v>
      </c>
      <c r="F757" s="95" t="s">
        <v>95</v>
      </c>
      <c r="G757" s="95" t="s">
        <v>103</v>
      </c>
      <c r="H757" s="95" t="s">
        <v>104</v>
      </c>
      <c r="I757" s="95" t="s">
        <v>105</v>
      </c>
      <c r="J757" s="95" t="s">
        <v>106</v>
      </c>
      <c r="K757" s="95" t="s">
        <v>98</v>
      </c>
      <c r="L757" s="95" t="s">
        <v>952</v>
      </c>
      <c r="M757" s="95" t="s">
        <v>1917</v>
      </c>
      <c r="N757" s="95" t="s">
        <v>1881</v>
      </c>
      <c r="O757" s="95" t="s">
        <v>35</v>
      </c>
      <c r="P757" s="95">
        <f t="shared" si="11"/>
        <v>1.3</v>
      </c>
      <c r="Q757" s="98"/>
      <c r="R757" s="95"/>
      <c r="S757" s="95" t="s">
        <v>234</v>
      </c>
    </row>
    <row r="758" spans="2:19" x14ac:dyDescent="0.4">
      <c r="B758" s="95" t="s">
        <v>272</v>
      </c>
      <c r="C758" s="95" t="s">
        <v>94</v>
      </c>
      <c r="D758" s="95"/>
      <c r="E758" s="95" t="s">
        <v>97</v>
      </c>
      <c r="F758" s="95" t="s">
        <v>273</v>
      </c>
      <c r="G758" s="95" t="s">
        <v>97</v>
      </c>
      <c r="H758" s="95" t="s">
        <v>104</v>
      </c>
      <c r="I758" s="95" t="s">
        <v>114</v>
      </c>
      <c r="J758" s="95" t="s">
        <v>276</v>
      </c>
      <c r="K758" s="95" t="s">
        <v>98</v>
      </c>
      <c r="L758" s="95" t="s">
        <v>953</v>
      </c>
      <c r="M758" s="95" t="s">
        <v>1917</v>
      </c>
      <c r="N758" s="95" t="s">
        <v>1881</v>
      </c>
      <c r="O758" s="95" t="s">
        <v>33</v>
      </c>
      <c r="P758" s="95" t="str">
        <f t="shared" si="11"/>
        <v>-</v>
      </c>
      <c r="Q758" s="95"/>
      <c r="R758" s="95"/>
      <c r="S758" s="95" t="s">
        <v>234</v>
      </c>
    </row>
    <row r="759" spans="2:19" x14ac:dyDescent="0.4">
      <c r="B759" s="95" t="s">
        <v>272</v>
      </c>
      <c r="C759" s="95" t="s">
        <v>94</v>
      </c>
      <c r="D759" s="95"/>
      <c r="E759" s="95" t="s">
        <v>97</v>
      </c>
      <c r="F759" s="95" t="s">
        <v>273</v>
      </c>
      <c r="G759" s="95" t="s">
        <v>97</v>
      </c>
      <c r="H759" s="95" t="s">
        <v>104</v>
      </c>
      <c r="I759" s="95" t="s">
        <v>105</v>
      </c>
      <c r="J759" s="95" t="s">
        <v>278</v>
      </c>
      <c r="K759" s="95" t="s">
        <v>98</v>
      </c>
      <c r="L759" s="95" t="s">
        <v>954</v>
      </c>
      <c r="M759" s="95" t="s">
        <v>1917</v>
      </c>
      <c r="N759" s="95" t="s">
        <v>1881</v>
      </c>
      <c r="O759" s="95" t="s">
        <v>33</v>
      </c>
      <c r="P759" s="95" t="str">
        <f t="shared" si="11"/>
        <v>-</v>
      </c>
      <c r="Q759" s="95"/>
      <c r="R759" s="95"/>
      <c r="S759" s="95" t="s">
        <v>234</v>
      </c>
    </row>
    <row r="760" spans="2:19" x14ac:dyDescent="0.4">
      <c r="B760" s="95" t="s">
        <v>272</v>
      </c>
      <c r="C760" s="95" t="s">
        <v>94</v>
      </c>
      <c r="D760" s="95"/>
      <c r="E760" s="95" t="s">
        <v>97</v>
      </c>
      <c r="F760" s="95" t="s">
        <v>273</v>
      </c>
      <c r="G760" s="95" t="s">
        <v>97</v>
      </c>
      <c r="H760" s="95" t="s">
        <v>118</v>
      </c>
      <c r="I760" s="95" t="s">
        <v>114</v>
      </c>
      <c r="J760" s="95" t="s">
        <v>282</v>
      </c>
      <c r="K760" s="95" t="s">
        <v>98</v>
      </c>
      <c r="L760" s="95" t="s">
        <v>955</v>
      </c>
      <c r="M760" s="95" t="s">
        <v>1917</v>
      </c>
      <c r="N760" s="95" t="s">
        <v>1881</v>
      </c>
      <c r="O760" s="95" t="s">
        <v>34</v>
      </c>
      <c r="P760" s="95" t="str">
        <f t="shared" si="11"/>
        <v>-</v>
      </c>
      <c r="Q760" s="95"/>
      <c r="R760" s="95"/>
      <c r="S760" s="95" t="s">
        <v>234</v>
      </c>
    </row>
    <row r="761" spans="2:19" x14ac:dyDescent="0.4">
      <c r="B761" s="95" t="s">
        <v>298</v>
      </c>
      <c r="C761" s="95" t="s">
        <v>94</v>
      </c>
      <c r="D761" s="95"/>
      <c r="E761" s="95" t="s">
        <v>97</v>
      </c>
      <c r="F761" s="95" t="s">
        <v>95</v>
      </c>
      <c r="G761" s="95" t="s">
        <v>299</v>
      </c>
      <c r="H761" s="95" t="s">
        <v>286</v>
      </c>
      <c r="I761" s="95" t="s">
        <v>97</v>
      </c>
      <c r="J761" s="95" t="s">
        <v>97</v>
      </c>
      <c r="K761" s="95" t="s">
        <v>107</v>
      </c>
      <c r="L761" s="95" t="s">
        <v>956</v>
      </c>
      <c r="M761" s="95" t="s">
        <v>1917</v>
      </c>
      <c r="N761" s="95" t="s">
        <v>1881</v>
      </c>
      <c r="O761" s="95" t="s">
        <v>147</v>
      </c>
      <c r="P761" s="95">
        <f t="shared" si="11"/>
        <v>0.61</v>
      </c>
      <c r="Q761" s="95" t="s">
        <v>301</v>
      </c>
      <c r="R761" s="95"/>
      <c r="S761" s="95" t="s">
        <v>234</v>
      </c>
    </row>
    <row r="762" spans="2:19" x14ac:dyDescent="0.4">
      <c r="B762" s="95" t="s">
        <v>298</v>
      </c>
      <c r="C762" s="95" t="s">
        <v>94</v>
      </c>
      <c r="D762" s="95"/>
      <c r="E762" s="95" t="s">
        <v>97</v>
      </c>
      <c r="F762" s="95" t="s">
        <v>95</v>
      </c>
      <c r="G762" s="95" t="s">
        <v>302</v>
      </c>
      <c r="H762" s="95" t="s">
        <v>286</v>
      </c>
      <c r="I762" s="95" t="s">
        <v>97</v>
      </c>
      <c r="J762" s="95" t="s">
        <v>97</v>
      </c>
      <c r="K762" s="95" t="s">
        <v>107</v>
      </c>
      <c r="L762" s="95" t="s">
        <v>957</v>
      </c>
      <c r="M762" s="95" t="s">
        <v>1917</v>
      </c>
      <c r="N762" s="95" t="s">
        <v>1881</v>
      </c>
      <c r="O762" s="95" t="s">
        <v>40</v>
      </c>
      <c r="P762" s="95">
        <f t="shared" si="11"/>
        <v>0.87</v>
      </c>
      <c r="Q762" s="95" t="s">
        <v>301</v>
      </c>
      <c r="R762" s="95"/>
      <c r="S762" s="95" t="s">
        <v>234</v>
      </c>
    </row>
    <row r="763" spans="2:19" x14ac:dyDescent="0.4">
      <c r="B763" s="95" t="s">
        <v>284</v>
      </c>
      <c r="C763" s="95" t="s">
        <v>4</v>
      </c>
      <c r="D763" s="95"/>
      <c r="E763" s="95" t="s">
        <v>97</v>
      </c>
      <c r="F763" s="95" t="s">
        <v>95</v>
      </c>
      <c r="G763" s="95" t="s">
        <v>285</v>
      </c>
      <c r="H763" s="95" t="s">
        <v>286</v>
      </c>
      <c r="I763" s="95" t="s">
        <v>97</v>
      </c>
      <c r="J763" s="95" t="s">
        <v>97</v>
      </c>
      <c r="K763" s="95" t="s">
        <v>107</v>
      </c>
      <c r="L763" s="95" t="s">
        <v>958</v>
      </c>
      <c r="M763" s="95" t="s">
        <v>1917</v>
      </c>
      <c r="N763" s="95" t="s">
        <v>1881</v>
      </c>
      <c r="O763" s="95" t="s">
        <v>147</v>
      </c>
      <c r="P763" s="95">
        <f t="shared" si="11"/>
        <v>0.95</v>
      </c>
      <c r="Q763" s="95" t="s">
        <v>959</v>
      </c>
      <c r="R763" s="95"/>
      <c r="S763" s="95" t="s">
        <v>234</v>
      </c>
    </row>
    <row r="764" spans="2:19" x14ac:dyDescent="0.4">
      <c r="B764" s="95" t="s">
        <v>284</v>
      </c>
      <c r="C764" s="95" t="s">
        <v>100</v>
      </c>
      <c r="D764" s="95" t="s">
        <v>1651</v>
      </c>
      <c r="E764" s="95" t="s">
        <v>97</v>
      </c>
      <c r="F764" s="95" t="s">
        <v>95</v>
      </c>
      <c r="G764" s="95" t="s">
        <v>285</v>
      </c>
      <c r="H764" s="95" t="s">
        <v>286</v>
      </c>
      <c r="I764" s="95" t="s">
        <v>97</v>
      </c>
      <c r="J764" s="95" t="s">
        <v>97</v>
      </c>
      <c r="K764" s="95" t="s">
        <v>107</v>
      </c>
      <c r="L764" s="95" t="s">
        <v>960</v>
      </c>
      <c r="M764" s="95" t="s">
        <v>1917</v>
      </c>
      <c r="N764" s="95" t="s">
        <v>1881</v>
      </c>
      <c r="O764" s="95" t="s">
        <v>147</v>
      </c>
      <c r="P764" s="95">
        <f t="shared" si="11"/>
        <v>0.95</v>
      </c>
      <c r="Q764" s="95" t="s">
        <v>1819</v>
      </c>
      <c r="R764" s="95"/>
      <c r="S764" s="95" t="s">
        <v>234</v>
      </c>
    </row>
    <row r="765" spans="2:19" x14ac:dyDescent="0.4">
      <c r="B765" s="95" t="s">
        <v>284</v>
      </c>
      <c r="C765" s="95" t="s">
        <v>7</v>
      </c>
      <c r="D765" s="95"/>
      <c r="E765" s="95" t="s">
        <v>97</v>
      </c>
      <c r="F765" s="95" t="s">
        <v>95</v>
      </c>
      <c r="G765" s="95" t="s">
        <v>285</v>
      </c>
      <c r="H765" s="95" t="s">
        <v>286</v>
      </c>
      <c r="I765" s="95" t="s">
        <v>97</v>
      </c>
      <c r="J765" s="95" t="s">
        <v>97</v>
      </c>
      <c r="K765" s="95" t="s">
        <v>107</v>
      </c>
      <c r="L765" s="95" t="s">
        <v>961</v>
      </c>
      <c r="M765" s="95" t="s">
        <v>1917</v>
      </c>
      <c r="N765" s="95" t="s">
        <v>1881</v>
      </c>
      <c r="O765" s="95" t="s">
        <v>147</v>
      </c>
      <c r="P765" s="95">
        <f t="shared" si="11"/>
        <v>0.95</v>
      </c>
      <c r="Q765" s="95" t="s">
        <v>962</v>
      </c>
      <c r="R765" s="95"/>
      <c r="S765" s="95" t="s">
        <v>234</v>
      </c>
    </row>
    <row r="766" spans="2:19" x14ac:dyDescent="0.4">
      <c r="B766" s="95" t="s">
        <v>284</v>
      </c>
      <c r="C766" s="95" t="s">
        <v>9</v>
      </c>
      <c r="D766" s="95"/>
      <c r="E766" s="95" t="s">
        <v>97</v>
      </c>
      <c r="F766" s="95" t="s">
        <v>95</v>
      </c>
      <c r="G766" s="95" t="s">
        <v>285</v>
      </c>
      <c r="H766" s="95" t="s">
        <v>286</v>
      </c>
      <c r="I766" s="95" t="s">
        <v>97</v>
      </c>
      <c r="J766" s="95" t="s">
        <v>97</v>
      </c>
      <c r="K766" s="95" t="s">
        <v>107</v>
      </c>
      <c r="L766" s="95" t="s">
        <v>963</v>
      </c>
      <c r="M766" s="95" t="s">
        <v>1917</v>
      </c>
      <c r="N766" s="95" t="s">
        <v>1881</v>
      </c>
      <c r="O766" s="95" t="s">
        <v>147</v>
      </c>
      <c r="P766" s="95">
        <f t="shared" si="11"/>
        <v>0.95</v>
      </c>
      <c r="Q766" s="95" t="s">
        <v>964</v>
      </c>
      <c r="R766" s="95"/>
      <c r="S766" s="95" t="s">
        <v>234</v>
      </c>
    </row>
    <row r="767" spans="2:19" x14ac:dyDescent="0.4">
      <c r="B767" s="95" t="s">
        <v>304</v>
      </c>
      <c r="C767" s="95" t="s">
        <v>4</v>
      </c>
      <c r="D767" s="95"/>
      <c r="E767" s="95" t="s">
        <v>97</v>
      </c>
      <c r="F767" s="95" t="s">
        <v>95</v>
      </c>
      <c r="G767" s="95" t="s">
        <v>148</v>
      </c>
      <c r="H767" s="95" t="s">
        <v>286</v>
      </c>
      <c r="I767" s="95" t="s">
        <v>97</v>
      </c>
      <c r="J767" s="95" t="s">
        <v>97</v>
      </c>
      <c r="K767" s="95" t="s">
        <v>107</v>
      </c>
      <c r="L767" s="95" t="s">
        <v>965</v>
      </c>
      <c r="M767" s="95" t="s">
        <v>1917</v>
      </c>
      <c r="N767" s="95" t="s">
        <v>1881</v>
      </c>
      <c r="O767" s="95" t="s">
        <v>147</v>
      </c>
      <c r="P767" s="95">
        <f t="shared" si="11"/>
        <v>0.67</v>
      </c>
      <c r="Q767" s="95" t="s">
        <v>309</v>
      </c>
      <c r="R767" s="95"/>
      <c r="S767" s="95" t="s">
        <v>234</v>
      </c>
    </row>
    <row r="768" spans="2:19" x14ac:dyDescent="0.4">
      <c r="B768" s="95" t="s">
        <v>304</v>
      </c>
      <c r="C768" s="95" t="s">
        <v>4</v>
      </c>
      <c r="D768" s="95"/>
      <c r="E768" s="95" t="s">
        <v>97</v>
      </c>
      <c r="F768" s="95" t="s">
        <v>95</v>
      </c>
      <c r="G768" s="95" t="s">
        <v>305</v>
      </c>
      <c r="H768" s="95" t="s">
        <v>286</v>
      </c>
      <c r="I768" s="95" t="s">
        <v>97</v>
      </c>
      <c r="J768" s="95" t="s">
        <v>97</v>
      </c>
      <c r="K768" s="95" t="s">
        <v>107</v>
      </c>
      <c r="L768" s="95" t="s">
        <v>966</v>
      </c>
      <c r="M768" s="95" t="s">
        <v>1917</v>
      </c>
      <c r="N768" s="95" t="s">
        <v>1881</v>
      </c>
      <c r="O768" s="95" t="s">
        <v>147</v>
      </c>
      <c r="P768" s="95">
        <f t="shared" si="11"/>
        <v>0.59</v>
      </c>
      <c r="Q768" s="95" t="s">
        <v>307</v>
      </c>
      <c r="R768" s="95"/>
      <c r="S768" s="95" t="s">
        <v>234</v>
      </c>
    </row>
    <row r="769" spans="2:19" x14ac:dyDescent="0.4">
      <c r="B769" s="95" t="s">
        <v>304</v>
      </c>
      <c r="C769" s="95" t="s">
        <v>4</v>
      </c>
      <c r="D769" s="95"/>
      <c r="E769" s="95" t="s">
        <v>97</v>
      </c>
      <c r="F769" s="95" t="s">
        <v>95</v>
      </c>
      <c r="G769" s="95" t="s">
        <v>259</v>
      </c>
      <c r="H769" s="95" t="s">
        <v>286</v>
      </c>
      <c r="I769" s="95" t="s">
        <v>97</v>
      </c>
      <c r="J769" s="95" t="s">
        <v>97</v>
      </c>
      <c r="K769" s="95" t="s">
        <v>107</v>
      </c>
      <c r="L769" s="95" t="s">
        <v>967</v>
      </c>
      <c r="M769" s="95" t="s">
        <v>1917</v>
      </c>
      <c r="N769" s="95" t="s">
        <v>1881</v>
      </c>
      <c r="O769" s="95" t="s">
        <v>40</v>
      </c>
      <c r="P769" s="95">
        <f t="shared" si="11"/>
        <v>0.96</v>
      </c>
      <c r="Q769" s="95" t="s">
        <v>307</v>
      </c>
      <c r="R769" s="95"/>
      <c r="S769" s="95" t="s">
        <v>234</v>
      </c>
    </row>
    <row r="770" spans="2:19" x14ac:dyDescent="0.4">
      <c r="B770" s="95" t="s">
        <v>304</v>
      </c>
      <c r="C770" s="95" t="s">
        <v>4</v>
      </c>
      <c r="D770" s="95"/>
      <c r="E770" s="95" t="s">
        <v>97</v>
      </c>
      <c r="F770" s="95" t="s">
        <v>95</v>
      </c>
      <c r="G770" s="95" t="s">
        <v>259</v>
      </c>
      <c r="H770" s="95" t="s">
        <v>286</v>
      </c>
      <c r="I770" s="95" t="s">
        <v>97</v>
      </c>
      <c r="J770" s="95" t="s">
        <v>97</v>
      </c>
      <c r="K770" s="95" t="s">
        <v>107</v>
      </c>
      <c r="L770" s="95" t="s">
        <v>967</v>
      </c>
      <c r="M770" s="95" t="s">
        <v>1917</v>
      </c>
      <c r="N770" s="95" t="s">
        <v>1881</v>
      </c>
      <c r="O770" s="95" t="s">
        <v>40</v>
      </c>
      <c r="P770" s="95">
        <f t="shared" si="11"/>
        <v>0.96</v>
      </c>
      <c r="Q770" s="95" t="s">
        <v>309</v>
      </c>
      <c r="R770" s="95"/>
      <c r="S770" s="95"/>
    </row>
    <row r="771" spans="2:19" x14ac:dyDescent="0.4">
      <c r="B771" s="95" t="s">
        <v>321</v>
      </c>
      <c r="C771" s="95" t="s">
        <v>94</v>
      </c>
      <c r="D771" s="95"/>
      <c r="E771" s="95" t="s">
        <v>97</v>
      </c>
      <c r="F771" s="95" t="s">
        <v>95</v>
      </c>
      <c r="G771" s="95" t="s">
        <v>148</v>
      </c>
      <c r="H771" s="95" t="s">
        <v>286</v>
      </c>
      <c r="I771" s="95" t="s">
        <v>97</v>
      </c>
      <c r="J771" s="95" t="s">
        <v>97</v>
      </c>
      <c r="K771" s="95" t="s">
        <v>107</v>
      </c>
      <c r="L771" s="95" t="s">
        <v>968</v>
      </c>
      <c r="M771" s="95" t="s">
        <v>1917</v>
      </c>
      <c r="N771" s="95" t="s">
        <v>1881</v>
      </c>
      <c r="O771" s="95" t="s">
        <v>147</v>
      </c>
      <c r="P771" s="95">
        <f t="shared" si="11"/>
        <v>0.67</v>
      </c>
      <c r="Q771" s="95" t="s">
        <v>323</v>
      </c>
      <c r="R771" s="95"/>
      <c r="S771" s="95" t="s">
        <v>234</v>
      </c>
    </row>
    <row r="772" spans="2:19" x14ac:dyDescent="0.4">
      <c r="B772" s="95" t="s">
        <v>321</v>
      </c>
      <c r="C772" s="95" t="s">
        <v>94</v>
      </c>
      <c r="D772" s="95"/>
      <c r="E772" s="95" t="s">
        <v>97</v>
      </c>
      <c r="F772" s="95" t="s">
        <v>95</v>
      </c>
      <c r="G772" s="95" t="s">
        <v>259</v>
      </c>
      <c r="H772" s="95" t="s">
        <v>286</v>
      </c>
      <c r="I772" s="95" t="s">
        <v>97</v>
      </c>
      <c r="J772" s="95" t="s">
        <v>97</v>
      </c>
      <c r="K772" s="95" t="s">
        <v>107</v>
      </c>
      <c r="L772" s="95" t="s">
        <v>969</v>
      </c>
      <c r="M772" s="95" t="s">
        <v>1917</v>
      </c>
      <c r="N772" s="95" t="s">
        <v>1881</v>
      </c>
      <c r="O772" s="95" t="s">
        <v>40</v>
      </c>
      <c r="P772" s="95">
        <f t="shared" si="11"/>
        <v>0.96</v>
      </c>
      <c r="Q772" s="95" t="s">
        <v>323</v>
      </c>
      <c r="R772" s="95"/>
      <c r="S772" s="95" t="s">
        <v>234</v>
      </c>
    </row>
    <row r="773" spans="2:19" x14ac:dyDescent="0.4">
      <c r="B773" s="95" t="s">
        <v>321</v>
      </c>
      <c r="C773" s="95" t="s">
        <v>94</v>
      </c>
      <c r="D773" s="95"/>
      <c r="E773" s="95" t="s">
        <v>97</v>
      </c>
      <c r="F773" s="95" t="s">
        <v>95</v>
      </c>
      <c r="G773" s="95" t="s">
        <v>176</v>
      </c>
      <c r="H773" s="95" t="s">
        <v>286</v>
      </c>
      <c r="I773" s="95" t="s">
        <v>97</v>
      </c>
      <c r="J773" s="95" t="s">
        <v>97</v>
      </c>
      <c r="K773" s="95" t="s">
        <v>107</v>
      </c>
      <c r="L773" s="95" t="s">
        <v>970</v>
      </c>
      <c r="M773" s="95" t="s">
        <v>1917</v>
      </c>
      <c r="N773" s="95" t="s">
        <v>1881</v>
      </c>
      <c r="O773" s="95" t="s">
        <v>40</v>
      </c>
      <c r="P773" s="95">
        <f t="shared" si="11"/>
        <v>1.2</v>
      </c>
      <c r="Q773" s="95" t="s">
        <v>301</v>
      </c>
      <c r="R773" s="95"/>
      <c r="S773" s="95" t="s">
        <v>234</v>
      </c>
    </row>
    <row r="774" spans="2:19" x14ac:dyDescent="0.4">
      <c r="B774" s="95" t="s">
        <v>311</v>
      </c>
      <c r="C774" s="95" t="s">
        <v>4</v>
      </c>
      <c r="D774" s="95"/>
      <c r="E774" s="95" t="s">
        <v>97</v>
      </c>
      <c r="F774" s="95" t="s">
        <v>95</v>
      </c>
      <c r="G774" s="95" t="s">
        <v>148</v>
      </c>
      <c r="H774" s="95" t="s">
        <v>286</v>
      </c>
      <c r="I774" s="95" t="s">
        <v>97</v>
      </c>
      <c r="J774" s="95" t="s">
        <v>97</v>
      </c>
      <c r="K774" s="95" t="s">
        <v>107</v>
      </c>
      <c r="L774" s="95" t="s">
        <v>971</v>
      </c>
      <c r="M774" s="95" t="s">
        <v>1917</v>
      </c>
      <c r="N774" s="95" t="s">
        <v>1881</v>
      </c>
      <c r="O774" s="95" t="s">
        <v>147</v>
      </c>
      <c r="P774" s="95">
        <f t="shared" si="11"/>
        <v>0.67</v>
      </c>
      <c r="Q774" s="95" t="s">
        <v>959</v>
      </c>
      <c r="R774" s="95"/>
      <c r="S774" s="95" t="s">
        <v>234</v>
      </c>
    </row>
    <row r="775" spans="2:19" x14ac:dyDescent="0.4">
      <c r="B775" s="95" t="s">
        <v>311</v>
      </c>
      <c r="C775" s="95" t="s">
        <v>100</v>
      </c>
      <c r="D775" s="95" t="s">
        <v>1651</v>
      </c>
      <c r="E775" s="95" t="s">
        <v>97</v>
      </c>
      <c r="F775" s="95" t="s">
        <v>95</v>
      </c>
      <c r="G775" s="95" t="s">
        <v>148</v>
      </c>
      <c r="H775" s="95" t="s">
        <v>286</v>
      </c>
      <c r="I775" s="95" t="s">
        <v>97</v>
      </c>
      <c r="J775" s="95" t="s">
        <v>97</v>
      </c>
      <c r="K775" s="95" t="s">
        <v>107</v>
      </c>
      <c r="L775" s="95" t="s">
        <v>972</v>
      </c>
      <c r="M775" s="95" t="s">
        <v>1917</v>
      </c>
      <c r="N775" s="95" t="s">
        <v>1881</v>
      </c>
      <c r="O775" s="95" t="s">
        <v>147</v>
      </c>
      <c r="P775" s="95">
        <f t="shared" si="11"/>
        <v>0.67</v>
      </c>
      <c r="Q775" s="95" t="s">
        <v>1819</v>
      </c>
      <c r="R775" s="95"/>
      <c r="S775" s="95" t="s">
        <v>234</v>
      </c>
    </row>
    <row r="776" spans="2:19" x14ac:dyDescent="0.4">
      <c r="B776" s="95" t="s">
        <v>311</v>
      </c>
      <c r="C776" s="95" t="s">
        <v>7</v>
      </c>
      <c r="D776" s="95"/>
      <c r="E776" s="95" t="s">
        <v>97</v>
      </c>
      <c r="F776" s="95" t="s">
        <v>95</v>
      </c>
      <c r="G776" s="95" t="s">
        <v>148</v>
      </c>
      <c r="H776" s="95" t="s">
        <v>286</v>
      </c>
      <c r="I776" s="95" t="s">
        <v>97</v>
      </c>
      <c r="J776" s="95" t="s">
        <v>97</v>
      </c>
      <c r="K776" s="95" t="s">
        <v>107</v>
      </c>
      <c r="L776" s="95" t="s">
        <v>973</v>
      </c>
      <c r="M776" s="95" t="s">
        <v>1917</v>
      </c>
      <c r="N776" s="95" t="s">
        <v>1881</v>
      </c>
      <c r="O776" s="95" t="s">
        <v>147</v>
      </c>
      <c r="P776" s="95">
        <f t="shared" si="11"/>
        <v>0.67</v>
      </c>
      <c r="Q776" s="95" t="s">
        <v>962</v>
      </c>
      <c r="R776" s="95"/>
      <c r="S776" s="95" t="s">
        <v>234</v>
      </c>
    </row>
    <row r="777" spans="2:19" x14ac:dyDescent="0.4">
      <c r="B777" s="95" t="s">
        <v>311</v>
      </c>
      <c r="C777" s="95" t="s">
        <v>9</v>
      </c>
      <c r="D777" s="95"/>
      <c r="E777" s="95" t="s">
        <v>97</v>
      </c>
      <c r="F777" s="95" t="s">
        <v>95</v>
      </c>
      <c r="G777" s="95" t="s">
        <v>148</v>
      </c>
      <c r="H777" s="95" t="s">
        <v>286</v>
      </c>
      <c r="I777" s="95" t="s">
        <v>97</v>
      </c>
      <c r="J777" s="95" t="s">
        <v>97</v>
      </c>
      <c r="K777" s="95" t="s">
        <v>107</v>
      </c>
      <c r="L777" s="95" t="s">
        <v>974</v>
      </c>
      <c r="M777" s="95" t="s">
        <v>1917</v>
      </c>
      <c r="N777" s="95" t="s">
        <v>1881</v>
      </c>
      <c r="O777" s="95" t="s">
        <v>147</v>
      </c>
      <c r="P777" s="95">
        <f t="shared" ref="P777:P840" si="12">IF(G777="-","-",IF(LEFT(G777,1)="日",VALUE(MID(G777,8,4)),VALUE(SUBSTITUTE(G777,"以下",""))))</f>
        <v>0.67</v>
      </c>
      <c r="Q777" s="95" t="s">
        <v>975</v>
      </c>
      <c r="R777" s="95"/>
      <c r="S777" s="95" t="s">
        <v>234</v>
      </c>
    </row>
    <row r="778" spans="2:19" x14ac:dyDescent="0.4">
      <c r="B778" s="95" t="s">
        <v>311</v>
      </c>
      <c r="C778" s="95" t="s">
        <v>4</v>
      </c>
      <c r="D778" s="95"/>
      <c r="E778" s="95" t="s">
        <v>97</v>
      </c>
      <c r="F778" s="95" t="s">
        <v>95</v>
      </c>
      <c r="G778" s="95" t="s">
        <v>285</v>
      </c>
      <c r="H778" s="95" t="s">
        <v>286</v>
      </c>
      <c r="I778" s="95" t="s">
        <v>97</v>
      </c>
      <c r="J778" s="95" t="s">
        <v>97</v>
      </c>
      <c r="K778" s="95" t="s">
        <v>107</v>
      </c>
      <c r="L778" s="95" t="s">
        <v>976</v>
      </c>
      <c r="M778" s="95" t="s">
        <v>1917</v>
      </c>
      <c r="N778" s="95" t="s">
        <v>1881</v>
      </c>
      <c r="O778" s="95" t="s">
        <v>40</v>
      </c>
      <c r="P778" s="95">
        <f t="shared" si="12"/>
        <v>0.95</v>
      </c>
      <c r="Q778" s="95" t="s">
        <v>959</v>
      </c>
      <c r="R778" s="95"/>
      <c r="S778" s="95" t="s">
        <v>234</v>
      </c>
    </row>
    <row r="779" spans="2:19" x14ac:dyDescent="0.4">
      <c r="B779" s="95" t="s">
        <v>311</v>
      </c>
      <c r="C779" s="95" t="s">
        <v>100</v>
      </c>
      <c r="D779" s="95" t="s">
        <v>1651</v>
      </c>
      <c r="E779" s="95" t="s">
        <v>97</v>
      </c>
      <c r="F779" s="95" t="s">
        <v>95</v>
      </c>
      <c r="G779" s="95" t="s">
        <v>285</v>
      </c>
      <c r="H779" s="95" t="s">
        <v>286</v>
      </c>
      <c r="I779" s="95" t="s">
        <v>97</v>
      </c>
      <c r="J779" s="95" t="s">
        <v>97</v>
      </c>
      <c r="K779" s="95" t="s">
        <v>107</v>
      </c>
      <c r="L779" s="95" t="s">
        <v>977</v>
      </c>
      <c r="M779" s="95" t="s">
        <v>1917</v>
      </c>
      <c r="N779" s="95" t="s">
        <v>1881</v>
      </c>
      <c r="O779" s="95" t="s">
        <v>40</v>
      </c>
      <c r="P779" s="95">
        <f t="shared" si="12"/>
        <v>0.95</v>
      </c>
      <c r="Q779" s="95" t="s">
        <v>1819</v>
      </c>
      <c r="R779" s="95"/>
      <c r="S779" s="95" t="s">
        <v>234</v>
      </c>
    </row>
    <row r="780" spans="2:19" x14ac:dyDescent="0.4">
      <c r="B780" s="95" t="s">
        <v>311</v>
      </c>
      <c r="C780" s="95" t="s">
        <v>7</v>
      </c>
      <c r="D780" s="95"/>
      <c r="E780" s="95" t="s">
        <v>97</v>
      </c>
      <c r="F780" s="95" t="s">
        <v>95</v>
      </c>
      <c r="G780" s="95" t="s">
        <v>285</v>
      </c>
      <c r="H780" s="95" t="s">
        <v>286</v>
      </c>
      <c r="I780" s="95" t="s">
        <v>97</v>
      </c>
      <c r="J780" s="95" t="s">
        <v>97</v>
      </c>
      <c r="K780" s="95" t="s">
        <v>107</v>
      </c>
      <c r="L780" s="95" t="s">
        <v>978</v>
      </c>
      <c r="M780" s="95" t="s">
        <v>1917</v>
      </c>
      <c r="N780" s="95" t="s">
        <v>1881</v>
      </c>
      <c r="O780" s="95" t="s">
        <v>40</v>
      </c>
      <c r="P780" s="95">
        <f t="shared" si="12"/>
        <v>0.95</v>
      </c>
      <c r="Q780" s="95" t="s">
        <v>962</v>
      </c>
      <c r="R780" s="95"/>
      <c r="S780" s="95" t="s">
        <v>234</v>
      </c>
    </row>
    <row r="781" spans="2:19" x14ac:dyDescent="0.4">
      <c r="B781" s="95" t="s">
        <v>311</v>
      </c>
      <c r="C781" s="95" t="s">
        <v>9</v>
      </c>
      <c r="D781" s="95"/>
      <c r="E781" s="95" t="s">
        <v>97</v>
      </c>
      <c r="F781" s="95" t="s">
        <v>95</v>
      </c>
      <c r="G781" s="95" t="s">
        <v>285</v>
      </c>
      <c r="H781" s="95" t="s">
        <v>286</v>
      </c>
      <c r="I781" s="95" t="s">
        <v>97</v>
      </c>
      <c r="J781" s="95" t="s">
        <v>97</v>
      </c>
      <c r="K781" s="95" t="s">
        <v>107</v>
      </c>
      <c r="L781" s="95" t="s">
        <v>979</v>
      </c>
      <c r="M781" s="95" t="s">
        <v>1917</v>
      </c>
      <c r="N781" s="95" t="s">
        <v>1881</v>
      </c>
      <c r="O781" s="95" t="s">
        <v>40</v>
      </c>
      <c r="P781" s="95">
        <f t="shared" si="12"/>
        <v>0.95</v>
      </c>
      <c r="Q781" s="95" t="s">
        <v>975</v>
      </c>
      <c r="R781" s="95"/>
      <c r="S781" s="95" t="s">
        <v>234</v>
      </c>
    </row>
    <row r="782" spans="2:19" x14ac:dyDescent="0.4">
      <c r="B782" s="95" t="s">
        <v>328</v>
      </c>
      <c r="C782" s="95" t="s">
        <v>4</v>
      </c>
      <c r="D782" s="95"/>
      <c r="E782" s="95" t="s">
        <v>97</v>
      </c>
      <c r="F782" s="95" t="s">
        <v>95</v>
      </c>
      <c r="G782" s="95" t="s">
        <v>148</v>
      </c>
      <c r="H782" s="95" t="s">
        <v>286</v>
      </c>
      <c r="I782" s="95" t="s">
        <v>97</v>
      </c>
      <c r="J782" s="95" t="s">
        <v>97</v>
      </c>
      <c r="K782" s="95" t="s">
        <v>107</v>
      </c>
      <c r="L782" s="95" t="s">
        <v>980</v>
      </c>
      <c r="M782" s="95" t="s">
        <v>1917</v>
      </c>
      <c r="N782" s="95" t="s">
        <v>1881</v>
      </c>
      <c r="O782" s="95" t="s">
        <v>147</v>
      </c>
      <c r="P782" s="95">
        <f t="shared" si="12"/>
        <v>0.67</v>
      </c>
      <c r="Q782" s="95" t="s">
        <v>309</v>
      </c>
      <c r="R782" s="95"/>
      <c r="S782" s="95" t="s">
        <v>234</v>
      </c>
    </row>
    <row r="783" spans="2:19" x14ac:dyDescent="0.4">
      <c r="B783" s="95" t="s">
        <v>328</v>
      </c>
      <c r="C783" s="95" t="s">
        <v>4</v>
      </c>
      <c r="D783" s="95"/>
      <c r="E783" s="95" t="s">
        <v>97</v>
      </c>
      <c r="F783" s="95" t="s">
        <v>95</v>
      </c>
      <c r="G783" s="95" t="s">
        <v>259</v>
      </c>
      <c r="H783" s="95" t="s">
        <v>286</v>
      </c>
      <c r="I783" s="95" t="s">
        <v>97</v>
      </c>
      <c r="J783" s="95" t="s">
        <v>97</v>
      </c>
      <c r="K783" s="95" t="s">
        <v>107</v>
      </c>
      <c r="L783" s="95" t="s">
        <v>981</v>
      </c>
      <c r="M783" s="95" t="s">
        <v>1917</v>
      </c>
      <c r="N783" s="95" t="s">
        <v>1881</v>
      </c>
      <c r="O783" s="95" t="s">
        <v>40</v>
      </c>
      <c r="P783" s="95">
        <f t="shared" si="12"/>
        <v>0.96</v>
      </c>
      <c r="Q783" s="95" t="s">
        <v>307</v>
      </c>
      <c r="R783" s="95"/>
      <c r="S783" s="95" t="s">
        <v>234</v>
      </c>
    </row>
    <row r="784" spans="2:19" x14ac:dyDescent="0.4">
      <c r="B784" s="95" t="s">
        <v>328</v>
      </c>
      <c r="C784" s="95" t="s">
        <v>4</v>
      </c>
      <c r="D784" s="95"/>
      <c r="E784" s="95" t="s">
        <v>97</v>
      </c>
      <c r="F784" s="95" t="s">
        <v>95</v>
      </c>
      <c r="G784" s="95" t="s">
        <v>259</v>
      </c>
      <c r="H784" s="95" t="s">
        <v>286</v>
      </c>
      <c r="I784" s="95" t="s">
        <v>97</v>
      </c>
      <c r="J784" s="95" t="s">
        <v>97</v>
      </c>
      <c r="K784" s="95" t="s">
        <v>107</v>
      </c>
      <c r="L784" s="95" t="s">
        <v>981</v>
      </c>
      <c r="M784" s="95" t="s">
        <v>1917</v>
      </c>
      <c r="N784" s="95" t="s">
        <v>1881</v>
      </c>
      <c r="O784" s="95" t="s">
        <v>40</v>
      </c>
      <c r="P784" s="95">
        <f t="shared" si="12"/>
        <v>0.96</v>
      </c>
      <c r="Q784" s="95" t="s">
        <v>309</v>
      </c>
      <c r="R784" s="95"/>
      <c r="S784" s="95"/>
    </row>
    <row r="785" spans="2:19" x14ac:dyDescent="0.4">
      <c r="B785" s="95" t="s">
        <v>321</v>
      </c>
      <c r="C785" s="95" t="s">
        <v>94</v>
      </c>
      <c r="D785" s="95"/>
      <c r="E785" s="95" t="s">
        <v>1636</v>
      </c>
      <c r="F785" s="95" t="s">
        <v>95</v>
      </c>
      <c r="G785" s="95" t="s">
        <v>335</v>
      </c>
      <c r="H785" s="95" t="s">
        <v>286</v>
      </c>
      <c r="I785" s="95" t="s">
        <v>97</v>
      </c>
      <c r="J785" s="95" t="s">
        <v>97</v>
      </c>
      <c r="K785" s="95" t="s">
        <v>107</v>
      </c>
      <c r="L785" s="95" t="s">
        <v>982</v>
      </c>
      <c r="M785" s="95" t="s">
        <v>1917</v>
      </c>
      <c r="N785" s="95" t="s">
        <v>1881</v>
      </c>
      <c r="O785" s="95" t="s">
        <v>40</v>
      </c>
      <c r="P785" s="95">
        <f t="shared" si="12"/>
        <v>1.1000000000000001</v>
      </c>
      <c r="Q785" s="95" t="s">
        <v>337</v>
      </c>
      <c r="R785" s="95"/>
      <c r="S785" s="95" t="s">
        <v>234</v>
      </c>
    </row>
    <row r="786" spans="2:19" x14ac:dyDescent="0.4">
      <c r="B786" s="95" t="s">
        <v>321</v>
      </c>
      <c r="C786" s="95" t="s">
        <v>94</v>
      </c>
      <c r="D786" s="95"/>
      <c r="E786" s="95" t="s">
        <v>1636</v>
      </c>
      <c r="F786" s="95" t="s">
        <v>95</v>
      </c>
      <c r="G786" s="95" t="s">
        <v>176</v>
      </c>
      <c r="H786" s="95" t="s">
        <v>286</v>
      </c>
      <c r="I786" s="95" t="s">
        <v>97</v>
      </c>
      <c r="J786" s="95" t="s">
        <v>97</v>
      </c>
      <c r="K786" s="95" t="s">
        <v>107</v>
      </c>
      <c r="L786" s="95" t="s">
        <v>983</v>
      </c>
      <c r="M786" s="95" t="s">
        <v>1917</v>
      </c>
      <c r="N786" s="95" t="s">
        <v>1881</v>
      </c>
      <c r="O786" s="95" t="s">
        <v>35</v>
      </c>
      <c r="P786" s="95">
        <f t="shared" si="12"/>
        <v>1.2</v>
      </c>
      <c r="Q786" s="95" t="s">
        <v>337</v>
      </c>
      <c r="R786" s="95"/>
      <c r="S786" s="95" t="s">
        <v>234</v>
      </c>
    </row>
    <row r="787" spans="2:19" x14ac:dyDescent="0.4">
      <c r="B787" s="95" t="s">
        <v>364</v>
      </c>
      <c r="C787" s="95" t="s">
        <v>94</v>
      </c>
      <c r="D787" s="95"/>
      <c r="E787" s="95" t="s">
        <v>97</v>
      </c>
      <c r="F787" s="95" t="s">
        <v>95</v>
      </c>
      <c r="G787" s="95" t="s">
        <v>103</v>
      </c>
      <c r="H787" s="95" t="s">
        <v>286</v>
      </c>
      <c r="I787" s="95" t="s">
        <v>97</v>
      </c>
      <c r="J787" s="95" t="s">
        <v>97</v>
      </c>
      <c r="K787" s="95" t="s">
        <v>107</v>
      </c>
      <c r="L787" s="95" t="s">
        <v>984</v>
      </c>
      <c r="M787" s="95" t="s">
        <v>1917</v>
      </c>
      <c r="N787" s="95" t="s">
        <v>1881</v>
      </c>
      <c r="O787" s="95" t="s">
        <v>40</v>
      </c>
      <c r="P787" s="95">
        <f t="shared" si="12"/>
        <v>1.3</v>
      </c>
      <c r="Q787" s="95" t="s">
        <v>340</v>
      </c>
      <c r="R787" s="95"/>
      <c r="S787" s="95" t="s">
        <v>234</v>
      </c>
    </row>
    <row r="788" spans="2:19" x14ac:dyDescent="0.4">
      <c r="B788" s="95" t="s">
        <v>364</v>
      </c>
      <c r="C788" s="95" t="s">
        <v>94</v>
      </c>
      <c r="D788" s="95"/>
      <c r="E788" s="95" t="s">
        <v>97</v>
      </c>
      <c r="F788" s="95" t="s">
        <v>95</v>
      </c>
      <c r="G788" s="95" t="s">
        <v>103</v>
      </c>
      <c r="H788" s="95" t="s">
        <v>286</v>
      </c>
      <c r="I788" s="95" t="s">
        <v>97</v>
      </c>
      <c r="J788" s="95" t="s">
        <v>97</v>
      </c>
      <c r="K788" s="95" t="s">
        <v>98</v>
      </c>
      <c r="L788" s="95" t="s">
        <v>985</v>
      </c>
      <c r="M788" s="95" t="s">
        <v>1917</v>
      </c>
      <c r="N788" s="95" t="s">
        <v>1881</v>
      </c>
      <c r="O788" s="95" t="s">
        <v>40</v>
      </c>
      <c r="P788" s="95">
        <f t="shared" si="12"/>
        <v>1.3</v>
      </c>
      <c r="Q788" s="95" t="s">
        <v>340</v>
      </c>
      <c r="R788" s="95"/>
      <c r="S788" s="95" t="s">
        <v>234</v>
      </c>
    </row>
    <row r="789" spans="2:19" x14ac:dyDescent="0.4">
      <c r="B789" s="95" t="s">
        <v>364</v>
      </c>
      <c r="C789" s="95" t="s">
        <v>4</v>
      </c>
      <c r="D789" s="95"/>
      <c r="E789" s="95" t="s">
        <v>97</v>
      </c>
      <c r="F789" s="95" t="s">
        <v>95</v>
      </c>
      <c r="G789" s="95" t="s">
        <v>103</v>
      </c>
      <c r="H789" s="95" t="s">
        <v>286</v>
      </c>
      <c r="I789" s="95" t="s">
        <v>97</v>
      </c>
      <c r="J789" s="95" t="s">
        <v>97</v>
      </c>
      <c r="K789" s="95" t="s">
        <v>98</v>
      </c>
      <c r="L789" s="95" t="s">
        <v>986</v>
      </c>
      <c r="M789" s="95" t="s">
        <v>1917</v>
      </c>
      <c r="N789" s="95" t="s">
        <v>1881</v>
      </c>
      <c r="O789" s="95" t="s">
        <v>40</v>
      </c>
      <c r="P789" s="95">
        <f t="shared" si="12"/>
        <v>1.3</v>
      </c>
      <c r="Q789" s="95" t="s">
        <v>348</v>
      </c>
      <c r="R789" s="95"/>
      <c r="S789" s="95" t="s">
        <v>234</v>
      </c>
    </row>
    <row r="790" spans="2:19" x14ac:dyDescent="0.4">
      <c r="B790" s="95" t="s">
        <v>364</v>
      </c>
      <c r="C790" s="95" t="s">
        <v>100</v>
      </c>
      <c r="D790" s="95"/>
      <c r="E790" s="95" t="s">
        <v>97</v>
      </c>
      <c r="F790" s="95" t="s">
        <v>95</v>
      </c>
      <c r="G790" s="95" t="s">
        <v>103</v>
      </c>
      <c r="H790" s="95" t="s">
        <v>286</v>
      </c>
      <c r="I790" s="95" t="s">
        <v>97</v>
      </c>
      <c r="J790" s="95" t="s">
        <v>97</v>
      </c>
      <c r="K790" s="95" t="s">
        <v>98</v>
      </c>
      <c r="L790" s="95" t="s">
        <v>987</v>
      </c>
      <c r="M790" s="95" t="s">
        <v>1917</v>
      </c>
      <c r="N790" s="95" t="s">
        <v>1881</v>
      </c>
      <c r="O790" s="95" t="s">
        <v>40</v>
      </c>
      <c r="P790" s="95">
        <f t="shared" si="12"/>
        <v>1.3</v>
      </c>
      <c r="Q790" s="95" t="s">
        <v>350</v>
      </c>
      <c r="R790" s="95"/>
      <c r="S790" s="95" t="s">
        <v>234</v>
      </c>
    </row>
    <row r="791" spans="2:19" x14ac:dyDescent="0.4">
      <c r="B791" s="95" t="s">
        <v>364</v>
      </c>
      <c r="C791" s="95" t="s">
        <v>7</v>
      </c>
      <c r="D791" s="95"/>
      <c r="E791" s="95" t="s">
        <v>97</v>
      </c>
      <c r="F791" s="95" t="s">
        <v>95</v>
      </c>
      <c r="G791" s="95" t="s">
        <v>103</v>
      </c>
      <c r="H791" s="95" t="s">
        <v>286</v>
      </c>
      <c r="I791" s="95" t="s">
        <v>97</v>
      </c>
      <c r="J791" s="95" t="s">
        <v>97</v>
      </c>
      <c r="K791" s="95" t="s">
        <v>98</v>
      </c>
      <c r="L791" s="95" t="s">
        <v>988</v>
      </c>
      <c r="M791" s="95" t="s">
        <v>1917</v>
      </c>
      <c r="N791" s="95" t="s">
        <v>1881</v>
      </c>
      <c r="O791" s="95" t="s">
        <v>40</v>
      </c>
      <c r="P791" s="95">
        <f t="shared" si="12"/>
        <v>1.3</v>
      </c>
      <c r="Q791" s="95" t="s">
        <v>352</v>
      </c>
      <c r="R791" s="95"/>
      <c r="S791" s="95" t="s">
        <v>234</v>
      </c>
    </row>
    <row r="792" spans="2:19" x14ac:dyDescent="0.4">
      <c r="B792" s="95" t="s">
        <v>364</v>
      </c>
      <c r="C792" s="95" t="s">
        <v>9</v>
      </c>
      <c r="D792" s="95"/>
      <c r="E792" s="95" t="s">
        <v>97</v>
      </c>
      <c r="F792" s="95" t="s">
        <v>95</v>
      </c>
      <c r="G792" s="95" t="s">
        <v>103</v>
      </c>
      <c r="H792" s="95" t="s">
        <v>286</v>
      </c>
      <c r="I792" s="95" t="s">
        <v>97</v>
      </c>
      <c r="J792" s="95" t="s">
        <v>97</v>
      </c>
      <c r="K792" s="95" t="s">
        <v>98</v>
      </c>
      <c r="L792" s="95" t="s">
        <v>989</v>
      </c>
      <c r="M792" s="95" t="s">
        <v>1917</v>
      </c>
      <c r="N792" s="95" t="s">
        <v>1881</v>
      </c>
      <c r="O792" s="95" t="s">
        <v>40</v>
      </c>
      <c r="P792" s="95">
        <f t="shared" si="12"/>
        <v>1.3</v>
      </c>
      <c r="Q792" s="95" t="s">
        <v>378</v>
      </c>
      <c r="R792" s="95"/>
      <c r="S792" s="95" t="s">
        <v>234</v>
      </c>
    </row>
    <row r="793" spans="2:19" x14ac:dyDescent="0.4">
      <c r="B793" s="95" t="s">
        <v>364</v>
      </c>
      <c r="C793" s="95" t="s">
        <v>4</v>
      </c>
      <c r="D793" s="95"/>
      <c r="E793" s="95" t="s">
        <v>97</v>
      </c>
      <c r="F793" s="95" t="s">
        <v>95</v>
      </c>
      <c r="G793" s="95" t="s">
        <v>96</v>
      </c>
      <c r="H793" s="95" t="s">
        <v>286</v>
      </c>
      <c r="I793" s="95" t="s">
        <v>97</v>
      </c>
      <c r="J793" s="95" t="s">
        <v>97</v>
      </c>
      <c r="K793" s="95" t="s">
        <v>107</v>
      </c>
      <c r="L793" s="95" t="s">
        <v>990</v>
      </c>
      <c r="M793" s="95" t="s">
        <v>1917</v>
      </c>
      <c r="N793" s="95" t="s">
        <v>1881</v>
      </c>
      <c r="O793" s="95" t="s">
        <v>40</v>
      </c>
      <c r="P793" s="95">
        <f t="shared" si="12"/>
        <v>1.4</v>
      </c>
      <c r="Q793" s="95" t="s">
        <v>348</v>
      </c>
      <c r="R793" s="95"/>
      <c r="S793" s="95" t="s">
        <v>234</v>
      </c>
    </row>
    <row r="794" spans="2:19" x14ac:dyDescent="0.4">
      <c r="B794" s="95" t="s">
        <v>364</v>
      </c>
      <c r="C794" s="95" t="s">
        <v>100</v>
      </c>
      <c r="D794" s="95"/>
      <c r="E794" s="95" t="s">
        <v>97</v>
      </c>
      <c r="F794" s="95" t="s">
        <v>95</v>
      </c>
      <c r="G794" s="95" t="s">
        <v>96</v>
      </c>
      <c r="H794" s="95" t="s">
        <v>286</v>
      </c>
      <c r="I794" s="95" t="s">
        <v>97</v>
      </c>
      <c r="J794" s="95" t="s">
        <v>97</v>
      </c>
      <c r="K794" s="95" t="s">
        <v>107</v>
      </c>
      <c r="L794" s="95" t="s">
        <v>991</v>
      </c>
      <c r="M794" s="95" t="s">
        <v>1917</v>
      </c>
      <c r="N794" s="95" t="s">
        <v>1881</v>
      </c>
      <c r="O794" s="95" t="s">
        <v>40</v>
      </c>
      <c r="P794" s="95">
        <f t="shared" si="12"/>
        <v>1.4</v>
      </c>
      <c r="Q794" s="95" t="s">
        <v>350</v>
      </c>
      <c r="R794" s="95"/>
      <c r="S794" s="95" t="s">
        <v>234</v>
      </c>
    </row>
    <row r="795" spans="2:19" x14ac:dyDescent="0.4">
      <c r="B795" s="95" t="s">
        <v>364</v>
      </c>
      <c r="C795" s="95" t="s">
        <v>7</v>
      </c>
      <c r="D795" s="95"/>
      <c r="E795" s="95" t="s">
        <v>97</v>
      </c>
      <c r="F795" s="95" t="s">
        <v>95</v>
      </c>
      <c r="G795" s="95" t="s">
        <v>96</v>
      </c>
      <c r="H795" s="95" t="s">
        <v>286</v>
      </c>
      <c r="I795" s="95" t="s">
        <v>97</v>
      </c>
      <c r="J795" s="95" t="s">
        <v>97</v>
      </c>
      <c r="K795" s="95" t="s">
        <v>107</v>
      </c>
      <c r="L795" s="95" t="s">
        <v>992</v>
      </c>
      <c r="M795" s="95" t="s">
        <v>1917</v>
      </c>
      <c r="N795" s="95" t="s">
        <v>1881</v>
      </c>
      <c r="O795" s="95" t="s">
        <v>40</v>
      </c>
      <c r="P795" s="95">
        <f t="shared" si="12"/>
        <v>1.4</v>
      </c>
      <c r="Q795" s="95" t="s">
        <v>352</v>
      </c>
      <c r="R795" s="95"/>
      <c r="S795" s="95" t="s">
        <v>234</v>
      </c>
    </row>
    <row r="796" spans="2:19" x14ac:dyDescent="0.4">
      <c r="B796" s="95" t="s">
        <v>364</v>
      </c>
      <c r="C796" s="95" t="s">
        <v>9</v>
      </c>
      <c r="D796" s="95"/>
      <c r="E796" s="95" t="s">
        <v>97</v>
      </c>
      <c r="F796" s="95" t="s">
        <v>95</v>
      </c>
      <c r="G796" s="95" t="s">
        <v>96</v>
      </c>
      <c r="H796" s="95" t="s">
        <v>286</v>
      </c>
      <c r="I796" s="95" t="s">
        <v>97</v>
      </c>
      <c r="J796" s="95" t="s">
        <v>97</v>
      </c>
      <c r="K796" s="95" t="s">
        <v>107</v>
      </c>
      <c r="L796" s="95" t="s">
        <v>993</v>
      </c>
      <c r="M796" s="95" t="s">
        <v>1917</v>
      </c>
      <c r="N796" s="95" t="s">
        <v>1881</v>
      </c>
      <c r="O796" s="95" t="s">
        <v>40</v>
      </c>
      <c r="P796" s="95">
        <f t="shared" si="12"/>
        <v>1.4</v>
      </c>
      <c r="Q796" s="95" t="s">
        <v>378</v>
      </c>
      <c r="R796" s="95"/>
      <c r="S796" s="95" t="s">
        <v>234</v>
      </c>
    </row>
    <row r="797" spans="2:19" x14ac:dyDescent="0.4">
      <c r="B797" s="95" t="s">
        <v>364</v>
      </c>
      <c r="C797" s="95" t="s">
        <v>94</v>
      </c>
      <c r="D797" s="95"/>
      <c r="E797" s="95" t="s">
        <v>97</v>
      </c>
      <c r="F797" s="95" t="s">
        <v>95</v>
      </c>
      <c r="G797" s="95" t="s">
        <v>103</v>
      </c>
      <c r="H797" s="95" t="s">
        <v>286</v>
      </c>
      <c r="I797" s="95" t="s">
        <v>97</v>
      </c>
      <c r="J797" s="95" t="s">
        <v>97</v>
      </c>
      <c r="K797" s="95" t="s">
        <v>107</v>
      </c>
      <c r="L797" s="95" t="s">
        <v>994</v>
      </c>
      <c r="M797" s="95" t="s">
        <v>1917</v>
      </c>
      <c r="N797" s="95" t="s">
        <v>1881</v>
      </c>
      <c r="O797" s="95" t="s">
        <v>35</v>
      </c>
      <c r="P797" s="95">
        <f t="shared" si="12"/>
        <v>1.3</v>
      </c>
      <c r="Q797" s="95" t="s">
        <v>995</v>
      </c>
      <c r="R797" s="95"/>
      <c r="S797" s="95" t="s">
        <v>234</v>
      </c>
    </row>
    <row r="798" spans="2:19" x14ac:dyDescent="0.4">
      <c r="B798" s="95" t="s">
        <v>364</v>
      </c>
      <c r="C798" s="95" t="s">
        <v>7</v>
      </c>
      <c r="D798" s="95"/>
      <c r="E798" s="95" t="s">
        <v>97</v>
      </c>
      <c r="F798" s="95" t="s">
        <v>95</v>
      </c>
      <c r="G798" s="95" t="s">
        <v>103</v>
      </c>
      <c r="H798" s="95" t="s">
        <v>286</v>
      </c>
      <c r="I798" s="95" t="s">
        <v>97</v>
      </c>
      <c r="J798" s="95" t="s">
        <v>97</v>
      </c>
      <c r="K798" s="95" t="s">
        <v>107</v>
      </c>
      <c r="L798" s="95" t="s">
        <v>996</v>
      </c>
      <c r="M798" s="95" t="s">
        <v>1917</v>
      </c>
      <c r="N798" s="95" t="s">
        <v>1881</v>
      </c>
      <c r="O798" s="95" t="s">
        <v>35</v>
      </c>
      <c r="P798" s="95">
        <f t="shared" si="12"/>
        <v>1.3</v>
      </c>
      <c r="Q798" s="95" t="s">
        <v>353</v>
      </c>
      <c r="R798" s="95"/>
      <c r="S798" s="95" t="s">
        <v>234</v>
      </c>
    </row>
    <row r="799" spans="2:19" x14ac:dyDescent="0.4">
      <c r="B799" s="95" t="s">
        <v>364</v>
      </c>
      <c r="C799" s="95" t="s">
        <v>94</v>
      </c>
      <c r="D799" s="95"/>
      <c r="E799" s="95" t="s">
        <v>97</v>
      </c>
      <c r="F799" s="95" t="s">
        <v>95</v>
      </c>
      <c r="G799" s="95" t="s">
        <v>103</v>
      </c>
      <c r="H799" s="95" t="s">
        <v>286</v>
      </c>
      <c r="I799" s="95" t="s">
        <v>97</v>
      </c>
      <c r="J799" s="95" t="s">
        <v>97</v>
      </c>
      <c r="K799" s="95" t="s">
        <v>98</v>
      </c>
      <c r="L799" s="95" t="s">
        <v>997</v>
      </c>
      <c r="M799" s="95" t="s">
        <v>1917</v>
      </c>
      <c r="N799" s="95" t="s">
        <v>1881</v>
      </c>
      <c r="O799" s="95" t="s">
        <v>35</v>
      </c>
      <c r="P799" s="95">
        <f t="shared" si="12"/>
        <v>1.3</v>
      </c>
      <c r="Q799" s="95" t="s">
        <v>995</v>
      </c>
      <c r="R799" s="95"/>
      <c r="S799" s="95" t="s">
        <v>234</v>
      </c>
    </row>
    <row r="800" spans="2:19" x14ac:dyDescent="0.4">
      <c r="B800" s="95" t="s">
        <v>364</v>
      </c>
      <c r="C800" s="95" t="s">
        <v>7</v>
      </c>
      <c r="D800" s="95"/>
      <c r="E800" s="95" t="s">
        <v>97</v>
      </c>
      <c r="F800" s="95" t="s">
        <v>95</v>
      </c>
      <c r="G800" s="95" t="s">
        <v>103</v>
      </c>
      <c r="H800" s="95" t="s">
        <v>286</v>
      </c>
      <c r="I800" s="95" t="s">
        <v>97</v>
      </c>
      <c r="J800" s="95" t="s">
        <v>97</v>
      </c>
      <c r="K800" s="95" t="s">
        <v>98</v>
      </c>
      <c r="L800" s="95" t="s">
        <v>998</v>
      </c>
      <c r="M800" s="95" t="s">
        <v>1917</v>
      </c>
      <c r="N800" s="95" t="s">
        <v>1881</v>
      </c>
      <c r="O800" s="95" t="s">
        <v>35</v>
      </c>
      <c r="P800" s="95">
        <f t="shared" si="12"/>
        <v>1.3</v>
      </c>
      <c r="Q800" s="95" t="s">
        <v>353</v>
      </c>
      <c r="R800" s="95"/>
      <c r="S800" s="95" t="s">
        <v>234</v>
      </c>
    </row>
    <row r="801" spans="2:19" x14ac:dyDescent="0.4">
      <c r="B801" s="95" t="s">
        <v>364</v>
      </c>
      <c r="C801" s="95" t="s">
        <v>7</v>
      </c>
      <c r="D801" s="95"/>
      <c r="E801" s="95" t="s">
        <v>97</v>
      </c>
      <c r="F801" s="95" t="s">
        <v>95</v>
      </c>
      <c r="G801" s="95" t="s">
        <v>103</v>
      </c>
      <c r="H801" s="95" t="s">
        <v>286</v>
      </c>
      <c r="I801" s="95" t="s">
        <v>97</v>
      </c>
      <c r="J801" s="95" t="s">
        <v>97</v>
      </c>
      <c r="K801" s="95" t="s">
        <v>98</v>
      </c>
      <c r="L801" s="95" t="s">
        <v>998</v>
      </c>
      <c r="M801" s="95" t="s">
        <v>1917</v>
      </c>
      <c r="N801" s="95" t="s">
        <v>1881</v>
      </c>
      <c r="O801" s="95" t="s">
        <v>35</v>
      </c>
      <c r="P801" s="95">
        <f t="shared" si="12"/>
        <v>1.3</v>
      </c>
      <c r="Q801" s="95" t="s">
        <v>352</v>
      </c>
      <c r="R801" s="95"/>
      <c r="S801" s="95"/>
    </row>
    <row r="802" spans="2:19" x14ac:dyDescent="0.4">
      <c r="B802" s="95" t="s">
        <v>364</v>
      </c>
      <c r="C802" s="95" t="s">
        <v>94</v>
      </c>
      <c r="D802" s="95"/>
      <c r="E802" s="95" t="s">
        <v>97</v>
      </c>
      <c r="F802" s="95" t="s">
        <v>95</v>
      </c>
      <c r="G802" s="95" t="s">
        <v>109</v>
      </c>
      <c r="H802" s="95" t="s">
        <v>286</v>
      </c>
      <c r="I802" s="95" t="s">
        <v>97</v>
      </c>
      <c r="J802" s="95" t="s">
        <v>97</v>
      </c>
      <c r="K802" s="95" t="s">
        <v>107</v>
      </c>
      <c r="L802" s="95" t="s">
        <v>999</v>
      </c>
      <c r="M802" s="95" t="s">
        <v>1917</v>
      </c>
      <c r="N802" s="95" t="s">
        <v>1881</v>
      </c>
      <c r="O802" s="95" t="s">
        <v>35</v>
      </c>
      <c r="P802" s="95">
        <f t="shared" si="12"/>
        <v>1.6</v>
      </c>
      <c r="Q802" s="95" t="s">
        <v>340</v>
      </c>
      <c r="R802" s="95"/>
      <c r="S802" s="95" t="s">
        <v>234</v>
      </c>
    </row>
    <row r="803" spans="2:19" x14ac:dyDescent="0.4">
      <c r="B803" s="95" t="s">
        <v>364</v>
      </c>
      <c r="C803" s="95" t="s">
        <v>4</v>
      </c>
      <c r="D803" s="95"/>
      <c r="E803" s="95" t="s">
        <v>97</v>
      </c>
      <c r="F803" s="95" t="s">
        <v>95</v>
      </c>
      <c r="G803" s="95" t="s">
        <v>109</v>
      </c>
      <c r="H803" s="95" t="s">
        <v>286</v>
      </c>
      <c r="I803" s="95" t="s">
        <v>97</v>
      </c>
      <c r="J803" s="95" t="s">
        <v>97</v>
      </c>
      <c r="K803" s="95" t="s">
        <v>107</v>
      </c>
      <c r="L803" s="95" t="s">
        <v>1000</v>
      </c>
      <c r="M803" s="95" t="s">
        <v>1917</v>
      </c>
      <c r="N803" s="95" t="s">
        <v>1881</v>
      </c>
      <c r="O803" s="95" t="s">
        <v>35</v>
      </c>
      <c r="P803" s="95">
        <f t="shared" si="12"/>
        <v>1.6</v>
      </c>
      <c r="Q803" s="95" t="s">
        <v>348</v>
      </c>
      <c r="R803" s="95"/>
      <c r="S803" s="95" t="s">
        <v>234</v>
      </c>
    </row>
    <row r="804" spans="2:19" x14ac:dyDescent="0.4">
      <c r="B804" s="95" t="s">
        <v>364</v>
      </c>
      <c r="C804" s="95" t="s">
        <v>4</v>
      </c>
      <c r="D804" s="95"/>
      <c r="E804" s="95" t="s">
        <v>97</v>
      </c>
      <c r="F804" s="95" t="s">
        <v>95</v>
      </c>
      <c r="G804" s="95" t="s">
        <v>109</v>
      </c>
      <c r="H804" s="95" t="s">
        <v>286</v>
      </c>
      <c r="I804" s="95" t="s">
        <v>97</v>
      </c>
      <c r="J804" s="95" t="s">
        <v>97</v>
      </c>
      <c r="K804" s="95" t="s">
        <v>107</v>
      </c>
      <c r="L804" s="95" t="s">
        <v>1000</v>
      </c>
      <c r="M804" s="95" t="s">
        <v>1917</v>
      </c>
      <c r="N804" s="95" t="s">
        <v>1881</v>
      </c>
      <c r="O804" s="95" t="s">
        <v>35</v>
      </c>
      <c r="P804" s="95">
        <f t="shared" si="12"/>
        <v>1.6</v>
      </c>
      <c r="Q804" s="95" t="s">
        <v>370</v>
      </c>
      <c r="R804" s="95"/>
      <c r="S804" s="95"/>
    </row>
    <row r="805" spans="2:19" x14ac:dyDescent="0.4">
      <c r="B805" s="95" t="s">
        <v>364</v>
      </c>
      <c r="C805" s="95" t="s">
        <v>100</v>
      </c>
      <c r="D805" s="95"/>
      <c r="E805" s="95" t="s">
        <v>97</v>
      </c>
      <c r="F805" s="95" t="s">
        <v>95</v>
      </c>
      <c r="G805" s="95" t="s">
        <v>109</v>
      </c>
      <c r="H805" s="95" t="s">
        <v>286</v>
      </c>
      <c r="I805" s="95" t="s">
        <v>97</v>
      </c>
      <c r="J805" s="95" t="s">
        <v>97</v>
      </c>
      <c r="K805" s="95" t="s">
        <v>107</v>
      </c>
      <c r="L805" s="95" t="s">
        <v>1001</v>
      </c>
      <c r="M805" s="95" t="s">
        <v>1917</v>
      </c>
      <c r="N805" s="95" t="s">
        <v>1881</v>
      </c>
      <c r="O805" s="95" t="s">
        <v>35</v>
      </c>
      <c r="P805" s="95">
        <f t="shared" si="12"/>
        <v>1.6</v>
      </c>
      <c r="Q805" s="95" t="s">
        <v>350</v>
      </c>
      <c r="R805" s="95"/>
      <c r="S805" s="95" t="s">
        <v>234</v>
      </c>
    </row>
    <row r="806" spans="2:19" x14ac:dyDescent="0.4">
      <c r="B806" s="95" t="s">
        <v>364</v>
      </c>
      <c r="C806" s="95" t="s">
        <v>100</v>
      </c>
      <c r="D806" s="95"/>
      <c r="E806" s="95" t="s">
        <v>97</v>
      </c>
      <c r="F806" s="95" t="s">
        <v>95</v>
      </c>
      <c r="G806" s="95" t="s">
        <v>109</v>
      </c>
      <c r="H806" s="95" t="s">
        <v>286</v>
      </c>
      <c r="I806" s="95" t="s">
        <v>97</v>
      </c>
      <c r="J806" s="95" t="s">
        <v>97</v>
      </c>
      <c r="K806" s="95" t="s">
        <v>107</v>
      </c>
      <c r="L806" s="95" t="s">
        <v>1001</v>
      </c>
      <c r="M806" s="95" t="s">
        <v>1917</v>
      </c>
      <c r="N806" s="95" t="s">
        <v>1881</v>
      </c>
      <c r="O806" s="95" t="s">
        <v>35</v>
      </c>
      <c r="P806" s="95">
        <f t="shared" si="12"/>
        <v>1.6</v>
      </c>
      <c r="Q806" s="95" t="s">
        <v>344</v>
      </c>
      <c r="R806" s="95"/>
      <c r="S806" s="95"/>
    </row>
    <row r="807" spans="2:19" x14ac:dyDescent="0.4">
      <c r="B807" s="95" t="s">
        <v>364</v>
      </c>
      <c r="C807" s="95" t="s">
        <v>6</v>
      </c>
      <c r="D807" s="95"/>
      <c r="E807" s="95" t="s">
        <v>97</v>
      </c>
      <c r="F807" s="95" t="s">
        <v>95</v>
      </c>
      <c r="G807" s="95" t="s">
        <v>109</v>
      </c>
      <c r="H807" s="95" t="s">
        <v>286</v>
      </c>
      <c r="I807" s="95" t="s">
        <v>97</v>
      </c>
      <c r="J807" s="95" t="s">
        <v>97</v>
      </c>
      <c r="K807" s="95" t="s">
        <v>107</v>
      </c>
      <c r="L807" s="95" t="s">
        <v>1002</v>
      </c>
      <c r="M807" s="95" t="s">
        <v>1917</v>
      </c>
      <c r="N807" s="95" t="s">
        <v>1881</v>
      </c>
      <c r="O807" s="95" t="s">
        <v>35</v>
      </c>
      <c r="P807" s="95">
        <f t="shared" si="12"/>
        <v>1.6</v>
      </c>
      <c r="Q807" s="95" t="s">
        <v>359</v>
      </c>
      <c r="R807" s="95"/>
      <c r="S807" s="95" t="s">
        <v>234</v>
      </c>
    </row>
    <row r="808" spans="2:19" x14ac:dyDescent="0.4">
      <c r="B808" s="95" t="s">
        <v>364</v>
      </c>
      <c r="C808" s="95" t="s">
        <v>7</v>
      </c>
      <c r="D808" s="95"/>
      <c r="E808" s="95" t="s">
        <v>97</v>
      </c>
      <c r="F808" s="95" t="s">
        <v>95</v>
      </c>
      <c r="G808" s="95" t="s">
        <v>109</v>
      </c>
      <c r="H808" s="95" t="s">
        <v>286</v>
      </c>
      <c r="I808" s="95" t="s">
        <v>97</v>
      </c>
      <c r="J808" s="95" t="s">
        <v>97</v>
      </c>
      <c r="K808" s="95" t="s">
        <v>107</v>
      </c>
      <c r="L808" s="95" t="s">
        <v>1003</v>
      </c>
      <c r="M808" s="95" t="s">
        <v>1917</v>
      </c>
      <c r="N808" s="95" t="s">
        <v>1881</v>
      </c>
      <c r="O808" s="95" t="s">
        <v>35</v>
      </c>
      <c r="P808" s="95">
        <f t="shared" si="12"/>
        <v>1.6</v>
      </c>
      <c r="Q808" s="95" t="s">
        <v>352</v>
      </c>
      <c r="R808" s="95"/>
      <c r="S808" s="95" t="s">
        <v>234</v>
      </c>
    </row>
    <row r="809" spans="2:19" x14ac:dyDescent="0.4">
      <c r="B809" s="95" t="s">
        <v>364</v>
      </c>
      <c r="C809" s="95" t="s">
        <v>7</v>
      </c>
      <c r="D809" s="95"/>
      <c r="E809" s="95" t="s">
        <v>97</v>
      </c>
      <c r="F809" s="95" t="s">
        <v>95</v>
      </c>
      <c r="G809" s="95" t="s">
        <v>109</v>
      </c>
      <c r="H809" s="95" t="s">
        <v>286</v>
      </c>
      <c r="I809" s="95" t="s">
        <v>97</v>
      </c>
      <c r="J809" s="95" t="s">
        <v>97</v>
      </c>
      <c r="K809" s="95" t="s">
        <v>107</v>
      </c>
      <c r="L809" s="95" t="s">
        <v>1003</v>
      </c>
      <c r="M809" s="95" t="s">
        <v>1917</v>
      </c>
      <c r="N809" s="95" t="s">
        <v>1881</v>
      </c>
      <c r="O809" s="95" t="s">
        <v>35</v>
      </c>
      <c r="P809" s="95">
        <f t="shared" si="12"/>
        <v>1.6</v>
      </c>
      <c r="Q809" s="95" t="s">
        <v>370</v>
      </c>
      <c r="R809" s="95"/>
      <c r="S809" s="95"/>
    </row>
    <row r="810" spans="2:19" x14ac:dyDescent="0.4">
      <c r="B810" s="95" t="s">
        <v>364</v>
      </c>
      <c r="C810" s="95" t="s">
        <v>9</v>
      </c>
      <c r="D810" s="95"/>
      <c r="E810" s="95" t="s">
        <v>97</v>
      </c>
      <c r="F810" s="95" t="s">
        <v>95</v>
      </c>
      <c r="G810" s="95" t="s">
        <v>109</v>
      </c>
      <c r="H810" s="95" t="s">
        <v>286</v>
      </c>
      <c r="I810" s="95" t="s">
        <v>97</v>
      </c>
      <c r="J810" s="95" t="s">
        <v>97</v>
      </c>
      <c r="K810" s="95" t="s">
        <v>107</v>
      </c>
      <c r="L810" s="95" t="s">
        <v>1004</v>
      </c>
      <c r="M810" s="95" t="s">
        <v>1917</v>
      </c>
      <c r="N810" s="95" t="s">
        <v>1881</v>
      </c>
      <c r="O810" s="95" t="s">
        <v>35</v>
      </c>
      <c r="P810" s="95">
        <f t="shared" si="12"/>
        <v>1.6</v>
      </c>
      <c r="Q810" s="95" t="s">
        <v>378</v>
      </c>
      <c r="R810" s="95"/>
      <c r="S810" s="95" t="s">
        <v>234</v>
      </c>
    </row>
    <row r="811" spans="2:19" x14ac:dyDescent="0.4">
      <c r="B811" s="95" t="s">
        <v>364</v>
      </c>
      <c r="C811" s="95" t="s">
        <v>4</v>
      </c>
      <c r="D811" s="95"/>
      <c r="E811" s="95" t="s">
        <v>97</v>
      </c>
      <c r="F811" s="95" t="s">
        <v>95</v>
      </c>
      <c r="G811" s="95" t="s">
        <v>109</v>
      </c>
      <c r="H811" s="95" t="s">
        <v>286</v>
      </c>
      <c r="I811" s="95" t="s">
        <v>97</v>
      </c>
      <c r="J811" s="95" t="s">
        <v>97</v>
      </c>
      <c r="K811" s="95" t="s">
        <v>98</v>
      </c>
      <c r="L811" s="95" t="s">
        <v>1005</v>
      </c>
      <c r="M811" s="95" t="s">
        <v>1917</v>
      </c>
      <c r="N811" s="95" t="s">
        <v>1881</v>
      </c>
      <c r="O811" s="95" t="s">
        <v>35</v>
      </c>
      <c r="P811" s="95">
        <f t="shared" si="12"/>
        <v>1.6</v>
      </c>
      <c r="Q811" s="95" t="s">
        <v>348</v>
      </c>
      <c r="R811" s="95"/>
      <c r="S811" s="95" t="s">
        <v>234</v>
      </c>
    </row>
    <row r="812" spans="2:19" x14ac:dyDescent="0.4">
      <c r="B812" s="95" t="s">
        <v>364</v>
      </c>
      <c r="C812" s="95" t="s">
        <v>100</v>
      </c>
      <c r="D812" s="95"/>
      <c r="E812" s="95" t="s">
        <v>97</v>
      </c>
      <c r="F812" s="95" t="s">
        <v>95</v>
      </c>
      <c r="G812" s="95" t="s">
        <v>109</v>
      </c>
      <c r="H812" s="95" t="s">
        <v>286</v>
      </c>
      <c r="I812" s="95" t="s">
        <v>97</v>
      </c>
      <c r="J812" s="95" t="s">
        <v>97</v>
      </c>
      <c r="K812" s="95" t="s">
        <v>98</v>
      </c>
      <c r="L812" s="95" t="s">
        <v>1006</v>
      </c>
      <c r="M812" s="95" t="s">
        <v>1917</v>
      </c>
      <c r="N812" s="95" t="s">
        <v>1881</v>
      </c>
      <c r="O812" s="95" t="s">
        <v>35</v>
      </c>
      <c r="P812" s="95">
        <f t="shared" si="12"/>
        <v>1.6</v>
      </c>
      <c r="Q812" s="95" t="s">
        <v>350</v>
      </c>
      <c r="R812" s="95"/>
      <c r="S812" s="95" t="s">
        <v>234</v>
      </c>
    </row>
    <row r="813" spans="2:19" x14ac:dyDescent="0.4">
      <c r="B813" s="95" t="s">
        <v>364</v>
      </c>
      <c r="C813" s="95" t="s">
        <v>7</v>
      </c>
      <c r="D813" s="95"/>
      <c r="E813" s="95" t="s">
        <v>97</v>
      </c>
      <c r="F813" s="95" t="s">
        <v>95</v>
      </c>
      <c r="G813" s="95" t="s">
        <v>109</v>
      </c>
      <c r="H813" s="95" t="s">
        <v>286</v>
      </c>
      <c r="I813" s="95" t="s">
        <v>97</v>
      </c>
      <c r="J813" s="95" t="s">
        <v>97</v>
      </c>
      <c r="K813" s="95" t="s">
        <v>98</v>
      </c>
      <c r="L813" s="95" t="s">
        <v>1007</v>
      </c>
      <c r="M813" s="95" t="s">
        <v>1917</v>
      </c>
      <c r="N813" s="95" t="s">
        <v>1881</v>
      </c>
      <c r="O813" s="95" t="s">
        <v>35</v>
      </c>
      <c r="P813" s="95">
        <f t="shared" si="12"/>
        <v>1.6</v>
      </c>
      <c r="Q813" s="95" t="s">
        <v>352</v>
      </c>
      <c r="R813" s="95"/>
      <c r="S813" s="95" t="s">
        <v>234</v>
      </c>
    </row>
    <row r="814" spans="2:19" x14ac:dyDescent="0.4">
      <c r="B814" s="95" t="s">
        <v>364</v>
      </c>
      <c r="C814" s="95" t="s">
        <v>9</v>
      </c>
      <c r="D814" s="95"/>
      <c r="E814" s="95" t="s">
        <v>97</v>
      </c>
      <c r="F814" s="95" t="s">
        <v>95</v>
      </c>
      <c r="G814" s="95" t="s">
        <v>109</v>
      </c>
      <c r="H814" s="95" t="s">
        <v>286</v>
      </c>
      <c r="I814" s="95" t="s">
        <v>97</v>
      </c>
      <c r="J814" s="95" t="s">
        <v>97</v>
      </c>
      <c r="K814" s="95" t="s">
        <v>98</v>
      </c>
      <c r="L814" s="95" t="s">
        <v>1008</v>
      </c>
      <c r="M814" s="95" t="s">
        <v>1917</v>
      </c>
      <c r="N814" s="95" t="s">
        <v>1881</v>
      </c>
      <c r="O814" s="95" t="s">
        <v>35</v>
      </c>
      <c r="P814" s="95">
        <f t="shared" si="12"/>
        <v>1.6</v>
      </c>
      <c r="Q814" s="95" t="s">
        <v>378</v>
      </c>
      <c r="R814" s="95"/>
      <c r="S814" s="95" t="s">
        <v>234</v>
      </c>
    </row>
    <row r="815" spans="2:19" x14ac:dyDescent="0.4">
      <c r="B815" s="95" t="s">
        <v>364</v>
      </c>
      <c r="C815" s="95" t="s">
        <v>4</v>
      </c>
      <c r="D815" s="95"/>
      <c r="E815" s="95" t="s">
        <v>97</v>
      </c>
      <c r="F815" s="95" t="s">
        <v>95</v>
      </c>
      <c r="G815" s="95" t="s">
        <v>170</v>
      </c>
      <c r="H815" s="95" t="s">
        <v>286</v>
      </c>
      <c r="I815" s="95" t="s">
        <v>97</v>
      </c>
      <c r="J815" s="95" t="s">
        <v>97</v>
      </c>
      <c r="K815" s="95" t="s">
        <v>98</v>
      </c>
      <c r="L815" s="95" t="s">
        <v>1009</v>
      </c>
      <c r="M815" s="95" t="s">
        <v>1917</v>
      </c>
      <c r="N815" s="95" t="s">
        <v>1881</v>
      </c>
      <c r="O815" s="95" t="s">
        <v>35</v>
      </c>
      <c r="P815" s="95">
        <f t="shared" si="12"/>
        <v>1.5</v>
      </c>
      <c r="Q815" s="95" t="s">
        <v>342</v>
      </c>
      <c r="R815" s="95"/>
      <c r="S815" s="95" t="s">
        <v>234</v>
      </c>
    </row>
    <row r="816" spans="2:19" x14ac:dyDescent="0.4">
      <c r="B816" s="95" t="s">
        <v>364</v>
      </c>
      <c r="C816" s="95" t="s">
        <v>100</v>
      </c>
      <c r="D816" s="95"/>
      <c r="E816" s="95" t="s">
        <v>97</v>
      </c>
      <c r="F816" s="95" t="s">
        <v>95</v>
      </c>
      <c r="G816" s="95" t="s">
        <v>170</v>
      </c>
      <c r="H816" s="95" t="s">
        <v>286</v>
      </c>
      <c r="I816" s="95" t="s">
        <v>97</v>
      </c>
      <c r="J816" s="95" t="s">
        <v>97</v>
      </c>
      <c r="K816" s="95" t="s">
        <v>98</v>
      </c>
      <c r="L816" s="95" t="s">
        <v>1010</v>
      </c>
      <c r="M816" s="95" t="s">
        <v>1917</v>
      </c>
      <c r="N816" s="95" t="s">
        <v>1881</v>
      </c>
      <c r="O816" s="95" t="s">
        <v>35</v>
      </c>
      <c r="P816" s="95">
        <f t="shared" si="12"/>
        <v>1.5</v>
      </c>
      <c r="Q816" s="95" t="s">
        <v>344</v>
      </c>
      <c r="R816" s="95"/>
      <c r="S816" s="95" t="s">
        <v>234</v>
      </c>
    </row>
    <row r="817" spans="2:19" x14ac:dyDescent="0.4">
      <c r="B817" s="95" t="s">
        <v>364</v>
      </c>
      <c r="C817" s="95" t="s">
        <v>6</v>
      </c>
      <c r="D817" s="95"/>
      <c r="E817" s="95" t="s">
        <v>97</v>
      </c>
      <c r="F817" s="95" t="s">
        <v>95</v>
      </c>
      <c r="G817" s="95" t="s">
        <v>170</v>
      </c>
      <c r="H817" s="95" t="s">
        <v>286</v>
      </c>
      <c r="I817" s="95" t="s">
        <v>97</v>
      </c>
      <c r="J817" s="95" t="s">
        <v>97</v>
      </c>
      <c r="K817" s="95" t="s">
        <v>98</v>
      </c>
      <c r="L817" s="95" t="s">
        <v>1011</v>
      </c>
      <c r="M817" s="95" t="s">
        <v>1917</v>
      </c>
      <c r="N817" s="95" t="s">
        <v>1881</v>
      </c>
      <c r="O817" s="95" t="s">
        <v>35</v>
      </c>
      <c r="P817" s="95">
        <f t="shared" si="12"/>
        <v>1.5</v>
      </c>
      <c r="Q817" s="95" t="s">
        <v>359</v>
      </c>
      <c r="R817" s="95"/>
      <c r="S817" s="95" t="s">
        <v>234</v>
      </c>
    </row>
    <row r="818" spans="2:19" x14ac:dyDescent="0.4">
      <c r="B818" s="95" t="s">
        <v>364</v>
      </c>
      <c r="C818" s="95" t="s">
        <v>7</v>
      </c>
      <c r="D818" s="95"/>
      <c r="E818" s="95" t="s">
        <v>97</v>
      </c>
      <c r="F818" s="95" t="s">
        <v>95</v>
      </c>
      <c r="G818" s="95" t="s">
        <v>170</v>
      </c>
      <c r="H818" s="95" t="s">
        <v>286</v>
      </c>
      <c r="I818" s="95" t="s">
        <v>97</v>
      </c>
      <c r="J818" s="95" t="s">
        <v>97</v>
      </c>
      <c r="K818" s="95" t="s">
        <v>98</v>
      </c>
      <c r="L818" s="95" t="s">
        <v>1012</v>
      </c>
      <c r="M818" s="95" t="s">
        <v>1917</v>
      </c>
      <c r="N818" s="95" t="s">
        <v>1881</v>
      </c>
      <c r="O818" s="95" t="s">
        <v>35</v>
      </c>
      <c r="P818" s="95">
        <f t="shared" si="12"/>
        <v>1.5</v>
      </c>
      <c r="Q818" s="95" t="s">
        <v>370</v>
      </c>
      <c r="R818" s="95"/>
      <c r="S818" s="95" t="s">
        <v>234</v>
      </c>
    </row>
    <row r="819" spans="2:19" x14ac:dyDescent="0.4">
      <c r="B819" s="95" t="s">
        <v>364</v>
      </c>
      <c r="C819" s="95" t="s">
        <v>94</v>
      </c>
      <c r="D819" s="95"/>
      <c r="E819" s="95" t="s">
        <v>97</v>
      </c>
      <c r="F819" s="95" t="s">
        <v>95</v>
      </c>
      <c r="G819" s="95" t="s">
        <v>109</v>
      </c>
      <c r="H819" s="95" t="s">
        <v>286</v>
      </c>
      <c r="I819" s="95" t="s">
        <v>97</v>
      </c>
      <c r="J819" s="95" t="s">
        <v>97</v>
      </c>
      <c r="K819" s="95" t="s">
        <v>107</v>
      </c>
      <c r="L819" s="95" t="s">
        <v>1013</v>
      </c>
      <c r="M819" s="95" t="s">
        <v>1917</v>
      </c>
      <c r="N819" s="95" t="s">
        <v>1881</v>
      </c>
      <c r="O819" s="95" t="s">
        <v>36</v>
      </c>
      <c r="P819" s="95">
        <f t="shared" si="12"/>
        <v>1.6</v>
      </c>
      <c r="Q819" s="95" t="s">
        <v>995</v>
      </c>
      <c r="R819" s="95"/>
      <c r="S819" s="95" t="s">
        <v>234</v>
      </c>
    </row>
    <row r="820" spans="2:19" x14ac:dyDescent="0.4">
      <c r="B820" s="95" t="s">
        <v>364</v>
      </c>
      <c r="C820" s="95" t="s">
        <v>7</v>
      </c>
      <c r="D820" s="95"/>
      <c r="E820" s="95" t="s">
        <v>97</v>
      </c>
      <c r="F820" s="95" t="s">
        <v>95</v>
      </c>
      <c r="G820" s="95" t="s">
        <v>109</v>
      </c>
      <c r="H820" s="95" t="s">
        <v>286</v>
      </c>
      <c r="I820" s="95" t="s">
        <v>97</v>
      </c>
      <c r="J820" s="95" t="s">
        <v>97</v>
      </c>
      <c r="K820" s="95" t="s">
        <v>107</v>
      </c>
      <c r="L820" s="95" t="s">
        <v>1014</v>
      </c>
      <c r="M820" s="95" t="s">
        <v>1917</v>
      </c>
      <c r="N820" s="95" t="s">
        <v>1881</v>
      </c>
      <c r="O820" s="95" t="s">
        <v>36</v>
      </c>
      <c r="P820" s="95">
        <f t="shared" si="12"/>
        <v>1.6</v>
      </c>
      <c r="Q820" s="95" t="s">
        <v>353</v>
      </c>
      <c r="R820" s="95"/>
      <c r="S820" s="95" t="s">
        <v>234</v>
      </c>
    </row>
    <row r="821" spans="2:19" x14ac:dyDescent="0.4">
      <c r="B821" s="95" t="s">
        <v>364</v>
      </c>
      <c r="C821" s="95" t="s">
        <v>94</v>
      </c>
      <c r="D821" s="95"/>
      <c r="E821" s="95" t="s">
        <v>97</v>
      </c>
      <c r="F821" s="95" t="s">
        <v>95</v>
      </c>
      <c r="G821" s="95" t="s">
        <v>109</v>
      </c>
      <c r="H821" s="95" t="s">
        <v>286</v>
      </c>
      <c r="I821" s="95" t="s">
        <v>97</v>
      </c>
      <c r="J821" s="95" t="s">
        <v>97</v>
      </c>
      <c r="K821" s="95" t="s">
        <v>98</v>
      </c>
      <c r="L821" s="95" t="s">
        <v>1015</v>
      </c>
      <c r="M821" s="95" t="s">
        <v>1917</v>
      </c>
      <c r="N821" s="95" t="s">
        <v>1881</v>
      </c>
      <c r="O821" s="95" t="s">
        <v>36</v>
      </c>
      <c r="P821" s="95">
        <f t="shared" si="12"/>
        <v>1.6</v>
      </c>
      <c r="Q821" s="95" t="s">
        <v>995</v>
      </c>
      <c r="R821" s="95"/>
      <c r="S821" s="95" t="s">
        <v>234</v>
      </c>
    </row>
    <row r="822" spans="2:19" x14ac:dyDescent="0.4">
      <c r="B822" s="95" t="s">
        <v>364</v>
      </c>
      <c r="C822" s="95" t="s">
        <v>94</v>
      </c>
      <c r="D822" s="95"/>
      <c r="E822" s="95" t="s">
        <v>97</v>
      </c>
      <c r="F822" s="95" t="s">
        <v>95</v>
      </c>
      <c r="G822" s="95" t="s">
        <v>109</v>
      </c>
      <c r="H822" s="95" t="s">
        <v>286</v>
      </c>
      <c r="I822" s="95" t="s">
        <v>97</v>
      </c>
      <c r="J822" s="95" t="s">
        <v>97</v>
      </c>
      <c r="K822" s="95" t="s">
        <v>98</v>
      </c>
      <c r="L822" s="95" t="s">
        <v>1015</v>
      </c>
      <c r="M822" s="95" t="s">
        <v>1917</v>
      </c>
      <c r="N822" s="95" t="s">
        <v>1881</v>
      </c>
      <c r="O822" s="95" t="s">
        <v>36</v>
      </c>
      <c r="P822" s="95">
        <f t="shared" si="12"/>
        <v>1.6</v>
      </c>
      <c r="Q822" s="95" t="s">
        <v>340</v>
      </c>
      <c r="R822" s="95"/>
      <c r="S822" s="95"/>
    </row>
    <row r="823" spans="2:19" x14ac:dyDescent="0.4">
      <c r="B823" s="95" t="s">
        <v>364</v>
      </c>
      <c r="C823" s="95" t="s">
        <v>4</v>
      </c>
      <c r="D823" s="95"/>
      <c r="E823" s="95" t="s">
        <v>97</v>
      </c>
      <c r="F823" s="95" t="s">
        <v>95</v>
      </c>
      <c r="G823" s="95" t="s">
        <v>109</v>
      </c>
      <c r="H823" s="95" t="s">
        <v>286</v>
      </c>
      <c r="I823" s="95" t="s">
        <v>97</v>
      </c>
      <c r="J823" s="95" t="s">
        <v>97</v>
      </c>
      <c r="K823" s="95" t="s">
        <v>98</v>
      </c>
      <c r="L823" s="95" t="s">
        <v>1016</v>
      </c>
      <c r="M823" s="95" t="s">
        <v>1917</v>
      </c>
      <c r="N823" s="95" t="s">
        <v>1881</v>
      </c>
      <c r="O823" s="95" t="s">
        <v>36</v>
      </c>
      <c r="P823" s="95">
        <f t="shared" si="12"/>
        <v>1.6</v>
      </c>
      <c r="Q823" s="95" t="s">
        <v>342</v>
      </c>
      <c r="R823" s="95"/>
      <c r="S823" s="95" t="s">
        <v>234</v>
      </c>
    </row>
    <row r="824" spans="2:19" x14ac:dyDescent="0.4">
      <c r="B824" s="95" t="s">
        <v>364</v>
      </c>
      <c r="C824" s="95" t="s">
        <v>100</v>
      </c>
      <c r="D824" s="95"/>
      <c r="E824" s="95" t="s">
        <v>97</v>
      </c>
      <c r="F824" s="95" t="s">
        <v>95</v>
      </c>
      <c r="G824" s="95" t="s">
        <v>109</v>
      </c>
      <c r="H824" s="95" t="s">
        <v>286</v>
      </c>
      <c r="I824" s="95" t="s">
        <v>97</v>
      </c>
      <c r="J824" s="95" t="s">
        <v>97</v>
      </c>
      <c r="K824" s="95" t="s">
        <v>98</v>
      </c>
      <c r="L824" s="95" t="s">
        <v>1017</v>
      </c>
      <c r="M824" s="95" t="s">
        <v>1917</v>
      </c>
      <c r="N824" s="95" t="s">
        <v>1881</v>
      </c>
      <c r="O824" s="95" t="s">
        <v>36</v>
      </c>
      <c r="P824" s="95">
        <f t="shared" si="12"/>
        <v>1.6</v>
      </c>
      <c r="Q824" s="95" t="s">
        <v>344</v>
      </c>
      <c r="R824" s="95"/>
      <c r="S824" s="95" t="s">
        <v>234</v>
      </c>
    </row>
    <row r="825" spans="2:19" x14ac:dyDescent="0.4">
      <c r="B825" s="95" t="s">
        <v>364</v>
      </c>
      <c r="C825" s="95" t="s">
        <v>6</v>
      </c>
      <c r="D825" s="95"/>
      <c r="E825" s="95" t="s">
        <v>97</v>
      </c>
      <c r="F825" s="95" t="s">
        <v>95</v>
      </c>
      <c r="G825" s="95" t="s">
        <v>109</v>
      </c>
      <c r="H825" s="95" t="s">
        <v>286</v>
      </c>
      <c r="I825" s="95" t="s">
        <v>97</v>
      </c>
      <c r="J825" s="95" t="s">
        <v>97</v>
      </c>
      <c r="K825" s="95" t="s">
        <v>98</v>
      </c>
      <c r="L825" s="95" t="s">
        <v>1018</v>
      </c>
      <c r="M825" s="95" t="s">
        <v>1917</v>
      </c>
      <c r="N825" s="95" t="s">
        <v>1881</v>
      </c>
      <c r="O825" s="95" t="s">
        <v>36</v>
      </c>
      <c r="P825" s="95">
        <f t="shared" si="12"/>
        <v>1.6</v>
      </c>
      <c r="Q825" s="95" t="s">
        <v>359</v>
      </c>
      <c r="R825" s="95"/>
      <c r="S825" s="95" t="s">
        <v>234</v>
      </c>
    </row>
    <row r="826" spans="2:19" x14ac:dyDescent="0.4">
      <c r="B826" s="95" t="s">
        <v>364</v>
      </c>
      <c r="C826" s="95" t="s">
        <v>7</v>
      </c>
      <c r="D826" s="95"/>
      <c r="E826" s="95" t="s">
        <v>97</v>
      </c>
      <c r="F826" s="95" t="s">
        <v>95</v>
      </c>
      <c r="G826" s="95" t="s">
        <v>109</v>
      </c>
      <c r="H826" s="95" t="s">
        <v>286</v>
      </c>
      <c r="I826" s="95" t="s">
        <v>97</v>
      </c>
      <c r="J826" s="95" t="s">
        <v>97</v>
      </c>
      <c r="K826" s="95" t="s">
        <v>98</v>
      </c>
      <c r="L826" s="95" t="s">
        <v>1019</v>
      </c>
      <c r="M826" s="95" t="s">
        <v>1917</v>
      </c>
      <c r="N826" s="95" t="s">
        <v>1881</v>
      </c>
      <c r="O826" s="95" t="s">
        <v>36</v>
      </c>
      <c r="P826" s="95">
        <f t="shared" si="12"/>
        <v>1.6</v>
      </c>
      <c r="Q826" s="95" t="s">
        <v>370</v>
      </c>
      <c r="R826" s="95"/>
      <c r="S826" s="95" t="s">
        <v>234</v>
      </c>
    </row>
    <row r="827" spans="2:19" x14ac:dyDescent="0.4">
      <c r="B827" s="95" t="s">
        <v>364</v>
      </c>
      <c r="C827" s="95" t="s">
        <v>7</v>
      </c>
      <c r="D827" s="95"/>
      <c r="E827" s="95" t="s">
        <v>97</v>
      </c>
      <c r="F827" s="95" t="s">
        <v>95</v>
      </c>
      <c r="G827" s="95" t="s">
        <v>109</v>
      </c>
      <c r="H827" s="95" t="s">
        <v>286</v>
      </c>
      <c r="I827" s="95" t="s">
        <v>97</v>
      </c>
      <c r="J827" s="95" t="s">
        <v>97</v>
      </c>
      <c r="K827" s="95" t="s">
        <v>98</v>
      </c>
      <c r="L827" s="95" t="s">
        <v>1019</v>
      </c>
      <c r="M827" s="95" t="s">
        <v>1917</v>
      </c>
      <c r="N827" s="95" t="s">
        <v>1881</v>
      </c>
      <c r="O827" s="95" t="s">
        <v>36</v>
      </c>
      <c r="P827" s="95">
        <f t="shared" si="12"/>
        <v>1.6</v>
      </c>
      <c r="Q827" s="95" t="s">
        <v>353</v>
      </c>
      <c r="R827" s="95"/>
      <c r="S827" s="95"/>
    </row>
    <row r="828" spans="2:19" x14ac:dyDescent="0.4">
      <c r="B828" s="95" t="s">
        <v>411</v>
      </c>
      <c r="C828" s="95" t="s">
        <v>94</v>
      </c>
      <c r="D828" s="95"/>
      <c r="E828" s="95" t="s">
        <v>97</v>
      </c>
      <c r="F828" s="95" t="s">
        <v>95</v>
      </c>
      <c r="G828" s="95" t="s">
        <v>103</v>
      </c>
      <c r="H828" s="95" t="s">
        <v>286</v>
      </c>
      <c r="I828" s="95" t="s">
        <v>97</v>
      </c>
      <c r="J828" s="95" t="s">
        <v>97</v>
      </c>
      <c r="K828" s="95" t="s">
        <v>107</v>
      </c>
      <c r="L828" s="95" t="s">
        <v>1020</v>
      </c>
      <c r="M828" s="95" t="s">
        <v>1917</v>
      </c>
      <c r="N828" s="95" t="s">
        <v>1881</v>
      </c>
      <c r="O828" s="95" t="s">
        <v>40</v>
      </c>
      <c r="P828" s="95">
        <f t="shared" si="12"/>
        <v>1.3</v>
      </c>
      <c r="Q828" s="95" t="s">
        <v>363</v>
      </c>
      <c r="R828" s="95"/>
      <c r="S828" s="95" t="s">
        <v>234</v>
      </c>
    </row>
    <row r="829" spans="2:19" x14ac:dyDescent="0.4">
      <c r="B829" s="95" t="s">
        <v>411</v>
      </c>
      <c r="C829" s="95" t="s">
        <v>94</v>
      </c>
      <c r="D829" s="95"/>
      <c r="E829" s="95" t="s">
        <v>97</v>
      </c>
      <c r="F829" s="95" t="s">
        <v>95</v>
      </c>
      <c r="G829" s="95" t="s">
        <v>103</v>
      </c>
      <c r="H829" s="95" t="s">
        <v>286</v>
      </c>
      <c r="I829" s="95" t="s">
        <v>97</v>
      </c>
      <c r="J829" s="95" t="s">
        <v>97</v>
      </c>
      <c r="K829" s="95" t="s">
        <v>107</v>
      </c>
      <c r="L829" s="95" t="s">
        <v>1021</v>
      </c>
      <c r="M829" s="95" t="s">
        <v>1917</v>
      </c>
      <c r="N829" s="95" t="s">
        <v>1881</v>
      </c>
      <c r="O829" s="95" t="s">
        <v>35</v>
      </c>
      <c r="P829" s="95">
        <f t="shared" si="12"/>
        <v>1.3</v>
      </c>
      <c r="Q829" s="95" t="s">
        <v>1022</v>
      </c>
      <c r="R829" s="95"/>
      <c r="S829" s="95" t="s">
        <v>234</v>
      </c>
    </row>
    <row r="830" spans="2:19" x14ac:dyDescent="0.4">
      <c r="B830" s="95" t="s">
        <v>411</v>
      </c>
      <c r="C830" s="95" t="s">
        <v>94</v>
      </c>
      <c r="D830" s="95"/>
      <c r="E830" s="95" t="s">
        <v>97</v>
      </c>
      <c r="F830" s="95" t="s">
        <v>95</v>
      </c>
      <c r="G830" s="95" t="s">
        <v>103</v>
      </c>
      <c r="H830" s="95" t="s">
        <v>286</v>
      </c>
      <c r="I830" s="95" t="s">
        <v>97</v>
      </c>
      <c r="J830" s="95" t="s">
        <v>97</v>
      </c>
      <c r="K830" s="95" t="s">
        <v>98</v>
      </c>
      <c r="L830" s="95" t="s">
        <v>1023</v>
      </c>
      <c r="M830" s="95" t="s">
        <v>1917</v>
      </c>
      <c r="N830" s="95" t="s">
        <v>1881</v>
      </c>
      <c r="O830" s="95" t="s">
        <v>35</v>
      </c>
      <c r="P830" s="95">
        <f t="shared" si="12"/>
        <v>1.3</v>
      </c>
      <c r="Q830" s="95" t="s">
        <v>1022</v>
      </c>
      <c r="R830" s="95"/>
      <c r="S830" s="95" t="s">
        <v>234</v>
      </c>
    </row>
    <row r="831" spans="2:19" x14ac:dyDescent="0.4">
      <c r="B831" s="95" t="s">
        <v>411</v>
      </c>
      <c r="C831" s="95" t="s">
        <v>94</v>
      </c>
      <c r="D831" s="95"/>
      <c r="E831" s="95" t="s">
        <v>97</v>
      </c>
      <c r="F831" s="95" t="s">
        <v>95</v>
      </c>
      <c r="G831" s="95" t="s">
        <v>103</v>
      </c>
      <c r="H831" s="95" t="s">
        <v>286</v>
      </c>
      <c r="I831" s="95" t="s">
        <v>97</v>
      </c>
      <c r="J831" s="95" t="s">
        <v>97</v>
      </c>
      <c r="K831" s="95" t="s">
        <v>98</v>
      </c>
      <c r="L831" s="95" t="s">
        <v>1023</v>
      </c>
      <c r="M831" s="95" t="s">
        <v>1917</v>
      </c>
      <c r="N831" s="95" t="s">
        <v>1881</v>
      </c>
      <c r="O831" s="95" t="s">
        <v>35</v>
      </c>
      <c r="P831" s="95">
        <f t="shared" si="12"/>
        <v>1.3</v>
      </c>
      <c r="Q831" s="95" t="s">
        <v>363</v>
      </c>
      <c r="R831" s="95"/>
      <c r="S831" s="95"/>
    </row>
    <row r="832" spans="2:19" x14ac:dyDescent="0.4">
      <c r="B832" s="95" t="s">
        <v>411</v>
      </c>
      <c r="C832" s="95" t="s">
        <v>4</v>
      </c>
      <c r="D832" s="95" t="s">
        <v>436</v>
      </c>
      <c r="E832" s="95" t="s">
        <v>97</v>
      </c>
      <c r="F832" s="95" t="s">
        <v>95</v>
      </c>
      <c r="G832" s="95" t="s">
        <v>96</v>
      </c>
      <c r="H832" s="95" t="s">
        <v>286</v>
      </c>
      <c r="I832" s="95" t="s">
        <v>97</v>
      </c>
      <c r="J832" s="95" t="s">
        <v>97</v>
      </c>
      <c r="K832" s="95" t="s">
        <v>107</v>
      </c>
      <c r="L832" s="95" t="s">
        <v>1024</v>
      </c>
      <c r="M832" s="95" t="s">
        <v>1917</v>
      </c>
      <c r="N832" s="95" t="s">
        <v>1881</v>
      </c>
      <c r="O832" s="95" t="s">
        <v>35</v>
      </c>
      <c r="P832" s="95">
        <f t="shared" si="12"/>
        <v>1.4</v>
      </c>
      <c r="Q832" s="95" t="s">
        <v>1826</v>
      </c>
      <c r="R832" s="95"/>
      <c r="S832" s="95" t="s">
        <v>234</v>
      </c>
    </row>
    <row r="833" spans="2:19" x14ac:dyDescent="0.4">
      <c r="B833" s="95" t="s">
        <v>411</v>
      </c>
      <c r="C833" s="95" t="s">
        <v>4</v>
      </c>
      <c r="D833" s="95" t="s">
        <v>436</v>
      </c>
      <c r="E833" s="95" t="s">
        <v>97</v>
      </c>
      <c r="F833" s="95" t="s">
        <v>95</v>
      </c>
      <c r="G833" s="95" t="s">
        <v>96</v>
      </c>
      <c r="H833" s="95" t="s">
        <v>286</v>
      </c>
      <c r="I833" s="95" t="s">
        <v>97</v>
      </c>
      <c r="J833" s="95" t="s">
        <v>97</v>
      </c>
      <c r="K833" s="95" t="s">
        <v>98</v>
      </c>
      <c r="L833" s="95" t="s">
        <v>1025</v>
      </c>
      <c r="M833" s="95" t="s">
        <v>1917</v>
      </c>
      <c r="N833" s="95" t="s">
        <v>1881</v>
      </c>
      <c r="O833" s="95" t="s">
        <v>35</v>
      </c>
      <c r="P833" s="95">
        <f t="shared" si="12"/>
        <v>1.4</v>
      </c>
      <c r="Q833" s="95" t="s">
        <v>1826</v>
      </c>
      <c r="R833" s="95"/>
      <c r="S833" s="95" t="s">
        <v>234</v>
      </c>
    </row>
    <row r="834" spans="2:19" x14ac:dyDescent="0.4">
      <c r="B834" s="95" t="s">
        <v>411</v>
      </c>
      <c r="C834" s="95" t="s">
        <v>94</v>
      </c>
      <c r="D834" s="95"/>
      <c r="E834" s="95" t="s">
        <v>97</v>
      </c>
      <c r="F834" s="95" t="s">
        <v>95</v>
      </c>
      <c r="G834" s="95" t="s">
        <v>109</v>
      </c>
      <c r="H834" s="95" t="s">
        <v>286</v>
      </c>
      <c r="I834" s="95" t="s">
        <v>97</v>
      </c>
      <c r="J834" s="95" t="s">
        <v>97</v>
      </c>
      <c r="K834" s="95" t="s">
        <v>107</v>
      </c>
      <c r="L834" s="95" t="s">
        <v>1026</v>
      </c>
      <c r="M834" s="95" t="s">
        <v>1917</v>
      </c>
      <c r="N834" s="95" t="s">
        <v>1881</v>
      </c>
      <c r="O834" s="95" t="s">
        <v>36</v>
      </c>
      <c r="P834" s="95">
        <f t="shared" si="12"/>
        <v>1.6</v>
      </c>
      <c r="Q834" s="95" t="s">
        <v>1022</v>
      </c>
      <c r="R834" s="95"/>
      <c r="S834" s="95" t="s">
        <v>234</v>
      </c>
    </row>
    <row r="835" spans="2:19" x14ac:dyDescent="0.4">
      <c r="B835" s="95" t="s">
        <v>411</v>
      </c>
      <c r="C835" s="95" t="s">
        <v>94</v>
      </c>
      <c r="D835" s="95"/>
      <c r="E835" s="95" t="s">
        <v>97</v>
      </c>
      <c r="F835" s="95" t="s">
        <v>95</v>
      </c>
      <c r="G835" s="95" t="s">
        <v>109</v>
      </c>
      <c r="H835" s="95" t="s">
        <v>286</v>
      </c>
      <c r="I835" s="95" t="s">
        <v>97</v>
      </c>
      <c r="J835" s="95" t="s">
        <v>97</v>
      </c>
      <c r="K835" s="95" t="s">
        <v>107</v>
      </c>
      <c r="L835" s="95" t="s">
        <v>1026</v>
      </c>
      <c r="M835" s="95" t="s">
        <v>1917</v>
      </c>
      <c r="N835" s="95" t="s">
        <v>1881</v>
      </c>
      <c r="O835" s="95" t="s">
        <v>36</v>
      </c>
      <c r="P835" s="95">
        <f t="shared" si="12"/>
        <v>1.6</v>
      </c>
      <c r="Q835" s="95" t="s">
        <v>363</v>
      </c>
      <c r="R835" s="95"/>
      <c r="S835" s="95"/>
    </row>
    <row r="836" spans="2:19" x14ac:dyDescent="0.4">
      <c r="B836" s="95" t="s">
        <v>411</v>
      </c>
      <c r="C836" s="95" t="s">
        <v>4</v>
      </c>
      <c r="D836" s="95" t="s">
        <v>436</v>
      </c>
      <c r="E836" s="95" t="s">
        <v>97</v>
      </c>
      <c r="F836" s="95" t="s">
        <v>95</v>
      </c>
      <c r="G836" s="95" t="s">
        <v>109</v>
      </c>
      <c r="H836" s="95" t="s">
        <v>286</v>
      </c>
      <c r="I836" s="95" t="s">
        <v>97</v>
      </c>
      <c r="J836" s="95" t="s">
        <v>97</v>
      </c>
      <c r="K836" s="95" t="s">
        <v>107</v>
      </c>
      <c r="L836" s="95" t="s">
        <v>1027</v>
      </c>
      <c r="M836" s="95" t="s">
        <v>1917</v>
      </c>
      <c r="N836" s="95" t="s">
        <v>1881</v>
      </c>
      <c r="O836" s="95" t="s">
        <v>36</v>
      </c>
      <c r="P836" s="95">
        <f t="shared" si="12"/>
        <v>1.6</v>
      </c>
      <c r="Q836" s="95" t="s">
        <v>1826</v>
      </c>
      <c r="R836" s="95"/>
      <c r="S836" s="95" t="s">
        <v>234</v>
      </c>
    </row>
    <row r="837" spans="2:19" x14ac:dyDescent="0.4">
      <c r="B837" s="95" t="s">
        <v>411</v>
      </c>
      <c r="C837" s="95" t="s">
        <v>94</v>
      </c>
      <c r="D837" s="95"/>
      <c r="E837" s="95" t="s">
        <v>97</v>
      </c>
      <c r="F837" s="95" t="s">
        <v>95</v>
      </c>
      <c r="G837" s="95" t="s">
        <v>109</v>
      </c>
      <c r="H837" s="95" t="s">
        <v>286</v>
      </c>
      <c r="I837" s="95" t="s">
        <v>97</v>
      </c>
      <c r="J837" s="95" t="s">
        <v>97</v>
      </c>
      <c r="K837" s="95" t="s">
        <v>98</v>
      </c>
      <c r="L837" s="95" t="s">
        <v>1028</v>
      </c>
      <c r="M837" s="95" t="s">
        <v>1917</v>
      </c>
      <c r="N837" s="95" t="s">
        <v>1881</v>
      </c>
      <c r="O837" s="95" t="s">
        <v>36</v>
      </c>
      <c r="P837" s="95">
        <f t="shared" si="12"/>
        <v>1.6</v>
      </c>
      <c r="Q837" s="95" t="s">
        <v>1022</v>
      </c>
      <c r="R837" s="95"/>
      <c r="S837" s="95" t="s">
        <v>234</v>
      </c>
    </row>
    <row r="838" spans="2:19" x14ac:dyDescent="0.4">
      <c r="B838" s="95" t="s">
        <v>411</v>
      </c>
      <c r="C838" s="95" t="s">
        <v>94</v>
      </c>
      <c r="D838" s="95"/>
      <c r="E838" s="95" t="s">
        <v>97</v>
      </c>
      <c r="F838" s="95" t="s">
        <v>95</v>
      </c>
      <c r="G838" s="95" t="s">
        <v>109</v>
      </c>
      <c r="H838" s="95" t="s">
        <v>286</v>
      </c>
      <c r="I838" s="95" t="s">
        <v>97</v>
      </c>
      <c r="J838" s="95" t="s">
        <v>97</v>
      </c>
      <c r="K838" s="95" t="s">
        <v>98</v>
      </c>
      <c r="L838" s="95" t="s">
        <v>1028</v>
      </c>
      <c r="M838" s="95" t="s">
        <v>1917</v>
      </c>
      <c r="N838" s="95" t="s">
        <v>1881</v>
      </c>
      <c r="O838" s="95" t="s">
        <v>36</v>
      </c>
      <c r="P838" s="95">
        <f t="shared" si="12"/>
        <v>1.6</v>
      </c>
      <c r="Q838" s="95" t="s">
        <v>363</v>
      </c>
      <c r="R838" s="95"/>
      <c r="S838" s="95"/>
    </row>
    <row r="839" spans="2:19" x14ac:dyDescent="0.4">
      <c r="B839" s="95" t="s">
        <v>411</v>
      </c>
      <c r="C839" s="95" t="s">
        <v>4</v>
      </c>
      <c r="D839" s="95" t="s">
        <v>436</v>
      </c>
      <c r="E839" s="95" t="s">
        <v>97</v>
      </c>
      <c r="F839" s="95" t="s">
        <v>95</v>
      </c>
      <c r="G839" s="95" t="s">
        <v>109</v>
      </c>
      <c r="H839" s="95" t="s">
        <v>286</v>
      </c>
      <c r="I839" s="95" t="s">
        <v>97</v>
      </c>
      <c r="J839" s="95" t="s">
        <v>97</v>
      </c>
      <c r="K839" s="95" t="s">
        <v>98</v>
      </c>
      <c r="L839" s="95" t="s">
        <v>1029</v>
      </c>
      <c r="M839" s="95" t="s">
        <v>1917</v>
      </c>
      <c r="N839" s="95" t="s">
        <v>1881</v>
      </c>
      <c r="O839" s="95" t="s">
        <v>36</v>
      </c>
      <c r="P839" s="95">
        <f t="shared" si="12"/>
        <v>1.6</v>
      </c>
      <c r="Q839" s="95" t="s">
        <v>1826</v>
      </c>
      <c r="R839" s="95"/>
      <c r="S839" s="95" t="s">
        <v>234</v>
      </c>
    </row>
    <row r="840" spans="2:19" x14ac:dyDescent="0.4">
      <c r="B840" s="95" t="s">
        <v>364</v>
      </c>
      <c r="C840" s="95" t="s">
        <v>4</v>
      </c>
      <c r="D840" s="95"/>
      <c r="E840" s="95" t="s">
        <v>1642</v>
      </c>
      <c r="F840" s="95" t="s">
        <v>95</v>
      </c>
      <c r="G840" s="95" t="s">
        <v>103</v>
      </c>
      <c r="H840" s="95" t="s">
        <v>286</v>
      </c>
      <c r="I840" s="95" t="s">
        <v>97</v>
      </c>
      <c r="J840" s="95" t="s">
        <v>97</v>
      </c>
      <c r="K840" s="95" t="s">
        <v>98</v>
      </c>
      <c r="L840" s="95" t="s">
        <v>1030</v>
      </c>
      <c r="M840" s="95" t="s">
        <v>1917</v>
      </c>
      <c r="N840" s="95" t="s">
        <v>1881</v>
      </c>
      <c r="O840" s="95" t="s">
        <v>40</v>
      </c>
      <c r="P840" s="95">
        <f t="shared" si="12"/>
        <v>1.3</v>
      </c>
      <c r="Q840" s="95" t="s">
        <v>348</v>
      </c>
      <c r="R840" s="95"/>
      <c r="S840" s="95" t="s">
        <v>234</v>
      </c>
    </row>
    <row r="841" spans="2:19" x14ac:dyDescent="0.4">
      <c r="B841" s="95" t="s">
        <v>364</v>
      </c>
      <c r="C841" s="95" t="s">
        <v>100</v>
      </c>
      <c r="D841" s="95"/>
      <c r="E841" s="95" t="s">
        <v>1642</v>
      </c>
      <c r="F841" s="95" t="s">
        <v>95</v>
      </c>
      <c r="G841" s="95" t="s">
        <v>103</v>
      </c>
      <c r="H841" s="95" t="s">
        <v>286</v>
      </c>
      <c r="I841" s="95" t="s">
        <v>97</v>
      </c>
      <c r="J841" s="95" t="s">
        <v>97</v>
      </c>
      <c r="K841" s="95" t="s">
        <v>98</v>
      </c>
      <c r="L841" s="95" t="s">
        <v>1031</v>
      </c>
      <c r="M841" s="95" t="s">
        <v>1917</v>
      </c>
      <c r="N841" s="95" t="s">
        <v>1881</v>
      </c>
      <c r="O841" s="95" t="s">
        <v>40</v>
      </c>
      <c r="P841" s="95">
        <f t="shared" ref="P841:P904" si="13">IF(G841="-","-",IF(LEFT(G841,1)="日",VALUE(MID(G841,8,4)),VALUE(SUBSTITUTE(G841,"以下",""))))</f>
        <v>1.3</v>
      </c>
      <c r="Q841" s="95" t="s">
        <v>350</v>
      </c>
      <c r="R841" s="95"/>
      <c r="S841" s="95" t="s">
        <v>234</v>
      </c>
    </row>
    <row r="842" spans="2:19" x14ac:dyDescent="0.4">
      <c r="B842" s="95" t="s">
        <v>364</v>
      </c>
      <c r="C842" s="95" t="s">
        <v>7</v>
      </c>
      <c r="D842" s="95"/>
      <c r="E842" s="95" t="s">
        <v>1642</v>
      </c>
      <c r="F842" s="95" t="s">
        <v>95</v>
      </c>
      <c r="G842" s="95" t="s">
        <v>103</v>
      </c>
      <c r="H842" s="95" t="s">
        <v>286</v>
      </c>
      <c r="I842" s="95" t="s">
        <v>97</v>
      </c>
      <c r="J842" s="95" t="s">
        <v>97</v>
      </c>
      <c r="K842" s="95" t="s">
        <v>98</v>
      </c>
      <c r="L842" s="95" t="s">
        <v>1032</v>
      </c>
      <c r="M842" s="95" t="s">
        <v>1917</v>
      </c>
      <c r="N842" s="95" t="s">
        <v>1881</v>
      </c>
      <c r="O842" s="95" t="s">
        <v>40</v>
      </c>
      <c r="P842" s="95">
        <f t="shared" si="13"/>
        <v>1.3</v>
      </c>
      <c r="Q842" s="95" t="s">
        <v>352</v>
      </c>
      <c r="R842" s="95"/>
      <c r="S842" s="95" t="s">
        <v>234</v>
      </c>
    </row>
    <row r="843" spans="2:19" x14ac:dyDescent="0.4">
      <c r="B843" s="95" t="s">
        <v>364</v>
      </c>
      <c r="C843" s="95" t="s">
        <v>9</v>
      </c>
      <c r="D843" s="95"/>
      <c r="E843" s="95" t="s">
        <v>1642</v>
      </c>
      <c r="F843" s="95" t="s">
        <v>95</v>
      </c>
      <c r="G843" s="95" t="s">
        <v>103</v>
      </c>
      <c r="H843" s="95" t="s">
        <v>286</v>
      </c>
      <c r="I843" s="95" t="s">
        <v>97</v>
      </c>
      <c r="J843" s="95" t="s">
        <v>97</v>
      </c>
      <c r="K843" s="95" t="s">
        <v>98</v>
      </c>
      <c r="L843" s="95" t="s">
        <v>1033</v>
      </c>
      <c r="M843" s="95" t="s">
        <v>1917</v>
      </c>
      <c r="N843" s="95" t="s">
        <v>1881</v>
      </c>
      <c r="O843" s="95" t="s">
        <v>40</v>
      </c>
      <c r="P843" s="95">
        <f t="shared" si="13"/>
        <v>1.3</v>
      </c>
      <c r="Q843" s="95" t="s">
        <v>378</v>
      </c>
      <c r="R843" s="95"/>
      <c r="S843" s="95" t="s">
        <v>234</v>
      </c>
    </row>
    <row r="844" spans="2:19" x14ac:dyDescent="0.4">
      <c r="B844" s="95" t="s">
        <v>364</v>
      </c>
      <c r="C844" s="95" t="s">
        <v>4</v>
      </c>
      <c r="D844" s="95"/>
      <c r="E844" s="95" t="s">
        <v>1642</v>
      </c>
      <c r="F844" s="95" t="s">
        <v>95</v>
      </c>
      <c r="G844" s="95" t="s">
        <v>96</v>
      </c>
      <c r="H844" s="95" t="s">
        <v>286</v>
      </c>
      <c r="I844" s="95" t="s">
        <v>97</v>
      </c>
      <c r="J844" s="95" t="s">
        <v>97</v>
      </c>
      <c r="K844" s="95" t="s">
        <v>107</v>
      </c>
      <c r="L844" s="95" t="s">
        <v>1034</v>
      </c>
      <c r="M844" s="95" t="s">
        <v>1917</v>
      </c>
      <c r="N844" s="95" t="s">
        <v>1881</v>
      </c>
      <c r="O844" s="95" t="s">
        <v>40</v>
      </c>
      <c r="P844" s="95">
        <f t="shared" si="13"/>
        <v>1.4</v>
      </c>
      <c r="Q844" s="95" t="s">
        <v>348</v>
      </c>
      <c r="R844" s="95"/>
      <c r="S844" s="95" t="s">
        <v>234</v>
      </c>
    </row>
    <row r="845" spans="2:19" x14ac:dyDescent="0.4">
      <c r="B845" s="95" t="s">
        <v>364</v>
      </c>
      <c r="C845" s="95" t="s">
        <v>100</v>
      </c>
      <c r="D845" s="95"/>
      <c r="E845" s="95" t="s">
        <v>1642</v>
      </c>
      <c r="F845" s="95" t="s">
        <v>95</v>
      </c>
      <c r="G845" s="95" t="s">
        <v>96</v>
      </c>
      <c r="H845" s="95" t="s">
        <v>286</v>
      </c>
      <c r="I845" s="95" t="s">
        <v>97</v>
      </c>
      <c r="J845" s="95" t="s">
        <v>97</v>
      </c>
      <c r="K845" s="95" t="s">
        <v>107</v>
      </c>
      <c r="L845" s="95" t="s">
        <v>1035</v>
      </c>
      <c r="M845" s="95" t="s">
        <v>1917</v>
      </c>
      <c r="N845" s="95" t="s">
        <v>1881</v>
      </c>
      <c r="O845" s="95" t="s">
        <v>40</v>
      </c>
      <c r="P845" s="95">
        <f t="shared" si="13"/>
        <v>1.4</v>
      </c>
      <c r="Q845" s="95" t="s">
        <v>350</v>
      </c>
      <c r="R845" s="95"/>
      <c r="S845" s="95" t="s">
        <v>234</v>
      </c>
    </row>
    <row r="846" spans="2:19" x14ac:dyDescent="0.4">
      <c r="B846" s="95" t="s">
        <v>364</v>
      </c>
      <c r="C846" s="95" t="s">
        <v>7</v>
      </c>
      <c r="D846" s="95"/>
      <c r="E846" s="95" t="s">
        <v>1642</v>
      </c>
      <c r="F846" s="95" t="s">
        <v>95</v>
      </c>
      <c r="G846" s="95" t="s">
        <v>96</v>
      </c>
      <c r="H846" s="95" t="s">
        <v>286</v>
      </c>
      <c r="I846" s="95" t="s">
        <v>97</v>
      </c>
      <c r="J846" s="95" t="s">
        <v>97</v>
      </c>
      <c r="K846" s="95" t="s">
        <v>107</v>
      </c>
      <c r="L846" s="95" t="s">
        <v>1036</v>
      </c>
      <c r="M846" s="95" t="s">
        <v>1917</v>
      </c>
      <c r="N846" s="95" t="s">
        <v>1881</v>
      </c>
      <c r="O846" s="95" t="s">
        <v>40</v>
      </c>
      <c r="P846" s="95">
        <f t="shared" si="13"/>
        <v>1.4</v>
      </c>
      <c r="Q846" s="95" t="s">
        <v>352</v>
      </c>
      <c r="R846" s="95"/>
      <c r="S846" s="95" t="s">
        <v>234</v>
      </c>
    </row>
    <row r="847" spans="2:19" x14ac:dyDescent="0.4">
      <c r="B847" s="95" t="s">
        <v>364</v>
      </c>
      <c r="C847" s="95" t="s">
        <v>9</v>
      </c>
      <c r="D847" s="95"/>
      <c r="E847" s="95" t="s">
        <v>1642</v>
      </c>
      <c r="F847" s="95" t="s">
        <v>95</v>
      </c>
      <c r="G847" s="95" t="s">
        <v>96</v>
      </c>
      <c r="H847" s="95" t="s">
        <v>286</v>
      </c>
      <c r="I847" s="95" t="s">
        <v>97</v>
      </c>
      <c r="J847" s="95" t="s">
        <v>97</v>
      </c>
      <c r="K847" s="95" t="s">
        <v>107</v>
      </c>
      <c r="L847" s="95" t="s">
        <v>1037</v>
      </c>
      <c r="M847" s="95" t="s">
        <v>1917</v>
      </c>
      <c r="N847" s="95" t="s">
        <v>1881</v>
      </c>
      <c r="O847" s="95" t="s">
        <v>40</v>
      </c>
      <c r="P847" s="95">
        <f t="shared" si="13"/>
        <v>1.4</v>
      </c>
      <c r="Q847" s="95" t="s">
        <v>378</v>
      </c>
      <c r="R847" s="95"/>
      <c r="S847" s="95" t="s">
        <v>234</v>
      </c>
    </row>
    <row r="848" spans="2:19" x14ac:dyDescent="0.4">
      <c r="B848" s="95" t="s">
        <v>364</v>
      </c>
      <c r="C848" s="95" t="s">
        <v>94</v>
      </c>
      <c r="D848" s="95"/>
      <c r="E848" s="95" t="s">
        <v>1642</v>
      </c>
      <c r="F848" s="95" t="s">
        <v>95</v>
      </c>
      <c r="G848" s="95" t="s">
        <v>96</v>
      </c>
      <c r="H848" s="95" t="s">
        <v>286</v>
      </c>
      <c r="I848" s="95" t="s">
        <v>97</v>
      </c>
      <c r="J848" s="95" t="s">
        <v>97</v>
      </c>
      <c r="K848" s="95" t="s">
        <v>107</v>
      </c>
      <c r="L848" s="95" t="s">
        <v>1038</v>
      </c>
      <c r="M848" s="95" t="s">
        <v>1917</v>
      </c>
      <c r="N848" s="95" t="s">
        <v>1881</v>
      </c>
      <c r="O848" s="95" t="s">
        <v>35</v>
      </c>
      <c r="P848" s="95">
        <f t="shared" si="13"/>
        <v>1.4</v>
      </c>
      <c r="Q848" s="95" t="s">
        <v>429</v>
      </c>
      <c r="R848" s="95"/>
      <c r="S848" s="95" t="s">
        <v>234</v>
      </c>
    </row>
    <row r="849" spans="2:19" x14ac:dyDescent="0.4">
      <c r="B849" s="95" t="s">
        <v>364</v>
      </c>
      <c r="C849" s="95" t="s">
        <v>94</v>
      </c>
      <c r="D849" s="95"/>
      <c r="E849" s="95" t="s">
        <v>1642</v>
      </c>
      <c r="F849" s="95" t="s">
        <v>95</v>
      </c>
      <c r="G849" s="95" t="s">
        <v>96</v>
      </c>
      <c r="H849" s="95" t="s">
        <v>286</v>
      </c>
      <c r="I849" s="95" t="s">
        <v>97</v>
      </c>
      <c r="J849" s="95" t="s">
        <v>97</v>
      </c>
      <c r="K849" s="95" t="s">
        <v>98</v>
      </c>
      <c r="L849" s="95" t="s">
        <v>1039</v>
      </c>
      <c r="M849" s="95" t="s">
        <v>1917</v>
      </c>
      <c r="N849" s="95" t="s">
        <v>1881</v>
      </c>
      <c r="O849" s="95" t="s">
        <v>35</v>
      </c>
      <c r="P849" s="95">
        <f t="shared" si="13"/>
        <v>1.4</v>
      </c>
      <c r="Q849" s="95" t="s">
        <v>429</v>
      </c>
      <c r="R849" s="95"/>
      <c r="S849" s="95" t="s">
        <v>234</v>
      </c>
    </row>
    <row r="850" spans="2:19" x14ac:dyDescent="0.4">
      <c r="B850" s="95" t="s">
        <v>364</v>
      </c>
      <c r="C850" s="95" t="s">
        <v>6</v>
      </c>
      <c r="D850" s="95"/>
      <c r="E850" s="95" t="s">
        <v>1642</v>
      </c>
      <c r="F850" s="95" t="s">
        <v>95</v>
      </c>
      <c r="G850" s="95" t="s">
        <v>96</v>
      </c>
      <c r="H850" s="95" t="s">
        <v>286</v>
      </c>
      <c r="I850" s="95" t="s">
        <v>97</v>
      </c>
      <c r="J850" s="95" t="s">
        <v>97</v>
      </c>
      <c r="K850" s="95" t="s">
        <v>98</v>
      </c>
      <c r="L850" s="95" t="s">
        <v>1040</v>
      </c>
      <c r="M850" s="95" t="s">
        <v>1917</v>
      </c>
      <c r="N850" s="95" t="s">
        <v>1881</v>
      </c>
      <c r="O850" s="95" t="s">
        <v>35</v>
      </c>
      <c r="P850" s="95">
        <f t="shared" si="13"/>
        <v>1.4</v>
      </c>
      <c r="Q850" s="95" t="s">
        <v>433</v>
      </c>
      <c r="R850" s="95"/>
      <c r="S850" s="95" t="s">
        <v>234</v>
      </c>
    </row>
    <row r="851" spans="2:19" x14ac:dyDescent="0.4">
      <c r="B851" s="95" t="s">
        <v>364</v>
      </c>
      <c r="C851" s="95" t="s">
        <v>6</v>
      </c>
      <c r="D851" s="95"/>
      <c r="E851" s="95" t="s">
        <v>1642</v>
      </c>
      <c r="F851" s="95" t="s">
        <v>95</v>
      </c>
      <c r="G851" s="95" t="s">
        <v>170</v>
      </c>
      <c r="H851" s="95" t="s">
        <v>286</v>
      </c>
      <c r="I851" s="95" t="s">
        <v>97</v>
      </c>
      <c r="J851" s="95" t="s">
        <v>97</v>
      </c>
      <c r="K851" s="95" t="s">
        <v>107</v>
      </c>
      <c r="L851" s="95" t="s">
        <v>1041</v>
      </c>
      <c r="M851" s="95" t="s">
        <v>1917</v>
      </c>
      <c r="N851" s="95" t="s">
        <v>1881</v>
      </c>
      <c r="O851" s="95" t="s">
        <v>35</v>
      </c>
      <c r="P851" s="95">
        <f t="shared" si="13"/>
        <v>1.5</v>
      </c>
      <c r="Q851" s="95" t="s">
        <v>433</v>
      </c>
      <c r="R851" s="95"/>
      <c r="S851" s="95" t="s">
        <v>234</v>
      </c>
    </row>
    <row r="852" spans="2:19" x14ac:dyDescent="0.4">
      <c r="B852" s="95" t="s">
        <v>364</v>
      </c>
      <c r="C852" s="95" t="s">
        <v>4</v>
      </c>
      <c r="D852" s="95"/>
      <c r="E852" s="95" t="s">
        <v>1642</v>
      </c>
      <c r="F852" s="95" t="s">
        <v>95</v>
      </c>
      <c r="G852" s="95" t="s">
        <v>170</v>
      </c>
      <c r="H852" s="95" t="s">
        <v>286</v>
      </c>
      <c r="I852" s="95" t="s">
        <v>97</v>
      </c>
      <c r="J852" s="95" t="s">
        <v>97</v>
      </c>
      <c r="K852" s="95" t="s">
        <v>98</v>
      </c>
      <c r="L852" s="95" t="s">
        <v>1042</v>
      </c>
      <c r="M852" s="95" t="s">
        <v>1917</v>
      </c>
      <c r="N852" s="95" t="s">
        <v>1881</v>
      </c>
      <c r="O852" s="95" t="s">
        <v>35</v>
      </c>
      <c r="P852" s="95">
        <f t="shared" si="13"/>
        <v>1.5</v>
      </c>
      <c r="Q852" s="95" t="s">
        <v>342</v>
      </c>
      <c r="R852" s="95"/>
      <c r="S852" s="95" t="s">
        <v>234</v>
      </c>
    </row>
    <row r="853" spans="2:19" x14ac:dyDescent="0.4">
      <c r="B853" s="95" t="s">
        <v>364</v>
      </c>
      <c r="C853" s="95" t="s">
        <v>100</v>
      </c>
      <c r="D853" s="95"/>
      <c r="E853" s="95" t="s">
        <v>1642</v>
      </c>
      <c r="F853" s="95" t="s">
        <v>95</v>
      </c>
      <c r="G853" s="95" t="s">
        <v>170</v>
      </c>
      <c r="H853" s="95" t="s">
        <v>286</v>
      </c>
      <c r="I853" s="95" t="s">
        <v>97</v>
      </c>
      <c r="J853" s="95" t="s">
        <v>97</v>
      </c>
      <c r="K853" s="95" t="s">
        <v>98</v>
      </c>
      <c r="L853" s="95" t="s">
        <v>1043</v>
      </c>
      <c r="M853" s="95" t="s">
        <v>1917</v>
      </c>
      <c r="N853" s="95" t="s">
        <v>1881</v>
      </c>
      <c r="O853" s="95" t="s">
        <v>35</v>
      </c>
      <c r="P853" s="95">
        <f t="shared" si="13"/>
        <v>1.5</v>
      </c>
      <c r="Q853" s="95" t="s">
        <v>344</v>
      </c>
      <c r="R853" s="95"/>
      <c r="S853" s="95" t="s">
        <v>234</v>
      </c>
    </row>
    <row r="854" spans="2:19" x14ac:dyDescent="0.4">
      <c r="B854" s="95" t="s">
        <v>364</v>
      </c>
      <c r="C854" s="95" t="s">
        <v>7</v>
      </c>
      <c r="D854" s="95"/>
      <c r="E854" s="95" t="s">
        <v>1642</v>
      </c>
      <c r="F854" s="95" t="s">
        <v>95</v>
      </c>
      <c r="G854" s="95" t="s">
        <v>170</v>
      </c>
      <c r="H854" s="95" t="s">
        <v>286</v>
      </c>
      <c r="I854" s="95" t="s">
        <v>97</v>
      </c>
      <c r="J854" s="95" t="s">
        <v>97</v>
      </c>
      <c r="K854" s="95" t="s">
        <v>98</v>
      </c>
      <c r="L854" s="95" t="s">
        <v>1044</v>
      </c>
      <c r="M854" s="95" t="s">
        <v>1917</v>
      </c>
      <c r="N854" s="95" t="s">
        <v>1881</v>
      </c>
      <c r="O854" s="95" t="s">
        <v>35</v>
      </c>
      <c r="P854" s="95">
        <f t="shared" si="13"/>
        <v>1.5</v>
      </c>
      <c r="Q854" s="95" t="s">
        <v>370</v>
      </c>
      <c r="R854" s="95"/>
      <c r="S854" s="95" t="s">
        <v>234</v>
      </c>
    </row>
    <row r="855" spans="2:19" x14ac:dyDescent="0.4">
      <c r="B855" s="95" t="s">
        <v>364</v>
      </c>
      <c r="C855" s="95" t="s">
        <v>4</v>
      </c>
      <c r="D855" s="95"/>
      <c r="E855" s="95" t="s">
        <v>1642</v>
      </c>
      <c r="F855" s="95" t="s">
        <v>95</v>
      </c>
      <c r="G855" s="95" t="s">
        <v>109</v>
      </c>
      <c r="H855" s="95" t="s">
        <v>286</v>
      </c>
      <c r="I855" s="95" t="s">
        <v>97</v>
      </c>
      <c r="J855" s="95" t="s">
        <v>97</v>
      </c>
      <c r="K855" s="95" t="s">
        <v>107</v>
      </c>
      <c r="L855" s="95" t="s">
        <v>1045</v>
      </c>
      <c r="M855" s="95" t="s">
        <v>1917</v>
      </c>
      <c r="N855" s="95" t="s">
        <v>1881</v>
      </c>
      <c r="O855" s="95" t="s">
        <v>35</v>
      </c>
      <c r="P855" s="95">
        <f t="shared" si="13"/>
        <v>1.6</v>
      </c>
      <c r="Q855" s="95" t="s">
        <v>348</v>
      </c>
      <c r="R855" s="95"/>
      <c r="S855" s="95" t="s">
        <v>234</v>
      </c>
    </row>
    <row r="856" spans="2:19" x14ac:dyDescent="0.4">
      <c r="B856" s="95" t="s">
        <v>364</v>
      </c>
      <c r="C856" s="95" t="s">
        <v>4</v>
      </c>
      <c r="D856" s="95"/>
      <c r="E856" s="95" t="s">
        <v>1642</v>
      </c>
      <c r="F856" s="95" t="s">
        <v>95</v>
      </c>
      <c r="G856" s="95" t="s">
        <v>109</v>
      </c>
      <c r="H856" s="95" t="s">
        <v>286</v>
      </c>
      <c r="I856" s="95" t="s">
        <v>97</v>
      </c>
      <c r="J856" s="95" t="s">
        <v>97</v>
      </c>
      <c r="K856" s="95" t="s">
        <v>107</v>
      </c>
      <c r="L856" s="95" t="s">
        <v>1045</v>
      </c>
      <c r="M856" s="95" t="s">
        <v>1917</v>
      </c>
      <c r="N856" s="95" t="s">
        <v>1881</v>
      </c>
      <c r="O856" s="95" t="s">
        <v>35</v>
      </c>
      <c r="P856" s="95">
        <f t="shared" si="13"/>
        <v>1.6</v>
      </c>
      <c r="Q856" s="95" t="s">
        <v>342</v>
      </c>
      <c r="R856" s="95"/>
      <c r="S856" s="95"/>
    </row>
    <row r="857" spans="2:19" x14ac:dyDescent="0.4">
      <c r="B857" s="95" t="s">
        <v>364</v>
      </c>
      <c r="C857" s="95" t="s">
        <v>100</v>
      </c>
      <c r="D857" s="95"/>
      <c r="E857" s="95" t="s">
        <v>1642</v>
      </c>
      <c r="F857" s="95" t="s">
        <v>95</v>
      </c>
      <c r="G857" s="95" t="s">
        <v>109</v>
      </c>
      <c r="H857" s="95" t="s">
        <v>286</v>
      </c>
      <c r="I857" s="95" t="s">
        <v>97</v>
      </c>
      <c r="J857" s="95" t="s">
        <v>97</v>
      </c>
      <c r="K857" s="95" t="s">
        <v>107</v>
      </c>
      <c r="L857" s="95" t="s">
        <v>1046</v>
      </c>
      <c r="M857" s="95" t="s">
        <v>1917</v>
      </c>
      <c r="N857" s="95" t="s">
        <v>1881</v>
      </c>
      <c r="O857" s="95" t="s">
        <v>35</v>
      </c>
      <c r="P857" s="95">
        <f t="shared" si="13"/>
        <v>1.6</v>
      </c>
      <c r="Q857" s="95" t="s">
        <v>350</v>
      </c>
      <c r="R857" s="95"/>
      <c r="S857" s="95" t="s">
        <v>234</v>
      </c>
    </row>
    <row r="858" spans="2:19" x14ac:dyDescent="0.4">
      <c r="B858" s="95" t="s">
        <v>364</v>
      </c>
      <c r="C858" s="95" t="s">
        <v>100</v>
      </c>
      <c r="D858" s="95"/>
      <c r="E858" s="95" t="s">
        <v>1642</v>
      </c>
      <c r="F858" s="95" t="s">
        <v>95</v>
      </c>
      <c r="G858" s="95" t="s">
        <v>109</v>
      </c>
      <c r="H858" s="95" t="s">
        <v>286</v>
      </c>
      <c r="I858" s="95" t="s">
        <v>97</v>
      </c>
      <c r="J858" s="95" t="s">
        <v>97</v>
      </c>
      <c r="K858" s="95" t="s">
        <v>107</v>
      </c>
      <c r="L858" s="95" t="s">
        <v>1046</v>
      </c>
      <c r="M858" s="95" t="s">
        <v>1917</v>
      </c>
      <c r="N858" s="95" t="s">
        <v>1881</v>
      </c>
      <c r="O858" s="95" t="s">
        <v>35</v>
      </c>
      <c r="P858" s="95">
        <f t="shared" si="13"/>
        <v>1.6</v>
      </c>
      <c r="Q858" s="95" t="s">
        <v>344</v>
      </c>
      <c r="R858" s="95"/>
      <c r="S858" s="95"/>
    </row>
    <row r="859" spans="2:19" x14ac:dyDescent="0.4">
      <c r="B859" s="95" t="s">
        <v>364</v>
      </c>
      <c r="C859" s="95" t="s">
        <v>7</v>
      </c>
      <c r="D859" s="95"/>
      <c r="E859" s="95" t="s">
        <v>1642</v>
      </c>
      <c r="F859" s="95" t="s">
        <v>95</v>
      </c>
      <c r="G859" s="95" t="s">
        <v>109</v>
      </c>
      <c r="H859" s="95" t="s">
        <v>286</v>
      </c>
      <c r="I859" s="95" t="s">
        <v>97</v>
      </c>
      <c r="J859" s="95" t="s">
        <v>97</v>
      </c>
      <c r="K859" s="95" t="s">
        <v>107</v>
      </c>
      <c r="L859" s="95" t="s">
        <v>1047</v>
      </c>
      <c r="M859" s="95" t="s">
        <v>1917</v>
      </c>
      <c r="N859" s="95" t="s">
        <v>1881</v>
      </c>
      <c r="O859" s="95" t="s">
        <v>35</v>
      </c>
      <c r="P859" s="95">
        <f t="shared" si="13"/>
        <v>1.6</v>
      </c>
      <c r="Q859" s="95" t="s">
        <v>352</v>
      </c>
      <c r="R859" s="95"/>
      <c r="S859" s="95" t="s">
        <v>234</v>
      </c>
    </row>
    <row r="860" spans="2:19" x14ac:dyDescent="0.4">
      <c r="B860" s="95" t="s">
        <v>364</v>
      </c>
      <c r="C860" s="95" t="s">
        <v>7</v>
      </c>
      <c r="D860" s="95"/>
      <c r="E860" s="95" t="s">
        <v>1642</v>
      </c>
      <c r="F860" s="95" t="s">
        <v>95</v>
      </c>
      <c r="G860" s="95" t="s">
        <v>109</v>
      </c>
      <c r="H860" s="95" t="s">
        <v>286</v>
      </c>
      <c r="I860" s="95" t="s">
        <v>97</v>
      </c>
      <c r="J860" s="95" t="s">
        <v>97</v>
      </c>
      <c r="K860" s="95" t="s">
        <v>107</v>
      </c>
      <c r="L860" s="95" t="s">
        <v>1047</v>
      </c>
      <c r="M860" s="95" t="s">
        <v>1917</v>
      </c>
      <c r="N860" s="95" t="s">
        <v>1881</v>
      </c>
      <c r="O860" s="95" t="s">
        <v>35</v>
      </c>
      <c r="P860" s="95">
        <f t="shared" si="13"/>
        <v>1.6</v>
      </c>
      <c r="Q860" s="95" t="s">
        <v>370</v>
      </c>
      <c r="R860" s="95"/>
      <c r="S860" s="95"/>
    </row>
    <row r="861" spans="2:19" x14ac:dyDescent="0.4">
      <c r="B861" s="95" t="s">
        <v>364</v>
      </c>
      <c r="C861" s="95" t="s">
        <v>9</v>
      </c>
      <c r="D861" s="95"/>
      <c r="E861" s="95" t="s">
        <v>1642</v>
      </c>
      <c r="F861" s="95" t="s">
        <v>95</v>
      </c>
      <c r="G861" s="95" t="s">
        <v>109</v>
      </c>
      <c r="H861" s="95" t="s">
        <v>286</v>
      </c>
      <c r="I861" s="95" t="s">
        <v>97</v>
      </c>
      <c r="J861" s="95" t="s">
        <v>97</v>
      </c>
      <c r="K861" s="95" t="s">
        <v>107</v>
      </c>
      <c r="L861" s="95" t="s">
        <v>1048</v>
      </c>
      <c r="M861" s="95" t="s">
        <v>1917</v>
      </c>
      <c r="N861" s="95" t="s">
        <v>1881</v>
      </c>
      <c r="O861" s="95" t="s">
        <v>35</v>
      </c>
      <c r="P861" s="95">
        <f t="shared" si="13"/>
        <v>1.6</v>
      </c>
      <c r="Q861" s="95" t="s">
        <v>378</v>
      </c>
      <c r="R861" s="95"/>
      <c r="S861" s="95" t="s">
        <v>234</v>
      </c>
    </row>
    <row r="862" spans="2:19" x14ac:dyDescent="0.4">
      <c r="B862" s="95" t="s">
        <v>364</v>
      </c>
      <c r="C862" s="95" t="s">
        <v>4</v>
      </c>
      <c r="D862" s="95"/>
      <c r="E862" s="95" t="s">
        <v>1642</v>
      </c>
      <c r="F862" s="95" t="s">
        <v>95</v>
      </c>
      <c r="G862" s="95" t="s">
        <v>109</v>
      </c>
      <c r="H862" s="95" t="s">
        <v>286</v>
      </c>
      <c r="I862" s="95" t="s">
        <v>97</v>
      </c>
      <c r="J862" s="95" t="s">
        <v>97</v>
      </c>
      <c r="K862" s="95" t="s">
        <v>98</v>
      </c>
      <c r="L862" s="95" t="s">
        <v>1049</v>
      </c>
      <c r="M862" s="95" t="s">
        <v>1917</v>
      </c>
      <c r="N862" s="95" t="s">
        <v>1881</v>
      </c>
      <c r="O862" s="95" t="s">
        <v>35</v>
      </c>
      <c r="P862" s="95">
        <f t="shared" si="13"/>
        <v>1.6</v>
      </c>
      <c r="Q862" s="95" t="s">
        <v>348</v>
      </c>
      <c r="R862" s="95"/>
      <c r="S862" s="95" t="s">
        <v>234</v>
      </c>
    </row>
    <row r="863" spans="2:19" x14ac:dyDescent="0.4">
      <c r="B863" s="95" t="s">
        <v>364</v>
      </c>
      <c r="C863" s="95" t="s">
        <v>100</v>
      </c>
      <c r="D863" s="95"/>
      <c r="E863" s="95" t="s">
        <v>1642</v>
      </c>
      <c r="F863" s="95" t="s">
        <v>95</v>
      </c>
      <c r="G863" s="95" t="s">
        <v>109</v>
      </c>
      <c r="H863" s="95" t="s">
        <v>286</v>
      </c>
      <c r="I863" s="95" t="s">
        <v>97</v>
      </c>
      <c r="J863" s="95" t="s">
        <v>97</v>
      </c>
      <c r="K863" s="95" t="s">
        <v>98</v>
      </c>
      <c r="L863" s="95" t="s">
        <v>1050</v>
      </c>
      <c r="M863" s="95" t="s">
        <v>1917</v>
      </c>
      <c r="N863" s="95" t="s">
        <v>1881</v>
      </c>
      <c r="O863" s="95" t="s">
        <v>35</v>
      </c>
      <c r="P863" s="95">
        <f t="shared" si="13"/>
        <v>1.6</v>
      </c>
      <c r="Q863" s="95" t="s">
        <v>350</v>
      </c>
      <c r="R863" s="95"/>
      <c r="S863" s="95" t="s">
        <v>234</v>
      </c>
    </row>
    <row r="864" spans="2:19" x14ac:dyDescent="0.4">
      <c r="B864" s="95" t="s">
        <v>364</v>
      </c>
      <c r="C864" s="95" t="s">
        <v>7</v>
      </c>
      <c r="D864" s="95"/>
      <c r="E864" s="95" t="s">
        <v>1642</v>
      </c>
      <c r="F864" s="95" t="s">
        <v>95</v>
      </c>
      <c r="G864" s="95" t="s">
        <v>109</v>
      </c>
      <c r="H864" s="95" t="s">
        <v>286</v>
      </c>
      <c r="I864" s="95" t="s">
        <v>97</v>
      </c>
      <c r="J864" s="95" t="s">
        <v>97</v>
      </c>
      <c r="K864" s="95" t="s">
        <v>98</v>
      </c>
      <c r="L864" s="95" t="s">
        <v>1051</v>
      </c>
      <c r="M864" s="95" t="s">
        <v>1917</v>
      </c>
      <c r="N864" s="95" t="s">
        <v>1881</v>
      </c>
      <c r="O864" s="95" t="s">
        <v>35</v>
      </c>
      <c r="P864" s="95">
        <f t="shared" si="13"/>
        <v>1.6</v>
      </c>
      <c r="Q864" s="95" t="s">
        <v>352</v>
      </c>
      <c r="R864" s="95"/>
      <c r="S864" s="95" t="s">
        <v>234</v>
      </c>
    </row>
    <row r="865" spans="2:19" x14ac:dyDescent="0.4">
      <c r="B865" s="95" t="s">
        <v>364</v>
      </c>
      <c r="C865" s="95" t="s">
        <v>9</v>
      </c>
      <c r="D865" s="95"/>
      <c r="E865" s="95" t="s">
        <v>1642</v>
      </c>
      <c r="F865" s="95" t="s">
        <v>95</v>
      </c>
      <c r="G865" s="95" t="s">
        <v>109</v>
      </c>
      <c r="H865" s="95" t="s">
        <v>286</v>
      </c>
      <c r="I865" s="95" t="s">
        <v>97</v>
      </c>
      <c r="J865" s="95" t="s">
        <v>97</v>
      </c>
      <c r="K865" s="95" t="s">
        <v>98</v>
      </c>
      <c r="L865" s="95" t="s">
        <v>1052</v>
      </c>
      <c r="M865" s="95" t="s">
        <v>1917</v>
      </c>
      <c r="N865" s="95" t="s">
        <v>1881</v>
      </c>
      <c r="O865" s="95" t="s">
        <v>35</v>
      </c>
      <c r="P865" s="95">
        <f t="shared" si="13"/>
        <v>1.6</v>
      </c>
      <c r="Q865" s="95" t="s">
        <v>378</v>
      </c>
      <c r="R865" s="95"/>
      <c r="S865" s="95" t="s">
        <v>234</v>
      </c>
    </row>
    <row r="866" spans="2:19" x14ac:dyDescent="0.4">
      <c r="B866" s="95" t="s">
        <v>364</v>
      </c>
      <c r="C866" s="95" t="s">
        <v>94</v>
      </c>
      <c r="D866" s="95"/>
      <c r="E866" s="95" t="s">
        <v>1642</v>
      </c>
      <c r="F866" s="95" t="s">
        <v>95</v>
      </c>
      <c r="G866" s="95" t="s">
        <v>109</v>
      </c>
      <c r="H866" s="95" t="s">
        <v>286</v>
      </c>
      <c r="I866" s="95" t="s">
        <v>97</v>
      </c>
      <c r="J866" s="95" t="s">
        <v>97</v>
      </c>
      <c r="K866" s="95" t="s">
        <v>107</v>
      </c>
      <c r="L866" s="95" t="s">
        <v>1053</v>
      </c>
      <c r="M866" s="95" t="s">
        <v>1917</v>
      </c>
      <c r="N866" s="95" t="s">
        <v>1881</v>
      </c>
      <c r="O866" s="95" t="s">
        <v>36</v>
      </c>
      <c r="P866" s="95">
        <f t="shared" si="13"/>
        <v>1.6</v>
      </c>
      <c r="Q866" s="95" t="s">
        <v>429</v>
      </c>
      <c r="R866" s="95"/>
      <c r="S866" s="95" t="s">
        <v>234</v>
      </c>
    </row>
    <row r="867" spans="2:19" x14ac:dyDescent="0.4">
      <c r="B867" s="95" t="s">
        <v>364</v>
      </c>
      <c r="C867" s="95" t="s">
        <v>6</v>
      </c>
      <c r="D867" s="95"/>
      <c r="E867" s="95" t="s">
        <v>1642</v>
      </c>
      <c r="F867" s="95" t="s">
        <v>95</v>
      </c>
      <c r="G867" s="95" t="s">
        <v>109</v>
      </c>
      <c r="H867" s="95" t="s">
        <v>286</v>
      </c>
      <c r="I867" s="95" t="s">
        <v>97</v>
      </c>
      <c r="J867" s="95" t="s">
        <v>97</v>
      </c>
      <c r="K867" s="95" t="s">
        <v>107</v>
      </c>
      <c r="L867" s="95" t="s">
        <v>1054</v>
      </c>
      <c r="M867" s="95" t="s">
        <v>1917</v>
      </c>
      <c r="N867" s="95" t="s">
        <v>1881</v>
      </c>
      <c r="O867" s="95" t="s">
        <v>36</v>
      </c>
      <c r="P867" s="95">
        <f t="shared" si="13"/>
        <v>1.6</v>
      </c>
      <c r="Q867" s="95" t="s">
        <v>433</v>
      </c>
      <c r="R867" s="95"/>
      <c r="S867" s="95" t="s">
        <v>234</v>
      </c>
    </row>
    <row r="868" spans="2:19" x14ac:dyDescent="0.4">
      <c r="B868" s="95" t="s">
        <v>364</v>
      </c>
      <c r="C868" s="95" t="s">
        <v>94</v>
      </c>
      <c r="D868" s="95"/>
      <c r="E868" s="95" t="s">
        <v>1642</v>
      </c>
      <c r="F868" s="95" t="s">
        <v>95</v>
      </c>
      <c r="G868" s="95" t="s">
        <v>109</v>
      </c>
      <c r="H868" s="95" t="s">
        <v>286</v>
      </c>
      <c r="I868" s="95" t="s">
        <v>97</v>
      </c>
      <c r="J868" s="95" t="s">
        <v>97</v>
      </c>
      <c r="K868" s="95" t="s">
        <v>98</v>
      </c>
      <c r="L868" s="95" t="s">
        <v>1055</v>
      </c>
      <c r="M868" s="95" t="s">
        <v>1917</v>
      </c>
      <c r="N868" s="95" t="s">
        <v>1881</v>
      </c>
      <c r="O868" s="95" t="s">
        <v>36</v>
      </c>
      <c r="P868" s="95">
        <f t="shared" si="13"/>
        <v>1.6</v>
      </c>
      <c r="Q868" s="95" t="s">
        <v>429</v>
      </c>
      <c r="R868" s="95"/>
      <c r="S868" s="95" t="s">
        <v>234</v>
      </c>
    </row>
    <row r="869" spans="2:19" x14ac:dyDescent="0.4">
      <c r="B869" s="95" t="s">
        <v>364</v>
      </c>
      <c r="C869" s="95" t="s">
        <v>4</v>
      </c>
      <c r="D869" s="95"/>
      <c r="E869" s="95" t="s">
        <v>1642</v>
      </c>
      <c r="F869" s="95" t="s">
        <v>95</v>
      </c>
      <c r="G869" s="95" t="s">
        <v>109</v>
      </c>
      <c r="H869" s="95" t="s">
        <v>286</v>
      </c>
      <c r="I869" s="95" t="s">
        <v>97</v>
      </c>
      <c r="J869" s="95" t="s">
        <v>97</v>
      </c>
      <c r="K869" s="95" t="s">
        <v>98</v>
      </c>
      <c r="L869" s="95" t="s">
        <v>1056</v>
      </c>
      <c r="M869" s="95" t="s">
        <v>1917</v>
      </c>
      <c r="N869" s="95" t="s">
        <v>1881</v>
      </c>
      <c r="O869" s="95" t="s">
        <v>36</v>
      </c>
      <c r="P869" s="95">
        <f t="shared" si="13"/>
        <v>1.6</v>
      </c>
      <c r="Q869" s="95" t="s">
        <v>342</v>
      </c>
      <c r="R869" s="95"/>
      <c r="S869" s="95" t="s">
        <v>234</v>
      </c>
    </row>
    <row r="870" spans="2:19" x14ac:dyDescent="0.4">
      <c r="B870" s="95" t="s">
        <v>364</v>
      </c>
      <c r="C870" s="95" t="s">
        <v>100</v>
      </c>
      <c r="D870" s="95"/>
      <c r="E870" s="95" t="s">
        <v>1642</v>
      </c>
      <c r="F870" s="95" t="s">
        <v>95</v>
      </c>
      <c r="G870" s="95" t="s">
        <v>109</v>
      </c>
      <c r="H870" s="95" t="s">
        <v>286</v>
      </c>
      <c r="I870" s="95" t="s">
        <v>97</v>
      </c>
      <c r="J870" s="95" t="s">
        <v>97</v>
      </c>
      <c r="K870" s="95" t="s">
        <v>98</v>
      </c>
      <c r="L870" s="95" t="s">
        <v>1057</v>
      </c>
      <c r="M870" s="95" t="s">
        <v>1917</v>
      </c>
      <c r="N870" s="95" t="s">
        <v>1881</v>
      </c>
      <c r="O870" s="95" t="s">
        <v>36</v>
      </c>
      <c r="P870" s="95">
        <f t="shared" si="13"/>
        <v>1.6</v>
      </c>
      <c r="Q870" s="95" t="s">
        <v>344</v>
      </c>
      <c r="R870" s="95"/>
      <c r="S870" s="95" t="s">
        <v>234</v>
      </c>
    </row>
    <row r="871" spans="2:19" x14ac:dyDescent="0.4">
      <c r="B871" s="95" t="s">
        <v>364</v>
      </c>
      <c r="C871" s="95" t="s">
        <v>6</v>
      </c>
      <c r="D871" s="95"/>
      <c r="E871" s="95" t="s">
        <v>1642</v>
      </c>
      <c r="F871" s="95" t="s">
        <v>95</v>
      </c>
      <c r="G871" s="95" t="s">
        <v>109</v>
      </c>
      <c r="H871" s="95" t="s">
        <v>286</v>
      </c>
      <c r="I871" s="95" t="s">
        <v>97</v>
      </c>
      <c r="J871" s="95" t="s">
        <v>97</v>
      </c>
      <c r="K871" s="95" t="s">
        <v>98</v>
      </c>
      <c r="L871" s="95" t="s">
        <v>1058</v>
      </c>
      <c r="M871" s="95" t="s">
        <v>1917</v>
      </c>
      <c r="N871" s="95" t="s">
        <v>1881</v>
      </c>
      <c r="O871" s="95" t="s">
        <v>36</v>
      </c>
      <c r="P871" s="95">
        <f t="shared" si="13"/>
        <v>1.6</v>
      </c>
      <c r="Q871" s="95" t="s">
        <v>433</v>
      </c>
      <c r="R871" s="95"/>
      <c r="S871" s="95" t="s">
        <v>234</v>
      </c>
    </row>
    <row r="872" spans="2:19" x14ac:dyDescent="0.4">
      <c r="B872" s="95" t="s">
        <v>364</v>
      </c>
      <c r="C872" s="95" t="s">
        <v>7</v>
      </c>
      <c r="D872" s="95"/>
      <c r="E872" s="95" t="s">
        <v>1642</v>
      </c>
      <c r="F872" s="95" t="s">
        <v>95</v>
      </c>
      <c r="G872" s="95" t="s">
        <v>109</v>
      </c>
      <c r="H872" s="95" t="s">
        <v>286</v>
      </c>
      <c r="I872" s="95" t="s">
        <v>97</v>
      </c>
      <c r="J872" s="95" t="s">
        <v>97</v>
      </c>
      <c r="K872" s="95" t="s">
        <v>98</v>
      </c>
      <c r="L872" s="95" t="s">
        <v>1059</v>
      </c>
      <c r="M872" s="95" t="s">
        <v>1917</v>
      </c>
      <c r="N872" s="95" t="s">
        <v>1881</v>
      </c>
      <c r="O872" s="95" t="s">
        <v>36</v>
      </c>
      <c r="P872" s="95">
        <f t="shared" si="13"/>
        <v>1.6</v>
      </c>
      <c r="Q872" s="95" t="s">
        <v>370</v>
      </c>
      <c r="R872" s="95"/>
      <c r="S872" s="95" t="s">
        <v>234</v>
      </c>
    </row>
    <row r="873" spans="2:19" x14ac:dyDescent="0.4">
      <c r="B873" s="95" t="s">
        <v>411</v>
      </c>
      <c r="C873" s="95" t="s">
        <v>94</v>
      </c>
      <c r="D873" s="95"/>
      <c r="E873" s="95" t="s">
        <v>1642</v>
      </c>
      <c r="F873" s="95" t="s">
        <v>95</v>
      </c>
      <c r="G873" s="95" t="s">
        <v>96</v>
      </c>
      <c r="H873" s="95" t="s">
        <v>286</v>
      </c>
      <c r="I873" s="95" t="s">
        <v>97</v>
      </c>
      <c r="J873" s="95" t="s">
        <v>97</v>
      </c>
      <c r="K873" s="95" t="s">
        <v>107</v>
      </c>
      <c r="L873" s="95" t="s">
        <v>1060</v>
      </c>
      <c r="M873" s="95" t="s">
        <v>1917</v>
      </c>
      <c r="N873" s="95" t="s">
        <v>1881</v>
      </c>
      <c r="O873" s="95" t="s">
        <v>35</v>
      </c>
      <c r="P873" s="95">
        <f t="shared" si="13"/>
        <v>1.4</v>
      </c>
      <c r="Q873" s="95" t="s">
        <v>437</v>
      </c>
      <c r="R873" s="95"/>
      <c r="S873" s="95" t="s">
        <v>234</v>
      </c>
    </row>
    <row r="874" spans="2:19" x14ac:dyDescent="0.4">
      <c r="B874" s="95" t="s">
        <v>411</v>
      </c>
      <c r="C874" s="95" t="s">
        <v>4</v>
      </c>
      <c r="D874" s="95" t="s">
        <v>436</v>
      </c>
      <c r="E874" s="95" t="s">
        <v>1642</v>
      </c>
      <c r="F874" s="95" t="s">
        <v>95</v>
      </c>
      <c r="G874" s="95" t="s">
        <v>96</v>
      </c>
      <c r="H874" s="95" t="s">
        <v>286</v>
      </c>
      <c r="I874" s="95" t="s">
        <v>97</v>
      </c>
      <c r="J874" s="95" t="s">
        <v>97</v>
      </c>
      <c r="K874" s="95" t="s">
        <v>107</v>
      </c>
      <c r="L874" s="95" t="s">
        <v>1061</v>
      </c>
      <c r="M874" s="95" t="s">
        <v>1917</v>
      </c>
      <c r="N874" s="95" t="s">
        <v>1881</v>
      </c>
      <c r="O874" s="95" t="s">
        <v>35</v>
      </c>
      <c r="P874" s="95">
        <f t="shared" si="13"/>
        <v>1.4</v>
      </c>
      <c r="Q874" s="95" t="s">
        <v>1826</v>
      </c>
      <c r="R874" s="95"/>
      <c r="S874" s="95" t="s">
        <v>234</v>
      </c>
    </row>
    <row r="875" spans="2:19" x14ac:dyDescent="0.4">
      <c r="B875" s="95" t="s">
        <v>411</v>
      </c>
      <c r="C875" s="95" t="s">
        <v>94</v>
      </c>
      <c r="D875" s="95"/>
      <c r="E875" s="95" t="s">
        <v>1642</v>
      </c>
      <c r="F875" s="95" t="s">
        <v>95</v>
      </c>
      <c r="G875" s="95" t="s">
        <v>96</v>
      </c>
      <c r="H875" s="95" t="s">
        <v>286</v>
      </c>
      <c r="I875" s="95" t="s">
        <v>97</v>
      </c>
      <c r="J875" s="95" t="s">
        <v>97</v>
      </c>
      <c r="K875" s="95" t="s">
        <v>98</v>
      </c>
      <c r="L875" s="95" t="s">
        <v>1062</v>
      </c>
      <c r="M875" s="95" t="s">
        <v>1917</v>
      </c>
      <c r="N875" s="95" t="s">
        <v>1881</v>
      </c>
      <c r="O875" s="95" t="s">
        <v>35</v>
      </c>
      <c r="P875" s="95">
        <f t="shared" si="13"/>
        <v>1.4</v>
      </c>
      <c r="Q875" s="95" t="s">
        <v>437</v>
      </c>
      <c r="R875" s="95"/>
      <c r="S875" s="95" t="s">
        <v>234</v>
      </c>
    </row>
    <row r="876" spans="2:19" x14ac:dyDescent="0.4">
      <c r="B876" s="95" t="s">
        <v>411</v>
      </c>
      <c r="C876" s="95" t="s">
        <v>4</v>
      </c>
      <c r="D876" s="95" t="s">
        <v>436</v>
      </c>
      <c r="E876" s="95" t="s">
        <v>1642</v>
      </c>
      <c r="F876" s="95" t="s">
        <v>95</v>
      </c>
      <c r="G876" s="95" t="s">
        <v>96</v>
      </c>
      <c r="H876" s="95" t="s">
        <v>286</v>
      </c>
      <c r="I876" s="95" t="s">
        <v>97</v>
      </c>
      <c r="J876" s="95" t="s">
        <v>97</v>
      </c>
      <c r="K876" s="95" t="s">
        <v>98</v>
      </c>
      <c r="L876" s="95" t="s">
        <v>1063</v>
      </c>
      <c r="M876" s="95" t="s">
        <v>1917</v>
      </c>
      <c r="N876" s="95" t="s">
        <v>1881</v>
      </c>
      <c r="O876" s="95" t="s">
        <v>35</v>
      </c>
      <c r="P876" s="95">
        <f t="shared" si="13"/>
        <v>1.4</v>
      </c>
      <c r="Q876" s="95" t="s">
        <v>1826</v>
      </c>
      <c r="R876" s="95"/>
      <c r="S876" s="95" t="s">
        <v>234</v>
      </c>
    </row>
    <row r="877" spans="2:19" x14ac:dyDescent="0.4">
      <c r="B877" s="95" t="s">
        <v>411</v>
      </c>
      <c r="C877" s="95" t="s">
        <v>94</v>
      </c>
      <c r="D877" s="95"/>
      <c r="E877" s="95" t="s">
        <v>1642</v>
      </c>
      <c r="F877" s="95" t="s">
        <v>95</v>
      </c>
      <c r="G877" s="95" t="s">
        <v>109</v>
      </c>
      <c r="H877" s="95" t="s">
        <v>286</v>
      </c>
      <c r="I877" s="95" t="s">
        <v>97</v>
      </c>
      <c r="J877" s="95" t="s">
        <v>97</v>
      </c>
      <c r="K877" s="95" t="s">
        <v>107</v>
      </c>
      <c r="L877" s="95" t="s">
        <v>1064</v>
      </c>
      <c r="M877" s="95" t="s">
        <v>1917</v>
      </c>
      <c r="N877" s="95" t="s">
        <v>1881</v>
      </c>
      <c r="O877" s="95" t="s">
        <v>36</v>
      </c>
      <c r="P877" s="95">
        <f t="shared" si="13"/>
        <v>1.6</v>
      </c>
      <c r="Q877" s="95" t="s">
        <v>437</v>
      </c>
      <c r="R877" s="95"/>
      <c r="S877" s="95" t="s">
        <v>234</v>
      </c>
    </row>
    <row r="878" spans="2:19" x14ac:dyDescent="0.4">
      <c r="B878" s="95" t="s">
        <v>411</v>
      </c>
      <c r="C878" s="95" t="s">
        <v>4</v>
      </c>
      <c r="D878" s="95" t="s">
        <v>436</v>
      </c>
      <c r="E878" s="95" t="s">
        <v>1642</v>
      </c>
      <c r="F878" s="95" t="s">
        <v>95</v>
      </c>
      <c r="G878" s="95" t="s">
        <v>109</v>
      </c>
      <c r="H878" s="95" t="s">
        <v>286</v>
      </c>
      <c r="I878" s="95" t="s">
        <v>97</v>
      </c>
      <c r="J878" s="95" t="s">
        <v>97</v>
      </c>
      <c r="K878" s="95" t="s">
        <v>107</v>
      </c>
      <c r="L878" s="95" t="s">
        <v>1065</v>
      </c>
      <c r="M878" s="95" t="s">
        <v>1917</v>
      </c>
      <c r="N878" s="95" t="s">
        <v>1881</v>
      </c>
      <c r="O878" s="95" t="s">
        <v>36</v>
      </c>
      <c r="P878" s="95">
        <f t="shared" si="13"/>
        <v>1.6</v>
      </c>
      <c r="Q878" s="95" t="s">
        <v>1826</v>
      </c>
      <c r="R878" s="95"/>
      <c r="S878" s="95" t="s">
        <v>234</v>
      </c>
    </row>
    <row r="879" spans="2:19" x14ac:dyDescent="0.4">
      <c r="B879" s="95" t="s">
        <v>411</v>
      </c>
      <c r="C879" s="95" t="s">
        <v>94</v>
      </c>
      <c r="D879" s="95"/>
      <c r="E879" s="95" t="s">
        <v>1642</v>
      </c>
      <c r="F879" s="95" t="s">
        <v>95</v>
      </c>
      <c r="G879" s="95" t="s">
        <v>109</v>
      </c>
      <c r="H879" s="95" t="s">
        <v>286</v>
      </c>
      <c r="I879" s="95" t="s">
        <v>97</v>
      </c>
      <c r="J879" s="95" t="s">
        <v>97</v>
      </c>
      <c r="K879" s="95" t="s">
        <v>98</v>
      </c>
      <c r="L879" s="95" t="s">
        <v>1066</v>
      </c>
      <c r="M879" s="95" t="s">
        <v>1917</v>
      </c>
      <c r="N879" s="95" t="s">
        <v>1881</v>
      </c>
      <c r="O879" s="95" t="s">
        <v>36</v>
      </c>
      <c r="P879" s="95">
        <f t="shared" si="13"/>
        <v>1.6</v>
      </c>
      <c r="Q879" s="95" t="s">
        <v>437</v>
      </c>
      <c r="R879" s="95"/>
      <c r="S879" s="95" t="s">
        <v>234</v>
      </c>
    </row>
    <row r="880" spans="2:19" x14ac:dyDescent="0.4">
      <c r="B880" s="95" t="s">
        <v>411</v>
      </c>
      <c r="C880" s="95" t="s">
        <v>4</v>
      </c>
      <c r="D880" s="95" t="s">
        <v>436</v>
      </c>
      <c r="E880" s="95" t="s">
        <v>1642</v>
      </c>
      <c r="F880" s="95" t="s">
        <v>95</v>
      </c>
      <c r="G880" s="95" t="s">
        <v>109</v>
      </c>
      <c r="H880" s="95" t="s">
        <v>286</v>
      </c>
      <c r="I880" s="95" t="s">
        <v>97</v>
      </c>
      <c r="J880" s="95" t="s">
        <v>97</v>
      </c>
      <c r="K880" s="95" t="s">
        <v>98</v>
      </c>
      <c r="L880" s="95" t="s">
        <v>1067</v>
      </c>
      <c r="M880" s="95" t="s">
        <v>1917</v>
      </c>
      <c r="N880" s="95" t="s">
        <v>1881</v>
      </c>
      <c r="O880" s="95" t="s">
        <v>36</v>
      </c>
      <c r="P880" s="95">
        <f t="shared" si="13"/>
        <v>1.6</v>
      </c>
      <c r="Q880" s="95" t="s">
        <v>1826</v>
      </c>
      <c r="R880" s="95"/>
      <c r="S880" s="95" t="s">
        <v>234</v>
      </c>
    </row>
    <row r="881" spans="2:19" x14ac:dyDescent="0.4">
      <c r="B881" s="95" t="s">
        <v>1921</v>
      </c>
      <c r="C881" s="95" t="s">
        <v>94</v>
      </c>
      <c r="D881" s="95"/>
      <c r="E881" s="95" t="s">
        <v>1636</v>
      </c>
      <c r="F881" s="95" t="s">
        <v>95</v>
      </c>
      <c r="G881" s="95" t="s">
        <v>103</v>
      </c>
      <c r="H881" s="95" t="s">
        <v>286</v>
      </c>
      <c r="I881" s="95" t="s">
        <v>97</v>
      </c>
      <c r="J881" s="95" t="s">
        <v>97</v>
      </c>
      <c r="K881" s="95" t="s">
        <v>107</v>
      </c>
      <c r="L881" s="95" t="s">
        <v>1068</v>
      </c>
      <c r="M881" s="95" t="s">
        <v>1917</v>
      </c>
      <c r="N881" s="95" t="s">
        <v>1881</v>
      </c>
      <c r="O881" s="95" t="s">
        <v>35</v>
      </c>
      <c r="P881" s="95">
        <f t="shared" si="13"/>
        <v>1.3</v>
      </c>
      <c r="Q881" s="95" t="s">
        <v>482</v>
      </c>
      <c r="R881" s="95"/>
      <c r="S881" s="95" t="s">
        <v>234</v>
      </c>
    </row>
    <row r="882" spans="2:19" x14ac:dyDescent="0.4">
      <c r="B882" s="95" t="s">
        <v>1921</v>
      </c>
      <c r="C882" s="95" t="s">
        <v>94</v>
      </c>
      <c r="D882" s="95"/>
      <c r="E882" s="95" t="s">
        <v>1636</v>
      </c>
      <c r="F882" s="95" t="s">
        <v>95</v>
      </c>
      <c r="G882" s="95" t="s">
        <v>103</v>
      </c>
      <c r="H882" s="95" t="s">
        <v>286</v>
      </c>
      <c r="I882" s="95" t="s">
        <v>97</v>
      </c>
      <c r="J882" s="95" t="s">
        <v>97</v>
      </c>
      <c r="K882" s="95" t="s">
        <v>98</v>
      </c>
      <c r="L882" s="95" t="s">
        <v>1069</v>
      </c>
      <c r="M882" s="95" t="s">
        <v>1917</v>
      </c>
      <c r="N882" s="95" t="s">
        <v>1881</v>
      </c>
      <c r="O882" s="95" t="s">
        <v>35</v>
      </c>
      <c r="P882" s="95">
        <f t="shared" si="13"/>
        <v>1.3</v>
      </c>
      <c r="Q882" s="95" t="s">
        <v>482</v>
      </c>
      <c r="R882" s="95"/>
      <c r="S882" s="95" t="s">
        <v>234</v>
      </c>
    </row>
    <row r="883" spans="2:19" x14ac:dyDescent="0.4">
      <c r="B883" s="95" t="s">
        <v>1921</v>
      </c>
      <c r="C883" s="95" t="s">
        <v>94</v>
      </c>
      <c r="D883" s="95"/>
      <c r="E883" s="95" t="s">
        <v>1636</v>
      </c>
      <c r="F883" s="95" t="s">
        <v>95</v>
      </c>
      <c r="G883" s="95" t="s">
        <v>96</v>
      </c>
      <c r="H883" s="95" t="s">
        <v>286</v>
      </c>
      <c r="I883" s="95" t="s">
        <v>97</v>
      </c>
      <c r="J883" s="95" t="s">
        <v>97</v>
      </c>
      <c r="K883" s="95" t="s">
        <v>107</v>
      </c>
      <c r="L883" s="95" t="s">
        <v>1070</v>
      </c>
      <c r="M883" s="95" t="s">
        <v>1917</v>
      </c>
      <c r="N883" s="95" t="s">
        <v>1881</v>
      </c>
      <c r="O883" s="95" t="s">
        <v>35</v>
      </c>
      <c r="P883" s="95">
        <f t="shared" si="13"/>
        <v>1.4</v>
      </c>
      <c r="Q883" s="95" t="s">
        <v>480</v>
      </c>
      <c r="R883" s="95"/>
      <c r="S883" s="95" t="s">
        <v>234</v>
      </c>
    </row>
    <row r="884" spans="2:19" x14ac:dyDescent="0.4">
      <c r="B884" s="95" t="s">
        <v>1921</v>
      </c>
      <c r="C884" s="95" t="s">
        <v>94</v>
      </c>
      <c r="D884" s="95"/>
      <c r="E884" s="95" t="s">
        <v>1636</v>
      </c>
      <c r="F884" s="95" t="s">
        <v>95</v>
      </c>
      <c r="G884" s="95" t="s">
        <v>96</v>
      </c>
      <c r="H884" s="95" t="s">
        <v>286</v>
      </c>
      <c r="I884" s="95" t="s">
        <v>97</v>
      </c>
      <c r="J884" s="95" t="s">
        <v>97</v>
      </c>
      <c r="K884" s="95" t="s">
        <v>98</v>
      </c>
      <c r="L884" s="95" t="s">
        <v>1071</v>
      </c>
      <c r="M884" s="95" t="s">
        <v>1917</v>
      </c>
      <c r="N884" s="95" t="s">
        <v>1881</v>
      </c>
      <c r="O884" s="95" t="s">
        <v>35</v>
      </c>
      <c r="P884" s="95">
        <f t="shared" si="13"/>
        <v>1.4</v>
      </c>
      <c r="Q884" s="95" t="s">
        <v>480</v>
      </c>
      <c r="R884" s="95"/>
      <c r="S884" s="95" t="s">
        <v>234</v>
      </c>
    </row>
    <row r="885" spans="2:19" x14ac:dyDescent="0.4">
      <c r="B885" s="95" t="s">
        <v>1921</v>
      </c>
      <c r="C885" s="95" t="s">
        <v>94</v>
      </c>
      <c r="D885" s="95"/>
      <c r="E885" s="95" t="s">
        <v>1636</v>
      </c>
      <c r="F885" s="95" t="s">
        <v>95</v>
      </c>
      <c r="G885" s="95" t="s">
        <v>109</v>
      </c>
      <c r="H885" s="95" t="s">
        <v>286</v>
      </c>
      <c r="I885" s="95" t="s">
        <v>97</v>
      </c>
      <c r="J885" s="95" t="s">
        <v>97</v>
      </c>
      <c r="K885" s="95" t="s">
        <v>107</v>
      </c>
      <c r="L885" s="95" t="s">
        <v>1072</v>
      </c>
      <c r="M885" s="95" t="s">
        <v>1917</v>
      </c>
      <c r="N885" s="95" t="s">
        <v>1881</v>
      </c>
      <c r="O885" s="95" t="s">
        <v>36</v>
      </c>
      <c r="P885" s="95">
        <f t="shared" si="13"/>
        <v>1.6</v>
      </c>
      <c r="Q885" s="95" t="s">
        <v>482</v>
      </c>
      <c r="R885" s="95"/>
      <c r="S885" s="95" t="s">
        <v>234</v>
      </c>
    </row>
    <row r="886" spans="2:19" x14ac:dyDescent="0.4">
      <c r="B886" s="95" t="s">
        <v>1921</v>
      </c>
      <c r="C886" s="95" t="s">
        <v>94</v>
      </c>
      <c r="D886" s="95"/>
      <c r="E886" s="95" t="s">
        <v>1636</v>
      </c>
      <c r="F886" s="95" t="s">
        <v>95</v>
      </c>
      <c r="G886" s="95" t="s">
        <v>109</v>
      </c>
      <c r="H886" s="95" t="s">
        <v>286</v>
      </c>
      <c r="I886" s="95" t="s">
        <v>97</v>
      </c>
      <c r="J886" s="95" t="s">
        <v>97</v>
      </c>
      <c r="K886" s="95" t="s">
        <v>107</v>
      </c>
      <c r="L886" s="95" t="s">
        <v>1072</v>
      </c>
      <c r="M886" s="95" t="s">
        <v>1917</v>
      </c>
      <c r="N886" s="95" t="s">
        <v>1881</v>
      </c>
      <c r="O886" s="95" t="s">
        <v>36</v>
      </c>
      <c r="P886" s="95">
        <f t="shared" si="13"/>
        <v>1.6</v>
      </c>
      <c r="Q886" s="95" t="s">
        <v>480</v>
      </c>
      <c r="R886" s="95"/>
      <c r="S886" s="95"/>
    </row>
    <row r="887" spans="2:19" x14ac:dyDescent="0.4">
      <c r="B887" s="95" t="s">
        <v>1921</v>
      </c>
      <c r="C887" s="95" t="s">
        <v>94</v>
      </c>
      <c r="D887" s="95"/>
      <c r="E887" s="95" t="s">
        <v>1636</v>
      </c>
      <c r="F887" s="95" t="s">
        <v>95</v>
      </c>
      <c r="G887" s="95" t="s">
        <v>109</v>
      </c>
      <c r="H887" s="95" t="s">
        <v>286</v>
      </c>
      <c r="I887" s="95" t="s">
        <v>97</v>
      </c>
      <c r="J887" s="95" t="s">
        <v>97</v>
      </c>
      <c r="K887" s="95" t="s">
        <v>98</v>
      </c>
      <c r="L887" s="95" t="s">
        <v>1073</v>
      </c>
      <c r="M887" s="95" t="s">
        <v>1917</v>
      </c>
      <c r="N887" s="95" t="s">
        <v>1881</v>
      </c>
      <c r="O887" s="95" t="s">
        <v>36</v>
      </c>
      <c r="P887" s="95">
        <f t="shared" si="13"/>
        <v>1.6</v>
      </c>
      <c r="Q887" s="95" t="s">
        <v>482</v>
      </c>
      <c r="R887" s="95"/>
      <c r="S887" s="95" t="s">
        <v>234</v>
      </c>
    </row>
    <row r="888" spans="2:19" x14ac:dyDescent="0.4">
      <c r="B888" s="95" t="s">
        <v>1921</v>
      </c>
      <c r="C888" s="95" t="s">
        <v>94</v>
      </c>
      <c r="D888" s="95"/>
      <c r="E888" s="95" t="s">
        <v>1636</v>
      </c>
      <c r="F888" s="95" t="s">
        <v>95</v>
      </c>
      <c r="G888" s="95" t="s">
        <v>109</v>
      </c>
      <c r="H888" s="95" t="s">
        <v>286</v>
      </c>
      <c r="I888" s="95" t="s">
        <v>97</v>
      </c>
      <c r="J888" s="95" t="s">
        <v>97</v>
      </c>
      <c r="K888" s="95" t="s">
        <v>98</v>
      </c>
      <c r="L888" s="95" t="s">
        <v>1073</v>
      </c>
      <c r="M888" s="95" t="s">
        <v>1917</v>
      </c>
      <c r="N888" s="95" t="s">
        <v>1881</v>
      </c>
      <c r="O888" s="95" t="s">
        <v>36</v>
      </c>
      <c r="P888" s="95">
        <f t="shared" si="13"/>
        <v>1.6</v>
      </c>
      <c r="Q888" s="95" t="s">
        <v>480</v>
      </c>
      <c r="R888" s="95"/>
      <c r="S888" s="95"/>
    </row>
    <row r="889" spans="2:19" x14ac:dyDescent="0.4">
      <c r="B889" s="95" t="s">
        <v>1922</v>
      </c>
      <c r="C889" s="95" t="s">
        <v>94</v>
      </c>
      <c r="D889" s="95"/>
      <c r="E889" s="95" t="s">
        <v>1636</v>
      </c>
      <c r="F889" s="95" t="s">
        <v>95</v>
      </c>
      <c r="G889" s="95" t="s">
        <v>96</v>
      </c>
      <c r="H889" s="95" t="s">
        <v>286</v>
      </c>
      <c r="I889" s="95" t="s">
        <v>97</v>
      </c>
      <c r="J889" s="95" t="s">
        <v>97</v>
      </c>
      <c r="K889" s="95" t="s">
        <v>107</v>
      </c>
      <c r="L889" s="95" t="s">
        <v>1074</v>
      </c>
      <c r="M889" s="95" t="s">
        <v>1917</v>
      </c>
      <c r="N889" s="95" t="s">
        <v>1881</v>
      </c>
      <c r="O889" s="95" t="s">
        <v>35</v>
      </c>
      <c r="P889" s="95">
        <f t="shared" si="13"/>
        <v>1.4</v>
      </c>
      <c r="Q889" s="95" t="s">
        <v>510</v>
      </c>
      <c r="R889" s="95"/>
      <c r="S889" s="95" t="s">
        <v>234</v>
      </c>
    </row>
    <row r="890" spans="2:19" x14ac:dyDescent="0.4">
      <c r="B890" s="95" t="s">
        <v>1922</v>
      </c>
      <c r="C890" s="95" t="s">
        <v>94</v>
      </c>
      <c r="D890" s="95"/>
      <c r="E890" s="95" t="s">
        <v>1636</v>
      </c>
      <c r="F890" s="95" t="s">
        <v>95</v>
      </c>
      <c r="G890" s="95" t="s">
        <v>96</v>
      </c>
      <c r="H890" s="95" t="s">
        <v>286</v>
      </c>
      <c r="I890" s="95" t="s">
        <v>97</v>
      </c>
      <c r="J890" s="95" t="s">
        <v>97</v>
      </c>
      <c r="K890" s="95" t="s">
        <v>98</v>
      </c>
      <c r="L890" s="95" t="s">
        <v>1075</v>
      </c>
      <c r="M890" s="95" t="s">
        <v>1917</v>
      </c>
      <c r="N890" s="95" t="s">
        <v>1881</v>
      </c>
      <c r="O890" s="95" t="s">
        <v>35</v>
      </c>
      <c r="P890" s="95">
        <f t="shared" si="13"/>
        <v>1.4</v>
      </c>
      <c r="Q890" s="95" t="s">
        <v>510</v>
      </c>
      <c r="R890" s="95"/>
      <c r="S890" s="95" t="s">
        <v>234</v>
      </c>
    </row>
    <row r="891" spans="2:19" x14ac:dyDescent="0.4">
      <c r="B891" s="95" t="s">
        <v>1922</v>
      </c>
      <c r="C891" s="95" t="s">
        <v>94</v>
      </c>
      <c r="D891" s="95"/>
      <c r="E891" s="95" t="s">
        <v>1636</v>
      </c>
      <c r="F891" s="95" t="s">
        <v>95</v>
      </c>
      <c r="G891" s="95" t="s">
        <v>109</v>
      </c>
      <c r="H891" s="95" t="s">
        <v>286</v>
      </c>
      <c r="I891" s="95" t="s">
        <v>97</v>
      </c>
      <c r="J891" s="95" t="s">
        <v>97</v>
      </c>
      <c r="K891" s="95" t="s">
        <v>107</v>
      </c>
      <c r="L891" s="95" t="s">
        <v>1076</v>
      </c>
      <c r="M891" s="95" t="s">
        <v>1917</v>
      </c>
      <c r="N891" s="95" t="s">
        <v>1881</v>
      </c>
      <c r="O891" s="95" t="s">
        <v>36</v>
      </c>
      <c r="P891" s="95">
        <f t="shared" si="13"/>
        <v>1.6</v>
      </c>
      <c r="Q891" s="95" t="s">
        <v>510</v>
      </c>
      <c r="R891" s="95"/>
      <c r="S891" s="95" t="s">
        <v>234</v>
      </c>
    </row>
    <row r="892" spans="2:19" x14ac:dyDescent="0.4">
      <c r="B892" s="95" t="s">
        <v>1922</v>
      </c>
      <c r="C892" s="95" t="s">
        <v>94</v>
      </c>
      <c r="D892" s="95"/>
      <c r="E892" s="95" t="s">
        <v>1636</v>
      </c>
      <c r="F892" s="95" t="s">
        <v>95</v>
      </c>
      <c r="G892" s="95" t="s">
        <v>109</v>
      </c>
      <c r="H892" s="95" t="s">
        <v>286</v>
      </c>
      <c r="I892" s="95" t="s">
        <v>97</v>
      </c>
      <c r="J892" s="95" t="s">
        <v>97</v>
      </c>
      <c r="K892" s="95" t="s">
        <v>98</v>
      </c>
      <c r="L892" s="95" t="s">
        <v>1077</v>
      </c>
      <c r="M892" s="95" t="s">
        <v>1917</v>
      </c>
      <c r="N892" s="95" t="s">
        <v>1881</v>
      </c>
      <c r="O892" s="95" t="s">
        <v>36</v>
      </c>
      <c r="P892" s="95">
        <f t="shared" si="13"/>
        <v>1.6</v>
      </c>
      <c r="Q892" s="95" t="s">
        <v>510</v>
      </c>
      <c r="R892" s="95"/>
      <c r="S892" s="95" t="s">
        <v>234</v>
      </c>
    </row>
    <row r="893" spans="2:19" x14ac:dyDescent="0.4">
      <c r="B893" s="95" t="s">
        <v>1921</v>
      </c>
      <c r="C893" s="95" t="s">
        <v>94</v>
      </c>
      <c r="D893" s="95" t="s">
        <v>1882</v>
      </c>
      <c r="E893" s="95" t="s">
        <v>1656</v>
      </c>
      <c r="F893" s="95" t="s">
        <v>95</v>
      </c>
      <c r="G893" s="95" t="s">
        <v>103</v>
      </c>
      <c r="H893" s="95" t="s">
        <v>286</v>
      </c>
      <c r="I893" s="95" t="s">
        <v>97</v>
      </c>
      <c r="J893" s="95" t="s">
        <v>97</v>
      </c>
      <c r="K893" s="95" t="s">
        <v>107</v>
      </c>
      <c r="L893" s="95" t="s">
        <v>1078</v>
      </c>
      <c r="M893" s="95" t="s">
        <v>1917</v>
      </c>
      <c r="N893" s="95" t="s">
        <v>1881</v>
      </c>
      <c r="O893" s="95" t="s">
        <v>35</v>
      </c>
      <c r="P893" s="95">
        <f t="shared" si="13"/>
        <v>1.3</v>
      </c>
      <c r="Q893" s="95" t="s">
        <v>1883</v>
      </c>
      <c r="R893" s="95"/>
      <c r="S893" s="95" t="s">
        <v>234</v>
      </c>
    </row>
    <row r="894" spans="2:19" x14ac:dyDescent="0.4">
      <c r="B894" s="95" t="s">
        <v>1921</v>
      </c>
      <c r="C894" s="95" t="s">
        <v>94</v>
      </c>
      <c r="D894" s="95" t="s">
        <v>1882</v>
      </c>
      <c r="E894" s="95" t="s">
        <v>1656</v>
      </c>
      <c r="F894" s="95" t="s">
        <v>95</v>
      </c>
      <c r="G894" s="95" t="s">
        <v>103</v>
      </c>
      <c r="H894" s="95" t="s">
        <v>286</v>
      </c>
      <c r="I894" s="95" t="s">
        <v>97</v>
      </c>
      <c r="J894" s="95" t="s">
        <v>97</v>
      </c>
      <c r="K894" s="95" t="s">
        <v>98</v>
      </c>
      <c r="L894" s="95" t="s">
        <v>1079</v>
      </c>
      <c r="M894" s="95" t="s">
        <v>1917</v>
      </c>
      <c r="N894" s="95" t="s">
        <v>1881</v>
      </c>
      <c r="O894" s="95" t="s">
        <v>35</v>
      </c>
      <c r="P894" s="95">
        <f t="shared" si="13"/>
        <v>1.3</v>
      </c>
      <c r="Q894" s="95" t="s">
        <v>1883</v>
      </c>
      <c r="R894" s="95"/>
      <c r="S894" s="95" t="s">
        <v>234</v>
      </c>
    </row>
    <row r="895" spans="2:19" x14ac:dyDescent="0.4">
      <c r="B895" s="95" t="s">
        <v>1921</v>
      </c>
      <c r="C895" s="95" t="s">
        <v>94</v>
      </c>
      <c r="D895" s="95" t="s">
        <v>1882</v>
      </c>
      <c r="E895" s="95" t="s">
        <v>1656</v>
      </c>
      <c r="F895" s="95" t="s">
        <v>95</v>
      </c>
      <c r="G895" s="95" t="s">
        <v>113</v>
      </c>
      <c r="H895" s="95" t="s">
        <v>286</v>
      </c>
      <c r="I895" s="95" t="s">
        <v>97</v>
      </c>
      <c r="J895" s="95" t="s">
        <v>97</v>
      </c>
      <c r="K895" s="95" t="s">
        <v>107</v>
      </c>
      <c r="L895" s="95" t="s">
        <v>1080</v>
      </c>
      <c r="M895" s="95" t="s">
        <v>1917</v>
      </c>
      <c r="N895" s="95" t="s">
        <v>1881</v>
      </c>
      <c r="O895" s="95" t="s">
        <v>36</v>
      </c>
      <c r="P895" s="95">
        <f t="shared" si="13"/>
        <v>1.7</v>
      </c>
      <c r="Q895" s="95" t="s">
        <v>1883</v>
      </c>
      <c r="R895" s="95"/>
      <c r="S895" s="95" t="s">
        <v>234</v>
      </c>
    </row>
    <row r="896" spans="2:19" x14ac:dyDescent="0.4">
      <c r="B896" s="95" t="s">
        <v>1921</v>
      </c>
      <c r="C896" s="95" t="s">
        <v>94</v>
      </c>
      <c r="D896" s="95" t="s">
        <v>1882</v>
      </c>
      <c r="E896" s="95" t="s">
        <v>1656</v>
      </c>
      <c r="F896" s="95" t="s">
        <v>95</v>
      </c>
      <c r="G896" s="95" t="s">
        <v>113</v>
      </c>
      <c r="H896" s="95" t="s">
        <v>286</v>
      </c>
      <c r="I896" s="95" t="s">
        <v>97</v>
      </c>
      <c r="J896" s="95" t="s">
        <v>97</v>
      </c>
      <c r="K896" s="95" t="s">
        <v>98</v>
      </c>
      <c r="L896" s="95" t="s">
        <v>1081</v>
      </c>
      <c r="M896" s="95" t="s">
        <v>1917</v>
      </c>
      <c r="N896" s="95" t="s">
        <v>1881</v>
      </c>
      <c r="O896" s="95" t="s">
        <v>36</v>
      </c>
      <c r="P896" s="95">
        <f t="shared" si="13"/>
        <v>1.7</v>
      </c>
      <c r="Q896" s="95" t="s">
        <v>1883</v>
      </c>
      <c r="R896" s="95"/>
      <c r="S896" s="95" t="s">
        <v>234</v>
      </c>
    </row>
    <row r="897" spans="2:19" x14ac:dyDescent="0.4">
      <c r="B897" s="95" t="s">
        <v>1922</v>
      </c>
      <c r="C897" s="95" t="s">
        <v>94</v>
      </c>
      <c r="D897" s="95" t="s">
        <v>1884</v>
      </c>
      <c r="E897" s="95" t="s">
        <v>1656</v>
      </c>
      <c r="F897" s="95" t="s">
        <v>95</v>
      </c>
      <c r="G897" s="95" t="s">
        <v>103</v>
      </c>
      <c r="H897" s="95" t="s">
        <v>286</v>
      </c>
      <c r="I897" s="95" t="s">
        <v>97</v>
      </c>
      <c r="J897" s="95" t="s">
        <v>97</v>
      </c>
      <c r="K897" s="95" t="s">
        <v>107</v>
      </c>
      <c r="L897" s="95" t="s">
        <v>1082</v>
      </c>
      <c r="M897" s="95" t="s">
        <v>1917</v>
      </c>
      <c r="N897" s="95" t="s">
        <v>1881</v>
      </c>
      <c r="O897" s="95" t="s">
        <v>35</v>
      </c>
      <c r="P897" s="95">
        <f t="shared" si="13"/>
        <v>1.3</v>
      </c>
      <c r="Q897" s="95" t="s">
        <v>1885</v>
      </c>
      <c r="R897" s="95"/>
      <c r="S897" s="95" t="s">
        <v>234</v>
      </c>
    </row>
    <row r="898" spans="2:19" x14ac:dyDescent="0.4">
      <c r="B898" s="95" t="s">
        <v>1922</v>
      </c>
      <c r="C898" s="95" t="s">
        <v>94</v>
      </c>
      <c r="D898" s="95" t="s">
        <v>1884</v>
      </c>
      <c r="E898" s="95" t="s">
        <v>1656</v>
      </c>
      <c r="F898" s="95" t="s">
        <v>95</v>
      </c>
      <c r="G898" s="95" t="s">
        <v>103</v>
      </c>
      <c r="H898" s="95" t="s">
        <v>286</v>
      </c>
      <c r="I898" s="95" t="s">
        <v>97</v>
      </c>
      <c r="J898" s="95" t="s">
        <v>97</v>
      </c>
      <c r="K898" s="95" t="s">
        <v>98</v>
      </c>
      <c r="L898" s="95" t="s">
        <v>1083</v>
      </c>
      <c r="M898" s="95" t="s">
        <v>1917</v>
      </c>
      <c r="N898" s="95" t="s">
        <v>1881</v>
      </c>
      <c r="O898" s="95" t="s">
        <v>35</v>
      </c>
      <c r="P898" s="95">
        <f t="shared" si="13"/>
        <v>1.3</v>
      </c>
      <c r="Q898" s="95" t="s">
        <v>1885</v>
      </c>
      <c r="R898" s="95"/>
      <c r="S898" s="95" t="s">
        <v>234</v>
      </c>
    </row>
    <row r="899" spans="2:19" x14ac:dyDescent="0.4">
      <c r="B899" s="95" t="s">
        <v>1922</v>
      </c>
      <c r="C899" s="95" t="s">
        <v>94</v>
      </c>
      <c r="D899" s="95" t="s">
        <v>1884</v>
      </c>
      <c r="E899" s="95" t="s">
        <v>1656</v>
      </c>
      <c r="F899" s="95" t="s">
        <v>95</v>
      </c>
      <c r="G899" s="95" t="s">
        <v>113</v>
      </c>
      <c r="H899" s="95" t="s">
        <v>286</v>
      </c>
      <c r="I899" s="95" t="s">
        <v>97</v>
      </c>
      <c r="J899" s="95" t="s">
        <v>97</v>
      </c>
      <c r="K899" s="95" t="s">
        <v>107</v>
      </c>
      <c r="L899" s="95" t="s">
        <v>1084</v>
      </c>
      <c r="M899" s="95" t="s">
        <v>1917</v>
      </c>
      <c r="N899" s="95" t="s">
        <v>1881</v>
      </c>
      <c r="O899" s="95" t="s">
        <v>36</v>
      </c>
      <c r="P899" s="95">
        <f t="shared" si="13"/>
        <v>1.7</v>
      </c>
      <c r="Q899" s="95" t="s">
        <v>1885</v>
      </c>
      <c r="R899" s="95"/>
      <c r="S899" s="95" t="s">
        <v>234</v>
      </c>
    </row>
    <row r="900" spans="2:19" x14ac:dyDescent="0.4">
      <c r="B900" s="95" t="s">
        <v>1922</v>
      </c>
      <c r="C900" s="95" t="s">
        <v>94</v>
      </c>
      <c r="D900" s="95" t="s">
        <v>1884</v>
      </c>
      <c r="E900" s="95" t="s">
        <v>1656</v>
      </c>
      <c r="F900" s="95" t="s">
        <v>95</v>
      </c>
      <c r="G900" s="95" t="s">
        <v>113</v>
      </c>
      <c r="H900" s="95" t="s">
        <v>286</v>
      </c>
      <c r="I900" s="95" t="s">
        <v>97</v>
      </c>
      <c r="J900" s="95" t="s">
        <v>97</v>
      </c>
      <c r="K900" s="95" t="s">
        <v>98</v>
      </c>
      <c r="L900" s="95" t="s">
        <v>1085</v>
      </c>
      <c r="M900" s="95" t="s">
        <v>1917</v>
      </c>
      <c r="N900" s="95" t="s">
        <v>1881</v>
      </c>
      <c r="O900" s="95" t="s">
        <v>36</v>
      </c>
      <c r="P900" s="95">
        <f t="shared" si="13"/>
        <v>1.7</v>
      </c>
      <c r="Q900" s="95" t="s">
        <v>1885</v>
      </c>
      <c r="R900" s="95"/>
      <c r="S900" s="95" t="s">
        <v>234</v>
      </c>
    </row>
    <row r="901" spans="2:19" x14ac:dyDescent="0.4">
      <c r="B901" s="95" t="s">
        <v>1666</v>
      </c>
      <c r="C901" s="95" t="s">
        <v>94</v>
      </c>
      <c r="D901" s="95"/>
      <c r="E901" s="95" t="s">
        <v>97</v>
      </c>
      <c r="F901" s="95" t="s">
        <v>95</v>
      </c>
      <c r="G901" s="95" t="s">
        <v>176</v>
      </c>
      <c r="H901" s="95" t="s">
        <v>104</v>
      </c>
      <c r="I901" s="95" t="s">
        <v>97</v>
      </c>
      <c r="J901" s="95" t="s">
        <v>97</v>
      </c>
      <c r="K901" s="95" t="s">
        <v>107</v>
      </c>
      <c r="L901" s="95" t="s">
        <v>1086</v>
      </c>
      <c r="M901" s="95" t="s">
        <v>1917</v>
      </c>
      <c r="N901" s="95" t="s">
        <v>1881</v>
      </c>
      <c r="O901" s="95" t="s">
        <v>35</v>
      </c>
      <c r="P901" s="95">
        <f t="shared" si="13"/>
        <v>1.2</v>
      </c>
      <c r="Q901" s="95" t="s">
        <v>543</v>
      </c>
      <c r="R901" s="95"/>
      <c r="S901" s="95" t="s">
        <v>234</v>
      </c>
    </row>
    <row r="902" spans="2:19" x14ac:dyDescent="0.4">
      <c r="B902" s="95" t="s">
        <v>1666</v>
      </c>
      <c r="C902" s="95" t="s">
        <v>100</v>
      </c>
      <c r="D902" s="95" t="s">
        <v>1651</v>
      </c>
      <c r="E902" s="95" t="s">
        <v>97</v>
      </c>
      <c r="F902" s="95" t="s">
        <v>95</v>
      </c>
      <c r="G902" s="95" t="s">
        <v>176</v>
      </c>
      <c r="H902" s="95" t="s">
        <v>104</v>
      </c>
      <c r="I902" s="95" t="s">
        <v>97</v>
      </c>
      <c r="J902" s="95" t="s">
        <v>97</v>
      </c>
      <c r="K902" s="95" t="s">
        <v>107</v>
      </c>
      <c r="L902" s="95" t="s">
        <v>1087</v>
      </c>
      <c r="M902" s="95" t="s">
        <v>1917</v>
      </c>
      <c r="N902" s="95" t="s">
        <v>1881</v>
      </c>
      <c r="O902" s="95" t="s">
        <v>35</v>
      </c>
      <c r="P902" s="95">
        <f t="shared" si="13"/>
        <v>1.2</v>
      </c>
      <c r="Q902" s="95" t="s">
        <v>1819</v>
      </c>
      <c r="R902" s="95"/>
      <c r="S902" s="95" t="s">
        <v>234</v>
      </c>
    </row>
    <row r="903" spans="2:19" x14ac:dyDescent="0.4">
      <c r="B903" s="95" t="s">
        <v>1666</v>
      </c>
      <c r="C903" s="95" t="s">
        <v>94</v>
      </c>
      <c r="D903" s="95"/>
      <c r="E903" s="95" t="s">
        <v>97</v>
      </c>
      <c r="F903" s="95" t="s">
        <v>95</v>
      </c>
      <c r="G903" s="95" t="s">
        <v>176</v>
      </c>
      <c r="H903" s="95" t="s">
        <v>104</v>
      </c>
      <c r="I903" s="95" t="s">
        <v>97</v>
      </c>
      <c r="J903" s="95" t="s">
        <v>97</v>
      </c>
      <c r="K903" s="95" t="s">
        <v>98</v>
      </c>
      <c r="L903" s="95" t="s">
        <v>1088</v>
      </c>
      <c r="M903" s="95" t="s">
        <v>1917</v>
      </c>
      <c r="N903" s="95" t="s">
        <v>1881</v>
      </c>
      <c r="O903" s="95" t="s">
        <v>35</v>
      </c>
      <c r="P903" s="95">
        <f t="shared" si="13"/>
        <v>1.2</v>
      </c>
      <c r="Q903" s="95" t="s">
        <v>543</v>
      </c>
      <c r="R903" s="95"/>
      <c r="S903" s="95" t="s">
        <v>234</v>
      </c>
    </row>
    <row r="904" spans="2:19" x14ac:dyDescent="0.4">
      <c r="B904" s="95" t="s">
        <v>1666</v>
      </c>
      <c r="C904" s="95" t="s">
        <v>94</v>
      </c>
      <c r="D904" s="95"/>
      <c r="E904" s="95" t="s">
        <v>97</v>
      </c>
      <c r="F904" s="95" t="s">
        <v>95</v>
      </c>
      <c r="G904" s="95" t="s">
        <v>170</v>
      </c>
      <c r="H904" s="95" t="s">
        <v>104</v>
      </c>
      <c r="I904" s="95" t="s">
        <v>97</v>
      </c>
      <c r="J904" s="95" t="s">
        <v>97</v>
      </c>
      <c r="K904" s="95" t="s">
        <v>107</v>
      </c>
      <c r="L904" s="95" t="s">
        <v>1089</v>
      </c>
      <c r="M904" s="95" t="s">
        <v>1917</v>
      </c>
      <c r="N904" s="95" t="s">
        <v>1881</v>
      </c>
      <c r="O904" s="95" t="s">
        <v>36</v>
      </c>
      <c r="P904" s="95">
        <f t="shared" si="13"/>
        <v>1.5</v>
      </c>
      <c r="Q904" s="95" t="s">
        <v>543</v>
      </c>
      <c r="R904" s="95"/>
      <c r="S904" s="95" t="s">
        <v>234</v>
      </c>
    </row>
    <row r="905" spans="2:19" x14ac:dyDescent="0.4">
      <c r="B905" s="95" t="s">
        <v>1666</v>
      </c>
      <c r="C905" s="95" t="s">
        <v>94</v>
      </c>
      <c r="D905" s="95" t="s">
        <v>1663</v>
      </c>
      <c r="E905" s="95" t="s">
        <v>97</v>
      </c>
      <c r="F905" s="95" t="s">
        <v>95</v>
      </c>
      <c r="G905" s="95" t="s">
        <v>170</v>
      </c>
      <c r="H905" s="95" t="s">
        <v>104</v>
      </c>
      <c r="I905" s="95" t="s">
        <v>97</v>
      </c>
      <c r="J905" s="95" t="s">
        <v>97</v>
      </c>
      <c r="K905" s="95" t="s">
        <v>107</v>
      </c>
      <c r="L905" s="95" t="s">
        <v>1089</v>
      </c>
      <c r="M905" s="95" t="s">
        <v>1917</v>
      </c>
      <c r="N905" s="95" t="s">
        <v>1881</v>
      </c>
      <c r="O905" s="95" t="s">
        <v>36</v>
      </c>
      <c r="P905" s="95">
        <f t="shared" ref="P905:P968" si="14">IF(G905="-","-",IF(LEFT(G905,1)="日",VALUE(MID(G905,8,4)),VALUE(SUBSTITUTE(G905,"以下",""))))</f>
        <v>1.5</v>
      </c>
      <c r="Q905" s="95" t="s">
        <v>1832</v>
      </c>
      <c r="R905" s="95"/>
      <c r="S905" s="95"/>
    </row>
    <row r="906" spans="2:19" x14ac:dyDescent="0.4">
      <c r="B906" s="95" t="s">
        <v>1666</v>
      </c>
      <c r="C906" s="95" t="s">
        <v>100</v>
      </c>
      <c r="D906" s="95" t="s">
        <v>1651</v>
      </c>
      <c r="E906" s="95" t="s">
        <v>97</v>
      </c>
      <c r="F906" s="95" t="s">
        <v>95</v>
      </c>
      <c r="G906" s="95" t="s">
        <v>170</v>
      </c>
      <c r="H906" s="95" t="s">
        <v>104</v>
      </c>
      <c r="I906" s="95" t="s">
        <v>97</v>
      </c>
      <c r="J906" s="95" t="s">
        <v>97</v>
      </c>
      <c r="K906" s="95" t="s">
        <v>107</v>
      </c>
      <c r="L906" s="95" t="s">
        <v>1090</v>
      </c>
      <c r="M906" s="95" t="s">
        <v>1917</v>
      </c>
      <c r="N906" s="95" t="s">
        <v>1881</v>
      </c>
      <c r="O906" s="95" t="s">
        <v>36</v>
      </c>
      <c r="P906" s="95">
        <f t="shared" si="14"/>
        <v>1.5</v>
      </c>
      <c r="Q906" s="95" t="s">
        <v>1819</v>
      </c>
      <c r="R906" s="95"/>
      <c r="S906" s="95" t="s">
        <v>234</v>
      </c>
    </row>
    <row r="907" spans="2:19" x14ac:dyDescent="0.4">
      <c r="B907" s="95" t="s">
        <v>1666</v>
      </c>
      <c r="C907" s="95" t="s">
        <v>94</v>
      </c>
      <c r="D907" s="95"/>
      <c r="E907" s="95" t="s">
        <v>97</v>
      </c>
      <c r="F907" s="95" t="s">
        <v>95</v>
      </c>
      <c r="G907" s="95" t="s">
        <v>170</v>
      </c>
      <c r="H907" s="95" t="s">
        <v>104</v>
      </c>
      <c r="I907" s="95" t="s">
        <v>97</v>
      </c>
      <c r="J907" s="95" t="s">
        <v>97</v>
      </c>
      <c r="K907" s="95" t="s">
        <v>98</v>
      </c>
      <c r="L907" s="95" t="s">
        <v>1091</v>
      </c>
      <c r="M907" s="95" t="s">
        <v>1917</v>
      </c>
      <c r="N907" s="95" t="s">
        <v>1881</v>
      </c>
      <c r="O907" s="95" t="s">
        <v>36</v>
      </c>
      <c r="P907" s="95">
        <f t="shared" si="14"/>
        <v>1.5</v>
      </c>
      <c r="Q907" s="95" t="s">
        <v>543</v>
      </c>
      <c r="R907" s="95"/>
      <c r="S907" s="95" t="s">
        <v>234</v>
      </c>
    </row>
    <row r="908" spans="2:19" x14ac:dyDescent="0.4">
      <c r="B908" s="95" t="s">
        <v>1666</v>
      </c>
      <c r="C908" s="95" t="s">
        <v>94</v>
      </c>
      <c r="D908" s="95" t="s">
        <v>1663</v>
      </c>
      <c r="E908" s="95" t="s">
        <v>97</v>
      </c>
      <c r="F908" s="95" t="s">
        <v>95</v>
      </c>
      <c r="G908" s="95" t="s">
        <v>170</v>
      </c>
      <c r="H908" s="95" t="s">
        <v>104</v>
      </c>
      <c r="I908" s="95" t="s">
        <v>97</v>
      </c>
      <c r="J908" s="95" t="s">
        <v>97</v>
      </c>
      <c r="K908" s="95" t="s">
        <v>98</v>
      </c>
      <c r="L908" s="95" t="s">
        <v>1091</v>
      </c>
      <c r="M908" s="95" t="s">
        <v>1917</v>
      </c>
      <c r="N908" s="95" t="s">
        <v>1881</v>
      </c>
      <c r="O908" s="95" t="s">
        <v>36</v>
      </c>
      <c r="P908" s="95">
        <f t="shared" si="14"/>
        <v>1.5</v>
      </c>
      <c r="Q908" s="95" t="s">
        <v>1832</v>
      </c>
      <c r="R908" s="95"/>
      <c r="S908" s="95"/>
    </row>
    <row r="909" spans="2:19" x14ac:dyDescent="0.4">
      <c r="B909" s="95" t="s">
        <v>1666</v>
      </c>
      <c r="C909" s="95" t="s">
        <v>100</v>
      </c>
      <c r="D909" s="95" t="s">
        <v>1651</v>
      </c>
      <c r="E909" s="95" t="s">
        <v>97</v>
      </c>
      <c r="F909" s="95" t="s">
        <v>95</v>
      </c>
      <c r="G909" s="95" t="s">
        <v>170</v>
      </c>
      <c r="H909" s="95" t="s">
        <v>104</v>
      </c>
      <c r="I909" s="95" t="s">
        <v>97</v>
      </c>
      <c r="J909" s="95" t="s">
        <v>97</v>
      </c>
      <c r="K909" s="95" t="s">
        <v>98</v>
      </c>
      <c r="L909" s="95" t="s">
        <v>1092</v>
      </c>
      <c r="M909" s="95" t="s">
        <v>1917</v>
      </c>
      <c r="N909" s="95" t="s">
        <v>1881</v>
      </c>
      <c r="O909" s="95" t="s">
        <v>36</v>
      </c>
      <c r="P909" s="95">
        <f t="shared" si="14"/>
        <v>1.5</v>
      </c>
      <c r="Q909" s="95" t="s">
        <v>1819</v>
      </c>
      <c r="R909" s="95"/>
      <c r="S909" s="95" t="s">
        <v>234</v>
      </c>
    </row>
    <row r="910" spans="2:19" x14ac:dyDescent="0.4">
      <c r="B910" s="95" t="s">
        <v>556</v>
      </c>
      <c r="C910" s="95" t="s">
        <v>94</v>
      </c>
      <c r="D910" s="95"/>
      <c r="E910" s="95" t="s">
        <v>97</v>
      </c>
      <c r="F910" s="95" t="s">
        <v>95</v>
      </c>
      <c r="G910" s="95" t="s">
        <v>103</v>
      </c>
      <c r="H910" s="95" t="s">
        <v>286</v>
      </c>
      <c r="I910" s="95" t="s">
        <v>97</v>
      </c>
      <c r="J910" s="95" t="s">
        <v>97</v>
      </c>
      <c r="K910" s="95" t="s">
        <v>107</v>
      </c>
      <c r="L910" s="95" t="s">
        <v>1093</v>
      </c>
      <c r="M910" s="95" t="s">
        <v>1917</v>
      </c>
      <c r="N910" s="95" t="s">
        <v>1881</v>
      </c>
      <c r="O910" s="95" t="s">
        <v>35</v>
      </c>
      <c r="P910" s="95">
        <f t="shared" si="14"/>
        <v>1.3</v>
      </c>
      <c r="Q910" s="95" t="s">
        <v>1886</v>
      </c>
      <c r="R910" s="95"/>
      <c r="S910" s="95" t="s">
        <v>234</v>
      </c>
    </row>
    <row r="911" spans="2:19" x14ac:dyDescent="0.4">
      <c r="B911" s="95" t="s">
        <v>556</v>
      </c>
      <c r="C911" s="95" t="s">
        <v>4</v>
      </c>
      <c r="D911" s="95"/>
      <c r="E911" s="95" t="s">
        <v>97</v>
      </c>
      <c r="F911" s="95" t="s">
        <v>95</v>
      </c>
      <c r="G911" s="95" t="s">
        <v>103</v>
      </c>
      <c r="H911" s="95" t="s">
        <v>286</v>
      </c>
      <c r="I911" s="95" t="s">
        <v>97</v>
      </c>
      <c r="J911" s="95" t="s">
        <v>97</v>
      </c>
      <c r="K911" s="95" t="s">
        <v>107</v>
      </c>
      <c r="L911" s="95" t="s">
        <v>1887</v>
      </c>
      <c r="M911" s="95" t="s">
        <v>1917</v>
      </c>
      <c r="N911" s="95" t="s">
        <v>1881</v>
      </c>
      <c r="O911" s="95" t="s">
        <v>35</v>
      </c>
      <c r="P911" s="95">
        <f t="shared" si="14"/>
        <v>1.3</v>
      </c>
      <c r="Q911" s="95" t="s">
        <v>561</v>
      </c>
      <c r="R911" s="95"/>
      <c r="S911" s="95"/>
    </row>
    <row r="912" spans="2:19" x14ac:dyDescent="0.4">
      <c r="B912" s="95" t="s">
        <v>556</v>
      </c>
      <c r="C912" s="95" t="s">
        <v>7</v>
      </c>
      <c r="D912" s="95"/>
      <c r="E912" s="95" t="s">
        <v>97</v>
      </c>
      <c r="F912" s="95" t="s">
        <v>95</v>
      </c>
      <c r="G912" s="95" t="s">
        <v>103</v>
      </c>
      <c r="H912" s="95" t="s">
        <v>286</v>
      </c>
      <c r="I912" s="95" t="s">
        <v>97</v>
      </c>
      <c r="J912" s="95" t="s">
        <v>97</v>
      </c>
      <c r="K912" s="95" t="s">
        <v>107</v>
      </c>
      <c r="L912" s="95" t="s">
        <v>1888</v>
      </c>
      <c r="M912" s="95" t="s">
        <v>1917</v>
      </c>
      <c r="N912" s="95" t="s">
        <v>1881</v>
      </c>
      <c r="O912" s="95" t="s">
        <v>35</v>
      </c>
      <c r="P912" s="95">
        <f t="shared" si="14"/>
        <v>1.3</v>
      </c>
      <c r="Q912" s="95" t="s">
        <v>1098</v>
      </c>
      <c r="R912" s="95"/>
      <c r="S912" s="95" t="s">
        <v>234</v>
      </c>
    </row>
    <row r="913" spans="2:19" x14ac:dyDescent="0.4">
      <c r="B913" s="95" t="s">
        <v>556</v>
      </c>
      <c r="C913" s="95" t="s">
        <v>94</v>
      </c>
      <c r="D913" s="95"/>
      <c r="E913" s="95" t="s">
        <v>97</v>
      </c>
      <c r="F913" s="95" t="s">
        <v>95</v>
      </c>
      <c r="G913" s="95" t="s">
        <v>103</v>
      </c>
      <c r="H913" s="95" t="s">
        <v>286</v>
      </c>
      <c r="I913" s="95" t="s">
        <v>97</v>
      </c>
      <c r="J913" s="95" t="s">
        <v>97</v>
      </c>
      <c r="K913" s="95" t="s">
        <v>98</v>
      </c>
      <c r="L913" s="95" t="s">
        <v>1094</v>
      </c>
      <c r="M913" s="95" t="s">
        <v>1917</v>
      </c>
      <c r="N913" s="95" t="s">
        <v>1881</v>
      </c>
      <c r="O913" s="95" t="s">
        <v>35</v>
      </c>
      <c r="P913" s="95">
        <f t="shared" si="14"/>
        <v>1.3</v>
      </c>
      <c r="Q913" s="95" t="s">
        <v>1095</v>
      </c>
      <c r="R913" s="95"/>
      <c r="S913" s="95" t="s">
        <v>234</v>
      </c>
    </row>
    <row r="914" spans="2:19" x14ac:dyDescent="0.4">
      <c r="B914" s="95" t="s">
        <v>556</v>
      </c>
      <c r="C914" s="95" t="s">
        <v>4</v>
      </c>
      <c r="D914" s="95" t="s">
        <v>436</v>
      </c>
      <c r="E914" s="95" t="s">
        <v>97</v>
      </c>
      <c r="F914" s="95" t="s">
        <v>95</v>
      </c>
      <c r="G914" s="95" t="s">
        <v>103</v>
      </c>
      <c r="H914" s="95" t="s">
        <v>286</v>
      </c>
      <c r="I914" s="95" t="s">
        <v>97</v>
      </c>
      <c r="J914" s="95" t="s">
        <v>97</v>
      </c>
      <c r="K914" s="95" t="s">
        <v>98</v>
      </c>
      <c r="L914" s="95" t="s">
        <v>1096</v>
      </c>
      <c r="M914" s="95" t="s">
        <v>1917</v>
      </c>
      <c r="N914" s="95" t="s">
        <v>1881</v>
      </c>
      <c r="O914" s="95" t="s">
        <v>35</v>
      </c>
      <c r="P914" s="95">
        <f t="shared" si="14"/>
        <v>1.3</v>
      </c>
      <c r="Q914" s="95" t="s">
        <v>1826</v>
      </c>
      <c r="R914" s="95"/>
      <c r="S914" s="95" t="s">
        <v>234</v>
      </c>
    </row>
    <row r="915" spans="2:19" x14ac:dyDescent="0.4">
      <c r="B915" s="95" t="s">
        <v>556</v>
      </c>
      <c r="C915" s="95" t="s">
        <v>4</v>
      </c>
      <c r="D915" s="95"/>
      <c r="E915" s="95" t="s">
        <v>97</v>
      </c>
      <c r="F915" s="95" t="s">
        <v>95</v>
      </c>
      <c r="G915" s="95" t="s">
        <v>103</v>
      </c>
      <c r="H915" s="95" t="s">
        <v>286</v>
      </c>
      <c r="I915" s="95" t="s">
        <v>97</v>
      </c>
      <c r="J915" s="95" t="s">
        <v>97</v>
      </c>
      <c r="K915" s="95" t="s">
        <v>98</v>
      </c>
      <c r="L915" s="95" t="s">
        <v>1096</v>
      </c>
      <c r="M915" s="95" t="s">
        <v>1917</v>
      </c>
      <c r="N915" s="95" t="s">
        <v>1881</v>
      </c>
      <c r="O915" s="95" t="s">
        <v>35</v>
      </c>
      <c r="P915" s="95">
        <f t="shared" si="14"/>
        <v>1.3</v>
      </c>
      <c r="Q915" s="95" t="s">
        <v>560</v>
      </c>
      <c r="R915" s="95"/>
      <c r="S915" s="95"/>
    </row>
    <row r="916" spans="2:19" x14ac:dyDescent="0.4">
      <c r="B916" s="95" t="s">
        <v>556</v>
      </c>
      <c r="C916" s="95" t="s">
        <v>100</v>
      </c>
      <c r="D916" s="95"/>
      <c r="E916" s="95" t="s">
        <v>97</v>
      </c>
      <c r="F916" s="95" t="s">
        <v>95</v>
      </c>
      <c r="G916" s="95" t="s">
        <v>103</v>
      </c>
      <c r="H916" s="95" t="s">
        <v>286</v>
      </c>
      <c r="I916" s="95" t="s">
        <v>97</v>
      </c>
      <c r="J916" s="95" t="s">
        <v>97</v>
      </c>
      <c r="K916" s="95" t="s">
        <v>98</v>
      </c>
      <c r="L916" s="95" t="s">
        <v>1889</v>
      </c>
      <c r="M916" s="95" t="s">
        <v>1917</v>
      </c>
      <c r="N916" s="95" t="s">
        <v>1881</v>
      </c>
      <c r="O916" s="95" t="s">
        <v>35</v>
      </c>
      <c r="P916" s="95">
        <f t="shared" si="14"/>
        <v>1.3</v>
      </c>
      <c r="Q916" s="95" t="s">
        <v>1101</v>
      </c>
      <c r="R916" s="95"/>
      <c r="S916" s="95" t="s">
        <v>234</v>
      </c>
    </row>
    <row r="917" spans="2:19" x14ac:dyDescent="0.4">
      <c r="B917" s="95" t="s">
        <v>556</v>
      </c>
      <c r="C917" s="95" t="s">
        <v>7</v>
      </c>
      <c r="D917" s="95"/>
      <c r="E917" s="95" t="s">
        <v>97</v>
      </c>
      <c r="F917" s="95" t="s">
        <v>95</v>
      </c>
      <c r="G917" s="95" t="s">
        <v>103</v>
      </c>
      <c r="H917" s="95" t="s">
        <v>286</v>
      </c>
      <c r="I917" s="95" t="s">
        <v>97</v>
      </c>
      <c r="J917" s="95" t="s">
        <v>97</v>
      </c>
      <c r="K917" s="95" t="s">
        <v>98</v>
      </c>
      <c r="L917" s="95" t="s">
        <v>1097</v>
      </c>
      <c r="M917" s="95" t="s">
        <v>1917</v>
      </c>
      <c r="N917" s="95" t="s">
        <v>1881</v>
      </c>
      <c r="O917" s="95" t="s">
        <v>35</v>
      </c>
      <c r="P917" s="95">
        <f t="shared" si="14"/>
        <v>1.3</v>
      </c>
      <c r="Q917" s="95" t="s">
        <v>566</v>
      </c>
      <c r="R917" s="95"/>
      <c r="S917" s="95" t="s">
        <v>234</v>
      </c>
    </row>
    <row r="918" spans="2:19" x14ac:dyDescent="0.4">
      <c r="B918" s="95" t="s">
        <v>556</v>
      </c>
      <c r="C918" s="95" t="s">
        <v>4</v>
      </c>
      <c r="D918" s="95" t="s">
        <v>436</v>
      </c>
      <c r="E918" s="95" t="s">
        <v>97</v>
      </c>
      <c r="F918" s="95" t="s">
        <v>95</v>
      </c>
      <c r="G918" s="95" t="s">
        <v>109</v>
      </c>
      <c r="H918" s="95" t="s">
        <v>104</v>
      </c>
      <c r="I918" s="95" t="s">
        <v>114</v>
      </c>
      <c r="J918" s="95" t="s">
        <v>106</v>
      </c>
      <c r="K918" s="95" t="s">
        <v>107</v>
      </c>
      <c r="L918" s="95" t="s">
        <v>1099</v>
      </c>
      <c r="M918" s="95" t="s">
        <v>1917</v>
      </c>
      <c r="N918" s="95" t="s">
        <v>1881</v>
      </c>
      <c r="O918" s="95" t="s">
        <v>35</v>
      </c>
      <c r="P918" s="95">
        <f t="shared" si="14"/>
        <v>1.6</v>
      </c>
      <c r="Q918" s="95" t="s">
        <v>1826</v>
      </c>
      <c r="R918" s="95"/>
      <c r="S918" s="95"/>
    </row>
    <row r="919" spans="2:19" x14ac:dyDescent="0.4">
      <c r="B919" s="95" t="s">
        <v>556</v>
      </c>
      <c r="C919" s="95" t="s">
        <v>4</v>
      </c>
      <c r="D919" s="95"/>
      <c r="E919" s="95" t="s">
        <v>97</v>
      </c>
      <c r="F919" s="95" t="s">
        <v>95</v>
      </c>
      <c r="G919" s="95" t="s">
        <v>109</v>
      </c>
      <c r="H919" s="95" t="s">
        <v>104</v>
      </c>
      <c r="I919" s="95" t="s">
        <v>114</v>
      </c>
      <c r="J919" s="95" t="s">
        <v>106</v>
      </c>
      <c r="K919" s="95" t="s">
        <v>107</v>
      </c>
      <c r="L919" s="95" t="s">
        <v>1099</v>
      </c>
      <c r="M919" s="95" t="s">
        <v>1917</v>
      </c>
      <c r="N919" s="95" t="s">
        <v>1881</v>
      </c>
      <c r="O919" s="95" t="s">
        <v>35</v>
      </c>
      <c r="P919" s="95">
        <f t="shared" si="14"/>
        <v>1.6</v>
      </c>
      <c r="Q919" s="95" t="s">
        <v>560</v>
      </c>
      <c r="R919" s="95"/>
      <c r="S919" s="95"/>
    </row>
    <row r="920" spans="2:19" x14ac:dyDescent="0.4">
      <c r="B920" s="95" t="s">
        <v>556</v>
      </c>
      <c r="C920" s="95" t="s">
        <v>100</v>
      </c>
      <c r="D920" s="95"/>
      <c r="E920" s="95" t="s">
        <v>97</v>
      </c>
      <c r="F920" s="95" t="s">
        <v>95</v>
      </c>
      <c r="G920" s="95" t="s">
        <v>109</v>
      </c>
      <c r="H920" s="95" t="s">
        <v>104</v>
      </c>
      <c r="I920" s="95" t="s">
        <v>114</v>
      </c>
      <c r="J920" s="95" t="s">
        <v>106</v>
      </c>
      <c r="K920" s="95" t="s">
        <v>107</v>
      </c>
      <c r="L920" s="95" t="s">
        <v>1100</v>
      </c>
      <c r="M920" s="95" t="s">
        <v>1917</v>
      </c>
      <c r="N920" s="95" t="s">
        <v>1881</v>
      </c>
      <c r="O920" s="95" t="s">
        <v>35</v>
      </c>
      <c r="P920" s="95">
        <f t="shared" si="14"/>
        <v>1.6</v>
      </c>
      <c r="Q920" s="95" t="s">
        <v>1101</v>
      </c>
      <c r="R920" s="95"/>
      <c r="S920" s="95" t="s">
        <v>234</v>
      </c>
    </row>
    <row r="921" spans="2:19" x14ac:dyDescent="0.4">
      <c r="B921" s="95" t="s">
        <v>556</v>
      </c>
      <c r="C921" s="95" t="s">
        <v>7</v>
      </c>
      <c r="D921" s="95"/>
      <c r="E921" s="95" t="s">
        <v>97</v>
      </c>
      <c r="F921" s="95" t="s">
        <v>95</v>
      </c>
      <c r="G921" s="95" t="s">
        <v>109</v>
      </c>
      <c r="H921" s="95" t="s">
        <v>104</v>
      </c>
      <c r="I921" s="95" t="s">
        <v>114</v>
      </c>
      <c r="J921" s="95" t="s">
        <v>106</v>
      </c>
      <c r="K921" s="95" t="s">
        <v>107</v>
      </c>
      <c r="L921" s="95" t="s">
        <v>1102</v>
      </c>
      <c r="M921" s="95" t="s">
        <v>1917</v>
      </c>
      <c r="N921" s="95" t="s">
        <v>1881</v>
      </c>
      <c r="O921" s="95" t="s">
        <v>35</v>
      </c>
      <c r="P921" s="95">
        <f t="shared" si="14"/>
        <v>1.6</v>
      </c>
      <c r="Q921" s="95" t="s">
        <v>566</v>
      </c>
      <c r="R921" s="95"/>
      <c r="S921" s="95"/>
    </row>
    <row r="922" spans="2:19" x14ac:dyDescent="0.4">
      <c r="B922" s="95" t="s">
        <v>556</v>
      </c>
      <c r="C922" s="95" t="s">
        <v>94</v>
      </c>
      <c r="D922" s="95"/>
      <c r="E922" s="95" t="s">
        <v>97</v>
      </c>
      <c r="F922" s="95" t="s">
        <v>95</v>
      </c>
      <c r="G922" s="95" t="s">
        <v>109</v>
      </c>
      <c r="H922" s="95" t="s">
        <v>104</v>
      </c>
      <c r="I922" s="95" t="s">
        <v>114</v>
      </c>
      <c r="J922" s="95" t="s">
        <v>106</v>
      </c>
      <c r="K922" s="95" t="s">
        <v>107</v>
      </c>
      <c r="L922" s="95" t="s">
        <v>1103</v>
      </c>
      <c r="M922" s="95" t="s">
        <v>1917</v>
      </c>
      <c r="N922" s="95" t="s">
        <v>1881</v>
      </c>
      <c r="O922" s="95" t="s">
        <v>36</v>
      </c>
      <c r="P922" s="95">
        <f t="shared" si="14"/>
        <v>1.6</v>
      </c>
      <c r="Q922" s="95" t="s">
        <v>1890</v>
      </c>
      <c r="R922" s="95"/>
      <c r="S922" s="95" t="s">
        <v>234</v>
      </c>
    </row>
    <row r="923" spans="2:19" x14ac:dyDescent="0.4">
      <c r="B923" s="95" t="s">
        <v>556</v>
      </c>
      <c r="C923" s="95" t="s">
        <v>4</v>
      </c>
      <c r="D923" s="95"/>
      <c r="E923" s="95" t="s">
        <v>97</v>
      </c>
      <c r="F923" s="95" t="s">
        <v>95</v>
      </c>
      <c r="G923" s="95" t="s">
        <v>109</v>
      </c>
      <c r="H923" s="95" t="s">
        <v>104</v>
      </c>
      <c r="I923" s="95" t="s">
        <v>114</v>
      </c>
      <c r="J923" s="95" t="s">
        <v>106</v>
      </c>
      <c r="K923" s="95" t="s">
        <v>107</v>
      </c>
      <c r="L923" s="95" t="s">
        <v>1104</v>
      </c>
      <c r="M923" s="95" t="s">
        <v>1917</v>
      </c>
      <c r="N923" s="95" t="s">
        <v>1881</v>
      </c>
      <c r="O923" s="95" t="s">
        <v>36</v>
      </c>
      <c r="P923" s="95">
        <f t="shared" si="14"/>
        <v>1.6</v>
      </c>
      <c r="Q923" s="95" t="s">
        <v>561</v>
      </c>
      <c r="R923" s="95"/>
      <c r="S923" s="95" t="s">
        <v>234</v>
      </c>
    </row>
    <row r="924" spans="2:19" x14ac:dyDescent="0.4">
      <c r="B924" s="95" t="s">
        <v>556</v>
      </c>
      <c r="C924" s="95" t="s">
        <v>7</v>
      </c>
      <c r="D924" s="95"/>
      <c r="E924" s="95" t="s">
        <v>97</v>
      </c>
      <c r="F924" s="95" t="s">
        <v>95</v>
      </c>
      <c r="G924" s="95" t="s">
        <v>109</v>
      </c>
      <c r="H924" s="95" t="s">
        <v>104</v>
      </c>
      <c r="I924" s="95" t="s">
        <v>114</v>
      </c>
      <c r="J924" s="95" t="s">
        <v>106</v>
      </c>
      <c r="K924" s="95" t="s">
        <v>107</v>
      </c>
      <c r="L924" s="95" t="s">
        <v>1105</v>
      </c>
      <c r="M924" s="95" t="s">
        <v>1917</v>
      </c>
      <c r="N924" s="95" t="s">
        <v>1881</v>
      </c>
      <c r="O924" s="95" t="s">
        <v>36</v>
      </c>
      <c r="P924" s="95">
        <f t="shared" si="14"/>
        <v>1.6</v>
      </c>
      <c r="Q924" s="95" t="s">
        <v>1098</v>
      </c>
      <c r="R924" s="95"/>
      <c r="S924" s="95" t="s">
        <v>234</v>
      </c>
    </row>
    <row r="925" spans="2:19" x14ac:dyDescent="0.4">
      <c r="B925" s="95" t="s">
        <v>556</v>
      </c>
      <c r="C925" s="95" t="s">
        <v>94</v>
      </c>
      <c r="D925" s="95"/>
      <c r="E925" s="95" t="s">
        <v>97</v>
      </c>
      <c r="F925" s="95" t="s">
        <v>95</v>
      </c>
      <c r="G925" s="95" t="s">
        <v>109</v>
      </c>
      <c r="H925" s="95" t="s">
        <v>104</v>
      </c>
      <c r="I925" s="95" t="s">
        <v>114</v>
      </c>
      <c r="J925" s="95" t="s">
        <v>106</v>
      </c>
      <c r="K925" s="95" t="s">
        <v>98</v>
      </c>
      <c r="L925" s="95" t="s">
        <v>1106</v>
      </c>
      <c r="M925" s="95" t="s">
        <v>1917</v>
      </c>
      <c r="N925" s="95" t="s">
        <v>1881</v>
      </c>
      <c r="O925" s="95" t="s">
        <v>36</v>
      </c>
      <c r="P925" s="95">
        <f t="shared" si="14"/>
        <v>1.6</v>
      </c>
      <c r="Q925" s="95" t="s">
        <v>1095</v>
      </c>
      <c r="R925" s="95"/>
      <c r="S925" s="95" t="s">
        <v>234</v>
      </c>
    </row>
    <row r="926" spans="2:19" x14ac:dyDescent="0.4">
      <c r="B926" s="95" t="s">
        <v>556</v>
      </c>
      <c r="C926" s="95" t="s">
        <v>4</v>
      </c>
      <c r="D926" s="95"/>
      <c r="E926" s="95" t="s">
        <v>97</v>
      </c>
      <c r="F926" s="95" t="s">
        <v>95</v>
      </c>
      <c r="G926" s="95" t="s">
        <v>109</v>
      </c>
      <c r="H926" s="95" t="s">
        <v>104</v>
      </c>
      <c r="I926" s="95" t="s">
        <v>114</v>
      </c>
      <c r="J926" s="95" t="s">
        <v>106</v>
      </c>
      <c r="K926" s="95" t="s">
        <v>98</v>
      </c>
      <c r="L926" s="95" t="s">
        <v>1107</v>
      </c>
      <c r="M926" s="95" t="s">
        <v>1917</v>
      </c>
      <c r="N926" s="95" t="s">
        <v>1881</v>
      </c>
      <c r="O926" s="95" t="s">
        <v>36</v>
      </c>
      <c r="P926" s="95">
        <f t="shared" si="14"/>
        <v>1.6</v>
      </c>
      <c r="Q926" s="95" t="s">
        <v>561</v>
      </c>
      <c r="R926" s="95"/>
      <c r="S926" s="95" t="s">
        <v>234</v>
      </c>
    </row>
    <row r="927" spans="2:19" x14ac:dyDescent="0.4">
      <c r="B927" s="95" t="s">
        <v>556</v>
      </c>
      <c r="C927" s="95" t="s">
        <v>4</v>
      </c>
      <c r="D927" s="95" t="s">
        <v>436</v>
      </c>
      <c r="E927" s="95" t="s">
        <v>97</v>
      </c>
      <c r="F927" s="95" t="s">
        <v>95</v>
      </c>
      <c r="G927" s="95" t="s">
        <v>109</v>
      </c>
      <c r="H927" s="95" t="s">
        <v>104</v>
      </c>
      <c r="I927" s="95" t="s">
        <v>114</v>
      </c>
      <c r="J927" s="95" t="s">
        <v>106</v>
      </c>
      <c r="K927" s="95" t="s">
        <v>98</v>
      </c>
      <c r="L927" s="95" t="s">
        <v>1107</v>
      </c>
      <c r="M927" s="95" t="s">
        <v>1917</v>
      </c>
      <c r="N927" s="95" t="s">
        <v>1881</v>
      </c>
      <c r="O927" s="95" t="s">
        <v>36</v>
      </c>
      <c r="P927" s="95">
        <f t="shared" si="14"/>
        <v>1.6</v>
      </c>
      <c r="Q927" s="95" t="s">
        <v>1826</v>
      </c>
      <c r="R927" s="95"/>
      <c r="S927" s="95"/>
    </row>
    <row r="928" spans="2:19" x14ac:dyDescent="0.4">
      <c r="B928" s="95" t="s">
        <v>556</v>
      </c>
      <c r="C928" s="95" t="s">
        <v>4</v>
      </c>
      <c r="D928" s="95"/>
      <c r="E928" s="95" t="s">
        <v>97</v>
      </c>
      <c r="F928" s="95" t="s">
        <v>95</v>
      </c>
      <c r="G928" s="95" t="s">
        <v>109</v>
      </c>
      <c r="H928" s="95" t="s">
        <v>104</v>
      </c>
      <c r="I928" s="95" t="s">
        <v>114</v>
      </c>
      <c r="J928" s="95" t="s">
        <v>106</v>
      </c>
      <c r="K928" s="95" t="s">
        <v>98</v>
      </c>
      <c r="L928" s="95" t="s">
        <v>1107</v>
      </c>
      <c r="M928" s="95" t="s">
        <v>1917</v>
      </c>
      <c r="N928" s="95" t="s">
        <v>1881</v>
      </c>
      <c r="O928" s="95" t="s">
        <v>36</v>
      </c>
      <c r="P928" s="95">
        <f t="shared" si="14"/>
        <v>1.6</v>
      </c>
      <c r="Q928" s="95" t="s">
        <v>560</v>
      </c>
      <c r="R928" s="95"/>
      <c r="S928" s="95"/>
    </row>
    <row r="929" spans="2:19" x14ac:dyDescent="0.4">
      <c r="B929" s="95" t="s">
        <v>556</v>
      </c>
      <c r="C929" s="95" t="s">
        <v>100</v>
      </c>
      <c r="D929" s="95"/>
      <c r="E929" s="95" t="s">
        <v>97</v>
      </c>
      <c r="F929" s="95" t="s">
        <v>95</v>
      </c>
      <c r="G929" s="95" t="s">
        <v>109</v>
      </c>
      <c r="H929" s="95" t="s">
        <v>104</v>
      </c>
      <c r="I929" s="95" t="s">
        <v>114</v>
      </c>
      <c r="J929" s="95" t="s">
        <v>106</v>
      </c>
      <c r="K929" s="95" t="s">
        <v>98</v>
      </c>
      <c r="L929" s="95" t="s">
        <v>1108</v>
      </c>
      <c r="M929" s="95" t="s">
        <v>1917</v>
      </c>
      <c r="N929" s="95" t="s">
        <v>1881</v>
      </c>
      <c r="O929" s="95" t="s">
        <v>36</v>
      </c>
      <c r="P929" s="95">
        <f t="shared" si="14"/>
        <v>1.6</v>
      </c>
      <c r="Q929" s="95" t="s">
        <v>1101</v>
      </c>
      <c r="R929" s="95"/>
      <c r="S929" s="95" t="s">
        <v>234</v>
      </c>
    </row>
    <row r="930" spans="2:19" x14ac:dyDescent="0.4">
      <c r="B930" s="95" t="s">
        <v>556</v>
      </c>
      <c r="C930" s="95" t="s">
        <v>7</v>
      </c>
      <c r="D930" s="95"/>
      <c r="E930" s="95" t="s">
        <v>97</v>
      </c>
      <c r="F930" s="95" t="s">
        <v>95</v>
      </c>
      <c r="G930" s="95" t="s">
        <v>109</v>
      </c>
      <c r="H930" s="95" t="s">
        <v>104</v>
      </c>
      <c r="I930" s="95" t="s">
        <v>114</v>
      </c>
      <c r="J930" s="95" t="s">
        <v>106</v>
      </c>
      <c r="K930" s="95" t="s">
        <v>98</v>
      </c>
      <c r="L930" s="95" t="s">
        <v>1109</v>
      </c>
      <c r="M930" s="95" t="s">
        <v>1917</v>
      </c>
      <c r="N930" s="95" t="s">
        <v>1881</v>
      </c>
      <c r="O930" s="95" t="s">
        <v>36</v>
      </c>
      <c r="P930" s="95">
        <f t="shared" si="14"/>
        <v>1.6</v>
      </c>
      <c r="Q930" s="95" t="s">
        <v>1098</v>
      </c>
      <c r="R930" s="95"/>
      <c r="S930" s="95" t="s">
        <v>234</v>
      </c>
    </row>
    <row r="931" spans="2:19" x14ac:dyDescent="0.4">
      <c r="B931" s="95" t="s">
        <v>556</v>
      </c>
      <c r="C931" s="95" t="s">
        <v>7</v>
      </c>
      <c r="D931" s="95"/>
      <c r="E931" s="95" t="s">
        <v>97</v>
      </c>
      <c r="F931" s="95" t="s">
        <v>95</v>
      </c>
      <c r="G931" s="95" t="s">
        <v>109</v>
      </c>
      <c r="H931" s="95" t="s">
        <v>104</v>
      </c>
      <c r="I931" s="95" t="s">
        <v>114</v>
      </c>
      <c r="J931" s="95" t="s">
        <v>106</v>
      </c>
      <c r="K931" s="95" t="s">
        <v>98</v>
      </c>
      <c r="L931" s="95" t="s">
        <v>1109</v>
      </c>
      <c r="M931" s="95" t="s">
        <v>1917</v>
      </c>
      <c r="N931" s="95" t="s">
        <v>1881</v>
      </c>
      <c r="O931" s="95" t="s">
        <v>36</v>
      </c>
      <c r="P931" s="95">
        <f t="shared" si="14"/>
        <v>1.6</v>
      </c>
      <c r="Q931" s="95" t="s">
        <v>566</v>
      </c>
      <c r="R931" s="95"/>
      <c r="S931" s="95"/>
    </row>
    <row r="932" spans="2:19" x14ac:dyDescent="0.4">
      <c r="B932" s="95" t="s">
        <v>556</v>
      </c>
      <c r="C932" s="95" t="s">
        <v>94</v>
      </c>
      <c r="D932" s="95"/>
      <c r="E932" s="95" t="s">
        <v>97</v>
      </c>
      <c r="F932" s="95" t="s">
        <v>95</v>
      </c>
      <c r="G932" s="95" t="s">
        <v>576</v>
      </c>
      <c r="H932" s="95" t="s">
        <v>286</v>
      </c>
      <c r="I932" s="95" t="s">
        <v>97</v>
      </c>
      <c r="J932" s="95" t="s">
        <v>97</v>
      </c>
      <c r="K932" s="95" t="s">
        <v>98</v>
      </c>
      <c r="L932" s="95" t="s">
        <v>1110</v>
      </c>
      <c r="M932" s="95" t="s">
        <v>1917</v>
      </c>
      <c r="N932" s="95" t="s">
        <v>1881</v>
      </c>
      <c r="O932" s="95" t="s">
        <v>37</v>
      </c>
      <c r="P932" s="95">
        <f t="shared" si="14"/>
        <v>2.8</v>
      </c>
      <c r="Q932" s="95" t="s">
        <v>1095</v>
      </c>
      <c r="R932" s="95"/>
      <c r="S932" s="95" t="s">
        <v>234</v>
      </c>
    </row>
    <row r="933" spans="2:19" x14ac:dyDescent="0.4">
      <c r="B933" s="95" t="s">
        <v>556</v>
      </c>
      <c r="C933" s="95" t="s">
        <v>4</v>
      </c>
      <c r="D933" s="95" t="s">
        <v>436</v>
      </c>
      <c r="E933" s="95" t="s">
        <v>97</v>
      </c>
      <c r="F933" s="95" t="s">
        <v>95</v>
      </c>
      <c r="G933" s="95" t="s">
        <v>576</v>
      </c>
      <c r="H933" s="95" t="s">
        <v>286</v>
      </c>
      <c r="I933" s="95" t="s">
        <v>97</v>
      </c>
      <c r="J933" s="95" t="s">
        <v>97</v>
      </c>
      <c r="K933" s="95" t="s">
        <v>98</v>
      </c>
      <c r="L933" s="95" t="s">
        <v>1111</v>
      </c>
      <c r="M933" s="95" t="s">
        <v>1917</v>
      </c>
      <c r="N933" s="95" t="s">
        <v>1881</v>
      </c>
      <c r="O933" s="95" t="s">
        <v>37</v>
      </c>
      <c r="P933" s="95">
        <f t="shared" si="14"/>
        <v>2.8</v>
      </c>
      <c r="Q933" s="95" t="s">
        <v>1826</v>
      </c>
      <c r="R933" s="95"/>
      <c r="S933" s="95" t="s">
        <v>234</v>
      </c>
    </row>
    <row r="934" spans="2:19" x14ac:dyDescent="0.4">
      <c r="B934" s="95" t="s">
        <v>556</v>
      </c>
      <c r="C934" s="95" t="s">
        <v>4</v>
      </c>
      <c r="D934" s="95"/>
      <c r="E934" s="95" t="s">
        <v>97</v>
      </c>
      <c r="F934" s="95" t="s">
        <v>95</v>
      </c>
      <c r="G934" s="95" t="s">
        <v>576</v>
      </c>
      <c r="H934" s="95" t="s">
        <v>286</v>
      </c>
      <c r="I934" s="95" t="s">
        <v>97</v>
      </c>
      <c r="J934" s="95" t="s">
        <v>97</v>
      </c>
      <c r="K934" s="95" t="s">
        <v>98</v>
      </c>
      <c r="L934" s="95" t="s">
        <v>1111</v>
      </c>
      <c r="M934" s="95" t="s">
        <v>1917</v>
      </c>
      <c r="N934" s="95" t="s">
        <v>1881</v>
      </c>
      <c r="O934" s="95" t="s">
        <v>37</v>
      </c>
      <c r="P934" s="95">
        <f t="shared" si="14"/>
        <v>2.8</v>
      </c>
      <c r="Q934" s="95" t="s">
        <v>561</v>
      </c>
      <c r="R934" s="95"/>
      <c r="S934" s="95"/>
    </row>
    <row r="935" spans="2:19" x14ac:dyDescent="0.4">
      <c r="B935" s="95" t="s">
        <v>556</v>
      </c>
      <c r="C935" s="95" t="s">
        <v>4</v>
      </c>
      <c r="D935" s="95"/>
      <c r="E935" s="95" t="s">
        <v>97</v>
      </c>
      <c r="F935" s="95" t="s">
        <v>95</v>
      </c>
      <c r="G935" s="95" t="s">
        <v>576</v>
      </c>
      <c r="H935" s="95" t="s">
        <v>286</v>
      </c>
      <c r="I935" s="95" t="s">
        <v>97</v>
      </c>
      <c r="J935" s="95" t="s">
        <v>97</v>
      </c>
      <c r="K935" s="95" t="s">
        <v>98</v>
      </c>
      <c r="L935" s="95" t="s">
        <v>1111</v>
      </c>
      <c r="M935" s="95" t="s">
        <v>1917</v>
      </c>
      <c r="N935" s="95" t="s">
        <v>1881</v>
      </c>
      <c r="O935" s="95" t="s">
        <v>37</v>
      </c>
      <c r="P935" s="95">
        <f t="shared" si="14"/>
        <v>2.8</v>
      </c>
      <c r="Q935" s="95" t="s">
        <v>560</v>
      </c>
      <c r="R935" s="95"/>
      <c r="S935" s="95"/>
    </row>
    <row r="936" spans="2:19" x14ac:dyDescent="0.4">
      <c r="B936" s="95" t="s">
        <v>556</v>
      </c>
      <c r="C936" s="95" t="s">
        <v>100</v>
      </c>
      <c r="D936" s="95"/>
      <c r="E936" s="95" t="s">
        <v>97</v>
      </c>
      <c r="F936" s="95" t="s">
        <v>95</v>
      </c>
      <c r="G936" s="95" t="s">
        <v>576</v>
      </c>
      <c r="H936" s="95" t="s">
        <v>286</v>
      </c>
      <c r="I936" s="95" t="s">
        <v>97</v>
      </c>
      <c r="J936" s="95" t="s">
        <v>97</v>
      </c>
      <c r="K936" s="95" t="s">
        <v>98</v>
      </c>
      <c r="L936" s="95" t="s">
        <v>1112</v>
      </c>
      <c r="M936" s="95" t="s">
        <v>1917</v>
      </c>
      <c r="N936" s="95" t="s">
        <v>1881</v>
      </c>
      <c r="O936" s="95" t="s">
        <v>37</v>
      </c>
      <c r="P936" s="95">
        <f t="shared" si="14"/>
        <v>2.8</v>
      </c>
      <c r="Q936" s="95" t="s">
        <v>1101</v>
      </c>
      <c r="R936" s="95"/>
      <c r="S936" s="95" t="s">
        <v>234</v>
      </c>
    </row>
    <row r="937" spans="2:19" x14ac:dyDescent="0.4">
      <c r="B937" s="95" t="s">
        <v>556</v>
      </c>
      <c r="C937" s="95" t="s">
        <v>7</v>
      </c>
      <c r="D937" s="95"/>
      <c r="E937" s="95" t="s">
        <v>97</v>
      </c>
      <c r="F937" s="95" t="s">
        <v>95</v>
      </c>
      <c r="G937" s="95" t="s">
        <v>576</v>
      </c>
      <c r="H937" s="95" t="s">
        <v>286</v>
      </c>
      <c r="I937" s="95" t="s">
        <v>97</v>
      </c>
      <c r="J937" s="95" t="s">
        <v>97</v>
      </c>
      <c r="K937" s="95" t="s">
        <v>98</v>
      </c>
      <c r="L937" s="95" t="s">
        <v>1113</v>
      </c>
      <c r="M937" s="95" t="s">
        <v>1917</v>
      </c>
      <c r="N937" s="95" t="s">
        <v>1881</v>
      </c>
      <c r="O937" s="95" t="s">
        <v>37</v>
      </c>
      <c r="P937" s="95">
        <f t="shared" si="14"/>
        <v>2.8</v>
      </c>
      <c r="Q937" s="95" t="s">
        <v>1098</v>
      </c>
      <c r="R937" s="95"/>
      <c r="S937" s="95" t="s">
        <v>234</v>
      </c>
    </row>
    <row r="938" spans="2:19" x14ac:dyDescent="0.4">
      <c r="B938" s="95" t="s">
        <v>556</v>
      </c>
      <c r="C938" s="95" t="s">
        <v>7</v>
      </c>
      <c r="D938" s="95"/>
      <c r="E938" s="95" t="s">
        <v>97</v>
      </c>
      <c r="F938" s="95" t="s">
        <v>95</v>
      </c>
      <c r="G938" s="95" t="s">
        <v>576</v>
      </c>
      <c r="H938" s="95" t="s">
        <v>286</v>
      </c>
      <c r="I938" s="95" t="s">
        <v>97</v>
      </c>
      <c r="J938" s="95" t="s">
        <v>97</v>
      </c>
      <c r="K938" s="95" t="s">
        <v>98</v>
      </c>
      <c r="L938" s="95" t="s">
        <v>1113</v>
      </c>
      <c r="M938" s="95" t="s">
        <v>1917</v>
      </c>
      <c r="N938" s="95" t="s">
        <v>1881</v>
      </c>
      <c r="O938" s="95" t="s">
        <v>37</v>
      </c>
      <c r="P938" s="95">
        <f t="shared" si="14"/>
        <v>2.8</v>
      </c>
      <c r="Q938" s="95" t="s">
        <v>566</v>
      </c>
      <c r="R938" s="95"/>
      <c r="S938" s="95"/>
    </row>
    <row r="939" spans="2:19" x14ac:dyDescent="0.4">
      <c r="B939" s="95" t="s">
        <v>599</v>
      </c>
      <c r="C939" s="95" t="s">
        <v>94</v>
      </c>
      <c r="D939" s="95"/>
      <c r="E939" s="95" t="s">
        <v>97</v>
      </c>
      <c r="F939" s="95" t="s">
        <v>95</v>
      </c>
      <c r="G939" s="95" t="s">
        <v>109</v>
      </c>
      <c r="H939" s="95" t="s">
        <v>286</v>
      </c>
      <c r="I939" s="95" t="s">
        <v>97</v>
      </c>
      <c r="J939" s="95" t="s">
        <v>97</v>
      </c>
      <c r="K939" s="95" t="s">
        <v>98</v>
      </c>
      <c r="L939" s="95" t="s">
        <v>1114</v>
      </c>
      <c r="M939" s="95" t="s">
        <v>1917</v>
      </c>
      <c r="N939" s="95" t="s">
        <v>1881</v>
      </c>
      <c r="O939" s="95" t="s">
        <v>36</v>
      </c>
      <c r="P939" s="95">
        <f t="shared" si="14"/>
        <v>1.6</v>
      </c>
      <c r="Q939" s="95" t="s">
        <v>1891</v>
      </c>
      <c r="R939" s="95"/>
      <c r="S939" s="95" t="s">
        <v>234</v>
      </c>
    </row>
    <row r="940" spans="2:19" x14ac:dyDescent="0.4">
      <c r="B940" s="95" t="s">
        <v>599</v>
      </c>
      <c r="C940" s="95" t="s">
        <v>94</v>
      </c>
      <c r="D940" s="95"/>
      <c r="E940" s="95" t="s">
        <v>97</v>
      </c>
      <c r="F940" s="95" t="s">
        <v>95</v>
      </c>
      <c r="G940" s="95" t="s">
        <v>96</v>
      </c>
      <c r="H940" s="95" t="s">
        <v>286</v>
      </c>
      <c r="I940" s="95" t="s">
        <v>97</v>
      </c>
      <c r="J940" s="95" t="s">
        <v>97</v>
      </c>
      <c r="K940" s="95" t="s">
        <v>98</v>
      </c>
      <c r="L940" s="95" t="s">
        <v>1115</v>
      </c>
      <c r="M940" s="95" t="s">
        <v>1917</v>
      </c>
      <c r="N940" s="95" t="s">
        <v>1881</v>
      </c>
      <c r="O940" s="95" t="s">
        <v>36</v>
      </c>
      <c r="P940" s="95">
        <f t="shared" si="14"/>
        <v>1.4</v>
      </c>
      <c r="Q940" s="95" t="s">
        <v>1116</v>
      </c>
      <c r="R940" s="95"/>
      <c r="S940" s="95" t="s">
        <v>234</v>
      </c>
    </row>
    <row r="941" spans="2:19" x14ac:dyDescent="0.4">
      <c r="B941" s="95" t="s">
        <v>599</v>
      </c>
      <c r="C941" s="95" t="s">
        <v>94</v>
      </c>
      <c r="D941" s="95"/>
      <c r="E941" s="95" t="s">
        <v>97</v>
      </c>
      <c r="F941" s="95" t="s">
        <v>95</v>
      </c>
      <c r="G941" s="95" t="s">
        <v>96</v>
      </c>
      <c r="H941" s="95" t="s">
        <v>1892</v>
      </c>
      <c r="I941" s="95" t="s">
        <v>97</v>
      </c>
      <c r="J941" s="95" t="s">
        <v>97</v>
      </c>
      <c r="K941" s="95" t="s">
        <v>98</v>
      </c>
      <c r="L941" s="95" t="s">
        <v>1115</v>
      </c>
      <c r="M941" s="95" t="s">
        <v>1917</v>
      </c>
      <c r="N941" s="95" t="s">
        <v>1881</v>
      </c>
      <c r="O941" s="95" t="s">
        <v>36</v>
      </c>
      <c r="P941" s="95">
        <f t="shared" si="14"/>
        <v>1.4</v>
      </c>
      <c r="Q941" s="95" t="s">
        <v>583</v>
      </c>
      <c r="R941" s="95"/>
      <c r="S941" s="95"/>
    </row>
    <row r="942" spans="2:19" x14ac:dyDescent="0.4">
      <c r="B942" s="95" t="s">
        <v>599</v>
      </c>
      <c r="C942" s="95" t="s">
        <v>94</v>
      </c>
      <c r="D942" s="95"/>
      <c r="E942" s="95" t="s">
        <v>97</v>
      </c>
      <c r="F942" s="95" t="s">
        <v>95</v>
      </c>
      <c r="G942" s="95" t="s">
        <v>109</v>
      </c>
      <c r="H942" s="95" t="s">
        <v>286</v>
      </c>
      <c r="I942" s="95" t="s">
        <v>97</v>
      </c>
      <c r="J942" s="95" t="s">
        <v>97</v>
      </c>
      <c r="K942" s="95" t="s">
        <v>98</v>
      </c>
      <c r="L942" s="95" t="s">
        <v>1117</v>
      </c>
      <c r="M942" s="95" t="s">
        <v>1917</v>
      </c>
      <c r="N942" s="95" t="s">
        <v>1881</v>
      </c>
      <c r="O942" s="95" t="s">
        <v>37</v>
      </c>
      <c r="P942" s="95">
        <f t="shared" si="14"/>
        <v>1.6</v>
      </c>
      <c r="Q942" s="95" t="s">
        <v>1116</v>
      </c>
      <c r="R942" s="95"/>
      <c r="S942" s="95" t="s">
        <v>234</v>
      </c>
    </row>
    <row r="943" spans="2:19" x14ac:dyDescent="0.4">
      <c r="B943" s="95" t="s">
        <v>599</v>
      </c>
      <c r="C943" s="95" t="s">
        <v>94</v>
      </c>
      <c r="D943" s="95"/>
      <c r="E943" s="95" t="s">
        <v>97</v>
      </c>
      <c r="F943" s="95" t="s">
        <v>95</v>
      </c>
      <c r="G943" s="95" t="s">
        <v>109</v>
      </c>
      <c r="H943" s="95" t="s">
        <v>1892</v>
      </c>
      <c r="I943" s="95" t="s">
        <v>97</v>
      </c>
      <c r="J943" s="95" t="s">
        <v>97</v>
      </c>
      <c r="K943" s="95" t="s">
        <v>98</v>
      </c>
      <c r="L943" s="95" t="s">
        <v>1117</v>
      </c>
      <c r="M943" s="95" t="s">
        <v>1917</v>
      </c>
      <c r="N943" s="95" t="s">
        <v>1881</v>
      </c>
      <c r="O943" s="95" t="s">
        <v>37</v>
      </c>
      <c r="P943" s="95">
        <f t="shared" si="14"/>
        <v>1.6</v>
      </c>
      <c r="Q943" s="95" t="s">
        <v>583</v>
      </c>
      <c r="R943" s="95"/>
      <c r="S943" s="95"/>
    </row>
    <row r="944" spans="2:19" x14ac:dyDescent="0.4">
      <c r="B944" s="95" t="s">
        <v>599</v>
      </c>
      <c r="C944" s="95" t="s">
        <v>94</v>
      </c>
      <c r="D944" s="95"/>
      <c r="E944" s="95" t="s">
        <v>97</v>
      </c>
      <c r="F944" s="95" t="s">
        <v>273</v>
      </c>
      <c r="G944" s="95" t="s">
        <v>97</v>
      </c>
      <c r="H944" s="95" t="s">
        <v>104</v>
      </c>
      <c r="I944" s="95" t="s">
        <v>105</v>
      </c>
      <c r="J944" s="95" t="s">
        <v>604</v>
      </c>
      <c r="K944" s="95" t="s">
        <v>98</v>
      </c>
      <c r="L944" s="95" t="s">
        <v>1118</v>
      </c>
      <c r="M944" s="95" t="s">
        <v>1917</v>
      </c>
      <c r="N944" s="95" t="s">
        <v>1881</v>
      </c>
      <c r="O944" s="95" t="s">
        <v>37</v>
      </c>
      <c r="P944" s="95" t="str">
        <f t="shared" si="14"/>
        <v>-</v>
      </c>
      <c r="Q944" s="95"/>
      <c r="R944" s="95"/>
      <c r="S944" s="95" t="s">
        <v>234</v>
      </c>
    </row>
    <row r="945" spans="2:19" x14ac:dyDescent="0.4">
      <c r="B945" s="95" t="s">
        <v>599</v>
      </c>
      <c r="C945" s="95" t="s">
        <v>94</v>
      </c>
      <c r="D945" s="95"/>
      <c r="E945" s="95" t="s">
        <v>97</v>
      </c>
      <c r="F945" s="95" t="s">
        <v>273</v>
      </c>
      <c r="G945" s="95" t="s">
        <v>97</v>
      </c>
      <c r="H945" s="95" t="s">
        <v>104</v>
      </c>
      <c r="I945" s="95" t="s">
        <v>114</v>
      </c>
      <c r="J945" s="95" t="s">
        <v>110</v>
      </c>
      <c r="K945" s="95" t="s">
        <v>98</v>
      </c>
      <c r="L945" s="95" t="s">
        <v>1893</v>
      </c>
      <c r="M945" s="95" t="s">
        <v>1917</v>
      </c>
      <c r="N945" s="95" t="s">
        <v>1881</v>
      </c>
      <c r="O945" s="95" t="s">
        <v>37</v>
      </c>
      <c r="P945" s="95" t="str">
        <f t="shared" si="14"/>
        <v>-</v>
      </c>
      <c r="Q945" s="95"/>
      <c r="R945" s="95"/>
      <c r="S945" s="95" t="s">
        <v>234</v>
      </c>
    </row>
    <row r="946" spans="2:19" x14ac:dyDescent="0.4">
      <c r="B946" s="95" t="s">
        <v>599</v>
      </c>
      <c r="C946" s="95" t="s">
        <v>94</v>
      </c>
      <c r="D946" s="95"/>
      <c r="E946" s="95" t="s">
        <v>97</v>
      </c>
      <c r="F946" s="95" t="s">
        <v>273</v>
      </c>
      <c r="G946" s="95" t="s">
        <v>97</v>
      </c>
      <c r="H946" s="95" t="s">
        <v>118</v>
      </c>
      <c r="I946" s="95" t="s">
        <v>114</v>
      </c>
      <c r="J946" s="95" t="s">
        <v>188</v>
      </c>
      <c r="K946" s="95" t="s">
        <v>98</v>
      </c>
      <c r="L946" s="95" t="s">
        <v>1119</v>
      </c>
      <c r="M946" s="95" t="s">
        <v>1917</v>
      </c>
      <c r="N946" s="95" t="s">
        <v>1881</v>
      </c>
      <c r="O946" s="95" t="s">
        <v>33</v>
      </c>
      <c r="P946" s="95" t="str">
        <f t="shared" si="14"/>
        <v>-</v>
      </c>
      <c r="Q946" s="95"/>
      <c r="R946" s="95"/>
      <c r="S946" s="95" t="s">
        <v>234</v>
      </c>
    </row>
    <row r="947" spans="2:19" x14ac:dyDescent="0.4">
      <c r="B947" s="95" t="s">
        <v>612</v>
      </c>
      <c r="C947" s="95" t="s">
        <v>4</v>
      </c>
      <c r="D947" s="95"/>
      <c r="E947" s="95" t="s">
        <v>97</v>
      </c>
      <c r="F947" s="95" t="s">
        <v>95</v>
      </c>
      <c r="G947" s="95" t="s">
        <v>96</v>
      </c>
      <c r="H947" s="95" t="s">
        <v>286</v>
      </c>
      <c r="I947" s="95" t="s">
        <v>97</v>
      </c>
      <c r="J947" s="95" t="s">
        <v>97</v>
      </c>
      <c r="K947" s="95" t="s">
        <v>98</v>
      </c>
      <c r="L947" s="95" t="s">
        <v>1120</v>
      </c>
      <c r="M947" s="95" t="s">
        <v>1917</v>
      </c>
      <c r="N947" s="95" t="s">
        <v>1881</v>
      </c>
      <c r="O947" s="95" t="s">
        <v>35</v>
      </c>
      <c r="P947" s="95">
        <f t="shared" si="14"/>
        <v>1.4</v>
      </c>
      <c r="Q947" s="95" t="s">
        <v>1121</v>
      </c>
      <c r="R947" s="95"/>
      <c r="S947" s="95" t="s">
        <v>234</v>
      </c>
    </row>
    <row r="948" spans="2:19" x14ac:dyDescent="0.4">
      <c r="B948" s="95" t="s">
        <v>612</v>
      </c>
      <c r="C948" s="95" t="s">
        <v>100</v>
      </c>
      <c r="D948" s="95"/>
      <c r="E948" s="95" t="s">
        <v>97</v>
      </c>
      <c r="F948" s="95" t="s">
        <v>95</v>
      </c>
      <c r="G948" s="95" t="s">
        <v>96</v>
      </c>
      <c r="H948" s="95" t="s">
        <v>286</v>
      </c>
      <c r="I948" s="95" t="s">
        <v>97</v>
      </c>
      <c r="J948" s="95" t="s">
        <v>97</v>
      </c>
      <c r="K948" s="95" t="s">
        <v>98</v>
      </c>
      <c r="L948" s="95" t="s">
        <v>1122</v>
      </c>
      <c r="M948" s="95" t="s">
        <v>1917</v>
      </c>
      <c r="N948" s="95" t="s">
        <v>1881</v>
      </c>
      <c r="O948" s="95" t="s">
        <v>35</v>
      </c>
      <c r="P948" s="95">
        <f t="shared" si="14"/>
        <v>1.4</v>
      </c>
      <c r="Q948" s="95" t="s">
        <v>628</v>
      </c>
      <c r="R948" s="95"/>
      <c r="S948" s="95" t="s">
        <v>234</v>
      </c>
    </row>
    <row r="949" spans="2:19" x14ac:dyDescent="0.4">
      <c r="B949" s="95" t="s">
        <v>612</v>
      </c>
      <c r="C949" s="95" t="s">
        <v>7</v>
      </c>
      <c r="D949" s="95"/>
      <c r="E949" s="95" t="s">
        <v>97</v>
      </c>
      <c r="F949" s="95" t="s">
        <v>95</v>
      </c>
      <c r="G949" s="95" t="s">
        <v>96</v>
      </c>
      <c r="H949" s="95" t="s">
        <v>286</v>
      </c>
      <c r="I949" s="95" t="s">
        <v>97</v>
      </c>
      <c r="J949" s="95" t="s">
        <v>97</v>
      </c>
      <c r="K949" s="95" t="s">
        <v>98</v>
      </c>
      <c r="L949" s="95" t="s">
        <v>1123</v>
      </c>
      <c r="M949" s="95" t="s">
        <v>1917</v>
      </c>
      <c r="N949" s="95" t="s">
        <v>1881</v>
      </c>
      <c r="O949" s="95" t="s">
        <v>35</v>
      </c>
      <c r="P949" s="95">
        <f t="shared" si="14"/>
        <v>1.4</v>
      </c>
      <c r="Q949" s="95" t="s">
        <v>620</v>
      </c>
      <c r="R949" s="95"/>
      <c r="S949" s="95" t="s">
        <v>234</v>
      </c>
    </row>
    <row r="950" spans="2:19" x14ac:dyDescent="0.4">
      <c r="B950" s="95" t="s">
        <v>612</v>
      </c>
      <c r="C950" s="95" t="s">
        <v>94</v>
      </c>
      <c r="D950" s="95"/>
      <c r="E950" s="95" t="s">
        <v>97</v>
      </c>
      <c r="F950" s="95" t="s">
        <v>95</v>
      </c>
      <c r="G950" s="95" t="s">
        <v>96</v>
      </c>
      <c r="H950" s="95" t="s">
        <v>1892</v>
      </c>
      <c r="I950" s="95" t="s">
        <v>97</v>
      </c>
      <c r="J950" s="95" t="s">
        <v>97</v>
      </c>
      <c r="K950" s="95" t="s">
        <v>98</v>
      </c>
      <c r="L950" s="95" t="s">
        <v>1894</v>
      </c>
      <c r="M950" s="95" t="s">
        <v>1917</v>
      </c>
      <c r="N950" s="95" t="s">
        <v>1881</v>
      </c>
      <c r="O950" s="95" t="s">
        <v>36</v>
      </c>
      <c r="P950" s="95">
        <f t="shared" si="14"/>
        <v>1.4</v>
      </c>
      <c r="Q950" s="95" t="s">
        <v>593</v>
      </c>
      <c r="R950" s="95"/>
      <c r="S950" s="95" t="s">
        <v>234</v>
      </c>
    </row>
    <row r="951" spans="2:19" x14ac:dyDescent="0.4">
      <c r="B951" s="95" t="s">
        <v>612</v>
      </c>
      <c r="C951" s="95" t="s">
        <v>4</v>
      </c>
      <c r="D951" s="95"/>
      <c r="E951" s="95" t="s">
        <v>97</v>
      </c>
      <c r="F951" s="95" t="s">
        <v>95</v>
      </c>
      <c r="G951" s="95" t="s">
        <v>96</v>
      </c>
      <c r="H951" s="95" t="s">
        <v>286</v>
      </c>
      <c r="I951" s="95" t="s">
        <v>97</v>
      </c>
      <c r="J951" s="95" t="s">
        <v>97</v>
      </c>
      <c r="K951" s="95" t="s">
        <v>98</v>
      </c>
      <c r="L951" s="95" t="s">
        <v>1124</v>
      </c>
      <c r="M951" s="95" t="s">
        <v>1917</v>
      </c>
      <c r="N951" s="95" t="s">
        <v>1881</v>
      </c>
      <c r="O951" s="95" t="s">
        <v>36</v>
      </c>
      <c r="P951" s="95">
        <f t="shared" si="14"/>
        <v>1.4</v>
      </c>
      <c r="Q951" s="95" t="s">
        <v>1842</v>
      </c>
      <c r="R951" s="95"/>
      <c r="S951" s="95" t="s">
        <v>234</v>
      </c>
    </row>
    <row r="952" spans="2:19" x14ac:dyDescent="0.4">
      <c r="B952" s="95" t="s">
        <v>612</v>
      </c>
      <c r="C952" s="95" t="s">
        <v>100</v>
      </c>
      <c r="D952" s="95"/>
      <c r="E952" s="95" t="s">
        <v>97</v>
      </c>
      <c r="F952" s="95" t="s">
        <v>95</v>
      </c>
      <c r="G952" s="95" t="s">
        <v>96</v>
      </c>
      <c r="H952" s="95" t="s">
        <v>286</v>
      </c>
      <c r="I952" s="95" t="s">
        <v>97</v>
      </c>
      <c r="J952" s="95" t="s">
        <v>97</v>
      </c>
      <c r="K952" s="95" t="s">
        <v>98</v>
      </c>
      <c r="L952" s="95" t="s">
        <v>1125</v>
      </c>
      <c r="M952" s="95" t="s">
        <v>1917</v>
      </c>
      <c r="N952" s="95" t="s">
        <v>1881</v>
      </c>
      <c r="O952" s="95" t="s">
        <v>36</v>
      </c>
      <c r="P952" s="95">
        <f t="shared" si="14"/>
        <v>1.4</v>
      </c>
      <c r="Q952" s="95" t="s">
        <v>623</v>
      </c>
      <c r="R952" s="95"/>
      <c r="S952" s="95" t="s">
        <v>234</v>
      </c>
    </row>
    <row r="953" spans="2:19" x14ac:dyDescent="0.4">
      <c r="B953" s="95" t="s">
        <v>612</v>
      </c>
      <c r="C953" s="95" t="s">
        <v>6</v>
      </c>
      <c r="D953" s="95"/>
      <c r="E953" s="95" t="s">
        <v>97</v>
      </c>
      <c r="F953" s="95" t="s">
        <v>95</v>
      </c>
      <c r="G953" s="95" t="s">
        <v>96</v>
      </c>
      <c r="H953" s="95" t="s">
        <v>286</v>
      </c>
      <c r="I953" s="95" t="s">
        <v>97</v>
      </c>
      <c r="J953" s="95" t="s">
        <v>97</v>
      </c>
      <c r="K953" s="95" t="s">
        <v>98</v>
      </c>
      <c r="L953" s="95" t="s">
        <v>1126</v>
      </c>
      <c r="M953" s="95" t="s">
        <v>1917</v>
      </c>
      <c r="N953" s="95" t="s">
        <v>1881</v>
      </c>
      <c r="O953" s="95" t="s">
        <v>36</v>
      </c>
      <c r="P953" s="95">
        <f t="shared" si="14"/>
        <v>1.4</v>
      </c>
      <c r="Q953" s="95" t="s">
        <v>433</v>
      </c>
      <c r="R953" s="95"/>
      <c r="S953" s="95" t="s">
        <v>234</v>
      </c>
    </row>
    <row r="954" spans="2:19" x14ac:dyDescent="0.4">
      <c r="B954" s="95" t="s">
        <v>612</v>
      </c>
      <c r="C954" s="95" t="s">
        <v>7</v>
      </c>
      <c r="D954" s="95"/>
      <c r="E954" s="95" t="s">
        <v>97</v>
      </c>
      <c r="F954" s="95" t="s">
        <v>95</v>
      </c>
      <c r="G954" s="95" t="s">
        <v>96</v>
      </c>
      <c r="H954" s="95" t="s">
        <v>286</v>
      </c>
      <c r="I954" s="95" t="s">
        <v>97</v>
      </c>
      <c r="J954" s="95" t="s">
        <v>97</v>
      </c>
      <c r="K954" s="95" t="s">
        <v>98</v>
      </c>
      <c r="L954" s="95" t="s">
        <v>1127</v>
      </c>
      <c r="M954" s="95" t="s">
        <v>1917</v>
      </c>
      <c r="N954" s="95" t="s">
        <v>1881</v>
      </c>
      <c r="O954" s="95" t="s">
        <v>36</v>
      </c>
      <c r="P954" s="95">
        <f t="shared" si="14"/>
        <v>1.4</v>
      </c>
      <c r="Q954" s="95" t="s">
        <v>598</v>
      </c>
      <c r="R954" s="95"/>
      <c r="S954" s="95" t="s">
        <v>234</v>
      </c>
    </row>
    <row r="955" spans="2:19" x14ac:dyDescent="0.4">
      <c r="B955" s="95" t="s">
        <v>612</v>
      </c>
      <c r="C955" s="95" t="s">
        <v>94</v>
      </c>
      <c r="D955" s="95"/>
      <c r="E955" s="95" t="s">
        <v>97</v>
      </c>
      <c r="F955" s="95" t="s">
        <v>95</v>
      </c>
      <c r="G955" s="95" t="s">
        <v>109</v>
      </c>
      <c r="H955" s="95" t="s">
        <v>286</v>
      </c>
      <c r="I955" s="95" t="s">
        <v>97</v>
      </c>
      <c r="J955" s="95" t="s">
        <v>97</v>
      </c>
      <c r="K955" s="95" t="s">
        <v>98</v>
      </c>
      <c r="L955" s="95" t="s">
        <v>1128</v>
      </c>
      <c r="M955" s="95" t="s">
        <v>1917</v>
      </c>
      <c r="N955" s="95" t="s">
        <v>1881</v>
      </c>
      <c r="O955" s="95" t="s">
        <v>36</v>
      </c>
      <c r="P955" s="95">
        <f t="shared" si="14"/>
        <v>1.6</v>
      </c>
      <c r="Q955" s="95" t="s">
        <v>1895</v>
      </c>
      <c r="R955" s="95"/>
      <c r="S955" s="95" t="s">
        <v>234</v>
      </c>
    </row>
    <row r="956" spans="2:19" x14ac:dyDescent="0.4">
      <c r="B956" s="95" t="s">
        <v>612</v>
      </c>
      <c r="C956" s="95" t="s">
        <v>4</v>
      </c>
      <c r="D956" s="95"/>
      <c r="E956" s="95" t="s">
        <v>97</v>
      </c>
      <c r="F956" s="95" t="s">
        <v>95</v>
      </c>
      <c r="G956" s="95" t="s">
        <v>113</v>
      </c>
      <c r="H956" s="95" t="s">
        <v>286</v>
      </c>
      <c r="I956" s="95" t="s">
        <v>97</v>
      </c>
      <c r="J956" s="95" t="s">
        <v>97</v>
      </c>
      <c r="K956" s="95" t="s">
        <v>98</v>
      </c>
      <c r="L956" s="95" t="s">
        <v>1129</v>
      </c>
      <c r="M956" s="95" t="s">
        <v>1917</v>
      </c>
      <c r="N956" s="95" t="s">
        <v>1881</v>
      </c>
      <c r="O956" s="95" t="s">
        <v>36</v>
      </c>
      <c r="P956" s="95">
        <f t="shared" si="14"/>
        <v>1.7</v>
      </c>
      <c r="Q956" s="95" t="s">
        <v>1121</v>
      </c>
      <c r="R956" s="95"/>
      <c r="S956" s="95" t="s">
        <v>234</v>
      </c>
    </row>
    <row r="957" spans="2:19" x14ac:dyDescent="0.4">
      <c r="B957" s="95" t="s">
        <v>612</v>
      </c>
      <c r="C957" s="95" t="s">
        <v>100</v>
      </c>
      <c r="D957" s="95"/>
      <c r="E957" s="95" t="s">
        <v>97</v>
      </c>
      <c r="F957" s="95" t="s">
        <v>95</v>
      </c>
      <c r="G957" s="95" t="s">
        <v>113</v>
      </c>
      <c r="H957" s="95" t="s">
        <v>286</v>
      </c>
      <c r="I957" s="95" t="s">
        <v>97</v>
      </c>
      <c r="J957" s="95" t="s">
        <v>97</v>
      </c>
      <c r="K957" s="95" t="s">
        <v>98</v>
      </c>
      <c r="L957" s="95" t="s">
        <v>1130</v>
      </c>
      <c r="M957" s="95" t="s">
        <v>1917</v>
      </c>
      <c r="N957" s="95" t="s">
        <v>1881</v>
      </c>
      <c r="O957" s="95" t="s">
        <v>36</v>
      </c>
      <c r="P957" s="95">
        <f t="shared" si="14"/>
        <v>1.7</v>
      </c>
      <c r="Q957" s="95" t="s">
        <v>628</v>
      </c>
      <c r="R957" s="95"/>
      <c r="S957" s="95" t="s">
        <v>234</v>
      </c>
    </row>
    <row r="958" spans="2:19" x14ac:dyDescent="0.4">
      <c r="B958" s="95" t="s">
        <v>612</v>
      </c>
      <c r="C958" s="95" t="s">
        <v>6</v>
      </c>
      <c r="D958" s="95"/>
      <c r="E958" s="95" t="s">
        <v>97</v>
      </c>
      <c r="F958" s="95" t="s">
        <v>95</v>
      </c>
      <c r="G958" s="95" t="s">
        <v>113</v>
      </c>
      <c r="H958" s="95" t="s">
        <v>286</v>
      </c>
      <c r="I958" s="95" t="s">
        <v>97</v>
      </c>
      <c r="J958" s="95" t="s">
        <v>97</v>
      </c>
      <c r="K958" s="95" t="s">
        <v>98</v>
      </c>
      <c r="L958" s="95" t="s">
        <v>1131</v>
      </c>
      <c r="M958" s="95" t="s">
        <v>1917</v>
      </c>
      <c r="N958" s="95" t="s">
        <v>1881</v>
      </c>
      <c r="O958" s="95" t="s">
        <v>36</v>
      </c>
      <c r="P958" s="95">
        <f t="shared" si="14"/>
        <v>1.7</v>
      </c>
      <c r="Q958" s="95" t="s">
        <v>433</v>
      </c>
      <c r="R958" s="95"/>
      <c r="S958" s="95" t="s">
        <v>234</v>
      </c>
    </row>
    <row r="959" spans="2:19" x14ac:dyDescent="0.4">
      <c r="B959" s="95" t="s">
        <v>612</v>
      </c>
      <c r="C959" s="95" t="s">
        <v>7</v>
      </c>
      <c r="D959" s="95"/>
      <c r="E959" s="95" t="s">
        <v>97</v>
      </c>
      <c r="F959" s="95" t="s">
        <v>95</v>
      </c>
      <c r="G959" s="95" t="s">
        <v>113</v>
      </c>
      <c r="H959" s="95" t="s">
        <v>286</v>
      </c>
      <c r="I959" s="95" t="s">
        <v>97</v>
      </c>
      <c r="J959" s="95" t="s">
        <v>97</v>
      </c>
      <c r="K959" s="95" t="s">
        <v>98</v>
      </c>
      <c r="L959" s="95" t="s">
        <v>1132</v>
      </c>
      <c r="M959" s="95" t="s">
        <v>1917</v>
      </c>
      <c r="N959" s="95" t="s">
        <v>1881</v>
      </c>
      <c r="O959" s="95" t="s">
        <v>36</v>
      </c>
      <c r="P959" s="95">
        <f t="shared" si="14"/>
        <v>1.7</v>
      </c>
      <c r="Q959" s="95" t="s">
        <v>620</v>
      </c>
      <c r="R959" s="95"/>
      <c r="S959" s="95" t="s">
        <v>234</v>
      </c>
    </row>
    <row r="960" spans="2:19" x14ac:dyDescent="0.4">
      <c r="B960" s="95" t="s">
        <v>612</v>
      </c>
      <c r="C960" s="95" t="s">
        <v>4</v>
      </c>
      <c r="D960" s="95"/>
      <c r="E960" s="95" t="s">
        <v>97</v>
      </c>
      <c r="F960" s="95" t="s">
        <v>95</v>
      </c>
      <c r="G960" s="95" t="s">
        <v>109</v>
      </c>
      <c r="H960" s="95" t="s">
        <v>286</v>
      </c>
      <c r="I960" s="95" t="s">
        <v>97</v>
      </c>
      <c r="J960" s="95" t="s">
        <v>97</v>
      </c>
      <c r="K960" s="95" t="s">
        <v>98</v>
      </c>
      <c r="L960" s="95" t="s">
        <v>1133</v>
      </c>
      <c r="M960" s="95" t="s">
        <v>1917</v>
      </c>
      <c r="N960" s="95" t="s">
        <v>1881</v>
      </c>
      <c r="O960" s="95" t="s">
        <v>37</v>
      </c>
      <c r="P960" s="95">
        <f t="shared" si="14"/>
        <v>1.6</v>
      </c>
      <c r="Q960" s="95" t="s">
        <v>1842</v>
      </c>
      <c r="R960" s="95"/>
      <c r="S960" s="95" t="s">
        <v>234</v>
      </c>
    </row>
    <row r="961" spans="2:19" x14ac:dyDescent="0.4">
      <c r="B961" s="95" t="s">
        <v>612</v>
      </c>
      <c r="C961" s="95" t="s">
        <v>100</v>
      </c>
      <c r="D961" s="95"/>
      <c r="E961" s="95" t="s">
        <v>97</v>
      </c>
      <c r="F961" s="95" t="s">
        <v>95</v>
      </c>
      <c r="G961" s="95" t="s">
        <v>109</v>
      </c>
      <c r="H961" s="95" t="s">
        <v>286</v>
      </c>
      <c r="I961" s="95" t="s">
        <v>97</v>
      </c>
      <c r="J961" s="95" t="s">
        <v>97</v>
      </c>
      <c r="K961" s="95" t="s">
        <v>98</v>
      </c>
      <c r="L961" s="95" t="s">
        <v>1134</v>
      </c>
      <c r="M961" s="95" t="s">
        <v>1917</v>
      </c>
      <c r="N961" s="95" t="s">
        <v>1881</v>
      </c>
      <c r="O961" s="95" t="s">
        <v>37</v>
      </c>
      <c r="P961" s="95">
        <f t="shared" si="14"/>
        <v>1.6</v>
      </c>
      <c r="Q961" s="95" t="s">
        <v>623</v>
      </c>
      <c r="R961" s="95"/>
      <c r="S961" s="95" t="s">
        <v>234</v>
      </c>
    </row>
    <row r="962" spans="2:19" x14ac:dyDescent="0.4">
      <c r="B962" s="95" t="s">
        <v>612</v>
      </c>
      <c r="C962" s="95" t="s">
        <v>7</v>
      </c>
      <c r="D962" s="95" t="s">
        <v>1814</v>
      </c>
      <c r="E962" s="95" t="s">
        <v>97</v>
      </c>
      <c r="F962" s="95" t="s">
        <v>95</v>
      </c>
      <c r="G962" s="95" t="s">
        <v>109</v>
      </c>
      <c r="H962" s="95" t="s">
        <v>286</v>
      </c>
      <c r="I962" s="95" t="s">
        <v>97</v>
      </c>
      <c r="J962" s="95" t="s">
        <v>97</v>
      </c>
      <c r="K962" s="95" t="s">
        <v>98</v>
      </c>
      <c r="L962" s="95" t="s">
        <v>1135</v>
      </c>
      <c r="M962" s="95" t="s">
        <v>1917</v>
      </c>
      <c r="N962" s="95" t="s">
        <v>1881</v>
      </c>
      <c r="O962" s="95" t="s">
        <v>37</v>
      </c>
      <c r="P962" s="95">
        <f t="shared" si="14"/>
        <v>1.6</v>
      </c>
      <c r="Q962" s="95" t="s">
        <v>1896</v>
      </c>
      <c r="R962" s="95"/>
      <c r="S962" s="95" t="s">
        <v>234</v>
      </c>
    </row>
    <row r="963" spans="2:19" x14ac:dyDescent="0.4">
      <c r="B963" s="95" t="s">
        <v>612</v>
      </c>
      <c r="C963" s="95" t="s">
        <v>94</v>
      </c>
      <c r="D963" s="95"/>
      <c r="E963" s="95" t="s">
        <v>97</v>
      </c>
      <c r="F963" s="95" t="s">
        <v>95</v>
      </c>
      <c r="G963" s="95" t="s">
        <v>109</v>
      </c>
      <c r="H963" s="95" t="s">
        <v>1892</v>
      </c>
      <c r="I963" s="95" t="s">
        <v>97</v>
      </c>
      <c r="J963" s="95" t="s">
        <v>97</v>
      </c>
      <c r="K963" s="95" t="s">
        <v>98</v>
      </c>
      <c r="L963" s="95" t="s">
        <v>1897</v>
      </c>
      <c r="M963" s="95" t="s">
        <v>1917</v>
      </c>
      <c r="N963" s="95" t="s">
        <v>1881</v>
      </c>
      <c r="O963" s="95"/>
      <c r="P963" s="95">
        <f t="shared" si="14"/>
        <v>1.6</v>
      </c>
      <c r="Q963" s="95" t="s">
        <v>593</v>
      </c>
      <c r="R963" s="95"/>
      <c r="S963" s="95" t="s">
        <v>234</v>
      </c>
    </row>
    <row r="964" spans="2:19" x14ac:dyDescent="0.4">
      <c r="B964" s="95" t="s">
        <v>612</v>
      </c>
      <c r="C964" s="95" t="s">
        <v>94</v>
      </c>
      <c r="D964" s="95"/>
      <c r="E964" s="95" t="s">
        <v>97</v>
      </c>
      <c r="F964" s="95" t="s">
        <v>273</v>
      </c>
      <c r="G964" s="95" t="s">
        <v>97</v>
      </c>
      <c r="H964" s="95" t="s">
        <v>104</v>
      </c>
      <c r="I964" s="95" t="s">
        <v>105</v>
      </c>
      <c r="J964" s="95" t="s">
        <v>604</v>
      </c>
      <c r="K964" s="95" t="s">
        <v>98</v>
      </c>
      <c r="L964" s="95" t="s">
        <v>1136</v>
      </c>
      <c r="M964" s="95" t="s">
        <v>1917</v>
      </c>
      <c r="N964" s="95" t="s">
        <v>1881</v>
      </c>
      <c r="O964" s="95" t="s">
        <v>37</v>
      </c>
      <c r="P964" s="95" t="str">
        <f t="shared" si="14"/>
        <v>-</v>
      </c>
      <c r="Q964" s="95"/>
      <c r="R964" s="95"/>
      <c r="S964" s="95" t="s">
        <v>234</v>
      </c>
    </row>
    <row r="965" spans="2:19" x14ac:dyDescent="0.4">
      <c r="B965" s="95" t="s">
        <v>612</v>
      </c>
      <c r="C965" s="95" t="s">
        <v>94</v>
      </c>
      <c r="D965" s="95"/>
      <c r="E965" s="95" t="s">
        <v>97</v>
      </c>
      <c r="F965" s="95" t="s">
        <v>273</v>
      </c>
      <c r="G965" s="95" t="s">
        <v>97</v>
      </c>
      <c r="H965" s="95" t="s">
        <v>104</v>
      </c>
      <c r="I965" s="95" t="s">
        <v>114</v>
      </c>
      <c r="J965" s="95" t="s">
        <v>110</v>
      </c>
      <c r="K965" s="95" t="s">
        <v>98</v>
      </c>
      <c r="L965" s="95" t="s">
        <v>1898</v>
      </c>
      <c r="M965" s="95" t="s">
        <v>1917</v>
      </c>
      <c r="N965" s="95" t="s">
        <v>1881</v>
      </c>
      <c r="O965" s="95" t="s">
        <v>37</v>
      </c>
      <c r="P965" s="95" t="str">
        <f t="shared" si="14"/>
        <v>-</v>
      </c>
      <c r="Q965" s="95"/>
      <c r="R965" s="95"/>
      <c r="S965" s="95" t="s">
        <v>234</v>
      </c>
    </row>
    <row r="966" spans="2:19" x14ac:dyDescent="0.4">
      <c r="B966" s="95" t="s">
        <v>612</v>
      </c>
      <c r="C966" s="95" t="s">
        <v>94</v>
      </c>
      <c r="D966" s="95"/>
      <c r="E966" s="95" t="s">
        <v>97</v>
      </c>
      <c r="F966" s="95" t="s">
        <v>273</v>
      </c>
      <c r="G966" s="95" t="s">
        <v>97</v>
      </c>
      <c r="H966" s="95" t="s">
        <v>118</v>
      </c>
      <c r="I966" s="95" t="s">
        <v>114</v>
      </c>
      <c r="J966" s="95" t="s">
        <v>188</v>
      </c>
      <c r="K966" s="95" t="s">
        <v>98</v>
      </c>
      <c r="L966" s="95" t="s">
        <v>1137</v>
      </c>
      <c r="M966" s="95" t="s">
        <v>1917</v>
      </c>
      <c r="N966" s="95" t="s">
        <v>1881</v>
      </c>
      <c r="O966" s="95" t="s">
        <v>33</v>
      </c>
      <c r="P966" s="95" t="str">
        <f t="shared" si="14"/>
        <v>-</v>
      </c>
      <c r="Q966" s="95"/>
      <c r="R966" s="95"/>
      <c r="S966" s="95" t="s">
        <v>234</v>
      </c>
    </row>
    <row r="967" spans="2:19" x14ac:dyDescent="0.4">
      <c r="B967" s="95" t="s">
        <v>612</v>
      </c>
      <c r="C967" s="95" t="s">
        <v>4</v>
      </c>
      <c r="D967" s="95"/>
      <c r="E967" s="95" t="s">
        <v>97</v>
      </c>
      <c r="F967" s="95" t="s">
        <v>273</v>
      </c>
      <c r="G967" s="95" t="s">
        <v>97</v>
      </c>
      <c r="H967" s="95" t="s">
        <v>118</v>
      </c>
      <c r="I967" s="95" t="s">
        <v>114</v>
      </c>
      <c r="J967" s="95" t="s">
        <v>188</v>
      </c>
      <c r="K967" s="95" t="s">
        <v>98</v>
      </c>
      <c r="L967" s="95" t="s">
        <v>1138</v>
      </c>
      <c r="M967" s="95" t="s">
        <v>1917</v>
      </c>
      <c r="N967" s="95" t="s">
        <v>1881</v>
      </c>
      <c r="O967" s="95" t="s">
        <v>33</v>
      </c>
      <c r="P967" s="95" t="str">
        <f t="shared" si="14"/>
        <v>-</v>
      </c>
      <c r="Q967" s="95"/>
      <c r="R967" s="95"/>
      <c r="S967" s="95" t="s">
        <v>234</v>
      </c>
    </row>
    <row r="968" spans="2:19" x14ac:dyDescent="0.4">
      <c r="B968" s="95" t="s">
        <v>612</v>
      </c>
      <c r="C968" s="95" t="s">
        <v>100</v>
      </c>
      <c r="D968" s="95"/>
      <c r="E968" s="95" t="s">
        <v>97</v>
      </c>
      <c r="F968" s="95" t="s">
        <v>273</v>
      </c>
      <c r="G968" s="95" t="s">
        <v>97</v>
      </c>
      <c r="H968" s="95" t="s">
        <v>118</v>
      </c>
      <c r="I968" s="95" t="s">
        <v>114</v>
      </c>
      <c r="J968" s="95" t="s">
        <v>188</v>
      </c>
      <c r="K968" s="95" t="s">
        <v>98</v>
      </c>
      <c r="L968" s="95" t="s">
        <v>1139</v>
      </c>
      <c r="M968" s="95" t="s">
        <v>1917</v>
      </c>
      <c r="N968" s="95" t="s">
        <v>1881</v>
      </c>
      <c r="O968" s="95" t="s">
        <v>33</v>
      </c>
      <c r="P968" s="95" t="str">
        <f t="shared" si="14"/>
        <v>-</v>
      </c>
      <c r="Q968" s="95"/>
      <c r="R968" s="95"/>
      <c r="S968" s="95" t="s">
        <v>234</v>
      </c>
    </row>
    <row r="969" spans="2:19" x14ac:dyDescent="0.4">
      <c r="B969" s="95" t="s">
        <v>612</v>
      </c>
      <c r="C969" s="95" t="s">
        <v>6</v>
      </c>
      <c r="D969" s="95"/>
      <c r="E969" s="95" t="s">
        <v>97</v>
      </c>
      <c r="F969" s="95" t="s">
        <v>273</v>
      </c>
      <c r="G969" s="95" t="s">
        <v>97</v>
      </c>
      <c r="H969" s="95" t="s">
        <v>118</v>
      </c>
      <c r="I969" s="95" t="s">
        <v>114</v>
      </c>
      <c r="J969" s="95" t="s">
        <v>188</v>
      </c>
      <c r="K969" s="95" t="s">
        <v>98</v>
      </c>
      <c r="L969" s="95" t="s">
        <v>1140</v>
      </c>
      <c r="M969" s="95" t="s">
        <v>1917</v>
      </c>
      <c r="N969" s="95" t="s">
        <v>1881</v>
      </c>
      <c r="O969" s="95" t="s">
        <v>33</v>
      </c>
      <c r="P969" s="95" t="str">
        <f t="shared" ref="P969:P1032" si="15">IF(G969="-","-",IF(LEFT(G969,1)="日",VALUE(MID(G969,8,4)),VALUE(SUBSTITUTE(G969,"以下",""))))</f>
        <v>-</v>
      </c>
      <c r="Q969" s="95"/>
      <c r="R969" s="95"/>
      <c r="S969" s="95" t="s">
        <v>234</v>
      </c>
    </row>
    <row r="970" spans="2:19" x14ac:dyDescent="0.4">
      <c r="B970" s="95" t="s">
        <v>612</v>
      </c>
      <c r="C970" s="95" t="s">
        <v>7</v>
      </c>
      <c r="D970" s="95"/>
      <c r="E970" s="95" t="s">
        <v>97</v>
      </c>
      <c r="F970" s="95" t="s">
        <v>273</v>
      </c>
      <c r="G970" s="95" t="s">
        <v>97</v>
      </c>
      <c r="H970" s="95" t="s">
        <v>118</v>
      </c>
      <c r="I970" s="95" t="s">
        <v>114</v>
      </c>
      <c r="J970" s="95" t="s">
        <v>188</v>
      </c>
      <c r="K970" s="95" t="s">
        <v>98</v>
      </c>
      <c r="L970" s="95" t="s">
        <v>1141</v>
      </c>
      <c r="M970" s="95" t="s">
        <v>1917</v>
      </c>
      <c r="N970" s="95" t="s">
        <v>1881</v>
      </c>
      <c r="O970" s="95" t="s">
        <v>33</v>
      </c>
      <c r="P970" s="95" t="str">
        <f t="shared" si="15"/>
        <v>-</v>
      </c>
      <c r="Q970" s="95"/>
      <c r="R970" s="95"/>
      <c r="S970" s="95" t="s">
        <v>234</v>
      </c>
    </row>
    <row r="971" spans="2:19" x14ac:dyDescent="0.4">
      <c r="B971" s="95" t="s">
        <v>642</v>
      </c>
      <c r="C971" s="95" t="s">
        <v>4</v>
      </c>
      <c r="D971" s="95"/>
      <c r="E971" s="95" t="s">
        <v>97</v>
      </c>
      <c r="F971" s="95" t="s">
        <v>95</v>
      </c>
      <c r="G971" s="95" t="s">
        <v>96</v>
      </c>
      <c r="H971" s="95" t="s">
        <v>286</v>
      </c>
      <c r="I971" s="95" t="s">
        <v>97</v>
      </c>
      <c r="J971" s="95" t="s">
        <v>97</v>
      </c>
      <c r="K971" s="95" t="s">
        <v>98</v>
      </c>
      <c r="L971" s="95" t="s">
        <v>1142</v>
      </c>
      <c r="M971" s="95" t="s">
        <v>1917</v>
      </c>
      <c r="N971" s="95" t="s">
        <v>1881</v>
      </c>
      <c r="O971" s="95" t="s">
        <v>35</v>
      </c>
      <c r="P971" s="95">
        <f t="shared" si="15"/>
        <v>1.4</v>
      </c>
      <c r="Q971" s="95" t="s">
        <v>1143</v>
      </c>
      <c r="R971" s="95"/>
      <c r="S971" s="95" t="s">
        <v>234</v>
      </c>
    </row>
    <row r="972" spans="2:19" x14ac:dyDescent="0.4">
      <c r="B972" s="95" t="s">
        <v>642</v>
      </c>
      <c r="C972" s="95" t="s">
        <v>100</v>
      </c>
      <c r="D972" s="95" t="s">
        <v>1651</v>
      </c>
      <c r="E972" s="95" t="s">
        <v>97</v>
      </c>
      <c r="F972" s="95" t="s">
        <v>95</v>
      </c>
      <c r="G972" s="95" t="s">
        <v>96</v>
      </c>
      <c r="H972" s="95" t="s">
        <v>286</v>
      </c>
      <c r="I972" s="95" t="s">
        <v>97</v>
      </c>
      <c r="J972" s="95" t="s">
        <v>97</v>
      </c>
      <c r="K972" s="95" t="s">
        <v>98</v>
      </c>
      <c r="L972" s="95" t="s">
        <v>1144</v>
      </c>
      <c r="M972" s="95" t="s">
        <v>1917</v>
      </c>
      <c r="N972" s="95" t="s">
        <v>1881</v>
      </c>
      <c r="O972" s="95" t="s">
        <v>35</v>
      </c>
      <c r="P972" s="95">
        <f t="shared" si="15"/>
        <v>1.4</v>
      </c>
      <c r="Q972" s="95" t="s">
        <v>1819</v>
      </c>
      <c r="R972" s="95"/>
      <c r="S972" s="95" t="s">
        <v>234</v>
      </c>
    </row>
    <row r="973" spans="2:19" x14ac:dyDescent="0.4">
      <c r="B973" s="95" t="s">
        <v>642</v>
      </c>
      <c r="C973" s="95" t="s">
        <v>7</v>
      </c>
      <c r="D973" s="95"/>
      <c r="E973" s="95" t="s">
        <v>97</v>
      </c>
      <c r="F973" s="95" t="s">
        <v>95</v>
      </c>
      <c r="G973" s="95" t="s">
        <v>96</v>
      </c>
      <c r="H973" s="95" t="s">
        <v>286</v>
      </c>
      <c r="I973" s="95" t="s">
        <v>97</v>
      </c>
      <c r="J973" s="95" t="s">
        <v>97</v>
      </c>
      <c r="K973" s="95" t="s">
        <v>98</v>
      </c>
      <c r="L973" s="95" t="s">
        <v>1145</v>
      </c>
      <c r="M973" s="95" t="s">
        <v>1917</v>
      </c>
      <c r="N973" s="95" t="s">
        <v>1881</v>
      </c>
      <c r="O973" s="95" t="s">
        <v>35</v>
      </c>
      <c r="P973" s="95">
        <f t="shared" si="15"/>
        <v>1.4</v>
      </c>
      <c r="Q973" s="95" t="s">
        <v>647</v>
      </c>
      <c r="R973" s="95"/>
      <c r="S973" s="95" t="s">
        <v>234</v>
      </c>
    </row>
    <row r="974" spans="2:19" x14ac:dyDescent="0.4">
      <c r="B974" s="95" t="s">
        <v>642</v>
      </c>
      <c r="C974" s="95" t="s">
        <v>94</v>
      </c>
      <c r="D974" s="95"/>
      <c r="E974" s="95" t="s">
        <v>97</v>
      </c>
      <c r="F974" s="95" t="s">
        <v>95</v>
      </c>
      <c r="G974" s="95" t="s">
        <v>96</v>
      </c>
      <c r="H974" s="95" t="s">
        <v>286</v>
      </c>
      <c r="I974" s="95" t="s">
        <v>97</v>
      </c>
      <c r="J974" s="95" t="s">
        <v>97</v>
      </c>
      <c r="K974" s="95" t="s">
        <v>98</v>
      </c>
      <c r="L974" s="95" t="s">
        <v>1146</v>
      </c>
      <c r="M974" s="95" t="s">
        <v>1917</v>
      </c>
      <c r="N974" s="95" t="s">
        <v>1881</v>
      </c>
      <c r="O974" s="95" t="s">
        <v>36</v>
      </c>
      <c r="P974" s="95">
        <f t="shared" si="15"/>
        <v>1.4</v>
      </c>
      <c r="Q974" s="95" t="s">
        <v>649</v>
      </c>
      <c r="R974" s="95"/>
      <c r="S974" s="95" t="s">
        <v>234</v>
      </c>
    </row>
    <row r="975" spans="2:19" x14ac:dyDescent="0.4">
      <c r="B975" s="95" t="s">
        <v>642</v>
      </c>
      <c r="C975" s="95" t="s">
        <v>4</v>
      </c>
      <c r="D975" s="95" t="s">
        <v>1664</v>
      </c>
      <c r="E975" s="95" t="s">
        <v>1665</v>
      </c>
      <c r="F975" s="95" t="s">
        <v>95</v>
      </c>
      <c r="G975" s="95" t="s">
        <v>96</v>
      </c>
      <c r="H975" s="95" t="s">
        <v>286</v>
      </c>
      <c r="I975" s="95" t="s">
        <v>97</v>
      </c>
      <c r="J975" s="95" t="s">
        <v>97</v>
      </c>
      <c r="K975" s="95" t="s">
        <v>98</v>
      </c>
      <c r="L975" s="95" t="s">
        <v>1147</v>
      </c>
      <c r="M975" s="95" t="s">
        <v>1917</v>
      </c>
      <c r="N975" s="95" t="s">
        <v>1881</v>
      </c>
      <c r="O975" s="95" t="s">
        <v>36</v>
      </c>
      <c r="P975" s="95">
        <f t="shared" si="15"/>
        <v>1.4</v>
      </c>
      <c r="Q975" s="95" t="s">
        <v>651</v>
      </c>
      <c r="R975" s="95"/>
      <c r="S975" s="95" t="s">
        <v>234</v>
      </c>
    </row>
    <row r="976" spans="2:19" x14ac:dyDescent="0.4">
      <c r="B976" s="95" t="s">
        <v>642</v>
      </c>
      <c r="C976" s="95" t="s">
        <v>4</v>
      </c>
      <c r="D976" s="95"/>
      <c r="E976" s="95" t="s">
        <v>97</v>
      </c>
      <c r="F976" s="95" t="s">
        <v>95</v>
      </c>
      <c r="G976" s="95" t="s">
        <v>113</v>
      </c>
      <c r="H976" s="95" t="s">
        <v>286</v>
      </c>
      <c r="I976" s="95" t="s">
        <v>97</v>
      </c>
      <c r="J976" s="95" t="s">
        <v>97</v>
      </c>
      <c r="K976" s="95" t="s">
        <v>98</v>
      </c>
      <c r="L976" s="95" t="s">
        <v>1148</v>
      </c>
      <c r="M976" s="95" t="s">
        <v>1917</v>
      </c>
      <c r="N976" s="95" t="s">
        <v>1881</v>
      </c>
      <c r="O976" s="95" t="s">
        <v>36</v>
      </c>
      <c r="P976" s="95">
        <f t="shared" si="15"/>
        <v>1.7</v>
      </c>
      <c r="Q976" s="95" t="s">
        <v>1143</v>
      </c>
      <c r="R976" s="95"/>
      <c r="S976" s="95" t="s">
        <v>234</v>
      </c>
    </row>
    <row r="977" spans="2:19" x14ac:dyDescent="0.4">
      <c r="B977" s="95" t="s">
        <v>642</v>
      </c>
      <c r="C977" s="95" t="s">
        <v>100</v>
      </c>
      <c r="D977" s="95" t="s">
        <v>1651</v>
      </c>
      <c r="E977" s="95" t="s">
        <v>97</v>
      </c>
      <c r="F977" s="95" t="s">
        <v>95</v>
      </c>
      <c r="G977" s="95" t="s">
        <v>113</v>
      </c>
      <c r="H977" s="95" t="s">
        <v>286</v>
      </c>
      <c r="I977" s="95" t="s">
        <v>97</v>
      </c>
      <c r="J977" s="95" t="s">
        <v>97</v>
      </c>
      <c r="K977" s="95" t="s">
        <v>98</v>
      </c>
      <c r="L977" s="95" t="s">
        <v>1149</v>
      </c>
      <c r="M977" s="95" t="s">
        <v>1917</v>
      </c>
      <c r="N977" s="95" t="s">
        <v>1881</v>
      </c>
      <c r="O977" s="95" t="s">
        <v>36</v>
      </c>
      <c r="P977" s="95">
        <f t="shared" si="15"/>
        <v>1.7</v>
      </c>
      <c r="Q977" s="95" t="s">
        <v>1819</v>
      </c>
      <c r="R977" s="95"/>
      <c r="S977" s="95" t="s">
        <v>234</v>
      </c>
    </row>
    <row r="978" spans="2:19" x14ac:dyDescent="0.4">
      <c r="B978" s="95" t="s">
        <v>642</v>
      </c>
      <c r="C978" s="95" t="s">
        <v>7</v>
      </c>
      <c r="D978" s="95"/>
      <c r="E978" s="95" t="s">
        <v>97</v>
      </c>
      <c r="F978" s="95" t="s">
        <v>95</v>
      </c>
      <c r="G978" s="95" t="s">
        <v>113</v>
      </c>
      <c r="H978" s="95" t="s">
        <v>286</v>
      </c>
      <c r="I978" s="95" t="s">
        <v>97</v>
      </c>
      <c r="J978" s="95" t="s">
        <v>97</v>
      </c>
      <c r="K978" s="95" t="s">
        <v>98</v>
      </c>
      <c r="L978" s="95" t="s">
        <v>1150</v>
      </c>
      <c r="M978" s="95" t="s">
        <v>1917</v>
      </c>
      <c r="N978" s="95" t="s">
        <v>1881</v>
      </c>
      <c r="O978" s="95" t="s">
        <v>36</v>
      </c>
      <c r="P978" s="95">
        <f t="shared" si="15"/>
        <v>1.7</v>
      </c>
      <c r="Q978" s="95" t="s">
        <v>647</v>
      </c>
      <c r="R978" s="95"/>
      <c r="S978" s="95" t="s">
        <v>234</v>
      </c>
    </row>
    <row r="979" spans="2:19" x14ac:dyDescent="0.4">
      <c r="B979" s="95" t="s">
        <v>642</v>
      </c>
      <c r="C979" s="95" t="s">
        <v>94</v>
      </c>
      <c r="D979" s="95"/>
      <c r="E979" s="95" t="s">
        <v>97</v>
      </c>
      <c r="F979" s="95" t="s">
        <v>95</v>
      </c>
      <c r="G979" s="95" t="s">
        <v>109</v>
      </c>
      <c r="H979" s="95" t="s">
        <v>286</v>
      </c>
      <c r="I979" s="95" t="s">
        <v>97</v>
      </c>
      <c r="J979" s="95" t="s">
        <v>97</v>
      </c>
      <c r="K979" s="95" t="s">
        <v>98</v>
      </c>
      <c r="L979" s="95" t="s">
        <v>1151</v>
      </c>
      <c r="M979" s="95" t="s">
        <v>1917</v>
      </c>
      <c r="N979" s="95" t="s">
        <v>1881</v>
      </c>
      <c r="O979" s="95" t="s">
        <v>37</v>
      </c>
      <c r="P979" s="95">
        <f t="shared" si="15"/>
        <v>1.6</v>
      </c>
      <c r="Q979" s="95" t="s">
        <v>649</v>
      </c>
      <c r="R979" s="95"/>
      <c r="S979" s="95" t="s">
        <v>234</v>
      </c>
    </row>
    <row r="980" spans="2:19" x14ac:dyDescent="0.4">
      <c r="B980" s="95" t="s">
        <v>642</v>
      </c>
      <c r="C980" s="95" t="s">
        <v>4</v>
      </c>
      <c r="D980" s="95" t="s">
        <v>1664</v>
      </c>
      <c r="E980" s="95" t="s">
        <v>1665</v>
      </c>
      <c r="F980" s="95" t="s">
        <v>95</v>
      </c>
      <c r="G980" s="95" t="s">
        <v>109</v>
      </c>
      <c r="H980" s="95" t="s">
        <v>286</v>
      </c>
      <c r="I980" s="95" t="s">
        <v>97</v>
      </c>
      <c r="J980" s="95" t="s">
        <v>97</v>
      </c>
      <c r="K980" s="95" t="s">
        <v>98</v>
      </c>
      <c r="L980" s="95" t="s">
        <v>1152</v>
      </c>
      <c r="M980" s="95" t="s">
        <v>1917</v>
      </c>
      <c r="N980" s="95" t="s">
        <v>1881</v>
      </c>
      <c r="O980" s="95" t="s">
        <v>37</v>
      </c>
      <c r="P980" s="95">
        <f t="shared" si="15"/>
        <v>1.6</v>
      </c>
      <c r="Q980" s="95" t="s">
        <v>651</v>
      </c>
      <c r="R980" s="95"/>
      <c r="S980" s="95" t="s">
        <v>234</v>
      </c>
    </row>
    <row r="981" spans="2:19" x14ac:dyDescent="0.4">
      <c r="B981" s="95" t="s">
        <v>642</v>
      </c>
      <c r="C981" s="95" t="s">
        <v>94</v>
      </c>
      <c r="D981" s="95"/>
      <c r="E981" s="95" t="s">
        <v>97</v>
      </c>
      <c r="F981" s="95" t="s">
        <v>273</v>
      </c>
      <c r="G981" s="95" t="s">
        <v>97</v>
      </c>
      <c r="H981" s="95" t="s">
        <v>118</v>
      </c>
      <c r="I981" s="95" t="s">
        <v>114</v>
      </c>
      <c r="J981" s="95" t="s">
        <v>188</v>
      </c>
      <c r="K981" s="95" t="s">
        <v>98</v>
      </c>
      <c r="L981" s="95" t="s">
        <v>1153</v>
      </c>
      <c r="M981" s="95" t="s">
        <v>1917</v>
      </c>
      <c r="N981" s="95" t="s">
        <v>1881</v>
      </c>
      <c r="O981" s="95" t="s">
        <v>33</v>
      </c>
      <c r="P981" s="95" t="str">
        <f t="shared" si="15"/>
        <v>-</v>
      </c>
      <c r="Q981" s="95"/>
      <c r="R981" s="95"/>
      <c r="S981" s="95" t="s">
        <v>234</v>
      </c>
    </row>
    <row r="982" spans="2:19" x14ac:dyDescent="0.4">
      <c r="B982" s="95" t="s">
        <v>642</v>
      </c>
      <c r="C982" s="95" t="s">
        <v>4</v>
      </c>
      <c r="D982" s="95"/>
      <c r="E982" s="95" t="s">
        <v>97</v>
      </c>
      <c r="F982" s="95" t="s">
        <v>273</v>
      </c>
      <c r="G982" s="95" t="s">
        <v>97</v>
      </c>
      <c r="H982" s="95" t="s">
        <v>118</v>
      </c>
      <c r="I982" s="95" t="s">
        <v>114</v>
      </c>
      <c r="J982" s="95" t="s">
        <v>188</v>
      </c>
      <c r="K982" s="95" t="s">
        <v>98</v>
      </c>
      <c r="L982" s="95" t="s">
        <v>1154</v>
      </c>
      <c r="M982" s="95" t="s">
        <v>1917</v>
      </c>
      <c r="N982" s="95" t="s">
        <v>1881</v>
      </c>
      <c r="O982" s="95" t="s">
        <v>33</v>
      </c>
      <c r="P982" s="95" t="str">
        <f t="shared" si="15"/>
        <v>-</v>
      </c>
      <c r="Q982" s="95"/>
      <c r="R982" s="95"/>
      <c r="S982" s="95" t="s">
        <v>234</v>
      </c>
    </row>
    <row r="983" spans="2:19" x14ac:dyDescent="0.4">
      <c r="B983" s="95" t="s">
        <v>642</v>
      </c>
      <c r="C983" s="95" t="s">
        <v>100</v>
      </c>
      <c r="D983" s="95"/>
      <c r="E983" s="95" t="s">
        <v>97</v>
      </c>
      <c r="F983" s="95" t="s">
        <v>273</v>
      </c>
      <c r="G983" s="95" t="s">
        <v>97</v>
      </c>
      <c r="H983" s="95" t="s">
        <v>118</v>
      </c>
      <c r="I983" s="95" t="s">
        <v>114</v>
      </c>
      <c r="J983" s="95" t="s">
        <v>188</v>
      </c>
      <c r="K983" s="95" t="s">
        <v>98</v>
      </c>
      <c r="L983" s="95" t="s">
        <v>1155</v>
      </c>
      <c r="M983" s="95" t="s">
        <v>1917</v>
      </c>
      <c r="N983" s="95" t="s">
        <v>1881</v>
      </c>
      <c r="O983" s="95" t="s">
        <v>33</v>
      </c>
      <c r="P983" s="95" t="str">
        <f t="shared" si="15"/>
        <v>-</v>
      </c>
      <c r="Q983" s="95"/>
      <c r="R983" s="95"/>
      <c r="S983" s="95" t="s">
        <v>234</v>
      </c>
    </row>
    <row r="984" spans="2:19" x14ac:dyDescent="0.4">
      <c r="B984" s="95" t="s">
        <v>642</v>
      </c>
      <c r="C984" s="95" t="s">
        <v>7</v>
      </c>
      <c r="D984" s="95"/>
      <c r="E984" s="95" t="s">
        <v>97</v>
      </c>
      <c r="F984" s="95" t="s">
        <v>273</v>
      </c>
      <c r="G984" s="95" t="s">
        <v>97</v>
      </c>
      <c r="H984" s="95" t="s">
        <v>118</v>
      </c>
      <c r="I984" s="95" t="s">
        <v>114</v>
      </c>
      <c r="J984" s="95" t="s">
        <v>188</v>
      </c>
      <c r="K984" s="95" t="s">
        <v>98</v>
      </c>
      <c r="L984" s="95" t="s">
        <v>1156</v>
      </c>
      <c r="M984" s="95" t="s">
        <v>1917</v>
      </c>
      <c r="N984" s="95" t="s">
        <v>1881</v>
      </c>
      <c r="O984" s="95" t="s">
        <v>33</v>
      </c>
      <c r="P984" s="95" t="str">
        <f t="shared" si="15"/>
        <v>-</v>
      </c>
      <c r="Q984" s="95"/>
      <c r="R984" s="95"/>
      <c r="S984" s="95" t="s">
        <v>234</v>
      </c>
    </row>
    <row r="985" spans="2:19" x14ac:dyDescent="0.4">
      <c r="B985" s="95" t="s">
        <v>642</v>
      </c>
      <c r="C985" s="95" t="s">
        <v>94</v>
      </c>
      <c r="D985" s="95"/>
      <c r="E985" s="95" t="s">
        <v>97</v>
      </c>
      <c r="F985" s="95" t="s">
        <v>97</v>
      </c>
      <c r="G985" s="95" t="s">
        <v>130</v>
      </c>
      <c r="H985" s="95" t="s">
        <v>97</v>
      </c>
      <c r="I985" s="95" t="s">
        <v>114</v>
      </c>
      <c r="J985" s="95" t="s">
        <v>188</v>
      </c>
      <c r="K985" s="95" t="s">
        <v>98</v>
      </c>
      <c r="L985" s="95" t="s">
        <v>1157</v>
      </c>
      <c r="M985" s="95" t="s">
        <v>1917</v>
      </c>
      <c r="N985" s="95" t="s">
        <v>1881</v>
      </c>
      <c r="O985" s="95" t="s">
        <v>74</v>
      </c>
      <c r="P985" s="95">
        <f t="shared" si="15"/>
        <v>0.65</v>
      </c>
      <c r="Q985" s="95" t="s">
        <v>649</v>
      </c>
      <c r="R985" s="95"/>
      <c r="S985" s="95" t="s">
        <v>234</v>
      </c>
    </row>
    <row r="986" spans="2:19" x14ac:dyDescent="0.4">
      <c r="B986" s="95" t="s">
        <v>642</v>
      </c>
      <c r="C986" s="95" t="s">
        <v>4</v>
      </c>
      <c r="D986" s="95"/>
      <c r="E986" s="95" t="s">
        <v>97</v>
      </c>
      <c r="F986" s="95" t="s">
        <v>97</v>
      </c>
      <c r="G986" s="95" t="s">
        <v>130</v>
      </c>
      <c r="H986" s="95" t="s">
        <v>97</v>
      </c>
      <c r="I986" s="95" t="s">
        <v>114</v>
      </c>
      <c r="J986" s="95" t="s">
        <v>188</v>
      </c>
      <c r="K986" s="95" t="s">
        <v>98</v>
      </c>
      <c r="L986" s="95" t="s">
        <v>1158</v>
      </c>
      <c r="M986" s="95" t="s">
        <v>1917</v>
      </c>
      <c r="N986" s="95" t="s">
        <v>1881</v>
      </c>
      <c r="O986" s="95" t="s">
        <v>74</v>
      </c>
      <c r="P986" s="95">
        <f t="shared" si="15"/>
        <v>0.65</v>
      </c>
      <c r="Q986" s="95" t="s">
        <v>663</v>
      </c>
      <c r="R986" s="95"/>
      <c r="S986" s="95" t="s">
        <v>234</v>
      </c>
    </row>
    <row r="987" spans="2:19" x14ac:dyDescent="0.4">
      <c r="B987" s="95" t="s">
        <v>642</v>
      </c>
      <c r="C987" s="95" t="s">
        <v>100</v>
      </c>
      <c r="D987" s="95" t="s">
        <v>1651</v>
      </c>
      <c r="E987" s="95" t="s">
        <v>97</v>
      </c>
      <c r="F987" s="95" t="s">
        <v>97</v>
      </c>
      <c r="G987" s="95" t="s">
        <v>130</v>
      </c>
      <c r="H987" s="95" t="s">
        <v>97</v>
      </c>
      <c r="I987" s="95" t="s">
        <v>114</v>
      </c>
      <c r="J987" s="95" t="s">
        <v>188</v>
      </c>
      <c r="K987" s="95" t="s">
        <v>98</v>
      </c>
      <c r="L987" s="95" t="s">
        <v>1159</v>
      </c>
      <c r="M987" s="95" t="s">
        <v>1917</v>
      </c>
      <c r="N987" s="95" t="s">
        <v>1881</v>
      </c>
      <c r="O987" s="95" t="s">
        <v>74</v>
      </c>
      <c r="P987" s="95">
        <f t="shared" si="15"/>
        <v>0.65</v>
      </c>
      <c r="Q987" s="95" t="s">
        <v>1819</v>
      </c>
      <c r="R987" s="95"/>
      <c r="S987" s="95" t="s">
        <v>234</v>
      </c>
    </row>
    <row r="988" spans="2:19" x14ac:dyDescent="0.4">
      <c r="B988" s="95" t="s">
        <v>642</v>
      </c>
      <c r="C988" s="95" t="s">
        <v>7</v>
      </c>
      <c r="D988" s="95"/>
      <c r="E988" s="95" t="s">
        <v>97</v>
      </c>
      <c r="F988" s="95" t="s">
        <v>97</v>
      </c>
      <c r="G988" s="95" t="s">
        <v>130</v>
      </c>
      <c r="H988" s="95" t="s">
        <v>97</v>
      </c>
      <c r="I988" s="95" t="s">
        <v>114</v>
      </c>
      <c r="J988" s="95" t="s">
        <v>188</v>
      </c>
      <c r="K988" s="95" t="s">
        <v>98</v>
      </c>
      <c r="L988" s="95" t="s">
        <v>1160</v>
      </c>
      <c r="M988" s="95" t="s">
        <v>1917</v>
      </c>
      <c r="N988" s="95" t="s">
        <v>1881</v>
      </c>
      <c r="O988" s="95" t="s">
        <v>74</v>
      </c>
      <c r="P988" s="95">
        <f t="shared" si="15"/>
        <v>0.65</v>
      </c>
      <c r="Q988" s="95" t="s">
        <v>647</v>
      </c>
      <c r="R988" s="95"/>
      <c r="S988" s="95" t="s">
        <v>234</v>
      </c>
    </row>
    <row r="989" spans="2:19" x14ac:dyDescent="0.4">
      <c r="B989" s="95" t="s">
        <v>1927</v>
      </c>
      <c r="C989" s="95" t="s">
        <v>94</v>
      </c>
      <c r="D989" s="95"/>
      <c r="E989" s="95" t="s">
        <v>1636</v>
      </c>
      <c r="F989" s="95" t="s">
        <v>95</v>
      </c>
      <c r="G989" s="95" t="s">
        <v>109</v>
      </c>
      <c r="H989" s="95" t="s">
        <v>286</v>
      </c>
      <c r="I989" s="95" t="s">
        <v>97</v>
      </c>
      <c r="J989" s="95" t="s">
        <v>97</v>
      </c>
      <c r="K989" s="95" t="s">
        <v>98</v>
      </c>
      <c r="L989" s="95" t="s">
        <v>1854</v>
      </c>
      <c r="M989" s="95" t="s">
        <v>1917</v>
      </c>
      <c r="N989" s="95" t="s">
        <v>1881</v>
      </c>
      <c r="O989" s="95" t="s">
        <v>36</v>
      </c>
      <c r="P989" s="95">
        <f t="shared" si="15"/>
        <v>1.6</v>
      </c>
      <c r="Q989" s="95" t="s">
        <v>674</v>
      </c>
      <c r="R989" s="95"/>
      <c r="S989" s="95" t="s">
        <v>234</v>
      </c>
    </row>
    <row r="990" spans="2:19" x14ac:dyDescent="0.4">
      <c r="B990" s="95" t="s">
        <v>1659</v>
      </c>
      <c r="C990" s="95" t="s">
        <v>94</v>
      </c>
      <c r="D990" s="95"/>
      <c r="E990" s="95" t="s">
        <v>1636</v>
      </c>
      <c r="F990" s="95" t="s">
        <v>273</v>
      </c>
      <c r="G990" s="95" t="s">
        <v>97</v>
      </c>
      <c r="H990" s="95" t="s">
        <v>118</v>
      </c>
      <c r="I990" s="95" t="s">
        <v>114</v>
      </c>
      <c r="J990" s="95" t="s">
        <v>188</v>
      </c>
      <c r="K990" s="95" t="s">
        <v>98</v>
      </c>
      <c r="L990" s="95" t="s">
        <v>1161</v>
      </c>
      <c r="M990" s="95" t="s">
        <v>1917</v>
      </c>
      <c r="N990" s="95" t="s">
        <v>1881</v>
      </c>
      <c r="O990" s="95" t="s">
        <v>33</v>
      </c>
      <c r="P990" s="95" t="str">
        <f t="shared" si="15"/>
        <v>-</v>
      </c>
      <c r="Q990" s="95"/>
      <c r="R990" s="95"/>
      <c r="S990" s="95" t="s">
        <v>234</v>
      </c>
    </row>
    <row r="991" spans="2:19" x14ac:dyDescent="0.4">
      <c r="B991" s="95" t="s">
        <v>1660</v>
      </c>
      <c r="C991" s="95" t="s">
        <v>94</v>
      </c>
      <c r="D991" s="95" t="s">
        <v>1899</v>
      </c>
      <c r="E991" s="95" t="s">
        <v>1636</v>
      </c>
      <c r="F991" s="95" t="s">
        <v>95</v>
      </c>
      <c r="G991" s="95" t="s">
        <v>96</v>
      </c>
      <c r="H991" s="95" t="s">
        <v>286</v>
      </c>
      <c r="I991" s="95" t="s">
        <v>97</v>
      </c>
      <c r="J991" s="95" t="s">
        <v>97</v>
      </c>
      <c r="K991" s="95" t="s">
        <v>98</v>
      </c>
      <c r="L991" s="95" t="s">
        <v>1162</v>
      </c>
      <c r="M991" s="95" t="s">
        <v>1917</v>
      </c>
      <c r="N991" s="95" t="s">
        <v>1881</v>
      </c>
      <c r="O991" s="95" t="s">
        <v>36</v>
      </c>
      <c r="P991" s="95">
        <f t="shared" si="15"/>
        <v>1.4</v>
      </c>
      <c r="Q991" s="95" t="s">
        <v>1900</v>
      </c>
      <c r="R991" s="95"/>
      <c r="S991" s="95" t="s">
        <v>234</v>
      </c>
    </row>
    <row r="992" spans="2:19" x14ac:dyDescent="0.4">
      <c r="B992" s="95" t="s">
        <v>1660</v>
      </c>
      <c r="C992" s="95" t="s">
        <v>94</v>
      </c>
      <c r="D992" s="95" t="s">
        <v>1899</v>
      </c>
      <c r="E992" s="95" t="s">
        <v>1636</v>
      </c>
      <c r="F992" s="95" t="s">
        <v>95</v>
      </c>
      <c r="G992" s="95" t="s">
        <v>109</v>
      </c>
      <c r="H992" s="95" t="s">
        <v>286</v>
      </c>
      <c r="I992" s="95" t="s">
        <v>97</v>
      </c>
      <c r="J992" s="95" t="s">
        <v>97</v>
      </c>
      <c r="K992" s="95" t="s">
        <v>98</v>
      </c>
      <c r="L992" s="95" t="s">
        <v>1163</v>
      </c>
      <c r="M992" s="95" t="s">
        <v>1917</v>
      </c>
      <c r="N992" s="95" t="s">
        <v>1881</v>
      </c>
      <c r="O992" s="95" t="s">
        <v>37</v>
      </c>
      <c r="P992" s="95">
        <f t="shared" si="15"/>
        <v>1.6</v>
      </c>
      <c r="Q992" s="95" t="s">
        <v>1900</v>
      </c>
      <c r="R992" s="95"/>
      <c r="S992" s="95" t="s">
        <v>234</v>
      </c>
    </row>
    <row r="993" spans="2:19" x14ac:dyDescent="0.4">
      <c r="B993" s="95" t="s">
        <v>1660</v>
      </c>
      <c r="C993" s="95" t="s">
        <v>94</v>
      </c>
      <c r="D993" s="95"/>
      <c r="E993" s="95" t="s">
        <v>1636</v>
      </c>
      <c r="F993" s="95" t="s">
        <v>273</v>
      </c>
      <c r="G993" s="95" t="s">
        <v>97</v>
      </c>
      <c r="H993" s="95" t="s">
        <v>118</v>
      </c>
      <c r="I993" s="95" t="s">
        <v>114</v>
      </c>
      <c r="J993" s="95" t="s">
        <v>188</v>
      </c>
      <c r="K993" s="95" t="s">
        <v>98</v>
      </c>
      <c r="L993" s="95" t="s">
        <v>1164</v>
      </c>
      <c r="M993" s="95" t="s">
        <v>1917</v>
      </c>
      <c r="N993" s="95" t="s">
        <v>1881</v>
      </c>
      <c r="O993" s="95" t="s">
        <v>33</v>
      </c>
      <c r="P993" s="95" t="str">
        <f t="shared" si="15"/>
        <v>-</v>
      </c>
      <c r="Q993" s="95"/>
      <c r="R993" s="95"/>
      <c r="S993" s="95" t="s">
        <v>234</v>
      </c>
    </row>
    <row r="994" spans="2:19" x14ac:dyDescent="0.4">
      <c r="B994" s="95" t="s">
        <v>716</v>
      </c>
      <c r="C994" s="95" t="s">
        <v>94</v>
      </c>
      <c r="D994" s="95"/>
      <c r="E994" s="95" t="s">
        <v>97</v>
      </c>
      <c r="F994" s="95" t="s">
        <v>95</v>
      </c>
      <c r="G994" s="95" t="s">
        <v>96</v>
      </c>
      <c r="H994" s="95" t="s">
        <v>286</v>
      </c>
      <c r="I994" s="95" t="s">
        <v>97</v>
      </c>
      <c r="J994" s="95" t="s">
        <v>97</v>
      </c>
      <c r="K994" s="95" t="s">
        <v>98</v>
      </c>
      <c r="L994" s="95" t="s">
        <v>1165</v>
      </c>
      <c r="M994" s="95" t="s">
        <v>1917</v>
      </c>
      <c r="N994" s="95" t="s">
        <v>1881</v>
      </c>
      <c r="O994" s="95" t="s">
        <v>36</v>
      </c>
      <c r="P994" s="95">
        <f t="shared" si="15"/>
        <v>1.4</v>
      </c>
      <c r="Q994" s="95" t="s">
        <v>718</v>
      </c>
      <c r="R994" s="95"/>
      <c r="S994" s="95" t="s">
        <v>234</v>
      </c>
    </row>
    <row r="995" spans="2:19" x14ac:dyDescent="0.4">
      <c r="B995" s="95" t="s">
        <v>716</v>
      </c>
      <c r="C995" s="95" t="s">
        <v>94</v>
      </c>
      <c r="D995" s="95"/>
      <c r="E995" s="95" t="s">
        <v>97</v>
      </c>
      <c r="F995" s="95" t="s">
        <v>95</v>
      </c>
      <c r="G995" s="95" t="s">
        <v>96</v>
      </c>
      <c r="H995" s="95" t="s">
        <v>1892</v>
      </c>
      <c r="I995" s="95" t="s">
        <v>97</v>
      </c>
      <c r="J995" s="95" t="s">
        <v>97</v>
      </c>
      <c r="K995" s="95" t="s">
        <v>98</v>
      </c>
      <c r="L995" s="95" t="s">
        <v>1165</v>
      </c>
      <c r="M995" s="95" t="s">
        <v>1917</v>
      </c>
      <c r="N995" s="95" t="s">
        <v>1881</v>
      </c>
      <c r="O995" s="95" t="s">
        <v>36</v>
      </c>
      <c r="P995" s="95">
        <f t="shared" si="15"/>
        <v>1.4</v>
      </c>
      <c r="Q995" s="95" t="s">
        <v>720</v>
      </c>
      <c r="R995" s="95"/>
      <c r="S995" s="95"/>
    </row>
    <row r="996" spans="2:19" x14ac:dyDescent="0.4">
      <c r="B996" s="95" t="s">
        <v>716</v>
      </c>
      <c r="C996" s="95" t="s">
        <v>94</v>
      </c>
      <c r="D996" s="95"/>
      <c r="E996" s="95" t="s">
        <v>97</v>
      </c>
      <c r="F996" s="95" t="s">
        <v>95</v>
      </c>
      <c r="G996" s="95" t="s">
        <v>96</v>
      </c>
      <c r="H996" s="95" t="s">
        <v>286</v>
      </c>
      <c r="I996" s="95" t="s">
        <v>97</v>
      </c>
      <c r="J996" s="95" t="s">
        <v>97</v>
      </c>
      <c r="K996" s="95" t="s">
        <v>98</v>
      </c>
      <c r="L996" s="95" t="s">
        <v>1165</v>
      </c>
      <c r="M996" s="95" t="s">
        <v>1917</v>
      </c>
      <c r="N996" s="95" t="s">
        <v>1881</v>
      </c>
      <c r="O996" s="95" t="s">
        <v>36</v>
      </c>
      <c r="P996" s="95">
        <f t="shared" si="15"/>
        <v>1.4</v>
      </c>
      <c r="Q996" s="95" t="s">
        <v>1166</v>
      </c>
      <c r="R996" s="95"/>
      <c r="S996" s="95"/>
    </row>
    <row r="997" spans="2:19" x14ac:dyDescent="0.4">
      <c r="B997" s="95" t="s">
        <v>716</v>
      </c>
      <c r="C997" s="95" t="s">
        <v>7</v>
      </c>
      <c r="D997" s="95" t="s">
        <v>1857</v>
      </c>
      <c r="E997" s="95" t="s">
        <v>97</v>
      </c>
      <c r="F997" s="95" t="s">
        <v>95</v>
      </c>
      <c r="G997" s="95" t="s">
        <v>96</v>
      </c>
      <c r="H997" s="95" t="s">
        <v>286</v>
      </c>
      <c r="I997" s="95" t="s">
        <v>97</v>
      </c>
      <c r="J997" s="95" t="s">
        <v>97</v>
      </c>
      <c r="K997" s="95" t="s">
        <v>98</v>
      </c>
      <c r="L997" s="95" t="s">
        <v>1167</v>
      </c>
      <c r="M997" s="95" t="s">
        <v>1917</v>
      </c>
      <c r="N997" s="95" t="s">
        <v>1881</v>
      </c>
      <c r="O997" s="95" t="s">
        <v>36</v>
      </c>
      <c r="P997" s="95">
        <f t="shared" si="15"/>
        <v>1.4</v>
      </c>
      <c r="Q997" s="95" t="s">
        <v>1858</v>
      </c>
      <c r="R997" s="95"/>
      <c r="S997" s="95" t="s">
        <v>234</v>
      </c>
    </row>
    <row r="998" spans="2:19" x14ac:dyDescent="0.4">
      <c r="B998" s="95" t="s">
        <v>716</v>
      </c>
      <c r="C998" s="95" t="s">
        <v>4</v>
      </c>
      <c r="D998" s="95" t="s">
        <v>436</v>
      </c>
      <c r="E998" s="95" t="s">
        <v>97</v>
      </c>
      <c r="F998" s="95" t="s">
        <v>95</v>
      </c>
      <c r="G998" s="95" t="s">
        <v>170</v>
      </c>
      <c r="H998" s="95" t="s">
        <v>286</v>
      </c>
      <c r="I998" s="95" t="s">
        <v>97</v>
      </c>
      <c r="J998" s="95" t="s">
        <v>97</v>
      </c>
      <c r="K998" s="95" t="s">
        <v>98</v>
      </c>
      <c r="L998" s="95" t="s">
        <v>1168</v>
      </c>
      <c r="M998" s="95" t="s">
        <v>1917</v>
      </c>
      <c r="N998" s="95" t="s">
        <v>1881</v>
      </c>
      <c r="O998" s="95" t="s">
        <v>36</v>
      </c>
      <c r="P998" s="95">
        <f t="shared" si="15"/>
        <v>1.5</v>
      </c>
      <c r="Q998" s="95" t="s">
        <v>1826</v>
      </c>
      <c r="R998" s="95"/>
      <c r="S998" s="95" t="s">
        <v>234</v>
      </c>
    </row>
    <row r="999" spans="2:19" x14ac:dyDescent="0.4">
      <c r="B999" s="95" t="s">
        <v>716</v>
      </c>
      <c r="C999" s="95" t="s">
        <v>94</v>
      </c>
      <c r="D999" s="95"/>
      <c r="E999" s="95" t="s">
        <v>97</v>
      </c>
      <c r="F999" s="95" t="s">
        <v>95</v>
      </c>
      <c r="G999" s="95" t="s">
        <v>109</v>
      </c>
      <c r="H999" s="95" t="s">
        <v>286</v>
      </c>
      <c r="I999" s="95" t="s">
        <v>97</v>
      </c>
      <c r="J999" s="95" t="s">
        <v>97</v>
      </c>
      <c r="K999" s="95" t="s">
        <v>98</v>
      </c>
      <c r="L999" s="95" t="s">
        <v>1169</v>
      </c>
      <c r="M999" s="95" t="s">
        <v>1917</v>
      </c>
      <c r="N999" s="95" t="s">
        <v>1881</v>
      </c>
      <c r="O999" s="95" t="s">
        <v>37</v>
      </c>
      <c r="P999" s="95">
        <f t="shared" si="15"/>
        <v>1.6</v>
      </c>
      <c r="Q999" s="95" t="s">
        <v>718</v>
      </c>
      <c r="R999" s="95"/>
      <c r="S999" s="95" t="s">
        <v>234</v>
      </c>
    </row>
    <row r="1000" spans="2:19" x14ac:dyDescent="0.4">
      <c r="B1000" s="95" t="s">
        <v>716</v>
      </c>
      <c r="C1000" s="95" t="s">
        <v>94</v>
      </c>
      <c r="D1000" s="95"/>
      <c r="E1000" s="95" t="s">
        <v>97</v>
      </c>
      <c r="F1000" s="95" t="s">
        <v>95</v>
      </c>
      <c r="G1000" s="95" t="s">
        <v>109</v>
      </c>
      <c r="H1000" s="95" t="s">
        <v>1892</v>
      </c>
      <c r="I1000" s="95" t="s">
        <v>97</v>
      </c>
      <c r="J1000" s="95" t="s">
        <v>97</v>
      </c>
      <c r="K1000" s="95" t="s">
        <v>98</v>
      </c>
      <c r="L1000" s="95" t="s">
        <v>1169</v>
      </c>
      <c r="M1000" s="95" t="s">
        <v>1917</v>
      </c>
      <c r="N1000" s="95" t="s">
        <v>1881</v>
      </c>
      <c r="O1000" s="95" t="s">
        <v>37</v>
      </c>
      <c r="P1000" s="95">
        <f t="shared" si="15"/>
        <v>1.6</v>
      </c>
      <c r="Q1000" s="95" t="s">
        <v>720</v>
      </c>
      <c r="R1000" s="95"/>
      <c r="S1000" s="95"/>
    </row>
    <row r="1001" spans="2:19" x14ac:dyDescent="0.4">
      <c r="B1001" s="95" t="s">
        <v>716</v>
      </c>
      <c r="C1001" s="95" t="s">
        <v>94</v>
      </c>
      <c r="D1001" s="95"/>
      <c r="E1001" s="95" t="s">
        <v>97</v>
      </c>
      <c r="F1001" s="95" t="s">
        <v>95</v>
      </c>
      <c r="G1001" s="95" t="s">
        <v>109</v>
      </c>
      <c r="H1001" s="95" t="s">
        <v>286</v>
      </c>
      <c r="I1001" s="95" t="s">
        <v>97</v>
      </c>
      <c r="J1001" s="95" t="s">
        <v>97</v>
      </c>
      <c r="K1001" s="95" t="s">
        <v>98</v>
      </c>
      <c r="L1001" s="95" t="s">
        <v>1169</v>
      </c>
      <c r="M1001" s="95" t="s">
        <v>1917</v>
      </c>
      <c r="N1001" s="95" t="s">
        <v>1881</v>
      </c>
      <c r="O1001" s="95" t="s">
        <v>37</v>
      </c>
      <c r="P1001" s="95">
        <f t="shared" si="15"/>
        <v>1.6</v>
      </c>
      <c r="Q1001" s="95" t="s">
        <v>1166</v>
      </c>
      <c r="R1001" s="95"/>
      <c r="S1001" s="95"/>
    </row>
    <row r="1002" spans="2:19" x14ac:dyDescent="0.4">
      <c r="B1002" s="95" t="s">
        <v>716</v>
      </c>
      <c r="C1002" s="95" t="s">
        <v>7</v>
      </c>
      <c r="D1002" s="95" t="s">
        <v>1857</v>
      </c>
      <c r="E1002" s="95" t="s">
        <v>97</v>
      </c>
      <c r="F1002" s="95" t="s">
        <v>95</v>
      </c>
      <c r="G1002" s="95" t="s">
        <v>109</v>
      </c>
      <c r="H1002" s="95" t="s">
        <v>286</v>
      </c>
      <c r="I1002" s="95" t="s">
        <v>97</v>
      </c>
      <c r="J1002" s="95" t="s">
        <v>97</v>
      </c>
      <c r="K1002" s="95" t="s">
        <v>98</v>
      </c>
      <c r="L1002" s="95" t="s">
        <v>1170</v>
      </c>
      <c r="M1002" s="95" t="s">
        <v>1917</v>
      </c>
      <c r="N1002" s="95" t="s">
        <v>1881</v>
      </c>
      <c r="O1002" s="95" t="s">
        <v>37</v>
      </c>
      <c r="P1002" s="95">
        <f t="shared" si="15"/>
        <v>1.6</v>
      </c>
      <c r="Q1002" s="95" t="s">
        <v>1858</v>
      </c>
      <c r="R1002" s="95"/>
      <c r="S1002" s="95" t="s">
        <v>234</v>
      </c>
    </row>
    <row r="1003" spans="2:19" x14ac:dyDescent="0.4">
      <c r="B1003" s="95" t="s">
        <v>716</v>
      </c>
      <c r="C1003" s="95" t="s">
        <v>4</v>
      </c>
      <c r="D1003" s="95" t="s">
        <v>436</v>
      </c>
      <c r="E1003" s="95" t="s">
        <v>97</v>
      </c>
      <c r="F1003" s="95" t="s">
        <v>95</v>
      </c>
      <c r="G1003" s="95" t="s">
        <v>113</v>
      </c>
      <c r="H1003" s="95" t="s">
        <v>286</v>
      </c>
      <c r="I1003" s="95" t="s">
        <v>97</v>
      </c>
      <c r="J1003" s="95" t="s">
        <v>97</v>
      </c>
      <c r="K1003" s="95" t="s">
        <v>98</v>
      </c>
      <c r="L1003" s="95" t="s">
        <v>1171</v>
      </c>
      <c r="M1003" s="95" t="s">
        <v>1917</v>
      </c>
      <c r="N1003" s="95" t="s">
        <v>1881</v>
      </c>
      <c r="O1003" s="95" t="s">
        <v>37</v>
      </c>
      <c r="P1003" s="95">
        <f t="shared" si="15"/>
        <v>1.7</v>
      </c>
      <c r="Q1003" s="95" t="s">
        <v>1826</v>
      </c>
      <c r="R1003" s="95"/>
      <c r="S1003" s="95" t="s">
        <v>234</v>
      </c>
    </row>
    <row r="1004" spans="2:19" x14ac:dyDescent="0.4">
      <c r="B1004" s="95" t="s">
        <v>716</v>
      </c>
      <c r="C1004" s="95" t="s">
        <v>94</v>
      </c>
      <c r="D1004" s="95"/>
      <c r="E1004" s="95" t="s">
        <v>97</v>
      </c>
      <c r="F1004" s="95" t="s">
        <v>95</v>
      </c>
      <c r="G1004" s="95" t="s">
        <v>576</v>
      </c>
      <c r="H1004" s="95" t="s">
        <v>286</v>
      </c>
      <c r="I1004" s="95" t="s">
        <v>97</v>
      </c>
      <c r="J1004" s="95" t="s">
        <v>97</v>
      </c>
      <c r="K1004" s="95" t="s">
        <v>98</v>
      </c>
      <c r="L1004" s="95" t="s">
        <v>1172</v>
      </c>
      <c r="M1004" s="95" t="s">
        <v>1917</v>
      </c>
      <c r="N1004" s="95" t="s">
        <v>1881</v>
      </c>
      <c r="O1004" s="95" t="s">
        <v>37</v>
      </c>
      <c r="P1004" s="95">
        <f t="shared" si="15"/>
        <v>2.8</v>
      </c>
      <c r="Q1004" s="95" t="s">
        <v>718</v>
      </c>
      <c r="R1004" s="95"/>
      <c r="S1004" s="95" t="s">
        <v>234</v>
      </c>
    </row>
    <row r="1005" spans="2:19" x14ac:dyDescent="0.4">
      <c r="B1005" s="95" t="s">
        <v>716</v>
      </c>
      <c r="C1005" s="95" t="s">
        <v>94</v>
      </c>
      <c r="D1005" s="95"/>
      <c r="E1005" s="95" t="s">
        <v>97</v>
      </c>
      <c r="F1005" s="95" t="s">
        <v>273</v>
      </c>
      <c r="G1005" s="95" t="s">
        <v>97</v>
      </c>
      <c r="H1005" s="95" t="s">
        <v>104</v>
      </c>
      <c r="I1005" s="95" t="s">
        <v>105</v>
      </c>
      <c r="J1005" s="95" t="s">
        <v>604</v>
      </c>
      <c r="K1005" s="95" t="s">
        <v>98</v>
      </c>
      <c r="L1005" s="95" t="s">
        <v>1173</v>
      </c>
      <c r="M1005" s="95" t="s">
        <v>1917</v>
      </c>
      <c r="N1005" s="95" t="s">
        <v>1881</v>
      </c>
      <c r="O1005" s="95" t="s">
        <v>37</v>
      </c>
      <c r="P1005" s="95" t="str">
        <f t="shared" si="15"/>
        <v>-</v>
      </c>
      <c r="Q1005" s="95"/>
      <c r="R1005" s="95"/>
      <c r="S1005" s="95" t="s">
        <v>234</v>
      </c>
    </row>
    <row r="1006" spans="2:19" x14ac:dyDescent="0.4">
      <c r="B1006" s="95" t="s">
        <v>716</v>
      </c>
      <c r="C1006" s="95" t="s">
        <v>94</v>
      </c>
      <c r="D1006" s="95"/>
      <c r="E1006" s="95" t="s">
        <v>97</v>
      </c>
      <c r="F1006" s="95" t="s">
        <v>273</v>
      </c>
      <c r="G1006" s="95" t="s">
        <v>97</v>
      </c>
      <c r="H1006" s="95" t="s">
        <v>104</v>
      </c>
      <c r="I1006" s="95" t="s">
        <v>114</v>
      </c>
      <c r="J1006" s="95" t="s">
        <v>110</v>
      </c>
      <c r="K1006" s="95" t="s">
        <v>98</v>
      </c>
      <c r="L1006" s="95" t="s">
        <v>1901</v>
      </c>
      <c r="M1006" s="95" t="s">
        <v>1917</v>
      </c>
      <c r="N1006" s="95" t="s">
        <v>1881</v>
      </c>
      <c r="O1006" s="95" t="s">
        <v>37</v>
      </c>
      <c r="P1006" s="95" t="str">
        <f t="shared" si="15"/>
        <v>-</v>
      </c>
      <c r="Q1006" s="95"/>
      <c r="R1006" s="95"/>
      <c r="S1006" s="95" t="s">
        <v>234</v>
      </c>
    </row>
    <row r="1007" spans="2:19" x14ac:dyDescent="0.4">
      <c r="B1007" s="95" t="s">
        <v>716</v>
      </c>
      <c r="C1007" s="95" t="s">
        <v>94</v>
      </c>
      <c r="D1007" s="95"/>
      <c r="E1007" s="95" t="s">
        <v>97</v>
      </c>
      <c r="F1007" s="95" t="s">
        <v>273</v>
      </c>
      <c r="G1007" s="95" t="s">
        <v>97</v>
      </c>
      <c r="H1007" s="95" t="s">
        <v>118</v>
      </c>
      <c r="I1007" s="95" t="s">
        <v>114</v>
      </c>
      <c r="J1007" s="95" t="s">
        <v>188</v>
      </c>
      <c r="K1007" s="95" t="s">
        <v>98</v>
      </c>
      <c r="L1007" s="95" t="s">
        <v>1174</v>
      </c>
      <c r="M1007" s="95" t="s">
        <v>1917</v>
      </c>
      <c r="N1007" s="95" t="s">
        <v>1881</v>
      </c>
      <c r="O1007" s="95" t="s">
        <v>33</v>
      </c>
      <c r="P1007" s="95" t="str">
        <f t="shared" si="15"/>
        <v>-</v>
      </c>
      <c r="Q1007" s="95"/>
      <c r="R1007" s="95"/>
      <c r="S1007" s="95" t="s">
        <v>234</v>
      </c>
    </row>
    <row r="1008" spans="2:19" x14ac:dyDescent="0.4">
      <c r="B1008" s="95" t="s">
        <v>716</v>
      </c>
      <c r="C1008" s="95" t="s">
        <v>4</v>
      </c>
      <c r="D1008" s="95"/>
      <c r="E1008" s="95" t="s">
        <v>97</v>
      </c>
      <c r="F1008" s="95" t="s">
        <v>273</v>
      </c>
      <c r="G1008" s="95" t="s">
        <v>97</v>
      </c>
      <c r="H1008" s="95" t="s">
        <v>118</v>
      </c>
      <c r="I1008" s="95" t="s">
        <v>114</v>
      </c>
      <c r="J1008" s="95" t="s">
        <v>188</v>
      </c>
      <c r="K1008" s="95" t="s">
        <v>98</v>
      </c>
      <c r="L1008" s="95" t="s">
        <v>1175</v>
      </c>
      <c r="M1008" s="95" t="s">
        <v>1917</v>
      </c>
      <c r="N1008" s="95" t="s">
        <v>1881</v>
      </c>
      <c r="O1008" s="95" t="s">
        <v>33</v>
      </c>
      <c r="P1008" s="95" t="str">
        <f t="shared" si="15"/>
        <v>-</v>
      </c>
      <c r="Q1008" s="95"/>
      <c r="R1008" s="95"/>
      <c r="S1008" s="95" t="s">
        <v>234</v>
      </c>
    </row>
    <row r="1009" spans="2:19" x14ac:dyDescent="0.4">
      <c r="B1009" s="95" t="s">
        <v>716</v>
      </c>
      <c r="C1009" s="95" t="s">
        <v>7</v>
      </c>
      <c r="D1009" s="95"/>
      <c r="E1009" s="95" t="s">
        <v>97</v>
      </c>
      <c r="F1009" s="95" t="s">
        <v>273</v>
      </c>
      <c r="G1009" s="95" t="s">
        <v>97</v>
      </c>
      <c r="H1009" s="95" t="s">
        <v>118</v>
      </c>
      <c r="I1009" s="95" t="s">
        <v>114</v>
      </c>
      <c r="J1009" s="95" t="s">
        <v>188</v>
      </c>
      <c r="K1009" s="95" t="s">
        <v>98</v>
      </c>
      <c r="L1009" s="95" t="s">
        <v>1176</v>
      </c>
      <c r="M1009" s="95" t="s">
        <v>1917</v>
      </c>
      <c r="N1009" s="95" t="s">
        <v>1881</v>
      </c>
      <c r="O1009" s="95" t="s">
        <v>33</v>
      </c>
      <c r="P1009" s="95" t="str">
        <f t="shared" si="15"/>
        <v>-</v>
      </c>
      <c r="Q1009" s="95"/>
      <c r="R1009" s="95"/>
      <c r="S1009" s="95" t="s">
        <v>234</v>
      </c>
    </row>
    <row r="1010" spans="2:19" x14ac:dyDescent="0.4">
      <c r="B1010" s="95" t="s">
        <v>733</v>
      </c>
      <c r="C1010" s="95" t="s">
        <v>4</v>
      </c>
      <c r="D1010" s="95"/>
      <c r="E1010" s="95" t="s">
        <v>97</v>
      </c>
      <c r="F1010" s="95" t="s">
        <v>273</v>
      </c>
      <c r="G1010" s="95" t="s">
        <v>97</v>
      </c>
      <c r="H1010" s="95" t="s">
        <v>104</v>
      </c>
      <c r="I1010" s="95" t="s">
        <v>105</v>
      </c>
      <c r="J1010" s="95" t="s">
        <v>245</v>
      </c>
      <c r="K1010" s="95" t="s">
        <v>98</v>
      </c>
      <c r="L1010" s="95" t="s">
        <v>1177</v>
      </c>
      <c r="M1010" s="95" t="s">
        <v>1917</v>
      </c>
      <c r="N1010" s="95" t="s">
        <v>1881</v>
      </c>
      <c r="O1010" s="95" t="s">
        <v>37</v>
      </c>
      <c r="P1010" s="95" t="str">
        <f t="shared" si="15"/>
        <v>-</v>
      </c>
      <c r="Q1010" s="95" t="s">
        <v>1178</v>
      </c>
      <c r="R1010" s="95"/>
      <c r="S1010" s="95" t="s">
        <v>234</v>
      </c>
    </row>
    <row r="1011" spans="2:19" x14ac:dyDescent="0.4">
      <c r="B1011" s="95" t="s">
        <v>733</v>
      </c>
      <c r="C1011" s="95" t="s">
        <v>100</v>
      </c>
      <c r="D1011" s="95" t="s">
        <v>1865</v>
      </c>
      <c r="E1011" s="95" t="s">
        <v>97</v>
      </c>
      <c r="F1011" s="95" t="s">
        <v>273</v>
      </c>
      <c r="G1011" s="95" t="s">
        <v>97</v>
      </c>
      <c r="H1011" s="95" t="s">
        <v>104</v>
      </c>
      <c r="I1011" s="95" t="s">
        <v>105</v>
      </c>
      <c r="J1011" s="95" t="s">
        <v>245</v>
      </c>
      <c r="K1011" s="95" t="s">
        <v>98</v>
      </c>
      <c r="L1011" s="95" t="s">
        <v>1179</v>
      </c>
      <c r="M1011" s="95" t="s">
        <v>1917</v>
      </c>
      <c r="N1011" s="95" t="s">
        <v>1881</v>
      </c>
      <c r="O1011" s="95" t="s">
        <v>37</v>
      </c>
      <c r="P1011" s="95" t="str">
        <f t="shared" si="15"/>
        <v>-</v>
      </c>
      <c r="Q1011" s="95" t="s">
        <v>1866</v>
      </c>
      <c r="R1011" s="95"/>
      <c r="S1011" s="95" t="s">
        <v>234</v>
      </c>
    </row>
    <row r="1012" spans="2:19" x14ac:dyDescent="0.4">
      <c r="B1012" s="95" t="s">
        <v>733</v>
      </c>
      <c r="C1012" s="95" t="s">
        <v>6</v>
      </c>
      <c r="D1012" s="95"/>
      <c r="E1012" s="95" t="s">
        <v>97</v>
      </c>
      <c r="F1012" s="95" t="s">
        <v>273</v>
      </c>
      <c r="G1012" s="95" t="s">
        <v>97</v>
      </c>
      <c r="H1012" s="95" t="s">
        <v>104</v>
      </c>
      <c r="I1012" s="95" t="s">
        <v>105</v>
      </c>
      <c r="J1012" s="95" t="s">
        <v>245</v>
      </c>
      <c r="K1012" s="95" t="s">
        <v>98</v>
      </c>
      <c r="L1012" s="95" t="s">
        <v>1180</v>
      </c>
      <c r="M1012" s="95" t="s">
        <v>1917</v>
      </c>
      <c r="N1012" s="95" t="s">
        <v>1881</v>
      </c>
      <c r="O1012" s="95" t="s">
        <v>37</v>
      </c>
      <c r="P1012" s="95" t="str">
        <f t="shared" si="15"/>
        <v>-</v>
      </c>
      <c r="Q1012" s="95" t="s">
        <v>738</v>
      </c>
      <c r="R1012" s="95"/>
      <c r="S1012" s="95" t="s">
        <v>234</v>
      </c>
    </row>
    <row r="1013" spans="2:19" x14ac:dyDescent="0.4">
      <c r="B1013" s="95" t="s">
        <v>733</v>
      </c>
      <c r="C1013" s="95" t="s">
        <v>7</v>
      </c>
      <c r="D1013" s="95"/>
      <c r="E1013" s="95" t="s">
        <v>97</v>
      </c>
      <c r="F1013" s="95" t="s">
        <v>273</v>
      </c>
      <c r="G1013" s="95" t="s">
        <v>97</v>
      </c>
      <c r="H1013" s="95" t="s">
        <v>104</v>
      </c>
      <c r="I1013" s="95" t="s">
        <v>105</v>
      </c>
      <c r="J1013" s="95" t="s">
        <v>245</v>
      </c>
      <c r="K1013" s="95" t="s">
        <v>98</v>
      </c>
      <c r="L1013" s="95" t="s">
        <v>1181</v>
      </c>
      <c r="M1013" s="95" t="s">
        <v>1917</v>
      </c>
      <c r="N1013" s="95" t="s">
        <v>1881</v>
      </c>
      <c r="O1013" s="95" t="s">
        <v>37</v>
      </c>
      <c r="P1013" s="95" t="str">
        <f t="shared" si="15"/>
        <v>-</v>
      </c>
      <c r="Q1013" s="95" t="s">
        <v>740</v>
      </c>
      <c r="R1013" s="95"/>
      <c r="S1013" s="95" t="s">
        <v>234</v>
      </c>
    </row>
    <row r="1014" spans="2:19" x14ac:dyDescent="0.4">
      <c r="B1014" s="95" t="s">
        <v>733</v>
      </c>
      <c r="C1014" s="95" t="s">
        <v>94</v>
      </c>
      <c r="D1014" s="95"/>
      <c r="E1014" s="95" t="s">
        <v>97</v>
      </c>
      <c r="F1014" s="95" t="s">
        <v>95</v>
      </c>
      <c r="G1014" s="95" t="s">
        <v>757</v>
      </c>
      <c r="H1014" s="95" t="s">
        <v>1892</v>
      </c>
      <c r="I1014" s="95" t="s">
        <v>97</v>
      </c>
      <c r="J1014" s="95" t="s">
        <v>97</v>
      </c>
      <c r="K1014" s="95" t="s">
        <v>98</v>
      </c>
      <c r="L1014" s="95" t="s">
        <v>1182</v>
      </c>
      <c r="M1014" s="95" t="s">
        <v>1917</v>
      </c>
      <c r="N1014" s="95" t="s">
        <v>1881</v>
      </c>
      <c r="O1014" s="95" t="s">
        <v>33</v>
      </c>
      <c r="P1014" s="95">
        <f t="shared" si="15"/>
        <v>2.5</v>
      </c>
      <c r="Q1014" s="95" t="s">
        <v>1902</v>
      </c>
      <c r="R1014" s="95"/>
      <c r="S1014" s="95" t="s">
        <v>234</v>
      </c>
    </row>
    <row r="1015" spans="2:19" x14ac:dyDescent="0.4">
      <c r="B1015" s="95" t="s">
        <v>733</v>
      </c>
      <c r="C1015" s="95" t="s">
        <v>94</v>
      </c>
      <c r="D1015" s="95"/>
      <c r="E1015" s="95" t="s">
        <v>97</v>
      </c>
      <c r="F1015" s="95" t="s">
        <v>273</v>
      </c>
      <c r="G1015" s="95" t="s">
        <v>97</v>
      </c>
      <c r="H1015" s="95" t="s">
        <v>104</v>
      </c>
      <c r="I1015" s="95" t="s">
        <v>114</v>
      </c>
      <c r="J1015" s="95" t="s">
        <v>276</v>
      </c>
      <c r="K1015" s="95" t="s">
        <v>98</v>
      </c>
      <c r="L1015" s="95" t="s">
        <v>1183</v>
      </c>
      <c r="M1015" s="95" t="s">
        <v>1917</v>
      </c>
      <c r="N1015" s="95" t="s">
        <v>1881</v>
      </c>
      <c r="O1015" s="95" t="s">
        <v>33</v>
      </c>
      <c r="P1015" s="95" t="str">
        <f t="shared" si="15"/>
        <v>-</v>
      </c>
      <c r="Q1015" s="95" t="s">
        <v>1184</v>
      </c>
      <c r="R1015" s="95"/>
      <c r="S1015" s="95" t="s">
        <v>234</v>
      </c>
    </row>
    <row r="1016" spans="2:19" x14ac:dyDescent="0.4">
      <c r="B1016" s="95" t="s">
        <v>733</v>
      </c>
      <c r="C1016" s="95" t="s">
        <v>4</v>
      </c>
      <c r="D1016" s="95"/>
      <c r="E1016" s="95" t="s">
        <v>97</v>
      </c>
      <c r="F1016" s="95" t="s">
        <v>273</v>
      </c>
      <c r="G1016" s="95" t="s">
        <v>97</v>
      </c>
      <c r="H1016" s="95" t="s">
        <v>104</v>
      </c>
      <c r="I1016" s="95" t="s">
        <v>114</v>
      </c>
      <c r="J1016" s="95" t="s">
        <v>276</v>
      </c>
      <c r="K1016" s="95" t="s">
        <v>98</v>
      </c>
      <c r="L1016" s="95" t="s">
        <v>1185</v>
      </c>
      <c r="M1016" s="95" t="s">
        <v>1917</v>
      </c>
      <c r="N1016" s="95" t="s">
        <v>1881</v>
      </c>
      <c r="O1016" s="95" t="s">
        <v>33</v>
      </c>
      <c r="P1016" s="95" t="str">
        <f t="shared" si="15"/>
        <v>-</v>
      </c>
      <c r="Q1016" s="95" t="s">
        <v>1178</v>
      </c>
      <c r="R1016" s="95"/>
      <c r="S1016" s="95" t="s">
        <v>234</v>
      </c>
    </row>
    <row r="1017" spans="2:19" x14ac:dyDescent="0.4">
      <c r="B1017" s="95" t="s">
        <v>733</v>
      </c>
      <c r="C1017" s="95" t="s">
        <v>100</v>
      </c>
      <c r="D1017" s="95" t="s">
        <v>1865</v>
      </c>
      <c r="E1017" s="95" t="s">
        <v>97</v>
      </c>
      <c r="F1017" s="95" t="s">
        <v>273</v>
      </c>
      <c r="G1017" s="95" t="s">
        <v>97</v>
      </c>
      <c r="H1017" s="95" t="s">
        <v>104</v>
      </c>
      <c r="I1017" s="95" t="s">
        <v>114</v>
      </c>
      <c r="J1017" s="95" t="s">
        <v>276</v>
      </c>
      <c r="K1017" s="95" t="s">
        <v>98</v>
      </c>
      <c r="L1017" s="95" t="s">
        <v>1186</v>
      </c>
      <c r="M1017" s="95" t="s">
        <v>1917</v>
      </c>
      <c r="N1017" s="95" t="s">
        <v>1881</v>
      </c>
      <c r="O1017" s="95" t="s">
        <v>33</v>
      </c>
      <c r="P1017" s="95" t="str">
        <f t="shared" si="15"/>
        <v>-</v>
      </c>
      <c r="Q1017" s="95" t="s">
        <v>1866</v>
      </c>
      <c r="R1017" s="95"/>
      <c r="S1017" s="95" t="s">
        <v>234</v>
      </c>
    </row>
    <row r="1018" spans="2:19" x14ac:dyDescent="0.4">
      <c r="B1018" s="95" t="s">
        <v>733</v>
      </c>
      <c r="C1018" s="95" t="s">
        <v>6</v>
      </c>
      <c r="D1018" s="95"/>
      <c r="E1018" s="95" t="s">
        <v>97</v>
      </c>
      <c r="F1018" s="95" t="s">
        <v>273</v>
      </c>
      <c r="G1018" s="95" t="s">
        <v>97</v>
      </c>
      <c r="H1018" s="95" t="s">
        <v>104</v>
      </c>
      <c r="I1018" s="95" t="s">
        <v>114</v>
      </c>
      <c r="J1018" s="95" t="s">
        <v>276</v>
      </c>
      <c r="K1018" s="95" t="s">
        <v>98</v>
      </c>
      <c r="L1018" s="95" t="s">
        <v>1187</v>
      </c>
      <c r="M1018" s="95" t="s">
        <v>1917</v>
      </c>
      <c r="N1018" s="95" t="s">
        <v>1881</v>
      </c>
      <c r="O1018" s="95" t="s">
        <v>33</v>
      </c>
      <c r="P1018" s="95" t="str">
        <f t="shared" si="15"/>
        <v>-</v>
      </c>
      <c r="Q1018" s="95" t="s">
        <v>738</v>
      </c>
      <c r="R1018" s="95"/>
      <c r="S1018" s="95" t="s">
        <v>234</v>
      </c>
    </row>
    <row r="1019" spans="2:19" x14ac:dyDescent="0.4">
      <c r="B1019" s="95" t="s">
        <v>733</v>
      </c>
      <c r="C1019" s="95" t="s">
        <v>7</v>
      </c>
      <c r="D1019" s="95"/>
      <c r="E1019" s="95" t="s">
        <v>97</v>
      </c>
      <c r="F1019" s="95" t="s">
        <v>273</v>
      </c>
      <c r="G1019" s="95" t="s">
        <v>97</v>
      </c>
      <c r="H1019" s="95" t="s">
        <v>104</v>
      </c>
      <c r="I1019" s="95" t="s">
        <v>114</v>
      </c>
      <c r="J1019" s="95" t="s">
        <v>276</v>
      </c>
      <c r="K1019" s="95" t="s">
        <v>98</v>
      </c>
      <c r="L1019" s="95" t="s">
        <v>1188</v>
      </c>
      <c r="M1019" s="95" t="s">
        <v>1917</v>
      </c>
      <c r="N1019" s="95" t="s">
        <v>1881</v>
      </c>
      <c r="O1019" s="95" t="s">
        <v>33</v>
      </c>
      <c r="P1019" s="95" t="str">
        <f t="shared" si="15"/>
        <v>-</v>
      </c>
      <c r="Q1019" s="95" t="s">
        <v>740</v>
      </c>
      <c r="R1019" s="95"/>
      <c r="S1019" s="95" t="s">
        <v>234</v>
      </c>
    </row>
    <row r="1020" spans="2:19" x14ac:dyDescent="0.4">
      <c r="B1020" s="95" t="s">
        <v>733</v>
      </c>
      <c r="C1020" s="95" t="s">
        <v>94</v>
      </c>
      <c r="D1020" s="95"/>
      <c r="E1020" s="95" t="s">
        <v>97</v>
      </c>
      <c r="F1020" s="95" t="s">
        <v>273</v>
      </c>
      <c r="G1020" s="95" t="s">
        <v>97</v>
      </c>
      <c r="H1020" s="95" t="s">
        <v>104</v>
      </c>
      <c r="I1020" s="95" t="s">
        <v>105</v>
      </c>
      <c r="J1020" s="95" t="s">
        <v>278</v>
      </c>
      <c r="K1020" s="95" t="s">
        <v>98</v>
      </c>
      <c r="L1020" s="95" t="s">
        <v>1189</v>
      </c>
      <c r="M1020" s="95" t="s">
        <v>1917</v>
      </c>
      <c r="N1020" s="95" t="s">
        <v>1881</v>
      </c>
      <c r="O1020" s="95" t="s">
        <v>33</v>
      </c>
      <c r="P1020" s="95" t="str">
        <f t="shared" si="15"/>
        <v>-</v>
      </c>
      <c r="Q1020" s="95" t="s">
        <v>1184</v>
      </c>
      <c r="R1020" s="95"/>
      <c r="S1020" s="95" t="s">
        <v>234</v>
      </c>
    </row>
    <row r="1021" spans="2:19" x14ac:dyDescent="0.4">
      <c r="B1021" s="95" t="s">
        <v>733</v>
      </c>
      <c r="C1021" s="95" t="s">
        <v>4</v>
      </c>
      <c r="D1021" s="95"/>
      <c r="E1021" s="95" t="s">
        <v>97</v>
      </c>
      <c r="F1021" s="95" t="s">
        <v>273</v>
      </c>
      <c r="G1021" s="95" t="s">
        <v>97</v>
      </c>
      <c r="H1021" s="95" t="s">
        <v>104</v>
      </c>
      <c r="I1021" s="95" t="s">
        <v>105</v>
      </c>
      <c r="J1021" s="95" t="s">
        <v>278</v>
      </c>
      <c r="K1021" s="95" t="s">
        <v>98</v>
      </c>
      <c r="L1021" s="95" t="s">
        <v>1190</v>
      </c>
      <c r="M1021" s="95" t="s">
        <v>1917</v>
      </c>
      <c r="N1021" s="95" t="s">
        <v>1881</v>
      </c>
      <c r="O1021" s="95" t="s">
        <v>33</v>
      </c>
      <c r="P1021" s="95" t="str">
        <f t="shared" si="15"/>
        <v>-</v>
      </c>
      <c r="Q1021" s="95" t="s">
        <v>1178</v>
      </c>
      <c r="R1021" s="95"/>
      <c r="S1021" s="95" t="s">
        <v>234</v>
      </c>
    </row>
    <row r="1022" spans="2:19" x14ac:dyDescent="0.4">
      <c r="B1022" s="95" t="s">
        <v>733</v>
      </c>
      <c r="C1022" s="95" t="s">
        <v>100</v>
      </c>
      <c r="D1022" s="95" t="s">
        <v>1865</v>
      </c>
      <c r="E1022" s="95" t="s">
        <v>97</v>
      </c>
      <c r="F1022" s="95" t="s">
        <v>273</v>
      </c>
      <c r="G1022" s="95" t="s">
        <v>97</v>
      </c>
      <c r="H1022" s="95" t="s">
        <v>104</v>
      </c>
      <c r="I1022" s="95" t="s">
        <v>105</v>
      </c>
      <c r="J1022" s="95" t="s">
        <v>278</v>
      </c>
      <c r="K1022" s="95" t="s">
        <v>98</v>
      </c>
      <c r="L1022" s="95" t="s">
        <v>1191</v>
      </c>
      <c r="M1022" s="95" t="s">
        <v>1917</v>
      </c>
      <c r="N1022" s="95" t="s">
        <v>1881</v>
      </c>
      <c r="O1022" s="95" t="s">
        <v>33</v>
      </c>
      <c r="P1022" s="95" t="str">
        <f t="shared" si="15"/>
        <v>-</v>
      </c>
      <c r="Q1022" s="95" t="s">
        <v>1866</v>
      </c>
      <c r="R1022" s="95"/>
      <c r="S1022" s="95" t="s">
        <v>234</v>
      </c>
    </row>
    <row r="1023" spans="2:19" x14ac:dyDescent="0.4">
      <c r="B1023" s="95" t="s">
        <v>733</v>
      </c>
      <c r="C1023" s="95" t="s">
        <v>6</v>
      </c>
      <c r="D1023" s="95"/>
      <c r="E1023" s="95" t="s">
        <v>97</v>
      </c>
      <c r="F1023" s="95" t="s">
        <v>273</v>
      </c>
      <c r="G1023" s="95" t="s">
        <v>97</v>
      </c>
      <c r="H1023" s="95" t="s">
        <v>104</v>
      </c>
      <c r="I1023" s="95" t="s">
        <v>105</v>
      </c>
      <c r="J1023" s="95" t="s">
        <v>278</v>
      </c>
      <c r="K1023" s="95" t="s">
        <v>98</v>
      </c>
      <c r="L1023" s="95" t="s">
        <v>1192</v>
      </c>
      <c r="M1023" s="95" t="s">
        <v>1917</v>
      </c>
      <c r="N1023" s="95" t="s">
        <v>1881</v>
      </c>
      <c r="O1023" s="95" t="s">
        <v>33</v>
      </c>
      <c r="P1023" s="95" t="str">
        <f t="shared" si="15"/>
        <v>-</v>
      </c>
      <c r="Q1023" s="95" t="s">
        <v>738</v>
      </c>
      <c r="R1023" s="95"/>
      <c r="S1023" s="95" t="s">
        <v>234</v>
      </c>
    </row>
    <row r="1024" spans="2:19" x14ac:dyDescent="0.4">
      <c r="B1024" s="95" t="s">
        <v>733</v>
      </c>
      <c r="C1024" s="95" t="s">
        <v>7</v>
      </c>
      <c r="D1024" s="95"/>
      <c r="E1024" s="95" t="s">
        <v>97</v>
      </c>
      <c r="F1024" s="95" t="s">
        <v>273</v>
      </c>
      <c r="G1024" s="95" t="s">
        <v>97</v>
      </c>
      <c r="H1024" s="95" t="s">
        <v>104</v>
      </c>
      <c r="I1024" s="95" t="s">
        <v>105</v>
      </c>
      <c r="J1024" s="95" t="s">
        <v>278</v>
      </c>
      <c r="K1024" s="95" t="s">
        <v>98</v>
      </c>
      <c r="L1024" s="95" t="s">
        <v>1193</v>
      </c>
      <c r="M1024" s="95" t="s">
        <v>1917</v>
      </c>
      <c r="N1024" s="95" t="s">
        <v>1881</v>
      </c>
      <c r="O1024" s="95" t="s">
        <v>33</v>
      </c>
      <c r="P1024" s="95" t="str">
        <f t="shared" si="15"/>
        <v>-</v>
      </c>
      <c r="Q1024" s="95" t="s">
        <v>740</v>
      </c>
      <c r="R1024" s="95"/>
      <c r="S1024" s="95" t="s">
        <v>234</v>
      </c>
    </row>
    <row r="1025" spans="2:19" x14ac:dyDescent="0.4">
      <c r="B1025" s="95" t="s">
        <v>733</v>
      </c>
      <c r="C1025" s="95" t="s">
        <v>94</v>
      </c>
      <c r="D1025" s="95"/>
      <c r="E1025" s="95" t="s">
        <v>97</v>
      </c>
      <c r="F1025" s="95" t="s">
        <v>273</v>
      </c>
      <c r="G1025" s="95" t="s">
        <v>97</v>
      </c>
      <c r="H1025" s="95" t="s">
        <v>118</v>
      </c>
      <c r="I1025" s="95" t="s">
        <v>114</v>
      </c>
      <c r="J1025" s="95" t="s">
        <v>282</v>
      </c>
      <c r="K1025" s="95" t="s">
        <v>98</v>
      </c>
      <c r="L1025" s="95" t="s">
        <v>1194</v>
      </c>
      <c r="M1025" s="95" t="s">
        <v>1917</v>
      </c>
      <c r="N1025" s="95" t="s">
        <v>1881</v>
      </c>
      <c r="O1025" s="95" t="s">
        <v>34</v>
      </c>
      <c r="P1025" s="95" t="str">
        <f t="shared" si="15"/>
        <v>-</v>
      </c>
      <c r="Q1025" s="95" t="s">
        <v>1184</v>
      </c>
      <c r="R1025" s="95"/>
      <c r="S1025" s="95" t="s">
        <v>234</v>
      </c>
    </row>
    <row r="1026" spans="2:19" x14ac:dyDescent="0.4">
      <c r="B1026" s="95" t="s">
        <v>733</v>
      </c>
      <c r="C1026" s="95" t="s">
        <v>4</v>
      </c>
      <c r="D1026" s="95"/>
      <c r="E1026" s="95" t="s">
        <v>97</v>
      </c>
      <c r="F1026" s="95" t="s">
        <v>273</v>
      </c>
      <c r="G1026" s="95" t="s">
        <v>97</v>
      </c>
      <c r="H1026" s="95" t="s">
        <v>118</v>
      </c>
      <c r="I1026" s="95" t="s">
        <v>114</v>
      </c>
      <c r="J1026" s="95" t="s">
        <v>282</v>
      </c>
      <c r="K1026" s="95" t="s">
        <v>98</v>
      </c>
      <c r="L1026" s="95" t="s">
        <v>1195</v>
      </c>
      <c r="M1026" s="95" t="s">
        <v>1917</v>
      </c>
      <c r="N1026" s="95" t="s">
        <v>1881</v>
      </c>
      <c r="O1026" s="95" t="s">
        <v>34</v>
      </c>
      <c r="P1026" s="95" t="str">
        <f t="shared" si="15"/>
        <v>-</v>
      </c>
      <c r="Q1026" s="95" t="s">
        <v>1178</v>
      </c>
      <c r="R1026" s="95"/>
      <c r="S1026" s="95" t="s">
        <v>234</v>
      </c>
    </row>
    <row r="1027" spans="2:19" x14ac:dyDescent="0.4">
      <c r="B1027" s="95" t="s">
        <v>733</v>
      </c>
      <c r="C1027" s="95" t="s">
        <v>100</v>
      </c>
      <c r="D1027" s="95" t="s">
        <v>1865</v>
      </c>
      <c r="E1027" s="95" t="s">
        <v>97</v>
      </c>
      <c r="F1027" s="95" t="s">
        <v>273</v>
      </c>
      <c r="G1027" s="95" t="s">
        <v>97</v>
      </c>
      <c r="H1027" s="95" t="s">
        <v>118</v>
      </c>
      <c r="I1027" s="95" t="s">
        <v>114</v>
      </c>
      <c r="J1027" s="95" t="s">
        <v>282</v>
      </c>
      <c r="K1027" s="95" t="s">
        <v>98</v>
      </c>
      <c r="L1027" s="95" t="s">
        <v>1196</v>
      </c>
      <c r="M1027" s="95" t="s">
        <v>1917</v>
      </c>
      <c r="N1027" s="95" t="s">
        <v>1881</v>
      </c>
      <c r="O1027" s="95" t="s">
        <v>34</v>
      </c>
      <c r="P1027" s="95" t="str">
        <f t="shared" si="15"/>
        <v>-</v>
      </c>
      <c r="Q1027" s="95" t="s">
        <v>1866</v>
      </c>
      <c r="R1027" s="95"/>
      <c r="S1027" s="95" t="s">
        <v>234</v>
      </c>
    </row>
    <row r="1028" spans="2:19" x14ac:dyDescent="0.4">
      <c r="B1028" s="95" t="s">
        <v>733</v>
      </c>
      <c r="C1028" s="95" t="s">
        <v>6</v>
      </c>
      <c r="D1028" s="95"/>
      <c r="E1028" s="95" t="s">
        <v>97</v>
      </c>
      <c r="F1028" s="95" t="s">
        <v>273</v>
      </c>
      <c r="G1028" s="95" t="s">
        <v>97</v>
      </c>
      <c r="H1028" s="95" t="s">
        <v>118</v>
      </c>
      <c r="I1028" s="95" t="s">
        <v>114</v>
      </c>
      <c r="J1028" s="95" t="s">
        <v>282</v>
      </c>
      <c r="K1028" s="95" t="s">
        <v>98</v>
      </c>
      <c r="L1028" s="95" t="s">
        <v>1197</v>
      </c>
      <c r="M1028" s="95" t="s">
        <v>1917</v>
      </c>
      <c r="N1028" s="95" t="s">
        <v>1881</v>
      </c>
      <c r="O1028" s="95" t="s">
        <v>34</v>
      </c>
      <c r="P1028" s="95" t="str">
        <f t="shared" si="15"/>
        <v>-</v>
      </c>
      <c r="Q1028" s="95" t="s">
        <v>738</v>
      </c>
      <c r="R1028" s="95"/>
      <c r="S1028" s="95" t="s">
        <v>234</v>
      </c>
    </row>
    <row r="1029" spans="2:19" x14ac:dyDescent="0.4">
      <c r="B1029" s="95" t="s">
        <v>733</v>
      </c>
      <c r="C1029" s="95" t="s">
        <v>7</v>
      </c>
      <c r="D1029" s="95"/>
      <c r="E1029" s="95" t="s">
        <v>97</v>
      </c>
      <c r="F1029" s="95" t="s">
        <v>273</v>
      </c>
      <c r="G1029" s="95" t="s">
        <v>97</v>
      </c>
      <c r="H1029" s="95" t="s">
        <v>118</v>
      </c>
      <c r="I1029" s="95" t="s">
        <v>114</v>
      </c>
      <c r="J1029" s="95" t="s">
        <v>282</v>
      </c>
      <c r="K1029" s="95" t="s">
        <v>98</v>
      </c>
      <c r="L1029" s="95" t="s">
        <v>1198</v>
      </c>
      <c r="M1029" s="95" t="s">
        <v>1917</v>
      </c>
      <c r="N1029" s="95" t="s">
        <v>1881</v>
      </c>
      <c r="O1029" s="95" t="s">
        <v>34</v>
      </c>
      <c r="P1029" s="95" t="str">
        <f t="shared" si="15"/>
        <v>-</v>
      </c>
      <c r="Q1029" s="95" t="s">
        <v>740</v>
      </c>
      <c r="R1029" s="95"/>
      <c r="S1029" s="95" t="s">
        <v>234</v>
      </c>
    </row>
    <row r="1030" spans="2:19" x14ac:dyDescent="0.4">
      <c r="B1030" s="95" t="s">
        <v>1657</v>
      </c>
      <c r="C1030" s="95" t="s">
        <v>94</v>
      </c>
      <c r="D1030" s="95"/>
      <c r="E1030" s="95" t="s">
        <v>1636</v>
      </c>
      <c r="F1030" s="95" t="s">
        <v>273</v>
      </c>
      <c r="G1030" s="95" t="s">
        <v>97</v>
      </c>
      <c r="H1030" s="95" t="s">
        <v>104</v>
      </c>
      <c r="I1030" s="95" t="s">
        <v>114</v>
      </c>
      <c r="J1030" s="95" t="s">
        <v>276</v>
      </c>
      <c r="K1030" s="95" t="s">
        <v>98</v>
      </c>
      <c r="L1030" s="95" t="s">
        <v>1199</v>
      </c>
      <c r="M1030" s="95" t="s">
        <v>1917</v>
      </c>
      <c r="N1030" s="95" t="s">
        <v>1881</v>
      </c>
      <c r="O1030" s="95" t="s">
        <v>33</v>
      </c>
      <c r="P1030" s="95" t="str">
        <f t="shared" si="15"/>
        <v>-</v>
      </c>
      <c r="Q1030" s="95" t="s">
        <v>1903</v>
      </c>
      <c r="R1030" s="95"/>
      <c r="S1030" s="95" t="s">
        <v>234</v>
      </c>
    </row>
    <row r="1031" spans="2:19" x14ac:dyDescent="0.4">
      <c r="B1031" s="95" t="s">
        <v>1657</v>
      </c>
      <c r="C1031" s="95" t="s">
        <v>94</v>
      </c>
      <c r="D1031" s="95"/>
      <c r="E1031" s="95" t="s">
        <v>1636</v>
      </c>
      <c r="F1031" s="95" t="s">
        <v>273</v>
      </c>
      <c r="G1031" s="95" t="s">
        <v>97</v>
      </c>
      <c r="H1031" s="95" t="s">
        <v>104</v>
      </c>
      <c r="I1031" s="95" t="s">
        <v>105</v>
      </c>
      <c r="J1031" s="95" t="s">
        <v>278</v>
      </c>
      <c r="K1031" s="95" t="s">
        <v>98</v>
      </c>
      <c r="L1031" s="95" t="s">
        <v>1200</v>
      </c>
      <c r="M1031" s="95" t="s">
        <v>1917</v>
      </c>
      <c r="N1031" s="95" t="s">
        <v>1881</v>
      </c>
      <c r="O1031" s="95" t="s">
        <v>33</v>
      </c>
      <c r="P1031" s="95" t="str">
        <f t="shared" si="15"/>
        <v>-</v>
      </c>
      <c r="Q1031" s="95" t="s">
        <v>1944</v>
      </c>
      <c r="R1031" s="95"/>
      <c r="S1031" s="95" t="s">
        <v>234</v>
      </c>
    </row>
    <row r="1032" spans="2:19" x14ac:dyDescent="0.4">
      <c r="B1032" s="95" t="s">
        <v>1657</v>
      </c>
      <c r="C1032" s="95" t="s">
        <v>94</v>
      </c>
      <c r="D1032" s="95"/>
      <c r="E1032" s="95" t="s">
        <v>1636</v>
      </c>
      <c r="F1032" s="95" t="s">
        <v>273</v>
      </c>
      <c r="G1032" s="95" t="s">
        <v>97</v>
      </c>
      <c r="H1032" s="95" t="s">
        <v>118</v>
      </c>
      <c r="I1032" s="95" t="s">
        <v>114</v>
      </c>
      <c r="J1032" s="95" t="s">
        <v>282</v>
      </c>
      <c r="K1032" s="95" t="s">
        <v>98</v>
      </c>
      <c r="L1032" s="95" t="s">
        <v>1201</v>
      </c>
      <c r="M1032" s="95" t="s">
        <v>1917</v>
      </c>
      <c r="N1032" s="95" t="s">
        <v>1881</v>
      </c>
      <c r="O1032" s="95" t="s">
        <v>34</v>
      </c>
      <c r="P1032" s="95" t="str">
        <f t="shared" si="15"/>
        <v>-</v>
      </c>
      <c r="Q1032" s="95" t="s">
        <v>1942</v>
      </c>
      <c r="R1032" s="95"/>
      <c r="S1032" s="95" t="s">
        <v>234</v>
      </c>
    </row>
    <row r="1033" spans="2:19" x14ac:dyDescent="0.4">
      <c r="B1033" s="95" t="s">
        <v>798</v>
      </c>
      <c r="C1033" s="95" t="s">
        <v>10</v>
      </c>
      <c r="D1033" s="95"/>
      <c r="E1033" s="95" t="s">
        <v>97</v>
      </c>
      <c r="F1033" s="95" t="s">
        <v>273</v>
      </c>
      <c r="G1033" s="95" t="s">
        <v>97</v>
      </c>
      <c r="H1033" s="95" t="s">
        <v>104</v>
      </c>
      <c r="I1033" s="95" t="s">
        <v>105</v>
      </c>
      <c r="J1033" s="95" t="s">
        <v>245</v>
      </c>
      <c r="K1033" s="95" t="s">
        <v>98</v>
      </c>
      <c r="L1033" s="95" t="s">
        <v>1202</v>
      </c>
      <c r="M1033" s="95" t="s">
        <v>1917</v>
      </c>
      <c r="N1033" s="95" t="s">
        <v>1881</v>
      </c>
      <c r="O1033" s="95" t="s">
        <v>37</v>
      </c>
      <c r="P1033" s="95" t="str">
        <f t="shared" ref="P1033:P1088" si="16">IF(G1033="-","-",IF(LEFT(G1033,1)="日",VALUE(MID(G1033,8,4)),VALUE(SUBSTITUTE(G1033,"以下",""))))</f>
        <v>-</v>
      </c>
      <c r="Q1033" s="95"/>
      <c r="R1033" s="95"/>
      <c r="S1033" s="95" t="s">
        <v>234</v>
      </c>
    </row>
    <row r="1034" spans="2:19" x14ac:dyDescent="0.4">
      <c r="B1034" s="95" t="s">
        <v>798</v>
      </c>
      <c r="C1034" s="95" t="s">
        <v>10</v>
      </c>
      <c r="D1034" s="95"/>
      <c r="E1034" s="95" t="s">
        <v>97</v>
      </c>
      <c r="F1034" s="95" t="s">
        <v>273</v>
      </c>
      <c r="G1034" s="95" t="s">
        <v>97</v>
      </c>
      <c r="H1034" s="95" t="s">
        <v>104</v>
      </c>
      <c r="I1034" s="95" t="s">
        <v>114</v>
      </c>
      <c r="J1034" s="95" t="s">
        <v>276</v>
      </c>
      <c r="K1034" s="95" t="s">
        <v>98</v>
      </c>
      <c r="L1034" s="95" t="s">
        <v>1203</v>
      </c>
      <c r="M1034" s="95" t="s">
        <v>1917</v>
      </c>
      <c r="N1034" s="95" t="s">
        <v>1881</v>
      </c>
      <c r="O1034" s="95" t="s">
        <v>33</v>
      </c>
      <c r="P1034" s="95" t="str">
        <f t="shared" si="16"/>
        <v>-</v>
      </c>
      <c r="Q1034" s="95"/>
      <c r="R1034" s="95"/>
      <c r="S1034" s="95" t="s">
        <v>234</v>
      </c>
    </row>
    <row r="1035" spans="2:19" x14ac:dyDescent="0.4">
      <c r="B1035" s="95" t="s">
        <v>798</v>
      </c>
      <c r="C1035" s="95" t="s">
        <v>10</v>
      </c>
      <c r="D1035" s="95"/>
      <c r="E1035" s="95" t="s">
        <v>97</v>
      </c>
      <c r="F1035" s="95" t="s">
        <v>273</v>
      </c>
      <c r="G1035" s="95" t="s">
        <v>97</v>
      </c>
      <c r="H1035" s="95" t="s">
        <v>104</v>
      </c>
      <c r="I1035" s="95" t="s">
        <v>105</v>
      </c>
      <c r="J1035" s="95" t="s">
        <v>278</v>
      </c>
      <c r="K1035" s="95" t="s">
        <v>98</v>
      </c>
      <c r="L1035" s="95" t="s">
        <v>1204</v>
      </c>
      <c r="M1035" s="95" t="s">
        <v>1917</v>
      </c>
      <c r="N1035" s="95" t="s">
        <v>1881</v>
      </c>
      <c r="O1035" s="95" t="s">
        <v>33</v>
      </c>
      <c r="P1035" s="95" t="str">
        <f t="shared" si="16"/>
        <v>-</v>
      </c>
      <c r="Q1035" s="95"/>
      <c r="R1035" s="95"/>
      <c r="S1035" s="95" t="s">
        <v>234</v>
      </c>
    </row>
    <row r="1036" spans="2:19" x14ac:dyDescent="0.4">
      <c r="B1036" s="95" t="s">
        <v>798</v>
      </c>
      <c r="C1036" s="95" t="s">
        <v>10</v>
      </c>
      <c r="D1036" s="95"/>
      <c r="E1036" s="95" t="s">
        <v>97</v>
      </c>
      <c r="F1036" s="95" t="s">
        <v>273</v>
      </c>
      <c r="G1036" s="95" t="s">
        <v>97</v>
      </c>
      <c r="H1036" s="95" t="s">
        <v>118</v>
      </c>
      <c r="I1036" s="95" t="s">
        <v>114</v>
      </c>
      <c r="J1036" s="95" t="s">
        <v>282</v>
      </c>
      <c r="K1036" s="95" t="s">
        <v>98</v>
      </c>
      <c r="L1036" s="95" t="s">
        <v>1205</v>
      </c>
      <c r="M1036" s="95" t="s">
        <v>1917</v>
      </c>
      <c r="N1036" s="95" t="s">
        <v>1881</v>
      </c>
      <c r="O1036" s="95" t="s">
        <v>34</v>
      </c>
      <c r="P1036" s="95" t="str">
        <f t="shared" si="16"/>
        <v>-</v>
      </c>
      <c r="Q1036" s="95"/>
      <c r="R1036" s="95"/>
      <c r="S1036" s="95" t="s">
        <v>234</v>
      </c>
    </row>
    <row r="1037" spans="2:19" x14ac:dyDescent="0.4">
      <c r="B1037" s="95" t="s">
        <v>1869</v>
      </c>
      <c r="C1037" s="95" t="s">
        <v>94</v>
      </c>
      <c r="D1037" s="95" t="s">
        <v>1870</v>
      </c>
      <c r="E1037" s="95" t="s">
        <v>97</v>
      </c>
      <c r="F1037" s="95" t="s">
        <v>273</v>
      </c>
      <c r="G1037" s="95" t="s">
        <v>97</v>
      </c>
      <c r="H1037" s="95" t="s">
        <v>104</v>
      </c>
      <c r="I1037" s="95" t="s">
        <v>105</v>
      </c>
      <c r="J1037" s="95" t="s">
        <v>245</v>
      </c>
      <c r="K1037" s="95" t="s">
        <v>98</v>
      </c>
      <c r="L1037" s="95" t="s">
        <v>1206</v>
      </c>
      <c r="M1037" s="95" t="s">
        <v>1917</v>
      </c>
      <c r="N1037" s="95" t="s">
        <v>1881</v>
      </c>
      <c r="O1037" s="95" t="s">
        <v>37</v>
      </c>
      <c r="P1037" s="95" t="str">
        <f t="shared" si="16"/>
        <v>-</v>
      </c>
      <c r="Q1037" s="95"/>
      <c r="R1037" s="95"/>
      <c r="S1037" s="95" t="s">
        <v>234</v>
      </c>
    </row>
    <row r="1038" spans="2:19" x14ac:dyDescent="0.4">
      <c r="B1038" s="95" t="s">
        <v>1869</v>
      </c>
      <c r="C1038" s="95" t="s">
        <v>94</v>
      </c>
      <c r="D1038" s="95" t="s">
        <v>1870</v>
      </c>
      <c r="E1038" s="95" t="s">
        <v>97</v>
      </c>
      <c r="F1038" s="95" t="s">
        <v>273</v>
      </c>
      <c r="G1038" s="95" t="s">
        <v>97</v>
      </c>
      <c r="H1038" s="95" t="s">
        <v>104</v>
      </c>
      <c r="I1038" s="95" t="s">
        <v>114</v>
      </c>
      <c r="J1038" s="95" t="s">
        <v>276</v>
      </c>
      <c r="K1038" s="95" t="s">
        <v>98</v>
      </c>
      <c r="L1038" s="95" t="s">
        <v>1207</v>
      </c>
      <c r="M1038" s="95" t="s">
        <v>1917</v>
      </c>
      <c r="N1038" s="95" t="s">
        <v>1881</v>
      </c>
      <c r="O1038" s="95" t="s">
        <v>33</v>
      </c>
      <c r="P1038" s="95" t="str">
        <f t="shared" si="16"/>
        <v>-</v>
      </c>
      <c r="Q1038" s="95"/>
      <c r="R1038" s="95"/>
      <c r="S1038" s="95" t="s">
        <v>234</v>
      </c>
    </row>
    <row r="1039" spans="2:19" x14ac:dyDescent="0.4">
      <c r="B1039" s="95" t="s">
        <v>1869</v>
      </c>
      <c r="C1039" s="95" t="s">
        <v>94</v>
      </c>
      <c r="D1039" s="95" t="s">
        <v>1870</v>
      </c>
      <c r="E1039" s="95" t="s">
        <v>97</v>
      </c>
      <c r="F1039" s="95" t="s">
        <v>273</v>
      </c>
      <c r="G1039" s="95" t="s">
        <v>97</v>
      </c>
      <c r="H1039" s="95" t="s">
        <v>104</v>
      </c>
      <c r="I1039" s="95" t="s">
        <v>105</v>
      </c>
      <c r="J1039" s="95" t="s">
        <v>278</v>
      </c>
      <c r="K1039" s="95" t="s">
        <v>98</v>
      </c>
      <c r="L1039" s="95" t="s">
        <v>1208</v>
      </c>
      <c r="M1039" s="95" t="s">
        <v>1917</v>
      </c>
      <c r="N1039" s="95" t="s">
        <v>1881</v>
      </c>
      <c r="O1039" s="95" t="s">
        <v>33</v>
      </c>
      <c r="P1039" s="95" t="str">
        <f t="shared" si="16"/>
        <v>-</v>
      </c>
      <c r="Q1039" s="95"/>
      <c r="R1039" s="95"/>
      <c r="S1039" s="95" t="s">
        <v>234</v>
      </c>
    </row>
    <row r="1040" spans="2:19" x14ac:dyDescent="0.4">
      <c r="B1040" s="95" t="s">
        <v>1869</v>
      </c>
      <c r="C1040" s="95" t="s">
        <v>94</v>
      </c>
      <c r="D1040" s="95" t="s">
        <v>1870</v>
      </c>
      <c r="E1040" s="95" t="s">
        <v>97</v>
      </c>
      <c r="F1040" s="95" t="s">
        <v>273</v>
      </c>
      <c r="G1040" s="95" t="s">
        <v>97</v>
      </c>
      <c r="H1040" s="95" t="s">
        <v>118</v>
      </c>
      <c r="I1040" s="95" t="s">
        <v>114</v>
      </c>
      <c r="J1040" s="95" t="s">
        <v>282</v>
      </c>
      <c r="K1040" s="95" t="s">
        <v>98</v>
      </c>
      <c r="L1040" s="95" t="s">
        <v>1209</v>
      </c>
      <c r="M1040" s="95" t="s">
        <v>1917</v>
      </c>
      <c r="N1040" s="95" t="s">
        <v>1881</v>
      </c>
      <c r="O1040" s="95" t="s">
        <v>34</v>
      </c>
      <c r="P1040" s="95" t="str">
        <f t="shared" si="16"/>
        <v>-</v>
      </c>
      <c r="Q1040" s="95"/>
      <c r="R1040" s="95"/>
      <c r="S1040" s="95" t="s">
        <v>234</v>
      </c>
    </row>
    <row r="1041" spans="2:19" x14ac:dyDescent="0.4">
      <c r="B1041" s="95" t="s">
        <v>1869</v>
      </c>
      <c r="C1041" s="95" t="s">
        <v>94</v>
      </c>
      <c r="D1041" s="95" t="s">
        <v>1871</v>
      </c>
      <c r="E1041" s="95" t="s">
        <v>97</v>
      </c>
      <c r="F1041" s="95" t="s">
        <v>273</v>
      </c>
      <c r="G1041" s="95" t="s">
        <v>97</v>
      </c>
      <c r="H1041" s="95" t="s">
        <v>104</v>
      </c>
      <c r="I1041" s="95" t="s">
        <v>105</v>
      </c>
      <c r="J1041" s="95" t="s">
        <v>245</v>
      </c>
      <c r="K1041" s="95" t="s">
        <v>98</v>
      </c>
      <c r="L1041" s="95" t="s">
        <v>1210</v>
      </c>
      <c r="M1041" s="95" t="s">
        <v>1917</v>
      </c>
      <c r="N1041" s="95" t="s">
        <v>1881</v>
      </c>
      <c r="O1041" s="95" t="s">
        <v>37</v>
      </c>
      <c r="P1041" s="95" t="str">
        <f t="shared" si="16"/>
        <v>-</v>
      </c>
      <c r="Q1041" s="95"/>
      <c r="R1041" s="95"/>
      <c r="S1041" s="95" t="s">
        <v>234</v>
      </c>
    </row>
    <row r="1042" spans="2:19" x14ac:dyDescent="0.4">
      <c r="B1042" s="95" t="s">
        <v>1869</v>
      </c>
      <c r="C1042" s="95" t="s">
        <v>94</v>
      </c>
      <c r="D1042" s="95" t="s">
        <v>1871</v>
      </c>
      <c r="E1042" s="95" t="s">
        <v>97</v>
      </c>
      <c r="F1042" s="95" t="s">
        <v>273</v>
      </c>
      <c r="G1042" s="95" t="s">
        <v>97</v>
      </c>
      <c r="H1042" s="95" t="s">
        <v>104</v>
      </c>
      <c r="I1042" s="95" t="s">
        <v>114</v>
      </c>
      <c r="J1042" s="95" t="s">
        <v>276</v>
      </c>
      <c r="K1042" s="95" t="s">
        <v>98</v>
      </c>
      <c r="L1042" s="95" t="s">
        <v>1211</v>
      </c>
      <c r="M1042" s="95" t="s">
        <v>1917</v>
      </c>
      <c r="N1042" s="95" t="s">
        <v>1881</v>
      </c>
      <c r="O1042" s="95" t="s">
        <v>33</v>
      </c>
      <c r="P1042" s="95" t="str">
        <f t="shared" si="16"/>
        <v>-</v>
      </c>
      <c r="Q1042" s="95"/>
      <c r="R1042" s="95"/>
      <c r="S1042" s="95" t="s">
        <v>234</v>
      </c>
    </row>
    <row r="1043" spans="2:19" x14ac:dyDescent="0.4">
      <c r="B1043" s="95" t="s">
        <v>1869</v>
      </c>
      <c r="C1043" s="95" t="s">
        <v>94</v>
      </c>
      <c r="D1043" s="95" t="s">
        <v>1871</v>
      </c>
      <c r="E1043" s="95" t="s">
        <v>97</v>
      </c>
      <c r="F1043" s="95" t="s">
        <v>273</v>
      </c>
      <c r="G1043" s="95" t="s">
        <v>97</v>
      </c>
      <c r="H1043" s="95" t="s">
        <v>104</v>
      </c>
      <c r="I1043" s="95" t="s">
        <v>105</v>
      </c>
      <c r="J1043" s="95" t="s">
        <v>278</v>
      </c>
      <c r="K1043" s="95" t="s">
        <v>98</v>
      </c>
      <c r="L1043" s="95" t="s">
        <v>1212</v>
      </c>
      <c r="M1043" s="95" t="s">
        <v>1917</v>
      </c>
      <c r="N1043" s="95" t="s">
        <v>1881</v>
      </c>
      <c r="O1043" s="95" t="s">
        <v>33</v>
      </c>
      <c r="P1043" s="95" t="str">
        <f t="shared" si="16"/>
        <v>-</v>
      </c>
      <c r="Q1043" s="95"/>
      <c r="R1043" s="95"/>
      <c r="S1043" s="95" t="s">
        <v>234</v>
      </c>
    </row>
    <row r="1044" spans="2:19" x14ac:dyDescent="0.4">
      <c r="B1044" s="95" t="s">
        <v>1869</v>
      </c>
      <c r="C1044" s="95" t="s">
        <v>94</v>
      </c>
      <c r="D1044" s="95" t="s">
        <v>1871</v>
      </c>
      <c r="E1044" s="95" t="s">
        <v>97</v>
      </c>
      <c r="F1044" s="95" t="s">
        <v>273</v>
      </c>
      <c r="G1044" s="95" t="s">
        <v>97</v>
      </c>
      <c r="H1044" s="95" t="s">
        <v>118</v>
      </c>
      <c r="I1044" s="95" t="s">
        <v>114</v>
      </c>
      <c r="J1044" s="95" t="s">
        <v>282</v>
      </c>
      <c r="K1044" s="95" t="s">
        <v>98</v>
      </c>
      <c r="L1044" s="95" t="s">
        <v>1213</v>
      </c>
      <c r="M1044" s="95" t="s">
        <v>1917</v>
      </c>
      <c r="N1044" s="95" t="s">
        <v>1881</v>
      </c>
      <c r="O1044" s="95" t="s">
        <v>34</v>
      </c>
      <c r="P1044" s="95" t="str">
        <f t="shared" si="16"/>
        <v>-</v>
      </c>
      <c r="Q1044" s="95"/>
      <c r="R1044" s="95"/>
      <c r="S1044" s="95" t="s">
        <v>234</v>
      </c>
    </row>
    <row r="1045" spans="2:19" x14ac:dyDescent="0.4">
      <c r="B1045" s="95" t="s">
        <v>1924</v>
      </c>
      <c r="C1045" s="95" t="s">
        <v>94</v>
      </c>
      <c r="D1045" s="95"/>
      <c r="E1045" s="95" t="s">
        <v>97</v>
      </c>
      <c r="F1045" s="95" t="s">
        <v>97</v>
      </c>
      <c r="G1045" s="95" t="s">
        <v>97</v>
      </c>
      <c r="H1045" s="95" t="s">
        <v>97</v>
      </c>
      <c r="I1045" s="95" t="s">
        <v>97</v>
      </c>
      <c r="J1045" s="95" t="s">
        <v>1560</v>
      </c>
      <c r="K1045" s="95" t="s">
        <v>97</v>
      </c>
      <c r="L1045" s="95" t="s">
        <v>1215</v>
      </c>
      <c r="M1045" s="95" t="s">
        <v>1917</v>
      </c>
      <c r="N1045" s="95" t="s">
        <v>1214</v>
      </c>
      <c r="O1045" s="95" t="s">
        <v>97</v>
      </c>
      <c r="P1045" s="95" t="str">
        <f t="shared" si="16"/>
        <v>-</v>
      </c>
      <c r="Q1045" s="95" t="s">
        <v>1776</v>
      </c>
      <c r="R1045" s="95"/>
      <c r="S1045" s="95"/>
    </row>
    <row r="1046" spans="2:19" x14ac:dyDescent="0.4">
      <c r="B1046" s="95" t="s">
        <v>1924</v>
      </c>
      <c r="C1046" s="95" t="s">
        <v>4</v>
      </c>
      <c r="D1046" s="95"/>
      <c r="E1046" s="95" t="s">
        <v>97</v>
      </c>
      <c r="F1046" s="95" t="s">
        <v>97</v>
      </c>
      <c r="G1046" s="95" t="s">
        <v>97</v>
      </c>
      <c r="H1046" s="95" t="s">
        <v>97</v>
      </c>
      <c r="I1046" s="95" t="s">
        <v>97</v>
      </c>
      <c r="J1046" s="95" t="s">
        <v>1560</v>
      </c>
      <c r="K1046" s="95" t="s">
        <v>97</v>
      </c>
      <c r="L1046" s="95" t="s">
        <v>1216</v>
      </c>
      <c r="M1046" s="95" t="s">
        <v>1917</v>
      </c>
      <c r="N1046" s="95" t="s">
        <v>1214</v>
      </c>
      <c r="O1046" s="95" t="s">
        <v>97</v>
      </c>
      <c r="P1046" s="95" t="str">
        <f t="shared" si="16"/>
        <v>-</v>
      </c>
      <c r="Q1046" s="95" t="s">
        <v>1776</v>
      </c>
      <c r="R1046" s="95"/>
      <c r="S1046" s="95"/>
    </row>
    <row r="1047" spans="2:19" x14ac:dyDescent="0.4">
      <c r="B1047" s="95" t="s">
        <v>1924</v>
      </c>
      <c r="C1047" s="95" t="s">
        <v>100</v>
      </c>
      <c r="D1047" s="95"/>
      <c r="E1047" s="95" t="s">
        <v>97</v>
      </c>
      <c r="F1047" s="95" t="s">
        <v>97</v>
      </c>
      <c r="G1047" s="95" t="s">
        <v>97</v>
      </c>
      <c r="H1047" s="95" t="s">
        <v>97</v>
      </c>
      <c r="I1047" s="95" t="s">
        <v>97</v>
      </c>
      <c r="J1047" s="95" t="s">
        <v>1560</v>
      </c>
      <c r="K1047" s="95" t="s">
        <v>97</v>
      </c>
      <c r="L1047" s="95" t="s">
        <v>1217</v>
      </c>
      <c r="M1047" s="95" t="s">
        <v>1917</v>
      </c>
      <c r="N1047" s="95" t="s">
        <v>1214</v>
      </c>
      <c r="O1047" s="95" t="s">
        <v>97</v>
      </c>
      <c r="P1047" s="95" t="str">
        <f t="shared" si="16"/>
        <v>-</v>
      </c>
      <c r="Q1047" s="95" t="s">
        <v>1776</v>
      </c>
      <c r="R1047" s="95"/>
      <c r="S1047" s="95"/>
    </row>
    <row r="1048" spans="2:19" x14ac:dyDescent="0.4">
      <c r="B1048" s="95" t="s">
        <v>1924</v>
      </c>
      <c r="C1048" s="95" t="s">
        <v>6</v>
      </c>
      <c r="D1048" s="95"/>
      <c r="E1048" s="95" t="s">
        <v>97</v>
      </c>
      <c r="F1048" s="95" t="s">
        <v>97</v>
      </c>
      <c r="G1048" s="95" t="s">
        <v>97</v>
      </c>
      <c r="H1048" s="95" t="s">
        <v>97</v>
      </c>
      <c r="I1048" s="95" t="s">
        <v>97</v>
      </c>
      <c r="J1048" s="95" t="s">
        <v>1560</v>
      </c>
      <c r="K1048" s="95" t="s">
        <v>97</v>
      </c>
      <c r="L1048" s="95" t="s">
        <v>1218</v>
      </c>
      <c r="M1048" s="95" t="s">
        <v>1917</v>
      </c>
      <c r="N1048" s="95" t="s">
        <v>1214</v>
      </c>
      <c r="O1048" s="95" t="s">
        <v>97</v>
      </c>
      <c r="P1048" s="95" t="str">
        <f t="shared" si="16"/>
        <v>-</v>
      </c>
      <c r="Q1048" s="95" t="s">
        <v>1776</v>
      </c>
      <c r="R1048" s="95"/>
      <c r="S1048" s="95"/>
    </row>
    <row r="1049" spans="2:19" x14ac:dyDescent="0.4">
      <c r="B1049" s="95" t="s">
        <v>1924</v>
      </c>
      <c r="C1049" s="95" t="s">
        <v>7</v>
      </c>
      <c r="D1049" s="95"/>
      <c r="E1049" s="95" t="s">
        <v>97</v>
      </c>
      <c r="F1049" s="95" t="s">
        <v>97</v>
      </c>
      <c r="G1049" s="95" t="s">
        <v>97</v>
      </c>
      <c r="H1049" s="95" t="s">
        <v>97</v>
      </c>
      <c r="I1049" s="95" t="s">
        <v>97</v>
      </c>
      <c r="J1049" s="95" t="s">
        <v>1560</v>
      </c>
      <c r="K1049" s="95" t="s">
        <v>97</v>
      </c>
      <c r="L1049" s="95" t="s">
        <v>1219</v>
      </c>
      <c r="M1049" s="95" t="s">
        <v>1917</v>
      </c>
      <c r="N1049" s="95" t="s">
        <v>1214</v>
      </c>
      <c r="O1049" s="95" t="s">
        <v>97</v>
      </c>
      <c r="P1049" s="95" t="str">
        <f t="shared" si="16"/>
        <v>-</v>
      </c>
      <c r="Q1049" s="95" t="s">
        <v>1776</v>
      </c>
      <c r="R1049" s="95"/>
      <c r="S1049" s="95"/>
    </row>
    <row r="1050" spans="2:19" x14ac:dyDescent="0.4">
      <c r="B1050" s="95" t="s">
        <v>1924</v>
      </c>
      <c r="C1050" s="95" t="s">
        <v>94</v>
      </c>
      <c r="D1050" s="95"/>
      <c r="E1050" s="95" t="s">
        <v>97</v>
      </c>
      <c r="F1050" s="95" t="s">
        <v>97</v>
      </c>
      <c r="G1050" s="95" t="s">
        <v>97</v>
      </c>
      <c r="H1050" s="95" t="s">
        <v>97</v>
      </c>
      <c r="I1050" s="95" t="s">
        <v>97</v>
      </c>
      <c r="J1050" s="95" t="s">
        <v>1560</v>
      </c>
      <c r="K1050" s="95" t="s">
        <v>97</v>
      </c>
      <c r="L1050" s="95" t="s">
        <v>1215</v>
      </c>
      <c r="M1050" s="95" t="s">
        <v>1917</v>
      </c>
      <c r="N1050" s="95" t="s">
        <v>1214</v>
      </c>
      <c r="O1050" s="95" t="s">
        <v>97</v>
      </c>
      <c r="P1050" s="95" t="str">
        <f t="shared" si="16"/>
        <v>-</v>
      </c>
      <c r="Q1050" s="95" t="s">
        <v>1776</v>
      </c>
      <c r="R1050" s="95"/>
      <c r="S1050" s="95"/>
    </row>
    <row r="1051" spans="2:19" x14ac:dyDescent="0.4">
      <c r="B1051" s="95" t="s">
        <v>1924</v>
      </c>
      <c r="C1051" s="95" t="s">
        <v>9</v>
      </c>
      <c r="D1051" s="95" t="s">
        <v>1926</v>
      </c>
      <c r="E1051" s="95" t="s">
        <v>97</v>
      </c>
      <c r="F1051" s="95" t="s">
        <v>97</v>
      </c>
      <c r="G1051" s="95" t="s">
        <v>97</v>
      </c>
      <c r="H1051" s="95" t="s">
        <v>97</v>
      </c>
      <c r="I1051" s="95" t="s">
        <v>97</v>
      </c>
      <c r="J1051" s="95" t="s">
        <v>1560</v>
      </c>
      <c r="K1051" s="95" t="s">
        <v>97</v>
      </c>
      <c r="L1051" s="95" t="s">
        <v>1220</v>
      </c>
      <c r="M1051" s="95" t="s">
        <v>1917</v>
      </c>
      <c r="N1051" s="95" t="s">
        <v>1214</v>
      </c>
      <c r="O1051" s="95" t="s">
        <v>97</v>
      </c>
      <c r="P1051" s="95" t="str">
        <f t="shared" si="16"/>
        <v>-</v>
      </c>
      <c r="Q1051" s="95" t="s">
        <v>1776</v>
      </c>
      <c r="R1051" s="95"/>
      <c r="S1051" s="95"/>
    </row>
    <row r="1052" spans="2:19" x14ac:dyDescent="0.4">
      <c r="B1052" s="95" t="s">
        <v>1925</v>
      </c>
      <c r="C1052" s="95" t="s">
        <v>4</v>
      </c>
      <c r="D1052" s="95"/>
      <c r="E1052" s="95" t="s">
        <v>97</v>
      </c>
      <c r="F1052" s="95" t="s">
        <v>97</v>
      </c>
      <c r="G1052" s="95" t="s">
        <v>97</v>
      </c>
      <c r="H1052" s="95" t="s">
        <v>97</v>
      </c>
      <c r="I1052" s="95" t="s">
        <v>97</v>
      </c>
      <c r="J1052" s="95" t="s">
        <v>1560</v>
      </c>
      <c r="K1052" s="95" t="s">
        <v>97</v>
      </c>
      <c r="L1052" s="95" t="s">
        <v>1216</v>
      </c>
      <c r="M1052" s="95" t="s">
        <v>1917</v>
      </c>
      <c r="N1052" s="95" t="s">
        <v>1214</v>
      </c>
      <c r="O1052" s="95" t="s">
        <v>97</v>
      </c>
      <c r="P1052" s="95" t="str">
        <f t="shared" si="16"/>
        <v>-</v>
      </c>
      <c r="Q1052" s="95" t="s">
        <v>1776</v>
      </c>
      <c r="R1052" s="95"/>
      <c r="S1052" s="95"/>
    </row>
    <row r="1053" spans="2:19" x14ac:dyDescent="0.4">
      <c r="B1053" s="95" t="s">
        <v>1925</v>
      </c>
      <c r="C1053" s="95" t="s">
        <v>100</v>
      </c>
      <c r="D1053" s="95"/>
      <c r="E1053" s="95" t="s">
        <v>97</v>
      </c>
      <c r="F1053" s="95" t="s">
        <v>97</v>
      </c>
      <c r="G1053" s="95" t="s">
        <v>97</v>
      </c>
      <c r="H1053" s="95" t="s">
        <v>97</v>
      </c>
      <c r="I1053" s="95" t="s">
        <v>97</v>
      </c>
      <c r="J1053" s="95" t="s">
        <v>1560</v>
      </c>
      <c r="K1053" s="95" t="s">
        <v>97</v>
      </c>
      <c r="L1053" s="95" t="s">
        <v>1217</v>
      </c>
      <c r="M1053" s="95" t="s">
        <v>1917</v>
      </c>
      <c r="N1053" s="95" t="s">
        <v>1214</v>
      </c>
      <c r="O1053" s="95" t="s">
        <v>97</v>
      </c>
      <c r="P1053" s="95" t="str">
        <f t="shared" si="16"/>
        <v>-</v>
      </c>
      <c r="Q1053" s="95" t="s">
        <v>1776</v>
      </c>
      <c r="R1053" s="95"/>
      <c r="S1053" s="95"/>
    </row>
    <row r="1054" spans="2:19" x14ac:dyDescent="0.4">
      <c r="B1054" s="95" t="s">
        <v>1925</v>
      </c>
      <c r="C1054" s="95" t="s">
        <v>6</v>
      </c>
      <c r="D1054" s="95"/>
      <c r="E1054" s="95" t="s">
        <v>97</v>
      </c>
      <c r="F1054" s="95" t="s">
        <v>97</v>
      </c>
      <c r="G1054" s="95" t="s">
        <v>97</v>
      </c>
      <c r="H1054" s="95" t="s">
        <v>97</v>
      </c>
      <c r="I1054" s="95" t="s">
        <v>97</v>
      </c>
      <c r="J1054" s="95" t="s">
        <v>1560</v>
      </c>
      <c r="K1054" s="95" t="s">
        <v>97</v>
      </c>
      <c r="L1054" s="95" t="s">
        <v>1218</v>
      </c>
      <c r="M1054" s="95" t="s">
        <v>1917</v>
      </c>
      <c r="N1054" s="95" t="s">
        <v>1214</v>
      </c>
      <c r="O1054" s="95" t="s">
        <v>97</v>
      </c>
      <c r="P1054" s="95" t="str">
        <f t="shared" si="16"/>
        <v>-</v>
      </c>
      <c r="Q1054" s="95" t="s">
        <v>1776</v>
      </c>
      <c r="R1054" s="95"/>
      <c r="S1054" s="95"/>
    </row>
    <row r="1055" spans="2:19" x14ac:dyDescent="0.4">
      <c r="B1055" s="95" t="s">
        <v>1925</v>
      </c>
      <c r="C1055" s="95" t="s">
        <v>7</v>
      </c>
      <c r="D1055" s="95"/>
      <c r="E1055" s="95" t="s">
        <v>97</v>
      </c>
      <c r="F1055" s="95" t="s">
        <v>97</v>
      </c>
      <c r="G1055" s="95" t="s">
        <v>97</v>
      </c>
      <c r="H1055" s="95" t="s">
        <v>97</v>
      </c>
      <c r="I1055" s="95" t="s">
        <v>97</v>
      </c>
      <c r="J1055" s="95" t="s">
        <v>1560</v>
      </c>
      <c r="K1055" s="95" t="s">
        <v>97</v>
      </c>
      <c r="L1055" s="95" t="s">
        <v>1219</v>
      </c>
      <c r="M1055" s="95" t="s">
        <v>1917</v>
      </c>
      <c r="N1055" s="95" t="s">
        <v>1214</v>
      </c>
      <c r="O1055" s="95" t="s">
        <v>97</v>
      </c>
      <c r="P1055" s="95" t="str">
        <f t="shared" si="16"/>
        <v>-</v>
      </c>
      <c r="Q1055" s="95" t="s">
        <v>1776</v>
      </c>
      <c r="R1055" s="95"/>
      <c r="S1055" s="95"/>
    </row>
    <row r="1056" spans="2:19" x14ac:dyDescent="0.4">
      <c r="B1056" s="95" t="s">
        <v>1904</v>
      </c>
      <c r="C1056" s="95" t="s">
        <v>94</v>
      </c>
      <c r="D1056" s="95"/>
      <c r="E1056" s="95" t="s">
        <v>97</v>
      </c>
      <c r="F1056" s="95" t="s">
        <v>97</v>
      </c>
      <c r="G1056" s="95" t="s">
        <v>97</v>
      </c>
      <c r="H1056" s="95" t="s">
        <v>97</v>
      </c>
      <c r="I1056" s="95" t="s">
        <v>97</v>
      </c>
      <c r="J1056" s="95" t="s">
        <v>1221</v>
      </c>
      <c r="K1056" s="95" t="s">
        <v>97</v>
      </c>
      <c r="L1056" s="95" t="s">
        <v>1222</v>
      </c>
      <c r="M1056" s="95" t="s">
        <v>1917</v>
      </c>
      <c r="N1056" s="95" t="s">
        <v>1214</v>
      </c>
      <c r="O1056" s="95" t="s">
        <v>97</v>
      </c>
      <c r="P1056" s="95" t="str">
        <f t="shared" si="16"/>
        <v>-</v>
      </c>
      <c r="Q1056" s="95" t="s">
        <v>1661</v>
      </c>
      <c r="R1056" s="95"/>
      <c r="S1056" s="95"/>
    </row>
    <row r="1057" spans="2:19" x14ac:dyDescent="0.4">
      <c r="B1057" s="95" t="s">
        <v>1904</v>
      </c>
      <c r="C1057" s="95" t="s">
        <v>4</v>
      </c>
      <c r="D1057" s="95"/>
      <c r="E1057" s="95" t="s">
        <v>97</v>
      </c>
      <c r="F1057" s="95" t="s">
        <v>97</v>
      </c>
      <c r="G1057" s="95" t="s">
        <v>97</v>
      </c>
      <c r="H1057" s="95" t="s">
        <v>97</v>
      </c>
      <c r="I1057" s="95" t="s">
        <v>97</v>
      </c>
      <c r="J1057" s="95" t="s">
        <v>1560</v>
      </c>
      <c r="K1057" s="95" t="s">
        <v>97</v>
      </c>
      <c r="L1057" s="95" t="s">
        <v>1223</v>
      </c>
      <c r="M1057" s="95" t="s">
        <v>1917</v>
      </c>
      <c r="N1057" s="95" t="s">
        <v>1214</v>
      </c>
      <c r="O1057" s="95" t="s">
        <v>97</v>
      </c>
      <c r="P1057" s="95" t="str">
        <f t="shared" si="16"/>
        <v>-</v>
      </c>
      <c r="Q1057" s="95" t="s">
        <v>1661</v>
      </c>
      <c r="R1057" s="95"/>
      <c r="S1057" s="95"/>
    </row>
    <row r="1058" spans="2:19" x14ac:dyDescent="0.4">
      <c r="B1058" s="95" t="s">
        <v>1904</v>
      </c>
      <c r="C1058" s="95" t="s">
        <v>100</v>
      </c>
      <c r="D1058" s="95"/>
      <c r="E1058" s="95" t="s">
        <v>97</v>
      </c>
      <c r="F1058" s="95" t="s">
        <v>97</v>
      </c>
      <c r="G1058" s="95" t="s">
        <v>97</v>
      </c>
      <c r="H1058" s="95" t="s">
        <v>97</v>
      </c>
      <c r="I1058" s="95" t="s">
        <v>97</v>
      </c>
      <c r="J1058" s="95" t="s">
        <v>1560</v>
      </c>
      <c r="K1058" s="95" t="s">
        <v>97</v>
      </c>
      <c r="L1058" s="95" t="s">
        <v>1224</v>
      </c>
      <c r="M1058" s="95" t="s">
        <v>1917</v>
      </c>
      <c r="N1058" s="95" t="s">
        <v>1214</v>
      </c>
      <c r="O1058" s="95" t="s">
        <v>97</v>
      </c>
      <c r="P1058" s="95" t="str">
        <f t="shared" si="16"/>
        <v>-</v>
      </c>
      <c r="Q1058" s="95" t="s">
        <v>1661</v>
      </c>
      <c r="R1058" s="95"/>
      <c r="S1058" s="95"/>
    </row>
    <row r="1059" spans="2:19" x14ac:dyDescent="0.4">
      <c r="B1059" s="95" t="s">
        <v>1904</v>
      </c>
      <c r="C1059" s="95" t="s">
        <v>6</v>
      </c>
      <c r="D1059" s="95"/>
      <c r="E1059" s="95" t="s">
        <v>97</v>
      </c>
      <c r="F1059" s="95" t="s">
        <v>97</v>
      </c>
      <c r="G1059" s="95" t="s">
        <v>97</v>
      </c>
      <c r="H1059" s="95" t="s">
        <v>97</v>
      </c>
      <c r="I1059" s="95" t="s">
        <v>97</v>
      </c>
      <c r="J1059" s="95" t="s">
        <v>1221</v>
      </c>
      <c r="K1059" s="95" t="s">
        <v>97</v>
      </c>
      <c r="L1059" s="95" t="s">
        <v>1225</v>
      </c>
      <c r="M1059" s="95" t="s">
        <v>1917</v>
      </c>
      <c r="N1059" s="95" t="s">
        <v>1214</v>
      </c>
      <c r="O1059" s="95" t="s">
        <v>97</v>
      </c>
      <c r="P1059" s="95" t="str">
        <f t="shared" si="16"/>
        <v>-</v>
      </c>
      <c r="Q1059" s="95" t="s">
        <v>1661</v>
      </c>
      <c r="R1059" s="95"/>
      <c r="S1059" s="95"/>
    </row>
    <row r="1060" spans="2:19" x14ac:dyDescent="0.4">
      <c r="B1060" s="95" t="s">
        <v>1904</v>
      </c>
      <c r="C1060" s="95" t="s">
        <v>7</v>
      </c>
      <c r="D1060" s="95"/>
      <c r="E1060" s="95" t="s">
        <v>97</v>
      </c>
      <c r="F1060" s="95" t="s">
        <v>97</v>
      </c>
      <c r="G1060" s="95" t="s">
        <v>97</v>
      </c>
      <c r="H1060" s="95" t="s">
        <v>97</v>
      </c>
      <c r="I1060" s="95" t="s">
        <v>97</v>
      </c>
      <c r="J1060" s="95" t="s">
        <v>1560</v>
      </c>
      <c r="K1060" s="95" t="s">
        <v>97</v>
      </c>
      <c r="L1060" s="95" t="s">
        <v>1226</v>
      </c>
      <c r="M1060" s="95" t="s">
        <v>1917</v>
      </c>
      <c r="N1060" s="95" t="s">
        <v>1214</v>
      </c>
      <c r="O1060" s="95" t="s">
        <v>97</v>
      </c>
      <c r="P1060" s="95" t="str">
        <f t="shared" si="16"/>
        <v>-</v>
      </c>
      <c r="Q1060" s="95" t="s">
        <v>1661</v>
      </c>
      <c r="R1060" s="95"/>
      <c r="S1060" s="95"/>
    </row>
    <row r="1061" spans="2:19" x14ac:dyDescent="0.4">
      <c r="B1061" s="95" t="s">
        <v>364</v>
      </c>
      <c r="C1061" s="95" t="s">
        <v>94</v>
      </c>
      <c r="D1061" s="95"/>
      <c r="E1061" s="95" t="s">
        <v>97</v>
      </c>
      <c r="F1061" s="95" t="s">
        <v>97</v>
      </c>
      <c r="G1061" s="95" t="s">
        <v>97</v>
      </c>
      <c r="H1061" s="95" t="s">
        <v>97</v>
      </c>
      <c r="I1061" s="95" t="s">
        <v>97</v>
      </c>
      <c r="J1061" s="95" t="s">
        <v>97</v>
      </c>
      <c r="K1061" s="95" t="s">
        <v>97</v>
      </c>
      <c r="L1061" s="95" t="s">
        <v>1228</v>
      </c>
      <c r="M1061" s="95" t="s">
        <v>1917</v>
      </c>
      <c r="N1061" s="95" t="s">
        <v>1227</v>
      </c>
      <c r="O1061" s="95" t="s">
        <v>97</v>
      </c>
      <c r="P1061" s="95" t="str">
        <f t="shared" si="16"/>
        <v>-</v>
      </c>
      <c r="Q1061" s="95" t="s">
        <v>1943</v>
      </c>
      <c r="R1061" s="95"/>
      <c r="S1061" s="95"/>
    </row>
    <row r="1062" spans="2:19" x14ac:dyDescent="0.4">
      <c r="B1062" s="95" t="s">
        <v>364</v>
      </c>
      <c r="C1062" s="95" t="s">
        <v>4</v>
      </c>
      <c r="D1062" s="95"/>
      <c r="E1062" s="95" t="s">
        <v>97</v>
      </c>
      <c r="F1062" s="95" t="s">
        <v>97</v>
      </c>
      <c r="G1062" s="95" t="s">
        <v>97</v>
      </c>
      <c r="H1062" s="95" t="s">
        <v>97</v>
      </c>
      <c r="I1062" s="95" t="s">
        <v>97</v>
      </c>
      <c r="J1062" s="95" t="s">
        <v>97</v>
      </c>
      <c r="K1062" s="95" t="s">
        <v>97</v>
      </c>
      <c r="L1062" s="95" t="s">
        <v>1229</v>
      </c>
      <c r="M1062" s="95" t="s">
        <v>1917</v>
      </c>
      <c r="N1062" s="95" t="s">
        <v>1227</v>
      </c>
      <c r="O1062" s="95" t="s">
        <v>97</v>
      </c>
      <c r="P1062" s="95" t="str">
        <f t="shared" si="16"/>
        <v>-</v>
      </c>
      <c r="Q1062" s="95" t="s">
        <v>1905</v>
      </c>
      <c r="R1062" s="95"/>
      <c r="S1062" s="95"/>
    </row>
    <row r="1063" spans="2:19" x14ac:dyDescent="0.4">
      <c r="B1063" s="95" t="s">
        <v>364</v>
      </c>
      <c r="C1063" s="95" t="s">
        <v>6</v>
      </c>
      <c r="D1063" s="95"/>
      <c r="E1063" s="95" t="s">
        <v>97</v>
      </c>
      <c r="F1063" s="95" t="s">
        <v>97</v>
      </c>
      <c r="G1063" s="95" t="s">
        <v>97</v>
      </c>
      <c r="H1063" s="95" t="s">
        <v>97</v>
      </c>
      <c r="I1063" s="95" t="s">
        <v>97</v>
      </c>
      <c r="J1063" s="95" t="s">
        <v>97</v>
      </c>
      <c r="K1063" s="95" t="s">
        <v>97</v>
      </c>
      <c r="L1063" s="95" t="s">
        <v>1230</v>
      </c>
      <c r="M1063" s="95" t="s">
        <v>1917</v>
      </c>
      <c r="N1063" s="95" t="s">
        <v>1227</v>
      </c>
      <c r="O1063" s="95" t="s">
        <v>97</v>
      </c>
      <c r="P1063" s="95" t="str">
        <f t="shared" si="16"/>
        <v>-</v>
      </c>
      <c r="Q1063" s="95" t="s">
        <v>828</v>
      </c>
      <c r="R1063" s="95"/>
      <c r="S1063" s="95"/>
    </row>
    <row r="1064" spans="2:19" x14ac:dyDescent="0.4">
      <c r="B1064" s="95" t="s">
        <v>364</v>
      </c>
      <c r="C1064" s="95" t="s">
        <v>7</v>
      </c>
      <c r="D1064" s="95"/>
      <c r="E1064" s="95" t="s">
        <v>97</v>
      </c>
      <c r="F1064" s="95" t="s">
        <v>97</v>
      </c>
      <c r="G1064" s="95" t="s">
        <v>97</v>
      </c>
      <c r="H1064" s="95" t="s">
        <v>97</v>
      </c>
      <c r="I1064" s="95" t="s">
        <v>97</v>
      </c>
      <c r="J1064" s="95" t="s">
        <v>97</v>
      </c>
      <c r="K1064" s="95" t="s">
        <v>97</v>
      </c>
      <c r="L1064" s="95" t="s">
        <v>1231</v>
      </c>
      <c r="M1064" s="95" t="s">
        <v>1917</v>
      </c>
      <c r="N1064" s="95" t="s">
        <v>1227</v>
      </c>
      <c r="O1064" s="95" t="s">
        <v>97</v>
      </c>
      <c r="P1064" s="95" t="str">
        <f t="shared" si="16"/>
        <v>-</v>
      </c>
      <c r="Q1064" s="95" t="s">
        <v>1906</v>
      </c>
      <c r="R1064" s="95"/>
      <c r="S1064" s="95"/>
    </row>
    <row r="1065" spans="2:19" x14ac:dyDescent="0.4">
      <c r="B1065" s="95" t="s">
        <v>411</v>
      </c>
      <c r="C1065" s="95" t="s">
        <v>94</v>
      </c>
      <c r="D1065" s="95"/>
      <c r="E1065" s="95" t="s">
        <v>97</v>
      </c>
      <c r="F1065" s="95" t="s">
        <v>97</v>
      </c>
      <c r="G1065" s="95" t="s">
        <v>97</v>
      </c>
      <c r="H1065" s="95" t="s">
        <v>97</v>
      </c>
      <c r="I1065" s="95" t="s">
        <v>97</v>
      </c>
      <c r="J1065" s="95" t="s">
        <v>97</v>
      </c>
      <c r="K1065" s="95" t="s">
        <v>97</v>
      </c>
      <c r="L1065" s="95" t="s">
        <v>1232</v>
      </c>
      <c r="M1065" s="95" t="s">
        <v>1917</v>
      </c>
      <c r="N1065" s="95" t="s">
        <v>1227</v>
      </c>
      <c r="O1065" s="95" t="s">
        <v>97</v>
      </c>
      <c r="P1065" s="95" t="str">
        <f t="shared" si="16"/>
        <v>-</v>
      </c>
      <c r="Q1065" s="95" t="s">
        <v>1233</v>
      </c>
      <c r="R1065" s="95"/>
      <c r="S1065" s="95"/>
    </row>
    <row r="1066" spans="2:19" x14ac:dyDescent="0.4">
      <c r="B1066" s="95" t="s">
        <v>612</v>
      </c>
      <c r="C1066" s="95" t="s">
        <v>94</v>
      </c>
      <c r="D1066" s="95"/>
      <c r="E1066" s="95" t="s">
        <v>97</v>
      </c>
      <c r="F1066" s="95" t="s">
        <v>97</v>
      </c>
      <c r="G1066" s="95" t="s">
        <v>97</v>
      </c>
      <c r="H1066" s="95" t="s">
        <v>97</v>
      </c>
      <c r="I1066" s="95" t="s">
        <v>97</v>
      </c>
      <c r="J1066" s="95" t="s">
        <v>97</v>
      </c>
      <c r="K1066" s="95" t="s">
        <v>97</v>
      </c>
      <c r="L1066" s="95" t="s">
        <v>1234</v>
      </c>
      <c r="M1066" s="95" t="s">
        <v>1917</v>
      </c>
      <c r="N1066" s="95" t="s">
        <v>1227</v>
      </c>
      <c r="O1066" s="95" t="s">
        <v>97</v>
      </c>
      <c r="P1066" s="95" t="str">
        <f t="shared" si="16"/>
        <v>-</v>
      </c>
      <c r="Q1066" s="95" t="s">
        <v>1235</v>
      </c>
      <c r="R1066" s="95"/>
      <c r="S1066" s="95"/>
    </row>
    <row r="1067" spans="2:19" x14ac:dyDescent="0.4">
      <c r="B1067" s="95" t="s">
        <v>599</v>
      </c>
      <c r="C1067" s="95" t="s">
        <v>94</v>
      </c>
      <c r="D1067" s="95"/>
      <c r="E1067" s="95" t="s">
        <v>97</v>
      </c>
      <c r="F1067" s="95" t="s">
        <v>97</v>
      </c>
      <c r="G1067" s="95" t="s">
        <v>97</v>
      </c>
      <c r="H1067" s="95" t="s">
        <v>97</v>
      </c>
      <c r="I1067" s="95" t="s">
        <v>97</v>
      </c>
      <c r="J1067" s="95" t="s">
        <v>97</v>
      </c>
      <c r="K1067" s="95" t="s">
        <v>97</v>
      </c>
      <c r="L1067" s="95" t="s">
        <v>1236</v>
      </c>
      <c r="M1067" s="95" t="s">
        <v>1917</v>
      </c>
      <c r="N1067" s="95" t="s">
        <v>1227</v>
      </c>
      <c r="O1067" s="95" t="s">
        <v>97</v>
      </c>
      <c r="P1067" s="95" t="str">
        <f t="shared" si="16"/>
        <v>-</v>
      </c>
      <c r="Q1067" s="95" t="s">
        <v>1237</v>
      </c>
      <c r="R1067" s="95"/>
      <c r="S1067" s="95"/>
    </row>
    <row r="1068" spans="2:19" x14ac:dyDescent="0.4">
      <c r="B1068" s="95" t="s">
        <v>642</v>
      </c>
      <c r="C1068" s="95" t="s">
        <v>94</v>
      </c>
      <c r="D1068" s="95"/>
      <c r="E1068" s="95" t="s">
        <v>97</v>
      </c>
      <c r="F1068" s="95" t="s">
        <v>97</v>
      </c>
      <c r="G1068" s="95" t="s">
        <v>97</v>
      </c>
      <c r="H1068" s="95" t="s">
        <v>97</v>
      </c>
      <c r="I1068" s="95" t="s">
        <v>97</v>
      </c>
      <c r="J1068" s="95" t="s">
        <v>97</v>
      </c>
      <c r="K1068" s="95" t="s">
        <v>97</v>
      </c>
      <c r="L1068" s="95" t="s">
        <v>1238</v>
      </c>
      <c r="M1068" s="95" t="s">
        <v>1917</v>
      </c>
      <c r="N1068" s="95" t="s">
        <v>1227</v>
      </c>
      <c r="O1068" s="95" t="s">
        <v>97</v>
      </c>
      <c r="P1068" s="95" t="str">
        <f t="shared" si="16"/>
        <v>-</v>
      </c>
      <c r="Q1068" s="95" t="s">
        <v>1907</v>
      </c>
      <c r="R1068" s="95"/>
      <c r="S1068" s="95"/>
    </row>
    <row r="1069" spans="2:19" x14ac:dyDescent="0.4">
      <c r="B1069" s="95" t="s">
        <v>1659</v>
      </c>
      <c r="C1069" s="95" t="s">
        <v>94</v>
      </c>
      <c r="D1069" s="95"/>
      <c r="E1069" s="95" t="s">
        <v>1636</v>
      </c>
      <c r="F1069" s="95" t="s">
        <v>97</v>
      </c>
      <c r="G1069" s="95" t="s">
        <v>97</v>
      </c>
      <c r="H1069" s="95" t="s">
        <v>97</v>
      </c>
      <c r="I1069" s="95" t="s">
        <v>97</v>
      </c>
      <c r="J1069" s="95" t="s">
        <v>97</v>
      </c>
      <c r="K1069" s="95" t="s">
        <v>97</v>
      </c>
      <c r="L1069" s="95" t="s">
        <v>1239</v>
      </c>
      <c r="M1069" s="95" t="s">
        <v>1917</v>
      </c>
      <c r="N1069" s="95" t="s">
        <v>1227</v>
      </c>
      <c r="O1069" s="95" t="s">
        <v>97</v>
      </c>
      <c r="P1069" s="95" t="str">
        <f t="shared" si="16"/>
        <v>-</v>
      </c>
      <c r="Q1069" s="95" t="s">
        <v>1240</v>
      </c>
      <c r="R1069" s="95"/>
      <c r="S1069" s="95"/>
    </row>
    <row r="1070" spans="2:19" x14ac:dyDescent="0.4">
      <c r="B1070" s="95" t="s">
        <v>1660</v>
      </c>
      <c r="C1070" s="95" t="s">
        <v>94</v>
      </c>
      <c r="D1070" s="95"/>
      <c r="E1070" s="95" t="s">
        <v>1636</v>
      </c>
      <c r="F1070" s="95" t="s">
        <v>97</v>
      </c>
      <c r="G1070" s="95" t="s">
        <v>97</v>
      </c>
      <c r="H1070" s="95" t="s">
        <v>97</v>
      </c>
      <c r="I1070" s="95" t="s">
        <v>97</v>
      </c>
      <c r="J1070" s="95" t="s">
        <v>97</v>
      </c>
      <c r="K1070" s="95" t="s">
        <v>97</v>
      </c>
      <c r="L1070" s="95" t="s">
        <v>1241</v>
      </c>
      <c r="M1070" s="95" t="s">
        <v>1917</v>
      </c>
      <c r="N1070" s="95" t="s">
        <v>1227</v>
      </c>
      <c r="O1070" s="95" t="s">
        <v>97</v>
      </c>
      <c r="P1070" s="95" t="str">
        <f t="shared" si="16"/>
        <v>-</v>
      </c>
      <c r="Q1070" s="95" t="s">
        <v>1242</v>
      </c>
      <c r="R1070" s="95"/>
      <c r="S1070" s="95"/>
    </row>
    <row r="1071" spans="2:19" x14ac:dyDescent="0.4">
      <c r="B1071" s="95" t="s">
        <v>733</v>
      </c>
      <c r="C1071" s="95" t="s">
        <v>94</v>
      </c>
      <c r="D1071" s="95"/>
      <c r="E1071" s="95" t="s">
        <v>97</v>
      </c>
      <c r="F1071" s="95" t="s">
        <v>97</v>
      </c>
      <c r="G1071" s="95" t="s">
        <v>97</v>
      </c>
      <c r="H1071" s="95" t="s">
        <v>97</v>
      </c>
      <c r="I1071" s="95" t="s">
        <v>97</v>
      </c>
      <c r="J1071" s="95" t="s">
        <v>97</v>
      </c>
      <c r="K1071" s="95" t="s">
        <v>97</v>
      </c>
      <c r="L1071" s="95" t="s">
        <v>1243</v>
      </c>
      <c r="M1071" s="95" t="s">
        <v>1917</v>
      </c>
      <c r="N1071" s="95" t="s">
        <v>1227</v>
      </c>
      <c r="O1071" s="95" t="s">
        <v>97</v>
      </c>
      <c r="P1071" s="95" t="str">
        <f t="shared" si="16"/>
        <v>-</v>
      </c>
      <c r="Q1071" s="95" t="s">
        <v>1908</v>
      </c>
      <c r="R1071" s="95"/>
      <c r="S1071" s="95"/>
    </row>
    <row r="1072" spans="2:19" x14ac:dyDescent="0.4">
      <c r="B1072" s="95" t="s">
        <v>1657</v>
      </c>
      <c r="C1072" s="95" t="s">
        <v>94</v>
      </c>
      <c r="D1072" s="95"/>
      <c r="E1072" s="95" t="s">
        <v>1636</v>
      </c>
      <c r="F1072" s="95" t="s">
        <v>97</v>
      </c>
      <c r="G1072" s="95" t="s">
        <v>97</v>
      </c>
      <c r="H1072" s="95" t="s">
        <v>97</v>
      </c>
      <c r="I1072" s="95" t="s">
        <v>97</v>
      </c>
      <c r="J1072" s="95" t="s">
        <v>97</v>
      </c>
      <c r="K1072" s="95" t="s">
        <v>97</v>
      </c>
      <c r="L1072" s="95" t="s">
        <v>1244</v>
      </c>
      <c r="M1072" s="95" t="s">
        <v>1917</v>
      </c>
      <c r="N1072" s="95" t="s">
        <v>1227</v>
      </c>
      <c r="O1072" s="95" t="s">
        <v>97</v>
      </c>
      <c r="P1072" s="95" t="str">
        <f t="shared" si="16"/>
        <v>-</v>
      </c>
      <c r="Q1072" s="95" t="s">
        <v>1245</v>
      </c>
      <c r="R1072" s="95"/>
      <c r="S1072" s="95"/>
    </row>
    <row r="1073" spans="2:19" x14ac:dyDescent="0.4">
      <c r="B1073" s="95" t="s">
        <v>798</v>
      </c>
      <c r="C1073" s="95" t="s">
        <v>10</v>
      </c>
      <c r="D1073" s="95"/>
      <c r="E1073" s="95" t="s">
        <v>97</v>
      </c>
      <c r="F1073" s="95" t="s">
        <v>97</v>
      </c>
      <c r="G1073" s="95" t="s">
        <v>97</v>
      </c>
      <c r="H1073" s="95" t="s">
        <v>97</v>
      </c>
      <c r="I1073" s="95" t="s">
        <v>97</v>
      </c>
      <c r="J1073" s="95" t="s">
        <v>97</v>
      </c>
      <c r="K1073" s="95" t="s">
        <v>97</v>
      </c>
      <c r="L1073" s="95" t="s">
        <v>1246</v>
      </c>
      <c r="M1073" s="95" t="s">
        <v>1917</v>
      </c>
      <c r="N1073" s="95" t="s">
        <v>1227</v>
      </c>
      <c r="O1073" s="95" t="s">
        <v>97</v>
      </c>
      <c r="P1073" s="95" t="str">
        <f t="shared" si="16"/>
        <v>-</v>
      </c>
      <c r="Q1073" s="95" t="s">
        <v>1909</v>
      </c>
      <c r="R1073" s="95"/>
      <c r="S1073" s="95"/>
    </row>
    <row r="1074" spans="2:19" x14ac:dyDescent="0.4">
      <c r="B1074" s="95" t="s">
        <v>1658</v>
      </c>
      <c r="C1074" s="95" t="s">
        <v>94</v>
      </c>
      <c r="D1074" s="95"/>
      <c r="E1074" s="95" t="s">
        <v>97</v>
      </c>
      <c r="F1074" s="95" t="s">
        <v>97</v>
      </c>
      <c r="G1074" s="95" t="s">
        <v>97</v>
      </c>
      <c r="H1074" s="95" t="s">
        <v>97</v>
      </c>
      <c r="I1074" s="95" t="s">
        <v>97</v>
      </c>
      <c r="J1074" s="95" t="s">
        <v>97</v>
      </c>
      <c r="K1074" s="95" t="s">
        <v>97</v>
      </c>
      <c r="L1074" s="95" t="s">
        <v>1247</v>
      </c>
      <c r="M1074" s="95" t="s">
        <v>1917</v>
      </c>
      <c r="N1074" s="95" t="s">
        <v>1227</v>
      </c>
      <c r="O1074" s="95" t="s">
        <v>97</v>
      </c>
      <c r="P1074" s="95" t="str">
        <f t="shared" si="16"/>
        <v>-</v>
      </c>
      <c r="Q1074" s="95" t="s">
        <v>821</v>
      </c>
      <c r="R1074" s="95"/>
      <c r="S1074" s="95"/>
    </row>
    <row r="1075" spans="2:19" x14ac:dyDescent="0.4">
      <c r="B1075" s="95" t="s">
        <v>1658</v>
      </c>
      <c r="C1075" s="95" t="s">
        <v>4</v>
      </c>
      <c r="D1075" s="95"/>
      <c r="E1075" s="95" t="s">
        <v>97</v>
      </c>
      <c r="F1075" s="95" t="s">
        <v>97</v>
      </c>
      <c r="G1075" s="95" t="s">
        <v>97</v>
      </c>
      <c r="H1075" s="95" t="s">
        <v>97</v>
      </c>
      <c r="I1075" s="95" t="s">
        <v>97</v>
      </c>
      <c r="J1075" s="95" t="s">
        <v>97</v>
      </c>
      <c r="K1075" s="95" t="s">
        <v>97</v>
      </c>
      <c r="L1075" s="95" t="s">
        <v>1248</v>
      </c>
      <c r="M1075" s="95" t="s">
        <v>1917</v>
      </c>
      <c r="N1075" s="95" t="s">
        <v>1227</v>
      </c>
      <c r="O1075" s="95" t="s">
        <v>97</v>
      </c>
      <c r="P1075" s="95" t="str">
        <f t="shared" si="16"/>
        <v>-</v>
      </c>
      <c r="Q1075" s="95" t="s">
        <v>1910</v>
      </c>
      <c r="R1075" s="95"/>
      <c r="S1075" s="95"/>
    </row>
    <row r="1076" spans="2:19" x14ac:dyDescent="0.4">
      <c r="B1076" s="95" t="s">
        <v>1658</v>
      </c>
      <c r="C1076" s="95" t="s">
        <v>6</v>
      </c>
      <c r="D1076" s="95"/>
      <c r="E1076" s="95" t="s">
        <v>97</v>
      </c>
      <c r="F1076" s="95" t="s">
        <v>97</v>
      </c>
      <c r="G1076" s="95" t="s">
        <v>97</v>
      </c>
      <c r="H1076" s="95" t="s">
        <v>97</v>
      </c>
      <c r="I1076" s="95" t="s">
        <v>97</v>
      </c>
      <c r="J1076" s="95" t="s">
        <v>97</v>
      </c>
      <c r="K1076" s="95" t="s">
        <v>97</v>
      </c>
      <c r="L1076" s="95" t="s">
        <v>1249</v>
      </c>
      <c r="M1076" s="95" t="s">
        <v>1917</v>
      </c>
      <c r="N1076" s="95" t="s">
        <v>1227</v>
      </c>
      <c r="O1076" s="95" t="s">
        <v>97</v>
      </c>
      <c r="P1076" s="95" t="str">
        <f t="shared" si="16"/>
        <v>-</v>
      </c>
      <c r="Q1076" s="95" t="s">
        <v>828</v>
      </c>
      <c r="R1076" s="95"/>
      <c r="S1076" s="95"/>
    </row>
    <row r="1077" spans="2:19" x14ac:dyDescent="0.4">
      <c r="B1077" s="95" t="s">
        <v>1658</v>
      </c>
      <c r="C1077" s="96" t="s">
        <v>7</v>
      </c>
      <c r="D1077" s="95"/>
      <c r="E1077" s="95" t="s">
        <v>97</v>
      </c>
      <c r="F1077" s="95" t="s">
        <v>97</v>
      </c>
      <c r="G1077" s="95" t="s">
        <v>97</v>
      </c>
      <c r="H1077" s="95" t="s">
        <v>97</v>
      </c>
      <c r="I1077" s="95" t="s">
        <v>97</v>
      </c>
      <c r="J1077" s="95" t="s">
        <v>97</v>
      </c>
      <c r="K1077" s="95" t="s">
        <v>97</v>
      </c>
      <c r="L1077" s="95" t="s">
        <v>1250</v>
      </c>
      <c r="M1077" s="95" t="s">
        <v>1917</v>
      </c>
      <c r="N1077" s="95" t="s">
        <v>1227</v>
      </c>
      <c r="O1077" s="95" t="s">
        <v>97</v>
      </c>
      <c r="P1077" s="95" t="str">
        <f t="shared" si="16"/>
        <v>-</v>
      </c>
      <c r="Q1077" s="95" t="s">
        <v>1911</v>
      </c>
      <c r="R1077" s="95"/>
      <c r="S1077" s="95"/>
    </row>
    <row r="1078" spans="2:19" x14ac:dyDescent="0.4">
      <c r="B1078" s="95" t="s">
        <v>209</v>
      </c>
      <c r="C1078" s="95" t="s">
        <v>94</v>
      </c>
      <c r="D1078" s="95"/>
      <c r="E1078" s="95" t="s">
        <v>97</v>
      </c>
      <c r="F1078" s="95" t="s">
        <v>97</v>
      </c>
      <c r="G1078" s="95" t="s">
        <v>97</v>
      </c>
      <c r="H1078" s="95" t="s">
        <v>97</v>
      </c>
      <c r="I1078" s="95" t="s">
        <v>97</v>
      </c>
      <c r="J1078" s="95" t="s">
        <v>97</v>
      </c>
      <c r="K1078" s="95" t="s">
        <v>97</v>
      </c>
      <c r="L1078" s="95" t="s">
        <v>1251</v>
      </c>
      <c r="M1078" s="95" t="s">
        <v>1917</v>
      </c>
      <c r="N1078" s="95" t="s">
        <v>1227</v>
      </c>
      <c r="O1078" s="95" t="s">
        <v>97</v>
      </c>
      <c r="P1078" s="95" t="str">
        <f t="shared" si="16"/>
        <v>-</v>
      </c>
      <c r="Q1078" s="95" t="s">
        <v>1912</v>
      </c>
      <c r="R1078" s="95"/>
      <c r="S1078" s="95"/>
    </row>
    <row r="1079" spans="2:19" x14ac:dyDescent="0.4">
      <c r="B1079" s="95" t="s">
        <v>190</v>
      </c>
      <c r="C1079" s="95" t="s">
        <v>94</v>
      </c>
      <c r="D1079" s="95"/>
      <c r="E1079" s="95" t="s">
        <v>97</v>
      </c>
      <c r="F1079" s="95" t="s">
        <v>97</v>
      </c>
      <c r="G1079" s="95" t="s">
        <v>97</v>
      </c>
      <c r="H1079" s="95" t="s">
        <v>97</v>
      </c>
      <c r="I1079" s="95" t="s">
        <v>97</v>
      </c>
      <c r="J1079" s="95" t="s">
        <v>97</v>
      </c>
      <c r="K1079" s="95" t="s">
        <v>97</v>
      </c>
      <c r="L1079" s="95" t="s">
        <v>1252</v>
      </c>
      <c r="M1079" s="95" t="s">
        <v>1917</v>
      </c>
      <c r="N1079" s="95" t="s">
        <v>1227</v>
      </c>
      <c r="O1079" s="95" t="s">
        <v>97</v>
      </c>
      <c r="P1079" s="95" t="str">
        <f t="shared" si="16"/>
        <v>-</v>
      </c>
      <c r="Q1079" s="95" t="s">
        <v>1253</v>
      </c>
      <c r="R1079" s="95"/>
      <c r="S1079" s="95"/>
    </row>
    <row r="1080" spans="2:19" x14ac:dyDescent="0.4">
      <c r="B1080" s="95" t="s">
        <v>936</v>
      </c>
      <c r="C1080" s="95" t="s">
        <v>94</v>
      </c>
      <c r="D1080" s="95"/>
      <c r="E1080" s="95" t="s">
        <v>1662</v>
      </c>
      <c r="F1080" s="95" t="s">
        <v>97</v>
      </c>
      <c r="G1080" s="95" t="s">
        <v>97</v>
      </c>
      <c r="H1080" s="95" t="s">
        <v>97</v>
      </c>
      <c r="I1080" s="95" t="s">
        <v>97</v>
      </c>
      <c r="J1080" s="95" t="s">
        <v>97</v>
      </c>
      <c r="K1080" s="95" t="s">
        <v>97</v>
      </c>
      <c r="L1080" s="95" t="s">
        <v>1254</v>
      </c>
      <c r="M1080" s="95" t="s">
        <v>1917</v>
      </c>
      <c r="N1080" s="95" t="s">
        <v>1227</v>
      </c>
      <c r="O1080" s="95" t="s">
        <v>97</v>
      </c>
      <c r="P1080" s="95" t="str">
        <f t="shared" si="16"/>
        <v>-</v>
      </c>
      <c r="Q1080" s="95"/>
      <c r="R1080" s="95"/>
      <c r="S1080" s="95"/>
    </row>
    <row r="1081" spans="2:19" x14ac:dyDescent="0.4">
      <c r="B1081" s="95" t="s">
        <v>272</v>
      </c>
      <c r="C1081" s="95" t="s">
        <v>94</v>
      </c>
      <c r="D1081" s="95"/>
      <c r="E1081" s="95" t="s">
        <v>97</v>
      </c>
      <c r="F1081" s="95" t="s">
        <v>97</v>
      </c>
      <c r="G1081" s="95" t="s">
        <v>97</v>
      </c>
      <c r="H1081" s="95" t="s">
        <v>97</v>
      </c>
      <c r="I1081" s="95" t="s">
        <v>97</v>
      </c>
      <c r="J1081" s="95" t="s">
        <v>97</v>
      </c>
      <c r="K1081" s="95" t="s">
        <v>97</v>
      </c>
      <c r="L1081" s="95" t="s">
        <v>1255</v>
      </c>
      <c r="M1081" s="95" t="s">
        <v>1917</v>
      </c>
      <c r="N1081" s="95" t="s">
        <v>1227</v>
      </c>
      <c r="O1081" s="95" t="s">
        <v>97</v>
      </c>
      <c r="P1081" s="95" t="str">
        <f t="shared" si="16"/>
        <v>-</v>
      </c>
      <c r="Q1081" s="95" t="s">
        <v>1913</v>
      </c>
      <c r="R1081" s="95"/>
      <c r="S1081" s="95"/>
    </row>
    <row r="1082" spans="2:19" x14ac:dyDescent="0.4">
      <c r="B1082" s="95" t="s">
        <v>1914</v>
      </c>
      <c r="C1082" s="95" t="s">
        <v>94</v>
      </c>
      <c r="D1082" s="95"/>
      <c r="E1082" s="95" t="s">
        <v>97</v>
      </c>
      <c r="F1082" s="95" t="s">
        <v>97</v>
      </c>
      <c r="G1082" s="95" t="s">
        <v>97</v>
      </c>
      <c r="H1082" s="95" t="s">
        <v>97</v>
      </c>
      <c r="I1082" s="95" t="s">
        <v>97</v>
      </c>
      <c r="J1082" s="95" t="s">
        <v>97</v>
      </c>
      <c r="K1082" s="95" t="s">
        <v>97</v>
      </c>
      <c r="L1082" s="95" t="s">
        <v>1257</v>
      </c>
      <c r="M1082" s="95" t="s">
        <v>1917</v>
      </c>
      <c r="N1082" s="95" t="s">
        <v>1256</v>
      </c>
      <c r="O1082" s="95" t="s">
        <v>97</v>
      </c>
      <c r="P1082" s="95" t="str">
        <f t="shared" si="16"/>
        <v>-</v>
      </c>
      <c r="Q1082" s="95"/>
      <c r="R1082" s="95"/>
      <c r="S1082" s="95" t="s">
        <v>234</v>
      </c>
    </row>
    <row r="1083" spans="2:19" x14ac:dyDescent="0.4">
      <c r="B1083" s="95" t="s">
        <v>1914</v>
      </c>
      <c r="C1083" s="95" t="s">
        <v>4</v>
      </c>
      <c r="D1083" s="95"/>
      <c r="E1083" s="95" t="s">
        <v>97</v>
      </c>
      <c r="F1083" s="95" t="s">
        <v>97</v>
      </c>
      <c r="G1083" s="95" t="s">
        <v>97</v>
      </c>
      <c r="H1083" s="95" t="s">
        <v>97</v>
      </c>
      <c r="I1083" s="95" t="s">
        <v>97</v>
      </c>
      <c r="J1083" s="95" t="s">
        <v>97</v>
      </c>
      <c r="K1083" s="95" t="s">
        <v>97</v>
      </c>
      <c r="L1083" s="95" t="s">
        <v>1258</v>
      </c>
      <c r="M1083" s="95" t="s">
        <v>1917</v>
      </c>
      <c r="N1083" s="95" t="s">
        <v>1256</v>
      </c>
      <c r="O1083" s="95" t="s">
        <v>97</v>
      </c>
      <c r="P1083" s="95" t="str">
        <f t="shared" si="16"/>
        <v>-</v>
      </c>
      <c r="Q1083" s="95"/>
      <c r="R1083" s="95"/>
      <c r="S1083" s="95" t="s">
        <v>234</v>
      </c>
    </row>
    <row r="1084" spans="2:19" x14ac:dyDescent="0.4">
      <c r="B1084" s="95" t="s">
        <v>1914</v>
      </c>
      <c r="C1084" s="95" t="s">
        <v>100</v>
      </c>
      <c r="D1084" s="95"/>
      <c r="E1084" s="95" t="s">
        <v>97</v>
      </c>
      <c r="F1084" s="95" t="s">
        <v>97</v>
      </c>
      <c r="G1084" s="95" t="s">
        <v>97</v>
      </c>
      <c r="H1084" s="95" t="s">
        <v>97</v>
      </c>
      <c r="I1084" s="95" t="s">
        <v>97</v>
      </c>
      <c r="J1084" s="95" t="s">
        <v>97</v>
      </c>
      <c r="K1084" s="95" t="s">
        <v>97</v>
      </c>
      <c r="L1084" s="95" t="s">
        <v>1259</v>
      </c>
      <c r="M1084" s="95" t="s">
        <v>1917</v>
      </c>
      <c r="N1084" s="95" t="s">
        <v>1256</v>
      </c>
      <c r="O1084" s="95" t="s">
        <v>97</v>
      </c>
      <c r="P1084" s="95" t="str">
        <f t="shared" si="16"/>
        <v>-</v>
      </c>
      <c r="Q1084" s="95"/>
      <c r="R1084" s="95"/>
      <c r="S1084" s="95" t="s">
        <v>234</v>
      </c>
    </row>
    <row r="1085" spans="2:19" x14ac:dyDescent="0.4">
      <c r="B1085" s="95" t="s">
        <v>1914</v>
      </c>
      <c r="C1085" s="95" t="s">
        <v>6</v>
      </c>
      <c r="D1085" s="95"/>
      <c r="E1085" s="95" t="s">
        <v>97</v>
      </c>
      <c r="F1085" s="95" t="s">
        <v>97</v>
      </c>
      <c r="G1085" s="95" t="s">
        <v>97</v>
      </c>
      <c r="H1085" s="95" t="s">
        <v>97</v>
      </c>
      <c r="I1085" s="95" t="s">
        <v>97</v>
      </c>
      <c r="J1085" s="95" t="s">
        <v>97</v>
      </c>
      <c r="K1085" s="95" t="s">
        <v>97</v>
      </c>
      <c r="L1085" s="95" t="s">
        <v>1260</v>
      </c>
      <c r="M1085" s="95" t="s">
        <v>1917</v>
      </c>
      <c r="N1085" s="95" t="s">
        <v>1256</v>
      </c>
      <c r="O1085" s="95" t="s">
        <v>97</v>
      </c>
      <c r="P1085" s="95" t="str">
        <f t="shared" si="16"/>
        <v>-</v>
      </c>
      <c r="Q1085" s="95"/>
      <c r="R1085" s="95"/>
      <c r="S1085" s="95" t="s">
        <v>234</v>
      </c>
    </row>
    <row r="1086" spans="2:19" x14ac:dyDescent="0.4">
      <c r="B1086" s="95" t="s">
        <v>1914</v>
      </c>
      <c r="C1086" s="95" t="s">
        <v>7</v>
      </c>
      <c r="D1086" s="95"/>
      <c r="E1086" s="95" t="s">
        <v>97</v>
      </c>
      <c r="F1086" s="95" t="s">
        <v>97</v>
      </c>
      <c r="G1086" s="95" t="s">
        <v>97</v>
      </c>
      <c r="H1086" s="95" t="s">
        <v>97</v>
      </c>
      <c r="I1086" s="95" t="s">
        <v>97</v>
      </c>
      <c r="J1086" s="95" t="s">
        <v>97</v>
      </c>
      <c r="K1086" s="95" t="s">
        <v>97</v>
      </c>
      <c r="L1086" s="95" t="s">
        <v>1261</v>
      </c>
      <c r="M1086" s="95" t="s">
        <v>1917</v>
      </c>
      <c r="N1086" s="95" t="s">
        <v>1256</v>
      </c>
      <c r="O1086" s="95" t="s">
        <v>97</v>
      </c>
      <c r="P1086" s="95" t="str">
        <f t="shared" si="16"/>
        <v>-</v>
      </c>
      <c r="Q1086" s="95"/>
      <c r="R1086" s="95"/>
      <c r="S1086" s="95" t="s">
        <v>234</v>
      </c>
    </row>
    <row r="1087" spans="2:19" x14ac:dyDescent="0.4">
      <c r="B1087" s="95" t="s">
        <v>1914</v>
      </c>
      <c r="C1087" s="95" t="s">
        <v>9</v>
      </c>
      <c r="D1087" s="95"/>
      <c r="E1087" s="95" t="s">
        <v>97</v>
      </c>
      <c r="F1087" s="95" t="s">
        <v>97</v>
      </c>
      <c r="G1087" s="95" t="s">
        <v>97</v>
      </c>
      <c r="H1087" s="95" t="s">
        <v>97</v>
      </c>
      <c r="I1087" s="95" t="s">
        <v>97</v>
      </c>
      <c r="J1087" s="95" t="s">
        <v>97</v>
      </c>
      <c r="K1087" s="95" t="s">
        <v>97</v>
      </c>
      <c r="L1087" s="95" t="s">
        <v>1262</v>
      </c>
      <c r="M1087" s="95" t="s">
        <v>1917</v>
      </c>
      <c r="N1087" s="95" t="s">
        <v>1256</v>
      </c>
      <c r="O1087" s="95" t="s">
        <v>97</v>
      </c>
      <c r="P1087" s="95" t="str">
        <f t="shared" si="16"/>
        <v>-</v>
      </c>
      <c r="Q1087" s="95"/>
      <c r="R1087" s="95"/>
      <c r="S1087" s="95" t="s">
        <v>234</v>
      </c>
    </row>
    <row r="1088" spans="2:19" x14ac:dyDescent="0.4">
      <c r="B1088" s="95" t="s">
        <v>1914</v>
      </c>
      <c r="C1088" s="95" t="s">
        <v>10</v>
      </c>
      <c r="D1088" s="95"/>
      <c r="E1088" s="95" t="s">
        <v>97</v>
      </c>
      <c r="F1088" s="95" t="s">
        <v>97</v>
      </c>
      <c r="G1088" s="95" t="s">
        <v>97</v>
      </c>
      <c r="H1088" s="95" t="s">
        <v>97</v>
      </c>
      <c r="I1088" s="95" t="s">
        <v>97</v>
      </c>
      <c r="J1088" s="95" t="s">
        <v>97</v>
      </c>
      <c r="K1088" s="95" t="s">
        <v>97</v>
      </c>
      <c r="L1088" s="95" t="s">
        <v>1263</v>
      </c>
      <c r="M1088" s="95" t="s">
        <v>1917</v>
      </c>
      <c r="N1088" s="95" t="s">
        <v>1256</v>
      </c>
      <c r="O1088" s="95" t="s">
        <v>97</v>
      </c>
      <c r="P1088" s="95" t="str">
        <f t="shared" si="16"/>
        <v>-</v>
      </c>
      <c r="Q1088" s="95"/>
      <c r="R1088" s="95"/>
      <c r="S1088" s="95" t="s">
        <v>234</v>
      </c>
    </row>
  </sheetData>
  <sheetProtection algorithmName="SHA-512" hashValue="Fl0ch1AuOYXKui4WtcMnEgSEcsgefVZtiXnfSdojw++lPc2jEbpmFhThzkZ23bSNa99CjZUlpvenvHZGle9Vjw==" saltValue="RzKfzgJy2Irm4jMSTDh+2A==" spinCount="100000" sheet="1" objects="1" scenarios="1" autoFilter="0"/>
  <autoFilter ref="B7:S1088"/>
  <mergeCells count="12">
    <mergeCell ref="S6:S7"/>
    <mergeCell ref="Q6:Q7"/>
    <mergeCell ref="O6:O7"/>
    <mergeCell ref="L6:L7"/>
    <mergeCell ref="H6:K6"/>
    <mergeCell ref="M6:M7"/>
    <mergeCell ref="P6:P7"/>
    <mergeCell ref="G6:G7"/>
    <mergeCell ref="F6:F7"/>
    <mergeCell ref="R6:R7"/>
    <mergeCell ref="B6:E6"/>
    <mergeCell ref="N6:N7"/>
  </mergeCells>
  <phoneticPr fontId="2"/>
  <conditionalFormatting sqref="L5:M5">
    <cfRule type="duplicateValues" dxfId="2" priority="2"/>
  </conditionalFormatting>
  <hyperlinks>
    <hyperlink ref="L3" location="対応ガラス検索!A1" display="対応ガラス検索"/>
  </hyperlinks>
  <printOptions horizontalCentered="1"/>
  <pageMargins left="0.43307086614173229" right="0.43307086614173229" top="0.55118110236220474" bottom="0.55118110236220474" header="0" footer="0.19685039370078741"/>
  <pageSetup paperSize="9" scale="2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W302"/>
  <sheetViews>
    <sheetView showGridLines="0" zoomScale="70" zoomScaleNormal="70" zoomScaleSheetLayoutView="55" workbookViewId="0">
      <pane ySplit="7" topLeftCell="A8" activePane="bottomLeft" state="frozen"/>
      <selection activeCell="I6" sqref="I6:O7"/>
      <selection pane="bottomLeft"/>
    </sheetView>
  </sheetViews>
  <sheetFormatPr defaultColWidth="12.625" defaultRowHeight="16.149999999999999" customHeight="1" x14ac:dyDescent="0.4"/>
  <cols>
    <col min="1" max="1" width="2.75" style="94" customWidth="1"/>
    <col min="2" max="2" width="30.75" style="94" customWidth="1"/>
    <col min="3" max="3" width="11.375" style="94" customWidth="1"/>
    <col min="4" max="4" width="7.75" style="94" customWidth="1"/>
    <col min="5" max="5" width="15.625" style="94" customWidth="1"/>
    <col min="6" max="6" width="20.75" style="94" customWidth="1"/>
    <col min="7" max="7" width="7.25" style="94" customWidth="1"/>
    <col min="8" max="8" width="7.375" style="94" customWidth="1"/>
    <col min="9" max="9" width="10.375" style="94" customWidth="1"/>
    <col min="10" max="10" width="15.75" style="94" customWidth="1"/>
    <col min="11" max="11" width="13.75" style="94" customWidth="1"/>
    <col min="12" max="12" width="9.875" style="94" customWidth="1"/>
    <col min="13" max="13" width="10.375" style="94" customWidth="1"/>
    <col min="14" max="14" width="13" style="94" customWidth="1"/>
    <col min="15" max="15" width="21.25" style="94" customWidth="1"/>
    <col min="16" max="16" width="8.625" style="94" customWidth="1"/>
    <col min="17" max="17" width="11.5" style="94" customWidth="1"/>
    <col min="18" max="18" width="8.75" style="94" customWidth="1"/>
    <col min="19" max="20" width="9.5" style="94" customWidth="1"/>
    <col min="21" max="21" width="33" style="94" customWidth="1"/>
    <col min="22" max="22" width="24.25" style="94" customWidth="1"/>
    <col min="23" max="23" width="27.25" style="107" customWidth="1"/>
    <col min="24" max="16384" width="12.625" style="94"/>
  </cols>
  <sheetData>
    <row r="1" spans="1:23" s="76" customFormat="1" ht="25.5" x14ac:dyDescent="0.4">
      <c r="A1" s="74"/>
      <c r="B1" s="75" t="s">
        <v>1631</v>
      </c>
      <c r="Q1" s="75"/>
      <c r="U1" s="97"/>
      <c r="W1" s="77" t="s">
        <v>1918</v>
      </c>
    </row>
    <row r="2" spans="1:23" s="76" customFormat="1" ht="24" customHeight="1" x14ac:dyDescent="0.4">
      <c r="A2" s="85"/>
      <c r="B2" s="79" t="s">
        <v>83</v>
      </c>
      <c r="Q2" s="79"/>
      <c r="U2" s="99"/>
    </row>
    <row r="3" spans="1:23" s="76" customFormat="1" ht="24" customHeight="1" x14ac:dyDescent="0.4">
      <c r="A3" s="85"/>
      <c r="B3" s="79" t="s">
        <v>84</v>
      </c>
      <c r="O3" s="82" t="s">
        <v>2285</v>
      </c>
      <c r="Q3" s="79"/>
    </row>
    <row r="4" spans="1:23" s="76" customFormat="1" ht="24" customHeight="1" x14ac:dyDescent="0.4">
      <c r="A4" s="85"/>
      <c r="B4" s="84" t="s">
        <v>1265</v>
      </c>
      <c r="Q4" s="84"/>
      <c r="U4" s="99"/>
      <c r="V4" s="99"/>
      <c r="W4" s="99"/>
    </row>
    <row r="5" spans="1:23" s="76" customFormat="1" ht="8.25" customHeight="1" x14ac:dyDescent="0.4">
      <c r="A5" s="85"/>
      <c r="B5" s="100"/>
      <c r="C5" s="100"/>
      <c r="D5" s="100"/>
      <c r="E5" s="100"/>
      <c r="F5" s="100"/>
      <c r="Q5" s="85"/>
      <c r="U5" s="99"/>
    </row>
    <row r="6" spans="1:23" s="76" customFormat="1" ht="21" customHeight="1" x14ac:dyDescent="0.4">
      <c r="A6" s="88"/>
      <c r="B6" s="118" t="s">
        <v>86</v>
      </c>
      <c r="C6" s="108" t="s">
        <v>1632</v>
      </c>
      <c r="D6" s="108" t="s">
        <v>1623</v>
      </c>
      <c r="E6" s="118" t="s">
        <v>1266</v>
      </c>
      <c r="F6" s="118" t="s">
        <v>1582</v>
      </c>
      <c r="G6" s="108" t="s">
        <v>1624</v>
      </c>
      <c r="H6" s="108" t="s">
        <v>1621</v>
      </c>
      <c r="I6" s="108" t="s">
        <v>1629</v>
      </c>
      <c r="J6" s="108" t="s">
        <v>1630</v>
      </c>
      <c r="K6" s="119" t="s">
        <v>1931</v>
      </c>
      <c r="L6" s="120"/>
      <c r="M6" s="120"/>
      <c r="N6" s="121"/>
      <c r="O6" s="118" t="s">
        <v>1622</v>
      </c>
      <c r="P6" s="108" t="s">
        <v>1676</v>
      </c>
      <c r="Q6" s="108" t="s">
        <v>1945</v>
      </c>
      <c r="R6" s="108" t="s">
        <v>1625</v>
      </c>
      <c r="S6" s="108" t="s">
        <v>1785</v>
      </c>
      <c r="T6" s="108" t="s">
        <v>2275</v>
      </c>
      <c r="U6" s="118" t="s">
        <v>88</v>
      </c>
      <c r="V6" s="108" t="s">
        <v>1267</v>
      </c>
      <c r="W6" s="108" t="s">
        <v>1268</v>
      </c>
    </row>
    <row r="7" spans="1:23" s="76" customFormat="1" ht="52.5" customHeight="1" x14ac:dyDescent="0.4">
      <c r="A7" s="88"/>
      <c r="B7" s="113"/>
      <c r="C7" s="113"/>
      <c r="D7" s="113"/>
      <c r="E7" s="113"/>
      <c r="F7" s="113"/>
      <c r="G7" s="109"/>
      <c r="H7" s="109"/>
      <c r="I7" s="109"/>
      <c r="J7" s="109"/>
      <c r="K7" s="93" t="s">
        <v>1932</v>
      </c>
      <c r="L7" s="93" t="s">
        <v>1678</v>
      </c>
      <c r="M7" s="93" t="s">
        <v>1627</v>
      </c>
      <c r="N7" s="93" t="s">
        <v>1628</v>
      </c>
      <c r="O7" s="113"/>
      <c r="P7" s="113"/>
      <c r="Q7" s="113"/>
      <c r="R7" s="109"/>
      <c r="S7" s="109"/>
      <c r="T7" s="109"/>
      <c r="U7" s="113"/>
      <c r="V7" s="109"/>
      <c r="W7" s="109"/>
    </row>
    <row r="8" spans="1:23" ht="13.5" x14ac:dyDescent="0.4">
      <c r="B8" s="95" t="s">
        <v>1269</v>
      </c>
      <c r="C8" s="95" t="s">
        <v>97</v>
      </c>
      <c r="D8" s="95" t="s">
        <v>97</v>
      </c>
      <c r="E8" s="95" t="s">
        <v>97</v>
      </c>
      <c r="F8" s="95" t="s">
        <v>97</v>
      </c>
      <c r="G8" s="95" t="s">
        <v>114</v>
      </c>
      <c r="H8" s="95" t="s">
        <v>57</v>
      </c>
      <c r="I8" s="95" t="s">
        <v>95</v>
      </c>
      <c r="J8" s="95" t="s">
        <v>97</v>
      </c>
      <c r="K8" s="95" t="s">
        <v>97</v>
      </c>
      <c r="L8" s="95" t="s">
        <v>97</v>
      </c>
      <c r="M8" s="95" t="s">
        <v>97</v>
      </c>
      <c r="N8" s="95" t="s">
        <v>97</v>
      </c>
      <c r="O8" s="95" t="s">
        <v>1271</v>
      </c>
      <c r="P8" s="95" t="s">
        <v>1677</v>
      </c>
      <c r="Q8" s="95" t="s">
        <v>1680</v>
      </c>
      <c r="R8" s="95" t="s">
        <v>35</v>
      </c>
      <c r="S8" s="95"/>
      <c r="T8" s="95" t="str">
        <f>IF(J8="-","-",IF(LEFT(J8,1)="日",VALUE(MID(J8,8,4)),VALUE(SUBSTITUTE(J8,"以下",""))))</f>
        <v>-</v>
      </c>
      <c r="U8" s="95"/>
      <c r="V8" s="95" t="s">
        <v>1272</v>
      </c>
      <c r="W8" s="95" t="s">
        <v>1273</v>
      </c>
    </row>
    <row r="9" spans="1:23" ht="13.5" x14ac:dyDescent="0.4">
      <c r="B9" s="95" t="s">
        <v>1587</v>
      </c>
      <c r="C9" s="95" t="s">
        <v>97</v>
      </c>
      <c r="D9" s="95" t="s">
        <v>1586</v>
      </c>
      <c r="E9" s="95" t="s">
        <v>1681</v>
      </c>
      <c r="F9" s="95" t="s">
        <v>97</v>
      </c>
      <c r="G9" s="95" t="s">
        <v>114</v>
      </c>
      <c r="H9" s="95" t="s">
        <v>57</v>
      </c>
      <c r="I9" s="95" t="s">
        <v>95</v>
      </c>
      <c r="J9" s="95" t="s">
        <v>1274</v>
      </c>
      <c r="K9" s="95" t="s">
        <v>97</v>
      </c>
      <c r="L9" s="95" t="s">
        <v>97</v>
      </c>
      <c r="M9" s="95" t="s">
        <v>97</v>
      </c>
      <c r="N9" s="95" t="s">
        <v>98</v>
      </c>
      <c r="O9" s="95" t="s">
        <v>1275</v>
      </c>
      <c r="P9" s="95" t="s">
        <v>1677</v>
      </c>
      <c r="Q9" s="95" t="s">
        <v>1680</v>
      </c>
      <c r="R9" s="95" t="s">
        <v>35</v>
      </c>
      <c r="S9" s="95"/>
      <c r="T9" s="95">
        <f t="shared" ref="T9:T72" si="0">IF(J9="-","-",IF(LEFT(J9,1)="日",VALUE(MID(J9,8,4)),VALUE(SUBSTITUTE(J9,"以下",""))))</f>
        <v>0.66</v>
      </c>
      <c r="U9" s="95"/>
      <c r="V9" s="95" t="s">
        <v>1276</v>
      </c>
      <c r="W9" s="95" t="s">
        <v>1277</v>
      </c>
    </row>
    <row r="10" spans="1:23" ht="13.5" x14ac:dyDescent="0.4">
      <c r="B10" s="95" t="s">
        <v>1587</v>
      </c>
      <c r="C10" s="95" t="s">
        <v>97</v>
      </c>
      <c r="D10" s="95" t="s">
        <v>1270</v>
      </c>
      <c r="E10" s="95" t="s">
        <v>1585</v>
      </c>
      <c r="F10" s="95" t="s">
        <v>97</v>
      </c>
      <c r="G10" s="95" t="s">
        <v>114</v>
      </c>
      <c r="H10" s="95" t="s">
        <v>57</v>
      </c>
      <c r="I10" s="95" t="s">
        <v>95</v>
      </c>
      <c r="J10" s="95" t="s">
        <v>97</v>
      </c>
      <c r="K10" s="95" t="s">
        <v>97</v>
      </c>
      <c r="L10" s="95" t="s">
        <v>97</v>
      </c>
      <c r="M10" s="95" t="s">
        <v>97</v>
      </c>
      <c r="N10" s="95" t="s">
        <v>97</v>
      </c>
      <c r="O10" s="95" t="s">
        <v>1278</v>
      </c>
      <c r="P10" s="95" t="s">
        <v>1677</v>
      </c>
      <c r="Q10" s="95" t="s">
        <v>1680</v>
      </c>
      <c r="R10" s="95" t="s">
        <v>35</v>
      </c>
      <c r="S10" s="95"/>
      <c r="T10" s="95" t="str">
        <f t="shared" si="0"/>
        <v>-</v>
      </c>
      <c r="U10" s="95"/>
      <c r="V10" s="95" t="s">
        <v>1276</v>
      </c>
      <c r="W10" s="95" t="s">
        <v>1273</v>
      </c>
    </row>
    <row r="11" spans="1:23" ht="13.5" x14ac:dyDescent="0.4">
      <c r="B11" s="95" t="s">
        <v>1587</v>
      </c>
      <c r="C11" s="95" t="s">
        <v>1638</v>
      </c>
      <c r="D11" s="95" t="s">
        <v>1586</v>
      </c>
      <c r="E11" s="95" t="s">
        <v>1583</v>
      </c>
      <c r="F11" s="95" t="s">
        <v>97</v>
      </c>
      <c r="G11" s="95" t="s">
        <v>114</v>
      </c>
      <c r="H11" s="95" t="s">
        <v>57</v>
      </c>
      <c r="I11" s="95" t="s">
        <v>95</v>
      </c>
      <c r="J11" s="95" t="s">
        <v>176</v>
      </c>
      <c r="K11" s="95" t="s">
        <v>97</v>
      </c>
      <c r="L11" s="95" t="s">
        <v>97</v>
      </c>
      <c r="M11" s="95" t="s">
        <v>97</v>
      </c>
      <c r="N11" s="95" t="s">
        <v>98</v>
      </c>
      <c r="O11" s="95" t="s">
        <v>1279</v>
      </c>
      <c r="P11" s="95" t="s">
        <v>1677</v>
      </c>
      <c r="Q11" s="95" t="s">
        <v>1680</v>
      </c>
      <c r="R11" s="95" t="s">
        <v>35</v>
      </c>
      <c r="S11" s="95"/>
      <c r="T11" s="95">
        <f t="shared" si="0"/>
        <v>1.2</v>
      </c>
      <c r="U11" s="95"/>
      <c r="V11" s="95" t="s">
        <v>1276</v>
      </c>
      <c r="W11" s="95" t="s">
        <v>1277</v>
      </c>
    </row>
    <row r="12" spans="1:23" ht="13.5" x14ac:dyDescent="0.4">
      <c r="B12" s="95" t="s">
        <v>1587</v>
      </c>
      <c r="C12" s="95" t="s">
        <v>1638</v>
      </c>
      <c r="D12" s="95" t="s">
        <v>1270</v>
      </c>
      <c r="E12" s="95" t="s">
        <v>1583</v>
      </c>
      <c r="F12" s="95" t="s">
        <v>97</v>
      </c>
      <c r="G12" s="95" t="s">
        <v>114</v>
      </c>
      <c r="H12" s="95" t="s">
        <v>57</v>
      </c>
      <c r="I12" s="95" t="s">
        <v>95</v>
      </c>
      <c r="J12" s="95" t="s">
        <v>97</v>
      </c>
      <c r="K12" s="95" t="s">
        <v>97</v>
      </c>
      <c r="L12" s="95" t="s">
        <v>97</v>
      </c>
      <c r="M12" s="95" t="s">
        <v>97</v>
      </c>
      <c r="N12" s="95" t="s">
        <v>97</v>
      </c>
      <c r="O12" s="95" t="s">
        <v>1280</v>
      </c>
      <c r="P12" s="95" t="s">
        <v>1677</v>
      </c>
      <c r="Q12" s="95" t="s">
        <v>1680</v>
      </c>
      <c r="R12" s="95" t="s">
        <v>35</v>
      </c>
      <c r="S12" s="95"/>
      <c r="T12" s="95" t="str">
        <f t="shared" si="0"/>
        <v>-</v>
      </c>
      <c r="U12" s="95"/>
      <c r="V12" s="95" t="s">
        <v>1276</v>
      </c>
      <c r="W12" s="95" t="s">
        <v>1273</v>
      </c>
    </row>
    <row r="13" spans="1:23" ht="13.5" x14ac:dyDescent="0.4">
      <c r="B13" s="95" t="s">
        <v>1568</v>
      </c>
      <c r="C13" s="95" t="s">
        <v>1633</v>
      </c>
      <c r="D13" s="95" t="s">
        <v>1270</v>
      </c>
      <c r="E13" s="95" t="s">
        <v>1585</v>
      </c>
      <c r="F13" s="95" t="s">
        <v>1682</v>
      </c>
      <c r="G13" s="95" t="s">
        <v>114</v>
      </c>
      <c r="H13" s="95" t="s">
        <v>57</v>
      </c>
      <c r="I13" s="95" t="s">
        <v>273</v>
      </c>
      <c r="J13" s="95" t="s">
        <v>97</v>
      </c>
      <c r="K13" s="95" t="s">
        <v>97</v>
      </c>
      <c r="L13" s="95" t="s">
        <v>97</v>
      </c>
      <c r="M13" s="95" t="s">
        <v>97</v>
      </c>
      <c r="N13" s="95" t="s">
        <v>97</v>
      </c>
      <c r="O13" s="95" t="s">
        <v>1281</v>
      </c>
      <c r="P13" s="95" t="s">
        <v>1677</v>
      </c>
      <c r="Q13" s="95" t="s">
        <v>1680</v>
      </c>
      <c r="R13" s="95" t="s">
        <v>35</v>
      </c>
      <c r="S13" s="95"/>
      <c r="T13" s="95" t="str">
        <f t="shared" si="0"/>
        <v>-</v>
      </c>
      <c r="U13" s="95"/>
      <c r="V13" s="95" t="s">
        <v>1276</v>
      </c>
      <c r="W13" s="95" t="s">
        <v>1282</v>
      </c>
    </row>
    <row r="14" spans="1:23" ht="13.5" x14ac:dyDescent="0.4">
      <c r="B14" s="95" t="s">
        <v>1568</v>
      </c>
      <c r="C14" s="95" t="s">
        <v>1633</v>
      </c>
      <c r="D14" s="95" t="s">
        <v>1586</v>
      </c>
      <c r="E14" s="95" t="s">
        <v>1585</v>
      </c>
      <c r="F14" s="95" t="s">
        <v>1682</v>
      </c>
      <c r="G14" s="95" t="s">
        <v>114</v>
      </c>
      <c r="H14" s="95" t="s">
        <v>57</v>
      </c>
      <c r="I14" s="95" t="s">
        <v>273</v>
      </c>
      <c r="J14" s="95" t="s">
        <v>97</v>
      </c>
      <c r="K14" s="95" t="s">
        <v>104</v>
      </c>
      <c r="L14" s="95" t="s">
        <v>114</v>
      </c>
      <c r="M14" s="95" t="s">
        <v>106</v>
      </c>
      <c r="N14" s="95" t="s">
        <v>98</v>
      </c>
      <c r="O14" s="95" t="s">
        <v>1683</v>
      </c>
      <c r="P14" s="95" t="s">
        <v>1677</v>
      </c>
      <c r="Q14" s="95" t="s">
        <v>1680</v>
      </c>
      <c r="R14" s="95" t="s">
        <v>36</v>
      </c>
      <c r="S14" s="95"/>
      <c r="T14" s="95" t="str">
        <f t="shared" si="0"/>
        <v>-</v>
      </c>
      <c r="U14" s="95"/>
      <c r="V14" s="95" t="s">
        <v>1276</v>
      </c>
      <c r="W14" s="95" t="s">
        <v>1283</v>
      </c>
    </row>
    <row r="15" spans="1:23" ht="13.5" x14ac:dyDescent="0.4">
      <c r="B15" s="95" t="s">
        <v>1568</v>
      </c>
      <c r="C15" s="95" t="s">
        <v>1633</v>
      </c>
      <c r="D15" s="95" t="s">
        <v>1586</v>
      </c>
      <c r="E15" s="95" t="s">
        <v>1585</v>
      </c>
      <c r="F15" s="95" t="s">
        <v>1588</v>
      </c>
      <c r="G15" s="95" t="s">
        <v>114</v>
      </c>
      <c r="H15" s="95" t="s">
        <v>57</v>
      </c>
      <c r="I15" s="95" t="s">
        <v>95</v>
      </c>
      <c r="J15" s="95" t="s">
        <v>97</v>
      </c>
      <c r="K15" s="95" t="s">
        <v>97</v>
      </c>
      <c r="L15" s="95" t="s">
        <v>114</v>
      </c>
      <c r="M15" s="95" t="s">
        <v>106</v>
      </c>
      <c r="N15" s="95" t="s">
        <v>98</v>
      </c>
      <c r="O15" s="95" t="s">
        <v>1620</v>
      </c>
      <c r="P15" s="95" t="s">
        <v>1677</v>
      </c>
      <c r="Q15" s="95" t="s">
        <v>1680</v>
      </c>
      <c r="R15" s="95" t="s">
        <v>36</v>
      </c>
      <c r="S15" s="95"/>
      <c r="T15" s="95" t="str">
        <f t="shared" si="0"/>
        <v>-</v>
      </c>
      <c r="U15" s="95"/>
      <c r="V15" s="95" t="s">
        <v>1276</v>
      </c>
      <c r="W15" s="95" t="s">
        <v>1283</v>
      </c>
    </row>
    <row r="16" spans="1:23" ht="13.5" x14ac:dyDescent="0.4">
      <c r="B16" s="95" t="s">
        <v>1568</v>
      </c>
      <c r="C16" s="95" t="s">
        <v>1633</v>
      </c>
      <c r="D16" s="95" t="s">
        <v>1270</v>
      </c>
      <c r="E16" s="95" t="s">
        <v>1581</v>
      </c>
      <c r="F16" s="95" t="s">
        <v>1682</v>
      </c>
      <c r="G16" s="95" t="s">
        <v>114</v>
      </c>
      <c r="H16" s="95" t="s">
        <v>57</v>
      </c>
      <c r="I16" s="95" t="s">
        <v>273</v>
      </c>
      <c r="J16" s="95" t="s">
        <v>97</v>
      </c>
      <c r="K16" s="95" t="s">
        <v>97</v>
      </c>
      <c r="L16" s="95" t="s">
        <v>97</v>
      </c>
      <c r="M16" s="95" t="s">
        <v>97</v>
      </c>
      <c r="N16" s="95" t="s">
        <v>97</v>
      </c>
      <c r="O16" s="95" t="s">
        <v>1284</v>
      </c>
      <c r="P16" s="95" t="s">
        <v>1677</v>
      </c>
      <c r="Q16" s="95" t="s">
        <v>1680</v>
      </c>
      <c r="R16" s="95" t="s">
        <v>35</v>
      </c>
      <c r="S16" s="95"/>
      <c r="T16" s="95" t="str">
        <f t="shared" si="0"/>
        <v>-</v>
      </c>
      <c r="U16" s="95" t="s">
        <v>1285</v>
      </c>
      <c r="V16" s="95" t="s">
        <v>1276</v>
      </c>
      <c r="W16" s="95" t="s">
        <v>1282</v>
      </c>
    </row>
    <row r="17" spans="2:23" ht="13.5" x14ac:dyDescent="0.4">
      <c r="B17" s="95" t="s">
        <v>1568</v>
      </c>
      <c r="C17" s="95" t="s">
        <v>1633</v>
      </c>
      <c r="D17" s="95" t="s">
        <v>1586</v>
      </c>
      <c r="E17" s="95" t="s">
        <v>1581</v>
      </c>
      <c r="F17" s="95" t="s">
        <v>1682</v>
      </c>
      <c r="G17" s="95" t="s">
        <v>114</v>
      </c>
      <c r="H17" s="95" t="s">
        <v>57</v>
      </c>
      <c r="I17" s="95" t="s">
        <v>273</v>
      </c>
      <c r="J17" s="95" t="s">
        <v>97</v>
      </c>
      <c r="K17" s="95" t="s">
        <v>104</v>
      </c>
      <c r="L17" s="95" t="s">
        <v>114</v>
      </c>
      <c r="M17" s="95" t="s">
        <v>106</v>
      </c>
      <c r="N17" s="95" t="s">
        <v>98</v>
      </c>
      <c r="O17" s="95" t="s">
        <v>1286</v>
      </c>
      <c r="P17" s="95" t="s">
        <v>1677</v>
      </c>
      <c r="Q17" s="95" t="s">
        <v>1680</v>
      </c>
      <c r="R17" s="95" t="s">
        <v>36</v>
      </c>
      <c r="S17" s="95"/>
      <c r="T17" s="95" t="str">
        <f t="shared" si="0"/>
        <v>-</v>
      </c>
      <c r="U17" s="95" t="s">
        <v>1285</v>
      </c>
      <c r="V17" s="95" t="s">
        <v>1276</v>
      </c>
      <c r="W17" s="95" t="s">
        <v>1283</v>
      </c>
    </row>
    <row r="18" spans="2:23" ht="13.5" x14ac:dyDescent="0.4">
      <c r="B18" s="95" t="s">
        <v>1568</v>
      </c>
      <c r="C18" s="95" t="s">
        <v>1633</v>
      </c>
      <c r="D18" s="95" t="s">
        <v>1586</v>
      </c>
      <c r="E18" s="95" t="s">
        <v>1581</v>
      </c>
      <c r="F18" s="95" t="s">
        <v>1588</v>
      </c>
      <c r="G18" s="95" t="s">
        <v>114</v>
      </c>
      <c r="H18" s="95" t="s">
        <v>57</v>
      </c>
      <c r="I18" s="95" t="s">
        <v>95</v>
      </c>
      <c r="J18" s="95" t="s">
        <v>97</v>
      </c>
      <c r="K18" s="95" t="s">
        <v>97</v>
      </c>
      <c r="L18" s="95" t="s">
        <v>114</v>
      </c>
      <c r="M18" s="95" t="s">
        <v>106</v>
      </c>
      <c r="N18" s="95" t="s">
        <v>98</v>
      </c>
      <c r="O18" s="95" t="s">
        <v>1287</v>
      </c>
      <c r="P18" s="95" t="s">
        <v>1677</v>
      </c>
      <c r="Q18" s="95" t="s">
        <v>1680</v>
      </c>
      <c r="R18" s="95" t="s">
        <v>36</v>
      </c>
      <c r="S18" s="95"/>
      <c r="T18" s="95" t="str">
        <f t="shared" si="0"/>
        <v>-</v>
      </c>
      <c r="U18" s="95" t="s">
        <v>1285</v>
      </c>
      <c r="V18" s="95" t="s">
        <v>1276</v>
      </c>
      <c r="W18" s="95" t="s">
        <v>1283</v>
      </c>
    </row>
    <row r="19" spans="2:23" ht="13.5" x14ac:dyDescent="0.4">
      <c r="B19" s="95" t="s">
        <v>1568</v>
      </c>
      <c r="C19" s="95" t="s">
        <v>1634</v>
      </c>
      <c r="D19" s="95" t="s">
        <v>1270</v>
      </c>
      <c r="E19" s="95" t="s">
        <v>1585</v>
      </c>
      <c r="F19" s="95" t="s">
        <v>1684</v>
      </c>
      <c r="G19" s="95" t="s">
        <v>114</v>
      </c>
      <c r="H19" s="95" t="s">
        <v>57</v>
      </c>
      <c r="I19" s="95" t="s">
        <v>273</v>
      </c>
      <c r="J19" s="95" t="s">
        <v>97</v>
      </c>
      <c r="K19" s="95" t="s">
        <v>97</v>
      </c>
      <c r="L19" s="95" t="s">
        <v>97</v>
      </c>
      <c r="M19" s="95" t="s">
        <v>97</v>
      </c>
      <c r="N19" s="95" t="s">
        <v>97</v>
      </c>
      <c r="O19" s="95" t="s">
        <v>1288</v>
      </c>
      <c r="P19" s="95" t="s">
        <v>1677</v>
      </c>
      <c r="Q19" s="95" t="s">
        <v>1680</v>
      </c>
      <c r="R19" s="95" t="s">
        <v>35</v>
      </c>
      <c r="S19" s="95"/>
      <c r="T19" s="95" t="str">
        <f t="shared" si="0"/>
        <v>-</v>
      </c>
      <c r="U19" s="95"/>
      <c r="V19" s="95" t="s">
        <v>1276</v>
      </c>
      <c r="W19" s="95" t="s">
        <v>1289</v>
      </c>
    </row>
    <row r="20" spans="2:23" ht="13.5" x14ac:dyDescent="0.4">
      <c r="B20" s="95" t="s">
        <v>1568</v>
      </c>
      <c r="C20" s="95" t="s">
        <v>1634</v>
      </c>
      <c r="D20" s="95" t="s">
        <v>1586</v>
      </c>
      <c r="E20" s="95" t="s">
        <v>1585</v>
      </c>
      <c r="F20" s="95" t="s">
        <v>1684</v>
      </c>
      <c r="G20" s="95" t="s">
        <v>114</v>
      </c>
      <c r="H20" s="95" t="s">
        <v>57</v>
      </c>
      <c r="I20" s="95" t="s">
        <v>273</v>
      </c>
      <c r="J20" s="95" t="s">
        <v>97</v>
      </c>
      <c r="K20" s="95" t="s">
        <v>118</v>
      </c>
      <c r="L20" s="95" t="s">
        <v>114</v>
      </c>
      <c r="M20" s="95" t="s">
        <v>282</v>
      </c>
      <c r="N20" s="95" t="s">
        <v>98</v>
      </c>
      <c r="O20" s="95" t="s">
        <v>1290</v>
      </c>
      <c r="P20" s="95" t="s">
        <v>1677</v>
      </c>
      <c r="Q20" s="95" t="s">
        <v>1680</v>
      </c>
      <c r="R20" s="95" t="s">
        <v>37</v>
      </c>
      <c r="S20" s="95"/>
      <c r="T20" s="95" t="str">
        <f t="shared" si="0"/>
        <v>-</v>
      </c>
      <c r="U20" s="95"/>
      <c r="V20" s="95" t="s">
        <v>1276</v>
      </c>
      <c r="W20" s="95" t="s">
        <v>1291</v>
      </c>
    </row>
    <row r="21" spans="2:23" ht="13.5" x14ac:dyDescent="0.4">
      <c r="B21" s="95" t="s">
        <v>1568</v>
      </c>
      <c r="C21" s="95" t="s">
        <v>1634</v>
      </c>
      <c r="D21" s="95" t="s">
        <v>1586</v>
      </c>
      <c r="E21" s="95" t="s">
        <v>1585</v>
      </c>
      <c r="F21" s="95" t="s">
        <v>1589</v>
      </c>
      <c r="G21" s="95" t="s">
        <v>114</v>
      </c>
      <c r="H21" s="95" t="s">
        <v>57</v>
      </c>
      <c r="I21" s="95" t="s">
        <v>95</v>
      </c>
      <c r="J21" s="95" t="s">
        <v>97</v>
      </c>
      <c r="K21" s="95" t="s">
        <v>97</v>
      </c>
      <c r="L21" s="95" t="s">
        <v>114</v>
      </c>
      <c r="M21" s="95" t="s">
        <v>282</v>
      </c>
      <c r="N21" s="95" t="s">
        <v>98</v>
      </c>
      <c r="O21" s="95" t="s">
        <v>1292</v>
      </c>
      <c r="P21" s="95" t="s">
        <v>1677</v>
      </c>
      <c r="Q21" s="95" t="s">
        <v>1680</v>
      </c>
      <c r="R21" s="95" t="s">
        <v>33</v>
      </c>
      <c r="S21" s="95"/>
      <c r="T21" s="95" t="str">
        <f t="shared" si="0"/>
        <v>-</v>
      </c>
      <c r="U21" s="95"/>
      <c r="V21" s="95" t="s">
        <v>1276</v>
      </c>
      <c r="W21" s="95" t="s">
        <v>1291</v>
      </c>
    </row>
    <row r="22" spans="2:23" ht="13.5" x14ac:dyDescent="0.4">
      <c r="B22" s="95" t="s">
        <v>1568</v>
      </c>
      <c r="C22" s="95" t="s">
        <v>1634</v>
      </c>
      <c r="D22" s="95" t="s">
        <v>1586</v>
      </c>
      <c r="E22" s="95" t="s">
        <v>1585</v>
      </c>
      <c r="F22" s="95" t="s">
        <v>1590</v>
      </c>
      <c r="G22" s="95" t="s">
        <v>114</v>
      </c>
      <c r="H22" s="95" t="s">
        <v>57</v>
      </c>
      <c r="I22" s="95" t="s">
        <v>95</v>
      </c>
      <c r="J22" s="95" t="s">
        <v>97</v>
      </c>
      <c r="K22" s="95" t="s">
        <v>97</v>
      </c>
      <c r="L22" s="95" t="s">
        <v>114</v>
      </c>
      <c r="M22" s="95" t="s">
        <v>282</v>
      </c>
      <c r="N22" s="95" t="s">
        <v>98</v>
      </c>
      <c r="O22" s="95" t="s">
        <v>1293</v>
      </c>
      <c r="P22" s="95" t="s">
        <v>1677</v>
      </c>
      <c r="Q22" s="95" t="s">
        <v>1680</v>
      </c>
      <c r="R22" s="95" t="s">
        <v>33</v>
      </c>
      <c r="S22" s="95"/>
      <c r="T22" s="95" t="str">
        <f t="shared" si="0"/>
        <v>-</v>
      </c>
      <c r="U22" s="95"/>
      <c r="V22" s="95" t="s">
        <v>1276</v>
      </c>
      <c r="W22" s="95" t="s">
        <v>1291</v>
      </c>
    </row>
    <row r="23" spans="2:23" ht="13.5" x14ac:dyDescent="0.4">
      <c r="B23" s="95" t="s">
        <v>1568</v>
      </c>
      <c r="C23" s="95" t="s">
        <v>1634</v>
      </c>
      <c r="D23" s="95" t="s">
        <v>1586</v>
      </c>
      <c r="E23" s="95" t="s">
        <v>1585</v>
      </c>
      <c r="F23" s="95" t="s">
        <v>1588</v>
      </c>
      <c r="G23" s="95" t="s">
        <v>114</v>
      </c>
      <c r="H23" s="95" t="s">
        <v>57</v>
      </c>
      <c r="I23" s="95" t="s">
        <v>95</v>
      </c>
      <c r="J23" s="95" t="s">
        <v>97</v>
      </c>
      <c r="K23" s="95" t="s">
        <v>97</v>
      </c>
      <c r="L23" s="95" t="s">
        <v>114</v>
      </c>
      <c r="M23" s="95" t="s">
        <v>282</v>
      </c>
      <c r="N23" s="95" t="s">
        <v>98</v>
      </c>
      <c r="O23" s="95" t="s">
        <v>1294</v>
      </c>
      <c r="P23" s="95" t="s">
        <v>1677</v>
      </c>
      <c r="Q23" s="95" t="s">
        <v>1680</v>
      </c>
      <c r="R23" s="95" t="s">
        <v>37</v>
      </c>
      <c r="S23" s="95"/>
      <c r="T23" s="95" t="str">
        <f t="shared" si="0"/>
        <v>-</v>
      </c>
      <c r="U23" s="95"/>
      <c r="V23" s="95" t="s">
        <v>1276</v>
      </c>
      <c r="W23" s="95" t="s">
        <v>1291</v>
      </c>
    </row>
    <row r="24" spans="2:23" ht="13.5" x14ac:dyDescent="0.4">
      <c r="B24" s="95" t="s">
        <v>1568</v>
      </c>
      <c r="C24" s="95" t="s">
        <v>1634</v>
      </c>
      <c r="D24" s="95" t="s">
        <v>1270</v>
      </c>
      <c r="E24" s="95" t="s">
        <v>1581</v>
      </c>
      <c r="F24" s="95" t="s">
        <v>1684</v>
      </c>
      <c r="G24" s="95" t="s">
        <v>114</v>
      </c>
      <c r="H24" s="95" t="s">
        <v>57</v>
      </c>
      <c r="I24" s="95" t="s">
        <v>273</v>
      </c>
      <c r="J24" s="95" t="s">
        <v>97</v>
      </c>
      <c r="K24" s="95" t="s">
        <v>97</v>
      </c>
      <c r="L24" s="95" t="s">
        <v>97</v>
      </c>
      <c r="M24" s="95" t="s">
        <v>97</v>
      </c>
      <c r="N24" s="95" t="s">
        <v>97</v>
      </c>
      <c r="O24" s="95" t="s">
        <v>1295</v>
      </c>
      <c r="P24" s="95" t="s">
        <v>1677</v>
      </c>
      <c r="Q24" s="95" t="s">
        <v>1680</v>
      </c>
      <c r="R24" s="95" t="s">
        <v>35</v>
      </c>
      <c r="S24" s="95"/>
      <c r="T24" s="95" t="str">
        <f t="shared" si="0"/>
        <v>-</v>
      </c>
      <c r="U24" s="95" t="s">
        <v>1285</v>
      </c>
      <c r="V24" s="95" t="s">
        <v>1276</v>
      </c>
      <c r="W24" s="95" t="s">
        <v>1289</v>
      </c>
    </row>
    <row r="25" spans="2:23" ht="13.5" x14ac:dyDescent="0.4">
      <c r="B25" s="95" t="s">
        <v>1568</v>
      </c>
      <c r="C25" s="95" t="s">
        <v>1634</v>
      </c>
      <c r="D25" s="95" t="s">
        <v>1586</v>
      </c>
      <c r="E25" s="95" t="s">
        <v>1581</v>
      </c>
      <c r="F25" s="95" t="s">
        <v>1684</v>
      </c>
      <c r="G25" s="95" t="s">
        <v>114</v>
      </c>
      <c r="H25" s="95" t="s">
        <v>57</v>
      </c>
      <c r="I25" s="95" t="s">
        <v>273</v>
      </c>
      <c r="J25" s="95" t="s">
        <v>97</v>
      </c>
      <c r="K25" s="95" t="s">
        <v>118</v>
      </c>
      <c r="L25" s="95" t="s">
        <v>114</v>
      </c>
      <c r="M25" s="95" t="s">
        <v>282</v>
      </c>
      <c r="N25" s="95" t="s">
        <v>98</v>
      </c>
      <c r="O25" s="95" t="s">
        <v>1296</v>
      </c>
      <c r="P25" s="95" t="s">
        <v>1677</v>
      </c>
      <c r="Q25" s="95" t="s">
        <v>1680</v>
      </c>
      <c r="R25" s="95" t="s">
        <v>37</v>
      </c>
      <c r="S25" s="95"/>
      <c r="T25" s="95" t="str">
        <f t="shared" si="0"/>
        <v>-</v>
      </c>
      <c r="U25" s="95" t="s">
        <v>1285</v>
      </c>
      <c r="V25" s="95" t="s">
        <v>1276</v>
      </c>
      <c r="W25" s="95" t="s">
        <v>1291</v>
      </c>
    </row>
    <row r="26" spans="2:23" ht="13.5" x14ac:dyDescent="0.4">
      <c r="B26" s="95" t="s">
        <v>1568</v>
      </c>
      <c r="C26" s="95" t="s">
        <v>1634</v>
      </c>
      <c r="D26" s="95" t="s">
        <v>1586</v>
      </c>
      <c r="E26" s="95" t="s">
        <v>1581</v>
      </c>
      <c r="F26" s="95" t="s">
        <v>1589</v>
      </c>
      <c r="G26" s="95" t="s">
        <v>114</v>
      </c>
      <c r="H26" s="95" t="s">
        <v>57</v>
      </c>
      <c r="I26" s="95" t="s">
        <v>95</v>
      </c>
      <c r="J26" s="95" t="s">
        <v>97</v>
      </c>
      <c r="K26" s="95" t="s">
        <v>97</v>
      </c>
      <c r="L26" s="95" t="s">
        <v>114</v>
      </c>
      <c r="M26" s="95" t="s">
        <v>282</v>
      </c>
      <c r="N26" s="95" t="s">
        <v>98</v>
      </c>
      <c r="O26" s="95" t="s">
        <v>1297</v>
      </c>
      <c r="P26" s="95" t="s">
        <v>1677</v>
      </c>
      <c r="Q26" s="95" t="s">
        <v>1680</v>
      </c>
      <c r="R26" s="95" t="s">
        <v>37</v>
      </c>
      <c r="S26" s="95"/>
      <c r="T26" s="95" t="str">
        <f t="shared" si="0"/>
        <v>-</v>
      </c>
      <c r="U26" s="95" t="s">
        <v>1285</v>
      </c>
      <c r="V26" s="95" t="s">
        <v>1276</v>
      </c>
      <c r="W26" s="95" t="s">
        <v>1291</v>
      </c>
    </row>
    <row r="27" spans="2:23" ht="13.5" x14ac:dyDescent="0.4">
      <c r="B27" s="95" t="s">
        <v>1568</v>
      </c>
      <c r="C27" s="95" t="s">
        <v>1634</v>
      </c>
      <c r="D27" s="95" t="s">
        <v>1586</v>
      </c>
      <c r="E27" s="95" t="s">
        <v>1581</v>
      </c>
      <c r="F27" s="95" t="s">
        <v>1590</v>
      </c>
      <c r="G27" s="95" t="s">
        <v>114</v>
      </c>
      <c r="H27" s="95" t="s">
        <v>57</v>
      </c>
      <c r="I27" s="95" t="s">
        <v>95</v>
      </c>
      <c r="J27" s="95" t="s">
        <v>97</v>
      </c>
      <c r="K27" s="95" t="s">
        <v>97</v>
      </c>
      <c r="L27" s="95" t="s">
        <v>114</v>
      </c>
      <c r="M27" s="95" t="s">
        <v>282</v>
      </c>
      <c r="N27" s="95" t="s">
        <v>98</v>
      </c>
      <c r="O27" s="95" t="s">
        <v>1298</v>
      </c>
      <c r="P27" s="95" t="s">
        <v>1677</v>
      </c>
      <c r="Q27" s="95" t="s">
        <v>1680</v>
      </c>
      <c r="R27" s="95" t="s">
        <v>33</v>
      </c>
      <c r="S27" s="95"/>
      <c r="T27" s="95" t="str">
        <f t="shared" si="0"/>
        <v>-</v>
      </c>
      <c r="U27" s="95" t="s">
        <v>1285</v>
      </c>
      <c r="V27" s="95" t="s">
        <v>1276</v>
      </c>
      <c r="W27" s="95" t="s">
        <v>1291</v>
      </c>
    </row>
    <row r="28" spans="2:23" ht="13.5" x14ac:dyDescent="0.4">
      <c r="B28" s="95" t="s">
        <v>1568</v>
      </c>
      <c r="C28" s="95" t="s">
        <v>1634</v>
      </c>
      <c r="D28" s="95" t="s">
        <v>1586</v>
      </c>
      <c r="E28" s="95" t="s">
        <v>1581</v>
      </c>
      <c r="F28" s="95" t="s">
        <v>1588</v>
      </c>
      <c r="G28" s="95" t="s">
        <v>114</v>
      </c>
      <c r="H28" s="95" t="s">
        <v>57</v>
      </c>
      <c r="I28" s="95" t="s">
        <v>95</v>
      </c>
      <c r="J28" s="95" t="s">
        <v>97</v>
      </c>
      <c r="K28" s="95" t="s">
        <v>97</v>
      </c>
      <c r="L28" s="95" t="s">
        <v>114</v>
      </c>
      <c r="M28" s="95" t="s">
        <v>282</v>
      </c>
      <c r="N28" s="95" t="s">
        <v>98</v>
      </c>
      <c r="O28" s="95" t="s">
        <v>1299</v>
      </c>
      <c r="P28" s="95" t="s">
        <v>1677</v>
      </c>
      <c r="Q28" s="95" t="s">
        <v>1680</v>
      </c>
      <c r="R28" s="95" t="s">
        <v>37</v>
      </c>
      <c r="S28" s="95"/>
      <c r="T28" s="95" t="str">
        <f t="shared" si="0"/>
        <v>-</v>
      </c>
      <c r="U28" s="95" t="s">
        <v>1285</v>
      </c>
      <c r="V28" s="95" t="s">
        <v>1276</v>
      </c>
      <c r="W28" s="95" t="s">
        <v>1291</v>
      </c>
    </row>
    <row r="29" spans="2:23" ht="13.5" x14ac:dyDescent="0.4">
      <c r="B29" s="95" t="s">
        <v>1568</v>
      </c>
      <c r="C29" s="95" t="s">
        <v>1635</v>
      </c>
      <c r="D29" s="95" t="s">
        <v>1270</v>
      </c>
      <c r="E29" s="95" t="s">
        <v>1585</v>
      </c>
      <c r="F29" s="95" t="s">
        <v>1684</v>
      </c>
      <c r="G29" s="95" t="s">
        <v>114</v>
      </c>
      <c r="H29" s="95" t="s">
        <v>57</v>
      </c>
      <c r="I29" s="95" t="s">
        <v>273</v>
      </c>
      <c r="J29" s="95" t="s">
        <v>97</v>
      </c>
      <c r="K29" s="95" t="s">
        <v>97</v>
      </c>
      <c r="L29" s="95" t="s">
        <v>97</v>
      </c>
      <c r="M29" s="95" t="s">
        <v>97</v>
      </c>
      <c r="N29" s="95" t="s">
        <v>97</v>
      </c>
      <c r="O29" s="95" t="s">
        <v>1300</v>
      </c>
      <c r="P29" s="95" t="s">
        <v>1677</v>
      </c>
      <c r="Q29" s="95" t="s">
        <v>1680</v>
      </c>
      <c r="R29" s="95" t="s">
        <v>36</v>
      </c>
      <c r="S29" s="95"/>
      <c r="T29" s="95" t="str">
        <f t="shared" si="0"/>
        <v>-</v>
      </c>
      <c r="U29" s="95"/>
      <c r="V29" s="95" t="s">
        <v>1301</v>
      </c>
      <c r="W29" s="95" t="s">
        <v>1289</v>
      </c>
    </row>
    <row r="30" spans="2:23" ht="13.5" x14ac:dyDescent="0.4">
      <c r="B30" s="95" t="s">
        <v>1568</v>
      </c>
      <c r="C30" s="95" t="s">
        <v>1635</v>
      </c>
      <c r="D30" s="95" t="s">
        <v>1586</v>
      </c>
      <c r="E30" s="95" t="s">
        <v>1585</v>
      </c>
      <c r="F30" s="95" t="s">
        <v>1684</v>
      </c>
      <c r="G30" s="95" t="s">
        <v>114</v>
      </c>
      <c r="H30" s="95" t="s">
        <v>57</v>
      </c>
      <c r="I30" s="95" t="s">
        <v>273</v>
      </c>
      <c r="J30" s="95" t="s">
        <v>97</v>
      </c>
      <c r="K30" s="95" t="s">
        <v>118</v>
      </c>
      <c r="L30" s="95" t="s">
        <v>114</v>
      </c>
      <c r="M30" s="95" t="s">
        <v>282</v>
      </c>
      <c r="N30" s="95" t="s">
        <v>98</v>
      </c>
      <c r="O30" s="95" t="s">
        <v>1302</v>
      </c>
      <c r="P30" s="95" t="s">
        <v>1677</v>
      </c>
      <c r="Q30" s="95" t="s">
        <v>1680</v>
      </c>
      <c r="R30" s="95" t="s">
        <v>37</v>
      </c>
      <c r="S30" s="95"/>
      <c r="T30" s="95" t="str">
        <f t="shared" si="0"/>
        <v>-</v>
      </c>
      <c r="U30" s="95"/>
      <c r="V30" s="95" t="s">
        <v>1301</v>
      </c>
      <c r="W30" s="95" t="s">
        <v>1291</v>
      </c>
    </row>
    <row r="31" spans="2:23" ht="13.5" x14ac:dyDescent="0.4">
      <c r="B31" s="95" t="s">
        <v>1568</v>
      </c>
      <c r="C31" s="95" t="s">
        <v>1635</v>
      </c>
      <c r="D31" s="95" t="s">
        <v>1586</v>
      </c>
      <c r="E31" s="95" t="s">
        <v>1585</v>
      </c>
      <c r="F31" s="95" t="s">
        <v>1589</v>
      </c>
      <c r="G31" s="95" t="s">
        <v>114</v>
      </c>
      <c r="H31" s="95" t="s">
        <v>57</v>
      </c>
      <c r="I31" s="95" t="s">
        <v>95</v>
      </c>
      <c r="J31" s="95" t="s">
        <v>97</v>
      </c>
      <c r="K31" s="95" t="s">
        <v>97</v>
      </c>
      <c r="L31" s="95" t="s">
        <v>114</v>
      </c>
      <c r="M31" s="95" t="s">
        <v>282</v>
      </c>
      <c r="N31" s="95" t="s">
        <v>98</v>
      </c>
      <c r="O31" s="95" t="s">
        <v>1303</v>
      </c>
      <c r="P31" s="95" t="s">
        <v>1677</v>
      </c>
      <c r="Q31" s="95" t="s">
        <v>1680</v>
      </c>
      <c r="R31" s="95" t="s">
        <v>33</v>
      </c>
      <c r="S31" s="95"/>
      <c r="T31" s="95" t="str">
        <f t="shared" si="0"/>
        <v>-</v>
      </c>
      <c r="U31" s="95"/>
      <c r="V31" s="95" t="s">
        <v>1301</v>
      </c>
      <c r="W31" s="95" t="s">
        <v>1291</v>
      </c>
    </row>
    <row r="32" spans="2:23" ht="13.5" x14ac:dyDescent="0.4">
      <c r="B32" s="95" t="s">
        <v>1568</v>
      </c>
      <c r="C32" s="95" t="s">
        <v>1635</v>
      </c>
      <c r="D32" s="95" t="s">
        <v>1586</v>
      </c>
      <c r="E32" s="95" t="s">
        <v>1585</v>
      </c>
      <c r="F32" s="95" t="s">
        <v>1590</v>
      </c>
      <c r="G32" s="95" t="s">
        <v>114</v>
      </c>
      <c r="H32" s="95" t="s">
        <v>57</v>
      </c>
      <c r="I32" s="95" t="s">
        <v>95</v>
      </c>
      <c r="J32" s="95" t="s">
        <v>97</v>
      </c>
      <c r="K32" s="95" t="s">
        <v>97</v>
      </c>
      <c r="L32" s="95" t="s">
        <v>114</v>
      </c>
      <c r="M32" s="95" t="s">
        <v>282</v>
      </c>
      <c r="N32" s="95" t="s">
        <v>98</v>
      </c>
      <c r="O32" s="95" t="s">
        <v>1304</v>
      </c>
      <c r="P32" s="95" t="s">
        <v>1677</v>
      </c>
      <c r="Q32" s="95" t="s">
        <v>1680</v>
      </c>
      <c r="R32" s="95" t="s">
        <v>33</v>
      </c>
      <c r="S32" s="95"/>
      <c r="T32" s="95" t="str">
        <f t="shared" si="0"/>
        <v>-</v>
      </c>
      <c r="U32" s="95"/>
      <c r="V32" s="95" t="s">
        <v>1301</v>
      </c>
      <c r="W32" s="95" t="s">
        <v>1291</v>
      </c>
    </row>
    <row r="33" spans="2:23" ht="13.5" x14ac:dyDescent="0.4">
      <c r="B33" s="95" t="s">
        <v>1568</v>
      </c>
      <c r="C33" s="95" t="s">
        <v>1635</v>
      </c>
      <c r="D33" s="95" t="s">
        <v>1586</v>
      </c>
      <c r="E33" s="95" t="s">
        <v>1585</v>
      </c>
      <c r="F33" s="95" t="s">
        <v>1588</v>
      </c>
      <c r="G33" s="95" t="s">
        <v>114</v>
      </c>
      <c r="H33" s="95" t="s">
        <v>57</v>
      </c>
      <c r="I33" s="95" t="s">
        <v>95</v>
      </c>
      <c r="J33" s="95" t="s">
        <v>97</v>
      </c>
      <c r="K33" s="95" t="s">
        <v>97</v>
      </c>
      <c r="L33" s="95" t="s">
        <v>114</v>
      </c>
      <c r="M33" s="95" t="s">
        <v>282</v>
      </c>
      <c r="N33" s="95" t="s">
        <v>98</v>
      </c>
      <c r="O33" s="95" t="s">
        <v>1305</v>
      </c>
      <c r="P33" s="95" t="s">
        <v>1677</v>
      </c>
      <c r="Q33" s="95" t="s">
        <v>1680</v>
      </c>
      <c r="R33" s="95" t="s">
        <v>37</v>
      </c>
      <c r="S33" s="95"/>
      <c r="T33" s="95" t="str">
        <f t="shared" si="0"/>
        <v>-</v>
      </c>
      <c r="U33" s="95"/>
      <c r="V33" s="95" t="s">
        <v>1301</v>
      </c>
      <c r="W33" s="95" t="s">
        <v>1291</v>
      </c>
    </row>
    <row r="34" spans="2:23" ht="13.5" x14ac:dyDescent="0.4">
      <c r="B34" s="95" t="s">
        <v>1568</v>
      </c>
      <c r="C34" s="95" t="s">
        <v>1635</v>
      </c>
      <c r="D34" s="95" t="s">
        <v>1270</v>
      </c>
      <c r="E34" s="95" t="s">
        <v>1581</v>
      </c>
      <c r="F34" s="95" t="s">
        <v>1684</v>
      </c>
      <c r="G34" s="95" t="s">
        <v>114</v>
      </c>
      <c r="H34" s="95" t="s">
        <v>57</v>
      </c>
      <c r="I34" s="95" t="s">
        <v>273</v>
      </c>
      <c r="J34" s="95" t="s">
        <v>97</v>
      </c>
      <c r="K34" s="95" t="s">
        <v>97</v>
      </c>
      <c r="L34" s="95" t="s">
        <v>97</v>
      </c>
      <c r="M34" s="95" t="s">
        <v>97</v>
      </c>
      <c r="N34" s="95" t="s">
        <v>97</v>
      </c>
      <c r="O34" s="95" t="s">
        <v>1306</v>
      </c>
      <c r="P34" s="95" t="s">
        <v>1677</v>
      </c>
      <c r="Q34" s="95" t="s">
        <v>1680</v>
      </c>
      <c r="R34" s="95" t="s">
        <v>36</v>
      </c>
      <c r="S34" s="95"/>
      <c r="T34" s="95" t="str">
        <f t="shared" si="0"/>
        <v>-</v>
      </c>
      <c r="U34" s="95" t="s">
        <v>1285</v>
      </c>
      <c r="V34" s="95" t="s">
        <v>1301</v>
      </c>
      <c r="W34" s="95" t="s">
        <v>1289</v>
      </c>
    </row>
    <row r="35" spans="2:23" ht="13.5" x14ac:dyDescent="0.4">
      <c r="B35" s="95" t="s">
        <v>1568</v>
      </c>
      <c r="C35" s="95" t="s">
        <v>1635</v>
      </c>
      <c r="D35" s="95" t="s">
        <v>1586</v>
      </c>
      <c r="E35" s="95" t="s">
        <v>1581</v>
      </c>
      <c r="F35" s="95" t="s">
        <v>1684</v>
      </c>
      <c r="G35" s="95" t="s">
        <v>114</v>
      </c>
      <c r="H35" s="95" t="s">
        <v>57</v>
      </c>
      <c r="I35" s="95" t="s">
        <v>273</v>
      </c>
      <c r="J35" s="95" t="s">
        <v>97</v>
      </c>
      <c r="K35" s="95" t="s">
        <v>118</v>
      </c>
      <c r="L35" s="95" t="s">
        <v>114</v>
      </c>
      <c r="M35" s="95" t="s">
        <v>282</v>
      </c>
      <c r="N35" s="95" t="s">
        <v>98</v>
      </c>
      <c r="O35" s="95" t="s">
        <v>1307</v>
      </c>
      <c r="P35" s="95" t="s">
        <v>1677</v>
      </c>
      <c r="Q35" s="95" t="s">
        <v>1680</v>
      </c>
      <c r="R35" s="95" t="s">
        <v>37</v>
      </c>
      <c r="S35" s="95"/>
      <c r="T35" s="95" t="str">
        <f t="shared" si="0"/>
        <v>-</v>
      </c>
      <c r="U35" s="95" t="s">
        <v>1285</v>
      </c>
      <c r="V35" s="95" t="s">
        <v>1301</v>
      </c>
      <c r="W35" s="95" t="s">
        <v>1291</v>
      </c>
    </row>
    <row r="36" spans="2:23" ht="13.5" x14ac:dyDescent="0.4">
      <c r="B36" s="95" t="s">
        <v>1568</v>
      </c>
      <c r="C36" s="95" t="s">
        <v>1635</v>
      </c>
      <c r="D36" s="95" t="s">
        <v>1586</v>
      </c>
      <c r="E36" s="95" t="s">
        <v>1581</v>
      </c>
      <c r="F36" s="95" t="s">
        <v>1589</v>
      </c>
      <c r="G36" s="95" t="s">
        <v>114</v>
      </c>
      <c r="H36" s="95" t="s">
        <v>57</v>
      </c>
      <c r="I36" s="95" t="s">
        <v>95</v>
      </c>
      <c r="J36" s="95" t="s">
        <v>97</v>
      </c>
      <c r="K36" s="95" t="s">
        <v>97</v>
      </c>
      <c r="L36" s="95" t="s">
        <v>114</v>
      </c>
      <c r="M36" s="95" t="s">
        <v>282</v>
      </c>
      <c r="N36" s="95" t="s">
        <v>98</v>
      </c>
      <c r="O36" s="95" t="s">
        <v>1308</v>
      </c>
      <c r="P36" s="95" t="s">
        <v>1677</v>
      </c>
      <c r="Q36" s="95" t="s">
        <v>1680</v>
      </c>
      <c r="R36" s="95" t="s">
        <v>37</v>
      </c>
      <c r="S36" s="95"/>
      <c r="T36" s="95" t="str">
        <f t="shared" si="0"/>
        <v>-</v>
      </c>
      <c r="U36" s="95" t="s">
        <v>1285</v>
      </c>
      <c r="V36" s="95" t="s">
        <v>1301</v>
      </c>
      <c r="W36" s="95" t="s">
        <v>1291</v>
      </c>
    </row>
    <row r="37" spans="2:23" ht="13.5" x14ac:dyDescent="0.4">
      <c r="B37" s="95" t="s">
        <v>1568</v>
      </c>
      <c r="C37" s="95" t="s">
        <v>1635</v>
      </c>
      <c r="D37" s="95" t="s">
        <v>1586</v>
      </c>
      <c r="E37" s="95" t="s">
        <v>1581</v>
      </c>
      <c r="F37" s="95" t="s">
        <v>1590</v>
      </c>
      <c r="G37" s="95" t="s">
        <v>114</v>
      </c>
      <c r="H37" s="95" t="s">
        <v>57</v>
      </c>
      <c r="I37" s="95" t="s">
        <v>95</v>
      </c>
      <c r="J37" s="95" t="s">
        <v>97</v>
      </c>
      <c r="K37" s="95" t="s">
        <v>97</v>
      </c>
      <c r="L37" s="95" t="s">
        <v>114</v>
      </c>
      <c r="M37" s="95" t="s">
        <v>282</v>
      </c>
      <c r="N37" s="95" t="s">
        <v>98</v>
      </c>
      <c r="O37" s="95" t="s">
        <v>1309</v>
      </c>
      <c r="P37" s="95" t="s">
        <v>1677</v>
      </c>
      <c r="Q37" s="95" t="s">
        <v>1680</v>
      </c>
      <c r="R37" s="95" t="s">
        <v>33</v>
      </c>
      <c r="S37" s="95"/>
      <c r="T37" s="95" t="str">
        <f t="shared" si="0"/>
        <v>-</v>
      </c>
      <c r="U37" s="95" t="s">
        <v>1285</v>
      </c>
      <c r="V37" s="95" t="s">
        <v>1301</v>
      </c>
      <c r="W37" s="95" t="s">
        <v>1291</v>
      </c>
    </row>
    <row r="38" spans="2:23" ht="13.5" x14ac:dyDescent="0.4">
      <c r="B38" s="95" t="s">
        <v>1568</v>
      </c>
      <c r="C38" s="95" t="s">
        <v>1635</v>
      </c>
      <c r="D38" s="95" t="s">
        <v>1586</v>
      </c>
      <c r="E38" s="95" t="s">
        <v>1581</v>
      </c>
      <c r="F38" s="95" t="s">
        <v>1588</v>
      </c>
      <c r="G38" s="95" t="s">
        <v>114</v>
      </c>
      <c r="H38" s="95" t="s">
        <v>57</v>
      </c>
      <c r="I38" s="95" t="s">
        <v>95</v>
      </c>
      <c r="J38" s="95" t="s">
        <v>97</v>
      </c>
      <c r="K38" s="95" t="s">
        <v>97</v>
      </c>
      <c r="L38" s="95" t="s">
        <v>114</v>
      </c>
      <c r="M38" s="95" t="s">
        <v>282</v>
      </c>
      <c r="N38" s="95" t="s">
        <v>98</v>
      </c>
      <c r="O38" s="95" t="s">
        <v>1310</v>
      </c>
      <c r="P38" s="95" t="s">
        <v>1677</v>
      </c>
      <c r="Q38" s="95" t="s">
        <v>1680</v>
      </c>
      <c r="R38" s="95" t="s">
        <v>37</v>
      </c>
      <c r="S38" s="95"/>
      <c r="T38" s="95" t="str">
        <f t="shared" si="0"/>
        <v>-</v>
      </c>
      <c r="U38" s="95" t="s">
        <v>1285</v>
      </c>
      <c r="V38" s="95" t="s">
        <v>1301</v>
      </c>
      <c r="W38" s="95" t="s">
        <v>1291</v>
      </c>
    </row>
    <row r="39" spans="2:23" ht="13.5" x14ac:dyDescent="0.4">
      <c r="B39" s="95" t="s">
        <v>1568</v>
      </c>
      <c r="C39" s="95" t="s">
        <v>1685</v>
      </c>
      <c r="D39" s="95" t="s">
        <v>1586</v>
      </c>
      <c r="E39" s="95" t="s">
        <v>1585</v>
      </c>
      <c r="F39" s="95" t="s">
        <v>97</v>
      </c>
      <c r="G39" s="95" t="s">
        <v>114</v>
      </c>
      <c r="H39" s="95" t="s">
        <v>57</v>
      </c>
      <c r="I39" s="95" t="s">
        <v>95</v>
      </c>
      <c r="J39" s="95" t="s">
        <v>113</v>
      </c>
      <c r="K39" s="95" t="s">
        <v>97</v>
      </c>
      <c r="L39" s="95" t="s">
        <v>114</v>
      </c>
      <c r="M39" s="95" t="s">
        <v>282</v>
      </c>
      <c r="N39" s="95" t="s">
        <v>98</v>
      </c>
      <c r="O39" s="95" t="s">
        <v>1311</v>
      </c>
      <c r="P39" s="95" t="s">
        <v>1677</v>
      </c>
      <c r="Q39" s="95" t="s">
        <v>1680</v>
      </c>
      <c r="R39" s="95" t="s">
        <v>36</v>
      </c>
      <c r="S39" s="95"/>
      <c r="T39" s="95">
        <f t="shared" si="0"/>
        <v>1.7</v>
      </c>
      <c r="U39" s="95"/>
      <c r="V39" s="95" t="s">
        <v>1276</v>
      </c>
      <c r="W39" s="95" t="s">
        <v>1283</v>
      </c>
    </row>
    <row r="40" spans="2:23" ht="13.5" x14ac:dyDescent="0.4">
      <c r="B40" s="95" t="s">
        <v>1568</v>
      </c>
      <c r="C40" s="95" t="s">
        <v>1685</v>
      </c>
      <c r="D40" s="95" t="s">
        <v>1270</v>
      </c>
      <c r="E40" s="95" t="s">
        <v>1585</v>
      </c>
      <c r="F40" s="95" t="s">
        <v>97</v>
      </c>
      <c r="G40" s="95" t="s">
        <v>114</v>
      </c>
      <c r="H40" s="95" t="s">
        <v>57</v>
      </c>
      <c r="I40" s="95" t="s">
        <v>95</v>
      </c>
      <c r="J40" s="95" t="s">
        <v>97</v>
      </c>
      <c r="K40" s="95" t="s">
        <v>97</v>
      </c>
      <c r="L40" s="95" t="s">
        <v>97</v>
      </c>
      <c r="M40" s="95" t="s">
        <v>97</v>
      </c>
      <c r="N40" s="95" t="s">
        <v>97</v>
      </c>
      <c r="O40" s="95" t="s">
        <v>1312</v>
      </c>
      <c r="P40" s="95" t="s">
        <v>1677</v>
      </c>
      <c r="Q40" s="95" t="s">
        <v>1680</v>
      </c>
      <c r="R40" s="95" t="s">
        <v>35</v>
      </c>
      <c r="S40" s="95"/>
      <c r="T40" s="95" t="str">
        <f t="shared" si="0"/>
        <v>-</v>
      </c>
      <c r="U40" s="95"/>
      <c r="V40" s="95" t="s">
        <v>1276</v>
      </c>
      <c r="W40" s="95" t="s">
        <v>1282</v>
      </c>
    </row>
    <row r="41" spans="2:23" ht="13.5" x14ac:dyDescent="0.4">
      <c r="B41" s="95" t="s">
        <v>1568</v>
      </c>
      <c r="C41" s="95" t="s">
        <v>1686</v>
      </c>
      <c r="D41" s="95" t="s">
        <v>1586</v>
      </c>
      <c r="E41" s="95" t="s">
        <v>1585</v>
      </c>
      <c r="F41" s="95" t="s">
        <v>97</v>
      </c>
      <c r="G41" s="95" t="s">
        <v>114</v>
      </c>
      <c r="H41" s="95" t="s">
        <v>57</v>
      </c>
      <c r="I41" s="95" t="s">
        <v>95</v>
      </c>
      <c r="J41" s="95" t="s">
        <v>113</v>
      </c>
      <c r="K41" s="95" t="s">
        <v>97</v>
      </c>
      <c r="L41" s="95" t="s">
        <v>97</v>
      </c>
      <c r="M41" s="95" t="s">
        <v>97</v>
      </c>
      <c r="N41" s="95" t="s">
        <v>98</v>
      </c>
      <c r="O41" s="95" t="s">
        <v>1313</v>
      </c>
      <c r="P41" s="95" t="s">
        <v>1677</v>
      </c>
      <c r="Q41" s="95" t="s">
        <v>1680</v>
      </c>
      <c r="R41" s="95" t="s">
        <v>37</v>
      </c>
      <c r="S41" s="95"/>
      <c r="T41" s="95">
        <f t="shared" si="0"/>
        <v>1.7</v>
      </c>
      <c r="U41" s="95"/>
      <c r="V41" s="95" t="s">
        <v>1301</v>
      </c>
      <c r="W41" s="95" t="s">
        <v>1291</v>
      </c>
    </row>
    <row r="42" spans="2:23" ht="13.5" x14ac:dyDescent="0.4">
      <c r="B42" s="95" t="s">
        <v>1568</v>
      </c>
      <c r="C42" s="95" t="s">
        <v>1686</v>
      </c>
      <c r="D42" s="95" t="s">
        <v>1270</v>
      </c>
      <c r="E42" s="95" t="s">
        <v>1585</v>
      </c>
      <c r="F42" s="95" t="s">
        <v>97</v>
      </c>
      <c r="G42" s="95" t="s">
        <v>114</v>
      </c>
      <c r="H42" s="95" t="s">
        <v>57</v>
      </c>
      <c r="I42" s="95" t="s">
        <v>95</v>
      </c>
      <c r="J42" s="95" t="s">
        <v>97</v>
      </c>
      <c r="K42" s="95" t="s">
        <v>97</v>
      </c>
      <c r="L42" s="95" t="s">
        <v>97</v>
      </c>
      <c r="M42" s="95" t="s">
        <v>97</v>
      </c>
      <c r="N42" s="95" t="s">
        <v>97</v>
      </c>
      <c r="O42" s="95" t="s">
        <v>1314</v>
      </c>
      <c r="P42" s="95" t="s">
        <v>1677</v>
      </c>
      <c r="Q42" s="95" t="s">
        <v>1680</v>
      </c>
      <c r="R42" s="95" t="s">
        <v>36</v>
      </c>
      <c r="S42" s="95"/>
      <c r="T42" s="95" t="str">
        <f t="shared" si="0"/>
        <v>-</v>
      </c>
      <c r="U42" s="95"/>
      <c r="V42" s="95" t="s">
        <v>1301</v>
      </c>
      <c r="W42" s="95" t="s">
        <v>1289</v>
      </c>
    </row>
    <row r="43" spans="2:23" ht="13.5" x14ac:dyDescent="0.4">
      <c r="B43" s="95" t="s">
        <v>1575</v>
      </c>
      <c r="C43" s="95" t="s">
        <v>1633</v>
      </c>
      <c r="D43" s="95" t="s">
        <v>1586</v>
      </c>
      <c r="E43" s="95" t="s">
        <v>1583</v>
      </c>
      <c r="F43" s="95" t="s">
        <v>97</v>
      </c>
      <c r="G43" s="95" t="s">
        <v>105</v>
      </c>
      <c r="H43" s="95" t="s">
        <v>57</v>
      </c>
      <c r="I43" s="95" t="s">
        <v>95</v>
      </c>
      <c r="J43" s="95" t="s">
        <v>113</v>
      </c>
      <c r="K43" s="95" t="s">
        <v>97</v>
      </c>
      <c r="L43" s="95" t="s">
        <v>97</v>
      </c>
      <c r="M43" s="95" t="s">
        <v>97</v>
      </c>
      <c r="N43" s="95" t="s">
        <v>98</v>
      </c>
      <c r="O43" s="95" t="s">
        <v>1315</v>
      </c>
      <c r="P43" s="95" t="s">
        <v>1677</v>
      </c>
      <c r="Q43" s="95" t="s">
        <v>1680</v>
      </c>
      <c r="R43" s="95" t="s">
        <v>36</v>
      </c>
      <c r="S43" s="95"/>
      <c r="T43" s="95">
        <f t="shared" si="0"/>
        <v>1.7</v>
      </c>
      <c r="U43" s="95"/>
      <c r="V43" s="95" t="s">
        <v>1276</v>
      </c>
      <c r="W43" s="95" t="s">
        <v>1283</v>
      </c>
    </row>
    <row r="44" spans="2:23" ht="13.5" x14ac:dyDescent="0.4">
      <c r="B44" s="95" t="s">
        <v>1575</v>
      </c>
      <c r="C44" s="95" t="s">
        <v>1633</v>
      </c>
      <c r="D44" s="95" t="s">
        <v>1586</v>
      </c>
      <c r="E44" s="95" t="s">
        <v>1583</v>
      </c>
      <c r="F44" s="95" t="s">
        <v>97</v>
      </c>
      <c r="G44" s="95" t="s">
        <v>114</v>
      </c>
      <c r="H44" s="95" t="s">
        <v>57</v>
      </c>
      <c r="I44" s="95" t="s">
        <v>95</v>
      </c>
      <c r="J44" s="95" t="s">
        <v>113</v>
      </c>
      <c r="K44" s="95" t="s">
        <v>97</v>
      </c>
      <c r="L44" s="95" t="s">
        <v>97</v>
      </c>
      <c r="M44" s="95" t="s">
        <v>97</v>
      </c>
      <c r="N44" s="95" t="s">
        <v>98</v>
      </c>
      <c r="O44" s="95" t="s">
        <v>1316</v>
      </c>
      <c r="P44" s="95" t="s">
        <v>1677</v>
      </c>
      <c r="Q44" s="95" t="s">
        <v>1680</v>
      </c>
      <c r="R44" s="95" t="s">
        <v>36</v>
      </c>
      <c r="S44" s="95"/>
      <c r="T44" s="95">
        <f t="shared" si="0"/>
        <v>1.7</v>
      </c>
      <c r="U44" s="95"/>
      <c r="V44" s="95" t="s">
        <v>1276</v>
      </c>
      <c r="W44" s="95" t="s">
        <v>1283</v>
      </c>
    </row>
    <row r="45" spans="2:23" ht="13.5" x14ac:dyDescent="0.4">
      <c r="B45" s="95" t="s">
        <v>1575</v>
      </c>
      <c r="C45" s="95" t="s">
        <v>1633</v>
      </c>
      <c r="D45" s="95" t="s">
        <v>1270</v>
      </c>
      <c r="E45" s="95" t="s">
        <v>1583</v>
      </c>
      <c r="F45" s="95" t="s">
        <v>97</v>
      </c>
      <c r="G45" s="95" t="s">
        <v>105</v>
      </c>
      <c r="H45" s="95" t="s">
        <v>57</v>
      </c>
      <c r="I45" s="95" t="s">
        <v>95</v>
      </c>
      <c r="J45" s="95" t="s">
        <v>97</v>
      </c>
      <c r="K45" s="95" t="s">
        <v>97</v>
      </c>
      <c r="L45" s="95" t="s">
        <v>97</v>
      </c>
      <c r="M45" s="95" t="s">
        <v>97</v>
      </c>
      <c r="N45" s="95" t="s">
        <v>97</v>
      </c>
      <c r="O45" s="95" t="s">
        <v>1317</v>
      </c>
      <c r="P45" s="95" t="s">
        <v>1677</v>
      </c>
      <c r="Q45" s="95" t="s">
        <v>1680</v>
      </c>
      <c r="R45" s="95" t="s">
        <v>35</v>
      </c>
      <c r="S45" s="95"/>
      <c r="T45" s="95" t="str">
        <f t="shared" si="0"/>
        <v>-</v>
      </c>
      <c r="U45" s="95"/>
      <c r="V45" s="95" t="s">
        <v>1276</v>
      </c>
      <c r="W45" s="95" t="s">
        <v>1282</v>
      </c>
    </row>
    <row r="46" spans="2:23" ht="13.5" x14ac:dyDescent="0.4">
      <c r="B46" s="95" t="s">
        <v>1575</v>
      </c>
      <c r="C46" s="95" t="s">
        <v>1633</v>
      </c>
      <c r="D46" s="95" t="s">
        <v>1270</v>
      </c>
      <c r="E46" s="95" t="s">
        <v>1583</v>
      </c>
      <c r="F46" s="95" t="s">
        <v>97</v>
      </c>
      <c r="G46" s="95" t="s">
        <v>114</v>
      </c>
      <c r="H46" s="95" t="s">
        <v>57</v>
      </c>
      <c r="I46" s="95" t="s">
        <v>95</v>
      </c>
      <c r="J46" s="95" t="s">
        <v>97</v>
      </c>
      <c r="K46" s="95" t="s">
        <v>97</v>
      </c>
      <c r="L46" s="95" t="s">
        <v>97</v>
      </c>
      <c r="M46" s="95" t="s">
        <v>97</v>
      </c>
      <c r="N46" s="95" t="s">
        <v>97</v>
      </c>
      <c r="O46" s="95" t="s">
        <v>1318</v>
      </c>
      <c r="P46" s="95" t="s">
        <v>1677</v>
      </c>
      <c r="Q46" s="95" t="s">
        <v>1680</v>
      </c>
      <c r="R46" s="95" t="s">
        <v>35</v>
      </c>
      <c r="S46" s="95"/>
      <c r="T46" s="95" t="str">
        <f t="shared" si="0"/>
        <v>-</v>
      </c>
      <c r="U46" s="95"/>
      <c r="V46" s="95" t="s">
        <v>1276</v>
      </c>
      <c r="W46" s="95" t="s">
        <v>1282</v>
      </c>
    </row>
    <row r="47" spans="2:23" ht="13.5" x14ac:dyDescent="0.4">
      <c r="B47" s="95" t="s">
        <v>1575</v>
      </c>
      <c r="C47" s="95" t="s">
        <v>1634</v>
      </c>
      <c r="D47" s="95" t="s">
        <v>1586</v>
      </c>
      <c r="E47" s="95" t="s">
        <v>1583</v>
      </c>
      <c r="F47" s="95" t="s">
        <v>97</v>
      </c>
      <c r="G47" s="95" t="s">
        <v>105</v>
      </c>
      <c r="H47" s="95" t="s">
        <v>57</v>
      </c>
      <c r="I47" s="95" t="s">
        <v>95</v>
      </c>
      <c r="J47" s="95" t="s">
        <v>1319</v>
      </c>
      <c r="K47" s="95" t="s">
        <v>97</v>
      </c>
      <c r="L47" s="95" t="s">
        <v>97</v>
      </c>
      <c r="M47" s="95" t="s">
        <v>97</v>
      </c>
      <c r="N47" s="95" t="s">
        <v>98</v>
      </c>
      <c r="O47" s="95" t="s">
        <v>1320</v>
      </c>
      <c r="P47" s="95" t="s">
        <v>1677</v>
      </c>
      <c r="Q47" s="95" t="s">
        <v>1680</v>
      </c>
      <c r="R47" s="95" t="s">
        <v>33</v>
      </c>
      <c r="S47" s="95"/>
      <c r="T47" s="95">
        <f t="shared" si="0"/>
        <v>5.8</v>
      </c>
      <c r="U47" s="95"/>
      <c r="V47" s="95" t="s">
        <v>1276</v>
      </c>
      <c r="W47" s="95" t="s">
        <v>1321</v>
      </c>
    </row>
    <row r="48" spans="2:23" ht="13.5" x14ac:dyDescent="0.4">
      <c r="B48" s="95" t="s">
        <v>1575</v>
      </c>
      <c r="C48" s="95" t="s">
        <v>1634</v>
      </c>
      <c r="D48" s="95" t="s">
        <v>1586</v>
      </c>
      <c r="E48" s="95" t="s">
        <v>1583</v>
      </c>
      <c r="F48" s="95" t="s">
        <v>97</v>
      </c>
      <c r="G48" s="95" t="s">
        <v>114</v>
      </c>
      <c r="H48" s="95" t="s">
        <v>57</v>
      </c>
      <c r="I48" s="95" t="s">
        <v>95</v>
      </c>
      <c r="J48" s="95" t="s">
        <v>1319</v>
      </c>
      <c r="K48" s="95" t="s">
        <v>97</v>
      </c>
      <c r="L48" s="95" t="s">
        <v>97</v>
      </c>
      <c r="M48" s="95" t="s">
        <v>97</v>
      </c>
      <c r="N48" s="95" t="s">
        <v>98</v>
      </c>
      <c r="O48" s="95" t="s">
        <v>1322</v>
      </c>
      <c r="P48" s="95" t="s">
        <v>1677</v>
      </c>
      <c r="Q48" s="95" t="s">
        <v>1680</v>
      </c>
      <c r="R48" s="95" t="s">
        <v>33</v>
      </c>
      <c r="S48" s="95"/>
      <c r="T48" s="95">
        <f t="shared" si="0"/>
        <v>5.8</v>
      </c>
      <c r="U48" s="95"/>
      <c r="V48" s="95" t="s">
        <v>1276</v>
      </c>
      <c r="W48" s="95" t="s">
        <v>1321</v>
      </c>
    </row>
    <row r="49" spans="2:23" ht="13.5" x14ac:dyDescent="0.4">
      <c r="B49" s="95" t="s">
        <v>1575</v>
      </c>
      <c r="C49" s="95" t="s">
        <v>1634</v>
      </c>
      <c r="D49" s="95" t="s">
        <v>1270</v>
      </c>
      <c r="E49" s="95" t="s">
        <v>1583</v>
      </c>
      <c r="F49" s="95" t="s">
        <v>97</v>
      </c>
      <c r="G49" s="95" t="s">
        <v>105</v>
      </c>
      <c r="H49" s="95" t="s">
        <v>57</v>
      </c>
      <c r="I49" s="95" t="s">
        <v>95</v>
      </c>
      <c r="J49" s="95" t="s">
        <v>97</v>
      </c>
      <c r="K49" s="95" t="s">
        <v>97</v>
      </c>
      <c r="L49" s="95" t="s">
        <v>97</v>
      </c>
      <c r="M49" s="95" t="s">
        <v>97</v>
      </c>
      <c r="N49" s="95" t="s">
        <v>97</v>
      </c>
      <c r="O49" s="95" t="s">
        <v>1323</v>
      </c>
      <c r="P49" s="95" t="s">
        <v>1677</v>
      </c>
      <c r="Q49" s="95" t="s">
        <v>1680</v>
      </c>
      <c r="R49" s="95" t="s">
        <v>37</v>
      </c>
      <c r="S49" s="95"/>
      <c r="T49" s="95" t="str">
        <f t="shared" si="0"/>
        <v>-</v>
      </c>
      <c r="U49" s="95"/>
      <c r="V49" s="95" t="s">
        <v>1276</v>
      </c>
      <c r="W49" s="95" t="s">
        <v>1324</v>
      </c>
    </row>
    <row r="50" spans="2:23" ht="13.5" x14ac:dyDescent="0.4">
      <c r="B50" s="95" t="s">
        <v>1575</v>
      </c>
      <c r="C50" s="95" t="s">
        <v>1634</v>
      </c>
      <c r="D50" s="95" t="s">
        <v>1270</v>
      </c>
      <c r="E50" s="95" t="s">
        <v>1583</v>
      </c>
      <c r="F50" s="95" t="s">
        <v>97</v>
      </c>
      <c r="G50" s="95" t="s">
        <v>114</v>
      </c>
      <c r="H50" s="95" t="s">
        <v>57</v>
      </c>
      <c r="I50" s="95" t="s">
        <v>95</v>
      </c>
      <c r="J50" s="95" t="s">
        <v>97</v>
      </c>
      <c r="K50" s="95" t="s">
        <v>97</v>
      </c>
      <c r="L50" s="95" t="s">
        <v>97</v>
      </c>
      <c r="M50" s="95" t="s">
        <v>97</v>
      </c>
      <c r="N50" s="95" t="s">
        <v>97</v>
      </c>
      <c r="O50" s="95" t="s">
        <v>1325</v>
      </c>
      <c r="P50" s="95" t="s">
        <v>1677</v>
      </c>
      <c r="Q50" s="95" t="s">
        <v>1680</v>
      </c>
      <c r="R50" s="95" t="s">
        <v>37</v>
      </c>
      <c r="S50" s="95"/>
      <c r="T50" s="95" t="str">
        <f t="shared" si="0"/>
        <v>-</v>
      </c>
      <c r="U50" s="95"/>
      <c r="V50" s="95" t="s">
        <v>1276</v>
      </c>
      <c r="W50" s="95" t="s">
        <v>1324</v>
      </c>
    </row>
    <row r="51" spans="2:23" ht="13.5" x14ac:dyDescent="0.4">
      <c r="B51" s="95" t="s">
        <v>1575</v>
      </c>
      <c r="C51" s="95" t="s">
        <v>1635</v>
      </c>
      <c r="D51" s="95" t="s">
        <v>1586</v>
      </c>
      <c r="E51" s="95" t="s">
        <v>1583</v>
      </c>
      <c r="F51" s="95" t="s">
        <v>97</v>
      </c>
      <c r="G51" s="95" t="s">
        <v>105</v>
      </c>
      <c r="H51" s="95" t="s">
        <v>57</v>
      </c>
      <c r="I51" s="95" t="s">
        <v>95</v>
      </c>
      <c r="J51" s="95" t="s">
        <v>1319</v>
      </c>
      <c r="K51" s="95" t="s">
        <v>97</v>
      </c>
      <c r="L51" s="95" t="s">
        <v>97</v>
      </c>
      <c r="M51" s="95" t="s">
        <v>97</v>
      </c>
      <c r="N51" s="95" t="s">
        <v>98</v>
      </c>
      <c r="O51" s="95" t="s">
        <v>1326</v>
      </c>
      <c r="P51" s="95" t="s">
        <v>1677</v>
      </c>
      <c r="Q51" s="95" t="s">
        <v>1680</v>
      </c>
      <c r="R51" s="95" t="s">
        <v>33</v>
      </c>
      <c r="S51" s="95"/>
      <c r="T51" s="95">
        <f t="shared" si="0"/>
        <v>5.8</v>
      </c>
      <c r="U51" s="95"/>
      <c r="V51" s="95" t="s">
        <v>1301</v>
      </c>
      <c r="W51" s="95" t="s">
        <v>1321</v>
      </c>
    </row>
    <row r="52" spans="2:23" ht="13.5" x14ac:dyDescent="0.4">
      <c r="B52" s="95" t="s">
        <v>1575</v>
      </c>
      <c r="C52" s="95" t="s">
        <v>1635</v>
      </c>
      <c r="D52" s="95" t="s">
        <v>1586</v>
      </c>
      <c r="E52" s="95" t="s">
        <v>1583</v>
      </c>
      <c r="F52" s="95" t="s">
        <v>97</v>
      </c>
      <c r="G52" s="95" t="s">
        <v>114</v>
      </c>
      <c r="H52" s="95" t="s">
        <v>57</v>
      </c>
      <c r="I52" s="95" t="s">
        <v>95</v>
      </c>
      <c r="J52" s="95" t="s">
        <v>1319</v>
      </c>
      <c r="K52" s="95" t="s">
        <v>97</v>
      </c>
      <c r="L52" s="95" t="s">
        <v>97</v>
      </c>
      <c r="M52" s="95" t="s">
        <v>97</v>
      </c>
      <c r="N52" s="95" t="s">
        <v>98</v>
      </c>
      <c r="O52" s="95" t="s">
        <v>1327</v>
      </c>
      <c r="P52" s="95" t="s">
        <v>1677</v>
      </c>
      <c r="Q52" s="95" t="s">
        <v>1680</v>
      </c>
      <c r="R52" s="95" t="s">
        <v>33</v>
      </c>
      <c r="S52" s="95"/>
      <c r="T52" s="95">
        <f t="shared" si="0"/>
        <v>5.8</v>
      </c>
      <c r="U52" s="95"/>
      <c r="V52" s="95" t="s">
        <v>1301</v>
      </c>
      <c r="W52" s="95" t="s">
        <v>1321</v>
      </c>
    </row>
    <row r="53" spans="2:23" ht="13.5" x14ac:dyDescent="0.4">
      <c r="B53" s="95" t="s">
        <v>1575</v>
      </c>
      <c r="C53" s="95" t="s">
        <v>1635</v>
      </c>
      <c r="D53" s="95" t="s">
        <v>1270</v>
      </c>
      <c r="E53" s="95" t="s">
        <v>1583</v>
      </c>
      <c r="F53" s="95" t="s">
        <v>97</v>
      </c>
      <c r="G53" s="95" t="s">
        <v>105</v>
      </c>
      <c r="H53" s="95" t="s">
        <v>57</v>
      </c>
      <c r="I53" s="95" t="s">
        <v>95</v>
      </c>
      <c r="J53" s="95" t="s">
        <v>97</v>
      </c>
      <c r="K53" s="95" t="s">
        <v>97</v>
      </c>
      <c r="L53" s="95" t="s">
        <v>97</v>
      </c>
      <c r="M53" s="95" t="s">
        <v>97</v>
      </c>
      <c r="N53" s="95" t="s">
        <v>97</v>
      </c>
      <c r="O53" s="95" t="s">
        <v>1328</v>
      </c>
      <c r="P53" s="95" t="s">
        <v>1677</v>
      </c>
      <c r="Q53" s="95" t="s">
        <v>1680</v>
      </c>
      <c r="R53" s="95" t="s">
        <v>37</v>
      </c>
      <c r="S53" s="95"/>
      <c r="T53" s="95" t="str">
        <f t="shared" si="0"/>
        <v>-</v>
      </c>
      <c r="U53" s="95"/>
      <c r="V53" s="95" t="s">
        <v>1301</v>
      </c>
      <c r="W53" s="95" t="s">
        <v>1324</v>
      </c>
    </row>
    <row r="54" spans="2:23" ht="13.5" x14ac:dyDescent="0.4">
      <c r="B54" s="95" t="s">
        <v>1575</v>
      </c>
      <c r="C54" s="95" t="s">
        <v>1635</v>
      </c>
      <c r="D54" s="95" t="s">
        <v>1270</v>
      </c>
      <c r="E54" s="95" t="s">
        <v>1583</v>
      </c>
      <c r="F54" s="95" t="s">
        <v>97</v>
      </c>
      <c r="G54" s="95" t="s">
        <v>114</v>
      </c>
      <c r="H54" s="95" t="s">
        <v>57</v>
      </c>
      <c r="I54" s="95" t="s">
        <v>95</v>
      </c>
      <c r="J54" s="95" t="s">
        <v>97</v>
      </c>
      <c r="K54" s="95" t="s">
        <v>97</v>
      </c>
      <c r="L54" s="95" t="s">
        <v>97</v>
      </c>
      <c r="M54" s="95" t="s">
        <v>97</v>
      </c>
      <c r="N54" s="95" t="s">
        <v>97</v>
      </c>
      <c r="O54" s="95" t="s">
        <v>1329</v>
      </c>
      <c r="P54" s="95" t="s">
        <v>1677</v>
      </c>
      <c r="Q54" s="95" t="s">
        <v>1680</v>
      </c>
      <c r="R54" s="95" t="s">
        <v>37</v>
      </c>
      <c r="S54" s="95"/>
      <c r="T54" s="95" t="str">
        <f t="shared" si="0"/>
        <v>-</v>
      </c>
      <c r="U54" s="95"/>
      <c r="V54" s="95" t="s">
        <v>1301</v>
      </c>
      <c r="W54" s="95" t="s">
        <v>1324</v>
      </c>
    </row>
    <row r="55" spans="2:23" ht="13.5" x14ac:dyDescent="0.4">
      <c r="B55" s="95" t="s">
        <v>1575</v>
      </c>
      <c r="C55" s="95" t="s">
        <v>1633</v>
      </c>
      <c r="D55" s="95" t="s">
        <v>1586</v>
      </c>
      <c r="E55" s="95" t="s">
        <v>1687</v>
      </c>
      <c r="F55" s="95" t="s">
        <v>97</v>
      </c>
      <c r="G55" s="95" t="s">
        <v>105</v>
      </c>
      <c r="H55" s="95" t="s">
        <v>57</v>
      </c>
      <c r="I55" s="95" t="s">
        <v>95</v>
      </c>
      <c r="J55" s="95" t="s">
        <v>113</v>
      </c>
      <c r="K55" s="95" t="s">
        <v>97</v>
      </c>
      <c r="L55" s="95" t="s">
        <v>97</v>
      </c>
      <c r="M55" s="95" t="s">
        <v>97</v>
      </c>
      <c r="N55" s="95" t="s">
        <v>98</v>
      </c>
      <c r="O55" s="95" t="s">
        <v>1330</v>
      </c>
      <c r="P55" s="95" t="s">
        <v>1677</v>
      </c>
      <c r="Q55" s="95" t="s">
        <v>1680</v>
      </c>
      <c r="R55" s="95" t="s">
        <v>37</v>
      </c>
      <c r="S55" s="95"/>
      <c r="T55" s="95">
        <f t="shared" si="0"/>
        <v>1.7</v>
      </c>
      <c r="U55" s="95" t="s">
        <v>1331</v>
      </c>
      <c r="V55" s="95" t="s">
        <v>1276</v>
      </c>
      <c r="W55" s="95" t="s">
        <v>1283</v>
      </c>
    </row>
    <row r="56" spans="2:23" ht="13.5" x14ac:dyDescent="0.4">
      <c r="B56" s="95" t="s">
        <v>1575</v>
      </c>
      <c r="C56" s="95" t="s">
        <v>1633</v>
      </c>
      <c r="D56" s="95" t="s">
        <v>1586</v>
      </c>
      <c r="E56" s="95" t="s">
        <v>1687</v>
      </c>
      <c r="F56" s="95" t="s">
        <v>97</v>
      </c>
      <c r="G56" s="95" t="s">
        <v>114</v>
      </c>
      <c r="H56" s="95" t="s">
        <v>57</v>
      </c>
      <c r="I56" s="95" t="s">
        <v>95</v>
      </c>
      <c r="J56" s="95" t="s">
        <v>113</v>
      </c>
      <c r="K56" s="95" t="s">
        <v>97</v>
      </c>
      <c r="L56" s="95" t="s">
        <v>97</v>
      </c>
      <c r="M56" s="95" t="s">
        <v>97</v>
      </c>
      <c r="N56" s="95" t="s">
        <v>98</v>
      </c>
      <c r="O56" s="95" t="s">
        <v>1332</v>
      </c>
      <c r="P56" s="95" t="s">
        <v>1677</v>
      </c>
      <c r="Q56" s="95" t="s">
        <v>1680</v>
      </c>
      <c r="R56" s="95" t="s">
        <v>37</v>
      </c>
      <c r="S56" s="95"/>
      <c r="T56" s="95">
        <f t="shared" si="0"/>
        <v>1.7</v>
      </c>
      <c r="U56" s="95" t="s">
        <v>1331</v>
      </c>
      <c r="V56" s="95" t="s">
        <v>1276</v>
      </c>
      <c r="W56" s="95" t="s">
        <v>1283</v>
      </c>
    </row>
    <row r="57" spans="2:23" ht="13.5" x14ac:dyDescent="0.4">
      <c r="B57" s="95" t="s">
        <v>1575</v>
      </c>
      <c r="C57" s="95" t="s">
        <v>1633</v>
      </c>
      <c r="D57" s="95" t="s">
        <v>1270</v>
      </c>
      <c r="E57" s="95" t="s">
        <v>1687</v>
      </c>
      <c r="F57" s="95" t="s">
        <v>97</v>
      </c>
      <c r="G57" s="95" t="s">
        <v>105</v>
      </c>
      <c r="H57" s="95" t="s">
        <v>57</v>
      </c>
      <c r="I57" s="95" t="s">
        <v>95</v>
      </c>
      <c r="J57" s="95" t="s">
        <v>97</v>
      </c>
      <c r="K57" s="95" t="s">
        <v>97</v>
      </c>
      <c r="L57" s="95" t="s">
        <v>97</v>
      </c>
      <c r="M57" s="95" t="s">
        <v>97</v>
      </c>
      <c r="N57" s="95" t="s">
        <v>97</v>
      </c>
      <c r="O57" s="95" t="s">
        <v>1333</v>
      </c>
      <c r="P57" s="95" t="s">
        <v>1677</v>
      </c>
      <c r="Q57" s="95" t="s">
        <v>1680</v>
      </c>
      <c r="R57" s="95" t="s">
        <v>36</v>
      </c>
      <c r="S57" s="95"/>
      <c r="T57" s="95" t="str">
        <f t="shared" si="0"/>
        <v>-</v>
      </c>
      <c r="U57" s="95" t="s">
        <v>1331</v>
      </c>
      <c r="V57" s="95" t="s">
        <v>1276</v>
      </c>
      <c r="W57" s="95" t="s">
        <v>1282</v>
      </c>
    </row>
    <row r="58" spans="2:23" ht="13.5" x14ac:dyDescent="0.4">
      <c r="B58" s="95" t="s">
        <v>1575</v>
      </c>
      <c r="C58" s="95" t="s">
        <v>1633</v>
      </c>
      <c r="D58" s="95" t="s">
        <v>1270</v>
      </c>
      <c r="E58" s="95" t="s">
        <v>1687</v>
      </c>
      <c r="F58" s="95" t="s">
        <v>97</v>
      </c>
      <c r="G58" s="95" t="s">
        <v>114</v>
      </c>
      <c r="H58" s="95" t="s">
        <v>57</v>
      </c>
      <c r="I58" s="95" t="s">
        <v>95</v>
      </c>
      <c r="J58" s="95" t="s">
        <v>97</v>
      </c>
      <c r="K58" s="95" t="s">
        <v>97</v>
      </c>
      <c r="L58" s="95" t="s">
        <v>97</v>
      </c>
      <c r="M58" s="95" t="s">
        <v>97</v>
      </c>
      <c r="N58" s="95" t="s">
        <v>97</v>
      </c>
      <c r="O58" s="95" t="s">
        <v>1334</v>
      </c>
      <c r="P58" s="95" t="s">
        <v>1677</v>
      </c>
      <c r="Q58" s="95" t="s">
        <v>1680</v>
      </c>
      <c r="R58" s="95" t="s">
        <v>36</v>
      </c>
      <c r="S58" s="95"/>
      <c r="T58" s="95" t="str">
        <f t="shared" si="0"/>
        <v>-</v>
      </c>
      <c r="U58" s="95" t="s">
        <v>1331</v>
      </c>
      <c r="V58" s="95" t="s">
        <v>1276</v>
      </c>
      <c r="W58" s="95" t="s">
        <v>1282</v>
      </c>
    </row>
    <row r="59" spans="2:23" ht="13.5" x14ac:dyDescent="0.4">
      <c r="B59" s="95" t="s">
        <v>1575</v>
      </c>
      <c r="C59" s="95" t="s">
        <v>1634</v>
      </c>
      <c r="D59" s="95" t="s">
        <v>1586</v>
      </c>
      <c r="E59" s="95" t="s">
        <v>1687</v>
      </c>
      <c r="F59" s="95" t="s">
        <v>97</v>
      </c>
      <c r="G59" s="95" t="s">
        <v>105</v>
      </c>
      <c r="H59" s="95" t="s">
        <v>57</v>
      </c>
      <c r="I59" s="95" t="s">
        <v>95</v>
      </c>
      <c r="J59" s="95" t="s">
        <v>1319</v>
      </c>
      <c r="K59" s="95" t="s">
        <v>97</v>
      </c>
      <c r="L59" s="95" t="s">
        <v>97</v>
      </c>
      <c r="M59" s="95" t="s">
        <v>97</v>
      </c>
      <c r="N59" s="95" t="s">
        <v>98</v>
      </c>
      <c r="O59" s="95" t="s">
        <v>1335</v>
      </c>
      <c r="P59" s="95" t="s">
        <v>1677</v>
      </c>
      <c r="Q59" s="95" t="s">
        <v>1680</v>
      </c>
      <c r="R59" s="95" t="s">
        <v>33</v>
      </c>
      <c r="S59" s="95"/>
      <c r="T59" s="95">
        <f t="shared" si="0"/>
        <v>5.8</v>
      </c>
      <c r="U59" s="95" t="s">
        <v>1331</v>
      </c>
      <c r="V59" s="95" t="s">
        <v>1276</v>
      </c>
      <c r="W59" s="95" t="s">
        <v>1321</v>
      </c>
    </row>
    <row r="60" spans="2:23" ht="13.5" x14ac:dyDescent="0.4">
      <c r="B60" s="95" t="s">
        <v>1575</v>
      </c>
      <c r="C60" s="95" t="s">
        <v>1634</v>
      </c>
      <c r="D60" s="95" t="s">
        <v>1586</v>
      </c>
      <c r="E60" s="95" t="s">
        <v>1687</v>
      </c>
      <c r="F60" s="95" t="s">
        <v>97</v>
      </c>
      <c r="G60" s="95" t="s">
        <v>114</v>
      </c>
      <c r="H60" s="95" t="s">
        <v>57</v>
      </c>
      <c r="I60" s="95" t="s">
        <v>95</v>
      </c>
      <c r="J60" s="95" t="s">
        <v>1319</v>
      </c>
      <c r="K60" s="95" t="s">
        <v>97</v>
      </c>
      <c r="L60" s="95" t="s">
        <v>97</v>
      </c>
      <c r="M60" s="95" t="s">
        <v>97</v>
      </c>
      <c r="N60" s="95" t="s">
        <v>98</v>
      </c>
      <c r="O60" s="95" t="s">
        <v>1336</v>
      </c>
      <c r="P60" s="95" t="s">
        <v>1677</v>
      </c>
      <c r="Q60" s="95" t="s">
        <v>1680</v>
      </c>
      <c r="R60" s="95" t="s">
        <v>33</v>
      </c>
      <c r="S60" s="95"/>
      <c r="T60" s="95">
        <f t="shared" si="0"/>
        <v>5.8</v>
      </c>
      <c r="U60" s="95" t="s">
        <v>1331</v>
      </c>
      <c r="V60" s="95" t="s">
        <v>1276</v>
      </c>
      <c r="W60" s="95" t="s">
        <v>1321</v>
      </c>
    </row>
    <row r="61" spans="2:23" ht="13.5" x14ac:dyDescent="0.4">
      <c r="B61" s="95" t="s">
        <v>1575</v>
      </c>
      <c r="C61" s="95" t="s">
        <v>1634</v>
      </c>
      <c r="D61" s="95" t="s">
        <v>1270</v>
      </c>
      <c r="E61" s="95" t="s">
        <v>1687</v>
      </c>
      <c r="F61" s="95" t="s">
        <v>97</v>
      </c>
      <c r="G61" s="95" t="s">
        <v>105</v>
      </c>
      <c r="H61" s="95" t="s">
        <v>57</v>
      </c>
      <c r="I61" s="95" t="s">
        <v>95</v>
      </c>
      <c r="J61" s="95" t="s">
        <v>97</v>
      </c>
      <c r="K61" s="95" t="s">
        <v>97</v>
      </c>
      <c r="L61" s="95" t="s">
        <v>97</v>
      </c>
      <c r="M61" s="95" t="s">
        <v>97</v>
      </c>
      <c r="N61" s="95" t="s">
        <v>97</v>
      </c>
      <c r="O61" s="95" t="s">
        <v>1337</v>
      </c>
      <c r="P61" s="95" t="s">
        <v>1677</v>
      </c>
      <c r="Q61" s="95" t="s">
        <v>1680</v>
      </c>
      <c r="R61" s="95" t="s">
        <v>37</v>
      </c>
      <c r="S61" s="95"/>
      <c r="T61" s="95" t="str">
        <f t="shared" si="0"/>
        <v>-</v>
      </c>
      <c r="U61" s="95" t="s">
        <v>1331</v>
      </c>
      <c r="V61" s="95" t="s">
        <v>1276</v>
      </c>
      <c r="W61" s="95" t="s">
        <v>1324</v>
      </c>
    </row>
    <row r="62" spans="2:23" ht="13.5" x14ac:dyDescent="0.4">
      <c r="B62" s="95" t="s">
        <v>1575</v>
      </c>
      <c r="C62" s="95" t="s">
        <v>1634</v>
      </c>
      <c r="D62" s="95" t="s">
        <v>1270</v>
      </c>
      <c r="E62" s="95" t="s">
        <v>1687</v>
      </c>
      <c r="F62" s="95" t="s">
        <v>97</v>
      </c>
      <c r="G62" s="95" t="s">
        <v>114</v>
      </c>
      <c r="H62" s="95" t="s">
        <v>57</v>
      </c>
      <c r="I62" s="95" t="s">
        <v>95</v>
      </c>
      <c r="J62" s="95" t="s">
        <v>97</v>
      </c>
      <c r="K62" s="95" t="s">
        <v>97</v>
      </c>
      <c r="L62" s="95" t="s">
        <v>97</v>
      </c>
      <c r="M62" s="95" t="s">
        <v>97</v>
      </c>
      <c r="N62" s="95" t="s">
        <v>97</v>
      </c>
      <c r="O62" s="95" t="s">
        <v>1338</v>
      </c>
      <c r="P62" s="95" t="s">
        <v>1677</v>
      </c>
      <c r="Q62" s="95" t="s">
        <v>1680</v>
      </c>
      <c r="R62" s="95" t="s">
        <v>37</v>
      </c>
      <c r="S62" s="95"/>
      <c r="T62" s="95" t="str">
        <f t="shared" si="0"/>
        <v>-</v>
      </c>
      <c r="U62" s="95" t="s">
        <v>1331</v>
      </c>
      <c r="V62" s="95" t="s">
        <v>1276</v>
      </c>
      <c r="W62" s="95" t="s">
        <v>1324</v>
      </c>
    </row>
    <row r="63" spans="2:23" ht="13.5" x14ac:dyDescent="0.4">
      <c r="B63" s="95" t="s">
        <v>1575</v>
      </c>
      <c r="C63" s="95" t="s">
        <v>1635</v>
      </c>
      <c r="D63" s="95" t="s">
        <v>1586</v>
      </c>
      <c r="E63" s="95" t="s">
        <v>1687</v>
      </c>
      <c r="F63" s="95" t="s">
        <v>97</v>
      </c>
      <c r="G63" s="95" t="s">
        <v>105</v>
      </c>
      <c r="H63" s="95" t="s">
        <v>57</v>
      </c>
      <c r="I63" s="95" t="s">
        <v>95</v>
      </c>
      <c r="J63" s="95" t="s">
        <v>1319</v>
      </c>
      <c r="K63" s="95" t="s">
        <v>97</v>
      </c>
      <c r="L63" s="95" t="s">
        <v>97</v>
      </c>
      <c r="M63" s="95" t="s">
        <v>97</v>
      </c>
      <c r="N63" s="95" t="s">
        <v>98</v>
      </c>
      <c r="O63" s="95" t="s">
        <v>1339</v>
      </c>
      <c r="P63" s="95" t="s">
        <v>1677</v>
      </c>
      <c r="Q63" s="95" t="s">
        <v>1680</v>
      </c>
      <c r="R63" s="95" t="s">
        <v>34</v>
      </c>
      <c r="S63" s="95"/>
      <c r="T63" s="95">
        <f t="shared" si="0"/>
        <v>5.8</v>
      </c>
      <c r="U63" s="95" t="s">
        <v>1340</v>
      </c>
      <c r="V63" s="95" t="s">
        <v>1301</v>
      </c>
      <c r="W63" s="95" t="s">
        <v>1321</v>
      </c>
    </row>
    <row r="64" spans="2:23" ht="13.5" x14ac:dyDescent="0.4">
      <c r="B64" s="95" t="s">
        <v>1575</v>
      </c>
      <c r="C64" s="95" t="s">
        <v>1635</v>
      </c>
      <c r="D64" s="95" t="s">
        <v>1586</v>
      </c>
      <c r="E64" s="95" t="s">
        <v>1687</v>
      </c>
      <c r="F64" s="95" t="s">
        <v>97</v>
      </c>
      <c r="G64" s="95" t="s">
        <v>114</v>
      </c>
      <c r="H64" s="95" t="s">
        <v>57</v>
      </c>
      <c r="I64" s="95" t="s">
        <v>95</v>
      </c>
      <c r="J64" s="95" t="s">
        <v>1319</v>
      </c>
      <c r="K64" s="95" t="s">
        <v>97</v>
      </c>
      <c r="L64" s="95" t="s">
        <v>97</v>
      </c>
      <c r="M64" s="95" t="s">
        <v>97</v>
      </c>
      <c r="N64" s="95" t="s">
        <v>98</v>
      </c>
      <c r="O64" s="95" t="s">
        <v>1341</v>
      </c>
      <c r="P64" s="95" t="s">
        <v>1677</v>
      </c>
      <c r="Q64" s="95" t="s">
        <v>1680</v>
      </c>
      <c r="R64" s="95" t="s">
        <v>34</v>
      </c>
      <c r="S64" s="95"/>
      <c r="T64" s="95">
        <f t="shared" si="0"/>
        <v>5.8</v>
      </c>
      <c r="U64" s="95" t="s">
        <v>1340</v>
      </c>
      <c r="V64" s="95" t="s">
        <v>1301</v>
      </c>
      <c r="W64" s="95" t="s">
        <v>1321</v>
      </c>
    </row>
    <row r="65" spans="2:23" ht="13.5" x14ac:dyDescent="0.4">
      <c r="B65" s="95" t="s">
        <v>1575</v>
      </c>
      <c r="C65" s="95" t="s">
        <v>1635</v>
      </c>
      <c r="D65" s="95" t="s">
        <v>1270</v>
      </c>
      <c r="E65" s="95" t="s">
        <v>1687</v>
      </c>
      <c r="F65" s="95" t="s">
        <v>97</v>
      </c>
      <c r="G65" s="95" t="s">
        <v>105</v>
      </c>
      <c r="H65" s="95" t="s">
        <v>57</v>
      </c>
      <c r="I65" s="95" t="s">
        <v>95</v>
      </c>
      <c r="J65" s="95" t="s">
        <v>97</v>
      </c>
      <c r="K65" s="95" t="s">
        <v>97</v>
      </c>
      <c r="L65" s="95" t="s">
        <v>97</v>
      </c>
      <c r="M65" s="95" t="s">
        <v>97</v>
      </c>
      <c r="N65" s="95" t="s">
        <v>97</v>
      </c>
      <c r="O65" s="95" t="s">
        <v>1342</v>
      </c>
      <c r="P65" s="95" t="s">
        <v>1677</v>
      </c>
      <c r="Q65" s="95" t="s">
        <v>1680</v>
      </c>
      <c r="R65" s="95" t="s">
        <v>33</v>
      </c>
      <c r="S65" s="95"/>
      <c r="T65" s="95" t="str">
        <f t="shared" si="0"/>
        <v>-</v>
      </c>
      <c r="U65" s="95" t="s">
        <v>1343</v>
      </c>
      <c r="V65" s="95" t="s">
        <v>1301</v>
      </c>
      <c r="W65" s="95" t="s">
        <v>1324</v>
      </c>
    </row>
    <row r="66" spans="2:23" ht="13.5" x14ac:dyDescent="0.4">
      <c r="B66" s="95" t="s">
        <v>1575</v>
      </c>
      <c r="C66" s="95" t="s">
        <v>1635</v>
      </c>
      <c r="D66" s="95" t="s">
        <v>1270</v>
      </c>
      <c r="E66" s="95" t="s">
        <v>1687</v>
      </c>
      <c r="F66" s="95" t="s">
        <v>97</v>
      </c>
      <c r="G66" s="95" t="s">
        <v>114</v>
      </c>
      <c r="H66" s="95" t="s">
        <v>57</v>
      </c>
      <c r="I66" s="95" t="s">
        <v>95</v>
      </c>
      <c r="J66" s="95" t="s">
        <v>97</v>
      </c>
      <c r="K66" s="95" t="s">
        <v>97</v>
      </c>
      <c r="L66" s="95" t="s">
        <v>97</v>
      </c>
      <c r="M66" s="95" t="s">
        <v>97</v>
      </c>
      <c r="N66" s="95" t="s">
        <v>97</v>
      </c>
      <c r="O66" s="95" t="s">
        <v>1344</v>
      </c>
      <c r="P66" s="95" t="s">
        <v>1677</v>
      </c>
      <c r="Q66" s="95" t="s">
        <v>1680</v>
      </c>
      <c r="R66" s="95" t="s">
        <v>33</v>
      </c>
      <c r="S66" s="95"/>
      <c r="T66" s="95" t="str">
        <f t="shared" si="0"/>
        <v>-</v>
      </c>
      <c r="U66" s="95" t="s">
        <v>1343</v>
      </c>
      <c r="V66" s="95" t="s">
        <v>1301</v>
      </c>
      <c r="W66" s="95" t="s">
        <v>1324</v>
      </c>
    </row>
    <row r="67" spans="2:23" ht="13.5" x14ac:dyDescent="0.4">
      <c r="B67" s="95" t="s">
        <v>1591</v>
      </c>
      <c r="C67" s="95" t="s">
        <v>97</v>
      </c>
      <c r="D67" s="95" t="s">
        <v>97</v>
      </c>
      <c r="E67" s="95" t="s">
        <v>1583</v>
      </c>
      <c r="F67" s="95" t="s">
        <v>97</v>
      </c>
      <c r="G67" s="95" t="s">
        <v>105</v>
      </c>
      <c r="H67" s="95" t="s">
        <v>57</v>
      </c>
      <c r="I67" s="95" t="s">
        <v>95</v>
      </c>
      <c r="J67" s="95" t="s">
        <v>97</v>
      </c>
      <c r="K67" s="95" t="s">
        <v>97</v>
      </c>
      <c r="L67" s="95" t="s">
        <v>97</v>
      </c>
      <c r="M67" s="95" t="s">
        <v>97</v>
      </c>
      <c r="N67" s="95" t="s">
        <v>97</v>
      </c>
      <c r="O67" s="95" t="s">
        <v>1345</v>
      </c>
      <c r="P67" s="95" t="s">
        <v>1677</v>
      </c>
      <c r="Q67" s="95" t="s">
        <v>1680</v>
      </c>
      <c r="R67" s="95" t="s">
        <v>37</v>
      </c>
      <c r="S67" s="95"/>
      <c r="T67" s="95" t="str">
        <f t="shared" si="0"/>
        <v>-</v>
      </c>
      <c r="U67" s="95"/>
      <c r="V67" s="95" t="s">
        <v>1301</v>
      </c>
      <c r="W67" s="95" t="s">
        <v>1324</v>
      </c>
    </row>
    <row r="68" spans="2:23" ht="13.5" x14ac:dyDescent="0.4">
      <c r="B68" s="95" t="s">
        <v>1591</v>
      </c>
      <c r="C68" s="95" t="s">
        <v>97</v>
      </c>
      <c r="D68" s="95" t="s">
        <v>97</v>
      </c>
      <c r="E68" s="95" t="s">
        <v>1583</v>
      </c>
      <c r="F68" s="95" t="s">
        <v>97</v>
      </c>
      <c r="G68" s="95" t="s">
        <v>114</v>
      </c>
      <c r="H68" s="95" t="s">
        <v>57</v>
      </c>
      <c r="I68" s="95" t="s">
        <v>95</v>
      </c>
      <c r="J68" s="95" t="s">
        <v>97</v>
      </c>
      <c r="K68" s="95" t="s">
        <v>97</v>
      </c>
      <c r="L68" s="95" t="s">
        <v>97</v>
      </c>
      <c r="M68" s="95" t="s">
        <v>97</v>
      </c>
      <c r="N68" s="95" t="s">
        <v>97</v>
      </c>
      <c r="O68" s="95" t="s">
        <v>1346</v>
      </c>
      <c r="P68" s="95" t="s">
        <v>1677</v>
      </c>
      <c r="Q68" s="95" t="s">
        <v>1680</v>
      </c>
      <c r="R68" s="95" t="s">
        <v>37</v>
      </c>
      <c r="S68" s="95"/>
      <c r="T68" s="95" t="str">
        <f t="shared" si="0"/>
        <v>-</v>
      </c>
      <c r="U68" s="95"/>
      <c r="V68" s="95" t="s">
        <v>1301</v>
      </c>
      <c r="W68" s="95" t="s">
        <v>1324</v>
      </c>
    </row>
    <row r="69" spans="2:23" ht="13.5" x14ac:dyDescent="0.4">
      <c r="B69" s="95" t="s">
        <v>1591</v>
      </c>
      <c r="C69" s="95" t="s">
        <v>97</v>
      </c>
      <c r="D69" s="95" t="s">
        <v>97</v>
      </c>
      <c r="E69" s="95" t="s">
        <v>1687</v>
      </c>
      <c r="F69" s="95" t="s">
        <v>97</v>
      </c>
      <c r="G69" s="95" t="s">
        <v>105</v>
      </c>
      <c r="H69" s="95" t="s">
        <v>57</v>
      </c>
      <c r="I69" s="95" t="s">
        <v>95</v>
      </c>
      <c r="J69" s="95" t="s">
        <v>97</v>
      </c>
      <c r="K69" s="95" t="s">
        <v>97</v>
      </c>
      <c r="L69" s="95" t="s">
        <v>97</v>
      </c>
      <c r="M69" s="95" t="s">
        <v>97</v>
      </c>
      <c r="N69" s="95" t="s">
        <v>97</v>
      </c>
      <c r="O69" s="95" t="s">
        <v>1347</v>
      </c>
      <c r="P69" s="95" t="s">
        <v>1677</v>
      </c>
      <c r="Q69" s="95" t="s">
        <v>1680</v>
      </c>
      <c r="R69" s="95" t="s">
        <v>33</v>
      </c>
      <c r="S69" s="95"/>
      <c r="T69" s="95" t="str">
        <f t="shared" si="0"/>
        <v>-</v>
      </c>
      <c r="U69" s="95" t="s">
        <v>1343</v>
      </c>
      <c r="V69" s="95" t="s">
        <v>1301</v>
      </c>
      <c r="W69" s="95" t="s">
        <v>1324</v>
      </c>
    </row>
    <row r="70" spans="2:23" ht="13.5" x14ac:dyDescent="0.4">
      <c r="B70" s="95" t="s">
        <v>1591</v>
      </c>
      <c r="C70" s="95" t="s">
        <v>97</v>
      </c>
      <c r="D70" s="95" t="s">
        <v>97</v>
      </c>
      <c r="E70" s="95" t="s">
        <v>1687</v>
      </c>
      <c r="F70" s="95" t="s">
        <v>97</v>
      </c>
      <c r="G70" s="95" t="s">
        <v>114</v>
      </c>
      <c r="H70" s="95" t="s">
        <v>57</v>
      </c>
      <c r="I70" s="95" t="s">
        <v>95</v>
      </c>
      <c r="J70" s="95" t="s">
        <v>97</v>
      </c>
      <c r="K70" s="95" t="s">
        <v>97</v>
      </c>
      <c r="L70" s="95" t="s">
        <v>97</v>
      </c>
      <c r="M70" s="95" t="s">
        <v>97</v>
      </c>
      <c r="N70" s="95" t="s">
        <v>97</v>
      </c>
      <c r="O70" s="95" t="s">
        <v>1348</v>
      </c>
      <c r="P70" s="95" t="s">
        <v>1677</v>
      </c>
      <c r="Q70" s="95" t="s">
        <v>1680</v>
      </c>
      <c r="R70" s="95" t="s">
        <v>33</v>
      </c>
      <c r="S70" s="95"/>
      <c r="T70" s="95" t="str">
        <f t="shared" si="0"/>
        <v>-</v>
      </c>
      <c r="U70" s="95" t="s">
        <v>1343</v>
      </c>
      <c r="V70" s="95" t="s">
        <v>1301</v>
      </c>
      <c r="W70" s="95" t="s">
        <v>1324</v>
      </c>
    </row>
    <row r="71" spans="2:23" ht="13.5" x14ac:dyDescent="0.4">
      <c r="B71" s="95" t="s">
        <v>1688</v>
      </c>
      <c r="C71" s="95" t="s">
        <v>1633</v>
      </c>
      <c r="D71" s="95" t="s">
        <v>1586</v>
      </c>
      <c r="E71" s="95" t="s">
        <v>1583</v>
      </c>
      <c r="F71" s="95" t="s">
        <v>97</v>
      </c>
      <c r="G71" s="95" t="s">
        <v>105</v>
      </c>
      <c r="H71" s="95" t="s">
        <v>57</v>
      </c>
      <c r="I71" s="95" t="s">
        <v>95</v>
      </c>
      <c r="J71" s="95" t="s">
        <v>113</v>
      </c>
      <c r="K71" s="95" t="s">
        <v>97</v>
      </c>
      <c r="L71" s="95" t="s">
        <v>97</v>
      </c>
      <c r="M71" s="95" t="s">
        <v>97</v>
      </c>
      <c r="N71" s="95" t="s">
        <v>98</v>
      </c>
      <c r="O71" s="95" t="s">
        <v>1349</v>
      </c>
      <c r="P71" s="95" t="s">
        <v>1677</v>
      </c>
      <c r="Q71" s="95" t="s">
        <v>1680</v>
      </c>
      <c r="R71" s="95" t="s">
        <v>36</v>
      </c>
      <c r="S71" s="95"/>
      <c r="T71" s="95">
        <f t="shared" si="0"/>
        <v>1.7</v>
      </c>
      <c r="U71" s="95"/>
      <c r="V71" s="95" t="s">
        <v>1276</v>
      </c>
      <c r="W71" s="95" t="s">
        <v>1283</v>
      </c>
    </row>
    <row r="72" spans="2:23" ht="13.5" x14ac:dyDescent="0.4">
      <c r="B72" s="95" t="s">
        <v>1688</v>
      </c>
      <c r="C72" s="95" t="s">
        <v>1633</v>
      </c>
      <c r="D72" s="95" t="s">
        <v>1586</v>
      </c>
      <c r="E72" s="95" t="s">
        <v>1583</v>
      </c>
      <c r="F72" s="95" t="s">
        <v>97</v>
      </c>
      <c r="G72" s="95" t="s">
        <v>114</v>
      </c>
      <c r="H72" s="95" t="s">
        <v>57</v>
      </c>
      <c r="I72" s="95" t="s">
        <v>95</v>
      </c>
      <c r="J72" s="95" t="s">
        <v>113</v>
      </c>
      <c r="K72" s="95" t="s">
        <v>97</v>
      </c>
      <c r="L72" s="95" t="s">
        <v>97</v>
      </c>
      <c r="M72" s="95" t="s">
        <v>97</v>
      </c>
      <c r="N72" s="95" t="s">
        <v>98</v>
      </c>
      <c r="O72" s="95" t="s">
        <v>1350</v>
      </c>
      <c r="P72" s="95" t="s">
        <v>1677</v>
      </c>
      <c r="Q72" s="95" t="s">
        <v>1680</v>
      </c>
      <c r="R72" s="95" t="s">
        <v>36</v>
      </c>
      <c r="S72" s="95"/>
      <c r="T72" s="95">
        <f t="shared" si="0"/>
        <v>1.7</v>
      </c>
      <c r="U72" s="95"/>
      <c r="V72" s="95" t="s">
        <v>1276</v>
      </c>
      <c r="W72" s="95" t="s">
        <v>1283</v>
      </c>
    </row>
    <row r="73" spans="2:23" ht="13.5" x14ac:dyDescent="0.4">
      <c r="B73" s="95" t="s">
        <v>1688</v>
      </c>
      <c r="C73" s="95" t="s">
        <v>1633</v>
      </c>
      <c r="D73" s="95" t="s">
        <v>1270</v>
      </c>
      <c r="E73" s="95" t="s">
        <v>1583</v>
      </c>
      <c r="F73" s="95" t="s">
        <v>97</v>
      </c>
      <c r="G73" s="95" t="s">
        <v>105</v>
      </c>
      <c r="H73" s="95" t="s">
        <v>57</v>
      </c>
      <c r="I73" s="95" t="s">
        <v>95</v>
      </c>
      <c r="J73" s="95" t="s">
        <v>97</v>
      </c>
      <c r="K73" s="95" t="s">
        <v>97</v>
      </c>
      <c r="L73" s="95" t="s">
        <v>97</v>
      </c>
      <c r="M73" s="95" t="s">
        <v>97</v>
      </c>
      <c r="N73" s="95" t="s">
        <v>97</v>
      </c>
      <c r="O73" s="95" t="s">
        <v>1351</v>
      </c>
      <c r="P73" s="95" t="s">
        <v>1677</v>
      </c>
      <c r="Q73" s="95" t="s">
        <v>1680</v>
      </c>
      <c r="R73" s="95" t="s">
        <v>35</v>
      </c>
      <c r="S73" s="95"/>
      <c r="T73" s="95" t="str">
        <f t="shared" ref="T73:T136" si="1">IF(J73="-","-",IF(LEFT(J73,1)="日",VALUE(MID(J73,8,4)),VALUE(SUBSTITUTE(J73,"以下",""))))</f>
        <v>-</v>
      </c>
      <c r="U73" s="95"/>
      <c r="V73" s="95" t="s">
        <v>1276</v>
      </c>
      <c r="W73" s="95" t="s">
        <v>1282</v>
      </c>
    </row>
    <row r="74" spans="2:23" ht="13.5" x14ac:dyDescent="0.4">
      <c r="B74" s="95" t="s">
        <v>1688</v>
      </c>
      <c r="C74" s="95" t="s">
        <v>1633</v>
      </c>
      <c r="D74" s="95" t="s">
        <v>1270</v>
      </c>
      <c r="E74" s="95" t="s">
        <v>1583</v>
      </c>
      <c r="F74" s="95" t="s">
        <v>97</v>
      </c>
      <c r="G74" s="95" t="s">
        <v>114</v>
      </c>
      <c r="H74" s="95" t="s">
        <v>57</v>
      </c>
      <c r="I74" s="95" t="s">
        <v>95</v>
      </c>
      <c r="J74" s="95" t="s">
        <v>97</v>
      </c>
      <c r="K74" s="95" t="s">
        <v>97</v>
      </c>
      <c r="L74" s="95" t="s">
        <v>97</v>
      </c>
      <c r="M74" s="95" t="s">
        <v>97</v>
      </c>
      <c r="N74" s="95" t="s">
        <v>97</v>
      </c>
      <c r="O74" s="95" t="s">
        <v>1352</v>
      </c>
      <c r="P74" s="95" t="s">
        <v>1677</v>
      </c>
      <c r="Q74" s="95" t="s">
        <v>1680</v>
      </c>
      <c r="R74" s="95" t="s">
        <v>35</v>
      </c>
      <c r="S74" s="95"/>
      <c r="T74" s="95" t="str">
        <f t="shared" si="1"/>
        <v>-</v>
      </c>
      <c r="U74" s="95"/>
      <c r="V74" s="95" t="s">
        <v>1276</v>
      </c>
      <c r="W74" s="95" t="s">
        <v>1282</v>
      </c>
    </row>
    <row r="75" spans="2:23" ht="13.5" x14ac:dyDescent="0.4">
      <c r="B75" s="95" t="s">
        <v>1688</v>
      </c>
      <c r="C75" s="95" t="s">
        <v>1635</v>
      </c>
      <c r="D75" s="95" t="s">
        <v>1586</v>
      </c>
      <c r="E75" s="95" t="s">
        <v>1583</v>
      </c>
      <c r="F75" s="95" t="s">
        <v>97</v>
      </c>
      <c r="G75" s="95" t="s">
        <v>105</v>
      </c>
      <c r="H75" s="95" t="s">
        <v>57</v>
      </c>
      <c r="I75" s="95" t="s">
        <v>95</v>
      </c>
      <c r="J75" s="95" t="s">
        <v>1319</v>
      </c>
      <c r="K75" s="95" t="s">
        <v>97</v>
      </c>
      <c r="L75" s="95" t="s">
        <v>97</v>
      </c>
      <c r="M75" s="95" t="s">
        <v>97</v>
      </c>
      <c r="N75" s="95" t="s">
        <v>98</v>
      </c>
      <c r="O75" s="95" t="s">
        <v>1353</v>
      </c>
      <c r="P75" s="95" t="s">
        <v>1677</v>
      </c>
      <c r="Q75" s="95" t="s">
        <v>1680</v>
      </c>
      <c r="R75" s="95" t="s">
        <v>34</v>
      </c>
      <c r="S75" s="95"/>
      <c r="T75" s="95">
        <f t="shared" si="1"/>
        <v>5.8</v>
      </c>
      <c r="U75" s="95"/>
      <c r="V75" s="95" t="s">
        <v>1301</v>
      </c>
      <c r="W75" s="95" t="s">
        <v>1321</v>
      </c>
    </row>
    <row r="76" spans="2:23" ht="13.5" x14ac:dyDescent="0.4">
      <c r="B76" s="95" t="s">
        <v>1688</v>
      </c>
      <c r="C76" s="95" t="s">
        <v>1635</v>
      </c>
      <c r="D76" s="95" t="s">
        <v>1586</v>
      </c>
      <c r="E76" s="95" t="s">
        <v>1583</v>
      </c>
      <c r="F76" s="95" t="s">
        <v>97</v>
      </c>
      <c r="G76" s="95" t="s">
        <v>114</v>
      </c>
      <c r="H76" s="95" t="s">
        <v>57</v>
      </c>
      <c r="I76" s="95" t="s">
        <v>95</v>
      </c>
      <c r="J76" s="95" t="s">
        <v>1319</v>
      </c>
      <c r="K76" s="95" t="s">
        <v>97</v>
      </c>
      <c r="L76" s="95" t="s">
        <v>97</v>
      </c>
      <c r="M76" s="95" t="s">
        <v>97</v>
      </c>
      <c r="N76" s="95" t="s">
        <v>98</v>
      </c>
      <c r="O76" s="95" t="s">
        <v>1354</v>
      </c>
      <c r="P76" s="95" t="s">
        <v>1677</v>
      </c>
      <c r="Q76" s="95" t="s">
        <v>1680</v>
      </c>
      <c r="R76" s="95" t="s">
        <v>34</v>
      </c>
      <c r="S76" s="95"/>
      <c r="T76" s="95">
        <f t="shared" si="1"/>
        <v>5.8</v>
      </c>
      <c r="U76" s="95"/>
      <c r="V76" s="95" t="s">
        <v>1301</v>
      </c>
      <c r="W76" s="95" t="s">
        <v>1321</v>
      </c>
    </row>
    <row r="77" spans="2:23" ht="13.5" x14ac:dyDescent="0.4">
      <c r="B77" s="95" t="s">
        <v>1688</v>
      </c>
      <c r="C77" s="95" t="s">
        <v>1635</v>
      </c>
      <c r="D77" s="95" t="s">
        <v>1270</v>
      </c>
      <c r="E77" s="95" t="s">
        <v>1583</v>
      </c>
      <c r="F77" s="95" t="s">
        <v>97</v>
      </c>
      <c r="G77" s="95" t="s">
        <v>105</v>
      </c>
      <c r="H77" s="95" t="s">
        <v>57</v>
      </c>
      <c r="I77" s="95" t="s">
        <v>95</v>
      </c>
      <c r="J77" s="95" t="s">
        <v>97</v>
      </c>
      <c r="K77" s="95" t="s">
        <v>97</v>
      </c>
      <c r="L77" s="95" t="s">
        <v>97</v>
      </c>
      <c r="M77" s="95" t="s">
        <v>97</v>
      </c>
      <c r="N77" s="95" t="s">
        <v>97</v>
      </c>
      <c r="O77" s="95" t="s">
        <v>1355</v>
      </c>
      <c r="P77" s="95" t="s">
        <v>1677</v>
      </c>
      <c r="Q77" s="95" t="s">
        <v>1680</v>
      </c>
      <c r="R77" s="95" t="s">
        <v>37</v>
      </c>
      <c r="S77" s="95"/>
      <c r="T77" s="95" t="str">
        <f t="shared" si="1"/>
        <v>-</v>
      </c>
      <c r="U77" s="95"/>
      <c r="V77" s="95" t="s">
        <v>1301</v>
      </c>
      <c r="W77" s="95" t="s">
        <v>1324</v>
      </c>
    </row>
    <row r="78" spans="2:23" ht="13.5" x14ac:dyDescent="0.4">
      <c r="B78" s="95" t="s">
        <v>1688</v>
      </c>
      <c r="C78" s="95" t="s">
        <v>1635</v>
      </c>
      <c r="D78" s="95" t="s">
        <v>1270</v>
      </c>
      <c r="E78" s="95" t="s">
        <v>1583</v>
      </c>
      <c r="F78" s="95" t="s">
        <v>97</v>
      </c>
      <c r="G78" s="95" t="s">
        <v>114</v>
      </c>
      <c r="H78" s="95" t="s">
        <v>57</v>
      </c>
      <c r="I78" s="95" t="s">
        <v>95</v>
      </c>
      <c r="J78" s="95" t="s">
        <v>97</v>
      </c>
      <c r="K78" s="95" t="s">
        <v>97</v>
      </c>
      <c r="L78" s="95" t="s">
        <v>97</v>
      </c>
      <c r="M78" s="95" t="s">
        <v>97</v>
      </c>
      <c r="N78" s="95" t="s">
        <v>97</v>
      </c>
      <c r="O78" s="95" t="s">
        <v>1356</v>
      </c>
      <c r="P78" s="95" t="s">
        <v>1677</v>
      </c>
      <c r="Q78" s="95" t="s">
        <v>1680</v>
      </c>
      <c r="R78" s="95" t="s">
        <v>37</v>
      </c>
      <c r="S78" s="95"/>
      <c r="T78" s="95" t="str">
        <f t="shared" si="1"/>
        <v>-</v>
      </c>
      <c r="U78" s="95"/>
      <c r="V78" s="95" t="s">
        <v>1301</v>
      </c>
      <c r="W78" s="95" t="s">
        <v>1324</v>
      </c>
    </row>
    <row r="79" spans="2:23" ht="13.5" x14ac:dyDescent="0.4">
      <c r="B79" s="95" t="s">
        <v>1357</v>
      </c>
      <c r="C79" s="95" t="s">
        <v>97</v>
      </c>
      <c r="D79" s="95" t="s">
        <v>97</v>
      </c>
      <c r="E79" s="95" t="s">
        <v>97</v>
      </c>
      <c r="F79" s="95" t="s">
        <v>97</v>
      </c>
      <c r="G79" s="95" t="s">
        <v>114</v>
      </c>
      <c r="H79" s="95" t="s">
        <v>57</v>
      </c>
      <c r="I79" s="95" t="s">
        <v>95</v>
      </c>
      <c r="J79" s="95" t="s">
        <v>97</v>
      </c>
      <c r="K79" s="95" t="s">
        <v>97</v>
      </c>
      <c r="L79" s="95" t="s">
        <v>97</v>
      </c>
      <c r="M79" s="95" t="s">
        <v>97</v>
      </c>
      <c r="N79" s="95" t="s">
        <v>97</v>
      </c>
      <c r="O79" s="95" t="s">
        <v>1358</v>
      </c>
      <c r="P79" s="95" t="s">
        <v>1677</v>
      </c>
      <c r="Q79" s="95" t="s">
        <v>1680</v>
      </c>
      <c r="R79" s="95" t="s">
        <v>37</v>
      </c>
      <c r="S79" s="95"/>
      <c r="T79" s="95" t="str">
        <f t="shared" si="1"/>
        <v>-</v>
      </c>
      <c r="U79" s="95"/>
      <c r="V79" s="95" t="s">
        <v>1301</v>
      </c>
      <c r="W79" s="95" t="s">
        <v>1324</v>
      </c>
    </row>
    <row r="80" spans="2:23" s="101" customFormat="1" ht="13.5" x14ac:dyDescent="0.4">
      <c r="B80" s="95" t="s">
        <v>1578</v>
      </c>
      <c r="C80" s="95" t="s">
        <v>97</v>
      </c>
      <c r="D80" s="95" t="s">
        <v>97</v>
      </c>
      <c r="E80" s="95" t="s">
        <v>97</v>
      </c>
      <c r="F80" s="95" t="s">
        <v>1579</v>
      </c>
      <c r="G80" s="95" t="s">
        <v>114</v>
      </c>
      <c r="H80" s="95" t="s">
        <v>1359</v>
      </c>
      <c r="I80" s="95" t="s">
        <v>95</v>
      </c>
      <c r="J80" s="95" t="s">
        <v>609</v>
      </c>
      <c r="K80" s="95" t="s">
        <v>118</v>
      </c>
      <c r="L80" s="95" t="s">
        <v>114</v>
      </c>
      <c r="M80" s="95" t="s">
        <v>195</v>
      </c>
      <c r="N80" s="95" t="s">
        <v>98</v>
      </c>
      <c r="O80" s="95" t="s">
        <v>1360</v>
      </c>
      <c r="P80" s="95" t="s">
        <v>1677</v>
      </c>
      <c r="Q80" s="95" t="s">
        <v>1680</v>
      </c>
      <c r="R80" s="95" t="s">
        <v>34</v>
      </c>
      <c r="S80" s="95"/>
      <c r="T80" s="95">
        <f t="shared" si="1"/>
        <v>3.3</v>
      </c>
      <c r="U80" s="95"/>
      <c r="V80" s="95" t="s">
        <v>1301</v>
      </c>
      <c r="W80" s="95" t="s">
        <v>1361</v>
      </c>
    </row>
    <row r="81" spans="2:23" s="101" customFormat="1" ht="13.5" x14ac:dyDescent="0.4">
      <c r="B81" s="95" t="s">
        <v>1362</v>
      </c>
      <c r="C81" s="95" t="s">
        <v>97</v>
      </c>
      <c r="D81" s="95" t="s">
        <v>97</v>
      </c>
      <c r="E81" s="95" t="s">
        <v>97</v>
      </c>
      <c r="F81" s="95" t="s">
        <v>97</v>
      </c>
      <c r="G81" s="95" t="s">
        <v>114</v>
      </c>
      <c r="H81" s="95" t="s">
        <v>1359</v>
      </c>
      <c r="I81" s="95" t="s">
        <v>95</v>
      </c>
      <c r="J81" s="95" t="s">
        <v>757</v>
      </c>
      <c r="K81" s="95" t="s">
        <v>104</v>
      </c>
      <c r="L81" s="95" t="s">
        <v>114</v>
      </c>
      <c r="M81" s="95" t="s">
        <v>195</v>
      </c>
      <c r="N81" s="95" t="s">
        <v>98</v>
      </c>
      <c r="O81" s="95" t="s">
        <v>1363</v>
      </c>
      <c r="P81" s="95" t="s">
        <v>1677</v>
      </c>
      <c r="Q81" s="95" t="s">
        <v>1680</v>
      </c>
      <c r="R81" s="95" t="s">
        <v>34</v>
      </c>
      <c r="S81" s="95"/>
      <c r="T81" s="95">
        <f t="shared" si="1"/>
        <v>2.5</v>
      </c>
      <c r="U81" s="95"/>
      <c r="V81" s="95" t="s">
        <v>1301</v>
      </c>
      <c r="W81" s="95" t="s">
        <v>1361</v>
      </c>
    </row>
    <row r="82" spans="2:23" s="101" customFormat="1" ht="13.5" x14ac:dyDescent="0.4">
      <c r="B82" s="95" t="s">
        <v>1572</v>
      </c>
      <c r="C82" s="95" t="s">
        <v>97</v>
      </c>
      <c r="D82" s="95" t="s">
        <v>97</v>
      </c>
      <c r="E82" s="95" t="s">
        <v>97</v>
      </c>
      <c r="F82" s="95" t="s">
        <v>1580</v>
      </c>
      <c r="G82" s="95" t="s">
        <v>114</v>
      </c>
      <c r="H82" s="95" t="s">
        <v>1359</v>
      </c>
      <c r="I82" s="95" t="s">
        <v>95</v>
      </c>
      <c r="J82" s="95" t="s">
        <v>120</v>
      </c>
      <c r="K82" s="95" t="s">
        <v>118</v>
      </c>
      <c r="L82" s="95" t="s">
        <v>114</v>
      </c>
      <c r="M82" s="95" t="s">
        <v>106</v>
      </c>
      <c r="N82" s="95" t="s">
        <v>98</v>
      </c>
      <c r="O82" s="95" t="s">
        <v>1364</v>
      </c>
      <c r="P82" s="95" t="s">
        <v>1677</v>
      </c>
      <c r="Q82" s="95" t="s">
        <v>1680</v>
      </c>
      <c r="R82" s="95" t="s">
        <v>33</v>
      </c>
      <c r="S82" s="95"/>
      <c r="T82" s="95">
        <f t="shared" si="1"/>
        <v>2.9</v>
      </c>
      <c r="U82" s="95" t="s">
        <v>1331</v>
      </c>
      <c r="V82" s="95" t="s">
        <v>1276</v>
      </c>
      <c r="W82" s="95" t="s">
        <v>1361</v>
      </c>
    </row>
    <row r="83" spans="2:23" s="101" customFormat="1" ht="13.5" x14ac:dyDescent="0.4">
      <c r="B83" s="95" t="s">
        <v>1572</v>
      </c>
      <c r="C83" s="95" t="s">
        <v>97</v>
      </c>
      <c r="D83" s="95" t="s">
        <v>97</v>
      </c>
      <c r="E83" s="95" t="s">
        <v>97</v>
      </c>
      <c r="F83" s="95" t="s">
        <v>1579</v>
      </c>
      <c r="G83" s="95" t="s">
        <v>114</v>
      </c>
      <c r="H83" s="95" t="s">
        <v>1359</v>
      </c>
      <c r="I83" s="95" t="s">
        <v>95</v>
      </c>
      <c r="J83" s="95" t="s">
        <v>113</v>
      </c>
      <c r="K83" s="95" t="s">
        <v>104</v>
      </c>
      <c r="L83" s="95" t="s">
        <v>114</v>
      </c>
      <c r="M83" s="95" t="s">
        <v>106</v>
      </c>
      <c r="N83" s="95" t="s">
        <v>98</v>
      </c>
      <c r="O83" s="95" t="s">
        <v>1365</v>
      </c>
      <c r="P83" s="95" t="s">
        <v>1677</v>
      </c>
      <c r="Q83" s="95" t="s">
        <v>1680</v>
      </c>
      <c r="R83" s="95" t="s">
        <v>33</v>
      </c>
      <c r="S83" s="95"/>
      <c r="T83" s="95">
        <f t="shared" si="1"/>
        <v>1.7</v>
      </c>
      <c r="U83" s="95"/>
      <c r="V83" s="95" t="s">
        <v>1276</v>
      </c>
      <c r="W83" s="95" t="s">
        <v>1361</v>
      </c>
    </row>
    <row r="84" spans="2:23" s="101" customFormat="1" ht="13.5" x14ac:dyDescent="0.4">
      <c r="B84" s="95" t="s">
        <v>1689</v>
      </c>
      <c r="C84" s="95" t="s">
        <v>1936</v>
      </c>
      <c r="D84" s="95" t="s">
        <v>1270</v>
      </c>
      <c r="E84" s="95" t="s">
        <v>1933</v>
      </c>
      <c r="F84" s="95" t="s">
        <v>97</v>
      </c>
      <c r="G84" s="95" t="s">
        <v>114</v>
      </c>
      <c r="H84" s="95" t="s">
        <v>1359</v>
      </c>
      <c r="I84" s="95" t="s">
        <v>95</v>
      </c>
      <c r="J84" s="95" t="s">
        <v>97</v>
      </c>
      <c r="K84" s="95" t="s">
        <v>97</v>
      </c>
      <c r="L84" s="95" t="s">
        <v>97</v>
      </c>
      <c r="M84" s="95" t="s">
        <v>97</v>
      </c>
      <c r="N84" s="95" t="s">
        <v>97</v>
      </c>
      <c r="O84" s="95" t="s">
        <v>1366</v>
      </c>
      <c r="P84" s="95" t="s">
        <v>1677</v>
      </c>
      <c r="Q84" s="95" t="s">
        <v>1680</v>
      </c>
      <c r="R84" s="95" t="s">
        <v>36</v>
      </c>
      <c r="S84" s="95"/>
      <c r="T84" s="95" t="str">
        <f t="shared" si="1"/>
        <v>-</v>
      </c>
      <c r="U84" s="95" t="s">
        <v>1285</v>
      </c>
      <c r="V84" s="95" t="s">
        <v>1276</v>
      </c>
      <c r="W84" s="95" t="s">
        <v>1289</v>
      </c>
    </row>
    <row r="85" spans="2:23" s="101" customFormat="1" ht="13.5" x14ac:dyDescent="0.4">
      <c r="B85" s="95" t="s">
        <v>1689</v>
      </c>
      <c r="C85" s="95" t="s">
        <v>1936</v>
      </c>
      <c r="D85" s="95" t="s">
        <v>1586</v>
      </c>
      <c r="E85" s="95" t="s">
        <v>1933</v>
      </c>
      <c r="F85" s="95" t="s">
        <v>1592</v>
      </c>
      <c r="G85" s="95" t="s">
        <v>114</v>
      </c>
      <c r="H85" s="95" t="s">
        <v>1359</v>
      </c>
      <c r="I85" s="95" t="s">
        <v>95</v>
      </c>
      <c r="J85" s="95" t="s">
        <v>96</v>
      </c>
      <c r="K85" s="95" t="s">
        <v>97</v>
      </c>
      <c r="L85" s="95" t="s">
        <v>97</v>
      </c>
      <c r="M85" s="95" t="s">
        <v>97</v>
      </c>
      <c r="N85" s="95" t="s">
        <v>98</v>
      </c>
      <c r="O85" s="95" t="s">
        <v>1367</v>
      </c>
      <c r="P85" s="95" t="s">
        <v>1677</v>
      </c>
      <c r="Q85" s="95" t="s">
        <v>1680</v>
      </c>
      <c r="R85" s="95" t="s">
        <v>36</v>
      </c>
      <c r="S85" s="95"/>
      <c r="T85" s="95">
        <f t="shared" si="1"/>
        <v>1.4</v>
      </c>
      <c r="U85" s="95" t="s">
        <v>1285</v>
      </c>
      <c r="V85" s="95" t="s">
        <v>1276</v>
      </c>
      <c r="W85" s="95" t="s">
        <v>1291</v>
      </c>
    </row>
    <row r="86" spans="2:23" s="101" customFormat="1" ht="13.5" x14ac:dyDescent="0.4">
      <c r="B86" s="95" t="s">
        <v>1689</v>
      </c>
      <c r="C86" s="95" t="s">
        <v>1936</v>
      </c>
      <c r="D86" s="95" t="s">
        <v>1586</v>
      </c>
      <c r="E86" s="95" t="s">
        <v>1935</v>
      </c>
      <c r="F86" s="95" t="s">
        <v>1690</v>
      </c>
      <c r="G86" s="95" t="s">
        <v>114</v>
      </c>
      <c r="H86" s="95" t="s">
        <v>1359</v>
      </c>
      <c r="I86" s="95" t="s">
        <v>95</v>
      </c>
      <c r="J86" s="95" t="s">
        <v>113</v>
      </c>
      <c r="K86" s="95" t="s">
        <v>104</v>
      </c>
      <c r="L86" s="95" t="s">
        <v>114</v>
      </c>
      <c r="M86" s="95" t="s">
        <v>106</v>
      </c>
      <c r="N86" s="95" t="s">
        <v>98</v>
      </c>
      <c r="O86" s="95" t="s">
        <v>1691</v>
      </c>
      <c r="P86" s="95" t="s">
        <v>1677</v>
      </c>
      <c r="Q86" s="95" t="s">
        <v>1680</v>
      </c>
      <c r="R86" s="95" t="s">
        <v>37</v>
      </c>
      <c r="S86" s="95"/>
      <c r="T86" s="95">
        <f t="shared" si="1"/>
        <v>1.7</v>
      </c>
      <c r="U86" s="95" t="s">
        <v>1370</v>
      </c>
      <c r="V86" s="95" t="s">
        <v>1276</v>
      </c>
      <c r="W86" s="95" t="s">
        <v>1291</v>
      </c>
    </row>
    <row r="87" spans="2:23" s="101" customFormat="1" ht="13.5" x14ac:dyDescent="0.4">
      <c r="B87" s="95" t="s">
        <v>1689</v>
      </c>
      <c r="C87" s="95" t="s">
        <v>1936</v>
      </c>
      <c r="D87" s="95" t="s">
        <v>1586</v>
      </c>
      <c r="E87" s="95" t="s">
        <v>1934</v>
      </c>
      <c r="F87" s="95" t="s">
        <v>1592</v>
      </c>
      <c r="G87" s="95" t="s">
        <v>114</v>
      </c>
      <c r="H87" s="95" t="s">
        <v>1359</v>
      </c>
      <c r="I87" s="95" t="s">
        <v>95</v>
      </c>
      <c r="J87" s="95" t="s">
        <v>96</v>
      </c>
      <c r="K87" s="95" t="s">
        <v>97</v>
      </c>
      <c r="L87" s="95" t="s">
        <v>97</v>
      </c>
      <c r="M87" s="95" t="s">
        <v>97</v>
      </c>
      <c r="N87" s="95" t="s">
        <v>98</v>
      </c>
      <c r="O87" s="95" t="s">
        <v>1368</v>
      </c>
      <c r="P87" s="95" t="s">
        <v>1677</v>
      </c>
      <c r="Q87" s="95" t="s">
        <v>1680</v>
      </c>
      <c r="R87" s="95" t="s">
        <v>37</v>
      </c>
      <c r="S87" s="95"/>
      <c r="T87" s="95">
        <f t="shared" si="1"/>
        <v>1.4</v>
      </c>
      <c r="U87" s="95" t="s">
        <v>1370</v>
      </c>
      <c r="V87" s="95" t="s">
        <v>1276</v>
      </c>
      <c r="W87" s="95" t="s">
        <v>1291</v>
      </c>
    </row>
    <row r="88" spans="2:23" s="101" customFormat="1" ht="13.5" x14ac:dyDescent="0.4">
      <c r="B88" s="95" t="s">
        <v>1689</v>
      </c>
      <c r="C88" s="95" t="s">
        <v>1936</v>
      </c>
      <c r="D88" s="95" t="s">
        <v>1270</v>
      </c>
      <c r="E88" s="95" t="s">
        <v>1934</v>
      </c>
      <c r="F88" s="95" t="s">
        <v>97</v>
      </c>
      <c r="G88" s="95" t="s">
        <v>114</v>
      </c>
      <c r="H88" s="95" t="s">
        <v>1359</v>
      </c>
      <c r="I88" s="95" t="s">
        <v>95</v>
      </c>
      <c r="J88" s="95" t="s">
        <v>97</v>
      </c>
      <c r="K88" s="95" t="s">
        <v>97</v>
      </c>
      <c r="L88" s="95" t="s">
        <v>97</v>
      </c>
      <c r="M88" s="95" t="s">
        <v>97</v>
      </c>
      <c r="N88" s="95" t="s">
        <v>97</v>
      </c>
      <c r="O88" s="95" t="s">
        <v>1369</v>
      </c>
      <c r="P88" s="95" t="s">
        <v>1677</v>
      </c>
      <c r="Q88" s="95" t="s">
        <v>1680</v>
      </c>
      <c r="R88" s="95" t="s">
        <v>37</v>
      </c>
      <c r="S88" s="95"/>
      <c r="T88" s="95" t="str">
        <f t="shared" si="1"/>
        <v>-</v>
      </c>
      <c r="U88" s="95" t="s">
        <v>1370</v>
      </c>
      <c r="V88" s="95" t="s">
        <v>1276</v>
      </c>
      <c r="W88" s="95" t="s">
        <v>1289</v>
      </c>
    </row>
    <row r="89" spans="2:23" s="101" customFormat="1" ht="13.5" x14ac:dyDescent="0.4">
      <c r="B89" s="95" t="s">
        <v>1689</v>
      </c>
      <c r="C89" s="95" t="s">
        <v>1936</v>
      </c>
      <c r="D89" s="95" t="s">
        <v>1270</v>
      </c>
      <c r="E89" s="95" t="s">
        <v>1607</v>
      </c>
      <c r="F89" s="95" t="s">
        <v>97</v>
      </c>
      <c r="G89" s="95" t="s">
        <v>114</v>
      </c>
      <c r="H89" s="95" t="s">
        <v>1359</v>
      </c>
      <c r="I89" s="95" t="s">
        <v>273</v>
      </c>
      <c r="J89" s="95" t="s">
        <v>97</v>
      </c>
      <c r="K89" s="95" t="s">
        <v>97</v>
      </c>
      <c r="L89" s="95" t="s">
        <v>97</v>
      </c>
      <c r="M89" s="95" t="s">
        <v>97</v>
      </c>
      <c r="N89" s="95" t="s">
        <v>97</v>
      </c>
      <c r="O89" s="95" t="s">
        <v>1692</v>
      </c>
      <c r="P89" s="95" t="s">
        <v>1677</v>
      </c>
      <c r="Q89" s="95" t="s">
        <v>1680</v>
      </c>
      <c r="R89" s="95" t="s">
        <v>35</v>
      </c>
      <c r="S89" s="95" t="s">
        <v>1607</v>
      </c>
      <c r="T89" s="95" t="str">
        <f t="shared" si="1"/>
        <v>-</v>
      </c>
      <c r="U89" s="95"/>
      <c r="V89" s="95" t="s">
        <v>1276</v>
      </c>
      <c r="W89" s="95" t="s">
        <v>1289</v>
      </c>
    </row>
    <row r="90" spans="2:23" s="101" customFormat="1" ht="13.5" x14ac:dyDescent="0.4">
      <c r="B90" s="95" t="s">
        <v>1689</v>
      </c>
      <c r="C90" s="95" t="s">
        <v>1936</v>
      </c>
      <c r="D90" s="95" t="s">
        <v>1586</v>
      </c>
      <c r="E90" s="95" t="s">
        <v>1607</v>
      </c>
      <c r="F90" s="95" t="s">
        <v>1690</v>
      </c>
      <c r="G90" s="95" t="s">
        <v>114</v>
      </c>
      <c r="H90" s="95" t="s">
        <v>1359</v>
      </c>
      <c r="I90" s="95" t="s">
        <v>95</v>
      </c>
      <c r="J90" s="95" t="s">
        <v>113</v>
      </c>
      <c r="K90" s="95" t="s">
        <v>104</v>
      </c>
      <c r="L90" s="95" t="s">
        <v>114</v>
      </c>
      <c r="M90" s="95" t="s">
        <v>106</v>
      </c>
      <c r="N90" s="95" t="s">
        <v>98</v>
      </c>
      <c r="O90" s="95" t="s">
        <v>1372</v>
      </c>
      <c r="P90" s="95" t="s">
        <v>1677</v>
      </c>
      <c r="Q90" s="95" t="s">
        <v>1680</v>
      </c>
      <c r="R90" s="95" t="s">
        <v>37</v>
      </c>
      <c r="S90" s="95" t="s">
        <v>1607</v>
      </c>
      <c r="T90" s="95">
        <f t="shared" si="1"/>
        <v>1.7</v>
      </c>
      <c r="U90" s="95"/>
      <c r="V90" s="95" t="s">
        <v>1276</v>
      </c>
      <c r="W90" s="95" t="s">
        <v>1291</v>
      </c>
    </row>
    <row r="91" spans="2:23" ht="13.5" x14ac:dyDescent="0.4">
      <c r="B91" s="95" t="s">
        <v>1689</v>
      </c>
      <c r="C91" s="95" t="s">
        <v>1936</v>
      </c>
      <c r="D91" s="95" t="s">
        <v>1586</v>
      </c>
      <c r="E91" s="95" t="s">
        <v>1607</v>
      </c>
      <c r="F91" s="95" t="s">
        <v>1693</v>
      </c>
      <c r="G91" s="95" t="s">
        <v>114</v>
      </c>
      <c r="H91" s="95" t="s">
        <v>1359</v>
      </c>
      <c r="I91" s="95" t="s">
        <v>95</v>
      </c>
      <c r="J91" s="95" t="s">
        <v>176</v>
      </c>
      <c r="K91" s="95" t="s">
        <v>97</v>
      </c>
      <c r="L91" s="95" t="s">
        <v>97</v>
      </c>
      <c r="M91" s="95" t="s">
        <v>97</v>
      </c>
      <c r="N91" s="95" t="s">
        <v>98</v>
      </c>
      <c r="O91" s="95" t="s">
        <v>1373</v>
      </c>
      <c r="P91" s="95" t="s">
        <v>1677</v>
      </c>
      <c r="Q91" s="95" t="s">
        <v>1680</v>
      </c>
      <c r="R91" s="95" t="s">
        <v>36</v>
      </c>
      <c r="S91" s="95" t="s">
        <v>1607</v>
      </c>
      <c r="T91" s="95">
        <f t="shared" si="1"/>
        <v>1.2</v>
      </c>
      <c r="U91" s="95"/>
      <c r="V91" s="95" t="s">
        <v>1276</v>
      </c>
      <c r="W91" s="95" t="s">
        <v>1291</v>
      </c>
    </row>
    <row r="92" spans="2:23" ht="13.5" x14ac:dyDescent="0.4">
      <c r="B92" s="95" t="s">
        <v>1689</v>
      </c>
      <c r="C92" s="95" t="s">
        <v>1936</v>
      </c>
      <c r="D92" s="95" t="s">
        <v>1586</v>
      </c>
      <c r="E92" s="95" t="s">
        <v>1607</v>
      </c>
      <c r="F92" s="95" t="s">
        <v>1694</v>
      </c>
      <c r="G92" s="95" t="s">
        <v>114</v>
      </c>
      <c r="H92" s="95" t="s">
        <v>1359</v>
      </c>
      <c r="I92" s="95" t="s">
        <v>95</v>
      </c>
      <c r="J92" s="95" t="s">
        <v>96</v>
      </c>
      <c r="K92" s="95" t="s">
        <v>97</v>
      </c>
      <c r="L92" s="95" t="s">
        <v>97</v>
      </c>
      <c r="M92" s="95" t="s">
        <v>97</v>
      </c>
      <c r="N92" s="95" t="s">
        <v>98</v>
      </c>
      <c r="O92" s="95" t="s">
        <v>1695</v>
      </c>
      <c r="P92" s="95" t="s">
        <v>1677</v>
      </c>
      <c r="Q92" s="95" t="s">
        <v>1680</v>
      </c>
      <c r="R92" s="95" t="s">
        <v>37</v>
      </c>
      <c r="S92" s="95" t="s">
        <v>1607</v>
      </c>
      <c r="T92" s="95">
        <f t="shared" si="1"/>
        <v>1.4</v>
      </c>
      <c r="U92" s="95"/>
      <c r="V92" s="95" t="s">
        <v>1276</v>
      </c>
      <c r="W92" s="95" t="s">
        <v>1291</v>
      </c>
    </row>
    <row r="93" spans="2:23" ht="13.5" x14ac:dyDescent="0.4">
      <c r="B93" s="95" t="s">
        <v>1689</v>
      </c>
      <c r="C93" s="95" t="s">
        <v>1937</v>
      </c>
      <c r="D93" s="95" t="s">
        <v>1270</v>
      </c>
      <c r="E93" s="95" t="s">
        <v>1607</v>
      </c>
      <c r="F93" s="95" t="s">
        <v>97</v>
      </c>
      <c r="G93" s="95" t="s">
        <v>114</v>
      </c>
      <c r="H93" s="95" t="s">
        <v>1359</v>
      </c>
      <c r="I93" s="95" t="s">
        <v>273</v>
      </c>
      <c r="J93" s="95" t="s">
        <v>97</v>
      </c>
      <c r="K93" s="95" t="s">
        <v>97</v>
      </c>
      <c r="L93" s="95" t="s">
        <v>97</v>
      </c>
      <c r="M93" s="95" t="s">
        <v>97</v>
      </c>
      <c r="N93" s="95" t="s">
        <v>97</v>
      </c>
      <c r="O93" s="95" t="s">
        <v>1696</v>
      </c>
      <c r="P93" s="95" t="s">
        <v>1677</v>
      </c>
      <c r="Q93" s="95" t="s">
        <v>1680</v>
      </c>
      <c r="R93" s="95" t="s">
        <v>35</v>
      </c>
      <c r="S93" s="95" t="s">
        <v>1607</v>
      </c>
      <c r="T93" s="95" t="str">
        <f t="shared" si="1"/>
        <v>-</v>
      </c>
      <c r="U93" s="95"/>
      <c r="V93" s="95" t="s">
        <v>1276</v>
      </c>
      <c r="W93" s="95" t="s">
        <v>1289</v>
      </c>
    </row>
    <row r="94" spans="2:23" ht="13.5" x14ac:dyDescent="0.4">
      <c r="B94" s="95" t="s">
        <v>1689</v>
      </c>
      <c r="C94" s="95" t="s">
        <v>1937</v>
      </c>
      <c r="D94" s="95" t="s">
        <v>1586</v>
      </c>
      <c r="E94" s="95" t="s">
        <v>1607</v>
      </c>
      <c r="F94" s="95" t="s">
        <v>97</v>
      </c>
      <c r="G94" s="95" t="s">
        <v>114</v>
      </c>
      <c r="H94" s="95" t="s">
        <v>1359</v>
      </c>
      <c r="I94" s="95" t="s">
        <v>273</v>
      </c>
      <c r="J94" s="95" t="s">
        <v>97</v>
      </c>
      <c r="K94" s="95" t="s">
        <v>104</v>
      </c>
      <c r="L94" s="95" t="s">
        <v>114</v>
      </c>
      <c r="M94" s="95" t="s">
        <v>282</v>
      </c>
      <c r="N94" s="95" t="s">
        <v>98</v>
      </c>
      <c r="O94" s="95" t="s">
        <v>1697</v>
      </c>
      <c r="P94" s="95" t="s">
        <v>1677</v>
      </c>
      <c r="Q94" s="95" t="s">
        <v>1680</v>
      </c>
      <c r="R94" s="95" t="s">
        <v>37</v>
      </c>
      <c r="S94" s="95" t="s">
        <v>1607</v>
      </c>
      <c r="T94" s="95" t="str">
        <f t="shared" si="1"/>
        <v>-</v>
      </c>
      <c r="U94" s="95"/>
      <c r="V94" s="95" t="s">
        <v>1276</v>
      </c>
      <c r="W94" s="95" t="s">
        <v>1291</v>
      </c>
    </row>
    <row r="95" spans="2:23" ht="13.5" x14ac:dyDescent="0.4">
      <c r="B95" s="95" t="s">
        <v>1698</v>
      </c>
      <c r="C95" s="95" t="s">
        <v>97</v>
      </c>
      <c r="D95" s="95" t="s">
        <v>1270</v>
      </c>
      <c r="E95" s="95" t="s">
        <v>1933</v>
      </c>
      <c r="F95" s="95"/>
      <c r="G95" s="95" t="s">
        <v>114</v>
      </c>
      <c r="H95" s="95" t="s">
        <v>1359</v>
      </c>
      <c r="I95" s="95" t="s">
        <v>95</v>
      </c>
      <c r="J95" s="95" t="s">
        <v>97</v>
      </c>
      <c r="K95" s="95" t="s">
        <v>97</v>
      </c>
      <c r="L95" s="95" t="s">
        <v>97</v>
      </c>
      <c r="M95" s="95" t="s">
        <v>97</v>
      </c>
      <c r="N95" s="95" t="s">
        <v>97</v>
      </c>
      <c r="O95" s="95" t="s">
        <v>1699</v>
      </c>
      <c r="P95" s="95" t="s">
        <v>1677</v>
      </c>
      <c r="Q95" s="95" t="s">
        <v>1680</v>
      </c>
      <c r="R95" s="95" t="s">
        <v>36</v>
      </c>
      <c r="S95" s="95"/>
      <c r="T95" s="95" t="str">
        <f t="shared" si="1"/>
        <v>-</v>
      </c>
      <c r="U95" s="95" t="s">
        <v>1285</v>
      </c>
      <c r="V95" s="95" t="s">
        <v>1276</v>
      </c>
      <c r="W95" s="95" t="s">
        <v>1289</v>
      </c>
    </row>
    <row r="96" spans="2:23" ht="13.5" x14ac:dyDescent="0.4">
      <c r="B96" s="95" t="s">
        <v>1698</v>
      </c>
      <c r="C96" s="95" t="s">
        <v>97</v>
      </c>
      <c r="D96" s="95" t="s">
        <v>1586</v>
      </c>
      <c r="E96" s="95" t="s">
        <v>1933</v>
      </c>
      <c r="F96" s="95" t="s">
        <v>1700</v>
      </c>
      <c r="G96" s="95" t="s">
        <v>114</v>
      </c>
      <c r="H96" s="95" t="s">
        <v>1359</v>
      </c>
      <c r="I96" s="95" t="s">
        <v>95</v>
      </c>
      <c r="J96" s="95" t="s">
        <v>96</v>
      </c>
      <c r="K96" s="95" t="s">
        <v>97</v>
      </c>
      <c r="L96" s="95" t="s">
        <v>97</v>
      </c>
      <c r="M96" s="95" t="s">
        <v>97</v>
      </c>
      <c r="N96" s="95" t="s">
        <v>98</v>
      </c>
      <c r="O96" s="95" t="s">
        <v>1701</v>
      </c>
      <c r="P96" s="95" t="s">
        <v>1677</v>
      </c>
      <c r="Q96" s="95" t="s">
        <v>1680</v>
      </c>
      <c r="R96" s="95" t="s">
        <v>37</v>
      </c>
      <c r="S96" s="95"/>
      <c r="T96" s="95">
        <f t="shared" si="1"/>
        <v>1.4</v>
      </c>
      <c r="U96" s="95" t="s">
        <v>1285</v>
      </c>
      <c r="V96" s="95" t="s">
        <v>1276</v>
      </c>
      <c r="W96" s="95" t="s">
        <v>1291</v>
      </c>
    </row>
    <row r="97" spans="2:23" ht="13.5" x14ac:dyDescent="0.4">
      <c r="B97" s="95" t="s">
        <v>1698</v>
      </c>
      <c r="C97" s="95" t="s">
        <v>97</v>
      </c>
      <c r="D97" s="95" t="s">
        <v>1270</v>
      </c>
      <c r="E97" s="95" t="s">
        <v>1934</v>
      </c>
      <c r="F97" s="95"/>
      <c r="G97" s="95" t="s">
        <v>114</v>
      </c>
      <c r="H97" s="95" t="s">
        <v>1359</v>
      </c>
      <c r="I97" s="95" t="s">
        <v>95</v>
      </c>
      <c r="J97" s="95" t="s">
        <v>97</v>
      </c>
      <c r="K97" s="95" t="s">
        <v>97</v>
      </c>
      <c r="L97" s="95" t="s">
        <v>97</v>
      </c>
      <c r="M97" s="95" t="s">
        <v>97</v>
      </c>
      <c r="N97" s="95" t="s">
        <v>97</v>
      </c>
      <c r="O97" s="95" t="s">
        <v>1702</v>
      </c>
      <c r="P97" s="95" t="s">
        <v>1677</v>
      </c>
      <c r="Q97" s="95" t="s">
        <v>1680</v>
      </c>
      <c r="R97" s="95" t="s">
        <v>37</v>
      </c>
      <c r="S97" s="95"/>
      <c r="T97" s="95" t="str">
        <f t="shared" si="1"/>
        <v>-</v>
      </c>
      <c r="U97" s="95" t="s">
        <v>1370</v>
      </c>
      <c r="V97" s="95" t="s">
        <v>1276</v>
      </c>
      <c r="W97" s="95" t="s">
        <v>1289</v>
      </c>
    </row>
    <row r="98" spans="2:23" ht="13.5" x14ac:dyDescent="0.4">
      <c r="B98" s="95" t="s">
        <v>1698</v>
      </c>
      <c r="C98" s="95" t="s">
        <v>97</v>
      </c>
      <c r="D98" s="95" t="s">
        <v>1586</v>
      </c>
      <c r="E98" s="95" t="s">
        <v>1935</v>
      </c>
      <c r="F98" s="95" t="s">
        <v>1703</v>
      </c>
      <c r="G98" s="95" t="s">
        <v>114</v>
      </c>
      <c r="H98" s="95" t="s">
        <v>1359</v>
      </c>
      <c r="I98" s="95" t="s">
        <v>95</v>
      </c>
      <c r="J98" s="95" t="s">
        <v>176</v>
      </c>
      <c r="K98" s="95" t="s">
        <v>97</v>
      </c>
      <c r="L98" s="95" t="s">
        <v>97</v>
      </c>
      <c r="M98" s="95" t="s">
        <v>97</v>
      </c>
      <c r="N98" s="95" t="s">
        <v>98</v>
      </c>
      <c r="O98" s="95" t="s">
        <v>1704</v>
      </c>
      <c r="P98" s="95" t="s">
        <v>1677</v>
      </c>
      <c r="Q98" s="95" t="s">
        <v>1680</v>
      </c>
      <c r="R98" s="95" t="s">
        <v>37</v>
      </c>
      <c r="S98" s="95"/>
      <c r="T98" s="95">
        <f t="shared" si="1"/>
        <v>1.2</v>
      </c>
      <c r="U98" s="95" t="s">
        <v>1370</v>
      </c>
      <c r="V98" s="95" t="s">
        <v>1276</v>
      </c>
      <c r="W98" s="95" t="s">
        <v>1291</v>
      </c>
    </row>
    <row r="99" spans="2:23" s="101" customFormat="1" ht="13.5" x14ac:dyDescent="0.4">
      <c r="B99" s="95" t="s">
        <v>1698</v>
      </c>
      <c r="C99" s="95" t="s">
        <v>97</v>
      </c>
      <c r="D99" s="95" t="s">
        <v>1586</v>
      </c>
      <c r="E99" s="95" t="s">
        <v>1934</v>
      </c>
      <c r="F99" s="95" t="s">
        <v>1705</v>
      </c>
      <c r="G99" s="95" t="s">
        <v>114</v>
      </c>
      <c r="H99" s="95" t="s">
        <v>1359</v>
      </c>
      <c r="I99" s="95" t="s">
        <v>95</v>
      </c>
      <c r="J99" s="95" t="s">
        <v>96</v>
      </c>
      <c r="K99" s="95" t="s">
        <v>97</v>
      </c>
      <c r="L99" s="95" t="s">
        <v>97</v>
      </c>
      <c r="M99" s="95" t="s">
        <v>97</v>
      </c>
      <c r="N99" s="95" t="s">
        <v>98</v>
      </c>
      <c r="O99" s="95" t="s">
        <v>1706</v>
      </c>
      <c r="P99" s="95" t="s">
        <v>1677</v>
      </c>
      <c r="Q99" s="95" t="s">
        <v>1680</v>
      </c>
      <c r="R99" s="95" t="s">
        <v>37</v>
      </c>
      <c r="S99" s="95"/>
      <c r="T99" s="95">
        <f t="shared" si="1"/>
        <v>1.4</v>
      </c>
      <c r="U99" s="95" t="s">
        <v>1707</v>
      </c>
      <c r="V99" s="95" t="s">
        <v>1276</v>
      </c>
      <c r="W99" s="95" t="s">
        <v>1291</v>
      </c>
    </row>
    <row r="100" spans="2:23" s="101" customFormat="1" ht="13.5" x14ac:dyDescent="0.4">
      <c r="B100" s="95" t="s">
        <v>1698</v>
      </c>
      <c r="C100" s="95" t="s">
        <v>97</v>
      </c>
      <c r="D100" s="95" t="s">
        <v>1586</v>
      </c>
      <c r="E100" s="95" t="s">
        <v>1934</v>
      </c>
      <c r="F100" s="95" t="s">
        <v>1708</v>
      </c>
      <c r="G100" s="95" t="s">
        <v>114</v>
      </c>
      <c r="H100" s="95" t="s">
        <v>1359</v>
      </c>
      <c r="I100" s="95" t="s">
        <v>95</v>
      </c>
      <c r="J100" s="95" t="s">
        <v>96</v>
      </c>
      <c r="K100" s="95" t="s">
        <v>97</v>
      </c>
      <c r="L100" s="95" t="s">
        <v>97</v>
      </c>
      <c r="M100" s="95" t="s">
        <v>97</v>
      </c>
      <c r="N100" s="95" t="s">
        <v>98</v>
      </c>
      <c r="O100" s="95" t="s">
        <v>1709</v>
      </c>
      <c r="P100" s="95" t="s">
        <v>1677</v>
      </c>
      <c r="Q100" s="95" t="s">
        <v>1680</v>
      </c>
      <c r="R100" s="95" t="s">
        <v>33</v>
      </c>
      <c r="S100" s="95"/>
      <c r="T100" s="95">
        <f t="shared" si="1"/>
        <v>1.4</v>
      </c>
      <c r="U100" s="95" t="s">
        <v>1710</v>
      </c>
      <c r="V100" s="95" t="s">
        <v>1276</v>
      </c>
      <c r="W100" s="95" t="s">
        <v>1291</v>
      </c>
    </row>
    <row r="101" spans="2:23" s="101" customFormat="1" ht="13.5" x14ac:dyDescent="0.4">
      <c r="B101" s="95" t="s">
        <v>1698</v>
      </c>
      <c r="C101" s="95" t="s">
        <v>97</v>
      </c>
      <c r="D101" s="95" t="s">
        <v>1270</v>
      </c>
      <c r="E101" s="95" t="s">
        <v>1607</v>
      </c>
      <c r="F101" s="95"/>
      <c r="G101" s="95" t="s">
        <v>114</v>
      </c>
      <c r="H101" s="95" t="s">
        <v>1359</v>
      </c>
      <c r="I101" s="95" t="s">
        <v>95</v>
      </c>
      <c r="J101" s="95" t="s">
        <v>97</v>
      </c>
      <c r="K101" s="95" t="s">
        <v>97</v>
      </c>
      <c r="L101" s="95" t="s">
        <v>97</v>
      </c>
      <c r="M101" s="95" t="s">
        <v>97</v>
      </c>
      <c r="N101" s="95" t="s">
        <v>97</v>
      </c>
      <c r="O101" s="95" t="s">
        <v>1711</v>
      </c>
      <c r="P101" s="95" t="s">
        <v>1677</v>
      </c>
      <c r="Q101" s="95" t="s">
        <v>1680</v>
      </c>
      <c r="R101" s="95" t="s">
        <v>35</v>
      </c>
      <c r="S101" s="95" t="s">
        <v>1607</v>
      </c>
      <c r="T101" s="95" t="str">
        <f t="shared" si="1"/>
        <v>-</v>
      </c>
      <c r="U101" s="95"/>
      <c r="V101" s="95" t="s">
        <v>1276</v>
      </c>
      <c r="W101" s="95" t="s">
        <v>1289</v>
      </c>
    </row>
    <row r="102" spans="2:23" s="101" customFormat="1" ht="13.5" x14ac:dyDescent="0.4">
      <c r="B102" s="95" t="s">
        <v>1698</v>
      </c>
      <c r="C102" s="95" t="s">
        <v>97</v>
      </c>
      <c r="D102" s="95" t="s">
        <v>1586</v>
      </c>
      <c r="E102" s="95" t="s">
        <v>1607</v>
      </c>
      <c r="F102" s="95" t="s">
        <v>1703</v>
      </c>
      <c r="G102" s="95" t="s">
        <v>114</v>
      </c>
      <c r="H102" s="95" t="s">
        <v>1359</v>
      </c>
      <c r="I102" s="95" t="s">
        <v>95</v>
      </c>
      <c r="J102" s="95" t="s">
        <v>176</v>
      </c>
      <c r="K102" s="95" t="s">
        <v>97</v>
      </c>
      <c r="L102" s="95" t="s">
        <v>97</v>
      </c>
      <c r="M102" s="95" t="s">
        <v>97</v>
      </c>
      <c r="N102" s="95" t="s">
        <v>98</v>
      </c>
      <c r="O102" s="95" t="s">
        <v>1712</v>
      </c>
      <c r="P102" s="95" t="s">
        <v>1677</v>
      </c>
      <c r="Q102" s="95" t="s">
        <v>1680</v>
      </c>
      <c r="R102" s="95" t="s">
        <v>36</v>
      </c>
      <c r="S102" s="95" t="s">
        <v>1607</v>
      </c>
      <c r="T102" s="95">
        <f t="shared" si="1"/>
        <v>1.2</v>
      </c>
      <c r="U102" s="95"/>
      <c r="V102" s="95" t="s">
        <v>1276</v>
      </c>
      <c r="W102" s="95" t="s">
        <v>1291</v>
      </c>
    </row>
    <row r="103" spans="2:23" s="101" customFormat="1" ht="13.5" x14ac:dyDescent="0.4">
      <c r="B103" s="95" t="s">
        <v>1698</v>
      </c>
      <c r="C103" s="95" t="s">
        <v>97</v>
      </c>
      <c r="D103" s="95" t="s">
        <v>1586</v>
      </c>
      <c r="E103" s="95" t="s">
        <v>1607</v>
      </c>
      <c r="F103" s="95" t="s">
        <v>1705</v>
      </c>
      <c r="G103" s="95" t="s">
        <v>114</v>
      </c>
      <c r="H103" s="95" t="s">
        <v>1359</v>
      </c>
      <c r="I103" s="95" t="s">
        <v>95</v>
      </c>
      <c r="J103" s="95" t="s">
        <v>96</v>
      </c>
      <c r="K103" s="95" t="s">
        <v>97</v>
      </c>
      <c r="L103" s="95" t="s">
        <v>97</v>
      </c>
      <c r="M103" s="95" t="s">
        <v>97</v>
      </c>
      <c r="N103" s="95" t="s">
        <v>98</v>
      </c>
      <c r="O103" s="95" t="s">
        <v>1713</v>
      </c>
      <c r="P103" s="95" t="s">
        <v>1677</v>
      </c>
      <c r="Q103" s="95" t="s">
        <v>1680</v>
      </c>
      <c r="R103" s="95" t="s">
        <v>36</v>
      </c>
      <c r="S103" s="95" t="s">
        <v>1607</v>
      </c>
      <c r="T103" s="95">
        <f t="shared" si="1"/>
        <v>1.4</v>
      </c>
      <c r="U103" s="95" t="s">
        <v>1714</v>
      </c>
      <c r="V103" s="95" t="s">
        <v>1276</v>
      </c>
      <c r="W103" s="95" t="s">
        <v>1291</v>
      </c>
    </row>
    <row r="104" spans="2:23" s="101" customFormat="1" ht="13.5" x14ac:dyDescent="0.4">
      <c r="B104" s="95" t="s">
        <v>1698</v>
      </c>
      <c r="C104" s="95" t="s">
        <v>97</v>
      </c>
      <c r="D104" s="95" t="s">
        <v>1586</v>
      </c>
      <c r="E104" s="95" t="s">
        <v>1607</v>
      </c>
      <c r="F104" s="95" t="s">
        <v>1708</v>
      </c>
      <c r="G104" s="95" t="s">
        <v>114</v>
      </c>
      <c r="H104" s="95" t="s">
        <v>1359</v>
      </c>
      <c r="I104" s="95" t="s">
        <v>95</v>
      </c>
      <c r="J104" s="95" t="s">
        <v>96</v>
      </c>
      <c r="K104" s="95" t="s">
        <v>97</v>
      </c>
      <c r="L104" s="95" t="s">
        <v>97</v>
      </c>
      <c r="M104" s="95" t="s">
        <v>97</v>
      </c>
      <c r="N104" s="95" t="s">
        <v>98</v>
      </c>
      <c r="O104" s="95" t="s">
        <v>1715</v>
      </c>
      <c r="P104" s="95" t="s">
        <v>1677</v>
      </c>
      <c r="Q104" s="95" t="s">
        <v>1680</v>
      </c>
      <c r="R104" s="95" t="s">
        <v>37</v>
      </c>
      <c r="S104" s="95" t="s">
        <v>1607</v>
      </c>
      <c r="T104" s="95">
        <f t="shared" si="1"/>
        <v>1.4</v>
      </c>
      <c r="U104" s="95" t="s">
        <v>1716</v>
      </c>
      <c r="V104" s="95" t="s">
        <v>1276</v>
      </c>
      <c r="W104" s="95" t="s">
        <v>1291</v>
      </c>
    </row>
    <row r="105" spans="2:23" s="101" customFormat="1" ht="13.5" x14ac:dyDescent="0.4">
      <c r="B105" s="95" t="s">
        <v>1717</v>
      </c>
      <c r="C105" s="95" t="s">
        <v>1633</v>
      </c>
      <c r="D105" s="95" t="s">
        <v>1270</v>
      </c>
      <c r="E105" s="95" t="s">
        <v>1585</v>
      </c>
      <c r="F105" s="95" t="s">
        <v>97</v>
      </c>
      <c r="G105" s="95" t="s">
        <v>114</v>
      </c>
      <c r="H105" s="95" t="s">
        <v>57</v>
      </c>
      <c r="I105" s="95" t="s">
        <v>273</v>
      </c>
      <c r="J105" s="95" t="s">
        <v>97</v>
      </c>
      <c r="K105" s="95" t="s">
        <v>97</v>
      </c>
      <c r="L105" s="95" t="s">
        <v>97</v>
      </c>
      <c r="M105" s="95" t="s">
        <v>97</v>
      </c>
      <c r="N105" s="95" t="s">
        <v>97</v>
      </c>
      <c r="O105" s="95" t="s">
        <v>1374</v>
      </c>
      <c r="P105" s="95" t="s">
        <v>1677</v>
      </c>
      <c r="Q105" s="95" t="s">
        <v>1680</v>
      </c>
      <c r="R105" s="95" t="s">
        <v>35</v>
      </c>
      <c r="S105" s="95"/>
      <c r="T105" s="95" t="str">
        <f t="shared" si="1"/>
        <v>-</v>
      </c>
      <c r="U105" s="95"/>
      <c r="V105" s="95" t="s">
        <v>1276</v>
      </c>
      <c r="W105" s="95" t="s">
        <v>1282</v>
      </c>
    </row>
    <row r="106" spans="2:23" s="101" customFormat="1" ht="13.5" x14ac:dyDescent="0.4">
      <c r="B106" s="95" t="s">
        <v>1717</v>
      </c>
      <c r="C106" s="95" t="s">
        <v>1633</v>
      </c>
      <c r="D106" s="95" t="s">
        <v>1270</v>
      </c>
      <c r="E106" s="95" t="s">
        <v>1718</v>
      </c>
      <c r="F106" s="95" t="s">
        <v>97</v>
      </c>
      <c r="G106" s="95" t="s">
        <v>114</v>
      </c>
      <c r="H106" s="95" t="s">
        <v>57</v>
      </c>
      <c r="I106" s="95" t="s">
        <v>95</v>
      </c>
      <c r="J106" s="95" t="s">
        <v>97</v>
      </c>
      <c r="K106" s="95" t="s">
        <v>97</v>
      </c>
      <c r="L106" s="95" t="s">
        <v>97</v>
      </c>
      <c r="M106" s="95" t="s">
        <v>97</v>
      </c>
      <c r="N106" s="95" t="s">
        <v>97</v>
      </c>
      <c r="O106" s="95" t="s">
        <v>1375</v>
      </c>
      <c r="P106" s="95" t="s">
        <v>1677</v>
      </c>
      <c r="Q106" s="95" t="s">
        <v>1680</v>
      </c>
      <c r="R106" s="95" t="s">
        <v>36</v>
      </c>
      <c r="S106" s="95"/>
      <c r="T106" s="95" t="str">
        <f t="shared" si="1"/>
        <v>-</v>
      </c>
      <c r="U106" s="95" t="s">
        <v>1376</v>
      </c>
      <c r="V106" s="95" t="s">
        <v>1276</v>
      </c>
      <c r="W106" s="95" t="s">
        <v>1282</v>
      </c>
    </row>
    <row r="107" spans="2:23" s="101" customFormat="1" ht="13.5" x14ac:dyDescent="0.4">
      <c r="B107" s="95" t="s">
        <v>1717</v>
      </c>
      <c r="C107" s="95" t="s">
        <v>1633</v>
      </c>
      <c r="D107" s="95" t="s">
        <v>1586</v>
      </c>
      <c r="E107" s="95" t="s">
        <v>1585</v>
      </c>
      <c r="F107" s="95" t="s">
        <v>97</v>
      </c>
      <c r="G107" s="95" t="s">
        <v>114</v>
      </c>
      <c r="H107" s="95" t="s">
        <v>57</v>
      </c>
      <c r="I107" s="95" t="s">
        <v>273</v>
      </c>
      <c r="J107" s="95" t="s">
        <v>97</v>
      </c>
      <c r="K107" s="95" t="s">
        <v>104</v>
      </c>
      <c r="L107" s="95" t="s">
        <v>114</v>
      </c>
      <c r="M107" s="95" t="s">
        <v>106</v>
      </c>
      <c r="N107" s="95" t="s">
        <v>98</v>
      </c>
      <c r="O107" s="95" t="s">
        <v>1377</v>
      </c>
      <c r="P107" s="95" t="s">
        <v>1677</v>
      </c>
      <c r="Q107" s="95" t="s">
        <v>1680</v>
      </c>
      <c r="R107" s="95" t="s">
        <v>36</v>
      </c>
      <c r="S107" s="95"/>
      <c r="T107" s="95" t="str">
        <f t="shared" si="1"/>
        <v>-</v>
      </c>
      <c r="U107" s="95"/>
      <c r="V107" s="95" t="s">
        <v>1276</v>
      </c>
      <c r="W107" s="95" t="s">
        <v>1283</v>
      </c>
    </row>
    <row r="108" spans="2:23" s="101" customFormat="1" ht="13.5" x14ac:dyDescent="0.4">
      <c r="B108" s="95" t="s">
        <v>1717</v>
      </c>
      <c r="C108" s="95" t="s">
        <v>1633</v>
      </c>
      <c r="D108" s="95" t="s">
        <v>1586</v>
      </c>
      <c r="E108" s="95" t="s">
        <v>1718</v>
      </c>
      <c r="F108" s="95" t="s">
        <v>97</v>
      </c>
      <c r="G108" s="95" t="s">
        <v>114</v>
      </c>
      <c r="H108" s="95" t="s">
        <v>57</v>
      </c>
      <c r="I108" s="95" t="s">
        <v>273</v>
      </c>
      <c r="J108" s="95" t="s">
        <v>97</v>
      </c>
      <c r="K108" s="95" t="s">
        <v>104</v>
      </c>
      <c r="L108" s="95" t="s">
        <v>114</v>
      </c>
      <c r="M108" s="95" t="s">
        <v>106</v>
      </c>
      <c r="N108" s="95" t="s">
        <v>98</v>
      </c>
      <c r="O108" s="95" t="s">
        <v>1378</v>
      </c>
      <c r="P108" s="95" t="s">
        <v>1677</v>
      </c>
      <c r="Q108" s="95" t="s">
        <v>1680</v>
      </c>
      <c r="R108" s="95" t="s">
        <v>36</v>
      </c>
      <c r="S108" s="95"/>
      <c r="T108" s="95" t="str">
        <f t="shared" si="1"/>
        <v>-</v>
      </c>
      <c r="U108" s="95" t="s">
        <v>1376</v>
      </c>
      <c r="V108" s="95" t="s">
        <v>1276</v>
      </c>
      <c r="W108" s="95" t="s">
        <v>1283</v>
      </c>
    </row>
    <row r="109" spans="2:23" s="101" customFormat="1" ht="13.5" x14ac:dyDescent="0.4">
      <c r="B109" s="95" t="s">
        <v>1717</v>
      </c>
      <c r="C109" s="95" t="s">
        <v>1635</v>
      </c>
      <c r="D109" s="95" t="s">
        <v>1270</v>
      </c>
      <c r="E109" s="95" t="s">
        <v>1585</v>
      </c>
      <c r="F109" s="95" t="s">
        <v>97</v>
      </c>
      <c r="G109" s="95" t="s">
        <v>114</v>
      </c>
      <c r="H109" s="95" t="s">
        <v>57</v>
      </c>
      <c r="I109" s="95" t="s">
        <v>273</v>
      </c>
      <c r="J109" s="95" t="s">
        <v>97</v>
      </c>
      <c r="K109" s="95" t="s">
        <v>97</v>
      </c>
      <c r="L109" s="95" t="s">
        <v>97</v>
      </c>
      <c r="M109" s="95" t="s">
        <v>97</v>
      </c>
      <c r="N109" s="95" t="s">
        <v>97</v>
      </c>
      <c r="O109" s="95" t="s">
        <v>1379</v>
      </c>
      <c r="P109" s="95" t="s">
        <v>1677</v>
      </c>
      <c r="Q109" s="95" t="s">
        <v>1680</v>
      </c>
      <c r="R109" s="95" t="s">
        <v>36</v>
      </c>
      <c r="S109" s="95"/>
      <c r="T109" s="95" t="str">
        <f t="shared" si="1"/>
        <v>-</v>
      </c>
      <c r="U109" s="95"/>
      <c r="V109" s="95" t="s">
        <v>1301</v>
      </c>
      <c r="W109" s="95" t="s">
        <v>1289</v>
      </c>
    </row>
    <row r="110" spans="2:23" s="101" customFormat="1" ht="13.5" x14ac:dyDescent="0.4">
      <c r="B110" s="95" t="s">
        <v>1717</v>
      </c>
      <c r="C110" s="95" t="s">
        <v>1635</v>
      </c>
      <c r="D110" s="95" t="s">
        <v>1270</v>
      </c>
      <c r="E110" s="95" t="s">
        <v>1718</v>
      </c>
      <c r="F110" s="95" t="s">
        <v>97</v>
      </c>
      <c r="G110" s="95" t="s">
        <v>114</v>
      </c>
      <c r="H110" s="95" t="s">
        <v>57</v>
      </c>
      <c r="I110" s="95" t="s">
        <v>95</v>
      </c>
      <c r="J110" s="95" t="s">
        <v>97</v>
      </c>
      <c r="K110" s="95" t="s">
        <v>97</v>
      </c>
      <c r="L110" s="95" t="s">
        <v>97</v>
      </c>
      <c r="M110" s="95" t="s">
        <v>97</v>
      </c>
      <c r="N110" s="95" t="s">
        <v>97</v>
      </c>
      <c r="O110" s="95" t="s">
        <v>1380</v>
      </c>
      <c r="P110" s="95" t="s">
        <v>1677</v>
      </c>
      <c r="Q110" s="95" t="s">
        <v>1680</v>
      </c>
      <c r="R110" s="95" t="s">
        <v>37</v>
      </c>
      <c r="S110" s="95"/>
      <c r="T110" s="95" t="str">
        <f t="shared" si="1"/>
        <v>-</v>
      </c>
      <c r="U110" s="95" t="s">
        <v>1719</v>
      </c>
      <c r="V110" s="95" t="s">
        <v>1301</v>
      </c>
      <c r="W110" s="95" t="s">
        <v>1289</v>
      </c>
    </row>
    <row r="111" spans="2:23" s="101" customFormat="1" ht="13.5" x14ac:dyDescent="0.4">
      <c r="B111" s="95" t="s">
        <v>1717</v>
      </c>
      <c r="C111" s="95" t="s">
        <v>1635</v>
      </c>
      <c r="D111" s="95" t="s">
        <v>1586</v>
      </c>
      <c r="E111" s="95" t="s">
        <v>1585</v>
      </c>
      <c r="F111" s="95" t="s">
        <v>97</v>
      </c>
      <c r="G111" s="95" t="s">
        <v>114</v>
      </c>
      <c r="H111" s="95" t="s">
        <v>57</v>
      </c>
      <c r="I111" s="95" t="s">
        <v>273</v>
      </c>
      <c r="J111" s="95" t="s">
        <v>97</v>
      </c>
      <c r="K111" s="95" t="s">
        <v>118</v>
      </c>
      <c r="L111" s="95" t="s">
        <v>114</v>
      </c>
      <c r="M111" s="95" t="s">
        <v>282</v>
      </c>
      <c r="N111" s="95" t="s">
        <v>98</v>
      </c>
      <c r="O111" s="95" t="s">
        <v>1381</v>
      </c>
      <c r="P111" s="95" t="s">
        <v>1677</v>
      </c>
      <c r="Q111" s="95" t="s">
        <v>1680</v>
      </c>
      <c r="R111" s="95" t="s">
        <v>37</v>
      </c>
      <c r="S111" s="95"/>
      <c r="T111" s="95" t="str">
        <f t="shared" si="1"/>
        <v>-</v>
      </c>
      <c r="U111" s="95"/>
      <c r="V111" s="95" t="s">
        <v>1301</v>
      </c>
      <c r="W111" s="95" t="s">
        <v>1291</v>
      </c>
    </row>
    <row r="112" spans="2:23" s="101" customFormat="1" ht="13.5" x14ac:dyDescent="0.4">
      <c r="B112" s="95" t="s">
        <v>1717</v>
      </c>
      <c r="C112" s="95" t="s">
        <v>1635</v>
      </c>
      <c r="D112" s="95" t="s">
        <v>1586</v>
      </c>
      <c r="E112" s="95" t="s">
        <v>1585</v>
      </c>
      <c r="F112" s="95" t="s">
        <v>1664</v>
      </c>
      <c r="G112" s="95" t="s">
        <v>114</v>
      </c>
      <c r="H112" s="95" t="s">
        <v>57</v>
      </c>
      <c r="I112" s="95" t="s">
        <v>95</v>
      </c>
      <c r="J112" s="95" t="s">
        <v>576</v>
      </c>
      <c r="K112" s="95" t="s">
        <v>97</v>
      </c>
      <c r="L112" s="95" t="s">
        <v>114</v>
      </c>
      <c r="M112" s="95" t="s">
        <v>282</v>
      </c>
      <c r="N112" s="95" t="s">
        <v>98</v>
      </c>
      <c r="O112" s="95" t="s">
        <v>1382</v>
      </c>
      <c r="P112" s="95" t="s">
        <v>1677</v>
      </c>
      <c r="Q112" s="95" t="s">
        <v>1680</v>
      </c>
      <c r="R112" s="95" t="s">
        <v>33</v>
      </c>
      <c r="S112" s="95"/>
      <c r="T112" s="95">
        <f t="shared" si="1"/>
        <v>2.8</v>
      </c>
      <c r="U112" s="95"/>
      <c r="V112" s="95" t="s">
        <v>1301</v>
      </c>
      <c r="W112" s="95" t="s">
        <v>1291</v>
      </c>
    </row>
    <row r="113" spans="2:23" s="101" customFormat="1" ht="13.5" x14ac:dyDescent="0.4">
      <c r="B113" s="95" t="s">
        <v>1717</v>
      </c>
      <c r="C113" s="95" t="s">
        <v>1635</v>
      </c>
      <c r="D113" s="95" t="s">
        <v>1586</v>
      </c>
      <c r="E113" s="95" t="s">
        <v>1584</v>
      </c>
      <c r="F113" s="95" t="s">
        <v>97</v>
      </c>
      <c r="G113" s="95" t="s">
        <v>114</v>
      </c>
      <c r="H113" s="95" t="s">
        <v>57</v>
      </c>
      <c r="I113" s="95" t="s">
        <v>95</v>
      </c>
      <c r="J113" s="95" t="s">
        <v>576</v>
      </c>
      <c r="K113" s="95" t="s">
        <v>97</v>
      </c>
      <c r="L113" s="95" t="s">
        <v>114</v>
      </c>
      <c r="M113" s="95" t="s">
        <v>282</v>
      </c>
      <c r="N113" s="95" t="s">
        <v>98</v>
      </c>
      <c r="O113" s="95" t="s">
        <v>1383</v>
      </c>
      <c r="P113" s="95" t="s">
        <v>1677</v>
      </c>
      <c r="Q113" s="95" t="s">
        <v>1680</v>
      </c>
      <c r="R113" s="95" t="s">
        <v>37</v>
      </c>
      <c r="S113" s="95"/>
      <c r="T113" s="95">
        <f t="shared" si="1"/>
        <v>2.8</v>
      </c>
      <c r="U113" s="95" t="s">
        <v>1331</v>
      </c>
      <c r="V113" s="95" t="s">
        <v>1301</v>
      </c>
      <c r="W113" s="95" t="s">
        <v>1291</v>
      </c>
    </row>
    <row r="114" spans="2:23" s="101" customFormat="1" ht="13.5" x14ac:dyDescent="0.4">
      <c r="B114" s="95" t="s">
        <v>1717</v>
      </c>
      <c r="C114" s="95" t="s">
        <v>1635</v>
      </c>
      <c r="D114" s="95" t="s">
        <v>1586</v>
      </c>
      <c r="E114" s="95" t="s">
        <v>1584</v>
      </c>
      <c r="F114" s="95" t="s">
        <v>1664</v>
      </c>
      <c r="G114" s="95" t="s">
        <v>114</v>
      </c>
      <c r="H114" s="95" t="s">
        <v>57</v>
      </c>
      <c r="I114" s="95" t="s">
        <v>95</v>
      </c>
      <c r="J114" s="95" t="s">
        <v>576</v>
      </c>
      <c r="K114" s="95" t="s">
        <v>97</v>
      </c>
      <c r="L114" s="95" t="s">
        <v>114</v>
      </c>
      <c r="M114" s="95" t="s">
        <v>282</v>
      </c>
      <c r="N114" s="95" t="s">
        <v>98</v>
      </c>
      <c r="O114" s="95" t="s">
        <v>1384</v>
      </c>
      <c r="P114" s="95" t="s">
        <v>1677</v>
      </c>
      <c r="Q114" s="95" t="s">
        <v>1680</v>
      </c>
      <c r="R114" s="95" t="s">
        <v>33</v>
      </c>
      <c r="S114" s="95"/>
      <c r="T114" s="95">
        <f t="shared" si="1"/>
        <v>2.8</v>
      </c>
      <c r="U114" s="95" t="s">
        <v>1331</v>
      </c>
      <c r="V114" s="95" t="s">
        <v>1301</v>
      </c>
      <c r="W114" s="95" t="s">
        <v>1291</v>
      </c>
    </row>
    <row r="115" spans="2:23" s="101" customFormat="1" ht="13.5" x14ac:dyDescent="0.4">
      <c r="B115" s="95" t="s">
        <v>1717</v>
      </c>
      <c r="C115" s="95" t="s">
        <v>1635</v>
      </c>
      <c r="D115" s="95" t="s">
        <v>1586</v>
      </c>
      <c r="E115" s="95" t="s">
        <v>1581</v>
      </c>
      <c r="F115" s="95" t="s">
        <v>97</v>
      </c>
      <c r="G115" s="95" t="s">
        <v>114</v>
      </c>
      <c r="H115" s="95" t="s">
        <v>57</v>
      </c>
      <c r="I115" s="95" t="s">
        <v>95</v>
      </c>
      <c r="J115" s="95" t="s">
        <v>576</v>
      </c>
      <c r="K115" s="95" t="s">
        <v>97</v>
      </c>
      <c r="L115" s="95" t="s">
        <v>114</v>
      </c>
      <c r="M115" s="95" t="s">
        <v>282</v>
      </c>
      <c r="N115" s="95" t="s">
        <v>98</v>
      </c>
      <c r="O115" s="95" t="s">
        <v>1385</v>
      </c>
      <c r="P115" s="95" t="s">
        <v>1677</v>
      </c>
      <c r="Q115" s="95" t="s">
        <v>1680</v>
      </c>
      <c r="R115" s="95" t="s">
        <v>33</v>
      </c>
      <c r="S115" s="95"/>
      <c r="T115" s="95">
        <f t="shared" si="1"/>
        <v>2.8</v>
      </c>
      <c r="U115" s="95" t="s">
        <v>1719</v>
      </c>
      <c r="V115" s="95" t="s">
        <v>1301</v>
      </c>
      <c r="W115" s="95" t="s">
        <v>1291</v>
      </c>
    </row>
    <row r="116" spans="2:23" s="101" customFormat="1" ht="13.5" x14ac:dyDescent="0.4">
      <c r="B116" s="95" t="s">
        <v>1717</v>
      </c>
      <c r="C116" s="95" t="s">
        <v>1639</v>
      </c>
      <c r="D116" s="95" t="s">
        <v>1586</v>
      </c>
      <c r="E116" s="95" t="s">
        <v>1585</v>
      </c>
      <c r="F116" s="95" t="s">
        <v>97</v>
      </c>
      <c r="G116" s="95" t="s">
        <v>114</v>
      </c>
      <c r="H116" s="95" t="s">
        <v>57</v>
      </c>
      <c r="I116" s="95" t="s">
        <v>95</v>
      </c>
      <c r="J116" s="95" t="s">
        <v>113</v>
      </c>
      <c r="K116" s="95" t="s">
        <v>97</v>
      </c>
      <c r="L116" s="95" t="s">
        <v>114</v>
      </c>
      <c r="M116" s="95" t="s">
        <v>282</v>
      </c>
      <c r="N116" s="95" t="s">
        <v>98</v>
      </c>
      <c r="O116" s="95" t="s">
        <v>1386</v>
      </c>
      <c r="P116" s="95" t="s">
        <v>1677</v>
      </c>
      <c r="Q116" s="95" t="s">
        <v>1680</v>
      </c>
      <c r="R116" s="95" t="s">
        <v>37</v>
      </c>
      <c r="S116" s="95"/>
      <c r="T116" s="95">
        <f t="shared" si="1"/>
        <v>1.7</v>
      </c>
      <c r="U116" s="95"/>
      <c r="V116" s="95" t="s">
        <v>1276</v>
      </c>
      <c r="W116" s="95" t="s">
        <v>1283</v>
      </c>
    </row>
    <row r="117" spans="2:23" s="101" customFormat="1" ht="13.5" x14ac:dyDescent="0.4">
      <c r="B117" s="95" t="s">
        <v>1717</v>
      </c>
      <c r="C117" s="95" t="s">
        <v>1640</v>
      </c>
      <c r="D117" s="95" t="s">
        <v>1586</v>
      </c>
      <c r="E117" s="95" t="s">
        <v>1585</v>
      </c>
      <c r="F117" s="95" t="s">
        <v>97</v>
      </c>
      <c r="G117" s="95" t="s">
        <v>114</v>
      </c>
      <c r="H117" s="95" t="s">
        <v>57</v>
      </c>
      <c r="I117" s="95" t="s">
        <v>95</v>
      </c>
      <c r="J117" s="95" t="s">
        <v>113</v>
      </c>
      <c r="K117" s="95" t="s">
        <v>97</v>
      </c>
      <c r="L117" s="95" t="s">
        <v>114</v>
      </c>
      <c r="M117" s="95" t="s">
        <v>282</v>
      </c>
      <c r="N117" s="95" t="s">
        <v>98</v>
      </c>
      <c r="O117" s="95" t="s">
        <v>1387</v>
      </c>
      <c r="P117" s="95" t="s">
        <v>1677</v>
      </c>
      <c r="Q117" s="95" t="s">
        <v>1680</v>
      </c>
      <c r="R117" s="95" t="s">
        <v>33</v>
      </c>
      <c r="S117" s="95"/>
      <c r="T117" s="95">
        <f t="shared" si="1"/>
        <v>1.7</v>
      </c>
      <c r="U117" s="95"/>
      <c r="V117" s="95" t="s">
        <v>1301</v>
      </c>
      <c r="W117" s="95" t="s">
        <v>1283</v>
      </c>
    </row>
    <row r="118" spans="2:23" s="101" customFormat="1" ht="13.5" x14ac:dyDescent="0.4">
      <c r="B118" s="95" t="s">
        <v>1720</v>
      </c>
      <c r="C118" s="95" t="s">
        <v>1721</v>
      </c>
      <c r="D118" s="95" t="s">
        <v>1270</v>
      </c>
      <c r="E118" s="95" t="s">
        <v>97</v>
      </c>
      <c r="F118" s="95" t="s">
        <v>1389</v>
      </c>
      <c r="G118" s="95" t="s">
        <v>105</v>
      </c>
      <c r="H118" s="95" t="s">
        <v>57</v>
      </c>
      <c r="I118" s="95" t="s">
        <v>95</v>
      </c>
      <c r="J118" s="95" t="s">
        <v>97</v>
      </c>
      <c r="K118" s="95" t="s">
        <v>97</v>
      </c>
      <c r="L118" s="95" t="s">
        <v>97</v>
      </c>
      <c r="M118" s="95" t="s">
        <v>97</v>
      </c>
      <c r="N118" s="95" t="s">
        <v>98</v>
      </c>
      <c r="O118" s="95" t="s">
        <v>1388</v>
      </c>
      <c r="P118" s="95" t="s">
        <v>1677</v>
      </c>
      <c r="Q118" s="95" t="s">
        <v>1680</v>
      </c>
      <c r="R118" s="95" t="s">
        <v>37</v>
      </c>
      <c r="S118" s="95"/>
      <c r="T118" s="95" t="str">
        <f t="shared" si="1"/>
        <v>-</v>
      </c>
      <c r="U118" s="95"/>
      <c r="V118" s="95" t="s">
        <v>1301</v>
      </c>
      <c r="W118" s="95" t="s">
        <v>1282</v>
      </c>
    </row>
    <row r="119" spans="2:23" s="101" customFormat="1" ht="13.5" x14ac:dyDescent="0.4">
      <c r="B119" s="95" t="s">
        <v>1720</v>
      </c>
      <c r="C119" s="95" t="s">
        <v>1721</v>
      </c>
      <c r="D119" s="95" t="s">
        <v>1270</v>
      </c>
      <c r="E119" s="95" t="s">
        <v>97</v>
      </c>
      <c r="F119" s="95" t="s">
        <v>1389</v>
      </c>
      <c r="G119" s="95" t="s">
        <v>114</v>
      </c>
      <c r="H119" s="95" t="s">
        <v>57</v>
      </c>
      <c r="I119" s="95" t="s">
        <v>95</v>
      </c>
      <c r="J119" s="95" t="s">
        <v>97</v>
      </c>
      <c r="K119" s="95" t="s">
        <v>97</v>
      </c>
      <c r="L119" s="95" t="s">
        <v>97</v>
      </c>
      <c r="M119" s="95" t="s">
        <v>97</v>
      </c>
      <c r="N119" s="95" t="s">
        <v>98</v>
      </c>
      <c r="O119" s="95" t="s">
        <v>1390</v>
      </c>
      <c r="P119" s="95" t="s">
        <v>1677</v>
      </c>
      <c r="Q119" s="95" t="s">
        <v>1680</v>
      </c>
      <c r="R119" s="95" t="s">
        <v>37</v>
      </c>
      <c r="S119" s="95"/>
      <c r="T119" s="95" t="str">
        <f t="shared" si="1"/>
        <v>-</v>
      </c>
      <c r="U119" s="95"/>
      <c r="V119" s="95" t="s">
        <v>1301</v>
      </c>
      <c r="W119" s="95" t="s">
        <v>1282</v>
      </c>
    </row>
    <row r="120" spans="2:23" s="101" customFormat="1" ht="13.5" x14ac:dyDescent="0.4">
      <c r="B120" s="95" t="s">
        <v>1720</v>
      </c>
      <c r="C120" s="95" t="s">
        <v>1722</v>
      </c>
      <c r="D120" s="95" t="s">
        <v>1270</v>
      </c>
      <c r="E120" s="95" t="s">
        <v>97</v>
      </c>
      <c r="F120" s="95" t="s">
        <v>1389</v>
      </c>
      <c r="G120" s="95" t="s">
        <v>105</v>
      </c>
      <c r="H120" s="95" t="s">
        <v>57</v>
      </c>
      <c r="I120" s="95" t="s">
        <v>95</v>
      </c>
      <c r="J120" s="95" t="s">
        <v>97</v>
      </c>
      <c r="K120" s="95" t="s">
        <v>97</v>
      </c>
      <c r="L120" s="95" t="s">
        <v>97</v>
      </c>
      <c r="M120" s="95" t="s">
        <v>97</v>
      </c>
      <c r="N120" s="95" t="s">
        <v>98</v>
      </c>
      <c r="O120" s="95" t="s">
        <v>1391</v>
      </c>
      <c r="P120" s="95" t="s">
        <v>1677</v>
      </c>
      <c r="Q120" s="95" t="s">
        <v>1680</v>
      </c>
      <c r="R120" s="95" t="s">
        <v>34</v>
      </c>
      <c r="S120" s="95"/>
      <c r="T120" s="95" t="str">
        <f t="shared" si="1"/>
        <v>-</v>
      </c>
      <c r="U120" s="95"/>
      <c r="V120" s="95" t="s">
        <v>1301</v>
      </c>
      <c r="W120" s="95" t="s">
        <v>1324</v>
      </c>
    </row>
    <row r="121" spans="2:23" s="101" customFormat="1" ht="13.5" x14ac:dyDescent="0.4">
      <c r="B121" s="95" t="s">
        <v>1720</v>
      </c>
      <c r="C121" s="95" t="s">
        <v>1722</v>
      </c>
      <c r="D121" s="95" t="s">
        <v>1270</v>
      </c>
      <c r="E121" s="95" t="s">
        <v>97</v>
      </c>
      <c r="F121" s="95" t="s">
        <v>1389</v>
      </c>
      <c r="G121" s="95" t="s">
        <v>114</v>
      </c>
      <c r="H121" s="95" t="s">
        <v>57</v>
      </c>
      <c r="I121" s="95" t="s">
        <v>95</v>
      </c>
      <c r="J121" s="95" t="s">
        <v>97</v>
      </c>
      <c r="K121" s="95" t="s">
        <v>97</v>
      </c>
      <c r="L121" s="95" t="s">
        <v>97</v>
      </c>
      <c r="M121" s="95" t="s">
        <v>97</v>
      </c>
      <c r="N121" s="95" t="s">
        <v>98</v>
      </c>
      <c r="O121" s="95" t="s">
        <v>1392</v>
      </c>
      <c r="P121" s="95" t="s">
        <v>1677</v>
      </c>
      <c r="Q121" s="95" t="s">
        <v>1680</v>
      </c>
      <c r="R121" s="95" t="s">
        <v>34</v>
      </c>
      <c r="S121" s="95"/>
      <c r="T121" s="95" t="str">
        <f t="shared" si="1"/>
        <v>-</v>
      </c>
      <c r="U121" s="95"/>
      <c r="V121" s="95" t="s">
        <v>1301</v>
      </c>
      <c r="W121" s="95" t="s">
        <v>1324</v>
      </c>
    </row>
    <row r="122" spans="2:23" s="101" customFormat="1" ht="13.5" x14ac:dyDescent="0.4">
      <c r="B122" s="95" t="s">
        <v>1723</v>
      </c>
      <c r="C122" s="95" t="s">
        <v>1633</v>
      </c>
      <c r="D122" s="95" t="s">
        <v>1586</v>
      </c>
      <c r="E122" s="95" t="s">
        <v>1583</v>
      </c>
      <c r="F122" s="95" t="s">
        <v>97</v>
      </c>
      <c r="G122" s="95" t="s">
        <v>105</v>
      </c>
      <c r="H122" s="95" t="s">
        <v>57</v>
      </c>
      <c r="I122" s="95" t="s">
        <v>95</v>
      </c>
      <c r="J122" s="95" t="s">
        <v>113</v>
      </c>
      <c r="K122" s="95" t="s">
        <v>97</v>
      </c>
      <c r="L122" s="95" t="s">
        <v>97</v>
      </c>
      <c r="M122" s="95" t="s">
        <v>97</v>
      </c>
      <c r="N122" s="95" t="s">
        <v>98</v>
      </c>
      <c r="O122" s="95" t="s">
        <v>1393</v>
      </c>
      <c r="P122" s="95" t="s">
        <v>1677</v>
      </c>
      <c r="Q122" s="95" t="s">
        <v>1680</v>
      </c>
      <c r="R122" s="95" t="s">
        <v>37</v>
      </c>
      <c r="S122" s="95"/>
      <c r="T122" s="95">
        <f t="shared" si="1"/>
        <v>1.7</v>
      </c>
      <c r="U122" s="95" t="s">
        <v>1331</v>
      </c>
      <c r="V122" s="95" t="s">
        <v>1276</v>
      </c>
      <c r="W122" s="95" t="s">
        <v>1283</v>
      </c>
    </row>
    <row r="123" spans="2:23" s="101" customFormat="1" ht="13.5" x14ac:dyDescent="0.4">
      <c r="B123" s="95" t="s">
        <v>1723</v>
      </c>
      <c r="C123" s="95" t="s">
        <v>1633</v>
      </c>
      <c r="D123" s="95" t="s">
        <v>1586</v>
      </c>
      <c r="E123" s="95" t="s">
        <v>1583</v>
      </c>
      <c r="F123" s="95" t="s">
        <v>97</v>
      </c>
      <c r="G123" s="95" t="s">
        <v>114</v>
      </c>
      <c r="H123" s="95" t="s">
        <v>57</v>
      </c>
      <c r="I123" s="95" t="s">
        <v>95</v>
      </c>
      <c r="J123" s="95" t="s">
        <v>113</v>
      </c>
      <c r="K123" s="95" t="s">
        <v>97</v>
      </c>
      <c r="L123" s="95" t="s">
        <v>97</v>
      </c>
      <c r="M123" s="95" t="s">
        <v>97</v>
      </c>
      <c r="N123" s="95" t="s">
        <v>98</v>
      </c>
      <c r="O123" s="95" t="s">
        <v>1394</v>
      </c>
      <c r="P123" s="95" t="s">
        <v>1677</v>
      </c>
      <c r="Q123" s="95" t="s">
        <v>1680</v>
      </c>
      <c r="R123" s="95" t="s">
        <v>37</v>
      </c>
      <c r="S123" s="95"/>
      <c r="T123" s="95">
        <f t="shared" si="1"/>
        <v>1.7</v>
      </c>
      <c r="U123" s="95" t="s">
        <v>1331</v>
      </c>
      <c r="V123" s="95" t="s">
        <v>1276</v>
      </c>
      <c r="W123" s="95" t="s">
        <v>1283</v>
      </c>
    </row>
    <row r="124" spans="2:23" s="101" customFormat="1" ht="13.5" x14ac:dyDescent="0.4">
      <c r="B124" s="95" t="s">
        <v>1723</v>
      </c>
      <c r="C124" s="95" t="s">
        <v>1633</v>
      </c>
      <c r="D124" s="95" t="s">
        <v>1270</v>
      </c>
      <c r="E124" s="95" t="s">
        <v>1583</v>
      </c>
      <c r="F124" s="95" t="s">
        <v>97</v>
      </c>
      <c r="G124" s="95" t="s">
        <v>105</v>
      </c>
      <c r="H124" s="95" t="s">
        <v>57</v>
      </c>
      <c r="I124" s="95" t="s">
        <v>95</v>
      </c>
      <c r="J124" s="95" t="s">
        <v>97</v>
      </c>
      <c r="K124" s="95" t="s">
        <v>97</v>
      </c>
      <c r="L124" s="95" t="s">
        <v>97</v>
      </c>
      <c r="M124" s="95" t="s">
        <v>97</v>
      </c>
      <c r="N124" s="95" t="s">
        <v>98</v>
      </c>
      <c r="O124" s="95" t="s">
        <v>1395</v>
      </c>
      <c r="P124" s="95" t="s">
        <v>1677</v>
      </c>
      <c r="Q124" s="95" t="s">
        <v>1680</v>
      </c>
      <c r="R124" s="95" t="s">
        <v>37</v>
      </c>
      <c r="S124" s="95"/>
      <c r="T124" s="95" t="str">
        <f t="shared" si="1"/>
        <v>-</v>
      </c>
      <c r="U124" s="95" t="s">
        <v>1331</v>
      </c>
      <c r="V124" s="95" t="s">
        <v>1276</v>
      </c>
      <c r="W124" s="95" t="s">
        <v>1282</v>
      </c>
    </row>
    <row r="125" spans="2:23" s="101" customFormat="1" ht="13.5" x14ac:dyDescent="0.4">
      <c r="B125" s="95" t="s">
        <v>1723</v>
      </c>
      <c r="C125" s="95" t="s">
        <v>1633</v>
      </c>
      <c r="D125" s="95" t="s">
        <v>1270</v>
      </c>
      <c r="E125" s="95" t="s">
        <v>1583</v>
      </c>
      <c r="F125" s="95" t="s">
        <v>97</v>
      </c>
      <c r="G125" s="95" t="s">
        <v>114</v>
      </c>
      <c r="H125" s="95" t="s">
        <v>57</v>
      </c>
      <c r="I125" s="95" t="s">
        <v>95</v>
      </c>
      <c r="J125" s="95" t="s">
        <v>97</v>
      </c>
      <c r="K125" s="95" t="s">
        <v>97</v>
      </c>
      <c r="L125" s="95" t="s">
        <v>97</v>
      </c>
      <c r="M125" s="95" t="s">
        <v>97</v>
      </c>
      <c r="N125" s="95" t="s">
        <v>98</v>
      </c>
      <c r="O125" s="95" t="s">
        <v>1396</v>
      </c>
      <c r="P125" s="95" t="s">
        <v>1677</v>
      </c>
      <c r="Q125" s="95" t="s">
        <v>1680</v>
      </c>
      <c r="R125" s="95" t="s">
        <v>37</v>
      </c>
      <c r="S125" s="95"/>
      <c r="T125" s="95" t="str">
        <f t="shared" si="1"/>
        <v>-</v>
      </c>
      <c r="U125" s="95" t="s">
        <v>1331</v>
      </c>
      <c r="V125" s="95" t="s">
        <v>1276</v>
      </c>
      <c r="W125" s="95" t="s">
        <v>1282</v>
      </c>
    </row>
    <row r="126" spans="2:23" s="101" customFormat="1" ht="13.5" x14ac:dyDescent="0.4">
      <c r="B126" s="95" t="s">
        <v>1723</v>
      </c>
      <c r="C126" s="95" t="s">
        <v>1635</v>
      </c>
      <c r="D126" s="95" t="s">
        <v>1270</v>
      </c>
      <c r="E126" s="95" t="s">
        <v>1583</v>
      </c>
      <c r="F126" s="95" t="s">
        <v>97</v>
      </c>
      <c r="G126" s="95" t="s">
        <v>105</v>
      </c>
      <c r="H126" s="95" t="s">
        <v>57</v>
      </c>
      <c r="I126" s="95" t="s">
        <v>95</v>
      </c>
      <c r="J126" s="95" t="s">
        <v>97</v>
      </c>
      <c r="K126" s="95" t="s">
        <v>97</v>
      </c>
      <c r="L126" s="95" t="s">
        <v>97</v>
      </c>
      <c r="M126" s="95" t="s">
        <v>97</v>
      </c>
      <c r="N126" s="95" t="s">
        <v>98</v>
      </c>
      <c r="O126" s="95" t="s">
        <v>1400</v>
      </c>
      <c r="P126" s="95" t="s">
        <v>1677</v>
      </c>
      <c r="Q126" s="95" t="s">
        <v>1680</v>
      </c>
      <c r="R126" s="95" t="s">
        <v>34</v>
      </c>
      <c r="S126" s="95"/>
      <c r="T126" s="95" t="str">
        <f t="shared" si="1"/>
        <v>-</v>
      </c>
      <c r="U126" s="95" t="s">
        <v>1398</v>
      </c>
      <c r="V126" s="95" t="s">
        <v>1301</v>
      </c>
      <c r="W126" s="95" t="s">
        <v>1324</v>
      </c>
    </row>
    <row r="127" spans="2:23" s="101" customFormat="1" ht="13.5" x14ac:dyDescent="0.4">
      <c r="B127" s="95" t="s">
        <v>1723</v>
      </c>
      <c r="C127" s="95" t="s">
        <v>1635</v>
      </c>
      <c r="D127" s="95" t="s">
        <v>1270</v>
      </c>
      <c r="E127" s="95" t="s">
        <v>1583</v>
      </c>
      <c r="F127" s="95" t="s">
        <v>97</v>
      </c>
      <c r="G127" s="95" t="s">
        <v>114</v>
      </c>
      <c r="H127" s="95" t="s">
        <v>57</v>
      </c>
      <c r="I127" s="95" t="s">
        <v>95</v>
      </c>
      <c r="J127" s="95" t="s">
        <v>97</v>
      </c>
      <c r="K127" s="95" t="s">
        <v>97</v>
      </c>
      <c r="L127" s="95" t="s">
        <v>97</v>
      </c>
      <c r="M127" s="95" t="s">
        <v>97</v>
      </c>
      <c r="N127" s="95" t="s">
        <v>98</v>
      </c>
      <c r="O127" s="95" t="s">
        <v>1401</v>
      </c>
      <c r="P127" s="95" t="s">
        <v>1677</v>
      </c>
      <c r="Q127" s="95" t="s">
        <v>1680</v>
      </c>
      <c r="R127" s="95" t="s">
        <v>34</v>
      </c>
      <c r="S127" s="95"/>
      <c r="T127" s="95" t="str">
        <f t="shared" si="1"/>
        <v>-</v>
      </c>
      <c r="U127" s="95" t="s">
        <v>1398</v>
      </c>
      <c r="V127" s="95" t="s">
        <v>1301</v>
      </c>
      <c r="W127" s="95" t="s">
        <v>1324</v>
      </c>
    </row>
    <row r="128" spans="2:23" s="101" customFormat="1" ht="13.5" x14ac:dyDescent="0.4">
      <c r="B128" s="95" t="s">
        <v>1723</v>
      </c>
      <c r="C128" s="95" t="s">
        <v>1633</v>
      </c>
      <c r="D128" s="95" t="s">
        <v>1270</v>
      </c>
      <c r="E128" s="95" t="s">
        <v>1583</v>
      </c>
      <c r="F128" s="95" t="s">
        <v>97</v>
      </c>
      <c r="G128" s="95" t="s">
        <v>105</v>
      </c>
      <c r="H128" s="95" t="s">
        <v>57</v>
      </c>
      <c r="I128" s="95" t="s">
        <v>95</v>
      </c>
      <c r="J128" s="95" t="s">
        <v>97</v>
      </c>
      <c r="K128" s="95" t="s">
        <v>97</v>
      </c>
      <c r="L128" s="95" t="s">
        <v>97</v>
      </c>
      <c r="M128" s="95" t="s">
        <v>97</v>
      </c>
      <c r="N128" s="95" t="s">
        <v>98</v>
      </c>
      <c r="O128" s="95" t="s">
        <v>1395</v>
      </c>
      <c r="P128" s="95" t="s">
        <v>1677</v>
      </c>
      <c r="Q128" s="95" t="s">
        <v>1680</v>
      </c>
      <c r="R128" s="95" t="s">
        <v>37</v>
      </c>
      <c r="S128" s="95"/>
      <c r="T128" s="95" t="str">
        <f t="shared" si="1"/>
        <v>-</v>
      </c>
      <c r="U128" s="95" t="s">
        <v>1331</v>
      </c>
      <c r="V128" s="95" t="s">
        <v>1276</v>
      </c>
      <c r="W128" s="95" t="s">
        <v>1282</v>
      </c>
    </row>
    <row r="129" spans="2:23" s="101" customFormat="1" ht="13.5" x14ac:dyDescent="0.4">
      <c r="B129" s="95" t="s">
        <v>1723</v>
      </c>
      <c r="C129" s="95" t="s">
        <v>1633</v>
      </c>
      <c r="D129" s="95" t="s">
        <v>1270</v>
      </c>
      <c r="E129" s="95" t="s">
        <v>1583</v>
      </c>
      <c r="F129" s="95" t="s">
        <v>97</v>
      </c>
      <c r="G129" s="95" t="s">
        <v>114</v>
      </c>
      <c r="H129" s="95" t="s">
        <v>57</v>
      </c>
      <c r="I129" s="95" t="s">
        <v>95</v>
      </c>
      <c r="J129" s="95" t="s">
        <v>97</v>
      </c>
      <c r="K129" s="95" t="s">
        <v>97</v>
      </c>
      <c r="L129" s="95" t="s">
        <v>97</v>
      </c>
      <c r="M129" s="95" t="s">
        <v>97</v>
      </c>
      <c r="N129" s="95" t="s">
        <v>98</v>
      </c>
      <c r="O129" s="95" t="s">
        <v>1396</v>
      </c>
      <c r="P129" s="95" t="s">
        <v>1677</v>
      </c>
      <c r="Q129" s="95" t="s">
        <v>1680</v>
      </c>
      <c r="R129" s="95" t="s">
        <v>37</v>
      </c>
      <c r="S129" s="95"/>
      <c r="T129" s="95" t="str">
        <f t="shared" si="1"/>
        <v>-</v>
      </c>
      <c r="U129" s="95" t="s">
        <v>1331</v>
      </c>
      <c r="V129" s="95" t="s">
        <v>1276</v>
      </c>
      <c r="W129" s="95" t="s">
        <v>1282</v>
      </c>
    </row>
    <row r="130" spans="2:23" ht="13.5" x14ac:dyDescent="0.4">
      <c r="B130" s="95" t="s">
        <v>1723</v>
      </c>
      <c r="C130" s="95" t="s">
        <v>1635</v>
      </c>
      <c r="D130" s="95" t="s">
        <v>1270</v>
      </c>
      <c r="E130" s="95" t="s">
        <v>1687</v>
      </c>
      <c r="F130" s="95" t="s">
        <v>97</v>
      </c>
      <c r="G130" s="95" t="s">
        <v>105</v>
      </c>
      <c r="H130" s="95" t="s">
        <v>57</v>
      </c>
      <c r="I130" s="95" t="s">
        <v>95</v>
      </c>
      <c r="J130" s="95" t="s">
        <v>97</v>
      </c>
      <c r="K130" s="95" t="s">
        <v>97</v>
      </c>
      <c r="L130" s="95" t="s">
        <v>97</v>
      </c>
      <c r="M130" s="95" t="s">
        <v>97</v>
      </c>
      <c r="N130" s="95" t="s">
        <v>98</v>
      </c>
      <c r="O130" s="95" t="s">
        <v>1397</v>
      </c>
      <c r="P130" s="95" t="s">
        <v>1677</v>
      </c>
      <c r="Q130" s="95" t="s">
        <v>1680</v>
      </c>
      <c r="R130" s="95" t="s">
        <v>34</v>
      </c>
      <c r="S130" s="95"/>
      <c r="T130" s="95" t="str">
        <f t="shared" si="1"/>
        <v>-</v>
      </c>
      <c r="U130" s="95" t="s">
        <v>1398</v>
      </c>
      <c r="V130" s="95" t="s">
        <v>1301</v>
      </c>
      <c r="W130" s="95" t="s">
        <v>1324</v>
      </c>
    </row>
    <row r="131" spans="2:23" ht="13.5" x14ac:dyDescent="0.4">
      <c r="B131" s="95" t="s">
        <v>1723</v>
      </c>
      <c r="C131" s="95" t="s">
        <v>1635</v>
      </c>
      <c r="D131" s="95" t="s">
        <v>1270</v>
      </c>
      <c r="E131" s="95" t="s">
        <v>1687</v>
      </c>
      <c r="F131" s="95" t="s">
        <v>97</v>
      </c>
      <c r="G131" s="95" t="s">
        <v>114</v>
      </c>
      <c r="H131" s="95" t="s">
        <v>57</v>
      </c>
      <c r="I131" s="95" t="s">
        <v>95</v>
      </c>
      <c r="J131" s="95" t="s">
        <v>97</v>
      </c>
      <c r="K131" s="95" t="s">
        <v>97</v>
      </c>
      <c r="L131" s="95" t="s">
        <v>97</v>
      </c>
      <c r="M131" s="95" t="s">
        <v>97</v>
      </c>
      <c r="N131" s="95" t="s">
        <v>98</v>
      </c>
      <c r="O131" s="95" t="s">
        <v>1399</v>
      </c>
      <c r="P131" s="95" t="s">
        <v>1677</v>
      </c>
      <c r="Q131" s="95" t="s">
        <v>1680</v>
      </c>
      <c r="R131" s="95" t="s">
        <v>34</v>
      </c>
      <c r="S131" s="95"/>
      <c r="T131" s="95" t="str">
        <f t="shared" si="1"/>
        <v>-</v>
      </c>
      <c r="U131" s="95" t="s">
        <v>1398</v>
      </c>
      <c r="V131" s="95" t="s">
        <v>1301</v>
      </c>
      <c r="W131" s="95" t="s">
        <v>1324</v>
      </c>
    </row>
    <row r="132" spans="2:23" ht="13.5" x14ac:dyDescent="0.4">
      <c r="B132" s="95" t="s">
        <v>1723</v>
      </c>
      <c r="C132" s="95" t="s">
        <v>1635</v>
      </c>
      <c r="D132" s="95" t="s">
        <v>1270</v>
      </c>
      <c r="E132" s="95" t="s">
        <v>1583</v>
      </c>
      <c r="F132" s="95" t="s">
        <v>97</v>
      </c>
      <c r="G132" s="95" t="s">
        <v>105</v>
      </c>
      <c r="H132" s="95" t="s">
        <v>57</v>
      </c>
      <c r="I132" s="95" t="s">
        <v>95</v>
      </c>
      <c r="J132" s="95" t="s">
        <v>97</v>
      </c>
      <c r="K132" s="95" t="s">
        <v>97</v>
      </c>
      <c r="L132" s="95" t="s">
        <v>97</v>
      </c>
      <c r="M132" s="95" t="s">
        <v>97</v>
      </c>
      <c r="N132" s="95" t="s">
        <v>98</v>
      </c>
      <c r="O132" s="95" t="s">
        <v>1400</v>
      </c>
      <c r="P132" s="95" t="s">
        <v>1677</v>
      </c>
      <c r="Q132" s="95" t="s">
        <v>1680</v>
      </c>
      <c r="R132" s="95" t="s">
        <v>34</v>
      </c>
      <c r="S132" s="95"/>
      <c r="T132" s="95" t="str">
        <f t="shared" si="1"/>
        <v>-</v>
      </c>
      <c r="U132" s="95" t="s">
        <v>1398</v>
      </c>
      <c r="V132" s="95" t="s">
        <v>1301</v>
      </c>
      <c r="W132" s="95" t="s">
        <v>1324</v>
      </c>
    </row>
    <row r="133" spans="2:23" ht="13.5" x14ac:dyDescent="0.4">
      <c r="B133" s="95" t="s">
        <v>1723</v>
      </c>
      <c r="C133" s="95" t="s">
        <v>1635</v>
      </c>
      <c r="D133" s="95" t="s">
        <v>1270</v>
      </c>
      <c r="E133" s="95" t="s">
        <v>1583</v>
      </c>
      <c r="F133" s="95" t="s">
        <v>97</v>
      </c>
      <c r="G133" s="95" t="s">
        <v>114</v>
      </c>
      <c r="H133" s="95" t="s">
        <v>57</v>
      </c>
      <c r="I133" s="95" t="s">
        <v>95</v>
      </c>
      <c r="J133" s="95" t="s">
        <v>97</v>
      </c>
      <c r="K133" s="95" t="s">
        <v>97</v>
      </c>
      <c r="L133" s="95" t="s">
        <v>97</v>
      </c>
      <c r="M133" s="95" t="s">
        <v>97</v>
      </c>
      <c r="N133" s="95" t="s">
        <v>98</v>
      </c>
      <c r="O133" s="95" t="s">
        <v>1401</v>
      </c>
      <c r="P133" s="95" t="s">
        <v>1677</v>
      </c>
      <c r="Q133" s="95" t="s">
        <v>1680</v>
      </c>
      <c r="R133" s="95" t="s">
        <v>34</v>
      </c>
      <c r="S133" s="95"/>
      <c r="T133" s="95" t="str">
        <f t="shared" si="1"/>
        <v>-</v>
      </c>
      <c r="U133" s="95" t="s">
        <v>1398</v>
      </c>
      <c r="V133" s="95" t="s">
        <v>1301</v>
      </c>
      <c r="W133" s="95" t="s">
        <v>1324</v>
      </c>
    </row>
    <row r="134" spans="2:23" ht="13.5" x14ac:dyDescent="0.4">
      <c r="B134" s="95" t="s">
        <v>1593</v>
      </c>
      <c r="C134" s="95" t="s">
        <v>97</v>
      </c>
      <c r="D134" s="95" t="s">
        <v>97</v>
      </c>
      <c r="E134" s="95" t="s">
        <v>97</v>
      </c>
      <c r="F134" s="95" t="s">
        <v>1724</v>
      </c>
      <c r="G134" s="95" t="s">
        <v>114</v>
      </c>
      <c r="H134" s="95" t="s">
        <v>1359</v>
      </c>
      <c r="I134" s="95" t="s">
        <v>95</v>
      </c>
      <c r="J134" s="95" t="s">
        <v>757</v>
      </c>
      <c r="K134" s="95" t="s">
        <v>104</v>
      </c>
      <c r="L134" s="95" t="s">
        <v>114</v>
      </c>
      <c r="M134" s="95" t="s">
        <v>195</v>
      </c>
      <c r="N134" s="95" t="s">
        <v>98</v>
      </c>
      <c r="O134" s="95" t="s">
        <v>1402</v>
      </c>
      <c r="P134" s="95" t="s">
        <v>1677</v>
      </c>
      <c r="Q134" s="95" t="s">
        <v>1680</v>
      </c>
      <c r="R134" s="95" t="s">
        <v>34</v>
      </c>
      <c r="S134" s="95"/>
      <c r="T134" s="95">
        <f t="shared" si="1"/>
        <v>2.5</v>
      </c>
      <c r="U134" s="95"/>
      <c r="V134" s="95" t="s">
        <v>1301</v>
      </c>
      <c r="W134" s="95" t="s">
        <v>1361</v>
      </c>
    </row>
    <row r="135" spans="2:23" ht="13.5" x14ac:dyDescent="0.4">
      <c r="B135" s="95" t="s">
        <v>1593</v>
      </c>
      <c r="C135" s="95" t="s">
        <v>97</v>
      </c>
      <c r="D135" s="95" t="s">
        <v>97</v>
      </c>
      <c r="E135" s="95" t="s">
        <v>97</v>
      </c>
      <c r="F135" s="95" t="s">
        <v>1725</v>
      </c>
      <c r="G135" s="95" t="s">
        <v>114</v>
      </c>
      <c r="H135" s="95" t="s">
        <v>1359</v>
      </c>
      <c r="I135" s="95" t="s">
        <v>95</v>
      </c>
      <c r="J135" s="95" t="s">
        <v>1403</v>
      </c>
      <c r="K135" s="95" t="s">
        <v>104</v>
      </c>
      <c r="L135" s="95" t="s">
        <v>114</v>
      </c>
      <c r="M135" s="95" t="s">
        <v>1404</v>
      </c>
      <c r="N135" s="95" t="s">
        <v>98</v>
      </c>
      <c r="O135" s="95" t="s">
        <v>1405</v>
      </c>
      <c r="P135" s="95" t="s">
        <v>1677</v>
      </c>
      <c r="Q135" s="95" t="s">
        <v>1680</v>
      </c>
      <c r="R135" s="95" t="s">
        <v>34</v>
      </c>
      <c r="S135" s="95"/>
      <c r="T135" s="95">
        <f t="shared" si="1"/>
        <v>2.2999999999999998</v>
      </c>
      <c r="U135" s="95"/>
      <c r="V135" s="95" t="s">
        <v>1301</v>
      </c>
      <c r="W135" s="95" t="s">
        <v>1361</v>
      </c>
    </row>
    <row r="136" spans="2:23" ht="13.5" x14ac:dyDescent="0.4">
      <c r="B136" s="95" t="s">
        <v>1593</v>
      </c>
      <c r="C136" s="95" t="s">
        <v>97</v>
      </c>
      <c r="D136" s="95" t="s">
        <v>97</v>
      </c>
      <c r="E136" s="95" t="s">
        <v>1726</v>
      </c>
      <c r="F136" s="95" t="s">
        <v>1727</v>
      </c>
      <c r="G136" s="95" t="s">
        <v>114</v>
      </c>
      <c r="H136" s="95" t="s">
        <v>1359</v>
      </c>
      <c r="I136" s="95" t="s">
        <v>95</v>
      </c>
      <c r="J136" s="95" t="s">
        <v>116</v>
      </c>
      <c r="K136" s="95" t="s">
        <v>104</v>
      </c>
      <c r="L136" s="95" t="s">
        <v>105</v>
      </c>
      <c r="M136" s="95" t="s">
        <v>195</v>
      </c>
      <c r="N136" s="95" t="s">
        <v>98</v>
      </c>
      <c r="O136" s="95" t="s">
        <v>1406</v>
      </c>
      <c r="P136" s="95" t="s">
        <v>1677</v>
      </c>
      <c r="Q136" s="95" t="s">
        <v>1680</v>
      </c>
      <c r="R136" s="95" t="s">
        <v>34</v>
      </c>
      <c r="S136" s="95"/>
      <c r="T136" s="95">
        <f t="shared" si="1"/>
        <v>2</v>
      </c>
      <c r="U136" s="95" t="s">
        <v>1407</v>
      </c>
      <c r="V136" s="95" t="s">
        <v>1301</v>
      </c>
      <c r="W136" s="95" t="s">
        <v>1361</v>
      </c>
    </row>
    <row r="137" spans="2:23" ht="13.5" x14ac:dyDescent="0.4">
      <c r="B137" s="95" t="s">
        <v>1728</v>
      </c>
      <c r="C137" s="95" t="s">
        <v>1645</v>
      </c>
      <c r="D137" s="95" t="s">
        <v>1586</v>
      </c>
      <c r="E137" s="95" t="s">
        <v>97</v>
      </c>
      <c r="F137" s="95" t="s">
        <v>97</v>
      </c>
      <c r="G137" s="95" t="s">
        <v>114</v>
      </c>
      <c r="H137" s="95" t="s">
        <v>57</v>
      </c>
      <c r="I137" s="95" t="s">
        <v>95</v>
      </c>
      <c r="J137" s="95" t="s">
        <v>103</v>
      </c>
      <c r="K137" s="95" t="s">
        <v>104</v>
      </c>
      <c r="L137" s="95" t="s">
        <v>105</v>
      </c>
      <c r="M137" s="95" t="s">
        <v>106</v>
      </c>
      <c r="N137" s="95" t="s">
        <v>107</v>
      </c>
      <c r="O137" s="95" t="s">
        <v>1408</v>
      </c>
      <c r="P137" s="95" t="s">
        <v>1677</v>
      </c>
      <c r="Q137" s="95" t="s">
        <v>1680</v>
      </c>
      <c r="R137" s="95" t="s">
        <v>36</v>
      </c>
      <c r="S137" s="95"/>
      <c r="T137" s="95">
        <f t="shared" ref="T137:T200" si="2">IF(J137="-","-",IF(LEFT(J137,1)="日",VALUE(MID(J137,8,4)),VALUE(SUBSTITUTE(J137,"以下",""))))</f>
        <v>1.3</v>
      </c>
      <c r="U137" s="95" t="s">
        <v>1781</v>
      </c>
      <c r="V137" s="95" t="s">
        <v>1272</v>
      </c>
      <c r="W137" s="95" t="s">
        <v>1361</v>
      </c>
    </row>
    <row r="138" spans="2:23" ht="13.5" x14ac:dyDescent="0.4">
      <c r="B138" s="95" t="s">
        <v>1728</v>
      </c>
      <c r="C138" s="95" t="s">
        <v>1645</v>
      </c>
      <c r="D138" s="95" t="s">
        <v>1586</v>
      </c>
      <c r="E138" s="95" t="s">
        <v>97</v>
      </c>
      <c r="F138" s="95" t="s">
        <v>97</v>
      </c>
      <c r="G138" s="95" t="s">
        <v>114</v>
      </c>
      <c r="H138" s="95" t="s">
        <v>57</v>
      </c>
      <c r="I138" s="95" t="s">
        <v>95</v>
      </c>
      <c r="J138" s="95" t="s">
        <v>113</v>
      </c>
      <c r="K138" s="95" t="s">
        <v>104</v>
      </c>
      <c r="L138" s="95" t="s">
        <v>114</v>
      </c>
      <c r="M138" s="95" t="s">
        <v>106</v>
      </c>
      <c r="N138" s="95" t="s">
        <v>98</v>
      </c>
      <c r="O138" s="95" t="s">
        <v>1409</v>
      </c>
      <c r="P138" s="95" t="s">
        <v>1677</v>
      </c>
      <c r="Q138" s="95" t="s">
        <v>1680</v>
      </c>
      <c r="R138" s="95" t="s">
        <v>37</v>
      </c>
      <c r="S138" s="95"/>
      <c r="T138" s="95">
        <f t="shared" si="2"/>
        <v>1.7</v>
      </c>
      <c r="U138" s="95" t="s">
        <v>1782</v>
      </c>
      <c r="V138" s="95" t="s">
        <v>1272</v>
      </c>
      <c r="W138" s="95" t="s">
        <v>1361</v>
      </c>
    </row>
    <row r="139" spans="2:23" ht="13.5" x14ac:dyDescent="0.4">
      <c r="B139" s="95" t="s">
        <v>1728</v>
      </c>
      <c r="C139" s="95" t="s">
        <v>1645</v>
      </c>
      <c r="D139" s="95" t="s">
        <v>1594</v>
      </c>
      <c r="E139" s="95" t="s">
        <v>97</v>
      </c>
      <c r="F139" s="95" t="s">
        <v>97</v>
      </c>
      <c r="G139" s="95" t="s">
        <v>114</v>
      </c>
      <c r="H139" s="95" t="s">
        <v>57</v>
      </c>
      <c r="I139" s="95" t="s">
        <v>95</v>
      </c>
      <c r="J139" s="95" t="s">
        <v>103</v>
      </c>
      <c r="K139" s="95" t="s">
        <v>104</v>
      </c>
      <c r="L139" s="95" t="s">
        <v>105</v>
      </c>
      <c r="M139" s="95" t="s">
        <v>106</v>
      </c>
      <c r="N139" s="95" t="s">
        <v>98</v>
      </c>
      <c r="O139" s="95" t="s">
        <v>1411</v>
      </c>
      <c r="P139" s="95" t="s">
        <v>1677</v>
      </c>
      <c r="Q139" s="95" t="s">
        <v>1680</v>
      </c>
      <c r="R139" s="95" t="s">
        <v>37</v>
      </c>
      <c r="S139" s="95"/>
      <c r="T139" s="95">
        <f t="shared" si="2"/>
        <v>1.3</v>
      </c>
      <c r="U139" s="95" t="s">
        <v>1729</v>
      </c>
      <c r="V139" s="95" t="s">
        <v>1272</v>
      </c>
      <c r="W139" s="95" t="s">
        <v>1361</v>
      </c>
    </row>
    <row r="140" spans="2:23" ht="13.5" x14ac:dyDescent="0.4">
      <c r="B140" s="95" t="s">
        <v>1728</v>
      </c>
      <c r="C140" s="95" t="s">
        <v>1645</v>
      </c>
      <c r="D140" s="95" t="s">
        <v>1594</v>
      </c>
      <c r="E140" s="95" t="s">
        <v>97</v>
      </c>
      <c r="F140" s="95" t="s">
        <v>97</v>
      </c>
      <c r="G140" s="95" t="s">
        <v>114</v>
      </c>
      <c r="H140" s="95" t="s">
        <v>57</v>
      </c>
      <c r="I140" s="95" t="s">
        <v>95</v>
      </c>
      <c r="J140" s="95" t="s">
        <v>113</v>
      </c>
      <c r="K140" s="95" t="s">
        <v>104</v>
      </c>
      <c r="L140" s="95" t="s">
        <v>114</v>
      </c>
      <c r="M140" s="95" t="s">
        <v>106</v>
      </c>
      <c r="N140" s="95" t="s">
        <v>107</v>
      </c>
      <c r="O140" s="95" t="s">
        <v>1412</v>
      </c>
      <c r="P140" s="95" t="s">
        <v>1677</v>
      </c>
      <c r="Q140" s="95" t="s">
        <v>1680</v>
      </c>
      <c r="R140" s="95" t="s">
        <v>37</v>
      </c>
      <c r="S140" s="95"/>
      <c r="T140" s="95">
        <f t="shared" si="2"/>
        <v>1.7</v>
      </c>
      <c r="U140" s="95" t="s">
        <v>1730</v>
      </c>
      <c r="V140" s="95" t="s">
        <v>1272</v>
      </c>
      <c r="W140" s="95" t="s">
        <v>1361</v>
      </c>
    </row>
    <row r="141" spans="2:23" ht="13.5" x14ac:dyDescent="0.4">
      <c r="B141" s="95" t="s">
        <v>1728</v>
      </c>
      <c r="C141" s="95" t="s">
        <v>1645</v>
      </c>
      <c r="D141" s="95" t="s">
        <v>1594</v>
      </c>
      <c r="E141" s="95" t="s">
        <v>97</v>
      </c>
      <c r="F141" s="95" t="s">
        <v>97</v>
      </c>
      <c r="G141" s="95" t="s">
        <v>114</v>
      </c>
      <c r="H141" s="95" t="s">
        <v>57</v>
      </c>
      <c r="I141" s="95" t="s">
        <v>95</v>
      </c>
      <c r="J141" s="95" t="s">
        <v>113</v>
      </c>
      <c r="K141" s="95" t="s">
        <v>104</v>
      </c>
      <c r="L141" s="95" t="s">
        <v>114</v>
      </c>
      <c r="M141" s="95" t="s">
        <v>106</v>
      </c>
      <c r="N141" s="95" t="s">
        <v>98</v>
      </c>
      <c r="O141" s="95" t="s">
        <v>1413</v>
      </c>
      <c r="P141" s="95" t="s">
        <v>1677</v>
      </c>
      <c r="Q141" s="95" t="s">
        <v>1680</v>
      </c>
      <c r="R141" s="95" t="s">
        <v>33</v>
      </c>
      <c r="S141" s="95"/>
      <c r="T141" s="95">
        <f t="shared" si="2"/>
        <v>1.7</v>
      </c>
      <c r="U141" s="95" t="s">
        <v>1730</v>
      </c>
      <c r="V141" s="95" t="s">
        <v>1272</v>
      </c>
      <c r="W141" s="95" t="s">
        <v>1361</v>
      </c>
    </row>
    <row r="142" spans="2:23" ht="13.5" x14ac:dyDescent="0.4">
      <c r="B142" s="95" t="s">
        <v>1728</v>
      </c>
      <c r="C142" s="95" t="s">
        <v>1731</v>
      </c>
      <c r="D142" s="95" t="s">
        <v>1586</v>
      </c>
      <c r="E142" s="95" t="s">
        <v>97</v>
      </c>
      <c r="F142" s="95" t="s">
        <v>1732</v>
      </c>
      <c r="G142" s="95" t="s">
        <v>114</v>
      </c>
      <c r="H142" s="95" t="s">
        <v>57</v>
      </c>
      <c r="I142" s="95" t="s">
        <v>95</v>
      </c>
      <c r="J142" s="95" t="s">
        <v>1414</v>
      </c>
      <c r="K142" s="95" t="s">
        <v>118</v>
      </c>
      <c r="L142" s="95" t="s">
        <v>114</v>
      </c>
      <c r="M142" s="95" t="s">
        <v>245</v>
      </c>
      <c r="N142" s="95" t="s">
        <v>98</v>
      </c>
      <c r="O142" s="95" t="s">
        <v>1415</v>
      </c>
      <c r="P142" s="95" t="s">
        <v>1677</v>
      </c>
      <c r="Q142" s="95" t="s">
        <v>1680</v>
      </c>
      <c r="R142" s="95" t="s">
        <v>34</v>
      </c>
      <c r="S142" s="95"/>
      <c r="T142" s="95">
        <f t="shared" si="2"/>
        <v>2.99</v>
      </c>
      <c r="U142" s="95" t="s">
        <v>1733</v>
      </c>
      <c r="V142" s="95" t="s">
        <v>1301</v>
      </c>
      <c r="W142" s="95" t="s">
        <v>1361</v>
      </c>
    </row>
    <row r="143" spans="2:23" ht="13.5" x14ac:dyDescent="0.4">
      <c r="B143" s="95" t="s">
        <v>1728</v>
      </c>
      <c r="C143" s="95" t="s">
        <v>1731</v>
      </c>
      <c r="D143" s="95" t="s">
        <v>1586</v>
      </c>
      <c r="E143" s="95" t="s">
        <v>97</v>
      </c>
      <c r="F143" s="95" t="s">
        <v>1734</v>
      </c>
      <c r="G143" s="95" t="s">
        <v>114</v>
      </c>
      <c r="H143" s="95" t="s">
        <v>57</v>
      </c>
      <c r="I143" s="95" t="s">
        <v>95</v>
      </c>
      <c r="J143" s="95" t="s">
        <v>194</v>
      </c>
      <c r="K143" s="95" t="s">
        <v>118</v>
      </c>
      <c r="L143" s="95" t="s">
        <v>114</v>
      </c>
      <c r="M143" s="95" t="s">
        <v>195</v>
      </c>
      <c r="N143" s="95" t="s">
        <v>98</v>
      </c>
      <c r="O143" s="95" t="s">
        <v>1416</v>
      </c>
      <c r="P143" s="95" t="s">
        <v>1677</v>
      </c>
      <c r="Q143" s="95" t="s">
        <v>1680</v>
      </c>
      <c r="R143" s="95" t="s">
        <v>34</v>
      </c>
      <c r="S143" s="95"/>
      <c r="T143" s="95">
        <f t="shared" si="2"/>
        <v>3.33</v>
      </c>
      <c r="U143" s="95" t="s">
        <v>1733</v>
      </c>
      <c r="V143" s="95" t="s">
        <v>1301</v>
      </c>
      <c r="W143" s="95" t="s">
        <v>1361</v>
      </c>
    </row>
    <row r="144" spans="2:23" ht="13.5" x14ac:dyDescent="0.4">
      <c r="B144" s="95" t="s">
        <v>1595</v>
      </c>
      <c r="C144" s="95" t="s">
        <v>97</v>
      </c>
      <c r="D144" s="95" t="s">
        <v>97</v>
      </c>
      <c r="E144" s="95" t="s">
        <v>97</v>
      </c>
      <c r="F144" s="95" t="s">
        <v>1596</v>
      </c>
      <c r="G144" s="95" t="s">
        <v>114</v>
      </c>
      <c r="H144" s="95" t="s">
        <v>57</v>
      </c>
      <c r="I144" s="95" t="s">
        <v>273</v>
      </c>
      <c r="J144" s="95" t="s">
        <v>97</v>
      </c>
      <c r="K144" s="95" t="s">
        <v>104</v>
      </c>
      <c r="L144" s="95" t="s">
        <v>114</v>
      </c>
      <c r="M144" s="95" t="s">
        <v>282</v>
      </c>
      <c r="N144" s="95" t="s">
        <v>98</v>
      </c>
      <c r="O144" s="95" t="s">
        <v>1417</v>
      </c>
      <c r="P144" s="95" t="s">
        <v>1677</v>
      </c>
      <c r="Q144" s="95" t="s">
        <v>1680</v>
      </c>
      <c r="R144" s="95" t="s">
        <v>37</v>
      </c>
      <c r="S144" s="95"/>
      <c r="T144" s="95" t="str">
        <f t="shared" si="2"/>
        <v>-</v>
      </c>
      <c r="U144" s="95" t="s">
        <v>1410</v>
      </c>
      <c r="V144" s="95" t="s">
        <v>1418</v>
      </c>
      <c r="W144" s="95" t="s">
        <v>1291</v>
      </c>
    </row>
    <row r="145" spans="2:23" ht="13.5" x14ac:dyDescent="0.4">
      <c r="B145" s="95" t="s">
        <v>1595</v>
      </c>
      <c r="C145" s="95" t="s">
        <v>97</v>
      </c>
      <c r="D145" s="95" t="s">
        <v>97</v>
      </c>
      <c r="E145" s="95" t="s">
        <v>97</v>
      </c>
      <c r="F145" s="95" t="s">
        <v>1597</v>
      </c>
      <c r="G145" s="95" t="s">
        <v>114</v>
      </c>
      <c r="H145" s="95" t="s">
        <v>57</v>
      </c>
      <c r="I145" s="95" t="s">
        <v>273</v>
      </c>
      <c r="J145" s="95" t="s">
        <v>97</v>
      </c>
      <c r="K145" s="95" t="s">
        <v>104</v>
      </c>
      <c r="L145" s="95" t="s">
        <v>114</v>
      </c>
      <c r="M145" s="95" t="s">
        <v>282</v>
      </c>
      <c r="N145" s="95" t="s">
        <v>98</v>
      </c>
      <c r="O145" s="95" t="s">
        <v>1419</v>
      </c>
      <c r="P145" s="95" t="s">
        <v>1677</v>
      </c>
      <c r="Q145" s="95" t="s">
        <v>1680</v>
      </c>
      <c r="R145" s="95" t="s">
        <v>37</v>
      </c>
      <c r="S145" s="95"/>
      <c r="T145" s="95" t="str">
        <f t="shared" si="2"/>
        <v>-</v>
      </c>
      <c r="U145" s="95" t="s">
        <v>1410</v>
      </c>
      <c r="V145" s="95" t="s">
        <v>1418</v>
      </c>
      <c r="W145" s="95" t="s">
        <v>1291</v>
      </c>
    </row>
    <row r="146" spans="2:23" ht="13.5" x14ac:dyDescent="0.4">
      <c r="B146" s="95" t="s">
        <v>1595</v>
      </c>
      <c r="C146" s="95" t="s">
        <v>97</v>
      </c>
      <c r="D146" s="95" t="s">
        <v>97</v>
      </c>
      <c r="E146" s="95" t="s">
        <v>97</v>
      </c>
      <c r="F146" s="95" t="s">
        <v>1598</v>
      </c>
      <c r="G146" s="95" t="s">
        <v>114</v>
      </c>
      <c r="H146" s="95" t="s">
        <v>57</v>
      </c>
      <c r="I146" s="95" t="s">
        <v>273</v>
      </c>
      <c r="J146" s="95" t="s">
        <v>97</v>
      </c>
      <c r="K146" s="95" t="s">
        <v>104</v>
      </c>
      <c r="L146" s="95" t="s">
        <v>114</v>
      </c>
      <c r="M146" s="95" t="s">
        <v>282</v>
      </c>
      <c r="N146" s="95" t="s">
        <v>98</v>
      </c>
      <c r="O146" s="95" t="s">
        <v>1420</v>
      </c>
      <c r="P146" s="95" t="s">
        <v>1677</v>
      </c>
      <c r="Q146" s="95" t="s">
        <v>1680</v>
      </c>
      <c r="R146" s="95" t="s">
        <v>37</v>
      </c>
      <c r="S146" s="95"/>
      <c r="T146" s="95" t="str">
        <f t="shared" si="2"/>
        <v>-</v>
      </c>
      <c r="U146" s="95" t="s">
        <v>1410</v>
      </c>
      <c r="V146" s="95" t="s">
        <v>1418</v>
      </c>
      <c r="W146" s="95" t="s">
        <v>1291</v>
      </c>
    </row>
    <row r="147" spans="2:23" ht="13.5" x14ac:dyDescent="0.4">
      <c r="B147" s="95" t="s">
        <v>1595</v>
      </c>
      <c r="C147" s="95" t="s">
        <v>97</v>
      </c>
      <c r="D147" s="95" t="s">
        <v>97</v>
      </c>
      <c r="E147" s="95" t="s">
        <v>97</v>
      </c>
      <c r="F147" s="95" t="s">
        <v>1599</v>
      </c>
      <c r="G147" s="95" t="s">
        <v>114</v>
      </c>
      <c r="H147" s="95" t="s">
        <v>57</v>
      </c>
      <c r="I147" s="95" t="s">
        <v>273</v>
      </c>
      <c r="J147" s="95" t="s">
        <v>97</v>
      </c>
      <c r="K147" s="95" t="s">
        <v>104</v>
      </c>
      <c r="L147" s="95" t="s">
        <v>114</v>
      </c>
      <c r="M147" s="95" t="s">
        <v>282</v>
      </c>
      <c r="N147" s="95" t="s">
        <v>98</v>
      </c>
      <c r="O147" s="95" t="s">
        <v>1421</v>
      </c>
      <c r="P147" s="95" t="s">
        <v>1677</v>
      </c>
      <c r="Q147" s="95" t="s">
        <v>1680</v>
      </c>
      <c r="R147" s="95" t="s">
        <v>37</v>
      </c>
      <c r="S147" s="95"/>
      <c r="T147" s="95" t="str">
        <f t="shared" si="2"/>
        <v>-</v>
      </c>
      <c r="U147" s="95" t="s">
        <v>1410</v>
      </c>
      <c r="V147" s="95" t="s">
        <v>1418</v>
      </c>
      <c r="W147" s="95" t="s">
        <v>1291</v>
      </c>
    </row>
    <row r="148" spans="2:23" ht="13.5" x14ac:dyDescent="0.4">
      <c r="B148" s="95" t="s">
        <v>1600</v>
      </c>
      <c r="C148" s="95" t="s">
        <v>97</v>
      </c>
      <c r="D148" s="95" t="s">
        <v>97</v>
      </c>
      <c r="E148" s="95" t="s">
        <v>97</v>
      </c>
      <c r="F148" s="95" t="s">
        <v>1601</v>
      </c>
      <c r="G148" s="95" t="s">
        <v>105</v>
      </c>
      <c r="H148" s="95" t="s">
        <v>57</v>
      </c>
      <c r="I148" s="95" t="s">
        <v>273</v>
      </c>
      <c r="J148" s="95" t="s">
        <v>97</v>
      </c>
      <c r="K148" s="95" t="s">
        <v>97</v>
      </c>
      <c r="L148" s="95" t="s">
        <v>97</v>
      </c>
      <c r="M148" s="95" t="s">
        <v>97</v>
      </c>
      <c r="N148" s="95" t="s">
        <v>97</v>
      </c>
      <c r="O148" s="95" t="s">
        <v>1422</v>
      </c>
      <c r="P148" s="95" t="s">
        <v>1677</v>
      </c>
      <c r="Q148" s="95" t="s">
        <v>1680</v>
      </c>
      <c r="R148" s="95" t="s">
        <v>37</v>
      </c>
      <c r="S148" s="95"/>
      <c r="T148" s="95" t="str">
        <f t="shared" si="2"/>
        <v>-</v>
      </c>
      <c r="U148" s="95" t="s">
        <v>1410</v>
      </c>
      <c r="V148" s="95" t="s">
        <v>1418</v>
      </c>
      <c r="W148" s="95" t="s">
        <v>1324</v>
      </c>
    </row>
    <row r="149" spans="2:23" ht="13.5" x14ac:dyDescent="0.4">
      <c r="B149" s="95" t="s">
        <v>1600</v>
      </c>
      <c r="C149" s="95" t="s">
        <v>97</v>
      </c>
      <c r="D149" s="95" t="s">
        <v>97</v>
      </c>
      <c r="E149" s="95" t="s">
        <v>97</v>
      </c>
      <c r="F149" s="95" t="s">
        <v>1602</v>
      </c>
      <c r="G149" s="95" t="s">
        <v>114</v>
      </c>
      <c r="H149" s="95" t="s">
        <v>57</v>
      </c>
      <c r="I149" s="95" t="s">
        <v>273</v>
      </c>
      <c r="J149" s="95" t="s">
        <v>97</v>
      </c>
      <c r="K149" s="95" t="s">
        <v>97</v>
      </c>
      <c r="L149" s="95" t="s">
        <v>97</v>
      </c>
      <c r="M149" s="95" t="s">
        <v>97</v>
      </c>
      <c r="N149" s="95" t="s">
        <v>97</v>
      </c>
      <c r="O149" s="95" t="s">
        <v>1423</v>
      </c>
      <c r="P149" s="95" t="s">
        <v>1677</v>
      </c>
      <c r="Q149" s="95" t="s">
        <v>1680</v>
      </c>
      <c r="R149" s="95" t="s">
        <v>37</v>
      </c>
      <c r="S149" s="95"/>
      <c r="T149" s="95" t="str">
        <f t="shared" si="2"/>
        <v>-</v>
      </c>
      <c r="U149" s="95" t="s">
        <v>1410</v>
      </c>
      <c r="V149" s="95" t="s">
        <v>1418</v>
      </c>
      <c r="W149" s="95" t="s">
        <v>1324</v>
      </c>
    </row>
    <row r="150" spans="2:23" ht="13.5" x14ac:dyDescent="0.4">
      <c r="B150" s="95" t="s">
        <v>1600</v>
      </c>
      <c r="C150" s="95" t="s">
        <v>97</v>
      </c>
      <c r="D150" s="95" t="s">
        <v>97</v>
      </c>
      <c r="E150" s="95" t="s">
        <v>97</v>
      </c>
      <c r="F150" s="95" t="s">
        <v>1603</v>
      </c>
      <c r="G150" s="95" t="s">
        <v>105</v>
      </c>
      <c r="H150" s="95" t="s">
        <v>57</v>
      </c>
      <c r="I150" s="95" t="s">
        <v>273</v>
      </c>
      <c r="J150" s="95" t="s">
        <v>97</v>
      </c>
      <c r="K150" s="95" t="s">
        <v>97</v>
      </c>
      <c r="L150" s="95" t="s">
        <v>97</v>
      </c>
      <c r="M150" s="95" t="s">
        <v>97</v>
      </c>
      <c r="N150" s="95" t="s">
        <v>97</v>
      </c>
      <c r="O150" s="95" t="s">
        <v>1424</v>
      </c>
      <c r="P150" s="95" t="s">
        <v>1677</v>
      </c>
      <c r="Q150" s="95" t="s">
        <v>1680</v>
      </c>
      <c r="R150" s="95" t="s">
        <v>37</v>
      </c>
      <c r="S150" s="95"/>
      <c r="T150" s="95" t="str">
        <f t="shared" si="2"/>
        <v>-</v>
      </c>
      <c r="U150" s="95" t="s">
        <v>1410</v>
      </c>
      <c r="V150" s="95" t="s">
        <v>1418</v>
      </c>
      <c r="W150" s="95" t="s">
        <v>1324</v>
      </c>
    </row>
    <row r="151" spans="2:23" ht="13.5" x14ac:dyDescent="0.4">
      <c r="B151" s="95" t="s">
        <v>1600</v>
      </c>
      <c r="C151" s="95" t="s">
        <v>97</v>
      </c>
      <c r="D151" s="95" t="s">
        <v>97</v>
      </c>
      <c r="E151" s="95" t="s">
        <v>97</v>
      </c>
      <c r="F151" s="95" t="s">
        <v>1604</v>
      </c>
      <c r="G151" s="95" t="s">
        <v>114</v>
      </c>
      <c r="H151" s="95" t="s">
        <v>57</v>
      </c>
      <c r="I151" s="95" t="s">
        <v>273</v>
      </c>
      <c r="J151" s="95" t="s">
        <v>97</v>
      </c>
      <c r="K151" s="95" t="s">
        <v>97</v>
      </c>
      <c r="L151" s="95" t="s">
        <v>97</v>
      </c>
      <c r="M151" s="95" t="s">
        <v>97</v>
      </c>
      <c r="N151" s="95" t="s">
        <v>97</v>
      </c>
      <c r="O151" s="95" t="s">
        <v>1425</v>
      </c>
      <c r="P151" s="95" t="s">
        <v>1677</v>
      </c>
      <c r="Q151" s="95" t="s">
        <v>1680</v>
      </c>
      <c r="R151" s="95" t="s">
        <v>37</v>
      </c>
      <c r="S151" s="95"/>
      <c r="T151" s="95" t="str">
        <f t="shared" si="2"/>
        <v>-</v>
      </c>
      <c r="U151" s="95" t="s">
        <v>1410</v>
      </c>
      <c r="V151" s="95" t="s">
        <v>1418</v>
      </c>
      <c r="W151" s="95" t="s">
        <v>1324</v>
      </c>
    </row>
    <row r="152" spans="2:23" ht="13.5" x14ac:dyDescent="0.4">
      <c r="B152" s="95" t="s">
        <v>1600</v>
      </c>
      <c r="C152" s="95" t="s">
        <v>97</v>
      </c>
      <c r="D152" s="95" t="s">
        <v>97</v>
      </c>
      <c r="E152" s="95" t="s">
        <v>97</v>
      </c>
      <c r="F152" s="95" t="s">
        <v>1605</v>
      </c>
      <c r="G152" s="95" t="s">
        <v>105</v>
      </c>
      <c r="H152" s="95" t="s">
        <v>57</v>
      </c>
      <c r="I152" s="95" t="s">
        <v>273</v>
      </c>
      <c r="J152" s="95" t="s">
        <v>97</v>
      </c>
      <c r="K152" s="95" t="s">
        <v>97</v>
      </c>
      <c r="L152" s="95" t="s">
        <v>97</v>
      </c>
      <c r="M152" s="95" t="s">
        <v>97</v>
      </c>
      <c r="N152" s="95" t="s">
        <v>97</v>
      </c>
      <c r="O152" s="95" t="s">
        <v>1426</v>
      </c>
      <c r="P152" s="95" t="s">
        <v>1677</v>
      </c>
      <c r="Q152" s="95" t="s">
        <v>1680</v>
      </c>
      <c r="R152" s="95" t="s">
        <v>36</v>
      </c>
      <c r="S152" s="95"/>
      <c r="T152" s="95" t="str">
        <f t="shared" si="2"/>
        <v>-</v>
      </c>
      <c r="U152" s="95" t="s">
        <v>1410</v>
      </c>
      <c r="V152" s="95" t="s">
        <v>1418</v>
      </c>
      <c r="W152" s="95" t="s">
        <v>1289</v>
      </c>
    </row>
    <row r="153" spans="2:23" s="102" customFormat="1" ht="13.5" x14ac:dyDescent="0.4">
      <c r="B153" s="95" t="s">
        <v>1600</v>
      </c>
      <c r="C153" s="95" t="s">
        <v>97</v>
      </c>
      <c r="D153" s="95" t="s">
        <v>97</v>
      </c>
      <c r="E153" s="95" t="s">
        <v>97</v>
      </c>
      <c r="F153" s="95" t="s">
        <v>1606</v>
      </c>
      <c r="G153" s="95" t="s">
        <v>114</v>
      </c>
      <c r="H153" s="95" t="s">
        <v>57</v>
      </c>
      <c r="I153" s="95" t="s">
        <v>273</v>
      </c>
      <c r="J153" s="95" t="s">
        <v>97</v>
      </c>
      <c r="K153" s="95" t="s">
        <v>97</v>
      </c>
      <c r="L153" s="95" t="s">
        <v>97</v>
      </c>
      <c r="M153" s="95" t="s">
        <v>97</v>
      </c>
      <c r="N153" s="95" t="s">
        <v>97</v>
      </c>
      <c r="O153" s="95" t="s">
        <v>1427</v>
      </c>
      <c r="P153" s="95" t="s">
        <v>1677</v>
      </c>
      <c r="Q153" s="95" t="s">
        <v>1680</v>
      </c>
      <c r="R153" s="95" t="s">
        <v>36</v>
      </c>
      <c r="S153" s="95"/>
      <c r="T153" s="95" t="str">
        <f t="shared" si="2"/>
        <v>-</v>
      </c>
      <c r="U153" s="95" t="s">
        <v>1410</v>
      </c>
      <c r="V153" s="95" t="s">
        <v>1418</v>
      </c>
      <c r="W153" s="95" t="s">
        <v>1289</v>
      </c>
    </row>
    <row r="154" spans="2:23" s="102" customFormat="1" ht="13.5" x14ac:dyDescent="0.4">
      <c r="B154" s="95" t="s">
        <v>1570</v>
      </c>
      <c r="C154" s="95" t="s">
        <v>97</v>
      </c>
      <c r="D154" s="95" t="s">
        <v>97</v>
      </c>
      <c r="E154" s="95" t="s">
        <v>1580</v>
      </c>
      <c r="F154" s="95" t="s">
        <v>1735</v>
      </c>
      <c r="G154" s="95" t="s">
        <v>114</v>
      </c>
      <c r="H154" s="95" t="s">
        <v>57</v>
      </c>
      <c r="I154" s="95" t="s">
        <v>97</v>
      </c>
      <c r="J154" s="95" t="s">
        <v>130</v>
      </c>
      <c r="K154" s="95" t="s">
        <v>97</v>
      </c>
      <c r="L154" s="95" t="s">
        <v>97</v>
      </c>
      <c r="M154" s="95" t="s">
        <v>97</v>
      </c>
      <c r="N154" s="95" t="s">
        <v>98</v>
      </c>
      <c r="O154" s="95" t="s">
        <v>1428</v>
      </c>
      <c r="P154" s="95" t="s">
        <v>1677</v>
      </c>
      <c r="Q154" s="95" t="s">
        <v>1680</v>
      </c>
      <c r="R154" s="95" t="s">
        <v>74</v>
      </c>
      <c r="S154" s="95"/>
      <c r="T154" s="95">
        <f t="shared" si="2"/>
        <v>0.65</v>
      </c>
      <c r="U154" s="95" t="s">
        <v>1410</v>
      </c>
      <c r="V154" s="95" t="s">
        <v>1301</v>
      </c>
      <c r="W154" s="95" t="s">
        <v>1361</v>
      </c>
    </row>
    <row r="155" spans="2:23" s="102" customFormat="1" ht="13.5" x14ac:dyDescent="0.4">
      <c r="B155" s="95" t="s">
        <v>1570</v>
      </c>
      <c r="C155" s="95" t="s">
        <v>97</v>
      </c>
      <c r="D155" s="95" t="s">
        <v>97</v>
      </c>
      <c r="E155" s="95" t="s">
        <v>1579</v>
      </c>
      <c r="F155" s="95" t="s">
        <v>1735</v>
      </c>
      <c r="G155" s="95" t="s">
        <v>114</v>
      </c>
      <c r="H155" s="95" t="s">
        <v>57</v>
      </c>
      <c r="I155" s="95" t="s">
        <v>97</v>
      </c>
      <c r="J155" s="95" t="s">
        <v>130</v>
      </c>
      <c r="K155" s="95" t="s">
        <v>97</v>
      </c>
      <c r="L155" s="95" t="s">
        <v>97</v>
      </c>
      <c r="M155" s="95" t="s">
        <v>97</v>
      </c>
      <c r="N155" s="95" t="s">
        <v>98</v>
      </c>
      <c r="O155" s="95" t="s">
        <v>1429</v>
      </c>
      <c r="P155" s="95" t="s">
        <v>1677</v>
      </c>
      <c r="Q155" s="95" t="s">
        <v>1680</v>
      </c>
      <c r="R155" s="95" t="s">
        <v>74</v>
      </c>
      <c r="S155" s="95"/>
      <c r="T155" s="95">
        <f t="shared" si="2"/>
        <v>0.65</v>
      </c>
      <c r="U155" s="95" t="s">
        <v>1410</v>
      </c>
      <c r="V155" s="95" t="s">
        <v>1301</v>
      </c>
      <c r="W155" s="95" t="s">
        <v>1361</v>
      </c>
    </row>
    <row r="156" spans="2:23" s="102" customFormat="1" ht="13.5" x14ac:dyDescent="0.4">
      <c r="B156" s="95" t="s">
        <v>1689</v>
      </c>
      <c r="C156" s="95" t="s">
        <v>1731</v>
      </c>
      <c r="D156" s="95" t="s">
        <v>97</v>
      </c>
      <c r="E156" s="95" t="s">
        <v>1607</v>
      </c>
      <c r="F156" s="95" t="s">
        <v>97</v>
      </c>
      <c r="G156" s="95" t="s">
        <v>114</v>
      </c>
      <c r="H156" s="95" t="s">
        <v>1359</v>
      </c>
      <c r="I156" s="95" t="s">
        <v>97</v>
      </c>
      <c r="J156" s="95" t="s">
        <v>130</v>
      </c>
      <c r="K156" s="95" t="s">
        <v>97</v>
      </c>
      <c r="L156" s="95" t="s">
        <v>97</v>
      </c>
      <c r="M156" s="95" t="s">
        <v>97</v>
      </c>
      <c r="N156" s="95" t="s">
        <v>98</v>
      </c>
      <c r="O156" s="95" t="s">
        <v>1430</v>
      </c>
      <c r="P156" s="95" t="s">
        <v>1677</v>
      </c>
      <c r="Q156" s="95" t="s">
        <v>1680</v>
      </c>
      <c r="R156" s="95" t="s">
        <v>74</v>
      </c>
      <c r="S156" s="95" t="s">
        <v>1607</v>
      </c>
      <c r="T156" s="95">
        <f t="shared" si="2"/>
        <v>0.65</v>
      </c>
      <c r="U156" s="95"/>
      <c r="V156" s="95" t="s">
        <v>1276</v>
      </c>
      <c r="W156" s="95" t="s">
        <v>1361</v>
      </c>
    </row>
    <row r="157" spans="2:23" s="102" customFormat="1" ht="13.5" x14ac:dyDescent="0.4">
      <c r="B157" s="95" t="s">
        <v>1689</v>
      </c>
      <c r="C157" s="95" t="s">
        <v>1731</v>
      </c>
      <c r="D157" s="95" t="s">
        <v>97</v>
      </c>
      <c r="E157" s="95" t="s">
        <v>1581</v>
      </c>
      <c r="F157" s="95" t="s">
        <v>97</v>
      </c>
      <c r="G157" s="95" t="s">
        <v>114</v>
      </c>
      <c r="H157" s="95" t="s">
        <v>1359</v>
      </c>
      <c r="I157" s="95" t="s">
        <v>97</v>
      </c>
      <c r="J157" s="95" t="s">
        <v>130</v>
      </c>
      <c r="K157" s="95" t="s">
        <v>97</v>
      </c>
      <c r="L157" s="95" t="s">
        <v>97</v>
      </c>
      <c r="M157" s="95" t="s">
        <v>97</v>
      </c>
      <c r="N157" s="95" t="s">
        <v>98</v>
      </c>
      <c r="O157" s="95" t="s">
        <v>1431</v>
      </c>
      <c r="P157" s="95" t="s">
        <v>1677</v>
      </c>
      <c r="Q157" s="95" t="s">
        <v>1680</v>
      </c>
      <c r="R157" s="95" t="s">
        <v>74</v>
      </c>
      <c r="S157" s="95"/>
      <c r="T157" s="95">
        <f t="shared" si="2"/>
        <v>0.65</v>
      </c>
      <c r="U157" s="95"/>
      <c r="V157" s="95" t="s">
        <v>1276</v>
      </c>
      <c r="W157" s="95" t="s">
        <v>1361</v>
      </c>
    </row>
    <row r="158" spans="2:23" s="102" customFormat="1" ht="13.5" x14ac:dyDescent="0.4">
      <c r="B158" s="95" t="s">
        <v>1578</v>
      </c>
      <c r="C158" s="95" t="s">
        <v>97</v>
      </c>
      <c r="D158" s="95" t="s">
        <v>97</v>
      </c>
      <c r="E158" s="95" t="s">
        <v>1580</v>
      </c>
      <c r="F158" s="95" t="s">
        <v>1736</v>
      </c>
      <c r="G158" s="95" t="s">
        <v>114</v>
      </c>
      <c r="H158" s="95" t="s">
        <v>1359</v>
      </c>
      <c r="I158" s="95" t="s">
        <v>97</v>
      </c>
      <c r="J158" s="95" t="s">
        <v>130</v>
      </c>
      <c r="K158" s="95" t="s">
        <v>97</v>
      </c>
      <c r="L158" s="95" t="s">
        <v>97</v>
      </c>
      <c r="M158" s="95" t="s">
        <v>97</v>
      </c>
      <c r="N158" s="95" t="s">
        <v>98</v>
      </c>
      <c r="O158" s="95" t="s">
        <v>1432</v>
      </c>
      <c r="P158" s="95" t="s">
        <v>1677</v>
      </c>
      <c r="Q158" s="95" t="s">
        <v>1680</v>
      </c>
      <c r="R158" s="95" t="s">
        <v>74</v>
      </c>
      <c r="S158" s="95"/>
      <c r="T158" s="95">
        <f t="shared" si="2"/>
        <v>0.65</v>
      </c>
      <c r="U158" s="95"/>
      <c r="V158" s="95" t="s">
        <v>1301</v>
      </c>
      <c r="W158" s="95" t="s">
        <v>1361</v>
      </c>
    </row>
    <row r="159" spans="2:23" s="102" customFormat="1" ht="13.5" x14ac:dyDescent="0.4">
      <c r="B159" s="95" t="s">
        <v>1578</v>
      </c>
      <c r="C159" s="95" t="s">
        <v>97</v>
      </c>
      <c r="D159" s="95" t="s">
        <v>97</v>
      </c>
      <c r="E159" s="95" t="s">
        <v>1611</v>
      </c>
      <c r="F159" s="95" t="s">
        <v>1736</v>
      </c>
      <c r="G159" s="95" t="s">
        <v>114</v>
      </c>
      <c r="H159" s="95" t="s">
        <v>1359</v>
      </c>
      <c r="I159" s="95" t="s">
        <v>97</v>
      </c>
      <c r="J159" s="95" t="s">
        <v>130</v>
      </c>
      <c r="K159" s="95" t="s">
        <v>97</v>
      </c>
      <c r="L159" s="95" t="s">
        <v>97</v>
      </c>
      <c r="M159" s="95" t="s">
        <v>97</v>
      </c>
      <c r="N159" s="95" t="s">
        <v>98</v>
      </c>
      <c r="O159" s="95" t="s">
        <v>1433</v>
      </c>
      <c r="P159" s="95" t="s">
        <v>1677</v>
      </c>
      <c r="Q159" s="95" t="s">
        <v>1680</v>
      </c>
      <c r="R159" s="95" t="s">
        <v>74</v>
      </c>
      <c r="S159" s="95"/>
      <c r="T159" s="95">
        <f t="shared" si="2"/>
        <v>0.65</v>
      </c>
      <c r="U159" s="95"/>
      <c r="V159" s="95" t="s">
        <v>1301</v>
      </c>
      <c r="W159" s="95" t="s">
        <v>1361</v>
      </c>
    </row>
    <row r="160" spans="2:23" s="102" customFormat="1" ht="13.5" x14ac:dyDescent="0.4">
      <c r="B160" s="95" t="s">
        <v>1717</v>
      </c>
      <c r="C160" s="95" t="s">
        <v>1731</v>
      </c>
      <c r="D160" s="95" t="s">
        <v>97</v>
      </c>
      <c r="E160" s="95" t="s">
        <v>1585</v>
      </c>
      <c r="F160" s="95" t="s">
        <v>1737</v>
      </c>
      <c r="G160" s="95" t="s">
        <v>114</v>
      </c>
      <c r="H160" s="95" t="s">
        <v>57</v>
      </c>
      <c r="I160" s="95" t="s">
        <v>97</v>
      </c>
      <c r="J160" s="95" t="s">
        <v>130</v>
      </c>
      <c r="K160" s="95" t="s">
        <v>97</v>
      </c>
      <c r="L160" s="95" t="s">
        <v>97</v>
      </c>
      <c r="M160" s="95" t="s">
        <v>97</v>
      </c>
      <c r="N160" s="95" t="s">
        <v>98</v>
      </c>
      <c r="O160" s="95" t="s">
        <v>1434</v>
      </c>
      <c r="P160" s="95" t="s">
        <v>1677</v>
      </c>
      <c r="Q160" s="95" t="s">
        <v>1680</v>
      </c>
      <c r="R160" s="95" t="s">
        <v>74</v>
      </c>
      <c r="S160" s="95"/>
      <c r="T160" s="95">
        <f t="shared" si="2"/>
        <v>0.65</v>
      </c>
      <c r="U160" s="95" t="s">
        <v>1410</v>
      </c>
      <c r="V160" s="95" t="s">
        <v>1301</v>
      </c>
      <c r="W160" s="95" t="s">
        <v>1361</v>
      </c>
    </row>
    <row r="161" spans="2:23" s="102" customFormat="1" ht="13.5" x14ac:dyDescent="0.4">
      <c r="B161" s="95" t="s">
        <v>1717</v>
      </c>
      <c r="C161" s="95" t="s">
        <v>1731</v>
      </c>
      <c r="D161" s="95" t="s">
        <v>97</v>
      </c>
      <c r="E161" s="95" t="s">
        <v>1718</v>
      </c>
      <c r="F161" s="95" t="s">
        <v>97</v>
      </c>
      <c r="G161" s="95" t="s">
        <v>114</v>
      </c>
      <c r="H161" s="95" t="s">
        <v>57</v>
      </c>
      <c r="I161" s="95" t="s">
        <v>97</v>
      </c>
      <c r="J161" s="95" t="s">
        <v>130</v>
      </c>
      <c r="K161" s="95" t="s">
        <v>97</v>
      </c>
      <c r="L161" s="95" t="s">
        <v>97</v>
      </c>
      <c r="M161" s="95" t="s">
        <v>97</v>
      </c>
      <c r="N161" s="95" t="s">
        <v>98</v>
      </c>
      <c r="O161" s="95" t="s">
        <v>1435</v>
      </c>
      <c r="P161" s="95" t="s">
        <v>1677</v>
      </c>
      <c r="Q161" s="95" t="s">
        <v>1680</v>
      </c>
      <c r="R161" s="95" t="s">
        <v>74</v>
      </c>
      <c r="S161" s="95"/>
      <c r="T161" s="95">
        <f t="shared" si="2"/>
        <v>0.65</v>
      </c>
      <c r="U161" s="95" t="s">
        <v>1410</v>
      </c>
      <c r="V161" s="95" t="s">
        <v>1301</v>
      </c>
      <c r="W161" s="95" t="s">
        <v>1361</v>
      </c>
    </row>
    <row r="162" spans="2:23" s="102" customFormat="1" ht="13.5" x14ac:dyDescent="0.4">
      <c r="B162" s="95" t="s">
        <v>1593</v>
      </c>
      <c r="C162" s="95" t="s">
        <v>97</v>
      </c>
      <c r="D162" s="95" t="s">
        <v>97</v>
      </c>
      <c r="E162" s="95" t="s">
        <v>1580</v>
      </c>
      <c r="F162" s="95" t="s">
        <v>1736</v>
      </c>
      <c r="G162" s="95" t="s">
        <v>114</v>
      </c>
      <c r="H162" s="95" t="s">
        <v>1359</v>
      </c>
      <c r="I162" s="95" t="s">
        <v>97</v>
      </c>
      <c r="J162" s="95" t="s">
        <v>130</v>
      </c>
      <c r="K162" s="95" t="s">
        <v>97</v>
      </c>
      <c r="L162" s="95" t="s">
        <v>97</v>
      </c>
      <c r="M162" s="95" t="s">
        <v>97</v>
      </c>
      <c r="N162" s="95" t="s">
        <v>98</v>
      </c>
      <c r="O162" s="95" t="s">
        <v>1436</v>
      </c>
      <c r="P162" s="95" t="s">
        <v>1677</v>
      </c>
      <c r="Q162" s="95" t="s">
        <v>1680</v>
      </c>
      <c r="R162" s="95" t="s">
        <v>74</v>
      </c>
      <c r="S162" s="95"/>
      <c r="T162" s="95">
        <f t="shared" si="2"/>
        <v>0.65</v>
      </c>
      <c r="U162" s="95" t="s">
        <v>1410</v>
      </c>
      <c r="V162" s="95" t="s">
        <v>1301</v>
      </c>
      <c r="W162" s="95" t="s">
        <v>1361</v>
      </c>
    </row>
    <row r="163" spans="2:23" s="102" customFormat="1" ht="13.5" x14ac:dyDescent="0.4">
      <c r="B163" s="95" t="s">
        <v>1593</v>
      </c>
      <c r="C163" s="95" t="s">
        <v>97</v>
      </c>
      <c r="D163" s="95" t="s">
        <v>97</v>
      </c>
      <c r="E163" s="95" t="s">
        <v>1579</v>
      </c>
      <c r="F163" s="95" t="s">
        <v>1736</v>
      </c>
      <c r="G163" s="95" t="s">
        <v>114</v>
      </c>
      <c r="H163" s="95" t="s">
        <v>1359</v>
      </c>
      <c r="I163" s="95" t="s">
        <v>97</v>
      </c>
      <c r="J163" s="95" t="s">
        <v>130</v>
      </c>
      <c r="K163" s="95" t="s">
        <v>97</v>
      </c>
      <c r="L163" s="95" t="s">
        <v>97</v>
      </c>
      <c r="M163" s="95" t="s">
        <v>97</v>
      </c>
      <c r="N163" s="95" t="s">
        <v>98</v>
      </c>
      <c r="O163" s="95" t="s">
        <v>1437</v>
      </c>
      <c r="P163" s="95" t="s">
        <v>1677</v>
      </c>
      <c r="Q163" s="95" t="s">
        <v>1680</v>
      </c>
      <c r="R163" s="95" t="s">
        <v>74</v>
      </c>
      <c r="S163" s="95"/>
      <c r="T163" s="95">
        <f t="shared" si="2"/>
        <v>0.65</v>
      </c>
      <c r="U163" s="95" t="s">
        <v>1410</v>
      </c>
      <c r="V163" s="95" t="s">
        <v>1301</v>
      </c>
      <c r="W163" s="95" t="s">
        <v>1361</v>
      </c>
    </row>
    <row r="164" spans="2:23" s="102" customFormat="1" ht="13.5" x14ac:dyDescent="0.4">
      <c r="B164" s="95" t="s">
        <v>1608</v>
      </c>
      <c r="C164" s="95" t="s">
        <v>97</v>
      </c>
      <c r="D164" s="95" t="s">
        <v>97</v>
      </c>
      <c r="E164" s="95" t="s">
        <v>97</v>
      </c>
      <c r="F164" s="95" t="s">
        <v>1736</v>
      </c>
      <c r="G164" s="95" t="s">
        <v>114</v>
      </c>
      <c r="H164" s="95" t="s">
        <v>1359</v>
      </c>
      <c r="I164" s="95" t="s">
        <v>97</v>
      </c>
      <c r="J164" s="95" t="s">
        <v>130</v>
      </c>
      <c r="K164" s="95" t="s">
        <v>97</v>
      </c>
      <c r="L164" s="95" t="s">
        <v>97</v>
      </c>
      <c r="M164" s="95" t="s">
        <v>97</v>
      </c>
      <c r="N164" s="95" t="s">
        <v>98</v>
      </c>
      <c r="O164" s="95" t="s">
        <v>1438</v>
      </c>
      <c r="P164" s="95" t="s">
        <v>1677</v>
      </c>
      <c r="Q164" s="95" t="s">
        <v>1680</v>
      </c>
      <c r="R164" s="95" t="s">
        <v>74</v>
      </c>
      <c r="S164" s="95"/>
      <c r="T164" s="95">
        <f t="shared" si="2"/>
        <v>0.65</v>
      </c>
      <c r="U164" s="95" t="s">
        <v>1410</v>
      </c>
      <c r="V164" s="95" t="s">
        <v>1301</v>
      </c>
      <c r="W164" s="95" t="s">
        <v>1361</v>
      </c>
    </row>
    <row r="165" spans="2:23" s="102" customFormat="1" ht="13.5" x14ac:dyDescent="0.4">
      <c r="B165" s="95" t="s">
        <v>1616</v>
      </c>
      <c r="C165" s="95" t="s">
        <v>97</v>
      </c>
      <c r="D165" s="95" t="s">
        <v>97</v>
      </c>
      <c r="E165" s="95" t="s">
        <v>97</v>
      </c>
      <c r="F165" s="95" t="s">
        <v>1738</v>
      </c>
      <c r="G165" s="95" t="s">
        <v>114</v>
      </c>
      <c r="H165" s="95" t="s">
        <v>57</v>
      </c>
      <c r="I165" s="95" t="s">
        <v>95</v>
      </c>
      <c r="J165" s="95" t="s">
        <v>305</v>
      </c>
      <c r="K165" s="95" t="s">
        <v>286</v>
      </c>
      <c r="L165" s="95" t="s">
        <v>97</v>
      </c>
      <c r="M165" s="95" t="s">
        <v>97</v>
      </c>
      <c r="N165" s="95" t="s">
        <v>107</v>
      </c>
      <c r="O165" s="95" t="s">
        <v>1439</v>
      </c>
      <c r="P165" s="95" t="s">
        <v>1677</v>
      </c>
      <c r="Q165" s="95" t="s">
        <v>1680</v>
      </c>
      <c r="R165" s="95" t="s">
        <v>147</v>
      </c>
      <c r="S165" s="95"/>
      <c r="T165" s="95">
        <f t="shared" si="2"/>
        <v>0.59</v>
      </c>
      <c r="U165" s="95"/>
      <c r="V165" s="95" t="s">
        <v>1418</v>
      </c>
      <c r="W165" s="95" t="s">
        <v>1361</v>
      </c>
    </row>
    <row r="166" spans="2:23" s="102" customFormat="1" ht="13.5" x14ac:dyDescent="0.4">
      <c r="B166" s="95" t="s">
        <v>1616</v>
      </c>
      <c r="C166" s="95" t="s">
        <v>97</v>
      </c>
      <c r="D166" s="95" t="s">
        <v>97</v>
      </c>
      <c r="E166" s="95" t="s">
        <v>97</v>
      </c>
      <c r="F166" s="95" t="s">
        <v>1739</v>
      </c>
      <c r="G166" s="95" t="s">
        <v>114</v>
      </c>
      <c r="H166" s="95" t="s">
        <v>57</v>
      </c>
      <c r="I166" s="95" t="s">
        <v>95</v>
      </c>
      <c r="J166" s="95" t="s">
        <v>285</v>
      </c>
      <c r="K166" s="95" t="s">
        <v>286</v>
      </c>
      <c r="L166" s="95" t="s">
        <v>97</v>
      </c>
      <c r="M166" s="95" t="s">
        <v>97</v>
      </c>
      <c r="N166" s="95" t="s">
        <v>107</v>
      </c>
      <c r="O166" s="95" t="s">
        <v>1440</v>
      </c>
      <c r="P166" s="95" t="s">
        <v>1677</v>
      </c>
      <c r="Q166" s="95" t="s">
        <v>1680</v>
      </c>
      <c r="R166" s="95" t="s">
        <v>147</v>
      </c>
      <c r="S166" s="95"/>
      <c r="T166" s="95">
        <f t="shared" si="2"/>
        <v>0.95</v>
      </c>
      <c r="U166" s="95"/>
      <c r="V166" s="95" t="s">
        <v>1418</v>
      </c>
      <c r="W166" s="95" t="s">
        <v>1361</v>
      </c>
    </row>
    <row r="167" spans="2:23" s="102" customFormat="1" ht="13.5" x14ac:dyDescent="0.4">
      <c r="B167" s="95" t="s">
        <v>1616</v>
      </c>
      <c r="C167" s="95" t="s">
        <v>97</v>
      </c>
      <c r="D167" s="95" t="s">
        <v>97</v>
      </c>
      <c r="E167" s="95" t="s">
        <v>97</v>
      </c>
      <c r="F167" s="95" t="s">
        <v>1738</v>
      </c>
      <c r="G167" s="95" t="s">
        <v>114</v>
      </c>
      <c r="H167" s="95" t="s">
        <v>57</v>
      </c>
      <c r="I167" s="95" t="s">
        <v>95</v>
      </c>
      <c r="J167" s="95" t="s">
        <v>259</v>
      </c>
      <c r="K167" s="95" t="s">
        <v>286</v>
      </c>
      <c r="L167" s="95" t="s">
        <v>97</v>
      </c>
      <c r="M167" s="95" t="s">
        <v>97</v>
      </c>
      <c r="N167" s="95" t="s">
        <v>107</v>
      </c>
      <c r="O167" s="95" t="s">
        <v>1441</v>
      </c>
      <c r="P167" s="95" t="s">
        <v>1677</v>
      </c>
      <c r="Q167" s="95" t="s">
        <v>1680</v>
      </c>
      <c r="R167" s="95" t="s">
        <v>40</v>
      </c>
      <c r="S167" s="95"/>
      <c r="T167" s="95">
        <f t="shared" si="2"/>
        <v>0.96</v>
      </c>
      <c r="U167" s="95"/>
      <c r="V167" s="95" t="s">
        <v>1418</v>
      </c>
      <c r="W167" s="95" t="s">
        <v>1361</v>
      </c>
    </row>
    <row r="168" spans="2:23" s="102" customFormat="1" ht="13.5" x14ac:dyDescent="0.4">
      <c r="B168" s="95" t="s">
        <v>1616</v>
      </c>
      <c r="C168" s="95" t="s">
        <v>97</v>
      </c>
      <c r="D168" s="95" t="s">
        <v>97</v>
      </c>
      <c r="E168" s="95" t="s">
        <v>97</v>
      </c>
      <c r="F168" s="95" t="s">
        <v>1739</v>
      </c>
      <c r="G168" s="95" t="s">
        <v>114</v>
      </c>
      <c r="H168" s="95" t="s">
        <v>57</v>
      </c>
      <c r="I168" s="95" t="s">
        <v>95</v>
      </c>
      <c r="J168" s="95" t="s">
        <v>259</v>
      </c>
      <c r="K168" s="95" t="s">
        <v>286</v>
      </c>
      <c r="L168" s="95" t="s">
        <v>97</v>
      </c>
      <c r="M168" s="95" t="s">
        <v>97</v>
      </c>
      <c r="N168" s="95" t="s">
        <v>107</v>
      </c>
      <c r="O168" s="95" t="s">
        <v>1441</v>
      </c>
      <c r="P168" s="95" t="s">
        <v>1677</v>
      </c>
      <c r="Q168" s="95" t="s">
        <v>1680</v>
      </c>
      <c r="R168" s="95" t="s">
        <v>40</v>
      </c>
      <c r="S168" s="95"/>
      <c r="T168" s="95">
        <f t="shared" si="2"/>
        <v>0.96</v>
      </c>
      <c r="U168" s="95"/>
      <c r="V168" s="95" t="s">
        <v>1418</v>
      </c>
      <c r="W168" s="95" t="s">
        <v>1361</v>
      </c>
    </row>
    <row r="169" spans="2:23" s="102" customFormat="1" ht="13.5" x14ac:dyDescent="0.4">
      <c r="B169" s="95" t="s">
        <v>1617</v>
      </c>
      <c r="C169" s="95" t="s">
        <v>97</v>
      </c>
      <c r="D169" s="95" t="s">
        <v>97</v>
      </c>
      <c r="E169" s="95" t="s">
        <v>97</v>
      </c>
      <c r="F169" s="95" t="s">
        <v>1739</v>
      </c>
      <c r="G169" s="95" t="s">
        <v>114</v>
      </c>
      <c r="H169" s="95" t="s">
        <v>57</v>
      </c>
      <c r="I169" s="95" t="s">
        <v>95</v>
      </c>
      <c r="J169" s="95" t="s">
        <v>285</v>
      </c>
      <c r="K169" s="95" t="s">
        <v>286</v>
      </c>
      <c r="L169" s="95" t="s">
        <v>97</v>
      </c>
      <c r="M169" s="95" t="s">
        <v>97</v>
      </c>
      <c r="N169" s="95" t="s">
        <v>107</v>
      </c>
      <c r="O169" s="95" t="s">
        <v>1442</v>
      </c>
      <c r="P169" s="95" t="s">
        <v>1677</v>
      </c>
      <c r="Q169" s="95" t="s">
        <v>1680</v>
      </c>
      <c r="R169" s="95" t="s">
        <v>147</v>
      </c>
      <c r="S169" s="95"/>
      <c r="T169" s="95">
        <f t="shared" si="2"/>
        <v>0.95</v>
      </c>
      <c r="U169" s="95"/>
      <c r="V169" s="95" t="s">
        <v>1418</v>
      </c>
      <c r="W169" s="95" t="s">
        <v>1361</v>
      </c>
    </row>
    <row r="170" spans="2:23" s="102" customFormat="1" ht="13.5" x14ac:dyDescent="0.4">
      <c r="B170" s="95" t="s">
        <v>1617</v>
      </c>
      <c r="C170" s="95" t="s">
        <v>97</v>
      </c>
      <c r="D170" s="95" t="s">
        <v>97</v>
      </c>
      <c r="E170" s="95" t="s">
        <v>97</v>
      </c>
      <c r="F170" s="95" t="s">
        <v>1738</v>
      </c>
      <c r="G170" s="95" t="s">
        <v>114</v>
      </c>
      <c r="H170" s="95" t="s">
        <v>57</v>
      </c>
      <c r="I170" s="95" t="s">
        <v>95</v>
      </c>
      <c r="J170" s="95" t="s">
        <v>259</v>
      </c>
      <c r="K170" s="95" t="s">
        <v>286</v>
      </c>
      <c r="L170" s="95" t="s">
        <v>97</v>
      </c>
      <c r="M170" s="95" t="s">
        <v>97</v>
      </c>
      <c r="N170" s="95" t="s">
        <v>107</v>
      </c>
      <c r="O170" s="95" t="s">
        <v>1443</v>
      </c>
      <c r="P170" s="95" t="s">
        <v>1677</v>
      </c>
      <c r="Q170" s="95" t="s">
        <v>1680</v>
      </c>
      <c r="R170" s="95" t="s">
        <v>40</v>
      </c>
      <c r="S170" s="95"/>
      <c r="T170" s="95">
        <f t="shared" si="2"/>
        <v>0.96</v>
      </c>
      <c r="U170" s="95"/>
      <c r="V170" s="95" t="s">
        <v>1418</v>
      </c>
      <c r="W170" s="95" t="s">
        <v>1361</v>
      </c>
    </row>
    <row r="171" spans="2:23" s="102" customFormat="1" ht="13.5" x14ac:dyDescent="0.4">
      <c r="B171" s="95" t="s">
        <v>1617</v>
      </c>
      <c r="C171" s="95" t="s">
        <v>97</v>
      </c>
      <c r="D171" s="95" t="s">
        <v>97</v>
      </c>
      <c r="E171" s="95" t="s">
        <v>97</v>
      </c>
      <c r="F171" s="95" t="s">
        <v>1739</v>
      </c>
      <c r="G171" s="95" t="s">
        <v>114</v>
      </c>
      <c r="H171" s="95" t="s">
        <v>57</v>
      </c>
      <c r="I171" s="95" t="s">
        <v>95</v>
      </c>
      <c r="J171" s="95" t="s">
        <v>259</v>
      </c>
      <c r="K171" s="95" t="s">
        <v>286</v>
      </c>
      <c r="L171" s="95" t="s">
        <v>97</v>
      </c>
      <c r="M171" s="95" t="s">
        <v>97</v>
      </c>
      <c r="N171" s="95" t="s">
        <v>107</v>
      </c>
      <c r="O171" s="95" t="s">
        <v>1443</v>
      </c>
      <c r="P171" s="95" t="s">
        <v>1677</v>
      </c>
      <c r="Q171" s="95" t="s">
        <v>1680</v>
      </c>
      <c r="R171" s="95" t="s">
        <v>40</v>
      </c>
      <c r="S171" s="95"/>
      <c r="T171" s="95">
        <f t="shared" si="2"/>
        <v>0.96</v>
      </c>
      <c r="U171" s="95"/>
      <c r="V171" s="95" t="s">
        <v>1418</v>
      </c>
      <c r="W171" s="95" t="s">
        <v>1361</v>
      </c>
    </row>
    <row r="172" spans="2:23" s="102" customFormat="1" ht="13.5" x14ac:dyDescent="0.4">
      <c r="B172" s="95" t="s">
        <v>1444</v>
      </c>
      <c r="C172" s="95" t="s">
        <v>97</v>
      </c>
      <c r="D172" s="95" t="s">
        <v>97</v>
      </c>
      <c r="E172" s="95" t="s">
        <v>97</v>
      </c>
      <c r="F172" s="95" t="s">
        <v>97</v>
      </c>
      <c r="G172" s="95" t="s">
        <v>114</v>
      </c>
      <c r="H172" s="95" t="s">
        <v>57</v>
      </c>
      <c r="I172" s="95" t="s">
        <v>95</v>
      </c>
      <c r="J172" s="95" t="s">
        <v>96</v>
      </c>
      <c r="K172" s="95" t="s">
        <v>286</v>
      </c>
      <c r="L172" s="95" t="s">
        <v>97</v>
      </c>
      <c r="M172" s="95" t="s">
        <v>97</v>
      </c>
      <c r="N172" s="95" t="s">
        <v>98</v>
      </c>
      <c r="O172" s="95" t="s">
        <v>1445</v>
      </c>
      <c r="P172" s="95" t="s">
        <v>1677</v>
      </c>
      <c r="Q172" s="95" t="s">
        <v>1680</v>
      </c>
      <c r="R172" s="95" t="s">
        <v>36</v>
      </c>
      <c r="S172" s="95"/>
      <c r="T172" s="95">
        <f t="shared" si="2"/>
        <v>1.4</v>
      </c>
      <c r="U172" s="95"/>
      <c r="V172" s="95" t="s">
        <v>1272</v>
      </c>
      <c r="W172" s="95" t="s">
        <v>1361</v>
      </c>
    </row>
    <row r="173" spans="2:23" s="102" customFormat="1" ht="13.5" x14ac:dyDescent="0.4">
      <c r="B173" s="95" t="s">
        <v>1444</v>
      </c>
      <c r="C173" s="95" t="s">
        <v>97</v>
      </c>
      <c r="D173" s="95" t="s">
        <v>97</v>
      </c>
      <c r="E173" s="95" t="s">
        <v>97</v>
      </c>
      <c r="F173" s="95" t="s">
        <v>97</v>
      </c>
      <c r="G173" s="95" t="s">
        <v>114</v>
      </c>
      <c r="H173" s="95" t="s">
        <v>57</v>
      </c>
      <c r="I173" s="95" t="s">
        <v>95</v>
      </c>
      <c r="J173" s="95" t="s">
        <v>113</v>
      </c>
      <c r="K173" s="95" t="s">
        <v>286</v>
      </c>
      <c r="L173" s="95" t="s">
        <v>97</v>
      </c>
      <c r="M173" s="95" t="s">
        <v>97</v>
      </c>
      <c r="N173" s="95" t="s">
        <v>98</v>
      </c>
      <c r="O173" s="95" t="s">
        <v>1446</v>
      </c>
      <c r="P173" s="95" t="s">
        <v>1677</v>
      </c>
      <c r="Q173" s="95" t="s">
        <v>1680</v>
      </c>
      <c r="R173" s="95" t="s">
        <v>37</v>
      </c>
      <c r="S173" s="95"/>
      <c r="T173" s="95">
        <f t="shared" si="2"/>
        <v>1.7</v>
      </c>
      <c r="U173" s="95"/>
      <c r="V173" s="95" t="s">
        <v>1272</v>
      </c>
      <c r="W173" s="95" t="s">
        <v>1361</v>
      </c>
    </row>
    <row r="174" spans="2:23" s="102" customFormat="1" ht="13.5" x14ac:dyDescent="0.4">
      <c r="B174" s="95" t="s">
        <v>1740</v>
      </c>
      <c r="C174" s="95" t="s">
        <v>97</v>
      </c>
      <c r="D174" s="95" t="s">
        <v>97</v>
      </c>
      <c r="E174" s="95" t="s">
        <v>97</v>
      </c>
      <c r="F174" s="95" t="s">
        <v>1609</v>
      </c>
      <c r="G174" s="95" t="s">
        <v>114</v>
      </c>
      <c r="H174" s="95" t="s">
        <v>57</v>
      </c>
      <c r="I174" s="95" t="s">
        <v>95</v>
      </c>
      <c r="J174" s="95" t="s">
        <v>162</v>
      </c>
      <c r="K174" s="95" t="s">
        <v>286</v>
      </c>
      <c r="L174" s="95" t="s">
        <v>97</v>
      </c>
      <c r="M174" s="95" t="s">
        <v>97</v>
      </c>
      <c r="N174" s="95" t="s">
        <v>107</v>
      </c>
      <c r="O174" s="95" t="s">
        <v>1447</v>
      </c>
      <c r="P174" s="95" t="s">
        <v>1677</v>
      </c>
      <c r="Q174" s="95" t="s">
        <v>1680</v>
      </c>
      <c r="R174" s="95" t="s">
        <v>40</v>
      </c>
      <c r="S174" s="95"/>
      <c r="T174" s="95">
        <f t="shared" si="2"/>
        <v>0.84</v>
      </c>
      <c r="U174" s="95"/>
      <c r="V174" s="95" t="s">
        <v>1418</v>
      </c>
      <c r="W174" s="95" t="s">
        <v>1361</v>
      </c>
    </row>
    <row r="175" spans="2:23" s="102" customFormat="1" ht="13.5" x14ac:dyDescent="0.4">
      <c r="B175" s="95" t="s">
        <v>1740</v>
      </c>
      <c r="C175" s="95" t="s">
        <v>97</v>
      </c>
      <c r="D175" s="95" t="s">
        <v>97</v>
      </c>
      <c r="E175" s="95" t="s">
        <v>97</v>
      </c>
      <c r="F175" s="95" t="s">
        <v>1609</v>
      </c>
      <c r="G175" s="95" t="s">
        <v>114</v>
      </c>
      <c r="H175" s="95" t="s">
        <v>57</v>
      </c>
      <c r="I175" s="95" t="s">
        <v>95</v>
      </c>
      <c r="J175" s="95" t="s">
        <v>176</v>
      </c>
      <c r="K175" s="95" t="s">
        <v>286</v>
      </c>
      <c r="L175" s="95" t="s">
        <v>97</v>
      </c>
      <c r="M175" s="95" t="s">
        <v>97</v>
      </c>
      <c r="N175" s="95" t="s">
        <v>107</v>
      </c>
      <c r="O175" s="95" t="s">
        <v>1448</v>
      </c>
      <c r="P175" s="95" t="s">
        <v>1677</v>
      </c>
      <c r="Q175" s="95" t="s">
        <v>1680</v>
      </c>
      <c r="R175" s="95" t="s">
        <v>40</v>
      </c>
      <c r="S175" s="95"/>
      <c r="T175" s="95">
        <f t="shared" si="2"/>
        <v>1.2</v>
      </c>
      <c r="U175" s="95"/>
      <c r="V175" s="95" t="s">
        <v>1418</v>
      </c>
      <c r="W175" s="95" t="s">
        <v>1361</v>
      </c>
    </row>
    <row r="176" spans="2:23" s="102" customFormat="1" ht="13.5" x14ac:dyDescent="0.4">
      <c r="B176" s="95" t="s">
        <v>1740</v>
      </c>
      <c r="C176" s="95" t="s">
        <v>1642</v>
      </c>
      <c r="D176" s="95" t="s">
        <v>97</v>
      </c>
      <c r="E176" s="95" t="s">
        <v>97</v>
      </c>
      <c r="F176" s="95" t="s">
        <v>1610</v>
      </c>
      <c r="G176" s="95" t="s">
        <v>114</v>
      </c>
      <c r="H176" s="95" t="s">
        <v>57</v>
      </c>
      <c r="I176" s="95" t="s">
        <v>95</v>
      </c>
      <c r="J176" s="95" t="s">
        <v>162</v>
      </c>
      <c r="K176" s="95" t="s">
        <v>286</v>
      </c>
      <c r="L176" s="95" t="s">
        <v>97</v>
      </c>
      <c r="M176" s="95" t="s">
        <v>97</v>
      </c>
      <c r="N176" s="95" t="s">
        <v>107</v>
      </c>
      <c r="O176" s="95" t="s">
        <v>1449</v>
      </c>
      <c r="P176" s="95" t="s">
        <v>1677</v>
      </c>
      <c r="Q176" s="95" t="s">
        <v>1680</v>
      </c>
      <c r="R176" s="95" t="s">
        <v>40</v>
      </c>
      <c r="S176" s="95"/>
      <c r="T176" s="95">
        <f t="shared" si="2"/>
        <v>0.84</v>
      </c>
      <c r="U176" s="95"/>
      <c r="V176" s="95" t="s">
        <v>1418</v>
      </c>
      <c r="W176" s="95" t="s">
        <v>1361</v>
      </c>
    </row>
    <row r="177" spans="2:23" s="102" customFormat="1" ht="13.5" x14ac:dyDescent="0.4">
      <c r="B177" s="95" t="s">
        <v>1740</v>
      </c>
      <c r="C177" s="95" t="s">
        <v>97</v>
      </c>
      <c r="D177" s="95" t="s">
        <v>97</v>
      </c>
      <c r="E177" s="95" t="s">
        <v>97</v>
      </c>
      <c r="F177" s="95" t="s">
        <v>1741</v>
      </c>
      <c r="G177" s="95" t="s">
        <v>114</v>
      </c>
      <c r="H177" s="95" t="s">
        <v>57</v>
      </c>
      <c r="I177" s="95" t="s">
        <v>95</v>
      </c>
      <c r="J177" s="95" t="s">
        <v>176</v>
      </c>
      <c r="K177" s="95" t="s">
        <v>286</v>
      </c>
      <c r="L177" s="95" t="s">
        <v>97</v>
      </c>
      <c r="M177" s="95" t="s">
        <v>97</v>
      </c>
      <c r="N177" s="95" t="s">
        <v>107</v>
      </c>
      <c r="O177" s="95" t="s">
        <v>1450</v>
      </c>
      <c r="P177" s="95" t="s">
        <v>1677</v>
      </c>
      <c r="Q177" s="95" t="s">
        <v>1680</v>
      </c>
      <c r="R177" s="95" t="s">
        <v>40</v>
      </c>
      <c r="S177" s="95"/>
      <c r="T177" s="95">
        <f t="shared" si="2"/>
        <v>1.2</v>
      </c>
      <c r="U177" s="95"/>
      <c r="V177" s="95" t="s">
        <v>1418</v>
      </c>
      <c r="W177" s="95" t="s">
        <v>1361</v>
      </c>
    </row>
    <row r="178" spans="2:23" s="102" customFormat="1" ht="13.5" x14ac:dyDescent="0.4">
      <c r="B178" s="95" t="s">
        <v>1740</v>
      </c>
      <c r="C178" s="95" t="s">
        <v>97</v>
      </c>
      <c r="D178" s="95" t="s">
        <v>97</v>
      </c>
      <c r="E178" s="95" t="s">
        <v>97</v>
      </c>
      <c r="F178" s="95" t="s">
        <v>1741</v>
      </c>
      <c r="G178" s="95" t="s">
        <v>114</v>
      </c>
      <c r="H178" s="95" t="s">
        <v>57</v>
      </c>
      <c r="I178" s="95" t="s">
        <v>95</v>
      </c>
      <c r="J178" s="95" t="s">
        <v>176</v>
      </c>
      <c r="K178" s="95" t="s">
        <v>286</v>
      </c>
      <c r="L178" s="95" t="s">
        <v>97</v>
      </c>
      <c r="M178" s="95" t="s">
        <v>97</v>
      </c>
      <c r="N178" s="95" t="s">
        <v>98</v>
      </c>
      <c r="O178" s="95" t="s">
        <v>1451</v>
      </c>
      <c r="P178" s="95" t="s">
        <v>1677</v>
      </c>
      <c r="Q178" s="95" t="s">
        <v>1680</v>
      </c>
      <c r="R178" s="95" t="s">
        <v>40</v>
      </c>
      <c r="S178" s="95"/>
      <c r="T178" s="95">
        <f t="shared" si="2"/>
        <v>1.2</v>
      </c>
      <c r="U178" s="95"/>
      <c r="V178" s="95" t="s">
        <v>1418</v>
      </c>
      <c r="W178" s="95" t="s">
        <v>1361</v>
      </c>
    </row>
    <row r="179" spans="2:23" s="102" customFormat="1" ht="13.5" x14ac:dyDescent="0.4">
      <c r="B179" s="95" t="s">
        <v>1740</v>
      </c>
      <c r="C179" s="95" t="s">
        <v>97</v>
      </c>
      <c r="D179" s="95" t="s">
        <v>97</v>
      </c>
      <c r="E179" s="95" t="s">
        <v>97</v>
      </c>
      <c r="F179" s="95" t="s">
        <v>1741</v>
      </c>
      <c r="G179" s="95" t="s">
        <v>114</v>
      </c>
      <c r="H179" s="95" t="s">
        <v>57</v>
      </c>
      <c r="I179" s="95" t="s">
        <v>95</v>
      </c>
      <c r="J179" s="95" t="s">
        <v>96</v>
      </c>
      <c r="K179" s="95" t="s">
        <v>286</v>
      </c>
      <c r="L179" s="95" t="s">
        <v>97</v>
      </c>
      <c r="M179" s="95" t="s">
        <v>97</v>
      </c>
      <c r="N179" s="95" t="s">
        <v>107</v>
      </c>
      <c r="O179" s="95" t="s">
        <v>1452</v>
      </c>
      <c r="P179" s="95" t="s">
        <v>1677</v>
      </c>
      <c r="Q179" s="95" t="s">
        <v>1680</v>
      </c>
      <c r="R179" s="95" t="s">
        <v>35</v>
      </c>
      <c r="S179" s="95"/>
      <c r="T179" s="95">
        <f t="shared" si="2"/>
        <v>1.4</v>
      </c>
      <c r="U179" s="95"/>
      <c r="V179" s="95" t="s">
        <v>1418</v>
      </c>
      <c r="W179" s="95" t="s">
        <v>1361</v>
      </c>
    </row>
    <row r="180" spans="2:23" s="102" customFormat="1" ht="13.5" x14ac:dyDescent="0.4">
      <c r="B180" s="95" t="s">
        <v>1740</v>
      </c>
      <c r="C180" s="95" t="s">
        <v>97</v>
      </c>
      <c r="D180" s="95" t="s">
        <v>97</v>
      </c>
      <c r="E180" s="95" t="s">
        <v>97</v>
      </c>
      <c r="F180" s="95" t="s">
        <v>1741</v>
      </c>
      <c r="G180" s="95" t="s">
        <v>114</v>
      </c>
      <c r="H180" s="95" t="s">
        <v>57</v>
      </c>
      <c r="I180" s="95" t="s">
        <v>95</v>
      </c>
      <c r="J180" s="95" t="s">
        <v>96</v>
      </c>
      <c r="K180" s="95" t="s">
        <v>286</v>
      </c>
      <c r="L180" s="95" t="s">
        <v>97</v>
      </c>
      <c r="M180" s="95" t="s">
        <v>97</v>
      </c>
      <c r="N180" s="95" t="s">
        <v>98</v>
      </c>
      <c r="O180" s="95" t="s">
        <v>1453</v>
      </c>
      <c r="P180" s="95" t="s">
        <v>1677</v>
      </c>
      <c r="Q180" s="95" t="s">
        <v>1680</v>
      </c>
      <c r="R180" s="95" t="s">
        <v>35</v>
      </c>
      <c r="S180" s="95"/>
      <c r="T180" s="95">
        <f t="shared" si="2"/>
        <v>1.4</v>
      </c>
      <c r="U180" s="95"/>
      <c r="V180" s="95" t="s">
        <v>1418</v>
      </c>
      <c r="W180" s="95" t="s">
        <v>1361</v>
      </c>
    </row>
    <row r="181" spans="2:23" s="102" customFormat="1" ht="13.5" x14ac:dyDescent="0.4">
      <c r="B181" s="95" t="s">
        <v>1740</v>
      </c>
      <c r="C181" s="95" t="s">
        <v>97</v>
      </c>
      <c r="D181" s="95" t="s">
        <v>97</v>
      </c>
      <c r="E181" s="95" t="s">
        <v>97</v>
      </c>
      <c r="F181" s="95" t="s">
        <v>1741</v>
      </c>
      <c r="G181" s="95" t="s">
        <v>114</v>
      </c>
      <c r="H181" s="95" t="s">
        <v>57</v>
      </c>
      <c r="I181" s="95" t="s">
        <v>95</v>
      </c>
      <c r="J181" s="95" t="s">
        <v>113</v>
      </c>
      <c r="K181" s="95" t="s">
        <v>286</v>
      </c>
      <c r="L181" s="95" t="s">
        <v>97</v>
      </c>
      <c r="M181" s="95" t="s">
        <v>97</v>
      </c>
      <c r="N181" s="95" t="s">
        <v>107</v>
      </c>
      <c r="O181" s="95" t="s">
        <v>1454</v>
      </c>
      <c r="P181" s="95" t="s">
        <v>1677</v>
      </c>
      <c r="Q181" s="95" t="s">
        <v>1680</v>
      </c>
      <c r="R181" s="95" t="s">
        <v>36</v>
      </c>
      <c r="S181" s="95"/>
      <c r="T181" s="95">
        <f t="shared" si="2"/>
        <v>1.7</v>
      </c>
      <c r="U181" s="95"/>
      <c r="V181" s="95" t="s">
        <v>1418</v>
      </c>
      <c r="W181" s="95" t="s">
        <v>1361</v>
      </c>
    </row>
    <row r="182" spans="2:23" s="102" customFormat="1" ht="13.5" x14ac:dyDescent="0.4">
      <c r="B182" s="95" t="s">
        <v>1740</v>
      </c>
      <c r="C182" s="95" t="s">
        <v>97</v>
      </c>
      <c r="D182" s="95" t="s">
        <v>97</v>
      </c>
      <c r="E182" s="95" t="s">
        <v>97</v>
      </c>
      <c r="F182" s="95" t="s">
        <v>1741</v>
      </c>
      <c r="G182" s="95" t="s">
        <v>114</v>
      </c>
      <c r="H182" s="95" t="s">
        <v>57</v>
      </c>
      <c r="I182" s="95" t="s">
        <v>95</v>
      </c>
      <c r="J182" s="95" t="s">
        <v>113</v>
      </c>
      <c r="K182" s="95" t="s">
        <v>286</v>
      </c>
      <c r="L182" s="95" t="s">
        <v>97</v>
      </c>
      <c r="M182" s="95" t="s">
        <v>97</v>
      </c>
      <c r="N182" s="95" t="s">
        <v>98</v>
      </c>
      <c r="O182" s="95" t="s">
        <v>1455</v>
      </c>
      <c r="P182" s="95" t="s">
        <v>1677</v>
      </c>
      <c r="Q182" s="95" t="s">
        <v>1680</v>
      </c>
      <c r="R182" s="95" t="s">
        <v>36</v>
      </c>
      <c r="S182" s="95"/>
      <c r="T182" s="95">
        <f t="shared" si="2"/>
        <v>1.7</v>
      </c>
      <c r="U182" s="95"/>
      <c r="V182" s="95" t="s">
        <v>1418</v>
      </c>
      <c r="W182" s="95" t="s">
        <v>1361</v>
      </c>
    </row>
    <row r="183" spans="2:23" s="103" customFormat="1" ht="13.5" x14ac:dyDescent="0.4">
      <c r="B183" s="95" t="s">
        <v>1740</v>
      </c>
      <c r="C183" s="95" t="s">
        <v>1642</v>
      </c>
      <c r="D183" s="95" t="s">
        <v>97</v>
      </c>
      <c r="E183" s="95" t="s">
        <v>97</v>
      </c>
      <c r="F183" s="95" t="s">
        <v>1738</v>
      </c>
      <c r="G183" s="95" t="s">
        <v>114</v>
      </c>
      <c r="H183" s="95" t="s">
        <v>57</v>
      </c>
      <c r="I183" s="95" t="s">
        <v>95</v>
      </c>
      <c r="J183" s="95" t="s">
        <v>176</v>
      </c>
      <c r="K183" s="95" t="s">
        <v>286</v>
      </c>
      <c r="L183" s="95" t="s">
        <v>97</v>
      </c>
      <c r="M183" s="95" t="s">
        <v>97</v>
      </c>
      <c r="N183" s="95" t="s">
        <v>107</v>
      </c>
      <c r="O183" s="95" t="s">
        <v>1456</v>
      </c>
      <c r="P183" s="95" t="s">
        <v>1677</v>
      </c>
      <c r="Q183" s="95" t="s">
        <v>1680</v>
      </c>
      <c r="R183" s="95" t="s">
        <v>40</v>
      </c>
      <c r="S183" s="95"/>
      <c r="T183" s="95">
        <f t="shared" si="2"/>
        <v>1.2</v>
      </c>
      <c r="U183" s="95"/>
      <c r="V183" s="95" t="s">
        <v>1418</v>
      </c>
      <c r="W183" s="95" t="s">
        <v>1361</v>
      </c>
    </row>
    <row r="184" spans="2:23" s="103" customFormat="1" ht="13.5" x14ac:dyDescent="0.4">
      <c r="B184" s="95" t="s">
        <v>1740</v>
      </c>
      <c r="C184" s="95" t="s">
        <v>1642</v>
      </c>
      <c r="D184" s="95" t="s">
        <v>97</v>
      </c>
      <c r="E184" s="95" t="s">
        <v>97</v>
      </c>
      <c r="F184" s="95" t="s">
        <v>1738</v>
      </c>
      <c r="G184" s="95" t="s">
        <v>114</v>
      </c>
      <c r="H184" s="95" t="s">
        <v>57</v>
      </c>
      <c r="I184" s="95" t="s">
        <v>95</v>
      </c>
      <c r="J184" s="95" t="s">
        <v>176</v>
      </c>
      <c r="K184" s="95" t="s">
        <v>286</v>
      </c>
      <c r="L184" s="95" t="s">
        <v>97</v>
      </c>
      <c r="M184" s="95" t="s">
        <v>97</v>
      </c>
      <c r="N184" s="95" t="s">
        <v>98</v>
      </c>
      <c r="O184" s="95" t="s">
        <v>1457</v>
      </c>
      <c r="P184" s="95" t="s">
        <v>1677</v>
      </c>
      <c r="Q184" s="95" t="s">
        <v>1680</v>
      </c>
      <c r="R184" s="95" t="s">
        <v>40</v>
      </c>
      <c r="S184" s="95"/>
      <c r="T184" s="95">
        <f t="shared" si="2"/>
        <v>1.2</v>
      </c>
      <c r="U184" s="95"/>
      <c r="V184" s="95" t="s">
        <v>1418</v>
      </c>
      <c r="W184" s="95" t="s">
        <v>1361</v>
      </c>
    </row>
    <row r="185" spans="2:23" s="103" customFormat="1" ht="13.5" x14ac:dyDescent="0.4">
      <c r="B185" s="95" t="s">
        <v>1740</v>
      </c>
      <c r="C185" s="95" t="s">
        <v>1642</v>
      </c>
      <c r="D185" s="95" t="s">
        <v>97</v>
      </c>
      <c r="E185" s="95" t="s">
        <v>97</v>
      </c>
      <c r="F185" s="95" t="s">
        <v>1738</v>
      </c>
      <c r="G185" s="95" t="s">
        <v>114</v>
      </c>
      <c r="H185" s="95" t="s">
        <v>57</v>
      </c>
      <c r="I185" s="95" t="s">
        <v>95</v>
      </c>
      <c r="J185" s="95" t="s">
        <v>96</v>
      </c>
      <c r="K185" s="95" t="s">
        <v>286</v>
      </c>
      <c r="L185" s="95" t="s">
        <v>97</v>
      </c>
      <c r="M185" s="95" t="s">
        <v>97</v>
      </c>
      <c r="N185" s="95" t="s">
        <v>107</v>
      </c>
      <c r="O185" s="95" t="s">
        <v>1458</v>
      </c>
      <c r="P185" s="95" t="s">
        <v>1677</v>
      </c>
      <c r="Q185" s="95" t="s">
        <v>1680</v>
      </c>
      <c r="R185" s="95" t="s">
        <v>35</v>
      </c>
      <c r="S185" s="95"/>
      <c r="T185" s="95">
        <f t="shared" si="2"/>
        <v>1.4</v>
      </c>
      <c r="U185" s="95"/>
      <c r="V185" s="95" t="s">
        <v>1418</v>
      </c>
      <c r="W185" s="95" t="s">
        <v>1361</v>
      </c>
    </row>
    <row r="186" spans="2:23" s="103" customFormat="1" ht="13.5" x14ac:dyDescent="0.4">
      <c r="B186" s="95" t="s">
        <v>1740</v>
      </c>
      <c r="C186" s="95" t="s">
        <v>1642</v>
      </c>
      <c r="D186" s="95" t="s">
        <v>97</v>
      </c>
      <c r="E186" s="95" t="s">
        <v>97</v>
      </c>
      <c r="F186" s="95" t="s">
        <v>1738</v>
      </c>
      <c r="G186" s="95" t="s">
        <v>114</v>
      </c>
      <c r="H186" s="95" t="s">
        <v>57</v>
      </c>
      <c r="I186" s="95" t="s">
        <v>95</v>
      </c>
      <c r="J186" s="95" t="s">
        <v>96</v>
      </c>
      <c r="K186" s="95" t="s">
        <v>286</v>
      </c>
      <c r="L186" s="95" t="s">
        <v>97</v>
      </c>
      <c r="M186" s="95" t="s">
        <v>97</v>
      </c>
      <c r="N186" s="95" t="s">
        <v>98</v>
      </c>
      <c r="O186" s="95" t="s">
        <v>1459</v>
      </c>
      <c r="P186" s="95" t="s">
        <v>1677</v>
      </c>
      <c r="Q186" s="95" t="s">
        <v>1680</v>
      </c>
      <c r="R186" s="95" t="s">
        <v>35</v>
      </c>
      <c r="S186" s="95"/>
      <c r="T186" s="95">
        <f t="shared" si="2"/>
        <v>1.4</v>
      </c>
      <c r="U186" s="95"/>
      <c r="V186" s="95" t="s">
        <v>1418</v>
      </c>
      <c r="W186" s="95" t="s">
        <v>1361</v>
      </c>
    </row>
    <row r="187" spans="2:23" s="103" customFormat="1" ht="13.5" x14ac:dyDescent="0.4">
      <c r="B187" s="95" t="s">
        <v>1740</v>
      </c>
      <c r="C187" s="95" t="s">
        <v>1642</v>
      </c>
      <c r="D187" s="95" t="s">
        <v>97</v>
      </c>
      <c r="E187" s="95" t="s">
        <v>97</v>
      </c>
      <c r="F187" s="95" t="s">
        <v>1738</v>
      </c>
      <c r="G187" s="95" t="s">
        <v>114</v>
      </c>
      <c r="H187" s="95" t="s">
        <v>57</v>
      </c>
      <c r="I187" s="95" t="s">
        <v>95</v>
      </c>
      <c r="J187" s="95" t="s">
        <v>113</v>
      </c>
      <c r="K187" s="95" t="s">
        <v>286</v>
      </c>
      <c r="L187" s="95" t="s">
        <v>97</v>
      </c>
      <c r="M187" s="95" t="s">
        <v>97</v>
      </c>
      <c r="N187" s="95" t="s">
        <v>107</v>
      </c>
      <c r="O187" s="95" t="s">
        <v>1460</v>
      </c>
      <c r="P187" s="95" t="s">
        <v>1677</v>
      </c>
      <c r="Q187" s="95" t="s">
        <v>1680</v>
      </c>
      <c r="R187" s="95" t="s">
        <v>36</v>
      </c>
      <c r="S187" s="95"/>
      <c r="T187" s="95">
        <f t="shared" si="2"/>
        <v>1.7</v>
      </c>
      <c r="U187" s="95"/>
      <c r="V187" s="95" t="s">
        <v>1418</v>
      </c>
      <c r="W187" s="95" t="s">
        <v>1361</v>
      </c>
    </row>
    <row r="188" spans="2:23" s="103" customFormat="1" ht="13.5" x14ac:dyDescent="0.4">
      <c r="B188" s="95" t="s">
        <v>1740</v>
      </c>
      <c r="C188" s="95" t="s">
        <v>1642</v>
      </c>
      <c r="D188" s="95" t="s">
        <v>97</v>
      </c>
      <c r="E188" s="95" t="s">
        <v>97</v>
      </c>
      <c r="F188" s="95" t="s">
        <v>1738</v>
      </c>
      <c r="G188" s="95" t="s">
        <v>114</v>
      </c>
      <c r="H188" s="95" t="s">
        <v>57</v>
      </c>
      <c r="I188" s="95" t="s">
        <v>95</v>
      </c>
      <c r="J188" s="95" t="s">
        <v>113</v>
      </c>
      <c r="K188" s="95" t="s">
        <v>286</v>
      </c>
      <c r="L188" s="95" t="s">
        <v>97</v>
      </c>
      <c r="M188" s="95" t="s">
        <v>97</v>
      </c>
      <c r="N188" s="95" t="s">
        <v>98</v>
      </c>
      <c r="O188" s="95" t="s">
        <v>1461</v>
      </c>
      <c r="P188" s="95" t="s">
        <v>1677</v>
      </c>
      <c r="Q188" s="95" t="s">
        <v>1680</v>
      </c>
      <c r="R188" s="95" t="s">
        <v>36</v>
      </c>
      <c r="S188" s="95"/>
      <c r="T188" s="95">
        <f t="shared" si="2"/>
        <v>1.7</v>
      </c>
      <c r="U188" s="95"/>
      <c r="V188" s="95" t="s">
        <v>1418</v>
      </c>
      <c r="W188" s="95" t="s">
        <v>1361</v>
      </c>
    </row>
    <row r="189" spans="2:23" s="103" customFormat="1" ht="13.5" x14ac:dyDescent="0.4">
      <c r="B189" s="95" t="s">
        <v>1637</v>
      </c>
      <c r="C189" s="95" t="s">
        <v>1636</v>
      </c>
      <c r="D189" s="95" t="s">
        <v>97</v>
      </c>
      <c r="E189" s="95" t="s">
        <v>97</v>
      </c>
      <c r="F189" s="95" t="s">
        <v>1742</v>
      </c>
      <c r="G189" s="95" t="s">
        <v>114</v>
      </c>
      <c r="H189" s="95" t="s">
        <v>57</v>
      </c>
      <c r="I189" s="95" t="s">
        <v>95</v>
      </c>
      <c r="J189" s="95" t="s">
        <v>113</v>
      </c>
      <c r="K189" s="95" t="s">
        <v>286</v>
      </c>
      <c r="L189" s="95" t="s">
        <v>97</v>
      </c>
      <c r="M189" s="95" t="s">
        <v>97</v>
      </c>
      <c r="N189" s="95" t="s">
        <v>98</v>
      </c>
      <c r="O189" s="95" t="s">
        <v>1462</v>
      </c>
      <c r="P189" s="95" t="s">
        <v>1677</v>
      </c>
      <c r="Q189" s="95" t="s">
        <v>1680</v>
      </c>
      <c r="R189" s="95" t="s">
        <v>35</v>
      </c>
      <c r="S189" s="95"/>
      <c r="T189" s="95">
        <f t="shared" si="2"/>
        <v>1.7</v>
      </c>
      <c r="U189" s="95"/>
      <c r="V189" s="95" t="s">
        <v>1418</v>
      </c>
      <c r="W189" s="95" t="s">
        <v>1361</v>
      </c>
    </row>
    <row r="190" spans="2:23" s="104" customFormat="1" ht="13.5" x14ac:dyDescent="0.4">
      <c r="B190" s="95" t="s">
        <v>1637</v>
      </c>
      <c r="C190" s="95" t="s">
        <v>1636</v>
      </c>
      <c r="D190" s="95" t="s">
        <v>97</v>
      </c>
      <c r="E190" s="95" t="s">
        <v>97</v>
      </c>
      <c r="F190" s="95" t="s">
        <v>1742</v>
      </c>
      <c r="G190" s="95" t="s">
        <v>114</v>
      </c>
      <c r="H190" s="95" t="s">
        <v>57</v>
      </c>
      <c r="I190" s="95" t="s">
        <v>95</v>
      </c>
      <c r="J190" s="95" t="s">
        <v>506</v>
      </c>
      <c r="K190" s="95" t="s">
        <v>286</v>
      </c>
      <c r="L190" s="95" t="s">
        <v>97</v>
      </c>
      <c r="M190" s="95" t="s">
        <v>97</v>
      </c>
      <c r="N190" s="95" t="s">
        <v>98</v>
      </c>
      <c r="O190" s="95" t="s">
        <v>1463</v>
      </c>
      <c r="P190" s="95" t="s">
        <v>1677</v>
      </c>
      <c r="Q190" s="95" t="s">
        <v>1680</v>
      </c>
      <c r="R190" s="95" t="s">
        <v>36</v>
      </c>
      <c r="S190" s="95"/>
      <c r="T190" s="95">
        <f t="shared" si="2"/>
        <v>1.8</v>
      </c>
      <c r="U190" s="95"/>
      <c r="V190" s="95" t="s">
        <v>1418</v>
      </c>
      <c r="W190" s="95" t="s">
        <v>1361</v>
      </c>
    </row>
    <row r="191" spans="2:23" s="103" customFormat="1" ht="13.5" x14ac:dyDescent="0.4">
      <c r="B191" s="95" t="s">
        <v>1637</v>
      </c>
      <c r="C191" s="95" t="s">
        <v>1646</v>
      </c>
      <c r="D191" s="95" t="s">
        <v>97</v>
      </c>
      <c r="E191" s="95" t="s">
        <v>97</v>
      </c>
      <c r="F191" s="95" t="s">
        <v>1742</v>
      </c>
      <c r="G191" s="95" t="s">
        <v>114</v>
      </c>
      <c r="H191" s="95" t="s">
        <v>57</v>
      </c>
      <c r="I191" s="95" t="s">
        <v>95</v>
      </c>
      <c r="J191" s="95" t="s">
        <v>109</v>
      </c>
      <c r="K191" s="95" t="s">
        <v>286</v>
      </c>
      <c r="L191" s="95" t="s">
        <v>97</v>
      </c>
      <c r="M191" s="95" t="s">
        <v>97</v>
      </c>
      <c r="N191" s="95" t="s">
        <v>98</v>
      </c>
      <c r="O191" s="95" t="s">
        <v>1464</v>
      </c>
      <c r="P191" s="95" t="s">
        <v>1677</v>
      </c>
      <c r="Q191" s="95" t="s">
        <v>1680</v>
      </c>
      <c r="R191" s="95" t="s">
        <v>35</v>
      </c>
      <c r="S191" s="95"/>
      <c r="T191" s="95">
        <f t="shared" si="2"/>
        <v>1.6</v>
      </c>
      <c r="U191" s="95"/>
      <c r="V191" s="95" t="s">
        <v>1418</v>
      </c>
      <c r="W191" s="95" t="s">
        <v>1361</v>
      </c>
    </row>
    <row r="192" spans="2:23" s="103" customFormat="1" ht="13.5" x14ac:dyDescent="0.4">
      <c r="B192" s="95" t="s">
        <v>1637</v>
      </c>
      <c r="C192" s="95" t="s">
        <v>1646</v>
      </c>
      <c r="D192" s="95" t="s">
        <v>97</v>
      </c>
      <c r="E192" s="95" t="s">
        <v>97</v>
      </c>
      <c r="F192" s="95" t="s">
        <v>1742</v>
      </c>
      <c r="G192" s="95" t="s">
        <v>114</v>
      </c>
      <c r="H192" s="95" t="s">
        <v>57</v>
      </c>
      <c r="I192" s="95" t="s">
        <v>95</v>
      </c>
      <c r="J192" s="95" t="s">
        <v>113</v>
      </c>
      <c r="K192" s="95" t="s">
        <v>286</v>
      </c>
      <c r="L192" s="95" t="s">
        <v>97</v>
      </c>
      <c r="M192" s="95" t="s">
        <v>97</v>
      </c>
      <c r="N192" s="95" t="s">
        <v>98</v>
      </c>
      <c r="O192" s="95" t="s">
        <v>1465</v>
      </c>
      <c r="P192" s="95" t="s">
        <v>1677</v>
      </c>
      <c r="Q192" s="95" t="s">
        <v>1680</v>
      </c>
      <c r="R192" s="95" t="s">
        <v>36</v>
      </c>
      <c r="S192" s="95"/>
      <c r="T192" s="95">
        <f t="shared" si="2"/>
        <v>1.7</v>
      </c>
      <c r="U192" s="95"/>
      <c r="V192" s="95" t="s">
        <v>1418</v>
      </c>
      <c r="W192" s="95" t="s">
        <v>1361</v>
      </c>
    </row>
    <row r="193" spans="2:23" s="103" customFormat="1" ht="13.5" x14ac:dyDescent="0.4">
      <c r="B193" s="95" t="s">
        <v>1618</v>
      </c>
      <c r="C193" s="95" t="s">
        <v>97</v>
      </c>
      <c r="D193" s="95" t="s">
        <v>97</v>
      </c>
      <c r="E193" s="95" t="s">
        <v>97</v>
      </c>
      <c r="F193" s="95" t="s">
        <v>1738</v>
      </c>
      <c r="G193" s="95" t="s">
        <v>114</v>
      </c>
      <c r="H193" s="95" t="s">
        <v>57</v>
      </c>
      <c r="I193" s="95" t="s">
        <v>95</v>
      </c>
      <c r="J193" s="95" t="s">
        <v>176</v>
      </c>
      <c r="K193" s="95" t="s">
        <v>286</v>
      </c>
      <c r="L193" s="95" t="s">
        <v>97</v>
      </c>
      <c r="M193" s="95" t="s">
        <v>97</v>
      </c>
      <c r="N193" s="95" t="s">
        <v>107</v>
      </c>
      <c r="O193" s="95" t="s">
        <v>1466</v>
      </c>
      <c r="P193" s="95" t="s">
        <v>1677</v>
      </c>
      <c r="Q193" s="95" t="s">
        <v>1680</v>
      </c>
      <c r="R193" s="95" t="s">
        <v>40</v>
      </c>
      <c r="S193" s="95"/>
      <c r="T193" s="95">
        <f t="shared" si="2"/>
        <v>1.2</v>
      </c>
      <c r="U193" s="95"/>
      <c r="V193" s="95" t="s">
        <v>1418</v>
      </c>
      <c r="W193" s="95" t="s">
        <v>1361</v>
      </c>
    </row>
    <row r="194" spans="2:23" s="103" customFormat="1" ht="13.5" x14ac:dyDescent="0.4">
      <c r="B194" s="95" t="s">
        <v>1618</v>
      </c>
      <c r="C194" s="95" t="s">
        <v>97</v>
      </c>
      <c r="D194" s="95" t="s">
        <v>97</v>
      </c>
      <c r="E194" s="95" t="s">
        <v>97</v>
      </c>
      <c r="F194" s="95" t="s">
        <v>1738</v>
      </c>
      <c r="G194" s="95" t="s">
        <v>114</v>
      </c>
      <c r="H194" s="95" t="s">
        <v>57</v>
      </c>
      <c r="I194" s="95" t="s">
        <v>95</v>
      </c>
      <c r="J194" s="95" t="s">
        <v>103</v>
      </c>
      <c r="K194" s="95" t="s">
        <v>286</v>
      </c>
      <c r="L194" s="95" t="s">
        <v>97</v>
      </c>
      <c r="M194" s="95" t="s">
        <v>97</v>
      </c>
      <c r="N194" s="95" t="s">
        <v>107</v>
      </c>
      <c r="O194" s="95" t="s">
        <v>1467</v>
      </c>
      <c r="P194" s="95" t="s">
        <v>1677</v>
      </c>
      <c r="Q194" s="95" t="s">
        <v>1680</v>
      </c>
      <c r="R194" s="95" t="s">
        <v>35</v>
      </c>
      <c r="S194" s="95"/>
      <c r="T194" s="95">
        <f t="shared" si="2"/>
        <v>1.3</v>
      </c>
      <c r="U194" s="95"/>
      <c r="V194" s="95" t="s">
        <v>1418</v>
      </c>
      <c r="W194" s="95" t="s">
        <v>1361</v>
      </c>
    </row>
    <row r="195" spans="2:23" s="103" customFormat="1" ht="13.5" x14ac:dyDescent="0.4">
      <c r="B195" s="95" t="s">
        <v>1618</v>
      </c>
      <c r="C195" s="95" t="s">
        <v>97</v>
      </c>
      <c r="D195" s="95" t="s">
        <v>97</v>
      </c>
      <c r="E195" s="95" t="s">
        <v>97</v>
      </c>
      <c r="F195" s="95" t="s">
        <v>1738</v>
      </c>
      <c r="G195" s="95" t="s">
        <v>114</v>
      </c>
      <c r="H195" s="95" t="s">
        <v>57</v>
      </c>
      <c r="I195" s="95" t="s">
        <v>95</v>
      </c>
      <c r="J195" s="95" t="s">
        <v>103</v>
      </c>
      <c r="K195" s="95" t="s">
        <v>286</v>
      </c>
      <c r="L195" s="95" t="s">
        <v>97</v>
      </c>
      <c r="M195" s="95" t="s">
        <v>97</v>
      </c>
      <c r="N195" s="95" t="s">
        <v>98</v>
      </c>
      <c r="O195" s="95" t="s">
        <v>1468</v>
      </c>
      <c r="P195" s="95" t="s">
        <v>1677</v>
      </c>
      <c r="Q195" s="95" t="s">
        <v>1680</v>
      </c>
      <c r="R195" s="95" t="s">
        <v>35</v>
      </c>
      <c r="S195" s="95"/>
      <c r="T195" s="95">
        <f t="shared" si="2"/>
        <v>1.3</v>
      </c>
      <c r="U195" s="95"/>
      <c r="V195" s="95" t="s">
        <v>1418</v>
      </c>
      <c r="W195" s="95" t="s">
        <v>1361</v>
      </c>
    </row>
    <row r="196" spans="2:23" s="104" customFormat="1" ht="13.5" x14ac:dyDescent="0.4">
      <c r="B196" s="95" t="s">
        <v>1743</v>
      </c>
      <c r="C196" s="95" t="s">
        <v>97</v>
      </c>
      <c r="D196" s="95" t="s">
        <v>97</v>
      </c>
      <c r="E196" s="95" t="s">
        <v>97</v>
      </c>
      <c r="F196" s="95" t="s">
        <v>1619</v>
      </c>
      <c r="G196" s="95" t="s">
        <v>114</v>
      </c>
      <c r="H196" s="95" t="s">
        <v>57</v>
      </c>
      <c r="I196" s="95" t="s">
        <v>95</v>
      </c>
      <c r="J196" s="95" t="s">
        <v>103</v>
      </c>
      <c r="K196" s="95" t="s">
        <v>104</v>
      </c>
      <c r="L196" s="95" t="s">
        <v>105</v>
      </c>
      <c r="M196" s="95" t="s">
        <v>106</v>
      </c>
      <c r="N196" s="95" t="s">
        <v>107</v>
      </c>
      <c r="O196" s="95" t="s">
        <v>1938</v>
      </c>
      <c r="P196" s="95" t="s">
        <v>1677</v>
      </c>
      <c r="Q196" s="95" t="s">
        <v>1680</v>
      </c>
      <c r="R196" s="95" t="s">
        <v>36</v>
      </c>
      <c r="S196" s="95"/>
      <c r="T196" s="95">
        <f t="shared" si="2"/>
        <v>1.3</v>
      </c>
      <c r="U196" s="95"/>
      <c r="V196" s="95" t="s">
        <v>1418</v>
      </c>
      <c r="W196" s="95" t="s">
        <v>1361</v>
      </c>
    </row>
    <row r="197" spans="2:23" s="103" customFormat="1" ht="13.5" x14ac:dyDescent="0.4">
      <c r="B197" s="95" t="s">
        <v>1743</v>
      </c>
      <c r="C197" s="95" t="s">
        <v>97</v>
      </c>
      <c r="D197" s="95" t="s">
        <v>97</v>
      </c>
      <c r="E197" s="95" t="s">
        <v>97</v>
      </c>
      <c r="F197" s="95" t="s">
        <v>1619</v>
      </c>
      <c r="G197" s="95" t="s">
        <v>114</v>
      </c>
      <c r="H197" s="95" t="s">
        <v>57</v>
      </c>
      <c r="I197" s="95" t="s">
        <v>95</v>
      </c>
      <c r="J197" s="95" t="s">
        <v>103</v>
      </c>
      <c r="K197" s="95" t="s">
        <v>104</v>
      </c>
      <c r="L197" s="95" t="s">
        <v>105</v>
      </c>
      <c r="M197" s="95" t="s">
        <v>106</v>
      </c>
      <c r="N197" s="95" t="s">
        <v>98</v>
      </c>
      <c r="O197" s="95" t="s">
        <v>1469</v>
      </c>
      <c r="P197" s="95" t="s">
        <v>1677</v>
      </c>
      <c r="Q197" s="95" t="s">
        <v>1680</v>
      </c>
      <c r="R197" s="95" t="s">
        <v>36</v>
      </c>
      <c r="S197" s="95"/>
      <c r="T197" s="95">
        <f t="shared" si="2"/>
        <v>1.3</v>
      </c>
      <c r="U197" s="95"/>
      <c r="V197" s="95" t="s">
        <v>1418</v>
      </c>
      <c r="W197" s="95" t="s">
        <v>1361</v>
      </c>
    </row>
    <row r="198" spans="2:23" s="102" customFormat="1" ht="13.5" x14ac:dyDescent="0.4">
      <c r="B198" s="95" t="s">
        <v>1743</v>
      </c>
      <c r="C198" s="95" t="s">
        <v>97</v>
      </c>
      <c r="D198" s="95" t="s">
        <v>97</v>
      </c>
      <c r="E198" s="95" t="s">
        <v>97</v>
      </c>
      <c r="F198" s="95" t="s">
        <v>1738</v>
      </c>
      <c r="G198" s="95" t="s">
        <v>114</v>
      </c>
      <c r="H198" s="95" t="s">
        <v>57</v>
      </c>
      <c r="I198" s="95" t="s">
        <v>95</v>
      </c>
      <c r="J198" s="95" t="s">
        <v>120</v>
      </c>
      <c r="K198" s="95" t="s">
        <v>286</v>
      </c>
      <c r="L198" s="95" t="s">
        <v>105</v>
      </c>
      <c r="M198" s="95" t="s">
        <v>106</v>
      </c>
      <c r="N198" s="95" t="s">
        <v>98</v>
      </c>
      <c r="O198" s="95" t="s">
        <v>1470</v>
      </c>
      <c r="P198" s="95" t="s">
        <v>1677</v>
      </c>
      <c r="Q198" s="95" t="s">
        <v>1680</v>
      </c>
      <c r="R198" s="95" t="s">
        <v>37</v>
      </c>
      <c r="S198" s="95"/>
      <c r="T198" s="95">
        <f t="shared" si="2"/>
        <v>2.9</v>
      </c>
      <c r="U198" s="95"/>
      <c r="V198" s="95" t="s">
        <v>1418</v>
      </c>
      <c r="W198" s="95" t="s">
        <v>1361</v>
      </c>
    </row>
    <row r="199" spans="2:23" s="102" customFormat="1" ht="13.5" x14ac:dyDescent="0.4">
      <c r="B199" s="95" t="s">
        <v>1743</v>
      </c>
      <c r="C199" s="95" t="s">
        <v>97</v>
      </c>
      <c r="D199" s="95" t="s">
        <v>97</v>
      </c>
      <c r="E199" s="95" t="s">
        <v>97</v>
      </c>
      <c r="F199" s="95" t="s">
        <v>1619</v>
      </c>
      <c r="G199" s="95" t="s">
        <v>114</v>
      </c>
      <c r="H199" s="95" t="s">
        <v>57</v>
      </c>
      <c r="I199" s="95" t="s">
        <v>95</v>
      </c>
      <c r="J199" s="95" t="s">
        <v>120</v>
      </c>
      <c r="K199" s="95" t="s">
        <v>118</v>
      </c>
      <c r="L199" s="95" t="s">
        <v>114</v>
      </c>
      <c r="M199" s="95" t="s">
        <v>106</v>
      </c>
      <c r="N199" s="95" t="s">
        <v>98</v>
      </c>
      <c r="O199" s="95" t="s">
        <v>1470</v>
      </c>
      <c r="P199" s="95" t="s">
        <v>1677</v>
      </c>
      <c r="Q199" s="95" t="s">
        <v>1680</v>
      </c>
      <c r="R199" s="95" t="s">
        <v>37</v>
      </c>
      <c r="S199" s="95"/>
      <c r="T199" s="95">
        <f t="shared" si="2"/>
        <v>2.9</v>
      </c>
      <c r="U199" s="95"/>
      <c r="V199" s="95" t="s">
        <v>1418</v>
      </c>
      <c r="W199" s="95" t="s">
        <v>1361</v>
      </c>
    </row>
    <row r="200" spans="2:23" s="104" customFormat="1" ht="13.5" x14ac:dyDescent="0.4">
      <c r="B200" s="95" t="s">
        <v>1744</v>
      </c>
      <c r="C200" s="95" t="s">
        <v>97</v>
      </c>
      <c r="D200" s="95" t="s">
        <v>97</v>
      </c>
      <c r="E200" s="95" t="s">
        <v>97</v>
      </c>
      <c r="F200" s="95" t="s">
        <v>1939</v>
      </c>
      <c r="G200" s="95" t="s">
        <v>114</v>
      </c>
      <c r="H200" s="95" t="s">
        <v>1359</v>
      </c>
      <c r="I200" s="95" t="s">
        <v>95</v>
      </c>
      <c r="J200" s="95" t="s">
        <v>187</v>
      </c>
      <c r="K200" s="95" t="s">
        <v>286</v>
      </c>
      <c r="L200" s="95" t="s">
        <v>114</v>
      </c>
      <c r="M200" s="95" t="s">
        <v>106</v>
      </c>
      <c r="N200" s="95" t="s">
        <v>98</v>
      </c>
      <c r="O200" s="95" t="s">
        <v>1471</v>
      </c>
      <c r="P200" s="95" t="s">
        <v>1677</v>
      </c>
      <c r="Q200" s="95" t="s">
        <v>1680</v>
      </c>
      <c r="R200" s="95" t="s">
        <v>35</v>
      </c>
      <c r="S200" s="95"/>
      <c r="T200" s="95">
        <f t="shared" si="2"/>
        <v>0.86</v>
      </c>
      <c r="U200" s="95"/>
      <c r="V200" s="95" t="s">
        <v>1272</v>
      </c>
      <c r="W200" s="95" t="s">
        <v>1361</v>
      </c>
    </row>
    <row r="201" spans="2:23" s="102" customFormat="1" ht="13.5" x14ac:dyDescent="0.4">
      <c r="B201" s="95" t="s">
        <v>1745</v>
      </c>
      <c r="C201" s="95" t="s">
        <v>97</v>
      </c>
      <c r="D201" s="95" t="s">
        <v>97</v>
      </c>
      <c r="E201" s="95" t="s">
        <v>97</v>
      </c>
      <c r="F201" s="95" t="s">
        <v>1746</v>
      </c>
      <c r="G201" s="95" t="s">
        <v>114</v>
      </c>
      <c r="H201" s="95" t="s">
        <v>57</v>
      </c>
      <c r="I201" s="95" t="s">
        <v>95</v>
      </c>
      <c r="J201" s="95" t="s">
        <v>187</v>
      </c>
      <c r="K201" s="95" t="s">
        <v>286</v>
      </c>
      <c r="L201" s="95" t="s">
        <v>114</v>
      </c>
      <c r="M201" s="95" t="s">
        <v>106</v>
      </c>
      <c r="N201" s="95" t="s">
        <v>98</v>
      </c>
      <c r="O201" s="95" t="s">
        <v>1472</v>
      </c>
      <c r="P201" s="95" t="s">
        <v>1677</v>
      </c>
      <c r="Q201" s="95" t="s">
        <v>1680</v>
      </c>
      <c r="R201" s="95" t="s">
        <v>35</v>
      </c>
      <c r="S201" s="95"/>
      <c r="T201" s="95">
        <f t="shared" ref="T201:T264" si="3">IF(J201="-","-",IF(LEFT(J201,1)="日",VALUE(MID(J201,8,4)),VALUE(SUBSTITUTE(J201,"以下",""))))</f>
        <v>0.86</v>
      </c>
      <c r="U201" s="95"/>
      <c r="V201" s="95" t="s">
        <v>1272</v>
      </c>
      <c r="W201" s="95" t="s">
        <v>1361</v>
      </c>
    </row>
    <row r="202" spans="2:23" s="102" customFormat="1" ht="13.5" x14ac:dyDescent="0.4">
      <c r="B202" s="95" t="s">
        <v>1747</v>
      </c>
      <c r="C202" s="95" t="s">
        <v>97</v>
      </c>
      <c r="D202" s="95" t="s">
        <v>97</v>
      </c>
      <c r="E202" s="95" t="s">
        <v>97</v>
      </c>
      <c r="F202" s="95" t="s">
        <v>1748</v>
      </c>
      <c r="G202" s="95" t="s">
        <v>114</v>
      </c>
      <c r="H202" s="95" t="s">
        <v>57</v>
      </c>
      <c r="I202" s="95" t="s">
        <v>95</v>
      </c>
      <c r="J202" s="95" t="s">
        <v>187</v>
      </c>
      <c r="K202" s="95" t="s">
        <v>286</v>
      </c>
      <c r="L202" s="95" t="s">
        <v>114</v>
      </c>
      <c r="M202" s="95" t="s">
        <v>106</v>
      </c>
      <c r="N202" s="95" t="s">
        <v>98</v>
      </c>
      <c r="O202" s="95" t="s">
        <v>1473</v>
      </c>
      <c r="P202" s="95" t="s">
        <v>1677</v>
      </c>
      <c r="Q202" s="95" t="s">
        <v>1680</v>
      </c>
      <c r="R202" s="95" t="s">
        <v>35</v>
      </c>
      <c r="S202" s="95"/>
      <c r="T202" s="95">
        <f t="shared" si="3"/>
        <v>0.86</v>
      </c>
      <c r="U202" s="95"/>
      <c r="V202" s="95" t="s">
        <v>1272</v>
      </c>
      <c r="W202" s="95" t="s">
        <v>1361</v>
      </c>
    </row>
    <row r="203" spans="2:23" s="104" customFormat="1" ht="13.5" x14ac:dyDescent="0.4">
      <c r="B203" s="95" t="s">
        <v>1749</v>
      </c>
      <c r="C203" s="95" t="s">
        <v>97</v>
      </c>
      <c r="D203" s="95" t="s">
        <v>97</v>
      </c>
      <c r="E203" s="95" t="s">
        <v>97</v>
      </c>
      <c r="F203" s="95" t="s">
        <v>1748</v>
      </c>
      <c r="G203" s="95" t="s">
        <v>114</v>
      </c>
      <c r="H203" s="95" t="s">
        <v>1359</v>
      </c>
      <c r="I203" s="95" t="s">
        <v>95</v>
      </c>
      <c r="J203" s="95" t="s">
        <v>187</v>
      </c>
      <c r="K203" s="95" t="s">
        <v>286</v>
      </c>
      <c r="L203" s="95" t="s">
        <v>114</v>
      </c>
      <c r="M203" s="95" t="s">
        <v>106</v>
      </c>
      <c r="N203" s="95" t="s">
        <v>98</v>
      </c>
      <c r="O203" s="95" t="s">
        <v>1474</v>
      </c>
      <c r="P203" s="95" t="s">
        <v>1677</v>
      </c>
      <c r="Q203" s="95" t="s">
        <v>1680</v>
      </c>
      <c r="R203" s="95" t="s">
        <v>35</v>
      </c>
      <c r="S203" s="95"/>
      <c r="T203" s="95">
        <f t="shared" si="3"/>
        <v>0.86</v>
      </c>
      <c r="U203" s="95"/>
      <c r="V203" s="95" t="s">
        <v>1272</v>
      </c>
      <c r="W203" s="95" t="s">
        <v>1361</v>
      </c>
    </row>
    <row r="204" spans="2:23" s="103" customFormat="1" ht="13.5" x14ac:dyDescent="0.4">
      <c r="B204" s="95" t="s">
        <v>1744</v>
      </c>
      <c r="C204" s="95" t="s">
        <v>97</v>
      </c>
      <c r="D204" s="95" t="s">
        <v>97</v>
      </c>
      <c r="E204" s="95" t="s">
        <v>97</v>
      </c>
      <c r="F204" s="95" t="s">
        <v>1750</v>
      </c>
      <c r="G204" s="95" t="s">
        <v>114</v>
      </c>
      <c r="H204" s="95" t="s">
        <v>1359</v>
      </c>
      <c r="I204" s="95" t="s">
        <v>95</v>
      </c>
      <c r="J204" s="95" t="s">
        <v>96</v>
      </c>
      <c r="K204" s="95" t="s">
        <v>286</v>
      </c>
      <c r="L204" s="95" t="s">
        <v>114</v>
      </c>
      <c r="M204" s="95" t="s">
        <v>106</v>
      </c>
      <c r="N204" s="95" t="s">
        <v>98</v>
      </c>
      <c r="O204" s="95" t="s">
        <v>1475</v>
      </c>
      <c r="P204" s="95" t="s">
        <v>1677</v>
      </c>
      <c r="Q204" s="95" t="s">
        <v>1680</v>
      </c>
      <c r="R204" s="95" t="s">
        <v>36</v>
      </c>
      <c r="S204" s="95"/>
      <c r="T204" s="95">
        <f t="shared" si="3"/>
        <v>1.4</v>
      </c>
      <c r="U204" s="95"/>
      <c r="V204" s="95" t="s">
        <v>1272</v>
      </c>
      <c r="W204" s="95" t="s">
        <v>1361</v>
      </c>
    </row>
    <row r="205" spans="2:23" s="103" customFormat="1" ht="13.5" x14ac:dyDescent="0.4">
      <c r="B205" s="95" t="s">
        <v>1744</v>
      </c>
      <c r="C205" s="95" t="s">
        <v>97</v>
      </c>
      <c r="D205" s="95" t="s">
        <v>97</v>
      </c>
      <c r="E205" s="95" t="s">
        <v>97</v>
      </c>
      <c r="F205" s="95" t="s">
        <v>1750</v>
      </c>
      <c r="G205" s="95" t="s">
        <v>114</v>
      </c>
      <c r="H205" s="95" t="s">
        <v>1359</v>
      </c>
      <c r="I205" s="95" t="s">
        <v>95</v>
      </c>
      <c r="J205" s="95" t="s">
        <v>113</v>
      </c>
      <c r="K205" s="95" t="s">
        <v>286</v>
      </c>
      <c r="L205" s="95" t="s">
        <v>114</v>
      </c>
      <c r="M205" s="95" t="s">
        <v>106</v>
      </c>
      <c r="N205" s="95" t="s">
        <v>98</v>
      </c>
      <c r="O205" s="95" t="s">
        <v>1476</v>
      </c>
      <c r="P205" s="95" t="s">
        <v>1677</v>
      </c>
      <c r="Q205" s="95" t="s">
        <v>1680</v>
      </c>
      <c r="R205" s="95" t="s">
        <v>37</v>
      </c>
      <c r="S205" s="95"/>
      <c r="T205" s="95">
        <f t="shared" si="3"/>
        <v>1.7</v>
      </c>
      <c r="U205" s="95"/>
      <c r="V205" s="95" t="s">
        <v>1272</v>
      </c>
      <c r="W205" s="95" t="s">
        <v>1361</v>
      </c>
    </row>
    <row r="206" spans="2:23" s="103" customFormat="1" ht="13.5" x14ac:dyDescent="0.4">
      <c r="B206" s="95" t="s">
        <v>1744</v>
      </c>
      <c r="C206" s="95" t="s">
        <v>97</v>
      </c>
      <c r="D206" s="95" t="s">
        <v>97</v>
      </c>
      <c r="E206" s="95" t="s">
        <v>97</v>
      </c>
      <c r="F206" s="95" t="s">
        <v>1751</v>
      </c>
      <c r="G206" s="95" t="s">
        <v>114</v>
      </c>
      <c r="H206" s="95" t="s">
        <v>1359</v>
      </c>
      <c r="I206" s="95" t="s">
        <v>95</v>
      </c>
      <c r="J206" s="95" t="s">
        <v>609</v>
      </c>
      <c r="K206" s="95" t="s">
        <v>286</v>
      </c>
      <c r="L206" s="95" t="s">
        <v>114</v>
      </c>
      <c r="M206" s="95" t="s">
        <v>106</v>
      </c>
      <c r="N206" s="95" t="s">
        <v>98</v>
      </c>
      <c r="O206" s="95" t="s">
        <v>1477</v>
      </c>
      <c r="P206" s="95" t="s">
        <v>1677</v>
      </c>
      <c r="Q206" s="95" t="s">
        <v>1680</v>
      </c>
      <c r="R206" s="95" t="s">
        <v>33</v>
      </c>
      <c r="S206" s="95"/>
      <c r="T206" s="95">
        <f t="shared" si="3"/>
        <v>3.3</v>
      </c>
      <c r="U206" s="95"/>
      <c r="V206" s="95" t="s">
        <v>1272</v>
      </c>
      <c r="W206" s="95" t="s">
        <v>1361</v>
      </c>
    </row>
    <row r="207" spans="2:23" s="103" customFormat="1" ht="13.5" x14ac:dyDescent="0.4">
      <c r="B207" s="95" t="s">
        <v>1745</v>
      </c>
      <c r="C207" s="95" t="s">
        <v>97</v>
      </c>
      <c r="D207" s="95" t="s">
        <v>97</v>
      </c>
      <c r="E207" s="95" t="s">
        <v>97</v>
      </c>
      <c r="F207" s="95" t="s">
        <v>1742</v>
      </c>
      <c r="G207" s="95" t="s">
        <v>114</v>
      </c>
      <c r="H207" s="95" t="s">
        <v>57</v>
      </c>
      <c r="I207" s="95" t="s">
        <v>95</v>
      </c>
      <c r="J207" s="95" t="s">
        <v>96</v>
      </c>
      <c r="K207" s="95" t="s">
        <v>286</v>
      </c>
      <c r="L207" s="95" t="s">
        <v>114</v>
      </c>
      <c r="M207" s="95" t="s">
        <v>106</v>
      </c>
      <c r="N207" s="95" t="s">
        <v>98</v>
      </c>
      <c r="O207" s="95" t="s">
        <v>1478</v>
      </c>
      <c r="P207" s="95" t="s">
        <v>1677</v>
      </c>
      <c r="Q207" s="95" t="s">
        <v>1680</v>
      </c>
      <c r="R207" s="95" t="s">
        <v>36</v>
      </c>
      <c r="S207" s="95"/>
      <c r="T207" s="95">
        <f t="shared" si="3"/>
        <v>1.4</v>
      </c>
      <c r="U207" s="95"/>
      <c r="V207" s="95" t="s">
        <v>1272</v>
      </c>
      <c r="W207" s="95" t="s">
        <v>1361</v>
      </c>
    </row>
    <row r="208" spans="2:23" s="103" customFormat="1" ht="13.5" x14ac:dyDescent="0.4">
      <c r="B208" s="95" t="s">
        <v>1745</v>
      </c>
      <c r="C208" s="95" t="s">
        <v>97</v>
      </c>
      <c r="D208" s="95" t="s">
        <v>97</v>
      </c>
      <c r="E208" s="95" t="s">
        <v>97</v>
      </c>
      <c r="F208" s="95" t="s">
        <v>1742</v>
      </c>
      <c r="G208" s="95" t="s">
        <v>114</v>
      </c>
      <c r="H208" s="95" t="s">
        <v>57</v>
      </c>
      <c r="I208" s="95" t="s">
        <v>95</v>
      </c>
      <c r="J208" s="95" t="s">
        <v>113</v>
      </c>
      <c r="K208" s="95" t="s">
        <v>286</v>
      </c>
      <c r="L208" s="95" t="s">
        <v>114</v>
      </c>
      <c r="M208" s="95" t="s">
        <v>106</v>
      </c>
      <c r="N208" s="95" t="s">
        <v>98</v>
      </c>
      <c r="O208" s="95" t="s">
        <v>1479</v>
      </c>
      <c r="P208" s="95" t="s">
        <v>1677</v>
      </c>
      <c r="Q208" s="95" t="s">
        <v>1680</v>
      </c>
      <c r="R208" s="95" t="s">
        <v>37</v>
      </c>
      <c r="S208" s="95"/>
      <c r="T208" s="95">
        <f t="shared" si="3"/>
        <v>1.7</v>
      </c>
      <c r="U208" s="95"/>
      <c r="V208" s="95" t="s">
        <v>1272</v>
      </c>
      <c r="W208" s="95" t="s">
        <v>1361</v>
      </c>
    </row>
    <row r="209" spans="2:23" s="103" customFormat="1" ht="13.5" x14ac:dyDescent="0.4">
      <c r="B209" s="95" t="s">
        <v>1745</v>
      </c>
      <c r="C209" s="95" t="s">
        <v>97</v>
      </c>
      <c r="D209" s="95" t="s">
        <v>97</v>
      </c>
      <c r="E209" s="95" t="s">
        <v>97</v>
      </c>
      <c r="F209" s="95" t="s">
        <v>1742</v>
      </c>
      <c r="G209" s="95" t="s">
        <v>114</v>
      </c>
      <c r="H209" s="95" t="s">
        <v>57</v>
      </c>
      <c r="I209" s="95" t="s">
        <v>97</v>
      </c>
      <c r="J209" s="95" t="s">
        <v>130</v>
      </c>
      <c r="K209" s="95" t="s">
        <v>97</v>
      </c>
      <c r="L209" s="95" t="s">
        <v>97</v>
      </c>
      <c r="M209" s="95" t="s">
        <v>97</v>
      </c>
      <c r="N209" s="95" t="s">
        <v>98</v>
      </c>
      <c r="O209" s="95" t="s">
        <v>1480</v>
      </c>
      <c r="P209" s="95" t="s">
        <v>1677</v>
      </c>
      <c r="Q209" s="95" t="s">
        <v>1680</v>
      </c>
      <c r="R209" s="95" t="s">
        <v>74</v>
      </c>
      <c r="S209" s="95"/>
      <c r="T209" s="95">
        <f t="shared" si="3"/>
        <v>0.65</v>
      </c>
      <c r="U209" s="95"/>
      <c r="V209" s="95" t="s">
        <v>1272</v>
      </c>
      <c r="W209" s="95" t="s">
        <v>1361</v>
      </c>
    </row>
    <row r="210" spans="2:23" s="103" customFormat="1" ht="13.5" x14ac:dyDescent="0.4">
      <c r="B210" s="95" t="s">
        <v>1749</v>
      </c>
      <c r="C210" s="95" t="s">
        <v>97</v>
      </c>
      <c r="D210" s="95" t="s">
        <v>1586</v>
      </c>
      <c r="E210" s="95" t="s">
        <v>97</v>
      </c>
      <c r="F210" s="95" t="s">
        <v>97</v>
      </c>
      <c r="G210" s="95" t="s">
        <v>114</v>
      </c>
      <c r="H210" s="95" t="s">
        <v>1359</v>
      </c>
      <c r="I210" s="95" t="s">
        <v>95</v>
      </c>
      <c r="J210" s="95" t="s">
        <v>96</v>
      </c>
      <c r="K210" s="95" t="s">
        <v>286</v>
      </c>
      <c r="L210" s="95" t="s">
        <v>97</v>
      </c>
      <c r="M210" s="95" t="s">
        <v>97</v>
      </c>
      <c r="N210" s="95" t="s">
        <v>98</v>
      </c>
      <c r="O210" s="95" t="s">
        <v>1481</v>
      </c>
      <c r="P210" s="95" t="s">
        <v>1677</v>
      </c>
      <c r="Q210" s="95" t="s">
        <v>1680</v>
      </c>
      <c r="R210" s="95" t="s">
        <v>36</v>
      </c>
      <c r="S210" s="95"/>
      <c r="T210" s="95">
        <f t="shared" si="3"/>
        <v>1.4</v>
      </c>
      <c r="U210" s="95"/>
      <c r="V210" s="95" t="s">
        <v>1272</v>
      </c>
      <c r="W210" s="95" t="s">
        <v>1361</v>
      </c>
    </row>
    <row r="211" spans="2:23" s="103" customFormat="1" ht="13.5" x14ac:dyDescent="0.4">
      <c r="B211" s="95" t="s">
        <v>1749</v>
      </c>
      <c r="C211" s="95" t="s">
        <v>97</v>
      </c>
      <c r="D211" s="95" t="s">
        <v>1586</v>
      </c>
      <c r="E211" s="95" t="s">
        <v>97</v>
      </c>
      <c r="F211" s="95" t="s">
        <v>97</v>
      </c>
      <c r="G211" s="95" t="s">
        <v>114</v>
      </c>
      <c r="H211" s="95" t="s">
        <v>1359</v>
      </c>
      <c r="I211" s="95" t="s">
        <v>95</v>
      </c>
      <c r="J211" s="95" t="s">
        <v>113</v>
      </c>
      <c r="K211" s="95" t="s">
        <v>286</v>
      </c>
      <c r="L211" s="95" t="s">
        <v>97</v>
      </c>
      <c r="M211" s="95" t="s">
        <v>97</v>
      </c>
      <c r="N211" s="95" t="s">
        <v>98</v>
      </c>
      <c r="O211" s="95" t="s">
        <v>1482</v>
      </c>
      <c r="P211" s="95" t="s">
        <v>1677</v>
      </c>
      <c r="Q211" s="95" t="s">
        <v>1680</v>
      </c>
      <c r="R211" s="95" t="s">
        <v>37</v>
      </c>
      <c r="S211" s="95"/>
      <c r="T211" s="95">
        <f t="shared" si="3"/>
        <v>1.7</v>
      </c>
      <c r="U211" s="95"/>
      <c r="V211" s="95" t="s">
        <v>1272</v>
      </c>
      <c r="W211" s="95" t="s">
        <v>1361</v>
      </c>
    </row>
    <row r="212" spans="2:23" s="103" customFormat="1" ht="13.5" x14ac:dyDescent="0.4">
      <c r="B212" s="95" t="s">
        <v>1749</v>
      </c>
      <c r="C212" s="95" t="s">
        <v>97</v>
      </c>
      <c r="D212" s="95" t="s">
        <v>1586</v>
      </c>
      <c r="E212" s="95" t="s">
        <v>97</v>
      </c>
      <c r="F212" s="95" t="s">
        <v>97</v>
      </c>
      <c r="G212" s="95" t="s">
        <v>114</v>
      </c>
      <c r="H212" s="95" t="s">
        <v>1359</v>
      </c>
      <c r="I212" s="95" t="s">
        <v>97</v>
      </c>
      <c r="J212" s="95" t="s">
        <v>130</v>
      </c>
      <c r="K212" s="95" t="s">
        <v>97</v>
      </c>
      <c r="L212" s="95" t="s">
        <v>97</v>
      </c>
      <c r="M212" s="95" t="s">
        <v>97</v>
      </c>
      <c r="N212" s="95" t="s">
        <v>98</v>
      </c>
      <c r="O212" s="95" t="s">
        <v>1483</v>
      </c>
      <c r="P212" s="95" t="s">
        <v>1677</v>
      </c>
      <c r="Q212" s="95" t="s">
        <v>1680</v>
      </c>
      <c r="R212" s="95" t="s">
        <v>74</v>
      </c>
      <c r="S212" s="95"/>
      <c r="T212" s="95">
        <f t="shared" si="3"/>
        <v>0.65</v>
      </c>
      <c r="U212" s="95"/>
      <c r="V212" s="95" t="s">
        <v>1272</v>
      </c>
      <c r="W212" s="95" t="s">
        <v>1361</v>
      </c>
    </row>
    <row r="213" spans="2:23" s="103" customFormat="1" ht="13.5" x14ac:dyDescent="0.4">
      <c r="B213" s="95" t="s">
        <v>1749</v>
      </c>
      <c r="C213" s="95" t="s">
        <v>97</v>
      </c>
      <c r="D213" s="95" t="s">
        <v>1594</v>
      </c>
      <c r="E213" s="95" t="s">
        <v>97</v>
      </c>
      <c r="F213" s="95" t="s">
        <v>97</v>
      </c>
      <c r="G213" s="95" t="s">
        <v>114</v>
      </c>
      <c r="H213" s="95" t="s">
        <v>1359</v>
      </c>
      <c r="I213" s="95" t="s">
        <v>95</v>
      </c>
      <c r="J213" s="95" t="s">
        <v>96</v>
      </c>
      <c r="K213" s="95" t="s">
        <v>286</v>
      </c>
      <c r="L213" s="95" t="s">
        <v>97</v>
      </c>
      <c r="M213" s="95" t="s">
        <v>97</v>
      </c>
      <c r="N213" s="95" t="s">
        <v>98</v>
      </c>
      <c r="O213" s="95" t="s">
        <v>1484</v>
      </c>
      <c r="P213" s="95" t="s">
        <v>1677</v>
      </c>
      <c r="Q213" s="95" t="s">
        <v>1680</v>
      </c>
      <c r="R213" s="95" t="s">
        <v>36</v>
      </c>
      <c r="S213" s="95"/>
      <c r="T213" s="95">
        <f t="shared" si="3"/>
        <v>1.4</v>
      </c>
      <c r="U213" s="95"/>
      <c r="V213" s="95" t="s">
        <v>1272</v>
      </c>
      <c r="W213" s="95" t="s">
        <v>1361</v>
      </c>
    </row>
    <row r="214" spans="2:23" s="103" customFormat="1" ht="13.5" x14ac:dyDescent="0.4">
      <c r="B214" s="95" t="s">
        <v>1749</v>
      </c>
      <c r="C214" s="95" t="s">
        <v>97</v>
      </c>
      <c r="D214" s="95" t="s">
        <v>1594</v>
      </c>
      <c r="E214" s="95" t="s">
        <v>97</v>
      </c>
      <c r="F214" s="95" t="s">
        <v>97</v>
      </c>
      <c r="G214" s="95" t="s">
        <v>114</v>
      </c>
      <c r="H214" s="95" t="s">
        <v>1359</v>
      </c>
      <c r="I214" s="95" t="s">
        <v>95</v>
      </c>
      <c r="J214" s="95" t="s">
        <v>113</v>
      </c>
      <c r="K214" s="95" t="s">
        <v>286</v>
      </c>
      <c r="L214" s="95" t="s">
        <v>97</v>
      </c>
      <c r="M214" s="95" t="s">
        <v>97</v>
      </c>
      <c r="N214" s="95" t="s">
        <v>98</v>
      </c>
      <c r="O214" s="95" t="s">
        <v>1485</v>
      </c>
      <c r="P214" s="95" t="s">
        <v>1677</v>
      </c>
      <c r="Q214" s="95" t="s">
        <v>1680</v>
      </c>
      <c r="R214" s="95" t="s">
        <v>37</v>
      </c>
      <c r="S214" s="95"/>
      <c r="T214" s="95">
        <f t="shared" si="3"/>
        <v>1.7</v>
      </c>
      <c r="U214" s="95"/>
      <c r="V214" s="95" t="s">
        <v>1272</v>
      </c>
      <c r="W214" s="95" t="s">
        <v>1361</v>
      </c>
    </row>
    <row r="215" spans="2:23" s="103" customFormat="1" ht="13.5" x14ac:dyDescent="0.4">
      <c r="B215" s="95" t="s">
        <v>1749</v>
      </c>
      <c r="C215" s="95" t="s">
        <v>97</v>
      </c>
      <c r="D215" s="95" t="s">
        <v>1594</v>
      </c>
      <c r="E215" s="95" t="s">
        <v>97</v>
      </c>
      <c r="F215" s="95" t="s">
        <v>97</v>
      </c>
      <c r="G215" s="95" t="s">
        <v>114</v>
      </c>
      <c r="H215" s="95" t="s">
        <v>1359</v>
      </c>
      <c r="I215" s="95" t="s">
        <v>97</v>
      </c>
      <c r="J215" s="95" t="s">
        <v>130</v>
      </c>
      <c r="K215" s="95" t="s">
        <v>97</v>
      </c>
      <c r="L215" s="95" t="s">
        <v>97</v>
      </c>
      <c r="M215" s="95" t="s">
        <v>97</v>
      </c>
      <c r="N215" s="95" t="s">
        <v>98</v>
      </c>
      <c r="O215" s="95" t="s">
        <v>1486</v>
      </c>
      <c r="P215" s="95" t="s">
        <v>1677</v>
      </c>
      <c r="Q215" s="95" t="s">
        <v>1680</v>
      </c>
      <c r="R215" s="95" t="s">
        <v>74</v>
      </c>
      <c r="S215" s="95"/>
      <c r="T215" s="95">
        <f t="shared" si="3"/>
        <v>0.65</v>
      </c>
      <c r="U215" s="95"/>
      <c r="V215" s="95" t="s">
        <v>1272</v>
      </c>
      <c r="W215" s="95" t="s">
        <v>1361</v>
      </c>
    </row>
    <row r="216" spans="2:23" s="103" customFormat="1" ht="13.5" x14ac:dyDescent="0.4">
      <c r="B216" s="95" t="s">
        <v>1749</v>
      </c>
      <c r="C216" s="95" t="s">
        <v>97</v>
      </c>
      <c r="D216" s="95" t="s">
        <v>97</v>
      </c>
      <c r="E216" s="95" t="s">
        <v>97</v>
      </c>
      <c r="F216" s="95" t="s">
        <v>1739</v>
      </c>
      <c r="G216" s="95" t="s">
        <v>114</v>
      </c>
      <c r="H216" s="95" t="s">
        <v>1359</v>
      </c>
      <c r="I216" s="95" t="s">
        <v>95</v>
      </c>
      <c r="J216" s="95" t="s">
        <v>170</v>
      </c>
      <c r="K216" s="95" t="s">
        <v>286</v>
      </c>
      <c r="L216" s="95" t="s">
        <v>97</v>
      </c>
      <c r="M216" s="95" t="s">
        <v>97</v>
      </c>
      <c r="N216" s="95" t="s">
        <v>98</v>
      </c>
      <c r="O216" s="95" t="s">
        <v>1487</v>
      </c>
      <c r="P216" s="95" t="s">
        <v>1677</v>
      </c>
      <c r="Q216" s="95" t="s">
        <v>1680</v>
      </c>
      <c r="R216" s="95" t="s">
        <v>37</v>
      </c>
      <c r="S216" s="95"/>
      <c r="T216" s="95">
        <f t="shared" si="3"/>
        <v>1.5</v>
      </c>
      <c r="U216" s="95"/>
      <c r="V216" s="95" t="s">
        <v>1272</v>
      </c>
      <c r="W216" s="95" t="s">
        <v>1361</v>
      </c>
    </row>
    <row r="217" spans="2:23" s="103" customFormat="1" ht="13.5" x14ac:dyDescent="0.4">
      <c r="B217" s="95" t="s">
        <v>1749</v>
      </c>
      <c r="C217" s="95" t="s">
        <v>97</v>
      </c>
      <c r="D217" s="95" t="s">
        <v>97</v>
      </c>
      <c r="E217" s="95" t="s">
        <v>97</v>
      </c>
      <c r="F217" s="95" t="s">
        <v>1739</v>
      </c>
      <c r="G217" s="95" t="s">
        <v>114</v>
      </c>
      <c r="H217" s="95" t="s">
        <v>1359</v>
      </c>
      <c r="I217" s="95" t="s">
        <v>95</v>
      </c>
      <c r="J217" s="95" t="s">
        <v>113</v>
      </c>
      <c r="K217" s="95" t="s">
        <v>286</v>
      </c>
      <c r="L217" s="95" t="s">
        <v>97</v>
      </c>
      <c r="M217" s="95" t="s">
        <v>97</v>
      </c>
      <c r="N217" s="95" t="s">
        <v>98</v>
      </c>
      <c r="O217" s="95" t="s">
        <v>1488</v>
      </c>
      <c r="P217" s="95" t="s">
        <v>1677</v>
      </c>
      <c r="Q217" s="95" t="s">
        <v>1680</v>
      </c>
      <c r="R217" s="95" t="s">
        <v>33</v>
      </c>
      <c r="S217" s="95"/>
      <c r="T217" s="95">
        <f t="shared" si="3"/>
        <v>1.7</v>
      </c>
      <c r="U217" s="95"/>
      <c r="V217" s="95" t="s">
        <v>1272</v>
      </c>
      <c r="W217" s="95" t="s">
        <v>1361</v>
      </c>
    </row>
    <row r="218" spans="2:23" s="103" customFormat="1" ht="13.5" x14ac:dyDescent="0.4">
      <c r="B218" s="95" t="s">
        <v>1749</v>
      </c>
      <c r="C218" s="95" t="s">
        <v>97</v>
      </c>
      <c r="D218" s="95" t="s">
        <v>97</v>
      </c>
      <c r="E218" s="95" t="s">
        <v>97</v>
      </c>
      <c r="F218" s="95" t="s">
        <v>1739</v>
      </c>
      <c r="G218" s="95" t="s">
        <v>114</v>
      </c>
      <c r="H218" s="95" t="s">
        <v>1359</v>
      </c>
      <c r="I218" s="95" t="s">
        <v>95</v>
      </c>
      <c r="J218" s="95" t="s">
        <v>120</v>
      </c>
      <c r="K218" s="95" t="s">
        <v>286</v>
      </c>
      <c r="L218" s="95" t="s">
        <v>97</v>
      </c>
      <c r="M218" s="95" t="s">
        <v>97</v>
      </c>
      <c r="N218" s="95" t="s">
        <v>98</v>
      </c>
      <c r="O218" s="95" t="s">
        <v>1489</v>
      </c>
      <c r="P218" s="95" t="s">
        <v>1677</v>
      </c>
      <c r="Q218" s="95" t="s">
        <v>1680</v>
      </c>
      <c r="R218" s="95" t="s">
        <v>34</v>
      </c>
      <c r="S218" s="95"/>
      <c r="T218" s="95">
        <f t="shared" si="3"/>
        <v>2.9</v>
      </c>
      <c r="U218" s="95"/>
      <c r="V218" s="95" t="s">
        <v>1272</v>
      </c>
      <c r="W218" s="95" t="s">
        <v>1361</v>
      </c>
    </row>
    <row r="219" spans="2:23" s="103" customFormat="1" ht="13.5" x14ac:dyDescent="0.4">
      <c r="B219" s="95" t="s">
        <v>1747</v>
      </c>
      <c r="C219" s="95" t="s">
        <v>97</v>
      </c>
      <c r="D219" s="95" t="s">
        <v>97</v>
      </c>
      <c r="E219" s="95" t="s">
        <v>97</v>
      </c>
      <c r="F219" s="95" t="s">
        <v>97</v>
      </c>
      <c r="G219" s="95" t="s">
        <v>114</v>
      </c>
      <c r="H219" s="95" t="s">
        <v>57</v>
      </c>
      <c r="I219" s="95" t="s">
        <v>95</v>
      </c>
      <c r="J219" s="95" t="s">
        <v>96</v>
      </c>
      <c r="K219" s="95" t="s">
        <v>286</v>
      </c>
      <c r="L219" s="95" t="s">
        <v>97</v>
      </c>
      <c r="M219" s="95" t="s">
        <v>97</v>
      </c>
      <c r="N219" s="95" t="s">
        <v>98</v>
      </c>
      <c r="O219" s="95" t="s">
        <v>1490</v>
      </c>
      <c r="P219" s="95" t="s">
        <v>1677</v>
      </c>
      <c r="Q219" s="95" t="s">
        <v>1680</v>
      </c>
      <c r="R219" s="95" t="s">
        <v>36</v>
      </c>
      <c r="S219" s="95"/>
      <c r="T219" s="95">
        <f t="shared" si="3"/>
        <v>1.4</v>
      </c>
      <c r="U219" s="95"/>
      <c r="V219" s="95" t="s">
        <v>1272</v>
      </c>
      <c r="W219" s="95" t="s">
        <v>1361</v>
      </c>
    </row>
    <row r="220" spans="2:23" s="103" customFormat="1" ht="13.5" x14ac:dyDescent="0.4">
      <c r="B220" s="95" t="s">
        <v>1747</v>
      </c>
      <c r="C220" s="95" t="s">
        <v>97</v>
      </c>
      <c r="D220" s="95" t="s">
        <v>97</v>
      </c>
      <c r="E220" s="95" t="s">
        <v>97</v>
      </c>
      <c r="F220" s="95" t="s">
        <v>97</v>
      </c>
      <c r="G220" s="95" t="s">
        <v>114</v>
      </c>
      <c r="H220" s="95" t="s">
        <v>57</v>
      </c>
      <c r="I220" s="95" t="s">
        <v>95</v>
      </c>
      <c r="J220" s="95" t="s">
        <v>113</v>
      </c>
      <c r="K220" s="95" t="s">
        <v>286</v>
      </c>
      <c r="L220" s="95" t="s">
        <v>97</v>
      </c>
      <c r="M220" s="95" t="s">
        <v>97</v>
      </c>
      <c r="N220" s="95" t="s">
        <v>98</v>
      </c>
      <c r="O220" s="95" t="s">
        <v>1491</v>
      </c>
      <c r="P220" s="95" t="s">
        <v>1677</v>
      </c>
      <c r="Q220" s="95" t="s">
        <v>1680</v>
      </c>
      <c r="R220" s="95" t="s">
        <v>37</v>
      </c>
      <c r="S220" s="95"/>
      <c r="T220" s="95">
        <f t="shared" si="3"/>
        <v>1.7</v>
      </c>
      <c r="U220" s="95"/>
      <c r="V220" s="95" t="s">
        <v>1272</v>
      </c>
      <c r="W220" s="95" t="s">
        <v>1361</v>
      </c>
    </row>
    <row r="221" spans="2:23" s="104" customFormat="1" ht="13.5" x14ac:dyDescent="0.4">
      <c r="B221" s="95" t="s">
        <v>1747</v>
      </c>
      <c r="C221" s="95" t="s">
        <v>97</v>
      </c>
      <c r="D221" s="95" t="s">
        <v>97</v>
      </c>
      <c r="E221" s="95" t="s">
        <v>97</v>
      </c>
      <c r="F221" s="95" t="s">
        <v>1739</v>
      </c>
      <c r="G221" s="95" t="s">
        <v>114</v>
      </c>
      <c r="H221" s="95" t="s">
        <v>57</v>
      </c>
      <c r="I221" s="95" t="s">
        <v>95</v>
      </c>
      <c r="J221" s="95" t="s">
        <v>113</v>
      </c>
      <c r="K221" s="95" t="s">
        <v>286</v>
      </c>
      <c r="L221" s="95" t="s">
        <v>97</v>
      </c>
      <c r="M221" s="95" t="s">
        <v>97</v>
      </c>
      <c r="N221" s="95" t="s">
        <v>98</v>
      </c>
      <c r="O221" s="95" t="s">
        <v>1492</v>
      </c>
      <c r="P221" s="95" t="s">
        <v>1677</v>
      </c>
      <c r="Q221" s="95" t="s">
        <v>1680</v>
      </c>
      <c r="R221" s="95" t="s">
        <v>37</v>
      </c>
      <c r="S221" s="95"/>
      <c r="T221" s="95">
        <f t="shared" si="3"/>
        <v>1.7</v>
      </c>
      <c r="U221" s="95"/>
      <c r="V221" s="95" t="s">
        <v>1272</v>
      </c>
      <c r="W221" s="95" t="s">
        <v>1361</v>
      </c>
    </row>
    <row r="222" spans="2:23" s="104" customFormat="1" ht="13.5" x14ac:dyDescent="0.4">
      <c r="B222" s="95" t="s">
        <v>1747</v>
      </c>
      <c r="C222" s="95" t="s">
        <v>97</v>
      </c>
      <c r="D222" s="95" t="s">
        <v>97</v>
      </c>
      <c r="E222" s="95" t="s">
        <v>97</v>
      </c>
      <c r="F222" s="95" t="s">
        <v>1739</v>
      </c>
      <c r="G222" s="95" t="s">
        <v>114</v>
      </c>
      <c r="H222" s="95" t="s">
        <v>57</v>
      </c>
      <c r="I222" s="95" t="s">
        <v>95</v>
      </c>
      <c r="J222" s="95" t="s">
        <v>120</v>
      </c>
      <c r="K222" s="95" t="s">
        <v>286</v>
      </c>
      <c r="L222" s="95" t="s">
        <v>97</v>
      </c>
      <c r="M222" s="95" t="s">
        <v>97</v>
      </c>
      <c r="N222" s="95" t="s">
        <v>98</v>
      </c>
      <c r="O222" s="95" t="s">
        <v>1493</v>
      </c>
      <c r="P222" s="95" t="s">
        <v>1677</v>
      </c>
      <c r="Q222" s="95" t="s">
        <v>1680</v>
      </c>
      <c r="R222" s="95" t="s">
        <v>33</v>
      </c>
      <c r="S222" s="95"/>
      <c r="T222" s="95">
        <f t="shared" si="3"/>
        <v>2.9</v>
      </c>
      <c r="U222" s="95"/>
      <c r="V222" s="95" t="s">
        <v>1272</v>
      </c>
      <c r="W222" s="95" t="s">
        <v>1361</v>
      </c>
    </row>
    <row r="223" spans="2:23" s="104" customFormat="1" ht="13.5" x14ac:dyDescent="0.4">
      <c r="B223" s="95" t="s">
        <v>1752</v>
      </c>
      <c r="C223" s="95" t="s">
        <v>97</v>
      </c>
      <c r="D223" s="95" t="s">
        <v>97</v>
      </c>
      <c r="E223" s="95" t="s">
        <v>97</v>
      </c>
      <c r="F223" s="95" t="s">
        <v>1742</v>
      </c>
      <c r="G223" s="95" t="s">
        <v>114</v>
      </c>
      <c r="H223" s="95" t="s">
        <v>57</v>
      </c>
      <c r="I223" s="95" t="s">
        <v>95</v>
      </c>
      <c r="J223" s="95" t="s">
        <v>96</v>
      </c>
      <c r="K223" s="95" t="s">
        <v>286</v>
      </c>
      <c r="L223" s="95" t="s">
        <v>97</v>
      </c>
      <c r="M223" s="95" t="s">
        <v>97</v>
      </c>
      <c r="N223" s="95" t="s">
        <v>98</v>
      </c>
      <c r="O223" s="95" t="s">
        <v>1494</v>
      </c>
      <c r="P223" s="95" t="s">
        <v>1677</v>
      </c>
      <c r="Q223" s="95" t="s">
        <v>1680</v>
      </c>
      <c r="R223" s="95" t="s">
        <v>36</v>
      </c>
      <c r="S223" s="95"/>
      <c r="T223" s="95">
        <f t="shared" si="3"/>
        <v>1.4</v>
      </c>
      <c r="U223" s="95"/>
      <c r="V223" s="95" t="s">
        <v>1272</v>
      </c>
      <c r="W223" s="95" t="s">
        <v>1361</v>
      </c>
    </row>
    <row r="224" spans="2:23" s="104" customFormat="1" ht="13.5" x14ac:dyDescent="0.4">
      <c r="B224" s="95" t="s">
        <v>1752</v>
      </c>
      <c r="C224" s="95" t="s">
        <v>97</v>
      </c>
      <c r="D224" s="95" t="s">
        <v>97</v>
      </c>
      <c r="E224" s="95" t="s">
        <v>97</v>
      </c>
      <c r="F224" s="95" t="s">
        <v>1742</v>
      </c>
      <c r="G224" s="95" t="s">
        <v>114</v>
      </c>
      <c r="H224" s="95" t="s">
        <v>57</v>
      </c>
      <c r="I224" s="95" t="s">
        <v>95</v>
      </c>
      <c r="J224" s="95" t="s">
        <v>113</v>
      </c>
      <c r="K224" s="95" t="s">
        <v>286</v>
      </c>
      <c r="L224" s="95" t="s">
        <v>97</v>
      </c>
      <c r="M224" s="95" t="s">
        <v>97</v>
      </c>
      <c r="N224" s="95" t="s">
        <v>98</v>
      </c>
      <c r="O224" s="95" t="s">
        <v>1495</v>
      </c>
      <c r="P224" s="95" t="s">
        <v>1677</v>
      </c>
      <c r="Q224" s="95" t="s">
        <v>1680</v>
      </c>
      <c r="R224" s="95" t="s">
        <v>37</v>
      </c>
      <c r="S224" s="95"/>
      <c r="T224" s="95">
        <f t="shared" si="3"/>
        <v>1.7</v>
      </c>
      <c r="U224" s="95"/>
      <c r="V224" s="95" t="s">
        <v>1272</v>
      </c>
      <c r="W224" s="95" t="s">
        <v>1361</v>
      </c>
    </row>
    <row r="225" spans="2:23" s="104" customFormat="1" ht="13.5" x14ac:dyDescent="0.4">
      <c r="B225" s="95" t="s">
        <v>1753</v>
      </c>
      <c r="C225" s="95" t="s">
        <v>1636</v>
      </c>
      <c r="D225" s="95" t="s">
        <v>97</v>
      </c>
      <c r="E225" s="95" t="s">
        <v>97</v>
      </c>
      <c r="F225" s="95" t="s">
        <v>1742</v>
      </c>
      <c r="G225" s="95" t="s">
        <v>114</v>
      </c>
      <c r="H225" s="95" t="s">
        <v>57</v>
      </c>
      <c r="I225" s="95" t="s">
        <v>95</v>
      </c>
      <c r="J225" s="95" t="s">
        <v>96</v>
      </c>
      <c r="K225" s="95" t="s">
        <v>286</v>
      </c>
      <c r="L225" s="95" t="s">
        <v>97</v>
      </c>
      <c r="M225" s="95" t="s">
        <v>97</v>
      </c>
      <c r="N225" s="95" t="s">
        <v>98</v>
      </c>
      <c r="O225" s="95" t="s">
        <v>1496</v>
      </c>
      <c r="P225" s="95" t="s">
        <v>1677</v>
      </c>
      <c r="Q225" s="95" t="s">
        <v>1680</v>
      </c>
      <c r="R225" s="95" t="s">
        <v>36</v>
      </c>
      <c r="S225" s="95"/>
      <c r="T225" s="95">
        <f t="shared" si="3"/>
        <v>1.4</v>
      </c>
      <c r="U225" s="95"/>
      <c r="V225" s="95" t="s">
        <v>1272</v>
      </c>
      <c r="W225" s="95" t="s">
        <v>1361</v>
      </c>
    </row>
    <row r="226" spans="2:23" s="104" customFormat="1" ht="13.5" x14ac:dyDescent="0.4">
      <c r="B226" s="95" t="s">
        <v>1753</v>
      </c>
      <c r="C226" s="95" t="s">
        <v>1636</v>
      </c>
      <c r="D226" s="95" t="s">
        <v>97</v>
      </c>
      <c r="E226" s="95" t="s">
        <v>97</v>
      </c>
      <c r="F226" s="95" t="s">
        <v>1742</v>
      </c>
      <c r="G226" s="95" t="s">
        <v>114</v>
      </c>
      <c r="H226" s="95" t="s">
        <v>57</v>
      </c>
      <c r="I226" s="95" t="s">
        <v>95</v>
      </c>
      <c r="J226" s="95" t="s">
        <v>506</v>
      </c>
      <c r="K226" s="95" t="s">
        <v>286</v>
      </c>
      <c r="L226" s="95" t="s">
        <v>97</v>
      </c>
      <c r="M226" s="95" t="s">
        <v>97</v>
      </c>
      <c r="N226" s="95" t="s">
        <v>98</v>
      </c>
      <c r="O226" s="95" t="s">
        <v>1497</v>
      </c>
      <c r="P226" s="95" t="s">
        <v>1677</v>
      </c>
      <c r="Q226" s="95" t="s">
        <v>1680</v>
      </c>
      <c r="R226" s="95" t="s">
        <v>37</v>
      </c>
      <c r="S226" s="95"/>
      <c r="T226" s="95">
        <f t="shared" si="3"/>
        <v>1.8</v>
      </c>
      <c r="U226" s="95"/>
      <c r="V226" s="95" t="s">
        <v>1272</v>
      </c>
      <c r="W226" s="95" t="s">
        <v>1361</v>
      </c>
    </row>
    <row r="227" spans="2:23" s="104" customFormat="1" ht="13.5" x14ac:dyDescent="0.4">
      <c r="B227" s="95" t="s">
        <v>1754</v>
      </c>
      <c r="C227" s="95" t="s">
        <v>1636</v>
      </c>
      <c r="D227" s="95" t="s">
        <v>97</v>
      </c>
      <c r="E227" s="95" t="s">
        <v>97</v>
      </c>
      <c r="F227" s="95" t="s">
        <v>1742</v>
      </c>
      <c r="G227" s="95" t="s">
        <v>114</v>
      </c>
      <c r="H227" s="95" t="s">
        <v>57</v>
      </c>
      <c r="I227" s="95" t="s">
        <v>95</v>
      </c>
      <c r="J227" s="95" t="s">
        <v>96</v>
      </c>
      <c r="K227" s="95" t="s">
        <v>286</v>
      </c>
      <c r="L227" s="95" t="s">
        <v>97</v>
      </c>
      <c r="M227" s="95" t="s">
        <v>97</v>
      </c>
      <c r="N227" s="95" t="s">
        <v>98</v>
      </c>
      <c r="O227" s="95" t="s">
        <v>1498</v>
      </c>
      <c r="P227" s="95" t="s">
        <v>1677</v>
      </c>
      <c r="Q227" s="95" t="s">
        <v>1680</v>
      </c>
      <c r="R227" s="95" t="s">
        <v>36</v>
      </c>
      <c r="S227" s="95"/>
      <c r="T227" s="95">
        <f t="shared" si="3"/>
        <v>1.4</v>
      </c>
      <c r="U227" s="95"/>
      <c r="V227" s="95" t="s">
        <v>1272</v>
      </c>
      <c r="W227" s="95" t="s">
        <v>1361</v>
      </c>
    </row>
    <row r="228" spans="2:23" s="104" customFormat="1" ht="13.5" x14ac:dyDescent="0.4">
      <c r="B228" s="95" t="s">
        <v>1754</v>
      </c>
      <c r="C228" s="95" t="s">
        <v>1636</v>
      </c>
      <c r="D228" s="95" t="s">
        <v>97</v>
      </c>
      <c r="E228" s="95" t="s">
        <v>97</v>
      </c>
      <c r="F228" s="95" t="s">
        <v>1742</v>
      </c>
      <c r="G228" s="95" t="s">
        <v>114</v>
      </c>
      <c r="H228" s="95" t="s">
        <v>57</v>
      </c>
      <c r="I228" s="95" t="s">
        <v>95</v>
      </c>
      <c r="J228" s="95" t="s">
        <v>506</v>
      </c>
      <c r="K228" s="95" t="s">
        <v>286</v>
      </c>
      <c r="L228" s="95" t="s">
        <v>97</v>
      </c>
      <c r="M228" s="95" t="s">
        <v>97</v>
      </c>
      <c r="N228" s="95" t="s">
        <v>98</v>
      </c>
      <c r="O228" s="95" t="s">
        <v>1499</v>
      </c>
      <c r="P228" s="95" t="s">
        <v>1677</v>
      </c>
      <c r="Q228" s="95" t="s">
        <v>1680</v>
      </c>
      <c r="R228" s="95" t="s">
        <v>37</v>
      </c>
      <c r="S228" s="95"/>
      <c r="T228" s="95">
        <f t="shared" si="3"/>
        <v>1.8</v>
      </c>
      <c r="U228" s="95"/>
      <c r="V228" s="95" t="s">
        <v>1272</v>
      </c>
      <c r="W228" s="95" t="s">
        <v>1361</v>
      </c>
    </row>
    <row r="229" spans="2:23" s="104" customFormat="1" ht="13.5" x14ac:dyDescent="0.4">
      <c r="B229" s="95" t="s">
        <v>1755</v>
      </c>
      <c r="C229" s="95" t="s">
        <v>1636</v>
      </c>
      <c r="D229" s="95" t="s">
        <v>97</v>
      </c>
      <c r="E229" s="95" t="s">
        <v>97</v>
      </c>
      <c r="F229" s="95" t="s">
        <v>97</v>
      </c>
      <c r="G229" s="95" t="s">
        <v>114</v>
      </c>
      <c r="H229" s="95" t="s">
        <v>1359</v>
      </c>
      <c r="I229" s="95" t="s">
        <v>95</v>
      </c>
      <c r="J229" s="95" t="s">
        <v>96</v>
      </c>
      <c r="K229" s="95" t="s">
        <v>286</v>
      </c>
      <c r="L229" s="95" t="s">
        <v>97</v>
      </c>
      <c r="M229" s="95" t="s">
        <v>97</v>
      </c>
      <c r="N229" s="95" t="s">
        <v>98</v>
      </c>
      <c r="O229" s="95" t="s">
        <v>1500</v>
      </c>
      <c r="P229" s="95" t="s">
        <v>1677</v>
      </c>
      <c r="Q229" s="95" t="s">
        <v>1680</v>
      </c>
      <c r="R229" s="95" t="s">
        <v>36</v>
      </c>
      <c r="S229" s="95"/>
      <c r="T229" s="95">
        <f t="shared" si="3"/>
        <v>1.4</v>
      </c>
      <c r="U229" s="95"/>
      <c r="V229" s="95" t="s">
        <v>1272</v>
      </c>
      <c r="W229" s="95" t="s">
        <v>1361</v>
      </c>
    </row>
    <row r="230" spans="2:23" s="104" customFormat="1" ht="13.5" x14ac:dyDescent="0.4">
      <c r="B230" s="95" t="s">
        <v>1755</v>
      </c>
      <c r="C230" s="95" t="s">
        <v>1636</v>
      </c>
      <c r="D230" s="95" t="s">
        <v>97</v>
      </c>
      <c r="E230" s="95" t="s">
        <v>97</v>
      </c>
      <c r="F230" s="95" t="s">
        <v>97</v>
      </c>
      <c r="G230" s="95" t="s">
        <v>114</v>
      </c>
      <c r="H230" s="95" t="s">
        <v>1359</v>
      </c>
      <c r="I230" s="95" t="s">
        <v>95</v>
      </c>
      <c r="J230" s="95" t="s">
        <v>506</v>
      </c>
      <c r="K230" s="95" t="s">
        <v>286</v>
      </c>
      <c r="L230" s="95" t="s">
        <v>97</v>
      </c>
      <c r="M230" s="95" t="s">
        <v>97</v>
      </c>
      <c r="N230" s="95" t="s">
        <v>98</v>
      </c>
      <c r="O230" s="95" t="s">
        <v>1501</v>
      </c>
      <c r="P230" s="95" t="s">
        <v>1677</v>
      </c>
      <c r="Q230" s="95" t="s">
        <v>1680</v>
      </c>
      <c r="R230" s="95" t="s">
        <v>37</v>
      </c>
      <c r="S230" s="95"/>
      <c r="T230" s="95">
        <f t="shared" si="3"/>
        <v>1.8</v>
      </c>
      <c r="U230" s="95"/>
      <c r="V230" s="95" t="s">
        <v>1272</v>
      </c>
      <c r="W230" s="95" t="s">
        <v>1361</v>
      </c>
    </row>
    <row r="231" spans="2:23" s="104" customFormat="1" ht="13.5" x14ac:dyDescent="0.4">
      <c r="B231" s="95" t="s">
        <v>1756</v>
      </c>
      <c r="C231" s="95" t="s">
        <v>1636</v>
      </c>
      <c r="D231" s="95" t="s">
        <v>97</v>
      </c>
      <c r="E231" s="95" t="s">
        <v>97</v>
      </c>
      <c r="F231" s="95" t="s">
        <v>1742</v>
      </c>
      <c r="G231" s="95" t="s">
        <v>114</v>
      </c>
      <c r="H231" s="95" t="s">
        <v>57</v>
      </c>
      <c r="I231" s="95" t="s">
        <v>95</v>
      </c>
      <c r="J231" s="95" t="s">
        <v>96</v>
      </c>
      <c r="K231" s="95" t="s">
        <v>286</v>
      </c>
      <c r="L231" s="95" t="s">
        <v>97</v>
      </c>
      <c r="M231" s="95" t="s">
        <v>97</v>
      </c>
      <c r="N231" s="95" t="s">
        <v>98</v>
      </c>
      <c r="O231" s="95" t="s">
        <v>1502</v>
      </c>
      <c r="P231" s="95" t="s">
        <v>1677</v>
      </c>
      <c r="Q231" s="95" t="s">
        <v>1680</v>
      </c>
      <c r="R231" s="95" t="s">
        <v>36</v>
      </c>
      <c r="S231" s="95"/>
      <c r="T231" s="95">
        <f t="shared" si="3"/>
        <v>1.4</v>
      </c>
      <c r="U231" s="95"/>
      <c r="V231" s="95" t="s">
        <v>1272</v>
      </c>
      <c r="W231" s="95" t="s">
        <v>1361</v>
      </c>
    </row>
    <row r="232" spans="2:23" s="104" customFormat="1" ht="13.5" x14ac:dyDescent="0.4">
      <c r="B232" s="95" t="s">
        <v>1756</v>
      </c>
      <c r="C232" s="95" t="s">
        <v>1636</v>
      </c>
      <c r="D232" s="95" t="s">
        <v>97</v>
      </c>
      <c r="E232" s="95" t="s">
        <v>97</v>
      </c>
      <c r="F232" s="95" t="s">
        <v>1742</v>
      </c>
      <c r="G232" s="95" t="s">
        <v>114</v>
      </c>
      <c r="H232" s="95" t="s">
        <v>57</v>
      </c>
      <c r="I232" s="95" t="s">
        <v>95</v>
      </c>
      <c r="J232" s="95" t="s">
        <v>254</v>
      </c>
      <c r="K232" s="95" t="s">
        <v>286</v>
      </c>
      <c r="L232" s="95" t="s">
        <v>97</v>
      </c>
      <c r="M232" s="95" t="s">
        <v>97</v>
      </c>
      <c r="N232" s="95" t="s">
        <v>98</v>
      </c>
      <c r="O232" s="95" t="s">
        <v>1503</v>
      </c>
      <c r="P232" s="95" t="s">
        <v>1677</v>
      </c>
      <c r="Q232" s="95" t="s">
        <v>1680</v>
      </c>
      <c r="R232" s="95" t="s">
        <v>37</v>
      </c>
      <c r="S232" s="95"/>
      <c r="T232" s="95">
        <f t="shared" si="3"/>
        <v>1.9</v>
      </c>
      <c r="U232" s="95"/>
      <c r="V232" s="95" t="s">
        <v>1272</v>
      </c>
      <c r="W232" s="95" t="s">
        <v>1361</v>
      </c>
    </row>
    <row r="233" spans="2:23" s="104" customFormat="1" ht="13.5" x14ac:dyDescent="0.4">
      <c r="B233" s="95" t="s">
        <v>1757</v>
      </c>
      <c r="C233" s="95" t="s">
        <v>97</v>
      </c>
      <c r="D233" s="95" t="s">
        <v>97</v>
      </c>
      <c r="E233" s="95" t="s">
        <v>97</v>
      </c>
      <c r="F233" s="95" t="s">
        <v>1748</v>
      </c>
      <c r="G233" s="95" t="s">
        <v>114</v>
      </c>
      <c r="H233" s="95" t="s">
        <v>57</v>
      </c>
      <c r="I233" s="95" t="s">
        <v>95</v>
      </c>
      <c r="J233" s="95" t="s">
        <v>187</v>
      </c>
      <c r="K233" s="95" t="s">
        <v>286</v>
      </c>
      <c r="L233" s="95" t="s">
        <v>97</v>
      </c>
      <c r="M233" s="95" t="s">
        <v>97</v>
      </c>
      <c r="N233" s="95" t="s">
        <v>98</v>
      </c>
      <c r="O233" s="95" t="s">
        <v>1504</v>
      </c>
      <c r="P233" s="95" t="s">
        <v>1677</v>
      </c>
      <c r="Q233" s="95" t="s">
        <v>1680</v>
      </c>
      <c r="R233" s="95" t="s">
        <v>35</v>
      </c>
      <c r="S233" s="95"/>
      <c r="T233" s="95">
        <f t="shared" si="3"/>
        <v>0.86</v>
      </c>
      <c r="U233" s="95"/>
      <c r="V233" s="95" t="s">
        <v>1272</v>
      </c>
      <c r="W233" s="95" t="s">
        <v>1361</v>
      </c>
    </row>
    <row r="234" spans="2:23" s="104" customFormat="1" ht="13.5" x14ac:dyDescent="0.4">
      <c r="B234" s="95" t="s">
        <v>1757</v>
      </c>
      <c r="C234" s="95" t="s">
        <v>97</v>
      </c>
      <c r="D234" s="95" t="s">
        <v>97</v>
      </c>
      <c r="E234" s="95" t="s">
        <v>97</v>
      </c>
      <c r="F234" s="95" t="s">
        <v>1738</v>
      </c>
      <c r="G234" s="95" t="s">
        <v>114</v>
      </c>
      <c r="H234" s="95" t="s">
        <v>57</v>
      </c>
      <c r="I234" s="95" t="s">
        <v>95</v>
      </c>
      <c r="J234" s="95" t="s">
        <v>170</v>
      </c>
      <c r="K234" s="95" t="s">
        <v>286</v>
      </c>
      <c r="L234" s="95" t="s">
        <v>97</v>
      </c>
      <c r="M234" s="95" t="s">
        <v>97</v>
      </c>
      <c r="N234" s="95" t="s">
        <v>98</v>
      </c>
      <c r="O234" s="95" t="s">
        <v>1505</v>
      </c>
      <c r="P234" s="95" t="s">
        <v>1677</v>
      </c>
      <c r="Q234" s="95" t="s">
        <v>1680</v>
      </c>
      <c r="R234" s="95" t="s">
        <v>36</v>
      </c>
      <c r="S234" s="95"/>
      <c r="T234" s="95">
        <f t="shared" si="3"/>
        <v>1.5</v>
      </c>
      <c r="U234" s="95"/>
      <c r="V234" s="95" t="s">
        <v>1272</v>
      </c>
      <c r="W234" s="95" t="s">
        <v>1361</v>
      </c>
    </row>
    <row r="235" spans="2:23" s="104" customFormat="1" ht="13.5" x14ac:dyDescent="0.4">
      <c r="B235" s="95" t="s">
        <v>1757</v>
      </c>
      <c r="C235" s="95" t="s">
        <v>97</v>
      </c>
      <c r="D235" s="95" t="s">
        <v>97</v>
      </c>
      <c r="E235" s="95" t="s">
        <v>97</v>
      </c>
      <c r="F235" s="95" t="s">
        <v>1940</v>
      </c>
      <c r="G235" s="95" t="s">
        <v>114</v>
      </c>
      <c r="H235" s="95" t="s">
        <v>57</v>
      </c>
      <c r="I235" s="95" t="s">
        <v>95</v>
      </c>
      <c r="J235" s="95" t="s">
        <v>113</v>
      </c>
      <c r="K235" s="95" t="s">
        <v>286</v>
      </c>
      <c r="L235" s="95" t="s">
        <v>97</v>
      </c>
      <c r="M235" s="95" t="s">
        <v>97</v>
      </c>
      <c r="N235" s="95" t="s">
        <v>98</v>
      </c>
      <c r="O235" s="95" t="s">
        <v>1506</v>
      </c>
      <c r="P235" s="95" t="s">
        <v>1677</v>
      </c>
      <c r="Q235" s="95" t="s">
        <v>1680</v>
      </c>
      <c r="R235" s="95" t="s">
        <v>37</v>
      </c>
      <c r="S235" s="95"/>
      <c r="T235" s="95">
        <f t="shared" si="3"/>
        <v>1.7</v>
      </c>
      <c r="U235" s="95"/>
      <c r="V235" s="95" t="s">
        <v>1272</v>
      </c>
      <c r="W235" s="95" t="s">
        <v>1361</v>
      </c>
    </row>
    <row r="236" spans="2:23" ht="13.5" x14ac:dyDescent="0.4">
      <c r="B236" s="95" t="s">
        <v>1757</v>
      </c>
      <c r="C236" s="95" t="s">
        <v>97</v>
      </c>
      <c r="D236" s="95" t="s">
        <v>97</v>
      </c>
      <c r="E236" s="95" t="s">
        <v>97</v>
      </c>
      <c r="F236" s="95" t="s">
        <v>1738</v>
      </c>
      <c r="G236" s="95" t="s">
        <v>114</v>
      </c>
      <c r="H236" s="95" t="s">
        <v>57</v>
      </c>
      <c r="I236" s="95" t="s">
        <v>95</v>
      </c>
      <c r="J236" s="95" t="s">
        <v>120</v>
      </c>
      <c r="K236" s="95" t="s">
        <v>286</v>
      </c>
      <c r="L236" s="95" t="s">
        <v>97</v>
      </c>
      <c r="M236" s="95" t="s">
        <v>97</v>
      </c>
      <c r="N236" s="95" t="s">
        <v>98</v>
      </c>
      <c r="O236" s="95" t="s">
        <v>1507</v>
      </c>
      <c r="P236" s="95" t="s">
        <v>1677</v>
      </c>
      <c r="Q236" s="95" t="s">
        <v>1680</v>
      </c>
      <c r="R236" s="95" t="s">
        <v>33</v>
      </c>
      <c r="S236" s="95"/>
      <c r="T236" s="95">
        <f t="shared" si="3"/>
        <v>2.9</v>
      </c>
      <c r="U236" s="95"/>
      <c r="V236" s="95" t="s">
        <v>1272</v>
      </c>
      <c r="W236" s="95" t="s">
        <v>1361</v>
      </c>
    </row>
    <row r="237" spans="2:23" ht="13.5" x14ac:dyDescent="0.4">
      <c r="B237" s="95" t="s">
        <v>1757</v>
      </c>
      <c r="C237" s="95" t="s">
        <v>97</v>
      </c>
      <c r="D237" s="95" t="s">
        <v>97</v>
      </c>
      <c r="E237" s="95" t="s">
        <v>97</v>
      </c>
      <c r="F237" s="95" t="s">
        <v>1739</v>
      </c>
      <c r="G237" s="95" t="s">
        <v>114</v>
      </c>
      <c r="H237" s="95" t="s">
        <v>57</v>
      </c>
      <c r="I237" s="95" t="s">
        <v>95</v>
      </c>
      <c r="J237" s="95" t="s">
        <v>170</v>
      </c>
      <c r="K237" s="95" t="s">
        <v>286</v>
      </c>
      <c r="L237" s="95" t="s">
        <v>97</v>
      </c>
      <c r="M237" s="95" t="s">
        <v>97</v>
      </c>
      <c r="N237" s="95" t="s">
        <v>98</v>
      </c>
      <c r="O237" s="95" t="s">
        <v>1508</v>
      </c>
      <c r="P237" s="95" t="s">
        <v>1677</v>
      </c>
      <c r="Q237" s="95" t="s">
        <v>1680</v>
      </c>
      <c r="R237" s="95" t="s">
        <v>36</v>
      </c>
      <c r="S237" s="95"/>
      <c r="T237" s="95">
        <f t="shared" si="3"/>
        <v>1.5</v>
      </c>
      <c r="U237" s="95"/>
      <c r="V237" s="95" t="s">
        <v>1272</v>
      </c>
      <c r="W237" s="95" t="s">
        <v>1361</v>
      </c>
    </row>
    <row r="238" spans="2:23" ht="13.5" x14ac:dyDescent="0.4">
      <c r="B238" s="95" t="s">
        <v>1757</v>
      </c>
      <c r="C238" s="95" t="s">
        <v>97</v>
      </c>
      <c r="D238" s="95" t="s">
        <v>97</v>
      </c>
      <c r="E238" s="95" t="s">
        <v>97</v>
      </c>
      <c r="F238" s="95" t="s">
        <v>1739</v>
      </c>
      <c r="G238" s="95" t="s">
        <v>114</v>
      </c>
      <c r="H238" s="95" t="s">
        <v>57</v>
      </c>
      <c r="I238" s="95" t="s">
        <v>95</v>
      </c>
      <c r="J238" s="95" t="s">
        <v>113</v>
      </c>
      <c r="K238" s="95" t="s">
        <v>286</v>
      </c>
      <c r="L238" s="95" t="s">
        <v>97</v>
      </c>
      <c r="M238" s="95" t="s">
        <v>97</v>
      </c>
      <c r="N238" s="95" t="s">
        <v>98</v>
      </c>
      <c r="O238" s="95" t="s">
        <v>1509</v>
      </c>
      <c r="P238" s="95" t="s">
        <v>1677</v>
      </c>
      <c r="Q238" s="95" t="s">
        <v>1680</v>
      </c>
      <c r="R238" s="95" t="s">
        <v>37</v>
      </c>
      <c r="S238" s="95"/>
      <c r="T238" s="95">
        <f t="shared" si="3"/>
        <v>1.7</v>
      </c>
      <c r="U238" s="95"/>
      <c r="V238" s="95" t="s">
        <v>1272</v>
      </c>
      <c r="W238" s="95" t="s">
        <v>1361</v>
      </c>
    </row>
    <row r="239" spans="2:23" ht="13.5" x14ac:dyDescent="0.4">
      <c r="B239" s="95" t="s">
        <v>1757</v>
      </c>
      <c r="C239" s="95" t="s">
        <v>97</v>
      </c>
      <c r="D239" s="95" t="s">
        <v>97</v>
      </c>
      <c r="E239" s="95" t="s">
        <v>97</v>
      </c>
      <c r="F239" s="95" t="s">
        <v>1739</v>
      </c>
      <c r="G239" s="95" t="s">
        <v>114</v>
      </c>
      <c r="H239" s="95" t="s">
        <v>57</v>
      </c>
      <c r="I239" s="95" t="s">
        <v>95</v>
      </c>
      <c r="J239" s="95" t="s">
        <v>120</v>
      </c>
      <c r="K239" s="95" t="s">
        <v>286</v>
      </c>
      <c r="L239" s="95" t="s">
        <v>97</v>
      </c>
      <c r="M239" s="95" t="s">
        <v>97</v>
      </c>
      <c r="N239" s="95" t="s">
        <v>98</v>
      </c>
      <c r="O239" s="95" t="s">
        <v>1510</v>
      </c>
      <c r="P239" s="95" t="s">
        <v>1677</v>
      </c>
      <c r="Q239" s="95" t="s">
        <v>1680</v>
      </c>
      <c r="R239" s="95" t="s">
        <v>33</v>
      </c>
      <c r="S239" s="95"/>
      <c r="T239" s="95">
        <f t="shared" si="3"/>
        <v>2.9</v>
      </c>
      <c r="U239" s="95"/>
      <c r="V239" s="95" t="s">
        <v>1272</v>
      </c>
      <c r="W239" s="95" t="s">
        <v>1361</v>
      </c>
    </row>
    <row r="240" spans="2:23" ht="13.5" x14ac:dyDescent="0.4">
      <c r="B240" s="95" t="s">
        <v>1758</v>
      </c>
      <c r="C240" s="95" t="s">
        <v>97</v>
      </c>
      <c r="D240" s="95" t="s">
        <v>97</v>
      </c>
      <c r="E240" s="95" t="s">
        <v>97</v>
      </c>
      <c r="F240" s="95" t="s">
        <v>1738</v>
      </c>
      <c r="G240" s="95" t="s">
        <v>114</v>
      </c>
      <c r="H240" s="95" t="s">
        <v>57</v>
      </c>
      <c r="I240" s="95" t="s">
        <v>95</v>
      </c>
      <c r="J240" s="95" t="s">
        <v>109</v>
      </c>
      <c r="K240" s="95" t="s">
        <v>97</v>
      </c>
      <c r="L240" s="95" t="s">
        <v>97</v>
      </c>
      <c r="M240" s="95" t="s">
        <v>97</v>
      </c>
      <c r="N240" s="95" t="s">
        <v>98</v>
      </c>
      <c r="O240" s="95" t="s">
        <v>1511</v>
      </c>
      <c r="P240" s="95" t="s">
        <v>1677</v>
      </c>
      <c r="Q240" s="95" t="s">
        <v>1680</v>
      </c>
      <c r="R240" s="95" t="s">
        <v>33</v>
      </c>
      <c r="S240" s="95"/>
      <c r="T240" s="95">
        <f t="shared" si="3"/>
        <v>1.6</v>
      </c>
      <c r="U240" s="95"/>
      <c r="V240" s="95" t="s">
        <v>1301</v>
      </c>
      <c r="W240" s="95" t="s">
        <v>1361</v>
      </c>
    </row>
    <row r="241" spans="2:23" ht="13.5" x14ac:dyDescent="0.4">
      <c r="B241" s="95" t="s">
        <v>1758</v>
      </c>
      <c r="C241" s="95" t="s">
        <v>97</v>
      </c>
      <c r="D241" s="95" t="s">
        <v>97</v>
      </c>
      <c r="E241" s="95" t="s">
        <v>97</v>
      </c>
      <c r="F241" s="95" t="s">
        <v>1738</v>
      </c>
      <c r="G241" s="95" t="s">
        <v>114</v>
      </c>
      <c r="H241" s="95" t="s">
        <v>57</v>
      </c>
      <c r="I241" s="95" t="s">
        <v>95</v>
      </c>
      <c r="J241" s="95" t="s">
        <v>120</v>
      </c>
      <c r="K241" s="95" t="s">
        <v>97</v>
      </c>
      <c r="L241" s="95" t="s">
        <v>97</v>
      </c>
      <c r="M241" s="95" t="s">
        <v>97</v>
      </c>
      <c r="N241" s="95" t="s">
        <v>98</v>
      </c>
      <c r="O241" s="95" t="s">
        <v>1512</v>
      </c>
      <c r="P241" s="95" t="s">
        <v>1677</v>
      </c>
      <c r="Q241" s="95" t="s">
        <v>1680</v>
      </c>
      <c r="R241" s="95" t="s">
        <v>34</v>
      </c>
      <c r="S241" s="95"/>
      <c r="T241" s="95">
        <f t="shared" si="3"/>
        <v>2.9</v>
      </c>
      <c r="U241" s="95"/>
      <c r="V241" s="95" t="s">
        <v>1301</v>
      </c>
      <c r="W241" s="95" t="s">
        <v>1361</v>
      </c>
    </row>
    <row r="242" spans="2:23" ht="13.5" x14ac:dyDescent="0.4">
      <c r="B242" s="95" t="s">
        <v>1758</v>
      </c>
      <c r="C242" s="95" t="s">
        <v>97</v>
      </c>
      <c r="D242" s="95" t="s">
        <v>97</v>
      </c>
      <c r="E242" s="95" t="s">
        <v>97</v>
      </c>
      <c r="F242" s="95" t="s">
        <v>1739</v>
      </c>
      <c r="G242" s="95" t="s">
        <v>114</v>
      </c>
      <c r="H242" s="95" t="s">
        <v>57</v>
      </c>
      <c r="I242" s="95" t="s">
        <v>95</v>
      </c>
      <c r="J242" s="95" t="s">
        <v>170</v>
      </c>
      <c r="K242" s="95" t="s">
        <v>286</v>
      </c>
      <c r="L242" s="95" t="s">
        <v>97</v>
      </c>
      <c r="M242" s="95" t="s">
        <v>97</v>
      </c>
      <c r="N242" s="95" t="s">
        <v>98</v>
      </c>
      <c r="O242" s="95" t="s">
        <v>1513</v>
      </c>
      <c r="P242" s="95" t="s">
        <v>1677</v>
      </c>
      <c r="Q242" s="95" t="s">
        <v>1680</v>
      </c>
      <c r="R242" s="95" t="s">
        <v>33</v>
      </c>
      <c r="S242" s="95"/>
      <c r="T242" s="95">
        <f t="shared" si="3"/>
        <v>1.5</v>
      </c>
      <c r="U242" s="95"/>
      <c r="V242" s="95" t="s">
        <v>1301</v>
      </c>
      <c r="W242" s="95" t="s">
        <v>1361</v>
      </c>
    </row>
    <row r="243" spans="2:23" ht="13.5" x14ac:dyDescent="0.4">
      <c r="B243" s="95" t="s">
        <v>1758</v>
      </c>
      <c r="C243" s="95" t="s">
        <v>97</v>
      </c>
      <c r="D243" s="95" t="s">
        <v>97</v>
      </c>
      <c r="E243" s="95" t="s">
        <v>97</v>
      </c>
      <c r="F243" s="95" t="s">
        <v>1739</v>
      </c>
      <c r="G243" s="95" t="s">
        <v>114</v>
      </c>
      <c r="H243" s="95" t="s">
        <v>57</v>
      </c>
      <c r="I243" s="95" t="s">
        <v>95</v>
      </c>
      <c r="J243" s="95" t="s">
        <v>120</v>
      </c>
      <c r="K243" s="95" t="s">
        <v>286</v>
      </c>
      <c r="L243" s="95" t="s">
        <v>97</v>
      </c>
      <c r="M243" s="95" t="s">
        <v>97</v>
      </c>
      <c r="N243" s="95" t="s">
        <v>98</v>
      </c>
      <c r="O243" s="95" t="s">
        <v>1514</v>
      </c>
      <c r="P243" s="95" t="s">
        <v>1677</v>
      </c>
      <c r="Q243" s="95" t="s">
        <v>1680</v>
      </c>
      <c r="R243" s="95" t="s">
        <v>34</v>
      </c>
      <c r="S243" s="95"/>
      <c r="T243" s="95">
        <f t="shared" si="3"/>
        <v>2.9</v>
      </c>
      <c r="U243" s="95"/>
      <c r="V243" s="95" t="s">
        <v>1301</v>
      </c>
      <c r="W243" s="95" t="s">
        <v>1361</v>
      </c>
    </row>
    <row r="244" spans="2:23" ht="13.5" x14ac:dyDescent="0.4">
      <c r="B244" s="95" t="s">
        <v>1759</v>
      </c>
      <c r="C244" s="95" t="s">
        <v>1643</v>
      </c>
      <c r="D244" s="95" t="s">
        <v>97</v>
      </c>
      <c r="E244" s="95" t="s">
        <v>97</v>
      </c>
      <c r="F244" s="95" t="s">
        <v>97</v>
      </c>
      <c r="G244" s="95" t="s">
        <v>114</v>
      </c>
      <c r="H244" s="95" t="s">
        <v>1359</v>
      </c>
      <c r="I244" s="95" t="s">
        <v>95</v>
      </c>
      <c r="J244" s="95" t="s">
        <v>96</v>
      </c>
      <c r="K244" s="95" t="s">
        <v>286</v>
      </c>
      <c r="L244" s="95" t="s">
        <v>97</v>
      </c>
      <c r="M244" s="95" t="s">
        <v>97</v>
      </c>
      <c r="N244" s="95" t="s">
        <v>98</v>
      </c>
      <c r="O244" s="95" t="s">
        <v>1515</v>
      </c>
      <c r="P244" s="95" t="s">
        <v>1677</v>
      </c>
      <c r="Q244" s="95" t="s">
        <v>1680</v>
      </c>
      <c r="R244" s="95" t="s">
        <v>36</v>
      </c>
      <c r="S244" s="95"/>
      <c r="T244" s="95">
        <f t="shared" si="3"/>
        <v>1.4</v>
      </c>
      <c r="U244" s="95"/>
      <c r="V244" s="95" t="s">
        <v>1272</v>
      </c>
      <c r="W244" s="95" t="s">
        <v>1361</v>
      </c>
    </row>
    <row r="245" spans="2:23" ht="13.5" x14ac:dyDescent="0.4">
      <c r="B245" s="95" t="s">
        <v>1759</v>
      </c>
      <c r="C245" s="95" t="s">
        <v>1643</v>
      </c>
      <c r="D245" s="95" t="s">
        <v>97</v>
      </c>
      <c r="E245" s="95" t="s">
        <v>97</v>
      </c>
      <c r="F245" s="95" t="s">
        <v>97</v>
      </c>
      <c r="G245" s="95" t="s">
        <v>114</v>
      </c>
      <c r="H245" s="95" t="s">
        <v>1359</v>
      </c>
      <c r="I245" s="95" t="s">
        <v>95</v>
      </c>
      <c r="J245" s="95" t="s">
        <v>113</v>
      </c>
      <c r="K245" s="95" t="s">
        <v>286</v>
      </c>
      <c r="L245" s="95" t="s">
        <v>97</v>
      </c>
      <c r="M245" s="95" t="s">
        <v>97</v>
      </c>
      <c r="N245" s="95" t="s">
        <v>98</v>
      </c>
      <c r="O245" s="95" t="s">
        <v>1516</v>
      </c>
      <c r="P245" s="95" t="s">
        <v>1677</v>
      </c>
      <c r="Q245" s="95" t="s">
        <v>1680</v>
      </c>
      <c r="R245" s="95" t="s">
        <v>37</v>
      </c>
      <c r="S245" s="95"/>
      <c r="T245" s="95">
        <f t="shared" si="3"/>
        <v>1.7</v>
      </c>
      <c r="U245" s="95"/>
      <c r="V245" s="95" t="s">
        <v>1272</v>
      </c>
      <c r="W245" s="95" t="s">
        <v>1361</v>
      </c>
    </row>
    <row r="246" spans="2:23" ht="13.5" x14ac:dyDescent="0.4">
      <c r="B246" s="95" t="s">
        <v>1760</v>
      </c>
      <c r="C246" s="95" t="s">
        <v>1644</v>
      </c>
      <c r="D246" s="95" t="s">
        <v>97</v>
      </c>
      <c r="E246" s="95" t="s">
        <v>97</v>
      </c>
      <c r="F246" s="95" t="s">
        <v>1742</v>
      </c>
      <c r="G246" s="95" t="s">
        <v>114</v>
      </c>
      <c r="H246" s="95" t="s">
        <v>57</v>
      </c>
      <c r="I246" s="95" t="s">
        <v>95</v>
      </c>
      <c r="J246" s="95" t="s">
        <v>96</v>
      </c>
      <c r="K246" s="95" t="s">
        <v>97</v>
      </c>
      <c r="L246" s="95" t="s">
        <v>97</v>
      </c>
      <c r="M246" s="95" t="s">
        <v>97</v>
      </c>
      <c r="N246" s="95" t="s">
        <v>98</v>
      </c>
      <c r="O246" s="95" t="s">
        <v>1517</v>
      </c>
      <c r="P246" s="95" t="s">
        <v>1677</v>
      </c>
      <c r="Q246" s="95" t="s">
        <v>1680</v>
      </c>
      <c r="R246" s="95" t="s">
        <v>33</v>
      </c>
      <c r="S246" s="95"/>
      <c r="T246" s="95">
        <f t="shared" si="3"/>
        <v>1.4</v>
      </c>
      <c r="U246" s="95"/>
      <c r="V246" s="95" t="s">
        <v>1301</v>
      </c>
      <c r="W246" s="95" t="s">
        <v>1361</v>
      </c>
    </row>
    <row r="247" spans="2:23" ht="13.5" x14ac:dyDescent="0.4">
      <c r="B247" s="95" t="s">
        <v>1760</v>
      </c>
      <c r="C247" s="95" t="s">
        <v>1644</v>
      </c>
      <c r="D247" s="95" t="s">
        <v>97</v>
      </c>
      <c r="E247" s="95" t="s">
        <v>97</v>
      </c>
      <c r="F247" s="95" t="s">
        <v>1742</v>
      </c>
      <c r="G247" s="95" t="s">
        <v>114</v>
      </c>
      <c r="H247" s="95" t="s">
        <v>57</v>
      </c>
      <c r="I247" s="95" t="s">
        <v>95</v>
      </c>
      <c r="J247" s="95" t="s">
        <v>506</v>
      </c>
      <c r="K247" s="95" t="s">
        <v>97</v>
      </c>
      <c r="L247" s="95" t="s">
        <v>97</v>
      </c>
      <c r="M247" s="95" t="s">
        <v>97</v>
      </c>
      <c r="N247" s="95" t="s">
        <v>98</v>
      </c>
      <c r="O247" s="95" t="s">
        <v>1518</v>
      </c>
      <c r="P247" s="95" t="s">
        <v>1677</v>
      </c>
      <c r="Q247" s="95" t="s">
        <v>1680</v>
      </c>
      <c r="R247" s="95" t="s">
        <v>34</v>
      </c>
      <c r="S247" s="95"/>
      <c r="T247" s="95">
        <f t="shared" si="3"/>
        <v>1.8</v>
      </c>
      <c r="U247" s="95"/>
      <c r="V247" s="95" t="s">
        <v>1301</v>
      </c>
      <c r="W247" s="95" t="s">
        <v>1361</v>
      </c>
    </row>
    <row r="248" spans="2:23" ht="13.5" x14ac:dyDescent="0.4">
      <c r="B248" s="95" t="s">
        <v>1761</v>
      </c>
      <c r="C248" s="95" t="s">
        <v>1641</v>
      </c>
      <c r="D248" s="95" t="s">
        <v>97</v>
      </c>
      <c r="E248" s="95" t="s">
        <v>97</v>
      </c>
      <c r="F248" s="95" t="s">
        <v>97</v>
      </c>
      <c r="G248" s="95" t="s">
        <v>114</v>
      </c>
      <c r="H248" s="95" t="s">
        <v>57</v>
      </c>
      <c r="I248" s="95" t="s">
        <v>95</v>
      </c>
      <c r="J248" s="95" t="s">
        <v>154</v>
      </c>
      <c r="K248" s="95" t="s">
        <v>155</v>
      </c>
      <c r="L248" s="95" t="s">
        <v>105</v>
      </c>
      <c r="M248" s="95" t="s">
        <v>156</v>
      </c>
      <c r="N248" s="95" t="s">
        <v>107</v>
      </c>
      <c r="O248" s="95" t="s">
        <v>1519</v>
      </c>
      <c r="P248" s="95" t="s">
        <v>1677</v>
      </c>
      <c r="Q248" s="95" t="s">
        <v>1680</v>
      </c>
      <c r="R248" s="95" t="s">
        <v>40</v>
      </c>
      <c r="S248" s="95"/>
      <c r="T248" s="95">
        <f t="shared" si="3"/>
        <v>0.92</v>
      </c>
      <c r="U248" s="95"/>
      <c r="V248" s="95" t="s">
        <v>1418</v>
      </c>
      <c r="W248" s="95" t="s">
        <v>1361</v>
      </c>
    </row>
    <row r="249" spans="2:23" ht="13.5" x14ac:dyDescent="0.4">
      <c r="B249" s="95" t="s">
        <v>1941</v>
      </c>
      <c r="C249" s="95" t="s">
        <v>97</v>
      </c>
      <c r="D249" s="95" t="s">
        <v>97</v>
      </c>
      <c r="E249" s="95" t="s">
        <v>1583</v>
      </c>
      <c r="F249" s="95" t="s">
        <v>97</v>
      </c>
      <c r="G249" s="95" t="s">
        <v>114</v>
      </c>
      <c r="H249" s="95" t="s">
        <v>57</v>
      </c>
      <c r="I249" s="95" t="s">
        <v>95</v>
      </c>
      <c r="J249" s="95" t="s">
        <v>103</v>
      </c>
      <c r="K249" s="95" t="s">
        <v>104</v>
      </c>
      <c r="L249" s="95" t="s">
        <v>105</v>
      </c>
      <c r="M249" s="95" t="s">
        <v>106</v>
      </c>
      <c r="N249" s="95" t="s">
        <v>98</v>
      </c>
      <c r="O249" s="95" t="s">
        <v>1520</v>
      </c>
      <c r="P249" s="95" t="s">
        <v>1677</v>
      </c>
      <c r="Q249" s="95" t="s">
        <v>1680</v>
      </c>
      <c r="R249" s="95" t="s">
        <v>35</v>
      </c>
      <c r="S249" s="95"/>
      <c r="T249" s="95">
        <f t="shared" si="3"/>
        <v>1.3</v>
      </c>
      <c r="U249" s="95"/>
      <c r="V249" s="95" t="s">
        <v>1418</v>
      </c>
      <c r="W249" s="95" t="s">
        <v>1361</v>
      </c>
    </row>
    <row r="250" spans="2:23" ht="13.5" x14ac:dyDescent="0.4">
      <c r="B250" s="95" t="s">
        <v>1941</v>
      </c>
      <c r="C250" s="95" t="s">
        <v>97</v>
      </c>
      <c r="D250" s="95" t="s">
        <v>97</v>
      </c>
      <c r="E250" s="95" t="s">
        <v>1583</v>
      </c>
      <c r="F250" s="95" t="s">
        <v>97</v>
      </c>
      <c r="G250" s="95" t="s">
        <v>114</v>
      </c>
      <c r="H250" s="95" t="s">
        <v>57</v>
      </c>
      <c r="I250" s="95" t="s">
        <v>95</v>
      </c>
      <c r="J250" s="95" t="s">
        <v>120</v>
      </c>
      <c r="K250" s="95" t="s">
        <v>118</v>
      </c>
      <c r="L250" s="95" t="s">
        <v>114</v>
      </c>
      <c r="M250" s="95" t="s">
        <v>106</v>
      </c>
      <c r="N250" s="95" t="s">
        <v>98</v>
      </c>
      <c r="O250" s="95" t="s">
        <v>1521</v>
      </c>
      <c r="P250" s="95" t="s">
        <v>1677</v>
      </c>
      <c r="Q250" s="95" t="s">
        <v>1680</v>
      </c>
      <c r="R250" s="95" t="s">
        <v>37</v>
      </c>
      <c r="S250" s="95"/>
      <c r="T250" s="95">
        <f t="shared" si="3"/>
        <v>2.9</v>
      </c>
      <c r="U250" s="95"/>
      <c r="V250" s="95" t="s">
        <v>1418</v>
      </c>
      <c r="W250" s="95" t="s">
        <v>1361</v>
      </c>
    </row>
    <row r="251" spans="2:23" ht="13.5" x14ac:dyDescent="0.4">
      <c r="B251" s="95" t="s">
        <v>1568</v>
      </c>
      <c r="C251" s="95" t="s">
        <v>1633</v>
      </c>
      <c r="D251" s="95" t="s">
        <v>1270</v>
      </c>
      <c r="E251" s="95" t="s">
        <v>1585</v>
      </c>
      <c r="F251" s="95" t="s">
        <v>1523</v>
      </c>
      <c r="G251" s="95" t="s">
        <v>114</v>
      </c>
      <c r="H251" s="95" t="s">
        <v>57</v>
      </c>
      <c r="I251" s="95" t="s">
        <v>273</v>
      </c>
      <c r="J251" s="95" t="s">
        <v>97</v>
      </c>
      <c r="K251" s="95" t="s">
        <v>97</v>
      </c>
      <c r="L251" s="95" t="s">
        <v>97</v>
      </c>
      <c r="M251" s="95" t="s">
        <v>97</v>
      </c>
      <c r="N251" s="95" t="s">
        <v>97</v>
      </c>
      <c r="O251" s="95" t="s">
        <v>1522</v>
      </c>
      <c r="P251" s="95" t="s">
        <v>1677</v>
      </c>
      <c r="Q251" s="95" t="s">
        <v>1762</v>
      </c>
      <c r="R251" s="95" t="s">
        <v>35</v>
      </c>
      <c r="S251" s="95"/>
      <c r="T251" s="95" t="str">
        <f t="shared" si="3"/>
        <v>-</v>
      </c>
      <c r="U251" s="95"/>
      <c r="V251" s="95" t="s">
        <v>1276</v>
      </c>
      <c r="W251" s="95" t="s">
        <v>1282</v>
      </c>
    </row>
    <row r="252" spans="2:23" ht="13.5" x14ac:dyDescent="0.4">
      <c r="B252" s="95" t="s">
        <v>1568</v>
      </c>
      <c r="C252" s="95" t="s">
        <v>1633</v>
      </c>
      <c r="D252" s="95" t="s">
        <v>1586</v>
      </c>
      <c r="E252" s="95" t="s">
        <v>1585</v>
      </c>
      <c r="F252" s="95" t="s">
        <v>1523</v>
      </c>
      <c r="G252" s="95" t="s">
        <v>114</v>
      </c>
      <c r="H252" s="95" t="s">
        <v>57</v>
      </c>
      <c r="I252" s="95" t="s">
        <v>273</v>
      </c>
      <c r="J252" s="95" t="s">
        <v>97</v>
      </c>
      <c r="K252" s="95" t="s">
        <v>104</v>
      </c>
      <c r="L252" s="95" t="s">
        <v>114</v>
      </c>
      <c r="M252" s="95" t="s">
        <v>106</v>
      </c>
      <c r="N252" s="95" t="s">
        <v>98</v>
      </c>
      <c r="O252" s="95" t="s">
        <v>1524</v>
      </c>
      <c r="P252" s="95" t="s">
        <v>1677</v>
      </c>
      <c r="Q252" s="95" t="s">
        <v>1762</v>
      </c>
      <c r="R252" s="95" t="s">
        <v>36</v>
      </c>
      <c r="S252" s="95"/>
      <c r="T252" s="95" t="str">
        <f t="shared" si="3"/>
        <v>-</v>
      </c>
      <c r="U252" s="95" t="s">
        <v>1763</v>
      </c>
      <c r="V252" s="95" t="s">
        <v>1276</v>
      </c>
      <c r="W252" s="95" t="s">
        <v>1283</v>
      </c>
    </row>
    <row r="253" spans="2:23" ht="13.5" x14ac:dyDescent="0.4">
      <c r="B253" s="95" t="s">
        <v>1568</v>
      </c>
      <c r="C253" s="95" t="s">
        <v>1633</v>
      </c>
      <c r="D253" s="95" t="s">
        <v>1270</v>
      </c>
      <c r="E253" s="95" t="s">
        <v>1581</v>
      </c>
      <c r="F253" s="95" t="s">
        <v>1523</v>
      </c>
      <c r="G253" s="95" t="s">
        <v>114</v>
      </c>
      <c r="H253" s="95" t="s">
        <v>57</v>
      </c>
      <c r="I253" s="95" t="s">
        <v>273</v>
      </c>
      <c r="J253" s="95" t="s">
        <v>97</v>
      </c>
      <c r="K253" s="95" t="s">
        <v>97</v>
      </c>
      <c r="L253" s="95" t="s">
        <v>97</v>
      </c>
      <c r="M253" s="95" t="s">
        <v>97</v>
      </c>
      <c r="N253" s="95" t="s">
        <v>97</v>
      </c>
      <c r="O253" s="95" t="s">
        <v>1525</v>
      </c>
      <c r="P253" s="95" t="s">
        <v>1677</v>
      </c>
      <c r="Q253" s="95" t="s">
        <v>1762</v>
      </c>
      <c r="R253" s="95" t="s">
        <v>35</v>
      </c>
      <c r="S253" s="95"/>
      <c r="T253" s="95" t="str">
        <f t="shared" si="3"/>
        <v>-</v>
      </c>
      <c r="U253" s="95" t="s">
        <v>1285</v>
      </c>
      <c r="V253" s="95" t="s">
        <v>1276</v>
      </c>
      <c r="W253" s="95" t="s">
        <v>1282</v>
      </c>
    </row>
    <row r="254" spans="2:23" ht="13.5" x14ac:dyDescent="0.4">
      <c r="B254" s="95" t="s">
        <v>1568</v>
      </c>
      <c r="C254" s="95" t="s">
        <v>1633</v>
      </c>
      <c r="D254" s="95" t="s">
        <v>1586</v>
      </c>
      <c r="E254" s="95" t="s">
        <v>1581</v>
      </c>
      <c r="F254" s="95" t="s">
        <v>1523</v>
      </c>
      <c r="G254" s="95" t="s">
        <v>114</v>
      </c>
      <c r="H254" s="95" t="s">
        <v>57</v>
      </c>
      <c r="I254" s="95" t="s">
        <v>273</v>
      </c>
      <c r="J254" s="95" t="s">
        <v>97</v>
      </c>
      <c r="K254" s="95" t="s">
        <v>104</v>
      </c>
      <c r="L254" s="95" t="s">
        <v>114</v>
      </c>
      <c r="M254" s="95" t="s">
        <v>106</v>
      </c>
      <c r="N254" s="95" t="s">
        <v>98</v>
      </c>
      <c r="O254" s="95" t="s">
        <v>1526</v>
      </c>
      <c r="P254" s="95" t="s">
        <v>1677</v>
      </c>
      <c r="Q254" s="95" t="s">
        <v>1762</v>
      </c>
      <c r="R254" s="95" t="s">
        <v>36</v>
      </c>
      <c r="S254" s="95"/>
      <c r="T254" s="95" t="str">
        <f t="shared" si="3"/>
        <v>-</v>
      </c>
      <c r="U254" s="95" t="s">
        <v>1285</v>
      </c>
      <c r="V254" s="95" t="s">
        <v>1276</v>
      </c>
      <c r="W254" s="95" t="s">
        <v>1283</v>
      </c>
    </row>
    <row r="255" spans="2:23" ht="13.5" x14ac:dyDescent="0.4">
      <c r="B255" s="95" t="s">
        <v>1568</v>
      </c>
      <c r="C255" s="95" t="s">
        <v>1635</v>
      </c>
      <c r="D255" s="95" t="s">
        <v>1270</v>
      </c>
      <c r="E255" s="95" t="s">
        <v>1585</v>
      </c>
      <c r="F255" s="95" t="s">
        <v>1523</v>
      </c>
      <c r="G255" s="95" t="s">
        <v>114</v>
      </c>
      <c r="H255" s="95" t="s">
        <v>57</v>
      </c>
      <c r="I255" s="95" t="s">
        <v>273</v>
      </c>
      <c r="J255" s="95" t="s">
        <v>97</v>
      </c>
      <c r="K255" s="95" t="s">
        <v>97</v>
      </c>
      <c r="L255" s="95" t="s">
        <v>97</v>
      </c>
      <c r="M255" s="95" t="s">
        <v>97</v>
      </c>
      <c r="N255" s="95" t="s">
        <v>97</v>
      </c>
      <c r="O255" s="95" t="s">
        <v>1527</v>
      </c>
      <c r="P255" s="95" t="s">
        <v>1677</v>
      </c>
      <c r="Q255" s="95" t="s">
        <v>1762</v>
      </c>
      <c r="R255" s="95" t="s">
        <v>36</v>
      </c>
      <c r="S255" s="95"/>
      <c r="T255" s="95" t="str">
        <f t="shared" si="3"/>
        <v>-</v>
      </c>
      <c r="U255" s="95"/>
      <c r="V255" s="95" t="s">
        <v>1301</v>
      </c>
      <c r="W255" s="95" t="s">
        <v>1289</v>
      </c>
    </row>
    <row r="256" spans="2:23" ht="13.5" x14ac:dyDescent="0.4">
      <c r="B256" s="95" t="s">
        <v>1575</v>
      </c>
      <c r="C256" s="95" t="s">
        <v>1633</v>
      </c>
      <c r="D256" s="95" t="s">
        <v>1586</v>
      </c>
      <c r="E256" s="95" t="s">
        <v>1583</v>
      </c>
      <c r="F256" s="95" t="s">
        <v>1523</v>
      </c>
      <c r="G256" s="95" t="s">
        <v>105</v>
      </c>
      <c r="H256" s="95" t="s">
        <v>57</v>
      </c>
      <c r="I256" s="95" t="s">
        <v>95</v>
      </c>
      <c r="J256" s="95" t="s">
        <v>113</v>
      </c>
      <c r="K256" s="95" t="s">
        <v>97</v>
      </c>
      <c r="L256" s="95" t="s">
        <v>97</v>
      </c>
      <c r="M256" s="95" t="s">
        <v>97</v>
      </c>
      <c r="N256" s="95" t="s">
        <v>98</v>
      </c>
      <c r="O256" s="95" t="s">
        <v>1528</v>
      </c>
      <c r="P256" s="95" t="s">
        <v>1677</v>
      </c>
      <c r="Q256" s="95" t="s">
        <v>1762</v>
      </c>
      <c r="R256" s="95" t="s">
        <v>36</v>
      </c>
      <c r="S256" s="95"/>
      <c r="T256" s="95">
        <f t="shared" si="3"/>
        <v>1.7</v>
      </c>
      <c r="U256" s="95"/>
      <c r="V256" s="95" t="s">
        <v>1276</v>
      </c>
      <c r="W256" s="95" t="s">
        <v>1283</v>
      </c>
    </row>
    <row r="257" spans="2:23" ht="13.5" x14ac:dyDescent="0.4">
      <c r="B257" s="95" t="s">
        <v>1575</v>
      </c>
      <c r="C257" s="95" t="s">
        <v>1633</v>
      </c>
      <c r="D257" s="95" t="s">
        <v>1586</v>
      </c>
      <c r="E257" s="95" t="s">
        <v>1583</v>
      </c>
      <c r="F257" s="95" t="s">
        <v>1523</v>
      </c>
      <c r="G257" s="95" t="s">
        <v>114</v>
      </c>
      <c r="H257" s="95" t="s">
        <v>57</v>
      </c>
      <c r="I257" s="95" t="s">
        <v>95</v>
      </c>
      <c r="J257" s="95" t="s">
        <v>113</v>
      </c>
      <c r="K257" s="95" t="s">
        <v>97</v>
      </c>
      <c r="L257" s="95" t="s">
        <v>97</v>
      </c>
      <c r="M257" s="95" t="s">
        <v>97</v>
      </c>
      <c r="N257" s="95" t="s">
        <v>98</v>
      </c>
      <c r="O257" s="95" t="s">
        <v>1529</v>
      </c>
      <c r="P257" s="95" t="s">
        <v>1677</v>
      </c>
      <c r="Q257" s="95" t="s">
        <v>1762</v>
      </c>
      <c r="R257" s="95" t="s">
        <v>36</v>
      </c>
      <c r="S257" s="95"/>
      <c r="T257" s="95">
        <f t="shared" si="3"/>
        <v>1.7</v>
      </c>
      <c r="U257" s="95"/>
      <c r="V257" s="95" t="s">
        <v>1276</v>
      </c>
      <c r="W257" s="95" t="s">
        <v>1283</v>
      </c>
    </row>
    <row r="258" spans="2:23" ht="13.5" x14ac:dyDescent="0.4">
      <c r="B258" s="95" t="s">
        <v>1575</v>
      </c>
      <c r="C258" s="95" t="s">
        <v>1633</v>
      </c>
      <c r="D258" s="95" t="s">
        <v>1586</v>
      </c>
      <c r="E258" s="95" t="s">
        <v>1687</v>
      </c>
      <c r="F258" s="95" t="s">
        <v>1523</v>
      </c>
      <c r="G258" s="95" t="s">
        <v>105</v>
      </c>
      <c r="H258" s="95" t="s">
        <v>57</v>
      </c>
      <c r="I258" s="95" t="s">
        <v>95</v>
      </c>
      <c r="J258" s="95" t="s">
        <v>113</v>
      </c>
      <c r="K258" s="95" t="s">
        <v>97</v>
      </c>
      <c r="L258" s="95" t="s">
        <v>97</v>
      </c>
      <c r="M258" s="95" t="s">
        <v>97</v>
      </c>
      <c r="N258" s="95" t="s">
        <v>98</v>
      </c>
      <c r="O258" s="95" t="s">
        <v>1530</v>
      </c>
      <c r="P258" s="95" t="s">
        <v>1677</v>
      </c>
      <c r="Q258" s="95" t="s">
        <v>1762</v>
      </c>
      <c r="R258" s="95" t="s">
        <v>37</v>
      </c>
      <c r="S258" s="95"/>
      <c r="T258" s="95">
        <f t="shared" si="3"/>
        <v>1.7</v>
      </c>
      <c r="U258" s="95" t="s">
        <v>1764</v>
      </c>
      <c r="V258" s="95" t="s">
        <v>1276</v>
      </c>
      <c r="W258" s="95" t="s">
        <v>1283</v>
      </c>
    </row>
    <row r="259" spans="2:23" ht="13.5" x14ac:dyDescent="0.4">
      <c r="B259" s="95" t="s">
        <v>1575</v>
      </c>
      <c r="C259" s="95" t="s">
        <v>1633</v>
      </c>
      <c r="D259" s="95" t="s">
        <v>1586</v>
      </c>
      <c r="E259" s="95" t="s">
        <v>1687</v>
      </c>
      <c r="F259" s="95" t="s">
        <v>1523</v>
      </c>
      <c r="G259" s="95" t="s">
        <v>114</v>
      </c>
      <c r="H259" s="95" t="s">
        <v>57</v>
      </c>
      <c r="I259" s="95" t="s">
        <v>95</v>
      </c>
      <c r="J259" s="95" t="s">
        <v>113</v>
      </c>
      <c r="K259" s="95" t="s">
        <v>97</v>
      </c>
      <c r="L259" s="95" t="s">
        <v>97</v>
      </c>
      <c r="M259" s="95" t="s">
        <v>97</v>
      </c>
      <c r="N259" s="95" t="s">
        <v>98</v>
      </c>
      <c r="O259" s="95" t="s">
        <v>1531</v>
      </c>
      <c r="P259" s="95" t="s">
        <v>1677</v>
      </c>
      <c r="Q259" s="95" t="s">
        <v>1762</v>
      </c>
      <c r="R259" s="95" t="s">
        <v>37</v>
      </c>
      <c r="S259" s="95"/>
      <c r="T259" s="95">
        <f t="shared" si="3"/>
        <v>1.7</v>
      </c>
      <c r="U259" s="95" t="s">
        <v>1764</v>
      </c>
      <c r="V259" s="95" t="s">
        <v>1276</v>
      </c>
      <c r="W259" s="95" t="s">
        <v>1283</v>
      </c>
    </row>
    <row r="260" spans="2:23" ht="13.5" x14ac:dyDescent="0.4">
      <c r="B260" s="95" t="s">
        <v>1575</v>
      </c>
      <c r="C260" s="95" t="s">
        <v>1633</v>
      </c>
      <c r="D260" s="95" t="s">
        <v>1270</v>
      </c>
      <c r="E260" s="95" t="s">
        <v>1583</v>
      </c>
      <c r="F260" s="95" t="s">
        <v>1523</v>
      </c>
      <c r="G260" s="95" t="s">
        <v>105</v>
      </c>
      <c r="H260" s="95" t="s">
        <v>57</v>
      </c>
      <c r="I260" s="95" t="s">
        <v>95</v>
      </c>
      <c r="J260" s="95" t="s">
        <v>97</v>
      </c>
      <c r="K260" s="95" t="s">
        <v>97</v>
      </c>
      <c r="L260" s="95" t="s">
        <v>97</v>
      </c>
      <c r="M260" s="95" t="s">
        <v>97</v>
      </c>
      <c r="N260" s="95" t="s">
        <v>97</v>
      </c>
      <c r="O260" s="95" t="s">
        <v>1532</v>
      </c>
      <c r="P260" s="95" t="s">
        <v>1677</v>
      </c>
      <c r="Q260" s="95" t="s">
        <v>1762</v>
      </c>
      <c r="R260" s="95" t="s">
        <v>35</v>
      </c>
      <c r="S260" s="95"/>
      <c r="T260" s="95" t="str">
        <f t="shared" si="3"/>
        <v>-</v>
      </c>
      <c r="U260" s="95"/>
      <c r="V260" s="95" t="s">
        <v>1276</v>
      </c>
      <c r="W260" s="95" t="s">
        <v>1282</v>
      </c>
    </row>
    <row r="261" spans="2:23" ht="13.5" x14ac:dyDescent="0.4">
      <c r="B261" s="95" t="s">
        <v>1575</v>
      </c>
      <c r="C261" s="95" t="s">
        <v>1633</v>
      </c>
      <c r="D261" s="95" t="s">
        <v>1270</v>
      </c>
      <c r="E261" s="95" t="s">
        <v>1583</v>
      </c>
      <c r="F261" s="95" t="s">
        <v>1523</v>
      </c>
      <c r="G261" s="95" t="s">
        <v>114</v>
      </c>
      <c r="H261" s="95" t="s">
        <v>57</v>
      </c>
      <c r="I261" s="95" t="s">
        <v>95</v>
      </c>
      <c r="J261" s="95" t="s">
        <v>97</v>
      </c>
      <c r="K261" s="95" t="s">
        <v>97</v>
      </c>
      <c r="L261" s="95" t="s">
        <v>97</v>
      </c>
      <c r="M261" s="95" t="s">
        <v>97</v>
      </c>
      <c r="N261" s="95" t="s">
        <v>97</v>
      </c>
      <c r="O261" s="95" t="s">
        <v>1533</v>
      </c>
      <c r="P261" s="95" t="s">
        <v>1677</v>
      </c>
      <c r="Q261" s="95" t="s">
        <v>1762</v>
      </c>
      <c r="R261" s="95" t="s">
        <v>35</v>
      </c>
      <c r="S261" s="95"/>
      <c r="T261" s="95" t="str">
        <f t="shared" si="3"/>
        <v>-</v>
      </c>
      <c r="U261" s="95"/>
      <c r="V261" s="95" t="s">
        <v>1276</v>
      </c>
      <c r="W261" s="95" t="s">
        <v>1282</v>
      </c>
    </row>
    <row r="262" spans="2:23" ht="13.5" x14ac:dyDescent="0.4">
      <c r="B262" s="95" t="s">
        <v>1575</v>
      </c>
      <c r="C262" s="95" t="s">
        <v>1633</v>
      </c>
      <c r="D262" s="95" t="s">
        <v>1270</v>
      </c>
      <c r="E262" s="95" t="s">
        <v>1687</v>
      </c>
      <c r="F262" s="95" t="s">
        <v>1523</v>
      </c>
      <c r="G262" s="95" t="s">
        <v>105</v>
      </c>
      <c r="H262" s="95" t="s">
        <v>57</v>
      </c>
      <c r="I262" s="95" t="s">
        <v>95</v>
      </c>
      <c r="J262" s="95" t="s">
        <v>97</v>
      </c>
      <c r="K262" s="95" t="s">
        <v>97</v>
      </c>
      <c r="L262" s="95" t="s">
        <v>97</v>
      </c>
      <c r="M262" s="95" t="s">
        <v>97</v>
      </c>
      <c r="N262" s="95" t="s">
        <v>97</v>
      </c>
      <c r="O262" s="95" t="s">
        <v>1534</v>
      </c>
      <c r="P262" s="95" t="s">
        <v>1677</v>
      </c>
      <c r="Q262" s="95" t="s">
        <v>1762</v>
      </c>
      <c r="R262" s="95" t="s">
        <v>36</v>
      </c>
      <c r="S262" s="95"/>
      <c r="T262" s="95" t="str">
        <f t="shared" si="3"/>
        <v>-</v>
      </c>
      <c r="U262" s="95" t="s">
        <v>1764</v>
      </c>
      <c r="V262" s="95" t="s">
        <v>1276</v>
      </c>
      <c r="W262" s="95" t="s">
        <v>1282</v>
      </c>
    </row>
    <row r="263" spans="2:23" ht="13.5" x14ac:dyDescent="0.4">
      <c r="B263" s="95" t="s">
        <v>1575</v>
      </c>
      <c r="C263" s="95" t="s">
        <v>1633</v>
      </c>
      <c r="D263" s="95" t="s">
        <v>1270</v>
      </c>
      <c r="E263" s="95" t="s">
        <v>1687</v>
      </c>
      <c r="F263" s="95" t="s">
        <v>1523</v>
      </c>
      <c r="G263" s="95" t="s">
        <v>114</v>
      </c>
      <c r="H263" s="95" t="s">
        <v>57</v>
      </c>
      <c r="I263" s="95" t="s">
        <v>95</v>
      </c>
      <c r="J263" s="95" t="s">
        <v>97</v>
      </c>
      <c r="K263" s="95" t="s">
        <v>97</v>
      </c>
      <c r="L263" s="95" t="s">
        <v>97</v>
      </c>
      <c r="M263" s="95" t="s">
        <v>97</v>
      </c>
      <c r="N263" s="95" t="s">
        <v>97</v>
      </c>
      <c r="O263" s="95" t="s">
        <v>1535</v>
      </c>
      <c r="P263" s="95" t="s">
        <v>1677</v>
      </c>
      <c r="Q263" s="95" t="s">
        <v>1762</v>
      </c>
      <c r="R263" s="95" t="s">
        <v>36</v>
      </c>
      <c r="S263" s="95"/>
      <c r="T263" s="95" t="str">
        <f t="shared" si="3"/>
        <v>-</v>
      </c>
      <c r="U263" s="95" t="s">
        <v>1764</v>
      </c>
      <c r="V263" s="95" t="s">
        <v>1276</v>
      </c>
      <c r="W263" s="95" t="s">
        <v>1282</v>
      </c>
    </row>
    <row r="264" spans="2:23" ht="13.5" x14ac:dyDescent="0.4">
      <c r="B264" s="95" t="s">
        <v>1575</v>
      </c>
      <c r="C264" s="95" t="s">
        <v>1765</v>
      </c>
      <c r="D264" s="95" t="s">
        <v>1270</v>
      </c>
      <c r="E264" s="95" t="s">
        <v>1687</v>
      </c>
      <c r="F264" s="95" t="s">
        <v>1523</v>
      </c>
      <c r="G264" s="95" t="s">
        <v>105</v>
      </c>
      <c r="H264" s="95" t="s">
        <v>57</v>
      </c>
      <c r="I264" s="95" t="s">
        <v>95</v>
      </c>
      <c r="J264" s="95" t="s">
        <v>97</v>
      </c>
      <c r="K264" s="95" t="s">
        <v>97</v>
      </c>
      <c r="L264" s="95" t="s">
        <v>97</v>
      </c>
      <c r="M264" s="95" t="s">
        <v>97</v>
      </c>
      <c r="N264" s="95" t="s">
        <v>97</v>
      </c>
      <c r="O264" s="95" t="s">
        <v>1536</v>
      </c>
      <c r="P264" s="95" t="s">
        <v>1677</v>
      </c>
      <c r="Q264" s="95" t="s">
        <v>1762</v>
      </c>
      <c r="R264" s="95" t="s">
        <v>37</v>
      </c>
      <c r="S264" s="95"/>
      <c r="T264" s="95" t="str">
        <f t="shared" si="3"/>
        <v>-</v>
      </c>
      <c r="U264" s="95" t="s">
        <v>1764</v>
      </c>
      <c r="V264" s="95" t="s">
        <v>1276</v>
      </c>
      <c r="W264" s="95" t="s">
        <v>1324</v>
      </c>
    </row>
    <row r="265" spans="2:23" ht="13.5" x14ac:dyDescent="0.4">
      <c r="B265" s="95" t="s">
        <v>1575</v>
      </c>
      <c r="C265" s="95" t="s">
        <v>1765</v>
      </c>
      <c r="D265" s="95" t="s">
        <v>1270</v>
      </c>
      <c r="E265" s="95" t="s">
        <v>1687</v>
      </c>
      <c r="F265" s="95" t="s">
        <v>1523</v>
      </c>
      <c r="G265" s="95" t="s">
        <v>114</v>
      </c>
      <c r="H265" s="95" t="s">
        <v>57</v>
      </c>
      <c r="I265" s="95" t="s">
        <v>95</v>
      </c>
      <c r="J265" s="95" t="s">
        <v>97</v>
      </c>
      <c r="K265" s="95" t="s">
        <v>97</v>
      </c>
      <c r="L265" s="95" t="s">
        <v>97</v>
      </c>
      <c r="M265" s="95" t="s">
        <v>97</v>
      </c>
      <c r="N265" s="95" t="s">
        <v>97</v>
      </c>
      <c r="O265" s="95" t="s">
        <v>1537</v>
      </c>
      <c r="P265" s="95" t="s">
        <v>1677</v>
      </c>
      <c r="Q265" s="95" t="s">
        <v>1762</v>
      </c>
      <c r="R265" s="95" t="s">
        <v>37</v>
      </c>
      <c r="S265" s="95"/>
      <c r="T265" s="95" t="str">
        <f t="shared" ref="T265:T302" si="4">IF(J265="-","-",IF(LEFT(J265,1)="日",VALUE(MID(J265,8,4)),VALUE(SUBSTITUTE(J265,"以下",""))))</f>
        <v>-</v>
      </c>
      <c r="U265" s="95" t="s">
        <v>1764</v>
      </c>
      <c r="V265" s="95" t="s">
        <v>1276</v>
      </c>
      <c r="W265" s="95" t="s">
        <v>1324</v>
      </c>
    </row>
    <row r="266" spans="2:23" ht="13.5" x14ac:dyDescent="0.4">
      <c r="B266" s="95" t="s">
        <v>1575</v>
      </c>
      <c r="C266" s="95" t="s">
        <v>1765</v>
      </c>
      <c r="D266" s="95" t="s">
        <v>1270</v>
      </c>
      <c r="E266" s="95" t="s">
        <v>1583</v>
      </c>
      <c r="F266" s="95" t="s">
        <v>1523</v>
      </c>
      <c r="G266" s="95" t="s">
        <v>105</v>
      </c>
      <c r="H266" s="95" t="s">
        <v>57</v>
      </c>
      <c r="I266" s="95" t="s">
        <v>95</v>
      </c>
      <c r="J266" s="95" t="s">
        <v>97</v>
      </c>
      <c r="K266" s="95" t="s">
        <v>97</v>
      </c>
      <c r="L266" s="95" t="s">
        <v>97</v>
      </c>
      <c r="M266" s="95" t="s">
        <v>97</v>
      </c>
      <c r="N266" s="95" t="s">
        <v>97</v>
      </c>
      <c r="O266" s="95" t="s">
        <v>1538</v>
      </c>
      <c r="P266" s="95" t="s">
        <v>1677</v>
      </c>
      <c r="Q266" s="95" t="s">
        <v>1762</v>
      </c>
      <c r="R266" s="95" t="s">
        <v>37</v>
      </c>
      <c r="S266" s="95"/>
      <c r="T266" s="95" t="str">
        <f t="shared" si="4"/>
        <v>-</v>
      </c>
      <c r="U266" s="95"/>
      <c r="V266" s="95" t="s">
        <v>1276</v>
      </c>
      <c r="W266" s="95" t="s">
        <v>1324</v>
      </c>
    </row>
    <row r="267" spans="2:23" ht="13.5" x14ac:dyDescent="0.4">
      <c r="B267" s="95" t="s">
        <v>1575</v>
      </c>
      <c r="C267" s="95" t="s">
        <v>1765</v>
      </c>
      <c r="D267" s="95" t="s">
        <v>1270</v>
      </c>
      <c r="E267" s="95" t="s">
        <v>1583</v>
      </c>
      <c r="F267" s="95" t="s">
        <v>1523</v>
      </c>
      <c r="G267" s="95" t="s">
        <v>114</v>
      </c>
      <c r="H267" s="95" t="s">
        <v>57</v>
      </c>
      <c r="I267" s="95" t="s">
        <v>95</v>
      </c>
      <c r="J267" s="95" t="s">
        <v>97</v>
      </c>
      <c r="K267" s="95" t="s">
        <v>97</v>
      </c>
      <c r="L267" s="95" t="s">
        <v>97</v>
      </c>
      <c r="M267" s="95" t="s">
        <v>97</v>
      </c>
      <c r="N267" s="95" t="s">
        <v>97</v>
      </c>
      <c r="O267" s="95" t="s">
        <v>1539</v>
      </c>
      <c r="P267" s="95" t="s">
        <v>1677</v>
      </c>
      <c r="Q267" s="95" t="s">
        <v>1762</v>
      </c>
      <c r="R267" s="95" t="s">
        <v>37</v>
      </c>
      <c r="S267" s="95"/>
      <c r="T267" s="95" t="str">
        <f t="shared" si="4"/>
        <v>-</v>
      </c>
      <c r="U267" s="95"/>
      <c r="V267" s="95" t="s">
        <v>1276</v>
      </c>
      <c r="W267" s="95" t="s">
        <v>1324</v>
      </c>
    </row>
    <row r="268" spans="2:23" ht="13.5" x14ac:dyDescent="0.4">
      <c r="B268" s="95" t="s">
        <v>1575</v>
      </c>
      <c r="C268" s="95" t="s">
        <v>1765</v>
      </c>
      <c r="D268" s="95" t="s">
        <v>1586</v>
      </c>
      <c r="E268" s="95" t="s">
        <v>1687</v>
      </c>
      <c r="F268" s="95" t="s">
        <v>1523</v>
      </c>
      <c r="G268" s="95" t="s">
        <v>105</v>
      </c>
      <c r="H268" s="95" t="s">
        <v>57</v>
      </c>
      <c r="I268" s="95" t="s">
        <v>95</v>
      </c>
      <c r="J268" s="95" t="s">
        <v>1319</v>
      </c>
      <c r="K268" s="95" t="s">
        <v>97</v>
      </c>
      <c r="L268" s="95" t="s">
        <v>97</v>
      </c>
      <c r="M268" s="95" t="s">
        <v>97</v>
      </c>
      <c r="N268" s="95" t="s">
        <v>98</v>
      </c>
      <c r="O268" s="95" t="s">
        <v>1540</v>
      </c>
      <c r="P268" s="95" t="s">
        <v>1677</v>
      </c>
      <c r="Q268" s="95" t="s">
        <v>1762</v>
      </c>
      <c r="R268" s="95" t="s">
        <v>33</v>
      </c>
      <c r="S268" s="95"/>
      <c r="T268" s="95">
        <f t="shared" si="4"/>
        <v>5.8</v>
      </c>
      <c r="U268" s="95" t="s">
        <v>1764</v>
      </c>
      <c r="V268" s="95" t="s">
        <v>1276</v>
      </c>
      <c r="W268" s="95" t="s">
        <v>1321</v>
      </c>
    </row>
    <row r="269" spans="2:23" ht="13.5" x14ac:dyDescent="0.4">
      <c r="B269" s="95" t="s">
        <v>1575</v>
      </c>
      <c r="C269" s="95" t="s">
        <v>1765</v>
      </c>
      <c r="D269" s="95" t="s">
        <v>1586</v>
      </c>
      <c r="E269" s="95" t="s">
        <v>1687</v>
      </c>
      <c r="F269" s="95" t="s">
        <v>1523</v>
      </c>
      <c r="G269" s="95" t="s">
        <v>114</v>
      </c>
      <c r="H269" s="95" t="s">
        <v>57</v>
      </c>
      <c r="I269" s="95" t="s">
        <v>95</v>
      </c>
      <c r="J269" s="95" t="s">
        <v>1319</v>
      </c>
      <c r="K269" s="95" t="s">
        <v>97</v>
      </c>
      <c r="L269" s="95" t="s">
        <v>97</v>
      </c>
      <c r="M269" s="95" t="s">
        <v>97</v>
      </c>
      <c r="N269" s="95" t="s">
        <v>98</v>
      </c>
      <c r="O269" s="95" t="s">
        <v>1541</v>
      </c>
      <c r="P269" s="95" t="s">
        <v>1677</v>
      </c>
      <c r="Q269" s="95" t="s">
        <v>1762</v>
      </c>
      <c r="R269" s="95" t="s">
        <v>33</v>
      </c>
      <c r="S269" s="95"/>
      <c r="T269" s="95">
        <f t="shared" si="4"/>
        <v>5.8</v>
      </c>
      <c r="U269" s="95" t="s">
        <v>1764</v>
      </c>
      <c r="V269" s="95" t="s">
        <v>1276</v>
      </c>
      <c r="W269" s="95" t="s">
        <v>1321</v>
      </c>
    </row>
    <row r="270" spans="2:23" ht="13.5" x14ac:dyDescent="0.4">
      <c r="B270" s="95" t="s">
        <v>1575</v>
      </c>
      <c r="C270" s="95" t="s">
        <v>1765</v>
      </c>
      <c r="D270" s="95" t="s">
        <v>1586</v>
      </c>
      <c r="E270" s="95" t="s">
        <v>1583</v>
      </c>
      <c r="F270" s="95" t="s">
        <v>1523</v>
      </c>
      <c r="G270" s="95" t="s">
        <v>105</v>
      </c>
      <c r="H270" s="95" t="s">
        <v>57</v>
      </c>
      <c r="I270" s="95" t="s">
        <v>95</v>
      </c>
      <c r="J270" s="95" t="s">
        <v>1319</v>
      </c>
      <c r="K270" s="95" t="s">
        <v>97</v>
      </c>
      <c r="L270" s="95" t="s">
        <v>97</v>
      </c>
      <c r="M270" s="95" t="s">
        <v>97</v>
      </c>
      <c r="N270" s="95" t="s">
        <v>98</v>
      </c>
      <c r="O270" s="95" t="s">
        <v>1542</v>
      </c>
      <c r="P270" s="95" t="s">
        <v>1677</v>
      </c>
      <c r="Q270" s="95" t="s">
        <v>1762</v>
      </c>
      <c r="R270" s="95" t="s">
        <v>33</v>
      </c>
      <c r="S270" s="95"/>
      <c r="T270" s="95">
        <f t="shared" si="4"/>
        <v>5.8</v>
      </c>
      <c r="U270" s="95"/>
      <c r="V270" s="95" t="s">
        <v>1276</v>
      </c>
      <c r="W270" s="95" t="s">
        <v>1321</v>
      </c>
    </row>
    <row r="271" spans="2:23" ht="13.5" x14ac:dyDescent="0.4">
      <c r="B271" s="95" t="s">
        <v>1575</v>
      </c>
      <c r="C271" s="95" t="s">
        <v>1765</v>
      </c>
      <c r="D271" s="95" t="s">
        <v>1586</v>
      </c>
      <c r="E271" s="95" t="s">
        <v>1583</v>
      </c>
      <c r="F271" s="95" t="s">
        <v>1523</v>
      </c>
      <c r="G271" s="95" t="s">
        <v>114</v>
      </c>
      <c r="H271" s="95" t="s">
        <v>57</v>
      </c>
      <c r="I271" s="95" t="s">
        <v>95</v>
      </c>
      <c r="J271" s="95" t="s">
        <v>1319</v>
      </c>
      <c r="K271" s="95" t="s">
        <v>97</v>
      </c>
      <c r="L271" s="95" t="s">
        <v>97</v>
      </c>
      <c r="M271" s="95" t="s">
        <v>97</v>
      </c>
      <c r="N271" s="95" t="s">
        <v>98</v>
      </c>
      <c r="O271" s="95" t="s">
        <v>1543</v>
      </c>
      <c r="P271" s="95" t="s">
        <v>1677</v>
      </c>
      <c r="Q271" s="95" t="s">
        <v>1762</v>
      </c>
      <c r="R271" s="95" t="s">
        <v>33</v>
      </c>
      <c r="S271" s="95"/>
      <c r="T271" s="95">
        <f t="shared" si="4"/>
        <v>5.8</v>
      </c>
      <c r="U271" s="95"/>
      <c r="V271" s="95" t="s">
        <v>1276</v>
      </c>
      <c r="W271" s="95" t="s">
        <v>1321</v>
      </c>
    </row>
    <row r="272" spans="2:23" ht="13.5" x14ac:dyDescent="0.4">
      <c r="B272" s="95" t="s">
        <v>1575</v>
      </c>
      <c r="C272" s="95" t="s">
        <v>1635</v>
      </c>
      <c r="D272" s="95" t="s">
        <v>1586</v>
      </c>
      <c r="E272" s="95" t="s">
        <v>1583</v>
      </c>
      <c r="F272" s="95" t="s">
        <v>1523</v>
      </c>
      <c r="G272" s="95" t="s">
        <v>105</v>
      </c>
      <c r="H272" s="95" t="s">
        <v>57</v>
      </c>
      <c r="I272" s="95" t="s">
        <v>95</v>
      </c>
      <c r="J272" s="95" t="s">
        <v>1319</v>
      </c>
      <c r="K272" s="95" t="s">
        <v>97</v>
      </c>
      <c r="L272" s="95" t="s">
        <v>97</v>
      </c>
      <c r="M272" s="95" t="s">
        <v>97</v>
      </c>
      <c r="N272" s="95" t="s">
        <v>98</v>
      </c>
      <c r="O272" s="95" t="s">
        <v>1544</v>
      </c>
      <c r="P272" s="95" t="s">
        <v>1677</v>
      </c>
      <c r="Q272" s="95" t="s">
        <v>1762</v>
      </c>
      <c r="R272" s="95" t="s">
        <v>33</v>
      </c>
      <c r="S272" s="95"/>
      <c r="T272" s="95">
        <f t="shared" si="4"/>
        <v>5.8</v>
      </c>
      <c r="U272" s="96"/>
      <c r="V272" s="95" t="s">
        <v>1301</v>
      </c>
      <c r="W272" s="95" t="s">
        <v>1321</v>
      </c>
    </row>
    <row r="273" spans="2:23" ht="13.5" x14ac:dyDescent="0.4">
      <c r="B273" s="95" t="s">
        <v>1575</v>
      </c>
      <c r="C273" s="95" t="s">
        <v>1635</v>
      </c>
      <c r="D273" s="95" t="s">
        <v>1586</v>
      </c>
      <c r="E273" s="95" t="s">
        <v>1583</v>
      </c>
      <c r="F273" s="95" t="s">
        <v>1523</v>
      </c>
      <c r="G273" s="95" t="s">
        <v>114</v>
      </c>
      <c r="H273" s="95" t="s">
        <v>57</v>
      </c>
      <c r="I273" s="95" t="s">
        <v>95</v>
      </c>
      <c r="J273" s="95" t="s">
        <v>1319</v>
      </c>
      <c r="K273" s="95" t="s">
        <v>97</v>
      </c>
      <c r="L273" s="95" t="s">
        <v>97</v>
      </c>
      <c r="M273" s="95" t="s">
        <v>97</v>
      </c>
      <c r="N273" s="95" t="s">
        <v>98</v>
      </c>
      <c r="O273" s="95" t="s">
        <v>1545</v>
      </c>
      <c r="P273" s="95" t="s">
        <v>1677</v>
      </c>
      <c r="Q273" s="95" t="s">
        <v>1762</v>
      </c>
      <c r="R273" s="95" t="s">
        <v>33</v>
      </c>
      <c r="S273" s="95"/>
      <c r="T273" s="95">
        <f t="shared" si="4"/>
        <v>5.8</v>
      </c>
      <c r="U273" s="96"/>
      <c r="V273" s="95" t="s">
        <v>1301</v>
      </c>
      <c r="W273" s="95" t="s">
        <v>1321</v>
      </c>
    </row>
    <row r="274" spans="2:23" ht="13.5" x14ac:dyDescent="0.4">
      <c r="B274" s="95" t="s">
        <v>1575</v>
      </c>
      <c r="C274" s="95" t="s">
        <v>1635</v>
      </c>
      <c r="D274" s="95" t="s">
        <v>1586</v>
      </c>
      <c r="E274" s="95" t="s">
        <v>1687</v>
      </c>
      <c r="F274" s="95" t="s">
        <v>1523</v>
      </c>
      <c r="G274" s="95" t="s">
        <v>105</v>
      </c>
      <c r="H274" s="95" t="s">
        <v>57</v>
      </c>
      <c r="I274" s="95" t="s">
        <v>95</v>
      </c>
      <c r="J274" s="95" t="s">
        <v>1319</v>
      </c>
      <c r="K274" s="95" t="s">
        <v>97</v>
      </c>
      <c r="L274" s="95" t="s">
        <v>97</v>
      </c>
      <c r="M274" s="95" t="s">
        <v>97</v>
      </c>
      <c r="N274" s="95" t="s">
        <v>98</v>
      </c>
      <c r="O274" s="95" t="s">
        <v>1546</v>
      </c>
      <c r="P274" s="95" t="s">
        <v>1677</v>
      </c>
      <c r="Q274" s="95" t="s">
        <v>1762</v>
      </c>
      <c r="R274" s="95" t="s">
        <v>34</v>
      </c>
      <c r="S274" s="95"/>
      <c r="T274" s="95">
        <f t="shared" si="4"/>
        <v>5.8</v>
      </c>
      <c r="U274" s="95" t="s">
        <v>1766</v>
      </c>
      <c r="V274" s="95" t="s">
        <v>1301</v>
      </c>
      <c r="W274" s="95" t="s">
        <v>1321</v>
      </c>
    </row>
    <row r="275" spans="2:23" ht="13.5" x14ac:dyDescent="0.4">
      <c r="B275" s="95" t="s">
        <v>1575</v>
      </c>
      <c r="C275" s="95" t="s">
        <v>1635</v>
      </c>
      <c r="D275" s="95" t="s">
        <v>1586</v>
      </c>
      <c r="E275" s="95" t="s">
        <v>1687</v>
      </c>
      <c r="F275" s="95" t="s">
        <v>1523</v>
      </c>
      <c r="G275" s="95" t="s">
        <v>114</v>
      </c>
      <c r="H275" s="95" t="s">
        <v>57</v>
      </c>
      <c r="I275" s="95" t="s">
        <v>95</v>
      </c>
      <c r="J275" s="95" t="s">
        <v>1319</v>
      </c>
      <c r="K275" s="95" t="s">
        <v>97</v>
      </c>
      <c r="L275" s="95" t="s">
        <v>97</v>
      </c>
      <c r="M275" s="95" t="s">
        <v>97</v>
      </c>
      <c r="N275" s="95" t="s">
        <v>98</v>
      </c>
      <c r="O275" s="95" t="s">
        <v>1547</v>
      </c>
      <c r="P275" s="95" t="s">
        <v>1677</v>
      </c>
      <c r="Q275" s="95" t="s">
        <v>1762</v>
      </c>
      <c r="R275" s="95" t="s">
        <v>34</v>
      </c>
      <c r="S275" s="95"/>
      <c r="T275" s="95">
        <f t="shared" si="4"/>
        <v>5.8</v>
      </c>
      <c r="U275" s="95" t="s">
        <v>1766</v>
      </c>
      <c r="V275" s="95" t="s">
        <v>1301</v>
      </c>
      <c r="W275" s="95" t="s">
        <v>1321</v>
      </c>
    </row>
    <row r="276" spans="2:23" ht="13.5" x14ac:dyDescent="0.4">
      <c r="B276" s="95" t="s">
        <v>1575</v>
      </c>
      <c r="C276" s="95" t="s">
        <v>1635</v>
      </c>
      <c r="D276" s="95" t="s">
        <v>1270</v>
      </c>
      <c r="E276" s="95" t="s">
        <v>1583</v>
      </c>
      <c r="F276" s="95" t="s">
        <v>1523</v>
      </c>
      <c r="G276" s="95" t="s">
        <v>105</v>
      </c>
      <c r="H276" s="95" t="s">
        <v>57</v>
      </c>
      <c r="I276" s="95" t="s">
        <v>95</v>
      </c>
      <c r="J276" s="95" t="s">
        <v>97</v>
      </c>
      <c r="K276" s="95" t="s">
        <v>97</v>
      </c>
      <c r="L276" s="95" t="s">
        <v>97</v>
      </c>
      <c r="M276" s="95" t="s">
        <v>97</v>
      </c>
      <c r="N276" s="95" t="s">
        <v>97</v>
      </c>
      <c r="O276" s="95" t="s">
        <v>1548</v>
      </c>
      <c r="P276" s="95" t="s">
        <v>1677</v>
      </c>
      <c r="Q276" s="95" t="s">
        <v>1762</v>
      </c>
      <c r="R276" s="95" t="s">
        <v>37</v>
      </c>
      <c r="S276" s="95"/>
      <c r="T276" s="95" t="str">
        <f t="shared" si="4"/>
        <v>-</v>
      </c>
      <c r="U276" s="95"/>
      <c r="V276" s="95" t="s">
        <v>1301</v>
      </c>
      <c r="W276" s="95" t="s">
        <v>1324</v>
      </c>
    </row>
    <row r="277" spans="2:23" ht="13.5" x14ac:dyDescent="0.4">
      <c r="B277" s="95" t="s">
        <v>1575</v>
      </c>
      <c r="C277" s="95" t="s">
        <v>1635</v>
      </c>
      <c r="D277" s="95" t="s">
        <v>1270</v>
      </c>
      <c r="E277" s="95" t="s">
        <v>1583</v>
      </c>
      <c r="F277" s="95" t="s">
        <v>1523</v>
      </c>
      <c r="G277" s="95" t="s">
        <v>114</v>
      </c>
      <c r="H277" s="95" t="s">
        <v>57</v>
      </c>
      <c r="I277" s="95" t="s">
        <v>95</v>
      </c>
      <c r="J277" s="95" t="s">
        <v>97</v>
      </c>
      <c r="K277" s="95" t="s">
        <v>97</v>
      </c>
      <c r="L277" s="95" t="s">
        <v>97</v>
      </c>
      <c r="M277" s="95" t="s">
        <v>97</v>
      </c>
      <c r="N277" s="95" t="s">
        <v>97</v>
      </c>
      <c r="O277" s="95" t="s">
        <v>1549</v>
      </c>
      <c r="P277" s="95" t="s">
        <v>1677</v>
      </c>
      <c r="Q277" s="95" t="s">
        <v>1762</v>
      </c>
      <c r="R277" s="95" t="s">
        <v>37</v>
      </c>
      <c r="S277" s="95"/>
      <c r="T277" s="95" t="str">
        <f t="shared" si="4"/>
        <v>-</v>
      </c>
      <c r="U277" s="95"/>
      <c r="V277" s="95" t="s">
        <v>1301</v>
      </c>
      <c r="W277" s="95" t="s">
        <v>1324</v>
      </c>
    </row>
    <row r="278" spans="2:23" ht="13.5" x14ac:dyDescent="0.4">
      <c r="B278" s="95" t="s">
        <v>1575</v>
      </c>
      <c r="C278" s="95" t="s">
        <v>1635</v>
      </c>
      <c r="D278" s="95" t="s">
        <v>1270</v>
      </c>
      <c r="E278" s="95" t="s">
        <v>1687</v>
      </c>
      <c r="F278" s="95" t="s">
        <v>1523</v>
      </c>
      <c r="G278" s="95" t="s">
        <v>105</v>
      </c>
      <c r="H278" s="95" t="s">
        <v>57</v>
      </c>
      <c r="I278" s="95" t="s">
        <v>95</v>
      </c>
      <c r="J278" s="95" t="s">
        <v>97</v>
      </c>
      <c r="K278" s="95" t="s">
        <v>97</v>
      </c>
      <c r="L278" s="95" t="s">
        <v>97</v>
      </c>
      <c r="M278" s="95" t="s">
        <v>97</v>
      </c>
      <c r="N278" s="95" t="s">
        <v>97</v>
      </c>
      <c r="O278" s="95" t="s">
        <v>1550</v>
      </c>
      <c r="P278" s="95" t="s">
        <v>1677</v>
      </c>
      <c r="Q278" s="95" t="s">
        <v>1762</v>
      </c>
      <c r="R278" s="95" t="s">
        <v>33</v>
      </c>
      <c r="S278" s="95"/>
      <c r="T278" s="95" t="str">
        <f t="shared" si="4"/>
        <v>-</v>
      </c>
      <c r="U278" s="95" t="s">
        <v>1767</v>
      </c>
      <c r="V278" s="95" t="s">
        <v>1301</v>
      </c>
      <c r="W278" s="95" t="s">
        <v>1324</v>
      </c>
    </row>
    <row r="279" spans="2:23" ht="13.5" x14ac:dyDescent="0.4">
      <c r="B279" s="95" t="s">
        <v>1575</v>
      </c>
      <c r="C279" s="95" t="s">
        <v>1635</v>
      </c>
      <c r="D279" s="95" t="s">
        <v>1270</v>
      </c>
      <c r="E279" s="95" t="s">
        <v>1687</v>
      </c>
      <c r="F279" s="95" t="s">
        <v>1523</v>
      </c>
      <c r="G279" s="95" t="s">
        <v>114</v>
      </c>
      <c r="H279" s="95" t="s">
        <v>57</v>
      </c>
      <c r="I279" s="95" t="s">
        <v>95</v>
      </c>
      <c r="J279" s="95" t="s">
        <v>97</v>
      </c>
      <c r="K279" s="95" t="s">
        <v>97</v>
      </c>
      <c r="L279" s="95" t="s">
        <v>97</v>
      </c>
      <c r="M279" s="95" t="s">
        <v>97</v>
      </c>
      <c r="N279" s="95" t="s">
        <v>97</v>
      </c>
      <c r="O279" s="95" t="s">
        <v>1551</v>
      </c>
      <c r="P279" s="95" t="s">
        <v>1677</v>
      </c>
      <c r="Q279" s="95" t="s">
        <v>1762</v>
      </c>
      <c r="R279" s="95" t="s">
        <v>33</v>
      </c>
      <c r="S279" s="95"/>
      <c r="T279" s="95" t="str">
        <f t="shared" si="4"/>
        <v>-</v>
      </c>
      <c r="U279" s="95" t="s">
        <v>1767</v>
      </c>
      <c r="V279" s="95" t="s">
        <v>1301</v>
      </c>
      <c r="W279" s="95" t="s">
        <v>1324</v>
      </c>
    </row>
    <row r="280" spans="2:23" ht="13.5" x14ac:dyDescent="0.4">
      <c r="B280" s="95" t="s">
        <v>1591</v>
      </c>
      <c r="C280" s="95" t="s">
        <v>97</v>
      </c>
      <c r="D280" s="95" t="s">
        <v>97</v>
      </c>
      <c r="E280" s="95" t="s">
        <v>1583</v>
      </c>
      <c r="F280" s="95" t="s">
        <v>1523</v>
      </c>
      <c r="G280" s="95" t="s">
        <v>105</v>
      </c>
      <c r="H280" s="95" t="s">
        <v>57</v>
      </c>
      <c r="I280" s="95" t="s">
        <v>95</v>
      </c>
      <c r="J280" s="95" t="s">
        <v>97</v>
      </c>
      <c r="K280" s="95" t="s">
        <v>97</v>
      </c>
      <c r="L280" s="95" t="s">
        <v>97</v>
      </c>
      <c r="M280" s="95" t="s">
        <v>97</v>
      </c>
      <c r="N280" s="95" t="s">
        <v>97</v>
      </c>
      <c r="O280" s="95" t="s">
        <v>1552</v>
      </c>
      <c r="P280" s="95" t="s">
        <v>1677</v>
      </c>
      <c r="Q280" s="95" t="s">
        <v>1762</v>
      </c>
      <c r="R280" s="95" t="s">
        <v>37</v>
      </c>
      <c r="S280" s="95"/>
      <c r="T280" s="95" t="str">
        <f t="shared" si="4"/>
        <v>-</v>
      </c>
      <c r="U280" s="95"/>
      <c r="V280" s="95" t="s">
        <v>1301</v>
      </c>
      <c r="W280" s="95" t="s">
        <v>1324</v>
      </c>
    </row>
    <row r="281" spans="2:23" ht="13.5" x14ac:dyDescent="0.4">
      <c r="B281" s="95" t="s">
        <v>1591</v>
      </c>
      <c r="C281" s="95" t="s">
        <v>97</v>
      </c>
      <c r="D281" s="95" t="s">
        <v>97</v>
      </c>
      <c r="E281" s="95" t="s">
        <v>1583</v>
      </c>
      <c r="F281" s="95" t="s">
        <v>1523</v>
      </c>
      <c r="G281" s="95" t="s">
        <v>114</v>
      </c>
      <c r="H281" s="95" t="s">
        <v>57</v>
      </c>
      <c r="I281" s="95" t="s">
        <v>95</v>
      </c>
      <c r="J281" s="95" t="s">
        <v>97</v>
      </c>
      <c r="K281" s="95" t="s">
        <v>97</v>
      </c>
      <c r="L281" s="95" t="s">
        <v>97</v>
      </c>
      <c r="M281" s="95" t="s">
        <v>97</v>
      </c>
      <c r="N281" s="95" t="s">
        <v>97</v>
      </c>
      <c r="O281" s="95" t="s">
        <v>1553</v>
      </c>
      <c r="P281" s="95" t="s">
        <v>1677</v>
      </c>
      <c r="Q281" s="95" t="s">
        <v>1762</v>
      </c>
      <c r="R281" s="95" t="s">
        <v>37</v>
      </c>
      <c r="S281" s="95"/>
      <c r="T281" s="95" t="str">
        <f t="shared" si="4"/>
        <v>-</v>
      </c>
      <c r="U281" s="95"/>
      <c r="V281" s="95" t="s">
        <v>1301</v>
      </c>
      <c r="W281" s="95" t="s">
        <v>1324</v>
      </c>
    </row>
    <row r="282" spans="2:23" ht="13.5" x14ac:dyDescent="0.4">
      <c r="B282" s="95" t="s">
        <v>1591</v>
      </c>
      <c r="C282" s="95" t="s">
        <v>97</v>
      </c>
      <c r="D282" s="95" t="s">
        <v>97</v>
      </c>
      <c r="E282" s="95" t="s">
        <v>1687</v>
      </c>
      <c r="F282" s="95" t="s">
        <v>1768</v>
      </c>
      <c r="G282" s="95" t="s">
        <v>105</v>
      </c>
      <c r="H282" s="95" t="s">
        <v>57</v>
      </c>
      <c r="I282" s="95" t="s">
        <v>95</v>
      </c>
      <c r="J282" s="95" t="s">
        <v>97</v>
      </c>
      <c r="K282" s="95" t="s">
        <v>97</v>
      </c>
      <c r="L282" s="95" t="s">
        <v>97</v>
      </c>
      <c r="M282" s="95" t="s">
        <v>97</v>
      </c>
      <c r="N282" s="95" t="s">
        <v>97</v>
      </c>
      <c r="O282" s="95" t="s">
        <v>1554</v>
      </c>
      <c r="P282" s="95" t="s">
        <v>1677</v>
      </c>
      <c r="Q282" s="95" t="s">
        <v>1762</v>
      </c>
      <c r="R282" s="95" t="s">
        <v>33</v>
      </c>
      <c r="S282" s="95"/>
      <c r="T282" s="95" t="str">
        <f t="shared" si="4"/>
        <v>-</v>
      </c>
      <c r="U282" s="95" t="s">
        <v>1767</v>
      </c>
      <c r="V282" s="95" t="s">
        <v>1301</v>
      </c>
      <c r="W282" s="95" t="s">
        <v>1324</v>
      </c>
    </row>
    <row r="283" spans="2:23" ht="13.5" x14ac:dyDescent="0.4">
      <c r="B283" s="95" t="s">
        <v>1591</v>
      </c>
      <c r="C283" s="95" t="s">
        <v>97</v>
      </c>
      <c r="D283" s="95" t="s">
        <v>97</v>
      </c>
      <c r="E283" s="95" t="s">
        <v>1687</v>
      </c>
      <c r="F283" s="95" t="s">
        <v>1768</v>
      </c>
      <c r="G283" s="95" t="s">
        <v>114</v>
      </c>
      <c r="H283" s="95" t="s">
        <v>57</v>
      </c>
      <c r="I283" s="95" t="s">
        <v>95</v>
      </c>
      <c r="J283" s="95" t="s">
        <v>97</v>
      </c>
      <c r="K283" s="95" t="s">
        <v>97</v>
      </c>
      <c r="L283" s="95" t="s">
        <v>97</v>
      </c>
      <c r="M283" s="95" t="s">
        <v>97</v>
      </c>
      <c r="N283" s="95" t="s">
        <v>97</v>
      </c>
      <c r="O283" s="95" t="s">
        <v>1555</v>
      </c>
      <c r="P283" s="95" t="s">
        <v>1677</v>
      </c>
      <c r="Q283" s="95" t="s">
        <v>1762</v>
      </c>
      <c r="R283" s="95" t="s">
        <v>33</v>
      </c>
      <c r="S283" s="95"/>
      <c r="T283" s="95" t="str">
        <f t="shared" si="4"/>
        <v>-</v>
      </c>
      <c r="U283" s="95" t="s">
        <v>1767</v>
      </c>
      <c r="V283" s="95" t="s">
        <v>1301</v>
      </c>
      <c r="W283" s="95" t="s">
        <v>1324</v>
      </c>
    </row>
    <row r="284" spans="2:23" ht="13.5" x14ac:dyDescent="0.4">
      <c r="B284" s="95" t="s">
        <v>1572</v>
      </c>
      <c r="C284" s="95" t="s">
        <v>97</v>
      </c>
      <c r="D284" s="95" t="s">
        <v>97</v>
      </c>
      <c r="E284" s="95" t="s">
        <v>1580</v>
      </c>
      <c r="F284" s="95" t="s">
        <v>1769</v>
      </c>
      <c r="G284" s="95" t="s">
        <v>114</v>
      </c>
      <c r="H284" s="95" t="s">
        <v>1359</v>
      </c>
      <c r="I284" s="95" t="s">
        <v>95</v>
      </c>
      <c r="J284" s="95" t="s">
        <v>120</v>
      </c>
      <c r="K284" s="95" t="s">
        <v>118</v>
      </c>
      <c r="L284" s="95" t="s">
        <v>114</v>
      </c>
      <c r="M284" s="95" t="s">
        <v>106</v>
      </c>
      <c r="N284" s="95" t="s">
        <v>98</v>
      </c>
      <c r="O284" s="95" t="s">
        <v>1556</v>
      </c>
      <c r="P284" s="95" t="s">
        <v>1677</v>
      </c>
      <c r="Q284" s="95" t="s">
        <v>1762</v>
      </c>
      <c r="R284" s="95" t="s">
        <v>33</v>
      </c>
      <c r="S284" s="95"/>
      <c r="T284" s="95">
        <f t="shared" si="4"/>
        <v>2.9</v>
      </c>
      <c r="U284" s="95" t="s">
        <v>1331</v>
      </c>
      <c r="V284" s="95" t="s">
        <v>1276</v>
      </c>
      <c r="W284" s="95" t="s">
        <v>1361</v>
      </c>
    </row>
    <row r="285" spans="2:23" ht="13.5" x14ac:dyDescent="0.4">
      <c r="B285" s="95" t="s">
        <v>1572</v>
      </c>
      <c r="C285" s="95" t="s">
        <v>97</v>
      </c>
      <c r="D285" s="95" t="s">
        <v>97</v>
      </c>
      <c r="E285" s="95" t="s">
        <v>1611</v>
      </c>
      <c r="F285" s="95" t="s">
        <v>1770</v>
      </c>
      <c r="G285" s="95" t="s">
        <v>114</v>
      </c>
      <c r="H285" s="95" t="s">
        <v>1359</v>
      </c>
      <c r="I285" s="95" t="s">
        <v>95</v>
      </c>
      <c r="J285" s="95" t="s">
        <v>113</v>
      </c>
      <c r="K285" s="95" t="s">
        <v>104</v>
      </c>
      <c r="L285" s="95" t="s">
        <v>114</v>
      </c>
      <c r="M285" s="95" t="s">
        <v>106</v>
      </c>
      <c r="N285" s="95" t="s">
        <v>98</v>
      </c>
      <c r="O285" s="95" t="s">
        <v>1557</v>
      </c>
      <c r="P285" s="95" t="s">
        <v>1677</v>
      </c>
      <c r="Q285" s="95" t="s">
        <v>1762</v>
      </c>
      <c r="R285" s="95" t="s">
        <v>33</v>
      </c>
      <c r="S285" s="95"/>
      <c r="T285" s="95">
        <f t="shared" si="4"/>
        <v>1.7</v>
      </c>
      <c r="U285" s="95"/>
      <c r="V285" s="95" t="s">
        <v>1276</v>
      </c>
      <c r="W285" s="95" t="s">
        <v>1361</v>
      </c>
    </row>
    <row r="286" spans="2:23" ht="13.5" x14ac:dyDescent="0.4">
      <c r="B286" s="95" t="s">
        <v>1568</v>
      </c>
      <c r="C286" s="95" t="s">
        <v>1634</v>
      </c>
      <c r="D286" s="95" t="s">
        <v>1270</v>
      </c>
      <c r="E286" s="95" t="s">
        <v>1581</v>
      </c>
      <c r="F286" s="95" t="s">
        <v>1523</v>
      </c>
      <c r="G286" s="95" t="s">
        <v>114</v>
      </c>
      <c r="H286" s="95" t="s">
        <v>57</v>
      </c>
      <c r="I286" s="95" t="s">
        <v>273</v>
      </c>
      <c r="J286" s="95" t="s">
        <v>97</v>
      </c>
      <c r="K286" s="95" t="s">
        <v>97</v>
      </c>
      <c r="L286" s="95" t="s">
        <v>97</v>
      </c>
      <c r="M286" s="95" t="s">
        <v>97</v>
      </c>
      <c r="N286" s="95" t="s">
        <v>97</v>
      </c>
      <c r="O286" s="95" t="s">
        <v>1558</v>
      </c>
      <c r="P286" s="95" t="s">
        <v>1677</v>
      </c>
      <c r="Q286" s="95" t="s">
        <v>1762</v>
      </c>
      <c r="R286" s="95" t="s">
        <v>35</v>
      </c>
      <c r="S286" s="95"/>
      <c r="T286" s="95" t="str">
        <f t="shared" si="4"/>
        <v>-</v>
      </c>
      <c r="U286" s="95" t="s">
        <v>1285</v>
      </c>
      <c r="V286" s="95" t="s">
        <v>1276</v>
      </c>
      <c r="W286" s="95" t="s">
        <v>1289</v>
      </c>
    </row>
    <row r="287" spans="2:23" ht="13.5" x14ac:dyDescent="0.4">
      <c r="B287" s="95" t="s">
        <v>1568</v>
      </c>
      <c r="C287" s="95" t="s">
        <v>1634</v>
      </c>
      <c r="D287" s="95" t="s">
        <v>1270</v>
      </c>
      <c r="E287" s="95" t="s">
        <v>1585</v>
      </c>
      <c r="F287" s="95" t="s">
        <v>1523</v>
      </c>
      <c r="G287" s="95" t="s">
        <v>114</v>
      </c>
      <c r="H287" s="95" t="s">
        <v>57</v>
      </c>
      <c r="I287" s="95" t="s">
        <v>273</v>
      </c>
      <c r="J287" s="95" t="s">
        <v>97</v>
      </c>
      <c r="K287" s="95" t="s">
        <v>97</v>
      </c>
      <c r="L287" s="95" t="s">
        <v>97</v>
      </c>
      <c r="M287" s="95" t="s">
        <v>97</v>
      </c>
      <c r="N287" s="95" t="s">
        <v>97</v>
      </c>
      <c r="O287" s="95" t="s">
        <v>1559</v>
      </c>
      <c r="P287" s="95" t="s">
        <v>1677</v>
      </c>
      <c r="Q287" s="95" t="s">
        <v>1762</v>
      </c>
      <c r="R287" s="95" t="s">
        <v>35</v>
      </c>
      <c r="S287" s="95"/>
      <c r="T287" s="95" t="str">
        <f t="shared" si="4"/>
        <v>-</v>
      </c>
      <c r="U287" s="95"/>
      <c r="V287" s="95" t="s">
        <v>1276</v>
      </c>
      <c r="W287" s="95" t="s">
        <v>1289</v>
      </c>
    </row>
    <row r="288" spans="2:23" ht="13.5" x14ac:dyDescent="0.4">
      <c r="B288" s="95" t="s">
        <v>1771</v>
      </c>
      <c r="C288" s="95" t="s">
        <v>97</v>
      </c>
      <c r="D288" s="95" t="s">
        <v>97</v>
      </c>
      <c r="E288" s="95" t="s">
        <v>97</v>
      </c>
      <c r="F288" s="95" t="s">
        <v>1772</v>
      </c>
      <c r="G288" s="95" t="s">
        <v>97</v>
      </c>
      <c r="H288" s="95" t="s">
        <v>57</v>
      </c>
      <c r="I288" s="95" t="s">
        <v>97</v>
      </c>
      <c r="J288" s="95" t="s">
        <v>97</v>
      </c>
      <c r="K288" s="95" t="s">
        <v>97</v>
      </c>
      <c r="L288" s="95" t="s">
        <v>97</v>
      </c>
      <c r="M288" s="95" t="s">
        <v>1560</v>
      </c>
      <c r="N288" s="95" t="s">
        <v>97</v>
      </c>
      <c r="O288" s="95" t="s">
        <v>1561</v>
      </c>
      <c r="P288" s="95" t="s">
        <v>1677</v>
      </c>
      <c r="Q288" s="95" t="s">
        <v>1214</v>
      </c>
      <c r="R288" s="95" t="s">
        <v>97</v>
      </c>
      <c r="S288" s="95"/>
      <c r="T288" s="95" t="str">
        <f t="shared" si="4"/>
        <v>-</v>
      </c>
      <c r="U288" s="95" t="s">
        <v>1773</v>
      </c>
      <c r="V288" s="95" t="s">
        <v>97</v>
      </c>
      <c r="W288" s="95" t="s">
        <v>97</v>
      </c>
    </row>
    <row r="289" spans="2:23" ht="16.149999999999999" customHeight="1" x14ac:dyDescent="0.4">
      <c r="B289" s="105" t="s">
        <v>1774</v>
      </c>
      <c r="C289" s="105" t="s">
        <v>97</v>
      </c>
      <c r="D289" s="105" t="s">
        <v>97</v>
      </c>
      <c r="E289" s="105" t="s">
        <v>97</v>
      </c>
      <c r="F289" s="105" t="s">
        <v>1775</v>
      </c>
      <c r="G289" s="105" t="s">
        <v>97</v>
      </c>
      <c r="H289" s="105" t="s">
        <v>57</v>
      </c>
      <c r="I289" s="105" t="s">
        <v>97</v>
      </c>
      <c r="J289" s="105" t="s">
        <v>97</v>
      </c>
      <c r="K289" s="105" t="s">
        <v>97</v>
      </c>
      <c r="L289" s="105" t="s">
        <v>97</v>
      </c>
      <c r="M289" s="105" t="s">
        <v>1560</v>
      </c>
      <c r="N289" s="105" t="s">
        <v>97</v>
      </c>
      <c r="O289" s="105" t="s">
        <v>1561</v>
      </c>
      <c r="P289" s="105" t="s">
        <v>1677</v>
      </c>
      <c r="Q289" s="105" t="s">
        <v>1214</v>
      </c>
      <c r="R289" s="105" t="s">
        <v>97</v>
      </c>
      <c r="S289" s="105"/>
      <c r="T289" s="95" t="str">
        <f t="shared" si="4"/>
        <v>-</v>
      </c>
      <c r="U289" s="105" t="s">
        <v>1773</v>
      </c>
      <c r="V289" s="105" t="s">
        <v>97</v>
      </c>
      <c r="W289" s="106" t="s">
        <v>97</v>
      </c>
    </row>
    <row r="290" spans="2:23" ht="16.149999999999999" customHeight="1" x14ac:dyDescent="0.4">
      <c r="B290" s="105" t="s">
        <v>1783</v>
      </c>
      <c r="C290" s="105" t="s">
        <v>97</v>
      </c>
      <c r="D290" s="105" t="s">
        <v>97</v>
      </c>
      <c r="E290" s="105" t="s">
        <v>1581</v>
      </c>
      <c r="F290" s="105" t="s">
        <v>1772</v>
      </c>
      <c r="G290" s="105" t="s">
        <v>97</v>
      </c>
      <c r="H290" s="105" t="s">
        <v>1359</v>
      </c>
      <c r="I290" s="105" t="s">
        <v>97</v>
      </c>
      <c r="J290" s="105" t="s">
        <v>97</v>
      </c>
      <c r="K290" s="105" t="s">
        <v>97</v>
      </c>
      <c r="L290" s="105" t="s">
        <v>97</v>
      </c>
      <c r="M290" s="105" t="s">
        <v>1560</v>
      </c>
      <c r="N290" s="105" t="s">
        <v>97</v>
      </c>
      <c r="O290" s="105" t="s">
        <v>1562</v>
      </c>
      <c r="P290" s="105" t="s">
        <v>1677</v>
      </c>
      <c r="Q290" s="105" t="s">
        <v>1214</v>
      </c>
      <c r="R290" s="105" t="s">
        <v>97</v>
      </c>
      <c r="S290" s="105"/>
      <c r="T290" s="95" t="str">
        <f t="shared" si="4"/>
        <v>-</v>
      </c>
      <c r="U290" s="105" t="s">
        <v>1773</v>
      </c>
      <c r="V290" s="105" t="s">
        <v>97</v>
      </c>
      <c r="W290" s="106" t="s">
        <v>97</v>
      </c>
    </row>
    <row r="291" spans="2:23" ht="16.149999999999999" customHeight="1" x14ac:dyDescent="0.4">
      <c r="B291" s="105" t="s">
        <v>1784</v>
      </c>
      <c r="C291" s="105" t="s">
        <v>97</v>
      </c>
      <c r="D291" s="105" t="s">
        <v>97</v>
      </c>
      <c r="E291" s="105" t="s">
        <v>1607</v>
      </c>
      <c r="F291" s="105" t="s">
        <v>1772</v>
      </c>
      <c r="G291" s="105" t="s">
        <v>97</v>
      </c>
      <c r="H291" s="105" t="s">
        <v>1359</v>
      </c>
      <c r="I291" s="105" t="s">
        <v>97</v>
      </c>
      <c r="J291" s="105" t="s">
        <v>97</v>
      </c>
      <c r="K291" s="105" t="s">
        <v>97</v>
      </c>
      <c r="L291" s="105" t="s">
        <v>97</v>
      </c>
      <c r="M291" s="105" t="s">
        <v>1560</v>
      </c>
      <c r="N291" s="105" t="s">
        <v>97</v>
      </c>
      <c r="O291" s="105" t="s">
        <v>1563</v>
      </c>
      <c r="P291" s="105" t="s">
        <v>1677</v>
      </c>
      <c r="Q291" s="105" t="s">
        <v>1214</v>
      </c>
      <c r="R291" s="105" t="s">
        <v>97</v>
      </c>
      <c r="S291" s="95" t="s">
        <v>1607</v>
      </c>
      <c r="T291" s="95" t="str">
        <f t="shared" si="4"/>
        <v>-</v>
      </c>
      <c r="U291" s="105" t="s">
        <v>1773</v>
      </c>
      <c r="V291" s="105" t="s">
        <v>97</v>
      </c>
      <c r="W291" s="106" t="s">
        <v>97</v>
      </c>
    </row>
    <row r="292" spans="2:23" ht="16.149999999999999" customHeight="1" x14ac:dyDescent="0.4">
      <c r="B292" s="95" t="s">
        <v>1698</v>
      </c>
      <c r="C292" s="105" t="s">
        <v>97</v>
      </c>
      <c r="D292" s="105" t="s">
        <v>97</v>
      </c>
      <c r="E292" s="105" t="s">
        <v>1581</v>
      </c>
      <c r="F292" s="105" t="s">
        <v>1772</v>
      </c>
      <c r="G292" s="105" t="s">
        <v>97</v>
      </c>
      <c r="H292" s="105" t="s">
        <v>1359</v>
      </c>
      <c r="I292" s="105" t="s">
        <v>97</v>
      </c>
      <c r="J292" s="105" t="s">
        <v>97</v>
      </c>
      <c r="K292" s="105" t="s">
        <v>97</v>
      </c>
      <c r="L292" s="105" t="s">
        <v>97</v>
      </c>
      <c r="M292" s="105" t="s">
        <v>1560</v>
      </c>
      <c r="N292" s="105" t="s">
        <v>97</v>
      </c>
      <c r="O292" s="105" t="s">
        <v>1562</v>
      </c>
      <c r="P292" s="105" t="s">
        <v>1677</v>
      </c>
      <c r="Q292" s="105" t="s">
        <v>1214</v>
      </c>
      <c r="R292" s="105" t="s">
        <v>97</v>
      </c>
      <c r="S292" s="105"/>
      <c r="T292" s="95" t="str">
        <f t="shared" si="4"/>
        <v>-</v>
      </c>
      <c r="U292" s="105" t="s">
        <v>1773</v>
      </c>
      <c r="V292" s="105" t="s">
        <v>97</v>
      </c>
      <c r="W292" s="106" t="s">
        <v>97</v>
      </c>
    </row>
    <row r="293" spans="2:23" ht="16.149999999999999" customHeight="1" x14ac:dyDescent="0.4">
      <c r="B293" s="95" t="s">
        <v>1698</v>
      </c>
      <c r="C293" s="105" t="s">
        <v>97</v>
      </c>
      <c r="D293" s="105" t="s">
        <v>97</v>
      </c>
      <c r="E293" s="105" t="s">
        <v>1607</v>
      </c>
      <c r="F293" s="105" t="s">
        <v>1772</v>
      </c>
      <c r="G293" s="105" t="s">
        <v>97</v>
      </c>
      <c r="H293" s="105" t="s">
        <v>1359</v>
      </c>
      <c r="I293" s="105" t="s">
        <v>97</v>
      </c>
      <c r="J293" s="105" t="s">
        <v>97</v>
      </c>
      <c r="K293" s="105" t="s">
        <v>97</v>
      </c>
      <c r="L293" s="105" t="s">
        <v>97</v>
      </c>
      <c r="M293" s="105" t="s">
        <v>1560</v>
      </c>
      <c r="N293" s="105" t="s">
        <v>97</v>
      </c>
      <c r="O293" s="105" t="s">
        <v>1563</v>
      </c>
      <c r="P293" s="105" t="s">
        <v>1677</v>
      </c>
      <c r="Q293" s="105" t="s">
        <v>1214</v>
      </c>
      <c r="R293" s="105" t="s">
        <v>97</v>
      </c>
      <c r="S293" s="95" t="s">
        <v>1607</v>
      </c>
      <c r="T293" s="95" t="str">
        <f t="shared" si="4"/>
        <v>-</v>
      </c>
      <c r="U293" s="105" t="s">
        <v>1773</v>
      </c>
      <c r="V293" s="105" t="s">
        <v>97</v>
      </c>
      <c r="W293" s="106" t="s">
        <v>97</v>
      </c>
    </row>
    <row r="294" spans="2:23" ht="16.149999999999999" customHeight="1" x14ac:dyDescent="0.4">
      <c r="B294" s="105" t="s">
        <v>1612</v>
      </c>
      <c r="C294" s="105" t="s">
        <v>97</v>
      </c>
      <c r="D294" s="105" t="s">
        <v>97</v>
      </c>
      <c r="E294" s="105" t="s">
        <v>97</v>
      </c>
      <c r="F294" s="105" t="s">
        <v>1776</v>
      </c>
      <c r="G294" s="105" t="s">
        <v>97</v>
      </c>
      <c r="H294" s="105" t="s">
        <v>57</v>
      </c>
      <c r="I294" s="105" t="s">
        <v>97</v>
      </c>
      <c r="J294" s="105" t="s">
        <v>97</v>
      </c>
      <c r="K294" s="105" t="s">
        <v>97</v>
      </c>
      <c r="L294" s="105" t="s">
        <v>97</v>
      </c>
      <c r="M294" s="105" t="s">
        <v>1560</v>
      </c>
      <c r="N294" s="105" t="s">
        <v>97</v>
      </c>
      <c r="O294" s="105" t="s">
        <v>1564</v>
      </c>
      <c r="P294" s="105" t="s">
        <v>1677</v>
      </c>
      <c r="Q294" s="105" t="s">
        <v>1214</v>
      </c>
      <c r="R294" s="105" t="s">
        <v>97</v>
      </c>
      <c r="S294" s="105"/>
      <c r="T294" s="95" t="str">
        <f t="shared" si="4"/>
        <v>-</v>
      </c>
      <c r="U294" s="105" t="s">
        <v>1773</v>
      </c>
      <c r="V294" s="105" t="s">
        <v>97</v>
      </c>
      <c r="W294" s="106" t="s">
        <v>97</v>
      </c>
    </row>
    <row r="295" spans="2:23" ht="16.149999999999999" customHeight="1" x14ac:dyDescent="0.4">
      <c r="B295" s="105" t="s">
        <v>1613</v>
      </c>
      <c r="C295" s="105" t="s">
        <v>97</v>
      </c>
      <c r="D295" s="105" t="s">
        <v>97</v>
      </c>
      <c r="E295" s="105" t="s">
        <v>97</v>
      </c>
      <c r="F295" s="105" t="s">
        <v>1777</v>
      </c>
      <c r="G295" s="105" t="s">
        <v>97</v>
      </c>
      <c r="H295" s="105" t="s">
        <v>1359</v>
      </c>
      <c r="I295" s="105" t="s">
        <v>97</v>
      </c>
      <c r="J295" s="105" t="s">
        <v>97</v>
      </c>
      <c r="K295" s="105" t="s">
        <v>97</v>
      </c>
      <c r="L295" s="105" t="s">
        <v>97</v>
      </c>
      <c r="M295" s="105" t="s">
        <v>1560</v>
      </c>
      <c r="N295" s="105" t="s">
        <v>97</v>
      </c>
      <c r="O295" s="105" t="s">
        <v>1565</v>
      </c>
      <c r="P295" s="105" t="s">
        <v>1677</v>
      </c>
      <c r="Q295" s="105" t="s">
        <v>1214</v>
      </c>
      <c r="R295" s="105" t="s">
        <v>97</v>
      </c>
      <c r="S295" s="105"/>
      <c r="T295" s="95" t="str">
        <f t="shared" si="4"/>
        <v>-</v>
      </c>
      <c r="U295" s="105" t="s">
        <v>1773</v>
      </c>
      <c r="V295" s="105" t="s">
        <v>97</v>
      </c>
      <c r="W295" s="106" t="s">
        <v>97</v>
      </c>
    </row>
    <row r="296" spans="2:23" ht="16.149999999999999" customHeight="1" x14ac:dyDescent="0.4">
      <c r="B296" s="105" t="s">
        <v>1614</v>
      </c>
      <c r="C296" s="105" t="s">
        <v>97</v>
      </c>
      <c r="D296" s="105" t="s">
        <v>97</v>
      </c>
      <c r="E296" s="105" t="s">
        <v>97</v>
      </c>
      <c r="F296" s="105" t="s">
        <v>1772</v>
      </c>
      <c r="G296" s="105" t="s">
        <v>97</v>
      </c>
      <c r="H296" s="105" t="s">
        <v>57</v>
      </c>
      <c r="I296" s="105" t="s">
        <v>97</v>
      </c>
      <c r="J296" s="105" t="s">
        <v>97</v>
      </c>
      <c r="K296" s="105" t="s">
        <v>97</v>
      </c>
      <c r="L296" s="105" t="s">
        <v>97</v>
      </c>
      <c r="M296" s="105" t="s">
        <v>1560</v>
      </c>
      <c r="N296" s="105" t="s">
        <v>97</v>
      </c>
      <c r="O296" s="105" t="s">
        <v>1566</v>
      </c>
      <c r="P296" s="105" t="s">
        <v>1677</v>
      </c>
      <c r="Q296" s="105" t="s">
        <v>1214</v>
      </c>
      <c r="R296" s="105" t="s">
        <v>97</v>
      </c>
      <c r="S296" s="105"/>
      <c r="T296" s="95" t="str">
        <f t="shared" si="4"/>
        <v>-</v>
      </c>
      <c r="U296" s="105" t="s">
        <v>1773</v>
      </c>
      <c r="V296" s="105" t="s">
        <v>97</v>
      </c>
      <c r="W296" s="106" t="s">
        <v>97</v>
      </c>
    </row>
    <row r="297" spans="2:23" ht="16.149999999999999" customHeight="1" x14ac:dyDescent="0.4">
      <c r="B297" s="105" t="s">
        <v>1615</v>
      </c>
      <c r="C297" s="105" t="s">
        <v>97</v>
      </c>
      <c r="D297" s="105" t="s">
        <v>97</v>
      </c>
      <c r="E297" s="105" t="s">
        <v>97</v>
      </c>
      <c r="F297" s="105" t="s">
        <v>1772</v>
      </c>
      <c r="G297" s="105" t="s">
        <v>97</v>
      </c>
      <c r="H297" s="105" t="s">
        <v>1359</v>
      </c>
      <c r="I297" s="105" t="s">
        <v>97</v>
      </c>
      <c r="J297" s="105" t="s">
        <v>97</v>
      </c>
      <c r="K297" s="105" t="s">
        <v>97</v>
      </c>
      <c r="L297" s="105" t="s">
        <v>97</v>
      </c>
      <c r="M297" s="105" t="s">
        <v>1221</v>
      </c>
      <c r="N297" s="105" t="s">
        <v>97</v>
      </c>
      <c r="O297" s="105" t="s">
        <v>1567</v>
      </c>
      <c r="P297" s="105" t="s">
        <v>1677</v>
      </c>
      <c r="Q297" s="105" t="s">
        <v>1214</v>
      </c>
      <c r="R297" s="105" t="s">
        <v>97</v>
      </c>
      <c r="S297" s="105"/>
      <c r="T297" s="95" t="str">
        <f t="shared" si="4"/>
        <v>-</v>
      </c>
      <c r="U297" s="105" t="s">
        <v>1773</v>
      </c>
      <c r="V297" s="105" t="s">
        <v>97</v>
      </c>
      <c r="W297" s="106" t="s">
        <v>97</v>
      </c>
    </row>
    <row r="298" spans="2:23" ht="16.149999999999999" customHeight="1" x14ac:dyDescent="0.4">
      <c r="B298" s="105" t="s">
        <v>1568</v>
      </c>
      <c r="C298" s="105" t="s">
        <v>97</v>
      </c>
      <c r="D298" s="105" t="s">
        <v>97</v>
      </c>
      <c r="E298" s="105" t="s">
        <v>97</v>
      </c>
      <c r="F298" s="105" t="s">
        <v>1523</v>
      </c>
      <c r="G298" s="105" t="s">
        <v>97</v>
      </c>
      <c r="H298" s="105" t="s">
        <v>57</v>
      </c>
      <c r="I298" s="105" t="s">
        <v>97</v>
      </c>
      <c r="J298" s="105" t="s">
        <v>97</v>
      </c>
      <c r="K298" s="105" t="s">
        <v>97</v>
      </c>
      <c r="L298" s="105" t="s">
        <v>97</v>
      </c>
      <c r="M298" s="105" t="s">
        <v>97</v>
      </c>
      <c r="N298" s="105" t="s">
        <v>97</v>
      </c>
      <c r="O298" s="105" t="s">
        <v>1569</v>
      </c>
      <c r="P298" s="105" t="s">
        <v>1677</v>
      </c>
      <c r="Q298" s="105" t="s">
        <v>1227</v>
      </c>
      <c r="R298" s="105" t="s">
        <v>97</v>
      </c>
      <c r="S298" s="105"/>
      <c r="T298" s="95" t="str">
        <f t="shared" si="4"/>
        <v>-</v>
      </c>
      <c r="U298" s="105" t="s">
        <v>1778</v>
      </c>
      <c r="V298" s="105" t="s">
        <v>97</v>
      </c>
      <c r="W298" s="106" t="s">
        <v>97</v>
      </c>
    </row>
    <row r="299" spans="2:23" ht="16.149999999999999" customHeight="1" x14ac:dyDescent="0.4">
      <c r="B299" s="105" t="s">
        <v>1570</v>
      </c>
      <c r="C299" s="105" t="s">
        <v>97</v>
      </c>
      <c r="D299" s="105" t="s">
        <v>97</v>
      </c>
      <c r="E299" s="105" t="s">
        <v>97</v>
      </c>
      <c r="F299" s="105" t="s">
        <v>1779</v>
      </c>
      <c r="G299" s="105" t="s">
        <v>97</v>
      </c>
      <c r="H299" s="105" t="s">
        <v>57</v>
      </c>
      <c r="I299" s="105" t="s">
        <v>97</v>
      </c>
      <c r="J299" s="105" t="s">
        <v>97</v>
      </c>
      <c r="K299" s="105" t="s">
        <v>97</v>
      </c>
      <c r="L299" s="105" t="s">
        <v>97</v>
      </c>
      <c r="M299" s="105" t="s">
        <v>97</v>
      </c>
      <c r="N299" s="105" t="s">
        <v>97</v>
      </c>
      <c r="O299" s="105" t="s">
        <v>1571</v>
      </c>
      <c r="P299" s="105" t="s">
        <v>1677</v>
      </c>
      <c r="Q299" s="105" t="s">
        <v>1227</v>
      </c>
      <c r="R299" s="105" t="s">
        <v>97</v>
      </c>
      <c r="S299" s="105"/>
      <c r="T299" s="95" t="str">
        <f t="shared" si="4"/>
        <v>-</v>
      </c>
      <c r="U299" s="105" t="s">
        <v>1780</v>
      </c>
      <c r="V299" s="105" t="s">
        <v>97</v>
      </c>
      <c r="W299" s="106" t="s">
        <v>97</v>
      </c>
    </row>
    <row r="300" spans="2:23" ht="16.149999999999999" customHeight="1" x14ac:dyDescent="0.4">
      <c r="B300" s="105" t="s">
        <v>1572</v>
      </c>
      <c r="C300" s="105" t="s">
        <v>97</v>
      </c>
      <c r="D300" s="105" t="s">
        <v>97</v>
      </c>
      <c r="E300" s="105" t="s">
        <v>97</v>
      </c>
      <c r="F300" s="105" t="s">
        <v>1769</v>
      </c>
      <c r="G300" s="105" t="s">
        <v>97</v>
      </c>
      <c r="H300" s="105" t="s">
        <v>1573</v>
      </c>
      <c r="I300" s="105" t="s">
        <v>97</v>
      </c>
      <c r="J300" s="105" t="s">
        <v>97</v>
      </c>
      <c r="K300" s="105" t="s">
        <v>97</v>
      </c>
      <c r="L300" s="105" t="s">
        <v>97</v>
      </c>
      <c r="M300" s="105" t="s">
        <v>97</v>
      </c>
      <c r="N300" s="105" t="s">
        <v>97</v>
      </c>
      <c r="O300" s="105" t="s">
        <v>1574</v>
      </c>
      <c r="P300" s="105" t="s">
        <v>1677</v>
      </c>
      <c r="Q300" s="105" t="s">
        <v>1227</v>
      </c>
      <c r="R300" s="105" t="s">
        <v>97</v>
      </c>
      <c r="S300" s="105"/>
      <c r="T300" s="95" t="str">
        <f t="shared" si="4"/>
        <v>-</v>
      </c>
      <c r="U300" s="105"/>
      <c r="V300" s="105" t="s">
        <v>97</v>
      </c>
      <c r="W300" s="106" t="s">
        <v>97</v>
      </c>
    </row>
    <row r="301" spans="2:23" ht="16.149999999999999" customHeight="1" x14ac:dyDescent="0.4">
      <c r="B301" s="105" t="s">
        <v>1575</v>
      </c>
      <c r="C301" s="105" t="s">
        <v>97</v>
      </c>
      <c r="D301" s="105" t="s">
        <v>97</v>
      </c>
      <c r="E301" s="105" t="s">
        <v>97</v>
      </c>
      <c r="F301" s="105" t="s">
        <v>1779</v>
      </c>
      <c r="G301" s="105" t="s">
        <v>97</v>
      </c>
      <c r="H301" s="105" t="s">
        <v>57</v>
      </c>
      <c r="I301" s="105" t="s">
        <v>97</v>
      </c>
      <c r="J301" s="105" t="s">
        <v>97</v>
      </c>
      <c r="K301" s="105" t="s">
        <v>97</v>
      </c>
      <c r="L301" s="105" t="s">
        <v>97</v>
      </c>
      <c r="M301" s="105" t="s">
        <v>97</v>
      </c>
      <c r="N301" s="105" t="s">
        <v>97</v>
      </c>
      <c r="O301" s="105" t="s">
        <v>1576</v>
      </c>
      <c r="P301" s="105" t="s">
        <v>1677</v>
      </c>
      <c r="Q301" s="105" t="s">
        <v>1227</v>
      </c>
      <c r="R301" s="105" t="s">
        <v>97</v>
      </c>
      <c r="S301" s="105"/>
      <c r="T301" s="95" t="str">
        <f t="shared" si="4"/>
        <v>-</v>
      </c>
      <c r="U301" s="105"/>
      <c r="V301" s="105" t="s">
        <v>97</v>
      </c>
      <c r="W301" s="106" t="s">
        <v>97</v>
      </c>
    </row>
    <row r="302" spans="2:23" ht="16.149999999999999" customHeight="1" x14ac:dyDescent="0.4">
      <c r="B302" s="105" t="s">
        <v>1591</v>
      </c>
      <c r="C302" s="105" t="s">
        <v>97</v>
      </c>
      <c r="D302" s="105" t="s">
        <v>97</v>
      </c>
      <c r="E302" s="105" t="s">
        <v>97</v>
      </c>
      <c r="F302" s="105" t="s">
        <v>1768</v>
      </c>
      <c r="G302" s="105" t="s">
        <v>97</v>
      </c>
      <c r="H302" s="105" t="s">
        <v>57</v>
      </c>
      <c r="I302" s="105" t="s">
        <v>97</v>
      </c>
      <c r="J302" s="105" t="s">
        <v>97</v>
      </c>
      <c r="K302" s="105" t="s">
        <v>97</v>
      </c>
      <c r="L302" s="105" t="s">
        <v>97</v>
      </c>
      <c r="M302" s="105" t="s">
        <v>97</v>
      </c>
      <c r="N302" s="105" t="s">
        <v>97</v>
      </c>
      <c r="O302" s="105" t="s">
        <v>1577</v>
      </c>
      <c r="P302" s="105" t="s">
        <v>1677</v>
      </c>
      <c r="Q302" s="105" t="s">
        <v>1227</v>
      </c>
      <c r="R302" s="105" t="s">
        <v>97</v>
      </c>
      <c r="S302" s="105"/>
      <c r="T302" s="95" t="str">
        <f t="shared" si="4"/>
        <v>-</v>
      </c>
      <c r="U302" s="105"/>
      <c r="V302" s="105" t="s">
        <v>97</v>
      </c>
      <c r="W302" s="106" t="s">
        <v>97</v>
      </c>
    </row>
  </sheetData>
  <sheetProtection algorithmName="SHA-512" hashValue="15g48s7ply5xOgxJMIJHyc6KqdpBG7ju/V0OM2oMxznjupxPfcrZ31/4XNvsXdS62GgnrxR0rY71LEf24xr/nQ==" saltValue="x21T712khyrOJMjyjlZ1oA==" spinCount="100000" sheet="1" objects="1" scenarios="1" autoFilter="0"/>
  <autoFilter ref="B7:W302"/>
  <mergeCells count="19">
    <mergeCell ref="B6:B7"/>
    <mergeCell ref="D6:D7"/>
    <mergeCell ref="E6:E7"/>
    <mergeCell ref="F6:F7"/>
    <mergeCell ref="C6:C7"/>
    <mergeCell ref="V6:V7"/>
    <mergeCell ref="W6:W7"/>
    <mergeCell ref="G6:G7"/>
    <mergeCell ref="R6:R7"/>
    <mergeCell ref="I6:I7"/>
    <mergeCell ref="J6:J7"/>
    <mergeCell ref="K6:N6"/>
    <mergeCell ref="O6:O7"/>
    <mergeCell ref="U6:U7"/>
    <mergeCell ref="H6:H7"/>
    <mergeCell ref="Q6:Q7"/>
    <mergeCell ref="P6:P7"/>
    <mergeCell ref="S6:S7"/>
    <mergeCell ref="T6:T7"/>
  </mergeCells>
  <phoneticPr fontId="2"/>
  <hyperlinks>
    <hyperlink ref="O3" location="対応ガラス検索!A1" display="対応ガラス検索"/>
  </hyperlinks>
  <printOptions horizontalCentered="1"/>
  <pageMargins left="0.43307086614173229" right="0.43307086614173229" top="0.55118110236220474" bottom="0.55118110236220474" header="0" footer="0.19685039370078741"/>
  <pageSetup paperSize="9" scale="3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B1:AB40"/>
  <sheetViews>
    <sheetView showGridLines="0" zoomScale="80" zoomScaleNormal="80" workbookViewId="0">
      <pane ySplit="8" topLeftCell="A9" activePane="bottomLeft" state="frozen"/>
      <selection activeCell="E1" sqref="E1"/>
      <selection pane="bottomLeft" activeCell="A2" sqref="A2"/>
    </sheetView>
  </sheetViews>
  <sheetFormatPr defaultColWidth="8.625" defaultRowHeight="18" customHeight="1" x14ac:dyDescent="0.4"/>
  <cols>
    <col min="1" max="1" width="2" style="1" customWidth="1"/>
    <col min="2" max="2" width="25.625" style="2" customWidth="1"/>
    <col min="3" max="3" width="10.375" style="1" customWidth="1"/>
    <col min="4" max="4" width="11.625" style="2" customWidth="1"/>
    <col min="5" max="5" width="13" style="1" customWidth="1"/>
    <col min="6" max="6" width="5.75" style="1" customWidth="1"/>
    <col min="7" max="7" width="28" style="2" customWidth="1"/>
    <col min="8" max="8" width="14.25" style="2" customWidth="1"/>
    <col min="9" max="9" width="10.125" style="2" customWidth="1"/>
    <col min="10" max="10" width="12.875" style="2" hidden="1" customWidth="1"/>
    <col min="11" max="11" width="12.625" style="2" customWidth="1"/>
    <col min="12" max="12" width="15.125" style="2" hidden="1" customWidth="1"/>
    <col min="13" max="13" width="17.125" style="2" hidden="1" customWidth="1"/>
    <col min="14" max="14" width="20.875" style="5" customWidth="1"/>
    <col min="15" max="15" width="11.5" style="2" hidden="1" customWidth="1"/>
    <col min="16" max="16" width="16.875" style="2" customWidth="1"/>
    <col min="17" max="17" width="15.125" style="2" hidden="1" customWidth="1"/>
    <col min="18" max="19" width="18.375" style="3" hidden="1" customWidth="1"/>
    <col min="20" max="20" width="20.875" style="2" customWidth="1"/>
    <col min="21" max="21" width="18.375" style="2" hidden="1" customWidth="1"/>
    <col min="22" max="22" width="12.625" style="2" customWidth="1"/>
    <col min="23" max="23" width="18.375" style="3" hidden="1" customWidth="1"/>
    <col min="24" max="24" width="20.875" style="3" customWidth="1"/>
    <col min="25" max="25" width="11.5" style="2" hidden="1" customWidth="1"/>
    <col min="26" max="26" width="18.375" style="2" customWidth="1"/>
    <col min="27" max="27" width="18.375" style="3" customWidth="1"/>
    <col min="28" max="28" width="18.375" style="40" customWidth="1"/>
    <col min="29" max="16384" width="8.625" style="1"/>
  </cols>
  <sheetData>
    <row r="1" spans="2:28" ht="10.5" customHeight="1" x14ac:dyDescent="0.4">
      <c r="N1" s="2"/>
      <c r="O1" s="3"/>
      <c r="P1" s="3"/>
      <c r="Q1" s="3"/>
      <c r="R1" s="2"/>
      <c r="S1" s="2"/>
      <c r="U1" s="3"/>
      <c r="V1" s="3"/>
      <c r="W1" s="2"/>
      <c r="X1" s="2"/>
      <c r="Y1" s="3"/>
      <c r="Z1" s="3"/>
      <c r="AA1" s="2"/>
      <c r="AB1" s="1"/>
    </row>
    <row r="2" spans="2:28" ht="33" x14ac:dyDescent="0.4">
      <c r="B2" s="58" t="s">
        <v>1919</v>
      </c>
      <c r="G2" s="1"/>
      <c r="H2" s="30"/>
      <c r="I2" s="1"/>
      <c r="J2" s="1"/>
      <c r="K2" s="135"/>
      <c r="L2" s="135"/>
      <c r="M2" s="135"/>
      <c r="N2" s="2"/>
      <c r="O2" s="3"/>
      <c r="P2" s="3"/>
      <c r="Q2" s="3"/>
      <c r="R2" s="2"/>
      <c r="S2" s="2"/>
      <c r="U2" s="3"/>
      <c r="V2" s="3"/>
      <c r="W2" s="2"/>
      <c r="X2" s="2"/>
      <c r="Y2" s="3"/>
      <c r="Z2" s="3"/>
      <c r="AA2" s="2"/>
      <c r="AB2" s="1"/>
    </row>
    <row r="3" spans="2:28" ht="22.5" customHeight="1" x14ac:dyDescent="0.4">
      <c r="B3" s="4"/>
      <c r="H3" s="4"/>
      <c r="K3" s="1"/>
      <c r="L3" s="1"/>
      <c r="N3" s="1"/>
      <c r="O3" s="3"/>
      <c r="P3" s="5" t="s">
        <v>15</v>
      </c>
      <c r="Q3" s="5"/>
      <c r="R3" s="2"/>
      <c r="S3" s="2"/>
      <c r="T3" s="22"/>
      <c r="U3" s="3"/>
      <c r="V3" s="5" t="s">
        <v>16</v>
      </c>
      <c r="W3" s="2"/>
      <c r="X3" s="21"/>
      <c r="Y3" s="3"/>
      <c r="Z3" s="3"/>
      <c r="AA3" s="2"/>
      <c r="AB3" s="1"/>
    </row>
    <row r="4" spans="2:28" ht="18" customHeight="1" thickBot="1" x14ac:dyDescent="0.45">
      <c r="B4" s="29" t="s">
        <v>1674</v>
      </c>
      <c r="D4" s="6"/>
      <c r="E4" s="6"/>
      <c r="H4" s="29"/>
      <c r="M4" s="6"/>
      <c r="N4" s="2"/>
      <c r="O4" s="3"/>
      <c r="P4" s="3"/>
      <c r="Q4" s="3"/>
      <c r="R4" s="2"/>
      <c r="S4" s="2"/>
      <c r="U4" s="3"/>
      <c r="V4" s="3"/>
      <c r="W4" s="2"/>
      <c r="X4" s="2"/>
      <c r="Y4" s="3"/>
      <c r="Z4" s="3"/>
      <c r="AA4" s="2"/>
      <c r="AB4" s="1"/>
    </row>
    <row r="5" spans="2:28" s="33" customFormat="1" ht="18" customHeight="1" x14ac:dyDescent="0.4">
      <c r="B5" s="126" t="s">
        <v>1672</v>
      </c>
      <c r="C5" s="131" t="s">
        <v>17</v>
      </c>
      <c r="D5" s="131"/>
      <c r="E5" s="132"/>
      <c r="G5" s="124" t="s">
        <v>1673</v>
      </c>
      <c r="H5" s="130" t="s">
        <v>1946</v>
      </c>
      <c r="I5" s="128" t="s">
        <v>1671</v>
      </c>
      <c r="J5" s="123" t="s">
        <v>24</v>
      </c>
      <c r="K5" s="136" t="s">
        <v>18</v>
      </c>
      <c r="L5" s="136"/>
      <c r="M5" s="136"/>
      <c r="N5" s="136"/>
      <c r="O5" s="136"/>
      <c r="P5" s="122" t="s">
        <v>19</v>
      </c>
      <c r="Q5" s="122"/>
      <c r="R5" s="122"/>
      <c r="S5" s="122"/>
      <c r="T5" s="122"/>
      <c r="U5" s="122"/>
      <c r="V5" s="122"/>
      <c r="W5" s="122"/>
      <c r="X5" s="122"/>
      <c r="Y5" s="122"/>
      <c r="Z5" s="57"/>
    </row>
    <row r="6" spans="2:28" s="33" customFormat="1" ht="18" customHeight="1" x14ac:dyDescent="0.4">
      <c r="B6" s="127"/>
      <c r="C6" s="133"/>
      <c r="D6" s="133"/>
      <c r="E6" s="134"/>
      <c r="G6" s="125"/>
      <c r="H6" s="130"/>
      <c r="I6" s="129"/>
      <c r="J6" s="123"/>
      <c r="K6" s="136"/>
      <c r="L6" s="136"/>
      <c r="M6" s="136"/>
      <c r="N6" s="136"/>
      <c r="O6" s="136"/>
      <c r="P6" s="122" t="s">
        <v>20</v>
      </c>
      <c r="Q6" s="122"/>
      <c r="R6" s="122"/>
      <c r="S6" s="122"/>
      <c r="T6" s="122"/>
      <c r="U6" s="122"/>
      <c r="V6" s="122" t="s">
        <v>21</v>
      </c>
      <c r="W6" s="122"/>
      <c r="X6" s="122"/>
      <c r="Y6" s="122"/>
      <c r="Z6" s="57"/>
    </row>
    <row r="7" spans="2:28" s="33" customFormat="1" ht="18" customHeight="1" x14ac:dyDescent="0.4">
      <c r="B7" s="127"/>
      <c r="C7" s="45" t="s">
        <v>22</v>
      </c>
      <c r="D7" s="45" t="s">
        <v>23</v>
      </c>
      <c r="E7" s="46" t="s">
        <v>1675</v>
      </c>
      <c r="G7" s="125"/>
      <c r="H7" s="130"/>
      <c r="I7" s="129"/>
      <c r="J7" s="123"/>
      <c r="K7" s="23" t="s">
        <v>0</v>
      </c>
      <c r="L7" s="47" t="s">
        <v>1679</v>
      </c>
      <c r="M7" s="23" t="s">
        <v>25</v>
      </c>
      <c r="N7" s="24" t="s">
        <v>26</v>
      </c>
      <c r="O7" s="24" t="s">
        <v>27</v>
      </c>
      <c r="P7" s="25" t="s">
        <v>0</v>
      </c>
      <c r="Q7" s="48" t="s">
        <v>1679</v>
      </c>
      <c r="R7" s="25" t="s">
        <v>28</v>
      </c>
      <c r="S7" s="25" t="s">
        <v>25</v>
      </c>
      <c r="T7" s="26" t="s">
        <v>26</v>
      </c>
      <c r="U7" s="26" t="s">
        <v>27</v>
      </c>
      <c r="V7" s="25" t="s">
        <v>29</v>
      </c>
      <c r="W7" s="25" t="s">
        <v>25</v>
      </c>
      <c r="X7" s="26" t="s">
        <v>26</v>
      </c>
      <c r="Y7" s="26" t="s">
        <v>27</v>
      </c>
      <c r="Z7" s="57"/>
    </row>
    <row r="8" spans="2:28" ht="18" customHeight="1" x14ac:dyDescent="0.4">
      <c r="B8" s="32" t="s">
        <v>80</v>
      </c>
      <c r="C8" s="31" t="s">
        <v>30</v>
      </c>
      <c r="D8" s="31" t="s">
        <v>30</v>
      </c>
      <c r="E8" s="54" t="s">
        <v>31</v>
      </c>
      <c r="G8" s="53" t="s">
        <v>81</v>
      </c>
      <c r="H8" s="49" t="s">
        <v>31</v>
      </c>
      <c r="I8" s="27" t="s">
        <v>31</v>
      </c>
      <c r="J8" s="34" t="s">
        <v>30</v>
      </c>
      <c r="K8" s="23" t="s">
        <v>31</v>
      </c>
      <c r="L8" s="47" t="s">
        <v>31</v>
      </c>
      <c r="M8" s="23" t="s">
        <v>31</v>
      </c>
      <c r="N8" s="23" t="s">
        <v>31</v>
      </c>
      <c r="O8" s="23" t="s">
        <v>31</v>
      </c>
      <c r="P8" s="28" t="s">
        <v>31</v>
      </c>
      <c r="Q8" s="28" t="s">
        <v>31</v>
      </c>
      <c r="R8" s="28" t="s">
        <v>31</v>
      </c>
      <c r="S8" s="28" t="s">
        <v>31</v>
      </c>
      <c r="T8" s="28" t="s">
        <v>31</v>
      </c>
      <c r="U8" s="28" t="s">
        <v>31</v>
      </c>
      <c r="V8" s="28" t="s">
        <v>31</v>
      </c>
      <c r="W8" s="28" t="s">
        <v>31</v>
      </c>
      <c r="X8" s="28" t="s">
        <v>31</v>
      </c>
      <c r="Y8" s="28" t="s">
        <v>31</v>
      </c>
      <c r="Z8" s="1"/>
      <c r="AA8" s="1"/>
      <c r="AB8" s="1"/>
    </row>
    <row r="9" spans="2:28" ht="18" customHeight="1" x14ac:dyDescent="0.4">
      <c r="B9" s="43"/>
      <c r="C9" s="41"/>
      <c r="D9" s="41"/>
      <c r="E9" s="55" t="str">
        <f>IF(OR(B9="",C9="",D9=""),"",IF(AND(MID(B9,8,1)="D",L9="ドア"),IF((C9)*(D9)/10^6&gt;=サイズ!$D$15,"大（L）",IF((C9)*(D9)/10^6&gt;=サイズ!$D$14,"小（S）","対象外")),IF(AND(MID(B9,8,1)="E",L9="ドア"),IF(VLOOKUP(B9,ドア交換!O:S,5,FALSE)="外引込み","小（S）",IF((C9)*(D9)/10^6&gt;=サイズ!$D$17,"大（L）",IF((C9)*(D9)/10^6&gt;=サイズ!$D$16,"小（S）","対象外"))),IF((C9)*(D9)/10^6&gt;=サイズ!$D$13,"大（L）",IF((C9)*(D9)/10^6&gt;=サイズ!$D$12,"中（M）",IF((C9)*(D9)/10^6&gt;=サイズ!$D$11,"小（S）",IF((C9)*(D9)/10^6&gt;=サイズ!$D$10,"極小（X）","対象外")))))))</f>
        <v/>
      </c>
      <c r="G9" s="51" t="str">
        <f t="shared" ref="G9:G40" si="0">IF(E9="","",IF(E9="大（L）",SUBSTITUTE(B9,"*","L"),IF(E9="中（M）",SUBSTITUTE(B9,"*","M"),IF(E9="小（S）",SUBSTITUTE(B9,"*","S"),IF(E9="極小（X）",SUBSTITUTE(B9,"*","X"),"")))))</f>
        <v/>
      </c>
      <c r="H9" s="50" t="str">
        <f>IFERROR(VLOOKUP(B9,内窓設置・外窓交換!L:O,3,FALSE),IFERROR(VLOOKUP(B9,ドア交換!O:R,3,FALSE),""))</f>
        <v/>
      </c>
      <c r="I9" s="35" t="str">
        <f>IFERROR(VLOOKUP(B9,内窓設置・外窓交換!L:O,4,FALSE),IFERROR(VLOOKUP(B9,ドア交換!O:R,4,FALSE),""))</f>
        <v/>
      </c>
      <c r="J9" s="36"/>
      <c r="K9" s="35" t="str">
        <f>IF(I9&lt;&gt;"",IF(L9="ドア","対象外",IF(OR(I9="P",I9="S",I9="A",I9="B"),I9,"対象外")),"")</f>
        <v/>
      </c>
      <c r="L9" s="35" t="str">
        <f>IFERROR(LEFT(VLOOKUP(B9,内窓設置・外窓交換!L:O,2,FALSE),2),IFERROR(LEFT(VLOOKUP(B9,ドア交換!O:R,2,FALSE),2),""))</f>
        <v/>
      </c>
      <c r="M9" s="35" t="str">
        <f>"窓リノベ"&amp;L9&amp;K9&amp;E9</f>
        <v>窓リノベ</v>
      </c>
      <c r="N9" s="37" t="str">
        <f>IF(I9&lt;&gt;"",IFERROR(IF($X$3="共同住宅（4階建以上）",VLOOKUP(M9,補助額!A:H,8,FALSE),VLOOKUP(M9,補助額!A:H,7,FALSE)),"－"),"")</f>
        <v/>
      </c>
      <c r="O9" s="38" t="str">
        <f>IF(AND(J9&lt;&gt;"",N9&lt;&gt;""),N9*J9,"")</f>
        <v/>
      </c>
      <c r="P9" s="35" t="str">
        <f>IF(I9="","",IF(OR($T$3="",$X$3="",$T$3="選択してください",$X$3="選択してください"),"-",IFERROR(VLOOKUP(R9,こどもエコグレード!A:E,5,FALSE),"－")))</f>
        <v/>
      </c>
      <c r="Q9" s="35" t="str">
        <f>IFERROR(LEFT(VLOOKUP(B9,内窓設置・外窓交換!L:O,2,FALSE),2),IFERROR(LEFT(VLOOKUP(B9,ドア交換!O:R,2,FALSE),2),""))</f>
        <v/>
      </c>
      <c r="R9" s="35" t="str">
        <f>I9&amp;IF($X$3="戸建住宅","戸建住宅","共同住宅")&amp;$T$3</f>
        <v>共同住宅</v>
      </c>
      <c r="S9" s="35" t="str">
        <f>"こどもエコ"&amp;Q9&amp;P9&amp;E9</f>
        <v>こどもエコ</v>
      </c>
      <c r="T9" s="38" t="str">
        <f>IF(I9&lt;&gt;"",IFERROR(IF($X$3="共同住宅（4階建以上）",VLOOKUP(S9,補助額!A:H,8,FALSE),VLOOKUP(S9,補助額!A:H,7,FALSE)),"－"),"")</f>
        <v/>
      </c>
      <c r="U9" s="38" t="str">
        <f>IF(AND(J9&lt;&gt;"",T9&lt;&gt;""),T9*J9,"")</f>
        <v/>
      </c>
      <c r="V9" s="35" t="str">
        <f>IF(H9="","",IF(OR($T$3="",$X$3="",$T$3="選択してください",$X$3="選択してください"),"-",IF(RIGHT(H9,2)="防音","防音",IF(RIGHT(H9,2)="防犯","防犯",IF(RIGHT(H9,2)="防災","防災","－")))))</f>
        <v/>
      </c>
      <c r="W9" s="35" t="str">
        <f>"こどもエコ"&amp;Q9&amp;V9&amp;E9</f>
        <v>こどもエコ</v>
      </c>
      <c r="X9" s="38" t="str">
        <f>IF(I9&lt;&gt;"",IFERROR(IF($X$3="共同住宅（4階建以上）",VLOOKUP(W9,補助額!A:H,8,FALSE),VLOOKUP(W9,補助額!A:H,7,FALSE)),"－"),"")</f>
        <v/>
      </c>
      <c r="Y9" s="39" t="str">
        <f>IF(AND(J9&lt;&gt;"",X9&lt;&gt;""),X9*J9,"")</f>
        <v/>
      </c>
      <c r="Z9" s="1"/>
      <c r="AA9" s="1"/>
      <c r="AB9" s="1"/>
    </row>
    <row r="10" spans="2:28" ht="18" customHeight="1" x14ac:dyDescent="0.4">
      <c r="B10" s="43"/>
      <c r="C10" s="41"/>
      <c r="D10" s="41"/>
      <c r="E10" s="55" t="str">
        <f>IF(OR(B10="",C10="",D10=""),"",IF(AND(MID(B10,8,1)="D",L10="ドア"),IF((C10)*(D10)/10^6&gt;=サイズ!$D$15,"大（L）",IF((C10)*(D10)/10^6&gt;=サイズ!$D$14,"小（S）","対象外")),IF(AND(MID(B10,8,1)="E",L10="ドア"),IF(VLOOKUP(B10,ドア交換!O:S,5,FALSE)="外引込み","小（S）",IF((C10)*(D10)/10^6&gt;=サイズ!$D$17,"大（L）",IF((C10)*(D10)/10^6&gt;=サイズ!$D$16,"小（S）","対象外"))),IF((C10)*(D10)/10^6&gt;=サイズ!$D$13,"大（L）",IF((C10)*(D10)/10^6&gt;=サイズ!$D$12,"中（M）",IF((C10)*(D10)/10^6&gt;=サイズ!$D$11,"小（S）",IF((C10)*(D10)/10^6&gt;=サイズ!$D$10,"極小（X）","対象外")))))))</f>
        <v/>
      </c>
      <c r="G10" s="51" t="str">
        <f t="shared" si="0"/>
        <v/>
      </c>
      <c r="H10" s="50" t="str">
        <f>IFERROR(VLOOKUP(B10,内窓設置・外窓交換!L:O,3,FALSE),IFERROR(VLOOKUP(B10,ドア交換!O:R,3,FALSE),""))</f>
        <v/>
      </c>
      <c r="I10" s="35" t="str">
        <f>IFERROR(VLOOKUP(B10,内窓設置・外窓交換!L:O,4,FALSE),IFERROR(VLOOKUP(B10,ドア交換!O:R,4,FALSE),""))</f>
        <v/>
      </c>
      <c r="J10" s="36"/>
      <c r="K10" s="35" t="str">
        <f t="shared" ref="K10:K40" si="1">IF(I10&lt;&gt;"",IF(L10="ドア","対象外",IF(OR(I10="P",I10="S",I10="A",I10="B"),I10,"対象外")),"")</f>
        <v/>
      </c>
      <c r="L10" s="35" t="str">
        <f>IFERROR(LEFT(VLOOKUP(B10,内窓設置・外窓交換!L:O,2,FALSE),2),IFERROR(LEFT(VLOOKUP(B10,ドア交換!O:R,2,FALSE),2),""))</f>
        <v/>
      </c>
      <c r="M10" s="35" t="str">
        <f t="shared" ref="M10:M40" si="2">"窓リノベ"&amp;L10&amp;K10&amp;E10</f>
        <v>窓リノベ</v>
      </c>
      <c r="N10" s="37" t="str">
        <f>IF(I10&lt;&gt;"",IFERROR(IF($X$3="共同住宅（4階建以上）",VLOOKUP(M10,補助額!A:H,8,FALSE),VLOOKUP(M10,補助額!A:H,7,FALSE)),"－"),"")</f>
        <v/>
      </c>
      <c r="O10" s="38" t="str">
        <f t="shared" ref="O10:O38" si="3">IF(AND(J10&lt;&gt;"",N10&lt;&gt;""),N10*J10,"")</f>
        <v/>
      </c>
      <c r="P10" s="35" t="str">
        <f>IF(I10="","",IF(OR($T$3="",$X$3="",$T$3="選択してください",$X$3="選択してください"),"-",IFERROR(VLOOKUP(R10,こどもエコグレード!A:E,5,FALSE),"－")))</f>
        <v/>
      </c>
      <c r="Q10" s="35" t="str">
        <f>IFERROR(LEFT(VLOOKUP(B10,内窓設置・外窓交換!L:O,2,FALSE),2),IFERROR(LEFT(VLOOKUP(B10,ドア交換!O:R,2,FALSE),2),""))</f>
        <v/>
      </c>
      <c r="R10" s="35" t="str">
        <f t="shared" ref="R10:R38" si="4">I10&amp;IF($X$3="戸建住宅","戸建住宅","共同住宅")&amp;$T$3</f>
        <v>共同住宅</v>
      </c>
      <c r="S10" s="35" t="str">
        <f t="shared" ref="S10:S40" si="5">"こどもエコ"&amp;Q10&amp;P10&amp;E10</f>
        <v>こどもエコ</v>
      </c>
      <c r="T10" s="38" t="str">
        <f>IF(I10&lt;&gt;"",IFERROR(IF($X$3="共同住宅（4階建以上）",VLOOKUP(S10,補助額!A:H,8,FALSE),VLOOKUP(S10,補助額!A:H,7,FALSE)),"－"),"")</f>
        <v/>
      </c>
      <c r="U10" s="38" t="str">
        <f t="shared" ref="U10:U38" si="6">IF(AND(J10&lt;&gt;"",T10&lt;&gt;""),T10*J10,"")</f>
        <v/>
      </c>
      <c r="V10" s="35" t="str">
        <f t="shared" ref="V10:V40" si="7">IF(H10="","",IF(OR($T$3="",$X$3="",$T$3="選択してください",$X$3="選択してください"),"-",IF(RIGHT(H10,2)="防音","防音",IF(RIGHT(H10,2)="防犯","防犯",IF(RIGHT(H10,2)="防災","防災","－")))))</f>
        <v/>
      </c>
      <c r="W10" s="35" t="str">
        <f t="shared" ref="W10:W40" si="8">"こどもエコ"&amp;Q10&amp;V10&amp;E10</f>
        <v>こどもエコ</v>
      </c>
      <c r="X10" s="38" t="str">
        <f>IF(I10&lt;&gt;"",IFERROR(IF($X$3="共同住宅（4階建以上）",VLOOKUP(W10,補助額!A:H,8,FALSE),VLOOKUP(W10,補助額!A:H,7,FALSE)),"－"),"")</f>
        <v/>
      </c>
      <c r="Y10" s="39" t="str">
        <f t="shared" ref="Y10:Y38" si="9">IF(AND(J10&lt;&gt;"",X10&lt;&gt;""),X10*J10,"")</f>
        <v/>
      </c>
      <c r="Z10" s="1"/>
      <c r="AA10" s="1"/>
      <c r="AB10" s="1"/>
    </row>
    <row r="11" spans="2:28" ht="18" customHeight="1" x14ac:dyDescent="0.4">
      <c r="B11" s="43"/>
      <c r="C11" s="41"/>
      <c r="D11" s="41"/>
      <c r="E11" s="55" t="str">
        <f>IF(OR(B11="",C11="",D11=""),"",IF(AND(MID(B11,8,1)="D",L11="ドア"),IF((C11)*(D11)/10^6&gt;=サイズ!$D$15,"大（L）",IF((C11)*(D11)/10^6&gt;=サイズ!$D$14,"小（S）","対象外")),IF(AND(MID(B11,8,1)="E",L11="ドア"),IF(VLOOKUP(B11,ドア交換!O:S,5,FALSE)="外引込み","小（S）",IF((C11)*(D11)/10^6&gt;=サイズ!$D$17,"大（L）",IF((C11)*(D11)/10^6&gt;=サイズ!$D$16,"小（S）","対象外"))),IF((C11)*(D11)/10^6&gt;=サイズ!$D$13,"大（L）",IF((C11)*(D11)/10^6&gt;=サイズ!$D$12,"中（M）",IF((C11)*(D11)/10^6&gt;=サイズ!$D$11,"小（S）",IF((C11)*(D11)/10^6&gt;=サイズ!$D$10,"極小（X）","対象外")))))))</f>
        <v/>
      </c>
      <c r="G11" s="51" t="str">
        <f t="shared" si="0"/>
        <v/>
      </c>
      <c r="H11" s="50" t="str">
        <f>IFERROR(VLOOKUP(B11,内窓設置・外窓交換!L:O,3,FALSE),IFERROR(VLOOKUP(B11,ドア交換!O:R,3,FALSE),""))</f>
        <v/>
      </c>
      <c r="I11" s="35" t="str">
        <f>IFERROR(VLOOKUP(B11,内窓設置・外窓交換!L:O,4,FALSE),IFERROR(VLOOKUP(B11,ドア交換!O:R,4,FALSE),""))</f>
        <v/>
      </c>
      <c r="J11" s="36"/>
      <c r="K11" s="35" t="str">
        <f t="shared" si="1"/>
        <v/>
      </c>
      <c r="L11" s="35" t="str">
        <f>IFERROR(LEFT(VLOOKUP(B11,内窓設置・外窓交換!L:O,2,FALSE),2),IFERROR(LEFT(VLOOKUP(B11,ドア交換!O:R,2,FALSE),2),""))</f>
        <v/>
      </c>
      <c r="M11" s="35" t="str">
        <f t="shared" si="2"/>
        <v>窓リノベ</v>
      </c>
      <c r="N11" s="37" t="str">
        <f>IF(I11&lt;&gt;"",IFERROR(IF($X$3="共同住宅（4階建以上）",VLOOKUP(M11,補助額!A:H,8,FALSE),VLOOKUP(M11,補助額!A:H,7,FALSE)),"－"),"")</f>
        <v/>
      </c>
      <c r="O11" s="38" t="str">
        <f t="shared" si="3"/>
        <v/>
      </c>
      <c r="P11" s="35" t="str">
        <f>IF(I11="","",IF(OR($T$3="",$X$3="",$T$3="選択してください",$X$3="選択してください"),"-",IFERROR(VLOOKUP(R11,こどもエコグレード!A:E,5,FALSE),"－")))</f>
        <v/>
      </c>
      <c r="Q11" s="35" t="str">
        <f>IFERROR(LEFT(VLOOKUP(B11,内窓設置・外窓交換!L:O,2,FALSE),2),IFERROR(LEFT(VLOOKUP(B11,ドア交換!O:R,2,FALSE),2),""))</f>
        <v/>
      </c>
      <c r="R11" s="35" t="str">
        <f t="shared" si="4"/>
        <v>共同住宅</v>
      </c>
      <c r="S11" s="35" t="str">
        <f t="shared" si="5"/>
        <v>こどもエコ</v>
      </c>
      <c r="T11" s="38" t="str">
        <f>IF(I11&lt;&gt;"",IFERROR(IF($X$3="共同住宅（4階建以上）",VLOOKUP(S11,補助額!A:H,8,FALSE),VLOOKUP(S11,補助額!A:H,7,FALSE)),"－"),"")</f>
        <v/>
      </c>
      <c r="U11" s="38" t="str">
        <f t="shared" si="6"/>
        <v/>
      </c>
      <c r="V11" s="35" t="str">
        <f t="shared" si="7"/>
        <v/>
      </c>
      <c r="W11" s="35" t="str">
        <f t="shared" si="8"/>
        <v>こどもエコ</v>
      </c>
      <c r="X11" s="38" t="str">
        <f>IF(I11&lt;&gt;"",IFERROR(IF($X$3="共同住宅（4階建以上）",VLOOKUP(W11,補助額!A:H,8,FALSE),VLOOKUP(W11,補助額!A:H,7,FALSE)),"－"),"")</f>
        <v/>
      </c>
      <c r="Y11" s="39" t="str">
        <f t="shared" si="9"/>
        <v/>
      </c>
      <c r="Z11" s="1"/>
      <c r="AA11" s="1"/>
      <c r="AB11" s="1"/>
    </row>
    <row r="12" spans="2:28" ht="18" customHeight="1" x14ac:dyDescent="0.4">
      <c r="B12" s="43"/>
      <c r="C12" s="41"/>
      <c r="D12" s="41"/>
      <c r="E12" s="55" t="str">
        <f>IF(OR(B12="",C12="",D12=""),"",IF(AND(MID(B12,8,1)="D",L12="ドア"),IF((C12)*(D12)/10^6&gt;=サイズ!$D$15,"大（L）",IF((C12)*(D12)/10^6&gt;=サイズ!$D$14,"小（S）","対象外")),IF(AND(MID(B12,8,1)="E",L12="ドア"),IF(VLOOKUP(B12,ドア交換!O:S,5,FALSE)="外引込み","小（S）",IF((C12)*(D12)/10^6&gt;=サイズ!$D$17,"大（L）",IF((C12)*(D12)/10^6&gt;=サイズ!$D$16,"小（S）","対象外"))),IF((C12)*(D12)/10^6&gt;=サイズ!$D$13,"大（L）",IF((C12)*(D12)/10^6&gt;=サイズ!$D$12,"中（M）",IF((C12)*(D12)/10^6&gt;=サイズ!$D$11,"小（S）",IF((C12)*(D12)/10^6&gt;=サイズ!$D$10,"極小（X）","対象外")))))))</f>
        <v/>
      </c>
      <c r="G12" s="51" t="str">
        <f t="shared" si="0"/>
        <v/>
      </c>
      <c r="H12" s="50" t="str">
        <f>IFERROR(VLOOKUP(B12,内窓設置・外窓交換!L:O,3,FALSE),IFERROR(VLOOKUP(B12,ドア交換!O:R,3,FALSE),""))</f>
        <v/>
      </c>
      <c r="I12" s="35" t="str">
        <f>IFERROR(VLOOKUP(B12,内窓設置・外窓交換!L:O,4,FALSE),IFERROR(VLOOKUP(B12,ドア交換!O:R,4,FALSE),""))</f>
        <v/>
      </c>
      <c r="J12" s="36"/>
      <c r="K12" s="35" t="str">
        <f t="shared" si="1"/>
        <v/>
      </c>
      <c r="L12" s="35" t="str">
        <f>IFERROR(LEFT(VLOOKUP(B12,内窓設置・外窓交換!L:O,2,FALSE),2),IFERROR(LEFT(VLOOKUP(B12,ドア交換!O:R,2,FALSE),2),""))</f>
        <v/>
      </c>
      <c r="M12" s="35" t="str">
        <f t="shared" si="2"/>
        <v>窓リノベ</v>
      </c>
      <c r="N12" s="37" t="str">
        <f>IF(I12&lt;&gt;"",IFERROR(IF($X$3="共同住宅（4階建以上）",VLOOKUP(M12,補助額!A:H,8,FALSE),VLOOKUP(M12,補助額!A:H,7,FALSE)),"－"),"")</f>
        <v/>
      </c>
      <c r="O12" s="38" t="str">
        <f t="shared" si="3"/>
        <v/>
      </c>
      <c r="P12" s="35" t="str">
        <f>IF(I12="","",IF(OR($T$3="",$X$3="",$T$3="選択してください",$X$3="選択してください"),"-",IFERROR(VLOOKUP(R12,こどもエコグレード!A:E,5,FALSE),"－")))</f>
        <v/>
      </c>
      <c r="Q12" s="35" t="str">
        <f>IFERROR(LEFT(VLOOKUP(B12,内窓設置・外窓交換!L:O,2,FALSE),2),IFERROR(LEFT(VLOOKUP(B12,ドア交換!O:R,2,FALSE),2),""))</f>
        <v/>
      </c>
      <c r="R12" s="35" t="str">
        <f t="shared" si="4"/>
        <v>共同住宅</v>
      </c>
      <c r="S12" s="35" t="str">
        <f t="shared" si="5"/>
        <v>こどもエコ</v>
      </c>
      <c r="T12" s="38" t="str">
        <f>IF(I12&lt;&gt;"",IFERROR(IF($X$3="共同住宅（4階建以上）",VLOOKUP(S12,補助額!A:H,8,FALSE),VLOOKUP(S12,補助額!A:H,7,FALSE)),"－"),"")</f>
        <v/>
      </c>
      <c r="U12" s="38" t="str">
        <f t="shared" si="6"/>
        <v/>
      </c>
      <c r="V12" s="35" t="str">
        <f t="shared" si="7"/>
        <v/>
      </c>
      <c r="W12" s="35" t="str">
        <f t="shared" si="8"/>
        <v>こどもエコ</v>
      </c>
      <c r="X12" s="38" t="str">
        <f>IF(I12&lt;&gt;"",IFERROR(IF($X$3="共同住宅（4階建以上）",VLOOKUP(W12,補助額!A:H,8,FALSE),VLOOKUP(W12,補助額!A:H,7,FALSE)),"－"),"")</f>
        <v/>
      </c>
      <c r="Y12" s="39" t="str">
        <f t="shared" si="9"/>
        <v/>
      </c>
      <c r="Z12" s="1"/>
      <c r="AA12" s="1"/>
      <c r="AB12" s="1"/>
    </row>
    <row r="13" spans="2:28" ht="18" customHeight="1" x14ac:dyDescent="0.4">
      <c r="B13" s="43"/>
      <c r="C13" s="41"/>
      <c r="D13" s="41"/>
      <c r="E13" s="55" t="str">
        <f>IF(OR(B13="",C13="",D13=""),"",IF(AND(MID(B13,8,1)="D",L13="ドア"),IF((C13)*(D13)/10^6&gt;=サイズ!$D$15,"大（L）",IF((C13)*(D13)/10^6&gt;=サイズ!$D$14,"小（S）","対象外")),IF(AND(MID(B13,8,1)="E",L13="ドア"),IF(VLOOKUP(B13,ドア交換!O:S,5,FALSE)="外引込み","小（S）",IF((C13)*(D13)/10^6&gt;=サイズ!$D$17,"大（L）",IF((C13)*(D13)/10^6&gt;=サイズ!$D$16,"小（S）","対象外"))),IF((C13)*(D13)/10^6&gt;=サイズ!$D$13,"大（L）",IF((C13)*(D13)/10^6&gt;=サイズ!$D$12,"中（M）",IF((C13)*(D13)/10^6&gt;=サイズ!$D$11,"小（S）",IF((C13)*(D13)/10^6&gt;=サイズ!$D$10,"極小（X）","対象外")))))))</f>
        <v/>
      </c>
      <c r="G13" s="51" t="str">
        <f t="shared" si="0"/>
        <v/>
      </c>
      <c r="H13" s="50" t="str">
        <f>IFERROR(VLOOKUP(B13,内窓設置・外窓交換!L:O,3,FALSE),IFERROR(VLOOKUP(B13,ドア交換!O:R,3,FALSE),""))</f>
        <v/>
      </c>
      <c r="I13" s="35" t="str">
        <f>IFERROR(VLOOKUP(B13,内窓設置・外窓交換!L:O,4,FALSE),IFERROR(VLOOKUP(B13,ドア交換!O:R,4,FALSE),""))</f>
        <v/>
      </c>
      <c r="J13" s="36"/>
      <c r="K13" s="35" t="str">
        <f t="shared" si="1"/>
        <v/>
      </c>
      <c r="L13" s="35" t="str">
        <f>IFERROR(LEFT(VLOOKUP(B13,内窓設置・外窓交換!L:O,2,FALSE),2),IFERROR(LEFT(VLOOKUP(B13,ドア交換!O:R,2,FALSE),2),""))</f>
        <v/>
      </c>
      <c r="M13" s="35" t="str">
        <f t="shared" si="2"/>
        <v>窓リノベ</v>
      </c>
      <c r="N13" s="37" t="str">
        <f>IF(I13&lt;&gt;"",IFERROR(IF($X$3="共同住宅（4階建以上）",VLOOKUP(M13,補助額!A:H,8,FALSE),VLOOKUP(M13,補助額!A:H,7,FALSE)),"－"),"")</f>
        <v/>
      </c>
      <c r="O13" s="38" t="str">
        <f t="shared" si="3"/>
        <v/>
      </c>
      <c r="P13" s="35" t="str">
        <f>IF(I13="","",IF(OR($T$3="",$X$3="",$T$3="選択してください",$X$3="選択してください"),"-",IFERROR(VLOOKUP(R13,こどもエコグレード!A:E,5,FALSE),"－")))</f>
        <v/>
      </c>
      <c r="Q13" s="35" t="str">
        <f>IFERROR(LEFT(VLOOKUP(B13,内窓設置・外窓交換!L:O,2,FALSE),2),IFERROR(LEFT(VLOOKUP(B13,ドア交換!O:R,2,FALSE),2),""))</f>
        <v/>
      </c>
      <c r="R13" s="35" t="str">
        <f t="shared" si="4"/>
        <v>共同住宅</v>
      </c>
      <c r="S13" s="35" t="str">
        <f t="shared" si="5"/>
        <v>こどもエコ</v>
      </c>
      <c r="T13" s="38" t="str">
        <f>IF(I13&lt;&gt;"",IFERROR(IF($X$3="共同住宅（4階建以上）",VLOOKUP(S13,補助額!A:H,8,FALSE),VLOOKUP(S13,補助額!A:H,7,FALSE)),"－"),"")</f>
        <v/>
      </c>
      <c r="U13" s="38" t="str">
        <f t="shared" si="6"/>
        <v/>
      </c>
      <c r="V13" s="35" t="str">
        <f t="shared" si="7"/>
        <v/>
      </c>
      <c r="W13" s="35" t="str">
        <f t="shared" si="8"/>
        <v>こどもエコ</v>
      </c>
      <c r="X13" s="38" t="str">
        <f>IF(I13&lt;&gt;"",IFERROR(IF($X$3="共同住宅（4階建以上）",VLOOKUP(W13,補助額!A:H,8,FALSE),VLOOKUP(W13,補助額!A:H,7,FALSE)),"－"),"")</f>
        <v/>
      </c>
      <c r="Y13" s="39" t="str">
        <f t="shared" si="9"/>
        <v/>
      </c>
      <c r="Z13" s="1"/>
      <c r="AA13" s="1"/>
      <c r="AB13" s="1"/>
    </row>
    <row r="14" spans="2:28" ht="18" customHeight="1" x14ac:dyDescent="0.4">
      <c r="B14" s="43"/>
      <c r="C14" s="41"/>
      <c r="D14" s="41"/>
      <c r="E14" s="55" t="str">
        <f>IF(OR(B14="",C14="",D14=""),"",IF(AND(MID(B14,8,1)="D",L14="ドア"),IF((C14)*(D14)/10^6&gt;=サイズ!$D$15,"大（L）",IF((C14)*(D14)/10^6&gt;=サイズ!$D$14,"小（S）","対象外")),IF(AND(MID(B14,8,1)="E",L14="ドア"),IF(VLOOKUP(B14,ドア交換!O:S,5,FALSE)="外引込み","小（S）",IF((C14)*(D14)/10^6&gt;=サイズ!$D$17,"大（L）",IF((C14)*(D14)/10^6&gt;=サイズ!$D$16,"小（S）","対象外"))),IF((C14)*(D14)/10^6&gt;=サイズ!$D$13,"大（L）",IF((C14)*(D14)/10^6&gt;=サイズ!$D$12,"中（M）",IF((C14)*(D14)/10^6&gt;=サイズ!$D$11,"小（S）",IF((C14)*(D14)/10^6&gt;=サイズ!$D$10,"極小（X）","対象外")))))))</f>
        <v/>
      </c>
      <c r="G14" s="51" t="str">
        <f t="shared" si="0"/>
        <v/>
      </c>
      <c r="H14" s="50" t="str">
        <f>IFERROR(VLOOKUP(B14,内窓設置・外窓交換!L:O,3,FALSE),IFERROR(VLOOKUP(B14,ドア交換!O:R,3,FALSE),""))</f>
        <v/>
      </c>
      <c r="I14" s="35" t="str">
        <f>IFERROR(VLOOKUP(B14,内窓設置・外窓交換!L:O,4,FALSE),IFERROR(VLOOKUP(B14,ドア交換!O:R,4,FALSE),""))</f>
        <v/>
      </c>
      <c r="J14" s="36"/>
      <c r="K14" s="35" t="str">
        <f t="shared" si="1"/>
        <v/>
      </c>
      <c r="L14" s="35" t="str">
        <f>IFERROR(LEFT(VLOOKUP(B14,内窓設置・外窓交換!L:O,2,FALSE),2),IFERROR(LEFT(VLOOKUP(B14,ドア交換!O:R,2,FALSE),2),""))</f>
        <v/>
      </c>
      <c r="M14" s="35" t="str">
        <f t="shared" si="2"/>
        <v>窓リノベ</v>
      </c>
      <c r="N14" s="37" t="str">
        <f>IF(I14&lt;&gt;"",IFERROR(IF($X$3="共同住宅（4階建以上）",VLOOKUP(M14,補助額!A:H,8,FALSE),VLOOKUP(M14,補助額!A:H,7,FALSE)),"－"),"")</f>
        <v/>
      </c>
      <c r="O14" s="38" t="str">
        <f t="shared" si="3"/>
        <v/>
      </c>
      <c r="P14" s="35" t="str">
        <f>IF(I14="","",IF(OR($T$3="",$X$3="",$T$3="選択してください",$X$3="選択してください"),"-",IFERROR(VLOOKUP(R14,こどもエコグレード!A:E,5,FALSE),"－")))</f>
        <v/>
      </c>
      <c r="Q14" s="35" t="str">
        <f>IFERROR(LEFT(VLOOKUP(B14,内窓設置・外窓交換!L:O,2,FALSE),2),IFERROR(LEFT(VLOOKUP(B14,ドア交換!O:R,2,FALSE),2),""))</f>
        <v/>
      </c>
      <c r="R14" s="35" t="str">
        <f t="shared" si="4"/>
        <v>共同住宅</v>
      </c>
      <c r="S14" s="35" t="str">
        <f t="shared" si="5"/>
        <v>こどもエコ</v>
      </c>
      <c r="T14" s="38" t="str">
        <f>IF(I14&lt;&gt;"",IFERROR(IF($X$3="共同住宅（4階建以上）",VLOOKUP(S14,補助額!A:H,8,FALSE),VLOOKUP(S14,補助額!A:H,7,FALSE)),"－"),"")</f>
        <v/>
      </c>
      <c r="U14" s="38" t="str">
        <f t="shared" si="6"/>
        <v/>
      </c>
      <c r="V14" s="35" t="str">
        <f t="shared" si="7"/>
        <v/>
      </c>
      <c r="W14" s="35" t="str">
        <f t="shared" si="8"/>
        <v>こどもエコ</v>
      </c>
      <c r="X14" s="38" t="str">
        <f>IF(I14&lt;&gt;"",IFERROR(IF($X$3="共同住宅（4階建以上）",VLOOKUP(W14,補助額!A:H,8,FALSE),VLOOKUP(W14,補助額!A:H,7,FALSE)),"－"),"")</f>
        <v/>
      </c>
      <c r="Y14" s="39" t="str">
        <f t="shared" si="9"/>
        <v/>
      </c>
      <c r="Z14" s="1"/>
      <c r="AA14" s="1"/>
      <c r="AB14" s="1"/>
    </row>
    <row r="15" spans="2:28" ht="18" customHeight="1" x14ac:dyDescent="0.4">
      <c r="B15" s="43"/>
      <c r="C15" s="41"/>
      <c r="D15" s="41"/>
      <c r="E15" s="55" t="str">
        <f>IF(OR(B15="",C15="",D15=""),"",IF(AND(MID(B15,8,1)="D",L15="ドア"),IF((C15)*(D15)/10^6&gt;=サイズ!$D$15,"大（L）",IF((C15)*(D15)/10^6&gt;=サイズ!$D$14,"小（S）","対象外")),IF(AND(MID(B15,8,1)="E",L15="ドア"),IF(VLOOKUP(B15,ドア交換!O:S,5,FALSE)="外引込み","小（S）",IF((C15)*(D15)/10^6&gt;=サイズ!$D$17,"大（L）",IF((C15)*(D15)/10^6&gt;=サイズ!$D$16,"小（S）","対象外"))),IF((C15)*(D15)/10^6&gt;=サイズ!$D$13,"大（L）",IF((C15)*(D15)/10^6&gt;=サイズ!$D$12,"中（M）",IF((C15)*(D15)/10^6&gt;=サイズ!$D$11,"小（S）",IF((C15)*(D15)/10^6&gt;=サイズ!$D$10,"極小（X）","対象外")))))))</f>
        <v/>
      </c>
      <c r="G15" s="51" t="str">
        <f t="shared" si="0"/>
        <v/>
      </c>
      <c r="H15" s="50" t="str">
        <f>IFERROR(VLOOKUP(B15,内窓設置・外窓交換!L:O,3,FALSE),IFERROR(VLOOKUP(B15,ドア交換!O:R,3,FALSE),""))</f>
        <v/>
      </c>
      <c r="I15" s="35" t="str">
        <f>IFERROR(VLOOKUP(B15,内窓設置・外窓交換!L:O,4,FALSE),IFERROR(VLOOKUP(B15,ドア交換!O:R,4,FALSE),""))</f>
        <v/>
      </c>
      <c r="J15" s="36"/>
      <c r="K15" s="35" t="str">
        <f t="shared" si="1"/>
        <v/>
      </c>
      <c r="L15" s="35" t="str">
        <f>IFERROR(LEFT(VLOOKUP(B15,内窓設置・外窓交換!L:O,2,FALSE),2),IFERROR(LEFT(VLOOKUP(B15,ドア交換!O:R,2,FALSE),2),""))</f>
        <v/>
      </c>
      <c r="M15" s="35" t="str">
        <f t="shared" si="2"/>
        <v>窓リノベ</v>
      </c>
      <c r="N15" s="37" t="str">
        <f>IF(I15&lt;&gt;"",IFERROR(IF($X$3="共同住宅（4階建以上）",VLOOKUP(M15,補助額!A:H,8,FALSE),VLOOKUP(M15,補助額!A:H,7,FALSE)),"－"),"")</f>
        <v/>
      </c>
      <c r="O15" s="38" t="str">
        <f t="shared" si="3"/>
        <v/>
      </c>
      <c r="P15" s="35" t="str">
        <f>IF(I15="","",IF(OR($T$3="",$X$3="",$T$3="選択してください",$X$3="選択してください"),"-",IFERROR(VLOOKUP(R15,こどもエコグレード!A:E,5,FALSE),"－")))</f>
        <v/>
      </c>
      <c r="Q15" s="35" t="str">
        <f>IFERROR(LEFT(VLOOKUP(B15,内窓設置・外窓交換!L:O,2,FALSE),2),IFERROR(LEFT(VLOOKUP(B15,ドア交換!O:R,2,FALSE),2),""))</f>
        <v/>
      </c>
      <c r="R15" s="35" t="str">
        <f t="shared" si="4"/>
        <v>共同住宅</v>
      </c>
      <c r="S15" s="35" t="str">
        <f t="shared" si="5"/>
        <v>こどもエコ</v>
      </c>
      <c r="T15" s="38" t="str">
        <f>IF(I15&lt;&gt;"",IFERROR(IF($X$3="共同住宅（4階建以上）",VLOOKUP(S15,補助額!A:H,8,FALSE),VLOOKUP(S15,補助額!A:H,7,FALSE)),"－"),"")</f>
        <v/>
      </c>
      <c r="U15" s="38" t="str">
        <f t="shared" si="6"/>
        <v/>
      </c>
      <c r="V15" s="35" t="str">
        <f t="shared" si="7"/>
        <v/>
      </c>
      <c r="W15" s="35" t="str">
        <f t="shared" si="8"/>
        <v>こどもエコ</v>
      </c>
      <c r="X15" s="38" t="str">
        <f>IF(I15&lt;&gt;"",IFERROR(IF($X$3="共同住宅（4階建以上）",VLOOKUP(W15,補助額!A:H,8,FALSE),VLOOKUP(W15,補助額!A:H,7,FALSE)),"－"),"")</f>
        <v/>
      </c>
      <c r="Y15" s="39" t="str">
        <f t="shared" si="9"/>
        <v/>
      </c>
      <c r="Z15" s="1"/>
      <c r="AA15" s="1"/>
      <c r="AB15" s="1"/>
    </row>
    <row r="16" spans="2:28" ht="18" customHeight="1" x14ac:dyDescent="0.4">
      <c r="B16" s="43"/>
      <c r="C16" s="41"/>
      <c r="D16" s="41"/>
      <c r="E16" s="55" t="str">
        <f>IF(OR(B16="",C16="",D16=""),"",IF(AND(MID(B16,8,1)="D",L16="ドア"),IF((C16)*(D16)/10^6&gt;=サイズ!$D$15,"大（L）",IF((C16)*(D16)/10^6&gt;=サイズ!$D$14,"小（S）","対象外")),IF(AND(MID(B16,8,1)="E",L16="ドア"),IF(VLOOKUP(B16,ドア交換!O:S,5,FALSE)="外引込み","小（S）",IF((C16)*(D16)/10^6&gt;=サイズ!$D$17,"大（L）",IF((C16)*(D16)/10^6&gt;=サイズ!$D$16,"小（S）","対象外"))),IF((C16)*(D16)/10^6&gt;=サイズ!$D$13,"大（L）",IF((C16)*(D16)/10^6&gt;=サイズ!$D$12,"中（M）",IF((C16)*(D16)/10^6&gt;=サイズ!$D$11,"小（S）",IF((C16)*(D16)/10^6&gt;=サイズ!$D$10,"極小（X）","対象外")))))))</f>
        <v/>
      </c>
      <c r="G16" s="51" t="str">
        <f t="shared" si="0"/>
        <v/>
      </c>
      <c r="H16" s="50" t="str">
        <f>IFERROR(VLOOKUP(B16,内窓設置・外窓交換!L:O,3,FALSE),IFERROR(VLOOKUP(B16,ドア交換!O:R,3,FALSE),""))</f>
        <v/>
      </c>
      <c r="I16" s="35" t="str">
        <f>IFERROR(VLOOKUP(B16,内窓設置・外窓交換!L:O,4,FALSE),IFERROR(VLOOKUP(B16,ドア交換!O:R,4,FALSE),""))</f>
        <v/>
      </c>
      <c r="J16" s="36"/>
      <c r="K16" s="35" t="str">
        <f t="shared" si="1"/>
        <v/>
      </c>
      <c r="L16" s="35" t="str">
        <f>IFERROR(LEFT(VLOOKUP(B16,内窓設置・外窓交換!L:O,2,FALSE),2),IFERROR(LEFT(VLOOKUP(B16,ドア交換!O:R,2,FALSE),2),""))</f>
        <v/>
      </c>
      <c r="M16" s="35" t="str">
        <f t="shared" si="2"/>
        <v>窓リノベ</v>
      </c>
      <c r="N16" s="37" t="str">
        <f>IF(I16&lt;&gt;"",IFERROR(IF($X$3="共同住宅（4階建以上）",VLOOKUP(M16,補助額!A:H,8,FALSE),VLOOKUP(M16,補助額!A:H,7,FALSE)),"－"),"")</f>
        <v/>
      </c>
      <c r="O16" s="38" t="str">
        <f t="shared" si="3"/>
        <v/>
      </c>
      <c r="P16" s="35" t="str">
        <f>IF(I16="","",IF(OR($T$3="",$X$3="",$T$3="選択してください",$X$3="選択してください"),"-",IFERROR(VLOOKUP(R16,こどもエコグレード!A:E,5,FALSE),"－")))</f>
        <v/>
      </c>
      <c r="Q16" s="35" t="str">
        <f>IFERROR(LEFT(VLOOKUP(B16,内窓設置・外窓交換!L:O,2,FALSE),2),IFERROR(LEFT(VLOOKUP(B16,ドア交換!O:R,2,FALSE),2),""))</f>
        <v/>
      </c>
      <c r="R16" s="35" t="str">
        <f t="shared" si="4"/>
        <v>共同住宅</v>
      </c>
      <c r="S16" s="35" t="str">
        <f t="shared" si="5"/>
        <v>こどもエコ</v>
      </c>
      <c r="T16" s="38" t="str">
        <f>IF(I16&lt;&gt;"",IFERROR(IF($X$3="共同住宅（4階建以上）",VLOOKUP(S16,補助額!A:H,8,FALSE),VLOOKUP(S16,補助額!A:H,7,FALSE)),"－"),"")</f>
        <v/>
      </c>
      <c r="U16" s="38" t="str">
        <f t="shared" si="6"/>
        <v/>
      </c>
      <c r="V16" s="35" t="str">
        <f t="shared" si="7"/>
        <v/>
      </c>
      <c r="W16" s="35" t="str">
        <f t="shared" si="8"/>
        <v>こどもエコ</v>
      </c>
      <c r="X16" s="38" t="str">
        <f>IF(I16&lt;&gt;"",IFERROR(IF($X$3="共同住宅（4階建以上）",VLOOKUP(W16,補助額!A:H,8,FALSE),VLOOKUP(W16,補助額!A:H,7,FALSE)),"－"),"")</f>
        <v/>
      </c>
      <c r="Y16" s="39" t="str">
        <f t="shared" si="9"/>
        <v/>
      </c>
      <c r="Z16" s="1"/>
      <c r="AA16" s="1"/>
      <c r="AB16" s="1"/>
    </row>
    <row r="17" spans="2:28" ht="18" customHeight="1" x14ac:dyDescent="0.4">
      <c r="B17" s="43"/>
      <c r="C17" s="41"/>
      <c r="D17" s="41"/>
      <c r="E17" s="55" t="str">
        <f>IF(OR(B17="",C17="",D17=""),"",IF(AND(MID(B17,8,1)="D",L17="ドア"),IF((C17)*(D17)/10^6&gt;=サイズ!$D$15,"大（L）",IF((C17)*(D17)/10^6&gt;=サイズ!$D$14,"小（S）","対象外")),IF(AND(MID(B17,8,1)="E",L17="ドア"),IF(VLOOKUP(B17,ドア交換!O:S,5,FALSE)="外引込み","小（S）",IF((C17)*(D17)/10^6&gt;=サイズ!$D$17,"大（L）",IF((C17)*(D17)/10^6&gt;=サイズ!$D$16,"小（S）","対象外"))),IF((C17)*(D17)/10^6&gt;=サイズ!$D$13,"大（L）",IF((C17)*(D17)/10^6&gt;=サイズ!$D$12,"中（M）",IF((C17)*(D17)/10^6&gt;=サイズ!$D$11,"小（S）",IF((C17)*(D17)/10^6&gt;=サイズ!$D$10,"極小（X）","対象外")))))))</f>
        <v/>
      </c>
      <c r="G17" s="51" t="str">
        <f t="shared" si="0"/>
        <v/>
      </c>
      <c r="H17" s="50" t="str">
        <f>IFERROR(VLOOKUP(B17,内窓設置・外窓交換!L:O,3,FALSE),IFERROR(VLOOKUP(B17,ドア交換!O:R,3,FALSE),""))</f>
        <v/>
      </c>
      <c r="I17" s="35" t="str">
        <f>IFERROR(VLOOKUP(B17,内窓設置・外窓交換!L:O,4,FALSE),IFERROR(VLOOKUP(B17,ドア交換!O:R,4,FALSE),""))</f>
        <v/>
      </c>
      <c r="J17" s="36"/>
      <c r="K17" s="35" t="str">
        <f t="shared" si="1"/>
        <v/>
      </c>
      <c r="L17" s="35" t="str">
        <f>IFERROR(LEFT(VLOOKUP(B17,内窓設置・外窓交換!L:O,2,FALSE),2),IFERROR(LEFT(VLOOKUP(B17,ドア交換!O:R,2,FALSE),2),""))</f>
        <v/>
      </c>
      <c r="M17" s="35" t="str">
        <f t="shared" si="2"/>
        <v>窓リノベ</v>
      </c>
      <c r="N17" s="37" t="str">
        <f>IF(I17&lt;&gt;"",IFERROR(IF($X$3="共同住宅（4階建以上）",VLOOKUP(M17,補助額!A:H,8,FALSE),VLOOKUP(M17,補助額!A:H,7,FALSE)),"－"),"")</f>
        <v/>
      </c>
      <c r="O17" s="38" t="str">
        <f t="shared" si="3"/>
        <v/>
      </c>
      <c r="P17" s="35" t="str">
        <f>IF(I17="","",IF(OR($T$3="",$X$3="",$T$3="選択してください",$X$3="選択してください"),"-",IFERROR(VLOOKUP(R17,こどもエコグレード!A:E,5,FALSE),"－")))</f>
        <v/>
      </c>
      <c r="Q17" s="35" t="str">
        <f>IFERROR(LEFT(VLOOKUP(B17,内窓設置・外窓交換!L:O,2,FALSE),2),IFERROR(LEFT(VLOOKUP(B17,ドア交換!O:R,2,FALSE),2),""))</f>
        <v/>
      </c>
      <c r="R17" s="35" t="str">
        <f t="shared" si="4"/>
        <v>共同住宅</v>
      </c>
      <c r="S17" s="35" t="str">
        <f t="shared" si="5"/>
        <v>こどもエコ</v>
      </c>
      <c r="T17" s="38" t="str">
        <f>IF(I17&lt;&gt;"",IFERROR(IF($X$3="共同住宅（4階建以上）",VLOOKUP(S17,補助額!A:H,8,FALSE),VLOOKUP(S17,補助額!A:H,7,FALSE)),"－"),"")</f>
        <v/>
      </c>
      <c r="U17" s="38" t="str">
        <f t="shared" si="6"/>
        <v/>
      </c>
      <c r="V17" s="35" t="str">
        <f t="shared" si="7"/>
        <v/>
      </c>
      <c r="W17" s="35" t="str">
        <f t="shared" si="8"/>
        <v>こどもエコ</v>
      </c>
      <c r="X17" s="38" t="str">
        <f>IF(I17&lt;&gt;"",IFERROR(IF($X$3="共同住宅（4階建以上）",VLOOKUP(W17,補助額!A:H,8,FALSE),VLOOKUP(W17,補助額!A:H,7,FALSE)),"－"),"")</f>
        <v/>
      </c>
      <c r="Y17" s="39" t="str">
        <f t="shared" si="9"/>
        <v/>
      </c>
      <c r="Z17" s="1"/>
      <c r="AA17" s="1"/>
      <c r="AB17" s="1"/>
    </row>
    <row r="18" spans="2:28" ht="18" customHeight="1" x14ac:dyDescent="0.4">
      <c r="B18" s="43"/>
      <c r="C18" s="41"/>
      <c r="D18" s="41"/>
      <c r="E18" s="55" t="str">
        <f>IF(OR(B18="",C18="",D18=""),"",IF(AND(MID(B18,8,1)="D",L18="ドア"),IF((C18)*(D18)/10^6&gt;=サイズ!$D$15,"大（L）",IF((C18)*(D18)/10^6&gt;=サイズ!$D$14,"小（S）","対象外")),IF(AND(MID(B18,8,1)="E",L18="ドア"),IF(VLOOKUP(B18,ドア交換!O:S,5,FALSE)="外引込み","小（S）",IF((C18)*(D18)/10^6&gt;=サイズ!$D$17,"大（L）",IF((C18)*(D18)/10^6&gt;=サイズ!$D$16,"小（S）","対象外"))),IF((C18)*(D18)/10^6&gt;=サイズ!$D$13,"大（L）",IF((C18)*(D18)/10^6&gt;=サイズ!$D$12,"中（M）",IF((C18)*(D18)/10^6&gt;=サイズ!$D$11,"小（S）",IF((C18)*(D18)/10^6&gt;=サイズ!$D$10,"極小（X）","対象外")))))))</f>
        <v/>
      </c>
      <c r="G18" s="51" t="str">
        <f t="shared" si="0"/>
        <v/>
      </c>
      <c r="H18" s="50" t="str">
        <f>IFERROR(VLOOKUP(B18,内窓設置・外窓交換!L:O,3,FALSE),IFERROR(VLOOKUP(B18,ドア交換!O:R,3,FALSE),""))</f>
        <v/>
      </c>
      <c r="I18" s="35" t="str">
        <f>IFERROR(VLOOKUP(B18,内窓設置・外窓交換!L:O,4,FALSE),IFERROR(VLOOKUP(B18,ドア交換!O:R,4,FALSE),""))</f>
        <v/>
      </c>
      <c r="J18" s="36"/>
      <c r="K18" s="35" t="str">
        <f t="shared" si="1"/>
        <v/>
      </c>
      <c r="L18" s="35" t="str">
        <f>IFERROR(LEFT(VLOOKUP(B18,内窓設置・外窓交換!L:O,2,FALSE),2),IFERROR(LEFT(VLOOKUP(B18,ドア交換!O:R,2,FALSE),2),""))</f>
        <v/>
      </c>
      <c r="M18" s="35" t="str">
        <f t="shared" si="2"/>
        <v>窓リノベ</v>
      </c>
      <c r="N18" s="37" t="str">
        <f>IF(I18&lt;&gt;"",IFERROR(IF($X$3="共同住宅（4階建以上）",VLOOKUP(M18,補助額!A:H,8,FALSE),VLOOKUP(M18,補助額!A:H,7,FALSE)),"－"),"")</f>
        <v/>
      </c>
      <c r="O18" s="38" t="str">
        <f t="shared" si="3"/>
        <v/>
      </c>
      <c r="P18" s="35" t="str">
        <f>IF(I18="","",IF(OR($T$3="",$X$3="",$T$3="選択してください",$X$3="選択してください"),"-",IFERROR(VLOOKUP(R18,こどもエコグレード!A:E,5,FALSE),"－")))</f>
        <v/>
      </c>
      <c r="Q18" s="35" t="str">
        <f>IFERROR(LEFT(VLOOKUP(B18,内窓設置・外窓交換!L:O,2,FALSE),2),IFERROR(LEFT(VLOOKUP(B18,ドア交換!O:R,2,FALSE),2),""))</f>
        <v/>
      </c>
      <c r="R18" s="35" t="str">
        <f t="shared" si="4"/>
        <v>共同住宅</v>
      </c>
      <c r="S18" s="35" t="str">
        <f t="shared" si="5"/>
        <v>こどもエコ</v>
      </c>
      <c r="T18" s="38" t="str">
        <f>IF(I18&lt;&gt;"",IFERROR(IF($X$3="共同住宅（4階建以上）",VLOOKUP(S18,補助額!A:H,8,FALSE),VLOOKUP(S18,補助額!A:H,7,FALSE)),"－"),"")</f>
        <v/>
      </c>
      <c r="U18" s="38" t="str">
        <f t="shared" si="6"/>
        <v/>
      </c>
      <c r="V18" s="35" t="str">
        <f t="shared" si="7"/>
        <v/>
      </c>
      <c r="W18" s="35" t="str">
        <f t="shared" si="8"/>
        <v>こどもエコ</v>
      </c>
      <c r="X18" s="38" t="str">
        <f>IF(I18&lt;&gt;"",IFERROR(IF($X$3="共同住宅（4階建以上）",VLOOKUP(W18,補助額!A:H,8,FALSE),VLOOKUP(W18,補助額!A:H,7,FALSE)),"－"),"")</f>
        <v/>
      </c>
      <c r="Y18" s="39" t="str">
        <f t="shared" si="9"/>
        <v/>
      </c>
      <c r="Z18" s="1"/>
      <c r="AA18" s="1"/>
      <c r="AB18" s="1"/>
    </row>
    <row r="19" spans="2:28" ht="18" customHeight="1" x14ac:dyDescent="0.4">
      <c r="B19" s="43"/>
      <c r="C19" s="41"/>
      <c r="D19" s="41"/>
      <c r="E19" s="55" t="str">
        <f>IF(OR(B19="",C19="",D19=""),"",IF(AND(MID(B19,8,1)="D",L19="ドア"),IF((C19)*(D19)/10^6&gt;=サイズ!$D$15,"大（L）",IF((C19)*(D19)/10^6&gt;=サイズ!$D$14,"小（S）","対象外")),IF(AND(MID(B19,8,1)="E",L19="ドア"),IF(VLOOKUP(B19,ドア交換!O:S,5,FALSE)="外引込み","小（S）",IF((C19)*(D19)/10^6&gt;=サイズ!$D$17,"大（L）",IF((C19)*(D19)/10^6&gt;=サイズ!$D$16,"小（S）","対象外"))),IF((C19)*(D19)/10^6&gt;=サイズ!$D$13,"大（L）",IF((C19)*(D19)/10^6&gt;=サイズ!$D$12,"中（M）",IF((C19)*(D19)/10^6&gt;=サイズ!$D$11,"小（S）",IF((C19)*(D19)/10^6&gt;=サイズ!$D$10,"極小（X）","対象外")))))))</f>
        <v/>
      </c>
      <c r="G19" s="51" t="str">
        <f t="shared" si="0"/>
        <v/>
      </c>
      <c r="H19" s="50" t="str">
        <f>IFERROR(VLOOKUP(B19,内窓設置・外窓交換!L:O,3,FALSE),IFERROR(VLOOKUP(B19,ドア交換!O:R,3,FALSE),""))</f>
        <v/>
      </c>
      <c r="I19" s="35" t="str">
        <f>IFERROR(VLOOKUP(B19,内窓設置・外窓交換!L:O,4,FALSE),IFERROR(VLOOKUP(B19,ドア交換!O:R,4,FALSE),""))</f>
        <v/>
      </c>
      <c r="J19" s="36"/>
      <c r="K19" s="35" t="str">
        <f t="shared" si="1"/>
        <v/>
      </c>
      <c r="L19" s="35" t="str">
        <f>IFERROR(LEFT(VLOOKUP(B19,内窓設置・外窓交換!L:O,2,FALSE),2),IFERROR(LEFT(VLOOKUP(B19,ドア交換!O:R,2,FALSE),2),""))</f>
        <v/>
      </c>
      <c r="M19" s="35" t="str">
        <f t="shared" si="2"/>
        <v>窓リノベ</v>
      </c>
      <c r="N19" s="37" t="str">
        <f>IF(I19&lt;&gt;"",IFERROR(IF($X$3="共同住宅（4階建以上）",VLOOKUP(M19,補助額!A:H,8,FALSE),VLOOKUP(M19,補助額!A:H,7,FALSE)),"－"),"")</f>
        <v/>
      </c>
      <c r="O19" s="38" t="str">
        <f t="shared" si="3"/>
        <v/>
      </c>
      <c r="P19" s="35" t="str">
        <f>IF(I19="","",IF(OR($T$3="",$X$3="",$T$3="選択してください",$X$3="選択してください"),"-",IFERROR(VLOOKUP(R19,こどもエコグレード!A:E,5,FALSE),"－")))</f>
        <v/>
      </c>
      <c r="Q19" s="35" t="str">
        <f>IFERROR(LEFT(VLOOKUP(B19,内窓設置・外窓交換!L:O,2,FALSE),2),IFERROR(LEFT(VLOOKUP(B19,ドア交換!O:R,2,FALSE),2),""))</f>
        <v/>
      </c>
      <c r="R19" s="35" t="str">
        <f t="shared" si="4"/>
        <v>共同住宅</v>
      </c>
      <c r="S19" s="35" t="str">
        <f t="shared" si="5"/>
        <v>こどもエコ</v>
      </c>
      <c r="T19" s="38" t="str">
        <f>IF(I19&lt;&gt;"",IFERROR(IF($X$3="共同住宅（4階建以上）",VLOOKUP(S19,補助額!A:H,8,FALSE),VLOOKUP(S19,補助額!A:H,7,FALSE)),"－"),"")</f>
        <v/>
      </c>
      <c r="U19" s="38" t="str">
        <f t="shared" si="6"/>
        <v/>
      </c>
      <c r="V19" s="35" t="str">
        <f t="shared" si="7"/>
        <v/>
      </c>
      <c r="W19" s="35" t="str">
        <f t="shared" si="8"/>
        <v>こどもエコ</v>
      </c>
      <c r="X19" s="38" t="str">
        <f>IF(I19&lt;&gt;"",IFERROR(IF($X$3="共同住宅（4階建以上）",VLOOKUP(W19,補助額!A:H,8,FALSE),VLOOKUP(W19,補助額!A:H,7,FALSE)),"－"),"")</f>
        <v/>
      </c>
      <c r="Y19" s="39" t="str">
        <f t="shared" si="9"/>
        <v/>
      </c>
      <c r="Z19" s="1"/>
      <c r="AA19" s="1"/>
      <c r="AB19" s="1"/>
    </row>
    <row r="20" spans="2:28" ht="18" customHeight="1" x14ac:dyDescent="0.4">
      <c r="B20" s="43"/>
      <c r="C20" s="41"/>
      <c r="D20" s="41"/>
      <c r="E20" s="55" t="str">
        <f>IF(OR(B20="",C20="",D20=""),"",IF(AND(MID(B20,8,1)="D",L20="ドア"),IF((C20)*(D20)/10^6&gt;=サイズ!$D$15,"大（L）",IF((C20)*(D20)/10^6&gt;=サイズ!$D$14,"小（S）","対象外")),IF(AND(MID(B20,8,1)="E",L20="ドア"),IF(VLOOKUP(B20,ドア交換!O:S,5,FALSE)="外引込み","小（S）",IF((C20)*(D20)/10^6&gt;=サイズ!$D$17,"大（L）",IF((C20)*(D20)/10^6&gt;=サイズ!$D$16,"小（S）","対象外"))),IF((C20)*(D20)/10^6&gt;=サイズ!$D$13,"大（L）",IF((C20)*(D20)/10^6&gt;=サイズ!$D$12,"中（M）",IF((C20)*(D20)/10^6&gt;=サイズ!$D$11,"小（S）",IF((C20)*(D20)/10^6&gt;=サイズ!$D$10,"極小（X）","対象外")))))))</f>
        <v/>
      </c>
      <c r="G20" s="51" t="str">
        <f t="shared" si="0"/>
        <v/>
      </c>
      <c r="H20" s="50" t="str">
        <f>IFERROR(VLOOKUP(B20,内窓設置・外窓交換!L:O,3,FALSE),IFERROR(VLOOKUP(B20,ドア交換!O:R,3,FALSE),""))</f>
        <v/>
      </c>
      <c r="I20" s="35" t="str">
        <f>IFERROR(VLOOKUP(B20,内窓設置・外窓交換!L:O,4,FALSE),IFERROR(VLOOKUP(B20,ドア交換!O:R,4,FALSE),""))</f>
        <v/>
      </c>
      <c r="J20" s="36"/>
      <c r="K20" s="35" t="str">
        <f t="shared" si="1"/>
        <v/>
      </c>
      <c r="L20" s="35" t="str">
        <f>IFERROR(LEFT(VLOOKUP(B20,内窓設置・外窓交換!L:O,2,FALSE),2),IFERROR(LEFT(VLOOKUP(B20,ドア交換!O:R,2,FALSE),2),""))</f>
        <v/>
      </c>
      <c r="M20" s="35" t="str">
        <f t="shared" si="2"/>
        <v>窓リノベ</v>
      </c>
      <c r="N20" s="37" t="str">
        <f>IF(I20&lt;&gt;"",IFERROR(IF($X$3="共同住宅（4階建以上）",VLOOKUP(M20,補助額!A:H,8,FALSE),VLOOKUP(M20,補助額!A:H,7,FALSE)),"－"),"")</f>
        <v/>
      </c>
      <c r="O20" s="38" t="str">
        <f t="shared" si="3"/>
        <v/>
      </c>
      <c r="P20" s="35" t="str">
        <f>IF(I20="","",IF(OR($T$3="",$X$3="",$T$3="選択してください",$X$3="選択してください"),"-",IFERROR(VLOOKUP(R20,こどもエコグレード!A:E,5,FALSE),"－")))</f>
        <v/>
      </c>
      <c r="Q20" s="35" t="str">
        <f>IFERROR(LEFT(VLOOKUP(B20,内窓設置・外窓交換!L:O,2,FALSE),2),IFERROR(LEFT(VLOOKUP(B20,ドア交換!O:R,2,FALSE),2),""))</f>
        <v/>
      </c>
      <c r="R20" s="35" t="str">
        <f t="shared" si="4"/>
        <v>共同住宅</v>
      </c>
      <c r="S20" s="35" t="str">
        <f t="shared" si="5"/>
        <v>こどもエコ</v>
      </c>
      <c r="T20" s="38" t="str">
        <f>IF(I20&lt;&gt;"",IFERROR(IF($X$3="共同住宅（4階建以上）",VLOOKUP(S20,補助額!A:H,8,FALSE),VLOOKUP(S20,補助額!A:H,7,FALSE)),"－"),"")</f>
        <v/>
      </c>
      <c r="U20" s="38" t="str">
        <f t="shared" si="6"/>
        <v/>
      </c>
      <c r="V20" s="35" t="str">
        <f t="shared" si="7"/>
        <v/>
      </c>
      <c r="W20" s="35" t="str">
        <f t="shared" si="8"/>
        <v>こどもエコ</v>
      </c>
      <c r="X20" s="38" t="str">
        <f>IF(I20&lt;&gt;"",IFERROR(IF($X$3="共同住宅（4階建以上）",VLOOKUP(W20,補助額!A:H,8,FALSE),VLOOKUP(W20,補助額!A:H,7,FALSE)),"－"),"")</f>
        <v/>
      </c>
      <c r="Y20" s="39" t="str">
        <f t="shared" si="9"/>
        <v/>
      </c>
      <c r="Z20" s="1"/>
      <c r="AA20" s="1"/>
      <c r="AB20" s="1"/>
    </row>
    <row r="21" spans="2:28" ht="18" customHeight="1" x14ac:dyDescent="0.4">
      <c r="B21" s="43"/>
      <c r="C21" s="41"/>
      <c r="D21" s="41"/>
      <c r="E21" s="55" t="str">
        <f>IF(OR(B21="",C21="",D21=""),"",IF(AND(MID(B21,8,1)="D",L21="ドア"),IF((C21)*(D21)/10^6&gt;=サイズ!$D$15,"大（L）",IF((C21)*(D21)/10^6&gt;=サイズ!$D$14,"小（S）","対象外")),IF(AND(MID(B21,8,1)="E",L21="ドア"),IF(VLOOKUP(B21,ドア交換!O:S,5,FALSE)="外引込み","小（S）",IF((C21)*(D21)/10^6&gt;=サイズ!$D$17,"大（L）",IF((C21)*(D21)/10^6&gt;=サイズ!$D$16,"小（S）","対象外"))),IF((C21)*(D21)/10^6&gt;=サイズ!$D$13,"大（L）",IF((C21)*(D21)/10^6&gt;=サイズ!$D$12,"中（M）",IF((C21)*(D21)/10^6&gt;=サイズ!$D$11,"小（S）",IF((C21)*(D21)/10^6&gt;=サイズ!$D$10,"極小（X）","対象外")))))))</f>
        <v/>
      </c>
      <c r="G21" s="51" t="str">
        <f t="shared" si="0"/>
        <v/>
      </c>
      <c r="H21" s="50" t="str">
        <f>IFERROR(VLOOKUP(B21,内窓設置・外窓交換!L:O,3,FALSE),IFERROR(VLOOKUP(B21,ドア交換!O:R,3,FALSE),""))</f>
        <v/>
      </c>
      <c r="I21" s="35" t="str">
        <f>IFERROR(VLOOKUP(B21,内窓設置・外窓交換!L:O,4,FALSE),IFERROR(VLOOKUP(B21,ドア交換!O:R,4,FALSE),""))</f>
        <v/>
      </c>
      <c r="J21" s="36"/>
      <c r="K21" s="35" t="str">
        <f t="shared" si="1"/>
        <v/>
      </c>
      <c r="L21" s="35" t="str">
        <f>IFERROR(LEFT(VLOOKUP(B21,内窓設置・外窓交換!L:O,2,FALSE),2),IFERROR(LEFT(VLOOKUP(B21,ドア交換!O:R,2,FALSE),2),""))</f>
        <v/>
      </c>
      <c r="M21" s="35" t="str">
        <f t="shared" si="2"/>
        <v>窓リノベ</v>
      </c>
      <c r="N21" s="37" t="str">
        <f>IF(I21&lt;&gt;"",IFERROR(IF($X$3="共同住宅（4階建以上）",VLOOKUP(M21,補助額!A:H,8,FALSE),VLOOKUP(M21,補助額!A:H,7,FALSE)),"－"),"")</f>
        <v/>
      </c>
      <c r="O21" s="38" t="str">
        <f t="shared" si="3"/>
        <v/>
      </c>
      <c r="P21" s="35" t="str">
        <f>IF(I21="","",IF(OR($T$3="",$X$3="",$T$3="選択してください",$X$3="選択してください"),"-",IFERROR(VLOOKUP(R21,こどもエコグレード!A:E,5,FALSE),"－")))</f>
        <v/>
      </c>
      <c r="Q21" s="35" t="str">
        <f>IFERROR(LEFT(VLOOKUP(B21,内窓設置・外窓交換!L:O,2,FALSE),2),IFERROR(LEFT(VLOOKUP(B21,ドア交換!O:R,2,FALSE),2),""))</f>
        <v/>
      </c>
      <c r="R21" s="35" t="str">
        <f t="shared" si="4"/>
        <v>共同住宅</v>
      </c>
      <c r="S21" s="35" t="str">
        <f t="shared" si="5"/>
        <v>こどもエコ</v>
      </c>
      <c r="T21" s="38" t="str">
        <f>IF(I21&lt;&gt;"",IFERROR(IF($X$3="共同住宅（4階建以上）",VLOOKUP(S21,補助額!A:H,8,FALSE),VLOOKUP(S21,補助額!A:H,7,FALSE)),"－"),"")</f>
        <v/>
      </c>
      <c r="U21" s="38" t="str">
        <f t="shared" si="6"/>
        <v/>
      </c>
      <c r="V21" s="35" t="str">
        <f t="shared" si="7"/>
        <v/>
      </c>
      <c r="W21" s="35" t="str">
        <f t="shared" si="8"/>
        <v>こどもエコ</v>
      </c>
      <c r="X21" s="38" t="str">
        <f>IF(I21&lt;&gt;"",IFERROR(IF($X$3="共同住宅（4階建以上）",VLOOKUP(W21,補助額!A:H,8,FALSE),VLOOKUP(W21,補助額!A:H,7,FALSE)),"－"),"")</f>
        <v/>
      </c>
      <c r="Y21" s="39" t="str">
        <f t="shared" si="9"/>
        <v/>
      </c>
      <c r="Z21" s="1"/>
      <c r="AA21" s="1"/>
      <c r="AB21" s="1"/>
    </row>
    <row r="22" spans="2:28" ht="18" customHeight="1" x14ac:dyDescent="0.4">
      <c r="B22" s="43"/>
      <c r="C22" s="41"/>
      <c r="D22" s="41"/>
      <c r="E22" s="55" t="str">
        <f>IF(OR(B22="",C22="",D22=""),"",IF(AND(MID(B22,8,1)="D",L22="ドア"),IF((C22)*(D22)/10^6&gt;=サイズ!$D$15,"大（L）",IF((C22)*(D22)/10^6&gt;=サイズ!$D$14,"小（S）","対象外")),IF(AND(MID(B22,8,1)="E",L22="ドア"),IF(VLOOKUP(B22,ドア交換!O:S,5,FALSE)="外引込み","小（S）",IF((C22)*(D22)/10^6&gt;=サイズ!$D$17,"大（L）",IF((C22)*(D22)/10^6&gt;=サイズ!$D$16,"小（S）","対象外"))),IF((C22)*(D22)/10^6&gt;=サイズ!$D$13,"大（L）",IF((C22)*(D22)/10^6&gt;=サイズ!$D$12,"中（M）",IF((C22)*(D22)/10^6&gt;=サイズ!$D$11,"小（S）",IF((C22)*(D22)/10^6&gt;=サイズ!$D$10,"極小（X）","対象外")))))))</f>
        <v/>
      </c>
      <c r="G22" s="51" t="str">
        <f t="shared" si="0"/>
        <v/>
      </c>
      <c r="H22" s="50" t="str">
        <f>IFERROR(VLOOKUP(B22,内窓設置・外窓交換!L:O,3,FALSE),IFERROR(VLOOKUP(B22,ドア交換!O:R,3,FALSE),""))</f>
        <v/>
      </c>
      <c r="I22" s="35" t="str">
        <f>IFERROR(VLOOKUP(B22,内窓設置・外窓交換!L:O,4,FALSE),IFERROR(VLOOKUP(B22,ドア交換!O:R,4,FALSE),""))</f>
        <v/>
      </c>
      <c r="J22" s="36"/>
      <c r="K22" s="35" t="str">
        <f t="shared" si="1"/>
        <v/>
      </c>
      <c r="L22" s="35" t="str">
        <f>IFERROR(LEFT(VLOOKUP(B22,内窓設置・外窓交換!L:O,2,FALSE),2),IFERROR(LEFT(VLOOKUP(B22,ドア交換!O:R,2,FALSE),2),""))</f>
        <v/>
      </c>
      <c r="M22" s="35" t="str">
        <f t="shared" si="2"/>
        <v>窓リノベ</v>
      </c>
      <c r="N22" s="37" t="str">
        <f>IF(I22&lt;&gt;"",IFERROR(IF($X$3="共同住宅（4階建以上）",VLOOKUP(M22,補助額!A:H,8,FALSE),VLOOKUP(M22,補助額!A:H,7,FALSE)),"－"),"")</f>
        <v/>
      </c>
      <c r="O22" s="38" t="str">
        <f t="shared" si="3"/>
        <v/>
      </c>
      <c r="P22" s="35" t="str">
        <f>IF(I22="","",IF(OR($T$3="",$X$3="",$T$3="選択してください",$X$3="選択してください"),"-",IFERROR(VLOOKUP(R22,こどもエコグレード!A:E,5,FALSE),"－")))</f>
        <v/>
      </c>
      <c r="Q22" s="35" t="str">
        <f>IFERROR(LEFT(VLOOKUP(B22,内窓設置・外窓交換!L:O,2,FALSE),2),IFERROR(LEFT(VLOOKUP(B22,ドア交換!O:R,2,FALSE),2),""))</f>
        <v/>
      </c>
      <c r="R22" s="35" t="str">
        <f t="shared" si="4"/>
        <v>共同住宅</v>
      </c>
      <c r="S22" s="35" t="str">
        <f t="shared" si="5"/>
        <v>こどもエコ</v>
      </c>
      <c r="T22" s="38" t="str">
        <f>IF(I22&lt;&gt;"",IFERROR(IF($X$3="共同住宅（4階建以上）",VLOOKUP(S22,補助額!A:H,8,FALSE),VLOOKUP(S22,補助額!A:H,7,FALSE)),"－"),"")</f>
        <v/>
      </c>
      <c r="U22" s="38" t="str">
        <f t="shared" si="6"/>
        <v/>
      </c>
      <c r="V22" s="35" t="str">
        <f t="shared" si="7"/>
        <v/>
      </c>
      <c r="W22" s="35" t="str">
        <f t="shared" si="8"/>
        <v>こどもエコ</v>
      </c>
      <c r="X22" s="38" t="str">
        <f>IF(I22&lt;&gt;"",IFERROR(IF($X$3="共同住宅（4階建以上）",VLOOKUP(W22,補助額!A:H,8,FALSE),VLOOKUP(W22,補助額!A:H,7,FALSE)),"－"),"")</f>
        <v/>
      </c>
      <c r="Y22" s="39" t="str">
        <f t="shared" si="9"/>
        <v/>
      </c>
      <c r="Z22" s="1"/>
      <c r="AA22" s="1"/>
      <c r="AB22" s="1"/>
    </row>
    <row r="23" spans="2:28" ht="18" customHeight="1" x14ac:dyDescent="0.4">
      <c r="B23" s="43"/>
      <c r="C23" s="41"/>
      <c r="D23" s="41"/>
      <c r="E23" s="55" t="str">
        <f>IF(OR(B23="",C23="",D23=""),"",IF(AND(MID(B23,8,1)="D",L23="ドア"),IF((C23)*(D23)/10^6&gt;=サイズ!$D$15,"大（L）",IF((C23)*(D23)/10^6&gt;=サイズ!$D$14,"小（S）","対象外")),IF(AND(MID(B23,8,1)="E",L23="ドア"),IF(VLOOKUP(B23,ドア交換!O:S,5,FALSE)="外引込み","小（S）",IF((C23)*(D23)/10^6&gt;=サイズ!$D$17,"大（L）",IF((C23)*(D23)/10^6&gt;=サイズ!$D$16,"小（S）","対象外"))),IF((C23)*(D23)/10^6&gt;=サイズ!$D$13,"大（L）",IF((C23)*(D23)/10^6&gt;=サイズ!$D$12,"中（M）",IF((C23)*(D23)/10^6&gt;=サイズ!$D$11,"小（S）",IF((C23)*(D23)/10^6&gt;=サイズ!$D$10,"極小（X）","対象外")))))))</f>
        <v/>
      </c>
      <c r="G23" s="51" t="str">
        <f t="shared" si="0"/>
        <v/>
      </c>
      <c r="H23" s="50" t="str">
        <f>IFERROR(VLOOKUP(B23,内窓設置・外窓交換!L:O,3,FALSE),IFERROR(VLOOKUP(B23,ドア交換!O:R,3,FALSE),""))</f>
        <v/>
      </c>
      <c r="I23" s="35" t="str">
        <f>IFERROR(VLOOKUP(B23,内窓設置・外窓交換!L:O,4,FALSE),IFERROR(VLOOKUP(B23,ドア交換!O:R,4,FALSE),""))</f>
        <v/>
      </c>
      <c r="J23" s="36"/>
      <c r="K23" s="35" t="str">
        <f t="shared" si="1"/>
        <v/>
      </c>
      <c r="L23" s="35" t="str">
        <f>IFERROR(LEFT(VLOOKUP(B23,内窓設置・外窓交換!L:O,2,FALSE),2),IFERROR(LEFT(VLOOKUP(B23,ドア交換!O:R,2,FALSE),2),""))</f>
        <v/>
      </c>
      <c r="M23" s="35" t="str">
        <f t="shared" si="2"/>
        <v>窓リノベ</v>
      </c>
      <c r="N23" s="37" t="str">
        <f>IF(I23&lt;&gt;"",IFERROR(IF($X$3="共同住宅（4階建以上）",VLOOKUP(M23,補助額!A:H,8,FALSE),VLOOKUP(M23,補助額!A:H,7,FALSE)),"－"),"")</f>
        <v/>
      </c>
      <c r="O23" s="38" t="str">
        <f t="shared" si="3"/>
        <v/>
      </c>
      <c r="P23" s="35" t="str">
        <f>IF(I23="","",IF(OR($T$3="",$X$3="",$T$3="選択してください",$X$3="選択してください"),"-",IFERROR(VLOOKUP(R23,こどもエコグレード!A:E,5,FALSE),"－")))</f>
        <v/>
      </c>
      <c r="Q23" s="35" t="str">
        <f>IFERROR(LEFT(VLOOKUP(B23,内窓設置・外窓交換!L:O,2,FALSE),2),IFERROR(LEFT(VLOOKUP(B23,ドア交換!O:R,2,FALSE),2),""))</f>
        <v/>
      </c>
      <c r="R23" s="35" t="str">
        <f t="shared" si="4"/>
        <v>共同住宅</v>
      </c>
      <c r="S23" s="35" t="str">
        <f t="shared" si="5"/>
        <v>こどもエコ</v>
      </c>
      <c r="T23" s="38" t="str">
        <f>IF(I23&lt;&gt;"",IFERROR(IF($X$3="共同住宅（4階建以上）",VLOOKUP(S23,補助額!A:H,8,FALSE),VLOOKUP(S23,補助額!A:H,7,FALSE)),"－"),"")</f>
        <v/>
      </c>
      <c r="U23" s="38" t="str">
        <f t="shared" si="6"/>
        <v/>
      </c>
      <c r="V23" s="35" t="str">
        <f t="shared" si="7"/>
        <v/>
      </c>
      <c r="W23" s="35" t="str">
        <f t="shared" si="8"/>
        <v>こどもエコ</v>
      </c>
      <c r="X23" s="38" t="str">
        <f>IF(I23&lt;&gt;"",IFERROR(IF($X$3="共同住宅（4階建以上）",VLOOKUP(W23,補助額!A:H,8,FALSE),VLOOKUP(W23,補助額!A:H,7,FALSE)),"－"),"")</f>
        <v/>
      </c>
      <c r="Y23" s="39" t="str">
        <f t="shared" si="9"/>
        <v/>
      </c>
      <c r="Z23" s="1"/>
      <c r="AA23" s="1"/>
      <c r="AB23" s="1"/>
    </row>
    <row r="24" spans="2:28" ht="18" customHeight="1" x14ac:dyDescent="0.4">
      <c r="B24" s="43"/>
      <c r="C24" s="41"/>
      <c r="D24" s="41"/>
      <c r="E24" s="55" t="str">
        <f>IF(OR(B24="",C24="",D24=""),"",IF(AND(MID(B24,8,1)="D",L24="ドア"),IF((C24)*(D24)/10^6&gt;=サイズ!$D$15,"大（L）",IF((C24)*(D24)/10^6&gt;=サイズ!$D$14,"小（S）","対象外")),IF(AND(MID(B24,8,1)="E",L24="ドア"),IF(VLOOKUP(B24,ドア交換!O:S,5,FALSE)="外引込み","小（S）",IF((C24)*(D24)/10^6&gt;=サイズ!$D$17,"大（L）",IF((C24)*(D24)/10^6&gt;=サイズ!$D$16,"小（S）","対象外"))),IF((C24)*(D24)/10^6&gt;=サイズ!$D$13,"大（L）",IF((C24)*(D24)/10^6&gt;=サイズ!$D$12,"中（M）",IF((C24)*(D24)/10^6&gt;=サイズ!$D$11,"小（S）",IF((C24)*(D24)/10^6&gt;=サイズ!$D$10,"極小（X）","対象外")))))))</f>
        <v/>
      </c>
      <c r="G24" s="51" t="str">
        <f t="shared" si="0"/>
        <v/>
      </c>
      <c r="H24" s="50" t="str">
        <f>IFERROR(VLOOKUP(B24,内窓設置・外窓交換!L:O,3,FALSE),IFERROR(VLOOKUP(B24,ドア交換!O:R,3,FALSE),""))</f>
        <v/>
      </c>
      <c r="I24" s="35" t="str">
        <f>IFERROR(VLOOKUP(B24,内窓設置・外窓交換!L:O,4,FALSE),IFERROR(VLOOKUP(B24,ドア交換!O:R,4,FALSE),""))</f>
        <v/>
      </c>
      <c r="J24" s="36"/>
      <c r="K24" s="35" t="str">
        <f t="shared" si="1"/>
        <v/>
      </c>
      <c r="L24" s="35" t="str">
        <f>IFERROR(LEFT(VLOOKUP(B24,内窓設置・外窓交換!L:O,2,FALSE),2),IFERROR(LEFT(VLOOKUP(B24,ドア交換!O:R,2,FALSE),2),""))</f>
        <v/>
      </c>
      <c r="M24" s="35" t="str">
        <f t="shared" si="2"/>
        <v>窓リノベ</v>
      </c>
      <c r="N24" s="37" t="str">
        <f>IF(I24&lt;&gt;"",IFERROR(IF($X$3="共同住宅（4階建以上）",VLOOKUP(M24,補助額!A:H,8,FALSE),VLOOKUP(M24,補助額!A:H,7,FALSE)),"－"),"")</f>
        <v/>
      </c>
      <c r="O24" s="38" t="str">
        <f t="shared" si="3"/>
        <v/>
      </c>
      <c r="P24" s="35" t="str">
        <f>IF(I24="","",IF(OR($T$3="",$X$3="",$T$3="選択してください",$X$3="選択してください"),"-",IFERROR(VLOOKUP(R24,こどもエコグレード!A:E,5,FALSE),"－")))</f>
        <v/>
      </c>
      <c r="Q24" s="35" t="str">
        <f>IFERROR(LEFT(VLOOKUP(B24,内窓設置・外窓交換!L:O,2,FALSE),2),IFERROR(LEFT(VLOOKUP(B24,ドア交換!O:R,2,FALSE),2),""))</f>
        <v/>
      </c>
      <c r="R24" s="35" t="str">
        <f t="shared" si="4"/>
        <v>共同住宅</v>
      </c>
      <c r="S24" s="35" t="str">
        <f t="shared" si="5"/>
        <v>こどもエコ</v>
      </c>
      <c r="T24" s="38" t="str">
        <f>IF(I24&lt;&gt;"",IFERROR(IF($X$3="共同住宅（4階建以上）",VLOOKUP(S24,補助額!A:H,8,FALSE),VLOOKUP(S24,補助額!A:H,7,FALSE)),"－"),"")</f>
        <v/>
      </c>
      <c r="U24" s="38" t="str">
        <f t="shared" si="6"/>
        <v/>
      </c>
      <c r="V24" s="35" t="str">
        <f t="shared" si="7"/>
        <v/>
      </c>
      <c r="W24" s="35" t="str">
        <f t="shared" si="8"/>
        <v>こどもエコ</v>
      </c>
      <c r="X24" s="38" t="str">
        <f>IF(I24&lt;&gt;"",IFERROR(IF($X$3="共同住宅（4階建以上）",VLOOKUP(W24,補助額!A:H,8,FALSE),VLOOKUP(W24,補助額!A:H,7,FALSE)),"－"),"")</f>
        <v/>
      </c>
      <c r="Y24" s="39" t="str">
        <f t="shared" si="9"/>
        <v/>
      </c>
      <c r="Z24" s="1"/>
      <c r="AA24" s="1"/>
      <c r="AB24" s="1"/>
    </row>
    <row r="25" spans="2:28" ht="18" customHeight="1" x14ac:dyDescent="0.4">
      <c r="B25" s="43"/>
      <c r="C25" s="41"/>
      <c r="D25" s="41"/>
      <c r="E25" s="55" t="str">
        <f>IF(OR(B25="",C25="",D25=""),"",IF(AND(MID(B25,8,1)="D",L25="ドア"),IF((C25)*(D25)/10^6&gt;=サイズ!$D$15,"大（L）",IF((C25)*(D25)/10^6&gt;=サイズ!$D$14,"小（S）","対象外")),IF(AND(MID(B25,8,1)="E",L25="ドア"),IF(VLOOKUP(B25,ドア交換!O:S,5,FALSE)="外引込み","小（S）",IF((C25)*(D25)/10^6&gt;=サイズ!$D$17,"大（L）",IF((C25)*(D25)/10^6&gt;=サイズ!$D$16,"小（S）","対象外"))),IF((C25)*(D25)/10^6&gt;=サイズ!$D$13,"大（L）",IF((C25)*(D25)/10^6&gt;=サイズ!$D$12,"中（M）",IF((C25)*(D25)/10^6&gt;=サイズ!$D$11,"小（S）",IF((C25)*(D25)/10^6&gt;=サイズ!$D$10,"極小（X）","対象外")))))))</f>
        <v/>
      </c>
      <c r="G25" s="51" t="str">
        <f t="shared" si="0"/>
        <v/>
      </c>
      <c r="H25" s="50" t="str">
        <f>IFERROR(VLOOKUP(B25,内窓設置・外窓交換!L:O,3,FALSE),IFERROR(VLOOKUP(B25,ドア交換!O:R,3,FALSE),""))</f>
        <v/>
      </c>
      <c r="I25" s="35" t="str">
        <f>IFERROR(VLOOKUP(B25,内窓設置・外窓交換!L:O,4,FALSE),IFERROR(VLOOKUP(B25,ドア交換!O:R,4,FALSE),""))</f>
        <v/>
      </c>
      <c r="J25" s="36"/>
      <c r="K25" s="35" t="str">
        <f t="shared" si="1"/>
        <v/>
      </c>
      <c r="L25" s="35" t="str">
        <f>IFERROR(LEFT(VLOOKUP(B25,内窓設置・外窓交換!L:O,2,FALSE),2),IFERROR(LEFT(VLOOKUP(B25,ドア交換!O:R,2,FALSE),2),""))</f>
        <v/>
      </c>
      <c r="M25" s="35" t="str">
        <f t="shared" si="2"/>
        <v>窓リノベ</v>
      </c>
      <c r="N25" s="37" t="str">
        <f>IF(I25&lt;&gt;"",IFERROR(IF($X$3="共同住宅（4階建以上）",VLOOKUP(M25,補助額!A:H,8,FALSE),VLOOKUP(M25,補助額!A:H,7,FALSE)),"－"),"")</f>
        <v/>
      </c>
      <c r="O25" s="38" t="str">
        <f t="shared" si="3"/>
        <v/>
      </c>
      <c r="P25" s="35" t="str">
        <f>IF(I25="","",IF(OR($T$3="",$X$3="",$T$3="選択してください",$X$3="選択してください"),"-",IFERROR(VLOOKUP(R25,こどもエコグレード!A:E,5,FALSE),"－")))</f>
        <v/>
      </c>
      <c r="Q25" s="35" t="str">
        <f>IFERROR(LEFT(VLOOKUP(B25,内窓設置・外窓交換!L:O,2,FALSE),2),IFERROR(LEFT(VLOOKUP(B25,ドア交換!O:R,2,FALSE),2),""))</f>
        <v/>
      </c>
      <c r="R25" s="35" t="str">
        <f t="shared" si="4"/>
        <v>共同住宅</v>
      </c>
      <c r="S25" s="35" t="str">
        <f t="shared" si="5"/>
        <v>こどもエコ</v>
      </c>
      <c r="T25" s="38" t="str">
        <f>IF(I25&lt;&gt;"",IFERROR(IF($X$3="共同住宅（4階建以上）",VLOOKUP(S25,補助額!A:H,8,FALSE),VLOOKUP(S25,補助額!A:H,7,FALSE)),"－"),"")</f>
        <v/>
      </c>
      <c r="U25" s="38" t="str">
        <f t="shared" si="6"/>
        <v/>
      </c>
      <c r="V25" s="35" t="str">
        <f t="shared" si="7"/>
        <v/>
      </c>
      <c r="W25" s="35" t="str">
        <f t="shared" si="8"/>
        <v>こどもエコ</v>
      </c>
      <c r="X25" s="38" t="str">
        <f>IF(I25&lt;&gt;"",IFERROR(IF($X$3="共同住宅（4階建以上）",VLOOKUP(W25,補助額!A:H,8,FALSE),VLOOKUP(W25,補助額!A:H,7,FALSE)),"－"),"")</f>
        <v/>
      </c>
      <c r="Y25" s="39" t="str">
        <f t="shared" si="9"/>
        <v/>
      </c>
      <c r="Z25" s="1"/>
      <c r="AA25" s="1"/>
      <c r="AB25" s="1"/>
    </row>
    <row r="26" spans="2:28" ht="18" customHeight="1" x14ac:dyDescent="0.4">
      <c r="B26" s="43"/>
      <c r="C26" s="41"/>
      <c r="D26" s="41"/>
      <c r="E26" s="55" t="str">
        <f>IF(OR(B26="",C26="",D26=""),"",IF(AND(MID(B26,8,1)="D",L26="ドア"),IF((C26)*(D26)/10^6&gt;=サイズ!$D$15,"大（L）",IF((C26)*(D26)/10^6&gt;=サイズ!$D$14,"小（S）","対象外")),IF(AND(MID(B26,8,1)="E",L26="ドア"),IF(VLOOKUP(B26,ドア交換!O:S,5,FALSE)="外引込み","小（S）",IF((C26)*(D26)/10^6&gt;=サイズ!$D$17,"大（L）",IF((C26)*(D26)/10^6&gt;=サイズ!$D$16,"小（S）","対象外"))),IF((C26)*(D26)/10^6&gt;=サイズ!$D$13,"大（L）",IF((C26)*(D26)/10^6&gt;=サイズ!$D$12,"中（M）",IF((C26)*(D26)/10^6&gt;=サイズ!$D$11,"小（S）",IF((C26)*(D26)/10^6&gt;=サイズ!$D$10,"極小（X）","対象外")))))))</f>
        <v/>
      </c>
      <c r="G26" s="51" t="str">
        <f t="shared" si="0"/>
        <v/>
      </c>
      <c r="H26" s="50" t="str">
        <f>IFERROR(VLOOKUP(B26,内窓設置・外窓交換!L:O,3,FALSE),IFERROR(VLOOKUP(B26,ドア交換!O:R,3,FALSE),""))</f>
        <v/>
      </c>
      <c r="I26" s="35" t="str">
        <f>IFERROR(VLOOKUP(B26,内窓設置・外窓交換!L:O,4,FALSE),IFERROR(VLOOKUP(B26,ドア交換!O:R,4,FALSE),""))</f>
        <v/>
      </c>
      <c r="J26" s="36"/>
      <c r="K26" s="35" t="str">
        <f t="shared" si="1"/>
        <v/>
      </c>
      <c r="L26" s="35" t="str">
        <f>IFERROR(LEFT(VLOOKUP(B26,内窓設置・外窓交換!L:O,2,FALSE),2),IFERROR(LEFT(VLOOKUP(B26,ドア交換!O:R,2,FALSE),2),""))</f>
        <v/>
      </c>
      <c r="M26" s="35" t="str">
        <f t="shared" si="2"/>
        <v>窓リノベ</v>
      </c>
      <c r="N26" s="37" t="str">
        <f>IF(I26&lt;&gt;"",IFERROR(IF($X$3="共同住宅（4階建以上）",VLOOKUP(M26,補助額!A:H,8,FALSE),VLOOKUP(M26,補助額!A:H,7,FALSE)),"－"),"")</f>
        <v/>
      </c>
      <c r="O26" s="38" t="str">
        <f t="shared" si="3"/>
        <v/>
      </c>
      <c r="P26" s="35" t="str">
        <f>IF(I26="","",IF(OR($T$3="",$X$3="",$T$3="選択してください",$X$3="選択してください"),"-",IFERROR(VLOOKUP(R26,こどもエコグレード!A:E,5,FALSE),"－")))</f>
        <v/>
      </c>
      <c r="Q26" s="35" t="str">
        <f>IFERROR(LEFT(VLOOKUP(B26,内窓設置・外窓交換!L:O,2,FALSE),2),IFERROR(LEFT(VLOOKUP(B26,ドア交換!O:R,2,FALSE),2),""))</f>
        <v/>
      </c>
      <c r="R26" s="35" t="str">
        <f t="shared" si="4"/>
        <v>共同住宅</v>
      </c>
      <c r="S26" s="35" t="str">
        <f t="shared" si="5"/>
        <v>こどもエコ</v>
      </c>
      <c r="T26" s="38" t="str">
        <f>IF(I26&lt;&gt;"",IFERROR(IF($X$3="共同住宅（4階建以上）",VLOOKUP(S26,補助額!A:H,8,FALSE),VLOOKUP(S26,補助額!A:H,7,FALSE)),"－"),"")</f>
        <v/>
      </c>
      <c r="U26" s="38" t="str">
        <f t="shared" si="6"/>
        <v/>
      </c>
      <c r="V26" s="35" t="str">
        <f t="shared" si="7"/>
        <v/>
      </c>
      <c r="W26" s="35" t="str">
        <f t="shared" si="8"/>
        <v>こどもエコ</v>
      </c>
      <c r="X26" s="38" t="str">
        <f>IF(I26&lt;&gt;"",IFERROR(IF($X$3="共同住宅（4階建以上）",VLOOKUP(W26,補助額!A:H,8,FALSE),VLOOKUP(W26,補助額!A:H,7,FALSE)),"－"),"")</f>
        <v/>
      </c>
      <c r="Y26" s="39" t="str">
        <f t="shared" si="9"/>
        <v/>
      </c>
      <c r="Z26" s="1"/>
      <c r="AA26" s="1"/>
      <c r="AB26" s="1"/>
    </row>
    <row r="27" spans="2:28" ht="18" customHeight="1" x14ac:dyDescent="0.4">
      <c r="B27" s="43"/>
      <c r="C27" s="41"/>
      <c r="D27" s="41"/>
      <c r="E27" s="55" t="str">
        <f>IF(OR(B27="",C27="",D27=""),"",IF(AND(MID(B27,8,1)="D",L27="ドア"),IF((C27)*(D27)/10^6&gt;=サイズ!$D$15,"大（L）",IF((C27)*(D27)/10^6&gt;=サイズ!$D$14,"小（S）","対象外")),IF(AND(MID(B27,8,1)="E",L27="ドア"),IF(VLOOKUP(B27,ドア交換!O:S,5,FALSE)="外引込み","小（S）",IF((C27)*(D27)/10^6&gt;=サイズ!$D$17,"大（L）",IF((C27)*(D27)/10^6&gt;=サイズ!$D$16,"小（S）","対象外"))),IF((C27)*(D27)/10^6&gt;=サイズ!$D$13,"大（L）",IF((C27)*(D27)/10^6&gt;=サイズ!$D$12,"中（M）",IF((C27)*(D27)/10^6&gt;=サイズ!$D$11,"小（S）",IF((C27)*(D27)/10^6&gt;=サイズ!$D$10,"極小（X）","対象外")))))))</f>
        <v/>
      </c>
      <c r="G27" s="51" t="str">
        <f t="shared" si="0"/>
        <v/>
      </c>
      <c r="H27" s="50" t="str">
        <f>IFERROR(VLOOKUP(B27,内窓設置・外窓交換!L:O,3,FALSE),IFERROR(VLOOKUP(B27,ドア交換!O:R,3,FALSE),""))</f>
        <v/>
      </c>
      <c r="I27" s="35" t="str">
        <f>IFERROR(VLOOKUP(B27,内窓設置・外窓交換!L:O,4,FALSE),IFERROR(VLOOKUP(B27,ドア交換!O:R,4,FALSE),""))</f>
        <v/>
      </c>
      <c r="J27" s="36"/>
      <c r="K27" s="35" t="str">
        <f t="shared" si="1"/>
        <v/>
      </c>
      <c r="L27" s="35" t="str">
        <f>IFERROR(LEFT(VLOOKUP(B27,内窓設置・外窓交換!L:O,2,FALSE),2),IFERROR(LEFT(VLOOKUP(B27,ドア交換!O:R,2,FALSE),2),""))</f>
        <v/>
      </c>
      <c r="M27" s="35" t="str">
        <f t="shared" si="2"/>
        <v>窓リノベ</v>
      </c>
      <c r="N27" s="37" t="str">
        <f>IF(I27&lt;&gt;"",IFERROR(IF($X$3="共同住宅（4階建以上）",VLOOKUP(M27,補助額!A:H,8,FALSE),VLOOKUP(M27,補助額!A:H,7,FALSE)),"－"),"")</f>
        <v/>
      </c>
      <c r="O27" s="38" t="str">
        <f t="shared" si="3"/>
        <v/>
      </c>
      <c r="P27" s="35" t="str">
        <f>IF(I27="","",IF(OR($T$3="",$X$3="",$T$3="選択してください",$X$3="選択してください"),"-",IFERROR(VLOOKUP(R27,こどもエコグレード!A:E,5,FALSE),"－")))</f>
        <v/>
      </c>
      <c r="Q27" s="35" t="str">
        <f>IFERROR(LEFT(VLOOKUP(B27,内窓設置・外窓交換!L:O,2,FALSE),2),IFERROR(LEFT(VLOOKUP(B27,ドア交換!O:R,2,FALSE),2),""))</f>
        <v/>
      </c>
      <c r="R27" s="35" t="str">
        <f t="shared" si="4"/>
        <v>共同住宅</v>
      </c>
      <c r="S27" s="35" t="str">
        <f t="shared" si="5"/>
        <v>こどもエコ</v>
      </c>
      <c r="T27" s="38" t="str">
        <f>IF(I27&lt;&gt;"",IFERROR(IF($X$3="共同住宅（4階建以上）",VLOOKUP(S27,補助額!A:H,8,FALSE),VLOOKUP(S27,補助額!A:H,7,FALSE)),"－"),"")</f>
        <v/>
      </c>
      <c r="U27" s="38" t="str">
        <f t="shared" si="6"/>
        <v/>
      </c>
      <c r="V27" s="35" t="str">
        <f t="shared" si="7"/>
        <v/>
      </c>
      <c r="W27" s="35" t="str">
        <f t="shared" si="8"/>
        <v>こどもエコ</v>
      </c>
      <c r="X27" s="38" t="str">
        <f>IF(I27&lt;&gt;"",IFERROR(IF($X$3="共同住宅（4階建以上）",VLOOKUP(W27,補助額!A:H,8,FALSE),VLOOKUP(W27,補助額!A:H,7,FALSE)),"－"),"")</f>
        <v/>
      </c>
      <c r="Y27" s="39" t="str">
        <f t="shared" si="9"/>
        <v/>
      </c>
      <c r="Z27" s="1"/>
      <c r="AA27" s="1"/>
      <c r="AB27" s="1"/>
    </row>
    <row r="28" spans="2:28" ht="18" customHeight="1" x14ac:dyDescent="0.4">
      <c r="B28" s="43"/>
      <c r="C28" s="41"/>
      <c r="D28" s="41"/>
      <c r="E28" s="55" t="str">
        <f>IF(OR(B28="",C28="",D28=""),"",IF(AND(MID(B28,8,1)="D",L28="ドア"),IF((C28)*(D28)/10^6&gt;=サイズ!$D$15,"大（L）",IF((C28)*(D28)/10^6&gt;=サイズ!$D$14,"小（S）","対象外")),IF(AND(MID(B28,8,1)="E",L28="ドア"),IF(VLOOKUP(B28,ドア交換!O:S,5,FALSE)="外引込み","小（S）",IF((C28)*(D28)/10^6&gt;=サイズ!$D$17,"大（L）",IF((C28)*(D28)/10^6&gt;=サイズ!$D$16,"小（S）","対象外"))),IF((C28)*(D28)/10^6&gt;=サイズ!$D$13,"大（L）",IF((C28)*(D28)/10^6&gt;=サイズ!$D$12,"中（M）",IF((C28)*(D28)/10^6&gt;=サイズ!$D$11,"小（S）",IF((C28)*(D28)/10^6&gt;=サイズ!$D$10,"極小（X）","対象外")))))))</f>
        <v/>
      </c>
      <c r="G28" s="51" t="str">
        <f t="shared" si="0"/>
        <v/>
      </c>
      <c r="H28" s="50" t="str">
        <f>IFERROR(VLOOKUP(B28,内窓設置・外窓交換!L:O,3,FALSE),IFERROR(VLOOKUP(B28,ドア交換!O:R,3,FALSE),""))</f>
        <v/>
      </c>
      <c r="I28" s="35" t="str">
        <f>IFERROR(VLOOKUP(B28,内窓設置・外窓交換!L:O,4,FALSE),IFERROR(VLOOKUP(B28,ドア交換!O:R,4,FALSE),""))</f>
        <v/>
      </c>
      <c r="J28" s="36"/>
      <c r="K28" s="35" t="str">
        <f t="shared" si="1"/>
        <v/>
      </c>
      <c r="L28" s="35" t="str">
        <f>IFERROR(LEFT(VLOOKUP(B28,内窓設置・外窓交換!L:O,2,FALSE),2),IFERROR(LEFT(VLOOKUP(B28,ドア交換!O:R,2,FALSE),2),""))</f>
        <v/>
      </c>
      <c r="M28" s="35" t="str">
        <f t="shared" si="2"/>
        <v>窓リノベ</v>
      </c>
      <c r="N28" s="37" t="str">
        <f>IF(I28&lt;&gt;"",IFERROR(IF($X$3="共同住宅（4階建以上）",VLOOKUP(M28,補助額!A:H,8,FALSE),VLOOKUP(M28,補助額!A:H,7,FALSE)),"－"),"")</f>
        <v/>
      </c>
      <c r="O28" s="38" t="str">
        <f t="shared" si="3"/>
        <v/>
      </c>
      <c r="P28" s="35" t="str">
        <f>IF(I28="","",IF(OR($T$3="",$X$3="",$T$3="選択してください",$X$3="選択してください"),"-",IFERROR(VLOOKUP(R28,こどもエコグレード!A:E,5,FALSE),"－")))</f>
        <v/>
      </c>
      <c r="Q28" s="35" t="str">
        <f>IFERROR(LEFT(VLOOKUP(B28,内窓設置・外窓交換!L:O,2,FALSE),2),IFERROR(LEFT(VLOOKUP(B28,ドア交換!O:R,2,FALSE),2),""))</f>
        <v/>
      </c>
      <c r="R28" s="35" t="str">
        <f t="shared" si="4"/>
        <v>共同住宅</v>
      </c>
      <c r="S28" s="35" t="str">
        <f t="shared" si="5"/>
        <v>こどもエコ</v>
      </c>
      <c r="T28" s="38" t="str">
        <f>IF(I28&lt;&gt;"",IFERROR(IF($X$3="共同住宅（4階建以上）",VLOOKUP(S28,補助額!A:H,8,FALSE),VLOOKUP(S28,補助額!A:H,7,FALSE)),"－"),"")</f>
        <v/>
      </c>
      <c r="U28" s="38" t="str">
        <f t="shared" si="6"/>
        <v/>
      </c>
      <c r="V28" s="35" t="str">
        <f t="shared" si="7"/>
        <v/>
      </c>
      <c r="W28" s="35" t="str">
        <f t="shared" si="8"/>
        <v>こどもエコ</v>
      </c>
      <c r="X28" s="38" t="str">
        <f>IF(I28&lt;&gt;"",IFERROR(IF($X$3="共同住宅（4階建以上）",VLOOKUP(W28,補助額!A:H,8,FALSE),VLOOKUP(W28,補助額!A:H,7,FALSE)),"－"),"")</f>
        <v/>
      </c>
      <c r="Y28" s="39" t="str">
        <f t="shared" si="9"/>
        <v/>
      </c>
      <c r="Z28" s="1"/>
      <c r="AA28" s="1"/>
      <c r="AB28" s="1"/>
    </row>
    <row r="29" spans="2:28" ht="18" customHeight="1" x14ac:dyDescent="0.4">
      <c r="B29" s="43"/>
      <c r="C29" s="41"/>
      <c r="D29" s="41"/>
      <c r="E29" s="55" t="str">
        <f>IF(OR(B29="",C29="",D29=""),"",IF(AND(MID(B29,8,1)="D",L29="ドア"),IF((C29)*(D29)/10^6&gt;=サイズ!$D$15,"大（L）",IF((C29)*(D29)/10^6&gt;=サイズ!$D$14,"小（S）","対象外")),IF(AND(MID(B29,8,1)="E",L29="ドア"),IF(VLOOKUP(B29,ドア交換!O:S,5,FALSE)="外引込み","小（S）",IF((C29)*(D29)/10^6&gt;=サイズ!$D$17,"大（L）",IF((C29)*(D29)/10^6&gt;=サイズ!$D$16,"小（S）","対象外"))),IF((C29)*(D29)/10^6&gt;=サイズ!$D$13,"大（L）",IF((C29)*(D29)/10^6&gt;=サイズ!$D$12,"中（M）",IF((C29)*(D29)/10^6&gt;=サイズ!$D$11,"小（S）",IF((C29)*(D29)/10^6&gt;=サイズ!$D$10,"極小（X）","対象外")))))))</f>
        <v/>
      </c>
      <c r="G29" s="51" t="str">
        <f t="shared" si="0"/>
        <v/>
      </c>
      <c r="H29" s="50" t="str">
        <f>IFERROR(VLOOKUP(B29,内窓設置・外窓交換!L:O,3,FALSE),IFERROR(VLOOKUP(B29,ドア交換!O:R,3,FALSE),""))</f>
        <v/>
      </c>
      <c r="I29" s="35" t="str">
        <f>IFERROR(VLOOKUP(B29,内窓設置・外窓交換!L:O,4,FALSE),IFERROR(VLOOKUP(B29,ドア交換!O:R,4,FALSE),""))</f>
        <v/>
      </c>
      <c r="J29" s="36"/>
      <c r="K29" s="35" t="str">
        <f t="shared" si="1"/>
        <v/>
      </c>
      <c r="L29" s="35" t="str">
        <f>IFERROR(LEFT(VLOOKUP(B29,内窓設置・外窓交換!L:O,2,FALSE),2),IFERROR(LEFT(VLOOKUP(B29,ドア交換!O:R,2,FALSE),2),""))</f>
        <v/>
      </c>
      <c r="M29" s="35" t="str">
        <f t="shared" si="2"/>
        <v>窓リノベ</v>
      </c>
      <c r="N29" s="37" t="str">
        <f>IF(I29&lt;&gt;"",IFERROR(IF($X$3="共同住宅（4階建以上）",VLOOKUP(M29,補助額!A:H,8,FALSE),VLOOKUP(M29,補助額!A:H,7,FALSE)),"－"),"")</f>
        <v/>
      </c>
      <c r="O29" s="38" t="str">
        <f t="shared" si="3"/>
        <v/>
      </c>
      <c r="P29" s="35" t="str">
        <f>IF(I29="","",IF(OR($T$3="",$X$3="",$T$3="選択してください",$X$3="選択してください"),"-",IFERROR(VLOOKUP(R29,こどもエコグレード!A:E,5,FALSE),"－")))</f>
        <v/>
      </c>
      <c r="Q29" s="35" t="str">
        <f>IFERROR(LEFT(VLOOKUP(B29,内窓設置・外窓交換!L:O,2,FALSE),2),IFERROR(LEFT(VLOOKUP(B29,ドア交換!O:R,2,FALSE),2),""))</f>
        <v/>
      </c>
      <c r="R29" s="35" t="str">
        <f t="shared" si="4"/>
        <v>共同住宅</v>
      </c>
      <c r="S29" s="35" t="str">
        <f t="shared" si="5"/>
        <v>こどもエコ</v>
      </c>
      <c r="T29" s="38" t="str">
        <f>IF(I29&lt;&gt;"",IFERROR(IF($X$3="共同住宅（4階建以上）",VLOOKUP(S29,補助額!A:H,8,FALSE),VLOOKUP(S29,補助額!A:H,7,FALSE)),"－"),"")</f>
        <v/>
      </c>
      <c r="U29" s="38" t="str">
        <f t="shared" si="6"/>
        <v/>
      </c>
      <c r="V29" s="35" t="str">
        <f t="shared" si="7"/>
        <v/>
      </c>
      <c r="W29" s="35" t="str">
        <f t="shared" si="8"/>
        <v>こどもエコ</v>
      </c>
      <c r="X29" s="38" t="str">
        <f>IF(I29&lt;&gt;"",IFERROR(IF($X$3="共同住宅（4階建以上）",VLOOKUP(W29,補助額!A:H,8,FALSE),VLOOKUP(W29,補助額!A:H,7,FALSE)),"－"),"")</f>
        <v/>
      </c>
      <c r="Y29" s="39" t="str">
        <f t="shared" si="9"/>
        <v/>
      </c>
      <c r="Z29" s="1"/>
      <c r="AA29" s="1"/>
      <c r="AB29" s="1"/>
    </row>
    <row r="30" spans="2:28" ht="18" customHeight="1" x14ac:dyDescent="0.4">
      <c r="B30" s="43"/>
      <c r="C30" s="41"/>
      <c r="D30" s="41"/>
      <c r="E30" s="55" t="str">
        <f>IF(OR(B30="",C30="",D30=""),"",IF(AND(MID(B30,8,1)="D",L30="ドア"),IF((C30)*(D30)/10^6&gt;=サイズ!$D$15,"大（L）",IF((C30)*(D30)/10^6&gt;=サイズ!$D$14,"小（S）","対象外")),IF(AND(MID(B30,8,1)="E",L30="ドア"),IF(VLOOKUP(B30,ドア交換!O:S,5,FALSE)="外引込み","小（S）",IF((C30)*(D30)/10^6&gt;=サイズ!$D$17,"大（L）",IF((C30)*(D30)/10^6&gt;=サイズ!$D$16,"小（S）","対象外"))),IF((C30)*(D30)/10^6&gt;=サイズ!$D$13,"大（L）",IF((C30)*(D30)/10^6&gt;=サイズ!$D$12,"中（M）",IF((C30)*(D30)/10^6&gt;=サイズ!$D$11,"小（S）",IF((C30)*(D30)/10^6&gt;=サイズ!$D$10,"極小（X）","対象外")))))))</f>
        <v/>
      </c>
      <c r="G30" s="51" t="str">
        <f t="shared" si="0"/>
        <v/>
      </c>
      <c r="H30" s="50" t="str">
        <f>IFERROR(VLOOKUP(B30,内窓設置・外窓交換!L:O,3,FALSE),IFERROR(VLOOKUP(B30,ドア交換!O:R,3,FALSE),""))</f>
        <v/>
      </c>
      <c r="I30" s="35" t="str">
        <f>IFERROR(VLOOKUP(B30,内窓設置・外窓交換!L:O,4,FALSE),IFERROR(VLOOKUP(B30,ドア交換!O:R,4,FALSE),""))</f>
        <v/>
      </c>
      <c r="J30" s="36"/>
      <c r="K30" s="35" t="str">
        <f t="shared" si="1"/>
        <v/>
      </c>
      <c r="L30" s="35" t="str">
        <f>IFERROR(LEFT(VLOOKUP(B30,内窓設置・外窓交換!L:O,2,FALSE),2),IFERROR(LEFT(VLOOKUP(B30,ドア交換!O:R,2,FALSE),2),""))</f>
        <v/>
      </c>
      <c r="M30" s="35" t="str">
        <f t="shared" si="2"/>
        <v>窓リノベ</v>
      </c>
      <c r="N30" s="37" t="str">
        <f>IF(I30&lt;&gt;"",IFERROR(IF($X$3="共同住宅（4階建以上）",VLOOKUP(M30,補助額!A:H,8,FALSE),VLOOKUP(M30,補助額!A:H,7,FALSE)),"－"),"")</f>
        <v/>
      </c>
      <c r="O30" s="38" t="str">
        <f t="shared" si="3"/>
        <v/>
      </c>
      <c r="P30" s="35" t="str">
        <f>IF(I30="","",IF(OR($T$3="",$X$3="",$T$3="選択してください",$X$3="選択してください"),"-",IFERROR(VLOOKUP(R30,こどもエコグレード!A:E,5,FALSE),"－")))</f>
        <v/>
      </c>
      <c r="Q30" s="35" t="str">
        <f>IFERROR(LEFT(VLOOKUP(B30,内窓設置・外窓交換!L:O,2,FALSE),2),IFERROR(LEFT(VLOOKUP(B30,ドア交換!O:R,2,FALSE),2),""))</f>
        <v/>
      </c>
      <c r="R30" s="35" t="str">
        <f t="shared" si="4"/>
        <v>共同住宅</v>
      </c>
      <c r="S30" s="35" t="str">
        <f t="shared" si="5"/>
        <v>こどもエコ</v>
      </c>
      <c r="T30" s="38" t="str">
        <f>IF(I30&lt;&gt;"",IFERROR(IF($X$3="共同住宅（4階建以上）",VLOOKUP(S30,補助額!A:H,8,FALSE),VLOOKUP(S30,補助額!A:H,7,FALSE)),"－"),"")</f>
        <v/>
      </c>
      <c r="U30" s="38" t="str">
        <f t="shared" si="6"/>
        <v/>
      </c>
      <c r="V30" s="35" t="str">
        <f t="shared" si="7"/>
        <v/>
      </c>
      <c r="W30" s="35" t="str">
        <f t="shared" si="8"/>
        <v>こどもエコ</v>
      </c>
      <c r="X30" s="38" t="str">
        <f>IF(I30&lt;&gt;"",IFERROR(IF($X$3="共同住宅（4階建以上）",VLOOKUP(W30,補助額!A:H,8,FALSE),VLOOKUP(W30,補助額!A:H,7,FALSE)),"－"),"")</f>
        <v/>
      </c>
      <c r="Y30" s="39" t="str">
        <f t="shared" si="9"/>
        <v/>
      </c>
      <c r="Z30" s="1"/>
      <c r="AA30" s="1"/>
      <c r="AB30" s="1"/>
    </row>
    <row r="31" spans="2:28" ht="18" customHeight="1" x14ac:dyDescent="0.4">
      <c r="B31" s="43"/>
      <c r="C31" s="41"/>
      <c r="D31" s="41"/>
      <c r="E31" s="55" t="str">
        <f>IF(OR(B31="",C31="",D31=""),"",IF(AND(MID(B31,8,1)="D",L31="ドア"),IF((C31)*(D31)/10^6&gt;=サイズ!$D$15,"大（L）",IF((C31)*(D31)/10^6&gt;=サイズ!$D$14,"小（S）","対象外")),IF(AND(MID(B31,8,1)="E",L31="ドア"),IF(VLOOKUP(B31,ドア交換!O:S,5,FALSE)="外引込み","小（S）",IF((C31)*(D31)/10^6&gt;=サイズ!$D$17,"大（L）",IF((C31)*(D31)/10^6&gt;=サイズ!$D$16,"小（S）","対象外"))),IF((C31)*(D31)/10^6&gt;=サイズ!$D$13,"大（L）",IF((C31)*(D31)/10^6&gt;=サイズ!$D$12,"中（M）",IF((C31)*(D31)/10^6&gt;=サイズ!$D$11,"小（S）",IF((C31)*(D31)/10^6&gt;=サイズ!$D$10,"極小（X）","対象外")))))))</f>
        <v/>
      </c>
      <c r="G31" s="51" t="str">
        <f t="shared" si="0"/>
        <v/>
      </c>
      <c r="H31" s="50" t="str">
        <f>IFERROR(VLOOKUP(B31,内窓設置・外窓交換!L:O,3,FALSE),IFERROR(VLOOKUP(B31,ドア交換!O:R,3,FALSE),""))</f>
        <v/>
      </c>
      <c r="I31" s="35" t="str">
        <f>IFERROR(VLOOKUP(B31,内窓設置・外窓交換!L:O,4,FALSE),IFERROR(VLOOKUP(B31,ドア交換!O:R,4,FALSE),""))</f>
        <v/>
      </c>
      <c r="J31" s="36"/>
      <c r="K31" s="35" t="str">
        <f t="shared" si="1"/>
        <v/>
      </c>
      <c r="L31" s="35" t="str">
        <f>IFERROR(LEFT(VLOOKUP(B31,内窓設置・外窓交換!L:O,2,FALSE),2),IFERROR(LEFT(VLOOKUP(B31,ドア交換!O:R,2,FALSE),2),""))</f>
        <v/>
      </c>
      <c r="M31" s="35" t="str">
        <f t="shared" si="2"/>
        <v>窓リノベ</v>
      </c>
      <c r="N31" s="37" t="str">
        <f>IF(I31&lt;&gt;"",IFERROR(IF($X$3="共同住宅（4階建以上）",VLOOKUP(M31,補助額!A:H,8,FALSE),VLOOKUP(M31,補助額!A:H,7,FALSE)),"－"),"")</f>
        <v/>
      </c>
      <c r="O31" s="38" t="str">
        <f t="shared" si="3"/>
        <v/>
      </c>
      <c r="P31" s="35" t="str">
        <f>IF(I31="","",IF(OR($T$3="",$X$3="",$T$3="選択してください",$X$3="選択してください"),"-",IFERROR(VLOOKUP(R31,こどもエコグレード!A:E,5,FALSE),"－")))</f>
        <v/>
      </c>
      <c r="Q31" s="35" t="str">
        <f>IFERROR(LEFT(VLOOKUP(B31,内窓設置・外窓交換!L:O,2,FALSE),2),IFERROR(LEFT(VLOOKUP(B31,ドア交換!O:R,2,FALSE),2),""))</f>
        <v/>
      </c>
      <c r="R31" s="35" t="str">
        <f t="shared" si="4"/>
        <v>共同住宅</v>
      </c>
      <c r="S31" s="35" t="str">
        <f t="shared" si="5"/>
        <v>こどもエコ</v>
      </c>
      <c r="T31" s="38" t="str">
        <f>IF(I31&lt;&gt;"",IFERROR(IF($X$3="共同住宅（4階建以上）",VLOOKUP(S31,補助額!A:H,8,FALSE),VLOOKUP(S31,補助額!A:H,7,FALSE)),"－"),"")</f>
        <v/>
      </c>
      <c r="U31" s="38" t="str">
        <f t="shared" si="6"/>
        <v/>
      </c>
      <c r="V31" s="35" t="str">
        <f t="shared" si="7"/>
        <v/>
      </c>
      <c r="W31" s="35" t="str">
        <f t="shared" si="8"/>
        <v>こどもエコ</v>
      </c>
      <c r="X31" s="38" t="str">
        <f>IF(I31&lt;&gt;"",IFERROR(IF($X$3="共同住宅（4階建以上）",VLOOKUP(W31,補助額!A:H,8,FALSE),VLOOKUP(W31,補助額!A:H,7,FALSE)),"－"),"")</f>
        <v/>
      </c>
      <c r="Y31" s="39" t="str">
        <f t="shared" si="9"/>
        <v/>
      </c>
      <c r="Z31" s="1"/>
      <c r="AA31" s="1"/>
      <c r="AB31" s="1"/>
    </row>
    <row r="32" spans="2:28" ht="18" customHeight="1" x14ac:dyDescent="0.4">
      <c r="B32" s="43"/>
      <c r="C32" s="41"/>
      <c r="D32" s="41"/>
      <c r="E32" s="55" t="str">
        <f>IF(OR(B32="",C32="",D32=""),"",IF(AND(MID(B32,8,1)="D",L32="ドア"),IF((C32)*(D32)/10^6&gt;=サイズ!$D$15,"大（L）",IF((C32)*(D32)/10^6&gt;=サイズ!$D$14,"小（S）","対象外")),IF(AND(MID(B32,8,1)="E",L32="ドア"),IF(VLOOKUP(B32,ドア交換!O:S,5,FALSE)="外引込み","小（S）",IF((C32)*(D32)/10^6&gt;=サイズ!$D$17,"大（L）",IF((C32)*(D32)/10^6&gt;=サイズ!$D$16,"小（S）","対象外"))),IF((C32)*(D32)/10^6&gt;=サイズ!$D$13,"大（L）",IF((C32)*(D32)/10^6&gt;=サイズ!$D$12,"中（M）",IF((C32)*(D32)/10^6&gt;=サイズ!$D$11,"小（S）",IF((C32)*(D32)/10^6&gt;=サイズ!$D$10,"極小（X）","対象外")))))))</f>
        <v/>
      </c>
      <c r="G32" s="51" t="str">
        <f t="shared" si="0"/>
        <v/>
      </c>
      <c r="H32" s="50" t="str">
        <f>IFERROR(VLOOKUP(B32,内窓設置・外窓交換!L:O,3,FALSE),IFERROR(VLOOKUP(B32,ドア交換!O:R,3,FALSE),""))</f>
        <v/>
      </c>
      <c r="I32" s="35" t="str">
        <f>IFERROR(VLOOKUP(B32,内窓設置・外窓交換!L:O,4,FALSE),IFERROR(VLOOKUP(B32,ドア交換!O:R,4,FALSE),""))</f>
        <v/>
      </c>
      <c r="J32" s="36"/>
      <c r="K32" s="35" t="str">
        <f t="shared" si="1"/>
        <v/>
      </c>
      <c r="L32" s="35" t="str">
        <f>IFERROR(LEFT(VLOOKUP(B32,内窓設置・外窓交換!L:O,2,FALSE),2),IFERROR(LEFT(VLOOKUP(B32,ドア交換!O:R,2,FALSE),2),""))</f>
        <v/>
      </c>
      <c r="M32" s="35" t="str">
        <f t="shared" si="2"/>
        <v>窓リノベ</v>
      </c>
      <c r="N32" s="37" t="str">
        <f>IF(I32&lt;&gt;"",IFERROR(IF($X$3="共同住宅（4階建以上）",VLOOKUP(M32,補助額!A:H,8,FALSE),VLOOKUP(M32,補助額!A:H,7,FALSE)),"－"),"")</f>
        <v/>
      </c>
      <c r="O32" s="38" t="str">
        <f t="shared" si="3"/>
        <v/>
      </c>
      <c r="P32" s="35" t="str">
        <f>IF(I32="","",IF(OR($T$3="",$X$3="",$T$3="選択してください",$X$3="選択してください"),"-",IFERROR(VLOOKUP(R32,こどもエコグレード!A:E,5,FALSE),"－")))</f>
        <v/>
      </c>
      <c r="Q32" s="35" t="str">
        <f>IFERROR(LEFT(VLOOKUP(B32,内窓設置・外窓交換!L:O,2,FALSE),2),IFERROR(LEFT(VLOOKUP(B32,ドア交換!O:R,2,FALSE),2),""))</f>
        <v/>
      </c>
      <c r="R32" s="35" t="str">
        <f t="shared" si="4"/>
        <v>共同住宅</v>
      </c>
      <c r="S32" s="35" t="str">
        <f t="shared" si="5"/>
        <v>こどもエコ</v>
      </c>
      <c r="T32" s="38" t="str">
        <f>IF(I32&lt;&gt;"",IFERROR(IF($X$3="共同住宅（4階建以上）",VLOOKUP(S32,補助額!A:H,8,FALSE),VLOOKUP(S32,補助額!A:H,7,FALSE)),"－"),"")</f>
        <v/>
      </c>
      <c r="U32" s="38" t="str">
        <f t="shared" si="6"/>
        <v/>
      </c>
      <c r="V32" s="35" t="str">
        <f t="shared" si="7"/>
        <v/>
      </c>
      <c r="W32" s="35" t="str">
        <f t="shared" si="8"/>
        <v>こどもエコ</v>
      </c>
      <c r="X32" s="38" t="str">
        <f>IF(I32&lt;&gt;"",IFERROR(IF($X$3="共同住宅（4階建以上）",VLOOKUP(W32,補助額!A:H,8,FALSE),VLOOKUP(W32,補助額!A:H,7,FALSE)),"－"),"")</f>
        <v/>
      </c>
      <c r="Y32" s="39" t="str">
        <f t="shared" si="9"/>
        <v/>
      </c>
      <c r="Z32" s="1"/>
      <c r="AA32" s="1"/>
      <c r="AB32" s="1"/>
    </row>
    <row r="33" spans="2:28" ht="18" customHeight="1" x14ac:dyDescent="0.4">
      <c r="B33" s="43"/>
      <c r="C33" s="41"/>
      <c r="D33" s="41"/>
      <c r="E33" s="55" t="str">
        <f>IF(OR(B33="",C33="",D33=""),"",IF(AND(MID(B33,8,1)="D",L33="ドア"),IF((C33)*(D33)/10^6&gt;=サイズ!$D$15,"大（L）",IF((C33)*(D33)/10^6&gt;=サイズ!$D$14,"小（S）","対象外")),IF(AND(MID(B33,8,1)="E",L33="ドア"),IF(VLOOKUP(B33,ドア交換!O:S,5,FALSE)="外引込み","小（S）",IF((C33)*(D33)/10^6&gt;=サイズ!$D$17,"大（L）",IF((C33)*(D33)/10^6&gt;=サイズ!$D$16,"小（S）","対象外"))),IF((C33)*(D33)/10^6&gt;=サイズ!$D$13,"大（L）",IF((C33)*(D33)/10^6&gt;=サイズ!$D$12,"中（M）",IF((C33)*(D33)/10^6&gt;=サイズ!$D$11,"小（S）",IF((C33)*(D33)/10^6&gt;=サイズ!$D$10,"極小（X）","対象外")))))))</f>
        <v/>
      </c>
      <c r="G33" s="51" t="str">
        <f t="shared" si="0"/>
        <v/>
      </c>
      <c r="H33" s="50" t="str">
        <f>IFERROR(VLOOKUP(B33,内窓設置・外窓交換!L:O,3,FALSE),IFERROR(VLOOKUP(B33,ドア交換!O:R,3,FALSE),""))</f>
        <v/>
      </c>
      <c r="I33" s="35" t="str">
        <f>IFERROR(VLOOKUP(B33,内窓設置・外窓交換!L:O,4,FALSE),IFERROR(VLOOKUP(B33,ドア交換!O:R,4,FALSE),""))</f>
        <v/>
      </c>
      <c r="J33" s="36"/>
      <c r="K33" s="35" t="str">
        <f t="shared" si="1"/>
        <v/>
      </c>
      <c r="L33" s="35" t="str">
        <f>IFERROR(LEFT(VLOOKUP(B33,内窓設置・外窓交換!L:O,2,FALSE),2),IFERROR(LEFT(VLOOKUP(B33,ドア交換!O:R,2,FALSE),2),""))</f>
        <v/>
      </c>
      <c r="M33" s="35" t="str">
        <f t="shared" si="2"/>
        <v>窓リノベ</v>
      </c>
      <c r="N33" s="37" t="str">
        <f>IF(I33&lt;&gt;"",IFERROR(IF($X$3="共同住宅（4階建以上）",VLOOKUP(M33,補助額!A:H,8,FALSE),VLOOKUP(M33,補助額!A:H,7,FALSE)),"－"),"")</f>
        <v/>
      </c>
      <c r="O33" s="38" t="str">
        <f t="shared" si="3"/>
        <v/>
      </c>
      <c r="P33" s="35" t="str">
        <f>IF(I33="","",IF(OR($T$3="",$X$3="",$T$3="選択してください",$X$3="選択してください"),"-",IFERROR(VLOOKUP(R33,こどもエコグレード!A:E,5,FALSE),"－")))</f>
        <v/>
      </c>
      <c r="Q33" s="35" t="str">
        <f>IFERROR(LEFT(VLOOKUP(B33,内窓設置・外窓交換!L:O,2,FALSE),2),IFERROR(LEFT(VLOOKUP(B33,ドア交換!O:R,2,FALSE),2),""))</f>
        <v/>
      </c>
      <c r="R33" s="35" t="str">
        <f t="shared" si="4"/>
        <v>共同住宅</v>
      </c>
      <c r="S33" s="35" t="str">
        <f t="shared" si="5"/>
        <v>こどもエコ</v>
      </c>
      <c r="T33" s="38" t="str">
        <f>IF(I33&lt;&gt;"",IFERROR(IF($X$3="共同住宅（4階建以上）",VLOOKUP(S33,補助額!A:H,8,FALSE),VLOOKUP(S33,補助額!A:H,7,FALSE)),"－"),"")</f>
        <v/>
      </c>
      <c r="U33" s="38" t="str">
        <f t="shared" si="6"/>
        <v/>
      </c>
      <c r="V33" s="35" t="str">
        <f t="shared" si="7"/>
        <v/>
      </c>
      <c r="W33" s="35" t="str">
        <f t="shared" si="8"/>
        <v>こどもエコ</v>
      </c>
      <c r="X33" s="38" t="str">
        <f>IF(I33&lt;&gt;"",IFERROR(IF($X$3="共同住宅（4階建以上）",VLOOKUP(W33,補助額!A:H,8,FALSE),VLOOKUP(W33,補助額!A:H,7,FALSE)),"－"),"")</f>
        <v/>
      </c>
      <c r="Y33" s="39" t="str">
        <f t="shared" si="9"/>
        <v/>
      </c>
      <c r="Z33" s="1"/>
      <c r="AA33" s="1"/>
      <c r="AB33" s="1"/>
    </row>
    <row r="34" spans="2:28" ht="18" customHeight="1" x14ac:dyDescent="0.4">
      <c r="B34" s="43"/>
      <c r="C34" s="41"/>
      <c r="D34" s="41"/>
      <c r="E34" s="55" t="str">
        <f>IF(OR(B34="",C34="",D34=""),"",IF(AND(MID(B34,8,1)="D",L34="ドア"),IF((C34)*(D34)/10^6&gt;=サイズ!$D$15,"大（L）",IF((C34)*(D34)/10^6&gt;=サイズ!$D$14,"小（S）","対象外")),IF(AND(MID(B34,8,1)="E",L34="ドア"),IF(VLOOKUP(B34,ドア交換!O:S,5,FALSE)="外引込み","小（S）",IF((C34)*(D34)/10^6&gt;=サイズ!$D$17,"大（L）",IF((C34)*(D34)/10^6&gt;=サイズ!$D$16,"小（S）","対象外"))),IF((C34)*(D34)/10^6&gt;=サイズ!$D$13,"大（L）",IF((C34)*(D34)/10^6&gt;=サイズ!$D$12,"中（M）",IF((C34)*(D34)/10^6&gt;=サイズ!$D$11,"小（S）",IF((C34)*(D34)/10^6&gt;=サイズ!$D$10,"極小（X）","対象外")))))))</f>
        <v/>
      </c>
      <c r="G34" s="51" t="str">
        <f t="shared" si="0"/>
        <v/>
      </c>
      <c r="H34" s="50" t="str">
        <f>IFERROR(VLOOKUP(B34,内窓設置・外窓交換!L:O,3,FALSE),IFERROR(VLOOKUP(B34,ドア交換!O:R,3,FALSE),""))</f>
        <v/>
      </c>
      <c r="I34" s="35" t="str">
        <f>IFERROR(VLOOKUP(B34,内窓設置・外窓交換!L:O,4,FALSE),IFERROR(VLOOKUP(B34,ドア交換!O:R,4,FALSE),""))</f>
        <v/>
      </c>
      <c r="J34" s="36"/>
      <c r="K34" s="35" t="str">
        <f t="shared" si="1"/>
        <v/>
      </c>
      <c r="L34" s="35" t="str">
        <f>IFERROR(LEFT(VLOOKUP(B34,内窓設置・外窓交換!L:O,2,FALSE),2),IFERROR(LEFT(VLOOKUP(B34,ドア交換!O:R,2,FALSE),2),""))</f>
        <v/>
      </c>
      <c r="M34" s="35" t="str">
        <f t="shared" si="2"/>
        <v>窓リノベ</v>
      </c>
      <c r="N34" s="37" t="str">
        <f>IF(I34&lt;&gt;"",IFERROR(IF($X$3="共同住宅（4階建以上）",VLOOKUP(M34,補助額!A:H,8,FALSE),VLOOKUP(M34,補助額!A:H,7,FALSE)),"－"),"")</f>
        <v/>
      </c>
      <c r="O34" s="38" t="str">
        <f t="shared" si="3"/>
        <v/>
      </c>
      <c r="P34" s="35" t="str">
        <f>IF(I34="","",IF(OR($T$3="",$X$3="",$T$3="選択してください",$X$3="選択してください"),"-",IFERROR(VLOOKUP(R34,こどもエコグレード!A:E,5,FALSE),"－")))</f>
        <v/>
      </c>
      <c r="Q34" s="35" t="str">
        <f>IFERROR(LEFT(VLOOKUP(B34,内窓設置・外窓交換!L:O,2,FALSE),2),IFERROR(LEFT(VLOOKUP(B34,ドア交換!O:R,2,FALSE),2),""))</f>
        <v/>
      </c>
      <c r="R34" s="35" t="str">
        <f t="shared" si="4"/>
        <v>共同住宅</v>
      </c>
      <c r="S34" s="35" t="str">
        <f t="shared" si="5"/>
        <v>こどもエコ</v>
      </c>
      <c r="T34" s="38" t="str">
        <f>IF(I34&lt;&gt;"",IFERROR(IF($X$3="共同住宅（4階建以上）",VLOOKUP(S34,補助額!A:H,8,FALSE),VLOOKUP(S34,補助額!A:H,7,FALSE)),"－"),"")</f>
        <v/>
      </c>
      <c r="U34" s="38" t="str">
        <f t="shared" si="6"/>
        <v/>
      </c>
      <c r="V34" s="35" t="str">
        <f t="shared" si="7"/>
        <v/>
      </c>
      <c r="W34" s="35" t="str">
        <f t="shared" si="8"/>
        <v>こどもエコ</v>
      </c>
      <c r="X34" s="38" t="str">
        <f>IF(I34&lt;&gt;"",IFERROR(IF($X$3="共同住宅（4階建以上）",VLOOKUP(W34,補助額!A:H,8,FALSE),VLOOKUP(W34,補助額!A:H,7,FALSE)),"－"),"")</f>
        <v/>
      </c>
      <c r="Y34" s="39" t="str">
        <f t="shared" si="9"/>
        <v/>
      </c>
      <c r="Z34" s="1"/>
      <c r="AA34" s="1"/>
      <c r="AB34" s="1"/>
    </row>
    <row r="35" spans="2:28" ht="18" customHeight="1" x14ac:dyDescent="0.4">
      <c r="B35" s="43"/>
      <c r="C35" s="41"/>
      <c r="D35" s="41"/>
      <c r="E35" s="55" t="str">
        <f>IF(OR(B35="",C35="",D35=""),"",IF(AND(MID(B35,8,1)="D",L35="ドア"),IF((C35)*(D35)/10^6&gt;=サイズ!$D$15,"大（L）",IF((C35)*(D35)/10^6&gt;=サイズ!$D$14,"小（S）","対象外")),IF(AND(MID(B35,8,1)="E",L35="ドア"),IF(VLOOKUP(B35,ドア交換!O:S,5,FALSE)="外引込み","小（S）",IF((C35)*(D35)/10^6&gt;=サイズ!$D$17,"大（L）",IF((C35)*(D35)/10^6&gt;=サイズ!$D$16,"小（S）","対象外"))),IF((C35)*(D35)/10^6&gt;=サイズ!$D$13,"大（L）",IF((C35)*(D35)/10^6&gt;=サイズ!$D$12,"中（M）",IF((C35)*(D35)/10^6&gt;=サイズ!$D$11,"小（S）",IF((C35)*(D35)/10^6&gt;=サイズ!$D$10,"極小（X）","対象外")))))))</f>
        <v/>
      </c>
      <c r="G35" s="51" t="str">
        <f t="shared" si="0"/>
        <v/>
      </c>
      <c r="H35" s="50" t="str">
        <f>IFERROR(VLOOKUP(B35,内窓設置・外窓交換!L:O,3,FALSE),IFERROR(VLOOKUP(B35,ドア交換!O:R,3,FALSE),""))</f>
        <v/>
      </c>
      <c r="I35" s="35" t="str">
        <f>IFERROR(VLOOKUP(B35,内窓設置・外窓交換!L:O,4,FALSE),IFERROR(VLOOKUP(B35,ドア交換!O:R,4,FALSE),""))</f>
        <v/>
      </c>
      <c r="J35" s="36"/>
      <c r="K35" s="35" t="str">
        <f t="shared" si="1"/>
        <v/>
      </c>
      <c r="L35" s="35" t="str">
        <f>IFERROR(LEFT(VLOOKUP(B35,内窓設置・外窓交換!L:O,2,FALSE),2),IFERROR(LEFT(VLOOKUP(B35,ドア交換!O:R,2,FALSE),2),""))</f>
        <v/>
      </c>
      <c r="M35" s="35" t="str">
        <f t="shared" si="2"/>
        <v>窓リノベ</v>
      </c>
      <c r="N35" s="37" t="str">
        <f>IF(I35&lt;&gt;"",IFERROR(IF($X$3="共同住宅（4階建以上）",VLOOKUP(M35,補助額!A:H,8,FALSE),VLOOKUP(M35,補助額!A:H,7,FALSE)),"－"),"")</f>
        <v/>
      </c>
      <c r="O35" s="38" t="str">
        <f t="shared" si="3"/>
        <v/>
      </c>
      <c r="P35" s="35" t="str">
        <f>IF(I35="","",IF(OR($T$3="",$X$3="",$T$3="選択してください",$X$3="選択してください"),"-",IFERROR(VLOOKUP(R35,こどもエコグレード!A:E,5,FALSE),"－")))</f>
        <v/>
      </c>
      <c r="Q35" s="35" t="str">
        <f>IFERROR(LEFT(VLOOKUP(B35,内窓設置・外窓交換!L:O,2,FALSE),2),IFERROR(LEFT(VLOOKUP(B35,ドア交換!O:R,2,FALSE),2),""))</f>
        <v/>
      </c>
      <c r="R35" s="35" t="str">
        <f t="shared" si="4"/>
        <v>共同住宅</v>
      </c>
      <c r="S35" s="35" t="str">
        <f t="shared" si="5"/>
        <v>こどもエコ</v>
      </c>
      <c r="T35" s="38" t="str">
        <f>IF(I35&lt;&gt;"",IFERROR(IF($X$3="共同住宅（4階建以上）",VLOOKUP(S35,補助額!A:H,8,FALSE),VLOOKUP(S35,補助額!A:H,7,FALSE)),"－"),"")</f>
        <v/>
      </c>
      <c r="U35" s="38" t="str">
        <f t="shared" si="6"/>
        <v/>
      </c>
      <c r="V35" s="35" t="str">
        <f t="shared" si="7"/>
        <v/>
      </c>
      <c r="W35" s="35" t="str">
        <f t="shared" si="8"/>
        <v>こどもエコ</v>
      </c>
      <c r="X35" s="38" t="str">
        <f>IF(I35&lt;&gt;"",IFERROR(IF($X$3="共同住宅（4階建以上）",VLOOKUP(W35,補助額!A:H,8,FALSE),VLOOKUP(W35,補助額!A:H,7,FALSE)),"－"),"")</f>
        <v/>
      </c>
      <c r="Y35" s="39" t="str">
        <f t="shared" si="9"/>
        <v/>
      </c>
      <c r="Z35" s="1"/>
      <c r="AA35" s="1"/>
      <c r="AB35" s="1"/>
    </row>
    <row r="36" spans="2:28" ht="18" customHeight="1" x14ac:dyDescent="0.4">
      <c r="B36" s="43"/>
      <c r="C36" s="41"/>
      <c r="D36" s="41"/>
      <c r="E36" s="55" t="str">
        <f>IF(OR(B36="",C36="",D36=""),"",IF(AND(MID(B36,8,1)="D",L36="ドア"),IF((C36)*(D36)/10^6&gt;=サイズ!$D$15,"大（L）",IF((C36)*(D36)/10^6&gt;=サイズ!$D$14,"小（S）","対象外")),IF(AND(MID(B36,8,1)="E",L36="ドア"),IF(VLOOKUP(B36,ドア交換!O:S,5,FALSE)="外引込み","小（S）",IF((C36)*(D36)/10^6&gt;=サイズ!$D$17,"大（L）",IF((C36)*(D36)/10^6&gt;=サイズ!$D$16,"小（S）","対象外"))),IF((C36)*(D36)/10^6&gt;=サイズ!$D$13,"大（L）",IF((C36)*(D36)/10^6&gt;=サイズ!$D$12,"中（M）",IF((C36)*(D36)/10^6&gt;=サイズ!$D$11,"小（S）",IF((C36)*(D36)/10^6&gt;=サイズ!$D$10,"極小（X）","対象外")))))))</f>
        <v/>
      </c>
      <c r="G36" s="51" t="str">
        <f t="shared" si="0"/>
        <v/>
      </c>
      <c r="H36" s="50" t="str">
        <f>IFERROR(VLOOKUP(B36,内窓設置・外窓交換!L:O,3,FALSE),IFERROR(VLOOKUP(B36,ドア交換!O:R,3,FALSE),""))</f>
        <v/>
      </c>
      <c r="I36" s="35" t="str">
        <f>IFERROR(VLOOKUP(B36,内窓設置・外窓交換!L:O,4,FALSE),IFERROR(VLOOKUP(B36,ドア交換!O:R,4,FALSE),""))</f>
        <v/>
      </c>
      <c r="J36" s="36"/>
      <c r="K36" s="35" t="str">
        <f t="shared" si="1"/>
        <v/>
      </c>
      <c r="L36" s="35" t="str">
        <f>IFERROR(LEFT(VLOOKUP(B36,内窓設置・外窓交換!L:O,2,FALSE),2),IFERROR(LEFT(VLOOKUP(B36,ドア交換!O:R,2,FALSE),2),""))</f>
        <v/>
      </c>
      <c r="M36" s="35" t="str">
        <f t="shared" si="2"/>
        <v>窓リノベ</v>
      </c>
      <c r="N36" s="37" t="str">
        <f>IF(I36&lt;&gt;"",IFERROR(IF($X$3="共同住宅（4階建以上）",VLOOKUP(M36,補助額!A:H,8,FALSE),VLOOKUP(M36,補助額!A:H,7,FALSE)),"－"),"")</f>
        <v/>
      </c>
      <c r="O36" s="38" t="str">
        <f t="shared" si="3"/>
        <v/>
      </c>
      <c r="P36" s="35" t="str">
        <f>IF(I36="","",IF(OR($T$3="",$X$3="",$T$3="選択してください",$X$3="選択してください"),"-",IFERROR(VLOOKUP(R36,こどもエコグレード!A:E,5,FALSE),"－")))</f>
        <v/>
      </c>
      <c r="Q36" s="35" t="str">
        <f>IFERROR(LEFT(VLOOKUP(B36,内窓設置・外窓交換!L:O,2,FALSE),2),IFERROR(LEFT(VLOOKUP(B36,ドア交換!O:R,2,FALSE),2),""))</f>
        <v/>
      </c>
      <c r="R36" s="35" t="str">
        <f t="shared" si="4"/>
        <v>共同住宅</v>
      </c>
      <c r="S36" s="35" t="str">
        <f t="shared" si="5"/>
        <v>こどもエコ</v>
      </c>
      <c r="T36" s="38" t="str">
        <f>IF(I36&lt;&gt;"",IFERROR(IF($X$3="共同住宅（4階建以上）",VLOOKUP(S36,補助額!A:H,8,FALSE),VLOOKUP(S36,補助額!A:H,7,FALSE)),"－"),"")</f>
        <v/>
      </c>
      <c r="U36" s="38" t="str">
        <f t="shared" si="6"/>
        <v/>
      </c>
      <c r="V36" s="35" t="str">
        <f t="shared" si="7"/>
        <v/>
      </c>
      <c r="W36" s="35" t="str">
        <f t="shared" si="8"/>
        <v>こどもエコ</v>
      </c>
      <c r="X36" s="38" t="str">
        <f>IF(I36&lt;&gt;"",IFERROR(IF($X$3="共同住宅（4階建以上）",VLOOKUP(W36,補助額!A:H,8,FALSE),VLOOKUP(W36,補助額!A:H,7,FALSE)),"－"),"")</f>
        <v/>
      </c>
      <c r="Y36" s="39" t="str">
        <f t="shared" si="9"/>
        <v/>
      </c>
      <c r="Z36" s="1"/>
      <c r="AA36" s="1"/>
      <c r="AB36" s="1"/>
    </row>
    <row r="37" spans="2:28" ht="18" customHeight="1" x14ac:dyDescent="0.4">
      <c r="B37" s="43"/>
      <c r="C37" s="41"/>
      <c r="D37" s="41"/>
      <c r="E37" s="55" t="str">
        <f>IF(OR(B37="",C37="",D37=""),"",IF(AND(MID(B37,8,1)="D",L37="ドア"),IF((C37)*(D37)/10^6&gt;=サイズ!$D$15,"大（L）",IF((C37)*(D37)/10^6&gt;=サイズ!$D$14,"小（S）","対象外")),IF(AND(MID(B37,8,1)="E",L37="ドア"),IF(VLOOKUP(B37,ドア交換!O:S,5,FALSE)="外引込み","小（S）",IF((C37)*(D37)/10^6&gt;=サイズ!$D$17,"大（L）",IF((C37)*(D37)/10^6&gt;=サイズ!$D$16,"小（S）","対象外"))),IF((C37)*(D37)/10^6&gt;=サイズ!$D$13,"大（L）",IF((C37)*(D37)/10^6&gt;=サイズ!$D$12,"中（M）",IF((C37)*(D37)/10^6&gt;=サイズ!$D$11,"小（S）",IF((C37)*(D37)/10^6&gt;=サイズ!$D$10,"極小（X）","対象外")))))))</f>
        <v/>
      </c>
      <c r="G37" s="51" t="str">
        <f t="shared" si="0"/>
        <v/>
      </c>
      <c r="H37" s="50" t="str">
        <f>IFERROR(VLOOKUP(B37,内窓設置・外窓交換!L:O,3,FALSE),IFERROR(VLOOKUP(B37,ドア交換!O:R,3,FALSE),""))</f>
        <v/>
      </c>
      <c r="I37" s="35" t="str">
        <f>IFERROR(VLOOKUP(B37,内窓設置・外窓交換!L:O,4,FALSE),IFERROR(VLOOKUP(B37,ドア交換!O:R,4,FALSE),""))</f>
        <v/>
      </c>
      <c r="J37" s="36"/>
      <c r="K37" s="35" t="str">
        <f t="shared" si="1"/>
        <v/>
      </c>
      <c r="L37" s="35" t="str">
        <f>IFERROR(LEFT(VLOOKUP(B37,内窓設置・外窓交換!L:O,2,FALSE),2),IFERROR(LEFT(VLOOKUP(B37,ドア交換!O:R,2,FALSE),2),""))</f>
        <v/>
      </c>
      <c r="M37" s="35" t="str">
        <f t="shared" si="2"/>
        <v>窓リノベ</v>
      </c>
      <c r="N37" s="37" t="str">
        <f>IF(I37&lt;&gt;"",IFERROR(IF($X$3="共同住宅（4階建以上）",VLOOKUP(M37,補助額!A:H,8,FALSE),VLOOKUP(M37,補助額!A:H,7,FALSE)),"－"),"")</f>
        <v/>
      </c>
      <c r="O37" s="38" t="str">
        <f t="shared" si="3"/>
        <v/>
      </c>
      <c r="P37" s="35" t="str">
        <f>IF(I37="","",IF(OR($T$3="",$X$3="",$T$3="選択してください",$X$3="選択してください"),"-",IFERROR(VLOOKUP(R37,こどもエコグレード!A:E,5,FALSE),"－")))</f>
        <v/>
      </c>
      <c r="Q37" s="35" t="str">
        <f>IFERROR(LEFT(VLOOKUP(B37,内窓設置・外窓交換!L:O,2,FALSE),2),IFERROR(LEFT(VLOOKUP(B37,ドア交換!O:R,2,FALSE),2),""))</f>
        <v/>
      </c>
      <c r="R37" s="35" t="str">
        <f t="shared" si="4"/>
        <v>共同住宅</v>
      </c>
      <c r="S37" s="35" t="str">
        <f t="shared" si="5"/>
        <v>こどもエコ</v>
      </c>
      <c r="T37" s="38" t="str">
        <f>IF(I37&lt;&gt;"",IFERROR(IF($X$3="共同住宅（4階建以上）",VLOOKUP(S37,補助額!A:H,8,FALSE),VLOOKUP(S37,補助額!A:H,7,FALSE)),"－"),"")</f>
        <v/>
      </c>
      <c r="U37" s="38" t="str">
        <f t="shared" si="6"/>
        <v/>
      </c>
      <c r="V37" s="35" t="str">
        <f t="shared" si="7"/>
        <v/>
      </c>
      <c r="W37" s="35" t="str">
        <f t="shared" si="8"/>
        <v>こどもエコ</v>
      </c>
      <c r="X37" s="38" t="str">
        <f>IF(I37&lt;&gt;"",IFERROR(IF($X$3="共同住宅（4階建以上）",VLOOKUP(W37,補助額!A:H,8,FALSE),VLOOKUP(W37,補助額!A:H,7,FALSE)),"－"),"")</f>
        <v/>
      </c>
      <c r="Y37" s="39" t="str">
        <f t="shared" si="9"/>
        <v/>
      </c>
      <c r="Z37" s="1"/>
      <c r="AA37" s="1"/>
      <c r="AB37" s="1"/>
    </row>
    <row r="38" spans="2:28" ht="18" customHeight="1" x14ac:dyDescent="0.4">
      <c r="B38" s="43"/>
      <c r="C38" s="41"/>
      <c r="D38" s="41"/>
      <c r="E38" s="55" t="str">
        <f>IF(OR(B38="",C38="",D38=""),"",IF(AND(MID(B38,8,1)="D",L38="ドア"),IF((C38)*(D38)/10^6&gt;=サイズ!$D$15,"大（L）",IF((C38)*(D38)/10^6&gt;=サイズ!$D$14,"小（S）","対象外")),IF(AND(MID(B38,8,1)="E",L38="ドア"),IF(VLOOKUP(B38,ドア交換!O:S,5,FALSE)="外引込み","小（S）",IF((C38)*(D38)/10^6&gt;=サイズ!$D$17,"大（L）",IF((C38)*(D38)/10^6&gt;=サイズ!$D$16,"小（S）","対象外"))),IF((C38)*(D38)/10^6&gt;=サイズ!$D$13,"大（L）",IF((C38)*(D38)/10^6&gt;=サイズ!$D$12,"中（M）",IF((C38)*(D38)/10^6&gt;=サイズ!$D$11,"小（S）",IF((C38)*(D38)/10^6&gt;=サイズ!$D$10,"極小（X）","対象外")))))))</f>
        <v/>
      </c>
      <c r="G38" s="51" t="str">
        <f t="shared" si="0"/>
        <v/>
      </c>
      <c r="H38" s="50" t="str">
        <f>IFERROR(VLOOKUP(B38,内窓設置・外窓交換!L:O,3,FALSE),IFERROR(VLOOKUP(B38,ドア交換!O:R,3,FALSE),""))</f>
        <v/>
      </c>
      <c r="I38" s="35" t="str">
        <f>IFERROR(VLOOKUP(B38,内窓設置・外窓交換!L:O,4,FALSE),IFERROR(VLOOKUP(B38,ドア交換!O:R,4,FALSE),""))</f>
        <v/>
      </c>
      <c r="J38" s="36"/>
      <c r="K38" s="35" t="str">
        <f t="shared" si="1"/>
        <v/>
      </c>
      <c r="L38" s="35" t="str">
        <f>IFERROR(LEFT(VLOOKUP(B38,内窓設置・外窓交換!L:O,2,FALSE),2),IFERROR(LEFT(VLOOKUP(B38,ドア交換!O:R,2,FALSE),2),""))</f>
        <v/>
      </c>
      <c r="M38" s="35" t="str">
        <f t="shared" si="2"/>
        <v>窓リノベ</v>
      </c>
      <c r="N38" s="37" t="str">
        <f>IF(I38&lt;&gt;"",IFERROR(IF($X$3="共同住宅（4階建以上）",VLOOKUP(M38,補助額!A:H,8,FALSE),VLOOKUP(M38,補助額!A:H,7,FALSE)),"－"),"")</f>
        <v/>
      </c>
      <c r="O38" s="38" t="str">
        <f t="shared" si="3"/>
        <v/>
      </c>
      <c r="P38" s="35" t="str">
        <f>IF(I38="","",IF(OR($T$3="",$X$3="",$T$3="選択してください",$X$3="選択してください"),"-",IFERROR(VLOOKUP(R38,こどもエコグレード!A:E,5,FALSE),"－")))</f>
        <v/>
      </c>
      <c r="Q38" s="35" t="str">
        <f>IFERROR(LEFT(VLOOKUP(B38,内窓設置・外窓交換!L:O,2,FALSE),2),IFERROR(LEFT(VLOOKUP(B38,ドア交換!O:R,2,FALSE),2),""))</f>
        <v/>
      </c>
      <c r="R38" s="35" t="str">
        <f t="shared" si="4"/>
        <v>共同住宅</v>
      </c>
      <c r="S38" s="35" t="str">
        <f t="shared" si="5"/>
        <v>こどもエコ</v>
      </c>
      <c r="T38" s="38" t="str">
        <f>IF(I38&lt;&gt;"",IFERROR(IF($X$3="共同住宅（4階建以上）",VLOOKUP(S38,補助額!A:H,8,FALSE),VLOOKUP(S38,補助額!A:H,7,FALSE)),"－"),"")</f>
        <v/>
      </c>
      <c r="U38" s="38" t="str">
        <f t="shared" si="6"/>
        <v/>
      </c>
      <c r="V38" s="35" t="str">
        <f t="shared" si="7"/>
        <v/>
      </c>
      <c r="W38" s="35" t="str">
        <f t="shared" si="8"/>
        <v>こどもエコ</v>
      </c>
      <c r="X38" s="38" t="str">
        <f>IF(I38&lt;&gt;"",IFERROR(IF($X$3="共同住宅（4階建以上）",VLOOKUP(W38,補助額!A:H,8,FALSE),VLOOKUP(W38,補助額!A:H,7,FALSE)),"－"),"")</f>
        <v/>
      </c>
      <c r="Y38" s="39" t="str">
        <f t="shared" si="9"/>
        <v/>
      </c>
      <c r="Z38" s="1"/>
      <c r="AA38" s="1"/>
      <c r="AB38" s="1"/>
    </row>
    <row r="39" spans="2:28" ht="18" customHeight="1" x14ac:dyDescent="0.4">
      <c r="B39" s="43"/>
      <c r="C39" s="41"/>
      <c r="D39" s="41"/>
      <c r="E39" s="55" t="str">
        <f>IF(OR(B39="",C39="",D39=""),"",IF(AND(MID(B39,8,1)="D",L39="ドア"),IF((C39)*(D39)/10^6&gt;=サイズ!$D$15,"大（L）",IF((C39)*(D39)/10^6&gt;=サイズ!$D$14,"小（S）","対象外")),IF(AND(MID(B39,8,1)="E",L39="ドア"),IF(VLOOKUP(B39,ドア交換!O:S,5,FALSE)="外引込み","小（S）",IF((C39)*(D39)/10^6&gt;=サイズ!$D$17,"大（L）",IF((C39)*(D39)/10^6&gt;=サイズ!$D$16,"小（S）","対象外"))),IF((C39)*(D39)/10^6&gt;=サイズ!$D$13,"大（L）",IF((C39)*(D39)/10^6&gt;=サイズ!$D$12,"中（M）",IF((C39)*(D39)/10^6&gt;=サイズ!$D$11,"小（S）",IF((C39)*(D39)/10^6&gt;=サイズ!$D$10,"極小（X）","対象外")))))))</f>
        <v/>
      </c>
      <c r="G39" s="51" t="str">
        <f t="shared" si="0"/>
        <v/>
      </c>
      <c r="H39" s="50" t="str">
        <f>IFERROR(VLOOKUP(B39,内窓設置・外窓交換!L:O,3,FALSE),IFERROR(VLOOKUP(B39,ドア交換!O:R,3,FALSE),""))</f>
        <v/>
      </c>
      <c r="I39" s="35" t="str">
        <f>IFERROR(VLOOKUP(B39,内窓設置・外窓交換!L:O,4,FALSE),IFERROR(VLOOKUP(B39,ドア交換!O:R,4,FALSE),""))</f>
        <v/>
      </c>
      <c r="J39" s="36"/>
      <c r="K39" s="35" t="str">
        <f t="shared" si="1"/>
        <v/>
      </c>
      <c r="L39" s="35" t="str">
        <f>IFERROR(LEFT(VLOOKUP(B39,内窓設置・外窓交換!L:O,2,FALSE),2),IFERROR(LEFT(VLOOKUP(B39,ドア交換!O:R,2,FALSE),2),""))</f>
        <v/>
      </c>
      <c r="M39" s="35" t="str">
        <f t="shared" si="2"/>
        <v>窓リノベ</v>
      </c>
      <c r="N39" s="37" t="str">
        <f>IF(I39&lt;&gt;"",IFERROR(IF($X$3="共同住宅（4階建以上）",VLOOKUP(M39,補助額!A:H,8,FALSE),VLOOKUP(M39,補助額!A:H,7,FALSE)),"－"),"")</f>
        <v/>
      </c>
      <c r="O39" s="38" t="str">
        <f>IF(AND(J39&lt;&gt;"",N39&lt;&gt;""),N39*J39,"")</f>
        <v/>
      </c>
      <c r="P39" s="35" t="str">
        <f>IF(I39="","",IF(OR($T$3="",$X$3="",$T$3="選択してください",$X$3="選択してください"),"-",IFERROR(VLOOKUP(R39,こどもエコグレード!A:E,5,FALSE),"－")))</f>
        <v/>
      </c>
      <c r="Q39" s="35" t="str">
        <f>IFERROR(LEFT(VLOOKUP(B39,内窓設置・外窓交換!L:O,2,FALSE),2),IFERROR(LEFT(VLOOKUP(B39,ドア交換!O:R,2,FALSE),2),""))</f>
        <v/>
      </c>
      <c r="R39" s="35" t="str">
        <f>I39&amp;IF($X$3="戸建住宅","戸建住宅","共同住宅")&amp;$T$3</f>
        <v>共同住宅</v>
      </c>
      <c r="S39" s="35" t="str">
        <f t="shared" si="5"/>
        <v>こどもエコ</v>
      </c>
      <c r="T39" s="38" t="str">
        <f>IF(I39&lt;&gt;"",IFERROR(IF($X$3="共同住宅（4階建以上）",VLOOKUP(S39,補助額!A:H,8,FALSE),VLOOKUP(S39,補助額!A:H,7,FALSE)),"－"),"")</f>
        <v/>
      </c>
      <c r="U39" s="38" t="str">
        <f>IF(AND(J39&lt;&gt;"",T39&lt;&gt;""),T39*J39,"")</f>
        <v/>
      </c>
      <c r="V39" s="35" t="str">
        <f t="shared" si="7"/>
        <v/>
      </c>
      <c r="W39" s="35" t="str">
        <f t="shared" si="8"/>
        <v>こどもエコ</v>
      </c>
      <c r="X39" s="38" t="str">
        <f>IF(I39&lt;&gt;"",IFERROR(IF($X$3="共同住宅（4階建以上）",VLOOKUP(W39,補助額!A:H,8,FALSE),VLOOKUP(W39,補助額!A:H,7,FALSE)),"－"),"")</f>
        <v/>
      </c>
    </row>
    <row r="40" spans="2:28" ht="18" customHeight="1" thickBot="1" x14ac:dyDescent="0.45">
      <c r="B40" s="44"/>
      <c r="C40" s="42"/>
      <c r="D40" s="42"/>
      <c r="E40" s="56" t="str">
        <f>IF(OR(B40="",C40="",D40=""),"",IF(AND(MID(B40,8,1)="D",L40="ドア"),IF((C40)*(D40)/10^6&gt;=サイズ!$D$15,"大（L）",IF((C40)*(D40)/10^6&gt;=サイズ!$D$14,"小（S）","対象外")),IF(AND(MID(B40,8,1)="E",L40="ドア"),IF(VLOOKUP(B40,ドア交換!O:S,5,FALSE)="外引込み","小（S）",IF((C40)*(D40)/10^6&gt;=サイズ!$D$17,"大（L）",IF((C40)*(D40)/10^6&gt;=サイズ!$D$16,"小（S）","対象外"))),IF((C40)*(D40)/10^6&gt;=サイズ!$D$13,"大（L）",IF((C40)*(D40)/10^6&gt;=サイズ!$D$12,"中（M）",IF((C40)*(D40)/10^6&gt;=サイズ!$D$11,"小（S）",IF((C40)*(D40)/10^6&gt;=サイズ!$D$10,"極小（X）","対象外")))))))</f>
        <v/>
      </c>
      <c r="G40" s="52" t="str">
        <f t="shared" si="0"/>
        <v/>
      </c>
      <c r="H40" s="50" t="str">
        <f>IFERROR(VLOOKUP(B40,内窓設置・外窓交換!L:O,3,FALSE),IFERROR(VLOOKUP(B40,ドア交換!O:R,3,FALSE),""))</f>
        <v/>
      </c>
      <c r="I40" s="35" t="str">
        <f>IFERROR(VLOOKUP(B40,内窓設置・外窓交換!L:O,4,FALSE),IFERROR(VLOOKUP(B40,ドア交換!O:R,4,FALSE),""))</f>
        <v/>
      </c>
      <c r="J40" s="36"/>
      <c r="K40" s="35" t="str">
        <f t="shared" si="1"/>
        <v/>
      </c>
      <c r="L40" s="35" t="str">
        <f>IFERROR(LEFT(VLOOKUP(B40,内窓設置・外窓交換!L:O,2,FALSE),2),IFERROR(LEFT(VLOOKUP(B40,ドア交換!O:R,2,FALSE),2),""))</f>
        <v/>
      </c>
      <c r="M40" s="35" t="str">
        <f t="shared" si="2"/>
        <v>窓リノベ</v>
      </c>
      <c r="N40" s="37" t="str">
        <f>IF(I40&lt;&gt;"",IFERROR(IF($X$3="共同住宅（4階建以上）",VLOOKUP(M40,補助額!A:H,8,FALSE),VLOOKUP(M40,補助額!A:H,7,FALSE)),"－"),"")</f>
        <v/>
      </c>
      <c r="O40" s="38" t="str">
        <f>IF(AND(J40&lt;&gt;"",N40&lt;&gt;""),N40*J40,"")</f>
        <v/>
      </c>
      <c r="P40" s="35" t="str">
        <f>IF(I40="","",IF(OR($T$3="",$X$3="",$T$3="選択してください",$X$3="選択してください"),"-",IFERROR(VLOOKUP(R40,こどもエコグレード!A:E,5,FALSE),"－")))</f>
        <v/>
      </c>
      <c r="Q40" s="35" t="str">
        <f>IFERROR(LEFT(VLOOKUP(B40,内窓設置・外窓交換!L:O,2,FALSE),2),IFERROR(LEFT(VLOOKUP(B40,ドア交換!O:R,2,FALSE),2),""))</f>
        <v/>
      </c>
      <c r="R40" s="35" t="str">
        <f>I40&amp;IF($X$3="戸建住宅","戸建住宅","共同住宅")&amp;$T$3</f>
        <v>共同住宅</v>
      </c>
      <c r="S40" s="35" t="str">
        <f t="shared" si="5"/>
        <v>こどもエコ</v>
      </c>
      <c r="T40" s="38" t="str">
        <f>IF(I40&lt;&gt;"",IFERROR(IF($X$3="共同住宅（4階建以上）",VLOOKUP(S40,補助額!A:H,8,FALSE),VLOOKUP(S40,補助額!A:H,7,FALSE)),"－"),"")</f>
        <v/>
      </c>
      <c r="U40" s="38" t="str">
        <f>IF(AND(J40&lt;&gt;"",T40&lt;&gt;""),T40*J40,"")</f>
        <v/>
      </c>
      <c r="V40" s="35" t="str">
        <f t="shared" si="7"/>
        <v/>
      </c>
      <c r="W40" s="35" t="str">
        <f t="shared" si="8"/>
        <v>こどもエコ</v>
      </c>
      <c r="X40" s="38" t="str">
        <f>IF(I40&lt;&gt;"",IFERROR(IF($X$3="共同住宅（4階建以上）",VLOOKUP(W40,補助額!A:H,8,FALSE),VLOOKUP(W40,補助額!A:H,7,FALSE)),"－"),"")</f>
        <v/>
      </c>
    </row>
  </sheetData>
  <sheetProtection algorithmName="SHA-512" hashValue="lNbYuHedVF/3D+hNrx4mRbINSTK1kS/3TqPomMHXBX3dZV1YLENHd+NfuJSKQVH9Kia9VQYkHmNnVzrVTIBO9Q==" saltValue="MrzaHvSJY8M+KS6XQkfV9A==" spinCount="100000" sheet="1" objects="1" scenarios="1" autoFilter="0"/>
  <mergeCells count="11">
    <mergeCell ref="B5:B7"/>
    <mergeCell ref="I5:I7"/>
    <mergeCell ref="H5:H7"/>
    <mergeCell ref="C5:E6"/>
    <mergeCell ref="K2:M2"/>
    <mergeCell ref="K5:O6"/>
    <mergeCell ref="P5:Y5"/>
    <mergeCell ref="P6:U6"/>
    <mergeCell ref="V6:Y6"/>
    <mergeCell ref="J5:J7"/>
    <mergeCell ref="G5:G7"/>
  </mergeCells>
  <phoneticPr fontId="2"/>
  <conditionalFormatting sqref="X3 T3">
    <cfRule type="expression" dxfId="1" priority="1">
      <formula>T3="選択してください"</formula>
    </cfRule>
  </conditionalFormatting>
  <dataValidations count="4">
    <dataValidation type="list" allowBlank="1" showInputMessage="1" showErrorMessage="1" sqref="X3">
      <formula1>"選択してください,戸建住宅,共同住宅（3階建以下）,共同住宅（4階建以上）"</formula1>
    </dataValidation>
    <dataValidation type="list" allowBlank="1" showInputMessage="1" showErrorMessage="1" sqref="T3">
      <formula1>"選択してください,1～2地域,3地域,4地域,5～7地域,8地域"</formula1>
    </dataValidation>
    <dataValidation type="decimal" allowBlank="1" showInputMessage="1" showErrorMessage="1" sqref="C9:D40">
      <formula1>0</formula1>
      <formula2>100000</formula2>
    </dataValidation>
    <dataValidation type="whole" allowBlank="1" showInputMessage="1" showErrorMessage="1" sqref="J9:J40">
      <formula1>0</formula1>
      <formula2>100000</formula2>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100"/>
  <sheetViews>
    <sheetView showGridLines="0" zoomScale="70" zoomScaleNormal="70" workbookViewId="0">
      <pane xSplit="1" ySplit="6" topLeftCell="B7" activePane="bottomRight" state="frozen"/>
      <selection pane="topRight" activeCell="B1" sqref="B1"/>
      <selection pane="bottomLeft" activeCell="A4" sqref="A4"/>
      <selection pane="bottomRight" activeCell="D2" sqref="D2"/>
    </sheetView>
  </sheetViews>
  <sheetFormatPr defaultRowHeight="18.75" x14ac:dyDescent="0.4"/>
  <cols>
    <col min="1" max="1" width="2.125" style="59" customWidth="1"/>
    <col min="2" max="2" width="10.625" style="59" customWidth="1"/>
    <col min="3" max="3" width="13.875" style="59" customWidth="1"/>
    <col min="4" max="4" width="36.375" style="59" customWidth="1"/>
    <col min="5" max="5" width="12.75" style="59" customWidth="1"/>
    <col min="6" max="6" width="7.375" style="59" customWidth="1"/>
    <col min="7" max="7" width="36.25" style="59" customWidth="1"/>
    <col min="8" max="8" width="7.375" style="59" customWidth="1"/>
    <col min="9" max="9" width="28.75" style="59" customWidth="1"/>
    <col min="10" max="10" width="10.875" style="59" customWidth="1"/>
    <col min="11" max="11" width="8.25" style="59" bestFit="1" customWidth="1"/>
    <col min="12" max="12" width="19.125" style="59" customWidth="1"/>
    <col min="13" max="13" width="18.25" style="59" customWidth="1"/>
    <col min="14" max="14" width="33" style="59" customWidth="1"/>
    <col min="15" max="16384" width="9" style="59"/>
  </cols>
  <sheetData>
    <row r="1" spans="2:14" ht="14.25" customHeight="1" x14ac:dyDescent="0.4"/>
    <row r="2" spans="2:14" ht="27.75" customHeight="1" x14ac:dyDescent="0.4">
      <c r="C2" s="61" t="s">
        <v>2276</v>
      </c>
      <c r="D2" s="69"/>
      <c r="E2" s="70" t="str">
        <f>IF($D$2="","",IF(ISERROR(VLOOKUP(D2,内窓設置・外窓交換!$L:$P,5,0)),VLOOKUP(D2,ドア交換!$O:$T,6,0),VLOOKUP(D2,内窓設置・外窓交換!$L:$P,5,0)))</f>
        <v/>
      </c>
      <c r="F2" s="71" t="s">
        <v>2287</v>
      </c>
    </row>
    <row r="3" spans="2:14" ht="18" customHeight="1" x14ac:dyDescent="0.4">
      <c r="D3" s="63"/>
      <c r="F3" s="71" t="s">
        <v>2286</v>
      </c>
    </row>
    <row r="4" spans="2:14" ht="25.5" customHeight="1" x14ac:dyDescent="0.4">
      <c r="B4" s="62" t="s">
        <v>2281</v>
      </c>
      <c r="D4" s="63"/>
    </row>
    <row r="5" spans="2:14" s="65" customFormat="1" ht="24.75" customHeight="1" x14ac:dyDescent="0.4">
      <c r="B5" s="73" t="s">
        <v>2280</v>
      </c>
      <c r="C5" s="73" t="s">
        <v>2269</v>
      </c>
      <c r="D5" s="64" t="s">
        <v>1948</v>
      </c>
      <c r="E5" s="73" t="s">
        <v>2272</v>
      </c>
      <c r="F5" s="73" t="s">
        <v>2270</v>
      </c>
      <c r="G5" s="64" t="s">
        <v>1949</v>
      </c>
      <c r="H5" s="73" t="s">
        <v>2271</v>
      </c>
      <c r="I5" s="64" t="s">
        <v>1950</v>
      </c>
      <c r="J5" s="137" t="s">
        <v>1951</v>
      </c>
      <c r="K5" s="64" t="s">
        <v>1952</v>
      </c>
      <c r="L5" s="137" t="s">
        <v>2273</v>
      </c>
      <c r="M5" s="137" t="s">
        <v>2274</v>
      </c>
      <c r="N5" s="137" t="s">
        <v>1953</v>
      </c>
    </row>
    <row r="6" spans="2:14" s="65" customFormat="1" ht="18.75" customHeight="1" x14ac:dyDescent="0.4">
      <c r="B6" s="66"/>
      <c r="C6" s="66"/>
      <c r="D6" s="67"/>
      <c r="E6" s="66"/>
      <c r="F6" s="66"/>
      <c r="G6" s="67"/>
      <c r="H6" s="66"/>
      <c r="I6" s="67"/>
      <c r="J6" s="138"/>
      <c r="K6" s="67"/>
      <c r="L6" s="138"/>
      <c r="M6" s="138"/>
      <c r="N6" s="138"/>
    </row>
    <row r="7" spans="2:14" x14ac:dyDescent="0.4">
      <c r="B7" s="68" t="str">
        <f>IF($D$2="","",IF($E$2=0.65,IFERROR(IF(INDEX(APガラス性能一覧!A:A,MATCH(ROW(B1),APガラス性能一覧!$O:$O,0))="","",INDEX(APガラス性能一覧!A:A,MATCH(ROW(B1),APガラス性能一覧!$O:$O,0))),""),IFERROR(IF(INDEX(APガラス性能一覧!A:A,MATCH(ROW(B1),APガラス性能一覧!$N:$N,0))="","",INDEX(APガラス性能一覧!A:A,MATCH(ROW(B1),APガラス性能一覧!$N:$N,0))),"")))</f>
        <v/>
      </c>
      <c r="C7" s="68" t="str">
        <f>IFERROR(VLOOKUP($B7,APガラス性能一覧!$A$2:$M$6097,2,0),"")</f>
        <v/>
      </c>
      <c r="D7" s="68" t="str">
        <f>IFERROR(VLOOKUP($B7,APガラス性能一覧!$A$2:$M$6097,3,0),"")</f>
        <v/>
      </c>
      <c r="E7" s="68" t="str">
        <f>IFERROR(VLOOKUP($B7,APガラス性能一覧!$A$2:$M$6097,4,0),"")</f>
        <v/>
      </c>
      <c r="F7" s="68" t="str">
        <f>IFERROR(VLOOKUP($B7,APガラス性能一覧!$A$2:$M$6097,5,0),"")</f>
        <v/>
      </c>
      <c r="G7" s="68" t="str">
        <f>IFERROR(VLOOKUP($B7,APガラス性能一覧!$A$2:$M$6097,6,0),"")</f>
        <v/>
      </c>
      <c r="H7" s="68" t="str">
        <f>IFERROR(VLOOKUP($B7,APガラス性能一覧!$A$2:$M$6097,7,0),"")</f>
        <v/>
      </c>
      <c r="I7" s="68" t="str">
        <f>IFERROR(VLOOKUP($B7,APガラス性能一覧!$A$2:$M$6097,8,0),"")</f>
        <v/>
      </c>
      <c r="J7" s="68" t="str">
        <f>IFERROR(VLOOKUP($B7,APガラス性能一覧!$A$2:$M$6097,9,0),"")</f>
        <v/>
      </c>
      <c r="K7" s="68" t="str">
        <f>IFERROR(VLOOKUP($B7,APガラス性能一覧!$A$2:$M$6097,10,0),"")</f>
        <v/>
      </c>
      <c r="L7" s="68" t="str">
        <f>IFERROR(VLOOKUP($B7,APガラス性能一覧!$A$2:$M$6097,11,0),"")</f>
        <v/>
      </c>
      <c r="M7" s="68" t="str">
        <f>IFERROR(VLOOKUP($B7,APガラス性能一覧!$A$2:$M$6097,12,0),"")</f>
        <v/>
      </c>
      <c r="N7" s="68" t="str">
        <f>IFERROR(VLOOKUP($B7,APガラス性能一覧!$A$2:$M$6097,13,0),"")</f>
        <v/>
      </c>
    </row>
    <row r="8" spans="2:14" x14ac:dyDescent="0.4">
      <c r="B8" s="68" t="str">
        <f>IF($D$2="","",IF($E$2=0.65,IFERROR(IF(INDEX(APガラス性能一覧!A:A,MATCH(ROW(B2),APガラス性能一覧!$O:$O,0))="","",INDEX(APガラス性能一覧!A:A,MATCH(ROW(B2),APガラス性能一覧!$O:$O,0))),""),IFERROR(IF(INDEX(APガラス性能一覧!A:A,MATCH(ROW(B2),APガラス性能一覧!$N:$N,0))="","",INDEX(APガラス性能一覧!A:A,MATCH(ROW(B2),APガラス性能一覧!$N:$N,0))),"")))</f>
        <v/>
      </c>
      <c r="C8" s="68" t="str">
        <f>IFERROR(VLOOKUP($B8,APガラス性能一覧!$A$2:$M$6097,2,0),"")</f>
        <v/>
      </c>
      <c r="D8" s="68" t="str">
        <f>IFERROR(VLOOKUP($B8,APガラス性能一覧!$A$2:$M$6097,3,0),"")</f>
        <v/>
      </c>
      <c r="E8" s="68" t="str">
        <f>IFERROR(VLOOKUP($B8,APガラス性能一覧!$A$2:$M$6097,4,0),"")</f>
        <v/>
      </c>
      <c r="F8" s="68" t="str">
        <f>IFERROR(VLOOKUP($B8,APガラス性能一覧!$A$2:$M$6097,5,0),"")</f>
        <v/>
      </c>
      <c r="G8" s="68" t="str">
        <f>IFERROR(VLOOKUP($B8,APガラス性能一覧!$A$2:$M$6097,6,0),"")</f>
        <v/>
      </c>
      <c r="H8" s="68" t="str">
        <f>IFERROR(VLOOKUP($B8,APガラス性能一覧!$A$2:$M$6097,7,0),"")</f>
        <v/>
      </c>
      <c r="I8" s="68" t="str">
        <f>IFERROR(VLOOKUP($B8,APガラス性能一覧!$A$2:$M$6097,8,0),"")</f>
        <v/>
      </c>
      <c r="J8" s="68" t="str">
        <f>IFERROR(VLOOKUP($B8,APガラス性能一覧!$A$2:$M$6097,9,0),"")</f>
        <v/>
      </c>
      <c r="K8" s="68" t="str">
        <f>IFERROR(VLOOKUP($B8,APガラス性能一覧!$A$2:$M$6097,10,0),"")</f>
        <v/>
      </c>
      <c r="L8" s="68" t="str">
        <f>IFERROR(VLOOKUP($B8,APガラス性能一覧!$A$2:$M$6097,11,0),"")</f>
        <v/>
      </c>
      <c r="M8" s="68" t="str">
        <f>IFERROR(VLOOKUP($B8,APガラス性能一覧!$A$2:$M$6097,12,0),"")</f>
        <v/>
      </c>
      <c r="N8" s="68" t="str">
        <f>IFERROR(VLOOKUP($B8,APガラス性能一覧!$A$2:$M$6097,13,0),"")</f>
        <v/>
      </c>
    </row>
    <row r="9" spans="2:14" x14ac:dyDescent="0.4">
      <c r="B9" s="68" t="str">
        <f>IF($D$2="","",IF($E$2=0.65,IFERROR(IF(INDEX(APガラス性能一覧!A:A,MATCH(ROW(B3),APガラス性能一覧!$O:$O,0))="","",INDEX(APガラス性能一覧!A:A,MATCH(ROW(B3),APガラス性能一覧!$O:$O,0))),""),IFERROR(IF(INDEX(APガラス性能一覧!A:A,MATCH(ROW(B3),APガラス性能一覧!$N:$N,0))="","",INDEX(APガラス性能一覧!A:A,MATCH(ROW(B3),APガラス性能一覧!$N:$N,0))),"")))</f>
        <v/>
      </c>
      <c r="C9" s="68" t="str">
        <f>IFERROR(VLOOKUP($B9,APガラス性能一覧!$A$2:$M$6097,2,0),"")</f>
        <v/>
      </c>
      <c r="D9" s="68" t="str">
        <f>IFERROR(VLOOKUP($B9,APガラス性能一覧!$A$2:$M$6097,3,0),"")</f>
        <v/>
      </c>
      <c r="E9" s="68" t="str">
        <f>IFERROR(VLOOKUP($B9,APガラス性能一覧!$A$2:$M$6097,4,0),"")</f>
        <v/>
      </c>
      <c r="F9" s="68" t="str">
        <f>IFERROR(VLOOKUP($B9,APガラス性能一覧!$A$2:$M$6097,5,0),"")</f>
        <v/>
      </c>
      <c r="G9" s="68" t="str">
        <f>IFERROR(VLOOKUP($B9,APガラス性能一覧!$A$2:$M$6097,6,0),"")</f>
        <v/>
      </c>
      <c r="H9" s="68" t="str">
        <f>IFERROR(VLOOKUP($B9,APガラス性能一覧!$A$2:$M$6097,7,0),"")</f>
        <v/>
      </c>
      <c r="I9" s="68" t="str">
        <f>IFERROR(VLOOKUP($B9,APガラス性能一覧!$A$2:$M$6097,8,0),"")</f>
        <v/>
      </c>
      <c r="J9" s="68" t="str">
        <f>IFERROR(VLOOKUP($B9,APガラス性能一覧!$A$2:$M$6097,9,0),"")</f>
        <v/>
      </c>
      <c r="K9" s="68" t="str">
        <f>IFERROR(VLOOKUP($B9,APガラス性能一覧!$A$2:$M$6097,10,0),"")</f>
        <v/>
      </c>
      <c r="L9" s="68" t="str">
        <f>IFERROR(VLOOKUP($B9,APガラス性能一覧!$A$2:$M$6097,11,0),"")</f>
        <v/>
      </c>
      <c r="M9" s="68" t="str">
        <f>IFERROR(VLOOKUP($B9,APガラス性能一覧!$A$2:$M$6097,12,0),"")</f>
        <v/>
      </c>
      <c r="N9" s="68" t="str">
        <f>IFERROR(VLOOKUP($B9,APガラス性能一覧!$A$2:$M$6097,13,0),"")</f>
        <v/>
      </c>
    </row>
    <row r="10" spans="2:14" x14ac:dyDescent="0.4">
      <c r="B10" s="68" t="str">
        <f>IF($D$2="","",IF($E$2=0.65,IFERROR(IF(INDEX(APガラス性能一覧!A:A,MATCH(ROW(B4),APガラス性能一覧!$O:$O,0))="","",INDEX(APガラス性能一覧!A:A,MATCH(ROW(B4),APガラス性能一覧!$O:$O,0))),""),IFERROR(IF(INDEX(APガラス性能一覧!A:A,MATCH(ROW(B4),APガラス性能一覧!$N:$N,0))="","",INDEX(APガラス性能一覧!A:A,MATCH(ROW(B4),APガラス性能一覧!$N:$N,0))),"")))</f>
        <v/>
      </c>
      <c r="C10" s="68" t="str">
        <f>IFERROR(VLOOKUP($B10,APガラス性能一覧!$A$2:$M$6097,2,0),"")</f>
        <v/>
      </c>
      <c r="D10" s="68" t="str">
        <f>IFERROR(VLOOKUP($B10,APガラス性能一覧!$A$2:$M$6097,3,0),"")</f>
        <v/>
      </c>
      <c r="E10" s="68" t="str">
        <f>IFERROR(VLOOKUP($B10,APガラス性能一覧!$A$2:$M$6097,4,0),"")</f>
        <v/>
      </c>
      <c r="F10" s="68" t="str">
        <f>IFERROR(VLOOKUP($B10,APガラス性能一覧!$A$2:$M$6097,5,0),"")</f>
        <v/>
      </c>
      <c r="G10" s="68" t="str">
        <f>IFERROR(VLOOKUP($B10,APガラス性能一覧!$A$2:$M$6097,6,0),"")</f>
        <v/>
      </c>
      <c r="H10" s="68" t="str">
        <f>IFERROR(VLOOKUP($B10,APガラス性能一覧!$A$2:$M$6097,7,0),"")</f>
        <v/>
      </c>
      <c r="I10" s="68" t="str">
        <f>IFERROR(VLOOKUP($B10,APガラス性能一覧!$A$2:$M$6097,8,0),"")</f>
        <v/>
      </c>
      <c r="J10" s="68" t="str">
        <f>IFERROR(VLOOKUP($B10,APガラス性能一覧!$A$2:$M$6097,9,0),"")</f>
        <v/>
      </c>
      <c r="K10" s="68" t="str">
        <f>IFERROR(VLOOKUP($B10,APガラス性能一覧!$A$2:$M$6097,10,0),"")</f>
        <v/>
      </c>
      <c r="L10" s="68" t="str">
        <f>IFERROR(VLOOKUP($B10,APガラス性能一覧!$A$2:$M$6097,11,0),"")</f>
        <v/>
      </c>
      <c r="M10" s="68" t="str">
        <f>IFERROR(VLOOKUP($B10,APガラス性能一覧!$A$2:$M$6097,12,0),"")</f>
        <v/>
      </c>
      <c r="N10" s="68" t="str">
        <f>IFERROR(VLOOKUP($B10,APガラス性能一覧!$A$2:$M$6097,13,0),"")</f>
        <v/>
      </c>
    </row>
    <row r="11" spans="2:14" x14ac:dyDescent="0.4">
      <c r="B11" s="68" t="str">
        <f>IF($D$2="","",IF($E$2=0.65,IFERROR(IF(INDEX(APガラス性能一覧!A:A,MATCH(ROW(B5),APガラス性能一覧!$O:$O,0))="","",INDEX(APガラス性能一覧!A:A,MATCH(ROW(B5),APガラス性能一覧!$O:$O,0))),""),IFERROR(IF(INDEX(APガラス性能一覧!A:A,MATCH(ROW(B5),APガラス性能一覧!$N:$N,0))="","",INDEX(APガラス性能一覧!A:A,MATCH(ROW(B5),APガラス性能一覧!$N:$N,0))),"")))</f>
        <v/>
      </c>
      <c r="C11" s="68" t="str">
        <f>IFERROR(VLOOKUP($B11,APガラス性能一覧!$A$2:$M$6097,2,0),"")</f>
        <v/>
      </c>
      <c r="D11" s="68" t="str">
        <f>IFERROR(VLOOKUP($B11,APガラス性能一覧!$A$2:$M$6097,3,0),"")</f>
        <v/>
      </c>
      <c r="E11" s="68" t="str">
        <f>IFERROR(VLOOKUP($B11,APガラス性能一覧!$A$2:$M$6097,4,0),"")</f>
        <v/>
      </c>
      <c r="F11" s="68" t="str">
        <f>IFERROR(VLOOKUP($B11,APガラス性能一覧!$A$2:$M$6097,5,0),"")</f>
        <v/>
      </c>
      <c r="G11" s="68" t="str">
        <f>IFERROR(VLOOKUP($B11,APガラス性能一覧!$A$2:$M$6097,6,0),"")</f>
        <v/>
      </c>
      <c r="H11" s="68" t="str">
        <f>IFERROR(VLOOKUP($B11,APガラス性能一覧!$A$2:$M$6097,7,0),"")</f>
        <v/>
      </c>
      <c r="I11" s="68" t="str">
        <f>IFERROR(VLOOKUP($B11,APガラス性能一覧!$A$2:$M$6097,8,0),"")</f>
        <v/>
      </c>
      <c r="J11" s="68" t="str">
        <f>IFERROR(VLOOKUP($B11,APガラス性能一覧!$A$2:$M$6097,9,0),"")</f>
        <v/>
      </c>
      <c r="K11" s="68" t="str">
        <f>IFERROR(VLOOKUP($B11,APガラス性能一覧!$A$2:$M$6097,10,0),"")</f>
        <v/>
      </c>
      <c r="L11" s="68" t="str">
        <f>IFERROR(VLOOKUP($B11,APガラス性能一覧!$A$2:$M$6097,11,0),"")</f>
        <v/>
      </c>
      <c r="M11" s="68" t="str">
        <f>IFERROR(VLOOKUP($B11,APガラス性能一覧!$A$2:$M$6097,12,0),"")</f>
        <v/>
      </c>
      <c r="N11" s="68" t="str">
        <f>IFERROR(VLOOKUP($B11,APガラス性能一覧!$A$2:$M$6097,13,0),"")</f>
        <v/>
      </c>
    </row>
    <row r="12" spans="2:14" x14ac:dyDescent="0.4">
      <c r="B12" s="68" t="str">
        <f>IF($D$2="","",IF($E$2=0.65,IFERROR(IF(INDEX(APガラス性能一覧!A:A,MATCH(ROW(B6),APガラス性能一覧!$O:$O,0))="","",INDEX(APガラス性能一覧!A:A,MATCH(ROW(B6),APガラス性能一覧!$O:$O,0))),""),IFERROR(IF(INDEX(APガラス性能一覧!A:A,MATCH(ROW(B6),APガラス性能一覧!$N:$N,0))="","",INDEX(APガラス性能一覧!A:A,MATCH(ROW(B6),APガラス性能一覧!$N:$N,0))),"")))</f>
        <v/>
      </c>
      <c r="C12" s="68" t="str">
        <f>IFERROR(VLOOKUP($B12,APガラス性能一覧!$A$2:$M$6097,2,0),"")</f>
        <v/>
      </c>
      <c r="D12" s="68" t="str">
        <f>IFERROR(VLOOKUP($B12,APガラス性能一覧!$A$2:$M$6097,3,0),"")</f>
        <v/>
      </c>
      <c r="E12" s="68" t="str">
        <f>IFERROR(VLOOKUP($B12,APガラス性能一覧!$A$2:$M$6097,4,0),"")</f>
        <v/>
      </c>
      <c r="F12" s="68" t="str">
        <f>IFERROR(VLOOKUP($B12,APガラス性能一覧!$A$2:$M$6097,5,0),"")</f>
        <v/>
      </c>
      <c r="G12" s="68" t="str">
        <f>IFERROR(VLOOKUP($B12,APガラス性能一覧!$A$2:$M$6097,6,0),"")</f>
        <v/>
      </c>
      <c r="H12" s="68" t="str">
        <f>IFERROR(VLOOKUP($B12,APガラス性能一覧!$A$2:$M$6097,7,0),"")</f>
        <v/>
      </c>
      <c r="I12" s="68" t="str">
        <f>IFERROR(VLOOKUP($B12,APガラス性能一覧!$A$2:$M$6097,8,0),"")</f>
        <v/>
      </c>
      <c r="J12" s="68" t="str">
        <f>IFERROR(VLOOKUP($B12,APガラス性能一覧!$A$2:$M$6097,9,0),"")</f>
        <v/>
      </c>
      <c r="K12" s="68" t="str">
        <f>IFERROR(VLOOKUP($B12,APガラス性能一覧!$A$2:$M$6097,10,0),"")</f>
        <v/>
      </c>
      <c r="L12" s="68" t="str">
        <f>IFERROR(VLOOKUP($B12,APガラス性能一覧!$A$2:$M$6097,11,0),"")</f>
        <v/>
      </c>
      <c r="M12" s="68" t="str">
        <f>IFERROR(VLOOKUP($B12,APガラス性能一覧!$A$2:$M$6097,12,0),"")</f>
        <v/>
      </c>
      <c r="N12" s="68" t="str">
        <f>IFERROR(VLOOKUP($B12,APガラス性能一覧!$A$2:$M$6097,13,0),"")</f>
        <v/>
      </c>
    </row>
    <row r="13" spans="2:14" x14ac:dyDescent="0.4">
      <c r="B13" s="68" t="str">
        <f>IF($D$2="","",IF($E$2=0.65,IFERROR(IF(INDEX(APガラス性能一覧!A:A,MATCH(ROW(B7),APガラス性能一覧!$O:$O,0))="","",INDEX(APガラス性能一覧!A:A,MATCH(ROW(B7),APガラス性能一覧!$O:$O,0))),""),IFERROR(IF(INDEX(APガラス性能一覧!A:A,MATCH(ROW(B7),APガラス性能一覧!$N:$N,0))="","",INDEX(APガラス性能一覧!A:A,MATCH(ROW(B7),APガラス性能一覧!$N:$N,0))),"")))</f>
        <v/>
      </c>
      <c r="C13" s="68" t="str">
        <f>IFERROR(VLOOKUP($B13,APガラス性能一覧!$A$2:$M$6097,2,0),"")</f>
        <v/>
      </c>
      <c r="D13" s="68" t="str">
        <f>IFERROR(VLOOKUP($B13,APガラス性能一覧!$A$2:$M$6097,3,0),"")</f>
        <v/>
      </c>
      <c r="E13" s="68" t="str">
        <f>IFERROR(VLOOKUP($B13,APガラス性能一覧!$A$2:$M$6097,4,0),"")</f>
        <v/>
      </c>
      <c r="F13" s="68" t="str">
        <f>IFERROR(VLOOKUP($B13,APガラス性能一覧!$A$2:$M$6097,5,0),"")</f>
        <v/>
      </c>
      <c r="G13" s="68" t="str">
        <f>IFERROR(VLOOKUP($B13,APガラス性能一覧!$A$2:$M$6097,6,0),"")</f>
        <v/>
      </c>
      <c r="H13" s="68" t="str">
        <f>IFERROR(VLOOKUP($B13,APガラス性能一覧!$A$2:$M$6097,7,0),"")</f>
        <v/>
      </c>
      <c r="I13" s="68" t="str">
        <f>IFERROR(VLOOKUP($B13,APガラス性能一覧!$A$2:$M$6097,8,0),"")</f>
        <v/>
      </c>
      <c r="J13" s="68" t="str">
        <f>IFERROR(VLOOKUP($B13,APガラス性能一覧!$A$2:$M$6097,9,0),"")</f>
        <v/>
      </c>
      <c r="K13" s="68" t="str">
        <f>IFERROR(VLOOKUP($B13,APガラス性能一覧!$A$2:$M$6097,10,0),"")</f>
        <v/>
      </c>
      <c r="L13" s="68" t="str">
        <f>IFERROR(VLOOKUP($B13,APガラス性能一覧!$A$2:$M$6097,11,0),"")</f>
        <v/>
      </c>
      <c r="M13" s="68" t="str">
        <f>IFERROR(VLOOKUP($B13,APガラス性能一覧!$A$2:$M$6097,12,0),"")</f>
        <v/>
      </c>
      <c r="N13" s="68" t="str">
        <f>IFERROR(VLOOKUP($B13,APガラス性能一覧!$A$2:$M$6097,13,0),"")</f>
        <v/>
      </c>
    </row>
    <row r="14" spans="2:14" x14ac:dyDescent="0.4">
      <c r="B14" s="68" t="str">
        <f>IF($D$2="","",IF($E$2=0.65,IFERROR(IF(INDEX(APガラス性能一覧!A:A,MATCH(ROW(B8),APガラス性能一覧!$O:$O,0))="","",INDEX(APガラス性能一覧!A:A,MATCH(ROW(B8),APガラス性能一覧!$O:$O,0))),""),IFERROR(IF(INDEX(APガラス性能一覧!A:A,MATCH(ROW(B8),APガラス性能一覧!$N:$N,0))="","",INDEX(APガラス性能一覧!A:A,MATCH(ROW(B8),APガラス性能一覧!$N:$N,0))),"")))</f>
        <v/>
      </c>
      <c r="C14" s="68" t="str">
        <f>IFERROR(VLOOKUP($B14,APガラス性能一覧!$A$2:$M$6097,2,0),"")</f>
        <v/>
      </c>
      <c r="D14" s="68" t="str">
        <f>IFERROR(VLOOKUP($B14,APガラス性能一覧!$A$2:$M$6097,3,0),"")</f>
        <v/>
      </c>
      <c r="E14" s="68" t="str">
        <f>IFERROR(VLOOKUP($B14,APガラス性能一覧!$A$2:$M$6097,4,0),"")</f>
        <v/>
      </c>
      <c r="F14" s="68" t="str">
        <f>IFERROR(VLOOKUP($B14,APガラス性能一覧!$A$2:$M$6097,5,0),"")</f>
        <v/>
      </c>
      <c r="G14" s="68" t="str">
        <f>IFERROR(VLOOKUP($B14,APガラス性能一覧!$A$2:$M$6097,6,0),"")</f>
        <v/>
      </c>
      <c r="H14" s="68" t="str">
        <f>IFERROR(VLOOKUP($B14,APガラス性能一覧!$A$2:$M$6097,7,0),"")</f>
        <v/>
      </c>
      <c r="I14" s="68" t="str">
        <f>IFERROR(VLOOKUP($B14,APガラス性能一覧!$A$2:$M$6097,8,0),"")</f>
        <v/>
      </c>
      <c r="J14" s="68" t="str">
        <f>IFERROR(VLOOKUP($B14,APガラス性能一覧!$A$2:$M$6097,9,0),"")</f>
        <v/>
      </c>
      <c r="K14" s="68" t="str">
        <f>IFERROR(VLOOKUP($B14,APガラス性能一覧!$A$2:$M$6097,10,0),"")</f>
        <v/>
      </c>
      <c r="L14" s="68" t="str">
        <f>IFERROR(VLOOKUP($B14,APガラス性能一覧!$A$2:$M$6097,11,0),"")</f>
        <v/>
      </c>
      <c r="M14" s="68" t="str">
        <f>IFERROR(VLOOKUP($B14,APガラス性能一覧!$A$2:$M$6097,12,0),"")</f>
        <v/>
      </c>
      <c r="N14" s="68" t="str">
        <f>IFERROR(VLOOKUP($B14,APガラス性能一覧!$A$2:$M$6097,13,0),"")</f>
        <v/>
      </c>
    </row>
    <row r="15" spans="2:14" x14ac:dyDescent="0.4">
      <c r="B15" s="68" t="str">
        <f>IF($D$2="","",IF($E$2=0.65,IFERROR(IF(INDEX(APガラス性能一覧!A:A,MATCH(ROW(B9),APガラス性能一覧!$O:$O,0))="","",INDEX(APガラス性能一覧!A:A,MATCH(ROW(B9),APガラス性能一覧!$O:$O,0))),""),IFERROR(IF(INDEX(APガラス性能一覧!A:A,MATCH(ROW(B9),APガラス性能一覧!$N:$N,0))="","",INDEX(APガラス性能一覧!A:A,MATCH(ROW(B9),APガラス性能一覧!$N:$N,0))),"")))</f>
        <v/>
      </c>
      <c r="C15" s="68" t="str">
        <f>IFERROR(VLOOKUP($B15,APガラス性能一覧!$A$2:$M$6097,2,0),"")</f>
        <v/>
      </c>
      <c r="D15" s="68" t="str">
        <f>IFERROR(VLOOKUP($B15,APガラス性能一覧!$A$2:$M$6097,3,0),"")</f>
        <v/>
      </c>
      <c r="E15" s="68" t="str">
        <f>IFERROR(VLOOKUP($B15,APガラス性能一覧!$A$2:$M$6097,4,0),"")</f>
        <v/>
      </c>
      <c r="F15" s="68" t="str">
        <f>IFERROR(VLOOKUP($B15,APガラス性能一覧!$A$2:$M$6097,5,0),"")</f>
        <v/>
      </c>
      <c r="G15" s="68" t="str">
        <f>IFERROR(VLOOKUP($B15,APガラス性能一覧!$A$2:$M$6097,6,0),"")</f>
        <v/>
      </c>
      <c r="H15" s="68" t="str">
        <f>IFERROR(VLOOKUP($B15,APガラス性能一覧!$A$2:$M$6097,7,0),"")</f>
        <v/>
      </c>
      <c r="I15" s="68" t="str">
        <f>IFERROR(VLOOKUP($B15,APガラス性能一覧!$A$2:$M$6097,8,0),"")</f>
        <v/>
      </c>
      <c r="J15" s="68" t="str">
        <f>IFERROR(VLOOKUP($B15,APガラス性能一覧!$A$2:$M$6097,9,0),"")</f>
        <v/>
      </c>
      <c r="K15" s="68" t="str">
        <f>IFERROR(VLOOKUP($B15,APガラス性能一覧!$A$2:$M$6097,10,0),"")</f>
        <v/>
      </c>
      <c r="L15" s="68" t="str">
        <f>IFERROR(VLOOKUP($B15,APガラス性能一覧!$A$2:$M$6097,11,0),"")</f>
        <v/>
      </c>
      <c r="M15" s="68" t="str">
        <f>IFERROR(VLOOKUP($B15,APガラス性能一覧!$A$2:$M$6097,12,0),"")</f>
        <v/>
      </c>
      <c r="N15" s="68" t="str">
        <f>IFERROR(VLOOKUP($B15,APガラス性能一覧!$A$2:$M$6097,13,0),"")</f>
        <v/>
      </c>
    </row>
    <row r="16" spans="2:14" x14ac:dyDescent="0.4">
      <c r="B16" s="68" t="str">
        <f>IF($D$2="","",IF($E$2=0.65,IFERROR(IF(INDEX(APガラス性能一覧!A:A,MATCH(ROW(B10),APガラス性能一覧!$O:$O,0))="","",INDEX(APガラス性能一覧!A:A,MATCH(ROW(B10),APガラス性能一覧!$O:$O,0))),""),IFERROR(IF(INDEX(APガラス性能一覧!A:A,MATCH(ROW(B10),APガラス性能一覧!$N:$N,0))="","",INDEX(APガラス性能一覧!A:A,MATCH(ROW(B10),APガラス性能一覧!$N:$N,0))),"")))</f>
        <v/>
      </c>
      <c r="C16" s="68" t="str">
        <f>IFERROR(VLOOKUP($B16,APガラス性能一覧!$A$2:$M$6097,2,0),"")</f>
        <v/>
      </c>
      <c r="D16" s="68" t="str">
        <f>IFERROR(VLOOKUP($B16,APガラス性能一覧!$A$2:$M$6097,3,0),"")</f>
        <v/>
      </c>
      <c r="E16" s="68" t="str">
        <f>IFERROR(VLOOKUP($B16,APガラス性能一覧!$A$2:$M$6097,4,0),"")</f>
        <v/>
      </c>
      <c r="F16" s="68" t="str">
        <f>IFERROR(VLOOKUP($B16,APガラス性能一覧!$A$2:$M$6097,5,0),"")</f>
        <v/>
      </c>
      <c r="G16" s="68" t="str">
        <f>IFERROR(VLOOKUP($B16,APガラス性能一覧!$A$2:$M$6097,6,0),"")</f>
        <v/>
      </c>
      <c r="H16" s="68" t="str">
        <f>IFERROR(VLOOKUP($B16,APガラス性能一覧!$A$2:$M$6097,7,0),"")</f>
        <v/>
      </c>
      <c r="I16" s="68" t="str">
        <f>IFERROR(VLOOKUP($B16,APガラス性能一覧!$A$2:$M$6097,8,0),"")</f>
        <v/>
      </c>
      <c r="J16" s="68" t="str">
        <f>IFERROR(VLOOKUP($B16,APガラス性能一覧!$A$2:$M$6097,9,0),"")</f>
        <v/>
      </c>
      <c r="K16" s="68" t="str">
        <f>IFERROR(VLOOKUP($B16,APガラス性能一覧!$A$2:$M$6097,10,0),"")</f>
        <v/>
      </c>
      <c r="L16" s="68" t="str">
        <f>IFERROR(VLOOKUP($B16,APガラス性能一覧!$A$2:$M$6097,11,0),"")</f>
        <v/>
      </c>
      <c r="M16" s="68" t="str">
        <f>IFERROR(VLOOKUP($B16,APガラス性能一覧!$A$2:$M$6097,12,0),"")</f>
        <v/>
      </c>
      <c r="N16" s="68" t="str">
        <f>IFERROR(VLOOKUP($B16,APガラス性能一覧!$A$2:$M$6097,13,0),"")</f>
        <v/>
      </c>
    </row>
    <row r="17" spans="2:14" x14ac:dyDescent="0.4">
      <c r="B17" s="68" t="str">
        <f>IF($D$2="","",IF($E$2=0.65,IFERROR(IF(INDEX(APガラス性能一覧!A:A,MATCH(ROW(B11),APガラス性能一覧!$O:$O,0))="","",INDEX(APガラス性能一覧!A:A,MATCH(ROW(B11),APガラス性能一覧!$O:$O,0))),""),IFERROR(IF(INDEX(APガラス性能一覧!A:A,MATCH(ROW(B11),APガラス性能一覧!$N:$N,0))="","",INDEX(APガラス性能一覧!A:A,MATCH(ROW(B11),APガラス性能一覧!$N:$N,0))),"")))</f>
        <v/>
      </c>
      <c r="C17" s="68" t="str">
        <f>IFERROR(VLOOKUP($B17,APガラス性能一覧!$A$2:$M$6097,2,0),"")</f>
        <v/>
      </c>
      <c r="D17" s="68" t="str">
        <f>IFERROR(VLOOKUP($B17,APガラス性能一覧!$A$2:$M$6097,3,0),"")</f>
        <v/>
      </c>
      <c r="E17" s="68" t="str">
        <f>IFERROR(VLOOKUP($B17,APガラス性能一覧!$A$2:$M$6097,4,0),"")</f>
        <v/>
      </c>
      <c r="F17" s="68" t="str">
        <f>IFERROR(VLOOKUP($B17,APガラス性能一覧!$A$2:$M$6097,5,0),"")</f>
        <v/>
      </c>
      <c r="G17" s="68" t="str">
        <f>IFERROR(VLOOKUP($B17,APガラス性能一覧!$A$2:$M$6097,6,0),"")</f>
        <v/>
      </c>
      <c r="H17" s="68" t="str">
        <f>IFERROR(VLOOKUP($B17,APガラス性能一覧!$A$2:$M$6097,7,0),"")</f>
        <v/>
      </c>
      <c r="I17" s="68" t="str">
        <f>IFERROR(VLOOKUP($B17,APガラス性能一覧!$A$2:$M$6097,8,0),"")</f>
        <v/>
      </c>
      <c r="J17" s="68" t="str">
        <f>IFERROR(VLOOKUP($B17,APガラス性能一覧!$A$2:$M$6097,9,0),"")</f>
        <v/>
      </c>
      <c r="K17" s="68" t="str">
        <f>IFERROR(VLOOKUP($B17,APガラス性能一覧!$A$2:$M$6097,10,0),"")</f>
        <v/>
      </c>
      <c r="L17" s="68" t="str">
        <f>IFERROR(VLOOKUP($B17,APガラス性能一覧!$A$2:$M$6097,11,0),"")</f>
        <v/>
      </c>
      <c r="M17" s="68" t="str">
        <f>IFERROR(VLOOKUP($B17,APガラス性能一覧!$A$2:$M$6097,12,0),"")</f>
        <v/>
      </c>
      <c r="N17" s="68" t="str">
        <f>IFERROR(VLOOKUP($B17,APガラス性能一覧!$A$2:$M$6097,13,0),"")</f>
        <v/>
      </c>
    </row>
    <row r="18" spans="2:14" x14ac:dyDescent="0.4">
      <c r="B18" s="68" t="str">
        <f>IF($D$2="","",IF($E$2=0.65,IFERROR(IF(INDEX(APガラス性能一覧!A:A,MATCH(ROW(B12),APガラス性能一覧!$O:$O,0))="","",INDEX(APガラス性能一覧!A:A,MATCH(ROW(B12),APガラス性能一覧!$O:$O,0))),""),IFERROR(IF(INDEX(APガラス性能一覧!A:A,MATCH(ROW(B12),APガラス性能一覧!$N:$N,0))="","",INDEX(APガラス性能一覧!A:A,MATCH(ROW(B12),APガラス性能一覧!$N:$N,0))),"")))</f>
        <v/>
      </c>
      <c r="C18" s="68" t="str">
        <f>IFERROR(VLOOKUP($B18,APガラス性能一覧!$A$2:$M$6097,2,0),"")</f>
        <v/>
      </c>
      <c r="D18" s="68" t="str">
        <f>IFERROR(VLOOKUP($B18,APガラス性能一覧!$A$2:$M$6097,3,0),"")</f>
        <v/>
      </c>
      <c r="E18" s="68" t="str">
        <f>IFERROR(VLOOKUP($B18,APガラス性能一覧!$A$2:$M$6097,4,0),"")</f>
        <v/>
      </c>
      <c r="F18" s="68" t="str">
        <f>IFERROR(VLOOKUP($B18,APガラス性能一覧!$A$2:$M$6097,5,0),"")</f>
        <v/>
      </c>
      <c r="G18" s="68" t="str">
        <f>IFERROR(VLOOKUP($B18,APガラス性能一覧!$A$2:$M$6097,6,0),"")</f>
        <v/>
      </c>
      <c r="H18" s="68" t="str">
        <f>IFERROR(VLOOKUP($B18,APガラス性能一覧!$A$2:$M$6097,7,0),"")</f>
        <v/>
      </c>
      <c r="I18" s="68" t="str">
        <f>IFERROR(VLOOKUP($B18,APガラス性能一覧!$A$2:$M$6097,8,0),"")</f>
        <v/>
      </c>
      <c r="J18" s="68" t="str">
        <f>IFERROR(VLOOKUP($B18,APガラス性能一覧!$A$2:$M$6097,9,0),"")</f>
        <v/>
      </c>
      <c r="K18" s="68" t="str">
        <f>IFERROR(VLOOKUP($B18,APガラス性能一覧!$A$2:$M$6097,10,0),"")</f>
        <v/>
      </c>
      <c r="L18" s="68" t="str">
        <f>IFERROR(VLOOKUP($B18,APガラス性能一覧!$A$2:$M$6097,11,0),"")</f>
        <v/>
      </c>
      <c r="M18" s="68" t="str">
        <f>IFERROR(VLOOKUP($B18,APガラス性能一覧!$A$2:$M$6097,12,0),"")</f>
        <v/>
      </c>
      <c r="N18" s="68" t="str">
        <f>IFERROR(VLOOKUP($B18,APガラス性能一覧!$A$2:$M$6097,13,0),"")</f>
        <v/>
      </c>
    </row>
    <row r="19" spans="2:14" x14ac:dyDescent="0.4">
      <c r="B19" s="68" t="str">
        <f>IF($D$2="","",IF($E$2=0.65,IFERROR(IF(INDEX(APガラス性能一覧!A:A,MATCH(ROW(B13),APガラス性能一覧!$O:$O,0))="","",INDEX(APガラス性能一覧!A:A,MATCH(ROW(B13),APガラス性能一覧!$O:$O,0))),""),IFERROR(IF(INDEX(APガラス性能一覧!A:A,MATCH(ROW(B13),APガラス性能一覧!$N:$N,0))="","",INDEX(APガラス性能一覧!A:A,MATCH(ROW(B13),APガラス性能一覧!$N:$N,0))),"")))</f>
        <v/>
      </c>
      <c r="C19" s="68" t="str">
        <f>IFERROR(VLOOKUP($B19,APガラス性能一覧!$A$2:$M$6097,2,0),"")</f>
        <v/>
      </c>
      <c r="D19" s="68" t="str">
        <f>IFERROR(VLOOKUP($B19,APガラス性能一覧!$A$2:$M$6097,3,0),"")</f>
        <v/>
      </c>
      <c r="E19" s="68" t="str">
        <f>IFERROR(VLOOKUP($B19,APガラス性能一覧!$A$2:$M$6097,4,0),"")</f>
        <v/>
      </c>
      <c r="F19" s="68" t="str">
        <f>IFERROR(VLOOKUP($B19,APガラス性能一覧!$A$2:$M$6097,5,0),"")</f>
        <v/>
      </c>
      <c r="G19" s="68" t="str">
        <f>IFERROR(VLOOKUP($B19,APガラス性能一覧!$A$2:$M$6097,6,0),"")</f>
        <v/>
      </c>
      <c r="H19" s="68" t="str">
        <f>IFERROR(VLOOKUP($B19,APガラス性能一覧!$A$2:$M$6097,7,0),"")</f>
        <v/>
      </c>
      <c r="I19" s="68" t="str">
        <f>IFERROR(VLOOKUP($B19,APガラス性能一覧!$A$2:$M$6097,8,0),"")</f>
        <v/>
      </c>
      <c r="J19" s="68" t="str">
        <f>IFERROR(VLOOKUP($B19,APガラス性能一覧!$A$2:$M$6097,9,0),"")</f>
        <v/>
      </c>
      <c r="K19" s="68" t="str">
        <f>IFERROR(VLOOKUP($B19,APガラス性能一覧!$A$2:$M$6097,10,0),"")</f>
        <v/>
      </c>
      <c r="L19" s="68" t="str">
        <f>IFERROR(VLOOKUP($B19,APガラス性能一覧!$A$2:$M$6097,11,0),"")</f>
        <v/>
      </c>
      <c r="M19" s="68" t="str">
        <f>IFERROR(VLOOKUP($B19,APガラス性能一覧!$A$2:$M$6097,12,0),"")</f>
        <v/>
      </c>
      <c r="N19" s="68" t="str">
        <f>IFERROR(VLOOKUP($B19,APガラス性能一覧!$A$2:$M$6097,13,0),"")</f>
        <v/>
      </c>
    </row>
    <row r="20" spans="2:14" x14ac:dyDescent="0.4">
      <c r="B20" s="68" t="str">
        <f>IF($D$2="","",IF($E$2=0.65,IFERROR(IF(INDEX(APガラス性能一覧!A:A,MATCH(ROW(B14),APガラス性能一覧!$O:$O,0))="","",INDEX(APガラス性能一覧!A:A,MATCH(ROW(B14),APガラス性能一覧!$O:$O,0))),""),IFERROR(IF(INDEX(APガラス性能一覧!A:A,MATCH(ROW(B14),APガラス性能一覧!$N:$N,0))="","",INDEX(APガラス性能一覧!A:A,MATCH(ROW(B14),APガラス性能一覧!$N:$N,0))),"")))</f>
        <v/>
      </c>
      <c r="C20" s="68" t="str">
        <f>IFERROR(VLOOKUP($B20,APガラス性能一覧!$A$2:$M$6097,2,0),"")</f>
        <v/>
      </c>
      <c r="D20" s="68" t="str">
        <f>IFERROR(VLOOKUP($B20,APガラス性能一覧!$A$2:$M$6097,3,0),"")</f>
        <v/>
      </c>
      <c r="E20" s="68" t="str">
        <f>IFERROR(VLOOKUP($B20,APガラス性能一覧!$A$2:$M$6097,4,0),"")</f>
        <v/>
      </c>
      <c r="F20" s="68" t="str">
        <f>IFERROR(VLOOKUP($B20,APガラス性能一覧!$A$2:$M$6097,5,0),"")</f>
        <v/>
      </c>
      <c r="G20" s="68" t="str">
        <f>IFERROR(VLOOKUP($B20,APガラス性能一覧!$A$2:$M$6097,6,0),"")</f>
        <v/>
      </c>
      <c r="H20" s="68" t="str">
        <f>IFERROR(VLOOKUP($B20,APガラス性能一覧!$A$2:$M$6097,7,0),"")</f>
        <v/>
      </c>
      <c r="I20" s="68" t="str">
        <f>IFERROR(VLOOKUP($B20,APガラス性能一覧!$A$2:$M$6097,8,0),"")</f>
        <v/>
      </c>
      <c r="J20" s="68" t="str">
        <f>IFERROR(VLOOKUP($B20,APガラス性能一覧!$A$2:$M$6097,9,0),"")</f>
        <v/>
      </c>
      <c r="K20" s="68" t="str">
        <f>IFERROR(VLOOKUP($B20,APガラス性能一覧!$A$2:$M$6097,10,0),"")</f>
        <v/>
      </c>
      <c r="L20" s="68" t="str">
        <f>IFERROR(VLOOKUP($B20,APガラス性能一覧!$A$2:$M$6097,11,0),"")</f>
        <v/>
      </c>
      <c r="M20" s="68" t="str">
        <f>IFERROR(VLOOKUP($B20,APガラス性能一覧!$A$2:$M$6097,12,0),"")</f>
        <v/>
      </c>
      <c r="N20" s="68" t="str">
        <f>IFERROR(VLOOKUP($B20,APガラス性能一覧!$A$2:$M$6097,13,0),"")</f>
        <v/>
      </c>
    </row>
    <row r="21" spans="2:14" x14ac:dyDescent="0.4">
      <c r="B21" s="68" t="str">
        <f>IF($D$2="","",IF($E$2=0.65,IFERROR(IF(INDEX(APガラス性能一覧!A:A,MATCH(ROW(B15),APガラス性能一覧!$O:$O,0))="","",INDEX(APガラス性能一覧!A:A,MATCH(ROW(B15),APガラス性能一覧!$O:$O,0))),""),IFERROR(IF(INDEX(APガラス性能一覧!A:A,MATCH(ROW(B15),APガラス性能一覧!$N:$N,0))="","",INDEX(APガラス性能一覧!A:A,MATCH(ROW(B15),APガラス性能一覧!$N:$N,0))),"")))</f>
        <v/>
      </c>
      <c r="C21" s="68" t="str">
        <f>IFERROR(VLOOKUP($B21,APガラス性能一覧!$A$2:$M$6097,2,0),"")</f>
        <v/>
      </c>
      <c r="D21" s="68" t="str">
        <f>IFERROR(VLOOKUP($B21,APガラス性能一覧!$A$2:$M$6097,3,0),"")</f>
        <v/>
      </c>
      <c r="E21" s="68" t="str">
        <f>IFERROR(VLOOKUP($B21,APガラス性能一覧!$A$2:$M$6097,4,0),"")</f>
        <v/>
      </c>
      <c r="F21" s="68" t="str">
        <f>IFERROR(VLOOKUP($B21,APガラス性能一覧!$A$2:$M$6097,5,0),"")</f>
        <v/>
      </c>
      <c r="G21" s="68" t="str">
        <f>IFERROR(VLOOKUP($B21,APガラス性能一覧!$A$2:$M$6097,6,0),"")</f>
        <v/>
      </c>
      <c r="H21" s="68" t="str">
        <f>IFERROR(VLOOKUP($B21,APガラス性能一覧!$A$2:$M$6097,7,0),"")</f>
        <v/>
      </c>
      <c r="I21" s="68" t="str">
        <f>IFERROR(VLOOKUP($B21,APガラス性能一覧!$A$2:$M$6097,8,0),"")</f>
        <v/>
      </c>
      <c r="J21" s="68" t="str">
        <f>IFERROR(VLOOKUP($B21,APガラス性能一覧!$A$2:$M$6097,9,0),"")</f>
        <v/>
      </c>
      <c r="K21" s="68" t="str">
        <f>IFERROR(VLOOKUP($B21,APガラス性能一覧!$A$2:$M$6097,10,0),"")</f>
        <v/>
      </c>
      <c r="L21" s="68" t="str">
        <f>IFERROR(VLOOKUP($B21,APガラス性能一覧!$A$2:$M$6097,11,0),"")</f>
        <v/>
      </c>
      <c r="M21" s="68" t="str">
        <f>IFERROR(VLOOKUP($B21,APガラス性能一覧!$A$2:$M$6097,12,0),"")</f>
        <v/>
      </c>
      <c r="N21" s="68" t="str">
        <f>IFERROR(VLOOKUP($B21,APガラス性能一覧!$A$2:$M$6097,13,0),"")</f>
        <v/>
      </c>
    </row>
    <row r="22" spans="2:14" x14ac:dyDescent="0.4">
      <c r="B22" s="68" t="str">
        <f>IF($D$2="","",IF($E$2=0.65,IFERROR(IF(INDEX(APガラス性能一覧!A:A,MATCH(ROW(B16),APガラス性能一覧!$O:$O,0))="","",INDEX(APガラス性能一覧!A:A,MATCH(ROW(B16),APガラス性能一覧!$O:$O,0))),""),IFERROR(IF(INDEX(APガラス性能一覧!A:A,MATCH(ROW(B16),APガラス性能一覧!$N:$N,0))="","",INDEX(APガラス性能一覧!A:A,MATCH(ROW(B16),APガラス性能一覧!$N:$N,0))),"")))</f>
        <v/>
      </c>
      <c r="C22" s="68" t="str">
        <f>IFERROR(VLOOKUP($B22,APガラス性能一覧!$A$2:$M$6097,2,0),"")</f>
        <v/>
      </c>
      <c r="D22" s="68" t="str">
        <f>IFERROR(VLOOKUP($B22,APガラス性能一覧!$A$2:$M$6097,3,0),"")</f>
        <v/>
      </c>
      <c r="E22" s="68" t="str">
        <f>IFERROR(VLOOKUP($B22,APガラス性能一覧!$A$2:$M$6097,4,0),"")</f>
        <v/>
      </c>
      <c r="F22" s="68" t="str">
        <f>IFERROR(VLOOKUP($B22,APガラス性能一覧!$A$2:$M$6097,5,0),"")</f>
        <v/>
      </c>
      <c r="G22" s="68" t="str">
        <f>IFERROR(VLOOKUP($B22,APガラス性能一覧!$A$2:$M$6097,6,0),"")</f>
        <v/>
      </c>
      <c r="H22" s="68" t="str">
        <f>IFERROR(VLOOKUP($B22,APガラス性能一覧!$A$2:$M$6097,7,0),"")</f>
        <v/>
      </c>
      <c r="I22" s="68" t="str">
        <f>IFERROR(VLOOKUP($B22,APガラス性能一覧!$A$2:$M$6097,8,0),"")</f>
        <v/>
      </c>
      <c r="J22" s="68" t="str">
        <f>IFERROR(VLOOKUP($B22,APガラス性能一覧!$A$2:$M$6097,9,0),"")</f>
        <v/>
      </c>
      <c r="K22" s="68" t="str">
        <f>IFERROR(VLOOKUP($B22,APガラス性能一覧!$A$2:$M$6097,10,0),"")</f>
        <v/>
      </c>
      <c r="L22" s="68" t="str">
        <f>IFERROR(VLOOKUP($B22,APガラス性能一覧!$A$2:$M$6097,11,0),"")</f>
        <v/>
      </c>
      <c r="M22" s="68" t="str">
        <f>IFERROR(VLOOKUP($B22,APガラス性能一覧!$A$2:$M$6097,12,0),"")</f>
        <v/>
      </c>
      <c r="N22" s="68" t="str">
        <f>IFERROR(VLOOKUP($B22,APガラス性能一覧!$A$2:$M$6097,13,0),"")</f>
        <v/>
      </c>
    </row>
    <row r="23" spans="2:14" x14ac:dyDescent="0.4">
      <c r="B23" s="68" t="str">
        <f>IF($D$2="","",IF($E$2=0.65,IFERROR(IF(INDEX(APガラス性能一覧!A:A,MATCH(ROW(B17),APガラス性能一覧!$O:$O,0))="","",INDEX(APガラス性能一覧!A:A,MATCH(ROW(B17),APガラス性能一覧!$O:$O,0))),""),IFERROR(IF(INDEX(APガラス性能一覧!A:A,MATCH(ROW(B17),APガラス性能一覧!$N:$N,0))="","",INDEX(APガラス性能一覧!A:A,MATCH(ROW(B17),APガラス性能一覧!$N:$N,0))),"")))</f>
        <v/>
      </c>
      <c r="C23" s="68" t="str">
        <f>IFERROR(VLOOKUP($B23,APガラス性能一覧!$A$2:$M$6097,2,0),"")</f>
        <v/>
      </c>
      <c r="D23" s="68" t="str">
        <f>IFERROR(VLOOKUP($B23,APガラス性能一覧!$A$2:$M$6097,3,0),"")</f>
        <v/>
      </c>
      <c r="E23" s="68" t="str">
        <f>IFERROR(VLOOKUP($B23,APガラス性能一覧!$A$2:$M$6097,4,0),"")</f>
        <v/>
      </c>
      <c r="F23" s="68" t="str">
        <f>IFERROR(VLOOKUP($B23,APガラス性能一覧!$A$2:$M$6097,5,0),"")</f>
        <v/>
      </c>
      <c r="G23" s="68" t="str">
        <f>IFERROR(VLOOKUP($B23,APガラス性能一覧!$A$2:$M$6097,6,0),"")</f>
        <v/>
      </c>
      <c r="H23" s="68" t="str">
        <f>IFERROR(VLOOKUP($B23,APガラス性能一覧!$A$2:$M$6097,7,0),"")</f>
        <v/>
      </c>
      <c r="I23" s="68" t="str">
        <f>IFERROR(VLOOKUP($B23,APガラス性能一覧!$A$2:$M$6097,8,0),"")</f>
        <v/>
      </c>
      <c r="J23" s="68" t="str">
        <f>IFERROR(VLOOKUP($B23,APガラス性能一覧!$A$2:$M$6097,9,0),"")</f>
        <v/>
      </c>
      <c r="K23" s="68" t="str">
        <f>IFERROR(VLOOKUP($B23,APガラス性能一覧!$A$2:$M$6097,10,0),"")</f>
        <v/>
      </c>
      <c r="L23" s="68" t="str">
        <f>IFERROR(VLOOKUP($B23,APガラス性能一覧!$A$2:$M$6097,11,0),"")</f>
        <v/>
      </c>
      <c r="M23" s="68" t="str">
        <f>IFERROR(VLOOKUP($B23,APガラス性能一覧!$A$2:$M$6097,12,0),"")</f>
        <v/>
      </c>
      <c r="N23" s="68" t="str">
        <f>IFERROR(VLOOKUP($B23,APガラス性能一覧!$A$2:$M$6097,13,0),"")</f>
        <v/>
      </c>
    </row>
    <row r="24" spans="2:14" x14ac:dyDescent="0.4">
      <c r="B24" s="68" t="str">
        <f>IF($D$2="","",IF($E$2=0.65,IFERROR(IF(INDEX(APガラス性能一覧!A:A,MATCH(ROW(B18),APガラス性能一覧!$O:$O,0))="","",INDEX(APガラス性能一覧!A:A,MATCH(ROW(B18),APガラス性能一覧!$O:$O,0))),""),IFERROR(IF(INDEX(APガラス性能一覧!A:A,MATCH(ROW(B18),APガラス性能一覧!$N:$N,0))="","",INDEX(APガラス性能一覧!A:A,MATCH(ROW(B18),APガラス性能一覧!$N:$N,0))),"")))</f>
        <v/>
      </c>
      <c r="C24" s="68" t="str">
        <f>IFERROR(VLOOKUP($B24,APガラス性能一覧!$A$2:$M$6097,2,0),"")</f>
        <v/>
      </c>
      <c r="D24" s="68" t="str">
        <f>IFERROR(VLOOKUP($B24,APガラス性能一覧!$A$2:$M$6097,3,0),"")</f>
        <v/>
      </c>
      <c r="E24" s="68" t="str">
        <f>IFERROR(VLOOKUP($B24,APガラス性能一覧!$A$2:$M$6097,4,0),"")</f>
        <v/>
      </c>
      <c r="F24" s="68" t="str">
        <f>IFERROR(VLOOKUP($B24,APガラス性能一覧!$A$2:$M$6097,5,0),"")</f>
        <v/>
      </c>
      <c r="G24" s="68" t="str">
        <f>IFERROR(VLOOKUP($B24,APガラス性能一覧!$A$2:$M$6097,6,0),"")</f>
        <v/>
      </c>
      <c r="H24" s="68" t="str">
        <f>IFERROR(VLOOKUP($B24,APガラス性能一覧!$A$2:$M$6097,7,0),"")</f>
        <v/>
      </c>
      <c r="I24" s="68" t="str">
        <f>IFERROR(VLOOKUP($B24,APガラス性能一覧!$A$2:$M$6097,8,0),"")</f>
        <v/>
      </c>
      <c r="J24" s="68" t="str">
        <f>IFERROR(VLOOKUP($B24,APガラス性能一覧!$A$2:$M$6097,9,0),"")</f>
        <v/>
      </c>
      <c r="K24" s="68" t="str">
        <f>IFERROR(VLOOKUP($B24,APガラス性能一覧!$A$2:$M$6097,10,0),"")</f>
        <v/>
      </c>
      <c r="L24" s="68" t="str">
        <f>IFERROR(VLOOKUP($B24,APガラス性能一覧!$A$2:$M$6097,11,0),"")</f>
        <v/>
      </c>
      <c r="M24" s="68" t="str">
        <f>IFERROR(VLOOKUP($B24,APガラス性能一覧!$A$2:$M$6097,12,0),"")</f>
        <v/>
      </c>
      <c r="N24" s="68" t="str">
        <f>IFERROR(VLOOKUP($B24,APガラス性能一覧!$A$2:$M$6097,13,0),"")</f>
        <v/>
      </c>
    </row>
    <row r="25" spans="2:14" x14ac:dyDescent="0.4">
      <c r="B25" s="68" t="str">
        <f>IF($D$2="","",IF($E$2=0.65,IFERROR(IF(INDEX(APガラス性能一覧!A:A,MATCH(ROW(B19),APガラス性能一覧!$O:$O,0))="","",INDEX(APガラス性能一覧!A:A,MATCH(ROW(B19),APガラス性能一覧!$O:$O,0))),""),IFERROR(IF(INDEX(APガラス性能一覧!A:A,MATCH(ROW(B19),APガラス性能一覧!$N:$N,0))="","",INDEX(APガラス性能一覧!A:A,MATCH(ROW(B19),APガラス性能一覧!$N:$N,0))),"")))</f>
        <v/>
      </c>
      <c r="C25" s="68" t="str">
        <f>IFERROR(VLOOKUP($B25,APガラス性能一覧!$A$2:$M$6097,2,0),"")</f>
        <v/>
      </c>
      <c r="D25" s="68" t="str">
        <f>IFERROR(VLOOKUP($B25,APガラス性能一覧!$A$2:$M$6097,3,0),"")</f>
        <v/>
      </c>
      <c r="E25" s="68" t="str">
        <f>IFERROR(VLOOKUP($B25,APガラス性能一覧!$A$2:$M$6097,4,0),"")</f>
        <v/>
      </c>
      <c r="F25" s="68" t="str">
        <f>IFERROR(VLOOKUP($B25,APガラス性能一覧!$A$2:$M$6097,5,0),"")</f>
        <v/>
      </c>
      <c r="G25" s="68" t="str">
        <f>IFERROR(VLOOKUP($B25,APガラス性能一覧!$A$2:$M$6097,6,0),"")</f>
        <v/>
      </c>
      <c r="H25" s="68" t="str">
        <f>IFERROR(VLOOKUP($B25,APガラス性能一覧!$A$2:$M$6097,7,0),"")</f>
        <v/>
      </c>
      <c r="I25" s="68" t="str">
        <f>IFERROR(VLOOKUP($B25,APガラス性能一覧!$A$2:$M$6097,8,0),"")</f>
        <v/>
      </c>
      <c r="J25" s="68" t="str">
        <f>IFERROR(VLOOKUP($B25,APガラス性能一覧!$A$2:$M$6097,9,0),"")</f>
        <v/>
      </c>
      <c r="K25" s="68" t="str">
        <f>IFERROR(VLOOKUP($B25,APガラス性能一覧!$A$2:$M$6097,10,0),"")</f>
        <v/>
      </c>
      <c r="L25" s="68" t="str">
        <f>IFERROR(VLOOKUP($B25,APガラス性能一覧!$A$2:$M$6097,11,0),"")</f>
        <v/>
      </c>
      <c r="M25" s="68" t="str">
        <f>IFERROR(VLOOKUP($B25,APガラス性能一覧!$A$2:$M$6097,12,0),"")</f>
        <v/>
      </c>
      <c r="N25" s="68" t="str">
        <f>IFERROR(VLOOKUP($B25,APガラス性能一覧!$A$2:$M$6097,13,0),"")</f>
        <v/>
      </c>
    </row>
    <row r="26" spans="2:14" x14ac:dyDescent="0.4">
      <c r="B26" s="68" t="str">
        <f>IF($D$2="","",IF($E$2=0.65,IFERROR(IF(INDEX(APガラス性能一覧!A:A,MATCH(ROW(B20),APガラス性能一覧!$O:$O,0))="","",INDEX(APガラス性能一覧!A:A,MATCH(ROW(B20),APガラス性能一覧!$O:$O,0))),""),IFERROR(IF(INDEX(APガラス性能一覧!A:A,MATCH(ROW(B20),APガラス性能一覧!$N:$N,0))="","",INDEX(APガラス性能一覧!A:A,MATCH(ROW(B20),APガラス性能一覧!$N:$N,0))),"")))</f>
        <v/>
      </c>
      <c r="C26" s="68" t="str">
        <f>IFERROR(VLOOKUP($B26,APガラス性能一覧!$A$2:$M$6097,2,0),"")</f>
        <v/>
      </c>
      <c r="D26" s="68" t="str">
        <f>IFERROR(VLOOKUP($B26,APガラス性能一覧!$A$2:$M$6097,3,0),"")</f>
        <v/>
      </c>
      <c r="E26" s="68" t="str">
        <f>IFERROR(VLOOKUP($B26,APガラス性能一覧!$A$2:$M$6097,4,0),"")</f>
        <v/>
      </c>
      <c r="F26" s="68" t="str">
        <f>IFERROR(VLOOKUP($B26,APガラス性能一覧!$A$2:$M$6097,5,0),"")</f>
        <v/>
      </c>
      <c r="G26" s="68" t="str">
        <f>IFERROR(VLOOKUP($B26,APガラス性能一覧!$A$2:$M$6097,6,0),"")</f>
        <v/>
      </c>
      <c r="H26" s="68" t="str">
        <f>IFERROR(VLOOKUP($B26,APガラス性能一覧!$A$2:$M$6097,7,0),"")</f>
        <v/>
      </c>
      <c r="I26" s="68" t="str">
        <f>IFERROR(VLOOKUP($B26,APガラス性能一覧!$A$2:$M$6097,8,0),"")</f>
        <v/>
      </c>
      <c r="J26" s="68" t="str">
        <f>IFERROR(VLOOKUP($B26,APガラス性能一覧!$A$2:$M$6097,9,0),"")</f>
        <v/>
      </c>
      <c r="K26" s="68" t="str">
        <f>IFERROR(VLOOKUP($B26,APガラス性能一覧!$A$2:$M$6097,10,0),"")</f>
        <v/>
      </c>
      <c r="L26" s="68" t="str">
        <f>IFERROR(VLOOKUP($B26,APガラス性能一覧!$A$2:$M$6097,11,0),"")</f>
        <v/>
      </c>
      <c r="M26" s="68" t="str">
        <f>IFERROR(VLOOKUP($B26,APガラス性能一覧!$A$2:$M$6097,12,0),"")</f>
        <v/>
      </c>
      <c r="N26" s="68" t="str">
        <f>IFERROR(VLOOKUP($B26,APガラス性能一覧!$A$2:$M$6097,13,0),"")</f>
        <v/>
      </c>
    </row>
    <row r="27" spans="2:14" x14ac:dyDescent="0.4">
      <c r="B27" s="68" t="str">
        <f>IF($D$2="","",IF($E$2=0.65,IFERROR(IF(INDEX(APガラス性能一覧!A:A,MATCH(ROW(B21),APガラス性能一覧!$O:$O,0))="","",INDEX(APガラス性能一覧!A:A,MATCH(ROW(B21),APガラス性能一覧!$O:$O,0))),""),IFERROR(IF(INDEX(APガラス性能一覧!A:A,MATCH(ROW(B21),APガラス性能一覧!$N:$N,0))="","",INDEX(APガラス性能一覧!A:A,MATCH(ROW(B21),APガラス性能一覧!$N:$N,0))),"")))</f>
        <v/>
      </c>
      <c r="C27" s="68" t="str">
        <f>IFERROR(VLOOKUP($B27,APガラス性能一覧!$A$2:$M$6097,2,0),"")</f>
        <v/>
      </c>
      <c r="D27" s="68" t="str">
        <f>IFERROR(VLOOKUP($B27,APガラス性能一覧!$A$2:$M$6097,3,0),"")</f>
        <v/>
      </c>
      <c r="E27" s="68" t="str">
        <f>IFERROR(VLOOKUP($B27,APガラス性能一覧!$A$2:$M$6097,4,0),"")</f>
        <v/>
      </c>
      <c r="F27" s="68" t="str">
        <f>IFERROR(VLOOKUP($B27,APガラス性能一覧!$A$2:$M$6097,5,0),"")</f>
        <v/>
      </c>
      <c r="G27" s="68" t="str">
        <f>IFERROR(VLOOKUP($B27,APガラス性能一覧!$A$2:$M$6097,6,0),"")</f>
        <v/>
      </c>
      <c r="H27" s="68" t="str">
        <f>IFERROR(VLOOKUP($B27,APガラス性能一覧!$A$2:$M$6097,7,0),"")</f>
        <v/>
      </c>
      <c r="I27" s="68" t="str">
        <f>IFERROR(VLOOKUP($B27,APガラス性能一覧!$A$2:$M$6097,8,0),"")</f>
        <v/>
      </c>
      <c r="J27" s="68" t="str">
        <f>IFERROR(VLOOKUP($B27,APガラス性能一覧!$A$2:$M$6097,9,0),"")</f>
        <v/>
      </c>
      <c r="K27" s="68" t="str">
        <f>IFERROR(VLOOKUP($B27,APガラス性能一覧!$A$2:$M$6097,10,0),"")</f>
        <v/>
      </c>
      <c r="L27" s="68" t="str">
        <f>IFERROR(VLOOKUP($B27,APガラス性能一覧!$A$2:$M$6097,11,0),"")</f>
        <v/>
      </c>
      <c r="M27" s="68" t="str">
        <f>IFERROR(VLOOKUP($B27,APガラス性能一覧!$A$2:$M$6097,12,0),"")</f>
        <v/>
      </c>
      <c r="N27" s="68" t="str">
        <f>IFERROR(VLOOKUP($B27,APガラス性能一覧!$A$2:$M$6097,13,0),"")</f>
        <v/>
      </c>
    </row>
    <row r="28" spans="2:14" x14ac:dyDescent="0.4">
      <c r="B28" s="68" t="str">
        <f>IF($D$2="","",IF($E$2=0.65,IFERROR(IF(INDEX(APガラス性能一覧!A:A,MATCH(ROW(B22),APガラス性能一覧!$O:$O,0))="","",INDEX(APガラス性能一覧!A:A,MATCH(ROW(B22),APガラス性能一覧!$O:$O,0))),""),IFERROR(IF(INDEX(APガラス性能一覧!A:A,MATCH(ROW(B22),APガラス性能一覧!$N:$N,0))="","",INDEX(APガラス性能一覧!A:A,MATCH(ROW(B22),APガラス性能一覧!$N:$N,0))),"")))</f>
        <v/>
      </c>
      <c r="C28" s="68" t="str">
        <f>IFERROR(VLOOKUP($B28,APガラス性能一覧!$A$2:$M$6097,2,0),"")</f>
        <v/>
      </c>
      <c r="D28" s="68" t="str">
        <f>IFERROR(VLOOKUP($B28,APガラス性能一覧!$A$2:$M$6097,3,0),"")</f>
        <v/>
      </c>
      <c r="E28" s="68" t="str">
        <f>IFERROR(VLOOKUP($B28,APガラス性能一覧!$A$2:$M$6097,4,0),"")</f>
        <v/>
      </c>
      <c r="F28" s="68" t="str">
        <f>IFERROR(VLOOKUP($B28,APガラス性能一覧!$A$2:$M$6097,5,0),"")</f>
        <v/>
      </c>
      <c r="G28" s="68" t="str">
        <f>IFERROR(VLOOKUP($B28,APガラス性能一覧!$A$2:$M$6097,6,0),"")</f>
        <v/>
      </c>
      <c r="H28" s="68" t="str">
        <f>IFERROR(VLOOKUP($B28,APガラス性能一覧!$A$2:$M$6097,7,0),"")</f>
        <v/>
      </c>
      <c r="I28" s="68" t="str">
        <f>IFERROR(VLOOKUP($B28,APガラス性能一覧!$A$2:$M$6097,8,0),"")</f>
        <v/>
      </c>
      <c r="J28" s="68" t="str">
        <f>IFERROR(VLOOKUP($B28,APガラス性能一覧!$A$2:$M$6097,9,0),"")</f>
        <v/>
      </c>
      <c r="K28" s="68" t="str">
        <f>IFERROR(VLOOKUP($B28,APガラス性能一覧!$A$2:$M$6097,10,0),"")</f>
        <v/>
      </c>
      <c r="L28" s="68" t="str">
        <f>IFERROR(VLOOKUP($B28,APガラス性能一覧!$A$2:$M$6097,11,0),"")</f>
        <v/>
      </c>
      <c r="M28" s="68" t="str">
        <f>IFERROR(VLOOKUP($B28,APガラス性能一覧!$A$2:$M$6097,12,0),"")</f>
        <v/>
      </c>
      <c r="N28" s="68" t="str">
        <f>IFERROR(VLOOKUP($B28,APガラス性能一覧!$A$2:$M$6097,13,0),"")</f>
        <v/>
      </c>
    </row>
    <row r="29" spans="2:14" x14ac:dyDescent="0.4">
      <c r="B29" s="68" t="str">
        <f>IF($D$2="","",IF($E$2=0.65,IFERROR(IF(INDEX(APガラス性能一覧!A:A,MATCH(ROW(B23),APガラス性能一覧!$O:$O,0))="","",INDEX(APガラス性能一覧!A:A,MATCH(ROW(B23),APガラス性能一覧!$O:$O,0))),""),IFERROR(IF(INDEX(APガラス性能一覧!A:A,MATCH(ROW(B23),APガラス性能一覧!$N:$N,0))="","",INDEX(APガラス性能一覧!A:A,MATCH(ROW(B23),APガラス性能一覧!$N:$N,0))),"")))</f>
        <v/>
      </c>
      <c r="C29" s="68" t="str">
        <f>IFERROR(VLOOKUP($B29,APガラス性能一覧!$A$2:$M$6097,2,0),"")</f>
        <v/>
      </c>
      <c r="D29" s="68" t="str">
        <f>IFERROR(VLOOKUP($B29,APガラス性能一覧!$A$2:$M$6097,3,0),"")</f>
        <v/>
      </c>
      <c r="E29" s="68" t="str">
        <f>IFERROR(VLOOKUP($B29,APガラス性能一覧!$A$2:$M$6097,4,0),"")</f>
        <v/>
      </c>
      <c r="F29" s="68" t="str">
        <f>IFERROR(VLOOKUP($B29,APガラス性能一覧!$A$2:$M$6097,5,0),"")</f>
        <v/>
      </c>
      <c r="G29" s="68" t="str">
        <f>IFERROR(VLOOKUP($B29,APガラス性能一覧!$A$2:$M$6097,6,0),"")</f>
        <v/>
      </c>
      <c r="H29" s="68" t="str">
        <f>IFERROR(VLOOKUP($B29,APガラス性能一覧!$A$2:$M$6097,7,0),"")</f>
        <v/>
      </c>
      <c r="I29" s="68" t="str">
        <f>IFERROR(VLOOKUP($B29,APガラス性能一覧!$A$2:$M$6097,8,0),"")</f>
        <v/>
      </c>
      <c r="J29" s="68" t="str">
        <f>IFERROR(VLOOKUP($B29,APガラス性能一覧!$A$2:$M$6097,9,0),"")</f>
        <v/>
      </c>
      <c r="K29" s="68" t="str">
        <f>IFERROR(VLOOKUP($B29,APガラス性能一覧!$A$2:$M$6097,10,0),"")</f>
        <v/>
      </c>
      <c r="L29" s="68" t="str">
        <f>IFERROR(VLOOKUP($B29,APガラス性能一覧!$A$2:$M$6097,11,0),"")</f>
        <v/>
      </c>
      <c r="M29" s="68" t="str">
        <f>IFERROR(VLOOKUP($B29,APガラス性能一覧!$A$2:$M$6097,12,0),"")</f>
        <v/>
      </c>
      <c r="N29" s="68" t="str">
        <f>IFERROR(VLOOKUP($B29,APガラス性能一覧!$A$2:$M$6097,13,0),"")</f>
        <v/>
      </c>
    </row>
    <row r="30" spans="2:14" x14ac:dyDescent="0.4">
      <c r="B30" s="68" t="str">
        <f>IF($D$2="","",IF($E$2=0.65,IFERROR(IF(INDEX(APガラス性能一覧!A:A,MATCH(ROW(B24),APガラス性能一覧!$O:$O,0))="","",INDEX(APガラス性能一覧!A:A,MATCH(ROW(B24),APガラス性能一覧!$O:$O,0))),""),IFERROR(IF(INDEX(APガラス性能一覧!A:A,MATCH(ROW(B24),APガラス性能一覧!$N:$N,0))="","",INDEX(APガラス性能一覧!A:A,MATCH(ROW(B24),APガラス性能一覧!$N:$N,0))),"")))</f>
        <v/>
      </c>
      <c r="C30" s="68" t="str">
        <f>IFERROR(VLOOKUP($B30,APガラス性能一覧!$A$2:$M$6097,2,0),"")</f>
        <v/>
      </c>
      <c r="D30" s="68" t="str">
        <f>IFERROR(VLOOKUP($B30,APガラス性能一覧!$A$2:$M$6097,3,0),"")</f>
        <v/>
      </c>
      <c r="E30" s="68" t="str">
        <f>IFERROR(VLOOKUP($B30,APガラス性能一覧!$A$2:$M$6097,4,0),"")</f>
        <v/>
      </c>
      <c r="F30" s="68" t="str">
        <f>IFERROR(VLOOKUP($B30,APガラス性能一覧!$A$2:$M$6097,5,0),"")</f>
        <v/>
      </c>
      <c r="G30" s="68" t="str">
        <f>IFERROR(VLOOKUP($B30,APガラス性能一覧!$A$2:$M$6097,6,0),"")</f>
        <v/>
      </c>
      <c r="H30" s="68" t="str">
        <f>IFERROR(VLOOKUP($B30,APガラス性能一覧!$A$2:$M$6097,7,0),"")</f>
        <v/>
      </c>
      <c r="I30" s="68" t="str">
        <f>IFERROR(VLOOKUP($B30,APガラス性能一覧!$A$2:$M$6097,8,0),"")</f>
        <v/>
      </c>
      <c r="J30" s="68" t="str">
        <f>IFERROR(VLOOKUP($B30,APガラス性能一覧!$A$2:$M$6097,9,0),"")</f>
        <v/>
      </c>
      <c r="K30" s="68" t="str">
        <f>IFERROR(VLOOKUP($B30,APガラス性能一覧!$A$2:$M$6097,10,0),"")</f>
        <v/>
      </c>
      <c r="L30" s="68" t="str">
        <f>IFERROR(VLOOKUP($B30,APガラス性能一覧!$A$2:$M$6097,11,0),"")</f>
        <v/>
      </c>
      <c r="M30" s="68" t="str">
        <f>IFERROR(VLOOKUP($B30,APガラス性能一覧!$A$2:$M$6097,12,0),"")</f>
        <v/>
      </c>
      <c r="N30" s="68" t="str">
        <f>IFERROR(VLOOKUP($B30,APガラス性能一覧!$A$2:$M$6097,13,0),"")</f>
        <v/>
      </c>
    </row>
    <row r="31" spans="2:14" x14ac:dyDescent="0.4">
      <c r="B31" s="68" t="str">
        <f>IF($D$2="","",IF($E$2=0.65,IFERROR(IF(INDEX(APガラス性能一覧!A:A,MATCH(ROW(B25),APガラス性能一覧!$O:$O,0))="","",INDEX(APガラス性能一覧!A:A,MATCH(ROW(B25),APガラス性能一覧!$O:$O,0))),""),IFERROR(IF(INDEX(APガラス性能一覧!A:A,MATCH(ROW(B25),APガラス性能一覧!$N:$N,0))="","",INDEX(APガラス性能一覧!A:A,MATCH(ROW(B25),APガラス性能一覧!$N:$N,0))),"")))</f>
        <v/>
      </c>
      <c r="C31" s="68" t="str">
        <f>IFERROR(VLOOKUP($B31,APガラス性能一覧!$A$2:$M$6097,2,0),"")</f>
        <v/>
      </c>
      <c r="D31" s="68" t="str">
        <f>IFERROR(VLOOKUP($B31,APガラス性能一覧!$A$2:$M$6097,3,0),"")</f>
        <v/>
      </c>
      <c r="E31" s="68" t="str">
        <f>IFERROR(VLOOKUP($B31,APガラス性能一覧!$A$2:$M$6097,4,0),"")</f>
        <v/>
      </c>
      <c r="F31" s="68" t="str">
        <f>IFERROR(VLOOKUP($B31,APガラス性能一覧!$A$2:$M$6097,5,0),"")</f>
        <v/>
      </c>
      <c r="G31" s="68" t="str">
        <f>IFERROR(VLOOKUP($B31,APガラス性能一覧!$A$2:$M$6097,6,0),"")</f>
        <v/>
      </c>
      <c r="H31" s="68" t="str">
        <f>IFERROR(VLOOKUP($B31,APガラス性能一覧!$A$2:$M$6097,7,0),"")</f>
        <v/>
      </c>
      <c r="I31" s="68" t="str">
        <f>IFERROR(VLOOKUP($B31,APガラス性能一覧!$A$2:$M$6097,8,0),"")</f>
        <v/>
      </c>
      <c r="J31" s="68" t="str">
        <f>IFERROR(VLOOKUP($B31,APガラス性能一覧!$A$2:$M$6097,9,0),"")</f>
        <v/>
      </c>
      <c r="K31" s="68" t="str">
        <f>IFERROR(VLOOKUP($B31,APガラス性能一覧!$A$2:$M$6097,10,0),"")</f>
        <v/>
      </c>
      <c r="L31" s="68" t="str">
        <f>IFERROR(VLOOKUP($B31,APガラス性能一覧!$A$2:$M$6097,11,0),"")</f>
        <v/>
      </c>
      <c r="M31" s="68" t="str">
        <f>IFERROR(VLOOKUP($B31,APガラス性能一覧!$A$2:$M$6097,12,0),"")</f>
        <v/>
      </c>
      <c r="N31" s="68" t="str">
        <f>IFERROR(VLOOKUP($B31,APガラス性能一覧!$A$2:$M$6097,13,0),"")</f>
        <v/>
      </c>
    </row>
    <row r="32" spans="2:14" x14ac:dyDescent="0.4">
      <c r="B32" s="68" t="str">
        <f>IF($D$2="","",IF($E$2=0.65,IFERROR(IF(INDEX(APガラス性能一覧!A:A,MATCH(ROW(B26),APガラス性能一覧!$O:$O,0))="","",INDEX(APガラス性能一覧!A:A,MATCH(ROW(B26),APガラス性能一覧!$O:$O,0))),""),IFERROR(IF(INDEX(APガラス性能一覧!A:A,MATCH(ROW(B26),APガラス性能一覧!$N:$N,0))="","",INDEX(APガラス性能一覧!A:A,MATCH(ROW(B26),APガラス性能一覧!$N:$N,0))),"")))</f>
        <v/>
      </c>
      <c r="C32" s="68" t="str">
        <f>IFERROR(VLOOKUP($B32,APガラス性能一覧!$A$2:$M$6097,2,0),"")</f>
        <v/>
      </c>
      <c r="D32" s="68" t="str">
        <f>IFERROR(VLOOKUP($B32,APガラス性能一覧!$A$2:$M$6097,3,0),"")</f>
        <v/>
      </c>
      <c r="E32" s="68" t="str">
        <f>IFERROR(VLOOKUP($B32,APガラス性能一覧!$A$2:$M$6097,4,0),"")</f>
        <v/>
      </c>
      <c r="F32" s="68" t="str">
        <f>IFERROR(VLOOKUP($B32,APガラス性能一覧!$A$2:$M$6097,5,0),"")</f>
        <v/>
      </c>
      <c r="G32" s="68" t="str">
        <f>IFERROR(VLOOKUP($B32,APガラス性能一覧!$A$2:$M$6097,6,0),"")</f>
        <v/>
      </c>
      <c r="H32" s="68" t="str">
        <f>IFERROR(VLOOKUP($B32,APガラス性能一覧!$A$2:$M$6097,7,0),"")</f>
        <v/>
      </c>
      <c r="I32" s="68" t="str">
        <f>IFERROR(VLOOKUP($B32,APガラス性能一覧!$A$2:$M$6097,8,0),"")</f>
        <v/>
      </c>
      <c r="J32" s="68" t="str">
        <f>IFERROR(VLOOKUP($B32,APガラス性能一覧!$A$2:$M$6097,9,0),"")</f>
        <v/>
      </c>
      <c r="K32" s="68" t="str">
        <f>IFERROR(VLOOKUP($B32,APガラス性能一覧!$A$2:$M$6097,10,0),"")</f>
        <v/>
      </c>
      <c r="L32" s="68" t="str">
        <f>IFERROR(VLOOKUP($B32,APガラス性能一覧!$A$2:$M$6097,11,0),"")</f>
        <v/>
      </c>
      <c r="M32" s="68" t="str">
        <f>IFERROR(VLOOKUP($B32,APガラス性能一覧!$A$2:$M$6097,12,0),"")</f>
        <v/>
      </c>
      <c r="N32" s="68" t="str">
        <f>IFERROR(VLOOKUP($B32,APガラス性能一覧!$A$2:$M$6097,13,0),"")</f>
        <v/>
      </c>
    </row>
    <row r="33" spans="2:14" x14ac:dyDescent="0.4">
      <c r="B33" s="68" t="str">
        <f>IF($D$2="","",IF($E$2=0.65,IFERROR(IF(INDEX(APガラス性能一覧!A:A,MATCH(ROW(B27),APガラス性能一覧!$O:$O,0))="","",INDEX(APガラス性能一覧!A:A,MATCH(ROW(B27),APガラス性能一覧!$O:$O,0))),""),IFERROR(IF(INDEX(APガラス性能一覧!A:A,MATCH(ROW(B27),APガラス性能一覧!$N:$N,0))="","",INDEX(APガラス性能一覧!A:A,MATCH(ROW(B27),APガラス性能一覧!$N:$N,0))),"")))</f>
        <v/>
      </c>
      <c r="C33" s="68" t="str">
        <f>IFERROR(VLOOKUP($B33,APガラス性能一覧!$A$2:$M$6097,2,0),"")</f>
        <v/>
      </c>
      <c r="D33" s="68" t="str">
        <f>IFERROR(VLOOKUP($B33,APガラス性能一覧!$A$2:$M$6097,3,0),"")</f>
        <v/>
      </c>
      <c r="E33" s="68" t="str">
        <f>IFERROR(VLOOKUP($B33,APガラス性能一覧!$A$2:$M$6097,4,0),"")</f>
        <v/>
      </c>
      <c r="F33" s="68" t="str">
        <f>IFERROR(VLOOKUP($B33,APガラス性能一覧!$A$2:$M$6097,5,0),"")</f>
        <v/>
      </c>
      <c r="G33" s="68" t="str">
        <f>IFERROR(VLOOKUP($B33,APガラス性能一覧!$A$2:$M$6097,6,0),"")</f>
        <v/>
      </c>
      <c r="H33" s="68" t="str">
        <f>IFERROR(VLOOKUP($B33,APガラス性能一覧!$A$2:$M$6097,7,0),"")</f>
        <v/>
      </c>
      <c r="I33" s="68" t="str">
        <f>IFERROR(VLOOKUP($B33,APガラス性能一覧!$A$2:$M$6097,8,0),"")</f>
        <v/>
      </c>
      <c r="J33" s="68" t="str">
        <f>IFERROR(VLOOKUP($B33,APガラス性能一覧!$A$2:$M$6097,9,0),"")</f>
        <v/>
      </c>
      <c r="K33" s="68" t="str">
        <f>IFERROR(VLOOKUP($B33,APガラス性能一覧!$A$2:$M$6097,10,0),"")</f>
        <v/>
      </c>
      <c r="L33" s="68" t="str">
        <f>IFERROR(VLOOKUP($B33,APガラス性能一覧!$A$2:$M$6097,11,0),"")</f>
        <v/>
      </c>
      <c r="M33" s="68" t="str">
        <f>IFERROR(VLOOKUP($B33,APガラス性能一覧!$A$2:$M$6097,12,0),"")</f>
        <v/>
      </c>
      <c r="N33" s="68" t="str">
        <f>IFERROR(VLOOKUP($B33,APガラス性能一覧!$A$2:$M$6097,13,0),"")</f>
        <v/>
      </c>
    </row>
    <row r="34" spans="2:14" x14ac:dyDescent="0.4">
      <c r="B34" s="68" t="str">
        <f>IF($D$2="","",IF($E$2=0.65,IFERROR(IF(INDEX(APガラス性能一覧!A:A,MATCH(ROW(B28),APガラス性能一覧!$O:$O,0))="","",INDEX(APガラス性能一覧!A:A,MATCH(ROW(B28),APガラス性能一覧!$O:$O,0))),""),IFERROR(IF(INDEX(APガラス性能一覧!A:A,MATCH(ROW(B28),APガラス性能一覧!$N:$N,0))="","",INDEX(APガラス性能一覧!A:A,MATCH(ROW(B28),APガラス性能一覧!$N:$N,0))),"")))</f>
        <v/>
      </c>
      <c r="C34" s="68" t="str">
        <f>IFERROR(VLOOKUP($B34,APガラス性能一覧!$A$2:$M$6097,2,0),"")</f>
        <v/>
      </c>
      <c r="D34" s="68" t="str">
        <f>IFERROR(VLOOKUP($B34,APガラス性能一覧!$A$2:$M$6097,3,0),"")</f>
        <v/>
      </c>
      <c r="E34" s="68" t="str">
        <f>IFERROR(VLOOKUP($B34,APガラス性能一覧!$A$2:$M$6097,4,0),"")</f>
        <v/>
      </c>
      <c r="F34" s="68" t="str">
        <f>IFERROR(VLOOKUP($B34,APガラス性能一覧!$A$2:$M$6097,5,0),"")</f>
        <v/>
      </c>
      <c r="G34" s="68" t="str">
        <f>IFERROR(VLOOKUP($B34,APガラス性能一覧!$A$2:$M$6097,6,0),"")</f>
        <v/>
      </c>
      <c r="H34" s="68" t="str">
        <f>IFERROR(VLOOKUP($B34,APガラス性能一覧!$A$2:$M$6097,7,0),"")</f>
        <v/>
      </c>
      <c r="I34" s="68" t="str">
        <f>IFERROR(VLOOKUP($B34,APガラス性能一覧!$A$2:$M$6097,8,0),"")</f>
        <v/>
      </c>
      <c r="J34" s="68" t="str">
        <f>IFERROR(VLOOKUP($B34,APガラス性能一覧!$A$2:$M$6097,9,0),"")</f>
        <v/>
      </c>
      <c r="K34" s="68" t="str">
        <f>IFERROR(VLOOKUP($B34,APガラス性能一覧!$A$2:$M$6097,10,0),"")</f>
        <v/>
      </c>
      <c r="L34" s="68" t="str">
        <f>IFERROR(VLOOKUP($B34,APガラス性能一覧!$A$2:$M$6097,11,0),"")</f>
        <v/>
      </c>
      <c r="M34" s="68" t="str">
        <f>IFERROR(VLOOKUP($B34,APガラス性能一覧!$A$2:$M$6097,12,0),"")</f>
        <v/>
      </c>
      <c r="N34" s="68" t="str">
        <f>IFERROR(VLOOKUP($B34,APガラス性能一覧!$A$2:$M$6097,13,0),"")</f>
        <v/>
      </c>
    </row>
    <row r="35" spans="2:14" x14ac:dyDescent="0.4">
      <c r="B35" s="68" t="str">
        <f>IF($D$2="","",IF($E$2=0.65,IFERROR(IF(INDEX(APガラス性能一覧!A:A,MATCH(ROW(B29),APガラス性能一覧!$O:$O,0))="","",INDEX(APガラス性能一覧!A:A,MATCH(ROW(B29),APガラス性能一覧!$O:$O,0))),""),IFERROR(IF(INDEX(APガラス性能一覧!A:A,MATCH(ROW(B29),APガラス性能一覧!$N:$N,0))="","",INDEX(APガラス性能一覧!A:A,MATCH(ROW(B29),APガラス性能一覧!$N:$N,0))),"")))</f>
        <v/>
      </c>
      <c r="C35" s="68" t="str">
        <f>IFERROR(VLOOKUP($B35,APガラス性能一覧!$A$2:$M$6097,2,0),"")</f>
        <v/>
      </c>
      <c r="D35" s="68" t="str">
        <f>IFERROR(VLOOKUP($B35,APガラス性能一覧!$A$2:$M$6097,3,0),"")</f>
        <v/>
      </c>
      <c r="E35" s="68" t="str">
        <f>IFERROR(VLOOKUP($B35,APガラス性能一覧!$A$2:$M$6097,4,0),"")</f>
        <v/>
      </c>
      <c r="F35" s="68" t="str">
        <f>IFERROR(VLOOKUP($B35,APガラス性能一覧!$A$2:$M$6097,5,0),"")</f>
        <v/>
      </c>
      <c r="G35" s="68" t="str">
        <f>IFERROR(VLOOKUP($B35,APガラス性能一覧!$A$2:$M$6097,6,0),"")</f>
        <v/>
      </c>
      <c r="H35" s="68" t="str">
        <f>IFERROR(VLOOKUP($B35,APガラス性能一覧!$A$2:$M$6097,7,0),"")</f>
        <v/>
      </c>
      <c r="I35" s="68" t="str">
        <f>IFERROR(VLOOKUP($B35,APガラス性能一覧!$A$2:$M$6097,8,0),"")</f>
        <v/>
      </c>
      <c r="J35" s="68" t="str">
        <f>IFERROR(VLOOKUP($B35,APガラス性能一覧!$A$2:$M$6097,9,0),"")</f>
        <v/>
      </c>
      <c r="K35" s="68" t="str">
        <f>IFERROR(VLOOKUP($B35,APガラス性能一覧!$A$2:$M$6097,10,0),"")</f>
        <v/>
      </c>
      <c r="L35" s="68" t="str">
        <f>IFERROR(VLOOKUP($B35,APガラス性能一覧!$A$2:$M$6097,11,0),"")</f>
        <v/>
      </c>
      <c r="M35" s="68" t="str">
        <f>IFERROR(VLOOKUP($B35,APガラス性能一覧!$A$2:$M$6097,12,0),"")</f>
        <v/>
      </c>
      <c r="N35" s="68" t="str">
        <f>IFERROR(VLOOKUP($B35,APガラス性能一覧!$A$2:$M$6097,13,0),"")</f>
        <v/>
      </c>
    </row>
    <row r="36" spans="2:14" x14ac:dyDescent="0.4">
      <c r="B36" s="68" t="str">
        <f>IF($D$2="","",IF($E$2=0.65,IFERROR(IF(INDEX(APガラス性能一覧!A:A,MATCH(ROW(B30),APガラス性能一覧!$O:$O,0))="","",INDEX(APガラス性能一覧!A:A,MATCH(ROW(B30),APガラス性能一覧!$O:$O,0))),""),IFERROR(IF(INDEX(APガラス性能一覧!A:A,MATCH(ROW(B30),APガラス性能一覧!$N:$N,0))="","",INDEX(APガラス性能一覧!A:A,MATCH(ROW(B30),APガラス性能一覧!$N:$N,0))),"")))</f>
        <v/>
      </c>
      <c r="C36" s="68" t="str">
        <f>IFERROR(VLOOKUP($B36,APガラス性能一覧!$A$2:$M$6097,2,0),"")</f>
        <v/>
      </c>
      <c r="D36" s="68" t="str">
        <f>IFERROR(VLOOKUP($B36,APガラス性能一覧!$A$2:$M$6097,3,0),"")</f>
        <v/>
      </c>
      <c r="E36" s="68" t="str">
        <f>IFERROR(VLOOKUP($B36,APガラス性能一覧!$A$2:$M$6097,4,0),"")</f>
        <v/>
      </c>
      <c r="F36" s="68" t="str">
        <f>IFERROR(VLOOKUP($B36,APガラス性能一覧!$A$2:$M$6097,5,0),"")</f>
        <v/>
      </c>
      <c r="G36" s="68" t="str">
        <f>IFERROR(VLOOKUP($B36,APガラス性能一覧!$A$2:$M$6097,6,0),"")</f>
        <v/>
      </c>
      <c r="H36" s="68" t="str">
        <f>IFERROR(VLOOKUP($B36,APガラス性能一覧!$A$2:$M$6097,7,0),"")</f>
        <v/>
      </c>
      <c r="I36" s="68" t="str">
        <f>IFERROR(VLOOKUP($B36,APガラス性能一覧!$A$2:$M$6097,8,0),"")</f>
        <v/>
      </c>
      <c r="J36" s="68" t="str">
        <f>IFERROR(VLOOKUP($B36,APガラス性能一覧!$A$2:$M$6097,9,0),"")</f>
        <v/>
      </c>
      <c r="K36" s="68" t="str">
        <f>IFERROR(VLOOKUP($B36,APガラス性能一覧!$A$2:$M$6097,10,0),"")</f>
        <v/>
      </c>
      <c r="L36" s="68" t="str">
        <f>IFERROR(VLOOKUP($B36,APガラス性能一覧!$A$2:$M$6097,11,0),"")</f>
        <v/>
      </c>
      <c r="M36" s="68" t="str">
        <f>IFERROR(VLOOKUP($B36,APガラス性能一覧!$A$2:$M$6097,12,0),"")</f>
        <v/>
      </c>
      <c r="N36" s="68" t="str">
        <f>IFERROR(VLOOKUP($B36,APガラス性能一覧!$A$2:$M$6097,13,0),"")</f>
        <v/>
      </c>
    </row>
    <row r="37" spans="2:14" x14ac:dyDescent="0.4">
      <c r="B37" s="68" t="str">
        <f>IF($D$2="","",IF($E$2=0.65,IFERROR(IF(INDEX(APガラス性能一覧!A:A,MATCH(ROW(B31),APガラス性能一覧!$O:$O,0))="","",INDEX(APガラス性能一覧!A:A,MATCH(ROW(B31),APガラス性能一覧!$O:$O,0))),""),IFERROR(IF(INDEX(APガラス性能一覧!A:A,MATCH(ROW(B31),APガラス性能一覧!$N:$N,0))="","",INDEX(APガラス性能一覧!A:A,MATCH(ROW(B31),APガラス性能一覧!$N:$N,0))),"")))</f>
        <v/>
      </c>
      <c r="C37" s="68" t="str">
        <f>IFERROR(VLOOKUP($B37,APガラス性能一覧!$A$2:$M$6097,2,0),"")</f>
        <v/>
      </c>
      <c r="D37" s="68" t="str">
        <f>IFERROR(VLOOKUP($B37,APガラス性能一覧!$A$2:$M$6097,3,0),"")</f>
        <v/>
      </c>
      <c r="E37" s="68" t="str">
        <f>IFERROR(VLOOKUP($B37,APガラス性能一覧!$A$2:$M$6097,4,0),"")</f>
        <v/>
      </c>
      <c r="F37" s="68" t="str">
        <f>IFERROR(VLOOKUP($B37,APガラス性能一覧!$A$2:$M$6097,5,0),"")</f>
        <v/>
      </c>
      <c r="G37" s="68" t="str">
        <f>IFERROR(VLOOKUP($B37,APガラス性能一覧!$A$2:$M$6097,6,0),"")</f>
        <v/>
      </c>
      <c r="H37" s="68" t="str">
        <f>IFERROR(VLOOKUP($B37,APガラス性能一覧!$A$2:$M$6097,7,0),"")</f>
        <v/>
      </c>
      <c r="I37" s="68" t="str">
        <f>IFERROR(VLOOKUP($B37,APガラス性能一覧!$A$2:$M$6097,8,0),"")</f>
        <v/>
      </c>
      <c r="J37" s="68" t="str">
        <f>IFERROR(VLOOKUP($B37,APガラス性能一覧!$A$2:$M$6097,9,0),"")</f>
        <v/>
      </c>
      <c r="K37" s="68" t="str">
        <f>IFERROR(VLOOKUP($B37,APガラス性能一覧!$A$2:$M$6097,10,0),"")</f>
        <v/>
      </c>
      <c r="L37" s="68" t="str">
        <f>IFERROR(VLOOKUP($B37,APガラス性能一覧!$A$2:$M$6097,11,0),"")</f>
        <v/>
      </c>
      <c r="M37" s="68" t="str">
        <f>IFERROR(VLOOKUP($B37,APガラス性能一覧!$A$2:$M$6097,12,0),"")</f>
        <v/>
      </c>
      <c r="N37" s="68" t="str">
        <f>IFERROR(VLOOKUP($B37,APガラス性能一覧!$A$2:$M$6097,13,0),"")</f>
        <v/>
      </c>
    </row>
    <row r="38" spans="2:14" x14ac:dyDescent="0.4">
      <c r="B38" s="68" t="str">
        <f>IF($D$2="","",IF($E$2=0.65,IFERROR(IF(INDEX(APガラス性能一覧!A:A,MATCH(ROW(B32),APガラス性能一覧!$O:$O,0))="","",INDEX(APガラス性能一覧!A:A,MATCH(ROW(B32),APガラス性能一覧!$O:$O,0))),""),IFERROR(IF(INDEX(APガラス性能一覧!A:A,MATCH(ROW(B32),APガラス性能一覧!$N:$N,0))="","",INDEX(APガラス性能一覧!A:A,MATCH(ROW(B32),APガラス性能一覧!$N:$N,0))),"")))</f>
        <v/>
      </c>
      <c r="C38" s="68" t="str">
        <f>IFERROR(VLOOKUP($B38,APガラス性能一覧!$A$2:$M$6097,2,0),"")</f>
        <v/>
      </c>
      <c r="D38" s="68" t="str">
        <f>IFERROR(VLOOKUP($B38,APガラス性能一覧!$A$2:$M$6097,3,0),"")</f>
        <v/>
      </c>
      <c r="E38" s="68" t="str">
        <f>IFERROR(VLOOKUP($B38,APガラス性能一覧!$A$2:$M$6097,4,0),"")</f>
        <v/>
      </c>
      <c r="F38" s="68" t="str">
        <f>IFERROR(VLOOKUP($B38,APガラス性能一覧!$A$2:$M$6097,5,0),"")</f>
        <v/>
      </c>
      <c r="G38" s="68" t="str">
        <f>IFERROR(VLOOKUP($B38,APガラス性能一覧!$A$2:$M$6097,6,0),"")</f>
        <v/>
      </c>
      <c r="H38" s="68" t="str">
        <f>IFERROR(VLOOKUP($B38,APガラス性能一覧!$A$2:$M$6097,7,0),"")</f>
        <v/>
      </c>
      <c r="I38" s="68" t="str">
        <f>IFERROR(VLOOKUP($B38,APガラス性能一覧!$A$2:$M$6097,8,0),"")</f>
        <v/>
      </c>
      <c r="J38" s="68" t="str">
        <f>IFERROR(VLOOKUP($B38,APガラス性能一覧!$A$2:$M$6097,9,0),"")</f>
        <v/>
      </c>
      <c r="K38" s="68" t="str">
        <f>IFERROR(VLOOKUP($B38,APガラス性能一覧!$A$2:$M$6097,10,0),"")</f>
        <v/>
      </c>
      <c r="L38" s="68" t="str">
        <f>IFERROR(VLOOKUP($B38,APガラス性能一覧!$A$2:$M$6097,11,0),"")</f>
        <v/>
      </c>
      <c r="M38" s="68" t="str">
        <f>IFERROR(VLOOKUP($B38,APガラス性能一覧!$A$2:$M$6097,12,0),"")</f>
        <v/>
      </c>
      <c r="N38" s="68" t="str">
        <f>IFERROR(VLOOKUP($B38,APガラス性能一覧!$A$2:$M$6097,13,0),"")</f>
        <v/>
      </c>
    </row>
    <row r="39" spans="2:14" x14ac:dyDescent="0.4">
      <c r="B39" s="68" t="str">
        <f>IF($D$2="","",IF($E$2=0.65,IFERROR(IF(INDEX(APガラス性能一覧!A:A,MATCH(ROW(B33),APガラス性能一覧!$O:$O,0))="","",INDEX(APガラス性能一覧!A:A,MATCH(ROW(B33),APガラス性能一覧!$O:$O,0))),""),IFERROR(IF(INDEX(APガラス性能一覧!A:A,MATCH(ROW(B33),APガラス性能一覧!$N:$N,0))="","",INDEX(APガラス性能一覧!A:A,MATCH(ROW(B33),APガラス性能一覧!$N:$N,0))),"")))</f>
        <v/>
      </c>
      <c r="C39" s="68" t="str">
        <f>IFERROR(VLOOKUP($B39,APガラス性能一覧!$A$2:$M$6097,2,0),"")</f>
        <v/>
      </c>
      <c r="D39" s="68" t="str">
        <f>IFERROR(VLOOKUP($B39,APガラス性能一覧!$A$2:$M$6097,3,0),"")</f>
        <v/>
      </c>
      <c r="E39" s="68" t="str">
        <f>IFERROR(VLOOKUP($B39,APガラス性能一覧!$A$2:$M$6097,4,0),"")</f>
        <v/>
      </c>
      <c r="F39" s="68" t="str">
        <f>IFERROR(VLOOKUP($B39,APガラス性能一覧!$A$2:$M$6097,5,0),"")</f>
        <v/>
      </c>
      <c r="G39" s="68" t="str">
        <f>IFERROR(VLOOKUP($B39,APガラス性能一覧!$A$2:$M$6097,6,0),"")</f>
        <v/>
      </c>
      <c r="H39" s="68" t="str">
        <f>IFERROR(VLOOKUP($B39,APガラス性能一覧!$A$2:$M$6097,7,0),"")</f>
        <v/>
      </c>
      <c r="I39" s="68" t="str">
        <f>IFERROR(VLOOKUP($B39,APガラス性能一覧!$A$2:$M$6097,8,0),"")</f>
        <v/>
      </c>
      <c r="J39" s="68" t="str">
        <f>IFERROR(VLOOKUP($B39,APガラス性能一覧!$A$2:$M$6097,9,0),"")</f>
        <v/>
      </c>
      <c r="K39" s="68" t="str">
        <f>IFERROR(VLOOKUP($B39,APガラス性能一覧!$A$2:$M$6097,10,0),"")</f>
        <v/>
      </c>
      <c r="L39" s="68" t="str">
        <f>IFERROR(VLOOKUP($B39,APガラス性能一覧!$A$2:$M$6097,11,0),"")</f>
        <v/>
      </c>
      <c r="M39" s="68" t="str">
        <f>IFERROR(VLOOKUP($B39,APガラス性能一覧!$A$2:$M$6097,12,0),"")</f>
        <v/>
      </c>
      <c r="N39" s="68" t="str">
        <f>IFERROR(VLOOKUP($B39,APガラス性能一覧!$A$2:$M$6097,13,0),"")</f>
        <v/>
      </c>
    </row>
    <row r="40" spans="2:14" x14ac:dyDescent="0.4">
      <c r="B40" s="68" t="str">
        <f>IF($D$2="","",IF($E$2=0.65,IFERROR(IF(INDEX(APガラス性能一覧!A:A,MATCH(ROW(B34),APガラス性能一覧!$O:$O,0))="","",INDEX(APガラス性能一覧!A:A,MATCH(ROW(B34),APガラス性能一覧!$O:$O,0))),""),IFERROR(IF(INDEX(APガラス性能一覧!A:A,MATCH(ROW(B34),APガラス性能一覧!$N:$N,0))="","",INDEX(APガラス性能一覧!A:A,MATCH(ROW(B34),APガラス性能一覧!$N:$N,0))),"")))</f>
        <v/>
      </c>
      <c r="C40" s="68" t="str">
        <f>IFERROR(VLOOKUP($B40,APガラス性能一覧!$A$2:$M$6097,2,0),"")</f>
        <v/>
      </c>
      <c r="D40" s="68" t="str">
        <f>IFERROR(VLOOKUP($B40,APガラス性能一覧!$A$2:$M$6097,3,0),"")</f>
        <v/>
      </c>
      <c r="E40" s="68" t="str">
        <f>IFERROR(VLOOKUP($B40,APガラス性能一覧!$A$2:$M$6097,4,0),"")</f>
        <v/>
      </c>
      <c r="F40" s="68" t="str">
        <f>IFERROR(VLOOKUP($B40,APガラス性能一覧!$A$2:$M$6097,5,0),"")</f>
        <v/>
      </c>
      <c r="G40" s="68" t="str">
        <f>IFERROR(VLOOKUP($B40,APガラス性能一覧!$A$2:$M$6097,6,0),"")</f>
        <v/>
      </c>
      <c r="H40" s="68" t="str">
        <f>IFERROR(VLOOKUP($B40,APガラス性能一覧!$A$2:$M$6097,7,0),"")</f>
        <v/>
      </c>
      <c r="I40" s="68" t="str">
        <f>IFERROR(VLOOKUP($B40,APガラス性能一覧!$A$2:$M$6097,8,0),"")</f>
        <v/>
      </c>
      <c r="J40" s="68" t="str">
        <f>IFERROR(VLOOKUP($B40,APガラス性能一覧!$A$2:$M$6097,9,0),"")</f>
        <v/>
      </c>
      <c r="K40" s="68" t="str">
        <f>IFERROR(VLOOKUP($B40,APガラス性能一覧!$A$2:$M$6097,10,0),"")</f>
        <v/>
      </c>
      <c r="L40" s="68" t="str">
        <f>IFERROR(VLOOKUP($B40,APガラス性能一覧!$A$2:$M$6097,11,0),"")</f>
        <v/>
      </c>
      <c r="M40" s="68" t="str">
        <f>IFERROR(VLOOKUP($B40,APガラス性能一覧!$A$2:$M$6097,12,0),"")</f>
        <v/>
      </c>
      <c r="N40" s="68" t="str">
        <f>IFERROR(VLOOKUP($B40,APガラス性能一覧!$A$2:$M$6097,13,0),"")</f>
        <v/>
      </c>
    </row>
    <row r="41" spans="2:14" x14ac:dyDescent="0.4">
      <c r="B41" s="68" t="str">
        <f>IF($D$2="","",IF($E$2=0.65,IFERROR(IF(INDEX(APガラス性能一覧!A:A,MATCH(ROW(B35),APガラス性能一覧!$O:$O,0))="","",INDEX(APガラス性能一覧!A:A,MATCH(ROW(B35),APガラス性能一覧!$O:$O,0))),""),IFERROR(IF(INDEX(APガラス性能一覧!A:A,MATCH(ROW(B35),APガラス性能一覧!$N:$N,0))="","",INDEX(APガラス性能一覧!A:A,MATCH(ROW(B35),APガラス性能一覧!$N:$N,0))),"")))</f>
        <v/>
      </c>
      <c r="C41" s="68" t="str">
        <f>IFERROR(VLOOKUP($B41,APガラス性能一覧!$A$2:$M$6097,2,0),"")</f>
        <v/>
      </c>
      <c r="D41" s="68" t="str">
        <f>IFERROR(VLOOKUP($B41,APガラス性能一覧!$A$2:$M$6097,3,0),"")</f>
        <v/>
      </c>
      <c r="E41" s="68" t="str">
        <f>IFERROR(VLOOKUP($B41,APガラス性能一覧!$A$2:$M$6097,4,0),"")</f>
        <v/>
      </c>
      <c r="F41" s="68" t="str">
        <f>IFERROR(VLOOKUP($B41,APガラス性能一覧!$A$2:$M$6097,5,0),"")</f>
        <v/>
      </c>
      <c r="G41" s="68" t="str">
        <f>IFERROR(VLOOKUP($B41,APガラス性能一覧!$A$2:$M$6097,6,0),"")</f>
        <v/>
      </c>
      <c r="H41" s="68" t="str">
        <f>IFERROR(VLOOKUP($B41,APガラス性能一覧!$A$2:$M$6097,7,0),"")</f>
        <v/>
      </c>
      <c r="I41" s="68" t="str">
        <f>IFERROR(VLOOKUP($B41,APガラス性能一覧!$A$2:$M$6097,8,0),"")</f>
        <v/>
      </c>
      <c r="J41" s="68" t="str">
        <f>IFERROR(VLOOKUP($B41,APガラス性能一覧!$A$2:$M$6097,9,0),"")</f>
        <v/>
      </c>
      <c r="K41" s="68" t="str">
        <f>IFERROR(VLOOKUP($B41,APガラス性能一覧!$A$2:$M$6097,10,0),"")</f>
        <v/>
      </c>
      <c r="L41" s="68" t="str">
        <f>IFERROR(VLOOKUP($B41,APガラス性能一覧!$A$2:$M$6097,11,0),"")</f>
        <v/>
      </c>
      <c r="M41" s="68" t="str">
        <f>IFERROR(VLOOKUP($B41,APガラス性能一覧!$A$2:$M$6097,12,0),"")</f>
        <v/>
      </c>
      <c r="N41" s="68" t="str">
        <f>IFERROR(VLOOKUP($B41,APガラス性能一覧!$A$2:$M$6097,13,0),"")</f>
        <v/>
      </c>
    </row>
    <row r="42" spans="2:14" x14ac:dyDescent="0.4">
      <c r="B42" s="68" t="str">
        <f>IF($D$2="","",IF($E$2=0.65,IFERROR(IF(INDEX(APガラス性能一覧!A:A,MATCH(ROW(B36),APガラス性能一覧!$O:$O,0))="","",INDEX(APガラス性能一覧!A:A,MATCH(ROW(B36),APガラス性能一覧!$O:$O,0))),""),IFERROR(IF(INDEX(APガラス性能一覧!A:A,MATCH(ROW(B36),APガラス性能一覧!$N:$N,0))="","",INDEX(APガラス性能一覧!A:A,MATCH(ROW(B36),APガラス性能一覧!$N:$N,0))),"")))</f>
        <v/>
      </c>
      <c r="C42" s="68" t="str">
        <f>IFERROR(VLOOKUP($B42,APガラス性能一覧!$A$2:$M$6097,2,0),"")</f>
        <v/>
      </c>
      <c r="D42" s="68" t="str">
        <f>IFERROR(VLOOKUP($B42,APガラス性能一覧!$A$2:$M$6097,3,0),"")</f>
        <v/>
      </c>
      <c r="E42" s="68" t="str">
        <f>IFERROR(VLOOKUP($B42,APガラス性能一覧!$A$2:$M$6097,4,0),"")</f>
        <v/>
      </c>
      <c r="F42" s="68" t="str">
        <f>IFERROR(VLOOKUP($B42,APガラス性能一覧!$A$2:$M$6097,5,0),"")</f>
        <v/>
      </c>
      <c r="G42" s="68" t="str">
        <f>IFERROR(VLOOKUP($B42,APガラス性能一覧!$A$2:$M$6097,6,0),"")</f>
        <v/>
      </c>
      <c r="H42" s="68" t="str">
        <f>IFERROR(VLOOKUP($B42,APガラス性能一覧!$A$2:$M$6097,7,0),"")</f>
        <v/>
      </c>
      <c r="I42" s="68" t="str">
        <f>IFERROR(VLOOKUP($B42,APガラス性能一覧!$A$2:$M$6097,8,0),"")</f>
        <v/>
      </c>
      <c r="J42" s="68" t="str">
        <f>IFERROR(VLOOKUP($B42,APガラス性能一覧!$A$2:$M$6097,9,0),"")</f>
        <v/>
      </c>
      <c r="K42" s="68" t="str">
        <f>IFERROR(VLOOKUP($B42,APガラス性能一覧!$A$2:$M$6097,10,0),"")</f>
        <v/>
      </c>
      <c r="L42" s="68" t="str">
        <f>IFERROR(VLOOKUP($B42,APガラス性能一覧!$A$2:$M$6097,11,0),"")</f>
        <v/>
      </c>
      <c r="M42" s="68" t="str">
        <f>IFERROR(VLOOKUP($B42,APガラス性能一覧!$A$2:$M$6097,12,0),"")</f>
        <v/>
      </c>
      <c r="N42" s="68" t="str">
        <f>IFERROR(VLOOKUP($B42,APガラス性能一覧!$A$2:$M$6097,13,0),"")</f>
        <v/>
      </c>
    </row>
    <row r="43" spans="2:14" x14ac:dyDescent="0.4">
      <c r="B43" s="68" t="str">
        <f>IF($D$2="","",IF($E$2=0.65,IFERROR(IF(INDEX(APガラス性能一覧!A:A,MATCH(ROW(B37),APガラス性能一覧!$O:$O,0))="","",INDEX(APガラス性能一覧!A:A,MATCH(ROW(B37),APガラス性能一覧!$O:$O,0))),""),IFERROR(IF(INDEX(APガラス性能一覧!A:A,MATCH(ROW(B37),APガラス性能一覧!$N:$N,0))="","",INDEX(APガラス性能一覧!A:A,MATCH(ROW(B37),APガラス性能一覧!$N:$N,0))),"")))</f>
        <v/>
      </c>
      <c r="C43" s="68" t="str">
        <f>IFERROR(VLOOKUP($B43,APガラス性能一覧!$A$2:$M$6097,2,0),"")</f>
        <v/>
      </c>
      <c r="D43" s="68" t="str">
        <f>IFERROR(VLOOKUP($B43,APガラス性能一覧!$A$2:$M$6097,3,0),"")</f>
        <v/>
      </c>
      <c r="E43" s="68" t="str">
        <f>IFERROR(VLOOKUP($B43,APガラス性能一覧!$A$2:$M$6097,4,0),"")</f>
        <v/>
      </c>
      <c r="F43" s="68" t="str">
        <f>IFERROR(VLOOKUP($B43,APガラス性能一覧!$A$2:$M$6097,5,0),"")</f>
        <v/>
      </c>
      <c r="G43" s="68" t="str">
        <f>IFERROR(VLOOKUP($B43,APガラス性能一覧!$A$2:$M$6097,6,0),"")</f>
        <v/>
      </c>
      <c r="H43" s="68" t="str">
        <f>IFERROR(VLOOKUP($B43,APガラス性能一覧!$A$2:$M$6097,7,0),"")</f>
        <v/>
      </c>
      <c r="I43" s="68" t="str">
        <f>IFERROR(VLOOKUP($B43,APガラス性能一覧!$A$2:$M$6097,8,0),"")</f>
        <v/>
      </c>
      <c r="J43" s="68" t="str">
        <f>IFERROR(VLOOKUP($B43,APガラス性能一覧!$A$2:$M$6097,9,0),"")</f>
        <v/>
      </c>
      <c r="K43" s="68" t="str">
        <f>IFERROR(VLOOKUP($B43,APガラス性能一覧!$A$2:$M$6097,10,0),"")</f>
        <v/>
      </c>
      <c r="L43" s="68" t="str">
        <f>IFERROR(VLOOKUP($B43,APガラス性能一覧!$A$2:$M$6097,11,0),"")</f>
        <v/>
      </c>
      <c r="M43" s="68" t="str">
        <f>IFERROR(VLOOKUP($B43,APガラス性能一覧!$A$2:$M$6097,12,0),"")</f>
        <v/>
      </c>
      <c r="N43" s="68" t="str">
        <f>IFERROR(VLOOKUP($B43,APガラス性能一覧!$A$2:$M$6097,13,0),"")</f>
        <v/>
      </c>
    </row>
    <row r="44" spans="2:14" x14ac:dyDescent="0.4">
      <c r="B44" s="68" t="str">
        <f>IF($D$2="","",IF($E$2=0.65,IFERROR(IF(INDEX(APガラス性能一覧!A:A,MATCH(ROW(B38),APガラス性能一覧!$O:$O,0))="","",INDEX(APガラス性能一覧!A:A,MATCH(ROW(B38),APガラス性能一覧!$O:$O,0))),""),IFERROR(IF(INDEX(APガラス性能一覧!A:A,MATCH(ROW(B38),APガラス性能一覧!$N:$N,0))="","",INDEX(APガラス性能一覧!A:A,MATCH(ROW(B38),APガラス性能一覧!$N:$N,0))),"")))</f>
        <v/>
      </c>
      <c r="C44" s="68" t="str">
        <f>IFERROR(VLOOKUP($B44,APガラス性能一覧!$A$2:$M$6097,2,0),"")</f>
        <v/>
      </c>
      <c r="D44" s="68" t="str">
        <f>IFERROR(VLOOKUP($B44,APガラス性能一覧!$A$2:$M$6097,3,0),"")</f>
        <v/>
      </c>
      <c r="E44" s="68" t="str">
        <f>IFERROR(VLOOKUP($B44,APガラス性能一覧!$A$2:$M$6097,4,0),"")</f>
        <v/>
      </c>
      <c r="F44" s="68" t="str">
        <f>IFERROR(VLOOKUP($B44,APガラス性能一覧!$A$2:$M$6097,5,0),"")</f>
        <v/>
      </c>
      <c r="G44" s="68" t="str">
        <f>IFERROR(VLOOKUP($B44,APガラス性能一覧!$A$2:$M$6097,6,0),"")</f>
        <v/>
      </c>
      <c r="H44" s="68" t="str">
        <f>IFERROR(VLOOKUP($B44,APガラス性能一覧!$A$2:$M$6097,7,0),"")</f>
        <v/>
      </c>
      <c r="I44" s="68" t="str">
        <f>IFERROR(VLOOKUP($B44,APガラス性能一覧!$A$2:$M$6097,8,0),"")</f>
        <v/>
      </c>
      <c r="J44" s="68" t="str">
        <f>IFERROR(VLOOKUP($B44,APガラス性能一覧!$A$2:$M$6097,9,0),"")</f>
        <v/>
      </c>
      <c r="K44" s="68" t="str">
        <f>IFERROR(VLOOKUP($B44,APガラス性能一覧!$A$2:$M$6097,10,0),"")</f>
        <v/>
      </c>
      <c r="L44" s="68" t="str">
        <f>IFERROR(VLOOKUP($B44,APガラス性能一覧!$A$2:$M$6097,11,0),"")</f>
        <v/>
      </c>
      <c r="M44" s="68" t="str">
        <f>IFERROR(VLOOKUP($B44,APガラス性能一覧!$A$2:$M$6097,12,0),"")</f>
        <v/>
      </c>
      <c r="N44" s="68" t="str">
        <f>IFERROR(VLOOKUP($B44,APガラス性能一覧!$A$2:$M$6097,13,0),"")</f>
        <v/>
      </c>
    </row>
    <row r="45" spans="2:14" x14ac:dyDescent="0.4">
      <c r="B45" s="68" t="str">
        <f>IF($D$2="","",IF($E$2=0.65,IFERROR(IF(INDEX(APガラス性能一覧!A:A,MATCH(ROW(B39),APガラス性能一覧!$O:$O,0))="","",INDEX(APガラス性能一覧!A:A,MATCH(ROW(B39),APガラス性能一覧!$O:$O,0))),""),IFERROR(IF(INDEX(APガラス性能一覧!A:A,MATCH(ROW(B39),APガラス性能一覧!$N:$N,0))="","",INDEX(APガラス性能一覧!A:A,MATCH(ROW(B39),APガラス性能一覧!$N:$N,0))),"")))</f>
        <v/>
      </c>
      <c r="C45" s="68" t="str">
        <f>IFERROR(VLOOKUP($B45,APガラス性能一覧!$A$2:$M$6097,2,0),"")</f>
        <v/>
      </c>
      <c r="D45" s="68" t="str">
        <f>IFERROR(VLOOKUP($B45,APガラス性能一覧!$A$2:$M$6097,3,0),"")</f>
        <v/>
      </c>
      <c r="E45" s="68" t="str">
        <f>IFERROR(VLOOKUP($B45,APガラス性能一覧!$A$2:$M$6097,4,0),"")</f>
        <v/>
      </c>
      <c r="F45" s="68" t="str">
        <f>IFERROR(VLOOKUP($B45,APガラス性能一覧!$A$2:$M$6097,5,0),"")</f>
        <v/>
      </c>
      <c r="G45" s="68" t="str">
        <f>IFERROR(VLOOKUP($B45,APガラス性能一覧!$A$2:$M$6097,6,0),"")</f>
        <v/>
      </c>
      <c r="H45" s="68" t="str">
        <f>IFERROR(VLOOKUP($B45,APガラス性能一覧!$A$2:$M$6097,7,0),"")</f>
        <v/>
      </c>
      <c r="I45" s="68" t="str">
        <f>IFERROR(VLOOKUP($B45,APガラス性能一覧!$A$2:$M$6097,8,0),"")</f>
        <v/>
      </c>
      <c r="J45" s="68" t="str">
        <f>IFERROR(VLOOKUP($B45,APガラス性能一覧!$A$2:$M$6097,9,0),"")</f>
        <v/>
      </c>
      <c r="K45" s="68" t="str">
        <f>IFERROR(VLOOKUP($B45,APガラス性能一覧!$A$2:$M$6097,10,0),"")</f>
        <v/>
      </c>
      <c r="L45" s="68" t="str">
        <f>IFERROR(VLOOKUP($B45,APガラス性能一覧!$A$2:$M$6097,11,0),"")</f>
        <v/>
      </c>
      <c r="M45" s="68" t="str">
        <f>IFERROR(VLOOKUP($B45,APガラス性能一覧!$A$2:$M$6097,12,0),"")</f>
        <v/>
      </c>
      <c r="N45" s="68" t="str">
        <f>IFERROR(VLOOKUP($B45,APガラス性能一覧!$A$2:$M$6097,13,0),"")</f>
        <v/>
      </c>
    </row>
    <row r="46" spans="2:14" x14ac:dyDescent="0.4">
      <c r="B46" s="68" t="str">
        <f>IF($D$2="","",IF($E$2=0.65,IFERROR(IF(INDEX(APガラス性能一覧!A:A,MATCH(ROW(B40),APガラス性能一覧!$O:$O,0))="","",INDEX(APガラス性能一覧!A:A,MATCH(ROW(B40),APガラス性能一覧!$O:$O,0))),""),IFERROR(IF(INDEX(APガラス性能一覧!A:A,MATCH(ROW(B40),APガラス性能一覧!$N:$N,0))="","",INDEX(APガラス性能一覧!A:A,MATCH(ROW(B40),APガラス性能一覧!$N:$N,0))),"")))</f>
        <v/>
      </c>
      <c r="C46" s="68" t="str">
        <f>IFERROR(VLOOKUP($B46,APガラス性能一覧!$A$2:$M$6097,2,0),"")</f>
        <v/>
      </c>
      <c r="D46" s="68" t="str">
        <f>IFERROR(VLOOKUP($B46,APガラス性能一覧!$A$2:$M$6097,3,0),"")</f>
        <v/>
      </c>
      <c r="E46" s="68" t="str">
        <f>IFERROR(VLOOKUP($B46,APガラス性能一覧!$A$2:$M$6097,4,0),"")</f>
        <v/>
      </c>
      <c r="F46" s="68" t="str">
        <f>IFERROR(VLOOKUP($B46,APガラス性能一覧!$A$2:$M$6097,5,0),"")</f>
        <v/>
      </c>
      <c r="G46" s="68" t="str">
        <f>IFERROR(VLOOKUP($B46,APガラス性能一覧!$A$2:$M$6097,6,0),"")</f>
        <v/>
      </c>
      <c r="H46" s="68" t="str">
        <f>IFERROR(VLOOKUP($B46,APガラス性能一覧!$A$2:$M$6097,7,0),"")</f>
        <v/>
      </c>
      <c r="I46" s="68" t="str">
        <f>IFERROR(VLOOKUP($B46,APガラス性能一覧!$A$2:$M$6097,8,0),"")</f>
        <v/>
      </c>
      <c r="J46" s="68" t="str">
        <f>IFERROR(VLOOKUP($B46,APガラス性能一覧!$A$2:$M$6097,9,0),"")</f>
        <v/>
      </c>
      <c r="K46" s="68" t="str">
        <f>IFERROR(VLOOKUP($B46,APガラス性能一覧!$A$2:$M$6097,10,0),"")</f>
        <v/>
      </c>
      <c r="L46" s="68" t="str">
        <f>IFERROR(VLOOKUP($B46,APガラス性能一覧!$A$2:$M$6097,11,0),"")</f>
        <v/>
      </c>
      <c r="M46" s="68" t="str">
        <f>IFERROR(VLOOKUP($B46,APガラス性能一覧!$A$2:$M$6097,12,0),"")</f>
        <v/>
      </c>
      <c r="N46" s="68" t="str">
        <f>IFERROR(VLOOKUP($B46,APガラス性能一覧!$A$2:$M$6097,13,0),"")</f>
        <v/>
      </c>
    </row>
    <row r="47" spans="2:14" x14ac:dyDescent="0.4">
      <c r="B47" s="68" t="str">
        <f>IF($D$2="","",IF($E$2=0.65,IFERROR(IF(INDEX(APガラス性能一覧!A:A,MATCH(ROW(B41),APガラス性能一覧!$O:$O,0))="","",INDEX(APガラス性能一覧!A:A,MATCH(ROW(B41),APガラス性能一覧!$O:$O,0))),""),IFERROR(IF(INDEX(APガラス性能一覧!A:A,MATCH(ROW(B41),APガラス性能一覧!$N:$N,0))="","",INDEX(APガラス性能一覧!A:A,MATCH(ROW(B41),APガラス性能一覧!$N:$N,0))),"")))</f>
        <v/>
      </c>
      <c r="C47" s="68" t="str">
        <f>IFERROR(VLOOKUP($B47,APガラス性能一覧!$A$2:$M$6097,2,0),"")</f>
        <v/>
      </c>
      <c r="D47" s="68" t="str">
        <f>IFERROR(VLOOKUP($B47,APガラス性能一覧!$A$2:$M$6097,3,0),"")</f>
        <v/>
      </c>
      <c r="E47" s="68" t="str">
        <f>IFERROR(VLOOKUP($B47,APガラス性能一覧!$A$2:$M$6097,4,0),"")</f>
        <v/>
      </c>
      <c r="F47" s="68" t="str">
        <f>IFERROR(VLOOKUP($B47,APガラス性能一覧!$A$2:$M$6097,5,0),"")</f>
        <v/>
      </c>
      <c r="G47" s="68" t="str">
        <f>IFERROR(VLOOKUP($B47,APガラス性能一覧!$A$2:$M$6097,6,0),"")</f>
        <v/>
      </c>
      <c r="H47" s="68" t="str">
        <f>IFERROR(VLOOKUP($B47,APガラス性能一覧!$A$2:$M$6097,7,0),"")</f>
        <v/>
      </c>
      <c r="I47" s="68" t="str">
        <f>IFERROR(VLOOKUP($B47,APガラス性能一覧!$A$2:$M$6097,8,0),"")</f>
        <v/>
      </c>
      <c r="J47" s="68" t="str">
        <f>IFERROR(VLOOKUP($B47,APガラス性能一覧!$A$2:$M$6097,9,0),"")</f>
        <v/>
      </c>
      <c r="K47" s="68" t="str">
        <f>IFERROR(VLOOKUP($B47,APガラス性能一覧!$A$2:$M$6097,10,0),"")</f>
        <v/>
      </c>
      <c r="L47" s="68" t="str">
        <f>IFERROR(VLOOKUP($B47,APガラス性能一覧!$A$2:$M$6097,11,0),"")</f>
        <v/>
      </c>
      <c r="M47" s="68" t="str">
        <f>IFERROR(VLOOKUP($B47,APガラス性能一覧!$A$2:$M$6097,12,0),"")</f>
        <v/>
      </c>
      <c r="N47" s="68" t="str">
        <f>IFERROR(VLOOKUP($B47,APガラス性能一覧!$A$2:$M$6097,13,0),"")</f>
        <v/>
      </c>
    </row>
    <row r="48" spans="2:14" x14ac:dyDescent="0.4">
      <c r="B48" s="68" t="str">
        <f>IF($D$2="","",IF($E$2=0.65,IFERROR(IF(INDEX(APガラス性能一覧!A:A,MATCH(ROW(B42),APガラス性能一覧!$O:$O,0))="","",INDEX(APガラス性能一覧!A:A,MATCH(ROW(B42),APガラス性能一覧!$O:$O,0))),""),IFERROR(IF(INDEX(APガラス性能一覧!A:A,MATCH(ROW(B42),APガラス性能一覧!$N:$N,0))="","",INDEX(APガラス性能一覧!A:A,MATCH(ROW(B42),APガラス性能一覧!$N:$N,0))),"")))</f>
        <v/>
      </c>
      <c r="C48" s="68" t="str">
        <f>IFERROR(VLOOKUP($B48,APガラス性能一覧!$A$2:$M$6097,2,0),"")</f>
        <v/>
      </c>
      <c r="D48" s="68" t="str">
        <f>IFERROR(VLOOKUP($B48,APガラス性能一覧!$A$2:$M$6097,3,0),"")</f>
        <v/>
      </c>
      <c r="E48" s="68" t="str">
        <f>IFERROR(VLOOKUP($B48,APガラス性能一覧!$A$2:$M$6097,4,0),"")</f>
        <v/>
      </c>
      <c r="F48" s="68" t="str">
        <f>IFERROR(VLOOKUP($B48,APガラス性能一覧!$A$2:$M$6097,5,0),"")</f>
        <v/>
      </c>
      <c r="G48" s="68" t="str">
        <f>IFERROR(VLOOKUP($B48,APガラス性能一覧!$A$2:$M$6097,6,0),"")</f>
        <v/>
      </c>
      <c r="H48" s="68" t="str">
        <f>IFERROR(VLOOKUP($B48,APガラス性能一覧!$A$2:$M$6097,7,0),"")</f>
        <v/>
      </c>
      <c r="I48" s="68" t="str">
        <f>IFERROR(VLOOKUP($B48,APガラス性能一覧!$A$2:$M$6097,8,0),"")</f>
        <v/>
      </c>
      <c r="J48" s="68" t="str">
        <f>IFERROR(VLOOKUP($B48,APガラス性能一覧!$A$2:$M$6097,9,0),"")</f>
        <v/>
      </c>
      <c r="K48" s="68" t="str">
        <f>IFERROR(VLOOKUP($B48,APガラス性能一覧!$A$2:$M$6097,10,0),"")</f>
        <v/>
      </c>
      <c r="L48" s="68" t="str">
        <f>IFERROR(VLOOKUP($B48,APガラス性能一覧!$A$2:$M$6097,11,0),"")</f>
        <v/>
      </c>
      <c r="M48" s="68" t="str">
        <f>IFERROR(VLOOKUP($B48,APガラス性能一覧!$A$2:$M$6097,12,0),"")</f>
        <v/>
      </c>
      <c r="N48" s="68" t="str">
        <f>IFERROR(VLOOKUP($B48,APガラス性能一覧!$A$2:$M$6097,13,0),"")</f>
        <v/>
      </c>
    </row>
    <row r="49" spans="2:14" x14ac:dyDescent="0.4">
      <c r="B49" s="68" t="str">
        <f>IF($D$2="","",IF($E$2=0.65,IFERROR(IF(INDEX(APガラス性能一覧!A:A,MATCH(ROW(B43),APガラス性能一覧!$O:$O,0))="","",INDEX(APガラス性能一覧!A:A,MATCH(ROW(B43),APガラス性能一覧!$O:$O,0))),""),IFERROR(IF(INDEX(APガラス性能一覧!A:A,MATCH(ROW(B43),APガラス性能一覧!$N:$N,0))="","",INDEX(APガラス性能一覧!A:A,MATCH(ROW(B43),APガラス性能一覧!$N:$N,0))),"")))</f>
        <v/>
      </c>
      <c r="C49" s="68" t="str">
        <f>IFERROR(VLOOKUP($B49,APガラス性能一覧!$A$2:$M$6097,2,0),"")</f>
        <v/>
      </c>
      <c r="D49" s="68" t="str">
        <f>IFERROR(VLOOKUP($B49,APガラス性能一覧!$A$2:$M$6097,3,0),"")</f>
        <v/>
      </c>
      <c r="E49" s="68" t="str">
        <f>IFERROR(VLOOKUP($B49,APガラス性能一覧!$A$2:$M$6097,4,0),"")</f>
        <v/>
      </c>
      <c r="F49" s="68" t="str">
        <f>IFERROR(VLOOKUP($B49,APガラス性能一覧!$A$2:$M$6097,5,0),"")</f>
        <v/>
      </c>
      <c r="G49" s="68" t="str">
        <f>IFERROR(VLOOKUP($B49,APガラス性能一覧!$A$2:$M$6097,6,0),"")</f>
        <v/>
      </c>
      <c r="H49" s="68" t="str">
        <f>IFERROR(VLOOKUP($B49,APガラス性能一覧!$A$2:$M$6097,7,0),"")</f>
        <v/>
      </c>
      <c r="I49" s="68" t="str">
        <f>IFERROR(VLOOKUP($B49,APガラス性能一覧!$A$2:$M$6097,8,0),"")</f>
        <v/>
      </c>
      <c r="J49" s="68" t="str">
        <f>IFERROR(VLOOKUP($B49,APガラス性能一覧!$A$2:$M$6097,9,0),"")</f>
        <v/>
      </c>
      <c r="K49" s="68" t="str">
        <f>IFERROR(VLOOKUP($B49,APガラス性能一覧!$A$2:$M$6097,10,0),"")</f>
        <v/>
      </c>
      <c r="L49" s="68" t="str">
        <f>IFERROR(VLOOKUP($B49,APガラス性能一覧!$A$2:$M$6097,11,0),"")</f>
        <v/>
      </c>
      <c r="M49" s="68" t="str">
        <f>IFERROR(VLOOKUP($B49,APガラス性能一覧!$A$2:$M$6097,12,0),"")</f>
        <v/>
      </c>
      <c r="N49" s="68" t="str">
        <f>IFERROR(VLOOKUP($B49,APガラス性能一覧!$A$2:$M$6097,13,0),"")</f>
        <v/>
      </c>
    </row>
    <row r="50" spans="2:14" x14ac:dyDescent="0.4">
      <c r="B50" s="68" t="str">
        <f>IF($D$2="","",IF($E$2=0.65,IFERROR(IF(INDEX(APガラス性能一覧!A:A,MATCH(ROW(B44),APガラス性能一覧!$O:$O,0))="","",INDEX(APガラス性能一覧!A:A,MATCH(ROW(B44),APガラス性能一覧!$O:$O,0))),""),IFERROR(IF(INDEX(APガラス性能一覧!A:A,MATCH(ROW(B44),APガラス性能一覧!$N:$N,0))="","",INDEX(APガラス性能一覧!A:A,MATCH(ROW(B44),APガラス性能一覧!$N:$N,0))),"")))</f>
        <v/>
      </c>
      <c r="C50" s="68" t="str">
        <f>IFERROR(VLOOKUP($B50,APガラス性能一覧!$A$2:$M$6097,2,0),"")</f>
        <v/>
      </c>
      <c r="D50" s="68" t="str">
        <f>IFERROR(VLOOKUP($B50,APガラス性能一覧!$A$2:$M$6097,3,0),"")</f>
        <v/>
      </c>
      <c r="E50" s="68" t="str">
        <f>IFERROR(VLOOKUP($B50,APガラス性能一覧!$A$2:$M$6097,4,0),"")</f>
        <v/>
      </c>
      <c r="F50" s="68" t="str">
        <f>IFERROR(VLOOKUP($B50,APガラス性能一覧!$A$2:$M$6097,5,0),"")</f>
        <v/>
      </c>
      <c r="G50" s="68" t="str">
        <f>IFERROR(VLOOKUP($B50,APガラス性能一覧!$A$2:$M$6097,6,0),"")</f>
        <v/>
      </c>
      <c r="H50" s="68" t="str">
        <f>IFERROR(VLOOKUP($B50,APガラス性能一覧!$A$2:$M$6097,7,0),"")</f>
        <v/>
      </c>
      <c r="I50" s="68" t="str">
        <f>IFERROR(VLOOKUP($B50,APガラス性能一覧!$A$2:$M$6097,8,0),"")</f>
        <v/>
      </c>
      <c r="J50" s="68" t="str">
        <f>IFERROR(VLOOKUP($B50,APガラス性能一覧!$A$2:$M$6097,9,0),"")</f>
        <v/>
      </c>
      <c r="K50" s="68" t="str">
        <f>IFERROR(VLOOKUP($B50,APガラス性能一覧!$A$2:$M$6097,10,0),"")</f>
        <v/>
      </c>
      <c r="L50" s="68" t="str">
        <f>IFERROR(VLOOKUP($B50,APガラス性能一覧!$A$2:$M$6097,11,0),"")</f>
        <v/>
      </c>
      <c r="M50" s="68" t="str">
        <f>IFERROR(VLOOKUP($B50,APガラス性能一覧!$A$2:$M$6097,12,0),"")</f>
        <v/>
      </c>
      <c r="N50" s="68" t="str">
        <f>IFERROR(VLOOKUP($B50,APガラス性能一覧!$A$2:$M$6097,13,0),"")</f>
        <v/>
      </c>
    </row>
    <row r="51" spans="2:14" x14ac:dyDescent="0.4">
      <c r="B51" s="68" t="str">
        <f>IF($D$2="","",IF($E$2=0.65,IFERROR(IF(INDEX(APガラス性能一覧!A:A,MATCH(ROW(B45),APガラス性能一覧!$O:$O,0))="","",INDEX(APガラス性能一覧!A:A,MATCH(ROW(B45),APガラス性能一覧!$O:$O,0))),""),IFERROR(IF(INDEX(APガラス性能一覧!A:A,MATCH(ROW(B45),APガラス性能一覧!$N:$N,0))="","",INDEX(APガラス性能一覧!A:A,MATCH(ROW(B45),APガラス性能一覧!$N:$N,0))),"")))</f>
        <v/>
      </c>
      <c r="C51" s="68" t="str">
        <f>IFERROR(VLOOKUP($B51,APガラス性能一覧!$A$2:$M$6097,2,0),"")</f>
        <v/>
      </c>
      <c r="D51" s="68" t="str">
        <f>IFERROR(VLOOKUP($B51,APガラス性能一覧!$A$2:$M$6097,3,0),"")</f>
        <v/>
      </c>
      <c r="E51" s="68" t="str">
        <f>IFERROR(VLOOKUP($B51,APガラス性能一覧!$A$2:$M$6097,4,0),"")</f>
        <v/>
      </c>
      <c r="F51" s="68" t="str">
        <f>IFERROR(VLOOKUP($B51,APガラス性能一覧!$A$2:$M$6097,5,0),"")</f>
        <v/>
      </c>
      <c r="G51" s="68" t="str">
        <f>IFERROR(VLOOKUP($B51,APガラス性能一覧!$A$2:$M$6097,6,0),"")</f>
        <v/>
      </c>
      <c r="H51" s="68" t="str">
        <f>IFERROR(VLOOKUP($B51,APガラス性能一覧!$A$2:$M$6097,7,0),"")</f>
        <v/>
      </c>
      <c r="I51" s="68" t="str">
        <f>IFERROR(VLOOKUP($B51,APガラス性能一覧!$A$2:$M$6097,8,0),"")</f>
        <v/>
      </c>
      <c r="J51" s="68" t="str">
        <f>IFERROR(VLOOKUP($B51,APガラス性能一覧!$A$2:$M$6097,9,0),"")</f>
        <v/>
      </c>
      <c r="K51" s="68" t="str">
        <f>IFERROR(VLOOKUP($B51,APガラス性能一覧!$A$2:$M$6097,10,0),"")</f>
        <v/>
      </c>
      <c r="L51" s="68" t="str">
        <f>IFERROR(VLOOKUP($B51,APガラス性能一覧!$A$2:$M$6097,11,0),"")</f>
        <v/>
      </c>
      <c r="M51" s="68" t="str">
        <f>IFERROR(VLOOKUP($B51,APガラス性能一覧!$A$2:$M$6097,12,0),"")</f>
        <v/>
      </c>
      <c r="N51" s="68" t="str">
        <f>IFERROR(VLOOKUP($B51,APガラス性能一覧!$A$2:$M$6097,13,0),"")</f>
        <v/>
      </c>
    </row>
    <row r="52" spans="2:14" x14ac:dyDescent="0.4">
      <c r="B52" s="68" t="str">
        <f>IF($D$2="","",IF($E$2=0.65,IFERROR(IF(INDEX(APガラス性能一覧!A:A,MATCH(ROW(B46),APガラス性能一覧!$O:$O,0))="","",INDEX(APガラス性能一覧!A:A,MATCH(ROW(B46),APガラス性能一覧!$O:$O,0))),""),IFERROR(IF(INDEX(APガラス性能一覧!A:A,MATCH(ROW(B46),APガラス性能一覧!$N:$N,0))="","",INDEX(APガラス性能一覧!A:A,MATCH(ROW(B46),APガラス性能一覧!$N:$N,0))),"")))</f>
        <v/>
      </c>
      <c r="C52" s="68" t="str">
        <f>IFERROR(VLOOKUP($B52,APガラス性能一覧!$A$2:$M$6097,2,0),"")</f>
        <v/>
      </c>
      <c r="D52" s="68" t="str">
        <f>IFERROR(VLOOKUP($B52,APガラス性能一覧!$A$2:$M$6097,3,0),"")</f>
        <v/>
      </c>
      <c r="E52" s="68" t="str">
        <f>IFERROR(VLOOKUP($B52,APガラス性能一覧!$A$2:$M$6097,4,0),"")</f>
        <v/>
      </c>
      <c r="F52" s="68" t="str">
        <f>IFERROR(VLOOKUP($B52,APガラス性能一覧!$A$2:$M$6097,5,0),"")</f>
        <v/>
      </c>
      <c r="G52" s="68" t="str">
        <f>IFERROR(VLOOKUP($B52,APガラス性能一覧!$A$2:$M$6097,6,0),"")</f>
        <v/>
      </c>
      <c r="H52" s="68" t="str">
        <f>IFERROR(VLOOKUP($B52,APガラス性能一覧!$A$2:$M$6097,7,0),"")</f>
        <v/>
      </c>
      <c r="I52" s="68" t="str">
        <f>IFERROR(VLOOKUP($B52,APガラス性能一覧!$A$2:$M$6097,8,0),"")</f>
        <v/>
      </c>
      <c r="J52" s="68" t="str">
        <f>IFERROR(VLOOKUP($B52,APガラス性能一覧!$A$2:$M$6097,9,0),"")</f>
        <v/>
      </c>
      <c r="K52" s="68" t="str">
        <f>IFERROR(VLOOKUP($B52,APガラス性能一覧!$A$2:$M$6097,10,0),"")</f>
        <v/>
      </c>
      <c r="L52" s="68" t="str">
        <f>IFERROR(VLOOKUP($B52,APガラス性能一覧!$A$2:$M$6097,11,0),"")</f>
        <v/>
      </c>
      <c r="M52" s="68" t="str">
        <f>IFERROR(VLOOKUP($B52,APガラス性能一覧!$A$2:$M$6097,12,0),"")</f>
        <v/>
      </c>
      <c r="N52" s="68" t="str">
        <f>IFERROR(VLOOKUP($B52,APガラス性能一覧!$A$2:$M$6097,13,0),"")</f>
        <v/>
      </c>
    </row>
    <row r="53" spans="2:14" x14ac:dyDescent="0.4">
      <c r="B53" s="68" t="str">
        <f>IF($D$2="","",IF($E$2=0.65,IFERROR(IF(INDEX(APガラス性能一覧!A:A,MATCH(ROW(B47),APガラス性能一覧!$O:$O,0))="","",INDEX(APガラス性能一覧!A:A,MATCH(ROW(B47),APガラス性能一覧!$O:$O,0))),""),IFERROR(IF(INDEX(APガラス性能一覧!A:A,MATCH(ROW(B47),APガラス性能一覧!$N:$N,0))="","",INDEX(APガラス性能一覧!A:A,MATCH(ROW(B47),APガラス性能一覧!$N:$N,0))),"")))</f>
        <v/>
      </c>
      <c r="C53" s="68" t="str">
        <f>IFERROR(VLOOKUP($B53,APガラス性能一覧!$A$2:$M$6097,2,0),"")</f>
        <v/>
      </c>
      <c r="D53" s="68" t="str">
        <f>IFERROR(VLOOKUP($B53,APガラス性能一覧!$A$2:$M$6097,3,0),"")</f>
        <v/>
      </c>
      <c r="E53" s="68" t="str">
        <f>IFERROR(VLOOKUP($B53,APガラス性能一覧!$A$2:$M$6097,4,0),"")</f>
        <v/>
      </c>
      <c r="F53" s="68" t="str">
        <f>IFERROR(VLOOKUP($B53,APガラス性能一覧!$A$2:$M$6097,5,0),"")</f>
        <v/>
      </c>
      <c r="G53" s="68" t="str">
        <f>IFERROR(VLOOKUP($B53,APガラス性能一覧!$A$2:$M$6097,6,0),"")</f>
        <v/>
      </c>
      <c r="H53" s="68" t="str">
        <f>IFERROR(VLOOKUP($B53,APガラス性能一覧!$A$2:$M$6097,7,0),"")</f>
        <v/>
      </c>
      <c r="I53" s="68" t="str">
        <f>IFERROR(VLOOKUP($B53,APガラス性能一覧!$A$2:$M$6097,8,0),"")</f>
        <v/>
      </c>
      <c r="J53" s="68" t="str">
        <f>IFERROR(VLOOKUP($B53,APガラス性能一覧!$A$2:$M$6097,9,0),"")</f>
        <v/>
      </c>
      <c r="K53" s="68" t="str">
        <f>IFERROR(VLOOKUP($B53,APガラス性能一覧!$A$2:$M$6097,10,0),"")</f>
        <v/>
      </c>
      <c r="L53" s="68" t="str">
        <f>IFERROR(VLOOKUP($B53,APガラス性能一覧!$A$2:$M$6097,11,0),"")</f>
        <v/>
      </c>
      <c r="M53" s="68" t="str">
        <f>IFERROR(VLOOKUP($B53,APガラス性能一覧!$A$2:$M$6097,12,0),"")</f>
        <v/>
      </c>
      <c r="N53" s="68" t="str">
        <f>IFERROR(VLOOKUP($B53,APガラス性能一覧!$A$2:$M$6097,13,0),"")</f>
        <v/>
      </c>
    </row>
    <row r="54" spans="2:14" x14ac:dyDescent="0.4">
      <c r="B54" s="68" t="str">
        <f>IF($D$2="","",IF($E$2=0.65,IFERROR(IF(INDEX(APガラス性能一覧!A:A,MATCH(ROW(B48),APガラス性能一覧!$O:$O,0))="","",INDEX(APガラス性能一覧!A:A,MATCH(ROW(B48),APガラス性能一覧!$O:$O,0))),""),IFERROR(IF(INDEX(APガラス性能一覧!A:A,MATCH(ROW(B48),APガラス性能一覧!$N:$N,0))="","",INDEX(APガラス性能一覧!A:A,MATCH(ROW(B48),APガラス性能一覧!$N:$N,0))),"")))</f>
        <v/>
      </c>
      <c r="C54" s="68" t="str">
        <f>IFERROR(VLOOKUP($B54,APガラス性能一覧!$A$2:$M$6097,2,0),"")</f>
        <v/>
      </c>
      <c r="D54" s="68" t="str">
        <f>IFERROR(VLOOKUP($B54,APガラス性能一覧!$A$2:$M$6097,3,0),"")</f>
        <v/>
      </c>
      <c r="E54" s="68" t="str">
        <f>IFERROR(VLOOKUP($B54,APガラス性能一覧!$A$2:$M$6097,4,0),"")</f>
        <v/>
      </c>
      <c r="F54" s="68" t="str">
        <f>IFERROR(VLOOKUP($B54,APガラス性能一覧!$A$2:$M$6097,5,0),"")</f>
        <v/>
      </c>
      <c r="G54" s="68" t="str">
        <f>IFERROR(VLOOKUP($B54,APガラス性能一覧!$A$2:$M$6097,6,0),"")</f>
        <v/>
      </c>
      <c r="H54" s="68" t="str">
        <f>IFERROR(VLOOKUP($B54,APガラス性能一覧!$A$2:$M$6097,7,0),"")</f>
        <v/>
      </c>
      <c r="I54" s="68" t="str">
        <f>IFERROR(VLOOKUP($B54,APガラス性能一覧!$A$2:$M$6097,8,0),"")</f>
        <v/>
      </c>
      <c r="J54" s="68" t="str">
        <f>IFERROR(VLOOKUP($B54,APガラス性能一覧!$A$2:$M$6097,9,0),"")</f>
        <v/>
      </c>
      <c r="K54" s="68" t="str">
        <f>IFERROR(VLOOKUP($B54,APガラス性能一覧!$A$2:$M$6097,10,0),"")</f>
        <v/>
      </c>
      <c r="L54" s="68" t="str">
        <f>IFERROR(VLOOKUP($B54,APガラス性能一覧!$A$2:$M$6097,11,0),"")</f>
        <v/>
      </c>
      <c r="M54" s="68" t="str">
        <f>IFERROR(VLOOKUP($B54,APガラス性能一覧!$A$2:$M$6097,12,0),"")</f>
        <v/>
      </c>
      <c r="N54" s="68" t="str">
        <f>IFERROR(VLOOKUP($B54,APガラス性能一覧!$A$2:$M$6097,13,0),"")</f>
        <v/>
      </c>
    </row>
    <row r="55" spans="2:14" x14ac:dyDescent="0.4">
      <c r="B55" s="68" t="str">
        <f>IF($D$2="","",IF($E$2=0.65,IFERROR(IF(INDEX(APガラス性能一覧!A:A,MATCH(ROW(B49),APガラス性能一覧!$O:$O,0))="","",INDEX(APガラス性能一覧!A:A,MATCH(ROW(B49),APガラス性能一覧!$O:$O,0))),""),IFERROR(IF(INDEX(APガラス性能一覧!A:A,MATCH(ROW(B49),APガラス性能一覧!$N:$N,0))="","",INDEX(APガラス性能一覧!A:A,MATCH(ROW(B49),APガラス性能一覧!$N:$N,0))),"")))</f>
        <v/>
      </c>
      <c r="C55" s="68" t="str">
        <f>IFERROR(VLOOKUP($B55,APガラス性能一覧!$A$2:$M$6097,2,0),"")</f>
        <v/>
      </c>
      <c r="D55" s="68" t="str">
        <f>IFERROR(VLOOKUP($B55,APガラス性能一覧!$A$2:$M$6097,3,0),"")</f>
        <v/>
      </c>
      <c r="E55" s="68" t="str">
        <f>IFERROR(VLOOKUP($B55,APガラス性能一覧!$A$2:$M$6097,4,0),"")</f>
        <v/>
      </c>
      <c r="F55" s="68" t="str">
        <f>IFERROR(VLOOKUP($B55,APガラス性能一覧!$A$2:$M$6097,5,0),"")</f>
        <v/>
      </c>
      <c r="G55" s="68" t="str">
        <f>IFERROR(VLOOKUP($B55,APガラス性能一覧!$A$2:$M$6097,6,0),"")</f>
        <v/>
      </c>
      <c r="H55" s="68" t="str">
        <f>IFERROR(VLOOKUP($B55,APガラス性能一覧!$A$2:$M$6097,7,0),"")</f>
        <v/>
      </c>
      <c r="I55" s="68" t="str">
        <f>IFERROR(VLOOKUP($B55,APガラス性能一覧!$A$2:$M$6097,8,0),"")</f>
        <v/>
      </c>
      <c r="J55" s="68" t="str">
        <f>IFERROR(VLOOKUP($B55,APガラス性能一覧!$A$2:$M$6097,9,0),"")</f>
        <v/>
      </c>
      <c r="K55" s="68" t="str">
        <f>IFERROR(VLOOKUP($B55,APガラス性能一覧!$A$2:$M$6097,10,0),"")</f>
        <v/>
      </c>
      <c r="L55" s="68" t="str">
        <f>IFERROR(VLOOKUP($B55,APガラス性能一覧!$A$2:$M$6097,11,0),"")</f>
        <v/>
      </c>
      <c r="M55" s="68" t="str">
        <f>IFERROR(VLOOKUP($B55,APガラス性能一覧!$A$2:$M$6097,12,0),"")</f>
        <v/>
      </c>
      <c r="N55" s="68" t="str">
        <f>IFERROR(VLOOKUP($B55,APガラス性能一覧!$A$2:$M$6097,13,0),"")</f>
        <v/>
      </c>
    </row>
    <row r="56" spans="2:14" x14ac:dyDescent="0.4">
      <c r="B56" s="68" t="str">
        <f>IF($D$2="","",IF($E$2=0.65,IFERROR(IF(INDEX(APガラス性能一覧!A:A,MATCH(ROW(B50),APガラス性能一覧!$O:$O,0))="","",INDEX(APガラス性能一覧!A:A,MATCH(ROW(B50),APガラス性能一覧!$O:$O,0))),""),IFERROR(IF(INDEX(APガラス性能一覧!A:A,MATCH(ROW(B50),APガラス性能一覧!$N:$N,0))="","",INDEX(APガラス性能一覧!A:A,MATCH(ROW(B50),APガラス性能一覧!$N:$N,0))),"")))</f>
        <v/>
      </c>
      <c r="C56" s="68" t="str">
        <f>IFERROR(VLOOKUP($B56,APガラス性能一覧!$A$2:$M$6097,2,0),"")</f>
        <v/>
      </c>
      <c r="D56" s="68" t="str">
        <f>IFERROR(VLOOKUP($B56,APガラス性能一覧!$A$2:$M$6097,3,0),"")</f>
        <v/>
      </c>
      <c r="E56" s="68" t="str">
        <f>IFERROR(VLOOKUP($B56,APガラス性能一覧!$A$2:$M$6097,4,0),"")</f>
        <v/>
      </c>
      <c r="F56" s="68" t="str">
        <f>IFERROR(VLOOKUP($B56,APガラス性能一覧!$A$2:$M$6097,5,0),"")</f>
        <v/>
      </c>
      <c r="G56" s="68" t="str">
        <f>IFERROR(VLOOKUP($B56,APガラス性能一覧!$A$2:$M$6097,6,0),"")</f>
        <v/>
      </c>
      <c r="H56" s="68" t="str">
        <f>IFERROR(VLOOKUP($B56,APガラス性能一覧!$A$2:$M$6097,7,0),"")</f>
        <v/>
      </c>
      <c r="I56" s="68" t="str">
        <f>IFERROR(VLOOKUP($B56,APガラス性能一覧!$A$2:$M$6097,8,0),"")</f>
        <v/>
      </c>
      <c r="J56" s="68" t="str">
        <f>IFERROR(VLOOKUP($B56,APガラス性能一覧!$A$2:$M$6097,9,0),"")</f>
        <v/>
      </c>
      <c r="K56" s="68" t="str">
        <f>IFERROR(VLOOKUP($B56,APガラス性能一覧!$A$2:$M$6097,10,0),"")</f>
        <v/>
      </c>
      <c r="L56" s="68" t="str">
        <f>IFERROR(VLOOKUP($B56,APガラス性能一覧!$A$2:$M$6097,11,0),"")</f>
        <v/>
      </c>
      <c r="M56" s="68" t="str">
        <f>IFERROR(VLOOKUP($B56,APガラス性能一覧!$A$2:$M$6097,12,0),"")</f>
        <v/>
      </c>
      <c r="N56" s="68" t="str">
        <f>IFERROR(VLOOKUP($B56,APガラス性能一覧!$A$2:$M$6097,13,0),"")</f>
        <v/>
      </c>
    </row>
    <row r="57" spans="2:14" x14ac:dyDescent="0.4">
      <c r="B57" s="68" t="str">
        <f>IF($D$2="","",IF($E$2=0.65,IFERROR(IF(INDEX(APガラス性能一覧!A:A,MATCH(ROW(B51),APガラス性能一覧!$O:$O,0))="","",INDEX(APガラス性能一覧!A:A,MATCH(ROW(B51),APガラス性能一覧!$O:$O,0))),""),IFERROR(IF(INDEX(APガラス性能一覧!A:A,MATCH(ROW(B51),APガラス性能一覧!$N:$N,0))="","",INDEX(APガラス性能一覧!A:A,MATCH(ROW(B51),APガラス性能一覧!$N:$N,0))),"")))</f>
        <v/>
      </c>
      <c r="C57" s="68" t="str">
        <f>IFERROR(VLOOKUP($B57,APガラス性能一覧!$A$2:$M$6097,2,0),"")</f>
        <v/>
      </c>
      <c r="D57" s="68" t="str">
        <f>IFERROR(VLOOKUP($B57,APガラス性能一覧!$A$2:$M$6097,3,0),"")</f>
        <v/>
      </c>
      <c r="E57" s="68" t="str">
        <f>IFERROR(VLOOKUP($B57,APガラス性能一覧!$A$2:$M$6097,4,0),"")</f>
        <v/>
      </c>
      <c r="F57" s="68" t="str">
        <f>IFERROR(VLOOKUP($B57,APガラス性能一覧!$A$2:$M$6097,5,0),"")</f>
        <v/>
      </c>
      <c r="G57" s="68" t="str">
        <f>IFERROR(VLOOKUP($B57,APガラス性能一覧!$A$2:$M$6097,6,0),"")</f>
        <v/>
      </c>
      <c r="H57" s="68" t="str">
        <f>IFERROR(VLOOKUP($B57,APガラス性能一覧!$A$2:$M$6097,7,0),"")</f>
        <v/>
      </c>
      <c r="I57" s="68" t="str">
        <f>IFERROR(VLOOKUP($B57,APガラス性能一覧!$A$2:$M$6097,8,0),"")</f>
        <v/>
      </c>
      <c r="J57" s="68" t="str">
        <f>IFERROR(VLOOKUP($B57,APガラス性能一覧!$A$2:$M$6097,9,0),"")</f>
        <v/>
      </c>
      <c r="K57" s="68" t="str">
        <f>IFERROR(VLOOKUP($B57,APガラス性能一覧!$A$2:$M$6097,10,0),"")</f>
        <v/>
      </c>
      <c r="L57" s="68" t="str">
        <f>IFERROR(VLOOKUP($B57,APガラス性能一覧!$A$2:$M$6097,11,0),"")</f>
        <v/>
      </c>
      <c r="M57" s="68" t="str">
        <f>IFERROR(VLOOKUP($B57,APガラス性能一覧!$A$2:$M$6097,12,0),"")</f>
        <v/>
      </c>
      <c r="N57" s="68" t="str">
        <f>IFERROR(VLOOKUP($B57,APガラス性能一覧!$A$2:$M$6097,13,0),"")</f>
        <v/>
      </c>
    </row>
    <row r="58" spans="2:14" x14ac:dyDescent="0.4">
      <c r="B58" s="68" t="str">
        <f>IF($D$2="","",IF($E$2=0.65,IFERROR(IF(INDEX(APガラス性能一覧!A:A,MATCH(ROW(B52),APガラス性能一覧!$O:$O,0))="","",INDEX(APガラス性能一覧!A:A,MATCH(ROW(B52),APガラス性能一覧!$O:$O,0))),""),IFERROR(IF(INDEX(APガラス性能一覧!A:A,MATCH(ROW(B52),APガラス性能一覧!$N:$N,0))="","",INDEX(APガラス性能一覧!A:A,MATCH(ROW(B52),APガラス性能一覧!$N:$N,0))),"")))</f>
        <v/>
      </c>
      <c r="C58" s="68" t="str">
        <f>IFERROR(VLOOKUP($B58,APガラス性能一覧!$A$2:$M$6097,2,0),"")</f>
        <v/>
      </c>
      <c r="D58" s="68" t="str">
        <f>IFERROR(VLOOKUP($B58,APガラス性能一覧!$A$2:$M$6097,3,0),"")</f>
        <v/>
      </c>
      <c r="E58" s="68" t="str">
        <f>IFERROR(VLOOKUP($B58,APガラス性能一覧!$A$2:$M$6097,4,0),"")</f>
        <v/>
      </c>
      <c r="F58" s="68" t="str">
        <f>IFERROR(VLOOKUP($B58,APガラス性能一覧!$A$2:$M$6097,5,0),"")</f>
        <v/>
      </c>
      <c r="G58" s="68" t="str">
        <f>IFERROR(VLOOKUP($B58,APガラス性能一覧!$A$2:$M$6097,6,0),"")</f>
        <v/>
      </c>
      <c r="H58" s="68" t="str">
        <f>IFERROR(VLOOKUP($B58,APガラス性能一覧!$A$2:$M$6097,7,0),"")</f>
        <v/>
      </c>
      <c r="I58" s="68" t="str">
        <f>IFERROR(VLOOKUP($B58,APガラス性能一覧!$A$2:$M$6097,8,0),"")</f>
        <v/>
      </c>
      <c r="J58" s="68" t="str">
        <f>IFERROR(VLOOKUP($B58,APガラス性能一覧!$A$2:$M$6097,9,0),"")</f>
        <v/>
      </c>
      <c r="K58" s="68" t="str">
        <f>IFERROR(VLOOKUP($B58,APガラス性能一覧!$A$2:$M$6097,10,0),"")</f>
        <v/>
      </c>
      <c r="L58" s="68" t="str">
        <f>IFERROR(VLOOKUP($B58,APガラス性能一覧!$A$2:$M$6097,11,0),"")</f>
        <v/>
      </c>
      <c r="M58" s="68" t="str">
        <f>IFERROR(VLOOKUP($B58,APガラス性能一覧!$A$2:$M$6097,12,0),"")</f>
        <v/>
      </c>
      <c r="N58" s="68" t="str">
        <f>IFERROR(VLOOKUP($B58,APガラス性能一覧!$A$2:$M$6097,13,0),"")</f>
        <v/>
      </c>
    </row>
    <row r="59" spans="2:14" x14ac:dyDescent="0.4">
      <c r="B59" s="68" t="str">
        <f>IF($D$2="","",IF($E$2=0.65,IFERROR(IF(INDEX(APガラス性能一覧!A:A,MATCH(ROW(B53),APガラス性能一覧!$O:$O,0))="","",INDEX(APガラス性能一覧!A:A,MATCH(ROW(B53),APガラス性能一覧!$O:$O,0))),""),IFERROR(IF(INDEX(APガラス性能一覧!A:A,MATCH(ROW(B53),APガラス性能一覧!$N:$N,0))="","",INDEX(APガラス性能一覧!A:A,MATCH(ROW(B53),APガラス性能一覧!$N:$N,0))),"")))</f>
        <v/>
      </c>
      <c r="C59" s="68" t="str">
        <f>IFERROR(VLOOKUP($B59,APガラス性能一覧!$A$2:$M$6097,2,0),"")</f>
        <v/>
      </c>
      <c r="D59" s="68" t="str">
        <f>IFERROR(VLOOKUP($B59,APガラス性能一覧!$A$2:$M$6097,3,0),"")</f>
        <v/>
      </c>
      <c r="E59" s="68" t="str">
        <f>IFERROR(VLOOKUP($B59,APガラス性能一覧!$A$2:$M$6097,4,0),"")</f>
        <v/>
      </c>
      <c r="F59" s="68" t="str">
        <f>IFERROR(VLOOKUP($B59,APガラス性能一覧!$A$2:$M$6097,5,0),"")</f>
        <v/>
      </c>
      <c r="G59" s="68" t="str">
        <f>IFERROR(VLOOKUP($B59,APガラス性能一覧!$A$2:$M$6097,6,0),"")</f>
        <v/>
      </c>
      <c r="H59" s="68" t="str">
        <f>IFERROR(VLOOKUP($B59,APガラス性能一覧!$A$2:$M$6097,7,0),"")</f>
        <v/>
      </c>
      <c r="I59" s="68" t="str">
        <f>IFERROR(VLOOKUP($B59,APガラス性能一覧!$A$2:$M$6097,8,0),"")</f>
        <v/>
      </c>
      <c r="J59" s="68" t="str">
        <f>IFERROR(VLOOKUP($B59,APガラス性能一覧!$A$2:$M$6097,9,0),"")</f>
        <v/>
      </c>
      <c r="K59" s="68" t="str">
        <f>IFERROR(VLOOKUP($B59,APガラス性能一覧!$A$2:$M$6097,10,0),"")</f>
        <v/>
      </c>
      <c r="L59" s="68" t="str">
        <f>IFERROR(VLOOKUP($B59,APガラス性能一覧!$A$2:$M$6097,11,0),"")</f>
        <v/>
      </c>
      <c r="M59" s="68" t="str">
        <f>IFERROR(VLOOKUP($B59,APガラス性能一覧!$A$2:$M$6097,12,0),"")</f>
        <v/>
      </c>
      <c r="N59" s="68" t="str">
        <f>IFERROR(VLOOKUP($B59,APガラス性能一覧!$A$2:$M$6097,13,0),"")</f>
        <v/>
      </c>
    </row>
    <row r="60" spans="2:14" x14ac:dyDescent="0.4">
      <c r="B60" s="68" t="str">
        <f>IF($D$2="","",IF($E$2=0.65,IFERROR(IF(INDEX(APガラス性能一覧!A:A,MATCH(ROW(B54),APガラス性能一覧!$O:$O,0))="","",INDEX(APガラス性能一覧!A:A,MATCH(ROW(B54),APガラス性能一覧!$O:$O,0))),""),IFERROR(IF(INDEX(APガラス性能一覧!A:A,MATCH(ROW(B54),APガラス性能一覧!$N:$N,0))="","",INDEX(APガラス性能一覧!A:A,MATCH(ROW(B54),APガラス性能一覧!$N:$N,0))),"")))</f>
        <v/>
      </c>
      <c r="C60" s="68" t="str">
        <f>IFERROR(VLOOKUP($B60,APガラス性能一覧!$A$2:$M$6097,2,0),"")</f>
        <v/>
      </c>
      <c r="D60" s="68" t="str">
        <f>IFERROR(VLOOKUP($B60,APガラス性能一覧!$A$2:$M$6097,3,0),"")</f>
        <v/>
      </c>
      <c r="E60" s="68" t="str">
        <f>IFERROR(VLOOKUP($B60,APガラス性能一覧!$A$2:$M$6097,4,0),"")</f>
        <v/>
      </c>
      <c r="F60" s="68" t="str">
        <f>IFERROR(VLOOKUP($B60,APガラス性能一覧!$A$2:$M$6097,5,0),"")</f>
        <v/>
      </c>
      <c r="G60" s="68" t="str">
        <f>IFERROR(VLOOKUP($B60,APガラス性能一覧!$A$2:$M$6097,6,0),"")</f>
        <v/>
      </c>
      <c r="H60" s="68" t="str">
        <f>IFERROR(VLOOKUP($B60,APガラス性能一覧!$A$2:$M$6097,7,0),"")</f>
        <v/>
      </c>
      <c r="I60" s="68" t="str">
        <f>IFERROR(VLOOKUP($B60,APガラス性能一覧!$A$2:$M$6097,8,0),"")</f>
        <v/>
      </c>
      <c r="J60" s="68" t="str">
        <f>IFERROR(VLOOKUP($B60,APガラス性能一覧!$A$2:$M$6097,9,0),"")</f>
        <v/>
      </c>
      <c r="K60" s="68" t="str">
        <f>IFERROR(VLOOKUP($B60,APガラス性能一覧!$A$2:$M$6097,10,0),"")</f>
        <v/>
      </c>
      <c r="L60" s="68" t="str">
        <f>IFERROR(VLOOKUP($B60,APガラス性能一覧!$A$2:$M$6097,11,0),"")</f>
        <v/>
      </c>
      <c r="M60" s="68" t="str">
        <f>IFERROR(VLOOKUP($B60,APガラス性能一覧!$A$2:$M$6097,12,0),"")</f>
        <v/>
      </c>
      <c r="N60" s="68" t="str">
        <f>IFERROR(VLOOKUP($B60,APガラス性能一覧!$A$2:$M$6097,13,0),"")</f>
        <v/>
      </c>
    </row>
    <row r="61" spans="2:14" x14ac:dyDescent="0.4">
      <c r="B61" s="68" t="str">
        <f>IF($D$2="","",IF($E$2=0.65,IFERROR(IF(INDEX(APガラス性能一覧!A:A,MATCH(ROW(B55),APガラス性能一覧!$O:$O,0))="","",INDEX(APガラス性能一覧!A:A,MATCH(ROW(B55),APガラス性能一覧!$O:$O,0))),""),IFERROR(IF(INDEX(APガラス性能一覧!A:A,MATCH(ROW(B55),APガラス性能一覧!$N:$N,0))="","",INDEX(APガラス性能一覧!A:A,MATCH(ROW(B55),APガラス性能一覧!$N:$N,0))),"")))</f>
        <v/>
      </c>
      <c r="C61" s="68" t="str">
        <f>IFERROR(VLOOKUP($B61,APガラス性能一覧!$A$2:$M$6097,2,0),"")</f>
        <v/>
      </c>
      <c r="D61" s="68" t="str">
        <f>IFERROR(VLOOKUP($B61,APガラス性能一覧!$A$2:$M$6097,3,0),"")</f>
        <v/>
      </c>
      <c r="E61" s="68" t="str">
        <f>IFERROR(VLOOKUP($B61,APガラス性能一覧!$A$2:$M$6097,4,0),"")</f>
        <v/>
      </c>
      <c r="F61" s="68" t="str">
        <f>IFERROR(VLOOKUP($B61,APガラス性能一覧!$A$2:$M$6097,5,0),"")</f>
        <v/>
      </c>
      <c r="G61" s="68" t="str">
        <f>IFERROR(VLOOKUP($B61,APガラス性能一覧!$A$2:$M$6097,6,0),"")</f>
        <v/>
      </c>
      <c r="H61" s="68" t="str">
        <f>IFERROR(VLOOKUP($B61,APガラス性能一覧!$A$2:$M$6097,7,0),"")</f>
        <v/>
      </c>
      <c r="I61" s="68" t="str">
        <f>IFERROR(VLOOKUP($B61,APガラス性能一覧!$A$2:$M$6097,8,0),"")</f>
        <v/>
      </c>
      <c r="J61" s="68" t="str">
        <f>IFERROR(VLOOKUP($B61,APガラス性能一覧!$A$2:$M$6097,9,0),"")</f>
        <v/>
      </c>
      <c r="K61" s="68" t="str">
        <f>IFERROR(VLOOKUP($B61,APガラス性能一覧!$A$2:$M$6097,10,0),"")</f>
        <v/>
      </c>
      <c r="L61" s="68" t="str">
        <f>IFERROR(VLOOKUP($B61,APガラス性能一覧!$A$2:$M$6097,11,0),"")</f>
        <v/>
      </c>
      <c r="M61" s="68" t="str">
        <f>IFERROR(VLOOKUP($B61,APガラス性能一覧!$A$2:$M$6097,12,0),"")</f>
        <v/>
      </c>
      <c r="N61" s="68" t="str">
        <f>IFERROR(VLOOKUP($B61,APガラス性能一覧!$A$2:$M$6097,13,0),"")</f>
        <v/>
      </c>
    </row>
    <row r="62" spans="2:14" x14ac:dyDescent="0.4">
      <c r="B62" s="68" t="str">
        <f>IF($D$2="","",IF($E$2=0.65,IFERROR(IF(INDEX(APガラス性能一覧!A:A,MATCH(ROW(B56),APガラス性能一覧!$O:$O,0))="","",INDEX(APガラス性能一覧!A:A,MATCH(ROW(B56),APガラス性能一覧!$O:$O,0))),""),IFERROR(IF(INDEX(APガラス性能一覧!A:A,MATCH(ROW(B56),APガラス性能一覧!$N:$N,0))="","",INDEX(APガラス性能一覧!A:A,MATCH(ROW(B56),APガラス性能一覧!$N:$N,0))),"")))</f>
        <v/>
      </c>
      <c r="C62" s="68" t="str">
        <f>IFERROR(VLOOKUP($B62,APガラス性能一覧!$A$2:$M$6097,2,0),"")</f>
        <v/>
      </c>
      <c r="D62" s="68" t="str">
        <f>IFERROR(VLOOKUP($B62,APガラス性能一覧!$A$2:$M$6097,3,0),"")</f>
        <v/>
      </c>
      <c r="E62" s="68" t="str">
        <f>IFERROR(VLOOKUP($B62,APガラス性能一覧!$A$2:$M$6097,4,0),"")</f>
        <v/>
      </c>
      <c r="F62" s="68" t="str">
        <f>IFERROR(VLOOKUP($B62,APガラス性能一覧!$A$2:$M$6097,5,0),"")</f>
        <v/>
      </c>
      <c r="G62" s="68" t="str">
        <f>IFERROR(VLOOKUP($B62,APガラス性能一覧!$A$2:$M$6097,6,0),"")</f>
        <v/>
      </c>
      <c r="H62" s="68" t="str">
        <f>IFERROR(VLOOKUP($B62,APガラス性能一覧!$A$2:$M$6097,7,0),"")</f>
        <v/>
      </c>
      <c r="I62" s="68" t="str">
        <f>IFERROR(VLOOKUP($B62,APガラス性能一覧!$A$2:$M$6097,8,0),"")</f>
        <v/>
      </c>
      <c r="J62" s="68" t="str">
        <f>IFERROR(VLOOKUP($B62,APガラス性能一覧!$A$2:$M$6097,9,0),"")</f>
        <v/>
      </c>
      <c r="K62" s="68" t="str">
        <f>IFERROR(VLOOKUP($B62,APガラス性能一覧!$A$2:$M$6097,10,0),"")</f>
        <v/>
      </c>
      <c r="L62" s="68" t="str">
        <f>IFERROR(VLOOKUP($B62,APガラス性能一覧!$A$2:$M$6097,11,0),"")</f>
        <v/>
      </c>
      <c r="M62" s="68" t="str">
        <f>IFERROR(VLOOKUP($B62,APガラス性能一覧!$A$2:$M$6097,12,0),"")</f>
        <v/>
      </c>
      <c r="N62" s="68" t="str">
        <f>IFERROR(VLOOKUP($B62,APガラス性能一覧!$A$2:$M$6097,13,0),"")</f>
        <v/>
      </c>
    </row>
    <row r="63" spans="2:14" x14ac:dyDescent="0.4">
      <c r="B63" s="68" t="str">
        <f>IF($D$2="","",IF($E$2=0.65,IFERROR(IF(INDEX(APガラス性能一覧!A:A,MATCH(ROW(B57),APガラス性能一覧!$O:$O,0))="","",INDEX(APガラス性能一覧!A:A,MATCH(ROW(B57),APガラス性能一覧!$O:$O,0))),""),IFERROR(IF(INDEX(APガラス性能一覧!A:A,MATCH(ROW(B57),APガラス性能一覧!$N:$N,0))="","",INDEX(APガラス性能一覧!A:A,MATCH(ROW(B57),APガラス性能一覧!$N:$N,0))),"")))</f>
        <v/>
      </c>
      <c r="C63" s="68" t="str">
        <f>IFERROR(VLOOKUP($B63,APガラス性能一覧!$A$2:$M$6097,2,0),"")</f>
        <v/>
      </c>
      <c r="D63" s="68" t="str">
        <f>IFERROR(VLOOKUP($B63,APガラス性能一覧!$A$2:$M$6097,3,0),"")</f>
        <v/>
      </c>
      <c r="E63" s="68" t="str">
        <f>IFERROR(VLOOKUP($B63,APガラス性能一覧!$A$2:$M$6097,4,0),"")</f>
        <v/>
      </c>
      <c r="F63" s="68" t="str">
        <f>IFERROR(VLOOKUP($B63,APガラス性能一覧!$A$2:$M$6097,5,0),"")</f>
        <v/>
      </c>
      <c r="G63" s="68" t="str">
        <f>IFERROR(VLOOKUP($B63,APガラス性能一覧!$A$2:$M$6097,6,0),"")</f>
        <v/>
      </c>
      <c r="H63" s="68" t="str">
        <f>IFERROR(VLOOKUP($B63,APガラス性能一覧!$A$2:$M$6097,7,0),"")</f>
        <v/>
      </c>
      <c r="I63" s="68" t="str">
        <f>IFERROR(VLOOKUP($B63,APガラス性能一覧!$A$2:$M$6097,8,0),"")</f>
        <v/>
      </c>
      <c r="J63" s="68" t="str">
        <f>IFERROR(VLOOKUP($B63,APガラス性能一覧!$A$2:$M$6097,9,0),"")</f>
        <v/>
      </c>
      <c r="K63" s="68" t="str">
        <f>IFERROR(VLOOKUP($B63,APガラス性能一覧!$A$2:$M$6097,10,0),"")</f>
        <v/>
      </c>
      <c r="L63" s="68" t="str">
        <f>IFERROR(VLOOKUP($B63,APガラス性能一覧!$A$2:$M$6097,11,0),"")</f>
        <v/>
      </c>
      <c r="M63" s="68" t="str">
        <f>IFERROR(VLOOKUP($B63,APガラス性能一覧!$A$2:$M$6097,12,0),"")</f>
        <v/>
      </c>
      <c r="N63" s="68" t="str">
        <f>IFERROR(VLOOKUP($B63,APガラス性能一覧!$A$2:$M$6097,13,0),"")</f>
        <v/>
      </c>
    </row>
    <row r="64" spans="2:14" x14ac:dyDescent="0.4">
      <c r="B64" s="68" t="str">
        <f>IF($D$2="","",IF($E$2=0.65,IFERROR(IF(INDEX(APガラス性能一覧!A:A,MATCH(ROW(B58),APガラス性能一覧!$O:$O,0))="","",INDEX(APガラス性能一覧!A:A,MATCH(ROW(B58),APガラス性能一覧!$O:$O,0))),""),IFERROR(IF(INDEX(APガラス性能一覧!A:A,MATCH(ROW(B58),APガラス性能一覧!$N:$N,0))="","",INDEX(APガラス性能一覧!A:A,MATCH(ROW(B58),APガラス性能一覧!$N:$N,0))),"")))</f>
        <v/>
      </c>
      <c r="C64" s="68" t="str">
        <f>IFERROR(VLOOKUP($B64,APガラス性能一覧!$A$2:$M$6097,2,0),"")</f>
        <v/>
      </c>
      <c r="D64" s="68" t="str">
        <f>IFERROR(VLOOKUP($B64,APガラス性能一覧!$A$2:$M$6097,3,0),"")</f>
        <v/>
      </c>
      <c r="E64" s="68" t="str">
        <f>IFERROR(VLOOKUP($B64,APガラス性能一覧!$A$2:$M$6097,4,0),"")</f>
        <v/>
      </c>
      <c r="F64" s="68" t="str">
        <f>IFERROR(VLOOKUP($B64,APガラス性能一覧!$A$2:$M$6097,5,0),"")</f>
        <v/>
      </c>
      <c r="G64" s="68" t="str">
        <f>IFERROR(VLOOKUP($B64,APガラス性能一覧!$A$2:$M$6097,6,0),"")</f>
        <v/>
      </c>
      <c r="H64" s="68" t="str">
        <f>IFERROR(VLOOKUP($B64,APガラス性能一覧!$A$2:$M$6097,7,0),"")</f>
        <v/>
      </c>
      <c r="I64" s="68" t="str">
        <f>IFERROR(VLOOKUP($B64,APガラス性能一覧!$A$2:$M$6097,8,0),"")</f>
        <v/>
      </c>
      <c r="J64" s="68" t="str">
        <f>IFERROR(VLOOKUP($B64,APガラス性能一覧!$A$2:$M$6097,9,0),"")</f>
        <v/>
      </c>
      <c r="K64" s="68" t="str">
        <f>IFERROR(VLOOKUP($B64,APガラス性能一覧!$A$2:$M$6097,10,0),"")</f>
        <v/>
      </c>
      <c r="L64" s="68" t="str">
        <f>IFERROR(VLOOKUP($B64,APガラス性能一覧!$A$2:$M$6097,11,0),"")</f>
        <v/>
      </c>
      <c r="M64" s="68" t="str">
        <f>IFERROR(VLOOKUP($B64,APガラス性能一覧!$A$2:$M$6097,12,0),"")</f>
        <v/>
      </c>
      <c r="N64" s="68" t="str">
        <f>IFERROR(VLOOKUP($B64,APガラス性能一覧!$A$2:$M$6097,13,0),"")</f>
        <v/>
      </c>
    </row>
    <row r="65" spans="2:14" x14ac:dyDescent="0.4">
      <c r="B65" s="68" t="str">
        <f>IF($D$2="","",IF($E$2=0.65,IFERROR(IF(INDEX(APガラス性能一覧!A:A,MATCH(ROW(B59),APガラス性能一覧!$O:$O,0))="","",INDEX(APガラス性能一覧!A:A,MATCH(ROW(B59),APガラス性能一覧!$O:$O,0))),""),IFERROR(IF(INDEX(APガラス性能一覧!A:A,MATCH(ROW(B59),APガラス性能一覧!$N:$N,0))="","",INDEX(APガラス性能一覧!A:A,MATCH(ROW(B59),APガラス性能一覧!$N:$N,0))),"")))</f>
        <v/>
      </c>
      <c r="C65" s="68" t="str">
        <f>IFERROR(VLOOKUP($B65,APガラス性能一覧!$A$2:$M$6097,2,0),"")</f>
        <v/>
      </c>
      <c r="D65" s="68" t="str">
        <f>IFERROR(VLOOKUP($B65,APガラス性能一覧!$A$2:$M$6097,3,0),"")</f>
        <v/>
      </c>
      <c r="E65" s="68" t="str">
        <f>IFERROR(VLOOKUP($B65,APガラス性能一覧!$A$2:$M$6097,4,0),"")</f>
        <v/>
      </c>
      <c r="F65" s="68" t="str">
        <f>IFERROR(VLOOKUP($B65,APガラス性能一覧!$A$2:$M$6097,5,0),"")</f>
        <v/>
      </c>
      <c r="G65" s="68" t="str">
        <f>IFERROR(VLOOKUP($B65,APガラス性能一覧!$A$2:$M$6097,6,0),"")</f>
        <v/>
      </c>
      <c r="H65" s="68" t="str">
        <f>IFERROR(VLOOKUP($B65,APガラス性能一覧!$A$2:$M$6097,7,0),"")</f>
        <v/>
      </c>
      <c r="I65" s="68" t="str">
        <f>IFERROR(VLOOKUP($B65,APガラス性能一覧!$A$2:$M$6097,8,0),"")</f>
        <v/>
      </c>
      <c r="J65" s="68" t="str">
        <f>IFERROR(VLOOKUP($B65,APガラス性能一覧!$A$2:$M$6097,9,0),"")</f>
        <v/>
      </c>
      <c r="K65" s="68" t="str">
        <f>IFERROR(VLOOKUP($B65,APガラス性能一覧!$A$2:$M$6097,10,0),"")</f>
        <v/>
      </c>
      <c r="L65" s="68" t="str">
        <f>IFERROR(VLOOKUP($B65,APガラス性能一覧!$A$2:$M$6097,11,0),"")</f>
        <v/>
      </c>
      <c r="M65" s="68" t="str">
        <f>IFERROR(VLOOKUP($B65,APガラス性能一覧!$A$2:$M$6097,12,0),"")</f>
        <v/>
      </c>
      <c r="N65" s="68" t="str">
        <f>IFERROR(VLOOKUP($B65,APガラス性能一覧!$A$2:$M$6097,13,0),"")</f>
        <v/>
      </c>
    </row>
    <row r="66" spans="2:14" x14ac:dyDescent="0.4">
      <c r="B66" s="68" t="str">
        <f>IF($D$2="","",IF($E$2=0.65,IFERROR(IF(INDEX(APガラス性能一覧!A:A,MATCH(ROW(B60),APガラス性能一覧!$O:$O,0))="","",INDEX(APガラス性能一覧!A:A,MATCH(ROW(B60),APガラス性能一覧!$O:$O,0))),""),IFERROR(IF(INDEX(APガラス性能一覧!A:A,MATCH(ROW(B60),APガラス性能一覧!$N:$N,0))="","",INDEX(APガラス性能一覧!A:A,MATCH(ROW(B60),APガラス性能一覧!$N:$N,0))),"")))</f>
        <v/>
      </c>
      <c r="C66" s="68" t="str">
        <f>IFERROR(VLOOKUP($B66,APガラス性能一覧!$A$2:$M$6097,2,0),"")</f>
        <v/>
      </c>
      <c r="D66" s="68" t="str">
        <f>IFERROR(VLOOKUP($B66,APガラス性能一覧!$A$2:$M$6097,3,0),"")</f>
        <v/>
      </c>
      <c r="E66" s="68" t="str">
        <f>IFERROR(VLOOKUP($B66,APガラス性能一覧!$A$2:$M$6097,4,0),"")</f>
        <v/>
      </c>
      <c r="F66" s="68" t="str">
        <f>IFERROR(VLOOKUP($B66,APガラス性能一覧!$A$2:$M$6097,5,0),"")</f>
        <v/>
      </c>
      <c r="G66" s="68" t="str">
        <f>IFERROR(VLOOKUP($B66,APガラス性能一覧!$A$2:$M$6097,6,0),"")</f>
        <v/>
      </c>
      <c r="H66" s="68" t="str">
        <f>IFERROR(VLOOKUP($B66,APガラス性能一覧!$A$2:$M$6097,7,0),"")</f>
        <v/>
      </c>
      <c r="I66" s="68" t="str">
        <f>IFERROR(VLOOKUP($B66,APガラス性能一覧!$A$2:$M$6097,8,0),"")</f>
        <v/>
      </c>
      <c r="J66" s="68" t="str">
        <f>IFERROR(VLOOKUP($B66,APガラス性能一覧!$A$2:$M$6097,9,0),"")</f>
        <v/>
      </c>
      <c r="K66" s="68" t="str">
        <f>IFERROR(VLOOKUP($B66,APガラス性能一覧!$A$2:$M$6097,10,0),"")</f>
        <v/>
      </c>
      <c r="L66" s="68" t="str">
        <f>IFERROR(VLOOKUP($B66,APガラス性能一覧!$A$2:$M$6097,11,0),"")</f>
        <v/>
      </c>
      <c r="M66" s="68" t="str">
        <f>IFERROR(VLOOKUP($B66,APガラス性能一覧!$A$2:$M$6097,12,0),"")</f>
        <v/>
      </c>
      <c r="N66" s="68" t="str">
        <f>IFERROR(VLOOKUP($B66,APガラス性能一覧!$A$2:$M$6097,13,0),"")</f>
        <v/>
      </c>
    </row>
    <row r="67" spans="2:14" x14ac:dyDescent="0.4">
      <c r="B67" s="68" t="str">
        <f>IF($D$2="","",IF($E$2=0.65,IFERROR(IF(INDEX(APガラス性能一覧!A:A,MATCH(ROW(B61),APガラス性能一覧!$O:$O,0))="","",INDEX(APガラス性能一覧!A:A,MATCH(ROW(B61),APガラス性能一覧!$O:$O,0))),""),IFERROR(IF(INDEX(APガラス性能一覧!A:A,MATCH(ROW(B61),APガラス性能一覧!$N:$N,0))="","",INDEX(APガラス性能一覧!A:A,MATCH(ROW(B61),APガラス性能一覧!$N:$N,0))),"")))</f>
        <v/>
      </c>
      <c r="C67" s="68" t="str">
        <f>IFERROR(VLOOKUP($B67,APガラス性能一覧!$A$2:$M$6097,2,0),"")</f>
        <v/>
      </c>
      <c r="D67" s="68" t="str">
        <f>IFERROR(VLOOKUP($B67,APガラス性能一覧!$A$2:$M$6097,3,0),"")</f>
        <v/>
      </c>
      <c r="E67" s="68" t="str">
        <f>IFERROR(VLOOKUP($B67,APガラス性能一覧!$A$2:$M$6097,4,0),"")</f>
        <v/>
      </c>
      <c r="F67" s="68" t="str">
        <f>IFERROR(VLOOKUP($B67,APガラス性能一覧!$A$2:$M$6097,5,0),"")</f>
        <v/>
      </c>
      <c r="G67" s="68" t="str">
        <f>IFERROR(VLOOKUP($B67,APガラス性能一覧!$A$2:$M$6097,6,0),"")</f>
        <v/>
      </c>
      <c r="H67" s="68" t="str">
        <f>IFERROR(VLOOKUP($B67,APガラス性能一覧!$A$2:$M$6097,7,0),"")</f>
        <v/>
      </c>
      <c r="I67" s="68" t="str">
        <f>IFERROR(VLOOKUP($B67,APガラス性能一覧!$A$2:$M$6097,8,0),"")</f>
        <v/>
      </c>
      <c r="J67" s="68" t="str">
        <f>IFERROR(VLOOKUP($B67,APガラス性能一覧!$A$2:$M$6097,9,0),"")</f>
        <v/>
      </c>
      <c r="K67" s="68" t="str">
        <f>IFERROR(VLOOKUP($B67,APガラス性能一覧!$A$2:$M$6097,10,0),"")</f>
        <v/>
      </c>
      <c r="L67" s="68" t="str">
        <f>IFERROR(VLOOKUP($B67,APガラス性能一覧!$A$2:$M$6097,11,0),"")</f>
        <v/>
      </c>
      <c r="M67" s="68" t="str">
        <f>IFERROR(VLOOKUP($B67,APガラス性能一覧!$A$2:$M$6097,12,0),"")</f>
        <v/>
      </c>
      <c r="N67" s="68" t="str">
        <f>IFERROR(VLOOKUP($B67,APガラス性能一覧!$A$2:$M$6097,13,0),"")</f>
        <v/>
      </c>
    </row>
    <row r="68" spans="2:14" x14ac:dyDescent="0.4">
      <c r="B68" s="68" t="str">
        <f>IF($D$2="","",IF($E$2=0.65,IFERROR(IF(INDEX(APガラス性能一覧!A:A,MATCH(ROW(B62),APガラス性能一覧!$O:$O,0))="","",INDEX(APガラス性能一覧!A:A,MATCH(ROW(B62),APガラス性能一覧!$O:$O,0))),""),IFERROR(IF(INDEX(APガラス性能一覧!A:A,MATCH(ROW(B62),APガラス性能一覧!$N:$N,0))="","",INDEX(APガラス性能一覧!A:A,MATCH(ROW(B62),APガラス性能一覧!$N:$N,0))),"")))</f>
        <v/>
      </c>
      <c r="C68" s="68" t="str">
        <f>IFERROR(VLOOKUP($B68,APガラス性能一覧!$A$2:$M$6097,2,0),"")</f>
        <v/>
      </c>
      <c r="D68" s="68" t="str">
        <f>IFERROR(VLOOKUP($B68,APガラス性能一覧!$A$2:$M$6097,3,0),"")</f>
        <v/>
      </c>
      <c r="E68" s="68" t="str">
        <f>IFERROR(VLOOKUP($B68,APガラス性能一覧!$A$2:$M$6097,4,0),"")</f>
        <v/>
      </c>
      <c r="F68" s="68" t="str">
        <f>IFERROR(VLOOKUP($B68,APガラス性能一覧!$A$2:$M$6097,5,0),"")</f>
        <v/>
      </c>
      <c r="G68" s="68" t="str">
        <f>IFERROR(VLOOKUP($B68,APガラス性能一覧!$A$2:$M$6097,6,0),"")</f>
        <v/>
      </c>
      <c r="H68" s="68" t="str">
        <f>IFERROR(VLOOKUP($B68,APガラス性能一覧!$A$2:$M$6097,7,0),"")</f>
        <v/>
      </c>
      <c r="I68" s="68" t="str">
        <f>IFERROR(VLOOKUP($B68,APガラス性能一覧!$A$2:$M$6097,8,0),"")</f>
        <v/>
      </c>
      <c r="J68" s="68" t="str">
        <f>IFERROR(VLOOKUP($B68,APガラス性能一覧!$A$2:$M$6097,9,0),"")</f>
        <v/>
      </c>
      <c r="K68" s="68" t="str">
        <f>IFERROR(VLOOKUP($B68,APガラス性能一覧!$A$2:$M$6097,10,0),"")</f>
        <v/>
      </c>
      <c r="L68" s="68" t="str">
        <f>IFERROR(VLOOKUP($B68,APガラス性能一覧!$A$2:$M$6097,11,0),"")</f>
        <v/>
      </c>
      <c r="M68" s="68" t="str">
        <f>IFERROR(VLOOKUP($B68,APガラス性能一覧!$A$2:$M$6097,12,0),"")</f>
        <v/>
      </c>
      <c r="N68" s="68" t="str">
        <f>IFERROR(VLOOKUP($B68,APガラス性能一覧!$A$2:$M$6097,13,0),"")</f>
        <v/>
      </c>
    </row>
    <row r="69" spans="2:14" x14ac:dyDescent="0.4">
      <c r="B69" s="68" t="str">
        <f>IF($D$2="","",IF($E$2=0.65,IFERROR(IF(INDEX(APガラス性能一覧!A:A,MATCH(ROW(B63),APガラス性能一覧!$O:$O,0))="","",INDEX(APガラス性能一覧!A:A,MATCH(ROW(B63),APガラス性能一覧!$O:$O,0))),""),IFERROR(IF(INDEX(APガラス性能一覧!A:A,MATCH(ROW(B63),APガラス性能一覧!$N:$N,0))="","",INDEX(APガラス性能一覧!A:A,MATCH(ROW(B63),APガラス性能一覧!$N:$N,0))),"")))</f>
        <v/>
      </c>
      <c r="C69" s="68" t="str">
        <f>IFERROR(VLOOKUP($B69,APガラス性能一覧!$A$2:$M$6097,2,0),"")</f>
        <v/>
      </c>
      <c r="D69" s="68" t="str">
        <f>IFERROR(VLOOKUP($B69,APガラス性能一覧!$A$2:$M$6097,3,0),"")</f>
        <v/>
      </c>
      <c r="E69" s="68" t="str">
        <f>IFERROR(VLOOKUP($B69,APガラス性能一覧!$A$2:$M$6097,4,0),"")</f>
        <v/>
      </c>
      <c r="F69" s="68" t="str">
        <f>IFERROR(VLOOKUP($B69,APガラス性能一覧!$A$2:$M$6097,5,0),"")</f>
        <v/>
      </c>
      <c r="G69" s="68" t="str">
        <f>IFERROR(VLOOKUP($B69,APガラス性能一覧!$A$2:$M$6097,6,0),"")</f>
        <v/>
      </c>
      <c r="H69" s="68" t="str">
        <f>IFERROR(VLOOKUP($B69,APガラス性能一覧!$A$2:$M$6097,7,0),"")</f>
        <v/>
      </c>
      <c r="I69" s="68" t="str">
        <f>IFERROR(VLOOKUP($B69,APガラス性能一覧!$A$2:$M$6097,8,0),"")</f>
        <v/>
      </c>
      <c r="J69" s="68" t="str">
        <f>IFERROR(VLOOKUP($B69,APガラス性能一覧!$A$2:$M$6097,9,0),"")</f>
        <v/>
      </c>
      <c r="K69" s="68" t="str">
        <f>IFERROR(VLOOKUP($B69,APガラス性能一覧!$A$2:$M$6097,10,0),"")</f>
        <v/>
      </c>
      <c r="L69" s="68" t="str">
        <f>IFERROR(VLOOKUP($B69,APガラス性能一覧!$A$2:$M$6097,11,0),"")</f>
        <v/>
      </c>
      <c r="M69" s="68" t="str">
        <f>IFERROR(VLOOKUP($B69,APガラス性能一覧!$A$2:$M$6097,12,0),"")</f>
        <v/>
      </c>
      <c r="N69" s="68" t="str">
        <f>IFERROR(VLOOKUP($B69,APガラス性能一覧!$A$2:$M$6097,13,0),"")</f>
        <v/>
      </c>
    </row>
    <row r="70" spans="2:14" x14ac:dyDescent="0.4">
      <c r="B70" s="68" t="str">
        <f>IF($D$2="","",IF($E$2=0.65,IFERROR(IF(INDEX(APガラス性能一覧!A:A,MATCH(ROW(B64),APガラス性能一覧!$O:$O,0))="","",INDEX(APガラス性能一覧!A:A,MATCH(ROW(B64),APガラス性能一覧!$O:$O,0))),""),IFERROR(IF(INDEX(APガラス性能一覧!A:A,MATCH(ROW(B64),APガラス性能一覧!$N:$N,0))="","",INDEX(APガラス性能一覧!A:A,MATCH(ROW(B64),APガラス性能一覧!$N:$N,0))),"")))</f>
        <v/>
      </c>
      <c r="C70" s="68" t="str">
        <f>IFERROR(VLOOKUP($B70,APガラス性能一覧!$A$2:$M$6097,2,0),"")</f>
        <v/>
      </c>
      <c r="D70" s="68" t="str">
        <f>IFERROR(VLOOKUP($B70,APガラス性能一覧!$A$2:$M$6097,3,0),"")</f>
        <v/>
      </c>
      <c r="E70" s="68" t="str">
        <f>IFERROR(VLOOKUP($B70,APガラス性能一覧!$A$2:$M$6097,4,0),"")</f>
        <v/>
      </c>
      <c r="F70" s="68" t="str">
        <f>IFERROR(VLOOKUP($B70,APガラス性能一覧!$A$2:$M$6097,5,0),"")</f>
        <v/>
      </c>
      <c r="G70" s="68" t="str">
        <f>IFERROR(VLOOKUP($B70,APガラス性能一覧!$A$2:$M$6097,6,0),"")</f>
        <v/>
      </c>
      <c r="H70" s="68" t="str">
        <f>IFERROR(VLOOKUP($B70,APガラス性能一覧!$A$2:$M$6097,7,0),"")</f>
        <v/>
      </c>
      <c r="I70" s="68" t="str">
        <f>IFERROR(VLOOKUP($B70,APガラス性能一覧!$A$2:$M$6097,8,0),"")</f>
        <v/>
      </c>
      <c r="J70" s="68" t="str">
        <f>IFERROR(VLOOKUP($B70,APガラス性能一覧!$A$2:$M$6097,9,0),"")</f>
        <v/>
      </c>
      <c r="K70" s="68" t="str">
        <f>IFERROR(VLOOKUP($B70,APガラス性能一覧!$A$2:$M$6097,10,0),"")</f>
        <v/>
      </c>
      <c r="L70" s="68" t="str">
        <f>IFERROR(VLOOKUP($B70,APガラス性能一覧!$A$2:$M$6097,11,0),"")</f>
        <v/>
      </c>
      <c r="M70" s="68" t="str">
        <f>IFERROR(VLOOKUP($B70,APガラス性能一覧!$A$2:$M$6097,12,0),"")</f>
        <v/>
      </c>
      <c r="N70" s="68" t="str">
        <f>IFERROR(VLOOKUP($B70,APガラス性能一覧!$A$2:$M$6097,13,0),"")</f>
        <v/>
      </c>
    </row>
    <row r="71" spans="2:14" x14ac:dyDescent="0.4">
      <c r="B71" s="68" t="str">
        <f>IF($D$2="","",IF($E$2=0.65,IFERROR(IF(INDEX(APガラス性能一覧!A:A,MATCH(ROW(B65),APガラス性能一覧!$O:$O,0))="","",INDEX(APガラス性能一覧!A:A,MATCH(ROW(B65),APガラス性能一覧!$O:$O,0))),""),IFERROR(IF(INDEX(APガラス性能一覧!A:A,MATCH(ROW(B65),APガラス性能一覧!$N:$N,0))="","",INDEX(APガラス性能一覧!A:A,MATCH(ROW(B65),APガラス性能一覧!$N:$N,0))),"")))</f>
        <v/>
      </c>
      <c r="C71" s="68" t="str">
        <f>IFERROR(VLOOKUP($B71,APガラス性能一覧!$A$2:$M$6097,2,0),"")</f>
        <v/>
      </c>
      <c r="D71" s="68" t="str">
        <f>IFERROR(VLOOKUP($B71,APガラス性能一覧!$A$2:$M$6097,3,0),"")</f>
        <v/>
      </c>
      <c r="E71" s="68" t="str">
        <f>IFERROR(VLOOKUP($B71,APガラス性能一覧!$A$2:$M$6097,4,0),"")</f>
        <v/>
      </c>
      <c r="F71" s="68" t="str">
        <f>IFERROR(VLOOKUP($B71,APガラス性能一覧!$A$2:$M$6097,5,0),"")</f>
        <v/>
      </c>
      <c r="G71" s="68" t="str">
        <f>IFERROR(VLOOKUP($B71,APガラス性能一覧!$A$2:$M$6097,6,0),"")</f>
        <v/>
      </c>
      <c r="H71" s="68" t="str">
        <f>IFERROR(VLOOKUP($B71,APガラス性能一覧!$A$2:$M$6097,7,0),"")</f>
        <v/>
      </c>
      <c r="I71" s="68" t="str">
        <f>IFERROR(VLOOKUP($B71,APガラス性能一覧!$A$2:$M$6097,8,0),"")</f>
        <v/>
      </c>
      <c r="J71" s="68" t="str">
        <f>IFERROR(VLOOKUP($B71,APガラス性能一覧!$A$2:$M$6097,9,0),"")</f>
        <v/>
      </c>
      <c r="K71" s="68" t="str">
        <f>IFERROR(VLOOKUP($B71,APガラス性能一覧!$A$2:$M$6097,10,0),"")</f>
        <v/>
      </c>
      <c r="L71" s="68" t="str">
        <f>IFERROR(VLOOKUP($B71,APガラス性能一覧!$A$2:$M$6097,11,0),"")</f>
        <v/>
      </c>
      <c r="M71" s="68" t="str">
        <f>IFERROR(VLOOKUP($B71,APガラス性能一覧!$A$2:$M$6097,12,0),"")</f>
        <v/>
      </c>
      <c r="N71" s="68" t="str">
        <f>IFERROR(VLOOKUP($B71,APガラス性能一覧!$A$2:$M$6097,13,0),"")</f>
        <v/>
      </c>
    </row>
    <row r="72" spans="2:14" x14ac:dyDescent="0.4">
      <c r="B72" s="68" t="str">
        <f>IF($D$2="","",IF($E$2=0.65,IFERROR(IF(INDEX(APガラス性能一覧!A:A,MATCH(ROW(B66),APガラス性能一覧!$O:$O,0))="","",INDEX(APガラス性能一覧!A:A,MATCH(ROW(B66),APガラス性能一覧!$O:$O,0))),""),IFERROR(IF(INDEX(APガラス性能一覧!A:A,MATCH(ROW(B66),APガラス性能一覧!$N:$N,0))="","",INDEX(APガラス性能一覧!A:A,MATCH(ROW(B66),APガラス性能一覧!$N:$N,0))),"")))</f>
        <v/>
      </c>
      <c r="C72" s="68" t="str">
        <f>IFERROR(VLOOKUP($B72,APガラス性能一覧!$A$2:$M$6097,2,0),"")</f>
        <v/>
      </c>
      <c r="D72" s="68" t="str">
        <f>IFERROR(VLOOKUP($B72,APガラス性能一覧!$A$2:$M$6097,3,0),"")</f>
        <v/>
      </c>
      <c r="E72" s="68" t="str">
        <f>IFERROR(VLOOKUP($B72,APガラス性能一覧!$A$2:$M$6097,4,0),"")</f>
        <v/>
      </c>
      <c r="F72" s="68" t="str">
        <f>IFERROR(VLOOKUP($B72,APガラス性能一覧!$A$2:$M$6097,5,0),"")</f>
        <v/>
      </c>
      <c r="G72" s="68" t="str">
        <f>IFERROR(VLOOKUP($B72,APガラス性能一覧!$A$2:$M$6097,6,0),"")</f>
        <v/>
      </c>
      <c r="H72" s="68" t="str">
        <f>IFERROR(VLOOKUP($B72,APガラス性能一覧!$A$2:$M$6097,7,0),"")</f>
        <v/>
      </c>
      <c r="I72" s="68" t="str">
        <f>IFERROR(VLOOKUP($B72,APガラス性能一覧!$A$2:$M$6097,8,0),"")</f>
        <v/>
      </c>
      <c r="J72" s="68" t="str">
        <f>IFERROR(VLOOKUP($B72,APガラス性能一覧!$A$2:$M$6097,9,0),"")</f>
        <v/>
      </c>
      <c r="K72" s="68" t="str">
        <f>IFERROR(VLOOKUP($B72,APガラス性能一覧!$A$2:$M$6097,10,0),"")</f>
        <v/>
      </c>
      <c r="L72" s="68" t="str">
        <f>IFERROR(VLOOKUP($B72,APガラス性能一覧!$A$2:$M$6097,11,0),"")</f>
        <v/>
      </c>
      <c r="M72" s="68" t="str">
        <f>IFERROR(VLOOKUP($B72,APガラス性能一覧!$A$2:$M$6097,12,0),"")</f>
        <v/>
      </c>
      <c r="N72" s="68" t="str">
        <f>IFERROR(VLOOKUP($B72,APガラス性能一覧!$A$2:$M$6097,13,0),"")</f>
        <v/>
      </c>
    </row>
    <row r="73" spans="2:14" x14ac:dyDescent="0.4">
      <c r="B73" s="68" t="str">
        <f>IF($D$2="","",IF($E$2=0.65,IFERROR(IF(INDEX(APガラス性能一覧!A:A,MATCH(ROW(B67),APガラス性能一覧!$O:$O,0))="","",INDEX(APガラス性能一覧!A:A,MATCH(ROW(B67),APガラス性能一覧!$O:$O,0))),""),IFERROR(IF(INDEX(APガラス性能一覧!A:A,MATCH(ROW(B67),APガラス性能一覧!$N:$N,0))="","",INDEX(APガラス性能一覧!A:A,MATCH(ROW(B67),APガラス性能一覧!$N:$N,0))),"")))</f>
        <v/>
      </c>
      <c r="C73" s="68" t="str">
        <f>IFERROR(VLOOKUP($B73,APガラス性能一覧!$A$2:$M$6097,2,0),"")</f>
        <v/>
      </c>
      <c r="D73" s="68" t="str">
        <f>IFERROR(VLOOKUP($B73,APガラス性能一覧!$A$2:$M$6097,3,0),"")</f>
        <v/>
      </c>
      <c r="E73" s="68" t="str">
        <f>IFERROR(VLOOKUP($B73,APガラス性能一覧!$A$2:$M$6097,4,0),"")</f>
        <v/>
      </c>
      <c r="F73" s="68" t="str">
        <f>IFERROR(VLOOKUP($B73,APガラス性能一覧!$A$2:$M$6097,5,0),"")</f>
        <v/>
      </c>
      <c r="G73" s="68" t="str">
        <f>IFERROR(VLOOKUP($B73,APガラス性能一覧!$A$2:$M$6097,6,0),"")</f>
        <v/>
      </c>
      <c r="H73" s="68" t="str">
        <f>IFERROR(VLOOKUP($B73,APガラス性能一覧!$A$2:$M$6097,7,0),"")</f>
        <v/>
      </c>
      <c r="I73" s="68" t="str">
        <f>IFERROR(VLOOKUP($B73,APガラス性能一覧!$A$2:$M$6097,8,0),"")</f>
        <v/>
      </c>
      <c r="J73" s="68" t="str">
        <f>IFERROR(VLOOKUP($B73,APガラス性能一覧!$A$2:$M$6097,9,0),"")</f>
        <v/>
      </c>
      <c r="K73" s="68" t="str">
        <f>IFERROR(VLOOKUP($B73,APガラス性能一覧!$A$2:$M$6097,10,0),"")</f>
        <v/>
      </c>
      <c r="L73" s="68" t="str">
        <f>IFERROR(VLOOKUP($B73,APガラス性能一覧!$A$2:$M$6097,11,0),"")</f>
        <v/>
      </c>
      <c r="M73" s="68" t="str">
        <f>IFERROR(VLOOKUP($B73,APガラス性能一覧!$A$2:$M$6097,12,0),"")</f>
        <v/>
      </c>
      <c r="N73" s="68" t="str">
        <f>IFERROR(VLOOKUP($B73,APガラス性能一覧!$A$2:$M$6097,13,0),"")</f>
        <v/>
      </c>
    </row>
    <row r="74" spans="2:14" x14ac:dyDescent="0.4">
      <c r="B74" s="68" t="str">
        <f>IF($D$2="","",IF($E$2=0.65,IFERROR(IF(INDEX(APガラス性能一覧!A:A,MATCH(ROW(B68),APガラス性能一覧!$O:$O,0))="","",INDEX(APガラス性能一覧!A:A,MATCH(ROW(B68),APガラス性能一覧!$O:$O,0))),""),IFERROR(IF(INDEX(APガラス性能一覧!A:A,MATCH(ROW(B68),APガラス性能一覧!$N:$N,0))="","",INDEX(APガラス性能一覧!A:A,MATCH(ROW(B68),APガラス性能一覧!$N:$N,0))),"")))</f>
        <v/>
      </c>
      <c r="C74" s="68" t="str">
        <f>IFERROR(VLOOKUP($B74,APガラス性能一覧!$A$2:$M$6097,2,0),"")</f>
        <v/>
      </c>
      <c r="D74" s="68" t="str">
        <f>IFERROR(VLOOKUP($B74,APガラス性能一覧!$A$2:$M$6097,3,0),"")</f>
        <v/>
      </c>
      <c r="E74" s="68" t="str">
        <f>IFERROR(VLOOKUP($B74,APガラス性能一覧!$A$2:$M$6097,4,0),"")</f>
        <v/>
      </c>
      <c r="F74" s="68" t="str">
        <f>IFERROR(VLOOKUP($B74,APガラス性能一覧!$A$2:$M$6097,5,0),"")</f>
        <v/>
      </c>
      <c r="G74" s="68" t="str">
        <f>IFERROR(VLOOKUP($B74,APガラス性能一覧!$A$2:$M$6097,6,0),"")</f>
        <v/>
      </c>
      <c r="H74" s="68" t="str">
        <f>IFERROR(VLOOKUP($B74,APガラス性能一覧!$A$2:$M$6097,7,0),"")</f>
        <v/>
      </c>
      <c r="I74" s="68" t="str">
        <f>IFERROR(VLOOKUP($B74,APガラス性能一覧!$A$2:$M$6097,8,0),"")</f>
        <v/>
      </c>
      <c r="J74" s="68" t="str">
        <f>IFERROR(VLOOKUP($B74,APガラス性能一覧!$A$2:$M$6097,9,0),"")</f>
        <v/>
      </c>
      <c r="K74" s="68" t="str">
        <f>IFERROR(VLOOKUP($B74,APガラス性能一覧!$A$2:$M$6097,10,0),"")</f>
        <v/>
      </c>
      <c r="L74" s="68" t="str">
        <f>IFERROR(VLOOKUP($B74,APガラス性能一覧!$A$2:$M$6097,11,0),"")</f>
        <v/>
      </c>
      <c r="M74" s="68" t="str">
        <f>IFERROR(VLOOKUP($B74,APガラス性能一覧!$A$2:$M$6097,12,0),"")</f>
        <v/>
      </c>
      <c r="N74" s="68" t="str">
        <f>IFERROR(VLOOKUP($B74,APガラス性能一覧!$A$2:$M$6097,13,0),"")</f>
        <v/>
      </c>
    </row>
    <row r="75" spans="2:14" x14ac:dyDescent="0.4">
      <c r="B75" s="68" t="str">
        <f>IF($D$2="","",IF($E$2=0.65,IFERROR(IF(INDEX(APガラス性能一覧!A:A,MATCH(ROW(B69),APガラス性能一覧!$O:$O,0))="","",INDEX(APガラス性能一覧!A:A,MATCH(ROW(B69),APガラス性能一覧!$O:$O,0))),""),IFERROR(IF(INDEX(APガラス性能一覧!A:A,MATCH(ROW(B69),APガラス性能一覧!$N:$N,0))="","",INDEX(APガラス性能一覧!A:A,MATCH(ROW(B69),APガラス性能一覧!$N:$N,0))),"")))</f>
        <v/>
      </c>
      <c r="C75" s="68" t="str">
        <f>IFERROR(VLOOKUP($B75,APガラス性能一覧!$A$2:$M$6097,2,0),"")</f>
        <v/>
      </c>
      <c r="D75" s="68" t="str">
        <f>IFERROR(VLOOKUP($B75,APガラス性能一覧!$A$2:$M$6097,3,0),"")</f>
        <v/>
      </c>
      <c r="E75" s="68" t="str">
        <f>IFERROR(VLOOKUP($B75,APガラス性能一覧!$A$2:$M$6097,4,0),"")</f>
        <v/>
      </c>
      <c r="F75" s="68" t="str">
        <f>IFERROR(VLOOKUP($B75,APガラス性能一覧!$A$2:$M$6097,5,0),"")</f>
        <v/>
      </c>
      <c r="G75" s="68" t="str">
        <f>IFERROR(VLOOKUP($B75,APガラス性能一覧!$A$2:$M$6097,6,0),"")</f>
        <v/>
      </c>
      <c r="H75" s="68" t="str">
        <f>IFERROR(VLOOKUP($B75,APガラス性能一覧!$A$2:$M$6097,7,0),"")</f>
        <v/>
      </c>
      <c r="I75" s="68" t="str">
        <f>IFERROR(VLOOKUP($B75,APガラス性能一覧!$A$2:$M$6097,8,0),"")</f>
        <v/>
      </c>
      <c r="J75" s="68" t="str">
        <f>IFERROR(VLOOKUP($B75,APガラス性能一覧!$A$2:$M$6097,9,0),"")</f>
        <v/>
      </c>
      <c r="K75" s="68" t="str">
        <f>IFERROR(VLOOKUP($B75,APガラス性能一覧!$A$2:$M$6097,10,0),"")</f>
        <v/>
      </c>
      <c r="L75" s="68" t="str">
        <f>IFERROR(VLOOKUP($B75,APガラス性能一覧!$A$2:$M$6097,11,0),"")</f>
        <v/>
      </c>
      <c r="M75" s="68" t="str">
        <f>IFERROR(VLOOKUP($B75,APガラス性能一覧!$A$2:$M$6097,12,0),"")</f>
        <v/>
      </c>
      <c r="N75" s="68" t="str">
        <f>IFERROR(VLOOKUP($B75,APガラス性能一覧!$A$2:$M$6097,13,0),"")</f>
        <v/>
      </c>
    </row>
    <row r="76" spans="2:14" x14ac:dyDescent="0.4">
      <c r="B76" s="68" t="str">
        <f>IF($D$2="","",IF($E$2=0.65,IFERROR(IF(INDEX(APガラス性能一覧!A:A,MATCH(ROW(B70),APガラス性能一覧!$O:$O,0))="","",INDEX(APガラス性能一覧!A:A,MATCH(ROW(B70),APガラス性能一覧!$O:$O,0))),""),IFERROR(IF(INDEX(APガラス性能一覧!A:A,MATCH(ROW(B70),APガラス性能一覧!$N:$N,0))="","",INDEX(APガラス性能一覧!A:A,MATCH(ROW(B70),APガラス性能一覧!$N:$N,0))),"")))</f>
        <v/>
      </c>
      <c r="C76" s="68" t="str">
        <f>IFERROR(VLOOKUP($B76,APガラス性能一覧!$A$2:$M$6097,2,0),"")</f>
        <v/>
      </c>
      <c r="D76" s="68" t="str">
        <f>IFERROR(VLOOKUP($B76,APガラス性能一覧!$A$2:$M$6097,3,0),"")</f>
        <v/>
      </c>
      <c r="E76" s="68" t="str">
        <f>IFERROR(VLOOKUP($B76,APガラス性能一覧!$A$2:$M$6097,4,0),"")</f>
        <v/>
      </c>
      <c r="F76" s="68" t="str">
        <f>IFERROR(VLOOKUP($B76,APガラス性能一覧!$A$2:$M$6097,5,0),"")</f>
        <v/>
      </c>
      <c r="G76" s="68" t="str">
        <f>IFERROR(VLOOKUP($B76,APガラス性能一覧!$A$2:$M$6097,6,0),"")</f>
        <v/>
      </c>
      <c r="H76" s="68" t="str">
        <f>IFERROR(VLOOKUP($B76,APガラス性能一覧!$A$2:$M$6097,7,0),"")</f>
        <v/>
      </c>
      <c r="I76" s="68" t="str">
        <f>IFERROR(VLOOKUP($B76,APガラス性能一覧!$A$2:$M$6097,8,0),"")</f>
        <v/>
      </c>
      <c r="J76" s="68" t="str">
        <f>IFERROR(VLOOKUP($B76,APガラス性能一覧!$A$2:$M$6097,9,0),"")</f>
        <v/>
      </c>
      <c r="K76" s="68" t="str">
        <f>IFERROR(VLOOKUP($B76,APガラス性能一覧!$A$2:$M$6097,10,0),"")</f>
        <v/>
      </c>
      <c r="L76" s="68" t="str">
        <f>IFERROR(VLOOKUP($B76,APガラス性能一覧!$A$2:$M$6097,11,0),"")</f>
        <v/>
      </c>
      <c r="M76" s="68" t="str">
        <f>IFERROR(VLOOKUP($B76,APガラス性能一覧!$A$2:$M$6097,12,0),"")</f>
        <v/>
      </c>
      <c r="N76" s="68" t="str">
        <f>IFERROR(VLOOKUP($B76,APガラス性能一覧!$A$2:$M$6097,13,0),"")</f>
        <v/>
      </c>
    </row>
    <row r="77" spans="2:14" x14ac:dyDescent="0.4">
      <c r="B77" s="68" t="str">
        <f>IF($D$2="","",IF($E$2=0.65,IFERROR(IF(INDEX(APガラス性能一覧!A:A,MATCH(ROW(B71),APガラス性能一覧!$O:$O,0))="","",INDEX(APガラス性能一覧!A:A,MATCH(ROW(B71),APガラス性能一覧!$O:$O,0))),""),IFERROR(IF(INDEX(APガラス性能一覧!A:A,MATCH(ROW(B71),APガラス性能一覧!$N:$N,0))="","",INDEX(APガラス性能一覧!A:A,MATCH(ROW(B71),APガラス性能一覧!$N:$N,0))),"")))</f>
        <v/>
      </c>
      <c r="C77" s="68" t="str">
        <f>IFERROR(VLOOKUP($B77,APガラス性能一覧!$A$2:$M$6097,2,0),"")</f>
        <v/>
      </c>
      <c r="D77" s="68" t="str">
        <f>IFERROR(VLOOKUP($B77,APガラス性能一覧!$A$2:$M$6097,3,0),"")</f>
        <v/>
      </c>
      <c r="E77" s="68" t="str">
        <f>IFERROR(VLOOKUP($B77,APガラス性能一覧!$A$2:$M$6097,4,0),"")</f>
        <v/>
      </c>
      <c r="F77" s="68" t="str">
        <f>IFERROR(VLOOKUP($B77,APガラス性能一覧!$A$2:$M$6097,5,0),"")</f>
        <v/>
      </c>
      <c r="G77" s="68" t="str">
        <f>IFERROR(VLOOKUP($B77,APガラス性能一覧!$A$2:$M$6097,6,0),"")</f>
        <v/>
      </c>
      <c r="H77" s="68" t="str">
        <f>IFERROR(VLOOKUP($B77,APガラス性能一覧!$A$2:$M$6097,7,0),"")</f>
        <v/>
      </c>
      <c r="I77" s="68" t="str">
        <f>IFERROR(VLOOKUP($B77,APガラス性能一覧!$A$2:$M$6097,8,0),"")</f>
        <v/>
      </c>
      <c r="J77" s="68" t="str">
        <f>IFERROR(VLOOKUP($B77,APガラス性能一覧!$A$2:$M$6097,9,0),"")</f>
        <v/>
      </c>
      <c r="K77" s="68" t="str">
        <f>IFERROR(VLOOKUP($B77,APガラス性能一覧!$A$2:$M$6097,10,0),"")</f>
        <v/>
      </c>
      <c r="L77" s="68" t="str">
        <f>IFERROR(VLOOKUP($B77,APガラス性能一覧!$A$2:$M$6097,11,0),"")</f>
        <v/>
      </c>
      <c r="M77" s="68" t="str">
        <f>IFERROR(VLOOKUP($B77,APガラス性能一覧!$A$2:$M$6097,12,0),"")</f>
        <v/>
      </c>
      <c r="N77" s="68" t="str">
        <f>IFERROR(VLOOKUP($B77,APガラス性能一覧!$A$2:$M$6097,13,0),"")</f>
        <v/>
      </c>
    </row>
    <row r="78" spans="2:14" x14ac:dyDescent="0.4">
      <c r="B78" s="68" t="str">
        <f>IF($D$2="","",IF($E$2=0.65,IFERROR(IF(INDEX(APガラス性能一覧!A:A,MATCH(ROW(B72),APガラス性能一覧!$O:$O,0))="","",INDEX(APガラス性能一覧!A:A,MATCH(ROW(B72),APガラス性能一覧!$O:$O,0))),""),IFERROR(IF(INDEX(APガラス性能一覧!A:A,MATCH(ROW(B72),APガラス性能一覧!$N:$N,0))="","",INDEX(APガラス性能一覧!A:A,MATCH(ROW(B72),APガラス性能一覧!$N:$N,0))),"")))</f>
        <v/>
      </c>
      <c r="C78" s="68" t="str">
        <f>IFERROR(VLOOKUP($B78,APガラス性能一覧!$A$2:$M$6097,2,0),"")</f>
        <v/>
      </c>
      <c r="D78" s="68" t="str">
        <f>IFERROR(VLOOKUP($B78,APガラス性能一覧!$A$2:$M$6097,3,0),"")</f>
        <v/>
      </c>
      <c r="E78" s="68" t="str">
        <f>IFERROR(VLOOKUP($B78,APガラス性能一覧!$A$2:$M$6097,4,0),"")</f>
        <v/>
      </c>
      <c r="F78" s="68" t="str">
        <f>IFERROR(VLOOKUP($B78,APガラス性能一覧!$A$2:$M$6097,5,0),"")</f>
        <v/>
      </c>
      <c r="G78" s="68" t="str">
        <f>IFERROR(VLOOKUP($B78,APガラス性能一覧!$A$2:$M$6097,6,0),"")</f>
        <v/>
      </c>
      <c r="H78" s="68" t="str">
        <f>IFERROR(VLOOKUP($B78,APガラス性能一覧!$A$2:$M$6097,7,0),"")</f>
        <v/>
      </c>
      <c r="I78" s="68" t="str">
        <f>IFERROR(VLOOKUP($B78,APガラス性能一覧!$A$2:$M$6097,8,0),"")</f>
        <v/>
      </c>
      <c r="J78" s="68" t="str">
        <f>IFERROR(VLOOKUP($B78,APガラス性能一覧!$A$2:$M$6097,9,0),"")</f>
        <v/>
      </c>
      <c r="K78" s="68" t="str">
        <f>IFERROR(VLOOKUP($B78,APガラス性能一覧!$A$2:$M$6097,10,0),"")</f>
        <v/>
      </c>
      <c r="L78" s="68" t="str">
        <f>IFERROR(VLOOKUP($B78,APガラス性能一覧!$A$2:$M$6097,11,0),"")</f>
        <v/>
      </c>
      <c r="M78" s="68" t="str">
        <f>IFERROR(VLOOKUP($B78,APガラス性能一覧!$A$2:$M$6097,12,0),"")</f>
        <v/>
      </c>
      <c r="N78" s="68" t="str">
        <f>IFERROR(VLOOKUP($B78,APガラス性能一覧!$A$2:$M$6097,13,0),"")</f>
        <v/>
      </c>
    </row>
    <row r="79" spans="2:14" x14ac:dyDescent="0.4">
      <c r="B79" s="68" t="str">
        <f>IF($D$2="","",IF($E$2=0.65,IFERROR(IF(INDEX(APガラス性能一覧!A:A,MATCH(ROW(B73),APガラス性能一覧!$O:$O,0))="","",INDEX(APガラス性能一覧!A:A,MATCH(ROW(B73),APガラス性能一覧!$O:$O,0))),""),IFERROR(IF(INDEX(APガラス性能一覧!A:A,MATCH(ROW(B73),APガラス性能一覧!$N:$N,0))="","",INDEX(APガラス性能一覧!A:A,MATCH(ROW(B73),APガラス性能一覧!$N:$N,0))),"")))</f>
        <v/>
      </c>
      <c r="C79" s="68" t="str">
        <f>IFERROR(VLOOKUP($B79,APガラス性能一覧!$A$2:$M$6097,2,0),"")</f>
        <v/>
      </c>
      <c r="D79" s="68" t="str">
        <f>IFERROR(VLOOKUP($B79,APガラス性能一覧!$A$2:$M$6097,3,0),"")</f>
        <v/>
      </c>
      <c r="E79" s="68" t="str">
        <f>IFERROR(VLOOKUP($B79,APガラス性能一覧!$A$2:$M$6097,4,0),"")</f>
        <v/>
      </c>
      <c r="F79" s="68" t="str">
        <f>IFERROR(VLOOKUP($B79,APガラス性能一覧!$A$2:$M$6097,5,0),"")</f>
        <v/>
      </c>
      <c r="G79" s="68" t="str">
        <f>IFERROR(VLOOKUP($B79,APガラス性能一覧!$A$2:$M$6097,6,0),"")</f>
        <v/>
      </c>
      <c r="H79" s="68" t="str">
        <f>IFERROR(VLOOKUP($B79,APガラス性能一覧!$A$2:$M$6097,7,0),"")</f>
        <v/>
      </c>
      <c r="I79" s="68" t="str">
        <f>IFERROR(VLOOKUP($B79,APガラス性能一覧!$A$2:$M$6097,8,0),"")</f>
        <v/>
      </c>
      <c r="J79" s="68" t="str">
        <f>IFERROR(VLOOKUP($B79,APガラス性能一覧!$A$2:$M$6097,9,0),"")</f>
        <v/>
      </c>
      <c r="K79" s="68" t="str">
        <f>IFERROR(VLOOKUP($B79,APガラス性能一覧!$A$2:$M$6097,10,0),"")</f>
        <v/>
      </c>
      <c r="L79" s="68" t="str">
        <f>IFERROR(VLOOKUP($B79,APガラス性能一覧!$A$2:$M$6097,11,0),"")</f>
        <v/>
      </c>
      <c r="M79" s="68" t="str">
        <f>IFERROR(VLOOKUP($B79,APガラス性能一覧!$A$2:$M$6097,12,0),"")</f>
        <v/>
      </c>
      <c r="N79" s="68" t="str">
        <f>IFERROR(VLOOKUP($B79,APガラス性能一覧!$A$2:$M$6097,13,0),"")</f>
        <v/>
      </c>
    </row>
    <row r="80" spans="2:14" x14ac:dyDescent="0.4">
      <c r="B80" s="68" t="str">
        <f>IF($D$2="","",IF($E$2=0.65,IFERROR(IF(INDEX(APガラス性能一覧!A:A,MATCH(ROW(B74),APガラス性能一覧!$O:$O,0))="","",INDEX(APガラス性能一覧!A:A,MATCH(ROW(B74),APガラス性能一覧!$O:$O,0))),""),IFERROR(IF(INDEX(APガラス性能一覧!A:A,MATCH(ROW(B74),APガラス性能一覧!$N:$N,0))="","",INDEX(APガラス性能一覧!A:A,MATCH(ROW(B74),APガラス性能一覧!$N:$N,0))),"")))</f>
        <v/>
      </c>
      <c r="C80" s="68" t="str">
        <f>IFERROR(VLOOKUP($B80,APガラス性能一覧!$A$2:$M$6097,2,0),"")</f>
        <v/>
      </c>
      <c r="D80" s="68" t="str">
        <f>IFERROR(VLOOKUP($B80,APガラス性能一覧!$A$2:$M$6097,3,0),"")</f>
        <v/>
      </c>
      <c r="E80" s="68" t="str">
        <f>IFERROR(VLOOKUP($B80,APガラス性能一覧!$A$2:$M$6097,4,0),"")</f>
        <v/>
      </c>
      <c r="F80" s="68" t="str">
        <f>IFERROR(VLOOKUP($B80,APガラス性能一覧!$A$2:$M$6097,5,0),"")</f>
        <v/>
      </c>
      <c r="G80" s="68" t="str">
        <f>IFERROR(VLOOKUP($B80,APガラス性能一覧!$A$2:$M$6097,6,0),"")</f>
        <v/>
      </c>
      <c r="H80" s="68" t="str">
        <f>IFERROR(VLOOKUP($B80,APガラス性能一覧!$A$2:$M$6097,7,0),"")</f>
        <v/>
      </c>
      <c r="I80" s="68" t="str">
        <f>IFERROR(VLOOKUP($B80,APガラス性能一覧!$A$2:$M$6097,8,0),"")</f>
        <v/>
      </c>
      <c r="J80" s="68" t="str">
        <f>IFERROR(VLOOKUP($B80,APガラス性能一覧!$A$2:$M$6097,9,0),"")</f>
        <v/>
      </c>
      <c r="K80" s="68" t="str">
        <f>IFERROR(VLOOKUP($B80,APガラス性能一覧!$A$2:$M$6097,10,0),"")</f>
        <v/>
      </c>
      <c r="L80" s="68" t="str">
        <f>IFERROR(VLOOKUP($B80,APガラス性能一覧!$A$2:$M$6097,11,0),"")</f>
        <v/>
      </c>
      <c r="M80" s="68" t="str">
        <f>IFERROR(VLOOKUP($B80,APガラス性能一覧!$A$2:$M$6097,12,0),"")</f>
        <v/>
      </c>
      <c r="N80" s="68" t="str">
        <f>IFERROR(VLOOKUP($B80,APガラス性能一覧!$A$2:$M$6097,13,0),"")</f>
        <v/>
      </c>
    </row>
    <row r="81" spans="2:14" x14ac:dyDescent="0.4">
      <c r="B81" s="68" t="str">
        <f>IF($D$2="","",IF($E$2=0.65,IFERROR(IF(INDEX(APガラス性能一覧!A:A,MATCH(ROW(B75),APガラス性能一覧!$O:$O,0))="","",INDEX(APガラス性能一覧!A:A,MATCH(ROW(B75),APガラス性能一覧!$O:$O,0))),""),IFERROR(IF(INDEX(APガラス性能一覧!A:A,MATCH(ROW(B75),APガラス性能一覧!$N:$N,0))="","",INDEX(APガラス性能一覧!A:A,MATCH(ROW(B75),APガラス性能一覧!$N:$N,0))),"")))</f>
        <v/>
      </c>
      <c r="C81" s="68" t="str">
        <f>IFERROR(VLOOKUP($B81,APガラス性能一覧!$A$2:$M$6097,2,0),"")</f>
        <v/>
      </c>
      <c r="D81" s="68" t="str">
        <f>IFERROR(VLOOKUP($B81,APガラス性能一覧!$A$2:$M$6097,3,0),"")</f>
        <v/>
      </c>
      <c r="E81" s="68" t="str">
        <f>IFERROR(VLOOKUP($B81,APガラス性能一覧!$A$2:$M$6097,4,0),"")</f>
        <v/>
      </c>
      <c r="F81" s="68" t="str">
        <f>IFERROR(VLOOKUP($B81,APガラス性能一覧!$A$2:$M$6097,5,0),"")</f>
        <v/>
      </c>
      <c r="G81" s="68" t="str">
        <f>IFERROR(VLOOKUP($B81,APガラス性能一覧!$A$2:$M$6097,6,0),"")</f>
        <v/>
      </c>
      <c r="H81" s="68" t="str">
        <f>IFERROR(VLOOKUP($B81,APガラス性能一覧!$A$2:$M$6097,7,0),"")</f>
        <v/>
      </c>
      <c r="I81" s="68" t="str">
        <f>IFERROR(VLOOKUP($B81,APガラス性能一覧!$A$2:$M$6097,8,0),"")</f>
        <v/>
      </c>
      <c r="J81" s="68" t="str">
        <f>IFERROR(VLOOKUP($B81,APガラス性能一覧!$A$2:$M$6097,9,0),"")</f>
        <v/>
      </c>
      <c r="K81" s="68" t="str">
        <f>IFERROR(VLOOKUP($B81,APガラス性能一覧!$A$2:$M$6097,10,0),"")</f>
        <v/>
      </c>
      <c r="L81" s="68" t="str">
        <f>IFERROR(VLOOKUP($B81,APガラス性能一覧!$A$2:$M$6097,11,0),"")</f>
        <v/>
      </c>
      <c r="M81" s="68" t="str">
        <f>IFERROR(VLOOKUP($B81,APガラス性能一覧!$A$2:$M$6097,12,0),"")</f>
        <v/>
      </c>
      <c r="N81" s="68" t="str">
        <f>IFERROR(VLOOKUP($B81,APガラス性能一覧!$A$2:$M$6097,13,0),"")</f>
        <v/>
      </c>
    </row>
    <row r="82" spans="2:14" x14ac:dyDescent="0.4">
      <c r="B82" s="68" t="str">
        <f>IF($D$2="","",IF($E$2=0.65,IFERROR(IF(INDEX(APガラス性能一覧!A:A,MATCH(ROW(B76),APガラス性能一覧!$O:$O,0))="","",INDEX(APガラス性能一覧!A:A,MATCH(ROW(B76),APガラス性能一覧!$O:$O,0))),""),IFERROR(IF(INDEX(APガラス性能一覧!A:A,MATCH(ROW(B76),APガラス性能一覧!$N:$N,0))="","",INDEX(APガラス性能一覧!A:A,MATCH(ROW(B76),APガラス性能一覧!$N:$N,0))),"")))</f>
        <v/>
      </c>
      <c r="C82" s="68" t="str">
        <f>IFERROR(VLOOKUP($B82,APガラス性能一覧!$A$2:$M$6097,2,0),"")</f>
        <v/>
      </c>
      <c r="D82" s="68" t="str">
        <f>IFERROR(VLOOKUP($B82,APガラス性能一覧!$A$2:$M$6097,3,0),"")</f>
        <v/>
      </c>
      <c r="E82" s="68" t="str">
        <f>IFERROR(VLOOKUP($B82,APガラス性能一覧!$A$2:$M$6097,4,0),"")</f>
        <v/>
      </c>
      <c r="F82" s="68" t="str">
        <f>IFERROR(VLOOKUP($B82,APガラス性能一覧!$A$2:$M$6097,5,0),"")</f>
        <v/>
      </c>
      <c r="G82" s="68" t="str">
        <f>IFERROR(VLOOKUP($B82,APガラス性能一覧!$A$2:$M$6097,6,0),"")</f>
        <v/>
      </c>
      <c r="H82" s="68" t="str">
        <f>IFERROR(VLOOKUP($B82,APガラス性能一覧!$A$2:$M$6097,7,0),"")</f>
        <v/>
      </c>
      <c r="I82" s="68" t="str">
        <f>IFERROR(VLOOKUP($B82,APガラス性能一覧!$A$2:$M$6097,8,0),"")</f>
        <v/>
      </c>
      <c r="J82" s="68" t="str">
        <f>IFERROR(VLOOKUP($B82,APガラス性能一覧!$A$2:$M$6097,9,0),"")</f>
        <v/>
      </c>
      <c r="K82" s="68" t="str">
        <f>IFERROR(VLOOKUP($B82,APガラス性能一覧!$A$2:$M$6097,10,0),"")</f>
        <v/>
      </c>
      <c r="L82" s="68" t="str">
        <f>IFERROR(VLOOKUP($B82,APガラス性能一覧!$A$2:$M$6097,11,0),"")</f>
        <v/>
      </c>
      <c r="M82" s="68" t="str">
        <f>IFERROR(VLOOKUP($B82,APガラス性能一覧!$A$2:$M$6097,12,0),"")</f>
        <v/>
      </c>
      <c r="N82" s="68" t="str">
        <f>IFERROR(VLOOKUP($B82,APガラス性能一覧!$A$2:$M$6097,13,0),"")</f>
        <v/>
      </c>
    </row>
    <row r="83" spans="2:14" x14ac:dyDescent="0.4">
      <c r="B83" s="68" t="str">
        <f>IF($D$2="","",IF($E$2=0.65,IFERROR(IF(INDEX(APガラス性能一覧!A:A,MATCH(ROW(B77),APガラス性能一覧!$O:$O,0))="","",INDEX(APガラス性能一覧!A:A,MATCH(ROW(B77),APガラス性能一覧!$O:$O,0))),""),IFERROR(IF(INDEX(APガラス性能一覧!A:A,MATCH(ROW(B77),APガラス性能一覧!$N:$N,0))="","",INDEX(APガラス性能一覧!A:A,MATCH(ROW(B77),APガラス性能一覧!$N:$N,0))),"")))</f>
        <v/>
      </c>
      <c r="C83" s="68" t="str">
        <f>IFERROR(VLOOKUP($B83,APガラス性能一覧!$A$2:$M$6097,2,0),"")</f>
        <v/>
      </c>
      <c r="D83" s="68" t="str">
        <f>IFERROR(VLOOKUP($B83,APガラス性能一覧!$A$2:$M$6097,3,0),"")</f>
        <v/>
      </c>
      <c r="E83" s="68" t="str">
        <f>IFERROR(VLOOKUP($B83,APガラス性能一覧!$A$2:$M$6097,4,0),"")</f>
        <v/>
      </c>
      <c r="F83" s="68" t="str">
        <f>IFERROR(VLOOKUP($B83,APガラス性能一覧!$A$2:$M$6097,5,0),"")</f>
        <v/>
      </c>
      <c r="G83" s="68" t="str">
        <f>IFERROR(VLOOKUP($B83,APガラス性能一覧!$A$2:$M$6097,6,0),"")</f>
        <v/>
      </c>
      <c r="H83" s="68" t="str">
        <f>IFERROR(VLOOKUP($B83,APガラス性能一覧!$A$2:$M$6097,7,0),"")</f>
        <v/>
      </c>
      <c r="I83" s="68" t="str">
        <f>IFERROR(VLOOKUP($B83,APガラス性能一覧!$A$2:$M$6097,8,0),"")</f>
        <v/>
      </c>
      <c r="J83" s="68" t="str">
        <f>IFERROR(VLOOKUP($B83,APガラス性能一覧!$A$2:$M$6097,9,0),"")</f>
        <v/>
      </c>
      <c r="K83" s="68" t="str">
        <f>IFERROR(VLOOKUP($B83,APガラス性能一覧!$A$2:$M$6097,10,0),"")</f>
        <v/>
      </c>
      <c r="L83" s="68" t="str">
        <f>IFERROR(VLOOKUP($B83,APガラス性能一覧!$A$2:$M$6097,11,0),"")</f>
        <v/>
      </c>
      <c r="M83" s="68" t="str">
        <f>IFERROR(VLOOKUP($B83,APガラス性能一覧!$A$2:$M$6097,12,0),"")</f>
        <v/>
      </c>
      <c r="N83" s="68" t="str">
        <f>IFERROR(VLOOKUP($B83,APガラス性能一覧!$A$2:$M$6097,13,0),"")</f>
        <v/>
      </c>
    </row>
    <row r="84" spans="2:14" x14ac:dyDescent="0.4">
      <c r="B84" s="68" t="str">
        <f>IF($D$2="","",IF($E$2=0.65,IFERROR(IF(INDEX(APガラス性能一覧!A:A,MATCH(ROW(B78),APガラス性能一覧!$O:$O,0))="","",INDEX(APガラス性能一覧!A:A,MATCH(ROW(B78),APガラス性能一覧!$O:$O,0))),""),IFERROR(IF(INDEX(APガラス性能一覧!A:A,MATCH(ROW(B78),APガラス性能一覧!$N:$N,0))="","",INDEX(APガラス性能一覧!A:A,MATCH(ROW(B78),APガラス性能一覧!$N:$N,0))),"")))</f>
        <v/>
      </c>
      <c r="C84" s="68" t="str">
        <f>IFERROR(VLOOKUP($B84,APガラス性能一覧!$A$2:$M$6097,2,0),"")</f>
        <v/>
      </c>
      <c r="D84" s="68" t="str">
        <f>IFERROR(VLOOKUP($B84,APガラス性能一覧!$A$2:$M$6097,3,0),"")</f>
        <v/>
      </c>
      <c r="E84" s="68" t="str">
        <f>IFERROR(VLOOKUP($B84,APガラス性能一覧!$A$2:$M$6097,4,0),"")</f>
        <v/>
      </c>
      <c r="F84" s="68" t="str">
        <f>IFERROR(VLOOKUP($B84,APガラス性能一覧!$A$2:$M$6097,5,0),"")</f>
        <v/>
      </c>
      <c r="G84" s="68" t="str">
        <f>IFERROR(VLOOKUP($B84,APガラス性能一覧!$A$2:$M$6097,6,0),"")</f>
        <v/>
      </c>
      <c r="H84" s="68" t="str">
        <f>IFERROR(VLOOKUP($B84,APガラス性能一覧!$A$2:$M$6097,7,0),"")</f>
        <v/>
      </c>
      <c r="I84" s="68" t="str">
        <f>IFERROR(VLOOKUP($B84,APガラス性能一覧!$A$2:$M$6097,8,0),"")</f>
        <v/>
      </c>
      <c r="J84" s="68" t="str">
        <f>IFERROR(VLOOKUP($B84,APガラス性能一覧!$A$2:$M$6097,9,0),"")</f>
        <v/>
      </c>
      <c r="K84" s="68" t="str">
        <f>IFERROR(VLOOKUP($B84,APガラス性能一覧!$A$2:$M$6097,10,0),"")</f>
        <v/>
      </c>
      <c r="L84" s="68" t="str">
        <f>IFERROR(VLOOKUP($B84,APガラス性能一覧!$A$2:$M$6097,11,0),"")</f>
        <v/>
      </c>
      <c r="M84" s="68" t="str">
        <f>IFERROR(VLOOKUP($B84,APガラス性能一覧!$A$2:$M$6097,12,0),"")</f>
        <v/>
      </c>
      <c r="N84" s="68" t="str">
        <f>IFERROR(VLOOKUP($B84,APガラス性能一覧!$A$2:$M$6097,13,0),"")</f>
        <v/>
      </c>
    </row>
    <row r="85" spans="2:14" x14ac:dyDescent="0.4">
      <c r="B85" s="68" t="str">
        <f>IF($D$2="","",IF($E$2=0.65,IFERROR(IF(INDEX(APガラス性能一覧!A:A,MATCH(ROW(B79),APガラス性能一覧!$O:$O,0))="","",INDEX(APガラス性能一覧!A:A,MATCH(ROW(B79),APガラス性能一覧!$O:$O,0))),""),IFERROR(IF(INDEX(APガラス性能一覧!A:A,MATCH(ROW(B79),APガラス性能一覧!$N:$N,0))="","",INDEX(APガラス性能一覧!A:A,MATCH(ROW(B79),APガラス性能一覧!$N:$N,0))),"")))</f>
        <v/>
      </c>
      <c r="C85" s="68" t="str">
        <f>IFERROR(VLOOKUP($B85,APガラス性能一覧!$A$2:$M$6097,2,0),"")</f>
        <v/>
      </c>
      <c r="D85" s="68" t="str">
        <f>IFERROR(VLOOKUP($B85,APガラス性能一覧!$A$2:$M$6097,3,0),"")</f>
        <v/>
      </c>
      <c r="E85" s="68" t="str">
        <f>IFERROR(VLOOKUP($B85,APガラス性能一覧!$A$2:$M$6097,4,0),"")</f>
        <v/>
      </c>
      <c r="F85" s="68" t="str">
        <f>IFERROR(VLOOKUP($B85,APガラス性能一覧!$A$2:$M$6097,5,0),"")</f>
        <v/>
      </c>
      <c r="G85" s="68" t="str">
        <f>IFERROR(VLOOKUP($B85,APガラス性能一覧!$A$2:$M$6097,6,0),"")</f>
        <v/>
      </c>
      <c r="H85" s="68" t="str">
        <f>IFERROR(VLOOKUP($B85,APガラス性能一覧!$A$2:$M$6097,7,0),"")</f>
        <v/>
      </c>
      <c r="I85" s="68" t="str">
        <f>IFERROR(VLOOKUP($B85,APガラス性能一覧!$A$2:$M$6097,8,0),"")</f>
        <v/>
      </c>
      <c r="J85" s="68" t="str">
        <f>IFERROR(VLOOKUP($B85,APガラス性能一覧!$A$2:$M$6097,9,0),"")</f>
        <v/>
      </c>
      <c r="K85" s="68" t="str">
        <f>IFERROR(VLOOKUP($B85,APガラス性能一覧!$A$2:$M$6097,10,0),"")</f>
        <v/>
      </c>
      <c r="L85" s="68" t="str">
        <f>IFERROR(VLOOKUP($B85,APガラス性能一覧!$A$2:$M$6097,11,0),"")</f>
        <v/>
      </c>
      <c r="M85" s="68" t="str">
        <f>IFERROR(VLOOKUP($B85,APガラス性能一覧!$A$2:$M$6097,12,0),"")</f>
        <v/>
      </c>
      <c r="N85" s="68" t="str">
        <f>IFERROR(VLOOKUP($B85,APガラス性能一覧!$A$2:$M$6097,13,0),"")</f>
        <v/>
      </c>
    </row>
    <row r="86" spans="2:14" x14ac:dyDescent="0.4">
      <c r="B86" s="68" t="str">
        <f>IF($D$2="","",IF($E$2=0.65,IFERROR(IF(INDEX(APガラス性能一覧!A:A,MATCH(ROW(B80),APガラス性能一覧!$O:$O,0))="","",INDEX(APガラス性能一覧!A:A,MATCH(ROW(B80),APガラス性能一覧!$O:$O,0))),""),IFERROR(IF(INDEX(APガラス性能一覧!A:A,MATCH(ROW(B80),APガラス性能一覧!$N:$N,0))="","",INDEX(APガラス性能一覧!A:A,MATCH(ROW(B80),APガラス性能一覧!$N:$N,0))),"")))</f>
        <v/>
      </c>
      <c r="C86" s="68" t="str">
        <f>IFERROR(VLOOKUP($B86,APガラス性能一覧!$A$2:$M$6097,2,0),"")</f>
        <v/>
      </c>
      <c r="D86" s="68" t="str">
        <f>IFERROR(VLOOKUP($B86,APガラス性能一覧!$A$2:$M$6097,3,0),"")</f>
        <v/>
      </c>
      <c r="E86" s="68" t="str">
        <f>IFERROR(VLOOKUP($B86,APガラス性能一覧!$A$2:$M$6097,4,0),"")</f>
        <v/>
      </c>
      <c r="F86" s="68" t="str">
        <f>IFERROR(VLOOKUP($B86,APガラス性能一覧!$A$2:$M$6097,5,0),"")</f>
        <v/>
      </c>
      <c r="G86" s="68" t="str">
        <f>IFERROR(VLOOKUP($B86,APガラス性能一覧!$A$2:$M$6097,6,0),"")</f>
        <v/>
      </c>
      <c r="H86" s="68" t="str">
        <f>IFERROR(VLOOKUP($B86,APガラス性能一覧!$A$2:$M$6097,7,0),"")</f>
        <v/>
      </c>
      <c r="I86" s="68" t="str">
        <f>IFERROR(VLOOKUP($B86,APガラス性能一覧!$A$2:$M$6097,8,0),"")</f>
        <v/>
      </c>
      <c r="J86" s="68" t="str">
        <f>IFERROR(VLOOKUP($B86,APガラス性能一覧!$A$2:$M$6097,9,0),"")</f>
        <v/>
      </c>
      <c r="K86" s="68" t="str">
        <f>IFERROR(VLOOKUP($B86,APガラス性能一覧!$A$2:$M$6097,10,0),"")</f>
        <v/>
      </c>
      <c r="L86" s="68" t="str">
        <f>IFERROR(VLOOKUP($B86,APガラス性能一覧!$A$2:$M$6097,11,0),"")</f>
        <v/>
      </c>
      <c r="M86" s="68" t="str">
        <f>IFERROR(VLOOKUP($B86,APガラス性能一覧!$A$2:$M$6097,12,0),"")</f>
        <v/>
      </c>
      <c r="N86" s="68" t="str">
        <f>IFERROR(VLOOKUP($B86,APガラス性能一覧!$A$2:$M$6097,13,0),"")</f>
        <v/>
      </c>
    </row>
    <row r="87" spans="2:14" x14ac:dyDescent="0.4">
      <c r="B87" s="68" t="str">
        <f>IF($D$2="","",IF($E$2=0.65,IFERROR(IF(INDEX(APガラス性能一覧!A:A,MATCH(ROW(B81),APガラス性能一覧!$O:$O,0))="","",INDEX(APガラス性能一覧!A:A,MATCH(ROW(B81),APガラス性能一覧!$O:$O,0))),""),IFERROR(IF(INDEX(APガラス性能一覧!A:A,MATCH(ROW(B81),APガラス性能一覧!$N:$N,0))="","",INDEX(APガラス性能一覧!A:A,MATCH(ROW(B81),APガラス性能一覧!$N:$N,0))),"")))</f>
        <v/>
      </c>
      <c r="C87" s="68" t="str">
        <f>IFERROR(VLOOKUP($B87,APガラス性能一覧!$A$2:$M$6097,2,0),"")</f>
        <v/>
      </c>
      <c r="D87" s="68" t="str">
        <f>IFERROR(VLOOKUP($B87,APガラス性能一覧!$A$2:$M$6097,3,0),"")</f>
        <v/>
      </c>
      <c r="E87" s="68" t="str">
        <f>IFERROR(VLOOKUP($B87,APガラス性能一覧!$A$2:$M$6097,4,0),"")</f>
        <v/>
      </c>
      <c r="F87" s="68" t="str">
        <f>IFERROR(VLOOKUP($B87,APガラス性能一覧!$A$2:$M$6097,5,0),"")</f>
        <v/>
      </c>
      <c r="G87" s="68" t="str">
        <f>IFERROR(VLOOKUP($B87,APガラス性能一覧!$A$2:$M$6097,6,0),"")</f>
        <v/>
      </c>
      <c r="H87" s="68" t="str">
        <f>IFERROR(VLOOKUP($B87,APガラス性能一覧!$A$2:$M$6097,7,0),"")</f>
        <v/>
      </c>
      <c r="I87" s="68" t="str">
        <f>IFERROR(VLOOKUP($B87,APガラス性能一覧!$A$2:$M$6097,8,0),"")</f>
        <v/>
      </c>
      <c r="J87" s="68" t="str">
        <f>IFERROR(VLOOKUP($B87,APガラス性能一覧!$A$2:$M$6097,9,0),"")</f>
        <v/>
      </c>
      <c r="K87" s="68" t="str">
        <f>IFERROR(VLOOKUP($B87,APガラス性能一覧!$A$2:$M$6097,10,0),"")</f>
        <v/>
      </c>
      <c r="L87" s="68" t="str">
        <f>IFERROR(VLOOKUP($B87,APガラス性能一覧!$A$2:$M$6097,11,0),"")</f>
        <v/>
      </c>
      <c r="M87" s="68" t="str">
        <f>IFERROR(VLOOKUP($B87,APガラス性能一覧!$A$2:$M$6097,12,0),"")</f>
        <v/>
      </c>
      <c r="N87" s="68" t="str">
        <f>IFERROR(VLOOKUP($B87,APガラス性能一覧!$A$2:$M$6097,13,0),"")</f>
        <v/>
      </c>
    </row>
    <row r="88" spans="2:14" x14ac:dyDescent="0.4">
      <c r="B88" s="68" t="str">
        <f>IF($D$2="","",IF($E$2=0.65,IFERROR(IF(INDEX(APガラス性能一覧!A:A,MATCH(ROW(B82),APガラス性能一覧!$O:$O,0))="","",INDEX(APガラス性能一覧!A:A,MATCH(ROW(B82),APガラス性能一覧!$O:$O,0))),""),IFERROR(IF(INDEX(APガラス性能一覧!A:A,MATCH(ROW(B82),APガラス性能一覧!$N:$N,0))="","",INDEX(APガラス性能一覧!A:A,MATCH(ROW(B82),APガラス性能一覧!$N:$N,0))),"")))</f>
        <v/>
      </c>
      <c r="C88" s="68" t="str">
        <f>IFERROR(VLOOKUP($B88,APガラス性能一覧!$A$2:$M$6097,2,0),"")</f>
        <v/>
      </c>
      <c r="D88" s="68" t="str">
        <f>IFERROR(VLOOKUP($B88,APガラス性能一覧!$A$2:$M$6097,3,0),"")</f>
        <v/>
      </c>
      <c r="E88" s="68" t="str">
        <f>IFERROR(VLOOKUP($B88,APガラス性能一覧!$A$2:$M$6097,4,0),"")</f>
        <v/>
      </c>
      <c r="F88" s="68" t="str">
        <f>IFERROR(VLOOKUP($B88,APガラス性能一覧!$A$2:$M$6097,5,0),"")</f>
        <v/>
      </c>
      <c r="G88" s="68" t="str">
        <f>IFERROR(VLOOKUP($B88,APガラス性能一覧!$A$2:$M$6097,6,0),"")</f>
        <v/>
      </c>
      <c r="H88" s="68" t="str">
        <f>IFERROR(VLOOKUP($B88,APガラス性能一覧!$A$2:$M$6097,7,0),"")</f>
        <v/>
      </c>
      <c r="I88" s="68" t="str">
        <f>IFERROR(VLOOKUP($B88,APガラス性能一覧!$A$2:$M$6097,8,0),"")</f>
        <v/>
      </c>
      <c r="J88" s="68" t="str">
        <f>IFERROR(VLOOKUP($B88,APガラス性能一覧!$A$2:$M$6097,9,0),"")</f>
        <v/>
      </c>
      <c r="K88" s="68" t="str">
        <f>IFERROR(VLOOKUP($B88,APガラス性能一覧!$A$2:$M$6097,10,0),"")</f>
        <v/>
      </c>
      <c r="L88" s="68" t="str">
        <f>IFERROR(VLOOKUP($B88,APガラス性能一覧!$A$2:$M$6097,11,0),"")</f>
        <v/>
      </c>
      <c r="M88" s="68" t="str">
        <f>IFERROR(VLOOKUP($B88,APガラス性能一覧!$A$2:$M$6097,12,0),"")</f>
        <v/>
      </c>
      <c r="N88" s="68" t="str">
        <f>IFERROR(VLOOKUP($B88,APガラス性能一覧!$A$2:$M$6097,13,0),"")</f>
        <v/>
      </c>
    </row>
    <row r="89" spans="2:14" x14ac:dyDescent="0.4">
      <c r="B89" s="68" t="str">
        <f>IF($D$2="","",IF($E$2=0.65,IFERROR(IF(INDEX(APガラス性能一覧!A:A,MATCH(ROW(B83),APガラス性能一覧!$O:$O,0))="","",INDEX(APガラス性能一覧!A:A,MATCH(ROW(B83),APガラス性能一覧!$O:$O,0))),""),IFERROR(IF(INDEX(APガラス性能一覧!A:A,MATCH(ROW(B83),APガラス性能一覧!$N:$N,0))="","",INDEX(APガラス性能一覧!A:A,MATCH(ROW(B83),APガラス性能一覧!$N:$N,0))),"")))</f>
        <v/>
      </c>
      <c r="C89" s="68" t="str">
        <f>IFERROR(VLOOKUP($B89,APガラス性能一覧!$A$2:$M$6097,2,0),"")</f>
        <v/>
      </c>
      <c r="D89" s="68" t="str">
        <f>IFERROR(VLOOKUP($B89,APガラス性能一覧!$A$2:$M$6097,3,0),"")</f>
        <v/>
      </c>
      <c r="E89" s="68" t="str">
        <f>IFERROR(VLOOKUP($B89,APガラス性能一覧!$A$2:$M$6097,4,0),"")</f>
        <v/>
      </c>
      <c r="F89" s="68" t="str">
        <f>IFERROR(VLOOKUP($B89,APガラス性能一覧!$A$2:$M$6097,5,0),"")</f>
        <v/>
      </c>
      <c r="G89" s="68" t="str">
        <f>IFERROR(VLOOKUP($B89,APガラス性能一覧!$A$2:$M$6097,6,0),"")</f>
        <v/>
      </c>
      <c r="H89" s="68" t="str">
        <f>IFERROR(VLOOKUP($B89,APガラス性能一覧!$A$2:$M$6097,7,0),"")</f>
        <v/>
      </c>
      <c r="I89" s="68" t="str">
        <f>IFERROR(VLOOKUP($B89,APガラス性能一覧!$A$2:$M$6097,8,0),"")</f>
        <v/>
      </c>
      <c r="J89" s="68" t="str">
        <f>IFERROR(VLOOKUP($B89,APガラス性能一覧!$A$2:$M$6097,9,0),"")</f>
        <v/>
      </c>
      <c r="K89" s="68" t="str">
        <f>IFERROR(VLOOKUP($B89,APガラス性能一覧!$A$2:$M$6097,10,0),"")</f>
        <v/>
      </c>
      <c r="L89" s="68" t="str">
        <f>IFERROR(VLOOKUP($B89,APガラス性能一覧!$A$2:$M$6097,11,0),"")</f>
        <v/>
      </c>
      <c r="M89" s="68" t="str">
        <f>IFERROR(VLOOKUP($B89,APガラス性能一覧!$A$2:$M$6097,12,0),"")</f>
        <v/>
      </c>
      <c r="N89" s="68" t="str">
        <f>IFERROR(VLOOKUP($B89,APガラス性能一覧!$A$2:$M$6097,13,0),"")</f>
        <v/>
      </c>
    </row>
    <row r="90" spans="2:14" x14ac:dyDescent="0.4">
      <c r="B90" s="68" t="str">
        <f>IF($D$2="","",IF($E$2=0.65,IFERROR(IF(INDEX(APガラス性能一覧!A:A,MATCH(ROW(B84),APガラス性能一覧!$O:$O,0))="","",INDEX(APガラス性能一覧!A:A,MATCH(ROW(B84),APガラス性能一覧!$O:$O,0))),""),IFERROR(IF(INDEX(APガラス性能一覧!A:A,MATCH(ROW(B84),APガラス性能一覧!$N:$N,0))="","",INDEX(APガラス性能一覧!A:A,MATCH(ROW(B84),APガラス性能一覧!$N:$N,0))),"")))</f>
        <v/>
      </c>
      <c r="C90" s="68" t="str">
        <f>IFERROR(VLOOKUP($B90,APガラス性能一覧!$A$2:$M$6097,2,0),"")</f>
        <v/>
      </c>
      <c r="D90" s="68" t="str">
        <f>IFERROR(VLOOKUP($B90,APガラス性能一覧!$A$2:$M$6097,3,0),"")</f>
        <v/>
      </c>
      <c r="E90" s="68" t="str">
        <f>IFERROR(VLOOKUP($B90,APガラス性能一覧!$A$2:$M$6097,4,0),"")</f>
        <v/>
      </c>
      <c r="F90" s="68" t="str">
        <f>IFERROR(VLOOKUP($B90,APガラス性能一覧!$A$2:$M$6097,5,0),"")</f>
        <v/>
      </c>
      <c r="G90" s="68" t="str">
        <f>IFERROR(VLOOKUP($B90,APガラス性能一覧!$A$2:$M$6097,6,0),"")</f>
        <v/>
      </c>
      <c r="H90" s="68" t="str">
        <f>IFERROR(VLOOKUP($B90,APガラス性能一覧!$A$2:$M$6097,7,0),"")</f>
        <v/>
      </c>
      <c r="I90" s="68" t="str">
        <f>IFERROR(VLOOKUP($B90,APガラス性能一覧!$A$2:$M$6097,8,0),"")</f>
        <v/>
      </c>
      <c r="J90" s="68" t="str">
        <f>IFERROR(VLOOKUP($B90,APガラス性能一覧!$A$2:$M$6097,9,0),"")</f>
        <v/>
      </c>
      <c r="K90" s="68" t="str">
        <f>IFERROR(VLOOKUP($B90,APガラス性能一覧!$A$2:$M$6097,10,0),"")</f>
        <v/>
      </c>
      <c r="L90" s="68" t="str">
        <f>IFERROR(VLOOKUP($B90,APガラス性能一覧!$A$2:$M$6097,11,0),"")</f>
        <v/>
      </c>
      <c r="M90" s="68" t="str">
        <f>IFERROR(VLOOKUP($B90,APガラス性能一覧!$A$2:$M$6097,12,0),"")</f>
        <v/>
      </c>
      <c r="N90" s="68" t="str">
        <f>IFERROR(VLOOKUP($B90,APガラス性能一覧!$A$2:$M$6097,13,0),"")</f>
        <v/>
      </c>
    </row>
    <row r="91" spans="2:14" x14ac:dyDescent="0.4">
      <c r="B91" s="68" t="str">
        <f>IF($D$2="","",IF($E$2=0.65,IFERROR(IF(INDEX(APガラス性能一覧!A:A,MATCH(ROW(B85),APガラス性能一覧!$O:$O,0))="","",INDEX(APガラス性能一覧!A:A,MATCH(ROW(B85),APガラス性能一覧!$O:$O,0))),""),IFERROR(IF(INDEX(APガラス性能一覧!A:A,MATCH(ROW(B85),APガラス性能一覧!$N:$N,0))="","",INDEX(APガラス性能一覧!A:A,MATCH(ROW(B85),APガラス性能一覧!$N:$N,0))),"")))</f>
        <v/>
      </c>
      <c r="C91" s="68" t="str">
        <f>IFERROR(VLOOKUP($B91,APガラス性能一覧!$A$2:$M$6097,2,0),"")</f>
        <v/>
      </c>
      <c r="D91" s="68" t="str">
        <f>IFERROR(VLOOKUP($B91,APガラス性能一覧!$A$2:$M$6097,3,0),"")</f>
        <v/>
      </c>
      <c r="E91" s="68" t="str">
        <f>IFERROR(VLOOKUP($B91,APガラス性能一覧!$A$2:$M$6097,4,0),"")</f>
        <v/>
      </c>
      <c r="F91" s="68" t="str">
        <f>IFERROR(VLOOKUP($B91,APガラス性能一覧!$A$2:$M$6097,5,0),"")</f>
        <v/>
      </c>
      <c r="G91" s="68" t="str">
        <f>IFERROR(VLOOKUP($B91,APガラス性能一覧!$A$2:$M$6097,6,0),"")</f>
        <v/>
      </c>
      <c r="H91" s="68" t="str">
        <f>IFERROR(VLOOKUP($B91,APガラス性能一覧!$A$2:$M$6097,7,0),"")</f>
        <v/>
      </c>
      <c r="I91" s="68" t="str">
        <f>IFERROR(VLOOKUP($B91,APガラス性能一覧!$A$2:$M$6097,8,0),"")</f>
        <v/>
      </c>
      <c r="J91" s="68" t="str">
        <f>IFERROR(VLOOKUP($B91,APガラス性能一覧!$A$2:$M$6097,9,0),"")</f>
        <v/>
      </c>
      <c r="K91" s="68" t="str">
        <f>IFERROR(VLOOKUP($B91,APガラス性能一覧!$A$2:$M$6097,10,0),"")</f>
        <v/>
      </c>
      <c r="L91" s="68" t="str">
        <f>IFERROR(VLOOKUP($B91,APガラス性能一覧!$A$2:$M$6097,11,0),"")</f>
        <v/>
      </c>
      <c r="M91" s="68" t="str">
        <f>IFERROR(VLOOKUP($B91,APガラス性能一覧!$A$2:$M$6097,12,0),"")</f>
        <v/>
      </c>
      <c r="N91" s="68" t="str">
        <f>IFERROR(VLOOKUP($B91,APガラス性能一覧!$A$2:$M$6097,13,0),"")</f>
        <v/>
      </c>
    </row>
    <row r="92" spans="2:14" x14ac:dyDescent="0.4">
      <c r="B92" s="68" t="str">
        <f>IF($D$2="","",IF($E$2=0.65,IFERROR(IF(INDEX(APガラス性能一覧!A:A,MATCH(ROW(B86),APガラス性能一覧!$O:$O,0))="","",INDEX(APガラス性能一覧!A:A,MATCH(ROW(B86),APガラス性能一覧!$O:$O,0))),""),IFERROR(IF(INDEX(APガラス性能一覧!A:A,MATCH(ROW(B86),APガラス性能一覧!$N:$N,0))="","",INDEX(APガラス性能一覧!A:A,MATCH(ROW(B86),APガラス性能一覧!$N:$N,0))),"")))</f>
        <v/>
      </c>
      <c r="C92" s="68" t="str">
        <f>IFERROR(VLOOKUP($B92,APガラス性能一覧!$A$2:$M$6097,2,0),"")</f>
        <v/>
      </c>
      <c r="D92" s="68" t="str">
        <f>IFERROR(VLOOKUP($B92,APガラス性能一覧!$A$2:$M$6097,3,0),"")</f>
        <v/>
      </c>
      <c r="E92" s="68" t="str">
        <f>IFERROR(VLOOKUP($B92,APガラス性能一覧!$A$2:$M$6097,4,0),"")</f>
        <v/>
      </c>
      <c r="F92" s="68" t="str">
        <f>IFERROR(VLOOKUP($B92,APガラス性能一覧!$A$2:$M$6097,5,0),"")</f>
        <v/>
      </c>
      <c r="G92" s="68" t="str">
        <f>IFERROR(VLOOKUP($B92,APガラス性能一覧!$A$2:$M$6097,6,0),"")</f>
        <v/>
      </c>
      <c r="H92" s="68" t="str">
        <f>IFERROR(VLOOKUP($B92,APガラス性能一覧!$A$2:$M$6097,7,0),"")</f>
        <v/>
      </c>
      <c r="I92" s="68" t="str">
        <f>IFERROR(VLOOKUP($B92,APガラス性能一覧!$A$2:$M$6097,8,0),"")</f>
        <v/>
      </c>
      <c r="J92" s="68" t="str">
        <f>IFERROR(VLOOKUP($B92,APガラス性能一覧!$A$2:$M$6097,9,0),"")</f>
        <v/>
      </c>
      <c r="K92" s="68" t="str">
        <f>IFERROR(VLOOKUP($B92,APガラス性能一覧!$A$2:$M$6097,10,0),"")</f>
        <v/>
      </c>
      <c r="L92" s="68" t="str">
        <f>IFERROR(VLOOKUP($B92,APガラス性能一覧!$A$2:$M$6097,11,0),"")</f>
        <v/>
      </c>
      <c r="M92" s="68" t="str">
        <f>IFERROR(VLOOKUP($B92,APガラス性能一覧!$A$2:$M$6097,12,0),"")</f>
        <v/>
      </c>
      <c r="N92" s="68" t="str">
        <f>IFERROR(VLOOKUP($B92,APガラス性能一覧!$A$2:$M$6097,13,0),"")</f>
        <v/>
      </c>
    </row>
    <row r="93" spans="2:14" x14ac:dyDescent="0.4">
      <c r="B93" s="68" t="str">
        <f>IF($D$2="","",IF($E$2=0.65,IFERROR(IF(INDEX(APガラス性能一覧!A:A,MATCH(ROW(B87),APガラス性能一覧!$O:$O,0))="","",INDEX(APガラス性能一覧!A:A,MATCH(ROW(B87),APガラス性能一覧!$O:$O,0))),""),IFERROR(IF(INDEX(APガラス性能一覧!A:A,MATCH(ROW(B87),APガラス性能一覧!$N:$N,0))="","",INDEX(APガラス性能一覧!A:A,MATCH(ROW(B87),APガラス性能一覧!$N:$N,0))),"")))</f>
        <v/>
      </c>
      <c r="C93" s="68" t="str">
        <f>IFERROR(VLOOKUP($B93,APガラス性能一覧!$A$2:$M$6097,2,0),"")</f>
        <v/>
      </c>
      <c r="D93" s="68" t="str">
        <f>IFERROR(VLOOKUP($B93,APガラス性能一覧!$A$2:$M$6097,3,0),"")</f>
        <v/>
      </c>
      <c r="E93" s="68" t="str">
        <f>IFERROR(VLOOKUP($B93,APガラス性能一覧!$A$2:$M$6097,4,0),"")</f>
        <v/>
      </c>
      <c r="F93" s="68" t="str">
        <f>IFERROR(VLOOKUP($B93,APガラス性能一覧!$A$2:$M$6097,5,0),"")</f>
        <v/>
      </c>
      <c r="G93" s="68" t="str">
        <f>IFERROR(VLOOKUP($B93,APガラス性能一覧!$A$2:$M$6097,6,0),"")</f>
        <v/>
      </c>
      <c r="H93" s="68" t="str">
        <f>IFERROR(VLOOKUP($B93,APガラス性能一覧!$A$2:$M$6097,7,0),"")</f>
        <v/>
      </c>
      <c r="I93" s="68" t="str">
        <f>IFERROR(VLOOKUP($B93,APガラス性能一覧!$A$2:$M$6097,8,0),"")</f>
        <v/>
      </c>
      <c r="J93" s="68" t="str">
        <f>IFERROR(VLOOKUP($B93,APガラス性能一覧!$A$2:$M$6097,9,0),"")</f>
        <v/>
      </c>
      <c r="K93" s="68" t="str">
        <f>IFERROR(VLOOKUP($B93,APガラス性能一覧!$A$2:$M$6097,10,0),"")</f>
        <v/>
      </c>
      <c r="L93" s="68" t="str">
        <f>IFERROR(VLOOKUP($B93,APガラス性能一覧!$A$2:$M$6097,11,0),"")</f>
        <v/>
      </c>
      <c r="M93" s="68" t="str">
        <f>IFERROR(VLOOKUP($B93,APガラス性能一覧!$A$2:$M$6097,12,0),"")</f>
        <v/>
      </c>
      <c r="N93" s="68" t="str">
        <f>IFERROR(VLOOKUP($B93,APガラス性能一覧!$A$2:$M$6097,13,0),"")</f>
        <v/>
      </c>
    </row>
    <row r="94" spans="2:14" x14ac:dyDescent="0.4">
      <c r="B94" s="68" t="str">
        <f>IF($D$2="","",IF($E$2=0.65,IFERROR(IF(INDEX(APガラス性能一覧!A:A,MATCH(ROW(B88),APガラス性能一覧!$O:$O,0))="","",INDEX(APガラス性能一覧!A:A,MATCH(ROW(B88),APガラス性能一覧!$O:$O,0))),""),IFERROR(IF(INDEX(APガラス性能一覧!A:A,MATCH(ROW(B88),APガラス性能一覧!$N:$N,0))="","",INDEX(APガラス性能一覧!A:A,MATCH(ROW(B88),APガラス性能一覧!$N:$N,0))),"")))</f>
        <v/>
      </c>
      <c r="C94" s="68" t="str">
        <f>IFERROR(VLOOKUP($B94,APガラス性能一覧!$A$2:$M$6097,2,0),"")</f>
        <v/>
      </c>
      <c r="D94" s="68" t="str">
        <f>IFERROR(VLOOKUP($B94,APガラス性能一覧!$A$2:$M$6097,3,0),"")</f>
        <v/>
      </c>
      <c r="E94" s="68" t="str">
        <f>IFERROR(VLOOKUP($B94,APガラス性能一覧!$A$2:$M$6097,4,0),"")</f>
        <v/>
      </c>
      <c r="F94" s="68" t="str">
        <f>IFERROR(VLOOKUP($B94,APガラス性能一覧!$A$2:$M$6097,5,0),"")</f>
        <v/>
      </c>
      <c r="G94" s="68" t="str">
        <f>IFERROR(VLOOKUP($B94,APガラス性能一覧!$A$2:$M$6097,6,0),"")</f>
        <v/>
      </c>
      <c r="H94" s="68" t="str">
        <f>IFERROR(VLOOKUP($B94,APガラス性能一覧!$A$2:$M$6097,7,0),"")</f>
        <v/>
      </c>
      <c r="I94" s="68" t="str">
        <f>IFERROR(VLOOKUP($B94,APガラス性能一覧!$A$2:$M$6097,8,0),"")</f>
        <v/>
      </c>
      <c r="J94" s="68" t="str">
        <f>IFERROR(VLOOKUP($B94,APガラス性能一覧!$A$2:$M$6097,9,0),"")</f>
        <v/>
      </c>
      <c r="K94" s="68" t="str">
        <f>IFERROR(VLOOKUP($B94,APガラス性能一覧!$A$2:$M$6097,10,0),"")</f>
        <v/>
      </c>
      <c r="L94" s="68" t="str">
        <f>IFERROR(VLOOKUP($B94,APガラス性能一覧!$A$2:$M$6097,11,0),"")</f>
        <v/>
      </c>
      <c r="M94" s="68" t="str">
        <f>IFERROR(VLOOKUP($B94,APガラス性能一覧!$A$2:$M$6097,12,0),"")</f>
        <v/>
      </c>
      <c r="N94" s="68" t="str">
        <f>IFERROR(VLOOKUP($B94,APガラス性能一覧!$A$2:$M$6097,13,0),"")</f>
        <v/>
      </c>
    </row>
    <row r="95" spans="2:14" x14ac:dyDescent="0.4">
      <c r="B95" s="68" t="str">
        <f>IF($D$2="","",IF($E$2=0.65,IFERROR(IF(INDEX(APガラス性能一覧!A:A,MATCH(ROW(B89),APガラス性能一覧!$O:$O,0))="","",INDEX(APガラス性能一覧!A:A,MATCH(ROW(B89),APガラス性能一覧!$O:$O,0))),""),IFERROR(IF(INDEX(APガラス性能一覧!A:A,MATCH(ROW(B89),APガラス性能一覧!$N:$N,0))="","",INDEX(APガラス性能一覧!A:A,MATCH(ROW(B89),APガラス性能一覧!$N:$N,0))),"")))</f>
        <v/>
      </c>
      <c r="C95" s="68" t="str">
        <f>IFERROR(VLOOKUP($B95,APガラス性能一覧!$A$2:$M$6097,2,0),"")</f>
        <v/>
      </c>
      <c r="D95" s="68" t="str">
        <f>IFERROR(VLOOKUP($B95,APガラス性能一覧!$A$2:$M$6097,3,0),"")</f>
        <v/>
      </c>
      <c r="E95" s="68" t="str">
        <f>IFERROR(VLOOKUP($B95,APガラス性能一覧!$A$2:$M$6097,4,0),"")</f>
        <v/>
      </c>
      <c r="F95" s="68" t="str">
        <f>IFERROR(VLOOKUP($B95,APガラス性能一覧!$A$2:$M$6097,5,0),"")</f>
        <v/>
      </c>
      <c r="G95" s="68" t="str">
        <f>IFERROR(VLOOKUP($B95,APガラス性能一覧!$A$2:$M$6097,6,0),"")</f>
        <v/>
      </c>
      <c r="H95" s="68" t="str">
        <f>IFERROR(VLOOKUP($B95,APガラス性能一覧!$A$2:$M$6097,7,0),"")</f>
        <v/>
      </c>
      <c r="I95" s="68" t="str">
        <f>IFERROR(VLOOKUP($B95,APガラス性能一覧!$A$2:$M$6097,8,0),"")</f>
        <v/>
      </c>
      <c r="J95" s="68" t="str">
        <f>IFERROR(VLOOKUP($B95,APガラス性能一覧!$A$2:$M$6097,9,0),"")</f>
        <v/>
      </c>
      <c r="K95" s="68" t="str">
        <f>IFERROR(VLOOKUP($B95,APガラス性能一覧!$A$2:$M$6097,10,0),"")</f>
        <v/>
      </c>
      <c r="L95" s="68" t="str">
        <f>IFERROR(VLOOKUP($B95,APガラス性能一覧!$A$2:$M$6097,11,0),"")</f>
        <v/>
      </c>
      <c r="M95" s="68" t="str">
        <f>IFERROR(VLOOKUP($B95,APガラス性能一覧!$A$2:$M$6097,12,0),"")</f>
        <v/>
      </c>
      <c r="N95" s="68" t="str">
        <f>IFERROR(VLOOKUP($B95,APガラス性能一覧!$A$2:$M$6097,13,0),"")</f>
        <v/>
      </c>
    </row>
    <row r="96" spans="2:14" x14ac:dyDescent="0.4">
      <c r="B96" s="68" t="str">
        <f>IF($D$2="","",IF($E$2=0.65,IFERROR(IF(INDEX(APガラス性能一覧!A:A,MATCH(ROW(B90),APガラス性能一覧!$O:$O,0))="","",INDEX(APガラス性能一覧!A:A,MATCH(ROW(B90),APガラス性能一覧!$O:$O,0))),""),IFERROR(IF(INDEX(APガラス性能一覧!A:A,MATCH(ROW(B90),APガラス性能一覧!$N:$N,0))="","",INDEX(APガラス性能一覧!A:A,MATCH(ROW(B90),APガラス性能一覧!$N:$N,0))),"")))</f>
        <v/>
      </c>
      <c r="C96" s="68" t="str">
        <f>IFERROR(VLOOKUP($B96,APガラス性能一覧!$A$2:$M$6097,2,0),"")</f>
        <v/>
      </c>
      <c r="D96" s="68" t="str">
        <f>IFERROR(VLOOKUP($B96,APガラス性能一覧!$A$2:$M$6097,3,0),"")</f>
        <v/>
      </c>
      <c r="E96" s="68" t="str">
        <f>IFERROR(VLOOKUP($B96,APガラス性能一覧!$A$2:$M$6097,4,0),"")</f>
        <v/>
      </c>
      <c r="F96" s="68" t="str">
        <f>IFERROR(VLOOKUP($B96,APガラス性能一覧!$A$2:$M$6097,5,0),"")</f>
        <v/>
      </c>
      <c r="G96" s="68" t="str">
        <f>IFERROR(VLOOKUP($B96,APガラス性能一覧!$A$2:$M$6097,6,0),"")</f>
        <v/>
      </c>
      <c r="H96" s="68" t="str">
        <f>IFERROR(VLOOKUP($B96,APガラス性能一覧!$A$2:$M$6097,7,0),"")</f>
        <v/>
      </c>
      <c r="I96" s="68" t="str">
        <f>IFERROR(VLOOKUP($B96,APガラス性能一覧!$A$2:$M$6097,8,0),"")</f>
        <v/>
      </c>
      <c r="J96" s="68" t="str">
        <f>IFERROR(VLOOKUP($B96,APガラス性能一覧!$A$2:$M$6097,9,0),"")</f>
        <v/>
      </c>
      <c r="K96" s="68" t="str">
        <f>IFERROR(VLOOKUP($B96,APガラス性能一覧!$A$2:$M$6097,10,0),"")</f>
        <v/>
      </c>
      <c r="L96" s="68" t="str">
        <f>IFERROR(VLOOKUP($B96,APガラス性能一覧!$A$2:$M$6097,11,0),"")</f>
        <v/>
      </c>
      <c r="M96" s="68" t="str">
        <f>IFERROR(VLOOKUP($B96,APガラス性能一覧!$A$2:$M$6097,12,0),"")</f>
        <v/>
      </c>
      <c r="N96" s="68" t="str">
        <f>IFERROR(VLOOKUP($B96,APガラス性能一覧!$A$2:$M$6097,13,0),"")</f>
        <v/>
      </c>
    </row>
    <row r="97" spans="2:14" x14ac:dyDescent="0.4">
      <c r="B97" s="68" t="str">
        <f>IF($D$2="","",IF($E$2=0.65,IFERROR(IF(INDEX(APガラス性能一覧!A:A,MATCH(ROW(B91),APガラス性能一覧!$O:$O,0))="","",INDEX(APガラス性能一覧!A:A,MATCH(ROW(B91),APガラス性能一覧!$O:$O,0))),""),IFERROR(IF(INDEX(APガラス性能一覧!A:A,MATCH(ROW(B91),APガラス性能一覧!$N:$N,0))="","",INDEX(APガラス性能一覧!A:A,MATCH(ROW(B91),APガラス性能一覧!$N:$N,0))),"")))</f>
        <v/>
      </c>
      <c r="C97" s="68" t="str">
        <f>IFERROR(VLOOKUP($B97,APガラス性能一覧!$A$2:$M$6097,2,0),"")</f>
        <v/>
      </c>
      <c r="D97" s="68" t="str">
        <f>IFERROR(VLOOKUP($B97,APガラス性能一覧!$A$2:$M$6097,3,0),"")</f>
        <v/>
      </c>
      <c r="E97" s="68" t="str">
        <f>IFERROR(VLOOKUP($B97,APガラス性能一覧!$A$2:$M$6097,4,0),"")</f>
        <v/>
      </c>
      <c r="F97" s="68" t="str">
        <f>IFERROR(VLOOKUP($B97,APガラス性能一覧!$A$2:$M$6097,5,0),"")</f>
        <v/>
      </c>
      <c r="G97" s="68" t="str">
        <f>IFERROR(VLOOKUP($B97,APガラス性能一覧!$A$2:$M$6097,6,0),"")</f>
        <v/>
      </c>
      <c r="H97" s="68" t="str">
        <f>IFERROR(VLOOKUP($B97,APガラス性能一覧!$A$2:$M$6097,7,0),"")</f>
        <v/>
      </c>
      <c r="I97" s="68" t="str">
        <f>IFERROR(VLOOKUP($B97,APガラス性能一覧!$A$2:$M$6097,8,0),"")</f>
        <v/>
      </c>
      <c r="J97" s="68" t="str">
        <f>IFERROR(VLOOKUP($B97,APガラス性能一覧!$A$2:$M$6097,9,0),"")</f>
        <v/>
      </c>
      <c r="K97" s="68" t="str">
        <f>IFERROR(VLOOKUP($B97,APガラス性能一覧!$A$2:$M$6097,10,0),"")</f>
        <v/>
      </c>
      <c r="L97" s="68" t="str">
        <f>IFERROR(VLOOKUP($B97,APガラス性能一覧!$A$2:$M$6097,11,0),"")</f>
        <v/>
      </c>
      <c r="M97" s="68" t="str">
        <f>IFERROR(VLOOKUP($B97,APガラス性能一覧!$A$2:$M$6097,12,0),"")</f>
        <v/>
      </c>
      <c r="N97" s="68" t="str">
        <f>IFERROR(VLOOKUP($B97,APガラス性能一覧!$A$2:$M$6097,13,0),"")</f>
        <v/>
      </c>
    </row>
    <row r="98" spans="2:14" x14ac:dyDescent="0.4">
      <c r="B98" s="68" t="str">
        <f>IF($D$2="","",IF($E$2=0.65,IFERROR(IF(INDEX(APガラス性能一覧!A:A,MATCH(ROW(B92),APガラス性能一覧!$O:$O,0))="","",INDEX(APガラス性能一覧!A:A,MATCH(ROW(B92),APガラス性能一覧!$O:$O,0))),""),IFERROR(IF(INDEX(APガラス性能一覧!A:A,MATCH(ROW(B92),APガラス性能一覧!$N:$N,0))="","",INDEX(APガラス性能一覧!A:A,MATCH(ROW(B92),APガラス性能一覧!$N:$N,0))),"")))</f>
        <v/>
      </c>
      <c r="C98" s="68" t="str">
        <f>IFERROR(VLOOKUP($B98,APガラス性能一覧!$A$2:$M$6097,2,0),"")</f>
        <v/>
      </c>
      <c r="D98" s="68" t="str">
        <f>IFERROR(VLOOKUP($B98,APガラス性能一覧!$A$2:$M$6097,3,0),"")</f>
        <v/>
      </c>
      <c r="E98" s="68" t="str">
        <f>IFERROR(VLOOKUP($B98,APガラス性能一覧!$A$2:$M$6097,4,0),"")</f>
        <v/>
      </c>
      <c r="F98" s="68" t="str">
        <f>IFERROR(VLOOKUP($B98,APガラス性能一覧!$A$2:$M$6097,5,0),"")</f>
        <v/>
      </c>
      <c r="G98" s="68" t="str">
        <f>IFERROR(VLOOKUP($B98,APガラス性能一覧!$A$2:$M$6097,6,0),"")</f>
        <v/>
      </c>
      <c r="H98" s="68" t="str">
        <f>IFERROR(VLOOKUP($B98,APガラス性能一覧!$A$2:$M$6097,7,0),"")</f>
        <v/>
      </c>
      <c r="I98" s="68" t="str">
        <f>IFERROR(VLOOKUP($B98,APガラス性能一覧!$A$2:$M$6097,8,0),"")</f>
        <v/>
      </c>
      <c r="J98" s="68" t="str">
        <f>IFERROR(VLOOKUP($B98,APガラス性能一覧!$A$2:$M$6097,9,0),"")</f>
        <v/>
      </c>
      <c r="K98" s="68" t="str">
        <f>IFERROR(VLOOKUP($B98,APガラス性能一覧!$A$2:$M$6097,10,0),"")</f>
        <v/>
      </c>
      <c r="L98" s="68" t="str">
        <f>IFERROR(VLOOKUP($B98,APガラス性能一覧!$A$2:$M$6097,11,0),"")</f>
        <v/>
      </c>
      <c r="M98" s="68" t="str">
        <f>IFERROR(VLOOKUP($B98,APガラス性能一覧!$A$2:$M$6097,12,0),"")</f>
        <v/>
      </c>
      <c r="N98" s="68" t="str">
        <f>IFERROR(VLOOKUP($B98,APガラス性能一覧!$A$2:$M$6097,13,0),"")</f>
        <v/>
      </c>
    </row>
    <row r="99" spans="2:14" x14ac:dyDescent="0.4">
      <c r="B99" s="68" t="str">
        <f>IF($D$2="","",IF($E$2=0.65,IFERROR(IF(INDEX(APガラス性能一覧!A:A,MATCH(ROW(B93),APガラス性能一覧!$O:$O,0))="","",INDEX(APガラス性能一覧!A:A,MATCH(ROW(B93),APガラス性能一覧!$O:$O,0))),""),IFERROR(IF(INDEX(APガラス性能一覧!A:A,MATCH(ROW(B93),APガラス性能一覧!$N:$N,0))="","",INDEX(APガラス性能一覧!A:A,MATCH(ROW(B93),APガラス性能一覧!$N:$N,0))),"")))</f>
        <v/>
      </c>
      <c r="C99" s="68" t="str">
        <f>IFERROR(VLOOKUP($B99,APガラス性能一覧!$A$2:$M$6097,2,0),"")</f>
        <v/>
      </c>
      <c r="D99" s="68" t="str">
        <f>IFERROR(VLOOKUP($B99,APガラス性能一覧!$A$2:$M$6097,3,0),"")</f>
        <v/>
      </c>
      <c r="E99" s="68" t="str">
        <f>IFERROR(VLOOKUP($B99,APガラス性能一覧!$A$2:$M$6097,4,0),"")</f>
        <v/>
      </c>
      <c r="F99" s="68" t="str">
        <f>IFERROR(VLOOKUP($B99,APガラス性能一覧!$A$2:$M$6097,5,0),"")</f>
        <v/>
      </c>
      <c r="G99" s="68" t="str">
        <f>IFERROR(VLOOKUP($B99,APガラス性能一覧!$A$2:$M$6097,6,0),"")</f>
        <v/>
      </c>
      <c r="H99" s="68" t="str">
        <f>IFERROR(VLOOKUP($B99,APガラス性能一覧!$A$2:$M$6097,7,0),"")</f>
        <v/>
      </c>
      <c r="I99" s="68" t="str">
        <f>IFERROR(VLOOKUP($B99,APガラス性能一覧!$A$2:$M$6097,8,0),"")</f>
        <v/>
      </c>
      <c r="J99" s="68" t="str">
        <f>IFERROR(VLOOKUP($B99,APガラス性能一覧!$A$2:$M$6097,9,0),"")</f>
        <v/>
      </c>
      <c r="K99" s="68" t="str">
        <f>IFERROR(VLOOKUP($B99,APガラス性能一覧!$A$2:$M$6097,10,0),"")</f>
        <v/>
      </c>
      <c r="L99" s="68" t="str">
        <f>IFERROR(VLOOKUP($B99,APガラス性能一覧!$A$2:$M$6097,11,0),"")</f>
        <v/>
      </c>
      <c r="M99" s="68" t="str">
        <f>IFERROR(VLOOKUP($B99,APガラス性能一覧!$A$2:$M$6097,12,0),"")</f>
        <v/>
      </c>
      <c r="N99" s="68" t="str">
        <f>IFERROR(VLOOKUP($B99,APガラス性能一覧!$A$2:$M$6097,13,0),"")</f>
        <v/>
      </c>
    </row>
    <row r="100" spans="2:14" x14ac:dyDescent="0.4">
      <c r="B100" s="68" t="str">
        <f>IF($D$2="","",IF($E$2=0.65,IFERROR(IF(INDEX(APガラス性能一覧!A:A,MATCH(ROW(B94),APガラス性能一覧!$O:$O,0))="","",INDEX(APガラス性能一覧!A:A,MATCH(ROW(B94),APガラス性能一覧!$O:$O,0))),""),IFERROR(IF(INDEX(APガラス性能一覧!A:A,MATCH(ROW(B94),APガラス性能一覧!$N:$N,0))="","",INDEX(APガラス性能一覧!A:A,MATCH(ROW(B94),APガラス性能一覧!$N:$N,0))),"")))</f>
        <v/>
      </c>
      <c r="C100" s="68" t="str">
        <f>IFERROR(VLOOKUP($B100,APガラス性能一覧!$A$2:$M$6097,2,0),"")</f>
        <v/>
      </c>
      <c r="D100" s="68" t="str">
        <f>IFERROR(VLOOKUP($B100,APガラス性能一覧!$A$2:$M$6097,3,0),"")</f>
        <v/>
      </c>
      <c r="E100" s="68" t="str">
        <f>IFERROR(VLOOKUP($B100,APガラス性能一覧!$A$2:$M$6097,4,0),"")</f>
        <v/>
      </c>
      <c r="F100" s="68" t="str">
        <f>IFERROR(VLOOKUP($B100,APガラス性能一覧!$A$2:$M$6097,5,0),"")</f>
        <v/>
      </c>
      <c r="G100" s="68" t="str">
        <f>IFERROR(VLOOKUP($B100,APガラス性能一覧!$A$2:$M$6097,6,0),"")</f>
        <v/>
      </c>
      <c r="H100" s="68" t="str">
        <f>IFERROR(VLOOKUP($B100,APガラス性能一覧!$A$2:$M$6097,7,0),"")</f>
        <v/>
      </c>
      <c r="I100" s="68" t="str">
        <f>IFERROR(VLOOKUP($B100,APガラス性能一覧!$A$2:$M$6097,8,0),"")</f>
        <v/>
      </c>
      <c r="J100" s="68" t="str">
        <f>IFERROR(VLOOKUP($B100,APガラス性能一覧!$A$2:$M$6097,9,0),"")</f>
        <v/>
      </c>
      <c r="K100" s="68" t="str">
        <f>IFERROR(VLOOKUP($B100,APガラス性能一覧!$A$2:$M$6097,10,0),"")</f>
        <v/>
      </c>
      <c r="L100" s="68" t="str">
        <f>IFERROR(VLOOKUP($B100,APガラス性能一覧!$A$2:$M$6097,11,0),"")</f>
        <v/>
      </c>
      <c r="M100" s="68" t="str">
        <f>IFERROR(VLOOKUP($B100,APガラス性能一覧!$A$2:$M$6097,12,0),"")</f>
        <v/>
      </c>
      <c r="N100" s="68" t="str">
        <f>IFERROR(VLOOKUP($B100,APガラス性能一覧!$A$2:$M$6097,13,0),"")</f>
        <v/>
      </c>
    </row>
    <row r="101" spans="2:14" x14ac:dyDescent="0.4">
      <c r="B101" s="68" t="str">
        <f>IF($D$2="","",IF($E$2=0.65,IFERROR(IF(INDEX(APガラス性能一覧!A:A,MATCH(ROW(B95),APガラス性能一覧!$O:$O,0))="","",INDEX(APガラス性能一覧!A:A,MATCH(ROW(B95),APガラス性能一覧!$O:$O,0))),""),IFERROR(IF(INDEX(APガラス性能一覧!A:A,MATCH(ROW(B95),APガラス性能一覧!$N:$N,0))="","",INDEX(APガラス性能一覧!A:A,MATCH(ROW(B95),APガラス性能一覧!$N:$N,0))),"")))</f>
        <v/>
      </c>
      <c r="C101" s="68" t="str">
        <f>IFERROR(VLOOKUP($B101,APガラス性能一覧!$A$2:$M$6097,2,0),"")</f>
        <v/>
      </c>
      <c r="D101" s="68" t="str">
        <f>IFERROR(VLOOKUP($B101,APガラス性能一覧!$A$2:$M$6097,3,0),"")</f>
        <v/>
      </c>
      <c r="E101" s="68" t="str">
        <f>IFERROR(VLOOKUP($B101,APガラス性能一覧!$A$2:$M$6097,4,0),"")</f>
        <v/>
      </c>
      <c r="F101" s="68" t="str">
        <f>IFERROR(VLOOKUP($B101,APガラス性能一覧!$A$2:$M$6097,5,0),"")</f>
        <v/>
      </c>
      <c r="G101" s="68" t="str">
        <f>IFERROR(VLOOKUP($B101,APガラス性能一覧!$A$2:$M$6097,6,0),"")</f>
        <v/>
      </c>
      <c r="H101" s="68" t="str">
        <f>IFERROR(VLOOKUP($B101,APガラス性能一覧!$A$2:$M$6097,7,0),"")</f>
        <v/>
      </c>
      <c r="I101" s="68" t="str">
        <f>IFERROR(VLOOKUP($B101,APガラス性能一覧!$A$2:$M$6097,8,0),"")</f>
        <v/>
      </c>
      <c r="J101" s="68" t="str">
        <f>IFERROR(VLOOKUP($B101,APガラス性能一覧!$A$2:$M$6097,9,0),"")</f>
        <v/>
      </c>
      <c r="K101" s="68" t="str">
        <f>IFERROR(VLOOKUP($B101,APガラス性能一覧!$A$2:$M$6097,10,0),"")</f>
        <v/>
      </c>
      <c r="L101" s="68" t="str">
        <f>IFERROR(VLOOKUP($B101,APガラス性能一覧!$A$2:$M$6097,11,0),"")</f>
        <v/>
      </c>
      <c r="M101" s="68" t="str">
        <f>IFERROR(VLOOKUP($B101,APガラス性能一覧!$A$2:$M$6097,12,0),"")</f>
        <v/>
      </c>
      <c r="N101" s="68" t="str">
        <f>IFERROR(VLOOKUP($B101,APガラス性能一覧!$A$2:$M$6097,13,0),"")</f>
        <v/>
      </c>
    </row>
    <row r="102" spans="2:14" x14ac:dyDescent="0.4">
      <c r="B102" s="68" t="str">
        <f>IF($D$2="","",IF($E$2=0.65,IFERROR(IF(INDEX(APガラス性能一覧!A:A,MATCH(ROW(B96),APガラス性能一覧!$O:$O,0))="","",INDEX(APガラス性能一覧!A:A,MATCH(ROW(B96),APガラス性能一覧!$O:$O,0))),""),IFERROR(IF(INDEX(APガラス性能一覧!A:A,MATCH(ROW(B96),APガラス性能一覧!$N:$N,0))="","",INDEX(APガラス性能一覧!A:A,MATCH(ROW(B96),APガラス性能一覧!$N:$N,0))),"")))</f>
        <v/>
      </c>
      <c r="C102" s="68" t="str">
        <f>IFERROR(VLOOKUP($B102,APガラス性能一覧!$A$2:$M$6097,2,0),"")</f>
        <v/>
      </c>
      <c r="D102" s="68" t="str">
        <f>IFERROR(VLOOKUP($B102,APガラス性能一覧!$A$2:$M$6097,3,0),"")</f>
        <v/>
      </c>
      <c r="E102" s="68" t="str">
        <f>IFERROR(VLOOKUP($B102,APガラス性能一覧!$A$2:$M$6097,4,0),"")</f>
        <v/>
      </c>
      <c r="F102" s="68" t="str">
        <f>IFERROR(VLOOKUP($B102,APガラス性能一覧!$A$2:$M$6097,5,0),"")</f>
        <v/>
      </c>
      <c r="G102" s="68" t="str">
        <f>IFERROR(VLOOKUP($B102,APガラス性能一覧!$A$2:$M$6097,6,0),"")</f>
        <v/>
      </c>
      <c r="H102" s="68" t="str">
        <f>IFERROR(VLOOKUP($B102,APガラス性能一覧!$A$2:$M$6097,7,0),"")</f>
        <v/>
      </c>
      <c r="I102" s="68" t="str">
        <f>IFERROR(VLOOKUP($B102,APガラス性能一覧!$A$2:$M$6097,8,0),"")</f>
        <v/>
      </c>
      <c r="J102" s="68" t="str">
        <f>IFERROR(VLOOKUP($B102,APガラス性能一覧!$A$2:$M$6097,9,0),"")</f>
        <v/>
      </c>
      <c r="K102" s="68" t="str">
        <f>IFERROR(VLOOKUP($B102,APガラス性能一覧!$A$2:$M$6097,10,0),"")</f>
        <v/>
      </c>
      <c r="L102" s="68" t="str">
        <f>IFERROR(VLOOKUP($B102,APガラス性能一覧!$A$2:$M$6097,11,0),"")</f>
        <v/>
      </c>
      <c r="M102" s="68" t="str">
        <f>IFERROR(VLOOKUP($B102,APガラス性能一覧!$A$2:$M$6097,12,0),"")</f>
        <v/>
      </c>
      <c r="N102" s="68" t="str">
        <f>IFERROR(VLOOKUP($B102,APガラス性能一覧!$A$2:$M$6097,13,0),"")</f>
        <v/>
      </c>
    </row>
    <row r="103" spans="2:14" x14ac:dyDescent="0.4">
      <c r="B103" s="68" t="str">
        <f>IF($D$2="","",IF($E$2=0.65,IFERROR(IF(INDEX(APガラス性能一覧!A:A,MATCH(ROW(B97),APガラス性能一覧!$O:$O,0))="","",INDEX(APガラス性能一覧!A:A,MATCH(ROW(B97),APガラス性能一覧!$O:$O,0))),""),IFERROR(IF(INDEX(APガラス性能一覧!A:A,MATCH(ROW(B97),APガラス性能一覧!$N:$N,0))="","",INDEX(APガラス性能一覧!A:A,MATCH(ROW(B97),APガラス性能一覧!$N:$N,0))),"")))</f>
        <v/>
      </c>
      <c r="C103" s="68" t="str">
        <f>IFERROR(VLOOKUP($B103,APガラス性能一覧!$A$2:$M$6097,2,0),"")</f>
        <v/>
      </c>
      <c r="D103" s="68" t="str">
        <f>IFERROR(VLOOKUP($B103,APガラス性能一覧!$A$2:$M$6097,3,0),"")</f>
        <v/>
      </c>
      <c r="E103" s="68" t="str">
        <f>IFERROR(VLOOKUP($B103,APガラス性能一覧!$A$2:$M$6097,4,0),"")</f>
        <v/>
      </c>
      <c r="F103" s="68" t="str">
        <f>IFERROR(VLOOKUP($B103,APガラス性能一覧!$A$2:$M$6097,5,0),"")</f>
        <v/>
      </c>
      <c r="G103" s="68" t="str">
        <f>IFERROR(VLOOKUP($B103,APガラス性能一覧!$A$2:$M$6097,6,0),"")</f>
        <v/>
      </c>
      <c r="H103" s="68" t="str">
        <f>IFERROR(VLOOKUP($B103,APガラス性能一覧!$A$2:$M$6097,7,0),"")</f>
        <v/>
      </c>
      <c r="I103" s="68" t="str">
        <f>IFERROR(VLOOKUP($B103,APガラス性能一覧!$A$2:$M$6097,8,0),"")</f>
        <v/>
      </c>
      <c r="J103" s="68" t="str">
        <f>IFERROR(VLOOKUP($B103,APガラス性能一覧!$A$2:$M$6097,9,0),"")</f>
        <v/>
      </c>
      <c r="K103" s="68" t="str">
        <f>IFERROR(VLOOKUP($B103,APガラス性能一覧!$A$2:$M$6097,10,0),"")</f>
        <v/>
      </c>
      <c r="L103" s="68" t="str">
        <f>IFERROR(VLOOKUP($B103,APガラス性能一覧!$A$2:$M$6097,11,0),"")</f>
        <v/>
      </c>
      <c r="M103" s="68" t="str">
        <f>IFERROR(VLOOKUP($B103,APガラス性能一覧!$A$2:$M$6097,12,0),"")</f>
        <v/>
      </c>
      <c r="N103" s="68" t="str">
        <f>IFERROR(VLOOKUP($B103,APガラス性能一覧!$A$2:$M$6097,13,0),"")</f>
        <v/>
      </c>
    </row>
    <row r="104" spans="2:14" x14ac:dyDescent="0.4">
      <c r="B104" s="68" t="str">
        <f>IF($D$2="","",IF($E$2=0.65,IFERROR(IF(INDEX(APガラス性能一覧!A:A,MATCH(ROW(B98),APガラス性能一覧!$O:$O,0))="","",INDEX(APガラス性能一覧!A:A,MATCH(ROW(B98),APガラス性能一覧!$O:$O,0))),""),IFERROR(IF(INDEX(APガラス性能一覧!A:A,MATCH(ROW(B98),APガラス性能一覧!$N:$N,0))="","",INDEX(APガラス性能一覧!A:A,MATCH(ROW(B98),APガラス性能一覧!$N:$N,0))),"")))</f>
        <v/>
      </c>
      <c r="C104" s="68" t="str">
        <f>IFERROR(VLOOKUP($B104,APガラス性能一覧!$A$2:$M$6097,2,0),"")</f>
        <v/>
      </c>
      <c r="D104" s="68" t="str">
        <f>IFERROR(VLOOKUP($B104,APガラス性能一覧!$A$2:$M$6097,3,0),"")</f>
        <v/>
      </c>
      <c r="E104" s="68" t="str">
        <f>IFERROR(VLOOKUP($B104,APガラス性能一覧!$A$2:$M$6097,4,0),"")</f>
        <v/>
      </c>
      <c r="F104" s="68" t="str">
        <f>IFERROR(VLOOKUP($B104,APガラス性能一覧!$A$2:$M$6097,5,0),"")</f>
        <v/>
      </c>
      <c r="G104" s="68" t="str">
        <f>IFERROR(VLOOKUP($B104,APガラス性能一覧!$A$2:$M$6097,6,0),"")</f>
        <v/>
      </c>
      <c r="H104" s="68" t="str">
        <f>IFERROR(VLOOKUP($B104,APガラス性能一覧!$A$2:$M$6097,7,0),"")</f>
        <v/>
      </c>
      <c r="I104" s="68" t="str">
        <f>IFERROR(VLOOKUP($B104,APガラス性能一覧!$A$2:$M$6097,8,0),"")</f>
        <v/>
      </c>
      <c r="J104" s="68" t="str">
        <f>IFERROR(VLOOKUP($B104,APガラス性能一覧!$A$2:$M$6097,9,0),"")</f>
        <v/>
      </c>
      <c r="K104" s="68" t="str">
        <f>IFERROR(VLOOKUP($B104,APガラス性能一覧!$A$2:$M$6097,10,0),"")</f>
        <v/>
      </c>
      <c r="L104" s="68" t="str">
        <f>IFERROR(VLOOKUP($B104,APガラス性能一覧!$A$2:$M$6097,11,0),"")</f>
        <v/>
      </c>
      <c r="M104" s="68" t="str">
        <f>IFERROR(VLOOKUP($B104,APガラス性能一覧!$A$2:$M$6097,12,0),"")</f>
        <v/>
      </c>
      <c r="N104" s="68" t="str">
        <f>IFERROR(VLOOKUP($B104,APガラス性能一覧!$A$2:$M$6097,13,0),"")</f>
        <v/>
      </c>
    </row>
    <row r="105" spans="2:14" x14ac:dyDescent="0.4">
      <c r="B105" s="68" t="str">
        <f>IF($D$2="","",IF($E$2=0.65,IFERROR(IF(INDEX(APガラス性能一覧!A:A,MATCH(ROW(B99),APガラス性能一覧!$O:$O,0))="","",INDEX(APガラス性能一覧!A:A,MATCH(ROW(B99),APガラス性能一覧!$O:$O,0))),""),IFERROR(IF(INDEX(APガラス性能一覧!A:A,MATCH(ROW(B99),APガラス性能一覧!$N:$N,0))="","",INDEX(APガラス性能一覧!A:A,MATCH(ROW(B99),APガラス性能一覧!$N:$N,0))),"")))</f>
        <v/>
      </c>
      <c r="C105" s="68" t="str">
        <f>IFERROR(VLOOKUP($B105,APガラス性能一覧!$A$2:$M$6097,2,0),"")</f>
        <v/>
      </c>
      <c r="D105" s="68" t="str">
        <f>IFERROR(VLOOKUP($B105,APガラス性能一覧!$A$2:$M$6097,3,0),"")</f>
        <v/>
      </c>
      <c r="E105" s="68" t="str">
        <f>IFERROR(VLOOKUP($B105,APガラス性能一覧!$A$2:$M$6097,4,0),"")</f>
        <v/>
      </c>
      <c r="F105" s="68" t="str">
        <f>IFERROR(VLOOKUP($B105,APガラス性能一覧!$A$2:$M$6097,5,0),"")</f>
        <v/>
      </c>
      <c r="G105" s="68" t="str">
        <f>IFERROR(VLOOKUP($B105,APガラス性能一覧!$A$2:$M$6097,6,0),"")</f>
        <v/>
      </c>
      <c r="H105" s="68" t="str">
        <f>IFERROR(VLOOKUP($B105,APガラス性能一覧!$A$2:$M$6097,7,0),"")</f>
        <v/>
      </c>
      <c r="I105" s="68" t="str">
        <f>IFERROR(VLOOKUP($B105,APガラス性能一覧!$A$2:$M$6097,8,0),"")</f>
        <v/>
      </c>
      <c r="J105" s="68" t="str">
        <f>IFERROR(VLOOKUP($B105,APガラス性能一覧!$A$2:$M$6097,9,0),"")</f>
        <v/>
      </c>
      <c r="K105" s="68" t="str">
        <f>IFERROR(VLOOKUP($B105,APガラス性能一覧!$A$2:$M$6097,10,0),"")</f>
        <v/>
      </c>
      <c r="L105" s="68" t="str">
        <f>IFERROR(VLOOKUP($B105,APガラス性能一覧!$A$2:$M$6097,11,0),"")</f>
        <v/>
      </c>
      <c r="M105" s="68" t="str">
        <f>IFERROR(VLOOKUP($B105,APガラス性能一覧!$A$2:$M$6097,12,0),"")</f>
        <v/>
      </c>
      <c r="N105" s="68" t="str">
        <f>IFERROR(VLOOKUP($B105,APガラス性能一覧!$A$2:$M$6097,13,0),"")</f>
        <v/>
      </c>
    </row>
    <row r="106" spans="2:14" x14ac:dyDescent="0.4">
      <c r="B106" s="68" t="str">
        <f>IF($D$2="","",IF($E$2=0.65,IFERROR(IF(INDEX(APガラス性能一覧!A:A,MATCH(ROW(B100),APガラス性能一覧!$O:$O,0))="","",INDEX(APガラス性能一覧!A:A,MATCH(ROW(B100),APガラス性能一覧!$O:$O,0))),""),IFERROR(IF(INDEX(APガラス性能一覧!A:A,MATCH(ROW(B100),APガラス性能一覧!$N:$N,0))="","",INDEX(APガラス性能一覧!A:A,MATCH(ROW(B100),APガラス性能一覧!$N:$N,0))),"")))</f>
        <v/>
      </c>
      <c r="C106" s="68" t="str">
        <f>IFERROR(VLOOKUP($B106,APガラス性能一覧!$A$2:$M$6097,2,0),"")</f>
        <v/>
      </c>
      <c r="D106" s="68" t="str">
        <f>IFERROR(VLOOKUP($B106,APガラス性能一覧!$A$2:$M$6097,3,0),"")</f>
        <v/>
      </c>
      <c r="E106" s="68" t="str">
        <f>IFERROR(VLOOKUP($B106,APガラス性能一覧!$A$2:$M$6097,4,0),"")</f>
        <v/>
      </c>
      <c r="F106" s="68" t="str">
        <f>IFERROR(VLOOKUP($B106,APガラス性能一覧!$A$2:$M$6097,5,0),"")</f>
        <v/>
      </c>
      <c r="G106" s="68" t="str">
        <f>IFERROR(VLOOKUP($B106,APガラス性能一覧!$A$2:$M$6097,6,0),"")</f>
        <v/>
      </c>
      <c r="H106" s="68" t="str">
        <f>IFERROR(VLOOKUP($B106,APガラス性能一覧!$A$2:$M$6097,7,0),"")</f>
        <v/>
      </c>
      <c r="I106" s="68" t="str">
        <f>IFERROR(VLOOKUP($B106,APガラス性能一覧!$A$2:$M$6097,8,0),"")</f>
        <v/>
      </c>
      <c r="J106" s="68" t="str">
        <f>IFERROR(VLOOKUP($B106,APガラス性能一覧!$A$2:$M$6097,9,0),"")</f>
        <v/>
      </c>
      <c r="K106" s="68" t="str">
        <f>IFERROR(VLOOKUP($B106,APガラス性能一覧!$A$2:$M$6097,10,0),"")</f>
        <v/>
      </c>
      <c r="L106" s="68" t="str">
        <f>IFERROR(VLOOKUP($B106,APガラス性能一覧!$A$2:$M$6097,11,0),"")</f>
        <v/>
      </c>
      <c r="M106" s="68" t="str">
        <f>IFERROR(VLOOKUP($B106,APガラス性能一覧!$A$2:$M$6097,12,0),"")</f>
        <v/>
      </c>
      <c r="N106" s="68" t="str">
        <f>IFERROR(VLOOKUP($B106,APガラス性能一覧!$A$2:$M$6097,13,0),"")</f>
        <v/>
      </c>
    </row>
    <row r="107" spans="2:14" x14ac:dyDescent="0.4">
      <c r="B107" s="68" t="str">
        <f>IF($D$2="","",IF($E$2=0.65,IFERROR(IF(INDEX(APガラス性能一覧!A:A,MATCH(ROW(B101),APガラス性能一覧!$O:$O,0))="","",INDEX(APガラス性能一覧!A:A,MATCH(ROW(B101),APガラス性能一覧!$O:$O,0))),""),IFERROR(IF(INDEX(APガラス性能一覧!A:A,MATCH(ROW(B101),APガラス性能一覧!$N:$N,0))="","",INDEX(APガラス性能一覧!A:A,MATCH(ROW(B101),APガラス性能一覧!$N:$N,0))),"")))</f>
        <v/>
      </c>
      <c r="C107" s="68" t="str">
        <f>IFERROR(VLOOKUP($B107,APガラス性能一覧!$A$2:$M$6097,2,0),"")</f>
        <v/>
      </c>
      <c r="D107" s="68" t="str">
        <f>IFERROR(VLOOKUP($B107,APガラス性能一覧!$A$2:$M$6097,3,0),"")</f>
        <v/>
      </c>
      <c r="E107" s="68" t="str">
        <f>IFERROR(VLOOKUP($B107,APガラス性能一覧!$A$2:$M$6097,4,0),"")</f>
        <v/>
      </c>
      <c r="F107" s="68" t="str">
        <f>IFERROR(VLOOKUP($B107,APガラス性能一覧!$A$2:$M$6097,5,0),"")</f>
        <v/>
      </c>
      <c r="G107" s="68" t="str">
        <f>IFERROR(VLOOKUP($B107,APガラス性能一覧!$A$2:$M$6097,6,0),"")</f>
        <v/>
      </c>
      <c r="H107" s="68" t="str">
        <f>IFERROR(VLOOKUP($B107,APガラス性能一覧!$A$2:$M$6097,7,0),"")</f>
        <v/>
      </c>
      <c r="I107" s="68" t="str">
        <f>IFERROR(VLOOKUP($B107,APガラス性能一覧!$A$2:$M$6097,8,0),"")</f>
        <v/>
      </c>
      <c r="J107" s="68" t="str">
        <f>IFERROR(VLOOKUP($B107,APガラス性能一覧!$A$2:$M$6097,9,0),"")</f>
        <v/>
      </c>
      <c r="K107" s="68" t="str">
        <f>IFERROR(VLOOKUP($B107,APガラス性能一覧!$A$2:$M$6097,10,0),"")</f>
        <v/>
      </c>
      <c r="L107" s="68" t="str">
        <f>IFERROR(VLOOKUP($B107,APガラス性能一覧!$A$2:$M$6097,11,0),"")</f>
        <v/>
      </c>
      <c r="M107" s="68" t="str">
        <f>IFERROR(VLOOKUP($B107,APガラス性能一覧!$A$2:$M$6097,12,0),"")</f>
        <v/>
      </c>
      <c r="N107" s="68" t="str">
        <f>IFERROR(VLOOKUP($B107,APガラス性能一覧!$A$2:$M$6097,13,0),"")</f>
        <v/>
      </c>
    </row>
    <row r="108" spans="2:14" x14ac:dyDescent="0.4">
      <c r="B108" s="68" t="str">
        <f>IF($D$2="","",IF($E$2=0.65,IFERROR(IF(INDEX(APガラス性能一覧!A:A,MATCH(ROW(B102),APガラス性能一覧!$O:$O,0))="","",INDEX(APガラス性能一覧!A:A,MATCH(ROW(B102),APガラス性能一覧!$O:$O,0))),""),IFERROR(IF(INDEX(APガラス性能一覧!A:A,MATCH(ROW(B102),APガラス性能一覧!$N:$N,0))="","",INDEX(APガラス性能一覧!A:A,MATCH(ROW(B102),APガラス性能一覧!$N:$N,0))),"")))</f>
        <v/>
      </c>
      <c r="C108" s="68" t="str">
        <f>IFERROR(VLOOKUP($B108,APガラス性能一覧!$A$2:$M$6097,2,0),"")</f>
        <v/>
      </c>
      <c r="D108" s="68" t="str">
        <f>IFERROR(VLOOKUP($B108,APガラス性能一覧!$A$2:$M$6097,3,0),"")</f>
        <v/>
      </c>
      <c r="E108" s="68" t="str">
        <f>IFERROR(VLOOKUP($B108,APガラス性能一覧!$A$2:$M$6097,4,0),"")</f>
        <v/>
      </c>
      <c r="F108" s="68" t="str">
        <f>IFERROR(VLOOKUP($B108,APガラス性能一覧!$A$2:$M$6097,5,0),"")</f>
        <v/>
      </c>
      <c r="G108" s="68" t="str">
        <f>IFERROR(VLOOKUP($B108,APガラス性能一覧!$A$2:$M$6097,6,0),"")</f>
        <v/>
      </c>
      <c r="H108" s="68" t="str">
        <f>IFERROR(VLOOKUP($B108,APガラス性能一覧!$A$2:$M$6097,7,0),"")</f>
        <v/>
      </c>
      <c r="I108" s="68" t="str">
        <f>IFERROR(VLOOKUP($B108,APガラス性能一覧!$A$2:$M$6097,8,0),"")</f>
        <v/>
      </c>
      <c r="J108" s="68" t="str">
        <f>IFERROR(VLOOKUP($B108,APガラス性能一覧!$A$2:$M$6097,9,0),"")</f>
        <v/>
      </c>
      <c r="K108" s="68" t="str">
        <f>IFERROR(VLOOKUP($B108,APガラス性能一覧!$A$2:$M$6097,10,0),"")</f>
        <v/>
      </c>
      <c r="L108" s="68" t="str">
        <f>IFERROR(VLOOKUP($B108,APガラス性能一覧!$A$2:$M$6097,11,0),"")</f>
        <v/>
      </c>
      <c r="M108" s="68" t="str">
        <f>IFERROR(VLOOKUP($B108,APガラス性能一覧!$A$2:$M$6097,12,0),"")</f>
        <v/>
      </c>
      <c r="N108" s="68" t="str">
        <f>IFERROR(VLOOKUP($B108,APガラス性能一覧!$A$2:$M$6097,13,0),"")</f>
        <v/>
      </c>
    </row>
    <row r="109" spans="2:14" x14ac:dyDescent="0.4">
      <c r="B109" s="68" t="str">
        <f>IF($D$2="","",IF($E$2=0.65,IFERROR(IF(INDEX(APガラス性能一覧!A:A,MATCH(ROW(B103),APガラス性能一覧!$O:$O,0))="","",INDEX(APガラス性能一覧!A:A,MATCH(ROW(B103),APガラス性能一覧!$O:$O,0))),""),IFERROR(IF(INDEX(APガラス性能一覧!A:A,MATCH(ROW(B103),APガラス性能一覧!$N:$N,0))="","",INDEX(APガラス性能一覧!A:A,MATCH(ROW(B103),APガラス性能一覧!$N:$N,0))),"")))</f>
        <v/>
      </c>
      <c r="C109" s="68" t="str">
        <f>IFERROR(VLOOKUP($B109,APガラス性能一覧!$A$2:$M$6097,2,0),"")</f>
        <v/>
      </c>
      <c r="D109" s="68" t="str">
        <f>IFERROR(VLOOKUP($B109,APガラス性能一覧!$A$2:$M$6097,3,0),"")</f>
        <v/>
      </c>
      <c r="E109" s="68" t="str">
        <f>IFERROR(VLOOKUP($B109,APガラス性能一覧!$A$2:$M$6097,4,0),"")</f>
        <v/>
      </c>
      <c r="F109" s="68" t="str">
        <f>IFERROR(VLOOKUP($B109,APガラス性能一覧!$A$2:$M$6097,5,0),"")</f>
        <v/>
      </c>
      <c r="G109" s="68" t="str">
        <f>IFERROR(VLOOKUP($B109,APガラス性能一覧!$A$2:$M$6097,6,0),"")</f>
        <v/>
      </c>
      <c r="H109" s="68" t="str">
        <f>IFERROR(VLOOKUP($B109,APガラス性能一覧!$A$2:$M$6097,7,0),"")</f>
        <v/>
      </c>
      <c r="I109" s="68" t="str">
        <f>IFERROR(VLOOKUP($B109,APガラス性能一覧!$A$2:$M$6097,8,0),"")</f>
        <v/>
      </c>
      <c r="J109" s="68" t="str">
        <f>IFERROR(VLOOKUP($B109,APガラス性能一覧!$A$2:$M$6097,9,0),"")</f>
        <v/>
      </c>
      <c r="K109" s="68" t="str">
        <f>IFERROR(VLOOKUP($B109,APガラス性能一覧!$A$2:$M$6097,10,0),"")</f>
        <v/>
      </c>
      <c r="L109" s="68" t="str">
        <f>IFERROR(VLOOKUP($B109,APガラス性能一覧!$A$2:$M$6097,11,0),"")</f>
        <v/>
      </c>
      <c r="M109" s="68" t="str">
        <f>IFERROR(VLOOKUP($B109,APガラス性能一覧!$A$2:$M$6097,12,0),"")</f>
        <v/>
      </c>
      <c r="N109" s="68" t="str">
        <f>IFERROR(VLOOKUP($B109,APガラス性能一覧!$A$2:$M$6097,13,0),"")</f>
        <v/>
      </c>
    </row>
    <row r="110" spans="2:14" x14ac:dyDescent="0.4">
      <c r="B110" s="68" t="str">
        <f>IF($D$2="","",IF($E$2=0.65,IFERROR(IF(INDEX(APガラス性能一覧!A:A,MATCH(ROW(B104),APガラス性能一覧!$O:$O,0))="","",INDEX(APガラス性能一覧!A:A,MATCH(ROW(B104),APガラス性能一覧!$O:$O,0))),""),IFERROR(IF(INDEX(APガラス性能一覧!A:A,MATCH(ROW(B104),APガラス性能一覧!$N:$N,0))="","",INDEX(APガラス性能一覧!A:A,MATCH(ROW(B104),APガラス性能一覧!$N:$N,0))),"")))</f>
        <v/>
      </c>
      <c r="C110" s="68" t="str">
        <f>IFERROR(VLOOKUP($B110,APガラス性能一覧!$A$2:$M$6097,2,0),"")</f>
        <v/>
      </c>
      <c r="D110" s="68" t="str">
        <f>IFERROR(VLOOKUP($B110,APガラス性能一覧!$A$2:$M$6097,3,0),"")</f>
        <v/>
      </c>
      <c r="E110" s="68" t="str">
        <f>IFERROR(VLOOKUP($B110,APガラス性能一覧!$A$2:$M$6097,4,0),"")</f>
        <v/>
      </c>
      <c r="F110" s="68" t="str">
        <f>IFERROR(VLOOKUP($B110,APガラス性能一覧!$A$2:$M$6097,5,0),"")</f>
        <v/>
      </c>
      <c r="G110" s="68" t="str">
        <f>IFERROR(VLOOKUP($B110,APガラス性能一覧!$A$2:$M$6097,6,0),"")</f>
        <v/>
      </c>
      <c r="H110" s="68" t="str">
        <f>IFERROR(VLOOKUP($B110,APガラス性能一覧!$A$2:$M$6097,7,0),"")</f>
        <v/>
      </c>
      <c r="I110" s="68" t="str">
        <f>IFERROR(VLOOKUP($B110,APガラス性能一覧!$A$2:$M$6097,8,0),"")</f>
        <v/>
      </c>
      <c r="J110" s="68" t="str">
        <f>IFERROR(VLOOKUP($B110,APガラス性能一覧!$A$2:$M$6097,9,0),"")</f>
        <v/>
      </c>
      <c r="K110" s="68" t="str">
        <f>IFERROR(VLOOKUP($B110,APガラス性能一覧!$A$2:$M$6097,10,0),"")</f>
        <v/>
      </c>
      <c r="L110" s="68" t="str">
        <f>IFERROR(VLOOKUP($B110,APガラス性能一覧!$A$2:$M$6097,11,0),"")</f>
        <v/>
      </c>
      <c r="M110" s="68" t="str">
        <f>IFERROR(VLOOKUP($B110,APガラス性能一覧!$A$2:$M$6097,12,0),"")</f>
        <v/>
      </c>
      <c r="N110" s="68" t="str">
        <f>IFERROR(VLOOKUP($B110,APガラス性能一覧!$A$2:$M$6097,13,0),"")</f>
        <v/>
      </c>
    </row>
    <row r="111" spans="2:14" x14ac:dyDescent="0.4">
      <c r="B111" s="68" t="str">
        <f>IF($D$2="","",IF($E$2=0.65,IFERROR(IF(INDEX(APガラス性能一覧!A:A,MATCH(ROW(B105),APガラス性能一覧!$O:$O,0))="","",INDEX(APガラス性能一覧!A:A,MATCH(ROW(B105),APガラス性能一覧!$O:$O,0))),""),IFERROR(IF(INDEX(APガラス性能一覧!A:A,MATCH(ROW(B105),APガラス性能一覧!$N:$N,0))="","",INDEX(APガラス性能一覧!A:A,MATCH(ROW(B105),APガラス性能一覧!$N:$N,0))),"")))</f>
        <v/>
      </c>
      <c r="C111" s="68" t="str">
        <f>IFERROR(VLOOKUP($B111,APガラス性能一覧!$A$2:$M$6097,2,0),"")</f>
        <v/>
      </c>
      <c r="D111" s="68" t="str">
        <f>IFERROR(VLOOKUP($B111,APガラス性能一覧!$A$2:$M$6097,3,0),"")</f>
        <v/>
      </c>
      <c r="E111" s="68" t="str">
        <f>IFERROR(VLOOKUP($B111,APガラス性能一覧!$A$2:$M$6097,4,0),"")</f>
        <v/>
      </c>
      <c r="F111" s="68" t="str">
        <f>IFERROR(VLOOKUP($B111,APガラス性能一覧!$A$2:$M$6097,5,0),"")</f>
        <v/>
      </c>
      <c r="G111" s="68" t="str">
        <f>IFERROR(VLOOKUP($B111,APガラス性能一覧!$A$2:$M$6097,6,0),"")</f>
        <v/>
      </c>
      <c r="H111" s="68" t="str">
        <f>IFERROR(VLOOKUP($B111,APガラス性能一覧!$A$2:$M$6097,7,0),"")</f>
        <v/>
      </c>
      <c r="I111" s="68" t="str">
        <f>IFERROR(VLOOKUP($B111,APガラス性能一覧!$A$2:$M$6097,8,0),"")</f>
        <v/>
      </c>
      <c r="J111" s="68" t="str">
        <f>IFERROR(VLOOKUP($B111,APガラス性能一覧!$A$2:$M$6097,9,0),"")</f>
        <v/>
      </c>
      <c r="K111" s="68" t="str">
        <f>IFERROR(VLOOKUP($B111,APガラス性能一覧!$A$2:$M$6097,10,0),"")</f>
        <v/>
      </c>
      <c r="L111" s="68" t="str">
        <f>IFERROR(VLOOKUP($B111,APガラス性能一覧!$A$2:$M$6097,11,0),"")</f>
        <v/>
      </c>
      <c r="M111" s="68" t="str">
        <f>IFERROR(VLOOKUP($B111,APガラス性能一覧!$A$2:$M$6097,12,0),"")</f>
        <v/>
      </c>
      <c r="N111" s="68" t="str">
        <f>IFERROR(VLOOKUP($B111,APガラス性能一覧!$A$2:$M$6097,13,0),"")</f>
        <v/>
      </c>
    </row>
    <row r="112" spans="2:14" x14ac:dyDescent="0.4">
      <c r="B112" s="68" t="str">
        <f>IF($D$2="","",IF($E$2=0.65,IFERROR(IF(INDEX(APガラス性能一覧!A:A,MATCH(ROW(B106),APガラス性能一覧!$O:$O,0))="","",INDEX(APガラス性能一覧!A:A,MATCH(ROW(B106),APガラス性能一覧!$O:$O,0))),""),IFERROR(IF(INDEX(APガラス性能一覧!A:A,MATCH(ROW(B106),APガラス性能一覧!$N:$N,0))="","",INDEX(APガラス性能一覧!A:A,MATCH(ROW(B106),APガラス性能一覧!$N:$N,0))),"")))</f>
        <v/>
      </c>
      <c r="C112" s="68" t="str">
        <f>IFERROR(VLOOKUP($B112,APガラス性能一覧!$A$2:$M$6097,2,0),"")</f>
        <v/>
      </c>
      <c r="D112" s="68" t="str">
        <f>IFERROR(VLOOKUP($B112,APガラス性能一覧!$A$2:$M$6097,3,0),"")</f>
        <v/>
      </c>
      <c r="E112" s="68" t="str">
        <f>IFERROR(VLOOKUP($B112,APガラス性能一覧!$A$2:$M$6097,4,0),"")</f>
        <v/>
      </c>
      <c r="F112" s="68" t="str">
        <f>IFERROR(VLOOKUP($B112,APガラス性能一覧!$A$2:$M$6097,5,0),"")</f>
        <v/>
      </c>
      <c r="G112" s="68" t="str">
        <f>IFERROR(VLOOKUP($B112,APガラス性能一覧!$A$2:$M$6097,6,0),"")</f>
        <v/>
      </c>
      <c r="H112" s="68" t="str">
        <f>IFERROR(VLOOKUP($B112,APガラス性能一覧!$A$2:$M$6097,7,0),"")</f>
        <v/>
      </c>
      <c r="I112" s="68" t="str">
        <f>IFERROR(VLOOKUP($B112,APガラス性能一覧!$A$2:$M$6097,8,0),"")</f>
        <v/>
      </c>
      <c r="J112" s="68" t="str">
        <f>IFERROR(VLOOKUP($B112,APガラス性能一覧!$A$2:$M$6097,9,0),"")</f>
        <v/>
      </c>
      <c r="K112" s="68" t="str">
        <f>IFERROR(VLOOKUP($B112,APガラス性能一覧!$A$2:$M$6097,10,0),"")</f>
        <v/>
      </c>
      <c r="L112" s="68" t="str">
        <f>IFERROR(VLOOKUP($B112,APガラス性能一覧!$A$2:$M$6097,11,0),"")</f>
        <v/>
      </c>
      <c r="M112" s="68" t="str">
        <f>IFERROR(VLOOKUP($B112,APガラス性能一覧!$A$2:$M$6097,12,0),"")</f>
        <v/>
      </c>
      <c r="N112" s="68" t="str">
        <f>IFERROR(VLOOKUP($B112,APガラス性能一覧!$A$2:$M$6097,13,0),"")</f>
        <v/>
      </c>
    </row>
    <row r="113" spans="2:14" x14ac:dyDescent="0.4">
      <c r="B113" s="68" t="str">
        <f>IF($D$2="","",IF($E$2=0.65,IFERROR(IF(INDEX(APガラス性能一覧!A:A,MATCH(ROW(B107),APガラス性能一覧!$O:$O,0))="","",INDEX(APガラス性能一覧!A:A,MATCH(ROW(B107),APガラス性能一覧!$O:$O,0))),""),IFERROR(IF(INDEX(APガラス性能一覧!A:A,MATCH(ROW(B107),APガラス性能一覧!$N:$N,0))="","",INDEX(APガラス性能一覧!A:A,MATCH(ROW(B107),APガラス性能一覧!$N:$N,0))),"")))</f>
        <v/>
      </c>
      <c r="C113" s="68" t="str">
        <f>IFERROR(VLOOKUP($B113,APガラス性能一覧!$A$2:$M$6097,2,0),"")</f>
        <v/>
      </c>
      <c r="D113" s="68" t="str">
        <f>IFERROR(VLOOKUP($B113,APガラス性能一覧!$A$2:$M$6097,3,0),"")</f>
        <v/>
      </c>
      <c r="E113" s="68" t="str">
        <f>IFERROR(VLOOKUP($B113,APガラス性能一覧!$A$2:$M$6097,4,0),"")</f>
        <v/>
      </c>
      <c r="F113" s="68" t="str">
        <f>IFERROR(VLOOKUP($B113,APガラス性能一覧!$A$2:$M$6097,5,0),"")</f>
        <v/>
      </c>
      <c r="G113" s="68" t="str">
        <f>IFERROR(VLOOKUP($B113,APガラス性能一覧!$A$2:$M$6097,6,0),"")</f>
        <v/>
      </c>
      <c r="H113" s="68" t="str">
        <f>IFERROR(VLOOKUP($B113,APガラス性能一覧!$A$2:$M$6097,7,0),"")</f>
        <v/>
      </c>
      <c r="I113" s="68" t="str">
        <f>IFERROR(VLOOKUP($B113,APガラス性能一覧!$A$2:$M$6097,8,0),"")</f>
        <v/>
      </c>
      <c r="J113" s="68" t="str">
        <f>IFERROR(VLOOKUP($B113,APガラス性能一覧!$A$2:$M$6097,9,0),"")</f>
        <v/>
      </c>
      <c r="K113" s="68" t="str">
        <f>IFERROR(VLOOKUP($B113,APガラス性能一覧!$A$2:$M$6097,10,0),"")</f>
        <v/>
      </c>
      <c r="L113" s="68" t="str">
        <f>IFERROR(VLOOKUP($B113,APガラス性能一覧!$A$2:$M$6097,11,0),"")</f>
        <v/>
      </c>
      <c r="M113" s="68" t="str">
        <f>IFERROR(VLOOKUP($B113,APガラス性能一覧!$A$2:$M$6097,12,0),"")</f>
        <v/>
      </c>
      <c r="N113" s="68" t="str">
        <f>IFERROR(VLOOKUP($B113,APガラス性能一覧!$A$2:$M$6097,13,0),"")</f>
        <v/>
      </c>
    </row>
    <row r="114" spans="2:14" x14ac:dyDescent="0.4">
      <c r="B114" s="68" t="str">
        <f>IF($D$2="","",IF($E$2=0.65,IFERROR(IF(INDEX(APガラス性能一覧!A:A,MATCH(ROW(B108),APガラス性能一覧!$O:$O,0))="","",INDEX(APガラス性能一覧!A:A,MATCH(ROW(B108),APガラス性能一覧!$O:$O,0))),""),IFERROR(IF(INDEX(APガラス性能一覧!A:A,MATCH(ROW(B108),APガラス性能一覧!$N:$N,0))="","",INDEX(APガラス性能一覧!A:A,MATCH(ROW(B108),APガラス性能一覧!$N:$N,0))),"")))</f>
        <v/>
      </c>
      <c r="C114" s="68" t="str">
        <f>IFERROR(VLOOKUP($B114,APガラス性能一覧!$A$2:$M$6097,2,0),"")</f>
        <v/>
      </c>
      <c r="D114" s="68" t="str">
        <f>IFERROR(VLOOKUP($B114,APガラス性能一覧!$A$2:$M$6097,3,0),"")</f>
        <v/>
      </c>
      <c r="E114" s="68" t="str">
        <f>IFERROR(VLOOKUP($B114,APガラス性能一覧!$A$2:$M$6097,4,0),"")</f>
        <v/>
      </c>
      <c r="F114" s="68" t="str">
        <f>IFERROR(VLOOKUP($B114,APガラス性能一覧!$A$2:$M$6097,5,0),"")</f>
        <v/>
      </c>
      <c r="G114" s="68" t="str">
        <f>IFERROR(VLOOKUP($B114,APガラス性能一覧!$A$2:$M$6097,6,0),"")</f>
        <v/>
      </c>
      <c r="H114" s="68" t="str">
        <f>IFERROR(VLOOKUP($B114,APガラス性能一覧!$A$2:$M$6097,7,0),"")</f>
        <v/>
      </c>
      <c r="I114" s="68" t="str">
        <f>IFERROR(VLOOKUP($B114,APガラス性能一覧!$A$2:$M$6097,8,0),"")</f>
        <v/>
      </c>
      <c r="J114" s="68" t="str">
        <f>IFERROR(VLOOKUP($B114,APガラス性能一覧!$A$2:$M$6097,9,0),"")</f>
        <v/>
      </c>
      <c r="K114" s="68" t="str">
        <f>IFERROR(VLOOKUP($B114,APガラス性能一覧!$A$2:$M$6097,10,0),"")</f>
        <v/>
      </c>
      <c r="L114" s="68" t="str">
        <f>IFERROR(VLOOKUP($B114,APガラス性能一覧!$A$2:$M$6097,11,0),"")</f>
        <v/>
      </c>
      <c r="M114" s="68" t="str">
        <f>IFERROR(VLOOKUP($B114,APガラス性能一覧!$A$2:$M$6097,12,0),"")</f>
        <v/>
      </c>
      <c r="N114" s="68" t="str">
        <f>IFERROR(VLOOKUP($B114,APガラス性能一覧!$A$2:$M$6097,13,0),"")</f>
        <v/>
      </c>
    </row>
    <row r="115" spans="2:14" x14ac:dyDescent="0.4">
      <c r="B115" s="68" t="str">
        <f>IF($D$2="","",IF($E$2=0.65,IFERROR(IF(INDEX(APガラス性能一覧!A:A,MATCH(ROW(B109),APガラス性能一覧!$O:$O,0))="","",INDEX(APガラス性能一覧!A:A,MATCH(ROW(B109),APガラス性能一覧!$O:$O,0))),""),IFERROR(IF(INDEX(APガラス性能一覧!A:A,MATCH(ROW(B109),APガラス性能一覧!$N:$N,0))="","",INDEX(APガラス性能一覧!A:A,MATCH(ROW(B109),APガラス性能一覧!$N:$N,0))),"")))</f>
        <v/>
      </c>
      <c r="C115" s="68" t="str">
        <f>IFERROR(VLOOKUP($B115,APガラス性能一覧!$A$2:$M$6097,2,0),"")</f>
        <v/>
      </c>
      <c r="D115" s="68" t="str">
        <f>IFERROR(VLOOKUP($B115,APガラス性能一覧!$A$2:$M$6097,3,0),"")</f>
        <v/>
      </c>
      <c r="E115" s="68" t="str">
        <f>IFERROR(VLOOKUP($B115,APガラス性能一覧!$A$2:$M$6097,4,0),"")</f>
        <v/>
      </c>
      <c r="F115" s="68" t="str">
        <f>IFERROR(VLOOKUP($B115,APガラス性能一覧!$A$2:$M$6097,5,0),"")</f>
        <v/>
      </c>
      <c r="G115" s="68" t="str">
        <f>IFERROR(VLOOKUP($B115,APガラス性能一覧!$A$2:$M$6097,6,0),"")</f>
        <v/>
      </c>
      <c r="H115" s="68" t="str">
        <f>IFERROR(VLOOKUP($B115,APガラス性能一覧!$A$2:$M$6097,7,0),"")</f>
        <v/>
      </c>
      <c r="I115" s="68" t="str">
        <f>IFERROR(VLOOKUP($B115,APガラス性能一覧!$A$2:$M$6097,8,0),"")</f>
        <v/>
      </c>
      <c r="J115" s="68" t="str">
        <f>IFERROR(VLOOKUP($B115,APガラス性能一覧!$A$2:$M$6097,9,0),"")</f>
        <v/>
      </c>
      <c r="K115" s="68" t="str">
        <f>IFERROR(VLOOKUP($B115,APガラス性能一覧!$A$2:$M$6097,10,0),"")</f>
        <v/>
      </c>
      <c r="L115" s="68" t="str">
        <f>IFERROR(VLOOKUP($B115,APガラス性能一覧!$A$2:$M$6097,11,0),"")</f>
        <v/>
      </c>
      <c r="M115" s="68" t="str">
        <f>IFERROR(VLOOKUP($B115,APガラス性能一覧!$A$2:$M$6097,12,0),"")</f>
        <v/>
      </c>
      <c r="N115" s="68" t="str">
        <f>IFERROR(VLOOKUP($B115,APガラス性能一覧!$A$2:$M$6097,13,0),"")</f>
        <v/>
      </c>
    </row>
    <row r="116" spans="2:14" x14ac:dyDescent="0.4">
      <c r="B116" s="68" t="str">
        <f>IF($D$2="","",IF($E$2=0.65,IFERROR(IF(INDEX(APガラス性能一覧!A:A,MATCH(ROW(B110),APガラス性能一覧!$O:$O,0))="","",INDEX(APガラス性能一覧!A:A,MATCH(ROW(B110),APガラス性能一覧!$O:$O,0))),""),IFERROR(IF(INDEX(APガラス性能一覧!A:A,MATCH(ROW(B110),APガラス性能一覧!$N:$N,0))="","",INDEX(APガラス性能一覧!A:A,MATCH(ROW(B110),APガラス性能一覧!$N:$N,0))),"")))</f>
        <v/>
      </c>
      <c r="C116" s="68" t="str">
        <f>IFERROR(VLOOKUP($B116,APガラス性能一覧!$A$2:$M$6097,2,0),"")</f>
        <v/>
      </c>
      <c r="D116" s="68" t="str">
        <f>IFERROR(VLOOKUP($B116,APガラス性能一覧!$A$2:$M$6097,3,0),"")</f>
        <v/>
      </c>
      <c r="E116" s="68" t="str">
        <f>IFERROR(VLOOKUP($B116,APガラス性能一覧!$A$2:$M$6097,4,0),"")</f>
        <v/>
      </c>
      <c r="F116" s="68" t="str">
        <f>IFERROR(VLOOKUP($B116,APガラス性能一覧!$A$2:$M$6097,5,0),"")</f>
        <v/>
      </c>
      <c r="G116" s="68" t="str">
        <f>IFERROR(VLOOKUP($B116,APガラス性能一覧!$A$2:$M$6097,6,0),"")</f>
        <v/>
      </c>
      <c r="H116" s="68" t="str">
        <f>IFERROR(VLOOKUP($B116,APガラス性能一覧!$A$2:$M$6097,7,0),"")</f>
        <v/>
      </c>
      <c r="I116" s="68" t="str">
        <f>IFERROR(VLOOKUP($B116,APガラス性能一覧!$A$2:$M$6097,8,0),"")</f>
        <v/>
      </c>
      <c r="J116" s="68" t="str">
        <f>IFERROR(VLOOKUP($B116,APガラス性能一覧!$A$2:$M$6097,9,0),"")</f>
        <v/>
      </c>
      <c r="K116" s="68" t="str">
        <f>IFERROR(VLOOKUP($B116,APガラス性能一覧!$A$2:$M$6097,10,0),"")</f>
        <v/>
      </c>
      <c r="L116" s="68" t="str">
        <f>IFERROR(VLOOKUP($B116,APガラス性能一覧!$A$2:$M$6097,11,0),"")</f>
        <v/>
      </c>
      <c r="M116" s="68" t="str">
        <f>IFERROR(VLOOKUP($B116,APガラス性能一覧!$A$2:$M$6097,12,0),"")</f>
        <v/>
      </c>
      <c r="N116" s="68" t="str">
        <f>IFERROR(VLOOKUP($B116,APガラス性能一覧!$A$2:$M$6097,13,0),"")</f>
        <v/>
      </c>
    </row>
    <row r="117" spans="2:14" x14ac:dyDescent="0.4">
      <c r="B117" s="68" t="str">
        <f>IF($D$2="","",IF($E$2=0.65,IFERROR(IF(INDEX(APガラス性能一覧!A:A,MATCH(ROW(B111),APガラス性能一覧!$O:$O,0))="","",INDEX(APガラス性能一覧!A:A,MATCH(ROW(B111),APガラス性能一覧!$O:$O,0))),""),IFERROR(IF(INDEX(APガラス性能一覧!A:A,MATCH(ROW(B111),APガラス性能一覧!$N:$N,0))="","",INDEX(APガラス性能一覧!A:A,MATCH(ROW(B111),APガラス性能一覧!$N:$N,0))),"")))</f>
        <v/>
      </c>
      <c r="C117" s="68" t="str">
        <f>IFERROR(VLOOKUP($B117,APガラス性能一覧!$A$2:$M$6097,2,0),"")</f>
        <v/>
      </c>
      <c r="D117" s="68" t="str">
        <f>IFERROR(VLOOKUP($B117,APガラス性能一覧!$A$2:$M$6097,3,0),"")</f>
        <v/>
      </c>
      <c r="E117" s="68" t="str">
        <f>IFERROR(VLOOKUP($B117,APガラス性能一覧!$A$2:$M$6097,4,0),"")</f>
        <v/>
      </c>
      <c r="F117" s="68" t="str">
        <f>IFERROR(VLOOKUP($B117,APガラス性能一覧!$A$2:$M$6097,5,0),"")</f>
        <v/>
      </c>
      <c r="G117" s="68" t="str">
        <f>IFERROR(VLOOKUP($B117,APガラス性能一覧!$A$2:$M$6097,6,0),"")</f>
        <v/>
      </c>
      <c r="H117" s="68" t="str">
        <f>IFERROR(VLOOKUP($B117,APガラス性能一覧!$A$2:$M$6097,7,0),"")</f>
        <v/>
      </c>
      <c r="I117" s="68" t="str">
        <f>IFERROR(VLOOKUP($B117,APガラス性能一覧!$A$2:$M$6097,8,0),"")</f>
        <v/>
      </c>
      <c r="J117" s="68" t="str">
        <f>IFERROR(VLOOKUP($B117,APガラス性能一覧!$A$2:$M$6097,9,0),"")</f>
        <v/>
      </c>
      <c r="K117" s="68" t="str">
        <f>IFERROR(VLOOKUP($B117,APガラス性能一覧!$A$2:$M$6097,10,0),"")</f>
        <v/>
      </c>
      <c r="L117" s="68" t="str">
        <f>IFERROR(VLOOKUP($B117,APガラス性能一覧!$A$2:$M$6097,11,0),"")</f>
        <v/>
      </c>
      <c r="M117" s="68" t="str">
        <f>IFERROR(VLOOKUP($B117,APガラス性能一覧!$A$2:$M$6097,12,0),"")</f>
        <v/>
      </c>
      <c r="N117" s="68" t="str">
        <f>IFERROR(VLOOKUP($B117,APガラス性能一覧!$A$2:$M$6097,13,0),"")</f>
        <v/>
      </c>
    </row>
    <row r="118" spans="2:14" x14ac:dyDescent="0.4">
      <c r="B118" s="68" t="str">
        <f>IF($D$2="","",IF($E$2=0.65,IFERROR(IF(INDEX(APガラス性能一覧!A:A,MATCH(ROW(B112),APガラス性能一覧!$O:$O,0))="","",INDEX(APガラス性能一覧!A:A,MATCH(ROW(B112),APガラス性能一覧!$O:$O,0))),""),IFERROR(IF(INDEX(APガラス性能一覧!A:A,MATCH(ROW(B112),APガラス性能一覧!$N:$N,0))="","",INDEX(APガラス性能一覧!A:A,MATCH(ROW(B112),APガラス性能一覧!$N:$N,0))),"")))</f>
        <v/>
      </c>
      <c r="C118" s="68" t="str">
        <f>IFERROR(VLOOKUP($B118,APガラス性能一覧!$A$2:$M$6097,2,0),"")</f>
        <v/>
      </c>
      <c r="D118" s="68" t="str">
        <f>IFERROR(VLOOKUP($B118,APガラス性能一覧!$A$2:$M$6097,3,0),"")</f>
        <v/>
      </c>
      <c r="E118" s="68" t="str">
        <f>IFERROR(VLOOKUP($B118,APガラス性能一覧!$A$2:$M$6097,4,0),"")</f>
        <v/>
      </c>
      <c r="F118" s="68" t="str">
        <f>IFERROR(VLOOKUP($B118,APガラス性能一覧!$A$2:$M$6097,5,0),"")</f>
        <v/>
      </c>
      <c r="G118" s="68" t="str">
        <f>IFERROR(VLOOKUP($B118,APガラス性能一覧!$A$2:$M$6097,6,0),"")</f>
        <v/>
      </c>
      <c r="H118" s="68" t="str">
        <f>IFERROR(VLOOKUP($B118,APガラス性能一覧!$A$2:$M$6097,7,0),"")</f>
        <v/>
      </c>
      <c r="I118" s="68" t="str">
        <f>IFERROR(VLOOKUP($B118,APガラス性能一覧!$A$2:$M$6097,8,0),"")</f>
        <v/>
      </c>
      <c r="J118" s="68" t="str">
        <f>IFERROR(VLOOKUP($B118,APガラス性能一覧!$A$2:$M$6097,9,0),"")</f>
        <v/>
      </c>
      <c r="K118" s="68" t="str">
        <f>IFERROR(VLOOKUP($B118,APガラス性能一覧!$A$2:$M$6097,10,0),"")</f>
        <v/>
      </c>
      <c r="L118" s="68" t="str">
        <f>IFERROR(VLOOKUP($B118,APガラス性能一覧!$A$2:$M$6097,11,0),"")</f>
        <v/>
      </c>
      <c r="M118" s="68" t="str">
        <f>IFERROR(VLOOKUP($B118,APガラス性能一覧!$A$2:$M$6097,12,0),"")</f>
        <v/>
      </c>
      <c r="N118" s="68" t="str">
        <f>IFERROR(VLOOKUP($B118,APガラス性能一覧!$A$2:$M$6097,13,0),"")</f>
        <v/>
      </c>
    </row>
    <row r="119" spans="2:14" x14ac:dyDescent="0.4">
      <c r="B119" s="68" t="str">
        <f>IF($D$2="","",IF($E$2=0.65,IFERROR(IF(INDEX(APガラス性能一覧!A:A,MATCH(ROW(B113),APガラス性能一覧!$O:$O,0))="","",INDEX(APガラス性能一覧!A:A,MATCH(ROW(B113),APガラス性能一覧!$O:$O,0))),""),IFERROR(IF(INDEX(APガラス性能一覧!A:A,MATCH(ROW(B113),APガラス性能一覧!$N:$N,0))="","",INDEX(APガラス性能一覧!A:A,MATCH(ROW(B113),APガラス性能一覧!$N:$N,0))),"")))</f>
        <v/>
      </c>
      <c r="C119" s="68" t="str">
        <f>IFERROR(VLOOKUP($B119,APガラス性能一覧!$A$2:$M$6097,2,0),"")</f>
        <v/>
      </c>
      <c r="D119" s="68" t="str">
        <f>IFERROR(VLOOKUP($B119,APガラス性能一覧!$A$2:$M$6097,3,0),"")</f>
        <v/>
      </c>
      <c r="E119" s="68" t="str">
        <f>IFERROR(VLOOKUP($B119,APガラス性能一覧!$A$2:$M$6097,4,0),"")</f>
        <v/>
      </c>
      <c r="F119" s="68" t="str">
        <f>IFERROR(VLOOKUP($B119,APガラス性能一覧!$A$2:$M$6097,5,0),"")</f>
        <v/>
      </c>
      <c r="G119" s="68" t="str">
        <f>IFERROR(VLOOKUP($B119,APガラス性能一覧!$A$2:$M$6097,6,0),"")</f>
        <v/>
      </c>
      <c r="H119" s="68" t="str">
        <f>IFERROR(VLOOKUP($B119,APガラス性能一覧!$A$2:$M$6097,7,0),"")</f>
        <v/>
      </c>
      <c r="I119" s="68" t="str">
        <f>IFERROR(VLOOKUP($B119,APガラス性能一覧!$A$2:$M$6097,8,0),"")</f>
        <v/>
      </c>
      <c r="J119" s="68" t="str">
        <f>IFERROR(VLOOKUP($B119,APガラス性能一覧!$A$2:$M$6097,9,0),"")</f>
        <v/>
      </c>
      <c r="K119" s="68" t="str">
        <f>IFERROR(VLOOKUP($B119,APガラス性能一覧!$A$2:$M$6097,10,0),"")</f>
        <v/>
      </c>
      <c r="L119" s="68" t="str">
        <f>IFERROR(VLOOKUP($B119,APガラス性能一覧!$A$2:$M$6097,11,0),"")</f>
        <v/>
      </c>
      <c r="M119" s="68" t="str">
        <f>IFERROR(VLOOKUP($B119,APガラス性能一覧!$A$2:$M$6097,12,0),"")</f>
        <v/>
      </c>
      <c r="N119" s="68" t="str">
        <f>IFERROR(VLOOKUP($B119,APガラス性能一覧!$A$2:$M$6097,13,0),"")</f>
        <v/>
      </c>
    </row>
    <row r="120" spans="2:14" x14ac:dyDescent="0.4">
      <c r="B120" s="68" t="str">
        <f>IF($D$2="","",IF($E$2=0.65,IFERROR(IF(INDEX(APガラス性能一覧!A:A,MATCH(ROW(B114),APガラス性能一覧!$O:$O,0))="","",INDEX(APガラス性能一覧!A:A,MATCH(ROW(B114),APガラス性能一覧!$O:$O,0))),""),IFERROR(IF(INDEX(APガラス性能一覧!A:A,MATCH(ROW(B114),APガラス性能一覧!$N:$N,0))="","",INDEX(APガラス性能一覧!A:A,MATCH(ROW(B114),APガラス性能一覧!$N:$N,0))),"")))</f>
        <v/>
      </c>
      <c r="C120" s="68" t="str">
        <f>IFERROR(VLOOKUP($B120,APガラス性能一覧!$A$2:$M$6097,2,0),"")</f>
        <v/>
      </c>
      <c r="D120" s="68" t="str">
        <f>IFERROR(VLOOKUP($B120,APガラス性能一覧!$A$2:$M$6097,3,0),"")</f>
        <v/>
      </c>
      <c r="E120" s="68" t="str">
        <f>IFERROR(VLOOKUP($B120,APガラス性能一覧!$A$2:$M$6097,4,0),"")</f>
        <v/>
      </c>
      <c r="F120" s="68" t="str">
        <f>IFERROR(VLOOKUP($B120,APガラス性能一覧!$A$2:$M$6097,5,0),"")</f>
        <v/>
      </c>
      <c r="G120" s="68" t="str">
        <f>IFERROR(VLOOKUP($B120,APガラス性能一覧!$A$2:$M$6097,6,0),"")</f>
        <v/>
      </c>
      <c r="H120" s="68" t="str">
        <f>IFERROR(VLOOKUP($B120,APガラス性能一覧!$A$2:$M$6097,7,0),"")</f>
        <v/>
      </c>
      <c r="I120" s="68" t="str">
        <f>IFERROR(VLOOKUP($B120,APガラス性能一覧!$A$2:$M$6097,8,0),"")</f>
        <v/>
      </c>
      <c r="J120" s="68" t="str">
        <f>IFERROR(VLOOKUP($B120,APガラス性能一覧!$A$2:$M$6097,9,0),"")</f>
        <v/>
      </c>
      <c r="K120" s="68" t="str">
        <f>IFERROR(VLOOKUP($B120,APガラス性能一覧!$A$2:$M$6097,10,0),"")</f>
        <v/>
      </c>
      <c r="L120" s="68" t="str">
        <f>IFERROR(VLOOKUP($B120,APガラス性能一覧!$A$2:$M$6097,11,0),"")</f>
        <v/>
      </c>
      <c r="M120" s="68" t="str">
        <f>IFERROR(VLOOKUP($B120,APガラス性能一覧!$A$2:$M$6097,12,0),"")</f>
        <v/>
      </c>
      <c r="N120" s="68" t="str">
        <f>IFERROR(VLOOKUP($B120,APガラス性能一覧!$A$2:$M$6097,13,0),"")</f>
        <v/>
      </c>
    </row>
    <row r="121" spans="2:14" x14ac:dyDescent="0.4">
      <c r="B121" s="68" t="str">
        <f>IF($D$2="","",IF($E$2=0.65,IFERROR(IF(INDEX(APガラス性能一覧!A:A,MATCH(ROW(B115),APガラス性能一覧!$O:$O,0))="","",INDEX(APガラス性能一覧!A:A,MATCH(ROW(B115),APガラス性能一覧!$O:$O,0))),""),IFERROR(IF(INDEX(APガラス性能一覧!A:A,MATCH(ROW(B115),APガラス性能一覧!$N:$N,0))="","",INDEX(APガラス性能一覧!A:A,MATCH(ROW(B115),APガラス性能一覧!$N:$N,0))),"")))</f>
        <v/>
      </c>
      <c r="C121" s="68" t="str">
        <f>IFERROR(VLOOKUP($B121,APガラス性能一覧!$A$2:$M$6097,2,0),"")</f>
        <v/>
      </c>
      <c r="D121" s="68" t="str">
        <f>IFERROR(VLOOKUP($B121,APガラス性能一覧!$A$2:$M$6097,3,0),"")</f>
        <v/>
      </c>
      <c r="E121" s="68" t="str">
        <f>IFERROR(VLOOKUP($B121,APガラス性能一覧!$A$2:$M$6097,4,0),"")</f>
        <v/>
      </c>
      <c r="F121" s="68" t="str">
        <f>IFERROR(VLOOKUP($B121,APガラス性能一覧!$A$2:$M$6097,5,0),"")</f>
        <v/>
      </c>
      <c r="G121" s="68" t="str">
        <f>IFERROR(VLOOKUP($B121,APガラス性能一覧!$A$2:$M$6097,6,0),"")</f>
        <v/>
      </c>
      <c r="H121" s="68" t="str">
        <f>IFERROR(VLOOKUP($B121,APガラス性能一覧!$A$2:$M$6097,7,0),"")</f>
        <v/>
      </c>
      <c r="I121" s="68" t="str">
        <f>IFERROR(VLOOKUP($B121,APガラス性能一覧!$A$2:$M$6097,8,0),"")</f>
        <v/>
      </c>
      <c r="J121" s="68" t="str">
        <f>IFERROR(VLOOKUP($B121,APガラス性能一覧!$A$2:$M$6097,9,0),"")</f>
        <v/>
      </c>
      <c r="K121" s="68" t="str">
        <f>IFERROR(VLOOKUP($B121,APガラス性能一覧!$A$2:$M$6097,10,0),"")</f>
        <v/>
      </c>
      <c r="L121" s="68" t="str">
        <f>IFERROR(VLOOKUP($B121,APガラス性能一覧!$A$2:$M$6097,11,0),"")</f>
        <v/>
      </c>
      <c r="M121" s="68" t="str">
        <f>IFERROR(VLOOKUP($B121,APガラス性能一覧!$A$2:$M$6097,12,0),"")</f>
        <v/>
      </c>
      <c r="N121" s="68" t="str">
        <f>IFERROR(VLOOKUP($B121,APガラス性能一覧!$A$2:$M$6097,13,0),"")</f>
        <v/>
      </c>
    </row>
    <row r="122" spans="2:14" x14ac:dyDescent="0.4">
      <c r="B122" s="68" t="str">
        <f>IF($D$2="","",IF($E$2=0.65,IFERROR(IF(INDEX(APガラス性能一覧!A:A,MATCH(ROW(B116),APガラス性能一覧!$O:$O,0))="","",INDEX(APガラス性能一覧!A:A,MATCH(ROW(B116),APガラス性能一覧!$O:$O,0))),""),IFERROR(IF(INDEX(APガラス性能一覧!A:A,MATCH(ROW(B116),APガラス性能一覧!$N:$N,0))="","",INDEX(APガラス性能一覧!A:A,MATCH(ROW(B116),APガラス性能一覧!$N:$N,0))),"")))</f>
        <v/>
      </c>
      <c r="C122" s="68" t="str">
        <f>IFERROR(VLOOKUP($B122,APガラス性能一覧!$A$2:$M$6097,2,0),"")</f>
        <v/>
      </c>
      <c r="D122" s="68" t="str">
        <f>IFERROR(VLOOKUP($B122,APガラス性能一覧!$A$2:$M$6097,3,0),"")</f>
        <v/>
      </c>
      <c r="E122" s="68" t="str">
        <f>IFERROR(VLOOKUP($B122,APガラス性能一覧!$A$2:$M$6097,4,0),"")</f>
        <v/>
      </c>
      <c r="F122" s="68" t="str">
        <f>IFERROR(VLOOKUP($B122,APガラス性能一覧!$A$2:$M$6097,5,0),"")</f>
        <v/>
      </c>
      <c r="G122" s="68" t="str">
        <f>IFERROR(VLOOKUP($B122,APガラス性能一覧!$A$2:$M$6097,6,0),"")</f>
        <v/>
      </c>
      <c r="H122" s="68" t="str">
        <f>IFERROR(VLOOKUP($B122,APガラス性能一覧!$A$2:$M$6097,7,0),"")</f>
        <v/>
      </c>
      <c r="I122" s="68" t="str">
        <f>IFERROR(VLOOKUP($B122,APガラス性能一覧!$A$2:$M$6097,8,0),"")</f>
        <v/>
      </c>
      <c r="J122" s="68" t="str">
        <f>IFERROR(VLOOKUP($B122,APガラス性能一覧!$A$2:$M$6097,9,0),"")</f>
        <v/>
      </c>
      <c r="K122" s="68" t="str">
        <f>IFERROR(VLOOKUP($B122,APガラス性能一覧!$A$2:$M$6097,10,0),"")</f>
        <v/>
      </c>
      <c r="L122" s="68" t="str">
        <f>IFERROR(VLOOKUP($B122,APガラス性能一覧!$A$2:$M$6097,11,0),"")</f>
        <v/>
      </c>
      <c r="M122" s="68" t="str">
        <f>IFERROR(VLOOKUP($B122,APガラス性能一覧!$A$2:$M$6097,12,0),"")</f>
        <v/>
      </c>
      <c r="N122" s="68" t="str">
        <f>IFERROR(VLOOKUP($B122,APガラス性能一覧!$A$2:$M$6097,13,0),"")</f>
        <v/>
      </c>
    </row>
    <row r="123" spans="2:14" x14ac:dyDescent="0.4">
      <c r="B123" s="68" t="str">
        <f>IF($D$2="","",IF($E$2=0.65,IFERROR(IF(INDEX(APガラス性能一覧!A:A,MATCH(ROW(B117),APガラス性能一覧!$O:$O,0))="","",INDEX(APガラス性能一覧!A:A,MATCH(ROW(B117),APガラス性能一覧!$O:$O,0))),""),IFERROR(IF(INDEX(APガラス性能一覧!A:A,MATCH(ROW(B117),APガラス性能一覧!$N:$N,0))="","",INDEX(APガラス性能一覧!A:A,MATCH(ROW(B117),APガラス性能一覧!$N:$N,0))),"")))</f>
        <v/>
      </c>
      <c r="C123" s="68" t="str">
        <f>IFERROR(VLOOKUP($B123,APガラス性能一覧!$A$2:$M$6097,2,0),"")</f>
        <v/>
      </c>
      <c r="D123" s="68" t="str">
        <f>IFERROR(VLOOKUP($B123,APガラス性能一覧!$A$2:$M$6097,3,0),"")</f>
        <v/>
      </c>
      <c r="E123" s="68" t="str">
        <f>IFERROR(VLOOKUP($B123,APガラス性能一覧!$A$2:$M$6097,4,0),"")</f>
        <v/>
      </c>
      <c r="F123" s="68" t="str">
        <f>IFERROR(VLOOKUP($B123,APガラス性能一覧!$A$2:$M$6097,5,0),"")</f>
        <v/>
      </c>
      <c r="G123" s="68" t="str">
        <f>IFERROR(VLOOKUP($B123,APガラス性能一覧!$A$2:$M$6097,6,0),"")</f>
        <v/>
      </c>
      <c r="H123" s="68" t="str">
        <f>IFERROR(VLOOKUP($B123,APガラス性能一覧!$A$2:$M$6097,7,0),"")</f>
        <v/>
      </c>
      <c r="I123" s="68" t="str">
        <f>IFERROR(VLOOKUP($B123,APガラス性能一覧!$A$2:$M$6097,8,0),"")</f>
        <v/>
      </c>
      <c r="J123" s="68" t="str">
        <f>IFERROR(VLOOKUP($B123,APガラス性能一覧!$A$2:$M$6097,9,0),"")</f>
        <v/>
      </c>
      <c r="K123" s="68" t="str">
        <f>IFERROR(VLOOKUP($B123,APガラス性能一覧!$A$2:$M$6097,10,0),"")</f>
        <v/>
      </c>
      <c r="L123" s="68" t="str">
        <f>IFERROR(VLOOKUP($B123,APガラス性能一覧!$A$2:$M$6097,11,0),"")</f>
        <v/>
      </c>
      <c r="M123" s="68" t="str">
        <f>IFERROR(VLOOKUP($B123,APガラス性能一覧!$A$2:$M$6097,12,0),"")</f>
        <v/>
      </c>
      <c r="N123" s="68" t="str">
        <f>IFERROR(VLOOKUP($B123,APガラス性能一覧!$A$2:$M$6097,13,0),"")</f>
        <v/>
      </c>
    </row>
    <row r="124" spans="2:14" x14ac:dyDescent="0.4">
      <c r="B124" s="68" t="str">
        <f>IF($D$2="","",IF($E$2=0.65,IFERROR(IF(INDEX(APガラス性能一覧!A:A,MATCH(ROW(B118),APガラス性能一覧!$O:$O,0))="","",INDEX(APガラス性能一覧!A:A,MATCH(ROW(B118),APガラス性能一覧!$O:$O,0))),""),IFERROR(IF(INDEX(APガラス性能一覧!A:A,MATCH(ROW(B118),APガラス性能一覧!$N:$N,0))="","",INDEX(APガラス性能一覧!A:A,MATCH(ROW(B118),APガラス性能一覧!$N:$N,0))),"")))</f>
        <v/>
      </c>
      <c r="C124" s="68" t="str">
        <f>IFERROR(VLOOKUP($B124,APガラス性能一覧!$A$2:$M$6097,2,0),"")</f>
        <v/>
      </c>
      <c r="D124" s="68" t="str">
        <f>IFERROR(VLOOKUP($B124,APガラス性能一覧!$A$2:$M$6097,3,0),"")</f>
        <v/>
      </c>
      <c r="E124" s="68" t="str">
        <f>IFERROR(VLOOKUP($B124,APガラス性能一覧!$A$2:$M$6097,4,0),"")</f>
        <v/>
      </c>
      <c r="F124" s="68" t="str">
        <f>IFERROR(VLOOKUP($B124,APガラス性能一覧!$A$2:$M$6097,5,0),"")</f>
        <v/>
      </c>
      <c r="G124" s="68" t="str">
        <f>IFERROR(VLOOKUP($B124,APガラス性能一覧!$A$2:$M$6097,6,0),"")</f>
        <v/>
      </c>
      <c r="H124" s="68" t="str">
        <f>IFERROR(VLOOKUP($B124,APガラス性能一覧!$A$2:$M$6097,7,0),"")</f>
        <v/>
      </c>
      <c r="I124" s="68" t="str">
        <f>IFERROR(VLOOKUP($B124,APガラス性能一覧!$A$2:$M$6097,8,0),"")</f>
        <v/>
      </c>
      <c r="J124" s="68" t="str">
        <f>IFERROR(VLOOKUP($B124,APガラス性能一覧!$A$2:$M$6097,9,0),"")</f>
        <v/>
      </c>
      <c r="K124" s="68" t="str">
        <f>IFERROR(VLOOKUP($B124,APガラス性能一覧!$A$2:$M$6097,10,0),"")</f>
        <v/>
      </c>
      <c r="L124" s="68" t="str">
        <f>IFERROR(VLOOKUP($B124,APガラス性能一覧!$A$2:$M$6097,11,0),"")</f>
        <v/>
      </c>
      <c r="M124" s="68" t="str">
        <f>IFERROR(VLOOKUP($B124,APガラス性能一覧!$A$2:$M$6097,12,0),"")</f>
        <v/>
      </c>
      <c r="N124" s="68" t="str">
        <f>IFERROR(VLOOKUP($B124,APガラス性能一覧!$A$2:$M$6097,13,0),"")</f>
        <v/>
      </c>
    </row>
    <row r="125" spans="2:14" x14ac:dyDescent="0.4">
      <c r="B125" s="68" t="str">
        <f>IF($D$2="","",IF($E$2=0.65,IFERROR(IF(INDEX(APガラス性能一覧!A:A,MATCH(ROW(B119),APガラス性能一覧!$O:$O,0))="","",INDEX(APガラス性能一覧!A:A,MATCH(ROW(B119),APガラス性能一覧!$O:$O,0))),""),IFERROR(IF(INDEX(APガラス性能一覧!A:A,MATCH(ROW(B119),APガラス性能一覧!$N:$N,0))="","",INDEX(APガラス性能一覧!A:A,MATCH(ROW(B119),APガラス性能一覧!$N:$N,0))),"")))</f>
        <v/>
      </c>
      <c r="C125" s="68" t="str">
        <f>IFERROR(VLOOKUP($B125,APガラス性能一覧!$A$2:$M$6097,2,0),"")</f>
        <v/>
      </c>
      <c r="D125" s="68" t="str">
        <f>IFERROR(VLOOKUP($B125,APガラス性能一覧!$A$2:$M$6097,3,0),"")</f>
        <v/>
      </c>
      <c r="E125" s="68" t="str">
        <f>IFERROR(VLOOKUP($B125,APガラス性能一覧!$A$2:$M$6097,4,0),"")</f>
        <v/>
      </c>
      <c r="F125" s="68" t="str">
        <f>IFERROR(VLOOKUP($B125,APガラス性能一覧!$A$2:$M$6097,5,0),"")</f>
        <v/>
      </c>
      <c r="G125" s="68" t="str">
        <f>IFERROR(VLOOKUP($B125,APガラス性能一覧!$A$2:$M$6097,6,0),"")</f>
        <v/>
      </c>
      <c r="H125" s="68" t="str">
        <f>IFERROR(VLOOKUP($B125,APガラス性能一覧!$A$2:$M$6097,7,0),"")</f>
        <v/>
      </c>
      <c r="I125" s="68" t="str">
        <f>IFERROR(VLOOKUP($B125,APガラス性能一覧!$A$2:$M$6097,8,0),"")</f>
        <v/>
      </c>
      <c r="J125" s="68" t="str">
        <f>IFERROR(VLOOKUP($B125,APガラス性能一覧!$A$2:$M$6097,9,0),"")</f>
        <v/>
      </c>
      <c r="K125" s="68" t="str">
        <f>IFERROR(VLOOKUP($B125,APガラス性能一覧!$A$2:$M$6097,10,0),"")</f>
        <v/>
      </c>
      <c r="L125" s="68" t="str">
        <f>IFERROR(VLOOKUP($B125,APガラス性能一覧!$A$2:$M$6097,11,0),"")</f>
        <v/>
      </c>
      <c r="M125" s="68" t="str">
        <f>IFERROR(VLOOKUP($B125,APガラス性能一覧!$A$2:$M$6097,12,0),"")</f>
        <v/>
      </c>
      <c r="N125" s="68" t="str">
        <f>IFERROR(VLOOKUP($B125,APガラス性能一覧!$A$2:$M$6097,13,0),"")</f>
        <v/>
      </c>
    </row>
    <row r="126" spans="2:14" x14ac:dyDescent="0.4">
      <c r="B126" s="68" t="str">
        <f>IF($D$2="","",IF($E$2=0.65,IFERROR(IF(INDEX(APガラス性能一覧!A:A,MATCH(ROW(B120),APガラス性能一覧!$O:$O,0))="","",INDEX(APガラス性能一覧!A:A,MATCH(ROW(B120),APガラス性能一覧!$O:$O,0))),""),IFERROR(IF(INDEX(APガラス性能一覧!A:A,MATCH(ROW(B120),APガラス性能一覧!$N:$N,0))="","",INDEX(APガラス性能一覧!A:A,MATCH(ROW(B120),APガラス性能一覧!$N:$N,0))),"")))</f>
        <v/>
      </c>
      <c r="C126" s="68" t="str">
        <f>IFERROR(VLOOKUP($B126,APガラス性能一覧!$A$2:$M$6097,2,0),"")</f>
        <v/>
      </c>
      <c r="D126" s="68" t="str">
        <f>IFERROR(VLOOKUP($B126,APガラス性能一覧!$A$2:$M$6097,3,0),"")</f>
        <v/>
      </c>
      <c r="E126" s="68" t="str">
        <f>IFERROR(VLOOKUP($B126,APガラス性能一覧!$A$2:$M$6097,4,0),"")</f>
        <v/>
      </c>
      <c r="F126" s="68" t="str">
        <f>IFERROR(VLOOKUP($B126,APガラス性能一覧!$A$2:$M$6097,5,0),"")</f>
        <v/>
      </c>
      <c r="G126" s="68" t="str">
        <f>IFERROR(VLOOKUP($B126,APガラス性能一覧!$A$2:$M$6097,6,0),"")</f>
        <v/>
      </c>
      <c r="H126" s="68" t="str">
        <f>IFERROR(VLOOKUP($B126,APガラス性能一覧!$A$2:$M$6097,7,0),"")</f>
        <v/>
      </c>
      <c r="I126" s="68" t="str">
        <f>IFERROR(VLOOKUP($B126,APガラス性能一覧!$A$2:$M$6097,8,0),"")</f>
        <v/>
      </c>
      <c r="J126" s="68" t="str">
        <f>IFERROR(VLOOKUP($B126,APガラス性能一覧!$A$2:$M$6097,9,0),"")</f>
        <v/>
      </c>
      <c r="K126" s="68" t="str">
        <f>IFERROR(VLOOKUP($B126,APガラス性能一覧!$A$2:$M$6097,10,0),"")</f>
        <v/>
      </c>
      <c r="L126" s="68" t="str">
        <f>IFERROR(VLOOKUP($B126,APガラス性能一覧!$A$2:$M$6097,11,0),"")</f>
        <v/>
      </c>
      <c r="M126" s="68" t="str">
        <f>IFERROR(VLOOKUP($B126,APガラス性能一覧!$A$2:$M$6097,12,0),"")</f>
        <v/>
      </c>
      <c r="N126" s="68" t="str">
        <f>IFERROR(VLOOKUP($B126,APガラス性能一覧!$A$2:$M$6097,13,0),"")</f>
        <v/>
      </c>
    </row>
    <row r="127" spans="2:14" x14ac:dyDescent="0.4">
      <c r="B127" s="68" t="str">
        <f>IF($D$2="","",IF($E$2=0.65,IFERROR(IF(INDEX(APガラス性能一覧!A:A,MATCH(ROW(B121),APガラス性能一覧!$O:$O,0))="","",INDEX(APガラス性能一覧!A:A,MATCH(ROW(B121),APガラス性能一覧!$O:$O,0))),""),IFERROR(IF(INDEX(APガラス性能一覧!A:A,MATCH(ROW(B121),APガラス性能一覧!$N:$N,0))="","",INDEX(APガラス性能一覧!A:A,MATCH(ROW(B121),APガラス性能一覧!$N:$N,0))),"")))</f>
        <v/>
      </c>
      <c r="C127" s="68" t="str">
        <f>IFERROR(VLOOKUP($B127,APガラス性能一覧!$A$2:$M$6097,2,0),"")</f>
        <v/>
      </c>
      <c r="D127" s="68" t="str">
        <f>IFERROR(VLOOKUP($B127,APガラス性能一覧!$A$2:$M$6097,3,0),"")</f>
        <v/>
      </c>
      <c r="E127" s="68" t="str">
        <f>IFERROR(VLOOKUP($B127,APガラス性能一覧!$A$2:$M$6097,4,0),"")</f>
        <v/>
      </c>
      <c r="F127" s="68" t="str">
        <f>IFERROR(VLOOKUP($B127,APガラス性能一覧!$A$2:$M$6097,5,0),"")</f>
        <v/>
      </c>
      <c r="G127" s="68" t="str">
        <f>IFERROR(VLOOKUP($B127,APガラス性能一覧!$A$2:$M$6097,6,0),"")</f>
        <v/>
      </c>
      <c r="H127" s="68" t="str">
        <f>IFERROR(VLOOKUP($B127,APガラス性能一覧!$A$2:$M$6097,7,0),"")</f>
        <v/>
      </c>
      <c r="I127" s="68" t="str">
        <f>IFERROR(VLOOKUP($B127,APガラス性能一覧!$A$2:$M$6097,8,0),"")</f>
        <v/>
      </c>
      <c r="J127" s="68" t="str">
        <f>IFERROR(VLOOKUP($B127,APガラス性能一覧!$A$2:$M$6097,9,0),"")</f>
        <v/>
      </c>
      <c r="K127" s="68" t="str">
        <f>IFERROR(VLOOKUP($B127,APガラス性能一覧!$A$2:$M$6097,10,0),"")</f>
        <v/>
      </c>
      <c r="L127" s="68" t="str">
        <f>IFERROR(VLOOKUP($B127,APガラス性能一覧!$A$2:$M$6097,11,0),"")</f>
        <v/>
      </c>
      <c r="M127" s="68" t="str">
        <f>IFERROR(VLOOKUP($B127,APガラス性能一覧!$A$2:$M$6097,12,0),"")</f>
        <v/>
      </c>
      <c r="N127" s="68" t="str">
        <f>IFERROR(VLOOKUP($B127,APガラス性能一覧!$A$2:$M$6097,13,0),"")</f>
        <v/>
      </c>
    </row>
    <row r="128" spans="2:14" x14ac:dyDescent="0.4">
      <c r="B128" s="68" t="str">
        <f>IF($D$2="","",IF($E$2=0.65,IFERROR(IF(INDEX(APガラス性能一覧!A:A,MATCH(ROW(B122),APガラス性能一覧!$O:$O,0))="","",INDEX(APガラス性能一覧!A:A,MATCH(ROW(B122),APガラス性能一覧!$O:$O,0))),""),IFERROR(IF(INDEX(APガラス性能一覧!A:A,MATCH(ROW(B122),APガラス性能一覧!$N:$N,0))="","",INDEX(APガラス性能一覧!A:A,MATCH(ROW(B122),APガラス性能一覧!$N:$N,0))),"")))</f>
        <v/>
      </c>
      <c r="C128" s="68" t="str">
        <f>IFERROR(VLOOKUP($B128,APガラス性能一覧!$A$2:$M$6097,2,0),"")</f>
        <v/>
      </c>
      <c r="D128" s="68" t="str">
        <f>IFERROR(VLOOKUP($B128,APガラス性能一覧!$A$2:$M$6097,3,0),"")</f>
        <v/>
      </c>
      <c r="E128" s="68" t="str">
        <f>IFERROR(VLOOKUP($B128,APガラス性能一覧!$A$2:$M$6097,4,0),"")</f>
        <v/>
      </c>
      <c r="F128" s="68" t="str">
        <f>IFERROR(VLOOKUP($B128,APガラス性能一覧!$A$2:$M$6097,5,0),"")</f>
        <v/>
      </c>
      <c r="G128" s="68" t="str">
        <f>IFERROR(VLOOKUP($B128,APガラス性能一覧!$A$2:$M$6097,6,0),"")</f>
        <v/>
      </c>
      <c r="H128" s="68" t="str">
        <f>IFERROR(VLOOKUP($B128,APガラス性能一覧!$A$2:$M$6097,7,0),"")</f>
        <v/>
      </c>
      <c r="I128" s="68" t="str">
        <f>IFERROR(VLOOKUP($B128,APガラス性能一覧!$A$2:$M$6097,8,0),"")</f>
        <v/>
      </c>
      <c r="J128" s="68" t="str">
        <f>IFERROR(VLOOKUP($B128,APガラス性能一覧!$A$2:$M$6097,9,0),"")</f>
        <v/>
      </c>
      <c r="K128" s="68" t="str">
        <f>IFERROR(VLOOKUP($B128,APガラス性能一覧!$A$2:$M$6097,10,0),"")</f>
        <v/>
      </c>
      <c r="L128" s="68" t="str">
        <f>IFERROR(VLOOKUP($B128,APガラス性能一覧!$A$2:$M$6097,11,0),"")</f>
        <v/>
      </c>
      <c r="M128" s="68" t="str">
        <f>IFERROR(VLOOKUP($B128,APガラス性能一覧!$A$2:$M$6097,12,0),"")</f>
        <v/>
      </c>
      <c r="N128" s="68" t="str">
        <f>IFERROR(VLOOKUP($B128,APガラス性能一覧!$A$2:$M$6097,13,0),"")</f>
        <v/>
      </c>
    </row>
    <row r="129" spans="2:14" x14ac:dyDescent="0.4">
      <c r="B129" s="68" t="str">
        <f>IF($D$2="","",IF($E$2=0.65,IFERROR(IF(INDEX(APガラス性能一覧!A:A,MATCH(ROW(B123),APガラス性能一覧!$O:$O,0))="","",INDEX(APガラス性能一覧!A:A,MATCH(ROW(B123),APガラス性能一覧!$O:$O,0))),""),IFERROR(IF(INDEX(APガラス性能一覧!A:A,MATCH(ROW(B123),APガラス性能一覧!$N:$N,0))="","",INDEX(APガラス性能一覧!A:A,MATCH(ROW(B123),APガラス性能一覧!$N:$N,0))),"")))</f>
        <v/>
      </c>
      <c r="C129" s="68" t="str">
        <f>IFERROR(VLOOKUP($B129,APガラス性能一覧!$A$2:$M$6097,2,0),"")</f>
        <v/>
      </c>
      <c r="D129" s="68" t="str">
        <f>IFERROR(VLOOKUP($B129,APガラス性能一覧!$A$2:$M$6097,3,0),"")</f>
        <v/>
      </c>
      <c r="E129" s="68" t="str">
        <f>IFERROR(VLOOKUP($B129,APガラス性能一覧!$A$2:$M$6097,4,0),"")</f>
        <v/>
      </c>
      <c r="F129" s="68" t="str">
        <f>IFERROR(VLOOKUP($B129,APガラス性能一覧!$A$2:$M$6097,5,0),"")</f>
        <v/>
      </c>
      <c r="G129" s="68" t="str">
        <f>IFERROR(VLOOKUP($B129,APガラス性能一覧!$A$2:$M$6097,6,0),"")</f>
        <v/>
      </c>
      <c r="H129" s="68" t="str">
        <f>IFERROR(VLOOKUP($B129,APガラス性能一覧!$A$2:$M$6097,7,0),"")</f>
        <v/>
      </c>
      <c r="I129" s="68" t="str">
        <f>IFERROR(VLOOKUP($B129,APガラス性能一覧!$A$2:$M$6097,8,0),"")</f>
        <v/>
      </c>
      <c r="J129" s="68" t="str">
        <f>IFERROR(VLOOKUP($B129,APガラス性能一覧!$A$2:$M$6097,9,0),"")</f>
        <v/>
      </c>
      <c r="K129" s="68" t="str">
        <f>IFERROR(VLOOKUP($B129,APガラス性能一覧!$A$2:$M$6097,10,0),"")</f>
        <v/>
      </c>
      <c r="L129" s="68" t="str">
        <f>IFERROR(VLOOKUP($B129,APガラス性能一覧!$A$2:$M$6097,11,0),"")</f>
        <v/>
      </c>
      <c r="M129" s="68" t="str">
        <f>IFERROR(VLOOKUP($B129,APガラス性能一覧!$A$2:$M$6097,12,0),"")</f>
        <v/>
      </c>
      <c r="N129" s="68" t="str">
        <f>IFERROR(VLOOKUP($B129,APガラス性能一覧!$A$2:$M$6097,13,0),"")</f>
        <v/>
      </c>
    </row>
    <row r="130" spans="2:14" x14ac:dyDescent="0.4">
      <c r="B130" s="68" t="str">
        <f>IF($D$2="","",IF($E$2=0.65,IFERROR(IF(INDEX(APガラス性能一覧!A:A,MATCH(ROW(B124),APガラス性能一覧!$O:$O,0))="","",INDEX(APガラス性能一覧!A:A,MATCH(ROW(B124),APガラス性能一覧!$O:$O,0))),""),IFERROR(IF(INDEX(APガラス性能一覧!A:A,MATCH(ROW(B124),APガラス性能一覧!$N:$N,0))="","",INDEX(APガラス性能一覧!A:A,MATCH(ROW(B124),APガラス性能一覧!$N:$N,0))),"")))</f>
        <v/>
      </c>
      <c r="C130" s="68" t="str">
        <f>IFERROR(VLOOKUP($B130,APガラス性能一覧!$A$2:$M$6097,2,0),"")</f>
        <v/>
      </c>
      <c r="D130" s="68" t="str">
        <f>IFERROR(VLOOKUP($B130,APガラス性能一覧!$A$2:$M$6097,3,0),"")</f>
        <v/>
      </c>
      <c r="E130" s="68" t="str">
        <f>IFERROR(VLOOKUP($B130,APガラス性能一覧!$A$2:$M$6097,4,0),"")</f>
        <v/>
      </c>
      <c r="F130" s="68" t="str">
        <f>IFERROR(VLOOKUP($B130,APガラス性能一覧!$A$2:$M$6097,5,0),"")</f>
        <v/>
      </c>
      <c r="G130" s="68" t="str">
        <f>IFERROR(VLOOKUP($B130,APガラス性能一覧!$A$2:$M$6097,6,0),"")</f>
        <v/>
      </c>
      <c r="H130" s="68" t="str">
        <f>IFERROR(VLOOKUP($B130,APガラス性能一覧!$A$2:$M$6097,7,0),"")</f>
        <v/>
      </c>
      <c r="I130" s="68" t="str">
        <f>IFERROR(VLOOKUP($B130,APガラス性能一覧!$A$2:$M$6097,8,0),"")</f>
        <v/>
      </c>
      <c r="J130" s="68" t="str">
        <f>IFERROR(VLOOKUP($B130,APガラス性能一覧!$A$2:$M$6097,9,0),"")</f>
        <v/>
      </c>
      <c r="K130" s="68" t="str">
        <f>IFERROR(VLOOKUP($B130,APガラス性能一覧!$A$2:$M$6097,10,0),"")</f>
        <v/>
      </c>
      <c r="L130" s="68" t="str">
        <f>IFERROR(VLOOKUP($B130,APガラス性能一覧!$A$2:$M$6097,11,0),"")</f>
        <v/>
      </c>
      <c r="M130" s="68" t="str">
        <f>IFERROR(VLOOKUP($B130,APガラス性能一覧!$A$2:$M$6097,12,0),"")</f>
        <v/>
      </c>
      <c r="N130" s="68" t="str">
        <f>IFERROR(VLOOKUP($B130,APガラス性能一覧!$A$2:$M$6097,13,0),"")</f>
        <v/>
      </c>
    </row>
    <row r="131" spans="2:14" x14ac:dyDescent="0.4">
      <c r="B131" s="68" t="str">
        <f>IF($D$2="","",IF($E$2=0.65,IFERROR(IF(INDEX(APガラス性能一覧!A:A,MATCH(ROW(B125),APガラス性能一覧!$O:$O,0))="","",INDEX(APガラス性能一覧!A:A,MATCH(ROW(B125),APガラス性能一覧!$O:$O,0))),""),IFERROR(IF(INDEX(APガラス性能一覧!A:A,MATCH(ROW(B125),APガラス性能一覧!$N:$N,0))="","",INDEX(APガラス性能一覧!A:A,MATCH(ROW(B125),APガラス性能一覧!$N:$N,0))),"")))</f>
        <v/>
      </c>
      <c r="C131" s="68" t="str">
        <f>IFERROR(VLOOKUP($B131,APガラス性能一覧!$A$2:$M$6097,2,0),"")</f>
        <v/>
      </c>
      <c r="D131" s="68" t="str">
        <f>IFERROR(VLOOKUP($B131,APガラス性能一覧!$A$2:$M$6097,3,0),"")</f>
        <v/>
      </c>
      <c r="E131" s="68" t="str">
        <f>IFERROR(VLOOKUP($B131,APガラス性能一覧!$A$2:$M$6097,4,0),"")</f>
        <v/>
      </c>
      <c r="F131" s="68" t="str">
        <f>IFERROR(VLOOKUP($B131,APガラス性能一覧!$A$2:$M$6097,5,0),"")</f>
        <v/>
      </c>
      <c r="G131" s="68" t="str">
        <f>IFERROR(VLOOKUP($B131,APガラス性能一覧!$A$2:$M$6097,6,0),"")</f>
        <v/>
      </c>
      <c r="H131" s="68" t="str">
        <f>IFERROR(VLOOKUP($B131,APガラス性能一覧!$A$2:$M$6097,7,0),"")</f>
        <v/>
      </c>
      <c r="I131" s="68" t="str">
        <f>IFERROR(VLOOKUP($B131,APガラス性能一覧!$A$2:$M$6097,8,0),"")</f>
        <v/>
      </c>
      <c r="J131" s="68" t="str">
        <f>IFERROR(VLOOKUP($B131,APガラス性能一覧!$A$2:$M$6097,9,0),"")</f>
        <v/>
      </c>
      <c r="K131" s="68" t="str">
        <f>IFERROR(VLOOKUP($B131,APガラス性能一覧!$A$2:$M$6097,10,0),"")</f>
        <v/>
      </c>
      <c r="L131" s="68" t="str">
        <f>IFERROR(VLOOKUP($B131,APガラス性能一覧!$A$2:$M$6097,11,0),"")</f>
        <v/>
      </c>
      <c r="M131" s="68" t="str">
        <f>IFERROR(VLOOKUP($B131,APガラス性能一覧!$A$2:$M$6097,12,0),"")</f>
        <v/>
      </c>
      <c r="N131" s="68" t="str">
        <f>IFERROR(VLOOKUP($B131,APガラス性能一覧!$A$2:$M$6097,13,0),"")</f>
        <v/>
      </c>
    </row>
    <row r="132" spans="2:14" x14ac:dyDescent="0.4">
      <c r="B132" s="68" t="str">
        <f>IF($D$2="","",IF($E$2=0.65,IFERROR(IF(INDEX(APガラス性能一覧!A:A,MATCH(ROW(B126),APガラス性能一覧!$O:$O,0))="","",INDEX(APガラス性能一覧!A:A,MATCH(ROW(B126),APガラス性能一覧!$O:$O,0))),""),IFERROR(IF(INDEX(APガラス性能一覧!A:A,MATCH(ROW(B126),APガラス性能一覧!$N:$N,0))="","",INDEX(APガラス性能一覧!A:A,MATCH(ROW(B126),APガラス性能一覧!$N:$N,0))),"")))</f>
        <v/>
      </c>
      <c r="C132" s="68" t="str">
        <f>IFERROR(VLOOKUP($B132,APガラス性能一覧!$A$2:$M$6097,2,0),"")</f>
        <v/>
      </c>
      <c r="D132" s="68" t="str">
        <f>IFERROR(VLOOKUP($B132,APガラス性能一覧!$A$2:$M$6097,3,0),"")</f>
        <v/>
      </c>
      <c r="E132" s="68" t="str">
        <f>IFERROR(VLOOKUP($B132,APガラス性能一覧!$A$2:$M$6097,4,0),"")</f>
        <v/>
      </c>
      <c r="F132" s="68" t="str">
        <f>IFERROR(VLOOKUP($B132,APガラス性能一覧!$A$2:$M$6097,5,0),"")</f>
        <v/>
      </c>
      <c r="G132" s="68" t="str">
        <f>IFERROR(VLOOKUP($B132,APガラス性能一覧!$A$2:$M$6097,6,0),"")</f>
        <v/>
      </c>
      <c r="H132" s="68" t="str">
        <f>IFERROR(VLOOKUP($B132,APガラス性能一覧!$A$2:$M$6097,7,0),"")</f>
        <v/>
      </c>
      <c r="I132" s="68" t="str">
        <f>IFERROR(VLOOKUP($B132,APガラス性能一覧!$A$2:$M$6097,8,0),"")</f>
        <v/>
      </c>
      <c r="J132" s="68" t="str">
        <f>IFERROR(VLOOKUP($B132,APガラス性能一覧!$A$2:$M$6097,9,0),"")</f>
        <v/>
      </c>
      <c r="K132" s="68" t="str">
        <f>IFERROR(VLOOKUP($B132,APガラス性能一覧!$A$2:$M$6097,10,0),"")</f>
        <v/>
      </c>
      <c r="L132" s="68" t="str">
        <f>IFERROR(VLOOKUP($B132,APガラス性能一覧!$A$2:$M$6097,11,0),"")</f>
        <v/>
      </c>
      <c r="M132" s="68" t="str">
        <f>IFERROR(VLOOKUP($B132,APガラス性能一覧!$A$2:$M$6097,12,0),"")</f>
        <v/>
      </c>
      <c r="N132" s="68" t="str">
        <f>IFERROR(VLOOKUP($B132,APガラス性能一覧!$A$2:$M$6097,13,0),"")</f>
        <v/>
      </c>
    </row>
    <row r="133" spans="2:14" x14ac:dyDescent="0.4">
      <c r="B133" s="68" t="str">
        <f>IF($D$2="","",IF($E$2=0.65,IFERROR(IF(INDEX(APガラス性能一覧!A:A,MATCH(ROW(B127),APガラス性能一覧!$O:$O,0))="","",INDEX(APガラス性能一覧!A:A,MATCH(ROW(B127),APガラス性能一覧!$O:$O,0))),""),IFERROR(IF(INDEX(APガラス性能一覧!A:A,MATCH(ROW(B127),APガラス性能一覧!$N:$N,0))="","",INDEX(APガラス性能一覧!A:A,MATCH(ROW(B127),APガラス性能一覧!$N:$N,0))),"")))</f>
        <v/>
      </c>
      <c r="C133" s="68" t="str">
        <f>IFERROR(VLOOKUP($B133,APガラス性能一覧!$A$2:$M$6097,2,0),"")</f>
        <v/>
      </c>
      <c r="D133" s="68" t="str">
        <f>IFERROR(VLOOKUP($B133,APガラス性能一覧!$A$2:$M$6097,3,0),"")</f>
        <v/>
      </c>
      <c r="E133" s="68" t="str">
        <f>IFERROR(VLOOKUP($B133,APガラス性能一覧!$A$2:$M$6097,4,0),"")</f>
        <v/>
      </c>
      <c r="F133" s="68" t="str">
        <f>IFERROR(VLOOKUP($B133,APガラス性能一覧!$A$2:$M$6097,5,0),"")</f>
        <v/>
      </c>
      <c r="G133" s="68" t="str">
        <f>IFERROR(VLOOKUP($B133,APガラス性能一覧!$A$2:$M$6097,6,0),"")</f>
        <v/>
      </c>
      <c r="H133" s="68" t="str">
        <f>IFERROR(VLOOKUP($B133,APガラス性能一覧!$A$2:$M$6097,7,0),"")</f>
        <v/>
      </c>
      <c r="I133" s="68" t="str">
        <f>IFERROR(VLOOKUP($B133,APガラス性能一覧!$A$2:$M$6097,8,0),"")</f>
        <v/>
      </c>
      <c r="J133" s="68" t="str">
        <f>IFERROR(VLOOKUP($B133,APガラス性能一覧!$A$2:$M$6097,9,0),"")</f>
        <v/>
      </c>
      <c r="K133" s="68" t="str">
        <f>IFERROR(VLOOKUP($B133,APガラス性能一覧!$A$2:$M$6097,10,0),"")</f>
        <v/>
      </c>
      <c r="L133" s="68" t="str">
        <f>IFERROR(VLOOKUP($B133,APガラス性能一覧!$A$2:$M$6097,11,0),"")</f>
        <v/>
      </c>
      <c r="M133" s="68" t="str">
        <f>IFERROR(VLOOKUP($B133,APガラス性能一覧!$A$2:$M$6097,12,0),"")</f>
        <v/>
      </c>
      <c r="N133" s="68" t="str">
        <f>IFERROR(VLOOKUP($B133,APガラス性能一覧!$A$2:$M$6097,13,0),"")</f>
        <v/>
      </c>
    </row>
    <row r="134" spans="2:14" x14ac:dyDescent="0.4">
      <c r="B134" s="68" t="str">
        <f>IF($D$2="","",IF($E$2=0.65,IFERROR(IF(INDEX(APガラス性能一覧!A:A,MATCH(ROW(B128),APガラス性能一覧!$O:$O,0))="","",INDEX(APガラス性能一覧!A:A,MATCH(ROW(B128),APガラス性能一覧!$O:$O,0))),""),IFERROR(IF(INDEX(APガラス性能一覧!A:A,MATCH(ROW(B128),APガラス性能一覧!$N:$N,0))="","",INDEX(APガラス性能一覧!A:A,MATCH(ROW(B128),APガラス性能一覧!$N:$N,0))),"")))</f>
        <v/>
      </c>
      <c r="C134" s="68" t="str">
        <f>IFERROR(VLOOKUP($B134,APガラス性能一覧!$A$2:$M$6097,2,0),"")</f>
        <v/>
      </c>
      <c r="D134" s="68" t="str">
        <f>IFERROR(VLOOKUP($B134,APガラス性能一覧!$A$2:$M$6097,3,0),"")</f>
        <v/>
      </c>
      <c r="E134" s="68" t="str">
        <f>IFERROR(VLOOKUP($B134,APガラス性能一覧!$A$2:$M$6097,4,0),"")</f>
        <v/>
      </c>
      <c r="F134" s="68" t="str">
        <f>IFERROR(VLOOKUP($B134,APガラス性能一覧!$A$2:$M$6097,5,0),"")</f>
        <v/>
      </c>
      <c r="G134" s="68" t="str">
        <f>IFERROR(VLOOKUP($B134,APガラス性能一覧!$A$2:$M$6097,6,0),"")</f>
        <v/>
      </c>
      <c r="H134" s="68" t="str">
        <f>IFERROR(VLOOKUP($B134,APガラス性能一覧!$A$2:$M$6097,7,0),"")</f>
        <v/>
      </c>
      <c r="I134" s="68" t="str">
        <f>IFERROR(VLOOKUP($B134,APガラス性能一覧!$A$2:$M$6097,8,0),"")</f>
        <v/>
      </c>
      <c r="J134" s="68" t="str">
        <f>IFERROR(VLOOKUP($B134,APガラス性能一覧!$A$2:$M$6097,9,0),"")</f>
        <v/>
      </c>
      <c r="K134" s="68" t="str">
        <f>IFERROR(VLOOKUP($B134,APガラス性能一覧!$A$2:$M$6097,10,0),"")</f>
        <v/>
      </c>
      <c r="L134" s="68" t="str">
        <f>IFERROR(VLOOKUP($B134,APガラス性能一覧!$A$2:$M$6097,11,0),"")</f>
        <v/>
      </c>
      <c r="M134" s="68" t="str">
        <f>IFERROR(VLOOKUP($B134,APガラス性能一覧!$A$2:$M$6097,12,0),"")</f>
        <v/>
      </c>
      <c r="N134" s="68" t="str">
        <f>IFERROR(VLOOKUP($B134,APガラス性能一覧!$A$2:$M$6097,13,0),"")</f>
        <v/>
      </c>
    </row>
    <row r="135" spans="2:14" x14ac:dyDescent="0.4">
      <c r="B135" s="68" t="str">
        <f>IF($D$2="","",IF($E$2=0.65,IFERROR(IF(INDEX(APガラス性能一覧!A:A,MATCH(ROW(B129),APガラス性能一覧!$O:$O,0))="","",INDEX(APガラス性能一覧!A:A,MATCH(ROW(B129),APガラス性能一覧!$O:$O,0))),""),IFERROR(IF(INDEX(APガラス性能一覧!A:A,MATCH(ROW(B129),APガラス性能一覧!$N:$N,0))="","",INDEX(APガラス性能一覧!A:A,MATCH(ROW(B129),APガラス性能一覧!$N:$N,0))),"")))</f>
        <v/>
      </c>
      <c r="C135" s="68" t="str">
        <f>IFERROR(VLOOKUP($B135,APガラス性能一覧!$A$2:$M$6097,2,0),"")</f>
        <v/>
      </c>
      <c r="D135" s="68" t="str">
        <f>IFERROR(VLOOKUP($B135,APガラス性能一覧!$A$2:$M$6097,3,0),"")</f>
        <v/>
      </c>
      <c r="E135" s="68" t="str">
        <f>IFERROR(VLOOKUP($B135,APガラス性能一覧!$A$2:$M$6097,4,0),"")</f>
        <v/>
      </c>
      <c r="F135" s="68" t="str">
        <f>IFERROR(VLOOKUP($B135,APガラス性能一覧!$A$2:$M$6097,5,0),"")</f>
        <v/>
      </c>
      <c r="G135" s="68" t="str">
        <f>IFERROR(VLOOKUP($B135,APガラス性能一覧!$A$2:$M$6097,6,0),"")</f>
        <v/>
      </c>
      <c r="H135" s="68" t="str">
        <f>IFERROR(VLOOKUP($B135,APガラス性能一覧!$A$2:$M$6097,7,0),"")</f>
        <v/>
      </c>
      <c r="I135" s="68" t="str">
        <f>IFERROR(VLOOKUP($B135,APガラス性能一覧!$A$2:$M$6097,8,0),"")</f>
        <v/>
      </c>
      <c r="J135" s="68" t="str">
        <f>IFERROR(VLOOKUP($B135,APガラス性能一覧!$A$2:$M$6097,9,0),"")</f>
        <v/>
      </c>
      <c r="K135" s="68" t="str">
        <f>IFERROR(VLOOKUP($B135,APガラス性能一覧!$A$2:$M$6097,10,0),"")</f>
        <v/>
      </c>
      <c r="L135" s="68" t="str">
        <f>IFERROR(VLOOKUP($B135,APガラス性能一覧!$A$2:$M$6097,11,0),"")</f>
        <v/>
      </c>
      <c r="M135" s="68" t="str">
        <f>IFERROR(VLOOKUP($B135,APガラス性能一覧!$A$2:$M$6097,12,0),"")</f>
        <v/>
      </c>
      <c r="N135" s="68" t="str">
        <f>IFERROR(VLOOKUP($B135,APガラス性能一覧!$A$2:$M$6097,13,0),"")</f>
        <v/>
      </c>
    </row>
    <row r="136" spans="2:14" x14ac:dyDescent="0.4">
      <c r="B136" s="68" t="str">
        <f>IF($D$2="","",IF($E$2=0.65,IFERROR(IF(INDEX(APガラス性能一覧!A:A,MATCH(ROW(B130),APガラス性能一覧!$O:$O,0))="","",INDEX(APガラス性能一覧!A:A,MATCH(ROW(B130),APガラス性能一覧!$O:$O,0))),""),IFERROR(IF(INDEX(APガラス性能一覧!A:A,MATCH(ROW(B130),APガラス性能一覧!$N:$N,0))="","",INDEX(APガラス性能一覧!A:A,MATCH(ROW(B130),APガラス性能一覧!$N:$N,0))),"")))</f>
        <v/>
      </c>
      <c r="C136" s="68" t="str">
        <f>IFERROR(VLOOKUP($B136,APガラス性能一覧!$A$2:$M$6097,2,0),"")</f>
        <v/>
      </c>
      <c r="D136" s="68" t="str">
        <f>IFERROR(VLOOKUP($B136,APガラス性能一覧!$A$2:$M$6097,3,0),"")</f>
        <v/>
      </c>
      <c r="E136" s="68" t="str">
        <f>IFERROR(VLOOKUP($B136,APガラス性能一覧!$A$2:$M$6097,4,0),"")</f>
        <v/>
      </c>
      <c r="F136" s="68" t="str">
        <f>IFERROR(VLOOKUP($B136,APガラス性能一覧!$A$2:$M$6097,5,0),"")</f>
        <v/>
      </c>
      <c r="G136" s="68" t="str">
        <f>IFERROR(VLOOKUP($B136,APガラス性能一覧!$A$2:$M$6097,6,0),"")</f>
        <v/>
      </c>
      <c r="H136" s="68" t="str">
        <f>IFERROR(VLOOKUP($B136,APガラス性能一覧!$A$2:$M$6097,7,0),"")</f>
        <v/>
      </c>
      <c r="I136" s="68" t="str">
        <f>IFERROR(VLOOKUP($B136,APガラス性能一覧!$A$2:$M$6097,8,0),"")</f>
        <v/>
      </c>
      <c r="J136" s="68" t="str">
        <f>IFERROR(VLOOKUP($B136,APガラス性能一覧!$A$2:$M$6097,9,0),"")</f>
        <v/>
      </c>
      <c r="K136" s="68" t="str">
        <f>IFERROR(VLOOKUP($B136,APガラス性能一覧!$A$2:$M$6097,10,0),"")</f>
        <v/>
      </c>
      <c r="L136" s="68" t="str">
        <f>IFERROR(VLOOKUP($B136,APガラス性能一覧!$A$2:$M$6097,11,0),"")</f>
        <v/>
      </c>
      <c r="M136" s="68" t="str">
        <f>IFERROR(VLOOKUP($B136,APガラス性能一覧!$A$2:$M$6097,12,0),"")</f>
        <v/>
      </c>
      <c r="N136" s="68" t="str">
        <f>IFERROR(VLOOKUP($B136,APガラス性能一覧!$A$2:$M$6097,13,0),"")</f>
        <v/>
      </c>
    </row>
    <row r="137" spans="2:14" x14ac:dyDescent="0.4">
      <c r="B137" s="68" t="str">
        <f>IF($D$2="","",IF($E$2=0.65,IFERROR(IF(INDEX(APガラス性能一覧!A:A,MATCH(ROW(B131),APガラス性能一覧!$O:$O,0))="","",INDEX(APガラス性能一覧!A:A,MATCH(ROW(B131),APガラス性能一覧!$O:$O,0))),""),IFERROR(IF(INDEX(APガラス性能一覧!A:A,MATCH(ROW(B131),APガラス性能一覧!$N:$N,0))="","",INDEX(APガラス性能一覧!A:A,MATCH(ROW(B131),APガラス性能一覧!$N:$N,0))),"")))</f>
        <v/>
      </c>
      <c r="C137" s="68" t="str">
        <f>IFERROR(VLOOKUP($B137,APガラス性能一覧!$A$2:$M$6097,2,0),"")</f>
        <v/>
      </c>
      <c r="D137" s="68" t="str">
        <f>IFERROR(VLOOKUP($B137,APガラス性能一覧!$A$2:$M$6097,3,0),"")</f>
        <v/>
      </c>
      <c r="E137" s="68" t="str">
        <f>IFERROR(VLOOKUP($B137,APガラス性能一覧!$A$2:$M$6097,4,0),"")</f>
        <v/>
      </c>
      <c r="F137" s="68" t="str">
        <f>IFERROR(VLOOKUP($B137,APガラス性能一覧!$A$2:$M$6097,5,0),"")</f>
        <v/>
      </c>
      <c r="G137" s="68" t="str">
        <f>IFERROR(VLOOKUP($B137,APガラス性能一覧!$A$2:$M$6097,6,0),"")</f>
        <v/>
      </c>
      <c r="H137" s="68" t="str">
        <f>IFERROR(VLOOKUP($B137,APガラス性能一覧!$A$2:$M$6097,7,0),"")</f>
        <v/>
      </c>
      <c r="I137" s="68" t="str">
        <f>IFERROR(VLOOKUP($B137,APガラス性能一覧!$A$2:$M$6097,8,0),"")</f>
        <v/>
      </c>
      <c r="J137" s="68" t="str">
        <f>IFERROR(VLOOKUP($B137,APガラス性能一覧!$A$2:$M$6097,9,0),"")</f>
        <v/>
      </c>
      <c r="K137" s="68" t="str">
        <f>IFERROR(VLOOKUP($B137,APガラス性能一覧!$A$2:$M$6097,10,0),"")</f>
        <v/>
      </c>
      <c r="L137" s="68" t="str">
        <f>IFERROR(VLOOKUP($B137,APガラス性能一覧!$A$2:$M$6097,11,0),"")</f>
        <v/>
      </c>
      <c r="M137" s="68" t="str">
        <f>IFERROR(VLOOKUP($B137,APガラス性能一覧!$A$2:$M$6097,12,0),"")</f>
        <v/>
      </c>
      <c r="N137" s="68" t="str">
        <f>IFERROR(VLOOKUP($B137,APガラス性能一覧!$A$2:$M$6097,13,0),"")</f>
        <v/>
      </c>
    </row>
    <row r="138" spans="2:14" x14ac:dyDescent="0.4">
      <c r="B138" s="68" t="str">
        <f>IF($D$2="","",IF($E$2=0.65,IFERROR(IF(INDEX(APガラス性能一覧!A:A,MATCH(ROW(B132),APガラス性能一覧!$O:$O,0))="","",INDEX(APガラス性能一覧!A:A,MATCH(ROW(B132),APガラス性能一覧!$O:$O,0))),""),IFERROR(IF(INDEX(APガラス性能一覧!A:A,MATCH(ROW(B132),APガラス性能一覧!$N:$N,0))="","",INDEX(APガラス性能一覧!A:A,MATCH(ROW(B132),APガラス性能一覧!$N:$N,0))),"")))</f>
        <v/>
      </c>
      <c r="C138" s="68" t="str">
        <f>IFERROR(VLOOKUP($B138,APガラス性能一覧!$A$2:$M$6097,2,0),"")</f>
        <v/>
      </c>
      <c r="D138" s="68" t="str">
        <f>IFERROR(VLOOKUP($B138,APガラス性能一覧!$A$2:$M$6097,3,0),"")</f>
        <v/>
      </c>
      <c r="E138" s="68" t="str">
        <f>IFERROR(VLOOKUP($B138,APガラス性能一覧!$A$2:$M$6097,4,0),"")</f>
        <v/>
      </c>
      <c r="F138" s="68" t="str">
        <f>IFERROR(VLOOKUP($B138,APガラス性能一覧!$A$2:$M$6097,5,0),"")</f>
        <v/>
      </c>
      <c r="G138" s="68" t="str">
        <f>IFERROR(VLOOKUP($B138,APガラス性能一覧!$A$2:$M$6097,6,0),"")</f>
        <v/>
      </c>
      <c r="H138" s="68" t="str">
        <f>IFERROR(VLOOKUP($B138,APガラス性能一覧!$A$2:$M$6097,7,0),"")</f>
        <v/>
      </c>
      <c r="I138" s="68" t="str">
        <f>IFERROR(VLOOKUP($B138,APガラス性能一覧!$A$2:$M$6097,8,0),"")</f>
        <v/>
      </c>
      <c r="J138" s="68" t="str">
        <f>IFERROR(VLOOKUP($B138,APガラス性能一覧!$A$2:$M$6097,9,0),"")</f>
        <v/>
      </c>
      <c r="K138" s="68" t="str">
        <f>IFERROR(VLOOKUP($B138,APガラス性能一覧!$A$2:$M$6097,10,0),"")</f>
        <v/>
      </c>
      <c r="L138" s="68" t="str">
        <f>IFERROR(VLOOKUP($B138,APガラス性能一覧!$A$2:$M$6097,11,0),"")</f>
        <v/>
      </c>
      <c r="M138" s="68" t="str">
        <f>IFERROR(VLOOKUP($B138,APガラス性能一覧!$A$2:$M$6097,12,0),"")</f>
        <v/>
      </c>
      <c r="N138" s="68" t="str">
        <f>IFERROR(VLOOKUP($B138,APガラス性能一覧!$A$2:$M$6097,13,0),"")</f>
        <v/>
      </c>
    </row>
    <row r="139" spans="2:14" x14ac:dyDescent="0.4">
      <c r="B139" s="68" t="str">
        <f>IF($D$2="","",IF($E$2=0.65,IFERROR(IF(INDEX(APガラス性能一覧!A:A,MATCH(ROW(B133),APガラス性能一覧!$O:$O,0))="","",INDEX(APガラス性能一覧!A:A,MATCH(ROW(B133),APガラス性能一覧!$O:$O,0))),""),IFERROR(IF(INDEX(APガラス性能一覧!A:A,MATCH(ROW(B133),APガラス性能一覧!$N:$N,0))="","",INDEX(APガラス性能一覧!A:A,MATCH(ROW(B133),APガラス性能一覧!$N:$N,0))),"")))</f>
        <v/>
      </c>
      <c r="C139" s="68" t="str">
        <f>IFERROR(VLOOKUP($B139,APガラス性能一覧!$A$2:$M$6097,2,0),"")</f>
        <v/>
      </c>
      <c r="D139" s="68" t="str">
        <f>IFERROR(VLOOKUP($B139,APガラス性能一覧!$A$2:$M$6097,3,0),"")</f>
        <v/>
      </c>
      <c r="E139" s="68" t="str">
        <f>IFERROR(VLOOKUP($B139,APガラス性能一覧!$A$2:$M$6097,4,0),"")</f>
        <v/>
      </c>
      <c r="F139" s="68" t="str">
        <f>IFERROR(VLOOKUP($B139,APガラス性能一覧!$A$2:$M$6097,5,0),"")</f>
        <v/>
      </c>
      <c r="G139" s="68" t="str">
        <f>IFERROR(VLOOKUP($B139,APガラス性能一覧!$A$2:$M$6097,6,0),"")</f>
        <v/>
      </c>
      <c r="H139" s="68" t="str">
        <f>IFERROR(VLOOKUP($B139,APガラス性能一覧!$A$2:$M$6097,7,0),"")</f>
        <v/>
      </c>
      <c r="I139" s="68" t="str">
        <f>IFERROR(VLOOKUP($B139,APガラス性能一覧!$A$2:$M$6097,8,0),"")</f>
        <v/>
      </c>
      <c r="J139" s="68" t="str">
        <f>IFERROR(VLOOKUP($B139,APガラス性能一覧!$A$2:$M$6097,9,0),"")</f>
        <v/>
      </c>
      <c r="K139" s="68" t="str">
        <f>IFERROR(VLOOKUP($B139,APガラス性能一覧!$A$2:$M$6097,10,0),"")</f>
        <v/>
      </c>
      <c r="L139" s="68" t="str">
        <f>IFERROR(VLOOKUP($B139,APガラス性能一覧!$A$2:$M$6097,11,0),"")</f>
        <v/>
      </c>
      <c r="M139" s="68" t="str">
        <f>IFERROR(VLOOKUP($B139,APガラス性能一覧!$A$2:$M$6097,12,0),"")</f>
        <v/>
      </c>
      <c r="N139" s="68" t="str">
        <f>IFERROR(VLOOKUP($B139,APガラス性能一覧!$A$2:$M$6097,13,0),"")</f>
        <v/>
      </c>
    </row>
    <row r="140" spans="2:14" x14ac:dyDescent="0.4">
      <c r="B140" s="68" t="str">
        <f>IF($D$2="","",IF($E$2=0.65,IFERROR(IF(INDEX(APガラス性能一覧!A:A,MATCH(ROW(B134),APガラス性能一覧!$O:$O,0))="","",INDEX(APガラス性能一覧!A:A,MATCH(ROW(B134),APガラス性能一覧!$O:$O,0))),""),IFERROR(IF(INDEX(APガラス性能一覧!A:A,MATCH(ROW(B134),APガラス性能一覧!$N:$N,0))="","",INDEX(APガラス性能一覧!A:A,MATCH(ROW(B134),APガラス性能一覧!$N:$N,0))),"")))</f>
        <v/>
      </c>
      <c r="C140" s="68" t="str">
        <f>IFERROR(VLOOKUP($B140,APガラス性能一覧!$A$2:$M$6097,2,0),"")</f>
        <v/>
      </c>
      <c r="D140" s="68" t="str">
        <f>IFERROR(VLOOKUP($B140,APガラス性能一覧!$A$2:$M$6097,3,0),"")</f>
        <v/>
      </c>
      <c r="E140" s="68" t="str">
        <f>IFERROR(VLOOKUP($B140,APガラス性能一覧!$A$2:$M$6097,4,0),"")</f>
        <v/>
      </c>
      <c r="F140" s="68" t="str">
        <f>IFERROR(VLOOKUP($B140,APガラス性能一覧!$A$2:$M$6097,5,0),"")</f>
        <v/>
      </c>
      <c r="G140" s="68" t="str">
        <f>IFERROR(VLOOKUP($B140,APガラス性能一覧!$A$2:$M$6097,6,0),"")</f>
        <v/>
      </c>
      <c r="H140" s="68" t="str">
        <f>IFERROR(VLOOKUP($B140,APガラス性能一覧!$A$2:$M$6097,7,0),"")</f>
        <v/>
      </c>
      <c r="I140" s="68" t="str">
        <f>IFERROR(VLOOKUP($B140,APガラス性能一覧!$A$2:$M$6097,8,0),"")</f>
        <v/>
      </c>
      <c r="J140" s="68" t="str">
        <f>IFERROR(VLOOKUP($B140,APガラス性能一覧!$A$2:$M$6097,9,0),"")</f>
        <v/>
      </c>
      <c r="K140" s="68" t="str">
        <f>IFERROR(VLOOKUP($B140,APガラス性能一覧!$A$2:$M$6097,10,0),"")</f>
        <v/>
      </c>
      <c r="L140" s="68" t="str">
        <f>IFERROR(VLOOKUP($B140,APガラス性能一覧!$A$2:$M$6097,11,0),"")</f>
        <v/>
      </c>
      <c r="M140" s="68" t="str">
        <f>IFERROR(VLOOKUP($B140,APガラス性能一覧!$A$2:$M$6097,12,0),"")</f>
        <v/>
      </c>
      <c r="N140" s="68" t="str">
        <f>IFERROR(VLOOKUP($B140,APガラス性能一覧!$A$2:$M$6097,13,0),"")</f>
        <v/>
      </c>
    </row>
    <row r="141" spans="2:14" x14ac:dyDescent="0.4">
      <c r="B141" s="68" t="str">
        <f>IF($D$2="","",IF($E$2=0.65,IFERROR(IF(INDEX(APガラス性能一覧!A:A,MATCH(ROW(B135),APガラス性能一覧!$O:$O,0))="","",INDEX(APガラス性能一覧!A:A,MATCH(ROW(B135),APガラス性能一覧!$O:$O,0))),""),IFERROR(IF(INDEX(APガラス性能一覧!A:A,MATCH(ROW(B135),APガラス性能一覧!$N:$N,0))="","",INDEX(APガラス性能一覧!A:A,MATCH(ROW(B135),APガラス性能一覧!$N:$N,0))),"")))</f>
        <v/>
      </c>
      <c r="C141" s="68" t="str">
        <f>IFERROR(VLOOKUP($B141,APガラス性能一覧!$A$2:$M$6097,2,0),"")</f>
        <v/>
      </c>
      <c r="D141" s="68" t="str">
        <f>IFERROR(VLOOKUP($B141,APガラス性能一覧!$A$2:$M$6097,3,0),"")</f>
        <v/>
      </c>
      <c r="E141" s="68" t="str">
        <f>IFERROR(VLOOKUP($B141,APガラス性能一覧!$A$2:$M$6097,4,0),"")</f>
        <v/>
      </c>
      <c r="F141" s="68" t="str">
        <f>IFERROR(VLOOKUP($B141,APガラス性能一覧!$A$2:$M$6097,5,0),"")</f>
        <v/>
      </c>
      <c r="G141" s="68" t="str">
        <f>IFERROR(VLOOKUP($B141,APガラス性能一覧!$A$2:$M$6097,6,0),"")</f>
        <v/>
      </c>
      <c r="H141" s="68" t="str">
        <f>IFERROR(VLOOKUP($B141,APガラス性能一覧!$A$2:$M$6097,7,0),"")</f>
        <v/>
      </c>
      <c r="I141" s="68" t="str">
        <f>IFERROR(VLOOKUP($B141,APガラス性能一覧!$A$2:$M$6097,8,0),"")</f>
        <v/>
      </c>
      <c r="J141" s="68" t="str">
        <f>IFERROR(VLOOKUP($B141,APガラス性能一覧!$A$2:$M$6097,9,0),"")</f>
        <v/>
      </c>
      <c r="K141" s="68" t="str">
        <f>IFERROR(VLOOKUP($B141,APガラス性能一覧!$A$2:$M$6097,10,0),"")</f>
        <v/>
      </c>
      <c r="L141" s="68" t="str">
        <f>IFERROR(VLOOKUP($B141,APガラス性能一覧!$A$2:$M$6097,11,0),"")</f>
        <v/>
      </c>
      <c r="M141" s="68" t="str">
        <f>IFERROR(VLOOKUP($B141,APガラス性能一覧!$A$2:$M$6097,12,0),"")</f>
        <v/>
      </c>
      <c r="N141" s="68" t="str">
        <f>IFERROR(VLOOKUP($B141,APガラス性能一覧!$A$2:$M$6097,13,0),"")</f>
        <v/>
      </c>
    </row>
    <row r="142" spans="2:14" x14ac:dyDescent="0.4">
      <c r="B142" s="68" t="str">
        <f>IF($D$2="","",IF($E$2=0.65,IFERROR(IF(INDEX(APガラス性能一覧!A:A,MATCH(ROW(B136),APガラス性能一覧!$O:$O,0))="","",INDEX(APガラス性能一覧!A:A,MATCH(ROW(B136),APガラス性能一覧!$O:$O,0))),""),IFERROR(IF(INDEX(APガラス性能一覧!A:A,MATCH(ROW(B136),APガラス性能一覧!$N:$N,0))="","",INDEX(APガラス性能一覧!A:A,MATCH(ROW(B136),APガラス性能一覧!$N:$N,0))),"")))</f>
        <v/>
      </c>
      <c r="C142" s="68" t="str">
        <f>IFERROR(VLOOKUP($B142,APガラス性能一覧!$A$2:$M$6097,2,0),"")</f>
        <v/>
      </c>
      <c r="D142" s="68" t="str">
        <f>IFERROR(VLOOKUP($B142,APガラス性能一覧!$A$2:$M$6097,3,0),"")</f>
        <v/>
      </c>
      <c r="E142" s="68" t="str">
        <f>IFERROR(VLOOKUP($B142,APガラス性能一覧!$A$2:$M$6097,4,0),"")</f>
        <v/>
      </c>
      <c r="F142" s="68" t="str">
        <f>IFERROR(VLOOKUP($B142,APガラス性能一覧!$A$2:$M$6097,5,0),"")</f>
        <v/>
      </c>
      <c r="G142" s="68" t="str">
        <f>IFERROR(VLOOKUP($B142,APガラス性能一覧!$A$2:$M$6097,6,0),"")</f>
        <v/>
      </c>
      <c r="H142" s="68" t="str">
        <f>IFERROR(VLOOKUP($B142,APガラス性能一覧!$A$2:$M$6097,7,0),"")</f>
        <v/>
      </c>
      <c r="I142" s="68" t="str">
        <f>IFERROR(VLOOKUP($B142,APガラス性能一覧!$A$2:$M$6097,8,0),"")</f>
        <v/>
      </c>
      <c r="J142" s="68" t="str">
        <f>IFERROR(VLOOKUP($B142,APガラス性能一覧!$A$2:$M$6097,9,0),"")</f>
        <v/>
      </c>
      <c r="K142" s="68" t="str">
        <f>IFERROR(VLOOKUP($B142,APガラス性能一覧!$A$2:$M$6097,10,0),"")</f>
        <v/>
      </c>
      <c r="L142" s="68" t="str">
        <f>IFERROR(VLOOKUP($B142,APガラス性能一覧!$A$2:$M$6097,11,0),"")</f>
        <v/>
      </c>
      <c r="M142" s="68" t="str">
        <f>IFERROR(VLOOKUP($B142,APガラス性能一覧!$A$2:$M$6097,12,0),"")</f>
        <v/>
      </c>
      <c r="N142" s="68" t="str">
        <f>IFERROR(VLOOKUP($B142,APガラス性能一覧!$A$2:$M$6097,13,0),"")</f>
        <v/>
      </c>
    </row>
    <row r="143" spans="2:14" x14ac:dyDescent="0.4">
      <c r="B143" s="68" t="str">
        <f>IF($D$2="","",IF($E$2=0.65,IFERROR(IF(INDEX(APガラス性能一覧!A:A,MATCH(ROW(B137),APガラス性能一覧!$O:$O,0))="","",INDEX(APガラス性能一覧!A:A,MATCH(ROW(B137),APガラス性能一覧!$O:$O,0))),""),IFERROR(IF(INDEX(APガラス性能一覧!A:A,MATCH(ROW(B137),APガラス性能一覧!$N:$N,0))="","",INDEX(APガラス性能一覧!A:A,MATCH(ROW(B137),APガラス性能一覧!$N:$N,0))),"")))</f>
        <v/>
      </c>
      <c r="C143" s="68" t="str">
        <f>IFERROR(VLOOKUP($B143,APガラス性能一覧!$A$2:$M$6097,2,0),"")</f>
        <v/>
      </c>
      <c r="D143" s="68" t="str">
        <f>IFERROR(VLOOKUP($B143,APガラス性能一覧!$A$2:$M$6097,3,0),"")</f>
        <v/>
      </c>
      <c r="E143" s="68" t="str">
        <f>IFERROR(VLOOKUP($B143,APガラス性能一覧!$A$2:$M$6097,4,0),"")</f>
        <v/>
      </c>
      <c r="F143" s="68" t="str">
        <f>IFERROR(VLOOKUP($B143,APガラス性能一覧!$A$2:$M$6097,5,0),"")</f>
        <v/>
      </c>
      <c r="G143" s="68" t="str">
        <f>IFERROR(VLOOKUP($B143,APガラス性能一覧!$A$2:$M$6097,6,0),"")</f>
        <v/>
      </c>
      <c r="H143" s="68" t="str">
        <f>IFERROR(VLOOKUP($B143,APガラス性能一覧!$A$2:$M$6097,7,0),"")</f>
        <v/>
      </c>
      <c r="I143" s="68" t="str">
        <f>IFERROR(VLOOKUP($B143,APガラス性能一覧!$A$2:$M$6097,8,0),"")</f>
        <v/>
      </c>
      <c r="J143" s="68" t="str">
        <f>IFERROR(VLOOKUP($B143,APガラス性能一覧!$A$2:$M$6097,9,0),"")</f>
        <v/>
      </c>
      <c r="K143" s="68" t="str">
        <f>IFERROR(VLOOKUP($B143,APガラス性能一覧!$A$2:$M$6097,10,0),"")</f>
        <v/>
      </c>
      <c r="L143" s="68" t="str">
        <f>IFERROR(VLOOKUP($B143,APガラス性能一覧!$A$2:$M$6097,11,0),"")</f>
        <v/>
      </c>
      <c r="M143" s="68" t="str">
        <f>IFERROR(VLOOKUP($B143,APガラス性能一覧!$A$2:$M$6097,12,0),"")</f>
        <v/>
      </c>
      <c r="N143" s="68" t="str">
        <f>IFERROR(VLOOKUP($B143,APガラス性能一覧!$A$2:$M$6097,13,0),"")</f>
        <v/>
      </c>
    </row>
    <row r="144" spans="2:14" x14ac:dyDescent="0.4">
      <c r="B144" s="68" t="str">
        <f>IF($D$2="","",IF($E$2=0.65,IFERROR(IF(INDEX(APガラス性能一覧!A:A,MATCH(ROW(B138),APガラス性能一覧!$O:$O,0))="","",INDEX(APガラス性能一覧!A:A,MATCH(ROW(B138),APガラス性能一覧!$O:$O,0))),""),IFERROR(IF(INDEX(APガラス性能一覧!A:A,MATCH(ROW(B138),APガラス性能一覧!$N:$N,0))="","",INDEX(APガラス性能一覧!A:A,MATCH(ROW(B138),APガラス性能一覧!$N:$N,0))),"")))</f>
        <v/>
      </c>
      <c r="C144" s="68" t="str">
        <f>IFERROR(VLOOKUP($B144,APガラス性能一覧!$A$2:$M$6097,2,0),"")</f>
        <v/>
      </c>
      <c r="D144" s="68" t="str">
        <f>IFERROR(VLOOKUP($B144,APガラス性能一覧!$A$2:$M$6097,3,0),"")</f>
        <v/>
      </c>
      <c r="E144" s="68" t="str">
        <f>IFERROR(VLOOKUP($B144,APガラス性能一覧!$A$2:$M$6097,4,0),"")</f>
        <v/>
      </c>
      <c r="F144" s="68" t="str">
        <f>IFERROR(VLOOKUP($B144,APガラス性能一覧!$A$2:$M$6097,5,0),"")</f>
        <v/>
      </c>
      <c r="G144" s="68" t="str">
        <f>IFERROR(VLOOKUP($B144,APガラス性能一覧!$A$2:$M$6097,6,0),"")</f>
        <v/>
      </c>
      <c r="H144" s="68" t="str">
        <f>IFERROR(VLOOKUP($B144,APガラス性能一覧!$A$2:$M$6097,7,0),"")</f>
        <v/>
      </c>
      <c r="I144" s="68" t="str">
        <f>IFERROR(VLOOKUP($B144,APガラス性能一覧!$A$2:$M$6097,8,0),"")</f>
        <v/>
      </c>
      <c r="J144" s="68" t="str">
        <f>IFERROR(VLOOKUP($B144,APガラス性能一覧!$A$2:$M$6097,9,0),"")</f>
        <v/>
      </c>
      <c r="K144" s="68" t="str">
        <f>IFERROR(VLOOKUP($B144,APガラス性能一覧!$A$2:$M$6097,10,0),"")</f>
        <v/>
      </c>
      <c r="L144" s="68" t="str">
        <f>IFERROR(VLOOKUP($B144,APガラス性能一覧!$A$2:$M$6097,11,0),"")</f>
        <v/>
      </c>
      <c r="M144" s="68" t="str">
        <f>IFERROR(VLOOKUP($B144,APガラス性能一覧!$A$2:$M$6097,12,0),"")</f>
        <v/>
      </c>
      <c r="N144" s="68" t="str">
        <f>IFERROR(VLOOKUP($B144,APガラス性能一覧!$A$2:$M$6097,13,0),"")</f>
        <v/>
      </c>
    </row>
    <row r="145" spans="2:14" x14ac:dyDescent="0.4">
      <c r="B145" s="68" t="str">
        <f>IF($D$2="","",IF($E$2=0.65,IFERROR(IF(INDEX(APガラス性能一覧!A:A,MATCH(ROW(B139),APガラス性能一覧!$O:$O,0))="","",INDEX(APガラス性能一覧!A:A,MATCH(ROW(B139),APガラス性能一覧!$O:$O,0))),""),IFERROR(IF(INDEX(APガラス性能一覧!A:A,MATCH(ROW(B139),APガラス性能一覧!$N:$N,0))="","",INDEX(APガラス性能一覧!A:A,MATCH(ROW(B139),APガラス性能一覧!$N:$N,0))),"")))</f>
        <v/>
      </c>
      <c r="C145" s="68" t="str">
        <f>IFERROR(VLOOKUP($B145,APガラス性能一覧!$A$2:$M$6097,2,0),"")</f>
        <v/>
      </c>
      <c r="D145" s="68" t="str">
        <f>IFERROR(VLOOKUP($B145,APガラス性能一覧!$A$2:$M$6097,3,0),"")</f>
        <v/>
      </c>
      <c r="E145" s="68" t="str">
        <f>IFERROR(VLOOKUP($B145,APガラス性能一覧!$A$2:$M$6097,4,0),"")</f>
        <v/>
      </c>
      <c r="F145" s="68" t="str">
        <f>IFERROR(VLOOKUP($B145,APガラス性能一覧!$A$2:$M$6097,5,0),"")</f>
        <v/>
      </c>
      <c r="G145" s="68" t="str">
        <f>IFERROR(VLOOKUP($B145,APガラス性能一覧!$A$2:$M$6097,6,0),"")</f>
        <v/>
      </c>
      <c r="H145" s="68" t="str">
        <f>IFERROR(VLOOKUP($B145,APガラス性能一覧!$A$2:$M$6097,7,0),"")</f>
        <v/>
      </c>
      <c r="I145" s="68" t="str">
        <f>IFERROR(VLOOKUP($B145,APガラス性能一覧!$A$2:$M$6097,8,0),"")</f>
        <v/>
      </c>
      <c r="J145" s="68" t="str">
        <f>IFERROR(VLOOKUP($B145,APガラス性能一覧!$A$2:$M$6097,9,0),"")</f>
        <v/>
      </c>
      <c r="K145" s="68" t="str">
        <f>IFERROR(VLOOKUP($B145,APガラス性能一覧!$A$2:$M$6097,10,0),"")</f>
        <v/>
      </c>
      <c r="L145" s="68" t="str">
        <f>IFERROR(VLOOKUP($B145,APガラス性能一覧!$A$2:$M$6097,11,0),"")</f>
        <v/>
      </c>
      <c r="M145" s="68" t="str">
        <f>IFERROR(VLOOKUP($B145,APガラス性能一覧!$A$2:$M$6097,12,0),"")</f>
        <v/>
      </c>
      <c r="N145" s="68" t="str">
        <f>IFERROR(VLOOKUP($B145,APガラス性能一覧!$A$2:$M$6097,13,0),"")</f>
        <v/>
      </c>
    </row>
    <row r="146" spans="2:14" x14ac:dyDescent="0.4">
      <c r="B146" s="68" t="str">
        <f>IF($D$2="","",IF($E$2=0.65,IFERROR(IF(INDEX(APガラス性能一覧!A:A,MATCH(ROW(B140),APガラス性能一覧!$O:$O,0))="","",INDEX(APガラス性能一覧!A:A,MATCH(ROW(B140),APガラス性能一覧!$O:$O,0))),""),IFERROR(IF(INDEX(APガラス性能一覧!A:A,MATCH(ROW(B140),APガラス性能一覧!$N:$N,0))="","",INDEX(APガラス性能一覧!A:A,MATCH(ROW(B140),APガラス性能一覧!$N:$N,0))),"")))</f>
        <v/>
      </c>
      <c r="C146" s="68" t="str">
        <f>IFERROR(VLOOKUP($B146,APガラス性能一覧!$A$2:$M$6097,2,0),"")</f>
        <v/>
      </c>
      <c r="D146" s="68" t="str">
        <f>IFERROR(VLOOKUP($B146,APガラス性能一覧!$A$2:$M$6097,3,0),"")</f>
        <v/>
      </c>
      <c r="E146" s="68" t="str">
        <f>IFERROR(VLOOKUP($B146,APガラス性能一覧!$A$2:$M$6097,4,0),"")</f>
        <v/>
      </c>
      <c r="F146" s="68" t="str">
        <f>IFERROR(VLOOKUP($B146,APガラス性能一覧!$A$2:$M$6097,5,0),"")</f>
        <v/>
      </c>
      <c r="G146" s="68" t="str">
        <f>IFERROR(VLOOKUP($B146,APガラス性能一覧!$A$2:$M$6097,6,0),"")</f>
        <v/>
      </c>
      <c r="H146" s="68" t="str">
        <f>IFERROR(VLOOKUP($B146,APガラス性能一覧!$A$2:$M$6097,7,0),"")</f>
        <v/>
      </c>
      <c r="I146" s="68" t="str">
        <f>IFERROR(VLOOKUP($B146,APガラス性能一覧!$A$2:$M$6097,8,0),"")</f>
        <v/>
      </c>
      <c r="J146" s="68" t="str">
        <f>IFERROR(VLOOKUP($B146,APガラス性能一覧!$A$2:$M$6097,9,0),"")</f>
        <v/>
      </c>
      <c r="K146" s="68" t="str">
        <f>IFERROR(VLOOKUP($B146,APガラス性能一覧!$A$2:$M$6097,10,0),"")</f>
        <v/>
      </c>
      <c r="L146" s="68" t="str">
        <f>IFERROR(VLOOKUP($B146,APガラス性能一覧!$A$2:$M$6097,11,0),"")</f>
        <v/>
      </c>
      <c r="M146" s="68" t="str">
        <f>IFERROR(VLOOKUP($B146,APガラス性能一覧!$A$2:$M$6097,12,0),"")</f>
        <v/>
      </c>
      <c r="N146" s="68" t="str">
        <f>IFERROR(VLOOKUP($B146,APガラス性能一覧!$A$2:$M$6097,13,0),"")</f>
        <v/>
      </c>
    </row>
    <row r="147" spans="2:14" x14ac:dyDescent="0.4">
      <c r="B147" s="68" t="str">
        <f>IF($D$2="","",IF($E$2=0.65,IFERROR(IF(INDEX(APガラス性能一覧!A:A,MATCH(ROW(B141),APガラス性能一覧!$O:$O,0))="","",INDEX(APガラス性能一覧!A:A,MATCH(ROW(B141),APガラス性能一覧!$O:$O,0))),""),IFERROR(IF(INDEX(APガラス性能一覧!A:A,MATCH(ROW(B141),APガラス性能一覧!$N:$N,0))="","",INDEX(APガラス性能一覧!A:A,MATCH(ROW(B141),APガラス性能一覧!$N:$N,0))),"")))</f>
        <v/>
      </c>
      <c r="C147" s="68" t="str">
        <f>IFERROR(VLOOKUP($B147,APガラス性能一覧!$A$2:$M$6097,2,0),"")</f>
        <v/>
      </c>
      <c r="D147" s="68" t="str">
        <f>IFERROR(VLOOKUP($B147,APガラス性能一覧!$A$2:$M$6097,3,0),"")</f>
        <v/>
      </c>
      <c r="E147" s="68" t="str">
        <f>IFERROR(VLOOKUP($B147,APガラス性能一覧!$A$2:$M$6097,4,0),"")</f>
        <v/>
      </c>
      <c r="F147" s="68" t="str">
        <f>IFERROR(VLOOKUP($B147,APガラス性能一覧!$A$2:$M$6097,5,0),"")</f>
        <v/>
      </c>
      <c r="G147" s="68" t="str">
        <f>IFERROR(VLOOKUP($B147,APガラス性能一覧!$A$2:$M$6097,6,0),"")</f>
        <v/>
      </c>
      <c r="H147" s="68" t="str">
        <f>IFERROR(VLOOKUP($B147,APガラス性能一覧!$A$2:$M$6097,7,0),"")</f>
        <v/>
      </c>
      <c r="I147" s="68" t="str">
        <f>IFERROR(VLOOKUP($B147,APガラス性能一覧!$A$2:$M$6097,8,0),"")</f>
        <v/>
      </c>
      <c r="J147" s="68" t="str">
        <f>IFERROR(VLOOKUP($B147,APガラス性能一覧!$A$2:$M$6097,9,0),"")</f>
        <v/>
      </c>
      <c r="K147" s="68" t="str">
        <f>IFERROR(VLOOKUP($B147,APガラス性能一覧!$A$2:$M$6097,10,0),"")</f>
        <v/>
      </c>
      <c r="L147" s="68" t="str">
        <f>IFERROR(VLOOKUP($B147,APガラス性能一覧!$A$2:$M$6097,11,0),"")</f>
        <v/>
      </c>
      <c r="M147" s="68" t="str">
        <f>IFERROR(VLOOKUP($B147,APガラス性能一覧!$A$2:$M$6097,12,0),"")</f>
        <v/>
      </c>
      <c r="N147" s="68" t="str">
        <f>IFERROR(VLOOKUP($B147,APガラス性能一覧!$A$2:$M$6097,13,0),"")</f>
        <v/>
      </c>
    </row>
    <row r="148" spans="2:14" x14ac:dyDescent="0.4">
      <c r="B148" s="68" t="str">
        <f>IF($D$2="","",IF($E$2=0.65,IFERROR(IF(INDEX(APガラス性能一覧!A:A,MATCH(ROW(B142),APガラス性能一覧!$O:$O,0))="","",INDEX(APガラス性能一覧!A:A,MATCH(ROW(B142),APガラス性能一覧!$O:$O,0))),""),IFERROR(IF(INDEX(APガラス性能一覧!A:A,MATCH(ROW(B142),APガラス性能一覧!$N:$N,0))="","",INDEX(APガラス性能一覧!A:A,MATCH(ROW(B142),APガラス性能一覧!$N:$N,0))),"")))</f>
        <v/>
      </c>
      <c r="C148" s="68" t="str">
        <f>IFERROR(VLOOKUP($B148,APガラス性能一覧!$A$2:$M$6097,2,0),"")</f>
        <v/>
      </c>
      <c r="D148" s="68" t="str">
        <f>IFERROR(VLOOKUP($B148,APガラス性能一覧!$A$2:$M$6097,3,0),"")</f>
        <v/>
      </c>
      <c r="E148" s="68" t="str">
        <f>IFERROR(VLOOKUP($B148,APガラス性能一覧!$A$2:$M$6097,4,0),"")</f>
        <v/>
      </c>
      <c r="F148" s="68" t="str">
        <f>IFERROR(VLOOKUP($B148,APガラス性能一覧!$A$2:$M$6097,5,0),"")</f>
        <v/>
      </c>
      <c r="G148" s="68" t="str">
        <f>IFERROR(VLOOKUP($B148,APガラス性能一覧!$A$2:$M$6097,6,0),"")</f>
        <v/>
      </c>
      <c r="H148" s="68" t="str">
        <f>IFERROR(VLOOKUP($B148,APガラス性能一覧!$A$2:$M$6097,7,0),"")</f>
        <v/>
      </c>
      <c r="I148" s="68" t="str">
        <f>IFERROR(VLOOKUP($B148,APガラス性能一覧!$A$2:$M$6097,8,0),"")</f>
        <v/>
      </c>
      <c r="J148" s="68" t="str">
        <f>IFERROR(VLOOKUP($B148,APガラス性能一覧!$A$2:$M$6097,9,0),"")</f>
        <v/>
      </c>
      <c r="K148" s="68" t="str">
        <f>IFERROR(VLOOKUP($B148,APガラス性能一覧!$A$2:$M$6097,10,0),"")</f>
        <v/>
      </c>
      <c r="L148" s="68" t="str">
        <f>IFERROR(VLOOKUP($B148,APガラス性能一覧!$A$2:$M$6097,11,0),"")</f>
        <v/>
      </c>
      <c r="M148" s="68" t="str">
        <f>IFERROR(VLOOKUP($B148,APガラス性能一覧!$A$2:$M$6097,12,0),"")</f>
        <v/>
      </c>
      <c r="N148" s="68" t="str">
        <f>IFERROR(VLOOKUP($B148,APガラス性能一覧!$A$2:$M$6097,13,0),"")</f>
        <v/>
      </c>
    </row>
    <row r="149" spans="2:14" x14ac:dyDescent="0.4">
      <c r="B149" s="68" t="str">
        <f>IF($D$2="","",IF($E$2=0.65,IFERROR(IF(INDEX(APガラス性能一覧!A:A,MATCH(ROW(B143),APガラス性能一覧!$O:$O,0))="","",INDEX(APガラス性能一覧!A:A,MATCH(ROW(B143),APガラス性能一覧!$O:$O,0))),""),IFERROR(IF(INDEX(APガラス性能一覧!A:A,MATCH(ROW(B143),APガラス性能一覧!$N:$N,0))="","",INDEX(APガラス性能一覧!A:A,MATCH(ROW(B143),APガラス性能一覧!$N:$N,0))),"")))</f>
        <v/>
      </c>
      <c r="C149" s="68" t="str">
        <f>IFERROR(VLOOKUP($B149,APガラス性能一覧!$A$2:$M$6097,2,0),"")</f>
        <v/>
      </c>
      <c r="D149" s="68" t="str">
        <f>IFERROR(VLOOKUP($B149,APガラス性能一覧!$A$2:$M$6097,3,0),"")</f>
        <v/>
      </c>
      <c r="E149" s="68" t="str">
        <f>IFERROR(VLOOKUP($B149,APガラス性能一覧!$A$2:$M$6097,4,0),"")</f>
        <v/>
      </c>
      <c r="F149" s="68" t="str">
        <f>IFERROR(VLOOKUP($B149,APガラス性能一覧!$A$2:$M$6097,5,0),"")</f>
        <v/>
      </c>
      <c r="G149" s="68" t="str">
        <f>IFERROR(VLOOKUP($B149,APガラス性能一覧!$A$2:$M$6097,6,0),"")</f>
        <v/>
      </c>
      <c r="H149" s="68" t="str">
        <f>IFERROR(VLOOKUP($B149,APガラス性能一覧!$A$2:$M$6097,7,0),"")</f>
        <v/>
      </c>
      <c r="I149" s="68" t="str">
        <f>IFERROR(VLOOKUP($B149,APガラス性能一覧!$A$2:$M$6097,8,0),"")</f>
        <v/>
      </c>
      <c r="J149" s="68" t="str">
        <f>IFERROR(VLOOKUP($B149,APガラス性能一覧!$A$2:$M$6097,9,0),"")</f>
        <v/>
      </c>
      <c r="K149" s="68" t="str">
        <f>IFERROR(VLOOKUP($B149,APガラス性能一覧!$A$2:$M$6097,10,0),"")</f>
        <v/>
      </c>
      <c r="L149" s="68" t="str">
        <f>IFERROR(VLOOKUP($B149,APガラス性能一覧!$A$2:$M$6097,11,0),"")</f>
        <v/>
      </c>
      <c r="M149" s="68" t="str">
        <f>IFERROR(VLOOKUP($B149,APガラス性能一覧!$A$2:$M$6097,12,0),"")</f>
        <v/>
      </c>
      <c r="N149" s="68" t="str">
        <f>IFERROR(VLOOKUP($B149,APガラス性能一覧!$A$2:$M$6097,13,0),"")</f>
        <v/>
      </c>
    </row>
    <row r="150" spans="2:14" x14ac:dyDescent="0.4">
      <c r="B150" s="68" t="str">
        <f>IF($D$2="","",IF($E$2=0.65,IFERROR(IF(INDEX(APガラス性能一覧!A:A,MATCH(ROW(B144),APガラス性能一覧!$O:$O,0))="","",INDEX(APガラス性能一覧!A:A,MATCH(ROW(B144),APガラス性能一覧!$O:$O,0))),""),IFERROR(IF(INDEX(APガラス性能一覧!A:A,MATCH(ROW(B144),APガラス性能一覧!$N:$N,0))="","",INDEX(APガラス性能一覧!A:A,MATCH(ROW(B144),APガラス性能一覧!$N:$N,0))),"")))</f>
        <v/>
      </c>
      <c r="C150" s="68" t="str">
        <f>IFERROR(VLOOKUP($B150,APガラス性能一覧!$A$2:$M$6097,2,0),"")</f>
        <v/>
      </c>
      <c r="D150" s="68" t="str">
        <f>IFERROR(VLOOKUP($B150,APガラス性能一覧!$A$2:$M$6097,3,0),"")</f>
        <v/>
      </c>
      <c r="E150" s="68" t="str">
        <f>IFERROR(VLOOKUP($B150,APガラス性能一覧!$A$2:$M$6097,4,0),"")</f>
        <v/>
      </c>
      <c r="F150" s="68" t="str">
        <f>IFERROR(VLOOKUP($B150,APガラス性能一覧!$A$2:$M$6097,5,0),"")</f>
        <v/>
      </c>
      <c r="G150" s="68" t="str">
        <f>IFERROR(VLOOKUP($B150,APガラス性能一覧!$A$2:$M$6097,6,0),"")</f>
        <v/>
      </c>
      <c r="H150" s="68" t="str">
        <f>IFERROR(VLOOKUP($B150,APガラス性能一覧!$A$2:$M$6097,7,0),"")</f>
        <v/>
      </c>
      <c r="I150" s="68" t="str">
        <f>IFERROR(VLOOKUP($B150,APガラス性能一覧!$A$2:$M$6097,8,0),"")</f>
        <v/>
      </c>
      <c r="J150" s="68" t="str">
        <f>IFERROR(VLOOKUP($B150,APガラス性能一覧!$A$2:$M$6097,9,0),"")</f>
        <v/>
      </c>
      <c r="K150" s="68" t="str">
        <f>IFERROR(VLOOKUP($B150,APガラス性能一覧!$A$2:$M$6097,10,0),"")</f>
        <v/>
      </c>
      <c r="L150" s="68" t="str">
        <f>IFERROR(VLOOKUP($B150,APガラス性能一覧!$A$2:$M$6097,11,0),"")</f>
        <v/>
      </c>
      <c r="M150" s="68" t="str">
        <f>IFERROR(VLOOKUP($B150,APガラス性能一覧!$A$2:$M$6097,12,0),"")</f>
        <v/>
      </c>
      <c r="N150" s="68" t="str">
        <f>IFERROR(VLOOKUP($B150,APガラス性能一覧!$A$2:$M$6097,13,0),"")</f>
        <v/>
      </c>
    </row>
    <row r="151" spans="2:14" x14ac:dyDescent="0.4">
      <c r="B151" s="68" t="str">
        <f>IF($D$2="","",IF($E$2=0.65,IFERROR(IF(INDEX(APガラス性能一覧!A:A,MATCH(ROW(B145),APガラス性能一覧!$O:$O,0))="","",INDEX(APガラス性能一覧!A:A,MATCH(ROW(B145),APガラス性能一覧!$O:$O,0))),""),IFERROR(IF(INDEX(APガラス性能一覧!A:A,MATCH(ROW(B145),APガラス性能一覧!$N:$N,0))="","",INDEX(APガラス性能一覧!A:A,MATCH(ROW(B145),APガラス性能一覧!$N:$N,0))),"")))</f>
        <v/>
      </c>
      <c r="C151" s="68" t="str">
        <f>IFERROR(VLOOKUP($B151,APガラス性能一覧!$A$2:$M$6097,2,0),"")</f>
        <v/>
      </c>
      <c r="D151" s="68" t="str">
        <f>IFERROR(VLOOKUP($B151,APガラス性能一覧!$A$2:$M$6097,3,0),"")</f>
        <v/>
      </c>
      <c r="E151" s="68" t="str">
        <f>IFERROR(VLOOKUP($B151,APガラス性能一覧!$A$2:$M$6097,4,0),"")</f>
        <v/>
      </c>
      <c r="F151" s="68" t="str">
        <f>IFERROR(VLOOKUP($B151,APガラス性能一覧!$A$2:$M$6097,5,0),"")</f>
        <v/>
      </c>
      <c r="G151" s="68" t="str">
        <f>IFERROR(VLOOKUP($B151,APガラス性能一覧!$A$2:$M$6097,6,0),"")</f>
        <v/>
      </c>
      <c r="H151" s="68" t="str">
        <f>IFERROR(VLOOKUP($B151,APガラス性能一覧!$A$2:$M$6097,7,0),"")</f>
        <v/>
      </c>
      <c r="I151" s="68" t="str">
        <f>IFERROR(VLOOKUP($B151,APガラス性能一覧!$A$2:$M$6097,8,0),"")</f>
        <v/>
      </c>
      <c r="J151" s="68" t="str">
        <f>IFERROR(VLOOKUP($B151,APガラス性能一覧!$A$2:$M$6097,9,0),"")</f>
        <v/>
      </c>
      <c r="K151" s="68" t="str">
        <f>IFERROR(VLOOKUP($B151,APガラス性能一覧!$A$2:$M$6097,10,0),"")</f>
        <v/>
      </c>
      <c r="L151" s="68" t="str">
        <f>IFERROR(VLOOKUP($B151,APガラス性能一覧!$A$2:$M$6097,11,0),"")</f>
        <v/>
      </c>
      <c r="M151" s="68" t="str">
        <f>IFERROR(VLOOKUP($B151,APガラス性能一覧!$A$2:$M$6097,12,0),"")</f>
        <v/>
      </c>
      <c r="N151" s="68" t="str">
        <f>IFERROR(VLOOKUP($B151,APガラス性能一覧!$A$2:$M$6097,13,0),"")</f>
        <v/>
      </c>
    </row>
    <row r="152" spans="2:14" x14ac:dyDescent="0.4">
      <c r="B152" s="68" t="str">
        <f>IF($D$2="","",IF($E$2=0.65,IFERROR(IF(INDEX(APガラス性能一覧!A:A,MATCH(ROW(B146),APガラス性能一覧!$O:$O,0))="","",INDEX(APガラス性能一覧!A:A,MATCH(ROW(B146),APガラス性能一覧!$O:$O,0))),""),IFERROR(IF(INDEX(APガラス性能一覧!A:A,MATCH(ROW(B146),APガラス性能一覧!$N:$N,0))="","",INDEX(APガラス性能一覧!A:A,MATCH(ROW(B146),APガラス性能一覧!$N:$N,0))),"")))</f>
        <v/>
      </c>
      <c r="C152" s="68" t="str">
        <f>IFERROR(VLOOKUP($B152,APガラス性能一覧!$A$2:$M$6097,2,0),"")</f>
        <v/>
      </c>
      <c r="D152" s="68" t="str">
        <f>IFERROR(VLOOKUP($B152,APガラス性能一覧!$A$2:$M$6097,3,0),"")</f>
        <v/>
      </c>
      <c r="E152" s="68" t="str">
        <f>IFERROR(VLOOKUP($B152,APガラス性能一覧!$A$2:$M$6097,4,0),"")</f>
        <v/>
      </c>
      <c r="F152" s="68" t="str">
        <f>IFERROR(VLOOKUP($B152,APガラス性能一覧!$A$2:$M$6097,5,0),"")</f>
        <v/>
      </c>
      <c r="G152" s="68" t="str">
        <f>IFERROR(VLOOKUP($B152,APガラス性能一覧!$A$2:$M$6097,6,0),"")</f>
        <v/>
      </c>
      <c r="H152" s="68" t="str">
        <f>IFERROR(VLOOKUP($B152,APガラス性能一覧!$A$2:$M$6097,7,0),"")</f>
        <v/>
      </c>
      <c r="I152" s="68" t="str">
        <f>IFERROR(VLOOKUP($B152,APガラス性能一覧!$A$2:$M$6097,8,0),"")</f>
        <v/>
      </c>
      <c r="J152" s="68" t="str">
        <f>IFERROR(VLOOKUP($B152,APガラス性能一覧!$A$2:$M$6097,9,0),"")</f>
        <v/>
      </c>
      <c r="K152" s="68" t="str">
        <f>IFERROR(VLOOKUP($B152,APガラス性能一覧!$A$2:$M$6097,10,0),"")</f>
        <v/>
      </c>
      <c r="L152" s="68" t="str">
        <f>IFERROR(VLOOKUP($B152,APガラス性能一覧!$A$2:$M$6097,11,0),"")</f>
        <v/>
      </c>
      <c r="M152" s="68" t="str">
        <f>IFERROR(VLOOKUP($B152,APガラス性能一覧!$A$2:$M$6097,12,0),"")</f>
        <v/>
      </c>
      <c r="N152" s="68" t="str">
        <f>IFERROR(VLOOKUP($B152,APガラス性能一覧!$A$2:$M$6097,13,0),"")</f>
        <v/>
      </c>
    </row>
    <row r="153" spans="2:14" x14ac:dyDescent="0.4">
      <c r="B153" s="68" t="str">
        <f>IF($D$2="","",IF($E$2=0.65,IFERROR(IF(INDEX(APガラス性能一覧!A:A,MATCH(ROW(B147),APガラス性能一覧!$O:$O,0))="","",INDEX(APガラス性能一覧!A:A,MATCH(ROW(B147),APガラス性能一覧!$O:$O,0))),""),IFERROR(IF(INDEX(APガラス性能一覧!A:A,MATCH(ROW(B147),APガラス性能一覧!$N:$N,0))="","",INDEX(APガラス性能一覧!A:A,MATCH(ROW(B147),APガラス性能一覧!$N:$N,0))),"")))</f>
        <v/>
      </c>
      <c r="C153" s="68" t="str">
        <f>IFERROR(VLOOKUP($B153,APガラス性能一覧!$A$2:$M$6097,2,0),"")</f>
        <v/>
      </c>
      <c r="D153" s="68" t="str">
        <f>IFERROR(VLOOKUP($B153,APガラス性能一覧!$A$2:$M$6097,3,0),"")</f>
        <v/>
      </c>
      <c r="E153" s="68" t="str">
        <f>IFERROR(VLOOKUP($B153,APガラス性能一覧!$A$2:$M$6097,4,0),"")</f>
        <v/>
      </c>
      <c r="F153" s="68" t="str">
        <f>IFERROR(VLOOKUP($B153,APガラス性能一覧!$A$2:$M$6097,5,0),"")</f>
        <v/>
      </c>
      <c r="G153" s="68" t="str">
        <f>IFERROR(VLOOKUP($B153,APガラス性能一覧!$A$2:$M$6097,6,0),"")</f>
        <v/>
      </c>
      <c r="H153" s="68" t="str">
        <f>IFERROR(VLOOKUP($B153,APガラス性能一覧!$A$2:$M$6097,7,0),"")</f>
        <v/>
      </c>
      <c r="I153" s="68" t="str">
        <f>IFERROR(VLOOKUP($B153,APガラス性能一覧!$A$2:$M$6097,8,0),"")</f>
        <v/>
      </c>
      <c r="J153" s="68" t="str">
        <f>IFERROR(VLOOKUP($B153,APガラス性能一覧!$A$2:$M$6097,9,0),"")</f>
        <v/>
      </c>
      <c r="K153" s="68" t="str">
        <f>IFERROR(VLOOKUP($B153,APガラス性能一覧!$A$2:$M$6097,10,0),"")</f>
        <v/>
      </c>
      <c r="L153" s="68" t="str">
        <f>IFERROR(VLOOKUP($B153,APガラス性能一覧!$A$2:$M$6097,11,0),"")</f>
        <v/>
      </c>
      <c r="M153" s="68" t="str">
        <f>IFERROR(VLOOKUP($B153,APガラス性能一覧!$A$2:$M$6097,12,0),"")</f>
        <v/>
      </c>
      <c r="N153" s="68" t="str">
        <f>IFERROR(VLOOKUP($B153,APガラス性能一覧!$A$2:$M$6097,13,0),"")</f>
        <v/>
      </c>
    </row>
    <row r="154" spans="2:14" x14ac:dyDescent="0.4">
      <c r="B154" s="68" t="str">
        <f>IF($D$2="","",IF($E$2=0.65,IFERROR(IF(INDEX(APガラス性能一覧!A:A,MATCH(ROW(B148),APガラス性能一覧!$O:$O,0))="","",INDEX(APガラス性能一覧!A:A,MATCH(ROW(B148),APガラス性能一覧!$O:$O,0))),""),IFERROR(IF(INDEX(APガラス性能一覧!A:A,MATCH(ROW(B148),APガラス性能一覧!$N:$N,0))="","",INDEX(APガラス性能一覧!A:A,MATCH(ROW(B148),APガラス性能一覧!$N:$N,0))),"")))</f>
        <v/>
      </c>
      <c r="C154" s="68" t="str">
        <f>IFERROR(VLOOKUP($B154,APガラス性能一覧!$A$2:$M$6097,2,0),"")</f>
        <v/>
      </c>
      <c r="D154" s="68" t="str">
        <f>IFERROR(VLOOKUP($B154,APガラス性能一覧!$A$2:$M$6097,3,0),"")</f>
        <v/>
      </c>
      <c r="E154" s="68" t="str">
        <f>IFERROR(VLOOKUP($B154,APガラス性能一覧!$A$2:$M$6097,4,0),"")</f>
        <v/>
      </c>
      <c r="F154" s="68" t="str">
        <f>IFERROR(VLOOKUP($B154,APガラス性能一覧!$A$2:$M$6097,5,0),"")</f>
        <v/>
      </c>
      <c r="G154" s="68" t="str">
        <f>IFERROR(VLOOKUP($B154,APガラス性能一覧!$A$2:$M$6097,6,0),"")</f>
        <v/>
      </c>
      <c r="H154" s="68" t="str">
        <f>IFERROR(VLOOKUP($B154,APガラス性能一覧!$A$2:$M$6097,7,0),"")</f>
        <v/>
      </c>
      <c r="I154" s="68" t="str">
        <f>IFERROR(VLOOKUP($B154,APガラス性能一覧!$A$2:$M$6097,8,0),"")</f>
        <v/>
      </c>
      <c r="J154" s="68" t="str">
        <f>IFERROR(VLOOKUP($B154,APガラス性能一覧!$A$2:$M$6097,9,0),"")</f>
        <v/>
      </c>
      <c r="K154" s="68" t="str">
        <f>IFERROR(VLOOKUP($B154,APガラス性能一覧!$A$2:$M$6097,10,0),"")</f>
        <v/>
      </c>
      <c r="L154" s="68" t="str">
        <f>IFERROR(VLOOKUP($B154,APガラス性能一覧!$A$2:$M$6097,11,0),"")</f>
        <v/>
      </c>
      <c r="M154" s="68" t="str">
        <f>IFERROR(VLOOKUP($B154,APガラス性能一覧!$A$2:$M$6097,12,0),"")</f>
        <v/>
      </c>
      <c r="N154" s="68" t="str">
        <f>IFERROR(VLOOKUP($B154,APガラス性能一覧!$A$2:$M$6097,13,0),"")</f>
        <v/>
      </c>
    </row>
    <row r="155" spans="2:14" x14ac:dyDescent="0.4">
      <c r="B155" s="68" t="str">
        <f>IF($D$2="","",IF($E$2=0.65,IFERROR(IF(INDEX(APガラス性能一覧!A:A,MATCH(ROW(B149),APガラス性能一覧!$O:$O,0))="","",INDEX(APガラス性能一覧!A:A,MATCH(ROW(B149),APガラス性能一覧!$O:$O,0))),""),IFERROR(IF(INDEX(APガラス性能一覧!A:A,MATCH(ROW(B149),APガラス性能一覧!$N:$N,0))="","",INDEX(APガラス性能一覧!A:A,MATCH(ROW(B149),APガラス性能一覧!$N:$N,0))),"")))</f>
        <v/>
      </c>
      <c r="C155" s="68" t="str">
        <f>IFERROR(VLOOKUP($B155,APガラス性能一覧!$A$2:$M$6097,2,0),"")</f>
        <v/>
      </c>
      <c r="D155" s="68" t="str">
        <f>IFERROR(VLOOKUP($B155,APガラス性能一覧!$A$2:$M$6097,3,0),"")</f>
        <v/>
      </c>
      <c r="E155" s="68" t="str">
        <f>IFERROR(VLOOKUP($B155,APガラス性能一覧!$A$2:$M$6097,4,0),"")</f>
        <v/>
      </c>
      <c r="F155" s="68" t="str">
        <f>IFERROR(VLOOKUP($B155,APガラス性能一覧!$A$2:$M$6097,5,0),"")</f>
        <v/>
      </c>
      <c r="G155" s="68" t="str">
        <f>IFERROR(VLOOKUP($B155,APガラス性能一覧!$A$2:$M$6097,6,0),"")</f>
        <v/>
      </c>
      <c r="H155" s="68" t="str">
        <f>IFERROR(VLOOKUP($B155,APガラス性能一覧!$A$2:$M$6097,7,0),"")</f>
        <v/>
      </c>
      <c r="I155" s="68" t="str">
        <f>IFERROR(VLOOKUP($B155,APガラス性能一覧!$A$2:$M$6097,8,0),"")</f>
        <v/>
      </c>
      <c r="J155" s="68" t="str">
        <f>IFERROR(VLOOKUP($B155,APガラス性能一覧!$A$2:$M$6097,9,0),"")</f>
        <v/>
      </c>
      <c r="K155" s="68" t="str">
        <f>IFERROR(VLOOKUP($B155,APガラス性能一覧!$A$2:$M$6097,10,0),"")</f>
        <v/>
      </c>
      <c r="L155" s="68" t="str">
        <f>IFERROR(VLOOKUP($B155,APガラス性能一覧!$A$2:$M$6097,11,0),"")</f>
        <v/>
      </c>
      <c r="M155" s="68" t="str">
        <f>IFERROR(VLOOKUP($B155,APガラス性能一覧!$A$2:$M$6097,12,0),"")</f>
        <v/>
      </c>
      <c r="N155" s="68" t="str">
        <f>IFERROR(VLOOKUP($B155,APガラス性能一覧!$A$2:$M$6097,13,0),"")</f>
        <v/>
      </c>
    </row>
    <row r="156" spans="2:14" x14ac:dyDescent="0.4">
      <c r="B156" s="68" t="str">
        <f>IF($D$2="","",IF($E$2=0.65,IFERROR(IF(INDEX(APガラス性能一覧!A:A,MATCH(ROW(B150),APガラス性能一覧!$O:$O,0))="","",INDEX(APガラス性能一覧!A:A,MATCH(ROW(B150),APガラス性能一覧!$O:$O,0))),""),IFERROR(IF(INDEX(APガラス性能一覧!A:A,MATCH(ROW(B150),APガラス性能一覧!$N:$N,0))="","",INDEX(APガラス性能一覧!A:A,MATCH(ROW(B150),APガラス性能一覧!$N:$N,0))),"")))</f>
        <v/>
      </c>
      <c r="C156" s="68" t="str">
        <f>IFERROR(VLOOKUP($B156,APガラス性能一覧!$A$2:$M$6097,2,0),"")</f>
        <v/>
      </c>
      <c r="D156" s="68" t="str">
        <f>IFERROR(VLOOKUP($B156,APガラス性能一覧!$A$2:$M$6097,3,0),"")</f>
        <v/>
      </c>
      <c r="E156" s="68" t="str">
        <f>IFERROR(VLOOKUP($B156,APガラス性能一覧!$A$2:$M$6097,4,0),"")</f>
        <v/>
      </c>
      <c r="F156" s="68" t="str">
        <f>IFERROR(VLOOKUP($B156,APガラス性能一覧!$A$2:$M$6097,5,0),"")</f>
        <v/>
      </c>
      <c r="G156" s="68" t="str">
        <f>IFERROR(VLOOKUP($B156,APガラス性能一覧!$A$2:$M$6097,6,0),"")</f>
        <v/>
      </c>
      <c r="H156" s="68" t="str">
        <f>IFERROR(VLOOKUP($B156,APガラス性能一覧!$A$2:$M$6097,7,0),"")</f>
        <v/>
      </c>
      <c r="I156" s="68" t="str">
        <f>IFERROR(VLOOKUP($B156,APガラス性能一覧!$A$2:$M$6097,8,0),"")</f>
        <v/>
      </c>
      <c r="J156" s="68" t="str">
        <f>IFERROR(VLOOKUP($B156,APガラス性能一覧!$A$2:$M$6097,9,0),"")</f>
        <v/>
      </c>
      <c r="K156" s="68" t="str">
        <f>IFERROR(VLOOKUP($B156,APガラス性能一覧!$A$2:$M$6097,10,0),"")</f>
        <v/>
      </c>
      <c r="L156" s="68" t="str">
        <f>IFERROR(VLOOKUP($B156,APガラス性能一覧!$A$2:$M$6097,11,0),"")</f>
        <v/>
      </c>
      <c r="M156" s="68" t="str">
        <f>IFERROR(VLOOKUP($B156,APガラス性能一覧!$A$2:$M$6097,12,0),"")</f>
        <v/>
      </c>
      <c r="N156" s="68" t="str">
        <f>IFERROR(VLOOKUP($B156,APガラス性能一覧!$A$2:$M$6097,13,0),"")</f>
        <v/>
      </c>
    </row>
    <row r="157" spans="2:14" x14ac:dyDescent="0.4">
      <c r="B157" s="68" t="str">
        <f>IF($D$2="","",IF($E$2=0.65,IFERROR(IF(INDEX(APガラス性能一覧!A:A,MATCH(ROW(B151),APガラス性能一覧!$O:$O,0))="","",INDEX(APガラス性能一覧!A:A,MATCH(ROW(B151),APガラス性能一覧!$O:$O,0))),""),IFERROR(IF(INDEX(APガラス性能一覧!A:A,MATCH(ROW(B151),APガラス性能一覧!$N:$N,0))="","",INDEX(APガラス性能一覧!A:A,MATCH(ROW(B151),APガラス性能一覧!$N:$N,0))),"")))</f>
        <v/>
      </c>
      <c r="C157" s="68" t="str">
        <f>IFERROR(VLOOKUP($B157,APガラス性能一覧!$A$2:$M$6097,2,0),"")</f>
        <v/>
      </c>
      <c r="D157" s="68" t="str">
        <f>IFERROR(VLOOKUP($B157,APガラス性能一覧!$A$2:$M$6097,3,0),"")</f>
        <v/>
      </c>
      <c r="E157" s="68" t="str">
        <f>IFERROR(VLOOKUP($B157,APガラス性能一覧!$A$2:$M$6097,4,0),"")</f>
        <v/>
      </c>
      <c r="F157" s="68" t="str">
        <f>IFERROR(VLOOKUP($B157,APガラス性能一覧!$A$2:$M$6097,5,0),"")</f>
        <v/>
      </c>
      <c r="G157" s="68" t="str">
        <f>IFERROR(VLOOKUP($B157,APガラス性能一覧!$A$2:$M$6097,6,0),"")</f>
        <v/>
      </c>
      <c r="H157" s="68" t="str">
        <f>IFERROR(VLOOKUP($B157,APガラス性能一覧!$A$2:$M$6097,7,0),"")</f>
        <v/>
      </c>
      <c r="I157" s="68" t="str">
        <f>IFERROR(VLOOKUP($B157,APガラス性能一覧!$A$2:$M$6097,8,0),"")</f>
        <v/>
      </c>
      <c r="J157" s="68" t="str">
        <f>IFERROR(VLOOKUP($B157,APガラス性能一覧!$A$2:$M$6097,9,0),"")</f>
        <v/>
      </c>
      <c r="K157" s="68" t="str">
        <f>IFERROR(VLOOKUP($B157,APガラス性能一覧!$A$2:$M$6097,10,0),"")</f>
        <v/>
      </c>
      <c r="L157" s="68" t="str">
        <f>IFERROR(VLOOKUP($B157,APガラス性能一覧!$A$2:$M$6097,11,0),"")</f>
        <v/>
      </c>
      <c r="M157" s="68" t="str">
        <f>IFERROR(VLOOKUP($B157,APガラス性能一覧!$A$2:$M$6097,12,0),"")</f>
        <v/>
      </c>
      <c r="N157" s="68" t="str">
        <f>IFERROR(VLOOKUP($B157,APガラス性能一覧!$A$2:$M$6097,13,0),"")</f>
        <v/>
      </c>
    </row>
    <row r="158" spans="2:14" x14ac:dyDescent="0.4">
      <c r="B158" s="68" t="str">
        <f>IF($D$2="","",IF($E$2=0.65,IFERROR(IF(INDEX(APガラス性能一覧!A:A,MATCH(ROW(B152),APガラス性能一覧!$O:$O,0))="","",INDEX(APガラス性能一覧!A:A,MATCH(ROW(B152),APガラス性能一覧!$O:$O,0))),""),IFERROR(IF(INDEX(APガラス性能一覧!A:A,MATCH(ROW(B152),APガラス性能一覧!$N:$N,0))="","",INDEX(APガラス性能一覧!A:A,MATCH(ROW(B152),APガラス性能一覧!$N:$N,0))),"")))</f>
        <v/>
      </c>
      <c r="C158" s="68" t="str">
        <f>IFERROR(VLOOKUP($B158,APガラス性能一覧!$A$2:$M$6097,2,0),"")</f>
        <v/>
      </c>
      <c r="D158" s="68" t="str">
        <f>IFERROR(VLOOKUP($B158,APガラス性能一覧!$A$2:$M$6097,3,0),"")</f>
        <v/>
      </c>
      <c r="E158" s="68" t="str">
        <f>IFERROR(VLOOKUP($B158,APガラス性能一覧!$A$2:$M$6097,4,0),"")</f>
        <v/>
      </c>
      <c r="F158" s="68" t="str">
        <f>IFERROR(VLOOKUP($B158,APガラス性能一覧!$A$2:$M$6097,5,0),"")</f>
        <v/>
      </c>
      <c r="G158" s="68" t="str">
        <f>IFERROR(VLOOKUP($B158,APガラス性能一覧!$A$2:$M$6097,6,0),"")</f>
        <v/>
      </c>
      <c r="H158" s="68" t="str">
        <f>IFERROR(VLOOKUP($B158,APガラス性能一覧!$A$2:$M$6097,7,0),"")</f>
        <v/>
      </c>
      <c r="I158" s="68" t="str">
        <f>IFERROR(VLOOKUP($B158,APガラス性能一覧!$A$2:$M$6097,8,0),"")</f>
        <v/>
      </c>
      <c r="J158" s="68" t="str">
        <f>IFERROR(VLOOKUP($B158,APガラス性能一覧!$A$2:$M$6097,9,0),"")</f>
        <v/>
      </c>
      <c r="K158" s="68" t="str">
        <f>IFERROR(VLOOKUP($B158,APガラス性能一覧!$A$2:$M$6097,10,0),"")</f>
        <v/>
      </c>
      <c r="L158" s="68" t="str">
        <f>IFERROR(VLOOKUP($B158,APガラス性能一覧!$A$2:$M$6097,11,0),"")</f>
        <v/>
      </c>
      <c r="M158" s="68" t="str">
        <f>IFERROR(VLOOKUP($B158,APガラス性能一覧!$A$2:$M$6097,12,0),"")</f>
        <v/>
      </c>
      <c r="N158" s="68" t="str">
        <f>IFERROR(VLOOKUP($B158,APガラス性能一覧!$A$2:$M$6097,13,0),"")</f>
        <v/>
      </c>
    </row>
    <row r="159" spans="2:14" x14ac:dyDescent="0.4">
      <c r="B159" s="68" t="str">
        <f>IF($D$2="","",IF($E$2=0.65,IFERROR(IF(INDEX(APガラス性能一覧!A:A,MATCH(ROW(B153),APガラス性能一覧!$O:$O,0))="","",INDEX(APガラス性能一覧!A:A,MATCH(ROW(B153),APガラス性能一覧!$O:$O,0))),""),IFERROR(IF(INDEX(APガラス性能一覧!A:A,MATCH(ROW(B153),APガラス性能一覧!$N:$N,0))="","",INDEX(APガラス性能一覧!A:A,MATCH(ROW(B153),APガラス性能一覧!$N:$N,0))),"")))</f>
        <v/>
      </c>
      <c r="C159" s="68" t="str">
        <f>IFERROR(VLOOKUP($B159,APガラス性能一覧!$A$2:$M$6097,2,0),"")</f>
        <v/>
      </c>
      <c r="D159" s="68" t="str">
        <f>IFERROR(VLOOKUP($B159,APガラス性能一覧!$A$2:$M$6097,3,0),"")</f>
        <v/>
      </c>
      <c r="E159" s="68" t="str">
        <f>IFERROR(VLOOKUP($B159,APガラス性能一覧!$A$2:$M$6097,4,0),"")</f>
        <v/>
      </c>
      <c r="F159" s="68" t="str">
        <f>IFERROR(VLOOKUP($B159,APガラス性能一覧!$A$2:$M$6097,5,0),"")</f>
        <v/>
      </c>
      <c r="G159" s="68" t="str">
        <f>IFERROR(VLOOKUP($B159,APガラス性能一覧!$A$2:$M$6097,6,0),"")</f>
        <v/>
      </c>
      <c r="H159" s="68" t="str">
        <f>IFERROR(VLOOKUP($B159,APガラス性能一覧!$A$2:$M$6097,7,0),"")</f>
        <v/>
      </c>
      <c r="I159" s="68" t="str">
        <f>IFERROR(VLOOKUP($B159,APガラス性能一覧!$A$2:$M$6097,8,0),"")</f>
        <v/>
      </c>
      <c r="J159" s="68" t="str">
        <f>IFERROR(VLOOKUP($B159,APガラス性能一覧!$A$2:$M$6097,9,0),"")</f>
        <v/>
      </c>
      <c r="K159" s="68" t="str">
        <f>IFERROR(VLOOKUP($B159,APガラス性能一覧!$A$2:$M$6097,10,0),"")</f>
        <v/>
      </c>
      <c r="L159" s="68" t="str">
        <f>IFERROR(VLOOKUP($B159,APガラス性能一覧!$A$2:$M$6097,11,0),"")</f>
        <v/>
      </c>
      <c r="M159" s="68" t="str">
        <f>IFERROR(VLOOKUP($B159,APガラス性能一覧!$A$2:$M$6097,12,0),"")</f>
        <v/>
      </c>
      <c r="N159" s="68" t="str">
        <f>IFERROR(VLOOKUP($B159,APガラス性能一覧!$A$2:$M$6097,13,0),"")</f>
        <v/>
      </c>
    </row>
    <row r="160" spans="2:14" x14ac:dyDescent="0.4">
      <c r="B160" s="68" t="str">
        <f>IF($D$2="","",IF($E$2=0.65,IFERROR(IF(INDEX(APガラス性能一覧!A:A,MATCH(ROW(B154),APガラス性能一覧!$O:$O,0))="","",INDEX(APガラス性能一覧!A:A,MATCH(ROW(B154),APガラス性能一覧!$O:$O,0))),""),IFERROR(IF(INDEX(APガラス性能一覧!A:A,MATCH(ROW(B154),APガラス性能一覧!$N:$N,0))="","",INDEX(APガラス性能一覧!A:A,MATCH(ROW(B154),APガラス性能一覧!$N:$N,0))),"")))</f>
        <v/>
      </c>
      <c r="C160" s="68" t="str">
        <f>IFERROR(VLOOKUP($B160,APガラス性能一覧!$A$2:$M$6097,2,0),"")</f>
        <v/>
      </c>
      <c r="D160" s="68" t="str">
        <f>IFERROR(VLOOKUP($B160,APガラス性能一覧!$A$2:$M$6097,3,0),"")</f>
        <v/>
      </c>
      <c r="E160" s="68" t="str">
        <f>IFERROR(VLOOKUP($B160,APガラス性能一覧!$A$2:$M$6097,4,0),"")</f>
        <v/>
      </c>
      <c r="F160" s="68" t="str">
        <f>IFERROR(VLOOKUP($B160,APガラス性能一覧!$A$2:$M$6097,5,0),"")</f>
        <v/>
      </c>
      <c r="G160" s="68" t="str">
        <f>IFERROR(VLOOKUP($B160,APガラス性能一覧!$A$2:$M$6097,6,0),"")</f>
        <v/>
      </c>
      <c r="H160" s="68" t="str">
        <f>IFERROR(VLOOKUP($B160,APガラス性能一覧!$A$2:$M$6097,7,0),"")</f>
        <v/>
      </c>
      <c r="I160" s="68" t="str">
        <f>IFERROR(VLOOKUP($B160,APガラス性能一覧!$A$2:$M$6097,8,0),"")</f>
        <v/>
      </c>
      <c r="J160" s="68" t="str">
        <f>IFERROR(VLOOKUP($B160,APガラス性能一覧!$A$2:$M$6097,9,0),"")</f>
        <v/>
      </c>
      <c r="K160" s="68" t="str">
        <f>IFERROR(VLOOKUP($B160,APガラス性能一覧!$A$2:$M$6097,10,0),"")</f>
        <v/>
      </c>
      <c r="L160" s="68" t="str">
        <f>IFERROR(VLOOKUP($B160,APガラス性能一覧!$A$2:$M$6097,11,0),"")</f>
        <v/>
      </c>
      <c r="M160" s="68" t="str">
        <f>IFERROR(VLOOKUP($B160,APガラス性能一覧!$A$2:$M$6097,12,0),"")</f>
        <v/>
      </c>
      <c r="N160" s="68" t="str">
        <f>IFERROR(VLOOKUP($B160,APガラス性能一覧!$A$2:$M$6097,13,0),"")</f>
        <v/>
      </c>
    </row>
    <row r="161" spans="2:14" x14ac:dyDescent="0.4">
      <c r="B161" s="68" t="str">
        <f>IF($D$2="","",IF($E$2=0.65,IFERROR(IF(INDEX(APガラス性能一覧!A:A,MATCH(ROW(B155),APガラス性能一覧!$O:$O,0))="","",INDEX(APガラス性能一覧!A:A,MATCH(ROW(B155),APガラス性能一覧!$O:$O,0))),""),IFERROR(IF(INDEX(APガラス性能一覧!A:A,MATCH(ROW(B155),APガラス性能一覧!$N:$N,0))="","",INDEX(APガラス性能一覧!A:A,MATCH(ROW(B155),APガラス性能一覧!$N:$N,0))),"")))</f>
        <v/>
      </c>
      <c r="C161" s="68" t="str">
        <f>IFERROR(VLOOKUP($B161,APガラス性能一覧!$A$2:$M$6097,2,0),"")</f>
        <v/>
      </c>
      <c r="D161" s="68" t="str">
        <f>IFERROR(VLOOKUP($B161,APガラス性能一覧!$A$2:$M$6097,3,0),"")</f>
        <v/>
      </c>
      <c r="E161" s="68" t="str">
        <f>IFERROR(VLOOKUP($B161,APガラス性能一覧!$A$2:$M$6097,4,0),"")</f>
        <v/>
      </c>
      <c r="F161" s="68" t="str">
        <f>IFERROR(VLOOKUP($B161,APガラス性能一覧!$A$2:$M$6097,5,0),"")</f>
        <v/>
      </c>
      <c r="G161" s="68" t="str">
        <f>IFERROR(VLOOKUP($B161,APガラス性能一覧!$A$2:$M$6097,6,0),"")</f>
        <v/>
      </c>
      <c r="H161" s="68" t="str">
        <f>IFERROR(VLOOKUP($B161,APガラス性能一覧!$A$2:$M$6097,7,0),"")</f>
        <v/>
      </c>
      <c r="I161" s="68" t="str">
        <f>IFERROR(VLOOKUP($B161,APガラス性能一覧!$A$2:$M$6097,8,0),"")</f>
        <v/>
      </c>
      <c r="J161" s="68" t="str">
        <f>IFERROR(VLOOKUP($B161,APガラス性能一覧!$A$2:$M$6097,9,0),"")</f>
        <v/>
      </c>
      <c r="K161" s="68" t="str">
        <f>IFERROR(VLOOKUP($B161,APガラス性能一覧!$A$2:$M$6097,10,0),"")</f>
        <v/>
      </c>
      <c r="L161" s="68" t="str">
        <f>IFERROR(VLOOKUP($B161,APガラス性能一覧!$A$2:$M$6097,11,0),"")</f>
        <v/>
      </c>
      <c r="M161" s="68" t="str">
        <f>IFERROR(VLOOKUP($B161,APガラス性能一覧!$A$2:$M$6097,12,0),"")</f>
        <v/>
      </c>
      <c r="N161" s="68" t="str">
        <f>IFERROR(VLOOKUP($B161,APガラス性能一覧!$A$2:$M$6097,13,0),"")</f>
        <v/>
      </c>
    </row>
    <row r="162" spans="2:14" x14ac:dyDescent="0.4">
      <c r="B162" s="68" t="str">
        <f>IF($D$2="","",IF($E$2=0.65,IFERROR(IF(INDEX(APガラス性能一覧!A:A,MATCH(ROW(B156),APガラス性能一覧!$O:$O,0))="","",INDEX(APガラス性能一覧!A:A,MATCH(ROW(B156),APガラス性能一覧!$O:$O,0))),""),IFERROR(IF(INDEX(APガラス性能一覧!A:A,MATCH(ROW(B156),APガラス性能一覧!$N:$N,0))="","",INDEX(APガラス性能一覧!A:A,MATCH(ROW(B156),APガラス性能一覧!$N:$N,0))),"")))</f>
        <v/>
      </c>
      <c r="C162" s="68" t="str">
        <f>IFERROR(VLOOKUP($B162,APガラス性能一覧!$A$2:$M$6097,2,0),"")</f>
        <v/>
      </c>
      <c r="D162" s="68" t="str">
        <f>IFERROR(VLOOKUP($B162,APガラス性能一覧!$A$2:$M$6097,3,0),"")</f>
        <v/>
      </c>
      <c r="E162" s="68" t="str">
        <f>IFERROR(VLOOKUP($B162,APガラス性能一覧!$A$2:$M$6097,4,0),"")</f>
        <v/>
      </c>
      <c r="F162" s="68" t="str">
        <f>IFERROR(VLOOKUP($B162,APガラス性能一覧!$A$2:$M$6097,5,0),"")</f>
        <v/>
      </c>
      <c r="G162" s="68" t="str">
        <f>IFERROR(VLOOKUP($B162,APガラス性能一覧!$A$2:$M$6097,6,0),"")</f>
        <v/>
      </c>
      <c r="H162" s="68" t="str">
        <f>IFERROR(VLOOKUP($B162,APガラス性能一覧!$A$2:$M$6097,7,0),"")</f>
        <v/>
      </c>
      <c r="I162" s="68" t="str">
        <f>IFERROR(VLOOKUP($B162,APガラス性能一覧!$A$2:$M$6097,8,0),"")</f>
        <v/>
      </c>
      <c r="J162" s="68" t="str">
        <f>IFERROR(VLOOKUP($B162,APガラス性能一覧!$A$2:$M$6097,9,0),"")</f>
        <v/>
      </c>
      <c r="K162" s="68" t="str">
        <f>IFERROR(VLOOKUP($B162,APガラス性能一覧!$A$2:$M$6097,10,0),"")</f>
        <v/>
      </c>
      <c r="L162" s="68" t="str">
        <f>IFERROR(VLOOKUP($B162,APガラス性能一覧!$A$2:$M$6097,11,0),"")</f>
        <v/>
      </c>
      <c r="M162" s="68" t="str">
        <f>IFERROR(VLOOKUP($B162,APガラス性能一覧!$A$2:$M$6097,12,0),"")</f>
        <v/>
      </c>
      <c r="N162" s="68" t="str">
        <f>IFERROR(VLOOKUP($B162,APガラス性能一覧!$A$2:$M$6097,13,0),"")</f>
        <v/>
      </c>
    </row>
    <row r="163" spans="2:14" x14ac:dyDescent="0.4">
      <c r="B163" s="68" t="str">
        <f>IF($D$2="","",IF($E$2=0.65,IFERROR(IF(INDEX(APガラス性能一覧!A:A,MATCH(ROW(B157),APガラス性能一覧!$O:$O,0))="","",INDEX(APガラス性能一覧!A:A,MATCH(ROW(B157),APガラス性能一覧!$O:$O,0))),""),IFERROR(IF(INDEX(APガラス性能一覧!A:A,MATCH(ROW(B157),APガラス性能一覧!$N:$N,0))="","",INDEX(APガラス性能一覧!A:A,MATCH(ROW(B157),APガラス性能一覧!$N:$N,0))),"")))</f>
        <v/>
      </c>
      <c r="C163" s="68" t="str">
        <f>IFERROR(VLOOKUP($B163,APガラス性能一覧!$A$2:$M$6097,2,0),"")</f>
        <v/>
      </c>
      <c r="D163" s="68" t="str">
        <f>IFERROR(VLOOKUP($B163,APガラス性能一覧!$A$2:$M$6097,3,0),"")</f>
        <v/>
      </c>
      <c r="E163" s="68" t="str">
        <f>IFERROR(VLOOKUP($B163,APガラス性能一覧!$A$2:$M$6097,4,0),"")</f>
        <v/>
      </c>
      <c r="F163" s="68" t="str">
        <f>IFERROR(VLOOKUP($B163,APガラス性能一覧!$A$2:$M$6097,5,0),"")</f>
        <v/>
      </c>
      <c r="G163" s="68" t="str">
        <f>IFERROR(VLOOKUP($B163,APガラス性能一覧!$A$2:$M$6097,6,0),"")</f>
        <v/>
      </c>
      <c r="H163" s="68" t="str">
        <f>IFERROR(VLOOKUP($B163,APガラス性能一覧!$A$2:$M$6097,7,0),"")</f>
        <v/>
      </c>
      <c r="I163" s="68" t="str">
        <f>IFERROR(VLOOKUP($B163,APガラス性能一覧!$A$2:$M$6097,8,0),"")</f>
        <v/>
      </c>
      <c r="J163" s="68" t="str">
        <f>IFERROR(VLOOKUP($B163,APガラス性能一覧!$A$2:$M$6097,9,0),"")</f>
        <v/>
      </c>
      <c r="K163" s="68" t="str">
        <f>IFERROR(VLOOKUP($B163,APガラス性能一覧!$A$2:$M$6097,10,0),"")</f>
        <v/>
      </c>
      <c r="L163" s="68" t="str">
        <f>IFERROR(VLOOKUP($B163,APガラス性能一覧!$A$2:$M$6097,11,0),"")</f>
        <v/>
      </c>
      <c r="M163" s="68" t="str">
        <f>IFERROR(VLOOKUP($B163,APガラス性能一覧!$A$2:$M$6097,12,0),"")</f>
        <v/>
      </c>
      <c r="N163" s="68" t="str">
        <f>IFERROR(VLOOKUP($B163,APガラス性能一覧!$A$2:$M$6097,13,0),"")</f>
        <v/>
      </c>
    </row>
    <row r="164" spans="2:14" x14ac:dyDescent="0.4">
      <c r="B164" s="68" t="str">
        <f>IF($D$2="","",IF($E$2=0.65,IFERROR(IF(INDEX(APガラス性能一覧!A:A,MATCH(ROW(B158),APガラス性能一覧!$O:$O,0))="","",INDEX(APガラス性能一覧!A:A,MATCH(ROW(B158),APガラス性能一覧!$O:$O,0))),""),IFERROR(IF(INDEX(APガラス性能一覧!A:A,MATCH(ROW(B158),APガラス性能一覧!$N:$N,0))="","",INDEX(APガラス性能一覧!A:A,MATCH(ROW(B158),APガラス性能一覧!$N:$N,0))),"")))</f>
        <v/>
      </c>
      <c r="C164" s="68" t="str">
        <f>IFERROR(VLOOKUP($B164,APガラス性能一覧!$A$2:$M$6097,2,0),"")</f>
        <v/>
      </c>
      <c r="D164" s="68" t="str">
        <f>IFERROR(VLOOKUP($B164,APガラス性能一覧!$A$2:$M$6097,3,0),"")</f>
        <v/>
      </c>
      <c r="E164" s="68" t="str">
        <f>IFERROR(VLOOKUP($B164,APガラス性能一覧!$A$2:$M$6097,4,0),"")</f>
        <v/>
      </c>
      <c r="F164" s="68" t="str">
        <f>IFERROR(VLOOKUP($B164,APガラス性能一覧!$A$2:$M$6097,5,0),"")</f>
        <v/>
      </c>
      <c r="G164" s="68" t="str">
        <f>IFERROR(VLOOKUP($B164,APガラス性能一覧!$A$2:$M$6097,6,0),"")</f>
        <v/>
      </c>
      <c r="H164" s="68" t="str">
        <f>IFERROR(VLOOKUP($B164,APガラス性能一覧!$A$2:$M$6097,7,0),"")</f>
        <v/>
      </c>
      <c r="I164" s="68" t="str">
        <f>IFERROR(VLOOKUP($B164,APガラス性能一覧!$A$2:$M$6097,8,0),"")</f>
        <v/>
      </c>
      <c r="J164" s="68" t="str">
        <f>IFERROR(VLOOKUP($B164,APガラス性能一覧!$A$2:$M$6097,9,0),"")</f>
        <v/>
      </c>
      <c r="K164" s="68" t="str">
        <f>IFERROR(VLOOKUP($B164,APガラス性能一覧!$A$2:$M$6097,10,0),"")</f>
        <v/>
      </c>
      <c r="L164" s="68" t="str">
        <f>IFERROR(VLOOKUP($B164,APガラス性能一覧!$A$2:$M$6097,11,0),"")</f>
        <v/>
      </c>
      <c r="M164" s="68" t="str">
        <f>IFERROR(VLOOKUP($B164,APガラス性能一覧!$A$2:$M$6097,12,0),"")</f>
        <v/>
      </c>
      <c r="N164" s="68" t="str">
        <f>IFERROR(VLOOKUP($B164,APガラス性能一覧!$A$2:$M$6097,13,0),"")</f>
        <v/>
      </c>
    </row>
    <row r="165" spans="2:14" x14ac:dyDescent="0.4">
      <c r="B165" s="68" t="str">
        <f>IF($D$2="","",IF($E$2=0.65,IFERROR(IF(INDEX(APガラス性能一覧!A:A,MATCH(ROW(B159),APガラス性能一覧!$O:$O,0))="","",INDEX(APガラス性能一覧!A:A,MATCH(ROW(B159),APガラス性能一覧!$O:$O,0))),""),IFERROR(IF(INDEX(APガラス性能一覧!A:A,MATCH(ROW(B159),APガラス性能一覧!$N:$N,0))="","",INDEX(APガラス性能一覧!A:A,MATCH(ROW(B159),APガラス性能一覧!$N:$N,0))),"")))</f>
        <v/>
      </c>
      <c r="C165" s="68" t="str">
        <f>IFERROR(VLOOKUP($B165,APガラス性能一覧!$A$2:$M$6097,2,0),"")</f>
        <v/>
      </c>
      <c r="D165" s="68" t="str">
        <f>IFERROR(VLOOKUP($B165,APガラス性能一覧!$A$2:$M$6097,3,0),"")</f>
        <v/>
      </c>
      <c r="E165" s="68" t="str">
        <f>IFERROR(VLOOKUP($B165,APガラス性能一覧!$A$2:$M$6097,4,0),"")</f>
        <v/>
      </c>
      <c r="F165" s="68" t="str">
        <f>IFERROR(VLOOKUP($B165,APガラス性能一覧!$A$2:$M$6097,5,0),"")</f>
        <v/>
      </c>
      <c r="G165" s="68" t="str">
        <f>IFERROR(VLOOKUP($B165,APガラス性能一覧!$A$2:$M$6097,6,0),"")</f>
        <v/>
      </c>
      <c r="H165" s="68" t="str">
        <f>IFERROR(VLOOKUP($B165,APガラス性能一覧!$A$2:$M$6097,7,0),"")</f>
        <v/>
      </c>
      <c r="I165" s="68" t="str">
        <f>IFERROR(VLOOKUP($B165,APガラス性能一覧!$A$2:$M$6097,8,0),"")</f>
        <v/>
      </c>
      <c r="J165" s="68" t="str">
        <f>IFERROR(VLOOKUP($B165,APガラス性能一覧!$A$2:$M$6097,9,0),"")</f>
        <v/>
      </c>
      <c r="K165" s="68" t="str">
        <f>IFERROR(VLOOKUP($B165,APガラス性能一覧!$A$2:$M$6097,10,0),"")</f>
        <v/>
      </c>
      <c r="L165" s="68" t="str">
        <f>IFERROR(VLOOKUP($B165,APガラス性能一覧!$A$2:$M$6097,11,0),"")</f>
        <v/>
      </c>
      <c r="M165" s="68" t="str">
        <f>IFERROR(VLOOKUP($B165,APガラス性能一覧!$A$2:$M$6097,12,0),"")</f>
        <v/>
      </c>
      <c r="N165" s="68" t="str">
        <f>IFERROR(VLOOKUP($B165,APガラス性能一覧!$A$2:$M$6097,13,0),"")</f>
        <v/>
      </c>
    </row>
    <row r="166" spans="2:14" x14ac:dyDescent="0.4">
      <c r="B166" s="68" t="str">
        <f>IF($D$2="","",IF($E$2=0.65,IFERROR(IF(INDEX(APガラス性能一覧!A:A,MATCH(ROW(B160),APガラス性能一覧!$O:$O,0))="","",INDEX(APガラス性能一覧!A:A,MATCH(ROW(B160),APガラス性能一覧!$O:$O,0))),""),IFERROR(IF(INDEX(APガラス性能一覧!A:A,MATCH(ROW(B160),APガラス性能一覧!$N:$N,0))="","",INDEX(APガラス性能一覧!A:A,MATCH(ROW(B160),APガラス性能一覧!$N:$N,0))),"")))</f>
        <v/>
      </c>
      <c r="C166" s="68" t="str">
        <f>IFERROR(VLOOKUP($B166,APガラス性能一覧!$A$2:$M$6097,2,0),"")</f>
        <v/>
      </c>
      <c r="D166" s="68" t="str">
        <f>IFERROR(VLOOKUP($B166,APガラス性能一覧!$A$2:$M$6097,3,0),"")</f>
        <v/>
      </c>
      <c r="E166" s="68" t="str">
        <f>IFERROR(VLOOKUP($B166,APガラス性能一覧!$A$2:$M$6097,4,0),"")</f>
        <v/>
      </c>
      <c r="F166" s="68" t="str">
        <f>IFERROR(VLOOKUP($B166,APガラス性能一覧!$A$2:$M$6097,5,0),"")</f>
        <v/>
      </c>
      <c r="G166" s="68" t="str">
        <f>IFERROR(VLOOKUP($B166,APガラス性能一覧!$A$2:$M$6097,6,0),"")</f>
        <v/>
      </c>
      <c r="H166" s="68" t="str">
        <f>IFERROR(VLOOKUP($B166,APガラス性能一覧!$A$2:$M$6097,7,0),"")</f>
        <v/>
      </c>
      <c r="I166" s="68" t="str">
        <f>IFERROR(VLOOKUP($B166,APガラス性能一覧!$A$2:$M$6097,8,0),"")</f>
        <v/>
      </c>
      <c r="J166" s="68" t="str">
        <f>IFERROR(VLOOKUP($B166,APガラス性能一覧!$A$2:$M$6097,9,0),"")</f>
        <v/>
      </c>
      <c r="K166" s="68" t="str">
        <f>IFERROR(VLOOKUP($B166,APガラス性能一覧!$A$2:$M$6097,10,0),"")</f>
        <v/>
      </c>
      <c r="L166" s="68" t="str">
        <f>IFERROR(VLOOKUP($B166,APガラス性能一覧!$A$2:$M$6097,11,0),"")</f>
        <v/>
      </c>
      <c r="M166" s="68" t="str">
        <f>IFERROR(VLOOKUP($B166,APガラス性能一覧!$A$2:$M$6097,12,0),"")</f>
        <v/>
      </c>
      <c r="N166" s="68" t="str">
        <f>IFERROR(VLOOKUP($B166,APガラス性能一覧!$A$2:$M$6097,13,0),"")</f>
        <v/>
      </c>
    </row>
    <row r="167" spans="2:14" x14ac:dyDescent="0.4">
      <c r="B167" s="68" t="str">
        <f>IF($D$2="","",IF($E$2=0.65,IFERROR(IF(INDEX(APガラス性能一覧!A:A,MATCH(ROW(B161),APガラス性能一覧!$O:$O,0))="","",INDEX(APガラス性能一覧!A:A,MATCH(ROW(B161),APガラス性能一覧!$O:$O,0))),""),IFERROR(IF(INDEX(APガラス性能一覧!A:A,MATCH(ROW(B161),APガラス性能一覧!$N:$N,0))="","",INDEX(APガラス性能一覧!A:A,MATCH(ROW(B161),APガラス性能一覧!$N:$N,0))),"")))</f>
        <v/>
      </c>
      <c r="C167" s="68" t="str">
        <f>IFERROR(VLOOKUP($B167,APガラス性能一覧!$A$2:$M$6097,2,0),"")</f>
        <v/>
      </c>
      <c r="D167" s="68" t="str">
        <f>IFERROR(VLOOKUP($B167,APガラス性能一覧!$A$2:$M$6097,3,0),"")</f>
        <v/>
      </c>
      <c r="E167" s="68" t="str">
        <f>IFERROR(VLOOKUP($B167,APガラス性能一覧!$A$2:$M$6097,4,0),"")</f>
        <v/>
      </c>
      <c r="F167" s="68" t="str">
        <f>IFERROR(VLOOKUP($B167,APガラス性能一覧!$A$2:$M$6097,5,0),"")</f>
        <v/>
      </c>
      <c r="G167" s="68" t="str">
        <f>IFERROR(VLOOKUP($B167,APガラス性能一覧!$A$2:$M$6097,6,0),"")</f>
        <v/>
      </c>
      <c r="H167" s="68" t="str">
        <f>IFERROR(VLOOKUP($B167,APガラス性能一覧!$A$2:$M$6097,7,0),"")</f>
        <v/>
      </c>
      <c r="I167" s="68" t="str">
        <f>IFERROR(VLOOKUP($B167,APガラス性能一覧!$A$2:$M$6097,8,0),"")</f>
        <v/>
      </c>
      <c r="J167" s="68" t="str">
        <f>IFERROR(VLOOKUP($B167,APガラス性能一覧!$A$2:$M$6097,9,0),"")</f>
        <v/>
      </c>
      <c r="K167" s="68" t="str">
        <f>IFERROR(VLOOKUP($B167,APガラス性能一覧!$A$2:$M$6097,10,0),"")</f>
        <v/>
      </c>
      <c r="L167" s="68" t="str">
        <f>IFERROR(VLOOKUP($B167,APガラス性能一覧!$A$2:$M$6097,11,0),"")</f>
        <v/>
      </c>
      <c r="M167" s="68" t="str">
        <f>IFERROR(VLOOKUP($B167,APガラス性能一覧!$A$2:$M$6097,12,0),"")</f>
        <v/>
      </c>
      <c r="N167" s="68" t="str">
        <f>IFERROR(VLOOKUP($B167,APガラス性能一覧!$A$2:$M$6097,13,0),"")</f>
        <v/>
      </c>
    </row>
    <row r="168" spans="2:14" x14ac:dyDescent="0.4">
      <c r="B168" s="68" t="str">
        <f>IF($D$2="","",IF($E$2=0.65,IFERROR(IF(INDEX(APガラス性能一覧!A:A,MATCH(ROW(B162),APガラス性能一覧!$O:$O,0))="","",INDEX(APガラス性能一覧!A:A,MATCH(ROW(B162),APガラス性能一覧!$O:$O,0))),""),IFERROR(IF(INDEX(APガラス性能一覧!A:A,MATCH(ROW(B162),APガラス性能一覧!$N:$N,0))="","",INDEX(APガラス性能一覧!A:A,MATCH(ROW(B162),APガラス性能一覧!$N:$N,0))),"")))</f>
        <v/>
      </c>
      <c r="C168" s="68" t="str">
        <f>IFERROR(VLOOKUP($B168,APガラス性能一覧!$A$2:$M$6097,2,0),"")</f>
        <v/>
      </c>
      <c r="D168" s="68" t="str">
        <f>IFERROR(VLOOKUP($B168,APガラス性能一覧!$A$2:$M$6097,3,0),"")</f>
        <v/>
      </c>
      <c r="E168" s="68" t="str">
        <f>IFERROR(VLOOKUP($B168,APガラス性能一覧!$A$2:$M$6097,4,0),"")</f>
        <v/>
      </c>
      <c r="F168" s="68" t="str">
        <f>IFERROR(VLOOKUP($B168,APガラス性能一覧!$A$2:$M$6097,5,0),"")</f>
        <v/>
      </c>
      <c r="G168" s="68" t="str">
        <f>IFERROR(VLOOKUP($B168,APガラス性能一覧!$A$2:$M$6097,6,0),"")</f>
        <v/>
      </c>
      <c r="H168" s="68" t="str">
        <f>IFERROR(VLOOKUP($B168,APガラス性能一覧!$A$2:$M$6097,7,0),"")</f>
        <v/>
      </c>
      <c r="I168" s="68" t="str">
        <f>IFERROR(VLOOKUP($B168,APガラス性能一覧!$A$2:$M$6097,8,0),"")</f>
        <v/>
      </c>
      <c r="J168" s="68" t="str">
        <f>IFERROR(VLOOKUP($B168,APガラス性能一覧!$A$2:$M$6097,9,0),"")</f>
        <v/>
      </c>
      <c r="K168" s="68" t="str">
        <f>IFERROR(VLOOKUP($B168,APガラス性能一覧!$A$2:$M$6097,10,0),"")</f>
        <v/>
      </c>
      <c r="L168" s="68" t="str">
        <f>IFERROR(VLOOKUP($B168,APガラス性能一覧!$A$2:$M$6097,11,0),"")</f>
        <v/>
      </c>
      <c r="M168" s="68" t="str">
        <f>IFERROR(VLOOKUP($B168,APガラス性能一覧!$A$2:$M$6097,12,0),"")</f>
        <v/>
      </c>
      <c r="N168" s="68" t="str">
        <f>IFERROR(VLOOKUP($B168,APガラス性能一覧!$A$2:$M$6097,13,0),"")</f>
        <v/>
      </c>
    </row>
    <row r="169" spans="2:14" x14ac:dyDescent="0.4">
      <c r="B169" s="68" t="str">
        <f>IF($D$2="","",IF($E$2=0.65,IFERROR(IF(INDEX(APガラス性能一覧!A:A,MATCH(ROW(B163),APガラス性能一覧!$O:$O,0))="","",INDEX(APガラス性能一覧!A:A,MATCH(ROW(B163),APガラス性能一覧!$O:$O,0))),""),IFERROR(IF(INDEX(APガラス性能一覧!A:A,MATCH(ROW(B163),APガラス性能一覧!$N:$N,0))="","",INDEX(APガラス性能一覧!A:A,MATCH(ROW(B163),APガラス性能一覧!$N:$N,0))),"")))</f>
        <v/>
      </c>
      <c r="C169" s="68" t="str">
        <f>IFERROR(VLOOKUP($B169,APガラス性能一覧!$A$2:$M$6097,2,0),"")</f>
        <v/>
      </c>
      <c r="D169" s="68" t="str">
        <f>IFERROR(VLOOKUP($B169,APガラス性能一覧!$A$2:$M$6097,3,0),"")</f>
        <v/>
      </c>
      <c r="E169" s="68" t="str">
        <f>IFERROR(VLOOKUP($B169,APガラス性能一覧!$A$2:$M$6097,4,0),"")</f>
        <v/>
      </c>
      <c r="F169" s="68" t="str">
        <f>IFERROR(VLOOKUP($B169,APガラス性能一覧!$A$2:$M$6097,5,0),"")</f>
        <v/>
      </c>
      <c r="G169" s="68" t="str">
        <f>IFERROR(VLOOKUP($B169,APガラス性能一覧!$A$2:$M$6097,6,0),"")</f>
        <v/>
      </c>
      <c r="H169" s="68" t="str">
        <f>IFERROR(VLOOKUP($B169,APガラス性能一覧!$A$2:$M$6097,7,0),"")</f>
        <v/>
      </c>
      <c r="I169" s="68" t="str">
        <f>IFERROR(VLOOKUP($B169,APガラス性能一覧!$A$2:$M$6097,8,0),"")</f>
        <v/>
      </c>
      <c r="J169" s="68" t="str">
        <f>IFERROR(VLOOKUP($B169,APガラス性能一覧!$A$2:$M$6097,9,0),"")</f>
        <v/>
      </c>
      <c r="K169" s="68" t="str">
        <f>IFERROR(VLOOKUP($B169,APガラス性能一覧!$A$2:$M$6097,10,0),"")</f>
        <v/>
      </c>
      <c r="L169" s="68" t="str">
        <f>IFERROR(VLOOKUP($B169,APガラス性能一覧!$A$2:$M$6097,11,0),"")</f>
        <v/>
      </c>
      <c r="M169" s="68" t="str">
        <f>IFERROR(VLOOKUP($B169,APガラス性能一覧!$A$2:$M$6097,12,0),"")</f>
        <v/>
      </c>
      <c r="N169" s="68" t="str">
        <f>IFERROR(VLOOKUP($B169,APガラス性能一覧!$A$2:$M$6097,13,0),"")</f>
        <v/>
      </c>
    </row>
    <row r="170" spans="2:14" x14ac:dyDescent="0.4">
      <c r="B170" s="68" t="str">
        <f>IF($D$2="","",IF($E$2=0.65,IFERROR(IF(INDEX(APガラス性能一覧!A:A,MATCH(ROW(B164),APガラス性能一覧!$O:$O,0))="","",INDEX(APガラス性能一覧!A:A,MATCH(ROW(B164),APガラス性能一覧!$O:$O,0))),""),IFERROR(IF(INDEX(APガラス性能一覧!A:A,MATCH(ROW(B164),APガラス性能一覧!$N:$N,0))="","",INDEX(APガラス性能一覧!A:A,MATCH(ROW(B164),APガラス性能一覧!$N:$N,0))),"")))</f>
        <v/>
      </c>
      <c r="C170" s="68" t="str">
        <f>IFERROR(VLOOKUP($B170,APガラス性能一覧!$A$2:$M$6097,2,0),"")</f>
        <v/>
      </c>
      <c r="D170" s="68" t="str">
        <f>IFERROR(VLOOKUP($B170,APガラス性能一覧!$A$2:$M$6097,3,0),"")</f>
        <v/>
      </c>
      <c r="E170" s="68" t="str">
        <f>IFERROR(VLOOKUP($B170,APガラス性能一覧!$A$2:$M$6097,4,0),"")</f>
        <v/>
      </c>
      <c r="F170" s="68" t="str">
        <f>IFERROR(VLOOKUP($B170,APガラス性能一覧!$A$2:$M$6097,5,0),"")</f>
        <v/>
      </c>
      <c r="G170" s="68" t="str">
        <f>IFERROR(VLOOKUP($B170,APガラス性能一覧!$A$2:$M$6097,6,0),"")</f>
        <v/>
      </c>
      <c r="H170" s="68" t="str">
        <f>IFERROR(VLOOKUP($B170,APガラス性能一覧!$A$2:$M$6097,7,0),"")</f>
        <v/>
      </c>
      <c r="I170" s="68" t="str">
        <f>IFERROR(VLOOKUP($B170,APガラス性能一覧!$A$2:$M$6097,8,0),"")</f>
        <v/>
      </c>
      <c r="J170" s="68" t="str">
        <f>IFERROR(VLOOKUP($B170,APガラス性能一覧!$A$2:$M$6097,9,0),"")</f>
        <v/>
      </c>
      <c r="K170" s="68" t="str">
        <f>IFERROR(VLOOKUP($B170,APガラス性能一覧!$A$2:$M$6097,10,0),"")</f>
        <v/>
      </c>
      <c r="L170" s="68" t="str">
        <f>IFERROR(VLOOKUP($B170,APガラス性能一覧!$A$2:$M$6097,11,0),"")</f>
        <v/>
      </c>
      <c r="M170" s="68" t="str">
        <f>IFERROR(VLOOKUP($B170,APガラス性能一覧!$A$2:$M$6097,12,0),"")</f>
        <v/>
      </c>
      <c r="N170" s="68" t="str">
        <f>IFERROR(VLOOKUP($B170,APガラス性能一覧!$A$2:$M$6097,13,0),"")</f>
        <v/>
      </c>
    </row>
    <row r="171" spans="2:14" x14ac:dyDescent="0.4">
      <c r="B171" s="68" t="str">
        <f>IF($D$2="","",IF($E$2=0.65,IFERROR(IF(INDEX(APガラス性能一覧!A:A,MATCH(ROW(B165),APガラス性能一覧!$O:$O,0))="","",INDEX(APガラス性能一覧!A:A,MATCH(ROW(B165),APガラス性能一覧!$O:$O,0))),""),IFERROR(IF(INDEX(APガラス性能一覧!A:A,MATCH(ROW(B165),APガラス性能一覧!$N:$N,0))="","",INDEX(APガラス性能一覧!A:A,MATCH(ROW(B165),APガラス性能一覧!$N:$N,0))),"")))</f>
        <v/>
      </c>
      <c r="C171" s="68" t="str">
        <f>IFERROR(VLOOKUP($B171,APガラス性能一覧!$A$2:$M$6097,2,0),"")</f>
        <v/>
      </c>
      <c r="D171" s="68" t="str">
        <f>IFERROR(VLOOKUP($B171,APガラス性能一覧!$A$2:$M$6097,3,0),"")</f>
        <v/>
      </c>
      <c r="E171" s="68" t="str">
        <f>IFERROR(VLOOKUP($B171,APガラス性能一覧!$A$2:$M$6097,4,0),"")</f>
        <v/>
      </c>
      <c r="F171" s="68" t="str">
        <f>IFERROR(VLOOKUP($B171,APガラス性能一覧!$A$2:$M$6097,5,0),"")</f>
        <v/>
      </c>
      <c r="G171" s="68" t="str">
        <f>IFERROR(VLOOKUP($B171,APガラス性能一覧!$A$2:$M$6097,6,0),"")</f>
        <v/>
      </c>
      <c r="H171" s="68" t="str">
        <f>IFERROR(VLOOKUP($B171,APガラス性能一覧!$A$2:$M$6097,7,0),"")</f>
        <v/>
      </c>
      <c r="I171" s="68" t="str">
        <f>IFERROR(VLOOKUP($B171,APガラス性能一覧!$A$2:$M$6097,8,0),"")</f>
        <v/>
      </c>
      <c r="J171" s="68" t="str">
        <f>IFERROR(VLOOKUP($B171,APガラス性能一覧!$A$2:$M$6097,9,0),"")</f>
        <v/>
      </c>
      <c r="K171" s="68" t="str">
        <f>IFERROR(VLOOKUP($B171,APガラス性能一覧!$A$2:$M$6097,10,0),"")</f>
        <v/>
      </c>
      <c r="L171" s="68" t="str">
        <f>IFERROR(VLOOKUP($B171,APガラス性能一覧!$A$2:$M$6097,11,0),"")</f>
        <v/>
      </c>
      <c r="M171" s="68" t="str">
        <f>IFERROR(VLOOKUP($B171,APガラス性能一覧!$A$2:$M$6097,12,0),"")</f>
        <v/>
      </c>
      <c r="N171" s="68" t="str">
        <f>IFERROR(VLOOKUP($B171,APガラス性能一覧!$A$2:$M$6097,13,0),"")</f>
        <v/>
      </c>
    </row>
    <row r="172" spans="2:14" x14ac:dyDescent="0.4">
      <c r="B172" s="68" t="str">
        <f>IF($D$2="","",IF($E$2=0.65,IFERROR(IF(INDEX(APガラス性能一覧!A:A,MATCH(ROW(B166),APガラス性能一覧!$O:$O,0))="","",INDEX(APガラス性能一覧!A:A,MATCH(ROW(B166),APガラス性能一覧!$O:$O,0))),""),IFERROR(IF(INDEX(APガラス性能一覧!A:A,MATCH(ROW(B166),APガラス性能一覧!$N:$N,0))="","",INDEX(APガラス性能一覧!A:A,MATCH(ROW(B166),APガラス性能一覧!$N:$N,0))),"")))</f>
        <v/>
      </c>
      <c r="C172" s="68" t="str">
        <f>IFERROR(VLOOKUP($B172,APガラス性能一覧!$A$2:$M$6097,2,0),"")</f>
        <v/>
      </c>
      <c r="D172" s="68" t="str">
        <f>IFERROR(VLOOKUP($B172,APガラス性能一覧!$A$2:$M$6097,3,0),"")</f>
        <v/>
      </c>
      <c r="E172" s="68" t="str">
        <f>IFERROR(VLOOKUP($B172,APガラス性能一覧!$A$2:$M$6097,4,0),"")</f>
        <v/>
      </c>
      <c r="F172" s="68" t="str">
        <f>IFERROR(VLOOKUP($B172,APガラス性能一覧!$A$2:$M$6097,5,0),"")</f>
        <v/>
      </c>
      <c r="G172" s="68" t="str">
        <f>IFERROR(VLOOKUP($B172,APガラス性能一覧!$A$2:$M$6097,6,0),"")</f>
        <v/>
      </c>
      <c r="H172" s="68" t="str">
        <f>IFERROR(VLOOKUP($B172,APガラス性能一覧!$A$2:$M$6097,7,0),"")</f>
        <v/>
      </c>
      <c r="I172" s="68" t="str">
        <f>IFERROR(VLOOKUP($B172,APガラス性能一覧!$A$2:$M$6097,8,0),"")</f>
        <v/>
      </c>
      <c r="J172" s="68" t="str">
        <f>IFERROR(VLOOKUP($B172,APガラス性能一覧!$A$2:$M$6097,9,0),"")</f>
        <v/>
      </c>
      <c r="K172" s="68" t="str">
        <f>IFERROR(VLOOKUP($B172,APガラス性能一覧!$A$2:$M$6097,10,0),"")</f>
        <v/>
      </c>
      <c r="L172" s="68" t="str">
        <f>IFERROR(VLOOKUP($B172,APガラス性能一覧!$A$2:$M$6097,11,0),"")</f>
        <v/>
      </c>
      <c r="M172" s="68" t="str">
        <f>IFERROR(VLOOKUP($B172,APガラス性能一覧!$A$2:$M$6097,12,0),"")</f>
        <v/>
      </c>
      <c r="N172" s="68" t="str">
        <f>IFERROR(VLOOKUP($B172,APガラス性能一覧!$A$2:$M$6097,13,0),"")</f>
        <v/>
      </c>
    </row>
    <row r="173" spans="2:14" x14ac:dyDescent="0.4">
      <c r="B173" s="68" t="str">
        <f>IF($D$2="","",IF($E$2=0.65,IFERROR(IF(INDEX(APガラス性能一覧!A:A,MATCH(ROW(B167),APガラス性能一覧!$O:$O,0))="","",INDEX(APガラス性能一覧!A:A,MATCH(ROW(B167),APガラス性能一覧!$O:$O,0))),""),IFERROR(IF(INDEX(APガラス性能一覧!A:A,MATCH(ROW(B167),APガラス性能一覧!$N:$N,0))="","",INDEX(APガラス性能一覧!A:A,MATCH(ROW(B167),APガラス性能一覧!$N:$N,0))),"")))</f>
        <v/>
      </c>
      <c r="C173" s="68" t="str">
        <f>IFERROR(VLOOKUP($B173,APガラス性能一覧!$A$2:$M$6097,2,0),"")</f>
        <v/>
      </c>
      <c r="D173" s="68" t="str">
        <f>IFERROR(VLOOKUP($B173,APガラス性能一覧!$A$2:$M$6097,3,0),"")</f>
        <v/>
      </c>
      <c r="E173" s="68" t="str">
        <f>IFERROR(VLOOKUP($B173,APガラス性能一覧!$A$2:$M$6097,4,0),"")</f>
        <v/>
      </c>
      <c r="F173" s="68" t="str">
        <f>IFERROR(VLOOKUP($B173,APガラス性能一覧!$A$2:$M$6097,5,0),"")</f>
        <v/>
      </c>
      <c r="G173" s="68" t="str">
        <f>IFERROR(VLOOKUP($B173,APガラス性能一覧!$A$2:$M$6097,6,0),"")</f>
        <v/>
      </c>
      <c r="H173" s="68" t="str">
        <f>IFERROR(VLOOKUP($B173,APガラス性能一覧!$A$2:$M$6097,7,0),"")</f>
        <v/>
      </c>
      <c r="I173" s="68" t="str">
        <f>IFERROR(VLOOKUP($B173,APガラス性能一覧!$A$2:$M$6097,8,0),"")</f>
        <v/>
      </c>
      <c r="J173" s="68" t="str">
        <f>IFERROR(VLOOKUP($B173,APガラス性能一覧!$A$2:$M$6097,9,0),"")</f>
        <v/>
      </c>
      <c r="K173" s="68" t="str">
        <f>IFERROR(VLOOKUP($B173,APガラス性能一覧!$A$2:$M$6097,10,0),"")</f>
        <v/>
      </c>
      <c r="L173" s="68" t="str">
        <f>IFERROR(VLOOKUP($B173,APガラス性能一覧!$A$2:$M$6097,11,0),"")</f>
        <v/>
      </c>
      <c r="M173" s="68" t="str">
        <f>IFERROR(VLOOKUP($B173,APガラス性能一覧!$A$2:$M$6097,12,0),"")</f>
        <v/>
      </c>
      <c r="N173" s="68" t="str">
        <f>IFERROR(VLOOKUP($B173,APガラス性能一覧!$A$2:$M$6097,13,0),"")</f>
        <v/>
      </c>
    </row>
    <row r="174" spans="2:14" x14ac:dyDescent="0.4">
      <c r="B174" s="68" t="str">
        <f>IF($D$2="","",IF($E$2=0.65,IFERROR(IF(INDEX(APガラス性能一覧!A:A,MATCH(ROW(B168),APガラス性能一覧!$O:$O,0))="","",INDEX(APガラス性能一覧!A:A,MATCH(ROW(B168),APガラス性能一覧!$O:$O,0))),""),IFERROR(IF(INDEX(APガラス性能一覧!A:A,MATCH(ROW(B168),APガラス性能一覧!$N:$N,0))="","",INDEX(APガラス性能一覧!A:A,MATCH(ROW(B168),APガラス性能一覧!$N:$N,0))),"")))</f>
        <v/>
      </c>
      <c r="C174" s="68" t="str">
        <f>IFERROR(VLOOKUP($B174,APガラス性能一覧!$A$2:$M$6097,2,0),"")</f>
        <v/>
      </c>
      <c r="D174" s="68" t="str">
        <f>IFERROR(VLOOKUP($B174,APガラス性能一覧!$A$2:$M$6097,3,0),"")</f>
        <v/>
      </c>
      <c r="E174" s="68" t="str">
        <f>IFERROR(VLOOKUP($B174,APガラス性能一覧!$A$2:$M$6097,4,0),"")</f>
        <v/>
      </c>
      <c r="F174" s="68" t="str">
        <f>IFERROR(VLOOKUP($B174,APガラス性能一覧!$A$2:$M$6097,5,0),"")</f>
        <v/>
      </c>
      <c r="G174" s="68" t="str">
        <f>IFERROR(VLOOKUP($B174,APガラス性能一覧!$A$2:$M$6097,6,0),"")</f>
        <v/>
      </c>
      <c r="H174" s="68" t="str">
        <f>IFERROR(VLOOKUP($B174,APガラス性能一覧!$A$2:$M$6097,7,0),"")</f>
        <v/>
      </c>
      <c r="I174" s="68" t="str">
        <f>IFERROR(VLOOKUP($B174,APガラス性能一覧!$A$2:$M$6097,8,0),"")</f>
        <v/>
      </c>
      <c r="J174" s="68" t="str">
        <f>IFERROR(VLOOKUP($B174,APガラス性能一覧!$A$2:$M$6097,9,0),"")</f>
        <v/>
      </c>
      <c r="K174" s="68" t="str">
        <f>IFERROR(VLOOKUP($B174,APガラス性能一覧!$A$2:$M$6097,10,0),"")</f>
        <v/>
      </c>
      <c r="L174" s="68" t="str">
        <f>IFERROR(VLOOKUP($B174,APガラス性能一覧!$A$2:$M$6097,11,0),"")</f>
        <v/>
      </c>
      <c r="M174" s="68" t="str">
        <f>IFERROR(VLOOKUP($B174,APガラス性能一覧!$A$2:$M$6097,12,0),"")</f>
        <v/>
      </c>
      <c r="N174" s="68" t="str">
        <f>IFERROR(VLOOKUP($B174,APガラス性能一覧!$A$2:$M$6097,13,0),"")</f>
        <v/>
      </c>
    </row>
    <row r="175" spans="2:14" x14ac:dyDescent="0.4">
      <c r="B175" s="68" t="str">
        <f>IF($D$2="","",IF($E$2=0.65,IFERROR(IF(INDEX(APガラス性能一覧!A:A,MATCH(ROW(B169),APガラス性能一覧!$O:$O,0))="","",INDEX(APガラス性能一覧!A:A,MATCH(ROW(B169),APガラス性能一覧!$O:$O,0))),""),IFERROR(IF(INDEX(APガラス性能一覧!A:A,MATCH(ROW(B169),APガラス性能一覧!$N:$N,0))="","",INDEX(APガラス性能一覧!A:A,MATCH(ROW(B169),APガラス性能一覧!$N:$N,0))),"")))</f>
        <v/>
      </c>
      <c r="C175" s="68" t="str">
        <f>IFERROR(VLOOKUP($B175,APガラス性能一覧!$A$2:$M$6097,2,0),"")</f>
        <v/>
      </c>
      <c r="D175" s="68" t="str">
        <f>IFERROR(VLOOKUP($B175,APガラス性能一覧!$A$2:$M$6097,3,0),"")</f>
        <v/>
      </c>
      <c r="E175" s="68" t="str">
        <f>IFERROR(VLOOKUP($B175,APガラス性能一覧!$A$2:$M$6097,4,0),"")</f>
        <v/>
      </c>
      <c r="F175" s="68" t="str">
        <f>IFERROR(VLOOKUP($B175,APガラス性能一覧!$A$2:$M$6097,5,0),"")</f>
        <v/>
      </c>
      <c r="G175" s="68" t="str">
        <f>IFERROR(VLOOKUP($B175,APガラス性能一覧!$A$2:$M$6097,6,0),"")</f>
        <v/>
      </c>
      <c r="H175" s="68" t="str">
        <f>IFERROR(VLOOKUP($B175,APガラス性能一覧!$A$2:$M$6097,7,0),"")</f>
        <v/>
      </c>
      <c r="I175" s="68" t="str">
        <f>IFERROR(VLOOKUP($B175,APガラス性能一覧!$A$2:$M$6097,8,0),"")</f>
        <v/>
      </c>
      <c r="J175" s="68" t="str">
        <f>IFERROR(VLOOKUP($B175,APガラス性能一覧!$A$2:$M$6097,9,0),"")</f>
        <v/>
      </c>
      <c r="K175" s="68" t="str">
        <f>IFERROR(VLOOKUP($B175,APガラス性能一覧!$A$2:$M$6097,10,0),"")</f>
        <v/>
      </c>
      <c r="L175" s="68" t="str">
        <f>IFERROR(VLOOKUP($B175,APガラス性能一覧!$A$2:$M$6097,11,0),"")</f>
        <v/>
      </c>
      <c r="M175" s="68" t="str">
        <f>IFERROR(VLOOKUP($B175,APガラス性能一覧!$A$2:$M$6097,12,0),"")</f>
        <v/>
      </c>
      <c r="N175" s="68" t="str">
        <f>IFERROR(VLOOKUP($B175,APガラス性能一覧!$A$2:$M$6097,13,0),"")</f>
        <v/>
      </c>
    </row>
    <row r="176" spans="2:14" x14ac:dyDescent="0.4">
      <c r="B176" s="68" t="str">
        <f>IF($D$2="","",IF($E$2=0.65,IFERROR(IF(INDEX(APガラス性能一覧!A:A,MATCH(ROW(B170),APガラス性能一覧!$O:$O,0))="","",INDEX(APガラス性能一覧!A:A,MATCH(ROW(B170),APガラス性能一覧!$O:$O,0))),""),IFERROR(IF(INDEX(APガラス性能一覧!A:A,MATCH(ROW(B170),APガラス性能一覧!$N:$N,0))="","",INDEX(APガラス性能一覧!A:A,MATCH(ROW(B170),APガラス性能一覧!$N:$N,0))),"")))</f>
        <v/>
      </c>
      <c r="C176" s="68" t="str">
        <f>IFERROR(VLOOKUP($B176,APガラス性能一覧!$A$2:$M$6097,2,0),"")</f>
        <v/>
      </c>
      <c r="D176" s="68" t="str">
        <f>IFERROR(VLOOKUP($B176,APガラス性能一覧!$A$2:$M$6097,3,0),"")</f>
        <v/>
      </c>
      <c r="E176" s="68" t="str">
        <f>IFERROR(VLOOKUP($B176,APガラス性能一覧!$A$2:$M$6097,4,0),"")</f>
        <v/>
      </c>
      <c r="F176" s="68" t="str">
        <f>IFERROR(VLOOKUP($B176,APガラス性能一覧!$A$2:$M$6097,5,0),"")</f>
        <v/>
      </c>
      <c r="G176" s="68" t="str">
        <f>IFERROR(VLOOKUP($B176,APガラス性能一覧!$A$2:$M$6097,6,0),"")</f>
        <v/>
      </c>
      <c r="H176" s="68" t="str">
        <f>IFERROR(VLOOKUP($B176,APガラス性能一覧!$A$2:$M$6097,7,0),"")</f>
        <v/>
      </c>
      <c r="I176" s="68" t="str">
        <f>IFERROR(VLOOKUP($B176,APガラス性能一覧!$A$2:$M$6097,8,0),"")</f>
        <v/>
      </c>
      <c r="J176" s="68" t="str">
        <f>IFERROR(VLOOKUP($B176,APガラス性能一覧!$A$2:$M$6097,9,0),"")</f>
        <v/>
      </c>
      <c r="K176" s="68" t="str">
        <f>IFERROR(VLOOKUP($B176,APガラス性能一覧!$A$2:$M$6097,10,0),"")</f>
        <v/>
      </c>
      <c r="L176" s="68" t="str">
        <f>IFERROR(VLOOKUP($B176,APガラス性能一覧!$A$2:$M$6097,11,0),"")</f>
        <v/>
      </c>
      <c r="M176" s="68" t="str">
        <f>IFERROR(VLOOKUP($B176,APガラス性能一覧!$A$2:$M$6097,12,0),"")</f>
        <v/>
      </c>
      <c r="N176" s="68" t="str">
        <f>IFERROR(VLOOKUP($B176,APガラス性能一覧!$A$2:$M$6097,13,0),"")</f>
        <v/>
      </c>
    </row>
    <row r="177" spans="2:14" x14ac:dyDescent="0.4">
      <c r="B177" s="68" t="str">
        <f>IF($D$2="","",IF($E$2=0.65,IFERROR(IF(INDEX(APガラス性能一覧!A:A,MATCH(ROW(B171),APガラス性能一覧!$O:$O,0))="","",INDEX(APガラス性能一覧!A:A,MATCH(ROW(B171),APガラス性能一覧!$O:$O,0))),""),IFERROR(IF(INDEX(APガラス性能一覧!A:A,MATCH(ROW(B171),APガラス性能一覧!$N:$N,0))="","",INDEX(APガラス性能一覧!A:A,MATCH(ROW(B171),APガラス性能一覧!$N:$N,0))),"")))</f>
        <v/>
      </c>
      <c r="C177" s="68" t="str">
        <f>IFERROR(VLOOKUP($B177,APガラス性能一覧!$A$2:$M$6097,2,0),"")</f>
        <v/>
      </c>
      <c r="D177" s="68" t="str">
        <f>IFERROR(VLOOKUP($B177,APガラス性能一覧!$A$2:$M$6097,3,0),"")</f>
        <v/>
      </c>
      <c r="E177" s="68" t="str">
        <f>IFERROR(VLOOKUP($B177,APガラス性能一覧!$A$2:$M$6097,4,0),"")</f>
        <v/>
      </c>
      <c r="F177" s="68" t="str">
        <f>IFERROR(VLOOKUP($B177,APガラス性能一覧!$A$2:$M$6097,5,0),"")</f>
        <v/>
      </c>
      <c r="G177" s="68" t="str">
        <f>IFERROR(VLOOKUP($B177,APガラス性能一覧!$A$2:$M$6097,6,0),"")</f>
        <v/>
      </c>
      <c r="H177" s="68" t="str">
        <f>IFERROR(VLOOKUP($B177,APガラス性能一覧!$A$2:$M$6097,7,0),"")</f>
        <v/>
      </c>
      <c r="I177" s="68" t="str">
        <f>IFERROR(VLOOKUP($B177,APガラス性能一覧!$A$2:$M$6097,8,0),"")</f>
        <v/>
      </c>
      <c r="J177" s="68" t="str">
        <f>IFERROR(VLOOKUP($B177,APガラス性能一覧!$A$2:$M$6097,9,0),"")</f>
        <v/>
      </c>
      <c r="K177" s="68" t="str">
        <f>IFERROR(VLOOKUP($B177,APガラス性能一覧!$A$2:$M$6097,10,0),"")</f>
        <v/>
      </c>
      <c r="L177" s="68" t="str">
        <f>IFERROR(VLOOKUP($B177,APガラス性能一覧!$A$2:$M$6097,11,0),"")</f>
        <v/>
      </c>
      <c r="M177" s="68" t="str">
        <f>IFERROR(VLOOKUP($B177,APガラス性能一覧!$A$2:$M$6097,12,0),"")</f>
        <v/>
      </c>
      <c r="N177" s="68" t="str">
        <f>IFERROR(VLOOKUP($B177,APガラス性能一覧!$A$2:$M$6097,13,0),"")</f>
        <v/>
      </c>
    </row>
    <row r="178" spans="2:14" x14ac:dyDescent="0.4">
      <c r="B178" s="68" t="str">
        <f>IF($D$2="","",IF($E$2=0.65,IFERROR(IF(INDEX(APガラス性能一覧!A:A,MATCH(ROW(B172),APガラス性能一覧!$O:$O,0))="","",INDEX(APガラス性能一覧!A:A,MATCH(ROW(B172),APガラス性能一覧!$O:$O,0))),""),IFERROR(IF(INDEX(APガラス性能一覧!A:A,MATCH(ROW(B172),APガラス性能一覧!$N:$N,0))="","",INDEX(APガラス性能一覧!A:A,MATCH(ROW(B172),APガラス性能一覧!$N:$N,0))),"")))</f>
        <v/>
      </c>
      <c r="C178" s="68" t="str">
        <f>IFERROR(VLOOKUP($B178,APガラス性能一覧!$A$2:$M$6097,2,0),"")</f>
        <v/>
      </c>
      <c r="D178" s="68" t="str">
        <f>IFERROR(VLOOKUP($B178,APガラス性能一覧!$A$2:$M$6097,3,0),"")</f>
        <v/>
      </c>
      <c r="E178" s="68" t="str">
        <f>IFERROR(VLOOKUP($B178,APガラス性能一覧!$A$2:$M$6097,4,0),"")</f>
        <v/>
      </c>
      <c r="F178" s="68" t="str">
        <f>IFERROR(VLOOKUP($B178,APガラス性能一覧!$A$2:$M$6097,5,0),"")</f>
        <v/>
      </c>
      <c r="G178" s="68" t="str">
        <f>IFERROR(VLOOKUP($B178,APガラス性能一覧!$A$2:$M$6097,6,0),"")</f>
        <v/>
      </c>
      <c r="H178" s="68" t="str">
        <f>IFERROR(VLOOKUP($B178,APガラス性能一覧!$A$2:$M$6097,7,0),"")</f>
        <v/>
      </c>
      <c r="I178" s="68" t="str">
        <f>IFERROR(VLOOKUP($B178,APガラス性能一覧!$A$2:$M$6097,8,0),"")</f>
        <v/>
      </c>
      <c r="J178" s="68" t="str">
        <f>IFERROR(VLOOKUP($B178,APガラス性能一覧!$A$2:$M$6097,9,0),"")</f>
        <v/>
      </c>
      <c r="K178" s="68" t="str">
        <f>IFERROR(VLOOKUP($B178,APガラス性能一覧!$A$2:$M$6097,10,0),"")</f>
        <v/>
      </c>
      <c r="L178" s="68" t="str">
        <f>IFERROR(VLOOKUP($B178,APガラス性能一覧!$A$2:$M$6097,11,0),"")</f>
        <v/>
      </c>
      <c r="M178" s="68" t="str">
        <f>IFERROR(VLOOKUP($B178,APガラス性能一覧!$A$2:$M$6097,12,0),"")</f>
        <v/>
      </c>
      <c r="N178" s="68" t="str">
        <f>IFERROR(VLOOKUP($B178,APガラス性能一覧!$A$2:$M$6097,13,0),"")</f>
        <v/>
      </c>
    </row>
    <row r="179" spans="2:14" x14ac:dyDescent="0.4">
      <c r="B179" s="68" t="str">
        <f>IF($D$2="","",IF($E$2=0.65,IFERROR(IF(INDEX(APガラス性能一覧!A:A,MATCH(ROW(B173),APガラス性能一覧!$O:$O,0))="","",INDEX(APガラス性能一覧!A:A,MATCH(ROW(B173),APガラス性能一覧!$O:$O,0))),""),IFERROR(IF(INDEX(APガラス性能一覧!A:A,MATCH(ROW(B173),APガラス性能一覧!$N:$N,0))="","",INDEX(APガラス性能一覧!A:A,MATCH(ROW(B173),APガラス性能一覧!$N:$N,0))),"")))</f>
        <v/>
      </c>
      <c r="C179" s="68" t="str">
        <f>IFERROR(VLOOKUP($B179,APガラス性能一覧!$A$2:$M$6097,2,0),"")</f>
        <v/>
      </c>
      <c r="D179" s="68" t="str">
        <f>IFERROR(VLOOKUP($B179,APガラス性能一覧!$A$2:$M$6097,3,0),"")</f>
        <v/>
      </c>
      <c r="E179" s="68" t="str">
        <f>IFERROR(VLOOKUP($B179,APガラス性能一覧!$A$2:$M$6097,4,0),"")</f>
        <v/>
      </c>
      <c r="F179" s="68" t="str">
        <f>IFERROR(VLOOKUP($B179,APガラス性能一覧!$A$2:$M$6097,5,0),"")</f>
        <v/>
      </c>
      <c r="G179" s="68" t="str">
        <f>IFERROR(VLOOKUP($B179,APガラス性能一覧!$A$2:$M$6097,6,0),"")</f>
        <v/>
      </c>
      <c r="H179" s="68" t="str">
        <f>IFERROR(VLOOKUP($B179,APガラス性能一覧!$A$2:$M$6097,7,0),"")</f>
        <v/>
      </c>
      <c r="I179" s="68" t="str">
        <f>IFERROR(VLOOKUP($B179,APガラス性能一覧!$A$2:$M$6097,8,0),"")</f>
        <v/>
      </c>
      <c r="J179" s="68" t="str">
        <f>IFERROR(VLOOKUP($B179,APガラス性能一覧!$A$2:$M$6097,9,0),"")</f>
        <v/>
      </c>
      <c r="K179" s="68" t="str">
        <f>IFERROR(VLOOKUP($B179,APガラス性能一覧!$A$2:$M$6097,10,0),"")</f>
        <v/>
      </c>
      <c r="L179" s="68" t="str">
        <f>IFERROR(VLOOKUP($B179,APガラス性能一覧!$A$2:$M$6097,11,0),"")</f>
        <v/>
      </c>
      <c r="M179" s="68" t="str">
        <f>IFERROR(VLOOKUP($B179,APガラス性能一覧!$A$2:$M$6097,12,0),"")</f>
        <v/>
      </c>
      <c r="N179" s="68" t="str">
        <f>IFERROR(VLOOKUP($B179,APガラス性能一覧!$A$2:$M$6097,13,0),"")</f>
        <v/>
      </c>
    </row>
    <row r="180" spans="2:14" x14ac:dyDescent="0.4">
      <c r="B180" s="68" t="str">
        <f>IF($D$2="","",IF($E$2=0.65,IFERROR(IF(INDEX(APガラス性能一覧!A:A,MATCH(ROW(B174),APガラス性能一覧!$O:$O,0))="","",INDEX(APガラス性能一覧!A:A,MATCH(ROW(B174),APガラス性能一覧!$O:$O,0))),""),IFERROR(IF(INDEX(APガラス性能一覧!A:A,MATCH(ROW(B174),APガラス性能一覧!$N:$N,0))="","",INDEX(APガラス性能一覧!A:A,MATCH(ROW(B174),APガラス性能一覧!$N:$N,0))),"")))</f>
        <v/>
      </c>
      <c r="C180" s="68" t="str">
        <f>IFERROR(VLOOKUP($B180,APガラス性能一覧!$A$2:$M$6097,2,0),"")</f>
        <v/>
      </c>
      <c r="D180" s="68" t="str">
        <f>IFERROR(VLOOKUP($B180,APガラス性能一覧!$A$2:$M$6097,3,0),"")</f>
        <v/>
      </c>
      <c r="E180" s="68" t="str">
        <f>IFERROR(VLOOKUP($B180,APガラス性能一覧!$A$2:$M$6097,4,0),"")</f>
        <v/>
      </c>
      <c r="F180" s="68" t="str">
        <f>IFERROR(VLOOKUP($B180,APガラス性能一覧!$A$2:$M$6097,5,0),"")</f>
        <v/>
      </c>
      <c r="G180" s="68" t="str">
        <f>IFERROR(VLOOKUP($B180,APガラス性能一覧!$A$2:$M$6097,6,0),"")</f>
        <v/>
      </c>
      <c r="H180" s="68" t="str">
        <f>IFERROR(VLOOKUP($B180,APガラス性能一覧!$A$2:$M$6097,7,0),"")</f>
        <v/>
      </c>
      <c r="I180" s="68" t="str">
        <f>IFERROR(VLOOKUP($B180,APガラス性能一覧!$A$2:$M$6097,8,0),"")</f>
        <v/>
      </c>
      <c r="J180" s="68" t="str">
        <f>IFERROR(VLOOKUP($B180,APガラス性能一覧!$A$2:$M$6097,9,0),"")</f>
        <v/>
      </c>
      <c r="K180" s="68" t="str">
        <f>IFERROR(VLOOKUP($B180,APガラス性能一覧!$A$2:$M$6097,10,0),"")</f>
        <v/>
      </c>
      <c r="L180" s="68" t="str">
        <f>IFERROR(VLOOKUP($B180,APガラス性能一覧!$A$2:$M$6097,11,0),"")</f>
        <v/>
      </c>
      <c r="M180" s="68" t="str">
        <f>IFERROR(VLOOKUP($B180,APガラス性能一覧!$A$2:$M$6097,12,0),"")</f>
        <v/>
      </c>
      <c r="N180" s="68" t="str">
        <f>IFERROR(VLOOKUP($B180,APガラス性能一覧!$A$2:$M$6097,13,0),"")</f>
        <v/>
      </c>
    </row>
    <row r="181" spans="2:14" x14ac:dyDescent="0.4">
      <c r="B181" s="68" t="str">
        <f>IF($D$2="","",IF($E$2=0.65,IFERROR(IF(INDEX(APガラス性能一覧!A:A,MATCH(ROW(B175),APガラス性能一覧!$O:$O,0))="","",INDEX(APガラス性能一覧!A:A,MATCH(ROW(B175),APガラス性能一覧!$O:$O,0))),""),IFERROR(IF(INDEX(APガラス性能一覧!A:A,MATCH(ROW(B175),APガラス性能一覧!$N:$N,0))="","",INDEX(APガラス性能一覧!A:A,MATCH(ROW(B175),APガラス性能一覧!$N:$N,0))),"")))</f>
        <v/>
      </c>
      <c r="C181" s="68" t="str">
        <f>IFERROR(VLOOKUP($B181,APガラス性能一覧!$A$2:$M$6097,2,0),"")</f>
        <v/>
      </c>
      <c r="D181" s="68" t="str">
        <f>IFERROR(VLOOKUP($B181,APガラス性能一覧!$A$2:$M$6097,3,0),"")</f>
        <v/>
      </c>
      <c r="E181" s="68" t="str">
        <f>IFERROR(VLOOKUP($B181,APガラス性能一覧!$A$2:$M$6097,4,0),"")</f>
        <v/>
      </c>
      <c r="F181" s="68" t="str">
        <f>IFERROR(VLOOKUP($B181,APガラス性能一覧!$A$2:$M$6097,5,0),"")</f>
        <v/>
      </c>
      <c r="G181" s="68" t="str">
        <f>IFERROR(VLOOKUP($B181,APガラス性能一覧!$A$2:$M$6097,6,0),"")</f>
        <v/>
      </c>
      <c r="H181" s="68" t="str">
        <f>IFERROR(VLOOKUP($B181,APガラス性能一覧!$A$2:$M$6097,7,0),"")</f>
        <v/>
      </c>
      <c r="I181" s="68" t="str">
        <f>IFERROR(VLOOKUP($B181,APガラス性能一覧!$A$2:$M$6097,8,0),"")</f>
        <v/>
      </c>
      <c r="J181" s="68" t="str">
        <f>IFERROR(VLOOKUP($B181,APガラス性能一覧!$A$2:$M$6097,9,0),"")</f>
        <v/>
      </c>
      <c r="K181" s="68" t="str">
        <f>IFERROR(VLOOKUP($B181,APガラス性能一覧!$A$2:$M$6097,10,0),"")</f>
        <v/>
      </c>
      <c r="L181" s="68" t="str">
        <f>IFERROR(VLOOKUP($B181,APガラス性能一覧!$A$2:$M$6097,11,0),"")</f>
        <v/>
      </c>
      <c r="M181" s="68" t="str">
        <f>IFERROR(VLOOKUP($B181,APガラス性能一覧!$A$2:$M$6097,12,0),"")</f>
        <v/>
      </c>
      <c r="N181" s="68" t="str">
        <f>IFERROR(VLOOKUP($B181,APガラス性能一覧!$A$2:$M$6097,13,0),"")</f>
        <v/>
      </c>
    </row>
    <row r="182" spans="2:14" x14ac:dyDescent="0.4">
      <c r="B182" s="68" t="str">
        <f>IF($D$2="","",IF($E$2=0.65,IFERROR(IF(INDEX(APガラス性能一覧!A:A,MATCH(ROW(B176),APガラス性能一覧!$O:$O,0))="","",INDEX(APガラス性能一覧!A:A,MATCH(ROW(B176),APガラス性能一覧!$O:$O,0))),""),IFERROR(IF(INDEX(APガラス性能一覧!A:A,MATCH(ROW(B176),APガラス性能一覧!$N:$N,0))="","",INDEX(APガラス性能一覧!A:A,MATCH(ROW(B176),APガラス性能一覧!$N:$N,0))),"")))</f>
        <v/>
      </c>
      <c r="C182" s="68" t="str">
        <f>IFERROR(VLOOKUP($B182,APガラス性能一覧!$A$2:$M$6097,2,0),"")</f>
        <v/>
      </c>
      <c r="D182" s="68" t="str">
        <f>IFERROR(VLOOKUP($B182,APガラス性能一覧!$A$2:$M$6097,3,0),"")</f>
        <v/>
      </c>
      <c r="E182" s="68" t="str">
        <f>IFERROR(VLOOKUP($B182,APガラス性能一覧!$A$2:$M$6097,4,0),"")</f>
        <v/>
      </c>
      <c r="F182" s="68" t="str">
        <f>IFERROR(VLOOKUP($B182,APガラス性能一覧!$A$2:$M$6097,5,0),"")</f>
        <v/>
      </c>
      <c r="G182" s="68" t="str">
        <f>IFERROR(VLOOKUP($B182,APガラス性能一覧!$A$2:$M$6097,6,0),"")</f>
        <v/>
      </c>
      <c r="H182" s="68" t="str">
        <f>IFERROR(VLOOKUP($B182,APガラス性能一覧!$A$2:$M$6097,7,0),"")</f>
        <v/>
      </c>
      <c r="I182" s="68" t="str">
        <f>IFERROR(VLOOKUP($B182,APガラス性能一覧!$A$2:$M$6097,8,0),"")</f>
        <v/>
      </c>
      <c r="J182" s="68" t="str">
        <f>IFERROR(VLOOKUP($B182,APガラス性能一覧!$A$2:$M$6097,9,0),"")</f>
        <v/>
      </c>
      <c r="K182" s="68" t="str">
        <f>IFERROR(VLOOKUP($B182,APガラス性能一覧!$A$2:$M$6097,10,0),"")</f>
        <v/>
      </c>
      <c r="L182" s="68" t="str">
        <f>IFERROR(VLOOKUP($B182,APガラス性能一覧!$A$2:$M$6097,11,0),"")</f>
        <v/>
      </c>
      <c r="M182" s="68" t="str">
        <f>IFERROR(VLOOKUP($B182,APガラス性能一覧!$A$2:$M$6097,12,0),"")</f>
        <v/>
      </c>
      <c r="N182" s="68" t="str">
        <f>IFERROR(VLOOKUP($B182,APガラス性能一覧!$A$2:$M$6097,13,0),"")</f>
        <v/>
      </c>
    </row>
    <row r="183" spans="2:14" x14ac:dyDescent="0.4">
      <c r="B183" s="68" t="str">
        <f>IF($D$2="","",IF($E$2=0.65,IFERROR(IF(INDEX(APガラス性能一覧!A:A,MATCH(ROW(B177),APガラス性能一覧!$O:$O,0))="","",INDEX(APガラス性能一覧!A:A,MATCH(ROW(B177),APガラス性能一覧!$O:$O,0))),""),IFERROR(IF(INDEX(APガラス性能一覧!A:A,MATCH(ROW(B177),APガラス性能一覧!$N:$N,0))="","",INDEX(APガラス性能一覧!A:A,MATCH(ROW(B177),APガラス性能一覧!$N:$N,0))),"")))</f>
        <v/>
      </c>
      <c r="C183" s="68" t="str">
        <f>IFERROR(VLOOKUP($B183,APガラス性能一覧!$A$2:$M$6097,2,0),"")</f>
        <v/>
      </c>
      <c r="D183" s="68" t="str">
        <f>IFERROR(VLOOKUP($B183,APガラス性能一覧!$A$2:$M$6097,3,0),"")</f>
        <v/>
      </c>
      <c r="E183" s="68" t="str">
        <f>IFERROR(VLOOKUP($B183,APガラス性能一覧!$A$2:$M$6097,4,0),"")</f>
        <v/>
      </c>
      <c r="F183" s="68" t="str">
        <f>IFERROR(VLOOKUP($B183,APガラス性能一覧!$A$2:$M$6097,5,0),"")</f>
        <v/>
      </c>
      <c r="G183" s="68" t="str">
        <f>IFERROR(VLOOKUP($B183,APガラス性能一覧!$A$2:$M$6097,6,0),"")</f>
        <v/>
      </c>
      <c r="H183" s="68" t="str">
        <f>IFERROR(VLOOKUP($B183,APガラス性能一覧!$A$2:$M$6097,7,0),"")</f>
        <v/>
      </c>
      <c r="I183" s="68" t="str">
        <f>IFERROR(VLOOKUP($B183,APガラス性能一覧!$A$2:$M$6097,8,0),"")</f>
        <v/>
      </c>
      <c r="J183" s="68" t="str">
        <f>IFERROR(VLOOKUP($B183,APガラス性能一覧!$A$2:$M$6097,9,0),"")</f>
        <v/>
      </c>
      <c r="K183" s="68" t="str">
        <f>IFERROR(VLOOKUP($B183,APガラス性能一覧!$A$2:$M$6097,10,0),"")</f>
        <v/>
      </c>
      <c r="L183" s="68" t="str">
        <f>IFERROR(VLOOKUP($B183,APガラス性能一覧!$A$2:$M$6097,11,0),"")</f>
        <v/>
      </c>
      <c r="M183" s="68" t="str">
        <f>IFERROR(VLOOKUP($B183,APガラス性能一覧!$A$2:$M$6097,12,0),"")</f>
        <v/>
      </c>
      <c r="N183" s="68" t="str">
        <f>IFERROR(VLOOKUP($B183,APガラス性能一覧!$A$2:$M$6097,13,0),"")</f>
        <v/>
      </c>
    </row>
    <row r="184" spans="2:14" x14ac:dyDescent="0.4">
      <c r="B184" s="68" t="str">
        <f>IF($D$2="","",IF($E$2=0.65,IFERROR(IF(INDEX(APガラス性能一覧!A:A,MATCH(ROW(B178),APガラス性能一覧!$O:$O,0))="","",INDEX(APガラス性能一覧!A:A,MATCH(ROW(B178),APガラス性能一覧!$O:$O,0))),""),IFERROR(IF(INDEX(APガラス性能一覧!A:A,MATCH(ROW(B178),APガラス性能一覧!$N:$N,0))="","",INDEX(APガラス性能一覧!A:A,MATCH(ROW(B178),APガラス性能一覧!$N:$N,0))),"")))</f>
        <v/>
      </c>
      <c r="C184" s="68" t="str">
        <f>IFERROR(VLOOKUP($B184,APガラス性能一覧!$A$2:$M$6097,2,0),"")</f>
        <v/>
      </c>
      <c r="D184" s="68" t="str">
        <f>IFERROR(VLOOKUP($B184,APガラス性能一覧!$A$2:$M$6097,3,0),"")</f>
        <v/>
      </c>
      <c r="E184" s="68" t="str">
        <f>IFERROR(VLOOKUP($B184,APガラス性能一覧!$A$2:$M$6097,4,0),"")</f>
        <v/>
      </c>
      <c r="F184" s="68" t="str">
        <f>IFERROR(VLOOKUP($B184,APガラス性能一覧!$A$2:$M$6097,5,0),"")</f>
        <v/>
      </c>
      <c r="G184" s="68" t="str">
        <f>IFERROR(VLOOKUP($B184,APガラス性能一覧!$A$2:$M$6097,6,0),"")</f>
        <v/>
      </c>
      <c r="H184" s="68" t="str">
        <f>IFERROR(VLOOKUP($B184,APガラス性能一覧!$A$2:$M$6097,7,0),"")</f>
        <v/>
      </c>
      <c r="I184" s="68" t="str">
        <f>IFERROR(VLOOKUP($B184,APガラス性能一覧!$A$2:$M$6097,8,0),"")</f>
        <v/>
      </c>
      <c r="J184" s="68" t="str">
        <f>IFERROR(VLOOKUP($B184,APガラス性能一覧!$A$2:$M$6097,9,0),"")</f>
        <v/>
      </c>
      <c r="K184" s="68" t="str">
        <f>IFERROR(VLOOKUP($B184,APガラス性能一覧!$A$2:$M$6097,10,0),"")</f>
        <v/>
      </c>
      <c r="L184" s="68" t="str">
        <f>IFERROR(VLOOKUP($B184,APガラス性能一覧!$A$2:$M$6097,11,0),"")</f>
        <v/>
      </c>
      <c r="M184" s="68" t="str">
        <f>IFERROR(VLOOKUP($B184,APガラス性能一覧!$A$2:$M$6097,12,0),"")</f>
        <v/>
      </c>
      <c r="N184" s="68" t="str">
        <f>IFERROR(VLOOKUP($B184,APガラス性能一覧!$A$2:$M$6097,13,0),"")</f>
        <v/>
      </c>
    </row>
    <row r="185" spans="2:14" x14ac:dyDescent="0.4">
      <c r="B185" s="68" t="str">
        <f>IF($D$2="","",IF($E$2=0.65,IFERROR(IF(INDEX(APガラス性能一覧!A:A,MATCH(ROW(B179),APガラス性能一覧!$O:$O,0))="","",INDEX(APガラス性能一覧!A:A,MATCH(ROW(B179),APガラス性能一覧!$O:$O,0))),""),IFERROR(IF(INDEX(APガラス性能一覧!A:A,MATCH(ROW(B179),APガラス性能一覧!$N:$N,0))="","",INDEX(APガラス性能一覧!A:A,MATCH(ROW(B179),APガラス性能一覧!$N:$N,0))),"")))</f>
        <v/>
      </c>
      <c r="C185" s="68" t="str">
        <f>IFERROR(VLOOKUP($B185,APガラス性能一覧!$A$2:$M$6097,2,0),"")</f>
        <v/>
      </c>
      <c r="D185" s="68" t="str">
        <f>IFERROR(VLOOKUP($B185,APガラス性能一覧!$A$2:$M$6097,3,0),"")</f>
        <v/>
      </c>
      <c r="E185" s="68" t="str">
        <f>IFERROR(VLOOKUP($B185,APガラス性能一覧!$A$2:$M$6097,4,0),"")</f>
        <v/>
      </c>
      <c r="F185" s="68" t="str">
        <f>IFERROR(VLOOKUP($B185,APガラス性能一覧!$A$2:$M$6097,5,0),"")</f>
        <v/>
      </c>
      <c r="G185" s="68" t="str">
        <f>IFERROR(VLOOKUP($B185,APガラス性能一覧!$A$2:$M$6097,6,0),"")</f>
        <v/>
      </c>
      <c r="H185" s="68" t="str">
        <f>IFERROR(VLOOKUP($B185,APガラス性能一覧!$A$2:$M$6097,7,0),"")</f>
        <v/>
      </c>
      <c r="I185" s="68" t="str">
        <f>IFERROR(VLOOKUP($B185,APガラス性能一覧!$A$2:$M$6097,8,0),"")</f>
        <v/>
      </c>
      <c r="J185" s="68" t="str">
        <f>IFERROR(VLOOKUP($B185,APガラス性能一覧!$A$2:$M$6097,9,0),"")</f>
        <v/>
      </c>
      <c r="K185" s="68" t="str">
        <f>IFERROR(VLOOKUP($B185,APガラス性能一覧!$A$2:$M$6097,10,0),"")</f>
        <v/>
      </c>
      <c r="L185" s="68" t="str">
        <f>IFERROR(VLOOKUP($B185,APガラス性能一覧!$A$2:$M$6097,11,0),"")</f>
        <v/>
      </c>
      <c r="M185" s="68" t="str">
        <f>IFERROR(VLOOKUP($B185,APガラス性能一覧!$A$2:$M$6097,12,0),"")</f>
        <v/>
      </c>
      <c r="N185" s="68" t="str">
        <f>IFERROR(VLOOKUP($B185,APガラス性能一覧!$A$2:$M$6097,13,0),"")</f>
        <v/>
      </c>
    </row>
    <row r="186" spans="2:14" x14ac:dyDescent="0.4">
      <c r="B186" s="68" t="str">
        <f>IF($D$2="","",IF($E$2=0.65,IFERROR(IF(INDEX(APガラス性能一覧!A:A,MATCH(ROW(B180),APガラス性能一覧!$O:$O,0))="","",INDEX(APガラス性能一覧!A:A,MATCH(ROW(B180),APガラス性能一覧!$O:$O,0))),""),IFERROR(IF(INDEX(APガラス性能一覧!A:A,MATCH(ROW(B180),APガラス性能一覧!$N:$N,0))="","",INDEX(APガラス性能一覧!A:A,MATCH(ROW(B180),APガラス性能一覧!$N:$N,0))),"")))</f>
        <v/>
      </c>
      <c r="C186" s="68" t="str">
        <f>IFERROR(VLOOKUP($B186,APガラス性能一覧!$A$2:$M$6097,2,0),"")</f>
        <v/>
      </c>
      <c r="D186" s="68" t="str">
        <f>IFERROR(VLOOKUP($B186,APガラス性能一覧!$A$2:$M$6097,3,0),"")</f>
        <v/>
      </c>
      <c r="E186" s="68" t="str">
        <f>IFERROR(VLOOKUP($B186,APガラス性能一覧!$A$2:$M$6097,4,0),"")</f>
        <v/>
      </c>
      <c r="F186" s="68" t="str">
        <f>IFERROR(VLOOKUP($B186,APガラス性能一覧!$A$2:$M$6097,5,0),"")</f>
        <v/>
      </c>
      <c r="G186" s="68" t="str">
        <f>IFERROR(VLOOKUP($B186,APガラス性能一覧!$A$2:$M$6097,6,0),"")</f>
        <v/>
      </c>
      <c r="H186" s="68" t="str">
        <f>IFERROR(VLOOKUP($B186,APガラス性能一覧!$A$2:$M$6097,7,0),"")</f>
        <v/>
      </c>
      <c r="I186" s="68" t="str">
        <f>IFERROR(VLOOKUP($B186,APガラス性能一覧!$A$2:$M$6097,8,0),"")</f>
        <v/>
      </c>
      <c r="J186" s="68" t="str">
        <f>IFERROR(VLOOKUP($B186,APガラス性能一覧!$A$2:$M$6097,9,0),"")</f>
        <v/>
      </c>
      <c r="K186" s="68" t="str">
        <f>IFERROR(VLOOKUP($B186,APガラス性能一覧!$A$2:$M$6097,10,0),"")</f>
        <v/>
      </c>
      <c r="L186" s="68" t="str">
        <f>IFERROR(VLOOKUP($B186,APガラス性能一覧!$A$2:$M$6097,11,0),"")</f>
        <v/>
      </c>
      <c r="M186" s="68" t="str">
        <f>IFERROR(VLOOKUP($B186,APガラス性能一覧!$A$2:$M$6097,12,0),"")</f>
        <v/>
      </c>
      <c r="N186" s="68" t="str">
        <f>IFERROR(VLOOKUP($B186,APガラス性能一覧!$A$2:$M$6097,13,0),"")</f>
        <v/>
      </c>
    </row>
    <row r="187" spans="2:14" x14ac:dyDescent="0.4">
      <c r="B187" s="68" t="str">
        <f>IF($D$2="","",IF($E$2=0.65,IFERROR(IF(INDEX(APガラス性能一覧!A:A,MATCH(ROW(B181),APガラス性能一覧!$O:$O,0))="","",INDEX(APガラス性能一覧!A:A,MATCH(ROW(B181),APガラス性能一覧!$O:$O,0))),""),IFERROR(IF(INDEX(APガラス性能一覧!A:A,MATCH(ROW(B181),APガラス性能一覧!$N:$N,0))="","",INDEX(APガラス性能一覧!A:A,MATCH(ROW(B181),APガラス性能一覧!$N:$N,0))),"")))</f>
        <v/>
      </c>
      <c r="C187" s="68" t="str">
        <f>IFERROR(VLOOKUP($B187,APガラス性能一覧!$A$2:$M$6097,2,0),"")</f>
        <v/>
      </c>
      <c r="D187" s="68" t="str">
        <f>IFERROR(VLOOKUP($B187,APガラス性能一覧!$A$2:$M$6097,3,0),"")</f>
        <v/>
      </c>
      <c r="E187" s="68" t="str">
        <f>IFERROR(VLOOKUP($B187,APガラス性能一覧!$A$2:$M$6097,4,0),"")</f>
        <v/>
      </c>
      <c r="F187" s="68" t="str">
        <f>IFERROR(VLOOKUP($B187,APガラス性能一覧!$A$2:$M$6097,5,0),"")</f>
        <v/>
      </c>
      <c r="G187" s="68" t="str">
        <f>IFERROR(VLOOKUP($B187,APガラス性能一覧!$A$2:$M$6097,6,0),"")</f>
        <v/>
      </c>
      <c r="H187" s="68" t="str">
        <f>IFERROR(VLOOKUP($B187,APガラス性能一覧!$A$2:$M$6097,7,0),"")</f>
        <v/>
      </c>
      <c r="I187" s="68" t="str">
        <f>IFERROR(VLOOKUP($B187,APガラス性能一覧!$A$2:$M$6097,8,0),"")</f>
        <v/>
      </c>
      <c r="J187" s="68" t="str">
        <f>IFERROR(VLOOKUP($B187,APガラス性能一覧!$A$2:$M$6097,9,0),"")</f>
        <v/>
      </c>
      <c r="K187" s="68" t="str">
        <f>IFERROR(VLOOKUP($B187,APガラス性能一覧!$A$2:$M$6097,10,0),"")</f>
        <v/>
      </c>
      <c r="L187" s="68" t="str">
        <f>IFERROR(VLOOKUP($B187,APガラス性能一覧!$A$2:$M$6097,11,0),"")</f>
        <v/>
      </c>
      <c r="M187" s="68" t="str">
        <f>IFERROR(VLOOKUP($B187,APガラス性能一覧!$A$2:$M$6097,12,0),"")</f>
        <v/>
      </c>
      <c r="N187" s="68" t="str">
        <f>IFERROR(VLOOKUP($B187,APガラス性能一覧!$A$2:$M$6097,13,0),"")</f>
        <v/>
      </c>
    </row>
    <row r="188" spans="2:14" x14ac:dyDescent="0.4">
      <c r="B188" s="68" t="str">
        <f>IF($D$2="","",IF($E$2=0.65,IFERROR(IF(INDEX(APガラス性能一覧!A:A,MATCH(ROW(B182),APガラス性能一覧!$O:$O,0))="","",INDEX(APガラス性能一覧!A:A,MATCH(ROW(B182),APガラス性能一覧!$O:$O,0))),""),IFERROR(IF(INDEX(APガラス性能一覧!A:A,MATCH(ROW(B182),APガラス性能一覧!$N:$N,0))="","",INDEX(APガラス性能一覧!A:A,MATCH(ROW(B182),APガラス性能一覧!$N:$N,0))),"")))</f>
        <v/>
      </c>
      <c r="C188" s="68" t="str">
        <f>IFERROR(VLOOKUP($B188,APガラス性能一覧!$A$2:$M$6097,2,0),"")</f>
        <v/>
      </c>
      <c r="D188" s="68" t="str">
        <f>IFERROR(VLOOKUP($B188,APガラス性能一覧!$A$2:$M$6097,3,0),"")</f>
        <v/>
      </c>
      <c r="E188" s="68" t="str">
        <f>IFERROR(VLOOKUP($B188,APガラス性能一覧!$A$2:$M$6097,4,0),"")</f>
        <v/>
      </c>
      <c r="F188" s="68" t="str">
        <f>IFERROR(VLOOKUP($B188,APガラス性能一覧!$A$2:$M$6097,5,0),"")</f>
        <v/>
      </c>
      <c r="G188" s="68" t="str">
        <f>IFERROR(VLOOKUP($B188,APガラス性能一覧!$A$2:$M$6097,6,0),"")</f>
        <v/>
      </c>
      <c r="H188" s="68" t="str">
        <f>IFERROR(VLOOKUP($B188,APガラス性能一覧!$A$2:$M$6097,7,0),"")</f>
        <v/>
      </c>
      <c r="I188" s="68" t="str">
        <f>IFERROR(VLOOKUP($B188,APガラス性能一覧!$A$2:$M$6097,8,0),"")</f>
        <v/>
      </c>
      <c r="J188" s="68" t="str">
        <f>IFERROR(VLOOKUP($B188,APガラス性能一覧!$A$2:$M$6097,9,0),"")</f>
        <v/>
      </c>
      <c r="K188" s="68" t="str">
        <f>IFERROR(VLOOKUP($B188,APガラス性能一覧!$A$2:$M$6097,10,0),"")</f>
        <v/>
      </c>
      <c r="L188" s="68" t="str">
        <f>IFERROR(VLOOKUP($B188,APガラス性能一覧!$A$2:$M$6097,11,0),"")</f>
        <v/>
      </c>
      <c r="M188" s="68" t="str">
        <f>IFERROR(VLOOKUP($B188,APガラス性能一覧!$A$2:$M$6097,12,0),"")</f>
        <v/>
      </c>
      <c r="N188" s="68" t="str">
        <f>IFERROR(VLOOKUP($B188,APガラス性能一覧!$A$2:$M$6097,13,0),"")</f>
        <v/>
      </c>
    </row>
    <row r="189" spans="2:14" x14ac:dyDescent="0.4">
      <c r="B189" s="68" t="str">
        <f>IF($D$2="","",IF($E$2=0.65,IFERROR(IF(INDEX(APガラス性能一覧!A:A,MATCH(ROW(B183),APガラス性能一覧!$O:$O,0))="","",INDEX(APガラス性能一覧!A:A,MATCH(ROW(B183),APガラス性能一覧!$O:$O,0))),""),IFERROR(IF(INDEX(APガラス性能一覧!A:A,MATCH(ROW(B183),APガラス性能一覧!$N:$N,0))="","",INDEX(APガラス性能一覧!A:A,MATCH(ROW(B183),APガラス性能一覧!$N:$N,0))),"")))</f>
        <v/>
      </c>
      <c r="C189" s="68" t="str">
        <f>IFERROR(VLOOKUP($B189,APガラス性能一覧!$A$2:$M$6097,2,0),"")</f>
        <v/>
      </c>
      <c r="D189" s="68" t="str">
        <f>IFERROR(VLOOKUP($B189,APガラス性能一覧!$A$2:$M$6097,3,0),"")</f>
        <v/>
      </c>
      <c r="E189" s="68" t="str">
        <f>IFERROR(VLOOKUP($B189,APガラス性能一覧!$A$2:$M$6097,4,0),"")</f>
        <v/>
      </c>
      <c r="F189" s="68" t="str">
        <f>IFERROR(VLOOKUP($B189,APガラス性能一覧!$A$2:$M$6097,5,0),"")</f>
        <v/>
      </c>
      <c r="G189" s="68" t="str">
        <f>IFERROR(VLOOKUP($B189,APガラス性能一覧!$A$2:$M$6097,6,0),"")</f>
        <v/>
      </c>
      <c r="H189" s="68" t="str">
        <f>IFERROR(VLOOKUP($B189,APガラス性能一覧!$A$2:$M$6097,7,0),"")</f>
        <v/>
      </c>
      <c r="I189" s="68" t="str">
        <f>IFERROR(VLOOKUP($B189,APガラス性能一覧!$A$2:$M$6097,8,0),"")</f>
        <v/>
      </c>
      <c r="J189" s="68" t="str">
        <f>IFERROR(VLOOKUP($B189,APガラス性能一覧!$A$2:$M$6097,9,0),"")</f>
        <v/>
      </c>
      <c r="K189" s="68" t="str">
        <f>IFERROR(VLOOKUP($B189,APガラス性能一覧!$A$2:$M$6097,10,0),"")</f>
        <v/>
      </c>
      <c r="L189" s="68" t="str">
        <f>IFERROR(VLOOKUP($B189,APガラス性能一覧!$A$2:$M$6097,11,0),"")</f>
        <v/>
      </c>
      <c r="M189" s="68" t="str">
        <f>IFERROR(VLOOKUP($B189,APガラス性能一覧!$A$2:$M$6097,12,0),"")</f>
        <v/>
      </c>
      <c r="N189" s="68" t="str">
        <f>IFERROR(VLOOKUP($B189,APガラス性能一覧!$A$2:$M$6097,13,0),"")</f>
        <v/>
      </c>
    </row>
    <row r="190" spans="2:14" x14ac:dyDescent="0.4">
      <c r="B190" s="68" t="str">
        <f>IF($D$2="","",IF($E$2=0.65,IFERROR(IF(INDEX(APガラス性能一覧!A:A,MATCH(ROW(B184),APガラス性能一覧!$O:$O,0))="","",INDEX(APガラス性能一覧!A:A,MATCH(ROW(B184),APガラス性能一覧!$O:$O,0))),""),IFERROR(IF(INDEX(APガラス性能一覧!A:A,MATCH(ROW(B184),APガラス性能一覧!$N:$N,0))="","",INDEX(APガラス性能一覧!A:A,MATCH(ROW(B184),APガラス性能一覧!$N:$N,0))),"")))</f>
        <v/>
      </c>
      <c r="C190" s="68" t="str">
        <f>IFERROR(VLOOKUP($B190,APガラス性能一覧!$A$2:$M$6097,2,0),"")</f>
        <v/>
      </c>
      <c r="D190" s="68" t="str">
        <f>IFERROR(VLOOKUP($B190,APガラス性能一覧!$A$2:$M$6097,3,0),"")</f>
        <v/>
      </c>
      <c r="E190" s="68" t="str">
        <f>IFERROR(VLOOKUP($B190,APガラス性能一覧!$A$2:$M$6097,4,0),"")</f>
        <v/>
      </c>
      <c r="F190" s="68" t="str">
        <f>IFERROR(VLOOKUP($B190,APガラス性能一覧!$A$2:$M$6097,5,0),"")</f>
        <v/>
      </c>
      <c r="G190" s="68" t="str">
        <f>IFERROR(VLOOKUP($B190,APガラス性能一覧!$A$2:$M$6097,6,0),"")</f>
        <v/>
      </c>
      <c r="H190" s="68" t="str">
        <f>IFERROR(VLOOKUP($B190,APガラス性能一覧!$A$2:$M$6097,7,0),"")</f>
        <v/>
      </c>
      <c r="I190" s="68" t="str">
        <f>IFERROR(VLOOKUP($B190,APガラス性能一覧!$A$2:$M$6097,8,0),"")</f>
        <v/>
      </c>
      <c r="J190" s="68" t="str">
        <f>IFERROR(VLOOKUP($B190,APガラス性能一覧!$A$2:$M$6097,9,0),"")</f>
        <v/>
      </c>
      <c r="K190" s="68" t="str">
        <f>IFERROR(VLOOKUP($B190,APガラス性能一覧!$A$2:$M$6097,10,0),"")</f>
        <v/>
      </c>
      <c r="L190" s="68" t="str">
        <f>IFERROR(VLOOKUP($B190,APガラス性能一覧!$A$2:$M$6097,11,0),"")</f>
        <v/>
      </c>
      <c r="M190" s="68" t="str">
        <f>IFERROR(VLOOKUP($B190,APガラス性能一覧!$A$2:$M$6097,12,0),"")</f>
        <v/>
      </c>
      <c r="N190" s="68" t="str">
        <f>IFERROR(VLOOKUP($B190,APガラス性能一覧!$A$2:$M$6097,13,0),"")</f>
        <v/>
      </c>
    </row>
    <row r="191" spans="2:14" x14ac:dyDescent="0.4">
      <c r="B191" s="68" t="str">
        <f>IF($D$2="","",IF($E$2=0.65,IFERROR(IF(INDEX(APガラス性能一覧!A:A,MATCH(ROW(B185),APガラス性能一覧!$O:$O,0))="","",INDEX(APガラス性能一覧!A:A,MATCH(ROW(B185),APガラス性能一覧!$O:$O,0))),""),IFERROR(IF(INDEX(APガラス性能一覧!A:A,MATCH(ROW(B185),APガラス性能一覧!$N:$N,0))="","",INDEX(APガラス性能一覧!A:A,MATCH(ROW(B185),APガラス性能一覧!$N:$N,0))),"")))</f>
        <v/>
      </c>
      <c r="C191" s="68" t="str">
        <f>IFERROR(VLOOKUP($B191,APガラス性能一覧!$A$2:$M$6097,2,0),"")</f>
        <v/>
      </c>
      <c r="D191" s="68" t="str">
        <f>IFERROR(VLOOKUP($B191,APガラス性能一覧!$A$2:$M$6097,3,0),"")</f>
        <v/>
      </c>
      <c r="E191" s="68" t="str">
        <f>IFERROR(VLOOKUP($B191,APガラス性能一覧!$A$2:$M$6097,4,0),"")</f>
        <v/>
      </c>
      <c r="F191" s="68" t="str">
        <f>IFERROR(VLOOKUP($B191,APガラス性能一覧!$A$2:$M$6097,5,0),"")</f>
        <v/>
      </c>
      <c r="G191" s="68" t="str">
        <f>IFERROR(VLOOKUP($B191,APガラス性能一覧!$A$2:$M$6097,6,0),"")</f>
        <v/>
      </c>
      <c r="H191" s="68" t="str">
        <f>IFERROR(VLOOKUP($B191,APガラス性能一覧!$A$2:$M$6097,7,0),"")</f>
        <v/>
      </c>
      <c r="I191" s="68" t="str">
        <f>IFERROR(VLOOKUP($B191,APガラス性能一覧!$A$2:$M$6097,8,0),"")</f>
        <v/>
      </c>
      <c r="J191" s="68" t="str">
        <f>IFERROR(VLOOKUP($B191,APガラス性能一覧!$A$2:$M$6097,9,0),"")</f>
        <v/>
      </c>
      <c r="K191" s="68" t="str">
        <f>IFERROR(VLOOKUP($B191,APガラス性能一覧!$A$2:$M$6097,10,0),"")</f>
        <v/>
      </c>
      <c r="L191" s="68" t="str">
        <f>IFERROR(VLOOKUP($B191,APガラス性能一覧!$A$2:$M$6097,11,0),"")</f>
        <v/>
      </c>
      <c r="M191" s="68" t="str">
        <f>IFERROR(VLOOKUP($B191,APガラス性能一覧!$A$2:$M$6097,12,0),"")</f>
        <v/>
      </c>
      <c r="N191" s="68" t="str">
        <f>IFERROR(VLOOKUP($B191,APガラス性能一覧!$A$2:$M$6097,13,0),"")</f>
        <v/>
      </c>
    </row>
    <row r="192" spans="2:14" x14ac:dyDescent="0.4">
      <c r="B192" s="68" t="str">
        <f>IF($D$2="","",IF($E$2=0.65,IFERROR(IF(INDEX(APガラス性能一覧!A:A,MATCH(ROW(B186),APガラス性能一覧!$O:$O,0))="","",INDEX(APガラス性能一覧!A:A,MATCH(ROW(B186),APガラス性能一覧!$O:$O,0))),""),IFERROR(IF(INDEX(APガラス性能一覧!A:A,MATCH(ROW(B186),APガラス性能一覧!$N:$N,0))="","",INDEX(APガラス性能一覧!A:A,MATCH(ROW(B186),APガラス性能一覧!$N:$N,0))),"")))</f>
        <v/>
      </c>
      <c r="C192" s="68" t="str">
        <f>IFERROR(VLOOKUP($B192,APガラス性能一覧!$A$2:$M$6097,2,0),"")</f>
        <v/>
      </c>
      <c r="D192" s="68" t="str">
        <f>IFERROR(VLOOKUP($B192,APガラス性能一覧!$A$2:$M$6097,3,0),"")</f>
        <v/>
      </c>
      <c r="E192" s="68" t="str">
        <f>IFERROR(VLOOKUP($B192,APガラス性能一覧!$A$2:$M$6097,4,0),"")</f>
        <v/>
      </c>
      <c r="F192" s="68" t="str">
        <f>IFERROR(VLOOKUP($B192,APガラス性能一覧!$A$2:$M$6097,5,0),"")</f>
        <v/>
      </c>
      <c r="G192" s="68" t="str">
        <f>IFERROR(VLOOKUP($B192,APガラス性能一覧!$A$2:$M$6097,6,0),"")</f>
        <v/>
      </c>
      <c r="H192" s="68" t="str">
        <f>IFERROR(VLOOKUP($B192,APガラス性能一覧!$A$2:$M$6097,7,0),"")</f>
        <v/>
      </c>
      <c r="I192" s="68" t="str">
        <f>IFERROR(VLOOKUP($B192,APガラス性能一覧!$A$2:$M$6097,8,0),"")</f>
        <v/>
      </c>
      <c r="J192" s="68" t="str">
        <f>IFERROR(VLOOKUP($B192,APガラス性能一覧!$A$2:$M$6097,9,0),"")</f>
        <v/>
      </c>
      <c r="K192" s="68" t="str">
        <f>IFERROR(VLOOKUP($B192,APガラス性能一覧!$A$2:$M$6097,10,0),"")</f>
        <v/>
      </c>
      <c r="L192" s="68" t="str">
        <f>IFERROR(VLOOKUP($B192,APガラス性能一覧!$A$2:$M$6097,11,0),"")</f>
        <v/>
      </c>
      <c r="M192" s="68" t="str">
        <f>IFERROR(VLOOKUP($B192,APガラス性能一覧!$A$2:$M$6097,12,0),"")</f>
        <v/>
      </c>
      <c r="N192" s="68" t="str">
        <f>IFERROR(VLOOKUP($B192,APガラス性能一覧!$A$2:$M$6097,13,0),"")</f>
        <v/>
      </c>
    </row>
    <row r="193" spans="2:14" x14ac:dyDescent="0.4">
      <c r="B193" s="68" t="str">
        <f>IF($D$2="","",IF($E$2=0.65,IFERROR(IF(INDEX(APガラス性能一覧!A:A,MATCH(ROW(B187),APガラス性能一覧!$O:$O,0))="","",INDEX(APガラス性能一覧!A:A,MATCH(ROW(B187),APガラス性能一覧!$O:$O,0))),""),IFERROR(IF(INDEX(APガラス性能一覧!A:A,MATCH(ROW(B187),APガラス性能一覧!$N:$N,0))="","",INDEX(APガラス性能一覧!A:A,MATCH(ROW(B187),APガラス性能一覧!$N:$N,0))),"")))</f>
        <v/>
      </c>
      <c r="C193" s="68" t="str">
        <f>IFERROR(VLOOKUP($B193,APガラス性能一覧!$A$2:$M$6097,2,0),"")</f>
        <v/>
      </c>
      <c r="D193" s="68" t="str">
        <f>IFERROR(VLOOKUP($B193,APガラス性能一覧!$A$2:$M$6097,3,0),"")</f>
        <v/>
      </c>
      <c r="E193" s="68" t="str">
        <f>IFERROR(VLOOKUP($B193,APガラス性能一覧!$A$2:$M$6097,4,0),"")</f>
        <v/>
      </c>
      <c r="F193" s="68" t="str">
        <f>IFERROR(VLOOKUP($B193,APガラス性能一覧!$A$2:$M$6097,5,0),"")</f>
        <v/>
      </c>
      <c r="G193" s="68" t="str">
        <f>IFERROR(VLOOKUP($B193,APガラス性能一覧!$A$2:$M$6097,6,0),"")</f>
        <v/>
      </c>
      <c r="H193" s="68" t="str">
        <f>IFERROR(VLOOKUP($B193,APガラス性能一覧!$A$2:$M$6097,7,0),"")</f>
        <v/>
      </c>
      <c r="I193" s="68" t="str">
        <f>IFERROR(VLOOKUP($B193,APガラス性能一覧!$A$2:$M$6097,8,0),"")</f>
        <v/>
      </c>
      <c r="J193" s="68" t="str">
        <f>IFERROR(VLOOKUP($B193,APガラス性能一覧!$A$2:$M$6097,9,0),"")</f>
        <v/>
      </c>
      <c r="K193" s="68" t="str">
        <f>IFERROR(VLOOKUP($B193,APガラス性能一覧!$A$2:$M$6097,10,0),"")</f>
        <v/>
      </c>
      <c r="L193" s="68" t="str">
        <f>IFERROR(VLOOKUP($B193,APガラス性能一覧!$A$2:$M$6097,11,0),"")</f>
        <v/>
      </c>
      <c r="M193" s="68" t="str">
        <f>IFERROR(VLOOKUP($B193,APガラス性能一覧!$A$2:$M$6097,12,0),"")</f>
        <v/>
      </c>
      <c r="N193" s="68" t="str">
        <f>IFERROR(VLOOKUP($B193,APガラス性能一覧!$A$2:$M$6097,13,0),"")</f>
        <v/>
      </c>
    </row>
    <row r="194" spans="2:14" x14ac:dyDescent="0.4">
      <c r="B194" s="68" t="str">
        <f>IF($D$2="","",IF($E$2=0.65,IFERROR(IF(INDEX(APガラス性能一覧!A:A,MATCH(ROW(B188),APガラス性能一覧!$O:$O,0))="","",INDEX(APガラス性能一覧!A:A,MATCH(ROW(B188),APガラス性能一覧!$O:$O,0))),""),IFERROR(IF(INDEX(APガラス性能一覧!A:A,MATCH(ROW(B188),APガラス性能一覧!$N:$N,0))="","",INDEX(APガラス性能一覧!A:A,MATCH(ROW(B188),APガラス性能一覧!$N:$N,0))),"")))</f>
        <v/>
      </c>
      <c r="C194" s="68" t="str">
        <f>IFERROR(VLOOKUP($B194,APガラス性能一覧!$A$2:$M$6097,2,0),"")</f>
        <v/>
      </c>
      <c r="D194" s="68" t="str">
        <f>IFERROR(VLOOKUP($B194,APガラス性能一覧!$A$2:$M$6097,3,0),"")</f>
        <v/>
      </c>
      <c r="E194" s="68" t="str">
        <f>IFERROR(VLOOKUP($B194,APガラス性能一覧!$A$2:$M$6097,4,0),"")</f>
        <v/>
      </c>
      <c r="F194" s="68" t="str">
        <f>IFERROR(VLOOKUP($B194,APガラス性能一覧!$A$2:$M$6097,5,0),"")</f>
        <v/>
      </c>
      <c r="G194" s="68" t="str">
        <f>IFERROR(VLOOKUP($B194,APガラス性能一覧!$A$2:$M$6097,6,0),"")</f>
        <v/>
      </c>
      <c r="H194" s="68" t="str">
        <f>IFERROR(VLOOKUP($B194,APガラス性能一覧!$A$2:$M$6097,7,0),"")</f>
        <v/>
      </c>
      <c r="I194" s="68" t="str">
        <f>IFERROR(VLOOKUP($B194,APガラス性能一覧!$A$2:$M$6097,8,0),"")</f>
        <v/>
      </c>
      <c r="J194" s="68" t="str">
        <f>IFERROR(VLOOKUP($B194,APガラス性能一覧!$A$2:$M$6097,9,0),"")</f>
        <v/>
      </c>
      <c r="K194" s="68" t="str">
        <f>IFERROR(VLOOKUP($B194,APガラス性能一覧!$A$2:$M$6097,10,0),"")</f>
        <v/>
      </c>
      <c r="L194" s="68" t="str">
        <f>IFERROR(VLOOKUP($B194,APガラス性能一覧!$A$2:$M$6097,11,0),"")</f>
        <v/>
      </c>
      <c r="M194" s="68" t="str">
        <f>IFERROR(VLOOKUP($B194,APガラス性能一覧!$A$2:$M$6097,12,0),"")</f>
        <v/>
      </c>
      <c r="N194" s="68" t="str">
        <f>IFERROR(VLOOKUP($B194,APガラス性能一覧!$A$2:$M$6097,13,0),"")</f>
        <v/>
      </c>
    </row>
    <row r="195" spans="2:14" x14ac:dyDescent="0.4">
      <c r="B195" s="68" t="str">
        <f>IF($D$2="","",IF($E$2=0.65,IFERROR(IF(INDEX(APガラス性能一覧!A:A,MATCH(ROW(B189),APガラス性能一覧!$O:$O,0))="","",INDEX(APガラス性能一覧!A:A,MATCH(ROW(B189),APガラス性能一覧!$O:$O,0))),""),IFERROR(IF(INDEX(APガラス性能一覧!A:A,MATCH(ROW(B189),APガラス性能一覧!$N:$N,0))="","",INDEX(APガラス性能一覧!A:A,MATCH(ROW(B189),APガラス性能一覧!$N:$N,0))),"")))</f>
        <v/>
      </c>
      <c r="C195" s="68" t="str">
        <f>IFERROR(VLOOKUP($B195,APガラス性能一覧!$A$2:$M$6097,2,0),"")</f>
        <v/>
      </c>
      <c r="D195" s="68" t="str">
        <f>IFERROR(VLOOKUP($B195,APガラス性能一覧!$A$2:$M$6097,3,0),"")</f>
        <v/>
      </c>
      <c r="E195" s="68" t="str">
        <f>IFERROR(VLOOKUP($B195,APガラス性能一覧!$A$2:$M$6097,4,0),"")</f>
        <v/>
      </c>
      <c r="F195" s="68" t="str">
        <f>IFERROR(VLOOKUP($B195,APガラス性能一覧!$A$2:$M$6097,5,0),"")</f>
        <v/>
      </c>
      <c r="G195" s="68" t="str">
        <f>IFERROR(VLOOKUP($B195,APガラス性能一覧!$A$2:$M$6097,6,0),"")</f>
        <v/>
      </c>
      <c r="H195" s="68" t="str">
        <f>IFERROR(VLOOKUP($B195,APガラス性能一覧!$A$2:$M$6097,7,0),"")</f>
        <v/>
      </c>
      <c r="I195" s="68" t="str">
        <f>IFERROR(VLOOKUP($B195,APガラス性能一覧!$A$2:$M$6097,8,0),"")</f>
        <v/>
      </c>
      <c r="J195" s="68" t="str">
        <f>IFERROR(VLOOKUP($B195,APガラス性能一覧!$A$2:$M$6097,9,0),"")</f>
        <v/>
      </c>
      <c r="K195" s="68" t="str">
        <f>IFERROR(VLOOKUP($B195,APガラス性能一覧!$A$2:$M$6097,10,0),"")</f>
        <v/>
      </c>
      <c r="L195" s="68" t="str">
        <f>IFERROR(VLOOKUP($B195,APガラス性能一覧!$A$2:$M$6097,11,0),"")</f>
        <v/>
      </c>
      <c r="M195" s="68" t="str">
        <f>IFERROR(VLOOKUP($B195,APガラス性能一覧!$A$2:$M$6097,12,0),"")</f>
        <v/>
      </c>
      <c r="N195" s="68" t="str">
        <f>IFERROR(VLOOKUP($B195,APガラス性能一覧!$A$2:$M$6097,13,0),"")</f>
        <v/>
      </c>
    </row>
    <row r="196" spans="2:14" x14ac:dyDescent="0.4">
      <c r="B196" s="68" t="str">
        <f>IF($D$2="","",IF($E$2=0.65,IFERROR(IF(INDEX(APガラス性能一覧!A:A,MATCH(ROW(B190),APガラス性能一覧!$O:$O,0))="","",INDEX(APガラス性能一覧!A:A,MATCH(ROW(B190),APガラス性能一覧!$O:$O,0))),""),IFERROR(IF(INDEX(APガラス性能一覧!A:A,MATCH(ROW(B190),APガラス性能一覧!$N:$N,0))="","",INDEX(APガラス性能一覧!A:A,MATCH(ROW(B190),APガラス性能一覧!$N:$N,0))),"")))</f>
        <v/>
      </c>
      <c r="C196" s="68" t="str">
        <f>IFERROR(VLOOKUP($B196,APガラス性能一覧!$A$2:$M$6097,2,0),"")</f>
        <v/>
      </c>
      <c r="D196" s="68" t="str">
        <f>IFERROR(VLOOKUP($B196,APガラス性能一覧!$A$2:$M$6097,3,0),"")</f>
        <v/>
      </c>
      <c r="E196" s="68" t="str">
        <f>IFERROR(VLOOKUP($B196,APガラス性能一覧!$A$2:$M$6097,4,0),"")</f>
        <v/>
      </c>
      <c r="F196" s="68" t="str">
        <f>IFERROR(VLOOKUP($B196,APガラス性能一覧!$A$2:$M$6097,5,0),"")</f>
        <v/>
      </c>
      <c r="G196" s="68" t="str">
        <f>IFERROR(VLOOKUP($B196,APガラス性能一覧!$A$2:$M$6097,6,0),"")</f>
        <v/>
      </c>
      <c r="H196" s="68" t="str">
        <f>IFERROR(VLOOKUP($B196,APガラス性能一覧!$A$2:$M$6097,7,0),"")</f>
        <v/>
      </c>
      <c r="I196" s="68" t="str">
        <f>IFERROR(VLOOKUP($B196,APガラス性能一覧!$A$2:$M$6097,8,0),"")</f>
        <v/>
      </c>
      <c r="J196" s="68" t="str">
        <f>IFERROR(VLOOKUP($B196,APガラス性能一覧!$A$2:$M$6097,9,0),"")</f>
        <v/>
      </c>
      <c r="K196" s="68" t="str">
        <f>IFERROR(VLOOKUP($B196,APガラス性能一覧!$A$2:$M$6097,10,0),"")</f>
        <v/>
      </c>
      <c r="L196" s="68" t="str">
        <f>IFERROR(VLOOKUP($B196,APガラス性能一覧!$A$2:$M$6097,11,0),"")</f>
        <v/>
      </c>
      <c r="M196" s="68" t="str">
        <f>IFERROR(VLOOKUP($B196,APガラス性能一覧!$A$2:$M$6097,12,0),"")</f>
        <v/>
      </c>
      <c r="N196" s="68" t="str">
        <f>IFERROR(VLOOKUP($B196,APガラス性能一覧!$A$2:$M$6097,13,0),"")</f>
        <v/>
      </c>
    </row>
    <row r="197" spans="2:14" x14ac:dyDescent="0.4">
      <c r="B197" s="68" t="str">
        <f>IF($D$2="","",IF($E$2=0.65,IFERROR(IF(INDEX(APガラス性能一覧!A:A,MATCH(ROW(B191),APガラス性能一覧!$O:$O,0))="","",INDEX(APガラス性能一覧!A:A,MATCH(ROW(B191),APガラス性能一覧!$O:$O,0))),""),IFERROR(IF(INDEX(APガラス性能一覧!A:A,MATCH(ROW(B191),APガラス性能一覧!$N:$N,0))="","",INDEX(APガラス性能一覧!A:A,MATCH(ROW(B191),APガラス性能一覧!$N:$N,0))),"")))</f>
        <v/>
      </c>
      <c r="C197" s="68" t="str">
        <f>IFERROR(VLOOKUP($B197,APガラス性能一覧!$A$2:$M$6097,2,0),"")</f>
        <v/>
      </c>
      <c r="D197" s="68" t="str">
        <f>IFERROR(VLOOKUP($B197,APガラス性能一覧!$A$2:$M$6097,3,0),"")</f>
        <v/>
      </c>
      <c r="E197" s="68" t="str">
        <f>IFERROR(VLOOKUP($B197,APガラス性能一覧!$A$2:$M$6097,4,0),"")</f>
        <v/>
      </c>
      <c r="F197" s="68" t="str">
        <f>IFERROR(VLOOKUP($B197,APガラス性能一覧!$A$2:$M$6097,5,0),"")</f>
        <v/>
      </c>
      <c r="G197" s="68" t="str">
        <f>IFERROR(VLOOKUP($B197,APガラス性能一覧!$A$2:$M$6097,6,0),"")</f>
        <v/>
      </c>
      <c r="H197" s="68" t="str">
        <f>IFERROR(VLOOKUP($B197,APガラス性能一覧!$A$2:$M$6097,7,0),"")</f>
        <v/>
      </c>
      <c r="I197" s="68" t="str">
        <f>IFERROR(VLOOKUP($B197,APガラス性能一覧!$A$2:$M$6097,8,0),"")</f>
        <v/>
      </c>
      <c r="J197" s="68" t="str">
        <f>IFERROR(VLOOKUP($B197,APガラス性能一覧!$A$2:$M$6097,9,0),"")</f>
        <v/>
      </c>
      <c r="K197" s="68" t="str">
        <f>IFERROR(VLOOKUP($B197,APガラス性能一覧!$A$2:$M$6097,10,0),"")</f>
        <v/>
      </c>
      <c r="L197" s="68" t="str">
        <f>IFERROR(VLOOKUP($B197,APガラス性能一覧!$A$2:$M$6097,11,0),"")</f>
        <v/>
      </c>
      <c r="M197" s="68" t="str">
        <f>IFERROR(VLOOKUP($B197,APガラス性能一覧!$A$2:$M$6097,12,0),"")</f>
        <v/>
      </c>
      <c r="N197" s="68" t="str">
        <f>IFERROR(VLOOKUP($B197,APガラス性能一覧!$A$2:$M$6097,13,0),"")</f>
        <v/>
      </c>
    </row>
    <row r="198" spans="2:14" x14ac:dyDescent="0.4">
      <c r="B198" s="68" t="str">
        <f>IF($D$2="","",IF($E$2=0.65,IFERROR(IF(INDEX(APガラス性能一覧!A:A,MATCH(ROW(B192),APガラス性能一覧!$O:$O,0))="","",INDEX(APガラス性能一覧!A:A,MATCH(ROW(B192),APガラス性能一覧!$O:$O,0))),""),IFERROR(IF(INDEX(APガラス性能一覧!A:A,MATCH(ROW(B192),APガラス性能一覧!$N:$N,0))="","",INDEX(APガラス性能一覧!A:A,MATCH(ROW(B192),APガラス性能一覧!$N:$N,0))),"")))</f>
        <v/>
      </c>
      <c r="C198" s="68" t="str">
        <f>IFERROR(VLOOKUP($B198,APガラス性能一覧!$A$2:$M$6097,2,0),"")</f>
        <v/>
      </c>
      <c r="D198" s="68" t="str">
        <f>IFERROR(VLOOKUP($B198,APガラス性能一覧!$A$2:$M$6097,3,0),"")</f>
        <v/>
      </c>
      <c r="E198" s="68" t="str">
        <f>IFERROR(VLOOKUP($B198,APガラス性能一覧!$A$2:$M$6097,4,0),"")</f>
        <v/>
      </c>
      <c r="F198" s="68" t="str">
        <f>IFERROR(VLOOKUP($B198,APガラス性能一覧!$A$2:$M$6097,5,0),"")</f>
        <v/>
      </c>
      <c r="G198" s="68" t="str">
        <f>IFERROR(VLOOKUP($B198,APガラス性能一覧!$A$2:$M$6097,6,0),"")</f>
        <v/>
      </c>
      <c r="H198" s="68" t="str">
        <f>IFERROR(VLOOKUP($B198,APガラス性能一覧!$A$2:$M$6097,7,0),"")</f>
        <v/>
      </c>
      <c r="I198" s="68" t="str">
        <f>IFERROR(VLOOKUP($B198,APガラス性能一覧!$A$2:$M$6097,8,0),"")</f>
        <v/>
      </c>
      <c r="J198" s="68" t="str">
        <f>IFERROR(VLOOKUP($B198,APガラス性能一覧!$A$2:$M$6097,9,0),"")</f>
        <v/>
      </c>
      <c r="K198" s="68" t="str">
        <f>IFERROR(VLOOKUP($B198,APガラス性能一覧!$A$2:$M$6097,10,0),"")</f>
        <v/>
      </c>
      <c r="L198" s="68" t="str">
        <f>IFERROR(VLOOKUP($B198,APガラス性能一覧!$A$2:$M$6097,11,0),"")</f>
        <v/>
      </c>
      <c r="M198" s="68" t="str">
        <f>IFERROR(VLOOKUP($B198,APガラス性能一覧!$A$2:$M$6097,12,0),"")</f>
        <v/>
      </c>
      <c r="N198" s="68" t="str">
        <f>IFERROR(VLOOKUP($B198,APガラス性能一覧!$A$2:$M$6097,13,0),"")</f>
        <v/>
      </c>
    </row>
    <row r="199" spans="2:14" x14ac:dyDescent="0.4">
      <c r="B199" s="68" t="str">
        <f>IF($D$2="","",IF($E$2=0.65,IFERROR(IF(INDEX(APガラス性能一覧!A:A,MATCH(ROW(B193),APガラス性能一覧!$O:$O,0))="","",INDEX(APガラス性能一覧!A:A,MATCH(ROW(B193),APガラス性能一覧!$O:$O,0))),""),IFERROR(IF(INDEX(APガラス性能一覧!A:A,MATCH(ROW(B193),APガラス性能一覧!$N:$N,0))="","",INDEX(APガラス性能一覧!A:A,MATCH(ROW(B193),APガラス性能一覧!$N:$N,0))),"")))</f>
        <v/>
      </c>
      <c r="C199" s="68" t="str">
        <f>IFERROR(VLOOKUP($B199,APガラス性能一覧!$A$2:$M$6097,2,0),"")</f>
        <v/>
      </c>
      <c r="D199" s="68" t="str">
        <f>IFERROR(VLOOKUP($B199,APガラス性能一覧!$A$2:$M$6097,3,0),"")</f>
        <v/>
      </c>
      <c r="E199" s="68" t="str">
        <f>IFERROR(VLOOKUP($B199,APガラス性能一覧!$A$2:$M$6097,4,0),"")</f>
        <v/>
      </c>
      <c r="F199" s="68" t="str">
        <f>IFERROR(VLOOKUP($B199,APガラス性能一覧!$A$2:$M$6097,5,0),"")</f>
        <v/>
      </c>
      <c r="G199" s="68" t="str">
        <f>IFERROR(VLOOKUP($B199,APガラス性能一覧!$A$2:$M$6097,6,0),"")</f>
        <v/>
      </c>
      <c r="H199" s="68" t="str">
        <f>IFERROR(VLOOKUP($B199,APガラス性能一覧!$A$2:$M$6097,7,0),"")</f>
        <v/>
      </c>
      <c r="I199" s="68" t="str">
        <f>IFERROR(VLOOKUP($B199,APガラス性能一覧!$A$2:$M$6097,8,0),"")</f>
        <v/>
      </c>
      <c r="J199" s="68" t="str">
        <f>IFERROR(VLOOKUP($B199,APガラス性能一覧!$A$2:$M$6097,9,0),"")</f>
        <v/>
      </c>
      <c r="K199" s="68" t="str">
        <f>IFERROR(VLOOKUP($B199,APガラス性能一覧!$A$2:$M$6097,10,0),"")</f>
        <v/>
      </c>
      <c r="L199" s="68" t="str">
        <f>IFERROR(VLOOKUP($B199,APガラス性能一覧!$A$2:$M$6097,11,0),"")</f>
        <v/>
      </c>
      <c r="M199" s="68" t="str">
        <f>IFERROR(VLOOKUP($B199,APガラス性能一覧!$A$2:$M$6097,12,0),"")</f>
        <v/>
      </c>
      <c r="N199" s="68" t="str">
        <f>IFERROR(VLOOKUP($B199,APガラス性能一覧!$A$2:$M$6097,13,0),"")</f>
        <v/>
      </c>
    </row>
    <row r="200" spans="2:14" x14ac:dyDescent="0.4">
      <c r="B200" s="68" t="str">
        <f>IF($D$2="","",IF($E$2=0.65,IFERROR(IF(INDEX(APガラス性能一覧!A:A,MATCH(ROW(B194),APガラス性能一覧!$O:$O,0))="","",INDEX(APガラス性能一覧!A:A,MATCH(ROW(B194),APガラス性能一覧!$O:$O,0))),""),IFERROR(IF(INDEX(APガラス性能一覧!A:A,MATCH(ROW(B194),APガラス性能一覧!$N:$N,0))="","",INDEX(APガラス性能一覧!A:A,MATCH(ROW(B194),APガラス性能一覧!$N:$N,0))),"")))</f>
        <v/>
      </c>
      <c r="C200" s="68" t="str">
        <f>IFERROR(VLOOKUP($B200,APガラス性能一覧!$A$2:$M$6097,2,0),"")</f>
        <v/>
      </c>
      <c r="D200" s="68" t="str">
        <f>IFERROR(VLOOKUP($B200,APガラス性能一覧!$A$2:$M$6097,3,0),"")</f>
        <v/>
      </c>
      <c r="E200" s="68" t="str">
        <f>IFERROR(VLOOKUP($B200,APガラス性能一覧!$A$2:$M$6097,4,0),"")</f>
        <v/>
      </c>
      <c r="F200" s="68" t="str">
        <f>IFERROR(VLOOKUP($B200,APガラス性能一覧!$A$2:$M$6097,5,0),"")</f>
        <v/>
      </c>
      <c r="G200" s="68" t="str">
        <f>IFERROR(VLOOKUP($B200,APガラス性能一覧!$A$2:$M$6097,6,0),"")</f>
        <v/>
      </c>
      <c r="H200" s="68" t="str">
        <f>IFERROR(VLOOKUP($B200,APガラス性能一覧!$A$2:$M$6097,7,0),"")</f>
        <v/>
      </c>
      <c r="I200" s="68" t="str">
        <f>IFERROR(VLOOKUP($B200,APガラス性能一覧!$A$2:$M$6097,8,0),"")</f>
        <v/>
      </c>
      <c r="J200" s="68" t="str">
        <f>IFERROR(VLOOKUP($B200,APガラス性能一覧!$A$2:$M$6097,9,0),"")</f>
        <v/>
      </c>
      <c r="K200" s="68" t="str">
        <f>IFERROR(VLOOKUP($B200,APガラス性能一覧!$A$2:$M$6097,10,0),"")</f>
        <v/>
      </c>
      <c r="L200" s="68" t="str">
        <f>IFERROR(VLOOKUP($B200,APガラス性能一覧!$A$2:$M$6097,11,0),"")</f>
        <v/>
      </c>
      <c r="M200" s="68" t="str">
        <f>IFERROR(VLOOKUP($B200,APガラス性能一覧!$A$2:$M$6097,12,0),"")</f>
        <v/>
      </c>
      <c r="N200" s="68" t="str">
        <f>IFERROR(VLOOKUP($B200,APガラス性能一覧!$A$2:$M$6097,13,0),"")</f>
        <v/>
      </c>
    </row>
    <row r="201" spans="2:14" x14ac:dyDescent="0.4">
      <c r="B201" s="68" t="str">
        <f>IF($D$2="","",IF($E$2=0.65,IFERROR(IF(INDEX(APガラス性能一覧!A:A,MATCH(ROW(B195),APガラス性能一覧!$O:$O,0))="","",INDEX(APガラス性能一覧!A:A,MATCH(ROW(B195),APガラス性能一覧!$O:$O,0))),""),IFERROR(IF(INDEX(APガラス性能一覧!A:A,MATCH(ROW(B195),APガラス性能一覧!$N:$N,0))="","",INDEX(APガラス性能一覧!A:A,MATCH(ROW(B195),APガラス性能一覧!$N:$N,0))),"")))</f>
        <v/>
      </c>
      <c r="C201" s="68" t="str">
        <f>IFERROR(VLOOKUP($B201,APガラス性能一覧!$A$2:$M$6097,2,0),"")</f>
        <v/>
      </c>
      <c r="D201" s="68" t="str">
        <f>IFERROR(VLOOKUP($B201,APガラス性能一覧!$A$2:$M$6097,3,0),"")</f>
        <v/>
      </c>
      <c r="E201" s="68" t="str">
        <f>IFERROR(VLOOKUP($B201,APガラス性能一覧!$A$2:$M$6097,4,0),"")</f>
        <v/>
      </c>
      <c r="F201" s="68" t="str">
        <f>IFERROR(VLOOKUP($B201,APガラス性能一覧!$A$2:$M$6097,5,0),"")</f>
        <v/>
      </c>
      <c r="G201" s="68" t="str">
        <f>IFERROR(VLOOKUP($B201,APガラス性能一覧!$A$2:$M$6097,6,0),"")</f>
        <v/>
      </c>
      <c r="H201" s="68" t="str">
        <f>IFERROR(VLOOKUP($B201,APガラス性能一覧!$A$2:$M$6097,7,0),"")</f>
        <v/>
      </c>
      <c r="I201" s="68" t="str">
        <f>IFERROR(VLOOKUP($B201,APガラス性能一覧!$A$2:$M$6097,8,0),"")</f>
        <v/>
      </c>
      <c r="J201" s="68" t="str">
        <f>IFERROR(VLOOKUP($B201,APガラス性能一覧!$A$2:$M$6097,9,0),"")</f>
        <v/>
      </c>
      <c r="K201" s="68" t="str">
        <f>IFERROR(VLOOKUP($B201,APガラス性能一覧!$A$2:$M$6097,10,0),"")</f>
        <v/>
      </c>
      <c r="L201" s="68" t="str">
        <f>IFERROR(VLOOKUP($B201,APガラス性能一覧!$A$2:$M$6097,11,0),"")</f>
        <v/>
      </c>
      <c r="M201" s="68" t="str">
        <f>IFERROR(VLOOKUP($B201,APガラス性能一覧!$A$2:$M$6097,12,0),"")</f>
        <v/>
      </c>
      <c r="N201" s="68" t="str">
        <f>IFERROR(VLOOKUP($B201,APガラス性能一覧!$A$2:$M$6097,13,0),"")</f>
        <v/>
      </c>
    </row>
    <row r="202" spans="2:14" x14ac:dyDescent="0.4">
      <c r="B202" s="68" t="str">
        <f>IF($D$2="","",IF($E$2=0.65,IFERROR(IF(INDEX(APガラス性能一覧!A:A,MATCH(ROW(B196),APガラス性能一覧!$O:$O,0))="","",INDEX(APガラス性能一覧!A:A,MATCH(ROW(B196),APガラス性能一覧!$O:$O,0))),""),IFERROR(IF(INDEX(APガラス性能一覧!A:A,MATCH(ROW(B196),APガラス性能一覧!$N:$N,0))="","",INDEX(APガラス性能一覧!A:A,MATCH(ROW(B196),APガラス性能一覧!$N:$N,0))),"")))</f>
        <v/>
      </c>
      <c r="C202" s="68" t="str">
        <f>IFERROR(VLOOKUP($B202,APガラス性能一覧!$A$2:$M$6097,2,0),"")</f>
        <v/>
      </c>
      <c r="D202" s="68" t="str">
        <f>IFERROR(VLOOKUP($B202,APガラス性能一覧!$A$2:$M$6097,3,0),"")</f>
        <v/>
      </c>
      <c r="E202" s="68" t="str">
        <f>IFERROR(VLOOKUP($B202,APガラス性能一覧!$A$2:$M$6097,4,0),"")</f>
        <v/>
      </c>
      <c r="F202" s="68" t="str">
        <f>IFERROR(VLOOKUP($B202,APガラス性能一覧!$A$2:$M$6097,5,0),"")</f>
        <v/>
      </c>
      <c r="G202" s="68" t="str">
        <f>IFERROR(VLOOKUP($B202,APガラス性能一覧!$A$2:$M$6097,6,0),"")</f>
        <v/>
      </c>
      <c r="H202" s="68" t="str">
        <f>IFERROR(VLOOKUP($B202,APガラス性能一覧!$A$2:$M$6097,7,0),"")</f>
        <v/>
      </c>
      <c r="I202" s="68" t="str">
        <f>IFERROR(VLOOKUP($B202,APガラス性能一覧!$A$2:$M$6097,8,0),"")</f>
        <v/>
      </c>
      <c r="J202" s="68" t="str">
        <f>IFERROR(VLOOKUP($B202,APガラス性能一覧!$A$2:$M$6097,9,0),"")</f>
        <v/>
      </c>
      <c r="K202" s="68" t="str">
        <f>IFERROR(VLOOKUP($B202,APガラス性能一覧!$A$2:$M$6097,10,0),"")</f>
        <v/>
      </c>
      <c r="L202" s="68" t="str">
        <f>IFERROR(VLOOKUP($B202,APガラス性能一覧!$A$2:$M$6097,11,0),"")</f>
        <v/>
      </c>
      <c r="M202" s="68" t="str">
        <f>IFERROR(VLOOKUP($B202,APガラス性能一覧!$A$2:$M$6097,12,0),"")</f>
        <v/>
      </c>
      <c r="N202" s="68" t="str">
        <f>IFERROR(VLOOKUP($B202,APガラス性能一覧!$A$2:$M$6097,13,0),"")</f>
        <v/>
      </c>
    </row>
    <row r="203" spans="2:14" x14ac:dyDescent="0.4">
      <c r="B203" s="68" t="str">
        <f>IF($D$2="","",IF($E$2=0.65,IFERROR(IF(INDEX(APガラス性能一覧!A:A,MATCH(ROW(B197),APガラス性能一覧!$O:$O,0))="","",INDEX(APガラス性能一覧!A:A,MATCH(ROW(B197),APガラス性能一覧!$O:$O,0))),""),IFERROR(IF(INDEX(APガラス性能一覧!A:A,MATCH(ROW(B197),APガラス性能一覧!$N:$N,0))="","",INDEX(APガラス性能一覧!A:A,MATCH(ROW(B197),APガラス性能一覧!$N:$N,0))),"")))</f>
        <v/>
      </c>
      <c r="C203" s="68" t="str">
        <f>IFERROR(VLOOKUP($B203,APガラス性能一覧!$A$2:$M$6097,2,0),"")</f>
        <v/>
      </c>
      <c r="D203" s="68" t="str">
        <f>IFERROR(VLOOKUP($B203,APガラス性能一覧!$A$2:$M$6097,3,0),"")</f>
        <v/>
      </c>
      <c r="E203" s="68" t="str">
        <f>IFERROR(VLOOKUP($B203,APガラス性能一覧!$A$2:$M$6097,4,0),"")</f>
        <v/>
      </c>
      <c r="F203" s="68" t="str">
        <f>IFERROR(VLOOKUP($B203,APガラス性能一覧!$A$2:$M$6097,5,0),"")</f>
        <v/>
      </c>
      <c r="G203" s="68" t="str">
        <f>IFERROR(VLOOKUP($B203,APガラス性能一覧!$A$2:$M$6097,6,0),"")</f>
        <v/>
      </c>
      <c r="H203" s="68" t="str">
        <f>IFERROR(VLOOKUP($B203,APガラス性能一覧!$A$2:$M$6097,7,0),"")</f>
        <v/>
      </c>
      <c r="I203" s="68" t="str">
        <f>IFERROR(VLOOKUP($B203,APガラス性能一覧!$A$2:$M$6097,8,0),"")</f>
        <v/>
      </c>
      <c r="J203" s="68" t="str">
        <f>IFERROR(VLOOKUP($B203,APガラス性能一覧!$A$2:$M$6097,9,0),"")</f>
        <v/>
      </c>
      <c r="K203" s="68" t="str">
        <f>IFERROR(VLOOKUP($B203,APガラス性能一覧!$A$2:$M$6097,10,0),"")</f>
        <v/>
      </c>
      <c r="L203" s="68" t="str">
        <f>IFERROR(VLOOKUP($B203,APガラス性能一覧!$A$2:$M$6097,11,0),"")</f>
        <v/>
      </c>
      <c r="M203" s="68" t="str">
        <f>IFERROR(VLOOKUP($B203,APガラス性能一覧!$A$2:$M$6097,12,0),"")</f>
        <v/>
      </c>
      <c r="N203" s="68" t="str">
        <f>IFERROR(VLOOKUP($B203,APガラス性能一覧!$A$2:$M$6097,13,0),"")</f>
        <v/>
      </c>
    </row>
    <row r="204" spans="2:14" x14ac:dyDescent="0.4">
      <c r="B204" s="68" t="str">
        <f>IF($D$2="","",IF($E$2=0.65,IFERROR(IF(INDEX(APガラス性能一覧!A:A,MATCH(ROW(B198),APガラス性能一覧!$O:$O,0))="","",INDEX(APガラス性能一覧!A:A,MATCH(ROW(B198),APガラス性能一覧!$O:$O,0))),""),IFERROR(IF(INDEX(APガラス性能一覧!A:A,MATCH(ROW(B198),APガラス性能一覧!$N:$N,0))="","",INDEX(APガラス性能一覧!A:A,MATCH(ROW(B198),APガラス性能一覧!$N:$N,0))),"")))</f>
        <v/>
      </c>
      <c r="C204" s="68" t="str">
        <f>IFERROR(VLOOKUP($B204,APガラス性能一覧!$A$2:$M$6097,2,0),"")</f>
        <v/>
      </c>
      <c r="D204" s="68" t="str">
        <f>IFERROR(VLOOKUP($B204,APガラス性能一覧!$A$2:$M$6097,3,0),"")</f>
        <v/>
      </c>
      <c r="E204" s="68" t="str">
        <f>IFERROR(VLOOKUP($B204,APガラス性能一覧!$A$2:$M$6097,4,0),"")</f>
        <v/>
      </c>
      <c r="F204" s="68" t="str">
        <f>IFERROR(VLOOKUP($B204,APガラス性能一覧!$A$2:$M$6097,5,0),"")</f>
        <v/>
      </c>
      <c r="G204" s="68" t="str">
        <f>IFERROR(VLOOKUP($B204,APガラス性能一覧!$A$2:$M$6097,6,0),"")</f>
        <v/>
      </c>
      <c r="H204" s="68" t="str">
        <f>IFERROR(VLOOKUP($B204,APガラス性能一覧!$A$2:$M$6097,7,0),"")</f>
        <v/>
      </c>
      <c r="I204" s="68" t="str">
        <f>IFERROR(VLOOKUP($B204,APガラス性能一覧!$A$2:$M$6097,8,0),"")</f>
        <v/>
      </c>
      <c r="J204" s="68" t="str">
        <f>IFERROR(VLOOKUP($B204,APガラス性能一覧!$A$2:$M$6097,9,0),"")</f>
        <v/>
      </c>
      <c r="K204" s="68" t="str">
        <f>IFERROR(VLOOKUP($B204,APガラス性能一覧!$A$2:$M$6097,10,0),"")</f>
        <v/>
      </c>
      <c r="L204" s="68" t="str">
        <f>IFERROR(VLOOKUP($B204,APガラス性能一覧!$A$2:$M$6097,11,0),"")</f>
        <v/>
      </c>
      <c r="M204" s="68" t="str">
        <f>IFERROR(VLOOKUP($B204,APガラス性能一覧!$A$2:$M$6097,12,0),"")</f>
        <v/>
      </c>
      <c r="N204" s="68" t="str">
        <f>IFERROR(VLOOKUP($B204,APガラス性能一覧!$A$2:$M$6097,13,0),"")</f>
        <v/>
      </c>
    </row>
    <row r="205" spans="2:14" x14ac:dyDescent="0.4">
      <c r="B205" s="68" t="str">
        <f>IF($D$2="","",IF($E$2=0.65,IFERROR(IF(INDEX(APガラス性能一覧!A:A,MATCH(ROW(B199),APガラス性能一覧!$O:$O,0))="","",INDEX(APガラス性能一覧!A:A,MATCH(ROW(B199),APガラス性能一覧!$O:$O,0))),""),IFERROR(IF(INDEX(APガラス性能一覧!A:A,MATCH(ROW(B199),APガラス性能一覧!$N:$N,0))="","",INDEX(APガラス性能一覧!A:A,MATCH(ROW(B199),APガラス性能一覧!$N:$N,0))),"")))</f>
        <v/>
      </c>
      <c r="C205" s="68" t="str">
        <f>IFERROR(VLOOKUP($B205,APガラス性能一覧!$A$2:$M$6097,2,0),"")</f>
        <v/>
      </c>
      <c r="D205" s="68" t="str">
        <f>IFERROR(VLOOKUP($B205,APガラス性能一覧!$A$2:$M$6097,3,0),"")</f>
        <v/>
      </c>
      <c r="E205" s="68" t="str">
        <f>IFERROR(VLOOKUP($B205,APガラス性能一覧!$A$2:$M$6097,4,0),"")</f>
        <v/>
      </c>
      <c r="F205" s="68" t="str">
        <f>IFERROR(VLOOKUP($B205,APガラス性能一覧!$A$2:$M$6097,5,0),"")</f>
        <v/>
      </c>
      <c r="G205" s="68" t="str">
        <f>IFERROR(VLOOKUP($B205,APガラス性能一覧!$A$2:$M$6097,6,0),"")</f>
        <v/>
      </c>
      <c r="H205" s="68" t="str">
        <f>IFERROR(VLOOKUP($B205,APガラス性能一覧!$A$2:$M$6097,7,0),"")</f>
        <v/>
      </c>
      <c r="I205" s="68" t="str">
        <f>IFERROR(VLOOKUP($B205,APガラス性能一覧!$A$2:$M$6097,8,0),"")</f>
        <v/>
      </c>
      <c r="J205" s="68" t="str">
        <f>IFERROR(VLOOKUP($B205,APガラス性能一覧!$A$2:$M$6097,9,0),"")</f>
        <v/>
      </c>
      <c r="K205" s="68" t="str">
        <f>IFERROR(VLOOKUP($B205,APガラス性能一覧!$A$2:$M$6097,10,0),"")</f>
        <v/>
      </c>
      <c r="L205" s="68" t="str">
        <f>IFERROR(VLOOKUP($B205,APガラス性能一覧!$A$2:$M$6097,11,0),"")</f>
        <v/>
      </c>
      <c r="M205" s="68" t="str">
        <f>IFERROR(VLOOKUP($B205,APガラス性能一覧!$A$2:$M$6097,12,0),"")</f>
        <v/>
      </c>
      <c r="N205" s="68" t="str">
        <f>IFERROR(VLOOKUP($B205,APガラス性能一覧!$A$2:$M$6097,13,0),"")</f>
        <v/>
      </c>
    </row>
    <row r="206" spans="2:14" x14ac:dyDescent="0.4">
      <c r="B206" s="68" t="str">
        <f>IF($D$2="","",IF($E$2=0.65,IFERROR(IF(INDEX(APガラス性能一覧!A:A,MATCH(ROW(B200),APガラス性能一覧!$O:$O,0))="","",INDEX(APガラス性能一覧!A:A,MATCH(ROW(B200),APガラス性能一覧!$O:$O,0))),""),IFERROR(IF(INDEX(APガラス性能一覧!A:A,MATCH(ROW(B200),APガラス性能一覧!$N:$N,0))="","",INDEX(APガラス性能一覧!A:A,MATCH(ROW(B200),APガラス性能一覧!$N:$N,0))),"")))</f>
        <v/>
      </c>
      <c r="C206" s="68" t="str">
        <f>IFERROR(VLOOKUP($B206,APガラス性能一覧!$A$2:$M$6097,2,0),"")</f>
        <v/>
      </c>
      <c r="D206" s="68" t="str">
        <f>IFERROR(VLOOKUP($B206,APガラス性能一覧!$A$2:$M$6097,3,0),"")</f>
        <v/>
      </c>
      <c r="E206" s="68" t="str">
        <f>IFERROR(VLOOKUP($B206,APガラス性能一覧!$A$2:$M$6097,4,0),"")</f>
        <v/>
      </c>
      <c r="F206" s="68" t="str">
        <f>IFERROR(VLOOKUP($B206,APガラス性能一覧!$A$2:$M$6097,5,0),"")</f>
        <v/>
      </c>
      <c r="G206" s="68" t="str">
        <f>IFERROR(VLOOKUP($B206,APガラス性能一覧!$A$2:$M$6097,6,0),"")</f>
        <v/>
      </c>
      <c r="H206" s="68" t="str">
        <f>IFERROR(VLOOKUP($B206,APガラス性能一覧!$A$2:$M$6097,7,0),"")</f>
        <v/>
      </c>
      <c r="I206" s="68" t="str">
        <f>IFERROR(VLOOKUP($B206,APガラス性能一覧!$A$2:$M$6097,8,0),"")</f>
        <v/>
      </c>
      <c r="J206" s="68" t="str">
        <f>IFERROR(VLOOKUP($B206,APガラス性能一覧!$A$2:$M$6097,9,0),"")</f>
        <v/>
      </c>
      <c r="K206" s="68" t="str">
        <f>IFERROR(VLOOKUP($B206,APガラス性能一覧!$A$2:$M$6097,10,0),"")</f>
        <v/>
      </c>
      <c r="L206" s="68" t="str">
        <f>IFERROR(VLOOKUP($B206,APガラス性能一覧!$A$2:$M$6097,11,0),"")</f>
        <v/>
      </c>
      <c r="M206" s="68" t="str">
        <f>IFERROR(VLOOKUP($B206,APガラス性能一覧!$A$2:$M$6097,12,0),"")</f>
        <v/>
      </c>
      <c r="N206" s="68" t="str">
        <f>IFERROR(VLOOKUP($B206,APガラス性能一覧!$A$2:$M$6097,13,0),"")</f>
        <v/>
      </c>
    </row>
    <row r="207" spans="2:14" x14ac:dyDescent="0.4">
      <c r="B207" s="68" t="str">
        <f>IF($D$2="","",IF($E$2=0.65,IFERROR(IF(INDEX(APガラス性能一覧!A:A,MATCH(ROW(B201),APガラス性能一覧!$O:$O,0))="","",INDEX(APガラス性能一覧!A:A,MATCH(ROW(B201),APガラス性能一覧!$O:$O,0))),""),IFERROR(IF(INDEX(APガラス性能一覧!A:A,MATCH(ROW(B201),APガラス性能一覧!$N:$N,0))="","",INDEX(APガラス性能一覧!A:A,MATCH(ROW(B201),APガラス性能一覧!$N:$N,0))),"")))</f>
        <v/>
      </c>
      <c r="C207" s="68" t="str">
        <f>IFERROR(VLOOKUP($B207,APガラス性能一覧!$A$2:$M$6097,2,0),"")</f>
        <v/>
      </c>
      <c r="D207" s="68" t="str">
        <f>IFERROR(VLOOKUP($B207,APガラス性能一覧!$A$2:$M$6097,3,0),"")</f>
        <v/>
      </c>
      <c r="E207" s="68" t="str">
        <f>IFERROR(VLOOKUP($B207,APガラス性能一覧!$A$2:$M$6097,4,0),"")</f>
        <v/>
      </c>
      <c r="F207" s="68" t="str">
        <f>IFERROR(VLOOKUP($B207,APガラス性能一覧!$A$2:$M$6097,5,0),"")</f>
        <v/>
      </c>
      <c r="G207" s="68" t="str">
        <f>IFERROR(VLOOKUP($B207,APガラス性能一覧!$A$2:$M$6097,6,0),"")</f>
        <v/>
      </c>
      <c r="H207" s="68" t="str">
        <f>IFERROR(VLOOKUP($B207,APガラス性能一覧!$A$2:$M$6097,7,0),"")</f>
        <v/>
      </c>
      <c r="I207" s="68" t="str">
        <f>IFERROR(VLOOKUP($B207,APガラス性能一覧!$A$2:$M$6097,8,0),"")</f>
        <v/>
      </c>
      <c r="J207" s="68" t="str">
        <f>IFERROR(VLOOKUP($B207,APガラス性能一覧!$A$2:$M$6097,9,0),"")</f>
        <v/>
      </c>
      <c r="K207" s="68" t="str">
        <f>IFERROR(VLOOKUP($B207,APガラス性能一覧!$A$2:$M$6097,10,0),"")</f>
        <v/>
      </c>
      <c r="L207" s="68" t="str">
        <f>IFERROR(VLOOKUP($B207,APガラス性能一覧!$A$2:$M$6097,11,0),"")</f>
        <v/>
      </c>
      <c r="M207" s="68" t="str">
        <f>IFERROR(VLOOKUP($B207,APガラス性能一覧!$A$2:$M$6097,12,0),"")</f>
        <v/>
      </c>
      <c r="N207" s="68" t="str">
        <f>IFERROR(VLOOKUP($B207,APガラス性能一覧!$A$2:$M$6097,13,0),"")</f>
        <v/>
      </c>
    </row>
    <row r="208" spans="2:14" x14ac:dyDescent="0.4">
      <c r="B208" s="68" t="str">
        <f>IF($D$2="","",IF($E$2=0.65,IFERROR(IF(INDEX(APガラス性能一覧!A:A,MATCH(ROW(B202),APガラス性能一覧!$O:$O,0))="","",INDEX(APガラス性能一覧!A:A,MATCH(ROW(B202),APガラス性能一覧!$O:$O,0))),""),IFERROR(IF(INDEX(APガラス性能一覧!A:A,MATCH(ROW(B202),APガラス性能一覧!$N:$N,0))="","",INDEX(APガラス性能一覧!A:A,MATCH(ROW(B202),APガラス性能一覧!$N:$N,0))),"")))</f>
        <v/>
      </c>
      <c r="C208" s="68" t="str">
        <f>IFERROR(VLOOKUP($B208,APガラス性能一覧!$A$2:$M$6097,2,0),"")</f>
        <v/>
      </c>
      <c r="D208" s="68" t="str">
        <f>IFERROR(VLOOKUP($B208,APガラス性能一覧!$A$2:$M$6097,3,0),"")</f>
        <v/>
      </c>
      <c r="E208" s="68" t="str">
        <f>IFERROR(VLOOKUP($B208,APガラス性能一覧!$A$2:$M$6097,4,0),"")</f>
        <v/>
      </c>
      <c r="F208" s="68" t="str">
        <f>IFERROR(VLOOKUP($B208,APガラス性能一覧!$A$2:$M$6097,5,0),"")</f>
        <v/>
      </c>
      <c r="G208" s="68" t="str">
        <f>IFERROR(VLOOKUP($B208,APガラス性能一覧!$A$2:$M$6097,6,0),"")</f>
        <v/>
      </c>
      <c r="H208" s="68" t="str">
        <f>IFERROR(VLOOKUP($B208,APガラス性能一覧!$A$2:$M$6097,7,0),"")</f>
        <v/>
      </c>
      <c r="I208" s="68" t="str">
        <f>IFERROR(VLOOKUP($B208,APガラス性能一覧!$A$2:$M$6097,8,0),"")</f>
        <v/>
      </c>
      <c r="J208" s="68" t="str">
        <f>IFERROR(VLOOKUP($B208,APガラス性能一覧!$A$2:$M$6097,9,0),"")</f>
        <v/>
      </c>
      <c r="K208" s="68" t="str">
        <f>IFERROR(VLOOKUP($B208,APガラス性能一覧!$A$2:$M$6097,10,0),"")</f>
        <v/>
      </c>
      <c r="L208" s="68" t="str">
        <f>IFERROR(VLOOKUP($B208,APガラス性能一覧!$A$2:$M$6097,11,0),"")</f>
        <v/>
      </c>
      <c r="M208" s="68" t="str">
        <f>IFERROR(VLOOKUP($B208,APガラス性能一覧!$A$2:$M$6097,12,0),"")</f>
        <v/>
      </c>
      <c r="N208" s="68" t="str">
        <f>IFERROR(VLOOKUP($B208,APガラス性能一覧!$A$2:$M$6097,13,0),"")</f>
        <v/>
      </c>
    </row>
    <row r="209" spans="2:14" x14ac:dyDescent="0.4">
      <c r="B209" s="68" t="str">
        <f>IF($D$2="","",IF($E$2=0.65,IFERROR(IF(INDEX(APガラス性能一覧!A:A,MATCH(ROW(B203),APガラス性能一覧!$O:$O,0))="","",INDEX(APガラス性能一覧!A:A,MATCH(ROW(B203),APガラス性能一覧!$O:$O,0))),""),IFERROR(IF(INDEX(APガラス性能一覧!A:A,MATCH(ROW(B203),APガラス性能一覧!$N:$N,0))="","",INDEX(APガラス性能一覧!A:A,MATCH(ROW(B203),APガラス性能一覧!$N:$N,0))),"")))</f>
        <v/>
      </c>
      <c r="C209" s="68" t="str">
        <f>IFERROR(VLOOKUP($B209,APガラス性能一覧!$A$2:$M$6097,2,0),"")</f>
        <v/>
      </c>
      <c r="D209" s="68" t="str">
        <f>IFERROR(VLOOKUP($B209,APガラス性能一覧!$A$2:$M$6097,3,0),"")</f>
        <v/>
      </c>
      <c r="E209" s="68" t="str">
        <f>IFERROR(VLOOKUP($B209,APガラス性能一覧!$A$2:$M$6097,4,0),"")</f>
        <v/>
      </c>
      <c r="F209" s="68" t="str">
        <f>IFERROR(VLOOKUP($B209,APガラス性能一覧!$A$2:$M$6097,5,0),"")</f>
        <v/>
      </c>
      <c r="G209" s="68" t="str">
        <f>IFERROR(VLOOKUP($B209,APガラス性能一覧!$A$2:$M$6097,6,0),"")</f>
        <v/>
      </c>
      <c r="H209" s="68" t="str">
        <f>IFERROR(VLOOKUP($B209,APガラス性能一覧!$A$2:$M$6097,7,0),"")</f>
        <v/>
      </c>
      <c r="I209" s="68" t="str">
        <f>IFERROR(VLOOKUP($B209,APガラス性能一覧!$A$2:$M$6097,8,0),"")</f>
        <v/>
      </c>
      <c r="J209" s="68" t="str">
        <f>IFERROR(VLOOKUP($B209,APガラス性能一覧!$A$2:$M$6097,9,0),"")</f>
        <v/>
      </c>
      <c r="K209" s="68" t="str">
        <f>IFERROR(VLOOKUP($B209,APガラス性能一覧!$A$2:$M$6097,10,0),"")</f>
        <v/>
      </c>
      <c r="L209" s="68" t="str">
        <f>IFERROR(VLOOKUP($B209,APガラス性能一覧!$A$2:$M$6097,11,0),"")</f>
        <v/>
      </c>
      <c r="M209" s="68" t="str">
        <f>IFERROR(VLOOKUP($B209,APガラス性能一覧!$A$2:$M$6097,12,0),"")</f>
        <v/>
      </c>
      <c r="N209" s="68" t="str">
        <f>IFERROR(VLOOKUP($B209,APガラス性能一覧!$A$2:$M$6097,13,0),"")</f>
        <v/>
      </c>
    </row>
    <row r="210" spans="2:14" x14ac:dyDescent="0.4">
      <c r="B210" s="68" t="str">
        <f>IF($D$2="","",IF($E$2=0.65,IFERROR(IF(INDEX(APガラス性能一覧!A:A,MATCH(ROW(B204),APガラス性能一覧!$O:$O,0))="","",INDEX(APガラス性能一覧!A:A,MATCH(ROW(B204),APガラス性能一覧!$O:$O,0))),""),IFERROR(IF(INDEX(APガラス性能一覧!A:A,MATCH(ROW(B204),APガラス性能一覧!$N:$N,0))="","",INDEX(APガラス性能一覧!A:A,MATCH(ROW(B204),APガラス性能一覧!$N:$N,0))),"")))</f>
        <v/>
      </c>
      <c r="C210" s="68" t="str">
        <f>IFERROR(VLOOKUP($B210,APガラス性能一覧!$A$2:$M$6097,2,0),"")</f>
        <v/>
      </c>
      <c r="D210" s="68" t="str">
        <f>IFERROR(VLOOKUP($B210,APガラス性能一覧!$A$2:$M$6097,3,0),"")</f>
        <v/>
      </c>
      <c r="E210" s="68" t="str">
        <f>IFERROR(VLOOKUP($B210,APガラス性能一覧!$A$2:$M$6097,4,0),"")</f>
        <v/>
      </c>
      <c r="F210" s="68" t="str">
        <f>IFERROR(VLOOKUP($B210,APガラス性能一覧!$A$2:$M$6097,5,0),"")</f>
        <v/>
      </c>
      <c r="G210" s="68" t="str">
        <f>IFERROR(VLOOKUP($B210,APガラス性能一覧!$A$2:$M$6097,6,0),"")</f>
        <v/>
      </c>
      <c r="H210" s="68" t="str">
        <f>IFERROR(VLOOKUP($B210,APガラス性能一覧!$A$2:$M$6097,7,0),"")</f>
        <v/>
      </c>
      <c r="I210" s="68" t="str">
        <f>IFERROR(VLOOKUP($B210,APガラス性能一覧!$A$2:$M$6097,8,0),"")</f>
        <v/>
      </c>
      <c r="J210" s="68" t="str">
        <f>IFERROR(VLOOKUP($B210,APガラス性能一覧!$A$2:$M$6097,9,0),"")</f>
        <v/>
      </c>
      <c r="K210" s="68" t="str">
        <f>IFERROR(VLOOKUP($B210,APガラス性能一覧!$A$2:$M$6097,10,0),"")</f>
        <v/>
      </c>
      <c r="L210" s="68" t="str">
        <f>IFERROR(VLOOKUP($B210,APガラス性能一覧!$A$2:$M$6097,11,0),"")</f>
        <v/>
      </c>
      <c r="M210" s="68" t="str">
        <f>IFERROR(VLOOKUP($B210,APガラス性能一覧!$A$2:$M$6097,12,0),"")</f>
        <v/>
      </c>
      <c r="N210" s="68" t="str">
        <f>IFERROR(VLOOKUP($B210,APガラス性能一覧!$A$2:$M$6097,13,0),"")</f>
        <v/>
      </c>
    </row>
    <row r="211" spans="2:14" x14ac:dyDescent="0.4">
      <c r="B211" s="68" t="str">
        <f>IF($D$2="","",IF($E$2=0.65,IFERROR(IF(INDEX(APガラス性能一覧!A:A,MATCH(ROW(B205),APガラス性能一覧!$O:$O,0))="","",INDEX(APガラス性能一覧!A:A,MATCH(ROW(B205),APガラス性能一覧!$O:$O,0))),""),IFERROR(IF(INDEX(APガラス性能一覧!A:A,MATCH(ROW(B205),APガラス性能一覧!$N:$N,0))="","",INDEX(APガラス性能一覧!A:A,MATCH(ROW(B205),APガラス性能一覧!$N:$N,0))),"")))</f>
        <v/>
      </c>
      <c r="C211" s="68" t="str">
        <f>IFERROR(VLOOKUP($B211,APガラス性能一覧!$A$2:$M$6097,2,0),"")</f>
        <v/>
      </c>
      <c r="D211" s="68" t="str">
        <f>IFERROR(VLOOKUP($B211,APガラス性能一覧!$A$2:$M$6097,3,0),"")</f>
        <v/>
      </c>
      <c r="E211" s="68" t="str">
        <f>IFERROR(VLOOKUP($B211,APガラス性能一覧!$A$2:$M$6097,4,0),"")</f>
        <v/>
      </c>
      <c r="F211" s="68" t="str">
        <f>IFERROR(VLOOKUP($B211,APガラス性能一覧!$A$2:$M$6097,5,0),"")</f>
        <v/>
      </c>
      <c r="G211" s="68" t="str">
        <f>IFERROR(VLOOKUP($B211,APガラス性能一覧!$A$2:$M$6097,6,0),"")</f>
        <v/>
      </c>
      <c r="H211" s="68" t="str">
        <f>IFERROR(VLOOKUP($B211,APガラス性能一覧!$A$2:$M$6097,7,0),"")</f>
        <v/>
      </c>
      <c r="I211" s="68" t="str">
        <f>IFERROR(VLOOKUP($B211,APガラス性能一覧!$A$2:$M$6097,8,0),"")</f>
        <v/>
      </c>
      <c r="J211" s="68" t="str">
        <f>IFERROR(VLOOKUP($B211,APガラス性能一覧!$A$2:$M$6097,9,0),"")</f>
        <v/>
      </c>
      <c r="K211" s="68" t="str">
        <f>IFERROR(VLOOKUP($B211,APガラス性能一覧!$A$2:$M$6097,10,0),"")</f>
        <v/>
      </c>
      <c r="L211" s="68" t="str">
        <f>IFERROR(VLOOKUP($B211,APガラス性能一覧!$A$2:$M$6097,11,0),"")</f>
        <v/>
      </c>
      <c r="M211" s="68" t="str">
        <f>IFERROR(VLOOKUP($B211,APガラス性能一覧!$A$2:$M$6097,12,0),"")</f>
        <v/>
      </c>
      <c r="N211" s="68" t="str">
        <f>IFERROR(VLOOKUP($B211,APガラス性能一覧!$A$2:$M$6097,13,0),"")</f>
        <v/>
      </c>
    </row>
    <row r="212" spans="2:14" x14ac:dyDescent="0.4">
      <c r="B212" s="68" t="str">
        <f>IF($D$2="","",IF($E$2=0.65,IFERROR(IF(INDEX(APガラス性能一覧!A:A,MATCH(ROW(B206),APガラス性能一覧!$O:$O,0))="","",INDEX(APガラス性能一覧!A:A,MATCH(ROW(B206),APガラス性能一覧!$O:$O,0))),""),IFERROR(IF(INDEX(APガラス性能一覧!A:A,MATCH(ROW(B206),APガラス性能一覧!$N:$N,0))="","",INDEX(APガラス性能一覧!A:A,MATCH(ROW(B206),APガラス性能一覧!$N:$N,0))),"")))</f>
        <v/>
      </c>
      <c r="C212" s="68" t="str">
        <f>IFERROR(VLOOKUP($B212,APガラス性能一覧!$A$2:$M$6097,2,0),"")</f>
        <v/>
      </c>
      <c r="D212" s="68" t="str">
        <f>IFERROR(VLOOKUP($B212,APガラス性能一覧!$A$2:$M$6097,3,0),"")</f>
        <v/>
      </c>
      <c r="E212" s="68" t="str">
        <f>IFERROR(VLOOKUP($B212,APガラス性能一覧!$A$2:$M$6097,4,0),"")</f>
        <v/>
      </c>
      <c r="F212" s="68" t="str">
        <f>IFERROR(VLOOKUP($B212,APガラス性能一覧!$A$2:$M$6097,5,0),"")</f>
        <v/>
      </c>
      <c r="G212" s="68" t="str">
        <f>IFERROR(VLOOKUP($B212,APガラス性能一覧!$A$2:$M$6097,6,0),"")</f>
        <v/>
      </c>
      <c r="H212" s="68" t="str">
        <f>IFERROR(VLOOKUP($B212,APガラス性能一覧!$A$2:$M$6097,7,0),"")</f>
        <v/>
      </c>
      <c r="I212" s="68" t="str">
        <f>IFERROR(VLOOKUP($B212,APガラス性能一覧!$A$2:$M$6097,8,0),"")</f>
        <v/>
      </c>
      <c r="J212" s="68" t="str">
        <f>IFERROR(VLOOKUP($B212,APガラス性能一覧!$A$2:$M$6097,9,0),"")</f>
        <v/>
      </c>
      <c r="K212" s="68" t="str">
        <f>IFERROR(VLOOKUP($B212,APガラス性能一覧!$A$2:$M$6097,10,0),"")</f>
        <v/>
      </c>
      <c r="L212" s="68" t="str">
        <f>IFERROR(VLOOKUP($B212,APガラス性能一覧!$A$2:$M$6097,11,0),"")</f>
        <v/>
      </c>
      <c r="M212" s="68" t="str">
        <f>IFERROR(VLOOKUP($B212,APガラス性能一覧!$A$2:$M$6097,12,0),"")</f>
        <v/>
      </c>
      <c r="N212" s="68" t="str">
        <f>IFERROR(VLOOKUP($B212,APガラス性能一覧!$A$2:$M$6097,13,0),"")</f>
        <v/>
      </c>
    </row>
    <row r="213" spans="2:14" x14ac:dyDescent="0.4">
      <c r="B213" s="68" t="str">
        <f>IF($D$2="","",IF($E$2=0.65,IFERROR(IF(INDEX(APガラス性能一覧!A:A,MATCH(ROW(B207),APガラス性能一覧!$O:$O,0))="","",INDEX(APガラス性能一覧!A:A,MATCH(ROW(B207),APガラス性能一覧!$O:$O,0))),""),IFERROR(IF(INDEX(APガラス性能一覧!A:A,MATCH(ROW(B207),APガラス性能一覧!$N:$N,0))="","",INDEX(APガラス性能一覧!A:A,MATCH(ROW(B207),APガラス性能一覧!$N:$N,0))),"")))</f>
        <v/>
      </c>
      <c r="C213" s="68" t="str">
        <f>IFERROR(VLOOKUP($B213,APガラス性能一覧!$A$2:$M$6097,2,0),"")</f>
        <v/>
      </c>
      <c r="D213" s="68" t="str">
        <f>IFERROR(VLOOKUP($B213,APガラス性能一覧!$A$2:$M$6097,3,0),"")</f>
        <v/>
      </c>
      <c r="E213" s="68" t="str">
        <f>IFERROR(VLOOKUP($B213,APガラス性能一覧!$A$2:$M$6097,4,0),"")</f>
        <v/>
      </c>
      <c r="F213" s="68" t="str">
        <f>IFERROR(VLOOKUP($B213,APガラス性能一覧!$A$2:$M$6097,5,0),"")</f>
        <v/>
      </c>
      <c r="G213" s="68" t="str">
        <f>IFERROR(VLOOKUP($B213,APガラス性能一覧!$A$2:$M$6097,6,0),"")</f>
        <v/>
      </c>
      <c r="H213" s="68" t="str">
        <f>IFERROR(VLOOKUP($B213,APガラス性能一覧!$A$2:$M$6097,7,0),"")</f>
        <v/>
      </c>
      <c r="I213" s="68" t="str">
        <f>IFERROR(VLOOKUP($B213,APガラス性能一覧!$A$2:$M$6097,8,0),"")</f>
        <v/>
      </c>
      <c r="J213" s="68" t="str">
        <f>IFERROR(VLOOKUP($B213,APガラス性能一覧!$A$2:$M$6097,9,0),"")</f>
        <v/>
      </c>
      <c r="K213" s="68" t="str">
        <f>IFERROR(VLOOKUP($B213,APガラス性能一覧!$A$2:$M$6097,10,0),"")</f>
        <v/>
      </c>
      <c r="L213" s="68" t="str">
        <f>IFERROR(VLOOKUP($B213,APガラス性能一覧!$A$2:$M$6097,11,0),"")</f>
        <v/>
      </c>
      <c r="M213" s="68" t="str">
        <f>IFERROR(VLOOKUP($B213,APガラス性能一覧!$A$2:$M$6097,12,0),"")</f>
        <v/>
      </c>
      <c r="N213" s="68" t="str">
        <f>IFERROR(VLOOKUP($B213,APガラス性能一覧!$A$2:$M$6097,13,0),"")</f>
        <v/>
      </c>
    </row>
    <row r="214" spans="2:14" x14ac:dyDescent="0.4">
      <c r="B214" s="68" t="str">
        <f>IF($D$2="","",IF($E$2=0.65,IFERROR(IF(INDEX(APガラス性能一覧!A:A,MATCH(ROW(B208),APガラス性能一覧!$O:$O,0))="","",INDEX(APガラス性能一覧!A:A,MATCH(ROW(B208),APガラス性能一覧!$O:$O,0))),""),IFERROR(IF(INDEX(APガラス性能一覧!A:A,MATCH(ROW(B208),APガラス性能一覧!$N:$N,0))="","",INDEX(APガラス性能一覧!A:A,MATCH(ROW(B208),APガラス性能一覧!$N:$N,0))),"")))</f>
        <v/>
      </c>
      <c r="C214" s="68" t="str">
        <f>IFERROR(VLOOKUP($B214,APガラス性能一覧!$A$2:$M$6097,2,0),"")</f>
        <v/>
      </c>
      <c r="D214" s="68" t="str">
        <f>IFERROR(VLOOKUP($B214,APガラス性能一覧!$A$2:$M$6097,3,0),"")</f>
        <v/>
      </c>
      <c r="E214" s="68" t="str">
        <f>IFERROR(VLOOKUP($B214,APガラス性能一覧!$A$2:$M$6097,4,0),"")</f>
        <v/>
      </c>
      <c r="F214" s="68" t="str">
        <f>IFERROR(VLOOKUP($B214,APガラス性能一覧!$A$2:$M$6097,5,0),"")</f>
        <v/>
      </c>
      <c r="G214" s="68" t="str">
        <f>IFERROR(VLOOKUP($B214,APガラス性能一覧!$A$2:$M$6097,6,0),"")</f>
        <v/>
      </c>
      <c r="H214" s="68" t="str">
        <f>IFERROR(VLOOKUP($B214,APガラス性能一覧!$A$2:$M$6097,7,0),"")</f>
        <v/>
      </c>
      <c r="I214" s="68" t="str">
        <f>IFERROR(VLOOKUP($B214,APガラス性能一覧!$A$2:$M$6097,8,0),"")</f>
        <v/>
      </c>
      <c r="J214" s="68" t="str">
        <f>IFERROR(VLOOKUP($B214,APガラス性能一覧!$A$2:$M$6097,9,0),"")</f>
        <v/>
      </c>
      <c r="K214" s="68" t="str">
        <f>IFERROR(VLOOKUP($B214,APガラス性能一覧!$A$2:$M$6097,10,0),"")</f>
        <v/>
      </c>
      <c r="L214" s="68" t="str">
        <f>IFERROR(VLOOKUP($B214,APガラス性能一覧!$A$2:$M$6097,11,0),"")</f>
        <v/>
      </c>
      <c r="M214" s="68" t="str">
        <f>IFERROR(VLOOKUP($B214,APガラス性能一覧!$A$2:$M$6097,12,0),"")</f>
        <v/>
      </c>
      <c r="N214" s="68" t="str">
        <f>IFERROR(VLOOKUP($B214,APガラス性能一覧!$A$2:$M$6097,13,0),"")</f>
        <v/>
      </c>
    </row>
    <row r="215" spans="2:14" x14ac:dyDescent="0.4">
      <c r="B215" s="68" t="str">
        <f>IF($D$2="","",IF($E$2=0.65,IFERROR(IF(INDEX(APガラス性能一覧!A:A,MATCH(ROW(B209),APガラス性能一覧!$O:$O,0))="","",INDEX(APガラス性能一覧!A:A,MATCH(ROW(B209),APガラス性能一覧!$O:$O,0))),""),IFERROR(IF(INDEX(APガラス性能一覧!A:A,MATCH(ROW(B209),APガラス性能一覧!$N:$N,0))="","",INDEX(APガラス性能一覧!A:A,MATCH(ROW(B209),APガラス性能一覧!$N:$N,0))),"")))</f>
        <v/>
      </c>
      <c r="C215" s="68" t="str">
        <f>IFERROR(VLOOKUP($B215,APガラス性能一覧!$A$2:$M$6097,2,0),"")</f>
        <v/>
      </c>
      <c r="D215" s="68" t="str">
        <f>IFERROR(VLOOKUP($B215,APガラス性能一覧!$A$2:$M$6097,3,0),"")</f>
        <v/>
      </c>
      <c r="E215" s="68" t="str">
        <f>IFERROR(VLOOKUP($B215,APガラス性能一覧!$A$2:$M$6097,4,0),"")</f>
        <v/>
      </c>
      <c r="F215" s="68" t="str">
        <f>IFERROR(VLOOKUP($B215,APガラス性能一覧!$A$2:$M$6097,5,0),"")</f>
        <v/>
      </c>
      <c r="G215" s="68" t="str">
        <f>IFERROR(VLOOKUP($B215,APガラス性能一覧!$A$2:$M$6097,6,0),"")</f>
        <v/>
      </c>
      <c r="H215" s="68" t="str">
        <f>IFERROR(VLOOKUP($B215,APガラス性能一覧!$A$2:$M$6097,7,0),"")</f>
        <v/>
      </c>
      <c r="I215" s="68" t="str">
        <f>IFERROR(VLOOKUP($B215,APガラス性能一覧!$A$2:$M$6097,8,0),"")</f>
        <v/>
      </c>
      <c r="J215" s="68" t="str">
        <f>IFERROR(VLOOKUP($B215,APガラス性能一覧!$A$2:$M$6097,9,0),"")</f>
        <v/>
      </c>
      <c r="K215" s="68" t="str">
        <f>IFERROR(VLOOKUP($B215,APガラス性能一覧!$A$2:$M$6097,10,0),"")</f>
        <v/>
      </c>
      <c r="L215" s="68" t="str">
        <f>IFERROR(VLOOKUP($B215,APガラス性能一覧!$A$2:$M$6097,11,0),"")</f>
        <v/>
      </c>
      <c r="M215" s="68" t="str">
        <f>IFERROR(VLOOKUP($B215,APガラス性能一覧!$A$2:$M$6097,12,0),"")</f>
        <v/>
      </c>
      <c r="N215" s="68" t="str">
        <f>IFERROR(VLOOKUP($B215,APガラス性能一覧!$A$2:$M$6097,13,0),"")</f>
        <v/>
      </c>
    </row>
    <row r="216" spans="2:14" x14ac:dyDescent="0.4">
      <c r="B216" s="68" t="str">
        <f>IF($D$2="","",IF($E$2=0.65,IFERROR(IF(INDEX(APガラス性能一覧!A:A,MATCH(ROW(B210),APガラス性能一覧!$O:$O,0))="","",INDEX(APガラス性能一覧!A:A,MATCH(ROW(B210),APガラス性能一覧!$O:$O,0))),""),IFERROR(IF(INDEX(APガラス性能一覧!A:A,MATCH(ROW(B210),APガラス性能一覧!$N:$N,0))="","",INDEX(APガラス性能一覧!A:A,MATCH(ROW(B210),APガラス性能一覧!$N:$N,0))),"")))</f>
        <v/>
      </c>
      <c r="C216" s="68" t="str">
        <f>IFERROR(VLOOKUP($B216,APガラス性能一覧!$A$2:$M$6097,2,0),"")</f>
        <v/>
      </c>
      <c r="D216" s="68" t="str">
        <f>IFERROR(VLOOKUP($B216,APガラス性能一覧!$A$2:$M$6097,3,0),"")</f>
        <v/>
      </c>
      <c r="E216" s="68" t="str">
        <f>IFERROR(VLOOKUP($B216,APガラス性能一覧!$A$2:$M$6097,4,0),"")</f>
        <v/>
      </c>
      <c r="F216" s="68" t="str">
        <f>IFERROR(VLOOKUP($B216,APガラス性能一覧!$A$2:$M$6097,5,0),"")</f>
        <v/>
      </c>
      <c r="G216" s="68" t="str">
        <f>IFERROR(VLOOKUP($B216,APガラス性能一覧!$A$2:$M$6097,6,0),"")</f>
        <v/>
      </c>
      <c r="H216" s="68" t="str">
        <f>IFERROR(VLOOKUP($B216,APガラス性能一覧!$A$2:$M$6097,7,0),"")</f>
        <v/>
      </c>
      <c r="I216" s="68" t="str">
        <f>IFERROR(VLOOKUP($B216,APガラス性能一覧!$A$2:$M$6097,8,0),"")</f>
        <v/>
      </c>
      <c r="J216" s="68" t="str">
        <f>IFERROR(VLOOKUP($B216,APガラス性能一覧!$A$2:$M$6097,9,0),"")</f>
        <v/>
      </c>
      <c r="K216" s="68" t="str">
        <f>IFERROR(VLOOKUP($B216,APガラス性能一覧!$A$2:$M$6097,10,0),"")</f>
        <v/>
      </c>
      <c r="L216" s="68" t="str">
        <f>IFERROR(VLOOKUP($B216,APガラス性能一覧!$A$2:$M$6097,11,0),"")</f>
        <v/>
      </c>
      <c r="M216" s="68" t="str">
        <f>IFERROR(VLOOKUP($B216,APガラス性能一覧!$A$2:$M$6097,12,0),"")</f>
        <v/>
      </c>
      <c r="N216" s="68" t="str">
        <f>IFERROR(VLOOKUP($B216,APガラス性能一覧!$A$2:$M$6097,13,0),"")</f>
        <v/>
      </c>
    </row>
    <row r="217" spans="2:14" x14ac:dyDescent="0.4">
      <c r="B217" s="68" t="str">
        <f>IF($D$2="","",IF($E$2=0.65,IFERROR(IF(INDEX(APガラス性能一覧!A:A,MATCH(ROW(B211),APガラス性能一覧!$O:$O,0))="","",INDEX(APガラス性能一覧!A:A,MATCH(ROW(B211),APガラス性能一覧!$O:$O,0))),""),IFERROR(IF(INDEX(APガラス性能一覧!A:A,MATCH(ROW(B211),APガラス性能一覧!$N:$N,0))="","",INDEX(APガラス性能一覧!A:A,MATCH(ROW(B211),APガラス性能一覧!$N:$N,0))),"")))</f>
        <v/>
      </c>
      <c r="C217" s="68" t="str">
        <f>IFERROR(VLOOKUP($B217,APガラス性能一覧!$A$2:$M$6097,2,0),"")</f>
        <v/>
      </c>
      <c r="D217" s="68" t="str">
        <f>IFERROR(VLOOKUP($B217,APガラス性能一覧!$A$2:$M$6097,3,0),"")</f>
        <v/>
      </c>
      <c r="E217" s="68" t="str">
        <f>IFERROR(VLOOKUP($B217,APガラス性能一覧!$A$2:$M$6097,4,0),"")</f>
        <v/>
      </c>
      <c r="F217" s="68" t="str">
        <f>IFERROR(VLOOKUP($B217,APガラス性能一覧!$A$2:$M$6097,5,0),"")</f>
        <v/>
      </c>
      <c r="G217" s="68" t="str">
        <f>IFERROR(VLOOKUP($B217,APガラス性能一覧!$A$2:$M$6097,6,0),"")</f>
        <v/>
      </c>
      <c r="H217" s="68" t="str">
        <f>IFERROR(VLOOKUP($B217,APガラス性能一覧!$A$2:$M$6097,7,0),"")</f>
        <v/>
      </c>
      <c r="I217" s="68" t="str">
        <f>IFERROR(VLOOKUP($B217,APガラス性能一覧!$A$2:$M$6097,8,0),"")</f>
        <v/>
      </c>
      <c r="J217" s="68" t="str">
        <f>IFERROR(VLOOKUP($B217,APガラス性能一覧!$A$2:$M$6097,9,0),"")</f>
        <v/>
      </c>
      <c r="K217" s="68" t="str">
        <f>IFERROR(VLOOKUP($B217,APガラス性能一覧!$A$2:$M$6097,10,0),"")</f>
        <v/>
      </c>
      <c r="L217" s="68" t="str">
        <f>IFERROR(VLOOKUP($B217,APガラス性能一覧!$A$2:$M$6097,11,0),"")</f>
        <v/>
      </c>
      <c r="M217" s="68" t="str">
        <f>IFERROR(VLOOKUP($B217,APガラス性能一覧!$A$2:$M$6097,12,0),"")</f>
        <v/>
      </c>
      <c r="N217" s="68" t="str">
        <f>IFERROR(VLOOKUP($B217,APガラス性能一覧!$A$2:$M$6097,13,0),"")</f>
        <v/>
      </c>
    </row>
    <row r="218" spans="2:14" x14ac:dyDescent="0.4">
      <c r="B218" s="68" t="str">
        <f>IF($D$2="","",IF($E$2=0.65,IFERROR(IF(INDEX(APガラス性能一覧!A:A,MATCH(ROW(B212),APガラス性能一覧!$O:$O,0))="","",INDEX(APガラス性能一覧!A:A,MATCH(ROW(B212),APガラス性能一覧!$O:$O,0))),""),IFERROR(IF(INDEX(APガラス性能一覧!A:A,MATCH(ROW(B212),APガラス性能一覧!$N:$N,0))="","",INDEX(APガラス性能一覧!A:A,MATCH(ROW(B212),APガラス性能一覧!$N:$N,0))),"")))</f>
        <v/>
      </c>
      <c r="C218" s="68" t="str">
        <f>IFERROR(VLOOKUP($B218,APガラス性能一覧!$A$2:$M$6097,2,0),"")</f>
        <v/>
      </c>
      <c r="D218" s="68" t="str">
        <f>IFERROR(VLOOKUP($B218,APガラス性能一覧!$A$2:$M$6097,3,0),"")</f>
        <v/>
      </c>
      <c r="E218" s="68" t="str">
        <f>IFERROR(VLOOKUP($B218,APガラス性能一覧!$A$2:$M$6097,4,0),"")</f>
        <v/>
      </c>
      <c r="F218" s="68" t="str">
        <f>IFERROR(VLOOKUP($B218,APガラス性能一覧!$A$2:$M$6097,5,0),"")</f>
        <v/>
      </c>
      <c r="G218" s="68" t="str">
        <f>IFERROR(VLOOKUP($B218,APガラス性能一覧!$A$2:$M$6097,6,0),"")</f>
        <v/>
      </c>
      <c r="H218" s="68" t="str">
        <f>IFERROR(VLOOKUP($B218,APガラス性能一覧!$A$2:$M$6097,7,0),"")</f>
        <v/>
      </c>
      <c r="I218" s="68" t="str">
        <f>IFERROR(VLOOKUP($B218,APガラス性能一覧!$A$2:$M$6097,8,0),"")</f>
        <v/>
      </c>
      <c r="J218" s="68" t="str">
        <f>IFERROR(VLOOKUP($B218,APガラス性能一覧!$A$2:$M$6097,9,0),"")</f>
        <v/>
      </c>
      <c r="K218" s="68" t="str">
        <f>IFERROR(VLOOKUP($B218,APガラス性能一覧!$A$2:$M$6097,10,0),"")</f>
        <v/>
      </c>
      <c r="L218" s="68" t="str">
        <f>IFERROR(VLOOKUP($B218,APガラス性能一覧!$A$2:$M$6097,11,0),"")</f>
        <v/>
      </c>
      <c r="M218" s="68" t="str">
        <f>IFERROR(VLOOKUP($B218,APガラス性能一覧!$A$2:$M$6097,12,0),"")</f>
        <v/>
      </c>
      <c r="N218" s="68" t="str">
        <f>IFERROR(VLOOKUP($B218,APガラス性能一覧!$A$2:$M$6097,13,0),"")</f>
        <v/>
      </c>
    </row>
    <row r="219" spans="2:14" x14ac:dyDescent="0.4">
      <c r="B219" s="68" t="str">
        <f>IF($D$2="","",IF($E$2=0.65,IFERROR(IF(INDEX(APガラス性能一覧!A:A,MATCH(ROW(B213),APガラス性能一覧!$O:$O,0))="","",INDEX(APガラス性能一覧!A:A,MATCH(ROW(B213),APガラス性能一覧!$O:$O,0))),""),IFERROR(IF(INDEX(APガラス性能一覧!A:A,MATCH(ROW(B213),APガラス性能一覧!$N:$N,0))="","",INDEX(APガラス性能一覧!A:A,MATCH(ROW(B213),APガラス性能一覧!$N:$N,0))),"")))</f>
        <v/>
      </c>
      <c r="C219" s="68" t="str">
        <f>IFERROR(VLOOKUP($B219,APガラス性能一覧!$A$2:$M$6097,2,0),"")</f>
        <v/>
      </c>
      <c r="D219" s="68" t="str">
        <f>IFERROR(VLOOKUP($B219,APガラス性能一覧!$A$2:$M$6097,3,0),"")</f>
        <v/>
      </c>
      <c r="E219" s="68" t="str">
        <f>IFERROR(VLOOKUP($B219,APガラス性能一覧!$A$2:$M$6097,4,0),"")</f>
        <v/>
      </c>
      <c r="F219" s="68" t="str">
        <f>IFERROR(VLOOKUP($B219,APガラス性能一覧!$A$2:$M$6097,5,0),"")</f>
        <v/>
      </c>
      <c r="G219" s="68" t="str">
        <f>IFERROR(VLOOKUP($B219,APガラス性能一覧!$A$2:$M$6097,6,0),"")</f>
        <v/>
      </c>
      <c r="H219" s="68" t="str">
        <f>IFERROR(VLOOKUP($B219,APガラス性能一覧!$A$2:$M$6097,7,0),"")</f>
        <v/>
      </c>
      <c r="I219" s="68" t="str">
        <f>IFERROR(VLOOKUP($B219,APガラス性能一覧!$A$2:$M$6097,8,0),"")</f>
        <v/>
      </c>
      <c r="J219" s="68" t="str">
        <f>IFERROR(VLOOKUP($B219,APガラス性能一覧!$A$2:$M$6097,9,0),"")</f>
        <v/>
      </c>
      <c r="K219" s="68" t="str">
        <f>IFERROR(VLOOKUP($B219,APガラス性能一覧!$A$2:$M$6097,10,0),"")</f>
        <v/>
      </c>
      <c r="L219" s="68" t="str">
        <f>IFERROR(VLOOKUP($B219,APガラス性能一覧!$A$2:$M$6097,11,0),"")</f>
        <v/>
      </c>
      <c r="M219" s="68" t="str">
        <f>IFERROR(VLOOKUP($B219,APガラス性能一覧!$A$2:$M$6097,12,0),"")</f>
        <v/>
      </c>
      <c r="N219" s="68" t="str">
        <f>IFERROR(VLOOKUP($B219,APガラス性能一覧!$A$2:$M$6097,13,0),"")</f>
        <v/>
      </c>
    </row>
    <row r="220" spans="2:14" x14ac:dyDescent="0.4">
      <c r="B220" s="68" t="str">
        <f>IF($D$2="","",IF($E$2=0.65,IFERROR(IF(INDEX(APガラス性能一覧!A:A,MATCH(ROW(B214),APガラス性能一覧!$O:$O,0))="","",INDEX(APガラス性能一覧!A:A,MATCH(ROW(B214),APガラス性能一覧!$O:$O,0))),""),IFERROR(IF(INDEX(APガラス性能一覧!A:A,MATCH(ROW(B214),APガラス性能一覧!$N:$N,0))="","",INDEX(APガラス性能一覧!A:A,MATCH(ROW(B214),APガラス性能一覧!$N:$N,0))),"")))</f>
        <v/>
      </c>
      <c r="C220" s="68" t="str">
        <f>IFERROR(VLOOKUP($B220,APガラス性能一覧!$A$2:$M$6097,2,0),"")</f>
        <v/>
      </c>
      <c r="D220" s="68" t="str">
        <f>IFERROR(VLOOKUP($B220,APガラス性能一覧!$A$2:$M$6097,3,0),"")</f>
        <v/>
      </c>
      <c r="E220" s="68" t="str">
        <f>IFERROR(VLOOKUP($B220,APガラス性能一覧!$A$2:$M$6097,4,0),"")</f>
        <v/>
      </c>
      <c r="F220" s="68" t="str">
        <f>IFERROR(VLOOKUP($B220,APガラス性能一覧!$A$2:$M$6097,5,0),"")</f>
        <v/>
      </c>
      <c r="G220" s="68" t="str">
        <f>IFERROR(VLOOKUP($B220,APガラス性能一覧!$A$2:$M$6097,6,0),"")</f>
        <v/>
      </c>
      <c r="H220" s="68" t="str">
        <f>IFERROR(VLOOKUP($B220,APガラス性能一覧!$A$2:$M$6097,7,0),"")</f>
        <v/>
      </c>
      <c r="I220" s="68" t="str">
        <f>IFERROR(VLOOKUP($B220,APガラス性能一覧!$A$2:$M$6097,8,0),"")</f>
        <v/>
      </c>
      <c r="J220" s="68" t="str">
        <f>IFERROR(VLOOKUP($B220,APガラス性能一覧!$A$2:$M$6097,9,0),"")</f>
        <v/>
      </c>
      <c r="K220" s="68" t="str">
        <f>IFERROR(VLOOKUP($B220,APガラス性能一覧!$A$2:$M$6097,10,0),"")</f>
        <v/>
      </c>
      <c r="L220" s="68" t="str">
        <f>IFERROR(VLOOKUP($B220,APガラス性能一覧!$A$2:$M$6097,11,0),"")</f>
        <v/>
      </c>
      <c r="M220" s="68" t="str">
        <f>IFERROR(VLOOKUP($B220,APガラス性能一覧!$A$2:$M$6097,12,0),"")</f>
        <v/>
      </c>
      <c r="N220" s="68" t="str">
        <f>IFERROR(VLOOKUP($B220,APガラス性能一覧!$A$2:$M$6097,13,0),"")</f>
        <v/>
      </c>
    </row>
    <row r="221" spans="2:14" x14ac:dyDescent="0.4">
      <c r="B221" s="68" t="str">
        <f>IF($D$2="","",IF($E$2=0.65,IFERROR(IF(INDEX(APガラス性能一覧!A:A,MATCH(ROW(B215),APガラス性能一覧!$O:$O,0))="","",INDEX(APガラス性能一覧!A:A,MATCH(ROW(B215),APガラス性能一覧!$O:$O,0))),""),IFERROR(IF(INDEX(APガラス性能一覧!A:A,MATCH(ROW(B215),APガラス性能一覧!$N:$N,0))="","",INDEX(APガラス性能一覧!A:A,MATCH(ROW(B215),APガラス性能一覧!$N:$N,0))),"")))</f>
        <v/>
      </c>
      <c r="C221" s="68" t="str">
        <f>IFERROR(VLOOKUP($B221,APガラス性能一覧!$A$2:$M$6097,2,0),"")</f>
        <v/>
      </c>
      <c r="D221" s="68" t="str">
        <f>IFERROR(VLOOKUP($B221,APガラス性能一覧!$A$2:$M$6097,3,0),"")</f>
        <v/>
      </c>
      <c r="E221" s="68" t="str">
        <f>IFERROR(VLOOKUP($B221,APガラス性能一覧!$A$2:$M$6097,4,0),"")</f>
        <v/>
      </c>
      <c r="F221" s="68" t="str">
        <f>IFERROR(VLOOKUP($B221,APガラス性能一覧!$A$2:$M$6097,5,0),"")</f>
        <v/>
      </c>
      <c r="G221" s="68" t="str">
        <f>IFERROR(VLOOKUP($B221,APガラス性能一覧!$A$2:$M$6097,6,0),"")</f>
        <v/>
      </c>
      <c r="H221" s="68" t="str">
        <f>IFERROR(VLOOKUP($B221,APガラス性能一覧!$A$2:$M$6097,7,0),"")</f>
        <v/>
      </c>
      <c r="I221" s="68" t="str">
        <f>IFERROR(VLOOKUP($B221,APガラス性能一覧!$A$2:$M$6097,8,0),"")</f>
        <v/>
      </c>
      <c r="J221" s="68" t="str">
        <f>IFERROR(VLOOKUP($B221,APガラス性能一覧!$A$2:$M$6097,9,0),"")</f>
        <v/>
      </c>
      <c r="K221" s="68" t="str">
        <f>IFERROR(VLOOKUP($B221,APガラス性能一覧!$A$2:$M$6097,10,0),"")</f>
        <v/>
      </c>
      <c r="L221" s="68" t="str">
        <f>IFERROR(VLOOKUP($B221,APガラス性能一覧!$A$2:$M$6097,11,0),"")</f>
        <v/>
      </c>
      <c r="M221" s="68" t="str">
        <f>IFERROR(VLOOKUP($B221,APガラス性能一覧!$A$2:$M$6097,12,0),"")</f>
        <v/>
      </c>
      <c r="N221" s="68" t="str">
        <f>IFERROR(VLOOKUP($B221,APガラス性能一覧!$A$2:$M$6097,13,0),"")</f>
        <v/>
      </c>
    </row>
    <row r="222" spans="2:14" x14ac:dyDescent="0.4">
      <c r="B222" s="68" t="str">
        <f>IF($D$2="","",IF($E$2=0.65,IFERROR(IF(INDEX(APガラス性能一覧!A:A,MATCH(ROW(B216),APガラス性能一覧!$O:$O,0))="","",INDEX(APガラス性能一覧!A:A,MATCH(ROW(B216),APガラス性能一覧!$O:$O,0))),""),IFERROR(IF(INDEX(APガラス性能一覧!A:A,MATCH(ROW(B216),APガラス性能一覧!$N:$N,0))="","",INDEX(APガラス性能一覧!A:A,MATCH(ROW(B216),APガラス性能一覧!$N:$N,0))),"")))</f>
        <v/>
      </c>
      <c r="C222" s="68" t="str">
        <f>IFERROR(VLOOKUP($B222,APガラス性能一覧!$A$2:$M$6097,2,0),"")</f>
        <v/>
      </c>
      <c r="D222" s="68" t="str">
        <f>IFERROR(VLOOKUP($B222,APガラス性能一覧!$A$2:$M$6097,3,0),"")</f>
        <v/>
      </c>
      <c r="E222" s="68" t="str">
        <f>IFERROR(VLOOKUP($B222,APガラス性能一覧!$A$2:$M$6097,4,0),"")</f>
        <v/>
      </c>
      <c r="F222" s="68" t="str">
        <f>IFERROR(VLOOKUP($B222,APガラス性能一覧!$A$2:$M$6097,5,0),"")</f>
        <v/>
      </c>
      <c r="G222" s="68" t="str">
        <f>IFERROR(VLOOKUP($B222,APガラス性能一覧!$A$2:$M$6097,6,0),"")</f>
        <v/>
      </c>
      <c r="H222" s="68" t="str">
        <f>IFERROR(VLOOKUP($B222,APガラス性能一覧!$A$2:$M$6097,7,0),"")</f>
        <v/>
      </c>
      <c r="I222" s="68" t="str">
        <f>IFERROR(VLOOKUP($B222,APガラス性能一覧!$A$2:$M$6097,8,0),"")</f>
        <v/>
      </c>
      <c r="J222" s="68" t="str">
        <f>IFERROR(VLOOKUP($B222,APガラス性能一覧!$A$2:$M$6097,9,0),"")</f>
        <v/>
      </c>
      <c r="K222" s="68" t="str">
        <f>IFERROR(VLOOKUP($B222,APガラス性能一覧!$A$2:$M$6097,10,0),"")</f>
        <v/>
      </c>
      <c r="L222" s="68" t="str">
        <f>IFERROR(VLOOKUP($B222,APガラス性能一覧!$A$2:$M$6097,11,0),"")</f>
        <v/>
      </c>
      <c r="M222" s="68" t="str">
        <f>IFERROR(VLOOKUP($B222,APガラス性能一覧!$A$2:$M$6097,12,0),"")</f>
        <v/>
      </c>
      <c r="N222" s="68" t="str">
        <f>IFERROR(VLOOKUP($B222,APガラス性能一覧!$A$2:$M$6097,13,0),"")</f>
        <v/>
      </c>
    </row>
    <row r="223" spans="2:14" x14ac:dyDescent="0.4">
      <c r="B223" s="68" t="str">
        <f>IF($D$2="","",IF($E$2=0.65,IFERROR(IF(INDEX(APガラス性能一覧!A:A,MATCH(ROW(B217),APガラス性能一覧!$O:$O,0))="","",INDEX(APガラス性能一覧!A:A,MATCH(ROW(B217),APガラス性能一覧!$O:$O,0))),""),IFERROR(IF(INDEX(APガラス性能一覧!A:A,MATCH(ROW(B217),APガラス性能一覧!$N:$N,0))="","",INDEX(APガラス性能一覧!A:A,MATCH(ROW(B217),APガラス性能一覧!$N:$N,0))),"")))</f>
        <v/>
      </c>
      <c r="C223" s="68" t="str">
        <f>IFERROR(VLOOKUP($B223,APガラス性能一覧!$A$2:$M$6097,2,0),"")</f>
        <v/>
      </c>
      <c r="D223" s="68" t="str">
        <f>IFERROR(VLOOKUP($B223,APガラス性能一覧!$A$2:$M$6097,3,0),"")</f>
        <v/>
      </c>
      <c r="E223" s="68" t="str">
        <f>IFERROR(VLOOKUP($B223,APガラス性能一覧!$A$2:$M$6097,4,0),"")</f>
        <v/>
      </c>
      <c r="F223" s="68" t="str">
        <f>IFERROR(VLOOKUP($B223,APガラス性能一覧!$A$2:$M$6097,5,0),"")</f>
        <v/>
      </c>
      <c r="G223" s="68" t="str">
        <f>IFERROR(VLOOKUP($B223,APガラス性能一覧!$A$2:$M$6097,6,0),"")</f>
        <v/>
      </c>
      <c r="H223" s="68" t="str">
        <f>IFERROR(VLOOKUP($B223,APガラス性能一覧!$A$2:$M$6097,7,0),"")</f>
        <v/>
      </c>
      <c r="I223" s="68" t="str">
        <f>IFERROR(VLOOKUP($B223,APガラス性能一覧!$A$2:$M$6097,8,0),"")</f>
        <v/>
      </c>
      <c r="J223" s="68" t="str">
        <f>IFERROR(VLOOKUP($B223,APガラス性能一覧!$A$2:$M$6097,9,0),"")</f>
        <v/>
      </c>
      <c r="K223" s="68" t="str">
        <f>IFERROR(VLOOKUP($B223,APガラス性能一覧!$A$2:$M$6097,10,0),"")</f>
        <v/>
      </c>
      <c r="L223" s="68" t="str">
        <f>IFERROR(VLOOKUP($B223,APガラス性能一覧!$A$2:$M$6097,11,0),"")</f>
        <v/>
      </c>
      <c r="M223" s="68" t="str">
        <f>IFERROR(VLOOKUP($B223,APガラス性能一覧!$A$2:$M$6097,12,0),"")</f>
        <v/>
      </c>
      <c r="N223" s="68" t="str">
        <f>IFERROR(VLOOKUP($B223,APガラス性能一覧!$A$2:$M$6097,13,0),"")</f>
        <v/>
      </c>
    </row>
    <row r="224" spans="2:14" x14ac:dyDescent="0.4">
      <c r="B224" s="68" t="str">
        <f>IF($D$2="","",IF($E$2=0.65,IFERROR(IF(INDEX(APガラス性能一覧!A:A,MATCH(ROW(B218),APガラス性能一覧!$O:$O,0))="","",INDEX(APガラス性能一覧!A:A,MATCH(ROW(B218),APガラス性能一覧!$O:$O,0))),""),IFERROR(IF(INDEX(APガラス性能一覧!A:A,MATCH(ROW(B218),APガラス性能一覧!$N:$N,0))="","",INDEX(APガラス性能一覧!A:A,MATCH(ROW(B218),APガラス性能一覧!$N:$N,0))),"")))</f>
        <v/>
      </c>
      <c r="C224" s="68" t="str">
        <f>IFERROR(VLOOKUP($B224,APガラス性能一覧!$A$2:$M$6097,2,0),"")</f>
        <v/>
      </c>
      <c r="D224" s="68" t="str">
        <f>IFERROR(VLOOKUP($B224,APガラス性能一覧!$A$2:$M$6097,3,0),"")</f>
        <v/>
      </c>
      <c r="E224" s="68" t="str">
        <f>IFERROR(VLOOKUP($B224,APガラス性能一覧!$A$2:$M$6097,4,0),"")</f>
        <v/>
      </c>
      <c r="F224" s="68" t="str">
        <f>IFERROR(VLOOKUP($B224,APガラス性能一覧!$A$2:$M$6097,5,0),"")</f>
        <v/>
      </c>
      <c r="G224" s="68" t="str">
        <f>IFERROR(VLOOKUP($B224,APガラス性能一覧!$A$2:$M$6097,6,0),"")</f>
        <v/>
      </c>
      <c r="H224" s="68" t="str">
        <f>IFERROR(VLOOKUP($B224,APガラス性能一覧!$A$2:$M$6097,7,0),"")</f>
        <v/>
      </c>
      <c r="I224" s="68" t="str">
        <f>IFERROR(VLOOKUP($B224,APガラス性能一覧!$A$2:$M$6097,8,0),"")</f>
        <v/>
      </c>
      <c r="J224" s="68" t="str">
        <f>IFERROR(VLOOKUP($B224,APガラス性能一覧!$A$2:$M$6097,9,0),"")</f>
        <v/>
      </c>
      <c r="K224" s="68" t="str">
        <f>IFERROR(VLOOKUP($B224,APガラス性能一覧!$A$2:$M$6097,10,0),"")</f>
        <v/>
      </c>
      <c r="L224" s="68" t="str">
        <f>IFERROR(VLOOKUP($B224,APガラス性能一覧!$A$2:$M$6097,11,0),"")</f>
        <v/>
      </c>
      <c r="M224" s="68" t="str">
        <f>IFERROR(VLOOKUP($B224,APガラス性能一覧!$A$2:$M$6097,12,0),"")</f>
        <v/>
      </c>
      <c r="N224" s="68" t="str">
        <f>IFERROR(VLOOKUP($B224,APガラス性能一覧!$A$2:$M$6097,13,0),"")</f>
        <v/>
      </c>
    </row>
    <row r="225" spans="2:14" x14ac:dyDescent="0.4">
      <c r="B225" s="68" t="str">
        <f>IF($D$2="","",IF($E$2=0.65,IFERROR(IF(INDEX(APガラス性能一覧!A:A,MATCH(ROW(B219),APガラス性能一覧!$O:$O,0))="","",INDEX(APガラス性能一覧!A:A,MATCH(ROW(B219),APガラス性能一覧!$O:$O,0))),""),IFERROR(IF(INDEX(APガラス性能一覧!A:A,MATCH(ROW(B219),APガラス性能一覧!$N:$N,0))="","",INDEX(APガラス性能一覧!A:A,MATCH(ROW(B219),APガラス性能一覧!$N:$N,0))),"")))</f>
        <v/>
      </c>
      <c r="C225" s="68" t="str">
        <f>IFERROR(VLOOKUP($B225,APガラス性能一覧!$A$2:$M$6097,2,0),"")</f>
        <v/>
      </c>
      <c r="D225" s="68" t="str">
        <f>IFERROR(VLOOKUP($B225,APガラス性能一覧!$A$2:$M$6097,3,0),"")</f>
        <v/>
      </c>
      <c r="E225" s="68" t="str">
        <f>IFERROR(VLOOKUP($B225,APガラス性能一覧!$A$2:$M$6097,4,0),"")</f>
        <v/>
      </c>
      <c r="F225" s="68" t="str">
        <f>IFERROR(VLOOKUP($B225,APガラス性能一覧!$A$2:$M$6097,5,0),"")</f>
        <v/>
      </c>
      <c r="G225" s="68" t="str">
        <f>IFERROR(VLOOKUP($B225,APガラス性能一覧!$A$2:$M$6097,6,0),"")</f>
        <v/>
      </c>
      <c r="H225" s="68" t="str">
        <f>IFERROR(VLOOKUP($B225,APガラス性能一覧!$A$2:$M$6097,7,0),"")</f>
        <v/>
      </c>
      <c r="I225" s="68" t="str">
        <f>IFERROR(VLOOKUP($B225,APガラス性能一覧!$A$2:$M$6097,8,0),"")</f>
        <v/>
      </c>
      <c r="J225" s="68" t="str">
        <f>IFERROR(VLOOKUP($B225,APガラス性能一覧!$A$2:$M$6097,9,0),"")</f>
        <v/>
      </c>
      <c r="K225" s="68" t="str">
        <f>IFERROR(VLOOKUP($B225,APガラス性能一覧!$A$2:$M$6097,10,0),"")</f>
        <v/>
      </c>
      <c r="L225" s="68" t="str">
        <f>IFERROR(VLOOKUP($B225,APガラス性能一覧!$A$2:$M$6097,11,0),"")</f>
        <v/>
      </c>
      <c r="M225" s="68" t="str">
        <f>IFERROR(VLOOKUP($B225,APガラス性能一覧!$A$2:$M$6097,12,0),"")</f>
        <v/>
      </c>
      <c r="N225" s="68" t="str">
        <f>IFERROR(VLOOKUP($B225,APガラス性能一覧!$A$2:$M$6097,13,0),"")</f>
        <v/>
      </c>
    </row>
    <row r="226" spans="2:14" x14ac:dyDescent="0.4">
      <c r="B226" s="68" t="str">
        <f>IF($D$2="","",IF($E$2=0.65,IFERROR(IF(INDEX(APガラス性能一覧!A:A,MATCH(ROW(B220),APガラス性能一覧!$O:$O,0))="","",INDEX(APガラス性能一覧!A:A,MATCH(ROW(B220),APガラス性能一覧!$O:$O,0))),""),IFERROR(IF(INDEX(APガラス性能一覧!A:A,MATCH(ROW(B220),APガラス性能一覧!$N:$N,0))="","",INDEX(APガラス性能一覧!A:A,MATCH(ROW(B220),APガラス性能一覧!$N:$N,0))),"")))</f>
        <v/>
      </c>
      <c r="C226" s="68" t="str">
        <f>IFERROR(VLOOKUP($B226,APガラス性能一覧!$A$2:$M$6097,2,0),"")</f>
        <v/>
      </c>
      <c r="D226" s="68" t="str">
        <f>IFERROR(VLOOKUP($B226,APガラス性能一覧!$A$2:$M$6097,3,0),"")</f>
        <v/>
      </c>
      <c r="E226" s="68" t="str">
        <f>IFERROR(VLOOKUP($B226,APガラス性能一覧!$A$2:$M$6097,4,0),"")</f>
        <v/>
      </c>
      <c r="F226" s="68" t="str">
        <f>IFERROR(VLOOKUP($B226,APガラス性能一覧!$A$2:$M$6097,5,0),"")</f>
        <v/>
      </c>
      <c r="G226" s="68" t="str">
        <f>IFERROR(VLOOKUP($B226,APガラス性能一覧!$A$2:$M$6097,6,0),"")</f>
        <v/>
      </c>
      <c r="H226" s="68" t="str">
        <f>IFERROR(VLOOKUP($B226,APガラス性能一覧!$A$2:$M$6097,7,0),"")</f>
        <v/>
      </c>
      <c r="I226" s="68" t="str">
        <f>IFERROR(VLOOKUP($B226,APガラス性能一覧!$A$2:$M$6097,8,0),"")</f>
        <v/>
      </c>
      <c r="J226" s="68" t="str">
        <f>IFERROR(VLOOKUP($B226,APガラス性能一覧!$A$2:$M$6097,9,0),"")</f>
        <v/>
      </c>
      <c r="K226" s="68" t="str">
        <f>IFERROR(VLOOKUP($B226,APガラス性能一覧!$A$2:$M$6097,10,0),"")</f>
        <v/>
      </c>
      <c r="L226" s="68" t="str">
        <f>IFERROR(VLOOKUP($B226,APガラス性能一覧!$A$2:$M$6097,11,0),"")</f>
        <v/>
      </c>
      <c r="M226" s="68" t="str">
        <f>IFERROR(VLOOKUP($B226,APガラス性能一覧!$A$2:$M$6097,12,0),"")</f>
        <v/>
      </c>
      <c r="N226" s="68" t="str">
        <f>IFERROR(VLOOKUP($B226,APガラス性能一覧!$A$2:$M$6097,13,0),"")</f>
        <v/>
      </c>
    </row>
    <row r="227" spans="2:14" x14ac:dyDescent="0.4">
      <c r="B227" s="68" t="str">
        <f>IF($D$2="","",IF($E$2=0.65,IFERROR(IF(INDEX(APガラス性能一覧!A:A,MATCH(ROW(B221),APガラス性能一覧!$O:$O,0))="","",INDEX(APガラス性能一覧!A:A,MATCH(ROW(B221),APガラス性能一覧!$O:$O,0))),""),IFERROR(IF(INDEX(APガラス性能一覧!A:A,MATCH(ROW(B221),APガラス性能一覧!$N:$N,0))="","",INDEX(APガラス性能一覧!A:A,MATCH(ROW(B221),APガラス性能一覧!$N:$N,0))),"")))</f>
        <v/>
      </c>
      <c r="C227" s="68" t="str">
        <f>IFERROR(VLOOKUP($B227,APガラス性能一覧!$A$2:$M$6097,2,0),"")</f>
        <v/>
      </c>
      <c r="D227" s="68" t="str">
        <f>IFERROR(VLOOKUP($B227,APガラス性能一覧!$A$2:$M$6097,3,0),"")</f>
        <v/>
      </c>
      <c r="E227" s="68" t="str">
        <f>IFERROR(VLOOKUP($B227,APガラス性能一覧!$A$2:$M$6097,4,0),"")</f>
        <v/>
      </c>
      <c r="F227" s="68" t="str">
        <f>IFERROR(VLOOKUP($B227,APガラス性能一覧!$A$2:$M$6097,5,0),"")</f>
        <v/>
      </c>
      <c r="G227" s="68" t="str">
        <f>IFERROR(VLOOKUP($B227,APガラス性能一覧!$A$2:$M$6097,6,0),"")</f>
        <v/>
      </c>
      <c r="H227" s="68" t="str">
        <f>IFERROR(VLOOKUP($B227,APガラス性能一覧!$A$2:$M$6097,7,0),"")</f>
        <v/>
      </c>
      <c r="I227" s="68" t="str">
        <f>IFERROR(VLOOKUP($B227,APガラス性能一覧!$A$2:$M$6097,8,0),"")</f>
        <v/>
      </c>
      <c r="J227" s="68" t="str">
        <f>IFERROR(VLOOKUP($B227,APガラス性能一覧!$A$2:$M$6097,9,0),"")</f>
        <v/>
      </c>
      <c r="K227" s="68" t="str">
        <f>IFERROR(VLOOKUP($B227,APガラス性能一覧!$A$2:$M$6097,10,0),"")</f>
        <v/>
      </c>
      <c r="L227" s="68" t="str">
        <f>IFERROR(VLOOKUP($B227,APガラス性能一覧!$A$2:$M$6097,11,0),"")</f>
        <v/>
      </c>
      <c r="M227" s="68" t="str">
        <f>IFERROR(VLOOKUP($B227,APガラス性能一覧!$A$2:$M$6097,12,0),"")</f>
        <v/>
      </c>
      <c r="N227" s="68" t="str">
        <f>IFERROR(VLOOKUP($B227,APガラス性能一覧!$A$2:$M$6097,13,0),"")</f>
        <v/>
      </c>
    </row>
    <row r="228" spans="2:14" x14ac:dyDescent="0.4">
      <c r="B228" s="68" t="str">
        <f>IF($D$2="","",IF($E$2=0.65,IFERROR(IF(INDEX(APガラス性能一覧!A:A,MATCH(ROW(B222),APガラス性能一覧!$O:$O,0))="","",INDEX(APガラス性能一覧!A:A,MATCH(ROW(B222),APガラス性能一覧!$O:$O,0))),""),IFERROR(IF(INDEX(APガラス性能一覧!A:A,MATCH(ROW(B222),APガラス性能一覧!$N:$N,0))="","",INDEX(APガラス性能一覧!A:A,MATCH(ROW(B222),APガラス性能一覧!$N:$N,0))),"")))</f>
        <v/>
      </c>
      <c r="C228" s="68" t="str">
        <f>IFERROR(VLOOKUP($B228,APガラス性能一覧!$A$2:$M$6097,2,0),"")</f>
        <v/>
      </c>
      <c r="D228" s="68" t="str">
        <f>IFERROR(VLOOKUP($B228,APガラス性能一覧!$A$2:$M$6097,3,0),"")</f>
        <v/>
      </c>
      <c r="E228" s="68" t="str">
        <f>IFERROR(VLOOKUP($B228,APガラス性能一覧!$A$2:$M$6097,4,0),"")</f>
        <v/>
      </c>
      <c r="F228" s="68" t="str">
        <f>IFERROR(VLOOKUP($B228,APガラス性能一覧!$A$2:$M$6097,5,0),"")</f>
        <v/>
      </c>
      <c r="G228" s="68" t="str">
        <f>IFERROR(VLOOKUP($B228,APガラス性能一覧!$A$2:$M$6097,6,0),"")</f>
        <v/>
      </c>
      <c r="H228" s="68" t="str">
        <f>IFERROR(VLOOKUP($B228,APガラス性能一覧!$A$2:$M$6097,7,0),"")</f>
        <v/>
      </c>
      <c r="I228" s="68" t="str">
        <f>IFERROR(VLOOKUP($B228,APガラス性能一覧!$A$2:$M$6097,8,0),"")</f>
        <v/>
      </c>
      <c r="J228" s="68" t="str">
        <f>IFERROR(VLOOKUP($B228,APガラス性能一覧!$A$2:$M$6097,9,0),"")</f>
        <v/>
      </c>
      <c r="K228" s="68" t="str">
        <f>IFERROR(VLOOKUP($B228,APガラス性能一覧!$A$2:$M$6097,10,0),"")</f>
        <v/>
      </c>
      <c r="L228" s="68" t="str">
        <f>IFERROR(VLOOKUP($B228,APガラス性能一覧!$A$2:$M$6097,11,0),"")</f>
        <v/>
      </c>
      <c r="M228" s="68" t="str">
        <f>IFERROR(VLOOKUP($B228,APガラス性能一覧!$A$2:$M$6097,12,0),"")</f>
        <v/>
      </c>
      <c r="N228" s="68" t="str">
        <f>IFERROR(VLOOKUP($B228,APガラス性能一覧!$A$2:$M$6097,13,0),"")</f>
        <v/>
      </c>
    </row>
    <row r="229" spans="2:14" x14ac:dyDescent="0.4">
      <c r="B229" s="68" t="str">
        <f>IF($D$2="","",IF($E$2=0.65,IFERROR(IF(INDEX(APガラス性能一覧!A:A,MATCH(ROW(B223),APガラス性能一覧!$O:$O,0))="","",INDEX(APガラス性能一覧!A:A,MATCH(ROW(B223),APガラス性能一覧!$O:$O,0))),""),IFERROR(IF(INDEX(APガラス性能一覧!A:A,MATCH(ROW(B223),APガラス性能一覧!$N:$N,0))="","",INDEX(APガラス性能一覧!A:A,MATCH(ROW(B223),APガラス性能一覧!$N:$N,0))),"")))</f>
        <v/>
      </c>
      <c r="C229" s="68" t="str">
        <f>IFERROR(VLOOKUP($B229,APガラス性能一覧!$A$2:$M$6097,2,0),"")</f>
        <v/>
      </c>
      <c r="D229" s="68" t="str">
        <f>IFERROR(VLOOKUP($B229,APガラス性能一覧!$A$2:$M$6097,3,0),"")</f>
        <v/>
      </c>
      <c r="E229" s="68" t="str">
        <f>IFERROR(VLOOKUP($B229,APガラス性能一覧!$A$2:$M$6097,4,0),"")</f>
        <v/>
      </c>
      <c r="F229" s="68" t="str">
        <f>IFERROR(VLOOKUP($B229,APガラス性能一覧!$A$2:$M$6097,5,0),"")</f>
        <v/>
      </c>
      <c r="G229" s="68" t="str">
        <f>IFERROR(VLOOKUP($B229,APガラス性能一覧!$A$2:$M$6097,6,0),"")</f>
        <v/>
      </c>
      <c r="H229" s="68" t="str">
        <f>IFERROR(VLOOKUP($B229,APガラス性能一覧!$A$2:$M$6097,7,0),"")</f>
        <v/>
      </c>
      <c r="I229" s="68" t="str">
        <f>IFERROR(VLOOKUP($B229,APガラス性能一覧!$A$2:$M$6097,8,0),"")</f>
        <v/>
      </c>
      <c r="J229" s="68" t="str">
        <f>IFERROR(VLOOKUP($B229,APガラス性能一覧!$A$2:$M$6097,9,0),"")</f>
        <v/>
      </c>
      <c r="K229" s="68" t="str">
        <f>IFERROR(VLOOKUP($B229,APガラス性能一覧!$A$2:$M$6097,10,0),"")</f>
        <v/>
      </c>
      <c r="L229" s="68" t="str">
        <f>IFERROR(VLOOKUP($B229,APガラス性能一覧!$A$2:$M$6097,11,0),"")</f>
        <v/>
      </c>
      <c r="M229" s="68" t="str">
        <f>IFERROR(VLOOKUP($B229,APガラス性能一覧!$A$2:$M$6097,12,0),"")</f>
        <v/>
      </c>
      <c r="N229" s="68" t="str">
        <f>IFERROR(VLOOKUP($B229,APガラス性能一覧!$A$2:$M$6097,13,0),"")</f>
        <v/>
      </c>
    </row>
    <row r="230" spans="2:14" x14ac:dyDescent="0.4">
      <c r="B230" s="68" t="str">
        <f>IF($D$2="","",IF($E$2=0.65,IFERROR(IF(INDEX(APガラス性能一覧!A:A,MATCH(ROW(B224),APガラス性能一覧!$O:$O,0))="","",INDEX(APガラス性能一覧!A:A,MATCH(ROW(B224),APガラス性能一覧!$O:$O,0))),""),IFERROR(IF(INDEX(APガラス性能一覧!A:A,MATCH(ROW(B224),APガラス性能一覧!$N:$N,0))="","",INDEX(APガラス性能一覧!A:A,MATCH(ROW(B224),APガラス性能一覧!$N:$N,0))),"")))</f>
        <v/>
      </c>
      <c r="C230" s="68" t="str">
        <f>IFERROR(VLOOKUP($B230,APガラス性能一覧!$A$2:$M$6097,2,0),"")</f>
        <v/>
      </c>
      <c r="D230" s="68" t="str">
        <f>IFERROR(VLOOKUP($B230,APガラス性能一覧!$A$2:$M$6097,3,0),"")</f>
        <v/>
      </c>
      <c r="E230" s="68" t="str">
        <f>IFERROR(VLOOKUP($B230,APガラス性能一覧!$A$2:$M$6097,4,0),"")</f>
        <v/>
      </c>
      <c r="F230" s="68" t="str">
        <f>IFERROR(VLOOKUP($B230,APガラス性能一覧!$A$2:$M$6097,5,0),"")</f>
        <v/>
      </c>
      <c r="G230" s="68" t="str">
        <f>IFERROR(VLOOKUP($B230,APガラス性能一覧!$A$2:$M$6097,6,0),"")</f>
        <v/>
      </c>
      <c r="H230" s="68" t="str">
        <f>IFERROR(VLOOKUP($B230,APガラス性能一覧!$A$2:$M$6097,7,0),"")</f>
        <v/>
      </c>
      <c r="I230" s="68" t="str">
        <f>IFERROR(VLOOKUP($B230,APガラス性能一覧!$A$2:$M$6097,8,0),"")</f>
        <v/>
      </c>
      <c r="J230" s="68" t="str">
        <f>IFERROR(VLOOKUP($B230,APガラス性能一覧!$A$2:$M$6097,9,0),"")</f>
        <v/>
      </c>
      <c r="K230" s="68" t="str">
        <f>IFERROR(VLOOKUP($B230,APガラス性能一覧!$A$2:$M$6097,10,0),"")</f>
        <v/>
      </c>
      <c r="L230" s="68" t="str">
        <f>IFERROR(VLOOKUP($B230,APガラス性能一覧!$A$2:$M$6097,11,0),"")</f>
        <v/>
      </c>
      <c r="M230" s="68" t="str">
        <f>IFERROR(VLOOKUP($B230,APガラス性能一覧!$A$2:$M$6097,12,0),"")</f>
        <v/>
      </c>
      <c r="N230" s="68" t="str">
        <f>IFERROR(VLOOKUP($B230,APガラス性能一覧!$A$2:$M$6097,13,0),"")</f>
        <v/>
      </c>
    </row>
    <row r="231" spans="2:14" x14ac:dyDescent="0.4">
      <c r="B231" s="68" t="str">
        <f>IF($D$2="","",IF($E$2=0.65,IFERROR(IF(INDEX(APガラス性能一覧!A:A,MATCH(ROW(B225),APガラス性能一覧!$O:$O,0))="","",INDEX(APガラス性能一覧!A:A,MATCH(ROW(B225),APガラス性能一覧!$O:$O,0))),""),IFERROR(IF(INDEX(APガラス性能一覧!A:A,MATCH(ROW(B225),APガラス性能一覧!$N:$N,0))="","",INDEX(APガラス性能一覧!A:A,MATCH(ROW(B225),APガラス性能一覧!$N:$N,0))),"")))</f>
        <v/>
      </c>
      <c r="C231" s="68" t="str">
        <f>IFERROR(VLOOKUP($B231,APガラス性能一覧!$A$2:$M$6097,2,0),"")</f>
        <v/>
      </c>
      <c r="D231" s="68" t="str">
        <f>IFERROR(VLOOKUP($B231,APガラス性能一覧!$A$2:$M$6097,3,0),"")</f>
        <v/>
      </c>
      <c r="E231" s="68" t="str">
        <f>IFERROR(VLOOKUP($B231,APガラス性能一覧!$A$2:$M$6097,4,0),"")</f>
        <v/>
      </c>
      <c r="F231" s="68" t="str">
        <f>IFERROR(VLOOKUP($B231,APガラス性能一覧!$A$2:$M$6097,5,0),"")</f>
        <v/>
      </c>
      <c r="G231" s="68" t="str">
        <f>IFERROR(VLOOKUP($B231,APガラス性能一覧!$A$2:$M$6097,6,0),"")</f>
        <v/>
      </c>
      <c r="H231" s="68" t="str">
        <f>IFERROR(VLOOKUP($B231,APガラス性能一覧!$A$2:$M$6097,7,0),"")</f>
        <v/>
      </c>
      <c r="I231" s="68" t="str">
        <f>IFERROR(VLOOKUP($B231,APガラス性能一覧!$A$2:$M$6097,8,0),"")</f>
        <v/>
      </c>
      <c r="J231" s="68" t="str">
        <f>IFERROR(VLOOKUP($B231,APガラス性能一覧!$A$2:$M$6097,9,0),"")</f>
        <v/>
      </c>
      <c r="K231" s="68" t="str">
        <f>IFERROR(VLOOKUP($B231,APガラス性能一覧!$A$2:$M$6097,10,0),"")</f>
        <v/>
      </c>
      <c r="L231" s="68" t="str">
        <f>IFERROR(VLOOKUP($B231,APガラス性能一覧!$A$2:$M$6097,11,0),"")</f>
        <v/>
      </c>
      <c r="M231" s="68" t="str">
        <f>IFERROR(VLOOKUP($B231,APガラス性能一覧!$A$2:$M$6097,12,0),"")</f>
        <v/>
      </c>
      <c r="N231" s="68" t="str">
        <f>IFERROR(VLOOKUP($B231,APガラス性能一覧!$A$2:$M$6097,13,0),"")</f>
        <v/>
      </c>
    </row>
    <row r="232" spans="2:14" x14ac:dyDescent="0.4">
      <c r="B232" s="68" t="str">
        <f>IF($D$2="","",IF($E$2=0.65,IFERROR(IF(INDEX(APガラス性能一覧!A:A,MATCH(ROW(B226),APガラス性能一覧!$O:$O,0))="","",INDEX(APガラス性能一覧!A:A,MATCH(ROW(B226),APガラス性能一覧!$O:$O,0))),""),IFERROR(IF(INDEX(APガラス性能一覧!A:A,MATCH(ROW(B226),APガラス性能一覧!$N:$N,0))="","",INDEX(APガラス性能一覧!A:A,MATCH(ROW(B226),APガラス性能一覧!$N:$N,0))),"")))</f>
        <v/>
      </c>
      <c r="C232" s="68" t="str">
        <f>IFERROR(VLOOKUP($B232,APガラス性能一覧!$A$2:$M$6097,2,0),"")</f>
        <v/>
      </c>
      <c r="D232" s="68" t="str">
        <f>IFERROR(VLOOKUP($B232,APガラス性能一覧!$A$2:$M$6097,3,0),"")</f>
        <v/>
      </c>
      <c r="E232" s="68" t="str">
        <f>IFERROR(VLOOKUP($B232,APガラス性能一覧!$A$2:$M$6097,4,0),"")</f>
        <v/>
      </c>
      <c r="F232" s="68" t="str">
        <f>IFERROR(VLOOKUP($B232,APガラス性能一覧!$A$2:$M$6097,5,0),"")</f>
        <v/>
      </c>
      <c r="G232" s="68" t="str">
        <f>IFERROR(VLOOKUP($B232,APガラス性能一覧!$A$2:$M$6097,6,0),"")</f>
        <v/>
      </c>
      <c r="H232" s="68" t="str">
        <f>IFERROR(VLOOKUP($B232,APガラス性能一覧!$A$2:$M$6097,7,0),"")</f>
        <v/>
      </c>
      <c r="I232" s="68" t="str">
        <f>IFERROR(VLOOKUP($B232,APガラス性能一覧!$A$2:$M$6097,8,0),"")</f>
        <v/>
      </c>
      <c r="J232" s="68" t="str">
        <f>IFERROR(VLOOKUP($B232,APガラス性能一覧!$A$2:$M$6097,9,0),"")</f>
        <v/>
      </c>
      <c r="K232" s="68" t="str">
        <f>IFERROR(VLOOKUP($B232,APガラス性能一覧!$A$2:$M$6097,10,0),"")</f>
        <v/>
      </c>
      <c r="L232" s="68" t="str">
        <f>IFERROR(VLOOKUP($B232,APガラス性能一覧!$A$2:$M$6097,11,0),"")</f>
        <v/>
      </c>
      <c r="M232" s="68" t="str">
        <f>IFERROR(VLOOKUP($B232,APガラス性能一覧!$A$2:$M$6097,12,0),"")</f>
        <v/>
      </c>
      <c r="N232" s="68" t="str">
        <f>IFERROR(VLOOKUP($B232,APガラス性能一覧!$A$2:$M$6097,13,0),"")</f>
        <v/>
      </c>
    </row>
    <row r="233" spans="2:14" x14ac:dyDescent="0.4">
      <c r="B233" s="68" t="str">
        <f>IF($D$2="","",IF($E$2=0.65,IFERROR(IF(INDEX(APガラス性能一覧!A:A,MATCH(ROW(B227),APガラス性能一覧!$O:$O,0))="","",INDEX(APガラス性能一覧!A:A,MATCH(ROW(B227),APガラス性能一覧!$O:$O,0))),""),IFERROR(IF(INDEX(APガラス性能一覧!A:A,MATCH(ROW(B227),APガラス性能一覧!$N:$N,0))="","",INDEX(APガラス性能一覧!A:A,MATCH(ROW(B227),APガラス性能一覧!$N:$N,0))),"")))</f>
        <v/>
      </c>
      <c r="C233" s="68" t="str">
        <f>IFERROR(VLOOKUP($B233,APガラス性能一覧!$A$2:$M$6097,2,0),"")</f>
        <v/>
      </c>
      <c r="D233" s="68" t="str">
        <f>IFERROR(VLOOKUP($B233,APガラス性能一覧!$A$2:$M$6097,3,0),"")</f>
        <v/>
      </c>
      <c r="E233" s="68" t="str">
        <f>IFERROR(VLOOKUP($B233,APガラス性能一覧!$A$2:$M$6097,4,0),"")</f>
        <v/>
      </c>
      <c r="F233" s="68" t="str">
        <f>IFERROR(VLOOKUP($B233,APガラス性能一覧!$A$2:$M$6097,5,0),"")</f>
        <v/>
      </c>
      <c r="G233" s="68" t="str">
        <f>IFERROR(VLOOKUP($B233,APガラス性能一覧!$A$2:$M$6097,6,0),"")</f>
        <v/>
      </c>
      <c r="H233" s="68" t="str">
        <f>IFERROR(VLOOKUP($B233,APガラス性能一覧!$A$2:$M$6097,7,0),"")</f>
        <v/>
      </c>
      <c r="I233" s="68" t="str">
        <f>IFERROR(VLOOKUP($B233,APガラス性能一覧!$A$2:$M$6097,8,0),"")</f>
        <v/>
      </c>
      <c r="J233" s="68" t="str">
        <f>IFERROR(VLOOKUP($B233,APガラス性能一覧!$A$2:$M$6097,9,0),"")</f>
        <v/>
      </c>
      <c r="K233" s="68" t="str">
        <f>IFERROR(VLOOKUP($B233,APガラス性能一覧!$A$2:$M$6097,10,0),"")</f>
        <v/>
      </c>
      <c r="L233" s="68" t="str">
        <f>IFERROR(VLOOKUP($B233,APガラス性能一覧!$A$2:$M$6097,11,0),"")</f>
        <v/>
      </c>
      <c r="M233" s="68" t="str">
        <f>IFERROR(VLOOKUP($B233,APガラス性能一覧!$A$2:$M$6097,12,0),"")</f>
        <v/>
      </c>
      <c r="N233" s="68" t="str">
        <f>IFERROR(VLOOKUP($B233,APガラス性能一覧!$A$2:$M$6097,13,0),"")</f>
        <v/>
      </c>
    </row>
    <row r="234" spans="2:14" x14ac:dyDescent="0.4">
      <c r="B234" s="68" t="str">
        <f>IF($D$2="","",IF($E$2=0.65,IFERROR(IF(INDEX(APガラス性能一覧!A:A,MATCH(ROW(B228),APガラス性能一覧!$O:$O,0))="","",INDEX(APガラス性能一覧!A:A,MATCH(ROW(B228),APガラス性能一覧!$O:$O,0))),""),IFERROR(IF(INDEX(APガラス性能一覧!A:A,MATCH(ROW(B228),APガラス性能一覧!$N:$N,0))="","",INDEX(APガラス性能一覧!A:A,MATCH(ROW(B228),APガラス性能一覧!$N:$N,0))),"")))</f>
        <v/>
      </c>
      <c r="C234" s="68" t="str">
        <f>IFERROR(VLOOKUP($B234,APガラス性能一覧!$A$2:$M$6097,2,0),"")</f>
        <v/>
      </c>
      <c r="D234" s="68" t="str">
        <f>IFERROR(VLOOKUP($B234,APガラス性能一覧!$A$2:$M$6097,3,0),"")</f>
        <v/>
      </c>
      <c r="E234" s="68" t="str">
        <f>IFERROR(VLOOKUP($B234,APガラス性能一覧!$A$2:$M$6097,4,0),"")</f>
        <v/>
      </c>
      <c r="F234" s="68" t="str">
        <f>IFERROR(VLOOKUP($B234,APガラス性能一覧!$A$2:$M$6097,5,0),"")</f>
        <v/>
      </c>
      <c r="G234" s="68" t="str">
        <f>IFERROR(VLOOKUP($B234,APガラス性能一覧!$A$2:$M$6097,6,0),"")</f>
        <v/>
      </c>
      <c r="H234" s="68" t="str">
        <f>IFERROR(VLOOKUP($B234,APガラス性能一覧!$A$2:$M$6097,7,0),"")</f>
        <v/>
      </c>
      <c r="I234" s="68" t="str">
        <f>IFERROR(VLOOKUP($B234,APガラス性能一覧!$A$2:$M$6097,8,0),"")</f>
        <v/>
      </c>
      <c r="J234" s="68" t="str">
        <f>IFERROR(VLOOKUP($B234,APガラス性能一覧!$A$2:$M$6097,9,0),"")</f>
        <v/>
      </c>
      <c r="K234" s="68" t="str">
        <f>IFERROR(VLOOKUP($B234,APガラス性能一覧!$A$2:$M$6097,10,0),"")</f>
        <v/>
      </c>
      <c r="L234" s="68" t="str">
        <f>IFERROR(VLOOKUP($B234,APガラス性能一覧!$A$2:$M$6097,11,0),"")</f>
        <v/>
      </c>
      <c r="M234" s="68" t="str">
        <f>IFERROR(VLOOKUP($B234,APガラス性能一覧!$A$2:$M$6097,12,0),"")</f>
        <v/>
      </c>
      <c r="N234" s="68" t="str">
        <f>IFERROR(VLOOKUP($B234,APガラス性能一覧!$A$2:$M$6097,13,0),"")</f>
        <v/>
      </c>
    </row>
    <row r="235" spans="2:14" x14ac:dyDescent="0.4">
      <c r="B235" s="68" t="str">
        <f>IF($D$2="","",IF($E$2=0.65,IFERROR(IF(INDEX(APガラス性能一覧!A:A,MATCH(ROW(B229),APガラス性能一覧!$O:$O,0))="","",INDEX(APガラス性能一覧!A:A,MATCH(ROW(B229),APガラス性能一覧!$O:$O,0))),""),IFERROR(IF(INDEX(APガラス性能一覧!A:A,MATCH(ROW(B229),APガラス性能一覧!$N:$N,0))="","",INDEX(APガラス性能一覧!A:A,MATCH(ROW(B229),APガラス性能一覧!$N:$N,0))),"")))</f>
        <v/>
      </c>
      <c r="C235" s="68" t="str">
        <f>IFERROR(VLOOKUP($B235,APガラス性能一覧!$A$2:$M$6097,2,0),"")</f>
        <v/>
      </c>
      <c r="D235" s="68" t="str">
        <f>IFERROR(VLOOKUP($B235,APガラス性能一覧!$A$2:$M$6097,3,0),"")</f>
        <v/>
      </c>
      <c r="E235" s="68" t="str">
        <f>IFERROR(VLOOKUP($B235,APガラス性能一覧!$A$2:$M$6097,4,0),"")</f>
        <v/>
      </c>
      <c r="F235" s="68" t="str">
        <f>IFERROR(VLOOKUP($B235,APガラス性能一覧!$A$2:$M$6097,5,0),"")</f>
        <v/>
      </c>
      <c r="G235" s="68" t="str">
        <f>IFERROR(VLOOKUP($B235,APガラス性能一覧!$A$2:$M$6097,6,0),"")</f>
        <v/>
      </c>
      <c r="H235" s="68" t="str">
        <f>IFERROR(VLOOKUP($B235,APガラス性能一覧!$A$2:$M$6097,7,0),"")</f>
        <v/>
      </c>
      <c r="I235" s="68" t="str">
        <f>IFERROR(VLOOKUP($B235,APガラス性能一覧!$A$2:$M$6097,8,0),"")</f>
        <v/>
      </c>
      <c r="J235" s="68" t="str">
        <f>IFERROR(VLOOKUP($B235,APガラス性能一覧!$A$2:$M$6097,9,0),"")</f>
        <v/>
      </c>
      <c r="K235" s="68" t="str">
        <f>IFERROR(VLOOKUP($B235,APガラス性能一覧!$A$2:$M$6097,10,0),"")</f>
        <v/>
      </c>
      <c r="L235" s="68" t="str">
        <f>IFERROR(VLOOKUP($B235,APガラス性能一覧!$A$2:$M$6097,11,0),"")</f>
        <v/>
      </c>
      <c r="M235" s="68" t="str">
        <f>IFERROR(VLOOKUP($B235,APガラス性能一覧!$A$2:$M$6097,12,0),"")</f>
        <v/>
      </c>
      <c r="N235" s="68" t="str">
        <f>IFERROR(VLOOKUP($B235,APガラス性能一覧!$A$2:$M$6097,13,0),"")</f>
        <v/>
      </c>
    </row>
    <row r="236" spans="2:14" x14ac:dyDescent="0.4">
      <c r="B236" s="68" t="str">
        <f>IF($D$2="","",IF($E$2=0.65,IFERROR(IF(INDEX(APガラス性能一覧!A:A,MATCH(ROW(B230),APガラス性能一覧!$O:$O,0))="","",INDEX(APガラス性能一覧!A:A,MATCH(ROW(B230),APガラス性能一覧!$O:$O,0))),""),IFERROR(IF(INDEX(APガラス性能一覧!A:A,MATCH(ROW(B230),APガラス性能一覧!$N:$N,0))="","",INDEX(APガラス性能一覧!A:A,MATCH(ROW(B230),APガラス性能一覧!$N:$N,0))),"")))</f>
        <v/>
      </c>
      <c r="C236" s="68" t="str">
        <f>IFERROR(VLOOKUP($B236,APガラス性能一覧!$A$2:$M$6097,2,0),"")</f>
        <v/>
      </c>
      <c r="D236" s="68" t="str">
        <f>IFERROR(VLOOKUP($B236,APガラス性能一覧!$A$2:$M$6097,3,0),"")</f>
        <v/>
      </c>
      <c r="E236" s="68" t="str">
        <f>IFERROR(VLOOKUP($B236,APガラス性能一覧!$A$2:$M$6097,4,0),"")</f>
        <v/>
      </c>
      <c r="F236" s="68" t="str">
        <f>IFERROR(VLOOKUP($B236,APガラス性能一覧!$A$2:$M$6097,5,0),"")</f>
        <v/>
      </c>
      <c r="G236" s="68" t="str">
        <f>IFERROR(VLOOKUP($B236,APガラス性能一覧!$A$2:$M$6097,6,0),"")</f>
        <v/>
      </c>
      <c r="H236" s="68" t="str">
        <f>IFERROR(VLOOKUP($B236,APガラス性能一覧!$A$2:$M$6097,7,0),"")</f>
        <v/>
      </c>
      <c r="I236" s="68" t="str">
        <f>IFERROR(VLOOKUP($B236,APガラス性能一覧!$A$2:$M$6097,8,0),"")</f>
        <v/>
      </c>
      <c r="J236" s="68" t="str">
        <f>IFERROR(VLOOKUP($B236,APガラス性能一覧!$A$2:$M$6097,9,0),"")</f>
        <v/>
      </c>
      <c r="K236" s="68" t="str">
        <f>IFERROR(VLOOKUP($B236,APガラス性能一覧!$A$2:$M$6097,10,0),"")</f>
        <v/>
      </c>
      <c r="L236" s="68" t="str">
        <f>IFERROR(VLOOKUP($B236,APガラス性能一覧!$A$2:$M$6097,11,0),"")</f>
        <v/>
      </c>
      <c r="M236" s="68" t="str">
        <f>IFERROR(VLOOKUP($B236,APガラス性能一覧!$A$2:$M$6097,12,0),"")</f>
        <v/>
      </c>
      <c r="N236" s="68" t="str">
        <f>IFERROR(VLOOKUP($B236,APガラス性能一覧!$A$2:$M$6097,13,0),"")</f>
        <v/>
      </c>
    </row>
    <row r="237" spans="2:14" x14ac:dyDescent="0.4">
      <c r="B237" s="68" t="str">
        <f>IF($D$2="","",IF($E$2=0.65,IFERROR(IF(INDEX(APガラス性能一覧!A:A,MATCH(ROW(B231),APガラス性能一覧!$O:$O,0))="","",INDEX(APガラス性能一覧!A:A,MATCH(ROW(B231),APガラス性能一覧!$O:$O,0))),""),IFERROR(IF(INDEX(APガラス性能一覧!A:A,MATCH(ROW(B231),APガラス性能一覧!$N:$N,0))="","",INDEX(APガラス性能一覧!A:A,MATCH(ROW(B231),APガラス性能一覧!$N:$N,0))),"")))</f>
        <v/>
      </c>
      <c r="C237" s="68" t="str">
        <f>IFERROR(VLOOKUP($B237,APガラス性能一覧!$A$2:$M$6097,2,0),"")</f>
        <v/>
      </c>
      <c r="D237" s="68" t="str">
        <f>IFERROR(VLOOKUP($B237,APガラス性能一覧!$A$2:$M$6097,3,0),"")</f>
        <v/>
      </c>
      <c r="E237" s="68" t="str">
        <f>IFERROR(VLOOKUP($B237,APガラス性能一覧!$A$2:$M$6097,4,0),"")</f>
        <v/>
      </c>
      <c r="F237" s="68" t="str">
        <f>IFERROR(VLOOKUP($B237,APガラス性能一覧!$A$2:$M$6097,5,0),"")</f>
        <v/>
      </c>
      <c r="G237" s="68" t="str">
        <f>IFERROR(VLOOKUP($B237,APガラス性能一覧!$A$2:$M$6097,6,0),"")</f>
        <v/>
      </c>
      <c r="H237" s="68" t="str">
        <f>IFERROR(VLOOKUP($B237,APガラス性能一覧!$A$2:$M$6097,7,0),"")</f>
        <v/>
      </c>
      <c r="I237" s="68" t="str">
        <f>IFERROR(VLOOKUP($B237,APガラス性能一覧!$A$2:$M$6097,8,0),"")</f>
        <v/>
      </c>
      <c r="J237" s="68" t="str">
        <f>IFERROR(VLOOKUP($B237,APガラス性能一覧!$A$2:$M$6097,9,0),"")</f>
        <v/>
      </c>
      <c r="K237" s="68" t="str">
        <f>IFERROR(VLOOKUP($B237,APガラス性能一覧!$A$2:$M$6097,10,0),"")</f>
        <v/>
      </c>
      <c r="L237" s="68" t="str">
        <f>IFERROR(VLOOKUP($B237,APガラス性能一覧!$A$2:$M$6097,11,0),"")</f>
        <v/>
      </c>
      <c r="M237" s="68" t="str">
        <f>IFERROR(VLOOKUP($B237,APガラス性能一覧!$A$2:$M$6097,12,0),"")</f>
        <v/>
      </c>
      <c r="N237" s="68" t="str">
        <f>IFERROR(VLOOKUP($B237,APガラス性能一覧!$A$2:$M$6097,13,0),"")</f>
        <v/>
      </c>
    </row>
    <row r="238" spans="2:14" x14ac:dyDescent="0.4">
      <c r="B238" s="68" t="str">
        <f>IF($D$2="","",IF($E$2=0.65,IFERROR(IF(INDEX(APガラス性能一覧!A:A,MATCH(ROW(B232),APガラス性能一覧!$O:$O,0))="","",INDEX(APガラス性能一覧!A:A,MATCH(ROW(B232),APガラス性能一覧!$O:$O,0))),""),IFERROR(IF(INDEX(APガラス性能一覧!A:A,MATCH(ROW(B232),APガラス性能一覧!$N:$N,0))="","",INDEX(APガラス性能一覧!A:A,MATCH(ROW(B232),APガラス性能一覧!$N:$N,0))),"")))</f>
        <v/>
      </c>
      <c r="C238" s="68" t="str">
        <f>IFERROR(VLOOKUP($B238,APガラス性能一覧!$A$2:$M$6097,2,0),"")</f>
        <v/>
      </c>
      <c r="D238" s="68" t="str">
        <f>IFERROR(VLOOKUP($B238,APガラス性能一覧!$A$2:$M$6097,3,0),"")</f>
        <v/>
      </c>
      <c r="E238" s="68" t="str">
        <f>IFERROR(VLOOKUP($B238,APガラス性能一覧!$A$2:$M$6097,4,0),"")</f>
        <v/>
      </c>
      <c r="F238" s="68" t="str">
        <f>IFERROR(VLOOKUP($B238,APガラス性能一覧!$A$2:$M$6097,5,0),"")</f>
        <v/>
      </c>
      <c r="G238" s="68" t="str">
        <f>IFERROR(VLOOKUP($B238,APガラス性能一覧!$A$2:$M$6097,6,0),"")</f>
        <v/>
      </c>
      <c r="H238" s="68" t="str">
        <f>IFERROR(VLOOKUP($B238,APガラス性能一覧!$A$2:$M$6097,7,0),"")</f>
        <v/>
      </c>
      <c r="I238" s="68" t="str">
        <f>IFERROR(VLOOKUP($B238,APガラス性能一覧!$A$2:$M$6097,8,0),"")</f>
        <v/>
      </c>
      <c r="J238" s="68" t="str">
        <f>IFERROR(VLOOKUP($B238,APガラス性能一覧!$A$2:$M$6097,9,0),"")</f>
        <v/>
      </c>
      <c r="K238" s="68" t="str">
        <f>IFERROR(VLOOKUP($B238,APガラス性能一覧!$A$2:$M$6097,10,0),"")</f>
        <v/>
      </c>
      <c r="L238" s="68" t="str">
        <f>IFERROR(VLOOKUP($B238,APガラス性能一覧!$A$2:$M$6097,11,0),"")</f>
        <v/>
      </c>
      <c r="M238" s="68" t="str">
        <f>IFERROR(VLOOKUP($B238,APガラス性能一覧!$A$2:$M$6097,12,0),"")</f>
        <v/>
      </c>
      <c r="N238" s="68" t="str">
        <f>IFERROR(VLOOKUP($B238,APガラス性能一覧!$A$2:$M$6097,13,0),"")</f>
        <v/>
      </c>
    </row>
    <row r="239" spans="2:14" x14ac:dyDescent="0.4">
      <c r="B239" s="68" t="str">
        <f>IF($D$2="","",IF($E$2=0.65,IFERROR(IF(INDEX(APガラス性能一覧!A:A,MATCH(ROW(B233),APガラス性能一覧!$O:$O,0))="","",INDEX(APガラス性能一覧!A:A,MATCH(ROW(B233),APガラス性能一覧!$O:$O,0))),""),IFERROR(IF(INDEX(APガラス性能一覧!A:A,MATCH(ROW(B233),APガラス性能一覧!$N:$N,0))="","",INDEX(APガラス性能一覧!A:A,MATCH(ROW(B233),APガラス性能一覧!$N:$N,0))),"")))</f>
        <v/>
      </c>
      <c r="C239" s="68" t="str">
        <f>IFERROR(VLOOKUP($B239,APガラス性能一覧!$A$2:$M$6097,2,0),"")</f>
        <v/>
      </c>
      <c r="D239" s="68" t="str">
        <f>IFERROR(VLOOKUP($B239,APガラス性能一覧!$A$2:$M$6097,3,0),"")</f>
        <v/>
      </c>
      <c r="E239" s="68" t="str">
        <f>IFERROR(VLOOKUP($B239,APガラス性能一覧!$A$2:$M$6097,4,0),"")</f>
        <v/>
      </c>
      <c r="F239" s="68" t="str">
        <f>IFERROR(VLOOKUP($B239,APガラス性能一覧!$A$2:$M$6097,5,0),"")</f>
        <v/>
      </c>
      <c r="G239" s="68" t="str">
        <f>IFERROR(VLOOKUP($B239,APガラス性能一覧!$A$2:$M$6097,6,0),"")</f>
        <v/>
      </c>
      <c r="H239" s="68" t="str">
        <f>IFERROR(VLOOKUP($B239,APガラス性能一覧!$A$2:$M$6097,7,0),"")</f>
        <v/>
      </c>
      <c r="I239" s="68" t="str">
        <f>IFERROR(VLOOKUP($B239,APガラス性能一覧!$A$2:$M$6097,8,0),"")</f>
        <v/>
      </c>
      <c r="J239" s="68" t="str">
        <f>IFERROR(VLOOKUP($B239,APガラス性能一覧!$A$2:$M$6097,9,0),"")</f>
        <v/>
      </c>
      <c r="K239" s="68" t="str">
        <f>IFERROR(VLOOKUP($B239,APガラス性能一覧!$A$2:$M$6097,10,0),"")</f>
        <v/>
      </c>
      <c r="L239" s="68" t="str">
        <f>IFERROR(VLOOKUP($B239,APガラス性能一覧!$A$2:$M$6097,11,0),"")</f>
        <v/>
      </c>
      <c r="M239" s="68" t="str">
        <f>IFERROR(VLOOKUP($B239,APガラス性能一覧!$A$2:$M$6097,12,0),"")</f>
        <v/>
      </c>
      <c r="N239" s="68" t="str">
        <f>IFERROR(VLOOKUP($B239,APガラス性能一覧!$A$2:$M$6097,13,0),"")</f>
        <v/>
      </c>
    </row>
    <row r="240" spans="2:14" x14ac:dyDescent="0.4">
      <c r="B240" s="68" t="str">
        <f>IF($D$2="","",IF($E$2=0.65,IFERROR(IF(INDEX(APガラス性能一覧!A:A,MATCH(ROW(B234),APガラス性能一覧!$O:$O,0))="","",INDEX(APガラス性能一覧!A:A,MATCH(ROW(B234),APガラス性能一覧!$O:$O,0))),""),IFERROR(IF(INDEX(APガラス性能一覧!A:A,MATCH(ROW(B234),APガラス性能一覧!$N:$N,0))="","",INDEX(APガラス性能一覧!A:A,MATCH(ROW(B234),APガラス性能一覧!$N:$N,0))),"")))</f>
        <v/>
      </c>
      <c r="C240" s="68" t="str">
        <f>IFERROR(VLOOKUP($B240,APガラス性能一覧!$A$2:$M$6097,2,0),"")</f>
        <v/>
      </c>
      <c r="D240" s="68" t="str">
        <f>IFERROR(VLOOKUP($B240,APガラス性能一覧!$A$2:$M$6097,3,0),"")</f>
        <v/>
      </c>
      <c r="E240" s="68" t="str">
        <f>IFERROR(VLOOKUP($B240,APガラス性能一覧!$A$2:$M$6097,4,0),"")</f>
        <v/>
      </c>
      <c r="F240" s="68" t="str">
        <f>IFERROR(VLOOKUP($B240,APガラス性能一覧!$A$2:$M$6097,5,0),"")</f>
        <v/>
      </c>
      <c r="G240" s="68" t="str">
        <f>IFERROR(VLOOKUP($B240,APガラス性能一覧!$A$2:$M$6097,6,0),"")</f>
        <v/>
      </c>
      <c r="H240" s="68" t="str">
        <f>IFERROR(VLOOKUP($B240,APガラス性能一覧!$A$2:$M$6097,7,0),"")</f>
        <v/>
      </c>
      <c r="I240" s="68" t="str">
        <f>IFERROR(VLOOKUP($B240,APガラス性能一覧!$A$2:$M$6097,8,0),"")</f>
        <v/>
      </c>
      <c r="J240" s="68" t="str">
        <f>IFERROR(VLOOKUP($B240,APガラス性能一覧!$A$2:$M$6097,9,0),"")</f>
        <v/>
      </c>
      <c r="K240" s="68" t="str">
        <f>IFERROR(VLOOKUP($B240,APガラス性能一覧!$A$2:$M$6097,10,0),"")</f>
        <v/>
      </c>
      <c r="L240" s="68" t="str">
        <f>IFERROR(VLOOKUP($B240,APガラス性能一覧!$A$2:$M$6097,11,0),"")</f>
        <v/>
      </c>
      <c r="M240" s="68" t="str">
        <f>IFERROR(VLOOKUP($B240,APガラス性能一覧!$A$2:$M$6097,12,0),"")</f>
        <v/>
      </c>
      <c r="N240" s="68" t="str">
        <f>IFERROR(VLOOKUP($B240,APガラス性能一覧!$A$2:$M$6097,13,0),"")</f>
        <v/>
      </c>
    </row>
    <row r="241" spans="2:14" x14ac:dyDescent="0.4">
      <c r="B241" s="68" t="str">
        <f>IF($D$2="","",IF($E$2=0.65,IFERROR(IF(INDEX(APガラス性能一覧!A:A,MATCH(ROW(B235),APガラス性能一覧!$O:$O,0))="","",INDEX(APガラス性能一覧!A:A,MATCH(ROW(B235),APガラス性能一覧!$O:$O,0))),""),IFERROR(IF(INDEX(APガラス性能一覧!A:A,MATCH(ROW(B235),APガラス性能一覧!$N:$N,0))="","",INDEX(APガラス性能一覧!A:A,MATCH(ROW(B235),APガラス性能一覧!$N:$N,0))),"")))</f>
        <v/>
      </c>
      <c r="C241" s="68" t="str">
        <f>IFERROR(VLOOKUP($B241,APガラス性能一覧!$A$2:$M$6097,2,0),"")</f>
        <v/>
      </c>
      <c r="D241" s="68" t="str">
        <f>IFERROR(VLOOKUP($B241,APガラス性能一覧!$A$2:$M$6097,3,0),"")</f>
        <v/>
      </c>
      <c r="E241" s="68" t="str">
        <f>IFERROR(VLOOKUP($B241,APガラス性能一覧!$A$2:$M$6097,4,0),"")</f>
        <v/>
      </c>
      <c r="F241" s="68" t="str">
        <f>IFERROR(VLOOKUP($B241,APガラス性能一覧!$A$2:$M$6097,5,0),"")</f>
        <v/>
      </c>
      <c r="G241" s="68" t="str">
        <f>IFERROR(VLOOKUP($B241,APガラス性能一覧!$A$2:$M$6097,6,0),"")</f>
        <v/>
      </c>
      <c r="H241" s="68" t="str">
        <f>IFERROR(VLOOKUP($B241,APガラス性能一覧!$A$2:$M$6097,7,0),"")</f>
        <v/>
      </c>
      <c r="I241" s="68" t="str">
        <f>IFERROR(VLOOKUP($B241,APガラス性能一覧!$A$2:$M$6097,8,0),"")</f>
        <v/>
      </c>
      <c r="J241" s="68" t="str">
        <f>IFERROR(VLOOKUP($B241,APガラス性能一覧!$A$2:$M$6097,9,0),"")</f>
        <v/>
      </c>
      <c r="K241" s="68" t="str">
        <f>IFERROR(VLOOKUP($B241,APガラス性能一覧!$A$2:$M$6097,10,0),"")</f>
        <v/>
      </c>
      <c r="L241" s="68" t="str">
        <f>IFERROR(VLOOKUP($B241,APガラス性能一覧!$A$2:$M$6097,11,0),"")</f>
        <v/>
      </c>
      <c r="M241" s="68" t="str">
        <f>IFERROR(VLOOKUP($B241,APガラス性能一覧!$A$2:$M$6097,12,0),"")</f>
        <v/>
      </c>
      <c r="N241" s="68" t="str">
        <f>IFERROR(VLOOKUP($B241,APガラス性能一覧!$A$2:$M$6097,13,0),"")</f>
        <v/>
      </c>
    </row>
    <row r="242" spans="2:14" x14ac:dyDescent="0.4">
      <c r="B242" s="68" t="str">
        <f>IF($D$2="","",IF($E$2=0.65,IFERROR(IF(INDEX(APガラス性能一覧!A:A,MATCH(ROW(B236),APガラス性能一覧!$O:$O,0))="","",INDEX(APガラス性能一覧!A:A,MATCH(ROW(B236),APガラス性能一覧!$O:$O,0))),""),IFERROR(IF(INDEX(APガラス性能一覧!A:A,MATCH(ROW(B236),APガラス性能一覧!$N:$N,0))="","",INDEX(APガラス性能一覧!A:A,MATCH(ROW(B236),APガラス性能一覧!$N:$N,0))),"")))</f>
        <v/>
      </c>
      <c r="C242" s="68" t="str">
        <f>IFERROR(VLOOKUP($B242,APガラス性能一覧!$A$2:$M$6097,2,0),"")</f>
        <v/>
      </c>
      <c r="D242" s="68" t="str">
        <f>IFERROR(VLOOKUP($B242,APガラス性能一覧!$A$2:$M$6097,3,0),"")</f>
        <v/>
      </c>
      <c r="E242" s="68" t="str">
        <f>IFERROR(VLOOKUP($B242,APガラス性能一覧!$A$2:$M$6097,4,0),"")</f>
        <v/>
      </c>
      <c r="F242" s="68" t="str">
        <f>IFERROR(VLOOKUP($B242,APガラス性能一覧!$A$2:$M$6097,5,0),"")</f>
        <v/>
      </c>
      <c r="G242" s="68" t="str">
        <f>IFERROR(VLOOKUP($B242,APガラス性能一覧!$A$2:$M$6097,6,0),"")</f>
        <v/>
      </c>
      <c r="H242" s="68" t="str">
        <f>IFERROR(VLOOKUP($B242,APガラス性能一覧!$A$2:$M$6097,7,0),"")</f>
        <v/>
      </c>
      <c r="I242" s="68" t="str">
        <f>IFERROR(VLOOKUP($B242,APガラス性能一覧!$A$2:$M$6097,8,0),"")</f>
        <v/>
      </c>
      <c r="J242" s="68" t="str">
        <f>IFERROR(VLOOKUP($B242,APガラス性能一覧!$A$2:$M$6097,9,0),"")</f>
        <v/>
      </c>
      <c r="K242" s="68" t="str">
        <f>IFERROR(VLOOKUP($B242,APガラス性能一覧!$A$2:$M$6097,10,0),"")</f>
        <v/>
      </c>
      <c r="L242" s="68" t="str">
        <f>IFERROR(VLOOKUP($B242,APガラス性能一覧!$A$2:$M$6097,11,0),"")</f>
        <v/>
      </c>
      <c r="M242" s="68" t="str">
        <f>IFERROR(VLOOKUP($B242,APガラス性能一覧!$A$2:$M$6097,12,0),"")</f>
        <v/>
      </c>
      <c r="N242" s="68" t="str">
        <f>IFERROR(VLOOKUP($B242,APガラス性能一覧!$A$2:$M$6097,13,0),"")</f>
        <v/>
      </c>
    </row>
    <row r="243" spans="2:14" x14ac:dyDescent="0.4">
      <c r="B243" s="68" t="str">
        <f>IF($D$2="","",IF($E$2=0.65,IFERROR(IF(INDEX(APガラス性能一覧!A:A,MATCH(ROW(B237),APガラス性能一覧!$O:$O,0))="","",INDEX(APガラス性能一覧!A:A,MATCH(ROW(B237),APガラス性能一覧!$O:$O,0))),""),IFERROR(IF(INDEX(APガラス性能一覧!A:A,MATCH(ROW(B237),APガラス性能一覧!$N:$N,0))="","",INDEX(APガラス性能一覧!A:A,MATCH(ROW(B237),APガラス性能一覧!$N:$N,0))),"")))</f>
        <v/>
      </c>
      <c r="C243" s="68" t="str">
        <f>IFERROR(VLOOKUP($B243,APガラス性能一覧!$A$2:$M$6097,2,0),"")</f>
        <v/>
      </c>
      <c r="D243" s="68" t="str">
        <f>IFERROR(VLOOKUP($B243,APガラス性能一覧!$A$2:$M$6097,3,0),"")</f>
        <v/>
      </c>
      <c r="E243" s="68" t="str">
        <f>IFERROR(VLOOKUP($B243,APガラス性能一覧!$A$2:$M$6097,4,0),"")</f>
        <v/>
      </c>
      <c r="F243" s="68" t="str">
        <f>IFERROR(VLOOKUP($B243,APガラス性能一覧!$A$2:$M$6097,5,0),"")</f>
        <v/>
      </c>
      <c r="G243" s="68" t="str">
        <f>IFERROR(VLOOKUP($B243,APガラス性能一覧!$A$2:$M$6097,6,0),"")</f>
        <v/>
      </c>
      <c r="H243" s="68" t="str">
        <f>IFERROR(VLOOKUP($B243,APガラス性能一覧!$A$2:$M$6097,7,0),"")</f>
        <v/>
      </c>
      <c r="I243" s="68" t="str">
        <f>IFERROR(VLOOKUP($B243,APガラス性能一覧!$A$2:$M$6097,8,0),"")</f>
        <v/>
      </c>
      <c r="J243" s="68" t="str">
        <f>IFERROR(VLOOKUP($B243,APガラス性能一覧!$A$2:$M$6097,9,0),"")</f>
        <v/>
      </c>
      <c r="K243" s="68" t="str">
        <f>IFERROR(VLOOKUP($B243,APガラス性能一覧!$A$2:$M$6097,10,0),"")</f>
        <v/>
      </c>
      <c r="L243" s="68" t="str">
        <f>IFERROR(VLOOKUP($B243,APガラス性能一覧!$A$2:$M$6097,11,0),"")</f>
        <v/>
      </c>
      <c r="M243" s="68" t="str">
        <f>IFERROR(VLOOKUP($B243,APガラス性能一覧!$A$2:$M$6097,12,0),"")</f>
        <v/>
      </c>
      <c r="N243" s="68" t="str">
        <f>IFERROR(VLOOKUP($B243,APガラス性能一覧!$A$2:$M$6097,13,0),"")</f>
        <v/>
      </c>
    </row>
    <row r="244" spans="2:14" x14ac:dyDescent="0.4">
      <c r="B244" s="68" t="str">
        <f>IF($D$2="","",IF($E$2=0.65,IFERROR(IF(INDEX(APガラス性能一覧!A:A,MATCH(ROW(B238),APガラス性能一覧!$O:$O,0))="","",INDEX(APガラス性能一覧!A:A,MATCH(ROW(B238),APガラス性能一覧!$O:$O,0))),""),IFERROR(IF(INDEX(APガラス性能一覧!A:A,MATCH(ROW(B238),APガラス性能一覧!$N:$N,0))="","",INDEX(APガラス性能一覧!A:A,MATCH(ROW(B238),APガラス性能一覧!$N:$N,0))),"")))</f>
        <v/>
      </c>
      <c r="C244" s="68" t="str">
        <f>IFERROR(VLOOKUP($B244,APガラス性能一覧!$A$2:$M$6097,2,0),"")</f>
        <v/>
      </c>
      <c r="D244" s="68" t="str">
        <f>IFERROR(VLOOKUP($B244,APガラス性能一覧!$A$2:$M$6097,3,0),"")</f>
        <v/>
      </c>
      <c r="E244" s="68" t="str">
        <f>IFERROR(VLOOKUP($B244,APガラス性能一覧!$A$2:$M$6097,4,0),"")</f>
        <v/>
      </c>
      <c r="F244" s="68" t="str">
        <f>IFERROR(VLOOKUP($B244,APガラス性能一覧!$A$2:$M$6097,5,0),"")</f>
        <v/>
      </c>
      <c r="G244" s="68" t="str">
        <f>IFERROR(VLOOKUP($B244,APガラス性能一覧!$A$2:$M$6097,6,0),"")</f>
        <v/>
      </c>
      <c r="H244" s="68" t="str">
        <f>IFERROR(VLOOKUP($B244,APガラス性能一覧!$A$2:$M$6097,7,0),"")</f>
        <v/>
      </c>
      <c r="I244" s="68" t="str">
        <f>IFERROR(VLOOKUP($B244,APガラス性能一覧!$A$2:$M$6097,8,0),"")</f>
        <v/>
      </c>
      <c r="J244" s="68" t="str">
        <f>IFERROR(VLOOKUP($B244,APガラス性能一覧!$A$2:$M$6097,9,0),"")</f>
        <v/>
      </c>
      <c r="K244" s="68" t="str">
        <f>IFERROR(VLOOKUP($B244,APガラス性能一覧!$A$2:$M$6097,10,0),"")</f>
        <v/>
      </c>
      <c r="L244" s="68" t="str">
        <f>IFERROR(VLOOKUP($B244,APガラス性能一覧!$A$2:$M$6097,11,0),"")</f>
        <v/>
      </c>
      <c r="M244" s="68" t="str">
        <f>IFERROR(VLOOKUP($B244,APガラス性能一覧!$A$2:$M$6097,12,0),"")</f>
        <v/>
      </c>
      <c r="N244" s="68" t="str">
        <f>IFERROR(VLOOKUP($B244,APガラス性能一覧!$A$2:$M$6097,13,0),"")</f>
        <v/>
      </c>
    </row>
    <row r="245" spans="2:14" x14ac:dyDescent="0.4">
      <c r="B245" s="68" t="str">
        <f>IF($D$2="","",IF($E$2=0.65,IFERROR(IF(INDEX(APガラス性能一覧!A:A,MATCH(ROW(B239),APガラス性能一覧!$O:$O,0))="","",INDEX(APガラス性能一覧!A:A,MATCH(ROW(B239),APガラス性能一覧!$O:$O,0))),""),IFERROR(IF(INDEX(APガラス性能一覧!A:A,MATCH(ROW(B239),APガラス性能一覧!$N:$N,0))="","",INDEX(APガラス性能一覧!A:A,MATCH(ROW(B239),APガラス性能一覧!$N:$N,0))),"")))</f>
        <v/>
      </c>
      <c r="C245" s="68" t="str">
        <f>IFERROR(VLOOKUP($B245,APガラス性能一覧!$A$2:$M$6097,2,0),"")</f>
        <v/>
      </c>
      <c r="D245" s="68" t="str">
        <f>IFERROR(VLOOKUP($B245,APガラス性能一覧!$A$2:$M$6097,3,0),"")</f>
        <v/>
      </c>
      <c r="E245" s="68" t="str">
        <f>IFERROR(VLOOKUP($B245,APガラス性能一覧!$A$2:$M$6097,4,0),"")</f>
        <v/>
      </c>
      <c r="F245" s="68" t="str">
        <f>IFERROR(VLOOKUP($B245,APガラス性能一覧!$A$2:$M$6097,5,0),"")</f>
        <v/>
      </c>
      <c r="G245" s="68" t="str">
        <f>IFERROR(VLOOKUP($B245,APガラス性能一覧!$A$2:$M$6097,6,0),"")</f>
        <v/>
      </c>
      <c r="H245" s="68" t="str">
        <f>IFERROR(VLOOKUP($B245,APガラス性能一覧!$A$2:$M$6097,7,0),"")</f>
        <v/>
      </c>
      <c r="I245" s="68" t="str">
        <f>IFERROR(VLOOKUP($B245,APガラス性能一覧!$A$2:$M$6097,8,0),"")</f>
        <v/>
      </c>
      <c r="J245" s="68" t="str">
        <f>IFERROR(VLOOKUP($B245,APガラス性能一覧!$A$2:$M$6097,9,0),"")</f>
        <v/>
      </c>
      <c r="K245" s="68" t="str">
        <f>IFERROR(VLOOKUP($B245,APガラス性能一覧!$A$2:$M$6097,10,0),"")</f>
        <v/>
      </c>
      <c r="L245" s="68" t="str">
        <f>IFERROR(VLOOKUP($B245,APガラス性能一覧!$A$2:$M$6097,11,0),"")</f>
        <v/>
      </c>
      <c r="M245" s="68" t="str">
        <f>IFERROR(VLOOKUP($B245,APガラス性能一覧!$A$2:$M$6097,12,0),"")</f>
        <v/>
      </c>
      <c r="N245" s="68" t="str">
        <f>IFERROR(VLOOKUP($B245,APガラス性能一覧!$A$2:$M$6097,13,0),"")</f>
        <v/>
      </c>
    </row>
    <row r="246" spans="2:14" x14ac:dyDescent="0.4">
      <c r="B246" s="68" t="str">
        <f>IF($D$2="","",IF($E$2=0.65,IFERROR(IF(INDEX(APガラス性能一覧!A:A,MATCH(ROW(B240),APガラス性能一覧!$O:$O,0))="","",INDEX(APガラス性能一覧!A:A,MATCH(ROW(B240),APガラス性能一覧!$O:$O,0))),""),IFERROR(IF(INDEX(APガラス性能一覧!A:A,MATCH(ROW(B240),APガラス性能一覧!$N:$N,0))="","",INDEX(APガラス性能一覧!A:A,MATCH(ROW(B240),APガラス性能一覧!$N:$N,0))),"")))</f>
        <v/>
      </c>
      <c r="C246" s="68" t="str">
        <f>IFERROR(VLOOKUP($B246,APガラス性能一覧!$A$2:$M$6097,2,0),"")</f>
        <v/>
      </c>
      <c r="D246" s="68" t="str">
        <f>IFERROR(VLOOKUP($B246,APガラス性能一覧!$A$2:$M$6097,3,0),"")</f>
        <v/>
      </c>
      <c r="E246" s="68" t="str">
        <f>IFERROR(VLOOKUP($B246,APガラス性能一覧!$A$2:$M$6097,4,0),"")</f>
        <v/>
      </c>
      <c r="F246" s="68" t="str">
        <f>IFERROR(VLOOKUP($B246,APガラス性能一覧!$A$2:$M$6097,5,0),"")</f>
        <v/>
      </c>
      <c r="G246" s="68" t="str">
        <f>IFERROR(VLOOKUP($B246,APガラス性能一覧!$A$2:$M$6097,6,0),"")</f>
        <v/>
      </c>
      <c r="H246" s="68" t="str">
        <f>IFERROR(VLOOKUP($B246,APガラス性能一覧!$A$2:$M$6097,7,0),"")</f>
        <v/>
      </c>
      <c r="I246" s="68" t="str">
        <f>IFERROR(VLOOKUP($B246,APガラス性能一覧!$A$2:$M$6097,8,0),"")</f>
        <v/>
      </c>
      <c r="J246" s="68" t="str">
        <f>IFERROR(VLOOKUP($B246,APガラス性能一覧!$A$2:$M$6097,9,0),"")</f>
        <v/>
      </c>
      <c r="K246" s="68" t="str">
        <f>IFERROR(VLOOKUP($B246,APガラス性能一覧!$A$2:$M$6097,10,0),"")</f>
        <v/>
      </c>
      <c r="L246" s="68" t="str">
        <f>IFERROR(VLOOKUP($B246,APガラス性能一覧!$A$2:$M$6097,11,0),"")</f>
        <v/>
      </c>
      <c r="M246" s="68" t="str">
        <f>IFERROR(VLOOKUP($B246,APガラス性能一覧!$A$2:$M$6097,12,0),"")</f>
        <v/>
      </c>
      <c r="N246" s="68" t="str">
        <f>IFERROR(VLOOKUP($B246,APガラス性能一覧!$A$2:$M$6097,13,0),"")</f>
        <v/>
      </c>
    </row>
    <row r="247" spans="2:14" x14ac:dyDescent="0.4">
      <c r="B247" s="68" t="str">
        <f>IF($D$2="","",IF($E$2=0.65,IFERROR(IF(INDEX(APガラス性能一覧!A:A,MATCH(ROW(B241),APガラス性能一覧!$O:$O,0))="","",INDEX(APガラス性能一覧!A:A,MATCH(ROW(B241),APガラス性能一覧!$O:$O,0))),""),IFERROR(IF(INDEX(APガラス性能一覧!A:A,MATCH(ROW(B241),APガラス性能一覧!$N:$N,0))="","",INDEX(APガラス性能一覧!A:A,MATCH(ROW(B241),APガラス性能一覧!$N:$N,0))),"")))</f>
        <v/>
      </c>
      <c r="C247" s="68" t="str">
        <f>IFERROR(VLOOKUP($B247,APガラス性能一覧!$A$2:$M$6097,2,0),"")</f>
        <v/>
      </c>
      <c r="D247" s="68" t="str">
        <f>IFERROR(VLOOKUP($B247,APガラス性能一覧!$A$2:$M$6097,3,0),"")</f>
        <v/>
      </c>
      <c r="E247" s="68" t="str">
        <f>IFERROR(VLOOKUP($B247,APガラス性能一覧!$A$2:$M$6097,4,0),"")</f>
        <v/>
      </c>
      <c r="F247" s="68" t="str">
        <f>IFERROR(VLOOKUP($B247,APガラス性能一覧!$A$2:$M$6097,5,0),"")</f>
        <v/>
      </c>
      <c r="G247" s="68" t="str">
        <f>IFERROR(VLOOKUP($B247,APガラス性能一覧!$A$2:$M$6097,6,0),"")</f>
        <v/>
      </c>
      <c r="H247" s="68" t="str">
        <f>IFERROR(VLOOKUP($B247,APガラス性能一覧!$A$2:$M$6097,7,0),"")</f>
        <v/>
      </c>
      <c r="I247" s="68" t="str">
        <f>IFERROR(VLOOKUP($B247,APガラス性能一覧!$A$2:$M$6097,8,0),"")</f>
        <v/>
      </c>
      <c r="J247" s="68" t="str">
        <f>IFERROR(VLOOKUP($B247,APガラス性能一覧!$A$2:$M$6097,9,0),"")</f>
        <v/>
      </c>
      <c r="K247" s="68" t="str">
        <f>IFERROR(VLOOKUP($B247,APガラス性能一覧!$A$2:$M$6097,10,0),"")</f>
        <v/>
      </c>
      <c r="L247" s="68" t="str">
        <f>IFERROR(VLOOKUP($B247,APガラス性能一覧!$A$2:$M$6097,11,0),"")</f>
        <v/>
      </c>
      <c r="M247" s="68" t="str">
        <f>IFERROR(VLOOKUP($B247,APガラス性能一覧!$A$2:$M$6097,12,0),"")</f>
        <v/>
      </c>
      <c r="N247" s="68" t="str">
        <f>IFERROR(VLOOKUP($B247,APガラス性能一覧!$A$2:$M$6097,13,0),"")</f>
        <v/>
      </c>
    </row>
    <row r="248" spans="2:14" x14ac:dyDescent="0.4">
      <c r="B248" s="68" t="str">
        <f>IF($D$2="","",IF($E$2=0.65,IFERROR(IF(INDEX(APガラス性能一覧!A:A,MATCH(ROW(B242),APガラス性能一覧!$O:$O,0))="","",INDEX(APガラス性能一覧!A:A,MATCH(ROW(B242),APガラス性能一覧!$O:$O,0))),""),IFERROR(IF(INDEX(APガラス性能一覧!A:A,MATCH(ROW(B242),APガラス性能一覧!$N:$N,0))="","",INDEX(APガラス性能一覧!A:A,MATCH(ROW(B242),APガラス性能一覧!$N:$N,0))),"")))</f>
        <v/>
      </c>
      <c r="C248" s="68" t="str">
        <f>IFERROR(VLOOKUP($B248,APガラス性能一覧!$A$2:$M$6097,2,0),"")</f>
        <v/>
      </c>
      <c r="D248" s="68" t="str">
        <f>IFERROR(VLOOKUP($B248,APガラス性能一覧!$A$2:$M$6097,3,0),"")</f>
        <v/>
      </c>
      <c r="E248" s="68" t="str">
        <f>IFERROR(VLOOKUP($B248,APガラス性能一覧!$A$2:$M$6097,4,0),"")</f>
        <v/>
      </c>
      <c r="F248" s="68" t="str">
        <f>IFERROR(VLOOKUP($B248,APガラス性能一覧!$A$2:$M$6097,5,0),"")</f>
        <v/>
      </c>
      <c r="G248" s="68" t="str">
        <f>IFERROR(VLOOKUP($B248,APガラス性能一覧!$A$2:$M$6097,6,0),"")</f>
        <v/>
      </c>
      <c r="H248" s="68" t="str">
        <f>IFERROR(VLOOKUP($B248,APガラス性能一覧!$A$2:$M$6097,7,0),"")</f>
        <v/>
      </c>
      <c r="I248" s="68" t="str">
        <f>IFERROR(VLOOKUP($B248,APガラス性能一覧!$A$2:$M$6097,8,0),"")</f>
        <v/>
      </c>
      <c r="J248" s="68" t="str">
        <f>IFERROR(VLOOKUP($B248,APガラス性能一覧!$A$2:$M$6097,9,0),"")</f>
        <v/>
      </c>
      <c r="K248" s="68" t="str">
        <f>IFERROR(VLOOKUP($B248,APガラス性能一覧!$A$2:$M$6097,10,0),"")</f>
        <v/>
      </c>
      <c r="L248" s="68" t="str">
        <f>IFERROR(VLOOKUP($B248,APガラス性能一覧!$A$2:$M$6097,11,0),"")</f>
        <v/>
      </c>
      <c r="M248" s="68" t="str">
        <f>IFERROR(VLOOKUP($B248,APガラス性能一覧!$A$2:$M$6097,12,0),"")</f>
        <v/>
      </c>
      <c r="N248" s="68" t="str">
        <f>IFERROR(VLOOKUP($B248,APガラス性能一覧!$A$2:$M$6097,13,0),"")</f>
        <v/>
      </c>
    </row>
    <row r="249" spans="2:14" x14ac:dyDescent="0.4">
      <c r="B249" s="68" t="str">
        <f>IF($D$2="","",IF($E$2=0.65,IFERROR(IF(INDEX(APガラス性能一覧!A:A,MATCH(ROW(B243),APガラス性能一覧!$O:$O,0))="","",INDEX(APガラス性能一覧!A:A,MATCH(ROW(B243),APガラス性能一覧!$O:$O,0))),""),IFERROR(IF(INDEX(APガラス性能一覧!A:A,MATCH(ROW(B243),APガラス性能一覧!$N:$N,0))="","",INDEX(APガラス性能一覧!A:A,MATCH(ROW(B243),APガラス性能一覧!$N:$N,0))),"")))</f>
        <v/>
      </c>
      <c r="C249" s="68" t="str">
        <f>IFERROR(VLOOKUP($B249,APガラス性能一覧!$A$2:$M$6097,2,0),"")</f>
        <v/>
      </c>
      <c r="D249" s="68" t="str">
        <f>IFERROR(VLOOKUP($B249,APガラス性能一覧!$A$2:$M$6097,3,0),"")</f>
        <v/>
      </c>
      <c r="E249" s="68" t="str">
        <f>IFERROR(VLOOKUP($B249,APガラス性能一覧!$A$2:$M$6097,4,0),"")</f>
        <v/>
      </c>
      <c r="F249" s="68" t="str">
        <f>IFERROR(VLOOKUP($B249,APガラス性能一覧!$A$2:$M$6097,5,0),"")</f>
        <v/>
      </c>
      <c r="G249" s="68" t="str">
        <f>IFERROR(VLOOKUP($B249,APガラス性能一覧!$A$2:$M$6097,6,0),"")</f>
        <v/>
      </c>
      <c r="H249" s="68" t="str">
        <f>IFERROR(VLOOKUP($B249,APガラス性能一覧!$A$2:$M$6097,7,0),"")</f>
        <v/>
      </c>
      <c r="I249" s="68" t="str">
        <f>IFERROR(VLOOKUP($B249,APガラス性能一覧!$A$2:$M$6097,8,0),"")</f>
        <v/>
      </c>
      <c r="J249" s="68" t="str">
        <f>IFERROR(VLOOKUP($B249,APガラス性能一覧!$A$2:$M$6097,9,0),"")</f>
        <v/>
      </c>
      <c r="K249" s="68" t="str">
        <f>IFERROR(VLOOKUP($B249,APガラス性能一覧!$A$2:$M$6097,10,0),"")</f>
        <v/>
      </c>
      <c r="L249" s="68" t="str">
        <f>IFERROR(VLOOKUP($B249,APガラス性能一覧!$A$2:$M$6097,11,0),"")</f>
        <v/>
      </c>
      <c r="M249" s="68" t="str">
        <f>IFERROR(VLOOKUP($B249,APガラス性能一覧!$A$2:$M$6097,12,0),"")</f>
        <v/>
      </c>
      <c r="N249" s="68" t="str">
        <f>IFERROR(VLOOKUP($B249,APガラス性能一覧!$A$2:$M$6097,13,0),"")</f>
        <v/>
      </c>
    </row>
    <row r="250" spans="2:14" x14ac:dyDescent="0.4">
      <c r="B250" s="68" t="str">
        <f>IF($D$2="","",IF($E$2=0.65,IFERROR(IF(INDEX(APガラス性能一覧!A:A,MATCH(ROW(B244),APガラス性能一覧!$O:$O,0))="","",INDEX(APガラス性能一覧!A:A,MATCH(ROW(B244),APガラス性能一覧!$O:$O,0))),""),IFERROR(IF(INDEX(APガラス性能一覧!A:A,MATCH(ROW(B244),APガラス性能一覧!$N:$N,0))="","",INDEX(APガラス性能一覧!A:A,MATCH(ROW(B244),APガラス性能一覧!$N:$N,0))),"")))</f>
        <v/>
      </c>
      <c r="C250" s="68" t="str">
        <f>IFERROR(VLOOKUP($B250,APガラス性能一覧!$A$2:$M$6097,2,0),"")</f>
        <v/>
      </c>
      <c r="D250" s="68" t="str">
        <f>IFERROR(VLOOKUP($B250,APガラス性能一覧!$A$2:$M$6097,3,0),"")</f>
        <v/>
      </c>
      <c r="E250" s="68" t="str">
        <f>IFERROR(VLOOKUP($B250,APガラス性能一覧!$A$2:$M$6097,4,0),"")</f>
        <v/>
      </c>
      <c r="F250" s="68" t="str">
        <f>IFERROR(VLOOKUP($B250,APガラス性能一覧!$A$2:$M$6097,5,0),"")</f>
        <v/>
      </c>
      <c r="G250" s="68" t="str">
        <f>IFERROR(VLOOKUP($B250,APガラス性能一覧!$A$2:$M$6097,6,0),"")</f>
        <v/>
      </c>
      <c r="H250" s="68" t="str">
        <f>IFERROR(VLOOKUP($B250,APガラス性能一覧!$A$2:$M$6097,7,0),"")</f>
        <v/>
      </c>
      <c r="I250" s="68" t="str">
        <f>IFERROR(VLOOKUP($B250,APガラス性能一覧!$A$2:$M$6097,8,0),"")</f>
        <v/>
      </c>
      <c r="J250" s="68" t="str">
        <f>IFERROR(VLOOKUP($B250,APガラス性能一覧!$A$2:$M$6097,9,0),"")</f>
        <v/>
      </c>
      <c r="K250" s="68" t="str">
        <f>IFERROR(VLOOKUP($B250,APガラス性能一覧!$A$2:$M$6097,10,0),"")</f>
        <v/>
      </c>
      <c r="L250" s="68" t="str">
        <f>IFERROR(VLOOKUP($B250,APガラス性能一覧!$A$2:$M$6097,11,0),"")</f>
        <v/>
      </c>
      <c r="M250" s="68" t="str">
        <f>IFERROR(VLOOKUP($B250,APガラス性能一覧!$A$2:$M$6097,12,0),"")</f>
        <v/>
      </c>
      <c r="N250" s="68" t="str">
        <f>IFERROR(VLOOKUP($B250,APガラス性能一覧!$A$2:$M$6097,13,0),"")</f>
        <v/>
      </c>
    </row>
    <row r="251" spans="2:14" x14ac:dyDescent="0.4">
      <c r="B251" s="68" t="str">
        <f>IF($D$2="","",IF($E$2=0.65,IFERROR(IF(INDEX(APガラス性能一覧!A:A,MATCH(ROW(B245),APガラス性能一覧!$O:$O,0))="","",INDEX(APガラス性能一覧!A:A,MATCH(ROW(B245),APガラス性能一覧!$O:$O,0))),""),IFERROR(IF(INDEX(APガラス性能一覧!A:A,MATCH(ROW(B245),APガラス性能一覧!$N:$N,0))="","",INDEX(APガラス性能一覧!A:A,MATCH(ROW(B245),APガラス性能一覧!$N:$N,0))),"")))</f>
        <v/>
      </c>
      <c r="C251" s="68" t="str">
        <f>IFERROR(VLOOKUP($B251,APガラス性能一覧!$A$2:$M$6097,2,0),"")</f>
        <v/>
      </c>
      <c r="D251" s="68" t="str">
        <f>IFERROR(VLOOKUP($B251,APガラス性能一覧!$A$2:$M$6097,3,0),"")</f>
        <v/>
      </c>
      <c r="E251" s="68" t="str">
        <f>IFERROR(VLOOKUP($B251,APガラス性能一覧!$A$2:$M$6097,4,0),"")</f>
        <v/>
      </c>
      <c r="F251" s="68" t="str">
        <f>IFERROR(VLOOKUP($B251,APガラス性能一覧!$A$2:$M$6097,5,0),"")</f>
        <v/>
      </c>
      <c r="G251" s="68" t="str">
        <f>IFERROR(VLOOKUP($B251,APガラス性能一覧!$A$2:$M$6097,6,0),"")</f>
        <v/>
      </c>
      <c r="H251" s="68" t="str">
        <f>IFERROR(VLOOKUP($B251,APガラス性能一覧!$A$2:$M$6097,7,0),"")</f>
        <v/>
      </c>
      <c r="I251" s="68" t="str">
        <f>IFERROR(VLOOKUP($B251,APガラス性能一覧!$A$2:$M$6097,8,0),"")</f>
        <v/>
      </c>
      <c r="J251" s="68" t="str">
        <f>IFERROR(VLOOKUP($B251,APガラス性能一覧!$A$2:$M$6097,9,0),"")</f>
        <v/>
      </c>
      <c r="K251" s="68" t="str">
        <f>IFERROR(VLOOKUP($B251,APガラス性能一覧!$A$2:$M$6097,10,0),"")</f>
        <v/>
      </c>
      <c r="L251" s="68" t="str">
        <f>IFERROR(VLOOKUP($B251,APガラス性能一覧!$A$2:$M$6097,11,0),"")</f>
        <v/>
      </c>
      <c r="M251" s="68" t="str">
        <f>IFERROR(VLOOKUP($B251,APガラス性能一覧!$A$2:$M$6097,12,0),"")</f>
        <v/>
      </c>
      <c r="N251" s="68" t="str">
        <f>IFERROR(VLOOKUP($B251,APガラス性能一覧!$A$2:$M$6097,13,0),"")</f>
        <v/>
      </c>
    </row>
    <row r="252" spans="2:14" x14ac:dyDescent="0.4">
      <c r="B252" s="68" t="str">
        <f>IF($D$2="","",IF($E$2=0.65,IFERROR(IF(INDEX(APガラス性能一覧!A:A,MATCH(ROW(B246),APガラス性能一覧!$O:$O,0))="","",INDEX(APガラス性能一覧!A:A,MATCH(ROW(B246),APガラス性能一覧!$O:$O,0))),""),IFERROR(IF(INDEX(APガラス性能一覧!A:A,MATCH(ROW(B246),APガラス性能一覧!$N:$N,0))="","",INDEX(APガラス性能一覧!A:A,MATCH(ROW(B246),APガラス性能一覧!$N:$N,0))),"")))</f>
        <v/>
      </c>
      <c r="C252" s="68" t="str">
        <f>IFERROR(VLOOKUP($B252,APガラス性能一覧!$A$2:$M$6097,2,0),"")</f>
        <v/>
      </c>
      <c r="D252" s="68" t="str">
        <f>IFERROR(VLOOKUP($B252,APガラス性能一覧!$A$2:$M$6097,3,0),"")</f>
        <v/>
      </c>
      <c r="E252" s="68" t="str">
        <f>IFERROR(VLOOKUP($B252,APガラス性能一覧!$A$2:$M$6097,4,0),"")</f>
        <v/>
      </c>
      <c r="F252" s="68" t="str">
        <f>IFERROR(VLOOKUP($B252,APガラス性能一覧!$A$2:$M$6097,5,0),"")</f>
        <v/>
      </c>
      <c r="G252" s="68" t="str">
        <f>IFERROR(VLOOKUP($B252,APガラス性能一覧!$A$2:$M$6097,6,0),"")</f>
        <v/>
      </c>
      <c r="H252" s="68" t="str">
        <f>IFERROR(VLOOKUP($B252,APガラス性能一覧!$A$2:$M$6097,7,0),"")</f>
        <v/>
      </c>
      <c r="I252" s="68" t="str">
        <f>IFERROR(VLOOKUP($B252,APガラス性能一覧!$A$2:$M$6097,8,0),"")</f>
        <v/>
      </c>
      <c r="J252" s="68" t="str">
        <f>IFERROR(VLOOKUP($B252,APガラス性能一覧!$A$2:$M$6097,9,0),"")</f>
        <v/>
      </c>
      <c r="K252" s="68" t="str">
        <f>IFERROR(VLOOKUP($B252,APガラス性能一覧!$A$2:$M$6097,10,0),"")</f>
        <v/>
      </c>
      <c r="L252" s="68" t="str">
        <f>IFERROR(VLOOKUP($B252,APガラス性能一覧!$A$2:$M$6097,11,0),"")</f>
        <v/>
      </c>
      <c r="M252" s="68" t="str">
        <f>IFERROR(VLOOKUP($B252,APガラス性能一覧!$A$2:$M$6097,12,0),"")</f>
        <v/>
      </c>
      <c r="N252" s="68" t="str">
        <f>IFERROR(VLOOKUP($B252,APガラス性能一覧!$A$2:$M$6097,13,0),"")</f>
        <v/>
      </c>
    </row>
    <row r="253" spans="2:14" x14ac:dyDescent="0.4">
      <c r="B253" s="68" t="str">
        <f>IF($D$2="","",IF($E$2=0.65,IFERROR(IF(INDEX(APガラス性能一覧!A:A,MATCH(ROW(B247),APガラス性能一覧!$O:$O,0))="","",INDEX(APガラス性能一覧!A:A,MATCH(ROW(B247),APガラス性能一覧!$O:$O,0))),""),IFERROR(IF(INDEX(APガラス性能一覧!A:A,MATCH(ROW(B247),APガラス性能一覧!$N:$N,0))="","",INDEX(APガラス性能一覧!A:A,MATCH(ROW(B247),APガラス性能一覧!$N:$N,0))),"")))</f>
        <v/>
      </c>
      <c r="C253" s="68" t="str">
        <f>IFERROR(VLOOKUP($B253,APガラス性能一覧!$A$2:$M$6097,2,0),"")</f>
        <v/>
      </c>
      <c r="D253" s="68" t="str">
        <f>IFERROR(VLOOKUP($B253,APガラス性能一覧!$A$2:$M$6097,3,0),"")</f>
        <v/>
      </c>
      <c r="E253" s="68" t="str">
        <f>IFERROR(VLOOKUP($B253,APガラス性能一覧!$A$2:$M$6097,4,0),"")</f>
        <v/>
      </c>
      <c r="F253" s="68" t="str">
        <f>IFERROR(VLOOKUP($B253,APガラス性能一覧!$A$2:$M$6097,5,0),"")</f>
        <v/>
      </c>
      <c r="G253" s="68" t="str">
        <f>IFERROR(VLOOKUP($B253,APガラス性能一覧!$A$2:$M$6097,6,0),"")</f>
        <v/>
      </c>
      <c r="H253" s="68" t="str">
        <f>IFERROR(VLOOKUP($B253,APガラス性能一覧!$A$2:$M$6097,7,0),"")</f>
        <v/>
      </c>
      <c r="I253" s="68" t="str">
        <f>IFERROR(VLOOKUP($B253,APガラス性能一覧!$A$2:$M$6097,8,0),"")</f>
        <v/>
      </c>
      <c r="J253" s="68" t="str">
        <f>IFERROR(VLOOKUP($B253,APガラス性能一覧!$A$2:$M$6097,9,0),"")</f>
        <v/>
      </c>
      <c r="K253" s="68" t="str">
        <f>IFERROR(VLOOKUP($B253,APガラス性能一覧!$A$2:$M$6097,10,0),"")</f>
        <v/>
      </c>
      <c r="L253" s="68" t="str">
        <f>IFERROR(VLOOKUP($B253,APガラス性能一覧!$A$2:$M$6097,11,0),"")</f>
        <v/>
      </c>
      <c r="M253" s="68" t="str">
        <f>IFERROR(VLOOKUP($B253,APガラス性能一覧!$A$2:$M$6097,12,0),"")</f>
        <v/>
      </c>
      <c r="N253" s="68" t="str">
        <f>IFERROR(VLOOKUP($B253,APガラス性能一覧!$A$2:$M$6097,13,0),"")</f>
        <v/>
      </c>
    </row>
    <row r="254" spans="2:14" x14ac:dyDescent="0.4">
      <c r="B254" s="68" t="str">
        <f>IF($D$2="","",IF($E$2=0.65,IFERROR(IF(INDEX(APガラス性能一覧!A:A,MATCH(ROW(B248),APガラス性能一覧!$O:$O,0))="","",INDEX(APガラス性能一覧!A:A,MATCH(ROW(B248),APガラス性能一覧!$O:$O,0))),""),IFERROR(IF(INDEX(APガラス性能一覧!A:A,MATCH(ROW(B248),APガラス性能一覧!$N:$N,0))="","",INDEX(APガラス性能一覧!A:A,MATCH(ROW(B248),APガラス性能一覧!$N:$N,0))),"")))</f>
        <v/>
      </c>
      <c r="C254" s="68" t="str">
        <f>IFERROR(VLOOKUP($B254,APガラス性能一覧!$A$2:$M$6097,2,0),"")</f>
        <v/>
      </c>
      <c r="D254" s="68" t="str">
        <f>IFERROR(VLOOKUP($B254,APガラス性能一覧!$A$2:$M$6097,3,0),"")</f>
        <v/>
      </c>
      <c r="E254" s="68" t="str">
        <f>IFERROR(VLOOKUP($B254,APガラス性能一覧!$A$2:$M$6097,4,0),"")</f>
        <v/>
      </c>
      <c r="F254" s="68" t="str">
        <f>IFERROR(VLOOKUP($B254,APガラス性能一覧!$A$2:$M$6097,5,0),"")</f>
        <v/>
      </c>
      <c r="G254" s="68" t="str">
        <f>IFERROR(VLOOKUP($B254,APガラス性能一覧!$A$2:$M$6097,6,0),"")</f>
        <v/>
      </c>
      <c r="H254" s="68" t="str">
        <f>IFERROR(VLOOKUP($B254,APガラス性能一覧!$A$2:$M$6097,7,0),"")</f>
        <v/>
      </c>
      <c r="I254" s="68" t="str">
        <f>IFERROR(VLOOKUP($B254,APガラス性能一覧!$A$2:$M$6097,8,0),"")</f>
        <v/>
      </c>
      <c r="J254" s="68" t="str">
        <f>IFERROR(VLOOKUP($B254,APガラス性能一覧!$A$2:$M$6097,9,0),"")</f>
        <v/>
      </c>
      <c r="K254" s="68" t="str">
        <f>IFERROR(VLOOKUP($B254,APガラス性能一覧!$A$2:$M$6097,10,0),"")</f>
        <v/>
      </c>
      <c r="L254" s="68" t="str">
        <f>IFERROR(VLOOKUP($B254,APガラス性能一覧!$A$2:$M$6097,11,0),"")</f>
        <v/>
      </c>
      <c r="M254" s="68" t="str">
        <f>IFERROR(VLOOKUP($B254,APガラス性能一覧!$A$2:$M$6097,12,0),"")</f>
        <v/>
      </c>
      <c r="N254" s="68" t="str">
        <f>IFERROR(VLOOKUP($B254,APガラス性能一覧!$A$2:$M$6097,13,0),"")</f>
        <v/>
      </c>
    </row>
    <row r="255" spans="2:14" x14ac:dyDescent="0.4">
      <c r="B255" s="68" t="str">
        <f>IF($D$2="","",IF($E$2=0.65,IFERROR(IF(INDEX(APガラス性能一覧!A:A,MATCH(ROW(B249),APガラス性能一覧!$O:$O,0))="","",INDEX(APガラス性能一覧!A:A,MATCH(ROW(B249),APガラス性能一覧!$O:$O,0))),""),IFERROR(IF(INDEX(APガラス性能一覧!A:A,MATCH(ROW(B249),APガラス性能一覧!$N:$N,0))="","",INDEX(APガラス性能一覧!A:A,MATCH(ROW(B249),APガラス性能一覧!$N:$N,0))),"")))</f>
        <v/>
      </c>
      <c r="C255" s="68" t="str">
        <f>IFERROR(VLOOKUP($B255,APガラス性能一覧!$A$2:$M$6097,2,0),"")</f>
        <v/>
      </c>
      <c r="D255" s="68" t="str">
        <f>IFERROR(VLOOKUP($B255,APガラス性能一覧!$A$2:$M$6097,3,0),"")</f>
        <v/>
      </c>
      <c r="E255" s="68" t="str">
        <f>IFERROR(VLOOKUP($B255,APガラス性能一覧!$A$2:$M$6097,4,0),"")</f>
        <v/>
      </c>
      <c r="F255" s="68" t="str">
        <f>IFERROR(VLOOKUP($B255,APガラス性能一覧!$A$2:$M$6097,5,0),"")</f>
        <v/>
      </c>
      <c r="G255" s="68" t="str">
        <f>IFERROR(VLOOKUP($B255,APガラス性能一覧!$A$2:$M$6097,6,0),"")</f>
        <v/>
      </c>
      <c r="H255" s="68" t="str">
        <f>IFERROR(VLOOKUP($B255,APガラス性能一覧!$A$2:$M$6097,7,0),"")</f>
        <v/>
      </c>
      <c r="I255" s="68" t="str">
        <f>IFERROR(VLOOKUP($B255,APガラス性能一覧!$A$2:$M$6097,8,0),"")</f>
        <v/>
      </c>
      <c r="J255" s="68" t="str">
        <f>IFERROR(VLOOKUP($B255,APガラス性能一覧!$A$2:$M$6097,9,0),"")</f>
        <v/>
      </c>
      <c r="K255" s="68" t="str">
        <f>IFERROR(VLOOKUP($B255,APガラス性能一覧!$A$2:$M$6097,10,0),"")</f>
        <v/>
      </c>
      <c r="L255" s="68" t="str">
        <f>IFERROR(VLOOKUP($B255,APガラス性能一覧!$A$2:$M$6097,11,0),"")</f>
        <v/>
      </c>
      <c r="M255" s="68" t="str">
        <f>IFERROR(VLOOKUP($B255,APガラス性能一覧!$A$2:$M$6097,12,0),"")</f>
        <v/>
      </c>
      <c r="N255" s="68" t="str">
        <f>IFERROR(VLOOKUP($B255,APガラス性能一覧!$A$2:$M$6097,13,0),"")</f>
        <v/>
      </c>
    </row>
    <row r="256" spans="2:14" x14ac:dyDescent="0.4">
      <c r="B256" s="68" t="str">
        <f>IF($D$2="","",IF($E$2=0.65,IFERROR(IF(INDEX(APガラス性能一覧!A:A,MATCH(ROW(B250),APガラス性能一覧!$O:$O,0))="","",INDEX(APガラス性能一覧!A:A,MATCH(ROW(B250),APガラス性能一覧!$O:$O,0))),""),IFERROR(IF(INDEX(APガラス性能一覧!A:A,MATCH(ROW(B250),APガラス性能一覧!$N:$N,0))="","",INDEX(APガラス性能一覧!A:A,MATCH(ROW(B250),APガラス性能一覧!$N:$N,0))),"")))</f>
        <v/>
      </c>
      <c r="C256" s="68" t="str">
        <f>IFERROR(VLOOKUP($B256,APガラス性能一覧!$A$2:$M$6097,2,0),"")</f>
        <v/>
      </c>
      <c r="D256" s="68" t="str">
        <f>IFERROR(VLOOKUP($B256,APガラス性能一覧!$A$2:$M$6097,3,0),"")</f>
        <v/>
      </c>
      <c r="E256" s="68" t="str">
        <f>IFERROR(VLOOKUP($B256,APガラス性能一覧!$A$2:$M$6097,4,0),"")</f>
        <v/>
      </c>
      <c r="F256" s="68" t="str">
        <f>IFERROR(VLOOKUP($B256,APガラス性能一覧!$A$2:$M$6097,5,0),"")</f>
        <v/>
      </c>
      <c r="G256" s="68" t="str">
        <f>IFERROR(VLOOKUP($B256,APガラス性能一覧!$A$2:$M$6097,6,0),"")</f>
        <v/>
      </c>
      <c r="H256" s="68" t="str">
        <f>IFERROR(VLOOKUP($B256,APガラス性能一覧!$A$2:$M$6097,7,0),"")</f>
        <v/>
      </c>
      <c r="I256" s="68" t="str">
        <f>IFERROR(VLOOKUP($B256,APガラス性能一覧!$A$2:$M$6097,8,0),"")</f>
        <v/>
      </c>
      <c r="J256" s="68" t="str">
        <f>IFERROR(VLOOKUP($B256,APガラス性能一覧!$A$2:$M$6097,9,0),"")</f>
        <v/>
      </c>
      <c r="K256" s="68" t="str">
        <f>IFERROR(VLOOKUP($B256,APガラス性能一覧!$A$2:$M$6097,10,0),"")</f>
        <v/>
      </c>
      <c r="L256" s="68" t="str">
        <f>IFERROR(VLOOKUP($B256,APガラス性能一覧!$A$2:$M$6097,11,0),"")</f>
        <v/>
      </c>
      <c r="M256" s="68" t="str">
        <f>IFERROR(VLOOKUP($B256,APガラス性能一覧!$A$2:$M$6097,12,0),"")</f>
        <v/>
      </c>
      <c r="N256" s="68" t="str">
        <f>IFERROR(VLOOKUP($B256,APガラス性能一覧!$A$2:$M$6097,13,0),"")</f>
        <v/>
      </c>
    </row>
    <row r="257" spans="2:14" x14ac:dyDescent="0.4">
      <c r="B257" s="68" t="str">
        <f>IF($D$2="","",IF($E$2=0.65,IFERROR(IF(INDEX(APガラス性能一覧!A:A,MATCH(ROW(B251),APガラス性能一覧!$O:$O,0))="","",INDEX(APガラス性能一覧!A:A,MATCH(ROW(B251),APガラス性能一覧!$O:$O,0))),""),IFERROR(IF(INDEX(APガラス性能一覧!A:A,MATCH(ROW(B251),APガラス性能一覧!$N:$N,0))="","",INDEX(APガラス性能一覧!A:A,MATCH(ROW(B251),APガラス性能一覧!$N:$N,0))),"")))</f>
        <v/>
      </c>
      <c r="C257" s="68" t="str">
        <f>IFERROR(VLOOKUP($B257,APガラス性能一覧!$A$2:$M$6097,2,0),"")</f>
        <v/>
      </c>
      <c r="D257" s="68" t="str">
        <f>IFERROR(VLOOKUP($B257,APガラス性能一覧!$A$2:$M$6097,3,0),"")</f>
        <v/>
      </c>
      <c r="E257" s="68" t="str">
        <f>IFERROR(VLOOKUP($B257,APガラス性能一覧!$A$2:$M$6097,4,0),"")</f>
        <v/>
      </c>
      <c r="F257" s="68" t="str">
        <f>IFERROR(VLOOKUP($B257,APガラス性能一覧!$A$2:$M$6097,5,0),"")</f>
        <v/>
      </c>
      <c r="G257" s="68" t="str">
        <f>IFERROR(VLOOKUP($B257,APガラス性能一覧!$A$2:$M$6097,6,0),"")</f>
        <v/>
      </c>
      <c r="H257" s="68" t="str">
        <f>IFERROR(VLOOKUP($B257,APガラス性能一覧!$A$2:$M$6097,7,0),"")</f>
        <v/>
      </c>
      <c r="I257" s="68" t="str">
        <f>IFERROR(VLOOKUP($B257,APガラス性能一覧!$A$2:$M$6097,8,0),"")</f>
        <v/>
      </c>
      <c r="J257" s="68" t="str">
        <f>IFERROR(VLOOKUP($B257,APガラス性能一覧!$A$2:$M$6097,9,0),"")</f>
        <v/>
      </c>
      <c r="K257" s="68" t="str">
        <f>IFERROR(VLOOKUP($B257,APガラス性能一覧!$A$2:$M$6097,10,0),"")</f>
        <v/>
      </c>
      <c r="L257" s="68" t="str">
        <f>IFERROR(VLOOKUP($B257,APガラス性能一覧!$A$2:$M$6097,11,0),"")</f>
        <v/>
      </c>
      <c r="M257" s="68" t="str">
        <f>IFERROR(VLOOKUP($B257,APガラス性能一覧!$A$2:$M$6097,12,0),"")</f>
        <v/>
      </c>
      <c r="N257" s="68" t="str">
        <f>IFERROR(VLOOKUP($B257,APガラス性能一覧!$A$2:$M$6097,13,0),"")</f>
        <v/>
      </c>
    </row>
    <row r="258" spans="2:14" x14ac:dyDescent="0.4">
      <c r="B258" s="68" t="str">
        <f>IF($D$2="","",IF($E$2=0.65,IFERROR(IF(INDEX(APガラス性能一覧!A:A,MATCH(ROW(B252),APガラス性能一覧!$O:$O,0))="","",INDEX(APガラス性能一覧!A:A,MATCH(ROW(B252),APガラス性能一覧!$O:$O,0))),""),IFERROR(IF(INDEX(APガラス性能一覧!A:A,MATCH(ROW(B252),APガラス性能一覧!$N:$N,0))="","",INDEX(APガラス性能一覧!A:A,MATCH(ROW(B252),APガラス性能一覧!$N:$N,0))),"")))</f>
        <v/>
      </c>
      <c r="C258" s="68" t="str">
        <f>IFERROR(VLOOKUP($B258,APガラス性能一覧!$A$2:$M$6097,2,0),"")</f>
        <v/>
      </c>
      <c r="D258" s="68" t="str">
        <f>IFERROR(VLOOKUP($B258,APガラス性能一覧!$A$2:$M$6097,3,0),"")</f>
        <v/>
      </c>
      <c r="E258" s="68" t="str">
        <f>IFERROR(VLOOKUP($B258,APガラス性能一覧!$A$2:$M$6097,4,0),"")</f>
        <v/>
      </c>
      <c r="F258" s="68" t="str">
        <f>IFERROR(VLOOKUP($B258,APガラス性能一覧!$A$2:$M$6097,5,0),"")</f>
        <v/>
      </c>
      <c r="G258" s="68" t="str">
        <f>IFERROR(VLOOKUP($B258,APガラス性能一覧!$A$2:$M$6097,6,0),"")</f>
        <v/>
      </c>
      <c r="H258" s="68" t="str">
        <f>IFERROR(VLOOKUP($B258,APガラス性能一覧!$A$2:$M$6097,7,0),"")</f>
        <v/>
      </c>
      <c r="I258" s="68" t="str">
        <f>IFERROR(VLOOKUP($B258,APガラス性能一覧!$A$2:$M$6097,8,0),"")</f>
        <v/>
      </c>
      <c r="J258" s="68" t="str">
        <f>IFERROR(VLOOKUP($B258,APガラス性能一覧!$A$2:$M$6097,9,0),"")</f>
        <v/>
      </c>
      <c r="K258" s="68" t="str">
        <f>IFERROR(VLOOKUP($B258,APガラス性能一覧!$A$2:$M$6097,10,0),"")</f>
        <v/>
      </c>
      <c r="L258" s="68" t="str">
        <f>IFERROR(VLOOKUP($B258,APガラス性能一覧!$A$2:$M$6097,11,0),"")</f>
        <v/>
      </c>
      <c r="M258" s="68" t="str">
        <f>IFERROR(VLOOKUP($B258,APガラス性能一覧!$A$2:$M$6097,12,0),"")</f>
        <v/>
      </c>
      <c r="N258" s="68" t="str">
        <f>IFERROR(VLOOKUP($B258,APガラス性能一覧!$A$2:$M$6097,13,0),"")</f>
        <v/>
      </c>
    </row>
    <row r="259" spans="2:14" x14ac:dyDescent="0.4">
      <c r="B259" s="68" t="str">
        <f>IF($D$2="","",IF($E$2=0.65,IFERROR(IF(INDEX(APガラス性能一覧!A:A,MATCH(ROW(B253),APガラス性能一覧!$O:$O,0))="","",INDEX(APガラス性能一覧!A:A,MATCH(ROW(B253),APガラス性能一覧!$O:$O,0))),""),IFERROR(IF(INDEX(APガラス性能一覧!A:A,MATCH(ROW(B253),APガラス性能一覧!$N:$N,0))="","",INDEX(APガラス性能一覧!A:A,MATCH(ROW(B253),APガラス性能一覧!$N:$N,0))),"")))</f>
        <v/>
      </c>
      <c r="C259" s="68" t="str">
        <f>IFERROR(VLOOKUP($B259,APガラス性能一覧!$A$2:$M$6097,2,0),"")</f>
        <v/>
      </c>
      <c r="D259" s="68" t="str">
        <f>IFERROR(VLOOKUP($B259,APガラス性能一覧!$A$2:$M$6097,3,0),"")</f>
        <v/>
      </c>
      <c r="E259" s="68" t="str">
        <f>IFERROR(VLOOKUP($B259,APガラス性能一覧!$A$2:$M$6097,4,0),"")</f>
        <v/>
      </c>
      <c r="F259" s="68" t="str">
        <f>IFERROR(VLOOKUP($B259,APガラス性能一覧!$A$2:$M$6097,5,0),"")</f>
        <v/>
      </c>
      <c r="G259" s="68" t="str">
        <f>IFERROR(VLOOKUP($B259,APガラス性能一覧!$A$2:$M$6097,6,0),"")</f>
        <v/>
      </c>
      <c r="H259" s="68" t="str">
        <f>IFERROR(VLOOKUP($B259,APガラス性能一覧!$A$2:$M$6097,7,0),"")</f>
        <v/>
      </c>
      <c r="I259" s="68" t="str">
        <f>IFERROR(VLOOKUP($B259,APガラス性能一覧!$A$2:$M$6097,8,0),"")</f>
        <v/>
      </c>
      <c r="J259" s="68" t="str">
        <f>IFERROR(VLOOKUP($B259,APガラス性能一覧!$A$2:$M$6097,9,0),"")</f>
        <v/>
      </c>
      <c r="K259" s="68" t="str">
        <f>IFERROR(VLOOKUP($B259,APガラス性能一覧!$A$2:$M$6097,10,0),"")</f>
        <v/>
      </c>
      <c r="L259" s="68" t="str">
        <f>IFERROR(VLOOKUP($B259,APガラス性能一覧!$A$2:$M$6097,11,0),"")</f>
        <v/>
      </c>
      <c r="M259" s="68" t="str">
        <f>IFERROR(VLOOKUP($B259,APガラス性能一覧!$A$2:$M$6097,12,0),"")</f>
        <v/>
      </c>
      <c r="N259" s="68" t="str">
        <f>IFERROR(VLOOKUP($B259,APガラス性能一覧!$A$2:$M$6097,13,0),"")</f>
        <v/>
      </c>
    </row>
    <row r="260" spans="2:14" x14ac:dyDescent="0.4">
      <c r="B260" s="68" t="str">
        <f>IF($D$2="","",IF($E$2=0.65,IFERROR(IF(INDEX(APガラス性能一覧!A:A,MATCH(ROW(B254),APガラス性能一覧!$O:$O,0))="","",INDEX(APガラス性能一覧!A:A,MATCH(ROW(B254),APガラス性能一覧!$O:$O,0))),""),IFERROR(IF(INDEX(APガラス性能一覧!A:A,MATCH(ROW(B254),APガラス性能一覧!$N:$N,0))="","",INDEX(APガラス性能一覧!A:A,MATCH(ROW(B254),APガラス性能一覧!$N:$N,0))),"")))</f>
        <v/>
      </c>
      <c r="C260" s="68" t="str">
        <f>IFERROR(VLOOKUP($B260,APガラス性能一覧!$A$2:$M$6097,2,0),"")</f>
        <v/>
      </c>
      <c r="D260" s="68" t="str">
        <f>IFERROR(VLOOKUP($B260,APガラス性能一覧!$A$2:$M$6097,3,0),"")</f>
        <v/>
      </c>
      <c r="E260" s="68" t="str">
        <f>IFERROR(VLOOKUP($B260,APガラス性能一覧!$A$2:$M$6097,4,0),"")</f>
        <v/>
      </c>
      <c r="F260" s="68" t="str">
        <f>IFERROR(VLOOKUP($B260,APガラス性能一覧!$A$2:$M$6097,5,0),"")</f>
        <v/>
      </c>
      <c r="G260" s="68" t="str">
        <f>IFERROR(VLOOKUP($B260,APガラス性能一覧!$A$2:$M$6097,6,0),"")</f>
        <v/>
      </c>
      <c r="H260" s="68" t="str">
        <f>IFERROR(VLOOKUP($B260,APガラス性能一覧!$A$2:$M$6097,7,0),"")</f>
        <v/>
      </c>
      <c r="I260" s="68" t="str">
        <f>IFERROR(VLOOKUP($B260,APガラス性能一覧!$A$2:$M$6097,8,0),"")</f>
        <v/>
      </c>
      <c r="J260" s="68" t="str">
        <f>IFERROR(VLOOKUP($B260,APガラス性能一覧!$A$2:$M$6097,9,0),"")</f>
        <v/>
      </c>
      <c r="K260" s="68" t="str">
        <f>IFERROR(VLOOKUP($B260,APガラス性能一覧!$A$2:$M$6097,10,0),"")</f>
        <v/>
      </c>
      <c r="L260" s="68" t="str">
        <f>IFERROR(VLOOKUP($B260,APガラス性能一覧!$A$2:$M$6097,11,0),"")</f>
        <v/>
      </c>
      <c r="M260" s="68" t="str">
        <f>IFERROR(VLOOKUP($B260,APガラス性能一覧!$A$2:$M$6097,12,0),"")</f>
        <v/>
      </c>
      <c r="N260" s="68" t="str">
        <f>IFERROR(VLOOKUP($B260,APガラス性能一覧!$A$2:$M$6097,13,0),"")</f>
        <v/>
      </c>
    </row>
    <row r="261" spans="2:14" x14ac:dyDescent="0.4">
      <c r="B261" s="68" t="str">
        <f>IF($D$2="","",IF($E$2=0.65,IFERROR(IF(INDEX(APガラス性能一覧!A:A,MATCH(ROW(B255),APガラス性能一覧!$O:$O,0))="","",INDEX(APガラス性能一覧!A:A,MATCH(ROW(B255),APガラス性能一覧!$O:$O,0))),""),IFERROR(IF(INDEX(APガラス性能一覧!A:A,MATCH(ROW(B255),APガラス性能一覧!$N:$N,0))="","",INDEX(APガラス性能一覧!A:A,MATCH(ROW(B255),APガラス性能一覧!$N:$N,0))),"")))</f>
        <v/>
      </c>
      <c r="C261" s="68" t="str">
        <f>IFERROR(VLOOKUP($B261,APガラス性能一覧!$A$2:$M$6097,2,0),"")</f>
        <v/>
      </c>
      <c r="D261" s="68" t="str">
        <f>IFERROR(VLOOKUP($B261,APガラス性能一覧!$A$2:$M$6097,3,0),"")</f>
        <v/>
      </c>
      <c r="E261" s="68" t="str">
        <f>IFERROR(VLOOKUP($B261,APガラス性能一覧!$A$2:$M$6097,4,0),"")</f>
        <v/>
      </c>
      <c r="F261" s="68" t="str">
        <f>IFERROR(VLOOKUP($B261,APガラス性能一覧!$A$2:$M$6097,5,0),"")</f>
        <v/>
      </c>
      <c r="G261" s="68" t="str">
        <f>IFERROR(VLOOKUP($B261,APガラス性能一覧!$A$2:$M$6097,6,0),"")</f>
        <v/>
      </c>
      <c r="H261" s="68" t="str">
        <f>IFERROR(VLOOKUP($B261,APガラス性能一覧!$A$2:$M$6097,7,0),"")</f>
        <v/>
      </c>
      <c r="I261" s="68" t="str">
        <f>IFERROR(VLOOKUP($B261,APガラス性能一覧!$A$2:$M$6097,8,0),"")</f>
        <v/>
      </c>
      <c r="J261" s="68" t="str">
        <f>IFERROR(VLOOKUP($B261,APガラス性能一覧!$A$2:$M$6097,9,0),"")</f>
        <v/>
      </c>
      <c r="K261" s="68" t="str">
        <f>IFERROR(VLOOKUP($B261,APガラス性能一覧!$A$2:$M$6097,10,0),"")</f>
        <v/>
      </c>
      <c r="L261" s="68" t="str">
        <f>IFERROR(VLOOKUP($B261,APガラス性能一覧!$A$2:$M$6097,11,0),"")</f>
        <v/>
      </c>
      <c r="M261" s="68" t="str">
        <f>IFERROR(VLOOKUP($B261,APガラス性能一覧!$A$2:$M$6097,12,0),"")</f>
        <v/>
      </c>
      <c r="N261" s="68" t="str">
        <f>IFERROR(VLOOKUP($B261,APガラス性能一覧!$A$2:$M$6097,13,0),"")</f>
        <v/>
      </c>
    </row>
    <row r="262" spans="2:14" x14ac:dyDescent="0.4">
      <c r="B262" s="68" t="str">
        <f>IF($D$2="","",IF($E$2=0.65,IFERROR(IF(INDEX(APガラス性能一覧!A:A,MATCH(ROW(B256),APガラス性能一覧!$O:$O,0))="","",INDEX(APガラス性能一覧!A:A,MATCH(ROW(B256),APガラス性能一覧!$O:$O,0))),""),IFERROR(IF(INDEX(APガラス性能一覧!A:A,MATCH(ROW(B256),APガラス性能一覧!$N:$N,0))="","",INDEX(APガラス性能一覧!A:A,MATCH(ROW(B256),APガラス性能一覧!$N:$N,0))),"")))</f>
        <v/>
      </c>
      <c r="C262" s="68" t="str">
        <f>IFERROR(VLOOKUP($B262,APガラス性能一覧!$A$2:$M$6097,2,0),"")</f>
        <v/>
      </c>
      <c r="D262" s="68" t="str">
        <f>IFERROR(VLOOKUP($B262,APガラス性能一覧!$A$2:$M$6097,3,0),"")</f>
        <v/>
      </c>
      <c r="E262" s="68" t="str">
        <f>IFERROR(VLOOKUP($B262,APガラス性能一覧!$A$2:$M$6097,4,0),"")</f>
        <v/>
      </c>
      <c r="F262" s="68" t="str">
        <f>IFERROR(VLOOKUP($B262,APガラス性能一覧!$A$2:$M$6097,5,0),"")</f>
        <v/>
      </c>
      <c r="G262" s="68" t="str">
        <f>IFERROR(VLOOKUP($B262,APガラス性能一覧!$A$2:$M$6097,6,0),"")</f>
        <v/>
      </c>
      <c r="H262" s="68" t="str">
        <f>IFERROR(VLOOKUP($B262,APガラス性能一覧!$A$2:$M$6097,7,0),"")</f>
        <v/>
      </c>
      <c r="I262" s="68" t="str">
        <f>IFERROR(VLOOKUP($B262,APガラス性能一覧!$A$2:$M$6097,8,0),"")</f>
        <v/>
      </c>
      <c r="J262" s="68" t="str">
        <f>IFERROR(VLOOKUP($B262,APガラス性能一覧!$A$2:$M$6097,9,0),"")</f>
        <v/>
      </c>
      <c r="K262" s="68" t="str">
        <f>IFERROR(VLOOKUP($B262,APガラス性能一覧!$A$2:$M$6097,10,0),"")</f>
        <v/>
      </c>
      <c r="L262" s="68" t="str">
        <f>IFERROR(VLOOKUP($B262,APガラス性能一覧!$A$2:$M$6097,11,0),"")</f>
        <v/>
      </c>
      <c r="M262" s="68" t="str">
        <f>IFERROR(VLOOKUP($B262,APガラス性能一覧!$A$2:$M$6097,12,0),"")</f>
        <v/>
      </c>
      <c r="N262" s="68" t="str">
        <f>IFERROR(VLOOKUP($B262,APガラス性能一覧!$A$2:$M$6097,13,0),"")</f>
        <v/>
      </c>
    </row>
    <row r="263" spans="2:14" x14ac:dyDescent="0.4">
      <c r="B263" s="68" t="str">
        <f>IF($D$2="","",IF($E$2=0.65,IFERROR(IF(INDEX(APガラス性能一覧!A:A,MATCH(ROW(B257),APガラス性能一覧!$O:$O,0))="","",INDEX(APガラス性能一覧!A:A,MATCH(ROW(B257),APガラス性能一覧!$O:$O,0))),""),IFERROR(IF(INDEX(APガラス性能一覧!A:A,MATCH(ROW(B257),APガラス性能一覧!$N:$N,0))="","",INDEX(APガラス性能一覧!A:A,MATCH(ROW(B257),APガラス性能一覧!$N:$N,0))),"")))</f>
        <v/>
      </c>
      <c r="C263" s="68" t="str">
        <f>IFERROR(VLOOKUP($B263,APガラス性能一覧!$A$2:$M$6097,2,0),"")</f>
        <v/>
      </c>
      <c r="D263" s="68" t="str">
        <f>IFERROR(VLOOKUP($B263,APガラス性能一覧!$A$2:$M$6097,3,0),"")</f>
        <v/>
      </c>
      <c r="E263" s="68" t="str">
        <f>IFERROR(VLOOKUP($B263,APガラス性能一覧!$A$2:$M$6097,4,0),"")</f>
        <v/>
      </c>
      <c r="F263" s="68" t="str">
        <f>IFERROR(VLOOKUP($B263,APガラス性能一覧!$A$2:$M$6097,5,0),"")</f>
        <v/>
      </c>
      <c r="G263" s="68" t="str">
        <f>IFERROR(VLOOKUP($B263,APガラス性能一覧!$A$2:$M$6097,6,0),"")</f>
        <v/>
      </c>
      <c r="H263" s="68" t="str">
        <f>IFERROR(VLOOKUP($B263,APガラス性能一覧!$A$2:$M$6097,7,0),"")</f>
        <v/>
      </c>
      <c r="I263" s="68" t="str">
        <f>IFERROR(VLOOKUP($B263,APガラス性能一覧!$A$2:$M$6097,8,0),"")</f>
        <v/>
      </c>
      <c r="J263" s="68" t="str">
        <f>IFERROR(VLOOKUP($B263,APガラス性能一覧!$A$2:$M$6097,9,0),"")</f>
        <v/>
      </c>
      <c r="K263" s="68" t="str">
        <f>IFERROR(VLOOKUP($B263,APガラス性能一覧!$A$2:$M$6097,10,0),"")</f>
        <v/>
      </c>
      <c r="L263" s="68" t="str">
        <f>IFERROR(VLOOKUP($B263,APガラス性能一覧!$A$2:$M$6097,11,0),"")</f>
        <v/>
      </c>
      <c r="M263" s="68" t="str">
        <f>IFERROR(VLOOKUP($B263,APガラス性能一覧!$A$2:$M$6097,12,0),"")</f>
        <v/>
      </c>
      <c r="N263" s="68" t="str">
        <f>IFERROR(VLOOKUP($B263,APガラス性能一覧!$A$2:$M$6097,13,0),"")</f>
        <v/>
      </c>
    </row>
    <row r="264" spans="2:14" x14ac:dyDescent="0.4">
      <c r="B264" s="68" t="str">
        <f>IF($D$2="","",IF($E$2=0.65,IFERROR(IF(INDEX(APガラス性能一覧!A:A,MATCH(ROW(B258),APガラス性能一覧!$O:$O,0))="","",INDEX(APガラス性能一覧!A:A,MATCH(ROW(B258),APガラス性能一覧!$O:$O,0))),""),IFERROR(IF(INDEX(APガラス性能一覧!A:A,MATCH(ROW(B258),APガラス性能一覧!$N:$N,0))="","",INDEX(APガラス性能一覧!A:A,MATCH(ROW(B258),APガラス性能一覧!$N:$N,0))),"")))</f>
        <v/>
      </c>
      <c r="C264" s="68" t="str">
        <f>IFERROR(VLOOKUP($B264,APガラス性能一覧!$A$2:$M$6097,2,0),"")</f>
        <v/>
      </c>
      <c r="D264" s="68" t="str">
        <f>IFERROR(VLOOKUP($B264,APガラス性能一覧!$A$2:$M$6097,3,0),"")</f>
        <v/>
      </c>
      <c r="E264" s="68" t="str">
        <f>IFERROR(VLOOKUP($B264,APガラス性能一覧!$A$2:$M$6097,4,0),"")</f>
        <v/>
      </c>
      <c r="F264" s="68" t="str">
        <f>IFERROR(VLOOKUP($B264,APガラス性能一覧!$A$2:$M$6097,5,0),"")</f>
        <v/>
      </c>
      <c r="G264" s="68" t="str">
        <f>IFERROR(VLOOKUP($B264,APガラス性能一覧!$A$2:$M$6097,6,0),"")</f>
        <v/>
      </c>
      <c r="H264" s="68" t="str">
        <f>IFERROR(VLOOKUP($B264,APガラス性能一覧!$A$2:$M$6097,7,0),"")</f>
        <v/>
      </c>
      <c r="I264" s="68" t="str">
        <f>IFERROR(VLOOKUP($B264,APガラス性能一覧!$A$2:$M$6097,8,0),"")</f>
        <v/>
      </c>
      <c r="J264" s="68" t="str">
        <f>IFERROR(VLOOKUP($B264,APガラス性能一覧!$A$2:$M$6097,9,0),"")</f>
        <v/>
      </c>
      <c r="K264" s="68" t="str">
        <f>IFERROR(VLOOKUP($B264,APガラス性能一覧!$A$2:$M$6097,10,0),"")</f>
        <v/>
      </c>
      <c r="L264" s="68" t="str">
        <f>IFERROR(VLOOKUP($B264,APガラス性能一覧!$A$2:$M$6097,11,0),"")</f>
        <v/>
      </c>
      <c r="M264" s="68" t="str">
        <f>IFERROR(VLOOKUP($B264,APガラス性能一覧!$A$2:$M$6097,12,0),"")</f>
        <v/>
      </c>
      <c r="N264" s="68" t="str">
        <f>IFERROR(VLOOKUP($B264,APガラス性能一覧!$A$2:$M$6097,13,0),"")</f>
        <v/>
      </c>
    </row>
    <row r="265" spans="2:14" x14ac:dyDescent="0.4">
      <c r="B265" s="68" t="str">
        <f>IF($D$2="","",IF($E$2=0.65,IFERROR(IF(INDEX(APガラス性能一覧!A:A,MATCH(ROW(B259),APガラス性能一覧!$O:$O,0))="","",INDEX(APガラス性能一覧!A:A,MATCH(ROW(B259),APガラス性能一覧!$O:$O,0))),""),IFERROR(IF(INDEX(APガラス性能一覧!A:A,MATCH(ROW(B259),APガラス性能一覧!$N:$N,0))="","",INDEX(APガラス性能一覧!A:A,MATCH(ROW(B259),APガラス性能一覧!$N:$N,0))),"")))</f>
        <v/>
      </c>
      <c r="C265" s="68" t="str">
        <f>IFERROR(VLOOKUP($B265,APガラス性能一覧!$A$2:$M$6097,2,0),"")</f>
        <v/>
      </c>
      <c r="D265" s="68" t="str">
        <f>IFERROR(VLOOKUP($B265,APガラス性能一覧!$A$2:$M$6097,3,0),"")</f>
        <v/>
      </c>
      <c r="E265" s="68" t="str">
        <f>IFERROR(VLOOKUP($B265,APガラス性能一覧!$A$2:$M$6097,4,0),"")</f>
        <v/>
      </c>
      <c r="F265" s="68" t="str">
        <f>IFERROR(VLOOKUP($B265,APガラス性能一覧!$A$2:$M$6097,5,0),"")</f>
        <v/>
      </c>
      <c r="G265" s="68" t="str">
        <f>IFERROR(VLOOKUP($B265,APガラス性能一覧!$A$2:$M$6097,6,0),"")</f>
        <v/>
      </c>
      <c r="H265" s="68" t="str">
        <f>IFERROR(VLOOKUP($B265,APガラス性能一覧!$A$2:$M$6097,7,0),"")</f>
        <v/>
      </c>
      <c r="I265" s="68" t="str">
        <f>IFERROR(VLOOKUP($B265,APガラス性能一覧!$A$2:$M$6097,8,0),"")</f>
        <v/>
      </c>
      <c r="J265" s="68" t="str">
        <f>IFERROR(VLOOKUP($B265,APガラス性能一覧!$A$2:$M$6097,9,0),"")</f>
        <v/>
      </c>
      <c r="K265" s="68" t="str">
        <f>IFERROR(VLOOKUP($B265,APガラス性能一覧!$A$2:$M$6097,10,0),"")</f>
        <v/>
      </c>
      <c r="L265" s="68" t="str">
        <f>IFERROR(VLOOKUP($B265,APガラス性能一覧!$A$2:$M$6097,11,0),"")</f>
        <v/>
      </c>
      <c r="M265" s="68" t="str">
        <f>IFERROR(VLOOKUP($B265,APガラス性能一覧!$A$2:$M$6097,12,0),"")</f>
        <v/>
      </c>
      <c r="N265" s="68" t="str">
        <f>IFERROR(VLOOKUP($B265,APガラス性能一覧!$A$2:$M$6097,13,0),"")</f>
        <v/>
      </c>
    </row>
    <row r="266" spans="2:14" x14ac:dyDescent="0.4">
      <c r="B266" s="68" t="str">
        <f>IF($D$2="","",IF($E$2=0.65,IFERROR(IF(INDEX(APガラス性能一覧!A:A,MATCH(ROW(B260),APガラス性能一覧!$O:$O,0))="","",INDEX(APガラス性能一覧!A:A,MATCH(ROW(B260),APガラス性能一覧!$O:$O,0))),""),IFERROR(IF(INDEX(APガラス性能一覧!A:A,MATCH(ROW(B260),APガラス性能一覧!$N:$N,0))="","",INDEX(APガラス性能一覧!A:A,MATCH(ROW(B260),APガラス性能一覧!$N:$N,0))),"")))</f>
        <v/>
      </c>
      <c r="C266" s="68" t="str">
        <f>IFERROR(VLOOKUP($B266,APガラス性能一覧!$A$2:$M$6097,2,0),"")</f>
        <v/>
      </c>
      <c r="D266" s="68" t="str">
        <f>IFERROR(VLOOKUP($B266,APガラス性能一覧!$A$2:$M$6097,3,0),"")</f>
        <v/>
      </c>
      <c r="E266" s="68" t="str">
        <f>IFERROR(VLOOKUP($B266,APガラス性能一覧!$A$2:$M$6097,4,0),"")</f>
        <v/>
      </c>
      <c r="F266" s="68" t="str">
        <f>IFERROR(VLOOKUP($B266,APガラス性能一覧!$A$2:$M$6097,5,0),"")</f>
        <v/>
      </c>
      <c r="G266" s="68" t="str">
        <f>IFERROR(VLOOKUP($B266,APガラス性能一覧!$A$2:$M$6097,6,0),"")</f>
        <v/>
      </c>
      <c r="H266" s="68" t="str">
        <f>IFERROR(VLOOKUP($B266,APガラス性能一覧!$A$2:$M$6097,7,0),"")</f>
        <v/>
      </c>
      <c r="I266" s="68" t="str">
        <f>IFERROR(VLOOKUP($B266,APガラス性能一覧!$A$2:$M$6097,8,0),"")</f>
        <v/>
      </c>
      <c r="J266" s="68" t="str">
        <f>IFERROR(VLOOKUP($B266,APガラス性能一覧!$A$2:$M$6097,9,0),"")</f>
        <v/>
      </c>
      <c r="K266" s="68" t="str">
        <f>IFERROR(VLOOKUP($B266,APガラス性能一覧!$A$2:$M$6097,10,0),"")</f>
        <v/>
      </c>
      <c r="L266" s="68" t="str">
        <f>IFERROR(VLOOKUP($B266,APガラス性能一覧!$A$2:$M$6097,11,0),"")</f>
        <v/>
      </c>
      <c r="M266" s="68" t="str">
        <f>IFERROR(VLOOKUP($B266,APガラス性能一覧!$A$2:$M$6097,12,0),"")</f>
        <v/>
      </c>
      <c r="N266" s="68" t="str">
        <f>IFERROR(VLOOKUP($B266,APガラス性能一覧!$A$2:$M$6097,13,0),"")</f>
        <v/>
      </c>
    </row>
    <row r="267" spans="2:14" x14ac:dyDescent="0.4">
      <c r="B267" s="68" t="str">
        <f>IF($D$2="","",IF($E$2=0.65,IFERROR(IF(INDEX(APガラス性能一覧!A:A,MATCH(ROW(B261),APガラス性能一覧!$O:$O,0))="","",INDEX(APガラス性能一覧!A:A,MATCH(ROW(B261),APガラス性能一覧!$O:$O,0))),""),IFERROR(IF(INDEX(APガラス性能一覧!A:A,MATCH(ROW(B261),APガラス性能一覧!$N:$N,0))="","",INDEX(APガラス性能一覧!A:A,MATCH(ROW(B261),APガラス性能一覧!$N:$N,0))),"")))</f>
        <v/>
      </c>
      <c r="C267" s="68" t="str">
        <f>IFERROR(VLOOKUP($B267,APガラス性能一覧!$A$2:$M$6097,2,0),"")</f>
        <v/>
      </c>
      <c r="D267" s="68" t="str">
        <f>IFERROR(VLOOKUP($B267,APガラス性能一覧!$A$2:$M$6097,3,0),"")</f>
        <v/>
      </c>
      <c r="E267" s="68" t="str">
        <f>IFERROR(VLOOKUP($B267,APガラス性能一覧!$A$2:$M$6097,4,0),"")</f>
        <v/>
      </c>
      <c r="F267" s="68" t="str">
        <f>IFERROR(VLOOKUP($B267,APガラス性能一覧!$A$2:$M$6097,5,0),"")</f>
        <v/>
      </c>
      <c r="G267" s="68" t="str">
        <f>IFERROR(VLOOKUP($B267,APガラス性能一覧!$A$2:$M$6097,6,0),"")</f>
        <v/>
      </c>
      <c r="H267" s="68" t="str">
        <f>IFERROR(VLOOKUP($B267,APガラス性能一覧!$A$2:$M$6097,7,0),"")</f>
        <v/>
      </c>
      <c r="I267" s="68" t="str">
        <f>IFERROR(VLOOKUP($B267,APガラス性能一覧!$A$2:$M$6097,8,0),"")</f>
        <v/>
      </c>
      <c r="J267" s="68" t="str">
        <f>IFERROR(VLOOKUP($B267,APガラス性能一覧!$A$2:$M$6097,9,0),"")</f>
        <v/>
      </c>
      <c r="K267" s="68" t="str">
        <f>IFERROR(VLOOKUP($B267,APガラス性能一覧!$A$2:$M$6097,10,0),"")</f>
        <v/>
      </c>
      <c r="L267" s="68" t="str">
        <f>IFERROR(VLOOKUP($B267,APガラス性能一覧!$A$2:$M$6097,11,0),"")</f>
        <v/>
      </c>
      <c r="M267" s="68" t="str">
        <f>IFERROR(VLOOKUP($B267,APガラス性能一覧!$A$2:$M$6097,12,0),"")</f>
        <v/>
      </c>
      <c r="N267" s="68" t="str">
        <f>IFERROR(VLOOKUP($B267,APガラス性能一覧!$A$2:$M$6097,13,0),"")</f>
        <v/>
      </c>
    </row>
    <row r="268" spans="2:14" x14ac:dyDescent="0.4">
      <c r="B268" s="68" t="str">
        <f>IF($D$2="","",IF($E$2=0.65,IFERROR(IF(INDEX(APガラス性能一覧!A:A,MATCH(ROW(B262),APガラス性能一覧!$O:$O,0))="","",INDEX(APガラス性能一覧!A:A,MATCH(ROW(B262),APガラス性能一覧!$O:$O,0))),""),IFERROR(IF(INDEX(APガラス性能一覧!A:A,MATCH(ROW(B262),APガラス性能一覧!$N:$N,0))="","",INDEX(APガラス性能一覧!A:A,MATCH(ROW(B262),APガラス性能一覧!$N:$N,0))),"")))</f>
        <v/>
      </c>
      <c r="C268" s="68" t="str">
        <f>IFERROR(VLOOKUP($B268,APガラス性能一覧!$A$2:$M$6097,2,0),"")</f>
        <v/>
      </c>
      <c r="D268" s="68" t="str">
        <f>IFERROR(VLOOKUP($B268,APガラス性能一覧!$A$2:$M$6097,3,0),"")</f>
        <v/>
      </c>
      <c r="E268" s="68" t="str">
        <f>IFERROR(VLOOKUP($B268,APガラス性能一覧!$A$2:$M$6097,4,0),"")</f>
        <v/>
      </c>
      <c r="F268" s="68" t="str">
        <f>IFERROR(VLOOKUP($B268,APガラス性能一覧!$A$2:$M$6097,5,0),"")</f>
        <v/>
      </c>
      <c r="G268" s="68" t="str">
        <f>IFERROR(VLOOKUP($B268,APガラス性能一覧!$A$2:$M$6097,6,0),"")</f>
        <v/>
      </c>
      <c r="H268" s="68" t="str">
        <f>IFERROR(VLOOKUP($B268,APガラス性能一覧!$A$2:$M$6097,7,0),"")</f>
        <v/>
      </c>
      <c r="I268" s="68" t="str">
        <f>IFERROR(VLOOKUP($B268,APガラス性能一覧!$A$2:$M$6097,8,0),"")</f>
        <v/>
      </c>
      <c r="J268" s="68" t="str">
        <f>IFERROR(VLOOKUP($B268,APガラス性能一覧!$A$2:$M$6097,9,0),"")</f>
        <v/>
      </c>
      <c r="K268" s="68" t="str">
        <f>IFERROR(VLOOKUP($B268,APガラス性能一覧!$A$2:$M$6097,10,0),"")</f>
        <v/>
      </c>
      <c r="L268" s="68" t="str">
        <f>IFERROR(VLOOKUP($B268,APガラス性能一覧!$A$2:$M$6097,11,0),"")</f>
        <v/>
      </c>
      <c r="M268" s="68" t="str">
        <f>IFERROR(VLOOKUP($B268,APガラス性能一覧!$A$2:$M$6097,12,0),"")</f>
        <v/>
      </c>
      <c r="N268" s="68" t="str">
        <f>IFERROR(VLOOKUP($B268,APガラス性能一覧!$A$2:$M$6097,13,0),"")</f>
        <v/>
      </c>
    </row>
    <row r="269" spans="2:14" x14ac:dyDescent="0.4">
      <c r="B269" s="68" t="str">
        <f>IF($D$2="","",IF($E$2=0.65,IFERROR(IF(INDEX(APガラス性能一覧!A:A,MATCH(ROW(B263),APガラス性能一覧!$O:$O,0))="","",INDEX(APガラス性能一覧!A:A,MATCH(ROW(B263),APガラス性能一覧!$O:$O,0))),""),IFERROR(IF(INDEX(APガラス性能一覧!A:A,MATCH(ROW(B263),APガラス性能一覧!$N:$N,0))="","",INDEX(APガラス性能一覧!A:A,MATCH(ROW(B263),APガラス性能一覧!$N:$N,0))),"")))</f>
        <v/>
      </c>
      <c r="C269" s="68" t="str">
        <f>IFERROR(VLOOKUP($B269,APガラス性能一覧!$A$2:$M$6097,2,0),"")</f>
        <v/>
      </c>
      <c r="D269" s="68" t="str">
        <f>IFERROR(VLOOKUP($B269,APガラス性能一覧!$A$2:$M$6097,3,0),"")</f>
        <v/>
      </c>
      <c r="E269" s="68" t="str">
        <f>IFERROR(VLOOKUP($B269,APガラス性能一覧!$A$2:$M$6097,4,0),"")</f>
        <v/>
      </c>
      <c r="F269" s="68" t="str">
        <f>IFERROR(VLOOKUP($B269,APガラス性能一覧!$A$2:$M$6097,5,0),"")</f>
        <v/>
      </c>
      <c r="G269" s="68" t="str">
        <f>IFERROR(VLOOKUP($B269,APガラス性能一覧!$A$2:$M$6097,6,0),"")</f>
        <v/>
      </c>
      <c r="H269" s="68" t="str">
        <f>IFERROR(VLOOKUP($B269,APガラス性能一覧!$A$2:$M$6097,7,0),"")</f>
        <v/>
      </c>
      <c r="I269" s="68" t="str">
        <f>IFERROR(VLOOKUP($B269,APガラス性能一覧!$A$2:$M$6097,8,0),"")</f>
        <v/>
      </c>
      <c r="J269" s="68" t="str">
        <f>IFERROR(VLOOKUP($B269,APガラス性能一覧!$A$2:$M$6097,9,0),"")</f>
        <v/>
      </c>
      <c r="K269" s="68" t="str">
        <f>IFERROR(VLOOKUP($B269,APガラス性能一覧!$A$2:$M$6097,10,0),"")</f>
        <v/>
      </c>
      <c r="L269" s="68" t="str">
        <f>IFERROR(VLOOKUP($B269,APガラス性能一覧!$A$2:$M$6097,11,0),"")</f>
        <v/>
      </c>
      <c r="M269" s="68" t="str">
        <f>IFERROR(VLOOKUP($B269,APガラス性能一覧!$A$2:$M$6097,12,0),"")</f>
        <v/>
      </c>
      <c r="N269" s="68" t="str">
        <f>IFERROR(VLOOKUP($B269,APガラス性能一覧!$A$2:$M$6097,13,0),"")</f>
        <v/>
      </c>
    </row>
    <row r="270" spans="2:14" x14ac:dyDescent="0.4">
      <c r="B270" s="68" t="str">
        <f>IF($D$2="","",IF($E$2=0.65,IFERROR(IF(INDEX(APガラス性能一覧!A:A,MATCH(ROW(B264),APガラス性能一覧!$O:$O,0))="","",INDEX(APガラス性能一覧!A:A,MATCH(ROW(B264),APガラス性能一覧!$O:$O,0))),""),IFERROR(IF(INDEX(APガラス性能一覧!A:A,MATCH(ROW(B264),APガラス性能一覧!$N:$N,0))="","",INDEX(APガラス性能一覧!A:A,MATCH(ROW(B264),APガラス性能一覧!$N:$N,0))),"")))</f>
        <v/>
      </c>
      <c r="C270" s="68" t="str">
        <f>IFERROR(VLOOKUP($B270,APガラス性能一覧!$A$2:$M$6097,2,0),"")</f>
        <v/>
      </c>
      <c r="D270" s="68" t="str">
        <f>IFERROR(VLOOKUP($B270,APガラス性能一覧!$A$2:$M$6097,3,0),"")</f>
        <v/>
      </c>
      <c r="E270" s="68" t="str">
        <f>IFERROR(VLOOKUP($B270,APガラス性能一覧!$A$2:$M$6097,4,0),"")</f>
        <v/>
      </c>
      <c r="F270" s="68" t="str">
        <f>IFERROR(VLOOKUP($B270,APガラス性能一覧!$A$2:$M$6097,5,0),"")</f>
        <v/>
      </c>
      <c r="G270" s="68" t="str">
        <f>IFERROR(VLOOKUP($B270,APガラス性能一覧!$A$2:$M$6097,6,0),"")</f>
        <v/>
      </c>
      <c r="H270" s="68" t="str">
        <f>IFERROR(VLOOKUP($B270,APガラス性能一覧!$A$2:$M$6097,7,0),"")</f>
        <v/>
      </c>
      <c r="I270" s="68" t="str">
        <f>IFERROR(VLOOKUP($B270,APガラス性能一覧!$A$2:$M$6097,8,0),"")</f>
        <v/>
      </c>
      <c r="J270" s="68" t="str">
        <f>IFERROR(VLOOKUP($B270,APガラス性能一覧!$A$2:$M$6097,9,0),"")</f>
        <v/>
      </c>
      <c r="K270" s="68" t="str">
        <f>IFERROR(VLOOKUP($B270,APガラス性能一覧!$A$2:$M$6097,10,0),"")</f>
        <v/>
      </c>
      <c r="L270" s="68" t="str">
        <f>IFERROR(VLOOKUP($B270,APガラス性能一覧!$A$2:$M$6097,11,0),"")</f>
        <v/>
      </c>
      <c r="M270" s="68" t="str">
        <f>IFERROR(VLOOKUP($B270,APガラス性能一覧!$A$2:$M$6097,12,0),"")</f>
        <v/>
      </c>
      <c r="N270" s="68" t="str">
        <f>IFERROR(VLOOKUP($B270,APガラス性能一覧!$A$2:$M$6097,13,0),"")</f>
        <v/>
      </c>
    </row>
    <row r="271" spans="2:14" x14ac:dyDescent="0.4">
      <c r="B271" s="68" t="str">
        <f>IF($D$2="","",IF($E$2=0.65,IFERROR(IF(INDEX(APガラス性能一覧!A:A,MATCH(ROW(B265),APガラス性能一覧!$O:$O,0))="","",INDEX(APガラス性能一覧!A:A,MATCH(ROW(B265),APガラス性能一覧!$O:$O,0))),""),IFERROR(IF(INDEX(APガラス性能一覧!A:A,MATCH(ROW(B265),APガラス性能一覧!$N:$N,0))="","",INDEX(APガラス性能一覧!A:A,MATCH(ROW(B265),APガラス性能一覧!$N:$N,0))),"")))</f>
        <v/>
      </c>
      <c r="C271" s="68" t="str">
        <f>IFERROR(VLOOKUP($B271,APガラス性能一覧!$A$2:$M$6097,2,0),"")</f>
        <v/>
      </c>
      <c r="D271" s="68" t="str">
        <f>IFERROR(VLOOKUP($B271,APガラス性能一覧!$A$2:$M$6097,3,0),"")</f>
        <v/>
      </c>
      <c r="E271" s="68" t="str">
        <f>IFERROR(VLOOKUP($B271,APガラス性能一覧!$A$2:$M$6097,4,0),"")</f>
        <v/>
      </c>
      <c r="F271" s="68" t="str">
        <f>IFERROR(VLOOKUP($B271,APガラス性能一覧!$A$2:$M$6097,5,0),"")</f>
        <v/>
      </c>
      <c r="G271" s="68" t="str">
        <f>IFERROR(VLOOKUP($B271,APガラス性能一覧!$A$2:$M$6097,6,0),"")</f>
        <v/>
      </c>
      <c r="H271" s="68" t="str">
        <f>IFERROR(VLOOKUP($B271,APガラス性能一覧!$A$2:$M$6097,7,0),"")</f>
        <v/>
      </c>
      <c r="I271" s="68" t="str">
        <f>IFERROR(VLOOKUP($B271,APガラス性能一覧!$A$2:$M$6097,8,0),"")</f>
        <v/>
      </c>
      <c r="J271" s="68" t="str">
        <f>IFERROR(VLOOKUP($B271,APガラス性能一覧!$A$2:$M$6097,9,0),"")</f>
        <v/>
      </c>
      <c r="K271" s="68" t="str">
        <f>IFERROR(VLOOKUP($B271,APガラス性能一覧!$A$2:$M$6097,10,0),"")</f>
        <v/>
      </c>
      <c r="L271" s="68" t="str">
        <f>IFERROR(VLOOKUP($B271,APガラス性能一覧!$A$2:$M$6097,11,0),"")</f>
        <v/>
      </c>
      <c r="M271" s="68" t="str">
        <f>IFERROR(VLOOKUP($B271,APガラス性能一覧!$A$2:$M$6097,12,0),"")</f>
        <v/>
      </c>
      <c r="N271" s="68" t="str">
        <f>IFERROR(VLOOKUP($B271,APガラス性能一覧!$A$2:$M$6097,13,0),"")</f>
        <v/>
      </c>
    </row>
    <row r="272" spans="2:14" x14ac:dyDescent="0.4">
      <c r="B272" s="68" t="str">
        <f>IF($D$2="","",IF($E$2=0.65,IFERROR(IF(INDEX(APガラス性能一覧!A:A,MATCH(ROW(B266),APガラス性能一覧!$O:$O,0))="","",INDEX(APガラス性能一覧!A:A,MATCH(ROW(B266),APガラス性能一覧!$O:$O,0))),""),IFERROR(IF(INDEX(APガラス性能一覧!A:A,MATCH(ROW(B266),APガラス性能一覧!$N:$N,0))="","",INDEX(APガラス性能一覧!A:A,MATCH(ROW(B266),APガラス性能一覧!$N:$N,0))),"")))</f>
        <v/>
      </c>
      <c r="C272" s="68" t="str">
        <f>IFERROR(VLOOKUP($B272,APガラス性能一覧!$A$2:$M$6097,2,0),"")</f>
        <v/>
      </c>
      <c r="D272" s="68" t="str">
        <f>IFERROR(VLOOKUP($B272,APガラス性能一覧!$A$2:$M$6097,3,0),"")</f>
        <v/>
      </c>
      <c r="E272" s="68" t="str">
        <f>IFERROR(VLOOKUP($B272,APガラス性能一覧!$A$2:$M$6097,4,0),"")</f>
        <v/>
      </c>
      <c r="F272" s="68" t="str">
        <f>IFERROR(VLOOKUP($B272,APガラス性能一覧!$A$2:$M$6097,5,0),"")</f>
        <v/>
      </c>
      <c r="G272" s="68" t="str">
        <f>IFERROR(VLOOKUP($B272,APガラス性能一覧!$A$2:$M$6097,6,0),"")</f>
        <v/>
      </c>
      <c r="H272" s="68" t="str">
        <f>IFERROR(VLOOKUP($B272,APガラス性能一覧!$A$2:$M$6097,7,0),"")</f>
        <v/>
      </c>
      <c r="I272" s="68" t="str">
        <f>IFERROR(VLOOKUP($B272,APガラス性能一覧!$A$2:$M$6097,8,0),"")</f>
        <v/>
      </c>
      <c r="J272" s="68" t="str">
        <f>IFERROR(VLOOKUP($B272,APガラス性能一覧!$A$2:$M$6097,9,0),"")</f>
        <v/>
      </c>
      <c r="K272" s="68" t="str">
        <f>IFERROR(VLOOKUP($B272,APガラス性能一覧!$A$2:$M$6097,10,0),"")</f>
        <v/>
      </c>
      <c r="L272" s="68" t="str">
        <f>IFERROR(VLOOKUP($B272,APガラス性能一覧!$A$2:$M$6097,11,0),"")</f>
        <v/>
      </c>
      <c r="M272" s="68" t="str">
        <f>IFERROR(VLOOKUP($B272,APガラス性能一覧!$A$2:$M$6097,12,0),"")</f>
        <v/>
      </c>
      <c r="N272" s="68" t="str">
        <f>IFERROR(VLOOKUP($B272,APガラス性能一覧!$A$2:$M$6097,13,0),"")</f>
        <v/>
      </c>
    </row>
    <row r="273" spans="2:14" x14ac:dyDescent="0.4">
      <c r="B273" s="68" t="str">
        <f>IF($D$2="","",IF($E$2=0.65,IFERROR(IF(INDEX(APガラス性能一覧!A:A,MATCH(ROW(B267),APガラス性能一覧!$O:$O,0))="","",INDEX(APガラス性能一覧!A:A,MATCH(ROW(B267),APガラス性能一覧!$O:$O,0))),""),IFERROR(IF(INDEX(APガラス性能一覧!A:A,MATCH(ROW(B267),APガラス性能一覧!$N:$N,0))="","",INDEX(APガラス性能一覧!A:A,MATCH(ROW(B267),APガラス性能一覧!$N:$N,0))),"")))</f>
        <v/>
      </c>
      <c r="C273" s="68" t="str">
        <f>IFERROR(VLOOKUP($B273,APガラス性能一覧!$A$2:$M$6097,2,0),"")</f>
        <v/>
      </c>
      <c r="D273" s="68" t="str">
        <f>IFERROR(VLOOKUP($B273,APガラス性能一覧!$A$2:$M$6097,3,0),"")</f>
        <v/>
      </c>
      <c r="E273" s="68" t="str">
        <f>IFERROR(VLOOKUP($B273,APガラス性能一覧!$A$2:$M$6097,4,0),"")</f>
        <v/>
      </c>
      <c r="F273" s="68" t="str">
        <f>IFERROR(VLOOKUP($B273,APガラス性能一覧!$A$2:$M$6097,5,0),"")</f>
        <v/>
      </c>
      <c r="G273" s="68" t="str">
        <f>IFERROR(VLOOKUP($B273,APガラス性能一覧!$A$2:$M$6097,6,0),"")</f>
        <v/>
      </c>
      <c r="H273" s="68" t="str">
        <f>IFERROR(VLOOKUP($B273,APガラス性能一覧!$A$2:$M$6097,7,0),"")</f>
        <v/>
      </c>
      <c r="I273" s="68" t="str">
        <f>IFERROR(VLOOKUP($B273,APガラス性能一覧!$A$2:$M$6097,8,0),"")</f>
        <v/>
      </c>
      <c r="J273" s="68" t="str">
        <f>IFERROR(VLOOKUP($B273,APガラス性能一覧!$A$2:$M$6097,9,0),"")</f>
        <v/>
      </c>
      <c r="K273" s="68" t="str">
        <f>IFERROR(VLOOKUP($B273,APガラス性能一覧!$A$2:$M$6097,10,0),"")</f>
        <v/>
      </c>
      <c r="L273" s="68" t="str">
        <f>IFERROR(VLOOKUP($B273,APガラス性能一覧!$A$2:$M$6097,11,0),"")</f>
        <v/>
      </c>
      <c r="M273" s="68" t="str">
        <f>IFERROR(VLOOKUP($B273,APガラス性能一覧!$A$2:$M$6097,12,0),"")</f>
        <v/>
      </c>
      <c r="N273" s="68" t="str">
        <f>IFERROR(VLOOKUP($B273,APガラス性能一覧!$A$2:$M$6097,13,0),"")</f>
        <v/>
      </c>
    </row>
    <row r="274" spans="2:14" x14ac:dyDescent="0.4">
      <c r="B274" s="68" t="str">
        <f>IF($D$2="","",IF($E$2=0.65,IFERROR(IF(INDEX(APガラス性能一覧!A:A,MATCH(ROW(B268),APガラス性能一覧!$O:$O,0))="","",INDEX(APガラス性能一覧!A:A,MATCH(ROW(B268),APガラス性能一覧!$O:$O,0))),""),IFERROR(IF(INDEX(APガラス性能一覧!A:A,MATCH(ROW(B268),APガラス性能一覧!$N:$N,0))="","",INDEX(APガラス性能一覧!A:A,MATCH(ROW(B268),APガラス性能一覧!$N:$N,0))),"")))</f>
        <v/>
      </c>
      <c r="C274" s="68" t="str">
        <f>IFERROR(VLOOKUP($B274,APガラス性能一覧!$A$2:$M$6097,2,0),"")</f>
        <v/>
      </c>
      <c r="D274" s="68" t="str">
        <f>IFERROR(VLOOKUP($B274,APガラス性能一覧!$A$2:$M$6097,3,0),"")</f>
        <v/>
      </c>
      <c r="E274" s="68" t="str">
        <f>IFERROR(VLOOKUP($B274,APガラス性能一覧!$A$2:$M$6097,4,0),"")</f>
        <v/>
      </c>
      <c r="F274" s="68" t="str">
        <f>IFERROR(VLOOKUP($B274,APガラス性能一覧!$A$2:$M$6097,5,0),"")</f>
        <v/>
      </c>
      <c r="G274" s="68" t="str">
        <f>IFERROR(VLOOKUP($B274,APガラス性能一覧!$A$2:$M$6097,6,0),"")</f>
        <v/>
      </c>
      <c r="H274" s="68" t="str">
        <f>IFERROR(VLOOKUP($B274,APガラス性能一覧!$A$2:$M$6097,7,0),"")</f>
        <v/>
      </c>
      <c r="I274" s="68" t="str">
        <f>IFERROR(VLOOKUP($B274,APガラス性能一覧!$A$2:$M$6097,8,0),"")</f>
        <v/>
      </c>
      <c r="J274" s="68" t="str">
        <f>IFERROR(VLOOKUP($B274,APガラス性能一覧!$A$2:$M$6097,9,0),"")</f>
        <v/>
      </c>
      <c r="K274" s="68" t="str">
        <f>IFERROR(VLOOKUP($B274,APガラス性能一覧!$A$2:$M$6097,10,0),"")</f>
        <v/>
      </c>
      <c r="L274" s="68" t="str">
        <f>IFERROR(VLOOKUP($B274,APガラス性能一覧!$A$2:$M$6097,11,0),"")</f>
        <v/>
      </c>
      <c r="M274" s="68" t="str">
        <f>IFERROR(VLOOKUP($B274,APガラス性能一覧!$A$2:$M$6097,12,0),"")</f>
        <v/>
      </c>
      <c r="N274" s="68" t="str">
        <f>IFERROR(VLOOKUP($B274,APガラス性能一覧!$A$2:$M$6097,13,0),"")</f>
        <v/>
      </c>
    </row>
    <row r="275" spans="2:14" x14ac:dyDescent="0.4">
      <c r="B275" s="68" t="str">
        <f>IF($D$2="","",IF($E$2=0.65,IFERROR(IF(INDEX(APガラス性能一覧!A:A,MATCH(ROW(B269),APガラス性能一覧!$O:$O,0))="","",INDEX(APガラス性能一覧!A:A,MATCH(ROW(B269),APガラス性能一覧!$O:$O,0))),""),IFERROR(IF(INDEX(APガラス性能一覧!A:A,MATCH(ROW(B269),APガラス性能一覧!$N:$N,0))="","",INDEX(APガラス性能一覧!A:A,MATCH(ROW(B269),APガラス性能一覧!$N:$N,0))),"")))</f>
        <v/>
      </c>
      <c r="C275" s="68" t="str">
        <f>IFERROR(VLOOKUP($B275,APガラス性能一覧!$A$2:$M$6097,2,0),"")</f>
        <v/>
      </c>
      <c r="D275" s="68" t="str">
        <f>IFERROR(VLOOKUP($B275,APガラス性能一覧!$A$2:$M$6097,3,0),"")</f>
        <v/>
      </c>
      <c r="E275" s="68" t="str">
        <f>IFERROR(VLOOKUP($B275,APガラス性能一覧!$A$2:$M$6097,4,0),"")</f>
        <v/>
      </c>
      <c r="F275" s="68" t="str">
        <f>IFERROR(VLOOKUP($B275,APガラス性能一覧!$A$2:$M$6097,5,0),"")</f>
        <v/>
      </c>
      <c r="G275" s="68" t="str">
        <f>IFERROR(VLOOKUP($B275,APガラス性能一覧!$A$2:$M$6097,6,0),"")</f>
        <v/>
      </c>
      <c r="H275" s="68" t="str">
        <f>IFERROR(VLOOKUP($B275,APガラス性能一覧!$A$2:$M$6097,7,0),"")</f>
        <v/>
      </c>
      <c r="I275" s="68" t="str">
        <f>IFERROR(VLOOKUP($B275,APガラス性能一覧!$A$2:$M$6097,8,0),"")</f>
        <v/>
      </c>
      <c r="J275" s="68" t="str">
        <f>IFERROR(VLOOKUP($B275,APガラス性能一覧!$A$2:$M$6097,9,0),"")</f>
        <v/>
      </c>
      <c r="K275" s="68" t="str">
        <f>IFERROR(VLOOKUP($B275,APガラス性能一覧!$A$2:$M$6097,10,0),"")</f>
        <v/>
      </c>
      <c r="L275" s="68" t="str">
        <f>IFERROR(VLOOKUP($B275,APガラス性能一覧!$A$2:$M$6097,11,0),"")</f>
        <v/>
      </c>
      <c r="M275" s="68" t="str">
        <f>IFERROR(VLOOKUP($B275,APガラス性能一覧!$A$2:$M$6097,12,0),"")</f>
        <v/>
      </c>
      <c r="N275" s="68" t="str">
        <f>IFERROR(VLOOKUP($B275,APガラス性能一覧!$A$2:$M$6097,13,0),"")</f>
        <v/>
      </c>
    </row>
    <row r="276" spans="2:14" x14ac:dyDescent="0.4">
      <c r="B276" s="68" t="str">
        <f>IF($D$2="","",IF($E$2=0.65,IFERROR(IF(INDEX(APガラス性能一覧!A:A,MATCH(ROW(B270),APガラス性能一覧!$O:$O,0))="","",INDEX(APガラス性能一覧!A:A,MATCH(ROW(B270),APガラス性能一覧!$O:$O,0))),""),IFERROR(IF(INDEX(APガラス性能一覧!A:A,MATCH(ROW(B270),APガラス性能一覧!$N:$N,0))="","",INDEX(APガラス性能一覧!A:A,MATCH(ROW(B270),APガラス性能一覧!$N:$N,0))),"")))</f>
        <v/>
      </c>
      <c r="C276" s="68" t="str">
        <f>IFERROR(VLOOKUP($B276,APガラス性能一覧!$A$2:$M$6097,2,0),"")</f>
        <v/>
      </c>
      <c r="D276" s="68" t="str">
        <f>IFERROR(VLOOKUP($B276,APガラス性能一覧!$A$2:$M$6097,3,0),"")</f>
        <v/>
      </c>
      <c r="E276" s="68" t="str">
        <f>IFERROR(VLOOKUP($B276,APガラス性能一覧!$A$2:$M$6097,4,0),"")</f>
        <v/>
      </c>
      <c r="F276" s="68" t="str">
        <f>IFERROR(VLOOKUP($B276,APガラス性能一覧!$A$2:$M$6097,5,0),"")</f>
        <v/>
      </c>
      <c r="G276" s="68" t="str">
        <f>IFERROR(VLOOKUP($B276,APガラス性能一覧!$A$2:$M$6097,6,0),"")</f>
        <v/>
      </c>
      <c r="H276" s="68" t="str">
        <f>IFERROR(VLOOKUP($B276,APガラス性能一覧!$A$2:$M$6097,7,0),"")</f>
        <v/>
      </c>
      <c r="I276" s="68" t="str">
        <f>IFERROR(VLOOKUP($B276,APガラス性能一覧!$A$2:$M$6097,8,0),"")</f>
        <v/>
      </c>
      <c r="J276" s="68" t="str">
        <f>IFERROR(VLOOKUP($B276,APガラス性能一覧!$A$2:$M$6097,9,0),"")</f>
        <v/>
      </c>
      <c r="K276" s="68" t="str">
        <f>IFERROR(VLOOKUP($B276,APガラス性能一覧!$A$2:$M$6097,10,0),"")</f>
        <v/>
      </c>
      <c r="L276" s="68" t="str">
        <f>IFERROR(VLOOKUP($B276,APガラス性能一覧!$A$2:$M$6097,11,0),"")</f>
        <v/>
      </c>
      <c r="M276" s="68" t="str">
        <f>IFERROR(VLOOKUP($B276,APガラス性能一覧!$A$2:$M$6097,12,0),"")</f>
        <v/>
      </c>
      <c r="N276" s="68" t="str">
        <f>IFERROR(VLOOKUP($B276,APガラス性能一覧!$A$2:$M$6097,13,0),"")</f>
        <v/>
      </c>
    </row>
    <row r="277" spans="2:14" x14ac:dyDescent="0.4">
      <c r="B277" s="68" t="str">
        <f>IF($D$2="","",IF($E$2=0.65,IFERROR(IF(INDEX(APガラス性能一覧!A:A,MATCH(ROW(B271),APガラス性能一覧!$O:$O,0))="","",INDEX(APガラス性能一覧!A:A,MATCH(ROW(B271),APガラス性能一覧!$O:$O,0))),""),IFERROR(IF(INDEX(APガラス性能一覧!A:A,MATCH(ROW(B271),APガラス性能一覧!$N:$N,0))="","",INDEX(APガラス性能一覧!A:A,MATCH(ROW(B271),APガラス性能一覧!$N:$N,0))),"")))</f>
        <v/>
      </c>
      <c r="C277" s="68" t="str">
        <f>IFERROR(VLOOKUP($B277,APガラス性能一覧!$A$2:$M$6097,2,0),"")</f>
        <v/>
      </c>
      <c r="D277" s="68" t="str">
        <f>IFERROR(VLOOKUP($B277,APガラス性能一覧!$A$2:$M$6097,3,0),"")</f>
        <v/>
      </c>
      <c r="E277" s="68" t="str">
        <f>IFERROR(VLOOKUP($B277,APガラス性能一覧!$A$2:$M$6097,4,0),"")</f>
        <v/>
      </c>
      <c r="F277" s="68" t="str">
        <f>IFERROR(VLOOKUP($B277,APガラス性能一覧!$A$2:$M$6097,5,0),"")</f>
        <v/>
      </c>
      <c r="G277" s="68" t="str">
        <f>IFERROR(VLOOKUP($B277,APガラス性能一覧!$A$2:$M$6097,6,0),"")</f>
        <v/>
      </c>
      <c r="H277" s="68" t="str">
        <f>IFERROR(VLOOKUP($B277,APガラス性能一覧!$A$2:$M$6097,7,0),"")</f>
        <v/>
      </c>
      <c r="I277" s="68" t="str">
        <f>IFERROR(VLOOKUP($B277,APガラス性能一覧!$A$2:$M$6097,8,0),"")</f>
        <v/>
      </c>
      <c r="J277" s="68" t="str">
        <f>IFERROR(VLOOKUP($B277,APガラス性能一覧!$A$2:$M$6097,9,0),"")</f>
        <v/>
      </c>
      <c r="K277" s="68" t="str">
        <f>IFERROR(VLOOKUP($B277,APガラス性能一覧!$A$2:$M$6097,10,0),"")</f>
        <v/>
      </c>
      <c r="L277" s="68" t="str">
        <f>IFERROR(VLOOKUP($B277,APガラス性能一覧!$A$2:$M$6097,11,0),"")</f>
        <v/>
      </c>
      <c r="M277" s="68" t="str">
        <f>IFERROR(VLOOKUP($B277,APガラス性能一覧!$A$2:$M$6097,12,0),"")</f>
        <v/>
      </c>
      <c r="N277" s="68" t="str">
        <f>IFERROR(VLOOKUP($B277,APガラス性能一覧!$A$2:$M$6097,13,0),"")</f>
        <v/>
      </c>
    </row>
    <row r="278" spans="2:14" x14ac:dyDescent="0.4">
      <c r="B278" s="68" t="str">
        <f>IF($D$2="","",IF($E$2=0.65,IFERROR(IF(INDEX(APガラス性能一覧!A:A,MATCH(ROW(B272),APガラス性能一覧!$O:$O,0))="","",INDEX(APガラス性能一覧!A:A,MATCH(ROW(B272),APガラス性能一覧!$O:$O,0))),""),IFERROR(IF(INDEX(APガラス性能一覧!A:A,MATCH(ROW(B272),APガラス性能一覧!$N:$N,0))="","",INDEX(APガラス性能一覧!A:A,MATCH(ROW(B272),APガラス性能一覧!$N:$N,0))),"")))</f>
        <v/>
      </c>
      <c r="C278" s="68" t="str">
        <f>IFERROR(VLOOKUP($B278,APガラス性能一覧!$A$2:$M$6097,2,0),"")</f>
        <v/>
      </c>
      <c r="D278" s="68" t="str">
        <f>IFERROR(VLOOKUP($B278,APガラス性能一覧!$A$2:$M$6097,3,0),"")</f>
        <v/>
      </c>
      <c r="E278" s="68" t="str">
        <f>IFERROR(VLOOKUP($B278,APガラス性能一覧!$A$2:$M$6097,4,0),"")</f>
        <v/>
      </c>
      <c r="F278" s="68" t="str">
        <f>IFERROR(VLOOKUP($B278,APガラス性能一覧!$A$2:$M$6097,5,0),"")</f>
        <v/>
      </c>
      <c r="G278" s="68" t="str">
        <f>IFERROR(VLOOKUP($B278,APガラス性能一覧!$A$2:$M$6097,6,0),"")</f>
        <v/>
      </c>
      <c r="H278" s="68" t="str">
        <f>IFERROR(VLOOKUP($B278,APガラス性能一覧!$A$2:$M$6097,7,0),"")</f>
        <v/>
      </c>
      <c r="I278" s="68" t="str">
        <f>IFERROR(VLOOKUP($B278,APガラス性能一覧!$A$2:$M$6097,8,0),"")</f>
        <v/>
      </c>
      <c r="J278" s="68" t="str">
        <f>IFERROR(VLOOKUP($B278,APガラス性能一覧!$A$2:$M$6097,9,0),"")</f>
        <v/>
      </c>
      <c r="K278" s="68" t="str">
        <f>IFERROR(VLOOKUP($B278,APガラス性能一覧!$A$2:$M$6097,10,0),"")</f>
        <v/>
      </c>
      <c r="L278" s="68" t="str">
        <f>IFERROR(VLOOKUP($B278,APガラス性能一覧!$A$2:$M$6097,11,0),"")</f>
        <v/>
      </c>
      <c r="M278" s="68" t="str">
        <f>IFERROR(VLOOKUP($B278,APガラス性能一覧!$A$2:$M$6097,12,0),"")</f>
        <v/>
      </c>
      <c r="N278" s="68" t="str">
        <f>IFERROR(VLOOKUP($B278,APガラス性能一覧!$A$2:$M$6097,13,0),"")</f>
        <v/>
      </c>
    </row>
    <row r="279" spans="2:14" x14ac:dyDescent="0.4">
      <c r="B279" s="68" t="str">
        <f>IF($D$2="","",IF($E$2=0.65,IFERROR(IF(INDEX(APガラス性能一覧!A:A,MATCH(ROW(B273),APガラス性能一覧!$O:$O,0))="","",INDEX(APガラス性能一覧!A:A,MATCH(ROW(B273),APガラス性能一覧!$O:$O,0))),""),IFERROR(IF(INDEX(APガラス性能一覧!A:A,MATCH(ROW(B273),APガラス性能一覧!$N:$N,0))="","",INDEX(APガラス性能一覧!A:A,MATCH(ROW(B273),APガラス性能一覧!$N:$N,0))),"")))</f>
        <v/>
      </c>
      <c r="C279" s="68" t="str">
        <f>IFERROR(VLOOKUP($B279,APガラス性能一覧!$A$2:$M$6097,2,0),"")</f>
        <v/>
      </c>
      <c r="D279" s="68" t="str">
        <f>IFERROR(VLOOKUP($B279,APガラス性能一覧!$A$2:$M$6097,3,0),"")</f>
        <v/>
      </c>
      <c r="E279" s="68" t="str">
        <f>IFERROR(VLOOKUP($B279,APガラス性能一覧!$A$2:$M$6097,4,0),"")</f>
        <v/>
      </c>
      <c r="F279" s="68" t="str">
        <f>IFERROR(VLOOKUP($B279,APガラス性能一覧!$A$2:$M$6097,5,0),"")</f>
        <v/>
      </c>
      <c r="G279" s="68" t="str">
        <f>IFERROR(VLOOKUP($B279,APガラス性能一覧!$A$2:$M$6097,6,0),"")</f>
        <v/>
      </c>
      <c r="H279" s="68" t="str">
        <f>IFERROR(VLOOKUP($B279,APガラス性能一覧!$A$2:$M$6097,7,0),"")</f>
        <v/>
      </c>
      <c r="I279" s="68" t="str">
        <f>IFERROR(VLOOKUP($B279,APガラス性能一覧!$A$2:$M$6097,8,0),"")</f>
        <v/>
      </c>
      <c r="J279" s="68" t="str">
        <f>IFERROR(VLOOKUP($B279,APガラス性能一覧!$A$2:$M$6097,9,0),"")</f>
        <v/>
      </c>
      <c r="K279" s="68" t="str">
        <f>IFERROR(VLOOKUP($B279,APガラス性能一覧!$A$2:$M$6097,10,0),"")</f>
        <v/>
      </c>
      <c r="L279" s="68" t="str">
        <f>IFERROR(VLOOKUP($B279,APガラス性能一覧!$A$2:$M$6097,11,0),"")</f>
        <v/>
      </c>
      <c r="M279" s="68" t="str">
        <f>IFERROR(VLOOKUP($B279,APガラス性能一覧!$A$2:$M$6097,12,0),"")</f>
        <v/>
      </c>
      <c r="N279" s="68" t="str">
        <f>IFERROR(VLOOKUP($B279,APガラス性能一覧!$A$2:$M$6097,13,0),"")</f>
        <v/>
      </c>
    </row>
    <row r="280" spans="2:14" x14ac:dyDescent="0.4">
      <c r="B280" s="68" t="str">
        <f>IF($D$2="","",IF($E$2=0.65,IFERROR(IF(INDEX(APガラス性能一覧!A:A,MATCH(ROW(B274),APガラス性能一覧!$O:$O,0))="","",INDEX(APガラス性能一覧!A:A,MATCH(ROW(B274),APガラス性能一覧!$O:$O,0))),""),IFERROR(IF(INDEX(APガラス性能一覧!A:A,MATCH(ROW(B274),APガラス性能一覧!$N:$N,0))="","",INDEX(APガラス性能一覧!A:A,MATCH(ROW(B274),APガラス性能一覧!$N:$N,0))),"")))</f>
        <v/>
      </c>
      <c r="C280" s="68" t="str">
        <f>IFERROR(VLOOKUP($B280,APガラス性能一覧!$A$2:$M$6097,2,0),"")</f>
        <v/>
      </c>
      <c r="D280" s="68" t="str">
        <f>IFERROR(VLOOKUP($B280,APガラス性能一覧!$A$2:$M$6097,3,0),"")</f>
        <v/>
      </c>
      <c r="E280" s="68" t="str">
        <f>IFERROR(VLOOKUP($B280,APガラス性能一覧!$A$2:$M$6097,4,0),"")</f>
        <v/>
      </c>
      <c r="F280" s="68" t="str">
        <f>IFERROR(VLOOKUP($B280,APガラス性能一覧!$A$2:$M$6097,5,0),"")</f>
        <v/>
      </c>
      <c r="G280" s="68" t="str">
        <f>IFERROR(VLOOKUP($B280,APガラス性能一覧!$A$2:$M$6097,6,0),"")</f>
        <v/>
      </c>
      <c r="H280" s="68" t="str">
        <f>IFERROR(VLOOKUP($B280,APガラス性能一覧!$A$2:$M$6097,7,0),"")</f>
        <v/>
      </c>
      <c r="I280" s="68" t="str">
        <f>IFERROR(VLOOKUP($B280,APガラス性能一覧!$A$2:$M$6097,8,0),"")</f>
        <v/>
      </c>
      <c r="J280" s="68" t="str">
        <f>IFERROR(VLOOKUP($B280,APガラス性能一覧!$A$2:$M$6097,9,0),"")</f>
        <v/>
      </c>
      <c r="K280" s="68" t="str">
        <f>IFERROR(VLOOKUP($B280,APガラス性能一覧!$A$2:$M$6097,10,0),"")</f>
        <v/>
      </c>
      <c r="L280" s="68" t="str">
        <f>IFERROR(VLOOKUP($B280,APガラス性能一覧!$A$2:$M$6097,11,0),"")</f>
        <v/>
      </c>
      <c r="M280" s="68" t="str">
        <f>IFERROR(VLOOKUP($B280,APガラス性能一覧!$A$2:$M$6097,12,0),"")</f>
        <v/>
      </c>
      <c r="N280" s="68" t="str">
        <f>IFERROR(VLOOKUP($B280,APガラス性能一覧!$A$2:$M$6097,13,0),"")</f>
        <v/>
      </c>
    </row>
    <row r="281" spans="2:14" x14ac:dyDescent="0.4">
      <c r="B281" s="68" t="str">
        <f>IF($D$2="","",IF($E$2=0.65,IFERROR(IF(INDEX(APガラス性能一覧!A:A,MATCH(ROW(B275),APガラス性能一覧!$O:$O,0))="","",INDEX(APガラス性能一覧!A:A,MATCH(ROW(B275),APガラス性能一覧!$O:$O,0))),""),IFERROR(IF(INDEX(APガラス性能一覧!A:A,MATCH(ROW(B275),APガラス性能一覧!$N:$N,0))="","",INDEX(APガラス性能一覧!A:A,MATCH(ROW(B275),APガラス性能一覧!$N:$N,0))),"")))</f>
        <v/>
      </c>
      <c r="C281" s="68" t="str">
        <f>IFERROR(VLOOKUP($B281,APガラス性能一覧!$A$2:$M$6097,2,0),"")</f>
        <v/>
      </c>
      <c r="D281" s="68" t="str">
        <f>IFERROR(VLOOKUP($B281,APガラス性能一覧!$A$2:$M$6097,3,0),"")</f>
        <v/>
      </c>
      <c r="E281" s="68" t="str">
        <f>IFERROR(VLOOKUP($B281,APガラス性能一覧!$A$2:$M$6097,4,0),"")</f>
        <v/>
      </c>
      <c r="F281" s="68" t="str">
        <f>IFERROR(VLOOKUP($B281,APガラス性能一覧!$A$2:$M$6097,5,0),"")</f>
        <v/>
      </c>
      <c r="G281" s="68" t="str">
        <f>IFERROR(VLOOKUP($B281,APガラス性能一覧!$A$2:$M$6097,6,0),"")</f>
        <v/>
      </c>
      <c r="H281" s="68" t="str">
        <f>IFERROR(VLOOKUP($B281,APガラス性能一覧!$A$2:$M$6097,7,0),"")</f>
        <v/>
      </c>
      <c r="I281" s="68" t="str">
        <f>IFERROR(VLOOKUP($B281,APガラス性能一覧!$A$2:$M$6097,8,0),"")</f>
        <v/>
      </c>
      <c r="J281" s="68" t="str">
        <f>IFERROR(VLOOKUP($B281,APガラス性能一覧!$A$2:$M$6097,9,0),"")</f>
        <v/>
      </c>
      <c r="K281" s="68" t="str">
        <f>IFERROR(VLOOKUP($B281,APガラス性能一覧!$A$2:$M$6097,10,0),"")</f>
        <v/>
      </c>
      <c r="L281" s="68" t="str">
        <f>IFERROR(VLOOKUP($B281,APガラス性能一覧!$A$2:$M$6097,11,0),"")</f>
        <v/>
      </c>
      <c r="M281" s="68" t="str">
        <f>IFERROR(VLOOKUP($B281,APガラス性能一覧!$A$2:$M$6097,12,0),"")</f>
        <v/>
      </c>
      <c r="N281" s="68" t="str">
        <f>IFERROR(VLOOKUP($B281,APガラス性能一覧!$A$2:$M$6097,13,0),"")</f>
        <v/>
      </c>
    </row>
    <row r="282" spans="2:14" x14ac:dyDescent="0.4">
      <c r="B282" s="68" t="str">
        <f>IF($D$2="","",IF($E$2=0.65,IFERROR(IF(INDEX(APガラス性能一覧!A:A,MATCH(ROW(B276),APガラス性能一覧!$O:$O,0))="","",INDEX(APガラス性能一覧!A:A,MATCH(ROW(B276),APガラス性能一覧!$O:$O,0))),""),IFERROR(IF(INDEX(APガラス性能一覧!A:A,MATCH(ROW(B276),APガラス性能一覧!$N:$N,0))="","",INDEX(APガラス性能一覧!A:A,MATCH(ROW(B276),APガラス性能一覧!$N:$N,0))),"")))</f>
        <v/>
      </c>
      <c r="C282" s="68" t="str">
        <f>IFERROR(VLOOKUP($B282,APガラス性能一覧!$A$2:$M$6097,2,0),"")</f>
        <v/>
      </c>
      <c r="D282" s="68" t="str">
        <f>IFERROR(VLOOKUP($B282,APガラス性能一覧!$A$2:$M$6097,3,0),"")</f>
        <v/>
      </c>
      <c r="E282" s="68" t="str">
        <f>IFERROR(VLOOKUP($B282,APガラス性能一覧!$A$2:$M$6097,4,0),"")</f>
        <v/>
      </c>
      <c r="F282" s="68" t="str">
        <f>IFERROR(VLOOKUP($B282,APガラス性能一覧!$A$2:$M$6097,5,0),"")</f>
        <v/>
      </c>
      <c r="G282" s="68" t="str">
        <f>IFERROR(VLOOKUP($B282,APガラス性能一覧!$A$2:$M$6097,6,0),"")</f>
        <v/>
      </c>
      <c r="H282" s="68" t="str">
        <f>IFERROR(VLOOKUP($B282,APガラス性能一覧!$A$2:$M$6097,7,0),"")</f>
        <v/>
      </c>
      <c r="I282" s="68" t="str">
        <f>IFERROR(VLOOKUP($B282,APガラス性能一覧!$A$2:$M$6097,8,0),"")</f>
        <v/>
      </c>
      <c r="J282" s="68" t="str">
        <f>IFERROR(VLOOKUP($B282,APガラス性能一覧!$A$2:$M$6097,9,0),"")</f>
        <v/>
      </c>
      <c r="K282" s="68" t="str">
        <f>IFERROR(VLOOKUP($B282,APガラス性能一覧!$A$2:$M$6097,10,0),"")</f>
        <v/>
      </c>
      <c r="L282" s="68" t="str">
        <f>IFERROR(VLOOKUP($B282,APガラス性能一覧!$A$2:$M$6097,11,0),"")</f>
        <v/>
      </c>
      <c r="M282" s="68" t="str">
        <f>IFERROR(VLOOKUP($B282,APガラス性能一覧!$A$2:$M$6097,12,0),"")</f>
        <v/>
      </c>
      <c r="N282" s="68" t="str">
        <f>IFERROR(VLOOKUP($B282,APガラス性能一覧!$A$2:$M$6097,13,0),"")</f>
        <v/>
      </c>
    </row>
    <row r="283" spans="2:14" x14ac:dyDescent="0.4">
      <c r="B283" s="68" t="str">
        <f>IF($D$2="","",IF($E$2=0.65,IFERROR(IF(INDEX(APガラス性能一覧!A:A,MATCH(ROW(B277),APガラス性能一覧!$O:$O,0))="","",INDEX(APガラス性能一覧!A:A,MATCH(ROW(B277),APガラス性能一覧!$O:$O,0))),""),IFERROR(IF(INDEX(APガラス性能一覧!A:A,MATCH(ROW(B277),APガラス性能一覧!$N:$N,0))="","",INDEX(APガラス性能一覧!A:A,MATCH(ROW(B277),APガラス性能一覧!$N:$N,0))),"")))</f>
        <v/>
      </c>
      <c r="C283" s="68" t="str">
        <f>IFERROR(VLOOKUP($B283,APガラス性能一覧!$A$2:$M$6097,2,0),"")</f>
        <v/>
      </c>
      <c r="D283" s="68" t="str">
        <f>IFERROR(VLOOKUP($B283,APガラス性能一覧!$A$2:$M$6097,3,0),"")</f>
        <v/>
      </c>
      <c r="E283" s="68" t="str">
        <f>IFERROR(VLOOKUP($B283,APガラス性能一覧!$A$2:$M$6097,4,0),"")</f>
        <v/>
      </c>
      <c r="F283" s="68" t="str">
        <f>IFERROR(VLOOKUP($B283,APガラス性能一覧!$A$2:$M$6097,5,0),"")</f>
        <v/>
      </c>
      <c r="G283" s="68" t="str">
        <f>IFERROR(VLOOKUP($B283,APガラス性能一覧!$A$2:$M$6097,6,0),"")</f>
        <v/>
      </c>
      <c r="H283" s="68" t="str">
        <f>IFERROR(VLOOKUP($B283,APガラス性能一覧!$A$2:$M$6097,7,0),"")</f>
        <v/>
      </c>
      <c r="I283" s="68" t="str">
        <f>IFERROR(VLOOKUP($B283,APガラス性能一覧!$A$2:$M$6097,8,0),"")</f>
        <v/>
      </c>
      <c r="J283" s="68" t="str">
        <f>IFERROR(VLOOKUP($B283,APガラス性能一覧!$A$2:$M$6097,9,0),"")</f>
        <v/>
      </c>
      <c r="K283" s="68" t="str">
        <f>IFERROR(VLOOKUP($B283,APガラス性能一覧!$A$2:$M$6097,10,0),"")</f>
        <v/>
      </c>
      <c r="L283" s="68" t="str">
        <f>IFERROR(VLOOKUP($B283,APガラス性能一覧!$A$2:$M$6097,11,0),"")</f>
        <v/>
      </c>
      <c r="M283" s="68" t="str">
        <f>IFERROR(VLOOKUP($B283,APガラス性能一覧!$A$2:$M$6097,12,0),"")</f>
        <v/>
      </c>
      <c r="N283" s="68" t="str">
        <f>IFERROR(VLOOKUP($B283,APガラス性能一覧!$A$2:$M$6097,13,0),"")</f>
        <v/>
      </c>
    </row>
    <row r="284" spans="2:14" x14ac:dyDescent="0.4">
      <c r="B284" s="68" t="str">
        <f>IF($D$2="","",IF($E$2=0.65,IFERROR(IF(INDEX(APガラス性能一覧!A:A,MATCH(ROW(B278),APガラス性能一覧!$O:$O,0))="","",INDEX(APガラス性能一覧!A:A,MATCH(ROW(B278),APガラス性能一覧!$O:$O,0))),""),IFERROR(IF(INDEX(APガラス性能一覧!A:A,MATCH(ROW(B278),APガラス性能一覧!$N:$N,0))="","",INDEX(APガラス性能一覧!A:A,MATCH(ROW(B278),APガラス性能一覧!$N:$N,0))),"")))</f>
        <v/>
      </c>
      <c r="C284" s="68" t="str">
        <f>IFERROR(VLOOKUP($B284,APガラス性能一覧!$A$2:$M$6097,2,0),"")</f>
        <v/>
      </c>
      <c r="D284" s="68" t="str">
        <f>IFERROR(VLOOKUP($B284,APガラス性能一覧!$A$2:$M$6097,3,0),"")</f>
        <v/>
      </c>
      <c r="E284" s="68" t="str">
        <f>IFERROR(VLOOKUP($B284,APガラス性能一覧!$A$2:$M$6097,4,0),"")</f>
        <v/>
      </c>
      <c r="F284" s="68" t="str">
        <f>IFERROR(VLOOKUP($B284,APガラス性能一覧!$A$2:$M$6097,5,0),"")</f>
        <v/>
      </c>
      <c r="G284" s="68" t="str">
        <f>IFERROR(VLOOKUP($B284,APガラス性能一覧!$A$2:$M$6097,6,0),"")</f>
        <v/>
      </c>
      <c r="H284" s="68" t="str">
        <f>IFERROR(VLOOKUP($B284,APガラス性能一覧!$A$2:$M$6097,7,0),"")</f>
        <v/>
      </c>
      <c r="I284" s="68" t="str">
        <f>IFERROR(VLOOKUP($B284,APガラス性能一覧!$A$2:$M$6097,8,0),"")</f>
        <v/>
      </c>
      <c r="J284" s="68" t="str">
        <f>IFERROR(VLOOKUP($B284,APガラス性能一覧!$A$2:$M$6097,9,0),"")</f>
        <v/>
      </c>
      <c r="K284" s="68" t="str">
        <f>IFERROR(VLOOKUP($B284,APガラス性能一覧!$A$2:$M$6097,10,0),"")</f>
        <v/>
      </c>
      <c r="L284" s="68" t="str">
        <f>IFERROR(VLOOKUP($B284,APガラス性能一覧!$A$2:$M$6097,11,0),"")</f>
        <v/>
      </c>
      <c r="M284" s="68" t="str">
        <f>IFERROR(VLOOKUP($B284,APガラス性能一覧!$A$2:$M$6097,12,0),"")</f>
        <v/>
      </c>
      <c r="N284" s="68" t="str">
        <f>IFERROR(VLOOKUP($B284,APガラス性能一覧!$A$2:$M$6097,13,0),"")</f>
        <v/>
      </c>
    </row>
    <row r="285" spans="2:14" x14ac:dyDescent="0.4">
      <c r="B285" s="68" t="str">
        <f>IF($D$2="","",IF($E$2=0.65,IFERROR(IF(INDEX(APガラス性能一覧!A:A,MATCH(ROW(B279),APガラス性能一覧!$O:$O,0))="","",INDEX(APガラス性能一覧!A:A,MATCH(ROW(B279),APガラス性能一覧!$O:$O,0))),""),IFERROR(IF(INDEX(APガラス性能一覧!A:A,MATCH(ROW(B279),APガラス性能一覧!$N:$N,0))="","",INDEX(APガラス性能一覧!A:A,MATCH(ROW(B279),APガラス性能一覧!$N:$N,0))),"")))</f>
        <v/>
      </c>
      <c r="C285" s="68" t="str">
        <f>IFERROR(VLOOKUP($B285,APガラス性能一覧!$A$2:$M$6097,2,0),"")</f>
        <v/>
      </c>
      <c r="D285" s="68" t="str">
        <f>IFERROR(VLOOKUP($B285,APガラス性能一覧!$A$2:$M$6097,3,0),"")</f>
        <v/>
      </c>
      <c r="E285" s="68" t="str">
        <f>IFERROR(VLOOKUP($B285,APガラス性能一覧!$A$2:$M$6097,4,0),"")</f>
        <v/>
      </c>
      <c r="F285" s="68" t="str">
        <f>IFERROR(VLOOKUP($B285,APガラス性能一覧!$A$2:$M$6097,5,0),"")</f>
        <v/>
      </c>
      <c r="G285" s="68" t="str">
        <f>IFERROR(VLOOKUP($B285,APガラス性能一覧!$A$2:$M$6097,6,0),"")</f>
        <v/>
      </c>
      <c r="H285" s="68" t="str">
        <f>IFERROR(VLOOKUP($B285,APガラス性能一覧!$A$2:$M$6097,7,0),"")</f>
        <v/>
      </c>
      <c r="I285" s="68" t="str">
        <f>IFERROR(VLOOKUP($B285,APガラス性能一覧!$A$2:$M$6097,8,0),"")</f>
        <v/>
      </c>
      <c r="J285" s="68" t="str">
        <f>IFERROR(VLOOKUP($B285,APガラス性能一覧!$A$2:$M$6097,9,0),"")</f>
        <v/>
      </c>
      <c r="K285" s="68" t="str">
        <f>IFERROR(VLOOKUP($B285,APガラス性能一覧!$A$2:$M$6097,10,0),"")</f>
        <v/>
      </c>
      <c r="L285" s="68" t="str">
        <f>IFERROR(VLOOKUP($B285,APガラス性能一覧!$A$2:$M$6097,11,0),"")</f>
        <v/>
      </c>
      <c r="M285" s="68" t="str">
        <f>IFERROR(VLOOKUP($B285,APガラス性能一覧!$A$2:$M$6097,12,0),"")</f>
        <v/>
      </c>
      <c r="N285" s="68" t="str">
        <f>IFERROR(VLOOKUP($B285,APガラス性能一覧!$A$2:$M$6097,13,0),"")</f>
        <v/>
      </c>
    </row>
    <row r="286" spans="2:14" x14ac:dyDescent="0.4">
      <c r="B286" s="68" t="str">
        <f>IF($D$2="","",IF($E$2=0.65,IFERROR(IF(INDEX(APガラス性能一覧!A:A,MATCH(ROW(B280),APガラス性能一覧!$O:$O,0))="","",INDEX(APガラス性能一覧!A:A,MATCH(ROW(B280),APガラス性能一覧!$O:$O,0))),""),IFERROR(IF(INDEX(APガラス性能一覧!A:A,MATCH(ROW(B280),APガラス性能一覧!$N:$N,0))="","",INDEX(APガラス性能一覧!A:A,MATCH(ROW(B280),APガラス性能一覧!$N:$N,0))),"")))</f>
        <v/>
      </c>
      <c r="C286" s="68" t="str">
        <f>IFERROR(VLOOKUP($B286,APガラス性能一覧!$A$2:$M$6097,2,0),"")</f>
        <v/>
      </c>
      <c r="D286" s="68" t="str">
        <f>IFERROR(VLOOKUP($B286,APガラス性能一覧!$A$2:$M$6097,3,0),"")</f>
        <v/>
      </c>
      <c r="E286" s="68" t="str">
        <f>IFERROR(VLOOKUP($B286,APガラス性能一覧!$A$2:$M$6097,4,0),"")</f>
        <v/>
      </c>
      <c r="F286" s="68" t="str">
        <f>IFERROR(VLOOKUP($B286,APガラス性能一覧!$A$2:$M$6097,5,0),"")</f>
        <v/>
      </c>
      <c r="G286" s="68" t="str">
        <f>IFERROR(VLOOKUP($B286,APガラス性能一覧!$A$2:$M$6097,6,0),"")</f>
        <v/>
      </c>
      <c r="H286" s="68" t="str">
        <f>IFERROR(VLOOKUP($B286,APガラス性能一覧!$A$2:$M$6097,7,0),"")</f>
        <v/>
      </c>
      <c r="I286" s="68" t="str">
        <f>IFERROR(VLOOKUP($B286,APガラス性能一覧!$A$2:$M$6097,8,0),"")</f>
        <v/>
      </c>
      <c r="J286" s="68" t="str">
        <f>IFERROR(VLOOKUP($B286,APガラス性能一覧!$A$2:$M$6097,9,0),"")</f>
        <v/>
      </c>
      <c r="K286" s="68" t="str">
        <f>IFERROR(VLOOKUP($B286,APガラス性能一覧!$A$2:$M$6097,10,0),"")</f>
        <v/>
      </c>
      <c r="L286" s="68" t="str">
        <f>IFERROR(VLOOKUP($B286,APガラス性能一覧!$A$2:$M$6097,11,0),"")</f>
        <v/>
      </c>
      <c r="M286" s="68" t="str">
        <f>IFERROR(VLOOKUP($B286,APガラス性能一覧!$A$2:$M$6097,12,0),"")</f>
        <v/>
      </c>
      <c r="N286" s="68" t="str">
        <f>IFERROR(VLOOKUP($B286,APガラス性能一覧!$A$2:$M$6097,13,0),"")</f>
        <v/>
      </c>
    </row>
    <row r="287" spans="2:14" x14ac:dyDescent="0.4">
      <c r="B287" s="68" t="str">
        <f>IF($D$2="","",IF($E$2=0.65,IFERROR(IF(INDEX(APガラス性能一覧!A:A,MATCH(ROW(B281),APガラス性能一覧!$O:$O,0))="","",INDEX(APガラス性能一覧!A:A,MATCH(ROW(B281),APガラス性能一覧!$O:$O,0))),""),IFERROR(IF(INDEX(APガラス性能一覧!A:A,MATCH(ROW(B281),APガラス性能一覧!$N:$N,0))="","",INDEX(APガラス性能一覧!A:A,MATCH(ROW(B281),APガラス性能一覧!$N:$N,0))),"")))</f>
        <v/>
      </c>
      <c r="C287" s="68" t="str">
        <f>IFERROR(VLOOKUP($B287,APガラス性能一覧!$A$2:$M$6097,2,0),"")</f>
        <v/>
      </c>
      <c r="D287" s="68" t="str">
        <f>IFERROR(VLOOKUP($B287,APガラス性能一覧!$A$2:$M$6097,3,0),"")</f>
        <v/>
      </c>
      <c r="E287" s="68" t="str">
        <f>IFERROR(VLOOKUP($B287,APガラス性能一覧!$A$2:$M$6097,4,0),"")</f>
        <v/>
      </c>
      <c r="F287" s="68" t="str">
        <f>IFERROR(VLOOKUP($B287,APガラス性能一覧!$A$2:$M$6097,5,0),"")</f>
        <v/>
      </c>
      <c r="G287" s="68" t="str">
        <f>IFERROR(VLOOKUP($B287,APガラス性能一覧!$A$2:$M$6097,6,0),"")</f>
        <v/>
      </c>
      <c r="H287" s="68" t="str">
        <f>IFERROR(VLOOKUP($B287,APガラス性能一覧!$A$2:$M$6097,7,0),"")</f>
        <v/>
      </c>
      <c r="I287" s="68" t="str">
        <f>IFERROR(VLOOKUP($B287,APガラス性能一覧!$A$2:$M$6097,8,0),"")</f>
        <v/>
      </c>
      <c r="J287" s="68" t="str">
        <f>IFERROR(VLOOKUP($B287,APガラス性能一覧!$A$2:$M$6097,9,0),"")</f>
        <v/>
      </c>
      <c r="K287" s="68" t="str">
        <f>IFERROR(VLOOKUP($B287,APガラス性能一覧!$A$2:$M$6097,10,0),"")</f>
        <v/>
      </c>
      <c r="L287" s="68" t="str">
        <f>IFERROR(VLOOKUP($B287,APガラス性能一覧!$A$2:$M$6097,11,0),"")</f>
        <v/>
      </c>
      <c r="M287" s="68" t="str">
        <f>IFERROR(VLOOKUP($B287,APガラス性能一覧!$A$2:$M$6097,12,0),"")</f>
        <v/>
      </c>
      <c r="N287" s="68" t="str">
        <f>IFERROR(VLOOKUP($B287,APガラス性能一覧!$A$2:$M$6097,13,0),"")</f>
        <v/>
      </c>
    </row>
    <row r="288" spans="2:14" x14ac:dyDescent="0.4">
      <c r="B288" s="68" t="str">
        <f>IF($D$2="","",IF($E$2=0.65,IFERROR(IF(INDEX(APガラス性能一覧!A:A,MATCH(ROW(B282),APガラス性能一覧!$O:$O,0))="","",INDEX(APガラス性能一覧!A:A,MATCH(ROW(B282),APガラス性能一覧!$O:$O,0))),""),IFERROR(IF(INDEX(APガラス性能一覧!A:A,MATCH(ROW(B282),APガラス性能一覧!$N:$N,0))="","",INDEX(APガラス性能一覧!A:A,MATCH(ROW(B282),APガラス性能一覧!$N:$N,0))),"")))</f>
        <v/>
      </c>
      <c r="C288" s="68" t="str">
        <f>IFERROR(VLOOKUP($B288,APガラス性能一覧!$A$2:$M$6097,2,0),"")</f>
        <v/>
      </c>
      <c r="D288" s="68" t="str">
        <f>IFERROR(VLOOKUP($B288,APガラス性能一覧!$A$2:$M$6097,3,0),"")</f>
        <v/>
      </c>
      <c r="E288" s="68" t="str">
        <f>IFERROR(VLOOKUP($B288,APガラス性能一覧!$A$2:$M$6097,4,0),"")</f>
        <v/>
      </c>
      <c r="F288" s="68" t="str">
        <f>IFERROR(VLOOKUP($B288,APガラス性能一覧!$A$2:$M$6097,5,0),"")</f>
        <v/>
      </c>
      <c r="G288" s="68" t="str">
        <f>IFERROR(VLOOKUP($B288,APガラス性能一覧!$A$2:$M$6097,6,0),"")</f>
        <v/>
      </c>
      <c r="H288" s="68" t="str">
        <f>IFERROR(VLOOKUP($B288,APガラス性能一覧!$A$2:$M$6097,7,0),"")</f>
        <v/>
      </c>
      <c r="I288" s="68" t="str">
        <f>IFERROR(VLOOKUP($B288,APガラス性能一覧!$A$2:$M$6097,8,0),"")</f>
        <v/>
      </c>
      <c r="J288" s="68" t="str">
        <f>IFERROR(VLOOKUP($B288,APガラス性能一覧!$A$2:$M$6097,9,0),"")</f>
        <v/>
      </c>
      <c r="K288" s="68" t="str">
        <f>IFERROR(VLOOKUP($B288,APガラス性能一覧!$A$2:$M$6097,10,0),"")</f>
        <v/>
      </c>
      <c r="L288" s="68" t="str">
        <f>IFERROR(VLOOKUP($B288,APガラス性能一覧!$A$2:$M$6097,11,0),"")</f>
        <v/>
      </c>
      <c r="M288" s="68" t="str">
        <f>IFERROR(VLOOKUP($B288,APガラス性能一覧!$A$2:$M$6097,12,0),"")</f>
        <v/>
      </c>
      <c r="N288" s="68" t="str">
        <f>IFERROR(VLOOKUP($B288,APガラス性能一覧!$A$2:$M$6097,13,0),"")</f>
        <v/>
      </c>
    </row>
    <row r="289" spans="2:14" x14ac:dyDescent="0.4">
      <c r="B289" s="68" t="str">
        <f>IF($D$2="","",IF($E$2=0.65,IFERROR(IF(INDEX(APガラス性能一覧!A:A,MATCH(ROW(B283),APガラス性能一覧!$O:$O,0))="","",INDEX(APガラス性能一覧!A:A,MATCH(ROW(B283),APガラス性能一覧!$O:$O,0))),""),IFERROR(IF(INDEX(APガラス性能一覧!A:A,MATCH(ROW(B283),APガラス性能一覧!$N:$N,0))="","",INDEX(APガラス性能一覧!A:A,MATCH(ROW(B283),APガラス性能一覧!$N:$N,0))),"")))</f>
        <v/>
      </c>
      <c r="C289" s="68" t="str">
        <f>IFERROR(VLOOKUP($B289,APガラス性能一覧!$A$2:$M$6097,2,0),"")</f>
        <v/>
      </c>
      <c r="D289" s="68" t="str">
        <f>IFERROR(VLOOKUP($B289,APガラス性能一覧!$A$2:$M$6097,3,0),"")</f>
        <v/>
      </c>
      <c r="E289" s="68" t="str">
        <f>IFERROR(VLOOKUP($B289,APガラス性能一覧!$A$2:$M$6097,4,0),"")</f>
        <v/>
      </c>
      <c r="F289" s="68" t="str">
        <f>IFERROR(VLOOKUP($B289,APガラス性能一覧!$A$2:$M$6097,5,0),"")</f>
        <v/>
      </c>
      <c r="G289" s="68" t="str">
        <f>IFERROR(VLOOKUP($B289,APガラス性能一覧!$A$2:$M$6097,6,0),"")</f>
        <v/>
      </c>
      <c r="H289" s="68" t="str">
        <f>IFERROR(VLOOKUP($B289,APガラス性能一覧!$A$2:$M$6097,7,0),"")</f>
        <v/>
      </c>
      <c r="I289" s="68" t="str">
        <f>IFERROR(VLOOKUP($B289,APガラス性能一覧!$A$2:$M$6097,8,0),"")</f>
        <v/>
      </c>
      <c r="J289" s="68" t="str">
        <f>IFERROR(VLOOKUP($B289,APガラス性能一覧!$A$2:$M$6097,9,0),"")</f>
        <v/>
      </c>
      <c r="K289" s="68" t="str">
        <f>IFERROR(VLOOKUP($B289,APガラス性能一覧!$A$2:$M$6097,10,0),"")</f>
        <v/>
      </c>
      <c r="L289" s="68" t="str">
        <f>IFERROR(VLOOKUP($B289,APガラス性能一覧!$A$2:$M$6097,11,0),"")</f>
        <v/>
      </c>
      <c r="M289" s="68" t="str">
        <f>IFERROR(VLOOKUP($B289,APガラス性能一覧!$A$2:$M$6097,12,0),"")</f>
        <v/>
      </c>
      <c r="N289" s="68" t="str">
        <f>IFERROR(VLOOKUP($B289,APガラス性能一覧!$A$2:$M$6097,13,0),"")</f>
        <v/>
      </c>
    </row>
    <row r="290" spans="2:14" x14ac:dyDescent="0.4">
      <c r="B290" s="68" t="str">
        <f>IF($D$2="","",IF($E$2=0.65,IFERROR(IF(INDEX(APガラス性能一覧!A:A,MATCH(ROW(B284),APガラス性能一覧!$O:$O,0))="","",INDEX(APガラス性能一覧!A:A,MATCH(ROW(B284),APガラス性能一覧!$O:$O,0))),""),IFERROR(IF(INDEX(APガラス性能一覧!A:A,MATCH(ROW(B284),APガラス性能一覧!$N:$N,0))="","",INDEX(APガラス性能一覧!A:A,MATCH(ROW(B284),APガラス性能一覧!$N:$N,0))),"")))</f>
        <v/>
      </c>
      <c r="C290" s="68" t="str">
        <f>IFERROR(VLOOKUP($B290,APガラス性能一覧!$A$2:$M$6097,2,0),"")</f>
        <v/>
      </c>
      <c r="D290" s="68" t="str">
        <f>IFERROR(VLOOKUP($B290,APガラス性能一覧!$A$2:$M$6097,3,0),"")</f>
        <v/>
      </c>
      <c r="E290" s="68" t="str">
        <f>IFERROR(VLOOKUP($B290,APガラス性能一覧!$A$2:$M$6097,4,0),"")</f>
        <v/>
      </c>
      <c r="F290" s="68" t="str">
        <f>IFERROR(VLOOKUP($B290,APガラス性能一覧!$A$2:$M$6097,5,0),"")</f>
        <v/>
      </c>
      <c r="G290" s="68" t="str">
        <f>IFERROR(VLOOKUP($B290,APガラス性能一覧!$A$2:$M$6097,6,0),"")</f>
        <v/>
      </c>
      <c r="H290" s="68" t="str">
        <f>IFERROR(VLOOKUP($B290,APガラス性能一覧!$A$2:$M$6097,7,0),"")</f>
        <v/>
      </c>
      <c r="I290" s="68" t="str">
        <f>IFERROR(VLOOKUP($B290,APガラス性能一覧!$A$2:$M$6097,8,0),"")</f>
        <v/>
      </c>
      <c r="J290" s="68" t="str">
        <f>IFERROR(VLOOKUP($B290,APガラス性能一覧!$A$2:$M$6097,9,0),"")</f>
        <v/>
      </c>
      <c r="K290" s="68" t="str">
        <f>IFERROR(VLOOKUP($B290,APガラス性能一覧!$A$2:$M$6097,10,0),"")</f>
        <v/>
      </c>
      <c r="L290" s="68" t="str">
        <f>IFERROR(VLOOKUP($B290,APガラス性能一覧!$A$2:$M$6097,11,0),"")</f>
        <v/>
      </c>
      <c r="M290" s="68" t="str">
        <f>IFERROR(VLOOKUP($B290,APガラス性能一覧!$A$2:$M$6097,12,0),"")</f>
        <v/>
      </c>
      <c r="N290" s="68" t="str">
        <f>IFERROR(VLOOKUP($B290,APガラス性能一覧!$A$2:$M$6097,13,0),"")</f>
        <v/>
      </c>
    </row>
    <row r="291" spans="2:14" x14ac:dyDescent="0.4">
      <c r="B291" s="68" t="str">
        <f>IF($D$2="","",IF($E$2=0.65,IFERROR(IF(INDEX(APガラス性能一覧!A:A,MATCH(ROW(B285),APガラス性能一覧!$O:$O,0))="","",INDEX(APガラス性能一覧!A:A,MATCH(ROW(B285),APガラス性能一覧!$O:$O,0))),""),IFERROR(IF(INDEX(APガラス性能一覧!A:A,MATCH(ROW(B285),APガラス性能一覧!$N:$N,0))="","",INDEX(APガラス性能一覧!A:A,MATCH(ROW(B285),APガラス性能一覧!$N:$N,0))),"")))</f>
        <v/>
      </c>
      <c r="C291" s="68" t="str">
        <f>IFERROR(VLOOKUP($B291,APガラス性能一覧!$A$2:$M$6097,2,0),"")</f>
        <v/>
      </c>
      <c r="D291" s="68" t="str">
        <f>IFERROR(VLOOKUP($B291,APガラス性能一覧!$A$2:$M$6097,3,0),"")</f>
        <v/>
      </c>
      <c r="E291" s="68" t="str">
        <f>IFERROR(VLOOKUP($B291,APガラス性能一覧!$A$2:$M$6097,4,0),"")</f>
        <v/>
      </c>
      <c r="F291" s="68" t="str">
        <f>IFERROR(VLOOKUP($B291,APガラス性能一覧!$A$2:$M$6097,5,0),"")</f>
        <v/>
      </c>
      <c r="G291" s="68" t="str">
        <f>IFERROR(VLOOKUP($B291,APガラス性能一覧!$A$2:$M$6097,6,0),"")</f>
        <v/>
      </c>
      <c r="H291" s="68" t="str">
        <f>IFERROR(VLOOKUP($B291,APガラス性能一覧!$A$2:$M$6097,7,0),"")</f>
        <v/>
      </c>
      <c r="I291" s="68" t="str">
        <f>IFERROR(VLOOKUP($B291,APガラス性能一覧!$A$2:$M$6097,8,0),"")</f>
        <v/>
      </c>
      <c r="J291" s="68" t="str">
        <f>IFERROR(VLOOKUP($B291,APガラス性能一覧!$A$2:$M$6097,9,0),"")</f>
        <v/>
      </c>
      <c r="K291" s="68" t="str">
        <f>IFERROR(VLOOKUP($B291,APガラス性能一覧!$A$2:$M$6097,10,0),"")</f>
        <v/>
      </c>
      <c r="L291" s="68" t="str">
        <f>IFERROR(VLOOKUP($B291,APガラス性能一覧!$A$2:$M$6097,11,0),"")</f>
        <v/>
      </c>
      <c r="M291" s="68" t="str">
        <f>IFERROR(VLOOKUP($B291,APガラス性能一覧!$A$2:$M$6097,12,0),"")</f>
        <v/>
      </c>
      <c r="N291" s="68" t="str">
        <f>IFERROR(VLOOKUP($B291,APガラス性能一覧!$A$2:$M$6097,13,0),"")</f>
        <v/>
      </c>
    </row>
    <row r="292" spans="2:14" x14ac:dyDescent="0.4">
      <c r="B292" s="68" t="str">
        <f>IF($D$2="","",IF($E$2=0.65,IFERROR(IF(INDEX(APガラス性能一覧!A:A,MATCH(ROW(B286),APガラス性能一覧!$O:$O,0))="","",INDEX(APガラス性能一覧!A:A,MATCH(ROW(B286),APガラス性能一覧!$O:$O,0))),""),IFERROR(IF(INDEX(APガラス性能一覧!A:A,MATCH(ROW(B286),APガラス性能一覧!$N:$N,0))="","",INDEX(APガラス性能一覧!A:A,MATCH(ROW(B286),APガラス性能一覧!$N:$N,0))),"")))</f>
        <v/>
      </c>
      <c r="C292" s="68" t="str">
        <f>IFERROR(VLOOKUP($B292,APガラス性能一覧!$A$2:$M$6097,2,0),"")</f>
        <v/>
      </c>
      <c r="D292" s="68" t="str">
        <f>IFERROR(VLOOKUP($B292,APガラス性能一覧!$A$2:$M$6097,3,0),"")</f>
        <v/>
      </c>
      <c r="E292" s="68" t="str">
        <f>IFERROR(VLOOKUP($B292,APガラス性能一覧!$A$2:$M$6097,4,0),"")</f>
        <v/>
      </c>
      <c r="F292" s="68" t="str">
        <f>IFERROR(VLOOKUP($B292,APガラス性能一覧!$A$2:$M$6097,5,0),"")</f>
        <v/>
      </c>
      <c r="G292" s="68" t="str">
        <f>IFERROR(VLOOKUP($B292,APガラス性能一覧!$A$2:$M$6097,6,0),"")</f>
        <v/>
      </c>
      <c r="H292" s="68" t="str">
        <f>IFERROR(VLOOKUP($B292,APガラス性能一覧!$A$2:$M$6097,7,0),"")</f>
        <v/>
      </c>
      <c r="I292" s="68" t="str">
        <f>IFERROR(VLOOKUP($B292,APガラス性能一覧!$A$2:$M$6097,8,0),"")</f>
        <v/>
      </c>
      <c r="J292" s="68" t="str">
        <f>IFERROR(VLOOKUP($B292,APガラス性能一覧!$A$2:$M$6097,9,0),"")</f>
        <v/>
      </c>
      <c r="K292" s="68" t="str">
        <f>IFERROR(VLOOKUP($B292,APガラス性能一覧!$A$2:$M$6097,10,0),"")</f>
        <v/>
      </c>
      <c r="L292" s="68" t="str">
        <f>IFERROR(VLOOKUP($B292,APガラス性能一覧!$A$2:$M$6097,11,0),"")</f>
        <v/>
      </c>
      <c r="M292" s="68" t="str">
        <f>IFERROR(VLOOKUP($B292,APガラス性能一覧!$A$2:$M$6097,12,0),"")</f>
        <v/>
      </c>
      <c r="N292" s="68" t="str">
        <f>IFERROR(VLOOKUP($B292,APガラス性能一覧!$A$2:$M$6097,13,0),"")</f>
        <v/>
      </c>
    </row>
    <row r="293" spans="2:14" x14ac:dyDescent="0.4">
      <c r="B293" s="68" t="str">
        <f>IF($D$2="","",IF($E$2=0.65,IFERROR(IF(INDEX(APガラス性能一覧!A:A,MATCH(ROW(B287),APガラス性能一覧!$O:$O,0))="","",INDEX(APガラス性能一覧!A:A,MATCH(ROW(B287),APガラス性能一覧!$O:$O,0))),""),IFERROR(IF(INDEX(APガラス性能一覧!A:A,MATCH(ROW(B287),APガラス性能一覧!$N:$N,0))="","",INDEX(APガラス性能一覧!A:A,MATCH(ROW(B287),APガラス性能一覧!$N:$N,0))),"")))</f>
        <v/>
      </c>
      <c r="C293" s="68" t="str">
        <f>IFERROR(VLOOKUP($B293,APガラス性能一覧!$A$2:$M$6097,2,0),"")</f>
        <v/>
      </c>
      <c r="D293" s="68" t="str">
        <f>IFERROR(VLOOKUP($B293,APガラス性能一覧!$A$2:$M$6097,3,0),"")</f>
        <v/>
      </c>
      <c r="E293" s="68" t="str">
        <f>IFERROR(VLOOKUP($B293,APガラス性能一覧!$A$2:$M$6097,4,0),"")</f>
        <v/>
      </c>
      <c r="F293" s="68" t="str">
        <f>IFERROR(VLOOKUP($B293,APガラス性能一覧!$A$2:$M$6097,5,0),"")</f>
        <v/>
      </c>
      <c r="G293" s="68" t="str">
        <f>IFERROR(VLOOKUP($B293,APガラス性能一覧!$A$2:$M$6097,6,0),"")</f>
        <v/>
      </c>
      <c r="H293" s="68" t="str">
        <f>IFERROR(VLOOKUP($B293,APガラス性能一覧!$A$2:$M$6097,7,0),"")</f>
        <v/>
      </c>
      <c r="I293" s="68" t="str">
        <f>IFERROR(VLOOKUP($B293,APガラス性能一覧!$A$2:$M$6097,8,0),"")</f>
        <v/>
      </c>
      <c r="J293" s="68" t="str">
        <f>IFERROR(VLOOKUP($B293,APガラス性能一覧!$A$2:$M$6097,9,0),"")</f>
        <v/>
      </c>
      <c r="K293" s="68" t="str">
        <f>IFERROR(VLOOKUP($B293,APガラス性能一覧!$A$2:$M$6097,10,0),"")</f>
        <v/>
      </c>
      <c r="L293" s="68" t="str">
        <f>IFERROR(VLOOKUP($B293,APガラス性能一覧!$A$2:$M$6097,11,0),"")</f>
        <v/>
      </c>
      <c r="M293" s="68" t="str">
        <f>IFERROR(VLOOKUP($B293,APガラス性能一覧!$A$2:$M$6097,12,0),"")</f>
        <v/>
      </c>
      <c r="N293" s="68" t="str">
        <f>IFERROR(VLOOKUP($B293,APガラス性能一覧!$A$2:$M$6097,13,0),"")</f>
        <v/>
      </c>
    </row>
    <row r="294" spans="2:14" x14ac:dyDescent="0.4">
      <c r="B294" s="68" t="str">
        <f>IF($D$2="","",IF($E$2=0.65,IFERROR(IF(INDEX(APガラス性能一覧!A:A,MATCH(ROW(B288),APガラス性能一覧!$O:$O,0))="","",INDEX(APガラス性能一覧!A:A,MATCH(ROW(B288),APガラス性能一覧!$O:$O,0))),""),IFERROR(IF(INDEX(APガラス性能一覧!A:A,MATCH(ROW(B288),APガラス性能一覧!$N:$N,0))="","",INDEX(APガラス性能一覧!A:A,MATCH(ROW(B288),APガラス性能一覧!$N:$N,0))),"")))</f>
        <v/>
      </c>
      <c r="C294" s="68" t="str">
        <f>IFERROR(VLOOKUP($B294,APガラス性能一覧!$A$2:$M$6097,2,0),"")</f>
        <v/>
      </c>
      <c r="D294" s="68" t="str">
        <f>IFERROR(VLOOKUP($B294,APガラス性能一覧!$A$2:$M$6097,3,0),"")</f>
        <v/>
      </c>
      <c r="E294" s="68" t="str">
        <f>IFERROR(VLOOKUP($B294,APガラス性能一覧!$A$2:$M$6097,4,0),"")</f>
        <v/>
      </c>
      <c r="F294" s="68" t="str">
        <f>IFERROR(VLOOKUP($B294,APガラス性能一覧!$A$2:$M$6097,5,0),"")</f>
        <v/>
      </c>
      <c r="G294" s="68" t="str">
        <f>IFERROR(VLOOKUP($B294,APガラス性能一覧!$A$2:$M$6097,6,0),"")</f>
        <v/>
      </c>
      <c r="H294" s="68" t="str">
        <f>IFERROR(VLOOKUP($B294,APガラス性能一覧!$A$2:$M$6097,7,0),"")</f>
        <v/>
      </c>
      <c r="I294" s="68" t="str">
        <f>IFERROR(VLOOKUP($B294,APガラス性能一覧!$A$2:$M$6097,8,0),"")</f>
        <v/>
      </c>
      <c r="J294" s="68" t="str">
        <f>IFERROR(VLOOKUP($B294,APガラス性能一覧!$A$2:$M$6097,9,0),"")</f>
        <v/>
      </c>
      <c r="K294" s="68" t="str">
        <f>IFERROR(VLOOKUP($B294,APガラス性能一覧!$A$2:$M$6097,10,0),"")</f>
        <v/>
      </c>
      <c r="L294" s="68" t="str">
        <f>IFERROR(VLOOKUP($B294,APガラス性能一覧!$A$2:$M$6097,11,0),"")</f>
        <v/>
      </c>
      <c r="M294" s="68" t="str">
        <f>IFERROR(VLOOKUP($B294,APガラス性能一覧!$A$2:$M$6097,12,0),"")</f>
        <v/>
      </c>
      <c r="N294" s="68" t="str">
        <f>IFERROR(VLOOKUP($B294,APガラス性能一覧!$A$2:$M$6097,13,0),"")</f>
        <v/>
      </c>
    </row>
    <row r="295" spans="2:14" x14ac:dyDescent="0.4">
      <c r="B295" s="68" t="str">
        <f>IF($D$2="","",IF($E$2=0.65,IFERROR(IF(INDEX(APガラス性能一覧!A:A,MATCH(ROW(B289),APガラス性能一覧!$O:$O,0))="","",INDEX(APガラス性能一覧!A:A,MATCH(ROW(B289),APガラス性能一覧!$O:$O,0))),""),IFERROR(IF(INDEX(APガラス性能一覧!A:A,MATCH(ROW(B289),APガラス性能一覧!$N:$N,0))="","",INDEX(APガラス性能一覧!A:A,MATCH(ROW(B289),APガラス性能一覧!$N:$N,0))),"")))</f>
        <v/>
      </c>
      <c r="C295" s="68" t="str">
        <f>IFERROR(VLOOKUP($B295,APガラス性能一覧!$A$2:$M$6097,2,0),"")</f>
        <v/>
      </c>
      <c r="D295" s="68" t="str">
        <f>IFERROR(VLOOKUP($B295,APガラス性能一覧!$A$2:$M$6097,3,0),"")</f>
        <v/>
      </c>
      <c r="E295" s="68" t="str">
        <f>IFERROR(VLOOKUP($B295,APガラス性能一覧!$A$2:$M$6097,4,0),"")</f>
        <v/>
      </c>
      <c r="F295" s="68" t="str">
        <f>IFERROR(VLOOKUP($B295,APガラス性能一覧!$A$2:$M$6097,5,0),"")</f>
        <v/>
      </c>
      <c r="G295" s="68" t="str">
        <f>IFERROR(VLOOKUP($B295,APガラス性能一覧!$A$2:$M$6097,6,0),"")</f>
        <v/>
      </c>
      <c r="H295" s="68" t="str">
        <f>IFERROR(VLOOKUP($B295,APガラス性能一覧!$A$2:$M$6097,7,0),"")</f>
        <v/>
      </c>
      <c r="I295" s="68" t="str">
        <f>IFERROR(VLOOKUP($B295,APガラス性能一覧!$A$2:$M$6097,8,0),"")</f>
        <v/>
      </c>
      <c r="J295" s="68" t="str">
        <f>IFERROR(VLOOKUP($B295,APガラス性能一覧!$A$2:$M$6097,9,0),"")</f>
        <v/>
      </c>
      <c r="K295" s="68" t="str">
        <f>IFERROR(VLOOKUP($B295,APガラス性能一覧!$A$2:$M$6097,10,0),"")</f>
        <v/>
      </c>
      <c r="L295" s="68" t="str">
        <f>IFERROR(VLOOKUP($B295,APガラス性能一覧!$A$2:$M$6097,11,0),"")</f>
        <v/>
      </c>
      <c r="M295" s="68" t="str">
        <f>IFERROR(VLOOKUP($B295,APガラス性能一覧!$A$2:$M$6097,12,0),"")</f>
        <v/>
      </c>
      <c r="N295" s="68" t="str">
        <f>IFERROR(VLOOKUP($B295,APガラス性能一覧!$A$2:$M$6097,13,0),"")</f>
        <v/>
      </c>
    </row>
    <row r="296" spans="2:14" x14ac:dyDescent="0.4">
      <c r="B296" s="68" t="str">
        <f>IF($D$2="","",IF($E$2=0.65,IFERROR(IF(INDEX(APガラス性能一覧!A:A,MATCH(ROW(B290),APガラス性能一覧!$O:$O,0))="","",INDEX(APガラス性能一覧!A:A,MATCH(ROW(B290),APガラス性能一覧!$O:$O,0))),""),IFERROR(IF(INDEX(APガラス性能一覧!A:A,MATCH(ROW(B290),APガラス性能一覧!$N:$N,0))="","",INDEX(APガラス性能一覧!A:A,MATCH(ROW(B290),APガラス性能一覧!$N:$N,0))),"")))</f>
        <v/>
      </c>
      <c r="C296" s="68" t="str">
        <f>IFERROR(VLOOKUP($B296,APガラス性能一覧!$A$2:$M$6097,2,0),"")</f>
        <v/>
      </c>
      <c r="D296" s="68" t="str">
        <f>IFERROR(VLOOKUP($B296,APガラス性能一覧!$A$2:$M$6097,3,0),"")</f>
        <v/>
      </c>
      <c r="E296" s="68" t="str">
        <f>IFERROR(VLOOKUP($B296,APガラス性能一覧!$A$2:$M$6097,4,0),"")</f>
        <v/>
      </c>
      <c r="F296" s="68" t="str">
        <f>IFERROR(VLOOKUP($B296,APガラス性能一覧!$A$2:$M$6097,5,0),"")</f>
        <v/>
      </c>
      <c r="G296" s="68" t="str">
        <f>IFERROR(VLOOKUP($B296,APガラス性能一覧!$A$2:$M$6097,6,0),"")</f>
        <v/>
      </c>
      <c r="H296" s="68" t="str">
        <f>IFERROR(VLOOKUP($B296,APガラス性能一覧!$A$2:$M$6097,7,0),"")</f>
        <v/>
      </c>
      <c r="I296" s="68" t="str">
        <f>IFERROR(VLOOKUP($B296,APガラス性能一覧!$A$2:$M$6097,8,0),"")</f>
        <v/>
      </c>
      <c r="J296" s="68" t="str">
        <f>IFERROR(VLOOKUP($B296,APガラス性能一覧!$A$2:$M$6097,9,0),"")</f>
        <v/>
      </c>
      <c r="K296" s="68" t="str">
        <f>IFERROR(VLOOKUP($B296,APガラス性能一覧!$A$2:$M$6097,10,0),"")</f>
        <v/>
      </c>
      <c r="L296" s="68" t="str">
        <f>IFERROR(VLOOKUP($B296,APガラス性能一覧!$A$2:$M$6097,11,0),"")</f>
        <v/>
      </c>
      <c r="M296" s="68" t="str">
        <f>IFERROR(VLOOKUP($B296,APガラス性能一覧!$A$2:$M$6097,12,0),"")</f>
        <v/>
      </c>
      <c r="N296" s="68" t="str">
        <f>IFERROR(VLOOKUP($B296,APガラス性能一覧!$A$2:$M$6097,13,0),"")</f>
        <v/>
      </c>
    </row>
    <row r="297" spans="2:14" x14ac:dyDescent="0.4">
      <c r="B297" s="68" t="str">
        <f>IF($D$2="","",IF($E$2=0.65,IFERROR(IF(INDEX(APガラス性能一覧!A:A,MATCH(ROW(B291),APガラス性能一覧!$O:$O,0))="","",INDEX(APガラス性能一覧!A:A,MATCH(ROW(B291),APガラス性能一覧!$O:$O,0))),""),IFERROR(IF(INDEX(APガラス性能一覧!A:A,MATCH(ROW(B291),APガラス性能一覧!$N:$N,0))="","",INDEX(APガラス性能一覧!A:A,MATCH(ROW(B291),APガラス性能一覧!$N:$N,0))),"")))</f>
        <v/>
      </c>
      <c r="C297" s="68" t="str">
        <f>IFERROR(VLOOKUP($B297,APガラス性能一覧!$A$2:$M$6097,2,0),"")</f>
        <v/>
      </c>
      <c r="D297" s="68" t="str">
        <f>IFERROR(VLOOKUP($B297,APガラス性能一覧!$A$2:$M$6097,3,0),"")</f>
        <v/>
      </c>
      <c r="E297" s="68" t="str">
        <f>IFERROR(VLOOKUP($B297,APガラス性能一覧!$A$2:$M$6097,4,0),"")</f>
        <v/>
      </c>
      <c r="F297" s="68" t="str">
        <f>IFERROR(VLOOKUP($B297,APガラス性能一覧!$A$2:$M$6097,5,0),"")</f>
        <v/>
      </c>
      <c r="G297" s="68" t="str">
        <f>IFERROR(VLOOKUP($B297,APガラス性能一覧!$A$2:$M$6097,6,0),"")</f>
        <v/>
      </c>
      <c r="H297" s="68" t="str">
        <f>IFERROR(VLOOKUP($B297,APガラス性能一覧!$A$2:$M$6097,7,0),"")</f>
        <v/>
      </c>
      <c r="I297" s="68" t="str">
        <f>IFERROR(VLOOKUP($B297,APガラス性能一覧!$A$2:$M$6097,8,0),"")</f>
        <v/>
      </c>
      <c r="J297" s="68" t="str">
        <f>IFERROR(VLOOKUP($B297,APガラス性能一覧!$A$2:$M$6097,9,0),"")</f>
        <v/>
      </c>
      <c r="K297" s="68" t="str">
        <f>IFERROR(VLOOKUP($B297,APガラス性能一覧!$A$2:$M$6097,10,0),"")</f>
        <v/>
      </c>
      <c r="L297" s="68" t="str">
        <f>IFERROR(VLOOKUP($B297,APガラス性能一覧!$A$2:$M$6097,11,0),"")</f>
        <v/>
      </c>
      <c r="M297" s="68" t="str">
        <f>IFERROR(VLOOKUP($B297,APガラス性能一覧!$A$2:$M$6097,12,0),"")</f>
        <v/>
      </c>
      <c r="N297" s="68" t="str">
        <f>IFERROR(VLOOKUP($B297,APガラス性能一覧!$A$2:$M$6097,13,0),"")</f>
        <v/>
      </c>
    </row>
    <row r="298" spans="2:14" x14ac:dyDescent="0.4">
      <c r="B298" s="68" t="str">
        <f>IF($D$2="","",IF($E$2=0.65,IFERROR(IF(INDEX(APガラス性能一覧!A:A,MATCH(ROW(B292),APガラス性能一覧!$O:$O,0))="","",INDEX(APガラス性能一覧!A:A,MATCH(ROW(B292),APガラス性能一覧!$O:$O,0))),""),IFERROR(IF(INDEX(APガラス性能一覧!A:A,MATCH(ROW(B292),APガラス性能一覧!$N:$N,0))="","",INDEX(APガラス性能一覧!A:A,MATCH(ROW(B292),APガラス性能一覧!$N:$N,0))),"")))</f>
        <v/>
      </c>
      <c r="C298" s="68" t="str">
        <f>IFERROR(VLOOKUP($B298,APガラス性能一覧!$A$2:$M$6097,2,0),"")</f>
        <v/>
      </c>
      <c r="D298" s="68" t="str">
        <f>IFERROR(VLOOKUP($B298,APガラス性能一覧!$A$2:$M$6097,3,0),"")</f>
        <v/>
      </c>
      <c r="E298" s="68" t="str">
        <f>IFERROR(VLOOKUP($B298,APガラス性能一覧!$A$2:$M$6097,4,0),"")</f>
        <v/>
      </c>
      <c r="F298" s="68" t="str">
        <f>IFERROR(VLOOKUP($B298,APガラス性能一覧!$A$2:$M$6097,5,0),"")</f>
        <v/>
      </c>
      <c r="G298" s="68" t="str">
        <f>IFERROR(VLOOKUP($B298,APガラス性能一覧!$A$2:$M$6097,6,0),"")</f>
        <v/>
      </c>
      <c r="H298" s="68" t="str">
        <f>IFERROR(VLOOKUP($B298,APガラス性能一覧!$A$2:$M$6097,7,0),"")</f>
        <v/>
      </c>
      <c r="I298" s="68" t="str">
        <f>IFERROR(VLOOKUP($B298,APガラス性能一覧!$A$2:$M$6097,8,0),"")</f>
        <v/>
      </c>
      <c r="J298" s="68" t="str">
        <f>IFERROR(VLOOKUP($B298,APガラス性能一覧!$A$2:$M$6097,9,0),"")</f>
        <v/>
      </c>
      <c r="K298" s="68" t="str">
        <f>IFERROR(VLOOKUP($B298,APガラス性能一覧!$A$2:$M$6097,10,0),"")</f>
        <v/>
      </c>
      <c r="L298" s="68" t="str">
        <f>IFERROR(VLOOKUP($B298,APガラス性能一覧!$A$2:$M$6097,11,0),"")</f>
        <v/>
      </c>
      <c r="M298" s="68" t="str">
        <f>IFERROR(VLOOKUP($B298,APガラス性能一覧!$A$2:$M$6097,12,0),"")</f>
        <v/>
      </c>
      <c r="N298" s="68" t="str">
        <f>IFERROR(VLOOKUP($B298,APガラス性能一覧!$A$2:$M$6097,13,0),"")</f>
        <v/>
      </c>
    </row>
    <row r="299" spans="2:14" x14ac:dyDescent="0.4">
      <c r="B299" s="68" t="str">
        <f>IF($D$2="","",IF($E$2=0.65,IFERROR(IF(INDEX(APガラス性能一覧!A:A,MATCH(ROW(B293),APガラス性能一覧!$O:$O,0))="","",INDEX(APガラス性能一覧!A:A,MATCH(ROW(B293),APガラス性能一覧!$O:$O,0))),""),IFERROR(IF(INDEX(APガラス性能一覧!A:A,MATCH(ROW(B293),APガラス性能一覧!$N:$N,0))="","",INDEX(APガラス性能一覧!A:A,MATCH(ROW(B293),APガラス性能一覧!$N:$N,0))),"")))</f>
        <v/>
      </c>
      <c r="C299" s="68" t="str">
        <f>IFERROR(VLOOKUP($B299,APガラス性能一覧!$A$2:$M$6097,2,0),"")</f>
        <v/>
      </c>
      <c r="D299" s="68" t="str">
        <f>IFERROR(VLOOKUP($B299,APガラス性能一覧!$A$2:$M$6097,3,0),"")</f>
        <v/>
      </c>
      <c r="E299" s="68" t="str">
        <f>IFERROR(VLOOKUP($B299,APガラス性能一覧!$A$2:$M$6097,4,0),"")</f>
        <v/>
      </c>
      <c r="F299" s="68" t="str">
        <f>IFERROR(VLOOKUP($B299,APガラス性能一覧!$A$2:$M$6097,5,0),"")</f>
        <v/>
      </c>
      <c r="G299" s="68" t="str">
        <f>IFERROR(VLOOKUP($B299,APガラス性能一覧!$A$2:$M$6097,6,0),"")</f>
        <v/>
      </c>
      <c r="H299" s="68" t="str">
        <f>IFERROR(VLOOKUP($B299,APガラス性能一覧!$A$2:$M$6097,7,0),"")</f>
        <v/>
      </c>
      <c r="I299" s="68" t="str">
        <f>IFERROR(VLOOKUP($B299,APガラス性能一覧!$A$2:$M$6097,8,0),"")</f>
        <v/>
      </c>
      <c r="J299" s="68" t="str">
        <f>IFERROR(VLOOKUP($B299,APガラス性能一覧!$A$2:$M$6097,9,0),"")</f>
        <v/>
      </c>
      <c r="K299" s="68" t="str">
        <f>IFERROR(VLOOKUP($B299,APガラス性能一覧!$A$2:$M$6097,10,0),"")</f>
        <v/>
      </c>
      <c r="L299" s="68" t="str">
        <f>IFERROR(VLOOKUP($B299,APガラス性能一覧!$A$2:$M$6097,11,0),"")</f>
        <v/>
      </c>
      <c r="M299" s="68" t="str">
        <f>IFERROR(VLOOKUP($B299,APガラス性能一覧!$A$2:$M$6097,12,0),"")</f>
        <v/>
      </c>
      <c r="N299" s="68" t="str">
        <f>IFERROR(VLOOKUP($B299,APガラス性能一覧!$A$2:$M$6097,13,0),"")</f>
        <v/>
      </c>
    </row>
    <row r="300" spans="2:14" x14ac:dyDescent="0.4">
      <c r="B300" s="68" t="str">
        <f>IF($D$2="","",IF($E$2=0.65,IFERROR(IF(INDEX(APガラス性能一覧!A:A,MATCH(ROW(B294),APガラス性能一覧!$O:$O,0))="","",INDEX(APガラス性能一覧!A:A,MATCH(ROW(B294),APガラス性能一覧!$O:$O,0))),""),IFERROR(IF(INDEX(APガラス性能一覧!A:A,MATCH(ROW(B294),APガラス性能一覧!$N:$N,0))="","",INDEX(APガラス性能一覧!A:A,MATCH(ROW(B294),APガラス性能一覧!$N:$N,0))),"")))</f>
        <v/>
      </c>
      <c r="C300" s="68" t="str">
        <f>IFERROR(VLOOKUP($B300,APガラス性能一覧!$A$2:$M$6097,2,0),"")</f>
        <v/>
      </c>
      <c r="D300" s="68" t="str">
        <f>IFERROR(VLOOKUP($B300,APガラス性能一覧!$A$2:$M$6097,3,0),"")</f>
        <v/>
      </c>
      <c r="E300" s="68" t="str">
        <f>IFERROR(VLOOKUP($B300,APガラス性能一覧!$A$2:$M$6097,4,0),"")</f>
        <v/>
      </c>
      <c r="F300" s="68" t="str">
        <f>IFERROR(VLOOKUP($B300,APガラス性能一覧!$A$2:$M$6097,5,0),"")</f>
        <v/>
      </c>
      <c r="G300" s="68" t="str">
        <f>IFERROR(VLOOKUP($B300,APガラス性能一覧!$A$2:$M$6097,6,0),"")</f>
        <v/>
      </c>
      <c r="H300" s="68" t="str">
        <f>IFERROR(VLOOKUP($B300,APガラス性能一覧!$A$2:$M$6097,7,0),"")</f>
        <v/>
      </c>
      <c r="I300" s="68" t="str">
        <f>IFERROR(VLOOKUP($B300,APガラス性能一覧!$A$2:$M$6097,8,0),"")</f>
        <v/>
      </c>
      <c r="J300" s="68" t="str">
        <f>IFERROR(VLOOKUP($B300,APガラス性能一覧!$A$2:$M$6097,9,0),"")</f>
        <v/>
      </c>
      <c r="K300" s="68" t="str">
        <f>IFERROR(VLOOKUP($B300,APガラス性能一覧!$A$2:$M$6097,10,0),"")</f>
        <v/>
      </c>
      <c r="L300" s="68" t="str">
        <f>IFERROR(VLOOKUP($B300,APガラス性能一覧!$A$2:$M$6097,11,0),"")</f>
        <v/>
      </c>
      <c r="M300" s="68" t="str">
        <f>IFERROR(VLOOKUP($B300,APガラス性能一覧!$A$2:$M$6097,12,0),"")</f>
        <v/>
      </c>
      <c r="N300" s="68" t="str">
        <f>IFERROR(VLOOKUP($B300,APガラス性能一覧!$A$2:$M$6097,13,0),"")</f>
        <v/>
      </c>
    </row>
    <row r="301" spans="2:14" x14ac:dyDescent="0.4">
      <c r="B301" s="68" t="str">
        <f>IF($D$2="","",IF($E$2=0.65,IFERROR(IF(INDEX(APガラス性能一覧!A:A,MATCH(ROW(B295),APガラス性能一覧!$O:$O,0))="","",INDEX(APガラス性能一覧!A:A,MATCH(ROW(B295),APガラス性能一覧!$O:$O,0))),""),IFERROR(IF(INDEX(APガラス性能一覧!A:A,MATCH(ROW(B295),APガラス性能一覧!$N:$N,0))="","",INDEX(APガラス性能一覧!A:A,MATCH(ROW(B295),APガラス性能一覧!$N:$N,0))),"")))</f>
        <v/>
      </c>
      <c r="C301" s="68" t="str">
        <f>IFERROR(VLOOKUP($B301,APガラス性能一覧!$A$2:$M$6097,2,0),"")</f>
        <v/>
      </c>
      <c r="D301" s="68" t="str">
        <f>IFERROR(VLOOKUP($B301,APガラス性能一覧!$A$2:$M$6097,3,0),"")</f>
        <v/>
      </c>
      <c r="E301" s="68" t="str">
        <f>IFERROR(VLOOKUP($B301,APガラス性能一覧!$A$2:$M$6097,4,0),"")</f>
        <v/>
      </c>
      <c r="F301" s="68" t="str">
        <f>IFERROR(VLOOKUP($B301,APガラス性能一覧!$A$2:$M$6097,5,0),"")</f>
        <v/>
      </c>
      <c r="G301" s="68" t="str">
        <f>IFERROR(VLOOKUP($B301,APガラス性能一覧!$A$2:$M$6097,6,0),"")</f>
        <v/>
      </c>
      <c r="H301" s="68" t="str">
        <f>IFERROR(VLOOKUP($B301,APガラス性能一覧!$A$2:$M$6097,7,0),"")</f>
        <v/>
      </c>
      <c r="I301" s="68" t="str">
        <f>IFERROR(VLOOKUP($B301,APガラス性能一覧!$A$2:$M$6097,8,0),"")</f>
        <v/>
      </c>
      <c r="J301" s="68" t="str">
        <f>IFERROR(VLOOKUP($B301,APガラス性能一覧!$A$2:$M$6097,9,0),"")</f>
        <v/>
      </c>
      <c r="K301" s="68" t="str">
        <f>IFERROR(VLOOKUP($B301,APガラス性能一覧!$A$2:$M$6097,10,0),"")</f>
        <v/>
      </c>
      <c r="L301" s="68" t="str">
        <f>IFERROR(VLOOKUP($B301,APガラス性能一覧!$A$2:$M$6097,11,0),"")</f>
        <v/>
      </c>
      <c r="M301" s="68" t="str">
        <f>IFERROR(VLOOKUP($B301,APガラス性能一覧!$A$2:$M$6097,12,0),"")</f>
        <v/>
      </c>
      <c r="N301" s="68" t="str">
        <f>IFERROR(VLOOKUP($B301,APガラス性能一覧!$A$2:$M$6097,13,0),"")</f>
        <v/>
      </c>
    </row>
    <row r="302" spans="2:14" x14ac:dyDescent="0.4">
      <c r="B302" s="68" t="str">
        <f>IF($D$2="","",IF($E$2=0.65,IFERROR(IF(INDEX(APガラス性能一覧!A:A,MATCH(ROW(B296),APガラス性能一覧!$O:$O,0))="","",INDEX(APガラス性能一覧!A:A,MATCH(ROW(B296),APガラス性能一覧!$O:$O,0))),""),IFERROR(IF(INDEX(APガラス性能一覧!A:A,MATCH(ROW(B296),APガラス性能一覧!$N:$N,0))="","",INDEX(APガラス性能一覧!A:A,MATCH(ROW(B296),APガラス性能一覧!$N:$N,0))),"")))</f>
        <v/>
      </c>
      <c r="C302" s="68" t="str">
        <f>IFERROR(VLOOKUP($B302,APガラス性能一覧!$A$2:$M$6097,2,0),"")</f>
        <v/>
      </c>
      <c r="D302" s="68" t="str">
        <f>IFERROR(VLOOKUP($B302,APガラス性能一覧!$A$2:$M$6097,3,0),"")</f>
        <v/>
      </c>
      <c r="E302" s="68" t="str">
        <f>IFERROR(VLOOKUP($B302,APガラス性能一覧!$A$2:$M$6097,4,0),"")</f>
        <v/>
      </c>
      <c r="F302" s="68" t="str">
        <f>IFERROR(VLOOKUP($B302,APガラス性能一覧!$A$2:$M$6097,5,0),"")</f>
        <v/>
      </c>
      <c r="G302" s="68" t="str">
        <f>IFERROR(VLOOKUP($B302,APガラス性能一覧!$A$2:$M$6097,6,0),"")</f>
        <v/>
      </c>
      <c r="H302" s="68" t="str">
        <f>IFERROR(VLOOKUP($B302,APガラス性能一覧!$A$2:$M$6097,7,0),"")</f>
        <v/>
      </c>
      <c r="I302" s="68" t="str">
        <f>IFERROR(VLOOKUP($B302,APガラス性能一覧!$A$2:$M$6097,8,0),"")</f>
        <v/>
      </c>
      <c r="J302" s="68" t="str">
        <f>IFERROR(VLOOKUP($B302,APガラス性能一覧!$A$2:$M$6097,9,0),"")</f>
        <v/>
      </c>
      <c r="K302" s="68" t="str">
        <f>IFERROR(VLOOKUP($B302,APガラス性能一覧!$A$2:$M$6097,10,0),"")</f>
        <v/>
      </c>
      <c r="L302" s="68" t="str">
        <f>IFERROR(VLOOKUP($B302,APガラス性能一覧!$A$2:$M$6097,11,0),"")</f>
        <v/>
      </c>
      <c r="M302" s="68" t="str">
        <f>IFERROR(VLOOKUP($B302,APガラス性能一覧!$A$2:$M$6097,12,0),"")</f>
        <v/>
      </c>
      <c r="N302" s="68" t="str">
        <f>IFERROR(VLOOKUP($B302,APガラス性能一覧!$A$2:$M$6097,13,0),"")</f>
        <v/>
      </c>
    </row>
    <row r="303" spans="2:14" x14ac:dyDescent="0.4">
      <c r="B303" s="68" t="str">
        <f>IF($D$2="","",IF($E$2=0.65,IFERROR(IF(INDEX(APガラス性能一覧!A:A,MATCH(ROW(B297),APガラス性能一覧!$O:$O,0))="","",INDEX(APガラス性能一覧!A:A,MATCH(ROW(B297),APガラス性能一覧!$O:$O,0))),""),IFERROR(IF(INDEX(APガラス性能一覧!A:A,MATCH(ROW(B297),APガラス性能一覧!$N:$N,0))="","",INDEX(APガラス性能一覧!A:A,MATCH(ROW(B297),APガラス性能一覧!$N:$N,0))),"")))</f>
        <v/>
      </c>
      <c r="C303" s="68" t="str">
        <f>IFERROR(VLOOKUP($B303,APガラス性能一覧!$A$2:$M$6097,2,0),"")</f>
        <v/>
      </c>
      <c r="D303" s="68" t="str">
        <f>IFERROR(VLOOKUP($B303,APガラス性能一覧!$A$2:$M$6097,3,0),"")</f>
        <v/>
      </c>
      <c r="E303" s="68" t="str">
        <f>IFERROR(VLOOKUP($B303,APガラス性能一覧!$A$2:$M$6097,4,0),"")</f>
        <v/>
      </c>
      <c r="F303" s="68" t="str">
        <f>IFERROR(VLOOKUP($B303,APガラス性能一覧!$A$2:$M$6097,5,0),"")</f>
        <v/>
      </c>
      <c r="G303" s="68" t="str">
        <f>IFERROR(VLOOKUP($B303,APガラス性能一覧!$A$2:$M$6097,6,0),"")</f>
        <v/>
      </c>
      <c r="H303" s="68" t="str">
        <f>IFERROR(VLOOKUP($B303,APガラス性能一覧!$A$2:$M$6097,7,0),"")</f>
        <v/>
      </c>
      <c r="I303" s="68" t="str">
        <f>IFERROR(VLOOKUP($B303,APガラス性能一覧!$A$2:$M$6097,8,0),"")</f>
        <v/>
      </c>
      <c r="J303" s="68" t="str">
        <f>IFERROR(VLOOKUP($B303,APガラス性能一覧!$A$2:$M$6097,9,0),"")</f>
        <v/>
      </c>
      <c r="K303" s="68" t="str">
        <f>IFERROR(VLOOKUP($B303,APガラス性能一覧!$A$2:$M$6097,10,0),"")</f>
        <v/>
      </c>
      <c r="L303" s="68" t="str">
        <f>IFERROR(VLOOKUP($B303,APガラス性能一覧!$A$2:$M$6097,11,0),"")</f>
        <v/>
      </c>
      <c r="M303" s="68" t="str">
        <f>IFERROR(VLOOKUP($B303,APガラス性能一覧!$A$2:$M$6097,12,0),"")</f>
        <v/>
      </c>
      <c r="N303" s="68" t="str">
        <f>IFERROR(VLOOKUP($B303,APガラス性能一覧!$A$2:$M$6097,13,0),"")</f>
        <v/>
      </c>
    </row>
    <row r="304" spans="2:14" x14ac:dyDescent="0.4">
      <c r="B304" s="68" t="str">
        <f>IF($D$2="","",IF($E$2=0.65,IFERROR(IF(INDEX(APガラス性能一覧!A:A,MATCH(ROW(B298),APガラス性能一覧!$O:$O,0))="","",INDEX(APガラス性能一覧!A:A,MATCH(ROW(B298),APガラス性能一覧!$O:$O,0))),""),IFERROR(IF(INDEX(APガラス性能一覧!A:A,MATCH(ROW(B298),APガラス性能一覧!$N:$N,0))="","",INDEX(APガラス性能一覧!A:A,MATCH(ROW(B298),APガラス性能一覧!$N:$N,0))),"")))</f>
        <v/>
      </c>
      <c r="C304" s="68" t="str">
        <f>IFERROR(VLOOKUP($B304,APガラス性能一覧!$A$2:$M$6097,2,0),"")</f>
        <v/>
      </c>
      <c r="D304" s="68" t="str">
        <f>IFERROR(VLOOKUP($B304,APガラス性能一覧!$A$2:$M$6097,3,0),"")</f>
        <v/>
      </c>
      <c r="E304" s="68" t="str">
        <f>IFERROR(VLOOKUP($B304,APガラス性能一覧!$A$2:$M$6097,4,0),"")</f>
        <v/>
      </c>
      <c r="F304" s="68" t="str">
        <f>IFERROR(VLOOKUP($B304,APガラス性能一覧!$A$2:$M$6097,5,0),"")</f>
        <v/>
      </c>
      <c r="G304" s="68" t="str">
        <f>IFERROR(VLOOKUP($B304,APガラス性能一覧!$A$2:$M$6097,6,0),"")</f>
        <v/>
      </c>
      <c r="H304" s="68" t="str">
        <f>IFERROR(VLOOKUP($B304,APガラス性能一覧!$A$2:$M$6097,7,0),"")</f>
        <v/>
      </c>
      <c r="I304" s="68" t="str">
        <f>IFERROR(VLOOKUP($B304,APガラス性能一覧!$A$2:$M$6097,8,0),"")</f>
        <v/>
      </c>
      <c r="J304" s="68" t="str">
        <f>IFERROR(VLOOKUP($B304,APガラス性能一覧!$A$2:$M$6097,9,0),"")</f>
        <v/>
      </c>
      <c r="K304" s="68" t="str">
        <f>IFERROR(VLOOKUP($B304,APガラス性能一覧!$A$2:$M$6097,10,0),"")</f>
        <v/>
      </c>
      <c r="L304" s="68" t="str">
        <f>IFERROR(VLOOKUP($B304,APガラス性能一覧!$A$2:$M$6097,11,0),"")</f>
        <v/>
      </c>
      <c r="M304" s="68" t="str">
        <f>IFERROR(VLOOKUP($B304,APガラス性能一覧!$A$2:$M$6097,12,0),"")</f>
        <v/>
      </c>
      <c r="N304" s="68" t="str">
        <f>IFERROR(VLOOKUP($B304,APガラス性能一覧!$A$2:$M$6097,13,0),"")</f>
        <v/>
      </c>
    </row>
    <row r="305" spans="2:14" x14ac:dyDescent="0.4">
      <c r="B305" s="68" t="str">
        <f>IF($D$2="","",IF($E$2=0.65,IFERROR(IF(INDEX(APガラス性能一覧!A:A,MATCH(ROW(B299),APガラス性能一覧!$O:$O,0))="","",INDEX(APガラス性能一覧!A:A,MATCH(ROW(B299),APガラス性能一覧!$O:$O,0))),""),IFERROR(IF(INDEX(APガラス性能一覧!A:A,MATCH(ROW(B299),APガラス性能一覧!$N:$N,0))="","",INDEX(APガラス性能一覧!A:A,MATCH(ROW(B299),APガラス性能一覧!$N:$N,0))),"")))</f>
        <v/>
      </c>
      <c r="C305" s="68" t="str">
        <f>IFERROR(VLOOKUP($B305,APガラス性能一覧!$A$2:$M$6097,2,0),"")</f>
        <v/>
      </c>
      <c r="D305" s="68" t="str">
        <f>IFERROR(VLOOKUP($B305,APガラス性能一覧!$A$2:$M$6097,3,0),"")</f>
        <v/>
      </c>
      <c r="E305" s="68" t="str">
        <f>IFERROR(VLOOKUP($B305,APガラス性能一覧!$A$2:$M$6097,4,0),"")</f>
        <v/>
      </c>
      <c r="F305" s="68" t="str">
        <f>IFERROR(VLOOKUP($B305,APガラス性能一覧!$A$2:$M$6097,5,0),"")</f>
        <v/>
      </c>
      <c r="G305" s="68" t="str">
        <f>IFERROR(VLOOKUP($B305,APガラス性能一覧!$A$2:$M$6097,6,0),"")</f>
        <v/>
      </c>
      <c r="H305" s="68" t="str">
        <f>IFERROR(VLOOKUP($B305,APガラス性能一覧!$A$2:$M$6097,7,0),"")</f>
        <v/>
      </c>
      <c r="I305" s="68" t="str">
        <f>IFERROR(VLOOKUP($B305,APガラス性能一覧!$A$2:$M$6097,8,0),"")</f>
        <v/>
      </c>
      <c r="J305" s="68" t="str">
        <f>IFERROR(VLOOKUP($B305,APガラス性能一覧!$A$2:$M$6097,9,0),"")</f>
        <v/>
      </c>
      <c r="K305" s="68" t="str">
        <f>IFERROR(VLOOKUP($B305,APガラス性能一覧!$A$2:$M$6097,10,0),"")</f>
        <v/>
      </c>
      <c r="L305" s="68" t="str">
        <f>IFERROR(VLOOKUP($B305,APガラス性能一覧!$A$2:$M$6097,11,0),"")</f>
        <v/>
      </c>
      <c r="M305" s="68" t="str">
        <f>IFERROR(VLOOKUP($B305,APガラス性能一覧!$A$2:$M$6097,12,0),"")</f>
        <v/>
      </c>
      <c r="N305" s="68" t="str">
        <f>IFERROR(VLOOKUP($B305,APガラス性能一覧!$A$2:$M$6097,13,0),"")</f>
        <v/>
      </c>
    </row>
    <row r="306" spans="2:14" x14ac:dyDescent="0.4">
      <c r="B306" s="68" t="str">
        <f>IF($D$2="","",IF($E$2=0.65,IFERROR(IF(INDEX(APガラス性能一覧!A:A,MATCH(ROW(B300),APガラス性能一覧!$O:$O,0))="","",INDEX(APガラス性能一覧!A:A,MATCH(ROW(B300),APガラス性能一覧!$O:$O,0))),""),IFERROR(IF(INDEX(APガラス性能一覧!A:A,MATCH(ROW(B300),APガラス性能一覧!$N:$N,0))="","",INDEX(APガラス性能一覧!A:A,MATCH(ROW(B300),APガラス性能一覧!$N:$N,0))),"")))</f>
        <v/>
      </c>
      <c r="C306" s="68" t="str">
        <f>IFERROR(VLOOKUP($B306,APガラス性能一覧!$A$2:$M$6097,2,0),"")</f>
        <v/>
      </c>
      <c r="D306" s="68" t="str">
        <f>IFERROR(VLOOKUP($B306,APガラス性能一覧!$A$2:$M$6097,3,0),"")</f>
        <v/>
      </c>
      <c r="E306" s="68" t="str">
        <f>IFERROR(VLOOKUP($B306,APガラス性能一覧!$A$2:$M$6097,4,0),"")</f>
        <v/>
      </c>
      <c r="F306" s="68" t="str">
        <f>IFERROR(VLOOKUP($B306,APガラス性能一覧!$A$2:$M$6097,5,0),"")</f>
        <v/>
      </c>
      <c r="G306" s="68" t="str">
        <f>IFERROR(VLOOKUP($B306,APガラス性能一覧!$A$2:$M$6097,6,0),"")</f>
        <v/>
      </c>
      <c r="H306" s="68" t="str">
        <f>IFERROR(VLOOKUP($B306,APガラス性能一覧!$A$2:$M$6097,7,0),"")</f>
        <v/>
      </c>
      <c r="I306" s="68" t="str">
        <f>IFERROR(VLOOKUP($B306,APガラス性能一覧!$A$2:$M$6097,8,0),"")</f>
        <v/>
      </c>
      <c r="J306" s="68" t="str">
        <f>IFERROR(VLOOKUP($B306,APガラス性能一覧!$A$2:$M$6097,9,0),"")</f>
        <v/>
      </c>
      <c r="K306" s="68" t="str">
        <f>IFERROR(VLOOKUP($B306,APガラス性能一覧!$A$2:$M$6097,10,0),"")</f>
        <v/>
      </c>
      <c r="L306" s="68" t="str">
        <f>IFERROR(VLOOKUP($B306,APガラス性能一覧!$A$2:$M$6097,11,0),"")</f>
        <v/>
      </c>
      <c r="M306" s="68" t="str">
        <f>IFERROR(VLOOKUP($B306,APガラス性能一覧!$A$2:$M$6097,12,0),"")</f>
        <v/>
      </c>
      <c r="N306" s="68" t="str">
        <f>IFERROR(VLOOKUP($B306,APガラス性能一覧!$A$2:$M$6097,13,0),"")</f>
        <v/>
      </c>
    </row>
    <row r="307" spans="2:14" x14ac:dyDescent="0.4">
      <c r="B307" s="68" t="str">
        <f>IF($D$2="","",IF($E$2=0.65,IFERROR(IF(INDEX(APガラス性能一覧!A:A,MATCH(ROW(B301),APガラス性能一覧!$O:$O,0))="","",INDEX(APガラス性能一覧!A:A,MATCH(ROW(B301),APガラス性能一覧!$O:$O,0))),""),IFERROR(IF(INDEX(APガラス性能一覧!A:A,MATCH(ROW(B301),APガラス性能一覧!$N:$N,0))="","",INDEX(APガラス性能一覧!A:A,MATCH(ROW(B301),APガラス性能一覧!$N:$N,0))),"")))</f>
        <v/>
      </c>
      <c r="C307" s="68" t="str">
        <f>IFERROR(VLOOKUP($B307,APガラス性能一覧!$A$2:$M$6097,2,0),"")</f>
        <v/>
      </c>
      <c r="D307" s="68" t="str">
        <f>IFERROR(VLOOKUP($B307,APガラス性能一覧!$A$2:$M$6097,3,0),"")</f>
        <v/>
      </c>
      <c r="E307" s="68" t="str">
        <f>IFERROR(VLOOKUP($B307,APガラス性能一覧!$A$2:$M$6097,4,0),"")</f>
        <v/>
      </c>
      <c r="F307" s="68" t="str">
        <f>IFERROR(VLOOKUP($B307,APガラス性能一覧!$A$2:$M$6097,5,0),"")</f>
        <v/>
      </c>
      <c r="G307" s="68" t="str">
        <f>IFERROR(VLOOKUP($B307,APガラス性能一覧!$A$2:$M$6097,6,0),"")</f>
        <v/>
      </c>
      <c r="H307" s="68" t="str">
        <f>IFERROR(VLOOKUP($B307,APガラス性能一覧!$A$2:$M$6097,7,0),"")</f>
        <v/>
      </c>
      <c r="I307" s="68" t="str">
        <f>IFERROR(VLOOKUP($B307,APガラス性能一覧!$A$2:$M$6097,8,0),"")</f>
        <v/>
      </c>
      <c r="J307" s="68" t="str">
        <f>IFERROR(VLOOKUP($B307,APガラス性能一覧!$A$2:$M$6097,9,0),"")</f>
        <v/>
      </c>
      <c r="K307" s="68" t="str">
        <f>IFERROR(VLOOKUP($B307,APガラス性能一覧!$A$2:$M$6097,10,0),"")</f>
        <v/>
      </c>
      <c r="L307" s="68" t="str">
        <f>IFERROR(VLOOKUP($B307,APガラス性能一覧!$A$2:$M$6097,11,0),"")</f>
        <v/>
      </c>
      <c r="M307" s="68" t="str">
        <f>IFERROR(VLOOKUP($B307,APガラス性能一覧!$A$2:$M$6097,12,0),"")</f>
        <v/>
      </c>
      <c r="N307" s="68" t="str">
        <f>IFERROR(VLOOKUP($B307,APガラス性能一覧!$A$2:$M$6097,13,0),"")</f>
        <v/>
      </c>
    </row>
    <row r="308" spans="2:14" x14ac:dyDescent="0.4">
      <c r="B308" s="68" t="str">
        <f>IF($D$2="","",IF($E$2=0.65,IFERROR(IF(INDEX(APガラス性能一覧!A:A,MATCH(ROW(B302),APガラス性能一覧!$O:$O,0))="","",INDEX(APガラス性能一覧!A:A,MATCH(ROW(B302),APガラス性能一覧!$O:$O,0))),""),IFERROR(IF(INDEX(APガラス性能一覧!A:A,MATCH(ROW(B302),APガラス性能一覧!$N:$N,0))="","",INDEX(APガラス性能一覧!A:A,MATCH(ROW(B302),APガラス性能一覧!$N:$N,0))),"")))</f>
        <v/>
      </c>
      <c r="C308" s="68" t="str">
        <f>IFERROR(VLOOKUP($B308,APガラス性能一覧!$A$2:$M$6097,2,0),"")</f>
        <v/>
      </c>
      <c r="D308" s="68" t="str">
        <f>IFERROR(VLOOKUP($B308,APガラス性能一覧!$A$2:$M$6097,3,0),"")</f>
        <v/>
      </c>
      <c r="E308" s="68" t="str">
        <f>IFERROR(VLOOKUP($B308,APガラス性能一覧!$A$2:$M$6097,4,0),"")</f>
        <v/>
      </c>
      <c r="F308" s="68" t="str">
        <f>IFERROR(VLOOKUP($B308,APガラス性能一覧!$A$2:$M$6097,5,0),"")</f>
        <v/>
      </c>
      <c r="G308" s="68" t="str">
        <f>IFERROR(VLOOKUP($B308,APガラス性能一覧!$A$2:$M$6097,6,0),"")</f>
        <v/>
      </c>
      <c r="H308" s="68" t="str">
        <f>IFERROR(VLOOKUP($B308,APガラス性能一覧!$A$2:$M$6097,7,0),"")</f>
        <v/>
      </c>
      <c r="I308" s="68" t="str">
        <f>IFERROR(VLOOKUP($B308,APガラス性能一覧!$A$2:$M$6097,8,0),"")</f>
        <v/>
      </c>
      <c r="J308" s="68" t="str">
        <f>IFERROR(VLOOKUP($B308,APガラス性能一覧!$A$2:$M$6097,9,0),"")</f>
        <v/>
      </c>
      <c r="K308" s="68" t="str">
        <f>IFERROR(VLOOKUP($B308,APガラス性能一覧!$A$2:$M$6097,10,0),"")</f>
        <v/>
      </c>
      <c r="L308" s="68" t="str">
        <f>IFERROR(VLOOKUP($B308,APガラス性能一覧!$A$2:$M$6097,11,0),"")</f>
        <v/>
      </c>
      <c r="M308" s="68" t="str">
        <f>IFERROR(VLOOKUP($B308,APガラス性能一覧!$A$2:$M$6097,12,0),"")</f>
        <v/>
      </c>
      <c r="N308" s="68" t="str">
        <f>IFERROR(VLOOKUP($B308,APガラス性能一覧!$A$2:$M$6097,13,0),"")</f>
        <v/>
      </c>
    </row>
    <row r="309" spans="2:14" x14ac:dyDescent="0.4">
      <c r="B309" s="68" t="str">
        <f>IF($D$2="","",IF($E$2=0.65,IFERROR(IF(INDEX(APガラス性能一覧!A:A,MATCH(ROW(B303),APガラス性能一覧!$O:$O,0))="","",INDEX(APガラス性能一覧!A:A,MATCH(ROW(B303),APガラス性能一覧!$O:$O,0))),""),IFERROR(IF(INDEX(APガラス性能一覧!A:A,MATCH(ROW(B303),APガラス性能一覧!$N:$N,0))="","",INDEX(APガラス性能一覧!A:A,MATCH(ROW(B303),APガラス性能一覧!$N:$N,0))),"")))</f>
        <v/>
      </c>
      <c r="C309" s="68" t="str">
        <f>IFERROR(VLOOKUP($B309,APガラス性能一覧!$A$2:$M$6097,2,0),"")</f>
        <v/>
      </c>
      <c r="D309" s="68" t="str">
        <f>IFERROR(VLOOKUP($B309,APガラス性能一覧!$A$2:$M$6097,3,0),"")</f>
        <v/>
      </c>
      <c r="E309" s="68" t="str">
        <f>IFERROR(VLOOKUP($B309,APガラス性能一覧!$A$2:$M$6097,4,0),"")</f>
        <v/>
      </c>
      <c r="F309" s="68" t="str">
        <f>IFERROR(VLOOKUP($B309,APガラス性能一覧!$A$2:$M$6097,5,0),"")</f>
        <v/>
      </c>
      <c r="G309" s="68" t="str">
        <f>IFERROR(VLOOKUP($B309,APガラス性能一覧!$A$2:$M$6097,6,0),"")</f>
        <v/>
      </c>
      <c r="H309" s="68" t="str">
        <f>IFERROR(VLOOKUP($B309,APガラス性能一覧!$A$2:$M$6097,7,0),"")</f>
        <v/>
      </c>
      <c r="I309" s="68" t="str">
        <f>IFERROR(VLOOKUP($B309,APガラス性能一覧!$A$2:$M$6097,8,0),"")</f>
        <v/>
      </c>
      <c r="J309" s="68" t="str">
        <f>IFERROR(VLOOKUP($B309,APガラス性能一覧!$A$2:$M$6097,9,0),"")</f>
        <v/>
      </c>
      <c r="K309" s="68" t="str">
        <f>IFERROR(VLOOKUP($B309,APガラス性能一覧!$A$2:$M$6097,10,0),"")</f>
        <v/>
      </c>
      <c r="L309" s="68" t="str">
        <f>IFERROR(VLOOKUP($B309,APガラス性能一覧!$A$2:$M$6097,11,0),"")</f>
        <v/>
      </c>
      <c r="M309" s="68" t="str">
        <f>IFERROR(VLOOKUP($B309,APガラス性能一覧!$A$2:$M$6097,12,0),"")</f>
        <v/>
      </c>
      <c r="N309" s="68" t="str">
        <f>IFERROR(VLOOKUP($B309,APガラス性能一覧!$A$2:$M$6097,13,0),"")</f>
        <v/>
      </c>
    </row>
    <row r="310" spans="2:14" x14ac:dyDescent="0.4">
      <c r="B310" s="68" t="str">
        <f>IF($D$2="","",IF($E$2=0.65,IFERROR(IF(INDEX(APガラス性能一覧!A:A,MATCH(ROW(B304),APガラス性能一覧!$O:$O,0))="","",INDEX(APガラス性能一覧!A:A,MATCH(ROW(B304),APガラス性能一覧!$O:$O,0))),""),IFERROR(IF(INDEX(APガラス性能一覧!A:A,MATCH(ROW(B304),APガラス性能一覧!$N:$N,0))="","",INDEX(APガラス性能一覧!A:A,MATCH(ROW(B304),APガラス性能一覧!$N:$N,0))),"")))</f>
        <v/>
      </c>
      <c r="C310" s="68" t="str">
        <f>IFERROR(VLOOKUP($B310,APガラス性能一覧!$A$2:$M$6097,2,0),"")</f>
        <v/>
      </c>
      <c r="D310" s="68" t="str">
        <f>IFERROR(VLOOKUP($B310,APガラス性能一覧!$A$2:$M$6097,3,0),"")</f>
        <v/>
      </c>
      <c r="E310" s="68" t="str">
        <f>IFERROR(VLOOKUP($B310,APガラス性能一覧!$A$2:$M$6097,4,0),"")</f>
        <v/>
      </c>
      <c r="F310" s="68" t="str">
        <f>IFERROR(VLOOKUP($B310,APガラス性能一覧!$A$2:$M$6097,5,0),"")</f>
        <v/>
      </c>
      <c r="G310" s="68" t="str">
        <f>IFERROR(VLOOKUP($B310,APガラス性能一覧!$A$2:$M$6097,6,0),"")</f>
        <v/>
      </c>
      <c r="H310" s="68" t="str">
        <f>IFERROR(VLOOKUP($B310,APガラス性能一覧!$A$2:$M$6097,7,0),"")</f>
        <v/>
      </c>
      <c r="I310" s="68" t="str">
        <f>IFERROR(VLOOKUP($B310,APガラス性能一覧!$A$2:$M$6097,8,0),"")</f>
        <v/>
      </c>
      <c r="J310" s="68" t="str">
        <f>IFERROR(VLOOKUP($B310,APガラス性能一覧!$A$2:$M$6097,9,0),"")</f>
        <v/>
      </c>
      <c r="K310" s="68" t="str">
        <f>IFERROR(VLOOKUP($B310,APガラス性能一覧!$A$2:$M$6097,10,0),"")</f>
        <v/>
      </c>
      <c r="L310" s="68" t="str">
        <f>IFERROR(VLOOKUP($B310,APガラス性能一覧!$A$2:$M$6097,11,0),"")</f>
        <v/>
      </c>
      <c r="M310" s="68" t="str">
        <f>IFERROR(VLOOKUP($B310,APガラス性能一覧!$A$2:$M$6097,12,0),"")</f>
        <v/>
      </c>
      <c r="N310" s="68" t="str">
        <f>IFERROR(VLOOKUP($B310,APガラス性能一覧!$A$2:$M$6097,13,0),"")</f>
        <v/>
      </c>
    </row>
    <row r="311" spans="2:14" x14ac:dyDescent="0.4">
      <c r="B311" s="68" t="str">
        <f>IF($D$2="","",IF($E$2=0.65,IFERROR(IF(INDEX(APガラス性能一覧!A:A,MATCH(ROW(B305),APガラス性能一覧!$O:$O,0))="","",INDEX(APガラス性能一覧!A:A,MATCH(ROW(B305),APガラス性能一覧!$O:$O,0))),""),IFERROR(IF(INDEX(APガラス性能一覧!A:A,MATCH(ROW(B305),APガラス性能一覧!$N:$N,0))="","",INDEX(APガラス性能一覧!A:A,MATCH(ROW(B305),APガラス性能一覧!$N:$N,0))),"")))</f>
        <v/>
      </c>
      <c r="C311" s="68" t="str">
        <f>IFERROR(VLOOKUP($B311,APガラス性能一覧!$A$2:$M$6097,2,0),"")</f>
        <v/>
      </c>
      <c r="D311" s="68" t="str">
        <f>IFERROR(VLOOKUP($B311,APガラス性能一覧!$A$2:$M$6097,3,0),"")</f>
        <v/>
      </c>
      <c r="E311" s="68" t="str">
        <f>IFERROR(VLOOKUP($B311,APガラス性能一覧!$A$2:$M$6097,4,0),"")</f>
        <v/>
      </c>
      <c r="F311" s="68" t="str">
        <f>IFERROR(VLOOKUP($B311,APガラス性能一覧!$A$2:$M$6097,5,0),"")</f>
        <v/>
      </c>
      <c r="G311" s="68" t="str">
        <f>IFERROR(VLOOKUP($B311,APガラス性能一覧!$A$2:$M$6097,6,0),"")</f>
        <v/>
      </c>
      <c r="H311" s="68" t="str">
        <f>IFERROR(VLOOKUP($B311,APガラス性能一覧!$A$2:$M$6097,7,0),"")</f>
        <v/>
      </c>
      <c r="I311" s="68" t="str">
        <f>IFERROR(VLOOKUP($B311,APガラス性能一覧!$A$2:$M$6097,8,0),"")</f>
        <v/>
      </c>
      <c r="J311" s="68" t="str">
        <f>IFERROR(VLOOKUP($B311,APガラス性能一覧!$A$2:$M$6097,9,0),"")</f>
        <v/>
      </c>
      <c r="K311" s="68" t="str">
        <f>IFERROR(VLOOKUP($B311,APガラス性能一覧!$A$2:$M$6097,10,0),"")</f>
        <v/>
      </c>
      <c r="L311" s="68" t="str">
        <f>IFERROR(VLOOKUP($B311,APガラス性能一覧!$A$2:$M$6097,11,0),"")</f>
        <v/>
      </c>
      <c r="M311" s="68" t="str">
        <f>IFERROR(VLOOKUP($B311,APガラス性能一覧!$A$2:$M$6097,12,0),"")</f>
        <v/>
      </c>
      <c r="N311" s="68" t="str">
        <f>IFERROR(VLOOKUP($B311,APガラス性能一覧!$A$2:$M$6097,13,0),"")</f>
        <v/>
      </c>
    </row>
    <row r="312" spans="2:14" x14ac:dyDescent="0.4">
      <c r="B312" s="68" t="str">
        <f>IF($D$2="","",IF($E$2=0.65,IFERROR(IF(INDEX(APガラス性能一覧!A:A,MATCH(ROW(B306),APガラス性能一覧!$O:$O,0))="","",INDEX(APガラス性能一覧!A:A,MATCH(ROW(B306),APガラス性能一覧!$O:$O,0))),""),IFERROR(IF(INDEX(APガラス性能一覧!A:A,MATCH(ROW(B306),APガラス性能一覧!$N:$N,0))="","",INDEX(APガラス性能一覧!A:A,MATCH(ROW(B306),APガラス性能一覧!$N:$N,0))),"")))</f>
        <v/>
      </c>
      <c r="C312" s="68" t="str">
        <f>IFERROR(VLOOKUP($B312,APガラス性能一覧!$A$2:$M$6097,2,0),"")</f>
        <v/>
      </c>
      <c r="D312" s="68" t="str">
        <f>IFERROR(VLOOKUP($B312,APガラス性能一覧!$A$2:$M$6097,3,0),"")</f>
        <v/>
      </c>
      <c r="E312" s="68" t="str">
        <f>IFERROR(VLOOKUP($B312,APガラス性能一覧!$A$2:$M$6097,4,0),"")</f>
        <v/>
      </c>
      <c r="F312" s="68" t="str">
        <f>IFERROR(VLOOKUP($B312,APガラス性能一覧!$A$2:$M$6097,5,0),"")</f>
        <v/>
      </c>
      <c r="G312" s="68" t="str">
        <f>IFERROR(VLOOKUP($B312,APガラス性能一覧!$A$2:$M$6097,6,0),"")</f>
        <v/>
      </c>
      <c r="H312" s="68" t="str">
        <f>IFERROR(VLOOKUP($B312,APガラス性能一覧!$A$2:$M$6097,7,0),"")</f>
        <v/>
      </c>
      <c r="I312" s="68" t="str">
        <f>IFERROR(VLOOKUP($B312,APガラス性能一覧!$A$2:$M$6097,8,0),"")</f>
        <v/>
      </c>
      <c r="J312" s="68" t="str">
        <f>IFERROR(VLOOKUP($B312,APガラス性能一覧!$A$2:$M$6097,9,0),"")</f>
        <v/>
      </c>
      <c r="K312" s="68" t="str">
        <f>IFERROR(VLOOKUP($B312,APガラス性能一覧!$A$2:$M$6097,10,0),"")</f>
        <v/>
      </c>
      <c r="L312" s="68" t="str">
        <f>IFERROR(VLOOKUP($B312,APガラス性能一覧!$A$2:$M$6097,11,0),"")</f>
        <v/>
      </c>
      <c r="M312" s="68" t="str">
        <f>IFERROR(VLOOKUP($B312,APガラス性能一覧!$A$2:$M$6097,12,0),"")</f>
        <v/>
      </c>
      <c r="N312" s="68" t="str">
        <f>IFERROR(VLOOKUP($B312,APガラス性能一覧!$A$2:$M$6097,13,0),"")</f>
        <v/>
      </c>
    </row>
    <row r="313" spans="2:14" x14ac:dyDescent="0.4">
      <c r="B313" s="68" t="str">
        <f>IF($D$2="","",IF($E$2=0.65,IFERROR(IF(INDEX(APガラス性能一覧!A:A,MATCH(ROW(B307),APガラス性能一覧!$O:$O,0))="","",INDEX(APガラス性能一覧!A:A,MATCH(ROW(B307),APガラス性能一覧!$O:$O,0))),""),IFERROR(IF(INDEX(APガラス性能一覧!A:A,MATCH(ROW(B307),APガラス性能一覧!$N:$N,0))="","",INDEX(APガラス性能一覧!A:A,MATCH(ROW(B307),APガラス性能一覧!$N:$N,0))),"")))</f>
        <v/>
      </c>
      <c r="C313" s="68" t="str">
        <f>IFERROR(VLOOKUP($B313,APガラス性能一覧!$A$2:$M$6097,2,0),"")</f>
        <v/>
      </c>
      <c r="D313" s="68" t="str">
        <f>IFERROR(VLOOKUP($B313,APガラス性能一覧!$A$2:$M$6097,3,0),"")</f>
        <v/>
      </c>
      <c r="E313" s="68" t="str">
        <f>IFERROR(VLOOKUP($B313,APガラス性能一覧!$A$2:$M$6097,4,0),"")</f>
        <v/>
      </c>
      <c r="F313" s="68" t="str">
        <f>IFERROR(VLOOKUP($B313,APガラス性能一覧!$A$2:$M$6097,5,0),"")</f>
        <v/>
      </c>
      <c r="G313" s="68" t="str">
        <f>IFERROR(VLOOKUP($B313,APガラス性能一覧!$A$2:$M$6097,6,0),"")</f>
        <v/>
      </c>
      <c r="H313" s="68" t="str">
        <f>IFERROR(VLOOKUP($B313,APガラス性能一覧!$A$2:$M$6097,7,0),"")</f>
        <v/>
      </c>
      <c r="I313" s="68" t="str">
        <f>IFERROR(VLOOKUP($B313,APガラス性能一覧!$A$2:$M$6097,8,0),"")</f>
        <v/>
      </c>
      <c r="J313" s="68" t="str">
        <f>IFERROR(VLOOKUP($B313,APガラス性能一覧!$A$2:$M$6097,9,0),"")</f>
        <v/>
      </c>
      <c r="K313" s="68" t="str">
        <f>IFERROR(VLOOKUP($B313,APガラス性能一覧!$A$2:$M$6097,10,0),"")</f>
        <v/>
      </c>
      <c r="L313" s="68" t="str">
        <f>IFERROR(VLOOKUP($B313,APガラス性能一覧!$A$2:$M$6097,11,0),"")</f>
        <v/>
      </c>
      <c r="M313" s="68" t="str">
        <f>IFERROR(VLOOKUP($B313,APガラス性能一覧!$A$2:$M$6097,12,0),"")</f>
        <v/>
      </c>
      <c r="N313" s="68" t="str">
        <f>IFERROR(VLOOKUP($B313,APガラス性能一覧!$A$2:$M$6097,13,0),"")</f>
        <v/>
      </c>
    </row>
    <row r="314" spans="2:14" x14ac:dyDescent="0.4">
      <c r="B314" s="68" t="str">
        <f>IF($D$2="","",IF($E$2=0.65,IFERROR(IF(INDEX(APガラス性能一覧!A:A,MATCH(ROW(B308),APガラス性能一覧!$O:$O,0))="","",INDEX(APガラス性能一覧!A:A,MATCH(ROW(B308),APガラス性能一覧!$O:$O,0))),""),IFERROR(IF(INDEX(APガラス性能一覧!A:A,MATCH(ROW(B308),APガラス性能一覧!$N:$N,0))="","",INDEX(APガラス性能一覧!A:A,MATCH(ROW(B308),APガラス性能一覧!$N:$N,0))),"")))</f>
        <v/>
      </c>
      <c r="C314" s="68" t="str">
        <f>IFERROR(VLOOKUP($B314,APガラス性能一覧!$A$2:$M$6097,2,0),"")</f>
        <v/>
      </c>
      <c r="D314" s="68" t="str">
        <f>IFERROR(VLOOKUP($B314,APガラス性能一覧!$A$2:$M$6097,3,0),"")</f>
        <v/>
      </c>
      <c r="E314" s="68" t="str">
        <f>IFERROR(VLOOKUP($B314,APガラス性能一覧!$A$2:$M$6097,4,0),"")</f>
        <v/>
      </c>
      <c r="F314" s="68" t="str">
        <f>IFERROR(VLOOKUP($B314,APガラス性能一覧!$A$2:$M$6097,5,0),"")</f>
        <v/>
      </c>
      <c r="G314" s="68" t="str">
        <f>IFERROR(VLOOKUP($B314,APガラス性能一覧!$A$2:$M$6097,6,0),"")</f>
        <v/>
      </c>
      <c r="H314" s="68" t="str">
        <f>IFERROR(VLOOKUP($B314,APガラス性能一覧!$A$2:$M$6097,7,0),"")</f>
        <v/>
      </c>
      <c r="I314" s="68" t="str">
        <f>IFERROR(VLOOKUP($B314,APガラス性能一覧!$A$2:$M$6097,8,0),"")</f>
        <v/>
      </c>
      <c r="J314" s="68" t="str">
        <f>IFERROR(VLOOKUP($B314,APガラス性能一覧!$A$2:$M$6097,9,0),"")</f>
        <v/>
      </c>
      <c r="K314" s="68" t="str">
        <f>IFERROR(VLOOKUP($B314,APガラス性能一覧!$A$2:$M$6097,10,0),"")</f>
        <v/>
      </c>
      <c r="L314" s="68" t="str">
        <f>IFERROR(VLOOKUP($B314,APガラス性能一覧!$A$2:$M$6097,11,0),"")</f>
        <v/>
      </c>
      <c r="M314" s="68" t="str">
        <f>IFERROR(VLOOKUP($B314,APガラス性能一覧!$A$2:$M$6097,12,0),"")</f>
        <v/>
      </c>
      <c r="N314" s="68" t="str">
        <f>IFERROR(VLOOKUP($B314,APガラス性能一覧!$A$2:$M$6097,13,0),"")</f>
        <v/>
      </c>
    </row>
    <row r="315" spans="2:14" x14ac:dyDescent="0.4">
      <c r="B315" s="68" t="str">
        <f>IF($D$2="","",IF($E$2=0.65,IFERROR(IF(INDEX(APガラス性能一覧!A:A,MATCH(ROW(B309),APガラス性能一覧!$O:$O,0))="","",INDEX(APガラス性能一覧!A:A,MATCH(ROW(B309),APガラス性能一覧!$O:$O,0))),""),IFERROR(IF(INDEX(APガラス性能一覧!A:A,MATCH(ROW(B309),APガラス性能一覧!$N:$N,0))="","",INDEX(APガラス性能一覧!A:A,MATCH(ROW(B309),APガラス性能一覧!$N:$N,0))),"")))</f>
        <v/>
      </c>
      <c r="C315" s="68" t="str">
        <f>IFERROR(VLOOKUP($B315,APガラス性能一覧!$A$2:$M$6097,2,0),"")</f>
        <v/>
      </c>
      <c r="D315" s="68" t="str">
        <f>IFERROR(VLOOKUP($B315,APガラス性能一覧!$A$2:$M$6097,3,0),"")</f>
        <v/>
      </c>
      <c r="E315" s="68" t="str">
        <f>IFERROR(VLOOKUP($B315,APガラス性能一覧!$A$2:$M$6097,4,0),"")</f>
        <v/>
      </c>
      <c r="F315" s="68" t="str">
        <f>IFERROR(VLOOKUP($B315,APガラス性能一覧!$A$2:$M$6097,5,0),"")</f>
        <v/>
      </c>
      <c r="G315" s="68" t="str">
        <f>IFERROR(VLOOKUP($B315,APガラス性能一覧!$A$2:$M$6097,6,0),"")</f>
        <v/>
      </c>
      <c r="H315" s="68" t="str">
        <f>IFERROR(VLOOKUP($B315,APガラス性能一覧!$A$2:$M$6097,7,0),"")</f>
        <v/>
      </c>
      <c r="I315" s="68" t="str">
        <f>IFERROR(VLOOKUP($B315,APガラス性能一覧!$A$2:$M$6097,8,0),"")</f>
        <v/>
      </c>
      <c r="J315" s="68" t="str">
        <f>IFERROR(VLOOKUP($B315,APガラス性能一覧!$A$2:$M$6097,9,0),"")</f>
        <v/>
      </c>
      <c r="K315" s="68" t="str">
        <f>IFERROR(VLOOKUP($B315,APガラス性能一覧!$A$2:$M$6097,10,0),"")</f>
        <v/>
      </c>
      <c r="L315" s="68" t="str">
        <f>IFERROR(VLOOKUP($B315,APガラス性能一覧!$A$2:$M$6097,11,0),"")</f>
        <v/>
      </c>
      <c r="M315" s="68" t="str">
        <f>IFERROR(VLOOKUP($B315,APガラス性能一覧!$A$2:$M$6097,12,0),"")</f>
        <v/>
      </c>
      <c r="N315" s="68" t="str">
        <f>IFERROR(VLOOKUP($B315,APガラス性能一覧!$A$2:$M$6097,13,0),"")</f>
        <v/>
      </c>
    </row>
    <row r="316" spans="2:14" x14ac:dyDescent="0.4">
      <c r="B316" s="68" t="str">
        <f>IF($D$2="","",IF($E$2=0.65,IFERROR(IF(INDEX(APガラス性能一覧!A:A,MATCH(ROW(B310),APガラス性能一覧!$O:$O,0))="","",INDEX(APガラス性能一覧!A:A,MATCH(ROW(B310),APガラス性能一覧!$O:$O,0))),""),IFERROR(IF(INDEX(APガラス性能一覧!A:A,MATCH(ROW(B310),APガラス性能一覧!$N:$N,0))="","",INDEX(APガラス性能一覧!A:A,MATCH(ROW(B310),APガラス性能一覧!$N:$N,0))),"")))</f>
        <v/>
      </c>
      <c r="C316" s="68" t="str">
        <f>IFERROR(VLOOKUP($B316,APガラス性能一覧!$A$2:$M$6097,2,0),"")</f>
        <v/>
      </c>
      <c r="D316" s="68" t="str">
        <f>IFERROR(VLOOKUP($B316,APガラス性能一覧!$A$2:$M$6097,3,0),"")</f>
        <v/>
      </c>
      <c r="E316" s="68" t="str">
        <f>IFERROR(VLOOKUP($B316,APガラス性能一覧!$A$2:$M$6097,4,0),"")</f>
        <v/>
      </c>
      <c r="F316" s="68" t="str">
        <f>IFERROR(VLOOKUP($B316,APガラス性能一覧!$A$2:$M$6097,5,0),"")</f>
        <v/>
      </c>
      <c r="G316" s="68" t="str">
        <f>IFERROR(VLOOKUP($B316,APガラス性能一覧!$A$2:$M$6097,6,0),"")</f>
        <v/>
      </c>
      <c r="H316" s="68" t="str">
        <f>IFERROR(VLOOKUP($B316,APガラス性能一覧!$A$2:$M$6097,7,0),"")</f>
        <v/>
      </c>
      <c r="I316" s="68" t="str">
        <f>IFERROR(VLOOKUP($B316,APガラス性能一覧!$A$2:$M$6097,8,0),"")</f>
        <v/>
      </c>
      <c r="J316" s="68" t="str">
        <f>IFERROR(VLOOKUP($B316,APガラス性能一覧!$A$2:$M$6097,9,0),"")</f>
        <v/>
      </c>
      <c r="K316" s="68" t="str">
        <f>IFERROR(VLOOKUP($B316,APガラス性能一覧!$A$2:$M$6097,10,0),"")</f>
        <v/>
      </c>
      <c r="L316" s="68" t="str">
        <f>IFERROR(VLOOKUP($B316,APガラス性能一覧!$A$2:$M$6097,11,0),"")</f>
        <v/>
      </c>
      <c r="M316" s="68" t="str">
        <f>IFERROR(VLOOKUP($B316,APガラス性能一覧!$A$2:$M$6097,12,0),"")</f>
        <v/>
      </c>
      <c r="N316" s="68" t="str">
        <f>IFERROR(VLOOKUP($B316,APガラス性能一覧!$A$2:$M$6097,13,0),"")</f>
        <v/>
      </c>
    </row>
    <row r="317" spans="2:14" x14ac:dyDescent="0.4">
      <c r="B317" s="68" t="str">
        <f>IF($D$2="","",IF($E$2=0.65,IFERROR(IF(INDEX(APガラス性能一覧!A:A,MATCH(ROW(B311),APガラス性能一覧!$O:$O,0))="","",INDEX(APガラス性能一覧!A:A,MATCH(ROW(B311),APガラス性能一覧!$O:$O,0))),""),IFERROR(IF(INDEX(APガラス性能一覧!A:A,MATCH(ROW(B311),APガラス性能一覧!$N:$N,0))="","",INDEX(APガラス性能一覧!A:A,MATCH(ROW(B311),APガラス性能一覧!$N:$N,0))),"")))</f>
        <v/>
      </c>
      <c r="C317" s="68" t="str">
        <f>IFERROR(VLOOKUP($B317,APガラス性能一覧!$A$2:$M$6097,2,0),"")</f>
        <v/>
      </c>
      <c r="D317" s="68" t="str">
        <f>IFERROR(VLOOKUP($B317,APガラス性能一覧!$A$2:$M$6097,3,0),"")</f>
        <v/>
      </c>
      <c r="E317" s="68" t="str">
        <f>IFERROR(VLOOKUP($B317,APガラス性能一覧!$A$2:$M$6097,4,0),"")</f>
        <v/>
      </c>
      <c r="F317" s="68" t="str">
        <f>IFERROR(VLOOKUP($B317,APガラス性能一覧!$A$2:$M$6097,5,0),"")</f>
        <v/>
      </c>
      <c r="G317" s="68" t="str">
        <f>IFERROR(VLOOKUP($B317,APガラス性能一覧!$A$2:$M$6097,6,0),"")</f>
        <v/>
      </c>
      <c r="H317" s="68" t="str">
        <f>IFERROR(VLOOKUP($B317,APガラス性能一覧!$A$2:$M$6097,7,0),"")</f>
        <v/>
      </c>
      <c r="I317" s="68" t="str">
        <f>IFERROR(VLOOKUP($B317,APガラス性能一覧!$A$2:$M$6097,8,0),"")</f>
        <v/>
      </c>
      <c r="J317" s="68" t="str">
        <f>IFERROR(VLOOKUP($B317,APガラス性能一覧!$A$2:$M$6097,9,0),"")</f>
        <v/>
      </c>
      <c r="K317" s="68" t="str">
        <f>IFERROR(VLOOKUP($B317,APガラス性能一覧!$A$2:$M$6097,10,0),"")</f>
        <v/>
      </c>
      <c r="L317" s="68" t="str">
        <f>IFERROR(VLOOKUP($B317,APガラス性能一覧!$A$2:$M$6097,11,0),"")</f>
        <v/>
      </c>
      <c r="M317" s="68" t="str">
        <f>IFERROR(VLOOKUP($B317,APガラス性能一覧!$A$2:$M$6097,12,0),"")</f>
        <v/>
      </c>
      <c r="N317" s="68" t="str">
        <f>IFERROR(VLOOKUP($B317,APガラス性能一覧!$A$2:$M$6097,13,0),"")</f>
        <v/>
      </c>
    </row>
    <row r="318" spans="2:14" x14ac:dyDescent="0.4">
      <c r="B318" s="68" t="str">
        <f>IF($D$2="","",IF($E$2=0.65,IFERROR(IF(INDEX(APガラス性能一覧!A:A,MATCH(ROW(B312),APガラス性能一覧!$O:$O,0))="","",INDEX(APガラス性能一覧!A:A,MATCH(ROW(B312),APガラス性能一覧!$O:$O,0))),""),IFERROR(IF(INDEX(APガラス性能一覧!A:A,MATCH(ROW(B312),APガラス性能一覧!$N:$N,0))="","",INDEX(APガラス性能一覧!A:A,MATCH(ROW(B312),APガラス性能一覧!$N:$N,0))),"")))</f>
        <v/>
      </c>
      <c r="C318" s="68" t="str">
        <f>IFERROR(VLOOKUP($B318,APガラス性能一覧!$A$2:$M$6097,2,0),"")</f>
        <v/>
      </c>
      <c r="D318" s="68" t="str">
        <f>IFERROR(VLOOKUP($B318,APガラス性能一覧!$A$2:$M$6097,3,0),"")</f>
        <v/>
      </c>
      <c r="E318" s="68" t="str">
        <f>IFERROR(VLOOKUP($B318,APガラス性能一覧!$A$2:$M$6097,4,0),"")</f>
        <v/>
      </c>
      <c r="F318" s="68" t="str">
        <f>IFERROR(VLOOKUP($B318,APガラス性能一覧!$A$2:$M$6097,5,0),"")</f>
        <v/>
      </c>
      <c r="G318" s="68" t="str">
        <f>IFERROR(VLOOKUP($B318,APガラス性能一覧!$A$2:$M$6097,6,0),"")</f>
        <v/>
      </c>
      <c r="H318" s="68" t="str">
        <f>IFERROR(VLOOKUP($B318,APガラス性能一覧!$A$2:$M$6097,7,0),"")</f>
        <v/>
      </c>
      <c r="I318" s="68" t="str">
        <f>IFERROR(VLOOKUP($B318,APガラス性能一覧!$A$2:$M$6097,8,0),"")</f>
        <v/>
      </c>
      <c r="J318" s="68" t="str">
        <f>IFERROR(VLOOKUP($B318,APガラス性能一覧!$A$2:$M$6097,9,0),"")</f>
        <v/>
      </c>
      <c r="K318" s="68" t="str">
        <f>IFERROR(VLOOKUP($B318,APガラス性能一覧!$A$2:$M$6097,10,0),"")</f>
        <v/>
      </c>
      <c r="L318" s="68" t="str">
        <f>IFERROR(VLOOKUP($B318,APガラス性能一覧!$A$2:$M$6097,11,0),"")</f>
        <v/>
      </c>
      <c r="M318" s="68" t="str">
        <f>IFERROR(VLOOKUP($B318,APガラス性能一覧!$A$2:$M$6097,12,0),"")</f>
        <v/>
      </c>
      <c r="N318" s="68" t="str">
        <f>IFERROR(VLOOKUP($B318,APガラス性能一覧!$A$2:$M$6097,13,0),"")</f>
        <v/>
      </c>
    </row>
    <row r="319" spans="2:14" x14ac:dyDescent="0.4">
      <c r="B319" s="68" t="str">
        <f>IF($D$2="","",IF($E$2=0.65,IFERROR(IF(INDEX(APガラス性能一覧!A:A,MATCH(ROW(B313),APガラス性能一覧!$O:$O,0))="","",INDEX(APガラス性能一覧!A:A,MATCH(ROW(B313),APガラス性能一覧!$O:$O,0))),""),IFERROR(IF(INDEX(APガラス性能一覧!A:A,MATCH(ROW(B313),APガラス性能一覧!$N:$N,0))="","",INDEX(APガラス性能一覧!A:A,MATCH(ROW(B313),APガラス性能一覧!$N:$N,0))),"")))</f>
        <v/>
      </c>
      <c r="C319" s="68" t="str">
        <f>IFERROR(VLOOKUP($B319,APガラス性能一覧!$A$2:$M$6097,2,0),"")</f>
        <v/>
      </c>
      <c r="D319" s="68" t="str">
        <f>IFERROR(VLOOKUP($B319,APガラス性能一覧!$A$2:$M$6097,3,0),"")</f>
        <v/>
      </c>
      <c r="E319" s="68" t="str">
        <f>IFERROR(VLOOKUP($B319,APガラス性能一覧!$A$2:$M$6097,4,0),"")</f>
        <v/>
      </c>
      <c r="F319" s="68" t="str">
        <f>IFERROR(VLOOKUP($B319,APガラス性能一覧!$A$2:$M$6097,5,0),"")</f>
        <v/>
      </c>
      <c r="G319" s="68" t="str">
        <f>IFERROR(VLOOKUP($B319,APガラス性能一覧!$A$2:$M$6097,6,0),"")</f>
        <v/>
      </c>
      <c r="H319" s="68" t="str">
        <f>IFERROR(VLOOKUP($B319,APガラス性能一覧!$A$2:$M$6097,7,0),"")</f>
        <v/>
      </c>
      <c r="I319" s="68" t="str">
        <f>IFERROR(VLOOKUP($B319,APガラス性能一覧!$A$2:$M$6097,8,0),"")</f>
        <v/>
      </c>
      <c r="J319" s="68" t="str">
        <f>IFERROR(VLOOKUP($B319,APガラス性能一覧!$A$2:$M$6097,9,0),"")</f>
        <v/>
      </c>
      <c r="K319" s="68" t="str">
        <f>IFERROR(VLOOKUP($B319,APガラス性能一覧!$A$2:$M$6097,10,0),"")</f>
        <v/>
      </c>
      <c r="L319" s="68" t="str">
        <f>IFERROR(VLOOKUP($B319,APガラス性能一覧!$A$2:$M$6097,11,0),"")</f>
        <v/>
      </c>
      <c r="M319" s="68" t="str">
        <f>IFERROR(VLOOKUP($B319,APガラス性能一覧!$A$2:$M$6097,12,0),"")</f>
        <v/>
      </c>
      <c r="N319" s="68" t="str">
        <f>IFERROR(VLOOKUP($B319,APガラス性能一覧!$A$2:$M$6097,13,0),"")</f>
        <v/>
      </c>
    </row>
    <row r="320" spans="2:14" x14ac:dyDescent="0.4">
      <c r="B320" s="68" t="str">
        <f>IF($D$2="","",IF($E$2=0.65,IFERROR(IF(INDEX(APガラス性能一覧!A:A,MATCH(ROW(B314),APガラス性能一覧!$O:$O,0))="","",INDEX(APガラス性能一覧!A:A,MATCH(ROW(B314),APガラス性能一覧!$O:$O,0))),""),IFERROR(IF(INDEX(APガラス性能一覧!A:A,MATCH(ROW(B314),APガラス性能一覧!$N:$N,0))="","",INDEX(APガラス性能一覧!A:A,MATCH(ROW(B314),APガラス性能一覧!$N:$N,0))),"")))</f>
        <v/>
      </c>
      <c r="C320" s="68" t="str">
        <f>IFERROR(VLOOKUP($B320,APガラス性能一覧!$A$2:$M$6097,2,0),"")</f>
        <v/>
      </c>
      <c r="D320" s="68" t="str">
        <f>IFERROR(VLOOKUP($B320,APガラス性能一覧!$A$2:$M$6097,3,0),"")</f>
        <v/>
      </c>
      <c r="E320" s="68" t="str">
        <f>IFERROR(VLOOKUP($B320,APガラス性能一覧!$A$2:$M$6097,4,0),"")</f>
        <v/>
      </c>
      <c r="F320" s="68" t="str">
        <f>IFERROR(VLOOKUP($B320,APガラス性能一覧!$A$2:$M$6097,5,0),"")</f>
        <v/>
      </c>
      <c r="G320" s="68" t="str">
        <f>IFERROR(VLOOKUP($B320,APガラス性能一覧!$A$2:$M$6097,6,0),"")</f>
        <v/>
      </c>
      <c r="H320" s="68" t="str">
        <f>IFERROR(VLOOKUP($B320,APガラス性能一覧!$A$2:$M$6097,7,0),"")</f>
        <v/>
      </c>
      <c r="I320" s="68" t="str">
        <f>IFERROR(VLOOKUP($B320,APガラス性能一覧!$A$2:$M$6097,8,0),"")</f>
        <v/>
      </c>
      <c r="J320" s="68" t="str">
        <f>IFERROR(VLOOKUP($B320,APガラス性能一覧!$A$2:$M$6097,9,0),"")</f>
        <v/>
      </c>
      <c r="K320" s="68" t="str">
        <f>IFERROR(VLOOKUP($B320,APガラス性能一覧!$A$2:$M$6097,10,0),"")</f>
        <v/>
      </c>
      <c r="L320" s="68" t="str">
        <f>IFERROR(VLOOKUP($B320,APガラス性能一覧!$A$2:$M$6097,11,0),"")</f>
        <v/>
      </c>
      <c r="M320" s="68" t="str">
        <f>IFERROR(VLOOKUP($B320,APガラス性能一覧!$A$2:$M$6097,12,0),"")</f>
        <v/>
      </c>
      <c r="N320" s="68" t="str">
        <f>IFERROR(VLOOKUP($B320,APガラス性能一覧!$A$2:$M$6097,13,0),"")</f>
        <v/>
      </c>
    </row>
    <row r="321" spans="2:14" x14ac:dyDescent="0.4">
      <c r="B321" s="68" t="str">
        <f>IF($D$2="","",IF($E$2=0.65,IFERROR(IF(INDEX(APガラス性能一覧!A:A,MATCH(ROW(B315),APガラス性能一覧!$O:$O,0))="","",INDEX(APガラス性能一覧!A:A,MATCH(ROW(B315),APガラス性能一覧!$O:$O,0))),""),IFERROR(IF(INDEX(APガラス性能一覧!A:A,MATCH(ROW(B315),APガラス性能一覧!$N:$N,0))="","",INDEX(APガラス性能一覧!A:A,MATCH(ROW(B315),APガラス性能一覧!$N:$N,0))),"")))</f>
        <v/>
      </c>
      <c r="C321" s="68" t="str">
        <f>IFERROR(VLOOKUP($B321,APガラス性能一覧!$A$2:$M$6097,2,0),"")</f>
        <v/>
      </c>
      <c r="D321" s="68" t="str">
        <f>IFERROR(VLOOKUP($B321,APガラス性能一覧!$A$2:$M$6097,3,0),"")</f>
        <v/>
      </c>
      <c r="E321" s="68" t="str">
        <f>IFERROR(VLOOKUP($B321,APガラス性能一覧!$A$2:$M$6097,4,0),"")</f>
        <v/>
      </c>
      <c r="F321" s="68" t="str">
        <f>IFERROR(VLOOKUP($B321,APガラス性能一覧!$A$2:$M$6097,5,0),"")</f>
        <v/>
      </c>
      <c r="G321" s="68" t="str">
        <f>IFERROR(VLOOKUP($B321,APガラス性能一覧!$A$2:$M$6097,6,0),"")</f>
        <v/>
      </c>
      <c r="H321" s="68" t="str">
        <f>IFERROR(VLOOKUP($B321,APガラス性能一覧!$A$2:$M$6097,7,0),"")</f>
        <v/>
      </c>
      <c r="I321" s="68" t="str">
        <f>IFERROR(VLOOKUP($B321,APガラス性能一覧!$A$2:$M$6097,8,0),"")</f>
        <v/>
      </c>
      <c r="J321" s="68" t="str">
        <f>IFERROR(VLOOKUP($B321,APガラス性能一覧!$A$2:$M$6097,9,0),"")</f>
        <v/>
      </c>
      <c r="K321" s="68" t="str">
        <f>IFERROR(VLOOKUP($B321,APガラス性能一覧!$A$2:$M$6097,10,0),"")</f>
        <v/>
      </c>
      <c r="L321" s="68" t="str">
        <f>IFERROR(VLOOKUP($B321,APガラス性能一覧!$A$2:$M$6097,11,0),"")</f>
        <v/>
      </c>
      <c r="M321" s="68" t="str">
        <f>IFERROR(VLOOKUP($B321,APガラス性能一覧!$A$2:$M$6097,12,0),"")</f>
        <v/>
      </c>
      <c r="N321" s="68" t="str">
        <f>IFERROR(VLOOKUP($B321,APガラス性能一覧!$A$2:$M$6097,13,0),"")</f>
        <v/>
      </c>
    </row>
    <row r="322" spans="2:14" x14ac:dyDescent="0.4">
      <c r="B322" s="68" t="str">
        <f>IF($D$2="","",IF($E$2=0.65,IFERROR(IF(INDEX(APガラス性能一覧!A:A,MATCH(ROW(B316),APガラス性能一覧!$O:$O,0))="","",INDEX(APガラス性能一覧!A:A,MATCH(ROW(B316),APガラス性能一覧!$O:$O,0))),""),IFERROR(IF(INDEX(APガラス性能一覧!A:A,MATCH(ROW(B316),APガラス性能一覧!$N:$N,0))="","",INDEX(APガラス性能一覧!A:A,MATCH(ROW(B316),APガラス性能一覧!$N:$N,0))),"")))</f>
        <v/>
      </c>
      <c r="C322" s="68" t="str">
        <f>IFERROR(VLOOKUP($B322,APガラス性能一覧!$A$2:$M$6097,2,0),"")</f>
        <v/>
      </c>
      <c r="D322" s="68" t="str">
        <f>IFERROR(VLOOKUP($B322,APガラス性能一覧!$A$2:$M$6097,3,0),"")</f>
        <v/>
      </c>
      <c r="E322" s="68" t="str">
        <f>IFERROR(VLOOKUP($B322,APガラス性能一覧!$A$2:$M$6097,4,0),"")</f>
        <v/>
      </c>
      <c r="F322" s="68" t="str">
        <f>IFERROR(VLOOKUP($B322,APガラス性能一覧!$A$2:$M$6097,5,0),"")</f>
        <v/>
      </c>
      <c r="G322" s="68" t="str">
        <f>IFERROR(VLOOKUP($B322,APガラス性能一覧!$A$2:$M$6097,6,0),"")</f>
        <v/>
      </c>
      <c r="H322" s="68" t="str">
        <f>IFERROR(VLOOKUP($B322,APガラス性能一覧!$A$2:$M$6097,7,0),"")</f>
        <v/>
      </c>
      <c r="I322" s="68" t="str">
        <f>IFERROR(VLOOKUP($B322,APガラス性能一覧!$A$2:$M$6097,8,0),"")</f>
        <v/>
      </c>
      <c r="J322" s="68" t="str">
        <f>IFERROR(VLOOKUP($B322,APガラス性能一覧!$A$2:$M$6097,9,0),"")</f>
        <v/>
      </c>
      <c r="K322" s="68" t="str">
        <f>IFERROR(VLOOKUP($B322,APガラス性能一覧!$A$2:$M$6097,10,0),"")</f>
        <v/>
      </c>
      <c r="L322" s="68" t="str">
        <f>IFERROR(VLOOKUP($B322,APガラス性能一覧!$A$2:$M$6097,11,0),"")</f>
        <v/>
      </c>
      <c r="M322" s="68" t="str">
        <f>IFERROR(VLOOKUP($B322,APガラス性能一覧!$A$2:$M$6097,12,0),"")</f>
        <v/>
      </c>
      <c r="N322" s="68" t="str">
        <f>IFERROR(VLOOKUP($B322,APガラス性能一覧!$A$2:$M$6097,13,0),"")</f>
        <v/>
      </c>
    </row>
    <row r="323" spans="2:14" x14ac:dyDescent="0.4">
      <c r="B323" s="68" t="str">
        <f>IF($D$2="","",IF($E$2=0.65,IFERROR(IF(INDEX(APガラス性能一覧!A:A,MATCH(ROW(B317),APガラス性能一覧!$O:$O,0))="","",INDEX(APガラス性能一覧!A:A,MATCH(ROW(B317),APガラス性能一覧!$O:$O,0))),""),IFERROR(IF(INDEX(APガラス性能一覧!A:A,MATCH(ROW(B317),APガラス性能一覧!$N:$N,0))="","",INDEX(APガラス性能一覧!A:A,MATCH(ROW(B317),APガラス性能一覧!$N:$N,0))),"")))</f>
        <v/>
      </c>
      <c r="C323" s="68" t="str">
        <f>IFERROR(VLOOKUP($B323,APガラス性能一覧!$A$2:$M$6097,2,0),"")</f>
        <v/>
      </c>
      <c r="D323" s="68" t="str">
        <f>IFERROR(VLOOKUP($B323,APガラス性能一覧!$A$2:$M$6097,3,0),"")</f>
        <v/>
      </c>
      <c r="E323" s="68" t="str">
        <f>IFERROR(VLOOKUP($B323,APガラス性能一覧!$A$2:$M$6097,4,0),"")</f>
        <v/>
      </c>
      <c r="F323" s="68" t="str">
        <f>IFERROR(VLOOKUP($B323,APガラス性能一覧!$A$2:$M$6097,5,0),"")</f>
        <v/>
      </c>
      <c r="G323" s="68" t="str">
        <f>IFERROR(VLOOKUP($B323,APガラス性能一覧!$A$2:$M$6097,6,0),"")</f>
        <v/>
      </c>
      <c r="H323" s="68" t="str">
        <f>IFERROR(VLOOKUP($B323,APガラス性能一覧!$A$2:$M$6097,7,0),"")</f>
        <v/>
      </c>
      <c r="I323" s="68" t="str">
        <f>IFERROR(VLOOKUP($B323,APガラス性能一覧!$A$2:$M$6097,8,0),"")</f>
        <v/>
      </c>
      <c r="J323" s="68" t="str">
        <f>IFERROR(VLOOKUP($B323,APガラス性能一覧!$A$2:$M$6097,9,0),"")</f>
        <v/>
      </c>
      <c r="K323" s="68" t="str">
        <f>IFERROR(VLOOKUP($B323,APガラス性能一覧!$A$2:$M$6097,10,0),"")</f>
        <v/>
      </c>
      <c r="L323" s="68" t="str">
        <f>IFERROR(VLOOKUP($B323,APガラス性能一覧!$A$2:$M$6097,11,0),"")</f>
        <v/>
      </c>
      <c r="M323" s="68" t="str">
        <f>IFERROR(VLOOKUP($B323,APガラス性能一覧!$A$2:$M$6097,12,0),"")</f>
        <v/>
      </c>
      <c r="N323" s="68" t="str">
        <f>IFERROR(VLOOKUP($B323,APガラス性能一覧!$A$2:$M$6097,13,0),"")</f>
        <v/>
      </c>
    </row>
    <row r="324" spans="2:14" x14ac:dyDescent="0.4">
      <c r="B324" s="68" t="str">
        <f>IF($D$2="","",IF($E$2=0.65,IFERROR(IF(INDEX(APガラス性能一覧!A:A,MATCH(ROW(B318),APガラス性能一覧!$O:$O,0))="","",INDEX(APガラス性能一覧!A:A,MATCH(ROW(B318),APガラス性能一覧!$O:$O,0))),""),IFERROR(IF(INDEX(APガラス性能一覧!A:A,MATCH(ROW(B318),APガラス性能一覧!$N:$N,0))="","",INDEX(APガラス性能一覧!A:A,MATCH(ROW(B318),APガラス性能一覧!$N:$N,0))),"")))</f>
        <v/>
      </c>
      <c r="C324" s="68" t="str">
        <f>IFERROR(VLOOKUP($B324,APガラス性能一覧!$A$2:$M$6097,2,0),"")</f>
        <v/>
      </c>
      <c r="D324" s="68" t="str">
        <f>IFERROR(VLOOKUP($B324,APガラス性能一覧!$A$2:$M$6097,3,0),"")</f>
        <v/>
      </c>
      <c r="E324" s="68" t="str">
        <f>IFERROR(VLOOKUP($B324,APガラス性能一覧!$A$2:$M$6097,4,0),"")</f>
        <v/>
      </c>
      <c r="F324" s="68" t="str">
        <f>IFERROR(VLOOKUP($B324,APガラス性能一覧!$A$2:$M$6097,5,0),"")</f>
        <v/>
      </c>
      <c r="G324" s="68" t="str">
        <f>IFERROR(VLOOKUP($B324,APガラス性能一覧!$A$2:$M$6097,6,0),"")</f>
        <v/>
      </c>
      <c r="H324" s="68" t="str">
        <f>IFERROR(VLOOKUP($B324,APガラス性能一覧!$A$2:$M$6097,7,0),"")</f>
        <v/>
      </c>
      <c r="I324" s="68" t="str">
        <f>IFERROR(VLOOKUP($B324,APガラス性能一覧!$A$2:$M$6097,8,0),"")</f>
        <v/>
      </c>
      <c r="J324" s="68" t="str">
        <f>IFERROR(VLOOKUP($B324,APガラス性能一覧!$A$2:$M$6097,9,0),"")</f>
        <v/>
      </c>
      <c r="K324" s="68" t="str">
        <f>IFERROR(VLOOKUP($B324,APガラス性能一覧!$A$2:$M$6097,10,0),"")</f>
        <v/>
      </c>
      <c r="L324" s="68" t="str">
        <f>IFERROR(VLOOKUP($B324,APガラス性能一覧!$A$2:$M$6097,11,0),"")</f>
        <v/>
      </c>
      <c r="M324" s="68" t="str">
        <f>IFERROR(VLOOKUP($B324,APガラス性能一覧!$A$2:$M$6097,12,0),"")</f>
        <v/>
      </c>
      <c r="N324" s="68" t="str">
        <f>IFERROR(VLOOKUP($B324,APガラス性能一覧!$A$2:$M$6097,13,0),"")</f>
        <v/>
      </c>
    </row>
    <row r="325" spans="2:14" x14ac:dyDescent="0.4">
      <c r="B325" s="68" t="str">
        <f>IF($D$2="","",IF($E$2=0.65,IFERROR(IF(INDEX(APガラス性能一覧!A:A,MATCH(ROW(B319),APガラス性能一覧!$O:$O,0))="","",INDEX(APガラス性能一覧!A:A,MATCH(ROW(B319),APガラス性能一覧!$O:$O,0))),""),IFERROR(IF(INDEX(APガラス性能一覧!A:A,MATCH(ROW(B319),APガラス性能一覧!$N:$N,0))="","",INDEX(APガラス性能一覧!A:A,MATCH(ROW(B319),APガラス性能一覧!$N:$N,0))),"")))</f>
        <v/>
      </c>
      <c r="C325" s="68" t="str">
        <f>IFERROR(VLOOKUP($B325,APガラス性能一覧!$A$2:$M$6097,2,0),"")</f>
        <v/>
      </c>
      <c r="D325" s="68" t="str">
        <f>IFERROR(VLOOKUP($B325,APガラス性能一覧!$A$2:$M$6097,3,0),"")</f>
        <v/>
      </c>
      <c r="E325" s="68" t="str">
        <f>IFERROR(VLOOKUP($B325,APガラス性能一覧!$A$2:$M$6097,4,0),"")</f>
        <v/>
      </c>
      <c r="F325" s="68" t="str">
        <f>IFERROR(VLOOKUP($B325,APガラス性能一覧!$A$2:$M$6097,5,0),"")</f>
        <v/>
      </c>
      <c r="G325" s="68" t="str">
        <f>IFERROR(VLOOKUP($B325,APガラス性能一覧!$A$2:$M$6097,6,0),"")</f>
        <v/>
      </c>
      <c r="H325" s="68" t="str">
        <f>IFERROR(VLOOKUP($B325,APガラス性能一覧!$A$2:$M$6097,7,0),"")</f>
        <v/>
      </c>
      <c r="I325" s="68" t="str">
        <f>IFERROR(VLOOKUP($B325,APガラス性能一覧!$A$2:$M$6097,8,0),"")</f>
        <v/>
      </c>
      <c r="J325" s="68" t="str">
        <f>IFERROR(VLOOKUP($B325,APガラス性能一覧!$A$2:$M$6097,9,0),"")</f>
        <v/>
      </c>
      <c r="K325" s="68" t="str">
        <f>IFERROR(VLOOKUP($B325,APガラス性能一覧!$A$2:$M$6097,10,0),"")</f>
        <v/>
      </c>
      <c r="L325" s="68" t="str">
        <f>IFERROR(VLOOKUP($B325,APガラス性能一覧!$A$2:$M$6097,11,0),"")</f>
        <v/>
      </c>
      <c r="M325" s="68" t="str">
        <f>IFERROR(VLOOKUP($B325,APガラス性能一覧!$A$2:$M$6097,12,0),"")</f>
        <v/>
      </c>
      <c r="N325" s="68" t="str">
        <f>IFERROR(VLOOKUP($B325,APガラス性能一覧!$A$2:$M$6097,13,0),"")</f>
        <v/>
      </c>
    </row>
    <row r="326" spans="2:14" x14ac:dyDescent="0.4">
      <c r="B326" s="68" t="str">
        <f>IF($D$2="","",IF($E$2=0.65,IFERROR(IF(INDEX(APガラス性能一覧!A:A,MATCH(ROW(B320),APガラス性能一覧!$O:$O,0))="","",INDEX(APガラス性能一覧!A:A,MATCH(ROW(B320),APガラス性能一覧!$O:$O,0))),""),IFERROR(IF(INDEX(APガラス性能一覧!A:A,MATCH(ROW(B320),APガラス性能一覧!$N:$N,0))="","",INDEX(APガラス性能一覧!A:A,MATCH(ROW(B320),APガラス性能一覧!$N:$N,0))),"")))</f>
        <v/>
      </c>
      <c r="C326" s="68" t="str">
        <f>IFERROR(VLOOKUP($B326,APガラス性能一覧!$A$2:$M$6097,2,0),"")</f>
        <v/>
      </c>
      <c r="D326" s="68" t="str">
        <f>IFERROR(VLOOKUP($B326,APガラス性能一覧!$A$2:$M$6097,3,0),"")</f>
        <v/>
      </c>
      <c r="E326" s="68" t="str">
        <f>IFERROR(VLOOKUP($B326,APガラス性能一覧!$A$2:$M$6097,4,0),"")</f>
        <v/>
      </c>
      <c r="F326" s="68" t="str">
        <f>IFERROR(VLOOKUP($B326,APガラス性能一覧!$A$2:$M$6097,5,0),"")</f>
        <v/>
      </c>
      <c r="G326" s="68" t="str">
        <f>IFERROR(VLOOKUP($B326,APガラス性能一覧!$A$2:$M$6097,6,0),"")</f>
        <v/>
      </c>
      <c r="H326" s="68" t="str">
        <f>IFERROR(VLOOKUP($B326,APガラス性能一覧!$A$2:$M$6097,7,0),"")</f>
        <v/>
      </c>
      <c r="I326" s="68" t="str">
        <f>IFERROR(VLOOKUP($B326,APガラス性能一覧!$A$2:$M$6097,8,0),"")</f>
        <v/>
      </c>
      <c r="J326" s="68" t="str">
        <f>IFERROR(VLOOKUP($B326,APガラス性能一覧!$A$2:$M$6097,9,0),"")</f>
        <v/>
      </c>
      <c r="K326" s="68" t="str">
        <f>IFERROR(VLOOKUP($B326,APガラス性能一覧!$A$2:$M$6097,10,0),"")</f>
        <v/>
      </c>
      <c r="L326" s="68" t="str">
        <f>IFERROR(VLOOKUP($B326,APガラス性能一覧!$A$2:$M$6097,11,0),"")</f>
        <v/>
      </c>
      <c r="M326" s="68" t="str">
        <f>IFERROR(VLOOKUP($B326,APガラス性能一覧!$A$2:$M$6097,12,0),"")</f>
        <v/>
      </c>
      <c r="N326" s="68" t="str">
        <f>IFERROR(VLOOKUP($B326,APガラス性能一覧!$A$2:$M$6097,13,0),"")</f>
        <v/>
      </c>
    </row>
    <row r="327" spans="2:14" x14ac:dyDescent="0.4">
      <c r="B327" s="68" t="str">
        <f>IF($D$2="","",IF($E$2=0.65,IFERROR(IF(INDEX(APガラス性能一覧!A:A,MATCH(ROW(B321),APガラス性能一覧!$O:$O,0))="","",INDEX(APガラス性能一覧!A:A,MATCH(ROW(B321),APガラス性能一覧!$O:$O,0))),""),IFERROR(IF(INDEX(APガラス性能一覧!A:A,MATCH(ROW(B321),APガラス性能一覧!$N:$N,0))="","",INDEX(APガラス性能一覧!A:A,MATCH(ROW(B321),APガラス性能一覧!$N:$N,0))),"")))</f>
        <v/>
      </c>
      <c r="C327" s="68" t="str">
        <f>IFERROR(VLOOKUP($B327,APガラス性能一覧!$A$2:$M$6097,2,0),"")</f>
        <v/>
      </c>
      <c r="D327" s="68" t="str">
        <f>IFERROR(VLOOKUP($B327,APガラス性能一覧!$A$2:$M$6097,3,0),"")</f>
        <v/>
      </c>
      <c r="E327" s="68" t="str">
        <f>IFERROR(VLOOKUP($B327,APガラス性能一覧!$A$2:$M$6097,4,0),"")</f>
        <v/>
      </c>
      <c r="F327" s="68" t="str">
        <f>IFERROR(VLOOKUP($B327,APガラス性能一覧!$A$2:$M$6097,5,0),"")</f>
        <v/>
      </c>
      <c r="G327" s="68" t="str">
        <f>IFERROR(VLOOKUP($B327,APガラス性能一覧!$A$2:$M$6097,6,0),"")</f>
        <v/>
      </c>
      <c r="H327" s="68" t="str">
        <f>IFERROR(VLOOKUP($B327,APガラス性能一覧!$A$2:$M$6097,7,0),"")</f>
        <v/>
      </c>
      <c r="I327" s="68" t="str">
        <f>IFERROR(VLOOKUP($B327,APガラス性能一覧!$A$2:$M$6097,8,0),"")</f>
        <v/>
      </c>
      <c r="J327" s="68" t="str">
        <f>IFERROR(VLOOKUP($B327,APガラス性能一覧!$A$2:$M$6097,9,0),"")</f>
        <v/>
      </c>
      <c r="K327" s="68" t="str">
        <f>IFERROR(VLOOKUP($B327,APガラス性能一覧!$A$2:$M$6097,10,0),"")</f>
        <v/>
      </c>
      <c r="L327" s="68" t="str">
        <f>IFERROR(VLOOKUP($B327,APガラス性能一覧!$A$2:$M$6097,11,0),"")</f>
        <v/>
      </c>
      <c r="M327" s="68" t="str">
        <f>IFERROR(VLOOKUP($B327,APガラス性能一覧!$A$2:$M$6097,12,0),"")</f>
        <v/>
      </c>
      <c r="N327" s="68" t="str">
        <f>IFERROR(VLOOKUP($B327,APガラス性能一覧!$A$2:$M$6097,13,0),"")</f>
        <v/>
      </c>
    </row>
    <row r="328" spans="2:14" x14ac:dyDescent="0.4">
      <c r="B328" s="68" t="str">
        <f>IF($D$2="","",IF($E$2=0.65,IFERROR(IF(INDEX(APガラス性能一覧!A:A,MATCH(ROW(B322),APガラス性能一覧!$O:$O,0))="","",INDEX(APガラス性能一覧!A:A,MATCH(ROW(B322),APガラス性能一覧!$O:$O,0))),""),IFERROR(IF(INDEX(APガラス性能一覧!A:A,MATCH(ROW(B322),APガラス性能一覧!$N:$N,0))="","",INDEX(APガラス性能一覧!A:A,MATCH(ROW(B322),APガラス性能一覧!$N:$N,0))),"")))</f>
        <v/>
      </c>
      <c r="C328" s="68" t="str">
        <f>IFERROR(VLOOKUP($B328,APガラス性能一覧!$A$2:$M$6097,2,0),"")</f>
        <v/>
      </c>
      <c r="D328" s="68" t="str">
        <f>IFERROR(VLOOKUP($B328,APガラス性能一覧!$A$2:$M$6097,3,0),"")</f>
        <v/>
      </c>
      <c r="E328" s="68" t="str">
        <f>IFERROR(VLOOKUP($B328,APガラス性能一覧!$A$2:$M$6097,4,0),"")</f>
        <v/>
      </c>
      <c r="F328" s="68" t="str">
        <f>IFERROR(VLOOKUP($B328,APガラス性能一覧!$A$2:$M$6097,5,0),"")</f>
        <v/>
      </c>
      <c r="G328" s="68" t="str">
        <f>IFERROR(VLOOKUP($B328,APガラス性能一覧!$A$2:$M$6097,6,0),"")</f>
        <v/>
      </c>
      <c r="H328" s="68" t="str">
        <f>IFERROR(VLOOKUP($B328,APガラス性能一覧!$A$2:$M$6097,7,0),"")</f>
        <v/>
      </c>
      <c r="I328" s="68" t="str">
        <f>IFERROR(VLOOKUP($B328,APガラス性能一覧!$A$2:$M$6097,8,0),"")</f>
        <v/>
      </c>
      <c r="J328" s="68" t="str">
        <f>IFERROR(VLOOKUP($B328,APガラス性能一覧!$A$2:$M$6097,9,0),"")</f>
        <v/>
      </c>
      <c r="K328" s="68" t="str">
        <f>IFERROR(VLOOKUP($B328,APガラス性能一覧!$A$2:$M$6097,10,0),"")</f>
        <v/>
      </c>
      <c r="L328" s="68" t="str">
        <f>IFERROR(VLOOKUP($B328,APガラス性能一覧!$A$2:$M$6097,11,0),"")</f>
        <v/>
      </c>
      <c r="M328" s="68" t="str">
        <f>IFERROR(VLOOKUP($B328,APガラス性能一覧!$A$2:$M$6097,12,0),"")</f>
        <v/>
      </c>
      <c r="N328" s="68" t="str">
        <f>IFERROR(VLOOKUP($B328,APガラス性能一覧!$A$2:$M$6097,13,0),"")</f>
        <v/>
      </c>
    </row>
    <row r="329" spans="2:14" x14ac:dyDescent="0.4">
      <c r="B329" s="68" t="str">
        <f>IF($D$2="","",IF($E$2=0.65,IFERROR(IF(INDEX(APガラス性能一覧!A:A,MATCH(ROW(B323),APガラス性能一覧!$O:$O,0))="","",INDEX(APガラス性能一覧!A:A,MATCH(ROW(B323),APガラス性能一覧!$O:$O,0))),""),IFERROR(IF(INDEX(APガラス性能一覧!A:A,MATCH(ROW(B323),APガラス性能一覧!$N:$N,0))="","",INDEX(APガラス性能一覧!A:A,MATCH(ROW(B323),APガラス性能一覧!$N:$N,0))),"")))</f>
        <v/>
      </c>
      <c r="C329" s="68" t="str">
        <f>IFERROR(VLOOKUP($B329,APガラス性能一覧!$A$2:$M$6097,2,0),"")</f>
        <v/>
      </c>
      <c r="D329" s="68" t="str">
        <f>IFERROR(VLOOKUP($B329,APガラス性能一覧!$A$2:$M$6097,3,0),"")</f>
        <v/>
      </c>
      <c r="E329" s="68" t="str">
        <f>IFERROR(VLOOKUP($B329,APガラス性能一覧!$A$2:$M$6097,4,0),"")</f>
        <v/>
      </c>
      <c r="F329" s="68" t="str">
        <f>IFERROR(VLOOKUP($B329,APガラス性能一覧!$A$2:$M$6097,5,0),"")</f>
        <v/>
      </c>
      <c r="G329" s="68" t="str">
        <f>IFERROR(VLOOKUP($B329,APガラス性能一覧!$A$2:$M$6097,6,0),"")</f>
        <v/>
      </c>
      <c r="H329" s="68" t="str">
        <f>IFERROR(VLOOKUP($B329,APガラス性能一覧!$A$2:$M$6097,7,0),"")</f>
        <v/>
      </c>
      <c r="I329" s="68" t="str">
        <f>IFERROR(VLOOKUP($B329,APガラス性能一覧!$A$2:$M$6097,8,0),"")</f>
        <v/>
      </c>
      <c r="J329" s="68" t="str">
        <f>IFERROR(VLOOKUP($B329,APガラス性能一覧!$A$2:$M$6097,9,0),"")</f>
        <v/>
      </c>
      <c r="K329" s="68" t="str">
        <f>IFERROR(VLOOKUP($B329,APガラス性能一覧!$A$2:$M$6097,10,0),"")</f>
        <v/>
      </c>
      <c r="L329" s="68" t="str">
        <f>IFERROR(VLOOKUP($B329,APガラス性能一覧!$A$2:$M$6097,11,0),"")</f>
        <v/>
      </c>
      <c r="M329" s="68" t="str">
        <f>IFERROR(VLOOKUP($B329,APガラス性能一覧!$A$2:$M$6097,12,0),"")</f>
        <v/>
      </c>
      <c r="N329" s="68" t="str">
        <f>IFERROR(VLOOKUP($B329,APガラス性能一覧!$A$2:$M$6097,13,0),"")</f>
        <v/>
      </c>
    </row>
    <row r="330" spans="2:14" x14ac:dyDescent="0.4">
      <c r="B330" s="68" t="str">
        <f>IF($D$2="","",IF($E$2=0.65,IFERROR(IF(INDEX(APガラス性能一覧!A:A,MATCH(ROW(B324),APガラス性能一覧!$O:$O,0))="","",INDEX(APガラス性能一覧!A:A,MATCH(ROW(B324),APガラス性能一覧!$O:$O,0))),""),IFERROR(IF(INDEX(APガラス性能一覧!A:A,MATCH(ROW(B324),APガラス性能一覧!$N:$N,0))="","",INDEX(APガラス性能一覧!A:A,MATCH(ROW(B324),APガラス性能一覧!$N:$N,0))),"")))</f>
        <v/>
      </c>
      <c r="C330" s="68" t="str">
        <f>IFERROR(VLOOKUP($B330,APガラス性能一覧!$A$2:$M$6097,2,0),"")</f>
        <v/>
      </c>
      <c r="D330" s="68" t="str">
        <f>IFERROR(VLOOKUP($B330,APガラス性能一覧!$A$2:$M$6097,3,0),"")</f>
        <v/>
      </c>
      <c r="E330" s="68" t="str">
        <f>IFERROR(VLOOKUP($B330,APガラス性能一覧!$A$2:$M$6097,4,0),"")</f>
        <v/>
      </c>
      <c r="F330" s="68" t="str">
        <f>IFERROR(VLOOKUP($B330,APガラス性能一覧!$A$2:$M$6097,5,0),"")</f>
        <v/>
      </c>
      <c r="G330" s="68" t="str">
        <f>IFERROR(VLOOKUP($B330,APガラス性能一覧!$A$2:$M$6097,6,0),"")</f>
        <v/>
      </c>
      <c r="H330" s="68" t="str">
        <f>IFERROR(VLOOKUP($B330,APガラス性能一覧!$A$2:$M$6097,7,0),"")</f>
        <v/>
      </c>
      <c r="I330" s="68" t="str">
        <f>IFERROR(VLOOKUP($B330,APガラス性能一覧!$A$2:$M$6097,8,0),"")</f>
        <v/>
      </c>
      <c r="J330" s="68" t="str">
        <f>IFERROR(VLOOKUP($B330,APガラス性能一覧!$A$2:$M$6097,9,0),"")</f>
        <v/>
      </c>
      <c r="K330" s="68" t="str">
        <f>IFERROR(VLOOKUP($B330,APガラス性能一覧!$A$2:$M$6097,10,0),"")</f>
        <v/>
      </c>
      <c r="L330" s="68" t="str">
        <f>IFERROR(VLOOKUP($B330,APガラス性能一覧!$A$2:$M$6097,11,0),"")</f>
        <v/>
      </c>
      <c r="M330" s="68" t="str">
        <f>IFERROR(VLOOKUP($B330,APガラス性能一覧!$A$2:$M$6097,12,0),"")</f>
        <v/>
      </c>
      <c r="N330" s="68" t="str">
        <f>IFERROR(VLOOKUP($B330,APガラス性能一覧!$A$2:$M$6097,13,0),"")</f>
        <v/>
      </c>
    </row>
    <row r="331" spans="2:14" x14ac:dyDescent="0.4">
      <c r="B331" s="68" t="str">
        <f>IF($D$2="","",IF($E$2=0.65,IFERROR(IF(INDEX(APガラス性能一覧!A:A,MATCH(ROW(B325),APガラス性能一覧!$O:$O,0))="","",INDEX(APガラス性能一覧!A:A,MATCH(ROW(B325),APガラス性能一覧!$O:$O,0))),""),IFERROR(IF(INDEX(APガラス性能一覧!A:A,MATCH(ROW(B325),APガラス性能一覧!$N:$N,0))="","",INDEX(APガラス性能一覧!A:A,MATCH(ROW(B325),APガラス性能一覧!$N:$N,0))),"")))</f>
        <v/>
      </c>
      <c r="C331" s="68" t="str">
        <f>IFERROR(VLOOKUP($B331,APガラス性能一覧!$A$2:$M$6097,2,0),"")</f>
        <v/>
      </c>
      <c r="D331" s="68" t="str">
        <f>IFERROR(VLOOKUP($B331,APガラス性能一覧!$A$2:$M$6097,3,0),"")</f>
        <v/>
      </c>
      <c r="E331" s="68" t="str">
        <f>IFERROR(VLOOKUP($B331,APガラス性能一覧!$A$2:$M$6097,4,0),"")</f>
        <v/>
      </c>
      <c r="F331" s="68" t="str">
        <f>IFERROR(VLOOKUP($B331,APガラス性能一覧!$A$2:$M$6097,5,0),"")</f>
        <v/>
      </c>
      <c r="G331" s="68" t="str">
        <f>IFERROR(VLOOKUP($B331,APガラス性能一覧!$A$2:$M$6097,6,0),"")</f>
        <v/>
      </c>
      <c r="H331" s="68" t="str">
        <f>IFERROR(VLOOKUP($B331,APガラス性能一覧!$A$2:$M$6097,7,0),"")</f>
        <v/>
      </c>
      <c r="I331" s="68" t="str">
        <f>IFERROR(VLOOKUP($B331,APガラス性能一覧!$A$2:$M$6097,8,0),"")</f>
        <v/>
      </c>
      <c r="J331" s="68" t="str">
        <f>IFERROR(VLOOKUP($B331,APガラス性能一覧!$A$2:$M$6097,9,0),"")</f>
        <v/>
      </c>
      <c r="K331" s="68" t="str">
        <f>IFERROR(VLOOKUP($B331,APガラス性能一覧!$A$2:$M$6097,10,0),"")</f>
        <v/>
      </c>
      <c r="L331" s="68" t="str">
        <f>IFERROR(VLOOKUP($B331,APガラス性能一覧!$A$2:$M$6097,11,0),"")</f>
        <v/>
      </c>
      <c r="M331" s="68" t="str">
        <f>IFERROR(VLOOKUP($B331,APガラス性能一覧!$A$2:$M$6097,12,0),"")</f>
        <v/>
      </c>
      <c r="N331" s="68" t="str">
        <f>IFERROR(VLOOKUP($B331,APガラス性能一覧!$A$2:$M$6097,13,0),"")</f>
        <v/>
      </c>
    </row>
    <row r="332" spans="2:14" x14ac:dyDescent="0.4">
      <c r="B332" s="68" t="str">
        <f>IF($D$2="","",IF($E$2=0.65,IFERROR(IF(INDEX(APガラス性能一覧!A:A,MATCH(ROW(B326),APガラス性能一覧!$O:$O,0))="","",INDEX(APガラス性能一覧!A:A,MATCH(ROW(B326),APガラス性能一覧!$O:$O,0))),""),IFERROR(IF(INDEX(APガラス性能一覧!A:A,MATCH(ROW(B326),APガラス性能一覧!$N:$N,0))="","",INDEX(APガラス性能一覧!A:A,MATCH(ROW(B326),APガラス性能一覧!$N:$N,0))),"")))</f>
        <v/>
      </c>
      <c r="C332" s="68" t="str">
        <f>IFERROR(VLOOKUP($B332,APガラス性能一覧!$A$2:$M$6097,2,0),"")</f>
        <v/>
      </c>
      <c r="D332" s="68" t="str">
        <f>IFERROR(VLOOKUP($B332,APガラス性能一覧!$A$2:$M$6097,3,0),"")</f>
        <v/>
      </c>
      <c r="E332" s="68" t="str">
        <f>IFERROR(VLOOKUP($B332,APガラス性能一覧!$A$2:$M$6097,4,0),"")</f>
        <v/>
      </c>
      <c r="F332" s="68" t="str">
        <f>IFERROR(VLOOKUP($B332,APガラス性能一覧!$A$2:$M$6097,5,0),"")</f>
        <v/>
      </c>
      <c r="G332" s="68" t="str">
        <f>IFERROR(VLOOKUP($B332,APガラス性能一覧!$A$2:$M$6097,6,0),"")</f>
        <v/>
      </c>
      <c r="H332" s="68" t="str">
        <f>IFERROR(VLOOKUP($B332,APガラス性能一覧!$A$2:$M$6097,7,0),"")</f>
        <v/>
      </c>
      <c r="I332" s="68" t="str">
        <f>IFERROR(VLOOKUP($B332,APガラス性能一覧!$A$2:$M$6097,8,0),"")</f>
        <v/>
      </c>
      <c r="J332" s="68" t="str">
        <f>IFERROR(VLOOKUP($B332,APガラス性能一覧!$A$2:$M$6097,9,0),"")</f>
        <v/>
      </c>
      <c r="K332" s="68" t="str">
        <f>IFERROR(VLOOKUP($B332,APガラス性能一覧!$A$2:$M$6097,10,0),"")</f>
        <v/>
      </c>
      <c r="L332" s="68" t="str">
        <f>IFERROR(VLOOKUP($B332,APガラス性能一覧!$A$2:$M$6097,11,0),"")</f>
        <v/>
      </c>
      <c r="M332" s="68" t="str">
        <f>IFERROR(VLOOKUP($B332,APガラス性能一覧!$A$2:$M$6097,12,0),"")</f>
        <v/>
      </c>
      <c r="N332" s="68" t="str">
        <f>IFERROR(VLOOKUP($B332,APガラス性能一覧!$A$2:$M$6097,13,0),"")</f>
        <v/>
      </c>
    </row>
    <row r="333" spans="2:14" x14ac:dyDescent="0.4">
      <c r="B333" s="68" t="str">
        <f>IF($D$2="","",IF($E$2=0.65,IFERROR(IF(INDEX(APガラス性能一覧!A:A,MATCH(ROW(B327),APガラス性能一覧!$O:$O,0))="","",INDEX(APガラス性能一覧!A:A,MATCH(ROW(B327),APガラス性能一覧!$O:$O,0))),""),IFERROR(IF(INDEX(APガラス性能一覧!A:A,MATCH(ROW(B327),APガラス性能一覧!$N:$N,0))="","",INDEX(APガラス性能一覧!A:A,MATCH(ROW(B327),APガラス性能一覧!$N:$N,0))),"")))</f>
        <v/>
      </c>
      <c r="C333" s="68" t="str">
        <f>IFERROR(VLOOKUP($B333,APガラス性能一覧!$A$2:$M$6097,2,0),"")</f>
        <v/>
      </c>
      <c r="D333" s="68" t="str">
        <f>IFERROR(VLOOKUP($B333,APガラス性能一覧!$A$2:$M$6097,3,0),"")</f>
        <v/>
      </c>
      <c r="E333" s="68" t="str">
        <f>IFERROR(VLOOKUP($B333,APガラス性能一覧!$A$2:$M$6097,4,0),"")</f>
        <v/>
      </c>
      <c r="F333" s="68" t="str">
        <f>IFERROR(VLOOKUP($B333,APガラス性能一覧!$A$2:$M$6097,5,0),"")</f>
        <v/>
      </c>
      <c r="G333" s="68" t="str">
        <f>IFERROR(VLOOKUP($B333,APガラス性能一覧!$A$2:$M$6097,6,0),"")</f>
        <v/>
      </c>
      <c r="H333" s="68" t="str">
        <f>IFERROR(VLOOKUP($B333,APガラス性能一覧!$A$2:$M$6097,7,0),"")</f>
        <v/>
      </c>
      <c r="I333" s="68" t="str">
        <f>IFERROR(VLOOKUP($B333,APガラス性能一覧!$A$2:$M$6097,8,0),"")</f>
        <v/>
      </c>
      <c r="J333" s="68" t="str">
        <f>IFERROR(VLOOKUP($B333,APガラス性能一覧!$A$2:$M$6097,9,0),"")</f>
        <v/>
      </c>
      <c r="K333" s="68" t="str">
        <f>IFERROR(VLOOKUP($B333,APガラス性能一覧!$A$2:$M$6097,10,0),"")</f>
        <v/>
      </c>
      <c r="L333" s="68" t="str">
        <f>IFERROR(VLOOKUP($B333,APガラス性能一覧!$A$2:$M$6097,11,0),"")</f>
        <v/>
      </c>
      <c r="M333" s="68" t="str">
        <f>IFERROR(VLOOKUP($B333,APガラス性能一覧!$A$2:$M$6097,12,0),"")</f>
        <v/>
      </c>
      <c r="N333" s="68" t="str">
        <f>IFERROR(VLOOKUP($B333,APガラス性能一覧!$A$2:$M$6097,13,0),"")</f>
        <v/>
      </c>
    </row>
    <row r="334" spans="2:14" x14ac:dyDescent="0.4">
      <c r="B334" s="68" t="str">
        <f>IF($D$2="","",IF($E$2=0.65,IFERROR(IF(INDEX(APガラス性能一覧!A:A,MATCH(ROW(B328),APガラス性能一覧!$O:$O,0))="","",INDEX(APガラス性能一覧!A:A,MATCH(ROW(B328),APガラス性能一覧!$O:$O,0))),""),IFERROR(IF(INDEX(APガラス性能一覧!A:A,MATCH(ROW(B328),APガラス性能一覧!$N:$N,0))="","",INDEX(APガラス性能一覧!A:A,MATCH(ROW(B328),APガラス性能一覧!$N:$N,0))),"")))</f>
        <v/>
      </c>
      <c r="C334" s="68" t="str">
        <f>IFERROR(VLOOKUP($B334,APガラス性能一覧!$A$2:$M$6097,2,0),"")</f>
        <v/>
      </c>
      <c r="D334" s="68" t="str">
        <f>IFERROR(VLOOKUP($B334,APガラス性能一覧!$A$2:$M$6097,3,0),"")</f>
        <v/>
      </c>
      <c r="E334" s="68" t="str">
        <f>IFERROR(VLOOKUP($B334,APガラス性能一覧!$A$2:$M$6097,4,0),"")</f>
        <v/>
      </c>
      <c r="F334" s="68" t="str">
        <f>IFERROR(VLOOKUP($B334,APガラス性能一覧!$A$2:$M$6097,5,0),"")</f>
        <v/>
      </c>
      <c r="G334" s="68" t="str">
        <f>IFERROR(VLOOKUP($B334,APガラス性能一覧!$A$2:$M$6097,6,0),"")</f>
        <v/>
      </c>
      <c r="H334" s="68" t="str">
        <f>IFERROR(VLOOKUP($B334,APガラス性能一覧!$A$2:$M$6097,7,0),"")</f>
        <v/>
      </c>
      <c r="I334" s="68" t="str">
        <f>IFERROR(VLOOKUP($B334,APガラス性能一覧!$A$2:$M$6097,8,0),"")</f>
        <v/>
      </c>
      <c r="J334" s="68" t="str">
        <f>IFERROR(VLOOKUP($B334,APガラス性能一覧!$A$2:$M$6097,9,0),"")</f>
        <v/>
      </c>
      <c r="K334" s="68" t="str">
        <f>IFERROR(VLOOKUP($B334,APガラス性能一覧!$A$2:$M$6097,10,0),"")</f>
        <v/>
      </c>
      <c r="L334" s="68" t="str">
        <f>IFERROR(VLOOKUP($B334,APガラス性能一覧!$A$2:$M$6097,11,0),"")</f>
        <v/>
      </c>
      <c r="M334" s="68" t="str">
        <f>IFERROR(VLOOKUP($B334,APガラス性能一覧!$A$2:$M$6097,12,0),"")</f>
        <v/>
      </c>
      <c r="N334" s="68" t="str">
        <f>IFERROR(VLOOKUP($B334,APガラス性能一覧!$A$2:$M$6097,13,0),"")</f>
        <v/>
      </c>
    </row>
    <row r="335" spans="2:14" x14ac:dyDescent="0.4">
      <c r="B335" s="68" t="str">
        <f>IF($D$2="","",IF($E$2=0.65,IFERROR(IF(INDEX(APガラス性能一覧!A:A,MATCH(ROW(B329),APガラス性能一覧!$O:$O,0))="","",INDEX(APガラス性能一覧!A:A,MATCH(ROW(B329),APガラス性能一覧!$O:$O,0))),""),IFERROR(IF(INDEX(APガラス性能一覧!A:A,MATCH(ROW(B329),APガラス性能一覧!$N:$N,0))="","",INDEX(APガラス性能一覧!A:A,MATCH(ROW(B329),APガラス性能一覧!$N:$N,0))),"")))</f>
        <v/>
      </c>
      <c r="C335" s="68" t="str">
        <f>IFERROR(VLOOKUP($B335,APガラス性能一覧!$A$2:$M$6097,2,0),"")</f>
        <v/>
      </c>
      <c r="D335" s="68" t="str">
        <f>IFERROR(VLOOKUP($B335,APガラス性能一覧!$A$2:$M$6097,3,0),"")</f>
        <v/>
      </c>
      <c r="E335" s="68" t="str">
        <f>IFERROR(VLOOKUP($B335,APガラス性能一覧!$A$2:$M$6097,4,0),"")</f>
        <v/>
      </c>
      <c r="F335" s="68" t="str">
        <f>IFERROR(VLOOKUP($B335,APガラス性能一覧!$A$2:$M$6097,5,0),"")</f>
        <v/>
      </c>
      <c r="G335" s="68" t="str">
        <f>IFERROR(VLOOKUP($B335,APガラス性能一覧!$A$2:$M$6097,6,0),"")</f>
        <v/>
      </c>
      <c r="H335" s="68" t="str">
        <f>IFERROR(VLOOKUP($B335,APガラス性能一覧!$A$2:$M$6097,7,0),"")</f>
        <v/>
      </c>
      <c r="I335" s="68" t="str">
        <f>IFERROR(VLOOKUP($B335,APガラス性能一覧!$A$2:$M$6097,8,0),"")</f>
        <v/>
      </c>
      <c r="J335" s="68" t="str">
        <f>IFERROR(VLOOKUP($B335,APガラス性能一覧!$A$2:$M$6097,9,0),"")</f>
        <v/>
      </c>
      <c r="K335" s="68" t="str">
        <f>IFERROR(VLOOKUP($B335,APガラス性能一覧!$A$2:$M$6097,10,0),"")</f>
        <v/>
      </c>
      <c r="L335" s="68" t="str">
        <f>IFERROR(VLOOKUP($B335,APガラス性能一覧!$A$2:$M$6097,11,0),"")</f>
        <v/>
      </c>
      <c r="M335" s="68" t="str">
        <f>IFERROR(VLOOKUP($B335,APガラス性能一覧!$A$2:$M$6097,12,0),"")</f>
        <v/>
      </c>
      <c r="N335" s="68" t="str">
        <f>IFERROR(VLOOKUP($B335,APガラス性能一覧!$A$2:$M$6097,13,0),"")</f>
        <v/>
      </c>
    </row>
    <row r="336" spans="2:14" x14ac:dyDescent="0.4">
      <c r="B336" s="68" t="str">
        <f>IF($D$2="","",IF($E$2=0.65,IFERROR(IF(INDEX(APガラス性能一覧!A:A,MATCH(ROW(B330),APガラス性能一覧!$O:$O,0))="","",INDEX(APガラス性能一覧!A:A,MATCH(ROW(B330),APガラス性能一覧!$O:$O,0))),""),IFERROR(IF(INDEX(APガラス性能一覧!A:A,MATCH(ROW(B330),APガラス性能一覧!$N:$N,0))="","",INDEX(APガラス性能一覧!A:A,MATCH(ROW(B330),APガラス性能一覧!$N:$N,0))),"")))</f>
        <v/>
      </c>
      <c r="C336" s="68" t="str">
        <f>IFERROR(VLOOKUP($B336,APガラス性能一覧!$A$2:$M$6097,2,0),"")</f>
        <v/>
      </c>
      <c r="D336" s="68" t="str">
        <f>IFERROR(VLOOKUP($B336,APガラス性能一覧!$A$2:$M$6097,3,0),"")</f>
        <v/>
      </c>
      <c r="E336" s="68" t="str">
        <f>IFERROR(VLOOKUP($B336,APガラス性能一覧!$A$2:$M$6097,4,0),"")</f>
        <v/>
      </c>
      <c r="F336" s="68" t="str">
        <f>IFERROR(VLOOKUP($B336,APガラス性能一覧!$A$2:$M$6097,5,0),"")</f>
        <v/>
      </c>
      <c r="G336" s="68" t="str">
        <f>IFERROR(VLOOKUP($B336,APガラス性能一覧!$A$2:$M$6097,6,0),"")</f>
        <v/>
      </c>
      <c r="H336" s="68" t="str">
        <f>IFERROR(VLOOKUP($B336,APガラス性能一覧!$A$2:$M$6097,7,0),"")</f>
        <v/>
      </c>
      <c r="I336" s="68" t="str">
        <f>IFERROR(VLOOKUP($B336,APガラス性能一覧!$A$2:$M$6097,8,0),"")</f>
        <v/>
      </c>
      <c r="J336" s="68" t="str">
        <f>IFERROR(VLOOKUP($B336,APガラス性能一覧!$A$2:$M$6097,9,0),"")</f>
        <v/>
      </c>
      <c r="K336" s="68" t="str">
        <f>IFERROR(VLOOKUP($B336,APガラス性能一覧!$A$2:$M$6097,10,0),"")</f>
        <v/>
      </c>
      <c r="L336" s="68" t="str">
        <f>IFERROR(VLOOKUP($B336,APガラス性能一覧!$A$2:$M$6097,11,0),"")</f>
        <v/>
      </c>
      <c r="M336" s="68" t="str">
        <f>IFERROR(VLOOKUP($B336,APガラス性能一覧!$A$2:$M$6097,12,0),"")</f>
        <v/>
      </c>
      <c r="N336" s="68" t="str">
        <f>IFERROR(VLOOKUP($B336,APガラス性能一覧!$A$2:$M$6097,13,0),"")</f>
        <v/>
      </c>
    </row>
    <row r="337" spans="2:14" x14ac:dyDescent="0.4">
      <c r="B337" s="68" t="str">
        <f>IF($D$2="","",IF($E$2=0.65,IFERROR(IF(INDEX(APガラス性能一覧!A:A,MATCH(ROW(B331),APガラス性能一覧!$O:$O,0))="","",INDEX(APガラス性能一覧!A:A,MATCH(ROW(B331),APガラス性能一覧!$O:$O,0))),""),IFERROR(IF(INDEX(APガラス性能一覧!A:A,MATCH(ROW(B331),APガラス性能一覧!$N:$N,0))="","",INDEX(APガラス性能一覧!A:A,MATCH(ROW(B331),APガラス性能一覧!$N:$N,0))),"")))</f>
        <v/>
      </c>
      <c r="C337" s="68" t="str">
        <f>IFERROR(VLOOKUP($B337,APガラス性能一覧!$A$2:$M$6097,2,0),"")</f>
        <v/>
      </c>
      <c r="D337" s="68" t="str">
        <f>IFERROR(VLOOKUP($B337,APガラス性能一覧!$A$2:$M$6097,3,0),"")</f>
        <v/>
      </c>
      <c r="E337" s="68" t="str">
        <f>IFERROR(VLOOKUP($B337,APガラス性能一覧!$A$2:$M$6097,4,0),"")</f>
        <v/>
      </c>
      <c r="F337" s="68" t="str">
        <f>IFERROR(VLOOKUP($B337,APガラス性能一覧!$A$2:$M$6097,5,0),"")</f>
        <v/>
      </c>
      <c r="G337" s="68" t="str">
        <f>IFERROR(VLOOKUP($B337,APガラス性能一覧!$A$2:$M$6097,6,0),"")</f>
        <v/>
      </c>
      <c r="H337" s="68" t="str">
        <f>IFERROR(VLOOKUP($B337,APガラス性能一覧!$A$2:$M$6097,7,0),"")</f>
        <v/>
      </c>
      <c r="I337" s="68" t="str">
        <f>IFERROR(VLOOKUP($B337,APガラス性能一覧!$A$2:$M$6097,8,0),"")</f>
        <v/>
      </c>
      <c r="J337" s="68" t="str">
        <f>IFERROR(VLOOKUP($B337,APガラス性能一覧!$A$2:$M$6097,9,0),"")</f>
        <v/>
      </c>
      <c r="K337" s="68" t="str">
        <f>IFERROR(VLOOKUP($B337,APガラス性能一覧!$A$2:$M$6097,10,0),"")</f>
        <v/>
      </c>
      <c r="L337" s="68" t="str">
        <f>IFERROR(VLOOKUP($B337,APガラス性能一覧!$A$2:$M$6097,11,0),"")</f>
        <v/>
      </c>
      <c r="M337" s="68" t="str">
        <f>IFERROR(VLOOKUP($B337,APガラス性能一覧!$A$2:$M$6097,12,0),"")</f>
        <v/>
      </c>
      <c r="N337" s="68" t="str">
        <f>IFERROR(VLOOKUP($B337,APガラス性能一覧!$A$2:$M$6097,13,0),"")</f>
        <v/>
      </c>
    </row>
    <row r="338" spans="2:14" x14ac:dyDescent="0.4">
      <c r="B338" s="68" t="str">
        <f>IF($D$2="","",IF($E$2=0.65,IFERROR(IF(INDEX(APガラス性能一覧!A:A,MATCH(ROW(B332),APガラス性能一覧!$O:$O,0))="","",INDEX(APガラス性能一覧!A:A,MATCH(ROW(B332),APガラス性能一覧!$O:$O,0))),""),IFERROR(IF(INDEX(APガラス性能一覧!A:A,MATCH(ROW(B332),APガラス性能一覧!$N:$N,0))="","",INDEX(APガラス性能一覧!A:A,MATCH(ROW(B332),APガラス性能一覧!$N:$N,0))),"")))</f>
        <v/>
      </c>
      <c r="C338" s="68" t="str">
        <f>IFERROR(VLOOKUP($B338,APガラス性能一覧!$A$2:$M$6097,2,0),"")</f>
        <v/>
      </c>
      <c r="D338" s="68" t="str">
        <f>IFERROR(VLOOKUP($B338,APガラス性能一覧!$A$2:$M$6097,3,0),"")</f>
        <v/>
      </c>
      <c r="E338" s="68" t="str">
        <f>IFERROR(VLOOKUP($B338,APガラス性能一覧!$A$2:$M$6097,4,0),"")</f>
        <v/>
      </c>
      <c r="F338" s="68" t="str">
        <f>IFERROR(VLOOKUP($B338,APガラス性能一覧!$A$2:$M$6097,5,0),"")</f>
        <v/>
      </c>
      <c r="G338" s="68" t="str">
        <f>IFERROR(VLOOKUP($B338,APガラス性能一覧!$A$2:$M$6097,6,0),"")</f>
        <v/>
      </c>
      <c r="H338" s="68" t="str">
        <f>IFERROR(VLOOKUP($B338,APガラス性能一覧!$A$2:$M$6097,7,0),"")</f>
        <v/>
      </c>
      <c r="I338" s="68" t="str">
        <f>IFERROR(VLOOKUP($B338,APガラス性能一覧!$A$2:$M$6097,8,0),"")</f>
        <v/>
      </c>
      <c r="J338" s="68" t="str">
        <f>IFERROR(VLOOKUP($B338,APガラス性能一覧!$A$2:$M$6097,9,0),"")</f>
        <v/>
      </c>
      <c r="K338" s="68" t="str">
        <f>IFERROR(VLOOKUP($B338,APガラス性能一覧!$A$2:$M$6097,10,0),"")</f>
        <v/>
      </c>
      <c r="L338" s="68" t="str">
        <f>IFERROR(VLOOKUP($B338,APガラス性能一覧!$A$2:$M$6097,11,0),"")</f>
        <v/>
      </c>
      <c r="M338" s="68" t="str">
        <f>IFERROR(VLOOKUP($B338,APガラス性能一覧!$A$2:$M$6097,12,0),"")</f>
        <v/>
      </c>
      <c r="N338" s="68" t="str">
        <f>IFERROR(VLOOKUP($B338,APガラス性能一覧!$A$2:$M$6097,13,0),"")</f>
        <v/>
      </c>
    </row>
    <row r="339" spans="2:14" x14ac:dyDescent="0.4">
      <c r="B339" s="68" t="str">
        <f>IF($D$2="","",IF($E$2=0.65,IFERROR(IF(INDEX(APガラス性能一覧!A:A,MATCH(ROW(B333),APガラス性能一覧!$O:$O,0))="","",INDEX(APガラス性能一覧!A:A,MATCH(ROW(B333),APガラス性能一覧!$O:$O,0))),""),IFERROR(IF(INDEX(APガラス性能一覧!A:A,MATCH(ROW(B333),APガラス性能一覧!$N:$N,0))="","",INDEX(APガラス性能一覧!A:A,MATCH(ROW(B333),APガラス性能一覧!$N:$N,0))),"")))</f>
        <v/>
      </c>
      <c r="C339" s="68" t="str">
        <f>IFERROR(VLOOKUP($B339,APガラス性能一覧!$A$2:$M$6097,2,0),"")</f>
        <v/>
      </c>
      <c r="D339" s="68" t="str">
        <f>IFERROR(VLOOKUP($B339,APガラス性能一覧!$A$2:$M$6097,3,0),"")</f>
        <v/>
      </c>
      <c r="E339" s="68" t="str">
        <f>IFERROR(VLOOKUP($B339,APガラス性能一覧!$A$2:$M$6097,4,0),"")</f>
        <v/>
      </c>
      <c r="F339" s="68" t="str">
        <f>IFERROR(VLOOKUP($B339,APガラス性能一覧!$A$2:$M$6097,5,0),"")</f>
        <v/>
      </c>
      <c r="G339" s="68" t="str">
        <f>IFERROR(VLOOKUP($B339,APガラス性能一覧!$A$2:$M$6097,6,0),"")</f>
        <v/>
      </c>
      <c r="H339" s="68" t="str">
        <f>IFERROR(VLOOKUP($B339,APガラス性能一覧!$A$2:$M$6097,7,0),"")</f>
        <v/>
      </c>
      <c r="I339" s="68" t="str">
        <f>IFERROR(VLOOKUP($B339,APガラス性能一覧!$A$2:$M$6097,8,0),"")</f>
        <v/>
      </c>
      <c r="J339" s="68" t="str">
        <f>IFERROR(VLOOKUP($B339,APガラス性能一覧!$A$2:$M$6097,9,0),"")</f>
        <v/>
      </c>
      <c r="K339" s="68" t="str">
        <f>IFERROR(VLOOKUP($B339,APガラス性能一覧!$A$2:$M$6097,10,0),"")</f>
        <v/>
      </c>
      <c r="L339" s="68" t="str">
        <f>IFERROR(VLOOKUP($B339,APガラス性能一覧!$A$2:$M$6097,11,0),"")</f>
        <v/>
      </c>
      <c r="M339" s="68" t="str">
        <f>IFERROR(VLOOKUP($B339,APガラス性能一覧!$A$2:$M$6097,12,0),"")</f>
        <v/>
      </c>
      <c r="N339" s="68" t="str">
        <f>IFERROR(VLOOKUP($B339,APガラス性能一覧!$A$2:$M$6097,13,0),"")</f>
        <v/>
      </c>
    </row>
    <row r="340" spans="2:14" x14ac:dyDescent="0.4">
      <c r="B340" s="68" t="str">
        <f>IF($D$2="","",IF($E$2=0.65,IFERROR(IF(INDEX(APガラス性能一覧!A:A,MATCH(ROW(B334),APガラス性能一覧!$O:$O,0))="","",INDEX(APガラス性能一覧!A:A,MATCH(ROW(B334),APガラス性能一覧!$O:$O,0))),""),IFERROR(IF(INDEX(APガラス性能一覧!A:A,MATCH(ROW(B334),APガラス性能一覧!$N:$N,0))="","",INDEX(APガラス性能一覧!A:A,MATCH(ROW(B334),APガラス性能一覧!$N:$N,0))),"")))</f>
        <v/>
      </c>
      <c r="C340" s="68" t="str">
        <f>IFERROR(VLOOKUP($B340,APガラス性能一覧!$A$2:$M$6097,2,0),"")</f>
        <v/>
      </c>
      <c r="D340" s="68" t="str">
        <f>IFERROR(VLOOKUP($B340,APガラス性能一覧!$A$2:$M$6097,3,0),"")</f>
        <v/>
      </c>
      <c r="E340" s="68" t="str">
        <f>IFERROR(VLOOKUP($B340,APガラス性能一覧!$A$2:$M$6097,4,0),"")</f>
        <v/>
      </c>
      <c r="F340" s="68" t="str">
        <f>IFERROR(VLOOKUP($B340,APガラス性能一覧!$A$2:$M$6097,5,0),"")</f>
        <v/>
      </c>
      <c r="G340" s="68" t="str">
        <f>IFERROR(VLOOKUP($B340,APガラス性能一覧!$A$2:$M$6097,6,0),"")</f>
        <v/>
      </c>
      <c r="H340" s="68" t="str">
        <f>IFERROR(VLOOKUP($B340,APガラス性能一覧!$A$2:$M$6097,7,0),"")</f>
        <v/>
      </c>
      <c r="I340" s="68" t="str">
        <f>IFERROR(VLOOKUP($B340,APガラス性能一覧!$A$2:$M$6097,8,0),"")</f>
        <v/>
      </c>
      <c r="J340" s="68" t="str">
        <f>IFERROR(VLOOKUP($B340,APガラス性能一覧!$A$2:$M$6097,9,0),"")</f>
        <v/>
      </c>
      <c r="K340" s="68" t="str">
        <f>IFERROR(VLOOKUP($B340,APガラス性能一覧!$A$2:$M$6097,10,0),"")</f>
        <v/>
      </c>
      <c r="L340" s="68" t="str">
        <f>IFERROR(VLOOKUP($B340,APガラス性能一覧!$A$2:$M$6097,11,0),"")</f>
        <v/>
      </c>
      <c r="M340" s="68" t="str">
        <f>IFERROR(VLOOKUP($B340,APガラス性能一覧!$A$2:$M$6097,12,0),"")</f>
        <v/>
      </c>
      <c r="N340" s="68" t="str">
        <f>IFERROR(VLOOKUP($B340,APガラス性能一覧!$A$2:$M$6097,13,0),"")</f>
        <v/>
      </c>
    </row>
    <row r="341" spans="2:14" x14ac:dyDescent="0.4">
      <c r="B341" s="68" t="str">
        <f>IF($D$2="","",IF($E$2=0.65,IFERROR(IF(INDEX(APガラス性能一覧!A:A,MATCH(ROW(B335),APガラス性能一覧!$O:$O,0))="","",INDEX(APガラス性能一覧!A:A,MATCH(ROW(B335),APガラス性能一覧!$O:$O,0))),""),IFERROR(IF(INDEX(APガラス性能一覧!A:A,MATCH(ROW(B335),APガラス性能一覧!$N:$N,0))="","",INDEX(APガラス性能一覧!A:A,MATCH(ROW(B335),APガラス性能一覧!$N:$N,0))),"")))</f>
        <v/>
      </c>
      <c r="C341" s="68" t="str">
        <f>IFERROR(VLOOKUP($B341,APガラス性能一覧!$A$2:$M$6097,2,0),"")</f>
        <v/>
      </c>
      <c r="D341" s="68" t="str">
        <f>IFERROR(VLOOKUP($B341,APガラス性能一覧!$A$2:$M$6097,3,0),"")</f>
        <v/>
      </c>
      <c r="E341" s="68" t="str">
        <f>IFERROR(VLOOKUP($B341,APガラス性能一覧!$A$2:$M$6097,4,0),"")</f>
        <v/>
      </c>
      <c r="F341" s="68" t="str">
        <f>IFERROR(VLOOKUP($B341,APガラス性能一覧!$A$2:$M$6097,5,0),"")</f>
        <v/>
      </c>
      <c r="G341" s="68" t="str">
        <f>IFERROR(VLOOKUP($B341,APガラス性能一覧!$A$2:$M$6097,6,0),"")</f>
        <v/>
      </c>
      <c r="H341" s="68" t="str">
        <f>IFERROR(VLOOKUP($B341,APガラス性能一覧!$A$2:$M$6097,7,0),"")</f>
        <v/>
      </c>
      <c r="I341" s="68" t="str">
        <f>IFERROR(VLOOKUP($B341,APガラス性能一覧!$A$2:$M$6097,8,0),"")</f>
        <v/>
      </c>
      <c r="J341" s="68" t="str">
        <f>IFERROR(VLOOKUP($B341,APガラス性能一覧!$A$2:$M$6097,9,0),"")</f>
        <v/>
      </c>
      <c r="K341" s="68" t="str">
        <f>IFERROR(VLOOKUP($B341,APガラス性能一覧!$A$2:$M$6097,10,0),"")</f>
        <v/>
      </c>
      <c r="L341" s="68" t="str">
        <f>IFERROR(VLOOKUP($B341,APガラス性能一覧!$A$2:$M$6097,11,0),"")</f>
        <v/>
      </c>
      <c r="M341" s="68" t="str">
        <f>IFERROR(VLOOKUP($B341,APガラス性能一覧!$A$2:$M$6097,12,0),"")</f>
        <v/>
      </c>
      <c r="N341" s="68" t="str">
        <f>IFERROR(VLOOKUP($B341,APガラス性能一覧!$A$2:$M$6097,13,0),"")</f>
        <v/>
      </c>
    </row>
    <row r="342" spans="2:14" x14ac:dyDescent="0.4">
      <c r="B342" s="68" t="str">
        <f>IF($D$2="","",IF($E$2=0.65,IFERROR(IF(INDEX(APガラス性能一覧!A:A,MATCH(ROW(B336),APガラス性能一覧!$O:$O,0))="","",INDEX(APガラス性能一覧!A:A,MATCH(ROW(B336),APガラス性能一覧!$O:$O,0))),""),IFERROR(IF(INDEX(APガラス性能一覧!A:A,MATCH(ROW(B336),APガラス性能一覧!$N:$N,0))="","",INDEX(APガラス性能一覧!A:A,MATCH(ROW(B336),APガラス性能一覧!$N:$N,0))),"")))</f>
        <v/>
      </c>
      <c r="C342" s="68" t="str">
        <f>IFERROR(VLOOKUP($B342,APガラス性能一覧!$A$2:$M$6097,2,0),"")</f>
        <v/>
      </c>
      <c r="D342" s="68" t="str">
        <f>IFERROR(VLOOKUP($B342,APガラス性能一覧!$A$2:$M$6097,3,0),"")</f>
        <v/>
      </c>
      <c r="E342" s="68" t="str">
        <f>IFERROR(VLOOKUP($B342,APガラス性能一覧!$A$2:$M$6097,4,0),"")</f>
        <v/>
      </c>
      <c r="F342" s="68" t="str">
        <f>IFERROR(VLOOKUP($B342,APガラス性能一覧!$A$2:$M$6097,5,0),"")</f>
        <v/>
      </c>
      <c r="G342" s="68" t="str">
        <f>IFERROR(VLOOKUP($B342,APガラス性能一覧!$A$2:$M$6097,6,0),"")</f>
        <v/>
      </c>
      <c r="H342" s="68" t="str">
        <f>IFERROR(VLOOKUP($B342,APガラス性能一覧!$A$2:$M$6097,7,0),"")</f>
        <v/>
      </c>
      <c r="I342" s="68" t="str">
        <f>IFERROR(VLOOKUP($B342,APガラス性能一覧!$A$2:$M$6097,8,0),"")</f>
        <v/>
      </c>
      <c r="J342" s="68" t="str">
        <f>IFERROR(VLOOKUP($B342,APガラス性能一覧!$A$2:$M$6097,9,0),"")</f>
        <v/>
      </c>
      <c r="K342" s="68" t="str">
        <f>IFERROR(VLOOKUP($B342,APガラス性能一覧!$A$2:$M$6097,10,0),"")</f>
        <v/>
      </c>
      <c r="L342" s="68" t="str">
        <f>IFERROR(VLOOKUP($B342,APガラス性能一覧!$A$2:$M$6097,11,0),"")</f>
        <v/>
      </c>
      <c r="M342" s="68" t="str">
        <f>IFERROR(VLOOKUP($B342,APガラス性能一覧!$A$2:$M$6097,12,0),"")</f>
        <v/>
      </c>
      <c r="N342" s="68" t="str">
        <f>IFERROR(VLOOKUP($B342,APガラス性能一覧!$A$2:$M$6097,13,0),"")</f>
        <v/>
      </c>
    </row>
    <row r="343" spans="2:14" x14ac:dyDescent="0.4">
      <c r="B343" s="68" t="str">
        <f>IF($D$2="","",IF($E$2=0.65,IFERROR(IF(INDEX(APガラス性能一覧!A:A,MATCH(ROW(B337),APガラス性能一覧!$O:$O,0))="","",INDEX(APガラス性能一覧!A:A,MATCH(ROW(B337),APガラス性能一覧!$O:$O,0))),""),IFERROR(IF(INDEX(APガラス性能一覧!A:A,MATCH(ROW(B337),APガラス性能一覧!$N:$N,0))="","",INDEX(APガラス性能一覧!A:A,MATCH(ROW(B337),APガラス性能一覧!$N:$N,0))),"")))</f>
        <v/>
      </c>
      <c r="C343" s="68" t="str">
        <f>IFERROR(VLOOKUP($B343,APガラス性能一覧!$A$2:$M$6097,2,0),"")</f>
        <v/>
      </c>
      <c r="D343" s="68" t="str">
        <f>IFERROR(VLOOKUP($B343,APガラス性能一覧!$A$2:$M$6097,3,0),"")</f>
        <v/>
      </c>
      <c r="E343" s="68" t="str">
        <f>IFERROR(VLOOKUP($B343,APガラス性能一覧!$A$2:$M$6097,4,0),"")</f>
        <v/>
      </c>
      <c r="F343" s="68" t="str">
        <f>IFERROR(VLOOKUP($B343,APガラス性能一覧!$A$2:$M$6097,5,0),"")</f>
        <v/>
      </c>
      <c r="G343" s="68" t="str">
        <f>IFERROR(VLOOKUP($B343,APガラス性能一覧!$A$2:$M$6097,6,0),"")</f>
        <v/>
      </c>
      <c r="H343" s="68" t="str">
        <f>IFERROR(VLOOKUP($B343,APガラス性能一覧!$A$2:$M$6097,7,0),"")</f>
        <v/>
      </c>
      <c r="I343" s="68" t="str">
        <f>IFERROR(VLOOKUP($B343,APガラス性能一覧!$A$2:$M$6097,8,0),"")</f>
        <v/>
      </c>
      <c r="J343" s="68" t="str">
        <f>IFERROR(VLOOKUP($B343,APガラス性能一覧!$A$2:$M$6097,9,0),"")</f>
        <v/>
      </c>
      <c r="K343" s="68" t="str">
        <f>IFERROR(VLOOKUP($B343,APガラス性能一覧!$A$2:$M$6097,10,0),"")</f>
        <v/>
      </c>
      <c r="L343" s="68" t="str">
        <f>IFERROR(VLOOKUP($B343,APガラス性能一覧!$A$2:$M$6097,11,0),"")</f>
        <v/>
      </c>
      <c r="M343" s="68" t="str">
        <f>IFERROR(VLOOKUP($B343,APガラス性能一覧!$A$2:$M$6097,12,0),"")</f>
        <v/>
      </c>
      <c r="N343" s="68" t="str">
        <f>IFERROR(VLOOKUP($B343,APガラス性能一覧!$A$2:$M$6097,13,0),"")</f>
        <v/>
      </c>
    </row>
    <row r="344" spans="2:14" x14ac:dyDescent="0.4">
      <c r="B344" s="68" t="str">
        <f>IF($D$2="","",IF($E$2=0.65,IFERROR(IF(INDEX(APガラス性能一覧!A:A,MATCH(ROW(B338),APガラス性能一覧!$O:$O,0))="","",INDEX(APガラス性能一覧!A:A,MATCH(ROW(B338),APガラス性能一覧!$O:$O,0))),""),IFERROR(IF(INDEX(APガラス性能一覧!A:A,MATCH(ROW(B338),APガラス性能一覧!$N:$N,0))="","",INDEX(APガラス性能一覧!A:A,MATCH(ROW(B338),APガラス性能一覧!$N:$N,0))),"")))</f>
        <v/>
      </c>
      <c r="C344" s="68" t="str">
        <f>IFERROR(VLOOKUP($B344,APガラス性能一覧!$A$2:$M$6097,2,0),"")</f>
        <v/>
      </c>
      <c r="D344" s="68" t="str">
        <f>IFERROR(VLOOKUP($B344,APガラス性能一覧!$A$2:$M$6097,3,0),"")</f>
        <v/>
      </c>
      <c r="E344" s="68" t="str">
        <f>IFERROR(VLOOKUP($B344,APガラス性能一覧!$A$2:$M$6097,4,0),"")</f>
        <v/>
      </c>
      <c r="F344" s="68" t="str">
        <f>IFERROR(VLOOKUP($B344,APガラス性能一覧!$A$2:$M$6097,5,0),"")</f>
        <v/>
      </c>
      <c r="G344" s="68" t="str">
        <f>IFERROR(VLOOKUP($B344,APガラス性能一覧!$A$2:$M$6097,6,0),"")</f>
        <v/>
      </c>
      <c r="H344" s="68" t="str">
        <f>IFERROR(VLOOKUP($B344,APガラス性能一覧!$A$2:$M$6097,7,0),"")</f>
        <v/>
      </c>
      <c r="I344" s="68" t="str">
        <f>IFERROR(VLOOKUP($B344,APガラス性能一覧!$A$2:$M$6097,8,0),"")</f>
        <v/>
      </c>
      <c r="J344" s="68" t="str">
        <f>IFERROR(VLOOKUP($B344,APガラス性能一覧!$A$2:$M$6097,9,0),"")</f>
        <v/>
      </c>
      <c r="K344" s="68" t="str">
        <f>IFERROR(VLOOKUP($B344,APガラス性能一覧!$A$2:$M$6097,10,0),"")</f>
        <v/>
      </c>
      <c r="L344" s="68" t="str">
        <f>IFERROR(VLOOKUP($B344,APガラス性能一覧!$A$2:$M$6097,11,0),"")</f>
        <v/>
      </c>
      <c r="M344" s="68" t="str">
        <f>IFERROR(VLOOKUP($B344,APガラス性能一覧!$A$2:$M$6097,12,0),"")</f>
        <v/>
      </c>
      <c r="N344" s="68" t="str">
        <f>IFERROR(VLOOKUP($B344,APガラス性能一覧!$A$2:$M$6097,13,0),"")</f>
        <v/>
      </c>
    </row>
    <row r="345" spans="2:14" x14ac:dyDescent="0.4">
      <c r="B345" s="68" t="str">
        <f>IF($D$2="","",IF($E$2=0.65,IFERROR(IF(INDEX(APガラス性能一覧!A:A,MATCH(ROW(B339),APガラス性能一覧!$O:$O,0))="","",INDEX(APガラス性能一覧!A:A,MATCH(ROW(B339),APガラス性能一覧!$O:$O,0))),""),IFERROR(IF(INDEX(APガラス性能一覧!A:A,MATCH(ROW(B339),APガラス性能一覧!$N:$N,0))="","",INDEX(APガラス性能一覧!A:A,MATCH(ROW(B339),APガラス性能一覧!$N:$N,0))),"")))</f>
        <v/>
      </c>
      <c r="C345" s="68" t="str">
        <f>IFERROR(VLOOKUP($B345,APガラス性能一覧!$A$2:$M$6097,2,0),"")</f>
        <v/>
      </c>
      <c r="D345" s="68" t="str">
        <f>IFERROR(VLOOKUP($B345,APガラス性能一覧!$A$2:$M$6097,3,0),"")</f>
        <v/>
      </c>
      <c r="E345" s="68" t="str">
        <f>IFERROR(VLOOKUP($B345,APガラス性能一覧!$A$2:$M$6097,4,0),"")</f>
        <v/>
      </c>
      <c r="F345" s="68" t="str">
        <f>IFERROR(VLOOKUP($B345,APガラス性能一覧!$A$2:$M$6097,5,0),"")</f>
        <v/>
      </c>
      <c r="G345" s="68" t="str">
        <f>IFERROR(VLOOKUP($B345,APガラス性能一覧!$A$2:$M$6097,6,0),"")</f>
        <v/>
      </c>
      <c r="H345" s="68" t="str">
        <f>IFERROR(VLOOKUP($B345,APガラス性能一覧!$A$2:$M$6097,7,0),"")</f>
        <v/>
      </c>
      <c r="I345" s="68" t="str">
        <f>IFERROR(VLOOKUP($B345,APガラス性能一覧!$A$2:$M$6097,8,0),"")</f>
        <v/>
      </c>
      <c r="J345" s="68" t="str">
        <f>IFERROR(VLOOKUP($B345,APガラス性能一覧!$A$2:$M$6097,9,0),"")</f>
        <v/>
      </c>
      <c r="K345" s="68" t="str">
        <f>IFERROR(VLOOKUP($B345,APガラス性能一覧!$A$2:$M$6097,10,0),"")</f>
        <v/>
      </c>
      <c r="L345" s="68" t="str">
        <f>IFERROR(VLOOKUP($B345,APガラス性能一覧!$A$2:$M$6097,11,0),"")</f>
        <v/>
      </c>
      <c r="M345" s="68" t="str">
        <f>IFERROR(VLOOKUP($B345,APガラス性能一覧!$A$2:$M$6097,12,0),"")</f>
        <v/>
      </c>
      <c r="N345" s="68" t="str">
        <f>IFERROR(VLOOKUP($B345,APガラス性能一覧!$A$2:$M$6097,13,0),"")</f>
        <v/>
      </c>
    </row>
    <row r="346" spans="2:14" x14ac:dyDescent="0.4">
      <c r="B346" s="68" t="str">
        <f>IF($D$2="","",IF($E$2=0.65,IFERROR(IF(INDEX(APガラス性能一覧!A:A,MATCH(ROW(B340),APガラス性能一覧!$O:$O,0))="","",INDEX(APガラス性能一覧!A:A,MATCH(ROW(B340),APガラス性能一覧!$O:$O,0))),""),IFERROR(IF(INDEX(APガラス性能一覧!A:A,MATCH(ROW(B340),APガラス性能一覧!$N:$N,0))="","",INDEX(APガラス性能一覧!A:A,MATCH(ROW(B340),APガラス性能一覧!$N:$N,0))),"")))</f>
        <v/>
      </c>
      <c r="C346" s="68" t="str">
        <f>IFERROR(VLOOKUP($B346,APガラス性能一覧!$A$2:$M$6097,2,0),"")</f>
        <v/>
      </c>
      <c r="D346" s="68" t="str">
        <f>IFERROR(VLOOKUP($B346,APガラス性能一覧!$A$2:$M$6097,3,0),"")</f>
        <v/>
      </c>
      <c r="E346" s="68" t="str">
        <f>IFERROR(VLOOKUP($B346,APガラス性能一覧!$A$2:$M$6097,4,0),"")</f>
        <v/>
      </c>
      <c r="F346" s="68" t="str">
        <f>IFERROR(VLOOKUP($B346,APガラス性能一覧!$A$2:$M$6097,5,0),"")</f>
        <v/>
      </c>
      <c r="G346" s="68" t="str">
        <f>IFERROR(VLOOKUP($B346,APガラス性能一覧!$A$2:$M$6097,6,0),"")</f>
        <v/>
      </c>
      <c r="H346" s="68" t="str">
        <f>IFERROR(VLOOKUP($B346,APガラス性能一覧!$A$2:$M$6097,7,0),"")</f>
        <v/>
      </c>
      <c r="I346" s="68" t="str">
        <f>IFERROR(VLOOKUP($B346,APガラス性能一覧!$A$2:$M$6097,8,0),"")</f>
        <v/>
      </c>
      <c r="J346" s="68" t="str">
        <f>IFERROR(VLOOKUP($B346,APガラス性能一覧!$A$2:$M$6097,9,0),"")</f>
        <v/>
      </c>
      <c r="K346" s="68" t="str">
        <f>IFERROR(VLOOKUP($B346,APガラス性能一覧!$A$2:$M$6097,10,0),"")</f>
        <v/>
      </c>
      <c r="L346" s="68" t="str">
        <f>IFERROR(VLOOKUP($B346,APガラス性能一覧!$A$2:$M$6097,11,0),"")</f>
        <v/>
      </c>
      <c r="M346" s="68" t="str">
        <f>IFERROR(VLOOKUP($B346,APガラス性能一覧!$A$2:$M$6097,12,0),"")</f>
        <v/>
      </c>
      <c r="N346" s="68" t="str">
        <f>IFERROR(VLOOKUP($B346,APガラス性能一覧!$A$2:$M$6097,13,0),"")</f>
        <v/>
      </c>
    </row>
    <row r="347" spans="2:14" x14ac:dyDescent="0.4">
      <c r="B347" s="68" t="str">
        <f>IF($D$2="","",IF($E$2=0.65,IFERROR(IF(INDEX(APガラス性能一覧!A:A,MATCH(ROW(B341),APガラス性能一覧!$O:$O,0))="","",INDEX(APガラス性能一覧!A:A,MATCH(ROW(B341),APガラス性能一覧!$O:$O,0))),""),IFERROR(IF(INDEX(APガラス性能一覧!A:A,MATCH(ROW(B341),APガラス性能一覧!$N:$N,0))="","",INDEX(APガラス性能一覧!A:A,MATCH(ROW(B341),APガラス性能一覧!$N:$N,0))),"")))</f>
        <v/>
      </c>
      <c r="C347" s="68" t="str">
        <f>IFERROR(VLOOKUP($B347,APガラス性能一覧!$A$2:$M$6097,2,0),"")</f>
        <v/>
      </c>
      <c r="D347" s="68" t="str">
        <f>IFERROR(VLOOKUP($B347,APガラス性能一覧!$A$2:$M$6097,3,0),"")</f>
        <v/>
      </c>
      <c r="E347" s="68" t="str">
        <f>IFERROR(VLOOKUP($B347,APガラス性能一覧!$A$2:$M$6097,4,0),"")</f>
        <v/>
      </c>
      <c r="F347" s="68" t="str">
        <f>IFERROR(VLOOKUP($B347,APガラス性能一覧!$A$2:$M$6097,5,0),"")</f>
        <v/>
      </c>
      <c r="G347" s="68" t="str">
        <f>IFERROR(VLOOKUP($B347,APガラス性能一覧!$A$2:$M$6097,6,0),"")</f>
        <v/>
      </c>
      <c r="H347" s="68" t="str">
        <f>IFERROR(VLOOKUP($B347,APガラス性能一覧!$A$2:$M$6097,7,0),"")</f>
        <v/>
      </c>
      <c r="I347" s="68" t="str">
        <f>IFERROR(VLOOKUP($B347,APガラス性能一覧!$A$2:$M$6097,8,0),"")</f>
        <v/>
      </c>
      <c r="J347" s="68" t="str">
        <f>IFERROR(VLOOKUP($B347,APガラス性能一覧!$A$2:$M$6097,9,0),"")</f>
        <v/>
      </c>
      <c r="K347" s="68" t="str">
        <f>IFERROR(VLOOKUP($B347,APガラス性能一覧!$A$2:$M$6097,10,0),"")</f>
        <v/>
      </c>
      <c r="L347" s="68" t="str">
        <f>IFERROR(VLOOKUP($B347,APガラス性能一覧!$A$2:$M$6097,11,0),"")</f>
        <v/>
      </c>
      <c r="M347" s="68" t="str">
        <f>IFERROR(VLOOKUP($B347,APガラス性能一覧!$A$2:$M$6097,12,0),"")</f>
        <v/>
      </c>
      <c r="N347" s="68" t="str">
        <f>IFERROR(VLOOKUP($B347,APガラス性能一覧!$A$2:$M$6097,13,0),"")</f>
        <v/>
      </c>
    </row>
    <row r="348" spans="2:14" x14ac:dyDescent="0.4">
      <c r="B348" s="68" t="str">
        <f>IF($D$2="","",IF($E$2=0.65,IFERROR(IF(INDEX(APガラス性能一覧!A:A,MATCH(ROW(B342),APガラス性能一覧!$O:$O,0))="","",INDEX(APガラス性能一覧!A:A,MATCH(ROW(B342),APガラス性能一覧!$O:$O,0))),""),IFERROR(IF(INDEX(APガラス性能一覧!A:A,MATCH(ROW(B342),APガラス性能一覧!$N:$N,0))="","",INDEX(APガラス性能一覧!A:A,MATCH(ROW(B342),APガラス性能一覧!$N:$N,0))),"")))</f>
        <v/>
      </c>
      <c r="C348" s="68" t="str">
        <f>IFERROR(VLOOKUP($B348,APガラス性能一覧!$A$2:$M$6097,2,0),"")</f>
        <v/>
      </c>
      <c r="D348" s="68" t="str">
        <f>IFERROR(VLOOKUP($B348,APガラス性能一覧!$A$2:$M$6097,3,0),"")</f>
        <v/>
      </c>
      <c r="E348" s="68" t="str">
        <f>IFERROR(VLOOKUP($B348,APガラス性能一覧!$A$2:$M$6097,4,0),"")</f>
        <v/>
      </c>
      <c r="F348" s="68" t="str">
        <f>IFERROR(VLOOKUP($B348,APガラス性能一覧!$A$2:$M$6097,5,0),"")</f>
        <v/>
      </c>
      <c r="G348" s="68" t="str">
        <f>IFERROR(VLOOKUP($B348,APガラス性能一覧!$A$2:$M$6097,6,0),"")</f>
        <v/>
      </c>
      <c r="H348" s="68" t="str">
        <f>IFERROR(VLOOKUP($B348,APガラス性能一覧!$A$2:$M$6097,7,0),"")</f>
        <v/>
      </c>
      <c r="I348" s="68" t="str">
        <f>IFERROR(VLOOKUP($B348,APガラス性能一覧!$A$2:$M$6097,8,0),"")</f>
        <v/>
      </c>
      <c r="J348" s="68" t="str">
        <f>IFERROR(VLOOKUP($B348,APガラス性能一覧!$A$2:$M$6097,9,0),"")</f>
        <v/>
      </c>
      <c r="K348" s="68" t="str">
        <f>IFERROR(VLOOKUP($B348,APガラス性能一覧!$A$2:$M$6097,10,0),"")</f>
        <v/>
      </c>
      <c r="L348" s="68" t="str">
        <f>IFERROR(VLOOKUP($B348,APガラス性能一覧!$A$2:$M$6097,11,0),"")</f>
        <v/>
      </c>
      <c r="M348" s="68" t="str">
        <f>IFERROR(VLOOKUP($B348,APガラス性能一覧!$A$2:$M$6097,12,0),"")</f>
        <v/>
      </c>
      <c r="N348" s="68" t="str">
        <f>IFERROR(VLOOKUP($B348,APガラス性能一覧!$A$2:$M$6097,13,0),"")</f>
        <v/>
      </c>
    </row>
    <row r="349" spans="2:14" x14ac:dyDescent="0.4">
      <c r="B349" s="68" t="str">
        <f>IF($D$2="","",IF($E$2=0.65,IFERROR(IF(INDEX(APガラス性能一覧!A:A,MATCH(ROW(B343),APガラス性能一覧!$O:$O,0))="","",INDEX(APガラス性能一覧!A:A,MATCH(ROW(B343),APガラス性能一覧!$O:$O,0))),""),IFERROR(IF(INDEX(APガラス性能一覧!A:A,MATCH(ROW(B343),APガラス性能一覧!$N:$N,0))="","",INDEX(APガラス性能一覧!A:A,MATCH(ROW(B343),APガラス性能一覧!$N:$N,0))),"")))</f>
        <v/>
      </c>
      <c r="C349" s="68" t="str">
        <f>IFERROR(VLOOKUP($B349,APガラス性能一覧!$A$2:$M$6097,2,0),"")</f>
        <v/>
      </c>
      <c r="D349" s="68" t="str">
        <f>IFERROR(VLOOKUP($B349,APガラス性能一覧!$A$2:$M$6097,3,0),"")</f>
        <v/>
      </c>
      <c r="E349" s="68" t="str">
        <f>IFERROR(VLOOKUP($B349,APガラス性能一覧!$A$2:$M$6097,4,0),"")</f>
        <v/>
      </c>
      <c r="F349" s="68" t="str">
        <f>IFERROR(VLOOKUP($B349,APガラス性能一覧!$A$2:$M$6097,5,0),"")</f>
        <v/>
      </c>
      <c r="G349" s="68" t="str">
        <f>IFERROR(VLOOKUP($B349,APガラス性能一覧!$A$2:$M$6097,6,0),"")</f>
        <v/>
      </c>
      <c r="H349" s="68" t="str">
        <f>IFERROR(VLOOKUP($B349,APガラス性能一覧!$A$2:$M$6097,7,0),"")</f>
        <v/>
      </c>
      <c r="I349" s="68" t="str">
        <f>IFERROR(VLOOKUP($B349,APガラス性能一覧!$A$2:$M$6097,8,0),"")</f>
        <v/>
      </c>
      <c r="J349" s="68" t="str">
        <f>IFERROR(VLOOKUP($B349,APガラス性能一覧!$A$2:$M$6097,9,0),"")</f>
        <v/>
      </c>
      <c r="K349" s="68" t="str">
        <f>IFERROR(VLOOKUP($B349,APガラス性能一覧!$A$2:$M$6097,10,0),"")</f>
        <v/>
      </c>
      <c r="L349" s="68" t="str">
        <f>IFERROR(VLOOKUP($B349,APガラス性能一覧!$A$2:$M$6097,11,0),"")</f>
        <v/>
      </c>
      <c r="M349" s="68" t="str">
        <f>IFERROR(VLOOKUP($B349,APガラス性能一覧!$A$2:$M$6097,12,0),"")</f>
        <v/>
      </c>
      <c r="N349" s="68" t="str">
        <f>IFERROR(VLOOKUP($B349,APガラス性能一覧!$A$2:$M$6097,13,0),"")</f>
        <v/>
      </c>
    </row>
    <row r="350" spans="2:14" x14ac:dyDescent="0.4">
      <c r="B350" s="68" t="str">
        <f>IF($D$2="","",IF($E$2=0.65,IFERROR(IF(INDEX(APガラス性能一覧!A:A,MATCH(ROW(B344),APガラス性能一覧!$O:$O,0))="","",INDEX(APガラス性能一覧!A:A,MATCH(ROW(B344),APガラス性能一覧!$O:$O,0))),""),IFERROR(IF(INDEX(APガラス性能一覧!A:A,MATCH(ROW(B344),APガラス性能一覧!$N:$N,0))="","",INDEX(APガラス性能一覧!A:A,MATCH(ROW(B344),APガラス性能一覧!$N:$N,0))),"")))</f>
        <v/>
      </c>
      <c r="C350" s="68" t="str">
        <f>IFERROR(VLOOKUP($B350,APガラス性能一覧!$A$2:$M$6097,2,0),"")</f>
        <v/>
      </c>
      <c r="D350" s="68" t="str">
        <f>IFERROR(VLOOKUP($B350,APガラス性能一覧!$A$2:$M$6097,3,0),"")</f>
        <v/>
      </c>
      <c r="E350" s="68" t="str">
        <f>IFERROR(VLOOKUP($B350,APガラス性能一覧!$A$2:$M$6097,4,0),"")</f>
        <v/>
      </c>
      <c r="F350" s="68" t="str">
        <f>IFERROR(VLOOKUP($B350,APガラス性能一覧!$A$2:$M$6097,5,0),"")</f>
        <v/>
      </c>
      <c r="G350" s="68" t="str">
        <f>IFERROR(VLOOKUP($B350,APガラス性能一覧!$A$2:$M$6097,6,0),"")</f>
        <v/>
      </c>
      <c r="H350" s="68" t="str">
        <f>IFERROR(VLOOKUP($B350,APガラス性能一覧!$A$2:$M$6097,7,0),"")</f>
        <v/>
      </c>
      <c r="I350" s="68" t="str">
        <f>IFERROR(VLOOKUP($B350,APガラス性能一覧!$A$2:$M$6097,8,0),"")</f>
        <v/>
      </c>
      <c r="J350" s="68" t="str">
        <f>IFERROR(VLOOKUP($B350,APガラス性能一覧!$A$2:$M$6097,9,0),"")</f>
        <v/>
      </c>
      <c r="K350" s="68" t="str">
        <f>IFERROR(VLOOKUP($B350,APガラス性能一覧!$A$2:$M$6097,10,0),"")</f>
        <v/>
      </c>
      <c r="L350" s="68" t="str">
        <f>IFERROR(VLOOKUP($B350,APガラス性能一覧!$A$2:$M$6097,11,0),"")</f>
        <v/>
      </c>
      <c r="M350" s="68" t="str">
        <f>IFERROR(VLOOKUP($B350,APガラス性能一覧!$A$2:$M$6097,12,0),"")</f>
        <v/>
      </c>
      <c r="N350" s="68" t="str">
        <f>IFERROR(VLOOKUP($B350,APガラス性能一覧!$A$2:$M$6097,13,0),"")</f>
        <v/>
      </c>
    </row>
    <row r="351" spans="2:14" x14ac:dyDescent="0.4">
      <c r="B351" s="68" t="str">
        <f>IF($D$2="","",IF($E$2=0.65,IFERROR(IF(INDEX(APガラス性能一覧!A:A,MATCH(ROW(B345),APガラス性能一覧!$O:$O,0))="","",INDEX(APガラス性能一覧!A:A,MATCH(ROW(B345),APガラス性能一覧!$O:$O,0))),""),IFERROR(IF(INDEX(APガラス性能一覧!A:A,MATCH(ROW(B345),APガラス性能一覧!$N:$N,0))="","",INDEX(APガラス性能一覧!A:A,MATCH(ROW(B345),APガラス性能一覧!$N:$N,0))),"")))</f>
        <v/>
      </c>
      <c r="C351" s="68" t="str">
        <f>IFERROR(VLOOKUP($B351,APガラス性能一覧!$A$2:$M$6097,2,0),"")</f>
        <v/>
      </c>
      <c r="D351" s="68" t="str">
        <f>IFERROR(VLOOKUP($B351,APガラス性能一覧!$A$2:$M$6097,3,0),"")</f>
        <v/>
      </c>
      <c r="E351" s="68" t="str">
        <f>IFERROR(VLOOKUP($B351,APガラス性能一覧!$A$2:$M$6097,4,0),"")</f>
        <v/>
      </c>
      <c r="F351" s="68" t="str">
        <f>IFERROR(VLOOKUP($B351,APガラス性能一覧!$A$2:$M$6097,5,0),"")</f>
        <v/>
      </c>
      <c r="G351" s="68" t="str">
        <f>IFERROR(VLOOKUP($B351,APガラス性能一覧!$A$2:$M$6097,6,0),"")</f>
        <v/>
      </c>
      <c r="H351" s="68" t="str">
        <f>IFERROR(VLOOKUP($B351,APガラス性能一覧!$A$2:$M$6097,7,0),"")</f>
        <v/>
      </c>
      <c r="I351" s="68" t="str">
        <f>IFERROR(VLOOKUP($B351,APガラス性能一覧!$A$2:$M$6097,8,0),"")</f>
        <v/>
      </c>
      <c r="J351" s="68" t="str">
        <f>IFERROR(VLOOKUP($B351,APガラス性能一覧!$A$2:$M$6097,9,0),"")</f>
        <v/>
      </c>
      <c r="K351" s="68" t="str">
        <f>IFERROR(VLOOKUP($B351,APガラス性能一覧!$A$2:$M$6097,10,0),"")</f>
        <v/>
      </c>
      <c r="L351" s="68" t="str">
        <f>IFERROR(VLOOKUP($B351,APガラス性能一覧!$A$2:$M$6097,11,0),"")</f>
        <v/>
      </c>
      <c r="M351" s="68" t="str">
        <f>IFERROR(VLOOKUP($B351,APガラス性能一覧!$A$2:$M$6097,12,0),"")</f>
        <v/>
      </c>
      <c r="N351" s="68" t="str">
        <f>IFERROR(VLOOKUP($B351,APガラス性能一覧!$A$2:$M$6097,13,0),"")</f>
        <v/>
      </c>
    </row>
    <row r="352" spans="2:14" x14ac:dyDescent="0.4">
      <c r="B352" s="68" t="str">
        <f>IF($D$2="","",IF($E$2=0.65,IFERROR(IF(INDEX(APガラス性能一覧!A:A,MATCH(ROW(B346),APガラス性能一覧!$O:$O,0))="","",INDEX(APガラス性能一覧!A:A,MATCH(ROW(B346),APガラス性能一覧!$O:$O,0))),""),IFERROR(IF(INDEX(APガラス性能一覧!A:A,MATCH(ROW(B346),APガラス性能一覧!$N:$N,0))="","",INDEX(APガラス性能一覧!A:A,MATCH(ROW(B346),APガラス性能一覧!$N:$N,0))),"")))</f>
        <v/>
      </c>
      <c r="C352" s="68" t="str">
        <f>IFERROR(VLOOKUP($B352,APガラス性能一覧!$A$2:$M$6097,2,0),"")</f>
        <v/>
      </c>
      <c r="D352" s="68" t="str">
        <f>IFERROR(VLOOKUP($B352,APガラス性能一覧!$A$2:$M$6097,3,0),"")</f>
        <v/>
      </c>
      <c r="E352" s="68" t="str">
        <f>IFERROR(VLOOKUP($B352,APガラス性能一覧!$A$2:$M$6097,4,0),"")</f>
        <v/>
      </c>
      <c r="F352" s="68" t="str">
        <f>IFERROR(VLOOKUP($B352,APガラス性能一覧!$A$2:$M$6097,5,0),"")</f>
        <v/>
      </c>
      <c r="G352" s="68" t="str">
        <f>IFERROR(VLOOKUP($B352,APガラス性能一覧!$A$2:$M$6097,6,0),"")</f>
        <v/>
      </c>
      <c r="H352" s="68" t="str">
        <f>IFERROR(VLOOKUP($B352,APガラス性能一覧!$A$2:$M$6097,7,0),"")</f>
        <v/>
      </c>
      <c r="I352" s="68" t="str">
        <f>IFERROR(VLOOKUP($B352,APガラス性能一覧!$A$2:$M$6097,8,0),"")</f>
        <v/>
      </c>
      <c r="J352" s="68" t="str">
        <f>IFERROR(VLOOKUP($B352,APガラス性能一覧!$A$2:$M$6097,9,0),"")</f>
        <v/>
      </c>
      <c r="K352" s="68" t="str">
        <f>IFERROR(VLOOKUP($B352,APガラス性能一覧!$A$2:$M$6097,10,0),"")</f>
        <v/>
      </c>
      <c r="L352" s="68" t="str">
        <f>IFERROR(VLOOKUP($B352,APガラス性能一覧!$A$2:$M$6097,11,0),"")</f>
        <v/>
      </c>
      <c r="M352" s="68" t="str">
        <f>IFERROR(VLOOKUP($B352,APガラス性能一覧!$A$2:$M$6097,12,0),"")</f>
        <v/>
      </c>
      <c r="N352" s="68" t="str">
        <f>IFERROR(VLOOKUP($B352,APガラス性能一覧!$A$2:$M$6097,13,0),"")</f>
        <v/>
      </c>
    </row>
    <row r="353" spans="2:14" x14ac:dyDescent="0.4">
      <c r="B353" s="68" t="str">
        <f>IF($D$2="","",IF($E$2=0.65,IFERROR(IF(INDEX(APガラス性能一覧!A:A,MATCH(ROW(B347),APガラス性能一覧!$O:$O,0))="","",INDEX(APガラス性能一覧!A:A,MATCH(ROW(B347),APガラス性能一覧!$O:$O,0))),""),IFERROR(IF(INDEX(APガラス性能一覧!A:A,MATCH(ROW(B347),APガラス性能一覧!$N:$N,0))="","",INDEX(APガラス性能一覧!A:A,MATCH(ROW(B347),APガラス性能一覧!$N:$N,0))),"")))</f>
        <v/>
      </c>
      <c r="C353" s="68" t="str">
        <f>IFERROR(VLOOKUP($B353,APガラス性能一覧!$A$2:$M$6097,2,0),"")</f>
        <v/>
      </c>
      <c r="D353" s="68" t="str">
        <f>IFERROR(VLOOKUP($B353,APガラス性能一覧!$A$2:$M$6097,3,0),"")</f>
        <v/>
      </c>
      <c r="E353" s="68" t="str">
        <f>IFERROR(VLOOKUP($B353,APガラス性能一覧!$A$2:$M$6097,4,0),"")</f>
        <v/>
      </c>
      <c r="F353" s="68" t="str">
        <f>IFERROR(VLOOKUP($B353,APガラス性能一覧!$A$2:$M$6097,5,0),"")</f>
        <v/>
      </c>
      <c r="G353" s="68" t="str">
        <f>IFERROR(VLOOKUP($B353,APガラス性能一覧!$A$2:$M$6097,6,0),"")</f>
        <v/>
      </c>
      <c r="H353" s="68" t="str">
        <f>IFERROR(VLOOKUP($B353,APガラス性能一覧!$A$2:$M$6097,7,0),"")</f>
        <v/>
      </c>
      <c r="I353" s="68" t="str">
        <f>IFERROR(VLOOKUP($B353,APガラス性能一覧!$A$2:$M$6097,8,0),"")</f>
        <v/>
      </c>
      <c r="J353" s="68" t="str">
        <f>IFERROR(VLOOKUP($B353,APガラス性能一覧!$A$2:$M$6097,9,0),"")</f>
        <v/>
      </c>
      <c r="K353" s="68" t="str">
        <f>IFERROR(VLOOKUP($B353,APガラス性能一覧!$A$2:$M$6097,10,0),"")</f>
        <v/>
      </c>
      <c r="L353" s="68" t="str">
        <f>IFERROR(VLOOKUP($B353,APガラス性能一覧!$A$2:$M$6097,11,0),"")</f>
        <v/>
      </c>
      <c r="M353" s="68" t="str">
        <f>IFERROR(VLOOKUP($B353,APガラス性能一覧!$A$2:$M$6097,12,0),"")</f>
        <v/>
      </c>
      <c r="N353" s="68" t="str">
        <f>IFERROR(VLOOKUP($B353,APガラス性能一覧!$A$2:$M$6097,13,0),"")</f>
        <v/>
      </c>
    </row>
    <row r="354" spans="2:14" x14ac:dyDescent="0.4">
      <c r="B354" s="68" t="str">
        <f>IF($D$2="","",IF($E$2=0.65,IFERROR(IF(INDEX(APガラス性能一覧!A:A,MATCH(ROW(B348),APガラス性能一覧!$O:$O,0))="","",INDEX(APガラス性能一覧!A:A,MATCH(ROW(B348),APガラス性能一覧!$O:$O,0))),""),IFERROR(IF(INDEX(APガラス性能一覧!A:A,MATCH(ROW(B348),APガラス性能一覧!$N:$N,0))="","",INDEX(APガラス性能一覧!A:A,MATCH(ROW(B348),APガラス性能一覧!$N:$N,0))),"")))</f>
        <v/>
      </c>
      <c r="C354" s="68" t="str">
        <f>IFERROR(VLOOKUP($B354,APガラス性能一覧!$A$2:$M$6097,2,0),"")</f>
        <v/>
      </c>
      <c r="D354" s="68" t="str">
        <f>IFERROR(VLOOKUP($B354,APガラス性能一覧!$A$2:$M$6097,3,0),"")</f>
        <v/>
      </c>
      <c r="E354" s="68" t="str">
        <f>IFERROR(VLOOKUP($B354,APガラス性能一覧!$A$2:$M$6097,4,0),"")</f>
        <v/>
      </c>
      <c r="F354" s="68" t="str">
        <f>IFERROR(VLOOKUP($B354,APガラス性能一覧!$A$2:$M$6097,5,0),"")</f>
        <v/>
      </c>
      <c r="G354" s="68" t="str">
        <f>IFERROR(VLOOKUP($B354,APガラス性能一覧!$A$2:$M$6097,6,0),"")</f>
        <v/>
      </c>
      <c r="H354" s="68" t="str">
        <f>IFERROR(VLOOKUP($B354,APガラス性能一覧!$A$2:$M$6097,7,0),"")</f>
        <v/>
      </c>
      <c r="I354" s="68" t="str">
        <f>IFERROR(VLOOKUP($B354,APガラス性能一覧!$A$2:$M$6097,8,0),"")</f>
        <v/>
      </c>
      <c r="J354" s="68" t="str">
        <f>IFERROR(VLOOKUP($B354,APガラス性能一覧!$A$2:$M$6097,9,0),"")</f>
        <v/>
      </c>
      <c r="K354" s="68" t="str">
        <f>IFERROR(VLOOKUP($B354,APガラス性能一覧!$A$2:$M$6097,10,0),"")</f>
        <v/>
      </c>
      <c r="L354" s="68" t="str">
        <f>IFERROR(VLOOKUP($B354,APガラス性能一覧!$A$2:$M$6097,11,0),"")</f>
        <v/>
      </c>
      <c r="M354" s="68" t="str">
        <f>IFERROR(VLOOKUP($B354,APガラス性能一覧!$A$2:$M$6097,12,0),"")</f>
        <v/>
      </c>
      <c r="N354" s="68" t="str">
        <f>IFERROR(VLOOKUP($B354,APガラス性能一覧!$A$2:$M$6097,13,0),"")</f>
        <v/>
      </c>
    </row>
    <row r="355" spans="2:14" x14ac:dyDescent="0.4">
      <c r="B355" s="68" t="str">
        <f>IF($D$2="","",IF($E$2=0.65,IFERROR(IF(INDEX(APガラス性能一覧!A:A,MATCH(ROW(B349),APガラス性能一覧!$O:$O,0))="","",INDEX(APガラス性能一覧!A:A,MATCH(ROW(B349),APガラス性能一覧!$O:$O,0))),""),IFERROR(IF(INDEX(APガラス性能一覧!A:A,MATCH(ROW(B349),APガラス性能一覧!$N:$N,0))="","",INDEX(APガラス性能一覧!A:A,MATCH(ROW(B349),APガラス性能一覧!$N:$N,0))),"")))</f>
        <v/>
      </c>
      <c r="C355" s="68" t="str">
        <f>IFERROR(VLOOKUP($B355,APガラス性能一覧!$A$2:$M$6097,2,0),"")</f>
        <v/>
      </c>
      <c r="D355" s="68" t="str">
        <f>IFERROR(VLOOKUP($B355,APガラス性能一覧!$A$2:$M$6097,3,0),"")</f>
        <v/>
      </c>
      <c r="E355" s="68" t="str">
        <f>IFERROR(VLOOKUP($B355,APガラス性能一覧!$A$2:$M$6097,4,0),"")</f>
        <v/>
      </c>
      <c r="F355" s="68" t="str">
        <f>IFERROR(VLOOKUP($B355,APガラス性能一覧!$A$2:$M$6097,5,0),"")</f>
        <v/>
      </c>
      <c r="G355" s="68" t="str">
        <f>IFERROR(VLOOKUP($B355,APガラス性能一覧!$A$2:$M$6097,6,0),"")</f>
        <v/>
      </c>
      <c r="H355" s="68" t="str">
        <f>IFERROR(VLOOKUP($B355,APガラス性能一覧!$A$2:$M$6097,7,0),"")</f>
        <v/>
      </c>
      <c r="I355" s="68" t="str">
        <f>IFERROR(VLOOKUP($B355,APガラス性能一覧!$A$2:$M$6097,8,0),"")</f>
        <v/>
      </c>
      <c r="J355" s="68" t="str">
        <f>IFERROR(VLOOKUP($B355,APガラス性能一覧!$A$2:$M$6097,9,0),"")</f>
        <v/>
      </c>
      <c r="K355" s="68" t="str">
        <f>IFERROR(VLOOKUP($B355,APガラス性能一覧!$A$2:$M$6097,10,0),"")</f>
        <v/>
      </c>
      <c r="L355" s="68" t="str">
        <f>IFERROR(VLOOKUP($B355,APガラス性能一覧!$A$2:$M$6097,11,0),"")</f>
        <v/>
      </c>
      <c r="M355" s="68" t="str">
        <f>IFERROR(VLOOKUP($B355,APガラス性能一覧!$A$2:$M$6097,12,0),"")</f>
        <v/>
      </c>
      <c r="N355" s="68" t="str">
        <f>IFERROR(VLOOKUP($B355,APガラス性能一覧!$A$2:$M$6097,13,0),"")</f>
        <v/>
      </c>
    </row>
    <row r="356" spans="2:14" x14ac:dyDescent="0.4">
      <c r="B356" s="68" t="str">
        <f>IF($D$2="","",IF($E$2=0.65,IFERROR(IF(INDEX(APガラス性能一覧!A:A,MATCH(ROW(B350),APガラス性能一覧!$O:$O,0))="","",INDEX(APガラス性能一覧!A:A,MATCH(ROW(B350),APガラス性能一覧!$O:$O,0))),""),IFERROR(IF(INDEX(APガラス性能一覧!A:A,MATCH(ROW(B350),APガラス性能一覧!$N:$N,0))="","",INDEX(APガラス性能一覧!A:A,MATCH(ROW(B350),APガラス性能一覧!$N:$N,0))),"")))</f>
        <v/>
      </c>
      <c r="C356" s="68" t="str">
        <f>IFERROR(VLOOKUP($B356,APガラス性能一覧!$A$2:$M$6097,2,0),"")</f>
        <v/>
      </c>
      <c r="D356" s="68" t="str">
        <f>IFERROR(VLOOKUP($B356,APガラス性能一覧!$A$2:$M$6097,3,0),"")</f>
        <v/>
      </c>
      <c r="E356" s="68" t="str">
        <f>IFERROR(VLOOKUP($B356,APガラス性能一覧!$A$2:$M$6097,4,0),"")</f>
        <v/>
      </c>
      <c r="F356" s="68" t="str">
        <f>IFERROR(VLOOKUP($B356,APガラス性能一覧!$A$2:$M$6097,5,0),"")</f>
        <v/>
      </c>
      <c r="G356" s="68" t="str">
        <f>IFERROR(VLOOKUP($B356,APガラス性能一覧!$A$2:$M$6097,6,0),"")</f>
        <v/>
      </c>
      <c r="H356" s="68" t="str">
        <f>IFERROR(VLOOKUP($B356,APガラス性能一覧!$A$2:$M$6097,7,0),"")</f>
        <v/>
      </c>
      <c r="I356" s="68" t="str">
        <f>IFERROR(VLOOKUP($B356,APガラス性能一覧!$A$2:$M$6097,8,0),"")</f>
        <v/>
      </c>
      <c r="J356" s="68" t="str">
        <f>IFERROR(VLOOKUP($B356,APガラス性能一覧!$A$2:$M$6097,9,0),"")</f>
        <v/>
      </c>
      <c r="K356" s="68" t="str">
        <f>IFERROR(VLOOKUP($B356,APガラス性能一覧!$A$2:$M$6097,10,0),"")</f>
        <v/>
      </c>
      <c r="L356" s="68" t="str">
        <f>IFERROR(VLOOKUP($B356,APガラス性能一覧!$A$2:$M$6097,11,0),"")</f>
        <v/>
      </c>
      <c r="M356" s="68" t="str">
        <f>IFERROR(VLOOKUP($B356,APガラス性能一覧!$A$2:$M$6097,12,0),"")</f>
        <v/>
      </c>
      <c r="N356" s="68" t="str">
        <f>IFERROR(VLOOKUP($B356,APガラス性能一覧!$A$2:$M$6097,13,0),"")</f>
        <v/>
      </c>
    </row>
    <row r="357" spans="2:14" x14ac:dyDescent="0.4">
      <c r="B357" s="68" t="str">
        <f>IF($D$2="","",IF($E$2=0.65,IFERROR(IF(INDEX(APガラス性能一覧!A:A,MATCH(ROW(B351),APガラス性能一覧!$O:$O,0))="","",INDEX(APガラス性能一覧!A:A,MATCH(ROW(B351),APガラス性能一覧!$O:$O,0))),""),IFERROR(IF(INDEX(APガラス性能一覧!A:A,MATCH(ROW(B351),APガラス性能一覧!$N:$N,0))="","",INDEX(APガラス性能一覧!A:A,MATCH(ROW(B351),APガラス性能一覧!$N:$N,0))),"")))</f>
        <v/>
      </c>
      <c r="C357" s="68" t="str">
        <f>IFERROR(VLOOKUP($B357,APガラス性能一覧!$A$2:$M$6097,2,0),"")</f>
        <v/>
      </c>
      <c r="D357" s="68" t="str">
        <f>IFERROR(VLOOKUP($B357,APガラス性能一覧!$A$2:$M$6097,3,0),"")</f>
        <v/>
      </c>
      <c r="E357" s="68" t="str">
        <f>IFERROR(VLOOKUP($B357,APガラス性能一覧!$A$2:$M$6097,4,0),"")</f>
        <v/>
      </c>
      <c r="F357" s="68" t="str">
        <f>IFERROR(VLOOKUP($B357,APガラス性能一覧!$A$2:$M$6097,5,0),"")</f>
        <v/>
      </c>
      <c r="G357" s="68" t="str">
        <f>IFERROR(VLOOKUP($B357,APガラス性能一覧!$A$2:$M$6097,6,0),"")</f>
        <v/>
      </c>
      <c r="H357" s="68" t="str">
        <f>IFERROR(VLOOKUP($B357,APガラス性能一覧!$A$2:$M$6097,7,0),"")</f>
        <v/>
      </c>
      <c r="I357" s="68" t="str">
        <f>IFERROR(VLOOKUP($B357,APガラス性能一覧!$A$2:$M$6097,8,0),"")</f>
        <v/>
      </c>
      <c r="J357" s="68" t="str">
        <f>IFERROR(VLOOKUP($B357,APガラス性能一覧!$A$2:$M$6097,9,0),"")</f>
        <v/>
      </c>
      <c r="K357" s="68" t="str">
        <f>IFERROR(VLOOKUP($B357,APガラス性能一覧!$A$2:$M$6097,10,0),"")</f>
        <v/>
      </c>
      <c r="L357" s="68" t="str">
        <f>IFERROR(VLOOKUP($B357,APガラス性能一覧!$A$2:$M$6097,11,0),"")</f>
        <v/>
      </c>
      <c r="M357" s="68" t="str">
        <f>IFERROR(VLOOKUP($B357,APガラス性能一覧!$A$2:$M$6097,12,0),"")</f>
        <v/>
      </c>
      <c r="N357" s="68" t="str">
        <f>IFERROR(VLOOKUP($B357,APガラス性能一覧!$A$2:$M$6097,13,0),"")</f>
        <v/>
      </c>
    </row>
    <row r="358" spans="2:14" x14ac:dyDescent="0.4">
      <c r="B358" s="68" t="str">
        <f>IF($D$2="","",IF($E$2=0.65,IFERROR(IF(INDEX(APガラス性能一覧!A:A,MATCH(ROW(B352),APガラス性能一覧!$O:$O,0))="","",INDEX(APガラス性能一覧!A:A,MATCH(ROW(B352),APガラス性能一覧!$O:$O,0))),""),IFERROR(IF(INDEX(APガラス性能一覧!A:A,MATCH(ROW(B352),APガラス性能一覧!$N:$N,0))="","",INDEX(APガラス性能一覧!A:A,MATCH(ROW(B352),APガラス性能一覧!$N:$N,0))),"")))</f>
        <v/>
      </c>
      <c r="C358" s="68" t="str">
        <f>IFERROR(VLOOKUP($B358,APガラス性能一覧!$A$2:$M$6097,2,0),"")</f>
        <v/>
      </c>
      <c r="D358" s="68" t="str">
        <f>IFERROR(VLOOKUP($B358,APガラス性能一覧!$A$2:$M$6097,3,0),"")</f>
        <v/>
      </c>
      <c r="E358" s="68" t="str">
        <f>IFERROR(VLOOKUP($B358,APガラス性能一覧!$A$2:$M$6097,4,0),"")</f>
        <v/>
      </c>
      <c r="F358" s="68" t="str">
        <f>IFERROR(VLOOKUP($B358,APガラス性能一覧!$A$2:$M$6097,5,0),"")</f>
        <v/>
      </c>
      <c r="G358" s="68" t="str">
        <f>IFERROR(VLOOKUP($B358,APガラス性能一覧!$A$2:$M$6097,6,0),"")</f>
        <v/>
      </c>
      <c r="H358" s="68" t="str">
        <f>IFERROR(VLOOKUP($B358,APガラス性能一覧!$A$2:$M$6097,7,0),"")</f>
        <v/>
      </c>
      <c r="I358" s="68" t="str">
        <f>IFERROR(VLOOKUP($B358,APガラス性能一覧!$A$2:$M$6097,8,0),"")</f>
        <v/>
      </c>
      <c r="J358" s="68" t="str">
        <f>IFERROR(VLOOKUP($B358,APガラス性能一覧!$A$2:$M$6097,9,0),"")</f>
        <v/>
      </c>
      <c r="K358" s="68" t="str">
        <f>IFERROR(VLOOKUP($B358,APガラス性能一覧!$A$2:$M$6097,10,0),"")</f>
        <v/>
      </c>
      <c r="L358" s="68" t="str">
        <f>IFERROR(VLOOKUP($B358,APガラス性能一覧!$A$2:$M$6097,11,0),"")</f>
        <v/>
      </c>
      <c r="M358" s="68" t="str">
        <f>IFERROR(VLOOKUP($B358,APガラス性能一覧!$A$2:$M$6097,12,0),"")</f>
        <v/>
      </c>
      <c r="N358" s="68" t="str">
        <f>IFERROR(VLOOKUP($B358,APガラス性能一覧!$A$2:$M$6097,13,0),"")</f>
        <v/>
      </c>
    </row>
    <row r="359" spans="2:14" x14ac:dyDescent="0.4">
      <c r="B359" s="68" t="str">
        <f>IF($D$2="","",IF($E$2=0.65,IFERROR(IF(INDEX(APガラス性能一覧!A:A,MATCH(ROW(B353),APガラス性能一覧!$O:$O,0))="","",INDEX(APガラス性能一覧!A:A,MATCH(ROW(B353),APガラス性能一覧!$O:$O,0))),""),IFERROR(IF(INDEX(APガラス性能一覧!A:A,MATCH(ROW(B353),APガラス性能一覧!$N:$N,0))="","",INDEX(APガラス性能一覧!A:A,MATCH(ROW(B353),APガラス性能一覧!$N:$N,0))),"")))</f>
        <v/>
      </c>
      <c r="C359" s="68" t="str">
        <f>IFERROR(VLOOKUP($B359,APガラス性能一覧!$A$2:$M$6097,2,0),"")</f>
        <v/>
      </c>
      <c r="D359" s="68" t="str">
        <f>IFERROR(VLOOKUP($B359,APガラス性能一覧!$A$2:$M$6097,3,0),"")</f>
        <v/>
      </c>
      <c r="E359" s="68" t="str">
        <f>IFERROR(VLOOKUP($B359,APガラス性能一覧!$A$2:$M$6097,4,0),"")</f>
        <v/>
      </c>
      <c r="F359" s="68" t="str">
        <f>IFERROR(VLOOKUP($B359,APガラス性能一覧!$A$2:$M$6097,5,0),"")</f>
        <v/>
      </c>
      <c r="G359" s="68" t="str">
        <f>IFERROR(VLOOKUP($B359,APガラス性能一覧!$A$2:$M$6097,6,0),"")</f>
        <v/>
      </c>
      <c r="H359" s="68" t="str">
        <f>IFERROR(VLOOKUP($B359,APガラス性能一覧!$A$2:$M$6097,7,0),"")</f>
        <v/>
      </c>
      <c r="I359" s="68" t="str">
        <f>IFERROR(VLOOKUP($B359,APガラス性能一覧!$A$2:$M$6097,8,0),"")</f>
        <v/>
      </c>
      <c r="J359" s="68" t="str">
        <f>IFERROR(VLOOKUP($B359,APガラス性能一覧!$A$2:$M$6097,9,0),"")</f>
        <v/>
      </c>
      <c r="K359" s="68" t="str">
        <f>IFERROR(VLOOKUP($B359,APガラス性能一覧!$A$2:$M$6097,10,0),"")</f>
        <v/>
      </c>
      <c r="L359" s="68" t="str">
        <f>IFERROR(VLOOKUP($B359,APガラス性能一覧!$A$2:$M$6097,11,0),"")</f>
        <v/>
      </c>
      <c r="M359" s="68" t="str">
        <f>IFERROR(VLOOKUP($B359,APガラス性能一覧!$A$2:$M$6097,12,0),"")</f>
        <v/>
      </c>
      <c r="N359" s="68" t="str">
        <f>IFERROR(VLOOKUP($B359,APガラス性能一覧!$A$2:$M$6097,13,0),"")</f>
        <v/>
      </c>
    </row>
    <row r="360" spans="2:14" x14ac:dyDescent="0.4">
      <c r="B360" s="68" t="str">
        <f>IF($D$2="","",IF($E$2=0.65,IFERROR(IF(INDEX(APガラス性能一覧!A:A,MATCH(ROW(B354),APガラス性能一覧!$O:$O,0))="","",INDEX(APガラス性能一覧!A:A,MATCH(ROW(B354),APガラス性能一覧!$O:$O,0))),""),IFERROR(IF(INDEX(APガラス性能一覧!A:A,MATCH(ROW(B354),APガラス性能一覧!$N:$N,0))="","",INDEX(APガラス性能一覧!A:A,MATCH(ROW(B354),APガラス性能一覧!$N:$N,0))),"")))</f>
        <v/>
      </c>
      <c r="C360" s="68" t="str">
        <f>IFERROR(VLOOKUP($B360,APガラス性能一覧!$A$2:$M$6097,2,0),"")</f>
        <v/>
      </c>
      <c r="D360" s="68" t="str">
        <f>IFERROR(VLOOKUP($B360,APガラス性能一覧!$A$2:$M$6097,3,0),"")</f>
        <v/>
      </c>
      <c r="E360" s="68" t="str">
        <f>IFERROR(VLOOKUP($B360,APガラス性能一覧!$A$2:$M$6097,4,0),"")</f>
        <v/>
      </c>
      <c r="F360" s="68" t="str">
        <f>IFERROR(VLOOKUP($B360,APガラス性能一覧!$A$2:$M$6097,5,0),"")</f>
        <v/>
      </c>
      <c r="G360" s="68" t="str">
        <f>IFERROR(VLOOKUP($B360,APガラス性能一覧!$A$2:$M$6097,6,0),"")</f>
        <v/>
      </c>
      <c r="H360" s="68" t="str">
        <f>IFERROR(VLOOKUP($B360,APガラス性能一覧!$A$2:$M$6097,7,0),"")</f>
        <v/>
      </c>
      <c r="I360" s="68" t="str">
        <f>IFERROR(VLOOKUP($B360,APガラス性能一覧!$A$2:$M$6097,8,0),"")</f>
        <v/>
      </c>
      <c r="J360" s="68" t="str">
        <f>IFERROR(VLOOKUP($B360,APガラス性能一覧!$A$2:$M$6097,9,0),"")</f>
        <v/>
      </c>
      <c r="K360" s="68" t="str">
        <f>IFERROR(VLOOKUP($B360,APガラス性能一覧!$A$2:$M$6097,10,0),"")</f>
        <v/>
      </c>
      <c r="L360" s="68" t="str">
        <f>IFERROR(VLOOKUP($B360,APガラス性能一覧!$A$2:$M$6097,11,0),"")</f>
        <v/>
      </c>
      <c r="M360" s="68" t="str">
        <f>IFERROR(VLOOKUP($B360,APガラス性能一覧!$A$2:$M$6097,12,0),"")</f>
        <v/>
      </c>
      <c r="N360" s="68" t="str">
        <f>IFERROR(VLOOKUP($B360,APガラス性能一覧!$A$2:$M$6097,13,0),"")</f>
        <v/>
      </c>
    </row>
    <row r="361" spans="2:14" x14ac:dyDescent="0.4">
      <c r="B361" s="68" t="str">
        <f>IF($D$2="","",IF($E$2=0.65,IFERROR(IF(INDEX(APガラス性能一覧!A:A,MATCH(ROW(B355),APガラス性能一覧!$O:$O,0))="","",INDEX(APガラス性能一覧!A:A,MATCH(ROW(B355),APガラス性能一覧!$O:$O,0))),""),IFERROR(IF(INDEX(APガラス性能一覧!A:A,MATCH(ROW(B355),APガラス性能一覧!$N:$N,0))="","",INDEX(APガラス性能一覧!A:A,MATCH(ROW(B355),APガラス性能一覧!$N:$N,0))),"")))</f>
        <v/>
      </c>
      <c r="C361" s="68" t="str">
        <f>IFERROR(VLOOKUP($B361,APガラス性能一覧!$A$2:$M$6097,2,0),"")</f>
        <v/>
      </c>
      <c r="D361" s="68" t="str">
        <f>IFERROR(VLOOKUP($B361,APガラス性能一覧!$A$2:$M$6097,3,0),"")</f>
        <v/>
      </c>
      <c r="E361" s="68" t="str">
        <f>IFERROR(VLOOKUP($B361,APガラス性能一覧!$A$2:$M$6097,4,0),"")</f>
        <v/>
      </c>
      <c r="F361" s="68" t="str">
        <f>IFERROR(VLOOKUP($B361,APガラス性能一覧!$A$2:$M$6097,5,0),"")</f>
        <v/>
      </c>
      <c r="G361" s="68" t="str">
        <f>IFERROR(VLOOKUP($B361,APガラス性能一覧!$A$2:$M$6097,6,0),"")</f>
        <v/>
      </c>
      <c r="H361" s="68" t="str">
        <f>IFERROR(VLOOKUP($B361,APガラス性能一覧!$A$2:$M$6097,7,0),"")</f>
        <v/>
      </c>
      <c r="I361" s="68" t="str">
        <f>IFERROR(VLOOKUP($B361,APガラス性能一覧!$A$2:$M$6097,8,0),"")</f>
        <v/>
      </c>
      <c r="J361" s="68" t="str">
        <f>IFERROR(VLOOKUP($B361,APガラス性能一覧!$A$2:$M$6097,9,0),"")</f>
        <v/>
      </c>
      <c r="K361" s="68" t="str">
        <f>IFERROR(VLOOKUP($B361,APガラス性能一覧!$A$2:$M$6097,10,0),"")</f>
        <v/>
      </c>
      <c r="L361" s="68" t="str">
        <f>IFERROR(VLOOKUP($B361,APガラス性能一覧!$A$2:$M$6097,11,0),"")</f>
        <v/>
      </c>
      <c r="M361" s="68" t="str">
        <f>IFERROR(VLOOKUP($B361,APガラス性能一覧!$A$2:$M$6097,12,0),"")</f>
        <v/>
      </c>
      <c r="N361" s="68" t="str">
        <f>IFERROR(VLOOKUP($B361,APガラス性能一覧!$A$2:$M$6097,13,0),"")</f>
        <v/>
      </c>
    </row>
    <row r="362" spans="2:14" x14ac:dyDescent="0.4">
      <c r="B362" s="68" t="str">
        <f>IF($D$2="","",IF($E$2=0.65,IFERROR(IF(INDEX(APガラス性能一覧!A:A,MATCH(ROW(B356),APガラス性能一覧!$O:$O,0))="","",INDEX(APガラス性能一覧!A:A,MATCH(ROW(B356),APガラス性能一覧!$O:$O,0))),""),IFERROR(IF(INDEX(APガラス性能一覧!A:A,MATCH(ROW(B356),APガラス性能一覧!$N:$N,0))="","",INDEX(APガラス性能一覧!A:A,MATCH(ROW(B356),APガラス性能一覧!$N:$N,0))),"")))</f>
        <v/>
      </c>
      <c r="C362" s="68" t="str">
        <f>IFERROR(VLOOKUP($B362,APガラス性能一覧!$A$2:$M$6097,2,0),"")</f>
        <v/>
      </c>
      <c r="D362" s="68" t="str">
        <f>IFERROR(VLOOKUP($B362,APガラス性能一覧!$A$2:$M$6097,3,0),"")</f>
        <v/>
      </c>
      <c r="E362" s="68" t="str">
        <f>IFERROR(VLOOKUP($B362,APガラス性能一覧!$A$2:$M$6097,4,0),"")</f>
        <v/>
      </c>
      <c r="F362" s="68" t="str">
        <f>IFERROR(VLOOKUP($B362,APガラス性能一覧!$A$2:$M$6097,5,0),"")</f>
        <v/>
      </c>
      <c r="G362" s="68" t="str">
        <f>IFERROR(VLOOKUP($B362,APガラス性能一覧!$A$2:$M$6097,6,0),"")</f>
        <v/>
      </c>
      <c r="H362" s="68" t="str">
        <f>IFERROR(VLOOKUP($B362,APガラス性能一覧!$A$2:$M$6097,7,0),"")</f>
        <v/>
      </c>
      <c r="I362" s="68" t="str">
        <f>IFERROR(VLOOKUP($B362,APガラス性能一覧!$A$2:$M$6097,8,0),"")</f>
        <v/>
      </c>
      <c r="J362" s="68" t="str">
        <f>IFERROR(VLOOKUP($B362,APガラス性能一覧!$A$2:$M$6097,9,0),"")</f>
        <v/>
      </c>
      <c r="K362" s="68" t="str">
        <f>IFERROR(VLOOKUP($B362,APガラス性能一覧!$A$2:$M$6097,10,0),"")</f>
        <v/>
      </c>
      <c r="L362" s="68" t="str">
        <f>IFERROR(VLOOKUP($B362,APガラス性能一覧!$A$2:$M$6097,11,0),"")</f>
        <v/>
      </c>
      <c r="M362" s="68" t="str">
        <f>IFERROR(VLOOKUP($B362,APガラス性能一覧!$A$2:$M$6097,12,0),"")</f>
        <v/>
      </c>
      <c r="N362" s="68" t="str">
        <f>IFERROR(VLOOKUP($B362,APガラス性能一覧!$A$2:$M$6097,13,0),"")</f>
        <v/>
      </c>
    </row>
    <row r="363" spans="2:14" x14ac:dyDescent="0.4">
      <c r="B363" s="68" t="str">
        <f>IF($D$2="","",IF($E$2=0.65,IFERROR(IF(INDEX(APガラス性能一覧!A:A,MATCH(ROW(B357),APガラス性能一覧!$O:$O,0))="","",INDEX(APガラス性能一覧!A:A,MATCH(ROW(B357),APガラス性能一覧!$O:$O,0))),""),IFERROR(IF(INDEX(APガラス性能一覧!A:A,MATCH(ROW(B357),APガラス性能一覧!$N:$N,0))="","",INDEX(APガラス性能一覧!A:A,MATCH(ROW(B357),APガラス性能一覧!$N:$N,0))),"")))</f>
        <v/>
      </c>
      <c r="C363" s="68" t="str">
        <f>IFERROR(VLOOKUP($B363,APガラス性能一覧!$A$2:$M$6097,2,0),"")</f>
        <v/>
      </c>
      <c r="D363" s="68" t="str">
        <f>IFERROR(VLOOKUP($B363,APガラス性能一覧!$A$2:$M$6097,3,0),"")</f>
        <v/>
      </c>
      <c r="E363" s="68" t="str">
        <f>IFERROR(VLOOKUP($B363,APガラス性能一覧!$A$2:$M$6097,4,0),"")</f>
        <v/>
      </c>
      <c r="F363" s="68" t="str">
        <f>IFERROR(VLOOKUP($B363,APガラス性能一覧!$A$2:$M$6097,5,0),"")</f>
        <v/>
      </c>
      <c r="G363" s="68" t="str">
        <f>IFERROR(VLOOKUP($B363,APガラス性能一覧!$A$2:$M$6097,6,0),"")</f>
        <v/>
      </c>
      <c r="H363" s="68" t="str">
        <f>IFERROR(VLOOKUP($B363,APガラス性能一覧!$A$2:$M$6097,7,0),"")</f>
        <v/>
      </c>
      <c r="I363" s="68" t="str">
        <f>IFERROR(VLOOKUP($B363,APガラス性能一覧!$A$2:$M$6097,8,0),"")</f>
        <v/>
      </c>
      <c r="J363" s="68" t="str">
        <f>IFERROR(VLOOKUP($B363,APガラス性能一覧!$A$2:$M$6097,9,0),"")</f>
        <v/>
      </c>
      <c r="K363" s="68" t="str">
        <f>IFERROR(VLOOKUP($B363,APガラス性能一覧!$A$2:$M$6097,10,0),"")</f>
        <v/>
      </c>
      <c r="L363" s="68" t="str">
        <f>IFERROR(VLOOKUP($B363,APガラス性能一覧!$A$2:$M$6097,11,0),"")</f>
        <v/>
      </c>
      <c r="M363" s="68" t="str">
        <f>IFERROR(VLOOKUP($B363,APガラス性能一覧!$A$2:$M$6097,12,0),"")</f>
        <v/>
      </c>
      <c r="N363" s="68" t="str">
        <f>IFERROR(VLOOKUP($B363,APガラス性能一覧!$A$2:$M$6097,13,0),"")</f>
        <v/>
      </c>
    </row>
    <row r="364" spans="2:14" x14ac:dyDescent="0.4">
      <c r="B364" s="68" t="str">
        <f>IF($D$2="","",IF($E$2=0.65,IFERROR(IF(INDEX(APガラス性能一覧!A:A,MATCH(ROW(B358),APガラス性能一覧!$O:$O,0))="","",INDEX(APガラス性能一覧!A:A,MATCH(ROW(B358),APガラス性能一覧!$O:$O,0))),""),IFERROR(IF(INDEX(APガラス性能一覧!A:A,MATCH(ROW(B358),APガラス性能一覧!$N:$N,0))="","",INDEX(APガラス性能一覧!A:A,MATCH(ROW(B358),APガラス性能一覧!$N:$N,0))),"")))</f>
        <v/>
      </c>
      <c r="C364" s="68" t="str">
        <f>IFERROR(VLOOKUP($B364,APガラス性能一覧!$A$2:$M$6097,2,0),"")</f>
        <v/>
      </c>
      <c r="D364" s="68" t="str">
        <f>IFERROR(VLOOKUP($B364,APガラス性能一覧!$A$2:$M$6097,3,0),"")</f>
        <v/>
      </c>
      <c r="E364" s="68" t="str">
        <f>IFERROR(VLOOKUP($B364,APガラス性能一覧!$A$2:$M$6097,4,0),"")</f>
        <v/>
      </c>
      <c r="F364" s="68" t="str">
        <f>IFERROR(VLOOKUP($B364,APガラス性能一覧!$A$2:$M$6097,5,0),"")</f>
        <v/>
      </c>
      <c r="G364" s="68" t="str">
        <f>IFERROR(VLOOKUP($B364,APガラス性能一覧!$A$2:$M$6097,6,0),"")</f>
        <v/>
      </c>
      <c r="H364" s="68" t="str">
        <f>IFERROR(VLOOKUP($B364,APガラス性能一覧!$A$2:$M$6097,7,0),"")</f>
        <v/>
      </c>
      <c r="I364" s="68" t="str">
        <f>IFERROR(VLOOKUP($B364,APガラス性能一覧!$A$2:$M$6097,8,0),"")</f>
        <v/>
      </c>
      <c r="J364" s="68" t="str">
        <f>IFERROR(VLOOKUP($B364,APガラス性能一覧!$A$2:$M$6097,9,0),"")</f>
        <v/>
      </c>
      <c r="K364" s="68" t="str">
        <f>IFERROR(VLOOKUP($B364,APガラス性能一覧!$A$2:$M$6097,10,0),"")</f>
        <v/>
      </c>
      <c r="L364" s="68" t="str">
        <f>IFERROR(VLOOKUP($B364,APガラス性能一覧!$A$2:$M$6097,11,0),"")</f>
        <v/>
      </c>
      <c r="M364" s="68" t="str">
        <f>IFERROR(VLOOKUP($B364,APガラス性能一覧!$A$2:$M$6097,12,0),"")</f>
        <v/>
      </c>
      <c r="N364" s="68" t="str">
        <f>IFERROR(VLOOKUP($B364,APガラス性能一覧!$A$2:$M$6097,13,0),"")</f>
        <v/>
      </c>
    </row>
    <row r="365" spans="2:14" x14ac:dyDescent="0.4">
      <c r="B365" s="68" t="str">
        <f>IF($D$2="","",IF($E$2=0.65,IFERROR(IF(INDEX(APガラス性能一覧!A:A,MATCH(ROW(B359),APガラス性能一覧!$O:$O,0))="","",INDEX(APガラス性能一覧!A:A,MATCH(ROW(B359),APガラス性能一覧!$O:$O,0))),""),IFERROR(IF(INDEX(APガラス性能一覧!A:A,MATCH(ROW(B359),APガラス性能一覧!$N:$N,0))="","",INDEX(APガラス性能一覧!A:A,MATCH(ROW(B359),APガラス性能一覧!$N:$N,0))),"")))</f>
        <v/>
      </c>
      <c r="C365" s="68" t="str">
        <f>IFERROR(VLOOKUP($B365,APガラス性能一覧!$A$2:$M$6097,2,0),"")</f>
        <v/>
      </c>
      <c r="D365" s="68" t="str">
        <f>IFERROR(VLOOKUP($B365,APガラス性能一覧!$A$2:$M$6097,3,0),"")</f>
        <v/>
      </c>
      <c r="E365" s="68" t="str">
        <f>IFERROR(VLOOKUP($B365,APガラス性能一覧!$A$2:$M$6097,4,0),"")</f>
        <v/>
      </c>
      <c r="F365" s="68" t="str">
        <f>IFERROR(VLOOKUP($B365,APガラス性能一覧!$A$2:$M$6097,5,0),"")</f>
        <v/>
      </c>
      <c r="G365" s="68" t="str">
        <f>IFERROR(VLOOKUP($B365,APガラス性能一覧!$A$2:$M$6097,6,0),"")</f>
        <v/>
      </c>
      <c r="H365" s="68" t="str">
        <f>IFERROR(VLOOKUP($B365,APガラス性能一覧!$A$2:$M$6097,7,0),"")</f>
        <v/>
      </c>
      <c r="I365" s="68" t="str">
        <f>IFERROR(VLOOKUP($B365,APガラス性能一覧!$A$2:$M$6097,8,0),"")</f>
        <v/>
      </c>
      <c r="J365" s="68" t="str">
        <f>IFERROR(VLOOKUP($B365,APガラス性能一覧!$A$2:$M$6097,9,0),"")</f>
        <v/>
      </c>
      <c r="K365" s="68" t="str">
        <f>IFERROR(VLOOKUP($B365,APガラス性能一覧!$A$2:$M$6097,10,0),"")</f>
        <v/>
      </c>
      <c r="L365" s="68" t="str">
        <f>IFERROR(VLOOKUP($B365,APガラス性能一覧!$A$2:$M$6097,11,0),"")</f>
        <v/>
      </c>
      <c r="M365" s="68" t="str">
        <f>IFERROR(VLOOKUP($B365,APガラス性能一覧!$A$2:$M$6097,12,0),"")</f>
        <v/>
      </c>
      <c r="N365" s="68" t="str">
        <f>IFERROR(VLOOKUP($B365,APガラス性能一覧!$A$2:$M$6097,13,0),"")</f>
        <v/>
      </c>
    </row>
    <row r="366" spans="2:14" x14ac:dyDescent="0.4">
      <c r="B366" s="68" t="str">
        <f>IF($D$2="","",IF($E$2=0.65,IFERROR(IF(INDEX(APガラス性能一覧!A:A,MATCH(ROW(B360),APガラス性能一覧!$O:$O,0))="","",INDEX(APガラス性能一覧!A:A,MATCH(ROW(B360),APガラス性能一覧!$O:$O,0))),""),IFERROR(IF(INDEX(APガラス性能一覧!A:A,MATCH(ROW(B360),APガラス性能一覧!$N:$N,0))="","",INDEX(APガラス性能一覧!A:A,MATCH(ROW(B360),APガラス性能一覧!$N:$N,0))),"")))</f>
        <v/>
      </c>
      <c r="C366" s="68" t="str">
        <f>IFERROR(VLOOKUP($B366,APガラス性能一覧!$A$2:$M$6097,2,0),"")</f>
        <v/>
      </c>
      <c r="D366" s="68" t="str">
        <f>IFERROR(VLOOKUP($B366,APガラス性能一覧!$A$2:$M$6097,3,0),"")</f>
        <v/>
      </c>
      <c r="E366" s="68" t="str">
        <f>IFERROR(VLOOKUP($B366,APガラス性能一覧!$A$2:$M$6097,4,0),"")</f>
        <v/>
      </c>
      <c r="F366" s="68" t="str">
        <f>IFERROR(VLOOKUP($B366,APガラス性能一覧!$A$2:$M$6097,5,0),"")</f>
        <v/>
      </c>
      <c r="G366" s="68" t="str">
        <f>IFERROR(VLOOKUP($B366,APガラス性能一覧!$A$2:$M$6097,6,0),"")</f>
        <v/>
      </c>
      <c r="H366" s="68" t="str">
        <f>IFERROR(VLOOKUP($B366,APガラス性能一覧!$A$2:$M$6097,7,0),"")</f>
        <v/>
      </c>
      <c r="I366" s="68" t="str">
        <f>IFERROR(VLOOKUP($B366,APガラス性能一覧!$A$2:$M$6097,8,0),"")</f>
        <v/>
      </c>
      <c r="J366" s="68" t="str">
        <f>IFERROR(VLOOKUP($B366,APガラス性能一覧!$A$2:$M$6097,9,0),"")</f>
        <v/>
      </c>
      <c r="K366" s="68" t="str">
        <f>IFERROR(VLOOKUP($B366,APガラス性能一覧!$A$2:$M$6097,10,0),"")</f>
        <v/>
      </c>
      <c r="L366" s="68" t="str">
        <f>IFERROR(VLOOKUP($B366,APガラス性能一覧!$A$2:$M$6097,11,0),"")</f>
        <v/>
      </c>
      <c r="M366" s="68" t="str">
        <f>IFERROR(VLOOKUP($B366,APガラス性能一覧!$A$2:$M$6097,12,0),"")</f>
        <v/>
      </c>
      <c r="N366" s="68" t="str">
        <f>IFERROR(VLOOKUP($B366,APガラス性能一覧!$A$2:$M$6097,13,0),"")</f>
        <v/>
      </c>
    </row>
    <row r="367" spans="2:14" x14ac:dyDescent="0.4">
      <c r="B367" s="68" t="str">
        <f>IF($D$2="","",IF($E$2=0.65,IFERROR(IF(INDEX(APガラス性能一覧!A:A,MATCH(ROW(B361),APガラス性能一覧!$O:$O,0))="","",INDEX(APガラス性能一覧!A:A,MATCH(ROW(B361),APガラス性能一覧!$O:$O,0))),""),IFERROR(IF(INDEX(APガラス性能一覧!A:A,MATCH(ROW(B361),APガラス性能一覧!$N:$N,0))="","",INDEX(APガラス性能一覧!A:A,MATCH(ROW(B361),APガラス性能一覧!$N:$N,0))),"")))</f>
        <v/>
      </c>
      <c r="C367" s="68" t="str">
        <f>IFERROR(VLOOKUP($B367,APガラス性能一覧!$A$2:$M$6097,2,0),"")</f>
        <v/>
      </c>
      <c r="D367" s="68" t="str">
        <f>IFERROR(VLOOKUP($B367,APガラス性能一覧!$A$2:$M$6097,3,0),"")</f>
        <v/>
      </c>
      <c r="E367" s="68" t="str">
        <f>IFERROR(VLOOKUP($B367,APガラス性能一覧!$A$2:$M$6097,4,0),"")</f>
        <v/>
      </c>
      <c r="F367" s="68" t="str">
        <f>IFERROR(VLOOKUP($B367,APガラス性能一覧!$A$2:$M$6097,5,0),"")</f>
        <v/>
      </c>
      <c r="G367" s="68" t="str">
        <f>IFERROR(VLOOKUP($B367,APガラス性能一覧!$A$2:$M$6097,6,0),"")</f>
        <v/>
      </c>
      <c r="H367" s="68" t="str">
        <f>IFERROR(VLOOKUP($B367,APガラス性能一覧!$A$2:$M$6097,7,0),"")</f>
        <v/>
      </c>
      <c r="I367" s="68" t="str">
        <f>IFERROR(VLOOKUP($B367,APガラス性能一覧!$A$2:$M$6097,8,0),"")</f>
        <v/>
      </c>
      <c r="J367" s="68" t="str">
        <f>IFERROR(VLOOKUP($B367,APガラス性能一覧!$A$2:$M$6097,9,0),"")</f>
        <v/>
      </c>
      <c r="K367" s="68" t="str">
        <f>IFERROR(VLOOKUP($B367,APガラス性能一覧!$A$2:$M$6097,10,0),"")</f>
        <v/>
      </c>
      <c r="L367" s="68" t="str">
        <f>IFERROR(VLOOKUP($B367,APガラス性能一覧!$A$2:$M$6097,11,0),"")</f>
        <v/>
      </c>
      <c r="M367" s="68" t="str">
        <f>IFERROR(VLOOKUP($B367,APガラス性能一覧!$A$2:$M$6097,12,0),"")</f>
        <v/>
      </c>
      <c r="N367" s="68" t="str">
        <f>IFERROR(VLOOKUP($B367,APガラス性能一覧!$A$2:$M$6097,13,0),"")</f>
        <v/>
      </c>
    </row>
    <row r="368" spans="2:14" x14ac:dyDescent="0.4">
      <c r="B368" s="68" t="str">
        <f>IF($D$2="","",IF($E$2=0.65,IFERROR(IF(INDEX(APガラス性能一覧!A:A,MATCH(ROW(B362),APガラス性能一覧!$O:$O,0))="","",INDEX(APガラス性能一覧!A:A,MATCH(ROW(B362),APガラス性能一覧!$O:$O,0))),""),IFERROR(IF(INDEX(APガラス性能一覧!A:A,MATCH(ROW(B362),APガラス性能一覧!$N:$N,0))="","",INDEX(APガラス性能一覧!A:A,MATCH(ROW(B362),APガラス性能一覧!$N:$N,0))),"")))</f>
        <v/>
      </c>
      <c r="C368" s="68" t="str">
        <f>IFERROR(VLOOKUP($B368,APガラス性能一覧!$A$2:$M$6097,2,0),"")</f>
        <v/>
      </c>
      <c r="D368" s="68" t="str">
        <f>IFERROR(VLOOKUP($B368,APガラス性能一覧!$A$2:$M$6097,3,0),"")</f>
        <v/>
      </c>
      <c r="E368" s="68" t="str">
        <f>IFERROR(VLOOKUP($B368,APガラス性能一覧!$A$2:$M$6097,4,0),"")</f>
        <v/>
      </c>
      <c r="F368" s="68" t="str">
        <f>IFERROR(VLOOKUP($B368,APガラス性能一覧!$A$2:$M$6097,5,0),"")</f>
        <v/>
      </c>
      <c r="G368" s="68" t="str">
        <f>IFERROR(VLOOKUP($B368,APガラス性能一覧!$A$2:$M$6097,6,0),"")</f>
        <v/>
      </c>
      <c r="H368" s="68" t="str">
        <f>IFERROR(VLOOKUP($B368,APガラス性能一覧!$A$2:$M$6097,7,0),"")</f>
        <v/>
      </c>
      <c r="I368" s="68" t="str">
        <f>IFERROR(VLOOKUP($B368,APガラス性能一覧!$A$2:$M$6097,8,0),"")</f>
        <v/>
      </c>
      <c r="J368" s="68" t="str">
        <f>IFERROR(VLOOKUP($B368,APガラス性能一覧!$A$2:$M$6097,9,0),"")</f>
        <v/>
      </c>
      <c r="K368" s="68" t="str">
        <f>IFERROR(VLOOKUP($B368,APガラス性能一覧!$A$2:$M$6097,10,0),"")</f>
        <v/>
      </c>
      <c r="L368" s="68" t="str">
        <f>IFERROR(VLOOKUP($B368,APガラス性能一覧!$A$2:$M$6097,11,0),"")</f>
        <v/>
      </c>
      <c r="M368" s="68" t="str">
        <f>IFERROR(VLOOKUP($B368,APガラス性能一覧!$A$2:$M$6097,12,0),"")</f>
        <v/>
      </c>
      <c r="N368" s="68" t="str">
        <f>IFERROR(VLOOKUP($B368,APガラス性能一覧!$A$2:$M$6097,13,0),"")</f>
        <v/>
      </c>
    </row>
    <row r="369" spans="2:14" x14ac:dyDescent="0.4">
      <c r="B369" s="68" t="str">
        <f>IF($D$2="","",IF($E$2=0.65,IFERROR(IF(INDEX(APガラス性能一覧!A:A,MATCH(ROW(B363),APガラス性能一覧!$O:$O,0))="","",INDEX(APガラス性能一覧!A:A,MATCH(ROW(B363),APガラス性能一覧!$O:$O,0))),""),IFERROR(IF(INDEX(APガラス性能一覧!A:A,MATCH(ROW(B363),APガラス性能一覧!$N:$N,0))="","",INDEX(APガラス性能一覧!A:A,MATCH(ROW(B363),APガラス性能一覧!$N:$N,0))),"")))</f>
        <v/>
      </c>
      <c r="C369" s="68" t="str">
        <f>IFERROR(VLOOKUP($B369,APガラス性能一覧!$A$2:$M$6097,2,0),"")</f>
        <v/>
      </c>
      <c r="D369" s="68" t="str">
        <f>IFERROR(VLOOKUP($B369,APガラス性能一覧!$A$2:$M$6097,3,0),"")</f>
        <v/>
      </c>
      <c r="E369" s="68" t="str">
        <f>IFERROR(VLOOKUP($B369,APガラス性能一覧!$A$2:$M$6097,4,0),"")</f>
        <v/>
      </c>
      <c r="F369" s="68" t="str">
        <f>IFERROR(VLOOKUP($B369,APガラス性能一覧!$A$2:$M$6097,5,0),"")</f>
        <v/>
      </c>
      <c r="G369" s="68" t="str">
        <f>IFERROR(VLOOKUP($B369,APガラス性能一覧!$A$2:$M$6097,6,0),"")</f>
        <v/>
      </c>
      <c r="H369" s="68" t="str">
        <f>IFERROR(VLOOKUP($B369,APガラス性能一覧!$A$2:$M$6097,7,0),"")</f>
        <v/>
      </c>
      <c r="I369" s="68" t="str">
        <f>IFERROR(VLOOKUP($B369,APガラス性能一覧!$A$2:$M$6097,8,0),"")</f>
        <v/>
      </c>
      <c r="J369" s="68" t="str">
        <f>IFERROR(VLOOKUP($B369,APガラス性能一覧!$A$2:$M$6097,9,0),"")</f>
        <v/>
      </c>
      <c r="K369" s="68" t="str">
        <f>IFERROR(VLOOKUP($B369,APガラス性能一覧!$A$2:$M$6097,10,0),"")</f>
        <v/>
      </c>
      <c r="L369" s="68" t="str">
        <f>IFERROR(VLOOKUP($B369,APガラス性能一覧!$A$2:$M$6097,11,0),"")</f>
        <v/>
      </c>
      <c r="M369" s="68" t="str">
        <f>IFERROR(VLOOKUP($B369,APガラス性能一覧!$A$2:$M$6097,12,0),"")</f>
        <v/>
      </c>
      <c r="N369" s="68" t="str">
        <f>IFERROR(VLOOKUP($B369,APガラス性能一覧!$A$2:$M$6097,13,0),"")</f>
        <v/>
      </c>
    </row>
    <row r="370" spans="2:14" x14ac:dyDescent="0.4">
      <c r="B370" s="68" t="str">
        <f>IF($D$2="","",IF($E$2=0.65,IFERROR(IF(INDEX(APガラス性能一覧!A:A,MATCH(ROW(B364),APガラス性能一覧!$O:$O,0))="","",INDEX(APガラス性能一覧!A:A,MATCH(ROW(B364),APガラス性能一覧!$O:$O,0))),""),IFERROR(IF(INDEX(APガラス性能一覧!A:A,MATCH(ROW(B364),APガラス性能一覧!$N:$N,0))="","",INDEX(APガラス性能一覧!A:A,MATCH(ROW(B364),APガラス性能一覧!$N:$N,0))),"")))</f>
        <v/>
      </c>
      <c r="C370" s="68" t="str">
        <f>IFERROR(VLOOKUP($B370,APガラス性能一覧!$A$2:$M$6097,2,0),"")</f>
        <v/>
      </c>
      <c r="D370" s="68" t="str">
        <f>IFERROR(VLOOKUP($B370,APガラス性能一覧!$A$2:$M$6097,3,0),"")</f>
        <v/>
      </c>
      <c r="E370" s="68" t="str">
        <f>IFERROR(VLOOKUP($B370,APガラス性能一覧!$A$2:$M$6097,4,0),"")</f>
        <v/>
      </c>
      <c r="F370" s="68" t="str">
        <f>IFERROR(VLOOKUP($B370,APガラス性能一覧!$A$2:$M$6097,5,0),"")</f>
        <v/>
      </c>
      <c r="G370" s="68" t="str">
        <f>IFERROR(VLOOKUP($B370,APガラス性能一覧!$A$2:$M$6097,6,0),"")</f>
        <v/>
      </c>
      <c r="H370" s="68" t="str">
        <f>IFERROR(VLOOKUP($B370,APガラス性能一覧!$A$2:$M$6097,7,0),"")</f>
        <v/>
      </c>
      <c r="I370" s="68" t="str">
        <f>IFERROR(VLOOKUP($B370,APガラス性能一覧!$A$2:$M$6097,8,0),"")</f>
        <v/>
      </c>
      <c r="J370" s="68" t="str">
        <f>IFERROR(VLOOKUP($B370,APガラス性能一覧!$A$2:$M$6097,9,0),"")</f>
        <v/>
      </c>
      <c r="K370" s="68" t="str">
        <f>IFERROR(VLOOKUP($B370,APガラス性能一覧!$A$2:$M$6097,10,0),"")</f>
        <v/>
      </c>
      <c r="L370" s="68" t="str">
        <f>IFERROR(VLOOKUP($B370,APガラス性能一覧!$A$2:$M$6097,11,0),"")</f>
        <v/>
      </c>
      <c r="M370" s="68" t="str">
        <f>IFERROR(VLOOKUP($B370,APガラス性能一覧!$A$2:$M$6097,12,0),"")</f>
        <v/>
      </c>
      <c r="N370" s="68" t="str">
        <f>IFERROR(VLOOKUP($B370,APガラス性能一覧!$A$2:$M$6097,13,0),"")</f>
        <v/>
      </c>
    </row>
    <row r="371" spans="2:14" x14ac:dyDescent="0.4">
      <c r="B371" s="68" t="str">
        <f>IF($D$2="","",IF($E$2=0.65,IFERROR(IF(INDEX(APガラス性能一覧!A:A,MATCH(ROW(B365),APガラス性能一覧!$O:$O,0))="","",INDEX(APガラス性能一覧!A:A,MATCH(ROW(B365),APガラス性能一覧!$O:$O,0))),""),IFERROR(IF(INDEX(APガラス性能一覧!A:A,MATCH(ROW(B365),APガラス性能一覧!$N:$N,0))="","",INDEX(APガラス性能一覧!A:A,MATCH(ROW(B365),APガラス性能一覧!$N:$N,0))),"")))</f>
        <v/>
      </c>
      <c r="C371" s="68" t="str">
        <f>IFERROR(VLOOKUP($B371,APガラス性能一覧!$A$2:$M$6097,2,0),"")</f>
        <v/>
      </c>
      <c r="D371" s="68" t="str">
        <f>IFERROR(VLOOKUP($B371,APガラス性能一覧!$A$2:$M$6097,3,0),"")</f>
        <v/>
      </c>
      <c r="E371" s="68" t="str">
        <f>IFERROR(VLOOKUP($B371,APガラス性能一覧!$A$2:$M$6097,4,0),"")</f>
        <v/>
      </c>
      <c r="F371" s="68" t="str">
        <f>IFERROR(VLOOKUP($B371,APガラス性能一覧!$A$2:$M$6097,5,0),"")</f>
        <v/>
      </c>
      <c r="G371" s="68" t="str">
        <f>IFERROR(VLOOKUP($B371,APガラス性能一覧!$A$2:$M$6097,6,0),"")</f>
        <v/>
      </c>
      <c r="H371" s="68" t="str">
        <f>IFERROR(VLOOKUP($B371,APガラス性能一覧!$A$2:$M$6097,7,0),"")</f>
        <v/>
      </c>
      <c r="I371" s="68" t="str">
        <f>IFERROR(VLOOKUP($B371,APガラス性能一覧!$A$2:$M$6097,8,0),"")</f>
        <v/>
      </c>
      <c r="J371" s="68" t="str">
        <f>IFERROR(VLOOKUP($B371,APガラス性能一覧!$A$2:$M$6097,9,0),"")</f>
        <v/>
      </c>
      <c r="K371" s="68" t="str">
        <f>IFERROR(VLOOKUP($B371,APガラス性能一覧!$A$2:$M$6097,10,0),"")</f>
        <v/>
      </c>
      <c r="L371" s="68" t="str">
        <f>IFERROR(VLOOKUP($B371,APガラス性能一覧!$A$2:$M$6097,11,0),"")</f>
        <v/>
      </c>
      <c r="M371" s="68" t="str">
        <f>IFERROR(VLOOKUP($B371,APガラス性能一覧!$A$2:$M$6097,12,0),"")</f>
        <v/>
      </c>
      <c r="N371" s="68" t="str">
        <f>IFERROR(VLOOKUP($B371,APガラス性能一覧!$A$2:$M$6097,13,0),"")</f>
        <v/>
      </c>
    </row>
    <row r="372" spans="2:14" x14ac:dyDescent="0.4">
      <c r="B372" s="68" t="str">
        <f>IF($D$2="","",IF($E$2=0.65,IFERROR(IF(INDEX(APガラス性能一覧!A:A,MATCH(ROW(B366),APガラス性能一覧!$O:$O,0))="","",INDEX(APガラス性能一覧!A:A,MATCH(ROW(B366),APガラス性能一覧!$O:$O,0))),""),IFERROR(IF(INDEX(APガラス性能一覧!A:A,MATCH(ROW(B366),APガラス性能一覧!$N:$N,0))="","",INDEX(APガラス性能一覧!A:A,MATCH(ROW(B366),APガラス性能一覧!$N:$N,0))),"")))</f>
        <v/>
      </c>
      <c r="C372" s="68" t="str">
        <f>IFERROR(VLOOKUP($B372,APガラス性能一覧!$A$2:$M$6097,2,0),"")</f>
        <v/>
      </c>
      <c r="D372" s="68" t="str">
        <f>IFERROR(VLOOKUP($B372,APガラス性能一覧!$A$2:$M$6097,3,0),"")</f>
        <v/>
      </c>
      <c r="E372" s="68" t="str">
        <f>IFERROR(VLOOKUP($B372,APガラス性能一覧!$A$2:$M$6097,4,0),"")</f>
        <v/>
      </c>
      <c r="F372" s="68" t="str">
        <f>IFERROR(VLOOKUP($B372,APガラス性能一覧!$A$2:$M$6097,5,0),"")</f>
        <v/>
      </c>
      <c r="G372" s="68" t="str">
        <f>IFERROR(VLOOKUP($B372,APガラス性能一覧!$A$2:$M$6097,6,0),"")</f>
        <v/>
      </c>
      <c r="H372" s="68" t="str">
        <f>IFERROR(VLOOKUP($B372,APガラス性能一覧!$A$2:$M$6097,7,0),"")</f>
        <v/>
      </c>
      <c r="I372" s="68" t="str">
        <f>IFERROR(VLOOKUP($B372,APガラス性能一覧!$A$2:$M$6097,8,0),"")</f>
        <v/>
      </c>
      <c r="J372" s="68" t="str">
        <f>IFERROR(VLOOKUP($B372,APガラス性能一覧!$A$2:$M$6097,9,0),"")</f>
        <v/>
      </c>
      <c r="K372" s="68" t="str">
        <f>IFERROR(VLOOKUP($B372,APガラス性能一覧!$A$2:$M$6097,10,0),"")</f>
        <v/>
      </c>
      <c r="L372" s="68" t="str">
        <f>IFERROR(VLOOKUP($B372,APガラス性能一覧!$A$2:$M$6097,11,0),"")</f>
        <v/>
      </c>
      <c r="M372" s="68" t="str">
        <f>IFERROR(VLOOKUP($B372,APガラス性能一覧!$A$2:$M$6097,12,0),"")</f>
        <v/>
      </c>
      <c r="N372" s="68" t="str">
        <f>IFERROR(VLOOKUP($B372,APガラス性能一覧!$A$2:$M$6097,13,0),"")</f>
        <v/>
      </c>
    </row>
    <row r="373" spans="2:14" x14ac:dyDescent="0.4">
      <c r="B373" s="68" t="str">
        <f>IF($D$2="","",IF($E$2=0.65,IFERROR(IF(INDEX(APガラス性能一覧!A:A,MATCH(ROW(B367),APガラス性能一覧!$O:$O,0))="","",INDEX(APガラス性能一覧!A:A,MATCH(ROW(B367),APガラス性能一覧!$O:$O,0))),""),IFERROR(IF(INDEX(APガラス性能一覧!A:A,MATCH(ROW(B367),APガラス性能一覧!$N:$N,0))="","",INDEX(APガラス性能一覧!A:A,MATCH(ROW(B367),APガラス性能一覧!$N:$N,0))),"")))</f>
        <v/>
      </c>
      <c r="C373" s="68" t="str">
        <f>IFERROR(VLOOKUP($B373,APガラス性能一覧!$A$2:$M$6097,2,0),"")</f>
        <v/>
      </c>
      <c r="D373" s="68" t="str">
        <f>IFERROR(VLOOKUP($B373,APガラス性能一覧!$A$2:$M$6097,3,0),"")</f>
        <v/>
      </c>
      <c r="E373" s="68" t="str">
        <f>IFERROR(VLOOKUP($B373,APガラス性能一覧!$A$2:$M$6097,4,0),"")</f>
        <v/>
      </c>
      <c r="F373" s="68" t="str">
        <f>IFERROR(VLOOKUP($B373,APガラス性能一覧!$A$2:$M$6097,5,0),"")</f>
        <v/>
      </c>
      <c r="G373" s="68" t="str">
        <f>IFERROR(VLOOKUP($B373,APガラス性能一覧!$A$2:$M$6097,6,0),"")</f>
        <v/>
      </c>
      <c r="H373" s="68" t="str">
        <f>IFERROR(VLOOKUP($B373,APガラス性能一覧!$A$2:$M$6097,7,0),"")</f>
        <v/>
      </c>
      <c r="I373" s="68" t="str">
        <f>IFERROR(VLOOKUP($B373,APガラス性能一覧!$A$2:$M$6097,8,0),"")</f>
        <v/>
      </c>
      <c r="J373" s="68" t="str">
        <f>IFERROR(VLOOKUP($B373,APガラス性能一覧!$A$2:$M$6097,9,0),"")</f>
        <v/>
      </c>
      <c r="K373" s="68" t="str">
        <f>IFERROR(VLOOKUP($B373,APガラス性能一覧!$A$2:$M$6097,10,0),"")</f>
        <v/>
      </c>
      <c r="L373" s="68" t="str">
        <f>IFERROR(VLOOKUP($B373,APガラス性能一覧!$A$2:$M$6097,11,0),"")</f>
        <v/>
      </c>
      <c r="M373" s="68" t="str">
        <f>IFERROR(VLOOKUP($B373,APガラス性能一覧!$A$2:$M$6097,12,0),"")</f>
        <v/>
      </c>
      <c r="N373" s="68" t="str">
        <f>IFERROR(VLOOKUP($B373,APガラス性能一覧!$A$2:$M$6097,13,0),"")</f>
        <v/>
      </c>
    </row>
    <row r="374" spans="2:14" x14ac:dyDescent="0.4">
      <c r="B374" s="68" t="str">
        <f>IF($D$2="","",IF($E$2=0.65,IFERROR(IF(INDEX(APガラス性能一覧!A:A,MATCH(ROW(B368),APガラス性能一覧!$O:$O,0))="","",INDEX(APガラス性能一覧!A:A,MATCH(ROW(B368),APガラス性能一覧!$O:$O,0))),""),IFERROR(IF(INDEX(APガラス性能一覧!A:A,MATCH(ROW(B368),APガラス性能一覧!$N:$N,0))="","",INDEX(APガラス性能一覧!A:A,MATCH(ROW(B368),APガラス性能一覧!$N:$N,0))),"")))</f>
        <v/>
      </c>
      <c r="C374" s="68" t="str">
        <f>IFERROR(VLOOKUP($B374,APガラス性能一覧!$A$2:$M$6097,2,0),"")</f>
        <v/>
      </c>
      <c r="D374" s="68" t="str">
        <f>IFERROR(VLOOKUP($B374,APガラス性能一覧!$A$2:$M$6097,3,0),"")</f>
        <v/>
      </c>
      <c r="E374" s="68" t="str">
        <f>IFERROR(VLOOKUP($B374,APガラス性能一覧!$A$2:$M$6097,4,0),"")</f>
        <v/>
      </c>
      <c r="F374" s="68" t="str">
        <f>IFERROR(VLOOKUP($B374,APガラス性能一覧!$A$2:$M$6097,5,0),"")</f>
        <v/>
      </c>
      <c r="G374" s="68" t="str">
        <f>IFERROR(VLOOKUP($B374,APガラス性能一覧!$A$2:$M$6097,6,0),"")</f>
        <v/>
      </c>
      <c r="H374" s="68" t="str">
        <f>IFERROR(VLOOKUP($B374,APガラス性能一覧!$A$2:$M$6097,7,0),"")</f>
        <v/>
      </c>
      <c r="I374" s="68" t="str">
        <f>IFERROR(VLOOKUP($B374,APガラス性能一覧!$A$2:$M$6097,8,0),"")</f>
        <v/>
      </c>
      <c r="J374" s="68" t="str">
        <f>IFERROR(VLOOKUP($B374,APガラス性能一覧!$A$2:$M$6097,9,0),"")</f>
        <v/>
      </c>
      <c r="K374" s="68" t="str">
        <f>IFERROR(VLOOKUP($B374,APガラス性能一覧!$A$2:$M$6097,10,0),"")</f>
        <v/>
      </c>
      <c r="L374" s="68" t="str">
        <f>IFERROR(VLOOKUP($B374,APガラス性能一覧!$A$2:$M$6097,11,0),"")</f>
        <v/>
      </c>
      <c r="M374" s="68" t="str">
        <f>IFERROR(VLOOKUP($B374,APガラス性能一覧!$A$2:$M$6097,12,0),"")</f>
        <v/>
      </c>
      <c r="N374" s="68" t="str">
        <f>IFERROR(VLOOKUP($B374,APガラス性能一覧!$A$2:$M$6097,13,0),"")</f>
        <v/>
      </c>
    </row>
    <row r="375" spans="2:14" x14ac:dyDescent="0.4">
      <c r="B375" s="68" t="str">
        <f>IF($D$2="","",IF($E$2=0.65,IFERROR(IF(INDEX(APガラス性能一覧!A:A,MATCH(ROW(B369),APガラス性能一覧!$O:$O,0))="","",INDEX(APガラス性能一覧!A:A,MATCH(ROW(B369),APガラス性能一覧!$O:$O,0))),""),IFERROR(IF(INDEX(APガラス性能一覧!A:A,MATCH(ROW(B369),APガラス性能一覧!$N:$N,0))="","",INDEX(APガラス性能一覧!A:A,MATCH(ROW(B369),APガラス性能一覧!$N:$N,0))),"")))</f>
        <v/>
      </c>
      <c r="C375" s="68" t="str">
        <f>IFERROR(VLOOKUP($B375,APガラス性能一覧!$A$2:$M$6097,2,0),"")</f>
        <v/>
      </c>
      <c r="D375" s="68" t="str">
        <f>IFERROR(VLOOKUP($B375,APガラス性能一覧!$A$2:$M$6097,3,0),"")</f>
        <v/>
      </c>
      <c r="E375" s="68" t="str">
        <f>IFERROR(VLOOKUP($B375,APガラス性能一覧!$A$2:$M$6097,4,0),"")</f>
        <v/>
      </c>
      <c r="F375" s="68" t="str">
        <f>IFERROR(VLOOKUP($B375,APガラス性能一覧!$A$2:$M$6097,5,0),"")</f>
        <v/>
      </c>
      <c r="G375" s="68" t="str">
        <f>IFERROR(VLOOKUP($B375,APガラス性能一覧!$A$2:$M$6097,6,0),"")</f>
        <v/>
      </c>
      <c r="H375" s="68" t="str">
        <f>IFERROR(VLOOKUP($B375,APガラス性能一覧!$A$2:$M$6097,7,0),"")</f>
        <v/>
      </c>
      <c r="I375" s="68" t="str">
        <f>IFERROR(VLOOKUP($B375,APガラス性能一覧!$A$2:$M$6097,8,0),"")</f>
        <v/>
      </c>
      <c r="J375" s="68" t="str">
        <f>IFERROR(VLOOKUP($B375,APガラス性能一覧!$A$2:$M$6097,9,0),"")</f>
        <v/>
      </c>
      <c r="K375" s="68" t="str">
        <f>IFERROR(VLOOKUP($B375,APガラス性能一覧!$A$2:$M$6097,10,0),"")</f>
        <v/>
      </c>
      <c r="L375" s="68" t="str">
        <f>IFERROR(VLOOKUP($B375,APガラス性能一覧!$A$2:$M$6097,11,0),"")</f>
        <v/>
      </c>
      <c r="M375" s="68" t="str">
        <f>IFERROR(VLOOKUP($B375,APガラス性能一覧!$A$2:$M$6097,12,0),"")</f>
        <v/>
      </c>
      <c r="N375" s="68" t="str">
        <f>IFERROR(VLOOKUP($B375,APガラス性能一覧!$A$2:$M$6097,13,0),"")</f>
        <v/>
      </c>
    </row>
    <row r="376" spans="2:14" x14ac:dyDescent="0.4">
      <c r="B376" s="68" t="str">
        <f>IF($D$2="","",IF($E$2=0.65,IFERROR(IF(INDEX(APガラス性能一覧!A:A,MATCH(ROW(B370),APガラス性能一覧!$O:$O,0))="","",INDEX(APガラス性能一覧!A:A,MATCH(ROW(B370),APガラス性能一覧!$O:$O,0))),""),IFERROR(IF(INDEX(APガラス性能一覧!A:A,MATCH(ROW(B370),APガラス性能一覧!$N:$N,0))="","",INDEX(APガラス性能一覧!A:A,MATCH(ROW(B370),APガラス性能一覧!$N:$N,0))),"")))</f>
        <v/>
      </c>
      <c r="C376" s="68" t="str">
        <f>IFERROR(VLOOKUP($B376,APガラス性能一覧!$A$2:$M$6097,2,0),"")</f>
        <v/>
      </c>
      <c r="D376" s="68" t="str">
        <f>IFERROR(VLOOKUP($B376,APガラス性能一覧!$A$2:$M$6097,3,0),"")</f>
        <v/>
      </c>
      <c r="E376" s="68" t="str">
        <f>IFERROR(VLOOKUP($B376,APガラス性能一覧!$A$2:$M$6097,4,0),"")</f>
        <v/>
      </c>
      <c r="F376" s="68" t="str">
        <f>IFERROR(VLOOKUP($B376,APガラス性能一覧!$A$2:$M$6097,5,0),"")</f>
        <v/>
      </c>
      <c r="G376" s="68" t="str">
        <f>IFERROR(VLOOKUP($B376,APガラス性能一覧!$A$2:$M$6097,6,0),"")</f>
        <v/>
      </c>
      <c r="H376" s="68" t="str">
        <f>IFERROR(VLOOKUP($B376,APガラス性能一覧!$A$2:$M$6097,7,0),"")</f>
        <v/>
      </c>
      <c r="I376" s="68" t="str">
        <f>IFERROR(VLOOKUP($B376,APガラス性能一覧!$A$2:$M$6097,8,0),"")</f>
        <v/>
      </c>
      <c r="J376" s="68" t="str">
        <f>IFERROR(VLOOKUP($B376,APガラス性能一覧!$A$2:$M$6097,9,0),"")</f>
        <v/>
      </c>
      <c r="K376" s="68" t="str">
        <f>IFERROR(VLOOKUP($B376,APガラス性能一覧!$A$2:$M$6097,10,0),"")</f>
        <v/>
      </c>
      <c r="L376" s="68" t="str">
        <f>IFERROR(VLOOKUP($B376,APガラス性能一覧!$A$2:$M$6097,11,0),"")</f>
        <v/>
      </c>
      <c r="M376" s="68" t="str">
        <f>IFERROR(VLOOKUP($B376,APガラス性能一覧!$A$2:$M$6097,12,0),"")</f>
        <v/>
      </c>
      <c r="N376" s="68" t="str">
        <f>IFERROR(VLOOKUP($B376,APガラス性能一覧!$A$2:$M$6097,13,0),"")</f>
        <v/>
      </c>
    </row>
    <row r="377" spans="2:14" x14ac:dyDescent="0.4">
      <c r="B377" s="68" t="str">
        <f>IF($D$2="","",IF($E$2=0.65,IFERROR(IF(INDEX(APガラス性能一覧!A:A,MATCH(ROW(B371),APガラス性能一覧!$O:$O,0))="","",INDEX(APガラス性能一覧!A:A,MATCH(ROW(B371),APガラス性能一覧!$O:$O,0))),""),IFERROR(IF(INDEX(APガラス性能一覧!A:A,MATCH(ROW(B371),APガラス性能一覧!$N:$N,0))="","",INDEX(APガラス性能一覧!A:A,MATCH(ROW(B371),APガラス性能一覧!$N:$N,0))),"")))</f>
        <v/>
      </c>
      <c r="C377" s="68" t="str">
        <f>IFERROR(VLOOKUP($B377,APガラス性能一覧!$A$2:$M$6097,2,0),"")</f>
        <v/>
      </c>
      <c r="D377" s="68" t="str">
        <f>IFERROR(VLOOKUP($B377,APガラス性能一覧!$A$2:$M$6097,3,0),"")</f>
        <v/>
      </c>
      <c r="E377" s="68" t="str">
        <f>IFERROR(VLOOKUP($B377,APガラス性能一覧!$A$2:$M$6097,4,0),"")</f>
        <v/>
      </c>
      <c r="F377" s="68" t="str">
        <f>IFERROR(VLOOKUP($B377,APガラス性能一覧!$A$2:$M$6097,5,0),"")</f>
        <v/>
      </c>
      <c r="G377" s="68" t="str">
        <f>IFERROR(VLOOKUP($B377,APガラス性能一覧!$A$2:$M$6097,6,0),"")</f>
        <v/>
      </c>
      <c r="H377" s="68" t="str">
        <f>IFERROR(VLOOKUP($B377,APガラス性能一覧!$A$2:$M$6097,7,0),"")</f>
        <v/>
      </c>
      <c r="I377" s="68" t="str">
        <f>IFERROR(VLOOKUP($B377,APガラス性能一覧!$A$2:$M$6097,8,0),"")</f>
        <v/>
      </c>
      <c r="J377" s="68" t="str">
        <f>IFERROR(VLOOKUP($B377,APガラス性能一覧!$A$2:$M$6097,9,0),"")</f>
        <v/>
      </c>
      <c r="K377" s="68" t="str">
        <f>IFERROR(VLOOKUP($B377,APガラス性能一覧!$A$2:$M$6097,10,0),"")</f>
        <v/>
      </c>
      <c r="L377" s="68" t="str">
        <f>IFERROR(VLOOKUP($B377,APガラス性能一覧!$A$2:$M$6097,11,0),"")</f>
        <v/>
      </c>
      <c r="M377" s="68" t="str">
        <f>IFERROR(VLOOKUP($B377,APガラス性能一覧!$A$2:$M$6097,12,0),"")</f>
        <v/>
      </c>
      <c r="N377" s="68" t="str">
        <f>IFERROR(VLOOKUP($B377,APガラス性能一覧!$A$2:$M$6097,13,0),"")</f>
        <v/>
      </c>
    </row>
    <row r="378" spans="2:14" x14ac:dyDescent="0.4">
      <c r="B378" s="68" t="str">
        <f>IF($D$2="","",IF($E$2=0.65,IFERROR(IF(INDEX(APガラス性能一覧!A:A,MATCH(ROW(B372),APガラス性能一覧!$O:$O,0))="","",INDEX(APガラス性能一覧!A:A,MATCH(ROW(B372),APガラス性能一覧!$O:$O,0))),""),IFERROR(IF(INDEX(APガラス性能一覧!A:A,MATCH(ROW(B372),APガラス性能一覧!$N:$N,0))="","",INDEX(APガラス性能一覧!A:A,MATCH(ROW(B372),APガラス性能一覧!$N:$N,0))),"")))</f>
        <v/>
      </c>
      <c r="C378" s="68" t="str">
        <f>IFERROR(VLOOKUP($B378,APガラス性能一覧!$A$2:$M$6097,2,0),"")</f>
        <v/>
      </c>
      <c r="D378" s="68" t="str">
        <f>IFERROR(VLOOKUP($B378,APガラス性能一覧!$A$2:$M$6097,3,0),"")</f>
        <v/>
      </c>
      <c r="E378" s="68" t="str">
        <f>IFERROR(VLOOKUP($B378,APガラス性能一覧!$A$2:$M$6097,4,0),"")</f>
        <v/>
      </c>
      <c r="F378" s="68" t="str">
        <f>IFERROR(VLOOKUP($B378,APガラス性能一覧!$A$2:$M$6097,5,0),"")</f>
        <v/>
      </c>
      <c r="G378" s="68" t="str">
        <f>IFERROR(VLOOKUP($B378,APガラス性能一覧!$A$2:$M$6097,6,0),"")</f>
        <v/>
      </c>
      <c r="H378" s="68" t="str">
        <f>IFERROR(VLOOKUP($B378,APガラス性能一覧!$A$2:$M$6097,7,0),"")</f>
        <v/>
      </c>
      <c r="I378" s="68" t="str">
        <f>IFERROR(VLOOKUP($B378,APガラス性能一覧!$A$2:$M$6097,8,0),"")</f>
        <v/>
      </c>
      <c r="J378" s="68" t="str">
        <f>IFERROR(VLOOKUP($B378,APガラス性能一覧!$A$2:$M$6097,9,0),"")</f>
        <v/>
      </c>
      <c r="K378" s="68" t="str">
        <f>IFERROR(VLOOKUP($B378,APガラス性能一覧!$A$2:$M$6097,10,0),"")</f>
        <v/>
      </c>
      <c r="L378" s="68" t="str">
        <f>IFERROR(VLOOKUP($B378,APガラス性能一覧!$A$2:$M$6097,11,0),"")</f>
        <v/>
      </c>
      <c r="M378" s="68" t="str">
        <f>IFERROR(VLOOKUP($B378,APガラス性能一覧!$A$2:$M$6097,12,0),"")</f>
        <v/>
      </c>
      <c r="N378" s="68" t="str">
        <f>IFERROR(VLOOKUP($B378,APガラス性能一覧!$A$2:$M$6097,13,0),"")</f>
        <v/>
      </c>
    </row>
    <row r="379" spans="2:14" x14ac:dyDescent="0.4">
      <c r="B379" s="68" t="str">
        <f>IF($D$2="","",IF($E$2=0.65,IFERROR(IF(INDEX(APガラス性能一覧!A:A,MATCH(ROW(B373),APガラス性能一覧!$O:$O,0))="","",INDEX(APガラス性能一覧!A:A,MATCH(ROW(B373),APガラス性能一覧!$O:$O,0))),""),IFERROR(IF(INDEX(APガラス性能一覧!A:A,MATCH(ROW(B373),APガラス性能一覧!$N:$N,0))="","",INDEX(APガラス性能一覧!A:A,MATCH(ROW(B373),APガラス性能一覧!$N:$N,0))),"")))</f>
        <v/>
      </c>
      <c r="C379" s="68" t="str">
        <f>IFERROR(VLOOKUP($B379,APガラス性能一覧!$A$2:$M$6097,2,0),"")</f>
        <v/>
      </c>
      <c r="D379" s="68" t="str">
        <f>IFERROR(VLOOKUP($B379,APガラス性能一覧!$A$2:$M$6097,3,0),"")</f>
        <v/>
      </c>
      <c r="E379" s="68" t="str">
        <f>IFERROR(VLOOKUP($B379,APガラス性能一覧!$A$2:$M$6097,4,0),"")</f>
        <v/>
      </c>
      <c r="F379" s="68" t="str">
        <f>IFERROR(VLOOKUP($B379,APガラス性能一覧!$A$2:$M$6097,5,0),"")</f>
        <v/>
      </c>
      <c r="G379" s="68" t="str">
        <f>IFERROR(VLOOKUP($B379,APガラス性能一覧!$A$2:$M$6097,6,0),"")</f>
        <v/>
      </c>
      <c r="H379" s="68" t="str">
        <f>IFERROR(VLOOKUP($B379,APガラス性能一覧!$A$2:$M$6097,7,0),"")</f>
        <v/>
      </c>
      <c r="I379" s="68" t="str">
        <f>IFERROR(VLOOKUP($B379,APガラス性能一覧!$A$2:$M$6097,8,0),"")</f>
        <v/>
      </c>
      <c r="J379" s="68" t="str">
        <f>IFERROR(VLOOKUP($B379,APガラス性能一覧!$A$2:$M$6097,9,0),"")</f>
        <v/>
      </c>
      <c r="K379" s="68" t="str">
        <f>IFERROR(VLOOKUP($B379,APガラス性能一覧!$A$2:$M$6097,10,0),"")</f>
        <v/>
      </c>
      <c r="L379" s="68" t="str">
        <f>IFERROR(VLOOKUP($B379,APガラス性能一覧!$A$2:$M$6097,11,0),"")</f>
        <v/>
      </c>
      <c r="M379" s="68" t="str">
        <f>IFERROR(VLOOKUP($B379,APガラス性能一覧!$A$2:$M$6097,12,0),"")</f>
        <v/>
      </c>
      <c r="N379" s="68" t="str">
        <f>IFERROR(VLOOKUP($B379,APガラス性能一覧!$A$2:$M$6097,13,0),"")</f>
        <v/>
      </c>
    </row>
    <row r="380" spans="2:14" x14ac:dyDescent="0.4">
      <c r="B380" s="68" t="str">
        <f>IF($D$2="","",IF($E$2=0.65,IFERROR(IF(INDEX(APガラス性能一覧!A:A,MATCH(ROW(B374),APガラス性能一覧!$O:$O,0))="","",INDEX(APガラス性能一覧!A:A,MATCH(ROW(B374),APガラス性能一覧!$O:$O,0))),""),IFERROR(IF(INDEX(APガラス性能一覧!A:A,MATCH(ROW(B374),APガラス性能一覧!$N:$N,0))="","",INDEX(APガラス性能一覧!A:A,MATCH(ROW(B374),APガラス性能一覧!$N:$N,0))),"")))</f>
        <v/>
      </c>
      <c r="C380" s="68" t="str">
        <f>IFERROR(VLOOKUP($B380,APガラス性能一覧!$A$2:$M$6097,2,0),"")</f>
        <v/>
      </c>
      <c r="D380" s="68" t="str">
        <f>IFERROR(VLOOKUP($B380,APガラス性能一覧!$A$2:$M$6097,3,0),"")</f>
        <v/>
      </c>
      <c r="E380" s="68" t="str">
        <f>IFERROR(VLOOKUP($B380,APガラス性能一覧!$A$2:$M$6097,4,0),"")</f>
        <v/>
      </c>
      <c r="F380" s="68" t="str">
        <f>IFERROR(VLOOKUP($B380,APガラス性能一覧!$A$2:$M$6097,5,0),"")</f>
        <v/>
      </c>
      <c r="G380" s="68" t="str">
        <f>IFERROR(VLOOKUP($B380,APガラス性能一覧!$A$2:$M$6097,6,0),"")</f>
        <v/>
      </c>
      <c r="H380" s="68" t="str">
        <f>IFERROR(VLOOKUP($B380,APガラス性能一覧!$A$2:$M$6097,7,0),"")</f>
        <v/>
      </c>
      <c r="I380" s="68" t="str">
        <f>IFERROR(VLOOKUP($B380,APガラス性能一覧!$A$2:$M$6097,8,0),"")</f>
        <v/>
      </c>
      <c r="J380" s="68" t="str">
        <f>IFERROR(VLOOKUP($B380,APガラス性能一覧!$A$2:$M$6097,9,0),"")</f>
        <v/>
      </c>
      <c r="K380" s="68" t="str">
        <f>IFERROR(VLOOKUP($B380,APガラス性能一覧!$A$2:$M$6097,10,0),"")</f>
        <v/>
      </c>
      <c r="L380" s="68" t="str">
        <f>IFERROR(VLOOKUP($B380,APガラス性能一覧!$A$2:$M$6097,11,0),"")</f>
        <v/>
      </c>
      <c r="M380" s="68" t="str">
        <f>IFERROR(VLOOKUP($B380,APガラス性能一覧!$A$2:$M$6097,12,0),"")</f>
        <v/>
      </c>
      <c r="N380" s="68" t="str">
        <f>IFERROR(VLOOKUP($B380,APガラス性能一覧!$A$2:$M$6097,13,0),"")</f>
        <v/>
      </c>
    </row>
    <row r="381" spans="2:14" x14ac:dyDescent="0.4">
      <c r="B381" s="68" t="str">
        <f>IF($D$2="","",IF($E$2=0.65,IFERROR(IF(INDEX(APガラス性能一覧!A:A,MATCH(ROW(B375),APガラス性能一覧!$O:$O,0))="","",INDEX(APガラス性能一覧!A:A,MATCH(ROW(B375),APガラス性能一覧!$O:$O,0))),""),IFERROR(IF(INDEX(APガラス性能一覧!A:A,MATCH(ROW(B375),APガラス性能一覧!$N:$N,0))="","",INDEX(APガラス性能一覧!A:A,MATCH(ROW(B375),APガラス性能一覧!$N:$N,0))),"")))</f>
        <v/>
      </c>
      <c r="C381" s="68" t="str">
        <f>IFERROR(VLOOKUP($B381,APガラス性能一覧!$A$2:$M$6097,2,0),"")</f>
        <v/>
      </c>
      <c r="D381" s="68" t="str">
        <f>IFERROR(VLOOKUP($B381,APガラス性能一覧!$A$2:$M$6097,3,0),"")</f>
        <v/>
      </c>
      <c r="E381" s="68" t="str">
        <f>IFERROR(VLOOKUP($B381,APガラス性能一覧!$A$2:$M$6097,4,0),"")</f>
        <v/>
      </c>
      <c r="F381" s="68" t="str">
        <f>IFERROR(VLOOKUP($B381,APガラス性能一覧!$A$2:$M$6097,5,0),"")</f>
        <v/>
      </c>
      <c r="G381" s="68" t="str">
        <f>IFERROR(VLOOKUP($B381,APガラス性能一覧!$A$2:$M$6097,6,0),"")</f>
        <v/>
      </c>
      <c r="H381" s="68" t="str">
        <f>IFERROR(VLOOKUP($B381,APガラス性能一覧!$A$2:$M$6097,7,0),"")</f>
        <v/>
      </c>
      <c r="I381" s="68" t="str">
        <f>IFERROR(VLOOKUP($B381,APガラス性能一覧!$A$2:$M$6097,8,0),"")</f>
        <v/>
      </c>
      <c r="J381" s="68" t="str">
        <f>IFERROR(VLOOKUP($B381,APガラス性能一覧!$A$2:$M$6097,9,0),"")</f>
        <v/>
      </c>
      <c r="K381" s="68" t="str">
        <f>IFERROR(VLOOKUP($B381,APガラス性能一覧!$A$2:$M$6097,10,0),"")</f>
        <v/>
      </c>
      <c r="L381" s="68" t="str">
        <f>IFERROR(VLOOKUP($B381,APガラス性能一覧!$A$2:$M$6097,11,0),"")</f>
        <v/>
      </c>
      <c r="M381" s="68" t="str">
        <f>IFERROR(VLOOKUP($B381,APガラス性能一覧!$A$2:$M$6097,12,0),"")</f>
        <v/>
      </c>
      <c r="N381" s="68" t="str">
        <f>IFERROR(VLOOKUP($B381,APガラス性能一覧!$A$2:$M$6097,13,0),"")</f>
        <v/>
      </c>
    </row>
    <row r="382" spans="2:14" x14ac:dyDescent="0.4">
      <c r="B382" s="68" t="str">
        <f>IF($D$2="","",IF($E$2=0.65,IFERROR(IF(INDEX(APガラス性能一覧!A:A,MATCH(ROW(B376),APガラス性能一覧!$O:$O,0))="","",INDEX(APガラス性能一覧!A:A,MATCH(ROW(B376),APガラス性能一覧!$O:$O,0))),""),IFERROR(IF(INDEX(APガラス性能一覧!A:A,MATCH(ROW(B376),APガラス性能一覧!$N:$N,0))="","",INDEX(APガラス性能一覧!A:A,MATCH(ROW(B376),APガラス性能一覧!$N:$N,0))),"")))</f>
        <v/>
      </c>
      <c r="C382" s="68" t="str">
        <f>IFERROR(VLOOKUP($B382,APガラス性能一覧!$A$2:$M$6097,2,0),"")</f>
        <v/>
      </c>
      <c r="D382" s="68" t="str">
        <f>IFERROR(VLOOKUP($B382,APガラス性能一覧!$A$2:$M$6097,3,0),"")</f>
        <v/>
      </c>
      <c r="E382" s="68" t="str">
        <f>IFERROR(VLOOKUP($B382,APガラス性能一覧!$A$2:$M$6097,4,0),"")</f>
        <v/>
      </c>
      <c r="F382" s="68" t="str">
        <f>IFERROR(VLOOKUP($B382,APガラス性能一覧!$A$2:$M$6097,5,0),"")</f>
        <v/>
      </c>
      <c r="G382" s="68" t="str">
        <f>IFERROR(VLOOKUP($B382,APガラス性能一覧!$A$2:$M$6097,6,0),"")</f>
        <v/>
      </c>
      <c r="H382" s="68" t="str">
        <f>IFERROR(VLOOKUP($B382,APガラス性能一覧!$A$2:$M$6097,7,0),"")</f>
        <v/>
      </c>
      <c r="I382" s="68" t="str">
        <f>IFERROR(VLOOKUP($B382,APガラス性能一覧!$A$2:$M$6097,8,0),"")</f>
        <v/>
      </c>
      <c r="J382" s="68" t="str">
        <f>IFERROR(VLOOKUP($B382,APガラス性能一覧!$A$2:$M$6097,9,0),"")</f>
        <v/>
      </c>
      <c r="K382" s="68" t="str">
        <f>IFERROR(VLOOKUP($B382,APガラス性能一覧!$A$2:$M$6097,10,0),"")</f>
        <v/>
      </c>
      <c r="L382" s="68" t="str">
        <f>IFERROR(VLOOKUP($B382,APガラス性能一覧!$A$2:$M$6097,11,0),"")</f>
        <v/>
      </c>
      <c r="M382" s="68" t="str">
        <f>IFERROR(VLOOKUP($B382,APガラス性能一覧!$A$2:$M$6097,12,0),"")</f>
        <v/>
      </c>
      <c r="N382" s="68" t="str">
        <f>IFERROR(VLOOKUP($B382,APガラス性能一覧!$A$2:$M$6097,13,0),"")</f>
        <v/>
      </c>
    </row>
    <row r="383" spans="2:14" x14ac:dyDescent="0.4">
      <c r="B383" s="68" t="str">
        <f>IF($D$2="","",IF($E$2=0.65,IFERROR(IF(INDEX(APガラス性能一覧!A:A,MATCH(ROW(B377),APガラス性能一覧!$O:$O,0))="","",INDEX(APガラス性能一覧!A:A,MATCH(ROW(B377),APガラス性能一覧!$O:$O,0))),""),IFERROR(IF(INDEX(APガラス性能一覧!A:A,MATCH(ROW(B377),APガラス性能一覧!$N:$N,0))="","",INDEX(APガラス性能一覧!A:A,MATCH(ROW(B377),APガラス性能一覧!$N:$N,0))),"")))</f>
        <v/>
      </c>
      <c r="C383" s="68" t="str">
        <f>IFERROR(VLOOKUP($B383,APガラス性能一覧!$A$2:$M$6097,2,0),"")</f>
        <v/>
      </c>
      <c r="D383" s="68" t="str">
        <f>IFERROR(VLOOKUP($B383,APガラス性能一覧!$A$2:$M$6097,3,0),"")</f>
        <v/>
      </c>
      <c r="E383" s="68" t="str">
        <f>IFERROR(VLOOKUP($B383,APガラス性能一覧!$A$2:$M$6097,4,0),"")</f>
        <v/>
      </c>
      <c r="F383" s="68" t="str">
        <f>IFERROR(VLOOKUP($B383,APガラス性能一覧!$A$2:$M$6097,5,0),"")</f>
        <v/>
      </c>
      <c r="G383" s="68" t="str">
        <f>IFERROR(VLOOKUP($B383,APガラス性能一覧!$A$2:$M$6097,6,0),"")</f>
        <v/>
      </c>
      <c r="H383" s="68" t="str">
        <f>IFERROR(VLOOKUP($B383,APガラス性能一覧!$A$2:$M$6097,7,0),"")</f>
        <v/>
      </c>
      <c r="I383" s="68" t="str">
        <f>IFERROR(VLOOKUP($B383,APガラス性能一覧!$A$2:$M$6097,8,0),"")</f>
        <v/>
      </c>
      <c r="J383" s="68" t="str">
        <f>IFERROR(VLOOKUP($B383,APガラス性能一覧!$A$2:$M$6097,9,0),"")</f>
        <v/>
      </c>
      <c r="K383" s="68" t="str">
        <f>IFERROR(VLOOKUP($B383,APガラス性能一覧!$A$2:$M$6097,10,0),"")</f>
        <v/>
      </c>
      <c r="L383" s="68" t="str">
        <f>IFERROR(VLOOKUP($B383,APガラス性能一覧!$A$2:$M$6097,11,0),"")</f>
        <v/>
      </c>
      <c r="M383" s="68" t="str">
        <f>IFERROR(VLOOKUP($B383,APガラス性能一覧!$A$2:$M$6097,12,0),"")</f>
        <v/>
      </c>
      <c r="N383" s="68" t="str">
        <f>IFERROR(VLOOKUP($B383,APガラス性能一覧!$A$2:$M$6097,13,0),"")</f>
        <v/>
      </c>
    </row>
    <row r="384" spans="2:14" x14ac:dyDescent="0.4">
      <c r="B384" s="68" t="str">
        <f>IF($D$2="","",IF($E$2=0.65,IFERROR(IF(INDEX(APガラス性能一覧!A:A,MATCH(ROW(B378),APガラス性能一覧!$O:$O,0))="","",INDEX(APガラス性能一覧!A:A,MATCH(ROW(B378),APガラス性能一覧!$O:$O,0))),""),IFERROR(IF(INDEX(APガラス性能一覧!A:A,MATCH(ROW(B378),APガラス性能一覧!$N:$N,0))="","",INDEX(APガラス性能一覧!A:A,MATCH(ROW(B378),APガラス性能一覧!$N:$N,0))),"")))</f>
        <v/>
      </c>
      <c r="C384" s="68" t="str">
        <f>IFERROR(VLOOKUP($B384,APガラス性能一覧!$A$2:$M$6097,2,0),"")</f>
        <v/>
      </c>
      <c r="D384" s="68" t="str">
        <f>IFERROR(VLOOKUP($B384,APガラス性能一覧!$A$2:$M$6097,3,0),"")</f>
        <v/>
      </c>
      <c r="E384" s="68" t="str">
        <f>IFERROR(VLOOKUP($B384,APガラス性能一覧!$A$2:$M$6097,4,0),"")</f>
        <v/>
      </c>
      <c r="F384" s="68" t="str">
        <f>IFERROR(VLOOKUP($B384,APガラス性能一覧!$A$2:$M$6097,5,0),"")</f>
        <v/>
      </c>
      <c r="G384" s="68" t="str">
        <f>IFERROR(VLOOKUP($B384,APガラス性能一覧!$A$2:$M$6097,6,0),"")</f>
        <v/>
      </c>
      <c r="H384" s="68" t="str">
        <f>IFERROR(VLOOKUP($B384,APガラス性能一覧!$A$2:$M$6097,7,0),"")</f>
        <v/>
      </c>
      <c r="I384" s="68" t="str">
        <f>IFERROR(VLOOKUP($B384,APガラス性能一覧!$A$2:$M$6097,8,0),"")</f>
        <v/>
      </c>
      <c r="J384" s="68" t="str">
        <f>IFERROR(VLOOKUP($B384,APガラス性能一覧!$A$2:$M$6097,9,0),"")</f>
        <v/>
      </c>
      <c r="K384" s="68" t="str">
        <f>IFERROR(VLOOKUP($B384,APガラス性能一覧!$A$2:$M$6097,10,0),"")</f>
        <v/>
      </c>
      <c r="L384" s="68" t="str">
        <f>IFERROR(VLOOKUP($B384,APガラス性能一覧!$A$2:$M$6097,11,0),"")</f>
        <v/>
      </c>
      <c r="M384" s="68" t="str">
        <f>IFERROR(VLOOKUP($B384,APガラス性能一覧!$A$2:$M$6097,12,0),"")</f>
        <v/>
      </c>
      <c r="N384" s="68" t="str">
        <f>IFERROR(VLOOKUP($B384,APガラス性能一覧!$A$2:$M$6097,13,0),"")</f>
        <v/>
      </c>
    </row>
    <row r="385" spans="2:14" x14ac:dyDescent="0.4">
      <c r="B385" s="68" t="str">
        <f>IF($D$2="","",IF($E$2=0.65,IFERROR(IF(INDEX(APガラス性能一覧!A:A,MATCH(ROW(B379),APガラス性能一覧!$O:$O,0))="","",INDEX(APガラス性能一覧!A:A,MATCH(ROW(B379),APガラス性能一覧!$O:$O,0))),""),IFERROR(IF(INDEX(APガラス性能一覧!A:A,MATCH(ROW(B379),APガラス性能一覧!$N:$N,0))="","",INDEX(APガラス性能一覧!A:A,MATCH(ROW(B379),APガラス性能一覧!$N:$N,0))),"")))</f>
        <v/>
      </c>
      <c r="C385" s="68" t="str">
        <f>IFERROR(VLOOKUP($B385,APガラス性能一覧!$A$2:$M$6097,2,0),"")</f>
        <v/>
      </c>
      <c r="D385" s="68" t="str">
        <f>IFERROR(VLOOKUP($B385,APガラス性能一覧!$A$2:$M$6097,3,0),"")</f>
        <v/>
      </c>
      <c r="E385" s="68" t="str">
        <f>IFERROR(VLOOKUP($B385,APガラス性能一覧!$A$2:$M$6097,4,0),"")</f>
        <v/>
      </c>
      <c r="F385" s="68" t="str">
        <f>IFERROR(VLOOKUP($B385,APガラス性能一覧!$A$2:$M$6097,5,0),"")</f>
        <v/>
      </c>
      <c r="G385" s="68" t="str">
        <f>IFERROR(VLOOKUP($B385,APガラス性能一覧!$A$2:$M$6097,6,0),"")</f>
        <v/>
      </c>
      <c r="H385" s="68" t="str">
        <f>IFERROR(VLOOKUP($B385,APガラス性能一覧!$A$2:$M$6097,7,0),"")</f>
        <v/>
      </c>
      <c r="I385" s="68" t="str">
        <f>IFERROR(VLOOKUP($B385,APガラス性能一覧!$A$2:$M$6097,8,0),"")</f>
        <v/>
      </c>
      <c r="J385" s="68" t="str">
        <f>IFERROR(VLOOKUP($B385,APガラス性能一覧!$A$2:$M$6097,9,0),"")</f>
        <v/>
      </c>
      <c r="K385" s="68" t="str">
        <f>IFERROR(VLOOKUP($B385,APガラス性能一覧!$A$2:$M$6097,10,0),"")</f>
        <v/>
      </c>
      <c r="L385" s="68" t="str">
        <f>IFERROR(VLOOKUP($B385,APガラス性能一覧!$A$2:$M$6097,11,0),"")</f>
        <v/>
      </c>
      <c r="M385" s="68" t="str">
        <f>IFERROR(VLOOKUP($B385,APガラス性能一覧!$A$2:$M$6097,12,0),"")</f>
        <v/>
      </c>
      <c r="N385" s="68" t="str">
        <f>IFERROR(VLOOKUP($B385,APガラス性能一覧!$A$2:$M$6097,13,0),"")</f>
        <v/>
      </c>
    </row>
    <row r="386" spans="2:14" x14ac:dyDescent="0.4">
      <c r="B386" s="68" t="str">
        <f>IF($D$2="","",IF($E$2=0.65,IFERROR(IF(INDEX(APガラス性能一覧!A:A,MATCH(ROW(B380),APガラス性能一覧!$O:$O,0))="","",INDEX(APガラス性能一覧!A:A,MATCH(ROW(B380),APガラス性能一覧!$O:$O,0))),""),IFERROR(IF(INDEX(APガラス性能一覧!A:A,MATCH(ROW(B380),APガラス性能一覧!$N:$N,0))="","",INDEX(APガラス性能一覧!A:A,MATCH(ROW(B380),APガラス性能一覧!$N:$N,0))),"")))</f>
        <v/>
      </c>
      <c r="C386" s="68" t="str">
        <f>IFERROR(VLOOKUP($B386,APガラス性能一覧!$A$2:$M$6097,2,0),"")</f>
        <v/>
      </c>
      <c r="D386" s="68" t="str">
        <f>IFERROR(VLOOKUP($B386,APガラス性能一覧!$A$2:$M$6097,3,0),"")</f>
        <v/>
      </c>
      <c r="E386" s="68" t="str">
        <f>IFERROR(VLOOKUP($B386,APガラス性能一覧!$A$2:$M$6097,4,0),"")</f>
        <v/>
      </c>
      <c r="F386" s="68" t="str">
        <f>IFERROR(VLOOKUP($B386,APガラス性能一覧!$A$2:$M$6097,5,0),"")</f>
        <v/>
      </c>
      <c r="G386" s="68" t="str">
        <f>IFERROR(VLOOKUP($B386,APガラス性能一覧!$A$2:$M$6097,6,0),"")</f>
        <v/>
      </c>
      <c r="H386" s="68" t="str">
        <f>IFERROR(VLOOKUP($B386,APガラス性能一覧!$A$2:$M$6097,7,0),"")</f>
        <v/>
      </c>
      <c r="I386" s="68" t="str">
        <f>IFERROR(VLOOKUP($B386,APガラス性能一覧!$A$2:$M$6097,8,0),"")</f>
        <v/>
      </c>
      <c r="J386" s="68" t="str">
        <f>IFERROR(VLOOKUP($B386,APガラス性能一覧!$A$2:$M$6097,9,0),"")</f>
        <v/>
      </c>
      <c r="K386" s="68" t="str">
        <f>IFERROR(VLOOKUP($B386,APガラス性能一覧!$A$2:$M$6097,10,0),"")</f>
        <v/>
      </c>
      <c r="L386" s="68" t="str">
        <f>IFERROR(VLOOKUP($B386,APガラス性能一覧!$A$2:$M$6097,11,0),"")</f>
        <v/>
      </c>
      <c r="M386" s="68" t="str">
        <f>IFERROR(VLOOKUP($B386,APガラス性能一覧!$A$2:$M$6097,12,0),"")</f>
        <v/>
      </c>
      <c r="N386" s="68" t="str">
        <f>IFERROR(VLOOKUP($B386,APガラス性能一覧!$A$2:$M$6097,13,0),"")</f>
        <v/>
      </c>
    </row>
    <row r="387" spans="2:14" x14ac:dyDescent="0.4">
      <c r="B387" s="68" t="str">
        <f>IF($D$2="","",IF($E$2=0.65,IFERROR(IF(INDEX(APガラス性能一覧!A:A,MATCH(ROW(B381),APガラス性能一覧!$O:$O,0))="","",INDEX(APガラス性能一覧!A:A,MATCH(ROW(B381),APガラス性能一覧!$O:$O,0))),""),IFERROR(IF(INDEX(APガラス性能一覧!A:A,MATCH(ROW(B381),APガラス性能一覧!$N:$N,0))="","",INDEX(APガラス性能一覧!A:A,MATCH(ROW(B381),APガラス性能一覧!$N:$N,0))),"")))</f>
        <v/>
      </c>
      <c r="C387" s="68" t="str">
        <f>IFERROR(VLOOKUP($B387,APガラス性能一覧!$A$2:$M$6097,2,0),"")</f>
        <v/>
      </c>
      <c r="D387" s="68" t="str">
        <f>IFERROR(VLOOKUP($B387,APガラス性能一覧!$A$2:$M$6097,3,0),"")</f>
        <v/>
      </c>
      <c r="E387" s="68" t="str">
        <f>IFERROR(VLOOKUP($B387,APガラス性能一覧!$A$2:$M$6097,4,0),"")</f>
        <v/>
      </c>
      <c r="F387" s="68" t="str">
        <f>IFERROR(VLOOKUP($B387,APガラス性能一覧!$A$2:$M$6097,5,0),"")</f>
        <v/>
      </c>
      <c r="G387" s="68" t="str">
        <f>IFERROR(VLOOKUP($B387,APガラス性能一覧!$A$2:$M$6097,6,0),"")</f>
        <v/>
      </c>
      <c r="H387" s="68" t="str">
        <f>IFERROR(VLOOKUP($B387,APガラス性能一覧!$A$2:$M$6097,7,0),"")</f>
        <v/>
      </c>
      <c r="I387" s="68" t="str">
        <f>IFERROR(VLOOKUP($B387,APガラス性能一覧!$A$2:$M$6097,8,0),"")</f>
        <v/>
      </c>
      <c r="J387" s="68" t="str">
        <f>IFERROR(VLOOKUP($B387,APガラス性能一覧!$A$2:$M$6097,9,0),"")</f>
        <v/>
      </c>
      <c r="K387" s="68" t="str">
        <f>IFERROR(VLOOKUP($B387,APガラス性能一覧!$A$2:$M$6097,10,0),"")</f>
        <v/>
      </c>
      <c r="L387" s="68" t="str">
        <f>IFERROR(VLOOKUP($B387,APガラス性能一覧!$A$2:$M$6097,11,0),"")</f>
        <v/>
      </c>
      <c r="M387" s="68" t="str">
        <f>IFERROR(VLOOKUP($B387,APガラス性能一覧!$A$2:$M$6097,12,0),"")</f>
        <v/>
      </c>
      <c r="N387" s="68" t="str">
        <f>IFERROR(VLOOKUP($B387,APガラス性能一覧!$A$2:$M$6097,13,0),"")</f>
        <v/>
      </c>
    </row>
    <row r="388" spans="2:14" x14ac:dyDescent="0.4">
      <c r="B388" s="68" t="str">
        <f>IF($D$2="","",IF($E$2=0.65,IFERROR(IF(INDEX(APガラス性能一覧!A:A,MATCH(ROW(B382),APガラス性能一覧!$O:$O,0))="","",INDEX(APガラス性能一覧!A:A,MATCH(ROW(B382),APガラス性能一覧!$O:$O,0))),""),IFERROR(IF(INDEX(APガラス性能一覧!A:A,MATCH(ROW(B382),APガラス性能一覧!$N:$N,0))="","",INDEX(APガラス性能一覧!A:A,MATCH(ROW(B382),APガラス性能一覧!$N:$N,0))),"")))</f>
        <v/>
      </c>
      <c r="C388" s="68" t="str">
        <f>IFERROR(VLOOKUP($B388,APガラス性能一覧!$A$2:$M$6097,2,0),"")</f>
        <v/>
      </c>
      <c r="D388" s="68" t="str">
        <f>IFERROR(VLOOKUP($B388,APガラス性能一覧!$A$2:$M$6097,3,0),"")</f>
        <v/>
      </c>
      <c r="E388" s="68" t="str">
        <f>IFERROR(VLOOKUP($B388,APガラス性能一覧!$A$2:$M$6097,4,0),"")</f>
        <v/>
      </c>
      <c r="F388" s="68" t="str">
        <f>IFERROR(VLOOKUP($B388,APガラス性能一覧!$A$2:$M$6097,5,0),"")</f>
        <v/>
      </c>
      <c r="G388" s="68" t="str">
        <f>IFERROR(VLOOKUP($B388,APガラス性能一覧!$A$2:$M$6097,6,0),"")</f>
        <v/>
      </c>
      <c r="H388" s="68" t="str">
        <f>IFERROR(VLOOKUP($B388,APガラス性能一覧!$A$2:$M$6097,7,0),"")</f>
        <v/>
      </c>
      <c r="I388" s="68" t="str">
        <f>IFERROR(VLOOKUP($B388,APガラス性能一覧!$A$2:$M$6097,8,0),"")</f>
        <v/>
      </c>
      <c r="J388" s="68" t="str">
        <f>IFERROR(VLOOKUP($B388,APガラス性能一覧!$A$2:$M$6097,9,0),"")</f>
        <v/>
      </c>
      <c r="K388" s="68" t="str">
        <f>IFERROR(VLOOKUP($B388,APガラス性能一覧!$A$2:$M$6097,10,0),"")</f>
        <v/>
      </c>
      <c r="L388" s="68" t="str">
        <f>IFERROR(VLOOKUP($B388,APガラス性能一覧!$A$2:$M$6097,11,0),"")</f>
        <v/>
      </c>
      <c r="M388" s="68" t="str">
        <f>IFERROR(VLOOKUP($B388,APガラス性能一覧!$A$2:$M$6097,12,0),"")</f>
        <v/>
      </c>
      <c r="N388" s="68" t="str">
        <f>IFERROR(VLOOKUP($B388,APガラス性能一覧!$A$2:$M$6097,13,0),"")</f>
        <v/>
      </c>
    </row>
    <row r="389" spans="2:14" x14ac:dyDescent="0.4">
      <c r="B389" s="68" t="str">
        <f>IF($D$2="","",IF($E$2=0.65,IFERROR(IF(INDEX(APガラス性能一覧!A:A,MATCH(ROW(B383),APガラス性能一覧!$O:$O,0))="","",INDEX(APガラス性能一覧!A:A,MATCH(ROW(B383),APガラス性能一覧!$O:$O,0))),""),IFERROR(IF(INDEX(APガラス性能一覧!A:A,MATCH(ROW(B383),APガラス性能一覧!$N:$N,0))="","",INDEX(APガラス性能一覧!A:A,MATCH(ROW(B383),APガラス性能一覧!$N:$N,0))),"")))</f>
        <v/>
      </c>
      <c r="C389" s="68" t="str">
        <f>IFERROR(VLOOKUP($B389,APガラス性能一覧!$A$2:$M$6097,2,0),"")</f>
        <v/>
      </c>
      <c r="D389" s="68" t="str">
        <f>IFERROR(VLOOKUP($B389,APガラス性能一覧!$A$2:$M$6097,3,0),"")</f>
        <v/>
      </c>
      <c r="E389" s="68" t="str">
        <f>IFERROR(VLOOKUP($B389,APガラス性能一覧!$A$2:$M$6097,4,0),"")</f>
        <v/>
      </c>
      <c r="F389" s="68" t="str">
        <f>IFERROR(VLOOKUP($B389,APガラス性能一覧!$A$2:$M$6097,5,0),"")</f>
        <v/>
      </c>
      <c r="G389" s="68" t="str">
        <f>IFERROR(VLOOKUP($B389,APガラス性能一覧!$A$2:$M$6097,6,0),"")</f>
        <v/>
      </c>
      <c r="H389" s="68" t="str">
        <f>IFERROR(VLOOKUP($B389,APガラス性能一覧!$A$2:$M$6097,7,0),"")</f>
        <v/>
      </c>
      <c r="I389" s="68" t="str">
        <f>IFERROR(VLOOKUP($B389,APガラス性能一覧!$A$2:$M$6097,8,0),"")</f>
        <v/>
      </c>
      <c r="J389" s="68" t="str">
        <f>IFERROR(VLOOKUP($B389,APガラス性能一覧!$A$2:$M$6097,9,0),"")</f>
        <v/>
      </c>
      <c r="K389" s="68" t="str">
        <f>IFERROR(VLOOKUP($B389,APガラス性能一覧!$A$2:$M$6097,10,0),"")</f>
        <v/>
      </c>
      <c r="L389" s="68" t="str">
        <f>IFERROR(VLOOKUP($B389,APガラス性能一覧!$A$2:$M$6097,11,0),"")</f>
        <v/>
      </c>
      <c r="M389" s="68" t="str">
        <f>IFERROR(VLOOKUP($B389,APガラス性能一覧!$A$2:$M$6097,12,0),"")</f>
        <v/>
      </c>
      <c r="N389" s="68" t="str">
        <f>IFERROR(VLOOKUP($B389,APガラス性能一覧!$A$2:$M$6097,13,0),"")</f>
        <v/>
      </c>
    </row>
    <row r="390" spans="2:14" x14ac:dyDescent="0.4">
      <c r="B390" s="68" t="str">
        <f>IF($D$2="","",IF($E$2=0.65,IFERROR(IF(INDEX(APガラス性能一覧!A:A,MATCH(ROW(B384),APガラス性能一覧!$O:$O,0))="","",INDEX(APガラス性能一覧!A:A,MATCH(ROW(B384),APガラス性能一覧!$O:$O,0))),""),IFERROR(IF(INDEX(APガラス性能一覧!A:A,MATCH(ROW(B384),APガラス性能一覧!$N:$N,0))="","",INDEX(APガラス性能一覧!A:A,MATCH(ROW(B384),APガラス性能一覧!$N:$N,0))),"")))</f>
        <v/>
      </c>
      <c r="C390" s="68" t="str">
        <f>IFERROR(VLOOKUP($B390,APガラス性能一覧!$A$2:$M$6097,2,0),"")</f>
        <v/>
      </c>
      <c r="D390" s="68" t="str">
        <f>IFERROR(VLOOKUP($B390,APガラス性能一覧!$A$2:$M$6097,3,0),"")</f>
        <v/>
      </c>
      <c r="E390" s="68" t="str">
        <f>IFERROR(VLOOKUP($B390,APガラス性能一覧!$A$2:$M$6097,4,0),"")</f>
        <v/>
      </c>
      <c r="F390" s="68" t="str">
        <f>IFERROR(VLOOKUP($B390,APガラス性能一覧!$A$2:$M$6097,5,0),"")</f>
        <v/>
      </c>
      <c r="G390" s="68" t="str">
        <f>IFERROR(VLOOKUP($B390,APガラス性能一覧!$A$2:$M$6097,6,0),"")</f>
        <v/>
      </c>
      <c r="H390" s="68" t="str">
        <f>IFERROR(VLOOKUP($B390,APガラス性能一覧!$A$2:$M$6097,7,0),"")</f>
        <v/>
      </c>
      <c r="I390" s="68" t="str">
        <f>IFERROR(VLOOKUP($B390,APガラス性能一覧!$A$2:$M$6097,8,0),"")</f>
        <v/>
      </c>
      <c r="J390" s="68" t="str">
        <f>IFERROR(VLOOKUP($B390,APガラス性能一覧!$A$2:$M$6097,9,0),"")</f>
        <v/>
      </c>
      <c r="K390" s="68" t="str">
        <f>IFERROR(VLOOKUP($B390,APガラス性能一覧!$A$2:$M$6097,10,0),"")</f>
        <v/>
      </c>
      <c r="L390" s="68" t="str">
        <f>IFERROR(VLOOKUP($B390,APガラス性能一覧!$A$2:$M$6097,11,0),"")</f>
        <v/>
      </c>
      <c r="M390" s="68" t="str">
        <f>IFERROR(VLOOKUP($B390,APガラス性能一覧!$A$2:$M$6097,12,0),"")</f>
        <v/>
      </c>
      <c r="N390" s="68" t="str">
        <f>IFERROR(VLOOKUP($B390,APガラス性能一覧!$A$2:$M$6097,13,0),"")</f>
        <v/>
      </c>
    </row>
    <row r="391" spans="2:14" x14ac:dyDescent="0.4">
      <c r="B391" s="68" t="str">
        <f>IF($D$2="","",IF($E$2=0.65,IFERROR(IF(INDEX(APガラス性能一覧!A:A,MATCH(ROW(B385),APガラス性能一覧!$O:$O,0))="","",INDEX(APガラス性能一覧!A:A,MATCH(ROW(B385),APガラス性能一覧!$O:$O,0))),""),IFERROR(IF(INDEX(APガラス性能一覧!A:A,MATCH(ROW(B385),APガラス性能一覧!$N:$N,0))="","",INDEX(APガラス性能一覧!A:A,MATCH(ROW(B385),APガラス性能一覧!$N:$N,0))),"")))</f>
        <v/>
      </c>
      <c r="C391" s="68" t="str">
        <f>IFERROR(VLOOKUP($B391,APガラス性能一覧!$A$2:$M$6097,2,0),"")</f>
        <v/>
      </c>
      <c r="D391" s="68" t="str">
        <f>IFERROR(VLOOKUP($B391,APガラス性能一覧!$A$2:$M$6097,3,0),"")</f>
        <v/>
      </c>
      <c r="E391" s="68" t="str">
        <f>IFERROR(VLOOKUP($B391,APガラス性能一覧!$A$2:$M$6097,4,0),"")</f>
        <v/>
      </c>
      <c r="F391" s="68" t="str">
        <f>IFERROR(VLOOKUP($B391,APガラス性能一覧!$A$2:$M$6097,5,0),"")</f>
        <v/>
      </c>
      <c r="G391" s="68" t="str">
        <f>IFERROR(VLOOKUP($B391,APガラス性能一覧!$A$2:$M$6097,6,0),"")</f>
        <v/>
      </c>
      <c r="H391" s="68" t="str">
        <f>IFERROR(VLOOKUP($B391,APガラス性能一覧!$A$2:$M$6097,7,0),"")</f>
        <v/>
      </c>
      <c r="I391" s="68" t="str">
        <f>IFERROR(VLOOKUP($B391,APガラス性能一覧!$A$2:$M$6097,8,0),"")</f>
        <v/>
      </c>
      <c r="J391" s="68" t="str">
        <f>IFERROR(VLOOKUP($B391,APガラス性能一覧!$A$2:$M$6097,9,0),"")</f>
        <v/>
      </c>
      <c r="K391" s="68" t="str">
        <f>IFERROR(VLOOKUP($B391,APガラス性能一覧!$A$2:$M$6097,10,0),"")</f>
        <v/>
      </c>
      <c r="L391" s="68" t="str">
        <f>IFERROR(VLOOKUP($B391,APガラス性能一覧!$A$2:$M$6097,11,0),"")</f>
        <v/>
      </c>
      <c r="M391" s="68" t="str">
        <f>IFERROR(VLOOKUP($B391,APガラス性能一覧!$A$2:$M$6097,12,0),"")</f>
        <v/>
      </c>
      <c r="N391" s="68" t="str">
        <f>IFERROR(VLOOKUP($B391,APガラス性能一覧!$A$2:$M$6097,13,0),"")</f>
        <v/>
      </c>
    </row>
    <row r="392" spans="2:14" x14ac:dyDescent="0.4">
      <c r="B392" s="68" t="str">
        <f>IF($D$2="","",IF($E$2=0.65,IFERROR(IF(INDEX(APガラス性能一覧!A:A,MATCH(ROW(B386),APガラス性能一覧!$O:$O,0))="","",INDEX(APガラス性能一覧!A:A,MATCH(ROW(B386),APガラス性能一覧!$O:$O,0))),""),IFERROR(IF(INDEX(APガラス性能一覧!A:A,MATCH(ROW(B386),APガラス性能一覧!$N:$N,0))="","",INDEX(APガラス性能一覧!A:A,MATCH(ROW(B386),APガラス性能一覧!$N:$N,0))),"")))</f>
        <v/>
      </c>
      <c r="C392" s="68" t="str">
        <f>IFERROR(VLOOKUP($B392,APガラス性能一覧!$A$2:$M$6097,2,0),"")</f>
        <v/>
      </c>
      <c r="D392" s="68" t="str">
        <f>IFERROR(VLOOKUP($B392,APガラス性能一覧!$A$2:$M$6097,3,0),"")</f>
        <v/>
      </c>
      <c r="E392" s="68" t="str">
        <f>IFERROR(VLOOKUP($B392,APガラス性能一覧!$A$2:$M$6097,4,0),"")</f>
        <v/>
      </c>
      <c r="F392" s="68" t="str">
        <f>IFERROR(VLOOKUP($B392,APガラス性能一覧!$A$2:$M$6097,5,0),"")</f>
        <v/>
      </c>
      <c r="G392" s="68" t="str">
        <f>IFERROR(VLOOKUP($B392,APガラス性能一覧!$A$2:$M$6097,6,0),"")</f>
        <v/>
      </c>
      <c r="H392" s="68" t="str">
        <f>IFERROR(VLOOKUP($B392,APガラス性能一覧!$A$2:$M$6097,7,0),"")</f>
        <v/>
      </c>
      <c r="I392" s="68" t="str">
        <f>IFERROR(VLOOKUP($B392,APガラス性能一覧!$A$2:$M$6097,8,0),"")</f>
        <v/>
      </c>
      <c r="J392" s="68" t="str">
        <f>IFERROR(VLOOKUP($B392,APガラス性能一覧!$A$2:$M$6097,9,0),"")</f>
        <v/>
      </c>
      <c r="K392" s="68" t="str">
        <f>IFERROR(VLOOKUP($B392,APガラス性能一覧!$A$2:$M$6097,10,0),"")</f>
        <v/>
      </c>
      <c r="L392" s="68" t="str">
        <f>IFERROR(VLOOKUP($B392,APガラス性能一覧!$A$2:$M$6097,11,0),"")</f>
        <v/>
      </c>
      <c r="M392" s="68" t="str">
        <f>IFERROR(VLOOKUP($B392,APガラス性能一覧!$A$2:$M$6097,12,0),"")</f>
        <v/>
      </c>
      <c r="N392" s="68" t="str">
        <f>IFERROR(VLOOKUP($B392,APガラス性能一覧!$A$2:$M$6097,13,0),"")</f>
        <v/>
      </c>
    </row>
    <row r="393" spans="2:14" x14ac:dyDescent="0.4">
      <c r="B393" s="68" t="str">
        <f>IF($D$2="","",IF($E$2=0.65,IFERROR(IF(INDEX(APガラス性能一覧!A:A,MATCH(ROW(B387),APガラス性能一覧!$O:$O,0))="","",INDEX(APガラス性能一覧!A:A,MATCH(ROW(B387),APガラス性能一覧!$O:$O,0))),""),IFERROR(IF(INDEX(APガラス性能一覧!A:A,MATCH(ROW(B387),APガラス性能一覧!$N:$N,0))="","",INDEX(APガラス性能一覧!A:A,MATCH(ROW(B387),APガラス性能一覧!$N:$N,0))),"")))</f>
        <v/>
      </c>
      <c r="C393" s="68" t="str">
        <f>IFERROR(VLOOKUP($B393,APガラス性能一覧!$A$2:$M$6097,2,0),"")</f>
        <v/>
      </c>
      <c r="D393" s="68" t="str">
        <f>IFERROR(VLOOKUP($B393,APガラス性能一覧!$A$2:$M$6097,3,0),"")</f>
        <v/>
      </c>
      <c r="E393" s="68" t="str">
        <f>IFERROR(VLOOKUP($B393,APガラス性能一覧!$A$2:$M$6097,4,0),"")</f>
        <v/>
      </c>
      <c r="F393" s="68" t="str">
        <f>IFERROR(VLOOKUP($B393,APガラス性能一覧!$A$2:$M$6097,5,0),"")</f>
        <v/>
      </c>
      <c r="G393" s="68" t="str">
        <f>IFERROR(VLOOKUP($B393,APガラス性能一覧!$A$2:$M$6097,6,0),"")</f>
        <v/>
      </c>
      <c r="H393" s="68" t="str">
        <f>IFERROR(VLOOKUP($B393,APガラス性能一覧!$A$2:$M$6097,7,0),"")</f>
        <v/>
      </c>
      <c r="I393" s="68" t="str">
        <f>IFERROR(VLOOKUP($B393,APガラス性能一覧!$A$2:$M$6097,8,0),"")</f>
        <v/>
      </c>
      <c r="J393" s="68" t="str">
        <f>IFERROR(VLOOKUP($B393,APガラス性能一覧!$A$2:$M$6097,9,0),"")</f>
        <v/>
      </c>
      <c r="K393" s="68" t="str">
        <f>IFERROR(VLOOKUP($B393,APガラス性能一覧!$A$2:$M$6097,10,0),"")</f>
        <v/>
      </c>
      <c r="L393" s="68" t="str">
        <f>IFERROR(VLOOKUP($B393,APガラス性能一覧!$A$2:$M$6097,11,0),"")</f>
        <v/>
      </c>
      <c r="M393" s="68" t="str">
        <f>IFERROR(VLOOKUP($B393,APガラス性能一覧!$A$2:$M$6097,12,0),"")</f>
        <v/>
      </c>
      <c r="N393" s="68" t="str">
        <f>IFERROR(VLOOKUP($B393,APガラス性能一覧!$A$2:$M$6097,13,0),"")</f>
        <v/>
      </c>
    </row>
    <row r="394" spans="2:14" x14ac:dyDescent="0.4">
      <c r="B394" s="68" t="str">
        <f>IF($D$2="","",IF($E$2=0.65,IFERROR(IF(INDEX(APガラス性能一覧!A:A,MATCH(ROW(B388),APガラス性能一覧!$O:$O,0))="","",INDEX(APガラス性能一覧!A:A,MATCH(ROW(B388),APガラス性能一覧!$O:$O,0))),""),IFERROR(IF(INDEX(APガラス性能一覧!A:A,MATCH(ROW(B388),APガラス性能一覧!$N:$N,0))="","",INDEX(APガラス性能一覧!A:A,MATCH(ROW(B388),APガラス性能一覧!$N:$N,0))),"")))</f>
        <v/>
      </c>
      <c r="C394" s="68" t="str">
        <f>IFERROR(VLOOKUP($B394,APガラス性能一覧!$A$2:$M$6097,2,0),"")</f>
        <v/>
      </c>
      <c r="D394" s="68" t="str">
        <f>IFERROR(VLOOKUP($B394,APガラス性能一覧!$A$2:$M$6097,3,0),"")</f>
        <v/>
      </c>
      <c r="E394" s="68" t="str">
        <f>IFERROR(VLOOKUP($B394,APガラス性能一覧!$A$2:$M$6097,4,0),"")</f>
        <v/>
      </c>
      <c r="F394" s="68" t="str">
        <f>IFERROR(VLOOKUP($B394,APガラス性能一覧!$A$2:$M$6097,5,0),"")</f>
        <v/>
      </c>
      <c r="G394" s="68" t="str">
        <f>IFERROR(VLOOKUP($B394,APガラス性能一覧!$A$2:$M$6097,6,0),"")</f>
        <v/>
      </c>
      <c r="H394" s="68" t="str">
        <f>IFERROR(VLOOKUP($B394,APガラス性能一覧!$A$2:$M$6097,7,0),"")</f>
        <v/>
      </c>
      <c r="I394" s="68" t="str">
        <f>IFERROR(VLOOKUP($B394,APガラス性能一覧!$A$2:$M$6097,8,0),"")</f>
        <v/>
      </c>
      <c r="J394" s="68" t="str">
        <f>IFERROR(VLOOKUP($B394,APガラス性能一覧!$A$2:$M$6097,9,0),"")</f>
        <v/>
      </c>
      <c r="K394" s="68" t="str">
        <f>IFERROR(VLOOKUP($B394,APガラス性能一覧!$A$2:$M$6097,10,0),"")</f>
        <v/>
      </c>
      <c r="L394" s="68" t="str">
        <f>IFERROR(VLOOKUP($B394,APガラス性能一覧!$A$2:$M$6097,11,0),"")</f>
        <v/>
      </c>
      <c r="M394" s="68" t="str">
        <f>IFERROR(VLOOKUP($B394,APガラス性能一覧!$A$2:$M$6097,12,0),"")</f>
        <v/>
      </c>
      <c r="N394" s="68" t="str">
        <f>IFERROR(VLOOKUP($B394,APガラス性能一覧!$A$2:$M$6097,13,0),"")</f>
        <v/>
      </c>
    </row>
    <row r="395" spans="2:14" x14ac:dyDescent="0.4">
      <c r="B395" s="68" t="str">
        <f>IF($D$2="","",IF($E$2=0.65,IFERROR(IF(INDEX(APガラス性能一覧!A:A,MATCH(ROW(B389),APガラス性能一覧!$O:$O,0))="","",INDEX(APガラス性能一覧!A:A,MATCH(ROW(B389),APガラス性能一覧!$O:$O,0))),""),IFERROR(IF(INDEX(APガラス性能一覧!A:A,MATCH(ROW(B389),APガラス性能一覧!$N:$N,0))="","",INDEX(APガラス性能一覧!A:A,MATCH(ROW(B389),APガラス性能一覧!$N:$N,0))),"")))</f>
        <v/>
      </c>
      <c r="C395" s="68" t="str">
        <f>IFERROR(VLOOKUP($B395,APガラス性能一覧!$A$2:$M$6097,2,0),"")</f>
        <v/>
      </c>
      <c r="D395" s="68" t="str">
        <f>IFERROR(VLOOKUP($B395,APガラス性能一覧!$A$2:$M$6097,3,0),"")</f>
        <v/>
      </c>
      <c r="E395" s="68" t="str">
        <f>IFERROR(VLOOKUP($B395,APガラス性能一覧!$A$2:$M$6097,4,0),"")</f>
        <v/>
      </c>
      <c r="F395" s="68" t="str">
        <f>IFERROR(VLOOKUP($B395,APガラス性能一覧!$A$2:$M$6097,5,0),"")</f>
        <v/>
      </c>
      <c r="G395" s="68" t="str">
        <f>IFERROR(VLOOKUP($B395,APガラス性能一覧!$A$2:$M$6097,6,0),"")</f>
        <v/>
      </c>
      <c r="H395" s="68" t="str">
        <f>IFERROR(VLOOKUP($B395,APガラス性能一覧!$A$2:$M$6097,7,0),"")</f>
        <v/>
      </c>
      <c r="I395" s="68" t="str">
        <f>IFERROR(VLOOKUP($B395,APガラス性能一覧!$A$2:$M$6097,8,0),"")</f>
        <v/>
      </c>
      <c r="J395" s="68" t="str">
        <f>IFERROR(VLOOKUP($B395,APガラス性能一覧!$A$2:$M$6097,9,0),"")</f>
        <v/>
      </c>
      <c r="K395" s="68" t="str">
        <f>IFERROR(VLOOKUP($B395,APガラス性能一覧!$A$2:$M$6097,10,0),"")</f>
        <v/>
      </c>
      <c r="L395" s="68" t="str">
        <f>IFERROR(VLOOKUP($B395,APガラス性能一覧!$A$2:$M$6097,11,0),"")</f>
        <v/>
      </c>
      <c r="M395" s="68" t="str">
        <f>IFERROR(VLOOKUP($B395,APガラス性能一覧!$A$2:$M$6097,12,0),"")</f>
        <v/>
      </c>
      <c r="N395" s="68" t="str">
        <f>IFERROR(VLOOKUP($B395,APガラス性能一覧!$A$2:$M$6097,13,0),"")</f>
        <v/>
      </c>
    </row>
    <row r="396" spans="2:14" x14ac:dyDescent="0.4">
      <c r="B396" s="68" t="str">
        <f>IF($D$2="","",IF($E$2=0.65,IFERROR(IF(INDEX(APガラス性能一覧!A:A,MATCH(ROW(B390),APガラス性能一覧!$O:$O,0))="","",INDEX(APガラス性能一覧!A:A,MATCH(ROW(B390),APガラス性能一覧!$O:$O,0))),""),IFERROR(IF(INDEX(APガラス性能一覧!A:A,MATCH(ROW(B390),APガラス性能一覧!$N:$N,0))="","",INDEX(APガラス性能一覧!A:A,MATCH(ROW(B390),APガラス性能一覧!$N:$N,0))),"")))</f>
        <v/>
      </c>
      <c r="C396" s="68" t="str">
        <f>IFERROR(VLOOKUP($B396,APガラス性能一覧!$A$2:$M$6097,2,0),"")</f>
        <v/>
      </c>
      <c r="D396" s="68" t="str">
        <f>IFERROR(VLOOKUP($B396,APガラス性能一覧!$A$2:$M$6097,3,0),"")</f>
        <v/>
      </c>
      <c r="E396" s="68" t="str">
        <f>IFERROR(VLOOKUP($B396,APガラス性能一覧!$A$2:$M$6097,4,0),"")</f>
        <v/>
      </c>
      <c r="F396" s="68" t="str">
        <f>IFERROR(VLOOKUP($B396,APガラス性能一覧!$A$2:$M$6097,5,0),"")</f>
        <v/>
      </c>
      <c r="G396" s="68" t="str">
        <f>IFERROR(VLOOKUP($B396,APガラス性能一覧!$A$2:$M$6097,6,0),"")</f>
        <v/>
      </c>
      <c r="H396" s="68" t="str">
        <f>IFERROR(VLOOKUP($B396,APガラス性能一覧!$A$2:$M$6097,7,0),"")</f>
        <v/>
      </c>
      <c r="I396" s="68" t="str">
        <f>IFERROR(VLOOKUP($B396,APガラス性能一覧!$A$2:$M$6097,8,0),"")</f>
        <v/>
      </c>
      <c r="J396" s="68" t="str">
        <f>IFERROR(VLOOKUP($B396,APガラス性能一覧!$A$2:$M$6097,9,0),"")</f>
        <v/>
      </c>
      <c r="K396" s="68" t="str">
        <f>IFERROR(VLOOKUP($B396,APガラス性能一覧!$A$2:$M$6097,10,0),"")</f>
        <v/>
      </c>
      <c r="L396" s="68" t="str">
        <f>IFERROR(VLOOKUP($B396,APガラス性能一覧!$A$2:$M$6097,11,0),"")</f>
        <v/>
      </c>
      <c r="M396" s="68" t="str">
        <f>IFERROR(VLOOKUP($B396,APガラス性能一覧!$A$2:$M$6097,12,0),"")</f>
        <v/>
      </c>
      <c r="N396" s="68" t="str">
        <f>IFERROR(VLOOKUP($B396,APガラス性能一覧!$A$2:$M$6097,13,0),"")</f>
        <v/>
      </c>
    </row>
    <row r="397" spans="2:14" x14ac:dyDescent="0.4">
      <c r="B397" s="68" t="str">
        <f>IF($D$2="","",IF($E$2=0.65,IFERROR(IF(INDEX(APガラス性能一覧!A:A,MATCH(ROW(B391),APガラス性能一覧!$O:$O,0))="","",INDEX(APガラス性能一覧!A:A,MATCH(ROW(B391),APガラス性能一覧!$O:$O,0))),""),IFERROR(IF(INDEX(APガラス性能一覧!A:A,MATCH(ROW(B391),APガラス性能一覧!$N:$N,0))="","",INDEX(APガラス性能一覧!A:A,MATCH(ROW(B391),APガラス性能一覧!$N:$N,0))),"")))</f>
        <v/>
      </c>
      <c r="C397" s="68" t="str">
        <f>IFERROR(VLOOKUP($B397,APガラス性能一覧!$A$2:$M$6097,2,0),"")</f>
        <v/>
      </c>
      <c r="D397" s="68" t="str">
        <f>IFERROR(VLOOKUP($B397,APガラス性能一覧!$A$2:$M$6097,3,0),"")</f>
        <v/>
      </c>
      <c r="E397" s="68" t="str">
        <f>IFERROR(VLOOKUP($B397,APガラス性能一覧!$A$2:$M$6097,4,0),"")</f>
        <v/>
      </c>
      <c r="F397" s="68" t="str">
        <f>IFERROR(VLOOKUP($B397,APガラス性能一覧!$A$2:$M$6097,5,0),"")</f>
        <v/>
      </c>
      <c r="G397" s="68" t="str">
        <f>IFERROR(VLOOKUP($B397,APガラス性能一覧!$A$2:$M$6097,6,0),"")</f>
        <v/>
      </c>
      <c r="H397" s="68" t="str">
        <f>IFERROR(VLOOKUP($B397,APガラス性能一覧!$A$2:$M$6097,7,0),"")</f>
        <v/>
      </c>
      <c r="I397" s="68" t="str">
        <f>IFERROR(VLOOKUP($B397,APガラス性能一覧!$A$2:$M$6097,8,0),"")</f>
        <v/>
      </c>
      <c r="J397" s="68" t="str">
        <f>IFERROR(VLOOKUP($B397,APガラス性能一覧!$A$2:$M$6097,9,0),"")</f>
        <v/>
      </c>
      <c r="K397" s="68" t="str">
        <f>IFERROR(VLOOKUP($B397,APガラス性能一覧!$A$2:$M$6097,10,0),"")</f>
        <v/>
      </c>
      <c r="L397" s="68" t="str">
        <f>IFERROR(VLOOKUP($B397,APガラス性能一覧!$A$2:$M$6097,11,0),"")</f>
        <v/>
      </c>
      <c r="M397" s="68" t="str">
        <f>IFERROR(VLOOKUP($B397,APガラス性能一覧!$A$2:$M$6097,12,0),"")</f>
        <v/>
      </c>
      <c r="N397" s="68" t="str">
        <f>IFERROR(VLOOKUP($B397,APガラス性能一覧!$A$2:$M$6097,13,0),"")</f>
        <v/>
      </c>
    </row>
    <row r="398" spans="2:14" x14ac:dyDescent="0.4">
      <c r="B398" s="68" t="str">
        <f>IF($D$2="","",IF($E$2=0.65,IFERROR(IF(INDEX(APガラス性能一覧!A:A,MATCH(ROW(B392),APガラス性能一覧!$O:$O,0))="","",INDEX(APガラス性能一覧!A:A,MATCH(ROW(B392),APガラス性能一覧!$O:$O,0))),""),IFERROR(IF(INDEX(APガラス性能一覧!A:A,MATCH(ROW(B392),APガラス性能一覧!$N:$N,0))="","",INDEX(APガラス性能一覧!A:A,MATCH(ROW(B392),APガラス性能一覧!$N:$N,0))),"")))</f>
        <v/>
      </c>
      <c r="C398" s="68" t="str">
        <f>IFERROR(VLOOKUP($B398,APガラス性能一覧!$A$2:$M$6097,2,0),"")</f>
        <v/>
      </c>
      <c r="D398" s="68" t="str">
        <f>IFERROR(VLOOKUP($B398,APガラス性能一覧!$A$2:$M$6097,3,0),"")</f>
        <v/>
      </c>
      <c r="E398" s="68" t="str">
        <f>IFERROR(VLOOKUP($B398,APガラス性能一覧!$A$2:$M$6097,4,0),"")</f>
        <v/>
      </c>
      <c r="F398" s="68" t="str">
        <f>IFERROR(VLOOKUP($B398,APガラス性能一覧!$A$2:$M$6097,5,0),"")</f>
        <v/>
      </c>
      <c r="G398" s="68" t="str">
        <f>IFERROR(VLOOKUP($B398,APガラス性能一覧!$A$2:$M$6097,6,0),"")</f>
        <v/>
      </c>
      <c r="H398" s="68" t="str">
        <f>IFERROR(VLOOKUP($B398,APガラス性能一覧!$A$2:$M$6097,7,0),"")</f>
        <v/>
      </c>
      <c r="I398" s="68" t="str">
        <f>IFERROR(VLOOKUP($B398,APガラス性能一覧!$A$2:$M$6097,8,0),"")</f>
        <v/>
      </c>
      <c r="J398" s="68" t="str">
        <f>IFERROR(VLOOKUP($B398,APガラス性能一覧!$A$2:$M$6097,9,0),"")</f>
        <v/>
      </c>
      <c r="K398" s="68" t="str">
        <f>IFERROR(VLOOKUP($B398,APガラス性能一覧!$A$2:$M$6097,10,0),"")</f>
        <v/>
      </c>
      <c r="L398" s="68" t="str">
        <f>IFERROR(VLOOKUP($B398,APガラス性能一覧!$A$2:$M$6097,11,0),"")</f>
        <v/>
      </c>
      <c r="M398" s="68" t="str">
        <f>IFERROR(VLOOKUP($B398,APガラス性能一覧!$A$2:$M$6097,12,0),"")</f>
        <v/>
      </c>
      <c r="N398" s="68" t="str">
        <f>IFERROR(VLOOKUP($B398,APガラス性能一覧!$A$2:$M$6097,13,0),"")</f>
        <v/>
      </c>
    </row>
    <row r="399" spans="2:14" x14ac:dyDescent="0.4">
      <c r="B399" s="68" t="str">
        <f>IF($D$2="","",IF($E$2=0.65,IFERROR(IF(INDEX(APガラス性能一覧!A:A,MATCH(ROW(B393),APガラス性能一覧!$O:$O,0))="","",INDEX(APガラス性能一覧!A:A,MATCH(ROW(B393),APガラス性能一覧!$O:$O,0))),""),IFERROR(IF(INDEX(APガラス性能一覧!A:A,MATCH(ROW(B393),APガラス性能一覧!$N:$N,0))="","",INDEX(APガラス性能一覧!A:A,MATCH(ROW(B393),APガラス性能一覧!$N:$N,0))),"")))</f>
        <v/>
      </c>
      <c r="C399" s="68" t="str">
        <f>IFERROR(VLOOKUP($B399,APガラス性能一覧!$A$2:$M$6097,2,0),"")</f>
        <v/>
      </c>
      <c r="D399" s="68" t="str">
        <f>IFERROR(VLOOKUP($B399,APガラス性能一覧!$A$2:$M$6097,3,0),"")</f>
        <v/>
      </c>
      <c r="E399" s="68" t="str">
        <f>IFERROR(VLOOKUP($B399,APガラス性能一覧!$A$2:$M$6097,4,0),"")</f>
        <v/>
      </c>
      <c r="F399" s="68" t="str">
        <f>IFERROR(VLOOKUP($B399,APガラス性能一覧!$A$2:$M$6097,5,0),"")</f>
        <v/>
      </c>
      <c r="G399" s="68" t="str">
        <f>IFERROR(VLOOKUP($B399,APガラス性能一覧!$A$2:$M$6097,6,0),"")</f>
        <v/>
      </c>
      <c r="H399" s="68" t="str">
        <f>IFERROR(VLOOKUP($B399,APガラス性能一覧!$A$2:$M$6097,7,0),"")</f>
        <v/>
      </c>
      <c r="I399" s="68" t="str">
        <f>IFERROR(VLOOKUP($B399,APガラス性能一覧!$A$2:$M$6097,8,0),"")</f>
        <v/>
      </c>
      <c r="J399" s="68" t="str">
        <f>IFERROR(VLOOKUP($B399,APガラス性能一覧!$A$2:$M$6097,9,0),"")</f>
        <v/>
      </c>
      <c r="K399" s="68" t="str">
        <f>IFERROR(VLOOKUP($B399,APガラス性能一覧!$A$2:$M$6097,10,0),"")</f>
        <v/>
      </c>
      <c r="L399" s="68" t="str">
        <f>IFERROR(VLOOKUP($B399,APガラス性能一覧!$A$2:$M$6097,11,0),"")</f>
        <v/>
      </c>
      <c r="M399" s="68" t="str">
        <f>IFERROR(VLOOKUP($B399,APガラス性能一覧!$A$2:$M$6097,12,0),"")</f>
        <v/>
      </c>
      <c r="N399" s="68" t="str">
        <f>IFERROR(VLOOKUP($B399,APガラス性能一覧!$A$2:$M$6097,13,0),"")</f>
        <v/>
      </c>
    </row>
    <row r="400" spans="2:14" x14ac:dyDescent="0.4">
      <c r="B400" s="68" t="str">
        <f>IF($D$2="","",IF($E$2=0.65,IFERROR(IF(INDEX(APガラス性能一覧!A:A,MATCH(ROW(B394),APガラス性能一覧!$O:$O,0))="","",INDEX(APガラス性能一覧!A:A,MATCH(ROW(B394),APガラス性能一覧!$O:$O,0))),""),IFERROR(IF(INDEX(APガラス性能一覧!A:A,MATCH(ROW(B394),APガラス性能一覧!$N:$N,0))="","",INDEX(APガラス性能一覧!A:A,MATCH(ROW(B394),APガラス性能一覧!$N:$N,0))),"")))</f>
        <v/>
      </c>
      <c r="C400" s="68" t="str">
        <f>IFERROR(VLOOKUP($B400,APガラス性能一覧!$A$2:$M$6097,2,0),"")</f>
        <v/>
      </c>
      <c r="D400" s="68" t="str">
        <f>IFERROR(VLOOKUP($B400,APガラス性能一覧!$A$2:$M$6097,3,0),"")</f>
        <v/>
      </c>
      <c r="E400" s="68" t="str">
        <f>IFERROR(VLOOKUP($B400,APガラス性能一覧!$A$2:$M$6097,4,0),"")</f>
        <v/>
      </c>
      <c r="F400" s="68" t="str">
        <f>IFERROR(VLOOKUP($B400,APガラス性能一覧!$A$2:$M$6097,5,0),"")</f>
        <v/>
      </c>
      <c r="G400" s="68" t="str">
        <f>IFERROR(VLOOKUP($B400,APガラス性能一覧!$A$2:$M$6097,6,0),"")</f>
        <v/>
      </c>
      <c r="H400" s="68" t="str">
        <f>IFERROR(VLOOKUP($B400,APガラス性能一覧!$A$2:$M$6097,7,0),"")</f>
        <v/>
      </c>
      <c r="I400" s="68" t="str">
        <f>IFERROR(VLOOKUP($B400,APガラス性能一覧!$A$2:$M$6097,8,0),"")</f>
        <v/>
      </c>
      <c r="J400" s="68" t="str">
        <f>IFERROR(VLOOKUP($B400,APガラス性能一覧!$A$2:$M$6097,9,0),"")</f>
        <v/>
      </c>
      <c r="K400" s="68" t="str">
        <f>IFERROR(VLOOKUP($B400,APガラス性能一覧!$A$2:$M$6097,10,0),"")</f>
        <v/>
      </c>
      <c r="L400" s="68" t="str">
        <f>IFERROR(VLOOKUP($B400,APガラス性能一覧!$A$2:$M$6097,11,0),"")</f>
        <v/>
      </c>
      <c r="M400" s="68" t="str">
        <f>IFERROR(VLOOKUP($B400,APガラス性能一覧!$A$2:$M$6097,12,0),"")</f>
        <v/>
      </c>
      <c r="N400" s="68" t="str">
        <f>IFERROR(VLOOKUP($B400,APガラス性能一覧!$A$2:$M$6097,13,0),"")</f>
        <v/>
      </c>
    </row>
    <row r="401" spans="2:14" x14ac:dyDescent="0.4">
      <c r="B401" s="68" t="str">
        <f>IF($D$2="","",IF($E$2=0.65,IFERROR(IF(INDEX(APガラス性能一覧!A:A,MATCH(ROW(B395),APガラス性能一覧!$O:$O,0))="","",INDEX(APガラス性能一覧!A:A,MATCH(ROW(B395),APガラス性能一覧!$O:$O,0))),""),IFERROR(IF(INDEX(APガラス性能一覧!A:A,MATCH(ROW(B395),APガラス性能一覧!$N:$N,0))="","",INDEX(APガラス性能一覧!A:A,MATCH(ROW(B395),APガラス性能一覧!$N:$N,0))),"")))</f>
        <v/>
      </c>
      <c r="C401" s="68" t="str">
        <f>IFERROR(VLOOKUP($B401,APガラス性能一覧!$A$2:$M$6097,2,0),"")</f>
        <v/>
      </c>
      <c r="D401" s="68" t="str">
        <f>IFERROR(VLOOKUP($B401,APガラス性能一覧!$A$2:$M$6097,3,0),"")</f>
        <v/>
      </c>
      <c r="E401" s="68" t="str">
        <f>IFERROR(VLOOKUP($B401,APガラス性能一覧!$A$2:$M$6097,4,0),"")</f>
        <v/>
      </c>
      <c r="F401" s="68" t="str">
        <f>IFERROR(VLOOKUP($B401,APガラス性能一覧!$A$2:$M$6097,5,0),"")</f>
        <v/>
      </c>
      <c r="G401" s="68" t="str">
        <f>IFERROR(VLOOKUP($B401,APガラス性能一覧!$A$2:$M$6097,6,0),"")</f>
        <v/>
      </c>
      <c r="H401" s="68" t="str">
        <f>IFERROR(VLOOKUP($B401,APガラス性能一覧!$A$2:$M$6097,7,0),"")</f>
        <v/>
      </c>
      <c r="I401" s="68" t="str">
        <f>IFERROR(VLOOKUP($B401,APガラス性能一覧!$A$2:$M$6097,8,0),"")</f>
        <v/>
      </c>
      <c r="J401" s="68" t="str">
        <f>IFERROR(VLOOKUP($B401,APガラス性能一覧!$A$2:$M$6097,9,0),"")</f>
        <v/>
      </c>
      <c r="K401" s="68" t="str">
        <f>IFERROR(VLOOKUP($B401,APガラス性能一覧!$A$2:$M$6097,10,0),"")</f>
        <v/>
      </c>
      <c r="L401" s="68" t="str">
        <f>IFERROR(VLOOKUP($B401,APガラス性能一覧!$A$2:$M$6097,11,0),"")</f>
        <v/>
      </c>
      <c r="M401" s="68" t="str">
        <f>IFERROR(VLOOKUP($B401,APガラス性能一覧!$A$2:$M$6097,12,0),"")</f>
        <v/>
      </c>
      <c r="N401" s="68" t="str">
        <f>IFERROR(VLOOKUP($B401,APガラス性能一覧!$A$2:$M$6097,13,0),"")</f>
        <v/>
      </c>
    </row>
    <row r="402" spans="2:14" x14ac:dyDescent="0.4">
      <c r="B402" s="68" t="str">
        <f>IF($D$2="","",IF($E$2=0.65,IFERROR(IF(INDEX(APガラス性能一覧!A:A,MATCH(ROW(B396),APガラス性能一覧!$O:$O,0))="","",INDEX(APガラス性能一覧!A:A,MATCH(ROW(B396),APガラス性能一覧!$O:$O,0))),""),IFERROR(IF(INDEX(APガラス性能一覧!A:A,MATCH(ROW(B396),APガラス性能一覧!$N:$N,0))="","",INDEX(APガラス性能一覧!A:A,MATCH(ROW(B396),APガラス性能一覧!$N:$N,0))),"")))</f>
        <v/>
      </c>
      <c r="C402" s="68" t="str">
        <f>IFERROR(VLOOKUP($B402,APガラス性能一覧!$A$2:$M$6097,2,0),"")</f>
        <v/>
      </c>
      <c r="D402" s="68" t="str">
        <f>IFERROR(VLOOKUP($B402,APガラス性能一覧!$A$2:$M$6097,3,0),"")</f>
        <v/>
      </c>
      <c r="E402" s="68" t="str">
        <f>IFERROR(VLOOKUP($B402,APガラス性能一覧!$A$2:$M$6097,4,0),"")</f>
        <v/>
      </c>
      <c r="F402" s="68" t="str">
        <f>IFERROR(VLOOKUP($B402,APガラス性能一覧!$A$2:$M$6097,5,0),"")</f>
        <v/>
      </c>
      <c r="G402" s="68" t="str">
        <f>IFERROR(VLOOKUP($B402,APガラス性能一覧!$A$2:$M$6097,6,0),"")</f>
        <v/>
      </c>
      <c r="H402" s="68" t="str">
        <f>IFERROR(VLOOKUP($B402,APガラス性能一覧!$A$2:$M$6097,7,0),"")</f>
        <v/>
      </c>
      <c r="I402" s="68" t="str">
        <f>IFERROR(VLOOKUP($B402,APガラス性能一覧!$A$2:$M$6097,8,0),"")</f>
        <v/>
      </c>
      <c r="J402" s="68" t="str">
        <f>IFERROR(VLOOKUP($B402,APガラス性能一覧!$A$2:$M$6097,9,0),"")</f>
        <v/>
      </c>
      <c r="K402" s="68" t="str">
        <f>IFERROR(VLOOKUP($B402,APガラス性能一覧!$A$2:$M$6097,10,0),"")</f>
        <v/>
      </c>
      <c r="L402" s="68" t="str">
        <f>IFERROR(VLOOKUP($B402,APガラス性能一覧!$A$2:$M$6097,11,0),"")</f>
        <v/>
      </c>
      <c r="M402" s="68" t="str">
        <f>IFERROR(VLOOKUP($B402,APガラス性能一覧!$A$2:$M$6097,12,0),"")</f>
        <v/>
      </c>
      <c r="N402" s="68" t="str">
        <f>IFERROR(VLOOKUP($B402,APガラス性能一覧!$A$2:$M$6097,13,0),"")</f>
        <v/>
      </c>
    </row>
    <row r="403" spans="2:14" x14ac:dyDescent="0.4">
      <c r="B403" s="68" t="str">
        <f>IF($D$2="","",IF($E$2=0.65,IFERROR(IF(INDEX(APガラス性能一覧!A:A,MATCH(ROW(B397),APガラス性能一覧!$O:$O,0))="","",INDEX(APガラス性能一覧!A:A,MATCH(ROW(B397),APガラス性能一覧!$O:$O,0))),""),IFERROR(IF(INDEX(APガラス性能一覧!A:A,MATCH(ROW(B397),APガラス性能一覧!$N:$N,0))="","",INDEX(APガラス性能一覧!A:A,MATCH(ROW(B397),APガラス性能一覧!$N:$N,0))),"")))</f>
        <v/>
      </c>
      <c r="C403" s="68" t="str">
        <f>IFERROR(VLOOKUP($B403,APガラス性能一覧!$A$2:$M$6097,2,0),"")</f>
        <v/>
      </c>
      <c r="D403" s="68" t="str">
        <f>IFERROR(VLOOKUP($B403,APガラス性能一覧!$A$2:$M$6097,3,0),"")</f>
        <v/>
      </c>
      <c r="E403" s="68" t="str">
        <f>IFERROR(VLOOKUP($B403,APガラス性能一覧!$A$2:$M$6097,4,0),"")</f>
        <v/>
      </c>
      <c r="F403" s="68" t="str">
        <f>IFERROR(VLOOKUP($B403,APガラス性能一覧!$A$2:$M$6097,5,0),"")</f>
        <v/>
      </c>
      <c r="G403" s="68" t="str">
        <f>IFERROR(VLOOKUP($B403,APガラス性能一覧!$A$2:$M$6097,6,0),"")</f>
        <v/>
      </c>
      <c r="H403" s="68" t="str">
        <f>IFERROR(VLOOKUP($B403,APガラス性能一覧!$A$2:$M$6097,7,0),"")</f>
        <v/>
      </c>
      <c r="I403" s="68" t="str">
        <f>IFERROR(VLOOKUP($B403,APガラス性能一覧!$A$2:$M$6097,8,0),"")</f>
        <v/>
      </c>
      <c r="J403" s="68" t="str">
        <f>IFERROR(VLOOKUP($B403,APガラス性能一覧!$A$2:$M$6097,9,0),"")</f>
        <v/>
      </c>
      <c r="K403" s="68" t="str">
        <f>IFERROR(VLOOKUP($B403,APガラス性能一覧!$A$2:$M$6097,10,0),"")</f>
        <v/>
      </c>
      <c r="L403" s="68" t="str">
        <f>IFERROR(VLOOKUP($B403,APガラス性能一覧!$A$2:$M$6097,11,0),"")</f>
        <v/>
      </c>
      <c r="M403" s="68" t="str">
        <f>IFERROR(VLOOKUP($B403,APガラス性能一覧!$A$2:$M$6097,12,0),"")</f>
        <v/>
      </c>
      <c r="N403" s="68" t="str">
        <f>IFERROR(VLOOKUP($B403,APガラス性能一覧!$A$2:$M$6097,13,0),"")</f>
        <v/>
      </c>
    </row>
    <row r="404" spans="2:14" x14ac:dyDescent="0.4">
      <c r="B404" s="68" t="str">
        <f>IF($D$2="","",IF($E$2=0.65,IFERROR(IF(INDEX(APガラス性能一覧!A:A,MATCH(ROW(B398),APガラス性能一覧!$O:$O,0))="","",INDEX(APガラス性能一覧!A:A,MATCH(ROW(B398),APガラス性能一覧!$O:$O,0))),""),IFERROR(IF(INDEX(APガラス性能一覧!A:A,MATCH(ROW(B398),APガラス性能一覧!$N:$N,0))="","",INDEX(APガラス性能一覧!A:A,MATCH(ROW(B398),APガラス性能一覧!$N:$N,0))),"")))</f>
        <v/>
      </c>
      <c r="C404" s="68" t="str">
        <f>IFERROR(VLOOKUP($B404,APガラス性能一覧!$A$2:$M$6097,2,0),"")</f>
        <v/>
      </c>
      <c r="D404" s="68" t="str">
        <f>IFERROR(VLOOKUP($B404,APガラス性能一覧!$A$2:$M$6097,3,0),"")</f>
        <v/>
      </c>
      <c r="E404" s="68" t="str">
        <f>IFERROR(VLOOKUP($B404,APガラス性能一覧!$A$2:$M$6097,4,0),"")</f>
        <v/>
      </c>
      <c r="F404" s="68" t="str">
        <f>IFERROR(VLOOKUP($B404,APガラス性能一覧!$A$2:$M$6097,5,0),"")</f>
        <v/>
      </c>
      <c r="G404" s="68" t="str">
        <f>IFERROR(VLOOKUP($B404,APガラス性能一覧!$A$2:$M$6097,6,0),"")</f>
        <v/>
      </c>
      <c r="H404" s="68" t="str">
        <f>IFERROR(VLOOKUP($B404,APガラス性能一覧!$A$2:$M$6097,7,0),"")</f>
        <v/>
      </c>
      <c r="I404" s="68" t="str">
        <f>IFERROR(VLOOKUP($B404,APガラス性能一覧!$A$2:$M$6097,8,0),"")</f>
        <v/>
      </c>
      <c r="J404" s="68" t="str">
        <f>IFERROR(VLOOKUP($B404,APガラス性能一覧!$A$2:$M$6097,9,0),"")</f>
        <v/>
      </c>
      <c r="K404" s="68" t="str">
        <f>IFERROR(VLOOKUP($B404,APガラス性能一覧!$A$2:$M$6097,10,0),"")</f>
        <v/>
      </c>
      <c r="L404" s="68" t="str">
        <f>IFERROR(VLOOKUP($B404,APガラス性能一覧!$A$2:$M$6097,11,0),"")</f>
        <v/>
      </c>
      <c r="M404" s="68" t="str">
        <f>IFERROR(VLOOKUP($B404,APガラス性能一覧!$A$2:$M$6097,12,0),"")</f>
        <v/>
      </c>
      <c r="N404" s="68" t="str">
        <f>IFERROR(VLOOKUP($B404,APガラス性能一覧!$A$2:$M$6097,13,0),"")</f>
        <v/>
      </c>
    </row>
    <row r="405" spans="2:14" x14ac:dyDescent="0.4">
      <c r="B405" s="68" t="str">
        <f>IF($D$2="","",IF($E$2=0.65,IFERROR(IF(INDEX(APガラス性能一覧!A:A,MATCH(ROW(B399),APガラス性能一覧!$O:$O,0))="","",INDEX(APガラス性能一覧!A:A,MATCH(ROW(B399),APガラス性能一覧!$O:$O,0))),""),IFERROR(IF(INDEX(APガラス性能一覧!A:A,MATCH(ROW(B399),APガラス性能一覧!$N:$N,0))="","",INDEX(APガラス性能一覧!A:A,MATCH(ROW(B399),APガラス性能一覧!$N:$N,0))),"")))</f>
        <v/>
      </c>
      <c r="C405" s="68" t="str">
        <f>IFERROR(VLOOKUP($B405,APガラス性能一覧!$A$2:$M$6097,2,0),"")</f>
        <v/>
      </c>
      <c r="D405" s="68" t="str">
        <f>IFERROR(VLOOKUP($B405,APガラス性能一覧!$A$2:$M$6097,3,0),"")</f>
        <v/>
      </c>
      <c r="E405" s="68" t="str">
        <f>IFERROR(VLOOKUP($B405,APガラス性能一覧!$A$2:$M$6097,4,0),"")</f>
        <v/>
      </c>
      <c r="F405" s="68" t="str">
        <f>IFERROR(VLOOKUP($B405,APガラス性能一覧!$A$2:$M$6097,5,0),"")</f>
        <v/>
      </c>
      <c r="G405" s="68" t="str">
        <f>IFERROR(VLOOKUP($B405,APガラス性能一覧!$A$2:$M$6097,6,0),"")</f>
        <v/>
      </c>
      <c r="H405" s="68" t="str">
        <f>IFERROR(VLOOKUP($B405,APガラス性能一覧!$A$2:$M$6097,7,0),"")</f>
        <v/>
      </c>
      <c r="I405" s="68" t="str">
        <f>IFERROR(VLOOKUP($B405,APガラス性能一覧!$A$2:$M$6097,8,0),"")</f>
        <v/>
      </c>
      <c r="J405" s="68" t="str">
        <f>IFERROR(VLOOKUP($B405,APガラス性能一覧!$A$2:$M$6097,9,0),"")</f>
        <v/>
      </c>
      <c r="K405" s="68" t="str">
        <f>IFERROR(VLOOKUP($B405,APガラス性能一覧!$A$2:$M$6097,10,0),"")</f>
        <v/>
      </c>
      <c r="L405" s="68" t="str">
        <f>IFERROR(VLOOKUP($B405,APガラス性能一覧!$A$2:$M$6097,11,0),"")</f>
        <v/>
      </c>
      <c r="M405" s="68" t="str">
        <f>IFERROR(VLOOKUP($B405,APガラス性能一覧!$A$2:$M$6097,12,0),"")</f>
        <v/>
      </c>
      <c r="N405" s="68" t="str">
        <f>IFERROR(VLOOKUP($B405,APガラス性能一覧!$A$2:$M$6097,13,0),"")</f>
        <v/>
      </c>
    </row>
    <row r="406" spans="2:14" x14ac:dyDescent="0.4">
      <c r="B406" s="68" t="str">
        <f>IF($D$2="","",IF($E$2=0.65,IFERROR(IF(INDEX(APガラス性能一覧!A:A,MATCH(ROW(B400),APガラス性能一覧!$O:$O,0))="","",INDEX(APガラス性能一覧!A:A,MATCH(ROW(B400),APガラス性能一覧!$O:$O,0))),""),IFERROR(IF(INDEX(APガラス性能一覧!A:A,MATCH(ROW(B400),APガラス性能一覧!$N:$N,0))="","",INDEX(APガラス性能一覧!A:A,MATCH(ROW(B400),APガラス性能一覧!$N:$N,0))),"")))</f>
        <v/>
      </c>
      <c r="C406" s="68" t="str">
        <f>IFERROR(VLOOKUP($B406,APガラス性能一覧!$A$2:$M$6097,2,0),"")</f>
        <v/>
      </c>
      <c r="D406" s="68" t="str">
        <f>IFERROR(VLOOKUP($B406,APガラス性能一覧!$A$2:$M$6097,3,0),"")</f>
        <v/>
      </c>
      <c r="E406" s="68" t="str">
        <f>IFERROR(VLOOKUP($B406,APガラス性能一覧!$A$2:$M$6097,4,0),"")</f>
        <v/>
      </c>
      <c r="F406" s="68" t="str">
        <f>IFERROR(VLOOKUP($B406,APガラス性能一覧!$A$2:$M$6097,5,0),"")</f>
        <v/>
      </c>
      <c r="G406" s="68" t="str">
        <f>IFERROR(VLOOKUP($B406,APガラス性能一覧!$A$2:$M$6097,6,0),"")</f>
        <v/>
      </c>
      <c r="H406" s="68" t="str">
        <f>IFERROR(VLOOKUP($B406,APガラス性能一覧!$A$2:$M$6097,7,0),"")</f>
        <v/>
      </c>
      <c r="I406" s="68" t="str">
        <f>IFERROR(VLOOKUP($B406,APガラス性能一覧!$A$2:$M$6097,8,0),"")</f>
        <v/>
      </c>
      <c r="J406" s="68" t="str">
        <f>IFERROR(VLOOKUP($B406,APガラス性能一覧!$A$2:$M$6097,9,0),"")</f>
        <v/>
      </c>
      <c r="K406" s="68" t="str">
        <f>IFERROR(VLOOKUP($B406,APガラス性能一覧!$A$2:$M$6097,10,0),"")</f>
        <v/>
      </c>
      <c r="L406" s="68" t="str">
        <f>IFERROR(VLOOKUP($B406,APガラス性能一覧!$A$2:$M$6097,11,0),"")</f>
        <v/>
      </c>
      <c r="M406" s="68" t="str">
        <f>IFERROR(VLOOKUP($B406,APガラス性能一覧!$A$2:$M$6097,12,0),"")</f>
        <v/>
      </c>
      <c r="N406" s="68" t="str">
        <f>IFERROR(VLOOKUP($B406,APガラス性能一覧!$A$2:$M$6097,13,0),"")</f>
        <v/>
      </c>
    </row>
    <row r="407" spans="2:14" x14ac:dyDescent="0.4">
      <c r="B407" s="68" t="str">
        <f>IF($D$2="","",IF($E$2=0.65,IFERROR(IF(INDEX(APガラス性能一覧!A:A,MATCH(ROW(B401),APガラス性能一覧!$O:$O,0))="","",INDEX(APガラス性能一覧!A:A,MATCH(ROW(B401),APガラス性能一覧!$O:$O,0))),""),IFERROR(IF(INDEX(APガラス性能一覧!A:A,MATCH(ROW(B401),APガラス性能一覧!$N:$N,0))="","",INDEX(APガラス性能一覧!A:A,MATCH(ROW(B401),APガラス性能一覧!$N:$N,0))),"")))</f>
        <v/>
      </c>
      <c r="C407" s="68" t="str">
        <f>IFERROR(VLOOKUP($B407,APガラス性能一覧!$A$2:$M$6097,2,0),"")</f>
        <v/>
      </c>
      <c r="D407" s="68" t="str">
        <f>IFERROR(VLOOKUP($B407,APガラス性能一覧!$A$2:$M$6097,3,0),"")</f>
        <v/>
      </c>
      <c r="E407" s="68" t="str">
        <f>IFERROR(VLOOKUP($B407,APガラス性能一覧!$A$2:$M$6097,4,0),"")</f>
        <v/>
      </c>
      <c r="F407" s="68" t="str">
        <f>IFERROR(VLOOKUP($B407,APガラス性能一覧!$A$2:$M$6097,5,0),"")</f>
        <v/>
      </c>
      <c r="G407" s="68" t="str">
        <f>IFERROR(VLOOKUP($B407,APガラス性能一覧!$A$2:$M$6097,6,0),"")</f>
        <v/>
      </c>
      <c r="H407" s="68" t="str">
        <f>IFERROR(VLOOKUP($B407,APガラス性能一覧!$A$2:$M$6097,7,0),"")</f>
        <v/>
      </c>
      <c r="I407" s="68" t="str">
        <f>IFERROR(VLOOKUP($B407,APガラス性能一覧!$A$2:$M$6097,8,0),"")</f>
        <v/>
      </c>
      <c r="J407" s="68" t="str">
        <f>IFERROR(VLOOKUP($B407,APガラス性能一覧!$A$2:$M$6097,9,0),"")</f>
        <v/>
      </c>
      <c r="K407" s="68" t="str">
        <f>IFERROR(VLOOKUP($B407,APガラス性能一覧!$A$2:$M$6097,10,0),"")</f>
        <v/>
      </c>
      <c r="L407" s="68" t="str">
        <f>IFERROR(VLOOKUP($B407,APガラス性能一覧!$A$2:$M$6097,11,0),"")</f>
        <v/>
      </c>
      <c r="M407" s="68" t="str">
        <f>IFERROR(VLOOKUP($B407,APガラス性能一覧!$A$2:$M$6097,12,0),"")</f>
        <v/>
      </c>
      <c r="N407" s="68" t="str">
        <f>IFERROR(VLOOKUP($B407,APガラス性能一覧!$A$2:$M$6097,13,0),"")</f>
        <v/>
      </c>
    </row>
    <row r="408" spans="2:14" x14ac:dyDescent="0.4">
      <c r="B408" s="68" t="str">
        <f>IF($D$2="","",IF($E$2=0.65,IFERROR(IF(INDEX(APガラス性能一覧!A:A,MATCH(ROW(B402),APガラス性能一覧!$O:$O,0))="","",INDEX(APガラス性能一覧!A:A,MATCH(ROW(B402),APガラス性能一覧!$O:$O,0))),""),IFERROR(IF(INDEX(APガラス性能一覧!A:A,MATCH(ROW(B402),APガラス性能一覧!$N:$N,0))="","",INDEX(APガラス性能一覧!A:A,MATCH(ROW(B402),APガラス性能一覧!$N:$N,0))),"")))</f>
        <v/>
      </c>
      <c r="C408" s="68" t="str">
        <f>IFERROR(VLOOKUP($B408,APガラス性能一覧!$A$2:$M$6097,2,0),"")</f>
        <v/>
      </c>
      <c r="D408" s="68" t="str">
        <f>IFERROR(VLOOKUP($B408,APガラス性能一覧!$A$2:$M$6097,3,0),"")</f>
        <v/>
      </c>
      <c r="E408" s="68" t="str">
        <f>IFERROR(VLOOKUP($B408,APガラス性能一覧!$A$2:$M$6097,4,0),"")</f>
        <v/>
      </c>
      <c r="F408" s="68" t="str">
        <f>IFERROR(VLOOKUP($B408,APガラス性能一覧!$A$2:$M$6097,5,0),"")</f>
        <v/>
      </c>
      <c r="G408" s="68" t="str">
        <f>IFERROR(VLOOKUP($B408,APガラス性能一覧!$A$2:$M$6097,6,0),"")</f>
        <v/>
      </c>
      <c r="H408" s="68" t="str">
        <f>IFERROR(VLOOKUP($B408,APガラス性能一覧!$A$2:$M$6097,7,0),"")</f>
        <v/>
      </c>
      <c r="I408" s="68" t="str">
        <f>IFERROR(VLOOKUP($B408,APガラス性能一覧!$A$2:$M$6097,8,0),"")</f>
        <v/>
      </c>
      <c r="J408" s="68" t="str">
        <f>IFERROR(VLOOKUP($B408,APガラス性能一覧!$A$2:$M$6097,9,0),"")</f>
        <v/>
      </c>
      <c r="K408" s="68" t="str">
        <f>IFERROR(VLOOKUP($B408,APガラス性能一覧!$A$2:$M$6097,10,0),"")</f>
        <v/>
      </c>
      <c r="L408" s="68" t="str">
        <f>IFERROR(VLOOKUP($B408,APガラス性能一覧!$A$2:$M$6097,11,0),"")</f>
        <v/>
      </c>
      <c r="M408" s="68" t="str">
        <f>IFERROR(VLOOKUP($B408,APガラス性能一覧!$A$2:$M$6097,12,0),"")</f>
        <v/>
      </c>
      <c r="N408" s="68" t="str">
        <f>IFERROR(VLOOKUP($B408,APガラス性能一覧!$A$2:$M$6097,13,0),"")</f>
        <v/>
      </c>
    </row>
    <row r="409" spans="2:14" x14ac:dyDescent="0.4">
      <c r="B409" s="68" t="str">
        <f>IF($D$2="","",IF($E$2=0.65,IFERROR(IF(INDEX(APガラス性能一覧!A:A,MATCH(ROW(B403),APガラス性能一覧!$O:$O,0))="","",INDEX(APガラス性能一覧!A:A,MATCH(ROW(B403),APガラス性能一覧!$O:$O,0))),""),IFERROR(IF(INDEX(APガラス性能一覧!A:A,MATCH(ROW(B403),APガラス性能一覧!$N:$N,0))="","",INDEX(APガラス性能一覧!A:A,MATCH(ROW(B403),APガラス性能一覧!$N:$N,0))),"")))</f>
        <v/>
      </c>
      <c r="C409" s="68" t="str">
        <f>IFERROR(VLOOKUP($B409,APガラス性能一覧!$A$2:$M$6097,2,0),"")</f>
        <v/>
      </c>
      <c r="D409" s="68" t="str">
        <f>IFERROR(VLOOKUP($B409,APガラス性能一覧!$A$2:$M$6097,3,0),"")</f>
        <v/>
      </c>
      <c r="E409" s="68" t="str">
        <f>IFERROR(VLOOKUP($B409,APガラス性能一覧!$A$2:$M$6097,4,0),"")</f>
        <v/>
      </c>
      <c r="F409" s="68" t="str">
        <f>IFERROR(VLOOKUP($B409,APガラス性能一覧!$A$2:$M$6097,5,0),"")</f>
        <v/>
      </c>
      <c r="G409" s="68" t="str">
        <f>IFERROR(VLOOKUP($B409,APガラス性能一覧!$A$2:$M$6097,6,0),"")</f>
        <v/>
      </c>
      <c r="H409" s="68" t="str">
        <f>IFERROR(VLOOKUP($B409,APガラス性能一覧!$A$2:$M$6097,7,0),"")</f>
        <v/>
      </c>
      <c r="I409" s="68" t="str">
        <f>IFERROR(VLOOKUP($B409,APガラス性能一覧!$A$2:$M$6097,8,0),"")</f>
        <v/>
      </c>
      <c r="J409" s="68" t="str">
        <f>IFERROR(VLOOKUP($B409,APガラス性能一覧!$A$2:$M$6097,9,0),"")</f>
        <v/>
      </c>
      <c r="K409" s="68" t="str">
        <f>IFERROR(VLOOKUP($B409,APガラス性能一覧!$A$2:$M$6097,10,0),"")</f>
        <v/>
      </c>
      <c r="L409" s="68" t="str">
        <f>IFERROR(VLOOKUP($B409,APガラス性能一覧!$A$2:$M$6097,11,0),"")</f>
        <v/>
      </c>
      <c r="M409" s="68" t="str">
        <f>IFERROR(VLOOKUP($B409,APガラス性能一覧!$A$2:$M$6097,12,0),"")</f>
        <v/>
      </c>
      <c r="N409" s="68" t="str">
        <f>IFERROR(VLOOKUP($B409,APガラス性能一覧!$A$2:$M$6097,13,0),"")</f>
        <v/>
      </c>
    </row>
    <row r="410" spans="2:14" x14ac:dyDescent="0.4">
      <c r="B410" s="68" t="str">
        <f>IF($D$2="","",IF($E$2=0.65,IFERROR(IF(INDEX(APガラス性能一覧!A:A,MATCH(ROW(B404),APガラス性能一覧!$O:$O,0))="","",INDEX(APガラス性能一覧!A:A,MATCH(ROW(B404),APガラス性能一覧!$O:$O,0))),""),IFERROR(IF(INDEX(APガラス性能一覧!A:A,MATCH(ROW(B404),APガラス性能一覧!$N:$N,0))="","",INDEX(APガラス性能一覧!A:A,MATCH(ROW(B404),APガラス性能一覧!$N:$N,0))),"")))</f>
        <v/>
      </c>
      <c r="C410" s="68" t="str">
        <f>IFERROR(VLOOKUP($B410,APガラス性能一覧!$A$2:$M$6097,2,0),"")</f>
        <v/>
      </c>
      <c r="D410" s="68" t="str">
        <f>IFERROR(VLOOKUP($B410,APガラス性能一覧!$A$2:$M$6097,3,0),"")</f>
        <v/>
      </c>
      <c r="E410" s="68" t="str">
        <f>IFERROR(VLOOKUP($B410,APガラス性能一覧!$A$2:$M$6097,4,0),"")</f>
        <v/>
      </c>
      <c r="F410" s="68" t="str">
        <f>IFERROR(VLOOKUP($B410,APガラス性能一覧!$A$2:$M$6097,5,0),"")</f>
        <v/>
      </c>
      <c r="G410" s="68" t="str">
        <f>IFERROR(VLOOKUP($B410,APガラス性能一覧!$A$2:$M$6097,6,0),"")</f>
        <v/>
      </c>
      <c r="H410" s="68" t="str">
        <f>IFERROR(VLOOKUP($B410,APガラス性能一覧!$A$2:$M$6097,7,0),"")</f>
        <v/>
      </c>
      <c r="I410" s="68" t="str">
        <f>IFERROR(VLOOKUP($B410,APガラス性能一覧!$A$2:$M$6097,8,0),"")</f>
        <v/>
      </c>
      <c r="J410" s="68" t="str">
        <f>IFERROR(VLOOKUP($B410,APガラス性能一覧!$A$2:$M$6097,9,0),"")</f>
        <v/>
      </c>
      <c r="K410" s="68" t="str">
        <f>IFERROR(VLOOKUP($B410,APガラス性能一覧!$A$2:$M$6097,10,0),"")</f>
        <v/>
      </c>
      <c r="L410" s="68" t="str">
        <f>IFERROR(VLOOKUP($B410,APガラス性能一覧!$A$2:$M$6097,11,0),"")</f>
        <v/>
      </c>
      <c r="M410" s="68" t="str">
        <f>IFERROR(VLOOKUP($B410,APガラス性能一覧!$A$2:$M$6097,12,0),"")</f>
        <v/>
      </c>
      <c r="N410" s="68" t="str">
        <f>IFERROR(VLOOKUP($B410,APガラス性能一覧!$A$2:$M$6097,13,0),"")</f>
        <v/>
      </c>
    </row>
    <row r="411" spans="2:14" x14ac:dyDescent="0.4">
      <c r="B411" s="68" t="str">
        <f>IF($D$2="","",IF($E$2=0.65,IFERROR(IF(INDEX(APガラス性能一覧!A:A,MATCH(ROW(B405),APガラス性能一覧!$O:$O,0))="","",INDEX(APガラス性能一覧!A:A,MATCH(ROW(B405),APガラス性能一覧!$O:$O,0))),""),IFERROR(IF(INDEX(APガラス性能一覧!A:A,MATCH(ROW(B405),APガラス性能一覧!$N:$N,0))="","",INDEX(APガラス性能一覧!A:A,MATCH(ROW(B405),APガラス性能一覧!$N:$N,0))),"")))</f>
        <v/>
      </c>
      <c r="C411" s="68" t="str">
        <f>IFERROR(VLOOKUP($B411,APガラス性能一覧!$A$2:$M$6097,2,0),"")</f>
        <v/>
      </c>
      <c r="D411" s="68" t="str">
        <f>IFERROR(VLOOKUP($B411,APガラス性能一覧!$A$2:$M$6097,3,0),"")</f>
        <v/>
      </c>
      <c r="E411" s="68" t="str">
        <f>IFERROR(VLOOKUP($B411,APガラス性能一覧!$A$2:$M$6097,4,0),"")</f>
        <v/>
      </c>
      <c r="F411" s="68" t="str">
        <f>IFERROR(VLOOKUP($B411,APガラス性能一覧!$A$2:$M$6097,5,0),"")</f>
        <v/>
      </c>
      <c r="G411" s="68" t="str">
        <f>IFERROR(VLOOKUP($B411,APガラス性能一覧!$A$2:$M$6097,6,0),"")</f>
        <v/>
      </c>
      <c r="H411" s="68" t="str">
        <f>IFERROR(VLOOKUP($B411,APガラス性能一覧!$A$2:$M$6097,7,0),"")</f>
        <v/>
      </c>
      <c r="I411" s="68" t="str">
        <f>IFERROR(VLOOKUP($B411,APガラス性能一覧!$A$2:$M$6097,8,0),"")</f>
        <v/>
      </c>
      <c r="J411" s="68" t="str">
        <f>IFERROR(VLOOKUP($B411,APガラス性能一覧!$A$2:$M$6097,9,0),"")</f>
        <v/>
      </c>
      <c r="K411" s="68" t="str">
        <f>IFERROR(VLOOKUP($B411,APガラス性能一覧!$A$2:$M$6097,10,0),"")</f>
        <v/>
      </c>
      <c r="L411" s="68" t="str">
        <f>IFERROR(VLOOKUP($B411,APガラス性能一覧!$A$2:$M$6097,11,0),"")</f>
        <v/>
      </c>
      <c r="M411" s="68" t="str">
        <f>IFERROR(VLOOKUP($B411,APガラス性能一覧!$A$2:$M$6097,12,0),"")</f>
        <v/>
      </c>
      <c r="N411" s="68" t="str">
        <f>IFERROR(VLOOKUP($B411,APガラス性能一覧!$A$2:$M$6097,13,0),"")</f>
        <v/>
      </c>
    </row>
    <row r="412" spans="2:14" x14ac:dyDescent="0.4">
      <c r="B412" s="68" t="str">
        <f>IF($D$2="","",IF($E$2=0.65,IFERROR(IF(INDEX(APガラス性能一覧!A:A,MATCH(ROW(B406),APガラス性能一覧!$O:$O,0))="","",INDEX(APガラス性能一覧!A:A,MATCH(ROW(B406),APガラス性能一覧!$O:$O,0))),""),IFERROR(IF(INDEX(APガラス性能一覧!A:A,MATCH(ROW(B406),APガラス性能一覧!$N:$N,0))="","",INDEX(APガラス性能一覧!A:A,MATCH(ROW(B406),APガラス性能一覧!$N:$N,0))),"")))</f>
        <v/>
      </c>
      <c r="C412" s="68" t="str">
        <f>IFERROR(VLOOKUP($B412,APガラス性能一覧!$A$2:$M$6097,2,0),"")</f>
        <v/>
      </c>
      <c r="D412" s="68" t="str">
        <f>IFERROR(VLOOKUP($B412,APガラス性能一覧!$A$2:$M$6097,3,0),"")</f>
        <v/>
      </c>
      <c r="E412" s="68" t="str">
        <f>IFERROR(VLOOKUP($B412,APガラス性能一覧!$A$2:$M$6097,4,0),"")</f>
        <v/>
      </c>
      <c r="F412" s="68" t="str">
        <f>IFERROR(VLOOKUP($B412,APガラス性能一覧!$A$2:$M$6097,5,0),"")</f>
        <v/>
      </c>
      <c r="G412" s="68" t="str">
        <f>IFERROR(VLOOKUP($B412,APガラス性能一覧!$A$2:$M$6097,6,0),"")</f>
        <v/>
      </c>
      <c r="H412" s="68" t="str">
        <f>IFERROR(VLOOKUP($B412,APガラス性能一覧!$A$2:$M$6097,7,0),"")</f>
        <v/>
      </c>
      <c r="I412" s="68" t="str">
        <f>IFERROR(VLOOKUP($B412,APガラス性能一覧!$A$2:$M$6097,8,0),"")</f>
        <v/>
      </c>
      <c r="J412" s="68" t="str">
        <f>IFERROR(VLOOKUP($B412,APガラス性能一覧!$A$2:$M$6097,9,0),"")</f>
        <v/>
      </c>
      <c r="K412" s="68" t="str">
        <f>IFERROR(VLOOKUP($B412,APガラス性能一覧!$A$2:$M$6097,10,0),"")</f>
        <v/>
      </c>
      <c r="L412" s="68" t="str">
        <f>IFERROR(VLOOKUP($B412,APガラス性能一覧!$A$2:$M$6097,11,0),"")</f>
        <v/>
      </c>
      <c r="M412" s="68" t="str">
        <f>IFERROR(VLOOKUP($B412,APガラス性能一覧!$A$2:$M$6097,12,0),"")</f>
        <v/>
      </c>
      <c r="N412" s="68" t="str">
        <f>IFERROR(VLOOKUP($B412,APガラス性能一覧!$A$2:$M$6097,13,0),"")</f>
        <v/>
      </c>
    </row>
    <row r="413" spans="2:14" x14ac:dyDescent="0.4">
      <c r="B413" s="68" t="str">
        <f>IF($D$2="","",IF($E$2=0.65,IFERROR(IF(INDEX(APガラス性能一覧!A:A,MATCH(ROW(B407),APガラス性能一覧!$O:$O,0))="","",INDEX(APガラス性能一覧!A:A,MATCH(ROW(B407),APガラス性能一覧!$O:$O,0))),""),IFERROR(IF(INDEX(APガラス性能一覧!A:A,MATCH(ROW(B407),APガラス性能一覧!$N:$N,0))="","",INDEX(APガラス性能一覧!A:A,MATCH(ROW(B407),APガラス性能一覧!$N:$N,0))),"")))</f>
        <v/>
      </c>
      <c r="C413" s="68" t="str">
        <f>IFERROR(VLOOKUP($B413,APガラス性能一覧!$A$2:$M$6097,2,0),"")</f>
        <v/>
      </c>
      <c r="D413" s="68" t="str">
        <f>IFERROR(VLOOKUP($B413,APガラス性能一覧!$A$2:$M$6097,3,0),"")</f>
        <v/>
      </c>
      <c r="E413" s="68" t="str">
        <f>IFERROR(VLOOKUP($B413,APガラス性能一覧!$A$2:$M$6097,4,0),"")</f>
        <v/>
      </c>
      <c r="F413" s="68" t="str">
        <f>IFERROR(VLOOKUP($B413,APガラス性能一覧!$A$2:$M$6097,5,0),"")</f>
        <v/>
      </c>
      <c r="G413" s="68" t="str">
        <f>IFERROR(VLOOKUP($B413,APガラス性能一覧!$A$2:$M$6097,6,0),"")</f>
        <v/>
      </c>
      <c r="H413" s="68" t="str">
        <f>IFERROR(VLOOKUP($B413,APガラス性能一覧!$A$2:$M$6097,7,0),"")</f>
        <v/>
      </c>
      <c r="I413" s="68" t="str">
        <f>IFERROR(VLOOKUP($B413,APガラス性能一覧!$A$2:$M$6097,8,0),"")</f>
        <v/>
      </c>
      <c r="J413" s="68" t="str">
        <f>IFERROR(VLOOKUP($B413,APガラス性能一覧!$A$2:$M$6097,9,0),"")</f>
        <v/>
      </c>
      <c r="K413" s="68" t="str">
        <f>IFERROR(VLOOKUP($B413,APガラス性能一覧!$A$2:$M$6097,10,0),"")</f>
        <v/>
      </c>
      <c r="L413" s="68" t="str">
        <f>IFERROR(VLOOKUP($B413,APガラス性能一覧!$A$2:$M$6097,11,0),"")</f>
        <v/>
      </c>
      <c r="M413" s="68" t="str">
        <f>IFERROR(VLOOKUP($B413,APガラス性能一覧!$A$2:$M$6097,12,0),"")</f>
        <v/>
      </c>
      <c r="N413" s="68" t="str">
        <f>IFERROR(VLOOKUP($B413,APガラス性能一覧!$A$2:$M$6097,13,0),"")</f>
        <v/>
      </c>
    </row>
    <row r="414" spans="2:14" x14ac:dyDescent="0.4">
      <c r="B414" s="68" t="str">
        <f>IF($D$2="","",IF($E$2=0.65,IFERROR(IF(INDEX(APガラス性能一覧!A:A,MATCH(ROW(B408),APガラス性能一覧!$O:$O,0))="","",INDEX(APガラス性能一覧!A:A,MATCH(ROW(B408),APガラス性能一覧!$O:$O,0))),""),IFERROR(IF(INDEX(APガラス性能一覧!A:A,MATCH(ROW(B408),APガラス性能一覧!$N:$N,0))="","",INDEX(APガラス性能一覧!A:A,MATCH(ROW(B408),APガラス性能一覧!$N:$N,0))),"")))</f>
        <v/>
      </c>
      <c r="C414" s="68" t="str">
        <f>IFERROR(VLOOKUP($B414,APガラス性能一覧!$A$2:$M$6097,2,0),"")</f>
        <v/>
      </c>
      <c r="D414" s="68" t="str">
        <f>IFERROR(VLOOKUP($B414,APガラス性能一覧!$A$2:$M$6097,3,0),"")</f>
        <v/>
      </c>
      <c r="E414" s="68" t="str">
        <f>IFERROR(VLOOKUP($B414,APガラス性能一覧!$A$2:$M$6097,4,0),"")</f>
        <v/>
      </c>
      <c r="F414" s="68" t="str">
        <f>IFERROR(VLOOKUP($B414,APガラス性能一覧!$A$2:$M$6097,5,0),"")</f>
        <v/>
      </c>
      <c r="G414" s="68" t="str">
        <f>IFERROR(VLOOKUP($B414,APガラス性能一覧!$A$2:$M$6097,6,0),"")</f>
        <v/>
      </c>
      <c r="H414" s="68" t="str">
        <f>IFERROR(VLOOKUP($B414,APガラス性能一覧!$A$2:$M$6097,7,0),"")</f>
        <v/>
      </c>
      <c r="I414" s="68" t="str">
        <f>IFERROR(VLOOKUP($B414,APガラス性能一覧!$A$2:$M$6097,8,0),"")</f>
        <v/>
      </c>
      <c r="J414" s="68" t="str">
        <f>IFERROR(VLOOKUP($B414,APガラス性能一覧!$A$2:$M$6097,9,0),"")</f>
        <v/>
      </c>
      <c r="K414" s="68" t="str">
        <f>IFERROR(VLOOKUP($B414,APガラス性能一覧!$A$2:$M$6097,10,0),"")</f>
        <v/>
      </c>
      <c r="L414" s="68" t="str">
        <f>IFERROR(VLOOKUP($B414,APガラス性能一覧!$A$2:$M$6097,11,0),"")</f>
        <v/>
      </c>
      <c r="M414" s="68" t="str">
        <f>IFERROR(VLOOKUP($B414,APガラス性能一覧!$A$2:$M$6097,12,0),"")</f>
        <v/>
      </c>
      <c r="N414" s="68" t="str">
        <f>IFERROR(VLOOKUP($B414,APガラス性能一覧!$A$2:$M$6097,13,0),"")</f>
        <v/>
      </c>
    </row>
    <row r="415" spans="2:14" x14ac:dyDescent="0.4">
      <c r="B415" s="68" t="str">
        <f>IF($D$2="","",IF($E$2=0.65,IFERROR(IF(INDEX(APガラス性能一覧!A:A,MATCH(ROW(B409),APガラス性能一覧!$O:$O,0))="","",INDEX(APガラス性能一覧!A:A,MATCH(ROW(B409),APガラス性能一覧!$O:$O,0))),""),IFERROR(IF(INDEX(APガラス性能一覧!A:A,MATCH(ROW(B409),APガラス性能一覧!$N:$N,0))="","",INDEX(APガラス性能一覧!A:A,MATCH(ROW(B409),APガラス性能一覧!$N:$N,0))),"")))</f>
        <v/>
      </c>
      <c r="C415" s="68" t="str">
        <f>IFERROR(VLOOKUP($B415,APガラス性能一覧!$A$2:$M$6097,2,0),"")</f>
        <v/>
      </c>
      <c r="D415" s="68" t="str">
        <f>IFERROR(VLOOKUP($B415,APガラス性能一覧!$A$2:$M$6097,3,0),"")</f>
        <v/>
      </c>
      <c r="E415" s="68" t="str">
        <f>IFERROR(VLOOKUP($B415,APガラス性能一覧!$A$2:$M$6097,4,0),"")</f>
        <v/>
      </c>
      <c r="F415" s="68" t="str">
        <f>IFERROR(VLOOKUP($B415,APガラス性能一覧!$A$2:$M$6097,5,0),"")</f>
        <v/>
      </c>
      <c r="G415" s="68" t="str">
        <f>IFERROR(VLOOKUP($B415,APガラス性能一覧!$A$2:$M$6097,6,0),"")</f>
        <v/>
      </c>
      <c r="H415" s="68" t="str">
        <f>IFERROR(VLOOKUP($B415,APガラス性能一覧!$A$2:$M$6097,7,0),"")</f>
        <v/>
      </c>
      <c r="I415" s="68" t="str">
        <f>IFERROR(VLOOKUP($B415,APガラス性能一覧!$A$2:$M$6097,8,0),"")</f>
        <v/>
      </c>
      <c r="J415" s="68" t="str">
        <f>IFERROR(VLOOKUP($B415,APガラス性能一覧!$A$2:$M$6097,9,0),"")</f>
        <v/>
      </c>
      <c r="K415" s="68" t="str">
        <f>IFERROR(VLOOKUP($B415,APガラス性能一覧!$A$2:$M$6097,10,0),"")</f>
        <v/>
      </c>
      <c r="L415" s="68" t="str">
        <f>IFERROR(VLOOKUP($B415,APガラス性能一覧!$A$2:$M$6097,11,0),"")</f>
        <v/>
      </c>
      <c r="M415" s="68" t="str">
        <f>IFERROR(VLOOKUP($B415,APガラス性能一覧!$A$2:$M$6097,12,0),"")</f>
        <v/>
      </c>
      <c r="N415" s="68" t="str">
        <f>IFERROR(VLOOKUP($B415,APガラス性能一覧!$A$2:$M$6097,13,0),"")</f>
        <v/>
      </c>
    </row>
    <row r="416" spans="2:14" x14ac:dyDescent="0.4">
      <c r="B416" s="68" t="str">
        <f>IF($D$2="","",IF($E$2=0.65,IFERROR(IF(INDEX(APガラス性能一覧!A:A,MATCH(ROW(B410),APガラス性能一覧!$O:$O,0))="","",INDEX(APガラス性能一覧!A:A,MATCH(ROW(B410),APガラス性能一覧!$O:$O,0))),""),IFERROR(IF(INDEX(APガラス性能一覧!A:A,MATCH(ROW(B410),APガラス性能一覧!$N:$N,0))="","",INDEX(APガラス性能一覧!A:A,MATCH(ROW(B410),APガラス性能一覧!$N:$N,0))),"")))</f>
        <v/>
      </c>
      <c r="C416" s="68" t="str">
        <f>IFERROR(VLOOKUP($B416,APガラス性能一覧!$A$2:$M$6097,2,0),"")</f>
        <v/>
      </c>
      <c r="D416" s="68" t="str">
        <f>IFERROR(VLOOKUP($B416,APガラス性能一覧!$A$2:$M$6097,3,0),"")</f>
        <v/>
      </c>
      <c r="E416" s="68" t="str">
        <f>IFERROR(VLOOKUP($B416,APガラス性能一覧!$A$2:$M$6097,4,0),"")</f>
        <v/>
      </c>
      <c r="F416" s="68" t="str">
        <f>IFERROR(VLOOKUP($B416,APガラス性能一覧!$A$2:$M$6097,5,0),"")</f>
        <v/>
      </c>
      <c r="G416" s="68" t="str">
        <f>IFERROR(VLOOKUP($B416,APガラス性能一覧!$A$2:$M$6097,6,0),"")</f>
        <v/>
      </c>
      <c r="H416" s="68" t="str">
        <f>IFERROR(VLOOKUP($B416,APガラス性能一覧!$A$2:$M$6097,7,0),"")</f>
        <v/>
      </c>
      <c r="I416" s="68" t="str">
        <f>IFERROR(VLOOKUP($B416,APガラス性能一覧!$A$2:$M$6097,8,0),"")</f>
        <v/>
      </c>
      <c r="J416" s="68" t="str">
        <f>IFERROR(VLOOKUP($B416,APガラス性能一覧!$A$2:$M$6097,9,0),"")</f>
        <v/>
      </c>
      <c r="K416" s="68" t="str">
        <f>IFERROR(VLOOKUP($B416,APガラス性能一覧!$A$2:$M$6097,10,0),"")</f>
        <v/>
      </c>
      <c r="L416" s="68" t="str">
        <f>IFERROR(VLOOKUP($B416,APガラス性能一覧!$A$2:$M$6097,11,0),"")</f>
        <v/>
      </c>
      <c r="M416" s="68" t="str">
        <f>IFERROR(VLOOKUP($B416,APガラス性能一覧!$A$2:$M$6097,12,0),"")</f>
        <v/>
      </c>
      <c r="N416" s="68" t="str">
        <f>IFERROR(VLOOKUP($B416,APガラス性能一覧!$A$2:$M$6097,13,0),"")</f>
        <v/>
      </c>
    </row>
    <row r="417" spans="2:14" x14ac:dyDescent="0.4">
      <c r="B417" s="68" t="str">
        <f>IF($D$2="","",IF($E$2=0.65,IFERROR(IF(INDEX(APガラス性能一覧!A:A,MATCH(ROW(B411),APガラス性能一覧!$O:$O,0))="","",INDEX(APガラス性能一覧!A:A,MATCH(ROW(B411),APガラス性能一覧!$O:$O,0))),""),IFERROR(IF(INDEX(APガラス性能一覧!A:A,MATCH(ROW(B411),APガラス性能一覧!$N:$N,0))="","",INDEX(APガラス性能一覧!A:A,MATCH(ROW(B411),APガラス性能一覧!$N:$N,0))),"")))</f>
        <v/>
      </c>
      <c r="C417" s="68" t="str">
        <f>IFERROR(VLOOKUP($B417,APガラス性能一覧!$A$2:$M$6097,2,0),"")</f>
        <v/>
      </c>
      <c r="D417" s="68" t="str">
        <f>IFERROR(VLOOKUP($B417,APガラス性能一覧!$A$2:$M$6097,3,0),"")</f>
        <v/>
      </c>
      <c r="E417" s="68" t="str">
        <f>IFERROR(VLOOKUP($B417,APガラス性能一覧!$A$2:$M$6097,4,0),"")</f>
        <v/>
      </c>
      <c r="F417" s="68" t="str">
        <f>IFERROR(VLOOKUP($B417,APガラス性能一覧!$A$2:$M$6097,5,0),"")</f>
        <v/>
      </c>
      <c r="G417" s="68" t="str">
        <f>IFERROR(VLOOKUP($B417,APガラス性能一覧!$A$2:$M$6097,6,0),"")</f>
        <v/>
      </c>
      <c r="H417" s="68" t="str">
        <f>IFERROR(VLOOKUP($B417,APガラス性能一覧!$A$2:$M$6097,7,0),"")</f>
        <v/>
      </c>
      <c r="I417" s="68" t="str">
        <f>IFERROR(VLOOKUP($B417,APガラス性能一覧!$A$2:$M$6097,8,0),"")</f>
        <v/>
      </c>
      <c r="J417" s="68" t="str">
        <f>IFERROR(VLOOKUP($B417,APガラス性能一覧!$A$2:$M$6097,9,0),"")</f>
        <v/>
      </c>
      <c r="K417" s="68" t="str">
        <f>IFERROR(VLOOKUP($B417,APガラス性能一覧!$A$2:$M$6097,10,0),"")</f>
        <v/>
      </c>
      <c r="L417" s="68" t="str">
        <f>IFERROR(VLOOKUP($B417,APガラス性能一覧!$A$2:$M$6097,11,0),"")</f>
        <v/>
      </c>
      <c r="M417" s="68" t="str">
        <f>IFERROR(VLOOKUP($B417,APガラス性能一覧!$A$2:$M$6097,12,0),"")</f>
        <v/>
      </c>
      <c r="N417" s="68" t="str">
        <f>IFERROR(VLOOKUP($B417,APガラス性能一覧!$A$2:$M$6097,13,0),"")</f>
        <v/>
      </c>
    </row>
    <row r="418" spans="2:14" x14ac:dyDescent="0.4">
      <c r="B418" s="68" t="str">
        <f>IF($D$2="","",IF($E$2=0.65,IFERROR(IF(INDEX(APガラス性能一覧!A:A,MATCH(ROW(B412),APガラス性能一覧!$O:$O,0))="","",INDEX(APガラス性能一覧!A:A,MATCH(ROW(B412),APガラス性能一覧!$O:$O,0))),""),IFERROR(IF(INDEX(APガラス性能一覧!A:A,MATCH(ROW(B412),APガラス性能一覧!$N:$N,0))="","",INDEX(APガラス性能一覧!A:A,MATCH(ROW(B412),APガラス性能一覧!$N:$N,0))),"")))</f>
        <v/>
      </c>
      <c r="C418" s="68" t="str">
        <f>IFERROR(VLOOKUP($B418,APガラス性能一覧!$A$2:$M$6097,2,0),"")</f>
        <v/>
      </c>
      <c r="D418" s="68" t="str">
        <f>IFERROR(VLOOKUP($B418,APガラス性能一覧!$A$2:$M$6097,3,0),"")</f>
        <v/>
      </c>
      <c r="E418" s="68" t="str">
        <f>IFERROR(VLOOKUP($B418,APガラス性能一覧!$A$2:$M$6097,4,0),"")</f>
        <v/>
      </c>
      <c r="F418" s="68" t="str">
        <f>IFERROR(VLOOKUP($B418,APガラス性能一覧!$A$2:$M$6097,5,0),"")</f>
        <v/>
      </c>
      <c r="G418" s="68" t="str">
        <f>IFERROR(VLOOKUP($B418,APガラス性能一覧!$A$2:$M$6097,6,0),"")</f>
        <v/>
      </c>
      <c r="H418" s="68" t="str">
        <f>IFERROR(VLOOKUP($B418,APガラス性能一覧!$A$2:$M$6097,7,0),"")</f>
        <v/>
      </c>
      <c r="I418" s="68" t="str">
        <f>IFERROR(VLOOKUP($B418,APガラス性能一覧!$A$2:$M$6097,8,0),"")</f>
        <v/>
      </c>
      <c r="J418" s="68" t="str">
        <f>IFERROR(VLOOKUP($B418,APガラス性能一覧!$A$2:$M$6097,9,0),"")</f>
        <v/>
      </c>
      <c r="K418" s="68" t="str">
        <f>IFERROR(VLOOKUP($B418,APガラス性能一覧!$A$2:$M$6097,10,0),"")</f>
        <v/>
      </c>
      <c r="L418" s="68" t="str">
        <f>IFERROR(VLOOKUP($B418,APガラス性能一覧!$A$2:$M$6097,11,0),"")</f>
        <v/>
      </c>
      <c r="M418" s="68" t="str">
        <f>IFERROR(VLOOKUP($B418,APガラス性能一覧!$A$2:$M$6097,12,0),"")</f>
        <v/>
      </c>
      <c r="N418" s="68" t="str">
        <f>IFERROR(VLOOKUP($B418,APガラス性能一覧!$A$2:$M$6097,13,0),"")</f>
        <v/>
      </c>
    </row>
    <row r="419" spans="2:14" x14ac:dyDescent="0.4">
      <c r="B419" s="68" t="str">
        <f>IF($D$2="","",IF($E$2=0.65,IFERROR(IF(INDEX(APガラス性能一覧!A:A,MATCH(ROW(B413),APガラス性能一覧!$O:$O,0))="","",INDEX(APガラス性能一覧!A:A,MATCH(ROW(B413),APガラス性能一覧!$O:$O,0))),""),IFERROR(IF(INDEX(APガラス性能一覧!A:A,MATCH(ROW(B413),APガラス性能一覧!$N:$N,0))="","",INDEX(APガラス性能一覧!A:A,MATCH(ROW(B413),APガラス性能一覧!$N:$N,0))),"")))</f>
        <v/>
      </c>
      <c r="C419" s="68" t="str">
        <f>IFERROR(VLOOKUP($B419,APガラス性能一覧!$A$2:$M$6097,2,0),"")</f>
        <v/>
      </c>
      <c r="D419" s="68" t="str">
        <f>IFERROR(VLOOKUP($B419,APガラス性能一覧!$A$2:$M$6097,3,0),"")</f>
        <v/>
      </c>
      <c r="E419" s="68" t="str">
        <f>IFERROR(VLOOKUP($B419,APガラス性能一覧!$A$2:$M$6097,4,0),"")</f>
        <v/>
      </c>
      <c r="F419" s="68" t="str">
        <f>IFERROR(VLOOKUP($B419,APガラス性能一覧!$A$2:$M$6097,5,0),"")</f>
        <v/>
      </c>
      <c r="G419" s="68" t="str">
        <f>IFERROR(VLOOKUP($B419,APガラス性能一覧!$A$2:$M$6097,6,0),"")</f>
        <v/>
      </c>
      <c r="H419" s="68" t="str">
        <f>IFERROR(VLOOKUP($B419,APガラス性能一覧!$A$2:$M$6097,7,0),"")</f>
        <v/>
      </c>
      <c r="I419" s="68" t="str">
        <f>IFERROR(VLOOKUP($B419,APガラス性能一覧!$A$2:$M$6097,8,0),"")</f>
        <v/>
      </c>
      <c r="J419" s="68" t="str">
        <f>IFERROR(VLOOKUP($B419,APガラス性能一覧!$A$2:$M$6097,9,0),"")</f>
        <v/>
      </c>
      <c r="K419" s="68" t="str">
        <f>IFERROR(VLOOKUP($B419,APガラス性能一覧!$A$2:$M$6097,10,0),"")</f>
        <v/>
      </c>
      <c r="L419" s="68" t="str">
        <f>IFERROR(VLOOKUP($B419,APガラス性能一覧!$A$2:$M$6097,11,0),"")</f>
        <v/>
      </c>
      <c r="M419" s="68" t="str">
        <f>IFERROR(VLOOKUP($B419,APガラス性能一覧!$A$2:$M$6097,12,0),"")</f>
        <v/>
      </c>
      <c r="N419" s="68" t="str">
        <f>IFERROR(VLOOKUP($B419,APガラス性能一覧!$A$2:$M$6097,13,0),"")</f>
        <v/>
      </c>
    </row>
    <row r="420" spans="2:14" x14ac:dyDescent="0.4">
      <c r="B420" s="68" t="str">
        <f>IF($D$2="","",IF($E$2=0.65,IFERROR(IF(INDEX(APガラス性能一覧!A:A,MATCH(ROW(B414),APガラス性能一覧!$O:$O,0))="","",INDEX(APガラス性能一覧!A:A,MATCH(ROW(B414),APガラス性能一覧!$O:$O,0))),""),IFERROR(IF(INDEX(APガラス性能一覧!A:A,MATCH(ROW(B414),APガラス性能一覧!$N:$N,0))="","",INDEX(APガラス性能一覧!A:A,MATCH(ROW(B414),APガラス性能一覧!$N:$N,0))),"")))</f>
        <v/>
      </c>
      <c r="C420" s="68" t="str">
        <f>IFERROR(VLOOKUP($B420,APガラス性能一覧!$A$2:$M$6097,2,0),"")</f>
        <v/>
      </c>
      <c r="D420" s="68" t="str">
        <f>IFERROR(VLOOKUP($B420,APガラス性能一覧!$A$2:$M$6097,3,0),"")</f>
        <v/>
      </c>
      <c r="E420" s="68" t="str">
        <f>IFERROR(VLOOKUP($B420,APガラス性能一覧!$A$2:$M$6097,4,0),"")</f>
        <v/>
      </c>
      <c r="F420" s="68" t="str">
        <f>IFERROR(VLOOKUP($B420,APガラス性能一覧!$A$2:$M$6097,5,0),"")</f>
        <v/>
      </c>
      <c r="G420" s="68" t="str">
        <f>IFERROR(VLOOKUP($B420,APガラス性能一覧!$A$2:$M$6097,6,0),"")</f>
        <v/>
      </c>
      <c r="H420" s="68" t="str">
        <f>IFERROR(VLOOKUP($B420,APガラス性能一覧!$A$2:$M$6097,7,0),"")</f>
        <v/>
      </c>
      <c r="I420" s="68" t="str">
        <f>IFERROR(VLOOKUP($B420,APガラス性能一覧!$A$2:$M$6097,8,0),"")</f>
        <v/>
      </c>
      <c r="J420" s="68" t="str">
        <f>IFERROR(VLOOKUP($B420,APガラス性能一覧!$A$2:$M$6097,9,0),"")</f>
        <v/>
      </c>
      <c r="K420" s="68" t="str">
        <f>IFERROR(VLOOKUP($B420,APガラス性能一覧!$A$2:$M$6097,10,0),"")</f>
        <v/>
      </c>
      <c r="L420" s="68" t="str">
        <f>IFERROR(VLOOKUP($B420,APガラス性能一覧!$A$2:$M$6097,11,0),"")</f>
        <v/>
      </c>
      <c r="M420" s="68" t="str">
        <f>IFERROR(VLOOKUP($B420,APガラス性能一覧!$A$2:$M$6097,12,0),"")</f>
        <v/>
      </c>
      <c r="N420" s="68" t="str">
        <f>IFERROR(VLOOKUP($B420,APガラス性能一覧!$A$2:$M$6097,13,0),"")</f>
        <v/>
      </c>
    </row>
    <row r="421" spans="2:14" x14ac:dyDescent="0.4">
      <c r="B421" s="68" t="str">
        <f>IF($D$2="","",IF($E$2=0.65,IFERROR(IF(INDEX(APガラス性能一覧!A:A,MATCH(ROW(B415),APガラス性能一覧!$O:$O,0))="","",INDEX(APガラス性能一覧!A:A,MATCH(ROW(B415),APガラス性能一覧!$O:$O,0))),""),IFERROR(IF(INDEX(APガラス性能一覧!A:A,MATCH(ROW(B415),APガラス性能一覧!$N:$N,0))="","",INDEX(APガラス性能一覧!A:A,MATCH(ROW(B415),APガラス性能一覧!$N:$N,0))),"")))</f>
        <v/>
      </c>
      <c r="C421" s="68" t="str">
        <f>IFERROR(VLOOKUP($B421,APガラス性能一覧!$A$2:$M$6097,2,0),"")</f>
        <v/>
      </c>
      <c r="D421" s="68" t="str">
        <f>IFERROR(VLOOKUP($B421,APガラス性能一覧!$A$2:$M$6097,3,0),"")</f>
        <v/>
      </c>
      <c r="E421" s="68" t="str">
        <f>IFERROR(VLOOKUP($B421,APガラス性能一覧!$A$2:$M$6097,4,0),"")</f>
        <v/>
      </c>
      <c r="F421" s="68" t="str">
        <f>IFERROR(VLOOKUP($B421,APガラス性能一覧!$A$2:$M$6097,5,0),"")</f>
        <v/>
      </c>
      <c r="G421" s="68" t="str">
        <f>IFERROR(VLOOKUP($B421,APガラス性能一覧!$A$2:$M$6097,6,0),"")</f>
        <v/>
      </c>
      <c r="H421" s="68" t="str">
        <f>IFERROR(VLOOKUP($B421,APガラス性能一覧!$A$2:$M$6097,7,0),"")</f>
        <v/>
      </c>
      <c r="I421" s="68" t="str">
        <f>IFERROR(VLOOKUP($B421,APガラス性能一覧!$A$2:$M$6097,8,0),"")</f>
        <v/>
      </c>
      <c r="J421" s="68" t="str">
        <f>IFERROR(VLOOKUP($B421,APガラス性能一覧!$A$2:$M$6097,9,0),"")</f>
        <v/>
      </c>
      <c r="K421" s="68" t="str">
        <f>IFERROR(VLOOKUP($B421,APガラス性能一覧!$A$2:$M$6097,10,0),"")</f>
        <v/>
      </c>
      <c r="L421" s="68" t="str">
        <f>IFERROR(VLOOKUP($B421,APガラス性能一覧!$A$2:$M$6097,11,0),"")</f>
        <v/>
      </c>
      <c r="M421" s="68" t="str">
        <f>IFERROR(VLOOKUP($B421,APガラス性能一覧!$A$2:$M$6097,12,0),"")</f>
        <v/>
      </c>
      <c r="N421" s="68" t="str">
        <f>IFERROR(VLOOKUP($B421,APガラス性能一覧!$A$2:$M$6097,13,0),"")</f>
        <v/>
      </c>
    </row>
    <row r="422" spans="2:14" x14ac:dyDescent="0.4">
      <c r="B422" s="68" t="str">
        <f>IF($D$2="","",IF($E$2=0.65,IFERROR(IF(INDEX(APガラス性能一覧!A:A,MATCH(ROW(B416),APガラス性能一覧!$O:$O,0))="","",INDEX(APガラス性能一覧!A:A,MATCH(ROW(B416),APガラス性能一覧!$O:$O,0))),""),IFERROR(IF(INDEX(APガラス性能一覧!A:A,MATCH(ROW(B416),APガラス性能一覧!$N:$N,0))="","",INDEX(APガラス性能一覧!A:A,MATCH(ROW(B416),APガラス性能一覧!$N:$N,0))),"")))</f>
        <v/>
      </c>
      <c r="C422" s="68" t="str">
        <f>IFERROR(VLOOKUP($B422,APガラス性能一覧!$A$2:$M$6097,2,0),"")</f>
        <v/>
      </c>
      <c r="D422" s="68" t="str">
        <f>IFERROR(VLOOKUP($B422,APガラス性能一覧!$A$2:$M$6097,3,0),"")</f>
        <v/>
      </c>
      <c r="E422" s="68" t="str">
        <f>IFERROR(VLOOKUP($B422,APガラス性能一覧!$A$2:$M$6097,4,0),"")</f>
        <v/>
      </c>
      <c r="F422" s="68" t="str">
        <f>IFERROR(VLOOKUP($B422,APガラス性能一覧!$A$2:$M$6097,5,0),"")</f>
        <v/>
      </c>
      <c r="G422" s="68" t="str">
        <f>IFERROR(VLOOKUP($B422,APガラス性能一覧!$A$2:$M$6097,6,0),"")</f>
        <v/>
      </c>
      <c r="H422" s="68" t="str">
        <f>IFERROR(VLOOKUP($B422,APガラス性能一覧!$A$2:$M$6097,7,0),"")</f>
        <v/>
      </c>
      <c r="I422" s="68" t="str">
        <f>IFERROR(VLOOKUP($B422,APガラス性能一覧!$A$2:$M$6097,8,0),"")</f>
        <v/>
      </c>
      <c r="J422" s="68" t="str">
        <f>IFERROR(VLOOKUP($B422,APガラス性能一覧!$A$2:$M$6097,9,0),"")</f>
        <v/>
      </c>
      <c r="K422" s="68" t="str">
        <f>IFERROR(VLOOKUP($B422,APガラス性能一覧!$A$2:$M$6097,10,0),"")</f>
        <v/>
      </c>
      <c r="L422" s="68" t="str">
        <f>IFERROR(VLOOKUP($B422,APガラス性能一覧!$A$2:$M$6097,11,0),"")</f>
        <v/>
      </c>
      <c r="M422" s="68" t="str">
        <f>IFERROR(VLOOKUP($B422,APガラス性能一覧!$A$2:$M$6097,12,0),"")</f>
        <v/>
      </c>
      <c r="N422" s="68" t="str">
        <f>IFERROR(VLOOKUP($B422,APガラス性能一覧!$A$2:$M$6097,13,0),"")</f>
        <v/>
      </c>
    </row>
    <row r="423" spans="2:14" x14ac:dyDescent="0.4">
      <c r="B423" s="68" t="str">
        <f>IF($D$2="","",IF($E$2=0.65,IFERROR(IF(INDEX(APガラス性能一覧!A:A,MATCH(ROW(B417),APガラス性能一覧!$O:$O,0))="","",INDEX(APガラス性能一覧!A:A,MATCH(ROW(B417),APガラス性能一覧!$O:$O,0))),""),IFERROR(IF(INDEX(APガラス性能一覧!A:A,MATCH(ROW(B417),APガラス性能一覧!$N:$N,0))="","",INDEX(APガラス性能一覧!A:A,MATCH(ROW(B417),APガラス性能一覧!$N:$N,0))),"")))</f>
        <v/>
      </c>
      <c r="C423" s="68" t="str">
        <f>IFERROR(VLOOKUP($B423,APガラス性能一覧!$A$2:$M$6097,2,0),"")</f>
        <v/>
      </c>
      <c r="D423" s="68" t="str">
        <f>IFERROR(VLOOKUP($B423,APガラス性能一覧!$A$2:$M$6097,3,0),"")</f>
        <v/>
      </c>
      <c r="E423" s="68" t="str">
        <f>IFERROR(VLOOKUP($B423,APガラス性能一覧!$A$2:$M$6097,4,0),"")</f>
        <v/>
      </c>
      <c r="F423" s="68" t="str">
        <f>IFERROR(VLOOKUP($B423,APガラス性能一覧!$A$2:$M$6097,5,0),"")</f>
        <v/>
      </c>
      <c r="G423" s="68" t="str">
        <f>IFERROR(VLOOKUP($B423,APガラス性能一覧!$A$2:$M$6097,6,0),"")</f>
        <v/>
      </c>
      <c r="H423" s="68" t="str">
        <f>IFERROR(VLOOKUP($B423,APガラス性能一覧!$A$2:$M$6097,7,0),"")</f>
        <v/>
      </c>
      <c r="I423" s="68" t="str">
        <f>IFERROR(VLOOKUP($B423,APガラス性能一覧!$A$2:$M$6097,8,0),"")</f>
        <v/>
      </c>
      <c r="J423" s="68" t="str">
        <f>IFERROR(VLOOKUP($B423,APガラス性能一覧!$A$2:$M$6097,9,0),"")</f>
        <v/>
      </c>
      <c r="K423" s="68" t="str">
        <f>IFERROR(VLOOKUP($B423,APガラス性能一覧!$A$2:$M$6097,10,0),"")</f>
        <v/>
      </c>
      <c r="L423" s="68" t="str">
        <f>IFERROR(VLOOKUP($B423,APガラス性能一覧!$A$2:$M$6097,11,0),"")</f>
        <v/>
      </c>
      <c r="M423" s="68" t="str">
        <f>IFERROR(VLOOKUP($B423,APガラス性能一覧!$A$2:$M$6097,12,0),"")</f>
        <v/>
      </c>
      <c r="N423" s="68" t="str">
        <f>IFERROR(VLOOKUP($B423,APガラス性能一覧!$A$2:$M$6097,13,0),"")</f>
        <v/>
      </c>
    </row>
    <row r="424" spans="2:14" x14ac:dyDescent="0.4">
      <c r="B424" s="68" t="str">
        <f>IF($D$2="","",IF($E$2=0.65,IFERROR(IF(INDEX(APガラス性能一覧!A:A,MATCH(ROW(B418),APガラス性能一覧!$O:$O,0))="","",INDEX(APガラス性能一覧!A:A,MATCH(ROW(B418),APガラス性能一覧!$O:$O,0))),""),IFERROR(IF(INDEX(APガラス性能一覧!A:A,MATCH(ROW(B418),APガラス性能一覧!$N:$N,0))="","",INDEX(APガラス性能一覧!A:A,MATCH(ROW(B418),APガラス性能一覧!$N:$N,0))),"")))</f>
        <v/>
      </c>
      <c r="C424" s="68" t="str">
        <f>IFERROR(VLOOKUP($B424,APガラス性能一覧!$A$2:$M$6097,2,0),"")</f>
        <v/>
      </c>
      <c r="D424" s="68" t="str">
        <f>IFERROR(VLOOKUP($B424,APガラス性能一覧!$A$2:$M$6097,3,0),"")</f>
        <v/>
      </c>
      <c r="E424" s="68" t="str">
        <f>IFERROR(VLOOKUP($B424,APガラス性能一覧!$A$2:$M$6097,4,0),"")</f>
        <v/>
      </c>
      <c r="F424" s="68" t="str">
        <f>IFERROR(VLOOKUP($B424,APガラス性能一覧!$A$2:$M$6097,5,0),"")</f>
        <v/>
      </c>
      <c r="G424" s="68" t="str">
        <f>IFERROR(VLOOKUP($B424,APガラス性能一覧!$A$2:$M$6097,6,0),"")</f>
        <v/>
      </c>
      <c r="H424" s="68" t="str">
        <f>IFERROR(VLOOKUP($B424,APガラス性能一覧!$A$2:$M$6097,7,0),"")</f>
        <v/>
      </c>
      <c r="I424" s="68" t="str">
        <f>IFERROR(VLOOKUP($B424,APガラス性能一覧!$A$2:$M$6097,8,0),"")</f>
        <v/>
      </c>
      <c r="J424" s="68" t="str">
        <f>IFERROR(VLOOKUP($B424,APガラス性能一覧!$A$2:$M$6097,9,0),"")</f>
        <v/>
      </c>
      <c r="K424" s="68" t="str">
        <f>IFERROR(VLOOKUP($B424,APガラス性能一覧!$A$2:$M$6097,10,0),"")</f>
        <v/>
      </c>
      <c r="L424" s="68" t="str">
        <f>IFERROR(VLOOKUP($B424,APガラス性能一覧!$A$2:$M$6097,11,0),"")</f>
        <v/>
      </c>
      <c r="M424" s="68" t="str">
        <f>IFERROR(VLOOKUP($B424,APガラス性能一覧!$A$2:$M$6097,12,0),"")</f>
        <v/>
      </c>
      <c r="N424" s="68" t="str">
        <f>IFERROR(VLOOKUP($B424,APガラス性能一覧!$A$2:$M$6097,13,0),"")</f>
        <v/>
      </c>
    </row>
    <row r="425" spans="2:14" x14ac:dyDescent="0.4">
      <c r="B425" s="68" t="str">
        <f>IF($D$2="","",IF($E$2=0.65,IFERROR(IF(INDEX(APガラス性能一覧!A:A,MATCH(ROW(B419),APガラス性能一覧!$O:$O,0))="","",INDEX(APガラス性能一覧!A:A,MATCH(ROW(B419),APガラス性能一覧!$O:$O,0))),""),IFERROR(IF(INDEX(APガラス性能一覧!A:A,MATCH(ROW(B419),APガラス性能一覧!$N:$N,0))="","",INDEX(APガラス性能一覧!A:A,MATCH(ROW(B419),APガラス性能一覧!$N:$N,0))),"")))</f>
        <v/>
      </c>
      <c r="C425" s="68" t="str">
        <f>IFERROR(VLOOKUP($B425,APガラス性能一覧!$A$2:$M$6097,2,0),"")</f>
        <v/>
      </c>
      <c r="D425" s="68" t="str">
        <f>IFERROR(VLOOKUP($B425,APガラス性能一覧!$A$2:$M$6097,3,0),"")</f>
        <v/>
      </c>
      <c r="E425" s="68" t="str">
        <f>IFERROR(VLOOKUP($B425,APガラス性能一覧!$A$2:$M$6097,4,0),"")</f>
        <v/>
      </c>
      <c r="F425" s="68" t="str">
        <f>IFERROR(VLOOKUP($B425,APガラス性能一覧!$A$2:$M$6097,5,0),"")</f>
        <v/>
      </c>
      <c r="G425" s="68" t="str">
        <f>IFERROR(VLOOKUP($B425,APガラス性能一覧!$A$2:$M$6097,6,0),"")</f>
        <v/>
      </c>
      <c r="H425" s="68" t="str">
        <f>IFERROR(VLOOKUP($B425,APガラス性能一覧!$A$2:$M$6097,7,0),"")</f>
        <v/>
      </c>
      <c r="I425" s="68" t="str">
        <f>IFERROR(VLOOKUP($B425,APガラス性能一覧!$A$2:$M$6097,8,0),"")</f>
        <v/>
      </c>
      <c r="J425" s="68" t="str">
        <f>IFERROR(VLOOKUP($B425,APガラス性能一覧!$A$2:$M$6097,9,0),"")</f>
        <v/>
      </c>
      <c r="K425" s="68" t="str">
        <f>IFERROR(VLOOKUP($B425,APガラス性能一覧!$A$2:$M$6097,10,0),"")</f>
        <v/>
      </c>
      <c r="L425" s="68" t="str">
        <f>IFERROR(VLOOKUP($B425,APガラス性能一覧!$A$2:$M$6097,11,0),"")</f>
        <v/>
      </c>
      <c r="M425" s="68" t="str">
        <f>IFERROR(VLOOKUP($B425,APガラス性能一覧!$A$2:$M$6097,12,0),"")</f>
        <v/>
      </c>
      <c r="N425" s="68" t="str">
        <f>IFERROR(VLOOKUP($B425,APガラス性能一覧!$A$2:$M$6097,13,0),"")</f>
        <v/>
      </c>
    </row>
    <row r="426" spans="2:14" x14ac:dyDescent="0.4">
      <c r="B426" s="68" t="str">
        <f>IF($D$2="","",IF($E$2=0.65,IFERROR(IF(INDEX(APガラス性能一覧!A:A,MATCH(ROW(B420),APガラス性能一覧!$O:$O,0))="","",INDEX(APガラス性能一覧!A:A,MATCH(ROW(B420),APガラス性能一覧!$O:$O,0))),""),IFERROR(IF(INDEX(APガラス性能一覧!A:A,MATCH(ROW(B420),APガラス性能一覧!$N:$N,0))="","",INDEX(APガラス性能一覧!A:A,MATCH(ROW(B420),APガラス性能一覧!$N:$N,0))),"")))</f>
        <v/>
      </c>
      <c r="C426" s="68" t="str">
        <f>IFERROR(VLOOKUP($B426,APガラス性能一覧!$A$2:$M$6097,2,0),"")</f>
        <v/>
      </c>
      <c r="D426" s="68" t="str">
        <f>IFERROR(VLOOKUP($B426,APガラス性能一覧!$A$2:$M$6097,3,0),"")</f>
        <v/>
      </c>
      <c r="E426" s="68" t="str">
        <f>IFERROR(VLOOKUP($B426,APガラス性能一覧!$A$2:$M$6097,4,0),"")</f>
        <v/>
      </c>
      <c r="F426" s="68" t="str">
        <f>IFERROR(VLOOKUP($B426,APガラス性能一覧!$A$2:$M$6097,5,0),"")</f>
        <v/>
      </c>
      <c r="G426" s="68" t="str">
        <f>IFERROR(VLOOKUP($B426,APガラス性能一覧!$A$2:$M$6097,6,0),"")</f>
        <v/>
      </c>
      <c r="H426" s="68" t="str">
        <f>IFERROR(VLOOKUP($B426,APガラス性能一覧!$A$2:$M$6097,7,0),"")</f>
        <v/>
      </c>
      <c r="I426" s="68" t="str">
        <f>IFERROR(VLOOKUP($B426,APガラス性能一覧!$A$2:$M$6097,8,0),"")</f>
        <v/>
      </c>
      <c r="J426" s="68" t="str">
        <f>IFERROR(VLOOKUP($B426,APガラス性能一覧!$A$2:$M$6097,9,0),"")</f>
        <v/>
      </c>
      <c r="K426" s="68" t="str">
        <f>IFERROR(VLOOKUP($B426,APガラス性能一覧!$A$2:$M$6097,10,0),"")</f>
        <v/>
      </c>
      <c r="L426" s="68" t="str">
        <f>IFERROR(VLOOKUP($B426,APガラス性能一覧!$A$2:$M$6097,11,0),"")</f>
        <v/>
      </c>
      <c r="M426" s="68" t="str">
        <f>IFERROR(VLOOKUP($B426,APガラス性能一覧!$A$2:$M$6097,12,0),"")</f>
        <v/>
      </c>
      <c r="N426" s="68" t="str">
        <f>IFERROR(VLOOKUP($B426,APガラス性能一覧!$A$2:$M$6097,13,0),"")</f>
        <v/>
      </c>
    </row>
    <row r="427" spans="2:14" x14ac:dyDescent="0.4">
      <c r="B427" s="68" t="str">
        <f>IF($D$2="","",IF($E$2=0.65,IFERROR(IF(INDEX(APガラス性能一覧!A:A,MATCH(ROW(B421),APガラス性能一覧!$O:$O,0))="","",INDEX(APガラス性能一覧!A:A,MATCH(ROW(B421),APガラス性能一覧!$O:$O,0))),""),IFERROR(IF(INDEX(APガラス性能一覧!A:A,MATCH(ROW(B421),APガラス性能一覧!$N:$N,0))="","",INDEX(APガラス性能一覧!A:A,MATCH(ROW(B421),APガラス性能一覧!$N:$N,0))),"")))</f>
        <v/>
      </c>
      <c r="C427" s="68" t="str">
        <f>IFERROR(VLOOKUP($B427,APガラス性能一覧!$A$2:$M$6097,2,0),"")</f>
        <v/>
      </c>
      <c r="D427" s="68" t="str">
        <f>IFERROR(VLOOKUP($B427,APガラス性能一覧!$A$2:$M$6097,3,0),"")</f>
        <v/>
      </c>
      <c r="E427" s="68" t="str">
        <f>IFERROR(VLOOKUP($B427,APガラス性能一覧!$A$2:$M$6097,4,0),"")</f>
        <v/>
      </c>
      <c r="F427" s="68" t="str">
        <f>IFERROR(VLOOKUP($B427,APガラス性能一覧!$A$2:$M$6097,5,0),"")</f>
        <v/>
      </c>
      <c r="G427" s="68" t="str">
        <f>IFERROR(VLOOKUP($B427,APガラス性能一覧!$A$2:$M$6097,6,0),"")</f>
        <v/>
      </c>
      <c r="H427" s="68" t="str">
        <f>IFERROR(VLOOKUP($B427,APガラス性能一覧!$A$2:$M$6097,7,0),"")</f>
        <v/>
      </c>
      <c r="I427" s="68" t="str">
        <f>IFERROR(VLOOKUP($B427,APガラス性能一覧!$A$2:$M$6097,8,0),"")</f>
        <v/>
      </c>
      <c r="J427" s="68" t="str">
        <f>IFERROR(VLOOKUP($B427,APガラス性能一覧!$A$2:$M$6097,9,0),"")</f>
        <v/>
      </c>
      <c r="K427" s="68" t="str">
        <f>IFERROR(VLOOKUP($B427,APガラス性能一覧!$A$2:$M$6097,10,0),"")</f>
        <v/>
      </c>
      <c r="L427" s="68" t="str">
        <f>IFERROR(VLOOKUP($B427,APガラス性能一覧!$A$2:$M$6097,11,0),"")</f>
        <v/>
      </c>
      <c r="M427" s="68" t="str">
        <f>IFERROR(VLOOKUP($B427,APガラス性能一覧!$A$2:$M$6097,12,0),"")</f>
        <v/>
      </c>
      <c r="N427" s="68" t="str">
        <f>IFERROR(VLOOKUP($B427,APガラス性能一覧!$A$2:$M$6097,13,0),"")</f>
        <v/>
      </c>
    </row>
    <row r="428" spans="2:14" x14ac:dyDescent="0.4">
      <c r="B428" s="68" t="str">
        <f>IF($D$2="","",IF($E$2=0.65,IFERROR(IF(INDEX(APガラス性能一覧!A:A,MATCH(ROW(B422),APガラス性能一覧!$O:$O,0))="","",INDEX(APガラス性能一覧!A:A,MATCH(ROW(B422),APガラス性能一覧!$O:$O,0))),""),IFERROR(IF(INDEX(APガラス性能一覧!A:A,MATCH(ROW(B422),APガラス性能一覧!$N:$N,0))="","",INDEX(APガラス性能一覧!A:A,MATCH(ROW(B422),APガラス性能一覧!$N:$N,0))),"")))</f>
        <v/>
      </c>
      <c r="C428" s="68" t="str">
        <f>IFERROR(VLOOKUP($B428,APガラス性能一覧!$A$2:$M$6097,2,0),"")</f>
        <v/>
      </c>
      <c r="D428" s="68" t="str">
        <f>IFERROR(VLOOKUP($B428,APガラス性能一覧!$A$2:$M$6097,3,0),"")</f>
        <v/>
      </c>
      <c r="E428" s="68" t="str">
        <f>IFERROR(VLOOKUP($B428,APガラス性能一覧!$A$2:$M$6097,4,0),"")</f>
        <v/>
      </c>
      <c r="F428" s="68" t="str">
        <f>IFERROR(VLOOKUP($B428,APガラス性能一覧!$A$2:$M$6097,5,0),"")</f>
        <v/>
      </c>
      <c r="G428" s="68" t="str">
        <f>IFERROR(VLOOKUP($B428,APガラス性能一覧!$A$2:$M$6097,6,0),"")</f>
        <v/>
      </c>
      <c r="H428" s="68" t="str">
        <f>IFERROR(VLOOKUP($B428,APガラス性能一覧!$A$2:$M$6097,7,0),"")</f>
        <v/>
      </c>
      <c r="I428" s="68" t="str">
        <f>IFERROR(VLOOKUP($B428,APガラス性能一覧!$A$2:$M$6097,8,0),"")</f>
        <v/>
      </c>
      <c r="J428" s="68" t="str">
        <f>IFERROR(VLOOKUP($B428,APガラス性能一覧!$A$2:$M$6097,9,0),"")</f>
        <v/>
      </c>
      <c r="K428" s="68" t="str">
        <f>IFERROR(VLOOKUP($B428,APガラス性能一覧!$A$2:$M$6097,10,0),"")</f>
        <v/>
      </c>
      <c r="L428" s="68" t="str">
        <f>IFERROR(VLOOKUP($B428,APガラス性能一覧!$A$2:$M$6097,11,0),"")</f>
        <v/>
      </c>
      <c r="M428" s="68" t="str">
        <f>IFERROR(VLOOKUP($B428,APガラス性能一覧!$A$2:$M$6097,12,0),"")</f>
        <v/>
      </c>
      <c r="N428" s="68" t="str">
        <f>IFERROR(VLOOKUP($B428,APガラス性能一覧!$A$2:$M$6097,13,0),"")</f>
        <v/>
      </c>
    </row>
    <row r="429" spans="2:14" x14ac:dyDescent="0.4">
      <c r="B429" s="68" t="str">
        <f>IF($D$2="","",IF($E$2=0.65,IFERROR(IF(INDEX(APガラス性能一覧!A:A,MATCH(ROW(B423),APガラス性能一覧!$O:$O,0))="","",INDEX(APガラス性能一覧!A:A,MATCH(ROW(B423),APガラス性能一覧!$O:$O,0))),""),IFERROR(IF(INDEX(APガラス性能一覧!A:A,MATCH(ROW(B423),APガラス性能一覧!$N:$N,0))="","",INDEX(APガラス性能一覧!A:A,MATCH(ROW(B423),APガラス性能一覧!$N:$N,0))),"")))</f>
        <v/>
      </c>
      <c r="C429" s="68" t="str">
        <f>IFERROR(VLOOKUP($B429,APガラス性能一覧!$A$2:$M$6097,2,0),"")</f>
        <v/>
      </c>
      <c r="D429" s="68" t="str">
        <f>IFERROR(VLOOKUP($B429,APガラス性能一覧!$A$2:$M$6097,3,0),"")</f>
        <v/>
      </c>
      <c r="E429" s="68" t="str">
        <f>IFERROR(VLOOKUP($B429,APガラス性能一覧!$A$2:$M$6097,4,0),"")</f>
        <v/>
      </c>
      <c r="F429" s="68" t="str">
        <f>IFERROR(VLOOKUP($B429,APガラス性能一覧!$A$2:$M$6097,5,0),"")</f>
        <v/>
      </c>
      <c r="G429" s="68" t="str">
        <f>IFERROR(VLOOKUP($B429,APガラス性能一覧!$A$2:$M$6097,6,0),"")</f>
        <v/>
      </c>
      <c r="H429" s="68" t="str">
        <f>IFERROR(VLOOKUP($B429,APガラス性能一覧!$A$2:$M$6097,7,0),"")</f>
        <v/>
      </c>
      <c r="I429" s="68" t="str">
        <f>IFERROR(VLOOKUP($B429,APガラス性能一覧!$A$2:$M$6097,8,0),"")</f>
        <v/>
      </c>
      <c r="J429" s="68" t="str">
        <f>IFERROR(VLOOKUP($B429,APガラス性能一覧!$A$2:$M$6097,9,0),"")</f>
        <v/>
      </c>
      <c r="K429" s="68" t="str">
        <f>IFERROR(VLOOKUP($B429,APガラス性能一覧!$A$2:$M$6097,10,0),"")</f>
        <v/>
      </c>
      <c r="L429" s="68" t="str">
        <f>IFERROR(VLOOKUP($B429,APガラス性能一覧!$A$2:$M$6097,11,0),"")</f>
        <v/>
      </c>
      <c r="M429" s="68" t="str">
        <f>IFERROR(VLOOKUP($B429,APガラス性能一覧!$A$2:$M$6097,12,0),"")</f>
        <v/>
      </c>
      <c r="N429" s="68" t="str">
        <f>IFERROR(VLOOKUP($B429,APガラス性能一覧!$A$2:$M$6097,13,0),"")</f>
        <v/>
      </c>
    </row>
    <row r="430" spans="2:14" x14ac:dyDescent="0.4">
      <c r="B430" s="68" t="str">
        <f>IF($D$2="","",IF($E$2=0.65,IFERROR(IF(INDEX(APガラス性能一覧!A:A,MATCH(ROW(B424),APガラス性能一覧!$O:$O,0))="","",INDEX(APガラス性能一覧!A:A,MATCH(ROW(B424),APガラス性能一覧!$O:$O,0))),""),IFERROR(IF(INDEX(APガラス性能一覧!A:A,MATCH(ROW(B424),APガラス性能一覧!$N:$N,0))="","",INDEX(APガラス性能一覧!A:A,MATCH(ROW(B424),APガラス性能一覧!$N:$N,0))),"")))</f>
        <v/>
      </c>
      <c r="C430" s="68" t="str">
        <f>IFERROR(VLOOKUP($B430,APガラス性能一覧!$A$2:$M$6097,2,0),"")</f>
        <v/>
      </c>
      <c r="D430" s="68" t="str">
        <f>IFERROR(VLOOKUP($B430,APガラス性能一覧!$A$2:$M$6097,3,0),"")</f>
        <v/>
      </c>
      <c r="E430" s="68" t="str">
        <f>IFERROR(VLOOKUP($B430,APガラス性能一覧!$A$2:$M$6097,4,0),"")</f>
        <v/>
      </c>
      <c r="F430" s="68" t="str">
        <f>IFERROR(VLOOKUP($B430,APガラス性能一覧!$A$2:$M$6097,5,0),"")</f>
        <v/>
      </c>
      <c r="G430" s="68" t="str">
        <f>IFERROR(VLOOKUP($B430,APガラス性能一覧!$A$2:$M$6097,6,0),"")</f>
        <v/>
      </c>
      <c r="H430" s="68" t="str">
        <f>IFERROR(VLOOKUP($B430,APガラス性能一覧!$A$2:$M$6097,7,0),"")</f>
        <v/>
      </c>
      <c r="I430" s="68" t="str">
        <f>IFERROR(VLOOKUP($B430,APガラス性能一覧!$A$2:$M$6097,8,0),"")</f>
        <v/>
      </c>
      <c r="J430" s="68" t="str">
        <f>IFERROR(VLOOKUP($B430,APガラス性能一覧!$A$2:$M$6097,9,0),"")</f>
        <v/>
      </c>
      <c r="K430" s="68" t="str">
        <f>IFERROR(VLOOKUP($B430,APガラス性能一覧!$A$2:$M$6097,10,0),"")</f>
        <v/>
      </c>
      <c r="L430" s="68" t="str">
        <f>IFERROR(VLOOKUP($B430,APガラス性能一覧!$A$2:$M$6097,11,0),"")</f>
        <v/>
      </c>
      <c r="M430" s="68" t="str">
        <f>IFERROR(VLOOKUP($B430,APガラス性能一覧!$A$2:$M$6097,12,0),"")</f>
        <v/>
      </c>
      <c r="N430" s="68" t="str">
        <f>IFERROR(VLOOKUP($B430,APガラス性能一覧!$A$2:$M$6097,13,0),"")</f>
        <v/>
      </c>
    </row>
    <row r="431" spans="2:14" x14ac:dyDescent="0.4">
      <c r="B431" s="68" t="str">
        <f>IF($D$2="","",IF($E$2=0.65,IFERROR(IF(INDEX(APガラス性能一覧!A:A,MATCH(ROW(B425),APガラス性能一覧!$O:$O,0))="","",INDEX(APガラス性能一覧!A:A,MATCH(ROW(B425),APガラス性能一覧!$O:$O,0))),""),IFERROR(IF(INDEX(APガラス性能一覧!A:A,MATCH(ROW(B425),APガラス性能一覧!$N:$N,0))="","",INDEX(APガラス性能一覧!A:A,MATCH(ROW(B425),APガラス性能一覧!$N:$N,0))),"")))</f>
        <v/>
      </c>
      <c r="C431" s="68" t="str">
        <f>IFERROR(VLOOKUP($B431,APガラス性能一覧!$A$2:$M$6097,2,0),"")</f>
        <v/>
      </c>
      <c r="D431" s="68" t="str">
        <f>IFERROR(VLOOKUP($B431,APガラス性能一覧!$A$2:$M$6097,3,0),"")</f>
        <v/>
      </c>
      <c r="E431" s="68" t="str">
        <f>IFERROR(VLOOKUP($B431,APガラス性能一覧!$A$2:$M$6097,4,0),"")</f>
        <v/>
      </c>
      <c r="F431" s="68" t="str">
        <f>IFERROR(VLOOKUP($B431,APガラス性能一覧!$A$2:$M$6097,5,0),"")</f>
        <v/>
      </c>
      <c r="G431" s="68" t="str">
        <f>IFERROR(VLOOKUP($B431,APガラス性能一覧!$A$2:$M$6097,6,0),"")</f>
        <v/>
      </c>
      <c r="H431" s="68" t="str">
        <f>IFERROR(VLOOKUP($B431,APガラス性能一覧!$A$2:$M$6097,7,0),"")</f>
        <v/>
      </c>
      <c r="I431" s="68" t="str">
        <f>IFERROR(VLOOKUP($B431,APガラス性能一覧!$A$2:$M$6097,8,0),"")</f>
        <v/>
      </c>
      <c r="J431" s="68" t="str">
        <f>IFERROR(VLOOKUP($B431,APガラス性能一覧!$A$2:$M$6097,9,0),"")</f>
        <v/>
      </c>
      <c r="K431" s="68" t="str">
        <f>IFERROR(VLOOKUP($B431,APガラス性能一覧!$A$2:$M$6097,10,0),"")</f>
        <v/>
      </c>
      <c r="L431" s="68" t="str">
        <f>IFERROR(VLOOKUP($B431,APガラス性能一覧!$A$2:$M$6097,11,0),"")</f>
        <v/>
      </c>
      <c r="M431" s="68" t="str">
        <f>IFERROR(VLOOKUP($B431,APガラス性能一覧!$A$2:$M$6097,12,0),"")</f>
        <v/>
      </c>
      <c r="N431" s="68" t="str">
        <f>IFERROR(VLOOKUP($B431,APガラス性能一覧!$A$2:$M$6097,13,0),"")</f>
        <v/>
      </c>
    </row>
    <row r="432" spans="2:14" x14ac:dyDescent="0.4">
      <c r="B432" s="68" t="str">
        <f>IF($D$2="","",IF($E$2=0.65,IFERROR(IF(INDEX(APガラス性能一覧!A:A,MATCH(ROW(B426),APガラス性能一覧!$O:$O,0))="","",INDEX(APガラス性能一覧!A:A,MATCH(ROW(B426),APガラス性能一覧!$O:$O,0))),""),IFERROR(IF(INDEX(APガラス性能一覧!A:A,MATCH(ROW(B426),APガラス性能一覧!$N:$N,0))="","",INDEX(APガラス性能一覧!A:A,MATCH(ROW(B426),APガラス性能一覧!$N:$N,0))),"")))</f>
        <v/>
      </c>
      <c r="C432" s="68" t="str">
        <f>IFERROR(VLOOKUP($B432,APガラス性能一覧!$A$2:$M$6097,2,0),"")</f>
        <v/>
      </c>
      <c r="D432" s="68" t="str">
        <f>IFERROR(VLOOKUP($B432,APガラス性能一覧!$A$2:$M$6097,3,0),"")</f>
        <v/>
      </c>
      <c r="E432" s="68" t="str">
        <f>IFERROR(VLOOKUP($B432,APガラス性能一覧!$A$2:$M$6097,4,0),"")</f>
        <v/>
      </c>
      <c r="F432" s="68" t="str">
        <f>IFERROR(VLOOKUP($B432,APガラス性能一覧!$A$2:$M$6097,5,0),"")</f>
        <v/>
      </c>
      <c r="G432" s="68" t="str">
        <f>IFERROR(VLOOKUP($B432,APガラス性能一覧!$A$2:$M$6097,6,0),"")</f>
        <v/>
      </c>
      <c r="H432" s="68" t="str">
        <f>IFERROR(VLOOKUP($B432,APガラス性能一覧!$A$2:$M$6097,7,0),"")</f>
        <v/>
      </c>
      <c r="I432" s="68" t="str">
        <f>IFERROR(VLOOKUP($B432,APガラス性能一覧!$A$2:$M$6097,8,0),"")</f>
        <v/>
      </c>
      <c r="J432" s="68" t="str">
        <f>IFERROR(VLOOKUP($B432,APガラス性能一覧!$A$2:$M$6097,9,0),"")</f>
        <v/>
      </c>
      <c r="K432" s="68" t="str">
        <f>IFERROR(VLOOKUP($B432,APガラス性能一覧!$A$2:$M$6097,10,0),"")</f>
        <v/>
      </c>
      <c r="L432" s="68" t="str">
        <f>IFERROR(VLOOKUP($B432,APガラス性能一覧!$A$2:$M$6097,11,0),"")</f>
        <v/>
      </c>
      <c r="M432" s="68" t="str">
        <f>IFERROR(VLOOKUP($B432,APガラス性能一覧!$A$2:$M$6097,12,0),"")</f>
        <v/>
      </c>
      <c r="N432" s="68" t="str">
        <f>IFERROR(VLOOKUP($B432,APガラス性能一覧!$A$2:$M$6097,13,0),"")</f>
        <v/>
      </c>
    </row>
    <row r="433" spans="2:14" x14ac:dyDescent="0.4">
      <c r="B433" s="68" t="str">
        <f>IF($D$2="","",IF($E$2=0.65,IFERROR(IF(INDEX(APガラス性能一覧!A:A,MATCH(ROW(B427),APガラス性能一覧!$O:$O,0))="","",INDEX(APガラス性能一覧!A:A,MATCH(ROW(B427),APガラス性能一覧!$O:$O,0))),""),IFERROR(IF(INDEX(APガラス性能一覧!A:A,MATCH(ROW(B427),APガラス性能一覧!$N:$N,0))="","",INDEX(APガラス性能一覧!A:A,MATCH(ROW(B427),APガラス性能一覧!$N:$N,0))),"")))</f>
        <v/>
      </c>
      <c r="C433" s="68" t="str">
        <f>IFERROR(VLOOKUP($B433,APガラス性能一覧!$A$2:$M$6097,2,0),"")</f>
        <v/>
      </c>
      <c r="D433" s="68" t="str">
        <f>IFERROR(VLOOKUP($B433,APガラス性能一覧!$A$2:$M$6097,3,0),"")</f>
        <v/>
      </c>
      <c r="E433" s="68" t="str">
        <f>IFERROR(VLOOKUP($B433,APガラス性能一覧!$A$2:$M$6097,4,0),"")</f>
        <v/>
      </c>
      <c r="F433" s="68" t="str">
        <f>IFERROR(VLOOKUP($B433,APガラス性能一覧!$A$2:$M$6097,5,0),"")</f>
        <v/>
      </c>
      <c r="G433" s="68" t="str">
        <f>IFERROR(VLOOKUP($B433,APガラス性能一覧!$A$2:$M$6097,6,0),"")</f>
        <v/>
      </c>
      <c r="H433" s="68" t="str">
        <f>IFERROR(VLOOKUP($B433,APガラス性能一覧!$A$2:$M$6097,7,0),"")</f>
        <v/>
      </c>
      <c r="I433" s="68" t="str">
        <f>IFERROR(VLOOKUP($B433,APガラス性能一覧!$A$2:$M$6097,8,0),"")</f>
        <v/>
      </c>
      <c r="J433" s="68" t="str">
        <f>IFERROR(VLOOKUP($B433,APガラス性能一覧!$A$2:$M$6097,9,0),"")</f>
        <v/>
      </c>
      <c r="K433" s="68" t="str">
        <f>IFERROR(VLOOKUP($B433,APガラス性能一覧!$A$2:$M$6097,10,0),"")</f>
        <v/>
      </c>
      <c r="L433" s="68" t="str">
        <f>IFERROR(VLOOKUP($B433,APガラス性能一覧!$A$2:$M$6097,11,0),"")</f>
        <v/>
      </c>
      <c r="M433" s="68" t="str">
        <f>IFERROR(VLOOKUP($B433,APガラス性能一覧!$A$2:$M$6097,12,0),"")</f>
        <v/>
      </c>
      <c r="N433" s="68" t="str">
        <f>IFERROR(VLOOKUP($B433,APガラス性能一覧!$A$2:$M$6097,13,0),"")</f>
        <v/>
      </c>
    </row>
    <row r="434" spans="2:14" x14ac:dyDescent="0.4">
      <c r="B434" s="68" t="str">
        <f>IF($D$2="","",IF($E$2=0.65,IFERROR(IF(INDEX(APガラス性能一覧!A:A,MATCH(ROW(B428),APガラス性能一覧!$O:$O,0))="","",INDEX(APガラス性能一覧!A:A,MATCH(ROW(B428),APガラス性能一覧!$O:$O,0))),""),IFERROR(IF(INDEX(APガラス性能一覧!A:A,MATCH(ROW(B428),APガラス性能一覧!$N:$N,0))="","",INDEX(APガラス性能一覧!A:A,MATCH(ROW(B428),APガラス性能一覧!$N:$N,0))),"")))</f>
        <v/>
      </c>
      <c r="C434" s="68" t="str">
        <f>IFERROR(VLOOKUP($B434,APガラス性能一覧!$A$2:$M$6097,2,0),"")</f>
        <v/>
      </c>
      <c r="D434" s="68" t="str">
        <f>IFERROR(VLOOKUP($B434,APガラス性能一覧!$A$2:$M$6097,3,0),"")</f>
        <v/>
      </c>
      <c r="E434" s="68" t="str">
        <f>IFERROR(VLOOKUP($B434,APガラス性能一覧!$A$2:$M$6097,4,0),"")</f>
        <v/>
      </c>
      <c r="F434" s="68" t="str">
        <f>IFERROR(VLOOKUP($B434,APガラス性能一覧!$A$2:$M$6097,5,0),"")</f>
        <v/>
      </c>
      <c r="G434" s="68" t="str">
        <f>IFERROR(VLOOKUP($B434,APガラス性能一覧!$A$2:$M$6097,6,0),"")</f>
        <v/>
      </c>
      <c r="H434" s="68" t="str">
        <f>IFERROR(VLOOKUP($B434,APガラス性能一覧!$A$2:$M$6097,7,0),"")</f>
        <v/>
      </c>
      <c r="I434" s="68" t="str">
        <f>IFERROR(VLOOKUP($B434,APガラス性能一覧!$A$2:$M$6097,8,0),"")</f>
        <v/>
      </c>
      <c r="J434" s="68" t="str">
        <f>IFERROR(VLOOKUP($B434,APガラス性能一覧!$A$2:$M$6097,9,0),"")</f>
        <v/>
      </c>
      <c r="K434" s="68" t="str">
        <f>IFERROR(VLOOKUP($B434,APガラス性能一覧!$A$2:$M$6097,10,0),"")</f>
        <v/>
      </c>
      <c r="L434" s="68" t="str">
        <f>IFERROR(VLOOKUP($B434,APガラス性能一覧!$A$2:$M$6097,11,0),"")</f>
        <v/>
      </c>
      <c r="M434" s="68" t="str">
        <f>IFERROR(VLOOKUP($B434,APガラス性能一覧!$A$2:$M$6097,12,0),"")</f>
        <v/>
      </c>
      <c r="N434" s="68" t="str">
        <f>IFERROR(VLOOKUP($B434,APガラス性能一覧!$A$2:$M$6097,13,0),"")</f>
        <v/>
      </c>
    </row>
    <row r="435" spans="2:14" x14ac:dyDescent="0.4">
      <c r="B435" s="68" t="str">
        <f>IF($D$2="","",IF($E$2=0.65,IFERROR(IF(INDEX(APガラス性能一覧!A:A,MATCH(ROW(B429),APガラス性能一覧!$O:$O,0))="","",INDEX(APガラス性能一覧!A:A,MATCH(ROW(B429),APガラス性能一覧!$O:$O,0))),""),IFERROR(IF(INDEX(APガラス性能一覧!A:A,MATCH(ROW(B429),APガラス性能一覧!$N:$N,0))="","",INDEX(APガラス性能一覧!A:A,MATCH(ROW(B429),APガラス性能一覧!$N:$N,0))),"")))</f>
        <v/>
      </c>
      <c r="C435" s="68" t="str">
        <f>IFERROR(VLOOKUP($B435,APガラス性能一覧!$A$2:$M$6097,2,0),"")</f>
        <v/>
      </c>
      <c r="D435" s="68" t="str">
        <f>IFERROR(VLOOKUP($B435,APガラス性能一覧!$A$2:$M$6097,3,0),"")</f>
        <v/>
      </c>
      <c r="E435" s="68" t="str">
        <f>IFERROR(VLOOKUP($B435,APガラス性能一覧!$A$2:$M$6097,4,0),"")</f>
        <v/>
      </c>
      <c r="F435" s="68" t="str">
        <f>IFERROR(VLOOKUP($B435,APガラス性能一覧!$A$2:$M$6097,5,0),"")</f>
        <v/>
      </c>
      <c r="G435" s="68" t="str">
        <f>IFERROR(VLOOKUP($B435,APガラス性能一覧!$A$2:$M$6097,6,0),"")</f>
        <v/>
      </c>
      <c r="H435" s="68" t="str">
        <f>IFERROR(VLOOKUP($B435,APガラス性能一覧!$A$2:$M$6097,7,0),"")</f>
        <v/>
      </c>
      <c r="I435" s="68" t="str">
        <f>IFERROR(VLOOKUP($B435,APガラス性能一覧!$A$2:$M$6097,8,0),"")</f>
        <v/>
      </c>
      <c r="J435" s="68" t="str">
        <f>IFERROR(VLOOKUP($B435,APガラス性能一覧!$A$2:$M$6097,9,0),"")</f>
        <v/>
      </c>
      <c r="K435" s="68" t="str">
        <f>IFERROR(VLOOKUP($B435,APガラス性能一覧!$A$2:$M$6097,10,0),"")</f>
        <v/>
      </c>
      <c r="L435" s="68" t="str">
        <f>IFERROR(VLOOKUP($B435,APガラス性能一覧!$A$2:$M$6097,11,0),"")</f>
        <v/>
      </c>
      <c r="M435" s="68" t="str">
        <f>IFERROR(VLOOKUP($B435,APガラス性能一覧!$A$2:$M$6097,12,0),"")</f>
        <v/>
      </c>
      <c r="N435" s="68" t="str">
        <f>IFERROR(VLOOKUP($B435,APガラス性能一覧!$A$2:$M$6097,13,0),"")</f>
        <v/>
      </c>
    </row>
    <row r="436" spans="2:14" x14ac:dyDescent="0.4">
      <c r="B436" s="68" t="str">
        <f>IF($D$2="","",IF($E$2=0.65,IFERROR(IF(INDEX(APガラス性能一覧!A:A,MATCH(ROW(B430),APガラス性能一覧!$O:$O,0))="","",INDEX(APガラス性能一覧!A:A,MATCH(ROW(B430),APガラス性能一覧!$O:$O,0))),""),IFERROR(IF(INDEX(APガラス性能一覧!A:A,MATCH(ROW(B430),APガラス性能一覧!$N:$N,0))="","",INDEX(APガラス性能一覧!A:A,MATCH(ROW(B430),APガラス性能一覧!$N:$N,0))),"")))</f>
        <v/>
      </c>
      <c r="C436" s="68" t="str">
        <f>IFERROR(VLOOKUP($B436,APガラス性能一覧!$A$2:$M$6097,2,0),"")</f>
        <v/>
      </c>
      <c r="D436" s="68" t="str">
        <f>IFERROR(VLOOKUP($B436,APガラス性能一覧!$A$2:$M$6097,3,0),"")</f>
        <v/>
      </c>
      <c r="E436" s="68" t="str">
        <f>IFERROR(VLOOKUP($B436,APガラス性能一覧!$A$2:$M$6097,4,0),"")</f>
        <v/>
      </c>
      <c r="F436" s="68" t="str">
        <f>IFERROR(VLOOKUP($B436,APガラス性能一覧!$A$2:$M$6097,5,0),"")</f>
        <v/>
      </c>
      <c r="G436" s="68" t="str">
        <f>IFERROR(VLOOKUP($B436,APガラス性能一覧!$A$2:$M$6097,6,0),"")</f>
        <v/>
      </c>
      <c r="H436" s="68" t="str">
        <f>IFERROR(VLOOKUP($B436,APガラス性能一覧!$A$2:$M$6097,7,0),"")</f>
        <v/>
      </c>
      <c r="I436" s="68" t="str">
        <f>IFERROR(VLOOKUP($B436,APガラス性能一覧!$A$2:$M$6097,8,0),"")</f>
        <v/>
      </c>
      <c r="J436" s="68" t="str">
        <f>IFERROR(VLOOKUP($B436,APガラス性能一覧!$A$2:$M$6097,9,0),"")</f>
        <v/>
      </c>
      <c r="K436" s="68" t="str">
        <f>IFERROR(VLOOKUP($B436,APガラス性能一覧!$A$2:$M$6097,10,0),"")</f>
        <v/>
      </c>
      <c r="L436" s="68" t="str">
        <f>IFERROR(VLOOKUP($B436,APガラス性能一覧!$A$2:$M$6097,11,0),"")</f>
        <v/>
      </c>
      <c r="M436" s="68" t="str">
        <f>IFERROR(VLOOKUP($B436,APガラス性能一覧!$A$2:$M$6097,12,0),"")</f>
        <v/>
      </c>
      <c r="N436" s="68" t="str">
        <f>IFERROR(VLOOKUP($B436,APガラス性能一覧!$A$2:$M$6097,13,0),"")</f>
        <v/>
      </c>
    </row>
    <row r="437" spans="2:14" x14ac:dyDescent="0.4">
      <c r="B437" s="68" t="str">
        <f>IF($D$2="","",IF($E$2=0.65,IFERROR(IF(INDEX(APガラス性能一覧!A:A,MATCH(ROW(B431),APガラス性能一覧!$O:$O,0))="","",INDEX(APガラス性能一覧!A:A,MATCH(ROW(B431),APガラス性能一覧!$O:$O,0))),""),IFERROR(IF(INDEX(APガラス性能一覧!A:A,MATCH(ROW(B431),APガラス性能一覧!$N:$N,0))="","",INDEX(APガラス性能一覧!A:A,MATCH(ROW(B431),APガラス性能一覧!$N:$N,0))),"")))</f>
        <v/>
      </c>
      <c r="C437" s="68" t="str">
        <f>IFERROR(VLOOKUP($B437,APガラス性能一覧!$A$2:$M$6097,2,0),"")</f>
        <v/>
      </c>
      <c r="D437" s="68" t="str">
        <f>IFERROR(VLOOKUP($B437,APガラス性能一覧!$A$2:$M$6097,3,0),"")</f>
        <v/>
      </c>
      <c r="E437" s="68" t="str">
        <f>IFERROR(VLOOKUP($B437,APガラス性能一覧!$A$2:$M$6097,4,0),"")</f>
        <v/>
      </c>
      <c r="F437" s="68" t="str">
        <f>IFERROR(VLOOKUP($B437,APガラス性能一覧!$A$2:$M$6097,5,0),"")</f>
        <v/>
      </c>
      <c r="G437" s="68" t="str">
        <f>IFERROR(VLOOKUP($B437,APガラス性能一覧!$A$2:$M$6097,6,0),"")</f>
        <v/>
      </c>
      <c r="H437" s="68" t="str">
        <f>IFERROR(VLOOKUP($B437,APガラス性能一覧!$A$2:$M$6097,7,0),"")</f>
        <v/>
      </c>
      <c r="I437" s="68" t="str">
        <f>IFERROR(VLOOKUP($B437,APガラス性能一覧!$A$2:$M$6097,8,0),"")</f>
        <v/>
      </c>
      <c r="J437" s="68" t="str">
        <f>IFERROR(VLOOKUP($B437,APガラス性能一覧!$A$2:$M$6097,9,0),"")</f>
        <v/>
      </c>
      <c r="K437" s="68" t="str">
        <f>IFERROR(VLOOKUP($B437,APガラス性能一覧!$A$2:$M$6097,10,0),"")</f>
        <v/>
      </c>
      <c r="L437" s="68" t="str">
        <f>IFERROR(VLOOKUP($B437,APガラス性能一覧!$A$2:$M$6097,11,0),"")</f>
        <v/>
      </c>
      <c r="M437" s="68" t="str">
        <f>IFERROR(VLOOKUP($B437,APガラス性能一覧!$A$2:$M$6097,12,0),"")</f>
        <v/>
      </c>
      <c r="N437" s="68" t="str">
        <f>IFERROR(VLOOKUP($B437,APガラス性能一覧!$A$2:$M$6097,13,0),"")</f>
        <v/>
      </c>
    </row>
    <row r="438" spans="2:14" x14ac:dyDescent="0.4">
      <c r="B438" s="68" t="str">
        <f>IF($D$2="","",IF($E$2=0.65,IFERROR(IF(INDEX(APガラス性能一覧!A:A,MATCH(ROW(B432),APガラス性能一覧!$O:$O,0))="","",INDEX(APガラス性能一覧!A:A,MATCH(ROW(B432),APガラス性能一覧!$O:$O,0))),""),IFERROR(IF(INDEX(APガラス性能一覧!A:A,MATCH(ROW(B432),APガラス性能一覧!$N:$N,0))="","",INDEX(APガラス性能一覧!A:A,MATCH(ROW(B432),APガラス性能一覧!$N:$N,0))),"")))</f>
        <v/>
      </c>
      <c r="C438" s="68" t="str">
        <f>IFERROR(VLOOKUP($B438,APガラス性能一覧!$A$2:$M$6097,2,0),"")</f>
        <v/>
      </c>
      <c r="D438" s="68" t="str">
        <f>IFERROR(VLOOKUP($B438,APガラス性能一覧!$A$2:$M$6097,3,0),"")</f>
        <v/>
      </c>
      <c r="E438" s="68" t="str">
        <f>IFERROR(VLOOKUP($B438,APガラス性能一覧!$A$2:$M$6097,4,0),"")</f>
        <v/>
      </c>
      <c r="F438" s="68" t="str">
        <f>IFERROR(VLOOKUP($B438,APガラス性能一覧!$A$2:$M$6097,5,0),"")</f>
        <v/>
      </c>
      <c r="G438" s="68" t="str">
        <f>IFERROR(VLOOKUP($B438,APガラス性能一覧!$A$2:$M$6097,6,0),"")</f>
        <v/>
      </c>
      <c r="H438" s="68" t="str">
        <f>IFERROR(VLOOKUP($B438,APガラス性能一覧!$A$2:$M$6097,7,0),"")</f>
        <v/>
      </c>
      <c r="I438" s="68" t="str">
        <f>IFERROR(VLOOKUP($B438,APガラス性能一覧!$A$2:$M$6097,8,0),"")</f>
        <v/>
      </c>
      <c r="J438" s="68" t="str">
        <f>IFERROR(VLOOKUP($B438,APガラス性能一覧!$A$2:$M$6097,9,0),"")</f>
        <v/>
      </c>
      <c r="K438" s="68" t="str">
        <f>IFERROR(VLOOKUP($B438,APガラス性能一覧!$A$2:$M$6097,10,0),"")</f>
        <v/>
      </c>
      <c r="L438" s="68" t="str">
        <f>IFERROR(VLOOKUP($B438,APガラス性能一覧!$A$2:$M$6097,11,0),"")</f>
        <v/>
      </c>
      <c r="M438" s="68" t="str">
        <f>IFERROR(VLOOKUP($B438,APガラス性能一覧!$A$2:$M$6097,12,0),"")</f>
        <v/>
      </c>
      <c r="N438" s="68" t="str">
        <f>IFERROR(VLOOKUP($B438,APガラス性能一覧!$A$2:$M$6097,13,0),"")</f>
        <v/>
      </c>
    </row>
    <row r="439" spans="2:14" x14ac:dyDescent="0.4">
      <c r="B439" s="68" t="str">
        <f>IF($D$2="","",IF($E$2=0.65,IFERROR(IF(INDEX(APガラス性能一覧!A:A,MATCH(ROW(B433),APガラス性能一覧!$O:$O,0))="","",INDEX(APガラス性能一覧!A:A,MATCH(ROW(B433),APガラス性能一覧!$O:$O,0))),""),IFERROR(IF(INDEX(APガラス性能一覧!A:A,MATCH(ROW(B433),APガラス性能一覧!$N:$N,0))="","",INDEX(APガラス性能一覧!A:A,MATCH(ROW(B433),APガラス性能一覧!$N:$N,0))),"")))</f>
        <v/>
      </c>
      <c r="C439" s="68" t="str">
        <f>IFERROR(VLOOKUP($B439,APガラス性能一覧!$A$2:$M$6097,2,0),"")</f>
        <v/>
      </c>
      <c r="D439" s="68" t="str">
        <f>IFERROR(VLOOKUP($B439,APガラス性能一覧!$A$2:$M$6097,3,0),"")</f>
        <v/>
      </c>
      <c r="E439" s="68" t="str">
        <f>IFERROR(VLOOKUP($B439,APガラス性能一覧!$A$2:$M$6097,4,0),"")</f>
        <v/>
      </c>
      <c r="F439" s="68" t="str">
        <f>IFERROR(VLOOKUP($B439,APガラス性能一覧!$A$2:$M$6097,5,0),"")</f>
        <v/>
      </c>
      <c r="G439" s="68" t="str">
        <f>IFERROR(VLOOKUP($B439,APガラス性能一覧!$A$2:$M$6097,6,0),"")</f>
        <v/>
      </c>
      <c r="H439" s="68" t="str">
        <f>IFERROR(VLOOKUP($B439,APガラス性能一覧!$A$2:$M$6097,7,0),"")</f>
        <v/>
      </c>
      <c r="I439" s="68" t="str">
        <f>IFERROR(VLOOKUP($B439,APガラス性能一覧!$A$2:$M$6097,8,0),"")</f>
        <v/>
      </c>
      <c r="J439" s="68" t="str">
        <f>IFERROR(VLOOKUP($B439,APガラス性能一覧!$A$2:$M$6097,9,0),"")</f>
        <v/>
      </c>
      <c r="K439" s="68" t="str">
        <f>IFERROR(VLOOKUP($B439,APガラス性能一覧!$A$2:$M$6097,10,0),"")</f>
        <v/>
      </c>
      <c r="L439" s="68" t="str">
        <f>IFERROR(VLOOKUP($B439,APガラス性能一覧!$A$2:$M$6097,11,0),"")</f>
        <v/>
      </c>
      <c r="M439" s="68" t="str">
        <f>IFERROR(VLOOKUP($B439,APガラス性能一覧!$A$2:$M$6097,12,0),"")</f>
        <v/>
      </c>
      <c r="N439" s="68" t="str">
        <f>IFERROR(VLOOKUP($B439,APガラス性能一覧!$A$2:$M$6097,13,0),"")</f>
        <v/>
      </c>
    </row>
    <row r="440" spans="2:14" x14ac:dyDescent="0.4">
      <c r="B440" s="68" t="str">
        <f>IF($D$2="","",IF($E$2=0.65,IFERROR(IF(INDEX(APガラス性能一覧!A:A,MATCH(ROW(B434),APガラス性能一覧!$O:$O,0))="","",INDEX(APガラス性能一覧!A:A,MATCH(ROW(B434),APガラス性能一覧!$O:$O,0))),""),IFERROR(IF(INDEX(APガラス性能一覧!A:A,MATCH(ROW(B434),APガラス性能一覧!$N:$N,0))="","",INDEX(APガラス性能一覧!A:A,MATCH(ROW(B434),APガラス性能一覧!$N:$N,0))),"")))</f>
        <v/>
      </c>
      <c r="C440" s="68" t="str">
        <f>IFERROR(VLOOKUP($B440,APガラス性能一覧!$A$2:$M$6097,2,0),"")</f>
        <v/>
      </c>
      <c r="D440" s="68" t="str">
        <f>IFERROR(VLOOKUP($B440,APガラス性能一覧!$A$2:$M$6097,3,0),"")</f>
        <v/>
      </c>
      <c r="E440" s="68" t="str">
        <f>IFERROR(VLOOKUP($B440,APガラス性能一覧!$A$2:$M$6097,4,0),"")</f>
        <v/>
      </c>
      <c r="F440" s="68" t="str">
        <f>IFERROR(VLOOKUP($B440,APガラス性能一覧!$A$2:$M$6097,5,0),"")</f>
        <v/>
      </c>
      <c r="G440" s="68" t="str">
        <f>IFERROR(VLOOKUP($B440,APガラス性能一覧!$A$2:$M$6097,6,0),"")</f>
        <v/>
      </c>
      <c r="H440" s="68" t="str">
        <f>IFERROR(VLOOKUP($B440,APガラス性能一覧!$A$2:$M$6097,7,0),"")</f>
        <v/>
      </c>
      <c r="I440" s="68" t="str">
        <f>IFERROR(VLOOKUP($B440,APガラス性能一覧!$A$2:$M$6097,8,0),"")</f>
        <v/>
      </c>
      <c r="J440" s="68" t="str">
        <f>IFERROR(VLOOKUP($B440,APガラス性能一覧!$A$2:$M$6097,9,0),"")</f>
        <v/>
      </c>
      <c r="K440" s="68" t="str">
        <f>IFERROR(VLOOKUP($B440,APガラス性能一覧!$A$2:$M$6097,10,0),"")</f>
        <v/>
      </c>
      <c r="L440" s="68" t="str">
        <f>IFERROR(VLOOKUP($B440,APガラス性能一覧!$A$2:$M$6097,11,0),"")</f>
        <v/>
      </c>
      <c r="M440" s="68" t="str">
        <f>IFERROR(VLOOKUP($B440,APガラス性能一覧!$A$2:$M$6097,12,0),"")</f>
        <v/>
      </c>
      <c r="N440" s="68" t="str">
        <f>IFERROR(VLOOKUP($B440,APガラス性能一覧!$A$2:$M$6097,13,0),"")</f>
        <v/>
      </c>
    </row>
    <row r="441" spans="2:14" x14ac:dyDescent="0.4">
      <c r="B441" s="68" t="str">
        <f>IF($D$2="","",IF($E$2=0.65,IFERROR(IF(INDEX(APガラス性能一覧!A:A,MATCH(ROW(B435),APガラス性能一覧!$O:$O,0))="","",INDEX(APガラス性能一覧!A:A,MATCH(ROW(B435),APガラス性能一覧!$O:$O,0))),""),IFERROR(IF(INDEX(APガラス性能一覧!A:A,MATCH(ROW(B435),APガラス性能一覧!$N:$N,0))="","",INDEX(APガラス性能一覧!A:A,MATCH(ROW(B435),APガラス性能一覧!$N:$N,0))),"")))</f>
        <v/>
      </c>
      <c r="C441" s="68" t="str">
        <f>IFERROR(VLOOKUP($B441,APガラス性能一覧!$A$2:$M$6097,2,0),"")</f>
        <v/>
      </c>
      <c r="D441" s="68" t="str">
        <f>IFERROR(VLOOKUP($B441,APガラス性能一覧!$A$2:$M$6097,3,0),"")</f>
        <v/>
      </c>
      <c r="E441" s="68" t="str">
        <f>IFERROR(VLOOKUP($B441,APガラス性能一覧!$A$2:$M$6097,4,0),"")</f>
        <v/>
      </c>
      <c r="F441" s="68" t="str">
        <f>IFERROR(VLOOKUP($B441,APガラス性能一覧!$A$2:$M$6097,5,0),"")</f>
        <v/>
      </c>
      <c r="G441" s="68" t="str">
        <f>IFERROR(VLOOKUP($B441,APガラス性能一覧!$A$2:$M$6097,6,0),"")</f>
        <v/>
      </c>
      <c r="H441" s="68" t="str">
        <f>IFERROR(VLOOKUP($B441,APガラス性能一覧!$A$2:$M$6097,7,0),"")</f>
        <v/>
      </c>
      <c r="I441" s="68" t="str">
        <f>IFERROR(VLOOKUP($B441,APガラス性能一覧!$A$2:$M$6097,8,0),"")</f>
        <v/>
      </c>
      <c r="J441" s="68" t="str">
        <f>IFERROR(VLOOKUP($B441,APガラス性能一覧!$A$2:$M$6097,9,0),"")</f>
        <v/>
      </c>
      <c r="K441" s="68" t="str">
        <f>IFERROR(VLOOKUP($B441,APガラス性能一覧!$A$2:$M$6097,10,0),"")</f>
        <v/>
      </c>
      <c r="L441" s="68" t="str">
        <f>IFERROR(VLOOKUP($B441,APガラス性能一覧!$A$2:$M$6097,11,0),"")</f>
        <v/>
      </c>
      <c r="M441" s="68" t="str">
        <f>IFERROR(VLOOKUP($B441,APガラス性能一覧!$A$2:$M$6097,12,0),"")</f>
        <v/>
      </c>
      <c r="N441" s="68" t="str">
        <f>IFERROR(VLOOKUP($B441,APガラス性能一覧!$A$2:$M$6097,13,0),"")</f>
        <v/>
      </c>
    </row>
    <row r="442" spans="2:14" x14ac:dyDescent="0.4">
      <c r="B442" s="68" t="str">
        <f>IF($D$2="","",IF($E$2=0.65,IFERROR(IF(INDEX(APガラス性能一覧!A:A,MATCH(ROW(B436),APガラス性能一覧!$O:$O,0))="","",INDEX(APガラス性能一覧!A:A,MATCH(ROW(B436),APガラス性能一覧!$O:$O,0))),""),IFERROR(IF(INDEX(APガラス性能一覧!A:A,MATCH(ROW(B436),APガラス性能一覧!$N:$N,0))="","",INDEX(APガラス性能一覧!A:A,MATCH(ROW(B436),APガラス性能一覧!$N:$N,0))),"")))</f>
        <v/>
      </c>
      <c r="C442" s="68" t="str">
        <f>IFERROR(VLOOKUP($B442,APガラス性能一覧!$A$2:$M$6097,2,0),"")</f>
        <v/>
      </c>
      <c r="D442" s="68" t="str">
        <f>IFERROR(VLOOKUP($B442,APガラス性能一覧!$A$2:$M$6097,3,0),"")</f>
        <v/>
      </c>
      <c r="E442" s="68" t="str">
        <f>IFERROR(VLOOKUP($B442,APガラス性能一覧!$A$2:$M$6097,4,0),"")</f>
        <v/>
      </c>
      <c r="F442" s="68" t="str">
        <f>IFERROR(VLOOKUP($B442,APガラス性能一覧!$A$2:$M$6097,5,0),"")</f>
        <v/>
      </c>
      <c r="G442" s="68" t="str">
        <f>IFERROR(VLOOKUP($B442,APガラス性能一覧!$A$2:$M$6097,6,0),"")</f>
        <v/>
      </c>
      <c r="H442" s="68" t="str">
        <f>IFERROR(VLOOKUP($B442,APガラス性能一覧!$A$2:$M$6097,7,0),"")</f>
        <v/>
      </c>
      <c r="I442" s="68" t="str">
        <f>IFERROR(VLOOKUP($B442,APガラス性能一覧!$A$2:$M$6097,8,0),"")</f>
        <v/>
      </c>
      <c r="J442" s="68" t="str">
        <f>IFERROR(VLOOKUP($B442,APガラス性能一覧!$A$2:$M$6097,9,0),"")</f>
        <v/>
      </c>
      <c r="K442" s="68" t="str">
        <f>IFERROR(VLOOKUP($B442,APガラス性能一覧!$A$2:$M$6097,10,0),"")</f>
        <v/>
      </c>
      <c r="L442" s="68" t="str">
        <f>IFERROR(VLOOKUP($B442,APガラス性能一覧!$A$2:$M$6097,11,0),"")</f>
        <v/>
      </c>
      <c r="M442" s="68" t="str">
        <f>IFERROR(VLOOKUP($B442,APガラス性能一覧!$A$2:$M$6097,12,0),"")</f>
        <v/>
      </c>
      <c r="N442" s="68" t="str">
        <f>IFERROR(VLOOKUP($B442,APガラス性能一覧!$A$2:$M$6097,13,0),"")</f>
        <v/>
      </c>
    </row>
    <row r="443" spans="2:14" x14ac:dyDescent="0.4">
      <c r="B443" s="68" t="str">
        <f>IF($D$2="","",IF($E$2=0.65,IFERROR(IF(INDEX(APガラス性能一覧!A:A,MATCH(ROW(B437),APガラス性能一覧!$O:$O,0))="","",INDEX(APガラス性能一覧!A:A,MATCH(ROW(B437),APガラス性能一覧!$O:$O,0))),""),IFERROR(IF(INDEX(APガラス性能一覧!A:A,MATCH(ROW(B437),APガラス性能一覧!$N:$N,0))="","",INDEX(APガラス性能一覧!A:A,MATCH(ROW(B437),APガラス性能一覧!$N:$N,0))),"")))</f>
        <v/>
      </c>
      <c r="C443" s="68" t="str">
        <f>IFERROR(VLOOKUP($B443,APガラス性能一覧!$A$2:$M$6097,2,0),"")</f>
        <v/>
      </c>
      <c r="D443" s="68" t="str">
        <f>IFERROR(VLOOKUP($B443,APガラス性能一覧!$A$2:$M$6097,3,0),"")</f>
        <v/>
      </c>
      <c r="E443" s="68" t="str">
        <f>IFERROR(VLOOKUP($B443,APガラス性能一覧!$A$2:$M$6097,4,0),"")</f>
        <v/>
      </c>
      <c r="F443" s="68" t="str">
        <f>IFERROR(VLOOKUP($B443,APガラス性能一覧!$A$2:$M$6097,5,0),"")</f>
        <v/>
      </c>
      <c r="G443" s="68" t="str">
        <f>IFERROR(VLOOKUP($B443,APガラス性能一覧!$A$2:$M$6097,6,0),"")</f>
        <v/>
      </c>
      <c r="H443" s="68" t="str">
        <f>IFERROR(VLOOKUP($B443,APガラス性能一覧!$A$2:$M$6097,7,0),"")</f>
        <v/>
      </c>
      <c r="I443" s="68" t="str">
        <f>IFERROR(VLOOKUP($B443,APガラス性能一覧!$A$2:$M$6097,8,0),"")</f>
        <v/>
      </c>
      <c r="J443" s="68" t="str">
        <f>IFERROR(VLOOKUP($B443,APガラス性能一覧!$A$2:$M$6097,9,0),"")</f>
        <v/>
      </c>
      <c r="K443" s="68" t="str">
        <f>IFERROR(VLOOKUP($B443,APガラス性能一覧!$A$2:$M$6097,10,0),"")</f>
        <v/>
      </c>
      <c r="L443" s="68" t="str">
        <f>IFERROR(VLOOKUP($B443,APガラス性能一覧!$A$2:$M$6097,11,0),"")</f>
        <v/>
      </c>
      <c r="M443" s="68" t="str">
        <f>IFERROR(VLOOKUP($B443,APガラス性能一覧!$A$2:$M$6097,12,0),"")</f>
        <v/>
      </c>
      <c r="N443" s="68" t="str">
        <f>IFERROR(VLOOKUP($B443,APガラス性能一覧!$A$2:$M$6097,13,0),"")</f>
        <v/>
      </c>
    </row>
    <row r="444" spans="2:14" x14ac:dyDescent="0.4">
      <c r="B444" s="68" t="str">
        <f>IF($D$2="","",IF($E$2=0.65,IFERROR(IF(INDEX(APガラス性能一覧!A:A,MATCH(ROW(B438),APガラス性能一覧!$O:$O,0))="","",INDEX(APガラス性能一覧!A:A,MATCH(ROW(B438),APガラス性能一覧!$O:$O,0))),""),IFERROR(IF(INDEX(APガラス性能一覧!A:A,MATCH(ROW(B438),APガラス性能一覧!$N:$N,0))="","",INDEX(APガラス性能一覧!A:A,MATCH(ROW(B438),APガラス性能一覧!$N:$N,0))),"")))</f>
        <v/>
      </c>
      <c r="C444" s="68" t="str">
        <f>IFERROR(VLOOKUP($B444,APガラス性能一覧!$A$2:$M$6097,2,0),"")</f>
        <v/>
      </c>
      <c r="D444" s="68" t="str">
        <f>IFERROR(VLOOKUP($B444,APガラス性能一覧!$A$2:$M$6097,3,0),"")</f>
        <v/>
      </c>
      <c r="E444" s="68" t="str">
        <f>IFERROR(VLOOKUP($B444,APガラス性能一覧!$A$2:$M$6097,4,0),"")</f>
        <v/>
      </c>
      <c r="F444" s="68" t="str">
        <f>IFERROR(VLOOKUP($B444,APガラス性能一覧!$A$2:$M$6097,5,0),"")</f>
        <v/>
      </c>
      <c r="G444" s="68" t="str">
        <f>IFERROR(VLOOKUP($B444,APガラス性能一覧!$A$2:$M$6097,6,0),"")</f>
        <v/>
      </c>
      <c r="H444" s="68" t="str">
        <f>IFERROR(VLOOKUP($B444,APガラス性能一覧!$A$2:$M$6097,7,0),"")</f>
        <v/>
      </c>
      <c r="I444" s="68" t="str">
        <f>IFERROR(VLOOKUP($B444,APガラス性能一覧!$A$2:$M$6097,8,0),"")</f>
        <v/>
      </c>
      <c r="J444" s="68" t="str">
        <f>IFERROR(VLOOKUP($B444,APガラス性能一覧!$A$2:$M$6097,9,0),"")</f>
        <v/>
      </c>
      <c r="K444" s="68" t="str">
        <f>IFERROR(VLOOKUP($B444,APガラス性能一覧!$A$2:$M$6097,10,0),"")</f>
        <v/>
      </c>
      <c r="L444" s="68" t="str">
        <f>IFERROR(VLOOKUP($B444,APガラス性能一覧!$A$2:$M$6097,11,0),"")</f>
        <v/>
      </c>
      <c r="M444" s="68" t="str">
        <f>IFERROR(VLOOKUP($B444,APガラス性能一覧!$A$2:$M$6097,12,0),"")</f>
        <v/>
      </c>
      <c r="N444" s="68" t="str">
        <f>IFERROR(VLOOKUP($B444,APガラス性能一覧!$A$2:$M$6097,13,0),"")</f>
        <v/>
      </c>
    </row>
    <row r="445" spans="2:14" x14ac:dyDescent="0.4">
      <c r="B445" s="68" t="str">
        <f>IF($D$2="","",IF($E$2=0.65,IFERROR(IF(INDEX(APガラス性能一覧!A:A,MATCH(ROW(B439),APガラス性能一覧!$O:$O,0))="","",INDEX(APガラス性能一覧!A:A,MATCH(ROW(B439),APガラス性能一覧!$O:$O,0))),""),IFERROR(IF(INDEX(APガラス性能一覧!A:A,MATCH(ROW(B439),APガラス性能一覧!$N:$N,0))="","",INDEX(APガラス性能一覧!A:A,MATCH(ROW(B439),APガラス性能一覧!$N:$N,0))),"")))</f>
        <v/>
      </c>
      <c r="C445" s="68" t="str">
        <f>IFERROR(VLOOKUP($B445,APガラス性能一覧!$A$2:$M$6097,2,0),"")</f>
        <v/>
      </c>
      <c r="D445" s="68" t="str">
        <f>IFERROR(VLOOKUP($B445,APガラス性能一覧!$A$2:$M$6097,3,0),"")</f>
        <v/>
      </c>
      <c r="E445" s="68" t="str">
        <f>IFERROR(VLOOKUP($B445,APガラス性能一覧!$A$2:$M$6097,4,0),"")</f>
        <v/>
      </c>
      <c r="F445" s="68" t="str">
        <f>IFERROR(VLOOKUP($B445,APガラス性能一覧!$A$2:$M$6097,5,0),"")</f>
        <v/>
      </c>
      <c r="G445" s="68" t="str">
        <f>IFERROR(VLOOKUP($B445,APガラス性能一覧!$A$2:$M$6097,6,0),"")</f>
        <v/>
      </c>
      <c r="H445" s="68" t="str">
        <f>IFERROR(VLOOKUP($B445,APガラス性能一覧!$A$2:$M$6097,7,0),"")</f>
        <v/>
      </c>
      <c r="I445" s="68" t="str">
        <f>IFERROR(VLOOKUP($B445,APガラス性能一覧!$A$2:$M$6097,8,0),"")</f>
        <v/>
      </c>
      <c r="J445" s="68" t="str">
        <f>IFERROR(VLOOKUP($B445,APガラス性能一覧!$A$2:$M$6097,9,0),"")</f>
        <v/>
      </c>
      <c r="K445" s="68" t="str">
        <f>IFERROR(VLOOKUP($B445,APガラス性能一覧!$A$2:$M$6097,10,0),"")</f>
        <v/>
      </c>
      <c r="L445" s="68" t="str">
        <f>IFERROR(VLOOKUP($B445,APガラス性能一覧!$A$2:$M$6097,11,0),"")</f>
        <v/>
      </c>
      <c r="M445" s="68" t="str">
        <f>IFERROR(VLOOKUP($B445,APガラス性能一覧!$A$2:$M$6097,12,0),"")</f>
        <v/>
      </c>
      <c r="N445" s="68" t="str">
        <f>IFERROR(VLOOKUP($B445,APガラス性能一覧!$A$2:$M$6097,13,0),"")</f>
        <v/>
      </c>
    </row>
    <row r="446" spans="2:14" x14ac:dyDescent="0.4">
      <c r="B446" s="68" t="str">
        <f>IF($D$2="","",IF($E$2=0.65,IFERROR(IF(INDEX(APガラス性能一覧!A:A,MATCH(ROW(B440),APガラス性能一覧!$O:$O,0))="","",INDEX(APガラス性能一覧!A:A,MATCH(ROW(B440),APガラス性能一覧!$O:$O,0))),""),IFERROR(IF(INDEX(APガラス性能一覧!A:A,MATCH(ROW(B440),APガラス性能一覧!$N:$N,0))="","",INDEX(APガラス性能一覧!A:A,MATCH(ROW(B440),APガラス性能一覧!$N:$N,0))),"")))</f>
        <v/>
      </c>
      <c r="C446" s="68" t="str">
        <f>IFERROR(VLOOKUP($B446,APガラス性能一覧!$A$2:$M$6097,2,0),"")</f>
        <v/>
      </c>
      <c r="D446" s="68" t="str">
        <f>IFERROR(VLOOKUP($B446,APガラス性能一覧!$A$2:$M$6097,3,0),"")</f>
        <v/>
      </c>
      <c r="E446" s="68" t="str">
        <f>IFERROR(VLOOKUP($B446,APガラス性能一覧!$A$2:$M$6097,4,0),"")</f>
        <v/>
      </c>
      <c r="F446" s="68" t="str">
        <f>IFERROR(VLOOKUP($B446,APガラス性能一覧!$A$2:$M$6097,5,0),"")</f>
        <v/>
      </c>
      <c r="G446" s="68" t="str">
        <f>IFERROR(VLOOKUP($B446,APガラス性能一覧!$A$2:$M$6097,6,0),"")</f>
        <v/>
      </c>
      <c r="H446" s="68" t="str">
        <f>IFERROR(VLOOKUP($B446,APガラス性能一覧!$A$2:$M$6097,7,0),"")</f>
        <v/>
      </c>
      <c r="I446" s="68" t="str">
        <f>IFERROR(VLOOKUP($B446,APガラス性能一覧!$A$2:$M$6097,8,0),"")</f>
        <v/>
      </c>
      <c r="J446" s="68" t="str">
        <f>IFERROR(VLOOKUP($B446,APガラス性能一覧!$A$2:$M$6097,9,0),"")</f>
        <v/>
      </c>
      <c r="K446" s="68" t="str">
        <f>IFERROR(VLOOKUP($B446,APガラス性能一覧!$A$2:$M$6097,10,0),"")</f>
        <v/>
      </c>
      <c r="L446" s="68" t="str">
        <f>IFERROR(VLOOKUP($B446,APガラス性能一覧!$A$2:$M$6097,11,0),"")</f>
        <v/>
      </c>
      <c r="M446" s="68" t="str">
        <f>IFERROR(VLOOKUP($B446,APガラス性能一覧!$A$2:$M$6097,12,0),"")</f>
        <v/>
      </c>
      <c r="N446" s="68" t="str">
        <f>IFERROR(VLOOKUP($B446,APガラス性能一覧!$A$2:$M$6097,13,0),"")</f>
        <v/>
      </c>
    </row>
    <row r="447" spans="2:14" x14ac:dyDescent="0.4">
      <c r="B447" s="68" t="str">
        <f>IF($D$2="","",IF($E$2=0.65,IFERROR(IF(INDEX(APガラス性能一覧!A:A,MATCH(ROW(B441),APガラス性能一覧!$O:$O,0))="","",INDEX(APガラス性能一覧!A:A,MATCH(ROW(B441),APガラス性能一覧!$O:$O,0))),""),IFERROR(IF(INDEX(APガラス性能一覧!A:A,MATCH(ROW(B441),APガラス性能一覧!$N:$N,0))="","",INDEX(APガラス性能一覧!A:A,MATCH(ROW(B441),APガラス性能一覧!$N:$N,0))),"")))</f>
        <v/>
      </c>
      <c r="C447" s="68" t="str">
        <f>IFERROR(VLOOKUP($B447,APガラス性能一覧!$A$2:$M$6097,2,0),"")</f>
        <v/>
      </c>
      <c r="D447" s="68" t="str">
        <f>IFERROR(VLOOKUP($B447,APガラス性能一覧!$A$2:$M$6097,3,0),"")</f>
        <v/>
      </c>
      <c r="E447" s="68" t="str">
        <f>IFERROR(VLOOKUP($B447,APガラス性能一覧!$A$2:$M$6097,4,0),"")</f>
        <v/>
      </c>
      <c r="F447" s="68" t="str">
        <f>IFERROR(VLOOKUP($B447,APガラス性能一覧!$A$2:$M$6097,5,0),"")</f>
        <v/>
      </c>
      <c r="G447" s="68" t="str">
        <f>IFERROR(VLOOKUP($B447,APガラス性能一覧!$A$2:$M$6097,6,0),"")</f>
        <v/>
      </c>
      <c r="H447" s="68" t="str">
        <f>IFERROR(VLOOKUP($B447,APガラス性能一覧!$A$2:$M$6097,7,0),"")</f>
        <v/>
      </c>
      <c r="I447" s="68" t="str">
        <f>IFERROR(VLOOKUP($B447,APガラス性能一覧!$A$2:$M$6097,8,0),"")</f>
        <v/>
      </c>
      <c r="J447" s="68" t="str">
        <f>IFERROR(VLOOKUP($B447,APガラス性能一覧!$A$2:$M$6097,9,0),"")</f>
        <v/>
      </c>
      <c r="K447" s="68" t="str">
        <f>IFERROR(VLOOKUP($B447,APガラス性能一覧!$A$2:$M$6097,10,0),"")</f>
        <v/>
      </c>
      <c r="L447" s="68" t="str">
        <f>IFERROR(VLOOKUP($B447,APガラス性能一覧!$A$2:$M$6097,11,0),"")</f>
        <v/>
      </c>
      <c r="M447" s="68" t="str">
        <f>IFERROR(VLOOKUP($B447,APガラス性能一覧!$A$2:$M$6097,12,0),"")</f>
        <v/>
      </c>
      <c r="N447" s="68" t="str">
        <f>IFERROR(VLOOKUP($B447,APガラス性能一覧!$A$2:$M$6097,13,0),"")</f>
        <v/>
      </c>
    </row>
    <row r="448" spans="2:14" x14ac:dyDescent="0.4">
      <c r="B448" s="68" t="str">
        <f>IF($D$2="","",IF($E$2=0.65,IFERROR(IF(INDEX(APガラス性能一覧!A:A,MATCH(ROW(B442),APガラス性能一覧!$O:$O,0))="","",INDEX(APガラス性能一覧!A:A,MATCH(ROW(B442),APガラス性能一覧!$O:$O,0))),""),IFERROR(IF(INDEX(APガラス性能一覧!A:A,MATCH(ROW(B442),APガラス性能一覧!$N:$N,0))="","",INDEX(APガラス性能一覧!A:A,MATCH(ROW(B442),APガラス性能一覧!$N:$N,0))),"")))</f>
        <v/>
      </c>
      <c r="C448" s="68" t="str">
        <f>IFERROR(VLOOKUP($B448,APガラス性能一覧!$A$2:$M$6097,2,0),"")</f>
        <v/>
      </c>
      <c r="D448" s="68" t="str">
        <f>IFERROR(VLOOKUP($B448,APガラス性能一覧!$A$2:$M$6097,3,0),"")</f>
        <v/>
      </c>
      <c r="E448" s="68" t="str">
        <f>IFERROR(VLOOKUP($B448,APガラス性能一覧!$A$2:$M$6097,4,0),"")</f>
        <v/>
      </c>
      <c r="F448" s="68" t="str">
        <f>IFERROR(VLOOKUP($B448,APガラス性能一覧!$A$2:$M$6097,5,0),"")</f>
        <v/>
      </c>
      <c r="G448" s="68" t="str">
        <f>IFERROR(VLOOKUP($B448,APガラス性能一覧!$A$2:$M$6097,6,0),"")</f>
        <v/>
      </c>
      <c r="H448" s="68" t="str">
        <f>IFERROR(VLOOKUP($B448,APガラス性能一覧!$A$2:$M$6097,7,0),"")</f>
        <v/>
      </c>
      <c r="I448" s="68" t="str">
        <f>IFERROR(VLOOKUP($B448,APガラス性能一覧!$A$2:$M$6097,8,0),"")</f>
        <v/>
      </c>
      <c r="J448" s="68" t="str">
        <f>IFERROR(VLOOKUP($B448,APガラス性能一覧!$A$2:$M$6097,9,0),"")</f>
        <v/>
      </c>
      <c r="K448" s="68" t="str">
        <f>IFERROR(VLOOKUP($B448,APガラス性能一覧!$A$2:$M$6097,10,0),"")</f>
        <v/>
      </c>
      <c r="L448" s="68" t="str">
        <f>IFERROR(VLOOKUP($B448,APガラス性能一覧!$A$2:$M$6097,11,0),"")</f>
        <v/>
      </c>
      <c r="M448" s="68" t="str">
        <f>IFERROR(VLOOKUP($B448,APガラス性能一覧!$A$2:$M$6097,12,0),"")</f>
        <v/>
      </c>
      <c r="N448" s="68" t="str">
        <f>IFERROR(VLOOKUP($B448,APガラス性能一覧!$A$2:$M$6097,13,0),"")</f>
        <v/>
      </c>
    </row>
    <row r="449" spans="2:14" x14ac:dyDescent="0.4">
      <c r="B449" s="68" t="str">
        <f>IF($D$2="","",IF($E$2=0.65,IFERROR(IF(INDEX(APガラス性能一覧!A:A,MATCH(ROW(B443),APガラス性能一覧!$O:$O,0))="","",INDEX(APガラス性能一覧!A:A,MATCH(ROW(B443),APガラス性能一覧!$O:$O,0))),""),IFERROR(IF(INDEX(APガラス性能一覧!A:A,MATCH(ROW(B443),APガラス性能一覧!$N:$N,0))="","",INDEX(APガラス性能一覧!A:A,MATCH(ROW(B443),APガラス性能一覧!$N:$N,0))),"")))</f>
        <v/>
      </c>
      <c r="C449" s="68" t="str">
        <f>IFERROR(VLOOKUP($B449,APガラス性能一覧!$A$2:$M$6097,2,0),"")</f>
        <v/>
      </c>
      <c r="D449" s="68" t="str">
        <f>IFERROR(VLOOKUP($B449,APガラス性能一覧!$A$2:$M$6097,3,0),"")</f>
        <v/>
      </c>
      <c r="E449" s="68" t="str">
        <f>IFERROR(VLOOKUP($B449,APガラス性能一覧!$A$2:$M$6097,4,0),"")</f>
        <v/>
      </c>
      <c r="F449" s="68" t="str">
        <f>IFERROR(VLOOKUP($B449,APガラス性能一覧!$A$2:$M$6097,5,0),"")</f>
        <v/>
      </c>
      <c r="G449" s="68" t="str">
        <f>IFERROR(VLOOKUP($B449,APガラス性能一覧!$A$2:$M$6097,6,0),"")</f>
        <v/>
      </c>
      <c r="H449" s="68" t="str">
        <f>IFERROR(VLOOKUP($B449,APガラス性能一覧!$A$2:$M$6097,7,0),"")</f>
        <v/>
      </c>
      <c r="I449" s="68" t="str">
        <f>IFERROR(VLOOKUP($B449,APガラス性能一覧!$A$2:$M$6097,8,0),"")</f>
        <v/>
      </c>
      <c r="J449" s="68" t="str">
        <f>IFERROR(VLOOKUP($B449,APガラス性能一覧!$A$2:$M$6097,9,0),"")</f>
        <v/>
      </c>
      <c r="K449" s="68" t="str">
        <f>IFERROR(VLOOKUP($B449,APガラス性能一覧!$A$2:$M$6097,10,0),"")</f>
        <v/>
      </c>
      <c r="L449" s="68" t="str">
        <f>IFERROR(VLOOKUP($B449,APガラス性能一覧!$A$2:$M$6097,11,0),"")</f>
        <v/>
      </c>
      <c r="M449" s="68" t="str">
        <f>IFERROR(VLOOKUP($B449,APガラス性能一覧!$A$2:$M$6097,12,0),"")</f>
        <v/>
      </c>
      <c r="N449" s="68" t="str">
        <f>IFERROR(VLOOKUP($B449,APガラス性能一覧!$A$2:$M$6097,13,0),"")</f>
        <v/>
      </c>
    </row>
    <row r="450" spans="2:14" x14ac:dyDescent="0.4">
      <c r="B450" s="68" t="str">
        <f>IF($D$2="","",IF($E$2=0.65,IFERROR(IF(INDEX(APガラス性能一覧!A:A,MATCH(ROW(B444),APガラス性能一覧!$O:$O,0))="","",INDEX(APガラス性能一覧!A:A,MATCH(ROW(B444),APガラス性能一覧!$O:$O,0))),""),IFERROR(IF(INDEX(APガラス性能一覧!A:A,MATCH(ROW(B444),APガラス性能一覧!$N:$N,0))="","",INDEX(APガラス性能一覧!A:A,MATCH(ROW(B444),APガラス性能一覧!$N:$N,0))),"")))</f>
        <v/>
      </c>
      <c r="C450" s="68" t="str">
        <f>IFERROR(VLOOKUP($B450,APガラス性能一覧!$A$2:$M$6097,2,0),"")</f>
        <v/>
      </c>
      <c r="D450" s="68" t="str">
        <f>IFERROR(VLOOKUP($B450,APガラス性能一覧!$A$2:$M$6097,3,0),"")</f>
        <v/>
      </c>
      <c r="E450" s="68" t="str">
        <f>IFERROR(VLOOKUP($B450,APガラス性能一覧!$A$2:$M$6097,4,0),"")</f>
        <v/>
      </c>
      <c r="F450" s="68" t="str">
        <f>IFERROR(VLOOKUP($B450,APガラス性能一覧!$A$2:$M$6097,5,0),"")</f>
        <v/>
      </c>
      <c r="G450" s="68" t="str">
        <f>IFERROR(VLOOKUP($B450,APガラス性能一覧!$A$2:$M$6097,6,0),"")</f>
        <v/>
      </c>
      <c r="H450" s="68" t="str">
        <f>IFERROR(VLOOKUP($B450,APガラス性能一覧!$A$2:$M$6097,7,0),"")</f>
        <v/>
      </c>
      <c r="I450" s="68" t="str">
        <f>IFERROR(VLOOKUP($B450,APガラス性能一覧!$A$2:$M$6097,8,0),"")</f>
        <v/>
      </c>
      <c r="J450" s="68" t="str">
        <f>IFERROR(VLOOKUP($B450,APガラス性能一覧!$A$2:$M$6097,9,0),"")</f>
        <v/>
      </c>
      <c r="K450" s="68" t="str">
        <f>IFERROR(VLOOKUP($B450,APガラス性能一覧!$A$2:$M$6097,10,0),"")</f>
        <v/>
      </c>
      <c r="L450" s="68" t="str">
        <f>IFERROR(VLOOKUP($B450,APガラス性能一覧!$A$2:$M$6097,11,0),"")</f>
        <v/>
      </c>
      <c r="M450" s="68" t="str">
        <f>IFERROR(VLOOKUP($B450,APガラス性能一覧!$A$2:$M$6097,12,0),"")</f>
        <v/>
      </c>
      <c r="N450" s="68" t="str">
        <f>IFERROR(VLOOKUP($B450,APガラス性能一覧!$A$2:$M$6097,13,0),"")</f>
        <v/>
      </c>
    </row>
    <row r="451" spans="2:14" x14ac:dyDescent="0.4">
      <c r="B451" s="68" t="str">
        <f>IF($D$2="","",IF($E$2=0.65,IFERROR(IF(INDEX(APガラス性能一覧!A:A,MATCH(ROW(B445),APガラス性能一覧!$O:$O,0))="","",INDEX(APガラス性能一覧!A:A,MATCH(ROW(B445),APガラス性能一覧!$O:$O,0))),""),IFERROR(IF(INDEX(APガラス性能一覧!A:A,MATCH(ROW(B445),APガラス性能一覧!$N:$N,0))="","",INDEX(APガラス性能一覧!A:A,MATCH(ROW(B445),APガラス性能一覧!$N:$N,0))),"")))</f>
        <v/>
      </c>
      <c r="C451" s="68" t="str">
        <f>IFERROR(VLOOKUP($B451,APガラス性能一覧!$A$2:$M$6097,2,0),"")</f>
        <v/>
      </c>
      <c r="D451" s="68" t="str">
        <f>IFERROR(VLOOKUP($B451,APガラス性能一覧!$A$2:$M$6097,3,0),"")</f>
        <v/>
      </c>
      <c r="E451" s="68" t="str">
        <f>IFERROR(VLOOKUP($B451,APガラス性能一覧!$A$2:$M$6097,4,0),"")</f>
        <v/>
      </c>
      <c r="F451" s="68" t="str">
        <f>IFERROR(VLOOKUP($B451,APガラス性能一覧!$A$2:$M$6097,5,0),"")</f>
        <v/>
      </c>
      <c r="G451" s="68" t="str">
        <f>IFERROR(VLOOKUP($B451,APガラス性能一覧!$A$2:$M$6097,6,0),"")</f>
        <v/>
      </c>
      <c r="H451" s="68" t="str">
        <f>IFERROR(VLOOKUP($B451,APガラス性能一覧!$A$2:$M$6097,7,0),"")</f>
        <v/>
      </c>
      <c r="I451" s="68" t="str">
        <f>IFERROR(VLOOKUP($B451,APガラス性能一覧!$A$2:$M$6097,8,0),"")</f>
        <v/>
      </c>
      <c r="J451" s="68" t="str">
        <f>IFERROR(VLOOKUP($B451,APガラス性能一覧!$A$2:$M$6097,9,0),"")</f>
        <v/>
      </c>
      <c r="K451" s="68" t="str">
        <f>IFERROR(VLOOKUP($B451,APガラス性能一覧!$A$2:$M$6097,10,0),"")</f>
        <v/>
      </c>
      <c r="L451" s="68" t="str">
        <f>IFERROR(VLOOKUP($B451,APガラス性能一覧!$A$2:$M$6097,11,0),"")</f>
        <v/>
      </c>
      <c r="M451" s="68" t="str">
        <f>IFERROR(VLOOKUP($B451,APガラス性能一覧!$A$2:$M$6097,12,0),"")</f>
        <v/>
      </c>
      <c r="N451" s="68" t="str">
        <f>IFERROR(VLOOKUP($B451,APガラス性能一覧!$A$2:$M$6097,13,0),"")</f>
        <v/>
      </c>
    </row>
    <row r="452" spans="2:14" x14ac:dyDescent="0.4">
      <c r="B452" s="68" t="str">
        <f>IF($D$2="","",IF($E$2=0.65,IFERROR(IF(INDEX(APガラス性能一覧!A:A,MATCH(ROW(B446),APガラス性能一覧!$O:$O,0))="","",INDEX(APガラス性能一覧!A:A,MATCH(ROW(B446),APガラス性能一覧!$O:$O,0))),""),IFERROR(IF(INDEX(APガラス性能一覧!A:A,MATCH(ROW(B446),APガラス性能一覧!$N:$N,0))="","",INDEX(APガラス性能一覧!A:A,MATCH(ROW(B446),APガラス性能一覧!$N:$N,0))),"")))</f>
        <v/>
      </c>
      <c r="C452" s="68" t="str">
        <f>IFERROR(VLOOKUP($B452,APガラス性能一覧!$A$2:$M$6097,2,0),"")</f>
        <v/>
      </c>
      <c r="D452" s="68" t="str">
        <f>IFERROR(VLOOKUP($B452,APガラス性能一覧!$A$2:$M$6097,3,0),"")</f>
        <v/>
      </c>
      <c r="E452" s="68" t="str">
        <f>IFERROR(VLOOKUP($B452,APガラス性能一覧!$A$2:$M$6097,4,0),"")</f>
        <v/>
      </c>
      <c r="F452" s="68" t="str">
        <f>IFERROR(VLOOKUP($B452,APガラス性能一覧!$A$2:$M$6097,5,0),"")</f>
        <v/>
      </c>
      <c r="G452" s="68" t="str">
        <f>IFERROR(VLOOKUP($B452,APガラス性能一覧!$A$2:$M$6097,6,0),"")</f>
        <v/>
      </c>
      <c r="H452" s="68" t="str">
        <f>IFERROR(VLOOKUP($B452,APガラス性能一覧!$A$2:$M$6097,7,0),"")</f>
        <v/>
      </c>
      <c r="I452" s="68" t="str">
        <f>IFERROR(VLOOKUP($B452,APガラス性能一覧!$A$2:$M$6097,8,0),"")</f>
        <v/>
      </c>
      <c r="J452" s="68" t="str">
        <f>IFERROR(VLOOKUP($B452,APガラス性能一覧!$A$2:$M$6097,9,0),"")</f>
        <v/>
      </c>
      <c r="K452" s="68" t="str">
        <f>IFERROR(VLOOKUP($B452,APガラス性能一覧!$A$2:$M$6097,10,0),"")</f>
        <v/>
      </c>
      <c r="L452" s="68" t="str">
        <f>IFERROR(VLOOKUP($B452,APガラス性能一覧!$A$2:$M$6097,11,0),"")</f>
        <v/>
      </c>
      <c r="M452" s="68" t="str">
        <f>IFERROR(VLOOKUP($B452,APガラス性能一覧!$A$2:$M$6097,12,0),"")</f>
        <v/>
      </c>
      <c r="N452" s="68" t="str">
        <f>IFERROR(VLOOKUP($B452,APガラス性能一覧!$A$2:$M$6097,13,0),"")</f>
        <v/>
      </c>
    </row>
    <row r="453" spans="2:14" x14ac:dyDescent="0.4">
      <c r="B453" s="68" t="str">
        <f>IF($D$2="","",IF($E$2=0.65,IFERROR(IF(INDEX(APガラス性能一覧!A:A,MATCH(ROW(B447),APガラス性能一覧!$O:$O,0))="","",INDEX(APガラス性能一覧!A:A,MATCH(ROW(B447),APガラス性能一覧!$O:$O,0))),""),IFERROR(IF(INDEX(APガラス性能一覧!A:A,MATCH(ROW(B447),APガラス性能一覧!$N:$N,0))="","",INDEX(APガラス性能一覧!A:A,MATCH(ROW(B447),APガラス性能一覧!$N:$N,0))),"")))</f>
        <v/>
      </c>
      <c r="C453" s="68" t="str">
        <f>IFERROR(VLOOKUP($B453,APガラス性能一覧!$A$2:$M$6097,2,0),"")</f>
        <v/>
      </c>
      <c r="D453" s="68" t="str">
        <f>IFERROR(VLOOKUP($B453,APガラス性能一覧!$A$2:$M$6097,3,0),"")</f>
        <v/>
      </c>
      <c r="E453" s="68" t="str">
        <f>IFERROR(VLOOKUP($B453,APガラス性能一覧!$A$2:$M$6097,4,0),"")</f>
        <v/>
      </c>
      <c r="F453" s="68" t="str">
        <f>IFERROR(VLOOKUP($B453,APガラス性能一覧!$A$2:$M$6097,5,0),"")</f>
        <v/>
      </c>
      <c r="G453" s="68" t="str">
        <f>IFERROR(VLOOKUP($B453,APガラス性能一覧!$A$2:$M$6097,6,0),"")</f>
        <v/>
      </c>
      <c r="H453" s="68" t="str">
        <f>IFERROR(VLOOKUP($B453,APガラス性能一覧!$A$2:$M$6097,7,0),"")</f>
        <v/>
      </c>
      <c r="I453" s="68" t="str">
        <f>IFERROR(VLOOKUP($B453,APガラス性能一覧!$A$2:$M$6097,8,0),"")</f>
        <v/>
      </c>
      <c r="J453" s="68" t="str">
        <f>IFERROR(VLOOKUP($B453,APガラス性能一覧!$A$2:$M$6097,9,0),"")</f>
        <v/>
      </c>
      <c r="K453" s="68" t="str">
        <f>IFERROR(VLOOKUP($B453,APガラス性能一覧!$A$2:$M$6097,10,0),"")</f>
        <v/>
      </c>
      <c r="L453" s="68" t="str">
        <f>IFERROR(VLOOKUP($B453,APガラス性能一覧!$A$2:$M$6097,11,0),"")</f>
        <v/>
      </c>
      <c r="M453" s="68" t="str">
        <f>IFERROR(VLOOKUP($B453,APガラス性能一覧!$A$2:$M$6097,12,0),"")</f>
        <v/>
      </c>
      <c r="N453" s="68" t="str">
        <f>IFERROR(VLOOKUP($B453,APガラス性能一覧!$A$2:$M$6097,13,0),"")</f>
        <v/>
      </c>
    </row>
    <row r="454" spans="2:14" x14ac:dyDescent="0.4">
      <c r="B454" s="68" t="str">
        <f>IF($D$2="","",IF($E$2=0.65,IFERROR(IF(INDEX(APガラス性能一覧!A:A,MATCH(ROW(B448),APガラス性能一覧!$O:$O,0))="","",INDEX(APガラス性能一覧!A:A,MATCH(ROW(B448),APガラス性能一覧!$O:$O,0))),""),IFERROR(IF(INDEX(APガラス性能一覧!A:A,MATCH(ROW(B448),APガラス性能一覧!$N:$N,0))="","",INDEX(APガラス性能一覧!A:A,MATCH(ROW(B448),APガラス性能一覧!$N:$N,0))),"")))</f>
        <v/>
      </c>
      <c r="C454" s="68" t="str">
        <f>IFERROR(VLOOKUP($B454,APガラス性能一覧!$A$2:$M$6097,2,0),"")</f>
        <v/>
      </c>
      <c r="D454" s="68" t="str">
        <f>IFERROR(VLOOKUP($B454,APガラス性能一覧!$A$2:$M$6097,3,0),"")</f>
        <v/>
      </c>
      <c r="E454" s="68" t="str">
        <f>IFERROR(VLOOKUP($B454,APガラス性能一覧!$A$2:$M$6097,4,0),"")</f>
        <v/>
      </c>
      <c r="F454" s="68" t="str">
        <f>IFERROR(VLOOKUP($B454,APガラス性能一覧!$A$2:$M$6097,5,0),"")</f>
        <v/>
      </c>
      <c r="G454" s="68" t="str">
        <f>IFERROR(VLOOKUP($B454,APガラス性能一覧!$A$2:$M$6097,6,0),"")</f>
        <v/>
      </c>
      <c r="H454" s="68" t="str">
        <f>IFERROR(VLOOKUP($B454,APガラス性能一覧!$A$2:$M$6097,7,0),"")</f>
        <v/>
      </c>
      <c r="I454" s="68" t="str">
        <f>IFERROR(VLOOKUP($B454,APガラス性能一覧!$A$2:$M$6097,8,0),"")</f>
        <v/>
      </c>
      <c r="J454" s="68" t="str">
        <f>IFERROR(VLOOKUP($B454,APガラス性能一覧!$A$2:$M$6097,9,0),"")</f>
        <v/>
      </c>
      <c r="K454" s="68" t="str">
        <f>IFERROR(VLOOKUP($B454,APガラス性能一覧!$A$2:$M$6097,10,0),"")</f>
        <v/>
      </c>
      <c r="L454" s="68" t="str">
        <f>IFERROR(VLOOKUP($B454,APガラス性能一覧!$A$2:$M$6097,11,0),"")</f>
        <v/>
      </c>
      <c r="M454" s="68" t="str">
        <f>IFERROR(VLOOKUP($B454,APガラス性能一覧!$A$2:$M$6097,12,0),"")</f>
        <v/>
      </c>
      <c r="N454" s="68" t="str">
        <f>IFERROR(VLOOKUP($B454,APガラス性能一覧!$A$2:$M$6097,13,0),"")</f>
        <v/>
      </c>
    </row>
    <row r="455" spans="2:14" x14ac:dyDescent="0.4">
      <c r="B455" s="68" t="str">
        <f>IF($D$2="","",IF($E$2=0.65,IFERROR(IF(INDEX(APガラス性能一覧!A:A,MATCH(ROW(B449),APガラス性能一覧!$O:$O,0))="","",INDEX(APガラス性能一覧!A:A,MATCH(ROW(B449),APガラス性能一覧!$O:$O,0))),""),IFERROR(IF(INDEX(APガラス性能一覧!A:A,MATCH(ROW(B449),APガラス性能一覧!$N:$N,0))="","",INDEX(APガラス性能一覧!A:A,MATCH(ROW(B449),APガラス性能一覧!$N:$N,0))),"")))</f>
        <v/>
      </c>
      <c r="C455" s="68" t="str">
        <f>IFERROR(VLOOKUP($B455,APガラス性能一覧!$A$2:$M$6097,2,0),"")</f>
        <v/>
      </c>
      <c r="D455" s="68" t="str">
        <f>IFERROR(VLOOKUP($B455,APガラス性能一覧!$A$2:$M$6097,3,0),"")</f>
        <v/>
      </c>
      <c r="E455" s="68" t="str">
        <f>IFERROR(VLOOKUP($B455,APガラス性能一覧!$A$2:$M$6097,4,0),"")</f>
        <v/>
      </c>
      <c r="F455" s="68" t="str">
        <f>IFERROR(VLOOKUP($B455,APガラス性能一覧!$A$2:$M$6097,5,0),"")</f>
        <v/>
      </c>
      <c r="G455" s="68" t="str">
        <f>IFERROR(VLOOKUP($B455,APガラス性能一覧!$A$2:$M$6097,6,0),"")</f>
        <v/>
      </c>
      <c r="H455" s="68" t="str">
        <f>IFERROR(VLOOKUP($B455,APガラス性能一覧!$A$2:$M$6097,7,0),"")</f>
        <v/>
      </c>
      <c r="I455" s="68" t="str">
        <f>IFERROR(VLOOKUP($B455,APガラス性能一覧!$A$2:$M$6097,8,0),"")</f>
        <v/>
      </c>
      <c r="J455" s="68" t="str">
        <f>IFERROR(VLOOKUP($B455,APガラス性能一覧!$A$2:$M$6097,9,0),"")</f>
        <v/>
      </c>
      <c r="K455" s="68" t="str">
        <f>IFERROR(VLOOKUP($B455,APガラス性能一覧!$A$2:$M$6097,10,0),"")</f>
        <v/>
      </c>
      <c r="L455" s="68" t="str">
        <f>IFERROR(VLOOKUP($B455,APガラス性能一覧!$A$2:$M$6097,11,0),"")</f>
        <v/>
      </c>
      <c r="M455" s="68" t="str">
        <f>IFERROR(VLOOKUP($B455,APガラス性能一覧!$A$2:$M$6097,12,0),"")</f>
        <v/>
      </c>
      <c r="N455" s="68" t="str">
        <f>IFERROR(VLOOKUP($B455,APガラス性能一覧!$A$2:$M$6097,13,0),"")</f>
        <v/>
      </c>
    </row>
    <row r="456" spans="2:14" x14ac:dyDescent="0.4">
      <c r="B456" s="68" t="str">
        <f>IF($D$2="","",IF($E$2=0.65,IFERROR(IF(INDEX(APガラス性能一覧!A:A,MATCH(ROW(B450),APガラス性能一覧!$O:$O,0))="","",INDEX(APガラス性能一覧!A:A,MATCH(ROW(B450),APガラス性能一覧!$O:$O,0))),""),IFERROR(IF(INDEX(APガラス性能一覧!A:A,MATCH(ROW(B450),APガラス性能一覧!$N:$N,0))="","",INDEX(APガラス性能一覧!A:A,MATCH(ROW(B450),APガラス性能一覧!$N:$N,0))),"")))</f>
        <v/>
      </c>
      <c r="C456" s="68" t="str">
        <f>IFERROR(VLOOKUP($B456,APガラス性能一覧!$A$2:$M$6097,2,0),"")</f>
        <v/>
      </c>
      <c r="D456" s="68" t="str">
        <f>IFERROR(VLOOKUP($B456,APガラス性能一覧!$A$2:$M$6097,3,0),"")</f>
        <v/>
      </c>
      <c r="E456" s="68" t="str">
        <f>IFERROR(VLOOKUP($B456,APガラス性能一覧!$A$2:$M$6097,4,0),"")</f>
        <v/>
      </c>
      <c r="F456" s="68" t="str">
        <f>IFERROR(VLOOKUP($B456,APガラス性能一覧!$A$2:$M$6097,5,0),"")</f>
        <v/>
      </c>
      <c r="G456" s="68" t="str">
        <f>IFERROR(VLOOKUP($B456,APガラス性能一覧!$A$2:$M$6097,6,0),"")</f>
        <v/>
      </c>
      <c r="H456" s="68" t="str">
        <f>IFERROR(VLOOKUP($B456,APガラス性能一覧!$A$2:$M$6097,7,0),"")</f>
        <v/>
      </c>
      <c r="I456" s="68" t="str">
        <f>IFERROR(VLOOKUP($B456,APガラス性能一覧!$A$2:$M$6097,8,0),"")</f>
        <v/>
      </c>
      <c r="J456" s="68" t="str">
        <f>IFERROR(VLOOKUP($B456,APガラス性能一覧!$A$2:$M$6097,9,0),"")</f>
        <v/>
      </c>
      <c r="K456" s="68" t="str">
        <f>IFERROR(VLOOKUP($B456,APガラス性能一覧!$A$2:$M$6097,10,0),"")</f>
        <v/>
      </c>
      <c r="L456" s="68" t="str">
        <f>IFERROR(VLOOKUP($B456,APガラス性能一覧!$A$2:$M$6097,11,0),"")</f>
        <v/>
      </c>
      <c r="M456" s="68" t="str">
        <f>IFERROR(VLOOKUP($B456,APガラス性能一覧!$A$2:$M$6097,12,0),"")</f>
        <v/>
      </c>
      <c r="N456" s="68" t="str">
        <f>IFERROR(VLOOKUP($B456,APガラス性能一覧!$A$2:$M$6097,13,0),"")</f>
        <v/>
      </c>
    </row>
    <row r="457" spans="2:14" x14ac:dyDescent="0.4">
      <c r="B457" s="68" t="str">
        <f>IF($D$2="","",IF($E$2=0.65,IFERROR(IF(INDEX(APガラス性能一覧!A:A,MATCH(ROW(B451),APガラス性能一覧!$O:$O,0))="","",INDEX(APガラス性能一覧!A:A,MATCH(ROW(B451),APガラス性能一覧!$O:$O,0))),""),IFERROR(IF(INDEX(APガラス性能一覧!A:A,MATCH(ROW(B451),APガラス性能一覧!$N:$N,0))="","",INDEX(APガラス性能一覧!A:A,MATCH(ROW(B451),APガラス性能一覧!$N:$N,0))),"")))</f>
        <v/>
      </c>
      <c r="C457" s="68" t="str">
        <f>IFERROR(VLOOKUP($B457,APガラス性能一覧!$A$2:$M$6097,2,0),"")</f>
        <v/>
      </c>
      <c r="D457" s="68" t="str">
        <f>IFERROR(VLOOKUP($B457,APガラス性能一覧!$A$2:$M$6097,3,0),"")</f>
        <v/>
      </c>
      <c r="E457" s="68" t="str">
        <f>IFERROR(VLOOKUP($B457,APガラス性能一覧!$A$2:$M$6097,4,0),"")</f>
        <v/>
      </c>
      <c r="F457" s="68" t="str">
        <f>IFERROR(VLOOKUP($B457,APガラス性能一覧!$A$2:$M$6097,5,0),"")</f>
        <v/>
      </c>
      <c r="G457" s="68" t="str">
        <f>IFERROR(VLOOKUP($B457,APガラス性能一覧!$A$2:$M$6097,6,0),"")</f>
        <v/>
      </c>
      <c r="H457" s="68" t="str">
        <f>IFERROR(VLOOKUP($B457,APガラス性能一覧!$A$2:$M$6097,7,0),"")</f>
        <v/>
      </c>
      <c r="I457" s="68" t="str">
        <f>IFERROR(VLOOKUP($B457,APガラス性能一覧!$A$2:$M$6097,8,0),"")</f>
        <v/>
      </c>
      <c r="J457" s="68" t="str">
        <f>IFERROR(VLOOKUP($B457,APガラス性能一覧!$A$2:$M$6097,9,0),"")</f>
        <v/>
      </c>
      <c r="K457" s="68" t="str">
        <f>IFERROR(VLOOKUP($B457,APガラス性能一覧!$A$2:$M$6097,10,0),"")</f>
        <v/>
      </c>
      <c r="L457" s="68" t="str">
        <f>IFERROR(VLOOKUP($B457,APガラス性能一覧!$A$2:$M$6097,11,0),"")</f>
        <v/>
      </c>
      <c r="M457" s="68" t="str">
        <f>IFERROR(VLOOKUP($B457,APガラス性能一覧!$A$2:$M$6097,12,0),"")</f>
        <v/>
      </c>
      <c r="N457" s="68" t="str">
        <f>IFERROR(VLOOKUP($B457,APガラス性能一覧!$A$2:$M$6097,13,0),"")</f>
        <v/>
      </c>
    </row>
    <row r="458" spans="2:14" x14ac:dyDescent="0.4">
      <c r="B458" s="68" t="str">
        <f>IF($D$2="","",IF($E$2=0.65,IFERROR(IF(INDEX(APガラス性能一覧!A:A,MATCH(ROW(B452),APガラス性能一覧!$O:$O,0))="","",INDEX(APガラス性能一覧!A:A,MATCH(ROW(B452),APガラス性能一覧!$O:$O,0))),""),IFERROR(IF(INDEX(APガラス性能一覧!A:A,MATCH(ROW(B452),APガラス性能一覧!$N:$N,0))="","",INDEX(APガラス性能一覧!A:A,MATCH(ROW(B452),APガラス性能一覧!$N:$N,0))),"")))</f>
        <v/>
      </c>
      <c r="C458" s="68" t="str">
        <f>IFERROR(VLOOKUP($B458,APガラス性能一覧!$A$2:$M$6097,2,0),"")</f>
        <v/>
      </c>
      <c r="D458" s="68" t="str">
        <f>IFERROR(VLOOKUP($B458,APガラス性能一覧!$A$2:$M$6097,3,0),"")</f>
        <v/>
      </c>
      <c r="E458" s="68" t="str">
        <f>IFERROR(VLOOKUP($B458,APガラス性能一覧!$A$2:$M$6097,4,0),"")</f>
        <v/>
      </c>
      <c r="F458" s="68" t="str">
        <f>IFERROR(VLOOKUP($B458,APガラス性能一覧!$A$2:$M$6097,5,0),"")</f>
        <v/>
      </c>
      <c r="G458" s="68" t="str">
        <f>IFERROR(VLOOKUP($B458,APガラス性能一覧!$A$2:$M$6097,6,0),"")</f>
        <v/>
      </c>
      <c r="H458" s="68" t="str">
        <f>IFERROR(VLOOKUP($B458,APガラス性能一覧!$A$2:$M$6097,7,0),"")</f>
        <v/>
      </c>
      <c r="I458" s="68" t="str">
        <f>IFERROR(VLOOKUP($B458,APガラス性能一覧!$A$2:$M$6097,8,0),"")</f>
        <v/>
      </c>
      <c r="J458" s="68" t="str">
        <f>IFERROR(VLOOKUP($B458,APガラス性能一覧!$A$2:$M$6097,9,0),"")</f>
        <v/>
      </c>
      <c r="K458" s="68" t="str">
        <f>IFERROR(VLOOKUP($B458,APガラス性能一覧!$A$2:$M$6097,10,0),"")</f>
        <v/>
      </c>
      <c r="L458" s="68" t="str">
        <f>IFERROR(VLOOKUP($B458,APガラス性能一覧!$A$2:$M$6097,11,0),"")</f>
        <v/>
      </c>
      <c r="M458" s="68" t="str">
        <f>IFERROR(VLOOKUP($B458,APガラス性能一覧!$A$2:$M$6097,12,0),"")</f>
        <v/>
      </c>
      <c r="N458" s="68" t="str">
        <f>IFERROR(VLOOKUP($B458,APガラス性能一覧!$A$2:$M$6097,13,0),"")</f>
        <v/>
      </c>
    </row>
    <row r="459" spans="2:14" x14ac:dyDescent="0.4">
      <c r="B459" s="68" t="str">
        <f>IF($D$2="","",IF($E$2=0.65,IFERROR(IF(INDEX(APガラス性能一覧!A:A,MATCH(ROW(B453),APガラス性能一覧!$O:$O,0))="","",INDEX(APガラス性能一覧!A:A,MATCH(ROW(B453),APガラス性能一覧!$O:$O,0))),""),IFERROR(IF(INDEX(APガラス性能一覧!A:A,MATCH(ROW(B453),APガラス性能一覧!$N:$N,0))="","",INDEX(APガラス性能一覧!A:A,MATCH(ROW(B453),APガラス性能一覧!$N:$N,0))),"")))</f>
        <v/>
      </c>
      <c r="C459" s="68" t="str">
        <f>IFERROR(VLOOKUP($B459,APガラス性能一覧!$A$2:$M$6097,2,0),"")</f>
        <v/>
      </c>
      <c r="D459" s="68" t="str">
        <f>IFERROR(VLOOKUP($B459,APガラス性能一覧!$A$2:$M$6097,3,0),"")</f>
        <v/>
      </c>
      <c r="E459" s="68" t="str">
        <f>IFERROR(VLOOKUP($B459,APガラス性能一覧!$A$2:$M$6097,4,0),"")</f>
        <v/>
      </c>
      <c r="F459" s="68" t="str">
        <f>IFERROR(VLOOKUP($B459,APガラス性能一覧!$A$2:$M$6097,5,0),"")</f>
        <v/>
      </c>
      <c r="G459" s="68" t="str">
        <f>IFERROR(VLOOKUP($B459,APガラス性能一覧!$A$2:$M$6097,6,0),"")</f>
        <v/>
      </c>
      <c r="H459" s="68" t="str">
        <f>IFERROR(VLOOKUP($B459,APガラス性能一覧!$A$2:$M$6097,7,0),"")</f>
        <v/>
      </c>
      <c r="I459" s="68" t="str">
        <f>IFERROR(VLOOKUP($B459,APガラス性能一覧!$A$2:$M$6097,8,0),"")</f>
        <v/>
      </c>
      <c r="J459" s="68" t="str">
        <f>IFERROR(VLOOKUP($B459,APガラス性能一覧!$A$2:$M$6097,9,0),"")</f>
        <v/>
      </c>
      <c r="K459" s="68" t="str">
        <f>IFERROR(VLOOKUP($B459,APガラス性能一覧!$A$2:$M$6097,10,0),"")</f>
        <v/>
      </c>
      <c r="L459" s="68" t="str">
        <f>IFERROR(VLOOKUP($B459,APガラス性能一覧!$A$2:$M$6097,11,0),"")</f>
        <v/>
      </c>
      <c r="M459" s="68" t="str">
        <f>IFERROR(VLOOKUP($B459,APガラス性能一覧!$A$2:$M$6097,12,0),"")</f>
        <v/>
      </c>
      <c r="N459" s="68" t="str">
        <f>IFERROR(VLOOKUP($B459,APガラス性能一覧!$A$2:$M$6097,13,0),"")</f>
        <v/>
      </c>
    </row>
    <row r="460" spans="2:14" x14ac:dyDescent="0.4">
      <c r="B460" s="68" t="str">
        <f>IF($D$2="","",IF($E$2=0.65,IFERROR(IF(INDEX(APガラス性能一覧!A:A,MATCH(ROW(B454),APガラス性能一覧!$O:$O,0))="","",INDEX(APガラス性能一覧!A:A,MATCH(ROW(B454),APガラス性能一覧!$O:$O,0))),""),IFERROR(IF(INDEX(APガラス性能一覧!A:A,MATCH(ROW(B454),APガラス性能一覧!$N:$N,0))="","",INDEX(APガラス性能一覧!A:A,MATCH(ROW(B454),APガラス性能一覧!$N:$N,0))),"")))</f>
        <v/>
      </c>
      <c r="C460" s="68" t="str">
        <f>IFERROR(VLOOKUP($B460,APガラス性能一覧!$A$2:$M$6097,2,0),"")</f>
        <v/>
      </c>
      <c r="D460" s="68" t="str">
        <f>IFERROR(VLOOKUP($B460,APガラス性能一覧!$A$2:$M$6097,3,0),"")</f>
        <v/>
      </c>
      <c r="E460" s="68" t="str">
        <f>IFERROR(VLOOKUP($B460,APガラス性能一覧!$A$2:$M$6097,4,0),"")</f>
        <v/>
      </c>
      <c r="F460" s="68" t="str">
        <f>IFERROR(VLOOKUP($B460,APガラス性能一覧!$A$2:$M$6097,5,0),"")</f>
        <v/>
      </c>
      <c r="G460" s="68" t="str">
        <f>IFERROR(VLOOKUP($B460,APガラス性能一覧!$A$2:$M$6097,6,0),"")</f>
        <v/>
      </c>
      <c r="H460" s="68" t="str">
        <f>IFERROR(VLOOKUP($B460,APガラス性能一覧!$A$2:$M$6097,7,0),"")</f>
        <v/>
      </c>
      <c r="I460" s="68" t="str">
        <f>IFERROR(VLOOKUP($B460,APガラス性能一覧!$A$2:$M$6097,8,0),"")</f>
        <v/>
      </c>
      <c r="J460" s="68" t="str">
        <f>IFERROR(VLOOKUP($B460,APガラス性能一覧!$A$2:$M$6097,9,0),"")</f>
        <v/>
      </c>
      <c r="K460" s="68" t="str">
        <f>IFERROR(VLOOKUP($B460,APガラス性能一覧!$A$2:$M$6097,10,0),"")</f>
        <v/>
      </c>
      <c r="L460" s="68" t="str">
        <f>IFERROR(VLOOKUP($B460,APガラス性能一覧!$A$2:$M$6097,11,0),"")</f>
        <v/>
      </c>
      <c r="M460" s="68" t="str">
        <f>IFERROR(VLOOKUP($B460,APガラス性能一覧!$A$2:$M$6097,12,0),"")</f>
        <v/>
      </c>
      <c r="N460" s="68" t="str">
        <f>IFERROR(VLOOKUP($B460,APガラス性能一覧!$A$2:$M$6097,13,0),"")</f>
        <v/>
      </c>
    </row>
    <row r="461" spans="2:14" x14ac:dyDescent="0.4">
      <c r="B461" s="68" t="str">
        <f>IF($D$2="","",IF($E$2=0.65,IFERROR(IF(INDEX(APガラス性能一覧!A:A,MATCH(ROW(B455),APガラス性能一覧!$O:$O,0))="","",INDEX(APガラス性能一覧!A:A,MATCH(ROW(B455),APガラス性能一覧!$O:$O,0))),""),IFERROR(IF(INDEX(APガラス性能一覧!A:A,MATCH(ROW(B455),APガラス性能一覧!$N:$N,0))="","",INDEX(APガラス性能一覧!A:A,MATCH(ROW(B455),APガラス性能一覧!$N:$N,0))),"")))</f>
        <v/>
      </c>
      <c r="C461" s="68" t="str">
        <f>IFERROR(VLOOKUP($B461,APガラス性能一覧!$A$2:$M$6097,2,0),"")</f>
        <v/>
      </c>
      <c r="D461" s="68" t="str">
        <f>IFERROR(VLOOKUP($B461,APガラス性能一覧!$A$2:$M$6097,3,0),"")</f>
        <v/>
      </c>
      <c r="E461" s="68" t="str">
        <f>IFERROR(VLOOKUP($B461,APガラス性能一覧!$A$2:$M$6097,4,0),"")</f>
        <v/>
      </c>
      <c r="F461" s="68" t="str">
        <f>IFERROR(VLOOKUP($B461,APガラス性能一覧!$A$2:$M$6097,5,0),"")</f>
        <v/>
      </c>
      <c r="G461" s="68" t="str">
        <f>IFERROR(VLOOKUP($B461,APガラス性能一覧!$A$2:$M$6097,6,0),"")</f>
        <v/>
      </c>
      <c r="H461" s="68" t="str">
        <f>IFERROR(VLOOKUP($B461,APガラス性能一覧!$A$2:$M$6097,7,0),"")</f>
        <v/>
      </c>
      <c r="I461" s="68" t="str">
        <f>IFERROR(VLOOKUP($B461,APガラス性能一覧!$A$2:$M$6097,8,0),"")</f>
        <v/>
      </c>
      <c r="J461" s="68" t="str">
        <f>IFERROR(VLOOKUP($B461,APガラス性能一覧!$A$2:$M$6097,9,0),"")</f>
        <v/>
      </c>
      <c r="K461" s="68" t="str">
        <f>IFERROR(VLOOKUP($B461,APガラス性能一覧!$A$2:$M$6097,10,0),"")</f>
        <v/>
      </c>
      <c r="L461" s="68" t="str">
        <f>IFERROR(VLOOKUP($B461,APガラス性能一覧!$A$2:$M$6097,11,0),"")</f>
        <v/>
      </c>
      <c r="M461" s="68" t="str">
        <f>IFERROR(VLOOKUP($B461,APガラス性能一覧!$A$2:$M$6097,12,0),"")</f>
        <v/>
      </c>
      <c r="N461" s="68" t="str">
        <f>IFERROR(VLOOKUP($B461,APガラス性能一覧!$A$2:$M$6097,13,0),"")</f>
        <v/>
      </c>
    </row>
    <row r="462" spans="2:14" x14ac:dyDescent="0.4">
      <c r="B462" s="68" t="str">
        <f>IF($D$2="","",IF($E$2=0.65,IFERROR(IF(INDEX(APガラス性能一覧!A:A,MATCH(ROW(B456),APガラス性能一覧!$O:$O,0))="","",INDEX(APガラス性能一覧!A:A,MATCH(ROW(B456),APガラス性能一覧!$O:$O,0))),""),IFERROR(IF(INDEX(APガラス性能一覧!A:A,MATCH(ROW(B456),APガラス性能一覧!$N:$N,0))="","",INDEX(APガラス性能一覧!A:A,MATCH(ROW(B456),APガラス性能一覧!$N:$N,0))),"")))</f>
        <v/>
      </c>
      <c r="C462" s="68" t="str">
        <f>IFERROR(VLOOKUP($B462,APガラス性能一覧!$A$2:$M$6097,2,0),"")</f>
        <v/>
      </c>
      <c r="D462" s="68" t="str">
        <f>IFERROR(VLOOKUP($B462,APガラス性能一覧!$A$2:$M$6097,3,0),"")</f>
        <v/>
      </c>
      <c r="E462" s="68" t="str">
        <f>IFERROR(VLOOKUP($B462,APガラス性能一覧!$A$2:$M$6097,4,0),"")</f>
        <v/>
      </c>
      <c r="F462" s="68" t="str">
        <f>IFERROR(VLOOKUP($B462,APガラス性能一覧!$A$2:$M$6097,5,0),"")</f>
        <v/>
      </c>
      <c r="G462" s="68" t="str">
        <f>IFERROR(VLOOKUP($B462,APガラス性能一覧!$A$2:$M$6097,6,0),"")</f>
        <v/>
      </c>
      <c r="H462" s="68" t="str">
        <f>IFERROR(VLOOKUP($B462,APガラス性能一覧!$A$2:$M$6097,7,0),"")</f>
        <v/>
      </c>
      <c r="I462" s="68" t="str">
        <f>IFERROR(VLOOKUP($B462,APガラス性能一覧!$A$2:$M$6097,8,0),"")</f>
        <v/>
      </c>
      <c r="J462" s="68" t="str">
        <f>IFERROR(VLOOKUP($B462,APガラス性能一覧!$A$2:$M$6097,9,0),"")</f>
        <v/>
      </c>
      <c r="K462" s="68" t="str">
        <f>IFERROR(VLOOKUP($B462,APガラス性能一覧!$A$2:$M$6097,10,0),"")</f>
        <v/>
      </c>
      <c r="L462" s="68" t="str">
        <f>IFERROR(VLOOKUP($B462,APガラス性能一覧!$A$2:$M$6097,11,0),"")</f>
        <v/>
      </c>
      <c r="M462" s="68" t="str">
        <f>IFERROR(VLOOKUP($B462,APガラス性能一覧!$A$2:$M$6097,12,0),"")</f>
        <v/>
      </c>
      <c r="N462" s="68" t="str">
        <f>IFERROR(VLOOKUP($B462,APガラス性能一覧!$A$2:$M$6097,13,0),"")</f>
        <v/>
      </c>
    </row>
    <row r="463" spans="2:14" x14ac:dyDescent="0.4">
      <c r="B463" s="68" t="str">
        <f>IF($D$2="","",IF($E$2=0.65,IFERROR(IF(INDEX(APガラス性能一覧!A:A,MATCH(ROW(B457),APガラス性能一覧!$O:$O,0))="","",INDEX(APガラス性能一覧!A:A,MATCH(ROW(B457),APガラス性能一覧!$O:$O,0))),""),IFERROR(IF(INDEX(APガラス性能一覧!A:A,MATCH(ROW(B457),APガラス性能一覧!$N:$N,0))="","",INDEX(APガラス性能一覧!A:A,MATCH(ROW(B457),APガラス性能一覧!$N:$N,0))),"")))</f>
        <v/>
      </c>
      <c r="C463" s="68" t="str">
        <f>IFERROR(VLOOKUP($B463,APガラス性能一覧!$A$2:$M$6097,2,0),"")</f>
        <v/>
      </c>
      <c r="D463" s="68" t="str">
        <f>IFERROR(VLOOKUP($B463,APガラス性能一覧!$A$2:$M$6097,3,0),"")</f>
        <v/>
      </c>
      <c r="E463" s="68" t="str">
        <f>IFERROR(VLOOKUP($B463,APガラス性能一覧!$A$2:$M$6097,4,0),"")</f>
        <v/>
      </c>
      <c r="F463" s="68" t="str">
        <f>IFERROR(VLOOKUP($B463,APガラス性能一覧!$A$2:$M$6097,5,0),"")</f>
        <v/>
      </c>
      <c r="G463" s="68" t="str">
        <f>IFERROR(VLOOKUP($B463,APガラス性能一覧!$A$2:$M$6097,6,0),"")</f>
        <v/>
      </c>
      <c r="H463" s="68" t="str">
        <f>IFERROR(VLOOKUP($B463,APガラス性能一覧!$A$2:$M$6097,7,0),"")</f>
        <v/>
      </c>
      <c r="I463" s="68" t="str">
        <f>IFERROR(VLOOKUP($B463,APガラス性能一覧!$A$2:$M$6097,8,0),"")</f>
        <v/>
      </c>
      <c r="J463" s="68" t="str">
        <f>IFERROR(VLOOKUP($B463,APガラス性能一覧!$A$2:$M$6097,9,0),"")</f>
        <v/>
      </c>
      <c r="K463" s="68" t="str">
        <f>IFERROR(VLOOKUP($B463,APガラス性能一覧!$A$2:$M$6097,10,0),"")</f>
        <v/>
      </c>
      <c r="L463" s="68" t="str">
        <f>IFERROR(VLOOKUP($B463,APガラス性能一覧!$A$2:$M$6097,11,0),"")</f>
        <v/>
      </c>
      <c r="M463" s="68" t="str">
        <f>IFERROR(VLOOKUP($B463,APガラス性能一覧!$A$2:$M$6097,12,0),"")</f>
        <v/>
      </c>
      <c r="N463" s="68" t="str">
        <f>IFERROR(VLOOKUP($B463,APガラス性能一覧!$A$2:$M$6097,13,0),"")</f>
        <v/>
      </c>
    </row>
    <row r="464" spans="2:14" x14ac:dyDescent="0.4">
      <c r="B464" s="68" t="str">
        <f>IF($D$2="","",IF($E$2=0.65,IFERROR(IF(INDEX(APガラス性能一覧!A:A,MATCH(ROW(B458),APガラス性能一覧!$O:$O,0))="","",INDEX(APガラス性能一覧!A:A,MATCH(ROW(B458),APガラス性能一覧!$O:$O,0))),""),IFERROR(IF(INDEX(APガラス性能一覧!A:A,MATCH(ROW(B458),APガラス性能一覧!$N:$N,0))="","",INDEX(APガラス性能一覧!A:A,MATCH(ROW(B458),APガラス性能一覧!$N:$N,0))),"")))</f>
        <v/>
      </c>
      <c r="C464" s="68" t="str">
        <f>IFERROR(VLOOKUP($B464,APガラス性能一覧!$A$2:$M$6097,2,0),"")</f>
        <v/>
      </c>
      <c r="D464" s="68" t="str">
        <f>IFERROR(VLOOKUP($B464,APガラス性能一覧!$A$2:$M$6097,3,0),"")</f>
        <v/>
      </c>
      <c r="E464" s="68" t="str">
        <f>IFERROR(VLOOKUP($B464,APガラス性能一覧!$A$2:$M$6097,4,0),"")</f>
        <v/>
      </c>
      <c r="F464" s="68" t="str">
        <f>IFERROR(VLOOKUP($B464,APガラス性能一覧!$A$2:$M$6097,5,0),"")</f>
        <v/>
      </c>
      <c r="G464" s="68" t="str">
        <f>IFERROR(VLOOKUP($B464,APガラス性能一覧!$A$2:$M$6097,6,0),"")</f>
        <v/>
      </c>
      <c r="H464" s="68" t="str">
        <f>IFERROR(VLOOKUP($B464,APガラス性能一覧!$A$2:$M$6097,7,0),"")</f>
        <v/>
      </c>
      <c r="I464" s="68" t="str">
        <f>IFERROR(VLOOKUP($B464,APガラス性能一覧!$A$2:$M$6097,8,0),"")</f>
        <v/>
      </c>
      <c r="J464" s="68" t="str">
        <f>IFERROR(VLOOKUP($B464,APガラス性能一覧!$A$2:$M$6097,9,0),"")</f>
        <v/>
      </c>
      <c r="K464" s="68" t="str">
        <f>IFERROR(VLOOKUP($B464,APガラス性能一覧!$A$2:$M$6097,10,0),"")</f>
        <v/>
      </c>
      <c r="L464" s="68" t="str">
        <f>IFERROR(VLOOKUP($B464,APガラス性能一覧!$A$2:$M$6097,11,0),"")</f>
        <v/>
      </c>
      <c r="M464" s="68" t="str">
        <f>IFERROR(VLOOKUP($B464,APガラス性能一覧!$A$2:$M$6097,12,0),"")</f>
        <v/>
      </c>
      <c r="N464" s="68" t="str">
        <f>IFERROR(VLOOKUP($B464,APガラス性能一覧!$A$2:$M$6097,13,0),"")</f>
        <v/>
      </c>
    </row>
    <row r="465" spans="2:14" x14ac:dyDescent="0.4">
      <c r="B465" s="68" t="str">
        <f>IF($D$2="","",IF($E$2=0.65,IFERROR(IF(INDEX(APガラス性能一覧!A:A,MATCH(ROW(B459),APガラス性能一覧!$O:$O,0))="","",INDEX(APガラス性能一覧!A:A,MATCH(ROW(B459),APガラス性能一覧!$O:$O,0))),""),IFERROR(IF(INDEX(APガラス性能一覧!A:A,MATCH(ROW(B459),APガラス性能一覧!$N:$N,0))="","",INDEX(APガラス性能一覧!A:A,MATCH(ROW(B459),APガラス性能一覧!$N:$N,0))),"")))</f>
        <v/>
      </c>
      <c r="C465" s="68" t="str">
        <f>IFERROR(VLOOKUP($B465,APガラス性能一覧!$A$2:$M$6097,2,0),"")</f>
        <v/>
      </c>
      <c r="D465" s="68" t="str">
        <f>IFERROR(VLOOKUP($B465,APガラス性能一覧!$A$2:$M$6097,3,0),"")</f>
        <v/>
      </c>
      <c r="E465" s="68" t="str">
        <f>IFERROR(VLOOKUP($B465,APガラス性能一覧!$A$2:$M$6097,4,0),"")</f>
        <v/>
      </c>
      <c r="F465" s="68" t="str">
        <f>IFERROR(VLOOKUP($B465,APガラス性能一覧!$A$2:$M$6097,5,0),"")</f>
        <v/>
      </c>
      <c r="G465" s="68" t="str">
        <f>IFERROR(VLOOKUP($B465,APガラス性能一覧!$A$2:$M$6097,6,0),"")</f>
        <v/>
      </c>
      <c r="H465" s="68" t="str">
        <f>IFERROR(VLOOKUP($B465,APガラス性能一覧!$A$2:$M$6097,7,0),"")</f>
        <v/>
      </c>
      <c r="I465" s="68" t="str">
        <f>IFERROR(VLOOKUP($B465,APガラス性能一覧!$A$2:$M$6097,8,0),"")</f>
        <v/>
      </c>
      <c r="J465" s="68" t="str">
        <f>IFERROR(VLOOKUP($B465,APガラス性能一覧!$A$2:$M$6097,9,0),"")</f>
        <v/>
      </c>
      <c r="K465" s="68" t="str">
        <f>IFERROR(VLOOKUP($B465,APガラス性能一覧!$A$2:$M$6097,10,0),"")</f>
        <v/>
      </c>
      <c r="L465" s="68" t="str">
        <f>IFERROR(VLOOKUP($B465,APガラス性能一覧!$A$2:$M$6097,11,0),"")</f>
        <v/>
      </c>
      <c r="M465" s="68" t="str">
        <f>IFERROR(VLOOKUP($B465,APガラス性能一覧!$A$2:$M$6097,12,0),"")</f>
        <v/>
      </c>
      <c r="N465" s="68" t="str">
        <f>IFERROR(VLOOKUP($B465,APガラス性能一覧!$A$2:$M$6097,13,0),"")</f>
        <v/>
      </c>
    </row>
    <row r="466" spans="2:14" x14ac:dyDescent="0.4">
      <c r="B466" s="68" t="str">
        <f>IF($D$2="","",IF($E$2=0.65,IFERROR(IF(INDEX(APガラス性能一覧!A:A,MATCH(ROW(B460),APガラス性能一覧!$O:$O,0))="","",INDEX(APガラス性能一覧!A:A,MATCH(ROW(B460),APガラス性能一覧!$O:$O,0))),""),IFERROR(IF(INDEX(APガラス性能一覧!A:A,MATCH(ROW(B460),APガラス性能一覧!$N:$N,0))="","",INDEX(APガラス性能一覧!A:A,MATCH(ROW(B460),APガラス性能一覧!$N:$N,0))),"")))</f>
        <v/>
      </c>
      <c r="C466" s="68" t="str">
        <f>IFERROR(VLOOKUP($B466,APガラス性能一覧!$A$2:$M$6097,2,0),"")</f>
        <v/>
      </c>
      <c r="D466" s="68" t="str">
        <f>IFERROR(VLOOKUP($B466,APガラス性能一覧!$A$2:$M$6097,3,0),"")</f>
        <v/>
      </c>
      <c r="E466" s="68" t="str">
        <f>IFERROR(VLOOKUP($B466,APガラス性能一覧!$A$2:$M$6097,4,0),"")</f>
        <v/>
      </c>
      <c r="F466" s="68" t="str">
        <f>IFERROR(VLOOKUP($B466,APガラス性能一覧!$A$2:$M$6097,5,0),"")</f>
        <v/>
      </c>
      <c r="G466" s="68" t="str">
        <f>IFERROR(VLOOKUP($B466,APガラス性能一覧!$A$2:$M$6097,6,0),"")</f>
        <v/>
      </c>
      <c r="H466" s="68" t="str">
        <f>IFERROR(VLOOKUP($B466,APガラス性能一覧!$A$2:$M$6097,7,0),"")</f>
        <v/>
      </c>
      <c r="I466" s="68" t="str">
        <f>IFERROR(VLOOKUP($B466,APガラス性能一覧!$A$2:$M$6097,8,0),"")</f>
        <v/>
      </c>
      <c r="J466" s="68" t="str">
        <f>IFERROR(VLOOKUP($B466,APガラス性能一覧!$A$2:$M$6097,9,0),"")</f>
        <v/>
      </c>
      <c r="K466" s="68" t="str">
        <f>IFERROR(VLOOKUP($B466,APガラス性能一覧!$A$2:$M$6097,10,0),"")</f>
        <v/>
      </c>
      <c r="L466" s="68" t="str">
        <f>IFERROR(VLOOKUP($B466,APガラス性能一覧!$A$2:$M$6097,11,0),"")</f>
        <v/>
      </c>
      <c r="M466" s="68" t="str">
        <f>IFERROR(VLOOKUP($B466,APガラス性能一覧!$A$2:$M$6097,12,0),"")</f>
        <v/>
      </c>
      <c r="N466" s="68" t="str">
        <f>IFERROR(VLOOKUP($B466,APガラス性能一覧!$A$2:$M$6097,13,0),"")</f>
        <v/>
      </c>
    </row>
    <row r="467" spans="2:14" x14ac:dyDescent="0.4">
      <c r="B467" s="68" t="str">
        <f>IF($D$2="","",IF($E$2=0.65,IFERROR(IF(INDEX(APガラス性能一覧!A:A,MATCH(ROW(B461),APガラス性能一覧!$O:$O,0))="","",INDEX(APガラス性能一覧!A:A,MATCH(ROW(B461),APガラス性能一覧!$O:$O,0))),""),IFERROR(IF(INDEX(APガラス性能一覧!A:A,MATCH(ROW(B461),APガラス性能一覧!$N:$N,0))="","",INDEX(APガラス性能一覧!A:A,MATCH(ROW(B461),APガラス性能一覧!$N:$N,0))),"")))</f>
        <v/>
      </c>
      <c r="C467" s="68" t="str">
        <f>IFERROR(VLOOKUP($B467,APガラス性能一覧!$A$2:$M$6097,2,0),"")</f>
        <v/>
      </c>
      <c r="D467" s="68" t="str">
        <f>IFERROR(VLOOKUP($B467,APガラス性能一覧!$A$2:$M$6097,3,0),"")</f>
        <v/>
      </c>
      <c r="E467" s="68" t="str">
        <f>IFERROR(VLOOKUP($B467,APガラス性能一覧!$A$2:$M$6097,4,0),"")</f>
        <v/>
      </c>
      <c r="F467" s="68" t="str">
        <f>IFERROR(VLOOKUP($B467,APガラス性能一覧!$A$2:$M$6097,5,0),"")</f>
        <v/>
      </c>
      <c r="G467" s="68" t="str">
        <f>IFERROR(VLOOKUP($B467,APガラス性能一覧!$A$2:$M$6097,6,0),"")</f>
        <v/>
      </c>
      <c r="H467" s="68" t="str">
        <f>IFERROR(VLOOKUP($B467,APガラス性能一覧!$A$2:$M$6097,7,0),"")</f>
        <v/>
      </c>
      <c r="I467" s="68" t="str">
        <f>IFERROR(VLOOKUP($B467,APガラス性能一覧!$A$2:$M$6097,8,0),"")</f>
        <v/>
      </c>
      <c r="J467" s="68" t="str">
        <f>IFERROR(VLOOKUP($B467,APガラス性能一覧!$A$2:$M$6097,9,0),"")</f>
        <v/>
      </c>
      <c r="K467" s="68" t="str">
        <f>IFERROR(VLOOKUP($B467,APガラス性能一覧!$A$2:$M$6097,10,0),"")</f>
        <v/>
      </c>
      <c r="L467" s="68" t="str">
        <f>IFERROR(VLOOKUP($B467,APガラス性能一覧!$A$2:$M$6097,11,0),"")</f>
        <v/>
      </c>
      <c r="M467" s="68" t="str">
        <f>IFERROR(VLOOKUP($B467,APガラス性能一覧!$A$2:$M$6097,12,0),"")</f>
        <v/>
      </c>
      <c r="N467" s="68" t="str">
        <f>IFERROR(VLOOKUP($B467,APガラス性能一覧!$A$2:$M$6097,13,0),"")</f>
        <v/>
      </c>
    </row>
    <row r="468" spans="2:14" x14ac:dyDescent="0.4">
      <c r="B468" s="68" t="str">
        <f>IF($D$2="","",IF($E$2=0.65,IFERROR(IF(INDEX(APガラス性能一覧!A:A,MATCH(ROW(B462),APガラス性能一覧!$O:$O,0))="","",INDEX(APガラス性能一覧!A:A,MATCH(ROW(B462),APガラス性能一覧!$O:$O,0))),""),IFERROR(IF(INDEX(APガラス性能一覧!A:A,MATCH(ROW(B462),APガラス性能一覧!$N:$N,0))="","",INDEX(APガラス性能一覧!A:A,MATCH(ROW(B462),APガラス性能一覧!$N:$N,0))),"")))</f>
        <v/>
      </c>
      <c r="C468" s="68" t="str">
        <f>IFERROR(VLOOKUP($B468,APガラス性能一覧!$A$2:$M$6097,2,0),"")</f>
        <v/>
      </c>
      <c r="D468" s="68" t="str">
        <f>IFERROR(VLOOKUP($B468,APガラス性能一覧!$A$2:$M$6097,3,0),"")</f>
        <v/>
      </c>
      <c r="E468" s="68" t="str">
        <f>IFERROR(VLOOKUP($B468,APガラス性能一覧!$A$2:$M$6097,4,0),"")</f>
        <v/>
      </c>
      <c r="F468" s="68" t="str">
        <f>IFERROR(VLOOKUP($B468,APガラス性能一覧!$A$2:$M$6097,5,0),"")</f>
        <v/>
      </c>
      <c r="G468" s="68" t="str">
        <f>IFERROR(VLOOKUP($B468,APガラス性能一覧!$A$2:$M$6097,6,0),"")</f>
        <v/>
      </c>
      <c r="H468" s="68" t="str">
        <f>IFERROR(VLOOKUP($B468,APガラス性能一覧!$A$2:$M$6097,7,0),"")</f>
        <v/>
      </c>
      <c r="I468" s="68" t="str">
        <f>IFERROR(VLOOKUP($B468,APガラス性能一覧!$A$2:$M$6097,8,0),"")</f>
        <v/>
      </c>
      <c r="J468" s="68" t="str">
        <f>IFERROR(VLOOKUP($B468,APガラス性能一覧!$A$2:$M$6097,9,0),"")</f>
        <v/>
      </c>
      <c r="K468" s="68" t="str">
        <f>IFERROR(VLOOKUP($B468,APガラス性能一覧!$A$2:$M$6097,10,0),"")</f>
        <v/>
      </c>
      <c r="L468" s="68" t="str">
        <f>IFERROR(VLOOKUP($B468,APガラス性能一覧!$A$2:$M$6097,11,0),"")</f>
        <v/>
      </c>
      <c r="M468" s="68" t="str">
        <f>IFERROR(VLOOKUP($B468,APガラス性能一覧!$A$2:$M$6097,12,0),"")</f>
        <v/>
      </c>
      <c r="N468" s="68" t="str">
        <f>IFERROR(VLOOKUP($B468,APガラス性能一覧!$A$2:$M$6097,13,0),"")</f>
        <v/>
      </c>
    </row>
    <row r="469" spans="2:14" x14ac:dyDescent="0.4">
      <c r="B469" s="68" t="str">
        <f>IF($D$2="","",IF($E$2=0.65,IFERROR(IF(INDEX(APガラス性能一覧!A:A,MATCH(ROW(B463),APガラス性能一覧!$O:$O,0))="","",INDEX(APガラス性能一覧!A:A,MATCH(ROW(B463),APガラス性能一覧!$O:$O,0))),""),IFERROR(IF(INDEX(APガラス性能一覧!A:A,MATCH(ROW(B463),APガラス性能一覧!$N:$N,0))="","",INDEX(APガラス性能一覧!A:A,MATCH(ROW(B463),APガラス性能一覧!$N:$N,0))),"")))</f>
        <v/>
      </c>
      <c r="C469" s="68" t="str">
        <f>IFERROR(VLOOKUP($B469,APガラス性能一覧!$A$2:$M$6097,2,0),"")</f>
        <v/>
      </c>
      <c r="D469" s="68" t="str">
        <f>IFERROR(VLOOKUP($B469,APガラス性能一覧!$A$2:$M$6097,3,0),"")</f>
        <v/>
      </c>
      <c r="E469" s="68" t="str">
        <f>IFERROR(VLOOKUP($B469,APガラス性能一覧!$A$2:$M$6097,4,0),"")</f>
        <v/>
      </c>
      <c r="F469" s="68" t="str">
        <f>IFERROR(VLOOKUP($B469,APガラス性能一覧!$A$2:$M$6097,5,0),"")</f>
        <v/>
      </c>
      <c r="G469" s="68" t="str">
        <f>IFERROR(VLOOKUP($B469,APガラス性能一覧!$A$2:$M$6097,6,0),"")</f>
        <v/>
      </c>
      <c r="H469" s="68" t="str">
        <f>IFERROR(VLOOKUP($B469,APガラス性能一覧!$A$2:$M$6097,7,0),"")</f>
        <v/>
      </c>
      <c r="I469" s="68" t="str">
        <f>IFERROR(VLOOKUP($B469,APガラス性能一覧!$A$2:$M$6097,8,0),"")</f>
        <v/>
      </c>
      <c r="J469" s="68" t="str">
        <f>IFERROR(VLOOKUP($B469,APガラス性能一覧!$A$2:$M$6097,9,0),"")</f>
        <v/>
      </c>
      <c r="K469" s="68" t="str">
        <f>IFERROR(VLOOKUP($B469,APガラス性能一覧!$A$2:$M$6097,10,0),"")</f>
        <v/>
      </c>
      <c r="L469" s="68" t="str">
        <f>IFERROR(VLOOKUP($B469,APガラス性能一覧!$A$2:$M$6097,11,0),"")</f>
        <v/>
      </c>
      <c r="M469" s="68" t="str">
        <f>IFERROR(VLOOKUP($B469,APガラス性能一覧!$A$2:$M$6097,12,0),"")</f>
        <v/>
      </c>
      <c r="N469" s="68" t="str">
        <f>IFERROR(VLOOKUP($B469,APガラス性能一覧!$A$2:$M$6097,13,0),"")</f>
        <v/>
      </c>
    </row>
    <row r="470" spans="2:14" x14ac:dyDescent="0.4">
      <c r="B470" s="68" t="str">
        <f>IF($D$2="","",IF($E$2=0.65,IFERROR(IF(INDEX(APガラス性能一覧!A:A,MATCH(ROW(B464),APガラス性能一覧!$O:$O,0))="","",INDEX(APガラス性能一覧!A:A,MATCH(ROW(B464),APガラス性能一覧!$O:$O,0))),""),IFERROR(IF(INDEX(APガラス性能一覧!A:A,MATCH(ROW(B464),APガラス性能一覧!$N:$N,0))="","",INDEX(APガラス性能一覧!A:A,MATCH(ROW(B464),APガラス性能一覧!$N:$N,0))),"")))</f>
        <v/>
      </c>
      <c r="C470" s="68" t="str">
        <f>IFERROR(VLOOKUP($B470,APガラス性能一覧!$A$2:$M$6097,2,0),"")</f>
        <v/>
      </c>
      <c r="D470" s="68" t="str">
        <f>IFERROR(VLOOKUP($B470,APガラス性能一覧!$A$2:$M$6097,3,0),"")</f>
        <v/>
      </c>
      <c r="E470" s="68" t="str">
        <f>IFERROR(VLOOKUP($B470,APガラス性能一覧!$A$2:$M$6097,4,0),"")</f>
        <v/>
      </c>
      <c r="F470" s="68" t="str">
        <f>IFERROR(VLOOKUP($B470,APガラス性能一覧!$A$2:$M$6097,5,0),"")</f>
        <v/>
      </c>
      <c r="G470" s="68" t="str">
        <f>IFERROR(VLOOKUP($B470,APガラス性能一覧!$A$2:$M$6097,6,0),"")</f>
        <v/>
      </c>
      <c r="H470" s="68" t="str">
        <f>IFERROR(VLOOKUP($B470,APガラス性能一覧!$A$2:$M$6097,7,0),"")</f>
        <v/>
      </c>
      <c r="I470" s="68" t="str">
        <f>IFERROR(VLOOKUP($B470,APガラス性能一覧!$A$2:$M$6097,8,0),"")</f>
        <v/>
      </c>
      <c r="J470" s="68" t="str">
        <f>IFERROR(VLOOKUP($B470,APガラス性能一覧!$A$2:$M$6097,9,0),"")</f>
        <v/>
      </c>
      <c r="K470" s="68" t="str">
        <f>IFERROR(VLOOKUP($B470,APガラス性能一覧!$A$2:$M$6097,10,0),"")</f>
        <v/>
      </c>
      <c r="L470" s="68" t="str">
        <f>IFERROR(VLOOKUP($B470,APガラス性能一覧!$A$2:$M$6097,11,0),"")</f>
        <v/>
      </c>
      <c r="M470" s="68" t="str">
        <f>IFERROR(VLOOKUP($B470,APガラス性能一覧!$A$2:$M$6097,12,0),"")</f>
        <v/>
      </c>
      <c r="N470" s="68" t="str">
        <f>IFERROR(VLOOKUP($B470,APガラス性能一覧!$A$2:$M$6097,13,0),"")</f>
        <v/>
      </c>
    </row>
    <row r="471" spans="2:14" x14ac:dyDescent="0.4">
      <c r="B471" s="68" t="str">
        <f>IF($D$2="","",IF($E$2=0.65,IFERROR(IF(INDEX(APガラス性能一覧!A:A,MATCH(ROW(B465),APガラス性能一覧!$O:$O,0))="","",INDEX(APガラス性能一覧!A:A,MATCH(ROW(B465),APガラス性能一覧!$O:$O,0))),""),IFERROR(IF(INDEX(APガラス性能一覧!A:A,MATCH(ROW(B465),APガラス性能一覧!$N:$N,0))="","",INDEX(APガラス性能一覧!A:A,MATCH(ROW(B465),APガラス性能一覧!$N:$N,0))),"")))</f>
        <v/>
      </c>
      <c r="C471" s="68" t="str">
        <f>IFERROR(VLOOKUP($B471,APガラス性能一覧!$A$2:$M$6097,2,0),"")</f>
        <v/>
      </c>
      <c r="D471" s="68" t="str">
        <f>IFERROR(VLOOKUP($B471,APガラス性能一覧!$A$2:$M$6097,3,0),"")</f>
        <v/>
      </c>
      <c r="E471" s="68" t="str">
        <f>IFERROR(VLOOKUP($B471,APガラス性能一覧!$A$2:$M$6097,4,0),"")</f>
        <v/>
      </c>
      <c r="F471" s="68" t="str">
        <f>IFERROR(VLOOKUP($B471,APガラス性能一覧!$A$2:$M$6097,5,0),"")</f>
        <v/>
      </c>
      <c r="G471" s="68" t="str">
        <f>IFERROR(VLOOKUP($B471,APガラス性能一覧!$A$2:$M$6097,6,0),"")</f>
        <v/>
      </c>
      <c r="H471" s="68" t="str">
        <f>IFERROR(VLOOKUP($B471,APガラス性能一覧!$A$2:$M$6097,7,0),"")</f>
        <v/>
      </c>
      <c r="I471" s="68" t="str">
        <f>IFERROR(VLOOKUP($B471,APガラス性能一覧!$A$2:$M$6097,8,0),"")</f>
        <v/>
      </c>
      <c r="J471" s="68" t="str">
        <f>IFERROR(VLOOKUP($B471,APガラス性能一覧!$A$2:$M$6097,9,0),"")</f>
        <v/>
      </c>
      <c r="K471" s="68" t="str">
        <f>IFERROR(VLOOKUP($B471,APガラス性能一覧!$A$2:$M$6097,10,0),"")</f>
        <v/>
      </c>
      <c r="L471" s="68" t="str">
        <f>IFERROR(VLOOKUP($B471,APガラス性能一覧!$A$2:$M$6097,11,0),"")</f>
        <v/>
      </c>
      <c r="M471" s="68" t="str">
        <f>IFERROR(VLOOKUP($B471,APガラス性能一覧!$A$2:$M$6097,12,0),"")</f>
        <v/>
      </c>
      <c r="N471" s="68" t="str">
        <f>IFERROR(VLOOKUP($B471,APガラス性能一覧!$A$2:$M$6097,13,0),"")</f>
        <v/>
      </c>
    </row>
    <row r="472" spans="2:14" x14ac:dyDescent="0.4">
      <c r="B472" s="68" t="str">
        <f>IF($D$2="","",IF($E$2=0.65,IFERROR(IF(INDEX(APガラス性能一覧!A:A,MATCH(ROW(B466),APガラス性能一覧!$O:$O,0))="","",INDEX(APガラス性能一覧!A:A,MATCH(ROW(B466),APガラス性能一覧!$O:$O,0))),""),IFERROR(IF(INDEX(APガラス性能一覧!A:A,MATCH(ROW(B466),APガラス性能一覧!$N:$N,0))="","",INDEX(APガラス性能一覧!A:A,MATCH(ROW(B466),APガラス性能一覧!$N:$N,0))),"")))</f>
        <v/>
      </c>
      <c r="C472" s="68" t="str">
        <f>IFERROR(VLOOKUP($B472,APガラス性能一覧!$A$2:$M$6097,2,0),"")</f>
        <v/>
      </c>
      <c r="D472" s="68" t="str">
        <f>IFERROR(VLOOKUP($B472,APガラス性能一覧!$A$2:$M$6097,3,0),"")</f>
        <v/>
      </c>
      <c r="E472" s="68" t="str">
        <f>IFERROR(VLOOKUP($B472,APガラス性能一覧!$A$2:$M$6097,4,0),"")</f>
        <v/>
      </c>
      <c r="F472" s="68" t="str">
        <f>IFERROR(VLOOKUP($B472,APガラス性能一覧!$A$2:$M$6097,5,0),"")</f>
        <v/>
      </c>
      <c r="G472" s="68" t="str">
        <f>IFERROR(VLOOKUP($B472,APガラス性能一覧!$A$2:$M$6097,6,0),"")</f>
        <v/>
      </c>
      <c r="H472" s="68" t="str">
        <f>IFERROR(VLOOKUP($B472,APガラス性能一覧!$A$2:$M$6097,7,0),"")</f>
        <v/>
      </c>
      <c r="I472" s="68" t="str">
        <f>IFERROR(VLOOKUP($B472,APガラス性能一覧!$A$2:$M$6097,8,0),"")</f>
        <v/>
      </c>
      <c r="J472" s="68" t="str">
        <f>IFERROR(VLOOKUP($B472,APガラス性能一覧!$A$2:$M$6097,9,0),"")</f>
        <v/>
      </c>
      <c r="K472" s="68" t="str">
        <f>IFERROR(VLOOKUP($B472,APガラス性能一覧!$A$2:$M$6097,10,0),"")</f>
        <v/>
      </c>
      <c r="L472" s="68" t="str">
        <f>IFERROR(VLOOKUP($B472,APガラス性能一覧!$A$2:$M$6097,11,0),"")</f>
        <v/>
      </c>
      <c r="M472" s="68" t="str">
        <f>IFERROR(VLOOKUP($B472,APガラス性能一覧!$A$2:$M$6097,12,0),"")</f>
        <v/>
      </c>
      <c r="N472" s="68" t="str">
        <f>IFERROR(VLOOKUP($B472,APガラス性能一覧!$A$2:$M$6097,13,0),"")</f>
        <v/>
      </c>
    </row>
    <row r="473" spans="2:14" x14ac:dyDescent="0.4">
      <c r="B473" s="68" t="str">
        <f>IF($D$2="","",IF($E$2=0.65,IFERROR(IF(INDEX(APガラス性能一覧!A:A,MATCH(ROW(B467),APガラス性能一覧!$O:$O,0))="","",INDEX(APガラス性能一覧!A:A,MATCH(ROW(B467),APガラス性能一覧!$O:$O,0))),""),IFERROR(IF(INDEX(APガラス性能一覧!A:A,MATCH(ROW(B467),APガラス性能一覧!$N:$N,0))="","",INDEX(APガラス性能一覧!A:A,MATCH(ROW(B467),APガラス性能一覧!$N:$N,0))),"")))</f>
        <v/>
      </c>
      <c r="C473" s="68" t="str">
        <f>IFERROR(VLOOKUP($B473,APガラス性能一覧!$A$2:$M$6097,2,0),"")</f>
        <v/>
      </c>
      <c r="D473" s="68" t="str">
        <f>IFERROR(VLOOKUP($B473,APガラス性能一覧!$A$2:$M$6097,3,0),"")</f>
        <v/>
      </c>
      <c r="E473" s="68" t="str">
        <f>IFERROR(VLOOKUP($B473,APガラス性能一覧!$A$2:$M$6097,4,0),"")</f>
        <v/>
      </c>
      <c r="F473" s="68" t="str">
        <f>IFERROR(VLOOKUP($B473,APガラス性能一覧!$A$2:$M$6097,5,0),"")</f>
        <v/>
      </c>
      <c r="G473" s="68" t="str">
        <f>IFERROR(VLOOKUP($B473,APガラス性能一覧!$A$2:$M$6097,6,0),"")</f>
        <v/>
      </c>
      <c r="H473" s="68" t="str">
        <f>IFERROR(VLOOKUP($B473,APガラス性能一覧!$A$2:$M$6097,7,0),"")</f>
        <v/>
      </c>
      <c r="I473" s="68" t="str">
        <f>IFERROR(VLOOKUP($B473,APガラス性能一覧!$A$2:$M$6097,8,0),"")</f>
        <v/>
      </c>
      <c r="J473" s="68" t="str">
        <f>IFERROR(VLOOKUP($B473,APガラス性能一覧!$A$2:$M$6097,9,0),"")</f>
        <v/>
      </c>
      <c r="K473" s="68" t="str">
        <f>IFERROR(VLOOKUP($B473,APガラス性能一覧!$A$2:$M$6097,10,0),"")</f>
        <v/>
      </c>
      <c r="L473" s="68" t="str">
        <f>IFERROR(VLOOKUP($B473,APガラス性能一覧!$A$2:$M$6097,11,0),"")</f>
        <v/>
      </c>
      <c r="M473" s="68" t="str">
        <f>IFERROR(VLOOKUP($B473,APガラス性能一覧!$A$2:$M$6097,12,0),"")</f>
        <v/>
      </c>
      <c r="N473" s="68" t="str">
        <f>IFERROR(VLOOKUP($B473,APガラス性能一覧!$A$2:$M$6097,13,0),"")</f>
        <v/>
      </c>
    </row>
    <row r="474" spans="2:14" x14ac:dyDescent="0.4">
      <c r="B474" s="68" t="str">
        <f>IF($D$2="","",IF($E$2=0.65,IFERROR(IF(INDEX(APガラス性能一覧!A:A,MATCH(ROW(B468),APガラス性能一覧!$O:$O,0))="","",INDEX(APガラス性能一覧!A:A,MATCH(ROW(B468),APガラス性能一覧!$O:$O,0))),""),IFERROR(IF(INDEX(APガラス性能一覧!A:A,MATCH(ROW(B468),APガラス性能一覧!$N:$N,0))="","",INDEX(APガラス性能一覧!A:A,MATCH(ROW(B468),APガラス性能一覧!$N:$N,0))),"")))</f>
        <v/>
      </c>
      <c r="C474" s="68" t="str">
        <f>IFERROR(VLOOKUP($B474,APガラス性能一覧!$A$2:$M$6097,2,0),"")</f>
        <v/>
      </c>
      <c r="D474" s="68" t="str">
        <f>IFERROR(VLOOKUP($B474,APガラス性能一覧!$A$2:$M$6097,3,0),"")</f>
        <v/>
      </c>
      <c r="E474" s="68" t="str">
        <f>IFERROR(VLOOKUP($B474,APガラス性能一覧!$A$2:$M$6097,4,0),"")</f>
        <v/>
      </c>
      <c r="F474" s="68" t="str">
        <f>IFERROR(VLOOKUP($B474,APガラス性能一覧!$A$2:$M$6097,5,0),"")</f>
        <v/>
      </c>
      <c r="G474" s="68" t="str">
        <f>IFERROR(VLOOKUP($B474,APガラス性能一覧!$A$2:$M$6097,6,0),"")</f>
        <v/>
      </c>
      <c r="H474" s="68" t="str">
        <f>IFERROR(VLOOKUP($B474,APガラス性能一覧!$A$2:$M$6097,7,0),"")</f>
        <v/>
      </c>
      <c r="I474" s="68" t="str">
        <f>IFERROR(VLOOKUP($B474,APガラス性能一覧!$A$2:$M$6097,8,0),"")</f>
        <v/>
      </c>
      <c r="J474" s="68" t="str">
        <f>IFERROR(VLOOKUP($B474,APガラス性能一覧!$A$2:$M$6097,9,0),"")</f>
        <v/>
      </c>
      <c r="K474" s="68" t="str">
        <f>IFERROR(VLOOKUP($B474,APガラス性能一覧!$A$2:$M$6097,10,0),"")</f>
        <v/>
      </c>
      <c r="L474" s="68" t="str">
        <f>IFERROR(VLOOKUP($B474,APガラス性能一覧!$A$2:$M$6097,11,0),"")</f>
        <v/>
      </c>
      <c r="M474" s="68" t="str">
        <f>IFERROR(VLOOKUP($B474,APガラス性能一覧!$A$2:$M$6097,12,0),"")</f>
        <v/>
      </c>
      <c r="N474" s="68" t="str">
        <f>IFERROR(VLOOKUP($B474,APガラス性能一覧!$A$2:$M$6097,13,0),"")</f>
        <v/>
      </c>
    </row>
    <row r="475" spans="2:14" x14ac:dyDescent="0.4">
      <c r="B475" s="68" t="str">
        <f>IF($D$2="","",IF($E$2=0.65,IFERROR(IF(INDEX(APガラス性能一覧!A:A,MATCH(ROW(B469),APガラス性能一覧!$O:$O,0))="","",INDEX(APガラス性能一覧!A:A,MATCH(ROW(B469),APガラス性能一覧!$O:$O,0))),""),IFERROR(IF(INDEX(APガラス性能一覧!A:A,MATCH(ROW(B469),APガラス性能一覧!$N:$N,0))="","",INDEX(APガラス性能一覧!A:A,MATCH(ROW(B469),APガラス性能一覧!$N:$N,0))),"")))</f>
        <v/>
      </c>
      <c r="C475" s="68" t="str">
        <f>IFERROR(VLOOKUP($B475,APガラス性能一覧!$A$2:$M$6097,2,0),"")</f>
        <v/>
      </c>
      <c r="D475" s="68" t="str">
        <f>IFERROR(VLOOKUP($B475,APガラス性能一覧!$A$2:$M$6097,3,0),"")</f>
        <v/>
      </c>
      <c r="E475" s="68" t="str">
        <f>IFERROR(VLOOKUP($B475,APガラス性能一覧!$A$2:$M$6097,4,0),"")</f>
        <v/>
      </c>
      <c r="F475" s="68" t="str">
        <f>IFERROR(VLOOKUP($B475,APガラス性能一覧!$A$2:$M$6097,5,0),"")</f>
        <v/>
      </c>
      <c r="G475" s="68" t="str">
        <f>IFERROR(VLOOKUP($B475,APガラス性能一覧!$A$2:$M$6097,6,0),"")</f>
        <v/>
      </c>
      <c r="H475" s="68" t="str">
        <f>IFERROR(VLOOKUP($B475,APガラス性能一覧!$A$2:$M$6097,7,0),"")</f>
        <v/>
      </c>
      <c r="I475" s="68" t="str">
        <f>IFERROR(VLOOKUP($B475,APガラス性能一覧!$A$2:$M$6097,8,0),"")</f>
        <v/>
      </c>
      <c r="J475" s="68" t="str">
        <f>IFERROR(VLOOKUP($B475,APガラス性能一覧!$A$2:$M$6097,9,0),"")</f>
        <v/>
      </c>
      <c r="K475" s="68" t="str">
        <f>IFERROR(VLOOKUP($B475,APガラス性能一覧!$A$2:$M$6097,10,0),"")</f>
        <v/>
      </c>
      <c r="L475" s="68" t="str">
        <f>IFERROR(VLOOKUP($B475,APガラス性能一覧!$A$2:$M$6097,11,0),"")</f>
        <v/>
      </c>
      <c r="M475" s="68" t="str">
        <f>IFERROR(VLOOKUP($B475,APガラス性能一覧!$A$2:$M$6097,12,0),"")</f>
        <v/>
      </c>
      <c r="N475" s="68" t="str">
        <f>IFERROR(VLOOKUP($B475,APガラス性能一覧!$A$2:$M$6097,13,0),"")</f>
        <v/>
      </c>
    </row>
    <row r="476" spans="2:14" x14ac:dyDescent="0.4">
      <c r="B476" s="68" t="str">
        <f>IF($D$2="","",IF($E$2=0.65,IFERROR(IF(INDEX(APガラス性能一覧!A:A,MATCH(ROW(B470),APガラス性能一覧!$O:$O,0))="","",INDEX(APガラス性能一覧!A:A,MATCH(ROW(B470),APガラス性能一覧!$O:$O,0))),""),IFERROR(IF(INDEX(APガラス性能一覧!A:A,MATCH(ROW(B470),APガラス性能一覧!$N:$N,0))="","",INDEX(APガラス性能一覧!A:A,MATCH(ROW(B470),APガラス性能一覧!$N:$N,0))),"")))</f>
        <v/>
      </c>
      <c r="C476" s="68" t="str">
        <f>IFERROR(VLOOKUP($B476,APガラス性能一覧!$A$2:$M$6097,2,0),"")</f>
        <v/>
      </c>
      <c r="D476" s="68" t="str">
        <f>IFERROR(VLOOKUP($B476,APガラス性能一覧!$A$2:$M$6097,3,0),"")</f>
        <v/>
      </c>
      <c r="E476" s="68" t="str">
        <f>IFERROR(VLOOKUP($B476,APガラス性能一覧!$A$2:$M$6097,4,0),"")</f>
        <v/>
      </c>
      <c r="F476" s="68" t="str">
        <f>IFERROR(VLOOKUP($B476,APガラス性能一覧!$A$2:$M$6097,5,0),"")</f>
        <v/>
      </c>
      <c r="G476" s="68" t="str">
        <f>IFERROR(VLOOKUP($B476,APガラス性能一覧!$A$2:$M$6097,6,0),"")</f>
        <v/>
      </c>
      <c r="H476" s="68" t="str">
        <f>IFERROR(VLOOKUP($B476,APガラス性能一覧!$A$2:$M$6097,7,0),"")</f>
        <v/>
      </c>
      <c r="I476" s="68" t="str">
        <f>IFERROR(VLOOKUP($B476,APガラス性能一覧!$A$2:$M$6097,8,0),"")</f>
        <v/>
      </c>
      <c r="J476" s="68" t="str">
        <f>IFERROR(VLOOKUP($B476,APガラス性能一覧!$A$2:$M$6097,9,0),"")</f>
        <v/>
      </c>
      <c r="K476" s="68" t="str">
        <f>IFERROR(VLOOKUP($B476,APガラス性能一覧!$A$2:$M$6097,10,0),"")</f>
        <v/>
      </c>
      <c r="L476" s="68" t="str">
        <f>IFERROR(VLOOKUP($B476,APガラス性能一覧!$A$2:$M$6097,11,0),"")</f>
        <v/>
      </c>
      <c r="M476" s="68" t="str">
        <f>IFERROR(VLOOKUP($B476,APガラス性能一覧!$A$2:$M$6097,12,0),"")</f>
        <v/>
      </c>
      <c r="N476" s="68" t="str">
        <f>IFERROR(VLOOKUP($B476,APガラス性能一覧!$A$2:$M$6097,13,0),"")</f>
        <v/>
      </c>
    </row>
    <row r="477" spans="2:14" x14ac:dyDescent="0.4">
      <c r="B477" s="68" t="str">
        <f>IF($D$2="","",IF($E$2=0.65,IFERROR(IF(INDEX(APガラス性能一覧!A:A,MATCH(ROW(B471),APガラス性能一覧!$O:$O,0))="","",INDEX(APガラス性能一覧!A:A,MATCH(ROW(B471),APガラス性能一覧!$O:$O,0))),""),IFERROR(IF(INDEX(APガラス性能一覧!A:A,MATCH(ROW(B471),APガラス性能一覧!$N:$N,0))="","",INDEX(APガラス性能一覧!A:A,MATCH(ROW(B471),APガラス性能一覧!$N:$N,0))),"")))</f>
        <v/>
      </c>
      <c r="C477" s="68" t="str">
        <f>IFERROR(VLOOKUP($B477,APガラス性能一覧!$A$2:$M$6097,2,0),"")</f>
        <v/>
      </c>
      <c r="D477" s="68" t="str">
        <f>IFERROR(VLOOKUP($B477,APガラス性能一覧!$A$2:$M$6097,3,0),"")</f>
        <v/>
      </c>
      <c r="E477" s="68" t="str">
        <f>IFERROR(VLOOKUP($B477,APガラス性能一覧!$A$2:$M$6097,4,0),"")</f>
        <v/>
      </c>
      <c r="F477" s="68" t="str">
        <f>IFERROR(VLOOKUP($B477,APガラス性能一覧!$A$2:$M$6097,5,0),"")</f>
        <v/>
      </c>
      <c r="G477" s="68" t="str">
        <f>IFERROR(VLOOKUP($B477,APガラス性能一覧!$A$2:$M$6097,6,0),"")</f>
        <v/>
      </c>
      <c r="H477" s="68" t="str">
        <f>IFERROR(VLOOKUP($B477,APガラス性能一覧!$A$2:$M$6097,7,0),"")</f>
        <v/>
      </c>
      <c r="I477" s="68" t="str">
        <f>IFERROR(VLOOKUP($B477,APガラス性能一覧!$A$2:$M$6097,8,0),"")</f>
        <v/>
      </c>
      <c r="J477" s="68" t="str">
        <f>IFERROR(VLOOKUP($B477,APガラス性能一覧!$A$2:$M$6097,9,0),"")</f>
        <v/>
      </c>
      <c r="K477" s="68" t="str">
        <f>IFERROR(VLOOKUP($B477,APガラス性能一覧!$A$2:$M$6097,10,0),"")</f>
        <v/>
      </c>
      <c r="L477" s="68" t="str">
        <f>IFERROR(VLOOKUP($B477,APガラス性能一覧!$A$2:$M$6097,11,0),"")</f>
        <v/>
      </c>
      <c r="M477" s="68" t="str">
        <f>IFERROR(VLOOKUP($B477,APガラス性能一覧!$A$2:$M$6097,12,0),"")</f>
        <v/>
      </c>
      <c r="N477" s="68" t="str">
        <f>IFERROR(VLOOKUP($B477,APガラス性能一覧!$A$2:$M$6097,13,0),"")</f>
        <v/>
      </c>
    </row>
    <row r="478" spans="2:14" x14ac:dyDescent="0.4">
      <c r="B478" s="68" t="str">
        <f>IF($D$2="","",IF($E$2=0.65,IFERROR(IF(INDEX(APガラス性能一覧!A:A,MATCH(ROW(B472),APガラス性能一覧!$O:$O,0))="","",INDEX(APガラス性能一覧!A:A,MATCH(ROW(B472),APガラス性能一覧!$O:$O,0))),""),IFERROR(IF(INDEX(APガラス性能一覧!A:A,MATCH(ROW(B472),APガラス性能一覧!$N:$N,0))="","",INDEX(APガラス性能一覧!A:A,MATCH(ROW(B472),APガラス性能一覧!$N:$N,0))),"")))</f>
        <v/>
      </c>
      <c r="C478" s="68" t="str">
        <f>IFERROR(VLOOKUP($B478,APガラス性能一覧!$A$2:$M$6097,2,0),"")</f>
        <v/>
      </c>
      <c r="D478" s="68" t="str">
        <f>IFERROR(VLOOKUP($B478,APガラス性能一覧!$A$2:$M$6097,3,0),"")</f>
        <v/>
      </c>
      <c r="E478" s="68" t="str">
        <f>IFERROR(VLOOKUP($B478,APガラス性能一覧!$A$2:$M$6097,4,0),"")</f>
        <v/>
      </c>
      <c r="F478" s="68" t="str">
        <f>IFERROR(VLOOKUP($B478,APガラス性能一覧!$A$2:$M$6097,5,0),"")</f>
        <v/>
      </c>
      <c r="G478" s="68" t="str">
        <f>IFERROR(VLOOKUP($B478,APガラス性能一覧!$A$2:$M$6097,6,0),"")</f>
        <v/>
      </c>
      <c r="H478" s="68" t="str">
        <f>IFERROR(VLOOKUP($B478,APガラス性能一覧!$A$2:$M$6097,7,0),"")</f>
        <v/>
      </c>
      <c r="I478" s="68" t="str">
        <f>IFERROR(VLOOKUP($B478,APガラス性能一覧!$A$2:$M$6097,8,0),"")</f>
        <v/>
      </c>
      <c r="J478" s="68" t="str">
        <f>IFERROR(VLOOKUP($B478,APガラス性能一覧!$A$2:$M$6097,9,0),"")</f>
        <v/>
      </c>
      <c r="K478" s="68" t="str">
        <f>IFERROR(VLOOKUP($B478,APガラス性能一覧!$A$2:$M$6097,10,0),"")</f>
        <v/>
      </c>
      <c r="L478" s="68" t="str">
        <f>IFERROR(VLOOKUP($B478,APガラス性能一覧!$A$2:$M$6097,11,0),"")</f>
        <v/>
      </c>
      <c r="M478" s="68" t="str">
        <f>IFERROR(VLOOKUP($B478,APガラス性能一覧!$A$2:$M$6097,12,0),"")</f>
        <v/>
      </c>
      <c r="N478" s="68" t="str">
        <f>IFERROR(VLOOKUP($B478,APガラス性能一覧!$A$2:$M$6097,13,0),"")</f>
        <v/>
      </c>
    </row>
    <row r="479" spans="2:14" x14ac:dyDescent="0.4">
      <c r="B479" s="68" t="str">
        <f>IF($D$2="","",IF($E$2=0.65,IFERROR(IF(INDEX(APガラス性能一覧!A:A,MATCH(ROW(B473),APガラス性能一覧!$O:$O,0))="","",INDEX(APガラス性能一覧!A:A,MATCH(ROW(B473),APガラス性能一覧!$O:$O,0))),""),IFERROR(IF(INDEX(APガラス性能一覧!A:A,MATCH(ROW(B473),APガラス性能一覧!$N:$N,0))="","",INDEX(APガラス性能一覧!A:A,MATCH(ROW(B473),APガラス性能一覧!$N:$N,0))),"")))</f>
        <v/>
      </c>
      <c r="C479" s="68" t="str">
        <f>IFERROR(VLOOKUP($B479,APガラス性能一覧!$A$2:$M$6097,2,0),"")</f>
        <v/>
      </c>
      <c r="D479" s="68" t="str">
        <f>IFERROR(VLOOKUP($B479,APガラス性能一覧!$A$2:$M$6097,3,0),"")</f>
        <v/>
      </c>
      <c r="E479" s="68" t="str">
        <f>IFERROR(VLOOKUP($B479,APガラス性能一覧!$A$2:$M$6097,4,0),"")</f>
        <v/>
      </c>
      <c r="F479" s="68" t="str">
        <f>IFERROR(VLOOKUP($B479,APガラス性能一覧!$A$2:$M$6097,5,0),"")</f>
        <v/>
      </c>
      <c r="G479" s="68" t="str">
        <f>IFERROR(VLOOKUP($B479,APガラス性能一覧!$A$2:$M$6097,6,0),"")</f>
        <v/>
      </c>
      <c r="H479" s="68" t="str">
        <f>IFERROR(VLOOKUP($B479,APガラス性能一覧!$A$2:$M$6097,7,0),"")</f>
        <v/>
      </c>
      <c r="I479" s="68" t="str">
        <f>IFERROR(VLOOKUP($B479,APガラス性能一覧!$A$2:$M$6097,8,0),"")</f>
        <v/>
      </c>
      <c r="J479" s="68" t="str">
        <f>IFERROR(VLOOKUP($B479,APガラス性能一覧!$A$2:$M$6097,9,0),"")</f>
        <v/>
      </c>
      <c r="K479" s="68" t="str">
        <f>IFERROR(VLOOKUP($B479,APガラス性能一覧!$A$2:$M$6097,10,0),"")</f>
        <v/>
      </c>
      <c r="L479" s="68" t="str">
        <f>IFERROR(VLOOKUP($B479,APガラス性能一覧!$A$2:$M$6097,11,0),"")</f>
        <v/>
      </c>
      <c r="M479" s="68" t="str">
        <f>IFERROR(VLOOKUP($B479,APガラス性能一覧!$A$2:$M$6097,12,0),"")</f>
        <v/>
      </c>
      <c r="N479" s="68" t="str">
        <f>IFERROR(VLOOKUP($B479,APガラス性能一覧!$A$2:$M$6097,13,0),"")</f>
        <v/>
      </c>
    </row>
    <row r="480" spans="2:14" x14ac:dyDescent="0.4">
      <c r="B480" s="68" t="str">
        <f>IF($D$2="","",IF($E$2=0.65,IFERROR(IF(INDEX(APガラス性能一覧!A:A,MATCH(ROW(B474),APガラス性能一覧!$O:$O,0))="","",INDEX(APガラス性能一覧!A:A,MATCH(ROW(B474),APガラス性能一覧!$O:$O,0))),""),IFERROR(IF(INDEX(APガラス性能一覧!A:A,MATCH(ROW(B474),APガラス性能一覧!$N:$N,0))="","",INDEX(APガラス性能一覧!A:A,MATCH(ROW(B474),APガラス性能一覧!$N:$N,0))),"")))</f>
        <v/>
      </c>
      <c r="C480" s="68" t="str">
        <f>IFERROR(VLOOKUP($B480,APガラス性能一覧!$A$2:$M$6097,2,0),"")</f>
        <v/>
      </c>
      <c r="D480" s="68" t="str">
        <f>IFERROR(VLOOKUP($B480,APガラス性能一覧!$A$2:$M$6097,3,0),"")</f>
        <v/>
      </c>
      <c r="E480" s="68" t="str">
        <f>IFERROR(VLOOKUP($B480,APガラス性能一覧!$A$2:$M$6097,4,0),"")</f>
        <v/>
      </c>
      <c r="F480" s="68" t="str">
        <f>IFERROR(VLOOKUP($B480,APガラス性能一覧!$A$2:$M$6097,5,0),"")</f>
        <v/>
      </c>
      <c r="G480" s="68" t="str">
        <f>IFERROR(VLOOKUP($B480,APガラス性能一覧!$A$2:$M$6097,6,0),"")</f>
        <v/>
      </c>
      <c r="H480" s="68" t="str">
        <f>IFERROR(VLOOKUP($B480,APガラス性能一覧!$A$2:$M$6097,7,0),"")</f>
        <v/>
      </c>
      <c r="I480" s="68" t="str">
        <f>IFERROR(VLOOKUP($B480,APガラス性能一覧!$A$2:$M$6097,8,0),"")</f>
        <v/>
      </c>
      <c r="J480" s="68" t="str">
        <f>IFERROR(VLOOKUP($B480,APガラス性能一覧!$A$2:$M$6097,9,0),"")</f>
        <v/>
      </c>
      <c r="K480" s="68" t="str">
        <f>IFERROR(VLOOKUP($B480,APガラス性能一覧!$A$2:$M$6097,10,0),"")</f>
        <v/>
      </c>
      <c r="L480" s="68" t="str">
        <f>IFERROR(VLOOKUP($B480,APガラス性能一覧!$A$2:$M$6097,11,0),"")</f>
        <v/>
      </c>
      <c r="M480" s="68" t="str">
        <f>IFERROR(VLOOKUP($B480,APガラス性能一覧!$A$2:$M$6097,12,0),"")</f>
        <v/>
      </c>
      <c r="N480" s="68" t="str">
        <f>IFERROR(VLOOKUP($B480,APガラス性能一覧!$A$2:$M$6097,13,0),"")</f>
        <v/>
      </c>
    </row>
    <row r="481" spans="2:14" x14ac:dyDescent="0.4">
      <c r="B481" s="68" t="str">
        <f>IF($D$2="","",IF($E$2=0.65,IFERROR(IF(INDEX(APガラス性能一覧!A:A,MATCH(ROW(B475),APガラス性能一覧!$O:$O,0))="","",INDEX(APガラス性能一覧!A:A,MATCH(ROW(B475),APガラス性能一覧!$O:$O,0))),""),IFERROR(IF(INDEX(APガラス性能一覧!A:A,MATCH(ROW(B475),APガラス性能一覧!$N:$N,0))="","",INDEX(APガラス性能一覧!A:A,MATCH(ROW(B475),APガラス性能一覧!$N:$N,0))),"")))</f>
        <v/>
      </c>
      <c r="C481" s="68" t="str">
        <f>IFERROR(VLOOKUP($B481,APガラス性能一覧!$A$2:$M$6097,2,0),"")</f>
        <v/>
      </c>
      <c r="D481" s="68" t="str">
        <f>IFERROR(VLOOKUP($B481,APガラス性能一覧!$A$2:$M$6097,3,0),"")</f>
        <v/>
      </c>
      <c r="E481" s="68" t="str">
        <f>IFERROR(VLOOKUP($B481,APガラス性能一覧!$A$2:$M$6097,4,0),"")</f>
        <v/>
      </c>
      <c r="F481" s="68" t="str">
        <f>IFERROR(VLOOKUP($B481,APガラス性能一覧!$A$2:$M$6097,5,0),"")</f>
        <v/>
      </c>
      <c r="G481" s="68" t="str">
        <f>IFERROR(VLOOKUP($B481,APガラス性能一覧!$A$2:$M$6097,6,0),"")</f>
        <v/>
      </c>
      <c r="H481" s="68" t="str">
        <f>IFERROR(VLOOKUP($B481,APガラス性能一覧!$A$2:$M$6097,7,0),"")</f>
        <v/>
      </c>
      <c r="I481" s="68" t="str">
        <f>IFERROR(VLOOKUP($B481,APガラス性能一覧!$A$2:$M$6097,8,0),"")</f>
        <v/>
      </c>
      <c r="J481" s="68" t="str">
        <f>IFERROR(VLOOKUP($B481,APガラス性能一覧!$A$2:$M$6097,9,0),"")</f>
        <v/>
      </c>
      <c r="K481" s="68" t="str">
        <f>IFERROR(VLOOKUP($B481,APガラス性能一覧!$A$2:$M$6097,10,0),"")</f>
        <v/>
      </c>
      <c r="L481" s="68" t="str">
        <f>IFERROR(VLOOKUP($B481,APガラス性能一覧!$A$2:$M$6097,11,0),"")</f>
        <v/>
      </c>
      <c r="M481" s="68" t="str">
        <f>IFERROR(VLOOKUP($B481,APガラス性能一覧!$A$2:$M$6097,12,0),"")</f>
        <v/>
      </c>
      <c r="N481" s="68" t="str">
        <f>IFERROR(VLOOKUP($B481,APガラス性能一覧!$A$2:$M$6097,13,0),"")</f>
        <v/>
      </c>
    </row>
    <row r="482" spans="2:14" x14ac:dyDescent="0.4">
      <c r="B482" s="68" t="str">
        <f>IF($D$2="","",IF($E$2=0.65,IFERROR(IF(INDEX(APガラス性能一覧!A:A,MATCH(ROW(B476),APガラス性能一覧!$O:$O,0))="","",INDEX(APガラス性能一覧!A:A,MATCH(ROW(B476),APガラス性能一覧!$O:$O,0))),""),IFERROR(IF(INDEX(APガラス性能一覧!A:A,MATCH(ROW(B476),APガラス性能一覧!$N:$N,0))="","",INDEX(APガラス性能一覧!A:A,MATCH(ROW(B476),APガラス性能一覧!$N:$N,0))),"")))</f>
        <v/>
      </c>
      <c r="C482" s="68" t="str">
        <f>IFERROR(VLOOKUP($B482,APガラス性能一覧!$A$2:$M$6097,2,0),"")</f>
        <v/>
      </c>
      <c r="D482" s="68" t="str">
        <f>IFERROR(VLOOKUP($B482,APガラス性能一覧!$A$2:$M$6097,3,0),"")</f>
        <v/>
      </c>
      <c r="E482" s="68" t="str">
        <f>IFERROR(VLOOKUP($B482,APガラス性能一覧!$A$2:$M$6097,4,0),"")</f>
        <v/>
      </c>
      <c r="F482" s="68" t="str">
        <f>IFERROR(VLOOKUP($B482,APガラス性能一覧!$A$2:$M$6097,5,0),"")</f>
        <v/>
      </c>
      <c r="G482" s="68" t="str">
        <f>IFERROR(VLOOKUP($B482,APガラス性能一覧!$A$2:$M$6097,6,0),"")</f>
        <v/>
      </c>
      <c r="H482" s="68" t="str">
        <f>IFERROR(VLOOKUP($B482,APガラス性能一覧!$A$2:$M$6097,7,0),"")</f>
        <v/>
      </c>
      <c r="I482" s="68" t="str">
        <f>IFERROR(VLOOKUP($B482,APガラス性能一覧!$A$2:$M$6097,8,0),"")</f>
        <v/>
      </c>
      <c r="J482" s="68" t="str">
        <f>IFERROR(VLOOKUP($B482,APガラス性能一覧!$A$2:$M$6097,9,0),"")</f>
        <v/>
      </c>
      <c r="K482" s="68" t="str">
        <f>IFERROR(VLOOKUP($B482,APガラス性能一覧!$A$2:$M$6097,10,0),"")</f>
        <v/>
      </c>
      <c r="L482" s="68" t="str">
        <f>IFERROR(VLOOKUP($B482,APガラス性能一覧!$A$2:$M$6097,11,0),"")</f>
        <v/>
      </c>
      <c r="M482" s="68" t="str">
        <f>IFERROR(VLOOKUP($B482,APガラス性能一覧!$A$2:$M$6097,12,0),"")</f>
        <v/>
      </c>
      <c r="N482" s="68" t="str">
        <f>IFERROR(VLOOKUP($B482,APガラス性能一覧!$A$2:$M$6097,13,0),"")</f>
        <v/>
      </c>
    </row>
    <row r="483" spans="2:14" x14ac:dyDescent="0.4">
      <c r="B483" s="68" t="str">
        <f>IF($D$2="","",IF($E$2=0.65,IFERROR(IF(INDEX(APガラス性能一覧!A:A,MATCH(ROW(B477),APガラス性能一覧!$O:$O,0))="","",INDEX(APガラス性能一覧!A:A,MATCH(ROW(B477),APガラス性能一覧!$O:$O,0))),""),IFERROR(IF(INDEX(APガラス性能一覧!A:A,MATCH(ROW(B477),APガラス性能一覧!$N:$N,0))="","",INDEX(APガラス性能一覧!A:A,MATCH(ROW(B477),APガラス性能一覧!$N:$N,0))),"")))</f>
        <v/>
      </c>
      <c r="C483" s="68" t="str">
        <f>IFERROR(VLOOKUP($B483,APガラス性能一覧!$A$2:$M$6097,2,0),"")</f>
        <v/>
      </c>
      <c r="D483" s="68" t="str">
        <f>IFERROR(VLOOKUP($B483,APガラス性能一覧!$A$2:$M$6097,3,0),"")</f>
        <v/>
      </c>
      <c r="E483" s="68" t="str">
        <f>IFERROR(VLOOKUP($B483,APガラス性能一覧!$A$2:$M$6097,4,0),"")</f>
        <v/>
      </c>
      <c r="F483" s="68" t="str">
        <f>IFERROR(VLOOKUP($B483,APガラス性能一覧!$A$2:$M$6097,5,0),"")</f>
        <v/>
      </c>
      <c r="G483" s="68" t="str">
        <f>IFERROR(VLOOKUP($B483,APガラス性能一覧!$A$2:$M$6097,6,0),"")</f>
        <v/>
      </c>
      <c r="H483" s="68" t="str">
        <f>IFERROR(VLOOKUP($B483,APガラス性能一覧!$A$2:$M$6097,7,0),"")</f>
        <v/>
      </c>
      <c r="I483" s="68" t="str">
        <f>IFERROR(VLOOKUP($B483,APガラス性能一覧!$A$2:$M$6097,8,0),"")</f>
        <v/>
      </c>
      <c r="J483" s="68" t="str">
        <f>IFERROR(VLOOKUP($B483,APガラス性能一覧!$A$2:$M$6097,9,0),"")</f>
        <v/>
      </c>
      <c r="K483" s="68" t="str">
        <f>IFERROR(VLOOKUP($B483,APガラス性能一覧!$A$2:$M$6097,10,0),"")</f>
        <v/>
      </c>
      <c r="L483" s="68" t="str">
        <f>IFERROR(VLOOKUP($B483,APガラス性能一覧!$A$2:$M$6097,11,0),"")</f>
        <v/>
      </c>
      <c r="M483" s="68" t="str">
        <f>IFERROR(VLOOKUP($B483,APガラス性能一覧!$A$2:$M$6097,12,0),"")</f>
        <v/>
      </c>
      <c r="N483" s="68" t="str">
        <f>IFERROR(VLOOKUP($B483,APガラス性能一覧!$A$2:$M$6097,13,0),"")</f>
        <v/>
      </c>
    </row>
    <row r="484" spans="2:14" x14ac:dyDescent="0.4">
      <c r="B484" s="68" t="str">
        <f>IF($D$2="","",IF($E$2=0.65,IFERROR(IF(INDEX(APガラス性能一覧!A:A,MATCH(ROW(B478),APガラス性能一覧!$O:$O,0))="","",INDEX(APガラス性能一覧!A:A,MATCH(ROW(B478),APガラス性能一覧!$O:$O,0))),""),IFERROR(IF(INDEX(APガラス性能一覧!A:A,MATCH(ROW(B478),APガラス性能一覧!$N:$N,0))="","",INDEX(APガラス性能一覧!A:A,MATCH(ROW(B478),APガラス性能一覧!$N:$N,0))),"")))</f>
        <v/>
      </c>
      <c r="C484" s="68" t="str">
        <f>IFERROR(VLOOKUP($B484,APガラス性能一覧!$A$2:$M$6097,2,0),"")</f>
        <v/>
      </c>
      <c r="D484" s="68" t="str">
        <f>IFERROR(VLOOKUP($B484,APガラス性能一覧!$A$2:$M$6097,3,0),"")</f>
        <v/>
      </c>
      <c r="E484" s="68" t="str">
        <f>IFERROR(VLOOKUP($B484,APガラス性能一覧!$A$2:$M$6097,4,0),"")</f>
        <v/>
      </c>
      <c r="F484" s="68" t="str">
        <f>IFERROR(VLOOKUP($B484,APガラス性能一覧!$A$2:$M$6097,5,0),"")</f>
        <v/>
      </c>
      <c r="G484" s="68" t="str">
        <f>IFERROR(VLOOKUP($B484,APガラス性能一覧!$A$2:$M$6097,6,0),"")</f>
        <v/>
      </c>
      <c r="H484" s="68" t="str">
        <f>IFERROR(VLOOKUP($B484,APガラス性能一覧!$A$2:$M$6097,7,0),"")</f>
        <v/>
      </c>
      <c r="I484" s="68" t="str">
        <f>IFERROR(VLOOKUP($B484,APガラス性能一覧!$A$2:$M$6097,8,0),"")</f>
        <v/>
      </c>
      <c r="J484" s="68" t="str">
        <f>IFERROR(VLOOKUP($B484,APガラス性能一覧!$A$2:$M$6097,9,0),"")</f>
        <v/>
      </c>
      <c r="K484" s="68" t="str">
        <f>IFERROR(VLOOKUP($B484,APガラス性能一覧!$A$2:$M$6097,10,0),"")</f>
        <v/>
      </c>
      <c r="L484" s="68" t="str">
        <f>IFERROR(VLOOKUP($B484,APガラス性能一覧!$A$2:$M$6097,11,0),"")</f>
        <v/>
      </c>
      <c r="M484" s="68" t="str">
        <f>IFERROR(VLOOKUP($B484,APガラス性能一覧!$A$2:$M$6097,12,0),"")</f>
        <v/>
      </c>
      <c r="N484" s="68" t="str">
        <f>IFERROR(VLOOKUP($B484,APガラス性能一覧!$A$2:$M$6097,13,0),"")</f>
        <v/>
      </c>
    </row>
    <row r="485" spans="2:14" x14ac:dyDescent="0.4">
      <c r="B485" s="68" t="str">
        <f>IF($D$2="","",IF($E$2=0.65,IFERROR(IF(INDEX(APガラス性能一覧!A:A,MATCH(ROW(B479),APガラス性能一覧!$O:$O,0))="","",INDEX(APガラス性能一覧!A:A,MATCH(ROW(B479),APガラス性能一覧!$O:$O,0))),""),IFERROR(IF(INDEX(APガラス性能一覧!A:A,MATCH(ROW(B479),APガラス性能一覧!$N:$N,0))="","",INDEX(APガラス性能一覧!A:A,MATCH(ROW(B479),APガラス性能一覧!$N:$N,0))),"")))</f>
        <v/>
      </c>
      <c r="C485" s="68" t="str">
        <f>IFERROR(VLOOKUP($B485,APガラス性能一覧!$A$2:$M$6097,2,0),"")</f>
        <v/>
      </c>
      <c r="D485" s="68" t="str">
        <f>IFERROR(VLOOKUP($B485,APガラス性能一覧!$A$2:$M$6097,3,0),"")</f>
        <v/>
      </c>
      <c r="E485" s="68" t="str">
        <f>IFERROR(VLOOKUP($B485,APガラス性能一覧!$A$2:$M$6097,4,0),"")</f>
        <v/>
      </c>
      <c r="F485" s="68" t="str">
        <f>IFERROR(VLOOKUP($B485,APガラス性能一覧!$A$2:$M$6097,5,0),"")</f>
        <v/>
      </c>
      <c r="G485" s="68" t="str">
        <f>IFERROR(VLOOKUP($B485,APガラス性能一覧!$A$2:$M$6097,6,0),"")</f>
        <v/>
      </c>
      <c r="H485" s="68" t="str">
        <f>IFERROR(VLOOKUP($B485,APガラス性能一覧!$A$2:$M$6097,7,0),"")</f>
        <v/>
      </c>
      <c r="I485" s="68" t="str">
        <f>IFERROR(VLOOKUP($B485,APガラス性能一覧!$A$2:$M$6097,8,0),"")</f>
        <v/>
      </c>
      <c r="J485" s="68" t="str">
        <f>IFERROR(VLOOKUP($B485,APガラス性能一覧!$A$2:$M$6097,9,0),"")</f>
        <v/>
      </c>
      <c r="K485" s="68" t="str">
        <f>IFERROR(VLOOKUP($B485,APガラス性能一覧!$A$2:$M$6097,10,0),"")</f>
        <v/>
      </c>
      <c r="L485" s="68" t="str">
        <f>IFERROR(VLOOKUP($B485,APガラス性能一覧!$A$2:$M$6097,11,0),"")</f>
        <v/>
      </c>
      <c r="M485" s="68" t="str">
        <f>IFERROR(VLOOKUP($B485,APガラス性能一覧!$A$2:$M$6097,12,0),"")</f>
        <v/>
      </c>
      <c r="N485" s="68" t="str">
        <f>IFERROR(VLOOKUP($B485,APガラス性能一覧!$A$2:$M$6097,13,0),"")</f>
        <v/>
      </c>
    </row>
    <row r="486" spans="2:14" x14ac:dyDescent="0.4">
      <c r="B486" s="68" t="str">
        <f>IF($D$2="","",IF($E$2=0.65,IFERROR(IF(INDEX(APガラス性能一覧!A:A,MATCH(ROW(B480),APガラス性能一覧!$O:$O,0))="","",INDEX(APガラス性能一覧!A:A,MATCH(ROW(B480),APガラス性能一覧!$O:$O,0))),""),IFERROR(IF(INDEX(APガラス性能一覧!A:A,MATCH(ROW(B480),APガラス性能一覧!$N:$N,0))="","",INDEX(APガラス性能一覧!A:A,MATCH(ROW(B480),APガラス性能一覧!$N:$N,0))),"")))</f>
        <v/>
      </c>
      <c r="C486" s="68" t="str">
        <f>IFERROR(VLOOKUP($B486,APガラス性能一覧!$A$2:$M$6097,2,0),"")</f>
        <v/>
      </c>
      <c r="D486" s="68" t="str">
        <f>IFERROR(VLOOKUP($B486,APガラス性能一覧!$A$2:$M$6097,3,0),"")</f>
        <v/>
      </c>
      <c r="E486" s="68" t="str">
        <f>IFERROR(VLOOKUP($B486,APガラス性能一覧!$A$2:$M$6097,4,0),"")</f>
        <v/>
      </c>
      <c r="F486" s="68" t="str">
        <f>IFERROR(VLOOKUP($B486,APガラス性能一覧!$A$2:$M$6097,5,0),"")</f>
        <v/>
      </c>
      <c r="G486" s="68" t="str">
        <f>IFERROR(VLOOKUP($B486,APガラス性能一覧!$A$2:$M$6097,6,0),"")</f>
        <v/>
      </c>
      <c r="H486" s="68" t="str">
        <f>IFERROR(VLOOKUP($B486,APガラス性能一覧!$A$2:$M$6097,7,0),"")</f>
        <v/>
      </c>
      <c r="I486" s="68" t="str">
        <f>IFERROR(VLOOKUP($B486,APガラス性能一覧!$A$2:$M$6097,8,0),"")</f>
        <v/>
      </c>
      <c r="J486" s="68" t="str">
        <f>IFERROR(VLOOKUP($B486,APガラス性能一覧!$A$2:$M$6097,9,0),"")</f>
        <v/>
      </c>
      <c r="K486" s="68" t="str">
        <f>IFERROR(VLOOKUP($B486,APガラス性能一覧!$A$2:$M$6097,10,0),"")</f>
        <v/>
      </c>
      <c r="L486" s="68" t="str">
        <f>IFERROR(VLOOKUP($B486,APガラス性能一覧!$A$2:$M$6097,11,0),"")</f>
        <v/>
      </c>
      <c r="M486" s="68" t="str">
        <f>IFERROR(VLOOKUP($B486,APガラス性能一覧!$A$2:$M$6097,12,0),"")</f>
        <v/>
      </c>
      <c r="N486" s="68" t="str">
        <f>IFERROR(VLOOKUP($B486,APガラス性能一覧!$A$2:$M$6097,13,0),"")</f>
        <v/>
      </c>
    </row>
    <row r="487" spans="2:14" x14ac:dyDescent="0.4">
      <c r="B487" s="68" t="str">
        <f>IF($D$2="","",IF($E$2=0.65,IFERROR(IF(INDEX(APガラス性能一覧!A:A,MATCH(ROW(B481),APガラス性能一覧!$O:$O,0))="","",INDEX(APガラス性能一覧!A:A,MATCH(ROW(B481),APガラス性能一覧!$O:$O,0))),""),IFERROR(IF(INDEX(APガラス性能一覧!A:A,MATCH(ROW(B481),APガラス性能一覧!$N:$N,0))="","",INDEX(APガラス性能一覧!A:A,MATCH(ROW(B481),APガラス性能一覧!$N:$N,0))),"")))</f>
        <v/>
      </c>
      <c r="C487" s="68" t="str">
        <f>IFERROR(VLOOKUP($B487,APガラス性能一覧!$A$2:$M$6097,2,0),"")</f>
        <v/>
      </c>
      <c r="D487" s="68" t="str">
        <f>IFERROR(VLOOKUP($B487,APガラス性能一覧!$A$2:$M$6097,3,0),"")</f>
        <v/>
      </c>
      <c r="E487" s="68" t="str">
        <f>IFERROR(VLOOKUP($B487,APガラス性能一覧!$A$2:$M$6097,4,0),"")</f>
        <v/>
      </c>
      <c r="F487" s="68" t="str">
        <f>IFERROR(VLOOKUP($B487,APガラス性能一覧!$A$2:$M$6097,5,0),"")</f>
        <v/>
      </c>
      <c r="G487" s="68" t="str">
        <f>IFERROR(VLOOKUP($B487,APガラス性能一覧!$A$2:$M$6097,6,0),"")</f>
        <v/>
      </c>
      <c r="H487" s="68" t="str">
        <f>IFERROR(VLOOKUP($B487,APガラス性能一覧!$A$2:$M$6097,7,0),"")</f>
        <v/>
      </c>
      <c r="I487" s="68" t="str">
        <f>IFERROR(VLOOKUP($B487,APガラス性能一覧!$A$2:$M$6097,8,0),"")</f>
        <v/>
      </c>
      <c r="J487" s="68" t="str">
        <f>IFERROR(VLOOKUP($B487,APガラス性能一覧!$A$2:$M$6097,9,0),"")</f>
        <v/>
      </c>
      <c r="K487" s="68" t="str">
        <f>IFERROR(VLOOKUP($B487,APガラス性能一覧!$A$2:$M$6097,10,0),"")</f>
        <v/>
      </c>
      <c r="L487" s="68" t="str">
        <f>IFERROR(VLOOKUP($B487,APガラス性能一覧!$A$2:$M$6097,11,0),"")</f>
        <v/>
      </c>
      <c r="M487" s="68" t="str">
        <f>IFERROR(VLOOKUP($B487,APガラス性能一覧!$A$2:$M$6097,12,0),"")</f>
        <v/>
      </c>
      <c r="N487" s="68" t="str">
        <f>IFERROR(VLOOKUP($B487,APガラス性能一覧!$A$2:$M$6097,13,0),"")</f>
        <v/>
      </c>
    </row>
    <row r="488" spans="2:14" x14ac:dyDescent="0.4">
      <c r="B488" s="68" t="str">
        <f>IF($D$2="","",IF($E$2=0.65,IFERROR(IF(INDEX(APガラス性能一覧!A:A,MATCH(ROW(B482),APガラス性能一覧!$O:$O,0))="","",INDEX(APガラス性能一覧!A:A,MATCH(ROW(B482),APガラス性能一覧!$O:$O,0))),""),IFERROR(IF(INDEX(APガラス性能一覧!A:A,MATCH(ROW(B482),APガラス性能一覧!$N:$N,0))="","",INDEX(APガラス性能一覧!A:A,MATCH(ROW(B482),APガラス性能一覧!$N:$N,0))),"")))</f>
        <v/>
      </c>
      <c r="C488" s="68" t="str">
        <f>IFERROR(VLOOKUP($B488,APガラス性能一覧!$A$2:$M$6097,2,0),"")</f>
        <v/>
      </c>
      <c r="D488" s="68" t="str">
        <f>IFERROR(VLOOKUP($B488,APガラス性能一覧!$A$2:$M$6097,3,0),"")</f>
        <v/>
      </c>
      <c r="E488" s="68" t="str">
        <f>IFERROR(VLOOKUP($B488,APガラス性能一覧!$A$2:$M$6097,4,0),"")</f>
        <v/>
      </c>
      <c r="F488" s="68" t="str">
        <f>IFERROR(VLOOKUP($B488,APガラス性能一覧!$A$2:$M$6097,5,0),"")</f>
        <v/>
      </c>
      <c r="G488" s="68" t="str">
        <f>IFERROR(VLOOKUP($B488,APガラス性能一覧!$A$2:$M$6097,6,0),"")</f>
        <v/>
      </c>
      <c r="H488" s="68" t="str">
        <f>IFERROR(VLOOKUP($B488,APガラス性能一覧!$A$2:$M$6097,7,0),"")</f>
        <v/>
      </c>
      <c r="I488" s="68" t="str">
        <f>IFERROR(VLOOKUP($B488,APガラス性能一覧!$A$2:$M$6097,8,0),"")</f>
        <v/>
      </c>
      <c r="J488" s="68" t="str">
        <f>IFERROR(VLOOKUP($B488,APガラス性能一覧!$A$2:$M$6097,9,0),"")</f>
        <v/>
      </c>
      <c r="K488" s="68" t="str">
        <f>IFERROR(VLOOKUP($B488,APガラス性能一覧!$A$2:$M$6097,10,0),"")</f>
        <v/>
      </c>
      <c r="L488" s="68" t="str">
        <f>IFERROR(VLOOKUP($B488,APガラス性能一覧!$A$2:$M$6097,11,0),"")</f>
        <v/>
      </c>
      <c r="M488" s="68" t="str">
        <f>IFERROR(VLOOKUP($B488,APガラス性能一覧!$A$2:$M$6097,12,0),"")</f>
        <v/>
      </c>
      <c r="N488" s="68" t="str">
        <f>IFERROR(VLOOKUP($B488,APガラス性能一覧!$A$2:$M$6097,13,0),"")</f>
        <v/>
      </c>
    </row>
    <row r="489" spans="2:14" x14ac:dyDescent="0.4">
      <c r="B489" s="68" t="str">
        <f>IF($D$2="","",IF($E$2=0.65,IFERROR(IF(INDEX(APガラス性能一覧!A:A,MATCH(ROW(B483),APガラス性能一覧!$O:$O,0))="","",INDEX(APガラス性能一覧!A:A,MATCH(ROW(B483),APガラス性能一覧!$O:$O,0))),""),IFERROR(IF(INDEX(APガラス性能一覧!A:A,MATCH(ROW(B483),APガラス性能一覧!$N:$N,0))="","",INDEX(APガラス性能一覧!A:A,MATCH(ROW(B483),APガラス性能一覧!$N:$N,0))),"")))</f>
        <v/>
      </c>
      <c r="C489" s="68" t="str">
        <f>IFERROR(VLOOKUP($B489,APガラス性能一覧!$A$2:$M$6097,2,0),"")</f>
        <v/>
      </c>
      <c r="D489" s="68" t="str">
        <f>IFERROR(VLOOKUP($B489,APガラス性能一覧!$A$2:$M$6097,3,0),"")</f>
        <v/>
      </c>
      <c r="E489" s="68" t="str">
        <f>IFERROR(VLOOKUP($B489,APガラス性能一覧!$A$2:$M$6097,4,0),"")</f>
        <v/>
      </c>
      <c r="F489" s="68" t="str">
        <f>IFERROR(VLOOKUP($B489,APガラス性能一覧!$A$2:$M$6097,5,0),"")</f>
        <v/>
      </c>
      <c r="G489" s="68" t="str">
        <f>IFERROR(VLOOKUP($B489,APガラス性能一覧!$A$2:$M$6097,6,0),"")</f>
        <v/>
      </c>
      <c r="H489" s="68" t="str">
        <f>IFERROR(VLOOKUP($B489,APガラス性能一覧!$A$2:$M$6097,7,0),"")</f>
        <v/>
      </c>
      <c r="I489" s="68" t="str">
        <f>IFERROR(VLOOKUP($B489,APガラス性能一覧!$A$2:$M$6097,8,0),"")</f>
        <v/>
      </c>
      <c r="J489" s="68" t="str">
        <f>IFERROR(VLOOKUP($B489,APガラス性能一覧!$A$2:$M$6097,9,0),"")</f>
        <v/>
      </c>
      <c r="K489" s="68" t="str">
        <f>IFERROR(VLOOKUP($B489,APガラス性能一覧!$A$2:$M$6097,10,0),"")</f>
        <v/>
      </c>
      <c r="L489" s="68" t="str">
        <f>IFERROR(VLOOKUP($B489,APガラス性能一覧!$A$2:$M$6097,11,0),"")</f>
        <v/>
      </c>
      <c r="M489" s="68" t="str">
        <f>IFERROR(VLOOKUP($B489,APガラス性能一覧!$A$2:$M$6097,12,0),"")</f>
        <v/>
      </c>
      <c r="N489" s="68" t="str">
        <f>IFERROR(VLOOKUP($B489,APガラス性能一覧!$A$2:$M$6097,13,0),"")</f>
        <v/>
      </c>
    </row>
    <row r="490" spans="2:14" x14ac:dyDescent="0.4">
      <c r="B490" s="68" t="str">
        <f>IF($D$2="","",IF($E$2=0.65,IFERROR(IF(INDEX(APガラス性能一覧!A:A,MATCH(ROW(B484),APガラス性能一覧!$O:$O,0))="","",INDEX(APガラス性能一覧!A:A,MATCH(ROW(B484),APガラス性能一覧!$O:$O,0))),""),IFERROR(IF(INDEX(APガラス性能一覧!A:A,MATCH(ROW(B484),APガラス性能一覧!$N:$N,0))="","",INDEX(APガラス性能一覧!A:A,MATCH(ROW(B484),APガラス性能一覧!$N:$N,0))),"")))</f>
        <v/>
      </c>
      <c r="C490" s="68" t="str">
        <f>IFERROR(VLOOKUP($B490,APガラス性能一覧!$A$2:$M$6097,2,0),"")</f>
        <v/>
      </c>
      <c r="D490" s="68" t="str">
        <f>IFERROR(VLOOKUP($B490,APガラス性能一覧!$A$2:$M$6097,3,0),"")</f>
        <v/>
      </c>
      <c r="E490" s="68" t="str">
        <f>IFERROR(VLOOKUP($B490,APガラス性能一覧!$A$2:$M$6097,4,0),"")</f>
        <v/>
      </c>
      <c r="F490" s="68" t="str">
        <f>IFERROR(VLOOKUP($B490,APガラス性能一覧!$A$2:$M$6097,5,0),"")</f>
        <v/>
      </c>
      <c r="G490" s="68" t="str">
        <f>IFERROR(VLOOKUP($B490,APガラス性能一覧!$A$2:$M$6097,6,0),"")</f>
        <v/>
      </c>
      <c r="H490" s="68" t="str">
        <f>IFERROR(VLOOKUP($B490,APガラス性能一覧!$A$2:$M$6097,7,0),"")</f>
        <v/>
      </c>
      <c r="I490" s="68" t="str">
        <f>IFERROR(VLOOKUP($B490,APガラス性能一覧!$A$2:$M$6097,8,0),"")</f>
        <v/>
      </c>
      <c r="J490" s="68" t="str">
        <f>IFERROR(VLOOKUP($B490,APガラス性能一覧!$A$2:$M$6097,9,0),"")</f>
        <v/>
      </c>
      <c r="K490" s="68" t="str">
        <f>IFERROR(VLOOKUP($B490,APガラス性能一覧!$A$2:$M$6097,10,0),"")</f>
        <v/>
      </c>
      <c r="L490" s="68" t="str">
        <f>IFERROR(VLOOKUP($B490,APガラス性能一覧!$A$2:$M$6097,11,0),"")</f>
        <v/>
      </c>
      <c r="M490" s="68" t="str">
        <f>IFERROR(VLOOKUP($B490,APガラス性能一覧!$A$2:$M$6097,12,0),"")</f>
        <v/>
      </c>
      <c r="N490" s="68" t="str">
        <f>IFERROR(VLOOKUP($B490,APガラス性能一覧!$A$2:$M$6097,13,0),"")</f>
        <v/>
      </c>
    </row>
    <row r="491" spans="2:14" x14ac:dyDescent="0.4">
      <c r="B491" s="68" t="str">
        <f>IF($D$2="","",IF($E$2=0.65,IFERROR(IF(INDEX(APガラス性能一覧!A:A,MATCH(ROW(B485),APガラス性能一覧!$O:$O,0))="","",INDEX(APガラス性能一覧!A:A,MATCH(ROW(B485),APガラス性能一覧!$O:$O,0))),""),IFERROR(IF(INDEX(APガラス性能一覧!A:A,MATCH(ROW(B485),APガラス性能一覧!$N:$N,0))="","",INDEX(APガラス性能一覧!A:A,MATCH(ROW(B485),APガラス性能一覧!$N:$N,0))),"")))</f>
        <v/>
      </c>
      <c r="C491" s="68" t="str">
        <f>IFERROR(VLOOKUP($B491,APガラス性能一覧!$A$2:$M$6097,2,0),"")</f>
        <v/>
      </c>
      <c r="D491" s="68" t="str">
        <f>IFERROR(VLOOKUP($B491,APガラス性能一覧!$A$2:$M$6097,3,0),"")</f>
        <v/>
      </c>
      <c r="E491" s="68" t="str">
        <f>IFERROR(VLOOKUP($B491,APガラス性能一覧!$A$2:$M$6097,4,0),"")</f>
        <v/>
      </c>
      <c r="F491" s="68" t="str">
        <f>IFERROR(VLOOKUP($B491,APガラス性能一覧!$A$2:$M$6097,5,0),"")</f>
        <v/>
      </c>
      <c r="G491" s="68" t="str">
        <f>IFERROR(VLOOKUP($B491,APガラス性能一覧!$A$2:$M$6097,6,0),"")</f>
        <v/>
      </c>
      <c r="H491" s="68" t="str">
        <f>IFERROR(VLOOKUP($B491,APガラス性能一覧!$A$2:$M$6097,7,0),"")</f>
        <v/>
      </c>
      <c r="I491" s="68" t="str">
        <f>IFERROR(VLOOKUP($B491,APガラス性能一覧!$A$2:$M$6097,8,0),"")</f>
        <v/>
      </c>
      <c r="J491" s="68" t="str">
        <f>IFERROR(VLOOKUP($B491,APガラス性能一覧!$A$2:$M$6097,9,0),"")</f>
        <v/>
      </c>
      <c r="K491" s="68" t="str">
        <f>IFERROR(VLOOKUP($B491,APガラス性能一覧!$A$2:$M$6097,10,0),"")</f>
        <v/>
      </c>
      <c r="L491" s="68" t="str">
        <f>IFERROR(VLOOKUP($B491,APガラス性能一覧!$A$2:$M$6097,11,0),"")</f>
        <v/>
      </c>
      <c r="M491" s="68" t="str">
        <f>IFERROR(VLOOKUP($B491,APガラス性能一覧!$A$2:$M$6097,12,0),"")</f>
        <v/>
      </c>
      <c r="N491" s="68" t="str">
        <f>IFERROR(VLOOKUP($B491,APガラス性能一覧!$A$2:$M$6097,13,0),"")</f>
        <v/>
      </c>
    </row>
    <row r="492" spans="2:14" x14ac:dyDescent="0.4">
      <c r="B492" s="68" t="str">
        <f>IF($D$2="","",IF($E$2=0.65,IFERROR(IF(INDEX(APガラス性能一覧!A:A,MATCH(ROW(B486),APガラス性能一覧!$O:$O,0))="","",INDEX(APガラス性能一覧!A:A,MATCH(ROW(B486),APガラス性能一覧!$O:$O,0))),""),IFERROR(IF(INDEX(APガラス性能一覧!A:A,MATCH(ROW(B486),APガラス性能一覧!$N:$N,0))="","",INDEX(APガラス性能一覧!A:A,MATCH(ROW(B486),APガラス性能一覧!$N:$N,0))),"")))</f>
        <v/>
      </c>
      <c r="C492" s="68" t="str">
        <f>IFERROR(VLOOKUP($B492,APガラス性能一覧!$A$2:$M$6097,2,0),"")</f>
        <v/>
      </c>
      <c r="D492" s="68" t="str">
        <f>IFERROR(VLOOKUP($B492,APガラス性能一覧!$A$2:$M$6097,3,0),"")</f>
        <v/>
      </c>
      <c r="E492" s="68" t="str">
        <f>IFERROR(VLOOKUP($B492,APガラス性能一覧!$A$2:$M$6097,4,0),"")</f>
        <v/>
      </c>
      <c r="F492" s="68" t="str">
        <f>IFERROR(VLOOKUP($B492,APガラス性能一覧!$A$2:$M$6097,5,0),"")</f>
        <v/>
      </c>
      <c r="G492" s="68" t="str">
        <f>IFERROR(VLOOKUP($B492,APガラス性能一覧!$A$2:$M$6097,6,0),"")</f>
        <v/>
      </c>
      <c r="H492" s="68" t="str">
        <f>IFERROR(VLOOKUP($B492,APガラス性能一覧!$A$2:$M$6097,7,0),"")</f>
        <v/>
      </c>
      <c r="I492" s="68" t="str">
        <f>IFERROR(VLOOKUP($B492,APガラス性能一覧!$A$2:$M$6097,8,0),"")</f>
        <v/>
      </c>
      <c r="J492" s="68" t="str">
        <f>IFERROR(VLOOKUP($B492,APガラス性能一覧!$A$2:$M$6097,9,0),"")</f>
        <v/>
      </c>
      <c r="K492" s="68" t="str">
        <f>IFERROR(VLOOKUP($B492,APガラス性能一覧!$A$2:$M$6097,10,0),"")</f>
        <v/>
      </c>
      <c r="L492" s="68" t="str">
        <f>IFERROR(VLOOKUP($B492,APガラス性能一覧!$A$2:$M$6097,11,0),"")</f>
        <v/>
      </c>
      <c r="M492" s="68" t="str">
        <f>IFERROR(VLOOKUP($B492,APガラス性能一覧!$A$2:$M$6097,12,0),"")</f>
        <v/>
      </c>
      <c r="N492" s="68" t="str">
        <f>IFERROR(VLOOKUP($B492,APガラス性能一覧!$A$2:$M$6097,13,0),"")</f>
        <v/>
      </c>
    </row>
    <row r="493" spans="2:14" x14ac:dyDescent="0.4">
      <c r="B493" s="68" t="str">
        <f>IF($D$2="","",IF($E$2=0.65,IFERROR(IF(INDEX(APガラス性能一覧!A:A,MATCH(ROW(B487),APガラス性能一覧!$O:$O,0))="","",INDEX(APガラス性能一覧!A:A,MATCH(ROW(B487),APガラス性能一覧!$O:$O,0))),""),IFERROR(IF(INDEX(APガラス性能一覧!A:A,MATCH(ROW(B487),APガラス性能一覧!$N:$N,0))="","",INDEX(APガラス性能一覧!A:A,MATCH(ROW(B487),APガラス性能一覧!$N:$N,0))),"")))</f>
        <v/>
      </c>
      <c r="C493" s="68" t="str">
        <f>IFERROR(VLOOKUP($B493,APガラス性能一覧!$A$2:$M$6097,2,0),"")</f>
        <v/>
      </c>
      <c r="D493" s="68" t="str">
        <f>IFERROR(VLOOKUP($B493,APガラス性能一覧!$A$2:$M$6097,3,0),"")</f>
        <v/>
      </c>
      <c r="E493" s="68" t="str">
        <f>IFERROR(VLOOKUP($B493,APガラス性能一覧!$A$2:$M$6097,4,0),"")</f>
        <v/>
      </c>
      <c r="F493" s="68" t="str">
        <f>IFERROR(VLOOKUP($B493,APガラス性能一覧!$A$2:$M$6097,5,0),"")</f>
        <v/>
      </c>
      <c r="G493" s="68" t="str">
        <f>IFERROR(VLOOKUP($B493,APガラス性能一覧!$A$2:$M$6097,6,0),"")</f>
        <v/>
      </c>
      <c r="H493" s="68" t="str">
        <f>IFERROR(VLOOKUP($B493,APガラス性能一覧!$A$2:$M$6097,7,0),"")</f>
        <v/>
      </c>
      <c r="I493" s="68" t="str">
        <f>IFERROR(VLOOKUP($B493,APガラス性能一覧!$A$2:$M$6097,8,0),"")</f>
        <v/>
      </c>
      <c r="J493" s="68" t="str">
        <f>IFERROR(VLOOKUP($B493,APガラス性能一覧!$A$2:$M$6097,9,0),"")</f>
        <v/>
      </c>
      <c r="K493" s="68" t="str">
        <f>IFERROR(VLOOKUP($B493,APガラス性能一覧!$A$2:$M$6097,10,0),"")</f>
        <v/>
      </c>
      <c r="L493" s="68" t="str">
        <f>IFERROR(VLOOKUP($B493,APガラス性能一覧!$A$2:$M$6097,11,0),"")</f>
        <v/>
      </c>
      <c r="M493" s="68" t="str">
        <f>IFERROR(VLOOKUP($B493,APガラス性能一覧!$A$2:$M$6097,12,0),"")</f>
        <v/>
      </c>
      <c r="N493" s="68" t="str">
        <f>IFERROR(VLOOKUP($B493,APガラス性能一覧!$A$2:$M$6097,13,0),"")</f>
        <v/>
      </c>
    </row>
    <row r="494" spans="2:14" x14ac:dyDescent="0.4">
      <c r="B494" s="68" t="str">
        <f>IF($D$2="","",IF($E$2=0.65,IFERROR(IF(INDEX(APガラス性能一覧!A:A,MATCH(ROW(B488),APガラス性能一覧!$O:$O,0))="","",INDEX(APガラス性能一覧!A:A,MATCH(ROW(B488),APガラス性能一覧!$O:$O,0))),""),IFERROR(IF(INDEX(APガラス性能一覧!A:A,MATCH(ROW(B488),APガラス性能一覧!$N:$N,0))="","",INDEX(APガラス性能一覧!A:A,MATCH(ROW(B488),APガラス性能一覧!$N:$N,0))),"")))</f>
        <v/>
      </c>
      <c r="C494" s="68" t="str">
        <f>IFERROR(VLOOKUP($B494,APガラス性能一覧!$A$2:$M$6097,2,0),"")</f>
        <v/>
      </c>
      <c r="D494" s="68" t="str">
        <f>IFERROR(VLOOKUP($B494,APガラス性能一覧!$A$2:$M$6097,3,0),"")</f>
        <v/>
      </c>
      <c r="E494" s="68" t="str">
        <f>IFERROR(VLOOKUP($B494,APガラス性能一覧!$A$2:$M$6097,4,0),"")</f>
        <v/>
      </c>
      <c r="F494" s="68" t="str">
        <f>IFERROR(VLOOKUP($B494,APガラス性能一覧!$A$2:$M$6097,5,0),"")</f>
        <v/>
      </c>
      <c r="G494" s="68" t="str">
        <f>IFERROR(VLOOKUP($B494,APガラス性能一覧!$A$2:$M$6097,6,0),"")</f>
        <v/>
      </c>
      <c r="H494" s="68" t="str">
        <f>IFERROR(VLOOKUP($B494,APガラス性能一覧!$A$2:$M$6097,7,0),"")</f>
        <v/>
      </c>
      <c r="I494" s="68" t="str">
        <f>IFERROR(VLOOKUP($B494,APガラス性能一覧!$A$2:$M$6097,8,0),"")</f>
        <v/>
      </c>
      <c r="J494" s="68" t="str">
        <f>IFERROR(VLOOKUP($B494,APガラス性能一覧!$A$2:$M$6097,9,0),"")</f>
        <v/>
      </c>
      <c r="K494" s="68" t="str">
        <f>IFERROR(VLOOKUP($B494,APガラス性能一覧!$A$2:$M$6097,10,0),"")</f>
        <v/>
      </c>
      <c r="L494" s="68" t="str">
        <f>IFERROR(VLOOKUP($B494,APガラス性能一覧!$A$2:$M$6097,11,0),"")</f>
        <v/>
      </c>
      <c r="M494" s="68" t="str">
        <f>IFERROR(VLOOKUP($B494,APガラス性能一覧!$A$2:$M$6097,12,0),"")</f>
        <v/>
      </c>
      <c r="N494" s="68" t="str">
        <f>IFERROR(VLOOKUP($B494,APガラス性能一覧!$A$2:$M$6097,13,0),"")</f>
        <v/>
      </c>
    </row>
    <row r="495" spans="2:14" x14ac:dyDescent="0.4">
      <c r="B495" s="68" t="str">
        <f>IF($D$2="","",IF($E$2=0.65,IFERROR(IF(INDEX(APガラス性能一覧!A:A,MATCH(ROW(B489),APガラス性能一覧!$O:$O,0))="","",INDEX(APガラス性能一覧!A:A,MATCH(ROW(B489),APガラス性能一覧!$O:$O,0))),""),IFERROR(IF(INDEX(APガラス性能一覧!A:A,MATCH(ROW(B489),APガラス性能一覧!$N:$N,0))="","",INDEX(APガラス性能一覧!A:A,MATCH(ROW(B489),APガラス性能一覧!$N:$N,0))),"")))</f>
        <v/>
      </c>
      <c r="C495" s="68" t="str">
        <f>IFERROR(VLOOKUP($B495,APガラス性能一覧!$A$2:$M$6097,2,0),"")</f>
        <v/>
      </c>
      <c r="D495" s="68" t="str">
        <f>IFERROR(VLOOKUP($B495,APガラス性能一覧!$A$2:$M$6097,3,0),"")</f>
        <v/>
      </c>
      <c r="E495" s="68" t="str">
        <f>IFERROR(VLOOKUP($B495,APガラス性能一覧!$A$2:$M$6097,4,0),"")</f>
        <v/>
      </c>
      <c r="F495" s="68" t="str">
        <f>IFERROR(VLOOKUP($B495,APガラス性能一覧!$A$2:$M$6097,5,0),"")</f>
        <v/>
      </c>
      <c r="G495" s="68" t="str">
        <f>IFERROR(VLOOKUP($B495,APガラス性能一覧!$A$2:$M$6097,6,0),"")</f>
        <v/>
      </c>
      <c r="H495" s="68" t="str">
        <f>IFERROR(VLOOKUP($B495,APガラス性能一覧!$A$2:$M$6097,7,0),"")</f>
        <v/>
      </c>
      <c r="I495" s="68" t="str">
        <f>IFERROR(VLOOKUP($B495,APガラス性能一覧!$A$2:$M$6097,8,0),"")</f>
        <v/>
      </c>
      <c r="J495" s="68" t="str">
        <f>IFERROR(VLOOKUP($B495,APガラス性能一覧!$A$2:$M$6097,9,0),"")</f>
        <v/>
      </c>
      <c r="K495" s="68" t="str">
        <f>IFERROR(VLOOKUP($B495,APガラス性能一覧!$A$2:$M$6097,10,0),"")</f>
        <v/>
      </c>
      <c r="L495" s="68" t="str">
        <f>IFERROR(VLOOKUP($B495,APガラス性能一覧!$A$2:$M$6097,11,0),"")</f>
        <v/>
      </c>
      <c r="M495" s="68" t="str">
        <f>IFERROR(VLOOKUP($B495,APガラス性能一覧!$A$2:$M$6097,12,0),"")</f>
        <v/>
      </c>
      <c r="N495" s="68" t="str">
        <f>IFERROR(VLOOKUP($B495,APガラス性能一覧!$A$2:$M$6097,13,0),"")</f>
        <v/>
      </c>
    </row>
    <row r="496" spans="2:14" x14ac:dyDescent="0.4">
      <c r="B496" s="68" t="str">
        <f>IF($D$2="","",IF($E$2=0.65,IFERROR(IF(INDEX(APガラス性能一覧!A:A,MATCH(ROW(B490),APガラス性能一覧!$O:$O,0))="","",INDEX(APガラス性能一覧!A:A,MATCH(ROW(B490),APガラス性能一覧!$O:$O,0))),""),IFERROR(IF(INDEX(APガラス性能一覧!A:A,MATCH(ROW(B490),APガラス性能一覧!$N:$N,0))="","",INDEX(APガラス性能一覧!A:A,MATCH(ROW(B490),APガラス性能一覧!$N:$N,0))),"")))</f>
        <v/>
      </c>
      <c r="C496" s="68" t="str">
        <f>IFERROR(VLOOKUP($B496,APガラス性能一覧!$A$2:$M$6097,2,0),"")</f>
        <v/>
      </c>
      <c r="D496" s="68" t="str">
        <f>IFERROR(VLOOKUP($B496,APガラス性能一覧!$A$2:$M$6097,3,0),"")</f>
        <v/>
      </c>
      <c r="E496" s="68" t="str">
        <f>IFERROR(VLOOKUP($B496,APガラス性能一覧!$A$2:$M$6097,4,0),"")</f>
        <v/>
      </c>
      <c r="F496" s="68" t="str">
        <f>IFERROR(VLOOKUP($B496,APガラス性能一覧!$A$2:$M$6097,5,0),"")</f>
        <v/>
      </c>
      <c r="G496" s="68" t="str">
        <f>IFERROR(VLOOKUP($B496,APガラス性能一覧!$A$2:$M$6097,6,0),"")</f>
        <v/>
      </c>
      <c r="H496" s="68" t="str">
        <f>IFERROR(VLOOKUP($B496,APガラス性能一覧!$A$2:$M$6097,7,0),"")</f>
        <v/>
      </c>
      <c r="I496" s="68" t="str">
        <f>IFERROR(VLOOKUP($B496,APガラス性能一覧!$A$2:$M$6097,8,0),"")</f>
        <v/>
      </c>
      <c r="J496" s="68" t="str">
        <f>IFERROR(VLOOKUP($B496,APガラス性能一覧!$A$2:$M$6097,9,0),"")</f>
        <v/>
      </c>
      <c r="K496" s="68" t="str">
        <f>IFERROR(VLOOKUP($B496,APガラス性能一覧!$A$2:$M$6097,10,0),"")</f>
        <v/>
      </c>
      <c r="L496" s="68" t="str">
        <f>IFERROR(VLOOKUP($B496,APガラス性能一覧!$A$2:$M$6097,11,0),"")</f>
        <v/>
      </c>
      <c r="M496" s="68" t="str">
        <f>IFERROR(VLOOKUP($B496,APガラス性能一覧!$A$2:$M$6097,12,0),"")</f>
        <v/>
      </c>
      <c r="N496" s="68" t="str">
        <f>IFERROR(VLOOKUP($B496,APガラス性能一覧!$A$2:$M$6097,13,0),"")</f>
        <v/>
      </c>
    </row>
    <row r="497" spans="2:14" x14ac:dyDescent="0.4">
      <c r="B497" s="68" t="str">
        <f>IF($D$2="","",IF($E$2=0.65,IFERROR(IF(INDEX(APガラス性能一覧!A:A,MATCH(ROW(B491),APガラス性能一覧!$O:$O,0))="","",INDEX(APガラス性能一覧!A:A,MATCH(ROW(B491),APガラス性能一覧!$O:$O,0))),""),IFERROR(IF(INDEX(APガラス性能一覧!A:A,MATCH(ROW(B491),APガラス性能一覧!$N:$N,0))="","",INDEX(APガラス性能一覧!A:A,MATCH(ROW(B491),APガラス性能一覧!$N:$N,0))),"")))</f>
        <v/>
      </c>
      <c r="C497" s="68" t="str">
        <f>IFERROR(VLOOKUP($B497,APガラス性能一覧!$A$2:$M$6097,2,0),"")</f>
        <v/>
      </c>
      <c r="D497" s="68" t="str">
        <f>IFERROR(VLOOKUP($B497,APガラス性能一覧!$A$2:$M$6097,3,0),"")</f>
        <v/>
      </c>
      <c r="E497" s="68" t="str">
        <f>IFERROR(VLOOKUP($B497,APガラス性能一覧!$A$2:$M$6097,4,0),"")</f>
        <v/>
      </c>
      <c r="F497" s="68" t="str">
        <f>IFERROR(VLOOKUP($B497,APガラス性能一覧!$A$2:$M$6097,5,0),"")</f>
        <v/>
      </c>
      <c r="G497" s="68" t="str">
        <f>IFERROR(VLOOKUP($B497,APガラス性能一覧!$A$2:$M$6097,6,0),"")</f>
        <v/>
      </c>
      <c r="H497" s="68" t="str">
        <f>IFERROR(VLOOKUP($B497,APガラス性能一覧!$A$2:$M$6097,7,0),"")</f>
        <v/>
      </c>
      <c r="I497" s="68" t="str">
        <f>IFERROR(VLOOKUP($B497,APガラス性能一覧!$A$2:$M$6097,8,0),"")</f>
        <v/>
      </c>
      <c r="J497" s="68" t="str">
        <f>IFERROR(VLOOKUP($B497,APガラス性能一覧!$A$2:$M$6097,9,0),"")</f>
        <v/>
      </c>
      <c r="K497" s="68" t="str">
        <f>IFERROR(VLOOKUP($B497,APガラス性能一覧!$A$2:$M$6097,10,0),"")</f>
        <v/>
      </c>
      <c r="L497" s="68" t="str">
        <f>IFERROR(VLOOKUP($B497,APガラス性能一覧!$A$2:$M$6097,11,0),"")</f>
        <v/>
      </c>
      <c r="M497" s="68" t="str">
        <f>IFERROR(VLOOKUP($B497,APガラス性能一覧!$A$2:$M$6097,12,0),"")</f>
        <v/>
      </c>
      <c r="N497" s="68" t="str">
        <f>IFERROR(VLOOKUP($B497,APガラス性能一覧!$A$2:$M$6097,13,0),"")</f>
        <v/>
      </c>
    </row>
    <row r="498" spans="2:14" x14ac:dyDescent="0.4">
      <c r="B498" s="68" t="str">
        <f>IF($D$2="","",IF($E$2=0.65,IFERROR(IF(INDEX(APガラス性能一覧!A:A,MATCH(ROW(B492),APガラス性能一覧!$O:$O,0))="","",INDEX(APガラス性能一覧!A:A,MATCH(ROW(B492),APガラス性能一覧!$O:$O,0))),""),IFERROR(IF(INDEX(APガラス性能一覧!A:A,MATCH(ROW(B492),APガラス性能一覧!$N:$N,0))="","",INDEX(APガラス性能一覧!A:A,MATCH(ROW(B492),APガラス性能一覧!$N:$N,0))),"")))</f>
        <v/>
      </c>
      <c r="C498" s="68" t="str">
        <f>IFERROR(VLOOKUP($B498,APガラス性能一覧!$A$2:$M$6097,2,0),"")</f>
        <v/>
      </c>
      <c r="D498" s="68" t="str">
        <f>IFERROR(VLOOKUP($B498,APガラス性能一覧!$A$2:$M$6097,3,0),"")</f>
        <v/>
      </c>
      <c r="E498" s="68" t="str">
        <f>IFERROR(VLOOKUP($B498,APガラス性能一覧!$A$2:$M$6097,4,0),"")</f>
        <v/>
      </c>
      <c r="F498" s="68" t="str">
        <f>IFERROR(VLOOKUP($B498,APガラス性能一覧!$A$2:$M$6097,5,0),"")</f>
        <v/>
      </c>
      <c r="G498" s="68" t="str">
        <f>IFERROR(VLOOKUP($B498,APガラス性能一覧!$A$2:$M$6097,6,0),"")</f>
        <v/>
      </c>
      <c r="H498" s="68" t="str">
        <f>IFERROR(VLOOKUP($B498,APガラス性能一覧!$A$2:$M$6097,7,0),"")</f>
        <v/>
      </c>
      <c r="I498" s="68" t="str">
        <f>IFERROR(VLOOKUP($B498,APガラス性能一覧!$A$2:$M$6097,8,0),"")</f>
        <v/>
      </c>
      <c r="J498" s="68" t="str">
        <f>IFERROR(VLOOKUP($B498,APガラス性能一覧!$A$2:$M$6097,9,0),"")</f>
        <v/>
      </c>
      <c r="K498" s="68" t="str">
        <f>IFERROR(VLOOKUP($B498,APガラス性能一覧!$A$2:$M$6097,10,0),"")</f>
        <v/>
      </c>
      <c r="L498" s="68" t="str">
        <f>IFERROR(VLOOKUP($B498,APガラス性能一覧!$A$2:$M$6097,11,0),"")</f>
        <v/>
      </c>
      <c r="M498" s="68" t="str">
        <f>IFERROR(VLOOKUP($B498,APガラス性能一覧!$A$2:$M$6097,12,0),"")</f>
        <v/>
      </c>
      <c r="N498" s="68" t="str">
        <f>IFERROR(VLOOKUP($B498,APガラス性能一覧!$A$2:$M$6097,13,0),"")</f>
        <v/>
      </c>
    </row>
    <row r="499" spans="2:14" x14ac:dyDescent="0.4">
      <c r="B499" s="68" t="str">
        <f>IF($D$2="","",IF($E$2=0.65,IFERROR(IF(INDEX(APガラス性能一覧!A:A,MATCH(ROW(B493),APガラス性能一覧!$O:$O,0))="","",INDEX(APガラス性能一覧!A:A,MATCH(ROW(B493),APガラス性能一覧!$O:$O,0))),""),IFERROR(IF(INDEX(APガラス性能一覧!A:A,MATCH(ROW(B493),APガラス性能一覧!$N:$N,0))="","",INDEX(APガラス性能一覧!A:A,MATCH(ROW(B493),APガラス性能一覧!$N:$N,0))),"")))</f>
        <v/>
      </c>
      <c r="C499" s="68" t="str">
        <f>IFERROR(VLOOKUP($B499,APガラス性能一覧!$A$2:$M$6097,2,0),"")</f>
        <v/>
      </c>
      <c r="D499" s="68" t="str">
        <f>IFERROR(VLOOKUP($B499,APガラス性能一覧!$A$2:$M$6097,3,0),"")</f>
        <v/>
      </c>
      <c r="E499" s="68" t="str">
        <f>IFERROR(VLOOKUP($B499,APガラス性能一覧!$A$2:$M$6097,4,0),"")</f>
        <v/>
      </c>
      <c r="F499" s="68" t="str">
        <f>IFERROR(VLOOKUP($B499,APガラス性能一覧!$A$2:$M$6097,5,0),"")</f>
        <v/>
      </c>
      <c r="G499" s="68" t="str">
        <f>IFERROR(VLOOKUP($B499,APガラス性能一覧!$A$2:$M$6097,6,0),"")</f>
        <v/>
      </c>
      <c r="H499" s="68" t="str">
        <f>IFERROR(VLOOKUP($B499,APガラス性能一覧!$A$2:$M$6097,7,0),"")</f>
        <v/>
      </c>
      <c r="I499" s="68" t="str">
        <f>IFERROR(VLOOKUP($B499,APガラス性能一覧!$A$2:$M$6097,8,0),"")</f>
        <v/>
      </c>
      <c r="J499" s="68" t="str">
        <f>IFERROR(VLOOKUP($B499,APガラス性能一覧!$A$2:$M$6097,9,0),"")</f>
        <v/>
      </c>
      <c r="K499" s="68" t="str">
        <f>IFERROR(VLOOKUP($B499,APガラス性能一覧!$A$2:$M$6097,10,0),"")</f>
        <v/>
      </c>
      <c r="L499" s="68" t="str">
        <f>IFERROR(VLOOKUP($B499,APガラス性能一覧!$A$2:$M$6097,11,0),"")</f>
        <v/>
      </c>
      <c r="M499" s="68" t="str">
        <f>IFERROR(VLOOKUP($B499,APガラス性能一覧!$A$2:$M$6097,12,0),"")</f>
        <v/>
      </c>
      <c r="N499" s="68" t="str">
        <f>IFERROR(VLOOKUP($B499,APガラス性能一覧!$A$2:$M$6097,13,0),"")</f>
        <v/>
      </c>
    </row>
    <row r="500" spans="2:14" x14ac:dyDescent="0.4">
      <c r="B500" s="68" t="str">
        <f>IF($D$2="","",IF($E$2=0.65,IFERROR(IF(INDEX(APガラス性能一覧!A:A,MATCH(ROW(B494),APガラス性能一覧!$O:$O,0))="","",INDEX(APガラス性能一覧!A:A,MATCH(ROW(B494),APガラス性能一覧!$O:$O,0))),""),IFERROR(IF(INDEX(APガラス性能一覧!A:A,MATCH(ROW(B494),APガラス性能一覧!$N:$N,0))="","",INDEX(APガラス性能一覧!A:A,MATCH(ROW(B494),APガラス性能一覧!$N:$N,0))),"")))</f>
        <v/>
      </c>
      <c r="C500" s="68" t="str">
        <f>IFERROR(VLOOKUP($B500,APガラス性能一覧!$A$2:$M$6097,2,0),"")</f>
        <v/>
      </c>
      <c r="D500" s="68" t="str">
        <f>IFERROR(VLOOKUP($B500,APガラス性能一覧!$A$2:$M$6097,3,0),"")</f>
        <v/>
      </c>
      <c r="E500" s="68" t="str">
        <f>IFERROR(VLOOKUP($B500,APガラス性能一覧!$A$2:$M$6097,4,0),"")</f>
        <v/>
      </c>
      <c r="F500" s="68" t="str">
        <f>IFERROR(VLOOKUP($B500,APガラス性能一覧!$A$2:$M$6097,5,0),"")</f>
        <v/>
      </c>
      <c r="G500" s="68" t="str">
        <f>IFERROR(VLOOKUP($B500,APガラス性能一覧!$A$2:$M$6097,6,0),"")</f>
        <v/>
      </c>
      <c r="H500" s="68" t="str">
        <f>IFERROR(VLOOKUP($B500,APガラス性能一覧!$A$2:$M$6097,7,0),"")</f>
        <v/>
      </c>
      <c r="I500" s="68" t="str">
        <f>IFERROR(VLOOKUP($B500,APガラス性能一覧!$A$2:$M$6097,8,0),"")</f>
        <v/>
      </c>
      <c r="J500" s="68" t="str">
        <f>IFERROR(VLOOKUP($B500,APガラス性能一覧!$A$2:$M$6097,9,0),"")</f>
        <v/>
      </c>
      <c r="K500" s="68" t="str">
        <f>IFERROR(VLOOKUP($B500,APガラス性能一覧!$A$2:$M$6097,10,0),"")</f>
        <v/>
      </c>
      <c r="L500" s="68" t="str">
        <f>IFERROR(VLOOKUP($B500,APガラス性能一覧!$A$2:$M$6097,11,0),"")</f>
        <v/>
      </c>
      <c r="M500" s="68" t="str">
        <f>IFERROR(VLOOKUP($B500,APガラス性能一覧!$A$2:$M$6097,12,0),"")</f>
        <v/>
      </c>
      <c r="N500" s="68" t="str">
        <f>IFERROR(VLOOKUP($B500,APガラス性能一覧!$A$2:$M$6097,13,0),"")</f>
        <v/>
      </c>
    </row>
    <row r="501" spans="2:14" x14ac:dyDescent="0.4">
      <c r="B501" s="68" t="str">
        <f>IF($D$2="","",IF($E$2=0.65,IFERROR(IF(INDEX(APガラス性能一覧!A:A,MATCH(ROW(B495),APガラス性能一覧!$O:$O,0))="","",INDEX(APガラス性能一覧!A:A,MATCH(ROW(B495),APガラス性能一覧!$O:$O,0))),""),IFERROR(IF(INDEX(APガラス性能一覧!A:A,MATCH(ROW(B495),APガラス性能一覧!$N:$N,0))="","",INDEX(APガラス性能一覧!A:A,MATCH(ROW(B495),APガラス性能一覧!$N:$N,0))),"")))</f>
        <v/>
      </c>
      <c r="C501" s="68" t="str">
        <f>IFERROR(VLOOKUP($B501,APガラス性能一覧!$A$2:$M$6097,2,0),"")</f>
        <v/>
      </c>
      <c r="D501" s="68" t="str">
        <f>IFERROR(VLOOKUP($B501,APガラス性能一覧!$A$2:$M$6097,3,0),"")</f>
        <v/>
      </c>
      <c r="E501" s="68" t="str">
        <f>IFERROR(VLOOKUP($B501,APガラス性能一覧!$A$2:$M$6097,4,0),"")</f>
        <v/>
      </c>
      <c r="F501" s="68" t="str">
        <f>IFERROR(VLOOKUP($B501,APガラス性能一覧!$A$2:$M$6097,5,0),"")</f>
        <v/>
      </c>
      <c r="G501" s="68" t="str">
        <f>IFERROR(VLOOKUP($B501,APガラス性能一覧!$A$2:$M$6097,6,0),"")</f>
        <v/>
      </c>
      <c r="H501" s="68" t="str">
        <f>IFERROR(VLOOKUP($B501,APガラス性能一覧!$A$2:$M$6097,7,0),"")</f>
        <v/>
      </c>
      <c r="I501" s="68" t="str">
        <f>IFERROR(VLOOKUP($B501,APガラス性能一覧!$A$2:$M$6097,8,0),"")</f>
        <v/>
      </c>
      <c r="J501" s="68" t="str">
        <f>IFERROR(VLOOKUP($B501,APガラス性能一覧!$A$2:$M$6097,9,0),"")</f>
        <v/>
      </c>
      <c r="K501" s="68" t="str">
        <f>IFERROR(VLOOKUP($B501,APガラス性能一覧!$A$2:$M$6097,10,0),"")</f>
        <v/>
      </c>
      <c r="L501" s="68" t="str">
        <f>IFERROR(VLOOKUP($B501,APガラス性能一覧!$A$2:$M$6097,11,0),"")</f>
        <v/>
      </c>
      <c r="M501" s="68" t="str">
        <f>IFERROR(VLOOKUP($B501,APガラス性能一覧!$A$2:$M$6097,12,0),"")</f>
        <v/>
      </c>
      <c r="N501" s="68" t="str">
        <f>IFERROR(VLOOKUP($B501,APガラス性能一覧!$A$2:$M$6097,13,0),"")</f>
        <v/>
      </c>
    </row>
    <row r="502" spans="2:14" x14ac:dyDescent="0.4">
      <c r="B502" s="68" t="str">
        <f>IF($D$2="","",IF($E$2=0.65,IFERROR(IF(INDEX(APガラス性能一覧!A:A,MATCH(ROW(B496),APガラス性能一覧!$O:$O,0))="","",INDEX(APガラス性能一覧!A:A,MATCH(ROW(B496),APガラス性能一覧!$O:$O,0))),""),IFERROR(IF(INDEX(APガラス性能一覧!A:A,MATCH(ROW(B496),APガラス性能一覧!$N:$N,0))="","",INDEX(APガラス性能一覧!A:A,MATCH(ROW(B496),APガラス性能一覧!$N:$N,0))),"")))</f>
        <v/>
      </c>
      <c r="C502" s="68" t="str">
        <f>IFERROR(VLOOKUP($B502,APガラス性能一覧!$A$2:$M$6097,2,0),"")</f>
        <v/>
      </c>
      <c r="D502" s="68" t="str">
        <f>IFERROR(VLOOKUP($B502,APガラス性能一覧!$A$2:$M$6097,3,0),"")</f>
        <v/>
      </c>
      <c r="E502" s="68" t="str">
        <f>IFERROR(VLOOKUP($B502,APガラス性能一覧!$A$2:$M$6097,4,0),"")</f>
        <v/>
      </c>
      <c r="F502" s="68" t="str">
        <f>IFERROR(VLOOKUP($B502,APガラス性能一覧!$A$2:$M$6097,5,0),"")</f>
        <v/>
      </c>
      <c r="G502" s="68" t="str">
        <f>IFERROR(VLOOKUP($B502,APガラス性能一覧!$A$2:$M$6097,6,0),"")</f>
        <v/>
      </c>
      <c r="H502" s="68" t="str">
        <f>IFERROR(VLOOKUP($B502,APガラス性能一覧!$A$2:$M$6097,7,0),"")</f>
        <v/>
      </c>
      <c r="I502" s="68" t="str">
        <f>IFERROR(VLOOKUP($B502,APガラス性能一覧!$A$2:$M$6097,8,0),"")</f>
        <v/>
      </c>
      <c r="J502" s="68" t="str">
        <f>IFERROR(VLOOKUP($B502,APガラス性能一覧!$A$2:$M$6097,9,0),"")</f>
        <v/>
      </c>
      <c r="K502" s="68" t="str">
        <f>IFERROR(VLOOKUP($B502,APガラス性能一覧!$A$2:$M$6097,10,0),"")</f>
        <v/>
      </c>
      <c r="L502" s="68" t="str">
        <f>IFERROR(VLOOKUP($B502,APガラス性能一覧!$A$2:$M$6097,11,0),"")</f>
        <v/>
      </c>
      <c r="M502" s="68" t="str">
        <f>IFERROR(VLOOKUP($B502,APガラス性能一覧!$A$2:$M$6097,12,0),"")</f>
        <v/>
      </c>
      <c r="N502" s="68" t="str">
        <f>IFERROR(VLOOKUP($B502,APガラス性能一覧!$A$2:$M$6097,13,0),"")</f>
        <v/>
      </c>
    </row>
    <row r="503" spans="2:14" x14ac:dyDescent="0.4">
      <c r="B503" s="68" t="str">
        <f>IF($D$2="","",IF($E$2=0.65,IFERROR(IF(INDEX(APガラス性能一覧!A:A,MATCH(ROW(B497),APガラス性能一覧!$O:$O,0))="","",INDEX(APガラス性能一覧!A:A,MATCH(ROW(B497),APガラス性能一覧!$O:$O,0))),""),IFERROR(IF(INDEX(APガラス性能一覧!A:A,MATCH(ROW(B497),APガラス性能一覧!$N:$N,0))="","",INDEX(APガラス性能一覧!A:A,MATCH(ROW(B497),APガラス性能一覧!$N:$N,0))),"")))</f>
        <v/>
      </c>
      <c r="C503" s="68" t="str">
        <f>IFERROR(VLOOKUP($B503,APガラス性能一覧!$A$2:$M$6097,2,0),"")</f>
        <v/>
      </c>
      <c r="D503" s="68" t="str">
        <f>IFERROR(VLOOKUP($B503,APガラス性能一覧!$A$2:$M$6097,3,0),"")</f>
        <v/>
      </c>
      <c r="E503" s="68" t="str">
        <f>IFERROR(VLOOKUP($B503,APガラス性能一覧!$A$2:$M$6097,4,0),"")</f>
        <v/>
      </c>
      <c r="F503" s="68" t="str">
        <f>IFERROR(VLOOKUP($B503,APガラス性能一覧!$A$2:$M$6097,5,0),"")</f>
        <v/>
      </c>
      <c r="G503" s="68" t="str">
        <f>IFERROR(VLOOKUP($B503,APガラス性能一覧!$A$2:$M$6097,6,0),"")</f>
        <v/>
      </c>
      <c r="H503" s="68" t="str">
        <f>IFERROR(VLOOKUP($B503,APガラス性能一覧!$A$2:$M$6097,7,0),"")</f>
        <v/>
      </c>
      <c r="I503" s="68" t="str">
        <f>IFERROR(VLOOKUP($B503,APガラス性能一覧!$A$2:$M$6097,8,0),"")</f>
        <v/>
      </c>
      <c r="J503" s="68" t="str">
        <f>IFERROR(VLOOKUP($B503,APガラス性能一覧!$A$2:$M$6097,9,0),"")</f>
        <v/>
      </c>
      <c r="K503" s="68" t="str">
        <f>IFERROR(VLOOKUP($B503,APガラス性能一覧!$A$2:$M$6097,10,0),"")</f>
        <v/>
      </c>
      <c r="L503" s="68" t="str">
        <f>IFERROR(VLOOKUP($B503,APガラス性能一覧!$A$2:$M$6097,11,0),"")</f>
        <v/>
      </c>
      <c r="M503" s="68" t="str">
        <f>IFERROR(VLOOKUP($B503,APガラス性能一覧!$A$2:$M$6097,12,0),"")</f>
        <v/>
      </c>
      <c r="N503" s="68" t="str">
        <f>IFERROR(VLOOKUP($B503,APガラス性能一覧!$A$2:$M$6097,13,0),"")</f>
        <v/>
      </c>
    </row>
    <row r="504" spans="2:14" x14ac:dyDescent="0.4">
      <c r="B504" s="68" t="str">
        <f>IF($D$2="","",IF($E$2=0.65,IFERROR(IF(INDEX(APガラス性能一覧!A:A,MATCH(ROW(B498),APガラス性能一覧!$O:$O,0))="","",INDEX(APガラス性能一覧!A:A,MATCH(ROW(B498),APガラス性能一覧!$O:$O,0))),""),IFERROR(IF(INDEX(APガラス性能一覧!A:A,MATCH(ROW(B498),APガラス性能一覧!$N:$N,0))="","",INDEX(APガラス性能一覧!A:A,MATCH(ROW(B498),APガラス性能一覧!$N:$N,0))),"")))</f>
        <v/>
      </c>
      <c r="C504" s="68" t="str">
        <f>IFERROR(VLOOKUP($B504,APガラス性能一覧!$A$2:$M$6097,2,0),"")</f>
        <v/>
      </c>
      <c r="D504" s="68" t="str">
        <f>IFERROR(VLOOKUP($B504,APガラス性能一覧!$A$2:$M$6097,3,0),"")</f>
        <v/>
      </c>
      <c r="E504" s="68" t="str">
        <f>IFERROR(VLOOKUP($B504,APガラス性能一覧!$A$2:$M$6097,4,0),"")</f>
        <v/>
      </c>
      <c r="F504" s="68" t="str">
        <f>IFERROR(VLOOKUP($B504,APガラス性能一覧!$A$2:$M$6097,5,0),"")</f>
        <v/>
      </c>
      <c r="G504" s="68" t="str">
        <f>IFERROR(VLOOKUP($B504,APガラス性能一覧!$A$2:$M$6097,6,0),"")</f>
        <v/>
      </c>
      <c r="H504" s="68" t="str">
        <f>IFERROR(VLOOKUP($B504,APガラス性能一覧!$A$2:$M$6097,7,0),"")</f>
        <v/>
      </c>
      <c r="I504" s="68" t="str">
        <f>IFERROR(VLOOKUP($B504,APガラス性能一覧!$A$2:$M$6097,8,0),"")</f>
        <v/>
      </c>
      <c r="J504" s="68" t="str">
        <f>IFERROR(VLOOKUP($B504,APガラス性能一覧!$A$2:$M$6097,9,0),"")</f>
        <v/>
      </c>
      <c r="K504" s="68" t="str">
        <f>IFERROR(VLOOKUP($B504,APガラス性能一覧!$A$2:$M$6097,10,0),"")</f>
        <v/>
      </c>
      <c r="L504" s="68" t="str">
        <f>IFERROR(VLOOKUP($B504,APガラス性能一覧!$A$2:$M$6097,11,0),"")</f>
        <v/>
      </c>
      <c r="M504" s="68" t="str">
        <f>IFERROR(VLOOKUP($B504,APガラス性能一覧!$A$2:$M$6097,12,0),"")</f>
        <v/>
      </c>
      <c r="N504" s="68" t="str">
        <f>IFERROR(VLOOKUP($B504,APガラス性能一覧!$A$2:$M$6097,13,0),"")</f>
        <v/>
      </c>
    </row>
    <row r="505" spans="2:14" x14ac:dyDescent="0.4">
      <c r="B505" s="68" t="str">
        <f>IF($D$2="","",IF($E$2=0.65,IFERROR(IF(INDEX(APガラス性能一覧!A:A,MATCH(ROW(B499),APガラス性能一覧!$O:$O,0))="","",INDEX(APガラス性能一覧!A:A,MATCH(ROW(B499),APガラス性能一覧!$O:$O,0))),""),IFERROR(IF(INDEX(APガラス性能一覧!A:A,MATCH(ROW(B499),APガラス性能一覧!$N:$N,0))="","",INDEX(APガラス性能一覧!A:A,MATCH(ROW(B499),APガラス性能一覧!$N:$N,0))),"")))</f>
        <v/>
      </c>
      <c r="C505" s="68" t="str">
        <f>IFERROR(VLOOKUP($B505,APガラス性能一覧!$A$2:$M$6097,2,0),"")</f>
        <v/>
      </c>
      <c r="D505" s="68" t="str">
        <f>IFERROR(VLOOKUP($B505,APガラス性能一覧!$A$2:$M$6097,3,0),"")</f>
        <v/>
      </c>
      <c r="E505" s="68" t="str">
        <f>IFERROR(VLOOKUP($B505,APガラス性能一覧!$A$2:$M$6097,4,0),"")</f>
        <v/>
      </c>
      <c r="F505" s="68" t="str">
        <f>IFERROR(VLOOKUP($B505,APガラス性能一覧!$A$2:$M$6097,5,0),"")</f>
        <v/>
      </c>
      <c r="G505" s="68" t="str">
        <f>IFERROR(VLOOKUP($B505,APガラス性能一覧!$A$2:$M$6097,6,0),"")</f>
        <v/>
      </c>
      <c r="H505" s="68" t="str">
        <f>IFERROR(VLOOKUP($B505,APガラス性能一覧!$A$2:$M$6097,7,0),"")</f>
        <v/>
      </c>
      <c r="I505" s="68" t="str">
        <f>IFERROR(VLOOKUP($B505,APガラス性能一覧!$A$2:$M$6097,8,0),"")</f>
        <v/>
      </c>
      <c r="J505" s="68" t="str">
        <f>IFERROR(VLOOKUP($B505,APガラス性能一覧!$A$2:$M$6097,9,0),"")</f>
        <v/>
      </c>
      <c r="K505" s="68" t="str">
        <f>IFERROR(VLOOKUP($B505,APガラス性能一覧!$A$2:$M$6097,10,0),"")</f>
        <v/>
      </c>
      <c r="L505" s="68" t="str">
        <f>IFERROR(VLOOKUP($B505,APガラス性能一覧!$A$2:$M$6097,11,0),"")</f>
        <v/>
      </c>
      <c r="M505" s="68" t="str">
        <f>IFERROR(VLOOKUP($B505,APガラス性能一覧!$A$2:$M$6097,12,0),"")</f>
        <v/>
      </c>
      <c r="N505" s="68" t="str">
        <f>IFERROR(VLOOKUP($B505,APガラス性能一覧!$A$2:$M$6097,13,0),"")</f>
        <v/>
      </c>
    </row>
    <row r="506" spans="2:14" x14ac:dyDescent="0.4">
      <c r="B506" s="68" t="str">
        <f>IF($D$2="","",IF($E$2=0.65,IFERROR(IF(INDEX(APガラス性能一覧!A:A,MATCH(ROW(B500),APガラス性能一覧!$O:$O,0))="","",INDEX(APガラス性能一覧!A:A,MATCH(ROW(B500),APガラス性能一覧!$O:$O,0))),""),IFERROR(IF(INDEX(APガラス性能一覧!A:A,MATCH(ROW(B500),APガラス性能一覧!$N:$N,0))="","",INDEX(APガラス性能一覧!A:A,MATCH(ROW(B500),APガラス性能一覧!$N:$N,0))),"")))</f>
        <v/>
      </c>
      <c r="C506" s="68" t="str">
        <f>IFERROR(VLOOKUP($B506,APガラス性能一覧!$A$2:$M$6097,2,0),"")</f>
        <v/>
      </c>
      <c r="D506" s="68" t="str">
        <f>IFERROR(VLOOKUP($B506,APガラス性能一覧!$A$2:$M$6097,3,0),"")</f>
        <v/>
      </c>
      <c r="E506" s="68" t="str">
        <f>IFERROR(VLOOKUP($B506,APガラス性能一覧!$A$2:$M$6097,4,0),"")</f>
        <v/>
      </c>
      <c r="F506" s="68" t="str">
        <f>IFERROR(VLOOKUP($B506,APガラス性能一覧!$A$2:$M$6097,5,0),"")</f>
        <v/>
      </c>
      <c r="G506" s="68" t="str">
        <f>IFERROR(VLOOKUP($B506,APガラス性能一覧!$A$2:$M$6097,6,0),"")</f>
        <v/>
      </c>
      <c r="H506" s="68" t="str">
        <f>IFERROR(VLOOKUP($B506,APガラス性能一覧!$A$2:$M$6097,7,0),"")</f>
        <v/>
      </c>
      <c r="I506" s="68" t="str">
        <f>IFERROR(VLOOKUP($B506,APガラス性能一覧!$A$2:$M$6097,8,0),"")</f>
        <v/>
      </c>
      <c r="J506" s="68" t="str">
        <f>IFERROR(VLOOKUP($B506,APガラス性能一覧!$A$2:$M$6097,9,0),"")</f>
        <v/>
      </c>
      <c r="K506" s="68" t="str">
        <f>IFERROR(VLOOKUP($B506,APガラス性能一覧!$A$2:$M$6097,10,0),"")</f>
        <v/>
      </c>
      <c r="L506" s="68" t="str">
        <f>IFERROR(VLOOKUP($B506,APガラス性能一覧!$A$2:$M$6097,11,0),"")</f>
        <v/>
      </c>
      <c r="M506" s="68" t="str">
        <f>IFERROR(VLOOKUP($B506,APガラス性能一覧!$A$2:$M$6097,12,0),"")</f>
        <v/>
      </c>
      <c r="N506" s="68" t="str">
        <f>IFERROR(VLOOKUP($B506,APガラス性能一覧!$A$2:$M$6097,13,0),"")</f>
        <v/>
      </c>
    </row>
    <row r="507" spans="2:14" x14ac:dyDescent="0.4">
      <c r="B507" s="68" t="str">
        <f>IF($D$2="","",IF($E$2=0.65,IFERROR(IF(INDEX(APガラス性能一覧!A:A,MATCH(ROW(B501),APガラス性能一覧!$O:$O,0))="","",INDEX(APガラス性能一覧!A:A,MATCH(ROW(B501),APガラス性能一覧!$O:$O,0))),""),IFERROR(IF(INDEX(APガラス性能一覧!A:A,MATCH(ROW(B501),APガラス性能一覧!$N:$N,0))="","",INDEX(APガラス性能一覧!A:A,MATCH(ROW(B501),APガラス性能一覧!$N:$N,0))),"")))</f>
        <v/>
      </c>
      <c r="C507" s="68" t="str">
        <f>IFERROR(VLOOKUP($B507,APガラス性能一覧!$A$2:$M$6097,2,0),"")</f>
        <v/>
      </c>
      <c r="D507" s="68" t="str">
        <f>IFERROR(VLOOKUP($B507,APガラス性能一覧!$A$2:$M$6097,3,0),"")</f>
        <v/>
      </c>
      <c r="E507" s="68" t="str">
        <f>IFERROR(VLOOKUP($B507,APガラス性能一覧!$A$2:$M$6097,4,0),"")</f>
        <v/>
      </c>
      <c r="F507" s="68" t="str">
        <f>IFERROR(VLOOKUP($B507,APガラス性能一覧!$A$2:$M$6097,5,0),"")</f>
        <v/>
      </c>
      <c r="G507" s="68" t="str">
        <f>IFERROR(VLOOKUP($B507,APガラス性能一覧!$A$2:$M$6097,6,0),"")</f>
        <v/>
      </c>
      <c r="H507" s="68" t="str">
        <f>IFERROR(VLOOKUP($B507,APガラス性能一覧!$A$2:$M$6097,7,0),"")</f>
        <v/>
      </c>
      <c r="I507" s="68" t="str">
        <f>IFERROR(VLOOKUP($B507,APガラス性能一覧!$A$2:$M$6097,8,0),"")</f>
        <v/>
      </c>
      <c r="J507" s="68" t="str">
        <f>IFERROR(VLOOKUP($B507,APガラス性能一覧!$A$2:$M$6097,9,0),"")</f>
        <v/>
      </c>
      <c r="K507" s="68" t="str">
        <f>IFERROR(VLOOKUP($B507,APガラス性能一覧!$A$2:$M$6097,10,0),"")</f>
        <v/>
      </c>
      <c r="L507" s="68" t="str">
        <f>IFERROR(VLOOKUP($B507,APガラス性能一覧!$A$2:$M$6097,11,0),"")</f>
        <v/>
      </c>
      <c r="M507" s="68" t="str">
        <f>IFERROR(VLOOKUP($B507,APガラス性能一覧!$A$2:$M$6097,12,0),"")</f>
        <v/>
      </c>
      <c r="N507" s="68" t="str">
        <f>IFERROR(VLOOKUP($B507,APガラス性能一覧!$A$2:$M$6097,13,0),"")</f>
        <v/>
      </c>
    </row>
    <row r="508" spans="2:14" x14ac:dyDescent="0.4">
      <c r="B508" s="68" t="str">
        <f>IF($D$2="","",IF($E$2=0.65,IFERROR(IF(INDEX(APガラス性能一覧!A:A,MATCH(ROW(B502),APガラス性能一覧!$O:$O,0))="","",INDEX(APガラス性能一覧!A:A,MATCH(ROW(B502),APガラス性能一覧!$O:$O,0))),""),IFERROR(IF(INDEX(APガラス性能一覧!A:A,MATCH(ROW(B502),APガラス性能一覧!$N:$N,0))="","",INDEX(APガラス性能一覧!A:A,MATCH(ROW(B502),APガラス性能一覧!$N:$N,0))),"")))</f>
        <v/>
      </c>
      <c r="C508" s="68" t="str">
        <f>IFERROR(VLOOKUP($B508,APガラス性能一覧!$A$2:$M$6097,2,0),"")</f>
        <v/>
      </c>
      <c r="D508" s="68" t="str">
        <f>IFERROR(VLOOKUP($B508,APガラス性能一覧!$A$2:$M$6097,3,0),"")</f>
        <v/>
      </c>
      <c r="E508" s="68" t="str">
        <f>IFERROR(VLOOKUP($B508,APガラス性能一覧!$A$2:$M$6097,4,0),"")</f>
        <v/>
      </c>
      <c r="F508" s="68" t="str">
        <f>IFERROR(VLOOKUP($B508,APガラス性能一覧!$A$2:$M$6097,5,0),"")</f>
        <v/>
      </c>
      <c r="G508" s="68" t="str">
        <f>IFERROR(VLOOKUP($B508,APガラス性能一覧!$A$2:$M$6097,6,0),"")</f>
        <v/>
      </c>
      <c r="H508" s="68" t="str">
        <f>IFERROR(VLOOKUP($B508,APガラス性能一覧!$A$2:$M$6097,7,0),"")</f>
        <v/>
      </c>
      <c r="I508" s="68" t="str">
        <f>IFERROR(VLOOKUP($B508,APガラス性能一覧!$A$2:$M$6097,8,0),"")</f>
        <v/>
      </c>
      <c r="J508" s="68" t="str">
        <f>IFERROR(VLOOKUP($B508,APガラス性能一覧!$A$2:$M$6097,9,0),"")</f>
        <v/>
      </c>
      <c r="K508" s="68" t="str">
        <f>IFERROR(VLOOKUP($B508,APガラス性能一覧!$A$2:$M$6097,10,0),"")</f>
        <v/>
      </c>
      <c r="L508" s="68" t="str">
        <f>IFERROR(VLOOKUP($B508,APガラス性能一覧!$A$2:$M$6097,11,0),"")</f>
        <v/>
      </c>
      <c r="M508" s="68" t="str">
        <f>IFERROR(VLOOKUP($B508,APガラス性能一覧!$A$2:$M$6097,12,0),"")</f>
        <v/>
      </c>
      <c r="N508" s="68" t="str">
        <f>IFERROR(VLOOKUP($B508,APガラス性能一覧!$A$2:$M$6097,13,0),"")</f>
        <v/>
      </c>
    </row>
    <row r="509" spans="2:14" x14ac:dyDescent="0.4">
      <c r="B509" s="68" t="str">
        <f>IF($D$2="","",IF($E$2=0.65,IFERROR(IF(INDEX(APガラス性能一覧!A:A,MATCH(ROW(B503),APガラス性能一覧!$O:$O,0))="","",INDEX(APガラス性能一覧!A:A,MATCH(ROW(B503),APガラス性能一覧!$O:$O,0))),""),IFERROR(IF(INDEX(APガラス性能一覧!A:A,MATCH(ROW(B503),APガラス性能一覧!$N:$N,0))="","",INDEX(APガラス性能一覧!A:A,MATCH(ROW(B503),APガラス性能一覧!$N:$N,0))),"")))</f>
        <v/>
      </c>
      <c r="C509" s="68" t="str">
        <f>IFERROR(VLOOKUP($B509,APガラス性能一覧!$A$2:$M$6097,2,0),"")</f>
        <v/>
      </c>
      <c r="D509" s="68" t="str">
        <f>IFERROR(VLOOKUP($B509,APガラス性能一覧!$A$2:$M$6097,3,0),"")</f>
        <v/>
      </c>
      <c r="E509" s="68" t="str">
        <f>IFERROR(VLOOKUP($B509,APガラス性能一覧!$A$2:$M$6097,4,0),"")</f>
        <v/>
      </c>
      <c r="F509" s="68" t="str">
        <f>IFERROR(VLOOKUP($B509,APガラス性能一覧!$A$2:$M$6097,5,0),"")</f>
        <v/>
      </c>
      <c r="G509" s="68" t="str">
        <f>IFERROR(VLOOKUP($B509,APガラス性能一覧!$A$2:$M$6097,6,0),"")</f>
        <v/>
      </c>
      <c r="H509" s="68" t="str">
        <f>IFERROR(VLOOKUP($B509,APガラス性能一覧!$A$2:$M$6097,7,0),"")</f>
        <v/>
      </c>
      <c r="I509" s="68" t="str">
        <f>IFERROR(VLOOKUP($B509,APガラス性能一覧!$A$2:$M$6097,8,0),"")</f>
        <v/>
      </c>
      <c r="J509" s="68" t="str">
        <f>IFERROR(VLOOKUP($B509,APガラス性能一覧!$A$2:$M$6097,9,0),"")</f>
        <v/>
      </c>
      <c r="K509" s="68" t="str">
        <f>IFERROR(VLOOKUP($B509,APガラス性能一覧!$A$2:$M$6097,10,0),"")</f>
        <v/>
      </c>
      <c r="L509" s="68" t="str">
        <f>IFERROR(VLOOKUP($B509,APガラス性能一覧!$A$2:$M$6097,11,0),"")</f>
        <v/>
      </c>
      <c r="M509" s="68" t="str">
        <f>IFERROR(VLOOKUP($B509,APガラス性能一覧!$A$2:$M$6097,12,0),"")</f>
        <v/>
      </c>
      <c r="N509" s="68" t="str">
        <f>IFERROR(VLOOKUP($B509,APガラス性能一覧!$A$2:$M$6097,13,0),"")</f>
        <v/>
      </c>
    </row>
    <row r="510" spans="2:14" x14ac:dyDescent="0.4">
      <c r="B510" s="68" t="str">
        <f>IF($D$2="","",IF($E$2=0.65,IFERROR(IF(INDEX(APガラス性能一覧!A:A,MATCH(ROW(B504),APガラス性能一覧!$O:$O,0))="","",INDEX(APガラス性能一覧!A:A,MATCH(ROW(B504),APガラス性能一覧!$O:$O,0))),""),IFERROR(IF(INDEX(APガラス性能一覧!A:A,MATCH(ROW(B504),APガラス性能一覧!$N:$N,0))="","",INDEX(APガラス性能一覧!A:A,MATCH(ROW(B504),APガラス性能一覧!$N:$N,0))),"")))</f>
        <v/>
      </c>
      <c r="C510" s="68" t="str">
        <f>IFERROR(VLOOKUP($B510,APガラス性能一覧!$A$2:$M$6097,2,0),"")</f>
        <v/>
      </c>
      <c r="D510" s="68" t="str">
        <f>IFERROR(VLOOKUP($B510,APガラス性能一覧!$A$2:$M$6097,3,0),"")</f>
        <v/>
      </c>
      <c r="E510" s="68" t="str">
        <f>IFERROR(VLOOKUP($B510,APガラス性能一覧!$A$2:$M$6097,4,0),"")</f>
        <v/>
      </c>
      <c r="F510" s="68" t="str">
        <f>IFERROR(VLOOKUP($B510,APガラス性能一覧!$A$2:$M$6097,5,0),"")</f>
        <v/>
      </c>
      <c r="G510" s="68" t="str">
        <f>IFERROR(VLOOKUP($B510,APガラス性能一覧!$A$2:$M$6097,6,0),"")</f>
        <v/>
      </c>
      <c r="H510" s="68" t="str">
        <f>IFERROR(VLOOKUP($B510,APガラス性能一覧!$A$2:$M$6097,7,0),"")</f>
        <v/>
      </c>
      <c r="I510" s="68" t="str">
        <f>IFERROR(VLOOKUP($B510,APガラス性能一覧!$A$2:$M$6097,8,0),"")</f>
        <v/>
      </c>
      <c r="J510" s="68" t="str">
        <f>IFERROR(VLOOKUP($B510,APガラス性能一覧!$A$2:$M$6097,9,0),"")</f>
        <v/>
      </c>
      <c r="K510" s="68" t="str">
        <f>IFERROR(VLOOKUP($B510,APガラス性能一覧!$A$2:$M$6097,10,0),"")</f>
        <v/>
      </c>
      <c r="L510" s="68" t="str">
        <f>IFERROR(VLOOKUP($B510,APガラス性能一覧!$A$2:$M$6097,11,0),"")</f>
        <v/>
      </c>
      <c r="M510" s="68" t="str">
        <f>IFERROR(VLOOKUP($B510,APガラス性能一覧!$A$2:$M$6097,12,0),"")</f>
        <v/>
      </c>
      <c r="N510" s="68" t="str">
        <f>IFERROR(VLOOKUP($B510,APガラス性能一覧!$A$2:$M$6097,13,0),"")</f>
        <v/>
      </c>
    </row>
    <row r="511" spans="2:14" x14ac:dyDescent="0.4">
      <c r="B511" s="68" t="str">
        <f>IF($D$2="","",IF($E$2=0.65,IFERROR(IF(INDEX(APガラス性能一覧!A:A,MATCH(ROW(B505),APガラス性能一覧!$O:$O,0))="","",INDEX(APガラス性能一覧!A:A,MATCH(ROW(B505),APガラス性能一覧!$O:$O,0))),""),IFERROR(IF(INDEX(APガラス性能一覧!A:A,MATCH(ROW(B505),APガラス性能一覧!$N:$N,0))="","",INDEX(APガラス性能一覧!A:A,MATCH(ROW(B505),APガラス性能一覧!$N:$N,0))),"")))</f>
        <v/>
      </c>
      <c r="C511" s="68" t="str">
        <f>IFERROR(VLOOKUP($B511,APガラス性能一覧!$A$2:$M$6097,2,0),"")</f>
        <v/>
      </c>
      <c r="D511" s="68" t="str">
        <f>IFERROR(VLOOKUP($B511,APガラス性能一覧!$A$2:$M$6097,3,0),"")</f>
        <v/>
      </c>
      <c r="E511" s="68" t="str">
        <f>IFERROR(VLOOKUP($B511,APガラス性能一覧!$A$2:$M$6097,4,0),"")</f>
        <v/>
      </c>
      <c r="F511" s="68" t="str">
        <f>IFERROR(VLOOKUP($B511,APガラス性能一覧!$A$2:$M$6097,5,0),"")</f>
        <v/>
      </c>
      <c r="G511" s="68" t="str">
        <f>IFERROR(VLOOKUP($B511,APガラス性能一覧!$A$2:$M$6097,6,0),"")</f>
        <v/>
      </c>
      <c r="H511" s="68" t="str">
        <f>IFERROR(VLOOKUP($B511,APガラス性能一覧!$A$2:$M$6097,7,0),"")</f>
        <v/>
      </c>
      <c r="I511" s="68" t="str">
        <f>IFERROR(VLOOKUP($B511,APガラス性能一覧!$A$2:$M$6097,8,0),"")</f>
        <v/>
      </c>
      <c r="J511" s="68" t="str">
        <f>IFERROR(VLOOKUP($B511,APガラス性能一覧!$A$2:$M$6097,9,0),"")</f>
        <v/>
      </c>
      <c r="K511" s="68" t="str">
        <f>IFERROR(VLOOKUP($B511,APガラス性能一覧!$A$2:$M$6097,10,0),"")</f>
        <v/>
      </c>
      <c r="L511" s="68" t="str">
        <f>IFERROR(VLOOKUP($B511,APガラス性能一覧!$A$2:$M$6097,11,0),"")</f>
        <v/>
      </c>
      <c r="M511" s="68" t="str">
        <f>IFERROR(VLOOKUP($B511,APガラス性能一覧!$A$2:$M$6097,12,0),"")</f>
        <v/>
      </c>
      <c r="N511" s="68" t="str">
        <f>IFERROR(VLOOKUP($B511,APガラス性能一覧!$A$2:$M$6097,13,0),"")</f>
        <v/>
      </c>
    </row>
    <row r="512" spans="2:14" x14ac:dyDescent="0.4">
      <c r="B512" s="68" t="str">
        <f>IF($D$2="","",IF($E$2=0.65,IFERROR(IF(INDEX(APガラス性能一覧!A:A,MATCH(ROW(B506),APガラス性能一覧!$O:$O,0))="","",INDEX(APガラス性能一覧!A:A,MATCH(ROW(B506),APガラス性能一覧!$O:$O,0))),""),IFERROR(IF(INDEX(APガラス性能一覧!A:A,MATCH(ROW(B506),APガラス性能一覧!$N:$N,0))="","",INDEX(APガラス性能一覧!A:A,MATCH(ROW(B506),APガラス性能一覧!$N:$N,0))),"")))</f>
        <v/>
      </c>
      <c r="C512" s="68" t="str">
        <f>IFERROR(VLOOKUP($B512,APガラス性能一覧!$A$2:$M$6097,2,0),"")</f>
        <v/>
      </c>
      <c r="D512" s="68" t="str">
        <f>IFERROR(VLOOKUP($B512,APガラス性能一覧!$A$2:$M$6097,3,0),"")</f>
        <v/>
      </c>
      <c r="E512" s="68" t="str">
        <f>IFERROR(VLOOKUP($B512,APガラス性能一覧!$A$2:$M$6097,4,0),"")</f>
        <v/>
      </c>
      <c r="F512" s="68" t="str">
        <f>IFERROR(VLOOKUP($B512,APガラス性能一覧!$A$2:$M$6097,5,0),"")</f>
        <v/>
      </c>
      <c r="G512" s="68" t="str">
        <f>IFERROR(VLOOKUP($B512,APガラス性能一覧!$A$2:$M$6097,6,0),"")</f>
        <v/>
      </c>
      <c r="H512" s="68" t="str">
        <f>IFERROR(VLOOKUP($B512,APガラス性能一覧!$A$2:$M$6097,7,0),"")</f>
        <v/>
      </c>
      <c r="I512" s="68" t="str">
        <f>IFERROR(VLOOKUP($B512,APガラス性能一覧!$A$2:$M$6097,8,0),"")</f>
        <v/>
      </c>
      <c r="J512" s="68" t="str">
        <f>IFERROR(VLOOKUP($B512,APガラス性能一覧!$A$2:$M$6097,9,0),"")</f>
        <v/>
      </c>
      <c r="K512" s="68" t="str">
        <f>IFERROR(VLOOKUP($B512,APガラス性能一覧!$A$2:$M$6097,10,0),"")</f>
        <v/>
      </c>
      <c r="L512" s="68" t="str">
        <f>IFERROR(VLOOKUP($B512,APガラス性能一覧!$A$2:$M$6097,11,0),"")</f>
        <v/>
      </c>
      <c r="M512" s="68" t="str">
        <f>IFERROR(VLOOKUP($B512,APガラス性能一覧!$A$2:$M$6097,12,0),"")</f>
        <v/>
      </c>
      <c r="N512" s="68" t="str">
        <f>IFERROR(VLOOKUP($B512,APガラス性能一覧!$A$2:$M$6097,13,0),"")</f>
        <v/>
      </c>
    </row>
    <row r="513" spans="2:14" x14ac:dyDescent="0.4">
      <c r="B513" s="68" t="str">
        <f>IF($D$2="","",IF($E$2=0.65,IFERROR(IF(INDEX(APガラス性能一覧!A:A,MATCH(ROW(B507),APガラス性能一覧!$O:$O,0))="","",INDEX(APガラス性能一覧!A:A,MATCH(ROW(B507),APガラス性能一覧!$O:$O,0))),""),IFERROR(IF(INDEX(APガラス性能一覧!A:A,MATCH(ROW(B507),APガラス性能一覧!$N:$N,0))="","",INDEX(APガラス性能一覧!A:A,MATCH(ROW(B507),APガラス性能一覧!$N:$N,0))),"")))</f>
        <v/>
      </c>
      <c r="C513" s="68" t="str">
        <f>IFERROR(VLOOKUP($B513,APガラス性能一覧!$A$2:$M$6097,2,0),"")</f>
        <v/>
      </c>
      <c r="D513" s="68" t="str">
        <f>IFERROR(VLOOKUP($B513,APガラス性能一覧!$A$2:$M$6097,3,0),"")</f>
        <v/>
      </c>
      <c r="E513" s="68" t="str">
        <f>IFERROR(VLOOKUP($B513,APガラス性能一覧!$A$2:$M$6097,4,0),"")</f>
        <v/>
      </c>
      <c r="F513" s="68" t="str">
        <f>IFERROR(VLOOKUP($B513,APガラス性能一覧!$A$2:$M$6097,5,0),"")</f>
        <v/>
      </c>
      <c r="G513" s="68" t="str">
        <f>IFERROR(VLOOKUP($B513,APガラス性能一覧!$A$2:$M$6097,6,0),"")</f>
        <v/>
      </c>
      <c r="H513" s="68" t="str">
        <f>IFERROR(VLOOKUP($B513,APガラス性能一覧!$A$2:$M$6097,7,0),"")</f>
        <v/>
      </c>
      <c r="I513" s="68" t="str">
        <f>IFERROR(VLOOKUP($B513,APガラス性能一覧!$A$2:$M$6097,8,0),"")</f>
        <v/>
      </c>
      <c r="J513" s="68" t="str">
        <f>IFERROR(VLOOKUP($B513,APガラス性能一覧!$A$2:$M$6097,9,0),"")</f>
        <v/>
      </c>
      <c r="K513" s="68" t="str">
        <f>IFERROR(VLOOKUP($B513,APガラス性能一覧!$A$2:$M$6097,10,0),"")</f>
        <v/>
      </c>
      <c r="L513" s="68" t="str">
        <f>IFERROR(VLOOKUP($B513,APガラス性能一覧!$A$2:$M$6097,11,0),"")</f>
        <v/>
      </c>
      <c r="M513" s="68" t="str">
        <f>IFERROR(VLOOKUP($B513,APガラス性能一覧!$A$2:$M$6097,12,0),"")</f>
        <v/>
      </c>
      <c r="N513" s="68" t="str">
        <f>IFERROR(VLOOKUP($B513,APガラス性能一覧!$A$2:$M$6097,13,0),"")</f>
        <v/>
      </c>
    </row>
    <row r="514" spans="2:14" x14ac:dyDescent="0.4">
      <c r="B514" s="68" t="str">
        <f>IF($D$2="","",IF($E$2=0.65,IFERROR(IF(INDEX(APガラス性能一覧!A:A,MATCH(ROW(B508),APガラス性能一覧!$O:$O,0))="","",INDEX(APガラス性能一覧!A:A,MATCH(ROW(B508),APガラス性能一覧!$O:$O,0))),""),IFERROR(IF(INDEX(APガラス性能一覧!A:A,MATCH(ROW(B508),APガラス性能一覧!$N:$N,0))="","",INDEX(APガラス性能一覧!A:A,MATCH(ROW(B508),APガラス性能一覧!$N:$N,0))),"")))</f>
        <v/>
      </c>
      <c r="C514" s="68" t="str">
        <f>IFERROR(VLOOKUP($B514,APガラス性能一覧!$A$2:$M$6097,2,0),"")</f>
        <v/>
      </c>
      <c r="D514" s="68" t="str">
        <f>IFERROR(VLOOKUP($B514,APガラス性能一覧!$A$2:$M$6097,3,0),"")</f>
        <v/>
      </c>
      <c r="E514" s="68" t="str">
        <f>IFERROR(VLOOKUP($B514,APガラス性能一覧!$A$2:$M$6097,4,0),"")</f>
        <v/>
      </c>
      <c r="F514" s="68" t="str">
        <f>IFERROR(VLOOKUP($B514,APガラス性能一覧!$A$2:$M$6097,5,0),"")</f>
        <v/>
      </c>
      <c r="G514" s="68" t="str">
        <f>IFERROR(VLOOKUP($B514,APガラス性能一覧!$A$2:$M$6097,6,0),"")</f>
        <v/>
      </c>
      <c r="H514" s="68" t="str">
        <f>IFERROR(VLOOKUP($B514,APガラス性能一覧!$A$2:$M$6097,7,0),"")</f>
        <v/>
      </c>
      <c r="I514" s="68" t="str">
        <f>IFERROR(VLOOKUP($B514,APガラス性能一覧!$A$2:$M$6097,8,0),"")</f>
        <v/>
      </c>
      <c r="J514" s="68" t="str">
        <f>IFERROR(VLOOKUP($B514,APガラス性能一覧!$A$2:$M$6097,9,0),"")</f>
        <v/>
      </c>
      <c r="K514" s="68" t="str">
        <f>IFERROR(VLOOKUP($B514,APガラス性能一覧!$A$2:$M$6097,10,0),"")</f>
        <v/>
      </c>
      <c r="L514" s="68" t="str">
        <f>IFERROR(VLOOKUP($B514,APガラス性能一覧!$A$2:$M$6097,11,0),"")</f>
        <v/>
      </c>
      <c r="M514" s="68" t="str">
        <f>IFERROR(VLOOKUP($B514,APガラス性能一覧!$A$2:$M$6097,12,0),"")</f>
        <v/>
      </c>
      <c r="N514" s="68" t="str">
        <f>IFERROR(VLOOKUP($B514,APガラス性能一覧!$A$2:$M$6097,13,0),"")</f>
        <v/>
      </c>
    </row>
    <row r="515" spans="2:14" x14ac:dyDescent="0.4">
      <c r="B515" s="68" t="str">
        <f>IF($D$2="","",IF($E$2=0.65,IFERROR(IF(INDEX(APガラス性能一覧!A:A,MATCH(ROW(B509),APガラス性能一覧!$O:$O,0))="","",INDEX(APガラス性能一覧!A:A,MATCH(ROW(B509),APガラス性能一覧!$O:$O,0))),""),IFERROR(IF(INDEX(APガラス性能一覧!A:A,MATCH(ROW(B509),APガラス性能一覧!$N:$N,0))="","",INDEX(APガラス性能一覧!A:A,MATCH(ROW(B509),APガラス性能一覧!$N:$N,0))),"")))</f>
        <v/>
      </c>
      <c r="C515" s="68" t="str">
        <f>IFERROR(VLOOKUP($B515,APガラス性能一覧!$A$2:$M$6097,2,0),"")</f>
        <v/>
      </c>
      <c r="D515" s="68" t="str">
        <f>IFERROR(VLOOKUP($B515,APガラス性能一覧!$A$2:$M$6097,3,0),"")</f>
        <v/>
      </c>
      <c r="E515" s="68" t="str">
        <f>IFERROR(VLOOKUP($B515,APガラス性能一覧!$A$2:$M$6097,4,0),"")</f>
        <v/>
      </c>
      <c r="F515" s="68" t="str">
        <f>IFERROR(VLOOKUP($B515,APガラス性能一覧!$A$2:$M$6097,5,0),"")</f>
        <v/>
      </c>
      <c r="G515" s="68" t="str">
        <f>IFERROR(VLOOKUP($B515,APガラス性能一覧!$A$2:$M$6097,6,0),"")</f>
        <v/>
      </c>
      <c r="H515" s="68" t="str">
        <f>IFERROR(VLOOKUP($B515,APガラス性能一覧!$A$2:$M$6097,7,0),"")</f>
        <v/>
      </c>
      <c r="I515" s="68" t="str">
        <f>IFERROR(VLOOKUP($B515,APガラス性能一覧!$A$2:$M$6097,8,0),"")</f>
        <v/>
      </c>
      <c r="J515" s="68" t="str">
        <f>IFERROR(VLOOKUP($B515,APガラス性能一覧!$A$2:$M$6097,9,0),"")</f>
        <v/>
      </c>
      <c r="K515" s="68" t="str">
        <f>IFERROR(VLOOKUP($B515,APガラス性能一覧!$A$2:$M$6097,10,0),"")</f>
        <v/>
      </c>
      <c r="L515" s="68" t="str">
        <f>IFERROR(VLOOKUP($B515,APガラス性能一覧!$A$2:$M$6097,11,0),"")</f>
        <v/>
      </c>
      <c r="M515" s="68" t="str">
        <f>IFERROR(VLOOKUP($B515,APガラス性能一覧!$A$2:$M$6097,12,0),"")</f>
        <v/>
      </c>
      <c r="N515" s="68" t="str">
        <f>IFERROR(VLOOKUP($B515,APガラス性能一覧!$A$2:$M$6097,13,0),"")</f>
        <v/>
      </c>
    </row>
    <row r="516" spans="2:14" x14ac:dyDescent="0.4">
      <c r="B516" s="68" t="str">
        <f>IF($D$2="","",IF($E$2=0.65,IFERROR(IF(INDEX(APガラス性能一覧!A:A,MATCH(ROW(B510),APガラス性能一覧!$O:$O,0))="","",INDEX(APガラス性能一覧!A:A,MATCH(ROW(B510),APガラス性能一覧!$O:$O,0))),""),IFERROR(IF(INDEX(APガラス性能一覧!A:A,MATCH(ROW(B510),APガラス性能一覧!$N:$N,0))="","",INDEX(APガラス性能一覧!A:A,MATCH(ROW(B510),APガラス性能一覧!$N:$N,0))),"")))</f>
        <v/>
      </c>
      <c r="C516" s="68" t="str">
        <f>IFERROR(VLOOKUP($B516,APガラス性能一覧!$A$2:$M$6097,2,0),"")</f>
        <v/>
      </c>
      <c r="D516" s="68" t="str">
        <f>IFERROR(VLOOKUP($B516,APガラス性能一覧!$A$2:$M$6097,3,0),"")</f>
        <v/>
      </c>
      <c r="E516" s="68" t="str">
        <f>IFERROR(VLOOKUP($B516,APガラス性能一覧!$A$2:$M$6097,4,0),"")</f>
        <v/>
      </c>
      <c r="F516" s="68" t="str">
        <f>IFERROR(VLOOKUP($B516,APガラス性能一覧!$A$2:$M$6097,5,0),"")</f>
        <v/>
      </c>
      <c r="G516" s="68" t="str">
        <f>IFERROR(VLOOKUP($B516,APガラス性能一覧!$A$2:$M$6097,6,0),"")</f>
        <v/>
      </c>
      <c r="H516" s="68" t="str">
        <f>IFERROR(VLOOKUP($B516,APガラス性能一覧!$A$2:$M$6097,7,0),"")</f>
        <v/>
      </c>
      <c r="I516" s="68" t="str">
        <f>IFERROR(VLOOKUP($B516,APガラス性能一覧!$A$2:$M$6097,8,0),"")</f>
        <v/>
      </c>
      <c r="J516" s="68" t="str">
        <f>IFERROR(VLOOKUP($B516,APガラス性能一覧!$A$2:$M$6097,9,0),"")</f>
        <v/>
      </c>
      <c r="K516" s="68" t="str">
        <f>IFERROR(VLOOKUP($B516,APガラス性能一覧!$A$2:$M$6097,10,0),"")</f>
        <v/>
      </c>
      <c r="L516" s="68" t="str">
        <f>IFERROR(VLOOKUP($B516,APガラス性能一覧!$A$2:$M$6097,11,0),"")</f>
        <v/>
      </c>
      <c r="M516" s="68" t="str">
        <f>IFERROR(VLOOKUP($B516,APガラス性能一覧!$A$2:$M$6097,12,0),"")</f>
        <v/>
      </c>
      <c r="N516" s="68" t="str">
        <f>IFERROR(VLOOKUP($B516,APガラス性能一覧!$A$2:$M$6097,13,0),"")</f>
        <v/>
      </c>
    </row>
    <row r="517" spans="2:14" x14ac:dyDescent="0.4">
      <c r="B517" s="68" t="str">
        <f>IF($D$2="","",IF($E$2=0.65,IFERROR(IF(INDEX(APガラス性能一覧!A:A,MATCH(ROW(B511),APガラス性能一覧!$O:$O,0))="","",INDEX(APガラス性能一覧!A:A,MATCH(ROW(B511),APガラス性能一覧!$O:$O,0))),""),IFERROR(IF(INDEX(APガラス性能一覧!A:A,MATCH(ROW(B511),APガラス性能一覧!$N:$N,0))="","",INDEX(APガラス性能一覧!A:A,MATCH(ROW(B511),APガラス性能一覧!$N:$N,0))),"")))</f>
        <v/>
      </c>
      <c r="C517" s="68" t="str">
        <f>IFERROR(VLOOKUP($B517,APガラス性能一覧!$A$2:$M$6097,2,0),"")</f>
        <v/>
      </c>
      <c r="D517" s="68" t="str">
        <f>IFERROR(VLOOKUP($B517,APガラス性能一覧!$A$2:$M$6097,3,0),"")</f>
        <v/>
      </c>
      <c r="E517" s="68" t="str">
        <f>IFERROR(VLOOKUP($B517,APガラス性能一覧!$A$2:$M$6097,4,0),"")</f>
        <v/>
      </c>
      <c r="F517" s="68" t="str">
        <f>IFERROR(VLOOKUP($B517,APガラス性能一覧!$A$2:$M$6097,5,0),"")</f>
        <v/>
      </c>
      <c r="G517" s="68" t="str">
        <f>IFERROR(VLOOKUP($B517,APガラス性能一覧!$A$2:$M$6097,6,0),"")</f>
        <v/>
      </c>
      <c r="H517" s="68" t="str">
        <f>IFERROR(VLOOKUP($B517,APガラス性能一覧!$A$2:$M$6097,7,0),"")</f>
        <v/>
      </c>
      <c r="I517" s="68" t="str">
        <f>IFERROR(VLOOKUP($B517,APガラス性能一覧!$A$2:$M$6097,8,0),"")</f>
        <v/>
      </c>
      <c r="J517" s="68" t="str">
        <f>IFERROR(VLOOKUP($B517,APガラス性能一覧!$A$2:$M$6097,9,0),"")</f>
        <v/>
      </c>
      <c r="K517" s="68" t="str">
        <f>IFERROR(VLOOKUP($B517,APガラス性能一覧!$A$2:$M$6097,10,0),"")</f>
        <v/>
      </c>
      <c r="L517" s="68" t="str">
        <f>IFERROR(VLOOKUP($B517,APガラス性能一覧!$A$2:$M$6097,11,0),"")</f>
        <v/>
      </c>
      <c r="M517" s="68" t="str">
        <f>IFERROR(VLOOKUP($B517,APガラス性能一覧!$A$2:$M$6097,12,0),"")</f>
        <v/>
      </c>
      <c r="N517" s="68" t="str">
        <f>IFERROR(VLOOKUP($B517,APガラス性能一覧!$A$2:$M$6097,13,0),"")</f>
        <v/>
      </c>
    </row>
    <row r="518" spans="2:14" x14ac:dyDescent="0.4">
      <c r="B518" s="68" t="str">
        <f>IF($D$2="","",IF($E$2=0.65,IFERROR(IF(INDEX(APガラス性能一覧!A:A,MATCH(ROW(B512),APガラス性能一覧!$O:$O,0))="","",INDEX(APガラス性能一覧!A:A,MATCH(ROW(B512),APガラス性能一覧!$O:$O,0))),""),IFERROR(IF(INDEX(APガラス性能一覧!A:A,MATCH(ROW(B512),APガラス性能一覧!$N:$N,0))="","",INDEX(APガラス性能一覧!A:A,MATCH(ROW(B512),APガラス性能一覧!$N:$N,0))),"")))</f>
        <v/>
      </c>
      <c r="C518" s="68" t="str">
        <f>IFERROR(VLOOKUP($B518,APガラス性能一覧!$A$2:$M$6097,2,0),"")</f>
        <v/>
      </c>
      <c r="D518" s="68" t="str">
        <f>IFERROR(VLOOKUP($B518,APガラス性能一覧!$A$2:$M$6097,3,0),"")</f>
        <v/>
      </c>
      <c r="E518" s="68" t="str">
        <f>IFERROR(VLOOKUP($B518,APガラス性能一覧!$A$2:$M$6097,4,0),"")</f>
        <v/>
      </c>
      <c r="F518" s="68" t="str">
        <f>IFERROR(VLOOKUP($B518,APガラス性能一覧!$A$2:$M$6097,5,0),"")</f>
        <v/>
      </c>
      <c r="G518" s="68" t="str">
        <f>IFERROR(VLOOKUP($B518,APガラス性能一覧!$A$2:$M$6097,6,0),"")</f>
        <v/>
      </c>
      <c r="H518" s="68" t="str">
        <f>IFERROR(VLOOKUP($B518,APガラス性能一覧!$A$2:$M$6097,7,0),"")</f>
        <v/>
      </c>
      <c r="I518" s="68" t="str">
        <f>IFERROR(VLOOKUP($B518,APガラス性能一覧!$A$2:$M$6097,8,0),"")</f>
        <v/>
      </c>
      <c r="J518" s="68" t="str">
        <f>IFERROR(VLOOKUP($B518,APガラス性能一覧!$A$2:$M$6097,9,0),"")</f>
        <v/>
      </c>
      <c r="K518" s="68" t="str">
        <f>IFERROR(VLOOKUP($B518,APガラス性能一覧!$A$2:$M$6097,10,0),"")</f>
        <v/>
      </c>
      <c r="L518" s="68" t="str">
        <f>IFERROR(VLOOKUP($B518,APガラス性能一覧!$A$2:$M$6097,11,0),"")</f>
        <v/>
      </c>
      <c r="M518" s="68" t="str">
        <f>IFERROR(VLOOKUP($B518,APガラス性能一覧!$A$2:$M$6097,12,0),"")</f>
        <v/>
      </c>
      <c r="N518" s="68" t="str">
        <f>IFERROR(VLOOKUP($B518,APガラス性能一覧!$A$2:$M$6097,13,0),"")</f>
        <v/>
      </c>
    </row>
    <row r="519" spans="2:14" x14ac:dyDescent="0.4">
      <c r="B519" s="68" t="str">
        <f>IF($D$2="","",IF($E$2=0.65,IFERROR(IF(INDEX(APガラス性能一覧!A:A,MATCH(ROW(B513),APガラス性能一覧!$O:$O,0))="","",INDEX(APガラス性能一覧!A:A,MATCH(ROW(B513),APガラス性能一覧!$O:$O,0))),""),IFERROR(IF(INDEX(APガラス性能一覧!A:A,MATCH(ROW(B513),APガラス性能一覧!$N:$N,0))="","",INDEX(APガラス性能一覧!A:A,MATCH(ROW(B513),APガラス性能一覧!$N:$N,0))),"")))</f>
        <v/>
      </c>
      <c r="C519" s="68" t="str">
        <f>IFERROR(VLOOKUP($B519,APガラス性能一覧!$A$2:$M$6097,2,0),"")</f>
        <v/>
      </c>
      <c r="D519" s="68" t="str">
        <f>IFERROR(VLOOKUP($B519,APガラス性能一覧!$A$2:$M$6097,3,0),"")</f>
        <v/>
      </c>
      <c r="E519" s="68" t="str">
        <f>IFERROR(VLOOKUP($B519,APガラス性能一覧!$A$2:$M$6097,4,0),"")</f>
        <v/>
      </c>
      <c r="F519" s="68" t="str">
        <f>IFERROR(VLOOKUP($B519,APガラス性能一覧!$A$2:$M$6097,5,0),"")</f>
        <v/>
      </c>
      <c r="G519" s="68" t="str">
        <f>IFERROR(VLOOKUP($B519,APガラス性能一覧!$A$2:$M$6097,6,0),"")</f>
        <v/>
      </c>
      <c r="H519" s="68" t="str">
        <f>IFERROR(VLOOKUP($B519,APガラス性能一覧!$A$2:$M$6097,7,0),"")</f>
        <v/>
      </c>
      <c r="I519" s="68" t="str">
        <f>IFERROR(VLOOKUP($B519,APガラス性能一覧!$A$2:$M$6097,8,0),"")</f>
        <v/>
      </c>
      <c r="J519" s="68" t="str">
        <f>IFERROR(VLOOKUP($B519,APガラス性能一覧!$A$2:$M$6097,9,0),"")</f>
        <v/>
      </c>
      <c r="K519" s="68" t="str">
        <f>IFERROR(VLOOKUP($B519,APガラス性能一覧!$A$2:$M$6097,10,0),"")</f>
        <v/>
      </c>
      <c r="L519" s="68" t="str">
        <f>IFERROR(VLOOKUP($B519,APガラス性能一覧!$A$2:$M$6097,11,0),"")</f>
        <v/>
      </c>
      <c r="M519" s="68" t="str">
        <f>IFERROR(VLOOKUP($B519,APガラス性能一覧!$A$2:$M$6097,12,0),"")</f>
        <v/>
      </c>
      <c r="N519" s="68" t="str">
        <f>IFERROR(VLOOKUP($B519,APガラス性能一覧!$A$2:$M$6097,13,0),"")</f>
        <v/>
      </c>
    </row>
    <row r="520" spans="2:14" x14ac:dyDescent="0.4">
      <c r="B520" s="68" t="str">
        <f>IF($D$2="","",IF($E$2=0.65,IFERROR(IF(INDEX(APガラス性能一覧!A:A,MATCH(ROW(B514),APガラス性能一覧!$O:$O,0))="","",INDEX(APガラス性能一覧!A:A,MATCH(ROW(B514),APガラス性能一覧!$O:$O,0))),""),IFERROR(IF(INDEX(APガラス性能一覧!A:A,MATCH(ROW(B514),APガラス性能一覧!$N:$N,0))="","",INDEX(APガラス性能一覧!A:A,MATCH(ROW(B514),APガラス性能一覧!$N:$N,0))),"")))</f>
        <v/>
      </c>
      <c r="C520" s="68" t="str">
        <f>IFERROR(VLOOKUP($B520,APガラス性能一覧!$A$2:$M$6097,2,0),"")</f>
        <v/>
      </c>
      <c r="D520" s="68" t="str">
        <f>IFERROR(VLOOKUP($B520,APガラス性能一覧!$A$2:$M$6097,3,0),"")</f>
        <v/>
      </c>
      <c r="E520" s="68" t="str">
        <f>IFERROR(VLOOKUP($B520,APガラス性能一覧!$A$2:$M$6097,4,0),"")</f>
        <v/>
      </c>
      <c r="F520" s="68" t="str">
        <f>IFERROR(VLOOKUP($B520,APガラス性能一覧!$A$2:$M$6097,5,0),"")</f>
        <v/>
      </c>
      <c r="G520" s="68" t="str">
        <f>IFERROR(VLOOKUP($B520,APガラス性能一覧!$A$2:$M$6097,6,0),"")</f>
        <v/>
      </c>
      <c r="H520" s="68" t="str">
        <f>IFERROR(VLOOKUP($B520,APガラス性能一覧!$A$2:$M$6097,7,0),"")</f>
        <v/>
      </c>
      <c r="I520" s="68" t="str">
        <f>IFERROR(VLOOKUP($B520,APガラス性能一覧!$A$2:$M$6097,8,0),"")</f>
        <v/>
      </c>
      <c r="J520" s="68" t="str">
        <f>IFERROR(VLOOKUP($B520,APガラス性能一覧!$A$2:$M$6097,9,0),"")</f>
        <v/>
      </c>
      <c r="K520" s="68" t="str">
        <f>IFERROR(VLOOKUP($B520,APガラス性能一覧!$A$2:$M$6097,10,0),"")</f>
        <v/>
      </c>
      <c r="L520" s="68" t="str">
        <f>IFERROR(VLOOKUP($B520,APガラス性能一覧!$A$2:$M$6097,11,0),"")</f>
        <v/>
      </c>
      <c r="M520" s="68" t="str">
        <f>IFERROR(VLOOKUP($B520,APガラス性能一覧!$A$2:$M$6097,12,0),"")</f>
        <v/>
      </c>
      <c r="N520" s="68" t="str">
        <f>IFERROR(VLOOKUP($B520,APガラス性能一覧!$A$2:$M$6097,13,0),"")</f>
        <v/>
      </c>
    </row>
    <row r="521" spans="2:14" x14ac:dyDescent="0.4">
      <c r="B521" s="68" t="str">
        <f>IF($D$2="","",IF($E$2=0.65,IFERROR(IF(INDEX(APガラス性能一覧!A:A,MATCH(ROW(B515),APガラス性能一覧!$O:$O,0))="","",INDEX(APガラス性能一覧!A:A,MATCH(ROW(B515),APガラス性能一覧!$O:$O,0))),""),IFERROR(IF(INDEX(APガラス性能一覧!A:A,MATCH(ROW(B515),APガラス性能一覧!$N:$N,0))="","",INDEX(APガラス性能一覧!A:A,MATCH(ROW(B515),APガラス性能一覧!$N:$N,0))),"")))</f>
        <v/>
      </c>
      <c r="C521" s="68" t="str">
        <f>IFERROR(VLOOKUP($B521,APガラス性能一覧!$A$2:$M$6097,2,0),"")</f>
        <v/>
      </c>
      <c r="D521" s="68" t="str">
        <f>IFERROR(VLOOKUP($B521,APガラス性能一覧!$A$2:$M$6097,3,0),"")</f>
        <v/>
      </c>
      <c r="E521" s="68" t="str">
        <f>IFERROR(VLOOKUP($B521,APガラス性能一覧!$A$2:$M$6097,4,0),"")</f>
        <v/>
      </c>
      <c r="F521" s="68" t="str">
        <f>IFERROR(VLOOKUP($B521,APガラス性能一覧!$A$2:$M$6097,5,0),"")</f>
        <v/>
      </c>
      <c r="G521" s="68" t="str">
        <f>IFERROR(VLOOKUP($B521,APガラス性能一覧!$A$2:$M$6097,6,0),"")</f>
        <v/>
      </c>
      <c r="H521" s="68" t="str">
        <f>IFERROR(VLOOKUP($B521,APガラス性能一覧!$A$2:$M$6097,7,0),"")</f>
        <v/>
      </c>
      <c r="I521" s="68" t="str">
        <f>IFERROR(VLOOKUP($B521,APガラス性能一覧!$A$2:$M$6097,8,0),"")</f>
        <v/>
      </c>
      <c r="J521" s="68" t="str">
        <f>IFERROR(VLOOKUP($B521,APガラス性能一覧!$A$2:$M$6097,9,0),"")</f>
        <v/>
      </c>
      <c r="K521" s="68" t="str">
        <f>IFERROR(VLOOKUP($B521,APガラス性能一覧!$A$2:$M$6097,10,0),"")</f>
        <v/>
      </c>
      <c r="L521" s="68" t="str">
        <f>IFERROR(VLOOKUP($B521,APガラス性能一覧!$A$2:$M$6097,11,0),"")</f>
        <v/>
      </c>
      <c r="M521" s="68" t="str">
        <f>IFERROR(VLOOKUP($B521,APガラス性能一覧!$A$2:$M$6097,12,0),"")</f>
        <v/>
      </c>
      <c r="N521" s="68" t="str">
        <f>IFERROR(VLOOKUP($B521,APガラス性能一覧!$A$2:$M$6097,13,0),"")</f>
        <v/>
      </c>
    </row>
    <row r="522" spans="2:14" x14ac:dyDescent="0.4">
      <c r="B522" s="68" t="str">
        <f>IF($D$2="","",IF($E$2=0.65,IFERROR(IF(INDEX(APガラス性能一覧!A:A,MATCH(ROW(B516),APガラス性能一覧!$O:$O,0))="","",INDEX(APガラス性能一覧!A:A,MATCH(ROW(B516),APガラス性能一覧!$O:$O,0))),""),IFERROR(IF(INDEX(APガラス性能一覧!A:A,MATCH(ROW(B516),APガラス性能一覧!$N:$N,0))="","",INDEX(APガラス性能一覧!A:A,MATCH(ROW(B516),APガラス性能一覧!$N:$N,0))),"")))</f>
        <v/>
      </c>
      <c r="C522" s="68" t="str">
        <f>IFERROR(VLOOKUP($B522,APガラス性能一覧!$A$2:$M$6097,2,0),"")</f>
        <v/>
      </c>
      <c r="D522" s="68" t="str">
        <f>IFERROR(VLOOKUP($B522,APガラス性能一覧!$A$2:$M$6097,3,0),"")</f>
        <v/>
      </c>
      <c r="E522" s="68" t="str">
        <f>IFERROR(VLOOKUP($B522,APガラス性能一覧!$A$2:$M$6097,4,0),"")</f>
        <v/>
      </c>
      <c r="F522" s="68" t="str">
        <f>IFERROR(VLOOKUP($B522,APガラス性能一覧!$A$2:$M$6097,5,0),"")</f>
        <v/>
      </c>
      <c r="G522" s="68" t="str">
        <f>IFERROR(VLOOKUP($B522,APガラス性能一覧!$A$2:$M$6097,6,0),"")</f>
        <v/>
      </c>
      <c r="H522" s="68" t="str">
        <f>IFERROR(VLOOKUP($B522,APガラス性能一覧!$A$2:$M$6097,7,0),"")</f>
        <v/>
      </c>
      <c r="I522" s="68" t="str">
        <f>IFERROR(VLOOKUP($B522,APガラス性能一覧!$A$2:$M$6097,8,0),"")</f>
        <v/>
      </c>
      <c r="J522" s="68" t="str">
        <f>IFERROR(VLOOKUP($B522,APガラス性能一覧!$A$2:$M$6097,9,0),"")</f>
        <v/>
      </c>
      <c r="K522" s="68" t="str">
        <f>IFERROR(VLOOKUP($B522,APガラス性能一覧!$A$2:$M$6097,10,0),"")</f>
        <v/>
      </c>
      <c r="L522" s="68" t="str">
        <f>IFERROR(VLOOKUP($B522,APガラス性能一覧!$A$2:$M$6097,11,0),"")</f>
        <v/>
      </c>
      <c r="M522" s="68" t="str">
        <f>IFERROR(VLOOKUP($B522,APガラス性能一覧!$A$2:$M$6097,12,0),"")</f>
        <v/>
      </c>
      <c r="N522" s="68" t="str">
        <f>IFERROR(VLOOKUP($B522,APガラス性能一覧!$A$2:$M$6097,13,0),"")</f>
        <v/>
      </c>
    </row>
    <row r="523" spans="2:14" x14ac:dyDescent="0.4">
      <c r="B523" s="68" t="str">
        <f>IF($D$2="","",IF($E$2=0.65,IFERROR(IF(INDEX(APガラス性能一覧!A:A,MATCH(ROW(B517),APガラス性能一覧!$O:$O,0))="","",INDEX(APガラス性能一覧!A:A,MATCH(ROW(B517),APガラス性能一覧!$O:$O,0))),""),IFERROR(IF(INDEX(APガラス性能一覧!A:A,MATCH(ROW(B517),APガラス性能一覧!$N:$N,0))="","",INDEX(APガラス性能一覧!A:A,MATCH(ROW(B517),APガラス性能一覧!$N:$N,0))),"")))</f>
        <v/>
      </c>
      <c r="C523" s="68" t="str">
        <f>IFERROR(VLOOKUP($B523,APガラス性能一覧!$A$2:$M$6097,2,0),"")</f>
        <v/>
      </c>
      <c r="D523" s="68" t="str">
        <f>IFERROR(VLOOKUP($B523,APガラス性能一覧!$A$2:$M$6097,3,0),"")</f>
        <v/>
      </c>
      <c r="E523" s="68" t="str">
        <f>IFERROR(VLOOKUP($B523,APガラス性能一覧!$A$2:$M$6097,4,0),"")</f>
        <v/>
      </c>
      <c r="F523" s="68" t="str">
        <f>IFERROR(VLOOKUP($B523,APガラス性能一覧!$A$2:$M$6097,5,0),"")</f>
        <v/>
      </c>
      <c r="G523" s="68" t="str">
        <f>IFERROR(VLOOKUP($B523,APガラス性能一覧!$A$2:$M$6097,6,0),"")</f>
        <v/>
      </c>
      <c r="H523" s="68" t="str">
        <f>IFERROR(VLOOKUP($B523,APガラス性能一覧!$A$2:$M$6097,7,0),"")</f>
        <v/>
      </c>
      <c r="I523" s="68" t="str">
        <f>IFERROR(VLOOKUP($B523,APガラス性能一覧!$A$2:$M$6097,8,0),"")</f>
        <v/>
      </c>
      <c r="J523" s="68" t="str">
        <f>IFERROR(VLOOKUP($B523,APガラス性能一覧!$A$2:$M$6097,9,0),"")</f>
        <v/>
      </c>
      <c r="K523" s="68" t="str">
        <f>IFERROR(VLOOKUP($B523,APガラス性能一覧!$A$2:$M$6097,10,0),"")</f>
        <v/>
      </c>
      <c r="L523" s="68" t="str">
        <f>IFERROR(VLOOKUP($B523,APガラス性能一覧!$A$2:$M$6097,11,0),"")</f>
        <v/>
      </c>
      <c r="M523" s="68" t="str">
        <f>IFERROR(VLOOKUP($B523,APガラス性能一覧!$A$2:$M$6097,12,0),"")</f>
        <v/>
      </c>
      <c r="N523" s="68" t="str">
        <f>IFERROR(VLOOKUP($B523,APガラス性能一覧!$A$2:$M$6097,13,0),"")</f>
        <v/>
      </c>
    </row>
    <row r="524" spans="2:14" x14ac:dyDescent="0.4">
      <c r="B524" s="68" t="str">
        <f>IF($D$2="","",IF($E$2=0.65,IFERROR(IF(INDEX(APガラス性能一覧!A:A,MATCH(ROW(B518),APガラス性能一覧!$O:$O,0))="","",INDEX(APガラス性能一覧!A:A,MATCH(ROW(B518),APガラス性能一覧!$O:$O,0))),""),IFERROR(IF(INDEX(APガラス性能一覧!A:A,MATCH(ROW(B518),APガラス性能一覧!$N:$N,0))="","",INDEX(APガラス性能一覧!A:A,MATCH(ROW(B518),APガラス性能一覧!$N:$N,0))),"")))</f>
        <v/>
      </c>
      <c r="C524" s="68" t="str">
        <f>IFERROR(VLOOKUP($B524,APガラス性能一覧!$A$2:$M$6097,2,0),"")</f>
        <v/>
      </c>
      <c r="D524" s="68" t="str">
        <f>IFERROR(VLOOKUP($B524,APガラス性能一覧!$A$2:$M$6097,3,0),"")</f>
        <v/>
      </c>
      <c r="E524" s="68" t="str">
        <f>IFERROR(VLOOKUP($B524,APガラス性能一覧!$A$2:$M$6097,4,0),"")</f>
        <v/>
      </c>
      <c r="F524" s="68" t="str">
        <f>IFERROR(VLOOKUP($B524,APガラス性能一覧!$A$2:$M$6097,5,0),"")</f>
        <v/>
      </c>
      <c r="G524" s="68" t="str">
        <f>IFERROR(VLOOKUP($B524,APガラス性能一覧!$A$2:$M$6097,6,0),"")</f>
        <v/>
      </c>
      <c r="H524" s="68" t="str">
        <f>IFERROR(VLOOKUP($B524,APガラス性能一覧!$A$2:$M$6097,7,0),"")</f>
        <v/>
      </c>
      <c r="I524" s="68" t="str">
        <f>IFERROR(VLOOKUP($B524,APガラス性能一覧!$A$2:$M$6097,8,0),"")</f>
        <v/>
      </c>
      <c r="J524" s="68" t="str">
        <f>IFERROR(VLOOKUP($B524,APガラス性能一覧!$A$2:$M$6097,9,0),"")</f>
        <v/>
      </c>
      <c r="K524" s="68" t="str">
        <f>IFERROR(VLOOKUP($B524,APガラス性能一覧!$A$2:$M$6097,10,0),"")</f>
        <v/>
      </c>
      <c r="L524" s="68" t="str">
        <f>IFERROR(VLOOKUP($B524,APガラス性能一覧!$A$2:$M$6097,11,0),"")</f>
        <v/>
      </c>
      <c r="M524" s="68" t="str">
        <f>IFERROR(VLOOKUP($B524,APガラス性能一覧!$A$2:$M$6097,12,0),"")</f>
        <v/>
      </c>
      <c r="N524" s="68" t="str">
        <f>IFERROR(VLOOKUP($B524,APガラス性能一覧!$A$2:$M$6097,13,0),"")</f>
        <v/>
      </c>
    </row>
    <row r="525" spans="2:14" x14ac:dyDescent="0.4">
      <c r="B525" s="68" t="str">
        <f>IF($D$2="","",IF($E$2=0.65,IFERROR(IF(INDEX(APガラス性能一覧!A:A,MATCH(ROW(B519),APガラス性能一覧!$O:$O,0))="","",INDEX(APガラス性能一覧!A:A,MATCH(ROW(B519),APガラス性能一覧!$O:$O,0))),""),IFERROR(IF(INDEX(APガラス性能一覧!A:A,MATCH(ROW(B519),APガラス性能一覧!$N:$N,0))="","",INDEX(APガラス性能一覧!A:A,MATCH(ROW(B519),APガラス性能一覧!$N:$N,0))),"")))</f>
        <v/>
      </c>
      <c r="C525" s="68" t="str">
        <f>IFERROR(VLOOKUP($B525,APガラス性能一覧!$A$2:$M$6097,2,0),"")</f>
        <v/>
      </c>
      <c r="D525" s="68" t="str">
        <f>IFERROR(VLOOKUP($B525,APガラス性能一覧!$A$2:$M$6097,3,0),"")</f>
        <v/>
      </c>
      <c r="E525" s="68" t="str">
        <f>IFERROR(VLOOKUP($B525,APガラス性能一覧!$A$2:$M$6097,4,0),"")</f>
        <v/>
      </c>
      <c r="F525" s="68" t="str">
        <f>IFERROR(VLOOKUP($B525,APガラス性能一覧!$A$2:$M$6097,5,0),"")</f>
        <v/>
      </c>
      <c r="G525" s="68" t="str">
        <f>IFERROR(VLOOKUP($B525,APガラス性能一覧!$A$2:$M$6097,6,0),"")</f>
        <v/>
      </c>
      <c r="H525" s="68" t="str">
        <f>IFERROR(VLOOKUP($B525,APガラス性能一覧!$A$2:$M$6097,7,0),"")</f>
        <v/>
      </c>
      <c r="I525" s="68" t="str">
        <f>IFERROR(VLOOKUP($B525,APガラス性能一覧!$A$2:$M$6097,8,0),"")</f>
        <v/>
      </c>
      <c r="J525" s="68" t="str">
        <f>IFERROR(VLOOKUP($B525,APガラス性能一覧!$A$2:$M$6097,9,0),"")</f>
        <v/>
      </c>
      <c r="K525" s="68" t="str">
        <f>IFERROR(VLOOKUP($B525,APガラス性能一覧!$A$2:$M$6097,10,0),"")</f>
        <v/>
      </c>
      <c r="L525" s="68" t="str">
        <f>IFERROR(VLOOKUP($B525,APガラス性能一覧!$A$2:$M$6097,11,0),"")</f>
        <v/>
      </c>
      <c r="M525" s="68" t="str">
        <f>IFERROR(VLOOKUP($B525,APガラス性能一覧!$A$2:$M$6097,12,0),"")</f>
        <v/>
      </c>
      <c r="N525" s="68" t="str">
        <f>IFERROR(VLOOKUP($B525,APガラス性能一覧!$A$2:$M$6097,13,0),"")</f>
        <v/>
      </c>
    </row>
    <row r="526" spans="2:14" x14ac:dyDescent="0.4">
      <c r="B526" s="68" t="str">
        <f>IF($D$2="","",IF($E$2=0.65,IFERROR(IF(INDEX(APガラス性能一覧!A:A,MATCH(ROW(B520),APガラス性能一覧!$O:$O,0))="","",INDEX(APガラス性能一覧!A:A,MATCH(ROW(B520),APガラス性能一覧!$O:$O,0))),""),IFERROR(IF(INDEX(APガラス性能一覧!A:A,MATCH(ROW(B520),APガラス性能一覧!$N:$N,0))="","",INDEX(APガラス性能一覧!A:A,MATCH(ROW(B520),APガラス性能一覧!$N:$N,0))),"")))</f>
        <v/>
      </c>
      <c r="C526" s="68" t="str">
        <f>IFERROR(VLOOKUP($B526,APガラス性能一覧!$A$2:$M$6097,2,0),"")</f>
        <v/>
      </c>
      <c r="D526" s="68" t="str">
        <f>IFERROR(VLOOKUP($B526,APガラス性能一覧!$A$2:$M$6097,3,0),"")</f>
        <v/>
      </c>
      <c r="E526" s="68" t="str">
        <f>IFERROR(VLOOKUP($B526,APガラス性能一覧!$A$2:$M$6097,4,0),"")</f>
        <v/>
      </c>
      <c r="F526" s="68" t="str">
        <f>IFERROR(VLOOKUP($B526,APガラス性能一覧!$A$2:$M$6097,5,0),"")</f>
        <v/>
      </c>
      <c r="G526" s="68" t="str">
        <f>IFERROR(VLOOKUP($B526,APガラス性能一覧!$A$2:$M$6097,6,0),"")</f>
        <v/>
      </c>
      <c r="H526" s="68" t="str">
        <f>IFERROR(VLOOKUP($B526,APガラス性能一覧!$A$2:$M$6097,7,0),"")</f>
        <v/>
      </c>
      <c r="I526" s="68" t="str">
        <f>IFERROR(VLOOKUP($B526,APガラス性能一覧!$A$2:$M$6097,8,0),"")</f>
        <v/>
      </c>
      <c r="J526" s="68" t="str">
        <f>IFERROR(VLOOKUP($B526,APガラス性能一覧!$A$2:$M$6097,9,0),"")</f>
        <v/>
      </c>
      <c r="K526" s="68" t="str">
        <f>IFERROR(VLOOKUP($B526,APガラス性能一覧!$A$2:$M$6097,10,0),"")</f>
        <v/>
      </c>
      <c r="L526" s="68" t="str">
        <f>IFERROR(VLOOKUP($B526,APガラス性能一覧!$A$2:$M$6097,11,0),"")</f>
        <v/>
      </c>
      <c r="M526" s="68" t="str">
        <f>IFERROR(VLOOKUP($B526,APガラス性能一覧!$A$2:$M$6097,12,0),"")</f>
        <v/>
      </c>
      <c r="N526" s="68" t="str">
        <f>IFERROR(VLOOKUP($B526,APガラス性能一覧!$A$2:$M$6097,13,0),"")</f>
        <v/>
      </c>
    </row>
    <row r="527" spans="2:14" x14ac:dyDescent="0.4">
      <c r="B527" s="68" t="str">
        <f>IF($D$2="","",IF($E$2=0.65,IFERROR(IF(INDEX(APガラス性能一覧!A:A,MATCH(ROW(B521),APガラス性能一覧!$O:$O,0))="","",INDEX(APガラス性能一覧!A:A,MATCH(ROW(B521),APガラス性能一覧!$O:$O,0))),""),IFERROR(IF(INDEX(APガラス性能一覧!A:A,MATCH(ROW(B521),APガラス性能一覧!$N:$N,0))="","",INDEX(APガラス性能一覧!A:A,MATCH(ROW(B521),APガラス性能一覧!$N:$N,0))),"")))</f>
        <v/>
      </c>
      <c r="C527" s="68" t="str">
        <f>IFERROR(VLOOKUP($B527,APガラス性能一覧!$A$2:$M$6097,2,0),"")</f>
        <v/>
      </c>
      <c r="D527" s="68" t="str">
        <f>IFERROR(VLOOKUP($B527,APガラス性能一覧!$A$2:$M$6097,3,0),"")</f>
        <v/>
      </c>
      <c r="E527" s="68" t="str">
        <f>IFERROR(VLOOKUP($B527,APガラス性能一覧!$A$2:$M$6097,4,0),"")</f>
        <v/>
      </c>
      <c r="F527" s="68" t="str">
        <f>IFERROR(VLOOKUP($B527,APガラス性能一覧!$A$2:$M$6097,5,0),"")</f>
        <v/>
      </c>
      <c r="G527" s="68" t="str">
        <f>IFERROR(VLOOKUP($B527,APガラス性能一覧!$A$2:$M$6097,6,0),"")</f>
        <v/>
      </c>
      <c r="H527" s="68" t="str">
        <f>IFERROR(VLOOKUP($B527,APガラス性能一覧!$A$2:$M$6097,7,0),"")</f>
        <v/>
      </c>
      <c r="I527" s="68" t="str">
        <f>IFERROR(VLOOKUP($B527,APガラス性能一覧!$A$2:$M$6097,8,0),"")</f>
        <v/>
      </c>
      <c r="J527" s="68" t="str">
        <f>IFERROR(VLOOKUP($B527,APガラス性能一覧!$A$2:$M$6097,9,0),"")</f>
        <v/>
      </c>
      <c r="K527" s="68" t="str">
        <f>IFERROR(VLOOKUP($B527,APガラス性能一覧!$A$2:$M$6097,10,0),"")</f>
        <v/>
      </c>
      <c r="L527" s="68" t="str">
        <f>IFERROR(VLOOKUP($B527,APガラス性能一覧!$A$2:$M$6097,11,0),"")</f>
        <v/>
      </c>
      <c r="M527" s="68" t="str">
        <f>IFERROR(VLOOKUP($B527,APガラス性能一覧!$A$2:$M$6097,12,0),"")</f>
        <v/>
      </c>
      <c r="N527" s="68" t="str">
        <f>IFERROR(VLOOKUP($B527,APガラス性能一覧!$A$2:$M$6097,13,0),"")</f>
        <v/>
      </c>
    </row>
    <row r="528" spans="2:14" x14ac:dyDescent="0.4">
      <c r="B528" s="68" t="str">
        <f>IF($D$2="","",IF($E$2=0.65,IFERROR(IF(INDEX(APガラス性能一覧!A:A,MATCH(ROW(B522),APガラス性能一覧!$O:$O,0))="","",INDEX(APガラス性能一覧!A:A,MATCH(ROW(B522),APガラス性能一覧!$O:$O,0))),""),IFERROR(IF(INDEX(APガラス性能一覧!A:A,MATCH(ROW(B522),APガラス性能一覧!$N:$N,0))="","",INDEX(APガラス性能一覧!A:A,MATCH(ROW(B522),APガラス性能一覧!$N:$N,0))),"")))</f>
        <v/>
      </c>
      <c r="C528" s="68" t="str">
        <f>IFERROR(VLOOKUP($B528,APガラス性能一覧!$A$2:$M$6097,2,0),"")</f>
        <v/>
      </c>
      <c r="D528" s="68" t="str">
        <f>IFERROR(VLOOKUP($B528,APガラス性能一覧!$A$2:$M$6097,3,0),"")</f>
        <v/>
      </c>
      <c r="E528" s="68" t="str">
        <f>IFERROR(VLOOKUP($B528,APガラス性能一覧!$A$2:$M$6097,4,0),"")</f>
        <v/>
      </c>
      <c r="F528" s="68" t="str">
        <f>IFERROR(VLOOKUP($B528,APガラス性能一覧!$A$2:$M$6097,5,0),"")</f>
        <v/>
      </c>
      <c r="G528" s="68" t="str">
        <f>IFERROR(VLOOKUP($B528,APガラス性能一覧!$A$2:$M$6097,6,0),"")</f>
        <v/>
      </c>
      <c r="H528" s="68" t="str">
        <f>IFERROR(VLOOKUP($B528,APガラス性能一覧!$A$2:$M$6097,7,0),"")</f>
        <v/>
      </c>
      <c r="I528" s="68" t="str">
        <f>IFERROR(VLOOKUP($B528,APガラス性能一覧!$A$2:$M$6097,8,0),"")</f>
        <v/>
      </c>
      <c r="J528" s="68" t="str">
        <f>IFERROR(VLOOKUP($B528,APガラス性能一覧!$A$2:$M$6097,9,0),"")</f>
        <v/>
      </c>
      <c r="K528" s="68" t="str">
        <f>IFERROR(VLOOKUP($B528,APガラス性能一覧!$A$2:$M$6097,10,0),"")</f>
        <v/>
      </c>
      <c r="L528" s="68" t="str">
        <f>IFERROR(VLOOKUP($B528,APガラス性能一覧!$A$2:$M$6097,11,0),"")</f>
        <v/>
      </c>
      <c r="M528" s="68" t="str">
        <f>IFERROR(VLOOKUP($B528,APガラス性能一覧!$A$2:$M$6097,12,0),"")</f>
        <v/>
      </c>
      <c r="N528" s="68" t="str">
        <f>IFERROR(VLOOKUP($B528,APガラス性能一覧!$A$2:$M$6097,13,0),"")</f>
        <v/>
      </c>
    </row>
    <row r="529" spans="2:14" x14ac:dyDescent="0.4">
      <c r="B529" s="68" t="str">
        <f>IF($D$2="","",IF($E$2=0.65,IFERROR(IF(INDEX(APガラス性能一覧!A:A,MATCH(ROW(B523),APガラス性能一覧!$O:$O,0))="","",INDEX(APガラス性能一覧!A:A,MATCH(ROW(B523),APガラス性能一覧!$O:$O,0))),""),IFERROR(IF(INDEX(APガラス性能一覧!A:A,MATCH(ROW(B523),APガラス性能一覧!$N:$N,0))="","",INDEX(APガラス性能一覧!A:A,MATCH(ROW(B523),APガラス性能一覧!$N:$N,0))),"")))</f>
        <v/>
      </c>
      <c r="C529" s="68" t="str">
        <f>IFERROR(VLOOKUP($B529,APガラス性能一覧!$A$2:$M$6097,2,0),"")</f>
        <v/>
      </c>
      <c r="D529" s="68" t="str">
        <f>IFERROR(VLOOKUP($B529,APガラス性能一覧!$A$2:$M$6097,3,0),"")</f>
        <v/>
      </c>
      <c r="E529" s="68" t="str">
        <f>IFERROR(VLOOKUP($B529,APガラス性能一覧!$A$2:$M$6097,4,0),"")</f>
        <v/>
      </c>
      <c r="F529" s="68" t="str">
        <f>IFERROR(VLOOKUP($B529,APガラス性能一覧!$A$2:$M$6097,5,0),"")</f>
        <v/>
      </c>
      <c r="G529" s="68" t="str">
        <f>IFERROR(VLOOKUP($B529,APガラス性能一覧!$A$2:$M$6097,6,0),"")</f>
        <v/>
      </c>
      <c r="H529" s="68" t="str">
        <f>IFERROR(VLOOKUP($B529,APガラス性能一覧!$A$2:$M$6097,7,0),"")</f>
        <v/>
      </c>
      <c r="I529" s="68" t="str">
        <f>IFERROR(VLOOKUP($B529,APガラス性能一覧!$A$2:$M$6097,8,0),"")</f>
        <v/>
      </c>
      <c r="J529" s="68" t="str">
        <f>IFERROR(VLOOKUP($B529,APガラス性能一覧!$A$2:$M$6097,9,0),"")</f>
        <v/>
      </c>
      <c r="K529" s="68" t="str">
        <f>IFERROR(VLOOKUP($B529,APガラス性能一覧!$A$2:$M$6097,10,0),"")</f>
        <v/>
      </c>
      <c r="L529" s="68" t="str">
        <f>IFERROR(VLOOKUP($B529,APガラス性能一覧!$A$2:$M$6097,11,0),"")</f>
        <v/>
      </c>
      <c r="M529" s="68" t="str">
        <f>IFERROR(VLOOKUP($B529,APガラス性能一覧!$A$2:$M$6097,12,0),"")</f>
        <v/>
      </c>
      <c r="N529" s="68" t="str">
        <f>IFERROR(VLOOKUP($B529,APガラス性能一覧!$A$2:$M$6097,13,0),"")</f>
        <v/>
      </c>
    </row>
    <row r="530" spans="2:14" x14ac:dyDescent="0.4">
      <c r="B530" s="68" t="str">
        <f>IF($D$2="","",IF($E$2=0.65,IFERROR(IF(INDEX(APガラス性能一覧!A:A,MATCH(ROW(B524),APガラス性能一覧!$O:$O,0))="","",INDEX(APガラス性能一覧!A:A,MATCH(ROW(B524),APガラス性能一覧!$O:$O,0))),""),IFERROR(IF(INDEX(APガラス性能一覧!A:A,MATCH(ROW(B524),APガラス性能一覧!$N:$N,0))="","",INDEX(APガラス性能一覧!A:A,MATCH(ROW(B524),APガラス性能一覧!$N:$N,0))),"")))</f>
        <v/>
      </c>
      <c r="C530" s="68" t="str">
        <f>IFERROR(VLOOKUP($B530,APガラス性能一覧!$A$2:$M$6097,2,0),"")</f>
        <v/>
      </c>
      <c r="D530" s="68" t="str">
        <f>IFERROR(VLOOKUP($B530,APガラス性能一覧!$A$2:$M$6097,3,0),"")</f>
        <v/>
      </c>
      <c r="E530" s="68" t="str">
        <f>IFERROR(VLOOKUP($B530,APガラス性能一覧!$A$2:$M$6097,4,0),"")</f>
        <v/>
      </c>
      <c r="F530" s="68" t="str">
        <f>IFERROR(VLOOKUP($B530,APガラス性能一覧!$A$2:$M$6097,5,0),"")</f>
        <v/>
      </c>
      <c r="G530" s="68" t="str">
        <f>IFERROR(VLOOKUP($B530,APガラス性能一覧!$A$2:$M$6097,6,0),"")</f>
        <v/>
      </c>
      <c r="H530" s="68" t="str">
        <f>IFERROR(VLOOKUP($B530,APガラス性能一覧!$A$2:$M$6097,7,0),"")</f>
        <v/>
      </c>
      <c r="I530" s="68" t="str">
        <f>IFERROR(VLOOKUP($B530,APガラス性能一覧!$A$2:$M$6097,8,0),"")</f>
        <v/>
      </c>
      <c r="J530" s="68" t="str">
        <f>IFERROR(VLOOKUP($B530,APガラス性能一覧!$A$2:$M$6097,9,0),"")</f>
        <v/>
      </c>
      <c r="K530" s="68" t="str">
        <f>IFERROR(VLOOKUP($B530,APガラス性能一覧!$A$2:$M$6097,10,0),"")</f>
        <v/>
      </c>
      <c r="L530" s="68" t="str">
        <f>IFERROR(VLOOKUP($B530,APガラス性能一覧!$A$2:$M$6097,11,0),"")</f>
        <v/>
      </c>
      <c r="M530" s="68" t="str">
        <f>IFERROR(VLOOKUP($B530,APガラス性能一覧!$A$2:$M$6097,12,0),"")</f>
        <v/>
      </c>
      <c r="N530" s="68" t="str">
        <f>IFERROR(VLOOKUP($B530,APガラス性能一覧!$A$2:$M$6097,13,0),"")</f>
        <v/>
      </c>
    </row>
    <row r="531" spans="2:14" x14ac:dyDescent="0.4">
      <c r="B531" s="68" t="str">
        <f>IF($D$2="","",IF($E$2=0.65,IFERROR(IF(INDEX(APガラス性能一覧!A:A,MATCH(ROW(B525),APガラス性能一覧!$O:$O,0))="","",INDEX(APガラス性能一覧!A:A,MATCH(ROW(B525),APガラス性能一覧!$O:$O,0))),""),IFERROR(IF(INDEX(APガラス性能一覧!A:A,MATCH(ROW(B525),APガラス性能一覧!$N:$N,0))="","",INDEX(APガラス性能一覧!A:A,MATCH(ROW(B525),APガラス性能一覧!$N:$N,0))),"")))</f>
        <v/>
      </c>
      <c r="C531" s="68" t="str">
        <f>IFERROR(VLOOKUP($B531,APガラス性能一覧!$A$2:$M$6097,2,0),"")</f>
        <v/>
      </c>
      <c r="D531" s="68" t="str">
        <f>IFERROR(VLOOKUP($B531,APガラス性能一覧!$A$2:$M$6097,3,0),"")</f>
        <v/>
      </c>
      <c r="E531" s="68" t="str">
        <f>IFERROR(VLOOKUP($B531,APガラス性能一覧!$A$2:$M$6097,4,0),"")</f>
        <v/>
      </c>
      <c r="F531" s="68" t="str">
        <f>IFERROR(VLOOKUP($B531,APガラス性能一覧!$A$2:$M$6097,5,0),"")</f>
        <v/>
      </c>
      <c r="G531" s="68" t="str">
        <f>IFERROR(VLOOKUP($B531,APガラス性能一覧!$A$2:$M$6097,6,0),"")</f>
        <v/>
      </c>
      <c r="H531" s="68" t="str">
        <f>IFERROR(VLOOKUP($B531,APガラス性能一覧!$A$2:$M$6097,7,0),"")</f>
        <v/>
      </c>
      <c r="I531" s="68" t="str">
        <f>IFERROR(VLOOKUP($B531,APガラス性能一覧!$A$2:$M$6097,8,0),"")</f>
        <v/>
      </c>
      <c r="J531" s="68" t="str">
        <f>IFERROR(VLOOKUP($B531,APガラス性能一覧!$A$2:$M$6097,9,0),"")</f>
        <v/>
      </c>
      <c r="K531" s="68" t="str">
        <f>IFERROR(VLOOKUP($B531,APガラス性能一覧!$A$2:$M$6097,10,0),"")</f>
        <v/>
      </c>
      <c r="L531" s="68" t="str">
        <f>IFERROR(VLOOKUP($B531,APガラス性能一覧!$A$2:$M$6097,11,0),"")</f>
        <v/>
      </c>
      <c r="M531" s="68" t="str">
        <f>IFERROR(VLOOKUP($B531,APガラス性能一覧!$A$2:$M$6097,12,0),"")</f>
        <v/>
      </c>
      <c r="N531" s="68" t="str">
        <f>IFERROR(VLOOKUP($B531,APガラス性能一覧!$A$2:$M$6097,13,0),"")</f>
        <v/>
      </c>
    </row>
    <row r="532" spans="2:14" x14ac:dyDescent="0.4">
      <c r="B532" s="68" t="str">
        <f>IF($D$2="","",IF($E$2=0.65,IFERROR(IF(INDEX(APガラス性能一覧!A:A,MATCH(ROW(B526),APガラス性能一覧!$O:$O,0))="","",INDEX(APガラス性能一覧!A:A,MATCH(ROW(B526),APガラス性能一覧!$O:$O,0))),""),IFERROR(IF(INDEX(APガラス性能一覧!A:A,MATCH(ROW(B526),APガラス性能一覧!$N:$N,0))="","",INDEX(APガラス性能一覧!A:A,MATCH(ROW(B526),APガラス性能一覧!$N:$N,0))),"")))</f>
        <v/>
      </c>
      <c r="C532" s="68" t="str">
        <f>IFERROR(VLOOKUP($B532,APガラス性能一覧!$A$2:$M$6097,2,0),"")</f>
        <v/>
      </c>
      <c r="D532" s="68" t="str">
        <f>IFERROR(VLOOKUP($B532,APガラス性能一覧!$A$2:$M$6097,3,0),"")</f>
        <v/>
      </c>
      <c r="E532" s="68" t="str">
        <f>IFERROR(VLOOKUP($B532,APガラス性能一覧!$A$2:$M$6097,4,0),"")</f>
        <v/>
      </c>
      <c r="F532" s="68" t="str">
        <f>IFERROR(VLOOKUP($B532,APガラス性能一覧!$A$2:$M$6097,5,0),"")</f>
        <v/>
      </c>
      <c r="G532" s="68" t="str">
        <f>IFERROR(VLOOKUP($B532,APガラス性能一覧!$A$2:$M$6097,6,0),"")</f>
        <v/>
      </c>
      <c r="H532" s="68" t="str">
        <f>IFERROR(VLOOKUP($B532,APガラス性能一覧!$A$2:$M$6097,7,0),"")</f>
        <v/>
      </c>
      <c r="I532" s="68" t="str">
        <f>IFERROR(VLOOKUP($B532,APガラス性能一覧!$A$2:$M$6097,8,0),"")</f>
        <v/>
      </c>
      <c r="J532" s="68" t="str">
        <f>IFERROR(VLOOKUP($B532,APガラス性能一覧!$A$2:$M$6097,9,0),"")</f>
        <v/>
      </c>
      <c r="K532" s="68" t="str">
        <f>IFERROR(VLOOKUP($B532,APガラス性能一覧!$A$2:$M$6097,10,0),"")</f>
        <v/>
      </c>
      <c r="L532" s="68" t="str">
        <f>IFERROR(VLOOKUP($B532,APガラス性能一覧!$A$2:$M$6097,11,0),"")</f>
        <v/>
      </c>
      <c r="M532" s="68" t="str">
        <f>IFERROR(VLOOKUP($B532,APガラス性能一覧!$A$2:$M$6097,12,0),"")</f>
        <v/>
      </c>
      <c r="N532" s="68" t="str">
        <f>IFERROR(VLOOKUP($B532,APガラス性能一覧!$A$2:$M$6097,13,0),"")</f>
        <v/>
      </c>
    </row>
    <row r="533" spans="2:14" x14ac:dyDescent="0.4">
      <c r="B533" s="68" t="str">
        <f>IF($D$2="","",IF($E$2=0.65,IFERROR(IF(INDEX(APガラス性能一覧!A:A,MATCH(ROW(B527),APガラス性能一覧!$O:$O,0))="","",INDEX(APガラス性能一覧!A:A,MATCH(ROW(B527),APガラス性能一覧!$O:$O,0))),""),IFERROR(IF(INDEX(APガラス性能一覧!A:A,MATCH(ROW(B527),APガラス性能一覧!$N:$N,0))="","",INDEX(APガラス性能一覧!A:A,MATCH(ROW(B527),APガラス性能一覧!$N:$N,0))),"")))</f>
        <v/>
      </c>
      <c r="C533" s="68" t="str">
        <f>IFERROR(VLOOKUP($B533,APガラス性能一覧!$A$2:$M$6097,2,0),"")</f>
        <v/>
      </c>
      <c r="D533" s="68" t="str">
        <f>IFERROR(VLOOKUP($B533,APガラス性能一覧!$A$2:$M$6097,3,0),"")</f>
        <v/>
      </c>
      <c r="E533" s="68" t="str">
        <f>IFERROR(VLOOKUP($B533,APガラス性能一覧!$A$2:$M$6097,4,0),"")</f>
        <v/>
      </c>
      <c r="F533" s="68" t="str">
        <f>IFERROR(VLOOKUP($B533,APガラス性能一覧!$A$2:$M$6097,5,0),"")</f>
        <v/>
      </c>
      <c r="G533" s="68" t="str">
        <f>IFERROR(VLOOKUP($B533,APガラス性能一覧!$A$2:$M$6097,6,0),"")</f>
        <v/>
      </c>
      <c r="H533" s="68" t="str">
        <f>IFERROR(VLOOKUP($B533,APガラス性能一覧!$A$2:$M$6097,7,0),"")</f>
        <v/>
      </c>
      <c r="I533" s="68" t="str">
        <f>IFERROR(VLOOKUP($B533,APガラス性能一覧!$A$2:$M$6097,8,0),"")</f>
        <v/>
      </c>
      <c r="J533" s="68" t="str">
        <f>IFERROR(VLOOKUP($B533,APガラス性能一覧!$A$2:$M$6097,9,0),"")</f>
        <v/>
      </c>
      <c r="K533" s="68" t="str">
        <f>IFERROR(VLOOKUP($B533,APガラス性能一覧!$A$2:$M$6097,10,0),"")</f>
        <v/>
      </c>
      <c r="L533" s="68" t="str">
        <f>IFERROR(VLOOKUP($B533,APガラス性能一覧!$A$2:$M$6097,11,0),"")</f>
        <v/>
      </c>
      <c r="M533" s="68" t="str">
        <f>IFERROR(VLOOKUP($B533,APガラス性能一覧!$A$2:$M$6097,12,0),"")</f>
        <v/>
      </c>
      <c r="N533" s="68" t="str">
        <f>IFERROR(VLOOKUP($B533,APガラス性能一覧!$A$2:$M$6097,13,0),"")</f>
        <v/>
      </c>
    </row>
    <row r="534" spans="2:14" x14ac:dyDescent="0.4">
      <c r="B534" s="68" t="str">
        <f>IF($D$2="","",IF($E$2=0.65,IFERROR(IF(INDEX(APガラス性能一覧!A:A,MATCH(ROW(B528),APガラス性能一覧!$O:$O,0))="","",INDEX(APガラス性能一覧!A:A,MATCH(ROW(B528),APガラス性能一覧!$O:$O,0))),""),IFERROR(IF(INDEX(APガラス性能一覧!A:A,MATCH(ROW(B528),APガラス性能一覧!$N:$N,0))="","",INDEX(APガラス性能一覧!A:A,MATCH(ROW(B528),APガラス性能一覧!$N:$N,0))),"")))</f>
        <v/>
      </c>
      <c r="C534" s="68" t="str">
        <f>IFERROR(VLOOKUP($B534,APガラス性能一覧!$A$2:$M$6097,2,0),"")</f>
        <v/>
      </c>
      <c r="D534" s="68" t="str">
        <f>IFERROR(VLOOKUP($B534,APガラス性能一覧!$A$2:$M$6097,3,0),"")</f>
        <v/>
      </c>
      <c r="E534" s="68" t="str">
        <f>IFERROR(VLOOKUP($B534,APガラス性能一覧!$A$2:$M$6097,4,0),"")</f>
        <v/>
      </c>
      <c r="F534" s="68" t="str">
        <f>IFERROR(VLOOKUP($B534,APガラス性能一覧!$A$2:$M$6097,5,0),"")</f>
        <v/>
      </c>
      <c r="G534" s="68" t="str">
        <f>IFERROR(VLOOKUP($B534,APガラス性能一覧!$A$2:$M$6097,6,0),"")</f>
        <v/>
      </c>
      <c r="H534" s="68" t="str">
        <f>IFERROR(VLOOKUP($B534,APガラス性能一覧!$A$2:$M$6097,7,0),"")</f>
        <v/>
      </c>
      <c r="I534" s="68" t="str">
        <f>IFERROR(VLOOKUP($B534,APガラス性能一覧!$A$2:$M$6097,8,0),"")</f>
        <v/>
      </c>
      <c r="J534" s="68" t="str">
        <f>IFERROR(VLOOKUP($B534,APガラス性能一覧!$A$2:$M$6097,9,0),"")</f>
        <v/>
      </c>
      <c r="K534" s="68" t="str">
        <f>IFERROR(VLOOKUP($B534,APガラス性能一覧!$A$2:$M$6097,10,0),"")</f>
        <v/>
      </c>
      <c r="L534" s="68" t="str">
        <f>IFERROR(VLOOKUP($B534,APガラス性能一覧!$A$2:$M$6097,11,0),"")</f>
        <v/>
      </c>
      <c r="M534" s="68" t="str">
        <f>IFERROR(VLOOKUP($B534,APガラス性能一覧!$A$2:$M$6097,12,0),"")</f>
        <v/>
      </c>
      <c r="N534" s="68" t="str">
        <f>IFERROR(VLOOKUP($B534,APガラス性能一覧!$A$2:$M$6097,13,0),"")</f>
        <v/>
      </c>
    </row>
    <row r="535" spans="2:14" x14ac:dyDescent="0.4">
      <c r="B535" s="68" t="str">
        <f>IF($D$2="","",IF($E$2=0.65,IFERROR(IF(INDEX(APガラス性能一覧!A:A,MATCH(ROW(B529),APガラス性能一覧!$O:$O,0))="","",INDEX(APガラス性能一覧!A:A,MATCH(ROW(B529),APガラス性能一覧!$O:$O,0))),""),IFERROR(IF(INDEX(APガラス性能一覧!A:A,MATCH(ROW(B529),APガラス性能一覧!$N:$N,0))="","",INDEX(APガラス性能一覧!A:A,MATCH(ROW(B529),APガラス性能一覧!$N:$N,0))),"")))</f>
        <v/>
      </c>
      <c r="C535" s="68" t="str">
        <f>IFERROR(VLOOKUP($B535,APガラス性能一覧!$A$2:$M$6097,2,0),"")</f>
        <v/>
      </c>
      <c r="D535" s="68" t="str">
        <f>IFERROR(VLOOKUP($B535,APガラス性能一覧!$A$2:$M$6097,3,0),"")</f>
        <v/>
      </c>
      <c r="E535" s="68" t="str">
        <f>IFERROR(VLOOKUP($B535,APガラス性能一覧!$A$2:$M$6097,4,0),"")</f>
        <v/>
      </c>
      <c r="F535" s="68" t="str">
        <f>IFERROR(VLOOKUP($B535,APガラス性能一覧!$A$2:$M$6097,5,0),"")</f>
        <v/>
      </c>
      <c r="G535" s="68" t="str">
        <f>IFERROR(VLOOKUP($B535,APガラス性能一覧!$A$2:$M$6097,6,0),"")</f>
        <v/>
      </c>
      <c r="H535" s="68" t="str">
        <f>IFERROR(VLOOKUP($B535,APガラス性能一覧!$A$2:$M$6097,7,0),"")</f>
        <v/>
      </c>
      <c r="I535" s="68" t="str">
        <f>IFERROR(VLOOKUP($B535,APガラス性能一覧!$A$2:$M$6097,8,0),"")</f>
        <v/>
      </c>
      <c r="J535" s="68" t="str">
        <f>IFERROR(VLOOKUP($B535,APガラス性能一覧!$A$2:$M$6097,9,0),"")</f>
        <v/>
      </c>
      <c r="K535" s="68" t="str">
        <f>IFERROR(VLOOKUP($B535,APガラス性能一覧!$A$2:$M$6097,10,0),"")</f>
        <v/>
      </c>
      <c r="L535" s="68" t="str">
        <f>IFERROR(VLOOKUP($B535,APガラス性能一覧!$A$2:$M$6097,11,0),"")</f>
        <v/>
      </c>
      <c r="M535" s="68" t="str">
        <f>IFERROR(VLOOKUP($B535,APガラス性能一覧!$A$2:$M$6097,12,0),"")</f>
        <v/>
      </c>
      <c r="N535" s="68" t="str">
        <f>IFERROR(VLOOKUP($B535,APガラス性能一覧!$A$2:$M$6097,13,0),"")</f>
        <v/>
      </c>
    </row>
    <row r="536" spans="2:14" x14ac:dyDescent="0.4">
      <c r="B536" s="68" t="str">
        <f>IF($D$2="","",IF($E$2=0.65,IFERROR(IF(INDEX(APガラス性能一覧!A:A,MATCH(ROW(B530),APガラス性能一覧!$O:$O,0))="","",INDEX(APガラス性能一覧!A:A,MATCH(ROW(B530),APガラス性能一覧!$O:$O,0))),""),IFERROR(IF(INDEX(APガラス性能一覧!A:A,MATCH(ROW(B530),APガラス性能一覧!$N:$N,0))="","",INDEX(APガラス性能一覧!A:A,MATCH(ROW(B530),APガラス性能一覧!$N:$N,0))),"")))</f>
        <v/>
      </c>
      <c r="C536" s="68" t="str">
        <f>IFERROR(VLOOKUP($B536,APガラス性能一覧!$A$2:$M$6097,2,0),"")</f>
        <v/>
      </c>
      <c r="D536" s="68" t="str">
        <f>IFERROR(VLOOKUP($B536,APガラス性能一覧!$A$2:$M$6097,3,0),"")</f>
        <v/>
      </c>
      <c r="E536" s="68" t="str">
        <f>IFERROR(VLOOKUP($B536,APガラス性能一覧!$A$2:$M$6097,4,0),"")</f>
        <v/>
      </c>
      <c r="F536" s="68" t="str">
        <f>IFERROR(VLOOKUP($B536,APガラス性能一覧!$A$2:$M$6097,5,0),"")</f>
        <v/>
      </c>
      <c r="G536" s="68" t="str">
        <f>IFERROR(VLOOKUP($B536,APガラス性能一覧!$A$2:$M$6097,6,0),"")</f>
        <v/>
      </c>
      <c r="H536" s="68" t="str">
        <f>IFERROR(VLOOKUP($B536,APガラス性能一覧!$A$2:$M$6097,7,0),"")</f>
        <v/>
      </c>
      <c r="I536" s="68" t="str">
        <f>IFERROR(VLOOKUP($B536,APガラス性能一覧!$A$2:$M$6097,8,0),"")</f>
        <v/>
      </c>
      <c r="J536" s="68" t="str">
        <f>IFERROR(VLOOKUP($B536,APガラス性能一覧!$A$2:$M$6097,9,0),"")</f>
        <v/>
      </c>
      <c r="K536" s="68" t="str">
        <f>IFERROR(VLOOKUP($B536,APガラス性能一覧!$A$2:$M$6097,10,0),"")</f>
        <v/>
      </c>
      <c r="L536" s="68" t="str">
        <f>IFERROR(VLOOKUP($B536,APガラス性能一覧!$A$2:$M$6097,11,0),"")</f>
        <v/>
      </c>
      <c r="M536" s="68" t="str">
        <f>IFERROR(VLOOKUP($B536,APガラス性能一覧!$A$2:$M$6097,12,0),"")</f>
        <v/>
      </c>
      <c r="N536" s="68" t="str">
        <f>IFERROR(VLOOKUP($B536,APガラス性能一覧!$A$2:$M$6097,13,0),"")</f>
        <v/>
      </c>
    </row>
    <row r="537" spans="2:14" x14ac:dyDescent="0.4">
      <c r="B537" s="68" t="str">
        <f>IF($D$2="","",IF($E$2=0.65,IFERROR(IF(INDEX(APガラス性能一覧!A:A,MATCH(ROW(B531),APガラス性能一覧!$O:$O,0))="","",INDEX(APガラス性能一覧!A:A,MATCH(ROW(B531),APガラス性能一覧!$O:$O,0))),""),IFERROR(IF(INDEX(APガラス性能一覧!A:A,MATCH(ROW(B531),APガラス性能一覧!$N:$N,0))="","",INDEX(APガラス性能一覧!A:A,MATCH(ROW(B531),APガラス性能一覧!$N:$N,0))),"")))</f>
        <v/>
      </c>
      <c r="C537" s="68" t="str">
        <f>IFERROR(VLOOKUP($B537,APガラス性能一覧!$A$2:$M$6097,2,0),"")</f>
        <v/>
      </c>
      <c r="D537" s="68" t="str">
        <f>IFERROR(VLOOKUP($B537,APガラス性能一覧!$A$2:$M$6097,3,0),"")</f>
        <v/>
      </c>
      <c r="E537" s="68" t="str">
        <f>IFERROR(VLOOKUP($B537,APガラス性能一覧!$A$2:$M$6097,4,0),"")</f>
        <v/>
      </c>
      <c r="F537" s="68" t="str">
        <f>IFERROR(VLOOKUP($B537,APガラス性能一覧!$A$2:$M$6097,5,0),"")</f>
        <v/>
      </c>
      <c r="G537" s="68" t="str">
        <f>IFERROR(VLOOKUP($B537,APガラス性能一覧!$A$2:$M$6097,6,0),"")</f>
        <v/>
      </c>
      <c r="H537" s="68" t="str">
        <f>IFERROR(VLOOKUP($B537,APガラス性能一覧!$A$2:$M$6097,7,0),"")</f>
        <v/>
      </c>
      <c r="I537" s="68" t="str">
        <f>IFERROR(VLOOKUP($B537,APガラス性能一覧!$A$2:$M$6097,8,0),"")</f>
        <v/>
      </c>
      <c r="J537" s="68" t="str">
        <f>IFERROR(VLOOKUP($B537,APガラス性能一覧!$A$2:$M$6097,9,0),"")</f>
        <v/>
      </c>
      <c r="K537" s="68" t="str">
        <f>IFERROR(VLOOKUP($B537,APガラス性能一覧!$A$2:$M$6097,10,0),"")</f>
        <v/>
      </c>
      <c r="L537" s="68" t="str">
        <f>IFERROR(VLOOKUP($B537,APガラス性能一覧!$A$2:$M$6097,11,0),"")</f>
        <v/>
      </c>
      <c r="M537" s="68" t="str">
        <f>IFERROR(VLOOKUP($B537,APガラス性能一覧!$A$2:$M$6097,12,0),"")</f>
        <v/>
      </c>
      <c r="N537" s="68" t="str">
        <f>IFERROR(VLOOKUP($B537,APガラス性能一覧!$A$2:$M$6097,13,0),"")</f>
        <v/>
      </c>
    </row>
    <row r="538" spans="2:14" x14ac:dyDescent="0.4">
      <c r="B538" s="68" t="str">
        <f>IF($D$2="","",IF($E$2=0.65,IFERROR(IF(INDEX(APガラス性能一覧!A:A,MATCH(ROW(B532),APガラス性能一覧!$O:$O,0))="","",INDEX(APガラス性能一覧!A:A,MATCH(ROW(B532),APガラス性能一覧!$O:$O,0))),""),IFERROR(IF(INDEX(APガラス性能一覧!A:A,MATCH(ROW(B532),APガラス性能一覧!$N:$N,0))="","",INDEX(APガラス性能一覧!A:A,MATCH(ROW(B532),APガラス性能一覧!$N:$N,0))),"")))</f>
        <v/>
      </c>
      <c r="C538" s="68" t="str">
        <f>IFERROR(VLOOKUP($B538,APガラス性能一覧!$A$2:$M$6097,2,0),"")</f>
        <v/>
      </c>
      <c r="D538" s="68" t="str">
        <f>IFERROR(VLOOKUP($B538,APガラス性能一覧!$A$2:$M$6097,3,0),"")</f>
        <v/>
      </c>
      <c r="E538" s="68" t="str">
        <f>IFERROR(VLOOKUP($B538,APガラス性能一覧!$A$2:$M$6097,4,0),"")</f>
        <v/>
      </c>
      <c r="F538" s="68" t="str">
        <f>IFERROR(VLOOKUP($B538,APガラス性能一覧!$A$2:$M$6097,5,0),"")</f>
        <v/>
      </c>
      <c r="G538" s="68" t="str">
        <f>IFERROR(VLOOKUP($B538,APガラス性能一覧!$A$2:$M$6097,6,0),"")</f>
        <v/>
      </c>
      <c r="H538" s="68" t="str">
        <f>IFERROR(VLOOKUP($B538,APガラス性能一覧!$A$2:$M$6097,7,0),"")</f>
        <v/>
      </c>
      <c r="I538" s="68" t="str">
        <f>IFERROR(VLOOKUP($B538,APガラス性能一覧!$A$2:$M$6097,8,0),"")</f>
        <v/>
      </c>
      <c r="J538" s="68" t="str">
        <f>IFERROR(VLOOKUP($B538,APガラス性能一覧!$A$2:$M$6097,9,0),"")</f>
        <v/>
      </c>
      <c r="K538" s="68" t="str">
        <f>IFERROR(VLOOKUP($B538,APガラス性能一覧!$A$2:$M$6097,10,0),"")</f>
        <v/>
      </c>
      <c r="L538" s="68" t="str">
        <f>IFERROR(VLOOKUP($B538,APガラス性能一覧!$A$2:$M$6097,11,0),"")</f>
        <v/>
      </c>
      <c r="M538" s="68" t="str">
        <f>IFERROR(VLOOKUP($B538,APガラス性能一覧!$A$2:$M$6097,12,0),"")</f>
        <v/>
      </c>
      <c r="N538" s="68" t="str">
        <f>IFERROR(VLOOKUP($B538,APガラス性能一覧!$A$2:$M$6097,13,0),"")</f>
        <v/>
      </c>
    </row>
    <row r="539" spans="2:14" x14ac:dyDescent="0.4">
      <c r="B539" s="68" t="str">
        <f>IF($D$2="","",IF($E$2=0.65,IFERROR(IF(INDEX(APガラス性能一覧!A:A,MATCH(ROW(B533),APガラス性能一覧!$O:$O,0))="","",INDEX(APガラス性能一覧!A:A,MATCH(ROW(B533),APガラス性能一覧!$O:$O,0))),""),IFERROR(IF(INDEX(APガラス性能一覧!A:A,MATCH(ROW(B533),APガラス性能一覧!$N:$N,0))="","",INDEX(APガラス性能一覧!A:A,MATCH(ROW(B533),APガラス性能一覧!$N:$N,0))),"")))</f>
        <v/>
      </c>
      <c r="C539" s="68" t="str">
        <f>IFERROR(VLOOKUP($B539,APガラス性能一覧!$A$2:$M$6097,2,0),"")</f>
        <v/>
      </c>
      <c r="D539" s="68" t="str">
        <f>IFERROR(VLOOKUP($B539,APガラス性能一覧!$A$2:$M$6097,3,0),"")</f>
        <v/>
      </c>
      <c r="E539" s="68" t="str">
        <f>IFERROR(VLOOKUP($B539,APガラス性能一覧!$A$2:$M$6097,4,0),"")</f>
        <v/>
      </c>
      <c r="F539" s="68" t="str">
        <f>IFERROR(VLOOKUP($B539,APガラス性能一覧!$A$2:$M$6097,5,0),"")</f>
        <v/>
      </c>
      <c r="G539" s="68" t="str">
        <f>IFERROR(VLOOKUP($B539,APガラス性能一覧!$A$2:$M$6097,6,0),"")</f>
        <v/>
      </c>
      <c r="H539" s="68" t="str">
        <f>IFERROR(VLOOKUP($B539,APガラス性能一覧!$A$2:$M$6097,7,0),"")</f>
        <v/>
      </c>
      <c r="I539" s="68" t="str">
        <f>IFERROR(VLOOKUP($B539,APガラス性能一覧!$A$2:$M$6097,8,0),"")</f>
        <v/>
      </c>
      <c r="J539" s="68" t="str">
        <f>IFERROR(VLOOKUP($B539,APガラス性能一覧!$A$2:$M$6097,9,0),"")</f>
        <v/>
      </c>
      <c r="K539" s="68" t="str">
        <f>IFERROR(VLOOKUP($B539,APガラス性能一覧!$A$2:$M$6097,10,0),"")</f>
        <v/>
      </c>
      <c r="L539" s="68" t="str">
        <f>IFERROR(VLOOKUP($B539,APガラス性能一覧!$A$2:$M$6097,11,0),"")</f>
        <v/>
      </c>
      <c r="M539" s="68" t="str">
        <f>IFERROR(VLOOKUP($B539,APガラス性能一覧!$A$2:$M$6097,12,0),"")</f>
        <v/>
      </c>
      <c r="N539" s="68" t="str">
        <f>IFERROR(VLOOKUP($B539,APガラス性能一覧!$A$2:$M$6097,13,0),"")</f>
        <v/>
      </c>
    </row>
    <row r="540" spans="2:14" x14ac:dyDescent="0.4">
      <c r="B540" s="68" t="str">
        <f>IF($D$2="","",IF($E$2=0.65,IFERROR(IF(INDEX(APガラス性能一覧!A:A,MATCH(ROW(B534),APガラス性能一覧!$O:$O,0))="","",INDEX(APガラス性能一覧!A:A,MATCH(ROW(B534),APガラス性能一覧!$O:$O,0))),""),IFERROR(IF(INDEX(APガラス性能一覧!A:A,MATCH(ROW(B534),APガラス性能一覧!$N:$N,0))="","",INDEX(APガラス性能一覧!A:A,MATCH(ROW(B534),APガラス性能一覧!$N:$N,0))),"")))</f>
        <v/>
      </c>
      <c r="C540" s="68" t="str">
        <f>IFERROR(VLOOKUP($B540,APガラス性能一覧!$A$2:$M$6097,2,0),"")</f>
        <v/>
      </c>
      <c r="D540" s="68" t="str">
        <f>IFERROR(VLOOKUP($B540,APガラス性能一覧!$A$2:$M$6097,3,0),"")</f>
        <v/>
      </c>
      <c r="E540" s="68" t="str">
        <f>IFERROR(VLOOKUP($B540,APガラス性能一覧!$A$2:$M$6097,4,0),"")</f>
        <v/>
      </c>
      <c r="F540" s="68" t="str">
        <f>IFERROR(VLOOKUP($B540,APガラス性能一覧!$A$2:$M$6097,5,0),"")</f>
        <v/>
      </c>
      <c r="G540" s="68" t="str">
        <f>IFERROR(VLOOKUP($B540,APガラス性能一覧!$A$2:$M$6097,6,0),"")</f>
        <v/>
      </c>
      <c r="H540" s="68" t="str">
        <f>IFERROR(VLOOKUP($B540,APガラス性能一覧!$A$2:$M$6097,7,0),"")</f>
        <v/>
      </c>
      <c r="I540" s="68" t="str">
        <f>IFERROR(VLOOKUP($B540,APガラス性能一覧!$A$2:$M$6097,8,0),"")</f>
        <v/>
      </c>
      <c r="J540" s="68" t="str">
        <f>IFERROR(VLOOKUP($B540,APガラス性能一覧!$A$2:$M$6097,9,0),"")</f>
        <v/>
      </c>
      <c r="K540" s="68" t="str">
        <f>IFERROR(VLOOKUP($B540,APガラス性能一覧!$A$2:$M$6097,10,0),"")</f>
        <v/>
      </c>
      <c r="L540" s="68" t="str">
        <f>IFERROR(VLOOKUP($B540,APガラス性能一覧!$A$2:$M$6097,11,0),"")</f>
        <v/>
      </c>
      <c r="M540" s="68" t="str">
        <f>IFERROR(VLOOKUP($B540,APガラス性能一覧!$A$2:$M$6097,12,0),"")</f>
        <v/>
      </c>
      <c r="N540" s="68" t="str">
        <f>IFERROR(VLOOKUP($B540,APガラス性能一覧!$A$2:$M$6097,13,0),"")</f>
        <v/>
      </c>
    </row>
    <row r="541" spans="2:14" x14ac:dyDescent="0.4">
      <c r="B541" s="68" t="str">
        <f>IF($D$2="","",IF($E$2=0.65,IFERROR(IF(INDEX(APガラス性能一覧!A:A,MATCH(ROW(B535),APガラス性能一覧!$O:$O,0))="","",INDEX(APガラス性能一覧!A:A,MATCH(ROW(B535),APガラス性能一覧!$O:$O,0))),""),IFERROR(IF(INDEX(APガラス性能一覧!A:A,MATCH(ROW(B535),APガラス性能一覧!$N:$N,0))="","",INDEX(APガラス性能一覧!A:A,MATCH(ROW(B535),APガラス性能一覧!$N:$N,0))),"")))</f>
        <v/>
      </c>
      <c r="C541" s="68" t="str">
        <f>IFERROR(VLOOKUP($B541,APガラス性能一覧!$A$2:$M$6097,2,0),"")</f>
        <v/>
      </c>
      <c r="D541" s="68" t="str">
        <f>IFERROR(VLOOKUP($B541,APガラス性能一覧!$A$2:$M$6097,3,0),"")</f>
        <v/>
      </c>
      <c r="E541" s="68" t="str">
        <f>IFERROR(VLOOKUP($B541,APガラス性能一覧!$A$2:$M$6097,4,0),"")</f>
        <v/>
      </c>
      <c r="F541" s="68" t="str">
        <f>IFERROR(VLOOKUP($B541,APガラス性能一覧!$A$2:$M$6097,5,0),"")</f>
        <v/>
      </c>
      <c r="G541" s="68" t="str">
        <f>IFERROR(VLOOKUP($B541,APガラス性能一覧!$A$2:$M$6097,6,0),"")</f>
        <v/>
      </c>
      <c r="H541" s="68" t="str">
        <f>IFERROR(VLOOKUP($B541,APガラス性能一覧!$A$2:$M$6097,7,0),"")</f>
        <v/>
      </c>
      <c r="I541" s="68" t="str">
        <f>IFERROR(VLOOKUP($B541,APガラス性能一覧!$A$2:$M$6097,8,0),"")</f>
        <v/>
      </c>
      <c r="J541" s="68" t="str">
        <f>IFERROR(VLOOKUP($B541,APガラス性能一覧!$A$2:$M$6097,9,0),"")</f>
        <v/>
      </c>
      <c r="K541" s="68" t="str">
        <f>IFERROR(VLOOKUP($B541,APガラス性能一覧!$A$2:$M$6097,10,0),"")</f>
        <v/>
      </c>
      <c r="L541" s="68" t="str">
        <f>IFERROR(VLOOKUP($B541,APガラス性能一覧!$A$2:$M$6097,11,0),"")</f>
        <v/>
      </c>
      <c r="M541" s="68" t="str">
        <f>IFERROR(VLOOKUP($B541,APガラス性能一覧!$A$2:$M$6097,12,0),"")</f>
        <v/>
      </c>
      <c r="N541" s="68" t="str">
        <f>IFERROR(VLOOKUP($B541,APガラス性能一覧!$A$2:$M$6097,13,0),"")</f>
        <v/>
      </c>
    </row>
    <row r="542" spans="2:14" x14ac:dyDescent="0.4">
      <c r="B542" s="68" t="str">
        <f>IF($D$2="","",IF($E$2=0.65,IFERROR(IF(INDEX(APガラス性能一覧!A:A,MATCH(ROW(B536),APガラス性能一覧!$O:$O,0))="","",INDEX(APガラス性能一覧!A:A,MATCH(ROW(B536),APガラス性能一覧!$O:$O,0))),""),IFERROR(IF(INDEX(APガラス性能一覧!A:A,MATCH(ROW(B536),APガラス性能一覧!$N:$N,0))="","",INDEX(APガラス性能一覧!A:A,MATCH(ROW(B536),APガラス性能一覧!$N:$N,0))),"")))</f>
        <v/>
      </c>
      <c r="C542" s="68" t="str">
        <f>IFERROR(VLOOKUP($B542,APガラス性能一覧!$A$2:$M$6097,2,0),"")</f>
        <v/>
      </c>
      <c r="D542" s="68" t="str">
        <f>IFERROR(VLOOKUP($B542,APガラス性能一覧!$A$2:$M$6097,3,0),"")</f>
        <v/>
      </c>
      <c r="E542" s="68" t="str">
        <f>IFERROR(VLOOKUP($B542,APガラス性能一覧!$A$2:$M$6097,4,0),"")</f>
        <v/>
      </c>
      <c r="F542" s="68" t="str">
        <f>IFERROR(VLOOKUP($B542,APガラス性能一覧!$A$2:$M$6097,5,0),"")</f>
        <v/>
      </c>
      <c r="G542" s="68" t="str">
        <f>IFERROR(VLOOKUP($B542,APガラス性能一覧!$A$2:$M$6097,6,0),"")</f>
        <v/>
      </c>
      <c r="H542" s="68" t="str">
        <f>IFERROR(VLOOKUP($B542,APガラス性能一覧!$A$2:$M$6097,7,0),"")</f>
        <v/>
      </c>
      <c r="I542" s="68" t="str">
        <f>IFERROR(VLOOKUP($B542,APガラス性能一覧!$A$2:$M$6097,8,0),"")</f>
        <v/>
      </c>
      <c r="J542" s="68" t="str">
        <f>IFERROR(VLOOKUP($B542,APガラス性能一覧!$A$2:$M$6097,9,0),"")</f>
        <v/>
      </c>
      <c r="K542" s="68" t="str">
        <f>IFERROR(VLOOKUP($B542,APガラス性能一覧!$A$2:$M$6097,10,0),"")</f>
        <v/>
      </c>
      <c r="L542" s="68" t="str">
        <f>IFERROR(VLOOKUP($B542,APガラス性能一覧!$A$2:$M$6097,11,0),"")</f>
        <v/>
      </c>
      <c r="M542" s="68" t="str">
        <f>IFERROR(VLOOKUP($B542,APガラス性能一覧!$A$2:$M$6097,12,0),"")</f>
        <v/>
      </c>
      <c r="N542" s="68" t="str">
        <f>IFERROR(VLOOKUP($B542,APガラス性能一覧!$A$2:$M$6097,13,0),"")</f>
        <v/>
      </c>
    </row>
    <row r="543" spans="2:14" x14ac:dyDescent="0.4">
      <c r="B543" s="68" t="str">
        <f>IF($D$2="","",IF($E$2=0.65,IFERROR(IF(INDEX(APガラス性能一覧!A:A,MATCH(ROW(B537),APガラス性能一覧!$O:$O,0))="","",INDEX(APガラス性能一覧!A:A,MATCH(ROW(B537),APガラス性能一覧!$O:$O,0))),""),IFERROR(IF(INDEX(APガラス性能一覧!A:A,MATCH(ROW(B537),APガラス性能一覧!$N:$N,0))="","",INDEX(APガラス性能一覧!A:A,MATCH(ROW(B537),APガラス性能一覧!$N:$N,0))),"")))</f>
        <v/>
      </c>
      <c r="C543" s="68" t="str">
        <f>IFERROR(VLOOKUP($B543,APガラス性能一覧!$A$2:$M$6097,2,0),"")</f>
        <v/>
      </c>
      <c r="D543" s="68" t="str">
        <f>IFERROR(VLOOKUP($B543,APガラス性能一覧!$A$2:$M$6097,3,0),"")</f>
        <v/>
      </c>
      <c r="E543" s="68" t="str">
        <f>IFERROR(VLOOKUP($B543,APガラス性能一覧!$A$2:$M$6097,4,0),"")</f>
        <v/>
      </c>
      <c r="F543" s="68" t="str">
        <f>IFERROR(VLOOKUP($B543,APガラス性能一覧!$A$2:$M$6097,5,0),"")</f>
        <v/>
      </c>
      <c r="G543" s="68" t="str">
        <f>IFERROR(VLOOKUP($B543,APガラス性能一覧!$A$2:$M$6097,6,0),"")</f>
        <v/>
      </c>
      <c r="H543" s="68" t="str">
        <f>IFERROR(VLOOKUP($B543,APガラス性能一覧!$A$2:$M$6097,7,0),"")</f>
        <v/>
      </c>
      <c r="I543" s="68" t="str">
        <f>IFERROR(VLOOKUP($B543,APガラス性能一覧!$A$2:$M$6097,8,0),"")</f>
        <v/>
      </c>
      <c r="J543" s="68" t="str">
        <f>IFERROR(VLOOKUP($B543,APガラス性能一覧!$A$2:$M$6097,9,0),"")</f>
        <v/>
      </c>
      <c r="K543" s="68" t="str">
        <f>IFERROR(VLOOKUP($B543,APガラス性能一覧!$A$2:$M$6097,10,0),"")</f>
        <v/>
      </c>
      <c r="L543" s="68" t="str">
        <f>IFERROR(VLOOKUP($B543,APガラス性能一覧!$A$2:$M$6097,11,0),"")</f>
        <v/>
      </c>
      <c r="M543" s="68" t="str">
        <f>IFERROR(VLOOKUP($B543,APガラス性能一覧!$A$2:$M$6097,12,0),"")</f>
        <v/>
      </c>
      <c r="N543" s="68" t="str">
        <f>IFERROR(VLOOKUP($B543,APガラス性能一覧!$A$2:$M$6097,13,0),"")</f>
        <v/>
      </c>
    </row>
    <row r="544" spans="2:14" x14ac:dyDescent="0.4">
      <c r="B544" s="68" t="str">
        <f>IF($D$2="","",IF($E$2=0.65,IFERROR(IF(INDEX(APガラス性能一覧!A:A,MATCH(ROW(B538),APガラス性能一覧!$O:$O,0))="","",INDEX(APガラス性能一覧!A:A,MATCH(ROW(B538),APガラス性能一覧!$O:$O,0))),""),IFERROR(IF(INDEX(APガラス性能一覧!A:A,MATCH(ROW(B538),APガラス性能一覧!$N:$N,0))="","",INDEX(APガラス性能一覧!A:A,MATCH(ROW(B538),APガラス性能一覧!$N:$N,0))),"")))</f>
        <v/>
      </c>
      <c r="C544" s="68" t="str">
        <f>IFERROR(VLOOKUP($B544,APガラス性能一覧!$A$2:$M$6097,2,0),"")</f>
        <v/>
      </c>
      <c r="D544" s="68" t="str">
        <f>IFERROR(VLOOKUP($B544,APガラス性能一覧!$A$2:$M$6097,3,0),"")</f>
        <v/>
      </c>
      <c r="E544" s="68" t="str">
        <f>IFERROR(VLOOKUP($B544,APガラス性能一覧!$A$2:$M$6097,4,0),"")</f>
        <v/>
      </c>
      <c r="F544" s="68" t="str">
        <f>IFERROR(VLOOKUP($B544,APガラス性能一覧!$A$2:$M$6097,5,0),"")</f>
        <v/>
      </c>
      <c r="G544" s="68" t="str">
        <f>IFERROR(VLOOKUP($B544,APガラス性能一覧!$A$2:$M$6097,6,0),"")</f>
        <v/>
      </c>
      <c r="H544" s="68" t="str">
        <f>IFERROR(VLOOKUP($B544,APガラス性能一覧!$A$2:$M$6097,7,0),"")</f>
        <v/>
      </c>
      <c r="I544" s="68" t="str">
        <f>IFERROR(VLOOKUP($B544,APガラス性能一覧!$A$2:$M$6097,8,0),"")</f>
        <v/>
      </c>
      <c r="J544" s="68" t="str">
        <f>IFERROR(VLOOKUP($B544,APガラス性能一覧!$A$2:$M$6097,9,0),"")</f>
        <v/>
      </c>
      <c r="K544" s="68" t="str">
        <f>IFERROR(VLOOKUP($B544,APガラス性能一覧!$A$2:$M$6097,10,0),"")</f>
        <v/>
      </c>
      <c r="L544" s="68" t="str">
        <f>IFERROR(VLOOKUP($B544,APガラス性能一覧!$A$2:$M$6097,11,0),"")</f>
        <v/>
      </c>
      <c r="M544" s="68" t="str">
        <f>IFERROR(VLOOKUP($B544,APガラス性能一覧!$A$2:$M$6097,12,0),"")</f>
        <v/>
      </c>
      <c r="N544" s="68" t="str">
        <f>IFERROR(VLOOKUP($B544,APガラス性能一覧!$A$2:$M$6097,13,0),"")</f>
        <v/>
      </c>
    </row>
    <row r="545" spans="2:14" x14ac:dyDescent="0.4">
      <c r="B545" s="68" t="str">
        <f>IF($D$2="","",IF($E$2=0.65,IFERROR(IF(INDEX(APガラス性能一覧!A:A,MATCH(ROW(B539),APガラス性能一覧!$O:$O,0))="","",INDEX(APガラス性能一覧!A:A,MATCH(ROW(B539),APガラス性能一覧!$O:$O,0))),""),IFERROR(IF(INDEX(APガラス性能一覧!A:A,MATCH(ROW(B539),APガラス性能一覧!$N:$N,0))="","",INDEX(APガラス性能一覧!A:A,MATCH(ROW(B539),APガラス性能一覧!$N:$N,0))),"")))</f>
        <v/>
      </c>
      <c r="C545" s="68" t="str">
        <f>IFERROR(VLOOKUP($B545,APガラス性能一覧!$A$2:$M$6097,2,0),"")</f>
        <v/>
      </c>
      <c r="D545" s="68" t="str">
        <f>IFERROR(VLOOKUP($B545,APガラス性能一覧!$A$2:$M$6097,3,0),"")</f>
        <v/>
      </c>
      <c r="E545" s="68" t="str">
        <f>IFERROR(VLOOKUP($B545,APガラス性能一覧!$A$2:$M$6097,4,0),"")</f>
        <v/>
      </c>
      <c r="F545" s="68" t="str">
        <f>IFERROR(VLOOKUP($B545,APガラス性能一覧!$A$2:$M$6097,5,0),"")</f>
        <v/>
      </c>
      <c r="G545" s="68" t="str">
        <f>IFERROR(VLOOKUP($B545,APガラス性能一覧!$A$2:$M$6097,6,0),"")</f>
        <v/>
      </c>
      <c r="H545" s="68" t="str">
        <f>IFERROR(VLOOKUP($B545,APガラス性能一覧!$A$2:$M$6097,7,0),"")</f>
        <v/>
      </c>
      <c r="I545" s="68" t="str">
        <f>IFERROR(VLOOKUP($B545,APガラス性能一覧!$A$2:$M$6097,8,0),"")</f>
        <v/>
      </c>
      <c r="J545" s="68" t="str">
        <f>IFERROR(VLOOKUP($B545,APガラス性能一覧!$A$2:$M$6097,9,0),"")</f>
        <v/>
      </c>
      <c r="K545" s="68" t="str">
        <f>IFERROR(VLOOKUP($B545,APガラス性能一覧!$A$2:$M$6097,10,0),"")</f>
        <v/>
      </c>
      <c r="L545" s="68" t="str">
        <f>IFERROR(VLOOKUP($B545,APガラス性能一覧!$A$2:$M$6097,11,0),"")</f>
        <v/>
      </c>
      <c r="M545" s="68" t="str">
        <f>IFERROR(VLOOKUP($B545,APガラス性能一覧!$A$2:$M$6097,12,0),"")</f>
        <v/>
      </c>
      <c r="N545" s="68" t="str">
        <f>IFERROR(VLOOKUP($B545,APガラス性能一覧!$A$2:$M$6097,13,0),"")</f>
        <v/>
      </c>
    </row>
    <row r="546" spans="2:14" x14ac:dyDescent="0.4">
      <c r="B546" s="68" t="str">
        <f>IF($D$2="","",IF($E$2=0.65,IFERROR(IF(INDEX(APガラス性能一覧!A:A,MATCH(ROW(B540),APガラス性能一覧!$O:$O,0))="","",INDEX(APガラス性能一覧!A:A,MATCH(ROW(B540),APガラス性能一覧!$O:$O,0))),""),IFERROR(IF(INDEX(APガラス性能一覧!A:A,MATCH(ROW(B540),APガラス性能一覧!$N:$N,0))="","",INDEX(APガラス性能一覧!A:A,MATCH(ROW(B540),APガラス性能一覧!$N:$N,0))),"")))</f>
        <v/>
      </c>
      <c r="C546" s="68" t="str">
        <f>IFERROR(VLOOKUP($B546,APガラス性能一覧!$A$2:$M$6097,2,0),"")</f>
        <v/>
      </c>
      <c r="D546" s="68" t="str">
        <f>IFERROR(VLOOKUP($B546,APガラス性能一覧!$A$2:$M$6097,3,0),"")</f>
        <v/>
      </c>
      <c r="E546" s="68" t="str">
        <f>IFERROR(VLOOKUP($B546,APガラス性能一覧!$A$2:$M$6097,4,0),"")</f>
        <v/>
      </c>
      <c r="F546" s="68" t="str">
        <f>IFERROR(VLOOKUP($B546,APガラス性能一覧!$A$2:$M$6097,5,0),"")</f>
        <v/>
      </c>
      <c r="G546" s="68" t="str">
        <f>IFERROR(VLOOKUP($B546,APガラス性能一覧!$A$2:$M$6097,6,0),"")</f>
        <v/>
      </c>
      <c r="H546" s="68" t="str">
        <f>IFERROR(VLOOKUP($B546,APガラス性能一覧!$A$2:$M$6097,7,0),"")</f>
        <v/>
      </c>
      <c r="I546" s="68" t="str">
        <f>IFERROR(VLOOKUP($B546,APガラス性能一覧!$A$2:$M$6097,8,0),"")</f>
        <v/>
      </c>
      <c r="J546" s="68" t="str">
        <f>IFERROR(VLOOKUP($B546,APガラス性能一覧!$A$2:$M$6097,9,0),"")</f>
        <v/>
      </c>
      <c r="K546" s="68" t="str">
        <f>IFERROR(VLOOKUP($B546,APガラス性能一覧!$A$2:$M$6097,10,0),"")</f>
        <v/>
      </c>
      <c r="L546" s="68" t="str">
        <f>IFERROR(VLOOKUP($B546,APガラス性能一覧!$A$2:$M$6097,11,0),"")</f>
        <v/>
      </c>
      <c r="M546" s="68" t="str">
        <f>IFERROR(VLOOKUP($B546,APガラス性能一覧!$A$2:$M$6097,12,0),"")</f>
        <v/>
      </c>
      <c r="N546" s="68" t="str">
        <f>IFERROR(VLOOKUP($B546,APガラス性能一覧!$A$2:$M$6097,13,0),"")</f>
        <v/>
      </c>
    </row>
    <row r="547" spans="2:14" x14ac:dyDescent="0.4">
      <c r="B547" s="68" t="str">
        <f>IF($D$2="","",IF($E$2=0.65,IFERROR(IF(INDEX(APガラス性能一覧!A:A,MATCH(ROW(B541),APガラス性能一覧!$O:$O,0))="","",INDEX(APガラス性能一覧!A:A,MATCH(ROW(B541),APガラス性能一覧!$O:$O,0))),""),IFERROR(IF(INDEX(APガラス性能一覧!A:A,MATCH(ROW(B541),APガラス性能一覧!$N:$N,0))="","",INDEX(APガラス性能一覧!A:A,MATCH(ROW(B541),APガラス性能一覧!$N:$N,0))),"")))</f>
        <v/>
      </c>
      <c r="C547" s="68" t="str">
        <f>IFERROR(VLOOKUP($B547,APガラス性能一覧!$A$2:$M$6097,2,0),"")</f>
        <v/>
      </c>
      <c r="D547" s="68" t="str">
        <f>IFERROR(VLOOKUP($B547,APガラス性能一覧!$A$2:$M$6097,3,0),"")</f>
        <v/>
      </c>
      <c r="E547" s="68" t="str">
        <f>IFERROR(VLOOKUP($B547,APガラス性能一覧!$A$2:$M$6097,4,0),"")</f>
        <v/>
      </c>
      <c r="F547" s="68" t="str">
        <f>IFERROR(VLOOKUP($B547,APガラス性能一覧!$A$2:$M$6097,5,0),"")</f>
        <v/>
      </c>
      <c r="G547" s="68" t="str">
        <f>IFERROR(VLOOKUP($B547,APガラス性能一覧!$A$2:$M$6097,6,0),"")</f>
        <v/>
      </c>
      <c r="H547" s="68" t="str">
        <f>IFERROR(VLOOKUP($B547,APガラス性能一覧!$A$2:$M$6097,7,0),"")</f>
        <v/>
      </c>
      <c r="I547" s="68" t="str">
        <f>IFERROR(VLOOKUP($B547,APガラス性能一覧!$A$2:$M$6097,8,0),"")</f>
        <v/>
      </c>
      <c r="J547" s="68" t="str">
        <f>IFERROR(VLOOKUP($B547,APガラス性能一覧!$A$2:$M$6097,9,0),"")</f>
        <v/>
      </c>
      <c r="K547" s="68" t="str">
        <f>IFERROR(VLOOKUP($B547,APガラス性能一覧!$A$2:$M$6097,10,0),"")</f>
        <v/>
      </c>
      <c r="L547" s="68" t="str">
        <f>IFERROR(VLOOKUP($B547,APガラス性能一覧!$A$2:$M$6097,11,0),"")</f>
        <v/>
      </c>
      <c r="M547" s="68" t="str">
        <f>IFERROR(VLOOKUP($B547,APガラス性能一覧!$A$2:$M$6097,12,0),"")</f>
        <v/>
      </c>
      <c r="N547" s="68" t="str">
        <f>IFERROR(VLOOKUP($B547,APガラス性能一覧!$A$2:$M$6097,13,0),"")</f>
        <v/>
      </c>
    </row>
    <row r="548" spans="2:14" x14ac:dyDescent="0.4">
      <c r="B548" s="68" t="str">
        <f>IF($D$2="","",IF($E$2=0.65,IFERROR(IF(INDEX(APガラス性能一覧!A:A,MATCH(ROW(B542),APガラス性能一覧!$O:$O,0))="","",INDEX(APガラス性能一覧!A:A,MATCH(ROW(B542),APガラス性能一覧!$O:$O,0))),""),IFERROR(IF(INDEX(APガラス性能一覧!A:A,MATCH(ROW(B542),APガラス性能一覧!$N:$N,0))="","",INDEX(APガラス性能一覧!A:A,MATCH(ROW(B542),APガラス性能一覧!$N:$N,0))),"")))</f>
        <v/>
      </c>
      <c r="C548" s="68" t="str">
        <f>IFERROR(VLOOKUP($B548,APガラス性能一覧!$A$2:$M$6097,2,0),"")</f>
        <v/>
      </c>
      <c r="D548" s="68" t="str">
        <f>IFERROR(VLOOKUP($B548,APガラス性能一覧!$A$2:$M$6097,3,0),"")</f>
        <v/>
      </c>
      <c r="E548" s="68" t="str">
        <f>IFERROR(VLOOKUP($B548,APガラス性能一覧!$A$2:$M$6097,4,0),"")</f>
        <v/>
      </c>
      <c r="F548" s="68" t="str">
        <f>IFERROR(VLOOKUP($B548,APガラス性能一覧!$A$2:$M$6097,5,0),"")</f>
        <v/>
      </c>
      <c r="G548" s="68" t="str">
        <f>IFERROR(VLOOKUP($B548,APガラス性能一覧!$A$2:$M$6097,6,0),"")</f>
        <v/>
      </c>
      <c r="H548" s="68" t="str">
        <f>IFERROR(VLOOKUP($B548,APガラス性能一覧!$A$2:$M$6097,7,0),"")</f>
        <v/>
      </c>
      <c r="I548" s="68" t="str">
        <f>IFERROR(VLOOKUP($B548,APガラス性能一覧!$A$2:$M$6097,8,0),"")</f>
        <v/>
      </c>
      <c r="J548" s="68" t="str">
        <f>IFERROR(VLOOKUP($B548,APガラス性能一覧!$A$2:$M$6097,9,0),"")</f>
        <v/>
      </c>
      <c r="K548" s="68" t="str">
        <f>IFERROR(VLOOKUP($B548,APガラス性能一覧!$A$2:$M$6097,10,0),"")</f>
        <v/>
      </c>
      <c r="L548" s="68" t="str">
        <f>IFERROR(VLOOKUP($B548,APガラス性能一覧!$A$2:$M$6097,11,0),"")</f>
        <v/>
      </c>
      <c r="M548" s="68" t="str">
        <f>IFERROR(VLOOKUP($B548,APガラス性能一覧!$A$2:$M$6097,12,0),"")</f>
        <v/>
      </c>
      <c r="N548" s="68" t="str">
        <f>IFERROR(VLOOKUP($B548,APガラス性能一覧!$A$2:$M$6097,13,0),"")</f>
        <v/>
      </c>
    </row>
    <row r="549" spans="2:14" x14ac:dyDescent="0.4">
      <c r="B549" s="68" t="str">
        <f>IF($D$2="","",IF($E$2=0.65,IFERROR(IF(INDEX(APガラス性能一覧!A:A,MATCH(ROW(B543),APガラス性能一覧!$O:$O,0))="","",INDEX(APガラス性能一覧!A:A,MATCH(ROW(B543),APガラス性能一覧!$O:$O,0))),""),IFERROR(IF(INDEX(APガラス性能一覧!A:A,MATCH(ROW(B543),APガラス性能一覧!$N:$N,0))="","",INDEX(APガラス性能一覧!A:A,MATCH(ROW(B543),APガラス性能一覧!$N:$N,0))),"")))</f>
        <v/>
      </c>
      <c r="C549" s="68" t="str">
        <f>IFERROR(VLOOKUP($B549,APガラス性能一覧!$A$2:$M$6097,2,0),"")</f>
        <v/>
      </c>
      <c r="D549" s="68" t="str">
        <f>IFERROR(VLOOKUP($B549,APガラス性能一覧!$A$2:$M$6097,3,0),"")</f>
        <v/>
      </c>
      <c r="E549" s="68" t="str">
        <f>IFERROR(VLOOKUP($B549,APガラス性能一覧!$A$2:$M$6097,4,0),"")</f>
        <v/>
      </c>
      <c r="F549" s="68" t="str">
        <f>IFERROR(VLOOKUP($B549,APガラス性能一覧!$A$2:$M$6097,5,0),"")</f>
        <v/>
      </c>
      <c r="G549" s="68" t="str">
        <f>IFERROR(VLOOKUP($B549,APガラス性能一覧!$A$2:$M$6097,6,0),"")</f>
        <v/>
      </c>
      <c r="H549" s="68" t="str">
        <f>IFERROR(VLOOKUP($B549,APガラス性能一覧!$A$2:$M$6097,7,0),"")</f>
        <v/>
      </c>
      <c r="I549" s="68" t="str">
        <f>IFERROR(VLOOKUP($B549,APガラス性能一覧!$A$2:$M$6097,8,0),"")</f>
        <v/>
      </c>
      <c r="J549" s="68" t="str">
        <f>IFERROR(VLOOKUP($B549,APガラス性能一覧!$A$2:$M$6097,9,0),"")</f>
        <v/>
      </c>
      <c r="K549" s="68" t="str">
        <f>IFERROR(VLOOKUP($B549,APガラス性能一覧!$A$2:$M$6097,10,0),"")</f>
        <v/>
      </c>
      <c r="L549" s="68" t="str">
        <f>IFERROR(VLOOKUP($B549,APガラス性能一覧!$A$2:$M$6097,11,0),"")</f>
        <v/>
      </c>
      <c r="M549" s="68" t="str">
        <f>IFERROR(VLOOKUP($B549,APガラス性能一覧!$A$2:$M$6097,12,0),"")</f>
        <v/>
      </c>
      <c r="N549" s="68" t="str">
        <f>IFERROR(VLOOKUP($B549,APガラス性能一覧!$A$2:$M$6097,13,0),"")</f>
        <v/>
      </c>
    </row>
    <row r="550" spans="2:14" x14ac:dyDescent="0.4">
      <c r="B550" s="68" t="str">
        <f>IF($D$2="","",IF($E$2=0.65,IFERROR(IF(INDEX(APガラス性能一覧!A:A,MATCH(ROW(B544),APガラス性能一覧!$O:$O,0))="","",INDEX(APガラス性能一覧!A:A,MATCH(ROW(B544),APガラス性能一覧!$O:$O,0))),""),IFERROR(IF(INDEX(APガラス性能一覧!A:A,MATCH(ROW(B544),APガラス性能一覧!$N:$N,0))="","",INDEX(APガラス性能一覧!A:A,MATCH(ROW(B544),APガラス性能一覧!$N:$N,0))),"")))</f>
        <v/>
      </c>
      <c r="C550" s="68" t="str">
        <f>IFERROR(VLOOKUP($B550,APガラス性能一覧!$A$2:$M$6097,2,0),"")</f>
        <v/>
      </c>
      <c r="D550" s="68" t="str">
        <f>IFERROR(VLOOKUP($B550,APガラス性能一覧!$A$2:$M$6097,3,0),"")</f>
        <v/>
      </c>
      <c r="E550" s="68" t="str">
        <f>IFERROR(VLOOKUP($B550,APガラス性能一覧!$A$2:$M$6097,4,0),"")</f>
        <v/>
      </c>
      <c r="F550" s="68" t="str">
        <f>IFERROR(VLOOKUP($B550,APガラス性能一覧!$A$2:$M$6097,5,0),"")</f>
        <v/>
      </c>
      <c r="G550" s="68" t="str">
        <f>IFERROR(VLOOKUP($B550,APガラス性能一覧!$A$2:$M$6097,6,0),"")</f>
        <v/>
      </c>
      <c r="H550" s="68" t="str">
        <f>IFERROR(VLOOKUP($B550,APガラス性能一覧!$A$2:$M$6097,7,0),"")</f>
        <v/>
      </c>
      <c r="I550" s="68" t="str">
        <f>IFERROR(VLOOKUP($B550,APガラス性能一覧!$A$2:$M$6097,8,0),"")</f>
        <v/>
      </c>
      <c r="J550" s="68" t="str">
        <f>IFERROR(VLOOKUP($B550,APガラス性能一覧!$A$2:$M$6097,9,0),"")</f>
        <v/>
      </c>
      <c r="K550" s="68" t="str">
        <f>IFERROR(VLOOKUP($B550,APガラス性能一覧!$A$2:$M$6097,10,0),"")</f>
        <v/>
      </c>
      <c r="L550" s="68" t="str">
        <f>IFERROR(VLOOKUP($B550,APガラス性能一覧!$A$2:$M$6097,11,0),"")</f>
        <v/>
      </c>
      <c r="M550" s="68" t="str">
        <f>IFERROR(VLOOKUP($B550,APガラス性能一覧!$A$2:$M$6097,12,0),"")</f>
        <v/>
      </c>
      <c r="N550" s="68" t="str">
        <f>IFERROR(VLOOKUP($B550,APガラス性能一覧!$A$2:$M$6097,13,0),"")</f>
        <v/>
      </c>
    </row>
    <row r="551" spans="2:14" x14ac:dyDescent="0.4">
      <c r="B551" s="68" t="str">
        <f>IF($D$2="","",IF($E$2=0.65,IFERROR(IF(INDEX(APガラス性能一覧!A:A,MATCH(ROW(B545),APガラス性能一覧!$O:$O,0))="","",INDEX(APガラス性能一覧!A:A,MATCH(ROW(B545),APガラス性能一覧!$O:$O,0))),""),IFERROR(IF(INDEX(APガラス性能一覧!A:A,MATCH(ROW(B545),APガラス性能一覧!$N:$N,0))="","",INDEX(APガラス性能一覧!A:A,MATCH(ROW(B545),APガラス性能一覧!$N:$N,0))),"")))</f>
        <v/>
      </c>
      <c r="C551" s="68" t="str">
        <f>IFERROR(VLOOKUP($B551,APガラス性能一覧!$A$2:$M$6097,2,0),"")</f>
        <v/>
      </c>
      <c r="D551" s="68" t="str">
        <f>IFERROR(VLOOKUP($B551,APガラス性能一覧!$A$2:$M$6097,3,0),"")</f>
        <v/>
      </c>
      <c r="E551" s="68" t="str">
        <f>IFERROR(VLOOKUP($B551,APガラス性能一覧!$A$2:$M$6097,4,0),"")</f>
        <v/>
      </c>
      <c r="F551" s="68" t="str">
        <f>IFERROR(VLOOKUP($B551,APガラス性能一覧!$A$2:$M$6097,5,0),"")</f>
        <v/>
      </c>
      <c r="G551" s="68" t="str">
        <f>IFERROR(VLOOKUP($B551,APガラス性能一覧!$A$2:$M$6097,6,0),"")</f>
        <v/>
      </c>
      <c r="H551" s="68" t="str">
        <f>IFERROR(VLOOKUP($B551,APガラス性能一覧!$A$2:$M$6097,7,0),"")</f>
        <v/>
      </c>
      <c r="I551" s="68" t="str">
        <f>IFERROR(VLOOKUP($B551,APガラス性能一覧!$A$2:$M$6097,8,0),"")</f>
        <v/>
      </c>
      <c r="J551" s="68" t="str">
        <f>IFERROR(VLOOKUP($B551,APガラス性能一覧!$A$2:$M$6097,9,0),"")</f>
        <v/>
      </c>
      <c r="K551" s="68" t="str">
        <f>IFERROR(VLOOKUP($B551,APガラス性能一覧!$A$2:$M$6097,10,0),"")</f>
        <v/>
      </c>
      <c r="L551" s="68" t="str">
        <f>IFERROR(VLOOKUP($B551,APガラス性能一覧!$A$2:$M$6097,11,0),"")</f>
        <v/>
      </c>
      <c r="M551" s="68" t="str">
        <f>IFERROR(VLOOKUP($B551,APガラス性能一覧!$A$2:$M$6097,12,0),"")</f>
        <v/>
      </c>
      <c r="N551" s="68" t="str">
        <f>IFERROR(VLOOKUP($B551,APガラス性能一覧!$A$2:$M$6097,13,0),"")</f>
        <v/>
      </c>
    </row>
    <row r="552" spans="2:14" x14ac:dyDescent="0.4">
      <c r="B552" s="68" t="str">
        <f>IF($D$2="","",IF($E$2=0.65,IFERROR(IF(INDEX(APガラス性能一覧!A:A,MATCH(ROW(B546),APガラス性能一覧!$O:$O,0))="","",INDEX(APガラス性能一覧!A:A,MATCH(ROW(B546),APガラス性能一覧!$O:$O,0))),""),IFERROR(IF(INDEX(APガラス性能一覧!A:A,MATCH(ROW(B546),APガラス性能一覧!$N:$N,0))="","",INDEX(APガラス性能一覧!A:A,MATCH(ROW(B546),APガラス性能一覧!$N:$N,0))),"")))</f>
        <v/>
      </c>
      <c r="C552" s="68" t="str">
        <f>IFERROR(VLOOKUP($B552,APガラス性能一覧!$A$2:$M$6097,2,0),"")</f>
        <v/>
      </c>
      <c r="D552" s="68" t="str">
        <f>IFERROR(VLOOKUP($B552,APガラス性能一覧!$A$2:$M$6097,3,0),"")</f>
        <v/>
      </c>
      <c r="E552" s="68" t="str">
        <f>IFERROR(VLOOKUP($B552,APガラス性能一覧!$A$2:$M$6097,4,0),"")</f>
        <v/>
      </c>
      <c r="F552" s="68" t="str">
        <f>IFERROR(VLOOKUP($B552,APガラス性能一覧!$A$2:$M$6097,5,0),"")</f>
        <v/>
      </c>
      <c r="G552" s="68" t="str">
        <f>IFERROR(VLOOKUP($B552,APガラス性能一覧!$A$2:$M$6097,6,0),"")</f>
        <v/>
      </c>
      <c r="H552" s="68" t="str">
        <f>IFERROR(VLOOKUP($B552,APガラス性能一覧!$A$2:$M$6097,7,0),"")</f>
        <v/>
      </c>
      <c r="I552" s="68" t="str">
        <f>IFERROR(VLOOKUP($B552,APガラス性能一覧!$A$2:$M$6097,8,0),"")</f>
        <v/>
      </c>
      <c r="J552" s="68" t="str">
        <f>IFERROR(VLOOKUP($B552,APガラス性能一覧!$A$2:$M$6097,9,0),"")</f>
        <v/>
      </c>
      <c r="K552" s="68" t="str">
        <f>IFERROR(VLOOKUP($B552,APガラス性能一覧!$A$2:$M$6097,10,0),"")</f>
        <v/>
      </c>
      <c r="L552" s="68" t="str">
        <f>IFERROR(VLOOKUP($B552,APガラス性能一覧!$A$2:$M$6097,11,0),"")</f>
        <v/>
      </c>
      <c r="M552" s="68" t="str">
        <f>IFERROR(VLOOKUP($B552,APガラス性能一覧!$A$2:$M$6097,12,0),"")</f>
        <v/>
      </c>
      <c r="N552" s="68" t="str">
        <f>IFERROR(VLOOKUP($B552,APガラス性能一覧!$A$2:$M$6097,13,0),"")</f>
        <v/>
      </c>
    </row>
    <row r="553" spans="2:14" x14ac:dyDescent="0.4">
      <c r="B553" s="68" t="str">
        <f>IF($D$2="","",IF($E$2=0.65,IFERROR(IF(INDEX(APガラス性能一覧!A:A,MATCH(ROW(B547),APガラス性能一覧!$O:$O,0))="","",INDEX(APガラス性能一覧!A:A,MATCH(ROW(B547),APガラス性能一覧!$O:$O,0))),""),IFERROR(IF(INDEX(APガラス性能一覧!A:A,MATCH(ROW(B547),APガラス性能一覧!$N:$N,0))="","",INDEX(APガラス性能一覧!A:A,MATCH(ROW(B547),APガラス性能一覧!$N:$N,0))),"")))</f>
        <v/>
      </c>
      <c r="C553" s="68" t="str">
        <f>IFERROR(VLOOKUP($B553,APガラス性能一覧!$A$2:$M$6097,2,0),"")</f>
        <v/>
      </c>
      <c r="D553" s="68" t="str">
        <f>IFERROR(VLOOKUP($B553,APガラス性能一覧!$A$2:$M$6097,3,0),"")</f>
        <v/>
      </c>
      <c r="E553" s="68" t="str">
        <f>IFERROR(VLOOKUP($B553,APガラス性能一覧!$A$2:$M$6097,4,0),"")</f>
        <v/>
      </c>
      <c r="F553" s="68" t="str">
        <f>IFERROR(VLOOKUP($B553,APガラス性能一覧!$A$2:$M$6097,5,0),"")</f>
        <v/>
      </c>
      <c r="G553" s="68" t="str">
        <f>IFERROR(VLOOKUP($B553,APガラス性能一覧!$A$2:$M$6097,6,0),"")</f>
        <v/>
      </c>
      <c r="H553" s="68" t="str">
        <f>IFERROR(VLOOKUP($B553,APガラス性能一覧!$A$2:$M$6097,7,0),"")</f>
        <v/>
      </c>
      <c r="I553" s="68" t="str">
        <f>IFERROR(VLOOKUP($B553,APガラス性能一覧!$A$2:$M$6097,8,0),"")</f>
        <v/>
      </c>
      <c r="J553" s="68" t="str">
        <f>IFERROR(VLOOKUP($B553,APガラス性能一覧!$A$2:$M$6097,9,0),"")</f>
        <v/>
      </c>
      <c r="K553" s="68" t="str">
        <f>IFERROR(VLOOKUP($B553,APガラス性能一覧!$A$2:$M$6097,10,0),"")</f>
        <v/>
      </c>
      <c r="L553" s="68" t="str">
        <f>IFERROR(VLOOKUP($B553,APガラス性能一覧!$A$2:$M$6097,11,0),"")</f>
        <v/>
      </c>
      <c r="M553" s="68" t="str">
        <f>IFERROR(VLOOKUP($B553,APガラス性能一覧!$A$2:$M$6097,12,0),"")</f>
        <v/>
      </c>
      <c r="N553" s="68" t="str">
        <f>IFERROR(VLOOKUP($B553,APガラス性能一覧!$A$2:$M$6097,13,0),"")</f>
        <v/>
      </c>
    </row>
    <row r="554" spans="2:14" x14ac:dyDescent="0.4">
      <c r="B554" s="68" t="str">
        <f>IF($D$2="","",IF($E$2=0.65,IFERROR(IF(INDEX(APガラス性能一覧!A:A,MATCH(ROW(B548),APガラス性能一覧!$O:$O,0))="","",INDEX(APガラス性能一覧!A:A,MATCH(ROW(B548),APガラス性能一覧!$O:$O,0))),""),IFERROR(IF(INDEX(APガラス性能一覧!A:A,MATCH(ROW(B548),APガラス性能一覧!$N:$N,0))="","",INDEX(APガラス性能一覧!A:A,MATCH(ROW(B548),APガラス性能一覧!$N:$N,0))),"")))</f>
        <v/>
      </c>
      <c r="C554" s="68" t="str">
        <f>IFERROR(VLOOKUP($B554,APガラス性能一覧!$A$2:$M$6097,2,0),"")</f>
        <v/>
      </c>
      <c r="D554" s="68" t="str">
        <f>IFERROR(VLOOKUP($B554,APガラス性能一覧!$A$2:$M$6097,3,0),"")</f>
        <v/>
      </c>
      <c r="E554" s="68" t="str">
        <f>IFERROR(VLOOKUP($B554,APガラス性能一覧!$A$2:$M$6097,4,0),"")</f>
        <v/>
      </c>
      <c r="F554" s="68" t="str">
        <f>IFERROR(VLOOKUP($B554,APガラス性能一覧!$A$2:$M$6097,5,0),"")</f>
        <v/>
      </c>
      <c r="G554" s="68" t="str">
        <f>IFERROR(VLOOKUP($B554,APガラス性能一覧!$A$2:$M$6097,6,0),"")</f>
        <v/>
      </c>
      <c r="H554" s="68" t="str">
        <f>IFERROR(VLOOKUP($B554,APガラス性能一覧!$A$2:$M$6097,7,0),"")</f>
        <v/>
      </c>
      <c r="I554" s="68" t="str">
        <f>IFERROR(VLOOKUP($B554,APガラス性能一覧!$A$2:$M$6097,8,0),"")</f>
        <v/>
      </c>
      <c r="J554" s="68" t="str">
        <f>IFERROR(VLOOKUP($B554,APガラス性能一覧!$A$2:$M$6097,9,0),"")</f>
        <v/>
      </c>
      <c r="K554" s="68" t="str">
        <f>IFERROR(VLOOKUP($B554,APガラス性能一覧!$A$2:$M$6097,10,0),"")</f>
        <v/>
      </c>
      <c r="L554" s="68" t="str">
        <f>IFERROR(VLOOKUP($B554,APガラス性能一覧!$A$2:$M$6097,11,0),"")</f>
        <v/>
      </c>
      <c r="M554" s="68" t="str">
        <f>IFERROR(VLOOKUP($B554,APガラス性能一覧!$A$2:$M$6097,12,0),"")</f>
        <v/>
      </c>
      <c r="N554" s="68" t="str">
        <f>IFERROR(VLOOKUP($B554,APガラス性能一覧!$A$2:$M$6097,13,0),"")</f>
        <v/>
      </c>
    </row>
    <row r="555" spans="2:14" x14ac:dyDescent="0.4">
      <c r="B555" s="68" t="str">
        <f>IF($D$2="","",IF($E$2=0.65,IFERROR(IF(INDEX(APガラス性能一覧!A:A,MATCH(ROW(B549),APガラス性能一覧!$O:$O,0))="","",INDEX(APガラス性能一覧!A:A,MATCH(ROW(B549),APガラス性能一覧!$O:$O,0))),""),IFERROR(IF(INDEX(APガラス性能一覧!A:A,MATCH(ROW(B549),APガラス性能一覧!$N:$N,0))="","",INDEX(APガラス性能一覧!A:A,MATCH(ROW(B549),APガラス性能一覧!$N:$N,0))),"")))</f>
        <v/>
      </c>
      <c r="C555" s="68" t="str">
        <f>IFERROR(VLOOKUP($B555,APガラス性能一覧!$A$2:$M$6097,2,0),"")</f>
        <v/>
      </c>
      <c r="D555" s="68" t="str">
        <f>IFERROR(VLOOKUP($B555,APガラス性能一覧!$A$2:$M$6097,3,0),"")</f>
        <v/>
      </c>
      <c r="E555" s="68" t="str">
        <f>IFERROR(VLOOKUP($B555,APガラス性能一覧!$A$2:$M$6097,4,0),"")</f>
        <v/>
      </c>
      <c r="F555" s="68" t="str">
        <f>IFERROR(VLOOKUP($B555,APガラス性能一覧!$A$2:$M$6097,5,0),"")</f>
        <v/>
      </c>
      <c r="G555" s="68" t="str">
        <f>IFERROR(VLOOKUP($B555,APガラス性能一覧!$A$2:$M$6097,6,0),"")</f>
        <v/>
      </c>
      <c r="H555" s="68" t="str">
        <f>IFERROR(VLOOKUP($B555,APガラス性能一覧!$A$2:$M$6097,7,0),"")</f>
        <v/>
      </c>
      <c r="I555" s="68" t="str">
        <f>IFERROR(VLOOKUP($B555,APガラス性能一覧!$A$2:$M$6097,8,0),"")</f>
        <v/>
      </c>
      <c r="J555" s="68" t="str">
        <f>IFERROR(VLOOKUP($B555,APガラス性能一覧!$A$2:$M$6097,9,0),"")</f>
        <v/>
      </c>
      <c r="K555" s="68" t="str">
        <f>IFERROR(VLOOKUP($B555,APガラス性能一覧!$A$2:$M$6097,10,0),"")</f>
        <v/>
      </c>
      <c r="L555" s="68" t="str">
        <f>IFERROR(VLOOKUP($B555,APガラス性能一覧!$A$2:$M$6097,11,0),"")</f>
        <v/>
      </c>
      <c r="M555" s="68" t="str">
        <f>IFERROR(VLOOKUP($B555,APガラス性能一覧!$A$2:$M$6097,12,0),"")</f>
        <v/>
      </c>
      <c r="N555" s="68" t="str">
        <f>IFERROR(VLOOKUP($B555,APガラス性能一覧!$A$2:$M$6097,13,0),"")</f>
        <v/>
      </c>
    </row>
    <row r="556" spans="2:14" x14ac:dyDescent="0.4">
      <c r="B556" s="68" t="str">
        <f>IF($D$2="","",IF($E$2=0.65,IFERROR(IF(INDEX(APガラス性能一覧!A:A,MATCH(ROW(B550),APガラス性能一覧!$O:$O,0))="","",INDEX(APガラス性能一覧!A:A,MATCH(ROW(B550),APガラス性能一覧!$O:$O,0))),""),IFERROR(IF(INDEX(APガラス性能一覧!A:A,MATCH(ROW(B550),APガラス性能一覧!$N:$N,0))="","",INDEX(APガラス性能一覧!A:A,MATCH(ROW(B550),APガラス性能一覧!$N:$N,0))),"")))</f>
        <v/>
      </c>
      <c r="C556" s="68" t="str">
        <f>IFERROR(VLOOKUP($B556,APガラス性能一覧!$A$2:$M$6097,2,0),"")</f>
        <v/>
      </c>
      <c r="D556" s="68" t="str">
        <f>IFERROR(VLOOKUP($B556,APガラス性能一覧!$A$2:$M$6097,3,0),"")</f>
        <v/>
      </c>
      <c r="E556" s="68" t="str">
        <f>IFERROR(VLOOKUP($B556,APガラス性能一覧!$A$2:$M$6097,4,0),"")</f>
        <v/>
      </c>
      <c r="F556" s="68" t="str">
        <f>IFERROR(VLOOKUP($B556,APガラス性能一覧!$A$2:$M$6097,5,0),"")</f>
        <v/>
      </c>
      <c r="G556" s="68" t="str">
        <f>IFERROR(VLOOKUP($B556,APガラス性能一覧!$A$2:$M$6097,6,0),"")</f>
        <v/>
      </c>
      <c r="H556" s="68" t="str">
        <f>IFERROR(VLOOKUP($B556,APガラス性能一覧!$A$2:$M$6097,7,0),"")</f>
        <v/>
      </c>
      <c r="I556" s="68" t="str">
        <f>IFERROR(VLOOKUP($B556,APガラス性能一覧!$A$2:$M$6097,8,0),"")</f>
        <v/>
      </c>
      <c r="J556" s="68" t="str">
        <f>IFERROR(VLOOKUP($B556,APガラス性能一覧!$A$2:$M$6097,9,0),"")</f>
        <v/>
      </c>
      <c r="K556" s="68" t="str">
        <f>IFERROR(VLOOKUP($B556,APガラス性能一覧!$A$2:$M$6097,10,0),"")</f>
        <v/>
      </c>
      <c r="L556" s="68" t="str">
        <f>IFERROR(VLOOKUP($B556,APガラス性能一覧!$A$2:$M$6097,11,0),"")</f>
        <v/>
      </c>
      <c r="M556" s="68" t="str">
        <f>IFERROR(VLOOKUP($B556,APガラス性能一覧!$A$2:$M$6097,12,0),"")</f>
        <v/>
      </c>
      <c r="N556" s="68" t="str">
        <f>IFERROR(VLOOKUP($B556,APガラス性能一覧!$A$2:$M$6097,13,0),"")</f>
        <v/>
      </c>
    </row>
    <row r="557" spans="2:14" x14ac:dyDescent="0.4">
      <c r="B557" s="68" t="str">
        <f>IF($D$2="","",IF($E$2=0.65,IFERROR(IF(INDEX(APガラス性能一覧!A:A,MATCH(ROW(B551),APガラス性能一覧!$O:$O,0))="","",INDEX(APガラス性能一覧!A:A,MATCH(ROW(B551),APガラス性能一覧!$O:$O,0))),""),IFERROR(IF(INDEX(APガラス性能一覧!A:A,MATCH(ROW(B551),APガラス性能一覧!$N:$N,0))="","",INDEX(APガラス性能一覧!A:A,MATCH(ROW(B551),APガラス性能一覧!$N:$N,0))),"")))</f>
        <v/>
      </c>
      <c r="C557" s="68" t="str">
        <f>IFERROR(VLOOKUP($B557,APガラス性能一覧!$A$2:$M$6097,2,0),"")</f>
        <v/>
      </c>
      <c r="D557" s="68" t="str">
        <f>IFERROR(VLOOKUP($B557,APガラス性能一覧!$A$2:$M$6097,3,0),"")</f>
        <v/>
      </c>
      <c r="E557" s="68" t="str">
        <f>IFERROR(VLOOKUP($B557,APガラス性能一覧!$A$2:$M$6097,4,0),"")</f>
        <v/>
      </c>
      <c r="F557" s="68" t="str">
        <f>IFERROR(VLOOKUP($B557,APガラス性能一覧!$A$2:$M$6097,5,0),"")</f>
        <v/>
      </c>
      <c r="G557" s="68" t="str">
        <f>IFERROR(VLOOKUP($B557,APガラス性能一覧!$A$2:$M$6097,6,0),"")</f>
        <v/>
      </c>
      <c r="H557" s="68" t="str">
        <f>IFERROR(VLOOKUP($B557,APガラス性能一覧!$A$2:$M$6097,7,0),"")</f>
        <v/>
      </c>
      <c r="I557" s="68" t="str">
        <f>IFERROR(VLOOKUP($B557,APガラス性能一覧!$A$2:$M$6097,8,0),"")</f>
        <v/>
      </c>
      <c r="J557" s="68" t="str">
        <f>IFERROR(VLOOKUP($B557,APガラス性能一覧!$A$2:$M$6097,9,0),"")</f>
        <v/>
      </c>
      <c r="K557" s="68" t="str">
        <f>IFERROR(VLOOKUP($B557,APガラス性能一覧!$A$2:$M$6097,10,0),"")</f>
        <v/>
      </c>
      <c r="L557" s="68" t="str">
        <f>IFERROR(VLOOKUP($B557,APガラス性能一覧!$A$2:$M$6097,11,0),"")</f>
        <v/>
      </c>
      <c r="M557" s="68" t="str">
        <f>IFERROR(VLOOKUP($B557,APガラス性能一覧!$A$2:$M$6097,12,0),"")</f>
        <v/>
      </c>
      <c r="N557" s="68" t="str">
        <f>IFERROR(VLOOKUP($B557,APガラス性能一覧!$A$2:$M$6097,13,0),"")</f>
        <v/>
      </c>
    </row>
    <row r="558" spans="2:14" x14ac:dyDescent="0.4">
      <c r="B558" s="68" t="str">
        <f>IF($D$2="","",IF($E$2=0.65,IFERROR(IF(INDEX(APガラス性能一覧!A:A,MATCH(ROW(B552),APガラス性能一覧!$O:$O,0))="","",INDEX(APガラス性能一覧!A:A,MATCH(ROW(B552),APガラス性能一覧!$O:$O,0))),""),IFERROR(IF(INDEX(APガラス性能一覧!A:A,MATCH(ROW(B552),APガラス性能一覧!$N:$N,0))="","",INDEX(APガラス性能一覧!A:A,MATCH(ROW(B552),APガラス性能一覧!$N:$N,0))),"")))</f>
        <v/>
      </c>
      <c r="C558" s="68" t="str">
        <f>IFERROR(VLOOKUP($B558,APガラス性能一覧!$A$2:$M$6097,2,0),"")</f>
        <v/>
      </c>
      <c r="D558" s="68" t="str">
        <f>IFERROR(VLOOKUP($B558,APガラス性能一覧!$A$2:$M$6097,3,0),"")</f>
        <v/>
      </c>
      <c r="E558" s="68" t="str">
        <f>IFERROR(VLOOKUP($B558,APガラス性能一覧!$A$2:$M$6097,4,0),"")</f>
        <v/>
      </c>
      <c r="F558" s="68" t="str">
        <f>IFERROR(VLOOKUP($B558,APガラス性能一覧!$A$2:$M$6097,5,0),"")</f>
        <v/>
      </c>
      <c r="G558" s="68" t="str">
        <f>IFERROR(VLOOKUP($B558,APガラス性能一覧!$A$2:$M$6097,6,0),"")</f>
        <v/>
      </c>
      <c r="H558" s="68" t="str">
        <f>IFERROR(VLOOKUP($B558,APガラス性能一覧!$A$2:$M$6097,7,0),"")</f>
        <v/>
      </c>
      <c r="I558" s="68" t="str">
        <f>IFERROR(VLOOKUP($B558,APガラス性能一覧!$A$2:$M$6097,8,0),"")</f>
        <v/>
      </c>
      <c r="J558" s="68" t="str">
        <f>IFERROR(VLOOKUP($B558,APガラス性能一覧!$A$2:$M$6097,9,0),"")</f>
        <v/>
      </c>
      <c r="K558" s="68" t="str">
        <f>IFERROR(VLOOKUP($B558,APガラス性能一覧!$A$2:$M$6097,10,0),"")</f>
        <v/>
      </c>
      <c r="L558" s="68" t="str">
        <f>IFERROR(VLOOKUP($B558,APガラス性能一覧!$A$2:$M$6097,11,0),"")</f>
        <v/>
      </c>
      <c r="M558" s="68" t="str">
        <f>IFERROR(VLOOKUP($B558,APガラス性能一覧!$A$2:$M$6097,12,0),"")</f>
        <v/>
      </c>
      <c r="N558" s="68" t="str">
        <f>IFERROR(VLOOKUP($B558,APガラス性能一覧!$A$2:$M$6097,13,0),"")</f>
        <v/>
      </c>
    </row>
    <row r="559" spans="2:14" x14ac:dyDescent="0.4">
      <c r="B559" s="68" t="str">
        <f>IF($D$2="","",IF($E$2=0.65,IFERROR(IF(INDEX(APガラス性能一覧!A:A,MATCH(ROW(B553),APガラス性能一覧!$O:$O,0))="","",INDEX(APガラス性能一覧!A:A,MATCH(ROW(B553),APガラス性能一覧!$O:$O,0))),""),IFERROR(IF(INDEX(APガラス性能一覧!A:A,MATCH(ROW(B553),APガラス性能一覧!$N:$N,0))="","",INDEX(APガラス性能一覧!A:A,MATCH(ROW(B553),APガラス性能一覧!$N:$N,0))),"")))</f>
        <v/>
      </c>
      <c r="C559" s="68" t="str">
        <f>IFERROR(VLOOKUP($B559,APガラス性能一覧!$A$2:$M$6097,2,0),"")</f>
        <v/>
      </c>
      <c r="D559" s="68" t="str">
        <f>IFERROR(VLOOKUP($B559,APガラス性能一覧!$A$2:$M$6097,3,0),"")</f>
        <v/>
      </c>
      <c r="E559" s="68" t="str">
        <f>IFERROR(VLOOKUP($B559,APガラス性能一覧!$A$2:$M$6097,4,0),"")</f>
        <v/>
      </c>
      <c r="F559" s="68" t="str">
        <f>IFERROR(VLOOKUP($B559,APガラス性能一覧!$A$2:$M$6097,5,0),"")</f>
        <v/>
      </c>
      <c r="G559" s="68" t="str">
        <f>IFERROR(VLOOKUP($B559,APガラス性能一覧!$A$2:$M$6097,6,0),"")</f>
        <v/>
      </c>
      <c r="H559" s="68" t="str">
        <f>IFERROR(VLOOKUP($B559,APガラス性能一覧!$A$2:$M$6097,7,0),"")</f>
        <v/>
      </c>
      <c r="I559" s="68" t="str">
        <f>IFERROR(VLOOKUP($B559,APガラス性能一覧!$A$2:$M$6097,8,0),"")</f>
        <v/>
      </c>
      <c r="J559" s="68" t="str">
        <f>IFERROR(VLOOKUP($B559,APガラス性能一覧!$A$2:$M$6097,9,0),"")</f>
        <v/>
      </c>
      <c r="K559" s="68" t="str">
        <f>IFERROR(VLOOKUP($B559,APガラス性能一覧!$A$2:$M$6097,10,0),"")</f>
        <v/>
      </c>
      <c r="L559" s="68" t="str">
        <f>IFERROR(VLOOKUP($B559,APガラス性能一覧!$A$2:$M$6097,11,0),"")</f>
        <v/>
      </c>
      <c r="M559" s="68" t="str">
        <f>IFERROR(VLOOKUP($B559,APガラス性能一覧!$A$2:$M$6097,12,0),"")</f>
        <v/>
      </c>
      <c r="N559" s="68" t="str">
        <f>IFERROR(VLOOKUP($B559,APガラス性能一覧!$A$2:$M$6097,13,0),"")</f>
        <v/>
      </c>
    </row>
    <row r="560" spans="2:14" x14ac:dyDescent="0.4">
      <c r="B560" s="68" t="str">
        <f>IF($D$2="","",IF($E$2=0.65,IFERROR(IF(INDEX(APガラス性能一覧!A:A,MATCH(ROW(B554),APガラス性能一覧!$O:$O,0))="","",INDEX(APガラス性能一覧!A:A,MATCH(ROW(B554),APガラス性能一覧!$O:$O,0))),""),IFERROR(IF(INDEX(APガラス性能一覧!A:A,MATCH(ROW(B554),APガラス性能一覧!$N:$N,0))="","",INDEX(APガラス性能一覧!A:A,MATCH(ROW(B554),APガラス性能一覧!$N:$N,0))),"")))</f>
        <v/>
      </c>
      <c r="C560" s="68" t="str">
        <f>IFERROR(VLOOKUP($B560,APガラス性能一覧!$A$2:$M$6097,2,0),"")</f>
        <v/>
      </c>
      <c r="D560" s="68" t="str">
        <f>IFERROR(VLOOKUP($B560,APガラス性能一覧!$A$2:$M$6097,3,0),"")</f>
        <v/>
      </c>
      <c r="E560" s="68" t="str">
        <f>IFERROR(VLOOKUP($B560,APガラス性能一覧!$A$2:$M$6097,4,0),"")</f>
        <v/>
      </c>
      <c r="F560" s="68" t="str">
        <f>IFERROR(VLOOKUP($B560,APガラス性能一覧!$A$2:$M$6097,5,0),"")</f>
        <v/>
      </c>
      <c r="G560" s="68" t="str">
        <f>IFERROR(VLOOKUP($B560,APガラス性能一覧!$A$2:$M$6097,6,0),"")</f>
        <v/>
      </c>
      <c r="H560" s="68" t="str">
        <f>IFERROR(VLOOKUP($B560,APガラス性能一覧!$A$2:$M$6097,7,0),"")</f>
        <v/>
      </c>
      <c r="I560" s="68" t="str">
        <f>IFERROR(VLOOKUP($B560,APガラス性能一覧!$A$2:$M$6097,8,0),"")</f>
        <v/>
      </c>
      <c r="J560" s="68" t="str">
        <f>IFERROR(VLOOKUP($B560,APガラス性能一覧!$A$2:$M$6097,9,0),"")</f>
        <v/>
      </c>
      <c r="K560" s="68" t="str">
        <f>IFERROR(VLOOKUP($B560,APガラス性能一覧!$A$2:$M$6097,10,0),"")</f>
        <v/>
      </c>
      <c r="L560" s="68" t="str">
        <f>IFERROR(VLOOKUP($B560,APガラス性能一覧!$A$2:$M$6097,11,0),"")</f>
        <v/>
      </c>
      <c r="M560" s="68" t="str">
        <f>IFERROR(VLOOKUP($B560,APガラス性能一覧!$A$2:$M$6097,12,0),"")</f>
        <v/>
      </c>
      <c r="N560" s="68" t="str">
        <f>IFERROR(VLOOKUP($B560,APガラス性能一覧!$A$2:$M$6097,13,0),"")</f>
        <v/>
      </c>
    </row>
    <row r="561" spans="2:14" x14ac:dyDescent="0.4">
      <c r="B561" s="68" t="str">
        <f>IF($D$2="","",IF($E$2=0.65,IFERROR(IF(INDEX(APガラス性能一覧!A:A,MATCH(ROW(B555),APガラス性能一覧!$O:$O,0))="","",INDEX(APガラス性能一覧!A:A,MATCH(ROW(B555),APガラス性能一覧!$O:$O,0))),""),IFERROR(IF(INDEX(APガラス性能一覧!A:A,MATCH(ROW(B555),APガラス性能一覧!$N:$N,0))="","",INDEX(APガラス性能一覧!A:A,MATCH(ROW(B555),APガラス性能一覧!$N:$N,0))),"")))</f>
        <v/>
      </c>
      <c r="C561" s="68" t="str">
        <f>IFERROR(VLOOKUP($B561,APガラス性能一覧!$A$2:$M$6097,2,0),"")</f>
        <v/>
      </c>
      <c r="D561" s="68" t="str">
        <f>IFERROR(VLOOKUP($B561,APガラス性能一覧!$A$2:$M$6097,3,0),"")</f>
        <v/>
      </c>
      <c r="E561" s="68" t="str">
        <f>IFERROR(VLOOKUP($B561,APガラス性能一覧!$A$2:$M$6097,4,0),"")</f>
        <v/>
      </c>
      <c r="F561" s="68" t="str">
        <f>IFERROR(VLOOKUP($B561,APガラス性能一覧!$A$2:$M$6097,5,0),"")</f>
        <v/>
      </c>
      <c r="G561" s="68" t="str">
        <f>IFERROR(VLOOKUP($B561,APガラス性能一覧!$A$2:$M$6097,6,0),"")</f>
        <v/>
      </c>
      <c r="H561" s="68" t="str">
        <f>IFERROR(VLOOKUP($B561,APガラス性能一覧!$A$2:$M$6097,7,0),"")</f>
        <v/>
      </c>
      <c r="I561" s="68" t="str">
        <f>IFERROR(VLOOKUP($B561,APガラス性能一覧!$A$2:$M$6097,8,0),"")</f>
        <v/>
      </c>
      <c r="J561" s="68" t="str">
        <f>IFERROR(VLOOKUP($B561,APガラス性能一覧!$A$2:$M$6097,9,0),"")</f>
        <v/>
      </c>
      <c r="K561" s="68" t="str">
        <f>IFERROR(VLOOKUP($B561,APガラス性能一覧!$A$2:$M$6097,10,0),"")</f>
        <v/>
      </c>
      <c r="L561" s="68" t="str">
        <f>IFERROR(VLOOKUP($B561,APガラス性能一覧!$A$2:$M$6097,11,0),"")</f>
        <v/>
      </c>
      <c r="M561" s="68" t="str">
        <f>IFERROR(VLOOKUP($B561,APガラス性能一覧!$A$2:$M$6097,12,0),"")</f>
        <v/>
      </c>
      <c r="N561" s="68" t="str">
        <f>IFERROR(VLOOKUP($B561,APガラス性能一覧!$A$2:$M$6097,13,0),"")</f>
        <v/>
      </c>
    </row>
    <row r="562" spans="2:14" x14ac:dyDescent="0.4">
      <c r="B562" s="68" t="str">
        <f>IF($D$2="","",IF($E$2=0.65,IFERROR(IF(INDEX(APガラス性能一覧!A:A,MATCH(ROW(B556),APガラス性能一覧!$O:$O,0))="","",INDEX(APガラス性能一覧!A:A,MATCH(ROW(B556),APガラス性能一覧!$O:$O,0))),""),IFERROR(IF(INDEX(APガラス性能一覧!A:A,MATCH(ROW(B556),APガラス性能一覧!$N:$N,0))="","",INDEX(APガラス性能一覧!A:A,MATCH(ROW(B556),APガラス性能一覧!$N:$N,0))),"")))</f>
        <v/>
      </c>
      <c r="C562" s="68" t="str">
        <f>IFERROR(VLOOKUP($B562,APガラス性能一覧!$A$2:$M$6097,2,0),"")</f>
        <v/>
      </c>
      <c r="D562" s="68" t="str">
        <f>IFERROR(VLOOKUP($B562,APガラス性能一覧!$A$2:$M$6097,3,0),"")</f>
        <v/>
      </c>
      <c r="E562" s="68" t="str">
        <f>IFERROR(VLOOKUP($B562,APガラス性能一覧!$A$2:$M$6097,4,0),"")</f>
        <v/>
      </c>
      <c r="F562" s="68" t="str">
        <f>IFERROR(VLOOKUP($B562,APガラス性能一覧!$A$2:$M$6097,5,0),"")</f>
        <v/>
      </c>
      <c r="G562" s="68" t="str">
        <f>IFERROR(VLOOKUP($B562,APガラス性能一覧!$A$2:$M$6097,6,0),"")</f>
        <v/>
      </c>
      <c r="H562" s="68" t="str">
        <f>IFERROR(VLOOKUP($B562,APガラス性能一覧!$A$2:$M$6097,7,0),"")</f>
        <v/>
      </c>
      <c r="I562" s="68" t="str">
        <f>IFERROR(VLOOKUP($B562,APガラス性能一覧!$A$2:$M$6097,8,0),"")</f>
        <v/>
      </c>
      <c r="J562" s="68" t="str">
        <f>IFERROR(VLOOKUP($B562,APガラス性能一覧!$A$2:$M$6097,9,0),"")</f>
        <v/>
      </c>
      <c r="K562" s="68" t="str">
        <f>IFERROR(VLOOKUP($B562,APガラス性能一覧!$A$2:$M$6097,10,0),"")</f>
        <v/>
      </c>
      <c r="L562" s="68" t="str">
        <f>IFERROR(VLOOKUP($B562,APガラス性能一覧!$A$2:$M$6097,11,0),"")</f>
        <v/>
      </c>
      <c r="M562" s="68" t="str">
        <f>IFERROR(VLOOKUP($B562,APガラス性能一覧!$A$2:$M$6097,12,0),"")</f>
        <v/>
      </c>
      <c r="N562" s="68" t="str">
        <f>IFERROR(VLOOKUP($B562,APガラス性能一覧!$A$2:$M$6097,13,0),"")</f>
        <v/>
      </c>
    </row>
    <row r="563" spans="2:14" x14ac:dyDescent="0.4">
      <c r="B563" s="68" t="str">
        <f>IF($D$2="","",IF($E$2=0.65,IFERROR(IF(INDEX(APガラス性能一覧!A:A,MATCH(ROW(B557),APガラス性能一覧!$O:$O,0))="","",INDEX(APガラス性能一覧!A:A,MATCH(ROW(B557),APガラス性能一覧!$O:$O,0))),""),IFERROR(IF(INDEX(APガラス性能一覧!A:A,MATCH(ROW(B557),APガラス性能一覧!$N:$N,0))="","",INDEX(APガラス性能一覧!A:A,MATCH(ROW(B557),APガラス性能一覧!$N:$N,0))),"")))</f>
        <v/>
      </c>
      <c r="C563" s="68" t="str">
        <f>IFERROR(VLOOKUP($B563,APガラス性能一覧!$A$2:$M$6097,2,0),"")</f>
        <v/>
      </c>
      <c r="D563" s="68" t="str">
        <f>IFERROR(VLOOKUP($B563,APガラス性能一覧!$A$2:$M$6097,3,0),"")</f>
        <v/>
      </c>
      <c r="E563" s="68" t="str">
        <f>IFERROR(VLOOKUP($B563,APガラス性能一覧!$A$2:$M$6097,4,0),"")</f>
        <v/>
      </c>
      <c r="F563" s="68" t="str">
        <f>IFERROR(VLOOKUP($B563,APガラス性能一覧!$A$2:$M$6097,5,0),"")</f>
        <v/>
      </c>
      <c r="G563" s="68" t="str">
        <f>IFERROR(VLOOKUP($B563,APガラス性能一覧!$A$2:$M$6097,6,0),"")</f>
        <v/>
      </c>
      <c r="H563" s="68" t="str">
        <f>IFERROR(VLOOKUP($B563,APガラス性能一覧!$A$2:$M$6097,7,0),"")</f>
        <v/>
      </c>
      <c r="I563" s="68" t="str">
        <f>IFERROR(VLOOKUP($B563,APガラス性能一覧!$A$2:$M$6097,8,0),"")</f>
        <v/>
      </c>
      <c r="J563" s="68" t="str">
        <f>IFERROR(VLOOKUP($B563,APガラス性能一覧!$A$2:$M$6097,9,0),"")</f>
        <v/>
      </c>
      <c r="K563" s="68" t="str">
        <f>IFERROR(VLOOKUP($B563,APガラス性能一覧!$A$2:$M$6097,10,0),"")</f>
        <v/>
      </c>
      <c r="L563" s="68" t="str">
        <f>IFERROR(VLOOKUP($B563,APガラス性能一覧!$A$2:$M$6097,11,0),"")</f>
        <v/>
      </c>
      <c r="M563" s="68" t="str">
        <f>IFERROR(VLOOKUP($B563,APガラス性能一覧!$A$2:$M$6097,12,0),"")</f>
        <v/>
      </c>
      <c r="N563" s="68" t="str">
        <f>IFERROR(VLOOKUP($B563,APガラス性能一覧!$A$2:$M$6097,13,0),"")</f>
        <v/>
      </c>
    </row>
    <row r="564" spans="2:14" x14ac:dyDescent="0.4">
      <c r="B564" s="68" t="str">
        <f>IF($D$2="","",IF($E$2=0.65,IFERROR(IF(INDEX(APガラス性能一覧!A:A,MATCH(ROW(B558),APガラス性能一覧!$O:$O,0))="","",INDEX(APガラス性能一覧!A:A,MATCH(ROW(B558),APガラス性能一覧!$O:$O,0))),""),IFERROR(IF(INDEX(APガラス性能一覧!A:A,MATCH(ROW(B558),APガラス性能一覧!$N:$N,0))="","",INDEX(APガラス性能一覧!A:A,MATCH(ROW(B558),APガラス性能一覧!$N:$N,0))),"")))</f>
        <v/>
      </c>
      <c r="C564" s="68" t="str">
        <f>IFERROR(VLOOKUP($B564,APガラス性能一覧!$A$2:$M$6097,2,0),"")</f>
        <v/>
      </c>
      <c r="D564" s="68" t="str">
        <f>IFERROR(VLOOKUP($B564,APガラス性能一覧!$A$2:$M$6097,3,0),"")</f>
        <v/>
      </c>
      <c r="E564" s="68" t="str">
        <f>IFERROR(VLOOKUP($B564,APガラス性能一覧!$A$2:$M$6097,4,0),"")</f>
        <v/>
      </c>
      <c r="F564" s="68" t="str">
        <f>IFERROR(VLOOKUP($B564,APガラス性能一覧!$A$2:$M$6097,5,0),"")</f>
        <v/>
      </c>
      <c r="G564" s="68" t="str">
        <f>IFERROR(VLOOKUP($B564,APガラス性能一覧!$A$2:$M$6097,6,0),"")</f>
        <v/>
      </c>
      <c r="H564" s="68" t="str">
        <f>IFERROR(VLOOKUP($B564,APガラス性能一覧!$A$2:$M$6097,7,0),"")</f>
        <v/>
      </c>
      <c r="I564" s="68" t="str">
        <f>IFERROR(VLOOKUP($B564,APガラス性能一覧!$A$2:$M$6097,8,0),"")</f>
        <v/>
      </c>
      <c r="J564" s="68" t="str">
        <f>IFERROR(VLOOKUP($B564,APガラス性能一覧!$A$2:$M$6097,9,0),"")</f>
        <v/>
      </c>
      <c r="K564" s="68" t="str">
        <f>IFERROR(VLOOKUP($B564,APガラス性能一覧!$A$2:$M$6097,10,0),"")</f>
        <v/>
      </c>
      <c r="L564" s="68" t="str">
        <f>IFERROR(VLOOKUP($B564,APガラス性能一覧!$A$2:$M$6097,11,0),"")</f>
        <v/>
      </c>
      <c r="M564" s="68" t="str">
        <f>IFERROR(VLOOKUP($B564,APガラス性能一覧!$A$2:$M$6097,12,0),"")</f>
        <v/>
      </c>
      <c r="N564" s="68" t="str">
        <f>IFERROR(VLOOKUP($B564,APガラス性能一覧!$A$2:$M$6097,13,0),"")</f>
        <v/>
      </c>
    </row>
    <row r="565" spans="2:14" x14ac:dyDescent="0.4">
      <c r="B565" s="68" t="str">
        <f>IF($D$2="","",IF($E$2=0.65,IFERROR(IF(INDEX(APガラス性能一覧!A:A,MATCH(ROW(B559),APガラス性能一覧!$O:$O,0))="","",INDEX(APガラス性能一覧!A:A,MATCH(ROW(B559),APガラス性能一覧!$O:$O,0))),""),IFERROR(IF(INDEX(APガラス性能一覧!A:A,MATCH(ROW(B559),APガラス性能一覧!$N:$N,0))="","",INDEX(APガラス性能一覧!A:A,MATCH(ROW(B559),APガラス性能一覧!$N:$N,0))),"")))</f>
        <v/>
      </c>
      <c r="C565" s="68" t="str">
        <f>IFERROR(VLOOKUP($B565,APガラス性能一覧!$A$2:$M$6097,2,0),"")</f>
        <v/>
      </c>
      <c r="D565" s="68" t="str">
        <f>IFERROR(VLOOKUP($B565,APガラス性能一覧!$A$2:$M$6097,3,0),"")</f>
        <v/>
      </c>
      <c r="E565" s="68" t="str">
        <f>IFERROR(VLOOKUP($B565,APガラス性能一覧!$A$2:$M$6097,4,0),"")</f>
        <v/>
      </c>
      <c r="F565" s="68" t="str">
        <f>IFERROR(VLOOKUP($B565,APガラス性能一覧!$A$2:$M$6097,5,0),"")</f>
        <v/>
      </c>
      <c r="G565" s="68" t="str">
        <f>IFERROR(VLOOKUP($B565,APガラス性能一覧!$A$2:$M$6097,6,0),"")</f>
        <v/>
      </c>
      <c r="H565" s="68" t="str">
        <f>IFERROR(VLOOKUP($B565,APガラス性能一覧!$A$2:$M$6097,7,0),"")</f>
        <v/>
      </c>
      <c r="I565" s="68" t="str">
        <f>IFERROR(VLOOKUP($B565,APガラス性能一覧!$A$2:$M$6097,8,0),"")</f>
        <v/>
      </c>
      <c r="J565" s="68" t="str">
        <f>IFERROR(VLOOKUP($B565,APガラス性能一覧!$A$2:$M$6097,9,0),"")</f>
        <v/>
      </c>
      <c r="K565" s="68" t="str">
        <f>IFERROR(VLOOKUP($B565,APガラス性能一覧!$A$2:$M$6097,10,0),"")</f>
        <v/>
      </c>
      <c r="L565" s="68" t="str">
        <f>IFERROR(VLOOKUP($B565,APガラス性能一覧!$A$2:$M$6097,11,0),"")</f>
        <v/>
      </c>
      <c r="M565" s="68" t="str">
        <f>IFERROR(VLOOKUP($B565,APガラス性能一覧!$A$2:$M$6097,12,0),"")</f>
        <v/>
      </c>
      <c r="N565" s="68" t="str">
        <f>IFERROR(VLOOKUP($B565,APガラス性能一覧!$A$2:$M$6097,13,0),"")</f>
        <v/>
      </c>
    </row>
    <row r="566" spans="2:14" x14ac:dyDescent="0.4">
      <c r="B566" s="68" t="str">
        <f>IF($D$2="","",IF($E$2=0.65,IFERROR(IF(INDEX(APガラス性能一覧!A:A,MATCH(ROW(B560),APガラス性能一覧!$O:$O,0))="","",INDEX(APガラス性能一覧!A:A,MATCH(ROW(B560),APガラス性能一覧!$O:$O,0))),""),IFERROR(IF(INDEX(APガラス性能一覧!A:A,MATCH(ROW(B560),APガラス性能一覧!$N:$N,0))="","",INDEX(APガラス性能一覧!A:A,MATCH(ROW(B560),APガラス性能一覧!$N:$N,0))),"")))</f>
        <v/>
      </c>
      <c r="C566" s="68" t="str">
        <f>IFERROR(VLOOKUP($B566,APガラス性能一覧!$A$2:$M$6097,2,0),"")</f>
        <v/>
      </c>
      <c r="D566" s="68" t="str">
        <f>IFERROR(VLOOKUP($B566,APガラス性能一覧!$A$2:$M$6097,3,0),"")</f>
        <v/>
      </c>
      <c r="E566" s="68" t="str">
        <f>IFERROR(VLOOKUP($B566,APガラス性能一覧!$A$2:$M$6097,4,0),"")</f>
        <v/>
      </c>
      <c r="F566" s="68" t="str">
        <f>IFERROR(VLOOKUP($B566,APガラス性能一覧!$A$2:$M$6097,5,0),"")</f>
        <v/>
      </c>
      <c r="G566" s="68" t="str">
        <f>IFERROR(VLOOKUP($B566,APガラス性能一覧!$A$2:$M$6097,6,0),"")</f>
        <v/>
      </c>
      <c r="H566" s="68" t="str">
        <f>IFERROR(VLOOKUP($B566,APガラス性能一覧!$A$2:$M$6097,7,0),"")</f>
        <v/>
      </c>
      <c r="I566" s="68" t="str">
        <f>IFERROR(VLOOKUP($B566,APガラス性能一覧!$A$2:$M$6097,8,0),"")</f>
        <v/>
      </c>
      <c r="J566" s="68" t="str">
        <f>IFERROR(VLOOKUP($B566,APガラス性能一覧!$A$2:$M$6097,9,0),"")</f>
        <v/>
      </c>
      <c r="K566" s="68" t="str">
        <f>IFERROR(VLOOKUP($B566,APガラス性能一覧!$A$2:$M$6097,10,0),"")</f>
        <v/>
      </c>
      <c r="L566" s="68" t="str">
        <f>IFERROR(VLOOKUP($B566,APガラス性能一覧!$A$2:$M$6097,11,0),"")</f>
        <v/>
      </c>
      <c r="M566" s="68" t="str">
        <f>IFERROR(VLOOKUP($B566,APガラス性能一覧!$A$2:$M$6097,12,0),"")</f>
        <v/>
      </c>
      <c r="N566" s="68" t="str">
        <f>IFERROR(VLOOKUP($B566,APガラス性能一覧!$A$2:$M$6097,13,0),"")</f>
        <v/>
      </c>
    </row>
    <row r="567" spans="2:14" x14ac:dyDescent="0.4">
      <c r="B567" s="68" t="str">
        <f>IF($D$2="","",IF($E$2=0.65,IFERROR(IF(INDEX(APガラス性能一覧!A:A,MATCH(ROW(B561),APガラス性能一覧!$O:$O,0))="","",INDEX(APガラス性能一覧!A:A,MATCH(ROW(B561),APガラス性能一覧!$O:$O,0))),""),IFERROR(IF(INDEX(APガラス性能一覧!A:A,MATCH(ROW(B561),APガラス性能一覧!$N:$N,0))="","",INDEX(APガラス性能一覧!A:A,MATCH(ROW(B561),APガラス性能一覧!$N:$N,0))),"")))</f>
        <v/>
      </c>
      <c r="C567" s="68" t="str">
        <f>IFERROR(VLOOKUP($B567,APガラス性能一覧!$A$2:$M$6097,2,0),"")</f>
        <v/>
      </c>
      <c r="D567" s="68" t="str">
        <f>IFERROR(VLOOKUP($B567,APガラス性能一覧!$A$2:$M$6097,3,0),"")</f>
        <v/>
      </c>
      <c r="E567" s="68" t="str">
        <f>IFERROR(VLOOKUP($B567,APガラス性能一覧!$A$2:$M$6097,4,0),"")</f>
        <v/>
      </c>
      <c r="F567" s="68" t="str">
        <f>IFERROR(VLOOKUP($B567,APガラス性能一覧!$A$2:$M$6097,5,0),"")</f>
        <v/>
      </c>
      <c r="G567" s="68" t="str">
        <f>IFERROR(VLOOKUP($B567,APガラス性能一覧!$A$2:$M$6097,6,0),"")</f>
        <v/>
      </c>
      <c r="H567" s="68" t="str">
        <f>IFERROR(VLOOKUP($B567,APガラス性能一覧!$A$2:$M$6097,7,0),"")</f>
        <v/>
      </c>
      <c r="I567" s="68" t="str">
        <f>IFERROR(VLOOKUP($B567,APガラス性能一覧!$A$2:$M$6097,8,0),"")</f>
        <v/>
      </c>
      <c r="J567" s="68" t="str">
        <f>IFERROR(VLOOKUP($B567,APガラス性能一覧!$A$2:$M$6097,9,0),"")</f>
        <v/>
      </c>
      <c r="K567" s="68" t="str">
        <f>IFERROR(VLOOKUP($B567,APガラス性能一覧!$A$2:$M$6097,10,0),"")</f>
        <v/>
      </c>
      <c r="L567" s="68" t="str">
        <f>IFERROR(VLOOKUP($B567,APガラス性能一覧!$A$2:$M$6097,11,0),"")</f>
        <v/>
      </c>
      <c r="M567" s="68" t="str">
        <f>IFERROR(VLOOKUP($B567,APガラス性能一覧!$A$2:$M$6097,12,0),"")</f>
        <v/>
      </c>
      <c r="N567" s="68" t="str">
        <f>IFERROR(VLOOKUP($B567,APガラス性能一覧!$A$2:$M$6097,13,0),"")</f>
        <v/>
      </c>
    </row>
    <row r="568" spans="2:14" x14ac:dyDescent="0.4">
      <c r="B568" s="68" t="str">
        <f>IF($D$2="","",IF($E$2=0.65,IFERROR(IF(INDEX(APガラス性能一覧!A:A,MATCH(ROW(B562),APガラス性能一覧!$O:$O,0))="","",INDEX(APガラス性能一覧!A:A,MATCH(ROW(B562),APガラス性能一覧!$O:$O,0))),""),IFERROR(IF(INDEX(APガラス性能一覧!A:A,MATCH(ROW(B562),APガラス性能一覧!$N:$N,0))="","",INDEX(APガラス性能一覧!A:A,MATCH(ROW(B562),APガラス性能一覧!$N:$N,0))),"")))</f>
        <v/>
      </c>
      <c r="C568" s="68" t="str">
        <f>IFERROR(VLOOKUP($B568,APガラス性能一覧!$A$2:$M$6097,2,0),"")</f>
        <v/>
      </c>
      <c r="D568" s="68" t="str">
        <f>IFERROR(VLOOKUP($B568,APガラス性能一覧!$A$2:$M$6097,3,0),"")</f>
        <v/>
      </c>
      <c r="E568" s="68" t="str">
        <f>IFERROR(VLOOKUP($B568,APガラス性能一覧!$A$2:$M$6097,4,0),"")</f>
        <v/>
      </c>
      <c r="F568" s="68" t="str">
        <f>IFERROR(VLOOKUP($B568,APガラス性能一覧!$A$2:$M$6097,5,0),"")</f>
        <v/>
      </c>
      <c r="G568" s="68" t="str">
        <f>IFERROR(VLOOKUP($B568,APガラス性能一覧!$A$2:$M$6097,6,0),"")</f>
        <v/>
      </c>
      <c r="H568" s="68" t="str">
        <f>IFERROR(VLOOKUP($B568,APガラス性能一覧!$A$2:$M$6097,7,0),"")</f>
        <v/>
      </c>
      <c r="I568" s="68" t="str">
        <f>IFERROR(VLOOKUP($B568,APガラス性能一覧!$A$2:$M$6097,8,0),"")</f>
        <v/>
      </c>
      <c r="J568" s="68" t="str">
        <f>IFERROR(VLOOKUP($B568,APガラス性能一覧!$A$2:$M$6097,9,0),"")</f>
        <v/>
      </c>
      <c r="K568" s="68" t="str">
        <f>IFERROR(VLOOKUP($B568,APガラス性能一覧!$A$2:$M$6097,10,0),"")</f>
        <v/>
      </c>
      <c r="L568" s="68" t="str">
        <f>IFERROR(VLOOKUP($B568,APガラス性能一覧!$A$2:$M$6097,11,0),"")</f>
        <v/>
      </c>
      <c r="M568" s="68" t="str">
        <f>IFERROR(VLOOKUP($B568,APガラス性能一覧!$A$2:$M$6097,12,0),"")</f>
        <v/>
      </c>
      <c r="N568" s="68" t="str">
        <f>IFERROR(VLOOKUP($B568,APガラス性能一覧!$A$2:$M$6097,13,0),"")</f>
        <v/>
      </c>
    </row>
    <row r="569" spans="2:14" x14ac:dyDescent="0.4">
      <c r="B569" s="68" t="str">
        <f>IF($D$2="","",IF($E$2=0.65,IFERROR(IF(INDEX(APガラス性能一覧!A:A,MATCH(ROW(B563),APガラス性能一覧!$O:$O,0))="","",INDEX(APガラス性能一覧!A:A,MATCH(ROW(B563),APガラス性能一覧!$O:$O,0))),""),IFERROR(IF(INDEX(APガラス性能一覧!A:A,MATCH(ROW(B563),APガラス性能一覧!$N:$N,0))="","",INDEX(APガラス性能一覧!A:A,MATCH(ROW(B563),APガラス性能一覧!$N:$N,0))),"")))</f>
        <v/>
      </c>
      <c r="C569" s="68" t="str">
        <f>IFERROR(VLOOKUP($B569,APガラス性能一覧!$A$2:$M$6097,2,0),"")</f>
        <v/>
      </c>
      <c r="D569" s="68" t="str">
        <f>IFERROR(VLOOKUP($B569,APガラス性能一覧!$A$2:$M$6097,3,0),"")</f>
        <v/>
      </c>
      <c r="E569" s="68" t="str">
        <f>IFERROR(VLOOKUP($B569,APガラス性能一覧!$A$2:$M$6097,4,0),"")</f>
        <v/>
      </c>
      <c r="F569" s="68" t="str">
        <f>IFERROR(VLOOKUP($B569,APガラス性能一覧!$A$2:$M$6097,5,0),"")</f>
        <v/>
      </c>
      <c r="G569" s="68" t="str">
        <f>IFERROR(VLOOKUP($B569,APガラス性能一覧!$A$2:$M$6097,6,0),"")</f>
        <v/>
      </c>
      <c r="H569" s="68" t="str">
        <f>IFERROR(VLOOKUP($B569,APガラス性能一覧!$A$2:$M$6097,7,0),"")</f>
        <v/>
      </c>
      <c r="I569" s="68" t="str">
        <f>IFERROR(VLOOKUP($B569,APガラス性能一覧!$A$2:$M$6097,8,0),"")</f>
        <v/>
      </c>
      <c r="J569" s="68" t="str">
        <f>IFERROR(VLOOKUP($B569,APガラス性能一覧!$A$2:$M$6097,9,0),"")</f>
        <v/>
      </c>
      <c r="K569" s="68" t="str">
        <f>IFERROR(VLOOKUP($B569,APガラス性能一覧!$A$2:$M$6097,10,0),"")</f>
        <v/>
      </c>
      <c r="L569" s="68" t="str">
        <f>IFERROR(VLOOKUP($B569,APガラス性能一覧!$A$2:$M$6097,11,0),"")</f>
        <v/>
      </c>
      <c r="M569" s="68" t="str">
        <f>IFERROR(VLOOKUP($B569,APガラス性能一覧!$A$2:$M$6097,12,0),"")</f>
        <v/>
      </c>
      <c r="N569" s="68" t="str">
        <f>IFERROR(VLOOKUP($B569,APガラス性能一覧!$A$2:$M$6097,13,0),"")</f>
        <v/>
      </c>
    </row>
    <row r="570" spans="2:14" x14ac:dyDescent="0.4">
      <c r="B570" s="68" t="str">
        <f>IF($D$2="","",IF($E$2=0.65,IFERROR(IF(INDEX(APガラス性能一覧!A:A,MATCH(ROW(B564),APガラス性能一覧!$O:$O,0))="","",INDEX(APガラス性能一覧!A:A,MATCH(ROW(B564),APガラス性能一覧!$O:$O,0))),""),IFERROR(IF(INDEX(APガラス性能一覧!A:A,MATCH(ROW(B564),APガラス性能一覧!$N:$N,0))="","",INDEX(APガラス性能一覧!A:A,MATCH(ROW(B564),APガラス性能一覧!$N:$N,0))),"")))</f>
        <v/>
      </c>
      <c r="C570" s="68" t="str">
        <f>IFERROR(VLOOKUP($B570,APガラス性能一覧!$A$2:$M$6097,2,0),"")</f>
        <v/>
      </c>
      <c r="D570" s="68" t="str">
        <f>IFERROR(VLOOKUP($B570,APガラス性能一覧!$A$2:$M$6097,3,0),"")</f>
        <v/>
      </c>
      <c r="E570" s="68" t="str">
        <f>IFERROR(VLOOKUP($B570,APガラス性能一覧!$A$2:$M$6097,4,0),"")</f>
        <v/>
      </c>
      <c r="F570" s="68" t="str">
        <f>IFERROR(VLOOKUP($B570,APガラス性能一覧!$A$2:$M$6097,5,0),"")</f>
        <v/>
      </c>
      <c r="G570" s="68" t="str">
        <f>IFERROR(VLOOKUP($B570,APガラス性能一覧!$A$2:$M$6097,6,0),"")</f>
        <v/>
      </c>
      <c r="H570" s="68" t="str">
        <f>IFERROR(VLOOKUP($B570,APガラス性能一覧!$A$2:$M$6097,7,0),"")</f>
        <v/>
      </c>
      <c r="I570" s="68" t="str">
        <f>IFERROR(VLOOKUP($B570,APガラス性能一覧!$A$2:$M$6097,8,0),"")</f>
        <v/>
      </c>
      <c r="J570" s="68" t="str">
        <f>IFERROR(VLOOKUP($B570,APガラス性能一覧!$A$2:$M$6097,9,0),"")</f>
        <v/>
      </c>
      <c r="K570" s="68" t="str">
        <f>IFERROR(VLOOKUP($B570,APガラス性能一覧!$A$2:$M$6097,10,0),"")</f>
        <v/>
      </c>
      <c r="L570" s="68" t="str">
        <f>IFERROR(VLOOKUP($B570,APガラス性能一覧!$A$2:$M$6097,11,0),"")</f>
        <v/>
      </c>
      <c r="M570" s="68" t="str">
        <f>IFERROR(VLOOKUP($B570,APガラス性能一覧!$A$2:$M$6097,12,0),"")</f>
        <v/>
      </c>
      <c r="N570" s="68" t="str">
        <f>IFERROR(VLOOKUP($B570,APガラス性能一覧!$A$2:$M$6097,13,0),"")</f>
        <v/>
      </c>
    </row>
    <row r="571" spans="2:14" x14ac:dyDescent="0.4">
      <c r="B571" s="68" t="str">
        <f>IF($D$2="","",IF($E$2=0.65,IFERROR(IF(INDEX(APガラス性能一覧!A:A,MATCH(ROW(B565),APガラス性能一覧!$O:$O,0))="","",INDEX(APガラス性能一覧!A:A,MATCH(ROW(B565),APガラス性能一覧!$O:$O,0))),""),IFERROR(IF(INDEX(APガラス性能一覧!A:A,MATCH(ROW(B565),APガラス性能一覧!$N:$N,0))="","",INDEX(APガラス性能一覧!A:A,MATCH(ROW(B565),APガラス性能一覧!$N:$N,0))),"")))</f>
        <v/>
      </c>
      <c r="C571" s="68" t="str">
        <f>IFERROR(VLOOKUP($B571,APガラス性能一覧!$A$2:$M$6097,2,0),"")</f>
        <v/>
      </c>
      <c r="D571" s="68" t="str">
        <f>IFERROR(VLOOKUP($B571,APガラス性能一覧!$A$2:$M$6097,3,0),"")</f>
        <v/>
      </c>
      <c r="E571" s="68" t="str">
        <f>IFERROR(VLOOKUP($B571,APガラス性能一覧!$A$2:$M$6097,4,0),"")</f>
        <v/>
      </c>
      <c r="F571" s="68" t="str">
        <f>IFERROR(VLOOKUP($B571,APガラス性能一覧!$A$2:$M$6097,5,0),"")</f>
        <v/>
      </c>
      <c r="G571" s="68" t="str">
        <f>IFERROR(VLOOKUP($B571,APガラス性能一覧!$A$2:$M$6097,6,0),"")</f>
        <v/>
      </c>
      <c r="H571" s="68" t="str">
        <f>IFERROR(VLOOKUP($B571,APガラス性能一覧!$A$2:$M$6097,7,0),"")</f>
        <v/>
      </c>
      <c r="I571" s="68" t="str">
        <f>IFERROR(VLOOKUP($B571,APガラス性能一覧!$A$2:$M$6097,8,0),"")</f>
        <v/>
      </c>
      <c r="J571" s="68" t="str">
        <f>IFERROR(VLOOKUP($B571,APガラス性能一覧!$A$2:$M$6097,9,0),"")</f>
        <v/>
      </c>
      <c r="K571" s="68" t="str">
        <f>IFERROR(VLOOKUP($B571,APガラス性能一覧!$A$2:$M$6097,10,0),"")</f>
        <v/>
      </c>
      <c r="L571" s="68" t="str">
        <f>IFERROR(VLOOKUP($B571,APガラス性能一覧!$A$2:$M$6097,11,0),"")</f>
        <v/>
      </c>
      <c r="M571" s="68" t="str">
        <f>IFERROR(VLOOKUP($B571,APガラス性能一覧!$A$2:$M$6097,12,0),"")</f>
        <v/>
      </c>
      <c r="N571" s="68" t="str">
        <f>IFERROR(VLOOKUP($B571,APガラス性能一覧!$A$2:$M$6097,13,0),"")</f>
        <v/>
      </c>
    </row>
    <row r="572" spans="2:14" x14ac:dyDescent="0.4">
      <c r="B572" s="68" t="str">
        <f>IF($D$2="","",IF($E$2=0.65,IFERROR(IF(INDEX(APガラス性能一覧!A:A,MATCH(ROW(B566),APガラス性能一覧!$O:$O,0))="","",INDEX(APガラス性能一覧!A:A,MATCH(ROW(B566),APガラス性能一覧!$O:$O,0))),""),IFERROR(IF(INDEX(APガラス性能一覧!A:A,MATCH(ROW(B566),APガラス性能一覧!$N:$N,0))="","",INDEX(APガラス性能一覧!A:A,MATCH(ROW(B566),APガラス性能一覧!$N:$N,0))),"")))</f>
        <v/>
      </c>
      <c r="C572" s="68" t="str">
        <f>IFERROR(VLOOKUP($B572,APガラス性能一覧!$A$2:$M$6097,2,0),"")</f>
        <v/>
      </c>
      <c r="D572" s="68" t="str">
        <f>IFERROR(VLOOKUP($B572,APガラス性能一覧!$A$2:$M$6097,3,0),"")</f>
        <v/>
      </c>
      <c r="E572" s="68" t="str">
        <f>IFERROR(VLOOKUP($B572,APガラス性能一覧!$A$2:$M$6097,4,0),"")</f>
        <v/>
      </c>
      <c r="F572" s="68" t="str">
        <f>IFERROR(VLOOKUP($B572,APガラス性能一覧!$A$2:$M$6097,5,0),"")</f>
        <v/>
      </c>
      <c r="G572" s="68" t="str">
        <f>IFERROR(VLOOKUP($B572,APガラス性能一覧!$A$2:$M$6097,6,0),"")</f>
        <v/>
      </c>
      <c r="H572" s="68" t="str">
        <f>IFERROR(VLOOKUP($B572,APガラス性能一覧!$A$2:$M$6097,7,0),"")</f>
        <v/>
      </c>
      <c r="I572" s="68" t="str">
        <f>IFERROR(VLOOKUP($B572,APガラス性能一覧!$A$2:$M$6097,8,0),"")</f>
        <v/>
      </c>
      <c r="J572" s="68" t="str">
        <f>IFERROR(VLOOKUP($B572,APガラス性能一覧!$A$2:$M$6097,9,0),"")</f>
        <v/>
      </c>
      <c r="K572" s="68" t="str">
        <f>IFERROR(VLOOKUP($B572,APガラス性能一覧!$A$2:$M$6097,10,0),"")</f>
        <v/>
      </c>
      <c r="L572" s="68" t="str">
        <f>IFERROR(VLOOKUP($B572,APガラス性能一覧!$A$2:$M$6097,11,0),"")</f>
        <v/>
      </c>
      <c r="M572" s="68" t="str">
        <f>IFERROR(VLOOKUP($B572,APガラス性能一覧!$A$2:$M$6097,12,0),"")</f>
        <v/>
      </c>
      <c r="N572" s="68" t="str">
        <f>IFERROR(VLOOKUP($B572,APガラス性能一覧!$A$2:$M$6097,13,0),"")</f>
        <v/>
      </c>
    </row>
    <row r="573" spans="2:14" x14ac:dyDescent="0.4">
      <c r="B573" s="68" t="str">
        <f>IF($D$2="","",IF($E$2=0.65,IFERROR(IF(INDEX(APガラス性能一覧!A:A,MATCH(ROW(B567),APガラス性能一覧!$O:$O,0))="","",INDEX(APガラス性能一覧!A:A,MATCH(ROW(B567),APガラス性能一覧!$O:$O,0))),""),IFERROR(IF(INDEX(APガラス性能一覧!A:A,MATCH(ROW(B567),APガラス性能一覧!$N:$N,0))="","",INDEX(APガラス性能一覧!A:A,MATCH(ROW(B567),APガラス性能一覧!$N:$N,0))),"")))</f>
        <v/>
      </c>
      <c r="C573" s="68" t="str">
        <f>IFERROR(VLOOKUP($B573,APガラス性能一覧!$A$2:$M$6097,2,0),"")</f>
        <v/>
      </c>
      <c r="D573" s="68" t="str">
        <f>IFERROR(VLOOKUP($B573,APガラス性能一覧!$A$2:$M$6097,3,0),"")</f>
        <v/>
      </c>
      <c r="E573" s="68" t="str">
        <f>IFERROR(VLOOKUP($B573,APガラス性能一覧!$A$2:$M$6097,4,0),"")</f>
        <v/>
      </c>
      <c r="F573" s="68" t="str">
        <f>IFERROR(VLOOKUP($B573,APガラス性能一覧!$A$2:$M$6097,5,0),"")</f>
        <v/>
      </c>
      <c r="G573" s="68" t="str">
        <f>IFERROR(VLOOKUP($B573,APガラス性能一覧!$A$2:$M$6097,6,0),"")</f>
        <v/>
      </c>
      <c r="H573" s="68" t="str">
        <f>IFERROR(VLOOKUP($B573,APガラス性能一覧!$A$2:$M$6097,7,0),"")</f>
        <v/>
      </c>
      <c r="I573" s="68" t="str">
        <f>IFERROR(VLOOKUP($B573,APガラス性能一覧!$A$2:$M$6097,8,0),"")</f>
        <v/>
      </c>
      <c r="J573" s="68" t="str">
        <f>IFERROR(VLOOKUP($B573,APガラス性能一覧!$A$2:$M$6097,9,0),"")</f>
        <v/>
      </c>
      <c r="K573" s="68" t="str">
        <f>IFERROR(VLOOKUP($B573,APガラス性能一覧!$A$2:$M$6097,10,0),"")</f>
        <v/>
      </c>
      <c r="L573" s="68" t="str">
        <f>IFERROR(VLOOKUP($B573,APガラス性能一覧!$A$2:$M$6097,11,0),"")</f>
        <v/>
      </c>
      <c r="M573" s="68" t="str">
        <f>IFERROR(VLOOKUP($B573,APガラス性能一覧!$A$2:$M$6097,12,0),"")</f>
        <v/>
      </c>
      <c r="N573" s="68" t="str">
        <f>IFERROR(VLOOKUP($B573,APガラス性能一覧!$A$2:$M$6097,13,0),"")</f>
        <v/>
      </c>
    </row>
    <row r="574" spans="2:14" x14ac:dyDescent="0.4">
      <c r="B574" s="68" t="str">
        <f>IF($D$2="","",IF($E$2=0.65,IFERROR(IF(INDEX(APガラス性能一覧!A:A,MATCH(ROW(B568),APガラス性能一覧!$O:$O,0))="","",INDEX(APガラス性能一覧!A:A,MATCH(ROW(B568),APガラス性能一覧!$O:$O,0))),""),IFERROR(IF(INDEX(APガラス性能一覧!A:A,MATCH(ROW(B568),APガラス性能一覧!$N:$N,0))="","",INDEX(APガラス性能一覧!A:A,MATCH(ROW(B568),APガラス性能一覧!$N:$N,0))),"")))</f>
        <v/>
      </c>
      <c r="C574" s="68" t="str">
        <f>IFERROR(VLOOKUP($B574,APガラス性能一覧!$A$2:$M$6097,2,0),"")</f>
        <v/>
      </c>
      <c r="D574" s="68" t="str">
        <f>IFERROR(VLOOKUP($B574,APガラス性能一覧!$A$2:$M$6097,3,0),"")</f>
        <v/>
      </c>
      <c r="E574" s="68" t="str">
        <f>IFERROR(VLOOKUP($B574,APガラス性能一覧!$A$2:$M$6097,4,0),"")</f>
        <v/>
      </c>
      <c r="F574" s="68" t="str">
        <f>IFERROR(VLOOKUP($B574,APガラス性能一覧!$A$2:$M$6097,5,0),"")</f>
        <v/>
      </c>
      <c r="G574" s="68" t="str">
        <f>IFERROR(VLOOKUP($B574,APガラス性能一覧!$A$2:$M$6097,6,0),"")</f>
        <v/>
      </c>
      <c r="H574" s="68" t="str">
        <f>IFERROR(VLOOKUP($B574,APガラス性能一覧!$A$2:$M$6097,7,0),"")</f>
        <v/>
      </c>
      <c r="I574" s="68" t="str">
        <f>IFERROR(VLOOKUP($B574,APガラス性能一覧!$A$2:$M$6097,8,0),"")</f>
        <v/>
      </c>
      <c r="J574" s="68" t="str">
        <f>IFERROR(VLOOKUP($B574,APガラス性能一覧!$A$2:$M$6097,9,0),"")</f>
        <v/>
      </c>
      <c r="K574" s="68" t="str">
        <f>IFERROR(VLOOKUP($B574,APガラス性能一覧!$A$2:$M$6097,10,0),"")</f>
        <v/>
      </c>
      <c r="L574" s="68" t="str">
        <f>IFERROR(VLOOKUP($B574,APガラス性能一覧!$A$2:$M$6097,11,0),"")</f>
        <v/>
      </c>
      <c r="M574" s="68" t="str">
        <f>IFERROR(VLOOKUP($B574,APガラス性能一覧!$A$2:$M$6097,12,0),"")</f>
        <v/>
      </c>
      <c r="N574" s="68" t="str">
        <f>IFERROR(VLOOKUP($B574,APガラス性能一覧!$A$2:$M$6097,13,0),"")</f>
        <v/>
      </c>
    </row>
    <row r="575" spans="2:14" x14ac:dyDescent="0.4">
      <c r="B575" s="68" t="str">
        <f>IF($D$2="","",IF($E$2=0.65,IFERROR(IF(INDEX(APガラス性能一覧!A:A,MATCH(ROW(B569),APガラス性能一覧!$O:$O,0))="","",INDEX(APガラス性能一覧!A:A,MATCH(ROW(B569),APガラス性能一覧!$O:$O,0))),""),IFERROR(IF(INDEX(APガラス性能一覧!A:A,MATCH(ROW(B569),APガラス性能一覧!$N:$N,0))="","",INDEX(APガラス性能一覧!A:A,MATCH(ROW(B569),APガラス性能一覧!$N:$N,0))),"")))</f>
        <v/>
      </c>
      <c r="C575" s="68" t="str">
        <f>IFERROR(VLOOKUP($B575,APガラス性能一覧!$A$2:$M$6097,2,0),"")</f>
        <v/>
      </c>
      <c r="D575" s="68" t="str">
        <f>IFERROR(VLOOKUP($B575,APガラス性能一覧!$A$2:$M$6097,3,0),"")</f>
        <v/>
      </c>
      <c r="E575" s="68" t="str">
        <f>IFERROR(VLOOKUP($B575,APガラス性能一覧!$A$2:$M$6097,4,0),"")</f>
        <v/>
      </c>
      <c r="F575" s="68" t="str">
        <f>IFERROR(VLOOKUP($B575,APガラス性能一覧!$A$2:$M$6097,5,0),"")</f>
        <v/>
      </c>
      <c r="G575" s="68" t="str">
        <f>IFERROR(VLOOKUP($B575,APガラス性能一覧!$A$2:$M$6097,6,0),"")</f>
        <v/>
      </c>
      <c r="H575" s="68" t="str">
        <f>IFERROR(VLOOKUP($B575,APガラス性能一覧!$A$2:$M$6097,7,0),"")</f>
        <v/>
      </c>
      <c r="I575" s="68" t="str">
        <f>IFERROR(VLOOKUP($B575,APガラス性能一覧!$A$2:$M$6097,8,0),"")</f>
        <v/>
      </c>
      <c r="J575" s="68" t="str">
        <f>IFERROR(VLOOKUP($B575,APガラス性能一覧!$A$2:$M$6097,9,0),"")</f>
        <v/>
      </c>
      <c r="K575" s="68" t="str">
        <f>IFERROR(VLOOKUP($B575,APガラス性能一覧!$A$2:$M$6097,10,0),"")</f>
        <v/>
      </c>
      <c r="L575" s="68" t="str">
        <f>IFERROR(VLOOKUP($B575,APガラス性能一覧!$A$2:$M$6097,11,0),"")</f>
        <v/>
      </c>
      <c r="M575" s="68" t="str">
        <f>IFERROR(VLOOKUP($B575,APガラス性能一覧!$A$2:$M$6097,12,0),"")</f>
        <v/>
      </c>
      <c r="N575" s="68" t="str">
        <f>IFERROR(VLOOKUP($B575,APガラス性能一覧!$A$2:$M$6097,13,0),"")</f>
        <v/>
      </c>
    </row>
    <row r="576" spans="2:14" x14ac:dyDescent="0.4">
      <c r="B576" s="68" t="str">
        <f>IF($D$2="","",IF($E$2=0.65,IFERROR(IF(INDEX(APガラス性能一覧!A:A,MATCH(ROW(B570),APガラス性能一覧!$O:$O,0))="","",INDEX(APガラス性能一覧!A:A,MATCH(ROW(B570),APガラス性能一覧!$O:$O,0))),""),IFERROR(IF(INDEX(APガラス性能一覧!A:A,MATCH(ROW(B570),APガラス性能一覧!$N:$N,0))="","",INDEX(APガラス性能一覧!A:A,MATCH(ROW(B570),APガラス性能一覧!$N:$N,0))),"")))</f>
        <v/>
      </c>
      <c r="C576" s="68" t="str">
        <f>IFERROR(VLOOKUP($B576,APガラス性能一覧!$A$2:$M$6097,2,0),"")</f>
        <v/>
      </c>
      <c r="D576" s="68" t="str">
        <f>IFERROR(VLOOKUP($B576,APガラス性能一覧!$A$2:$M$6097,3,0),"")</f>
        <v/>
      </c>
      <c r="E576" s="68" t="str">
        <f>IFERROR(VLOOKUP($B576,APガラス性能一覧!$A$2:$M$6097,4,0),"")</f>
        <v/>
      </c>
      <c r="F576" s="68" t="str">
        <f>IFERROR(VLOOKUP($B576,APガラス性能一覧!$A$2:$M$6097,5,0),"")</f>
        <v/>
      </c>
      <c r="G576" s="68" t="str">
        <f>IFERROR(VLOOKUP($B576,APガラス性能一覧!$A$2:$M$6097,6,0),"")</f>
        <v/>
      </c>
      <c r="H576" s="68" t="str">
        <f>IFERROR(VLOOKUP($B576,APガラス性能一覧!$A$2:$M$6097,7,0),"")</f>
        <v/>
      </c>
      <c r="I576" s="68" t="str">
        <f>IFERROR(VLOOKUP($B576,APガラス性能一覧!$A$2:$M$6097,8,0),"")</f>
        <v/>
      </c>
      <c r="J576" s="68" t="str">
        <f>IFERROR(VLOOKUP($B576,APガラス性能一覧!$A$2:$M$6097,9,0),"")</f>
        <v/>
      </c>
      <c r="K576" s="68" t="str">
        <f>IFERROR(VLOOKUP($B576,APガラス性能一覧!$A$2:$M$6097,10,0),"")</f>
        <v/>
      </c>
      <c r="L576" s="68" t="str">
        <f>IFERROR(VLOOKUP($B576,APガラス性能一覧!$A$2:$M$6097,11,0),"")</f>
        <v/>
      </c>
      <c r="M576" s="68" t="str">
        <f>IFERROR(VLOOKUP($B576,APガラス性能一覧!$A$2:$M$6097,12,0),"")</f>
        <v/>
      </c>
      <c r="N576" s="68" t="str">
        <f>IFERROR(VLOOKUP($B576,APガラス性能一覧!$A$2:$M$6097,13,0),"")</f>
        <v/>
      </c>
    </row>
    <row r="577" spans="2:14" x14ac:dyDescent="0.4">
      <c r="B577" s="68" t="str">
        <f>IF($D$2="","",IF($E$2=0.65,IFERROR(IF(INDEX(APガラス性能一覧!A:A,MATCH(ROW(B571),APガラス性能一覧!$O:$O,0))="","",INDEX(APガラス性能一覧!A:A,MATCH(ROW(B571),APガラス性能一覧!$O:$O,0))),""),IFERROR(IF(INDEX(APガラス性能一覧!A:A,MATCH(ROW(B571),APガラス性能一覧!$N:$N,0))="","",INDEX(APガラス性能一覧!A:A,MATCH(ROW(B571),APガラス性能一覧!$N:$N,0))),"")))</f>
        <v/>
      </c>
      <c r="C577" s="68" t="str">
        <f>IFERROR(VLOOKUP($B577,APガラス性能一覧!$A$2:$M$6097,2,0),"")</f>
        <v/>
      </c>
      <c r="D577" s="68" t="str">
        <f>IFERROR(VLOOKUP($B577,APガラス性能一覧!$A$2:$M$6097,3,0),"")</f>
        <v/>
      </c>
      <c r="E577" s="68" t="str">
        <f>IFERROR(VLOOKUP($B577,APガラス性能一覧!$A$2:$M$6097,4,0),"")</f>
        <v/>
      </c>
      <c r="F577" s="68" t="str">
        <f>IFERROR(VLOOKUP($B577,APガラス性能一覧!$A$2:$M$6097,5,0),"")</f>
        <v/>
      </c>
      <c r="G577" s="68" t="str">
        <f>IFERROR(VLOOKUP($B577,APガラス性能一覧!$A$2:$M$6097,6,0),"")</f>
        <v/>
      </c>
      <c r="H577" s="68" t="str">
        <f>IFERROR(VLOOKUP($B577,APガラス性能一覧!$A$2:$M$6097,7,0),"")</f>
        <v/>
      </c>
      <c r="I577" s="68" t="str">
        <f>IFERROR(VLOOKUP($B577,APガラス性能一覧!$A$2:$M$6097,8,0),"")</f>
        <v/>
      </c>
      <c r="J577" s="68" t="str">
        <f>IFERROR(VLOOKUP($B577,APガラス性能一覧!$A$2:$M$6097,9,0),"")</f>
        <v/>
      </c>
      <c r="K577" s="68" t="str">
        <f>IFERROR(VLOOKUP($B577,APガラス性能一覧!$A$2:$M$6097,10,0),"")</f>
        <v/>
      </c>
      <c r="L577" s="68" t="str">
        <f>IFERROR(VLOOKUP($B577,APガラス性能一覧!$A$2:$M$6097,11,0),"")</f>
        <v/>
      </c>
      <c r="M577" s="68" t="str">
        <f>IFERROR(VLOOKUP($B577,APガラス性能一覧!$A$2:$M$6097,12,0),"")</f>
        <v/>
      </c>
      <c r="N577" s="68" t="str">
        <f>IFERROR(VLOOKUP($B577,APガラス性能一覧!$A$2:$M$6097,13,0),"")</f>
        <v/>
      </c>
    </row>
    <row r="578" spans="2:14" x14ac:dyDescent="0.4">
      <c r="B578" s="68" t="str">
        <f>IF($D$2="","",IF($E$2=0.65,IFERROR(IF(INDEX(APガラス性能一覧!A:A,MATCH(ROW(B572),APガラス性能一覧!$O:$O,0))="","",INDEX(APガラス性能一覧!A:A,MATCH(ROW(B572),APガラス性能一覧!$O:$O,0))),""),IFERROR(IF(INDEX(APガラス性能一覧!A:A,MATCH(ROW(B572),APガラス性能一覧!$N:$N,0))="","",INDEX(APガラス性能一覧!A:A,MATCH(ROW(B572),APガラス性能一覧!$N:$N,0))),"")))</f>
        <v/>
      </c>
      <c r="C578" s="68" t="str">
        <f>IFERROR(VLOOKUP($B578,APガラス性能一覧!$A$2:$M$6097,2,0),"")</f>
        <v/>
      </c>
      <c r="D578" s="68" t="str">
        <f>IFERROR(VLOOKUP($B578,APガラス性能一覧!$A$2:$M$6097,3,0),"")</f>
        <v/>
      </c>
      <c r="E578" s="68" t="str">
        <f>IFERROR(VLOOKUP($B578,APガラス性能一覧!$A$2:$M$6097,4,0),"")</f>
        <v/>
      </c>
      <c r="F578" s="68" t="str">
        <f>IFERROR(VLOOKUP($B578,APガラス性能一覧!$A$2:$M$6097,5,0),"")</f>
        <v/>
      </c>
      <c r="G578" s="68" t="str">
        <f>IFERROR(VLOOKUP($B578,APガラス性能一覧!$A$2:$M$6097,6,0),"")</f>
        <v/>
      </c>
      <c r="H578" s="68" t="str">
        <f>IFERROR(VLOOKUP($B578,APガラス性能一覧!$A$2:$M$6097,7,0),"")</f>
        <v/>
      </c>
      <c r="I578" s="68" t="str">
        <f>IFERROR(VLOOKUP($B578,APガラス性能一覧!$A$2:$M$6097,8,0),"")</f>
        <v/>
      </c>
      <c r="J578" s="68" t="str">
        <f>IFERROR(VLOOKUP($B578,APガラス性能一覧!$A$2:$M$6097,9,0),"")</f>
        <v/>
      </c>
      <c r="K578" s="68" t="str">
        <f>IFERROR(VLOOKUP($B578,APガラス性能一覧!$A$2:$M$6097,10,0),"")</f>
        <v/>
      </c>
      <c r="L578" s="68" t="str">
        <f>IFERROR(VLOOKUP($B578,APガラス性能一覧!$A$2:$M$6097,11,0),"")</f>
        <v/>
      </c>
      <c r="M578" s="68" t="str">
        <f>IFERROR(VLOOKUP($B578,APガラス性能一覧!$A$2:$M$6097,12,0),"")</f>
        <v/>
      </c>
      <c r="N578" s="68" t="str">
        <f>IFERROR(VLOOKUP($B578,APガラス性能一覧!$A$2:$M$6097,13,0),"")</f>
        <v/>
      </c>
    </row>
    <row r="579" spans="2:14" x14ac:dyDescent="0.4">
      <c r="B579" s="68" t="str">
        <f>IF($D$2="","",IF($E$2=0.65,IFERROR(IF(INDEX(APガラス性能一覧!A:A,MATCH(ROW(B573),APガラス性能一覧!$O:$O,0))="","",INDEX(APガラス性能一覧!A:A,MATCH(ROW(B573),APガラス性能一覧!$O:$O,0))),""),IFERROR(IF(INDEX(APガラス性能一覧!A:A,MATCH(ROW(B573),APガラス性能一覧!$N:$N,0))="","",INDEX(APガラス性能一覧!A:A,MATCH(ROW(B573),APガラス性能一覧!$N:$N,0))),"")))</f>
        <v/>
      </c>
      <c r="C579" s="68" t="str">
        <f>IFERROR(VLOOKUP($B579,APガラス性能一覧!$A$2:$M$6097,2,0),"")</f>
        <v/>
      </c>
      <c r="D579" s="68" t="str">
        <f>IFERROR(VLOOKUP($B579,APガラス性能一覧!$A$2:$M$6097,3,0),"")</f>
        <v/>
      </c>
      <c r="E579" s="68" t="str">
        <f>IFERROR(VLOOKUP($B579,APガラス性能一覧!$A$2:$M$6097,4,0),"")</f>
        <v/>
      </c>
      <c r="F579" s="68" t="str">
        <f>IFERROR(VLOOKUP($B579,APガラス性能一覧!$A$2:$M$6097,5,0),"")</f>
        <v/>
      </c>
      <c r="G579" s="68" t="str">
        <f>IFERROR(VLOOKUP($B579,APガラス性能一覧!$A$2:$M$6097,6,0),"")</f>
        <v/>
      </c>
      <c r="H579" s="68" t="str">
        <f>IFERROR(VLOOKUP($B579,APガラス性能一覧!$A$2:$M$6097,7,0),"")</f>
        <v/>
      </c>
      <c r="I579" s="68" t="str">
        <f>IFERROR(VLOOKUP($B579,APガラス性能一覧!$A$2:$M$6097,8,0),"")</f>
        <v/>
      </c>
      <c r="J579" s="68" t="str">
        <f>IFERROR(VLOOKUP($B579,APガラス性能一覧!$A$2:$M$6097,9,0),"")</f>
        <v/>
      </c>
      <c r="K579" s="68" t="str">
        <f>IFERROR(VLOOKUP($B579,APガラス性能一覧!$A$2:$M$6097,10,0),"")</f>
        <v/>
      </c>
      <c r="L579" s="68" t="str">
        <f>IFERROR(VLOOKUP($B579,APガラス性能一覧!$A$2:$M$6097,11,0),"")</f>
        <v/>
      </c>
      <c r="M579" s="68" t="str">
        <f>IFERROR(VLOOKUP($B579,APガラス性能一覧!$A$2:$M$6097,12,0),"")</f>
        <v/>
      </c>
      <c r="N579" s="68" t="str">
        <f>IFERROR(VLOOKUP($B579,APガラス性能一覧!$A$2:$M$6097,13,0),"")</f>
        <v/>
      </c>
    </row>
    <row r="580" spans="2:14" x14ac:dyDescent="0.4">
      <c r="B580" s="68" t="str">
        <f>IF($D$2="","",IF($E$2=0.65,IFERROR(IF(INDEX(APガラス性能一覧!A:A,MATCH(ROW(B574),APガラス性能一覧!$O:$O,0))="","",INDEX(APガラス性能一覧!A:A,MATCH(ROW(B574),APガラス性能一覧!$O:$O,0))),""),IFERROR(IF(INDEX(APガラス性能一覧!A:A,MATCH(ROW(B574),APガラス性能一覧!$N:$N,0))="","",INDEX(APガラス性能一覧!A:A,MATCH(ROW(B574),APガラス性能一覧!$N:$N,0))),"")))</f>
        <v/>
      </c>
      <c r="C580" s="68" t="str">
        <f>IFERROR(VLOOKUP($B580,APガラス性能一覧!$A$2:$M$6097,2,0),"")</f>
        <v/>
      </c>
      <c r="D580" s="68" t="str">
        <f>IFERROR(VLOOKUP($B580,APガラス性能一覧!$A$2:$M$6097,3,0),"")</f>
        <v/>
      </c>
      <c r="E580" s="68" t="str">
        <f>IFERROR(VLOOKUP($B580,APガラス性能一覧!$A$2:$M$6097,4,0),"")</f>
        <v/>
      </c>
      <c r="F580" s="68" t="str">
        <f>IFERROR(VLOOKUP($B580,APガラス性能一覧!$A$2:$M$6097,5,0),"")</f>
        <v/>
      </c>
      <c r="G580" s="68" t="str">
        <f>IFERROR(VLOOKUP($B580,APガラス性能一覧!$A$2:$M$6097,6,0),"")</f>
        <v/>
      </c>
      <c r="H580" s="68" t="str">
        <f>IFERROR(VLOOKUP($B580,APガラス性能一覧!$A$2:$M$6097,7,0),"")</f>
        <v/>
      </c>
      <c r="I580" s="68" t="str">
        <f>IFERROR(VLOOKUP($B580,APガラス性能一覧!$A$2:$M$6097,8,0),"")</f>
        <v/>
      </c>
      <c r="J580" s="68" t="str">
        <f>IFERROR(VLOOKUP($B580,APガラス性能一覧!$A$2:$M$6097,9,0),"")</f>
        <v/>
      </c>
      <c r="K580" s="68" t="str">
        <f>IFERROR(VLOOKUP($B580,APガラス性能一覧!$A$2:$M$6097,10,0),"")</f>
        <v/>
      </c>
      <c r="L580" s="68" t="str">
        <f>IFERROR(VLOOKUP($B580,APガラス性能一覧!$A$2:$M$6097,11,0),"")</f>
        <v/>
      </c>
      <c r="M580" s="68" t="str">
        <f>IFERROR(VLOOKUP($B580,APガラス性能一覧!$A$2:$M$6097,12,0),"")</f>
        <v/>
      </c>
      <c r="N580" s="68" t="str">
        <f>IFERROR(VLOOKUP($B580,APガラス性能一覧!$A$2:$M$6097,13,0),"")</f>
        <v/>
      </c>
    </row>
    <row r="581" spans="2:14" x14ac:dyDescent="0.4">
      <c r="B581" s="68" t="str">
        <f>IF($D$2="","",IF($E$2=0.65,IFERROR(IF(INDEX(APガラス性能一覧!A:A,MATCH(ROW(B575),APガラス性能一覧!$O:$O,0))="","",INDEX(APガラス性能一覧!A:A,MATCH(ROW(B575),APガラス性能一覧!$O:$O,0))),""),IFERROR(IF(INDEX(APガラス性能一覧!A:A,MATCH(ROW(B575),APガラス性能一覧!$N:$N,0))="","",INDEX(APガラス性能一覧!A:A,MATCH(ROW(B575),APガラス性能一覧!$N:$N,0))),"")))</f>
        <v/>
      </c>
      <c r="C581" s="68" t="str">
        <f>IFERROR(VLOOKUP($B581,APガラス性能一覧!$A$2:$M$6097,2,0),"")</f>
        <v/>
      </c>
      <c r="D581" s="68" t="str">
        <f>IFERROR(VLOOKUP($B581,APガラス性能一覧!$A$2:$M$6097,3,0),"")</f>
        <v/>
      </c>
      <c r="E581" s="68" t="str">
        <f>IFERROR(VLOOKUP($B581,APガラス性能一覧!$A$2:$M$6097,4,0),"")</f>
        <v/>
      </c>
      <c r="F581" s="68" t="str">
        <f>IFERROR(VLOOKUP($B581,APガラス性能一覧!$A$2:$M$6097,5,0),"")</f>
        <v/>
      </c>
      <c r="G581" s="68" t="str">
        <f>IFERROR(VLOOKUP($B581,APガラス性能一覧!$A$2:$M$6097,6,0),"")</f>
        <v/>
      </c>
      <c r="H581" s="68" t="str">
        <f>IFERROR(VLOOKUP($B581,APガラス性能一覧!$A$2:$M$6097,7,0),"")</f>
        <v/>
      </c>
      <c r="I581" s="68" t="str">
        <f>IFERROR(VLOOKUP($B581,APガラス性能一覧!$A$2:$M$6097,8,0),"")</f>
        <v/>
      </c>
      <c r="J581" s="68" t="str">
        <f>IFERROR(VLOOKUP($B581,APガラス性能一覧!$A$2:$M$6097,9,0),"")</f>
        <v/>
      </c>
      <c r="K581" s="68" t="str">
        <f>IFERROR(VLOOKUP($B581,APガラス性能一覧!$A$2:$M$6097,10,0),"")</f>
        <v/>
      </c>
      <c r="L581" s="68" t="str">
        <f>IFERROR(VLOOKUP($B581,APガラス性能一覧!$A$2:$M$6097,11,0),"")</f>
        <v/>
      </c>
      <c r="M581" s="68" t="str">
        <f>IFERROR(VLOOKUP($B581,APガラス性能一覧!$A$2:$M$6097,12,0),"")</f>
        <v/>
      </c>
      <c r="N581" s="68" t="str">
        <f>IFERROR(VLOOKUP($B581,APガラス性能一覧!$A$2:$M$6097,13,0),"")</f>
        <v/>
      </c>
    </row>
    <row r="582" spans="2:14" x14ac:dyDescent="0.4">
      <c r="B582" s="68" t="str">
        <f>IF($D$2="","",IF($E$2=0.65,IFERROR(IF(INDEX(APガラス性能一覧!A:A,MATCH(ROW(B576),APガラス性能一覧!$O:$O,0))="","",INDEX(APガラス性能一覧!A:A,MATCH(ROW(B576),APガラス性能一覧!$O:$O,0))),""),IFERROR(IF(INDEX(APガラス性能一覧!A:A,MATCH(ROW(B576),APガラス性能一覧!$N:$N,0))="","",INDEX(APガラス性能一覧!A:A,MATCH(ROW(B576),APガラス性能一覧!$N:$N,0))),"")))</f>
        <v/>
      </c>
      <c r="C582" s="68" t="str">
        <f>IFERROR(VLOOKUP($B582,APガラス性能一覧!$A$2:$M$6097,2,0),"")</f>
        <v/>
      </c>
      <c r="D582" s="68" t="str">
        <f>IFERROR(VLOOKUP($B582,APガラス性能一覧!$A$2:$M$6097,3,0),"")</f>
        <v/>
      </c>
      <c r="E582" s="68" t="str">
        <f>IFERROR(VLOOKUP($B582,APガラス性能一覧!$A$2:$M$6097,4,0),"")</f>
        <v/>
      </c>
      <c r="F582" s="68" t="str">
        <f>IFERROR(VLOOKUP($B582,APガラス性能一覧!$A$2:$M$6097,5,0),"")</f>
        <v/>
      </c>
      <c r="G582" s="68" t="str">
        <f>IFERROR(VLOOKUP($B582,APガラス性能一覧!$A$2:$M$6097,6,0),"")</f>
        <v/>
      </c>
      <c r="H582" s="68" t="str">
        <f>IFERROR(VLOOKUP($B582,APガラス性能一覧!$A$2:$M$6097,7,0),"")</f>
        <v/>
      </c>
      <c r="I582" s="68" t="str">
        <f>IFERROR(VLOOKUP($B582,APガラス性能一覧!$A$2:$M$6097,8,0),"")</f>
        <v/>
      </c>
      <c r="J582" s="68" t="str">
        <f>IFERROR(VLOOKUP($B582,APガラス性能一覧!$A$2:$M$6097,9,0),"")</f>
        <v/>
      </c>
      <c r="K582" s="68" t="str">
        <f>IFERROR(VLOOKUP($B582,APガラス性能一覧!$A$2:$M$6097,10,0),"")</f>
        <v/>
      </c>
      <c r="L582" s="68" t="str">
        <f>IFERROR(VLOOKUP($B582,APガラス性能一覧!$A$2:$M$6097,11,0),"")</f>
        <v/>
      </c>
      <c r="M582" s="68" t="str">
        <f>IFERROR(VLOOKUP($B582,APガラス性能一覧!$A$2:$M$6097,12,0),"")</f>
        <v/>
      </c>
      <c r="N582" s="68" t="str">
        <f>IFERROR(VLOOKUP($B582,APガラス性能一覧!$A$2:$M$6097,13,0),"")</f>
        <v/>
      </c>
    </row>
    <row r="583" spans="2:14" x14ac:dyDescent="0.4">
      <c r="B583" s="68" t="str">
        <f>IF($D$2="","",IF($E$2=0.65,IFERROR(IF(INDEX(APガラス性能一覧!A:A,MATCH(ROW(B577),APガラス性能一覧!$O:$O,0))="","",INDEX(APガラス性能一覧!A:A,MATCH(ROW(B577),APガラス性能一覧!$O:$O,0))),""),IFERROR(IF(INDEX(APガラス性能一覧!A:A,MATCH(ROW(B577),APガラス性能一覧!$N:$N,0))="","",INDEX(APガラス性能一覧!A:A,MATCH(ROW(B577),APガラス性能一覧!$N:$N,0))),"")))</f>
        <v/>
      </c>
      <c r="C583" s="68" t="str">
        <f>IFERROR(VLOOKUP($B583,APガラス性能一覧!$A$2:$M$6097,2,0),"")</f>
        <v/>
      </c>
      <c r="D583" s="68" t="str">
        <f>IFERROR(VLOOKUP($B583,APガラス性能一覧!$A$2:$M$6097,3,0),"")</f>
        <v/>
      </c>
      <c r="E583" s="68" t="str">
        <f>IFERROR(VLOOKUP($B583,APガラス性能一覧!$A$2:$M$6097,4,0),"")</f>
        <v/>
      </c>
      <c r="F583" s="68" t="str">
        <f>IFERROR(VLOOKUP($B583,APガラス性能一覧!$A$2:$M$6097,5,0),"")</f>
        <v/>
      </c>
      <c r="G583" s="68" t="str">
        <f>IFERROR(VLOOKUP($B583,APガラス性能一覧!$A$2:$M$6097,6,0),"")</f>
        <v/>
      </c>
      <c r="H583" s="68" t="str">
        <f>IFERROR(VLOOKUP($B583,APガラス性能一覧!$A$2:$M$6097,7,0),"")</f>
        <v/>
      </c>
      <c r="I583" s="68" t="str">
        <f>IFERROR(VLOOKUP($B583,APガラス性能一覧!$A$2:$M$6097,8,0),"")</f>
        <v/>
      </c>
      <c r="J583" s="68" t="str">
        <f>IFERROR(VLOOKUP($B583,APガラス性能一覧!$A$2:$M$6097,9,0),"")</f>
        <v/>
      </c>
      <c r="K583" s="68" t="str">
        <f>IFERROR(VLOOKUP($B583,APガラス性能一覧!$A$2:$M$6097,10,0),"")</f>
        <v/>
      </c>
      <c r="L583" s="68" t="str">
        <f>IFERROR(VLOOKUP($B583,APガラス性能一覧!$A$2:$M$6097,11,0),"")</f>
        <v/>
      </c>
      <c r="M583" s="68" t="str">
        <f>IFERROR(VLOOKUP($B583,APガラス性能一覧!$A$2:$M$6097,12,0),"")</f>
        <v/>
      </c>
      <c r="N583" s="68" t="str">
        <f>IFERROR(VLOOKUP($B583,APガラス性能一覧!$A$2:$M$6097,13,0),"")</f>
        <v/>
      </c>
    </row>
    <row r="584" spans="2:14" x14ac:dyDescent="0.4">
      <c r="B584" s="68" t="str">
        <f>IF($D$2="","",IF($E$2=0.65,IFERROR(IF(INDEX(APガラス性能一覧!A:A,MATCH(ROW(B578),APガラス性能一覧!$O:$O,0))="","",INDEX(APガラス性能一覧!A:A,MATCH(ROW(B578),APガラス性能一覧!$O:$O,0))),""),IFERROR(IF(INDEX(APガラス性能一覧!A:A,MATCH(ROW(B578),APガラス性能一覧!$N:$N,0))="","",INDEX(APガラス性能一覧!A:A,MATCH(ROW(B578),APガラス性能一覧!$N:$N,0))),"")))</f>
        <v/>
      </c>
      <c r="C584" s="68" t="str">
        <f>IFERROR(VLOOKUP($B584,APガラス性能一覧!$A$2:$M$6097,2,0),"")</f>
        <v/>
      </c>
      <c r="D584" s="68" t="str">
        <f>IFERROR(VLOOKUP($B584,APガラス性能一覧!$A$2:$M$6097,3,0),"")</f>
        <v/>
      </c>
      <c r="E584" s="68" t="str">
        <f>IFERROR(VLOOKUP($B584,APガラス性能一覧!$A$2:$M$6097,4,0),"")</f>
        <v/>
      </c>
      <c r="F584" s="68" t="str">
        <f>IFERROR(VLOOKUP($B584,APガラス性能一覧!$A$2:$M$6097,5,0),"")</f>
        <v/>
      </c>
      <c r="G584" s="68" t="str">
        <f>IFERROR(VLOOKUP($B584,APガラス性能一覧!$A$2:$M$6097,6,0),"")</f>
        <v/>
      </c>
      <c r="H584" s="68" t="str">
        <f>IFERROR(VLOOKUP($B584,APガラス性能一覧!$A$2:$M$6097,7,0),"")</f>
        <v/>
      </c>
      <c r="I584" s="68" t="str">
        <f>IFERROR(VLOOKUP($B584,APガラス性能一覧!$A$2:$M$6097,8,0),"")</f>
        <v/>
      </c>
      <c r="J584" s="68" t="str">
        <f>IFERROR(VLOOKUP($B584,APガラス性能一覧!$A$2:$M$6097,9,0),"")</f>
        <v/>
      </c>
      <c r="K584" s="68" t="str">
        <f>IFERROR(VLOOKUP($B584,APガラス性能一覧!$A$2:$M$6097,10,0),"")</f>
        <v/>
      </c>
      <c r="L584" s="68" t="str">
        <f>IFERROR(VLOOKUP($B584,APガラス性能一覧!$A$2:$M$6097,11,0),"")</f>
        <v/>
      </c>
      <c r="M584" s="68" t="str">
        <f>IFERROR(VLOOKUP($B584,APガラス性能一覧!$A$2:$M$6097,12,0),"")</f>
        <v/>
      </c>
      <c r="N584" s="68" t="str">
        <f>IFERROR(VLOOKUP($B584,APガラス性能一覧!$A$2:$M$6097,13,0),"")</f>
        <v/>
      </c>
    </row>
    <row r="585" spans="2:14" x14ac:dyDescent="0.4">
      <c r="B585" s="68" t="str">
        <f>IF($D$2="","",IF($E$2=0.65,IFERROR(IF(INDEX(APガラス性能一覧!A:A,MATCH(ROW(B579),APガラス性能一覧!$O:$O,0))="","",INDEX(APガラス性能一覧!A:A,MATCH(ROW(B579),APガラス性能一覧!$O:$O,0))),""),IFERROR(IF(INDEX(APガラス性能一覧!A:A,MATCH(ROW(B579),APガラス性能一覧!$N:$N,0))="","",INDEX(APガラス性能一覧!A:A,MATCH(ROW(B579),APガラス性能一覧!$N:$N,0))),"")))</f>
        <v/>
      </c>
      <c r="C585" s="68" t="str">
        <f>IFERROR(VLOOKUP($B585,APガラス性能一覧!$A$2:$M$6097,2,0),"")</f>
        <v/>
      </c>
      <c r="D585" s="68" t="str">
        <f>IFERROR(VLOOKUP($B585,APガラス性能一覧!$A$2:$M$6097,3,0),"")</f>
        <v/>
      </c>
      <c r="E585" s="68" t="str">
        <f>IFERROR(VLOOKUP($B585,APガラス性能一覧!$A$2:$M$6097,4,0),"")</f>
        <v/>
      </c>
      <c r="F585" s="68" t="str">
        <f>IFERROR(VLOOKUP($B585,APガラス性能一覧!$A$2:$M$6097,5,0),"")</f>
        <v/>
      </c>
      <c r="G585" s="68" t="str">
        <f>IFERROR(VLOOKUP($B585,APガラス性能一覧!$A$2:$M$6097,6,0),"")</f>
        <v/>
      </c>
      <c r="H585" s="68" t="str">
        <f>IFERROR(VLOOKUP($B585,APガラス性能一覧!$A$2:$M$6097,7,0),"")</f>
        <v/>
      </c>
      <c r="I585" s="68" t="str">
        <f>IFERROR(VLOOKUP($B585,APガラス性能一覧!$A$2:$M$6097,8,0),"")</f>
        <v/>
      </c>
      <c r="J585" s="68" t="str">
        <f>IFERROR(VLOOKUP($B585,APガラス性能一覧!$A$2:$M$6097,9,0),"")</f>
        <v/>
      </c>
      <c r="K585" s="68" t="str">
        <f>IFERROR(VLOOKUP($B585,APガラス性能一覧!$A$2:$M$6097,10,0),"")</f>
        <v/>
      </c>
      <c r="L585" s="68" t="str">
        <f>IFERROR(VLOOKUP($B585,APガラス性能一覧!$A$2:$M$6097,11,0),"")</f>
        <v/>
      </c>
      <c r="M585" s="68" t="str">
        <f>IFERROR(VLOOKUP($B585,APガラス性能一覧!$A$2:$M$6097,12,0),"")</f>
        <v/>
      </c>
      <c r="N585" s="68" t="str">
        <f>IFERROR(VLOOKUP($B585,APガラス性能一覧!$A$2:$M$6097,13,0),"")</f>
        <v/>
      </c>
    </row>
    <row r="586" spans="2:14" x14ac:dyDescent="0.4">
      <c r="B586" s="68" t="str">
        <f>IF($D$2="","",IF($E$2=0.65,IFERROR(IF(INDEX(APガラス性能一覧!A:A,MATCH(ROW(B580),APガラス性能一覧!$O:$O,0))="","",INDEX(APガラス性能一覧!A:A,MATCH(ROW(B580),APガラス性能一覧!$O:$O,0))),""),IFERROR(IF(INDEX(APガラス性能一覧!A:A,MATCH(ROW(B580),APガラス性能一覧!$N:$N,0))="","",INDEX(APガラス性能一覧!A:A,MATCH(ROW(B580),APガラス性能一覧!$N:$N,0))),"")))</f>
        <v/>
      </c>
      <c r="C586" s="68" t="str">
        <f>IFERROR(VLOOKUP($B586,APガラス性能一覧!$A$2:$M$6097,2,0),"")</f>
        <v/>
      </c>
      <c r="D586" s="68" t="str">
        <f>IFERROR(VLOOKUP($B586,APガラス性能一覧!$A$2:$M$6097,3,0),"")</f>
        <v/>
      </c>
      <c r="E586" s="68" t="str">
        <f>IFERROR(VLOOKUP($B586,APガラス性能一覧!$A$2:$M$6097,4,0),"")</f>
        <v/>
      </c>
      <c r="F586" s="68" t="str">
        <f>IFERROR(VLOOKUP($B586,APガラス性能一覧!$A$2:$M$6097,5,0),"")</f>
        <v/>
      </c>
      <c r="G586" s="68" t="str">
        <f>IFERROR(VLOOKUP($B586,APガラス性能一覧!$A$2:$M$6097,6,0),"")</f>
        <v/>
      </c>
      <c r="H586" s="68" t="str">
        <f>IFERROR(VLOOKUP($B586,APガラス性能一覧!$A$2:$M$6097,7,0),"")</f>
        <v/>
      </c>
      <c r="I586" s="68" t="str">
        <f>IFERROR(VLOOKUP($B586,APガラス性能一覧!$A$2:$M$6097,8,0),"")</f>
        <v/>
      </c>
      <c r="J586" s="68" t="str">
        <f>IFERROR(VLOOKUP($B586,APガラス性能一覧!$A$2:$M$6097,9,0),"")</f>
        <v/>
      </c>
      <c r="K586" s="68" t="str">
        <f>IFERROR(VLOOKUP($B586,APガラス性能一覧!$A$2:$M$6097,10,0),"")</f>
        <v/>
      </c>
      <c r="L586" s="68" t="str">
        <f>IFERROR(VLOOKUP($B586,APガラス性能一覧!$A$2:$M$6097,11,0),"")</f>
        <v/>
      </c>
      <c r="M586" s="68" t="str">
        <f>IFERROR(VLOOKUP($B586,APガラス性能一覧!$A$2:$M$6097,12,0),"")</f>
        <v/>
      </c>
      <c r="N586" s="68" t="str">
        <f>IFERROR(VLOOKUP($B586,APガラス性能一覧!$A$2:$M$6097,13,0),"")</f>
        <v/>
      </c>
    </row>
    <row r="587" spans="2:14" x14ac:dyDescent="0.4">
      <c r="B587" s="68" t="str">
        <f>IF($D$2="","",IF($E$2=0.65,IFERROR(IF(INDEX(APガラス性能一覧!A:A,MATCH(ROW(B581),APガラス性能一覧!$O:$O,0))="","",INDEX(APガラス性能一覧!A:A,MATCH(ROW(B581),APガラス性能一覧!$O:$O,0))),""),IFERROR(IF(INDEX(APガラス性能一覧!A:A,MATCH(ROW(B581),APガラス性能一覧!$N:$N,0))="","",INDEX(APガラス性能一覧!A:A,MATCH(ROW(B581),APガラス性能一覧!$N:$N,0))),"")))</f>
        <v/>
      </c>
      <c r="C587" s="68" t="str">
        <f>IFERROR(VLOOKUP($B587,APガラス性能一覧!$A$2:$M$6097,2,0),"")</f>
        <v/>
      </c>
      <c r="D587" s="68" t="str">
        <f>IFERROR(VLOOKUP($B587,APガラス性能一覧!$A$2:$M$6097,3,0),"")</f>
        <v/>
      </c>
      <c r="E587" s="68" t="str">
        <f>IFERROR(VLOOKUP($B587,APガラス性能一覧!$A$2:$M$6097,4,0),"")</f>
        <v/>
      </c>
      <c r="F587" s="68" t="str">
        <f>IFERROR(VLOOKUP($B587,APガラス性能一覧!$A$2:$M$6097,5,0),"")</f>
        <v/>
      </c>
      <c r="G587" s="68" t="str">
        <f>IFERROR(VLOOKUP($B587,APガラス性能一覧!$A$2:$M$6097,6,0),"")</f>
        <v/>
      </c>
      <c r="H587" s="68" t="str">
        <f>IFERROR(VLOOKUP($B587,APガラス性能一覧!$A$2:$M$6097,7,0),"")</f>
        <v/>
      </c>
      <c r="I587" s="68" t="str">
        <f>IFERROR(VLOOKUP($B587,APガラス性能一覧!$A$2:$M$6097,8,0),"")</f>
        <v/>
      </c>
      <c r="J587" s="68" t="str">
        <f>IFERROR(VLOOKUP($B587,APガラス性能一覧!$A$2:$M$6097,9,0),"")</f>
        <v/>
      </c>
      <c r="K587" s="68" t="str">
        <f>IFERROR(VLOOKUP($B587,APガラス性能一覧!$A$2:$M$6097,10,0),"")</f>
        <v/>
      </c>
      <c r="L587" s="68" t="str">
        <f>IFERROR(VLOOKUP($B587,APガラス性能一覧!$A$2:$M$6097,11,0),"")</f>
        <v/>
      </c>
      <c r="M587" s="68" t="str">
        <f>IFERROR(VLOOKUP($B587,APガラス性能一覧!$A$2:$M$6097,12,0),"")</f>
        <v/>
      </c>
      <c r="N587" s="68" t="str">
        <f>IFERROR(VLOOKUP($B587,APガラス性能一覧!$A$2:$M$6097,13,0),"")</f>
        <v/>
      </c>
    </row>
    <row r="588" spans="2:14" x14ac:dyDescent="0.4">
      <c r="B588" s="68" t="str">
        <f>IF($D$2="","",IF($E$2=0.65,IFERROR(IF(INDEX(APガラス性能一覧!A:A,MATCH(ROW(B582),APガラス性能一覧!$O:$O,0))="","",INDEX(APガラス性能一覧!A:A,MATCH(ROW(B582),APガラス性能一覧!$O:$O,0))),""),IFERROR(IF(INDEX(APガラス性能一覧!A:A,MATCH(ROW(B582),APガラス性能一覧!$N:$N,0))="","",INDEX(APガラス性能一覧!A:A,MATCH(ROW(B582),APガラス性能一覧!$N:$N,0))),"")))</f>
        <v/>
      </c>
      <c r="C588" s="68" t="str">
        <f>IFERROR(VLOOKUP($B588,APガラス性能一覧!$A$2:$M$6097,2,0),"")</f>
        <v/>
      </c>
      <c r="D588" s="68" t="str">
        <f>IFERROR(VLOOKUP($B588,APガラス性能一覧!$A$2:$M$6097,3,0),"")</f>
        <v/>
      </c>
      <c r="E588" s="68" t="str">
        <f>IFERROR(VLOOKUP($B588,APガラス性能一覧!$A$2:$M$6097,4,0),"")</f>
        <v/>
      </c>
      <c r="F588" s="68" t="str">
        <f>IFERROR(VLOOKUP($B588,APガラス性能一覧!$A$2:$M$6097,5,0),"")</f>
        <v/>
      </c>
      <c r="G588" s="68" t="str">
        <f>IFERROR(VLOOKUP($B588,APガラス性能一覧!$A$2:$M$6097,6,0),"")</f>
        <v/>
      </c>
      <c r="H588" s="68" t="str">
        <f>IFERROR(VLOOKUP($B588,APガラス性能一覧!$A$2:$M$6097,7,0),"")</f>
        <v/>
      </c>
      <c r="I588" s="68" t="str">
        <f>IFERROR(VLOOKUP($B588,APガラス性能一覧!$A$2:$M$6097,8,0),"")</f>
        <v/>
      </c>
      <c r="J588" s="68" t="str">
        <f>IFERROR(VLOOKUP($B588,APガラス性能一覧!$A$2:$M$6097,9,0),"")</f>
        <v/>
      </c>
      <c r="K588" s="68" t="str">
        <f>IFERROR(VLOOKUP($B588,APガラス性能一覧!$A$2:$M$6097,10,0),"")</f>
        <v/>
      </c>
      <c r="L588" s="68" t="str">
        <f>IFERROR(VLOOKUP($B588,APガラス性能一覧!$A$2:$M$6097,11,0),"")</f>
        <v/>
      </c>
      <c r="M588" s="68" t="str">
        <f>IFERROR(VLOOKUP($B588,APガラス性能一覧!$A$2:$M$6097,12,0),"")</f>
        <v/>
      </c>
      <c r="N588" s="68" t="str">
        <f>IFERROR(VLOOKUP($B588,APガラス性能一覧!$A$2:$M$6097,13,0),"")</f>
        <v/>
      </c>
    </row>
    <row r="589" spans="2:14" x14ac:dyDescent="0.4">
      <c r="B589" s="68" t="str">
        <f>IF($D$2="","",IF($E$2=0.65,IFERROR(IF(INDEX(APガラス性能一覧!A:A,MATCH(ROW(B583),APガラス性能一覧!$O:$O,0))="","",INDEX(APガラス性能一覧!A:A,MATCH(ROW(B583),APガラス性能一覧!$O:$O,0))),""),IFERROR(IF(INDEX(APガラス性能一覧!A:A,MATCH(ROW(B583),APガラス性能一覧!$N:$N,0))="","",INDEX(APガラス性能一覧!A:A,MATCH(ROW(B583),APガラス性能一覧!$N:$N,0))),"")))</f>
        <v/>
      </c>
      <c r="C589" s="68" t="str">
        <f>IFERROR(VLOOKUP($B589,APガラス性能一覧!$A$2:$M$6097,2,0),"")</f>
        <v/>
      </c>
      <c r="D589" s="68" t="str">
        <f>IFERROR(VLOOKUP($B589,APガラス性能一覧!$A$2:$M$6097,3,0),"")</f>
        <v/>
      </c>
      <c r="E589" s="68" t="str">
        <f>IFERROR(VLOOKUP($B589,APガラス性能一覧!$A$2:$M$6097,4,0),"")</f>
        <v/>
      </c>
      <c r="F589" s="68" t="str">
        <f>IFERROR(VLOOKUP($B589,APガラス性能一覧!$A$2:$M$6097,5,0),"")</f>
        <v/>
      </c>
      <c r="G589" s="68" t="str">
        <f>IFERROR(VLOOKUP($B589,APガラス性能一覧!$A$2:$M$6097,6,0),"")</f>
        <v/>
      </c>
      <c r="H589" s="68" t="str">
        <f>IFERROR(VLOOKUP($B589,APガラス性能一覧!$A$2:$M$6097,7,0),"")</f>
        <v/>
      </c>
      <c r="I589" s="68" t="str">
        <f>IFERROR(VLOOKUP($B589,APガラス性能一覧!$A$2:$M$6097,8,0),"")</f>
        <v/>
      </c>
      <c r="J589" s="68" t="str">
        <f>IFERROR(VLOOKUP($B589,APガラス性能一覧!$A$2:$M$6097,9,0),"")</f>
        <v/>
      </c>
      <c r="K589" s="68" t="str">
        <f>IFERROR(VLOOKUP($B589,APガラス性能一覧!$A$2:$M$6097,10,0),"")</f>
        <v/>
      </c>
      <c r="L589" s="68" t="str">
        <f>IFERROR(VLOOKUP($B589,APガラス性能一覧!$A$2:$M$6097,11,0),"")</f>
        <v/>
      </c>
      <c r="M589" s="68" t="str">
        <f>IFERROR(VLOOKUP($B589,APガラス性能一覧!$A$2:$M$6097,12,0),"")</f>
        <v/>
      </c>
      <c r="N589" s="68" t="str">
        <f>IFERROR(VLOOKUP($B589,APガラス性能一覧!$A$2:$M$6097,13,0),"")</f>
        <v/>
      </c>
    </row>
    <row r="590" spans="2:14" x14ac:dyDescent="0.4">
      <c r="B590" s="68" t="str">
        <f>IF($D$2="","",IF($E$2=0.65,IFERROR(IF(INDEX(APガラス性能一覧!A:A,MATCH(ROW(B584),APガラス性能一覧!$O:$O,0))="","",INDEX(APガラス性能一覧!A:A,MATCH(ROW(B584),APガラス性能一覧!$O:$O,0))),""),IFERROR(IF(INDEX(APガラス性能一覧!A:A,MATCH(ROW(B584),APガラス性能一覧!$N:$N,0))="","",INDEX(APガラス性能一覧!A:A,MATCH(ROW(B584),APガラス性能一覧!$N:$N,0))),"")))</f>
        <v/>
      </c>
      <c r="C590" s="68" t="str">
        <f>IFERROR(VLOOKUP($B590,APガラス性能一覧!$A$2:$M$6097,2,0),"")</f>
        <v/>
      </c>
      <c r="D590" s="68" t="str">
        <f>IFERROR(VLOOKUP($B590,APガラス性能一覧!$A$2:$M$6097,3,0),"")</f>
        <v/>
      </c>
      <c r="E590" s="68" t="str">
        <f>IFERROR(VLOOKUP($B590,APガラス性能一覧!$A$2:$M$6097,4,0),"")</f>
        <v/>
      </c>
      <c r="F590" s="68" t="str">
        <f>IFERROR(VLOOKUP($B590,APガラス性能一覧!$A$2:$M$6097,5,0),"")</f>
        <v/>
      </c>
      <c r="G590" s="68" t="str">
        <f>IFERROR(VLOOKUP($B590,APガラス性能一覧!$A$2:$M$6097,6,0),"")</f>
        <v/>
      </c>
      <c r="H590" s="68" t="str">
        <f>IFERROR(VLOOKUP($B590,APガラス性能一覧!$A$2:$M$6097,7,0),"")</f>
        <v/>
      </c>
      <c r="I590" s="68" t="str">
        <f>IFERROR(VLOOKUP($B590,APガラス性能一覧!$A$2:$M$6097,8,0),"")</f>
        <v/>
      </c>
      <c r="J590" s="68" t="str">
        <f>IFERROR(VLOOKUP($B590,APガラス性能一覧!$A$2:$M$6097,9,0),"")</f>
        <v/>
      </c>
      <c r="K590" s="68" t="str">
        <f>IFERROR(VLOOKUP($B590,APガラス性能一覧!$A$2:$M$6097,10,0),"")</f>
        <v/>
      </c>
      <c r="L590" s="68" t="str">
        <f>IFERROR(VLOOKUP($B590,APガラス性能一覧!$A$2:$M$6097,11,0),"")</f>
        <v/>
      </c>
      <c r="M590" s="68" t="str">
        <f>IFERROR(VLOOKUP($B590,APガラス性能一覧!$A$2:$M$6097,12,0),"")</f>
        <v/>
      </c>
      <c r="N590" s="68" t="str">
        <f>IFERROR(VLOOKUP($B590,APガラス性能一覧!$A$2:$M$6097,13,0),"")</f>
        <v/>
      </c>
    </row>
    <row r="591" spans="2:14" x14ac:dyDescent="0.4">
      <c r="B591" s="68" t="str">
        <f>IF($D$2="","",IF($E$2=0.65,IFERROR(IF(INDEX(APガラス性能一覧!A:A,MATCH(ROW(B585),APガラス性能一覧!$O:$O,0))="","",INDEX(APガラス性能一覧!A:A,MATCH(ROW(B585),APガラス性能一覧!$O:$O,0))),""),IFERROR(IF(INDEX(APガラス性能一覧!A:A,MATCH(ROW(B585),APガラス性能一覧!$N:$N,0))="","",INDEX(APガラス性能一覧!A:A,MATCH(ROW(B585),APガラス性能一覧!$N:$N,0))),"")))</f>
        <v/>
      </c>
      <c r="C591" s="68" t="str">
        <f>IFERROR(VLOOKUP($B591,APガラス性能一覧!$A$2:$M$6097,2,0),"")</f>
        <v/>
      </c>
      <c r="D591" s="68" t="str">
        <f>IFERROR(VLOOKUP($B591,APガラス性能一覧!$A$2:$M$6097,3,0),"")</f>
        <v/>
      </c>
      <c r="E591" s="68" t="str">
        <f>IFERROR(VLOOKUP($B591,APガラス性能一覧!$A$2:$M$6097,4,0),"")</f>
        <v/>
      </c>
      <c r="F591" s="68" t="str">
        <f>IFERROR(VLOOKUP($B591,APガラス性能一覧!$A$2:$M$6097,5,0),"")</f>
        <v/>
      </c>
      <c r="G591" s="68" t="str">
        <f>IFERROR(VLOOKUP($B591,APガラス性能一覧!$A$2:$M$6097,6,0),"")</f>
        <v/>
      </c>
      <c r="H591" s="68" t="str">
        <f>IFERROR(VLOOKUP($B591,APガラス性能一覧!$A$2:$M$6097,7,0),"")</f>
        <v/>
      </c>
      <c r="I591" s="68" t="str">
        <f>IFERROR(VLOOKUP($B591,APガラス性能一覧!$A$2:$M$6097,8,0),"")</f>
        <v/>
      </c>
      <c r="J591" s="68" t="str">
        <f>IFERROR(VLOOKUP($B591,APガラス性能一覧!$A$2:$M$6097,9,0),"")</f>
        <v/>
      </c>
      <c r="K591" s="68" t="str">
        <f>IFERROR(VLOOKUP($B591,APガラス性能一覧!$A$2:$M$6097,10,0),"")</f>
        <v/>
      </c>
      <c r="L591" s="68" t="str">
        <f>IFERROR(VLOOKUP($B591,APガラス性能一覧!$A$2:$M$6097,11,0),"")</f>
        <v/>
      </c>
      <c r="M591" s="68" t="str">
        <f>IFERROR(VLOOKUP($B591,APガラス性能一覧!$A$2:$M$6097,12,0),"")</f>
        <v/>
      </c>
      <c r="N591" s="68" t="str">
        <f>IFERROR(VLOOKUP($B591,APガラス性能一覧!$A$2:$M$6097,13,0),"")</f>
        <v/>
      </c>
    </row>
    <row r="592" spans="2:14" x14ac:dyDescent="0.4">
      <c r="B592" s="68" t="str">
        <f>IF($D$2="","",IF($E$2=0.65,IFERROR(IF(INDEX(APガラス性能一覧!A:A,MATCH(ROW(B586),APガラス性能一覧!$O:$O,0))="","",INDEX(APガラス性能一覧!A:A,MATCH(ROW(B586),APガラス性能一覧!$O:$O,0))),""),IFERROR(IF(INDEX(APガラス性能一覧!A:A,MATCH(ROW(B586),APガラス性能一覧!$N:$N,0))="","",INDEX(APガラス性能一覧!A:A,MATCH(ROW(B586),APガラス性能一覧!$N:$N,0))),"")))</f>
        <v/>
      </c>
      <c r="C592" s="68" t="str">
        <f>IFERROR(VLOOKUP($B592,APガラス性能一覧!$A$2:$M$6097,2,0),"")</f>
        <v/>
      </c>
      <c r="D592" s="68" t="str">
        <f>IFERROR(VLOOKUP($B592,APガラス性能一覧!$A$2:$M$6097,3,0),"")</f>
        <v/>
      </c>
      <c r="E592" s="68" t="str">
        <f>IFERROR(VLOOKUP($B592,APガラス性能一覧!$A$2:$M$6097,4,0),"")</f>
        <v/>
      </c>
      <c r="F592" s="68" t="str">
        <f>IFERROR(VLOOKUP($B592,APガラス性能一覧!$A$2:$M$6097,5,0),"")</f>
        <v/>
      </c>
      <c r="G592" s="68" t="str">
        <f>IFERROR(VLOOKUP($B592,APガラス性能一覧!$A$2:$M$6097,6,0),"")</f>
        <v/>
      </c>
      <c r="H592" s="68" t="str">
        <f>IFERROR(VLOOKUP($B592,APガラス性能一覧!$A$2:$M$6097,7,0),"")</f>
        <v/>
      </c>
      <c r="I592" s="68" t="str">
        <f>IFERROR(VLOOKUP($B592,APガラス性能一覧!$A$2:$M$6097,8,0),"")</f>
        <v/>
      </c>
      <c r="J592" s="68" t="str">
        <f>IFERROR(VLOOKUP($B592,APガラス性能一覧!$A$2:$M$6097,9,0),"")</f>
        <v/>
      </c>
      <c r="K592" s="68" t="str">
        <f>IFERROR(VLOOKUP($B592,APガラス性能一覧!$A$2:$M$6097,10,0),"")</f>
        <v/>
      </c>
      <c r="L592" s="68" t="str">
        <f>IFERROR(VLOOKUP($B592,APガラス性能一覧!$A$2:$M$6097,11,0),"")</f>
        <v/>
      </c>
      <c r="M592" s="68" t="str">
        <f>IFERROR(VLOOKUP($B592,APガラス性能一覧!$A$2:$M$6097,12,0),"")</f>
        <v/>
      </c>
      <c r="N592" s="68" t="str">
        <f>IFERROR(VLOOKUP($B592,APガラス性能一覧!$A$2:$M$6097,13,0),"")</f>
        <v/>
      </c>
    </row>
    <row r="593" spans="2:14" x14ac:dyDescent="0.4">
      <c r="B593" s="68" t="str">
        <f>IF($D$2="","",IF($E$2=0.65,IFERROR(IF(INDEX(APガラス性能一覧!A:A,MATCH(ROW(B587),APガラス性能一覧!$O:$O,0))="","",INDEX(APガラス性能一覧!A:A,MATCH(ROW(B587),APガラス性能一覧!$O:$O,0))),""),IFERROR(IF(INDEX(APガラス性能一覧!A:A,MATCH(ROW(B587),APガラス性能一覧!$N:$N,0))="","",INDEX(APガラス性能一覧!A:A,MATCH(ROW(B587),APガラス性能一覧!$N:$N,0))),"")))</f>
        <v/>
      </c>
      <c r="C593" s="68" t="str">
        <f>IFERROR(VLOOKUP($B593,APガラス性能一覧!$A$2:$M$6097,2,0),"")</f>
        <v/>
      </c>
      <c r="D593" s="68" t="str">
        <f>IFERROR(VLOOKUP($B593,APガラス性能一覧!$A$2:$M$6097,3,0),"")</f>
        <v/>
      </c>
      <c r="E593" s="68" t="str">
        <f>IFERROR(VLOOKUP($B593,APガラス性能一覧!$A$2:$M$6097,4,0),"")</f>
        <v/>
      </c>
      <c r="F593" s="68" t="str">
        <f>IFERROR(VLOOKUP($B593,APガラス性能一覧!$A$2:$M$6097,5,0),"")</f>
        <v/>
      </c>
      <c r="G593" s="68" t="str">
        <f>IFERROR(VLOOKUP($B593,APガラス性能一覧!$A$2:$M$6097,6,0),"")</f>
        <v/>
      </c>
      <c r="H593" s="68" t="str">
        <f>IFERROR(VLOOKUP($B593,APガラス性能一覧!$A$2:$M$6097,7,0),"")</f>
        <v/>
      </c>
      <c r="I593" s="68" t="str">
        <f>IFERROR(VLOOKUP($B593,APガラス性能一覧!$A$2:$M$6097,8,0),"")</f>
        <v/>
      </c>
      <c r="J593" s="68" t="str">
        <f>IFERROR(VLOOKUP($B593,APガラス性能一覧!$A$2:$M$6097,9,0),"")</f>
        <v/>
      </c>
      <c r="K593" s="68" t="str">
        <f>IFERROR(VLOOKUP($B593,APガラス性能一覧!$A$2:$M$6097,10,0),"")</f>
        <v/>
      </c>
      <c r="L593" s="68" t="str">
        <f>IFERROR(VLOOKUP($B593,APガラス性能一覧!$A$2:$M$6097,11,0),"")</f>
        <v/>
      </c>
      <c r="M593" s="68" t="str">
        <f>IFERROR(VLOOKUP($B593,APガラス性能一覧!$A$2:$M$6097,12,0),"")</f>
        <v/>
      </c>
      <c r="N593" s="68" t="str">
        <f>IFERROR(VLOOKUP($B593,APガラス性能一覧!$A$2:$M$6097,13,0),"")</f>
        <v/>
      </c>
    </row>
    <row r="594" spans="2:14" x14ac:dyDescent="0.4">
      <c r="B594" s="68" t="str">
        <f>IF($D$2="","",IF($E$2=0.65,IFERROR(IF(INDEX(APガラス性能一覧!A:A,MATCH(ROW(B588),APガラス性能一覧!$O:$O,0))="","",INDEX(APガラス性能一覧!A:A,MATCH(ROW(B588),APガラス性能一覧!$O:$O,0))),""),IFERROR(IF(INDEX(APガラス性能一覧!A:A,MATCH(ROW(B588),APガラス性能一覧!$N:$N,0))="","",INDEX(APガラス性能一覧!A:A,MATCH(ROW(B588),APガラス性能一覧!$N:$N,0))),"")))</f>
        <v/>
      </c>
      <c r="C594" s="68" t="str">
        <f>IFERROR(VLOOKUP($B594,APガラス性能一覧!$A$2:$M$6097,2,0),"")</f>
        <v/>
      </c>
      <c r="D594" s="68" t="str">
        <f>IFERROR(VLOOKUP($B594,APガラス性能一覧!$A$2:$M$6097,3,0),"")</f>
        <v/>
      </c>
      <c r="E594" s="68" t="str">
        <f>IFERROR(VLOOKUP($B594,APガラス性能一覧!$A$2:$M$6097,4,0),"")</f>
        <v/>
      </c>
      <c r="F594" s="68" t="str">
        <f>IFERROR(VLOOKUP($B594,APガラス性能一覧!$A$2:$M$6097,5,0),"")</f>
        <v/>
      </c>
      <c r="G594" s="68" t="str">
        <f>IFERROR(VLOOKUP($B594,APガラス性能一覧!$A$2:$M$6097,6,0),"")</f>
        <v/>
      </c>
      <c r="H594" s="68" t="str">
        <f>IFERROR(VLOOKUP($B594,APガラス性能一覧!$A$2:$M$6097,7,0),"")</f>
        <v/>
      </c>
      <c r="I594" s="68" t="str">
        <f>IFERROR(VLOOKUP($B594,APガラス性能一覧!$A$2:$M$6097,8,0),"")</f>
        <v/>
      </c>
      <c r="J594" s="68" t="str">
        <f>IFERROR(VLOOKUP($B594,APガラス性能一覧!$A$2:$M$6097,9,0),"")</f>
        <v/>
      </c>
      <c r="K594" s="68" t="str">
        <f>IFERROR(VLOOKUP($B594,APガラス性能一覧!$A$2:$M$6097,10,0),"")</f>
        <v/>
      </c>
      <c r="L594" s="68" t="str">
        <f>IFERROR(VLOOKUP($B594,APガラス性能一覧!$A$2:$M$6097,11,0),"")</f>
        <v/>
      </c>
      <c r="M594" s="68" t="str">
        <f>IFERROR(VLOOKUP($B594,APガラス性能一覧!$A$2:$M$6097,12,0),"")</f>
        <v/>
      </c>
      <c r="N594" s="68" t="str">
        <f>IFERROR(VLOOKUP($B594,APガラス性能一覧!$A$2:$M$6097,13,0),"")</f>
        <v/>
      </c>
    </row>
    <row r="595" spans="2:14" x14ac:dyDescent="0.4">
      <c r="B595" s="68" t="str">
        <f>IF($D$2="","",IF($E$2=0.65,IFERROR(IF(INDEX(APガラス性能一覧!A:A,MATCH(ROW(B589),APガラス性能一覧!$O:$O,0))="","",INDEX(APガラス性能一覧!A:A,MATCH(ROW(B589),APガラス性能一覧!$O:$O,0))),""),IFERROR(IF(INDEX(APガラス性能一覧!A:A,MATCH(ROW(B589),APガラス性能一覧!$N:$N,0))="","",INDEX(APガラス性能一覧!A:A,MATCH(ROW(B589),APガラス性能一覧!$N:$N,0))),"")))</f>
        <v/>
      </c>
      <c r="C595" s="68" t="str">
        <f>IFERROR(VLOOKUP($B595,APガラス性能一覧!$A$2:$M$6097,2,0),"")</f>
        <v/>
      </c>
      <c r="D595" s="68" t="str">
        <f>IFERROR(VLOOKUP($B595,APガラス性能一覧!$A$2:$M$6097,3,0),"")</f>
        <v/>
      </c>
      <c r="E595" s="68" t="str">
        <f>IFERROR(VLOOKUP($B595,APガラス性能一覧!$A$2:$M$6097,4,0),"")</f>
        <v/>
      </c>
      <c r="F595" s="68" t="str">
        <f>IFERROR(VLOOKUP($B595,APガラス性能一覧!$A$2:$M$6097,5,0),"")</f>
        <v/>
      </c>
      <c r="G595" s="68" t="str">
        <f>IFERROR(VLOOKUP($B595,APガラス性能一覧!$A$2:$M$6097,6,0),"")</f>
        <v/>
      </c>
      <c r="H595" s="68" t="str">
        <f>IFERROR(VLOOKUP($B595,APガラス性能一覧!$A$2:$M$6097,7,0),"")</f>
        <v/>
      </c>
      <c r="I595" s="68" t="str">
        <f>IFERROR(VLOOKUP($B595,APガラス性能一覧!$A$2:$M$6097,8,0),"")</f>
        <v/>
      </c>
      <c r="J595" s="68" t="str">
        <f>IFERROR(VLOOKUP($B595,APガラス性能一覧!$A$2:$M$6097,9,0),"")</f>
        <v/>
      </c>
      <c r="K595" s="68" t="str">
        <f>IFERROR(VLOOKUP($B595,APガラス性能一覧!$A$2:$M$6097,10,0),"")</f>
        <v/>
      </c>
      <c r="L595" s="68" t="str">
        <f>IFERROR(VLOOKUP($B595,APガラス性能一覧!$A$2:$M$6097,11,0),"")</f>
        <v/>
      </c>
      <c r="M595" s="68" t="str">
        <f>IFERROR(VLOOKUP($B595,APガラス性能一覧!$A$2:$M$6097,12,0),"")</f>
        <v/>
      </c>
      <c r="N595" s="68" t="str">
        <f>IFERROR(VLOOKUP($B595,APガラス性能一覧!$A$2:$M$6097,13,0),"")</f>
        <v/>
      </c>
    </row>
    <row r="596" spans="2:14" x14ac:dyDescent="0.4">
      <c r="B596" s="68" t="str">
        <f>IF($D$2="","",IF($E$2=0.65,IFERROR(IF(INDEX(APガラス性能一覧!A:A,MATCH(ROW(B590),APガラス性能一覧!$O:$O,0))="","",INDEX(APガラス性能一覧!A:A,MATCH(ROW(B590),APガラス性能一覧!$O:$O,0))),""),IFERROR(IF(INDEX(APガラス性能一覧!A:A,MATCH(ROW(B590),APガラス性能一覧!$N:$N,0))="","",INDEX(APガラス性能一覧!A:A,MATCH(ROW(B590),APガラス性能一覧!$N:$N,0))),"")))</f>
        <v/>
      </c>
      <c r="C596" s="68" t="str">
        <f>IFERROR(VLOOKUP($B596,APガラス性能一覧!$A$2:$M$6097,2,0),"")</f>
        <v/>
      </c>
      <c r="D596" s="68" t="str">
        <f>IFERROR(VLOOKUP($B596,APガラス性能一覧!$A$2:$M$6097,3,0),"")</f>
        <v/>
      </c>
      <c r="E596" s="68" t="str">
        <f>IFERROR(VLOOKUP($B596,APガラス性能一覧!$A$2:$M$6097,4,0),"")</f>
        <v/>
      </c>
      <c r="F596" s="68" t="str">
        <f>IFERROR(VLOOKUP($B596,APガラス性能一覧!$A$2:$M$6097,5,0),"")</f>
        <v/>
      </c>
      <c r="G596" s="68" t="str">
        <f>IFERROR(VLOOKUP($B596,APガラス性能一覧!$A$2:$M$6097,6,0),"")</f>
        <v/>
      </c>
      <c r="H596" s="68" t="str">
        <f>IFERROR(VLOOKUP($B596,APガラス性能一覧!$A$2:$M$6097,7,0),"")</f>
        <v/>
      </c>
      <c r="I596" s="68" t="str">
        <f>IFERROR(VLOOKUP($B596,APガラス性能一覧!$A$2:$M$6097,8,0),"")</f>
        <v/>
      </c>
      <c r="J596" s="68" t="str">
        <f>IFERROR(VLOOKUP($B596,APガラス性能一覧!$A$2:$M$6097,9,0),"")</f>
        <v/>
      </c>
      <c r="K596" s="68" t="str">
        <f>IFERROR(VLOOKUP($B596,APガラス性能一覧!$A$2:$M$6097,10,0),"")</f>
        <v/>
      </c>
      <c r="L596" s="68" t="str">
        <f>IFERROR(VLOOKUP($B596,APガラス性能一覧!$A$2:$M$6097,11,0),"")</f>
        <v/>
      </c>
      <c r="M596" s="68" t="str">
        <f>IFERROR(VLOOKUP($B596,APガラス性能一覧!$A$2:$M$6097,12,0),"")</f>
        <v/>
      </c>
      <c r="N596" s="68" t="str">
        <f>IFERROR(VLOOKUP($B596,APガラス性能一覧!$A$2:$M$6097,13,0),"")</f>
        <v/>
      </c>
    </row>
    <row r="597" spans="2:14" x14ac:dyDescent="0.4">
      <c r="B597" s="68" t="str">
        <f>IF($D$2="","",IF($E$2=0.65,IFERROR(IF(INDEX(APガラス性能一覧!A:A,MATCH(ROW(B591),APガラス性能一覧!$O:$O,0))="","",INDEX(APガラス性能一覧!A:A,MATCH(ROW(B591),APガラス性能一覧!$O:$O,0))),""),IFERROR(IF(INDEX(APガラス性能一覧!A:A,MATCH(ROW(B591),APガラス性能一覧!$N:$N,0))="","",INDEX(APガラス性能一覧!A:A,MATCH(ROW(B591),APガラス性能一覧!$N:$N,0))),"")))</f>
        <v/>
      </c>
      <c r="C597" s="68" t="str">
        <f>IFERROR(VLOOKUP($B597,APガラス性能一覧!$A$2:$M$6097,2,0),"")</f>
        <v/>
      </c>
      <c r="D597" s="68" t="str">
        <f>IFERROR(VLOOKUP($B597,APガラス性能一覧!$A$2:$M$6097,3,0),"")</f>
        <v/>
      </c>
      <c r="E597" s="68" t="str">
        <f>IFERROR(VLOOKUP($B597,APガラス性能一覧!$A$2:$M$6097,4,0),"")</f>
        <v/>
      </c>
      <c r="F597" s="68" t="str">
        <f>IFERROR(VLOOKUP($B597,APガラス性能一覧!$A$2:$M$6097,5,0),"")</f>
        <v/>
      </c>
      <c r="G597" s="68" t="str">
        <f>IFERROR(VLOOKUP($B597,APガラス性能一覧!$A$2:$M$6097,6,0),"")</f>
        <v/>
      </c>
      <c r="H597" s="68" t="str">
        <f>IFERROR(VLOOKUP($B597,APガラス性能一覧!$A$2:$M$6097,7,0),"")</f>
        <v/>
      </c>
      <c r="I597" s="68" t="str">
        <f>IFERROR(VLOOKUP($B597,APガラス性能一覧!$A$2:$M$6097,8,0),"")</f>
        <v/>
      </c>
      <c r="J597" s="68" t="str">
        <f>IFERROR(VLOOKUP($B597,APガラス性能一覧!$A$2:$M$6097,9,0),"")</f>
        <v/>
      </c>
      <c r="K597" s="68" t="str">
        <f>IFERROR(VLOOKUP($B597,APガラス性能一覧!$A$2:$M$6097,10,0),"")</f>
        <v/>
      </c>
      <c r="L597" s="68" t="str">
        <f>IFERROR(VLOOKUP($B597,APガラス性能一覧!$A$2:$M$6097,11,0),"")</f>
        <v/>
      </c>
      <c r="M597" s="68" t="str">
        <f>IFERROR(VLOOKUP($B597,APガラス性能一覧!$A$2:$M$6097,12,0),"")</f>
        <v/>
      </c>
      <c r="N597" s="68" t="str">
        <f>IFERROR(VLOOKUP($B597,APガラス性能一覧!$A$2:$M$6097,13,0),"")</f>
        <v/>
      </c>
    </row>
    <row r="598" spans="2:14" x14ac:dyDescent="0.4">
      <c r="B598" s="68" t="str">
        <f>IF($D$2="","",IF($E$2=0.65,IFERROR(IF(INDEX(APガラス性能一覧!A:A,MATCH(ROW(B592),APガラス性能一覧!$O:$O,0))="","",INDEX(APガラス性能一覧!A:A,MATCH(ROW(B592),APガラス性能一覧!$O:$O,0))),""),IFERROR(IF(INDEX(APガラス性能一覧!A:A,MATCH(ROW(B592),APガラス性能一覧!$N:$N,0))="","",INDEX(APガラス性能一覧!A:A,MATCH(ROW(B592),APガラス性能一覧!$N:$N,0))),"")))</f>
        <v/>
      </c>
      <c r="C598" s="68" t="str">
        <f>IFERROR(VLOOKUP($B598,APガラス性能一覧!$A$2:$M$6097,2,0),"")</f>
        <v/>
      </c>
      <c r="D598" s="68" t="str">
        <f>IFERROR(VLOOKUP($B598,APガラス性能一覧!$A$2:$M$6097,3,0),"")</f>
        <v/>
      </c>
      <c r="E598" s="68" t="str">
        <f>IFERROR(VLOOKUP($B598,APガラス性能一覧!$A$2:$M$6097,4,0),"")</f>
        <v/>
      </c>
      <c r="F598" s="68" t="str">
        <f>IFERROR(VLOOKUP($B598,APガラス性能一覧!$A$2:$M$6097,5,0),"")</f>
        <v/>
      </c>
      <c r="G598" s="68" t="str">
        <f>IFERROR(VLOOKUP($B598,APガラス性能一覧!$A$2:$M$6097,6,0),"")</f>
        <v/>
      </c>
      <c r="H598" s="68" t="str">
        <f>IFERROR(VLOOKUP($B598,APガラス性能一覧!$A$2:$M$6097,7,0),"")</f>
        <v/>
      </c>
      <c r="I598" s="68" t="str">
        <f>IFERROR(VLOOKUP($B598,APガラス性能一覧!$A$2:$M$6097,8,0),"")</f>
        <v/>
      </c>
      <c r="J598" s="68" t="str">
        <f>IFERROR(VLOOKUP($B598,APガラス性能一覧!$A$2:$M$6097,9,0),"")</f>
        <v/>
      </c>
      <c r="K598" s="68" t="str">
        <f>IFERROR(VLOOKUP($B598,APガラス性能一覧!$A$2:$M$6097,10,0),"")</f>
        <v/>
      </c>
      <c r="L598" s="68" t="str">
        <f>IFERROR(VLOOKUP($B598,APガラス性能一覧!$A$2:$M$6097,11,0),"")</f>
        <v/>
      </c>
      <c r="M598" s="68" t="str">
        <f>IFERROR(VLOOKUP($B598,APガラス性能一覧!$A$2:$M$6097,12,0),"")</f>
        <v/>
      </c>
      <c r="N598" s="68" t="str">
        <f>IFERROR(VLOOKUP($B598,APガラス性能一覧!$A$2:$M$6097,13,0),"")</f>
        <v/>
      </c>
    </row>
    <row r="599" spans="2:14" x14ac:dyDescent="0.4">
      <c r="B599" s="68" t="str">
        <f>IF($D$2="","",IF($E$2=0.65,IFERROR(IF(INDEX(APガラス性能一覧!A:A,MATCH(ROW(B593),APガラス性能一覧!$O:$O,0))="","",INDEX(APガラス性能一覧!A:A,MATCH(ROW(B593),APガラス性能一覧!$O:$O,0))),""),IFERROR(IF(INDEX(APガラス性能一覧!A:A,MATCH(ROW(B593),APガラス性能一覧!$N:$N,0))="","",INDEX(APガラス性能一覧!A:A,MATCH(ROW(B593),APガラス性能一覧!$N:$N,0))),"")))</f>
        <v/>
      </c>
      <c r="C599" s="68" t="str">
        <f>IFERROR(VLOOKUP($B599,APガラス性能一覧!$A$2:$M$6097,2,0),"")</f>
        <v/>
      </c>
      <c r="D599" s="68" t="str">
        <f>IFERROR(VLOOKUP($B599,APガラス性能一覧!$A$2:$M$6097,3,0),"")</f>
        <v/>
      </c>
      <c r="E599" s="68" t="str">
        <f>IFERROR(VLOOKUP($B599,APガラス性能一覧!$A$2:$M$6097,4,0),"")</f>
        <v/>
      </c>
      <c r="F599" s="68" t="str">
        <f>IFERROR(VLOOKUP($B599,APガラス性能一覧!$A$2:$M$6097,5,0),"")</f>
        <v/>
      </c>
      <c r="G599" s="68" t="str">
        <f>IFERROR(VLOOKUP($B599,APガラス性能一覧!$A$2:$M$6097,6,0),"")</f>
        <v/>
      </c>
      <c r="H599" s="68" t="str">
        <f>IFERROR(VLOOKUP($B599,APガラス性能一覧!$A$2:$M$6097,7,0),"")</f>
        <v/>
      </c>
      <c r="I599" s="68" t="str">
        <f>IFERROR(VLOOKUP($B599,APガラス性能一覧!$A$2:$M$6097,8,0),"")</f>
        <v/>
      </c>
      <c r="J599" s="68" t="str">
        <f>IFERROR(VLOOKUP($B599,APガラス性能一覧!$A$2:$M$6097,9,0),"")</f>
        <v/>
      </c>
      <c r="K599" s="68" t="str">
        <f>IFERROR(VLOOKUP($B599,APガラス性能一覧!$A$2:$M$6097,10,0),"")</f>
        <v/>
      </c>
      <c r="L599" s="68" t="str">
        <f>IFERROR(VLOOKUP($B599,APガラス性能一覧!$A$2:$M$6097,11,0),"")</f>
        <v/>
      </c>
      <c r="M599" s="68" t="str">
        <f>IFERROR(VLOOKUP($B599,APガラス性能一覧!$A$2:$M$6097,12,0),"")</f>
        <v/>
      </c>
      <c r="N599" s="68" t="str">
        <f>IFERROR(VLOOKUP($B599,APガラス性能一覧!$A$2:$M$6097,13,0),"")</f>
        <v/>
      </c>
    </row>
    <row r="600" spans="2:14" x14ac:dyDescent="0.4">
      <c r="B600" s="68" t="str">
        <f>IF($D$2="","",IF($E$2=0.65,IFERROR(IF(INDEX(APガラス性能一覧!A:A,MATCH(ROW(B594),APガラス性能一覧!$O:$O,0))="","",INDEX(APガラス性能一覧!A:A,MATCH(ROW(B594),APガラス性能一覧!$O:$O,0))),""),IFERROR(IF(INDEX(APガラス性能一覧!A:A,MATCH(ROW(B594),APガラス性能一覧!$N:$N,0))="","",INDEX(APガラス性能一覧!A:A,MATCH(ROW(B594),APガラス性能一覧!$N:$N,0))),"")))</f>
        <v/>
      </c>
      <c r="C600" s="68" t="str">
        <f>IFERROR(VLOOKUP($B600,APガラス性能一覧!$A$2:$M$6097,2,0),"")</f>
        <v/>
      </c>
      <c r="D600" s="68" t="str">
        <f>IFERROR(VLOOKUP($B600,APガラス性能一覧!$A$2:$M$6097,3,0),"")</f>
        <v/>
      </c>
      <c r="E600" s="68" t="str">
        <f>IFERROR(VLOOKUP($B600,APガラス性能一覧!$A$2:$M$6097,4,0),"")</f>
        <v/>
      </c>
      <c r="F600" s="68" t="str">
        <f>IFERROR(VLOOKUP($B600,APガラス性能一覧!$A$2:$M$6097,5,0),"")</f>
        <v/>
      </c>
      <c r="G600" s="68" t="str">
        <f>IFERROR(VLOOKUP($B600,APガラス性能一覧!$A$2:$M$6097,6,0),"")</f>
        <v/>
      </c>
      <c r="H600" s="68" t="str">
        <f>IFERROR(VLOOKUP($B600,APガラス性能一覧!$A$2:$M$6097,7,0),"")</f>
        <v/>
      </c>
      <c r="I600" s="68" t="str">
        <f>IFERROR(VLOOKUP($B600,APガラス性能一覧!$A$2:$M$6097,8,0),"")</f>
        <v/>
      </c>
      <c r="J600" s="68" t="str">
        <f>IFERROR(VLOOKUP($B600,APガラス性能一覧!$A$2:$M$6097,9,0),"")</f>
        <v/>
      </c>
      <c r="K600" s="68" t="str">
        <f>IFERROR(VLOOKUP($B600,APガラス性能一覧!$A$2:$M$6097,10,0),"")</f>
        <v/>
      </c>
      <c r="L600" s="68" t="str">
        <f>IFERROR(VLOOKUP($B600,APガラス性能一覧!$A$2:$M$6097,11,0),"")</f>
        <v/>
      </c>
      <c r="M600" s="68" t="str">
        <f>IFERROR(VLOOKUP($B600,APガラス性能一覧!$A$2:$M$6097,12,0),"")</f>
        <v/>
      </c>
      <c r="N600" s="68" t="str">
        <f>IFERROR(VLOOKUP($B600,APガラス性能一覧!$A$2:$M$6097,13,0),"")</f>
        <v/>
      </c>
    </row>
    <row r="601" spans="2:14" x14ac:dyDescent="0.4">
      <c r="B601" s="68" t="str">
        <f>IF($D$2="","",IF($E$2=0.65,IFERROR(IF(INDEX(APガラス性能一覧!A:A,MATCH(ROW(B595),APガラス性能一覧!$O:$O,0))="","",INDEX(APガラス性能一覧!A:A,MATCH(ROW(B595),APガラス性能一覧!$O:$O,0))),""),IFERROR(IF(INDEX(APガラス性能一覧!A:A,MATCH(ROW(B595),APガラス性能一覧!$N:$N,0))="","",INDEX(APガラス性能一覧!A:A,MATCH(ROW(B595),APガラス性能一覧!$N:$N,0))),"")))</f>
        <v/>
      </c>
      <c r="C601" s="68" t="str">
        <f>IFERROR(VLOOKUP($B601,APガラス性能一覧!$A$2:$M$6097,2,0),"")</f>
        <v/>
      </c>
      <c r="D601" s="68" t="str">
        <f>IFERROR(VLOOKUP($B601,APガラス性能一覧!$A$2:$M$6097,3,0),"")</f>
        <v/>
      </c>
      <c r="E601" s="68" t="str">
        <f>IFERROR(VLOOKUP($B601,APガラス性能一覧!$A$2:$M$6097,4,0),"")</f>
        <v/>
      </c>
      <c r="F601" s="68" t="str">
        <f>IFERROR(VLOOKUP($B601,APガラス性能一覧!$A$2:$M$6097,5,0),"")</f>
        <v/>
      </c>
      <c r="G601" s="68" t="str">
        <f>IFERROR(VLOOKUP($B601,APガラス性能一覧!$A$2:$M$6097,6,0),"")</f>
        <v/>
      </c>
      <c r="H601" s="68" t="str">
        <f>IFERROR(VLOOKUP($B601,APガラス性能一覧!$A$2:$M$6097,7,0),"")</f>
        <v/>
      </c>
      <c r="I601" s="68" t="str">
        <f>IFERROR(VLOOKUP($B601,APガラス性能一覧!$A$2:$M$6097,8,0),"")</f>
        <v/>
      </c>
      <c r="J601" s="68" t="str">
        <f>IFERROR(VLOOKUP($B601,APガラス性能一覧!$A$2:$M$6097,9,0),"")</f>
        <v/>
      </c>
      <c r="K601" s="68" t="str">
        <f>IFERROR(VLOOKUP($B601,APガラス性能一覧!$A$2:$M$6097,10,0),"")</f>
        <v/>
      </c>
      <c r="L601" s="68" t="str">
        <f>IFERROR(VLOOKUP($B601,APガラス性能一覧!$A$2:$M$6097,11,0),"")</f>
        <v/>
      </c>
      <c r="M601" s="68" t="str">
        <f>IFERROR(VLOOKUP($B601,APガラス性能一覧!$A$2:$M$6097,12,0),"")</f>
        <v/>
      </c>
      <c r="N601" s="68" t="str">
        <f>IFERROR(VLOOKUP($B601,APガラス性能一覧!$A$2:$M$6097,13,0),"")</f>
        <v/>
      </c>
    </row>
    <row r="602" spans="2:14" x14ac:dyDescent="0.4">
      <c r="B602" s="68" t="str">
        <f>IF($D$2="","",IF($E$2=0.65,IFERROR(IF(INDEX(APガラス性能一覧!A:A,MATCH(ROW(B596),APガラス性能一覧!$O:$O,0))="","",INDEX(APガラス性能一覧!A:A,MATCH(ROW(B596),APガラス性能一覧!$O:$O,0))),""),IFERROR(IF(INDEX(APガラス性能一覧!A:A,MATCH(ROW(B596),APガラス性能一覧!$N:$N,0))="","",INDEX(APガラス性能一覧!A:A,MATCH(ROW(B596),APガラス性能一覧!$N:$N,0))),"")))</f>
        <v/>
      </c>
      <c r="C602" s="68" t="str">
        <f>IFERROR(VLOOKUP($B602,APガラス性能一覧!$A$2:$M$6097,2,0),"")</f>
        <v/>
      </c>
      <c r="D602" s="68" t="str">
        <f>IFERROR(VLOOKUP($B602,APガラス性能一覧!$A$2:$M$6097,3,0),"")</f>
        <v/>
      </c>
      <c r="E602" s="68" t="str">
        <f>IFERROR(VLOOKUP($B602,APガラス性能一覧!$A$2:$M$6097,4,0),"")</f>
        <v/>
      </c>
      <c r="F602" s="68" t="str">
        <f>IFERROR(VLOOKUP($B602,APガラス性能一覧!$A$2:$M$6097,5,0),"")</f>
        <v/>
      </c>
      <c r="G602" s="68" t="str">
        <f>IFERROR(VLOOKUP($B602,APガラス性能一覧!$A$2:$M$6097,6,0),"")</f>
        <v/>
      </c>
      <c r="H602" s="68" t="str">
        <f>IFERROR(VLOOKUP($B602,APガラス性能一覧!$A$2:$M$6097,7,0),"")</f>
        <v/>
      </c>
      <c r="I602" s="68" t="str">
        <f>IFERROR(VLOOKUP($B602,APガラス性能一覧!$A$2:$M$6097,8,0),"")</f>
        <v/>
      </c>
      <c r="J602" s="68" t="str">
        <f>IFERROR(VLOOKUP($B602,APガラス性能一覧!$A$2:$M$6097,9,0),"")</f>
        <v/>
      </c>
      <c r="K602" s="68" t="str">
        <f>IFERROR(VLOOKUP($B602,APガラス性能一覧!$A$2:$M$6097,10,0),"")</f>
        <v/>
      </c>
      <c r="L602" s="68" t="str">
        <f>IFERROR(VLOOKUP($B602,APガラス性能一覧!$A$2:$M$6097,11,0),"")</f>
        <v/>
      </c>
      <c r="M602" s="68" t="str">
        <f>IFERROR(VLOOKUP($B602,APガラス性能一覧!$A$2:$M$6097,12,0),"")</f>
        <v/>
      </c>
      <c r="N602" s="68" t="str">
        <f>IFERROR(VLOOKUP($B602,APガラス性能一覧!$A$2:$M$6097,13,0),"")</f>
        <v/>
      </c>
    </row>
    <row r="603" spans="2:14" x14ac:dyDescent="0.4">
      <c r="B603" s="68" t="str">
        <f>IF($D$2="","",IF($E$2=0.65,IFERROR(IF(INDEX(APガラス性能一覧!A:A,MATCH(ROW(B597),APガラス性能一覧!$O:$O,0))="","",INDEX(APガラス性能一覧!A:A,MATCH(ROW(B597),APガラス性能一覧!$O:$O,0))),""),IFERROR(IF(INDEX(APガラス性能一覧!A:A,MATCH(ROW(B597),APガラス性能一覧!$N:$N,0))="","",INDEX(APガラス性能一覧!A:A,MATCH(ROW(B597),APガラス性能一覧!$N:$N,0))),"")))</f>
        <v/>
      </c>
      <c r="C603" s="68" t="str">
        <f>IFERROR(VLOOKUP($B603,APガラス性能一覧!$A$2:$M$6097,2,0),"")</f>
        <v/>
      </c>
      <c r="D603" s="68" t="str">
        <f>IFERROR(VLOOKUP($B603,APガラス性能一覧!$A$2:$M$6097,3,0),"")</f>
        <v/>
      </c>
      <c r="E603" s="68" t="str">
        <f>IFERROR(VLOOKUP($B603,APガラス性能一覧!$A$2:$M$6097,4,0),"")</f>
        <v/>
      </c>
      <c r="F603" s="68" t="str">
        <f>IFERROR(VLOOKUP($B603,APガラス性能一覧!$A$2:$M$6097,5,0),"")</f>
        <v/>
      </c>
      <c r="G603" s="68" t="str">
        <f>IFERROR(VLOOKUP($B603,APガラス性能一覧!$A$2:$M$6097,6,0),"")</f>
        <v/>
      </c>
      <c r="H603" s="68" t="str">
        <f>IFERROR(VLOOKUP($B603,APガラス性能一覧!$A$2:$M$6097,7,0),"")</f>
        <v/>
      </c>
      <c r="I603" s="68" t="str">
        <f>IFERROR(VLOOKUP($B603,APガラス性能一覧!$A$2:$M$6097,8,0),"")</f>
        <v/>
      </c>
      <c r="J603" s="68" t="str">
        <f>IFERROR(VLOOKUP($B603,APガラス性能一覧!$A$2:$M$6097,9,0),"")</f>
        <v/>
      </c>
      <c r="K603" s="68" t="str">
        <f>IFERROR(VLOOKUP($B603,APガラス性能一覧!$A$2:$M$6097,10,0),"")</f>
        <v/>
      </c>
      <c r="L603" s="68" t="str">
        <f>IFERROR(VLOOKUP($B603,APガラス性能一覧!$A$2:$M$6097,11,0),"")</f>
        <v/>
      </c>
      <c r="M603" s="68" t="str">
        <f>IFERROR(VLOOKUP($B603,APガラス性能一覧!$A$2:$M$6097,12,0),"")</f>
        <v/>
      </c>
      <c r="N603" s="68" t="str">
        <f>IFERROR(VLOOKUP($B603,APガラス性能一覧!$A$2:$M$6097,13,0),"")</f>
        <v/>
      </c>
    </row>
    <row r="604" spans="2:14" x14ac:dyDescent="0.4">
      <c r="B604" s="68" t="str">
        <f>IF($D$2="","",IF($E$2=0.65,IFERROR(IF(INDEX(APガラス性能一覧!A:A,MATCH(ROW(B598),APガラス性能一覧!$O:$O,0))="","",INDEX(APガラス性能一覧!A:A,MATCH(ROW(B598),APガラス性能一覧!$O:$O,0))),""),IFERROR(IF(INDEX(APガラス性能一覧!A:A,MATCH(ROW(B598),APガラス性能一覧!$N:$N,0))="","",INDEX(APガラス性能一覧!A:A,MATCH(ROW(B598),APガラス性能一覧!$N:$N,0))),"")))</f>
        <v/>
      </c>
      <c r="C604" s="68" t="str">
        <f>IFERROR(VLOOKUP($B604,APガラス性能一覧!$A$2:$M$6097,2,0),"")</f>
        <v/>
      </c>
      <c r="D604" s="68" t="str">
        <f>IFERROR(VLOOKUP($B604,APガラス性能一覧!$A$2:$M$6097,3,0),"")</f>
        <v/>
      </c>
      <c r="E604" s="68" t="str">
        <f>IFERROR(VLOOKUP($B604,APガラス性能一覧!$A$2:$M$6097,4,0),"")</f>
        <v/>
      </c>
      <c r="F604" s="68" t="str">
        <f>IFERROR(VLOOKUP($B604,APガラス性能一覧!$A$2:$M$6097,5,0),"")</f>
        <v/>
      </c>
      <c r="G604" s="68" t="str">
        <f>IFERROR(VLOOKUP($B604,APガラス性能一覧!$A$2:$M$6097,6,0),"")</f>
        <v/>
      </c>
      <c r="H604" s="68" t="str">
        <f>IFERROR(VLOOKUP($B604,APガラス性能一覧!$A$2:$M$6097,7,0),"")</f>
        <v/>
      </c>
      <c r="I604" s="68" t="str">
        <f>IFERROR(VLOOKUP($B604,APガラス性能一覧!$A$2:$M$6097,8,0),"")</f>
        <v/>
      </c>
      <c r="J604" s="68" t="str">
        <f>IFERROR(VLOOKUP($B604,APガラス性能一覧!$A$2:$M$6097,9,0),"")</f>
        <v/>
      </c>
      <c r="K604" s="68" t="str">
        <f>IFERROR(VLOOKUP($B604,APガラス性能一覧!$A$2:$M$6097,10,0),"")</f>
        <v/>
      </c>
      <c r="L604" s="68" t="str">
        <f>IFERROR(VLOOKUP($B604,APガラス性能一覧!$A$2:$M$6097,11,0),"")</f>
        <v/>
      </c>
      <c r="M604" s="68" t="str">
        <f>IFERROR(VLOOKUP($B604,APガラス性能一覧!$A$2:$M$6097,12,0),"")</f>
        <v/>
      </c>
      <c r="N604" s="68" t="str">
        <f>IFERROR(VLOOKUP($B604,APガラス性能一覧!$A$2:$M$6097,13,0),"")</f>
        <v/>
      </c>
    </row>
    <row r="605" spans="2:14" x14ac:dyDescent="0.4">
      <c r="B605" s="68" t="str">
        <f>IF($D$2="","",IF($E$2=0.65,IFERROR(IF(INDEX(APガラス性能一覧!A:A,MATCH(ROW(B599),APガラス性能一覧!$O:$O,0))="","",INDEX(APガラス性能一覧!A:A,MATCH(ROW(B599),APガラス性能一覧!$O:$O,0))),""),IFERROR(IF(INDEX(APガラス性能一覧!A:A,MATCH(ROW(B599),APガラス性能一覧!$N:$N,0))="","",INDEX(APガラス性能一覧!A:A,MATCH(ROW(B599),APガラス性能一覧!$N:$N,0))),"")))</f>
        <v/>
      </c>
      <c r="C605" s="68" t="str">
        <f>IFERROR(VLOOKUP($B605,APガラス性能一覧!$A$2:$M$6097,2,0),"")</f>
        <v/>
      </c>
      <c r="D605" s="68" t="str">
        <f>IFERROR(VLOOKUP($B605,APガラス性能一覧!$A$2:$M$6097,3,0),"")</f>
        <v/>
      </c>
      <c r="E605" s="68" t="str">
        <f>IFERROR(VLOOKUP($B605,APガラス性能一覧!$A$2:$M$6097,4,0),"")</f>
        <v/>
      </c>
      <c r="F605" s="68" t="str">
        <f>IFERROR(VLOOKUP($B605,APガラス性能一覧!$A$2:$M$6097,5,0),"")</f>
        <v/>
      </c>
      <c r="G605" s="68" t="str">
        <f>IFERROR(VLOOKUP($B605,APガラス性能一覧!$A$2:$M$6097,6,0),"")</f>
        <v/>
      </c>
      <c r="H605" s="68" t="str">
        <f>IFERROR(VLOOKUP($B605,APガラス性能一覧!$A$2:$M$6097,7,0),"")</f>
        <v/>
      </c>
      <c r="I605" s="68" t="str">
        <f>IFERROR(VLOOKUP($B605,APガラス性能一覧!$A$2:$M$6097,8,0),"")</f>
        <v/>
      </c>
      <c r="J605" s="68" t="str">
        <f>IFERROR(VLOOKUP($B605,APガラス性能一覧!$A$2:$M$6097,9,0),"")</f>
        <v/>
      </c>
      <c r="K605" s="68" t="str">
        <f>IFERROR(VLOOKUP($B605,APガラス性能一覧!$A$2:$M$6097,10,0),"")</f>
        <v/>
      </c>
      <c r="L605" s="68" t="str">
        <f>IFERROR(VLOOKUP($B605,APガラス性能一覧!$A$2:$M$6097,11,0),"")</f>
        <v/>
      </c>
      <c r="M605" s="68" t="str">
        <f>IFERROR(VLOOKUP($B605,APガラス性能一覧!$A$2:$M$6097,12,0),"")</f>
        <v/>
      </c>
      <c r="N605" s="68" t="str">
        <f>IFERROR(VLOOKUP($B605,APガラス性能一覧!$A$2:$M$6097,13,0),"")</f>
        <v/>
      </c>
    </row>
    <row r="606" spans="2:14" x14ac:dyDescent="0.4">
      <c r="B606" s="68" t="str">
        <f>IF($D$2="","",IF($E$2=0.65,IFERROR(IF(INDEX(APガラス性能一覧!A:A,MATCH(ROW(B600),APガラス性能一覧!$O:$O,0))="","",INDEX(APガラス性能一覧!A:A,MATCH(ROW(B600),APガラス性能一覧!$O:$O,0))),""),IFERROR(IF(INDEX(APガラス性能一覧!A:A,MATCH(ROW(B600),APガラス性能一覧!$N:$N,0))="","",INDEX(APガラス性能一覧!A:A,MATCH(ROW(B600),APガラス性能一覧!$N:$N,0))),"")))</f>
        <v/>
      </c>
      <c r="C606" s="68" t="str">
        <f>IFERROR(VLOOKUP($B606,APガラス性能一覧!$A$2:$M$6097,2,0),"")</f>
        <v/>
      </c>
      <c r="D606" s="68" t="str">
        <f>IFERROR(VLOOKUP($B606,APガラス性能一覧!$A$2:$M$6097,3,0),"")</f>
        <v/>
      </c>
      <c r="E606" s="68" t="str">
        <f>IFERROR(VLOOKUP($B606,APガラス性能一覧!$A$2:$M$6097,4,0),"")</f>
        <v/>
      </c>
      <c r="F606" s="68" t="str">
        <f>IFERROR(VLOOKUP($B606,APガラス性能一覧!$A$2:$M$6097,5,0),"")</f>
        <v/>
      </c>
      <c r="G606" s="68" t="str">
        <f>IFERROR(VLOOKUP($B606,APガラス性能一覧!$A$2:$M$6097,6,0),"")</f>
        <v/>
      </c>
      <c r="H606" s="68" t="str">
        <f>IFERROR(VLOOKUP($B606,APガラス性能一覧!$A$2:$M$6097,7,0),"")</f>
        <v/>
      </c>
      <c r="I606" s="68" t="str">
        <f>IFERROR(VLOOKUP($B606,APガラス性能一覧!$A$2:$M$6097,8,0),"")</f>
        <v/>
      </c>
      <c r="J606" s="68" t="str">
        <f>IFERROR(VLOOKUP($B606,APガラス性能一覧!$A$2:$M$6097,9,0),"")</f>
        <v/>
      </c>
      <c r="K606" s="68" t="str">
        <f>IFERROR(VLOOKUP($B606,APガラス性能一覧!$A$2:$M$6097,10,0),"")</f>
        <v/>
      </c>
      <c r="L606" s="68" t="str">
        <f>IFERROR(VLOOKUP($B606,APガラス性能一覧!$A$2:$M$6097,11,0),"")</f>
        <v/>
      </c>
      <c r="M606" s="68" t="str">
        <f>IFERROR(VLOOKUP($B606,APガラス性能一覧!$A$2:$M$6097,12,0),"")</f>
        <v/>
      </c>
      <c r="N606" s="68" t="str">
        <f>IFERROR(VLOOKUP($B606,APガラス性能一覧!$A$2:$M$6097,13,0),"")</f>
        <v/>
      </c>
    </row>
    <row r="607" spans="2:14" x14ac:dyDescent="0.4">
      <c r="B607" s="68" t="str">
        <f>IF($D$2="","",IF($E$2=0.65,IFERROR(IF(INDEX(APガラス性能一覧!A:A,MATCH(ROW(B601),APガラス性能一覧!$O:$O,0))="","",INDEX(APガラス性能一覧!A:A,MATCH(ROW(B601),APガラス性能一覧!$O:$O,0))),""),IFERROR(IF(INDEX(APガラス性能一覧!A:A,MATCH(ROW(B601),APガラス性能一覧!$N:$N,0))="","",INDEX(APガラス性能一覧!A:A,MATCH(ROW(B601),APガラス性能一覧!$N:$N,0))),"")))</f>
        <v/>
      </c>
      <c r="C607" s="68" t="str">
        <f>IFERROR(VLOOKUP($B607,APガラス性能一覧!$A$2:$M$6097,2,0),"")</f>
        <v/>
      </c>
      <c r="D607" s="68" t="str">
        <f>IFERROR(VLOOKUP($B607,APガラス性能一覧!$A$2:$M$6097,3,0),"")</f>
        <v/>
      </c>
      <c r="E607" s="68" t="str">
        <f>IFERROR(VLOOKUP($B607,APガラス性能一覧!$A$2:$M$6097,4,0),"")</f>
        <v/>
      </c>
      <c r="F607" s="68" t="str">
        <f>IFERROR(VLOOKUP($B607,APガラス性能一覧!$A$2:$M$6097,5,0),"")</f>
        <v/>
      </c>
      <c r="G607" s="68" t="str">
        <f>IFERROR(VLOOKUP($B607,APガラス性能一覧!$A$2:$M$6097,6,0),"")</f>
        <v/>
      </c>
      <c r="H607" s="68" t="str">
        <f>IFERROR(VLOOKUP($B607,APガラス性能一覧!$A$2:$M$6097,7,0),"")</f>
        <v/>
      </c>
      <c r="I607" s="68" t="str">
        <f>IFERROR(VLOOKUP($B607,APガラス性能一覧!$A$2:$M$6097,8,0),"")</f>
        <v/>
      </c>
      <c r="J607" s="68" t="str">
        <f>IFERROR(VLOOKUP($B607,APガラス性能一覧!$A$2:$M$6097,9,0),"")</f>
        <v/>
      </c>
      <c r="K607" s="68" t="str">
        <f>IFERROR(VLOOKUP($B607,APガラス性能一覧!$A$2:$M$6097,10,0),"")</f>
        <v/>
      </c>
      <c r="L607" s="68" t="str">
        <f>IFERROR(VLOOKUP($B607,APガラス性能一覧!$A$2:$M$6097,11,0),"")</f>
        <v/>
      </c>
      <c r="M607" s="68" t="str">
        <f>IFERROR(VLOOKUP($B607,APガラス性能一覧!$A$2:$M$6097,12,0),"")</f>
        <v/>
      </c>
      <c r="N607" s="68" t="str">
        <f>IFERROR(VLOOKUP($B607,APガラス性能一覧!$A$2:$M$6097,13,0),"")</f>
        <v/>
      </c>
    </row>
    <row r="608" spans="2:14" x14ac:dyDescent="0.4">
      <c r="B608" s="68" t="str">
        <f>IF($D$2="","",IF($E$2=0.65,IFERROR(IF(INDEX(APガラス性能一覧!A:A,MATCH(ROW(B602),APガラス性能一覧!$O:$O,0))="","",INDEX(APガラス性能一覧!A:A,MATCH(ROW(B602),APガラス性能一覧!$O:$O,0))),""),IFERROR(IF(INDEX(APガラス性能一覧!A:A,MATCH(ROW(B602),APガラス性能一覧!$N:$N,0))="","",INDEX(APガラス性能一覧!A:A,MATCH(ROW(B602),APガラス性能一覧!$N:$N,0))),"")))</f>
        <v/>
      </c>
      <c r="C608" s="68" t="str">
        <f>IFERROR(VLOOKUP($B608,APガラス性能一覧!$A$2:$M$6097,2,0),"")</f>
        <v/>
      </c>
      <c r="D608" s="68" t="str">
        <f>IFERROR(VLOOKUP($B608,APガラス性能一覧!$A$2:$M$6097,3,0),"")</f>
        <v/>
      </c>
      <c r="E608" s="68" t="str">
        <f>IFERROR(VLOOKUP($B608,APガラス性能一覧!$A$2:$M$6097,4,0),"")</f>
        <v/>
      </c>
      <c r="F608" s="68" t="str">
        <f>IFERROR(VLOOKUP($B608,APガラス性能一覧!$A$2:$M$6097,5,0),"")</f>
        <v/>
      </c>
      <c r="G608" s="68" t="str">
        <f>IFERROR(VLOOKUP($B608,APガラス性能一覧!$A$2:$M$6097,6,0),"")</f>
        <v/>
      </c>
      <c r="H608" s="68" t="str">
        <f>IFERROR(VLOOKUP($B608,APガラス性能一覧!$A$2:$M$6097,7,0),"")</f>
        <v/>
      </c>
      <c r="I608" s="68" t="str">
        <f>IFERROR(VLOOKUP($B608,APガラス性能一覧!$A$2:$M$6097,8,0),"")</f>
        <v/>
      </c>
      <c r="J608" s="68" t="str">
        <f>IFERROR(VLOOKUP($B608,APガラス性能一覧!$A$2:$M$6097,9,0),"")</f>
        <v/>
      </c>
      <c r="K608" s="68" t="str">
        <f>IFERROR(VLOOKUP($B608,APガラス性能一覧!$A$2:$M$6097,10,0),"")</f>
        <v/>
      </c>
      <c r="L608" s="68" t="str">
        <f>IFERROR(VLOOKUP($B608,APガラス性能一覧!$A$2:$M$6097,11,0),"")</f>
        <v/>
      </c>
      <c r="M608" s="68" t="str">
        <f>IFERROR(VLOOKUP($B608,APガラス性能一覧!$A$2:$M$6097,12,0),"")</f>
        <v/>
      </c>
      <c r="N608" s="68" t="str">
        <f>IFERROR(VLOOKUP($B608,APガラス性能一覧!$A$2:$M$6097,13,0),"")</f>
        <v/>
      </c>
    </row>
    <row r="609" spans="2:14" x14ac:dyDescent="0.4">
      <c r="B609" s="68" t="str">
        <f>IF($D$2="","",IF($E$2=0.65,IFERROR(IF(INDEX(APガラス性能一覧!A:A,MATCH(ROW(B603),APガラス性能一覧!$O:$O,0))="","",INDEX(APガラス性能一覧!A:A,MATCH(ROW(B603),APガラス性能一覧!$O:$O,0))),""),IFERROR(IF(INDEX(APガラス性能一覧!A:A,MATCH(ROW(B603),APガラス性能一覧!$N:$N,0))="","",INDEX(APガラス性能一覧!A:A,MATCH(ROW(B603),APガラス性能一覧!$N:$N,0))),"")))</f>
        <v/>
      </c>
      <c r="C609" s="68" t="str">
        <f>IFERROR(VLOOKUP($B609,APガラス性能一覧!$A$2:$M$6097,2,0),"")</f>
        <v/>
      </c>
      <c r="D609" s="68" t="str">
        <f>IFERROR(VLOOKUP($B609,APガラス性能一覧!$A$2:$M$6097,3,0),"")</f>
        <v/>
      </c>
      <c r="E609" s="68" t="str">
        <f>IFERROR(VLOOKUP($B609,APガラス性能一覧!$A$2:$M$6097,4,0),"")</f>
        <v/>
      </c>
      <c r="F609" s="68" t="str">
        <f>IFERROR(VLOOKUP($B609,APガラス性能一覧!$A$2:$M$6097,5,0),"")</f>
        <v/>
      </c>
      <c r="G609" s="68" t="str">
        <f>IFERROR(VLOOKUP($B609,APガラス性能一覧!$A$2:$M$6097,6,0),"")</f>
        <v/>
      </c>
      <c r="H609" s="68" t="str">
        <f>IFERROR(VLOOKUP($B609,APガラス性能一覧!$A$2:$M$6097,7,0),"")</f>
        <v/>
      </c>
      <c r="I609" s="68" t="str">
        <f>IFERROR(VLOOKUP($B609,APガラス性能一覧!$A$2:$M$6097,8,0),"")</f>
        <v/>
      </c>
      <c r="J609" s="68" t="str">
        <f>IFERROR(VLOOKUP($B609,APガラス性能一覧!$A$2:$M$6097,9,0),"")</f>
        <v/>
      </c>
      <c r="K609" s="68" t="str">
        <f>IFERROR(VLOOKUP($B609,APガラス性能一覧!$A$2:$M$6097,10,0),"")</f>
        <v/>
      </c>
      <c r="L609" s="68" t="str">
        <f>IFERROR(VLOOKUP($B609,APガラス性能一覧!$A$2:$M$6097,11,0),"")</f>
        <v/>
      </c>
      <c r="M609" s="68" t="str">
        <f>IFERROR(VLOOKUP($B609,APガラス性能一覧!$A$2:$M$6097,12,0),"")</f>
        <v/>
      </c>
      <c r="N609" s="68" t="str">
        <f>IFERROR(VLOOKUP($B609,APガラス性能一覧!$A$2:$M$6097,13,0),"")</f>
        <v/>
      </c>
    </row>
    <row r="610" spans="2:14" x14ac:dyDescent="0.4">
      <c r="B610" s="68" t="str">
        <f>IF($D$2="","",IF($E$2=0.65,IFERROR(IF(INDEX(APガラス性能一覧!A:A,MATCH(ROW(B604),APガラス性能一覧!$O:$O,0))="","",INDEX(APガラス性能一覧!A:A,MATCH(ROW(B604),APガラス性能一覧!$O:$O,0))),""),IFERROR(IF(INDEX(APガラス性能一覧!A:A,MATCH(ROW(B604),APガラス性能一覧!$N:$N,0))="","",INDEX(APガラス性能一覧!A:A,MATCH(ROW(B604),APガラス性能一覧!$N:$N,0))),"")))</f>
        <v/>
      </c>
      <c r="C610" s="68" t="str">
        <f>IFERROR(VLOOKUP($B610,APガラス性能一覧!$A$2:$M$6097,2,0),"")</f>
        <v/>
      </c>
      <c r="D610" s="68" t="str">
        <f>IFERROR(VLOOKUP($B610,APガラス性能一覧!$A$2:$M$6097,3,0),"")</f>
        <v/>
      </c>
      <c r="E610" s="68" t="str">
        <f>IFERROR(VLOOKUP($B610,APガラス性能一覧!$A$2:$M$6097,4,0),"")</f>
        <v/>
      </c>
      <c r="F610" s="68" t="str">
        <f>IFERROR(VLOOKUP($B610,APガラス性能一覧!$A$2:$M$6097,5,0),"")</f>
        <v/>
      </c>
      <c r="G610" s="68" t="str">
        <f>IFERROR(VLOOKUP($B610,APガラス性能一覧!$A$2:$M$6097,6,0),"")</f>
        <v/>
      </c>
      <c r="H610" s="68" t="str">
        <f>IFERROR(VLOOKUP($B610,APガラス性能一覧!$A$2:$M$6097,7,0),"")</f>
        <v/>
      </c>
      <c r="I610" s="68" t="str">
        <f>IFERROR(VLOOKUP($B610,APガラス性能一覧!$A$2:$M$6097,8,0),"")</f>
        <v/>
      </c>
      <c r="J610" s="68" t="str">
        <f>IFERROR(VLOOKUP($B610,APガラス性能一覧!$A$2:$M$6097,9,0),"")</f>
        <v/>
      </c>
      <c r="K610" s="68" t="str">
        <f>IFERROR(VLOOKUP($B610,APガラス性能一覧!$A$2:$M$6097,10,0),"")</f>
        <v/>
      </c>
      <c r="L610" s="68" t="str">
        <f>IFERROR(VLOOKUP($B610,APガラス性能一覧!$A$2:$M$6097,11,0),"")</f>
        <v/>
      </c>
      <c r="M610" s="68" t="str">
        <f>IFERROR(VLOOKUP($B610,APガラス性能一覧!$A$2:$M$6097,12,0),"")</f>
        <v/>
      </c>
      <c r="N610" s="68" t="str">
        <f>IFERROR(VLOOKUP($B610,APガラス性能一覧!$A$2:$M$6097,13,0),"")</f>
        <v/>
      </c>
    </row>
    <row r="611" spans="2:14" x14ac:dyDescent="0.4">
      <c r="B611" s="68" t="str">
        <f>IF($D$2="","",IF($E$2=0.65,IFERROR(IF(INDEX(APガラス性能一覧!A:A,MATCH(ROW(B605),APガラス性能一覧!$O:$O,0))="","",INDEX(APガラス性能一覧!A:A,MATCH(ROW(B605),APガラス性能一覧!$O:$O,0))),""),IFERROR(IF(INDEX(APガラス性能一覧!A:A,MATCH(ROW(B605),APガラス性能一覧!$N:$N,0))="","",INDEX(APガラス性能一覧!A:A,MATCH(ROW(B605),APガラス性能一覧!$N:$N,0))),"")))</f>
        <v/>
      </c>
      <c r="C611" s="68" t="str">
        <f>IFERROR(VLOOKUP($B611,APガラス性能一覧!$A$2:$M$6097,2,0),"")</f>
        <v/>
      </c>
      <c r="D611" s="68" t="str">
        <f>IFERROR(VLOOKUP($B611,APガラス性能一覧!$A$2:$M$6097,3,0),"")</f>
        <v/>
      </c>
      <c r="E611" s="68" t="str">
        <f>IFERROR(VLOOKUP($B611,APガラス性能一覧!$A$2:$M$6097,4,0),"")</f>
        <v/>
      </c>
      <c r="F611" s="68" t="str">
        <f>IFERROR(VLOOKUP($B611,APガラス性能一覧!$A$2:$M$6097,5,0),"")</f>
        <v/>
      </c>
      <c r="G611" s="68" t="str">
        <f>IFERROR(VLOOKUP($B611,APガラス性能一覧!$A$2:$M$6097,6,0),"")</f>
        <v/>
      </c>
      <c r="H611" s="68" t="str">
        <f>IFERROR(VLOOKUP($B611,APガラス性能一覧!$A$2:$M$6097,7,0),"")</f>
        <v/>
      </c>
      <c r="I611" s="68" t="str">
        <f>IFERROR(VLOOKUP($B611,APガラス性能一覧!$A$2:$M$6097,8,0),"")</f>
        <v/>
      </c>
      <c r="J611" s="68" t="str">
        <f>IFERROR(VLOOKUP($B611,APガラス性能一覧!$A$2:$M$6097,9,0),"")</f>
        <v/>
      </c>
      <c r="K611" s="68" t="str">
        <f>IFERROR(VLOOKUP($B611,APガラス性能一覧!$A$2:$M$6097,10,0),"")</f>
        <v/>
      </c>
      <c r="L611" s="68" t="str">
        <f>IFERROR(VLOOKUP($B611,APガラス性能一覧!$A$2:$M$6097,11,0),"")</f>
        <v/>
      </c>
      <c r="M611" s="68" t="str">
        <f>IFERROR(VLOOKUP($B611,APガラス性能一覧!$A$2:$M$6097,12,0),"")</f>
        <v/>
      </c>
      <c r="N611" s="68" t="str">
        <f>IFERROR(VLOOKUP($B611,APガラス性能一覧!$A$2:$M$6097,13,0),"")</f>
        <v/>
      </c>
    </row>
    <row r="612" spans="2:14" x14ac:dyDescent="0.4">
      <c r="B612" s="68" t="str">
        <f>IF($D$2="","",IF($E$2=0.65,IFERROR(IF(INDEX(APガラス性能一覧!A:A,MATCH(ROW(B606),APガラス性能一覧!$O:$O,0))="","",INDEX(APガラス性能一覧!A:A,MATCH(ROW(B606),APガラス性能一覧!$O:$O,0))),""),IFERROR(IF(INDEX(APガラス性能一覧!A:A,MATCH(ROW(B606),APガラス性能一覧!$N:$N,0))="","",INDEX(APガラス性能一覧!A:A,MATCH(ROW(B606),APガラス性能一覧!$N:$N,0))),"")))</f>
        <v/>
      </c>
      <c r="C612" s="68" t="str">
        <f>IFERROR(VLOOKUP($B612,APガラス性能一覧!$A$2:$M$6097,2,0),"")</f>
        <v/>
      </c>
      <c r="D612" s="68" t="str">
        <f>IFERROR(VLOOKUP($B612,APガラス性能一覧!$A$2:$M$6097,3,0),"")</f>
        <v/>
      </c>
      <c r="E612" s="68" t="str">
        <f>IFERROR(VLOOKUP($B612,APガラス性能一覧!$A$2:$M$6097,4,0),"")</f>
        <v/>
      </c>
      <c r="F612" s="68" t="str">
        <f>IFERROR(VLOOKUP($B612,APガラス性能一覧!$A$2:$M$6097,5,0),"")</f>
        <v/>
      </c>
      <c r="G612" s="68" t="str">
        <f>IFERROR(VLOOKUP($B612,APガラス性能一覧!$A$2:$M$6097,6,0),"")</f>
        <v/>
      </c>
      <c r="H612" s="68" t="str">
        <f>IFERROR(VLOOKUP($B612,APガラス性能一覧!$A$2:$M$6097,7,0),"")</f>
        <v/>
      </c>
      <c r="I612" s="68" t="str">
        <f>IFERROR(VLOOKUP($B612,APガラス性能一覧!$A$2:$M$6097,8,0),"")</f>
        <v/>
      </c>
      <c r="J612" s="68" t="str">
        <f>IFERROR(VLOOKUP($B612,APガラス性能一覧!$A$2:$M$6097,9,0),"")</f>
        <v/>
      </c>
      <c r="K612" s="68" t="str">
        <f>IFERROR(VLOOKUP($B612,APガラス性能一覧!$A$2:$M$6097,10,0),"")</f>
        <v/>
      </c>
      <c r="L612" s="68" t="str">
        <f>IFERROR(VLOOKUP($B612,APガラス性能一覧!$A$2:$M$6097,11,0),"")</f>
        <v/>
      </c>
      <c r="M612" s="68" t="str">
        <f>IFERROR(VLOOKUP($B612,APガラス性能一覧!$A$2:$M$6097,12,0),"")</f>
        <v/>
      </c>
      <c r="N612" s="68" t="str">
        <f>IFERROR(VLOOKUP($B612,APガラス性能一覧!$A$2:$M$6097,13,0),"")</f>
        <v/>
      </c>
    </row>
    <row r="613" spans="2:14" x14ac:dyDescent="0.4">
      <c r="B613" s="68" t="str">
        <f>IF($D$2="","",IF($E$2=0.65,IFERROR(IF(INDEX(APガラス性能一覧!A:A,MATCH(ROW(B607),APガラス性能一覧!$O:$O,0))="","",INDEX(APガラス性能一覧!A:A,MATCH(ROW(B607),APガラス性能一覧!$O:$O,0))),""),IFERROR(IF(INDEX(APガラス性能一覧!A:A,MATCH(ROW(B607),APガラス性能一覧!$N:$N,0))="","",INDEX(APガラス性能一覧!A:A,MATCH(ROW(B607),APガラス性能一覧!$N:$N,0))),"")))</f>
        <v/>
      </c>
      <c r="C613" s="68" t="str">
        <f>IFERROR(VLOOKUP($B613,APガラス性能一覧!$A$2:$M$6097,2,0),"")</f>
        <v/>
      </c>
      <c r="D613" s="68" t="str">
        <f>IFERROR(VLOOKUP($B613,APガラス性能一覧!$A$2:$M$6097,3,0),"")</f>
        <v/>
      </c>
      <c r="E613" s="68" t="str">
        <f>IFERROR(VLOOKUP($B613,APガラス性能一覧!$A$2:$M$6097,4,0),"")</f>
        <v/>
      </c>
      <c r="F613" s="68" t="str">
        <f>IFERROR(VLOOKUP($B613,APガラス性能一覧!$A$2:$M$6097,5,0),"")</f>
        <v/>
      </c>
      <c r="G613" s="68" t="str">
        <f>IFERROR(VLOOKUP($B613,APガラス性能一覧!$A$2:$M$6097,6,0),"")</f>
        <v/>
      </c>
      <c r="H613" s="68" t="str">
        <f>IFERROR(VLOOKUP($B613,APガラス性能一覧!$A$2:$M$6097,7,0),"")</f>
        <v/>
      </c>
      <c r="I613" s="68" t="str">
        <f>IFERROR(VLOOKUP($B613,APガラス性能一覧!$A$2:$M$6097,8,0),"")</f>
        <v/>
      </c>
      <c r="J613" s="68" t="str">
        <f>IFERROR(VLOOKUP($B613,APガラス性能一覧!$A$2:$M$6097,9,0),"")</f>
        <v/>
      </c>
      <c r="K613" s="68" t="str">
        <f>IFERROR(VLOOKUP($B613,APガラス性能一覧!$A$2:$M$6097,10,0),"")</f>
        <v/>
      </c>
      <c r="L613" s="68" t="str">
        <f>IFERROR(VLOOKUP($B613,APガラス性能一覧!$A$2:$M$6097,11,0),"")</f>
        <v/>
      </c>
      <c r="M613" s="68" t="str">
        <f>IFERROR(VLOOKUP($B613,APガラス性能一覧!$A$2:$M$6097,12,0),"")</f>
        <v/>
      </c>
      <c r="N613" s="68" t="str">
        <f>IFERROR(VLOOKUP($B613,APガラス性能一覧!$A$2:$M$6097,13,0),"")</f>
        <v/>
      </c>
    </row>
    <row r="614" spans="2:14" x14ac:dyDescent="0.4">
      <c r="B614" s="68" t="str">
        <f>IF($D$2="","",IF($E$2=0.65,IFERROR(IF(INDEX(APガラス性能一覧!A:A,MATCH(ROW(B608),APガラス性能一覧!$O:$O,0))="","",INDEX(APガラス性能一覧!A:A,MATCH(ROW(B608),APガラス性能一覧!$O:$O,0))),""),IFERROR(IF(INDEX(APガラス性能一覧!A:A,MATCH(ROW(B608),APガラス性能一覧!$N:$N,0))="","",INDEX(APガラス性能一覧!A:A,MATCH(ROW(B608),APガラス性能一覧!$N:$N,0))),"")))</f>
        <v/>
      </c>
      <c r="C614" s="68" t="str">
        <f>IFERROR(VLOOKUP($B614,APガラス性能一覧!$A$2:$M$6097,2,0),"")</f>
        <v/>
      </c>
      <c r="D614" s="68" t="str">
        <f>IFERROR(VLOOKUP($B614,APガラス性能一覧!$A$2:$M$6097,3,0),"")</f>
        <v/>
      </c>
      <c r="E614" s="68" t="str">
        <f>IFERROR(VLOOKUP($B614,APガラス性能一覧!$A$2:$M$6097,4,0),"")</f>
        <v/>
      </c>
      <c r="F614" s="68" t="str">
        <f>IFERROR(VLOOKUP($B614,APガラス性能一覧!$A$2:$M$6097,5,0),"")</f>
        <v/>
      </c>
      <c r="G614" s="68" t="str">
        <f>IFERROR(VLOOKUP($B614,APガラス性能一覧!$A$2:$M$6097,6,0),"")</f>
        <v/>
      </c>
      <c r="H614" s="68" t="str">
        <f>IFERROR(VLOOKUP($B614,APガラス性能一覧!$A$2:$M$6097,7,0),"")</f>
        <v/>
      </c>
      <c r="I614" s="68" t="str">
        <f>IFERROR(VLOOKUP($B614,APガラス性能一覧!$A$2:$M$6097,8,0),"")</f>
        <v/>
      </c>
      <c r="J614" s="68" t="str">
        <f>IFERROR(VLOOKUP($B614,APガラス性能一覧!$A$2:$M$6097,9,0),"")</f>
        <v/>
      </c>
      <c r="K614" s="68" t="str">
        <f>IFERROR(VLOOKUP($B614,APガラス性能一覧!$A$2:$M$6097,10,0),"")</f>
        <v/>
      </c>
      <c r="L614" s="68" t="str">
        <f>IFERROR(VLOOKUP($B614,APガラス性能一覧!$A$2:$M$6097,11,0),"")</f>
        <v/>
      </c>
      <c r="M614" s="68" t="str">
        <f>IFERROR(VLOOKUP($B614,APガラス性能一覧!$A$2:$M$6097,12,0),"")</f>
        <v/>
      </c>
      <c r="N614" s="68" t="str">
        <f>IFERROR(VLOOKUP($B614,APガラス性能一覧!$A$2:$M$6097,13,0),"")</f>
        <v/>
      </c>
    </row>
    <row r="615" spans="2:14" x14ac:dyDescent="0.4">
      <c r="B615" s="68" t="str">
        <f>IF($D$2="","",IF($E$2=0.65,IFERROR(IF(INDEX(APガラス性能一覧!A:A,MATCH(ROW(B609),APガラス性能一覧!$O:$O,0))="","",INDEX(APガラス性能一覧!A:A,MATCH(ROW(B609),APガラス性能一覧!$O:$O,0))),""),IFERROR(IF(INDEX(APガラス性能一覧!A:A,MATCH(ROW(B609),APガラス性能一覧!$N:$N,0))="","",INDEX(APガラス性能一覧!A:A,MATCH(ROW(B609),APガラス性能一覧!$N:$N,0))),"")))</f>
        <v/>
      </c>
      <c r="C615" s="68" t="str">
        <f>IFERROR(VLOOKUP($B615,APガラス性能一覧!$A$2:$M$6097,2,0),"")</f>
        <v/>
      </c>
      <c r="D615" s="68" t="str">
        <f>IFERROR(VLOOKUP($B615,APガラス性能一覧!$A$2:$M$6097,3,0),"")</f>
        <v/>
      </c>
      <c r="E615" s="68" t="str">
        <f>IFERROR(VLOOKUP($B615,APガラス性能一覧!$A$2:$M$6097,4,0),"")</f>
        <v/>
      </c>
      <c r="F615" s="68" t="str">
        <f>IFERROR(VLOOKUP($B615,APガラス性能一覧!$A$2:$M$6097,5,0),"")</f>
        <v/>
      </c>
      <c r="G615" s="68" t="str">
        <f>IFERROR(VLOOKUP($B615,APガラス性能一覧!$A$2:$M$6097,6,0),"")</f>
        <v/>
      </c>
      <c r="H615" s="68" t="str">
        <f>IFERROR(VLOOKUP($B615,APガラス性能一覧!$A$2:$M$6097,7,0),"")</f>
        <v/>
      </c>
      <c r="I615" s="68" t="str">
        <f>IFERROR(VLOOKUP($B615,APガラス性能一覧!$A$2:$M$6097,8,0),"")</f>
        <v/>
      </c>
      <c r="J615" s="68" t="str">
        <f>IFERROR(VLOOKUP($B615,APガラス性能一覧!$A$2:$M$6097,9,0),"")</f>
        <v/>
      </c>
      <c r="K615" s="68" t="str">
        <f>IFERROR(VLOOKUP($B615,APガラス性能一覧!$A$2:$M$6097,10,0),"")</f>
        <v/>
      </c>
      <c r="L615" s="68" t="str">
        <f>IFERROR(VLOOKUP($B615,APガラス性能一覧!$A$2:$M$6097,11,0),"")</f>
        <v/>
      </c>
      <c r="M615" s="68" t="str">
        <f>IFERROR(VLOOKUP($B615,APガラス性能一覧!$A$2:$M$6097,12,0),"")</f>
        <v/>
      </c>
      <c r="N615" s="68" t="str">
        <f>IFERROR(VLOOKUP($B615,APガラス性能一覧!$A$2:$M$6097,13,0),"")</f>
        <v/>
      </c>
    </row>
    <row r="616" spans="2:14" x14ac:dyDescent="0.4">
      <c r="B616" s="68" t="str">
        <f>IF($D$2="","",IF($E$2=0.65,IFERROR(IF(INDEX(APガラス性能一覧!A:A,MATCH(ROW(B610),APガラス性能一覧!$O:$O,0))="","",INDEX(APガラス性能一覧!A:A,MATCH(ROW(B610),APガラス性能一覧!$O:$O,0))),""),IFERROR(IF(INDEX(APガラス性能一覧!A:A,MATCH(ROW(B610),APガラス性能一覧!$N:$N,0))="","",INDEX(APガラス性能一覧!A:A,MATCH(ROW(B610),APガラス性能一覧!$N:$N,0))),"")))</f>
        <v/>
      </c>
      <c r="C616" s="68" t="str">
        <f>IFERROR(VLOOKUP($B616,APガラス性能一覧!$A$2:$M$6097,2,0),"")</f>
        <v/>
      </c>
      <c r="D616" s="68" t="str">
        <f>IFERROR(VLOOKUP($B616,APガラス性能一覧!$A$2:$M$6097,3,0),"")</f>
        <v/>
      </c>
      <c r="E616" s="68" t="str">
        <f>IFERROR(VLOOKUP($B616,APガラス性能一覧!$A$2:$M$6097,4,0),"")</f>
        <v/>
      </c>
      <c r="F616" s="68" t="str">
        <f>IFERROR(VLOOKUP($B616,APガラス性能一覧!$A$2:$M$6097,5,0),"")</f>
        <v/>
      </c>
      <c r="G616" s="68" t="str">
        <f>IFERROR(VLOOKUP($B616,APガラス性能一覧!$A$2:$M$6097,6,0),"")</f>
        <v/>
      </c>
      <c r="H616" s="68" t="str">
        <f>IFERROR(VLOOKUP($B616,APガラス性能一覧!$A$2:$M$6097,7,0),"")</f>
        <v/>
      </c>
      <c r="I616" s="68" t="str">
        <f>IFERROR(VLOOKUP($B616,APガラス性能一覧!$A$2:$M$6097,8,0),"")</f>
        <v/>
      </c>
      <c r="J616" s="68" t="str">
        <f>IFERROR(VLOOKUP($B616,APガラス性能一覧!$A$2:$M$6097,9,0),"")</f>
        <v/>
      </c>
      <c r="K616" s="68" t="str">
        <f>IFERROR(VLOOKUP($B616,APガラス性能一覧!$A$2:$M$6097,10,0),"")</f>
        <v/>
      </c>
      <c r="L616" s="68" t="str">
        <f>IFERROR(VLOOKUP($B616,APガラス性能一覧!$A$2:$M$6097,11,0),"")</f>
        <v/>
      </c>
      <c r="M616" s="68" t="str">
        <f>IFERROR(VLOOKUP($B616,APガラス性能一覧!$A$2:$M$6097,12,0),"")</f>
        <v/>
      </c>
      <c r="N616" s="68" t="str">
        <f>IFERROR(VLOOKUP($B616,APガラス性能一覧!$A$2:$M$6097,13,0),"")</f>
        <v/>
      </c>
    </row>
    <row r="617" spans="2:14" x14ac:dyDescent="0.4">
      <c r="B617" s="68" t="str">
        <f>IF($D$2="","",IF($E$2=0.65,IFERROR(IF(INDEX(APガラス性能一覧!A:A,MATCH(ROW(B611),APガラス性能一覧!$O:$O,0))="","",INDEX(APガラス性能一覧!A:A,MATCH(ROW(B611),APガラス性能一覧!$O:$O,0))),""),IFERROR(IF(INDEX(APガラス性能一覧!A:A,MATCH(ROW(B611),APガラス性能一覧!$N:$N,0))="","",INDEX(APガラス性能一覧!A:A,MATCH(ROW(B611),APガラス性能一覧!$N:$N,0))),"")))</f>
        <v/>
      </c>
      <c r="C617" s="68" t="str">
        <f>IFERROR(VLOOKUP($B617,APガラス性能一覧!$A$2:$M$6097,2,0),"")</f>
        <v/>
      </c>
      <c r="D617" s="68" t="str">
        <f>IFERROR(VLOOKUP($B617,APガラス性能一覧!$A$2:$M$6097,3,0),"")</f>
        <v/>
      </c>
      <c r="E617" s="68" t="str">
        <f>IFERROR(VLOOKUP($B617,APガラス性能一覧!$A$2:$M$6097,4,0),"")</f>
        <v/>
      </c>
      <c r="F617" s="68" t="str">
        <f>IFERROR(VLOOKUP($B617,APガラス性能一覧!$A$2:$M$6097,5,0),"")</f>
        <v/>
      </c>
      <c r="G617" s="68" t="str">
        <f>IFERROR(VLOOKUP($B617,APガラス性能一覧!$A$2:$M$6097,6,0),"")</f>
        <v/>
      </c>
      <c r="H617" s="68" t="str">
        <f>IFERROR(VLOOKUP($B617,APガラス性能一覧!$A$2:$M$6097,7,0),"")</f>
        <v/>
      </c>
      <c r="I617" s="68" t="str">
        <f>IFERROR(VLOOKUP($B617,APガラス性能一覧!$A$2:$M$6097,8,0),"")</f>
        <v/>
      </c>
      <c r="J617" s="68" t="str">
        <f>IFERROR(VLOOKUP($B617,APガラス性能一覧!$A$2:$M$6097,9,0),"")</f>
        <v/>
      </c>
      <c r="K617" s="68" t="str">
        <f>IFERROR(VLOOKUP($B617,APガラス性能一覧!$A$2:$M$6097,10,0),"")</f>
        <v/>
      </c>
      <c r="L617" s="68" t="str">
        <f>IFERROR(VLOOKUP($B617,APガラス性能一覧!$A$2:$M$6097,11,0),"")</f>
        <v/>
      </c>
      <c r="M617" s="68" t="str">
        <f>IFERROR(VLOOKUP($B617,APガラス性能一覧!$A$2:$M$6097,12,0),"")</f>
        <v/>
      </c>
      <c r="N617" s="68" t="str">
        <f>IFERROR(VLOOKUP($B617,APガラス性能一覧!$A$2:$M$6097,13,0),"")</f>
        <v/>
      </c>
    </row>
    <row r="618" spans="2:14" x14ac:dyDescent="0.4">
      <c r="B618" s="68" t="str">
        <f>IF($D$2="","",IF($E$2=0.65,IFERROR(IF(INDEX(APガラス性能一覧!A:A,MATCH(ROW(B612),APガラス性能一覧!$O:$O,0))="","",INDEX(APガラス性能一覧!A:A,MATCH(ROW(B612),APガラス性能一覧!$O:$O,0))),""),IFERROR(IF(INDEX(APガラス性能一覧!A:A,MATCH(ROW(B612),APガラス性能一覧!$N:$N,0))="","",INDEX(APガラス性能一覧!A:A,MATCH(ROW(B612),APガラス性能一覧!$N:$N,0))),"")))</f>
        <v/>
      </c>
      <c r="C618" s="68" t="str">
        <f>IFERROR(VLOOKUP($B618,APガラス性能一覧!$A$2:$M$6097,2,0),"")</f>
        <v/>
      </c>
      <c r="D618" s="68" t="str">
        <f>IFERROR(VLOOKUP($B618,APガラス性能一覧!$A$2:$M$6097,3,0),"")</f>
        <v/>
      </c>
      <c r="E618" s="68" t="str">
        <f>IFERROR(VLOOKUP($B618,APガラス性能一覧!$A$2:$M$6097,4,0),"")</f>
        <v/>
      </c>
      <c r="F618" s="68" t="str">
        <f>IFERROR(VLOOKUP($B618,APガラス性能一覧!$A$2:$M$6097,5,0),"")</f>
        <v/>
      </c>
      <c r="G618" s="68" t="str">
        <f>IFERROR(VLOOKUP($B618,APガラス性能一覧!$A$2:$M$6097,6,0),"")</f>
        <v/>
      </c>
      <c r="H618" s="68" t="str">
        <f>IFERROR(VLOOKUP($B618,APガラス性能一覧!$A$2:$M$6097,7,0),"")</f>
        <v/>
      </c>
      <c r="I618" s="68" t="str">
        <f>IFERROR(VLOOKUP($B618,APガラス性能一覧!$A$2:$M$6097,8,0),"")</f>
        <v/>
      </c>
      <c r="J618" s="68" t="str">
        <f>IFERROR(VLOOKUP($B618,APガラス性能一覧!$A$2:$M$6097,9,0),"")</f>
        <v/>
      </c>
      <c r="K618" s="68" t="str">
        <f>IFERROR(VLOOKUP($B618,APガラス性能一覧!$A$2:$M$6097,10,0),"")</f>
        <v/>
      </c>
      <c r="L618" s="68" t="str">
        <f>IFERROR(VLOOKUP($B618,APガラス性能一覧!$A$2:$M$6097,11,0),"")</f>
        <v/>
      </c>
      <c r="M618" s="68" t="str">
        <f>IFERROR(VLOOKUP($B618,APガラス性能一覧!$A$2:$M$6097,12,0),"")</f>
        <v/>
      </c>
      <c r="N618" s="68" t="str">
        <f>IFERROR(VLOOKUP($B618,APガラス性能一覧!$A$2:$M$6097,13,0),"")</f>
        <v/>
      </c>
    </row>
    <row r="619" spans="2:14" x14ac:dyDescent="0.4">
      <c r="B619" s="68" t="str">
        <f>IF($D$2="","",IF($E$2=0.65,IFERROR(IF(INDEX(APガラス性能一覧!A:A,MATCH(ROW(B613),APガラス性能一覧!$O:$O,0))="","",INDEX(APガラス性能一覧!A:A,MATCH(ROW(B613),APガラス性能一覧!$O:$O,0))),""),IFERROR(IF(INDEX(APガラス性能一覧!A:A,MATCH(ROW(B613),APガラス性能一覧!$N:$N,0))="","",INDEX(APガラス性能一覧!A:A,MATCH(ROW(B613),APガラス性能一覧!$N:$N,0))),"")))</f>
        <v/>
      </c>
      <c r="C619" s="68" t="str">
        <f>IFERROR(VLOOKUP($B619,APガラス性能一覧!$A$2:$M$6097,2,0),"")</f>
        <v/>
      </c>
      <c r="D619" s="68" t="str">
        <f>IFERROR(VLOOKUP($B619,APガラス性能一覧!$A$2:$M$6097,3,0),"")</f>
        <v/>
      </c>
      <c r="E619" s="68" t="str">
        <f>IFERROR(VLOOKUP($B619,APガラス性能一覧!$A$2:$M$6097,4,0),"")</f>
        <v/>
      </c>
      <c r="F619" s="68" t="str">
        <f>IFERROR(VLOOKUP($B619,APガラス性能一覧!$A$2:$M$6097,5,0),"")</f>
        <v/>
      </c>
      <c r="G619" s="68" t="str">
        <f>IFERROR(VLOOKUP($B619,APガラス性能一覧!$A$2:$M$6097,6,0),"")</f>
        <v/>
      </c>
      <c r="H619" s="68" t="str">
        <f>IFERROR(VLOOKUP($B619,APガラス性能一覧!$A$2:$M$6097,7,0),"")</f>
        <v/>
      </c>
      <c r="I619" s="68" t="str">
        <f>IFERROR(VLOOKUP($B619,APガラス性能一覧!$A$2:$M$6097,8,0),"")</f>
        <v/>
      </c>
      <c r="J619" s="68" t="str">
        <f>IFERROR(VLOOKUP($B619,APガラス性能一覧!$A$2:$M$6097,9,0),"")</f>
        <v/>
      </c>
      <c r="K619" s="68" t="str">
        <f>IFERROR(VLOOKUP($B619,APガラス性能一覧!$A$2:$M$6097,10,0),"")</f>
        <v/>
      </c>
      <c r="L619" s="68" t="str">
        <f>IFERROR(VLOOKUP($B619,APガラス性能一覧!$A$2:$M$6097,11,0),"")</f>
        <v/>
      </c>
      <c r="M619" s="68" t="str">
        <f>IFERROR(VLOOKUP($B619,APガラス性能一覧!$A$2:$M$6097,12,0),"")</f>
        <v/>
      </c>
      <c r="N619" s="68" t="str">
        <f>IFERROR(VLOOKUP($B619,APガラス性能一覧!$A$2:$M$6097,13,0),"")</f>
        <v/>
      </c>
    </row>
    <row r="620" spans="2:14" x14ac:dyDescent="0.4">
      <c r="B620" s="68" t="str">
        <f>IF($D$2="","",IF($E$2=0.65,IFERROR(IF(INDEX(APガラス性能一覧!A:A,MATCH(ROW(B614),APガラス性能一覧!$O:$O,0))="","",INDEX(APガラス性能一覧!A:A,MATCH(ROW(B614),APガラス性能一覧!$O:$O,0))),""),IFERROR(IF(INDEX(APガラス性能一覧!A:A,MATCH(ROW(B614),APガラス性能一覧!$N:$N,0))="","",INDEX(APガラス性能一覧!A:A,MATCH(ROW(B614),APガラス性能一覧!$N:$N,0))),"")))</f>
        <v/>
      </c>
      <c r="C620" s="68" t="str">
        <f>IFERROR(VLOOKUP($B620,APガラス性能一覧!$A$2:$M$6097,2,0),"")</f>
        <v/>
      </c>
      <c r="D620" s="68" t="str">
        <f>IFERROR(VLOOKUP($B620,APガラス性能一覧!$A$2:$M$6097,3,0),"")</f>
        <v/>
      </c>
      <c r="E620" s="68" t="str">
        <f>IFERROR(VLOOKUP($B620,APガラス性能一覧!$A$2:$M$6097,4,0),"")</f>
        <v/>
      </c>
      <c r="F620" s="68" t="str">
        <f>IFERROR(VLOOKUP($B620,APガラス性能一覧!$A$2:$M$6097,5,0),"")</f>
        <v/>
      </c>
      <c r="G620" s="68" t="str">
        <f>IFERROR(VLOOKUP($B620,APガラス性能一覧!$A$2:$M$6097,6,0),"")</f>
        <v/>
      </c>
      <c r="H620" s="68" t="str">
        <f>IFERROR(VLOOKUP($B620,APガラス性能一覧!$A$2:$M$6097,7,0),"")</f>
        <v/>
      </c>
      <c r="I620" s="68" t="str">
        <f>IFERROR(VLOOKUP($B620,APガラス性能一覧!$A$2:$M$6097,8,0),"")</f>
        <v/>
      </c>
      <c r="J620" s="68" t="str">
        <f>IFERROR(VLOOKUP($B620,APガラス性能一覧!$A$2:$M$6097,9,0),"")</f>
        <v/>
      </c>
      <c r="K620" s="68" t="str">
        <f>IFERROR(VLOOKUP($B620,APガラス性能一覧!$A$2:$M$6097,10,0),"")</f>
        <v/>
      </c>
      <c r="L620" s="68" t="str">
        <f>IFERROR(VLOOKUP($B620,APガラス性能一覧!$A$2:$M$6097,11,0),"")</f>
        <v/>
      </c>
      <c r="M620" s="68" t="str">
        <f>IFERROR(VLOOKUP($B620,APガラス性能一覧!$A$2:$M$6097,12,0),"")</f>
        <v/>
      </c>
      <c r="N620" s="68" t="str">
        <f>IFERROR(VLOOKUP($B620,APガラス性能一覧!$A$2:$M$6097,13,0),"")</f>
        <v/>
      </c>
    </row>
    <row r="621" spans="2:14" x14ac:dyDescent="0.4">
      <c r="B621" s="68" t="str">
        <f>IF($D$2="","",IF($E$2=0.65,IFERROR(IF(INDEX(APガラス性能一覧!A:A,MATCH(ROW(B615),APガラス性能一覧!$O:$O,0))="","",INDEX(APガラス性能一覧!A:A,MATCH(ROW(B615),APガラス性能一覧!$O:$O,0))),""),IFERROR(IF(INDEX(APガラス性能一覧!A:A,MATCH(ROW(B615),APガラス性能一覧!$N:$N,0))="","",INDEX(APガラス性能一覧!A:A,MATCH(ROW(B615),APガラス性能一覧!$N:$N,0))),"")))</f>
        <v/>
      </c>
      <c r="C621" s="68" t="str">
        <f>IFERROR(VLOOKUP($B621,APガラス性能一覧!$A$2:$M$6097,2,0),"")</f>
        <v/>
      </c>
      <c r="D621" s="68" t="str">
        <f>IFERROR(VLOOKUP($B621,APガラス性能一覧!$A$2:$M$6097,3,0),"")</f>
        <v/>
      </c>
      <c r="E621" s="68" t="str">
        <f>IFERROR(VLOOKUP($B621,APガラス性能一覧!$A$2:$M$6097,4,0),"")</f>
        <v/>
      </c>
      <c r="F621" s="68" t="str">
        <f>IFERROR(VLOOKUP($B621,APガラス性能一覧!$A$2:$M$6097,5,0),"")</f>
        <v/>
      </c>
      <c r="G621" s="68" t="str">
        <f>IFERROR(VLOOKUP($B621,APガラス性能一覧!$A$2:$M$6097,6,0),"")</f>
        <v/>
      </c>
      <c r="H621" s="68" t="str">
        <f>IFERROR(VLOOKUP($B621,APガラス性能一覧!$A$2:$M$6097,7,0),"")</f>
        <v/>
      </c>
      <c r="I621" s="68" t="str">
        <f>IFERROR(VLOOKUP($B621,APガラス性能一覧!$A$2:$M$6097,8,0),"")</f>
        <v/>
      </c>
      <c r="J621" s="68" t="str">
        <f>IFERROR(VLOOKUP($B621,APガラス性能一覧!$A$2:$M$6097,9,0),"")</f>
        <v/>
      </c>
      <c r="K621" s="68" t="str">
        <f>IFERROR(VLOOKUP($B621,APガラス性能一覧!$A$2:$M$6097,10,0),"")</f>
        <v/>
      </c>
      <c r="L621" s="68" t="str">
        <f>IFERROR(VLOOKUP($B621,APガラス性能一覧!$A$2:$M$6097,11,0),"")</f>
        <v/>
      </c>
      <c r="M621" s="68" t="str">
        <f>IFERROR(VLOOKUP($B621,APガラス性能一覧!$A$2:$M$6097,12,0),"")</f>
        <v/>
      </c>
      <c r="N621" s="68" t="str">
        <f>IFERROR(VLOOKUP($B621,APガラス性能一覧!$A$2:$M$6097,13,0),"")</f>
        <v/>
      </c>
    </row>
    <row r="622" spans="2:14" x14ac:dyDescent="0.4">
      <c r="B622" s="68" t="str">
        <f>IF($D$2="","",IF($E$2=0.65,IFERROR(IF(INDEX(APガラス性能一覧!A:A,MATCH(ROW(B616),APガラス性能一覧!$O:$O,0))="","",INDEX(APガラス性能一覧!A:A,MATCH(ROW(B616),APガラス性能一覧!$O:$O,0))),""),IFERROR(IF(INDEX(APガラス性能一覧!A:A,MATCH(ROW(B616),APガラス性能一覧!$N:$N,0))="","",INDEX(APガラス性能一覧!A:A,MATCH(ROW(B616),APガラス性能一覧!$N:$N,0))),"")))</f>
        <v/>
      </c>
      <c r="C622" s="68" t="str">
        <f>IFERROR(VLOOKUP($B622,APガラス性能一覧!$A$2:$M$6097,2,0),"")</f>
        <v/>
      </c>
      <c r="D622" s="68" t="str">
        <f>IFERROR(VLOOKUP($B622,APガラス性能一覧!$A$2:$M$6097,3,0),"")</f>
        <v/>
      </c>
      <c r="E622" s="68" t="str">
        <f>IFERROR(VLOOKUP($B622,APガラス性能一覧!$A$2:$M$6097,4,0),"")</f>
        <v/>
      </c>
      <c r="F622" s="68" t="str">
        <f>IFERROR(VLOOKUP($B622,APガラス性能一覧!$A$2:$M$6097,5,0),"")</f>
        <v/>
      </c>
      <c r="G622" s="68" t="str">
        <f>IFERROR(VLOOKUP($B622,APガラス性能一覧!$A$2:$M$6097,6,0),"")</f>
        <v/>
      </c>
      <c r="H622" s="68" t="str">
        <f>IFERROR(VLOOKUP($B622,APガラス性能一覧!$A$2:$M$6097,7,0),"")</f>
        <v/>
      </c>
      <c r="I622" s="68" t="str">
        <f>IFERROR(VLOOKUP($B622,APガラス性能一覧!$A$2:$M$6097,8,0),"")</f>
        <v/>
      </c>
      <c r="J622" s="68" t="str">
        <f>IFERROR(VLOOKUP($B622,APガラス性能一覧!$A$2:$M$6097,9,0),"")</f>
        <v/>
      </c>
      <c r="K622" s="68" t="str">
        <f>IFERROR(VLOOKUP($B622,APガラス性能一覧!$A$2:$M$6097,10,0),"")</f>
        <v/>
      </c>
      <c r="L622" s="68" t="str">
        <f>IFERROR(VLOOKUP($B622,APガラス性能一覧!$A$2:$M$6097,11,0),"")</f>
        <v/>
      </c>
      <c r="M622" s="68" t="str">
        <f>IFERROR(VLOOKUP($B622,APガラス性能一覧!$A$2:$M$6097,12,0),"")</f>
        <v/>
      </c>
      <c r="N622" s="68" t="str">
        <f>IFERROR(VLOOKUP($B622,APガラス性能一覧!$A$2:$M$6097,13,0),"")</f>
        <v/>
      </c>
    </row>
    <row r="623" spans="2:14" x14ac:dyDescent="0.4">
      <c r="B623" s="68" t="str">
        <f>IF($D$2="","",IF($E$2=0.65,IFERROR(IF(INDEX(APガラス性能一覧!A:A,MATCH(ROW(B617),APガラス性能一覧!$O:$O,0))="","",INDEX(APガラス性能一覧!A:A,MATCH(ROW(B617),APガラス性能一覧!$O:$O,0))),""),IFERROR(IF(INDEX(APガラス性能一覧!A:A,MATCH(ROW(B617),APガラス性能一覧!$N:$N,0))="","",INDEX(APガラス性能一覧!A:A,MATCH(ROW(B617),APガラス性能一覧!$N:$N,0))),"")))</f>
        <v/>
      </c>
      <c r="C623" s="68" t="str">
        <f>IFERROR(VLOOKUP($B623,APガラス性能一覧!$A$2:$M$6097,2,0),"")</f>
        <v/>
      </c>
      <c r="D623" s="68" t="str">
        <f>IFERROR(VLOOKUP($B623,APガラス性能一覧!$A$2:$M$6097,3,0),"")</f>
        <v/>
      </c>
      <c r="E623" s="68" t="str">
        <f>IFERROR(VLOOKUP($B623,APガラス性能一覧!$A$2:$M$6097,4,0),"")</f>
        <v/>
      </c>
      <c r="F623" s="68" t="str">
        <f>IFERROR(VLOOKUP($B623,APガラス性能一覧!$A$2:$M$6097,5,0),"")</f>
        <v/>
      </c>
      <c r="G623" s="68" t="str">
        <f>IFERROR(VLOOKUP($B623,APガラス性能一覧!$A$2:$M$6097,6,0),"")</f>
        <v/>
      </c>
      <c r="H623" s="68" t="str">
        <f>IFERROR(VLOOKUP($B623,APガラス性能一覧!$A$2:$M$6097,7,0),"")</f>
        <v/>
      </c>
      <c r="I623" s="68" t="str">
        <f>IFERROR(VLOOKUP($B623,APガラス性能一覧!$A$2:$M$6097,8,0),"")</f>
        <v/>
      </c>
      <c r="J623" s="68" t="str">
        <f>IFERROR(VLOOKUP($B623,APガラス性能一覧!$A$2:$M$6097,9,0),"")</f>
        <v/>
      </c>
      <c r="K623" s="68" t="str">
        <f>IFERROR(VLOOKUP($B623,APガラス性能一覧!$A$2:$M$6097,10,0),"")</f>
        <v/>
      </c>
      <c r="L623" s="68" t="str">
        <f>IFERROR(VLOOKUP($B623,APガラス性能一覧!$A$2:$M$6097,11,0),"")</f>
        <v/>
      </c>
      <c r="M623" s="68" t="str">
        <f>IFERROR(VLOOKUP($B623,APガラス性能一覧!$A$2:$M$6097,12,0),"")</f>
        <v/>
      </c>
      <c r="N623" s="68" t="str">
        <f>IFERROR(VLOOKUP($B623,APガラス性能一覧!$A$2:$M$6097,13,0),"")</f>
        <v/>
      </c>
    </row>
    <row r="624" spans="2:14" x14ac:dyDescent="0.4">
      <c r="B624" s="68" t="str">
        <f>IF($D$2="","",IF($E$2=0.65,IFERROR(IF(INDEX(APガラス性能一覧!A:A,MATCH(ROW(B618),APガラス性能一覧!$O:$O,0))="","",INDEX(APガラス性能一覧!A:A,MATCH(ROW(B618),APガラス性能一覧!$O:$O,0))),""),IFERROR(IF(INDEX(APガラス性能一覧!A:A,MATCH(ROW(B618),APガラス性能一覧!$N:$N,0))="","",INDEX(APガラス性能一覧!A:A,MATCH(ROW(B618),APガラス性能一覧!$N:$N,0))),"")))</f>
        <v/>
      </c>
      <c r="C624" s="68" t="str">
        <f>IFERROR(VLOOKUP($B624,APガラス性能一覧!$A$2:$M$6097,2,0),"")</f>
        <v/>
      </c>
      <c r="D624" s="68" t="str">
        <f>IFERROR(VLOOKUP($B624,APガラス性能一覧!$A$2:$M$6097,3,0),"")</f>
        <v/>
      </c>
      <c r="E624" s="68" t="str">
        <f>IFERROR(VLOOKUP($B624,APガラス性能一覧!$A$2:$M$6097,4,0),"")</f>
        <v/>
      </c>
      <c r="F624" s="68" t="str">
        <f>IFERROR(VLOOKUP($B624,APガラス性能一覧!$A$2:$M$6097,5,0),"")</f>
        <v/>
      </c>
      <c r="G624" s="68" t="str">
        <f>IFERROR(VLOOKUP($B624,APガラス性能一覧!$A$2:$M$6097,6,0),"")</f>
        <v/>
      </c>
      <c r="H624" s="68" t="str">
        <f>IFERROR(VLOOKUP($B624,APガラス性能一覧!$A$2:$M$6097,7,0),"")</f>
        <v/>
      </c>
      <c r="I624" s="68" t="str">
        <f>IFERROR(VLOOKUP($B624,APガラス性能一覧!$A$2:$M$6097,8,0),"")</f>
        <v/>
      </c>
      <c r="J624" s="68" t="str">
        <f>IFERROR(VLOOKUP($B624,APガラス性能一覧!$A$2:$M$6097,9,0),"")</f>
        <v/>
      </c>
      <c r="K624" s="68" t="str">
        <f>IFERROR(VLOOKUP($B624,APガラス性能一覧!$A$2:$M$6097,10,0),"")</f>
        <v/>
      </c>
      <c r="L624" s="68" t="str">
        <f>IFERROR(VLOOKUP($B624,APガラス性能一覧!$A$2:$M$6097,11,0),"")</f>
        <v/>
      </c>
      <c r="M624" s="68" t="str">
        <f>IFERROR(VLOOKUP($B624,APガラス性能一覧!$A$2:$M$6097,12,0),"")</f>
        <v/>
      </c>
      <c r="N624" s="68" t="str">
        <f>IFERROR(VLOOKUP($B624,APガラス性能一覧!$A$2:$M$6097,13,0),"")</f>
        <v/>
      </c>
    </row>
    <row r="625" spans="2:14" x14ac:dyDescent="0.4">
      <c r="B625" s="68" t="str">
        <f>IF($D$2="","",IF($E$2=0.65,IFERROR(IF(INDEX(APガラス性能一覧!A:A,MATCH(ROW(B619),APガラス性能一覧!$O:$O,0))="","",INDEX(APガラス性能一覧!A:A,MATCH(ROW(B619),APガラス性能一覧!$O:$O,0))),""),IFERROR(IF(INDEX(APガラス性能一覧!A:A,MATCH(ROW(B619),APガラス性能一覧!$N:$N,0))="","",INDEX(APガラス性能一覧!A:A,MATCH(ROW(B619),APガラス性能一覧!$N:$N,0))),"")))</f>
        <v/>
      </c>
      <c r="C625" s="68" t="str">
        <f>IFERROR(VLOOKUP($B625,APガラス性能一覧!$A$2:$M$6097,2,0),"")</f>
        <v/>
      </c>
      <c r="D625" s="68" t="str">
        <f>IFERROR(VLOOKUP($B625,APガラス性能一覧!$A$2:$M$6097,3,0),"")</f>
        <v/>
      </c>
      <c r="E625" s="68" t="str">
        <f>IFERROR(VLOOKUP($B625,APガラス性能一覧!$A$2:$M$6097,4,0),"")</f>
        <v/>
      </c>
      <c r="F625" s="68" t="str">
        <f>IFERROR(VLOOKUP($B625,APガラス性能一覧!$A$2:$M$6097,5,0),"")</f>
        <v/>
      </c>
      <c r="G625" s="68" t="str">
        <f>IFERROR(VLOOKUP($B625,APガラス性能一覧!$A$2:$M$6097,6,0),"")</f>
        <v/>
      </c>
      <c r="H625" s="68" t="str">
        <f>IFERROR(VLOOKUP($B625,APガラス性能一覧!$A$2:$M$6097,7,0),"")</f>
        <v/>
      </c>
      <c r="I625" s="68" t="str">
        <f>IFERROR(VLOOKUP($B625,APガラス性能一覧!$A$2:$M$6097,8,0),"")</f>
        <v/>
      </c>
      <c r="J625" s="68" t="str">
        <f>IFERROR(VLOOKUP($B625,APガラス性能一覧!$A$2:$M$6097,9,0),"")</f>
        <v/>
      </c>
      <c r="K625" s="68" t="str">
        <f>IFERROR(VLOOKUP($B625,APガラス性能一覧!$A$2:$M$6097,10,0),"")</f>
        <v/>
      </c>
      <c r="L625" s="68" t="str">
        <f>IFERROR(VLOOKUP($B625,APガラス性能一覧!$A$2:$M$6097,11,0),"")</f>
        <v/>
      </c>
      <c r="M625" s="68" t="str">
        <f>IFERROR(VLOOKUP($B625,APガラス性能一覧!$A$2:$M$6097,12,0),"")</f>
        <v/>
      </c>
      <c r="N625" s="68" t="str">
        <f>IFERROR(VLOOKUP($B625,APガラス性能一覧!$A$2:$M$6097,13,0),"")</f>
        <v/>
      </c>
    </row>
    <row r="626" spans="2:14" x14ac:dyDescent="0.4">
      <c r="B626" s="68" t="str">
        <f>IF($D$2="","",IF($E$2=0.65,IFERROR(IF(INDEX(APガラス性能一覧!A:A,MATCH(ROW(B620),APガラス性能一覧!$O:$O,0))="","",INDEX(APガラス性能一覧!A:A,MATCH(ROW(B620),APガラス性能一覧!$O:$O,0))),""),IFERROR(IF(INDEX(APガラス性能一覧!A:A,MATCH(ROW(B620),APガラス性能一覧!$N:$N,0))="","",INDEX(APガラス性能一覧!A:A,MATCH(ROW(B620),APガラス性能一覧!$N:$N,0))),"")))</f>
        <v/>
      </c>
      <c r="C626" s="68" t="str">
        <f>IFERROR(VLOOKUP($B626,APガラス性能一覧!$A$2:$M$6097,2,0),"")</f>
        <v/>
      </c>
      <c r="D626" s="68" t="str">
        <f>IFERROR(VLOOKUP($B626,APガラス性能一覧!$A$2:$M$6097,3,0),"")</f>
        <v/>
      </c>
      <c r="E626" s="68" t="str">
        <f>IFERROR(VLOOKUP($B626,APガラス性能一覧!$A$2:$M$6097,4,0),"")</f>
        <v/>
      </c>
      <c r="F626" s="68" t="str">
        <f>IFERROR(VLOOKUP($B626,APガラス性能一覧!$A$2:$M$6097,5,0),"")</f>
        <v/>
      </c>
      <c r="G626" s="68" t="str">
        <f>IFERROR(VLOOKUP($B626,APガラス性能一覧!$A$2:$M$6097,6,0),"")</f>
        <v/>
      </c>
      <c r="H626" s="68" t="str">
        <f>IFERROR(VLOOKUP($B626,APガラス性能一覧!$A$2:$M$6097,7,0),"")</f>
        <v/>
      </c>
      <c r="I626" s="68" t="str">
        <f>IFERROR(VLOOKUP($B626,APガラス性能一覧!$A$2:$M$6097,8,0),"")</f>
        <v/>
      </c>
      <c r="J626" s="68" t="str">
        <f>IFERROR(VLOOKUP($B626,APガラス性能一覧!$A$2:$M$6097,9,0),"")</f>
        <v/>
      </c>
      <c r="K626" s="68" t="str">
        <f>IFERROR(VLOOKUP($B626,APガラス性能一覧!$A$2:$M$6097,10,0),"")</f>
        <v/>
      </c>
      <c r="L626" s="68" t="str">
        <f>IFERROR(VLOOKUP($B626,APガラス性能一覧!$A$2:$M$6097,11,0),"")</f>
        <v/>
      </c>
      <c r="M626" s="68" t="str">
        <f>IFERROR(VLOOKUP($B626,APガラス性能一覧!$A$2:$M$6097,12,0),"")</f>
        <v/>
      </c>
      <c r="N626" s="68" t="str">
        <f>IFERROR(VLOOKUP($B626,APガラス性能一覧!$A$2:$M$6097,13,0),"")</f>
        <v/>
      </c>
    </row>
    <row r="627" spans="2:14" x14ac:dyDescent="0.4">
      <c r="B627" s="68" t="str">
        <f>IF($D$2="","",IF($E$2=0.65,IFERROR(IF(INDEX(APガラス性能一覧!A:A,MATCH(ROW(B621),APガラス性能一覧!$O:$O,0))="","",INDEX(APガラス性能一覧!A:A,MATCH(ROW(B621),APガラス性能一覧!$O:$O,0))),""),IFERROR(IF(INDEX(APガラス性能一覧!A:A,MATCH(ROW(B621),APガラス性能一覧!$N:$N,0))="","",INDEX(APガラス性能一覧!A:A,MATCH(ROW(B621),APガラス性能一覧!$N:$N,0))),"")))</f>
        <v/>
      </c>
      <c r="C627" s="68" t="str">
        <f>IFERROR(VLOOKUP($B627,APガラス性能一覧!$A$2:$M$6097,2,0),"")</f>
        <v/>
      </c>
      <c r="D627" s="68" t="str">
        <f>IFERROR(VLOOKUP($B627,APガラス性能一覧!$A$2:$M$6097,3,0),"")</f>
        <v/>
      </c>
      <c r="E627" s="68" t="str">
        <f>IFERROR(VLOOKUP($B627,APガラス性能一覧!$A$2:$M$6097,4,0),"")</f>
        <v/>
      </c>
      <c r="F627" s="68" t="str">
        <f>IFERROR(VLOOKUP($B627,APガラス性能一覧!$A$2:$M$6097,5,0),"")</f>
        <v/>
      </c>
      <c r="G627" s="68" t="str">
        <f>IFERROR(VLOOKUP($B627,APガラス性能一覧!$A$2:$M$6097,6,0),"")</f>
        <v/>
      </c>
      <c r="H627" s="68" t="str">
        <f>IFERROR(VLOOKUP($B627,APガラス性能一覧!$A$2:$M$6097,7,0),"")</f>
        <v/>
      </c>
      <c r="I627" s="68" t="str">
        <f>IFERROR(VLOOKUP($B627,APガラス性能一覧!$A$2:$M$6097,8,0),"")</f>
        <v/>
      </c>
      <c r="J627" s="68" t="str">
        <f>IFERROR(VLOOKUP($B627,APガラス性能一覧!$A$2:$M$6097,9,0),"")</f>
        <v/>
      </c>
      <c r="K627" s="68" t="str">
        <f>IFERROR(VLOOKUP($B627,APガラス性能一覧!$A$2:$M$6097,10,0),"")</f>
        <v/>
      </c>
      <c r="L627" s="68" t="str">
        <f>IFERROR(VLOOKUP($B627,APガラス性能一覧!$A$2:$M$6097,11,0),"")</f>
        <v/>
      </c>
      <c r="M627" s="68" t="str">
        <f>IFERROR(VLOOKUP($B627,APガラス性能一覧!$A$2:$M$6097,12,0),"")</f>
        <v/>
      </c>
      <c r="N627" s="68" t="str">
        <f>IFERROR(VLOOKUP($B627,APガラス性能一覧!$A$2:$M$6097,13,0),"")</f>
        <v/>
      </c>
    </row>
    <row r="628" spans="2:14" x14ac:dyDescent="0.4">
      <c r="B628" s="68" t="str">
        <f>IF($D$2="","",IF($E$2=0.65,IFERROR(IF(INDEX(APガラス性能一覧!A:A,MATCH(ROW(B622),APガラス性能一覧!$O:$O,0))="","",INDEX(APガラス性能一覧!A:A,MATCH(ROW(B622),APガラス性能一覧!$O:$O,0))),""),IFERROR(IF(INDEX(APガラス性能一覧!A:A,MATCH(ROW(B622),APガラス性能一覧!$N:$N,0))="","",INDEX(APガラス性能一覧!A:A,MATCH(ROW(B622),APガラス性能一覧!$N:$N,0))),"")))</f>
        <v/>
      </c>
      <c r="C628" s="68" t="str">
        <f>IFERROR(VLOOKUP($B628,APガラス性能一覧!$A$2:$M$6097,2,0),"")</f>
        <v/>
      </c>
      <c r="D628" s="68" t="str">
        <f>IFERROR(VLOOKUP($B628,APガラス性能一覧!$A$2:$M$6097,3,0),"")</f>
        <v/>
      </c>
      <c r="E628" s="68" t="str">
        <f>IFERROR(VLOOKUP($B628,APガラス性能一覧!$A$2:$M$6097,4,0),"")</f>
        <v/>
      </c>
      <c r="F628" s="68" t="str">
        <f>IFERROR(VLOOKUP($B628,APガラス性能一覧!$A$2:$M$6097,5,0),"")</f>
        <v/>
      </c>
      <c r="G628" s="68" t="str">
        <f>IFERROR(VLOOKUP($B628,APガラス性能一覧!$A$2:$M$6097,6,0),"")</f>
        <v/>
      </c>
      <c r="H628" s="68" t="str">
        <f>IFERROR(VLOOKUP($B628,APガラス性能一覧!$A$2:$M$6097,7,0),"")</f>
        <v/>
      </c>
      <c r="I628" s="68" t="str">
        <f>IFERROR(VLOOKUP($B628,APガラス性能一覧!$A$2:$M$6097,8,0),"")</f>
        <v/>
      </c>
      <c r="J628" s="68" t="str">
        <f>IFERROR(VLOOKUP($B628,APガラス性能一覧!$A$2:$M$6097,9,0),"")</f>
        <v/>
      </c>
      <c r="K628" s="68" t="str">
        <f>IFERROR(VLOOKUP($B628,APガラス性能一覧!$A$2:$M$6097,10,0),"")</f>
        <v/>
      </c>
      <c r="L628" s="68" t="str">
        <f>IFERROR(VLOOKUP($B628,APガラス性能一覧!$A$2:$M$6097,11,0),"")</f>
        <v/>
      </c>
      <c r="M628" s="68" t="str">
        <f>IFERROR(VLOOKUP($B628,APガラス性能一覧!$A$2:$M$6097,12,0),"")</f>
        <v/>
      </c>
      <c r="N628" s="68" t="str">
        <f>IFERROR(VLOOKUP($B628,APガラス性能一覧!$A$2:$M$6097,13,0),"")</f>
        <v/>
      </c>
    </row>
    <row r="629" spans="2:14" x14ac:dyDescent="0.4">
      <c r="B629" s="68" t="str">
        <f>IF($D$2="","",IF($E$2=0.65,IFERROR(IF(INDEX(APガラス性能一覧!A:A,MATCH(ROW(B623),APガラス性能一覧!$O:$O,0))="","",INDEX(APガラス性能一覧!A:A,MATCH(ROW(B623),APガラス性能一覧!$O:$O,0))),""),IFERROR(IF(INDEX(APガラス性能一覧!A:A,MATCH(ROW(B623),APガラス性能一覧!$N:$N,0))="","",INDEX(APガラス性能一覧!A:A,MATCH(ROW(B623),APガラス性能一覧!$N:$N,0))),"")))</f>
        <v/>
      </c>
      <c r="C629" s="68" t="str">
        <f>IFERROR(VLOOKUP($B629,APガラス性能一覧!$A$2:$M$6097,2,0),"")</f>
        <v/>
      </c>
      <c r="D629" s="68" t="str">
        <f>IFERROR(VLOOKUP($B629,APガラス性能一覧!$A$2:$M$6097,3,0),"")</f>
        <v/>
      </c>
      <c r="E629" s="68" t="str">
        <f>IFERROR(VLOOKUP($B629,APガラス性能一覧!$A$2:$M$6097,4,0),"")</f>
        <v/>
      </c>
      <c r="F629" s="68" t="str">
        <f>IFERROR(VLOOKUP($B629,APガラス性能一覧!$A$2:$M$6097,5,0),"")</f>
        <v/>
      </c>
      <c r="G629" s="68" t="str">
        <f>IFERROR(VLOOKUP($B629,APガラス性能一覧!$A$2:$M$6097,6,0),"")</f>
        <v/>
      </c>
      <c r="H629" s="68" t="str">
        <f>IFERROR(VLOOKUP($B629,APガラス性能一覧!$A$2:$M$6097,7,0),"")</f>
        <v/>
      </c>
      <c r="I629" s="68" t="str">
        <f>IFERROR(VLOOKUP($B629,APガラス性能一覧!$A$2:$M$6097,8,0),"")</f>
        <v/>
      </c>
      <c r="J629" s="68" t="str">
        <f>IFERROR(VLOOKUP($B629,APガラス性能一覧!$A$2:$M$6097,9,0),"")</f>
        <v/>
      </c>
      <c r="K629" s="68" t="str">
        <f>IFERROR(VLOOKUP($B629,APガラス性能一覧!$A$2:$M$6097,10,0),"")</f>
        <v/>
      </c>
      <c r="L629" s="68" t="str">
        <f>IFERROR(VLOOKUP($B629,APガラス性能一覧!$A$2:$M$6097,11,0),"")</f>
        <v/>
      </c>
      <c r="M629" s="68" t="str">
        <f>IFERROR(VLOOKUP($B629,APガラス性能一覧!$A$2:$M$6097,12,0),"")</f>
        <v/>
      </c>
      <c r="N629" s="68" t="str">
        <f>IFERROR(VLOOKUP($B629,APガラス性能一覧!$A$2:$M$6097,13,0),"")</f>
        <v/>
      </c>
    </row>
    <row r="630" spans="2:14" x14ac:dyDescent="0.4">
      <c r="B630" s="68" t="str">
        <f>IF($D$2="","",IF($E$2=0.65,IFERROR(IF(INDEX(APガラス性能一覧!A:A,MATCH(ROW(B624),APガラス性能一覧!$O:$O,0))="","",INDEX(APガラス性能一覧!A:A,MATCH(ROW(B624),APガラス性能一覧!$O:$O,0))),""),IFERROR(IF(INDEX(APガラス性能一覧!A:A,MATCH(ROW(B624),APガラス性能一覧!$N:$N,0))="","",INDEX(APガラス性能一覧!A:A,MATCH(ROW(B624),APガラス性能一覧!$N:$N,0))),"")))</f>
        <v/>
      </c>
      <c r="C630" s="68" t="str">
        <f>IFERROR(VLOOKUP($B630,APガラス性能一覧!$A$2:$M$6097,2,0),"")</f>
        <v/>
      </c>
      <c r="D630" s="68" t="str">
        <f>IFERROR(VLOOKUP($B630,APガラス性能一覧!$A$2:$M$6097,3,0),"")</f>
        <v/>
      </c>
      <c r="E630" s="68" t="str">
        <f>IFERROR(VLOOKUP($B630,APガラス性能一覧!$A$2:$M$6097,4,0),"")</f>
        <v/>
      </c>
      <c r="F630" s="68" t="str">
        <f>IFERROR(VLOOKUP($B630,APガラス性能一覧!$A$2:$M$6097,5,0),"")</f>
        <v/>
      </c>
      <c r="G630" s="68" t="str">
        <f>IFERROR(VLOOKUP($B630,APガラス性能一覧!$A$2:$M$6097,6,0),"")</f>
        <v/>
      </c>
      <c r="H630" s="68" t="str">
        <f>IFERROR(VLOOKUP($B630,APガラス性能一覧!$A$2:$M$6097,7,0),"")</f>
        <v/>
      </c>
      <c r="I630" s="68" t="str">
        <f>IFERROR(VLOOKUP($B630,APガラス性能一覧!$A$2:$M$6097,8,0),"")</f>
        <v/>
      </c>
      <c r="J630" s="68" t="str">
        <f>IFERROR(VLOOKUP($B630,APガラス性能一覧!$A$2:$M$6097,9,0),"")</f>
        <v/>
      </c>
      <c r="K630" s="68" t="str">
        <f>IFERROR(VLOOKUP($B630,APガラス性能一覧!$A$2:$M$6097,10,0),"")</f>
        <v/>
      </c>
      <c r="L630" s="68" t="str">
        <f>IFERROR(VLOOKUP($B630,APガラス性能一覧!$A$2:$M$6097,11,0),"")</f>
        <v/>
      </c>
      <c r="M630" s="68" t="str">
        <f>IFERROR(VLOOKUP($B630,APガラス性能一覧!$A$2:$M$6097,12,0),"")</f>
        <v/>
      </c>
      <c r="N630" s="68" t="str">
        <f>IFERROR(VLOOKUP($B630,APガラス性能一覧!$A$2:$M$6097,13,0),"")</f>
        <v/>
      </c>
    </row>
    <row r="631" spans="2:14" x14ac:dyDescent="0.4">
      <c r="B631" s="68" t="str">
        <f>IF($D$2="","",IF($E$2=0.65,IFERROR(IF(INDEX(APガラス性能一覧!A:A,MATCH(ROW(B625),APガラス性能一覧!$O:$O,0))="","",INDEX(APガラス性能一覧!A:A,MATCH(ROW(B625),APガラス性能一覧!$O:$O,0))),""),IFERROR(IF(INDEX(APガラス性能一覧!A:A,MATCH(ROW(B625),APガラス性能一覧!$N:$N,0))="","",INDEX(APガラス性能一覧!A:A,MATCH(ROW(B625),APガラス性能一覧!$N:$N,0))),"")))</f>
        <v/>
      </c>
      <c r="C631" s="68" t="str">
        <f>IFERROR(VLOOKUP($B631,APガラス性能一覧!$A$2:$M$6097,2,0),"")</f>
        <v/>
      </c>
      <c r="D631" s="68" t="str">
        <f>IFERROR(VLOOKUP($B631,APガラス性能一覧!$A$2:$M$6097,3,0),"")</f>
        <v/>
      </c>
      <c r="E631" s="68" t="str">
        <f>IFERROR(VLOOKUP($B631,APガラス性能一覧!$A$2:$M$6097,4,0),"")</f>
        <v/>
      </c>
      <c r="F631" s="68" t="str">
        <f>IFERROR(VLOOKUP($B631,APガラス性能一覧!$A$2:$M$6097,5,0),"")</f>
        <v/>
      </c>
      <c r="G631" s="68" t="str">
        <f>IFERROR(VLOOKUP($B631,APガラス性能一覧!$A$2:$M$6097,6,0),"")</f>
        <v/>
      </c>
      <c r="H631" s="68" t="str">
        <f>IFERROR(VLOOKUP($B631,APガラス性能一覧!$A$2:$M$6097,7,0),"")</f>
        <v/>
      </c>
      <c r="I631" s="68" t="str">
        <f>IFERROR(VLOOKUP($B631,APガラス性能一覧!$A$2:$M$6097,8,0),"")</f>
        <v/>
      </c>
      <c r="J631" s="68" t="str">
        <f>IFERROR(VLOOKUP($B631,APガラス性能一覧!$A$2:$M$6097,9,0),"")</f>
        <v/>
      </c>
      <c r="K631" s="68" t="str">
        <f>IFERROR(VLOOKUP($B631,APガラス性能一覧!$A$2:$M$6097,10,0),"")</f>
        <v/>
      </c>
      <c r="L631" s="68" t="str">
        <f>IFERROR(VLOOKUP($B631,APガラス性能一覧!$A$2:$M$6097,11,0),"")</f>
        <v/>
      </c>
      <c r="M631" s="68" t="str">
        <f>IFERROR(VLOOKUP($B631,APガラス性能一覧!$A$2:$M$6097,12,0),"")</f>
        <v/>
      </c>
      <c r="N631" s="68" t="str">
        <f>IFERROR(VLOOKUP($B631,APガラス性能一覧!$A$2:$M$6097,13,0),"")</f>
        <v/>
      </c>
    </row>
    <row r="632" spans="2:14" x14ac:dyDescent="0.4">
      <c r="B632" s="68" t="str">
        <f>IF($D$2="","",IF($E$2=0.65,IFERROR(IF(INDEX(APガラス性能一覧!A:A,MATCH(ROW(B626),APガラス性能一覧!$O:$O,0))="","",INDEX(APガラス性能一覧!A:A,MATCH(ROW(B626),APガラス性能一覧!$O:$O,0))),""),IFERROR(IF(INDEX(APガラス性能一覧!A:A,MATCH(ROW(B626),APガラス性能一覧!$N:$N,0))="","",INDEX(APガラス性能一覧!A:A,MATCH(ROW(B626),APガラス性能一覧!$N:$N,0))),"")))</f>
        <v/>
      </c>
      <c r="C632" s="68" t="str">
        <f>IFERROR(VLOOKUP($B632,APガラス性能一覧!$A$2:$M$6097,2,0),"")</f>
        <v/>
      </c>
      <c r="D632" s="68" t="str">
        <f>IFERROR(VLOOKUP($B632,APガラス性能一覧!$A$2:$M$6097,3,0),"")</f>
        <v/>
      </c>
      <c r="E632" s="68" t="str">
        <f>IFERROR(VLOOKUP($B632,APガラス性能一覧!$A$2:$M$6097,4,0),"")</f>
        <v/>
      </c>
      <c r="F632" s="68" t="str">
        <f>IFERROR(VLOOKUP($B632,APガラス性能一覧!$A$2:$M$6097,5,0),"")</f>
        <v/>
      </c>
      <c r="G632" s="68" t="str">
        <f>IFERROR(VLOOKUP($B632,APガラス性能一覧!$A$2:$M$6097,6,0),"")</f>
        <v/>
      </c>
      <c r="H632" s="68" t="str">
        <f>IFERROR(VLOOKUP($B632,APガラス性能一覧!$A$2:$M$6097,7,0),"")</f>
        <v/>
      </c>
      <c r="I632" s="68" t="str">
        <f>IFERROR(VLOOKUP($B632,APガラス性能一覧!$A$2:$M$6097,8,0),"")</f>
        <v/>
      </c>
      <c r="J632" s="68" t="str">
        <f>IFERROR(VLOOKUP($B632,APガラス性能一覧!$A$2:$M$6097,9,0),"")</f>
        <v/>
      </c>
      <c r="K632" s="68" t="str">
        <f>IFERROR(VLOOKUP($B632,APガラス性能一覧!$A$2:$M$6097,10,0),"")</f>
        <v/>
      </c>
      <c r="L632" s="68" t="str">
        <f>IFERROR(VLOOKUP($B632,APガラス性能一覧!$A$2:$M$6097,11,0),"")</f>
        <v/>
      </c>
      <c r="M632" s="68" t="str">
        <f>IFERROR(VLOOKUP($B632,APガラス性能一覧!$A$2:$M$6097,12,0),"")</f>
        <v/>
      </c>
      <c r="N632" s="68" t="str">
        <f>IFERROR(VLOOKUP($B632,APガラス性能一覧!$A$2:$M$6097,13,0),"")</f>
        <v/>
      </c>
    </row>
    <row r="633" spans="2:14" x14ac:dyDescent="0.4">
      <c r="B633" s="68" t="str">
        <f>IF($D$2="","",IF($E$2=0.65,IFERROR(IF(INDEX(APガラス性能一覧!A:A,MATCH(ROW(B627),APガラス性能一覧!$O:$O,0))="","",INDEX(APガラス性能一覧!A:A,MATCH(ROW(B627),APガラス性能一覧!$O:$O,0))),""),IFERROR(IF(INDEX(APガラス性能一覧!A:A,MATCH(ROW(B627),APガラス性能一覧!$N:$N,0))="","",INDEX(APガラス性能一覧!A:A,MATCH(ROW(B627),APガラス性能一覧!$N:$N,0))),"")))</f>
        <v/>
      </c>
      <c r="C633" s="68" t="str">
        <f>IFERROR(VLOOKUP($B633,APガラス性能一覧!$A$2:$M$6097,2,0),"")</f>
        <v/>
      </c>
      <c r="D633" s="68" t="str">
        <f>IFERROR(VLOOKUP($B633,APガラス性能一覧!$A$2:$M$6097,3,0),"")</f>
        <v/>
      </c>
      <c r="E633" s="68" t="str">
        <f>IFERROR(VLOOKUP($B633,APガラス性能一覧!$A$2:$M$6097,4,0),"")</f>
        <v/>
      </c>
      <c r="F633" s="68" t="str">
        <f>IFERROR(VLOOKUP($B633,APガラス性能一覧!$A$2:$M$6097,5,0),"")</f>
        <v/>
      </c>
      <c r="G633" s="68" t="str">
        <f>IFERROR(VLOOKUP($B633,APガラス性能一覧!$A$2:$M$6097,6,0),"")</f>
        <v/>
      </c>
      <c r="H633" s="68" t="str">
        <f>IFERROR(VLOOKUP($B633,APガラス性能一覧!$A$2:$M$6097,7,0),"")</f>
        <v/>
      </c>
      <c r="I633" s="68" t="str">
        <f>IFERROR(VLOOKUP($B633,APガラス性能一覧!$A$2:$M$6097,8,0),"")</f>
        <v/>
      </c>
      <c r="J633" s="68" t="str">
        <f>IFERROR(VLOOKUP($B633,APガラス性能一覧!$A$2:$M$6097,9,0),"")</f>
        <v/>
      </c>
      <c r="K633" s="68" t="str">
        <f>IFERROR(VLOOKUP($B633,APガラス性能一覧!$A$2:$M$6097,10,0),"")</f>
        <v/>
      </c>
      <c r="L633" s="68" t="str">
        <f>IFERROR(VLOOKUP($B633,APガラス性能一覧!$A$2:$M$6097,11,0),"")</f>
        <v/>
      </c>
      <c r="M633" s="68" t="str">
        <f>IFERROR(VLOOKUP($B633,APガラス性能一覧!$A$2:$M$6097,12,0),"")</f>
        <v/>
      </c>
      <c r="N633" s="68" t="str">
        <f>IFERROR(VLOOKUP($B633,APガラス性能一覧!$A$2:$M$6097,13,0),"")</f>
        <v/>
      </c>
    </row>
    <row r="634" spans="2:14" x14ac:dyDescent="0.4">
      <c r="B634" s="68" t="str">
        <f>IF($D$2="","",IF($E$2=0.65,IFERROR(IF(INDEX(APガラス性能一覧!A:A,MATCH(ROW(B628),APガラス性能一覧!$O:$O,0))="","",INDEX(APガラス性能一覧!A:A,MATCH(ROW(B628),APガラス性能一覧!$O:$O,0))),""),IFERROR(IF(INDEX(APガラス性能一覧!A:A,MATCH(ROW(B628),APガラス性能一覧!$N:$N,0))="","",INDEX(APガラス性能一覧!A:A,MATCH(ROW(B628),APガラス性能一覧!$N:$N,0))),"")))</f>
        <v/>
      </c>
      <c r="C634" s="68" t="str">
        <f>IFERROR(VLOOKUP($B634,APガラス性能一覧!$A$2:$M$6097,2,0),"")</f>
        <v/>
      </c>
      <c r="D634" s="68" t="str">
        <f>IFERROR(VLOOKUP($B634,APガラス性能一覧!$A$2:$M$6097,3,0),"")</f>
        <v/>
      </c>
      <c r="E634" s="68" t="str">
        <f>IFERROR(VLOOKUP($B634,APガラス性能一覧!$A$2:$M$6097,4,0),"")</f>
        <v/>
      </c>
      <c r="F634" s="68" t="str">
        <f>IFERROR(VLOOKUP($B634,APガラス性能一覧!$A$2:$M$6097,5,0),"")</f>
        <v/>
      </c>
      <c r="G634" s="68" t="str">
        <f>IFERROR(VLOOKUP($B634,APガラス性能一覧!$A$2:$M$6097,6,0),"")</f>
        <v/>
      </c>
      <c r="H634" s="68" t="str">
        <f>IFERROR(VLOOKUP($B634,APガラス性能一覧!$A$2:$M$6097,7,0),"")</f>
        <v/>
      </c>
      <c r="I634" s="68" t="str">
        <f>IFERROR(VLOOKUP($B634,APガラス性能一覧!$A$2:$M$6097,8,0),"")</f>
        <v/>
      </c>
      <c r="J634" s="68" t="str">
        <f>IFERROR(VLOOKUP($B634,APガラス性能一覧!$A$2:$M$6097,9,0),"")</f>
        <v/>
      </c>
      <c r="K634" s="68" t="str">
        <f>IFERROR(VLOOKUP($B634,APガラス性能一覧!$A$2:$M$6097,10,0),"")</f>
        <v/>
      </c>
      <c r="L634" s="68" t="str">
        <f>IFERROR(VLOOKUP($B634,APガラス性能一覧!$A$2:$M$6097,11,0),"")</f>
        <v/>
      </c>
      <c r="M634" s="68" t="str">
        <f>IFERROR(VLOOKUP($B634,APガラス性能一覧!$A$2:$M$6097,12,0),"")</f>
        <v/>
      </c>
      <c r="N634" s="68" t="str">
        <f>IFERROR(VLOOKUP($B634,APガラス性能一覧!$A$2:$M$6097,13,0),"")</f>
        <v/>
      </c>
    </row>
    <row r="635" spans="2:14" x14ac:dyDescent="0.4">
      <c r="B635" s="68" t="str">
        <f>IF($D$2="","",IF($E$2=0.65,IFERROR(IF(INDEX(APガラス性能一覧!A:A,MATCH(ROW(B629),APガラス性能一覧!$O:$O,0))="","",INDEX(APガラス性能一覧!A:A,MATCH(ROW(B629),APガラス性能一覧!$O:$O,0))),""),IFERROR(IF(INDEX(APガラス性能一覧!A:A,MATCH(ROW(B629),APガラス性能一覧!$N:$N,0))="","",INDEX(APガラス性能一覧!A:A,MATCH(ROW(B629),APガラス性能一覧!$N:$N,0))),"")))</f>
        <v/>
      </c>
      <c r="C635" s="68" t="str">
        <f>IFERROR(VLOOKUP($B635,APガラス性能一覧!$A$2:$M$6097,2,0),"")</f>
        <v/>
      </c>
      <c r="D635" s="68" t="str">
        <f>IFERROR(VLOOKUP($B635,APガラス性能一覧!$A$2:$M$6097,3,0),"")</f>
        <v/>
      </c>
      <c r="E635" s="68" t="str">
        <f>IFERROR(VLOOKUP($B635,APガラス性能一覧!$A$2:$M$6097,4,0),"")</f>
        <v/>
      </c>
      <c r="F635" s="68" t="str">
        <f>IFERROR(VLOOKUP($B635,APガラス性能一覧!$A$2:$M$6097,5,0),"")</f>
        <v/>
      </c>
      <c r="G635" s="68" t="str">
        <f>IFERROR(VLOOKUP($B635,APガラス性能一覧!$A$2:$M$6097,6,0),"")</f>
        <v/>
      </c>
      <c r="H635" s="68" t="str">
        <f>IFERROR(VLOOKUP($B635,APガラス性能一覧!$A$2:$M$6097,7,0),"")</f>
        <v/>
      </c>
      <c r="I635" s="68" t="str">
        <f>IFERROR(VLOOKUP($B635,APガラス性能一覧!$A$2:$M$6097,8,0),"")</f>
        <v/>
      </c>
      <c r="J635" s="68" t="str">
        <f>IFERROR(VLOOKUP($B635,APガラス性能一覧!$A$2:$M$6097,9,0),"")</f>
        <v/>
      </c>
      <c r="K635" s="68" t="str">
        <f>IFERROR(VLOOKUP($B635,APガラス性能一覧!$A$2:$M$6097,10,0),"")</f>
        <v/>
      </c>
      <c r="L635" s="68" t="str">
        <f>IFERROR(VLOOKUP($B635,APガラス性能一覧!$A$2:$M$6097,11,0),"")</f>
        <v/>
      </c>
      <c r="M635" s="68" t="str">
        <f>IFERROR(VLOOKUP($B635,APガラス性能一覧!$A$2:$M$6097,12,0),"")</f>
        <v/>
      </c>
      <c r="N635" s="68" t="str">
        <f>IFERROR(VLOOKUP($B635,APガラス性能一覧!$A$2:$M$6097,13,0),"")</f>
        <v/>
      </c>
    </row>
    <row r="636" spans="2:14" x14ac:dyDescent="0.4">
      <c r="B636" s="68" t="str">
        <f>IF($D$2="","",IF($E$2=0.65,IFERROR(IF(INDEX(APガラス性能一覧!A:A,MATCH(ROW(B630),APガラス性能一覧!$O:$O,0))="","",INDEX(APガラス性能一覧!A:A,MATCH(ROW(B630),APガラス性能一覧!$O:$O,0))),""),IFERROR(IF(INDEX(APガラス性能一覧!A:A,MATCH(ROW(B630),APガラス性能一覧!$N:$N,0))="","",INDEX(APガラス性能一覧!A:A,MATCH(ROW(B630),APガラス性能一覧!$N:$N,0))),"")))</f>
        <v/>
      </c>
      <c r="C636" s="68" t="str">
        <f>IFERROR(VLOOKUP($B636,APガラス性能一覧!$A$2:$M$6097,2,0),"")</f>
        <v/>
      </c>
      <c r="D636" s="68" t="str">
        <f>IFERROR(VLOOKUP($B636,APガラス性能一覧!$A$2:$M$6097,3,0),"")</f>
        <v/>
      </c>
      <c r="E636" s="68" t="str">
        <f>IFERROR(VLOOKUP($B636,APガラス性能一覧!$A$2:$M$6097,4,0),"")</f>
        <v/>
      </c>
      <c r="F636" s="68" t="str">
        <f>IFERROR(VLOOKUP($B636,APガラス性能一覧!$A$2:$M$6097,5,0),"")</f>
        <v/>
      </c>
      <c r="G636" s="68" t="str">
        <f>IFERROR(VLOOKUP($B636,APガラス性能一覧!$A$2:$M$6097,6,0),"")</f>
        <v/>
      </c>
      <c r="H636" s="68" t="str">
        <f>IFERROR(VLOOKUP($B636,APガラス性能一覧!$A$2:$M$6097,7,0),"")</f>
        <v/>
      </c>
      <c r="I636" s="68" t="str">
        <f>IFERROR(VLOOKUP($B636,APガラス性能一覧!$A$2:$M$6097,8,0),"")</f>
        <v/>
      </c>
      <c r="J636" s="68" t="str">
        <f>IFERROR(VLOOKUP($B636,APガラス性能一覧!$A$2:$M$6097,9,0),"")</f>
        <v/>
      </c>
      <c r="K636" s="68" t="str">
        <f>IFERROR(VLOOKUP($B636,APガラス性能一覧!$A$2:$M$6097,10,0),"")</f>
        <v/>
      </c>
      <c r="L636" s="68" t="str">
        <f>IFERROR(VLOOKUP($B636,APガラス性能一覧!$A$2:$M$6097,11,0),"")</f>
        <v/>
      </c>
      <c r="M636" s="68" t="str">
        <f>IFERROR(VLOOKUP($B636,APガラス性能一覧!$A$2:$M$6097,12,0),"")</f>
        <v/>
      </c>
      <c r="N636" s="68" t="str">
        <f>IFERROR(VLOOKUP($B636,APガラス性能一覧!$A$2:$M$6097,13,0),"")</f>
        <v/>
      </c>
    </row>
    <row r="637" spans="2:14" x14ac:dyDescent="0.4">
      <c r="B637" s="68" t="str">
        <f>IF($D$2="","",IF($E$2=0.65,IFERROR(IF(INDEX(APガラス性能一覧!A:A,MATCH(ROW(B631),APガラス性能一覧!$O:$O,0))="","",INDEX(APガラス性能一覧!A:A,MATCH(ROW(B631),APガラス性能一覧!$O:$O,0))),""),IFERROR(IF(INDEX(APガラス性能一覧!A:A,MATCH(ROW(B631),APガラス性能一覧!$N:$N,0))="","",INDEX(APガラス性能一覧!A:A,MATCH(ROW(B631),APガラス性能一覧!$N:$N,0))),"")))</f>
        <v/>
      </c>
      <c r="C637" s="68" t="str">
        <f>IFERROR(VLOOKUP($B637,APガラス性能一覧!$A$2:$M$6097,2,0),"")</f>
        <v/>
      </c>
      <c r="D637" s="68" t="str">
        <f>IFERROR(VLOOKUP($B637,APガラス性能一覧!$A$2:$M$6097,3,0),"")</f>
        <v/>
      </c>
      <c r="E637" s="68" t="str">
        <f>IFERROR(VLOOKUP($B637,APガラス性能一覧!$A$2:$M$6097,4,0),"")</f>
        <v/>
      </c>
      <c r="F637" s="68" t="str">
        <f>IFERROR(VLOOKUP($B637,APガラス性能一覧!$A$2:$M$6097,5,0),"")</f>
        <v/>
      </c>
      <c r="G637" s="68" t="str">
        <f>IFERROR(VLOOKUP($B637,APガラス性能一覧!$A$2:$M$6097,6,0),"")</f>
        <v/>
      </c>
      <c r="H637" s="68" t="str">
        <f>IFERROR(VLOOKUP($B637,APガラス性能一覧!$A$2:$M$6097,7,0),"")</f>
        <v/>
      </c>
      <c r="I637" s="68" t="str">
        <f>IFERROR(VLOOKUP($B637,APガラス性能一覧!$A$2:$M$6097,8,0),"")</f>
        <v/>
      </c>
      <c r="J637" s="68" t="str">
        <f>IFERROR(VLOOKUP($B637,APガラス性能一覧!$A$2:$M$6097,9,0),"")</f>
        <v/>
      </c>
      <c r="K637" s="68" t="str">
        <f>IFERROR(VLOOKUP($B637,APガラス性能一覧!$A$2:$M$6097,10,0),"")</f>
        <v/>
      </c>
      <c r="L637" s="68" t="str">
        <f>IFERROR(VLOOKUP($B637,APガラス性能一覧!$A$2:$M$6097,11,0),"")</f>
        <v/>
      </c>
      <c r="M637" s="68" t="str">
        <f>IFERROR(VLOOKUP($B637,APガラス性能一覧!$A$2:$M$6097,12,0),"")</f>
        <v/>
      </c>
      <c r="N637" s="68" t="str">
        <f>IFERROR(VLOOKUP($B637,APガラス性能一覧!$A$2:$M$6097,13,0),"")</f>
        <v/>
      </c>
    </row>
    <row r="638" spans="2:14" x14ac:dyDescent="0.4">
      <c r="B638" s="68" t="str">
        <f>IF($D$2="","",IF($E$2=0.65,IFERROR(IF(INDEX(APガラス性能一覧!A:A,MATCH(ROW(B632),APガラス性能一覧!$O:$O,0))="","",INDEX(APガラス性能一覧!A:A,MATCH(ROW(B632),APガラス性能一覧!$O:$O,0))),""),IFERROR(IF(INDEX(APガラス性能一覧!A:A,MATCH(ROW(B632),APガラス性能一覧!$N:$N,0))="","",INDEX(APガラス性能一覧!A:A,MATCH(ROW(B632),APガラス性能一覧!$N:$N,0))),"")))</f>
        <v/>
      </c>
      <c r="C638" s="68" t="str">
        <f>IFERROR(VLOOKUP($B638,APガラス性能一覧!$A$2:$M$6097,2,0),"")</f>
        <v/>
      </c>
      <c r="D638" s="68" t="str">
        <f>IFERROR(VLOOKUP($B638,APガラス性能一覧!$A$2:$M$6097,3,0),"")</f>
        <v/>
      </c>
      <c r="E638" s="68" t="str">
        <f>IFERROR(VLOOKUP($B638,APガラス性能一覧!$A$2:$M$6097,4,0),"")</f>
        <v/>
      </c>
      <c r="F638" s="68" t="str">
        <f>IFERROR(VLOOKUP($B638,APガラス性能一覧!$A$2:$M$6097,5,0),"")</f>
        <v/>
      </c>
      <c r="G638" s="68" t="str">
        <f>IFERROR(VLOOKUP($B638,APガラス性能一覧!$A$2:$M$6097,6,0),"")</f>
        <v/>
      </c>
      <c r="H638" s="68" t="str">
        <f>IFERROR(VLOOKUP($B638,APガラス性能一覧!$A$2:$M$6097,7,0),"")</f>
        <v/>
      </c>
      <c r="I638" s="68" t="str">
        <f>IFERROR(VLOOKUP($B638,APガラス性能一覧!$A$2:$M$6097,8,0),"")</f>
        <v/>
      </c>
      <c r="J638" s="68" t="str">
        <f>IFERROR(VLOOKUP($B638,APガラス性能一覧!$A$2:$M$6097,9,0),"")</f>
        <v/>
      </c>
      <c r="K638" s="68" t="str">
        <f>IFERROR(VLOOKUP($B638,APガラス性能一覧!$A$2:$M$6097,10,0),"")</f>
        <v/>
      </c>
      <c r="L638" s="68" t="str">
        <f>IFERROR(VLOOKUP($B638,APガラス性能一覧!$A$2:$M$6097,11,0),"")</f>
        <v/>
      </c>
      <c r="M638" s="68" t="str">
        <f>IFERROR(VLOOKUP($B638,APガラス性能一覧!$A$2:$M$6097,12,0),"")</f>
        <v/>
      </c>
      <c r="N638" s="68" t="str">
        <f>IFERROR(VLOOKUP($B638,APガラス性能一覧!$A$2:$M$6097,13,0),"")</f>
        <v/>
      </c>
    </row>
    <row r="639" spans="2:14" x14ac:dyDescent="0.4">
      <c r="B639" s="68" t="str">
        <f>IF($D$2="","",IF($E$2=0.65,IFERROR(IF(INDEX(APガラス性能一覧!A:A,MATCH(ROW(B633),APガラス性能一覧!$O:$O,0))="","",INDEX(APガラス性能一覧!A:A,MATCH(ROW(B633),APガラス性能一覧!$O:$O,0))),""),IFERROR(IF(INDEX(APガラス性能一覧!A:A,MATCH(ROW(B633),APガラス性能一覧!$N:$N,0))="","",INDEX(APガラス性能一覧!A:A,MATCH(ROW(B633),APガラス性能一覧!$N:$N,0))),"")))</f>
        <v/>
      </c>
      <c r="C639" s="68" t="str">
        <f>IFERROR(VLOOKUP($B639,APガラス性能一覧!$A$2:$M$6097,2,0),"")</f>
        <v/>
      </c>
      <c r="D639" s="68" t="str">
        <f>IFERROR(VLOOKUP($B639,APガラス性能一覧!$A$2:$M$6097,3,0),"")</f>
        <v/>
      </c>
      <c r="E639" s="68" t="str">
        <f>IFERROR(VLOOKUP($B639,APガラス性能一覧!$A$2:$M$6097,4,0),"")</f>
        <v/>
      </c>
      <c r="F639" s="68" t="str">
        <f>IFERROR(VLOOKUP($B639,APガラス性能一覧!$A$2:$M$6097,5,0),"")</f>
        <v/>
      </c>
      <c r="G639" s="68" t="str">
        <f>IFERROR(VLOOKUP($B639,APガラス性能一覧!$A$2:$M$6097,6,0),"")</f>
        <v/>
      </c>
      <c r="H639" s="68" t="str">
        <f>IFERROR(VLOOKUP($B639,APガラス性能一覧!$A$2:$M$6097,7,0),"")</f>
        <v/>
      </c>
      <c r="I639" s="68" t="str">
        <f>IFERROR(VLOOKUP($B639,APガラス性能一覧!$A$2:$M$6097,8,0),"")</f>
        <v/>
      </c>
      <c r="J639" s="68" t="str">
        <f>IFERROR(VLOOKUP($B639,APガラス性能一覧!$A$2:$M$6097,9,0),"")</f>
        <v/>
      </c>
      <c r="K639" s="68" t="str">
        <f>IFERROR(VLOOKUP($B639,APガラス性能一覧!$A$2:$M$6097,10,0),"")</f>
        <v/>
      </c>
      <c r="L639" s="68" t="str">
        <f>IFERROR(VLOOKUP($B639,APガラス性能一覧!$A$2:$M$6097,11,0),"")</f>
        <v/>
      </c>
      <c r="M639" s="68" t="str">
        <f>IFERROR(VLOOKUP($B639,APガラス性能一覧!$A$2:$M$6097,12,0),"")</f>
        <v/>
      </c>
      <c r="N639" s="68" t="str">
        <f>IFERROR(VLOOKUP($B639,APガラス性能一覧!$A$2:$M$6097,13,0),"")</f>
        <v/>
      </c>
    </row>
    <row r="640" spans="2:14" x14ac:dyDescent="0.4">
      <c r="B640" s="68" t="str">
        <f>IF($D$2="","",IF($E$2=0.65,IFERROR(IF(INDEX(APガラス性能一覧!A:A,MATCH(ROW(B634),APガラス性能一覧!$O:$O,0))="","",INDEX(APガラス性能一覧!A:A,MATCH(ROW(B634),APガラス性能一覧!$O:$O,0))),""),IFERROR(IF(INDEX(APガラス性能一覧!A:A,MATCH(ROW(B634),APガラス性能一覧!$N:$N,0))="","",INDEX(APガラス性能一覧!A:A,MATCH(ROW(B634),APガラス性能一覧!$N:$N,0))),"")))</f>
        <v/>
      </c>
      <c r="C640" s="68" t="str">
        <f>IFERROR(VLOOKUP($B640,APガラス性能一覧!$A$2:$M$6097,2,0),"")</f>
        <v/>
      </c>
      <c r="D640" s="68" t="str">
        <f>IFERROR(VLOOKUP($B640,APガラス性能一覧!$A$2:$M$6097,3,0),"")</f>
        <v/>
      </c>
      <c r="E640" s="68" t="str">
        <f>IFERROR(VLOOKUP($B640,APガラス性能一覧!$A$2:$M$6097,4,0),"")</f>
        <v/>
      </c>
      <c r="F640" s="68" t="str">
        <f>IFERROR(VLOOKUP($B640,APガラス性能一覧!$A$2:$M$6097,5,0),"")</f>
        <v/>
      </c>
      <c r="G640" s="68" t="str">
        <f>IFERROR(VLOOKUP($B640,APガラス性能一覧!$A$2:$M$6097,6,0),"")</f>
        <v/>
      </c>
      <c r="H640" s="68" t="str">
        <f>IFERROR(VLOOKUP($B640,APガラス性能一覧!$A$2:$M$6097,7,0),"")</f>
        <v/>
      </c>
      <c r="I640" s="68" t="str">
        <f>IFERROR(VLOOKUP($B640,APガラス性能一覧!$A$2:$M$6097,8,0),"")</f>
        <v/>
      </c>
      <c r="J640" s="68" t="str">
        <f>IFERROR(VLOOKUP($B640,APガラス性能一覧!$A$2:$M$6097,9,0),"")</f>
        <v/>
      </c>
      <c r="K640" s="68" t="str">
        <f>IFERROR(VLOOKUP($B640,APガラス性能一覧!$A$2:$M$6097,10,0),"")</f>
        <v/>
      </c>
      <c r="L640" s="68" t="str">
        <f>IFERROR(VLOOKUP($B640,APガラス性能一覧!$A$2:$M$6097,11,0),"")</f>
        <v/>
      </c>
      <c r="M640" s="68" t="str">
        <f>IFERROR(VLOOKUP($B640,APガラス性能一覧!$A$2:$M$6097,12,0),"")</f>
        <v/>
      </c>
      <c r="N640" s="68" t="str">
        <f>IFERROR(VLOOKUP($B640,APガラス性能一覧!$A$2:$M$6097,13,0),"")</f>
        <v/>
      </c>
    </row>
    <row r="641" spans="2:14" x14ac:dyDescent="0.4">
      <c r="B641" s="68" t="str">
        <f>IF($D$2="","",IF($E$2=0.65,IFERROR(IF(INDEX(APガラス性能一覧!A:A,MATCH(ROW(B635),APガラス性能一覧!$O:$O,0))="","",INDEX(APガラス性能一覧!A:A,MATCH(ROW(B635),APガラス性能一覧!$O:$O,0))),""),IFERROR(IF(INDEX(APガラス性能一覧!A:A,MATCH(ROW(B635),APガラス性能一覧!$N:$N,0))="","",INDEX(APガラス性能一覧!A:A,MATCH(ROW(B635),APガラス性能一覧!$N:$N,0))),"")))</f>
        <v/>
      </c>
      <c r="C641" s="68" t="str">
        <f>IFERROR(VLOOKUP($B641,APガラス性能一覧!$A$2:$M$6097,2,0),"")</f>
        <v/>
      </c>
      <c r="D641" s="68" t="str">
        <f>IFERROR(VLOOKUP($B641,APガラス性能一覧!$A$2:$M$6097,3,0),"")</f>
        <v/>
      </c>
      <c r="E641" s="68" t="str">
        <f>IFERROR(VLOOKUP($B641,APガラス性能一覧!$A$2:$M$6097,4,0),"")</f>
        <v/>
      </c>
      <c r="F641" s="68" t="str">
        <f>IFERROR(VLOOKUP($B641,APガラス性能一覧!$A$2:$M$6097,5,0),"")</f>
        <v/>
      </c>
      <c r="G641" s="68" t="str">
        <f>IFERROR(VLOOKUP($B641,APガラス性能一覧!$A$2:$M$6097,6,0),"")</f>
        <v/>
      </c>
      <c r="H641" s="68" t="str">
        <f>IFERROR(VLOOKUP($B641,APガラス性能一覧!$A$2:$M$6097,7,0),"")</f>
        <v/>
      </c>
      <c r="I641" s="68" t="str">
        <f>IFERROR(VLOOKUP($B641,APガラス性能一覧!$A$2:$M$6097,8,0),"")</f>
        <v/>
      </c>
      <c r="J641" s="68" t="str">
        <f>IFERROR(VLOOKUP($B641,APガラス性能一覧!$A$2:$M$6097,9,0),"")</f>
        <v/>
      </c>
      <c r="K641" s="68" t="str">
        <f>IFERROR(VLOOKUP($B641,APガラス性能一覧!$A$2:$M$6097,10,0),"")</f>
        <v/>
      </c>
      <c r="L641" s="68" t="str">
        <f>IFERROR(VLOOKUP($B641,APガラス性能一覧!$A$2:$M$6097,11,0),"")</f>
        <v/>
      </c>
      <c r="M641" s="68" t="str">
        <f>IFERROR(VLOOKUP($B641,APガラス性能一覧!$A$2:$M$6097,12,0),"")</f>
        <v/>
      </c>
      <c r="N641" s="68" t="str">
        <f>IFERROR(VLOOKUP($B641,APガラス性能一覧!$A$2:$M$6097,13,0),"")</f>
        <v/>
      </c>
    </row>
    <row r="642" spans="2:14" x14ac:dyDescent="0.4">
      <c r="B642" s="68" t="str">
        <f>IF($D$2="","",IF($E$2=0.65,IFERROR(IF(INDEX(APガラス性能一覧!A:A,MATCH(ROW(B636),APガラス性能一覧!$O:$O,0))="","",INDEX(APガラス性能一覧!A:A,MATCH(ROW(B636),APガラス性能一覧!$O:$O,0))),""),IFERROR(IF(INDEX(APガラス性能一覧!A:A,MATCH(ROW(B636),APガラス性能一覧!$N:$N,0))="","",INDEX(APガラス性能一覧!A:A,MATCH(ROW(B636),APガラス性能一覧!$N:$N,0))),"")))</f>
        <v/>
      </c>
      <c r="C642" s="68" t="str">
        <f>IFERROR(VLOOKUP($B642,APガラス性能一覧!$A$2:$M$6097,2,0),"")</f>
        <v/>
      </c>
      <c r="D642" s="68" t="str">
        <f>IFERROR(VLOOKUP($B642,APガラス性能一覧!$A$2:$M$6097,3,0),"")</f>
        <v/>
      </c>
      <c r="E642" s="68" t="str">
        <f>IFERROR(VLOOKUP($B642,APガラス性能一覧!$A$2:$M$6097,4,0),"")</f>
        <v/>
      </c>
      <c r="F642" s="68" t="str">
        <f>IFERROR(VLOOKUP($B642,APガラス性能一覧!$A$2:$M$6097,5,0),"")</f>
        <v/>
      </c>
      <c r="G642" s="68" t="str">
        <f>IFERROR(VLOOKUP($B642,APガラス性能一覧!$A$2:$M$6097,6,0),"")</f>
        <v/>
      </c>
      <c r="H642" s="68" t="str">
        <f>IFERROR(VLOOKUP($B642,APガラス性能一覧!$A$2:$M$6097,7,0),"")</f>
        <v/>
      </c>
      <c r="I642" s="68" t="str">
        <f>IFERROR(VLOOKUP($B642,APガラス性能一覧!$A$2:$M$6097,8,0),"")</f>
        <v/>
      </c>
      <c r="J642" s="68" t="str">
        <f>IFERROR(VLOOKUP($B642,APガラス性能一覧!$A$2:$M$6097,9,0),"")</f>
        <v/>
      </c>
      <c r="K642" s="68" t="str">
        <f>IFERROR(VLOOKUP($B642,APガラス性能一覧!$A$2:$M$6097,10,0),"")</f>
        <v/>
      </c>
      <c r="L642" s="68" t="str">
        <f>IFERROR(VLOOKUP($B642,APガラス性能一覧!$A$2:$M$6097,11,0),"")</f>
        <v/>
      </c>
      <c r="M642" s="68" t="str">
        <f>IFERROR(VLOOKUP($B642,APガラス性能一覧!$A$2:$M$6097,12,0),"")</f>
        <v/>
      </c>
      <c r="N642" s="68" t="str">
        <f>IFERROR(VLOOKUP($B642,APガラス性能一覧!$A$2:$M$6097,13,0),"")</f>
        <v/>
      </c>
    </row>
    <row r="643" spans="2:14" x14ac:dyDescent="0.4">
      <c r="B643" s="68" t="str">
        <f>IF($D$2="","",IF($E$2=0.65,IFERROR(IF(INDEX(APガラス性能一覧!A:A,MATCH(ROW(B637),APガラス性能一覧!$O:$O,0))="","",INDEX(APガラス性能一覧!A:A,MATCH(ROW(B637),APガラス性能一覧!$O:$O,0))),""),IFERROR(IF(INDEX(APガラス性能一覧!A:A,MATCH(ROW(B637),APガラス性能一覧!$N:$N,0))="","",INDEX(APガラス性能一覧!A:A,MATCH(ROW(B637),APガラス性能一覧!$N:$N,0))),"")))</f>
        <v/>
      </c>
      <c r="C643" s="68" t="str">
        <f>IFERROR(VLOOKUP($B643,APガラス性能一覧!$A$2:$M$6097,2,0),"")</f>
        <v/>
      </c>
      <c r="D643" s="68" t="str">
        <f>IFERROR(VLOOKUP($B643,APガラス性能一覧!$A$2:$M$6097,3,0),"")</f>
        <v/>
      </c>
      <c r="E643" s="68" t="str">
        <f>IFERROR(VLOOKUP($B643,APガラス性能一覧!$A$2:$M$6097,4,0),"")</f>
        <v/>
      </c>
      <c r="F643" s="68" t="str">
        <f>IFERROR(VLOOKUP($B643,APガラス性能一覧!$A$2:$M$6097,5,0),"")</f>
        <v/>
      </c>
      <c r="G643" s="68" t="str">
        <f>IFERROR(VLOOKUP($B643,APガラス性能一覧!$A$2:$M$6097,6,0),"")</f>
        <v/>
      </c>
      <c r="H643" s="68" t="str">
        <f>IFERROR(VLOOKUP($B643,APガラス性能一覧!$A$2:$M$6097,7,0),"")</f>
        <v/>
      </c>
      <c r="I643" s="68" t="str">
        <f>IFERROR(VLOOKUP($B643,APガラス性能一覧!$A$2:$M$6097,8,0),"")</f>
        <v/>
      </c>
      <c r="J643" s="68" t="str">
        <f>IFERROR(VLOOKUP($B643,APガラス性能一覧!$A$2:$M$6097,9,0),"")</f>
        <v/>
      </c>
      <c r="K643" s="68" t="str">
        <f>IFERROR(VLOOKUP($B643,APガラス性能一覧!$A$2:$M$6097,10,0),"")</f>
        <v/>
      </c>
      <c r="L643" s="68" t="str">
        <f>IFERROR(VLOOKUP($B643,APガラス性能一覧!$A$2:$M$6097,11,0),"")</f>
        <v/>
      </c>
      <c r="M643" s="68" t="str">
        <f>IFERROR(VLOOKUP($B643,APガラス性能一覧!$A$2:$M$6097,12,0),"")</f>
        <v/>
      </c>
      <c r="N643" s="68" t="str">
        <f>IFERROR(VLOOKUP($B643,APガラス性能一覧!$A$2:$M$6097,13,0),"")</f>
        <v/>
      </c>
    </row>
    <row r="644" spans="2:14" x14ac:dyDescent="0.4">
      <c r="B644" s="68" t="str">
        <f>IF($D$2="","",IF($E$2=0.65,IFERROR(IF(INDEX(APガラス性能一覧!A:A,MATCH(ROW(B638),APガラス性能一覧!$O:$O,0))="","",INDEX(APガラス性能一覧!A:A,MATCH(ROW(B638),APガラス性能一覧!$O:$O,0))),""),IFERROR(IF(INDEX(APガラス性能一覧!A:A,MATCH(ROW(B638),APガラス性能一覧!$N:$N,0))="","",INDEX(APガラス性能一覧!A:A,MATCH(ROW(B638),APガラス性能一覧!$N:$N,0))),"")))</f>
        <v/>
      </c>
      <c r="C644" s="68" t="str">
        <f>IFERROR(VLOOKUP($B644,APガラス性能一覧!$A$2:$M$6097,2,0),"")</f>
        <v/>
      </c>
      <c r="D644" s="68" t="str">
        <f>IFERROR(VLOOKUP($B644,APガラス性能一覧!$A$2:$M$6097,3,0),"")</f>
        <v/>
      </c>
      <c r="E644" s="68" t="str">
        <f>IFERROR(VLOOKUP($B644,APガラス性能一覧!$A$2:$M$6097,4,0),"")</f>
        <v/>
      </c>
      <c r="F644" s="68" t="str">
        <f>IFERROR(VLOOKUP($B644,APガラス性能一覧!$A$2:$M$6097,5,0),"")</f>
        <v/>
      </c>
      <c r="G644" s="68" t="str">
        <f>IFERROR(VLOOKUP($B644,APガラス性能一覧!$A$2:$M$6097,6,0),"")</f>
        <v/>
      </c>
      <c r="H644" s="68" t="str">
        <f>IFERROR(VLOOKUP($B644,APガラス性能一覧!$A$2:$M$6097,7,0),"")</f>
        <v/>
      </c>
      <c r="I644" s="68" t="str">
        <f>IFERROR(VLOOKUP($B644,APガラス性能一覧!$A$2:$M$6097,8,0),"")</f>
        <v/>
      </c>
      <c r="J644" s="68" t="str">
        <f>IFERROR(VLOOKUP($B644,APガラス性能一覧!$A$2:$M$6097,9,0),"")</f>
        <v/>
      </c>
      <c r="K644" s="68" t="str">
        <f>IFERROR(VLOOKUP($B644,APガラス性能一覧!$A$2:$M$6097,10,0),"")</f>
        <v/>
      </c>
      <c r="L644" s="68" t="str">
        <f>IFERROR(VLOOKUP($B644,APガラス性能一覧!$A$2:$M$6097,11,0),"")</f>
        <v/>
      </c>
      <c r="M644" s="68" t="str">
        <f>IFERROR(VLOOKUP($B644,APガラス性能一覧!$A$2:$M$6097,12,0),"")</f>
        <v/>
      </c>
      <c r="N644" s="68" t="str">
        <f>IFERROR(VLOOKUP($B644,APガラス性能一覧!$A$2:$M$6097,13,0),"")</f>
        <v/>
      </c>
    </row>
    <row r="645" spans="2:14" x14ac:dyDescent="0.4">
      <c r="B645" s="68" t="str">
        <f>IF($D$2="","",IF($E$2=0.65,IFERROR(IF(INDEX(APガラス性能一覧!A:A,MATCH(ROW(B639),APガラス性能一覧!$O:$O,0))="","",INDEX(APガラス性能一覧!A:A,MATCH(ROW(B639),APガラス性能一覧!$O:$O,0))),""),IFERROR(IF(INDEX(APガラス性能一覧!A:A,MATCH(ROW(B639),APガラス性能一覧!$N:$N,0))="","",INDEX(APガラス性能一覧!A:A,MATCH(ROW(B639),APガラス性能一覧!$N:$N,0))),"")))</f>
        <v/>
      </c>
      <c r="C645" s="68" t="str">
        <f>IFERROR(VLOOKUP($B645,APガラス性能一覧!$A$2:$M$6097,2,0),"")</f>
        <v/>
      </c>
      <c r="D645" s="68" t="str">
        <f>IFERROR(VLOOKUP($B645,APガラス性能一覧!$A$2:$M$6097,3,0),"")</f>
        <v/>
      </c>
      <c r="E645" s="68" t="str">
        <f>IFERROR(VLOOKUP($B645,APガラス性能一覧!$A$2:$M$6097,4,0),"")</f>
        <v/>
      </c>
      <c r="F645" s="68" t="str">
        <f>IFERROR(VLOOKUP($B645,APガラス性能一覧!$A$2:$M$6097,5,0),"")</f>
        <v/>
      </c>
      <c r="G645" s="68" t="str">
        <f>IFERROR(VLOOKUP($B645,APガラス性能一覧!$A$2:$M$6097,6,0),"")</f>
        <v/>
      </c>
      <c r="H645" s="68" t="str">
        <f>IFERROR(VLOOKUP($B645,APガラス性能一覧!$A$2:$M$6097,7,0),"")</f>
        <v/>
      </c>
      <c r="I645" s="68" t="str">
        <f>IFERROR(VLOOKUP($B645,APガラス性能一覧!$A$2:$M$6097,8,0),"")</f>
        <v/>
      </c>
      <c r="J645" s="68" t="str">
        <f>IFERROR(VLOOKUP($B645,APガラス性能一覧!$A$2:$M$6097,9,0),"")</f>
        <v/>
      </c>
      <c r="K645" s="68" t="str">
        <f>IFERROR(VLOOKUP($B645,APガラス性能一覧!$A$2:$M$6097,10,0),"")</f>
        <v/>
      </c>
      <c r="L645" s="68" t="str">
        <f>IFERROR(VLOOKUP($B645,APガラス性能一覧!$A$2:$M$6097,11,0),"")</f>
        <v/>
      </c>
      <c r="M645" s="68" t="str">
        <f>IFERROR(VLOOKUP($B645,APガラス性能一覧!$A$2:$M$6097,12,0),"")</f>
        <v/>
      </c>
      <c r="N645" s="68" t="str">
        <f>IFERROR(VLOOKUP($B645,APガラス性能一覧!$A$2:$M$6097,13,0),"")</f>
        <v/>
      </c>
    </row>
    <row r="646" spans="2:14" x14ac:dyDescent="0.4">
      <c r="B646" s="68" t="str">
        <f>IF($D$2="","",IF($E$2=0.65,IFERROR(IF(INDEX(APガラス性能一覧!A:A,MATCH(ROW(B640),APガラス性能一覧!$O:$O,0))="","",INDEX(APガラス性能一覧!A:A,MATCH(ROW(B640),APガラス性能一覧!$O:$O,0))),""),IFERROR(IF(INDEX(APガラス性能一覧!A:A,MATCH(ROW(B640),APガラス性能一覧!$N:$N,0))="","",INDEX(APガラス性能一覧!A:A,MATCH(ROW(B640),APガラス性能一覧!$N:$N,0))),"")))</f>
        <v/>
      </c>
      <c r="C646" s="68" t="str">
        <f>IFERROR(VLOOKUP($B646,APガラス性能一覧!$A$2:$M$6097,2,0),"")</f>
        <v/>
      </c>
      <c r="D646" s="68" t="str">
        <f>IFERROR(VLOOKUP($B646,APガラス性能一覧!$A$2:$M$6097,3,0),"")</f>
        <v/>
      </c>
      <c r="E646" s="68" t="str">
        <f>IFERROR(VLOOKUP($B646,APガラス性能一覧!$A$2:$M$6097,4,0),"")</f>
        <v/>
      </c>
      <c r="F646" s="68" t="str">
        <f>IFERROR(VLOOKUP($B646,APガラス性能一覧!$A$2:$M$6097,5,0),"")</f>
        <v/>
      </c>
      <c r="G646" s="68" t="str">
        <f>IFERROR(VLOOKUP($B646,APガラス性能一覧!$A$2:$M$6097,6,0),"")</f>
        <v/>
      </c>
      <c r="H646" s="68" t="str">
        <f>IFERROR(VLOOKUP($B646,APガラス性能一覧!$A$2:$M$6097,7,0),"")</f>
        <v/>
      </c>
      <c r="I646" s="68" t="str">
        <f>IFERROR(VLOOKUP($B646,APガラス性能一覧!$A$2:$M$6097,8,0),"")</f>
        <v/>
      </c>
      <c r="J646" s="68" t="str">
        <f>IFERROR(VLOOKUP($B646,APガラス性能一覧!$A$2:$M$6097,9,0),"")</f>
        <v/>
      </c>
      <c r="K646" s="68" t="str">
        <f>IFERROR(VLOOKUP($B646,APガラス性能一覧!$A$2:$M$6097,10,0),"")</f>
        <v/>
      </c>
      <c r="L646" s="68" t="str">
        <f>IFERROR(VLOOKUP($B646,APガラス性能一覧!$A$2:$M$6097,11,0),"")</f>
        <v/>
      </c>
      <c r="M646" s="68" t="str">
        <f>IFERROR(VLOOKUP($B646,APガラス性能一覧!$A$2:$M$6097,12,0),"")</f>
        <v/>
      </c>
      <c r="N646" s="68" t="str">
        <f>IFERROR(VLOOKUP($B646,APガラス性能一覧!$A$2:$M$6097,13,0),"")</f>
        <v/>
      </c>
    </row>
    <row r="647" spans="2:14" x14ac:dyDescent="0.4">
      <c r="B647" s="68" t="str">
        <f>IF($D$2="","",IF($E$2=0.65,IFERROR(IF(INDEX(APガラス性能一覧!A:A,MATCH(ROW(B641),APガラス性能一覧!$O:$O,0))="","",INDEX(APガラス性能一覧!A:A,MATCH(ROW(B641),APガラス性能一覧!$O:$O,0))),""),IFERROR(IF(INDEX(APガラス性能一覧!A:A,MATCH(ROW(B641),APガラス性能一覧!$N:$N,0))="","",INDEX(APガラス性能一覧!A:A,MATCH(ROW(B641),APガラス性能一覧!$N:$N,0))),"")))</f>
        <v/>
      </c>
      <c r="C647" s="68" t="str">
        <f>IFERROR(VLOOKUP($B647,APガラス性能一覧!$A$2:$M$6097,2,0),"")</f>
        <v/>
      </c>
      <c r="D647" s="68" t="str">
        <f>IFERROR(VLOOKUP($B647,APガラス性能一覧!$A$2:$M$6097,3,0),"")</f>
        <v/>
      </c>
      <c r="E647" s="68" t="str">
        <f>IFERROR(VLOOKUP($B647,APガラス性能一覧!$A$2:$M$6097,4,0),"")</f>
        <v/>
      </c>
      <c r="F647" s="68" t="str">
        <f>IFERROR(VLOOKUP($B647,APガラス性能一覧!$A$2:$M$6097,5,0),"")</f>
        <v/>
      </c>
      <c r="G647" s="68" t="str">
        <f>IFERROR(VLOOKUP($B647,APガラス性能一覧!$A$2:$M$6097,6,0),"")</f>
        <v/>
      </c>
      <c r="H647" s="68" t="str">
        <f>IFERROR(VLOOKUP($B647,APガラス性能一覧!$A$2:$M$6097,7,0),"")</f>
        <v/>
      </c>
      <c r="I647" s="68" t="str">
        <f>IFERROR(VLOOKUP($B647,APガラス性能一覧!$A$2:$M$6097,8,0),"")</f>
        <v/>
      </c>
      <c r="J647" s="68" t="str">
        <f>IFERROR(VLOOKUP($B647,APガラス性能一覧!$A$2:$M$6097,9,0),"")</f>
        <v/>
      </c>
      <c r="K647" s="68" t="str">
        <f>IFERROR(VLOOKUP($B647,APガラス性能一覧!$A$2:$M$6097,10,0),"")</f>
        <v/>
      </c>
      <c r="L647" s="68" t="str">
        <f>IFERROR(VLOOKUP($B647,APガラス性能一覧!$A$2:$M$6097,11,0),"")</f>
        <v/>
      </c>
      <c r="M647" s="68" t="str">
        <f>IFERROR(VLOOKUP($B647,APガラス性能一覧!$A$2:$M$6097,12,0),"")</f>
        <v/>
      </c>
      <c r="N647" s="68" t="str">
        <f>IFERROR(VLOOKUP($B647,APガラス性能一覧!$A$2:$M$6097,13,0),"")</f>
        <v/>
      </c>
    </row>
    <row r="648" spans="2:14" x14ac:dyDescent="0.4">
      <c r="B648" s="68" t="str">
        <f>IF($D$2="","",IF($E$2=0.65,IFERROR(IF(INDEX(APガラス性能一覧!A:A,MATCH(ROW(B642),APガラス性能一覧!$O:$O,0))="","",INDEX(APガラス性能一覧!A:A,MATCH(ROW(B642),APガラス性能一覧!$O:$O,0))),""),IFERROR(IF(INDEX(APガラス性能一覧!A:A,MATCH(ROW(B642),APガラス性能一覧!$N:$N,0))="","",INDEX(APガラス性能一覧!A:A,MATCH(ROW(B642),APガラス性能一覧!$N:$N,0))),"")))</f>
        <v/>
      </c>
      <c r="C648" s="68" t="str">
        <f>IFERROR(VLOOKUP($B648,APガラス性能一覧!$A$2:$M$6097,2,0),"")</f>
        <v/>
      </c>
      <c r="D648" s="68" t="str">
        <f>IFERROR(VLOOKUP($B648,APガラス性能一覧!$A$2:$M$6097,3,0),"")</f>
        <v/>
      </c>
      <c r="E648" s="68" t="str">
        <f>IFERROR(VLOOKUP($B648,APガラス性能一覧!$A$2:$M$6097,4,0),"")</f>
        <v/>
      </c>
      <c r="F648" s="68" t="str">
        <f>IFERROR(VLOOKUP($B648,APガラス性能一覧!$A$2:$M$6097,5,0),"")</f>
        <v/>
      </c>
      <c r="G648" s="68" t="str">
        <f>IFERROR(VLOOKUP($B648,APガラス性能一覧!$A$2:$M$6097,6,0),"")</f>
        <v/>
      </c>
      <c r="H648" s="68" t="str">
        <f>IFERROR(VLOOKUP($B648,APガラス性能一覧!$A$2:$M$6097,7,0),"")</f>
        <v/>
      </c>
      <c r="I648" s="68" t="str">
        <f>IFERROR(VLOOKUP($B648,APガラス性能一覧!$A$2:$M$6097,8,0),"")</f>
        <v/>
      </c>
      <c r="J648" s="68" t="str">
        <f>IFERROR(VLOOKUP($B648,APガラス性能一覧!$A$2:$M$6097,9,0),"")</f>
        <v/>
      </c>
      <c r="K648" s="68" t="str">
        <f>IFERROR(VLOOKUP($B648,APガラス性能一覧!$A$2:$M$6097,10,0),"")</f>
        <v/>
      </c>
      <c r="L648" s="68" t="str">
        <f>IFERROR(VLOOKUP($B648,APガラス性能一覧!$A$2:$M$6097,11,0),"")</f>
        <v/>
      </c>
      <c r="M648" s="68" t="str">
        <f>IFERROR(VLOOKUP($B648,APガラス性能一覧!$A$2:$M$6097,12,0),"")</f>
        <v/>
      </c>
      <c r="N648" s="68" t="str">
        <f>IFERROR(VLOOKUP($B648,APガラス性能一覧!$A$2:$M$6097,13,0),"")</f>
        <v/>
      </c>
    </row>
    <row r="649" spans="2:14" x14ac:dyDescent="0.4">
      <c r="B649" s="68" t="str">
        <f>IF($D$2="","",IF($E$2=0.65,IFERROR(IF(INDEX(APガラス性能一覧!A:A,MATCH(ROW(B643),APガラス性能一覧!$O:$O,0))="","",INDEX(APガラス性能一覧!A:A,MATCH(ROW(B643),APガラス性能一覧!$O:$O,0))),""),IFERROR(IF(INDEX(APガラス性能一覧!A:A,MATCH(ROW(B643),APガラス性能一覧!$N:$N,0))="","",INDEX(APガラス性能一覧!A:A,MATCH(ROW(B643),APガラス性能一覧!$N:$N,0))),"")))</f>
        <v/>
      </c>
      <c r="C649" s="68" t="str">
        <f>IFERROR(VLOOKUP($B649,APガラス性能一覧!$A$2:$M$6097,2,0),"")</f>
        <v/>
      </c>
      <c r="D649" s="68" t="str">
        <f>IFERROR(VLOOKUP($B649,APガラス性能一覧!$A$2:$M$6097,3,0),"")</f>
        <v/>
      </c>
      <c r="E649" s="68" t="str">
        <f>IFERROR(VLOOKUP($B649,APガラス性能一覧!$A$2:$M$6097,4,0),"")</f>
        <v/>
      </c>
      <c r="F649" s="68" t="str">
        <f>IFERROR(VLOOKUP($B649,APガラス性能一覧!$A$2:$M$6097,5,0),"")</f>
        <v/>
      </c>
      <c r="G649" s="68" t="str">
        <f>IFERROR(VLOOKUP($B649,APガラス性能一覧!$A$2:$M$6097,6,0),"")</f>
        <v/>
      </c>
      <c r="H649" s="68" t="str">
        <f>IFERROR(VLOOKUP($B649,APガラス性能一覧!$A$2:$M$6097,7,0),"")</f>
        <v/>
      </c>
      <c r="I649" s="68" t="str">
        <f>IFERROR(VLOOKUP($B649,APガラス性能一覧!$A$2:$M$6097,8,0),"")</f>
        <v/>
      </c>
      <c r="J649" s="68" t="str">
        <f>IFERROR(VLOOKUP($B649,APガラス性能一覧!$A$2:$M$6097,9,0),"")</f>
        <v/>
      </c>
      <c r="K649" s="68" t="str">
        <f>IFERROR(VLOOKUP($B649,APガラス性能一覧!$A$2:$M$6097,10,0),"")</f>
        <v/>
      </c>
      <c r="L649" s="68" t="str">
        <f>IFERROR(VLOOKUP($B649,APガラス性能一覧!$A$2:$M$6097,11,0),"")</f>
        <v/>
      </c>
      <c r="M649" s="68" t="str">
        <f>IFERROR(VLOOKUP($B649,APガラス性能一覧!$A$2:$M$6097,12,0),"")</f>
        <v/>
      </c>
      <c r="N649" s="68" t="str">
        <f>IFERROR(VLOOKUP($B649,APガラス性能一覧!$A$2:$M$6097,13,0),"")</f>
        <v/>
      </c>
    </row>
    <row r="650" spans="2:14" x14ac:dyDescent="0.4">
      <c r="B650" s="68" t="str">
        <f>IF($D$2="","",IF($E$2=0.65,IFERROR(IF(INDEX(APガラス性能一覧!A:A,MATCH(ROW(B644),APガラス性能一覧!$O:$O,0))="","",INDEX(APガラス性能一覧!A:A,MATCH(ROW(B644),APガラス性能一覧!$O:$O,0))),""),IFERROR(IF(INDEX(APガラス性能一覧!A:A,MATCH(ROW(B644),APガラス性能一覧!$N:$N,0))="","",INDEX(APガラス性能一覧!A:A,MATCH(ROW(B644),APガラス性能一覧!$N:$N,0))),"")))</f>
        <v/>
      </c>
      <c r="C650" s="68" t="str">
        <f>IFERROR(VLOOKUP($B650,APガラス性能一覧!$A$2:$M$6097,2,0),"")</f>
        <v/>
      </c>
      <c r="D650" s="68" t="str">
        <f>IFERROR(VLOOKUP($B650,APガラス性能一覧!$A$2:$M$6097,3,0),"")</f>
        <v/>
      </c>
      <c r="E650" s="68" t="str">
        <f>IFERROR(VLOOKUP($B650,APガラス性能一覧!$A$2:$M$6097,4,0),"")</f>
        <v/>
      </c>
      <c r="F650" s="68" t="str">
        <f>IFERROR(VLOOKUP($B650,APガラス性能一覧!$A$2:$M$6097,5,0),"")</f>
        <v/>
      </c>
      <c r="G650" s="68" t="str">
        <f>IFERROR(VLOOKUP($B650,APガラス性能一覧!$A$2:$M$6097,6,0),"")</f>
        <v/>
      </c>
      <c r="H650" s="68" t="str">
        <f>IFERROR(VLOOKUP($B650,APガラス性能一覧!$A$2:$M$6097,7,0),"")</f>
        <v/>
      </c>
      <c r="I650" s="68" t="str">
        <f>IFERROR(VLOOKUP($B650,APガラス性能一覧!$A$2:$M$6097,8,0),"")</f>
        <v/>
      </c>
      <c r="J650" s="68" t="str">
        <f>IFERROR(VLOOKUP($B650,APガラス性能一覧!$A$2:$M$6097,9,0),"")</f>
        <v/>
      </c>
      <c r="K650" s="68" t="str">
        <f>IFERROR(VLOOKUP($B650,APガラス性能一覧!$A$2:$M$6097,10,0),"")</f>
        <v/>
      </c>
      <c r="L650" s="68" t="str">
        <f>IFERROR(VLOOKUP($B650,APガラス性能一覧!$A$2:$M$6097,11,0),"")</f>
        <v/>
      </c>
      <c r="M650" s="68" t="str">
        <f>IFERROR(VLOOKUP($B650,APガラス性能一覧!$A$2:$M$6097,12,0),"")</f>
        <v/>
      </c>
      <c r="N650" s="68" t="str">
        <f>IFERROR(VLOOKUP($B650,APガラス性能一覧!$A$2:$M$6097,13,0),"")</f>
        <v/>
      </c>
    </row>
    <row r="651" spans="2:14" x14ac:dyDescent="0.4">
      <c r="B651" s="68" t="str">
        <f>IF($D$2="","",IF($E$2=0.65,IFERROR(IF(INDEX(APガラス性能一覧!A:A,MATCH(ROW(B645),APガラス性能一覧!$O:$O,0))="","",INDEX(APガラス性能一覧!A:A,MATCH(ROW(B645),APガラス性能一覧!$O:$O,0))),""),IFERROR(IF(INDEX(APガラス性能一覧!A:A,MATCH(ROW(B645),APガラス性能一覧!$N:$N,0))="","",INDEX(APガラス性能一覧!A:A,MATCH(ROW(B645),APガラス性能一覧!$N:$N,0))),"")))</f>
        <v/>
      </c>
      <c r="C651" s="68" t="str">
        <f>IFERROR(VLOOKUP($B651,APガラス性能一覧!$A$2:$M$6097,2,0),"")</f>
        <v/>
      </c>
      <c r="D651" s="68" t="str">
        <f>IFERROR(VLOOKUP($B651,APガラス性能一覧!$A$2:$M$6097,3,0),"")</f>
        <v/>
      </c>
      <c r="E651" s="68" t="str">
        <f>IFERROR(VLOOKUP($B651,APガラス性能一覧!$A$2:$M$6097,4,0),"")</f>
        <v/>
      </c>
      <c r="F651" s="68" t="str">
        <f>IFERROR(VLOOKUP($B651,APガラス性能一覧!$A$2:$M$6097,5,0),"")</f>
        <v/>
      </c>
      <c r="G651" s="68" t="str">
        <f>IFERROR(VLOOKUP($B651,APガラス性能一覧!$A$2:$M$6097,6,0),"")</f>
        <v/>
      </c>
      <c r="H651" s="68" t="str">
        <f>IFERROR(VLOOKUP($B651,APガラス性能一覧!$A$2:$M$6097,7,0),"")</f>
        <v/>
      </c>
      <c r="I651" s="68" t="str">
        <f>IFERROR(VLOOKUP($B651,APガラス性能一覧!$A$2:$M$6097,8,0),"")</f>
        <v/>
      </c>
      <c r="J651" s="68" t="str">
        <f>IFERROR(VLOOKUP($B651,APガラス性能一覧!$A$2:$M$6097,9,0),"")</f>
        <v/>
      </c>
      <c r="K651" s="68" t="str">
        <f>IFERROR(VLOOKUP($B651,APガラス性能一覧!$A$2:$M$6097,10,0),"")</f>
        <v/>
      </c>
      <c r="L651" s="68" t="str">
        <f>IFERROR(VLOOKUP($B651,APガラス性能一覧!$A$2:$M$6097,11,0),"")</f>
        <v/>
      </c>
      <c r="M651" s="68" t="str">
        <f>IFERROR(VLOOKUP($B651,APガラス性能一覧!$A$2:$M$6097,12,0),"")</f>
        <v/>
      </c>
      <c r="N651" s="68" t="str">
        <f>IFERROR(VLOOKUP($B651,APガラス性能一覧!$A$2:$M$6097,13,0),"")</f>
        <v/>
      </c>
    </row>
    <row r="652" spans="2:14" x14ac:dyDescent="0.4">
      <c r="B652" s="68" t="str">
        <f>IF($D$2="","",IF($E$2=0.65,IFERROR(IF(INDEX(APガラス性能一覧!A:A,MATCH(ROW(B646),APガラス性能一覧!$O:$O,0))="","",INDEX(APガラス性能一覧!A:A,MATCH(ROW(B646),APガラス性能一覧!$O:$O,0))),""),IFERROR(IF(INDEX(APガラス性能一覧!A:A,MATCH(ROW(B646),APガラス性能一覧!$N:$N,0))="","",INDEX(APガラス性能一覧!A:A,MATCH(ROW(B646),APガラス性能一覧!$N:$N,0))),"")))</f>
        <v/>
      </c>
      <c r="C652" s="68" t="str">
        <f>IFERROR(VLOOKUP($B652,APガラス性能一覧!$A$2:$M$6097,2,0),"")</f>
        <v/>
      </c>
      <c r="D652" s="68" t="str">
        <f>IFERROR(VLOOKUP($B652,APガラス性能一覧!$A$2:$M$6097,3,0),"")</f>
        <v/>
      </c>
      <c r="E652" s="68" t="str">
        <f>IFERROR(VLOOKUP($B652,APガラス性能一覧!$A$2:$M$6097,4,0),"")</f>
        <v/>
      </c>
      <c r="F652" s="68" t="str">
        <f>IFERROR(VLOOKUP($B652,APガラス性能一覧!$A$2:$M$6097,5,0),"")</f>
        <v/>
      </c>
      <c r="G652" s="68" t="str">
        <f>IFERROR(VLOOKUP($B652,APガラス性能一覧!$A$2:$M$6097,6,0),"")</f>
        <v/>
      </c>
      <c r="H652" s="68" t="str">
        <f>IFERROR(VLOOKUP($B652,APガラス性能一覧!$A$2:$M$6097,7,0),"")</f>
        <v/>
      </c>
      <c r="I652" s="68" t="str">
        <f>IFERROR(VLOOKUP($B652,APガラス性能一覧!$A$2:$M$6097,8,0),"")</f>
        <v/>
      </c>
      <c r="J652" s="68" t="str">
        <f>IFERROR(VLOOKUP($B652,APガラス性能一覧!$A$2:$M$6097,9,0),"")</f>
        <v/>
      </c>
      <c r="K652" s="68" t="str">
        <f>IFERROR(VLOOKUP($B652,APガラス性能一覧!$A$2:$M$6097,10,0),"")</f>
        <v/>
      </c>
      <c r="L652" s="68" t="str">
        <f>IFERROR(VLOOKUP($B652,APガラス性能一覧!$A$2:$M$6097,11,0),"")</f>
        <v/>
      </c>
      <c r="M652" s="68" t="str">
        <f>IFERROR(VLOOKUP($B652,APガラス性能一覧!$A$2:$M$6097,12,0),"")</f>
        <v/>
      </c>
      <c r="N652" s="68" t="str">
        <f>IFERROR(VLOOKUP($B652,APガラス性能一覧!$A$2:$M$6097,13,0),"")</f>
        <v/>
      </c>
    </row>
    <row r="653" spans="2:14" x14ac:dyDescent="0.4">
      <c r="B653" s="68" t="str">
        <f>IF($D$2="","",IF($E$2=0.65,IFERROR(IF(INDEX(APガラス性能一覧!A:A,MATCH(ROW(B647),APガラス性能一覧!$O:$O,0))="","",INDEX(APガラス性能一覧!A:A,MATCH(ROW(B647),APガラス性能一覧!$O:$O,0))),""),IFERROR(IF(INDEX(APガラス性能一覧!A:A,MATCH(ROW(B647),APガラス性能一覧!$N:$N,0))="","",INDEX(APガラス性能一覧!A:A,MATCH(ROW(B647),APガラス性能一覧!$N:$N,0))),"")))</f>
        <v/>
      </c>
      <c r="C653" s="68" t="str">
        <f>IFERROR(VLOOKUP($B653,APガラス性能一覧!$A$2:$M$6097,2,0),"")</f>
        <v/>
      </c>
      <c r="D653" s="68" t="str">
        <f>IFERROR(VLOOKUP($B653,APガラス性能一覧!$A$2:$M$6097,3,0),"")</f>
        <v/>
      </c>
      <c r="E653" s="68" t="str">
        <f>IFERROR(VLOOKUP($B653,APガラス性能一覧!$A$2:$M$6097,4,0),"")</f>
        <v/>
      </c>
      <c r="F653" s="68" t="str">
        <f>IFERROR(VLOOKUP($B653,APガラス性能一覧!$A$2:$M$6097,5,0),"")</f>
        <v/>
      </c>
      <c r="G653" s="68" t="str">
        <f>IFERROR(VLOOKUP($B653,APガラス性能一覧!$A$2:$M$6097,6,0),"")</f>
        <v/>
      </c>
      <c r="H653" s="68" t="str">
        <f>IFERROR(VLOOKUP($B653,APガラス性能一覧!$A$2:$M$6097,7,0),"")</f>
        <v/>
      </c>
      <c r="I653" s="68" t="str">
        <f>IFERROR(VLOOKUP($B653,APガラス性能一覧!$A$2:$M$6097,8,0),"")</f>
        <v/>
      </c>
      <c r="J653" s="68" t="str">
        <f>IFERROR(VLOOKUP($B653,APガラス性能一覧!$A$2:$M$6097,9,0),"")</f>
        <v/>
      </c>
      <c r="K653" s="68" t="str">
        <f>IFERROR(VLOOKUP($B653,APガラス性能一覧!$A$2:$M$6097,10,0),"")</f>
        <v/>
      </c>
      <c r="L653" s="68" t="str">
        <f>IFERROR(VLOOKUP($B653,APガラス性能一覧!$A$2:$M$6097,11,0),"")</f>
        <v/>
      </c>
      <c r="M653" s="68" t="str">
        <f>IFERROR(VLOOKUP($B653,APガラス性能一覧!$A$2:$M$6097,12,0),"")</f>
        <v/>
      </c>
      <c r="N653" s="68" t="str">
        <f>IFERROR(VLOOKUP($B653,APガラス性能一覧!$A$2:$M$6097,13,0),"")</f>
        <v/>
      </c>
    </row>
    <row r="654" spans="2:14" x14ac:dyDescent="0.4">
      <c r="B654" s="68" t="str">
        <f>IF($D$2="","",IF($E$2=0.65,IFERROR(IF(INDEX(APガラス性能一覧!A:A,MATCH(ROW(B648),APガラス性能一覧!$O:$O,0))="","",INDEX(APガラス性能一覧!A:A,MATCH(ROW(B648),APガラス性能一覧!$O:$O,0))),""),IFERROR(IF(INDEX(APガラス性能一覧!A:A,MATCH(ROW(B648),APガラス性能一覧!$N:$N,0))="","",INDEX(APガラス性能一覧!A:A,MATCH(ROW(B648),APガラス性能一覧!$N:$N,0))),"")))</f>
        <v/>
      </c>
      <c r="C654" s="68" t="str">
        <f>IFERROR(VLOOKUP($B654,APガラス性能一覧!$A$2:$M$6097,2,0),"")</f>
        <v/>
      </c>
      <c r="D654" s="68" t="str">
        <f>IFERROR(VLOOKUP($B654,APガラス性能一覧!$A$2:$M$6097,3,0),"")</f>
        <v/>
      </c>
      <c r="E654" s="68" t="str">
        <f>IFERROR(VLOOKUP($B654,APガラス性能一覧!$A$2:$M$6097,4,0),"")</f>
        <v/>
      </c>
      <c r="F654" s="68" t="str">
        <f>IFERROR(VLOOKUP($B654,APガラス性能一覧!$A$2:$M$6097,5,0),"")</f>
        <v/>
      </c>
      <c r="G654" s="68" t="str">
        <f>IFERROR(VLOOKUP($B654,APガラス性能一覧!$A$2:$M$6097,6,0),"")</f>
        <v/>
      </c>
      <c r="H654" s="68" t="str">
        <f>IFERROR(VLOOKUP($B654,APガラス性能一覧!$A$2:$M$6097,7,0),"")</f>
        <v/>
      </c>
      <c r="I654" s="68" t="str">
        <f>IFERROR(VLOOKUP($B654,APガラス性能一覧!$A$2:$M$6097,8,0),"")</f>
        <v/>
      </c>
      <c r="J654" s="68" t="str">
        <f>IFERROR(VLOOKUP($B654,APガラス性能一覧!$A$2:$M$6097,9,0),"")</f>
        <v/>
      </c>
      <c r="K654" s="68" t="str">
        <f>IFERROR(VLOOKUP($B654,APガラス性能一覧!$A$2:$M$6097,10,0),"")</f>
        <v/>
      </c>
      <c r="L654" s="68" t="str">
        <f>IFERROR(VLOOKUP($B654,APガラス性能一覧!$A$2:$M$6097,11,0),"")</f>
        <v/>
      </c>
      <c r="M654" s="68" t="str">
        <f>IFERROR(VLOOKUP($B654,APガラス性能一覧!$A$2:$M$6097,12,0),"")</f>
        <v/>
      </c>
      <c r="N654" s="68" t="str">
        <f>IFERROR(VLOOKUP($B654,APガラス性能一覧!$A$2:$M$6097,13,0),"")</f>
        <v/>
      </c>
    </row>
    <row r="655" spans="2:14" x14ac:dyDescent="0.4">
      <c r="B655" s="68" t="str">
        <f>IF($D$2="","",IF($E$2=0.65,IFERROR(IF(INDEX(APガラス性能一覧!A:A,MATCH(ROW(B649),APガラス性能一覧!$O:$O,0))="","",INDEX(APガラス性能一覧!A:A,MATCH(ROW(B649),APガラス性能一覧!$O:$O,0))),""),IFERROR(IF(INDEX(APガラス性能一覧!A:A,MATCH(ROW(B649),APガラス性能一覧!$N:$N,0))="","",INDEX(APガラス性能一覧!A:A,MATCH(ROW(B649),APガラス性能一覧!$N:$N,0))),"")))</f>
        <v/>
      </c>
      <c r="C655" s="68" t="str">
        <f>IFERROR(VLOOKUP($B655,APガラス性能一覧!$A$2:$M$6097,2,0),"")</f>
        <v/>
      </c>
      <c r="D655" s="68" t="str">
        <f>IFERROR(VLOOKUP($B655,APガラス性能一覧!$A$2:$M$6097,3,0),"")</f>
        <v/>
      </c>
      <c r="E655" s="68" t="str">
        <f>IFERROR(VLOOKUP($B655,APガラス性能一覧!$A$2:$M$6097,4,0),"")</f>
        <v/>
      </c>
      <c r="F655" s="68" t="str">
        <f>IFERROR(VLOOKUP($B655,APガラス性能一覧!$A$2:$M$6097,5,0),"")</f>
        <v/>
      </c>
      <c r="G655" s="68" t="str">
        <f>IFERROR(VLOOKUP($B655,APガラス性能一覧!$A$2:$M$6097,6,0),"")</f>
        <v/>
      </c>
      <c r="H655" s="68" t="str">
        <f>IFERROR(VLOOKUP($B655,APガラス性能一覧!$A$2:$M$6097,7,0),"")</f>
        <v/>
      </c>
      <c r="I655" s="68" t="str">
        <f>IFERROR(VLOOKUP($B655,APガラス性能一覧!$A$2:$M$6097,8,0),"")</f>
        <v/>
      </c>
      <c r="J655" s="68" t="str">
        <f>IFERROR(VLOOKUP($B655,APガラス性能一覧!$A$2:$M$6097,9,0),"")</f>
        <v/>
      </c>
      <c r="K655" s="68" t="str">
        <f>IFERROR(VLOOKUP($B655,APガラス性能一覧!$A$2:$M$6097,10,0),"")</f>
        <v/>
      </c>
      <c r="L655" s="68" t="str">
        <f>IFERROR(VLOOKUP($B655,APガラス性能一覧!$A$2:$M$6097,11,0),"")</f>
        <v/>
      </c>
      <c r="M655" s="68" t="str">
        <f>IFERROR(VLOOKUP($B655,APガラス性能一覧!$A$2:$M$6097,12,0),"")</f>
        <v/>
      </c>
      <c r="N655" s="68" t="str">
        <f>IFERROR(VLOOKUP($B655,APガラス性能一覧!$A$2:$M$6097,13,0),"")</f>
        <v/>
      </c>
    </row>
    <row r="656" spans="2:14" x14ac:dyDescent="0.4">
      <c r="B656" s="68" t="str">
        <f>IF($D$2="","",IF($E$2=0.65,IFERROR(IF(INDEX(APガラス性能一覧!A:A,MATCH(ROW(B650),APガラス性能一覧!$O:$O,0))="","",INDEX(APガラス性能一覧!A:A,MATCH(ROW(B650),APガラス性能一覧!$O:$O,0))),""),IFERROR(IF(INDEX(APガラス性能一覧!A:A,MATCH(ROW(B650),APガラス性能一覧!$N:$N,0))="","",INDEX(APガラス性能一覧!A:A,MATCH(ROW(B650),APガラス性能一覧!$N:$N,0))),"")))</f>
        <v/>
      </c>
      <c r="C656" s="68" t="str">
        <f>IFERROR(VLOOKUP($B656,APガラス性能一覧!$A$2:$M$6097,2,0),"")</f>
        <v/>
      </c>
      <c r="D656" s="68" t="str">
        <f>IFERROR(VLOOKUP($B656,APガラス性能一覧!$A$2:$M$6097,3,0),"")</f>
        <v/>
      </c>
      <c r="E656" s="68" t="str">
        <f>IFERROR(VLOOKUP($B656,APガラス性能一覧!$A$2:$M$6097,4,0),"")</f>
        <v/>
      </c>
      <c r="F656" s="68" t="str">
        <f>IFERROR(VLOOKUP($B656,APガラス性能一覧!$A$2:$M$6097,5,0),"")</f>
        <v/>
      </c>
      <c r="G656" s="68" t="str">
        <f>IFERROR(VLOOKUP($B656,APガラス性能一覧!$A$2:$M$6097,6,0),"")</f>
        <v/>
      </c>
      <c r="H656" s="68" t="str">
        <f>IFERROR(VLOOKUP($B656,APガラス性能一覧!$A$2:$M$6097,7,0),"")</f>
        <v/>
      </c>
      <c r="I656" s="68" t="str">
        <f>IFERROR(VLOOKUP($B656,APガラス性能一覧!$A$2:$M$6097,8,0),"")</f>
        <v/>
      </c>
      <c r="J656" s="68" t="str">
        <f>IFERROR(VLOOKUP($B656,APガラス性能一覧!$A$2:$M$6097,9,0),"")</f>
        <v/>
      </c>
      <c r="K656" s="68" t="str">
        <f>IFERROR(VLOOKUP($B656,APガラス性能一覧!$A$2:$M$6097,10,0),"")</f>
        <v/>
      </c>
      <c r="L656" s="68" t="str">
        <f>IFERROR(VLOOKUP($B656,APガラス性能一覧!$A$2:$M$6097,11,0),"")</f>
        <v/>
      </c>
      <c r="M656" s="68" t="str">
        <f>IFERROR(VLOOKUP($B656,APガラス性能一覧!$A$2:$M$6097,12,0),"")</f>
        <v/>
      </c>
      <c r="N656" s="68" t="str">
        <f>IFERROR(VLOOKUP($B656,APガラス性能一覧!$A$2:$M$6097,13,0),"")</f>
        <v/>
      </c>
    </row>
    <row r="657" spans="2:14" x14ac:dyDescent="0.4">
      <c r="B657" s="68" t="str">
        <f>IF($D$2="","",IF($E$2=0.65,IFERROR(IF(INDEX(APガラス性能一覧!A:A,MATCH(ROW(B651),APガラス性能一覧!$O:$O,0))="","",INDEX(APガラス性能一覧!A:A,MATCH(ROW(B651),APガラス性能一覧!$O:$O,0))),""),IFERROR(IF(INDEX(APガラス性能一覧!A:A,MATCH(ROW(B651),APガラス性能一覧!$N:$N,0))="","",INDEX(APガラス性能一覧!A:A,MATCH(ROW(B651),APガラス性能一覧!$N:$N,0))),"")))</f>
        <v/>
      </c>
      <c r="C657" s="68" t="str">
        <f>IFERROR(VLOOKUP($B657,APガラス性能一覧!$A$2:$M$6097,2,0),"")</f>
        <v/>
      </c>
      <c r="D657" s="68" t="str">
        <f>IFERROR(VLOOKUP($B657,APガラス性能一覧!$A$2:$M$6097,3,0),"")</f>
        <v/>
      </c>
      <c r="E657" s="68" t="str">
        <f>IFERROR(VLOOKUP($B657,APガラス性能一覧!$A$2:$M$6097,4,0),"")</f>
        <v/>
      </c>
      <c r="F657" s="68" t="str">
        <f>IFERROR(VLOOKUP($B657,APガラス性能一覧!$A$2:$M$6097,5,0),"")</f>
        <v/>
      </c>
      <c r="G657" s="68" t="str">
        <f>IFERROR(VLOOKUP($B657,APガラス性能一覧!$A$2:$M$6097,6,0),"")</f>
        <v/>
      </c>
      <c r="H657" s="68" t="str">
        <f>IFERROR(VLOOKUP($B657,APガラス性能一覧!$A$2:$M$6097,7,0),"")</f>
        <v/>
      </c>
      <c r="I657" s="68" t="str">
        <f>IFERROR(VLOOKUP($B657,APガラス性能一覧!$A$2:$M$6097,8,0),"")</f>
        <v/>
      </c>
      <c r="J657" s="68" t="str">
        <f>IFERROR(VLOOKUP($B657,APガラス性能一覧!$A$2:$M$6097,9,0),"")</f>
        <v/>
      </c>
      <c r="K657" s="68" t="str">
        <f>IFERROR(VLOOKUP($B657,APガラス性能一覧!$A$2:$M$6097,10,0),"")</f>
        <v/>
      </c>
      <c r="L657" s="68" t="str">
        <f>IFERROR(VLOOKUP($B657,APガラス性能一覧!$A$2:$M$6097,11,0),"")</f>
        <v/>
      </c>
      <c r="M657" s="68" t="str">
        <f>IFERROR(VLOOKUP($B657,APガラス性能一覧!$A$2:$M$6097,12,0),"")</f>
        <v/>
      </c>
      <c r="N657" s="68" t="str">
        <f>IFERROR(VLOOKUP($B657,APガラス性能一覧!$A$2:$M$6097,13,0),"")</f>
        <v/>
      </c>
    </row>
    <row r="658" spans="2:14" x14ac:dyDescent="0.4">
      <c r="B658" s="68" t="str">
        <f>IF($D$2="","",IF($E$2=0.65,IFERROR(IF(INDEX(APガラス性能一覧!A:A,MATCH(ROW(B652),APガラス性能一覧!$O:$O,0))="","",INDEX(APガラス性能一覧!A:A,MATCH(ROW(B652),APガラス性能一覧!$O:$O,0))),""),IFERROR(IF(INDEX(APガラス性能一覧!A:A,MATCH(ROW(B652),APガラス性能一覧!$N:$N,0))="","",INDEX(APガラス性能一覧!A:A,MATCH(ROW(B652),APガラス性能一覧!$N:$N,0))),"")))</f>
        <v/>
      </c>
      <c r="C658" s="68" t="str">
        <f>IFERROR(VLOOKUP($B658,APガラス性能一覧!$A$2:$M$6097,2,0),"")</f>
        <v/>
      </c>
      <c r="D658" s="68" t="str">
        <f>IFERROR(VLOOKUP($B658,APガラス性能一覧!$A$2:$M$6097,3,0),"")</f>
        <v/>
      </c>
      <c r="E658" s="68" t="str">
        <f>IFERROR(VLOOKUP($B658,APガラス性能一覧!$A$2:$M$6097,4,0),"")</f>
        <v/>
      </c>
      <c r="F658" s="68" t="str">
        <f>IFERROR(VLOOKUP($B658,APガラス性能一覧!$A$2:$M$6097,5,0),"")</f>
        <v/>
      </c>
      <c r="G658" s="68" t="str">
        <f>IFERROR(VLOOKUP($B658,APガラス性能一覧!$A$2:$M$6097,6,0),"")</f>
        <v/>
      </c>
      <c r="H658" s="68" t="str">
        <f>IFERROR(VLOOKUP($B658,APガラス性能一覧!$A$2:$M$6097,7,0),"")</f>
        <v/>
      </c>
      <c r="I658" s="68" t="str">
        <f>IFERROR(VLOOKUP($B658,APガラス性能一覧!$A$2:$M$6097,8,0),"")</f>
        <v/>
      </c>
      <c r="J658" s="68" t="str">
        <f>IFERROR(VLOOKUP($B658,APガラス性能一覧!$A$2:$M$6097,9,0),"")</f>
        <v/>
      </c>
      <c r="K658" s="68" t="str">
        <f>IFERROR(VLOOKUP($B658,APガラス性能一覧!$A$2:$M$6097,10,0),"")</f>
        <v/>
      </c>
      <c r="L658" s="68" t="str">
        <f>IFERROR(VLOOKUP($B658,APガラス性能一覧!$A$2:$M$6097,11,0),"")</f>
        <v/>
      </c>
      <c r="M658" s="68" t="str">
        <f>IFERROR(VLOOKUP($B658,APガラス性能一覧!$A$2:$M$6097,12,0),"")</f>
        <v/>
      </c>
      <c r="N658" s="68" t="str">
        <f>IFERROR(VLOOKUP($B658,APガラス性能一覧!$A$2:$M$6097,13,0),"")</f>
        <v/>
      </c>
    </row>
    <row r="659" spans="2:14" x14ac:dyDescent="0.4">
      <c r="B659" s="68" t="str">
        <f>IF($D$2="","",IF($E$2=0.65,IFERROR(IF(INDEX(APガラス性能一覧!A:A,MATCH(ROW(B653),APガラス性能一覧!$O:$O,0))="","",INDEX(APガラス性能一覧!A:A,MATCH(ROW(B653),APガラス性能一覧!$O:$O,0))),""),IFERROR(IF(INDEX(APガラス性能一覧!A:A,MATCH(ROW(B653),APガラス性能一覧!$N:$N,0))="","",INDEX(APガラス性能一覧!A:A,MATCH(ROW(B653),APガラス性能一覧!$N:$N,0))),"")))</f>
        <v/>
      </c>
      <c r="C659" s="68" t="str">
        <f>IFERROR(VLOOKUP($B659,APガラス性能一覧!$A$2:$M$6097,2,0),"")</f>
        <v/>
      </c>
      <c r="D659" s="68" t="str">
        <f>IFERROR(VLOOKUP($B659,APガラス性能一覧!$A$2:$M$6097,3,0),"")</f>
        <v/>
      </c>
      <c r="E659" s="68" t="str">
        <f>IFERROR(VLOOKUP($B659,APガラス性能一覧!$A$2:$M$6097,4,0),"")</f>
        <v/>
      </c>
      <c r="F659" s="68" t="str">
        <f>IFERROR(VLOOKUP($B659,APガラス性能一覧!$A$2:$M$6097,5,0),"")</f>
        <v/>
      </c>
      <c r="G659" s="68" t="str">
        <f>IFERROR(VLOOKUP($B659,APガラス性能一覧!$A$2:$M$6097,6,0),"")</f>
        <v/>
      </c>
      <c r="H659" s="68" t="str">
        <f>IFERROR(VLOOKUP($B659,APガラス性能一覧!$A$2:$M$6097,7,0),"")</f>
        <v/>
      </c>
      <c r="I659" s="68" t="str">
        <f>IFERROR(VLOOKUP($B659,APガラス性能一覧!$A$2:$M$6097,8,0),"")</f>
        <v/>
      </c>
      <c r="J659" s="68" t="str">
        <f>IFERROR(VLOOKUP($B659,APガラス性能一覧!$A$2:$M$6097,9,0),"")</f>
        <v/>
      </c>
      <c r="K659" s="68" t="str">
        <f>IFERROR(VLOOKUP($B659,APガラス性能一覧!$A$2:$M$6097,10,0),"")</f>
        <v/>
      </c>
      <c r="L659" s="68" t="str">
        <f>IFERROR(VLOOKUP($B659,APガラス性能一覧!$A$2:$M$6097,11,0),"")</f>
        <v/>
      </c>
      <c r="M659" s="68" t="str">
        <f>IFERROR(VLOOKUP($B659,APガラス性能一覧!$A$2:$M$6097,12,0),"")</f>
        <v/>
      </c>
      <c r="N659" s="68" t="str">
        <f>IFERROR(VLOOKUP($B659,APガラス性能一覧!$A$2:$M$6097,13,0),"")</f>
        <v/>
      </c>
    </row>
    <row r="660" spans="2:14" x14ac:dyDescent="0.4">
      <c r="B660" s="68" t="str">
        <f>IF($D$2="","",IF($E$2=0.65,IFERROR(IF(INDEX(APガラス性能一覧!A:A,MATCH(ROW(B654),APガラス性能一覧!$O:$O,0))="","",INDEX(APガラス性能一覧!A:A,MATCH(ROW(B654),APガラス性能一覧!$O:$O,0))),""),IFERROR(IF(INDEX(APガラス性能一覧!A:A,MATCH(ROW(B654),APガラス性能一覧!$N:$N,0))="","",INDEX(APガラス性能一覧!A:A,MATCH(ROW(B654),APガラス性能一覧!$N:$N,0))),"")))</f>
        <v/>
      </c>
      <c r="C660" s="68" t="str">
        <f>IFERROR(VLOOKUP($B660,APガラス性能一覧!$A$2:$M$6097,2,0),"")</f>
        <v/>
      </c>
      <c r="D660" s="68" t="str">
        <f>IFERROR(VLOOKUP($B660,APガラス性能一覧!$A$2:$M$6097,3,0),"")</f>
        <v/>
      </c>
      <c r="E660" s="68" t="str">
        <f>IFERROR(VLOOKUP($B660,APガラス性能一覧!$A$2:$M$6097,4,0),"")</f>
        <v/>
      </c>
      <c r="F660" s="68" t="str">
        <f>IFERROR(VLOOKUP($B660,APガラス性能一覧!$A$2:$M$6097,5,0),"")</f>
        <v/>
      </c>
      <c r="G660" s="68" t="str">
        <f>IFERROR(VLOOKUP($B660,APガラス性能一覧!$A$2:$M$6097,6,0),"")</f>
        <v/>
      </c>
      <c r="H660" s="68" t="str">
        <f>IFERROR(VLOOKUP($B660,APガラス性能一覧!$A$2:$M$6097,7,0),"")</f>
        <v/>
      </c>
      <c r="I660" s="68" t="str">
        <f>IFERROR(VLOOKUP($B660,APガラス性能一覧!$A$2:$M$6097,8,0),"")</f>
        <v/>
      </c>
      <c r="J660" s="68" t="str">
        <f>IFERROR(VLOOKUP($B660,APガラス性能一覧!$A$2:$M$6097,9,0),"")</f>
        <v/>
      </c>
      <c r="K660" s="68" t="str">
        <f>IFERROR(VLOOKUP($B660,APガラス性能一覧!$A$2:$M$6097,10,0),"")</f>
        <v/>
      </c>
      <c r="L660" s="68" t="str">
        <f>IFERROR(VLOOKUP($B660,APガラス性能一覧!$A$2:$M$6097,11,0),"")</f>
        <v/>
      </c>
      <c r="M660" s="68" t="str">
        <f>IFERROR(VLOOKUP($B660,APガラス性能一覧!$A$2:$M$6097,12,0),"")</f>
        <v/>
      </c>
      <c r="N660" s="68" t="str">
        <f>IFERROR(VLOOKUP($B660,APガラス性能一覧!$A$2:$M$6097,13,0),"")</f>
        <v/>
      </c>
    </row>
    <row r="661" spans="2:14" x14ac:dyDescent="0.4">
      <c r="B661" s="68" t="str">
        <f>IF($D$2="","",IF($E$2=0.65,IFERROR(IF(INDEX(APガラス性能一覧!A:A,MATCH(ROW(B655),APガラス性能一覧!$O:$O,0))="","",INDEX(APガラス性能一覧!A:A,MATCH(ROW(B655),APガラス性能一覧!$O:$O,0))),""),IFERROR(IF(INDEX(APガラス性能一覧!A:A,MATCH(ROW(B655),APガラス性能一覧!$N:$N,0))="","",INDEX(APガラス性能一覧!A:A,MATCH(ROW(B655),APガラス性能一覧!$N:$N,0))),"")))</f>
        <v/>
      </c>
      <c r="C661" s="68" t="str">
        <f>IFERROR(VLOOKUP($B661,APガラス性能一覧!$A$2:$M$6097,2,0),"")</f>
        <v/>
      </c>
      <c r="D661" s="68" t="str">
        <f>IFERROR(VLOOKUP($B661,APガラス性能一覧!$A$2:$M$6097,3,0),"")</f>
        <v/>
      </c>
      <c r="E661" s="68" t="str">
        <f>IFERROR(VLOOKUP($B661,APガラス性能一覧!$A$2:$M$6097,4,0),"")</f>
        <v/>
      </c>
      <c r="F661" s="68" t="str">
        <f>IFERROR(VLOOKUP($B661,APガラス性能一覧!$A$2:$M$6097,5,0),"")</f>
        <v/>
      </c>
      <c r="G661" s="68" t="str">
        <f>IFERROR(VLOOKUP($B661,APガラス性能一覧!$A$2:$M$6097,6,0),"")</f>
        <v/>
      </c>
      <c r="H661" s="68" t="str">
        <f>IFERROR(VLOOKUP($B661,APガラス性能一覧!$A$2:$M$6097,7,0),"")</f>
        <v/>
      </c>
      <c r="I661" s="68" t="str">
        <f>IFERROR(VLOOKUP($B661,APガラス性能一覧!$A$2:$M$6097,8,0),"")</f>
        <v/>
      </c>
      <c r="J661" s="68" t="str">
        <f>IFERROR(VLOOKUP($B661,APガラス性能一覧!$A$2:$M$6097,9,0),"")</f>
        <v/>
      </c>
      <c r="K661" s="68" t="str">
        <f>IFERROR(VLOOKUP($B661,APガラス性能一覧!$A$2:$M$6097,10,0),"")</f>
        <v/>
      </c>
      <c r="L661" s="68" t="str">
        <f>IFERROR(VLOOKUP($B661,APガラス性能一覧!$A$2:$M$6097,11,0),"")</f>
        <v/>
      </c>
      <c r="M661" s="68" t="str">
        <f>IFERROR(VLOOKUP($B661,APガラス性能一覧!$A$2:$M$6097,12,0),"")</f>
        <v/>
      </c>
      <c r="N661" s="68" t="str">
        <f>IFERROR(VLOOKUP($B661,APガラス性能一覧!$A$2:$M$6097,13,0),"")</f>
        <v/>
      </c>
    </row>
    <row r="662" spans="2:14" x14ac:dyDescent="0.4">
      <c r="B662" s="68" t="str">
        <f>IF($D$2="","",IF($E$2=0.65,IFERROR(IF(INDEX(APガラス性能一覧!A:A,MATCH(ROW(B656),APガラス性能一覧!$O:$O,0))="","",INDEX(APガラス性能一覧!A:A,MATCH(ROW(B656),APガラス性能一覧!$O:$O,0))),""),IFERROR(IF(INDEX(APガラス性能一覧!A:A,MATCH(ROW(B656),APガラス性能一覧!$N:$N,0))="","",INDEX(APガラス性能一覧!A:A,MATCH(ROW(B656),APガラス性能一覧!$N:$N,0))),"")))</f>
        <v/>
      </c>
      <c r="C662" s="68" t="str">
        <f>IFERROR(VLOOKUP($B662,APガラス性能一覧!$A$2:$M$6097,2,0),"")</f>
        <v/>
      </c>
      <c r="D662" s="68" t="str">
        <f>IFERROR(VLOOKUP($B662,APガラス性能一覧!$A$2:$M$6097,3,0),"")</f>
        <v/>
      </c>
      <c r="E662" s="68" t="str">
        <f>IFERROR(VLOOKUP($B662,APガラス性能一覧!$A$2:$M$6097,4,0),"")</f>
        <v/>
      </c>
      <c r="F662" s="68" t="str">
        <f>IFERROR(VLOOKUP($B662,APガラス性能一覧!$A$2:$M$6097,5,0),"")</f>
        <v/>
      </c>
      <c r="G662" s="68" t="str">
        <f>IFERROR(VLOOKUP($B662,APガラス性能一覧!$A$2:$M$6097,6,0),"")</f>
        <v/>
      </c>
      <c r="H662" s="68" t="str">
        <f>IFERROR(VLOOKUP($B662,APガラス性能一覧!$A$2:$M$6097,7,0),"")</f>
        <v/>
      </c>
      <c r="I662" s="68" t="str">
        <f>IFERROR(VLOOKUP($B662,APガラス性能一覧!$A$2:$M$6097,8,0),"")</f>
        <v/>
      </c>
      <c r="J662" s="68" t="str">
        <f>IFERROR(VLOOKUP($B662,APガラス性能一覧!$A$2:$M$6097,9,0),"")</f>
        <v/>
      </c>
      <c r="K662" s="68" t="str">
        <f>IFERROR(VLOOKUP($B662,APガラス性能一覧!$A$2:$M$6097,10,0),"")</f>
        <v/>
      </c>
      <c r="L662" s="68" t="str">
        <f>IFERROR(VLOOKUP($B662,APガラス性能一覧!$A$2:$M$6097,11,0),"")</f>
        <v/>
      </c>
      <c r="M662" s="68" t="str">
        <f>IFERROR(VLOOKUP($B662,APガラス性能一覧!$A$2:$M$6097,12,0),"")</f>
        <v/>
      </c>
      <c r="N662" s="68" t="str">
        <f>IFERROR(VLOOKUP($B662,APガラス性能一覧!$A$2:$M$6097,13,0),"")</f>
        <v/>
      </c>
    </row>
    <row r="663" spans="2:14" x14ac:dyDescent="0.4">
      <c r="B663" s="68" t="str">
        <f>IF($D$2="","",IF($E$2=0.65,IFERROR(IF(INDEX(APガラス性能一覧!A:A,MATCH(ROW(B657),APガラス性能一覧!$O:$O,0))="","",INDEX(APガラス性能一覧!A:A,MATCH(ROW(B657),APガラス性能一覧!$O:$O,0))),""),IFERROR(IF(INDEX(APガラス性能一覧!A:A,MATCH(ROW(B657),APガラス性能一覧!$N:$N,0))="","",INDEX(APガラス性能一覧!A:A,MATCH(ROW(B657),APガラス性能一覧!$N:$N,0))),"")))</f>
        <v/>
      </c>
      <c r="C663" s="68" t="str">
        <f>IFERROR(VLOOKUP($B663,APガラス性能一覧!$A$2:$M$6097,2,0),"")</f>
        <v/>
      </c>
      <c r="D663" s="68" t="str">
        <f>IFERROR(VLOOKUP($B663,APガラス性能一覧!$A$2:$M$6097,3,0),"")</f>
        <v/>
      </c>
      <c r="E663" s="68" t="str">
        <f>IFERROR(VLOOKUP($B663,APガラス性能一覧!$A$2:$M$6097,4,0),"")</f>
        <v/>
      </c>
      <c r="F663" s="68" t="str">
        <f>IFERROR(VLOOKUP($B663,APガラス性能一覧!$A$2:$M$6097,5,0),"")</f>
        <v/>
      </c>
      <c r="G663" s="68" t="str">
        <f>IFERROR(VLOOKUP($B663,APガラス性能一覧!$A$2:$M$6097,6,0),"")</f>
        <v/>
      </c>
      <c r="H663" s="68" t="str">
        <f>IFERROR(VLOOKUP($B663,APガラス性能一覧!$A$2:$M$6097,7,0),"")</f>
        <v/>
      </c>
      <c r="I663" s="68" t="str">
        <f>IFERROR(VLOOKUP($B663,APガラス性能一覧!$A$2:$M$6097,8,0),"")</f>
        <v/>
      </c>
      <c r="J663" s="68" t="str">
        <f>IFERROR(VLOOKUP($B663,APガラス性能一覧!$A$2:$M$6097,9,0),"")</f>
        <v/>
      </c>
      <c r="K663" s="68" t="str">
        <f>IFERROR(VLOOKUP($B663,APガラス性能一覧!$A$2:$M$6097,10,0),"")</f>
        <v/>
      </c>
      <c r="L663" s="68" t="str">
        <f>IFERROR(VLOOKUP($B663,APガラス性能一覧!$A$2:$M$6097,11,0),"")</f>
        <v/>
      </c>
      <c r="M663" s="68" t="str">
        <f>IFERROR(VLOOKUP($B663,APガラス性能一覧!$A$2:$M$6097,12,0),"")</f>
        <v/>
      </c>
      <c r="N663" s="68" t="str">
        <f>IFERROR(VLOOKUP($B663,APガラス性能一覧!$A$2:$M$6097,13,0),"")</f>
        <v/>
      </c>
    </row>
    <row r="664" spans="2:14" x14ac:dyDescent="0.4">
      <c r="B664" s="68" t="str">
        <f>IF($D$2="","",IF($E$2=0.65,IFERROR(IF(INDEX(APガラス性能一覧!A:A,MATCH(ROW(B658),APガラス性能一覧!$O:$O,0))="","",INDEX(APガラス性能一覧!A:A,MATCH(ROW(B658),APガラス性能一覧!$O:$O,0))),""),IFERROR(IF(INDEX(APガラス性能一覧!A:A,MATCH(ROW(B658),APガラス性能一覧!$N:$N,0))="","",INDEX(APガラス性能一覧!A:A,MATCH(ROW(B658),APガラス性能一覧!$N:$N,0))),"")))</f>
        <v/>
      </c>
      <c r="C664" s="68" t="str">
        <f>IFERROR(VLOOKUP($B664,APガラス性能一覧!$A$2:$M$6097,2,0),"")</f>
        <v/>
      </c>
      <c r="D664" s="68" t="str">
        <f>IFERROR(VLOOKUP($B664,APガラス性能一覧!$A$2:$M$6097,3,0),"")</f>
        <v/>
      </c>
      <c r="E664" s="68" t="str">
        <f>IFERROR(VLOOKUP($B664,APガラス性能一覧!$A$2:$M$6097,4,0),"")</f>
        <v/>
      </c>
      <c r="F664" s="68" t="str">
        <f>IFERROR(VLOOKUP($B664,APガラス性能一覧!$A$2:$M$6097,5,0),"")</f>
        <v/>
      </c>
      <c r="G664" s="68" t="str">
        <f>IFERROR(VLOOKUP($B664,APガラス性能一覧!$A$2:$M$6097,6,0),"")</f>
        <v/>
      </c>
      <c r="H664" s="68" t="str">
        <f>IFERROR(VLOOKUP($B664,APガラス性能一覧!$A$2:$M$6097,7,0),"")</f>
        <v/>
      </c>
      <c r="I664" s="68" t="str">
        <f>IFERROR(VLOOKUP($B664,APガラス性能一覧!$A$2:$M$6097,8,0),"")</f>
        <v/>
      </c>
      <c r="J664" s="68" t="str">
        <f>IFERROR(VLOOKUP($B664,APガラス性能一覧!$A$2:$M$6097,9,0),"")</f>
        <v/>
      </c>
      <c r="K664" s="68" t="str">
        <f>IFERROR(VLOOKUP($B664,APガラス性能一覧!$A$2:$M$6097,10,0),"")</f>
        <v/>
      </c>
      <c r="L664" s="68" t="str">
        <f>IFERROR(VLOOKUP($B664,APガラス性能一覧!$A$2:$M$6097,11,0),"")</f>
        <v/>
      </c>
      <c r="M664" s="68" t="str">
        <f>IFERROR(VLOOKUP($B664,APガラス性能一覧!$A$2:$M$6097,12,0),"")</f>
        <v/>
      </c>
      <c r="N664" s="68" t="str">
        <f>IFERROR(VLOOKUP($B664,APガラス性能一覧!$A$2:$M$6097,13,0),"")</f>
        <v/>
      </c>
    </row>
    <row r="665" spans="2:14" x14ac:dyDescent="0.4">
      <c r="B665" s="68" t="str">
        <f>IF($D$2="","",IF($E$2=0.65,IFERROR(IF(INDEX(APガラス性能一覧!A:A,MATCH(ROW(B659),APガラス性能一覧!$O:$O,0))="","",INDEX(APガラス性能一覧!A:A,MATCH(ROW(B659),APガラス性能一覧!$O:$O,0))),""),IFERROR(IF(INDEX(APガラス性能一覧!A:A,MATCH(ROW(B659),APガラス性能一覧!$N:$N,0))="","",INDEX(APガラス性能一覧!A:A,MATCH(ROW(B659),APガラス性能一覧!$N:$N,0))),"")))</f>
        <v/>
      </c>
      <c r="C665" s="68" t="str">
        <f>IFERROR(VLOOKUP($B665,APガラス性能一覧!$A$2:$M$6097,2,0),"")</f>
        <v/>
      </c>
      <c r="D665" s="68" t="str">
        <f>IFERROR(VLOOKUP($B665,APガラス性能一覧!$A$2:$M$6097,3,0),"")</f>
        <v/>
      </c>
      <c r="E665" s="68" t="str">
        <f>IFERROR(VLOOKUP($B665,APガラス性能一覧!$A$2:$M$6097,4,0),"")</f>
        <v/>
      </c>
      <c r="F665" s="68" t="str">
        <f>IFERROR(VLOOKUP($B665,APガラス性能一覧!$A$2:$M$6097,5,0),"")</f>
        <v/>
      </c>
      <c r="G665" s="68" t="str">
        <f>IFERROR(VLOOKUP($B665,APガラス性能一覧!$A$2:$M$6097,6,0),"")</f>
        <v/>
      </c>
      <c r="H665" s="68" t="str">
        <f>IFERROR(VLOOKUP($B665,APガラス性能一覧!$A$2:$M$6097,7,0),"")</f>
        <v/>
      </c>
      <c r="I665" s="68" t="str">
        <f>IFERROR(VLOOKUP($B665,APガラス性能一覧!$A$2:$M$6097,8,0),"")</f>
        <v/>
      </c>
      <c r="J665" s="68" t="str">
        <f>IFERROR(VLOOKUP($B665,APガラス性能一覧!$A$2:$M$6097,9,0),"")</f>
        <v/>
      </c>
      <c r="K665" s="68" t="str">
        <f>IFERROR(VLOOKUP($B665,APガラス性能一覧!$A$2:$M$6097,10,0),"")</f>
        <v/>
      </c>
      <c r="L665" s="68" t="str">
        <f>IFERROR(VLOOKUP($B665,APガラス性能一覧!$A$2:$M$6097,11,0),"")</f>
        <v/>
      </c>
      <c r="M665" s="68" t="str">
        <f>IFERROR(VLOOKUP($B665,APガラス性能一覧!$A$2:$M$6097,12,0),"")</f>
        <v/>
      </c>
      <c r="N665" s="68" t="str">
        <f>IFERROR(VLOOKUP($B665,APガラス性能一覧!$A$2:$M$6097,13,0),"")</f>
        <v/>
      </c>
    </row>
    <row r="666" spans="2:14" x14ac:dyDescent="0.4">
      <c r="B666" s="68" t="str">
        <f>IF($D$2="","",IF($E$2=0.65,IFERROR(IF(INDEX(APガラス性能一覧!A:A,MATCH(ROW(B660),APガラス性能一覧!$O:$O,0))="","",INDEX(APガラス性能一覧!A:A,MATCH(ROW(B660),APガラス性能一覧!$O:$O,0))),""),IFERROR(IF(INDEX(APガラス性能一覧!A:A,MATCH(ROW(B660),APガラス性能一覧!$N:$N,0))="","",INDEX(APガラス性能一覧!A:A,MATCH(ROW(B660),APガラス性能一覧!$N:$N,0))),"")))</f>
        <v/>
      </c>
      <c r="C666" s="68" t="str">
        <f>IFERROR(VLOOKUP($B666,APガラス性能一覧!$A$2:$M$6097,2,0),"")</f>
        <v/>
      </c>
      <c r="D666" s="68" t="str">
        <f>IFERROR(VLOOKUP($B666,APガラス性能一覧!$A$2:$M$6097,3,0),"")</f>
        <v/>
      </c>
      <c r="E666" s="68" t="str">
        <f>IFERROR(VLOOKUP($B666,APガラス性能一覧!$A$2:$M$6097,4,0),"")</f>
        <v/>
      </c>
      <c r="F666" s="68" t="str">
        <f>IFERROR(VLOOKUP($B666,APガラス性能一覧!$A$2:$M$6097,5,0),"")</f>
        <v/>
      </c>
      <c r="G666" s="68" t="str">
        <f>IFERROR(VLOOKUP($B666,APガラス性能一覧!$A$2:$M$6097,6,0),"")</f>
        <v/>
      </c>
      <c r="H666" s="68" t="str">
        <f>IFERROR(VLOOKUP($B666,APガラス性能一覧!$A$2:$M$6097,7,0),"")</f>
        <v/>
      </c>
      <c r="I666" s="68" t="str">
        <f>IFERROR(VLOOKUP($B666,APガラス性能一覧!$A$2:$M$6097,8,0),"")</f>
        <v/>
      </c>
      <c r="J666" s="68" t="str">
        <f>IFERROR(VLOOKUP($B666,APガラス性能一覧!$A$2:$M$6097,9,0),"")</f>
        <v/>
      </c>
      <c r="K666" s="68" t="str">
        <f>IFERROR(VLOOKUP($B666,APガラス性能一覧!$A$2:$M$6097,10,0),"")</f>
        <v/>
      </c>
      <c r="L666" s="68" t="str">
        <f>IFERROR(VLOOKUP($B666,APガラス性能一覧!$A$2:$M$6097,11,0),"")</f>
        <v/>
      </c>
      <c r="M666" s="68" t="str">
        <f>IFERROR(VLOOKUP($B666,APガラス性能一覧!$A$2:$M$6097,12,0),"")</f>
        <v/>
      </c>
      <c r="N666" s="68" t="str">
        <f>IFERROR(VLOOKUP($B666,APガラス性能一覧!$A$2:$M$6097,13,0),"")</f>
        <v/>
      </c>
    </row>
    <row r="667" spans="2:14" x14ac:dyDescent="0.4">
      <c r="B667" s="68" t="str">
        <f>IF($D$2="","",IF($E$2=0.65,IFERROR(IF(INDEX(APガラス性能一覧!A:A,MATCH(ROW(B661),APガラス性能一覧!$O:$O,0))="","",INDEX(APガラス性能一覧!A:A,MATCH(ROW(B661),APガラス性能一覧!$O:$O,0))),""),IFERROR(IF(INDEX(APガラス性能一覧!A:A,MATCH(ROW(B661),APガラス性能一覧!$N:$N,0))="","",INDEX(APガラス性能一覧!A:A,MATCH(ROW(B661),APガラス性能一覧!$N:$N,0))),"")))</f>
        <v/>
      </c>
      <c r="C667" s="68" t="str">
        <f>IFERROR(VLOOKUP($B667,APガラス性能一覧!$A$2:$M$6097,2,0),"")</f>
        <v/>
      </c>
      <c r="D667" s="68" t="str">
        <f>IFERROR(VLOOKUP($B667,APガラス性能一覧!$A$2:$M$6097,3,0),"")</f>
        <v/>
      </c>
      <c r="E667" s="68" t="str">
        <f>IFERROR(VLOOKUP($B667,APガラス性能一覧!$A$2:$M$6097,4,0),"")</f>
        <v/>
      </c>
      <c r="F667" s="68" t="str">
        <f>IFERROR(VLOOKUP($B667,APガラス性能一覧!$A$2:$M$6097,5,0),"")</f>
        <v/>
      </c>
      <c r="G667" s="68" t="str">
        <f>IFERROR(VLOOKUP($B667,APガラス性能一覧!$A$2:$M$6097,6,0),"")</f>
        <v/>
      </c>
      <c r="H667" s="68" t="str">
        <f>IFERROR(VLOOKUP($B667,APガラス性能一覧!$A$2:$M$6097,7,0),"")</f>
        <v/>
      </c>
      <c r="I667" s="68" t="str">
        <f>IFERROR(VLOOKUP($B667,APガラス性能一覧!$A$2:$M$6097,8,0),"")</f>
        <v/>
      </c>
      <c r="J667" s="68" t="str">
        <f>IFERROR(VLOOKUP($B667,APガラス性能一覧!$A$2:$M$6097,9,0),"")</f>
        <v/>
      </c>
      <c r="K667" s="68" t="str">
        <f>IFERROR(VLOOKUP($B667,APガラス性能一覧!$A$2:$M$6097,10,0),"")</f>
        <v/>
      </c>
      <c r="L667" s="68" t="str">
        <f>IFERROR(VLOOKUP($B667,APガラス性能一覧!$A$2:$M$6097,11,0),"")</f>
        <v/>
      </c>
      <c r="M667" s="68" t="str">
        <f>IFERROR(VLOOKUP($B667,APガラス性能一覧!$A$2:$M$6097,12,0),"")</f>
        <v/>
      </c>
      <c r="N667" s="68" t="str">
        <f>IFERROR(VLOOKUP($B667,APガラス性能一覧!$A$2:$M$6097,13,0),"")</f>
        <v/>
      </c>
    </row>
    <row r="668" spans="2:14" x14ac:dyDescent="0.4">
      <c r="B668" s="68" t="str">
        <f>IF($D$2="","",IF($E$2=0.65,IFERROR(IF(INDEX(APガラス性能一覧!A:A,MATCH(ROW(B662),APガラス性能一覧!$O:$O,0))="","",INDEX(APガラス性能一覧!A:A,MATCH(ROW(B662),APガラス性能一覧!$O:$O,0))),""),IFERROR(IF(INDEX(APガラス性能一覧!A:A,MATCH(ROW(B662),APガラス性能一覧!$N:$N,0))="","",INDEX(APガラス性能一覧!A:A,MATCH(ROW(B662),APガラス性能一覧!$N:$N,0))),"")))</f>
        <v/>
      </c>
      <c r="C668" s="68" t="str">
        <f>IFERROR(VLOOKUP($B668,APガラス性能一覧!$A$2:$M$6097,2,0),"")</f>
        <v/>
      </c>
      <c r="D668" s="68" t="str">
        <f>IFERROR(VLOOKUP($B668,APガラス性能一覧!$A$2:$M$6097,3,0),"")</f>
        <v/>
      </c>
      <c r="E668" s="68" t="str">
        <f>IFERROR(VLOOKUP($B668,APガラス性能一覧!$A$2:$M$6097,4,0),"")</f>
        <v/>
      </c>
      <c r="F668" s="68" t="str">
        <f>IFERROR(VLOOKUP($B668,APガラス性能一覧!$A$2:$M$6097,5,0),"")</f>
        <v/>
      </c>
      <c r="G668" s="68" t="str">
        <f>IFERROR(VLOOKUP($B668,APガラス性能一覧!$A$2:$M$6097,6,0),"")</f>
        <v/>
      </c>
      <c r="H668" s="68" t="str">
        <f>IFERROR(VLOOKUP($B668,APガラス性能一覧!$A$2:$M$6097,7,0),"")</f>
        <v/>
      </c>
      <c r="I668" s="68" t="str">
        <f>IFERROR(VLOOKUP($B668,APガラス性能一覧!$A$2:$M$6097,8,0),"")</f>
        <v/>
      </c>
      <c r="J668" s="68" t="str">
        <f>IFERROR(VLOOKUP($B668,APガラス性能一覧!$A$2:$M$6097,9,0),"")</f>
        <v/>
      </c>
      <c r="K668" s="68" t="str">
        <f>IFERROR(VLOOKUP($B668,APガラス性能一覧!$A$2:$M$6097,10,0),"")</f>
        <v/>
      </c>
      <c r="L668" s="68" t="str">
        <f>IFERROR(VLOOKUP($B668,APガラス性能一覧!$A$2:$M$6097,11,0),"")</f>
        <v/>
      </c>
      <c r="M668" s="68" t="str">
        <f>IFERROR(VLOOKUP($B668,APガラス性能一覧!$A$2:$M$6097,12,0),"")</f>
        <v/>
      </c>
      <c r="N668" s="68" t="str">
        <f>IFERROR(VLOOKUP($B668,APガラス性能一覧!$A$2:$M$6097,13,0),"")</f>
        <v/>
      </c>
    </row>
    <row r="669" spans="2:14" x14ac:dyDescent="0.4">
      <c r="B669" s="68" t="str">
        <f>IF($D$2="","",IF($E$2=0.65,IFERROR(IF(INDEX(APガラス性能一覧!A:A,MATCH(ROW(B663),APガラス性能一覧!$O:$O,0))="","",INDEX(APガラス性能一覧!A:A,MATCH(ROW(B663),APガラス性能一覧!$O:$O,0))),""),IFERROR(IF(INDEX(APガラス性能一覧!A:A,MATCH(ROW(B663),APガラス性能一覧!$N:$N,0))="","",INDEX(APガラス性能一覧!A:A,MATCH(ROW(B663),APガラス性能一覧!$N:$N,0))),"")))</f>
        <v/>
      </c>
      <c r="C669" s="68" t="str">
        <f>IFERROR(VLOOKUP($B669,APガラス性能一覧!$A$2:$M$6097,2,0),"")</f>
        <v/>
      </c>
      <c r="D669" s="68" t="str">
        <f>IFERROR(VLOOKUP($B669,APガラス性能一覧!$A$2:$M$6097,3,0),"")</f>
        <v/>
      </c>
      <c r="E669" s="68" t="str">
        <f>IFERROR(VLOOKUP($B669,APガラス性能一覧!$A$2:$M$6097,4,0),"")</f>
        <v/>
      </c>
      <c r="F669" s="68" t="str">
        <f>IFERROR(VLOOKUP($B669,APガラス性能一覧!$A$2:$M$6097,5,0),"")</f>
        <v/>
      </c>
      <c r="G669" s="68" t="str">
        <f>IFERROR(VLOOKUP($B669,APガラス性能一覧!$A$2:$M$6097,6,0),"")</f>
        <v/>
      </c>
      <c r="H669" s="68" t="str">
        <f>IFERROR(VLOOKUP($B669,APガラス性能一覧!$A$2:$M$6097,7,0),"")</f>
        <v/>
      </c>
      <c r="I669" s="68" t="str">
        <f>IFERROR(VLOOKUP($B669,APガラス性能一覧!$A$2:$M$6097,8,0),"")</f>
        <v/>
      </c>
      <c r="J669" s="68" t="str">
        <f>IFERROR(VLOOKUP($B669,APガラス性能一覧!$A$2:$M$6097,9,0),"")</f>
        <v/>
      </c>
      <c r="K669" s="68" t="str">
        <f>IFERROR(VLOOKUP($B669,APガラス性能一覧!$A$2:$M$6097,10,0),"")</f>
        <v/>
      </c>
      <c r="L669" s="68" t="str">
        <f>IFERROR(VLOOKUP($B669,APガラス性能一覧!$A$2:$M$6097,11,0),"")</f>
        <v/>
      </c>
      <c r="M669" s="68" t="str">
        <f>IFERROR(VLOOKUP($B669,APガラス性能一覧!$A$2:$M$6097,12,0),"")</f>
        <v/>
      </c>
      <c r="N669" s="68" t="str">
        <f>IFERROR(VLOOKUP($B669,APガラス性能一覧!$A$2:$M$6097,13,0),"")</f>
        <v/>
      </c>
    </row>
    <row r="670" spans="2:14" x14ac:dyDescent="0.4">
      <c r="B670" s="68" t="str">
        <f>IF($D$2="","",IF($E$2=0.65,IFERROR(IF(INDEX(APガラス性能一覧!A:A,MATCH(ROW(B664),APガラス性能一覧!$O:$O,0))="","",INDEX(APガラス性能一覧!A:A,MATCH(ROW(B664),APガラス性能一覧!$O:$O,0))),""),IFERROR(IF(INDEX(APガラス性能一覧!A:A,MATCH(ROW(B664),APガラス性能一覧!$N:$N,0))="","",INDEX(APガラス性能一覧!A:A,MATCH(ROW(B664),APガラス性能一覧!$N:$N,0))),"")))</f>
        <v/>
      </c>
      <c r="C670" s="68" t="str">
        <f>IFERROR(VLOOKUP($B670,APガラス性能一覧!$A$2:$M$6097,2,0),"")</f>
        <v/>
      </c>
      <c r="D670" s="68" t="str">
        <f>IFERROR(VLOOKUP($B670,APガラス性能一覧!$A$2:$M$6097,3,0),"")</f>
        <v/>
      </c>
      <c r="E670" s="68" t="str">
        <f>IFERROR(VLOOKUP($B670,APガラス性能一覧!$A$2:$M$6097,4,0),"")</f>
        <v/>
      </c>
      <c r="F670" s="68" t="str">
        <f>IFERROR(VLOOKUP($B670,APガラス性能一覧!$A$2:$M$6097,5,0),"")</f>
        <v/>
      </c>
      <c r="G670" s="68" t="str">
        <f>IFERROR(VLOOKUP($B670,APガラス性能一覧!$A$2:$M$6097,6,0),"")</f>
        <v/>
      </c>
      <c r="H670" s="68" t="str">
        <f>IFERROR(VLOOKUP($B670,APガラス性能一覧!$A$2:$M$6097,7,0),"")</f>
        <v/>
      </c>
      <c r="I670" s="68" t="str">
        <f>IFERROR(VLOOKUP($B670,APガラス性能一覧!$A$2:$M$6097,8,0),"")</f>
        <v/>
      </c>
      <c r="J670" s="68" t="str">
        <f>IFERROR(VLOOKUP($B670,APガラス性能一覧!$A$2:$M$6097,9,0),"")</f>
        <v/>
      </c>
      <c r="K670" s="68" t="str">
        <f>IFERROR(VLOOKUP($B670,APガラス性能一覧!$A$2:$M$6097,10,0),"")</f>
        <v/>
      </c>
      <c r="L670" s="68" t="str">
        <f>IFERROR(VLOOKUP($B670,APガラス性能一覧!$A$2:$M$6097,11,0),"")</f>
        <v/>
      </c>
      <c r="M670" s="68" t="str">
        <f>IFERROR(VLOOKUP($B670,APガラス性能一覧!$A$2:$M$6097,12,0),"")</f>
        <v/>
      </c>
      <c r="N670" s="68" t="str">
        <f>IFERROR(VLOOKUP($B670,APガラス性能一覧!$A$2:$M$6097,13,0),"")</f>
        <v/>
      </c>
    </row>
    <row r="671" spans="2:14" x14ac:dyDescent="0.4">
      <c r="B671" s="68" t="str">
        <f>IF($D$2="","",IF($E$2=0.65,IFERROR(IF(INDEX(APガラス性能一覧!A:A,MATCH(ROW(B665),APガラス性能一覧!$O:$O,0))="","",INDEX(APガラス性能一覧!A:A,MATCH(ROW(B665),APガラス性能一覧!$O:$O,0))),""),IFERROR(IF(INDEX(APガラス性能一覧!A:A,MATCH(ROW(B665),APガラス性能一覧!$N:$N,0))="","",INDEX(APガラス性能一覧!A:A,MATCH(ROW(B665),APガラス性能一覧!$N:$N,0))),"")))</f>
        <v/>
      </c>
      <c r="C671" s="68" t="str">
        <f>IFERROR(VLOOKUP($B671,APガラス性能一覧!$A$2:$M$6097,2,0),"")</f>
        <v/>
      </c>
      <c r="D671" s="68" t="str">
        <f>IFERROR(VLOOKUP($B671,APガラス性能一覧!$A$2:$M$6097,3,0),"")</f>
        <v/>
      </c>
      <c r="E671" s="68" t="str">
        <f>IFERROR(VLOOKUP($B671,APガラス性能一覧!$A$2:$M$6097,4,0),"")</f>
        <v/>
      </c>
      <c r="F671" s="68" t="str">
        <f>IFERROR(VLOOKUP($B671,APガラス性能一覧!$A$2:$M$6097,5,0),"")</f>
        <v/>
      </c>
      <c r="G671" s="68" t="str">
        <f>IFERROR(VLOOKUP($B671,APガラス性能一覧!$A$2:$M$6097,6,0),"")</f>
        <v/>
      </c>
      <c r="H671" s="68" t="str">
        <f>IFERROR(VLOOKUP($B671,APガラス性能一覧!$A$2:$M$6097,7,0),"")</f>
        <v/>
      </c>
      <c r="I671" s="68" t="str">
        <f>IFERROR(VLOOKUP($B671,APガラス性能一覧!$A$2:$M$6097,8,0),"")</f>
        <v/>
      </c>
      <c r="J671" s="68" t="str">
        <f>IFERROR(VLOOKUP($B671,APガラス性能一覧!$A$2:$M$6097,9,0),"")</f>
        <v/>
      </c>
      <c r="K671" s="68" t="str">
        <f>IFERROR(VLOOKUP($B671,APガラス性能一覧!$A$2:$M$6097,10,0),"")</f>
        <v/>
      </c>
      <c r="L671" s="68" t="str">
        <f>IFERROR(VLOOKUP($B671,APガラス性能一覧!$A$2:$M$6097,11,0),"")</f>
        <v/>
      </c>
      <c r="M671" s="68" t="str">
        <f>IFERROR(VLOOKUP($B671,APガラス性能一覧!$A$2:$M$6097,12,0),"")</f>
        <v/>
      </c>
      <c r="N671" s="68" t="str">
        <f>IFERROR(VLOOKUP($B671,APガラス性能一覧!$A$2:$M$6097,13,0),"")</f>
        <v/>
      </c>
    </row>
    <row r="672" spans="2:14" x14ac:dyDescent="0.4">
      <c r="B672" s="68" t="str">
        <f>IF($D$2="","",IF($E$2=0.65,IFERROR(IF(INDEX(APガラス性能一覧!A:A,MATCH(ROW(B666),APガラス性能一覧!$O:$O,0))="","",INDEX(APガラス性能一覧!A:A,MATCH(ROW(B666),APガラス性能一覧!$O:$O,0))),""),IFERROR(IF(INDEX(APガラス性能一覧!A:A,MATCH(ROW(B666),APガラス性能一覧!$N:$N,0))="","",INDEX(APガラス性能一覧!A:A,MATCH(ROW(B666),APガラス性能一覧!$N:$N,0))),"")))</f>
        <v/>
      </c>
      <c r="C672" s="68" t="str">
        <f>IFERROR(VLOOKUP($B672,APガラス性能一覧!$A$2:$M$6097,2,0),"")</f>
        <v/>
      </c>
      <c r="D672" s="68" t="str">
        <f>IFERROR(VLOOKUP($B672,APガラス性能一覧!$A$2:$M$6097,3,0),"")</f>
        <v/>
      </c>
      <c r="E672" s="68" t="str">
        <f>IFERROR(VLOOKUP($B672,APガラス性能一覧!$A$2:$M$6097,4,0),"")</f>
        <v/>
      </c>
      <c r="F672" s="68" t="str">
        <f>IFERROR(VLOOKUP($B672,APガラス性能一覧!$A$2:$M$6097,5,0),"")</f>
        <v/>
      </c>
      <c r="G672" s="68" t="str">
        <f>IFERROR(VLOOKUP($B672,APガラス性能一覧!$A$2:$M$6097,6,0),"")</f>
        <v/>
      </c>
      <c r="H672" s="68" t="str">
        <f>IFERROR(VLOOKUP($B672,APガラス性能一覧!$A$2:$M$6097,7,0),"")</f>
        <v/>
      </c>
      <c r="I672" s="68" t="str">
        <f>IFERROR(VLOOKUP($B672,APガラス性能一覧!$A$2:$M$6097,8,0),"")</f>
        <v/>
      </c>
      <c r="J672" s="68" t="str">
        <f>IFERROR(VLOOKUP($B672,APガラス性能一覧!$A$2:$M$6097,9,0),"")</f>
        <v/>
      </c>
      <c r="K672" s="68" t="str">
        <f>IFERROR(VLOOKUP($B672,APガラス性能一覧!$A$2:$M$6097,10,0),"")</f>
        <v/>
      </c>
      <c r="L672" s="68" t="str">
        <f>IFERROR(VLOOKUP($B672,APガラス性能一覧!$A$2:$M$6097,11,0),"")</f>
        <v/>
      </c>
      <c r="M672" s="68" t="str">
        <f>IFERROR(VLOOKUP($B672,APガラス性能一覧!$A$2:$M$6097,12,0),"")</f>
        <v/>
      </c>
      <c r="N672" s="68" t="str">
        <f>IFERROR(VLOOKUP($B672,APガラス性能一覧!$A$2:$M$6097,13,0),"")</f>
        <v/>
      </c>
    </row>
    <row r="673" spans="2:14" x14ac:dyDescent="0.4">
      <c r="B673" s="68" t="str">
        <f>IF($D$2="","",IF($E$2=0.65,IFERROR(IF(INDEX(APガラス性能一覧!A:A,MATCH(ROW(B667),APガラス性能一覧!$O:$O,0))="","",INDEX(APガラス性能一覧!A:A,MATCH(ROW(B667),APガラス性能一覧!$O:$O,0))),""),IFERROR(IF(INDEX(APガラス性能一覧!A:A,MATCH(ROW(B667),APガラス性能一覧!$N:$N,0))="","",INDEX(APガラス性能一覧!A:A,MATCH(ROW(B667),APガラス性能一覧!$N:$N,0))),"")))</f>
        <v/>
      </c>
      <c r="C673" s="68" t="str">
        <f>IFERROR(VLOOKUP($B673,APガラス性能一覧!$A$2:$M$6097,2,0),"")</f>
        <v/>
      </c>
      <c r="D673" s="68" t="str">
        <f>IFERROR(VLOOKUP($B673,APガラス性能一覧!$A$2:$M$6097,3,0),"")</f>
        <v/>
      </c>
      <c r="E673" s="68" t="str">
        <f>IFERROR(VLOOKUP($B673,APガラス性能一覧!$A$2:$M$6097,4,0),"")</f>
        <v/>
      </c>
      <c r="F673" s="68" t="str">
        <f>IFERROR(VLOOKUP($B673,APガラス性能一覧!$A$2:$M$6097,5,0),"")</f>
        <v/>
      </c>
      <c r="G673" s="68" t="str">
        <f>IFERROR(VLOOKUP($B673,APガラス性能一覧!$A$2:$M$6097,6,0),"")</f>
        <v/>
      </c>
      <c r="H673" s="68" t="str">
        <f>IFERROR(VLOOKUP($B673,APガラス性能一覧!$A$2:$M$6097,7,0),"")</f>
        <v/>
      </c>
      <c r="I673" s="68" t="str">
        <f>IFERROR(VLOOKUP($B673,APガラス性能一覧!$A$2:$M$6097,8,0),"")</f>
        <v/>
      </c>
      <c r="J673" s="68" t="str">
        <f>IFERROR(VLOOKUP($B673,APガラス性能一覧!$A$2:$M$6097,9,0),"")</f>
        <v/>
      </c>
      <c r="K673" s="68" t="str">
        <f>IFERROR(VLOOKUP($B673,APガラス性能一覧!$A$2:$M$6097,10,0),"")</f>
        <v/>
      </c>
      <c r="L673" s="68" t="str">
        <f>IFERROR(VLOOKUP($B673,APガラス性能一覧!$A$2:$M$6097,11,0),"")</f>
        <v/>
      </c>
      <c r="M673" s="68" t="str">
        <f>IFERROR(VLOOKUP($B673,APガラス性能一覧!$A$2:$M$6097,12,0),"")</f>
        <v/>
      </c>
      <c r="N673" s="68" t="str">
        <f>IFERROR(VLOOKUP($B673,APガラス性能一覧!$A$2:$M$6097,13,0),"")</f>
        <v/>
      </c>
    </row>
    <row r="674" spans="2:14" x14ac:dyDescent="0.4">
      <c r="B674" s="68" t="str">
        <f>IF($D$2="","",IF($E$2=0.65,IFERROR(IF(INDEX(APガラス性能一覧!A:A,MATCH(ROW(B668),APガラス性能一覧!$O:$O,0))="","",INDEX(APガラス性能一覧!A:A,MATCH(ROW(B668),APガラス性能一覧!$O:$O,0))),""),IFERROR(IF(INDEX(APガラス性能一覧!A:A,MATCH(ROW(B668),APガラス性能一覧!$N:$N,0))="","",INDEX(APガラス性能一覧!A:A,MATCH(ROW(B668),APガラス性能一覧!$N:$N,0))),"")))</f>
        <v/>
      </c>
      <c r="C674" s="68" t="str">
        <f>IFERROR(VLOOKUP($B674,APガラス性能一覧!$A$2:$M$6097,2,0),"")</f>
        <v/>
      </c>
      <c r="D674" s="68" t="str">
        <f>IFERROR(VLOOKUP($B674,APガラス性能一覧!$A$2:$M$6097,3,0),"")</f>
        <v/>
      </c>
      <c r="E674" s="68" t="str">
        <f>IFERROR(VLOOKUP($B674,APガラス性能一覧!$A$2:$M$6097,4,0),"")</f>
        <v/>
      </c>
      <c r="F674" s="68" t="str">
        <f>IFERROR(VLOOKUP($B674,APガラス性能一覧!$A$2:$M$6097,5,0),"")</f>
        <v/>
      </c>
      <c r="G674" s="68" t="str">
        <f>IFERROR(VLOOKUP($B674,APガラス性能一覧!$A$2:$M$6097,6,0),"")</f>
        <v/>
      </c>
      <c r="H674" s="68" t="str">
        <f>IFERROR(VLOOKUP($B674,APガラス性能一覧!$A$2:$M$6097,7,0),"")</f>
        <v/>
      </c>
      <c r="I674" s="68" t="str">
        <f>IFERROR(VLOOKUP($B674,APガラス性能一覧!$A$2:$M$6097,8,0),"")</f>
        <v/>
      </c>
      <c r="J674" s="68" t="str">
        <f>IFERROR(VLOOKUP($B674,APガラス性能一覧!$A$2:$M$6097,9,0),"")</f>
        <v/>
      </c>
      <c r="K674" s="68" t="str">
        <f>IFERROR(VLOOKUP($B674,APガラス性能一覧!$A$2:$M$6097,10,0),"")</f>
        <v/>
      </c>
      <c r="L674" s="68" t="str">
        <f>IFERROR(VLOOKUP($B674,APガラス性能一覧!$A$2:$M$6097,11,0),"")</f>
        <v/>
      </c>
      <c r="M674" s="68" t="str">
        <f>IFERROR(VLOOKUP($B674,APガラス性能一覧!$A$2:$M$6097,12,0),"")</f>
        <v/>
      </c>
      <c r="N674" s="68" t="str">
        <f>IFERROR(VLOOKUP($B674,APガラス性能一覧!$A$2:$M$6097,13,0),"")</f>
        <v/>
      </c>
    </row>
    <row r="675" spans="2:14" x14ac:dyDescent="0.4">
      <c r="B675" s="68" t="str">
        <f>IF($D$2="","",IF($E$2=0.65,IFERROR(IF(INDEX(APガラス性能一覧!A:A,MATCH(ROW(B669),APガラス性能一覧!$O:$O,0))="","",INDEX(APガラス性能一覧!A:A,MATCH(ROW(B669),APガラス性能一覧!$O:$O,0))),""),IFERROR(IF(INDEX(APガラス性能一覧!A:A,MATCH(ROW(B669),APガラス性能一覧!$N:$N,0))="","",INDEX(APガラス性能一覧!A:A,MATCH(ROW(B669),APガラス性能一覧!$N:$N,0))),"")))</f>
        <v/>
      </c>
      <c r="C675" s="68" t="str">
        <f>IFERROR(VLOOKUP($B675,APガラス性能一覧!$A$2:$M$6097,2,0),"")</f>
        <v/>
      </c>
      <c r="D675" s="68" t="str">
        <f>IFERROR(VLOOKUP($B675,APガラス性能一覧!$A$2:$M$6097,3,0),"")</f>
        <v/>
      </c>
      <c r="E675" s="68" t="str">
        <f>IFERROR(VLOOKUP($B675,APガラス性能一覧!$A$2:$M$6097,4,0),"")</f>
        <v/>
      </c>
      <c r="F675" s="68" t="str">
        <f>IFERROR(VLOOKUP($B675,APガラス性能一覧!$A$2:$M$6097,5,0),"")</f>
        <v/>
      </c>
      <c r="G675" s="68" t="str">
        <f>IFERROR(VLOOKUP($B675,APガラス性能一覧!$A$2:$M$6097,6,0),"")</f>
        <v/>
      </c>
      <c r="H675" s="68" t="str">
        <f>IFERROR(VLOOKUP($B675,APガラス性能一覧!$A$2:$M$6097,7,0),"")</f>
        <v/>
      </c>
      <c r="I675" s="68" t="str">
        <f>IFERROR(VLOOKUP($B675,APガラス性能一覧!$A$2:$M$6097,8,0),"")</f>
        <v/>
      </c>
      <c r="J675" s="68" t="str">
        <f>IFERROR(VLOOKUP($B675,APガラス性能一覧!$A$2:$M$6097,9,0),"")</f>
        <v/>
      </c>
      <c r="K675" s="68" t="str">
        <f>IFERROR(VLOOKUP($B675,APガラス性能一覧!$A$2:$M$6097,10,0),"")</f>
        <v/>
      </c>
      <c r="L675" s="68" t="str">
        <f>IFERROR(VLOOKUP($B675,APガラス性能一覧!$A$2:$M$6097,11,0),"")</f>
        <v/>
      </c>
      <c r="M675" s="68" t="str">
        <f>IFERROR(VLOOKUP($B675,APガラス性能一覧!$A$2:$M$6097,12,0),"")</f>
        <v/>
      </c>
      <c r="N675" s="68" t="str">
        <f>IFERROR(VLOOKUP($B675,APガラス性能一覧!$A$2:$M$6097,13,0),"")</f>
        <v/>
      </c>
    </row>
    <row r="676" spans="2:14" x14ac:dyDescent="0.4">
      <c r="B676" s="68" t="str">
        <f>IF($D$2="","",IF($E$2=0.65,IFERROR(IF(INDEX(APガラス性能一覧!A:A,MATCH(ROW(B670),APガラス性能一覧!$O:$O,0))="","",INDEX(APガラス性能一覧!A:A,MATCH(ROW(B670),APガラス性能一覧!$O:$O,0))),""),IFERROR(IF(INDEX(APガラス性能一覧!A:A,MATCH(ROW(B670),APガラス性能一覧!$N:$N,0))="","",INDEX(APガラス性能一覧!A:A,MATCH(ROW(B670),APガラス性能一覧!$N:$N,0))),"")))</f>
        <v/>
      </c>
      <c r="C676" s="68" t="str">
        <f>IFERROR(VLOOKUP($B676,APガラス性能一覧!$A$2:$M$6097,2,0),"")</f>
        <v/>
      </c>
      <c r="D676" s="68" t="str">
        <f>IFERROR(VLOOKUP($B676,APガラス性能一覧!$A$2:$M$6097,3,0),"")</f>
        <v/>
      </c>
      <c r="E676" s="68" t="str">
        <f>IFERROR(VLOOKUP($B676,APガラス性能一覧!$A$2:$M$6097,4,0),"")</f>
        <v/>
      </c>
      <c r="F676" s="68" t="str">
        <f>IFERROR(VLOOKUP($B676,APガラス性能一覧!$A$2:$M$6097,5,0),"")</f>
        <v/>
      </c>
      <c r="G676" s="68" t="str">
        <f>IFERROR(VLOOKUP($B676,APガラス性能一覧!$A$2:$M$6097,6,0),"")</f>
        <v/>
      </c>
      <c r="H676" s="68" t="str">
        <f>IFERROR(VLOOKUP($B676,APガラス性能一覧!$A$2:$M$6097,7,0),"")</f>
        <v/>
      </c>
      <c r="I676" s="68" t="str">
        <f>IFERROR(VLOOKUP($B676,APガラス性能一覧!$A$2:$M$6097,8,0),"")</f>
        <v/>
      </c>
      <c r="J676" s="68" t="str">
        <f>IFERROR(VLOOKUP($B676,APガラス性能一覧!$A$2:$M$6097,9,0),"")</f>
        <v/>
      </c>
      <c r="K676" s="68" t="str">
        <f>IFERROR(VLOOKUP($B676,APガラス性能一覧!$A$2:$M$6097,10,0),"")</f>
        <v/>
      </c>
      <c r="L676" s="68" t="str">
        <f>IFERROR(VLOOKUP($B676,APガラス性能一覧!$A$2:$M$6097,11,0),"")</f>
        <v/>
      </c>
      <c r="M676" s="68" t="str">
        <f>IFERROR(VLOOKUP($B676,APガラス性能一覧!$A$2:$M$6097,12,0),"")</f>
        <v/>
      </c>
      <c r="N676" s="68" t="str">
        <f>IFERROR(VLOOKUP($B676,APガラス性能一覧!$A$2:$M$6097,13,0),"")</f>
        <v/>
      </c>
    </row>
    <row r="677" spans="2:14" x14ac:dyDescent="0.4">
      <c r="B677" s="68" t="str">
        <f>IF($D$2="","",IF($E$2=0.65,IFERROR(IF(INDEX(APガラス性能一覧!A:A,MATCH(ROW(B671),APガラス性能一覧!$O:$O,0))="","",INDEX(APガラス性能一覧!A:A,MATCH(ROW(B671),APガラス性能一覧!$O:$O,0))),""),IFERROR(IF(INDEX(APガラス性能一覧!A:A,MATCH(ROW(B671),APガラス性能一覧!$N:$N,0))="","",INDEX(APガラス性能一覧!A:A,MATCH(ROW(B671),APガラス性能一覧!$N:$N,0))),"")))</f>
        <v/>
      </c>
      <c r="C677" s="68" t="str">
        <f>IFERROR(VLOOKUP($B677,APガラス性能一覧!$A$2:$M$6097,2,0),"")</f>
        <v/>
      </c>
      <c r="D677" s="68" t="str">
        <f>IFERROR(VLOOKUP($B677,APガラス性能一覧!$A$2:$M$6097,3,0),"")</f>
        <v/>
      </c>
      <c r="E677" s="68" t="str">
        <f>IFERROR(VLOOKUP($B677,APガラス性能一覧!$A$2:$M$6097,4,0),"")</f>
        <v/>
      </c>
      <c r="F677" s="68" t="str">
        <f>IFERROR(VLOOKUP($B677,APガラス性能一覧!$A$2:$M$6097,5,0),"")</f>
        <v/>
      </c>
      <c r="G677" s="68" t="str">
        <f>IFERROR(VLOOKUP($B677,APガラス性能一覧!$A$2:$M$6097,6,0),"")</f>
        <v/>
      </c>
      <c r="H677" s="68" t="str">
        <f>IFERROR(VLOOKUP($B677,APガラス性能一覧!$A$2:$M$6097,7,0),"")</f>
        <v/>
      </c>
      <c r="I677" s="68" t="str">
        <f>IFERROR(VLOOKUP($B677,APガラス性能一覧!$A$2:$M$6097,8,0),"")</f>
        <v/>
      </c>
      <c r="J677" s="68" t="str">
        <f>IFERROR(VLOOKUP($B677,APガラス性能一覧!$A$2:$M$6097,9,0),"")</f>
        <v/>
      </c>
      <c r="K677" s="68" t="str">
        <f>IFERROR(VLOOKUP($B677,APガラス性能一覧!$A$2:$M$6097,10,0),"")</f>
        <v/>
      </c>
      <c r="L677" s="68" t="str">
        <f>IFERROR(VLOOKUP($B677,APガラス性能一覧!$A$2:$M$6097,11,0),"")</f>
        <v/>
      </c>
      <c r="M677" s="68" t="str">
        <f>IFERROR(VLOOKUP($B677,APガラス性能一覧!$A$2:$M$6097,12,0),"")</f>
        <v/>
      </c>
      <c r="N677" s="68" t="str">
        <f>IFERROR(VLOOKUP($B677,APガラス性能一覧!$A$2:$M$6097,13,0),"")</f>
        <v/>
      </c>
    </row>
    <row r="678" spans="2:14" x14ac:dyDescent="0.4">
      <c r="B678" s="68" t="str">
        <f>IF($D$2="","",IF($E$2=0.65,IFERROR(IF(INDEX(APガラス性能一覧!A:A,MATCH(ROW(B672),APガラス性能一覧!$O:$O,0))="","",INDEX(APガラス性能一覧!A:A,MATCH(ROW(B672),APガラス性能一覧!$O:$O,0))),""),IFERROR(IF(INDEX(APガラス性能一覧!A:A,MATCH(ROW(B672),APガラス性能一覧!$N:$N,0))="","",INDEX(APガラス性能一覧!A:A,MATCH(ROW(B672),APガラス性能一覧!$N:$N,0))),"")))</f>
        <v/>
      </c>
      <c r="C678" s="68" t="str">
        <f>IFERROR(VLOOKUP($B678,APガラス性能一覧!$A$2:$M$6097,2,0),"")</f>
        <v/>
      </c>
      <c r="D678" s="68" t="str">
        <f>IFERROR(VLOOKUP($B678,APガラス性能一覧!$A$2:$M$6097,3,0),"")</f>
        <v/>
      </c>
      <c r="E678" s="68" t="str">
        <f>IFERROR(VLOOKUP($B678,APガラス性能一覧!$A$2:$M$6097,4,0),"")</f>
        <v/>
      </c>
      <c r="F678" s="68" t="str">
        <f>IFERROR(VLOOKUP($B678,APガラス性能一覧!$A$2:$M$6097,5,0),"")</f>
        <v/>
      </c>
      <c r="G678" s="68" t="str">
        <f>IFERROR(VLOOKUP($B678,APガラス性能一覧!$A$2:$M$6097,6,0),"")</f>
        <v/>
      </c>
      <c r="H678" s="68" t="str">
        <f>IFERROR(VLOOKUP($B678,APガラス性能一覧!$A$2:$M$6097,7,0),"")</f>
        <v/>
      </c>
      <c r="I678" s="68" t="str">
        <f>IFERROR(VLOOKUP($B678,APガラス性能一覧!$A$2:$M$6097,8,0),"")</f>
        <v/>
      </c>
      <c r="J678" s="68" t="str">
        <f>IFERROR(VLOOKUP($B678,APガラス性能一覧!$A$2:$M$6097,9,0),"")</f>
        <v/>
      </c>
      <c r="K678" s="68" t="str">
        <f>IFERROR(VLOOKUP($B678,APガラス性能一覧!$A$2:$M$6097,10,0),"")</f>
        <v/>
      </c>
      <c r="L678" s="68" t="str">
        <f>IFERROR(VLOOKUP($B678,APガラス性能一覧!$A$2:$M$6097,11,0),"")</f>
        <v/>
      </c>
      <c r="M678" s="68" t="str">
        <f>IFERROR(VLOOKUP($B678,APガラス性能一覧!$A$2:$M$6097,12,0),"")</f>
        <v/>
      </c>
      <c r="N678" s="68" t="str">
        <f>IFERROR(VLOOKUP($B678,APガラス性能一覧!$A$2:$M$6097,13,0),"")</f>
        <v/>
      </c>
    </row>
    <row r="679" spans="2:14" x14ac:dyDescent="0.4">
      <c r="B679" s="68" t="str">
        <f>IF($D$2="","",IF($E$2=0.65,IFERROR(IF(INDEX(APガラス性能一覧!A:A,MATCH(ROW(B673),APガラス性能一覧!$O:$O,0))="","",INDEX(APガラス性能一覧!A:A,MATCH(ROW(B673),APガラス性能一覧!$O:$O,0))),""),IFERROR(IF(INDEX(APガラス性能一覧!A:A,MATCH(ROW(B673),APガラス性能一覧!$N:$N,0))="","",INDEX(APガラス性能一覧!A:A,MATCH(ROW(B673),APガラス性能一覧!$N:$N,0))),"")))</f>
        <v/>
      </c>
      <c r="C679" s="68" t="str">
        <f>IFERROR(VLOOKUP($B679,APガラス性能一覧!$A$2:$M$6097,2,0),"")</f>
        <v/>
      </c>
      <c r="D679" s="68" t="str">
        <f>IFERROR(VLOOKUP($B679,APガラス性能一覧!$A$2:$M$6097,3,0),"")</f>
        <v/>
      </c>
      <c r="E679" s="68" t="str">
        <f>IFERROR(VLOOKUP($B679,APガラス性能一覧!$A$2:$M$6097,4,0),"")</f>
        <v/>
      </c>
      <c r="F679" s="68" t="str">
        <f>IFERROR(VLOOKUP($B679,APガラス性能一覧!$A$2:$M$6097,5,0),"")</f>
        <v/>
      </c>
      <c r="G679" s="68" t="str">
        <f>IFERROR(VLOOKUP($B679,APガラス性能一覧!$A$2:$M$6097,6,0),"")</f>
        <v/>
      </c>
      <c r="H679" s="68" t="str">
        <f>IFERROR(VLOOKUP($B679,APガラス性能一覧!$A$2:$M$6097,7,0),"")</f>
        <v/>
      </c>
      <c r="I679" s="68" t="str">
        <f>IFERROR(VLOOKUP($B679,APガラス性能一覧!$A$2:$M$6097,8,0),"")</f>
        <v/>
      </c>
      <c r="J679" s="68" t="str">
        <f>IFERROR(VLOOKUP($B679,APガラス性能一覧!$A$2:$M$6097,9,0),"")</f>
        <v/>
      </c>
      <c r="K679" s="68" t="str">
        <f>IFERROR(VLOOKUP($B679,APガラス性能一覧!$A$2:$M$6097,10,0),"")</f>
        <v/>
      </c>
      <c r="L679" s="68" t="str">
        <f>IFERROR(VLOOKUP($B679,APガラス性能一覧!$A$2:$M$6097,11,0),"")</f>
        <v/>
      </c>
      <c r="M679" s="68" t="str">
        <f>IFERROR(VLOOKUP($B679,APガラス性能一覧!$A$2:$M$6097,12,0),"")</f>
        <v/>
      </c>
      <c r="N679" s="68" t="str">
        <f>IFERROR(VLOOKUP($B679,APガラス性能一覧!$A$2:$M$6097,13,0),"")</f>
        <v/>
      </c>
    </row>
    <row r="680" spans="2:14" x14ac:dyDescent="0.4">
      <c r="B680" s="68" t="str">
        <f>IF($D$2="","",IF($E$2=0.65,IFERROR(IF(INDEX(APガラス性能一覧!A:A,MATCH(ROW(B674),APガラス性能一覧!$O:$O,0))="","",INDEX(APガラス性能一覧!A:A,MATCH(ROW(B674),APガラス性能一覧!$O:$O,0))),""),IFERROR(IF(INDEX(APガラス性能一覧!A:A,MATCH(ROW(B674),APガラス性能一覧!$N:$N,0))="","",INDEX(APガラス性能一覧!A:A,MATCH(ROW(B674),APガラス性能一覧!$N:$N,0))),"")))</f>
        <v/>
      </c>
      <c r="C680" s="68" t="str">
        <f>IFERROR(VLOOKUP($B680,APガラス性能一覧!$A$2:$M$6097,2,0),"")</f>
        <v/>
      </c>
      <c r="D680" s="68" t="str">
        <f>IFERROR(VLOOKUP($B680,APガラス性能一覧!$A$2:$M$6097,3,0),"")</f>
        <v/>
      </c>
      <c r="E680" s="68" t="str">
        <f>IFERROR(VLOOKUP($B680,APガラス性能一覧!$A$2:$M$6097,4,0),"")</f>
        <v/>
      </c>
      <c r="F680" s="68" t="str">
        <f>IFERROR(VLOOKUP($B680,APガラス性能一覧!$A$2:$M$6097,5,0),"")</f>
        <v/>
      </c>
      <c r="G680" s="68" t="str">
        <f>IFERROR(VLOOKUP($B680,APガラス性能一覧!$A$2:$M$6097,6,0),"")</f>
        <v/>
      </c>
      <c r="H680" s="68" t="str">
        <f>IFERROR(VLOOKUP($B680,APガラス性能一覧!$A$2:$M$6097,7,0),"")</f>
        <v/>
      </c>
      <c r="I680" s="68" t="str">
        <f>IFERROR(VLOOKUP($B680,APガラス性能一覧!$A$2:$M$6097,8,0),"")</f>
        <v/>
      </c>
      <c r="J680" s="68" t="str">
        <f>IFERROR(VLOOKUP($B680,APガラス性能一覧!$A$2:$M$6097,9,0),"")</f>
        <v/>
      </c>
      <c r="K680" s="68" t="str">
        <f>IFERROR(VLOOKUP($B680,APガラス性能一覧!$A$2:$M$6097,10,0),"")</f>
        <v/>
      </c>
      <c r="L680" s="68" t="str">
        <f>IFERROR(VLOOKUP($B680,APガラス性能一覧!$A$2:$M$6097,11,0),"")</f>
        <v/>
      </c>
      <c r="M680" s="68" t="str">
        <f>IFERROR(VLOOKUP($B680,APガラス性能一覧!$A$2:$M$6097,12,0),"")</f>
        <v/>
      </c>
      <c r="N680" s="68" t="str">
        <f>IFERROR(VLOOKUP($B680,APガラス性能一覧!$A$2:$M$6097,13,0),"")</f>
        <v/>
      </c>
    </row>
    <row r="681" spans="2:14" x14ac:dyDescent="0.4">
      <c r="B681" s="68" t="str">
        <f>IF($D$2="","",IF($E$2=0.65,IFERROR(IF(INDEX(APガラス性能一覧!A:A,MATCH(ROW(B675),APガラス性能一覧!$O:$O,0))="","",INDEX(APガラス性能一覧!A:A,MATCH(ROW(B675),APガラス性能一覧!$O:$O,0))),""),IFERROR(IF(INDEX(APガラス性能一覧!A:A,MATCH(ROW(B675),APガラス性能一覧!$N:$N,0))="","",INDEX(APガラス性能一覧!A:A,MATCH(ROW(B675),APガラス性能一覧!$N:$N,0))),"")))</f>
        <v/>
      </c>
      <c r="C681" s="68" t="str">
        <f>IFERROR(VLOOKUP($B681,APガラス性能一覧!$A$2:$M$6097,2,0),"")</f>
        <v/>
      </c>
      <c r="D681" s="68" t="str">
        <f>IFERROR(VLOOKUP($B681,APガラス性能一覧!$A$2:$M$6097,3,0),"")</f>
        <v/>
      </c>
      <c r="E681" s="68" t="str">
        <f>IFERROR(VLOOKUP($B681,APガラス性能一覧!$A$2:$M$6097,4,0),"")</f>
        <v/>
      </c>
      <c r="F681" s="68" t="str">
        <f>IFERROR(VLOOKUP($B681,APガラス性能一覧!$A$2:$M$6097,5,0),"")</f>
        <v/>
      </c>
      <c r="G681" s="68" t="str">
        <f>IFERROR(VLOOKUP($B681,APガラス性能一覧!$A$2:$M$6097,6,0),"")</f>
        <v/>
      </c>
      <c r="H681" s="68" t="str">
        <f>IFERROR(VLOOKUP($B681,APガラス性能一覧!$A$2:$M$6097,7,0),"")</f>
        <v/>
      </c>
      <c r="I681" s="68" t="str">
        <f>IFERROR(VLOOKUP($B681,APガラス性能一覧!$A$2:$M$6097,8,0),"")</f>
        <v/>
      </c>
      <c r="J681" s="68" t="str">
        <f>IFERROR(VLOOKUP($B681,APガラス性能一覧!$A$2:$M$6097,9,0),"")</f>
        <v/>
      </c>
      <c r="K681" s="68" t="str">
        <f>IFERROR(VLOOKUP($B681,APガラス性能一覧!$A$2:$M$6097,10,0),"")</f>
        <v/>
      </c>
      <c r="L681" s="68" t="str">
        <f>IFERROR(VLOOKUP($B681,APガラス性能一覧!$A$2:$M$6097,11,0),"")</f>
        <v/>
      </c>
      <c r="M681" s="68" t="str">
        <f>IFERROR(VLOOKUP($B681,APガラス性能一覧!$A$2:$M$6097,12,0),"")</f>
        <v/>
      </c>
      <c r="N681" s="68" t="str">
        <f>IFERROR(VLOOKUP($B681,APガラス性能一覧!$A$2:$M$6097,13,0),"")</f>
        <v/>
      </c>
    </row>
    <row r="682" spans="2:14" x14ac:dyDescent="0.4">
      <c r="B682" s="68" t="str">
        <f>IF($D$2="","",IF($E$2=0.65,IFERROR(IF(INDEX(APガラス性能一覧!A:A,MATCH(ROW(B676),APガラス性能一覧!$O:$O,0))="","",INDEX(APガラス性能一覧!A:A,MATCH(ROW(B676),APガラス性能一覧!$O:$O,0))),""),IFERROR(IF(INDEX(APガラス性能一覧!A:A,MATCH(ROW(B676),APガラス性能一覧!$N:$N,0))="","",INDEX(APガラス性能一覧!A:A,MATCH(ROW(B676),APガラス性能一覧!$N:$N,0))),"")))</f>
        <v/>
      </c>
      <c r="C682" s="68" t="str">
        <f>IFERROR(VLOOKUP($B682,APガラス性能一覧!$A$2:$M$6097,2,0),"")</f>
        <v/>
      </c>
      <c r="D682" s="68" t="str">
        <f>IFERROR(VLOOKUP($B682,APガラス性能一覧!$A$2:$M$6097,3,0),"")</f>
        <v/>
      </c>
      <c r="E682" s="68" t="str">
        <f>IFERROR(VLOOKUP($B682,APガラス性能一覧!$A$2:$M$6097,4,0),"")</f>
        <v/>
      </c>
      <c r="F682" s="68" t="str">
        <f>IFERROR(VLOOKUP($B682,APガラス性能一覧!$A$2:$M$6097,5,0),"")</f>
        <v/>
      </c>
      <c r="G682" s="68" t="str">
        <f>IFERROR(VLOOKUP($B682,APガラス性能一覧!$A$2:$M$6097,6,0),"")</f>
        <v/>
      </c>
      <c r="H682" s="68" t="str">
        <f>IFERROR(VLOOKUP($B682,APガラス性能一覧!$A$2:$M$6097,7,0),"")</f>
        <v/>
      </c>
      <c r="I682" s="68" t="str">
        <f>IFERROR(VLOOKUP($B682,APガラス性能一覧!$A$2:$M$6097,8,0),"")</f>
        <v/>
      </c>
      <c r="J682" s="68" t="str">
        <f>IFERROR(VLOOKUP($B682,APガラス性能一覧!$A$2:$M$6097,9,0),"")</f>
        <v/>
      </c>
      <c r="K682" s="68" t="str">
        <f>IFERROR(VLOOKUP($B682,APガラス性能一覧!$A$2:$M$6097,10,0),"")</f>
        <v/>
      </c>
      <c r="L682" s="68" t="str">
        <f>IFERROR(VLOOKUP($B682,APガラス性能一覧!$A$2:$M$6097,11,0),"")</f>
        <v/>
      </c>
      <c r="M682" s="68" t="str">
        <f>IFERROR(VLOOKUP($B682,APガラス性能一覧!$A$2:$M$6097,12,0),"")</f>
        <v/>
      </c>
      <c r="N682" s="68" t="str">
        <f>IFERROR(VLOOKUP($B682,APガラス性能一覧!$A$2:$M$6097,13,0),"")</f>
        <v/>
      </c>
    </row>
    <row r="683" spans="2:14" x14ac:dyDescent="0.4">
      <c r="B683" s="68" t="str">
        <f>IF($D$2="","",IF($E$2=0.65,IFERROR(IF(INDEX(APガラス性能一覧!A:A,MATCH(ROW(B677),APガラス性能一覧!$O:$O,0))="","",INDEX(APガラス性能一覧!A:A,MATCH(ROW(B677),APガラス性能一覧!$O:$O,0))),""),IFERROR(IF(INDEX(APガラス性能一覧!A:A,MATCH(ROW(B677),APガラス性能一覧!$N:$N,0))="","",INDEX(APガラス性能一覧!A:A,MATCH(ROW(B677),APガラス性能一覧!$N:$N,0))),"")))</f>
        <v/>
      </c>
      <c r="C683" s="68" t="str">
        <f>IFERROR(VLOOKUP($B683,APガラス性能一覧!$A$2:$M$6097,2,0),"")</f>
        <v/>
      </c>
      <c r="D683" s="68" t="str">
        <f>IFERROR(VLOOKUP($B683,APガラス性能一覧!$A$2:$M$6097,3,0),"")</f>
        <v/>
      </c>
      <c r="E683" s="68" t="str">
        <f>IFERROR(VLOOKUP($B683,APガラス性能一覧!$A$2:$M$6097,4,0),"")</f>
        <v/>
      </c>
      <c r="F683" s="68" t="str">
        <f>IFERROR(VLOOKUP($B683,APガラス性能一覧!$A$2:$M$6097,5,0),"")</f>
        <v/>
      </c>
      <c r="G683" s="68" t="str">
        <f>IFERROR(VLOOKUP($B683,APガラス性能一覧!$A$2:$M$6097,6,0),"")</f>
        <v/>
      </c>
      <c r="H683" s="68" t="str">
        <f>IFERROR(VLOOKUP($B683,APガラス性能一覧!$A$2:$M$6097,7,0),"")</f>
        <v/>
      </c>
      <c r="I683" s="68" t="str">
        <f>IFERROR(VLOOKUP($B683,APガラス性能一覧!$A$2:$M$6097,8,0),"")</f>
        <v/>
      </c>
      <c r="J683" s="68" t="str">
        <f>IFERROR(VLOOKUP($B683,APガラス性能一覧!$A$2:$M$6097,9,0),"")</f>
        <v/>
      </c>
      <c r="K683" s="68" t="str">
        <f>IFERROR(VLOOKUP($B683,APガラス性能一覧!$A$2:$M$6097,10,0),"")</f>
        <v/>
      </c>
      <c r="L683" s="68" t="str">
        <f>IFERROR(VLOOKUP($B683,APガラス性能一覧!$A$2:$M$6097,11,0),"")</f>
        <v/>
      </c>
      <c r="M683" s="68" t="str">
        <f>IFERROR(VLOOKUP($B683,APガラス性能一覧!$A$2:$M$6097,12,0),"")</f>
        <v/>
      </c>
      <c r="N683" s="68" t="str">
        <f>IFERROR(VLOOKUP($B683,APガラス性能一覧!$A$2:$M$6097,13,0),"")</f>
        <v/>
      </c>
    </row>
    <row r="684" spans="2:14" x14ac:dyDescent="0.4">
      <c r="B684" s="68" t="str">
        <f>IF($D$2="","",IF($E$2=0.65,IFERROR(IF(INDEX(APガラス性能一覧!A:A,MATCH(ROW(B678),APガラス性能一覧!$O:$O,0))="","",INDEX(APガラス性能一覧!A:A,MATCH(ROW(B678),APガラス性能一覧!$O:$O,0))),""),IFERROR(IF(INDEX(APガラス性能一覧!A:A,MATCH(ROW(B678),APガラス性能一覧!$N:$N,0))="","",INDEX(APガラス性能一覧!A:A,MATCH(ROW(B678),APガラス性能一覧!$N:$N,0))),"")))</f>
        <v/>
      </c>
      <c r="C684" s="68" t="str">
        <f>IFERROR(VLOOKUP($B684,APガラス性能一覧!$A$2:$M$6097,2,0),"")</f>
        <v/>
      </c>
      <c r="D684" s="68" t="str">
        <f>IFERROR(VLOOKUP($B684,APガラス性能一覧!$A$2:$M$6097,3,0),"")</f>
        <v/>
      </c>
      <c r="E684" s="68" t="str">
        <f>IFERROR(VLOOKUP($B684,APガラス性能一覧!$A$2:$M$6097,4,0),"")</f>
        <v/>
      </c>
      <c r="F684" s="68" t="str">
        <f>IFERROR(VLOOKUP($B684,APガラス性能一覧!$A$2:$M$6097,5,0),"")</f>
        <v/>
      </c>
      <c r="G684" s="68" t="str">
        <f>IFERROR(VLOOKUP($B684,APガラス性能一覧!$A$2:$M$6097,6,0),"")</f>
        <v/>
      </c>
      <c r="H684" s="68" t="str">
        <f>IFERROR(VLOOKUP($B684,APガラス性能一覧!$A$2:$M$6097,7,0),"")</f>
        <v/>
      </c>
      <c r="I684" s="68" t="str">
        <f>IFERROR(VLOOKUP($B684,APガラス性能一覧!$A$2:$M$6097,8,0),"")</f>
        <v/>
      </c>
      <c r="J684" s="68" t="str">
        <f>IFERROR(VLOOKUP($B684,APガラス性能一覧!$A$2:$M$6097,9,0),"")</f>
        <v/>
      </c>
      <c r="K684" s="68" t="str">
        <f>IFERROR(VLOOKUP($B684,APガラス性能一覧!$A$2:$M$6097,10,0),"")</f>
        <v/>
      </c>
      <c r="L684" s="68" t="str">
        <f>IFERROR(VLOOKUP($B684,APガラス性能一覧!$A$2:$M$6097,11,0),"")</f>
        <v/>
      </c>
      <c r="M684" s="68" t="str">
        <f>IFERROR(VLOOKUP($B684,APガラス性能一覧!$A$2:$M$6097,12,0),"")</f>
        <v/>
      </c>
      <c r="N684" s="68" t="str">
        <f>IFERROR(VLOOKUP($B684,APガラス性能一覧!$A$2:$M$6097,13,0),"")</f>
        <v/>
      </c>
    </row>
    <row r="685" spans="2:14" x14ac:dyDescent="0.4">
      <c r="B685" s="68" t="str">
        <f>IF($D$2="","",IF($E$2=0.65,IFERROR(IF(INDEX(APガラス性能一覧!A:A,MATCH(ROW(B679),APガラス性能一覧!$O:$O,0))="","",INDEX(APガラス性能一覧!A:A,MATCH(ROW(B679),APガラス性能一覧!$O:$O,0))),""),IFERROR(IF(INDEX(APガラス性能一覧!A:A,MATCH(ROW(B679),APガラス性能一覧!$N:$N,0))="","",INDEX(APガラス性能一覧!A:A,MATCH(ROW(B679),APガラス性能一覧!$N:$N,0))),"")))</f>
        <v/>
      </c>
      <c r="C685" s="68" t="str">
        <f>IFERROR(VLOOKUP($B685,APガラス性能一覧!$A$2:$M$6097,2,0),"")</f>
        <v/>
      </c>
      <c r="D685" s="68" t="str">
        <f>IFERROR(VLOOKUP($B685,APガラス性能一覧!$A$2:$M$6097,3,0),"")</f>
        <v/>
      </c>
      <c r="E685" s="68" t="str">
        <f>IFERROR(VLOOKUP($B685,APガラス性能一覧!$A$2:$M$6097,4,0),"")</f>
        <v/>
      </c>
      <c r="F685" s="68" t="str">
        <f>IFERROR(VLOOKUP($B685,APガラス性能一覧!$A$2:$M$6097,5,0),"")</f>
        <v/>
      </c>
      <c r="G685" s="68" t="str">
        <f>IFERROR(VLOOKUP($B685,APガラス性能一覧!$A$2:$M$6097,6,0),"")</f>
        <v/>
      </c>
      <c r="H685" s="68" t="str">
        <f>IFERROR(VLOOKUP($B685,APガラス性能一覧!$A$2:$M$6097,7,0),"")</f>
        <v/>
      </c>
      <c r="I685" s="68" t="str">
        <f>IFERROR(VLOOKUP($B685,APガラス性能一覧!$A$2:$M$6097,8,0),"")</f>
        <v/>
      </c>
      <c r="J685" s="68" t="str">
        <f>IFERROR(VLOOKUP($B685,APガラス性能一覧!$A$2:$M$6097,9,0),"")</f>
        <v/>
      </c>
      <c r="K685" s="68" t="str">
        <f>IFERROR(VLOOKUP($B685,APガラス性能一覧!$A$2:$M$6097,10,0),"")</f>
        <v/>
      </c>
      <c r="L685" s="68" t="str">
        <f>IFERROR(VLOOKUP($B685,APガラス性能一覧!$A$2:$M$6097,11,0),"")</f>
        <v/>
      </c>
      <c r="M685" s="68" t="str">
        <f>IFERROR(VLOOKUP($B685,APガラス性能一覧!$A$2:$M$6097,12,0),"")</f>
        <v/>
      </c>
      <c r="N685" s="68" t="str">
        <f>IFERROR(VLOOKUP($B685,APガラス性能一覧!$A$2:$M$6097,13,0),"")</f>
        <v/>
      </c>
    </row>
    <row r="686" spans="2:14" x14ac:dyDescent="0.4">
      <c r="B686" s="68" t="str">
        <f>IF($D$2="","",IF($E$2=0.65,IFERROR(IF(INDEX(APガラス性能一覧!A:A,MATCH(ROW(B680),APガラス性能一覧!$O:$O,0))="","",INDEX(APガラス性能一覧!A:A,MATCH(ROW(B680),APガラス性能一覧!$O:$O,0))),""),IFERROR(IF(INDEX(APガラス性能一覧!A:A,MATCH(ROW(B680),APガラス性能一覧!$N:$N,0))="","",INDEX(APガラス性能一覧!A:A,MATCH(ROW(B680),APガラス性能一覧!$N:$N,0))),"")))</f>
        <v/>
      </c>
      <c r="C686" s="68" t="str">
        <f>IFERROR(VLOOKUP($B686,APガラス性能一覧!$A$2:$M$6097,2,0),"")</f>
        <v/>
      </c>
      <c r="D686" s="68" t="str">
        <f>IFERROR(VLOOKUP($B686,APガラス性能一覧!$A$2:$M$6097,3,0),"")</f>
        <v/>
      </c>
      <c r="E686" s="68" t="str">
        <f>IFERROR(VLOOKUP($B686,APガラス性能一覧!$A$2:$M$6097,4,0),"")</f>
        <v/>
      </c>
      <c r="F686" s="68" t="str">
        <f>IFERROR(VLOOKUP($B686,APガラス性能一覧!$A$2:$M$6097,5,0),"")</f>
        <v/>
      </c>
      <c r="G686" s="68" t="str">
        <f>IFERROR(VLOOKUP($B686,APガラス性能一覧!$A$2:$M$6097,6,0),"")</f>
        <v/>
      </c>
      <c r="H686" s="68" t="str">
        <f>IFERROR(VLOOKUP($B686,APガラス性能一覧!$A$2:$M$6097,7,0),"")</f>
        <v/>
      </c>
      <c r="I686" s="68" t="str">
        <f>IFERROR(VLOOKUP($B686,APガラス性能一覧!$A$2:$M$6097,8,0),"")</f>
        <v/>
      </c>
      <c r="J686" s="68" t="str">
        <f>IFERROR(VLOOKUP($B686,APガラス性能一覧!$A$2:$M$6097,9,0),"")</f>
        <v/>
      </c>
      <c r="K686" s="68" t="str">
        <f>IFERROR(VLOOKUP($B686,APガラス性能一覧!$A$2:$M$6097,10,0),"")</f>
        <v/>
      </c>
      <c r="L686" s="68" t="str">
        <f>IFERROR(VLOOKUP($B686,APガラス性能一覧!$A$2:$M$6097,11,0),"")</f>
        <v/>
      </c>
      <c r="M686" s="68" t="str">
        <f>IFERROR(VLOOKUP($B686,APガラス性能一覧!$A$2:$M$6097,12,0),"")</f>
        <v/>
      </c>
      <c r="N686" s="68" t="str">
        <f>IFERROR(VLOOKUP($B686,APガラス性能一覧!$A$2:$M$6097,13,0),"")</f>
        <v/>
      </c>
    </row>
    <row r="687" spans="2:14" x14ac:dyDescent="0.4">
      <c r="B687" s="68" t="str">
        <f>IF($D$2="","",IF($E$2=0.65,IFERROR(IF(INDEX(APガラス性能一覧!A:A,MATCH(ROW(B681),APガラス性能一覧!$O:$O,0))="","",INDEX(APガラス性能一覧!A:A,MATCH(ROW(B681),APガラス性能一覧!$O:$O,0))),""),IFERROR(IF(INDEX(APガラス性能一覧!A:A,MATCH(ROW(B681),APガラス性能一覧!$N:$N,0))="","",INDEX(APガラス性能一覧!A:A,MATCH(ROW(B681),APガラス性能一覧!$N:$N,0))),"")))</f>
        <v/>
      </c>
      <c r="C687" s="68" t="str">
        <f>IFERROR(VLOOKUP($B687,APガラス性能一覧!$A$2:$M$6097,2,0),"")</f>
        <v/>
      </c>
      <c r="D687" s="68" t="str">
        <f>IFERROR(VLOOKUP($B687,APガラス性能一覧!$A$2:$M$6097,3,0),"")</f>
        <v/>
      </c>
      <c r="E687" s="68" t="str">
        <f>IFERROR(VLOOKUP($B687,APガラス性能一覧!$A$2:$M$6097,4,0),"")</f>
        <v/>
      </c>
      <c r="F687" s="68" t="str">
        <f>IFERROR(VLOOKUP($B687,APガラス性能一覧!$A$2:$M$6097,5,0),"")</f>
        <v/>
      </c>
      <c r="G687" s="68" t="str">
        <f>IFERROR(VLOOKUP($B687,APガラス性能一覧!$A$2:$M$6097,6,0),"")</f>
        <v/>
      </c>
      <c r="H687" s="68" t="str">
        <f>IFERROR(VLOOKUP($B687,APガラス性能一覧!$A$2:$M$6097,7,0),"")</f>
        <v/>
      </c>
      <c r="I687" s="68" t="str">
        <f>IFERROR(VLOOKUP($B687,APガラス性能一覧!$A$2:$M$6097,8,0),"")</f>
        <v/>
      </c>
      <c r="J687" s="68" t="str">
        <f>IFERROR(VLOOKUP($B687,APガラス性能一覧!$A$2:$M$6097,9,0),"")</f>
        <v/>
      </c>
      <c r="K687" s="68" t="str">
        <f>IFERROR(VLOOKUP($B687,APガラス性能一覧!$A$2:$M$6097,10,0),"")</f>
        <v/>
      </c>
      <c r="L687" s="68" t="str">
        <f>IFERROR(VLOOKUP($B687,APガラス性能一覧!$A$2:$M$6097,11,0),"")</f>
        <v/>
      </c>
      <c r="M687" s="68" t="str">
        <f>IFERROR(VLOOKUP($B687,APガラス性能一覧!$A$2:$M$6097,12,0),"")</f>
        <v/>
      </c>
      <c r="N687" s="68" t="str">
        <f>IFERROR(VLOOKUP($B687,APガラス性能一覧!$A$2:$M$6097,13,0),"")</f>
        <v/>
      </c>
    </row>
    <row r="688" spans="2:14" x14ac:dyDescent="0.4">
      <c r="B688" s="68" t="str">
        <f>IF($D$2="","",IF($E$2=0.65,IFERROR(IF(INDEX(APガラス性能一覧!A:A,MATCH(ROW(B682),APガラス性能一覧!$O:$O,0))="","",INDEX(APガラス性能一覧!A:A,MATCH(ROW(B682),APガラス性能一覧!$O:$O,0))),""),IFERROR(IF(INDEX(APガラス性能一覧!A:A,MATCH(ROW(B682),APガラス性能一覧!$N:$N,0))="","",INDEX(APガラス性能一覧!A:A,MATCH(ROW(B682),APガラス性能一覧!$N:$N,0))),"")))</f>
        <v/>
      </c>
      <c r="C688" s="68" t="str">
        <f>IFERROR(VLOOKUP($B688,APガラス性能一覧!$A$2:$M$6097,2,0),"")</f>
        <v/>
      </c>
      <c r="D688" s="68" t="str">
        <f>IFERROR(VLOOKUP($B688,APガラス性能一覧!$A$2:$M$6097,3,0),"")</f>
        <v/>
      </c>
      <c r="E688" s="68" t="str">
        <f>IFERROR(VLOOKUP($B688,APガラス性能一覧!$A$2:$M$6097,4,0),"")</f>
        <v/>
      </c>
      <c r="F688" s="68" t="str">
        <f>IFERROR(VLOOKUP($B688,APガラス性能一覧!$A$2:$M$6097,5,0),"")</f>
        <v/>
      </c>
      <c r="G688" s="68" t="str">
        <f>IFERROR(VLOOKUP($B688,APガラス性能一覧!$A$2:$M$6097,6,0),"")</f>
        <v/>
      </c>
      <c r="H688" s="68" t="str">
        <f>IFERROR(VLOOKUP($B688,APガラス性能一覧!$A$2:$M$6097,7,0),"")</f>
        <v/>
      </c>
      <c r="I688" s="68" t="str">
        <f>IFERROR(VLOOKUP($B688,APガラス性能一覧!$A$2:$M$6097,8,0),"")</f>
        <v/>
      </c>
      <c r="J688" s="68" t="str">
        <f>IFERROR(VLOOKUP($B688,APガラス性能一覧!$A$2:$M$6097,9,0),"")</f>
        <v/>
      </c>
      <c r="K688" s="68" t="str">
        <f>IFERROR(VLOOKUP($B688,APガラス性能一覧!$A$2:$M$6097,10,0),"")</f>
        <v/>
      </c>
      <c r="L688" s="68" t="str">
        <f>IFERROR(VLOOKUP($B688,APガラス性能一覧!$A$2:$M$6097,11,0),"")</f>
        <v/>
      </c>
      <c r="M688" s="68" t="str">
        <f>IFERROR(VLOOKUP($B688,APガラス性能一覧!$A$2:$M$6097,12,0),"")</f>
        <v/>
      </c>
      <c r="N688" s="68" t="str">
        <f>IFERROR(VLOOKUP($B688,APガラス性能一覧!$A$2:$M$6097,13,0),"")</f>
        <v/>
      </c>
    </row>
    <row r="689" spans="2:14" x14ac:dyDescent="0.4">
      <c r="B689" s="68" t="str">
        <f>IF($D$2="","",IF($E$2=0.65,IFERROR(IF(INDEX(APガラス性能一覧!A:A,MATCH(ROW(B683),APガラス性能一覧!$O:$O,0))="","",INDEX(APガラス性能一覧!A:A,MATCH(ROW(B683),APガラス性能一覧!$O:$O,0))),""),IFERROR(IF(INDEX(APガラス性能一覧!A:A,MATCH(ROW(B683),APガラス性能一覧!$N:$N,0))="","",INDEX(APガラス性能一覧!A:A,MATCH(ROW(B683),APガラス性能一覧!$N:$N,0))),"")))</f>
        <v/>
      </c>
      <c r="C689" s="68" t="str">
        <f>IFERROR(VLOOKUP($B689,APガラス性能一覧!$A$2:$M$6097,2,0),"")</f>
        <v/>
      </c>
      <c r="D689" s="68" t="str">
        <f>IFERROR(VLOOKUP($B689,APガラス性能一覧!$A$2:$M$6097,3,0),"")</f>
        <v/>
      </c>
      <c r="E689" s="68" t="str">
        <f>IFERROR(VLOOKUP($B689,APガラス性能一覧!$A$2:$M$6097,4,0),"")</f>
        <v/>
      </c>
      <c r="F689" s="68" t="str">
        <f>IFERROR(VLOOKUP($B689,APガラス性能一覧!$A$2:$M$6097,5,0),"")</f>
        <v/>
      </c>
      <c r="G689" s="68" t="str">
        <f>IFERROR(VLOOKUP($B689,APガラス性能一覧!$A$2:$M$6097,6,0),"")</f>
        <v/>
      </c>
      <c r="H689" s="68" t="str">
        <f>IFERROR(VLOOKUP($B689,APガラス性能一覧!$A$2:$M$6097,7,0),"")</f>
        <v/>
      </c>
      <c r="I689" s="68" t="str">
        <f>IFERROR(VLOOKUP($B689,APガラス性能一覧!$A$2:$M$6097,8,0),"")</f>
        <v/>
      </c>
      <c r="J689" s="68" t="str">
        <f>IFERROR(VLOOKUP($B689,APガラス性能一覧!$A$2:$M$6097,9,0),"")</f>
        <v/>
      </c>
      <c r="K689" s="68" t="str">
        <f>IFERROR(VLOOKUP($B689,APガラス性能一覧!$A$2:$M$6097,10,0),"")</f>
        <v/>
      </c>
      <c r="L689" s="68" t="str">
        <f>IFERROR(VLOOKUP($B689,APガラス性能一覧!$A$2:$M$6097,11,0),"")</f>
        <v/>
      </c>
      <c r="M689" s="68" t="str">
        <f>IFERROR(VLOOKUP($B689,APガラス性能一覧!$A$2:$M$6097,12,0),"")</f>
        <v/>
      </c>
      <c r="N689" s="68" t="str">
        <f>IFERROR(VLOOKUP($B689,APガラス性能一覧!$A$2:$M$6097,13,0),"")</f>
        <v/>
      </c>
    </row>
    <row r="690" spans="2:14" x14ac:dyDescent="0.4">
      <c r="B690" s="68" t="str">
        <f>IF($D$2="","",IF($E$2=0.65,IFERROR(IF(INDEX(APガラス性能一覧!A:A,MATCH(ROW(B684),APガラス性能一覧!$O:$O,0))="","",INDEX(APガラス性能一覧!A:A,MATCH(ROW(B684),APガラス性能一覧!$O:$O,0))),""),IFERROR(IF(INDEX(APガラス性能一覧!A:A,MATCH(ROW(B684),APガラス性能一覧!$N:$N,0))="","",INDEX(APガラス性能一覧!A:A,MATCH(ROW(B684),APガラス性能一覧!$N:$N,0))),"")))</f>
        <v/>
      </c>
      <c r="C690" s="68" t="str">
        <f>IFERROR(VLOOKUP($B690,APガラス性能一覧!$A$2:$M$6097,2,0),"")</f>
        <v/>
      </c>
      <c r="D690" s="68" t="str">
        <f>IFERROR(VLOOKUP($B690,APガラス性能一覧!$A$2:$M$6097,3,0),"")</f>
        <v/>
      </c>
      <c r="E690" s="68" t="str">
        <f>IFERROR(VLOOKUP($B690,APガラス性能一覧!$A$2:$M$6097,4,0),"")</f>
        <v/>
      </c>
      <c r="F690" s="68" t="str">
        <f>IFERROR(VLOOKUP($B690,APガラス性能一覧!$A$2:$M$6097,5,0),"")</f>
        <v/>
      </c>
      <c r="G690" s="68" t="str">
        <f>IFERROR(VLOOKUP($B690,APガラス性能一覧!$A$2:$M$6097,6,0),"")</f>
        <v/>
      </c>
      <c r="H690" s="68" t="str">
        <f>IFERROR(VLOOKUP($B690,APガラス性能一覧!$A$2:$M$6097,7,0),"")</f>
        <v/>
      </c>
      <c r="I690" s="68" t="str">
        <f>IFERROR(VLOOKUP($B690,APガラス性能一覧!$A$2:$M$6097,8,0),"")</f>
        <v/>
      </c>
      <c r="J690" s="68" t="str">
        <f>IFERROR(VLOOKUP($B690,APガラス性能一覧!$A$2:$M$6097,9,0),"")</f>
        <v/>
      </c>
      <c r="K690" s="68" t="str">
        <f>IFERROR(VLOOKUP($B690,APガラス性能一覧!$A$2:$M$6097,10,0),"")</f>
        <v/>
      </c>
      <c r="L690" s="68" t="str">
        <f>IFERROR(VLOOKUP($B690,APガラス性能一覧!$A$2:$M$6097,11,0),"")</f>
        <v/>
      </c>
      <c r="M690" s="68" t="str">
        <f>IFERROR(VLOOKUP($B690,APガラス性能一覧!$A$2:$M$6097,12,0),"")</f>
        <v/>
      </c>
      <c r="N690" s="68" t="str">
        <f>IFERROR(VLOOKUP($B690,APガラス性能一覧!$A$2:$M$6097,13,0),"")</f>
        <v/>
      </c>
    </row>
    <row r="691" spans="2:14" x14ac:dyDescent="0.4">
      <c r="B691" s="68" t="str">
        <f>IF($D$2="","",IF($E$2=0.65,IFERROR(IF(INDEX(APガラス性能一覧!A:A,MATCH(ROW(B685),APガラス性能一覧!$O:$O,0))="","",INDEX(APガラス性能一覧!A:A,MATCH(ROW(B685),APガラス性能一覧!$O:$O,0))),""),IFERROR(IF(INDEX(APガラス性能一覧!A:A,MATCH(ROW(B685),APガラス性能一覧!$N:$N,0))="","",INDEX(APガラス性能一覧!A:A,MATCH(ROW(B685),APガラス性能一覧!$N:$N,0))),"")))</f>
        <v/>
      </c>
      <c r="C691" s="68" t="str">
        <f>IFERROR(VLOOKUP($B691,APガラス性能一覧!$A$2:$M$6097,2,0),"")</f>
        <v/>
      </c>
      <c r="D691" s="68" t="str">
        <f>IFERROR(VLOOKUP($B691,APガラス性能一覧!$A$2:$M$6097,3,0),"")</f>
        <v/>
      </c>
      <c r="E691" s="68" t="str">
        <f>IFERROR(VLOOKUP($B691,APガラス性能一覧!$A$2:$M$6097,4,0),"")</f>
        <v/>
      </c>
      <c r="F691" s="68" t="str">
        <f>IFERROR(VLOOKUP($B691,APガラス性能一覧!$A$2:$M$6097,5,0),"")</f>
        <v/>
      </c>
      <c r="G691" s="68" t="str">
        <f>IFERROR(VLOOKUP($B691,APガラス性能一覧!$A$2:$M$6097,6,0),"")</f>
        <v/>
      </c>
      <c r="H691" s="68" t="str">
        <f>IFERROR(VLOOKUP($B691,APガラス性能一覧!$A$2:$M$6097,7,0),"")</f>
        <v/>
      </c>
      <c r="I691" s="68" t="str">
        <f>IFERROR(VLOOKUP($B691,APガラス性能一覧!$A$2:$M$6097,8,0),"")</f>
        <v/>
      </c>
      <c r="J691" s="68" t="str">
        <f>IFERROR(VLOOKUP($B691,APガラス性能一覧!$A$2:$M$6097,9,0),"")</f>
        <v/>
      </c>
      <c r="K691" s="68" t="str">
        <f>IFERROR(VLOOKUP($B691,APガラス性能一覧!$A$2:$M$6097,10,0),"")</f>
        <v/>
      </c>
      <c r="L691" s="68" t="str">
        <f>IFERROR(VLOOKUP($B691,APガラス性能一覧!$A$2:$M$6097,11,0),"")</f>
        <v/>
      </c>
      <c r="M691" s="68" t="str">
        <f>IFERROR(VLOOKUP($B691,APガラス性能一覧!$A$2:$M$6097,12,0),"")</f>
        <v/>
      </c>
      <c r="N691" s="68" t="str">
        <f>IFERROR(VLOOKUP($B691,APガラス性能一覧!$A$2:$M$6097,13,0),"")</f>
        <v/>
      </c>
    </row>
    <row r="692" spans="2:14" x14ac:dyDescent="0.4">
      <c r="B692" s="68" t="str">
        <f>IF($D$2="","",IF($E$2=0.65,IFERROR(IF(INDEX(APガラス性能一覧!A:A,MATCH(ROW(B686),APガラス性能一覧!$O:$O,0))="","",INDEX(APガラス性能一覧!A:A,MATCH(ROW(B686),APガラス性能一覧!$O:$O,0))),""),IFERROR(IF(INDEX(APガラス性能一覧!A:A,MATCH(ROW(B686),APガラス性能一覧!$N:$N,0))="","",INDEX(APガラス性能一覧!A:A,MATCH(ROW(B686),APガラス性能一覧!$N:$N,0))),"")))</f>
        <v/>
      </c>
      <c r="C692" s="68" t="str">
        <f>IFERROR(VLOOKUP($B692,APガラス性能一覧!$A$2:$M$6097,2,0),"")</f>
        <v/>
      </c>
      <c r="D692" s="68" t="str">
        <f>IFERROR(VLOOKUP($B692,APガラス性能一覧!$A$2:$M$6097,3,0),"")</f>
        <v/>
      </c>
      <c r="E692" s="68" t="str">
        <f>IFERROR(VLOOKUP($B692,APガラス性能一覧!$A$2:$M$6097,4,0),"")</f>
        <v/>
      </c>
      <c r="F692" s="68" t="str">
        <f>IFERROR(VLOOKUP($B692,APガラス性能一覧!$A$2:$M$6097,5,0),"")</f>
        <v/>
      </c>
      <c r="G692" s="68" t="str">
        <f>IFERROR(VLOOKUP($B692,APガラス性能一覧!$A$2:$M$6097,6,0),"")</f>
        <v/>
      </c>
      <c r="H692" s="68" t="str">
        <f>IFERROR(VLOOKUP($B692,APガラス性能一覧!$A$2:$M$6097,7,0),"")</f>
        <v/>
      </c>
      <c r="I692" s="68" t="str">
        <f>IFERROR(VLOOKUP($B692,APガラス性能一覧!$A$2:$M$6097,8,0),"")</f>
        <v/>
      </c>
      <c r="J692" s="68" t="str">
        <f>IFERROR(VLOOKUP($B692,APガラス性能一覧!$A$2:$M$6097,9,0),"")</f>
        <v/>
      </c>
      <c r="K692" s="68" t="str">
        <f>IFERROR(VLOOKUP($B692,APガラス性能一覧!$A$2:$M$6097,10,0),"")</f>
        <v/>
      </c>
      <c r="L692" s="68" t="str">
        <f>IFERROR(VLOOKUP($B692,APガラス性能一覧!$A$2:$M$6097,11,0),"")</f>
        <v/>
      </c>
      <c r="M692" s="68" t="str">
        <f>IFERROR(VLOOKUP($B692,APガラス性能一覧!$A$2:$M$6097,12,0),"")</f>
        <v/>
      </c>
      <c r="N692" s="68" t="str">
        <f>IFERROR(VLOOKUP($B692,APガラス性能一覧!$A$2:$M$6097,13,0),"")</f>
        <v/>
      </c>
    </row>
    <row r="693" spans="2:14" x14ac:dyDescent="0.4">
      <c r="B693" s="68" t="str">
        <f>IF($D$2="","",IF($E$2=0.65,IFERROR(IF(INDEX(APガラス性能一覧!A:A,MATCH(ROW(B687),APガラス性能一覧!$O:$O,0))="","",INDEX(APガラス性能一覧!A:A,MATCH(ROW(B687),APガラス性能一覧!$O:$O,0))),""),IFERROR(IF(INDEX(APガラス性能一覧!A:A,MATCH(ROW(B687),APガラス性能一覧!$N:$N,0))="","",INDEX(APガラス性能一覧!A:A,MATCH(ROW(B687),APガラス性能一覧!$N:$N,0))),"")))</f>
        <v/>
      </c>
      <c r="C693" s="68" t="str">
        <f>IFERROR(VLOOKUP($B693,APガラス性能一覧!$A$2:$M$6097,2,0),"")</f>
        <v/>
      </c>
      <c r="D693" s="68" t="str">
        <f>IFERROR(VLOOKUP($B693,APガラス性能一覧!$A$2:$M$6097,3,0),"")</f>
        <v/>
      </c>
      <c r="E693" s="68" t="str">
        <f>IFERROR(VLOOKUP($B693,APガラス性能一覧!$A$2:$M$6097,4,0),"")</f>
        <v/>
      </c>
      <c r="F693" s="68" t="str">
        <f>IFERROR(VLOOKUP($B693,APガラス性能一覧!$A$2:$M$6097,5,0),"")</f>
        <v/>
      </c>
      <c r="G693" s="68" t="str">
        <f>IFERROR(VLOOKUP($B693,APガラス性能一覧!$A$2:$M$6097,6,0),"")</f>
        <v/>
      </c>
      <c r="H693" s="68" t="str">
        <f>IFERROR(VLOOKUP($B693,APガラス性能一覧!$A$2:$M$6097,7,0),"")</f>
        <v/>
      </c>
      <c r="I693" s="68" t="str">
        <f>IFERROR(VLOOKUP($B693,APガラス性能一覧!$A$2:$M$6097,8,0),"")</f>
        <v/>
      </c>
      <c r="J693" s="68" t="str">
        <f>IFERROR(VLOOKUP($B693,APガラス性能一覧!$A$2:$M$6097,9,0),"")</f>
        <v/>
      </c>
      <c r="K693" s="68" t="str">
        <f>IFERROR(VLOOKUP($B693,APガラス性能一覧!$A$2:$M$6097,10,0),"")</f>
        <v/>
      </c>
      <c r="L693" s="68" t="str">
        <f>IFERROR(VLOOKUP($B693,APガラス性能一覧!$A$2:$M$6097,11,0),"")</f>
        <v/>
      </c>
      <c r="M693" s="68" t="str">
        <f>IFERROR(VLOOKUP($B693,APガラス性能一覧!$A$2:$M$6097,12,0),"")</f>
        <v/>
      </c>
      <c r="N693" s="68" t="str">
        <f>IFERROR(VLOOKUP($B693,APガラス性能一覧!$A$2:$M$6097,13,0),"")</f>
        <v/>
      </c>
    </row>
    <row r="694" spans="2:14" x14ac:dyDescent="0.4">
      <c r="B694" s="68" t="str">
        <f>IF($D$2="","",IF($E$2=0.65,IFERROR(IF(INDEX(APガラス性能一覧!A:A,MATCH(ROW(B688),APガラス性能一覧!$O:$O,0))="","",INDEX(APガラス性能一覧!A:A,MATCH(ROW(B688),APガラス性能一覧!$O:$O,0))),""),IFERROR(IF(INDEX(APガラス性能一覧!A:A,MATCH(ROW(B688),APガラス性能一覧!$N:$N,0))="","",INDEX(APガラス性能一覧!A:A,MATCH(ROW(B688),APガラス性能一覧!$N:$N,0))),"")))</f>
        <v/>
      </c>
      <c r="C694" s="68" t="str">
        <f>IFERROR(VLOOKUP($B694,APガラス性能一覧!$A$2:$M$6097,2,0),"")</f>
        <v/>
      </c>
      <c r="D694" s="68" t="str">
        <f>IFERROR(VLOOKUP($B694,APガラス性能一覧!$A$2:$M$6097,3,0),"")</f>
        <v/>
      </c>
      <c r="E694" s="68" t="str">
        <f>IFERROR(VLOOKUP($B694,APガラス性能一覧!$A$2:$M$6097,4,0),"")</f>
        <v/>
      </c>
      <c r="F694" s="68" t="str">
        <f>IFERROR(VLOOKUP($B694,APガラス性能一覧!$A$2:$M$6097,5,0),"")</f>
        <v/>
      </c>
      <c r="G694" s="68" t="str">
        <f>IFERROR(VLOOKUP($B694,APガラス性能一覧!$A$2:$M$6097,6,0),"")</f>
        <v/>
      </c>
      <c r="H694" s="68" t="str">
        <f>IFERROR(VLOOKUP($B694,APガラス性能一覧!$A$2:$M$6097,7,0),"")</f>
        <v/>
      </c>
      <c r="I694" s="68" t="str">
        <f>IFERROR(VLOOKUP($B694,APガラス性能一覧!$A$2:$M$6097,8,0),"")</f>
        <v/>
      </c>
      <c r="J694" s="68" t="str">
        <f>IFERROR(VLOOKUP($B694,APガラス性能一覧!$A$2:$M$6097,9,0),"")</f>
        <v/>
      </c>
      <c r="K694" s="68" t="str">
        <f>IFERROR(VLOOKUP($B694,APガラス性能一覧!$A$2:$M$6097,10,0),"")</f>
        <v/>
      </c>
      <c r="L694" s="68" t="str">
        <f>IFERROR(VLOOKUP($B694,APガラス性能一覧!$A$2:$M$6097,11,0),"")</f>
        <v/>
      </c>
      <c r="M694" s="68" t="str">
        <f>IFERROR(VLOOKUP($B694,APガラス性能一覧!$A$2:$M$6097,12,0),"")</f>
        <v/>
      </c>
      <c r="N694" s="68" t="str">
        <f>IFERROR(VLOOKUP($B694,APガラス性能一覧!$A$2:$M$6097,13,0),"")</f>
        <v/>
      </c>
    </row>
    <row r="695" spans="2:14" x14ac:dyDescent="0.4">
      <c r="B695" s="68" t="str">
        <f>IF($D$2="","",IF($E$2=0.65,IFERROR(IF(INDEX(APガラス性能一覧!A:A,MATCH(ROW(B689),APガラス性能一覧!$O:$O,0))="","",INDEX(APガラス性能一覧!A:A,MATCH(ROW(B689),APガラス性能一覧!$O:$O,0))),""),IFERROR(IF(INDEX(APガラス性能一覧!A:A,MATCH(ROW(B689),APガラス性能一覧!$N:$N,0))="","",INDEX(APガラス性能一覧!A:A,MATCH(ROW(B689),APガラス性能一覧!$N:$N,0))),"")))</f>
        <v/>
      </c>
      <c r="C695" s="68" t="str">
        <f>IFERROR(VLOOKUP($B695,APガラス性能一覧!$A$2:$M$6097,2,0),"")</f>
        <v/>
      </c>
      <c r="D695" s="68" t="str">
        <f>IFERROR(VLOOKUP($B695,APガラス性能一覧!$A$2:$M$6097,3,0),"")</f>
        <v/>
      </c>
      <c r="E695" s="68" t="str">
        <f>IFERROR(VLOOKUP($B695,APガラス性能一覧!$A$2:$M$6097,4,0),"")</f>
        <v/>
      </c>
      <c r="F695" s="68" t="str">
        <f>IFERROR(VLOOKUP($B695,APガラス性能一覧!$A$2:$M$6097,5,0),"")</f>
        <v/>
      </c>
      <c r="G695" s="68" t="str">
        <f>IFERROR(VLOOKUP($B695,APガラス性能一覧!$A$2:$M$6097,6,0),"")</f>
        <v/>
      </c>
      <c r="H695" s="68" t="str">
        <f>IFERROR(VLOOKUP($B695,APガラス性能一覧!$A$2:$M$6097,7,0),"")</f>
        <v/>
      </c>
      <c r="I695" s="68" t="str">
        <f>IFERROR(VLOOKUP($B695,APガラス性能一覧!$A$2:$M$6097,8,0),"")</f>
        <v/>
      </c>
      <c r="J695" s="68" t="str">
        <f>IFERROR(VLOOKUP($B695,APガラス性能一覧!$A$2:$M$6097,9,0),"")</f>
        <v/>
      </c>
      <c r="K695" s="68" t="str">
        <f>IFERROR(VLOOKUP($B695,APガラス性能一覧!$A$2:$M$6097,10,0),"")</f>
        <v/>
      </c>
      <c r="L695" s="68" t="str">
        <f>IFERROR(VLOOKUP($B695,APガラス性能一覧!$A$2:$M$6097,11,0),"")</f>
        <v/>
      </c>
      <c r="M695" s="68" t="str">
        <f>IFERROR(VLOOKUP($B695,APガラス性能一覧!$A$2:$M$6097,12,0),"")</f>
        <v/>
      </c>
      <c r="N695" s="68" t="str">
        <f>IFERROR(VLOOKUP($B695,APガラス性能一覧!$A$2:$M$6097,13,0),"")</f>
        <v/>
      </c>
    </row>
    <row r="696" spans="2:14" x14ac:dyDescent="0.4">
      <c r="B696" s="68" t="str">
        <f>IF($D$2="","",IF($E$2=0.65,IFERROR(IF(INDEX(APガラス性能一覧!A:A,MATCH(ROW(B690),APガラス性能一覧!$O:$O,0))="","",INDEX(APガラス性能一覧!A:A,MATCH(ROW(B690),APガラス性能一覧!$O:$O,0))),""),IFERROR(IF(INDEX(APガラス性能一覧!A:A,MATCH(ROW(B690),APガラス性能一覧!$N:$N,0))="","",INDEX(APガラス性能一覧!A:A,MATCH(ROW(B690),APガラス性能一覧!$N:$N,0))),"")))</f>
        <v/>
      </c>
      <c r="C696" s="68" t="str">
        <f>IFERROR(VLOOKUP($B696,APガラス性能一覧!$A$2:$M$6097,2,0),"")</f>
        <v/>
      </c>
      <c r="D696" s="68" t="str">
        <f>IFERROR(VLOOKUP($B696,APガラス性能一覧!$A$2:$M$6097,3,0),"")</f>
        <v/>
      </c>
      <c r="E696" s="68" t="str">
        <f>IFERROR(VLOOKUP($B696,APガラス性能一覧!$A$2:$M$6097,4,0),"")</f>
        <v/>
      </c>
      <c r="F696" s="68" t="str">
        <f>IFERROR(VLOOKUP($B696,APガラス性能一覧!$A$2:$M$6097,5,0),"")</f>
        <v/>
      </c>
      <c r="G696" s="68" t="str">
        <f>IFERROR(VLOOKUP($B696,APガラス性能一覧!$A$2:$M$6097,6,0),"")</f>
        <v/>
      </c>
      <c r="H696" s="68" t="str">
        <f>IFERROR(VLOOKUP($B696,APガラス性能一覧!$A$2:$M$6097,7,0),"")</f>
        <v/>
      </c>
      <c r="I696" s="68" t="str">
        <f>IFERROR(VLOOKUP($B696,APガラス性能一覧!$A$2:$M$6097,8,0),"")</f>
        <v/>
      </c>
      <c r="J696" s="68" t="str">
        <f>IFERROR(VLOOKUP($B696,APガラス性能一覧!$A$2:$M$6097,9,0),"")</f>
        <v/>
      </c>
      <c r="K696" s="68" t="str">
        <f>IFERROR(VLOOKUP($B696,APガラス性能一覧!$A$2:$M$6097,10,0),"")</f>
        <v/>
      </c>
      <c r="L696" s="68" t="str">
        <f>IFERROR(VLOOKUP($B696,APガラス性能一覧!$A$2:$M$6097,11,0),"")</f>
        <v/>
      </c>
      <c r="M696" s="68" t="str">
        <f>IFERROR(VLOOKUP($B696,APガラス性能一覧!$A$2:$M$6097,12,0),"")</f>
        <v/>
      </c>
      <c r="N696" s="68" t="str">
        <f>IFERROR(VLOOKUP($B696,APガラス性能一覧!$A$2:$M$6097,13,0),"")</f>
        <v/>
      </c>
    </row>
    <row r="697" spans="2:14" x14ac:dyDescent="0.4">
      <c r="B697" s="68" t="str">
        <f>IF($D$2="","",IF($E$2=0.65,IFERROR(IF(INDEX(APガラス性能一覧!A:A,MATCH(ROW(B691),APガラス性能一覧!$O:$O,0))="","",INDEX(APガラス性能一覧!A:A,MATCH(ROW(B691),APガラス性能一覧!$O:$O,0))),""),IFERROR(IF(INDEX(APガラス性能一覧!A:A,MATCH(ROW(B691),APガラス性能一覧!$N:$N,0))="","",INDEX(APガラス性能一覧!A:A,MATCH(ROW(B691),APガラス性能一覧!$N:$N,0))),"")))</f>
        <v/>
      </c>
      <c r="C697" s="68" t="str">
        <f>IFERROR(VLOOKUP($B697,APガラス性能一覧!$A$2:$M$6097,2,0),"")</f>
        <v/>
      </c>
      <c r="D697" s="68" t="str">
        <f>IFERROR(VLOOKUP($B697,APガラス性能一覧!$A$2:$M$6097,3,0),"")</f>
        <v/>
      </c>
      <c r="E697" s="68" t="str">
        <f>IFERROR(VLOOKUP($B697,APガラス性能一覧!$A$2:$M$6097,4,0),"")</f>
        <v/>
      </c>
      <c r="F697" s="68" t="str">
        <f>IFERROR(VLOOKUP($B697,APガラス性能一覧!$A$2:$M$6097,5,0),"")</f>
        <v/>
      </c>
      <c r="G697" s="68" t="str">
        <f>IFERROR(VLOOKUP($B697,APガラス性能一覧!$A$2:$M$6097,6,0),"")</f>
        <v/>
      </c>
      <c r="H697" s="68" t="str">
        <f>IFERROR(VLOOKUP($B697,APガラス性能一覧!$A$2:$M$6097,7,0),"")</f>
        <v/>
      </c>
      <c r="I697" s="68" t="str">
        <f>IFERROR(VLOOKUP($B697,APガラス性能一覧!$A$2:$M$6097,8,0),"")</f>
        <v/>
      </c>
      <c r="J697" s="68" t="str">
        <f>IFERROR(VLOOKUP($B697,APガラス性能一覧!$A$2:$M$6097,9,0),"")</f>
        <v/>
      </c>
      <c r="K697" s="68" t="str">
        <f>IFERROR(VLOOKUP($B697,APガラス性能一覧!$A$2:$M$6097,10,0),"")</f>
        <v/>
      </c>
      <c r="L697" s="68" t="str">
        <f>IFERROR(VLOOKUP($B697,APガラス性能一覧!$A$2:$M$6097,11,0),"")</f>
        <v/>
      </c>
      <c r="M697" s="68" t="str">
        <f>IFERROR(VLOOKUP($B697,APガラス性能一覧!$A$2:$M$6097,12,0),"")</f>
        <v/>
      </c>
      <c r="N697" s="68" t="str">
        <f>IFERROR(VLOOKUP($B697,APガラス性能一覧!$A$2:$M$6097,13,0),"")</f>
        <v/>
      </c>
    </row>
    <row r="698" spans="2:14" x14ac:dyDescent="0.4">
      <c r="B698" s="68" t="str">
        <f>IF($D$2="","",IF($E$2=0.65,IFERROR(IF(INDEX(APガラス性能一覧!A:A,MATCH(ROW(B692),APガラス性能一覧!$O:$O,0))="","",INDEX(APガラス性能一覧!A:A,MATCH(ROW(B692),APガラス性能一覧!$O:$O,0))),""),IFERROR(IF(INDEX(APガラス性能一覧!A:A,MATCH(ROW(B692),APガラス性能一覧!$N:$N,0))="","",INDEX(APガラス性能一覧!A:A,MATCH(ROW(B692),APガラス性能一覧!$N:$N,0))),"")))</f>
        <v/>
      </c>
      <c r="C698" s="68" t="str">
        <f>IFERROR(VLOOKUP($B698,APガラス性能一覧!$A$2:$M$6097,2,0),"")</f>
        <v/>
      </c>
      <c r="D698" s="68" t="str">
        <f>IFERROR(VLOOKUP($B698,APガラス性能一覧!$A$2:$M$6097,3,0),"")</f>
        <v/>
      </c>
      <c r="E698" s="68" t="str">
        <f>IFERROR(VLOOKUP($B698,APガラス性能一覧!$A$2:$M$6097,4,0),"")</f>
        <v/>
      </c>
      <c r="F698" s="68" t="str">
        <f>IFERROR(VLOOKUP($B698,APガラス性能一覧!$A$2:$M$6097,5,0),"")</f>
        <v/>
      </c>
      <c r="G698" s="68" t="str">
        <f>IFERROR(VLOOKUP($B698,APガラス性能一覧!$A$2:$M$6097,6,0),"")</f>
        <v/>
      </c>
      <c r="H698" s="68" t="str">
        <f>IFERROR(VLOOKUP($B698,APガラス性能一覧!$A$2:$M$6097,7,0),"")</f>
        <v/>
      </c>
      <c r="I698" s="68" t="str">
        <f>IFERROR(VLOOKUP($B698,APガラス性能一覧!$A$2:$M$6097,8,0),"")</f>
        <v/>
      </c>
      <c r="J698" s="68" t="str">
        <f>IFERROR(VLOOKUP($B698,APガラス性能一覧!$A$2:$M$6097,9,0),"")</f>
        <v/>
      </c>
      <c r="K698" s="68" t="str">
        <f>IFERROR(VLOOKUP($B698,APガラス性能一覧!$A$2:$M$6097,10,0),"")</f>
        <v/>
      </c>
      <c r="L698" s="68" t="str">
        <f>IFERROR(VLOOKUP($B698,APガラス性能一覧!$A$2:$M$6097,11,0),"")</f>
        <v/>
      </c>
      <c r="M698" s="68" t="str">
        <f>IFERROR(VLOOKUP($B698,APガラス性能一覧!$A$2:$M$6097,12,0),"")</f>
        <v/>
      </c>
      <c r="N698" s="68" t="str">
        <f>IFERROR(VLOOKUP($B698,APガラス性能一覧!$A$2:$M$6097,13,0),"")</f>
        <v/>
      </c>
    </row>
    <row r="699" spans="2:14" x14ac:dyDescent="0.4">
      <c r="B699" s="68" t="str">
        <f>IF($D$2="","",IF($E$2=0.65,IFERROR(IF(INDEX(APガラス性能一覧!A:A,MATCH(ROW(B693),APガラス性能一覧!$O:$O,0))="","",INDEX(APガラス性能一覧!A:A,MATCH(ROW(B693),APガラス性能一覧!$O:$O,0))),""),IFERROR(IF(INDEX(APガラス性能一覧!A:A,MATCH(ROW(B693),APガラス性能一覧!$N:$N,0))="","",INDEX(APガラス性能一覧!A:A,MATCH(ROW(B693),APガラス性能一覧!$N:$N,0))),"")))</f>
        <v/>
      </c>
      <c r="C699" s="68" t="str">
        <f>IFERROR(VLOOKUP($B699,APガラス性能一覧!$A$2:$M$6097,2,0),"")</f>
        <v/>
      </c>
      <c r="D699" s="68" t="str">
        <f>IFERROR(VLOOKUP($B699,APガラス性能一覧!$A$2:$M$6097,3,0),"")</f>
        <v/>
      </c>
      <c r="E699" s="68" t="str">
        <f>IFERROR(VLOOKUP($B699,APガラス性能一覧!$A$2:$M$6097,4,0),"")</f>
        <v/>
      </c>
      <c r="F699" s="68" t="str">
        <f>IFERROR(VLOOKUP($B699,APガラス性能一覧!$A$2:$M$6097,5,0),"")</f>
        <v/>
      </c>
      <c r="G699" s="68" t="str">
        <f>IFERROR(VLOOKUP($B699,APガラス性能一覧!$A$2:$M$6097,6,0),"")</f>
        <v/>
      </c>
      <c r="H699" s="68" t="str">
        <f>IFERROR(VLOOKUP($B699,APガラス性能一覧!$A$2:$M$6097,7,0),"")</f>
        <v/>
      </c>
      <c r="I699" s="68" t="str">
        <f>IFERROR(VLOOKUP($B699,APガラス性能一覧!$A$2:$M$6097,8,0),"")</f>
        <v/>
      </c>
      <c r="J699" s="68" t="str">
        <f>IFERROR(VLOOKUP($B699,APガラス性能一覧!$A$2:$M$6097,9,0),"")</f>
        <v/>
      </c>
      <c r="K699" s="68" t="str">
        <f>IFERROR(VLOOKUP($B699,APガラス性能一覧!$A$2:$M$6097,10,0),"")</f>
        <v/>
      </c>
      <c r="L699" s="68" t="str">
        <f>IFERROR(VLOOKUP($B699,APガラス性能一覧!$A$2:$M$6097,11,0),"")</f>
        <v/>
      </c>
      <c r="M699" s="68" t="str">
        <f>IFERROR(VLOOKUP($B699,APガラス性能一覧!$A$2:$M$6097,12,0),"")</f>
        <v/>
      </c>
      <c r="N699" s="68" t="str">
        <f>IFERROR(VLOOKUP($B699,APガラス性能一覧!$A$2:$M$6097,13,0),"")</f>
        <v/>
      </c>
    </row>
    <row r="700" spans="2:14" x14ac:dyDescent="0.4">
      <c r="B700" s="68" t="str">
        <f>IF($D$2="","",IF($E$2=0.65,IFERROR(IF(INDEX(APガラス性能一覧!A:A,MATCH(ROW(B694),APガラス性能一覧!$O:$O,0))="","",INDEX(APガラス性能一覧!A:A,MATCH(ROW(B694),APガラス性能一覧!$O:$O,0))),""),IFERROR(IF(INDEX(APガラス性能一覧!A:A,MATCH(ROW(B694),APガラス性能一覧!$N:$N,0))="","",INDEX(APガラス性能一覧!A:A,MATCH(ROW(B694),APガラス性能一覧!$N:$N,0))),"")))</f>
        <v/>
      </c>
      <c r="C700" s="68" t="str">
        <f>IFERROR(VLOOKUP($B700,APガラス性能一覧!$A$2:$M$6097,2,0),"")</f>
        <v/>
      </c>
      <c r="D700" s="68" t="str">
        <f>IFERROR(VLOOKUP($B700,APガラス性能一覧!$A$2:$M$6097,3,0),"")</f>
        <v/>
      </c>
      <c r="E700" s="68" t="str">
        <f>IFERROR(VLOOKUP($B700,APガラス性能一覧!$A$2:$M$6097,4,0),"")</f>
        <v/>
      </c>
      <c r="F700" s="68" t="str">
        <f>IFERROR(VLOOKUP($B700,APガラス性能一覧!$A$2:$M$6097,5,0),"")</f>
        <v/>
      </c>
      <c r="G700" s="68" t="str">
        <f>IFERROR(VLOOKUP($B700,APガラス性能一覧!$A$2:$M$6097,6,0),"")</f>
        <v/>
      </c>
      <c r="H700" s="68" t="str">
        <f>IFERROR(VLOOKUP($B700,APガラス性能一覧!$A$2:$M$6097,7,0),"")</f>
        <v/>
      </c>
      <c r="I700" s="68" t="str">
        <f>IFERROR(VLOOKUP($B700,APガラス性能一覧!$A$2:$M$6097,8,0),"")</f>
        <v/>
      </c>
      <c r="J700" s="68" t="str">
        <f>IFERROR(VLOOKUP($B700,APガラス性能一覧!$A$2:$M$6097,9,0),"")</f>
        <v/>
      </c>
      <c r="K700" s="68" t="str">
        <f>IFERROR(VLOOKUP($B700,APガラス性能一覧!$A$2:$M$6097,10,0),"")</f>
        <v/>
      </c>
      <c r="L700" s="68" t="str">
        <f>IFERROR(VLOOKUP($B700,APガラス性能一覧!$A$2:$M$6097,11,0),"")</f>
        <v/>
      </c>
      <c r="M700" s="68" t="str">
        <f>IFERROR(VLOOKUP($B700,APガラス性能一覧!$A$2:$M$6097,12,0),"")</f>
        <v/>
      </c>
      <c r="N700" s="68" t="str">
        <f>IFERROR(VLOOKUP($B700,APガラス性能一覧!$A$2:$M$6097,13,0),"")</f>
        <v/>
      </c>
    </row>
    <row r="701" spans="2:14" x14ac:dyDescent="0.4">
      <c r="B701" s="68" t="str">
        <f>IF($D$2="","",IF($E$2=0.65,IFERROR(IF(INDEX(APガラス性能一覧!A:A,MATCH(ROW(B695),APガラス性能一覧!$O:$O,0))="","",INDEX(APガラス性能一覧!A:A,MATCH(ROW(B695),APガラス性能一覧!$O:$O,0))),""),IFERROR(IF(INDEX(APガラス性能一覧!A:A,MATCH(ROW(B695),APガラス性能一覧!$N:$N,0))="","",INDEX(APガラス性能一覧!A:A,MATCH(ROW(B695),APガラス性能一覧!$N:$N,0))),"")))</f>
        <v/>
      </c>
      <c r="C701" s="68" t="str">
        <f>IFERROR(VLOOKUP($B701,APガラス性能一覧!$A$2:$M$6097,2,0),"")</f>
        <v/>
      </c>
      <c r="D701" s="68" t="str">
        <f>IFERROR(VLOOKUP($B701,APガラス性能一覧!$A$2:$M$6097,3,0),"")</f>
        <v/>
      </c>
      <c r="E701" s="68" t="str">
        <f>IFERROR(VLOOKUP($B701,APガラス性能一覧!$A$2:$M$6097,4,0),"")</f>
        <v/>
      </c>
      <c r="F701" s="68" t="str">
        <f>IFERROR(VLOOKUP($B701,APガラス性能一覧!$A$2:$M$6097,5,0),"")</f>
        <v/>
      </c>
      <c r="G701" s="68" t="str">
        <f>IFERROR(VLOOKUP($B701,APガラス性能一覧!$A$2:$M$6097,6,0),"")</f>
        <v/>
      </c>
      <c r="H701" s="68" t="str">
        <f>IFERROR(VLOOKUP($B701,APガラス性能一覧!$A$2:$M$6097,7,0),"")</f>
        <v/>
      </c>
      <c r="I701" s="68" t="str">
        <f>IFERROR(VLOOKUP($B701,APガラス性能一覧!$A$2:$M$6097,8,0),"")</f>
        <v/>
      </c>
      <c r="J701" s="68" t="str">
        <f>IFERROR(VLOOKUP($B701,APガラス性能一覧!$A$2:$M$6097,9,0),"")</f>
        <v/>
      </c>
      <c r="K701" s="68" t="str">
        <f>IFERROR(VLOOKUP($B701,APガラス性能一覧!$A$2:$M$6097,10,0),"")</f>
        <v/>
      </c>
      <c r="L701" s="68" t="str">
        <f>IFERROR(VLOOKUP($B701,APガラス性能一覧!$A$2:$M$6097,11,0),"")</f>
        <v/>
      </c>
      <c r="M701" s="68" t="str">
        <f>IFERROR(VLOOKUP($B701,APガラス性能一覧!$A$2:$M$6097,12,0),"")</f>
        <v/>
      </c>
      <c r="N701" s="68" t="str">
        <f>IFERROR(VLOOKUP($B701,APガラス性能一覧!$A$2:$M$6097,13,0),"")</f>
        <v/>
      </c>
    </row>
    <row r="702" spans="2:14" x14ac:dyDescent="0.4">
      <c r="B702" s="68" t="str">
        <f>IF($D$2="","",IF($E$2=0.65,IFERROR(IF(INDEX(APガラス性能一覧!A:A,MATCH(ROW(B696),APガラス性能一覧!$O:$O,0))="","",INDEX(APガラス性能一覧!A:A,MATCH(ROW(B696),APガラス性能一覧!$O:$O,0))),""),IFERROR(IF(INDEX(APガラス性能一覧!A:A,MATCH(ROW(B696),APガラス性能一覧!$N:$N,0))="","",INDEX(APガラス性能一覧!A:A,MATCH(ROW(B696),APガラス性能一覧!$N:$N,0))),"")))</f>
        <v/>
      </c>
      <c r="C702" s="68" t="str">
        <f>IFERROR(VLOOKUP($B702,APガラス性能一覧!$A$2:$M$6097,2,0),"")</f>
        <v/>
      </c>
      <c r="D702" s="68" t="str">
        <f>IFERROR(VLOOKUP($B702,APガラス性能一覧!$A$2:$M$6097,3,0),"")</f>
        <v/>
      </c>
      <c r="E702" s="68" t="str">
        <f>IFERROR(VLOOKUP($B702,APガラス性能一覧!$A$2:$M$6097,4,0),"")</f>
        <v/>
      </c>
      <c r="F702" s="68" t="str">
        <f>IFERROR(VLOOKUP($B702,APガラス性能一覧!$A$2:$M$6097,5,0),"")</f>
        <v/>
      </c>
      <c r="G702" s="68" t="str">
        <f>IFERROR(VLOOKUP($B702,APガラス性能一覧!$A$2:$M$6097,6,0),"")</f>
        <v/>
      </c>
      <c r="H702" s="68" t="str">
        <f>IFERROR(VLOOKUP($B702,APガラス性能一覧!$A$2:$M$6097,7,0),"")</f>
        <v/>
      </c>
      <c r="I702" s="68" t="str">
        <f>IFERROR(VLOOKUP($B702,APガラス性能一覧!$A$2:$M$6097,8,0),"")</f>
        <v/>
      </c>
      <c r="J702" s="68" t="str">
        <f>IFERROR(VLOOKUP($B702,APガラス性能一覧!$A$2:$M$6097,9,0),"")</f>
        <v/>
      </c>
      <c r="K702" s="68" t="str">
        <f>IFERROR(VLOOKUP($B702,APガラス性能一覧!$A$2:$M$6097,10,0),"")</f>
        <v/>
      </c>
      <c r="L702" s="68" t="str">
        <f>IFERROR(VLOOKUP($B702,APガラス性能一覧!$A$2:$M$6097,11,0),"")</f>
        <v/>
      </c>
      <c r="M702" s="68" t="str">
        <f>IFERROR(VLOOKUP($B702,APガラス性能一覧!$A$2:$M$6097,12,0),"")</f>
        <v/>
      </c>
      <c r="N702" s="68" t="str">
        <f>IFERROR(VLOOKUP($B702,APガラス性能一覧!$A$2:$M$6097,13,0),"")</f>
        <v/>
      </c>
    </row>
    <row r="703" spans="2:14" x14ac:dyDescent="0.4">
      <c r="B703" s="68" t="str">
        <f>IF($D$2="","",IF($E$2=0.65,IFERROR(IF(INDEX(APガラス性能一覧!A:A,MATCH(ROW(B697),APガラス性能一覧!$O:$O,0))="","",INDEX(APガラス性能一覧!A:A,MATCH(ROW(B697),APガラス性能一覧!$O:$O,0))),""),IFERROR(IF(INDEX(APガラス性能一覧!A:A,MATCH(ROW(B697),APガラス性能一覧!$N:$N,0))="","",INDEX(APガラス性能一覧!A:A,MATCH(ROW(B697),APガラス性能一覧!$N:$N,0))),"")))</f>
        <v/>
      </c>
      <c r="C703" s="68" t="str">
        <f>IFERROR(VLOOKUP($B703,APガラス性能一覧!$A$2:$M$6097,2,0),"")</f>
        <v/>
      </c>
      <c r="D703" s="68" t="str">
        <f>IFERROR(VLOOKUP($B703,APガラス性能一覧!$A$2:$M$6097,3,0),"")</f>
        <v/>
      </c>
      <c r="E703" s="68" t="str">
        <f>IFERROR(VLOOKUP($B703,APガラス性能一覧!$A$2:$M$6097,4,0),"")</f>
        <v/>
      </c>
      <c r="F703" s="68" t="str">
        <f>IFERROR(VLOOKUP($B703,APガラス性能一覧!$A$2:$M$6097,5,0),"")</f>
        <v/>
      </c>
      <c r="G703" s="68" t="str">
        <f>IFERROR(VLOOKUP($B703,APガラス性能一覧!$A$2:$M$6097,6,0),"")</f>
        <v/>
      </c>
      <c r="H703" s="68" t="str">
        <f>IFERROR(VLOOKUP($B703,APガラス性能一覧!$A$2:$M$6097,7,0),"")</f>
        <v/>
      </c>
      <c r="I703" s="68" t="str">
        <f>IFERROR(VLOOKUP($B703,APガラス性能一覧!$A$2:$M$6097,8,0),"")</f>
        <v/>
      </c>
      <c r="J703" s="68" t="str">
        <f>IFERROR(VLOOKUP($B703,APガラス性能一覧!$A$2:$M$6097,9,0),"")</f>
        <v/>
      </c>
      <c r="K703" s="68" t="str">
        <f>IFERROR(VLOOKUP($B703,APガラス性能一覧!$A$2:$M$6097,10,0),"")</f>
        <v/>
      </c>
      <c r="L703" s="68" t="str">
        <f>IFERROR(VLOOKUP($B703,APガラス性能一覧!$A$2:$M$6097,11,0),"")</f>
        <v/>
      </c>
      <c r="M703" s="68" t="str">
        <f>IFERROR(VLOOKUP($B703,APガラス性能一覧!$A$2:$M$6097,12,0),"")</f>
        <v/>
      </c>
      <c r="N703" s="68" t="str">
        <f>IFERROR(VLOOKUP($B703,APガラス性能一覧!$A$2:$M$6097,13,0),"")</f>
        <v/>
      </c>
    </row>
    <row r="704" spans="2:14" x14ac:dyDescent="0.4">
      <c r="B704" s="68" t="str">
        <f>IF($D$2="","",IF($E$2=0.65,IFERROR(IF(INDEX(APガラス性能一覧!A:A,MATCH(ROW(B698),APガラス性能一覧!$O:$O,0))="","",INDEX(APガラス性能一覧!A:A,MATCH(ROW(B698),APガラス性能一覧!$O:$O,0))),""),IFERROR(IF(INDEX(APガラス性能一覧!A:A,MATCH(ROW(B698),APガラス性能一覧!$N:$N,0))="","",INDEX(APガラス性能一覧!A:A,MATCH(ROW(B698),APガラス性能一覧!$N:$N,0))),"")))</f>
        <v/>
      </c>
      <c r="C704" s="68" t="str">
        <f>IFERROR(VLOOKUP($B704,APガラス性能一覧!$A$2:$M$6097,2,0),"")</f>
        <v/>
      </c>
      <c r="D704" s="68" t="str">
        <f>IFERROR(VLOOKUP($B704,APガラス性能一覧!$A$2:$M$6097,3,0),"")</f>
        <v/>
      </c>
      <c r="E704" s="68" t="str">
        <f>IFERROR(VLOOKUP($B704,APガラス性能一覧!$A$2:$M$6097,4,0),"")</f>
        <v/>
      </c>
      <c r="F704" s="68" t="str">
        <f>IFERROR(VLOOKUP($B704,APガラス性能一覧!$A$2:$M$6097,5,0),"")</f>
        <v/>
      </c>
      <c r="G704" s="68" t="str">
        <f>IFERROR(VLOOKUP($B704,APガラス性能一覧!$A$2:$M$6097,6,0),"")</f>
        <v/>
      </c>
      <c r="H704" s="68" t="str">
        <f>IFERROR(VLOOKUP($B704,APガラス性能一覧!$A$2:$M$6097,7,0),"")</f>
        <v/>
      </c>
      <c r="I704" s="68" t="str">
        <f>IFERROR(VLOOKUP($B704,APガラス性能一覧!$A$2:$M$6097,8,0),"")</f>
        <v/>
      </c>
      <c r="J704" s="68" t="str">
        <f>IFERROR(VLOOKUP($B704,APガラス性能一覧!$A$2:$M$6097,9,0),"")</f>
        <v/>
      </c>
      <c r="K704" s="68" t="str">
        <f>IFERROR(VLOOKUP($B704,APガラス性能一覧!$A$2:$M$6097,10,0),"")</f>
        <v/>
      </c>
      <c r="L704" s="68" t="str">
        <f>IFERROR(VLOOKUP($B704,APガラス性能一覧!$A$2:$M$6097,11,0),"")</f>
        <v/>
      </c>
      <c r="M704" s="68" t="str">
        <f>IFERROR(VLOOKUP($B704,APガラス性能一覧!$A$2:$M$6097,12,0),"")</f>
        <v/>
      </c>
      <c r="N704" s="68" t="str">
        <f>IFERROR(VLOOKUP($B704,APガラス性能一覧!$A$2:$M$6097,13,0),"")</f>
        <v/>
      </c>
    </row>
    <row r="705" spans="2:14" x14ac:dyDescent="0.4">
      <c r="B705" s="68" t="str">
        <f>IF($D$2="","",IF($E$2=0.65,IFERROR(IF(INDEX(APガラス性能一覧!A:A,MATCH(ROW(B699),APガラス性能一覧!$O:$O,0))="","",INDEX(APガラス性能一覧!A:A,MATCH(ROW(B699),APガラス性能一覧!$O:$O,0))),""),IFERROR(IF(INDEX(APガラス性能一覧!A:A,MATCH(ROW(B699),APガラス性能一覧!$N:$N,0))="","",INDEX(APガラス性能一覧!A:A,MATCH(ROW(B699),APガラス性能一覧!$N:$N,0))),"")))</f>
        <v/>
      </c>
      <c r="C705" s="68" t="str">
        <f>IFERROR(VLOOKUP($B705,APガラス性能一覧!$A$2:$M$6097,2,0),"")</f>
        <v/>
      </c>
      <c r="D705" s="68" t="str">
        <f>IFERROR(VLOOKUP($B705,APガラス性能一覧!$A$2:$M$6097,3,0),"")</f>
        <v/>
      </c>
      <c r="E705" s="68" t="str">
        <f>IFERROR(VLOOKUP($B705,APガラス性能一覧!$A$2:$M$6097,4,0),"")</f>
        <v/>
      </c>
      <c r="F705" s="68" t="str">
        <f>IFERROR(VLOOKUP($B705,APガラス性能一覧!$A$2:$M$6097,5,0),"")</f>
        <v/>
      </c>
      <c r="G705" s="68" t="str">
        <f>IFERROR(VLOOKUP($B705,APガラス性能一覧!$A$2:$M$6097,6,0),"")</f>
        <v/>
      </c>
      <c r="H705" s="68" t="str">
        <f>IFERROR(VLOOKUP($B705,APガラス性能一覧!$A$2:$M$6097,7,0),"")</f>
        <v/>
      </c>
      <c r="I705" s="68" t="str">
        <f>IFERROR(VLOOKUP($B705,APガラス性能一覧!$A$2:$M$6097,8,0),"")</f>
        <v/>
      </c>
      <c r="J705" s="68" t="str">
        <f>IFERROR(VLOOKUP($B705,APガラス性能一覧!$A$2:$M$6097,9,0),"")</f>
        <v/>
      </c>
      <c r="K705" s="68" t="str">
        <f>IFERROR(VLOOKUP($B705,APガラス性能一覧!$A$2:$M$6097,10,0),"")</f>
        <v/>
      </c>
      <c r="L705" s="68" t="str">
        <f>IFERROR(VLOOKUP($B705,APガラス性能一覧!$A$2:$M$6097,11,0),"")</f>
        <v/>
      </c>
      <c r="M705" s="68" t="str">
        <f>IFERROR(VLOOKUP($B705,APガラス性能一覧!$A$2:$M$6097,12,0),"")</f>
        <v/>
      </c>
      <c r="N705" s="68" t="str">
        <f>IFERROR(VLOOKUP($B705,APガラス性能一覧!$A$2:$M$6097,13,0),"")</f>
        <v/>
      </c>
    </row>
    <row r="706" spans="2:14" x14ac:dyDescent="0.4">
      <c r="B706" s="68" t="str">
        <f>IF($D$2="","",IF($E$2=0.65,IFERROR(IF(INDEX(APガラス性能一覧!A:A,MATCH(ROW(B700),APガラス性能一覧!$O:$O,0))="","",INDEX(APガラス性能一覧!A:A,MATCH(ROW(B700),APガラス性能一覧!$O:$O,0))),""),IFERROR(IF(INDEX(APガラス性能一覧!A:A,MATCH(ROW(B700),APガラス性能一覧!$N:$N,0))="","",INDEX(APガラス性能一覧!A:A,MATCH(ROW(B700),APガラス性能一覧!$N:$N,0))),"")))</f>
        <v/>
      </c>
      <c r="C706" s="68" t="str">
        <f>IFERROR(VLOOKUP($B706,APガラス性能一覧!$A$2:$M$6097,2,0),"")</f>
        <v/>
      </c>
      <c r="D706" s="68" t="str">
        <f>IFERROR(VLOOKUP($B706,APガラス性能一覧!$A$2:$M$6097,3,0),"")</f>
        <v/>
      </c>
      <c r="E706" s="68" t="str">
        <f>IFERROR(VLOOKUP($B706,APガラス性能一覧!$A$2:$M$6097,4,0),"")</f>
        <v/>
      </c>
      <c r="F706" s="68" t="str">
        <f>IFERROR(VLOOKUP($B706,APガラス性能一覧!$A$2:$M$6097,5,0),"")</f>
        <v/>
      </c>
      <c r="G706" s="68" t="str">
        <f>IFERROR(VLOOKUP($B706,APガラス性能一覧!$A$2:$M$6097,6,0),"")</f>
        <v/>
      </c>
      <c r="H706" s="68" t="str">
        <f>IFERROR(VLOOKUP($B706,APガラス性能一覧!$A$2:$M$6097,7,0),"")</f>
        <v/>
      </c>
      <c r="I706" s="68" t="str">
        <f>IFERROR(VLOOKUP($B706,APガラス性能一覧!$A$2:$M$6097,8,0),"")</f>
        <v/>
      </c>
      <c r="J706" s="68" t="str">
        <f>IFERROR(VLOOKUP($B706,APガラス性能一覧!$A$2:$M$6097,9,0),"")</f>
        <v/>
      </c>
      <c r="K706" s="68" t="str">
        <f>IFERROR(VLOOKUP($B706,APガラス性能一覧!$A$2:$M$6097,10,0),"")</f>
        <v/>
      </c>
      <c r="L706" s="68" t="str">
        <f>IFERROR(VLOOKUP($B706,APガラス性能一覧!$A$2:$M$6097,11,0),"")</f>
        <v/>
      </c>
      <c r="M706" s="68" t="str">
        <f>IFERROR(VLOOKUP($B706,APガラス性能一覧!$A$2:$M$6097,12,0),"")</f>
        <v/>
      </c>
      <c r="N706" s="68" t="str">
        <f>IFERROR(VLOOKUP($B706,APガラス性能一覧!$A$2:$M$6097,13,0),"")</f>
        <v/>
      </c>
    </row>
    <row r="707" spans="2:14" x14ac:dyDescent="0.4">
      <c r="B707" s="68" t="str">
        <f>IF($D$2="","",IF($E$2=0.65,IFERROR(IF(INDEX(APガラス性能一覧!A:A,MATCH(ROW(B701),APガラス性能一覧!$O:$O,0))="","",INDEX(APガラス性能一覧!A:A,MATCH(ROW(B701),APガラス性能一覧!$O:$O,0))),""),IFERROR(IF(INDEX(APガラス性能一覧!A:A,MATCH(ROW(B701),APガラス性能一覧!$N:$N,0))="","",INDEX(APガラス性能一覧!A:A,MATCH(ROW(B701),APガラス性能一覧!$N:$N,0))),"")))</f>
        <v/>
      </c>
      <c r="C707" s="68" t="str">
        <f>IFERROR(VLOOKUP($B707,APガラス性能一覧!$A$2:$M$6097,2,0),"")</f>
        <v/>
      </c>
      <c r="D707" s="68" t="str">
        <f>IFERROR(VLOOKUP($B707,APガラス性能一覧!$A$2:$M$6097,3,0),"")</f>
        <v/>
      </c>
      <c r="E707" s="68" t="str">
        <f>IFERROR(VLOOKUP($B707,APガラス性能一覧!$A$2:$M$6097,4,0),"")</f>
        <v/>
      </c>
      <c r="F707" s="68" t="str">
        <f>IFERROR(VLOOKUP($B707,APガラス性能一覧!$A$2:$M$6097,5,0),"")</f>
        <v/>
      </c>
      <c r="G707" s="68" t="str">
        <f>IFERROR(VLOOKUP($B707,APガラス性能一覧!$A$2:$M$6097,6,0),"")</f>
        <v/>
      </c>
      <c r="H707" s="68" t="str">
        <f>IFERROR(VLOOKUP($B707,APガラス性能一覧!$A$2:$M$6097,7,0),"")</f>
        <v/>
      </c>
      <c r="I707" s="68" t="str">
        <f>IFERROR(VLOOKUP($B707,APガラス性能一覧!$A$2:$M$6097,8,0),"")</f>
        <v/>
      </c>
      <c r="J707" s="68" t="str">
        <f>IFERROR(VLOOKUP($B707,APガラス性能一覧!$A$2:$M$6097,9,0),"")</f>
        <v/>
      </c>
      <c r="K707" s="68" t="str">
        <f>IFERROR(VLOOKUP($B707,APガラス性能一覧!$A$2:$M$6097,10,0),"")</f>
        <v/>
      </c>
      <c r="L707" s="68" t="str">
        <f>IFERROR(VLOOKUP($B707,APガラス性能一覧!$A$2:$M$6097,11,0),"")</f>
        <v/>
      </c>
      <c r="M707" s="68" t="str">
        <f>IFERROR(VLOOKUP($B707,APガラス性能一覧!$A$2:$M$6097,12,0),"")</f>
        <v/>
      </c>
      <c r="N707" s="68" t="str">
        <f>IFERROR(VLOOKUP($B707,APガラス性能一覧!$A$2:$M$6097,13,0),"")</f>
        <v/>
      </c>
    </row>
    <row r="708" spans="2:14" x14ac:dyDescent="0.4">
      <c r="B708" s="68" t="str">
        <f>IF($D$2="","",IF($E$2=0.65,IFERROR(IF(INDEX(APガラス性能一覧!A:A,MATCH(ROW(B702),APガラス性能一覧!$O:$O,0))="","",INDEX(APガラス性能一覧!A:A,MATCH(ROW(B702),APガラス性能一覧!$O:$O,0))),""),IFERROR(IF(INDEX(APガラス性能一覧!A:A,MATCH(ROW(B702),APガラス性能一覧!$N:$N,0))="","",INDEX(APガラス性能一覧!A:A,MATCH(ROW(B702),APガラス性能一覧!$N:$N,0))),"")))</f>
        <v/>
      </c>
      <c r="C708" s="68" t="str">
        <f>IFERROR(VLOOKUP($B708,APガラス性能一覧!$A$2:$M$6097,2,0),"")</f>
        <v/>
      </c>
      <c r="D708" s="68" t="str">
        <f>IFERROR(VLOOKUP($B708,APガラス性能一覧!$A$2:$M$6097,3,0),"")</f>
        <v/>
      </c>
      <c r="E708" s="68" t="str">
        <f>IFERROR(VLOOKUP($B708,APガラス性能一覧!$A$2:$M$6097,4,0),"")</f>
        <v/>
      </c>
      <c r="F708" s="68" t="str">
        <f>IFERROR(VLOOKUP($B708,APガラス性能一覧!$A$2:$M$6097,5,0),"")</f>
        <v/>
      </c>
      <c r="G708" s="68" t="str">
        <f>IFERROR(VLOOKUP($B708,APガラス性能一覧!$A$2:$M$6097,6,0),"")</f>
        <v/>
      </c>
      <c r="H708" s="68" t="str">
        <f>IFERROR(VLOOKUP($B708,APガラス性能一覧!$A$2:$M$6097,7,0),"")</f>
        <v/>
      </c>
      <c r="I708" s="68" t="str">
        <f>IFERROR(VLOOKUP($B708,APガラス性能一覧!$A$2:$M$6097,8,0),"")</f>
        <v/>
      </c>
      <c r="J708" s="68" t="str">
        <f>IFERROR(VLOOKUP($B708,APガラス性能一覧!$A$2:$M$6097,9,0),"")</f>
        <v/>
      </c>
      <c r="K708" s="68" t="str">
        <f>IFERROR(VLOOKUP($B708,APガラス性能一覧!$A$2:$M$6097,10,0),"")</f>
        <v/>
      </c>
      <c r="L708" s="68" t="str">
        <f>IFERROR(VLOOKUP($B708,APガラス性能一覧!$A$2:$M$6097,11,0),"")</f>
        <v/>
      </c>
      <c r="M708" s="68" t="str">
        <f>IFERROR(VLOOKUP($B708,APガラス性能一覧!$A$2:$M$6097,12,0),"")</f>
        <v/>
      </c>
      <c r="N708" s="68" t="str">
        <f>IFERROR(VLOOKUP($B708,APガラス性能一覧!$A$2:$M$6097,13,0),"")</f>
        <v/>
      </c>
    </row>
    <row r="709" spans="2:14" x14ac:dyDescent="0.4">
      <c r="B709" s="68" t="str">
        <f>IF($D$2="","",IF($E$2=0.65,IFERROR(IF(INDEX(APガラス性能一覧!A:A,MATCH(ROW(B703),APガラス性能一覧!$O:$O,0))="","",INDEX(APガラス性能一覧!A:A,MATCH(ROW(B703),APガラス性能一覧!$O:$O,0))),""),IFERROR(IF(INDEX(APガラス性能一覧!A:A,MATCH(ROW(B703),APガラス性能一覧!$N:$N,0))="","",INDEX(APガラス性能一覧!A:A,MATCH(ROW(B703),APガラス性能一覧!$N:$N,0))),"")))</f>
        <v/>
      </c>
      <c r="C709" s="68" t="str">
        <f>IFERROR(VLOOKUP($B709,APガラス性能一覧!$A$2:$M$6097,2,0),"")</f>
        <v/>
      </c>
      <c r="D709" s="68" t="str">
        <f>IFERROR(VLOOKUP($B709,APガラス性能一覧!$A$2:$M$6097,3,0),"")</f>
        <v/>
      </c>
      <c r="E709" s="68" t="str">
        <f>IFERROR(VLOOKUP($B709,APガラス性能一覧!$A$2:$M$6097,4,0),"")</f>
        <v/>
      </c>
      <c r="F709" s="68" t="str">
        <f>IFERROR(VLOOKUP($B709,APガラス性能一覧!$A$2:$M$6097,5,0),"")</f>
        <v/>
      </c>
      <c r="G709" s="68" t="str">
        <f>IFERROR(VLOOKUP($B709,APガラス性能一覧!$A$2:$M$6097,6,0),"")</f>
        <v/>
      </c>
      <c r="H709" s="68" t="str">
        <f>IFERROR(VLOOKUP($B709,APガラス性能一覧!$A$2:$M$6097,7,0),"")</f>
        <v/>
      </c>
      <c r="I709" s="68" t="str">
        <f>IFERROR(VLOOKUP($B709,APガラス性能一覧!$A$2:$M$6097,8,0),"")</f>
        <v/>
      </c>
      <c r="J709" s="68" t="str">
        <f>IFERROR(VLOOKUP($B709,APガラス性能一覧!$A$2:$M$6097,9,0),"")</f>
        <v/>
      </c>
      <c r="K709" s="68" t="str">
        <f>IFERROR(VLOOKUP($B709,APガラス性能一覧!$A$2:$M$6097,10,0),"")</f>
        <v/>
      </c>
      <c r="L709" s="68" t="str">
        <f>IFERROR(VLOOKUP($B709,APガラス性能一覧!$A$2:$M$6097,11,0),"")</f>
        <v/>
      </c>
      <c r="M709" s="68" t="str">
        <f>IFERROR(VLOOKUP($B709,APガラス性能一覧!$A$2:$M$6097,12,0),"")</f>
        <v/>
      </c>
      <c r="N709" s="68" t="str">
        <f>IFERROR(VLOOKUP($B709,APガラス性能一覧!$A$2:$M$6097,13,0),"")</f>
        <v/>
      </c>
    </row>
    <row r="710" spans="2:14" x14ac:dyDescent="0.4">
      <c r="B710" s="68" t="str">
        <f>IF($D$2="","",IF($E$2=0.65,IFERROR(IF(INDEX(APガラス性能一覧!A:A,MATCH(ROW(B704),APガラス性能一覧!$O:$O,0))="","",INDEX(APガラス性能一覧!A:A,MATCH(ROW(B704),APガラス性能一覧!$O:$O,0))),""),IFERROR(IF(INDEX(APガラス性能一覧!A:A,MATCH(ROW(B704),APガラス性能一覧!$N:$N,0))="","",INDEX(APガラス性能一覧!A:A,MATCH(ROW(B704),APガラス性能一覧!$N:$N,0))),"")))</f>
        <v/>
      </c>
      <c r="C710" s="68" t="str">
        <f>IFERROR(VLOOKUP($B710,APガラス性能一覧!$A$2:$M$6097,2,0),"")</f>
        <v/>
      </c>
      <c r="D710" s="68" t="str">
        <f>IFERROR(VLOOKUP($B710,APガラス性能一覧!$A$2:$M$6097,3,0),"")</f>
        <v/>
      </c>
      <c r="E710" s="68" t="str">
        <f>IFERROR(VLOOKUP($B710,APガラス性能一覧!$A$2:$M$6097,4,0),"")</f>
        <v/>
      </c>
      <c r="F710" s="68" t="str">
        <f>IFERROR(VLOOKUP($B710,APガラス性能一覧!$A$2:$M$6097,5,0),"")</f>
        <v/>
      </c>
      <c r="G710" s="68" t="str">
        <f>IFERROR(VLOOKUP($B710,APガラス性能一覧!$A$2:$M$6097,6,0),"")</f>
        <v/>
      </c>
      <c r="H710" s="68" t="str">
        <f>IFERROR(VLOOKUP($B710,APガラス性能一覧!$A$2:$M$6097,7,0),"")</f>
        <v/>
      </c>
      <c r="I710" s="68" t="str">
        <f>IFERROR(VLOOKUP($B710,APガラス性能一覧!$A$2:$M$6097,8,0),"")</f>
        <v/>
      </c>
      <c r="J710" s="68" t="str">
        <f>IFERROR(VLOOKUP($B710,APガラス性能一覧!$A$2:$M$6097,9,0),"")</f>
        <v/>
      </c>
      <c r="K710" s="68" t="str">
        <f>IFERROR(VLOOKUP($B710,APガラス性能一覧!$A$2:$M$6097,10,0),"")</f>
        <v/>
      </c>
      <c r="L710" s="68" t="str">
        <f>IFERROR(VLOOKUP($B710,APガラス性能一覧!$A$2:$M$6097,11,0),"")</f>
        <v/>
      </c>
      <c r="M710" s="68" t="str">
        <f>IFERROR(VLOOKUP($B710,APガラス性能一覧!$A$2:$M$6097,12,0),"")</f>
        <v/>
      </c>
      <c r="N710" s="68" t="str">
        <f>IFERROR(VLOOKUP($B710,APガラス性能一覧!$A$2:$M$6097,13,0),"")</f>
        <v/>
      </c>
    </row>
    <row r="711" spans="2:14" x14ac:dyDescent="0.4">
      <c r="B711" s="68" t="str">
        <f>IF($D$2="","",IF($E$2=0.65,IFERROR(IF(INDEX(APガラス性能一覧!A:A,MATCH(ROW(B705),APガラス性能一覧!$O:$O,0))="","",INDEX(APガラス性能一覧!A:A,MATCH(ROW(B705),APガラス性能一覧!$O:$O,0))),""),IFERROR(IF(INDEX(APガラス性能一覧!A:A,MATCH(ROW(B705),APガラス性能一覧!$N:$N,0))="","",INDEX(APガラス性能一覧!A:A,MATCH(ROW(B705),APガラス性能一覧!$N:$N,0))),"")))</f>
        <v/>
      </c>
      <c r="C711" s="68" t="str">
        <f>IFERROR(VLOOKUP($B711,APガラス性能一覧!$A$2:$M$6097,2,0),"")</f>
        <v/>
      </c>
      <c r="D711" s="68" t="str">
        <f>IFERROR(VLOOKUP($B711,APガラス性能一覧!$A$2:$M$6097,3,0),"")</f>
        <v/>
      </c>
      <c r="E711" s="68" t="str">
        <f>IFERROR(VLOOKUP($B711,APガラス性能一覧!$A$2:$M$6097,4,0),"")</f>
        <v/>
      </c>
      <c r="F711" s="68" t="str">
        <f>IFERROR(VLOOKUP($B711,APガラス性能一覧!$A$2:$M$6097,5,0),"")</f>
        <v/>
      </c>
      <c r="G711" s="68" t="str">
        <f>IFERROR(VLOOKUP($B711,APガラス性能一覧!$A$2:$M$6097,6,0),"")</f>
        <v/>
      </c>
      <c r="H711" s="68" t="str">
        <f>IFERROR(VLOOKUP($B711,APガラス性能一覧!$A$2:$M$6097,7,0),"")</f>
        <v/>
      </c>
      <c r="I711" s="68" t="str">
        <f>IFERROR(VLOOKUP($B711,APガラス性能一覧!$A$2:$M$6097,8,0),"")</f>
        <v/>
      </c>
      <c r="J711" s="68" t="str">
        <f>IFERROR(VLOOKUP($B711,APガラス性能一覧!$A$2:$M$6097,9,0),"")</f>
        <v/>
      </c>
      <c r="K711" s="68" t="str">
        <f>IFERROR(VLOOKUP($B711,APガラス性能一覧!$A$2:$M$6097,10,0),"")</f>
        <v/>
      </c>
      <c r="L711" s="68" t="str">
        <f>IFERROR(VLOOKUP($B711,APガラス性能一覧!$A$2:$M$6097,11,0),"")</f>
        <v/>
      </c>
      <c r="M711" s="68" t="str">
        <f>IFERROR(VLOOKUP($B711,APガラス性能一覧!$A$2:$M$6097,12,0),"")</f>
        <v/>
      </c>
      <c r="N711" s="68" t="str">
        <f>IFERROR(VLOOKUP($B711,APガラス性能一覧!$A$2:$M$6097,13,0),"")</f>
        <v/>
      </c>
    </row>
    <row r="712" spans="2:14" x14ac:dyDescent="0.4">
      <c r="B712" s="68" t="str">
        <f>IF($D$2="","",IF($E$2=0.65,IFERROR(IF(INDEX(APガラス性能一覧!A:A,MATCH(ROW(B706),APガラス性能一覧!$O:$O,0))="","",INDEX(APガラス性能一覧!A:A,MATCH(ROW(B706),APガラス性能一覧!$O:$O,0))),""),IFERROR(IF(INDEX(APガラス性能一覧!A:A,MATCH(ROW(B706),APガラス性能一覧!$N:$N,0))="","",INDEX(APガラス性能一覧!A:A,MATCH(ROW(B706),APガラス性能一覧!$N:$N,0))),"")))</f>
        <v/>
      </c>
      <c r="C712" s="68" t="str">
        <f>IFERROR(VLOOKUP($B712,APガラス性能一覧!$A$2:$M$6097,2,0),"")</f>
        <v/>
      </c>
      <c r="D712" s="68" t="str">
        <f>IFERROR(VLOOKUP($B712,APガラス性能一覧!$A$2:$M$6097,3,0),"")</f>
        <v/>
      </c>
      <c r="E712" s="68" t="str">
        <f>IFERROR(VLOOKUP($B712,APガラス性能一覧!$A$2:$M$6097,4,0),"")</f>
        <v/>
      </c>
      <c r="F712" s="68" t="str">
        <f>IFERROR(VLOOKUP($B712,APガラス性能一覧!$A$2:$M$6097,5,0),"")</f>
        <v/>
      </c>
      <c r="G712" s="68" t="str">
        <f>IFERROR(VLOOKUP($B712,APガラス性能一覧!$A$2:$M$6097,6,0),"")</f>
        <v/>
      </c>
      <c r="H712" s="68" t="str">
        <f>IFERROR(VLOOKUP($B712,APガラス性能一覧!$A$2:$M$6097,7,0),"")</f>
        <v/>
      </c>
      <c r="I712" s="68" t="str">
        <f>IFERROR(VLOOKUP($B712,APガラス性能一覧!$A$2:$M$6097,8,0),"")</f>
        <v/>
      </c>
      <c r="J712" s="68" t="str">
        <f>IFERROR(VLOOKUP($B712,APガラス性能一覧!$A$2:$M$6097,9,0),"")</f>
        <v/>
      </c>
      <c r="K712" s="68" t="str">
        <f>IFERROR(VLOOKUP($B712,APガラス性能一覧!$A$2:$M$6097,10,0),"")</f>
        <v/>
      </c>
      <c r="L712" s="68" t="str">
        <f>IFERROR(VLOOKUP($B712,APガラス性能一覧!$A$2:$M$6097,11,0),"")</f>
        <v/>
      </c>
      <c r="M712" s="68" t="str">
        <f>IFERROR(VLOOKUP($B712,APガラス性能一覧!$A$2:$M$6097,12,0),"")</f>
        <v/>
      </c>
      <c r="N712" s="68" t="str">
        <f>IFERROR(VLOOKUP($B712,APガラス性能一覧!$A$2:$M$6097,13,0),"")</f>
        <v/>
      </c>
    </row>
    <row r="713" spans="2:14" x14ac:dyDescent="0.4">
      <c r="B713" s="68" t="str">
        <f>IF($D$2="","",IF($E$2=0.65,IFERROR(IF(INDEX(APガラス性能一覧!A:A,MATCH(ROW(B707),APガラス性能一覧!$O:$O,0))="","",INDEX(APガラス性能一覧!A:A,MATCH(ROW(B707),APガラス性能一覧!$O:$O,0))),""),IFERROR(IF(INDEX(APガラス性能一覧!A:A,MATCH(ROW(B707),APガラス性能一覧!$N:$N,0))="","",INDEX(APガラス性能一覧!A:A,MATCH(ROW(B707),APガラス性能一覧!$N:$N,0))),"")))</f>
        <v/>
      </c>
      <c r="C713" s="68" t="str">
        <f>IFERROR(VLOOKUP($B713,APガラス性能一覧!$A$2:$M$6097,2,0),"")</f>
        <v/>
      </c>
      <c r="D713" s="68" t="str">
        <f>IFERROR(VLOOKUP($B713,APガラス性能一覧!$A$2:$M$6097,3,0),"")</f>
        <v/>
      </c>
      <c r="E713" s="68" t="str">
        <f>IFERROR(VLOOKUP($B713,APガラス性能一覧!$A$2:$M$6097,4,0),"")</f>
        <v/>
      </c>
      <c r="F713" s="68" t="str">
        <f>IFERROR(VLOOKUP($B713,APガラス性能一覧!$A$2:$M$6097,5,0),"")</f>
        <v/>
      </c>
      <c r="G713" s="68" t="str">
        <f>IFERROR(VLOOKUP($B713,APガラス性能一覧!$A$2:$M$6097,6,0),"")</f>
        <v/>
      </c>
      <c r="H713" s="68" t="str">
        <f>IFERROR(VLOOKUP($B713,APガラス性能一覧!$A$2:$M$6097,7,0),"")</f>
        <v/>
      </c>
      <c r="I713" s="68" t="str">
        <f>IFERROR(VLOOKUP($B713,APガラス性能一覧!$A$2:$M$6097,8,0),"")</f>
        <v/>
      </c>
      <c r="J713" s="68" t="str">
        <f>IFERROR(VLOOKUP($B713,APガラス性能一覧!$A$2:$M$6097,9,0),"")</f>
        <v/>
      </c>
      <c r="K713" s="68" t="str">
        <f>IFERROR(VLOOKUP($B713,APガラス性能一覧!$A$2:$M$6097,10,0),"")</f>
        <v/>
      </c>
      <c r="L713" s="68" t="str">
        <f>IFERROR(VLOOKUP($B713,APガラス性能一覧!$A$2:$M$6097,11,0),"")</f>
        <v/>
      </c>
      <c r="M713" s="68" t="str">
        <f>IFERROR(VLOOKUP($B713,APガラス性能一覧!$A$2:$M$6097,12,0),"")</f>
        <v/>
      </c>
      <c r="N713" s="68" t="str">
        <f>IFERROR(VLOOKUP($B713,APガラス性能一覧!$A$2:$M$6097,13,0),"")</f>
        <v/>
      </c>
    </row>
    <row r="714" spans="2:14" x14ac:dyDescent="0.4">
      <c r="B714" s="68" t="str">
        <f>IF($D$2="","",IF($E$2=0.65,IFERROR(IF(INDEX(APガラス性能一覧!A:A,MATCH(ROW(B708),APガラス性能一覧!$O:$O,0))="","",INDEX(APガラス性能一覧!A:A,MATCH(ROW(B708),APガラス性能一覧!$O:$O,0))),""),IFERROR(IF(INDEX(APガラス性能一覧!A:A,MATCH(ROW(B708),APガラス性能一覧!$N:$N,0))="","",INDEX(APガラス性能一覧!A:A,MATCH(ROW(B708),APガラス性能一覧!$N:$N,0))),"")))</f>
        <v/>
      </c>
      <c r="C714" s="68" t="str">
        <f>IFERROR(VLOOKUP($B714,APガラス性能一覧!$A$2:$M$6097,2,0),"")</f>
        <v/>
      </c>
      <c r="D714" s="68" t="str">
        <f>IFERROR(VLOOKUP($B714,APガラス性能一覧!$A$2:$M$6097,3,0),"")</f>
        <v/>
      </c>
      <c r="E714" s="68" t="str">
        <f>IFERROR(VLOOKUP($B714,APガラス性能一覧!$A$2:$M$6097,4,0),"")</f>
        <v/>
      </c>
      <c r="F714" s="68" t="str">
        <f>IFERROR(VLOOKUP($B714,APガラス性能一覧!$A$2:$M$6097,5,0),"")</f>
        <v/>
      </c>
      <c r="G714" s="68" t="str">
        <f>IFERROR(VLOOKUP($B714,APガラス性能一覧!$A$2:$M$6097,6,0),"")</f>
        <v/>
      </c>
      <c r="H714" s="68" t="str">
        <f>IFERROR(VLOOKUP($B714,APガラス性能一覧!$A$2:$M$6097,7,0),"")</f>
        <v/>
      </c>
      <c r="I714" s="68" t="str">
        <f>IFERROR(VLOOKUP($B714,APガラス性能一覧!$A$2:$M$6097,8,0),"")</f>
        <v/>
      </c>
      <c r="J714" s="68" t="str">
        <f>IFERROR(VLOOKUP($B714,APガラス性能一覧!$A$2:$M$6097,9,0),"")</f>
        <v/>
      </c>
      <c r="K714" s="68" t="str">
        <f>IFERROR(VLOOKUP($B714,APガラス性能一覧!$A$2:$M$6097,10,0),"")</f>
        <v/>
      </c>
      <c r="L714" s="68" t="str">
        <f>IFERROR(VLOOKUP($B714,APガラス性能一覧!$A$2:$M$6097,11,0),"")</f>
        <v/>
      </c>
      <c r="M714" s="68" t="str">
        <f>IFERROR(VLOOKUP($B714,APガラス性能一覧!$A$2:$M$6097,12,0),"")</f>
        <v/>
      </c>
      <c r="N714" s="68" t="str">
        <f>IFERROR(VLOOKUP($B714,APガラス性能一覧!$A$2:$M$6097,13,0),"")</f>
        <v/>
      </c>
    </row>
    <row r="715" spans="2:14" x14ac:dyDescent="0.4">
      <c r="B715" s="68" t="str">
        <f>IF($D$2="","",IF($E$2=0.65,IFERROR(IF(INDEX(APガラス性能一覧!A:A,MATCH(ROW(B709),APガラス性能一覧!$O:$O,0))="","",INDEX(APガラス性能一覧!A:A,MATCH(ROW(B709),APガラス性能一覧!$O:$O,0))),""),IFERROR(IF(INDEX(APガラス性能一覧!A:A,MATCH(ROW(B709),APガラス性能一覧!$N:$N,0))="","",INDEX(APガラス性能一覧!A:A,MATCH(ROW(B709),APガラス性能一覧!$N:$N,0))),"")))</f>
        <v/>
      </c>
      <c r="C715" s="68" t="str">
        <f>IFERROR(VLOOKUP($B715,APガラス性能一覧!$A$2:$M$6097,2,0),"")</f>
        <v/>
      </c>
      <c r="D715" s="68" t="str">
        <f>IFERROR(VLOOKUP($B715,APガラス性能一覧!$A$2:$M$6097,3,0),"")</f>
        <v/>
      </c>
      <c r="E715" s="68" t="str">
        <f>IFERROR(VLOOKUP($B715,APガラス性能一覧!$A$2:$M$6097,4,0),"")</f>
        <v/>
      </c>
      <c r="F715" s="68" t="str">
        <f>IFERROR(VLOOKUP($B715,APガラス性能一覧!$A$2:$M$6097,5,0),"")</f>
        <v/>
      </c>
      <c r="G715" s="68" t="str">
        <f>IFERROR(VLOOKUP($B715,APガラス性能一覧!$A$2:$M$6097,6,0),"")</f>
        <v/>
      </c>
      <c r="H715" s="68" t="str">
        <f>IFERROR(VLOOKUP($B715,APガラス性能一覧!$A$2:$M$6097,7,0),"")</f>
        <v/>
      </c>
      <c r="I715" s="68" t="str">
        <f>IFERROR(VLOOKUP($B715,APガラス性能一覧!$A$2:$M$6097,8,0),"")</f>
        <v/>
      </c>
      <c r="J715" s="68" t="str">
        <f>IFERROR(VLOOKUP($B715,APガラス性能一覧!$A$2:$M$6097,9,0),"")</f>
        <v/>
      </c>
      <c r="K715" s="68" t="str">
        <f>IFERROR(VLOOKUP($B715,APガラス性能一覧!$A$2:$M$6097,10,0),"")</f>
        <v/>
      </c>
      <c r="L715" s="68" t="str">
        <f>IFERROR(VLOOKUP($B715,APガラス性能一覧!$A$2:$M$6097,11,0),"")</f>
        <v/>
      </c>
      <c r="M715" s="68" t="str">
        <f>IFERROR(VLOOKUP($B715,APガラス性能一覧!$A$2:$M$6097,12,0),"")</f>
        <v/>
      </c>
      <c r="N715" s="68" t="str">
        <f>IFERROR(VLOOKUP($B715,APガラス性能一覧!$A$2:$M$6097,13,0),"")</f>
        <v/>
      </c>
    </row>
    <row r="716" spans="2:14" x14ac:dyDescent="0.4">
      <c r="B716" s="68" t="str">
        <f>IF($D$2="","",IF($E$2=0.65,IFERROR(IF(INDEX(APガラス性能一覧!A:A,MATCH(ROW(B710),APガラス性能一覧!$O:$O,0))="","",INDEX(APガラス性能一覧!A:A,MATCH(ROW(B710),APガラス性能一覧!$O:$O,0))),""),IFERROR(IF(INDEX(APガラス性能一覧!A:A,MATCH(ROW(B710),APガラス性能一覧!$N:$N,0))="","",INDEX(APガラス性能一覧!A:A,MATCH(ROW(B710),APガラス性能一覧!$N:$N,0))),"")))</f>
        <v/>
      </c>
      <c r="C716" s="68" t="str">
        <f>IFERROR(VLOOKUP($B716,APガラス性能一覧!$A$2:$M$6097,2,0),"")</f>
        <v/>
      </c>
      <c r="D716" s="68" t="str">
        <f>IFERROR(VLOOKUP($B716,APガラス性能一覧!$A$2:$M$6097,3,0),"")</f>
        <v/>
      </c>
      <c r="E716" s="68" t="str">
        <f>IFERROR(VLOOKUP($B716,APガラス性能一覧!$A$2:$M$6097,4,0),"")</f>
        <v/>
      </c>
      <c r="F716" s="68" t="str">
        <f>IFERROR(VLOOKUP($B716,APガラス性能一覧!$A$2:$M$6097,5,0),"")</f>
        <v/>
      </c>
      <c r="G716" s="68" t="str">
        <f>IFERROR(VLOOKUP($B716,APガラス性能一覧!$A$2:$M$6097,6,0),"")</f>
        <v/>
      </c>
      <c r="H716" s="68" t="str">
        <f>IFERROR(VLOOKUP($B716,APガラス性能一覧!$A$2:$M$6097,7,0),"")</f>
        <v/>
      </c>
      <c r="I716" s="68" t="str">
        <f>IFERROR(VLOOKUP($B716,APガラス性能一覧!$A$2:$M$6097,8,0),"")</f>
        <v/>
      </c>
      <c r="J716" s="68" t="str">
        <f>IFERROR(VLOOKUP($B716,APガラス性能一覧!$A$2:$M$6097,9,0),"")</f>
        <v/>
      </c>
      <c r="K716" s="68" t="str">
        <f>IFERROR(VLOOKUP($B716,APガラス性能一覧!$A$2:$M$6097,10,0),"")</f>
        <v/>
      </c>
      <c r="L716" s="68" t="str">
        <f>IFERROR(VLOOKUP($B716,APガラス性能一覧!$A$2:$M$6097,11,0),"")</f>
        <v/>
      </c>
      <c r="M716" s="68" t="str">
        <f>IFERROR(VLOOKUP($B716,APガラス性能一覧!$A$2:$M$6097,12,0),"")</f>
        <v/>
      </c>
      <c r="N716" s="68" t="str">
        <f>IFERROR(VLOOKUP($B716,APガラス性能一覧!$A$2:$M$6097,13,0),"")</f>
        <v/>
      </c>
    </row>
    <row r="717" spans="2:14" x14ac:dyDescent="0.4">
      <c r="B717" s="68" t="str">
        <f>IF($D$2="","",IF($E$2=0.65,IFERROR(IF(INDEX(APガラス性能一覧!A:A,MATCH(ROW(B711),APガラス性能一覧!$O:$O,0))="","",INDEX(APガラス性能一覧!A:A,MATCH(ROW(B711),APガラス性能一覧!$O:$O,0))),""),IFERROR(IF(INDEX(APガラス性能一覧!A:A,MATCH(ROW(B711),APガラス性能一覧!$N:$N,0))="","",INDEX(APガラス性能一覧!A:A,MATCH(ROW(B711),APガラス性能一覧!$N:$N,0))),"")))</f>
        <v/>
      </c>
      <c r="C717" s="68" t="str">
        <f>IFERROR(VLOOKUP($B717,APガラス性能一覧!$A$2:$M$6097,2,0),"")</f>
        <v/>
      </c>
      <c r="D717" s="68" t="str">
        <f>IFERROR(VLOOKUP($B717,APガラス性能一覧!$A$2:$M$6097,3,0),"")</f>
        <v/>
      </c>
      <c r="E717" s="68" t="str">
        <f>IFERROR(VLOOKUP($B717,APガラス性能一覧!$A$2:$M$6097,4,0),"")</f>
        <v/>
      </c>
      <c r="F717" s="68" t="str">
        <f>IFERROR(VLOOKUP($B717,APガラス性能一覧!$A$2:$M$6097,5,0),"")</f>
        <v/>
      </c>
      <c r="G717" s="68" t="str">
        <f>IFERROR(VLOOKUP($B717,APガラス性能一覧!$A$2:$M$6097,6,0),"")</f>
        <v/>
      </c>
      <c r="H717" s="68" t="str">
        <f>IFERROR(VLOOKUP($B717,APガラス性能一覧!$A$2:$M$6097,7,0),"")</f>
        <v/>
      </c>
      <c r="I717" s="68" t="str">
        <f>IFERROR(VLOOKUP($B717,APガラス性能一覧!$A$2:$M$6097,8,0),"")</f>
        <v/>
      </c>
      <c r="J717" s="68" t="str">
        <f>IFERROR(VLOOKUP($B717,APガラス性能一覧!$A$2:$M$6097,9,0),"")</f>
        <v/>
      </c>
      <c r="K717" s="68" t="str">
        <f>IFERROR(VLOOKUP($B717,APガラス性能一覧!$A$2:$M$6097,10,0),"")</f>
        <v/>
      </c>
      <c r="L717" s="68" t="str">
        <f>IFERROR(VLOOKUP($B717,APガラス性能一覧!$A$2:$M$6097,11,0),"")</f>
        <v/>
      </c>
      <c r="M717" s="68" t="str">
        <f>IFERROR(VLOOKUP($B717,APガラス性能一覧!$A$2:$M$6097,12,0),"")</f>
        <v/>
      </c>
      <c r="N717" s="68" t="str">
        <f>IFERROR(VLOOKUP($B717,APガラス性能一覧!$A$2:$M$6097,13,0),"")</f>
        <v/>
      </c>
    </row>
    <row r="718" spans="2:14" x14ac:dyDescent="0.4">
      <c r="B718" s="68" t="str">
        <f>IF($D$2="","",IF($E$2=0.65,IFERROR(IF(INDEX(APガラス性能一覧!A:A,MATCH(ROW(B712),APガラス性能一覧!$O:$O,0))="","",INDEX(APガラス性能一覧!A:A,MATCH(ROW(B712),APガラス性能一覧!$O:$O,0))),""),IFERROR(IF(INDEX(APガラス性能一覧!A:A,MATCH(ROW(B712),APガラス性能一覧!$N:$N,0))="","",INDEX(APガラス性能一覧!A:A,MATCH(ROW(B712),APガラス性能一覧!$N:$N,0))),"")))</f>
        <v/>
      </c>
      <c r="C718" s="68" t="str">
        <f>IFERROR(VLOOKUP($B718,APガラス性能一覧!$A$2:$M$6097,2,0),"")</f>
        <v/>
      </c>
      <c r="D718" s="68" t="str">
        <f>IFERROR(VLOOKUP($B718,APガラス性能一覧!$A$2:$M$6097,3,0),"")</f>
        <v/>
      </c>
      <c r="E718" s="68" t="str">
        <f>IFERROR(VLOOKUP($B718,APガラス性能一覧!$A$2:$M$6097,4,0),"")</f>
        <v/>
      </c>
      <c r="F718" s="68" t="str">
        <f>IFERROR(VLOOKUP($B718,APガラス性能一覧!$A$2:$M$6097,5,0),"")</f>
        <v/>
      </c>
      <c r="G718" s="68" t="str">
        <f>IFERROR(VLOOKUP($B718,APガラス性能一覧!$A$2:$M$6097,6,0),"")</f>
        <v/>
      </c>
      <c r="H718" s="68" t="str">
        <f>IFERROR(VLOOKUP($B718,APガラス性能一覧!$A$2:$M$6097,7,0),"")</f>
        <v/>
      </c>
      <c r="I718" s="68" t="str">
        <f>IFERROR(VLOOKUP($B718,APガラス性能一覧!$A$2:$M$6097,8,0),"")</f>
        <v/>
      </c>
      <c r="J718" s="68" t="str">
        <f>IFERROR(VLOOKUP($B718,APガラス性能一覧!$A$2:$M$6097,9,0),"")</f>
        <v/>
      </c>
      <c r="K718" s="68" t="str">
        <f>IFERROR(VLOOKUP($B718,APガラス性能一覧!$A$2:$M$6097,10,0),"")</f>
        <v/>
      </c>
      <c r="L718" s="68" t="str">
        <f>IFERROR(VLOOKUP($B718,APガラス性能一覧!$A$2:$M$6097,11,0),"")</f>
        <v/>
      </c>
      <c r="M718" s="68" t="str">
        <f>IFERROR(VLOOKUP($B718,APガラス性能一覧!$A$2:$M$6097,12,0),"")</f>
        <v/>
      </c>
      <c r="N718" s="68" t="str">
        <f>IFERROR(VLOOKUP($B718,APガラス性能一覧!$A$2:$M$6097,13,0),"")</f>
        <v/>
      </c>
    </row>
    <row r="719" spans="2:14" x14ac:dyDescent="0.4">
      <c r="B719" s="68" t="str">
        <f>IF($D$2="","",IF($E$2=0.65,IFERROR(IF(INDEX(APガラス性能一覧!A:A,MATCH(ROW(B713),APガラス性能一覧!$O:$O,0))="","",INDEX(APガラス性能一覧!A:A,MATCH(ROW(B713),APガラス性能一覧!$O:$O,0))),""),IFERROR(IF(INDEX(APガラス性能一覧!A:A,MATCH(ROW(B713),APガラス性能一覧!$N:$N,0))="","",INDEX(APガラス性能一覧!A:A,MATCH(ROW(B713),APガラス性能一覧!$N:$N,0))),"")))</f>
        <v/>
      </c>
      <c r="C719" s="68" t="str">
        <f>IFERROR(VLOOKUP($B719,APガラス性能一覧!$A$2:$M$6097,2,0),"")</f>
        <v/>
      </c>
      <c r="D719" s="68" t="str">
        <f>IFERROR(VLOOKUP($B719,APガラス性能一覧!$A$2:$M$6097,3,0),"")</f>
        <v/>
      </c>
      <c r="E719" s="68" t="str">
        <f>IFERROR(VLOOKUP($B719,APガラス性能一覧!$A$2:$M$6097,4,0),"")</f>
        <v/>
      </c>
      <c r="F719" s="68" t="str">
        <f>IFERROR(VLOOKUP($B719,APガラス性能一覧!$A$2:$M$6097,5,0),"")</f>
        <v/>
      </c>
      <c r="G719" s="68" t="str">
        <f>IFERROR(VLOOKUP($B719,APガラス性能一覧!$A$2:$M$6097,6,0),"")</f>
        <v/>
      </c>
      <c r="H719" s="68" t="str">
        <f>IFERROR(VLOOKUP($B719,APガラス性能一覧!$A$2:$M$6097,7,0),"")</f>
        <v/>
      </c>
      <c r="I719" s="68" t="str">
        <f>IFERROR(VLOOKUP($B719,APガラス性能一覧!$A$2:$M$6097,8,0),"")</f>
        <v/>
      </c>
      <c r="J719" s="68" t="str">
        <f>IFERROR(VLOOKUP($B719,APガラス性能一覧!$A$2:$M$6097,9,0),"")</f>
        <v/>
      </c>
      <c r="K719" s="68" t="str">
        <f>IFERROR(VLOOKUP($B719,APガラス性能一覧!$A$2:$M$6097,10,0),"")</f>
        <v/>
      </c>
      <c r="L719" s="68" t="str">
        <f>IFERROR(VLOOKUP($B719,APガラス性能一覧!$A$2:$M$6097,11,0),"")</f>
        <v/>
      </c>
      <c r="M719" s="68" t="str">
        <f>IFERROR(VLOOKUP($B719,APガラス性能一覧!$A$2:$M$6097,12,0),"")</f>
        <v/>
      </c>
      <c r="N719" s="68" t="str">
        <f>IFERROR(VLOOKUP($B719,APガラス性能一覧!$A$2:$M$6097,13,0),"")</f>
        <v/>
      </c>
    </row>
    <row r="720" spans="2:14" x14ac:dyDescent="0.4">
      <c r="B720" s="68" t="str">
        <f>IF($D$2="","",IF($E$2=0.65,IFERROR(IF(INDEX(APガラス性能一覧!A:A,MATCH(ROW(B714),APガラス性能一覧!$O:$O,0))="","",INDEX(APガラス性能一覧!A:A,MATCH(ROW(B714),APガラス性能一覧!$O:$O,0))),""),IFERROR(IF(INDEX(APガラス性能一覧!A:A,MATCH(ROW(B714),APガラス性能一覧!$N:$N,0))="","",INDEX(APガラス性能一覧!A:A,MATCH(ROW(B714),APガラス性能一覧!$N:$N,0))),"")))</f>
        <v/>
      </c>
      <c r="C720" s="68" t="str">
        <f>IFERROR(VLOOKUP($B720,APガラス性能一覧!$A$2:$M$6097,2,0),"")</f>
        <v/>
      </c>
      <c r="D720" s="68" t="str">
        <f>IFERROR(VLOOKUP($B720,APガラス性能一覧!$A$2:$M$6097,3,0),"")</f>
        <v/>
      </c>
      <c r="E720" s="68" t="str">
        <f>IFERROR(VLOOKUP($B720,APガラス性能一覧!$A$2:$M$6097,4,0),"")</f>
        <v/>
      </c>
      <c r="F720" s="68" t="str">
        <f>IFERROR(VLOOKUP($B720,APガラス性能一覧!$A$2:$M$6097,5,0),"")</f>
        <v/>
      </c>
      <c r="G720" s="68" t="str">
        <f>IFERROR(VLOOKUP($B720,APガラス性能一覧!$A$2:$M$6097,6,0),"")</f>
        <v/>
      </c>
      <c r="H720" s="68" t="str">
        <f>IFERROR(VLOOKUP($B720,APガラス性能一覧!$A$2:$M$6097,7,0),"")</f>
        <v/>
      </c>
      <c r="I720" s="68" t="str">
        <f>IFERROR(VLOOKUP($B720,APガラス性能一覧!$A$2:$M$6097,8,0),"")</f>
        <v/>
      </c>
      <c r="J720" s="68" t="str">
        <f>IFERROR(VLOOKUP($B720,APガラス性能一覧!$A$2:$M$6097,9,0),"")</f>
        <v/>
      </c>
      <c r="K720" s="68" t="str">
        <f>IFERROR(VLOOKUP($B720,APガラス性能一覧!$A$2:$M$6097,10,0),"")</f>
        <v/>
      </c>
      <c r="L720" s="68" t="str">
        <f>IFERROR(VLOOKUP($B720,APガラス性能一覧!$A$2:$M$6097,11,0),"")</f>
        <v/>
      </c>
      <c r="M720" s="68" t="str">
        <f>IFERROR(VLOOKUP($B720,APガラス性能一覧!$A$2:$M$6097,12,0),"")</f>
        <v/>
      </c>
      <c r="N720" s="68" t="str">
        <f>IFERROR(VLOOKUP($B720,APガラス性能一覧!$A$2:$M$6097,13,0),"")</f>
        <v/>
      </c>
    </row>
    <row r="721" spans="2:14" x14ac:dyDescent="0.4">
      <c r="B721" s="68" t="str">
        <f>IF($D$2="","",IF($E$2=0.65,IFERROR(IF(INDEX(APガラス性能一覧!A:A,MATCH(ROW(B715),APガラス性能一覧!$O:$O,0))="","",INDEX(APガラス性能一覧!A:A,MATCH(ROW(B715),APガラス性能一覧!$O:$O,0))),""),IFERROR(IF(INDEX(APガラス性能一覧!A:A,MATCH(ROW(B715),APガラス性能一覧!$N:$N,0))="","",INDEX(APガラス性能一覧!A:A,MATCH(ROW(B715),APガラス性能一覧!$N:$N,0))),"")))</f>
        <v/>
      </c>
      <c r="C721" s="68" t="str">
        <f>IFERROR(VLOOKUP($B721,APガラス性能一覧!$A$2:$M$6097,2,0),"")</f>
        <v/>
      </c>
      <c r="D721" s="68" t="str">
        <f>IFERROR(VLOOKUP($B721,APガラス性能一覧!$A$2:$M$6097,3,0),"")</f>
        <v/>
      </c>
      <c r="E721" s="68" t="str">
        <f>IFERROR(VLOOKUP($B721,APガラス性能一覧!$A$2:$M$6097,4,0),"")</f>
        <v/>
      </c>
      <c r="F721" s="68" t="str">
        <f>IFERROR(VLOOKUP($B721,APガラス性能一覧!$A$2:$M$6097,5,0),"")</f>
        <v/>
      </c>
      <c r="G721" s="68" t="str">
        <f>IFERROR(VLOOKUP($B721,APガラス性能一覧!$A$2:$M$6097,6,0),"")</f>
        <v/>
      </c>
      <c r="H721" s="68" t="str">
        <f>IFERROR(VLOOKUP($B721,APガラス性能一覧!$A$2:$M$6097,7,0),"")</f>
        <v/>
      </c>
      <c r="I721" s="68" t="str">
        <f>IFERROR(VLOOKUP($B721,APガラス性能一覧!$A$2:$M$6097,8,0),"")</f>
        <v/>
      </c>
      <c r="J721" s="68" t="str">
        <f>IFERROR(VLOOKUP($B721,APガラス性能一覧!$A$2:$M$6097,9,0),"")</f>
        <v/>
      </c>
      <c r="K721" s="68" t="str">
        <f>IFERROR(VLOOKUP($B721,APガラス性能一覧!$A$2:$M$6097,10,0),"")</f>
        <v/>
      </c>
      <c r="L721" s="68" t="str">
        <f>IFERROR(VLOOKUP($B721,APガラス性能一覧!$A$2:$M$6097,11,0),"")</f>
        <v/>
      </c>
      <c r="M721" s="68" t="str">
        <f>IFERROR(VLOOKUP($B721,APガラス性能一覧!$A$2:$M$6097,12,0),"")</f>
        <v/>
      </c>
      <c r="N721" s="68" t="str">
        <f>IFERROR(VLOOKUP($B721,APガラス性能一覧!$A$2:$M$6097,13,0),"")</f>
        <v/>
      </c>
    </row>
    <row r="722" spans="2:14" x14ac:dyDescent="0.4">
      <c r="B722" s="68" t="str">
        <f>IF($D$2="","",IF($E$2=0.65,IFERROR(IF(INDEX(APガラス性能一覧!A:A,MATCH(ROW(B716),APガラス性能一覧!$O:$O,0))="","",INDEX(APガラス性能一覧!A:A,MATCH(ROW(B716),APガラス性能一覧!$O:$O,0))),""),IFERROR(IF(INDEX(APガラス性能一覧!A:A,MATCH(ROW(B716),APガラス性能一覧!$N:$N,0))="","",INDEX(APガラス性能一覧!A:A,MATCH(ROW(B716),APガラス性能一覧!$N:$N,0))),"")))</f>
        <v/>
      </c>
      <c r="C722" s="68" t="str">
        <f>IFERROR(VLOOKUP($B722,APガラス性能一覧!$A$2:$M$6097,2,0),"")</f>
        <v/>
      </c>
      <c r="D722" s="68" t="str">
        <f>IFERROR(VLOOKUP($B722,APガラス性能一覧!$A$2:$M$6097,3,0),"")</f>
        <v/>
      </c>
      <c r="E722" s="68" t="str">
        <f>IFERROR(VLOOKUP($B722,APガラス性能一覧!$A$2:$M$6097,4,0),"")</f>
        <v/>
      </c>
      <c r="F722" s="68" t="str">
        <f>IFERROR(VLOOKUP($B722,APガラス性能一覧!$A$2:$M$6097,5,0),"")</f>
        <v/>
      </c>
      <c r="G722" s="68" t="str">
        <f>IFERROR(VLOOKUP($B722,APガラス性能一覧!$A$2:$M$6097,6,0),"")</f>
        <v/>
      </c>
      <c r="H722" s="68" t="str">
        <f>IFERROR(VLOOKUP($B722,APガラス性能一覧!$A$2:$M$6097,7,0),"")</f>
        <v/>
      </c>
      <c r="I722" s="68" t="str">
        <f>IFERROR(VLOOKUP($B722,APガラス性能一覧!$A$2:$M$6097,8,0),"")</f>
        <v/>
      </c>
      <c r="J722" s="68" t="str">
        <f>IFERROR(VLOOKUP($B722,APガラス性能一覧!$A$2:$M$6097,9,0),"")</f>
        <v/>
      </c>
      <c r="K722" s="68" t="str">
        <f>IFERROR(VLOOKUP($B722,APガラス性能一覧!$A$2:$M$6097,10,0),"")</f>
        <v/>
      </c>
      <c r="L722" s="68" t="str">
        <f>IFERROR(VLOOKUP($B722,APガラス性能一覧!$A$2:$M$6097,11,0),"")</f>
        <v/>
      </c>
      <c r="M722" s="68" t="str">
        <f>IFERROR(VLOOKUP($B722,APガラス性能一覧!$A$2:$M$6097,12,0),"")</f>
        <v/>
      </c>
      <c r="N722" s="68" t="str">
        <f>IFERROR(VLOOKUP($B722,APガラス性能一覧!$A$2:$M$6097,13,0),"")</f>
        <v/>
      </c>
    </row>
    <row r="723" spans="2:14" x14ac:dyDescent="0.4">
      <c r="B723" s="68" t="str">
        <f>IF($D$2="","",IF($E$2=0.65,IFERROR(IF(INDEX(APガラス性能一覧!A:A,MATCH(ROW(B717),APガラス性能一覧!$O:$O,0))="","",INDEX(APガラス性能一覧!A:A,MATCH(ROW(B717),APガラス性能一覧!$O:$O,0))),""),IFERROR(IF(INDEX(APガラス性能一覧!A:A,MATCH(ROW(B717),APガラス性能一覧!$N:$N,0))="","",INDEX(APガラス性能一覧!A:A,MATCH(ROW(B717),APガラス性能一覧!$N:$N,0))),"")))</f>
        <v/>
      </c>
      <c r="C723" s="68" t="str">
        <f>IFERROR(VLOOKUP($B723,APガラス性能一覧!$A$2:$M$6097,2,0),"")</f>
        <v/>
      </c>
      <c r="D723" s="68" t="str">
        <f>IFERROR(VLOOKUP($B723,APガラス性能一覧!$A$2:$M$6097,3,0),"")</f>
        <v/>
      </c>
      <c r="E723" s="68" t="str">
        <f>IFERROR(VLOOKUP($B723,APガラス性能一覧!$A$2:$M$6097,4,0),"")</f>
        <v/>
      </c>
      <c r="F723" s="68" t="str">
        <f>IFERROR(VLOOKUP($B723,APガラス性能一覧!$A$2:$M$6097,5,0),"")</f>
        <v/>
      </c>
      <c r="G723" s="68" t="str">
        <f>IFERROR(VLOOKUP($B723,APガラス性能一覧!$A$2:$M$6097,6,0),"")</f>
        <v/>
      </c>
      <c r="H723" s="68" t="str">
        <f>IFERROR(VLOOKUP($B723,APガラス性能一覧!$A$2:$M$6097,7,0),"")</f>
        <v/>
      </c>
      <c r="I723" s="68" t="str">
        <f>IFERROR(VLOOKUP($B723,APガラス性能一覧!$A$2:$M$6097,8,0),"")</f>
        <v/>
      </c>
      <c r="J723" s="68" t="str">
        <f>IFERROR(VLOOKUP($B723,APガラス性能一覧!$A$2:$M$6097,9,0),"")</f>
        <v/>
      </c>
      <c r="K723" s="68" t="str">
        <f>IFERROR(VLOOKUP($B723,APガラス性能一覧!$A$2:$M$6097,10,0),"")</f>
        <v/>
      </c>
      <c r="L723" s="68" t="str">
        <f>IFERROR(VLOOKUP($B723,APガラス性能一覧!$A$2:$M$6097,11,0),"")</f>
        <v/>
      </c>
      <c r="M723" s="68" t="str">
        <f>IFERROR(VLOOKUP($B723,APガラス性能一覧!$A$2:$M$6097,12,0),"")</f>
        <v/>
      </c>
      <c r="N723" s="68" t="str">
        <f>IFERROR(VLOOKUP($B723,APガラス性能一覧!$A$2:$M$6097,13,0),"")</f>
        <v/>
      </c>
    </row>
    <row r="724" spans="2:14" x14ac:dyDescent="0.4">
      <c r="B724" s="68" t="str">
        <f>IF($D$2="","",IF($E$2=0.65,IFERROR(IF(INDEX(APガラス性能一覧!A:A,MATCH(ROW(B718),APガラス性能一覧!$O:$O,0))="","",INDEX(APガラス性能一覧!A:A,MATCH(ROW(B718),APガラス性能一覧!$O:$O,0))),""),IFERROR(IF(INDEX(APガラス性能一覧!A:A,MATCH(ROW(B718),APガラス性能一覧!$N:$N,0))="","",INDEX(APガラス性能一覧!A:A,MATCH(ROW(B718),APガラス性能一覧!$N:$N,0))),"")))</f>
        <v/>
      </c>
      <c r="C724" s="68" t="str">
        <f>IFERROR(VLOOKUP($B724,APガラス性能一覧!$A$2:$M$6097,2,0),"")</f>
        <v/>
      </c>
      <c r="D724" s="68" t="str">
        <f>IFERROR(VLOOKUP($B724,APガラス性能一覧!$A$2:$M$6097,3,0),"")</f>
        <v/>
      </c>
      <c r="E724" s="68" t="str">
        <f>IFERROR(VLOOKUP($B724,APガラス性能一覧!$A$2:$M$6097,4,0),"")</f>
        <v/>
      </c>
      <c r="F724" s="68" t="str">
        <f>IFERROR(VLOOKUP($B724,APガラス性能一覧!$A$2:$M$6097,5,0),"")</f>
        <v/>
      </c>
      <c r="G724" s="68" t="str">
        <f>IFERROR(VLOOKUP($B724,APガラス性能一覧!$A$2:$M$6097,6,0),"")</f>
        <v/>
      </c>
      <c r="H724" s="68" t="str">
        <f>IFERROR(VLOOKUP($B724,APガラス性能一覧!$A$2:$M$6097,7,0),"")</f>
        <v/>
      </c>
      <c r="I724" s="68" t="str">
        <f>IFERROR(VLOOKUP($B724,APガラス性能一覧!$A$2:$M$6097,8,0),"")</f>
        <v/>
      </c>
      <c r="J724" s="68" t="str">
        <f>IFERROR(VLOOKUP($B724,APガラス性能一覧!$A$2:$M$6097,9,0),"")</f>
        <v/>
      </c>
      <c r="K724" s="68" t="str">
        <f>IFERROR(VLOOKUP($B724,APガラス性能一覧!$A$2:$M$6097,10,0),"")</f>
        <v/>
      </c>
      <c r="L724" s="68" t="str">
        <f>IFERROR(VLOOKUP($B724,APガラス性能一覧!$A$2:$M$6097,11,0),"")</f>
        <v/>
      </c>
      <c r="M724" s="68" t="str">
        <f>IFERROR(VLOOKUP($B724,APガラス性能一覧!$A$2:$M$6097,12,0),"")</f>
        <v/>
      </c>
      <c r="N724" s="68" t="str">
        <f>IFERROR(VLOOKUP($B724,APガラス性能一覧!$A$2:$M$6097,13,0),"")</f>
        <v/>
      </c>
    </row>
    <row r="725" spans="2:14" x14ac:dyDescent="0.4">
      <c r="B725" s="68" t="str">
        <f>IF($D$2="","",IF($E$2=0.65,IFERROR(IF(INDEX(APガラス性能一覧!A:A,MATCH(ROW(B719),APガラス性能一覧!$O:$O,0))="","",INDEX(APガラス性能一覧!A:A,MATCH(ROW(B719),APガラス性能一覧!$O:$O,0))),""),IFERROR(IF(INDEX(APガラス性能一覧!A:A,MATCH(ROW(B719),APガラス性能一覧!$N:$N,0))="","",INDEX(APガラス性能一覧!A:A,MATCH(ROW(B719),APガラス性能一覧!$N:$N,0))),"")))</f>
        <v/>
      </c>
      <c r="C725" s="68" t="str">
        <f>IFERROR(VLOOKUP($B725,APガラス性能一覧!$A$2:$M$6097,2,0),"")</f>
        <v/>
      </c>
      <c r="D725" s="68" t="str">
        <f>IFERROR(VLOOKUP($B725,APガラス性能一覧!$A$2:$M$6097,3,0),"")</f>
        <v/>
      </c>
      <c r="E725" s="68" t="str">
        <f>IFERROR(VLOOKUP($B725,APガラス性能一覧!$A$2:$M$6097,4,0),"")</f>
        <v/>
      </c>
      <c r="F725" s="68" t="str">
        <f>IFERROR(VLOOKUP($B725,APガラス性能一覧!$A$2:$M$6097,5,0),"")</f>
        <v/>
      </c>
      <c r="G725" s="68" t="str">
        <f>IFERROR(VLOOKUP($B725,APガラス性能一覧!$A$2:$M$6097,6,0),"")</f>
        <v/>
      </c>
      <c r="H725" s="68" t="str">
        <f>IFERROR(VLOOKUP($B725,APガラス性能一覧!$A$2:$M$6097,7,0),"")</f>
        <v/>
      </c>
      <c r="I725" s="68" t="str">
        <f>IFERROR(VLOOKUP($B725,APガラス性能一覧!$A$2:$M$6097,8,0),"")</f>
        <v/>
      </c>
      <c r="J725" s="68" t="str">
        <f>IFERROR(VLOOKUP($B725,APガラス性能一覧!$A$2:$M$6097,9,0),"")</f>
        <v/>
      </c>
      <c r="K725" s="68" t="str">
        <f>IFERROR(VLOOKUP($B725,APガラス性能一覧!$A$2:$M$6097,10,0),"")</f>
        <v/>
      </c>
      <c r="L725" s="68" t="str">
        <f>IFERROR(VLOOKUP($B725,APガラス性能一覧!$A$2:$M$6097,11,0),"")</f>
        <v/>
      </c>
      <c r="M725" s="68" t="str">
        <f>IFERROR(VLOOKUP($B725,APガラス性能一覧!$A$2:$M$6097,12,0),"")</f>
        <v/>
      </c>
      <c r="N725" s="68" t="str">
        <f>IFERROR(VLOOKUP($B725,APガラス性能一覧!$A$2:$M$6097,13,0),"")</f>
        <v/>
      </c>
    </row>
    <row r="726" spans="2:14" x14ac:dyDescent="0.4">
      <c r="B726" s="68" t="str">
        <f>IF($D$2="","",IF($E$2=0.65,IFERROR(IF(INDEX(APガラス性能一覧!A:A,MATCH(ROW(B720),APガラス性能一覧!$O:$O,0))="","",INDEX(APガラス性能一覧!A:A,MATCH(ROW(B720),APガラス性能一覧!$O:$O,0))),""),IFERROR(IF(INDEX(APガラス性能一覧!A:A,MATCH(ROW(B720),APガラス性能一覧!$N:$N,0))="","",INDEX(APガラス性能一覧!A:A,MATCH(ROW(B720),APガラス性能一覧!$N:$N,0))),"")))</f>
        <v/>
      </c>
      <c r="C726" s="68" t="str">
        <f>IFERROR(VLOOKUP($B726,APガラス性能一覧!$A$2:$M$6097,2,0),"")</f>
        <v/>
      </c>
      <c r="D726" s="68" t="str">
        <f>IFERROR(VLOOKUP($B726,APガラス性能一覧!$A$2:$M$6097,3,0),"")</f>
        <v/>
      </c>
      <c r="E726" s="68" t="str">
        <f>IFERROR(VLOOKUP($B726,APガラス性能一覧!$A$2:$M$6097,4,0),"")</f>
        <v/>
      </c>
      <c r="F726" s="68" t="str">
        <f>IFERROR(VLOOKUP($B726,APガラス性能一覧!$A$2:$M$6097,5,0),"")</f>
        <v/>
      </c>
      <c r="G726" s="68" t="str">
        <f>IFERROR(VLOOKUP($B726,APガラス性能一覧!$A$2:$M$6097,6,0),"")</f>
        <v/>
      </c>
      <c r="H726" s="68" t="str">
        <f>IFERROR(VLOOKUP($B726,APガラス性能一覧!$A$2:$M$6097,7,0),"")</f>
        <v/>
      </c>
      <c r="I726" s="68" t="str">
        <f>IFERROR(VLOOKUP($B726,APガラス性能一覧!$A$2:$M$6097,8,0),"")</f>
        <v/>
      </c>
      <c r="J726" s="68" t="str">
        <f>IFERROR(VLOOKUP($B726,APガラス性能一覧!$A$2:$M$6097,9,0),"")</f>
        <v/>
      </c>
      <c r="K726" s="68" t="str">
        <f>IFERROR(VLOOKUP($B726,APガラス性能一覧!$A$2:$M$6097,10,0),"")</f>
        <v/>
      </c>
      <c r="L726" s="68" t="str">
        <f>IFERROR(VLOOKUP($B726,APガラス性能一覧!$A$2:$M$6097,11,0),"")</f>
        <v/>
      </c>
      <c r="M726" s="68" t="str">
        <f>IFERROR(VLOOKUP($B726,APガラス性能一覧!$A$2:$M$6097,12,0),"")</f>
        <v/>
      </c>
      <c r="N726" s="68" t="str">
        <f>IFERROR(VLOOKUP($B726,APガラス性能一覧!$A$2:$M$6097,13,0),"")</f>
        <v/>
      </c>
    </row>
    <row r="727" spans="2:14" x14ac:dyDescent="0.4">
      <c r="B727" s="68" t="str">
        <f>IF($D$2="","",IF($E$2=0.65,IFERROR(IF(INDEX(APガラス性能一覧!A:A,MATCH(ROW(B721),APガラス性能一覧!$O:$O,0))="","",INDEX(APガラス性能一覧!A:A,MATCH(ROW(B721),APガラス性能一覧!$O:$O,0))),""),IFERROR(IF(INDEX(APガラス性能一覧!A:A,MATCH(ROW(B721),APガラス性能一覧!$N:$N,0))="","",INDEX(APガラス性能一覧!A:A,MATCH(ROW(B721),APガラス性能一覧!$N:$N,0))),"")))</f>
        <v/>
      </c>
      <c r="C727" s="68" t="str">
        <f>IFERROR(VLOOKUP($B727,APガラス性能一覧!$A$2:$M$6097,2,0),"")</f>
        <v/>
      </c>
      <c r="D727" s="68" t="str">
        <f>IFERROR(VLOOKUP($B727,APガラス性能一覧!$A$2:$M$6097,3,0),"")</f>
        <v/>
      </c>
      <c r="E727" s="68" t="str">
        <f>IFERROR(VLOOKUP($B727,APガラス性能一覧!$A$2:$M$6097,4,0),"")</f>
        <v/>
      </c>
      <c r="F727" s="68" t="str">
        <f>IFERROR(VLOOKUP($B727,APガラス性能一覧!$A$2:$M$6097,5,0),"")</f>
        <v/>
      </c>
      <c r="G727" s="68" t="str">
        <f>IFERROR(VLOOKUP($B727,APガラス性能一覧!$A$2:$M$6097,6,0),"")</f>
        <v/>
      </c>
      <c r="H727" s="68" t="str">
        <f>IFERROR(VLOOKUP($B727,APガラス性能一覧!$A$2:$M$6097,7,0),"")</f>
        <v/>
      </c>
      <c r="I727" s="68" t="str">
        <f>IFERROR(VLOOKUP($B727,APガラス性能一覧!$A$2:$M$6097,8,0),"")</f>
        <v/>
      </c>
      <c r="J727" s="68" t="str">
        <f>IFERROR(VLOOKUP($B727,APガラス性能一覧!$A$2:$M$6097,9,0),"")</f>
        <v/>
      </c>
      <c r="K727" s="68" t="str">
        <f>IFERROR(VLOOKUP($B727,APガラス性能一覧!$A$2:$M$6097,10,0),"")</f>
        <v/>
      </c>
      <c r="L727" s="68" t="str">
        <f>IFERROR(VLOOKUP($B727,APガラス性能一覧!$A$2:$M$6097,11,0),"")</f>
        <v/>
      </c>
      <c r="M727" s="68" t="str">
        <f>IFERROR(VLOOKUP($B727,APガラス性能一覧!$A$2:$M$6097,12,0),"")</f>
        <v/>
      </c>
      <c r="N727" s="68" t="str">
        <f>IFERROR(VLOOKUP($B727,APガラス性能一覧!$A$2:$M$6097,13,0),"")</f>
        <v/>
      </c>
    </row>
    <row r="728" spans="2:14" x14ac:dyDescent="0.4">
      <c r="B728" s="68" t="str">
        <f>IF($D$2="","",IF($E$2=0.65,IFERROR(IF(INDEX(APガラス性能一覧!A:A,MATCH(ROW(B722),APガラス性能一覧!$O:$O,0))="","",INDEX(APガラス性能一覧!A:A,MATCH(ROW(B722),APガラス性能一覧!$O:$O,0))),""),IFERROR(IF(INDEX(APガラス性能一覧!A:A,MATCH(ROW(B722),APガラス性能一覧!$N:$N,0))="","",INDEX(APガラス性能一覧!A:A,MATCH(ROW(B722),APガラス性能一覧!$N:$N,0))),"")))</f>
        <v/>
      </c>
      <c r="C728" s="68" t="str">
        <f>IFERROR(VLOOKUP($B728,APガラス性能一覧!$A$2:$M$6097,2,0),"")</f>
        <v/>
      </c>
      <c r="D728" s="68" t="str">
        <f>IFERROR(VLOOKUP($B728,APガラス性能一覧!$A$2:$M$6097,3,0),"")</f>
        <v/>
      </c>
      <c r="E728" s="68" t="str">
        <f>IFERROR(VLOOKUP($B728,APガラス性能一覧!$A$2:$M$6097,4,0),"")</f>
        <v/>
      </c>
      <c r="F728" s="68" t="str">
        <f>IFERROR(VLOOKUP($B728,APガラス性能一覧!$A$2:$M$6097,5,0),"")</f>
        <v/>
      </c>
      <c r="G728" s="68" t="str">
        <f>IFERROR(VLOOKUP($B728,APガラス性能一覧!$A$2:$M$6097,6,0),"")</f>
        <v/>
      </c>
      <c r="H728" s="68" t="str">
        <f>IFERROR(VLOOKUP($B728,APガラス性能一覧!$A$2:$M$6097,7,0),"")</f>
        <v/>
      </c>
      <c r="I728" s="68" t="str">
        <f>IFERROR(VLOOKUP($B728,APガラス性能一覧!$A$2:$M$6097,8,0),"")</f>
        <v/>
      </c>
      <c r="J728" s="68" t="str">
        <f>IFERROR(VLOOKUP($B728,APガラス性能一覧!$A$2:$M$6097,9,0),"")</f>
        <v/>
      </c>
      <c r="K728" s="68" t="str">
        <f>IFERROR(VLOOKUP($B728,APガラス性能一覧!$A$2:$M$6097,10,0),"")</f>
        <v/>
      </c>
      <c r="L728" s="68" t="str">
        <f>IFERROR(VLOOKUP($B728,APガラス性能一覧!$A$2:$M$6097,11,0),"")</f>
        <v/>
      </c>
      <c r="M728" s="68" t="str">
        <f>IFERROR(VLOOKUP($B728,APガラス性能一覧!$A$2:$M$6097,12,0),"")</f>
        <v/>
      </c>
      <c r="N728" s="68" t="str">
        <f>IFERROR(VLOOKUP($B728,APガラス性能一覧!$A$2:$M$6097,13,0),"")</f>
        <v/>
      </c>
    </row>
    <row r="729" spans="2:14" x14ac:dyDescent="0.4">
      <c r="B729" s="68" t="str">
        <f>IF($D$2="","",IF($E$2=0.65,IFERROR(IF(INDEX(APガラス性能一覧!A:A,MATCH(ROW(B723),APガラス性能一覧!$O:$O,0))="","",INDEX(APガラス性能一覧!A:A,MATCH(ROW(B723),APガラス性能一覧!$O:$O,0))),""),IFERROR(IF(INDEX(APガラス性能一覧!A:A,MATCH(ROW(B723),APガラス性能一覧!$N:$N,0))="","",INDEX(APガラス性能一覧!A:A,MATCH(ROW(B723),APガラス性能一覧!$N:$N,0))),"")))</f>
        <v/>
      </c>
      <c r="C729" s="68" t="str">
        <f>IFERROR(VLOOKUP($B729,APガラス性能一覧!$A$2:$M$6097,2,0),"")</f>
        <v/>
      </c>
      <c r="D729" s="68" t="str">
        <f>IFERROR(VLOOKUP($B729,APガラス性能一覧!$A$2:$M$6097,3,0),"")</f>
        <v/>
      </c>
      <c r="E729" s="68" t="str">
        <f>IFERROR(VLOOKUP($B729,APガラス性能一覧!$A$2:$M$6097,4,0),"")</f>
        <v/>
      </c>
      <c r="F729" s="68" t="str">
        <f>IFERROR(VLOOKUP($B729,APガラス性能一覧!$A$2:$M$6097,5,0),"")</f>
        <v/>
      </c>
      <c r="G729" s="68" t="str">
        <f>IFERROR(VLOOKUP($B729,APガラス性能一覧!$A$2:$M$6097,6,0),"")</f>
        <v/>
      </c>
      <c r="H729" s="68" t="str">
        <f>IFERROR(VLOOKUP($B729,APガラス性能一覧!$A$2:$M$6097,7,0),"")</f>
        <v/>
      </c>
      <c r="I729" s="68" t="str">
        <f>IFERROR(VLOOKUP($B729,APガラス性能一覧!$A$2:$M$6097,8,0),"")</f>
        <v/>
      </c>
      <c r="J729" s="68" t="str">
        <f>IFERROR(VLOOKUP($B729,APガラス性能一覧!$A$2:$M$6097,9,0),"")</f>
        <v/>
      </c>
      <c r="K729" s="68" t="str">
        <f>IFERROR(VLOOKUP($B729,APガラス性能一覧!$A$2:$M$6097,10,0),"")</f>
        <v/>
      </c>
      <c r="L729" s="68" t="str">
        <f>IFERROR(VLOOKUP($B729,APガラス性能一覧!$A$2:$M$6097,11,0),"")</f>
        <v/>
      </c>
      <c r="M729" s="68" t="str">
        <f>IFERROR(VLOOKUP($B729,APガラス性能一覧!$A$2:$M$6097,12,0),"")</f>
        <v/>
      </c>
      <c r="N729" s="68" t="str">
        <f>IFERROR(VLOOKUP($B729,APガラス性能一覧!$A$2:$M$6097,13,0),"")</f>
        <v/>
      </c>
    </row>
    <row r="730" spans="2:14" x14ac:dyDescent="0.4">
      <c r="B730" s="68" t="str">
        <f>IF($D$2="","",IF($E$2=0.65,IFERROR(IF(INDEX(APガラス性能一覧!A:A,MATCH(ROW(B724),APガラス性能一覧!$O:$O,0))="","",INDEX(APガラス性能一覧!A:A,MATCH(ROW(B724),APガラス性能一覧!$O:$O,0))),""),IFERROR(IF(INDEX(APガラス性能一覧!A:A,MATCH(ROW(B724),APガラス性能一覧!$N:$N,0))="","",INDEX(APガラス性能一覧!A:A,MATCH(ROW(B724),APガラス性能一覧!$N:$N,0))),"")))</f>
        <v/>
      </c>
      <c r="C730" s="68" t="str">
        <f>IFERROR(VLOOKUP($B730,APガラス性能一覧!$A$2:$M$6097,2,0),"")</f>
        <v/>
      </c>
      <c r="D730" s="68" t="str">
        <f>IFERROR(VLOOKUP($B730,APガラス性能一覧!$A$2:$M$6097,3,0),"")</f>
        <v/>
      </c>
      <c r="E730" s="68" t="str">
        <f>IFERROR(VLOOKUP($B730,APガラス性能一覧!$A$2:$M$6097,4,0),"")</f>
        <v/>
      </c>
      <c r="F730" s="68" t="str">
        <f>IFERROR(VLOOKUP($B730,APガラス性能一覧!$A$2:$M$6097,5,0),"")</f>
        <v/>
      </c>
      <c r="G730" s="68" t="str">
        <f>IFERROR(VLOOKUP($B730,APガラス性能一覧!$A$2:$M$6097,6,0),"")</f>
        <v/>
      </c>
      <c r="H730" s="68" t="str">
        <f>IFERROR(VLOOKUP($B730,APガラス性能一覧!$A$2:$M$6097,7,0),"")</f>
        <v/>
      </c>
      <c r="I730" s="68" t="str">
        <f>IFERROR(VLOOKUP($B730,APガラス性能一覧!$A$2:$M$6097,8,0),"")</f>
        <v/>
      </c>
      <c r="J730" s="68" t="str">
        <f>IFERROR(VLOOKUP($B730,APガラス性能一覧!$A$2:$M$6097,9,0),"")</f>
        <v/>
      </c>
      <c r="K730" s="68" t="str">
        <f>IFERROR(VLOOKUP($B730,APガラス性能一覧!$A$2:$M$6097,10,0),"")</f>
        <v/>
      </c>
      <c r="L730" s="68" t="str">
        <f>IFERROR(VLOOKUP($B730,APガラス性能一覧!$A$2:$M$6097,11,0),"")</f>
        <v/>
      </c>
      <c r="M730" s="68" t="str">
        <f>IFERROR(VLOOKUP($B730,APガラス性能一覧!$A$2:$M$6097,12,0),"")</f>
        <v/>
      </c>
      <c r="N730" s="68" t="str">
        <f>IFERROR(VLOOKUP($B730,APガラス性能一覧!$A$2:$M$6097,13,0),"")</f>
        <v/>
      </c>
    </row>
    <row r="731" spans="2:14" x14ac:dyDescent="0.4">
      <c r="B731" s="68" t="str">
        <f>IF($D$2="","",IF($E$2=0.65,IFERROR(IF(INDEX(APガラス性能一覧!A:A,MATCH(ROW(B725),APガラス性能一覧!$O:$O,0))="","",INDEX(APガラス性能一覧!A:A,MATCH(ROW(B725),APガラス性能一覧!$O:$O,0))),""),IFERROR(IF(INDEX(APガラス性能一覧!A:A,MATCH(ROW(B725),APガラス性能一覧!$N:$N,0))="","",INDEX(APガラス性能一覧!A:A,MATCH(ROW(B725),APガラス性能一覧!$N:$N,0))),"")))</f>
        <v/>
      </c>
      <c r="C731" s="68" t="str">
        <f>IFERROR(VLOOKUP($B731,APガラス性能一覧!$A$2:$M$6097,2,0),"")</f>
        <v/>
      </c>
      <c r="D731" s="68" t="str">
        <f>IFERROR(VLOOKUP($B731,APガラス性能一覧!$A$2:$M$6097,3,0),"")</f>
        <v/>
      </c>
      <c r="E731" s="68" t="str">
        <f>IFERROR(VLOOKUP($B731,APガラス性能一覧!$A$2:$M$6097,4,0),"")</f>
        <v/>
      </c>
      <c r="F731" s="68" t="str">
        <f>IFERROR(VLOOKUP($B731,APガラス性能一覧!$A$2:$M$6097,5,0),"")</f>
        <v/>
      </c>
      <c r="G731" s="68" t="str">
        <f>IFERROR(VLOOKUP($B731,APガラス性能一覧!$A$2:$M$6097,6,0),"")</f>
        <v/>
      </c>
      <c r="H731" s="68" t="str">
        <f>IFERROR(VLOOKUP($B731,APガラス性能一覧!$A$2:$M$6097,7,0),"")</f>
        <v/>
      </c>
      <c r="I731" s="68" t="str">
        <f>IFERROR(VLOOKUP($B731,APガラス性能一覧!$A$2:$M$6097,8,0),"")</f>
        <v/>
      </c>
      <c r="J731" s="68" t="str">
        <f>IFERROR(VLOOKUP($B731,APガラス性能一覧!$A$2:$M$6097,9,0),"")</f>
        <v/>
      </c>
      <c r="K731" s="68" t="str">
        <f>IFERROR(VLOOKUP($B731,APガラス性能一覧!$A$2:$M$6097,10,0),"")</f>
        <v/>
      </c>
      <c r="L731" s="68" t="str">
        <f>IFERROR(VLOOKUP($B731,APガラス性能一覧!$A$2:$M$6097,11,0),"")</f>
        <v/>
      </c>
      <c r="M731" s="68" t="str">
        <f>IFERROR(VLOOKUP($B731,APガラス性能一覧!$A$2:$M$6097,12,0),"")</f>
        <v/>
      </c>
      <c r="N731" s="68" t="str">
        <f>IFERROR(VLOOKUP($B731,APガラス性能一覧!$A$2:$M$6097,13,0),"")</f>
        <v/>
      </c>
    </row>
    <row r="732" spans="2:14" x14ac:dyDescent="0.4">
      <c r="B732" s="68" t="str">
        <f>IF($D$2="","",IF($E$2=0.65,IFERROR(IF(INDEX(APガラス性能一覧!A:A,MATCH(ROW(B726),APガラス性能一覧!$O:$O,0))="","",INDEX(APガラス性能一覧!A:A,MATCH(ROW(B726),APガラス性能一覧!$O:$O,0))),""),IFERROR(IF(INDEX(APガラス性能一覧!A:A,MATCH(ROW(B726),APガラス性能一覧!$N:$N,0))="","",INDEX(APガラス性能一覧!A:A,MATCH(ROW(B726),APガラス性能一覧!$N:$N,0))),"")))</f>
        <v/>
      </c>
      <c r="C732" s="68" t="str">
        <f>IFERROR(VLOOKUP($B732,APガラス性能一覧!$A$2:$M$6097,2,0),"")</f>
        <v/>
      </c>
      <c r="D732" s="68" t="str">
        <f>IFERROR(VLOOKUP($B732,APガラス性能一覧!$A$2:$M$6097,3,0),"")</f>
        <v/>
      </c>
      <c r="E732" s="68" t="str">
        <f>IFERROR(VLOOKUP($B732,APガラス性能一覧!$A$2:$M$6097,4,0),"")</f>
        <v/>
      </c>
      <c r="F732" s="68" t="str">
        <f>IFERROR(VLOOKUP($B732,APガラス性能一覧!$A$2:$M$6097,5,0),"")</f>
        <v/>
      </c>
      <c r="G732" s="68" t="str">
        <f>IFERROR(VLOOKUP($B732,APガラス性能一覧!$A$2:$M$6097,6,0),"")</f>
        <v/>
      </c>
      <c r="H732" s="68" t="str">
        <f>IFERROR(VLOOKUP($B732,APガラス性能一覧!$A$2:$M$6097,7,0),"")</f>
        <v/>
      </c>
      <c r="I732" s="68" t="str">
        <f>IFERROR(VLOOKUP($B732,APガラス性能一覧!$A$2:$M$6097,8,0),"")</f>
        <v/>
      </c>
      <c r="J732" s="68" t="str">
        <f>IFERROR(VLOOKUP($B732,APガラス性能一覧!$A$2:$M$6097,9,0),"")</f>
        <v/>
      </c>
      <c r="K732" s="68" t="str">
        <f>IFERROR(VLOOKUP($B732,APガラス性能一覧!$A$2:$M$6097,10,0),"")</f>
        <v/>
      </c>
      <c r="L732" s="68" t="str">
        <f>IFERROR(VLOOKUP($B732,APガラス性能一覧!$A$2:$M$6097,11,0),"")</f>
        <v/>
      </c>
      <c r="M732" s="68" t="str">
        <f>IFERROR(VLOOKUP($B732,APガラス性能一覧!$A$2:$M$6097,12,0),"")</f>
        <v/>
      </c>
      <c r="N732" s="68" t="str">
        <f>IFERROR(VLOOKUP($B732,APガラス性能一覧!$A$2:$M$6097,13,0),"")</f>
        <v/>
      </c>
    </row>
    <row r="733" spans="2:14" x14ac:dyDescent="0.4">
      <c r="B733" s="68" t="str">
        <f>IF($D$2="","",IF($E$2=0.65,IFERROR(IF(INDEX(APガラス性能一覧!A:A,MATCH(ROW(B727),APガラス性能一覧!$O:$O,0))="","",INDEX(APガラス性能一覧!A:A,MATCH(ROW(B727),APガラス性能一覧!$O:$O,0))),""),IFERROR(IF(INDEX(APガラス性能一覧!A:A,MATCH(ROW(B727),APガラス性能一覧!$N:$N,0))="","",INDEX(APガラス性能一覧!A:A,MATCH(ROW(B727),APガラス性能一覧!$N:$N,0))),"")))</f>
        <v/>
      </c>
      <c r="C733" s="68" t="str">
        <f>IFERROR(VLOOKUP($B733,APガラス性能一覧!$A$2:$M$6097,2,0),"")</f>
        <v/>
      </c>
      <c r="D733" s="68" t="str">
        <f>IFERROR(VLOOKUP($B733,APガラス性能一覧!$A$2:$M$6097,3,0),"")</f>
        <v/>
      </c>
      <c r="E733" s="68" t="str">
        <f>IFERROR(VLOOKUP($B733,APガラス性能一覧!$A$2:$M$6097,4,0),"")</f>
        <v/>
      </c>
      <c r="F733" s="68" t="str">
        <f>IFERROR(VLOOKUP($B733,APガラス性能一覧!$A$2:$M$6097,5,0),"")</f>
        <v/>
      </c>
      <c r="G733" s="68" t="str">
        <f>IFERROR(VLOOKUP($B733,APガラス性能一覧!$A$2:$M$6097,6,0),"")</f>
        <v/>
      </c>
      <c r="H733" s="68" t="str">
        <f>IFERROR(VLOOKUP($B733,APガラス性能一覧!$A$2:$M$6097,7,0),"")</f>
        <v/>
      </c>
      <c r="I733" s="68" t="str">
        <f>IFERROR(VLOOKUP($B733,APガラス性能一覧!$A$2:$M$6097,8,0),"")</f>
        <v/>
      </c>
      <c r="J733" s="68" t="str">
        <f>IFERROR(VLOOKUP($B733,APガラス性能一覧!$A$2:$M$6097,9,0),"")</f>
        <v/>
      </c>
      <c r="K733" s="68" t="str">
        <f>IFERROR(VLOOKUP($B733,APガラス性能一覧!$A$2:$M$6097,10,0),"")</f>
        <v/>
      </c>
      <c r="L733" s="68" t="str">
        <f>IFERROR(VLOOKUP($B733,APガラス性能一覧!$A$2:$M$6097,11,0),"")</f>
        <v/>
      </c>
      <c r="M733" s="68" t="str">
        <f>IFERROR(VLOOKUP($B733,APガラス性能一覧!$A$2:$M$6097,12,0),"")</f>
        <v/>
      </c>
      <c r="N733" s="68" t="str">
        <f>IFERROR(VLOOKUP($B733,APガラス性能一覧!$A$2:$M$6097,13,0),"")</f>
        <v/>
      </c>
    </row>
    <row r="734" spans="2:14" x14ac:dyDescent="0.4">
      <c r="B734" s="68" t="str">
        <f>IF($D$2="","",IF($E$2=0.65,IFERROR(IF(INDEX(APガラス性能一覧!A:A,MATCH(ROW(B728),APガラス性能一覧!$O:$O,0))="","",INDEX(APガラス性能一覧!A:A,MATCH(ROW(B728),APガラス性能一覧!$O:$O,0))),""),IFERROR(IF(INDEX(APガラス性能一覧!A:A,MATCH(ROW(B728),APガラス性能一覧!$N:$N,0))="","",INDEX(APガラス性能一覧!A:A,MATCH(ROW(B728),APガラス性能一覧!$N:$N,0))),"")))</f>
        <v/>
      </c>
      <c r="C734" s="68" t="str">
        <f>IFERROR(VLOOKUP($B734,APガラス性能一覧!$A$2:$M$6097,2,0),"")</f>
        <v/>
      </c>
      <c r="D734" s="68" t="str">
        <f>IFERROR(VLOOKUP($B734,APガラス性能一覧!$A$2:$M$6097,3,0),"")</f>
        <v/>
      </c>
      <c r="E734" s="68" t="str">
        <f>IFERROR(VLOOKUP($B734,APガラス性能一覧!$A$2:$M$6097,4,0),"")</f>
        <v/>
      </c>
      <c r="F734" s="68" t="str">
        <f>IFERROR(VLOOKUP($B734,APガラス性能一覧!$A$2:$M$6097,5,0),"")</f>
        <v/>
      </c>
      <c r="G734" s="68" t="str">
        <f>IFERROR(VLOOKUP($B734,APガラス性能一覧!$A$2:$M$6097,6,0),"")</f>
        <v/>
      </c>
      <c r="H734" s="68" t="str">
        <f>IFERROR(VLOOKUP($B734,APガラス性能一覧!$A$2:$M$6097,7,0),"")</f>
        <v/>
      </c>
      <c r="I734" s="68" t="str">
        <f>IFERROR(VLOOKUP($B734,APガラス性能一覧!$A$2:$M$6097,8,0),"")</f>
        <v/>
      </c>
      <c r="J734" s="68" t="str">
        <f>IFERROR(VLOOKUP($B734,APガラス性能一覧!$A$2:$M$6097,9,0),"")</f>
        <v/>
      </c>
      <c r="K734" s="68" t="str">
        <f>IFERROR(VLOOKUP($B734,APガラス性能一覧!$A$2:$M$6097,10,0),"")</f>
        <v/>
      </c>
      <c r="L734" s="68" t="str">
        <f>IFERROR(VLOOKUP($B734,APガラス性能一覧!$A$2:$M$6097,11,0),"")</f>
        <v/>
      </c>
      <c r="M734" s="68" t="str">
        <f>IFERROR(VLOOKUP($B734,APガラス性能一覧!$A$2:$M$6097,12,0),"")</f>
        <v/>
      </c>
      <c r="N734" s="68" t="str">
        <f>IFERROR(VLOOKUP($B734,APガラス性能一覧!$A$2:$M$6097,13,0),"")</f>
        <v/>
      </c>
    </row>
    <row r="735" spans="2:14" x14ac:dyDescent="0.4">
      <c r="B735" s="68" t="str">
        <f>IF($D$2="","",IF($E$2=0.65,IFERROR(IF(INDEX(APガラス性能一覧!A:A,MATCH(ROW(B729),APガラス性能一覧!$O:$O,0))="","",INDEX(APガラス性能一覧!A:A,MATCH(ROW(B729),APガラス性能一覧!$O:$O,0))),""),IFERROR(IF(INDEX(APガラス性能一覧!A:A,MATCH(ROW(B729),APガラス性能一覧!$N:$N,0))="","",INDEX(APガラス性能一覧!A:A,MATCH(ROW(B729),APガラス性能一覧!$N:$N,0))),"")))</f>
        <v/>
      </c>
      <c r="C735" s="68" t="str">
        <f>IFERROR(VLOOKUP($B735,APガラス性能一覧!$A$2:$M$6097,2,0),"")</f>
        <v/>
      </c>
      <c r="D735" s="68" t="str">
        <f>IFERROR(VLOOKUP($B735,APガラス性能一覧!$A$2:$M$6097,3,0),"")</f>
        <v/>
      </c>
      <c r="E735" s="68" t="str">
        <f>IFERROR(VLOOKUP($B735,APガラス性能一覧!$A$2:$M$6097,4,0),"")</f>
        <v/>
      </c>
      <c r="F735" s="68" t="str">
        <f>IFERROR(VLOOKUP($B735,APガラス性能一覧!$A$2:$M$6097,5,0),"")</f>
        <v/>
      </c>
      <c r="G735" s="68" t="str">
        <f>IFERROR(VLOOKUP($B735,APガラス性能一覧!$A$2:$M$6097,6,0),"")</f>
        <v/>
      </c>
      <c r="H735" s="68" t="str">
        <f>IFERROR(VLOOKUP($B735,APガラス性能一覧!$A$2:$M$6097,7,0),"")</f>
        <v/>
      </c>
      <c r="I735" s="68" t="str">
        <f>IFERROR(VLOOKUP($B735,APガラス性能一覧!$A$2:$M$6097,8,0),"")</f>
        <v/>
      </c>
      <c r="J735" s="68" t="str">
        <f>IFERROR(VLOOKUP($B735,APガラス性能一覧!$A$2:$M$6097,9,0),"")</f>
        <v/>
      </c>
      <c r="K735" s="68" t="str">
        <f>IFERROR(VLOOKUP($B735,APガラス性能一覧!$A$2:$M$6097,10,0),"")</f>
        <v/>
      </c>
      <c r="L735" s="68" t="str">
        <f>IFERROR(VLOOKUP($B735,APガラス性能一覧!$A$2:$M$6097,11,0),"")</f>
        <v/>
      </c>
      <c r="M735" s="68" t="str">
        <f>IFERROR(VLOOKUP($B735,APガラス性能一覧!$A$2:$M$6097,12,0),"")</f>
        <v/>
      </c>
      <c r="N735" s="68" t="str">
        <f>IFERROR(VLOOKUP($B735,APガラス性能一覧!$A$2:$M$6097,13,0),"")</f>
        <v/>
      </c>
    </row>
    <row r="736" spans="2:14" x14ac:dyDescent="0.4">
      <c r="B736" s="68" t="str">
        <f>IF($D$2="","",IF($E$2=0.65,IFERROR(IF(INDEX(APガラス性能一覧!A:A,MATCH(ROW(B730),APガラス性能一覧!$O:$O,0))="","",INDEX(APガラス性能一覧!A:A,MATCH(ROW(B730),APガラス性能一覧!$O:$O,0))),""),IFERROR(IF(INDEX(APガラス性能一覧!A:A,MATCH(ROW(B730),APガラス性能一覧!$N:$N,0))="","",INDEX(APガラス性能一覧!A:A,MATCH(ROW(B730),APガラス性能一覧!$N:$N,0))),"")))</f>
        <v/>
      </c>
      <c r="C736" s="68" t="str">
        <f>IFERROR(VLOOKUP($B736,APガラス性能一覧!$A$2:$M$6097,2,0),"")</f>
        <v/>
      </c>
      <c r="D736" s="68" t="str">
        <f>IFERROR(VLOOKUP($B736,APガラス性能一覧!$A$2:$M$6097,3,0),"")</f>
        <v/>
      </c>
      <c r="E736" s="68" t="str">
        <f>IFERROR(VLOOKUP($B736,APガラス性能一覧!$A$2:$M$6097,4,0),"")</f>
        <v/>
      </c>
      <c r="F736" s="68" t="str">
        <f>IFERROR(VLOOKUP($B736,APガラス性能一覧!$A$2:$M$6097,5,0),"")</f>
        <v/>
      </c>
      <c r="G736" s="68" t="str">
        <f>IFERROR(VLOOKUP($B736,APガラス性能一覧!$A$2:$M$6097,6,0),"")</f>
        <v/>
      </c>
      <c r="H736" s="68" t="str">
        <f>IFERROR(VLOOKUP($B736,APガラス性能一覧!$A$2:$M$6097,7,0),"")</f>
        <v/>
      </c>
      <c r="I736" s="68" t="str">
        <f>IFERROR(VLOOKUP($B736,APガラス性能一覧!$A$2:$M$6097,8,0),"")</f>
        <v/>
      </c>
      <c r="J736" s="68" t="str">
        <f>IFERROR(VLOOKUP($B736,APガラス性能一覧!$A$2:$M$6097,9,0),"")</f>
        <v/>
      </c>
      <c r="K736" s="68" t="str">
        <f>IFERROR(VLOOKUP($B736,APガラス性能一覧!$A$2:$M$6097,10,0),"")</f>
        <v/>
      </c>
      <c r="L736" s="68" t="str">
        <f>IFERROR(VLOOKUP($B736,APガラス性能一覧!$A$2:$M$6097,11,0),"")</f>
        <v/>
      </c>
      <c r="M736" s="68" t="str">
        <f>IFERROR(VLOOKUP($B736,APガラス性能一覧!$A$2:$M$6097,12,0),"")</f>
        <v/>
      </c>
      <c r="N736" s="68" t="str">
        <f>IFERROR(VLOOKUP($B736,APガラス性能一覧!$A$2:$M$6097,13,0),"")</f>
        <v/>
      </c>
    </row>
    <row r="737" spans="2:14" x14ac:dyDescent="0.4">
      <c r="B737" s="68" t="str">
        <f>IF($D$2="","",IF($E$2=0.65,IFERROR(IF(INDEX(APガラス性能一覧!A:A,MATCH(ROW(B731),APガラス性能一覧!$O:$O,0))="","",INDEX(APガラス性能一覧!A:A,MATCH(ROW(B731),APガラス性能一覧!$O:$O,0))),""),IFERROR(IF(INDEX(APガラス性能一覧!A:A,MATCH(ROW(B731),APガラス性能一覧!$N:$N,0))="","",INDEX(APガラス性能一覧!A:A,MATCH(ROW(B731),APガラス性能一覧!$N:$N,0))),"")))</f>
        <v/>
      </c>
      <c r="C737" s="68" t="str">
        <f>IFERROR(VLOOKUP($B737,APガラス性能一覧!$A$2:$M$6097,2,0),"")</f>
        <v/>
      </c>
      <c r="D737" s="68" t="str">
        <f>IFERROR(VLOOKUP($B737,APガラス性能一覧!$A$2:$M$6097,3,0),"")</f>
        <v/>
      </c>
      <c r="E737" s="68" t="str">
        <f>IFERROR(VLOOKUP($B737,APガラス性能一覧!$A$2:$M$6097,4,0),"")</f>
        <v/>
      </c>
      <c r="F737" s="68" t="str">
        <f>IFERROR(VLOOKUP($B737,APガラス性能一覧!$A$2:$M$6097,5,0),"")</f>
        <v/>
      </c>
      <c r="G737" s="68" t="str">
        <f>IFERROR(VLOOKUP($B737,APガラス性能一覧!$A$2:$M$6097,6,0),"")</f>
        <v/>
      </c>
      <c r="H737" s="68" t="str">
        <f>IFERROR(VLOOKUP($B737,APガラス性能一覧!$A$2:$M$6097,7,0),"")</f>
        <v/>
      </c>
      <c r="I737" s="68" t="str">
        <f>IFERROR(VLOOKUP($B737,APガラス性能一覧!$A$2:$M$6097,8,0),"")</f>
        <v/>
      </c>
      <c r="J737" s="68" t="str">
        <f>IFERROR(VLOOKUP($B737,APガラス性能一覧!$A$2:$M$6097,9,0),"")</f>
        <v/>
      </c>
      <c r="K737" s="68" t="str">
        <f>IFERROR(VLOOKUP($B737,APガラス性能一覧!$A$2:$M$6097,10,0),"")</f>
        <v/>
      </c>
      <c r="L737" s="68" t="str">
        <f>IFERROR(VLOOKUP($B737,APガラス性能一覧!$A$2:$M$6097,11,0),"")</f>
        <v/>
      </c>
      <c r="M737" s="68" t="str">
        <f>IFERROR(VLOOKUP($B737,APガラス性能一覧!$A$2:$M$6097,12,0),"")</f>
        <v/>
      </c>
      <c r="N737" s="68" t="str">
        <f>IFERROR(VLOOKUP($B737,APガラス性能一覧!$A$2:$M$6097,13,0),"")</f>
        <v/>
      </c>
    </row>
    <row r="738" spans="2:14" x14ac:dyDescent="0.4">
      <c r="B738" s="68" t="str">
        <f>IF($D$2="","",IF($E$2=0.65,IFERROR(IF(INDEX(APガラス性能一覧!A:A,MATCH(ROW(B732),APガラス性能一覧!$O:$O,0))="","",INDEX(APガラス性能一覧!A:A,MATCH(ROW(B732),APガラス性能一覧!$O:$O,0))),""),IFERROR(IF(INDEX(APガラス性能一覧!A:A,MATCH(ROW(B732),APガラス性能一覧!$N:$N,0))="","",INDEX(APガラス性能一覧!A:A,MATCH(ROW(B732),APガラス性能一覧!$N:$N,0))),"")))</f>
        <v/>
      </c>
      <c r="C738" s="68" t="str">
        <f>IFERROR(VLOOKUP($B738,APガラス性能一覧!$A$2:$M$6097,2,0),"")</f>
        <v/>
      </c>
      <c r="D738" s="68" t="str">
        <f>IFERROR(VLOOKUP($B738,APガラス性能一覧!$A$2:$M$6097,3,0),"")</f>
        <v/>
      </c>
      <c r="E738" s="68" t="str">
        <f>IFERROR(VLOOKUP($B738,APガラス性能一覧!$A$2:$M$6097,4,0),"")</f>
        <v/>
      </c>
      <c r="F738" s="68" t="str">
        <f>IFERROR(VLOOKUP($B738,APガラス性能一覧!$A$2:$M$6097,5,0),"")</f>
        <v/>
      </c>
      <c r="G738" s="68" t="str">
        <f>IFERROR(VLOOKUP($B738,APガラス性能一覧!$A$2:$M$6097,6,0),"")</f>
        <v/>
      </c>
      <c r="H738" s="68" t="str">
        <f>IFERROR(VLOOKUP($B738,APガラス性能一覧!$A$2:$M$6097,7,0),"")</f>
        <v/>
      </c>
      <c r="I738" s="68" t="str">
        <f>IFERROR(VLOOKUP($B738,APガラス性能一覧!$A$2:$M$6097,8,0),"")</f>
        <v/>
      </c>
      <c r="J738" s="68" t="str">
        <f>IFERROR(VLOOKUP($B738,APガラス性能一覧!$A$2:$M$6097,9,0),"")</f>
        <v/>
      </c>
      <c r="K738" s="68" t="str">
        <f>IFERROR(VLOOKUP($B738,APガラス性能一覧!$A$2:$M$6097,10,0),"")</f>
        <v/>
      </c>
      <c r="L738" s="68" t="str">
        <f>IFERROR(VLOOKUP($B738,APガラス性能一覧!$A$2:$M$6097,11,0),"")</f>
        <v/>
      </c>
      <c r="M738" s="68" t="str">
        <f>IFERROR(VLOOKUP($B738,APガラス性能一覧!$A$2:$M$6097,12,0),"")</f>
        <v/>
      </c>
      <c r="N738" s="68" t="str">
        <f>IFERROR(VLOOKUP($B738,APガラス性能一覧!$A$2:$M$6097,13,0),"")</f>
        <v/>
      </c>
    </row>
    <row r="739" spans="2:14" x14ac:dyDescent="0.4">
      <c r="B739" s="68" t="str">
        <f>IF($D$2="","",IF($E$2=0.65,IFERROR(IF(INDEX(APガラス性能一覧!A:A,MATCH(ROW(B733),APガラス性能一覧!$O:$O,0))="","",INDEX(APガラス性能一覧!A:A,MATCH(ROW(B733),APガラス性能一覧!$O:$O,0))),""),IFERROR(IF(INDEX(APガラス性能一覧!A:A,MATCH(ROW(B733),APガラス性能一覧!$N:$N,0))="","",INDEX(APガラス性能一覧!A:A,MATCH(ROW(B733),APガラス性能一覧!$N:$N,0))),"")))</f>
        <v/>
      </c>
      <c r="C739" s="68" t="str">
        <f>IFERROR(VLOOKUP($B739,APガラス性能一覧!$A$2:$M$6097,2,0),"")</f>
        <v/>
      </c>
      <c r="D739" s="68" t="str">
        <f>IFERROR(VLOOKUP($B739,APガラス性能一覧!$A$2:$M$6097,3,0),"")</f>
        <v/>
      </c>
      <c r="E739" s="68" t="str">
        <f>IFERROR(VLOOKUP($B739,APガラス性能一覧!$A$2:$M$6097,4,0),"")</f>
        <v/>
      </c>
      <c r="F739" s="68" t="str">
        <f>IFERROR(VLOOKUP($B739,APガラス性能一覧!$A$2:$M$6097,5,0),"")</f>
        <v/>
      </c>
      <c r="G739" s="68" t="str">
        <f>IFERROR(VLOOKUP($B739,APガラス性能一覧!$A$2:$M$6097,6,0),"")</f>
        <v/>
      </c>
      <c r="H739" s="68" t="str">
        <f>IFERROR(VLOOKUP($B739,APガラス性能一覧!$A$2:$M$6097,7,0),"")</f>
        <v/>
      </c>
      <c r="I739" s="68" t="str">
        <f>IFERROR(VLOOKUP($B739,APガラス性能一覧!$A$2:$M$6097,8,0),"")</f>
        <v/>
      </c>
      <c r="J739" s="68" t="str">
        <f>IFERROR(VLOOKUP($B739,APガラス性能一覧!$A$2:$M$6097,9,0),"")</f>
        <v/>
      </c>
      <c r="K739" s="68" t="str">
        <f>IFERROR(VLOOKUP($B739,APガラス性能一覧!$A$2:$M$6097,10,0),"")</f>
        <v/>
      </c>
      <c r="L739" s="68" t="str">
        <f>IFERROR(VLOOKUP($B739,APガラス性能一覧!$A$2:$M$6097,11,0),"")</f>
        <v/>
      </c>
      <c r="M739" s="68" t="str">
        <f>IFERROR(VLOOKUP($B739,APガラス性能一覧!$A$2:$M$6097,12,0),"")</f>
        <v/>
      </c>
      <c r="N739" s="68" t="str">
        <f>IFERROR(VLOOKUP($B739,APガラス性能一覧!$A$2:$M$6097,13,0),"")</f>
        <v/>
      </c>
    </row>
    <row r="740" spans="2:14" x14ac:dyDescent="0.4">
      <c r="B740" s="68" t="str">
        <f>IF($D$2="","",IF($E$2=0.65,IFERROR(IF(INDEX(APガラス性能一覧!A:A,MATCH(ROW(B734),APガラス性能一覧!$O:$O,0))="","",INDEX(APガラス性能一覧!A:A,MATCH(ROW(B734),APガラス性能一覧!$O:$O,0))),""),IFERROR(IF(INDEX(APガラス性能一覧!A:A,MATCH(ROW(B734),APガラス性能一覧!$N:$N,0))="","",INDEX(APガラス性能一覧!A:A,MATCH(ROW(B734),APガラス性能一覧!$N:$N,0))),"")))</f>
        <v/>
      </c>
      <c r="C740" s="68" t="str">
        <f>IFERROR(VLOOKUP($B740,APガラス性能一覧!$A$2:$M$6097,2,0),"")</f>
        <v/>
      </c>
      <c r="D740" s="68" t="str">
        <f>IFERROR(VLOOKUP($B740,APガラス性能一覧!$A$2:$M$6097,3,0),"")</f>
        <v/>
      </c>
      <c r="E740" s="68" t="str">
        <f>IFERROR(VLOOKUP($B740,APガラス性能一覧!$A$2:$M$6097,4,0),"")</f>
        <v/>
      </c>
      <c r="F740" s="68" t="str">
        <f>IFERROR(VLOOKUP($B740,APガラス性能一覧!$A$2:$M$6097,5,0),"")</f>
        <v/>
      </c>
      <c r="G740" s="68" t="str">
        <f>IFERROR(VLOOKUP($B740,APガラス性能一覧!$A$2:$M$6097,6,0),"")</f>
        <v/>
      </c>
      <c r="H740" s="68" t="str">
        <f>IFERROR(VLOOKUP($B740,APガラス性能一覧!$A$2:$M$6097,7,0),"")</f>
        <v/>
      </c>
      <c r="I740" s="68" t="str">
        <f>IFERROR(VLOOKUP($B740,APガラス性能一覧!$A$2:$M$6097,8,0),"")</f>
        <v/>
      </c>
      <c r="J740" s="68" t="str">
        <f>IFERROR(VLOOKUP($B740,APガラス性能一覧!$A$2:$M$6097,9,0),"")</f>
        <v/>
      </c>
      <c r="K740" s="68" t="str">
        <f>IFERROR(VLOOKUP($B740,APガラス性能一覧!$A$2:$M$6097,10,0),"")</f>
        <v/>
      </c>
      <c r="L740" s="68" t="str">
        <f>IFERROR(VLOOKUP($B740,APガラス性能一覧!$A$2:$M$6097,11,0),"")</f>
        <v/>
      </c>
      <c r="M740" s="68" t="str">
        <f>IFERROR(VLOOKUP($B740,APガラス性能一覧!$A$2:$M$6097,12,0),"")</f>
        <v/>
      </c>
      <c r="N740" s="68" t="str">
        <f>IFERROR(VLOOKUP($B740,APガラス性能一覧!$A$2:$M$6097,13,0),"")</f>
        <v/>
      </c>
    </row>
    <row r="741" spans="2:14" x14ac:dyDescent="0.4">
      <c r="B741" s="68" t="str">
        <f>IF($D$2="","",IF($E$2=0.65,IFERROR(IF(INDEX(APガラス性能一覧!A:A,MATCH(ROW(B735),APガラス性能一覧!$O:$O,0))="","",INDEX(APガラス性能一覧!A:A,MATCH(ROW(B735),APガラス性能一覧!$O:$O,0))),""),IFERROR(IF(INDEX(APガラス性能一覧!A:A,MATCH(ROW(B735),APガラス性能一覧!$N:$N,0))="","",INDEX(APガラス性能一覧!A:A,MATCH(ROW(B735),APガラス性能一覧!$N:$N,0))),"")))</f>
        <v/>
      </c>
      <c r="C741" s="68" t="str">
        <f>IFERROR(VLOOKUP($B741,APガラス性能一覧!$A$2:$M$6097,2,0),"")</f>
        <v/>
      </c>
      <c r="D741" s="68" t="str">
        <f>IFERROR(VLOOKUP($B741,APガラス性能一覧!$A$2:$M$6097,3,0),"")</f>
        <v/>
      </c>
      <c r="E741" s="68" t="str">
        <f>IFERROR(VLOOKUP($B741,APガラス性能一覧!$A$2:$M$6097,4,0),"")</f>
        <v/>
      </c>
      <c r="F741" s="68" t="str">
        <f>IFERROR(VLOOKUP($B741,APガラス性能一覧!$A$2:$M$6097,5,0),"")</f>
        <v/>
      </c>
      <c r="G741" s="68" t="str">
        <f>IFERROR(VLOOKUP($B741,APガラス性能一覧!$A$2:$M$6097,6,0),"")</f>
        <v/>
      </c>
      <c r="H741" s="68" t="str">
        <f>IFERROR(VLOOKUP($B741,APガラス性能一覧!$A$2:$M$6097,7,0),"")</f>
        <v/>
      </c>
      <c r="I741" s="68" t="str">
        <f>IFERROR(VLOOKUP($B741,APガラス性能一覧!$A$2:$M$6097,8,0),"")</f>
        <v/>
      </c>
      <c r="J741" s="68" t="str">
        <f>IFERROR(VLOOKUP($B741,APガラス性能一覧!$A$2:$M$6097,9,0),"")</f>
        <v/>
      </c>
      <c r="K741" s="68" t="str">
        <f>IFERROR(VLOOKUP($B741,APガラス性能一覧!$A$2:$M$6097,10,0),"")</f>
        <v/>
      </c>
      <c r="L741" s="68" t="str">
        <f>IFERROR(VLOOKUP($B741,APガラス性能一覧!$A$2:$M$6097,11,0),"")</f>
        <v/>
      </c>
      <c r="M741" s="68" t="str">
        <f>IFERROR(VLOOKUP($B741,APガラス性能一覧!$A$2:$M$6097,12,0),"")</f>
        <v/>
      </c>
      <c r="N741" s="68" t="str">
        <f>IFERROR(VLOOKUP($B741,APガラス性能一覧!$A$2:$M$6097,13,0),"")</f>
        <v/>
      </c>
    </row>
    <row r="742" spans="2:14" x14ac:dyDescent="0.4">
      <c r="B742" s="68" t="str">
        <f>IF($D$2="","",IF($E$2=0.65,IFERROR(IF(INDEX(APガラス性能一覧!A:A,MATCH(ROW(B736),APガラス性能一覧!$O:$O,0))="","",INDEX(APガラス性能一覧!A:A,MATCH(ROW(B736),APガラス性能一覧!$O:$O,0))),""),IFERROR(IF(INDEX(APガラス性能一覧!A:A,MATCH(ROW(B736),APガラス性能一覧!$N:$N,0))="","",INDEX(APガラス性能一覧!A:A,MATCH(ROW(B736),APガラス性能一覧!$N:$N,0))),"")))</f>
        <v/>
      </c>
      <c r="C742" s="68" t="str">
        <f>IFERROR(VLOOKUP($B742,APガラス性能一覧!$A$2:$M$6097,2,0),"")</f>
        <v/>
      </c>
      <c r="D742" s="68" t="str">
        <f>IFERROR(VLOOKUP($B742,APガラス性能一覧!$A$2:$M$6097,3,0),"")</f>
        <v/>
      </c>
      <c r="E742" s="68" t="str">
        <f>IFERROR(VLOOKUP($B742,APガラス性能一覧!$A$2:$M$6097,4,0),"")</f>
        <v/>
      </c>
      <c r="F742" s="68" t="str">
        <f>IFERROR(VLOOKUP($B742,APガラス性能一覧!$A$2:$M$6097,5,0),"")</f>
        <v/>
      </c>
      <c r="G742" s="68" t="str">
        <f>IFERROR(VLOOKUP($B742,APガラス性能一覧!$A$2:$M$6097,6,0),"")</f>
        <v/>
      </c>
      <c r="H742" s="68" t="str">
        <f>IFERROR(VLOOKUP($B742,APガラス性能一覧!$A$2:$M$6097,7,0),"")</f>
        <v/>
      </c>
      <c r="I742" s="68" t="str">
        <f>IFERROR(VLOOKUP($B742,APガラス性能一覧!$A$2:$M$6097,8,0),"")</f>
        <v/>
      </c>
      <c r="J742" s="68" t="str">
        <f>IFERROR(VLOOKUP($B742,APガラス性能一覧!$A$2:$M$6097,9,0),"")</f>
        <v/>
      </c>
      <c r="K742" s="68" t="str">
        <f>IFERROR(VLOOKUP($B742,APガラス性能一覧!$A$2:$M$6097,10,0),"")</f>
        <v/>
      </c>
      <c r="L742" s="68" t="str">
        <f>IFERROR(VLOOKUP($B742,APガラス性能一覧!$A$2:$M$6097,11,0),"")</f>
        <v/>
      </c>
      <c r="M742" s="68" t="str">
        <f>IFERROR(VLOOKUP($B742,APガラス性能一覧!$A$2:$M$6097,12,0),"")</f>
        <v/>
      </c>
      <c r="N742" s="68" t="str">
        <f>IFERROR(VLOOKUP($B742,APガラス性能一覧!$A$2:$M$6097,13,0),"")</f>
        <v/>
      </c>
    </row>
    <row r="743" spans="2:14" x14ac:dyDescent="0.4">
      <c r="B743" s="68" t="str">
        <f>IF($D$2="","",IF($E$2=0.65,IFERROR(IF(INDEX(APガラス性能一覧!A:A,MATCH(ROW(B737),APガラス性能一覧!$O:$O,0))="","",INDEX(APガラス性能一覧!A:A,MATCH(ROW(B737),APガラス性能一覧!$O:$O,0))),""),IFERROR(IF(INDEX(APガラス性能一覧!A:A,MATCH(ROW(B737),APガラス性能一覧!$N:$N,0))="","",INDEX(APガラス性能一覧!A:A,MATCH(ROW(B737),APガラス性能一覧!$N:$N,0))),"")))</f>
        <v/>
      </c>
      <c r="C743" s="68" t="str">
        <f>IFERROR(VLOOKUP($B743,APガラス性能一覧!$A$2:$M$6097,2,0),"")</f>
        <v/>
      </c>
      <c r="D743" s="68" t="str">
        <f>IFERROR(VLOOKUP($B743,APガラス性能一覧!$A$2:$M$6097,3,0),"")</f>
        <v/>
      </c>
      <c r="E743" s="68" t="str">
        <f>IFERROR(VLOOKUP($B743,APガラス性能一覧!$A$2:$M$6097,4,0),"")</f>
        <v/>
      </c>
      <c r="F743" s="68" t="str">
        <f>IFERROR(VLOOKUP($B743,APガラス性能一覧!$A$2:$M$6097,5,0),"")</f>
        <v/>
      </c>
      <c r="G743" s="68" t="str">
        <f>IFERROR(VLOOKUP($B743,APガラス性能一覧!$A$2:$M$6097,6,0),"")</f>
        <v/>
      </c>
      <c r="H743" s="68" t="str">
        <f>IFERROR(VLOOKUP($B743,APガラス性能一覧!$A$2:$M$6097,7,0),"")</f>
        <v/>
      </c>
      <c r="I743" s="68" t="str">
        <f>IFERROR(VLOOKUP($B743,APガラス性能一覧!$A$2:$M$6097,8,0),"")</f>
        <v/>
      </c>
      <c r="J743" s="68" t="str">
        <f>IFERROR(VLOOKUP($B743,APガラス性能一覧!$A$2:$M$6097,9,0),"")</f>
        <v/>
      </c>
      <c r="K743" s="68" t="str">
        <f>IFERROR(VLOOKUP($B743,APガラス性能一覧!$A$2:$M$6097,10,0),"")</f>
        <v/>
      </c>
      <c r="L743" s="68" t="str">
        <f>IFERROR(VLOOKUP($B743,APガラス性能一覧!$A$2:$M$6097,11,0),"")</f>
        <v/>
      </c>
      <c r="M743" s="68" t="str">
        <f>IFERROR(VLOOKUP($B743,APガラス性能一覧!$A$2:$M$6097,12,0),"")</f>
        <v/>
      </c>
      <c r="N743" s="68" t="str">
        <f>IFERROR(VLOOKUP($B743,APガラス性能一覧!$A$2:$M$6097,13,0),"")</f>
        <v/>
      </c>
    </row>
    <row r="744" spans="2:14" x14ac:dyDescent="0.4">
      <c r="B744" s="68" t="str">
        <f>IF($D$2="","",IF($E$2=0.65,IFERROR(IF(INDEX(APガラス性能一覧!A:A,MATCH(ROW(B738),APガラス性能一覧!$O:$O,0))="","",INDEX(APガラス性能一覧!A:A,MATCH(ROW(B738),APガラス性能一覧!$O:$O,0))),""),IFERROR(IF(INDEX(APガラス性能一覧!A:A,MATCH(ROW(B738),APガラス性能一覧!$N:$N,0))="","",INDEX(APガラス性能一覧!A:A,MATCH(ROW(B738),APガラス性能一覧!$N:$N,0))),"")))</f>
        <v/>
      </c>
      <c r="C744" s="68" t="str">
        <f>IFERROR(VLOOKUP($B744,APガラス性能一覧!$A$2:$M$6097,2,0),"")</f>
        <v/>
      </c>
      <c r="D744" s="68" t="str">
        <f>IFERROR(VLOOKUP($B744,APガラス性能一覧!$A$2:$M$6097,3,0),"")</f>
        <v/>
      </c>
      <c r="E744" s="68" t="str">
        <f>IFERROR(VLOOKUP($B744,APガラス性能一覧!$A$2:$M$6097,4,0),"")</f>
        <v/>
      </c>
      <c r="F744" s="68" t="str">
        <f>IFERROR(VLOOKUP($B744,APガラス性能一覧!$A$2:$M$6097,5,0),"")</f>
        <v/>
      </c>
      <c r="G744" s="68" t="str">
        <f>IFERROR(VLOOKUP($B744,APガラス性能一覧!$A$2:$M$6097,6,0),"")</f>
        <v/>
      </c>
      <c r="H744" s="68" t="str">
        <f>IFERROR(VLOOKUP($B744,APガラス性能一覧!$A$2:$M$6097,7,0),"")</f>
        <v/>
      </c>
      <c r="I744" s="68" t="str">
        <f>IFERROR(VLOOKUP($B744,APガラス性能一覧!$A$2:$M$6097,8,0),"")</f>
        <v/>
      </c>
      <c r="J744" s="68" t="str">
        <f>IFERROR(VLOOKUP($B744,APガラス性能一覧!$A$2:$M$6097,9,0),"")</f>
        <v/>
      </c>
      <c r="K744" s="68" t="str">
        <f>IFERROR(VLOOKUP($B744,APガラス性能一覧!$A$2:$M$6097,10,0),"")</f>
        <v/>
      </c>
      <c r="L744" s="68" t="str">
        <f>IFERROR(VLOOKUP($B744,APガラス性能一覧!$A$2:$M$6097,11,0),"")</f>
        <v/>
      </c>
      <c r="M744" s="68" t="str">
        <f>IFERROR(VLOOKUP($B744,APガラス性能一覧!$A$2:$M$6097,12,0),"")</f>
        <v/>
      </c>
      <c r="N744" s="68" t="str">
        <f>IFERROR(VLOOKUP($B744,APガラス性能一覧!$A$2:$M$6097,13,0),"")</f>
        <v/>
      </c>
    </row>
    <row r="745" spans="2:14" x14ac:dyDescent="0.4">
      <c r="B745" s="68" t="str">
        <f>IF($D$2="","",IF($E$2=0.65,IFERROR(IF(INDEX(APガラス性能一覧!A:A,MATCH(ROW(B739),APガラス性能一覧!$O:$O,0))="","",INDEX(APガラス性能一覧!A:A,MATCH(ROW(B739),APガラス性能一覧!$O:$O,0))),""),IFERROR(IF(INDEX(APガラス性能一覧!A:A,MATCH(ROW(B739),APガラス性能一覧!$N:$N,0))="","",INDEX(APガラス性能一覧!A:A,MATCH(ROW(B739),APガラス性能一覧!$N:$N,0))),"")))</f>
        <v/>
      </c>
      <c r="C745" s="68" t="str">
        <f>IFERROR(VLOOKUP($B745,APガラス性能一覧!$A$2:$M$6097,2,0),"")</f>
        <v/>
      </c>
      <c r="D745" s="68" t="str">
        <f>IFERROR(VLOOKUP($B745,APガラス性能一覧!$A$2:$M$6097,3,0),"")</f>
        <v/>
      </c>
      <c r="E745" s="68" t="str">
        <f>IFERROR(VLOOKUP($B745,APガラス性能一覧!$A$2:$M$6097,4,0),"")</f>
        <v/>
      </c>
      <c r="F745" s="68" t="str">
        <f>IFERROR(VLOOKUP($B745,APガラス性能一覧!$A$2:$M$6097,5,0),"")</f>
        <v/>
      </c>
      <c r="G745" s="68" t="str">
        <f>IFERROR(VLOOKUP($B745,APガラス性能一覧!$A$2:$M$6097,6,0),"")</f>
        <v/>
      </c>
      <c r="H745" s="68" t="str">
        <f>IFERROR(VLOOKUP($B745,APガラス性能一覧!$A$2:$M$6097,7,0),"")</f>
        <v/>
      </c>
      <c r="I745" s="68" t="str">
        <f>IFERROR(VLOOKUP($B745,APガラス性能一覧!$A$2:$M$6097,8,0),"")</f>
        <v/>
      </c>
      <c r="J745" s="68" t="str">
        <f>IFERROR(VLOOKUP($B745,APガラス性能一覧!$A$2:$M$6097,9,0),"")</f>
        <v/>
      </c>
      <c r="K745" s="68" t="str">
        <f>IFERROR(VLOOKUP($B745,APガラス性能一覧!$A$2:$M$6097,10,0),"")</f>
        <v/>
      </c>
      <c r="L745" s="68" t="str">
        <f>IFERROR(VLOOKUP($B745,APガラス性能一覧!$A$2:$M$6097,11,0),"")</f>
        <v/>
      </c>
      <c r="M745" s="68" t="str">
        <f>IFERROR(VLOOKUP($B745,APガラス性能一覧!$A$2:$M$6097,12,0),"")</f>
        <v/>
      </c>
      <c r="N745" s="68" t="str">
        <f>IFERROR(VLOOKUP($B745,APガラス性能一覧!$A$2:$M$6097,13,0),"")</f>
        <v/>
      </c>
    </row>
    <row r="746" spans="2:14" x14ac:dyDescent="0.4">
      <c r="B746" s="68" t="str">
        <f>IF($D$2="","",IF($E$2=0.65,IFERROR(IF(INDEX(APガラス性能一覧!A:A,MATCH(ROW(B740),APガラス性能一覧!$O:$O,0))="","",INDEX(APガラス性能一覧!A:A,MATCH(ROW(B740),APガラス性能一覧!$O:$O,0))),""),IFERROR(IF(INDEX(APガラス性能一覧!A:A,MATCH(ROW(B740),APガラス性能一覧!$N:$N,0))="","",INDEX(APガラス性能一覧!A:A,MATCH(ROW(B740),APガラス性能一覧!$N:$N,0))),"")))</f>
        <v/>
      </c>
      <c r="C746" s="68" t="str">
        <f>IFERROR(VLOOKUP($B746,APガラス性能一覧!$A$2:$M$6097,2,0),"")</f>
        <v/>
      </c>
      <c r="D746" s="68" t="str">
        <f>IFERROR(VLOOKUP($B746,APガラス性能一覧!$A$2:$M$6097,3,0),"")</f>
        <v/>
      </c>
      <c r="E746" s="68" t="str">
        <f>IFERROR(VLOOKUP($B746,APガラス性能一覧!$A$2:$M$6097,4,0),"")</f>
        <v/>
      </c>
      <c r="F746" s="68" t="str">
        <f>IFERROR(VLOOKUP($B746,APガラス性能一覧!$A$2:$M$6097,5,0),"")</f>
        <v/>
      </c>
      <c r="G746" s="68" t="str">
        <f>IFERROR(VLOOKUP($B746,APガラス性能一覧!$A$2:$M$6097,6,0),"")</f>
        <v/>
      </c>
      <c r="H746" s="68" t="str">
        <f>IFERROR(VLOOKUP($B746,APガラス性能一覧!$A$2:$M$6097,7,0),"")</f>
        <v/>
      </c>
      <c r="I746" s="68" t="str">
        <f>IFERROR(VLOOKUP($B746,APガラス性能一覧!$A$2:$M$6097,8,0),"")</f>
        <v/>
      </c>
      <c r="J746" s="68" t="str">
        <f>IFERROR(VLOOKUP($B746,APガラス性能一覧!$A$2:$M$6097,9,0),"")</f>
        <v/>
      </c>
      <c r="K746" s="68" t="str">
        <f>IFERROR(VLOOKUP($B746,APガラス性能一覧!$A$2:$M$6097,10,0),"")</f>
        <v/>
      </c>
      <c r="L746" s="68" t="str">
        <f>IFERROR(VLOOKUP($B746,APガラス性能一覧!$A$2:$M$6097,11,0),"")</f>
        <v/>
      </c>
      <c r="M746" s="68" t="str">
        <f>IFERROR(VLOOKUP($B746,APガラス性能一覧!$A$2:$M$6097,12,0),"")</f>
        <v/>
      </c>
      <c r="N746" s="68" t="str">
        <f>IFERROR(VLOOKUP($B746,APガラス性能一覧!$A$2:$M$6097,13,0),"")</f>
        <v/>
      </c>
    </row>
    <row r="747" spans="2:14" x14ac:dyDescent="0.4">
      <c r="B747" s="68" t="str">
        <f>IF($D$2="","",IF($E$2=0.65,IFERROR(IF(INDEX(APガラス性能一覧!A:A,MATCH(ROW(B741),APガラス性能一覧!$O:$O,0))="","",INDEX(APガラス性能一覧!A:A,MATCH(ROW(B741),APガラス性能一覧!$O:$O,0))),""),IFERROR(IF(INDEX(APガラス性能一覧!A:A,MATCH(ROW(B741),APガラス性能一覧!$N:$N,0))="","",INDEX(APガラス性能一覧!A:A,MATCH(ROW(B741),APガラス性能一覧!$N:$N,0))),"")))</f>
        <v/>
      </c>
      <c r="C747" s="68" t="str">
        <f>IFERROR(VLOOKUP($B747,APガラス性能一覧!$A$2:$M$6097,2,0),"")</f>
        <v/>
      </c>
      <c r="D747" s="68" t="str">
        <f>IFERROR(VLOOKUP($B747,APガラス性能一覧!$A$2:$M$6097,3,0),"")</f>
        <v/>
      </c>
      <c r="E747" s="68" t="str">
        <f>IFERROR(VLOOKUP($B747,APガラス性能一覧!$A$2:$M$6097,4,0),"")</f>
        <v/>
      </c>
      <c r="F747" s="68" t="str">
        <f>IFERROR(VLOOKUP($B747,APガラス性能一覧!$A$2:$M$6097,5,0),"")</f>
        <v/>
      </c>
      <c r="G747" s="68" t="str">
        <f>IFERROR(VLOOKUP($B747,APガラス性能一覧!$A$2:$M$6097,6,0),"")</f>
        <v/>
      </c>
      <c r="H747" s="68" t="str">
        <f>IFERROR(VLOOKUP($B747,APガラス性能一覧!$A$2:$M$6097,7,0),"")</f>
        <v/>
      </c>
      <c r="I747" s="68" t="str">
        <f>IFERROR(VLOOKUP($B747,APガラス性能一覧!$A$2:$M$6097,8,0),"")</f>
        <v/>
      </c>
      <c r="J747" s="68" t="str">
        <f>IFERROR(VLOOKUP($B747,APガラス性能一覧!$A$2:$M$6097,9,0),"")</f>
        <v/>
      </c>
      <c r="K747" s="68" t="str">
        <f>IFERROR(VLOOKUP($B747,APガラス性能一覧!$A$2:$M$6097,10,0),"")</f>
        <v/>
      </c>
      <c r="L747" s="68" t="str">
        <f>IFERROR(VLOOKUP($B747,APガラス性能一覧!$A$2:$M$6097,11,0),"")</f>
        <v/>
      </c>
      <c r="M747" s="68" t="str">
        <f>IFERROR(VLOOKUP($B747,APガラス性能一覧!$A$2:$M$6097,12,0),"")</f>
        <v/>
      </c>
      <c r="N747" s="68" t="str">
        <f>IFERROR(VLOOKUP($B747,APガラス性能一覧!$A$2:$M$6097,13,0),"")</f>
        <v/>
      </c>
    </row>
    <row r="748" spans="2:14" x14ac:dyDescent="0.4">
      <c r="B748" s="68" t="str">
        <f>IF($D$2="","",IF($E$2=0.65,IFERROR(IF(INDEX(APガラス性能一覧!A:A,MATCH(ROW(B742),APガラス性能一覧!$O:$O,0))="","",INDEX(APガラス性能一覧!A:A,MATCH(ROW(B742),APガラス性能一覧!$O:$O,0))),""),IFERROR(IF(INDEX(APガラス性能一覧!A:A,MATCH(ROW(B742),APガラス性能一覧!$N:$N,0))="","",INDEX(APガラス性能一覧!A:A,MATCH(ROW(B742),APガラス性能一覧!$N:$N,0))),"")))</f>
        <v/>
      </c>
      <c r="C748" s="68" t="str">
        <f>IFERROR(VLOOKUP($B748,APガラス性能一覧!$A$2:$M$6097,2,0),"")</f>
        <v/>
      </c>
      <c r="D748" s="68" t="str">
        <f>IFERROR(VLOOKUP($B748,APガラス性能一覧!$A$2:$M$6097,3,0),"")</f>
        <v/>
      </c>
      <c r="E748" s="68" t="str">
        <f>IFERROR(VLOOKUP($B748,APガラス性能一覧!$A$2:$M$6097,4,0),"")</f>
        <v/>
      </c>
      <c r="F748" s="68" t="str">
        <f>IFERROR(VLOOKUP($B748,APガラス性能一覧!$A$2:$M$6097,5,0),"")</f>
        <v/>
      </c>
      <c r="G748" s="68" t="str">
        <f>IFERROR(VLOOKUP($B748,APガラス性能一覧!$A$2:$M$6097,6,0),"")</f>
        <v/>
      </c>
      <c r="H748" s="68" t="str">
        <f>IFERROR(VLOOKUP($B748,APガラス性能一覧!$A$2:$M$6097,7,0),"")</f>
        <v/>
      </c>
      <c r="I748" s="68" t="str">
        <f>IFERROR(VLOOKUP($B748,APガラス性能一覧!$A$2:$M$6097,8,0),"")</f>
        <v/>
      </c>
      <c r="J748" s="68" t="str">
        <f>IFERROR(VLOOKUP($B748,APガラス性能一覧!$A$2:$M$6097,9,0),"")</f>
        <v/>
      </c>
      <c r="K748" s="68" t="str">
        <f>IFERROR(VLOOKUP($B748,APガラス性能一覧!$A$2:$M$6097,10,0),"")</f>
        <v/>
      </c>
      <c r="L748" s="68" t="str">
        <f>IFERROR(VLOOKUP($B748,APガラス性能一覧!$A$2:$M$6097,11,0),"")</f>
        <v/>
      </c>
      <c r="M748" s="68" t="str">
        <f>IFERROR(VLOOKUP($B748,APガラス性能一覧!$A$2:$M$6097,12,0),"")</f>
        <v/>
      </c>
      <c r="N748" s="68" t="str">
        <f>IFERROR(VLOOKUP($B748,APガラス性能一覧!$A$2:$M$6097,13,0),"")</f>
        <v/>
      </c>
    </row>
    <row r="749" spans="2:14" x14ac:dyDescent="0.4">
      <c r="B749" s="68" t="str">
        <f>IF($D$2="","",IF($E$2=0.65,IFERROR(IF(INDEX(APガラス性能一覧!A:A,MATCH(ROW(B743),APガラス性能一覧!$O:$O,0))="","",INDEX(APガラス性能一覧!A:A,MATCH(ROW(B743),APガラス性能一覧!$O:$O,0))),""),IFERROR(IF(INDEX(APガラス性能一覧!A:A,MATCH(ROW(B743),APガラス性能一覧!$N:$N,0))="","",INDEX(APガラス性能一覧!A:A,MATCH(ROW(B743),APガラス性能一覧!$N:$N,0))),"")))</f>
        <v/>
      </c>
      <c r="C749" s="68" t="str">
        <f>IFERROR(VLOOKUP($B749,APガラス性能一覧!$A$2:$M$6097,2,0),"")</f>
        <v/>
      </c>
      <c r="D749" s="68" t="str">
        <f>IFERROR(VLOOKUP($B749,APガラス性能一覧!$A$2:$M$6097,3,0),"")</f>
        <v/>
      </c>
      <c r="E749" s="68" t="str">
        <f>IFERROR(VLOOKUP($B749,APガラス性能一覧!$A$2:$M$6097,4,0),"")</f>
        <v/>
      </c>
      <c r="F749" s="68" t="str">
        <f>IFERROR(VLOOKUP($B749,APガラス性能一覧!$A$2:$M$6097,5,0),"")</f>
        <v/>
      </c>
      <c r="G749" s="68" t="str">
        <f>IFERROR(VLOOKUP($B749,APガラス性能一覧!$A$2:$M$6097,6,0),"")</f>
        <v/>
      </c>
      <c r="H749" s="68" t="str">
        <f>IFERROR(VLOOKUP($B749,APガラス性能一覧!$A$2:$M$6097,7,0),"")</f>
        <v/>
      </c>
      <c r="I749" s="68" t="str">
        <f>IFERROR(VLOOKUP($B749,APガラス性能一覧!$A$2:$M$6097,8,0),"")</f>
        <v/>
      </c>
      <c r="J749" s="68" t="str">
        <f>IFERROR(VLOOKUP($B749,APガラス性能一覧!$A$2:$M$6097,9,0),"")</f>
        <v/>
      </c>
      <c r="K749" s="68" t="str">
        <f>IFERROR(VLOOKUP($B749,APガラス性能一覧!$A$2:$M$6097,10,0),"")</f>
        <v/>
      </c>
      <c r="L749" s="68" t="str">
        <f>IFERROR(VLOOKUP($B749,APガラス性能一覧!$A$2:$M$6097,11,0),"")</f>
        <v/>
      </c>
      <c r="M749" s="68" t="str">
        <f>IFERROR(VLOOKUP($B749,APガラス性能一覧!$A$2:$M$6097,12,0),"")</f>
        <v/>
      </c>
      <c r="N749" s="68" t="str">
        <f>IFERROR(VLOOKUP($B749,APガラス性能一覧!$A$2:$M$6097,13,0),"")</f>
        <v/>
      </c>
    </row>
    <row r="750" spans="2:14" x14ac:dyDescent="0.4">
      <c r="B750" s="68" t="str">
        <f>IF($D$2="","",IF($E$2=0.65,IFERROR(IF(INDEX(APガラス性能一覧!A:A,MATCH(ROW(B744),APガラス性能一覧!$O:$O,0))="","",INDEX(APガラス性能一覧!A:A,MATCH(ROW(B744),APガラス性能一覧!$O:$O,0))),""),IFERROR(IF(INDEX(APガラス性能一覧!A:A,MATCH(ROW(B744),APガラス性能一覧!$N:$N,0))="","",INDEX(APガラス性能一覧!A:A,MATCH(ROW(B744),APガラス性能一覧!$N:$N,0))),"")))</f>
        <v/>
      </c>
      <c r="C750" s="68" t="str">
        <f>IFERROR(VLOOKUP($B750,APガラス性能一覧!$A$2:$M$6097,2,0),"")</f>
        <v/>
      </c>
      <c r="D750" s="68" t="str">
        <f>IFERROR(VLOOKUP($B750,APガラス性能一覧!$A$2:$M$6097,3,0),"")</f>
        <v/>
      </c>
      <c r="E750" s="68" t="str">
        <f>IFERROR(VLOOKUP($B750,APガラス性能一覧!$A$2:$M$6097,4,0),"")</f>
        <v/>
      </c>
      <c r="F750" s="68" t="str">
        <f>IFERROR(VLOOKUP($B750,APガラス性能一覧!$A$2:$M$6097,5,0),"")</f>
        <v/>
      </c>
      <c r="G750" s="68" t="str">
        <f>IFERROR(VLOOKUP($B750,APガラス性能一覧!$A$2:$M$6097,6,0),"")</f>
        <v/>
      </c>
      <c r="H750" s="68" t="str">
        <f>IFERROR(VLOOKUP($B750,APガラス性能一覧!$A$2:$M$6097,7,0),"")</f>
        <v/>
      </c>
      <c r="I750" s="68" t="str">
        <f>IFERROR(VLOOKUP($B750,APガラス性能一覧!$A$2:$M$6097,8,0),"")</f>
        <v/>
      </c>
      <c r="J750" s="68" t="str">
        <f>IFERROR(VLOOKUP($B750,APガラス性能一覧!$A$2:$M$6097,9,0),"")</f>
        <v/>
      </c>
      <c r="K750" s="68" t="str">
        <f>IFERROR(VLOOKUP($B750,APガラス性能一覧!$A$2:$M$6097,10,0),"")</f>
        <v/>
      </c>
      <c r="L750" s="68" t="str">
        <f>IFERROR(VLOOKUP($B750,APガラス性能一覧!$A$2:$M$6097,11,0),"")</f>
        <v/>
      </c>
      <c r="M750" s="68" t="str">
        <f>IFERROR(VLOOKUP($B750,APガラス性能一覧!$A$2:$M$6097,12,0),"")</f>
        <v/>
      </c>
      <c r="N750" s="68" t="str">
        <f>IFERROR(VLOOKUP($B750,APガラス性能一覧!$A$2:$M$6097,13,0),"")</f>
        <v/>
      </c>
    </row>
    <row r="751" spans="2:14" x14ac:dyDescent="0.4">
      <c r="B751" s="68" t="str">
        <f>IF($D$2="","",IF($E$2=0.65,IFERROR(IF(INDEX(APガラス性能一覧!A:A,MATCH(ROW(B745),APガラス性能一覧!$O:$O,0))="","",INDEX(APガラス性能一覧!A:A,MATCH(ROW(B745),APガラス性能一覧!$O:$O,0))),""),IFERROR(IF(INDEX(APガラス性能一覧!A:A,MATCH(ROW(B745),APガラス性能一覧!$N:$N,0))="","",INDEX(APガラス性能一覧!A:A,MATCH(ROW(B745),APガラス性能一覧!$N:$N,0))),"")))</f>
        <v/>
      </c>
      <c r="C751" s="68" t="str">
        <f>IFERROR(VLOOKUP($B751,APガラス性能一覧!$A$2:$M$6097,2,0),"")</f>
        <v/>
      </c>
      <c r="D751" s="68" t="str">
        <f>IFERROR(VLOOKUP($B751,APガラス性能一覧!$A$2:$M$6097,3,0),"")</f>
        <v/>
      </c>
      <c r="E751" s="68" t="str">
        <f>IFERROR(VLOOKUP($B751,APガラス性能一覧!$A$2:$M$6097,4,0),"")</f>
        <v/>
      </c>
      <c r="F751" s="68" t="str">
        <f>IFERROR(VLOOKUP($B751,APガラス性能一覧!$A$2:$M$6097,5,0),"")</f>
        <v/>
      </c>
      <c r="G751" s="68" t="str">
        <f>IFERROR(VLOOKUP($B751,APガラス性能一覧!$A$2:$M$6097,6,0),"")</f>
        <v/>
      </c>
      <c r="H751" s="68" t="str">
        <f>IFERROR(VLOOKUP($B751,APガラス性能一覧!$A$2:$M$6097,7,0),"")</f>
        <v/>
      </c>
      <c r="I751" s="68" t="str">
        <f>IFERROR(VLOOKUP($B751,APガラス性能一覧!$A$2:$M$6097,8,0),"")</f>
        <v/>
      </c>
      <c r="J751" s="68" t="str">
        <f>IFERROR(VLOOKUP($B751,APガラス性能一覧!$A$2:$M$6097,9,0),"")</f>
        <v/>
      </c>
      <c r="K751" s="68" t="str">
        <f>IFERROR(VLOOKUP($B751,APガラス性能一覧!$A$2:$M$6097,10,0),"")</f>
        <v/>
      </c>
      <c r="L751" s="68" t="str">
        <f>IFERROR(VLOOKUP($B751,APガラス性能一覧!$A$2:$M$6097,11,0),"")</f>
        <v/>
      </c>
      <c r="M751" s="68" t="str">
        <f>IFERROR(VLOOKUP($B751,APガラス性能一覧!$A$2:$M$6097,12,0),"")</f>
        <v/>
      </c>
      <c r="N751" s="68" t="str">
        <f>IFERROR(VLOOKUP($B751,APガラス性能一覧!$A$2:$M$6097,13,0),"")</f>
        <v/>
      </c>
    </row>
    <row r="752" spans="2:14" x14ac:dyDescent="0.4">
      <c r="B752" s="68" t="str">
        <f>IF($D$2="","",IF($E$2=0.65,IFERROR(IF(INDEX(APガラス性能一覧!A:A,MATCH(ROW(B746),APガラス性能一覧!$O:$O,0))="","",INDEX(APガラス性能一覧!A:A,MATCH(ROW(B746),APガラス性能一覧!$O:$O,0))),""),IFERROR(IF(INDEX(APガラス性能一覧!A:A,MATCH(ROW(B746),APガラス性能一覧!$N:$N,0))="","",INDEX(APガラス性能一覧!A:A,MATCH(ROW(B746),APガラス性能一覧!$N:$N,0))),"")))</f>
        <v/>
      </c>
      <c r="C752" s="68" t="str">
        <f>IFERROR(VLOOKUP($B752,APガラス性能一覧!$A$2:$M$6097,2,0),"")</f>
        <v/>
      </c>
      <c r="D752" s="68" t="str">
        <f>IFERROR(VLOOKUP($B752,APガラス性能一覧!$A$2:$M$6097,3,0),"")</f>
        <v/>
      </c>
      <c r="E752" s="68" t="str">
        <f>IFERROR(VLOOKUP($B752,APガラス性能一覧!$A$2:$M$6097,4,0),"")</f>
        <v/>
      </c>
      <c r="F752" s="68" t="str">
        <f>IFERROR(VLOOKUP($B752,APガラス性能一覧!$A$2:$M$6097,5,0),"")</f>
        <v/>
      </c>
      <c r="G752" s="68" t="str">
        <f>IFERROR(VLOOKUP($B752,APガラス性能一覧!$A$2:$M$6097,6,0),"")</f>
        <v/>
      </c>
      <c r="H752" s="68" t="str">
        <f>IFERROR(VLOOKUP($B752,APガラス性能一覧!$A$2:$M$6097,7,0),"")</f>
        <v/>
      </c>
      <c r="I752" s="68" t="str">
        <f>IFERROR(VLOOKUP($B752,APガラス性能一覧!$A$2:$M$6097,8,0),"")</f>
        <v/>
      </c>
      <c r="J752" s="68" t="str">
        <f>IFERROR(VLOOKUP($B752,APガラス性能一覧!$A$2:$M$6097,9,0),"")</f>
        <v/>
      </c>
      <c r="K752" s="68" t="str">
        <f>IFERROR(VLOOKUP($B752,APガラス性能一覧!$A$2:$M$6097,10,0),"")</f>
        <v/>
      </c>
      <c r="L752" s="68" t="str">
        <f>IFERROR(VLOOKUP($B752,APガラス性能一覧!$A$2:$M$6097,11,0),"")</f>
        <v/>
      </c>
      <c r="M752" s="68" t="str">
        <f>IFERROR(VLOOKUP($B752,APガラス性能一覧!$A$2:$M$6097,12,0),"")</f>
        <v/>
      </c>
      <c r="N752" s="68" t="str">
        <f>IFERROR(VLOOKUP($B752,APガラス性能一覧!$A$2:$M$6097,13,0),"")</f>
        <v/>
      </c>
    </row>
    <row r="753" spans="2:14" x14ac:dyDescent="0.4">
      <c r="B753" s="68" t="str">
        <f>IF($D$2="","",IF($E$2=0.65,IFERROR(IF(INDEX(APガラス性能一覧!A:A,MATCH(ROW(B747),APガラス性能一覧!$O:$O,0))="","",INDEX(APガラス性能一覧!A:A,MATCH(ROW(B747),APガラス性能一覧!$O:$O,0))),""),IFERROR(IF(INDEX(APガラス性能一覧!A:A,MATCH(ROW(B747),APガラス性能一覧!$N:$N,0))="","",INDEX(APガラス性能一覧!A:A,MATCH(ROW(B747),APガラス性能一覧!$N:$N,0))),"")))</f>
        <v/>
      </c>
      <c r="C753" s="68" t="str">
        <f>IFERROR(VLOOKUP($B753,APガラス性能一覧!$A$2:$M$6097,2,0),"")</f>
        <v/>
      </c>
      <c r="D753" s="68" t="str">
        <f>IFERROR(VLOOKUP($B753,APガラス性能一覧!$A$2:$M$6097,3,0),"")</f>
        <v/>
      </c>
      <c r="E753" s="68" t="str">
        <f>IFERROR(VLOOKUP($B753,APガラス性能一覧!$A$2:$M$6097,4,0),"")</f>
        <v/>
      </c>
      <c r="F753" s="68" t="str">
        <f>IFERROR(VLOOKUP($B753,APガラス性能一覧!$A$2:$M$6097,5,0),"")</f>
        <v/>
      </c>
      <c r="G753" s="68" t="str">
        <f>IFERROR(VLOOKUP($B753,APガラス性能一覧!$A$2:$M$6097,6,0),"")</f>
        <v/>
      </c>
      <c r="H753" s="68" t="str">
        <f>IFERROR(VLOOKUP($B753,APガラス性能一覧!$A$2:$M$6097,7,0),"")</f>
        <v/>
      </c>
      <c r="I753" s="68" t="str">
        <f>IFERROR(VLOOKUP($B753,APガラス性能一覧!$A$2:$M$6097,8,0),"")</f>
        <v/>
      </c>
      <c r="J753" s="68" t="str">
        <f>IFERROR(VLOOKUP($B753,APガラス性能一覧!$A$2:$M$6097,9,0),"")</f>
        <v/>
      </c>
      <c r="K753" s="68" t="str">
        <f>IFERROR(VLOOKUP($B753,APガラス性能一覧!$A$2:$M$6097,10,0),"")</f>
        <v/>
      </c>
      <c r="L753" s="68" t="str">
        <f>IFERROR(VLOOKUP($B753,APガラス性能一覧!$A$2:$M$6097,11,0),"")</f>
        <v/>
      </c>
      <c r="M753" s="68" t="str">
        <f>IFERROR(VLOOKUP($B753,APガラス性能一覧!$A$2:$M$6097,12,0),"")</f>
        <v/>
      </c>
      <c r="N753" s="68" t="str">
        <f>IFERROR(VLOOKUP($B753,APガラス性能一覧!$A$2:$M$6097,13,0),"")</f>
        <v/>
      </c>
    </row>
    <row r="754" spans="2:14" x14ac:dyDescent="0.4">
      <c r="B754" s="68" t="str">
        <f>IF($D$2="","",IF($E$2=0.65,IFERROR(IF(INDEX(APガラス性能一覧!A:A,MATCH(ROW(B748),APガラス性能一覧!$O:$O,0))="","",INDEX(APガラス性能一覧!A:A,MATCH(ROW(B748),APガラス性能一覧!$O:$O,0))),""),IFERROR(IF(INDEX(APガラス性能一覧!A:A,MATCH(ROW(B748),APガラス性能一覧!$N:$N,0))="","",INDEX(APガラス性能一覧!A:A,MATCH(ROW(B748),APガラス性能一覧!$N:$N,0))),"")))</f>
        <v/>
      </c>
      <c r="C754" s="68" t="str">
        <f>IFERROR(VLOOKUP($B754,APガラス性能一覧!$A$2:$M$6097,2,0),"")</f>
        <v/>
      </c>
      <c r="D754" s="68" t="str">
        <f>IFERROR(VLOOKUP($B754,APガラス性能一覧!$A$2:$M$6097,3,0),"")</f>
        <v/>
      </c>
      <c r="E754" s="68" t="str">
        <f>IFERROR(VLOOKUP($B754,APガラス性能一覧!$A$2:$M$6097,4,0),"")</f>
        <v/>
      </c>
      <c r="F754" s="68" t="str">
        <f>IFERROR(VLOOKUP($B754,APガラス性能一覧!$A$2:$M$6097,5,0),"")</f>
        <v/>
      </c>
      <c r="G754" s="68" t="str">
        <f>IFERROR(VLOOKUP($B754,APガラス性能一覧!$A$2:$M$6097,6,0),"")</f>
        <v/>
      </c>
      <c r="H754" s="68" t="str">
        <f>IFERROR(VLOOKUP($B754,APガラス性能一覧!$A$2:$M$6097,7,0),"")</f>
        <v/>
      </c>
      <c r="I754" s="68" t="str">
        <f>IFERROR(VLOOKUP($B754,APガラス性能一覧!$A$2:$M$6097,8,0),"")</f>
        <v/>
      </c>
      <c r="J754" s="68" t="str">
        <f>IFERROR(VLOOKUP($B754,APガラス性能一覧!$A$2:$M$6097,9,0),"")</f>
        <v/>
      </c>
      <c r="K754" s="68" t="str">
        <f>IFERROR(VLOOKUP($B754,APガラス性能一覧!$A$2:$M$6097,10,0),"")</f>
        <v/>
      </c>
      <c r="L754" s="68" t="str">
        <f>IFERROR(VLOOKUP($B754,APガラス性能一覧!$A$2:$M$6097,11,0),"")</f>
        <v/>
      </c>
      <c r="M754" s="68" t="str">
        <f>IFERROR(VLOOKUP($B754,APガラス性能一覧!$A$2:$M$6097,12,0),"")</f>
        <v/>
      </c>
      <c r="N754" s="68" t="str">
        <f>IFERROR(VLOOKUP($B754,APガラス性能一覧!$A$2:$M$6097,13,0),"")</f>
        <v/>
      </c>
    </row>
    <row r="755" spans="2:14" x14ac:dyDescent="0.4">
      <c r="B755" s="68" t="str">
        <f>IF($D$2="","",IF($E$2=0.65,IFERROR(IF(INDEX(APガラス性能一覧!A:A,MATCH(ROW(B749),APガラス性能一覧!$O:$O,0))="","",INDEX(APガラス性能一覧!A:A,MATCH(ROW(B749),APガラス性能一覧!$O:$O,0))),""),IFERROR(IF(INDEX(APガラス性能一覧!A:A,MATCH(ROW(B749),APガラス性能一覧!$N:$N,0))="","",INDEX(APガラス性能一覧!A:A,MATCH(ROW(B749),APガラス性能一覧!$N:$N,0))),"")))</f>
        <v/>
      </c>
      <c r="C755" s="68" t="str">
        <f>IFERROR(VLOOKUP($B755,APガラス性能一覧!$A$2:$M$6097,2,0),"")</f>
        <v/>
      </c>
      <c r="D755" s="68" t="str">
        <f>IFERROR(VLOOKUP($B755,APガラス性能一覧!$A$2:$M$6097,3,0),"")</f>
        <v/>
      </c>
      <c r="E755" s="68" t="str">
        <f>IFERROR(VLOOKUP($B755,APガラス性能一覧!$A$2:$M$6097,4,0),"")</f>
        <v/>
      </c>
      <c r="F755" s="68" t="str">
        <f>IFERROR(VLOOKUP($B755,APガラス性能一覧!$A$2:$M$6097,5,0),"")</f>
        <v/>
      </c>
      <c r="G755" s="68" t="str">
        <f>IFERROR(VLOOKUP($B755,APガラス性能一覧!$A$2:$M$6097,6,0),"")</f>
        <v/>
      </c>
      <c r="H755" s="68" t="str">
        <f>IFERROR(VLOOKUP($B755,APガラス性能一覧!$A$2:$M$6097,7,0),"")</f>
        <v/>
      </c>
      <c r="I755" s="68" t="str">
        <f>IFERROR(VLOOKUP($B755,APガラス性能一覧!$A$2:$M$6097,8,0),"")</f>
        <v/>
      </c>
      <c r="J755" s="68" t="str">
        <f>IFERROR(VLOOKUP($B755,APガラス性能一覧!$A$2:$M$6097,9,0),"")</f>
        <v/>
      </c>
      <c r="K755" s="68" t="str">
        <f>IFERROR(VLOOKUP($B755,APガラス性能一覧!$A$2:$M$6097,10,0),"")</f>
        <v/>
      </c>
      <c r="L755" s="68" t="str">
        <f>IFERROR(VLOOKUP($B755,APガラス性能一覧!$A$2:$M$6097,11,0),"")</f>
        <v/>
      </c>
      <c r="M755" s="68" t="str">
        <f>IFERROR(VLOOKUP($B755,APガラス性能一覧!$A$2:$M$6097,12,0),"")</f>
        <v/>
      </c>
      <c r="N755" s="68" t="str">
        <f>IFERROR(VLOOKUP($B755,APガラス性能一覧!$A$2:$M$6097,13,0),"")</f>
        <v/>
      </c>
    </row>
    <row r="756" spans="2:14" x14ac:dyDescent="0.4">
      <c r="B756" s="68" t="str">
        <f>IF($D$2="","",IF($E$2=0.65,IFERROR(IF(INDEX(APガラス性能一覧!A:A,MATCH(ROW(B750),APガラス性能一覧!$O:$O,0))="","",INDEX(APガラス性能一覧!A:A,MATCH(ROW(B750),APガラス性能一覧!$O:$O,0))),""),IFERROR(IF(INDEX(APガラス性能一覧!A:A,MATCH(ROW(B750),APガラス性能一覧!$N:$N,0))="","",INDEX(APガラス性能一覧!A:A,MATCH(ROW(B750),APガラス性能一覧!$N:$N,0))),"")))</f>
        <v/>
      </c>
      <c r="C756" s="68" t="str">
        <f>IFERROR(VLOOKUP($B756,APガラス性能一覧!$A$2:$M$6097,2,0),"")</f>
        <v/>
      </c>
      <c r="D756" s="68" t="str">
        <f>IFERROR(VLOOKUP($B756,APガラス性能一覧!$A$2:$M$6097,3,0),"")</f>
        <v/>
      </c>
      <c r="E756" s="68" t="str">
        <f>IFERROR(VLOOKUP($B756,APガラス性能一覧!$A$2:$M$6097,4,0),"")</f>
        <v/>
      </c>
      <c r="F756" s="68" t="str">
        <f>IFERROR(VLOOKUP($B756,APガラス性能一覧!$A$2:$M$6097,5,0),"")</f>
        <v/>
      </c>
      <c r="G756" s="68" t="str">
        <f>IFERROR(VLOOKUP($B756,APガラス性能一覧!$A$2:$M$6097,6,0),"")</f>
        <v/>
      </c>
      <c r="H756" s="68" t="str">
        <f>IFERROR(VLOOKUP($B756,APガラス性能一覧!$A$2:$M$6097,7,0),"")</f>
        <v/>
      </c>
      <c r="I756" s="68" t="str">
        <f>IFERROR(VLOOKUP($B756,APガラス性能一覧!$A$2:$M$6097,8,0),"")</f>
        <v/>
      </c>
      <c r="J756" s="68" t="str">
        <f>IFERROR(VLOOKUP($B756,APガラス性能一覧!$A$2:$M$6097,9,0),"")</f>
        <v/>
      </c>
      <c r="K756" s="68" t="str">
        <f>IFERROR(VLOOKUP($B756,APガラス性能一覧!$A$2:$M$6097,10,0),"")</f>
        <v/>
      </c>
      <c r="L756" s="68" t="str">
        <f>IFERROR(VLOOKUP($B756,APガラス性能一覧!$A$2:$M$6097,11,0),"")</f>
        <v/>
      </c>
      <c r="M756" s="68" t="str">
        <f>IFERROR(VLOOKUP($B756,APガラス性能一覧!$A$2:$M$6097,12,0),"")</f>
        <v/>
      </c>
      <c r="N756" s="68" t="str">
        <f>IFERROR(VLOOKUP($B756,APガラス性能一覧!$A$2:$M$6097,13,0),"")</f>
        <v/>
      </c>
    </row>
    <row r="757" spans="2:14" x14ac:dyDescent="0.4">
      <c r="B757" s="68" t="str">
        <f>IF($D$2="","",IF($E$2=0.65,IFERROR(IF(INDEX(APガラス性能一覧!A:A,MATCH(ROW(B751),APガラス性能一覧!$O:$O,0))="","",INDEX(APガラス性能一覧!A:A,MATCH(ROW(B751),APガラス性能一覧!$O:$O,0))),""),IFERROR(IF(INDEX(APガラス性能一覧!A:A,MATCH(ROW(B751),APガラス性能一覧!$N:$N,0))="","",INDEX(APガラス性能一覧!A:A,MATCH(ROW(B751),APガラス性能一覧!$N:$N,0))),"")))</f>
        <v/>
      </c>
      <c r="C757" s="68" t="str">
        <f>IFERROR(VLOOKUP($B757,APガラス性能一覧!$A$2:$M$6097,2,0),"")</f>
        <v/>
      </c>
      <c r="D757" s="68" t="str">
        <f>IFERROR(VLOOKUP($B757,APガラス性能一覧!$A$2:$M$6097,3,0),"")</f>
        <v/>
      </c>
      <c r="E757" s="68" t="str">
        <f>IFERROR(VLOOKUP($B757,APガラス性能一覧!$A$2:$M$6097,4,0),"")</f>
        <v/>
      </c>
      <c r="F757" s="68" t="str">
        <f>IFERROR(VLOOKUP($B757,APガラス性能一覧!$A$2:$M$6097,5,0),"")</f>
        <v/>
      </c>
      <c r="G757" s="68" t="str">
        <f>IFERROR(VLOOKUP($B757,APガラス性能一覧!$A$2:$M$6097,6,0),"")</f>
        <v/>
      </c>
      <c r="H757" s="68" t="str">
        <f>IFERROR(VLOOKUP($B757,APガラス性能一覧!$A$2:$M$6097,7,0),"")</f>
        <v/>
      </c>
      <c r="I757" s="68" t="str">
        <f>IFERROR(VLOOKUP($B757,APガラス性能一覧!$A$2:$M$6097,8,0),"")</f>
        <v/>
      </c>
      <c r="J757" s="68" t="str">
        <f>IFERROR(VLOOKUP($B757,APガラス性能一覧!$A$2:$M$6097,9,0),"")</f>
        <v/>
      </c>
      <c r="K757" s="68" t="str">
        <f>IFERROR(VLOOKUP($B757,APガラス性能一覧!$A$2:$M$6097,10,0),"")</f>
        <v/>
      </c>
      <c r="L757" s="68" t="str">
        <f>IFERROR(VLOOKUP($B757,APガラス性能一覧!$A$2:$M$6097,11,0),"")</f>
        <v/>
      </c>
      <c r="M757" s="68" t="str">
        <f>IFERROR(VLOOKUP($B757,APガラス性能一覧!$A$2:$M$6097,12,0),"")</f>
        <v/>
      </c>
      <c r="N757" s="68" t="str">
        <f>IFERROR(VLOOKUP($B757,APガラス性能一覧!$A$2:$M$6097,13,0),"")</f>
        <v/>
      </c>
    </row>
    <row r="758" spans="2:14" x14ac:dyDescent="0.4">
      <c r="B758" s="68" t="str">
        <f>IF($D$2="","",IF($E$2=0.65,IFERROR(IF(INDEX(APガラス性能一覧!A:A,MATCH(ROW(B752),APガラス性能一覧!$O:$O,0))="","",INDEX(APガラス性能一覧!A:A,MATCH(ROW(B752),APガラス性能一覧!$O:$O,0))),""),IFERROR(IF(INDEX(APガラス性能一覧!A:A,MATCH(ROW(B752),APガラス性能一覧!$N:$N,0))="","",INDEX(APガラス性能一覧!A:A,MATCH(ROW(B752),APガラス性能一覧!$N:$N,0))),"")))</f>
        <v/>
      </c>
      <c r="C758" s="68" t="str">
        <f>IFERROR(VLOOKUP($B758,APガラス性能一覧!$A$2:$M$6097,2,0),"")</f>
        <v/>
      </c>
      <c r="D758" s="68" t="str">
        <f>IFERROR(VLOOKUP($B758,APガラス性能一覧!$A$2:$M$6097,3,0),"")</f>
        <v/>
      </c>
      <c r="E758" s="68" t="str">
        <f>IFERROR(VLOOKUP($B758,APガラス性能一覧!$A$2:$M$6097,4,0),"")</f>
        <v/>
      </c>
      <c r="F758" s="68" t="str">
        <f>IFERROR(VLOOKUP($B758,APガラス性能一覧!$A$2:$M$6097,5,0),"")</f>
        <v/>
      </c>
      <c r="G758" s="68" t="str">
        <f>IFERROR(VLOOKUP($B758,APガラス性能一覧!$A$2:$M$6097,6,0),"")</f>
        <v/>
      </c>
      <c r="H758" s="68" t="str">
        <f>IFERROR(VLOOKUP($B758,APガラス性能一覧!$A$2:$M$6097,7,0),"")</f>
        <v/>
      </c>
      <c r="I758" s="68" t="str">
        <f>IFERROR(VLOOKUP($B758,APガラス性能一覧!$A$2:$M$6097,8,0),"")</f>
        <v/>
      </c>
      <c r="J758" s="68" t="str">
        <f>IFERROR(VLOOKUP($B758,APガラス性能一覧!$A$2:$M$6097,9,0),"")</f>
        <v/>
      </c>
      <c r="K758" s="68" t="str">
        <f>IFERROR(VLOOKUP($B758,APガラス性能一覧!$A$2:$M$6097,10,0),"")</f>
        <v/>
      </c>
      <c r="L758" s="68" t="str">
        <f>IFERROR(VLOOKUP($B758,APガラス性能一覧!$A$2:$M$6097,11,0),"")</f>
        <v/>
      </c>
      <c r="M758" s="68" t="str">
        <f>IFERROR(VLOOKUP($B758,APガラス性能一覧!$A$2:$M$6097,12,0),"")</f>
        <v/>
      </c>
      <c r="N758" s="68" t="str">
        <f>IFERROR(VLOOKUP($B758,APガラス性能一覧!$A$2:$M$6097,13,0),"")</f>
        <v/>
      </c>
    </row>
    <row r="759" spans="2:14" x14ac:dyDescent="0.4">
      <c r="B759" s="68" t="str">
        <f>IF($D$2="","",IF($E$2=0.65,IFERROR(IF(INDEX(APガラス性能一覧!A:A,MATCH(ROW(B753),APガラス性能一覧!$O:$O,0))="","",INDEX(APガラス性能一覧!A:A,MATCH(ROW(B753),APガラス性能一覧!$O:$O,0))),""),IFERROR(IF(INDEX(APガラス性能一覧!A:A,MATCH(ROW(B753),APガラス性能一覧!$N:$N,0))="","",INDEX(APガラス性能一覧!A:A,MATCH(ROW(B753),APガラス性能一覧!$N:$N,0))),"")))</f>
        <v/>
      </c>
      <c r="C759" s="68" t="str">
        <f>IFERROR(VLOOKUP($B759,APガラス性能一覧!$A$2:$M$6097,2,0),"")</f>
        <v/>
      </c>
      <c r="D759" s="68" t="str">
        <f>IFERROR(VLOOKUP($B759,APガラス性能一覧!$A$2:$M$6097,3,0),"")</f>
        <v/>
      </c>
      <c r="E759" s="68" t="str">
        <f>IFERROR(VLOOKUP($B759,APガラス性能一覧!$A$2:$M$6097,4,0),"")</f>
        <v/>
      </c>
      <c r="F759" s="68" t="str">
        <f>IFERROR(VLOOKUP($B759,APガラス性能一覧!$A$2:$M$6097,5,0),"")</f>
        <v/>
      </c>
      <c r="G759" s="68" t="str">
        <f>IFERROR(VLOOKUP($B759,APガラス性能一覧!$A$2:$M$6097,6,0),"")</f>
        <v/>
      </c>
      <c r="H759" s="68" t="str">
        <f>IFERROR(VLOOKUP($B759,APガラス性能一覧!$A$2:$M$6097,7,0),"")</f>
        <v/>
      </c>
      <c r="I759" s="68" t="str">
        <f>IFERROR(VLOOKUP($B759,APガラス性能一覧!$A$2:$M$6097,8,0),"")</f>
        <v/>
      </c>
      <c r="J759" s="68" t="str">
        <f>IFERROR(VLOOKUP($B759,APガラス性能一覧!$A$2:$M$6097,9,0),"")</f>
        <v/>
      </c>
      <c r="K759" s="68" t="str">
        <f>IFERROR(VLOOKUP($B759,APガラス性能一覧!$A$2:$M$6097,10,0),"")</f>
        <v/>
      </c>
      <c r="L759" s="68" t="str">
        <f>IFERROR(VLOOKUP($B759,APガラス性能一覧!$A$2:$M$6097,11,0),"")</f>
        <v/>
      </c>
      <c r="M759" s="68" t="str">
        <f>IFERROR(VLOOKUP($B759,APガラス性能一覧!$A$2:$M$6097,12,0),"")</f>
        <v/>
      </c>
      <c r="N759" s="68" t="str">
        <f>IFERROR(VLOOKUP($B759,APガラス性能一覧!$A$2:$M$6097,13,0),"")</f>
        <v/>
      </c>
    </row>
    <row r="760" spans="2:14" x14ac:dyDescent="0.4">
      <c r="B760" s="68" t="str">
        <f>IF($D$2="","",IF($E$2=0.65,IFERROR(IF(INDEX(APガラス性能一覧!A:A,MATCH(ROW(B754),APガラス性能一覧!$O:$O,0))="","",INDEX(APガラス性能一覧!A:A,MATCH(ROW(B754),APガラス性能一覧!$O:$O,0))),""),IFERROR(IF(INDEX(APガラス性能一覧!A:A,MATCH(ROW(B754),APガラス性能一覧!$N:$N,0))="","",INDEX(APガラス性能一覧!A:A,MATCH(ROW(B754),APガラス性能一覧!$N:$N,0))),"")))</f>
        <v/>
      </c>
      <c r="C760" s="68" t="str">
        <f>IFERROR(VLOOKUP($B760,APガラス性能一覧!$A$2:$M$6097,2,0),"")</f>
        <v/>
      </c>
      <c r="D760" s="68" t="str">
        <f>IFERROR(VLOOKUP($B760,APガラス性能一覧!$A$2:$M$6097,3,0),"")</f>
        <v/>
      </c>
      <c r="E760" s="68" t="str">
        <f>IFERROR(VLOOKUP($B760,APガラス性能一覧!$A$2:$M$6097,4,0),"")</f>
        <v/>
      </c>
      <c r="F760" s="68" t="str">
        <f>IFERROR(VLOOKUP($B760,APガラス性能一覧!$A$2:$M$6097,5,0),"")</f>
        <v/>
      </c>
      <c r="G760" s="68" t="str">
        <f>IFERROR(VLOOKUP($B760,APガラス性能一覧!$A$2:$M$6097,6,0),"")</f>
        <v/>
      </c>
      <c r="H760" s="68" t="str">
        <f>IFERROR(VLOOKUP($B760,APガラス性能一覧!$A$2:$M$6097,7,0),"")</f>
        <v/>
      </c>
      <c r="I760" s="68" t="str">
        <f>IFERROR(VLOOKUP($B760,APガラス性能一覧!$A$2:$M$6097,8,0),"")</f>
        <v/>
      </c>
      <c r="J760" s="68" t="str">
        <f>IFERROR(VLOOKUP($B760,APガラス性能一覧!$A$2:$M$6097,9,0),"")</f>
        <v/>
      </c>
      <c r="K760" s="68" t="str">
        <f>IFERROR(VLOOKUP($B760,APガラス性能一覧!$A$2:$M$6097,10,0),"")</f>
        <v/>
      </c>
      <c r="L760" s="68" t="str">
        <f>IFERROR(VLOOKUP($B760,APガラス性能一覧!$A$2:$M$6097,11,0),"")</f>
        <v/>
      </c>
      <c r="M760" s="68" t="str">
        <f>IFERROR(VLOOKUP($B760,APガラス性能一覧!$A$2:$M$6097,12,0),"")</f>
        <v/>
      </c>
      <c r="N760" s="68" t="str">
        <f>IFERROR(VLOOKUP($B760,APガラス性能一覧!$A$2:$M$6097,13,0),"")</f>
        <v/>
      </c>
    </row>
    <row r="761" spans="2:14" x14ac:dyDescent="0.4">
      <c r="B761" s="68" t="str">
        <f>IF($D$2="","",IF($E$2=0.65,IFERROR(IF(INDEX(APガラス性能一覧!A:A,MATCH(ROW(B755),APガラス性能一覧!$O:$O,0))="","",INDEX(APガラス性能一覧!A:A,MATCH(ROW(B755),APガラス性能一覧!$O:$O,0))),""),IFERROR(IF(INDEX(APガラス性能一覧!A:A,MATCH(ROW(B755),APガラス性能一覧!$N:$N,0))="","",INDEX(APガラス性能一覧!A:A,MATCH(ROW(B755),APガラス性能一覧!$N:$N,0))),"")))</f>
        <v/>
      </c>
      <c r="C761" s="68" t="str">
        <f>IFERROR(VLOOKUP($B761,APガラス性能一覧!$A$2:$M$6097,2,0),"")</f>
        <v/>
      </c>
      <c r="D761" s="68" t="str">
        <f>IFERROR(VLOOKUP($B761,APガラス性能一覧!$A$2:$M$6097,3,0),"")</f>
        <v/>
      </c>
      <c r="E761" s="68" t="str">
        <f>IFERROR(VLOOKUP($B761,APガラス性能一覧!$A$2:$M$6097,4,0),"")</f>
        <v/>
      </c>
      <c r="F761" s="68" t="str">
        <f>IFERROR(VLOOKUP($B761,APガラス性能一覧!$A$2:$M$6097,5,0),"")</f>
        <v/>
      </c>
      <c r="G761" s="68" t="str">
        <f>IFERROR(VLOOKUP($B761,APガラス性能一覧!$A$2:$M$6097,6,0),"")</f>
        <v/>
      </c>
      <c r="H761" s="68" t="str">
        <f>IFERROR(VLOOKUP($B761,APガラス性能一覧!$A$2:$M$6097,7,0),"")</f>
        <v/>
      </c>
      <c r="I761" s="68" t="str">
        <f>IFERROR(VLOOKUP($B761,APガラス性能一覧!$A$2:$M$6097,8,0),"")</f>
        <v/>
      </c>
      <c r="J761" s="68" t="str">
        <f>IFERROR(VLOOKUP($B761,APガラス性能一覧!$A$2:$M$6097,9,0),"")</f>
        <v/>
      </c>
      <c r="K761" s="68" t="str">
        <f>IFERROR(VLOOKUP($B761,APガラス性能一覧!$A$2:$M$6097,10,0),"")</f>
        <v/>
      </c>
      <c r="L761" s="68" t="str">
        <f>IFERROR(VLOOKUP($B761,APガラス性能一覧!$A$2:$M$6097,11,0),"")</f>
        <v/>
      </c>
      <c r="M761" s="68" t="str">
        <f>IFERROR(VLOOKUP($B761,APガラス性能一覧!$A$2:$M$6097,12,0),"")</f>
        <v/>
      </c>
      <c r="N761" s="68" t="str">
        <f>IFERROR(VLOOKUP($B761,APガラス性能一覧!$A$2:$M$6097,13,0),"")</f>
        <v/>
      </c>
    </row>
    <row r="762" spans="2:14" x14ac:dyDescent="0.4">
      <c r="B762" s="68" t="str">
        <f>IF($D$2="","",IF($E$2=0.65,IFERROR(IF(INDEX(APガラス性能一覧!A:A,MATCH(ROW(B756),APガラス性能一覧!$O:$O,0))="","",INDEX(APガラス性能一覧!A:A,MATCH(ROW(B756),APガラス性能一覧!$O:$O,0))),""),IFERROR(IF(INDEX(APガラス性能一覧!A:A,MATCH(ROW(B756),APガラス性能一覧!$N:$N,0))="","",INDEX(APガラス性能一覧!A:A,MATCH(ROW(B756),APガラス性能一覧!$N:$N,0))),"")))</f>
        <v/>
      </c>
      <c r="C762" s="68" t="str">
        <f>IFERROR(VLOOKUP($B762,APガラス性能一覧!$A$2:$M$6097,2,0),"")</f>
        <v/>
      </c>
      <c r="D762" s="68" t="str">
        <f>IFERROR(VLOOKUP($B762,APガラス性能一覧!$A$2:$M$6097,3,0),"")</f>
        <v/>
      </c>
      <c r="E762" s="68" t="str">
        <f>IFERROR(VLOOKUP($B762,APガラス性能一覧!$A$2:$M$6097,4,0),"")</f>
        <v/>
      </c>
      <c r="F762" s="68" t="str">
        <f>IFERROR(VLOOKUP($B762,APガラス性能一覧!$A$2:$M$6097,5,0),"")</f>
        <v/>
      </c>
      <c r="G762" s="68" t="str">
        <f>IFERROR(VLOOKUP($B762,APガラス性能一覧!$A$2:$M$6097,6,0),"")</f>
        <v/>
      </c>
      <c r="H762" s="68" t="str">
        <f>IFERROR(VLOOKUP($B762,APガラス性能一覧!$A$2:$M$6097,7,0),"")</f>
        <v/>
      </c>
      <c r="I762" s="68" t="str">
        <f>IFERROR(VLOOKUP($B762,APガラス性能一覧!$A$2:$M$6097,8,0),"")</f>
        <v/>
      </c>
      <c r="J762" s="68" t="str">
        <f>IFERROR(VLOOKUP($B762,APガラス性能一覧!$A$2:$M$6097,9,0),"")</f>
        <v/>
      </c>
      <c r="K762" s="68" t="str">
        <f>IFERROR(VLOOKUP($B762,APガラス性能一覧!$A$2:$M$6097,10,0),"")</f>
        <v/>
      </c>
      <c r="L762" s="68" t="str">
        <f>IFERROR(VLOOKUP($B762,APガラス性能一覧!$A$2:$M$6097,11,0),"")</f>
        <v/>
      </c>
      <c r="M762" s="68" t="str">
        <f>IFERROR(VLOOKUP($B762,APガラス性能一覧!$A$2:$M$6097,12,0),"")</f>
        <v/>
      </c>
      <c r="N762" s="68" t="str">
        <f>IFERROR(VLOOKUP($B762,APガラス性能一覧!$A$2:$M$6097,13,0),"")</f>
        <v/>
      </c>
    </row>
    <row r="763" spans="2:14" x14ac:dyDescent="0.4">
      <c r="B763" s="68" t="str">
        <f>IF($D$2="","",IF($E$2=0.65,IFERROR(IF(INDEX(APガラス性能一覧!A:A,MATCH(ROW(B757),APガラス性能一覧!$O:$O,0))="","",INDEX(APガラス性能一覧!A:A,MATCH(ROW(B757),APガラス性能一覧!$O:$O,0))),""),IFERROR(IF(INDEX(APガラス性能一覧!A:A,MATCH(ROW(B757),APガラス性能一覧!$N:$N,0))="","",INDEX(APガラス性能一覧!A:A,MATCH(ROW(B757),APガラス性能一覧!$N:$N,0))),"")))</f>
        <v/>
      </c>
      <c r="C763" s="68" t="str">
        <f>IFERROR(VLOOKUP($B763,APガラス性能一覧!$A$2:$M$6097,2,0),"")</f>
        <v/>
      </c>
      <c r="D763" s="68" t="str">
        <f>IFERROR(VLOOKUP($B763,APガラス性能一覧!$A$2:$M$6097,3,0),"")</f>
        <v/>
      </c>
      <c r="E763" s="68" t="str">
        <f>IFERROR(VLOOKUP($B763,APガラス性能一覧!$A$2:$M$6097,4,0),"")</f>
        <v/>
      </c>
      <c r="F763" s="68" t="str">
        <f>IFERROR(VLOOKUP($B763,APガラス性能一覧!$A$2:$M$6097,5,0),"")</f>
        <v/>
      </c>
      <c r="G763" s="68" t="str">
        <f>IFERROR(VLOOKUP($B763,APガラス性能一覧!$A$2:$M$6097,6,0),"")</f>
        <v/>
      </c>
      <c r="H763" s="68" t="str">
        <f>IFERROR(VLOOKUP($B763,APガラス性能一覧!$A$2:$M$6097,7,0),"")</f>
        <v/>
      </c>
      <c r="I763" s="68" t="str">
        <f>IFERROR(VLOOKUP($B763,APガラス性能一覧!$A$2:$M$6097,8,0),"")</f>
        <v/>
      </c>
      <c r="J763" s="68" t="str">
        <f>IFERROR(VLOOKUP($B763,APガラス性能一覧!$A$2:$M$6097,9,0),"")</f>
        <v/>
      </c>
      <c r="K763" s="68" t="str">
        <f>IFERROR(VLOOKUP($B763,APガラス性能一覧!$A$2:$M$6097,10,0),"")</f>
        <v/>
      </c>
      <c r="L763" s="68" t="str">
        <f>IFERROR(VLOOKUP($B763,APガラス性能一覧!$A$2:$M$6097,11,0),"")</f>
        <v/>
      </c>
      <c r="M763" s="68" t="str">
        <f>IFERROR(VLOOKUP($B763,APガラス性能一覧!$A$2:$M$6097,12,0),"")</f>
        <v/>
      </c>
      <c r="N763" s="68" t="str">
        <f>IFERROR(VLOOKUP($B763,APガラス性能一覧!$A$2:$M$6097,13,0),"")</f>
        <v/>
      </c>
    </row>
    <row r="764" spans="2:14" x14ac:dyDescent="0.4">
      <c r="B764" s="68" t="str">
        <f>IF($D$2="","",IF($E$2=0.65,IFERROR(IF(INDEX(APガラス性能一覧!A:A,MATCH(ROW(B758),APガラス性能一覧!$O:$O,0))="","",INDEX(APガラス性能一覧!A:A,MATCH(ROW(B758),APガラス性能一覧!$O:$O,0))),""),IFERROR(IF(INDEX(APガラス性能一覧!A:A,MATCH(ROW(B758),APガラス性能一覧!$N:$N,0))="","",INDEX(APガラス性能一覧!A:A,MATCH(ROW(B758),APガラス性能一覧!$N:$N,0))),"")))</f>
        <v/>
      </c>
      <c r="C764" s="68" t="str">
        <f>IFERROR(VLOOKUP($B764,APガラス性能一覧!$A$2:$M$6097,2,0),"")</f>
        <v/>
      </c>
      <c r="D764" s="68" t="str">
        <f>IFERROR(VLOOKUP($B764,APガラス性能一覧!$A$2:$M$6097,3,0),"")</f>
        <v/>
      </c>
      <c r="E764" s="68" t="str">
        <f>IFERROR(VLOOKUP($B764,APガラス性能一覧!$A$2:$M$6097,4,0),"")</f>
        <v/>
      </c>
      <c r="F764" s="68" t="str">
        <f>IFERROR(VLOOKUP($B764,APガラス性能一覧!$A$2:$M$6097,5,0),"")</f>
        <v/>
      </c>
      <c r="G764" s="68" t="str">
        <f>IFERROR(VLOOKUP($B764,APガラス性能一覧!$A$2:$M$6097,6,0),"")</f>
        <v/>
      </c>
      <c r="H764" s="68" t="str">
        <f>IFERROR(VLOOKUP($B764,APガラス性能一覧!$A$2:$M$6097,7,0),"")</f>
        <v/>
      </c>
      <c r="I764" s="68" t="str">
        <f>IFERROR(VLOOKUP($B764,APガラス性能一覧!$A$2:$M$6097,8,0),"")</f>
        <v/>
      </c>
      <c r="J764" s="68" t="str">
        <f>IFERROR(VLOOKUP($B764,APガラス性能一覧!$A$2:$M$6097,9,0),"")</f>
        <v/>
      </c>
      <c r="K764" s="68" t="str">
        <f>IFERROR(VLOOKUP($B764,APガラス性能一覧!$A$2:$M$6097,10,0),"")</f>
        <v/>
      </c>
      <c r="L764" s="68" t="str">
        <f>IFERROR(VLOOKUP($B764,APガラス性能一覧!$A$2:$M$6097,11,0),"")</f>
        <v/>
      </c>
      <c r="M764" s="68" t="str">
        <f>IFERROR(VLOOKUP($B764,APガラス性能一覧!$A$2:$M$6097,12,0),"")</f>
        <v/>
      </c>
      <c r="N764" s="68" t="str">
        <f>IFERROR(VLOOKUP($B764,APガラス性能一覧!$A$2:$M$6097,13,0),"")</f>
        <v/>
      </c>
    </row>
    <row r="765" spans="2:14" x14ac:dyDescent="0.4">
      <c r="B765" s="68" t="str">
        <f>IF($D$2="","",IF($E$2=0.65,IFERROR(IF(INDEX(APガラス性能一覧!A:A,MATCH(ROW(B759),APガラス性能一覧!$O:$O,0))="","",INDEX(APガラス性能一覧!A:A,MATCH(ROW(B759),APガラス性能一覧!$O:$O,0))),""),IFERROR(IF(INDEX(APガラス性能一覧!A:A,MATCH(ROW(B759),APガラス性能一覧!$N:$N,0))="","",INDEX(APガラス性能一覧!A:A,MATCH(ROW(B759),APガラス性能一覧!$N:$N,0))),"")))</f>
        <v/>
      </c>
      <c r="C765" s="68" t="str">
        <f>IFERROR(VLOOKUP($B765,APガラス性能一覧!$A$2:$M$6097,2,0),"")</f>
        <v/>
      </c>
      <c r="D765" s="68" t="str">
        <f>IFERROR(VLOOKUP($B765,APガラス性能一覧!$A$2:$M$6097,3,0),"")</f>
        <v/>
      </c>
      <c r="E765" s="68" t="str">
        <f>IFERROR(VLOOKUP($B765,APガラス性能一覧!$A$2:$M$6097,4,0),"")</f>
        <v/>
      </c>
      <c r="F765" s="68" t="str">
        <f>IFERROR(VLOOKUP($B765,APガラス性能一覧!$A$2:$M$6097,5,0),"")</f>
        <v/>
      </c>
      <c r="G765" s="68" t="str">
        <f>IFERROR(VLOOKUP($B765,APガラス性能一覧!$A$2:$M$6097,6,0),"")</f>
        <v/>
      </c>
      <c r="H765" s="68" t="str">
        <f>IFERROR(VLOOKUP($B765,APガラス性能一覧!$A$2:$M$6097,7,0),"")</f>
        <v/>
      </c>
      <c r="I765" s="68" t="str">
        <f>IFERROR(VLOOKUP($B765,APガラス性能一覧!$A$2:$M$6097,8,0),"")</f>
        <v/>
      </c>
      <c r="J765" s="68" t="str">
        <f>IFERROR(VLOOKUP($B765,APガラス性能一覧!$A$2:$M$6097,9,0),"")</f>
        <v/>
      </c>
      <c r="K765" s="68" t="str">
        <f>IFERROR(VLOOKUP($B765,APガラス性能一覧!$A$2:$M$6097,10,0),"")</f>
        <v/>
      </c>
      <c r="L765" s="68" t="str">
        <f>IFERROR(VLOOKUP($B765,APガラス性能一覧!$A$2:$M$6097,11,0),"")</f>
        <v/>
      </c>
      <c r="M765" s="68" t="str">
        <f>IFERROR(VLOOKUP($B765,APガラス性能一覧!$A$2:$M$6097,12,0),"")</f>
        <v/>
      </c>
      <c r="N765" s="68" t="str">
        <f>IFERROR(VLOOKUP($B765,APガラス性能一覧!$A$2:$M$6097,13,0),"")</f>
        <v/>
      </c>
    </row>
    <row r="766" spans="2:14" x14ac:dyDescent="0.4">
      <c r="B766" s="68" t="str">
        <f>IF($D$2="","",IF($E$2=0.65,IFERROR(IF(INDEX(APガラス性能一覧!A:A,MATCH(ROW(B760),APガラス性能一覧!$O:$O,0))="","",INDEX(APガラス性能一覧!A:A,MATCH(ROW(B760),APガラス性能一覧!$O:$O,0))),""),IFERROR(IF(INDEX(APガラス性能一覧!A:A,MATCH(ROW(B760),APガラス性能一覧!$N:$N,0))="","",INDEX(APガラス性能一覧!A:A,MATCH(ROW(B760),APガラス性能一覧!$N:$N,0))),"")))</f>
        <v/>
      </c>
      <c r="C766" s="68" t="str">
        <f>IFERROR(VLOOKUP($B766,APガラス性能一覧!$A$2:$M$6097,2,0),"")</f>
        <v/>
      </c>
      <c r="D766" s="68" t="str">
        <f>IFERROR(VLOOKUP($B766,APガラス性能一覧!$A$2:$M$6097,3,0),"")</f>
        <v/>
      </c>
      <c r="E766" s="68" t="str">
        <f>IFERROR(VLOOKUP($B766,APガラス性能一覧!$A$2:$M$6097,4,0),"")</f>
        <v/>
      </c>
      <c r="F766" s="68" t="str">
        <f>IFERROR(VLOOKUP($B766,APガラス性能一覧!$A$2:$M$6097,5,0),"")</f>
        <v/>
      </c>
      <c r="G766" s="68" t="str">
        <f>IFERROR(VLOOKUP($B766,APガラス性能一覧!$A$2:$M$6097,6,0),"")</f>
        <v/>
      </c>
      <c r="H766" s="68" t="str">
        <f>IFERROR(VLOOKUP($B766,APガラス性能一覧!$A$2:$M$6097,7,0),"")</f>
        <v/>
      </c>
      <c r="I766" s="68" t="str">
        <f>IFERROR(VLOOKUP($B766,APガラス性能一覧!$A$2:$M$6097,8,0),"")</f>
        <v/>
      </c>
      <c r="J766" s="68" t="str">
        <f>IFERROR(VLOOKUP($B766,APガラス性能一覧!$A$2:$M$6097,9,0),"")</f>
        <v/>
      </c>
      <c r="K766" s="68" t="str">
        <f>IFERROR(VLOOKUP($B766,APガラス性能一覧!$A$2:$M$6097,10,0),"")</f>
        <v/>
      </c>
      <c r="L766" s="68" t="str">
        <f>IFERROR(VLOOKUP($B766,APガラス性能一覧!$A$2:$M$6097,11,0),"")</f>
        <v/>
      </c>
      <c r="M766" s="68" t="str">
        <f>IFERROR(VLOOKUP($B766,APガラス性能一覧!$A$2:$M$6097,12,0),"")</f>
        <v/>
      </c>
      <c r="N766" s="68" t="str">
        <f>IFERROR(VLOOKUP($B766,APガラス性能一覧!$A$2:$M$6097,13,0),"")</f>
        <v/>
      </c>
    </row>
    <row r="767" spans="2:14" x14ac:dyDescent="0.4">
      <c r="B767" s="68" t="str">
        <f>IF($D$2="","",IF($E$2=0.65,IFERROR(IF(INDEX(APガラス性能一覧!A:A,MATCH(ROW(B761),APガラス性能一覧!$O:$O,0))="","",INDEX(APガラス性能一覧!A:A,MATCH(ROW(B761),APガラス性能一覧!$O:$O,0))),""),IFERROR(IF(INDEX(APガラス性能一覧!A:A,MATCH(ROW(B761),APガラス性能一覧!$N:$N,0))="","",INDEX(APガラス性能一覧!A:A,MATCH(ROW(B761),APガラス性能一覧!$N:$N,0))),"")))</f>
        <v/>
      </c>
      <c r="C767" s="68" t="str">
        <f>IFERROR(VLOOKUP($B767,APガラス性能一覧!$A$2:$M$6097,2,0),"")</f>
        <v/>
      </c>
      <c r="D767" s="68" t="str">
        <f>IFERROR(VLOOKUP($B767,APガラス性能一覧!$A$2:$M$6097,3,0),"")</f>
        <v/>
      </c>
      <c r="E767" s="68" t="str">
        <f>IFERROR(VLOOKUP($B767,APガラス性能一覧!$A$2:$M$6097,4,0),"")</f>
        <v/>
      </c>
      <c r="F767" s="68" t="str">
        <f>IFERROR(VLOOKUP($B767,APガラス性能一覧!$A$2:$M$6097,5,0),"")</f>
        <v/>
      </c>
      <c r="G767" s="68" t="str">
        <f>IFERROR(VLOOKUP($B767,APガラス性能一覧!$A$2:$M$6097,6,0),"")</f>
        <v/>
      </c>
      <c r="H767" s="68" t="str">
        <f>IFERROR(VLOOKUP($B767,APガラス性能一覧!$A$2:$M$6097,7,0),"")</f>
        <v/>
      </c>
      <c r="I767" s="68" t="str">
        <f>IFERROR(VLOOKUP($B767,APガラス性能一覧!$A$2:$M$6097,8,0),"")</f>
        <v/>
      </c>
      <c r="J767" s="68" t="str">
        <f>IFERROR(VLOOKUP($B767,APガラス性能一覧!$A$2:$M$6097,9,0),"")</f>
        <v/>
      </c>
      <c r="K767" s="68" t="str">
        <f>IFERROR(VLOOKUP($B767,APガラス性能一覧!$A$2:$M$6097,10,0),"")</f>
        <v/>
      </c>
      <c r="L767" s="68" t="str">
        <f>IFERROR(VLOOKUP($B767,APガラス性能一覧!$A$2:$M$6097,11,0),"")</f>
        <v/>
      </c>
      <c r="M767" s="68" t="str">
        <f>IFERROR(VLOOKUP($B767,APガラス性能一覧!$A$2:$M$6097,12,0),"")</f>
        <v/>
      </c>
      <c r="N767" s="68" t="str">
        <f>IFERROR(VLOOKUP($B767,APガラス性能一覧!$A$2:$M$6097,13,0),"")</f>
        <v/>
      </c>
    </row>
    <row r="768" spans="2:14" x14ac:dyDescent="0.4">
      <c r="B768" s="68" t="str">
        <f>IF($D$2="","",IF($E$2=0.65,IFERROR(IF(INDEX(APガラス性能一覧!A:A,MATCH(ROW(B762),APガラス性能一覧!$O:$O,0))="","",INDEX(APガラス性能一覧!A:A,MATCH(ROW(B762),APガラス性能一覧!$O:$O,0))),""),IFERROR(IF(INDEX(APガラス性能一覧!A:A,MATCH(ROW(B762),APガラス性能一覧!$N:$N,0))="","",INDEX(APガラス性能一覧!A:A,MATCH(ROW(B762),APガラス性能一覧!$N:$N,0))),"")))</f>
        <v/>
      </c>
      <c r="C768" s="68" t="str">
        <f>IFERROR(VLOOKUP($B768,APガラス性能一覧!$A$2:$M$6097,2,0),"")</f>
        <v/>
      </c>
      <c r="D768" s="68" t="str">
        <f>IFERROR(VLOOKUP($B768,APガラス性能一覧!$A$2:$M$6097,3,0),"")</f>
        <v/>
      </c>
      <c r="E768" s="68" t="str">
        <f>IFERROR(VLOOKUP($B768,APガラス性能一覧!$A$2:$M$6097,4,0),"")</f>
        <v/>
      </c>
      <c r="F768" s="68" t="str">
        <f>IFERROR(VLOOKUP($B768,APガラス性能一覧!$A$2:$M$6097,5,0),"")</f>
        <v/>
      </c>
      <c r="G768" s="68" t="str">
        <f>IFERROR(VLOOKUP($B768,APガラス性能一覧!$A$2:$M$6097,6,0),"")</f>
        <v/>
      </c>
      <c r="H768" s="68" t="str">
        <f>IFERROR(VLOOKUP($B768,APガラス性能一覧!$A$2:$M$6097,7,0),"")</f>
        <v/>
      </c>
      <c r="I768" s="68" t="str">
        <f>IFERROR(VLOOKUP($B768,APガラス性能一覧!$A$2:$M$6097,8,0),"")</f>
        <v/>
      </c>
      <c r="J768" s="68" t="str">
        <f>IFERROR(VLOOKUP($B768,APガラス性能一覧!$A$2:$M$6097,9,0),"")</f>
        <v/>
      </c>
      <c r="K768" s="68" t="str">
        <f>IFERROR(VLOOKUP($B768,APガラス性能一覧!$A$2:$M$6097,10,0),"")</f>
        <v/>
      </c>
      <c r="L768" s="68" t="str">
        <f>IFERROR(VLOOKUP($B768,APガラス性能一覧!$A$2:$M$6097,11,0),"")</f>
        <v/>
      </c>
      <c r="M768" s="68" t="str">
        <f>IFERROR(VLOOKUP($B768,APガラス性能一覧!$A$2:$M$6097,12,0),"")</f>
        <v/>
      </c>
      <c r="N768" s="68" t="str">
        <f>IFERROR(VLOOKUP($B768,APガラス性能一覧!$A$2:$M$6097,13,0),"")</f>
        <v/>
      </c>
    </row>
    <row r="769" spans="2:14" x14ac:dyDescent="0.4">
      <c r="B769" s="68" t="str">
        <f>IF($D$2="","",IF($E$2=0.65,IFERROR(IF(INDEX(APガラス性能一覧!A:A,MATCH(ROW(B763),APガラス性能一覧!$O:$O,0))="","",INDEX(APガラス性能一覧!A:A,MATCH(ROW(B763),APガラス性能一覧!$O:$O,0))),""),IFERROR(IF(INDEX(APガラス性能一覧!A:A,MATCH(ROW(B763),APガラス性能一覧!$N:$N,0))="","",INDEX(APガラス性能一覧!A:A,MATCH(ROW(B763),APガラス性能一覧!$N:$N,0))),"")))</f>
        <v/>
      </c>
      <c r="C769" s="68" t="str">
        <f>IFERROR(VLOOKUP($B769,APガラス性能一覧!$A$2:$M$6097,2,0),"")</f>
        <v/>
      </c>
      <c r="D769" s="68" t="str">
        <f>IFERROR(VLOOKUP($B769,APガラス性能一覧!$A$2:$M$6097,3,0),"")</f>
        <v/>
      </c>
      <c r="E769" s="68" t="str">
        <f>IFERROR(VLOOKUP($B769,APガラス性能一覧!$A$2:$M$6097,4,0),"")</f>
        <v/>
      </c>
      <c r="F769" s="68" t="str">
        <f>IFERROR(VLOOKUP($B769,APガラス性能一覧!$A$2:$M$6097,5,0),"")</f>
        <v/>
      </c>
      <c r="G769" s="68" t="str">
        <f>IFERROR(VLOOKUP($B769,APガラス性能一覧!$A$2:$M$6097,6,0),"")</f>
        <v/>
      </c>
      <c r="H769" s="68" t="str">
        <f>IFERROR(VLOOKUP($B769,APガラス性能一覧!$A$2:$M$6097,7,0),"")</f>
        <v/>
      </c>
      <c r="I769" s="68" t="str">
        <f>IFERROR(VLOOKUP($B769,APガラス性能一覧!$A$2:$M$6097,8,0),"")</f>
        <v/>
      </c>
      <c r="J769" s="68" t="str">
        <f>IFERROR(VLOOKUP($B769,APガラス性能一覧!$A$2:$M$6097,9,0),"")</f>
        <v/>
      </c>
      <c r="K769" s="68" t="str">
        <f>IFERROR(VLOOKUP($B769,APガラス性能一覧!$A$2:$M$6097,10,0),"")</f>
        <v/>
      </c>
      <c r="L769" s="68" t="str">
        <f>IFERROR(VLOOKUP($B769,APガラス性能一覧!$A$2:$M$6097,11,0),"")</f>
        <v/>
      </c>
      <c r="M769" s="68" t="str">
        <f>IFERROR(VLOOKUP($B769,APガラス性能一覧!$A$2:$M$6097,12,0),"")</f>
        <v/>
      </c>
      <c r="N769" s="68" t="str">
        <f>IFERROR(VLOOKUP($B769,APガラス性能一覧!$A$2:$M$6097,13,0),"")</f>
        <v/>
      </c>
    </row>
    <row r="770" spans="2:14" x14ac:dyDescent="0.4">
      <c r="B770" s="68" t="str">
        <f>IF($D$2="","",IF($E$2=0.65,IFERROR(IF(INDEX(APガラス性能一覧!A:A,MATCH(ROW(B764),APガラス性能一覧!$O:$O,0))="","",INDEX(APガラス性能一覧!A:A,MATCH(ROW(B764),APガラス性能一覧!$O:$O,0))),""),IFERROR(IF(INDEX(APガラス性能一覧!A:A,MATCH(ROW(B764),APガラス性能一覧!$N:$N,0))="","",INDEX(APガラス性能一覧!A:A,MATCH(ROW(B764),APガラス性能一覧!$N:$N,0))),"")))</f>
        <v/>
      </c>
      <c r="C770" s="68" t="str">
        <f>IFERROR(VLOOKUP($B770,APガラス性能一覧!$A$2:$M$6097,2,0),"")</f>
        <v/>
      </c>
      <c r="D770" s="68" t="str">
        <f>IFERROR(VLOOKUP($B770,APガラス性能一覧!$A$2:$M$6097,3,0),"")</f>
        <v/>
      </c>
      <c r="E770" s="68" t="str">
        <f>IFERROR(VLOOKUP($B770,APガラス性能一覧!$A$2:$M$6097,4,0),"")</f>
        <v/>
      </c>
      <c r="F770" s="68" t="str">
        <f>IFERROR(VLOOKUP($B770,APガラス性能一覧!$A$2:$M$6097,5,0),"")</f>
        <v/>
      </c>
      <c r="G770" s="68" t="str">
        <f>IFERROR(VLOOKUP($B770,APガラス性能一覧!$A$2:$M$6097,6,0),"")</f>
        <v/>
      </c>
      <c r="H770" s="68" t="str">
        <f>IFERROR(VLOOKUP($B770,APガラス性能一覧!$A$2:$M$6097,7,0),"")</f>
        <v/>
      </c>
      <c r="I770" s="68" t="str">
        <f>IFERROR(VLOOKUP($B770,APガラス性能一覧!$A$2:$M$6097,8,0),"")</f>
        <v/>
      </c>
      <c r="J770" s="68" t="str">
        <f>IFERROR(VLOOKUP($B770,APガラス性能一覧!$A$2:$M$6097,9,0),"")</f>
        <v/>
      </c>
      <c r="K770" s="68" t="str">
        <f>IFERROR(VLOOKUP($B770,APガラス性能一覧!$A$2:$M$6097,10,0),"")</f>
        <v/>
      </c>
      <c r="L770" s="68" t="str">
        <f>IFERROR(VLOOKUP($B770,APガラス性能一覧!$A$2:$M$6097,11,0),"")</f>
        <v/>
      </c>
      <c r="M770" s="68" t="str">
        <f>IFERROR(VLOOKUP($B770,APガラス性能一覧!$A$2:$M$6097,12,0),"")</f>
        <v/>
      </c>
      <c r="N770" s="68" t="str">
        <f>IFERROR(VLOOKUP($B770,APガラス性能一覧!$A$2:$M$6097,13,0),"")</f>
        <v/>
      </c>
    </row>
    <row r="771" spans="2:14" x14ac:dyDescent="0.4">
      <c r="B771" s="68" t="str">
        <f>IF($D$2="","",IF($E$2=0.65,IFERROR(IF(INDEX(APガラス性能一覧!A:A,MATCH(ROW(B765),APガラス性能一覧!$O:$O,0))="","",INDEX(APガラス性能一覧!A:A,MATCH(ROW(B765),APガラス性能一覧!$O:$O,0))),""),IFERROR(IF(INDEX(APガラス性能一覧!A:A,MATCH(ROW(B765),APガラス性能一覧!$N:$N,0))="","",INDEX(APガラス性能一覧!A:A,MATCH(ROW(B765),APガラス性能一覧!$N:$N,0))),"")))</f>
        <v/>
      </c>
      <c r="C771" s="68" t="str">
        <f>IFERROR(VLOOKUP($B771,APガラス性能一覧!$A$2:$M$6097,2,0),"")</f>
        <v/>
      </c>
      <c r="D771" s="68" t="str">
        <f>IFERROR(VLOOKUP($B771,APガラス性能一覧!$A$2:$M$6097,3,0),"")</f>
        <v/>
      </c>
      <c r="E771" s="68" t="str">
        <f>IFERROR(VLOOKUP($B771,APガラス性能一覧!$A$2:$M$6097,4,0),"")</f>
        <v/>
      </c>
      <c r="F771" s="68" t="str">
        <f>IFERROR(VLOOKUP($B771,APガラス性能一覧!$A$2:$M$6097,5,0),"")</f>
        <v/>
      </c>
      <c r="G771" s="68" t="str">
        <f>IFERROR(VLOOKUP($B771,APガラス性能一覧!$A$2:$M$6097,6,0),"")</f>
        <v/>
      </c>
      <c r="H771" s="68" t="str">
        <f>IFERROR(VLOOKUP($B771,APガラス性能一覧!$A$2:$M$6097,7,0),"")</f>
        <v/>
      </c>
      <c r="I771" s="68" t="str">
        <f>IFERROR(VLOOKUP($B771,APガラス性能一覧!$A$2:$M$6097,8,0),"")</f>
        <v/>
      </c>
      <c r="J771" s="68" t="str">
        <f>IFERROR(VLOOKUP($B771,APガラス性能一覧!$A$2:$M$6097,9,0),"")</f>
        <v/>
      </c>
      <c r="K771" s="68" t="str">
        <f>IFERROR(VLOOKUP($B771,APガラス性能一覧!$A$2:$M$6097,10,0),"")</f>
        <v/>
      </c>
      <c r="L771" s="68" t="str">
        <f>IFERROR(VLOOKUP($B771,APガラス性能一覧!$A$2:$M$6097,11,0),"")</f>
        <v/>
      </c>
      <c r="M771" s="68" t="str">
        <f>IFERROR(VLOOKUP($B771,APガラス性能一覧!$A$2:$M$6097,12,0),"")</f>
        <v/>
      </c>
      <c r="N771" s="68" t="str">
        <f>IFERROR(VLOOKUP($B771,APガラス性能一覧!$A$2:$M$6097,13,0),"")</f>
        <v/>
      </c>
    </row>
    <row r="772" spans="2:14" x14ac:dyDescent="0.4">
      <c r="B772" s="68" t="str">
        <f>IF($D$2="","",IF($E$2=0.65,IFERROR(IF(INDEX(APガラス性能一覧!A:A,MATCH(ROW(B766),APガラス性能一覧!$O:$O,0))="","",INDEX(APガラス性能一覧!A:A,MATCH(ROW(B766),APガラス性能一覧!$O:$O,0))),""),IFERROR(IF(INDEX(APガラス性能一覧!A:A,MATCH(ROW(B766),APガラス性能一覧!$N:$N,0))="","",INDEX(APガラス性能一覧!A:A,MATCH(ROW(B766),APガラス性能一覧!$N:$N,0))),"")))</f>
        <v/>
      </c>
      <c r="C772" s="68" t="str">
        <f>IFERROR(VLOOKUP($B772,APガラス性能一覧!$A$2:$M$6097,2,0),"")</f>
        <v/>
      </c>
      <c r="D772" s="68" t="str">
        <f>IFERROR(VLOOKUP($B772,APガラス性能一覧!$A$2:$M$6097,3,0),"")</f>
        <v/>
      </c>
      <c r="E772" s="68" t="str">
        <f>IFERROR(VLOOKUP($B772,APガラス性能一覧!$A$2:$M$6097,4,0),"")</f>
        <v/>
      </c>
      <c r="F772" s="68" t="str">
        <f>IFERROR(VLOOKUP($B772,APガラス性能一覧!$A$2:$M$6097,5,0),"")</f>
        <v/>
      </c>
      <c r="G772" s="68" t="str">
        <f>IFERROR(VLOOKUP($B772,APガラス性能一覧!$A$2:$M$6097,6,0),"")</f>
        <v/>
      </c>
      <c r="H772" s="68" t="str">
        <f>IFERROR(VLOOKUP($B772,APガラス性能一覧!$A$2:$M$6097,7,0),"")</f>
        <v/>
      </c>
      <c r="I772" s="68" t="str">
        <f>IFERROR(VLOOKUP($B772,APガラス性能一覧!$A$2:$M$6097,8,0),"")</f>
        <v/>
      </c>
      <c r="J772" s="68" t="str">
        <f>IFERROR(VLOOKUP($B772,APガラス性能一覧!$A$2:$M$6097,9,0),"")</f>
        <v/>
      </c>
      <c r="K772" s="68" t="str">
        <f>IFERROR(VLOOKUP($B772,APガラス性能一覧!$A$2:$M$6097,10,0),"")</f>
        <v/>
      </c>
      <c r="L772" s="68" t="str">
        <f>IFERROR(VLOOKUP($B772,APガラス性能一覧!$A$2:$M$6097,11,0),"")</f>
        <v/>
      </c>
      <c r="M772" s="68" t="str">
        <f>IFERROR(VLOOKUP($B772,APガラス性能一覧!$A$2:$M$6097,12,0),"")</f>
        <v/>
      </c>
      <c r="N772" s="68" t="str">
        <f>IFERROR(VLOOKUP($B772,APガラス性能一覧!$A$2:$M$6097,13,0),"")</f>
        <v/>
      </c>
    </row>
    <row r="773" spans="2:14" x14ac:dyDescent="0.4">
      <c r="B773" s="68" t="str">
        <f>IF($D$2="","",IF($E$2=0.65,IFERROR(IF(INDEX(APガラス性能一覧!A:A,MATCH(ROW(B767),APガラス性能一覧!$O:$O,0))="","",INDEX(APガラス性能一覧!A:A,MATCH(ROW(B767),APガラス性能一覧!$O:$O,0))),""),IFERROR(IF(INDEX(APガラス性能一覧!A:A,MATCH(ROW(B767),APガラス性能一覧!$N:$N,0))="","",INDEX(APガラス性能一覧!A:A,MATCH(ROW(B767),APガラス性能一覧!$N:$N,0))),"")))</f>
        <v/>
      </c>
      <c r="C773" s="68" t="str">
        <f>IFERROR(VLOOKUP($B773,APガラス性能一覧!$A$2:$M$6097,2,0),"")</f>
        <v/>
      </c>
      <c r="D773" s="68" t="str">
        <f>IFERROR(VLOOKUP($B773,APガラス性能一覧!$A$2:$M$6097,3,0),"")</f>
        <v/>
      </c>
      <c r="E773" s="68" t="str">
        <f>IFERROR(VLOOKUP($B773,APガラス性能一覧!$A$2:$M$6097,4,0),"")</f>
        <v/>
      </c>
      <c r="F773" s="68" t="str">
        <f>IFERROR(VLOOKUP($B773,APガラス性能一覧!$A$2:$M$6097,5,0),"")</f>
        <v/>
      </c>
      <c r="G773" s="68" t="str">
        <f>IFERROR(VLOOKUP($B773,APガラス性能一覧!$A$2:$M$6097,6,0),"")</f>
        <v/>
      </c>
      <c r="H773" s="68" t="str">
        <f>IFERROR(VLOOKUP($B773,APガラス性能一覧!$A$2:$M$6097,7,0),"")</f>
        <v/>
      </c>
      <c r="I773" s="68" t="str">
        <f>IFERROR(VLOOKUP($B773,APガラス性能一覧!$A$2:$M$6097,8,0),"")</f>
        <v/>
      </c>
      <c r="J773" s="68" t="str">
        <f>IFERROR(VLOOKUP($B773,APガラス性能一覧!$A$2:$M$6097,9,0),"")</f>
        <v/>
      </c>
      <c r="K773" s="68" t="str">
        <f>IFERROR(VLOOKUP($B773,APガラス性能一覧!$A$2:$M$6097,10,0),"")</f>
        <v/>
      </c>
      <c r="L773" s="68" t="str">
        <f>IFERROR(VLOOKUP($B773,APガラス性能一覧!$A$2:$M$6097,11,0),"")</f>
        <v/>
      </c>
      <c r="M773" s="68" t="str">
        <f>IFERROR(VLOOKUP($B773,APガラス性能一覧!$A$2:$M$6097,12,0),"")</f>
        <v/>
      </c>
      <c r="N773" s="68" t="str">
        <f>IFERROR(VLOOKUP($B773,APガラス性能一覧!$A$2:$M$6097,13,0),"")</f>
        <v/>
      </c>
    </row>
    <row r="774" spans="2:14" x14ac:dyDescent="0.4">
      <c r="B774" s="68" t="str">
        <f>IF($D$2="","",IF($E$2=0.65,IFERROR(IF(INDEX(APガラス性能一覧!A:A,MATCH(ROW(B768),APガラス性能一覧!$O:$O,0))="","",INDEX(APガラス性能一覧!A:A,MATCH(ROW(B768),APガラス性能一覧!$O:$O,0))),""),IFERROR(IF(INDEX(APガラス性能一覧!A:A,MATCH(ROW(B768),APガラス性能一覧!$N:$N,0))="","",INDEX(APガラス性能一覧!A:A,MATCH(ROW(B768),APガラス性能一覧!$N:$N,0))),"")))</f>
        <v/>
      </c>
      <c r="C774" s="68" t="str">
        <f>IFERROR(VLOOKUP($B774,APガラス性能一覧!$A$2:$M$6097,2,0),"")</f>
        <v/>
      </c>
      <c r="D774" s="68" t="str">
        <f>IFERROR(VLOOKUP($B774,APガラス性能一覧!$A$2:$M$6097,3,0),"")</f>
        <v/>
      </c>
      <c r="E774" s="68" t="str">
        <f>IFERROR(VLOOKUP($B774,APガラス性能一覧!$A$2:$M$6097,4,0),"")</f>
        <v/>
      </c>
      <c r="F774" s="68" t="str">
        <f>IFERROR(VLOOKUP($B774,APガラス性能一覧!$A$2:$M$6097,5,0),"")</f>
        <v/>
      </c>
      <c r="G774" s="68" t="str">
        <f>IFERROR(VLOOKUP($B774,APガラス性能一覧!$A$2:$M$6097,6,0),"")</f>
        <v/>
      </c>
      <c r="H774" s="68" t="str">
        <f>IFERROR(VLOOKUP($B774,APガラス性能一覧!$A$2:$M$6097,7,0),"")</f>
        <v/>
      </c>
      <c r="I774" s="68" t="str">
        <f>IFERROR(VLOOKUP($B774,APガラス性能一覧!$A$2:$M$6097,8,0),"")</f>
        <v/>
      </c>
      <c r="J774" s="68" t="str">
        <f>IFERROR(VLOOKUP($B774,APガラス性能一覧!$A$2:$M$6097,9,0),"")</f>
        <v/>
      </c>
      <c r="K774" s="68" t="str">
        <f>IFERROR(VLOOKUP($B774,APガラス性能一覧!$A$2:$M$6097,10,0),"")</f>
        <v/>
      </c>
      <c r="L774" s="68" t="str">
        <f>IFERROR(VLOOKUP($B774,APガラス性能一覧!$A$2:$M$6097,11,0),"")</f>
        <v/>
      </c>
      <c r="M774" s="68" t="str">
        <f>IFERROR(VLOOKUP($B774,APガラス性能一覧!$A$2:$M$6097,12,0),"")</f>
        <v/>
      </c>
      <c r="N774" s="68" t="str">
        <f>IFERROR(VLOOKUP($B774,APガラス性能一覧!$A$2:$M$6097,13,0),"")</f>
        <v/>
      </c>
    </row>
    <row r="775" spans="2:14" x14ac:dyDescent="0.4">
      <c r="B775" s="68" t="str">
        <f>IF($D$2="","",IF($E$2=0.65,IFERROR(IF(INDEX(APガラス性能一覧!A:A,MATCH(ROW(B769),APガラス性能一覧!$O:$O,0))="","",INDEX(APガラス性能一覧!A:A,MATCH(ROW(B769),APガラス性能一覧!$O:$O,0))),""),IFERROR(IF(INDEX(APガラス性能一覧!A:A,MATCH(ROW(B769),APガラス性能一覧!$N:$N,0))="","",INDEX(APガラス性能一覧!A:A,MATCH(ROW(B769),APガラス性能一覧!$N:$N,0))),"")))</f>
        <v/>
      </c>
      <c r="C775" s="68" t="str">
        <f>IFERROR(VLOOKUP($B775,APガラス性能一覧!$A$2:$M$6097,2,0),"")</f>
        <v/>
      </c>
      <c r="D775" s="68" t="str">
        <f>IFERROR(VLOOKUP($B775,APガラス性能一覧!$A$2:$M$6097,3,0),"")</f>
        <v/>
      </c>
      <c r="E775" s="68" t="str">
        <f>IFERROR(VLOOKUP($B775,APガラス性能一覧!$A$2:$M$6097,4,0),"")</f>
        <v/>
      </c>
      <c r="F775" s="68" t="str">
        <f>IFERROR(VLOOKUP($B775,APガラス性能一覧!$A$2:$M$6097,5,0),"")</f>
        <v/>
      </c>
      <c r="G775" s="68" t="str">
        <f>IFERROR(VLOOKUP($B775,APガラス性能一覧!$A$2:$M$6097,6,0),"")</f>
        <v/>
      </c>
      <c r="H775" s="68" t="str">
        <f>IFERROR(VLOOKUP($B775,APガラス性能一覧!$A$2:$M$6097,7,0),"")</f>
        <v/>
      </c>
      <c r="I775" s="68" t="str">
        <f>IFERROR(VLOOKUP($B775,APガラス性能一覧!$A$2:$M$6097,8,0),"")</f>
        <v/>
      </c>
      <c r="J775" s="68" t="str">
        <f>IFERROR(VLOOKUP($B775,APガラス性能一覧!$A$2:$M$6097,9,0),"")</f>
        <v/>
      </c>
      <c r="K775" s="68" t="str">
        <f>IFERROR(VLOOKUP($B775,APガラス性能一覧!$A$2:$M$6097,10,0),"")</f>
        <v/>
      </c>
      <c r="L775" s="68" t="str">
        <f>IFERROR(VLOOKUP($B775,APガラス性能一覧!$A$2:$M$6097,11,0),"")</f>
        <v/>
      </c>
      <c r="M775" s="68" t="str">
        <f>IFERROR(VLOOKUP($B775,APガラス性能一覧!$A$2:$M$6097,12,0),"")</f>
        <v/>
      </c>
      <c r="N775" s="68" t="str">
        <f>IFERROR(VLOOKUP($B775,APガラス性能一覧!$A$2:$M$6097,13,0),"")</f>
        <v/>
      </c>
    </row>
    <row r="776" spans="2:14" x14ac:dyDescent="0.4">
      <c r="B776" s="68" t="str">
        <f>IF($D$2="","",IF($E$2=0.65,IFERROR(IF(INDEX(APガラス性能一覧!A:A,MATCH(ROW(B770),APガラス性能一覧!$O:$O,0))="","",INDEX(APガラス性能一覧!A:A,MATCH(ROW(B770),APガラス性能一覧!$O:$O,0))),""),IFERROR(IF(INDEX(APガラス性能一覧!A:A,MATCH(ROW(B770),APガラス性能一覧!$N:$N,0))="","",INDEX(APガラス性能一覧!A:A,MATCH(ROW(B770),APガラス性能一覧!$N:$N,0))),"")))</f>
        <v/>
      </c>
      <c r="C776" s="68" t="str">
        <f>IFERROR(VLOOKUP($B776,APガラス性能一覧!$A$2:$M$6097,2,0),"")</f>
        <v/>
      </c>
      <c r="D776" s="68" t="str">
        <f>IFERROR(VLOOKUP($B776,APガラス性能一覧!$A$2:$M$6097,3,0),"")</f>
        <v/>
      </c>
      <c r="E776" s="68" t="str">
        <f>IFERROR(VLOOKUP($B776,APガラス性能一覧!$A$2:$M$6097,4,0),"")</f>
        <v/>
      </c>
      <c r="F776" s="68" t="str">
        <f>IFERROR(VLOOKUP($B776,APガラス性能一覧!$A$2:$M$6097,5,0),"")</f>
        <v/>
      </c>
      <c r="G776" s="68" t="str">
        <f>IFERROR(VLOOKUP($B776,APガラス性能一覧!$A$2:$M$6097,6,0),"")</f>
        <v/>
      </c>
      <c r="H776" s="68" t="str">
        <f>IFERROR(VLOOKUP($B776,APガラス性能一覧!$A$2:$M$6097,7,0),"")</f>
        <v/>
      </c>
      <c r="I776" s="68" t="str">
        <f>IFERROR(VLOOKUP($B776,APガラス性能一覧!$A$2:$M$6097,8,0),"")</f>
        <v/>
      </c>
      <c r="J776" s="68" t="str">
        <f>IFERROR(VLOOKUP($B776,APガラス性能一覧!$A$2:$M$6097,9,0),"")</f>
        <v/>
      </c>
      <c r="K776" s="68" t="str">
        <f>IFERROR(VLOOKUP($B776,APガラス性能一覧!$A$2:$M$6097,10,0),"")</f>
        <v/>
      </c>
      <c r="L776" s="68" t="str">
        <f>IFERROR(VLOOKUP($B776,APガラス性能一覧!$A$2:$M$6097,11,0),"")</f>
        <v/>
      </c>
      <c r="M776" s="68" t="str">
        <f>IFERROR(VLOOKUP($B776,APガラス性能一覧!$A$2:$M$6097,12,0),"")</f>
        <v/>
      </c>
      <c r="N776" s="68" t="str">
        <f>IFERROR(VLOOKUP($B776,APガラス性能一覧!$A$2:$M$6097,13,0),"")</f>
        <v/>
      </c>
    </row>
    <row r="777" spans="2:14" x14ac:dyDescent="0.4">
      <c r="B777" s="68" t="str">
        <f>IF($D$2="","",IF($E$2=0.65,IFERROR(IF(INDEX(APガラス性能一覧!A:A,MATCH(ROW(B771),APガラス性能一覧!$O:$O,0))="","",INDEX(APガラス性能一覧!A:A,MATCH(ROW(B771),APガラス性能一覧!$O:$O,0))),""),IFERROR(IF(INDEX(APガラス性能一覧!A:A,MATCH(ROW(B771),APガラス性能一覧!$N:$N,0))="","",INDEX(APガラス性能一覧!A:A,MATCH(ROW(B771),APガラス性能一覧!$N:$N,0))),"")))</f>
        <v/>
      </c>
      <c r="C777" s="68" t="str">
        <f>IFERROR(VLOOKUP($B777,APガラス性能一覧!$A$2:$M$6097,2,0),"")</f>
        <v/>
      </c>
      <c r="D777" s="68" t="str">
        <f>IFERROR(VLOOKUP($B777,APガラス性能一覧!$A$2:$M$6097,3,0),"")</f>
        <v/>
      </c>
      <c r="E777" s="68" t="str">
        <f>IFERROR(VLOOKUP($B777,APガラス性能一覧!$A$2:$M$6097,4,0),"")</f>
        <v/>
      </c>
      <c r="F777" s="68" t="str">
        <f>IFERROR(VLOOKUP($B777,APガラス性能一覧!$A$2:$M$6097,5,0),"")</f>
        <v/>
      </c>
      <c r="G777" s="68" t="str">
        <f>IFERROR(VLOOKUP($B777,APガラス性能一覧!$A$2:$M$6097,6,0),"")</f>
        <v/>
      </c>
      <c r="H777" s="68" t="str">
        <f>IFERROR(VLOOKUP($B777,APガラス性能一覧!$A$2:$M$6097,7,0),"")</f>
        <v/>
      </c>
      <c r="I777" s="68" t="str">
        <f>IFERROR(VLOOKUP($B777,APガラス性能一覧!$A$2:$M$6097,8,0),"")</f>
        <v/>
      </c>
      <c r="J777" s="68" t="str">
        <f>IFERROR(VLOOKUP($B777,APガラス性能一覧!$A$2:$M$6097,9,0),"")</f>
        <v/>
      </c>
      <c r="K777" s="68" t="str">
        <f>IFERROR(VLOOKUP($B777,APガラス性能一覧!$A$2:$M$6097,10,0),"")</f>
        <v/>
      </c>
      <c r="L777" s="68" t="str">
        <f>IFERROR(VLOOKUP($B777,APガラス性能一覧!$A$2:$M$6097,11,0),"")</f>
        <v/>
      </c>
      <c r="M777" s="68" t="str">
        <f>IFERROR(VLOOKUP($B777,APガラス性能一覧!$A$2:$M$6097,12,0),"")</f>
        <v/>
      </c>
      <c r="N777" s="68" t="str">
        <f>IFERROR(VLOOKUP($B777,APガラス性能一覧!$A$2:$M$6097,13,0),"")</f>
        <v/>
      </c>
    </row>
    <row r="778" spans="2:14" x14ac:dyDescent="0.4">
      <c r="B778" s="68" t="str">
        <f>IF($D$2="","",IF($E$2=0.65,IFERROR(IF(INDEX(APガラス性能一覧!A:A,MATCH(ROW(B772),APガラス性能一覧!$O:$O,0))="","",INDEX(APガラス性能一覧!A:A,MATCH(ROW(B772),APガラス性能一覧!$O:$O,0))),""),IFERROR(IF(INDEX(APガラス性能一覧!A:A,MATCH(ROW(B772),APガラス性能一覧!$N:$N,0))="","",INDEX(APガラス性能一覧!A:A,MATCH(ROW(B772),APガラス性能一覧!$N:$N,0))),"")))</f>
        <v/>
      </c>
      <c r="C778" s="68" t="str">
        <f>IFERROR(VLOOKUP($B778,APガラス性能一覧!$A$2:$M$6097,2,0),"")</f>
        <v/>
      </c>
      <c r="D778" s="68" t="str">
        <f>IFERROR(VLOOKUP($B778,APガラス性能一覧!$A$2:$M$6097,3,0),"")</f>
        <v/>
      </c>
      <c r="E778" s="68" t="str">
        <f>IFERROR(VLOOKUP($B778,APガラス性能一覧!$A$2:$M$6097,4,0),"")</f>
        <v/>
      </c>
      <c r="F778" s="68" t="str">
        <f>IFERROR(VLOOKUP($B778,APガラス性能一覧!$A$2:$M$6097,5,0),"")</f>
        <v/>
      </c>
      <c r="G778" s="68" t="str">
        <f>IFERROR(VLOOKUP($B778,APガラス性能一覧!$A$2:$M$6097,6,0),"")</f>
        <v/>
      </c>
      <c r="H778" s="68" t="str">
        <f>IFERROR(VLOOKUP($B778,APガラス性能一覧!$A$2:$M$6097,7,0),"")</f>
        <v/>
      </c>
      <c r="I778" s="68" t="str">
        <f>IFERROR(VLOOKUP($B778,APガラス性能一覧!$A$2:$M$6097,8,0),"")</f>
        <v/>
      </c>
      <c r="J778" s="68" t="str">
        <f>IFERROR(VLOOKUP($B778,APガラス性能一覧!$A$2:$M$6097,9,0),"")</f>
        <v/>
      </c>
      <c r="K778" s="68" t="str">
        <f>IFERROR(VLOOKUP($B778,APガラス性能一覧!$A$2:$M$6097,10,0),"")</f>
        <v/>
      </c>
      <c r="L778" s="68" t="str">
        <f>IFERROR(VLOOKUP($B778,APガラス性能一覧!$A$2:$M$6097,11,0),"")</f>
        <v/>
      </c>
      <c r="M778" s="68" t="str">
        <f>IFERROR(VLOOKUP($B778,APガラス性能一覧!$A$2:$M$6097,12,0),"")</f>
        <v/>
      </c>
      <c r="N778" s="68" t="str">
        <f>IFERROR(VLOOKUP($B778,APガラス性能一覧!$A$2:$M$6097,13,0),"")</f>
        <v/>
      </c>
    </row>
    <row r="779" spans="2:14" x14ac:dyDescent="0.4">
      <c r="B779" s="68" t="str">
        <f>IF($D$2="","",IF($E$2=0.65,IFERROR(IF(INDEX(APガラス性能一覧!A:A,MATCH(ROW(B773),APガラス性能一覧!$O:$O,0))="","",INDEX(APガラス性能一覧!A:A,MATCH(ROW(B773),APガラス性能一覧!$O:$O,0))),""),IFERROR(IF(INDEX(APガラス性能一覧!A:A,MATCH(ROW(B773),APガラス性能一覧!$N:$N,0))="","",INDEX(APガラス性能一覧!A:A,MATCH(ROW(B773),APガラス性能一覧!$N:$N,0))),"")))</f>
        <v/>
      </c>
      <c r="C779" s="68" t="str">
        <f>IFERROR(VLOOKUP($B779,APガラス性能一覧!$A$2:$M$6097,2,0),"")</f>
        <v/>
      </c>
      <c r="D779" s="68" t="str">
        <f>IFERROR(VLOOKUP($B779,APガラス性能一覧!$A$2:$M$6097,3,0),"")</f>
        <v/>
      </c>
      <c r="E779" s="68" t="str">
        <f>IFERROR(VLOOKUP($B779,APガラス性能一覧!$A$2:$M$6097,4,0),"")</f>
        <v/>
      </c>
      <c r="F779" s="68" t="str">
        <f>IFERROR(VLOOKUP($B779,APガラス性能一覧!$A$2:$M$6097,5,0),"")</f>
        <v/>
      </c>
      <c r="G779" s="68" t="str">
        <f>IFERROR(VLOOKUP($B779,APガラス性能一覧!$A$2:$M$6097,6,0),"")</f>
        <v/>
      </c>
      <c r="H779" s="68" t="str">
        <f>IFERROR(VLOOKUP($B779,APガラス性能一覧!$A$2:$M$6097,7,0),"")</f>
        <v/>
      </c>
      <c r="I779" s="68" t="str">
        <f>IFERROR(VLOOKUP($B779,APガラス性能一覧!$A$2:$M$6097,8,0),"")</f>
        <v/>
      </c>
      <c r="J779" s="68" t="str">
        <f>IFERROR(VLOOKUP($B779,APガラス性能一覧!$A$2:$M$6097,9,0),"")</f>
        <v/>
      </c>
      <c r="K779" s="68" t="str">
        <f>IFERROR(VLOOKUP($B779,APガラス性能一覧!$A$2:$M$6097,10,0),"")</f>
        <v/>
      </c>
      <c r="L779" s="68" t="str">
        <f>IFERROR(VLOOKUP($B779,APガラス性能一覧!$A$2:$M$6097,11,0),"")</f>
        <v/>
      </c>
      <c r="M779" s="68" t="str">
        <f>IFERROR(VLOOKUP($B779,APガラス性能一覧!$A$2:$M$6097,12,0),"")</f>
        <v/>
      </c>
      <c r="N779" s="68" t="str">
        <f>IFERROR(VLOOKUP($B779,APガラス性能一覧!$A$2:$M$6097,13,0),"")</f>
        <v/>
      </c>
    </row>
    <row r="780" spans="2:14" x14ac:dyDescent="0.4">
      <c r="B780" s="68" t="str">
        <f>IF($D$2="","",IF($E$2=0.65,IFERROR(IF(INDEX(APガラス性能一覧!A:A,MATCH(ROW(B774),APガラス性能一覧!$O:$O,0))="","",INDEX(APガラス性能一覧!A:A,MATCH(ROW(B774),APガラス性能一覧!$O:$O,0))),""),IFERROR(IF(INDEX(APガラス性能一覧!A:A,MATCH(ROW(B774),APガラス性能一覧!$N:$N,0))="","",INDEX(APガラス性能一覧!A:A,MATCH(ROW(B774),APガラス性能一覧!$N:$N,0))),"")))</f>
        <v/>
      </c>
      <c r="C780" s="68" t="str">
        <f>IFERROR(VLOOKUP($B780,APガラス性能一覧!$A$2:$M$6097,2,0),"")</f>
        <v/>
      </c>
      <c r="D780" s="68" t="str">
        <f>IFERROR(VLOOKUP($B780,APガラス性能一覧!$A$2:$M$6097,3,0),"")</f>
        <v/>
      </c>
      <c r="E780" s="68" t="str">
        <f>IFERROR(VLOOKUP($B780,APガラス性能一覧!$A$2:$M$6097,4,0),"")</f>
        <v/>
      </c>
      <c r="F780" s="68" t="str">
        <f>IFERROR(VLOOKUP($B780,APガラス性能一覧!$A$2:$M$6097,5,0),"")</f>
        <v/>
      </c>
      <c r="G780" s="68" t="str">
        <f>IFERROR(VLOOKUP($B780,APガラス性能一覧!$A$2:$M$6097,6,0),"")</f>
        <v/>
      </c>
      <c r="H780" s="68" t="str">
        <f>IFERROR(VLOOKUP($B780,APガラス性能一覧!$A$2:$M$6097,7,0),"")</f>
        <v/>
      </c>
      <c r="I780" s="68" t="str">
        <f>IFERROR(VLOOKUP($B780,APガラス性能一覧!$A$2:$M$6097,8,0),"")</f>
        <v/>
      </c>
      <c r="J780" s="68" t="str">
        <f>IFERROR(VLOOKUP($B780,APガラス性能一覧!$A$2:$M$6097,9,0),"")</f>
        <v/>
      </c>
      <c r="K780" s="68" t="str">
        <f>IFERROR(VLOOKUP($B780,APガラス性能一覧!$A$2:$M$6097,10,0),"")</f>
        <v/>
      </c>
      <c r="L780" s="68" t="str">
        <f>IFERROR(VLOOKUP($B780,APガラス性能一覧!$A$2:$M$6097,11,0),"")</f>
        <v/>
      </c>
      <c r="M780" s="68" t="str">
        <f>IFERROR(VLOOKUP($B780,APガラス性能一覧!$A$2:$M$6097,12,0),"")</f>
        <v/>
      </c>
      <c r="N780" s="68" t="str">
        <f>IFERROR(VLOOKUP($B780,APガラス性能一覧!$A$2:$M$6097,13,0),"")</f>
        <v/>
      </c>
    </row>
    <row r="781" spans="2:14" x14ac:dyDescent="0.4">
      <c r="B781" s="68" t="str">
        <f>IF($D$2="","",IF($E$2=0.65,IFERROR(IF(INDEX(APガラス性能一覧!A:A,MATCH(ROW(B775),APガラス性能一覧!$O:$O,0))="","",INDEX(APガラス性能一覧!A:A,MATCH(ROW(B775),APガラス性能一覧!$O:$O,0))),""),IFERROR(IF(INDEX(APガラス性能一覧!A:A,MATCH(ROW(B775),APガラス性能一覧!$N:$N,0))="","",INDEX(APガラス性能一覧!A:A,MATCH(ROW(B775),APガラス性能一覧!$N:$N,0))),"")))</f>
        <v/>
      </c>
      <c r="C781" s="68" t="str">
        <f>IFERROR(VLOOKUP($B781,APガラス性能一覧!$A$2:$M$6097,2,0),"")</f>
        <v/>
      </c>
      <c r="D781" s="68" t="str">
        <f>IFERROR(VLOOKUP($B781,APガラス性能一覧!$A$2:$M$6097,3,0),"")</f>
        <v/>
      </c>
      <c r="E781" s="68" t="str">
        <f>IFERROR(VLOOKUP($B781,APガラス性能一覧!$A$2:$M$6097,4,0),"")</f>
        <v/>
      </c>
      <c r="F781" s="68" t="str">
        <f>IFERROR(VLOOKUP($B781,APガラス性能一覧!$A$2:$M$6097,5,0),"")</f>
        <v/>
      </c>
      <c r="G781" s="68" t="str">
        <f>IFERROR(VLOOKUP($B781,APガラス性能一覧!$A$2:$M$6097,6,0),"")</f>
        <v/>
      </c>
      <c r="H781" s="68" t="str">
        <f>IFERROR(VLOOKUP($B781,APガラス性能一覧!$A$2:$M$6097,7,0),"")</f>
        <v/>
      </c>
      <c r="I781" s="68" t="str">
        <f>IFERROR(VLOOKUP($B781,APガラス性能一覧!$A$2:$M$6097,8,0),"")</f>
        <v/>
      </c>
      <c r="J781" s="68" t="str">
        <f>IFERROR(VLOOKUP($B781,APガラス性能一覧!$A$2:$M$6097,9,0),"")</f>
        <v/>
      </c>
      <c r="K781" s="68" t="str">
        <f>IFERROR(VLOOKUP($B781,APガラス性能一覧!$A$2:$M$6097,10,0),"")</f>
        <v/>
      </c>
      <c r="L781" s="68" t="str">
        <f>IFERROR(VLOOKUP($B781,APガラス性能一覧!$A$2:$M$6097,11,0),"")</f>
        <v/>
      </c>
      <c r="M781" s="68" t="str">
        <f>IFERROR(VLOOKUP($B781,APガラス性能一覧!$A$2:$M$6097,12,0),"")</f>
        <v/>
      </c>
      <c r="N781" s="68" t="str">
        <f>IFERROR(VLOOKUP($B781,APガラス性能一覧!$A$2:$M$6097,13,0),"")</f>
        <v/>
      </c>
    </row>
    <row r="782" spans="2:14" x14ac:dyDescent="0.4">
      <c r="B782" s="68" t="str">
        <f>IF($D$2="","",IF($E$2=0.65,IFERROR(IF(INDEX(APガラス性能一覧!A:A,MATCH(ROW(B776),APガラス性能一覧!$O:$O,0))="","",INDEX(APガラス性能一覧!A:A,MATCH(ROW(B776),APガラス性能一覧!$O:$O,0))),""),IFERROR(IF(INDEX(APガラス性能一覧!A:A,MATCH(ROW(B776),APガラス性能一覧!$N:$N,0))="","",INDEX(APガラス性能一覧!A:A,MATCH(ROW(B776),APガラス性能一覧!$N:$N,0))),"")))</f>
        <v/>
      </c>
      <c r="C782" s="68" t="str">
        <f>IFERROR(VLOOKUP($B782,APガラス性能一覧!$A$2:$M$6097,2,0),"")</f>
        <v/>
      </c>
      <c r="D782" s="68" t="str">
        <f>IFERROR(VLOOKUP($B782,APガラス性能一覧!$A$2:$M$6097,3,0),"")</f>
        <v/>
      </c>
      <c r="E782" s="68" t="str">
        <f>IFERROR(VLOOKUP($B782,APガラス性能一覧!$A$2:$M$6097,4,0),"")</f>
        <v/>
      </c>
      <c r="F782" s="68" t="str">
        <f>IFERROR(VLOOKUP($B782,APガラス性能一覧!$A$2:$M$6097,5,0),"")</f>
        <v/>
      </c>
      <c r="G782" s="68" t="str">
        <f>IFERROR(VLOOKUP($B782,APガラス性能一覧!$A$2:$M$6097,6,0),"")</f>
        <v/>
      </c>
      <c r="H782" s="68" t="str">
        <f>IFERROR(VLOOKUP($B782,APガラス性能一覧!$A$2:$M$6097,7,0),"")</f>
        <v/>
      </c>
      <c r="I782" s="68" t="str">
        <f>IFERROR(VLOOKUP($B782,APガラス性能一覧!$A$2:$M$6097,8,0),"")</f>
        <v/>
      </c>
      <c r="J782" s="68" t="str">
        <f>IFERROR(VLOOKUP($B782,APガラス性能一覧!$A$2:$M$6097,9,0),"")</f>
        <v/>
      </c>
      <c r="K782" s="68" t="str">
        <f>IFERROR(VLOOKUP($B782,APガラス性能一覧!$A$2:$M$6097,10,0),"")</f>
        <v/>
      </c>
      <c r="L782" s="68" t="str">
        <f>IFERROR(VLOOKUP($B782,APガラス性能一覧!$A$2:$M$6097,11,0),"")</f>
        <v/>
      </c>
      <c r="M782" s="68" t="str">
        <f>IFERROR(VLOOKUP($B782,APガラス性能一覧!$A$2:$M$6097,12,0),"")</f>
        <v/>
      </c>
      <c r="N782" s="68" t="str">
        <f>IFERROR(VLOOKUP($B782,APガラス性能一覧!$A$2:$M$6097,13,0),"")</f>
        <v/>
      </c>
    </row>
    <row r="783" spans="2:14" x14ac:dyDescent="0.4">
      <c r="B783" s="68" t="str">
        <f>IF($D$2="","",IF($E$2=0.65,IFERROR(IF(INDEX(APガラス性能一覧!A:A,MATCH(ROW(B777),APガラス性能一覧!$O:$O,0))="","",INDEX(APガラス性能一覧!A:A,MATCH(ROW(B777),APガラス性能一覧!$O:$O,0))),""),IFERROR(IF(INDEX(APガラス性能一覧!A:A,MATCH(ROW(B777),APガラス性能一覧!$N:$N,0))="","",INDEX(APガラス性能一覧!A:A,MATCH(ROW(B777),APガラス性能一覧!$N:$N,0))),"")))</f>
        <v/>
      </c>
      <c r="C783" s="68" t="str">
        <f>IFERROR(VLOOKUP($B783,APガラス性能一覧!$A$2:$M$6097,2,0),"")</f>
        <v/>
      </c>
      <c r="D783" s="68" t="str">
        <f>IFERROR(VLOOKUP($B783,APガラス性能一覧!$A$2:$M$6097,3,0),"")</f>
        <v/>
      </c>
      <c r="E783" s="68" t="str">
        <f>IFERROR(VLOOKUP($B783,APガラス性能一覧!$A$2:$M$6097,4,0),"")</f>
        <v/>
      </c>
      <c r="F783" s="68" t="str">
        <f>IFERROR(VLOOKUP($B783,APガラス性能一覧!$A$2:$M$6097,5,0),"")</f>
        <v/>
      </c>
      <c r="G783" s="68" t="str">
        <f>IFERROR(VLOOKUP($B783,APガラス性能一覧!$A$2:$M$6097,6,0),"")</f>
        <v/>
      </c>
      <c r="H783" s="68" t="str">
        <f>IFERROR(VLOOKUP($B783,APガラス性能一覧!$A$2:$M$6097,7,0),"")</f>
        <v/>
      </c>
      <c r="I783" s="68" t="str">
        <f>IFERROR(VLOOKUP($B783,APガラス性能一覧!$A$2:$M$6097,8,0),"")</f>
        <v/>
      </c>
      <c r="J783" s="68" t="str">
        <f>IFERROR(VLOOKUP($B783,APガラス性能一覧!$A$2:$M$6097,9,0),"")</f>
        <v/>
      </c>
      <c r="K783" s="68" t="str">
        <f>IFERROR(VLOOKUP($B783,APガラス性能一覧!$A$2:$M$6097,10,0),"")</f>
        <v/>
      </c>
      <c r="L783" s="68" t="str">
        <f>IFERROR(VLOOKUP($B783,APガラス性能一覧!$A$2:$M$6097,11,0),"")</f>
        <v/>
      </c>
      <c r="M783" s="68" t="str">
        <f>IFERROR(VLOOKUP($B783,APガラス性能一覧!$A$2:$M$6097,12,0),"")</f>
        <v/>
      </c>
      <c r="N783" s="68" t="str">
        <f>IFERROR(VLOOKUP($B783,APガラス性能一覧!$A$2:$M$6097,13,0),"")</f>
        <v/>
      </c>
    </row>
    <row r="784" spans="2:14" x14ac:dyDescent="0.4">
      <c r="B784" s="68" t="str">
        <f>IF($D$2="","",IF($E$2=0.65,IFERROR(IF(INDEX(APガラス性能一覧!A:A,MATCH(ROW(B778),APガラス性能一覧!$O:$O,0))="","",INDEX(APガラス性能一覧!A:A,MATCH(ROW(B778),APガラス性能一覧!$O:$O,0))),""),IFERROR(IF(INDEX(APガラス性能一覧!A:A,MATCH(ROW(B778),APガラス性能一覧!$N:$N,0))="","",INDEX(APガラス性能一覧!A:A,MATCH(ROW(B778),APガラス性能一覧!$N:$N,0))),"")))</f>
        <v/>
      </c>
      <c r="C784" s="68" t="str">
        <f>IFERROR(VLOOKUP($B784,APガラス性能一覧!$A$2:$M$6097,2,0),"")</f>
        <v/>
      </c>
      <c r="D784" s="68" t="str">
        <f>IFERROR(VLOOKUP($B784,APガラス性能一覧!$A$2:$M$6097,3,0),"")</f>
        <v/>
      </c>
      <c r="E784" s="68" t="str">
        <f>IFERROR(VLOOKUP($B784,APガラス性能一覧!$A$2:$M$6097,4,0),"")</f>
        <v/>
      </c>
      <c r="F784" s="68" t="str">
        <f>IFERROR(VLOOKUP($B784,APガラス性能一覧!$A$2:$M$6097,5,0),"")</f>
        <v/>
      </c>
      <c r="G784" s="68" t="str">
        <f>IFERROR(VLOOKUP($B784,APガラス性能一覧!$A$2:$M$6097,6,0),"")</f>
        <v/>
      </c>
      <c r="H784" s="68" t="str">
        <f>IFERROR(VLOOKUP($B784,APガラス性能一覧!$A$2:$M$6097,7,0),"")</f>
        <v/>
      </c>
      <c r="I784" s="68" t="str">
        <f>IFERROR(VLOOKUP($B784,APガラス性能一覧!$A$2:$M$6097,8,0),"")</f>
        <v/>
      </c>
      <c r="J784" s="68" t="str">
        <f>IFERROR(VLOOKUP($B784,APガラス性能一覧!$A$2:$M$6097,9,0),"")</f>
        <v/>
      </c>
      <c r="K784" s="68" t="str">
        <f>IFERROR(VLOOKUP($B784,APガラス性能一覧!$A$2:$M$6097,10,0),"")</f>
        <v/>
      </c>
      <c r="L784" s="68" t="str">
        <f>IFERROR(VLOOKUP($B784,APガラス性能一覧!$A$2:$M$6097,11,0),"")</f>
        <v/>
      </c>
      <c r="M784" s="68" t="str">
        <f>IFERROR(VLOOKUP($B784,APガラス性能一覧!$A$2:$M$6097,12,0),"")</f>
        <v/>
      </c>
      <c r="N784" s="68" t="str">
        <f>IFERROR(VLOOKUP($B784,APガラス性能一覧!$A$2:$M$6097,13,0),"")</f>
        <v/>
      </c>
    </row>
    <row r="785" spans="2:14" x14ac:dyDescent="0.4">
      <c r="B785" s="68" t="str">
        <f>IF($D$2="","",IF($E$2=0.65,IFERROR(IF(INDEX(APガラス性能一覧!A:A,MATCH(ROW(B779),APガラス性能一覧!$O:$O,0))="","",INDEX(APガラス性能一覧!A:A,MATCH(ROW(B779),APガラス性能一覧!$O:$O,0))),""),IFERROR(IF(INDEX(APガラス性能一覧!A:A,MATCH(ROW(B779),APガラス性能一覧!$N:$N,0))="","",INDEX(APガラス性能一覧!A:A,MATCH(ROW(B779),APガラス性能一覧!$N:$N,0))),"")))</f>
        <v/>
      </c>
      <c r="C785" s="68" t="str">
        <f>IFERROR(VLOOKUP($B785,APガラス性能一覧!$A$2:$M$6097,2,0),"")</f>
        <v/>
      </c>
      <c r="D785" s="68" t="str">
        <f>IFERROR(VLOOKUP($B785,APガラス性能一覧!$A$2:$M$6097,3,0),"")</f>
        <v/>
      </c>
      <c r="E785" s="68" t="str">
        <f>IFERROR(VLOOKUP($B785,APガラス性能一覧!$A$2:$M$6097,4,0),"")</f>
        <v/>
      </c>
      <c r="F785" s="68" t="str">
        <f>IFERROR(VLOOKUP($B785,APガラス性能一覧!$A$2:$M$6097,5,0),"")</f>
        <v/>
      </c>
      <c r="G785" s="68" t="str">
        <f>IFERROR(VLOOKUP($B785,APガラス性能一覧!$A$2:$M$6097,6,0),"")</f>
        <v/>
      </c>
      <c r="H785" s="68" t="str">
        <f>IFERROR(VLOOKUP($B785,APガラス性能一覧!$A$2:$M$6097,7,0),"")</f>
        <v/>
      </c>
      <c r="I785" s="68" t="str">
        <f>IFERROR(VLOOKUP($B785,APガラス性能一覧!$A$2:$M$6097,8,0),"")</f>
        <v/>
      </c>
      <c r="J785" s="68" t="str">
        <f>IFERROR(VLOOKUP($B785,APガラス性能一覧!$A$2:$M$6097,9,0),"")</f>
        <v/>
      </c>
      <c r="K785" s="68" t="str">
        <f>IFERROR(VLOOKUP($B785,APガラス性能一覧!$A$2:$M$6097,10,0),"")</f>
        <v/>
      </c>
      <c r="L785" s="68" t="str">
        <f>IFERROR(VLOOKUP($B785,APガラス性能一覧!$A$2:$M$6097,11,0),"")</f>
        <v/>
      </c>
      <c r="M785" s="68" t="str">
        <f>IFERROR(VLOOKUP($B785,APガラス性能一覧!$A$2:$M$6097,12,0),"")</f>
        <v/>
      </c>
      <c r="N785" s="68" t="str">
        <f>IFERROR(VLOOKUP($B785,APガラス性能一覧!$A$2:$M$6097,13,0),"")</f>
        <v/>
      </c>
    </row>
    <row r="786" spans="2:14" x14ac:dyDescent="0.4">
      <c r="B786" s="68" t="str">
        <f>IF($D$2="","",IF($E$2=0.65,IFERROR(IF(INDEX(APガラス性能一覧!A:A,MATCH(ROW(B780),APガラス性能一覧!$O:$O,0))="","",INDEX(APガラス性能一覧!A:A,MATCH(ROW(B780),APガラス性能一覧!$O:$O,0))),""),IFERROR(IF(INDEX(APガラス性能一覧!A:A,MATCH(ROW(B780),APガラス性能一覧!$N:$N,0))="","",INDEX(APガラス性能一覧!A:A,MATCH(ROW(B780),APガラス性能一覧!$N:$N,0))),"")))</f>
        <v/>
      </c>
      <c r="C786" s="68" t="str">
        <f>IFERROR(VLOOKUP($B786,APガラス性能一覧!$A$2:$M$6097,2,0),"")</f>
        <v/>
      </c>
      <c r="D786" s="68" t="str">
        <f>IFERROR(VLOOKUP($B786,APガラス性能一覧!$A$2:$M$6097,3,0),"")</f>
        <v/>
      </c>
      <c r="E786" s="68" t="str">
        <f>IFERROR(VLOOKUP($B786,APガラス性能一覧!$A$2:$M$6097,4,0),"")</f>
        <v/>
      </c>
      <c r="F786" s="68" t="str">
        <f>IFERROR(VLOOKUP($B786,APガラス性能一覧!$A$2:$M$6097,5,0),"")</f>
        <v/>
      </c>
      <c r="G786" s="68" t="str">
        <f>IFERROR(VLOOKUP($B786,APガラス性能一覧!$A$2:$M$6097,6,0),"")</f>
        <v/>
      </c>
      <c r="H786" s="68" t="str">
        <f>IFERROR(VLOOKUP($B786,APガラス性能一覧!$A$2:$M$6097,7,0),"")</f>
        <v/>
      </c>
      <c r="I786" s="68" t="str">
        <f>IFERROR(VLOOKUP($B786,APガラス性能一覧!$A$2:$M$6097,8,0),"")</f>
        <v/>
      </c>
      <c r="J786" s="68" t="str">
        <f>IFERROR(VLOOKUP($B786,APガラス性能一覧!$A$2:$M$6097,9,0),"")</f>
        <v/>
      </c>
      <c r="K786" s="68" t="str">
        <f>IFERROR(VLOOKUP($B786,APガラス性能一覧!$A$2:$M$6097,10,0),"")</f>
        <v/>
      </c>
      <c r="L786" s="68" t="str">
        <f>IFERROR(VLOOKUP($B786,APガラス性能一覧!$A$2:$M$6097,11,0),"")</f>
        <v/>
      </c>
      <c r="M786" s="68" t="str">
        <f>IFERROR(VLOOKUP($B786,APガラス性能一覧!$A$2:$M$6097,12,0),"")</f>
        <v/>
      </c>
      <c r="N786" s="68" t="str">
        <f>IFERROR(VLOOKUP($B786,APガラス性能一覧!$A$2:$M$6097,13,0),"")</f>
        <v/>
      </c>
    </row>
    <row r="787" spans="2:14" x14ac:dyDescent="0.4">
      <c r="B787" s="68" t="str">
        <f>IF($D$2="","",IF($E$2=0.65,IFERROR(IF(INDEX(APガラス性能一覧!A:A,MATCH(ROW(B781),APガラス性能一覧!$O:$O,0))="","",INDEX(APガラス性能一覧!A:A,MATCH(ROW(B781),APガラス性能一覧!$O:$O,0))),""),IFERROR(IF(INDEX(APガラス性能一覧!A:A,MATCH(ROW(B781),APガラス性能一覧!$N:$N,0))="","",INDEX(APガラス性能一覧!A:A,MATCH(ROW(B781),APガラス性能一覧!$N:$N,0))),"")))</f>
        <v/>
      </c>
      <c r="C787" s="68" t="str">
        <f>IFERROR(VLOOKUP($B787,APガラス性能一覧!$A$2:$M$6097,2,0),"")</f>
        <v/>
      </c>
      <c r="D787" s="68" t="str">
        <f>IFERROR(VLOOKUP($B787,APガラス性能一覧!$A$2:$M$6097,3,0),"")</f>
        <v/>
      </c>
      <c r="E787" s="68" t="str">
        <f>IFERROR(VLOOKUP($B787,APガラス性能一覧!$A$2:$M$6097,4,0),"")</f>
        <v/>
      </c>
      <c r="F787" s="68" t="str">
        <f>IFERROR(VLOOKUP($B787,APガラス性能一覧!$A$2:$M$6097,5,0),"")</f>
        <v/>
      </c>
      <c r="G787" s="68" t="str">
        <f>IFERROR(VLOOKUP($B787,APガラス性能一覧!$A$2:$M$6097,6,0),"")</f>
        <v/>
      </c>
      <c r="H787" s="68" t="str">
        <f>IFERROR(VLOOKUP($B787,APガラス性能一覧!$A$2:$M$6097,7,0),"")</f>
        <v/>
      </c>
      <c r="I787" s="68" t="str">
        <f>IFERROR(VLOOKUP($B787,APガラス性能一覧!$A$2:$M$6097,8,0),"")</f>
        <v/>
      </c>
      <c r="J787" s="68" t="str">
        <f>IFERROR(VLOOKUP($B787,APガラス性能一覧!$A$2:$M$6097,9,0),"")</f>
        <v/>
      </c>
      <c r="K787" s="68" t="str">
        <f>IFERROR(VLOOKUP($B787,APガラス性能一覧!$A$2:$M$6097,10,0),"")</f>
        <v/>
      </c>
      <c r="L787" s="68" t="str">
        <f>IFERROR(VLOOKUP($B787,APガラス性能一覧!$A$2:$M$6097,11,0),"")</f>
        <v/>
      </c>
      <c r="M787" s="68" t="str">
        <f>IFERROR(VLOOKUP($B787,APガラス性能一覧!$A$2:$M$6097,12,0),"")</f>
        <v/>
      </c>
      <c r="N787" s="68" t="str">
        <f>IFERROR(VLOOKUP($B787,APガラス性能一覧!$A$2:$M$6097,13,0),"")</f>
        <v/>
      </c>
    </row>
    <row r="788" spans="2:14" x14ac:dyDescent="0.4">
      <c r="B788" s="68" t="str">
        <f>IF($D$2="","",IF($E$2=0.65,IFERROR(IF(INDEX(APガラス性能一覧!A:A,MATCH(ROW(B782),APガラス性能一覧!$O:$O,0))="","",INDEX(APガラス性能一覧!A:A,MATCH(ROW(B782),APガラス性能一覧!$O:$O,0))),""),IFERROR(IF(INDEX(APガラス性能一覧!A:A,MATCH(ROW(B782),APガラス性能一覧!$N:$N,0))="","",INDEX(APガラス性能一覧!A:A,MATCH(ROW(B782),APガラス性能一覧!$N:$N,0))),"")))</f>
        <v/>
      </c>
      <c r="C788" s="68" t="str">
        <f>IFERROR(VLOOKUP($B788,APガラス性能一覧!$A$2:$M$6097,2,0),"")</f>
        <v/>
      </c>
      <c r="D788" s="68" t="str">
        <f>IFERROR(VLOOKUP($B788,APガラス性能一覧!$A$2:$M$6097,3,0),"")</f>
        <v/>
      </c>
      <c r="E788" s="68" t="str">
        <f>IFERROR(VLOOKUP($B788,APガラス性能一覧!$A$2:$M$6097,4,0),"")</f>
        <v/>
      </c>
      <c r="F788" s="68" t="str">
        <f>IFERROR(VLOOKUP($B788,APガラス性能一覧!$A$2:$M$6097,5,0),"")</f>
        <v/>
      </c>
      <c r="G788" s="68" t="str">
        <f>IFERROR(VLOOKUP($B788,APガラス性能一覧!$A$2:$M$6097,6,0),"")</f>
        <v/>
      </c>
      <c r="H788" s="68" t="str">
        <f>IFERROR(VLOOKUP($B788,APガラス性能一覧!$A$2:$M$6097,7,0),"")</f>
        <v/>
      </c>
      <c r="I788" s="68" t="str">
        <f>IFERROR(VLOOKUP($B788,APガラス性能一覧!$A$2:$M$6097,8,0),"")</f>
        <v/>
      </c>
      <c r="J788" s="68" t="str">
        <f>IFERROR(VLOOKUP($B788,APガラス性能一覧!$A$2:$M$6097,9,0),"")</f>
        <v/>
      </c>
      <c r="K788" s="68" t="str">
        <f>IFERROR(VLOOKUP($B788,APガラス性能一覧!$A$2:$M$6097,10,0),"")</f>
        <v/>
      </c>
      <c r="L788" s="68" t="str">
        <f>IFERROR(VLOOKUP($B788,APガラス性能一覧!$A$2:$M$6097,11,0),"")</f>
        <v/>
      </c>
      <c r="M788" s="68" t="str">
        <f>IFERROR(VLOOKUP($B788,APガラス性能一覧!$A$2:$M$6097,12,0),"")</f>
        <v/>
      </c>
      <c r="N788" s="68" t="str">
        <f>IFERROR(VLOOKUP($B788,APガラス性能一覧!$A$2:$M$6097,13,0),"")</f>
        <v/>
      </c>
    </row>
    <row r="789" spans="2:14" x14ac:dyDescent="0.4">
      <c r="B789" s="68" t="str">
        <f>IF($D$2="","",IF($E$2=0.65,IFERROR(IF(INDEX(APガラス性能一覧!A:A,MATCH(ROW(B783),APガラス性能一覧!$O:$O,0))="","",INDEX(APガラス性能一覧!A:A,MATCH(ROW(B783),APガラス性能一覧!$O:$O,0))),""),IFERROR(IF(INDEX(APガラス性能一覧!A:A,MATCH(ROW(B783),APガラス性能一覧!$N:$N,0))="","",INDEX(APガラス性能一覧!A:A,MATCH(ROW(B783),APガラス性能一覧!$N:$N,0))),"")))</f>
        <v/>
      </c>
      <c r="C789" s="68" t="str">
        <f>IFERROR(VLOOKUP($B789,APガラス性能一覧!$A$2:$M$6097,2,0),"")</f>
        <v/>
      </c>
      <c r="D789" s="68" t="str">
        <f>IFERROR(VLOOKUP($B789,APガラス性能一覧!$A$2:$M$6097,3,0),"")</f>
        <v/>
      </c>
      <c r="E789" s="68" t="str">
        <f>IFERROR(VLOOKUP($B789,APガラス性能一覧!$A$2:$M$6097,4,0),"")</f>
        <v/>
      </c>
      <c r="F789" s="68" t="str">
        <f>IFERROR(VLOOKUP($B789,APガラス性能一覧!$A$2:$M$6097,5,0),"")</f>
        <v/>
      </c>
      <c r="G789" s="68" t="str">
        <f>IFERROR(VLOOKUP($B789,APガラス性能一覧!$A$2:$M$6097,6,0),"")</f>
        <v/>
      </c>
      <c r="H789" s="68" t="str">
        <f>IFERROR(VLOOKUP($B789,APガラス性能一覧!$A$2:$M$6097,7,0),"")</f>
        <v/>
      </c>
      <c r="I789" s="68" t="str">
        <f>IFERROR(VLOOKUP($B789,APガラス性能一覧!$A$2:$M$6097,8,0),"")</f>
        <v/>
      </c>
      <c r="J789" s="68" t="str">
        <f>IFERROR(VLOOKUP($B789,APガラス性能一覧!$A$2:$M$6097,9,0),"")</f>
        <v/>
      </c>
      <c r="K789" s="68" t="str">
        <f>IFERROR(VLOOKUP($B789,APガラス性能一覧!$A$2:$M$6097,10,0),"")</f>
        <v/>
      </c>
      <c r="L789" s="68" t="str">
        <f>IFERROR(VLOOKUP($B789,APガラス性能一覧!$A$2:$M$6097,11,0),"")</f>
        <v/>
      </c>
      <c r="M789" s="68" t="str">
        <f>IFERROR(VLOOKUP($B789,APガラス性能一覧!$A$2:$M$6097,12,0),"")</f>
        <v/>
      </c>
      <c r="N789" s="68" t="str">
        <f>IFERROR(VLOOKUP($B789,APガラス性能一覧!$A$2:$M$6097,13,0),"")</f>
        <v/>
      </c>
    </row>
    <row r="790" spans="2:14" x14ac:dyDescent="0.4">
      <c r="B790" s="68" t="str">
        <f>IF($D$2="","",IF($E$2=0.65,IFERROR(IF(INDEX(APガラス性能一覧!A:A,MATCH(ROW(B784),APガラス性能一覧!$O:$O,0))="","",INDEX(APガラス性能一覧!A:A,MATCH(ROW(B784),APガラス性能一覧!$O:$O,0))),""),IFERROR(IF(INDEX(APガラス性能一覧!A:A,MATCH(ROW(B784),APガラス性能一覧!$N:$N,0))="","",INDEX(APガラス性能一覧!A:A,MATCH(ROW(B784),APガラス性能一覧!$N:$N,0))),"")))</f>
        <v/>
      </c>
      <c r="C790" s="68" t="str">
        <f>IFERROR(VLOOKUP($B790,APガラス性能一覧!$A$2:$M$6097,2,0),"")</f>
        <v/>
      </c>
      <c r="D790" s="68" t="str">
        <f>IFERROR(VLOOKUP($B790,APガラス性能一覧!$A$2:$M$6097,3,0),"")</f>
        <v/>
      </c>
      <c r="E790" s="68" t="str">
        <f>IFERROR(VLOOKUP($B790,APガラス性能一覧!$A$2:$M$6097,4,0),"")</f>
        <v/>
      </c>
      <c r="F790" s="68" t="str">
        <f>IFERROR(VLOOKUP($B790,APガラス性能一覧!$A$2:$M$6097,5,0),"")</f>
        <v/>
      </c>
      <c r="G790" s="68" t="str">
        <f>IFERROR(VLOOKUP($B790,APガラス性能一覧!$A$2:$M$6097,6,0),"")</f>
        <v/>
      </c>
      <c r="H790" s="68" t="str">
        <f>IFERROR(VLOOKUP($B790,APガラス性能一覧!$A$2:$M$6097,7,0),"")</f>
        <v/>
      </c>
      <c r="I790" s="68" t="str">
        <f>IFERROR(VLOOKUP($B790,APガラス性能一覧!$A$2:$M$6097,8,0),"")</f>
        <v/>
      </c>
      <c r="J790" s="68" t="str">
        <f>IFERROR(VLOOKUP($B790,APガラス性能一覧!$A$2:$M$6097,9,0),"")</f>
        <v/>
      </c>
      <c r="K790" s="68" t="str">
        <f>IFERROR(VLOOKUP($B790,APガラス性能一覧!$A$2:$M$6097,10,0),"")</f>
        <v/>
      </c>
      <c r="L790" s="68" t="str">
        <f>IFERROR(VLOOKUP($B790,APガラス性能一覧!$A$2:$M$6097,11,0),"")</f>
        <v/>
      </c>
      <c r="M790" s="68" t="str">
        <f>IFERROR(VLOOKUP($B790,APガラス性能一覧!$A$2:$M$6097,12,0),"")</f>
        <v/>
      </c>
      <c r="N790" s="68" t="str">
        <f>IFERROR(VLOOKUP($B790,APガラス性能一覧!$A$2:$M$6097,13,0),"")</f>
        <v/>
      </c>
    </row>
    <row r="791" spans="2:14" x14ac:dyDescent="0.4">
      <c r="B791" s="68" t="str">
        <f>IF($D$2="","",IF($E$2=0.65,IFERROR(IF(INDEX(APガラス性能一覧!A:A,MATCH(ROW(B785),APガラス性能一覧!$O:$O,0))="","",INDEX(APガラス性能一覧!A:A,MATCH(ROW(B785),APガラス性能一覧!$O:$O,0))),""),IFERROR(IF(INDEX(APガラス性能一覧!A:A,MATCH(ROW(B785),APガラス性能一覧!$N:$N,0))="","",INDEX(APガラス性能一覧!A:A,MATCH(ROW(B785),APガラス性能一覧!$N:$N,0))),"")))</f>
        <v/>
      </c>
      <c r="C791" s="68" t="str">
        <f>IFERROR(VLOOKUP($B791,APガラス性能一覧!$A$2:$M$6097,2,0),"")</f>
        <v/>
      </c>
      <c r="D791" s="68" t="str">
        <f>IFERROR(VLOOKUP($B791,APガラス性能一覧!$A$2:$M$6097,3,0),"")</f>
        <v/>
      </c>
      <c r="E791" s="68" t="str">
        <f>IFERROR(VLOOKUP($B791,APガラス性能一覧!$A$2:$M$6097,4,0),"")</f>
        <v/>
      </c>
      <c r="F791" s="68" t="str">
        <f>IFERROR(VLOOKUP($B791,APガラス性能一覧!$A$2:$M$6097,5,0),"")</f>
        <v/>
      </c>
      <c r="G791" s="68" t="str">
        <f>IFERROR(VLOOKUP($B791,APガラス性能一覧!$A$2:$M$6097,6,0),"")</f>
        <v/>
      </c>
      <c r="H791" s="68" t="str">
        <f>IFERROR(VLOOKUP($B791,APガラス性能一覧!$A$2:$M$6097,7,0),"")</f>
        <v/>
      </c>
      <c r="I791" s="68" t="str">
        <f>IFERROR(VLOOKUP($B791,APガラス性能一覧!$A$2:$M$6097,8,0),"")</f>
        <v/>
      </c>
      <c r="J791" s="68" t="str">
        <f>IFERROR(VLOOKUP($B791,APガラス性能一覧!$A$2:$M$6097,9,0),"")</f>
        <v/>
      </c>
      <c r="K791" s="68" t="str">
        <f>IFERROR(VLOOKUP($B791,APガラス性能一覧!$A$2:$M$6097,10,0),"")</f>
        <v/>
      </c>
      <c r="L791" s="68" t="str">
        <f>IFERROR(VLOOKUP($B791,APガラス性能一覧!$A$2:$M$6097,11,0),"")</f>
        <v/>
      </c>
      <c r="M791" s="68" t="str">
        <f>IFERROR(VLOOKUP($B791,APガラス性能一覧!$A$2:$M$6097,12,0),"")</f>
        <v/>
      </c>
      <c r="N791" s="68" t="str">
        <f>IFERROR(VLOOKUP($B791,APガラス性能一覧!$A$2:$M$6097,13,0),"")</f>
        <v/>
      </c>
    </row>
    <row r="792" spans="2:14" x14ac:dyDescent="0.4">
      <c r="B792" s="68" t="str">
        <f>IF($D$2="","",IF($E$2=0.65,IFERROR(IF(INDEX(APガラス性能一覧!A:A,MATCH(ROW(B786),APガラス性能一覧!$O:$O,0))="","",INDEX(APガラス性能一覧!A:A,MATCH(ROW(B786),APガラス性能一覧!$O:$O,0))),""),IFERROR(IF(INDEX(APガラス性能一覧!A:A,MATCH(ROW(B786),APガラス性能一覧!$N:$N,0))="","",INDEX(APガラス性能一覧!A:A,MATCH(ROW(B786),APガラス性能一覧!$N:$N,0))),"")))</f>
        <v/>
      </c>
      <c r="C792" s="68" t="str">
        <f>IFERROR(VLOOKUP($B792,APガラス性能一覧!$A$2:$M$6097,2,0),"")</f>
        <v/>
      </c>
      <c r="D792" s="68" t="str">
        <f>IFERROR(VLOOKUP($B792,APガラス性能一覧!$A$2:$M$6097,3,0),"")</f>
        <v/>
      </c>
      <c r="E792" s="68" t="str">
        <f>IFERROR(VLOOKUP($B792,APガラス性能一覧!$A$2:$M$6097,4,0),"")</f>
        <v/>
      </c>
      <c r="F792" s="68" t="str">
        <f>IFERROR(VLOOKUP($B792,APガラス性能一覧!$A$2:$M$6097,5,0),"")</f>
        <v/>
      </c>
      <c r="G792" s="68" t="str">
        <f>IFERROR(VLOOKUP($B792,APガラス性能一覧!$A$2:$M$6097,6,0),"")</f>
        <v/>
      </c>
      <c r="H792" s="68" t="str">
        <f>IFERROR(VLOOKUP($B792,APガラス性能一覧!$A$2:$M$6097,7,0),"")</f>
        <v/>
      </c>
      <c r="I792" s="68" t="str">
        <f>IFERROR(VLOOKUP($B792,APガラス性能一覧!$A$2:$M$6097,8,0),"")</f>
        <v/>
      </c>
      <c r="J792" s="68" t="str">
        <f>IFERROR(VLOOKUP($B792,APガラス性能一覧!$A$2:$M$6097,9,0),"")</f>
        <v/>
      </c>
      <c r="K792" s="68" t="str">
        <f>IFERROR(VLOOKUP($B792,APガラス性能一覧!$A$2:$M$6097,10,0),"")</f>
        <v/>
      </c>
      <c r="L792" s="68" t="str">
        <f>IFERROR(VLOOKUP($B792,APガラス性能一覧!$A$2:$M$6097,11,0),"")</f>
        <v/>
      </c>
      <c r="M792" s="68" t="str">
        <f>IFERROR(VLOOKUP($B792,APガラス性能一覧!$A$2:$M$6097,12,0),"")</f>
        <v/>
      </c>
      <c r="N792" s="68" t="str">
        <f>IFERROR(VLOOKUP($B792,APガラス性能一覧!$A$2:$M$6097,13,0),"")</f>
        <v/>
      </c>
    </row>
    <row r="793" spans="2:14" x14ac:dyDescent="0.4">
      <c r="B793" s="68" t="str">
        <f>IF($D$2="","",IF($E$2=0.65,IFERROR(IF(INDEX(APガラス性能一覧!A:A,MATCH(ROW(B787),APガラス性能一覧!$O:$O,0))="","",INDEX(APガラス性能一覧!A:A,MATCH(ROW(B787),APガラス性能一覧!$O:$O,0))),""),IFERROR(IF(INDEX(APガラス性能一覧!A:A,MATCH(ROW(B787),APガラス性能一覧!$N:$N,0))="","",INDEX(APガラス性能一覧!A:A,MATCH(ROW(B787),APガラス性能一覧!$N:$N,0))),"")))</f>
        <v/>
      </c>
      <c r="C793" s="68" t="str">
        <f>IFERROR(VLOOKUP($B793,APガラス性能一覧!$A$2:$M$6097,2,0),"")</f>
        <v/>
      </c>
      <c r="D793" s="68" t="str">
        <f>IFERROR(VLOOKUP($B793,APガラス性能一覧!$A$2:$M$6097,3,0),"")</f>
        <v/>
      </c>
      <c r="E793" s="68" t="str">
        <f>IFERROR(VLOOKUP($B793,APガラス性能一覧!$A$2:$M$6097,4,0),"")</f>
        <v/>
      </c>
      <c r="F793" s="68" t="str">
        <f>IFERROR(VLOOKUP($B793,APガラス性能一覧!$A$2:$M$6097,5,0),"")</f>
        <v/>
      </c>
      <c r="G793" s="68" t="str">
        <f>IFERROR(VLOOKUP($B793,APガラス性能一覧!$A$2:$M$6097,6,0),"")</f>
        <v/>
      </c>
      <c r="H793" s="68" t="str">
        <f>IFERROR(VLOOKUP($B793,APガラス性能一覧!$A$2:$M$6097,7,0),"")</f>
        <v/>
      </c>
      <c r="I793" s="68" t="str">
        <f>IFERROR(VLOOKUP($B793,APガラス性能一覧!$A$2:$M$6097,8,0),"")</f>
        <v/>
      </c>
      <c r="J793" s="68" t="str">
        <f>IFERROR(VLOOKUP($B793,APガラス性能一覧!$A$2:$M$6097,9,0),"")</f>
        <v/>
      </c>
      <c r="K793" s="68" t="str">
        <f>IFERROR(VLOOKUP($B793,APガラス性能一覧!$A$2:$M$6097,10,0),"")</f>
        <v/>
      </c>
      <c r="L793" s="68" t="str">
        <f>IFERROR(VLOOKUP($B793,APガラス性能一覧!$A$2:$M$6097,11,0),"")</f>
        <v/>
      </c>
      <c r="M793" s="68" t="str">
        <f>IFERROR(VLOOKUP($B793,APガラス性能一覧!$A$2:$M$6097,12,0),"")</f>
        <v/>
      </c>
      <c r="N793" s="68" t="str">
        <f>IFERROR(VLOOKUP($B793,APガラス性能一覧!$A$2:$M$6097,13,0),"")</f>
        <v/>
      </c>
    </row>
    <row r="794" spans="2:14" x14ac:dyDescent="0.4">
      <c r="B794" s="68" t="str">
        <f>IF($D$2="","",IF($E$2=0.65,IFERROR(IF(INDEX(APガラス性能一覧!A:A,MATCH(ROW(B788),APガラス性能一覧!$O:$O,0))="","",INDEX(APガラス性能一覧!A:A,MATCH(ROW(B788),APガラス性能一覧!$O:$O,0))),""),IFERROR(IF(INDEX(APガラス性能一覧!A:A,MATCH(ROW(B788),APガラス性能一覧!$N:$N,0))="","",INDEX(APガラス性能一覧!A:A,MATCH(ROW(B788),APガラス性能一覧!$N:$N,0))),"")))</f>
        <v/>
      </c>
      <c r="C794" s="68" t="str">
        <f>IFERROR(VLOOKUP($B794,APガラス性能一覧!$A$2:$M$6097,2,0),"")</f>
        <v/>
      </c>
      <c r="D794" s="68" t="str">
        <f>IFERROR(VLOOKUP($B794,APガラス性能一覧!$A$2:$M$6097,3,0),"")</f>
        <v/>
      </c>
      <c r="E794" s="68" t="str">
        <f>IFERROR(VLOOKUP($B794,APガラス性能一覧!$A$2:$M$6097,4,0),"")</f>
        <v/>
      </c>
      <c r="F794" s="68" t="str">
        <f>IFERROR(VLOOKUP($B794,APガラス性能一覧!$A$2:$M$6097,5,0),"")</f>
        <v/>
      </c>
      <c r="G794" s="68" t="str">
        <f>IFERROR(VLOOKUP($B794,APガラス性能一覧!$A$2:$M$6097,6,0),"")</f>
        <v/>
      </c>
      <c r="H794" s="68" t="str">
        <f>IFERROR(VLOOKUP($B794,APガラス性能一覧!$A$2:$M$6097,7,0),"")</f>
        <v/>
      </c>
      <c r="I794" s="68" t="str">
        <f>IFERROR(VLOOKUP($B794,APガラス性能一覧!$A$2:$M$6097,8,0),"")</f>
        <v/>
      </c>
      <c r="J794" s="68" t="str">
        <f>IFERROR(VLOOKUP($B794,APガラス性能一覧!$A$2:$M$6097,9,0),"")</f>
        <v/>
      </c>
      <c r="K794" s="68" t="str">
        <f>IFERROR(VLOOKUP($B794,APガラス性能一覧!$A$2:$M$6097,10,0),"")</f>
        <v/>
      </c>
      <c r="L794" s="68" t="str">
        <f>IFERROR(VLOOKUP($B794,APガラス性能一覧!$A$2:$M$6097,11,0),"")</f>
        <v/>
      </c>
      <c r="M794" s="68" t="str">
        <f>IFERROR(VLOOKUP($B794,APガラス性能一覧!$A$2:$M$6097,12,0),"")</f>
        <v/>
      </c>
      <c r="N794" s="68" t="str">
        <f>IFERROR(VLOOKUP($B794,APガラス性能一覧!$A$2:$M$6097,13,0),"")</f>
        <v/>
      </c>
    </row>
    <row r="795" spans="2:14" x14ac:dyDescent="0.4">
      <c r="B795" s="68" t="str">
        <f>IF($D$2="","",IF($E$2=0.65,IFERROR(IF(INDEX(APガラス性能一覧!A:A,MATCH(ROW(B789),APガラス性能一覧!$O:$O,0))="","",INDEX(APガラス性能一覧!A:A,MATCH(ROW(B789),APガラス性能一覧!$O:$O,0))),""),IFERROR(IF(INDEX(APガラス性能一覧!A:A,MATCH(ROW(B789),APガラス性能一覧!$N:$N,0))="","",INDEX(APガラス性能一覧!A:A,MATCH(ROW(B789),APガラス性能一覧!$N:$N,0))),"")))</f>
        <v/>
      </c>
      <c r="C795" s="68" t="str">
        <f>IFERROR(VLOOKUP($B795,APガラス性能一覧!$A$2:$M$6097,2,0),"")</f>
        <v/>
      </c>
      <c r="D795" s="68" t="str">
        <f>IFERROR(VLOOKUP($B795,APガラス性能一覧!$A$2:$M$6097,3,0),"")</f>
        <v/>
      </c>
      <c r="E795" s="68" t="str">
        <f>IFERROR(VLOOKUP($B795,APガラス性能一覧!$A$2:$M$6097,4,0),"")</f>
        <v/>
      </c>
      <c r="F795" s="68" t="str">
        <f>IFERROR(VLOOKUP($B795,APガラス性能一覧!$A$2:$M$6097,5,0),"")</f>
        <v/>
      </c>
      <c r="G795" s="68" t="str">
        <f>IFERROR(VLOOKUP($B795,APガラス性能一覧!$A$2:$M$6097,6,0),"")</f>
        <v/>
      </c>
      <c r="H795" s="68" t="str">
        <f>IFERROR(VLOOKUP($B795,APガラス性能一覧!$A$2:$M$6097,7,0),"")</f>
        <v/>
      </c>
      <c r="I795" s="68" t="str">
        <f>IFERROR(VLOOKUP($B795,APガラス性能一覧!$A$2:$M$6097,8,0),"")</f>
        <v/>
      </c>
      <c r="J795" s="68" t="str">
        <f>IFERROR(VLOOKUP($B795,APガラス性能一覧!$A$2:$M$6097,9,0),"")</f>
        <v/>
      </c>
      <c r="K795" s="68" t="str">
        <f>IFERROR(VLOOKUP($B795,APガラス性能一覧!$A$2:$M$6097,10,0),"")</f>
        <v/>
      </c>
      <c r="L795" s="68" t="str">
        <f>IFERROR(VLOOKUP($B795,APガラス性能一覧!$A$2:$M$6097,11,0),"")</f>
        <v/>
      </c>
      <c r="M795" s="68" t="str">
        <f>IFERROR(VLOOKUP($B795,APガラス性能一覧!$A$2:$M$6097,12,0),"")</f>
        <v/>
      </c>
      <c r="N795" s="68" t="str">
        <f>IFERROR(VLOOKUP($B795,APガラス性能一覧!$A$2:$M$6097,13,0),"")</f>
        <v/>
      </c>
    </row>
    <row r="796" spans="2:14" x14ac:dyDescent="0.4">
      <c r="B796" s="68" t="str">
        <f>IF($D$2="","",IF($E$2=0.65,IFERROR(IF(INDEX(APガラス性能一覧!A:A,MATCH(ROW(B790),APガラス性能一覧!$O:$O,0))="","",INDEX(APガラス性能一覧!A:A,MATCH(ROW(B790),APガラス性能一覧!$O:$O,0))),""),IFERROR(IF(INDEX(APガラス性能一覧!A:A,MATCH(ROW(B790),APガラス性能一覧!$N:$N,0))="","",INDEX(APガラス性能一覧!A:A,MATCH(ROW(B790),APガラス性能一覧!$N:$N,0))),"")))</f>
        <v/>
      </c>
      <c r="C796" s="68" t="str">
        <f>IFERROR(VLOOKUP($B796,APガラス性能一覧!$A$2:$M$6097,2,0),"")</f>
        <v/>
      </c>
      <c r="D796" s="68" t="str">
        <f>IFERROR(VLOOKUP($B796,APガラス性能一覧!$A$2:$M$6097,3,0),"")</f>
        <v/>
      </c>
      <c r="E796" s="68" t="str">
        <f>IFERROR(VLOOKUP($B796,APガラス性能一覧!$A$2:$M$6097,4,0),"")</f>
        <v/>
      </c>
      <c r="F796" s="68" t="str">
        <f>IFERROR(VLOOKUP($B796,APガラス性能一覧!$A$2:$M$6097,5,0),"")</f>
        <v/>
      </c>
      <c r="G796" s="68" t="str">
        <f>IFERROR(VLOOKUP($B796,APガラス性能一覧!$A$2:$M$6097,6,0),"")</f>
        <v/>
      </c>
      <c r="H796" s="68" t="str">
        <f>IFERROR(VLOOKUP($B796,APガラス性能一覧!$A$2:$M$6097,7,0),"")</f>
        <v/>
      </c>
      <c r="I796" s="68" t="str">
        <f>IFERROR(VLOOKUP($B796,APガラス性能一覧!$A$2:$M$6097,8,0),"")</f>
        <v/>
      </c>
      <c r="J796" s="68" t="str">
        <f>IFERROR(VLOOKUP($B796,APガラス性能一覧!$A$2:$M$6097,9,0),"")</f>
        <v/>
      </c>
      <c r="K796" s="68" t="str">
        <f>IFERROR(VLOOKUP($B796,APガラス性能一覧!$A$2:$M$6097,10,0),"")</f>
        <v/>
      </c>
      <c r="L796" s="68" t="str">
        <f>IFERROR(VLOOKUP($B796,APガラス性能一覧!$A$2:$M$6097,11,0),"")</f>
        <v/>
      </c>
      <c r="M796" s="68" t="str">
        <f>IFERROR(VLOOKUP($B796,APガラス性能一覧!$A$2:$M$6097,12,0),"")</f>
        <v/>
      </c>
      <c r="N796" s="68" t="str">
        <f>IFERROR(VLOOKUP($B796,APガラス性能一覧!$A$2:$M$6097,13,0),"")</f>
        <v/>
      </c>
    </row>
    <row r="797" spans="2:14" x14ac:dyDescent="0.4">
      <c r="B797" s="68" t="str">
        <f>IF($D$2="","",IF($E$2=0.65,IFERROR(IF(INDEX(APガラス性能一覧!A:A,MATCH(ROW(B791),APガラス性能一覧!$O:$O,0))="","",INDEX(APガラス性能一覧!A:A,MATCH(ROW(B791),APガラス性能一覧!$O:$O,0))),""),IFERROR(IF(INDEX(APガラス性能一覧!A:A,MATCH(ROW(B791),APガラス性能一覧!$N:$N,0))="","",INDEX(APガラス性能一覧!A:A,MATCH(ROW(B791),APガラス性能一覧!$N:$N,0))),"")))</f>
        <v/>
      </c>
      <c r="C797" s="68" t="str">
        <f>IFERROR(VLOOKUP($B797,APガラス性能一覧!$A$2:$M$6097,2,0),"")</f>
        <v/>
      </c>
      <c r="D797" s="68" t="str">
        <f>IFERROR(VLOOKUP($B797,APガラス性能一覧!$A$2:$M$6097,3,0),"")</f>
        <v/>
      </c>
      <c r="E797" s="68" t="str">
        <f>IFERROR(VLOOKUP($B797,APガラス性能一覧!$A$2:$M$6097,4,0),"")</f>
        <v/>
      </c>
      <c r="F797" s="68" t="str">
        <f>IFERROR(VLOOKUP($B797,APガラス性能一覧!$A$2:$M$6097,5,0),"")</f>
        <v/>
      </c>
      <c r="G797" s="68" t="str">
        <f>IFERROR(VLOOKUP($B797,APガラス性能一覧!$A$2:$M$6097,6,0),"")</f>
        <v/>
      </c>
      <c r="H797" s="68" t="str">
        <f>IFERROR(VLOOKUP($B797,APガラス性能一覧!$A$2:$M$6097,7,0),"")</f>
        <v/>
      </c>
      <c r="I797" s="68" t="str">
        <f>IFERROR(VLOOKUP($B797,APガラス性能一覧!$A$2:$M$6097,8,0),"")</f>
        <v/>
      </c>
      <c r="J797" s="68" t="str">
        <f>IFERROR(VLOOKUP($B797,APガラス性能一覧!$A$2:$M$6097,9,0),"")</f>
        <v/>
      </c>
      <c r="K797" s="68" t="str">
        <f>IFERROR(VLOOKUP($B797,APガラス性能一覧!$A$2:$M$6097,10,0),"")</f>
        <v/>
      </c>
      <c r="L797" s="68" t="str">
        <f>IFERROR(VLOOKUP($B797,APガラス性能一覧!$A$2:$M$6097,11,0),"")</f>
        <v/>
      </c>
      <c r="M797" s="68" t="str">
        <f>IFERROR(VLOOKUP($B797,APガラス性能一覧!$A$2:$M$6097,12,0),"")</f>
        <v/>
      </c>
      <c r="N797" s="68" t="str">
        <f>IFERROR(VLOOKUP($B797,APガラス性能一覧!$A$2:$M$6097,13,0),"")</f>
        <v/>
      </c>
    </row>
    <row r="798" spans="2:14" x14ac:dyDescent="0.4">
      <c r="B798" s="68" t="str">
        <f>IF($D$2="","",IF($E$2=0.65,IFERROR(IF(INDEX(APガラス性能一覧!A:A,MATCH(ROW(B792),APガラス性能一覧!$O:$O,0))="","",INDEX(APガラス性能一覧!A:A,MATCH(ROW(B792),APガラス性能一覧!$O:$O,0))),""),IFERROR(IF(INDEX(APガラス性能一覧!A:A,MATCH(ROW(B792),APガラス性能一覧!$N:$N,0))="","",INDEX(APガラス性能一覧!A:A,MATCH(ROW(B792),APガラス性能一覧!$N:$N,0))),"")))</f>
        <v/>
      </c>
      <c r="C798" s="68" t="str">
        <f>IFERROR(VLOOKUP($B798,APガラス性能一覧!$A$2:$M$6097,2,0),"")</f>
        <v/>
      </c>
      <c r="D798" s="68" t="str">
        <f>IFERROR(VLOOKUP($B798,APガラス性能一覧!$A$2:$M$6097,3,0),"")</f>
        <v/>
      </c>
      <c r="E798" s="68" t="str">
        <f>IFERROR(VLOOKUP($B798,APガラス性能一覧!$A$2:$M$6097,4,0),"")</f>
        <v/>
      </c>
      <c r="F798" s="68" t="str">
        <f>IFERROR(VLOOKUP($B798,APガラス性能一覧!$A$2:$M$6097,5,0),"")</f>
        <v/>
      </c>
      <c r="G798" s="68" t="str">
        <f>IFERROR(VLOOKUP($B798,APガラス性能一覧!$A$2:$M$6097,6,0),"")</f>
        <v/>
      </c>
      <c r="H798" s="68" t="str">
        <f>IFERROR(VLOOKUP($B798,APガラス性能一覧!$A$2:$M$6097,7,0),"")</f>
        <v/>
      </c>
      <c r="I798" s="68" t="str">
        <f>IFERROR(VLOOKUP($B798,APガラス性能一覧!$A$2:$M$6097,8,0),"")</f>
        <v/>
      </c>
      <c r="J798" s="68" t="str">
        <f>IFERROR(VLOOKUP($B798,APガラス性能一覧!$A$2:$M$6097,9,0),"")</f>
        <v/>
      </c>
      <c r="K798" s="68" t="str">
        <f>IFERROR(VLOOKUP($B798,APガラス性能一覧!$A$2:$M$6097,10,0),"")</f>
        <v/>
      </c>
      <c r="L798" s="68" t="str">
        <f>IFERROR(VLOOKUP($B798,APガラス性能一覧!$A$2:$M$6097,11,0),"")</f>
        <v/>
      </c>
      <c r="M798" s="68" t="str">
        <f>IFERROR(VLOOKUP($B798,APガラス性能一覧!$A$2:$M$6097,12,0),"")</f>
        <v/>
      </c>
      <c r="N798" s="68" t="str">
        <f>IFERROR(VLOOKUP($B798,APガラス性能一覧!$A$2:$M$6097,13,0),"")</f>
        <v/>
      </c>
    </row>
    <row r="799" spans="2:14" x14ac:dyDescent="0.4">
      <c r="B799" s="68" t="str">
        <f>IF($D$2="","",IF($E$2=0.65,IFERROR(IF(INDEX(APガラス性能一覧!A:A,MATCH(ROW(B793),APガラス性能一覧!$O:$O,0))="","",INDEX(APガラス性能一覧!A:A,MATCH(ROW(B793),APガラス性能一覧!$O:$O,0))),""),IFERROR(IF(INDEX(APガラス性能一覧!A:A,MATCH(ROW(B793),APガラス性能一覧!$N:$N,0))="","",INDEX(APガラス性能一覧!A:A,MATCH(ROW(B793),APガラス性能一覧!$N:$N,0))),"")))</f>
        <v/>
      </c>
      <c r="C799" s="68" t="str">
        <f>IFERROR(VLOOKUP($B799,APガラス性能一覧!$A$2:$M$6097,2,0),"")</f>
        <v/>
      </c>
      <c r="D799" s="68" t="str">
        <f>IFERROR(VLOOKUP($B799,APガラス性能一覧!$A$2:$M$6097,3,0),"")</f>
        <v/>
      </c>
      <c r="E799" s="68" t="str">
        <f>IFERROR(VLOOKUP($B799,APガラス性能一覧!$A$2:$M$6097,4,0),"")</f>
        <v/>
      </c>
      <c r="F799" s="68" t="str">
        <f>IFERROR(VLOOKUP($B799,APガラス性能一覧!$A$2:$M$6097,5,0),"")</f>
        <v/>
      </c>
      <c r="G799" s="68" t="str">
        <f>IFERROR(VLOOKUP($B799,APガラス性能一覧!$A$2:$M$6097,6,0),"")</f>
        <v/>
      </c>
      <c r="H799" s="68" t="str">
        <f>IFERROR(VLOOKUP($B799,APガラス性能一覧!$A$2:$M$6097,7,0),"")</f>
        <v/>
      </c>
      <c r="I799" s="68" t="str">
        <f>IFERROR(VLOOKUP($B799,APガラス性能一覧!$A$2:$M$6097,8,0),"")</f>
        <v/>
      </c>
      <c r="J799" s="68" t="str">
        <f>IFERROR(VLOOKUP($B799,APガラス性能一覧!$A$2:$M$6097,9,0),"")</f>
        <v/>
      </c>
      <c r="K799" s="68" t="str">
        <f>IFERROR(VLOOKUP($B799,APガラス性能一覧!$A$2:$M$6097,10,0),"")</f>
        <v/>
      </c>
      <c r="L799" s="68" t="str">
        <f>IFERROR(VLOOKUP($B799,APガラス性能一覧!$A$2:$M$6097,11,0),"")</f>
        <v/>
      </c>
      <c r="M799" s="68" t="str">
        <f>IFERROR(VLOOKUP($B799,APガラス性能一覧!$A$2:$M$6097,12,0),"")</f>
        <v/>
      </c>
      <c r="N799" s="68" t="str">
        <f>IFERROR(VLOOKUP($B799,APガラス性能一覧!$A$2:$M$6097,13,0),"")</f>
        <v/>
      </c>
    </row>
    <row r="800" spans="2:14" x14ac:dyDescent="0.4">
      <c r="B800" s="68" t="str">
        <f>IF($D$2="","",IF($E$2=0.65,IFERROR(IF(INDEX(APガラス性能一覧!A:A,MATCH(ROW(B794),APガラス性能一覧!$O:$O,0))="","",INDEX(APガラス性能一覧!A:A,MATCH(ROW(B794),APガラス性能一覧!$O:$O,0))),""),IFERROR(IF(INDEX(APガラス性能一覧!A:A,MATCH(ROW(B794),APガラス性能一覧!$N:$N,0))="","",INDEX(APガラス性能一覧!A:A,MATCH(ROW(B794),APガラス性能一覧!$N:$N,0))),"")))</f>
        <v/>
      </c>
      <c r="C800" s="68" t="str">
        <f>IFERROR(VLOOKUP($B800,APガラス性能一覧!$A$2:$M$6097,2,0),"")</f>
        <v/>
      </c>
      <c r="D800" s="68" t="str">
        <f>IFERROR(VLOOKUP($B800,APガラス性能一覧!$A$2:$M$6097,3,0),"")</f>
        <v/>
      </c>
      <c r="E800" s="68" t="str">
        <f>IFERROR(VLOOKUP($B800,APガラス性能一覧!$A$2:$M$6097,4,0),"")</f>
        <v/>
      </c>
      <c r="F800" s="68" t="str">
        <f>IFERROR(VLOOKUP($B800,APガラス性能一覧!$A$2:$M$6097,5,0),"")</f>
        <v/>
      </c>
      <c r="G800" s="68" t="str">
        <f>IFERROR(VLOOKUP($B800,APガラス性能一覧!$A$2:$M$6097,6,0),"")</f>
        <v/>
      </c>
      <c r="H800" s="68" t="str">
        <f>IFERROR(VLOOKUP($B800,APガラス性能一覧!$A$2:$M$6097,7,0),"")</f>
        <v/>
      </c>
      <c r="I800" s="68" t="str">
        <f>IFERROR(VLOOKUP($B800,APガラス性能一覧!$A$2:$M$6097,8,0),"")</f>
        <v/>
      </c>
      <c r="J800" s="68" t="str">
        <f>IFERROR(VLOOKUP($B800,APガラス性能一覧!$A$2:$M$6097,9,0),"")</f>
        <v/>
      </c>
      <c r="K800" s="68" t="str">
        <f>IFERROR(VLOOKUP($B800,APガラス性能一覧!$A$2:$M$6097,10,0),"")</f>
        <v/>
      </c>
      <c r="L800" s="68" t="str">
        <f>IFERROR(VLOOKUP($B800,APガラス性能一覧!$A$2:$M$6097,11,0),"")</f>
        <v/>
      </c>
      <c r="M800" s="68" t="str">
        <f>IFERROR(VLOOKUP($B800,APガラス性能一覧!$A$2:$M$6097,12,0),"")</f>
        <v/>
      </c>
      <c r="N800" s="68" t="str">
        <f>IFERROR(VLOOKUP($B800,APガラス性能一覧!$A$2:$M$6097,13,0),"")</f>
        <v/>
      </c>
    </row>
    <row r="801" spans="2:14" x14ac:dyDescent="0.4">
      <c r="B801" s="68" t="str">
        <f>IF($D$2="","",IF($E$2=0.65,IFERROR(IF(INDEX(APガラス性能一覧!A:A,MATCH(ROW(B795),APガラス性能一覧!$O:$O,0))="","",INDEX(APガラス性能一覧!A:A,MATCH(ROW(B795),APガラス性能一覧!$O:$O,0))),""),IFERROR(IF(INDEX(APガラス性能一覧!A:A,MATCH(ROW(B795),APガラス性能一覧!$N:$N,0))="","",INDEX(APガラス性能一覧!A:A,MATCH(ROW(B795),APガラス性能一覧!$N:$N,0))),"")))</f>
        <v/>
      </c>
      <c r="C801" s="68" t="str">
        <f>IFERROR(VLOOKUP($B801,APガラス性能一覧!$A$2:$M$6097,2,0),"")</f>
        <v/>
      </c>
      <c r="D801" s="68" t="str">
        <f>IFERROR(VLOOKUP($B801,APガラス性能一覧!$A$2:$M$6097,3,0),"")</f>
        <v/>
      </c>
      <c r="E801" s="68" t="str">
        <f>IFERROR(VLOOKUP($B801,APガラス性能一覧!$A$2:$M$6097,4,0),"")</f>
        <v/>
      </c>
      <c r="F801" s="68" t="str">
        <f>IFERROR(VLOOKUP($B801,APガラス性能一覧!$A$2:$M$6097,5,0),"")</f>
        <v/>
      </c>
      <c r="G801" s="68" t="str">
        <f>IFERROR(VLOOKUP($B801,APガラス性能一覧!$A$2:$M$6097,6,0),"")</f>
        <v/>
      </c>
      <c r="H801" s="68" t="str">
        <f>IFERROR(VLOOKUP($B801,APガラス性能一覧!$A$2:$M$6097,7,0),"")</f>
        <v/>
      </c>
      <c r="I801" s="68" t="str">
        <f>IFERROR(VLOOKUP($B801,APガラス性能一覧!$A$2:$M$6097,8,0),"")</f>
        <v/>
      </c>
      <c r="J801" s="68" t="str">
        <f>IFERROR(VLOOKUP($B801,APガラス性能一覧!$A$2:$M$6097,9,0),"")</f>
        <v/>
      </c>
      <c r="K801" s="68" t="str">
        <f>IFERROR(VLOOKUP($B801,APガラス性能一覧!$A$2:$M$6097,10,0),"")</f>
        <v/>
      </c>
      <c r="L801" s="68" t="str">
        <f>IFERROR(VLOOKUP($B801,APガラス性能一覧!$A$2:$M$6097,11,0),"")</f>
        <v/>
      </c>
      <c r="M801" s="68" t="str">
        <f>IFERROR(VLOOKUP($B801,APガラス性能一覧!$A$2:$M$6097,12,0),"")</f>
        <v/>
      </c>
      <c r="N801" s="68" t="str">
        <f>IFERROR(VLOOKUP($B801,APガラス性能一覧!$A$2:$M$6097,13,0),"")</f>
        <v/>
      </c>
    </row>
    <row r="802" spans="2:14" x14ac:dyDescent="0.4">
      <c r="B802" s="68" t="str">
        <f>IF($D$2="","",IF($E$2=0.65,IFERROR(IF(INDEX(APガラス性能一覧!A:A,MATCH(ROW(B796),APガラス性能一覧!$O:$O,0))="","",INDEX(APガラス性能一覧!A:A,MATCH(ROW(B796),APガラス性能一覧!$O:$O,0))),""),IFERROR(IF(INDEX(APガラス性能一覧!A:A,MATCH(ROW(B796),APガラス性能一覧!$N:$N,0))="","",INDEX(APガラス性能一覧!A:A,MATCH(ROW(B796),APガラス性能一覧!$N:$N,0))),"")))</f>
        <v/>
      </c>
      <c r="C802" s="68" t="str">
        <f>IFERROR(VLOOKUP($B802,APガラス性能一覧!$A$2:$M$6097,2,0),"")</f>
        <v/>
      </c>
      <c r="D802" s="68" t="str">
        <f>IFERROR(VLOOKUP($B802,APガラス性能一覧!$A$2:$M$6097,3,0),"")</f>
        <v/>
      </c>
      <c r="E802" s="68" t="str">
        <f>IFERROR(VLOOKUP($B802,APガラス性能一覧!$A$2:$M$6097,4,0),"")</f>
        <v/>
      </c>
      <c r="F802" s="68" t="str">
        <f>IFERROR(VLOOKUP($B802,APガラス性能一覧!$A$2:$M$6097,5,0),"")</f>
        <v/>
      </c>
      <c r="G802" s="68" t="str">
        <f>IFERROR(VLOOKUP($B802,APガラス性能一覧!$A$2:$M$6097,6,0),"")</f>
        <v/>
      </c>
      <c r="H802" s="68" t="str">
        <f>IFERROR(VLOOKUP($B802,APガラス性能一覧!$A$2:$M$6097,7,0),"")</f>
        <v/>
      </c>
      <c r="I802" s="68" t="str">
        <f>IFERROR(VLOOKUP($B802,APガラス性能一覧!$A$2:$M$6097,8,0),"")</f>
        <v/>
      </c>
      <c r="J802" s="68" t="str">
        <f>IFERROR(VLOOKUP($B802,APガラス性能一覧!$A$2:$M$6097,9,0),"")</f>
        <v/>
      </c>
      <c r="K802" s="68" t="str">
        <f>IFERROR(VLOOKUP($B802,APガラス性能一覧!$A$2:$M$6097,10,0),"")</f>
        <v/>
      </c>
      <c r="L802" s="68" t="str">
        <f>IFERROR(VLOOKUP($B802,APガラス性能一覧!$A$2:$M$6097,11,0),"")</f>
        <v/>
      </c>
      <c r="M802" s="68" t="str">
        <f>IFERROR(VLOOKUP($B802,APガラス性能一覧!$A$2:$M$6097,12,0),"")</f>
        <v/>
      </c>
      <c r="N802" s="68" t="str">
        <f>IFERROR(VLOOKUP($B802,APガラス性能一覧!$A$2:$M$6097,13,0),"")</f>
        <v/>
      </c>
    </row>
    <row r="803" spans="2:14" x14ac:dyDescent="0.4">
      <c r="B803" s="68" t="str">
        <f>IF($D$2="","",IF($E$2=0.65,IFERROR(IF(INDEX(APガラス性能一覧!A:A,MATCH(ROW(B797),APガラス性能一覧!$O:$O,0))="","",INDEX(APガラス性能一覧!A:A,MATCH(ROW(B797),APガラス性能一覧!$O:$O,0))),""),IFERROR(IF(INDEX(APガラス性能一覧!A:A,MATCH(ROW(B797),APガラス性能一覧!$N:$N,0))="","",INDEX(APガラス性能一覧!A:A,MATCH(ROW(B797),APガラス性能一覧!$N:$N,0))),"")))</f>
        <v/>
      </c>
      <c r="C803" s="68" t="str">
        <f>IFERROR(VLOOKUP($B803,APガラス性能一覧!$A$2:$M$6097,2,0),"")</f>
        <v/>
      </c>
      <c r="D803" s="68" t="str">
        <f>IFERROR(VLOOKUP($B803,APガラス性能一覧!$A$2:$M$6097,3,0),"")</f>
        <v/>
      </c>
      <c r="E803" s="68" t="str">
        <f>IFERROR(VLOOKUP($B803,APガラス性能一覧!$A$2:$M$6097,4,0),"")</f>
        <v/>
      </c>
      <c r="F803" s="68" t="str">
        <f>IFERROR(VLOOKUP($B803,APガラス性能一覧!$A$2:$M$6097,5,0),"")</f>
        <v/>
      </c>
      <c r="G803" s="68" t="str">
        <f>IFERROR(VLOOKUP($B803,APガラス性能一覧!$A$2:$M$6097,6,0),"")</f>
        <v/>
      </c>
      <c r="H803" s="68" t="str">
        <f>IFERROR(VLOOKUP($B803,APガラス性能一覧!$A$2:$M$6097,7,0),"")</f>
        <v/>
      </c>
      <c r="I803" s="68" t="str">
        <f>IFERROR(VLOOKUP($B803,APガラス性能一覧!$A$2:$M$6097,8,0),"")</f>
        <v/>
      </c>
      <c r="J803" s="68" t="str">
        <f>IFERROR(VLOOKUP($B803,APガラス性能一覧!$A$2:$M$6097,9,0),"")</f>
        <v/>
      </c>
      <c r="K803" s="68" t="str">
        <f>IFERROR(VLOOKUP($B803,APガラス性能一覧!$A$2:$M$6097,10,0),"")</f>
        <v/>
      </c>
      <c r="L803" s="68" t="str">
        <f>IFERROR(VLOOKUP($B803,APガラス性能一覧!$A$2:$M$6097,11,0),"")</f>
        <v/>
      </c>
      <c r="M803" s="68" t="str">
        <f>IFERROR(VLOOKUP($B803,APガラス性能一覧!$A$2:$M$6097,12,0),"")</f>
        <v/>
      </c>
      <c r="N803" s="68" t="str">
        <f>IFERROR(VLOOKUP($B803,APガラス性能一覧!$A$2:$M$6097,13,0),"")</f>
        <v/>
      </c>
    </row>
    <row r="804" spans="2:14" x14ac:dyDescent="0.4">
      <c r="B804" s="68" t="str">
        <f>IF($D$2="","",IF($E$2=0.65,IFERROR(IF(INDEX(APガラス性能一覧!A:A,MATCH(ROW(B798),APガラス性能一覧!$O:$O,0))="","",INDEX(APガラス性能一覧!A:A,MATCH(ROW(B798),APガラス性能一覧!$O:$O,0))),""),IFERROR(IF(INDEX(APガラス性能一覧!A:A,MATCH(ROW(B798),APガラス性能一覧!$N:$N,0))="","",INDEX(APガラス性能一覧!A:A,MATCH(ROW(B798),APガラス性能一覧!$N:$N,0))),"")))</f>
        <v/>
      </c>
      <c r="C804" s="68" t="str">
        <f>IFERROR(VLOOKUP($B804,APガラス性能一覧!$A$2:$M$6097,2,0),"")</f>
        <v/>
      </c>
      <c r="D804" s="68" t="str">
        <f>IFERROR(VLOOKUP($B804,APガラス性能一覧!$A$2:$M$6097,3,0),"")</f>
        <v/>
      </c>
      <c r="E804" s="68" t="str">
        <f>IFERROR(VLOOKUP($B804,APガラス性能一覧!$A$2:$M$6097,4,0),"")</f>
        <v/>
      </c>
      <c r="F804" s="68" t="str">
        <f>IFERROR(VLOOKUP($B804,APガラス性能一覧!$A$2:$M$6097,5,0),"")</f>
        <v/>
      </c>
      <c r="G804" s="68" t="str">
        <f>IFERROR(VLOOKUP($B804,APガラス性能一覧!$A$2:$M$6097,6,0),"")</f>
        <v/>
      </c>
      <c r="H804" s="68" t="str">
        <f>IFERROR(VLOOKUP($B804,APガラス性能一覧!$A$2:$M$6097,7,0),"")</f>
        <v/>
      </c>
      <c r="I804" s="68" t="str">
        <f>IFERROR(VLOOKUP($B804,APガラス性能一覧!$A$2:$M$6097,8,0),"")</f>
        <v/>
      </c>
      <c r="J804" s="68" t="str">
        <f>IFERROR(VLOOKUP($B804,APガラス性能一覧!$A$2:$M$6097,9,0),"")</f>
        <v/>
      </c>
      <c r="K804" s="68" t="str">
        <f>IFERROR(VLOOKUP($B804,APガラス性能一覧!$A$2:$M$6097,10,0),"")</f>
        <v/>
      </c>
      <c r="L804" s="68" t="str">
        <f>IFERROR(VLOOKUP($B804,APガラス性能一覧!$A$2:$M$6097,11,0),"")</f>
        <v/>
      </c>
      <c r="M804" s="68" t="str">
        <f>IFERROR(VLOOKUP($B804,APガラス性能一覧!$A$2:$M$6097,12,0),"")</f>
        <v/>
      </c>
      <c r="N804" s="68" t="str">
        <f>IFERROR(VLOOKUP($B804,APガラス性能一覧!$A$2:$M$6097,13,0),"")</f>
        <v/>
      </c>
    </row>
    <row r="805" spans="2:14" x14ac:dyDescent="0.4">
      <c r="B805" s="68" t="str">
        <f>IF($D$2="","",IF($E$2=0.65,IFERROR(IF(INDEX(APガラス性能一覧!A:A,MATCH(ROW(B799),APガラス性能一覧!$O:$O,0))="","",INDEX(APガラス性能一覧!A:A,MATCH(ROW(B799),APガラス性能一覧!$O:$O,0))),""),IFERROR(IF(INDEX(APガラス性能一覧!A:A,MATCH(ROW(B799),APガラス性能一覧!$N:$N,0))="","",INDEX(APガラス性能一覧!A:A,MATCH(ROW(B799),APガラス性能一覧!$N:$N,0))),"")))</f>
        <v/>
      </c>
      <c r="C805" s="68" t="str">
        <f>IFERROR(VLOOKUP($B805,APガラス性能一覧!$A$2:$M$6097,2,0),"")</f>
        <v/>
      </c>
      <c r="D805" s="68" t="str">
        <f>IFERROR(VLOOKUP($B805,APガラス性能一覧!$A$2:$M$6097,3,0),"")</f>
        <v/>
      </c>
      <c r="E805" s="68" t="str">
        <f>IFERROR(VLOOKUP($B805,APガラス性能一覧!$A$2:$M$6097,4,0),"")</f>
        <v/>
      </c>
      <c r="F805" s="68" t="str">
        <f>IFERROR(VLOOKUP($B805,APガラス性能一覧!$A$2:$M$6097,5,0),"")</f>
        <v/>
      </c>
      <c r="G805" s="68" t="str">
        <f>IFERROR(VLOOKUP($B805,APガラス性能一覧!$A$2:$M$6097,6,0),"")</f>
        <v/>
      </c>
      <c r="H805" s="68" t="str">
        <f>IFERROR(VLOOKUP($B805,APガラス性能一覧!$A$2:$M$6097,7,0),"")</f>
        <v/>
      </c>
      <c r="I805" s="68" t="str">
        <f>IFERROR(VLOOKUP($B805,APガラス性能一覧!$A$2:$M$6097,8,0),"")</f>
        <v/>
      </c>
      <c r="J805" s="68" t="str">
        <f>IFERROR(VLOOKUP($B805,APガラス性能一覧!$A$2:$M$6097,9,0),"")</f>
        <v/>
      </c>
      <c r="K805" s="68" t="str">
        <f>IFERROR(VLOOKUP($B805,APガラス性能一覧!$A$2:$M$6097,10,0),"")</f>
        <v/>
      </c>
      <c r="L805" s="68" t="str">
        <f>IFERROR(VLOOKUP($B805,APガラス性能一覧!$A$2:$M$6097,11,0),"")</f>
        <v/>
      </c>
      <c r="M805" s="68" t="str">
        <f>IFERROR(VLOOKUP($B805,APガラス性能一覧!$A$2:$M$6097,12,0),"")</f>
        <v/>
      </c>
      <c r="N805" s="68" t="str">
        <f>IFERROR(VLOOKUP($B805,APガラス性能一覧!$A$2:$M$6097,13,0),"")</f>
        <v/>
      </c>
    </row>
    <row r="806" spans="2:14" x14ac:dyDescent="0.4">
      <c r="B806" s="68" t="str">
        <f>IF($D$2="","",IF($E$2=0.65,IFERROR(IF(INDEX(APガラス性能一覧!A:A,MATCH(ROW(B800),APガラス性能一覧!$O:$O,0))="","",INDEX(APガラス性能一覧!A:A,MATCH(ROW(B800),APガラス性能一覧!$O:$O,0))),""),IFERROR(IF(INDEX(APガラス性能一覧!A:A,MATCH(ROW(B800),APガラス性能一覧!$N:$N,0))="","",INDEX(APガラス性能一覧!A:A,MATCH(ROW(B800),APガラス性能一覧!$N:$N,0))),"")))</f>
        <v/>
      </c>
      <c r="C806" s="68" t="str">
        <f>IFERROR(VLOOKUP($B806,APガラス性能一覧!$A$2:$M$6097,2,0),"")</f>
        <v/>
      </c>
      <c r="D806" s="68" t="str">
        <f>IFERROR(VLOOKUP($B806,APガラス性能一覧!$A$2:$M$6097,3,0),"")</f>
        <v/>
      </c>
      <c r="E806" s="68" t="str">
        <f>IFERROR(VLOOKUP($B806,APガラス性能一覧!$A$2:$M$6097,4,0),"")</f>
        <v/>
      </c>
      <c r="F806" s="68" t="str">
        <f>IFERROR(VLOOKUP($B806,APガラス性能一覧!$A$2:$M$6097,5,0),"")</f>
        <v/>
      </c>
      <c r="G806" s="68" t="str">
        <f>IFERROR(VLOOKUP($B806,APガラス性能一覧!$A$2:$M$6097,6,0),"")</f>
        <v/>
      </c>
      <c r="H806" s="68" t="str">
        <f>IFERROR(VLOOKUP($B806,APガラス性能一覧!$A$2:$M$6097,7,0),"")</f>
        <v/>
      </c>
      <c r="I806" s="68" t="str">
        <f>IFERROR(VLOOKUP($B806,APガラス性能一覧!$A$2:$M$6097,8,0),"")</f>
        <v/>
      </c>
      <c r="J806" s="68" t="str">
        <f>IFERROR(VLOOKUP($B806,APガラス性能一覧!$A$2:$M$6097,9,0),"")</f>
        <v/>
      </c>
      <c r="K806" s="68" t="str">
        <f>IFERROR(VLOOKUP($B806,APガラス性能一覧!$A$2:$M$6097,10,0),"")</f>
        <v/>
      </c>
      <c r="L806" s="68" t="str">
        <f>IFERROR(VLOOKUP($B806,APガラス性能一覧!$A$2:$M$6097,11,0),"")</f>
        <v/>
      </c>
      <c r="M806" s="68" t="str">
        <f>IFERROR(VLOOKUP($B806,APガラス性能一覧!$A$2:$M$6097,12,0),"")</f>
        <v/>
      </c>
      <c r="N806" s="68" t="str">
        <f>IFERROR(VLOOKUP($B806,APガラス性能一覧!$A$2:$M$6097,13,0),"")</f>
        <v/>
      </c>
    </row>
    <row r="807" spans="2:14" x14ac:dyDescent="0.4">
      <c r="B807" s="68" t="str">
        <f>IF($D$2="","",IF($E$2=0.65,IFERROR(IF(INDEX(APガラス性能一覧!A:A,MATCH(ROW(B801),APガラス性能一覧!$O:$O,0))="","",INDEX(APガラス性能一覧!A:A,MATCH(ROW(B801),APガラス性能一覧!$O:$O,0))),""),IFERROR(IF(INDEX(APガラス性能一覧!A:A,MATCH(ROW(B801),APガラス性能一覧!$N:$N,0))="","",INDEX(APガラス性能一覧!A:A,MATCH(ROW(B801),APガラス性能一覧!$N:$N,0))),"")))</f>
        <v/>
      </c>
      <c r="C807" s="68" t="str">
        <f>IFERROR(VLOOKUP($B807,APガラス性能一覧!$A$2:$M$6097,2,0),"")</f>
        <v/>
      </c>
      <c r="D807" s="68" t="str">
        <f>IFERROR(VLOOKUP($B807,APガラス性能一覧!$A$2:$M$6097,3,0),"")</f>
        <v/>
      </c>
      <c r="E807" s="68" t="str">
        <f>IFERROR(VLOOKUP($B807,APガラス性能一覧!$A$2:$M$6097,4,0),"")</f>
        <v/>
      </c>
      <c r="F807" s="68" t="str">
        <f>IFERROR(VLOOKUP($B807,APガラス性能一覧!$A$2:$M$6097,5,0),"")</f>
        <v/>
      </c>
      <c r="G807" s="68" t="str">
        <f>IFERROR(VLOOKUP($B807,APガラス性能一覧!$A$2:$M$6097,6,0),"")</f>
        <v/>
      </c>
      <c r="H807" s="68" t="str">
        <f>IFERROR(VLOOKUP($B807,APガラス性能一覧!$A$2:$M$6097,7,0),"")</f>
        <v/>
      </c>
      <c r="I807" s="68" t="str">
        <f>IFERROR(VLOOKUP($B807,APガラス性能一覧!$A$2:$M$6097,8,0),"")</f>
        <v/>
      </c>
      <c r="J807" s="68" t="str">
        <f>IFERROR(VLOOKUP($B807,APガラス性能一覧!$A$2:$M$6097,9,0),"")</f>
        <v/>
      </c>
      <c r="K807" s="68" t="str">
        <f>IFERROR(VLOOKUP($B807,APガラス性能一覧!$A$2:$M$6097,10,0),"")</f>
        <v/>
      </c>
      <c r="L807" s="68" t="str">
        <f>IFERROR(VLOOKUP($B807,APガラス性能一覧!$A$2:$M$6097,11,0),"")</f>
        <v/>
      </c>
      <c r="M807" s="68" t="str">
        <f>IFERROR(VLOOKUP($B807,APガラス性能一覧!$A$2:$M$6097,12,0),"")</f>
        <v/>
      </c>
      <c r="N807" s="68" t="str">
        <f>IFERROR(VLOOKUP($B807,APガラス性能一覧!$A$2:$M$6097,13,0),"")</f>
        <v/>
      </c>
    </row>
    <row r="808" spans="2:14" x14ac:dyDescent="0.4">
      <c r="B808" s="68" t="str">
        <f>IF($D$2="","",IF($E$2=0.65,IFERROR(IF(INDEX(APガラス性能一覧!A:A,MATCH(ROW(B802),APガラス性能一覧!$O:$O,0))="","",INDEX(APガラス性能一覧!A:A,MATCH(ROW(B802),APガラス性能一覧!$O:$O,0))),""),IFERROR(IF(INDEX(APガラス性能一覧!A:A,MATCH(ROW(B802),APガラス性能一覧!$N:$N,0))="","",INDEX(APガラス性能一覧!A:A,MATCH(ROW(B802),APガラス性能一覧!$N:$N,0))),"")))</f>
        <v/>
      </c>
      <c r="C808" s="68" t="str">
        <f>IFERROR(VLOOKUP($B808,APガラス性能一覧!$A$2:$M$6097,2,0),"")</f>
        <v/>
      </c>
      <c r="D808" s="68" t="str">
        <f>IFERROR(VLOOKUP($B808,APガラス性能一覧!$A$2:$M$6097,3,0),"")</f>
        <v/>
      </c>
      <c r="E808" s="68" t="str">
        <f>IFERROR(VLOOKUP($B808,APガラス性能一覧!$A$2:$M$6097,4,0),"")</f>
        <v/>
      </c>
      <c r="F808" s="68" t="str">
        <f>IFERROR(VLOOKUP($B808,APガラス性能一覧!$A$2:$M$6097,5,0),"")</f>
        <v/>
      </c>
      <c r="G808" s="68" t="str">
        <f>IFERROR(VLOOKUP($B808,APガラス性能一覧!$A$2:$M$6097,6,0),"")</f>
        <v/>
      </c>
      <c r="H808" s="68" t="str">
        <f>IFERROR(VLOOKUP($B808,APガラス性能一覧!$A$2:$M$6097,7,0),"")</f>
        <v/>
      </c>
      <c r="I808" s="68" t="str">
        <f>IFERROR(VLOOKUP($B808,APガラス性能一覧!$A$2:$M$6097,8,0),"")</f>
        <v/>
      </c>
      <c r="J808" s="68" t="str">
        <f>IFERROR(VLOOKUP($B808,APガラス性能一覧!$A$2:$M$6097,9,0),"")</f>
        <v/>
      </c>
      <c r="K808" s="68" t="str">
        <f>IFERROR(VLOOKUP($B808,APガラス性能一覧!$A$2:$M$6097,10,0),"")</f>
        <v/>
      </c>
      <c r="L808" s="68" t="str">
        <f>IFERROR(VLOOKUP($B808,APガラス性能一覧!$A$2:$M$6097,11,0),"")</f>
        <v/>
      </c>
      <c r="M808" s="68" t="str">
        <f>IFERROR(VLOOKUP($B808,APガラス性能一覧!$A$2:$M$6097,12,0),"")</f>
        <v/>
      </c>
      <c r="N808" s="68" t="str">
        <f>IFERROR(VLOOKUP($B808,APガラス性能一覧!$A$2:$M$6097,13,0),"")</f>
        <v/>
      </c>
    </row>
    <row r="809" spans="2:14" x14ac:dyDescent="0.4">
      <c r="B809" s="68" t="str">
        <f>IF($D$2="","",IF($E$2=0.65,IFERROR(IF(INDEX(APガラス性能一覧!A:A,MATCH(ROW(B803),APガラス性能一覧!$O:$O,0))="","",INDEX(APガラス性能一覧!A:A,MATCH(ROW(B803),APガラス性能一覧!$O:$O,0))),""),IFERROR(IF(INDEX(APガラス性能一覧!A:A,MATCH(ROW(B803),APガラス性能一覧!$N:$N,0))="","",INDEX(APガラス性能一覧!A:A,MATCH(ROW(B803),APガラス性能一覧!$N:$N,0))),"")))</f>
        <v/>
      </c>
      <c r="C809" s="68" t="str">
        <f>IFERROR(VLOOKUP($B809,APガラス性能一覧!$A$2:$M$6097,2,0),"")</f>
        <v/>
      </c>
      <c r="D809" s="68" t="str">
        <f>IFERROR(VLOOKUP($B809,APガラス性能一覧!$A$2:$M$6097,3,0),"")</f>
        <v/>
      </c>
      <c r="E809" s="68" t="str">
        <f>IFERROR(VLOOKUP($B809,APガラス性能一覧!$A$2:$M$6097,4,0),"")</f>
        <v/>
      </c>
      <c r="F809" s="68" t="str">
        <f>IFERROR(VLOOKUP($B809,APガラス性能一覧!$A$2:$M$6097,5,0),"")</f>
        <v/>
      </c>
      <c r="G809" s="68" t="str">
        <f>IFERROR(VLOOKUP($B809,APガラス性能一覧!$A$2:$M$6097,6,0),"")</f>
        <v/>
      </c>
      <c r="H809" s="68" t="str">
        <f>IFERROR(VLOOKUP($B809,APガラス性能一覧!$A$2:$M$6097,7,0),"")</f>
        <v/>
      </c>
      <c r="I809" s="68" t="str">
        <f>IFERROR(VLOOKUP($B809,APガラス性能一覧!$A$2:$M$6097,8,0),"")</f>
        <v/>
      </c>
      <c r="J809" s="68" t="str">
        <f>IFERROR(VLOOKUP($B809,APガラス性能一覧!$A$2:$M$6097,9,0),"")</f>
        <v/>
      </c>
      <c r="K809" s="68" t="str">
        <f>IFERROR(VLOOKUP($B809,APガラス性能一覧!$A$2:$M$6097,10,0),"")</f>
        <v/>
      </c>
      <c r="L809" s="68" t="str">
        <f>IFERROR(VLOOKUP($B809,APガラス性能一覧!$A$2:$M$6097,11,0),"")</f>
        <v/>
      </c>
      <c r="M809" s="68" t="str">
        <f>IFERROR(VLOOKUP($B809,APガラス性能一覧!$A$2:$M$6097,12,0),"")</f>
        <v/>
      </c>
      <c r="N809" s="68" t="str">
        <f>IFERROR(VLOOKUP($B809,APガラス性能一覧!$A$2:$M$6097,13,0),"")</f>
        <v/>
      </c>
    </row>
    <row r="810" spans="2:14" x14ac:dyDescent="0.4">
      <c r="B810" s="68" t="str">
        <f>IF($D$2="","",IF($E$2=0.65,IFERROR(IF(INDEX(APガラス性能一覧!A:A,MATCH(ROW(B804),APガラス性能一覧!$O:$O,0))="","",INDEX(APガラス性能一覧!A:A,MATCH(ROW(B804),APガラス性能一覧!$O:$O,0))),""),IFERROR(IF(INDEX(APガラス性能一覧!A:A,MATCH(ROW(B804),APガラス性能一覧!$N:$N,0))="","",INDEX(APガラス性能一覧!A:A,MATCH(ROW(B804),APガラス性能一覧!$N:$N,0))),"")))</f>
        <v/>
      </c>
      <c r="C810" s="68" t="str">
        <f>IFERROR(VLOOKUP($B810,APガラス性能一覧!$A$2:$M$6097,2,0),"")</f>
        <v/>
      </c>
      <c r="D810" s="68" t="str">
        <f>IFERROR(VLOOKUP($B810,APガラス性能一覧!$A$2:$M$6097,3,0),"")</f>
        <v/>
      </c>
      <c r="E810" s="68" t="str">
        <f>IFERROR(VLOOKUP($B810,APガラス性能一覧!$A$2:$M$6097,4,0),"")</f>
        <v/>
      </c>
      <c r="F810" s="68" t="str">
        <f>IFERROR(VLOOKUP($B810,APガラス性能一覧!$A$2:$M$6097,5,0),"")</f>
        <v/>
      </c>
      <c r="G810" s="68" t="str">
        <f>IFERROR(VLOOKUP($B810,APガラス性能一覧!$A$2:$M$6097,6,0),"")</f>
        <v/>
      </c>
      <c r="H810" s="68" t="str">
        <f>IFERROR(VLOOKUP($B810,APガラス性能一覧!$A$2:$M$6097,7,0),"")</f>
        <v/>
      </c>
      <c r="I810" s="68" t="str">
        <f>IFERROR(VLOOKUP($B810,APガラス性能一覧!$A$2:$M$6097,8,0),"")</f>
        <v/>
      </c>
      <c r="J810" s="68" t="str">
        <f>IFERROR(VLOOKUP($B810,APガラス性能一覧!$A$2:$M$6097,9,0),"")</f>
        <v/>
      </c>
      <c r="K810" s="68" t="str">
        <f>IFERROR(VLOOKUP($B810,APガラス性能一覧!$A$2:$M$6097,10,0),"")</f>
        <v/>
      </c>
      <c r="L810" s="68" t="str">
        <f>IFERROR(VLOOKUP($B810,APガラス性能一覧!$A$2:$M$6097,11,0),"")</f>
        <v/>
      </c>
      <c r="M810" s="68" t="str">
        <f>IFERROR(VLOOKUP($B810,APガラス性能一覧!$A$2:$M$6097,12,0),"")</f>
        <v/>
      </c>
      <c r="N810" s="68" t="str">
        <f>IFERROR(VLOOKUP($B810,APガラス性能一覧!$A$2:$M$6097,13,0),"")</f>
        <v/>
      </c>
    </row>
    <row r="811" spans="2:14" x14ac:dyDescent="0.4">
      <c r="B811" s="68" t="str">
        <f>IF($D$2="","",IF($E$2=0.65,IFERROR(IF(INDEX(APガラス性能一覧!A:A,MATCH(ROW(B805),APガラス性能一覧!$O:$O,0))="","",INDEX(APガラス性能一覧!A:A,MATCH(ROW(B805),APガラス性能一覧!$O:$O,0))),""),IFERROR(IF(INDEX(APガラス性能一覧!A:A,MATCH(ROW(B805),APガラス性能一覧!$N:$N,0))="","",INDEX(APガラス性能一覧!A:A,MATCH(ROW(B805),APガラス性能一覧!$N:$N,0))),"")))</f>
        <v/>
      </c>
      <c r="C811" s="68" t="str">
        <f>IFERROR(VLOOKUP($B811,APガラス性能一覧!$A$2:$M$6097,2,0),"")</f>
        <v/>
      </c>
      <c r="D811" s="68" t="str">
        <f>IFERROR(VLOOKUP($B811,APガラス性能一覧!$A$2:$M$6097,3,0),"")</f>
        <v/>
      </c>
      <c r="E811" s="68" t="str">
        <f>IFERROR(VLOOKUP($B811,APガラス性能一覧!$A$2:$M$6097,4,0),"")</f>
        <v/>
      </c>
      <c r="F811" s="68" t="str">
        <f>IFERROR(VLOOKUP($B811,APガラス性能一覧!$A$2:$M$6097,5,0),"")</f>
        <v/>
      </c>
      <c r="G811" s="68" t="str">
        <f>IFERROR(VLOOKUP($B811,APガラス性能一覧!$A$2:$M$6097,6,0),"")</f>
        <v/>
      </c>
      <c r="H811" s="68" t="str">
        <f>IFERROR(VLOOKUP($B811,APガラス性能一覧!$A$2:$M$6097,7,0),"")</f>
        <v/>
      </c>
      <c r="I811" s="68" t="str">
        <f>IFERROR(VLOOKUP($B811,APガラス性能一覧!$A$2:$M$6097,8,0),"")</f>
        <v/>
      </c>
      <c r="J811" s="68" t="str">
        <f>IFERROR(VLOOKUP($B811,APガラス性能一覧!$A$2:$M$6097,9,0),"")</f>
        <v/>
      </c>
      <c r="K811" s="68" t="str">
        <f>IFERROR(VLOOKUP($B811,APガラス性能一覧!$A$2:$M$6097,10,0),"")</f>
        <v/>
      </c>
      <c r="L811" s="68" t="str">
        <f>IFERROR(VLOOKUP($B811,APガラス性能一覧!$A$2:$M$6097,11,0),"")</f>
        <v/>
      </c>
      <c r="M811" s="68" t="str">
        <f>IFERROR(VLOOKUP($B811,APガラス性能一覧!$A$2:$M$6097,12,0),"")</f>
        <v/>
      </c>
      <c r="N811" s="68" t="str">
        <f>IFERROR(VLOOKUP($B811,APガラス性能一覧!$A$2:$M$6097,13,0),"")</f>
        <v/>
      </c>
    </row>
    <row r="812" spans="2:14" x14ac:dyDescent="0.4">
      <c r="B812" s="68" t="str">
        <f>IF($D$2="","",IF($E$2=0.65,IFERROR(IF(INDEX(APガラス性能一覧!A:A,MATCH(ROW(B806),APガラス性能一覧!$O:$O,0))="","",INDEX(APガラス性能一覧!A:A,MATCH(ROW(B806),APガラス性能一覧!$O:$O,0))),""),IFERROR(IF(INDEX(APガラス性能一覧!A:A,MATCH(ROW(B806),APガラス性能一覧!$N:$N,0))="","",INDEX(APガラス性能一覧!A:A,MATCH(ROW(B806),APガラス性能一覧!$N:$N,0))),"")))</f>
        <v/>
      </c>
      <c r="C812" s="68" t="str">
        <f>IFERROR(VLOOKUP($B812,APガラス性能一覧!$A$2:$M$6097,2,0),"")</f>
        <v/>
      </c>
      <c r="D812" s="68" t="str">
        <f>IFERROR(VLOOKUP($B812,APガラス性能一覧!$A$2:$M$6097,3,0),"")</f>
        <v/>
      </c>
      <c r="E812" s="68" t="str">
        <f>IFERROR(VLOOKUP($B812,APガラス性能一覧!$A$2:$M$6097,4,0),"")</f>
        <v/>
      </c>
      <c r="F812" s="68" t="str">
        <f>IFERROR(VLOOKUP($B812,APガラス性能一覧!$A$2:$M$6097,5,0),"")</f>
        <v/>
      </c>
      <c r="G812" s="68" t="str">
        <f>IFERROR(VLOOKUP($B812,APガラス性能一覧!$A$2:$M$6097,6,0),"")</f>
        <v/>
      </c>
      <c r="H812" s="68" t="str">
        <f>IFERROR(VLOOKUP($B812,APガラス性能一覧!$A$2:$M$6097,7,0),"")</f>
        <v/>
      </c>
      <c r="I812" s="68" t="str">
        <f>IFERROR(VLOOKUP($B812,APガラス性能一覧!$A$2:$M$6097,8,0),"")</f>
        <v/>
      </c>
      <c r="J812" s="68" t="str">
        <f>IFERROR(VLOOKUP($B812,APガラス性能一覧!$A$2:$M$6097,9,0),"")</f>
        <v/>
      </c>
      <c r="K812" s="68" t="str">
        <f>IFERROR(VLOOKUP($B812,APガラス性能一覧!$A$2:$M$6097,10,0),"")</f>
        <v/>
      </c>
      <c r="L812" s="68" t="str">
        <f>IFERROR(VLOOKUP($B812,APガラス性能一覧!$A$2:$M$6097,11,0),"")</f>
        <v/>
      </c>
      <c r="M812" s="68" t="str">
        <f>IFERROR(VLOOKUP($B812,APガラス性能一覧!$A$2:$M$6097,12,0),"")</f>
        <v/>
      </c>
      <c r="N812" s="68" t="str">
        <f>IFERROR(VLOOKUP($B812,APガラス性能一覧!$A$2:$M$6097,13,0),"")</f>
        <v/>
      </c>
    </row>
    <row r="813" spans="2:14" x14ac:dyDescent="0.4">
      <c r="B813" s="68" t="str">
        <f>IF($D$2="","",IF($E$2=0.65,IFERROR(IF(INDEX(APガラス性能一覧!A:A,MATCH(ROW(B807),APガラス性能一覧!$O:$O,0))="","",INDEX(APガラス性能一覧!A:A,MATCH(ROW(B807),APガラス性能一覧!$O:$O,0))),""),IFERROR(IF(INDEX(APガラス性能一覧!A:A,MATCH(ROW(B807),APガラス性能一覧!$N:$N,0))="","",INDEX(APガラス性能一覧!A:A,MATCH(ROW(B807),APガラス性能一覧!$N:$N,0))),"")))</f>
        <v/>
      </c>
      <c r="C813" s="68" t="str">
        <f>IFERROR(VLOOKUP($B813,APガラス性能一覧!$A$2:$M$6097,2,0),"")</f>
        <v/>
      </c>
      <c r="D813" s="68" t="str">
        <f>IFERROR(VLOOKUP($B813,APガラス性能一覧!$A$2:$M$6097,3,0),"")</f>
        <v/>
      </c>
      <c r="E813" s="68" t="str">
        <f>IFERROR(VLOOKUP($B813,APガラス性能一覧!$A$2:$M$6097,4,0),"")</f>
        <v/>
      </c>
      <c r="F813" s="68" t="str">
        <f>IFERROR(VLOOKUP($B813,APガラス性能一覧!$A$2:$M$6097,5,0),"")</f>
        <v/>
      </c>
      <c r="G813" s="68" t="str">
        <f>IFERROR(VLOOKUP($B813,APガラス性能一覧!$A$2:$M$6097,6,0),"")</f>
        <v/>
      </c>
      <c r="H813" s="68" t="str">
        <f>IFERROR(VLOOKUP($B813,APガラス性能一覧!$A$2:$M$6097,7,0),"")</f>
        <v/>
      </c>
      <c r="I813" s="68" t="str">
        <f>IFERROR(VLOOKUP($B813,APガラス性能一覧!$A$2:$M$6097,8,0),"")</f>
        <v/>
      </c>
      <c r="J813" s="68" t="str">
        <f>IFERROR(VLOOKUP($B813,APガラス性能一覧!$A$2:$M$6097,9,0),"")</f>
        <v/>
      </c>
      <c r="K813" s="68" t="str">
        <f>IFERROR(VLOOKUP($B813,APガラス性能一覧!$A$2:$M$6097,10,0),"")</f>
        <v/>
      </c>
      <c r="L813" s="68" t="str">
        <f>IFERROR(VLOOKUP($B813,APガラス性能一覧!$A$2:$M$6097,11,0),"")</f>
        <v/>
      </c>
      <c r="M813" s="68" t="str">
        <f>IFERROR(VLOOKUP($B813,APガラス性能一覧!$A$2:$M$6097,12,0),"")</f>
        <v/>
      </c>
      <c r="N813" s="68" t="str">
        <f>IFERROR(VLOOKUP($B813,APガラス性能一覧!$A$2:$M$6097,13,0),"")</f>
        <v/>
      </c>
    </row>
    <row r="814" spans="2:14" x14ac:dyDescent="0.4">
      <c r="B814" s="68" t="str">
        <f>IF($D$2="","",IF($E$2=0.65,IFERROR(IF(INDEX(APガラス性能一覧!A:A,MATCH(ROW(B808),APガラス性能一覧!$O:$O,0))="","",INDEX(APガラス性能一覧!A:A,MATCH(ROW(B808),APガラス性能一覧!$O:$O,0))),""),IFERROR(IF(INDEX(APガラス性能一覧!A:A,MATCH(ROW(B808),APガラス性能一覧!$N:$N,0))="","",INDEX(APガラス性能一覧!A:A,MATCH(ROW(B808),APガラス性能一覧!$N:$N,0))),"")))</f>
        <v/>
      </c>
      <c r="C814" s="68" t="str">
        <f>IFERROR(VLOOKUP($B814,APガラス性能一覧!$A$2:$M$6097,2,0),"")</f>
        <v/>
      </c>
      <c r="D814" s="68" t="str">
        <f>IFERROR(VLOOKUP($B814,APガラス性能一覧!$A$2:$M$6097,3,0),"")</f>
        <v/>
      </c>
      <c r="E814" s="68" t="str">
        <f>IFERROR(VLOOKUP($B814,APガラス性能一覧!$A$2:$M$6097,4,0),"")</f>
        <v/>
      </c>
      <c r="F814" s="68" t="str">
        <f>IFERROR(VLOOKUP($B814,APガラス性能一覧!$A$2:$M$6097,5,0),"")</f>
        <v/>
      </c>
      <c r="G814" s="68" t="str">
        <f>IFERROR(VLOOKUP($B814,APガラス性能一覧!$A$2:$M$6097,6,0),"")</f>
        <v/>
      </c>
      <c r="H814" s="68" t="str">
        <f>IFERROR(VLOOKUP($B814,APガラス性能一覧!$A$2:$M$6097,7,0),"")</f>
        <v/>
      </c>
      <c r="I814" s="68" t="str">
        <f>IFERROR(VLOOKUP($B814,APガラス性能一覧!$A$2:$M$6097,8,0),"")</f>
        <v/>
      </c>
      <c r="J814" s="68" t="str">
        <f>IFERROR(VLOOKUP($B814,APガラス性能一覧!$A$2:$M$6097,9,0),"")</f>
        <v/>
      </c>
      <c r="K814" s="68" t="str">
        <f>IFERROR(VLOOKUP($B814,APガラス性能一覧!$A$2:$M$6097,10,0),"")</f>
        <v/>
      </c>
      <c r="L814" s="68" t="str">
        <f>IFERROR(VLOOKUP($B814,APガラス性能一覧!$A$2:$M$6097,11,0),"")</f>
        <v/>
      </c>
      <c r="M814" s="68" t="str">
        <f>IFERROR(VLOOKUP($B814,APガラス性能一覧!$A$2:$M$6097,12,0),"")</f>
        <v/>
      </c>
      <c r="N814" s="68" t="str">
        <f>IFERROR(VLOOKUP($B814,APガラス性能一覧!$A$2:$M$6097,13,0),"")</f>
        <v/>
      </c>
    </row>
    <row r="815" spans="2:14" x14ac:dyDescent="0.4">
      <c r="B815" s="68" t="str">
        <f>IF($D$2="","",IF($E$2=0.65,IFERROR(IF(INDEX(APガラス性能一覧!A:A,MATCH(ROW(B809),APガラス性能一覧!$O:$O,0))="","",INDEX(APガラス性能一覧!A:A,MATCH(ROW(B809),APガラス性能一覧!$O:$O,0))),""),IFERROR(IF(INDEX(APガラス性能一覧!A:A,MATCH(ROW(B809),APガラス性能一覧!$N:$N,0))="","",INDEX(APガラス性能一覧!A:A,MATCH(ROW(B809),APガラス性能一覧!$N:$N,0))),"")))</f>
        <v/>
      </c>
      <c r="C815" s="68" t="str">
        <f>IFERROR(VLOOKUP($B815,APガラス性能一覧!$A$2:$M$6097,2,0),"")</f>
        <v/>
      </c>
      <c r="D815" s="68" t="str">
        <f>IFERROR(VLOOKUP($B815,APガラス性能一覧!$A$2:$M$6097,3,0),"")</f>
        <v/>
      </c>
      <c r="E815" s="68" t="str">
        <f>IFERROR(VLOOKUP($B815,APガラス性能一覧!$A$2:$M$6097,4,0),"")</f>
        <v/>
      </c>
      <c r="F815" s="68" t="str">
        <f>IFERROR(VLOOKUP($B815,APガラス性能一覧!$A$2:$M$6097,5,0),"")</f>
        <v/>
      </c>
      <c r="G815" s="68" t="str">
        <f>IFERROR(VLOOKUP($B815,APガラス性能一覧!$A$2:$M$6097,6,0),"")</f>
        <v/>
      </c>
      <c r="H815" s="68" t="str">
        <f>IFERROR(VLOOKUP($B815,APガラス性能一覧!$A$2:$M$6097,7,0),"")</f>
        <v/>
      </c>
      <c r="I815" s="68" t="str">
        <f>IFERROR(VLOOKUP($B815,APガラス性能一覧!$A$2:$M$6097,8,0),"")</f>
        <v/>
      </c>
      <c r="J815" s="68" t="str">
        <f>IFERROR(VLOOKUP($B815,APガラス性能一覧!$A$2:$M$6097,9,0),"")</f>
        <v/>
      </c>
      <c r="K815" s="68" t="str">
        <f>IFERROR(VLOOKUP($B815,APガラス性能一覧!$A$2:$M$6097,10,0),"")</f>
        <v/>
      </c>
      <c r="L815" s="68" t="str">
        <f>IFERROR(VLOOKUP($B815,APガラス性能一覧!$A$2:$M$6097,11,0),"")</f>
        <v/>
      </c>
      <c r="M815" s="68" t="str">
        <f>IFERROR(VLOOKUP($B815,APガラス性能一覧!$A$2:$M$6097,12,0),"")</f>
        <v/>
      </c>
      <c r="N815" s="68" t="str">
        <f>IFERROR(VLOOKUP($B815,APガラス性能一覧!$A$2:$M$6097,13,0),"")</f>
        <v/>
      </c>
    </row>
    <row r="816" spans="2:14" x14ac:dyDescent="0.4">
      <c r="B816" s="68" t="str">
        <f>IF($D$2="","",IF($E$2=0.65,IFERROR(IF(INDEX(APガラス性能一覧!A:A,MATCH(ROW(B810),APガラス性能一覧!$O:$O,0))="","",INDEX(APガラス性能一覧!A:A,MATCH(ROW(B810),APガラス性能一覧!$O:$O,0))),""),IFERROR(IF(INDEX(APガラス性能一覧!A:A,MATCH(ROW(B810),APガラス性能一覧!$N:$N,0))="","",INDEX(APガラス性能一覧!A:A,MATCH(ROW(B810),APガラス性能一覧!$N:$N,0))),"")))</f>
        <v/>
      </c>
      <c r="C816" s="68" t="str">
        <f>IFERROR(VLOOKUP($B816,APガラス性能一覧!$A$2:$M$6097,2,0),"")</f>
        <v/>
      </c>
      <c r="D816" s="68" t="str">
        <f>IFERROR(VLOOKUP($B816,APガラス性能一覧!$A$2:$M$6097,3,0),"")</f>
        <v/>
      </c>
      <c r="E816" s="68" t="str">
        <f>IFERROR(VLOOKUP($B816,APガラス性能一覧!$A$2:$M$6097,4,0),"")</f>
        <v/>
      </c>
      <c r="F816" s="68" t="str">
        <f>IFERROR(VLOOKUP($B816,APガラス性能一覧!$A$2:$M$6097,5,0),"")</f>
        <v/>
      </c>
      <c r="G816" s="68" t="str">
        <f>IFERROR(VLOOKUP($B816,APガラス性能一覧!$A$2:$M$6097,6,0),"")</f>
        <v/>
      </c>
      <c r="H816" s="68" t="str">
        <f>IFERROR(VLOOKUP($B816,APガラス性能一覧!$A$2:$M$6097,7,0),"")</f>
        <v/>
      </c>
      <c r="I816" s="68" t="str">
        <f>IFERROR(VLOOKUP($B816,APガラス性能一覧!$A$2:$M$6097,8,0),"")</f>
        <v/>
      </c>
      <c r="J816" s="68" t="str">
        <f>IFERROR(VLOOKUP($B816,APガラス性能一覧!$A$2:$M$6097,9,0),"")</f>
        <v/>
      </c>
      <c r="K816" s="68" t="str">
        <f>IFERROR(VLOOKUP($B816,APガラス性能一覧!$A$2:$M$6097,10,0),"")</f>
        <v/>
      </c>
      <c r="L816" s="68" t="str">
        <f>IFERROR(VLOOKUP($B816,APガラス性能一覧!$A$2:$M$6097,11,0),"")</f>
        <v/>
      </c>
      <c r="M816" s="68" t="str">
        <f>IFERROR(VLOOKUP($B816,APガラス性能一覧!$A$2:$M$6097,12,0),"")</f>
        <v/>
      </c>
      <c r="N816" s="68" t="str">
        <f>IFERROR(VLOOKUP($B816,APガラス性能一覧!$A$2:$M$6097,13,0),"")</f>
        <v/>
      </c>
    </row>
    <row r="817" spans="2:14" x14ac:dyDescent="0.4">
      <c r="B817" s="68" t="str">
        <f>IF($D$2="","",IF($E$2=0.65,IFERROR(IF(INDEX(APガラス性能一覧!A:A,MATCH(ROW(B811),APガラス性能一覧!$O:$O,0))="","",INDEX(APガラス性能一覧!A:A,MATCH(ROW(B811),APガラス性能一覧!$O:$O,0))),""),IFERROR(IF(INDEX(APガラス性能一覧!A:A,MATCH(ROW(B811),APガラス性能一覧!$N:$N,0))="","",INDEX(APガラス性能一覧!A:A,MATCH(ROW(B811),APガラス性能一覧!$N:$N,0))),"")))</f>
        <v/>
      </c>
      <c r="C817" s="68" t="str">
        <f>IFERROR(VLOOKUP($B817,APガラス性能一覧!$A$2:$M$6097,2,0),"")</f>
        <v/>
      </c>
      <c r="D817" s="68" t="str">
        <f>IFERROR(VLOOKUP($B817,APガラス性能一覧!$A$2:$M$6097,3,0),"")</f>
        <v/>
      </c>
      <c r="E817" s="68" t="str">
        <f>IFERROR(VLOOKUP($B817,APガラス性能一覧!$A$2:$M$6097,4,0),"")</f>
        <v/>
      </c>
      <c r="F817" s="68" t="str">
        <f>IFERROR(VLOOKUP($B817,APガラス性能一覧!$A$2:$M$6097,5,0),"")</f>
        <v/>
      </c>
      <c r="G817" s="68" t="str">
        <f>IFERROR(VLOOKUP($B817,APガラス性能一覧!$A$2:$M$6097,6,0),"")</f>
        <v/>
      </c>
      <c r="H817" s="68" t="str">
        <f>IFERROR(VLOOKUP($B817,APガラス性能一覧!$A$2:$M$6097,7,0),"")</f>
        <v/>
      </c>
      <c r="I817" s="68" t="str">
        <f>IFERROR(VLOOKUP($B817,APガラス性能一覧!$A$2:$M$6097,8,0),"")</f>
        <v/>
      </c>
      <c r="J817" s="68" t="str">
        <f>IFERROR(VLOOKUP($B817,APガラス性能一覧!$A$2:$M$6097,9,0),"")</f>
        <v/>
      </c>
      <c r="K817" s="68" t="str">
        <f>IFERROR(VLOOKUP($B817,APガラス性能一覧!$A$2:$M$6097,10,0),"")</f>
        <v/>
      </c>
      <c r="L817" s="68" t="str">
        <f>IFERROR(VLOOKUP($B817,APガラス性能一覧!$A$2:$M$6097,11,0),"")</f>
        <v/>
      </c>
      <c r="M817" s="68" t="str">
        <f>IFERROR(VLOOKUP($B817,APガラス性能一覧!$A$2:$M$6097,12,0),"")</f>
        <v/>
      </c>
      <c r="N817" s="68" t="str">
        <f>IFERROR(VLOOKUP($B817,APガラス性能一覧!$A$2:$M$6097,13,0),"")</f>
        <v/>
      </c>
    </row>
    <row r="818" spans="2:14" x14ac:dyDescent="0.4">
      <c r="B818" s="68" t="str">
        <f>IF($D$2="","",IF($E$2=0.65,IFERROR(IF(INDEX(APガラス性能一覧!A:A,MATCH(ROW(B812),APガラス性能一覧!$O:$O,0))="","",INDEX(APガラス性能一覧!A:A,MATCH(ROW(B812),APガラス性能一覧!$O:$O,0))),""),IFERROR(IF(INDEX(APガラス性能一覧!A:A,MATCH(ROW(B812),APガラス性能一覧!$N:$N,0))="","",INDEX(APガラス性能一覧!A:A,MATCH(ROW(B812),APガラス性能一覧!$N:$N,0))),"")))</f>
        <v/>
      </c>
      <c r="C818" s="68" t="str">
        <f>IFERROR(VLOOKUP($B818,APガラス性能一覧!$A$2:$M$6097,2,0),"")</f>
        <v/>
      </c>
      <c r="D818" s="68" t="str">
        <f>IFERROR(VLOOKUP($B818,APガラス性能一覧!$A$2:$M$6097,3,0),"")</f>
        <v/>
      </c>
      <c r="E818" s="68" t="str">
        <f>IFERROR(VLOOKUP($B818,APガラス性能一覧!$A$2:$M$6097,4,0),"")</f>
        <v/>
      </c>
      <c r="F818" s="68" t="str">
        <f>IFERROR(VLOOKUP($B818,APガラス性能一覧!$A$2:$M$6097,5,0),"")</f>
        <v/>
      </c>
      <c r="G818" s="68" t="str">
        <f>IFERROR(VLOOKUP($B818,APガラス性能一覧!$A$2:$M$6097,6,0),"")</f>
        <v/>
      </c>
      <c r="H818" s="68" t="str">
        <f>IFERROR(VLOOKUP($B818,APガラス性能一覧!$A$2:$M$6097,7,0),"")</f>
        <v/>
      </c>
      <c r="I818" s="68" t="str">
        <f>IFERROR(VLOOKUP($B818,APガラス性能一覧!$A$2:$M$6097,8,0),"")</f>
        <v/>
      </c>
      <c r="J818" s="68" t="str">
        <f>IFERROR(VLOOKUP($B818,APガラス性能一覧!$A$2:$M$6097,9,0),"")</f>
        <v/>
      </c>
      <c r="K818" s="68" t="str">
        <f>IFERROR(VLOOKUP($B818,APガラス性能一覧!$A$2:$M$6097,10,0),"")</f>
        <v/>
      </c>
      <c r="L818" s="68" t="str">
        <f>IFERROR(VLOOKUP($B818,APガラス性能一覧!$A$2:$M$6097,11,0),"")</f>
        <v/>
      </c>
      <c r="M818" s="68" t="str">
        <f>IFERROR(VLOOKUP($B818,APガラス性能一覧!$A$2:$M$6097,12,0),"")</f>
        <v/>
      </c>
      <c r="N818" s="68" t="str">
        <f>IFERROR(VLOOKUP($B818,APガラス性能一覧!$A$2:$M$6097,13,0),"")</f>
        <v/>
      </c>
    </row>
    <row r="819" spans="2:14" x14ac:dyDescent="0.4">
      <c r="B819" s="68" t="str">
        <f>IF($D$2="","",IF($E$2=0.65,IFERROR(IF(INDEX(APガラス性能一覧!A:A,MATCH(ROW(B813),APガラス性能一覧!$O:$O,0))="","",INDEX(APガラス性能一覧!A:A,MATCH(ROW(B813),APガラス性能一覧!$O:$O,0))),""),IFERROR(IF(INDEX(APガラス性能一覧!A:A,MATCH(ROW(B813),APガラス性能一覧!$N:$N,0))="","",INDEX(APガラス性能一覧!A:A,MATCH(ROW(B813),APガラス性能一覧!$N:$N,0))),"")))</f>
        <v/>
      </c>
      <c r="C819" s="68" t="str">
        <f>IFERROR(VLOOKUP($B819,APガラス性能一覧!$A$2:$M$6097,2,0),"")</f>
        <v/>
      </c>
      <c r="D819" s="68" t="str">
        <f>IFERROR(VLOOKUP($B819,APガラス性能一覧!$A$2:$M$6097,3,0),"")</f>
        <v/>
      </c>
      <c r="E819" s="68" t="str">
        <f>IFERROR(VLOOKUP($B819,APガラス性能一覧!$A$2:$M$6097,4,0),"")</f>
        <v/>
      </c>
      <c r="F819" s="68" t="str">
        <f>IFERROR(VLOOKUP($B819,APガラス性能一覧!$A$2:$M$6097,5,0),"")</f>
        <v/>
      </c>
      <c r="G819" s="68" t="str">
        <f>IFERROR(VLOOKUP($B819,APガラス性能一覧!$A$2:$M$6097,6,0),"")</f>
        <v/>
      </c>
      <c r="H819" s="68" t="str">
        <f>IFERROR(VLOOKUP($B819,APガラス性能一覧!$A$2:$M$6097,7,0),"")</f>
        <v/>
      </c>
      <c r="I819" s="68" t="str">
        <f>IFERROR(VLOOKUP($B819,APガラス性能一覧!$A$2:$M$6097,8,0),"")</f>
        <v/>
      </c>
      <c r="J819" s="68" t="str">
        <f>IFERROR(VLOOKUP($B819,APガラス性能一覧!$A$2:$M$6097,9,0),"")</f>
        <v/>
      </c>
      <c r="K819" s="68" t="str">
        <f>IFERROR(VLOOKUP($B819,APガラス性能一覧!$A$2:$M$6097,10,0),"")</f>
        <v/>
      </c>
      <c r="L819" s="68" t="str">
        <f>IFERROR(VLOOKUP($B819,APガラス性能一覧!$A$2:$M$6097,11,0),"")</f>
        <v/>
      </c>
      <c r="M819" s="68" t="str">
        <f>IFERROR(VLOOKUP($B819,APガラス性能一覧!$A$2:$M$6097,12,0),"")</f>
        <v/>
      </c>
      <c r="N819" s="68" t="str">
        <f>IFERROR(VLOOKUP($B819,APガラス性能一覧!$A$2:$M$6097,13,0),"")</f>
        <v/>
      </c>
    </row>
    <row r="820" spans="2:14" x14ac:dyDescent="0.4">
      <c r="B820" s="68" t="str">
        <f>IF($D$2="","",IF($E$2=0.65,IFERROR(IF(INDEX(APガラス性能一覧!A:A,MATCH(ROW(B814),APガラス性能一覧!$O:$O,0))="","",INDEX(APガラス性能一覧!A:A,MATCH(ROW(B814),APガラス性能一覧!$O:$O,0))),""),IFERROR(IF(INDEX(APガラス性能一覧!A:A,MATCH(ROW(B814),APガラス性能一覧!$N:$N,0))="","",INDEX(APガラス性能一覧!A:A,MATCH(ROW(B814),APガラス性能一覧!$N:$N,0))),"")))</f>
        <v/>
      </c>
      <c r="C820" s="68" t="str">
        <f>IFERROR(VLOOKUP($B820,APガラス性能一覧!$A$2:$M$6097,2,0),"")</f>
        <v/>
      </c>
      <c r="D820" s="68" t="str">
        <f>IFERROR(VLOOKUP($B820,APガラス性能一覧!$A$2:$M$6097,3,0),"")</f>
        <v/>
      </c>
      <c r="E820" s="68" t="str">
        <f>IFERROR(VLOOKUP($B820,APガラス性能一覧!$A$2:$M$6097,4,0),"")</f>
        <v/>
      </c>
      <c r="F820" s="68" t="str">
        <f>IFERROR(VLOOKUP($B820,APガラス性能一覧!$A$2:$M$6097,5,0),"")</f>
        <v/>
      </c>
      <c r="G820" s="68" t="str">
        <f>IFERROR(VLOOKUP($B820,APガラス性能一覧!$A$2:$M$6097,6,0),"")</f>
        <v/>
      </c>
      <c r="H820" s="68" t="str">
        <f>IFERROR(VLOOKUP($B820,APガラス性能一覧!$A$2:$M$6097,7,0),"")</f>
        <v/>
      </c>
      <c r="I820" s="68" t="str">
        <f>IFERROR(VLOOKUP($B820,APガラス性能一覧!$A$2:$M$6097,8,0),"")</f>
        <v/>
      </c>
      <c r="J820" s="68" t="str">
        <f>IFERROR(VLOOKUP($B820,APガラス性能一覧!$A$2:$M$6097,9,0),"")</f>
        <v/>
      </c>
      <c r="K820" s="68" t="str">
        <f>IFERROR(VLOOKUP($B820,APガラス性能一覧!$A$2:$M$6097,10,0),"")</f>
        <v/>
      </c>
      <c r="L820" s="68" t="str">
        <f>IFERROR(VLOOKUP($B820,APガラス性能一覧!$A$2:$M$6097,11,0),"")</f>
        <v/>
      </c>
      <c r="M820" s="68" t="str">
        <f>IFERROR(VLOOKUP($B820,APガラス性能一覧!$A$2:$M$6097,12,0),"")</f>
        <v/>
      </c>
      <c r="N820" s="68" t="str">
        <f>IFERROR(VLOOKUP($B820,APガラス性能一覧!$A$2:$M$6097,13,0),"")</f>
        <v/>
      </c>
    </row>
    <row r="821" spans="2:14" x14ac:dyDescent="0.4">
      <c r="B821" s="68" t="str">
        <f>IF($D$2="","",IF($E$2=0.65,IFERROR(IF(INDEX(APガラス性能一覧!A:A,MATCH(ROW(B815),APガラス性能一覧!$O:$O,0))="","",INDEX(APガラス性能一覧!A:A,MATCH(ROW(B815),APガラス性能一覧!$O:$O,0))),""),IFERROR(IF(INDEX(APガラス性能一覧!A:A,MATCH(ROW(B815),APガラス性能一覧!$N:$N,0))="","",INDEX(APガラス性能一覧!A:A,MATCH(ROW(B815),APガラス性能一覧!$N:$N,0))),"")))</f>
        <v/>
      </c>
      <c r="C821" s="68" t="str">
        <f>IFERROR(VLOOKUP($B821,APガラス性能一覧!$A$2:$M$6097,2,0),"")</f>
        <v/>
      </c>
      <c r="D821" s="68" t="str">
        <f>IFERROR(VLOOKUP($B821,APガラス性能一覧!$A$2:$M$6097,3,0),"")</f>
        <v/>
      </c>
      <c r="E821" s="68" t="str">
        <f>IFERROR(VLOOKUP($B821,APガラス性能一覧!$A$2:$M$6097,4,0),"")</f>
        <v/>
      </c>
      <c r="F821" s="68" t="str">
        <f>IFERROR(VLOOKUP($B821,APガラス性能一覧!$A$2:$M$6097,5,0),"")</f>
        <v/>
      </c>
      <c r="G821" s="68" t="str">
        <f>IFERROR(VLOOKUP($B821,APガラス性能一覧!$A$2:$M$6097,6,0),"")</f>
        <v/>
      </c>
      <c r="H821" s="68" t="str">
        <f>IFERROR(VLOOKUP($B821,APガラス性能一覧!$A$2:$M$6097,7,0),"")</f>
        <v/>
      </c>
      <c r="I821" s="68" t="str">
        <f>IFERROR(VLOOKUP($B821,APガラス性能一覧!$A$2:$M$6097,8,0),"")</f>
        <v/>
      </c>
      <c r="J821" s="68" t="str">
        <f>IFERROR(VLOOKUP($B821,APガラス性能一覧!$A$2:$M$6097,9,0),"")</f>
        <v/>
      </c>
      <c r="K821" s="68" t="str">
        <f>IFERROR(VLOOKUP($B821,APガラス性能一覧!$A$2:$M$6097,10,0),"")</f>
        <v/>
      </c>
      <c r="L821" s="68" t="str">
        <f>IFERROR(VLOOKUP($B821,APガラス性能一覧!$A$2:$M$6097,11,0),"")</f>
        <v/>
      </c>
      <c r="M821" s="68" t="str">
        <f>IFERROR(VLOOKUP($B821,APガラス性能一覧!$A$2:$M$6097,12,0),"")</f>
        <v/>
      </c>
      <c r="N821" s="68" t="str">
        <f>IFERROR(VLOOKUP($B821,APガラス性能一覧!$A$2:$M$6097,13,0),"")</f>
        <v/>
      </c>
    </row>
    <row r="822" spans="2:14" x14ac:dyDescent="0.4">
      <c r="B822" s="68" t="str">
        <f>IF($D$2="","",IF($E$2=0.65,IFERROR(IF(INDEX(APガラス性能一覧!A:A,MATCH(ROW(B816),APガラス性能一覧!$O:$O,0))="","",INDEX(APガラス性能一覧!A:A,MATCH(ROW(B816),APガラス性能一覧!$O:$O,0))),""),IFERROR(IF(INDEX(APガラス性能一覧!A:A,MATCH(ROW(B816),APガラス性能一覧!$N:$N,0))="","",INDEX(APガラス性能一覧!A:A,MATCH(ROW(B816),APガラス性能一覧!$N:$N,0))),"")))</f>
        <v/>
      </c>
      <c r="C822" s="68" t="str">
        <f>IFERROR(VLOOKUP($B822,APガラス性能一覧!$A$2:$M$6097,2,0),"")</f>
        <v/>
      </c>
      <c r="D822" s="68" t="str">
        <f>IFERROR(VLOOKUP($B822,APガラス性能一覧!$A$2:$M$6097,3,0),"")</f>
        <v/>
      </c>
      <c r="E822" s="68" t="str">
        <f>IFERROR(VLOOKUP($B822,APガラス性能一覧!$A$2:$M$6097,4,0),"")</f>
        <v/>
      </c>
      <c r="F822" s="68" t="str">
        <f>IFERROR(VLOOKUP($B822,APガラス性能一覧!$A$2:$M$6097,5,0),"")</f>
        <v/>
      </c>
      <c r="G822" s="68" t="str">
        <f>IFERROR(VLOOKUP($B822,APガラス性能一覧!$A$2:$M$6097,6,0),"")</f>
        <v/>
      </c>
      <c r="H822" s="68" t="str">
        <f>IFERROR(VLOOKUP($B822,APガラス性能一覧!$A$2:$M$6097,7,0),"")</f>
        <v/>
      </c>
      <c r="I822" s="68" t="str">
        <f>IFERROR(VLOOKUP($B822,APガラス性能一覧!$A$2:$M$6097,8,0),"")</f>
        <v/>
      </c>
      <c r="J822" s="68" t="str">
        <f>IFERROR(VLOOKUP($B822,APガラス性能一覧!$A$2:$M$6097,9,0),"")</f>
        <v/>
      </c>
      <c r="K822" s="68" t="str">
        <f>IFERROR(VLOOKUP($B822,APガラス性能一覧!$A$2:$M$6097,10,0),"")</f>
        <v/>
      </c>
      <c r="L822" s="68" t="str">
        <f>IFERROR(VLOOKUP($B822,APガラス性能一覧!$A$2:$M$6097,11,0),"")</f>
        <v/>
      </c>
      <c r="M822" s="68" t="str">
        <f>IFERROR(VLOOKUP($B822,APガラス性能一覧!$A$2:$M$6097,12,0),"")</f>
        <v/>
      </c>
      <c r="N822" s="68" t="str">
        <f>IFERROR(VLOOKUP($B822,APガラス性能一覧!$A$2:$M$6097,13,0),"")</f>
        <v/>
      </c>
    </row>
    <row r="823" spans="2:14" x14ac:dyDescent="0.4">
      <c r="B823" s="68" t="str">
        <f>IF($D$2="","",IF($E$2=0.65,IFERROR(IF(INDEX(APガラス性能一覧!A:A,MATCH(ROW(B817),APガラス性能一覧!$O:$O,0))="","",INDEX(APガラス性能一覧!A:A,MATCH(ROW(B817),APガラス性能一覧!$O:$O,0))),""),IFERROR(IF(INDEX(APガラス性能一覧!A:A,MATCH(ROW(B817),APガラス性能一覧!$N:$N,0))="","",INDEX(APガラス性能一覧!A:A,MATCH(ROW(B817),APガラス性能一覧!$N:$N,0))),"")))</f>
        <v/>
      </c>
      <c r="C823" s="68" t="str">
        <f>IFERROR(VLOOKUP($B823,APガラス性能一覧!$A$2:$M$6097,2,0),"")</f>
        <v/>
      </c>
      <c r="D823" s="68" t="str">
        <f>IFERROR(VLOOKUP($B823,APガラス性能一覧!$A$2:$M$6097,3,0),"")</f>
        <v/>
      </c>
      <c r="E823" s="68" t="str">
        <f>IFERROR(VLOOKUP($B823,APガラス性能一覧!$A$2:$M$6097,4,0),"")</f>
        <v/>
      </c>
      <c r="F823" s="68" t="str">
        <f>IFERROR(VLOOKUP($B823,APガラス性能一覧!$A$2:$M$6097,5,0),"")</f>
        <v/>
      </c>
      <c r="G823" s="68" t="str">
        <f>IFERROR(VLOOKUP($B823,APガラス性能一覧!$A$2:$M$6097,6,0),"")</f>
        <v/>
      </c>
      <c r="H823" s="68" t="str">
        <f>IFERROR(VLOOKUP($B823,APガラス性能一覧!$A$2:$M$6097,7,0),"")</f>
        <v/>
      </c>
      <c r="I823" s="68" t="str">
        <f>IFERROR(VLOOKUP($B823,APガラス性能一覧!$A$2:$M$6097,8,0),"")</f>
        <v/>
      </c>
      <c r="J823" s="68" t="str">
        <f>IFERROR(VLOOKUP($B823,APガラス性能一覧!$A$2:$M$6097,9,0),"")</f>
        <v/>
      </c>
      <c r="K823" s="68" t="str">
        <f>IFERROR(VLOOKUP($B823,APガラス性能一覧!$A$2:$M$6097,10,0),"")</f>
        <v/>
      </c>
      <c r="L823" s="68" t="str">
        <f>IFERROR(VLOOKUP($B823,APガラス性能一覧!$A$2:$M$6097,11,0),"")</f>
        <v/>
      </c>
      <c r="M823" s="68" t="str">
        <f>IFERROR(VLOOKUP($B823,APガラス性能一覧!$A$2:$M$6097,12,0),"")</f>
        <v/>
      </c>
      <c r="N823" s="68" t="str">
        <f>IFERROR(VLOOKUP($B823,APガラス性能一覧!$A$2:$M$6097,13,0),"")</f>
        <v/>
      </c>
    </row>
    <row r="824" spans="2:14" x14ac:dyDescent="0.4">
      <c r="B824" s="68" t="str">
        <f>IF($D$2="","",IF($E$2=0.65,IFERROR(IF(INDEX(APガラス性能一覧!A:A,MATCH(ROW(B818),APガラス性能一覧!$O:$O,0))="","",INDEX(APガラス性能一覧!A:A,MATCH(ROW(B818),APガラス性能一覧!$O:$O,0))),""),IFERROR(IF(INDEX(APガラス性能一覧!A:A,MATCH(ROW(B818),APガラス性能一覧!$N:$N,0))="","",INDEX(APガラス性能一覧!A:A,MATCH(ROW(B818),APガラス性能一覧!$N:$N,0))),"")))</f>
        <v/>
      </c>
      <c r="C824" s="68" t="str">
        <f>IFERROR(VLOOKUP($B824,APガラス性能一覧!$A$2:$M$6097,2,0),"")</f>
        <v/>
      </c>
      <c r="D824" s="68" t="str">
        <f>IFERROR(VLOOKUP($B824,APガラス性能一覧!$A$2:$M$6097,3,0),"")</f>
        <v/>
      </c>
      <c r="E824" s="68" t="str">
        <f>IFERROR(VLOOKUP($B824,APガラス性能一覧!$A$2:$M$6097,4,0),"")</f>
        <v/>
      </c>
      <c r="F824" s="68" t="str">
        <f>IFERROR(VLOOKUP($B824,APガラス性能一覧!$A$2:$M$6097,5,0),"")</f>
        <v/>
      </c>
      <c r="G824" s="68" t="str">
        <f>IFERROR(VLOOKUP($B824,APガラス性能一覧!$A$2:$M$6097,6,0),"")</f>
        <v/>
      </c>
      <c r="H824" s="68" t="str">
        <f>IFERROR(VLOOKUP($B824,APガラス性能一覧!$A$2:$M$6097,7,0),"")</f>
        <v/>
      </c>
      <c r="I824" s="68" t="str">
        <f>IFERROR(VLOOKUP($B824,APガラス性能一覧!$A$2:$M$6097,8,0),"")</f>
        <v/>
      </c>
      <c r="J824" s="68" t="str">
        <f>IFERROR(VLOOKUP($B824,APガラス性能一覧!$A$2:$M$6097,9,0),"")</f>
        <v/>
      </c>
      <c r="K824" s="68" t="str">
        <f>IFERROR(VLOOKUP($B824,APガラス性能一覧!$A$2:$M$6097,10,0),"")</f>
        <v/>
      </c>
      <c r="L824" s="68" t="str">
        <f>IFERROR(VLOOKUP($B824,APガラス性能一覧!$A$2:$M$6097,11,0),"")</f>
        <v/>
      </c>
      <c r="M824" s="68" t="str">
        <f>IFERROR(VLOOKUP($B824,APガラス性能一覧!$A$2:$M$6097,12,0),"")</f>
        <v/>
      </c>
      <c r="N824" s="68" t="str">
        <f>IFERROR(VLOOKUP($B824,APガラス性能一覧!$A$2:$M$6097,13,0),"")</f>
        <v/>
      </c>
    </row>
    <row r="825" spans="2:14" x14ac:dyDescent="0.4">
      <c r="B825" s="68" t="str">
        <f>IF($D$2="","",IF($E$2=0.65,IFERROR(IF(INDEX(APガラス性能一覧!A:A,MATCH(ROW(B819),APガラス性能一覧!$O:$O,0))="","",INDEX(APガラス性能一覧!A:A,MATCH(ROW(B819),APガラス性能一覧!$O:$O,0))),""),IFERROR(IF(INDEX(APガラス性能一覧!A:A,MATCH(ROW(B819),APガラス性能一覧!$N:$N,0))="","",INDEX(APガラス性能一覧!A:A,MATCH(ROW(B819),APガラス性能一覧!$N:$N,0))),"")))</f>
        <v/>
      </c>
      <c r="C825" s="68" t="str">
        <f>IFERROR(VLOOKUP($B825,APガラス性能一覧!$A$2:$M$6097,2,0),"")</f>
        <v/>
      </c>
      <c r="D825" s="68" t="str">
        <f>IFERROR(VLOOKUP($B825,APガラス性能一覧!$A$2:$M$6097,3,0),"")</f>
        <v/>
      </c>
      <c r="E825" s="68" t="str">
        <f>IFERROR(VLOOKUP($B825,APガラス性能一覧!$A$2:$M$6097,4,0),"")</f>
        <v/>
      </c>
      <c r="F825" s="68" t="str">
        <f>IFERROR(VLOOKUP($B825,APガラス性能一覧!$A$2:$M$6097,5,0),"")</f>
        <v/>
      </c>
      <c r="G825" s="68" t="str">
        <f>IFERROR(VLOOKUP($B825,APガラス性能一覧!$A$2:$M$6097,6,0),"")</f>
        <v/>
      </c>
      <c r="H825" s="68" t="str">
        <f>IFERROR(VLOOKUP($B825,APガラス性能一覧!$A$2:$M$6097,7,0),"")</f>
        <v/>
      </c>
      <c r="I825" s="68" t="str">
        <f>IFERROR(VLOOKUP($B825,APガラス性能一覧!$A$2:$M$6097,8,0),"")</f>
        <v/>
      </c>
      <c r="J825" s="68" t="str">
        <f>IFERROR(VLOOKUP($B825,APガラス性能一覧!$A$2:$M$6097,9,0),"")</f>
        <v/>
      </c>
      <c r="K825" s="68" t="str">
        <f>IFERROR(VLOOKUP($B825,APガラス性能一覧!$A$2:$M$6097,10,0),"")</f>
        <v/>
      </c>
      <c r="L825" s="68" t="str">
        <f>IFERROR(VLOOKUP($B825,APガラス性能一覧!$A$2:$M$6097,11,0),"")</f>
        <v/>
      </c>
      <c r="M825" s="68" t="str">
        <f>IFERROR(VLOOKUP($B825,APガラス性能一覧!$A$2:$M$6097,12,0),"")</f>
        <v/>
      </c>
      <c r="N825" s="68" t="str">
        <f>IFERROR(VLOOKUP($B825,APガラス性能一覧!$A$2:$M$6097,13,0),"")</f>
        <v/>
      </c>
    </row>
    <row r="826" spans="2:14" x14ac:dyDescent="0.4">
      <c r="B826" s="68" t="str">
        <f>IF($D$2="","",IF($E$2=0.65,IFERROR(IF(INDEX(APガラス性能一覧!A:A,MATCH(ROW(B820),APガラス性能一覧!$O:$O,0))="","",INDEX(APガラス性能一覧!A:A,MATCH(ROW(B820),APガラス性能一覧!$O:$O,0))),""),IFERROR(IF(INDEX(APガラス性能一覧!A:A,MATCH(ROW(B820),APガラス性能一覧!$N:$N,0))="","",INDEX(APガラス性能一覧!A:A,MATCH(ROW(B820),APガラス性能一覧!$N:$N,0))),"")))</f>
        <v/>
      </c>
      <c r="C826" s="68" t="str">
        <f>IFERROR(VLOOKUP($B826,APガラス性能一覧!$A$2:$M$6097,2,0),"")</f>
        <v/>
      </c>
      <c r="D826" s="68" t="str">
        <f>IFERROR(VLOOKUP($B826,APガラス性能一覧!$A$2:$M$6097,3,0),"")</f>
        <v/>
      </c>
      <c r="E826" s="68" t="str">
        <f>IFERROR(VLOOKUP($B826,APガラス性能一覧!$A$2:$M$6097,4,0),"")</f>
        <v/>
      </c>
      <c r="F826" s="68" t="str">
        <f>IFERROR(VLOOKUP($B826,APガラス性能一覧!$A$2:$M$6097,5,0),"")</f>
        <v/>
      </c>
      <c r="G826" s="68" t="str">
        <f>IFERROR(VLOOKUP($B826,APガラス性能一覧!$A$2:$M$6097,6,0),"")</f>
        <v/>
      </c>
      <c r="H826" s="68" t="str">
        <f>IFERROR(VLOOKUP($B826,APガラス性能一覧!$A$2:$M$6097,7,0),"")</f>
        <v/>
      </c>
      <c r="I826" s="68" t="str">
        <f>IFERROR(VLOOKUP($B826,APガラス性能一覧!$A$2:$M$6097,8,0),"")</f>
        <v/>
      </c>
      <c r="J826" s="68" t="str">
        <f>IFERROR(VLOOKUP($B826,APガラス性能一覧!$A$2:$M$6097,9,0),"")</f>
        <v/>
      </c>
      <c r="K826" s="68" t="str">
        <f>IFERROR(VLOOKUP($B826,APガラス性能一覧!$A$2:$M$6097,10,0),"")</f>
        <v/>
      </c>
      <c r="L826" s="68" t="str">
        <f>IFERROR(VLOOKUP($B826,APガラス性能一覧!$A$2:$M$6097,11,0),"")</f>
        <v/>
      </c>
      <c r="M826" s="68" t="str">
        <f>IFERROR(VLOOKUP($B826,APガラス性能一覧!$A$2:$M$6097,12,0),"")</f>
        <v/>
      </c>
      <c r="N826" s="68" t="str">
        <f>IFERROR(VLOOKUP($B826,APガラス性能一覧!$A$2:$M$6097,13,0),"")</f>
        <v/>
      </c>
    </row>
    <row r="827" spans="2:14" x14ac:dyDescent="0.4">
      <c r="B827" s="68" t="str">
        <f>IF($D$2="","",IF($E$2=0.65,IFERROR(IF(INDEX(APガラス性能一覧!A:A,MATCH(ROW(B821),APガラス性能一覧!$O:$O,0))="","",INDEX(APガラス性能一覧!A:A,MATCH(ROW(B821),APガラス性能一覧!$O:$O,0))),""),IFERROR(IF(INDEX(APガラス性能一覧!A:A,MATCH(ROW(B821),APガラス性能一覧!$N:$N,0))="","",INDEX(APガラス性能一覧!A:A,MATCH(ROW(B821),APガラス性能一覧!$N:$N,0))),"")))</f>
        <v/>
      </c>
      <c r="C827" s="68" t="str">
        <f>IFERROR(VLOOKUP($B827,APガラス性能一覧!$A$2:$M$6097,2,0),"")</f>
        <v/>
      </c>
      <c r="D827" s="68" t="str">
        <f>IFERROR(VLOOKUP($B827,APガラス性能一覧!$A$2:$M$6097,3,0),"")</f>
        <v/>
      </c>
      <c r="E827" s="68" t="str">
        <f>IFERROR(VLOOKUP($B827,APガラス性能一覧!$A$2:$M$6097,4,0),"")</f>
        <v/>
      </c>
      <c r="F827" s="68" t="str">
        <f>IFERROR(VLOOKUP($B827,APガラス性能一覧!$A$2:$M$6097,5,0),"")</f>
        <v/>
      </c>
      <c r="G827" s="68" t="str">
        <f>IFERROR(VLOOKUP($B827,APガラス性能一覧!$A$2:$M$6097,6,0),"")</f>
        <v/>
      </c>
      <c r="H827" s="68" t="str">
        <f>IFERROR(VLOOKUP($B827,APガラス性能一覧!$A$2:$M$6097,7,0),"")</f>
        <v/>
      </c>
      <c r="I827" s="68" t="str">
        <f>IFERROR(VLOOKUP($B827,APガラス性能一覧!$A$2:$M$6097,8,0),"")</f>
        <v/>
      </c>
      <c r="J827" s="68" t="str">
        <f>IFERROR(VLOOKUP($B827,APガラス性能一覧!$A$2:$M$6097,9,0),"")</f>
        <v/>
      </c>
      <c r="K827" s="68" t="str">
        <f>IFERROR(VLOOKUP($B827,APガラス性能一覧!$A$2:$M$6097,10,0),"")</f>
        <v/>
      </c>
      <c r="L827" s="68" t="str">
        <f>IFERROR(VLOOKUP($B827,APガラス性能一覧!$A$2:$M$6097,11,0),"")</f>
        <v/>
      </c>
      <c r="M827" s="68" t="str">
        <f>IFERROR(VLOOKUP($B827,APガラス性能一覧!$A$2:$M$6097,12,0),"")</f>
        <v/>
      </c>
      <c r="N827" s="68" t="str">
        <f>IFERROR(VLOOKUP($B827,APガラス性能一覧!$A$2:$M$6097,13,0),"")</f>
        <v/>
      </c>
    </row>
    <row r="828" spans="2:14" x14ac:dyDescent="0.4">
      <c r="B828" s="68" t="str">
        <f>IF($D$2="","",IF($E$2=0.65,IFERROR(IF(INDEX(APガラス性能一覧!A:A,MATCH(ROW(B822),APガラス性能一覧!$O:$O,0))="","",INDEX(APガラス性能一覧!A:A,MATCH(ROW(B822),APガラス性能一覧!$O:$O,0))),""),IFERROR(IF(INDEX(APガラス性能一覧!A:A,MATCH(ROW(B822),APガラス性能一覧!$N:$N,0))="","",INDEX(APガラス性能一覧!A:A,MATCH(ROW(B822),APガラス性能一覧!$N:$N,0))),"")))</f>
        <v/>
      </c>
      <c r="C828" s="68" t="str">
        <f>IFERROR(VLOOKUP($B828,APガラス性能一覧!$A$2:$M$6097,2,0),"")</f>
        <v/>
      </c>
      <c r="D828" s="68" t="str">
        <f>IFERROR(VLOOKUP($B828,APガラス性能一覧!$A$2:$M$6097,3,0),"")</f>
        <v/>
      </c>
      <c r="E828" s="68" t="str">
        <f>IFERROR(VLOOKUP($B828,APガラス性能一覧!$A$2:$M$6097,4,0),"")</f>
        <v/>
      </c>
      <c r="F828" s="68" t="str">
        <f>IFERROR(VLOOKUP($B828,APガラス性能一覧!$A$2:$M$6097,5,0),"")</f>
        <v/>
      </c>
      <c r="G828" s="68" t="str">
        <f>IFERROR(VLOOKUP($B828,APガラス性能一覧!$A$2:$M$6097,6,0),"")</f>
        <v/>
      </c>
      <c r="H828" s="68" t="str">
        <f>IFERROR(VLOOKUP($B828,APガラス性能一覧!$A$2:$M$6097,7,0),"")</f>
        <v/>
      </c>
      <c r="I828" s="68" t="str">
        <f>IFERROR(VLOOKUP($B828,APガラス性能一覧!$A$2:$M$6097,8,0),"")</f>
        <v/>
      </c>
      <c r="J828" s="68" t="str">
        <f>IFERROR(VLOOKUP($B828,APガラス性能一覧!$A$2:$M$6097,9,0),"")</f>
        <v/>
      </c>
      <c r="K828" s="68" t="str">
        <f>IFERROR(VLOOKUP($B828,APガラス性能一覧!$A$2:$M$6097,10,0),"")</f>
        <v/>
      </c>
      <c r="L828" s="68" t="str">
        <f>IFERROR(VLOOKUP($B828,APガラス性能一覧!$A$2:$M$6097,11,0),"")</f>
        <v/>
      </c>
      <c r="M828" s="68" t="str">
        <f>IFERROR(VLOOKUP($B828,APガラス性能一覧!$A$2:$M$6097,12,0),"")</f>
        <v/>
      </c>
      <c r="N828" s="68" t="str">
        <f>IFERROR(VLOOKUP($B828,APガラス性能一覧!$A$2:$M$6097,13,0),"")</f>
        <v/>
      </c>
    </row>
    <row r="829" spans="2:14" x14ac:dyDescent="0.4">
      <c r="B829" s="68" t="str">
        <f>IF($D$2="","",IF($E$2=0.65,IFERROR(IF(INDEX(APガラス性能一覧!A:A,MATCH(ROW(B823),APガラス性能一覧!$O:$O,0))="","",INDEX(APガラス性能一覧!A:A,MATCH(ROW(B823),APガラス性能一覧!$O:$O,0))),""),IFERROR(IF(INDEX(APガラス性能一覧!A:A,MATCH(ROW(B823),APガラス性能一覧!$N:$N,0))="","",INDEX(APガラス性能一覧!A:A,MATCH(ROW(B823),APガラス性能一覧!$N:$N,0))),"")))</f>
        <v/>
      </c>
      <c r="C829" s="68" t="str">
        <f>IFERROR(VLOOKUP($B829,APガラス性能一覧!$A$2:$M$6097,2,0),"")</f>
        <v/>
      </c>
      <c r="D829" s="68" t="str">
        <f>IFERROR(VLOOKUP($B829,APガラス性能一覧!$A$2:$M$6097,3,0),"")</f>
        <v/>
      </c>
      <c r="E829" s="68" t="str">
        <f>IFERROR(VLOOKUP($B829,APガラス性能一覧!$A$2:$M$6097,4,0),"")</f>
        <v/>
      </c>
      <c r="F829" s="68" t="str">
        <f>IFERROR(VLOOKUP($B829,APガラス性能一覧!$A$2:$M$6097,5,0),"")</f>
        <v/>
      </c>
      <c r="G829" s="68" t="str">
        <f>IFERROR(VLOOKUP($B829,APガラス性能一覧!$A$2:$M$6097,6,0),"")</f>
        <v/>
      </c>
      <c r="H829" s="68" t="str">
        <f>IFERROR(VLOOKUP($B829,APガラス性能一覧!$A$2:$M$6097,7,0),"")</f>
        <v/>
      </c>
      <c r="I829" s="68" t="str">
        <f>IFERROR(VLOOKUP($B829,APガラス性能一覧!$A$2:$M$6097,8,0),"")</f>
        <v/>
      </c>
      <c r="J829" s="68" t="str">
        <f>IFERROR(VLOOKUP($B829,APガラス性能一覧!$A$2:$M$6097,9,0),"")</f>
        <v/>
      </c>
      <c r="K829" s="68" t="str">
        <f>IFERROR(VLOOKUP($B829,APガラス性能一覧!$A$2:$M$6097,10,0),"")</f>
        <v/>
      </c>
      <c r="L829" s="68" t="str">
        <f>IFERROR(VLOOKUP($B829,APガラス性能一覧!$A$2:$M$6097,11,0),"")</f>
        <v/>
      </c>
      <c r="M829" s="68" t="str">
        <f>IFERROR(VLOOKUP($B829,APガラス性能一覧!$A$2:$M$6097,12,0),"")</f>
        <v/>
      </c>
      <c r="N829" s="68" t="str">
        <f>IFERROR(VLOOKUP($B829,APガラス性能一覧!$A$2:$M$6097,13,0),"")</f>
        <v/>
      </c>
    </row>
    <row r="830" spans="2:14" x14ac:dyDescent="0.4">
      <c r="B830" s="68" t="str">
        <f>IF($D$2="","",IF($E$2=0.65,IFERROR(IF(INDEX(APガラス性能一覧!A:A,MATCH(ROW(B824),APガラス性能一覧!$O:$O,0))="","",INDEX(APガラス性能一覧!A:A,MATCH(ROW(B824),APガラス性能一覧!$O:$O,0))),""),IFERROR(IF(INDEX(APガラス性能一覧!A:A,MATCH(ROW(B824),APガラス性能一覧!$N:$N,0))="","",INDEX(APガラス性能一覧!A:A,MATCH(ROW(B824),APガラス性能一覧!$N:$N,0))),"")))</f>
        <v/>
      </c>
      <c r="C830" s="68" t="str">
        <f>IFERROR(VLOOKUP($B830,APガラス性能一覧!$A$2:$M$6097,2,0),"")</f>
        <v/>
      </c>
      <c r="D830" s="68" t="str">
        <f>IFERROR(VLOOKUP($B830,APガラス性能一覧!$A$2:$M$6097,3,0),"")</f>
        <v/>
      </c>
      <c r="E830" s="68" t="str">
        <f>IFERROR(VLOOKUP($B830,APガラス性能一覧!$A$2:$M$6097,4,0),"")</f>
        <v/>
      </c>
      <c r="F830" s="68" t="str">
        <f>IFERROR(VLOOKUP($B830,APガラス性能一覧!$A$2:$M$6097,5,0),"")</f>
        <v/>
      </c>
      <c r="G830" s="68" t="str">
        <f>IFERROR(VLOOKUP($B830,APガラス性能一覧!$A$2:$M$6097,6,0),"")</f>
        <v/>
      </c>
      <c r="H830" s="68" t="str">
        <f>IFERROR(VLOOKUP($B830,APガラス性能一覧!$A$2:$M$6097,7,0),"")</f>
        <v/>
      </c>
      <c r="I830" s="68" t="str">
        <f>IFERROR(VLOOKUP($B830,APガラス性能一覧!$A$2:$M$6097,8,0),"")</f>
        <v/>
      </c>
      <c r="J830" s="68" t="str">
        <f>IFERROR(VLOOKUP($B830,APガラス性能一覧!$A$2:$M$6097,9,0),"")</f>
        <v/>
      </c>
      <c r="K830" s="68" t="str">
        <f>IFERROR(VLOOKUP($B830,APガラス性能一覧!$A$2:$M$6097,10,0),"")</f>
        <v/>
      </c>
      <c r="L830" s="68" t="str">
        <f>IFERROR(VLOOKUP($B830,APガラス性能一覧!$A$2:$M$6097,11,0),"")</f>
        <v/>
      </c>
      <c r="M830" s="68" t="str">
        <f>IFERROR(VLOOKUP($B830,APガラス性能一覧!$A$2:$M$6097,12,0),"")</f>
        <v/>
      </c>
      <c r="N830" s="68" t="str">
        <f>IFERROR(VLOOKUP($B830,APガラス性能一覧!$A$2:$M$6097,13,0),"")</f>
        <v/>
      </c>
    </row>
    <row r="831" spans="2:14" x14ac:dyDescent="0.4">
      <c r="B831" s="68" t="str">
        <f>IF($D$2="","",IF($E$2=0.65,IFERROR(IF(INDEX(APガラス性能一覧!A:A,MATCH(ROW(B825),APガラス性能一覧!$O:$O,0))="","",INDEX(APガラス性能一覧!A:A,MATCH(ROW(B825),APガラス性能一覧!$O:$O,0))),""),IFERROR(IF(INDEX(APガラス性能一覧!A:A,MATCH(ROW(B825),APガラス性能一覧!$N:$N,0))="","",INDEX(APガラス性能一覧!A:A,MATCH(ROW(B825),APガラス性能一覧!$N:$N,0))),"")))</f>
        <v/>
      </c>
      <c r="C831" s="68" t="str">
        <f>IFERROR(VLOOKUP($B831,APガラス性能一覧!$A$2:$M$6097,2,0),"")</f>
        <v/>
      </c>
      <c r="D831" s="68" t="str">
        <f>IFERROR(VLOOKUP($B831,APガラス性能一覧!$A$2:$M$6097,3,0),"")</f>
        <v/>
      </c>
      <c r="E831" s="68" t="str">
        <f>IFERROR(VLOOKUP($B831,APガラス性能一覧!$A$2:$M$6097,4,0),"")</f>
        <v/>
      </c>
      <c r="F831" s="68" t="str">
        <f>IFERROR(VLOOKUP($B831,APガラス性能一覧!$A$2:$M$6097,5,0),"")</f>
        <v/>
      </c>
      <c r="G831" s="68" t="str">
        <f>IFERROR(VLOOKUP($B831,APガラス性能一覧!$A$2:$M$6097,6,0),"")</f>
        <v/>
      </c>
      <c r="H831" s="68" t="str">
        <f>IFERROR(VLOOKUP($B831,APガラス性能一覧!$A$2:$M$6097,7,0),"")</f>
        <v/>
      </c>
      <c r="I831" s="68" t="str">
        <f>IFERROR(VLOOKUP($B831,APガラス性能一覧!$A$2:$M$6097,8,0),"")</f>
        <v/>
      </c>
      <c r="J831" s="68" t="str">
        <f>IFERROR(VLOOKUP($B831,APガラス性能一覧!$A$2:$M$6097,9,0),"")</f>
        <v/>
      </c>
      <c r="K831" s="68" t="str">
        <f>IFERROR(VLOOKUP($B831,APガラス性能一覧!$A$2:$M$6097,10,0),"")</f>
        <v/>
      </c>
      <c r="L831" s="68" t="str">
        <f>IFERROR(VLOOKUP($B831,APガラス性能一覧!$A$2:$M$6097,11,0),"")</f>
        <v/>
      </c>
      <c r="M831" s="68" t="str">
        <f>IFERROR(VLOOKUP($B831,APガラス性能一覧!$A$2:$M$6097,12,0),"")</f>
        <v/>
      </c>
      <c r="N831" s="68" t="str">
        <f>IFERROR(VLOOKUP($B831,APガラス性能一覧!$A$2:$M$6097,13,0),"")</f>
        <v/>
      </c>
    </row>
    <row r="832" spans="2:14" x14ac:dyDescent="0.4">
      <c r="B832" s="68" t="str">
        <f>IF($D$2="","",IF($E$2=0.65,IFERROR(IF(INDEX(APガラス性能一覧!A:A,MATCH(ROW(B826),APガラス性能一覧!$O:$O,0))="","",INDEX(APガラス性能一覧!A:A,MATCH(ROW(B826),APガラス性能一覧!$O:$O,0))),""),IFERROR(IF(INDEX(APガラス性能一覧!A:A,MATCH(ROW(B826),APガラス性能一覧!$N:$N,0))="","",INDEX(APガラス性能一覧!A:A,MATCH(ROW(B826),APガラス性能一覧!$N:$N,0))),"")))</f>
        <v/>
      </c>
      <c r="C832" s="68" t="str">
        <f>IFERROR(VLOOKUP($B832,APガラス性能一覧!$A$2:$M$6097,2,0),"")</f>
        <v/>
      </c>
      <c r="D832" s="68" t="str">
        <f>IFERROR(VLOOKUP($B832,APガラス性能一覧!$A$2:$M$6097,3,0),"")</f>
        <v/>
      </c>
      <c r="E832" s="68" t="str">
        <f>IFERROR(VLOOKUP($B832,APガラス性能一覧!$A$2:$M$6097,4,0),"")</f>
        <v/>
      </c>
      <c r="F832" s="68" t="str">
        <f>IFERROR(VLOOKUP($B832,APガラス性能一覧!$A$2:$M$6097,5,0),"")</f>
        <v/>
      </c>
      <c r="G832" s="68" t="str">
        <f>IFERROR(VLOOKUP($B832,APガラス性能一覧!$A$2:$M$6097,6,0),"")</f>
        <v/>
      </c>
      <c r="H832" s="68" t="str">
        <f>IFERROR(VLOOKUP($B832,APガラス性能一覧!$A$2:$M$6097,7,0),"")</f>
        <v/>
      </c>
      <c r="I832" s="68" t="str">
        <f>IFERROR(VLOOKUP($B832,APガラス性能一覧!$A$2:$M$6097,8,0),"")</f>
        <v/>
      </c>
      <c r="J832" s="68" t="str">
        <f>IFERROR(VLOOKUP($B832,APガラス性能一覧!$A$2:$M$6097,9,0),"")</f>
        <v/>
      </c>
      <c r="K832" s="68" t="str">
        <f>IFERROR(VLOOKUP($B832,APガラス性能一覧!$A$2:$M$6097,10,0),"")</f>
        <v/>
      </c>
      <c r="L832" s="68" t="str">
        <f>IFERROR(VLOOKUP($B832,APガラス性能一覧!$A$2:$M$6097,11,0),"")</f>
        <v/>
      </c>
      <c r="M832" s="68" t="str">
        <f>IFERROR(VLOOKUP($B832,APガラス性能一覧!$A$2:$M$6097,12,0),"")</f>
        <v/>
      </c>
      <c r="N832" s="68" t="str">
        <f>IFERROR(VLOOKUP($B832,APガラス性能一覧!$A$2:$M$6097,13,0),"")</f>
        <v/>
      </c>
    </row>
    <row r="833" spans="2:14" x14ac:dyDescent="0.4">
      <c r="B833" s="68" t="str">
        <f>IF($D$2="","",IF($E$2=0.65,IFERROR(IF(INDEX(APガラス性能一覧!A:A,MATCH(ROW(B827),APガラス性能一覧!$O:$O,0))="","",INDEX(APガラス性能一覧!A:A,MATCH(ROW(B827),APガラス性能一覧!$O:$O,0))),""),IFERROR(IF(INDEX(APガラス性能一覧!A:A,MATCH(ROW(B827),APガラス性能一覧!$N:$N,0))="","",INDEX(APガラス性能一覧!A:A,MATCH(ROW(B827),APガラス性能一覧!$N:$N,0))),"")))</f>
        <v/>
      </c>
      <c r="C833" s="68" t="str">
        <f>IFERROR(VLOOKUP($B833,APガラス性能一覧!$A$2:$M$6097,2,0),"")</f>
        <v/>
      </c>
      <c r="D833" s="68" t="str">
        <f>IFERROR(VLOOKUP($B833,APガラス性能一覧!$A$2:$M$6097,3,0),"")</f>
        <v/>
      </c>
      <c r="E833" s="68" t="str">
        <f>IFERROR(VLOOKUP($B833,APガラス性能一覧!$A$2:$M$6097,4,0),"")</f>
        <v/>
      </c>
      <c r="F833" s="68" t="str">
        <f>IFERROR(VLOOKUP($B833,APガラス性能一覧!$A$2:$M$6097,5,0),"")</f>
        <v/>
      </c>
      <c r="G833" s="68" t="str">
        <f>IFERROR(VLOOKUP($B833,APガラス性能一覧!$A$2:$M$6097,6,0),"")</f>
        <v/>
      </c>
      <c r="H833" s="68" t="str">
        <f>IFERROR(VLOOKUP($B833,APガラス性能一覧!$A$2:$M$6097,7,0),"")</f>
        <v/>
      </c>
      <c r="I833" s="68" t="str">
        <f>IFERROR(VLOOKUP($B833,APガラス性能一覧!$A$2:$M$6097,8,0),"")</f>
        <v/>
      </c>
      <c r="J833" s="68" t="str">
        <f>IFERROR(VLOOKUP($B833,APガラス性能一覧!$A$2:$M$6097,9,0),"")</f>
        <v/>
      </c>
      <c r="K833" s="68" t="str">
        <f>IFERROR(VLOOKUP($B833,APガラス性能一覧!$A$2:$M$6097,10,0),"")</f>
        <v/>
      </c>
      <c r="L833" s="68" t="str">
        <f>IFERROR(VLOOKUP($B833,APガラス性能一覧!$A$2:$M$6097,11,0),"")</f>
        <v/>
      </c>
      <c r="M833" s="68" t="str">
        <f>IFERROR(VLOOKUP($B833,APガラス性能一覧!$A$2:$M$6097,12,0),"")</f>
        <v/>
      </c>
      <c r="N833" s="68" t="str">
        <f>IFERROR(VLOOKUP($B833,APガラス性能一覧!$A$2:$M$6097,13,0),"")</f>
        <v/>
      </c>
    </row>
    <row r="834" spans="2:14" x14ac:dyDescent="0.4">
      <c r="B834" s="68" t="str">
        <f>IF($D$2="","",IF($E$2=0.65,IFERROR(IF(INDEX(APガラス性能一覧!A:A,MATCH(ROW(B828),APガラス性能一覧!$O:$O,0))="","",INDEX(APガラス性能一覧!A:A,MATCH(ROW(B828),APガラス性能一覧!$O:$O,0))),""),IFERROR(IF(INDEX(APガラス性能一覧!A:A,MATCH(ROW(B828),APガラス性能一覧!$N:$N,0))="","",INDEX(APガラス性能一覧!A:A,MATCH(ROW(B828),APガラス性能一覧!$N:$N,0))),"")))</f>
        <v/>
      </c>
      <c r="C834" s="68" t="str">
        <f>IFERROR(VLOOKUP($B834,APガラス性能一覧!$A$2:$M$6097,2,0),"")</f>
        <v/>
      </c>
      <c r="D834" s="68" t="str">
        <f>IFERROR(VLOOKUP($B834,APガラス性能一覧!$A$2:$M$6097,3,0),"")</f>
        <v/>
      </c>
      <c r="E834" s="68" t="str">
        <f>IFERROR(VLOOKUP($B834,APガラス性能一覧!$A$2:$M$6097,4,0),"")</f>
        <v/>
      </c>
      <c r="F834" s="68" t="str">
        <f>IFERROR(VLOOKUP($B834,APガラス性能一覧!$A$2:$M$6097,5,0),"")</f>
        <v/>
      </c>
      <c r="G834" s="68" t="str">
        <f>IFERROR(VLOOKUP($B834,APガラス性能一覧!$A$2:$M$6097,6,0),"")</f>
        <v/>
      </c>
      <c r="H834" s="68" t="str">
        <f>IFERROR(VLOOKUP($B834,APガラス性能一覧!$A$2:$M$6097,7,0),"")</f>
        <v/>
      </c>
      <c r="I834" s="68" t="str">
        <f>IFERROR(VLOOKUP($B834,APガラス性能一覧!$A$2:$M$6097,8,0),"")</f>
        <v/>
      </c>
      <c r="J834" s="68" t="str">
        <f>IFERROR(VLOOKUP($B834,APガラス性能一覧!$A$2:$M$6097,9,0),"")</f>
        <v/>
      </c>
      <c r="K834" s="68" t="str">
        <f>IFERROR(VLOOKUP($B834,APガラス性能一覧!$A$2:$M$6097,10,0),"")</f>
        <v/>
      </c>
      <c r="L834" s="68" t="str">
        <f>IFERROR(VLOOKUP($B834,APガラス性能一覧!$A$2:$M$6097,11,0),"")</f>
        <v/>
      </c>
      <c r="M834" s="68" t="str">
        <f>IFERROR(VLOOKUP($B834,APガラス性能一覧!$A$2:$M$6097,12,0),"")</f>
        <v/>
      </c>
      <c r="N834" s="68" t="str">
        <f>IFERROR(VLOOKUP($B834,APガラス性能一覧!$A$2:$M$6097,13,0),"")</f>
        <v/>
      </c>
    </row>
    <row r="835" spans="2:14" x14ac:dyDescent="0.4">
      <c r="B835" s="68" t="str">
        <f>IF($D$2="","",IF($E$2=0.65,IFERROR(IF(INDEX(APガラス性能一覧!A:A,MATCH(ROW(B829),APガラス性能一覧!$O:$O,0))="","",INDEX(APガラス性能一覧!A:A,MATCH(ROW(B829),APガラス性能一覧!$O:$O,0))),""),IFERROR(IF(INDEX(APガラス性能一覧!A:A,MATCH(ROW(B829),APガラス性能一覧!$N:$N,0))="","",INDEX(APガラス性能一覧!A:A,MATCH(ROW(B829),APガラス性能一覧!$N:$N,0))),"")))</f>
        <v/>
      </c>
      <c r="C835" s="68" t="str">
        <f>IFERROR(VLOOKUP($B835,APガラス性能一覧!$A$2:$M$6097,2,0),"")</f>
        <v/>
      </c>
      <c r="D835" s="68" t="str">
        <f>IFERROR(VLOOKUP($B835,APガラス性能一覧!$A$2:$M$6097,3,0),"")</f>
        <v/>
      </c>
      <c r="E835" s="68" t="str">
        <f>IFERROR(VLOOKUP($B835,APガラス性能一覧!$A$2:$M$6097,4,0),"")</f>
        <v/>
      </c>
      <c r="F835" s="68" t="str">
        <f>IFERROR(VLOOKUP($B835,APガラス性能一覧!$A$2:$M$6097,5,0),"")</f>
        <v/>
      </c>
      <c r="G835" s="68" t="str">
        <f>IFERROR(VLOOKUP($B835,APガラス性能一覧!$A$2:$M$6097,6,0),"")</f>
        <v/>
      </c>
      <c r="H835" s="68" t="str">
        <f>IFERROR(VLOOKUP($B835,APガラス性能一覧!$A$2:$M$6097,7,0),"")</f>
        <v/>
      </c>
      <c r="I835" s="68" t="str">
        <f>IFERROR(VLOOKUP($B835,APガラス性能一覧!$A$2:$M$6097,8,0),"")</f>
        <v/>
      </c>
      <c r="J835" s="68" t="str">
        <f>IFERROR(VLOOKUP($B835,APガラス性能一覧!$A$2:$M$6097,9,0),"")</f>
        <v/>
      </c>
      <c r="K835" s="68" t="str">
        <f>IFERROR(VLOOKUP($B835,APガラス性能一覧!$A$2:$M$6097,10,0),"")</f>
        <v/>
      </c>
      <c r="L835" s="68" t="str">
        <f>IFERROR(VLOOKUP($B835,APガラス性能一覧!$A$2:$M$6097,11,0),"")</f>
        <v/>
      </c>
      <c r="M835" s="68" t="str">
        <f>IFERROR(VLOOKUP($B835,APガラス性能一覧!$A$2:$M$6097,12,0),"")</f>
        <v/>
      </c>
      <c r="N835" s="68" t="str">
        <f>IFERROR(VLOOKUP($B835,APガラス性能一覧!$A$2:$M$6097,13,0),"")</f>
        <v/>
      </c>
    </row>
    <row r="836" spans="2:14" x14ac:dyDescent="0.4">
      <c r="B836" s="68" t="str">
        <f>IF($D$2="","",IF($E$2=0.65,IFERROR(IF(INDEX(APガラス性能一覧!A:A,MATCH(ROW(B830),APガラス性能一覧!$O:$O,0))="","",INDEX(APガラス性能一覧!A:A,MATCH(ROW(B830),APガラス性能一覧!$O:$O,0))),""),IFERROR(IF(INDEX(APガラス性能一覧!A:A,MATCH(ROW(B830),APガラス性能一覧!$N:$N,0))="","",INDEX(APガラス性能一覧!A:A,MATCH(ROW(B830),APガラス性能一覧!$N:$N,0))),"")))</f>
        <v/>
      </c>
      <c r="C836" s="68" t="str">
        <f>IFERROR(VLOOKUP($B836,APガラス性能一覧!$A$2:$M$6097,2,0),"")</f>
        <v/>
      </c>
      <c r="D836" s="68" t="str">
        <f>IFERROR(VLOOKUP($B836,APガラス性能一覧!$A$2:$M$6097,3,0),"")</f>
        <v/>
      </c>
      <c r="E836" s="68" t="str">
        <f>IFERROR(VLOOKUP($B836,APガラス性能一覧!$A$2:$M$6097,4,0),"")</f>
        <v/>
      </c>
      <c r="F836" s="68" t="str">
        <f>IFERROR(VLOOKUP($B836,APガラス性能一覧!$A$2:$M$6097,5,0),"")</f>
        <v/>
      </c>
      <c r="G836" s="68" t="str">
        <f>IFERROR(VLOOKUP($B836,APガラス性能一覧!$A$2:$M$6097,6,0),"")</f>
        <v/>
      </c>
      <c r="H836" s="68" t="str">
        <f>IFERROR(VLOOKUP($B836,APガラス性能一覧!$A$2:$M$6097,7,0),"")</f>
        <v/>
      </c>
      <c r="I836" s="68" t="str">
        <f>IFERROR(VLOOKUP($B836,APガラス性能一覧!$A$2:$M$6097,8,0),"")</f>
        <v/>
      </c>
      <c r="J836" s="68" t="str">
        <f>IFERROR(VLOOKUP($B836,APガラス性能一覧!$A$2:$M$6097,9,0),"")</f>
        <v/>
      </c>
      <c r="K836" s="68" t="str">
        <f>IFERROR(VLOOKUP($B836,APガラス性能一覧!$A$2:$M$6097,10,0),"")</f>
        <v/>
      </c>
      <c r="L836" s="68" t="str">
        <f>IFERROR(VLOOKUP($B836,APガラス性能一覧!$A$2:$M$6097,11,0),"")</f>
        <v/>
      </c>
      <c r="M836" s="68" t="str">
        <f>IFERROR(VLOOKUP($B836,APガラス性能一覧!$A$2:$M$6097,12,0),"")</f>
        <v/>
      </c>
      <c r="N836" s="68" t="str">
        <f>IFERROR(VLOOKUP($B836,APガラス性能一覧!$A$2:$M$6097,13,0),"")</f>
        <v/>
      </c>
    </row>
    <row r="837" spans="2:14" x14ac:dyDescent="0.4">
      <c r="B837" s="68" t="str">
        <f>IF($D$2="","",IF($E$2=0.65,IFERROR(IF(INDEX(APガラス性能一覧!A:A,MATCH(ROW(B831),APガラス性能一覧!$O:$O,0))="","",INDEX(APガラス性能一覧!A:A,MATCH(ROW(B831),APガラス性能一覧!$O:$O,0))),""),IFERROR(IF(INDEX(APガラス性能一覧!A:A,MATCH(ROW(B831),APガラス性能一覧!$N:$N,0))="","",INDEX(APガラス性能一覧!A:A,MATCH(ROW(B831),APガラス性能一覧!$N:$N,0))),"")))</f>
        <v/>
      </c>
      <c r="C837" s="68" t="str">
        <f>IFERROR(VLOOKUP($B837,APガラス性能一覧!$A$2:$M$6097,2,0),"")</f>
        <v/>
      </c>
      <c r="D837" s="68" t="str">
        <f>IFERROR(VLOOKUP($B837,APガラス性能一覧!$A$2:$M$6097,3,0),"")</f>
        <v/>
      </c>
      <c r="E837" s="68" t="str">
        <f>IFERROR(VLOOKUP($B837,APガラス性能一覧!$A$2:$M$6097,4,0),"")</f>
        <v/>
      </c>
      <c r="F837" s="68" t="str">
        <f>IFERROR(VLOOKUP($B837,APガラス性能一覧!$A$2:$M$6097,5,0),"")</f>
        <v/>
      </c>
      <c r="G837" s="68" t="str">
        <f>IFERROR(VLOOKUP($B837,APガラス性能一覧!$A$2:$M$6097,6,0),"")</f>
        <v/>
      </c>
      <c r="H837" s="68" t="str">
        <f>IFERROR(VLOOKUP($B837,APガラス性能一覧!$A$2:$M$6097,7,0),"")</f>
        <v/>
      </c>
      <c r="I837" s="68" t="str">
        <f>IFERROR(VLOOKUP($B837,APガラス性能一覧!$A$2:$M$6097,8,0),"")</f>
        <v/>
      </c>
      <c r="J837" s="68" t="str">
        <f>IFERROR(VLOOKUP($B837,APガラス性能一覧!$A$2:$M$6097,9,0),"")</f>
        <v/>
      </c>
      <c r="K837" s="68" t="str">
        <f>IFERROR(VLOOKUP($B837,APガラス性能一覧!$A$2:$M$6097,10,0),"")</f>
        <v/>
      </c>
      <c r="L837" s="68" t="str">
        <f>IFERROR(VLOOKUP($B837,APガラス性能一覧!$A$2:$M$6097,11,0),"")</f>
        <v/>
      </c>
      <c r="M837" s="68" t="str">
        <f>IFERROR(VLOOKUP($B837,APガラス性能一覧!$A$2:$M$6097,12,0),"")</f>
        <v/>
      </c>
      <c r="N837" s="68" t="str">
        <f>IFERROR(VLOOKUP($B837,APガラス性能一覧!$A$2:$M$6097,13,0),"")</f>
        <v/>
      </c>
    </row>
    <row r="838" spans="2:14" x14ac:dyDescent="0.4">
      <c r="B838" s="68" t="str">
        <f>IF($D$2="","",IF($E$2=0.65,IFERROR(IF(INDEX(APガラス性能一覧!A:A,MATCH(ROW(B832),APガラス性能一覧!$O:$O,0))="","",INDEX(APガラス性能一覧!A:A,MATCH(ROW(B832),APガラス性能一覧!$O:$O,0))),""),IFERROR(IF(INDEX(APガラス性能一覧!A:A,MATCH(ROW(B832),APガラス性能一覧!$N:$N,0))="","",INDEX(APガラス性能一覧!A:A,MATCH(ROW(B832),APガラス性能一覧!$N:$N,0))),"")))</f>
        <v/>
      </c>
      <c r="C838" s="68" t="str">
        <f>IFERROR(VLOOKUP($B838,APガラス性能一覧!$A$2:$M$6097,2,0),"")</f>
        <v/>
      </c>
      <c r="D838" s="68" t="str">
        <f>IFERROR(VLOOKUP($B838,APガラス性能一覧!$A$2:$M$6097,3,0),"")</f>
        <v/>
      </c>
      <c r="E838" s="68" t="str">
        <f>IFERROR(VLOOKUP($B838,APガラス性能一覧!$A$2:$M$6097,4,0),"")</f>
        <v/>
      </c>
      <c r="F838" s="68" t="str">
        <f>IFERROR(VLOOKUP($B838,APガラス性能一覧!$A$2:$M$6097,5,0),"")</f>
        <v/>
      </c>
      <c r="G838" s="68" t="str">
        <f>IFERROR(VLOOKUP($B838,APガラス性能一覧!$A$2:$M$6097,6,0),"")</f>
        <v/>
      </c>
      <c r="H838" s="68" t="str">
        <f>IFERROR(VLOOKUP($B838,APガラス性能一覧!$A$2:$M$6097,7,0),"")</f>
        <v/>
      </c>
      <c r="I838" s="68" t="str">
        <f>IFERROR(VLOOKUP($B838,APガラス性能一覧!$A$2:$M$6097,8,0),"")</f>
        <v/>
      </c>
      <c r="J838" s="68" t="str">
        <f>IFERROR(VLOOKUP($B838,APガラス性能一覧!$A$2:$M$6097,9,0),"")</f>
        <v/>
      </c>
      <c r="K838" s="68" t="str">
        <f>IFERROR(VLOOKUP($B838,APガラス性能一覧!$A$2:$M$6097,10,0),"")</f>
        <v/>
      </c>
      <c r="L838" s="68" t="str">
        <f>IFERROR(VLOOKUP($B838,APガラス性能一覧!$A$2:$M$6097,11,0),"")</f>
        <v/>
      </c>
      <c r="M838" s="68" t="str">
        <f>IFERROR(VLOOKUP($B838,APガラス性能一覧!$A$2:$M$6097,12,0),"")</f>
        <v/>
      </c>
      <c r="N838" s="68" t="str">
        <f>IFERROR(VLOOKUP($B838,APガラス性能一覧!$A$2:$M$6097,13,0),"")</f>
        <v/>
      </c>
    </row>
    <row r="839" spans="2:14" x14ac:dyDescent="0.4">
      <c r="B839" s="68" t="str">
        <f>IF($D$2="","",IF($E$2=0.65,IFERROR(IF(INDEX(APガラス性能一覧!A:A,MATCH(ROW(B833),APガラス性能一覧!$O:$O,0))="","",INDEX(APガラス性能一覧!A:A,MATCH(ROW(B833),APガラス性能一覧!$O:$O,0))),""),IFERROR(IF(INDEX(APガラス性能一覧!A:A,MATCH(ROW(B833),APガラス性能一覧!$N:$N,0))="","",INDEX(APガラス性能一覧!A:A,MATCH(ROW(B833),APガラス性能一覧!$N:$N,0))),"")))</f>
        <v/>
      </c>
      <c r="C839" s="68" t="str">
        <f>IFERROR(VLOOKUP($B839,APガラス性能一覧!$A$2:$M$6097,2,0),"")</f>
        <v/>
      </c>
      <c r="D839" s="68" t="str">
        <f>IFERROR(VLOOKUP($B839,APガラス性能一覧!$A$2:$M$6097,3,0),"")</f>
        <v/>
      </c>
      <c r="E839" s="68" t="str">
        <f>IFERROR(VLOOKUP($B839,APガラス性能一覧!$A$2:$M$6097,4,0),"")</f>
        <v/>
      </c>
      <c r="F839" s="68" t="str">
        <f>IFERROR(VLOOKUP($B839,APガラス性能一覧!$A$2:$M$6097,5,0),"")</f>
        <v/>
      </c>
      <c r="G839" s="68" t="str">
        <f>IFERROR(VLOOKUP($B839,APガラス性能一覧!$A$2:$M$6097,6,0),"")</f>
        <v/>
      </c>
      <c r="H839" s="68" t="str">
        <f>IFERROR(VLOOKUP($B839,APガラス性能一覧!$A$2:$M$6097,7,0),"")</f>
        <v/>
      </c>
      <c r="I839" s="68" t="str">
        <f>IFERROR(VLOOKUP($B839,APガラス性能一覧!$A$2:$M$6097,8,0),"")</f>
        <v/>
      </c>
      <c r="J839" s="68" t="str">
        <f>IFERROR(VLOOKUP($B839,APガラス性能一覧!$A$2:$M$6097,9,0),"")</f>
        <v/>
      </c>
      <c r="K839" s="68" t="str">
        <f>IFERROR(VLOOKUP($B839,APガラス性能一覧!$A$2:$M$6097,10,0),"")</f>
        <v/>
      </c>
      <c r="L839" s="68" t="str">
        <f>IFERROR(VLOOKUP($B839,APガラス性能一覧!$A$2:$M$6097,11,0),"")</f>
        <v/>
      </c>
      <c r="M839" s="68" t="str">
        <f>IFERROR(VLOOKUP($B839,APガラス性能一覧!$A$2:$M$6097,12,0),"")</f>
        <v/>
      </c>
      <c r="N839" s="68" t="str">
        <f>IFERROR(VLOOKUP($B839,APガラス性能一覧!$A$2:$M$6097,13,0),"")</f>
        <v/>
      </c>
    </row>
    <row r="840" spans="2:14" x14ac:dyDescent="0.4">
      <c r="B840" s="68" t="str">
        <f>IF($D$2="","",IF($E$2=0.65,IFERROR(IF(INDEX(APガラス性能一覧!A:A,MATCH(ROW(B834),APガラス性能一覧!$O:$O,0))="","",INDEX(APガラス性能一覧!A:A,MATCH(ROW(B834),APガラス性能一覧!$O:$O,0))),""),IFERROR(IF(INDEX(APガラス性能一覧!A:A,MATCH(ROW(B834),APガラス性能一覧!$N:$N,0))="","",INDEX(APガラス性能一覧!A:A,MATCH(ROW(B834),APガラス性能一覧!$N:$N,0))),"")))</f>
        <v/>
      </c>
      <c r="C840" s="68" t="str">
        <f>IFERROR(VLOOKUP($B840,APガラス性能一覧!$A$2:$M$6097,2,0),"")</f>
        <v/>
      </c>
      <c r="D840" s="68" t="str">
        <f>IFERROR(VLOOKUP($B840,APガラス性能一覧!$A$2:$M$6097,3,0),"")</f>
        <v/>
      </c>
      <c r="E840" s="68" t="str">
        <f>IFERROR(VLOOKUP($B840,APガラス性能一覧!$A$2:$M$6097,4,0),"")</f>
        <v/>
      </c>
      <c r="F840" s="68" t="str">
        <f>IFERROR(VLOOKUP($B840,APガラス性能一覧!$A$2:$M$6097,5,0),"")</f>
        <v/>
      </c>
      <c r="G840" s="68" t="str">
        <f>IFERROR(VLOOKUP($B840,APガラス性能一覧!$A$2:$M$6097,6,0),"")</f>
        <v/>
      </c>
      <c r="H840" s="68" t="str">
        <f>IFERROR(VLOOKUP($B840,APガラス性能一覧!$A$2:$M$6097,7,0),"")</f>
        <v/>
      </c>
      <c r="I840" s="68" t="str">
        <f>IFERROR(VLOOKUP($B840,APガラス性能一覧!$A$2:$M$6097,8,0),"")</f>
        <v/>
      </c>
      <c r="J840" s="68" t="str">
        <f>IFERROR(VLOOKUP($B840,APガラス性能一覧!$A$2:$M$6097,9,0),"")</f>
        <v/>
      </c>
      <c r="K840" s="68" t="str">
        <f>IFERROR(VLOOKUP($B840,APガラス性能一覧!$A$2:$M$6097,10,0),"")</f>
        <v/>
      </c>
      <c r="L840" s="68" t="str">
        <f>IFERROR(VLOOKUP($B840,APガラス性能一覧!$A$2:$M$6097,11,0),"")</f>
        <v/>
      </c>
      <c r="M840" s="68" t="str">
        <f>IFERROR(VLOOKUP($B840,APガラス性能一覧!$A$2:$M$6097,12,0),"")</f>
        <v/>
      </c>
      <c r="N840" s="68" t="str">
        <f>IFERROR(VLOOKUP($B840,APガラス性能一覧!$A$2:$M$6097,13,0),"")</f>
        <v/>
      </c>
    </row>
    <row r="841" spans="2:14" x14ac:dyDescent="0.4">
      <c r="B841" s="68" t="str">
        <f>IF($D$2="","",IF($E$2=0.65,IFERROR(IF(INDEX(APガラス性能一覧!A:A,MATCH(ROW(B835),APガラス性能一覧!$O:$O,0))="","",INDEX(APガラス性能一覧!A:A,MATCH(ROW(B835),APガラス性能一覧!$O:$O,0))),""),IFERROR(IF(INDEX(APガラス性能一覧!A:A,MATCH(ROW(B835),APガラス性能一覧!$N:$N,0))="","",INDEX(APガラス性能一覧!A:A,MATCH(ROW(B835),APガラス性能一覧!$N:$N,0))),"")))</f>
        <v/>
      </c>
      <c r="C841" s="68" t="str">
        <f>IFERROR(VLOOKUP($B841,APガラス性能一覧!$A$2:$M$6097,2,0),"")</f>
        <v/>
      </c>
      <c r="D841" s="68" t="str">
        <f>IFERROR(VLOOKUP($B841,APガラス性能一覧!$A$2:$M$6097,3,0),"")</f>
        <v/>
      </c>
      <c r="E841" s="68" t="str">
        <f>IFERROR(VLOOKUP($B841,APガラス性能一覧!$A$2:$M$6097,4,0),"")</f>
        <v/>
      </c>
      <c r="F841" s="68" t="str">
        <f>IFERROR(VLOOKUP($B841,APガラス性能一覧!$A$2:$M$6097,5,0),"")</f>
        <v/>
      </c>
      <c r="G841" s="68" t="str">
        <f>IFERROR(VLOOKUP($B841,APガラス性能一覧!$A$2:$M$6097,6,0),"")</f>
        <v/>
      </c>
      <c r="H841" s="68" t="str">
        <f>IFERROR(VLOOKUP($B841,APガラス性能一覧!$A$2:$M$6097,7,0),"")</f>
        <v/>
      </c>
      <c r="I841" s="68" t="str">
        <f>IFERROR(VLOOKUP($B841,APガラス性能一覧!$A$2:$M$6097,8,0),"")</f>
        <v/>
      </c>
      <c r="J841" s="68" t="str">
        <f>IFERROR(VLOOKUP($B841,APガラス性能一覧!$A$2:$M$6097,9,0),"")</f>
        <v/>
      </c>
      <c r="K841" s="68" t="str">
        <f>IFERROR(VLOOKUP($B841,APガラス性能一覧!$A$2:$M$6097,10,0),"")</f>
        <v/>
      </c>
      <c r="L841" s="68" t="str">
        <f>IFERROR(VLOOKUP($B841,APガラス性能一覧!$A$2:$M$6097,11,0),"")</f>
        <v/>
      </c>
      <c r="M841" s="68" t="str">
        <f>IFERROR(VLOOKUP($B841,APガラス性能一覧!$A$2:$M$6097,12,0),"")</f>
        <v/>
      </c>
      <c r="N841" s="68" t="str">
        <f>IFERROR(VLOOKUP($B841,APガラス性能一覧!$A$2:$M$6097,13,0),"")</f>
        <v/>
      </c>
    </row>
    <row r="842" spans="2:14" x14ac:dyDescent="0.4">
      <c r="B842" s="68" t="str">
        <f>IF($D$2="","",IF($E$2=0.65,IFERROR(IF(INDEX(APガラス性能一覧!A:A,MATCH(ROW(B836),APガラス性能一覧!$O:$O,0))="","",INDEX(APガラス性能一覧!A:A,MATCH(ROW(B836),APガラス性能一覧!$O:$O,0))),""),IFERROR(IF(INDEX(APガラス性能一覧!A:A,MATCH(ROW(B836),APガラス性能一覧!$N:$N,0))="","",INDEX(APガラス性能一覧!A:A,MATCH(ROW(B836),APガラス性能一覧!$N:$N,0))),"")))</f>
        <v/>
      </c>
      <c r="C842" s="68" t="str">
        <f>IFERROR(VLOOKUP($B842,APガラス性能一覧!$A$2:$M$6097,2,0),"")</f>
        <v/>
      </c>
      <c r="D842" s="68" t="str">
        <f>IFERROR(VLOOKUP($B842,APガラス性能一覧!$A$2:$M$6097,3,0),"")</f>
        <v/>
      </c>
      <c r="E842" s="68" t="str">
        <f>IFERROR(VLOOKUP($B842,APガラス性能一覧!$A$2:$M$6097,4,0),"")</f>
        <v/>
      </c>
      <c r="F842" s="68" t="str">
        <f>IFERROR(VLOOKUP($B842,APガラス性能一覧!$A$2:$M$6097,5,0),"")</f>
        <v/>
      </c>
      <c r="G842" s="68" t="str">
        <f>IFERROR(VLOOKUP($B842,APガラス性能一覧!$A$2:$M$6097,6,0),"")</f>
        <v/>
      </c>
      <c r="H842" s="68" t="str">
        <f>IFERROR(VLOOKUP($B842,APガラス性能一覧!$A$2:$M$6097,7,0),"")</f>
        <v/>
      </c>
      <c r="I842" s="68" t="str">
        <f>IFERROR(VLOOKUP($B842,APガラス性能一覧!$A$2:$M$6097,8,0),"")</f>
        <v/>
      </c>
      <c r="J842" s="68" t="str">
        <f>IFERROR(VLOOKUP($B842,APガラス性能一覧!$A$2:$M$6097,9,0),"")</f>
        <v/>
      </c>
      <c r="K842" s="68" t="str">
        <f>IFERROR(VLOOKUP($B842,APガラス性能一覧!$A$2:$M$6097,10,0),"")</f>
        <v/>
      </c>
      <c r="L842" s="68" t="str">
        <f>IFERROR(VLOOKUP($B842,APガラス性能一覧!$A$2:$M$6097,11,0),"")</f>
        <v/>
      </c>
      <c r="M842" s="68" t="str">
        <f>IFERROR(VLOOKUP($B842,APガラス性能一覧!$A$2:$M$6097,12,0),"")</f>
        <v/>
      </c>
      <c r="N842" s="68" t="str">
        <f>IFERROR(VLOOKUP($B842,APガラス性能一覧!$A$2:$M$6097,13,0),"")</f>
        <v/>
      </c>
    </row>
    <row r="843" spans="2:14" x14ac:dyDescent="0.4">
      <c r="B843" s="68" t="str">
        <f>IF($D$2="","",IF($E$2=0.65,IFERROR(IF(INDEX(APガラス性能一覧!A:A,MATCH(ROW(B837),APガラス性能一覧!$O:$O,0))="","",INDEX(APガラス性能一覧!A:A,MATCH(ROW(B837),APガラス性能一覧!$O:$O,0))),""),IFERROR(IF(INDEX(APガラス性能一覧!A:A,MATCH(ROW(B837),APガラス性能一覧!$N:$N,0))="","",INDEX(APガラス性能一覧!A:A,MATCH(ROW(B837),APガラス性能一覧!$N:$N,0))),"")))</f>
        <v/>
      </c>
      <c r="C843" s="68" t="str">
        <f>IFERROR(VLOOKUP($B843,APガラス性能一覧!$A$2:$M$6097,2,0),"")</f>
        <v/>
      </c>
      <c r="D843" s="68" t="str">
        <f>IFERROR(VLOOKUP($B843,APガラス性能一覧!$A$2:$M$6097,3,0),"")</f>
        <v/>
      </c>
      <c r="E843" s="68" t="str">
        <f>IFERROR(VLOOKUP($B843,APガラス性能一覧!$A$2:$M$6097,4,0),"")</f>
        <v/>
      </c>
      <c r="F843" s="68" t="str">
        <f>IFERROR(VLOOKUP($B843,APガラス性能一覧!$A$2:$M$6097,5,0),"")</f>
        <v/>
      </c>
      <c r="G843" s="68" t="str">
        <f>IFERROR(VLOOKUP($B843,APガラス性能一覧!$A$2:$M$6097,6,0),"")</f>
        <v/>
      </c>
      <c r="H843" s="68" t="str">
        <f>IFERROR(VLOOKUP($B843,APガラス性能一覧!$A$2:$M$6097,7,0),"")</f>
        <v/>
      </c>
      <c r="I843" s="68" t="str">
        <f>IFERROR(VLOOKUP($B843,APガラス性能一覧!$A$2:$M$6097,8,0),"")</f>
        <v/>
      </c>
      <c r="J843" s="68" t="str">
        <f>IFERROR(VLOOKUP($B843,APガラス性能一覧!$A$2:$M$6097,9,0),"")</f>
        <v/>
      </c>
      <c r="K843" s="68" t="str">
        <f>IFERROR(VLOOKUP($B843,APガラス性能一覧!$A$2:$M$6097,10,0),"")</f>
        <v/>
      </c>
      <c r="L843" s="68" t="str">
        <f>IFERROR(VLOOKUP($B843,APガラス性能一覧!$A$2:$M$6097,11,0),"")</f>
        <v/>
      </c>
      <c r="M843" s="68" t="str">
        <f>IFERROR(VLOOKUP($B843,APガラス性能一覧!$A$2:$M$6097,12,0),"")</f>
        <v/>
      </c>
      <c r="N843" s="68" t="str">
        <f>IFERROR(VLOOKUP($B843,APガラス性能一覧!$A$2:$M$6097,13,0),"")</f>
        <v/>
      </c>
    </row>
    <row r="844" spans="2:14" x14ac:dyDescent="0.4">
      <c r="B844" s="68" t="str">
        <f>IF($D$2="","",IF($E$2=0.65,IFERROR(IF(INDEX(APガラス性能一覧!A:A,MATCH(ROW(B838),APガラス性能一覧!$O:$O,0))="","",INDEX(APガラス性能一覧!A:A,MATCH(ROW(B838),APガラス性能一覧!$O:$O,0))),""),IFERROR(IF(INDEX(APガラス性能一覧!A:A,MATCH(ROW(B838),APガラス性能一覧!$N:$N,0))="","",INDEX(APガラス性能一覧!A:A,MATCH(ROW(B838),APガラス性能一覧!$N:$N,0))),"")))</f>
        <v/>
      </c>
      <c r="C844" s="68" t="str">
        <f>IFERROR(VLOOKUP($B844,APガラス性能一覧!$A$2:$M$6097,2,0),"")</f>
        <v/>
      </c>
      <c r="D844" s="68" t="str">
        <f>IFERROR(VLOOKUP($B844,APガラス性能一覧!$A$2:$M$6097,3,0),"")</f>
        <v/>
      </c>
      <c r="E844" s="68" t="str">
        <f>IFERROR(VLOOKUP($B844,APガラス性能一覧!$A$2:$M$6097,4,0),"")</f>
        <v/>
      </c>
      <c r="F844" s="68" t="str">
        <f>IFERROR(VLOOKUP($B844,APガラス性能一覧!$A$2:$M$6097,5,0),"")</f>
        <v/>
      </c>
      <c r="G844" s="68" t="str">
        <f>IFERROR(VLOOKUP($B844,APガラス性能一覧!$A$2:$M$6097,6,0),"")</f>
        <v/>
      </c>
      <c r="H844" s="68" t="str">
        <f>IFERROR(VLOOKUP($B844,APガラス性能一覧!$A$2:$M$6097,7,0),"")</f>
        <v/>
      </c>
      <c r="I844" s="68" t="str">
        <f>IFERROR(VLOOKUP($B844,APガラス性能一覧!$A$2:$M$6097,8,0),"")</f>
        <v/>
      </c>
      <c r="J844" s="68" t="str">
        <f>IFERROR(VLOOKUP($B844,APガラス性能一覧!$A$2:$M$6097,9,0),"")</f>
        <v/>
      </c>
      <c r="K844" s="68" t="str">
        <f>IFERROR(VLOOKUP($B844,APガラス性能一覧!$A$2:$M$6097,10,0),"")</f>
        <v/>
      </c>
      <c r="L844" s="68" t="str">
        <f>IFERROR(VLOOKUP($B844,APガラス性能一覧!$A$2:$M$6097,11,0),"")</f>
        <v/>
      </c>
      <c r="M844" s="68" t="str">
        <f>IFERROR(VLOOKUP($B844,APガラス性能一覧!$A$2:$M$6097,12,0),"")</f>
        <v/>
      </c>
      <c r="N844" s="68" t="str">
        <f>IFERROR(VLOOKUP($B844,APガラス性能一覧!$A$2:$M$6097,13,0),"")</f>
        <v/>
      </c>
    </row>
    <row r="845" spans="2:14" x14ac:dyDescent="0.4">
      <c r="B845" s="68" t="str">
        <f>IF($D$2="","",IF($E$2=0.65,IFERROR(IF(INDEX(APガラス性能一覧!A:A,MATCH(ROW(B839),APガラス性能一覧!$O:$O,0))="","",INDEX(APガラス性能一覧!A:A,MATCH(ROW(B839),APガラス性能一覧!$O:$O,0))),""),IFERROR(IF(INDEX(APガラス性能一覧!A:A,MATCH(ROW(B839),APガラス性能一覧!$N:$N,0))="","",INDEX(APガラス性能一覧!A:A,MATCH(ROW(B839),APガラス性能一覧!$N:$N,0))),"")))</f>
        <v/>
      </c>
      <c r="C845" s="68" t="str">
        <f>IFERROR(VLOOKUP($B845,APガラス性能一覧!$A$2:$M$6097,2,0),"")</f>
        <v/>
      </c>
      <c r="D845" s="68" t="str">
        <f>IFERROR(VLOOKUP($B845,APガラス性能一覧!$A$2:$M$6097,3,0),"")</f>
        <v/>
      </c>
      <c r="E845" s="68" t="str">
        <f>IFERROR(VLOOKUP($B845,APガラス性能一覧!$A$2:$M$6097,4,0),"")</f>
        <v/>
      </c>
      <c r="F845" s="68" t="str">
        <f>IFERROR(VLOOKUP($B845,APガラス性能一覧!$A$2:$M$6097,5,0),"")</f>
        <v/>
      </c>
      <c r="G845" s="68" t="str">
        <f>IFERROR(VLOOKUP($B845,APガラス性能一覧!$A$2:$M$6097,6,0),"")</f>
        <v/>
      </c>
      <c r="H845" s="68" t="str">
        <f>IFERROR(VLOOKUP($B845,APガラス性能一覧!$A$2:$M$6097,7,0),"")</f>
        <v/>
      </c>
      <c r="I845" s="68" t="str">
        <f>IFERROR(VLOOKUP($B845,APガラス性能一覧!$A$2:$M$6097,8,0),"")</f>
        <v/>
      </c>
      <c r="J845" s="68" t="str">
        <f>IFERROR(VLOOKUP($B845,APガラス性能一覧!$A$2:$M$6097,9,0),"")</f>
        <v/>
      </c>
      <c r="K845" s="68" t="str">
        <f>IFERROR(VLOOKUP($B845,APガラス性能一覧!$A$2:$M$6097,10,0),"")</f>
        <v/>
      </c>
      <c r="L845" s="68" t="str">
        <f>IFERROR(VLOOKUP($B845,APガラス性能一覧!$A$2:$M$6097,11,0),"")</f>
        <v/>
      </c>
      <c r="M845" s="68" t="str">
        <f>IFERROR(VLOOKUP($B845,APガラス性能一覧!$A$2:$M$6097,12,0),"")</f>
        <v/>
      </c>
      <c r="N845" s="68" t="str">
        <f>IFERROR(VLOOKUP($B845,APガラス性能一覧!$A$2:$M$6097,13,0),"")</f>
        <v/>
      </c>
    </row>
    <row r="846" spans="2:14" x14ac:dyDescent="0.4">
      <c r="B846" s="68" t="str">
        <f>IF($D$2="","",IF($E$2=0.65,IFERROR(IF(INDEX(APガラス性能一覧!A:A,MATCH(ROW(B840),APガラス性能一覧!$O:$O,0))="","",INDEX(APガラス性能一覧!A:A,MATCH(ROW(B840),APガラス性能一覧!$O:$O,0))),""),IFERROR(IF(INDEX(APガラス性能一覧!A:A,MATCH(ROW(B840),APガラス性能一覧!$N:$N,0))="","",INDEX(APガラス性能一覧!A:A,MATCH(ROW(B840),APガラス性能一覧!$N:$N,0))),"")))</f>
        <v/>
      </c>
      <c r="C846" s="68" t="str">
        <f>IFERROR(VLOOKUP($B846,APガラス性能一覧!$A$2:$M$6097,2,0),"")</f>
        <v/>
      </c>
      <c r="D846" s="68" t="str">
        <f>IFERROR(VLOOKUP($B846,APガラス性能一覧!$A$2:$M$6097,3,0),"")</f>
        <v/>
      </c>
      <c r="E846" s="68" t="str">
        <f>IFERROR(VLOOKUP($B846,APガラス性能一覧!$A$2:$M$6097,4,0),"")</f>
        <v/>
      </c>
      <c r="F846" s="68" t="str">
        <f>IFERROR(VLOOKUP($B846,APガラス性能一覧!$A$2:$M$6097,5,0),"")</f>
        <v/>
      </c>
      <c r="G846" s="68" t="str">
        <f>IFERROR(VLOOKUP($B846,APガラス性能一覧!$A$2:$M$6097,6,0),"")</f>
        <v/>
      </c>
      <c r="H846" s="68" t="str">
        <f>IFERROR(VLOOKUP($B846,APガラス性能一覧!$A$2:$M$6097,7,0),"")</f>
        <v/>
      </c>
      <c r="I846" s="68" t="str">
        <f>IFERROR(VLOOKUP($B846,APガラス性能一覧!$A$2:$M$6097,8,0),"")</f>
        <v/>
      </c>
      <c r="J846" s="68" t="str">
        <f>IFERROR(VLOOKUP($B846,APガラス性能一覧!$A$2:$M$6097,9,0),"")</f>
        <v/>
      </c>
      <c r="K846" s="68" t="str">
        <f>IFERROR(VLOOKUP($B846,APガラス性能一覧!$A$2:$M$6097,10,0),"")</f>
        <v/>
      </c>
      <c r="L846" s="68" t="str">
        <f>IFERROR(VLOOKUP($B846,APガラス性能一覧!$A$2:$M$6097,11,0),"")</f>
        <v/>
      </c>
      <c r="M846" s="68" t="str">
        <f>IFERROR(VLOOKUP($B846,APガラス性能一覧!$A$2:$M$6097,12,0),"")</f>
        <v/>
      </c>
      <c r="N846" s="68" t="str">
        <f>IFERROR(VLOOKUP($B846,APガラス性能一覧!$A$2:$M$6097,13,0),"")</f>
        <v/>
      </c>
    </row>
    <row r="847" spans="2:14" x14ac:dyDescent="0.4">
      <c r="B847" s="68" t="str">
        <f>IF($D$2="","",IF($E$2=0.65,IFERROR(IF(INDEX(APガラス性能一覧!A:A,MATCH(ROW(B841),APガラス性能一覧!$O:$O,0))="","",INDEX(APガラス性能一覧!A:A,MATCH(ROW(B841),APガラス性能一覧!$O:$O,0))),""),IFERROR(IF(INDEX(APガラス性能一覧!A:A,MATCH(ROW(B841),APガラス性能一覧!$N:$N,0))="","",INDEX(APガラス性能一覧!A:A,MATCH(ROW(B841),APガラス性能一覧!$N:$N,0))),"")))</f>
        <v/>
      </c>
      <c r="C847" s="68" t="str">
        <f>IFERROR(VLOOKUP($B847,APガラス性能一覧!$A$2:$M$6097,2,0),"")</f>
        <v/>
      </c>
      <c r="D847" s="68" t="str">
        <f>IFERROR(VLOOKUP($B847,APガラス性能一覧!$A$2:$M$6097,3,0),"")</f>
        <v/>
      </c>
      <c r="E847" s="68" t="str">
        <f>IFERROR(VLOOKUP($B847,APガラス性能一覧!$A$2:$M$6097,4,0),"")</f>
        <v/>
      </c>
      <c r="F847" s="68" t="str">
        <f>IFERROR(VLOOKUP($B847,APガラス性能一覧!$A$2:$M$6097,5,0),"")</f>
        <v/>
      </c>
      <c r="G847" s="68" t="str">
        <f>IFERROR(VLOOKUP($B847,APガラス性能一覧!$A$2:$M$6097,6,0),"")</f>
        <v/>
      </c>
      <c r="H847" s="68" t="str">
        <f>IFERROR(VLOOKUP($B847,APガラス性能一覧!$A$2:$M$6097,7,0),"")</f>
        <v/>
      </c>
      <c r="I847" s="68" t="str">
        <f>IFERROR(VLOOKUP($B847,APガラス性能一覧!$A$2:$M$6097,8,0),"")</f>
        <v/>
      </c>
      <c r="J847" s="68" t="str">
        <f>IFERROR(VLOOKUP($B847,APガラス性能一覧!$A$2:$M$6097,9,0),"")</f>
        <v/>
      </c>
      <c r="K847" s="68" t="str">
        <f>IFERROR(VLOOKUP($B847,APガラス性能一覧!$A$2:$M$6097,10,0),"")</f>
        <v/>
      </c>
      <c r="L847" s="68" t="str">
        <f>IFERROR(VLOOKUP($B847,APガラス性能一覧!$A$2:$M$6097,11,0),"")</f>
        <v/>
      </c>
      <c r="M847" s="68" t="str">
        <f>IFERROR(VLOOKUP($B847,APガラス性能一覧!$A$2:$M$6097,12,0),"")</f>
        <v/>
      </c>
      <c r="N847" s="68" t="str">
        <f>IFERROR(VLOOKUP($B847,APガラス性能一覧!$A$2:$M$6097,13,0),"")</f>
        <v/>
      </c>
    </row>
    <row r="848" spans="2:14" x14ac:dyDescent="0.4">
      <c r="B848" s="68" t="str">
        <f>IF($D$2="","",IF($E$2=0.65,IFERROR(IF(INDEX(APガラス性能一覧!A:A,MATCH(ROW(B842),APガラス性能一覧!$O:$O,0))="","",INDEX(APガラス性能一覧!A:A,MATCH(ROW(B842),APガラス性能一覧!$O:$O,0))),""),IFERROR(IF(INDEX(APガラス性能一覧!A:A,MATCH(ROW(B842),APガラス性能一覧!$N:$N,0))="","",INDEX(APガラス性能一覧!A:A,MATCH(ROW(B842),APガラス性能一覧!$N:$N,0))),"")))</f>
        <v/>
      </c>
      <c r="C848" s="68" t="str">
        <f>IFERROR(VLOOKUP($B848,APガラス性能一覧!$A$2:$M$6097,2,0),"")</f>
        <v/>
      </c>
      <c r="D848" s="68" t="str">
        <f>IFERROR(VLOOKUP($B848,APガラス性能一覧!$A$2:$M$6097,3,0),"")</f>
        <v/>
      </c>
      <c r="E848" s="68" t="str">
        <f>IFERROR(VLOOKUP($B848,APガラス性能一覧!$A$2:$M$6097,4,0),"")</f>
        <v/>
      </c>
      <c r="F848" s="68" t="str">
        <f>IFERROR(VLOOKUP($B848,APガラス性能一覧!$A$2:$M$6097,5,0),"")</f>
        <v/>
      </c>
      <c r="G848" s="68" t="str">
        <f>IFERROR(VLOOKUP($B848,APガラス性能一覧!$A$2:$M$6097,6,0),"")</f>
        <v/>
      </c>
      <c r="H848" s="68" t="str">
        <f>IFERROR(VLOOKUP($B848,APガラス性能一覧!$A$2:$M$6097,7,0),"")</f>
        <v/>
      </c>
      <c r="I848" s="68" t="str">
        <f>IFERROR(VLOOKUP($B848,APガラス性能一覧!$A$2:$M$6097,8,0),"")</f>
        <v/>
      </c>
      <c r="J848" s="68" t="str">
        <f>IFERROR(VLOOKUP($B848,APガラス性能一覧!$A$2:$M$6097,9,0),"")</f>
        <v/>
      </c>
      <c r="K848" s="68" t="str">
        <f>IFERROR(VLOOKUP($B848,APガラス性能一覧!$A$2:$M$6097,10,0),"")</f>
        <v/>
      </c>
      <c r="L848" s="68" t="str">
        <f>IFERROR(VLOOKUP($B848,APガラス性能一覧!$A$2:$M$6097,11,0),"")</f>
        <v/>
      </c>
      <c r="M848" s="68" t="str">
        <f>IFERROR(VLOOKUP($B848,APガラス性能一覧!$A$2:$M$6097,12,0),"")</f>
        <v/>
      </c>
      <c r="N848" s="68" t="str">
        <f>IFERROR(VLOOKUP($B848,APガラス性能一覧!$A$2:$M$6097,13,0),"")</f>
        <v/>
      </c>
    </row>
    <row r="849" spans="2:14" x14ac:dyDescent="0.4">
      <c r="B849" s="68" t="str">
        <f>IF($D$2="","",IF($E$2=0.65,IFERROR(IF(INDEX(APガラス性能一覧!A:A,MATCH(ROW(B843),APガラス性能一覧!$O:$O,0))="","",INDEX(APガラス性能一覧!A:A,MATCH(ROW(B843),APガラス性能一覧!$O:$O,0))),""),IFERROR(IF(INDEX(APガラス性能一覧!A:A,MATCH(ROW(B843),APガラス性能一覧!$N:$N,0))="","",INDEX(APガラス性能一覧!A:A,MATCH(ROW(B843),APガラス性能一覧!$N:$N,0))),"")))</f>
        <v/>
      </c>
      <c r="C849" s="68" t="str">
        <f>IFERROR(VLOOKUP($B849,APガラス性能一覧!$A$2:$M$6097,2,0),"")</f>
        <v/>
      </c>
      <c r="D849" s="68" t="str">
        <f>IFERROR(VLOOKUP($B849,APガラス性能一覧!$A$2:$M$6097,3,0),"")</f>
        <v/>
      </c>
      <c r="E849" s="68" t="str">
        <f>IFERROR(VLOOKUP($B849,APガラス性能一覧!$A$2:$M$6097,4,0),"")</f>
        <v/>
      </c>
      <c r="F849" s="68" t="str">
        <f>IFERROR(VLOOKUP($B849,APガラス性能一覧!$A$2:$M$6097,5,0),"")</f>
        <v/>
      </c>
      <c r="G849" s="68" t="str">
        <f>IFERROR(VLOOKUP($B849,APガラス性能一覧!$A$2:$M$6097,6,0),"")</f>
        <v/>
      </c>
      <c r="H849" s="68" t="str">
        <f>IFERROR(VLOOKUP($B849,APガラス性能一覧!$A$2:$M$6097,7,0),"")</f>
        <v/>
      </c>
      <c r="I849" s="68" t="str">
        <f>IFERROR(VLOOKUP($B849,APガラス性能一覧!$A$2:$M$6097,8,0),"")</f>
        <v/>
      </c>
      <c r="J849" s="68" t="str">
        <f>IFERROR(VLOOKUP($B849,APガラス性能一覧!$A$2:$M$6097,9,0),"")</f>
        <v/>
      </c>
      <c r="K849" s="68" t="str">
        <f>IFERROR(VLOOKUP($B849,APガラス性能一覧!$A$2:$M$6097,10,0),"")</f>
        <v/>
      </c>
      <c r="L849" s="68" t="str">
        <f>IFERROR(VLOOKUP($B849,APガラス性能一覧!$A$2:$M$6097,11,0),"")</f>
        <v/>
      </c>
      <c r="M849" s="68" t="str">
        <f>IFERROR(VLOOKUP($B849,APガラス性能一覧!$A$2:$M$6097,12,0),"")</f>
        <v/>
      </c>
      <c r="N849" s="68" t="str">
        <f>IFERROR(VLOOKUP($B849,APガラス性能一覧!$A$2:$M$6097,13,0),"")</f>
        <v/>
      </c>
    </row>
    <row r="850" spans="2:14" x14ac:dyDescent="0.4">
      <c r="B850" s="68" t="str">
        <f>IF($D$2="","",IF($E$2=0.65,IFERROR(IF(INDEX(APガラス性能一覧!A:A,MATCH(ROW(B844),APガラス性能一覧!$O:$O,0))="","",INDEX(APガラス性能一覧!A:A,MATCH(ROW(B844),APガラス性能一覧!$O:$O,0))),""),IFERROR(IF(INDEX(APガラス性能一覧!A:A,MATCH(ROW(B844),APガラス性能一覧!$N:$N,0))="","",INDEX(APガラス性能一覧!A:A,MATCH(ROW(B844),APガラス性能一覧!$N:$N,0))),"")))</f>
        <v/>
      </c>
      <c r="C850" s="68" t="str">
        <f>IFERROR(VLOOKUP($B850,APガラス性能一覧!$A$2:$M$6097,2,0),"")</f>
        <v/>
      </c>
      <c r="D850" s="68" t="str">
        <f>IFERROR(VLOOKUP($B850,APガラス性能一覧!$A$2:$M$6097,3,0),"")</f>
        <v/>
      </c>
      <c r="E850" s="68" t="str">
        <f>IFERROR(VLOOKUP($B850,APガラス性能一覧!$A$2:$M$6097,4,0),"")</f>
        <v/>
      </c>
      <c r="F850" s="68" t="str">
        <f>IFERROR(VLOOKUP($B850,APガラス性能一覧!$A$2:$M$6097,5,0),"")</f>
        <v/>
      </c>
      <c r="G850" s="68" t="str">
        <f>IFERROR(VLOOKUP($B850,APガラス性能一覧!$A$2:$M$6097,6,0),"")</f>
        <v/>
      </c>
      <c r="H850" s="68" t="str">
        <f>IFERROR(VLOOKUP($B850,APガラス性能一覧!$A$2:$M$6097,7,0),"")</f>
        <v/>
      </c>
      <c r="I850" s="68" t="str">
        <f>IFERROR(VLOOKUP($B850,APガラス性能一覧!$A$2:$M$6097,8,0),"")</f>
        <v/>
      </c>
      <c r="J850" s="68" t="str">
        <f>IFERROR(VLOOKUP($B850,APガラス性能一覧!$A$2:$M$6097,9,0),"")</f>
        <v/>
      </c>
      <c r="K850" s="68" t="str">
        <f>IFERROR(VLOOKUP($B850,APガラス性能一覧!$A$2:$M$6097,10,0),"")</f>
        <v/>
      </c>
      <c r="L850" s="68" t="str">
        <f>IFERROR(VLOOKUP($B850,APガラス性能一覧!$A$2:$M$6097,11,0),"")</f>
        <v/>
      </c>
      <c r="M850" s="68" t="str">
        <f>IFERROR(VLOOKUP($B850,APガラス性能一覧!$A$2:$M$6097,12,0),"")</f>
        <v/>
      </c>
      <c r="N850" s="68" t="str">
        <f>IFERROR(VLOOKUP($B850,APガラス性能一覧!$A$2:$M$6097,13,0),"")</f>
        <v/>
      </c>
    </row>
    <row r="851" spans="2:14" x14ac:dyDescent="0.4">
      <c r="B851" s="68" t="str">
        <f>IF($D$2="","",IF($E$2=0.65,IFERROR(IF(INDEX(APガラス性能一覧!A:A,MATCH(ROW(B845),APガラス性能一覧!$O:$O,0))="","",INDEX(APガラス性能一覧!A:A,MATCH(ROW(B845),APガラス性能一覧!$O:$O,0))),""),IFERROR(IF(INDEX(APガラス性能一覧!A:A,MATCH(ROW(B845),APガラス性能一覧!$N:$N,0))="","",INDEX(APガラス性能一覧!A:A,MATCH(ROW(B845),APガラス性能一覧!$N:$N,0))),"")))</f>
        <v/>
      </c>
      <c r="C851" s="68" t="str">
        <f>IFERROR(VLOOKUP($B851,APガラス性能一覧!$A$2:$M$6097,2,0),"")</f>
        <v/>
      </c>
      <c r="D851" s="68" t="str">
        <f>IFERROR(VLOOKUP($B851,APガラス性能一覧!$A$2:$M$6097,3,0),"")</f>
        <v/>
      </c>
      <c r="E851" s="68" t="str">
        <f>IFERROR(VLOOKUP($B851,APガラス性能一覧!$A$2:$M$6097,4,0),"")</f>
        <v/>
      </c>
      <c r="F851" s="68" t="str">
        <f>IFERROR(VLOOKUP($B851,APガラス性能一覧!$A$2:$M$6097,5,0),"")</f>
        <v/>
      </c>
      <c r="G851" s="68" t="str">
        <f>IFERROR(VLOOKUP($B851,APガラス性能一覧!$A$2:$M$6097,6,0),"")</f>
        <v/>
      </c>
      <c r="H851" s="68" t="str">
        <f>IFERROR(VLOOKUP($B851,APガラス性能一覧!$A$2:$M$6097,7,0),"")</f>
        <v/>
      </c>
      <c r="I851" s="68" t="str">
        <f>IFERROR(VLOOKUP($B851,APガラス性能一覧!$A$2:$M$6097,8,0),"")</f>
        <v/>
      </c>
      <c r="J851" s="68" t="str">
        <f>IFERROR(VLOOKUP($B851,APガラス性能一覧!$A$2:$M$6097,9,0),"")</f>
        <v/>
      </c>
      <c r="K851" s="68" t="str">
        <f>IFERROR(VLOOKUP($B851,APガラス性能一覧!$A$2:$M$6097,10,0),"")</f>
        <v/>
      </c>
      <c r="L851" s="68" t="str">
        <f>IFERROR(VLOOKUP($B851,APガラス性能一覧!$A$2:$M$6097,11,0),"")</f>
        <v/>
      </c>
      <c r="M851" s="68" t="str">
        <f>IFERROR(VLOOKUP($B851,APガラス性能一覧!$A$2:$M$6097,12,0),"")</f>
        <v/>
      </c>
      <c r="N851" s="68" t="str">
        <f>IFERROR(VLOOKUP($B851,APガラス性能一覧!$A$2:$M$6097,13,0),"")</f>
        <v/>
      </c>
    </row>
    <row r="852" spans="2:14" x14ac:dyDescent="0.4">
      <c r="B852" s="68" t="str">
        <f>IF($D$2="","",IF($E$2=0.65,IFERROR(IF(INDEX(APガラス性能一覧!A:A,MATCH(ROW(B846),APガラス性能一覧!$O:$O,0))="","",INDEX(APガラス性能一覧!A:A,MATCH(ROW(B846),APガラス性能一覧!$O:$O,0))),""),IFERROR(IF(INDEX(APガラス性能一覧!A:A,MATCH(ROW(B846),APガラス性能一覧!$N:$N,0))="","",INDEX(APガラス性能一覧!A:A,MATCH(ROW(B846),APガラス性能一覧!$N:$N,0))),"")))</f>
        <v/>
      </c>
      <c r="C852" s="68" t="str">
        <f>IFERROR(VLOOKUP($B852,APガラス性能一覧!$A$2:$M$6097,2,0),"")</f>
        <v/>
      </c>
      <c r="D852" s="68" t="str">
        <f>IFERROR(VLOOKUP($B852,APガラス性能一覧!$A$2:$M$6097,3,0),"")</f>
        <v/>
      </c>
      <c r="E852" s="68" t="str">
        <f>IFERROR(VLOOKUP($B852,APガラス性能一覧!$A$2:$M$6097,4,0),"")</f>
        <v/>
      </c>
      <c r="F852" s="68" t="str">
        <f>IFERROR(VLOOKUP($B852,APガラス性能一覧!$A$2:$M$6097,5,0),"")</f>
        <v/>
      </c>
      <c r="G852" s="68" t="str">
        <f>IFERROR(VLOOKUP($B852,APガラス性能一覧!$A$2:$M$6097,6,0),"")</f>
        <v/>
      </c>
      <c r="H852" s="68" t="str">
        <f>IFERROR(VLOOKUP($B852,APガラス性能一覧!$A$2:$M$6097,7,0),"")</f>
        <v/>
      </c>
      <c r="I852" s="68" t="str">
        <f>IFERROR(VLOOKUP($B852,APガラス性能一覧!$A$2:$M$6097,8,0),"")</f>
        <v/>
      </c>
      <c r="J852" s="68" t="str">
        <f>IFERROR(VLOOKUP($B852,APガラス性能一覧!$A$2:$M$6097,9,0),"")</f>
        <v/>
      </c>
      <c r="K852" s="68" t="str">
        <f>IFERROR(VLOOKUP($B852,APガラス性能一覧!$A$2:$M$6097,10,0),"")</f>
        <v/>
      </c>
      <c r="L852" s="68" t="str">
        <f>IFERROR(VLOOKUP($B852,APガラス性能一覧!$A$2:$M$6097,11,0),"")</f>
        <v/>
      </c>
      <c r="M852" s="68" t="str">
        <f>IFERROR(VLOOKUP($B852,APガラス性能一覧!$A$2:$M$6097,12,0),"")</f>
        <v/>
      </c>
      <c r="N852" s="68" t="str">
        <f>IFERROR(VLOOKUP($B852,APガラス性能一覧!$A$2:$M$6097,13,0),"")</f>
        <v/>
      </c>
    </row>
    <row r="853" spans="2:14" x14ac:dyDescent="0.4">
      <c r="B853" s="68" t="str">
        <f>IF($D$2="","",IF($E$2=0.65,IFERROR(IF(INDEX(APガラス性能一覧!A:A,MATCH(ROW(B847),APガラス性能一覧!$O:$O,0))="","",INDEX(APガラス性能一覧!A:A,MATCH(ROW(B847),APガラス性能一覧!$O:$O,0))),""),IFERROR(IF(INDEX(APガラス性能一覧!A:A,MATCH(ROW(B847),APガラス性能一覧!$N:$N,0))="","",INDEX(APガラス性能一覧!A:A,MATCH(ROW(B847),APガラス性能一覧!$N:$N,0))),"")))</f>
        <v/>
      </c>
      <c r="C853" s="68" t="str">
        <f>IFERROR(VLOOKUP($B853,APガラス性能一覧!$A$2:$M$6097,2,0),"")</f>
        <v/>
      </c>
      <c r="D853" s="68" t="str">
        <f>IFERROR(VLOOKUP($B853,APガラス性能一覧!$A$2:$M$6097,3,0),"")</f>
        <v/>
      </c>
      <c r="E853" s="68" t="str">
        <f>IFERROR(VLOOKUP($B853,APガラス性能一覧!$A$2:$M$6097,4,0),"")</f>
        <v/>
      </c>
      <c r="F853" s="68" t="str">
        <f>IFERROR(VLOOKUP($B853,APガラス性能一覧!$A$2:$M$6097,5,0),"")</f>
        <v/>
      </c>
      <c r="G853" s="68" t="str">
        <f>IFERROR(VLOOKUP($B853,APガラス性能一覧!$A$2:$M$6097,6,0),"")</f>
        <v/>
      </c>
      <c r="H853" s="68" t="str">
        <f>IFERROR(VLOOKUP($B853,APガラス性能一覧!$A$2:$M$6097,7,0),"")</f>
        <v/>
      </c>
      <c r="I853" s="68" t="str">
        <f>IFERROR(VLOOKUP($B853,APガラス性能一覧!$A$2:$M$6097,8,0),"")</f>
        <v/>
      </c>
      <c r="J853" s="68" t="str">
        <f>IFERROR(VLOOKUP($B853,APガラス性能一覧!$A$2:$M$6097,9,0),"")</f>
        <v/>
      </c>
      <c r="K853" s="68" t="str">
        <f>IFERROR(VLOOKUP($B853,APガラス性能一覧!$A$2:$M$6097,10,0),"")</f>
        <v/>
      </c>
      <c r="L853" s="68" t="str">
        <f>IFERROR(VLOOKUP($B853,APガラス性能一覧!$A$2:$M$6097,11,0),"")</f>
        <v/>
      </c>
      <c r="M853" s="68" t="str">
        <f>IFERROR(VLOOKUP($B853,APガラス性能一覧!$A$2:$M$6097,12,0),"")</f>
        <v/>
      </c>
      <c r="N853" s="68" t="str">
        <f>IFERROR(VLOOKUP($B853,APガラス性能一覧!$A$2:$M$6097,13,0),"")</f>
        <v/>
      </c>
    </row>
    <row r="854" spans="2:14" x14ac:dyDescent="0.4">
      <c r="B854" s="68" t="str">
        <f>IF($D$2="","",IF($E$2=0.65,IFERROR(IF(INDEX(APガラス性能一覧!A:A,MATCH(ROW(B848),APガラス性能一覧!$O:$O,0))="","",INDEX(APガラス性能一覧!A:A,MATCH(ROW(B848),APガラス性能一覧!$O:$O,0))),""),IFERROR(IF(INDEX(APガラス性能一覧!A:A,MATCH(ROW(B848),APガラス性能一覧!$N:$N,0))="","",INDEX(APガラス性能一覧!A:A,MATCH(ROW(B848),APガラス性能一覧!$N:$N,0))),"")))</f>
        <v/>
      </c>
      <c r="C854" s="68" t="str">
        <f>IFERROR(VLOOKUP($B854,APガラス性能一覧!$A$2:$M$6097,2,0),"")</f>
        <v/>
      </c>
      <c r="D854" s="68" t="str">
        <f>IFERROR(VLOOKUP($B854,APガラス性能一覧!$A$2:$M$6097,3,0),"")</f>
        <v/>
      </c>
      <c r="E854" s="68" t="str">
        <f>IFERROR(VLOOKUP($B854,APガラス性能一覧!$A$2:$M$6097,4,0),"")</f>
        <v/>
      </c>
      <c r="F854" s="68" t="str">
        <f>IFERROR(VLOOKUP($B854,APガラス性能一覧!$A$2:$M$6097,5,0),"")</f>
        <v/>
      </c>
      <c r="G854" s="68" t="str">
        <f>IFERROR(VLOOKUP($B854,APガラス性能一覧!$A$2:$M$6097,6,0),"")</f>
        <v/>
      </c>
      <c r="H854" s="68" t="str">
        <f>IFERROR(VLOOKUP($B854,APガラス性能一覧!$A$2:$M$6097,7,0),"")</f>
        <v/>
      </c>
      <c r="I854" s="68" t="str">
        <f>IFERROR(VLOOKUP($B854,APガラス性能一覧!$A$2:$M$6097,8,0),"")</f>
        <v/>
      </c>
      <c r="J854" s="68" t="str">
        <f>IFERROR(VLOOKUP($B854,APガラス性能一覧!$A$2:$M$6097,9,0),"")</f>
        <v/>
      </c>
      <c r="K854" s="68" t="str">
        <f>IFERROR(VLOOKUP($B854,APガラス性能一覧!$A$2:$M$6097,10,0),"")</f>
        <v/>
      </c>
      <c r="L854" s="68" t="str">
        <f>IFERROR(VLOOKUP($B854,APガラス性能一覧!$A$2:$M$6097,11,0),"")</f>
        <v/>
      </c>
      <c r="M854" s="68" t="str">
        <f>IFERROR(VLOOKUP($B854,APガラス性能一覧!$A$2:$M$6097,12,0),"")</f>
        <v/>
      </c>
      <c r="N854" s="68" t="str">
        <f>IFERROR(VLOOKUP($B854,APガラス性能一覧!$A$2:$M$6097,13,0),"")</f>
        <v/>
      </c>
    </row>
    <row r="855" spans="2:14" x14ac:dyDescent="0.4">
      <c r="B855" s="68" t="str">
        <f>IF($D$2="","",IF($E$2=0.65,IFERROR(IF(INDEX(APガラス性能一覧!A:A,MATCH(ROW(B849),APガラス性能一覧!$O:$O,0))="","",INDEX(APガラス性能一覧!A:A,MATCH(ROW(B849),APガラス性能一覧!$O:$O,0))),""),IFERROR(IF(INDEX(APガラス性能一覧!A:A,MATCH(ROW(B849),APガラス性能一覧!$N:$N,0))="","",INDEX(APガラス性能一覧!A:A,MATCH(ROW(B849),APガラス性能一覧!$N:$N,0))),"")))</f>
        <v/>
      </c>
      <c r="C855" s="68" t="str">
        <f>IFERROR(VLOOKUP($B855,APガラス性能一覧!$A$2:$M$6097,2,0),"")</f>
        <v/>
      </c>
      <c r="D855" s="68" t="str">
        <f>IFERROR(VLOOKUP($B855,APガラス性能一覧!$A$2:$M$6097,3,0),"")</f>
        <v/>
      </c>
      <c r="E855" s="68" t="str">
        <f>IFERROR(VLOOKUP($B855,APガラス性能一覧!$A$2:$M$6097,4,0),"")</f>
        <v/>
      </c>
      <c r="F855" s="68" t="str">
        <f>IFERROR(VLOOKUP($B855,APガラス性能一覧!$A$2:$M$6097,5,0),"")</f>
        <v/>
      </c>
      <c r="G855" s="68" t="str">
        <f>IFERROR(VLOOKUP($B855,APガラス性能一覧!$A$2:$M$6097,6,0),"")</f>
        <v/>
      </c>
      <c r="H855" s="68" t="str">
        <f>IFERROR(VLOOKUP($B855,APガラス性能一覧!$A$2:$M$6097,7,0),"")</f>
        <v/>
      </c>
      <c r="I855" s="68" t="str">
        <f>IFERROR(VLOOKUP($B855,APガラス性能一覧!$A$2:$M$6097,8,0),"")</f>
        <v/>
      </c>
      <c r="J855" s="68" t="str">
        <f>IFERROR(VLOOKUP($B855,APガラス性能一覧!$A$2:$M$6097,9,0),"")</f>
        <v/>
      </c>
      <c r="K855" s="68" t="str">
        <f>IFERROR(VLOOKUP($B855,APガラス性能一覧!$A$2:$M$6097,10,0),"")</f>
        <v/>
      </c>
      <c r="L855" s="68" t="str">
        <f>IFERROR(VLOOKUP($B855,APガラス性能一覧!$A$2:$M$6097,11,0),"")</f>
        <v/>
      </c>
      <c r="M855" s="68" t="str">
        <f>IFERROR(VLOOKUP($B855,APガラス性能一覧!$A$2:$M$6097,12,0),"")</f>
        <v/>
      </c>
      <c r="N855" s="68" t="str">
        <f>IFERROR(VLOOKUP($B855,APガラス性能一覧!$A$2:$M$6097,13,0),"")</f>
        <v/>
      </c>
    </row>
    <row r="856" spans="2:14" x14ac:dyDescent="0.4">
      <c r="B856" s="68" t="str">
        <f>IF($D$2="","",IF($E$2=0.65,IFERROR(IF(INDEX(APガラス性能一覧!A:A,MATCH(ROW(B850),APガラス性能一覧!$O:$O,0))="","",INDEX(APガラス性能一覧!A:A,MATCH(ROW(B850),APガラス性能一覧!$O:$O,0))),""),IFERROR(IF(INDEX(APガラス性能一覧!A:A,MATCH(ROW(B850),APガラス性能一覧!$N:$N,0))="","",INDEX(APガラス性能一覧!A:A,MATCH(ROW(B850),APガラス性能一覧!$N:$N,0))),"")))</f>
        <v/>
      </c>
      <c r="C856" s="68" t="str">
        <f>IFERROR(VLOOKUP($B856,APガラス性能一覧!$A$2:$M$6097,2,0),"")</f>
        <v/>
      </c>
      <c r="D856" s="68" t="str">
        <f>IFERROR(VLOOKUP($B856,APガラス性能一覧!$A$2:$M$6097,3,0),"")</f>
        <v/>
      </c>
      <c r="E856" s="68" t="str">
        <f>IFERROR(VLOOKUP($B856,APガラス性能一覧!$A$2:$M$6097,4,0),"")</f>
        <v/>
      </c>
      <c r="F856" s="68" t="str">
        <f>IFERROR(VLOOKUP($B856,APガラス性能一覧!$A$2:$M$6097,5,0),"")</f>
        <v/>
      </c>
      <c r="G856" s="68" t="str">
        <f>IFERROR(VLOOKUP($B856,APガラス性能一覧!$A$2:$M$6097,6,0),"")</f>
        <v/>
      </c>
      <c r="H856" s="68" t="str">
        <f>IFERROR(VLOOKUP($B856,APガラス性能一覧!$A$2:$M$6097,7,0),"")</f>
        <v/>
      </c>
      <c r="I856" s="68" t="str">
        <f>IFERROR(VLOOKUP($B856,APガラス性能一覧!$A$2:$M$6097,8,0),"")</f>
        <v/>
      </c>
      <c r="J856" s="68" t="str">
        <f>IFERROR(VLOOKUP($B856,APガラス性能一覧!$A$2:$M$6097,9,0),"")</f>
        <v/>
      </c>
      <c r="K856" s="68" t="str">
        <f>IFERROR(VLOOKUP($B856,APガラス性能一覧!$A$2:$M$6097,10,0),"")</f>
        <v/>
      </c>
      <c r="L856" s="68" t="str">
        <f>IFERROR(VLOOKUP($B856,APガラス性能一覧!$A$2:$M$6097,11,0),"")</f>
        <v/>
      </c>
      <c r="M856" s="68" t="str">
        <f>IFERROR(VLOOKUP($B856,APガラス性能一覧!$A$2:$M$6097,12,0),"")</f>
        <v/>
      </c>
      <c r="N856" s="68" t="str">
        <f>IFERROR(VLOOKUP($B856,APガラス性能一覧!$A$2:$M$6097,13,0),"")</f>
        <v/>
      </c>
    </row>
    <row r="857" spans="2:14" x14ac:dyDescent="0.4">
      <c r="B857" s="68" t="str">
        <f>IF($D$2="","",IF($E$2=0.65,IFERROR(IF(INDEX(APガラス性能一覧!A:A,MATCH(ROW(B851),APガラス性能一覧!$O:$O,0))="","",INDEX(APガラス性能一覧!A:A,MATCH(ROW(B851),APガラス性能一覧!$O:$O,0))),""),IFERROR(IF(INDEX(APガラス性能一覧!A:A,MATCH(ROW(B851),APガラス性能一覧!$N:$N,0))="","",INDEX(APガラス性能一覧!A:A,MATCH(ROW(B851),APガラス性能一覧!$N:$N,0))),"")))</f>
        <v/>
      </c>
      <c r="C857" s="68" t="str">
        <f>IFERROR(VLOOKUP($B857,APガラス性能一覧!$A$2:$M$6097,2,0),"")</f>
        <v/>
      </c>
      <c r="D857" s="68" t="str">
        <f>IFERROR(VLOOKUP($B857,APガラス性能一覧!$A$2:$M$6097,3,0),"")</f>
        <v/>
      </c>
      <c r="E857" s="68" t="str">
        <f>IFERROR(VLOOKUP($B857,APガラス性能一覧!$A$2:$M$6097,4,0),"")</f>
        <v/>
      </c>
      <c r="F857" s="68" t="str">
        <f>IFERROR(VLOOKUP($B857,APガラス性能一覧!$A$2:$M$6097,5,0),"")</f>
        <v/>
      </c>
      <c r="G857" s="68" t="str">
        <f>IFERROR(VLOOKUP($B857,APガラス性能一覧!$A$2:$M$6097,6,0),"")</f>
        <v/>
      </c>
      <c r="H857" s="68" t="str">
        <f>IFERROR(VLOOKUP($B857,APガラス性能一覧!$A$2:$M$6097,7,0),"")</f>
        <v/>
      </c>
      <c r="I857" s="68" t="str">
        <f>IFERROR(VLOOKUP($B857,APガラス性能一覧!$A$2:$M$6097,8,0),"")</f>
        <v/>
      </c>
      <c r="J857" s="68" t="str">
        <f>IFERROR(VLOOKUP($B857,APガラス性能一覧!$A$2:$M$6097,9,0),"")</f>
        <v/>
      </c>
      <c r="K857" s="68" t="str">
        <f>IFERROR(VLOOKUP($B857,APガラス性能一覧!$A$2:$M$6097,10,0),"")</f>
        <v/>
      </c>
      <c r="L857" s="68" t="str">
        <f>IFERROR(VLOOKUP($B857,APガラス性能一覧!$A$2:$M$6097,11,0),"")</f>
        <v/>
      </c>
      <c r="M857" s="68" t="str">
        <f>IFERROR(VLOOKUP($B857,APガラス性能一覧!$A$2:$M$6097,12,0),"")</f>
        <v/>
      </c>
      <c r="N857" s="68" t="str">
        <f>IFERROR(VLOOKUP($B857,APガラス性能一覧!$A$2:$M$6097,13,0),"")</f>
        <v/>
      </c>
    </row>
    <row r="858" spans="2:14" x14ac:dyDescent="0.4">
      <c r="B858" s="68" t="str">
        <f>IF($D$2="","",IF($E$2=0.65,IFERROR(IF(INDEX(APガラス性能一覧!A:A,MATCH(ROW(B852),APガラス性能一覧!$O:$O,0))="","",INDEX(APガラス性能一覧!A:A,MATCH(ROW(B852),APガラス性能一覧!$O:$O,0))),""),IFERROR(IF(INDEX(APガラス性能一覧!A:A,MATCH(ROW(B852),APガラス性能一覧!$N:$N,0))="","",INDEX(APガラス性能一覧!A:A,MATCH(ROW(B852),APガラス性能一覧!$N:$N,0))),"")))</f>
        <v/>
      </c>
      <c r="C858" s="68" t="str">
        <f>IFERROR(VLOOKUP($B858,APガラス性能一覧!$A$2:$M$6097,2,0),"")</f>
        <v/>
      </c>
      <c r="D858" s="68" t="str">
        <f>IFERROR(VLOOKUP($B858,APガラス性能一覧!$A$2:$M$6097,3,0),"")</f>
        <v/>
      </c>
      <c r="E858" s="68" t="str">
        <f>IFERROR(VLOOKUP($B858,APガラス性能一覧!$A$2:$M$6097,4,0),"")</f>
        <v/>
      </c>
      <c r="F858" s="68" t="str">
        <f>IFERROR(VLOOKUP($B858,APガラス性能一覧!$A$2:$M$6097,5,0),"")</f>
        <v/>
      </c>
      <c r="G858" s="68" t="str">
        <f>IFERROR(VLOOKUP($B858,APガラス性能一覧!$A$2:$M$6097,6,0),"")</f>
        <v/>
      </c>
      <c r="H858" s="68" t="str">
        <f>IFERROR(VLOOKUP($B858,APガラス性能一覧!$A$2:$M$6097,7,0),"")</f>
        <v/>
      </c>
      <c r="I858" s="68" t="str">
        <f>IFERROR(VLOOKUP($B858,APガラス性能一覧!$A$2:$M$6097,8,0),"")</f>
        <v/>
      </c>
      <c r="J858" s="68" t="str">
        <f>IFERROR(VLOOKUP($B858,APガラス性能一覧!$A$2:$M$6097,9,0),"")</f>
        <v/>
      </c>
      <c r="K858" s="68" t="str">
        <f>IFERROR(VLOOKUP($B858,APガラス性能一覧!$A$2:$M$6097,10,0),"")</f>
        <v/>
      </c>
      <c r="L858" s="68" t="str">
        <f>IFERROR(VLOOKUP($B858,APガラス性能一覧!$A$2:$M$6097,11,0),"")</f>
        <v/>
      </c>
      <c r="M858" s="68" t="str">
        <f>IFERROR(VLOOKUP($B858,APガラス性能一覧!$A$2:$M$6097,12,0),"")</f>
        <v/>
      </c>
      <c r="N858" s="68" t="str">
        <f>IFERROR(VLOOKUP($B858,APガラス性能一覧!$A$2:$M$6097,13,0),"")</f>
        <v/>
      </c>
    </row>
    <row r="859" spans="2:14" x14ac:dyDescent="0.4">
      <c r="B859" s="68" t="str">
        <f>IF($D$2="","",IF($E$2=0.65,IFERROR(IF(INDEX(APガラス性能一覧!A:A,MATCH(ROW(B853),APガラス性能一覧!$O:$O,0))="","",INDEX(APガラス性能一覧!A:A,MATCH(ROW(B853),APガラス性能一覧!$O:$O,0))),""),IFERROR(IF(INDEX(APガラス性能一覧!A:A,MATCH(ROW(B853),APガラス性能一覧!$N:$N,0))="","",INDEX(APガラス性能一覧!A:A,MATCH(ROW(B853),APガラス性能一覧!$N:$N,0))),"")))</f>
        <v/>
      </c>
      <c r="C859" s="68" t="str">
        <f>IFERROR(VLOOKUP($B859,APガラス性能一覧!$A$2:$M$6097,2,0),"")</f>
        <v/>
      </c>
      <c r="D859" s="68" t="str">
        <f>IFERROR(VLOOKUP($B859,APガラス性能一覧!$A$2:$M$6097,3,0),"")</f>
        <v/>
      </c>
      <c r="E859" s="68" t="str">
        <f>IFERROR(VLOOKUP($B859,APガラス性能一覧!$A$2:$M$6097,4,0),"")</f>
        <v/>
      </c>
      <c r="F859" s="68" t="str">
        <f>IFERROR(VLOOKUP($B859,APガラス性能一覧!$A$2:$M$6097,5,0),"")</f>
        <v/>
      </c>
      <c r="G859" s="68" t="str">
        <f>IFERROR(VLOOKUP($B859,APガラス性能一覧!$A$2:$M$6097,6,0),"")</f>
        <v/>
      </c>
      <c r="H859" s="68" t="str">
        <f>IFERROR(VLOOKUP($B859,APガラス性能一覧!$A$2:$M$6097,7,0),"")</f>
        <v/>
      </c>
      <c r="I859" s="68" t="str">
        <f>IFERROR(VLOOKUP($B859,APガラス性能一覧!$A$2:$M$6097,8,0),"")</f>
        <v/>
      </c>
      <c r="J859" s="68" t="str">
        <f>IFERROR(VLOOKUP($B859,APガラス性能一覧!$A$2:$M$6097,9,0),"")</f>
        <v/>
      </c>
      <c r="K859" s="68" t="str">
        <f>IFERROR(VLOOKUP($B859,APガラス性能一覧!$A$2:$M$6097,10,0),"")</f>
        <v/>
      </c>
      <c r="L859" s="68" t="str">
        <f>IFERROR(VLOOKUP($B859,APガラス性能一覧!$A$2:$M$6097,11,0),"")</f>
        <v/>
      </c>
      <c r="M859" s="68" t="str">
        <f>IFERROR(VLOOKUP($B859,APガラス性能一覧!$A$2:$M$6097,12,0),"")</f>
        <v/>
      </c>
      <c r="N859" s="68" t="str">
        <f>IFERROR(VLOOKUP($B859,APガラス性能一覧!$A$2:$M$6097,13,0),"")</f>
        <v/>
      </c>
    </row>
    <row r="860" spans="2:14" x14ac:dyDescent="0.4">
      <c r="B860" s="68" t="str">
        <f>IF($D$2="","",IF($E$2=0.65,IFERROR(IF(INDEX(APガラス性能一覧!A:A,MATCH(ROW(B854),APガラス性能一覧!$O:$O,0))="","",INDEX(APガラス性能一覧!A:A,MATCH(ROW(B854),APガラス性能一覧!$O:$O,0))),""),IFERROR(IF(INDEX(APガラス性能一覧!A:A,MATCH(ROW(B854),APガラス性能一覧!$N:$N,0))="","",INDEX(APガラス性能一覧!A:A,MATCH(ROW(B854),APガラス性能一覧!$N:$N,0))),"")))</f>
        <v/>
      </c>
      <c r="C860" s="68" t="str">
        <f>IFERROR(VLOOKUP($B860,APガラス性能一覧!$A$2:$M$6097,2,0),"")</f>
        <v/>
      </c>
      <c r="D860" s="68" t="str">
        <f>IFERROR(VLOOKUP($B860,APガラス性能一覧!$A$2:$M$6097,3,0),"")</f>
        <v/>
      </c>
      <c r="E860" s="68" t="str">
        <f>IFERROR(VLOOKUP($B860,APガラス性能一覧!$A$2:$M$6097,4,0),"")</f>
        <v/>
      </c>
      <c r="F860" s="68" t="str">
        <f>IFERROR(VLOOKUP($B860,APガラス性能一覧!$A$2:$M$6097,5,0),"")</f>
        <v/>
      </c>
      <c r="G860" s="68" t="str">
        <f>IFERROR(VLOOKUP($B860,APガラス性能一覧!$A$2:$M$6097,6,0),"")</f>
        <v/>
      </c>
      <c r="H860" s="68" t="str">
        <f>IFERROR(VLOOKUP($B860,APガラス性能一覧!$A$2:$M$6097,7,0),"")</f>
        <v/>
      </c>
      <c r="I860" s="68" t="str">
        <f>IFERROR(VLOOKUP($B860,APガラス性能一覧!$A$2:$M$6097,8,0),"")</f>
        <v/>
      </c>
      <c r="J860" s="68" t="str">
        <f>IFERROR(VLOOKUP($B860,APガラス性能一覧!$A$2:$M$6097,9,0),"")</f>
        <v/>
      </c>
      <c r="K860" s="68" t="str">
        <f>IFERROR(VLOOKUP($B860,APガラス性能一覧!$A$2:$M$6097,10,0),"")</f>
        <v/>
      </c>
      <c r="L860" s="68" t="str">
        <f>IFERROR(VLOOKUP($B860,APガラス性能一覧!$A$2:$M$6097,11,0),"")</f>
        <v/>
      </c>
      <c r="M860" s="68" t="str">
        <f>IFERROR(VLOOKUP($B860,APガラス性能一覧!$A$2:$M$6097,12,0),"")</f>
        <v/>
      </c>
      <c r="N860" s="68" t="str">
        <f>IFERROR(VLOOKUP($B860,APガラス性能一覧!$A$2:$M$6097,13,0),"")</f>
        <v/>
      </c>
    </row>
    <row r="861" spans="2:14" x14ac:dyDescent="0.4">
      <c r="B861" s="68" t="str">
        <f>IF($D$2="","",IF($E$2=0.65,IFERROR(IF(INDEX(APガラス性能一覧!A:A,MATCH(ROW(B855),APガラス性能一覧!$O:$O,0))="","",INDEX(APガラス性能一覧!A:A,MATCH(ROW(B855),APガラス性能一覧!$O:$O,0))),""),IFERROR(IF(INDEX(APガラス性能一覧!A:A,MATCH(ROW(B855),APガラス性能一覧!$N:$N,0))="","",INDEX(APガラス性能一覧!A:A,MATCH(ROW(B855),APガラス性能一覧!$N:$N,0))),"")))</f>
        <v/>
      </c>
      <c r="C861" s="68" t="str">
        <f>IFERROR(VLOOKUP($B861,APガラス性能一覧!$A$2:$M$6097,2,0),"")</f>
        <v/>
      </c>
      <c r="D861" s="68" t="str">
        <f>IFERROR(VLOOKUP($B861,APガラス性能一覧!$A$2:$M$6097,3,0),"")</f>
        <v/>
      </c>
      <c r="E861" s="68" t="str">
        <f>IFERROR(VLOOKUP($B861,APガラス性能一覧!$A$2:$M$6097,4,0),"")</f>
        <v/>
      </c>
      <c r="F861" s="68" t="str">
        <f>IFERROR(VLOOKUP($B861,APガラス性能一覧!$A$2:$M$6097,5,0),"")</f>
        <v/>
      </c>
      <c r="G861" s="68" t="str">
        <f>IFERROR(VLOOKUP($B861,APガラス性能一覧!$A$2:$M$6097,6,0),"")</f>
        <v/>
      </c>
      <c r="H861" s="68" t="str">
        <f>IFERROR(VLOOKUP($B861,APガラス性能一覧!$A$2:$M$6097,7,0),"")</f>
        <v/>
      </c>
      <c r="I861" s="68" t="str">
        <f>IFERROR(VLOOKUP($B861,APガラス性能一覧!$A$2:$M$6097,8,0),"")</f>
        <v/>
      </c>
      <c r="J861" s="68" t="str">
        <f>IFERROR(VLOOKUP($B861,APガラス性能一覧!$A$2:$M$6097,9,0),"")</f>
        <v/>
      </c>
      <c r="K861" s="68" t="str">
        <f>IFERROR(VLOOKUP($B861,APガラス性能一覧!$A$2:$M$6097,10,0),"")</f>
        <v/>
      </c>
      <c r="L861" s="68" t="str">
        <f>IFERROR(VLOOKUP($B861,APガラス性能一覧!$A$2:$M$6097,11,0),"")</f>
        <v/>
      </c>
      <c r="M861" s="68" t="str">
        <f>IFERROR(VLOOKUP($B861,APガラス性能一覧!$A$2:$M$6097,12,0),"")</f>
        <v/>
      </c>
      <c r="N861" s="68" t="str">
        <f>IFERROR(VLOOKUP($B861,APガラス性能一覧!$A$2:$M$6097,13,0),"")</f>
        <v/>
      </c>
    </row>
    <row r="862" spans="2:14" x14ac:dyDescent="0.4">
      <c r="B862" s="68" t="str">
        <f>IF($D$2="","",IF($E$2=0.65,IFERROR(IF(INDEX(APガラス性能一覧!A:A,MATCH(ROW(B856),APガラス性能一覧!$O:$O,0))="","",INDEX(APガラス性能一覧!A:A,MATCH(ROW(B856),APガラス性能一覧!$O:$O,0))),""),IFERROR(IF(INDEX(APガラス性能一覧!A:A,MATCH(ROW(B856),APガラス性能一覧!$N:$N,0))="","",INDEX(APガラス性能一覧!A:A,MATCH(ROW(B856),APガラス性能一覧!$N:$N,0))),"")))</f>
        <v/>
      </c>
      <c r="C862" s="68" t="str">
        <f>IFERROR(VLOOKUP($B862,APガラス性能一覧!$A$2:$M$6097,2,0),"")</f>
        <v/>
      </c>
      <c r="D862" s="68" t="str">
        <f>IFERROR(VLOOKUP($B862,APガラス性能一覧!$A$2:$M$6097,3,0),"")</f>
        <v/>
      </c>
      <c r="E862" s="68" t="str">
        <f>IFERROR(VLOOKUP($B862,APガラス性能一覧!$A$2:$M$6097,4,0),"")</f>
        <v/>
      </c>
      <c r="F862" s="68" t="str">
        <f>IFERROR(VLOOKUP($B862,APガラス性能一覧!$A$2:$M$6097,5,0),"")</f>
        <v/>
      </c>
      <c r="G862" s="68" t="str">
        <f>IFERROR(VLOOKUP($B862,APガラス性能一覧!$A$2:$M$6097,6,0),"")</f>
        <v/>
      </c>
      <c r="H862" s="68" t="str">
        <f>IFERROR(VLOOKUP($B862,APガラス性能一覧!$A$2:$M$6097,7,0),"")</f>
        <v/>
      </c>
      <c r="I862" s="68" t="str">
        <f>IFERROR(VLOOKUP($B862,APガラス性能一覧!$A$2:$M$6097,8,0),"")</f>
        <v/>
      </c>
      <c r="J862" s="68" t="str">
        <f>IFERROR(VLOOKUP($B862,APガラス性能一覧!$A$2:$M$6097,9,0),"")</f>
        <v/>
      </c>
      <c r="K862" s="68" t="str">
        <f>IFERROR(VLOOKUP($B862,APガラス性能一覧!$A$2:$M$6097,10,0),"")</f>
        <v/>
      </c>
      <c r="L862" s="68" t="str">
        <f>IFERROR(VLOOKUP($B862,APガラス性能一覧!$A$2:$M$6097,11,0),"")</f>
        <v/>
      </c>
      <c r="M862" s="68" t="str">
        <f>IFERROR(VLOOKUP($B862,APガラス性能一覧!$A$2:$M$6097,12,0),"")</f>
        <v/>
      </c>
      <c r="N862" s="68" t="str">
        <f>IFERROR(VLOOKUP($B862,APガラス性能一覧!$A$2:$M$6097,13,0),"")</f>
        <v/>
      </c>
    </row>
    <row r="863" spans="2:14" x14ac:dyDescent="0.4">
      <c r="B863" s="68" t="str">
        <f>IF($D$2="","",IF($E$2=0.65,IFERROR(IF(INDEX(APガラス性能一覧!A:A,MATCH(ROW(B857),APガラス性能一覧!$O:$O,0))="","",INDEX(APガラス性能一覧!A:A,MATCH(ROW(B857),APガラス性能一覧!$O:$O,0))),""),IFERROR(IF(INDEX(APガラス性能一覧!A:A,MATCH(ROW(B857),APガラス性能一覧!$N:$N,0))="","",INDEX(APガラス性能一覧!A:A,MATCH(ROW(B857),APガラス性能一覧!$N:$N,0))),"")))</f>
        <v/>
      </c>
      <c r="C863" s="68" t="str">
        <f>IFERROR(VLOOKUP($B863,APガラス性能一覧!$A$2:$M$6097,2,0),"")</f>
        <v/>
      </c>
      <c r="D863" s="68" t="str">
        <f>IFERROR(VLOOKUP($B863,APガラス性能一覧!$A$2:$M$6097,3,0),"")</f>
        <v/>
      </c>
      <c r="E863" s="68" t="str">
        <f>IFERROR(VLOOKUP($B863,APガラス性能一覧!$A$2:$M$6097,4,0),"")</f>
        <v/>
      </c>
      <c r="F863" s="68" t="str">
        <f>IFERROR(VLOOKUP($B863,APガラス性能一覧!$A$2:$M$6097,5,0),"")</f>
        <v/>
      </c>
      <c r="G863" s="68" t="str">
        <f>IFERROR(VLOOKUP($B863,APガラス性能一覧!$A$2:$M$6097,6,0),"")</f>
        <v/>
      </c>
      <c r="H863" s="68" t="str">
        <f>IFERROR(VLOOKUP($B863,APガラス性能一覧!$A$2:$M$6097,7,0),"")</f>
        <v/>
      </c>
      <c r="I863" s="68" t="str">
        <f>IFERROR(VLOOKUP($B863,APガラス性能一覧!$A$2:$M$6097,8,0),"")</f>
        <v/>
      </c>
      <c r="J863" s="68" t="str">
        <f>IFERROR(VLOOKUP($B863,APガラス性能一覧!$A$2:$M$6097,9,0),"")</f>
        <v/>
      </c>
      <c r="K863" s="68" t="str">
        <f>IFERROR(VLOOKUP($B863,APガラス性能一覧!$A$2:$M$6097,10,0),"")</f>
        <v/>
      </c>
      <c r="L863" s="68" t="str">
        <f>IFERROR(VLOOKUP($B863,APガラス性能一覧!$A$2:$M$6097,11,0),"")</f>
        <v/>
      </c>
      <c r="M863" s="68" t="str">
        <f>IFERROR(VLOOKUP($B863,APガラス性能一覧!$A$2:$M$6097,12,0),"")</f>
        <v/>
      </c>
      <c r="N863" s="68" t="str">
        <f>IFERROR(VLOOKUP($B863,APガラス性能一覧!$A$2:$M$6097,13,0),"")</f>
        <v/>
      </c>
    </row>
    <row r="864" spans="2:14" x14ac:dyDescent="0.4">
      <c r="B864" s="68" t="str">
        <f>IF($D$2="","",IF($E$2=0.65,IFERROR(IF(INDEX(APガラス性能一覧!A:A,MATCH(ROW(B858),APガラス性能一覧!$O:$O,0))="","",INDEX(APガラス性能一覧!A:A,MATCH(ROW(B858),APガラス性能一覧!$O:$O,0))),""),IFERROR(IF(INDEX(APガラス性能一覧!A:A,MATCH(ROW(B858),APガラス性能一覧!$N:$N,0))="","",INDEX(APガラス性能一覧!A:A,MATCH(ROW(B858),APガラス性能一覧!$N:$N,0))),"")))</f>
        <v/>
      </c>
      <c r="C864" s="68" t="str">
        <f>IFERROR(VLOOKUP($B864,APガラス性能一覧!$A$2:$M$6097,2,0),"")</f>
        <v/>
      </c>
      <c r="D864" s="68" t="str">
        <f>IFERROR(VLOOKUP($B864,APガラス性能一覧!$A$2:$M$6097,3,0),"")</f>
        <v/>
      </c>
      <c r="E864" s="68" t="str">
        <f>IFERROR(VLOOKUP($B864,APガラス性能一覧!$A$2:$M$6097,4,0),"")</f>
        <v/>
      </c>
      <c r="F864" s="68" t="str">
        <f>IFERROR(VLOOKUP($B864,APガラス性能一覧!$A$2:$M$6097,5,0),"")</f>
        <v/>
      </c>
      <c r="G864" s="68" t="str">
        <f>IFERROR(VLOOKUP($B864,APガラス性能一覧!$A$2:$M$6097,6,0),"")</f>
        <v/>
      </c>
      <c r="H864" s="68" t="str">
        <f>IFERROR(VLOOKUP($B864,APガラス性能一覧!$A$2:$M$6097,7,0),"")</f>
        <v/>
      </c>
      <c r="I864" s="68" t="str">
        <f>IFERROR(VLOOKUP($B864,APガラス性能一覧!$A$2:$M$6097,8,0),"")</f>
        <v/>
      </c>
      <c r="J864" s="68" t="str">
        <f>IFERROR(VLOOKUP($B864,APガラス性能一覧!$A$2:$M$6097,9,0),"")</f>
        <v/>
      </c>
      <c r="K864" s="68" t="str">
        <f>IFERROR(VLOOKUP($B864,APガラス性能一覧!$A$2:$M$6097,10,0),"")</f>
        <v/>
      </c>
      <c r="L864" s="68" t="str">
        <f>IFERROR(VLOOKUP($B864,APガラス性能一覧!$A$2:$M$6097,11,0),"")</f>
        <v/>
      </c>
      <c r="M864" s="68" t="str">
        <f>IFERROR(VLOOKUP($B864,APガラス性能一覧!$A$2:$M$6097,12,0),"")</f>
        <v/>
      </c>
      <c r="N864" s="68" t="str">
        <f>IFERROR(VLOOKUP($B864,APガラス性能一覧!$A$2:$M$6097,13,0),"")</f>
        <v/>
      </c>
    </row>
    <row r="865" spans="2:14" x14ac:dyDescent="0.4">
      <c r="B865" s="68" t="str">
        <f>IF($D$2="","",IF($E$2=0.65,IFERROR(IF(INDEX(APガラス性能一覧!A:A,MATCH(ROW(B859),APガラス性能一覧!$O:$O,0))="","",INDEX(APガラス性能一覧!A:A,MATCH(ROW(B859),APガラス性能一覧!$O:$O,0))),""),IFERROR(IF(INDEX(APガラス性能一覧!A:A,MATCH(ROW(B859),APガラス性能一覧!$N:$N,0))="","",INDEX(APガラス性能一覧!A:A,MATCH(ROW(B859),APガラス性能一覧!$N:$N,0))),"")))</f>
        <v/>
      </c>
      <c r="C865" s="68" t="str">
        <f>IFERROR(VLOOKUP($B865,APガラス性能一覧!$A$2:$M$6097,2,0),"")</f>
        <v/>
      </c>
      <c r="D865" s="68" t="str">
        <f>IFERROR(VLOOKUP($B865,APガラス性能一覧!$A$2:$M$6097,3,0),"")</f>
        <v/>
      </c>
      <c r="E865" s="68" t="str">
        <f>IFERROR(VLOOKUP($B865,APガラス性能一覧!$A$2:$M$6097,4,0),"")</f>
        <v/>
      </c>
      <c r="F865" s="68" t="str">
        <f>IFERROR(VLOOKUP($B865,APガラス性能一覧!$A$2:$M$6097,5,0),"")</f>
        <v/>
      </c>
      <c r="G865" s="68" t="str">
        <f>IFERROR(VLOOKUP($B865,APガラス性能一覧!$A$2:$M$6097,6,0),"")</f>
        <v/>
      </c>
      <c r="H865" s="68" t="str">
        <f>IFERROR(VLOOKUP($B865,APガラス性能一覧!$A$2:$M$6097,7,0),"")</f>
        <v/>
      </c>
      <c r="I865" s="68" t="str">
        <f>IFERROR(VLOOKUP($B865,APガラス性能一覧!$A$2:$M$6097,8,0),"")</f>
        <v/>
      </c>
      <c r="J865" s="68" t="str">
        <f>IFERROR(VLOOKUP($B865,APガラス性能一覧!$A$2:$M$6097,9,0),"")</f>
        <v/>
      </c>
      <c r="K865" s="68" t="str">
        <f>IFERROR(VLOOKUP($B865,APガラス性能一覧!$A$2:$M$6097,10,0),"")</f>
        <v/>
      </c>
      <c r="L865" s="68" t="str">
        <f>IFERROR(VLOOKUP($B865,APガラス性能一覧!$A$2:$M$6097,11,0),"")</f>
        <v/>
      </c>
      <c r="M865" s="68" t="str">
        <f>IFERROR(VLOOKUP($B865,APガラス性能一覧!$A$2:$M$6097,12,0),"")</f>
        <v/>
      </c>
      <c r="N865" s="68" t="str">
        <f>IFERROR(VLOOKUP($B865,APガラス性能一覧!$A$2:$M$6097,13,0),"")</f>
        <v/>
      </c>
    </row>
    <row r="866" spans="2:14" x14ac:dyDescent="0.4">
      <c r="B866" s="68" t="str">
        <f>IF($D$2="","",IF($E$2=0.65,IFERROR(IF(INDEX(APガラス性能一覧!A:A,MATCH(ROW(B860),APガラス性能一覧!$O:$O,0))="","",INDEX(APガラス性能一覧!A:A,MATCH(ROW(B860),APガラス性能一覧!$O:$O,0))),""),IFERROR(IF(INDEX(APガラス性能一覧!A:A,MATCH(ROW(B860),APガラス性能一覧!$N:$N,0))="","",INDEX(APガラス性能一覧!A:A,MATCH(ROW(B860),APガラス性能一覧!$N:$N,0))),"")))</f>
        <v/>
      </c>
      <c r="C866" s="68" t="str">
        <f>IFERROR(VLOOKUP($B866,APガラス性能一覧!$A$2:$M$6097,2,0),"")</f>
        <v/>
      </c>
      <c r="D866" s="68" t="str">
        <f>IFERROR(VLOOKUP($B866,APガラス性能一覧!$A$2:$M$6097,3,0),"")</f>
        <v/>
      </c>
      <c r="E866" s="68" t="str">
        <f>IFERROR(VLOOKUP($B866,APガラス性能一覧!$A$2:$M$6097,4,0),"")</f>
        <v/>
      </c>
      <c r="F866" s="68" t="str">
        <f>IFERROR(VLOOKUP($B866,APガラス性能一覧!$A$2:$M$6097,5,0),"")</f>
        <v/>
      </c>
      <c r="G866" s="68" t="str">
        <f>IFERROR(VLOOKUP($B866,APガラス性能一覧!$A$2:$M$6097,6,0),"")</f>
        <v/>
      </c>
      <c r="H866" s="68" t="str">
        <f>IFERROR(VLOOKUP($B866,APガラス性能一覧!$A$2:$M$6097,7,0),"")</f>
        <v/>
      </c>
      <c r="I866" s="68" t="str">
        <f>IFERROR(VLOOKUP($B866,APガラス性能一覧!$A$2:$M$6097,8,0),"")</f>
        <v/>
      </c>
      <c r="J866" s="68" t="str">
        <f>IFERROR(VLOOKUP($B866,APガラス性能一覧!$A$2:$M$6097,9,0),"")</f>
        <v/>
      </c>
      <c r="K866" s="68" t="str">
        <f>IFERROR(VLOOKUP($B866,APガラス性能一覧!$A$2:$M$6097,10,0),"")</f>
        <v/>
      </c>
      <c r="L866" s="68" t="str">
        <f>IFERROR(VLOOKUP($B866,APガラス性能一覧!$A$2:$M$6097,11,0),"")</f>
        <v/>
      </c>
      <c r="M866" s="68" t="str">
        <f>IFERROR(VLOOKUP($B866,APガラス性能一覧!$A$2:$M$6097,12,0),"")</f>
        <v/>
      </c>
      <c r="N866" s="68" t="str">
        <f>IFERROR(VLOOKUP($B866,APガラス性能一覧!$A$2:$M$6097,13,0),"")</f>
        <v/>
      </c>
    </row>
    <row r="867" spans="2:14" x14ac:dyDescent="0.4">
      <c r="B867" s="68" t="str">
        <f>IF($D$2="","",IF($E$2=0.65,IFERROR(IF(INDEX(APガラス性能一覧!A:A,MATCH(ROW(B861),APガラス性能一覧!$O:$O,0))="","",INDEX(APガラス性能一覧!A:A,MATCH(ROW(B861),APガラス性能一覧!$O:$O,0))),""),IFERROR(IF(INDEX(APガラス性能一覧!A:A,MATCH(ROW(B861),APガラス性能一覧!$N:$N,0))="","",INDEX(APガラス性能一覧!A:A,MATCH(ROW(B861),APガラス性能一覧!$N:$N,0))),"")))</f>
        <v/>
      </c>
      <c r="C867" s="68" t="str">
        <f>IFERROR(VLOOKUP($B867,APガラス性能一覧!$A$2:$M$6097,2,0),"")</f>
        <v/>
      </c>
      <c r="D867" s="68" t="str">
        <f>IFERROR(VLOOKUP($B867,APガラス性能一覧!$A$2:$M$6097,3,0),"")</f>
        <v/>
      </c>
      <c r="E867" s="68" t="str">
        <f>IFERROR(VLOOKUP($B867,APガラス性能一覧!$A$2:$M$6097,4,0),"")</f>
        <v/>
      </c>
      <c r="F867" s="68" t="str">
        <f>IFERROR(VLOOKUP($B867,APガラス性能一覧!$A$2:$M$6097,5,0),"")</f>
        <v/>
      </c>
      <c r="G867" s="68" t="str">
        <f>IFERROR(VLOOKUP($B867,APガラス性能一覧!$A$2:$M$6097,6,0),"")</f>
        <v/>
      </c>
      <c r="H867" s="68" t="str">
        <f>IFERROR(VLOOKUP($B867,APガラス性能一覧!$A$2:$M$6097,7,0),"")</f>
        <v/>
      </c>
      <c r="I867" s="68" t="str">
        <f>IFERROR(VLOOKUP($B867,APガラス性能一覧!$A$2:$M$6097,8,0),"")</f>
        <v/>
      </c>
      <c r="J867" s="68" t="str">
        <f>IFERROR(VLOOKUP($B867,APガラス性能一覧!$A$2:$M$6097,9,0),"")</f>
        <v/>
      </c>
      <c r="K867" s="68" t="str">
        <f>IFERROR(VLOOKUP($B867,APガラス性能一覧!$A$2:$M$6097,10,0),"")</f>
        <v/>
      </c>
      <c r="L867" s="68" t="str">
        <f>IFERROR(VLOOKUP($B867,APガラス性能一覧!$A$2:$M$6097,11,0),"")</f>
        <v/>
      </c>
      <c r="M867" s="68" t="str">
        <f>IFERROR(VLOOKUP($B867,APガラス性能一覧!$A$2:$M$6097,12,0),"")</f>
        <v/>
      </c>
      <c r="N867" s="68" t="str">
        <f>IFERROR(VLOOKUP($B867,APガラス性能一覧!$A$2:$M$6097,13,0),"")</f>
        <v/>
      </c>
    </row>
    <row r="868" spans="2:14" x14ac:dyDescent="0.4">
      <c r="B868" s="68" t="str">
        <f>IF($D$2="","",IF($E$2=0.65,IFERROR(IF(INDEX(APガラス性能一覧!A:A,MATCH(ROW(B862),APガラス性能一覧!$O:$O,0))="","",INDEX(APガラス性能一覧!A:A,MATCH(ROW(B862),APガラス性能一覧!$O:$O,0))),""),IFERROR(IF(INDEX(APガラス性能一覧!A:A,MATCH(ROW(B862),APガラス性能一覧!$N:$N,0))="","",INDEX(APガラス性能一覧!A:A,MATCH(ROW(B862),APガラス性能一覧!$N:$N,0))),"")))</f>
        <v/>
      </c>
      <c r="C868" s="68" t="str">
        <f>IFERROR(VLOOKUP($B868,APガラス性能一覧!$A$2:$M$6097,2,0),"")</f>
        <v/>
      </c>
      <c r="D868" s="68" t="str">
        <f>IFERROR(VLOOKUP($B868,APガラス性能一覧!$A$2:$M$6097,3,0),"")</f>
        <v/>
      </c>
      <c r="E868" s="68" t="str">
        <f>IFERROR(VLOOKUP($B868,APガラス性能一覧!$A$2:$M$6097,4,0),"")</f>
        <v/>
      </c>
      <c r="F868" s="68" t="str">
        <f>IFERROR(VLOOKUP($B868,APガラス性能一覧!$A$2:$M$6097,5,0),"")</f>
        <v/>
      </c>
      <c r="G868" s="68" t="str">
        <f>IFERROR(VLOOKUP($B868,APガラス性能一覧!$A$2:$M$6097,6,0),"")</f>
        <v/>
      </c>
      <c r="H868" s="68" t="str">
        <f>IFERROR(VLOOKUP($B868,APガラス性能一覧!$A$2:$M$6097,7,0),"")</f>
        <v/>
      </c>
      <c r="I868" s="68" t="str">
        <f>IFERROR(VLOOKUP($B868,APガラス性能一覧!$A$2:$M$6097,8,0),"")</f>
        <v/>
      </c>
      <c r="J868" s="68" t="str">
        <f>IFERROR(VLOOKUP($B868,APガラス性能一覧!$A$2:$M$6097,9,0),"")</f>
        <v/>
      </c>
      <c r="K868" s="68" t="str">
        <f>IFERROR(VLOOKUP($B868,APガラス性能一覧!$A$2:$M$6097,10,0),"")</f>
        <v/>
      </c>
      <c r="L868" s="68" t="str">
        <f>IFERROR(VLOOKUP($B868,APガラス性能一覧!$A$2:$M$6097,11,0),"")</f>
        <v/>
      </c>
      <c r="M868" s="68" t="str">
        <f>IFERROR(VLOOKUP($B868,APガラス性能一覧!$A$2:$M$6097,12,0),"")</f>
        <v/>
      </c>
      <c r="N868" s="68" t="str">
        <f>IFERROR(VLOOKUP($B868,APガラス性能一覧!$A$2:$M$6097,13,0),"")</f>
        <v/>
      </c>
    </row>
    <row r="869" spans="2:14" x14ac:dyDescent="0.4">
      <c r="B869" s="68" t="str">
        <f>IF($D$2="","",IF($E$2=0.65,IFERROR(IF(INDEX(APガラス性能一覧!A:A,MATCH(ROW(B863),APガラス性能一覧!$O:$O,0))="","",INDEX(APガラス性能一覧!A:A,MATCH(ROW(B863),APガラス性能一覧!$O:$O,0))),""),IFERROR(IF(INDEX(APガラス性能一覧!A:A,MATCH(ROW(B863),APガラス性能一覧!$N:$N,0))="","",INDEX(APガラス性能一覧!A:A,MATCH(ROW(B863),APガラス性能一覧!$N:$N,0))),"")))</f>
        <v/>
      </c>
      <c r="C869" s="68" t="str">
        <f>IFERROR(VLOOKUP($B869,APガラス性能一覧!$A$2:$M$6097,2,0),"")</f>
        <v/>
      </c>
      <c r="D869" s="68" t="str">
        <f>IFERROR(VLOOKUP($B869,APガラス性能一覧!$A$2:$M$6097,3,0),"")</f>
        <v/>
      </c>
      <c r="E869" s="68" t="str">
        <f>IFERROR(VLOOKUP($B869,APガラス性能一覧!$A$2:$M$6097,4,0),"")</f>
        <v/>
      </c>
      <c r="F869" s="68" t="str">
        <f>IFERROR(VLOOKUP($B869,APガラス性能一覧!$A$2:$M$6097,5,0),"")</f>
        <v/>
      </c>
      <c r="G869" s="68" t="str">
        <f>IFERROR(VLOOKUP($B869,APガラス性能一覧!$A$2:$M$6097,6,0),"")</f>
        <v/>
      </c>
      <c r="H869" s="68" t="str">
        <f>IFERROR(VLOOKUP($B869,APガラス性能一覧!$A$2:$M$6097,7,0),"")</f>
        <v/>
      </c>
      <c r="I869" s="68" t="str">
        <f>IFERROR(VLOOKUP($B869,APガラス性能一覧!$A$2:$M$6097,8,0),"")</f>
        <v/>
      </c>
      <c r="J869" s="68" t="str">
        <f>IFERROR(VLOOKUP($B869,APガラス性能一覧!$A$2:$M$6097,9,0),"")</f>
        <v/>
      </c>
      <c r="K869" s="68" t="str">
        <f>IFERROR(VLOOKUP($B869,APガラス性能一覧!$A$2:$M$6097,10,0),"")</f>
        <v/>
      </c>
      <c r="L869" s="68" t="str">
        <f>IFERROR(VLOOKUP($B869,APガラス性能一覧!$A$2:$M$6097,11,0),"")</f>
        <v/>
      </c>
      <c r="M869" s="68" t="str">
        <f>IFERROR(VLOOKUP($B869,APガラス性能一覧!$A$2:$M$6097,12,0),"")</f>
        <v/>
      </c>
      <c r="N869" s="68" t="str">
        <f>IFERROR(VLOOKUP($B869,APガラス性能一覧!$A$2:$M$6097,13,0),"")</f>
        <v/>
      </c>
    </row>
    <row r="870" spans="2:14" x14ac:dyDescent="0.4">
      <c r="B870" s="68" t="str">
        <f>IF($D$2="","",IF($E$2=0.65,IFERROR(IF(INDEX(APガラス性能一覧!A:A,MATCH(ROW(B864),APガラス性能一覧!$O:$O,0))="","",INDEX(APガラス性能一覧!A:A,MATCH(ROW(B864),APガラス性能一覧!$O:$O,0))),""),IFERROR(IF(INDEX(APガラス性能一覧!A:A,MATCH(ROW(B864),APガラス性能一覧!$N:$N,0))="","",INDEX(APガラス性能一覧!A:A,MATCH(ROW(B864),APガラス性能一覧!$N:$N,0))),"")))</f>
        <v/>
      </c>
      <c r="C870" s="68" t="str">
        <f>IFERROR(VLOOKUP($B870,APガラス性能一覧!$A$2:$M$6097,2,0),"")</f>
        <v/>
      </c>
      <c r="D870" s="68" t="str">
        <f>IFERROR(VLOOKUP($B870,APガラス性能一覧!$A$2:$M$6097,3,0),"")</f>
        <v/>
      </c>
      <c r="E870" s="68" t="str">
        <f>IFERROR(VLOOKUP($B870,APガラス性能一覧!$A$2:$M$6097,4,0),"")</f>
        <v/>
      </c>
      <c r="F870" s="68" t="str">
        <f>IFERROR(VLOOKUP($B870,APガラス性能一覧!$A$2:$M$6097,5,0),"")</f>
        <v/>
      </c>
      <c r="G870" s="68" t="str">
        <f>IFERROR(VLOOKUP($B870,APガラス性能一覧!$A$2:$M$6097,6,0),"")</f>
        <v/>
      </c>
      <c r="H870" s="68" t="str">
        <f>IFERROR(VLOOKUP($B870,APガラス性能一覧!$A$2:$M$6097,7,0),"")</f>
        <v/>
      </c>
      <c r="I870" s="68" t="str">
        <f>IFERROR(VLOOKUP($B870,APガラス性能一覧!$A$2:$M$6097,8,0),"")</f>
        <v/>
      </c>
      <c r="J870" s="68" t="str">
        <f>IFERROR(VLOOKUP($B870,APガラス性能一覧!$A$2:$M$6097,9,0),"")</f>
        <v/>
      </c>
      <c r="K870" s="68" t="str">
        <f>IFERROR(VLOOKUP($B870,APガラス性能一覧!$A$2:$M$6097,10,0),"")</f>
        <v/>
      </c>
      <c r="L870" s="68" t="str">
        <f>IFERROR(VLOOKUP($B870,APガラス性能一覧!$A$2:$M$6097,11,0),"")</f>
        <v/>
      </c>
      <c r="M870" s="68" t="str">
        <f>IFERROR(VLOOKUP($B870,APガラス性能一覧!$A$2:$M$6097,12,0),"")</f>
        <v/>
      </c>
      <c r="N870" s="68" t="str">
        <f>IFERROR(VLOOKUP($B870,APガラス性能一覧!$A$2:$M$6097,13,0),"")</f>
        <v/>
      </c>
    </row>
    <row r="871" spans="2:14" x14ac:dyDescent="0.4">
      <c r="B871" s="68" t="str">
        <f>IF($D$2="","",IF($E$2=0.65,IFERROR(IF(INDEX(APガラス性能一覧!A:A,MATCH(ROW(B865),APガラス性能一覧!$O:$O,0))="","",INDEX(APガラス性能一覧!A:A,MATCH(ROW(B865),APガラス性能一覧!$O:$O,0))),""),IFERROR(IF(INDEX(APガラス性能一覧!A:A,MATCH(ROW(B865),APガラス性能一覧!$N:$N,0))="","",INDEX(APガラス性能一覧!A:A,MATCH(ROW(B865),APガラス性能一覧!$N:$N,0))),"")))</f>
        <v/>
      </c>
      <c r="C871" s="68" t="str">
        <f>IFERROR(VLOOKUP($B871,APガラス性能一覧!$A$2:$M$6097,2,0),"")</f>
        <v/>
      </c>
      <c r="D871" s="68" t="str">
        <f>IFERROR(VLOOKUP($B871,APガラス性能一覧!$A$2:$M$6097,3,0),"")</f>
        <v/>
      </c>
      <c r="E871" s="68" t="str">
        <f>IFERROR(VLOOKUP($B871,APガラス性能一覧!$A$2:$M$6097,4,0),"")</f>
        <v/>
      </c>
      <c r="F871" s="68" t="str">
        <f>IFERROR(VLOOKUP($B871,APガラス性能一覧!$A$2:$M$6097,5,0),"")</f>
        <v/>
      </c>
      <c r="G871" s="68" t="str">
        <f>IFERROR(VLOOKUP($B871,APガラス性能一覧!$A$2:$M$6097,6,0),"")</f>
        <v/>
      </c>
      <c r="H871" s="68" t="str">
        <f>IFERROR(VLOOKUP($B871,APガラス性能一覧!$A$2:$M$6097,7,0),"")</f>
        <v/>
      </c>
      <c r="I871" s="68" t="str">
        <f>IFERROR(VLOOKUP($B871,APガラス性能一覧!$A$2:$M$6097,8,0),"")</f>
        <v/>
      </c>
      <c r="J871" s="68" t="str">
        <f>IFERROR(VLOOKUP($B871,APガラス性能一覧!$A$2:$M$6097,9,0),"")</f>
        <v/>
      </c>
      <c r="K871" s="68" t="str">
        <f>IFERROR(VLOOKUP($B871,APガラス性能一覧!$A$2:$M$6097,10,0),"")</f>
        <v/>
      </c>
      <c r="L871" s="68" t="str">
        <f>IFERROR(VLOOKUP($B871,APガラス性能一覧!$A$2:$M$6097,11,0),"")</f>
        <v/>
      </c>
      <c r="M871" s="68" t="str">
        <f>IFERROR(VLOOKUP($B871,APガラス性能一覧!$A$2:$M$6097,12,0),"")</f>
        <v/>
      </c>
      <c r="N871" s="68" t="str">
        <f>IFERROR(VLOOKUP($B871,APガラス性能一覧!$A$2:$M$6097,13,0),"")</f>
        <v/>
      </c>
    </row>
    <row r="872" spans="2:14" x14ac:dyDescent="0.4">
      <c r="B872" s="68" t="str">
        <f>IF($D$2="","",IF($E$2=0.65,IFERROR(IF(INDEX(APガラス性能一覧!A:A,MATCH(ROW(B866),APガラス性能一覧!$O:$O,0))="","",INDEX(APガラス性能一覧!A:A,MATCH(ROW(B866),APガラス性能一覧!$O:$O,0))),""),IFERROR(IF(INDEX(APガラス性能一覧!A:A,MATCH(ROW(B866),APガラス性能一覧!$N:$N,0))="","",INDEX(APガラス性能一覧!A:A,MATCH(ROW(B866),APガラス性能一覧!$N:$N,0))),"")))</f>
        <v/>
      </c>
      <c r="C872" s="68" t="str">
        <f>IFERROR(VLOOKUP($B872,APガラス性能一覧!$A$2:$M$6097,2,0),"")</f>
        <v/>
      </c>
      <c r="D872" s="68" t="str">
        <f>IFERROR(VLOOKUP($B872,APガラス性能一覧!$A$2:$M$6097,3,0),"")</f>
        <v/>
      </c>
      <c r="E872" s="68" t="str">
        <f>IFERROR(VLOOKUP($B872,APガラス性能一覧!$A$2:$M$6097,4,0),"")</f>
        <v/>
      </c>
      <c r="F872" s="68" t="str">
        <f>IFERROR(VLOOKUP($B872,APガラス性能一覧!$A$2:$M$6097,5,0),"")</f>
        <v/>
      </c>
      <c r="G872" s="68" t="str">
        <f>IFERROR(VLOOKUP($B872,APガラス性能一覧!$A$2:$M$6097,6,0),"")</f>
        <v/>
      </c>
      <c r="H872" s="68" t="str">
        <f>IFERROR(VLOOKUP($B872,APガラス性能一覧!$A$2:$M$6097,7,0),"")</f>
        <v/>
      </c>
      <c r="I872" s="68" t="str">
        <f>IFERROR(VLOOKUP($B872,APガラス性能一覧!$A$2:$M$6097,8,0),"")</f>
        <v/>
      </c>
      <c r="J872" s="68" t="str">
        <f>IFERROR(VLOOKUP($B872,APガラス性能一覧!$A$2:$M$6097,9,0),"")</f>
        <v/>
      </c>
      <c r="K872" s="68" t="str">
        <f>IFERROR(VLOOKUP($B872,APガラス性能一覧!$A$2:$M$6097,10,0),"")</f>
        <v/>
      </c>
      <c r="L872" s="68" t="str">
        <f>IFERROR(VLOOKUP($B872,APガラス性能一覧!$A$2:$M$6097,11,0),"")</f>
        <v/>
      </c>
      <c r="M872" s="68" t="str">
        <f>IFERROR(VLOOKUP($B872,APガラス性能一覧!$A$2:$M$6097,12,0),"")</f>
        <v/>
      </c>
      <c r="N872" s="68" t="str">
        <f>IFERROR(VLOOKUP($B872,APガラス性能一覧!$A$2:$M$6097,13,0),"")</f>
        <v/>
      </c>
    </row>
    <row r="873" spans="2:14" x14ac:dyDescent="0.4">
      <c r="B873" s="68" t="str">
        <f>IF($D$2="","",IF($E$2=0.65,IFERROR(IF(INDEX(APガラス性能一覧!A:A,MATCH(ROW(B867),APガラス性能一覧!$O:$O,0))="","",INDEX(APガラス性能一覧!A:A,MATCH(ROW(B867),APガラス性能一覧!$O:$O,0))),""),IFERROR(IF(INDEX(APガラス性能一覧!A:A,MATCH(ROW(B867),APガラス性能一覧!$N:$N,0))="","",INDEX(APガラス性能一覧!A:A,MATCH(ROW(B867),APガラス性能一覧!$N:$N,0))),"")))</f>
        <v/>
      </c>
      <c r="C873" s="68" t="str">
        <f>IFERROR(VLOOKUP($B873,APガラス性能一覧!$A$2:$M$6097,2,0),"")</f>
        <v/>
      </c>
      <c r="D873" s="68" t="str">
        <f>IFERROR(VLOOKUP($B873,APガラス性能一覧!$A$2:$M$6097,3,0),"")</f>
        <v/>
      </c>
      <c r="E873" s="68" t="str">
        <f>IFERROR(VLOOKUP($B873,APガラス性能一覧!$A$2:$M$6097,4,0),"")</f>
        <v/>
      </c>
      <c r="F873" s="68" t="str">
        <f>IFERROR(VLOOKUP($B873,APガラス性能一覧!$A$2:$M$6097,5,0),"")</f>
        <v/>
      </c>
      <c r="G873" s="68" t="str">
        <f>IFERROR(VLOOKUP($B873,APガラス性能一覧!$A$2:$M$6097,6,0),"")</f>
        <v/>
      </c>
      <c r="H873" s="68" t="str">
        <f>IFERROR(VLOOKUP($B873,APガラス性能一覧!$A$2:$M$6097,7,0),"")</f>
        <v/>
      </c>
      <c r="I873" s="68" t="str">
        <f>IFERROR(VLOOKUP($B873,APガラス性能一覧!$A$2:$M$6097,8,0),"")</f>
        <v/>
      </c>
      <c r="J873" s="68" t="str">
        <f>IFERROR(VLOOKUP($B873,APガラス性能一覧!$A$2:$M$6097,9,0),"")</f>
        <v/>
      </c>
      <c r="K873" s="68" t="str">
        <f>IFERROR(VLOOKUP($B873,APガラス性能一覧!$A$2:$M$6097,10,0),"")</f>
        <v/>
      </c>
      <c r="L873" s="68" t="str">
        <f>IFERROR(VLOOKUP($B873,APガラス性能一覧!$A$2:$M$6097,11,0),"")</f>
        <v/>
      </c>
      <c r="M873" s="68" t="str">
        <f>IFERROR(VLOOKUP($B873,APガラス性能一覧!$A$2:$M$6097,12,0),"")</f>
        <v/>
      </c>
      <c r="N873" s="68" t="str">
        <f>IFERROR(VLOOKUP($B873,APガラス性能一覧!$A$2:$M$6097,13,0),"")</f>
        <v/>
      </c>
    </row>
    <row r="874" spans="2:14" x14ac:dyDescent="0.4">
      <c r="B874" s="68" t="str">
        <f>IF($D$2="","",IF($E$2=0.65,IFERROR(IF(INDEX(APガラス性能一覧!A:A,MATCH(ROW(B868),APガラス性能一覧!$O:$O,0))="","",INDEX(APガラス性能一覧!A:A,MATCH(ROW(B868),APガラス性能一覧!$O:$O,0))),""),IFERROR(IF(INDEX(APガラス性能一覧!A:A,MATCH(ROW(B868),APガラス性能一覧!$N:$N,0))="","",INDEX(APガラス性能一覧!A:A,MATCH(ROW(B868),APガラス性能一覧!$N:$N,0))),"")))</f>
        <v/>
      </c>
      <c r="C874" s="68" t="str">
        <f>IFERROR(VLOOKUP($B874,APガラス性能一覧!$A$2:$M$6097,2,0),"")</f>
        <v/>
      </c>
      <c r="D874" s="68" t="str">
        <f>IFERROR(VLOOKUP($B874,APガラス性能一覧!$A$2:$M$6097,3,0),"")</f>
        <v/>
      </c>
      <c r="E874" s="68" t="str">
        <f>IFERROR(VLOOKUP($B874,APガラス性能一覧!$A$2:$M$6097,4,0),"")</f>
        <v/>
      </c>
      <c r="F874" s="68" t="str">
        <f>IFERROR(VLOOKUP($B874,APガラス性能一覧!$A$2:$M$6097,5,0),"")</f>
        <v/>
      </c>
      <c r="G874" s="68" t="str">
        <f>IFERROR(VLOOKUP($B874,APガラス性能一覧!$A$2:$M$6097,6,0),"")</f>
        <v/>
      </c>
      <c r="H874" s="68" t="str">
        <f>IFERROR(VLOOKUP($B874,APガラス性能一覧!$A$2:$M$6097,7,0),"")</f>
        <v/>
      </c>
      <c r="I874" s="68" t="str">
        <f>IFERROR(VLOOKUP($B874,APガラス性能一覧!$A$2:$M$6097,8,0),"")</f>
        <v/>
      </c>
      <c r="J874" s="68" t="str">
        <f>IFERROR(VLOOKUP($B874,APガラス性能一覧!$A$2:$M$6097,9,0),"")</f>
        <v/>
      </c>
      <c r="K874" s="68" t="str">
        <f>IFERROR(VLOOKUP($B874,APガラス性能一覧!$A$2:$M$6097,10,0),"")</f>
        <v/>
      </c>
      <c r="L874" s="68" t="str">
        <f>IFERROR(VLOOKUP($B874,APガラス性能一覧!$A$2:$M$6097,11,0),"")</f>
        <v/>
      </c>
      <c r="M874" s="68" t="str">
        <f>IFERROR(VLOOKUP($B874,APガラス性能一覧!$A$2:$M$6097,12,0),"")</f>
        <v/>
      </c>
      <c r="N874" s="68" t="str">
        <f>IFERROR(VLOOKUP($B874,APガラス性能一覧!$A$2:$M$6097,13,0),"")</f>
        <v/>
      </c>
    </row>
    <row r="875" spans="2:14" x14ac:dyDescent="0.4">
      <c r="B875" s="68" t="str">
        <f>IF($D$2="","",IF($E$2=0.65,IFERROR(IF(INDEX(APガラス性能一覧!A:A,MATCH(ROW(B869),APガラス性能一覧!$O:$O,0))="","",INDEX(APガラス性能一覧!A:A,MATCH(ROW(B869),APガラス性能一覧!$O:$O,0))),""),IFERROR(IF(INDEX(APガラス性能一覧!A:A,MATCH(ROW(B869),APガラス性能一覧!$N:$N,0))="","",INDEX(APガラス性能一覧!A:A,MATCH(ROW(B869),APガラス性能一覧!$N:$N,0))),"")))</f>
        <v/>
      </c>
      <c r="C875" s="68" t="str">
        <f>IFERROR(VLOOKUP($B875,APガラス性能一覧!$A$2:$M$6097,2,0),"")</f>
        <v/>
      </c>
      <c r="D875" s="68" t="str">
        <f>IFERROR(VLOOKUP($B875,APガラス性能一覧!$A$2:$M$6097,3,0),"")</f>
        <v/>
      </c>
      <c r="E875" s="68" t="str">
        <f>IFERROR(VLOOKUP($B875,APガラス性能一覧!$A$2:$M$6097,4,0),"")</f>
        <v/>
      </c>
      <c r="F875" s="68" t="str">
        <f>IFERROR(VLOOKUP($B875,APガラス性能一覧!$A$2:$M$6097,5,0),"")</f>
        <v/>
      </c>
      <c r="G875" s="68" t="str">
        <f>IFERROR(VLOOKUP($B875,APガラス性能一覧!$A$2:$M$6097,6,0),"")</f>
        <v/>
      </c>
      <c r="H875" s="68" t="str">
        <f>IFERROR(VLOOKUP($B875,APガラス性能一覧!$A$2:$M$6097,7,0),"")</f>
        <v/>
      </c>
      <c r="I875" s="68" t="str">
        <f>IFERROR(VLOOKUP($B875,APガラス性能一覧!$A$2:$M$6097,8,0),"")</f>
        <v/>
      </c>
      <c r="J875" s="68" t="str">
        <f>IFERROR(VLOOKUP($B875,APガラス性能一覧!$A$2:$M$6097,9,0),"")</f>
        <v/>
      </c>
      <c r="K875" s="68" t="str">
        <f>IFERROR(VLOOKUP($B875,APガラス性能一覧!$A$2:$M$6097,10,0),"")</f>
        <v/>
      </c>
      <c r="L875" s="68" t="str">
        <f>IFERROR(VLOOKUP($B875,APガラス性能一覧!$A$2:$M$6097,11,0),"")</f>
        <v/>
      </c>
      <c r="M875" s="68" t="str">
        <f>IFERROR(VLOOKUP($B875,APガラス性能一覧!$A$2:$M$6097,12,0),"")</f>
        <v/>
      </c>
      <c r="N875" s="68" t="str">
        <f>IFERROR(VLOOKUP($B875,APガラス性能一覧!$A$2:$M$6097,13,0),"")</f>
        <v/>
      </c>
    </row>
    <row r="876" spans="2:14" x14ac:dyDescent="0.4">
      <c r="B876" s="68" t="str">
        <f>IF($D$2="","",IF($E$2=0.65,IFERROR(IF(INDEX(APガラス性能一覧!A:A,MATCH(ROW(B870),APガラス性能一覧!$O:$O,0))="","",INDEX(APガラス性能一覧!A:A,MATCH(ROW(B870),APガラス性能一覧!$O:$O,0))),""),IFERROR(IF(INDEX(APガラス性能一覧!A:A,MATCH(ROW(B870),APガラス性能一覧!$N:$N,0))="","",INDEX(APガラス性能一覧!A:A,MATCH(ROW(B870),APガラス性能一覧!$N:$N,0))),"")))</f>
        <v/>
      </c>
      <c r="C876" s="68" t="str">
        <f>IFERROR(VLOOKUP($B876,APガラス性能一覧!$A$2:$M$6097,2,0),"")</f>
        <v/>
      </c>
      <c r="D876" s="68" t="str">
        <f>IFERROR(VLOOKUP($B876,APガラス性能一覧!$A$2:$M$6097,3,0),"")</f>
        <v/>
      </c>
      <c r="E876" s="68" t="str">
        <f>IFERROR(VLOOKUP($B876,APガラス性能一覧!$A$2:$M$6097,4,0),"")</f>
        <v/>
      </c>
      <c r="F876" s="68" t="str">
        <f>IFERROR(VLOOKUP($B876,APガラス性能一覧!$A$2:$M$6097,5,0),"")</f>
        <v/>
      </c>
      <c r="G876" s="68" t="str">
        <f>IFERROR(VLOOKUP($B876,APガラス性能一覧!$A$2:$M$6097,6,0),"")</f>
        <v/>
      </c>
      <c r="H876" s="68" t="str">
        <f>IFERROR(VLOOKUP($B876,APガラス性能一覧!$A$2:$M$6097,7,0),"")</f>
        <v/>
      </c>
      <c r="I876" s="68" t="str">
        <f>IFERROR(VLOOKUP($B876,APガラス性能一覧!$A$2:$M$6097,8,0),"")</f>
        <v/>
      </c>
      <c r="J876" s="68" t="str">
        <f>IFERROR(VLOOKUP($B876,APガラス性能一覧!$A$2:$M$6097,9,0),"")</f>
        <v/>
      </c>
      <c r="K876" s="68" t="str">
        <f>IFERROR(VLOOKUP($B876,APガラス性能一覧!$A$2:$M$6097,10,0),"")</f>
        <v/>
      </c>
      <c r="L876" s="68" t="str">
        <f>IFERROR(VLOOKUP($B876,APガラス性能一覧!$A$2:$M$6097,11,0),"")</f>
        <v/>
      </c>
      <c r="M876" s="68" t="str">
        <f>IFERROR(VLOOKUP($B876,APガラス性能一覧!$A$2:$M$6097,12,0),"")</f>
        <v/>
      </c>
      <c r="N876" s="68" t="str">
        <f>IFERROR(VLOOKUP($B876,APガラス性能一覧!$A$2:$M$6097,13,0),"")</f>
        <v/>
      </c>
    </row>
    <row r="877" spans="2:14" x14ac:dyDescent="0.4">
      <c r="B877" s="68" t="str">
        <f>IF($D$2="","",IF($E$2=0.65,IFERROR(IF(INDEX(APガラス性能一覧!A:A,MATCH(ROW(B871),APガラス性能一覧!$O:$O,0))="","",INDEX(APガラス性能一覧!A:A,MATCH(ROW(B871),APガラス性能一覧!$O:$O,0))),""),IFERROR(IF(INDEX(APガラス性能一覧!A:A,MATCH(ROW(B871),APガラス性能一覧!$N:$N,0))="","",INDEX(APガラス性能一覧!A:A,MATCH(ROW(B871),APガラス性能一覧!$N:$N,0))),"")))</f>
        <v/>
      </c>
      <c r="C877" s="68" t="str">
        <f>IFERROR(VLOOKUP($B877,APガラス性能一覧!$A$2:$M$6097,2,0),"")</f>
        <v/>
      </c>
      <c r="D877" s="68" t="str">
        <f>IFERROR(VLOOKUP($B877,APガラス性能一覧!$A$2:$M$6097,3,0),"")</f>
        <v/>
      </c>
      <c r="E877" s="68" t="str">
        <f>IFERROR(VLOOKUP($B877,APガラス性能一覧!$A$2:$M$6097,4,0),"")</f>
        <v/>
      </c>
      <c r="F877" s="68" t="str">
        <f>IFERROR(VLOOKUP($B877,APガラス性能一覧!$A$2:$M$6097,5,0),"")</f>
        <v/>
      </c>
      <c r="G877" s="68" t="str">
        <f>IFERROR(VLOOKUP($B877,APガラス性能一覧!$A$2:$M$6097,6,0),"")</f>
        <v/>
      </c>
      <c r="H877" s="68" t="str">
        <f>IFERROR(VLOOKUP($B877,APガラス性能一覧!$A$2:$M$6097,7,0),"")</f>
        <v/>
      </c>
      <c r="I877" s="68" t="str">
        <f>IFERROR(VLOOKUP($B877,APガラス性能一覧!$A$2:$M$6097,8,0),"")</f>
        <v/>
      </c>
      <c r="J877" s="68" t="str">
        <f>IFERROR(VLOOKUP($B877,APガラス性能一覧!$A$2:$M$6097,9,0),"")</f>
        <v/>
      </c>
      <c r="K877" s="68" t="str">
        <f>IFERROR(VLOOKUP($B877,APガラス性能一覧!$A$2:$M$6097,10,0),"")</f>
        <v/>
      </c>
      <c r="L877" s="68" t="str">
        <f>IFERROR(VLOOKUP($B877,APガラス性能一覧!$A$2:$M$6097,11,0),"")</f>
        <v/>
      </c>
      <c r="M877" s="68" t="str">
        <f>IFERROR(VLOOKUP($B877,APガラス性能一覧!$A$2:$M$6097,12,0),"")</f>
        <v/>
      </c>
      <c r="N877" s="68" t="str">
        <f>IFERROR(VLOOKUP($B877,APガラス性能一覧!$A$2:$M$6097,13,0),"")</f>
        <v/>
      </c>
    </row>
    <row r="878" spans="2:14" x14ac:dyDescent="0.4">
      <c r="B878" s="68" t="str">
        <f>IF($D$2="","",IF($E$2=0.65,IFERROR(IF(INDEX(APガラス性能一覧!A:A,MATCH(ROW(B872),APガラス性能一覧!$O:$O,0))="","",INDEX(APガラス性能一覧!A:A,MATCH(ROW(B872),APガラス性能一覧!$O:$O,0))),""),IFERROR(IF(INDEX(APガラス性能一覧!A:A,MATCH(ROW(B872),APガラス性能一覧!$N:$N,0))="","",INDEX(APガラス性能一覧!A:A,MATCH(ROW(B872),APガラス性能一覧!$N:$N,0))),"")))</f>
        <v/>
      </c>
      <c r="C878" s="68" t="str">
        <f>IFERROR(VLOOKUP($B878,APガラス性能一覧!$A$2:$M$6097,2,0),"")</f>
        <v/>
      </c>
      <c r="D878" s="68" t="str">
        <f>IFERROR(VLOOKUP($B878,APガラス性能一覧!$A$2:$M$6097,3,0),"")</f>
        <v/>
      </c>
      <c r="E878" s="68" t="str">
        <f>IFERROR(VLOOKUP($B878,APガラス性能一覧!$A$2:$M$6097,4,0),"")</f>
        <v/>
      </c>
      <c r="F878" s="68" t="str">
        <f>IFERROR(VLOOKUP($B878,APガラス性能一覧!$A$2:$M$6097,5,0),"")</f>
        <v/>
      </c>
      <c r="G878" s="68" t="str">
        <f>IFERROR(VLOOKUP($B878,APガラス性能一覧!$A$2:$M$6097,6,0),"")</f>
        <v/>
      </c>
      <c r="H878" s="68" t="str">
        <f>IFERROR(VLOOKUP($B878,APガラス性能一覧!$A$2:$M$6097,7,0),"")</f>
        <v/>
      </c>
      <c r="I878" s="68" t="str">
        <f>IFERROR(VLOOKUP($B878,APガラス性能一覧!$A$2:$M$6097,8,0),"")</f>
        <v/>
      </c>
      <c r="J878" s="68" t="str">
        <f>IFERROR(VLOOKUP($B878,APガラス性能一覧!$A$2:$M$6097,9,0),"")</f>
        <v/>
      </c>
      <c r="K878" s="68" t="str">
        <f>IFERROR(VLOOKUP($B878,APガラス性能一覧!$A$2:$M$6097,10,0),"")</f>
        <v/>
      </c>
      <c r="L878" s="68" t="str">
        <f>IFERROR(VLOOKUP($B878,APガラス性能一覧!$A$2:$M$6097,11,0),"")</f>
        <v/>
      </c>
      <c r="M878" s="68" t="str">
        <f>IFERROR(VLOOKUP($B878,APガラス性能一覧!$A$2:$M$6097,12,0),"")</f>
        <v/>
      </c>
      <c r="N878" s="68" t="str">
        <f>IFERROR(VLOOKUP($B878,APガラス性能一覧!$A$2:$M$6097,13,0),"")</f>
        <v/>
      </c>
    </row>
    <row r="879" spans="2:14" x14ac:dyDescent="0.4">
      <c r="B879" s="68" t="str">
        <f>IF($D$2="","",IF($E$2=0.65,IFERROR(IF(INDEX(APガラス性能一覧!A:A,MATCH(ROW(B873),APガラス性能一覧!$O:$O,0))="","",INDEX(APガラス性能一覧!A:A,MATCH(ROW(B873),APガラス性能一覧!$O:$O,0))),""),IFERROR(IF(INDEX(APガラス性能一覧!A:A,MATCH(ROW(B873),APガラス性能一覧!$N:$N,0))="","",INDEX(APガラス性能一覧!A:A,MATCH(ROW(B873),APガラス性能一覧!$N:$N,0))),"")))</f>
        <v/>
      </c>
      <c r="C879" s="68" t="str">
        <f>IFERROR(VLOOKUP($B879,APガラス性能一覧!$A$2:$M$6097,2,0),"")</f>
        <v/>
      </c>
      <c r="D879" s="68" t="str">
        <f>IFERROR(VLOOKUP($B879,APガラス性能一覧!$A$2:$M$6097,3,0),"")</f>
        <v/>
      </c>
      <c r="E879" s="68" t="str">
        <f>IFERROR(VLOOKUP($B879,APガラス性能一覧!$A$2:$M$6097,4,0),"")</f>
        <v/>
      </c>
      <c r="F879" s="68" t="str">
        <f>IFERROR(VLOOKUP($B879,APガラス性能一覧!$A$2:$M$6097,5,0),"")</f>
        <v/>
      </c>
      <c r="G879" s="68" t="str">
        <f>IFERROR(VLOOKUP($B879,APガラス性能一覧!$A$2:$M$6097,6,0),"")</f>
        <v/>
      </c>
      <c r="H879" s="68" t="str">
        <f>IFERROR(VLOOKUP($B879,APガラス性能一覧!$A$2:$M$6097,7,0),"")</f>
        <v/>
      </c>
      <c r="I879" s="68" t="str">
        <f>IFERROR(VLOOKUP($B879,APガラス性能一覧!$A$2:$M$6097,8,0),"")</f>
        <v/>
      </c>
      <c r="J879" s="68" t="str">
        <f>IFERROR(VLOOKUP($B879,APガラス性能一覧!$A$2:$M$6097,9,0),"")</f>
        <v/>
      </c>
      <c r="K879" s="68" t="str">
        <f>IFERROR(VLOOKUP($B879,APガラス性能一覧!$A$2:$M$6097,10,0),"")</f>
        <v/>
      </c>
      <c r="L879" s="68" t="str">
        <f>IFERROR(VLOOKUP($B879,APガラス性能一覧!$A$2:$M$6097,11,0),"")</f>
        <v/>
      </c>
      <c r="M879" s="68" t="str">
        <f>IFERROR(VLOOKUP($B879,APガラス性能一覧!$A$2:$M$6097,12,0),"")</f>
        <v/>
      </c>
      <c r="N879" s="68" t="str">
        <f>IFERROR(VLOOKUP($B879,APガラス性能一覧!$A$2:$M$6097,13,0),"")</f>
        <v/>
      </c>
    </row>
    <row r="880" spans="2:14" x14ac:dyDescent="0.4">
      <c r="B880" s="68" t="str">
        <f>IF($D$2="","",IF($E$2=0.65,IFERROR(IF(INDEX(APガラス性能一覧!A:A,MATCH(ROW(B874),APガラス性能一覧!$O:$O,0))="","",INDEX(APガラス性能一覧!A:A,MATCH(ROW(B874),APガラス性能一覧!$O:$O,0))),""),IFERROR(IF(INDEX(APガラス性能一覧!A:A,MATCH(ROW(B874),APガラス性能一覧!$N:$N,0))="","",INDEX(APガラス性能一覧!A:A,MATCH(ROW(B874),APガラス性能一覧!$N:$N,0))),"")))</f>
        <v/>
      </c>
      <c r="C880" s="68" t="str">
        <f>IFERROR(VLOOKUP($B880,APガラス性能一覧!$A$2:$M$6097,2,0),"")</f>
        <v/>
      </c>
      <c r="D880" s="68" t="str">
        <f>IFERROR(VLOOKUP($B880,APガラス性能一覧!$A$2:$M$6097,3,0),"")</f>
        <v/>
      </c>
      <c r="E880" s="68" t="str">
        <f>IFERROR(VLOOKUP($B880,APガラス性能一覧!$A$2:$M$6097,4,0),"")</f>
        <v/>
      </c>
      <c r="F880" s="68" t="str">
        <f>IFERROR(VLOOKUP($B880,APガラス性能一覧!$A$2:$M$6097,5,0),"")</f>
        <v/>
      </c>
      <c r="G880" s="68" t="str">
        <f>IFERROR(VLOOKUP($B880,APガラス性能一覧!$A$2:$M$6097,6,0),"")</f>
        <v/>
      </c>
      <c r="H880" s="68" t="str">
        <f>IFERROR(VLOOKUP($B880,APガラス性能一覧!$A$2:$M$6097,7,0),"")</f>
        <v/>
      </c>
      <c r="I880" s="68" t="str">
        <f>IFERROR(VLOOKUP($B880,APガラス性能一覧!$A$2:$M$6097,8,0),"")</f>
        <v/>
      </c>
      <c r="J880" s="68" t="str">
        <f>IFERROR(VLOOKUP($B880,APガラス性能一覧!$A$2:$M$6097,9,0),"")</f>
        <v/>
      </c>
      <c r="K880" s="68" t="str">
        <f>IFERROR(VLOOKUP($B880,APガラス性能一覧!$A$2:$M$6097,10,0),"")</f>
        <v/>
      </c>
      <c r="L880" s="68" t="str">
        <f>IFERROR(VLOOKUP($B880,APガラス性能一覧!$A$2:$M$6097,11,0),"")</f>
        <v/>
      </c>
      <c r="M880" s="68" t="str">
        <f>IFERROR(VLOOKUP($B880,APガラス性能一覧!$A$2:$M$6097,12,0),"")</f>
        <v/>
      </c>
      <c r="N880" s="68" t="str">
        <f>IFERROR(VLOOKUP($B880,APガラス性能一覧!$A$2:$M$6097,13,0),"")</f>
        <v/>
      </c>
    </row>
    <row r="881" spans="2:14" x14ac:dyDescent="0.4">
      <c r="B881" s="68" t="str">
        <f>IF($D$2="","",IF($E$2=0.65,IFERROR(IF(INDEX(APガラス性能一覧!A:A,MATCH(ROW(B875),APガラス性能一覧!$O:$O,0))="","",INDEX(APガラス性能一覧!A:A,MATCH(ROW(B875),APガラス性能一覧!$O:$O,0))),""),IFERROR(IF(INDEX(APガラス性能一覧!A:A,MATCH(ROW(B875),APガラス性能一覧!$N:$N,0))="","",INDEX(APガラス性能一覧!A:A,MATCH(ROW(B875),APガラス性能一覧!$N:$N,0))),"")))</f>
        <v/>
      </c>
      <c r="C881" s="68" t="str">
        <f>IFERROR(VLOOKUP($B881,APガラス性能一覧!$A$2:$M$6097,2,0),"")</f>
        <v/>
      </c>
      <c r="D881" s="68" t="str">
        <f>IFERROR(VLOOKUP($B881,APガラス性能一覧!$A$2:$M$6097,3,0),"")</f>
        <v/>
      </c>
      <c r="E881" s="68" t="str">
        <f>IFERROR(VLOOKUP($B881,APガラス性能一覧!$A$2:$M$6097,4,0),"")</f>
        <v/>
      </c>
      <c r="F881" s="68" t="str">
        <f>IFERROR(VLOOKUP($B881,APガラス性能一覧!$A$2:$M$6097,5,0),"")</f>
        <v/>
      </c>
      <c r="G881" s="68" t="str">
        <f>IFERROR(VLOOKUP($B881,APガラス性能一覧!$A$2:$M$6097,6,0),"")</f>
        <v/>
      </c>
      <c r="H881" s="68" t="str">
        <f>IFERROR(VLOOKUP($B881,APガラス性能一覧!$A$2:$M$6097,7,0),"")</f>
        <v/>
      </c>
      <c r="I881" s="68" t="str">
        <f>IFERROR(VLOOKUP($B881,APガラス性能一覧!$A$2:$M$6097,8,0),"")</f>
        <v/>
      </c>
      <c r="J881" s="68" t="str">
        <f>IFERROR(VLOOKUP($B881,APガラス性能一覧!$A$2:$M$6097,9,0),"")</f>
        <v/>
      </c>
      <c r="K881" s="68" t="str">
        <f>IFERROR(VLOOKUP($B881,APガラス性能一覧!$A$2:$M$6097,10,0),"")</f>
        <v/>
      </c>
      <c r="L881" s="68" t="str">
        <f>IFERROR(VLOOKUP($B881,APガラス性能一覧!$A$2:$M$6097,11,0),"")</f>
        <v/>
      </c>
      <c r="M881" s="68" t="str">
        <f>IFERROR(VLOOKUP($B881,APガラス性能一覧!$A$2:$M$6097,12,0),"")</f>
        <v/>
      </c>
      <c r="N881" s="68" t="str">
        <f>IFERROR(VLOOKUP($B881,APガラス性能一覧!$A$2:$M$6097,13,0),"")</f>
        <v/>
      </c>
    </row>
    <row r="882" spans="2:14" x14ac:dyDescent="0.4">
      <c r="B882" s="68" t="str">
        <f>IF($D$2="","",IF($E$2=0.65,IFERROR(IF(INDEX(APガラス性能一覧!A:A,MATCH(ROW(B876),APガラス性能一覧!$O:$O,0))="","",INDEX(APガラス性能一覧!A:A,MATCH(ROW(B876),APガラス性能一覧!$O:$O,0))),""),IFERROR(IF(INDEX(APガラス性能一覧!A:A,MATCH(ROW(B876),APガラス性能一覧!$N:$N,0))="","",INDEX(APガラス性能一覧!A:A,MATCH(ROW(B876),APガラス性能一覧!$N:$N,0))),"")))</f>
        <v/>
      </c>
      <c r="C882" s="68" t="str">
        <f>IFERROR(VLOOKUP($B882,APガラス性能一覧!$A$2:$M$6097,2,0),"")</f>
        <v/>
      </c>
      <c r="D882" s="68" t="str">
        <f>IFERROR(VLOOKUP($B882,APガラス性能一覧!$A$2:$M$6097,3,0),"")</f>
        <v/>
      </c>
      <c r="E882" s="68" t="str">
        <f>IFERROR(VLOOKUP($B882,APガラス性能一覧!$A$2:$M$6097,4,0),"")</f>
        <v/>
      </c>
      <c r="F882" s="68" t="str">
        <f>IFERROR(VLOOKUP($B882,APガラス性能一覧!$A$2:$M$6097,5,0),"")</f>
        <v/>
      </c>
      <c r="G882" s="68" t="str">
        <f>IFERROR(VLOOKUP($B882,APガラス性能一覧!$A$2:$M$6097,6,0),"")</f>
        <v/>
      </c>
      <c r="H882" s="68" t="str">
        <f>IFERROR(VLOOKUP($B882,APガラス性能一覧!$A$2:$M$6097,7,0),"")</f>
        <v/>
      </c>
      <c r="I882" s="68" t="str">
        <f>IFERROR(VLOOKUP($B882,APガラス性能一覧!$A$2:$M$6097,8,0),"")</f>
        <v/>
      </c>
      <c r="J882" s="68" t="str">
        <f>IFERROR(VLOOKUP($B882,APガラス性能一覧!$A$2:$M$6097,9,0),"")</f>
        <v/>
      </c>
      <c r="K882" s="68" t="str">
        <f>IFERROR(VLOOKUP($B882,APガラス性能一覧!$A$2:$M$6097,10,0),"")</f>
        <v/>
      </c>
      <c r="L882" s="68" t="str">
        <f>IFERROR(VLOOKUP($B882,APガラス性能一覧!$A$2:$M$6097,11,0),"")</f>
        <v/>
      </c>
      <c r="M882" s="68" t="str">
        <f>IFERROR(VLOOKUP($B882,APガラス性能一覧!$A$2:$M$6097,12,0),"")</f>
        <v/>
      </c>
      <c r="N882" s="68" t="str">
        <f>IFERROR(VLOOKUP($B882,APガラス性能一覧!$A$2:$M$6097,13,0),"")</f>
        <v/>
      </c>
    </row>
    <row r="883" spans="2:14" x14ac:dyDescent="0.4">
      <c r="B883" s="68" t="str">
        <f>IF($D$2="","",IF($E$2=0.65,IFERROR(IF(INDEX(APガラス性能一覧!A:A,MATCH(ROW(B877),APガラス性能一覧!$O:$O,0))="","",INDEX(APガラス性能一覧!A:A,MATCH(ROW(B877),APガラス性能一覧!$O:$O,0))),""),IFERROR(IF(INDEX(APガラス性能一覧!A:A,MATCH(ROW(B877),APガラス性能一覧!$N:$N,0))="","",INDEX(APガラス性能一覧!A:A,MATCH(ROW(B877),APガラス性能一覧!$N:$N,0))),"")))</f>
        <v/>
      </c>
      <c r="C883" s="68" t="str">
        <f>IFERROR(VLOOKUP($B883,APガラス性能一覧!$A$2:$M$6097,2,0),"")</f>
        <v/>
      </c>
      <c r="D883" s="68" t="str">
        <f>IFERROR(VLOOKUP($B883,APガラス性能一覧!$A$2:$M$6097,3,0),"")</f>
        <v/>
      </c>
      <c r="E883" s="68" t="str">
        <f>IFERROR(VLOOKUP($B883,APガラス性能一覧!$A$2:$M$6097,4,0),"")</f>
        <v/>
      </c>
      <c r="F883" s="68" t="str">
        <f>IFERROR(VLOOKUP($B883,APガラス性能一覧!$A$2:$M$6097,5,0),"")</f>
        <v/>
      </c>
      <c r="G883" s="68" t="str">
        <f>IFERROR(VLOOKUP($B883,APガラス性能一覧!$A$2:$M$6097,6,0),"")</f>
        <v/>
      </c>
      <c r="H883" s="68" t="str">
        <f>IFERROR(VLOOKUP($B883,APガラス性能一覧!$A$2:$M$6097,7,0),"")</f>
        <v/>
      </c>
      <c r="I883" s="68" t="str">
        <f>IFERROR(VLOOKUP($B883,APガラス性能一覧!$A$2:$M$6097,8,0),"")</f>
        <v/>
      </c>
      <c r="J883" s="68" t="str">
        <f>IFERROR(VLOOKUP($B883,APガラス性能一覧!$A$2:$M$6097,9,0),"")</f>
        <v/>
      </c>
      <c r="K883" s="68" t="str">
        <f>IFERROR(VLOOKUP($B883,APガラス性能一覧!$A$2:$M$6097,10,0),"")</f>
        <v/>
      </c>
      <c r="L883" s="68" t="str">
        <f>IFERROR(VLOOKUP($B883,APガラス性能一覧!$A$2:$M$6097,11,0),"")</f>
        <v/>
      </c>
      <c r="M883" s="68" t="str">
        <f>IFERROR(VLOOKUP($B883,APガラス性能一覧!$A$2:$M$6097,12,0),"")</f>
        <v/>
      </c>
      <c r="N883" s="68" t="str">
        <f>IFERROR(VLOOKUP($B883,APガラス性能一覧!$A$2:$M$6097,13,0),"")</f>
        <v/>
      </c>
    </row>
    <row r="884" spans="2:14" x14ac:dyDescent="0.4">
      <c r="B884" s="68" t="str">
        <f>IF($D$2="","",IF($E$2=0.65,IFERROR(IF(INDEX(APガラス性能一覧!A:A,MATCH(ROW(B878),APガラス性能一覧!$O:$O,0))="","",INDEX(APガラス性能一覧!A:A,MATCH(ROW(B878),APガラス性能一覧!$O:$O,0))),""),IFERROR(IF(INDEX(APガラス性能一覧!A:A,MATCH(ROW(B878),APガラス性能一覧!$N:$N,0))="","",INDEX(APガラス性能一覧!A:A,MATCH(ROW(B878),APガラス性能一覧!$N:$N,0))),"")))</f>
        <v/>
      </c>
      <c r="C884" s="68" t="str">
        <f>IFERROR(VLOOKUP($B884,APガラス性能一覧!$A$2:$M$6097,2,0),"")</f>
        <v/>
      </c>
      <c r="D884" s="68" t="str">
        <f>IFERROR(VLOOKUP($B884,APガラス性能一覧!$A$2:$M$6097,3,0),"")</f>
        <v/>
      </c>
      <c r="E884" s="68" t="str">
        <f>IFERROR(VLOOKUP($B884,APガラス性能一覧!$A$2:$M$6097,4,0),"")</f>
        <v/>
      </c>
      <c r="F884" s="68" t="str">
        <f>IFERROR(VLOOKUP($B884,APガラス性能一覧!$A$2:$M$6097,5,0),"")</f>
        <v/>
      </c>
      <c r="G884" s="68" t="str">
        <f>IFERROR(VLOOKUP($B884,APガラス性能一覧!$A$2:$M$6097,6,0),"")</f>
        <v/>
      </c>
      <c r="H884" s="68" t="str">
        <f>IFERROR(VLOOKUP($B884,APガラス性能一覧!$A$2:$M$6097,7,0),"")</f>
        <v/>
      </c>
      <c r="I884" s="68" t="str">
        <f>IFERROR(VLOOKUP($B884,APガラス性能一覧!$A$2:$M$6097,8,0),"")</f>
        <v/>
      </c>
      <c r="J884" s="68" t="str">
        <f>IFERROR(VLOOKUP($B884,APガラス性能一覧!$A$2:$M$6097,9,0),"")</f>
        <v/>
      </c>
      <c r="K884" s="68" t="str">
        <f>IFERROR(VLOOKUP($B884,APガラス性能一覧!$A$2:$M$6097,10,0),"")</f>
        <v/>
      </c>
      <c r="L884" s="68" t="str">
        <f>IFERROR(VLOOKUP($B884,APガラス性能一覧!$A$2:$M$6097,11,0),"")</f>
        <v/>
      </c>
      <c r="M884" s="68" t="str">
        <f>IFERROR(VLOOKUP($B884,APガラス性能一覧!$A$2:$M$6097,12,0),"")</f>
        <v/>
      </c>
      <c r="N884" s="68" t="str">
        <f>IFERROR(VLOOKUP($B884,APガラス性能一覧!$A$2:$M$6097,13,0),"")</f>
        <v/>
      </c>
    </row>
    <row r="885" spans="2:14" x14ac:dyDescent="0.4">
      <c r="B885" s="68" t="str">
        <f>IF($D$2="","",IF($E$2=0.65,IFERROR(IF(INDEX(APガラス性能一覧!A:A,MATCH(ROW(B879),APガラス性能一覧!$O:$O,0))="","",INDEX(APガラス性能一覧!A:A,MATCH(ROW(B879),APガラス性能一覧!$O:$O,0))),""),IFERROR(IF(INDEX(APガラス性能一覧!A:A,MATCH(ROW(B879),APガラス性能一覧!$N:$N,0))="","",INDEX(APガラス性能一覧!A:A,MATCH(ROW(B879),APガラス性能一覧!$N:$N,0))),"")))</f>
        <v/>
      </c>
      <c r="C885" s="68" t="str">
        <f>IFERROR(VLOOKUP($B885,APガラス性能一覧!$A$2:$M$6097,2,0),"")</f>
        <v/>
      </c>
      <c r="D885" s="68" t="str">
        <f>IFERROR(VLOOKUP($B885,APガラス性能一覧!$A$2:$M$6097,3,0),"")</f>
        <v/>
      </c>
      <c r="E885" s="68" t="str">
        <f>IFERROR(VLOOKUP($B885,APガラス性能一覧!$A$2:$M$6097,4,0),"")</f>
        <v/>
      </c>
      <c r="F885" s="68" t="str">
        <f>IFERROR(VLOOKUP($B885,APガラス性能一覧!$A$2:$M$6097,5,0),"")</f>
        <v/>
      </c>
      <c r="G885" s="68" t="str">
        <f>IFERROR(VLOOKUP($B885,APガラス性能一覧!$A$2:$M$6097,6,0),"")</f>
        <v/>
      </c>
      <c r="H885" s="68" t="str">
        <f>IFERROR(VLOOKUP($B885,APガラス性能一覧!$A$2:$M$6097,7,0),"")</f>
        <v/>
      </c>
      <c r="I885" s="68" t="str">
        <f>IFERROR(VLOOKUP($B885,APガラス性能一覧!$A$2:$M$6097,8,0),"")</f>
        <v/>
      </c>
      <c r="J885" s="68" t="str">
        <f>IFERROR(VLOOKUP($B885,APガラス性能一覧!$A$2:$M$6097,9,0),"")</f>
        <v/>
      </c>
      <c r="K885" s="68" t="str">
        <f>IFERROR(VLOOKUP($B885,APガラス性能一覧!$A$2:$M$6097,10,0),"")</f>
        <v/>
      </c>
      <c r="L885" s="68" t="str">
        <f>IFERROR(VLOOKUP($B885,APガラス性能一覧!$A$2:$M$6097,11,0),"")</f>
        <v/>
      </c>
      <c r="M885" s="68" t="str">
        <f>IFERROR(VLOOKUP($B885,APガラス性能一覧!$A$2:$M$6097,12,0),"")</f>
        <v/>
      </c>
      <c r="N885" s="68" t="str">
        <f>IFERROR(VLOOKUP($B885,APガラス性能一覧!$A$2:$M$6097,13,0),"")</f>
        <v/>
      </c>
    </row>
    <row r="886" spans="2:14" x14ac:dyDescent="0.4">
      <c r="B886" s="68" t="str">
        <f>IF($D$2="","",IF($E$2=0.65,IFERROR(IF(INDEX(APガラス性能一覧!A:A,MATCH(ROW(B880),APガラス性能一覧!$O:$O,0))="","",INDEX(APガラス性能一覧!A:A,MATCH(ROW(B880),APガラス性能一覧!$O:$O,0))),""),IFERROR(IF(INDEX(APガラス性能一覧!A:A,MATCH(ROW(B880),APガラス性能一覧!$N:$N,0))="","",INDEX(APガラス性能一覧!A:A,MATCH(ROW(B880),APガラス性能一覧!$N:$N,0))),"")))</f>
        <v/>
      </c>
      <c r="C886" s="68" t="str">
        <f>IFERROR(VLOOKUP($B886,APガラス性能一覧!$A$2:$M$6097,2,0),"")</f>
        <v/>
      </c>
      <c r="D886" s="68" t="str">
        <f>IFERROR(VLOOKUP($B886,APガラス性能一覧!$A$2:$M$6097,3,0),"")</f>
        <v/>
      </c>
      <c r="E886" s="68" t="str">
        <f>IFERROR(VLOOKUP($B886,APガラス性能一覧!$A$2:$M$6097,4,0),"")</f>
        <v/>
      </c>
      <c r="F886" s="68" t="str">
        <f>IFERROR(VLOOKUP($B886,APガラス性能一覧!$A$2:$M$6097,5,0),"")</f>
        <v/>
      </c>
      <c r="G886" s="68" t="str">
        <f>IFERROR(VLOOKUP($B886,APガラス性能一覧!$A$2:$M$6097,6,0),"")</f>
        <v/>
      </c>
      <c r="H886" s="68" t="str">
        <f>IFERROR(VLOOKUP($B886,APガラス性能一覧!$A$2:$M$6097,7,0),"")</f>
        <v/>
      </c>
      <c r="I886" s="68" t="str">
        <f>IFERROR(VLOOKUP($B886,APガラス性能一覧!$A$2:$M$6097,8,0),"")</f>
        <v/>
      </c>
      <c r="J886" s="68" t="str">
        <f>IFERROR(VLOOKUP($B886,APガラス性能一覧!$A$2:$M$6097,9,0),"")</f>
        <v/>
      </c>
      <c r="K886" s="68" t="str">
        <f>IFERROR(VLOOKUP($B886,APガラス性能一覧!$A$2:$M$6097,10,0),"")</f>
        <v/>
      </c>
      <c r="L886" s="68" t="str">
        <f>IFERROR(VLOOKUP($B886,APガラス性能一覧!$A$2:$M$6097,11,0),"")</f>
        <v/>
      </c>
      <c r="M886" s="68" t="str">
        <f>IFERROR(VLOOKUP($B886,APガラス性能一覧!$A$2:$M$6097,12,0),"")</f>
        <v/>
      </c>
      <c r="N886" s="68" t="str">
        <f>IFERROR(VLOOKUP($B886,APガラス性能一覧!$A$2:$M$6097,13,0),"")</f>
        <v/>
      </c>
    </row>
    <row r="887" spans="2:14" x14ac:dyDescent="0.4">
      <c r="B887" s="68" t="str">
        <f>IF($D$2="","",IF($E$2=0.65,IFERROR(IF(INDEX(APガラス性能一覧!A:A,MATCH(ROW(B881),APガラス性能一覧!$O:$O,0))="","",INDEX(APガラス性能一覧!A:A,MATCH(ROW(B881),APガラス性能一覧!$O:$O,0))),""),IFERROR(IF(INDEX(APガラス性能一覧!A:A,MATCH(ROW(B881),APガラス性能一覧!$N:$N,0))="","",INDEX(APガラス性能一覧!A:A,MATCH(ROW(B881),APガラス性能一覧!$N:$N,0))),"")))</f>
        <v/>
      </c>
      <c r="C887" s="68" t="str">
        <f>IFERROR(VLOOKUP($B887,APガラス性能一覧!$A$2:$M$6097,2,0),"")</f>
        <v/>
      </c>
      <c r="D887" s="68" t="str">
        <f>IFERROR(VLOOKUP($B887,APガラス性能一覧!$A$2:$M$6097,3,0),"")</f>
        <v/>
      </c>
      <c r="E887" s="68" t="str">
        <f>IFERROR(VLOOKUP($B887,APガラス性能一覧!$A$2:$M$6097,4,0),"")</f>
        <v/>
      </c>
      <c r="F887" s="68" t="str">
        <f>IFERROR(VLOOKUP($B887,APガラス性能一覧!$A$2:$M$6097,5,0),"")</f>
        <v/>
      </c>
      <c r="G887" s="68" t="str">
        <f>IFERROR(VLOOKUP($B887,APガラス性能一覧!$A$2:$M$6097,6,0),"")</f>
        <v/>
      </c>
      <c r="H887" s="68" t="str">
        <f>IFERROR(VLOOKUP($B887,APガラス性能一覧!$A$2:$M$6097,7,0),"")</f>
        <v/>
      </c>
      <c r="I887" s="68" t="str">
        <f>IFERROR(VLOOKUP($B887,APガラス性能一覧!$A$2:$M$6097,8,0),"")</f>
        <v/>
      </c>
      <c r="J887" s="68" t="str">
        <f>IFERROR(VLOOKUP($B887,APガラス性能一覧!$A$2:$M$6097,9,0),"")</f>
        <v/>
      </c>
      <c r="K887" s="68" t="str">
        <f>IFERROR(VLOOKUP($B887,APガラス性能一覧!$A$2:$M$6097,10,0),"")</f>
        <v/>
      </c>
      <c r="L887" s="68" t="str">
        <f>IFERROR(VLOOKUP($B887,APガラス性能一覧!$A$2:$M$6097,11,0),"")</f>
        <v/>
      </c>
      <c r="M887" s="68" t="str">
        <f>IFERROR(VLOOKUP($B887,APガラス性能一覧!$A$2:$M$6097,12,0),"")</f>
        <v/>
      </c>
      <c r="N887" s="68" t="str">
        <f>IFERROR(VLOOKUP($B887,APガラス性能一覧!$A$2:$M$6097,13,0),"")</f>
        <v/>
      </c>
    </row>
    <row r="888" spans="2:14" x14ac:dyDescent="0.4">
      <c r="B888" s="68" t="str">
        <f>IF($D$2="","",IF($E$2=0.65,IFERROR(IF(INDEX(APガラス性能一覧!A:A,MATCH(ROW(B882),APガラス性能一覧!$O:$O,0))="","",INDEX(APガラス性能一覧!A:A,MATCH(ROW(B882),APガラス性能一覧!$O:$O,0))),""),IFERROR(IF(INDEX(APガラス性能一覧!A:A,MATCH(ROW(B882),APガラス性能一覧!$N:$N,0))="","",INDEX(APガラス性能一覧!A:A,MATCH(ROW(B882),APガラス性能一覧!$N:$N,0))),"")))</f>
        <v/>
      </c>
      <c r="C888" s="68" t="str">
        <f>IFERROR(VLOOKUP($B888,APガラス性能一覧!$A$2:$M$6097,2,0),"")</f>
        <v/>
      </c>
      <c r="D888" s="68" t="str">
        <f>IFERROR(VLOOKUP($B888,APガラス性能一覧!$A$2:$M$6097,3,0),"")</f>
        <v/>
      </c>
      <c r="E888" s="68" t="str">
        <f>IFERROR(VLOOKUP($B888,APガラス性能一覧!$A$2:$M$6097,4,0),"")</f>
        <v/>
      </c>
      <c r="F888" s="68" t="str">
        <f>IFERROR(VLOOKUP($B888,APガラス性能一覧!$A$2:$M$6097,5,0),"")</f>
        <v/>
      </c>
      <c r="G888" s="68" t="str">
        <f>IFERROR(VLOOKUP($B888,APガラス性能一覧!$A$2:$M$6097,6,0),"")</f>
        <v/>
      </c>
      <c r="H888" s="68" t="str">
        <f>IFERROR(VLOOKUP($B888,APガラス性能一覧!$A$2:$M$6097,7,0),"")</f>
        <v/>
      </c>
      <c r="I888" s="68" t="str">
        <f>IFERROR(VLOOKUP($B888,APガラス性能一覧!$A$2:$M$6097,8,0),"")</f>
        <v/>
      </c>
      <c r="J888" s="68" t="str">
        <f>IFERROR(VLOOKUP($B888,APガラス性能一覧!$A$2:$M$6097,9,0),"")</f>
        <v/>
      </c>
      <c r="K888" s="68" t="str">
        <f>IFERROR(VLOOKUP($B888,APガラス性能一覧!$A$2:$M$6097,10,0),"")</f>
        <v/>
      </c>
      <c r="L888" s="68" t="str">
        <f>IFERROR(VLOOKUP($B888,APガラス性能一覧!$A$2:$M$6097,11,0),"")</f>
        <v/>
      </c>
      <c r="M888" s="68" t="str">
        <f>IFERROR(VLOOKUP($B888,APガラス性能一覧!$A$2:$M$6097,12,0),"")</f>
        <v/>
      </c>
      <c r="N888" s="68" t="str">
        <f>IFERROR(VLOOKUP($B888,APガラス性能一覧!$A$2:$M$6097,13,0),"")</f>
        <v/>
      </c>
    </row>
    <row r="889" spans="2:14" x14ac:dyDescent="0.4">
      <c r="B889" s="68" t="str">
        <f>IF($D$2="","",IF($E$2=0.65,IFERROR(IF(INDEX(APガラス性能一覧!A:A,MATCH(ROW(B883),APガラス性能一覧!$O:$O,0))="","",INDEX(APガラス性能一覧!A:A,MATCH(ROW(B883),APガラス性能一覧!$O:$O,0))),""),IFERROR(IF(INDEX(APガラス性能一覧!A:A,MATCH(ROW(B883),APガラス性能一覧!$N:$N,0))="","",INDEX(APガラス性能一覧!A:A,MATCH(ROW(B883),APガラス性能一覧!$N:$N,0))),"")))</f>
        <v/>
      </c>
      <c r="C889" s="68" t="str">
        <f>IFERROR(VLOOKUP($B889,APガラス性能一覧!$A$2:$M$6097,2,0),"")</f>
        <v/>
      </c>
      <c r="D889" s="68" t="str">
        <f>IFERROR(VLOOKUP($B889,APガラス性能一覧!$A$2:$M$6097,3,0),"")</f>
        <v/>
      </c>
      <c r="E889" s="68" t="str">
        <f>IFERROR(VLOOKUP($B889,APガラス性能一覧!$A$2:$M$6097,4,0),"")</f>
        <v/>
      </c>
      <c r="F889" s="68" t="str">
        <f>IFERROR(VLOOKUP($B889,APガラス性能一覧!$A$2:$M$6097,5,0),"")</f>
        <v/>
      </c>
      <c r="G889" s="68" t="str">
        <f>IFERROR(VLOOKUP($B889,APガラス性能一覧!$A$2:$M$6097,6,0),"")</f>
        <v/>
      </c>
      <c r="H889" s="68" t="str">
        <f>IFERROR(VLOOKUP($B889,APガラス性能一覧!$A$2:$M$6097,7,0),"")</f>
        <v/>
      </c>
      <c r="I889" s="68" t="str">
        <f>IFERROR(VLOOKUP($B889,APガラス性能一覧!$A$2:$M$6097,8,0),"")</f>
        <v/>
      </c>
      <c r="J889" s="68" t="str">
        <f>IFERROR(VLOOKUP($B889,APガラス性能一覧!$A$2:$M$6097,9,0),"")</f>
        <v/>
      </c>
      <c r="K889" s="68" t="str">
        <f>IFERROR(VLOOKUP($B889,APガラス性能一覧!$A$2:$M$6097,10,0),"")</f>
        <v/>
      </c>
      <c r="L889" s="68" t="str">
        <f>IFERROR(VLOOKUP($B889,APガラス性能一覧!$A$2:$M$6097,11,0),"")</f>
        <v/>
      </c>
      <c r="M889" s="68" t="str">
        <f>IFERROR(VLOOKUP($B889,APガラス性能一覧!$A$2:$M$6097,12,0),"")</f>
        <v/>
      </c>
      <c r="N889" s="68" t="str">
        <f>IFERROR(VLOOKUP($B889,APガラス性能一覧!$A$2:$M$6097,13,0),"")</f>
        <v/>
      </c>
    </row>
    <row r="890" spans="2:14" x14ac:dyDescent="0.4">
      <c r="B890" s="68" t="str">
        <f>IF($D$2="","",IF($E$2=0.65,IFERROR(IF(INDEX(APガラス性能一覧!A:A,MATCH(ROW(B884),APガラス性能一覧!$O:$O,0))="","",INDEX(APガラス性能一覧!A:A,MATCH(ROW(B884),APガラス性能一覧!$O:$O,0))),""),IFERROR(IF(INDEX(APガラス性能一覧!A:A,MATCH(ROW(B884),APガラス性能一覧!$N:$N,0))="","",INDEX(APガラス性能一覧!A:A,MATCH(ROW(B884),APガラス性能一覧!$N:$N,0))),"")))</f>
        <v/>
      </c>
      <c r="C890" s="68" t="str">
        <f>IFERROR(VLOOKUP($B890,APガラス性能一覧!$A$2:$M$6097,2,0),"")</f>
        <v/>
      </c>
      <c r="D890" s="68" t="str">
        <f>IFERROR(VLOOKUP($B890,APガラス性能一覧!$A$2:$M$6097,3,0),"")</f>
        <v/>
      </c>
      <c r="E890" s="68" t="str">
        <f>IFERROR(VLOOKUP($B890,APガラス性能一覧!$A$2:$M$6097,4,0),"")</f>
        <v/>
      </c>
      <c r="F890" s="68" t="str">
        <f>IFERROR(VLOOKUP($B890,APガラス性能一覧!$A$2:$M$6097,5,0),"")</f>
        <v/>
      </c>
      <c r="G890" s="68" t="str">
        <f>IFERROR(VLOOKUP($B890,APガラス性能一覧!$A$2:$M$6097,6,0),"")</f>
        <v/>
      </c>
      <c r="H890" s="68" t="str">
        <f>IFERROR(VLOOKUP($B890,APガラス性能一覧!$A$2:$M$6097,7,0),"")</f>
        <v/>
      </c>
      <c r="I890" s="68" t="str">
        <f>IFERROR(VLOOKUP($B890,APガラス性能一覧!$A$2:$M$6097,8,0),"")</f>
        <v/>
      </c>
      <c r="J890" s="68" t="str">
        <f>IFERROR(VLOOKUP($B890,APガラス性能一覧!$A$2:$M$6097,9,0),"")</f>
        <v/>
      </c>
      <c r="K890" s="68" t="str">
        <f>IFERROR(VLOOKUP($B890,APガラス性能一覧!$A$2:$M$6097,10,0),"")</f>
        <v/>
      </c>
      <c r="L890" s="68" t="str">
        <f>IFERROR(VLOOKUP($B890,APガラス性能一覧!$A$2:$M$6097,11,0),"")</f>
        <v/>
      </c>
      <c r="M890" s="68" t="str">
        <f>IFERROR(VLOOKUP($B890,APガラス性能一覧!$A$2:$M$6097,12,0),"")</f>
        <v/>
      </c>
      <c r="N890" s="68" t="str">
        <f>IFERROR(VLOOKUP($B890,APガラス性能一覧!$A$2:$M$6097,13,0),"")</f>
        <v/>
      </c>
    </row>
    <row r="891" spans="2:14" x14ac:dyDescent="0.4">
      <c r="B891" s="68" t="str">
        <f>IF($D$2="","",IF($E$2=0.65,IFERROR(IF(INDEX(APガラス性能一覧!A:A,MATCH(ROW(B885),APガラス性能一覧!$O:$O,0))="","",INDEX(APガラス性能一覧!A:A,MATCH(ROW(B885),APガラス性能一覧!$O:$O,0))),""),IFERROR(IF(INDEX(APガラス性能一覧!A:A,MATCH(ROW(B885),APガラス性能一覧!$N:$N,0))="","",INDEX(APガラス性能一覧!A:A,MATCH(ROW(B885),APガラス性能一覧!$N:$N,0))),"")))</f>
        <v/>
      </c>
      <c r="C891" s="68" t="str">
        <f>IFERROR(VLOOKUP($B891,APガラス性能一覧!$A$2:$M$6097,2,0),"")</f>
        <v/>
      </c>
      <c r="D891" s="68" t="str">
        <f>IFERROR(VLOOKUP($B891,APガラス性能一覧!$A$2:$M$6097,3,0),"")</f>
        <v/>
      </c>
      <c r="E891" s="68" t="str">
        <f>IFERROR(VLOOKUP($B891,APガラス性能一覧!$A$2:$M$6097,4,0),"")</f>
        <v/>
      </c>
      <c r="F891" s="68" t="str">
        <f>IFERROR(VLOOKUP($B891,APガラス性能一覧!$A$2:$M$6097,5,0),"")</f>
        <v/>
      </c>
      <c r="G891" s="68" t="str">
        <f>IFERROR(VLOOKUP($B891,APガラス性能一覧!$A$2:$M$6097,6,0),"")</f>
        <v/>
      </c>
      <c r="H891" s="68" t="str">
        <f>IFERROR(VLOOKUP($B891,APガラス性能一覧!$A$2:$M$6097,7,0),"")</f>
        <v/>
      </c>
      <c r="I891" s="68" t="str">
        <f>IFERROR(VLOOKUP($B891,APガラス性能一覧!$A$2:$M$6097,8,0),"")</f>
        <v/>
      </c>
      <c r="J891" s="68" t="str">
        <f>IFERROR(VLOOKUP($B891,APガラス性能一覧!$A$2:$M$6097,9,0),"")</f>
        <v/>
      </c>
      <c r="K891" s="68" t="str">
        <f>IFERROR(VLOOKUP($B891,APガラス性能一覧!$A$2:$M$6097,10,0),"")</f>
        <v/>
      </c>
      <c r="L891" s="68" t="str">
        <f>IFERROR(VLOOKUP($B891,APガラス性能一覧!$A$2:$M$6097,11,0),"")</f>
        <v/>
      </c>
      <c r="M891" s="68" t="str">
        <f>IFERROR(VLOOKUP($B891,APガラス性能一覧!$A$2:$M$6097,12,0),"")</f>
        <v/>
      </c>
      <c r="N891" s="68" t="str">
        <f>IFERROR(VLOOKUP($B891,APガラス性能一覧!$A$2:$M$6097,13,0),"")</f>
        <v/>
      </c>
    </row>
    <row r="892" spans="2:14" x14ac:dyDescent="0.4">
      <c r="B892" s="68" t="str">
        <f>IF($D$2="","",IF($E$2=0.65,IFERROR(IF(INDEX(APガラス性能一覧!A:A,MATCH(ROW(B886),APガラス性能一覧!$O:$O,0))="","",INDEX(APガラス性能一覧!A:A,MATCH(ROW(B886),APガラス性能一覧!$O:$O,0))),""),IFERROR(IF(INDEX(APガラス性能一覧!A:A,MATCH(ROW(B886),APガラス性能一覧!$N:$N,0))="","",INDEX(APガラス性能一覧!A:A,MATCH(ROW(B886),APガラス性能一覧!$N:$N,0))),"")))</f>
        <v/>
      </c>
      <c r="C892" s="68" t="str">
        <f>IFERROR(VLOOKUP($B892,APガラス性能一覧!$A$2:$M$6097,2,0),"")</f>
        <v/>
      </c>
      <c r="D892" s="68" t="str">
        <f>IFERROR(VLOOKUP($B892,APガラス性能一覧!$A$2:$M$6097,3,0),"")</f>
        <v/>
      </c>
      <c r="E892" s="68" t="str">
        <f>IFERROR(VLOOKUP($B892,APガラス性能一覧!$A$2:$M$6097,4,0),"")</f>
        <v/>
      </c>
      <c r="F892" s="68" t="str">
        <f>IFERROR(VLOOKUP($B892,APガラス性能一覧!$A$2:$M$6097,5,0),"")</f>
        <v/>
      </c>
      <c r="G892" s="68" t="str">
        <f>IFERROR(VLOOKUP($B892,APガラス性能一覧!$A$2:$M$6097,6,0),"")</f>
        <v/>
      </c>
      <c r="H892" s="68" t="str">
        <f>IFERROR(VLOOKUP($B892,APガラス性能一覧!$A$2:$M$6097,7,0),"")</f>
        <v/>
      </c>
      <c r="I892" s="68" t="str">
        <f>IFERROR(VLOOKUP($B892,APガラス性能一覧!$A$2:$M$6097,8,0),"")</f>
        <v/>
      </c>
      <c r="J892" s="68" t="str">
        <f>IFERROR(VLOOKUP($B892,APガラス性能一覧!$A$2:$M$6097,9,0),"")</f>
        <v/>
      </c>
      <c r="K892" s="68" t="str">
        <f>IFERROR(VLOOKUP($B892,APガラス性能一覧!$A$2:$M$6097,10,0),"")</f>
        <v/>
      </c>
      <c r="L892" s="68" t="str">
        <f>IFERROR(VLOOKUP($B892,APガラス性能一覧!$A$2:$M$6097,11,0),"")</f>
        <v/>
      </c>
      <c r="M892" s="68" t="str">
        <f>IFERROR(VLOOKUP($B892,APガラス性能一覧!$A$2:$M$6097,12,0),"")</f>
        <v/>
      </c>
      <c r="N892" s="68" t="str">
        <f>IFERROR(VLOOKUP($B892,APガラス性能一覧!$A$2:$M$6097,13,0),"")</f>
        <v/>
      </c>
    </row>
    <row r="893" spans="2:14" x14ac:dyDescent="0.4">
      <c r="B893" s="68" t="str">
        <f>IF($D$2="","",IF($E$2=0.65,IFERROR(IF(INDEX(APガラス性能一覧!A:A,MATCH(ROW(B887),APガラス性能一覧!$O:$O,0))="","",INDEX(APガラス性能一覧!A:A,MATCH(ROW(B887),APガラス性能一覧!$O:$O,0))),""),IFERROR(IF(INDEX(APガラス性能一覧!A:A,MATCH(ROW(B887),APガラス性能一覧!$N:$N,0))="","",INDEX(APガラス性能一覧!A:A,MATCH(ROW(B887),APガラス性能一覧!$N:$N,0))),"")))</f>
        <v/>
      </c>
      <c r="C893" s="68" t="str">
        <f>IFERROR(VLOOKUP($B893,APガラス性能一覧!$A$2:$M$6097,2,0),"")</f>
        <v/>
      </c>
      <c r="D893" s="68" t="str">
        <f>IFERROR(VLOOKUP($B893,APガラス性能一覧!$A$2:$M$6097,3,0),"")</f>
        <v/>
      </c>
      <c r="E893" s="68" t="str">
        <f>IFERROR(VLOOKUP($B893,APガラス性能一覧!$A$2:$M$6097,4,0),"")</f>
        <v/>
      </c>
      <c r="F893" s="68" t="str">
        <f>IFERROR(VLOOKUP($B893,APガラス性能一覧!$A$2:$M$6097,5,0),"")</f>
        <v/>
      </c>
      <c r="G893" s="68" t="str">
        <f>IFERROR(VLOOKUP($B893,APガラス性能一覧!$A$2:$M$6097,6,0),"")</f>
        <v/>
      </c>
      <c r="H893" s="68" t="str">
        <f>IFERROR(VLOOKUP($B893,APガラス性能一覧!$A$2:$M$6097,7,0),"")</f>
        <v/>
      </c>
      <c r="I893" s="68" t="str">
        <f>IFERROR(VLOOKUP($B893,APガラス性能一覧!$A$2:$M$6097,8,0),"")</f>
        <v/>
      </c>
      <c r="J893" s="68" t="str">
        <f>IFERROR(VLOOKUP($B893,APガラス性能一覧!$A$2:$M$6097,9,0),"")</f>
        <v/>
      </c>
      <c r="K893" s="68" t="str">
        <f>IFERROR(VLOOKUP($B893,APガラス性能一覧!$A$2:$M$6097,10,0),"")</f>
        <v/>
      </c>
      <c r="L893" s="68" t="str">
        <f>IFERROR(VLOOKUP($B893,APガラス性能一覧!$A$2:$M$6097,11,0),"")</f>
        <v/>
      </c>
      <c r="M893" s="68" t="str">
        <f>IFERROR(VLOOKUP($B893,APガラス性能一覧!$A$2:$M$6097,12,0),"")</f>
        <v/>
      </c>
      <c r="N893" s="68" t="str">
        <f>IFERROR(VLOOKUP($B893,APガラス性能一覧!$A$2:$M$6097,13,0),"")</f>
        <v/>
      </c>
    </row>
    <row r="894" spans="2:14" x14ac:dyDescent="0.4">
      <c r="B894" s="68" t="str">
        <f>IF($D$2="","",IF($E$2=0.65,IFERROR(IF(INDEX(APガラス性能一覧!A:A,MATCH(ROW(B888),APガラス性能一覧!$O:$O,0))="","",INDEX(APガラス性能一覧!A:A,MATCH(ROW(B888),APガラス性能一覧!$O:$O,0))),""),IFERROR(IF(INDEX(APガラス性能一覧!A:A,MATCH(ROW(B888),APガラス性能一覧!$N:$N,0))="","",INDEX(APガラス性能一覧!A:A,MATCH(ROW(B888),APガラス性能一覧!$N:$N,0))),"")))</f>
        <v/>
      </c>
      <c r="C894" s="68" t="str">
        <f>IFERROR(VLOOKUP($B894,APガラス性能一覧!$A$2:$M$6097,2,0),"")</f>
        <v/>
      </c>
      <c r="D894" s="68" t="str">
        <f>IFERROR(VLOOKUP($B894,APガラス性能一覧!$A$2:$M$6097,3,0),"")</f>
        <v/>
      </c>
      <c r="E894" s="68" t="str">
        <f>IFERROR(VLOOKUP($B894,APガラス性能一覧!$A$2:$M$6097,4,0),"")</f>
        <v/>
      </c>
      <c r="F894" s="68" t="str">
        <f>IFERROR(VLOOKUP($B894,APガラス性能一覧!$A$2:$M$6097,5,0),"")</f>
        <v/>
      </c>
      <c r="G894" s="68" t="str">
        <f>IFERROR(VLOOKUP($B894,APガラス性能一覧!$A$2:$M$6097,6,0),"")</f>
        <v/>
      </c>
      <c r="H894" s="68" t="str">
        <f>IFERROR(VLOOKUP($B894,APガラス性能一覧!$A$2:$M$6097,7,0),"")</f>
        <v/>
      </c>
      <c r="I894" s="68" t="str">
        <f>IFERROR(VLOOKUP($B894,APガラス性能一覧!$A$2:$M$6097,8,0),"")</f>
        <v/>
      </c>
      <c r="J894" s="68" t="str">
        <f>IFERROR(VLOOKUP($B894,APガラス性能一覧!$A$2:$M$6097,9,0),"")</f>
        <v/>
      </c>
      <c r="K894" s="68" t="str">
        <f>IFERROR(VLOOKUP($B894,APガラス性能一覧!$A$2:$M$6097,10,0),"")</f>
        <v/>
      </c>
      <c r="L894" s="68" t="str">
        <f>IFERROR(VLOOKUP($B894,APガラス性能一覧!$A$2:$M$6097,11,0),"")</f>
        <v/>
      </c>
      <c r="M894" s="68" t="str">
        <f>IFERROR(VLOOKUP($B894,APガラス性能一覧!$A$2:$M$6097,12,0),"")</f>
        <v/>
      </c>
      <c r="N894" s="68" t="str">
        <f>IFERROR(VLOOKUP($B894,APガラス性能一覧!$A$2:$M$6097,13,0),"")</f>
        <v/>
      </c>
    </row>
    <row r="895" spans="2:14" x14ac:dyDescent="0.4">
      <c r="B895" s="68" t="str">
        <f>IF($D$2="","",IF($E$2=0.65,IFERROR(IF(INDEX(APガラス性能一覧!A:A,MATCH(ROW(B889),APガラス性能一覧!$O:$O,0))="","",INDEX(APガラス性能一覧!A:A,MATCH(ROW(B889),APガラス性能一覧!$O:$O,0))),""),IFERROR(IF(INDEX(APガラス性能一覧!A:A,MATCH(ROW(B889),APガラス性能一覧!$N:$N,0))="","",INDEX(APガラス性能一覧!A:A,MATCH(ROW(B889),APガラス性能一覧!$N:$N,0))),"")))</f>
        <v/>
      </c>
      <c r="C895" s="68" t="str">
        <f>IFERROR(VLOOKUP($B895,APガラス性能一覧!$A$2:$M$6097,2,0),"")</f>
        <v/>
      </c>
      <c r="D895" s="68" t="str">
        <f>IFERROR(VLOOKUP($B895,APガラス性能一覧!$A$2:$M$6097,3,0),"")</f>
        <v/>
      </c>
      <c r="E895" s="68" t="str">
        <f>IFERROR(VLOOKUP($B895,APガラス性能一覧!$A$2:$M$6097,4,0),"")</f>
        <v/>
      </c>
      <c r="F895" s="68" t="str">
        <f>IFERROR(VLOOKUP($B895,APガラス性能一覧!$A$2:$M$6097,5,0),"")</f>
        <v/>
      </c>
      <c r="G895" s="68" t="str">
        <f>IFERROR(VLOOKUP($B895,APガラス性能一覧!$A$2:$M$6097,6,0),"")</f>
        <v/>
      </c>
      <c r="H895" s="68" t="str">
        <f>IFERROR(VLOOKUP($B895,APガラス性能一覧!$A$2:$M$6097,7,0),"")</f>
        <v/>
      </c>
      <c r="I895" s="68" t="str">
        <f>IFERROR(VLOOKUP($B895,APガラス性能一覧!$A$2:$M$6097,8,0),"")</f>
        <v/>
      </c>
      <c r="J895" s="68" t="str">
        <f>IFERROR(VLOOKUP($B895,APガラス性能一覧!$A$2:$M$6097,9,0),"")</f>
        <v/>
      </c>
      <c r="K895" s="68" t="str">
        <f>IFERROR(VLOOKUP($B895,APガラス性能一覧!$A$2:$M$6097,10,0),"")</f>
        <v/>
      </c>
      <c r="L895" s="68" t="str">
        <f>IFERROR(VLOOKUP($B895,APガラス性能一覧!$A$2:$M$6097,11,0),"")</f>
        <v/>
      </c>
      <c r="M895" s="68" t="str">
        <f>IFERROR(VLOOKUP($B895,APガラス性能一覧!$A$2:$M$6097,12,0),"")</f>
        <v/>
      </c>
      <c r="N895" s="68" t="str">
        <f>IFERROR(VLOOKUP($B895,APガラス性能一覧!$A$2:$M$6097,13,0),"")</f>
        <v/>
      </c>
    </row>
    <row r="896" spans="2:14" x14ac:dyDescent="0.4">
      <c r="B896" s="68" t="str">
        <f>IF($D$2="","",IF($E$2=0.65,IFERROR(IF(INDEX(APガラス性能一覧!A:A,MATCH(ROW(B890),APガラス性能一覧!$O:$O,0))="","",INDEX(APガラス性能一覧!A:A,MATCH(ROW(B890),APガラス性能一覧!$O:$O,0))),""),IFERROR(IF(INDEX(APガラス性能一覧!A:A,MATCH(ROW(B890),APガラス性能一覧!$N:$N,0))="","",INDEX(APガラス性能一覧!A:A,MATCH(ROW(B890),APガラス性能一覧!$N:$N,0))),"")))</f>
        <v/>
      </c>
      <c r="C896" s="68" t="str">
        <f>IFERROR(VLOOKUP($B896,APガラス性能一覧!$A$2:$M$6097,2,0),"")</f>
        <v/>
      </c>
      <c r="D896" s="68" t="str">
        <f>IFERROR(VLOOKUP($B896,APガラス性能一覧!$A$2:$M$6097,3,0),"")</f>
        <v/>
      </c>
      <c r="E896" s="68" t="str">
        <f>IFERROR(VLOOKUP($B896,APガラス性能一覧!$A$2:$M$6097,4,0),"")</f>
        <v/>
      </c>
      <c r="F896" s="68" t="str">
        <f>IFERROR(VLOOKUP($B896,APガラス性能一覧!$A$2:$M$6097,5,0),"")</f>
        <v/>
      </c>
      <c r="G896" s="68" t="str">
        <f>IFERROR(VLOOKUP($B896,APガラス性能一覧!$A$2:$M$6097,6,0),"")</f>
        <v/>
      </c>
      <c r="H896" s="68" t="str">
        <f>IFERROR(VLOOKUP($B896,APガラス性能一覧!$A$2:$M$6097,7,0),"")</f>
        <v/>
      </c>
      <c r="I896" s="68" t="str">
        <f>IFERROR(VLOOKUP($B896,APガラス性能一覧!$A$2:$M$6097,8,0),"")</f>
        <v/>
      </c>
      <c r="J896" s="68" t="str">
        <f>IFERROR(VLOOKUP($B896,APガラス性能一覧!$A$2:$M$6097,9,0),"")</f>
        <v/>
      </c>
      <c r="K896" s="68" t="str">
        <f>IFERROR(VLOOKUP($B896,APガラス性能一覧!$A$2:$M$6097,10,0),"")</f>
        <v/>
      </c>
      <c r="L896" s="68" t="str">
        <f>IFERROR(VLOOKUP($B896,APガラス性能一覧!$A$2:$M$6097,11,0),"")</f>
        <v/>
      </c>
      <c r="M896" s="68" t="str">
        <f>IFERROR(VLOOKUP($B896,APガラス性能一覧!$A$2:$M$6097,12,0),"")</f>
        <v/>
      </c>
      <c r="N896" s="68" t="str">
        <f>IFERROR(VLOOKUP($B896,APガラス性能一覧!$A$2:$M$6097,13,0),"")</f>
        <v/>
      </c>
    </row>
    <row r="897" spans="2:14" x14ac:dyDescent="0.4">
      <c r="B897" s="68" t="str">
        <f>IF($D$2="","",IF($E$2=0.65,IFERROR(IF(INDEX(APガラス性能一覧!A:A,MATCH(ROW(B891),APガラス性能一覧!$O:$O,0))="","",INDEX(APガラス性能一覧!A:A,MATCH(ROW(B891),APガラス性能一覧!$O:$O,0))),""),IFERROR(IF(INDEX(APガラス性能一覧!A:A,MATCH(ROW(B891),APガラス性能一覧!$N:$N,0))="","",INDEX(APガラス性能一覧!A:A,MATCH(ROW(B891),APガラス性能一覧!$N:$N,0))),"")))</f>
        <v/>
      </c>
      <c r="C897" s="68" t="str">
        <f>IFERROR(VLOOKUP($B897,APガラス性能一覧!$A$2:$M$6097,2,0),"")</f>
        <v/>
      </c>
      <c r="D897" s="68" t="str">
        <f>IFERROR(VLOOKUP($B897,APガラス性能一覧!$A$2:$M$6097,3,0),"")</f>
        <v/>
      </c>
      <c r="E897" s="68" t="str">
        <f>IFERROR(VLOOKUP($B897,APガラス性能一覧!$A$2:$M$6097,4,0),"")</f>
        <v/>
      </c>
      <c r="F897" s="68" t="str">
        <f>IFERROR(VLOOKUP($B897,APガラス性能一覧!$A$2:$M$6097,5,0),"")</f>
        <v/>
      </c>
      <c r="G897" s="68" t="str">
        <f>IFERROR(VLOOKUP($B897,APガラス性能一覧!$A$2:$M$6097,6,0),"")</f>
        <v/>
      </c>
      <c r="H897" s="68" t="str">
        <f>IFERROR(VLOOKUP($B897,APガラス性能一覧!$A$2:$M$6097,7,0),"")</f>
        <v/>
      </c>
      <c r="I897" s="68" t="str">
        <f>IFERROR(VLOOKUP($B897,APガラス性能一覧!$A$2:$M$6097,8,0),"")</f>
        <v/>
      </c>
      <c r="J897" s="68" t="str">
        <f>IFERROR(VLOOKUP($B897,APガラス性能一覧!$A$2:$M$6097,9,0),"")</f>
        <v/>
      </c>
      <c r="K897" s="68" t="str">
        <f>IFERROR(VLOOKUP($B897,APガラス性能一覧!$A$2:$M$6097,10,0),"")</f>
        <v/>
      </c>
      <c r="L897" s="68" t="str">
        <f>IFERROR(VLOOKUP($B897,APガラス性能一覧!$A$2:$M$6097,11,0),"")</f>
        <v/>
      </c>
      <c r="M897" s="68" t="str">
        <f>IFERROR(VLOOKUP($B897,APガラス性能一覧!$A$2:$M$6097,12,0),"")</f>
        <v/>
      </c>
      <c r="N897" s="68" t="str">
        <f>IFERROR(VLOOKUP($B897,APガラス性能一覧!$A$2:$M$6097,13,0),"")</f>
        <v/>
      </c>
    </row>
    <row r="898" spans="2:14" x14ac:dyDescent="0.4">
      <c r="B898" s="68" t="str">
        <f>IF($D$2="","",IF($E$2=0.65,IFERROR(IF(INDEX(APガラス性能一覧!A:A,MATCH(ROW(B892),APガラス性能一覧!$O:$O,0))="","",INDEX(APガラス性能一覧!A:A,MATCH(ROW(B892),APガラス性能一覧!$O:$O,0))),""),IFERROR(IF(INDEX(APガラス性能一覧!A:A,MATCH(ROW(B892),APガラス性能一覧!$N:$N,0))="","",INDEX(APガラス性能一覧!A:A,MATCH(ROW(B892),APガラス性能一覧!$N:$N,0))),"")))</f>
        <v/>
      </c>
      <c r="C898" s="68" t="str">
        <f>IFERROR(VLOOKUP($B898,APガラス性能一覧!$A$2:$M$6097,2,0),"")</f>
        <v/>
      </c>
      <c r="D898" s="68" t="str">
        <f>IFERROR(VLOOKUP($B898,APガラス性能一覧!$A$2:$M$6097,3,0),"")</f>
        <v/>
      </c>
      <c r="E898" s="68" t="str">
        <f>IFERROR(VLOOKUP($B898,APガラス性能一覧!$A$2:$M$6097,4,0),"")</f>
        <v/>
      </c>
      <c r="F898" s="68" t="str">
        <f>IFERROR(VLOOKUP($B898,APガラス性能一覧!$A$2:$M$6097,5,0),"")</f>
        <v/>
      </c>
      <c r="G898" s="68" t="str">
        <f>IFERROR(VLOOKUP($B898,APガラス性能一覧!$A$2:$M$6097,6,0),"")</f>
        <v/>
      </c>
      <c r="H898" s="68" t="str">
        <f>IFERROR(VLOOKUP($B898,APガラス性能一覧!$A$2:$M$6097,7,0),"")</f>
        <v/>
      </c>
      <c r="I898" s="68" t="str">
        <f>IFERROR(VLOOKUP($B898,APガラス性能一覧!$A$2:$M$6097,8,0),"")</f>
        <v/>
      </c>
      <c r="J898" s="68" t="str">
        <f>IFERROR(VLOOKUP($B898,APガラス性能一覧!$A$2:$M$6097,9,0),"")</f>
        <v/>
      </c>
      <c r="K898" s="68" t="str">
        <f>IFERROR(VLOOKUP($B898,APガラス性能一覧!$A$2:$M$6097,10,0),"")</f>
        <v/>
      </c>
      <c r="L898" s="68" t="str">
        <f>IFERROR(VLOOKUP($B898,APガラス性能一覧!$A$2:$M$6097,11,0),"")</f>
        <v/>
      </c>
      <c r="M898" s="68" t="str">
        <f>IFERROR(VLOOKUP($B898,APガラス性能一覧!$A$2:$M$6097,12,0),"")</f>
        <v/>
      </c>
      <c r="N898" s="68" t="str">
        <f>IFERROR(VLOOKUP($B898,APガラス性能一覧!$A$2:$M$6097,13,0),"")</f>
        <v/>
      </c>
    </row>
    <row r="899" spans="2:14" x14ac:dyDescent="0.4">
      <c r="B899" s="68" t="str">
        <f>IF($D$2="","",IF($E$2=0.65,IFERROR(IF(INDEX(APガラス性能一覧!A:A,MATCH(ROW(B893),APガラス性能一覧!$O:$O,0))="","",INDEX(APガラス性能一覧!A:A,MATCH(ROW(B893),APガラス性能一覧!$O:$O,0))),""),IFERROR(IF(INDEX(APガラス性能一覧!A:A,MATCH(ROW(B893),APガラス性能一覧!$N:$N,0))="","",INDEX(APガラス性能一覧!A:A,MATCH(ROW(B893),APガラス性能一覧!$N:$N,0))),"")))</f>
        <v/>
      </c>
      <c r="C899" s="68" t="str">
        <f>IFERROR(VLOOKUP($B899,APガラス性能一覧!$A$2:$M$6097,2,0),"")</f>
        <v/>
      </c>
      <c r="D899" s="68" t="str">
        <f>IFERROR(VLOOKUP($B899,APガラス性能一覧!$A$2:$M$6097,3,0),"")</f>
        <v/>
      </c>
      <c r="E899" s="68" t="str">
        <f>IFERROR(VLOOKUP($B899,APガラス性能一覧!$A$2:$M$6097,4,0),"")</f>
        <v/>
      </c>
      <c r="F899" s="68" t="str">
        <f>IFERROR(VLOOKUP($B899,APガラス性能一覧!$A$2:$M$6097,5,0),"")</f>
        <v/>
      </c>
      <c r="G899" s="68" t="str">
        <f>IFERROR(VLOOKUP($B899,APガラス性能一覧!$A$2:$M$6097,6,0),"")</f>
        <v/>
      </c>
      <c r="H899" s="68" t="str">
        <f>IFERROR(VLOOKUP($B899,APガラス性能一覧!$A$2:$M$6097,7,0),"")</f>
        <v/>
      </c>
      <c r="I899" s="68" t="str">
        <f>IFERROR(VLOOKUP($B899,APガラス性能一覧!$A$2:$M$6097,8,0),"")</f>
        <v/>
      </c>
      <c r="J899" s="68" t="str">
        <f>IFERROR(VLOOKUP($B899,APガラス性能一覧!$A$2:$M$6097,9,0),"")</f>
        <v/>
      </c>
      <c r="K899" s="68" t="str">
        <f>IFERROR(VLOOKUP($B899,APガラス性能一覧!$A$2:$M$6097,10,0),"")</f>
        <v/>
      </c>
      <c r="L899" s="68" t="str">
        <f>IFERROR(VLOOKUP($B899,APガラス性能一覧!$A$2:$M$6097,11,0),"")</f>
        <v/>
      </c>
      <c r="M899" s="68" t="str">
        <f>IFERROR(VLOOKUP($B899,APガラス性能一覧!$A$2:$M$6097,12,0),"")</f>
        <v/>
      </c>
      <c r="N899" s="68" t="str">
        <f>IFERROR(VLOOKUP($B899,APガラス性能一覧!$A$2:$M$6097,13,0),"")</f>
        <v/>
      </c>
    </row>
    <row r="900" spans="2:14" x14ac:dyDescent="0.4">
      <c r="B900" s="68" t="str">
        <f>IF($D$2="","",IF($E$2=0.65,IFERROR(IF(INDEX(APガラス性能一覧!A:A,MATCH(ROW(B894),APガラス性能一覧!$O:$O,0))="","",INDEX(APガラス性能一覧!A:A,MATCH(ROW(B894),APガラス性能一覧!$O:$O,0))),""),IFERROR(IF(INDEX(APガラス性能一覧!A:A,MATCH(ROW(B894),APガラス性能一覧!$N:$N,0))="","",INDEX(APガラス性能一覧!A:A,MATCH(ROW(B894),APガラス性能一覧!$N:$N,0))),"")))</f>
        <v/>
      </c>
      <c r="C900" s="68" t="str">
        <f>IFERROR(VLOOKUP($B900,APガラス性能一覧!$A$2:$M$6097,2,0),"")</f>
        <v/>
      </c>
      <c r="D900" s="68" t="str">
        <f>IFERROR(VLOOKUP($B900,APガラス性能一覧!$A$2:$M$6097,3,0),"")</f>
        <v/>
      </c>
      <c r="E900" s="68" t="str">
        <f>IFERROR(VLOOKUP($B900,APガラス性能一覧!$A$2:$M$6097,4,0),"")</f>
        <v/>
      </c>
      <c r="F900" s="68" t="str">
        <f>IFERROR(VLOOKUP($B900,APガラス性能一覧!$A$2:$M$6097,5,0),"")</f>
        <v/>
      </c>
      <c r="G900" s="68" t="str">
        <f>IFERROR(VLOOKUP($B900,APガラス性能一覧!$A$2:$M$6097,6,0),"")</f>
        <v/>
      </c>
      <c r="H900" s="68" t="str">
        <f>IFERROR(VLOOKUP($B900,APガラス性能一覧!$A$2:$M$6097,7,0),"")</f>
        <v/>
      </c>
      <c r="I900" s="68" t="str">
        <f>IFERROR(VLOOKUP($B900,APガラス性能一覧!$A$2:$M$6097,8,0),"")</f>
        <v/>
      </c>
      <c r="J900" s="68" t="str">
        <f>IFERROR(VLOOKUP($B900,APガラス性能一覧!$A$2:$M$6097,9,0),"")</f>
        <v/>
      </c>
      <c r="K900" s="68" t="str">
        <f>IFERROR(VLOOKUP($B900,APガラス性能一覧!$A$2:$M$6097,10,0),"")</f>
        <v/>
      </c>
      <c r="L900" s="68" t="str">
        <f>IFERROR(VLOOKUP($B900,APガラス性能一覧!$A$2:$M$6097,11,0),"")</f>
        <v/>
      </c>
      <c r="M900" s="68" t="str">
        <f>IFERROR(VLOOKUP($B900,APガラス性能一覧!$A$2:$M$6097,12,0),"")</f>
        <v/>
      </c>
      <c r="N900" s="68" t="str">
        <f>IFERROR(VLOOKUP($B900,APガラス性能一覧!$A$2:$M$6097,13,0),"")</f>
        <v/>
      </c>
    </row>
    <row r="901" spans="2:14" x14ac:dyDescent="0.4">
      <c r="B901" s="68" t="str">
        <f>IF($D$2="","",IF($E$2=0.65,IFERROR(IF(INDEX(APガラス性能一覧!A:A,MATCH(ROW(B895),APガラス性能一覧!$O:$O,0))="","",INDEX(APガラス性能一覧!A:A,MATCH(ROW(B895),APガラス性能一覧!$O:$O,0))),""),IFERROR(IF(INDEX(APガラス性能一覧!A:A,MATCH(ROW(B895),APガラス性能一覧!$N:$N,0))="","",INDEX(APガラス性能一覧!A:A,MATCH(ROW(B895),APガラス性能一覧!$N:$N,0))),"")))</f>
        <v/>
      </c>
      <c r="C901" s="68" t="str">
        <f>IFERROR(VLOOKUP($B901,APガラス性能一覧!$A$2:$M$6097,2,0),"")</f>
        <v/>
      </c>
      <c r="D901" s="68" t="str">
        <f>IFERROR(VLOOKUP($B901,APガラス性能一覧!$A$2:$M$6097,3,0),"")</f>
        <v/>
      </c>
      <c r="E901" s="68" t="str">
        <f>IFERROR(VLOOKUP($B901,APガラス性能一覧!$A$2:$M$6097,4,0),"")</f>
        <v/>
      </c>
      <c r="F901" s="68" t="str">
        <f>IFERROR(VLOOKUP($B901,APガラス性能一覧!$A$2:$M$6097,5,0),"")</f>
        <v/>
      </c>
      <c r="G901" s="68" t="str">
        <f>IFERROR(VLOOKUP($B901,APガラス性能一覧!$A$2:$M$6097,6,0),"")</f>
        <v/>
      </c>
      <c r="H901" s="68" t="str">
        <f>IFERROR(VLOOKUP($B901,APガラス性能一覧!$A$2:$M$6097,7,0),"")</f>
        <v/>
      </c>
      <c r="I901" s="68" t="str">
        <f>IFERROR(VLOOKUP($B901,APガラス性能一覧!$A$2:$M$6097,8,0),"")</f>
        <v/>
      </c>
      <c r="J901" s="68" t="str">
        <f>IFERROR(VLOOKUP($B901,APガラス性能一覧!$A$2:$M$6097,9,0),"")</f>
        <v/>
      </c>
      <c r="K901" s="68" t="str">
        <f>IFERROR(VLOOKUP($B901,APガラス性能一覧!$A$2:$M$6097,10,0),"")</f>
        <v/>
      </c>
      <c r="L901" s="68" t="str">
        <f>IFERROR(VLOOKUP($B901,APガラス性能一覧!$A$2:$M$6097,11,0),"")</f>
        <v/>
      </c>
      <c r="M901" s="68" t="str">
        <f>IFERROR(VLOOKUP($B901,APガラス性能一覧!$A$2:$M$6097,12,0),"")</f>
        <v/>
      </c>
      <c r="N901" s="68" t="str">
        <f>IFERROR(VLOOKUP($B901,APガラス性能一覧!$A$2:$M$6097,13,0),"")</f>
        <v/>
      </c>
    </row>
    <row r="902" spans="2:14" x14ac:dyDescent="0.4">
      <c r="B902" s="68" t="str">
        <f>IF($D$2="","",IF($E$2=0.65,IFERROR(IF(INDEX(APガラス性能一覧!A:A,MATCH(ROW(B896),APガラス性能一覧!$O:$O,0))="","",INDEX(APガラス性能一覧!A:A,MATCH(ROW(B896),APガラス性能一覧!$O:$O,0))),""),IFERROR(IF(INDEX(APガラス性能一覧!A:A,MATCH(ROW(B896),APガラス性能一覧!$N:$N,0))="","",INDEX(APガラス性能一覧!A:A,MATCH(ROW(B896),APガラス性能一覧!$N:$N,0))),"")))</f>
        <v/>
      </c>
      <c r="C902" s="68" t="str">
        <f>IFERROR(VLOOKUP($B902,APガラス性能一覧!$A$2:$M$6097,2,0),"")</f>
        <v/>
      </c>
      <c r="D902" s="68" t="str">
        <f>IFERROR(VLOOKUP($B902,APガラス性能一覧!$A$2:$M$6097,3,0),"")</f>
        <v/>
      </c>
      <c r="E902" s="68" t="str">
        <f>IFERROR(VLOOKUP($B902,APガラス性能一覧!$A$2:$M$6097,4,0),"")</f>
        <v/>
      </c>
      <c r="F902" s="68" t="str">
        <f>IFERROR(VLOOKUP($B902,APガラス性能一覧!$A$2:$M$6097,5,0),"")</f>
        <v/>
      </c>
      <c r="G902" s="68" t="str">
        <f>IFERROR(VLOOKUP($B902,APガラス性能一覧!$A$2:$M$6097,6,0),"")</f>
        <v/>
      </c>
      <c r="H902" s="68" t="str">
        <f>IFERROR(VLOOKUP($B902,APガラス性能一覧!$A$2:$M$6097,7,0),"")</f>
        <v/>
      </c>
      <c r="I902" s="68" t="str">
        <f>IFERROR(VLOOKUP($B902,APガラス性能一覧!$A$2:$M$6097,8,0),"")</f>
        <v/>
      </c>
      <c r="J902" s="68" t="str">
        <f>IFERROR(VLOOKUP($B902,APガラス性能一覧!$A$2:$M$6097,9,0),"")</f>
        <v/>
      </c>
      <c r="K902" s="68" t="str">
        <f>IFERROR(VLOOKUP($B902,APガラス性能一覧!$A$2:$M$6097,10,0),"")</f>
        <v/>
      </c>
      <c r="L902" s="68" t="str">
        <f>IFERROR(VLOOKUP($B902,APガラス性能一覧!$A$2:$M$6097,11,0),"")</f>
        <v/>
      </c>
      <c r="M902" s="68" t="str">
        <f>IFERROR(VLOOKUP($B902,APガラス性能一覧!$A$2:$M$6097,12,0),"")</f>
        <v/>
      </c>
      <c r="N902" s="68" t="str">
        <f>IFERROR(VLOOKUP($B902,APガラス性能一覧!$A$2:$M$6097,13,0),"")</f>
        <v/>
      </c>
    </row>
    <row r="903" spans="2:14" x14ac:dyDescent="0.4">
      <c r="B903" s="68" t="str">
        <f>IF($D$2="","",IF($E$2=0.65,IFERROR(IF(INDEX(APガラス性能一覧!A:A,MATCH(ROW(B897),APガラス性能一覧!$O:$O,0))="","",INDEX(APガラス性能一覧!A:A,MATCH(ROW(B897),APガラス性能一覧!$O:$O,0))),""),IFERROR(IF(INDEX(APガラス性能一覧!A:A,MATCH(ROW(B897),APガラス性能一覧!$N:$N,0))="","",INDEX(APガラス性能一覧!A:A,MATCH(ROW(B897),APガラス性能一覧!$N:$N,0))),"")))</f>
        <v/>
      </c>
      <c r="C903" s="68" t="str">
        <f>IFERROR(VLOOKUP($B903,APガラス性能一覧!$A$2:$M$6097,2,0),"")</f>
        <v/>
      </c>
      <c r="D903" s="68" t="str">
        <f>IFERROR(VLOOKUP($B903,APガラス性能一覧!$A$2:$M$6097,3,0),"")</f>
        <v/>
      </c>
      <c r="E903" s="68" t="str">
        <f>IFERROR(VLOOKUP($B903,APガラス性能一覧!$A$2:$M$6097,4,0),"")</f>
        <v/>
      </c>
      <c r="F903" s="68" t="str">
        <f>IFERROR(VLOOKUP($B903,APガラス性能一覧!$A$2:$M$6097,5,0),"")</f>
        <v/>
      </c>
      <c r="G903" s="68" t="str">
        <f>IFERROR(VLOOKUP($B903,APガラス性能一覧!$A$2:$M$6097,6,0),"")</f>
        <v/>
      </c>
      <c r="H903" s="68" t="str">
        <f>IFERROR(VLOOKUP($B903,APガラス性能一覧!$A$2:$M$6097,7,0),"")</f>
        <v/>
      </c>
      <c r="I903" s="68" t="str">
        <f>IFERROR(VLOOKUP($B903,APガラス性能一覧!$A$2:$M$6097,8,0),"")</f>
        <v/>
      </c>
      <c r="J903" s="68" t="str">
        <f>IFERROR(VLOOKUP($B903,APガラス性能一覧!$A$2:$M$6097,9,0),"")</f>
        <v/>
      </c>
      <c r="K903" s="68" t="str">
        <f>IFERROR(VLOOKUP($B903,APガラス性能一覧!$A$2:$M$6097,10,0),"")</f>
        <v/>
      </c>
      <c r="L903" s="68" t="str">
        <f>IFERROR(VLOOKUP($B903,APガラス性能一覧!$A$2:$M$6097,11,0),"")</f>
        <v/>
      </c>
      <c r="M903" s="68" t="str">
        <f>IFERROR(VLOOKUP($B903,APガラス性能一覧!$A$2:$M$6097,12,0),"")</f>
        <v/>
      </c>
      <c r="N903" s="68" t="str">
        <f>IFERROR(VLOOKUP($B903,APガラス性能一覧!$A$2:$M$6097,13,0),"")</f>
        <v/>
      </c>
    </row>
    <row r="904" spans="2:14" x14ac:dyDescent="0.4">
      <c r="B904" s="68" t="str">
        <f>IF($D$2="","",IF($E$2=0.65,IFERROR(IF(INDEX(APガラス性能一覧!A:A,MATCH(ROW(B898),APガラス性能一覧!$O:$O,0))="","",INDEX(APガラス性能一覧!A:A,MATCH(ROW(B898),APガラス性能一覧!$O:$O,0))),""),IFERROR(IF(INDEX(APガラス性能一覧!A:A,MATCH(ROW(B898),APガラス性能一覧!$N:$N,0))="","",INDEX(APガラス性能一覧!A:A,MATCH(ROW(B898),APガラス性能一覧!$N:$N,0))),"")))</f>
        <v/>
      </c>
      <c r="C904" s="68" t="str">
        <f>IFERROR(VLOOKUP($B904,APガラス性能一覧!$A$2:$M$6097,2,0),"")</f>
        <v/>
      </c>
      <c r="D904" s="68" t="str">
        <f>IFERROR(VLOOKUP($B904,APガラス性能一覧!$A$2:$M$6097,3,0),"")</f>
        <v/>
      </c>
      <c r="E904" s="68" t="str">
        <f>IFERROR(VLOOKUP($B904,APガラス性能一覧!$A$2:$M$6097,4,0),"")</f>
        <v/>
      </c>
      <c r="F904" s="68" t="str">
        <f>IFERROR(VLOOKUP($B904,APガラス性能一覧!$A$2:$M$6097,5,0),"")</f>
        <v/>
      </c>
      <c r="G904" s="68" t="str">
        <f>IFERROR(VLOOKUP($B904,APガラス性能一覧!$A$2:$M$6097,6,0),"")</f>
        <v/>
      </c>
      <c r="H904" s="68" t="str">
        <f>IFERROR(VLOOKUP($B904,APガラス性能一覧!$A$2:$M$6097,7,0),"")</f>
        <v/>
      </c>
      <c r="I904" s="68" t="str">
        <f>IFERROR(VLOOKUP($B904,APガラス性能一覧!$A$2:$M$6097,8,0),"")</f>
        <v/>
      </c>
      <c r="J904" s="68" t="str">
        <f>IFERROR(VLOOKUP($B904,APガラス性能一覧!$A$2:$M$6097,9,0),"")</f>
        <v/>
      </c>
      <c r="K904" s="68" t="str">
        <f>IFERROR(VLOOKUP($B904,APガラス性能一覧!$A$2:$M$6097,10,0),"")</f>
        <v/>
      </c>
      <c r="L904" s="68" t="str">
        <f>IFERROR(VLOOKUP($B904,APガラス性能一覧!$A$2:$M$6097,11,0),"")</f>
        <v/>
      </c>
      <c r="M904" s="68" t="str">
        <f>IFERROR(VLOOKUP($B904,APガラス性能一覧!$A$2:$M$6097,12,0),"")</f>
        <v/>
      </c>
      <c r="N904" s="68" t="str">
        <f>IFERROR(VLOOKUP($B904,APガラス性能一覧!$A$2:$M$6097,13,0),"")</f>
        <v/>
      </c>
    </row>
    <row r="905" spans="2:14" x14ac:dyDescent="0.4">
      <c r="B905" s="68" t="str">
        <f>IF($D$2="","",IF($E$2=0.65,IFERROR(IF(INDEX(APガラス性能一覧!A:A,MATCH(ROW(B899),APガラス性能一覧!$O:$O,0))="","",INDEX(APガラス性能一覧!A:A,MATCH(ROW(B899),APガラス性能一覧!$O:$O,0))),""),IFERROR(IF(INDEX(APガラス性能一覧!A:A,MATCH(ROW(B899),APガラス性能一覧!$N:$N,0))="","",INDEX(APガラス性能一覧!A:A,MATCH(ROW(B899),APガラス性能一覧!$N:$N,0))),"")))</f>
        <v/>
      </c>
      <c r="C905" s="68" t="str">
        <f>IFERROR(VLOOKUP($B905,APガラス性能一覧!$A$2:$M$6097,2,0),"")</f>
        <v/>
      </c>
      <c r="D905" s="68" t="str">
        <f>IFERROR(VLOOKUP($B905,APガラス性能一覧!$A$2:$M$6097,3,0),"")</f>
        <v/>
      </c>
      <c r="E905" s="68" t="str">
        <f>IFERROR(VLOOKUP($B905,APガラス性能一覧!$A$2:$M$6097,4,0),"")</f>
        <v/>
      </c>
      <c r="F905" s="68" t="str">
        <f>IFERROR(VLOOKUP($B905,APガラス性能一覧!$A$2:$M$6097,5,0),"")</f>
        <v/>
      </c>
      <c r="G905" s="68" t="str">
        <f>IFERROR(VLOOKUP($B905,APガラス性能一覧!$A$2:$M$6097,6,0),"")</f>
        <v/>
      </c>
      <c r="H905" s="68" t="str">
        <f>IFERROR(VLOOKUP($B905,APガラス性能一覧!$A$2:$M$6097,7,0),"")</f>
        <v/>
      </c>
      <c r="I905" s="68" t="str">
        <f>IFERROR(VLOOKUP($B905,APガラス性能一覧!$A$2:$M$6097,8,0),"")</f>
        <v/>
      </c>
      <c r="J905" s="68" t="str">
        <f>IFERROR(VLOOKUP($B905,APガラス性能一覧!$A$2:$M$6097,9,0),"")</f>
        <v/>
      </c>
      <c r="K905" s="68" t="str">
        <f>IFERROR(VLOOKUP($B905,APガラス性能一覧!$A$2:$M$6097,10,0),"")</f>
        <v/>
      </c>
      <c r="L905" s="68" t="str">
        <f>IFERROR(VLOOKUP($B905,APガラス性能一覧!$A$2:$M$6097,11,0),"")</f>
        <v/>
      </c>
      <c r="M905" s="68" t="str">
        <f>IFERROR(VLOOKUP($B905,APガラス性能一覧!$A$2:$M$6097,12,0),"")</f>
        <v/>
      </c>
      <c r="N905" s="68" t="str">
        <f>IFERROR(VLOOKUP($B905,APガラス性能一覧!$A$2:$M$6097,13,0),"")</f>
        <v/>
      </c>
    </row>
    <row r="906" spans="2:14" x14ac:dyDescent="0.4">
      <c r="B906" s="68" t="str">
        <f>IF($D$2="","",IF($E$2=0.65,IFERROR(IF(INDEX(APガラス性能一覧!A:A,MATCH(ROW(B900),APガラス性能一覧!$O:$O,0))="","",INDEX(APガラス性能一覧!A:A,MATCH(ROW(B900),APガラス性能一覧!$O:$O,0))),""),IFERROR(IF(INDEX(APガラス性能一覧!A:A,MATCH(ROW(B900),APガラス性能一覧!$N:$N,0))="","",INDEX(APガラス性能一覧!A:A,MATCH(ROW(B900),APガラス性能一覧!$N:$N,0))),"")))</f>
        <v/>
      </c>
      <c r="C906" s="68" t="str">
        <f>IFERROR(VLOOKUP($B906,APガラス性能一覧!$A$2:$M$6097,2,0),"")</f>
        <v/>
      </c>
      <c r="D906" s="68" t="str">
        <f>IFERROR(VLOOKUP($B906,APガラス性能一覧!$A$2:$M$6097,3,0),"")</f>
        <v/>
      </c>
      <c r="E906" s="68" t="str">
        <f>IFERROR(VLOOKUP($B906,APガラス性能一覧!$A$2:$M$6097,4,0),"")</f>
        <v/>
      </c>
      <c r="F906" s="68" t="str">
        <f>IFERROR(VLOOKUP($B906,APガラス性能一覧!$A$2:$M$6097,5,0),"")</f>
        <v/>
      </c>
      <c r="G906" s="68" t="str">
        <f>IFERROR(VLOOKUP($B906,APガラス性能一覧!$A$2:$M$6097,6,0),"")</f>
        <v/>
      </c>
      <c r="H906" s="68" t="str">
        <f>IFERROR(VLOOKUP($B906,APガラス性能一覧!$A$2:$M$6097,7,0),"")</f>
        <v/>
      </c>
      <c r="I906" s="68" t="str">
        <f>IFERROR(VLOOKUP($B906,APガラス性能一覧!$A$2:$M$6097,8,0),"")</f>
        <v/>
      </c>
      <c r="J906" s="68" t="str">
        <f>IFERROR(VLOOKUP($B906,APガラス性能一覧!$A$2:$M$6097,9,0),"")</f>
        <v/>
      </c>
      <c r="K906" s="68" t="str">
        <f>IFERROR(VLOOKUP($B906,APガラス性能一覧!$A$2:$M$6097,10,0),"")</f>
        <v/>
      </c>
      <c r="L906" s="68" t="str">
        <f>IFERROR(VLOOKUP($B906,APガラス性能一覧!$A$2:$M$6097,11,0),"")</f>
        <v/>
      </c>
      <c r="M906" s="68" t="str">
        <f>IFERROR(VLOOKUP($B906,APガラス性能一覧!$A$2:$M$6097,12,0),"")</f>
        <v/>
      </c>
      <c r="N906" s="68" t="str">
        <f>IFERROR(VLOOKUP($B906,APガラス性能一覧!$A$2:$M$6097,13,0),"")</f>
        <v/>
      </c>
    </row>
    <row r="907" spans="2:14" x14ac:dyDescent="0.4">
      <c r="B907" s="68" t="str">
        <f>IF($D$2="","",IF($E$2=0.65,IFERROR(IF(INDEX(APガラス性能一覧!A:A,MATCH(ROW(B901),APガラス性能一覧!$O:$O,0))="","",INDEX(APガラス性能一覧!A:A,MATCH(ROW(B901),APガラス性能一覧!$O:$O,0))),""),IFERROR(IF(INDEX(APガラス性能一覧!A:A,MATCH(ROW(B901),APガラス性能一覧!$N:$N,0))="","",INDEX(APガラス性能一覧!A:A,MATCH(ROW(B901),APガラス性能一覧!$N:$N,0))),"")))</f>
        <v/>
      </c>
      <c r="C907" s="68" t="str">
        <f>IFERROR(VLOOKUP($B907,APガラス性能一覧!$A$2:$M$6097,2,0),"")</f>
        <v/>
      </c>
      <c r="D907" s="68" t="str">
        <f>IFERROR(VLOOKUP($B907,APガラス性能一覧!$A$2:$M$6097,3,0),"")</f>
        <v/>
      </c>
      <c r="E907" s="68" t="str">
        <f>IFERROR(VLOOKUP($B907,APガラス性能一覧!$A$2:$M$6097,4,0),"")</f>
        <v/>
      </c>
      <c r="F907" s="68" t="str">
        <f>IFERROR(VLOOKUP($B907,APガラス性能一覧!$A$2:$M$6097,5,0),"")</f>
        <v/>
      </c>
      <c r="G907" s="68" t="str">
        <f>IFERROR(VLOOKUP($B907,APガラス性能一覧!$A$2:$M$6097,6,0),"")</f>
        <v/>
      </c>
      <c r="H907" s="68" t="str">
        <f>IFERROR(VLOOKUP($B907,APガラス性能一覧!$A$2:$M$6097,7,0),"")</f>
        <v/>
      </c>
      <c r="I907" s="68" t="str">
        <f>IFERROR(VLOOKUP($B907,APガラス性能一覧!$A$2:$M$6097,8,0),"")</f>
        <v/>
      </c>
      <c r="J907" s="68" t="str">
        <f>IFERROR(VLOOKUP($B907,APガラス性能一覧!$A$2:$M$6097,9,0),"")</f>
        <v/>
      </c>
      <c r="K907" s="68" t="str">
        <f>IFERROR(VLOOKUP($B907,APガラス性能一覧!$A$2:$M$6097,10,0),"")</f>
        <v/>
      </c>
      <c r="L907" s="68" t="str">
        <f>IFERROR(VLOOKUP($B907,APガラス性能一覧!$A$2:$M$6097,11,0),"")</f>
        <v/>
      </c>
      <c r="M907" s="68" t="str">
        <f>IFERROR(VLOOKUP($B907,APガラス性能一覧!$A$2:$M$6097,12,0),"")</f>
        <v/>
      </c>
      <c r="N907" s="68" t="str">
        <f>IFERROR(VLOOKUP($B907,APガラス性能一覧!$A$2:$M$6097,13,0),"")</f>
        <v/>
      </c>
    </row>
    <row r="908" spans="2:14" x14ac:dyDescent="0.4">
      <c r="B908" s="68" t="str">
        <f>IF($D$2="","",IF($E$2=0.65,IFERROR(IF(INDEX(APガラス性能一覧!A:A,MATCH(ROW(B902),APガラス性能一覧!$O:$O,0))="","",INDEX(APガラス性能一覧!A:A,MATCH(ROW(B902),APガラス性能一覧!$O:$O,0))),""),IFERROR(IF(INDEX(APガラス性能一覧!A:A,MATCH(ROW(B902),APガラス性能一覧!$N:$N,0))="","",INDEX(APガラス性能一覧!A:A,MATCH(ROW(B902),APガラス性能一覧!$N:$N,0))),"")))</f>
        <v/>
      </c>
      <c r="C908" s="68" t="str">
        <f>IFERROR(VLOOKUP($B908,APガラス性能一覧!$A$2:$M$6097,2,0),"")</f>
        <v/>
      </c>
      <c r="D908" s="68" t="str">
        <f>IFERROR(VLOOKUP($B908,APガラス性能一覧!$A$2:$M$6097,3,0),"")</f>
        <v/>
      </c>
      <c r="E908" s="68" t="str">
        <f>IFERROR(VLOOKUP($B908,APガラス性能一覧!$A$2:$M$6097,4,0),"")</f>
        <v/>
      </c>
      <c r="F908" s="68" t="str">
        <f>IFERROR(VLOOKUP($B908,APガラス性能一覧!$A$2:$M$6097,5,0),"")</f>
        <v/>
      </c>
      <c r="G908" s="68" t="str">
        <f>IFERROR(VLOOKUP($B908,APガラス性能一覧!$A$2:$M$6097,6,0),"")</f>
        <v/>
      </c>
      <c r="H908" s="68" t="str">
        <f>IFERROR(VLOOKUP($B908,APガラス性能一覧!$A$2:$M$6097,7,0),"")</f>
        <v/>
      </c>
      <c r="I908" s="68" t="str">
        <f>IFERROR(VLOOKUP($B908,APガラス性能一覧!$A$2:$M$6097,8,0),"")</f>
        <v/>
      </c>
      <c r="J908" s="68" t="str">
        <f>IFERROR(VLOOKUP($B908,APガラス性能一覧!$A$2:$M$6097,9,0),"")</f>
        <v/>
      </c>
      <c r="K908" s="68" t="str">
        <f>IFERROR(VLOOKUP($B908,APガラス性能一覧!$A$2:$M$6097,10,0),"")</f>
        <v/>
      </c>
      <c r="L908" s="68" t="str">
        <f>IFERROR(VLOOKUP($B908,APガラス性能一覧!$A$2:$M$6097,11,0),"")</f>
        <v/>
      </c>
      <c r="M908" s="68" t="str">
        <f>IFERROR(VLOOKUP($B908,APガラス性能一覧!$A$2:$M$6097,12,0),"")</f>
        <v/>
      </c>
      <c r="N908" s="68" t="str">
        <f>IFERROR(VLOOKUP($B908,APガラス性能一覧!$A$2:$M$6097,13,0),"")</f>
        <v/>
      </c>
    </row>
    <row r="909" spans="2:14" x14ac:dyDescent="0.4">
      <c r="B909" s="68" t="str">
        <f>IF($D$2="","",IF($E$2=0.65,IFERROR(IF(INDEX(APガラス性能一覧!A:A,MATCH(ROW(B903),APガラス性能一覧!$O:$O,0))="","",INDEX(APガラス性能一覧!A:A,MATCH(ROW(B903),APガラス性能一覧!$O:$O,0))),""),IFERROR(IF(INDEX(APガラス性能一覧!A:A,MATCH(ROW(B903),APガラス性能一覧!$N:$N,0))="","",INDEX(APガラス性能一覧!A:A,MATCH(ROW(B903),APガラス性能一覧!$N:$N,0))),"")))</f>
        <v/>
      </c>
      <c r="C909" s="68" t="str">
        <f>IFERROR(VLOOKUP($B909,APガラス性能一覧!$A$2:$M$6097,2,0),"")</f>
        <v/>
      </c>
      <c r="D909" s="68" t="str">
        <f>IFERROR(VLOOKUP($B909,APガラス性能一覧!$A$2:$M$6097,3,0),"")</f>
        <v/>
      </c>
      <c r="E909" s="68" t="str">
        <f>IFERROR(VLOOKUP($B909,APガラス性能一覧!$A$2:$M$6097,4,0),"")</f>
        <v/>
      </c>
      <c r="F909" s="68" t="str">
        <f>IFERROR(VLOOKUP($B909,APガラス性能一覧!$A$2:$M$6097,5,0),"")</f>
        <v/>
      </c>
      <c r="G909" s="68" t="str">
        <f>IFERROR(VLOOKUP($B909,APガラス性能一覧!$A$2:$M$6097,6,0),"")</f>
        <v/>
      </c>
      <c r="H909" s="68" t="str">
        <f>IFERROR(VLOOKUP($B909,APガラス性能一覧!$A$2:$M$6097,7,0),"")</f>
        <v/>
      </c>
      <c r="I909" s="68" t="str">
        <f>IFERROR(VLOOKUP($B909,APガラス性能一覧!$A$2:$M$6097,8,0),"")</f>
        <v/>
      </c>
      <c r="J909" s="68" t="str">
        <f>IFERROR(VLOOKUP($B909,APガラス性能一覧!$A$2:$M$6097,9,0),"")</f>
        <v/>
      </c>
      <c r="K909" s="68" t="str">
        <f>IFERROR(VLOOKUP($B909,APガラス性能一覧!$A$2:$M$6097,10,0),"")</f>
        <v/>
      </c>
      <c r="L909" s="68" t="str">
        <f>IFERROR(VLOOKUP($B909,APガラス性能一覧!$A$2:$M$6097,11,0),"")</f>
        <v/>
      </c>
      <c r="M909" s="68" t="str">
        <f>IFERROR(VLOOKUP($B909,APガラス性能一覧!$A$2:$M$6097,12,0),"")</f>
        <v/>
      </c>
      <c r="N909" s="68" t="str">
        <f>IFERROR(VLOOKUP($B909,APガラス性能一覧!$A$2:$M$6097,13,0),"")</f>
        <v/>
      </c>
    </row>
    <row r="910" spans="2:14" x14ac:dyDescent="0.4">
      <c r="B910" s="68" t="str">
        <f>IF($D$2="","",IF($E$2=0.65,IFERROR(IF(INDEX(APガラス性能一覧!A:A,MATCH(ROW(B904),APガラス性能一覧!$O:$O,0))="","",INDEX(APガラス性能一覧!A:A,MATCH(ROW(B904),APガラス性能一覧!$O:$O,0))),""),IFERROR(IF(INDEX(APガラス性能一覧!A:A,MATCH(ROW(B904),APガラス性能一覧!$N:$N,0))="","",INDEX(APガラス性能一覧!A:A,MATCH(ROW(B904),APガラス性能一覧!$N:$N,0))),"")))</f>
        <v/>
      </c>
      <c r="C910" s="68" t="str">
        <f>IFERROR(VLOOKUP($B910,APガラス性能一覧!$A$2:$M$6097,2,0),"")</f>
        <v/>
      </c>
      <c r="D910" s="68" t="str">
        <f>IFERROR(VLOOKUP($B910,APガラス性能一覧!$A$2:$M$6097,3,0),"")</f>
        <v/>
      </c>
      <c r="E910" s="68" t="str">
        <f>IFERROR(VLOOKUP($B910,APガラス性能一覧!$A$2:$M$6097,4,0),"")</f>
        <v/>
      </c>
      <c r="F910" s="68" t="str">
        <f>IFERROR(VLOOKUP($B910,APガラス性能一覧!$A$2:$M$6097,5,0),"")</f>
        <v/>
      </c>
      <c r="G910" s="68" t="str">
        <f>IFERROR(VLOOKUP($B910,APガラス性能一覧!$A$2:$M$6097,6,0),"")</f>
        <v/>
      </c>
      <c r="H910" s="68" t="str">
        <f>IFERROR(VLOOKUP($B910,APガラス性能一覧!$A$2:$M$6097,7,0),"")</f>
        <v/>
      </c>
      <c r="I910" s="68" t="str">
        <f>IFERROR(VLOOKUP($B910,APガラス性能一覧!$A$2:$M$6097,8,0),"")</f>
        <v/>
      </c>
      <c r="J910" s="68" t="str">
        <f>IFERROR(VLOOKUP($B910,APガラス性能一覧!$A$2:$M$6097,9,0),"")</f>
        <v/>
      </c>
      <c r="K910" s="68" t="str">
        <f>IFERROR(VLOOKUP($B910,APガラス性能一覧!$A$2:$M$6097,10,0),"")</f>
        <v/>
      </c>
      <c r="L910" s="68" t="str">
        <f>IFERROR(VLOOKUP($B910,APガラス性能一覧!$A$2:$M$6097,11,0),"")</f>
        <v/>
      </c>
      <c r="M910" s="68" t="str">
        <f>IFERROR(VLOOKUP($B910,APガラス性能一覧!$A$2:$M$6097,12,0),"")</f>
        <v/>
      </c>
      <c r="N910" s="68" t="str">
        <f>IFERROR(VLOOKUP($B910,APガラス性能一覧!$A$2:$M$6097,13,0),"")</f>
        <v/>
      </c>
    </row>
    <row r="911" spans="2:14" x14ac:dyDescent="0.4">
      <c r="B911" s="68" t="str">
        <f>IF($D$2="","",IF($E$2=0.65,IFERROR(IF(INDEX(APガラス性能一覧!A:A,MATCH(ROW(B905),APガラス性能一覧!$O:$O,0))="","",INDEX(APガラス性能一覧!A:A,MATCH(ROW(B905),APガラス性能一覧!$O:$O,0))),""),IFERROR(IF(INDEX(APガラス性能一覧!A:A,MATCH(ROW(B905),APガラス性能一覧!$N:$N,0))="","",INDEX(APガラス性能一覧!A:A,MATCH(ROW(B905),APガラス性能一覧!$N:$N,0))),"")))</f>
        <v/>
      </c>
      <c r="C911" s="68" t="str">
        <f>IFERROR(VLOOKUP($B911,APガラス性能一覧!$A$2:$M$6097,2,0),"")</f>
        <v/>
      </c>
      <c r="D911" s="68" t="str">
        <f>IFERROR(VLOOKUP($B911,APガラス性能一覧!$A$2:$M$6097,3,0),"")</f>
        <v/>
      </c>
      <c r="E911" s="68" t="str">
        <f>IFERROR(VLOOKUP($B911,APガラス性能一覧!$A$2:$M$6097,4,0),"")</f>
        <v/>
      </c>
      <c r="F911" s="68" t="str">
        <f>IFERROR(VLOOKUP($B911,APガラス性能一覧!$A$2:$M$6097,5,0),"")</f>
        <v/>
      </c>
      <c r="G911" s="68" t="str">
        <f>IFERROR(VLOOKUP($B911,APガラス性能一覧!$A$2:$M$6097,6,0),"")</f>
        <v/>
      </c>
      <c r="H911" s="68" t="str">
        <f>IFERROR(VLOOKUP($B911,APガラス性能一覧!$A$2:$M$6097,7,0),"")</f>
        <v/>
      </c>
      <c r="I911" s="68" t="str">
        <f>IFERROR(VLOOKUP($B911,APガラス性能一覧!$A$2:$M$6097,8,0),"")</f>
        <v/>
      </c>
      <c r="J911" s="68" t="str">
        <f>IFERROR(VLOOKUP($B911,APガラス性能一覧!$A$2:$M$6097,9,0),"")</f>
        <v/>
      </c>
      <c r="K911" s="68" t="str">
        <f>IFERROR(VLOOKUP($B911,APガラス性能一覧!$A$2:$M$6097,10,0),"")</f>
        <v/>
      </c>
      <c r="L911" s="68" t="str">
        <f>IFERROR(VLOOKUP($B911,APガラス性能一覧!$A$2:$M$6097,11,0),"")</f>
        <v/>
      </c>
      <c r="M911" s="68" t="str">
        <f>IFERROR(VLOOKUP($B911,APガラス性能一覧!$A$2:$M$6097,12,0),"")</f>
        <v/>
      </c>
      <c r="N911" s="68" t="str">
        <f>IFERROR(VLOOKUP($B911,APガラス性能一覧!$A$2:$M$6097,13,0),"")</f>
        <v/>
      </c>
    </row>
    <row r="912" spans="2:14" x14ac:dyDescent="0.4">
      <c r="B912" s="68" t="str">
        <f>IF($D$2="","",IF($E$2=0.65,IFERROR(IF(INDEX(APガラス性能一覧!A:A,MATCH(ROW(B906),APガラス性能一覧!$O:$O,0))="","",INDEX(APガラス性能一覧!A:A,MATCH(ROW(B906),APガラス性能一覧!$O:$O,0))),""),IFERROR(IF(INDEX(APガラス性能一覧!A:A,MATCH(ROW(B906),APガラス性能一覧!$N:$N,0))="","",INDEX(APガラス性能一覧!A:A,MATCH(ROW(B906),APガラス性能一覧!$N:$N,0))),"")))</f>
        <v/>
      </c>
      <c r="C912" s="68" t="str">
        <f>IFERROR(VLOOKUP($B912,APガラス性能一覧!$A$2:$M$6097,2,0),"")</f>
        <v/>
      </c>
      <c r="D912" s="68" t="str">
        <f>IFERROR(VLOOKUP($B912,APガラス性能一覧!$A$2:$M$6097,3,0),"")</f>
        <v/>
      </c>
      <c r="E912" s="68" t="str">
        <f>IFERROR(VLOOKUP($B912,APガラス性能一覧!$A$2:$M$6097,4,0),"")</f>
        <v/>
      </c>
      <c r="F912" s="68" t="str">
        <f>IFERROR(VLOOKUP($B912,APガラス性能一覧!$A$2:$M$6097,5,0),"")</f>
        <v/>
      </c>
      <c r="G912" s="68" t="str">
        <f>IFERROR(VLOOKUP($B912,APガラス性能一覧!$A$2:$M$6097,6,0),"")</f>
        <v/>
      </c>
      <c r="H912" s="68" t="str">
        <f>IFERROR(VLOOKUP($B912,APガラス性能一覧!$A$2:$M$6097,7,0),"")</f>
        <v/>
      </c>
      <c r="I912" s="68" t="str">
        <f>IFERROR(VLOOKUP($B912,APガラス性能一覧!$A$2:$M$6097,8,0),"")</f>
        <v/>
      </c>
      <c r="J912" s="68" t="str">
        <f>IFERROR(VLOOKUP($B912,APガラス性能一覧!$A$2:$M$6097,9,0),"")</f>
        <v/>
      </c>
      <c r="K912" s="68" t="str">
        <f>IFERROR(VLOOKUP($B912,APガラス性能一覧!$A$2:$M$6097,10,0),"")</f>
        <v/>
      </c>
      <c r="L912" s="68" t="str">
        <f>IFERROR(VLOOKUP($B912,APガラス性能一覧!$A$2:$M$6097,11,0),"")</f>
        <v/>
      </c>
      <c r="M912" s="68" t="str">
        <f>IFERROR(VLOOKUP($B912,APガラス性能一覧!$A$2:$M$6097,12,0),"")</f>
        <v/>
      </c>
      <c r="N912" s="68" t="str">
        <f>IFERROR(VLOOKUP($B912,APガラス性能一覧!$A$2:$M$6097,13,0),"")</f>
        <v/>
      </c>
    </row>
    <row r="913" spans="2:14" x14ac:dyDescent="0.4">
      <c r="B913" s="68" t="str">
        <f>IF($D$2="","",IF($E$2=0.65,IFERROR(IF(INDEX(APガラス性能一覧!A:A,MATCH(ROW(B907),APガラス性能一覧!$O:$O,0))="","",INDEX(APガラス性能一覧!A:A,MATCH(ROW(B907),APガラス性能一覧!$O:$O,0))),""),IFERROR(IF(INDEX(APガラス性能一覧!A:A,MATCH(ROW(B907),APガラス性能一覧!$N:$N,0))="","",INDEX(APガラス性能一覧!A:A,MATCH(ROW(B907),APガラス性能一覧!$N:$N,0))),"")))</f>
        <v/>
      </c>
      <c r="C913" s="68" t="str">
        <f>IFERROR(VLOOKUP($B913,APガラス性能一覧!$A$2:$M$6097,2,0),"")</f>
        <v/>
      </c>
      <c r="D913" s="68" t="str">
        <f>IFERROR(VLOOKUP($B913,APガラス性能一覧!$A$2:$M$6097,3,0),"")</f>
        <v/>
      </c>
      <c r="E913" s="68" t="str">
        <f>IFERROR(VLOOKUP($B913,APガラス性能一覧!$A$2:$M$6097,4,0),"")</f>
        <v/>
      </c>
      <c r="F913" s="68" t="str">
        <f>IFERROR(VLOOKUP($B913,APガラス性能一覧!$A$2:$M$6097,5,0),"")</f>
        <v/>
      </c>
      <c r="G913" s="68" t="str">
        <f>IFERROR(VLOOKUP($B913,APガラス性能一覧!$A$2:$M$6097,6,0),"")</f>
        <v/>
      </c>
      <c r="H913" s="68" t="str">
        <f>IFERROR(VLOOKUP($B913,APガラス性能一覧!$A$2:$M$6097,7,0),"")</f>
        <v/>
      </c>
      <c r="I913" s="68" t="str">
        <f>IFERROR(VLOOKUP($B913,APガラス性能一覧!$A$2:$M$6097,8,0),"")</f>
        <v/>
      </c>
      <c r="J913" s="68" t="str">
        <f>IFERROR(VLOOKUP($B913,APガラス性能一覧!$A$2:$M$6097,9,0),"")</f>
        <v/>
      </c>
      <c r="K913" s="68" t="str">
        <f>IFERROR(VLOOKUP($B913,APガラス性能一覧!$A$2:$M$6097,10,0),"")</f>
        <v/>
      </c>
      <c r="L913" s="68" t="str">
        <f>IFERROR(VLOOKUP($B913,APガラス性能一覧!$A$2:$M$6097,11,0),"")</f>
        <v/>
      </c>
      <c r="M913" s="68" t="str">
        <f>IFERROR(VLOOKUP($B913,APガラス性能一覧!$A$2:$M$6097,12,0),"")</f>
        <v/>
      </c>
      <c r="N913" s="68" t="str">
        <f>IFERROR(VLOOKUP($B913,APガラス性能一覧!$A$2:$M$6097,13,0),"")</f>
        <v/>
      </c>
    </row>
    <row r="914" spans="2:14" x14ac:dyDescent="0.4">
      <c r="B914" s="68" t="str">
        <f>IF($D$2="","",IF($E$2=0.65,IFERROR(IF(INDEX(APガラス性能一覧!A:A,MATCH(ROW(B908),APガラス性能一覧!$O:$O,0))="","",INDEX(APガラス性能一覧!A:A,MATCH(ROW(B908),APガラス性能一覧!$O:$O,0))),""),IFERROR(IF(INDEX(APガラス性能一覧!A:A,MATCH(ROW(B908),APガラス性能一覧!$N:$N,0))="","",INDEX(APガラス性能一覧!A:A,MATCH(ROW(B908),APガラス性能一覧!$N:$N,0))),"")))</f>
        <v/>
      </c>
      <c r="C914" s="68" t="str">
        <f>IFERROR(VLOOKUP($B914,APガラス性能一覧!$A$2:$M$6097,2,0),"")</f>
        <v/>
      </c>
      <c r="D914" s="68" t="str">
        <f>IFERROR(VLOOKUP($B914,APガラス性能一覧!$A$2:$M$6097,3,0),"")</f>
        <v/>
      </c>
      <c r="E914" s="68" t="str">
        <f>IFERROR(VLOOKUP($B914,APガラス性能一覧!$A$2:$M$6097,4,0),"")</f>
        <v/>
      </c>
      <c r="F914" s="68" t="str">
        <f>IFERROR(VLOOKUP($B914,APガラス性能一覧!$A$2:$M$6097,5,0),"")</f>
        <v/>
      </c>
      <c r="G914" s="68" t="str">
        <f>IFERROR(VLOOKUP($B914,APガラス性能一覧!$A$2:$M$6097,6,0),"")</f>
        <v/>
      </c>
      <c r="H914" s="68" t="str">
        <f>IFERROR(VLOOKUP($B914,APガラス性能一覧!$A$2:$M$6097,7,0),"")</f>
        <v/>
      </c>
      <c r="I914" s="68" t="str">
        <f>IFERROR(VLOOKUP($B914,APガラス性能一覧!$A$2:$M$6097,8,0),"")</f>
        <v/>
      </c>
      <c r="J914" s="68" t="str">
        <f>IFERROR(VLOOKUP($B914,APガラス性能一覧!$A$2:$M$6097,9,0),"")</f>
        <v/>
      </c>
      <c r="K914" s="68" t="str">
        <f>IFERROR(VLOOKUP($B914,APガラス性能一覧!$A$2:$M$6097,10,0),"")</f>
        <v/>
      </c>
      <c r="L914" s="68" t="str">
        <f>IFERROR(VLOOKUP($B914,APガラス性能一覧!$A$2:$M$6097,11,0),"")</f>
        <v/>
      </c>
      <c r="M914" s="68" t="str">
        <f>IFERROR(VLOOKUP($B914,APガラス性能一覧!$A$2:$M$6097,12,0),"")</f>
        <v/>
      </c>
      <c r="N914" s="68" t="str">
        <f>IFERROR(VLOOKUP($B914,APガラス性能一覧!$A$2:$M$6097,13,0),"")</f>
        <v/>
      </c>
    </row>
    <row r="915" spans="2:14" x14ac:dyDescent="0.4">
      <c r="B915" s="68" t="str">
        <f>IF($D$2="","",IF($E$2=0.65,IFERROR(IF(INDEX(APガラス性能一覧!A:A,MATCH(ROW(B909),APガラス性能一覧!$O:$O,0))="","",INDEX(APガラス性能一覧!A:A,MATCH(ROW(B909),APガラス性能一覧!$O:$O,0))),""),IFERROR(IF(INDEX(APガラス性能一覧!A:A,MATCH(ROW(B909),APガラス性能一覧!$N:$N,0))="","",INDEX(APガラス性能一覧!A:A,MATCH(ROW(B909),APガラス性能一覧!$N:$N,0))),"")))</f>
        <v/>
      </c>
      <c r="C915" s="68" t="str">
        <f>IFERROR(VLOOKUP($B915,APガラス性能一覧!$A$2:$M$6097,2,0),"")</f>
        <v/>
      </c>
      <c r="D915" s="68" t="str">
        <f>IFERROR(VLOOKUP($B915,APガラス性能一覧!$A$2:$M$6097,3,0),"")</f>
        <v/>
      </c>
      <c r="E915" s="68" t="str">
        <f>IFERROR(VLOOKUP($B915,APガラス性能一覧!$A$2:$M$6097,4,0),"")</f>
        <v/>
      </c>
      <c r="F915" s="68" t="str">
        <f>IFERROR(VLOOKUP($B915,APガラス性能一覧!$A$2:$M$6097,5,0),"")</f>
        <v/>
      </c>
      <c r="G915" s="68" t="str">
        <f>IFERROR(VLOOKUP($B915,APガラス性能一覧!$A$2:$M$6097,6,0),"")</f>
        <v/>
      </c>
      <c r="H915" s="68" t="str">
        <f>IFERROR(VLOOKUP($B915,APガラス性能一覧!$A$2:$M$6097,7,0),"")</f>
        <v/>
      </c>
      <c r="I915" s="68" t="str">
        <f>IFERROR(VLOOKUP($B915,APガラス性能一覧!$A$2:$M$6097,8,0),"")</f>
        <v/>
      </c>
      <c r="J915" s="68" t="str">
        <f>IFERROR(VLOOKUP($B915,APガラス性能一覧!$A$2:$M$6097,9,0),"")</f>
        <v/>
      </c>
      <c r="K915" s="68" t="str">
        <f>IFERROR(VLOOKUP($B915,APガラス性能一覧!$A$2:$M$6097,10,0),"")</f>
        <v/>
      </c>
      <c r="L915" s="68" t="str">
        <f>IFERROR(VLOOKUP($B915,APガラス性能一覧!$A$2:$M$6097,11,0),"")</f>
        <v/>
      </c>
      <c r="M915" s="68" t="str">
        <f>IFERROR(VLOOKUP($B915,APガラス性能一覧!$A$2:$M$6097,12,0),"")</f>
        <v/>
      </c>
      <c r="N915" s="68" t="str">
        <f>IFERROR(VLOOKUP($B915,APガラス性能一覧!$A$2:$M$6097,13,0),"")</f>
        <v/>
      </c>
    </row>
    <row r="916" spans="2:14" x14ac:dyDescent="0.4">
      <c r="B916" s="68" t="str">
        <f>IF($D$2="","",IF($E$2=0.65,IFERROR(IF(INDEX(APガラス性能一覧!A:A,MATCH(ROW(B910),APガラス性能一覧!$O:$O,0))="","",INDEX(APガラス性能一覧!A:A,MATCH(ROW(B910),APガラス性能一覧!$O:$O,0))),""),IFERROR(IF(INDEX(APガラス性能一覧!A:A,MATCH(ROW(B910),APガラス性能一覧!$N:$N,0))="","",INDEX(APガラス性能一覧!A:A,MATCH(ROW(B910),APガラス性能一覧!$N:$N,0))),"")))</f>
        <v/>
      </c>
      <c r="C916" s="68" t="str">
        <f>IFERROR(VLOOKUP($B916,APガラス性能一覧!$A$2:$M$6097,2,0),"")</f>
        <v/>
      </c>
      <c r="D916" s="68" t="str">
        <f>IFERROR(VLOOKUP($B916,APガラス性能一覧!$A$2:$M$6097,3,0),"")</f>
        <v/>
      </c>
      <c r="E916" s="68" t="str">
        <f>IFERROR(VLOOKUP($B916,APガラス性能一覧!$A$2:$M$6097,4,0),"")</f>
        <v/>
      </c>
      <c r="F916" s="68" t="str">
        <f>IFERROR(VLOOKUP($B916,APガラス性能一覧!$A$2:$M$6097,5,0),"")</f>
        <v/>
      </c>
      <c r="G916" s="68" t="str">
        <f>IFERROR(VLOOKUP($B916,APガラス性能一覧!$A$2:$M$6097,6,0),"")</f>
        <v/>
      </c>
      <c r="H916" s="68" t="str">
        <f>IFERROR(VLOOKUP($B916,APガラス性能一覧!$A$2:$M$6097,7,0),"")</f>
        <v/>
      </c>
      <c r="I916" s="68" t="str">
        <f>IFERROR(VLOOKUP($B916,APガラス性能一覧!$A$2:$M$6097,8,0),"")</f>
        <v/>
      </c>
      <c r="J916" s="68" t="str">
        <f>IFERROR(VLOOKUP($B916,APガラス性能一覧!$A$2:$M$6097,9,0),"")</f>
        <v/>
      </c>
      <c r="K916" s="68" t="str">
        <f>IFERROR(VLOOKUP($B916,APガラス性能一覧!$A$2:$M$6097,10,0),"")</f>
        <v/>
      </c>
      <c r="L916" s="68" t="str">
        <f>IFERROR(VLOOKUP($B916,APガラス性能一覧!$A$2:$M$6097,11,0),"")</f>
        <v/>
      </c>
      <c r="M916" s="68" t="str">
        <f>IFERROR(VLOOKUP($B916,APガラス性能一覧!$A$2:$M$6097,12,0),"")</f>
        <v/>
      </c>
      <c r="N916" s="68" t="str">
        <f>IFERROR(VLOOKUP($B916,APガラス性能一覧!$A$2:$M$6097,13,0),"")</f>
        <v/>
      </c>
    </row>
    <row r="917" spans="2:14" x14ac:dyDescent="0.4">
      <c r="B917" s="68" t="str">
        <f>IF($D$2="","",IF($E$2=0.65,IFERROR(IF(INDEX(APガラス性能一覧!A:A,MATCH(ROW(B911),APガラス性能一覧!$O:$O,0))="","",INDEX(APガラス性能一覧!A:A,MATCH(ROW(B911),APガラス性能一覧!$O:$O,0))),""),IFERROR(IF(INDEX(APガラス性能一覧!A:A,MATCH(ROW(B911),APガラス性能一覧!$N:$N,0))="","",INDEX(APガラス性能一覧!A:A,MATCH(ROW(B911),APガラス性能一覧!$N:$N,0))),"")))</f>
        <v/>
      </c>
      <c r="C917" s="68" t="str">
        <f>IFERROR(VLOOKUP($B917,APガラス性能一覧!$A$2:$M$6097,2,0),"")</f>
        <v/>
      </c>
      <c r="D917" s="68" t="str">
        <f>IFERROR(VLOOKUP($B917,APガラス性能一覧!$A$2:$M$6097,3,0),"")</f>
        <v/>
      </c>
      <c r="E917" s="68" t="str">
        <f>IFERROR(VLOOKUP($B917,APガラス性能一覧!$A$2:$M$6097,4,0),"")</f>
        <v/>
      </c>
      <c r="F917" s="68" t="str">
        <f>IFERROR(VLOOKUP($B917,APガラス性能一覧!$A$2:$M$6097,5,0),"")</f>
        <v/>
      </c>
      <c r="G917" s="68" t="str">
        <f>IFERROR(VLOOKUP($B917,APガラス性能一覧!$A$2:$M$6097,6,0),"")</f>
        <v/>
      </c>
      <c r="H917" s="68" t="str">
        <f>IFERROR(VLOOKUP($B917,APガラス性能一覧!$A$2:$M$6097,7,0),"")</f>
        <v/>
      </c>
      <c r="I917" s="68" t="str">
        <f>IFERROR(VLOOKUP($B917,APガラス性能一覧!$A$2:$M$6097,8,0),"")</f>
        <v/>
      </c>
      <c r="J917" s="68" t="str">
        <f>IFERROR(VLOOKUP($B917,APガラス性能一覧!$A$2:$M$6097,9,0),"")</f>
        <v/>
      </c>
      <c r="K917" s="68" t="str">
        <f>IFERROR(VLOOKUP($B917,APガラス性能一覧!$A$2:$M$6097,10,0),"")</f>
        <v/>
      </c>
      <c r="L917" s="68" t="str">
        <f>IFERROR(VLOOKUP($B917,APガラス性能一覧!$A$2:$M$6097,11,0),"")</f>
        <v/>
      </c>
      <c r="M917" s="68" t="str">
        <f>IFERROR(VLOOKUP($B917,APガラス性能一覧!$A$2:$M$6097,12,0),"")</f>
        <v/>
      </c>
      <c r="N917" s="68" t="str">
        <f>IFERROR(VLOOKUP($B917,APガラス性能一覧!$A$2:$M$6097,13,0),"")</f>
        <v/>
      </c>
    </row>
    <row r="918" spans="2:14" x14ac:dyDescent="0.4">
      <c r="B918" s="68" t="str">
        <f>IF($D$2="","",IF($E$2=0.65,IFERROR(IF(INDEX(APガラス性能一覧!A:A,MATCH(ROW(B912),APガラス性能一覧!$O:$O,0))="","",INDEX(APガラス性能一覧!A:A,MATCH(ROW(B912),APガラス性能一覧!$O:$O,0))),""),IFERROR(IF(INDEX(APガラス性能一覧!A:A,MATCH(ROW(B912),APガラス性能一覧!$N:$N,0))="","",INDEX(APガラス性能一覧!A:A,MATCH(ROW(B912),APガラス性能一覧!$N:$N,0))),"")))</f>
        <v/>
      </c>
      <c r="C918" s="68" t="str">
        <f>IFERROR(VLOOKUP($B918,APガラス性能一覧!$A$2:$M$6097,2,0),"")</f>
        <v/>
      </c>
      <c r="D918" s="68" t="str">
        <f>IFERROR(VLOOKUP($B918,APガラス性能一覧!$A$2:$M$6097,3,0),"")</f>
        <v/>
      </c>
      <c r="E918" s="68" t="str">
        <f>IFERROR(VLOOKUP($B918,APガラス性能一覧!$A$2:$M$6097,4,0),"")</f>
        <v/>
      </c>
      <c r="F918" s="68" t="str">
        <f>IFERROR(VLOOKUP($B918,APガラス性能一覧!$A$2:$M$6097,5,0),"")</f>
        <v/>
      </c>
      <c r="G918" s="68" t="str">
        <f>IFERROR(VLOOKUP($B918,APガラス性能一覧!$A$2:$M$6097,6,0),"")</f>
        <v/>
      </c>
      <c r="H918" s="68" t="str">
        <f>IFERROR(VLOOKUP($B918,APガラス性能一覧!$A$2:$M$6097,7,0),"")</f>
        <v/>
      </c>
      <c r="I918" s="68" t="str">
        <f>IFERROR(VLOOKUP($B918,APガラス性能一覧!$A$2:$M$6097,8,0),"")</f>
        <v/>
      </c>
      <c r="J918" s="68" t="str">
        <f>IFERROR(VLOOKUP($B918,APガラス性能一覧!$A$2:$M$6097,9,0),"")</f>
        <v/>
      </c>
      <c r="K918" s="68" t="str">
        <f>IFERROR(VLOOKUP($B918,APガラス性能一覧!$A$2:$M$6097,10,0),"")</f>
        <v/>
      </c>
      <c r="L918" s="68" t="str">
        <f>IFERROR(VLOOKUP($B918,APガラス性能一覧!$A$2:$M$6097,11,0),"")</f>
        <v/>
      </c>
      <c r="M918" s="68" t="str">
        <f>IFERROR(VLOOKUP($B918,APガラス性能一覧!$A$2:$M$6097,12,0),"")</f>
        <v/>
      </c>
      <c r="N918" s="68" t="str">
        <f>IFERROR(VLOOKUP($B918,APガラス性能一覧!$A$2:$M$6097,13,0),"")</f>
        <v/>
      </c>
    </row>
    <row r="919" spans="2:14" x14ac:dyDescent="0.4">
      <c r="B919" s="68" t="str">
        <f>IF($D$2="","",IF($E$2=0.65,IFERROR(IF(INDEX(APガラス性能一覧!A:A,MATCH(ROW(B913),APガラス性能一覧!$O:$O,0))="","",INDEX(APガラス性能一覧!A:A,MATCH(ROW(B913),APガラス性能一覧!$O:$O,0))),""),IFERROR(IF(INDEX(APガラス性能一覧!A:A,MATCH(ROW(B913),APガラス性能一覧!$N:$N,0))="","",INDEX(APガラス性能一覧!A:A,MATCH(ROW(B913),APガラス性能一覧!$N:$N,0))),"")))</f>
        <v/>
      </c>
      <c r="C919" s="68" t="str">
        <f>IFERROR(VLOOKUP($B919,APガラス性能一覧!$A$2:$M$6097,2,0),"")</f>
        <v/>
      </c>
      <c r="D919" s="68" t="str">
        <f>IFERROR(VLOOKUP($B919,APガラス性能一覧!$A$2:$M$6097,3,0),"")</f>
        <v/>
      </c>
      <c r="E919" s="68" t="str">
        <f>IFERROR(VLOOKUP($B919,APガラス性能一覧!$A$2:$M$6097,4,0),"")</f>
        <v/>
      </c>
      <c r="F919" s="68" t="str">
        <f>IFERROR(VLOOKUP($B919,APガラス性能一覧!$A$2:$M$6097,5,0),"")</f>
        <v/>
      </c>
      <c r="G919" s="68" t="str">
        <f>IFERROR(VLOOKUP($B919,APガラス性能一覧!$A$2:$M$6097,6,0),"")</f>
        <v/>
      </c>
      <c r="H919" s="68" t="str">
        <f>IFERROR(VLOOKUP($B919,APガラス性能一覧!$A$2:$M$6097,7,0),"")</f>
        <v/>
      </c>
      <c r="I919" s="68" t="str">
        <f>IFERROR(VLOOKUP($B919,APガラス性能一覧!$A$2:$M$6097,8,0),"")</f>
        <v/>
      </c>
      <c r="J919" s="68" t="str">
        <f>IFERROR(VLOOKUP($B919,APガラス性能一覧!$A$2:$M$6097,9,0),"")</f>
        <v/>
      </c>
      <c r="K919" s="68" t="str">
        <f>IFERROR(VLOOKUP($B919,APガラス性能一覧!$A$2:$M$6097,10,0),"")</f>
        <v/>
      </c>
      <c r="L919" s="68" t="str">
        <f>IFERROR(VLOOKUP($B919,APガラス性能一覧!$A$2:$M$6097,11,0),"")</f>
        <v/>
      </c>
      <c r="M919" s="68" t="str">
        <f>IFERROR(VLOOKUP($B919,APガラス性能一覧!$A$2:$M$6097,12,0),"")</f>
        <v/>
      </c>
      <c r="N919" s="68" t="str">
        <f>IFERROR(VLOOKUP($B919,APガラス性能一覧!$A$2:$M$6097,13,0),"")</f>
        <v/>
      </c>
    </row>
    <row r="920" spans="2:14" x14ac:dyDescent="0.4">
      <c r="B920" s="68" t="str">
        <f>IF($D$2="","",IF($E$2=0.65,IFERROR(IF(INDEX(APガラス性能一覧!A:A,MATCH(ROW(B914),APガラス性能一覧!$O:$O,0))="","",INDEX(APガラス性能一覧!A:A,MATCH(ROW(B914),APガラス性能一覧!$O:$O,0))),""),IFERROR(IF(INDEX(APガラス性能一覧!A:A,MATCH(ROW(B914),APガラス性能一覧!$N:$N,0))="","",INDEX(APガラス性能一覧!A:A,MATCH(ROW(B914),APガラス性能一覧!$N:$N,0))),"")))</f>
        <v/>
      </c>
      <c r="C920" s="68" t="str">
        <f>IFERROR(VLOOKUP($B920,APガラス性能一覧!$A$2:$M$6097,2,0),"")</f>
        <v/>
      </c>
      <c r="D920" s="68" t="str">
        <f>IFERROR(VLOOKUP($B920,APガラス性能一覧!$A$2:$M$6097,3,0),"")</f>
        <v/>
      </c>
      <c r="E920" s="68" t="str">
        <f>IFERROR(VLOOKUP($B920,APガラス性能一覧!$A$2:$M$6097,4,0),"")</f>
        <v/>
      </c>
      <c r="F920" s="68" t="str">
        <f>IFERROR(VLOOKUP($B920,APガラス性能一覧!$A$2:$M$6097,5,0),"")</f>
        <v/>
      </c>
      <c r="G920" s="68" t="str">
        <f>IFERROR(VLOOKUP($B920,APガラス性能一覧!$A$2:$M$6097,6,0),"")</f>
        <v/>
      </c>
      <c r="H920" s="68" t="str">
        <f>IFERROR(VLOOKUP($B920,APガラス性能一覧!$A$2:$M$6097,7,0),"")</f>
        <v/>
      </c>
      <c r="I920" s="68" t="str">
        <f>IFERROR(VLOOKUP($B920,APガラス性能一覧!$A$2:$M$6097,8,0),"")</f>
        <v/>
      </c>
      <c r="J920" s="68" t="str">
        <f>IFERROR(VLOOKUP($B920,APガラス性能一覧!$A$2:$M$6097,9,0),"")</f>
        <v/>
      </c>
      <c r="K920" s="68" t="str">
        <f>IFERROR(VLOOKUP($B920,APガラス性能一覧!$A$2:$M$6097,10,0),"")</f>
        <v/>
      </c>
      <c r="L920" s="68" t="str">
        <f>IFERROR(VLOOKUP($B920,APガラス性能一覧!$A$2:$M$6097,11,0),"")</f>
        <v/>
      </c>
      <c r="M920" s="68" t="str">
        <f>IFERROR(VLOOKUP($B920,APガラス性能一覧!$A$2:$M$6097,12,0),"")</f>
        <v/>
      </c>
      <c r="N920" s="68" t="str">
        <f>IFERROR(VLOOKUP($B920,APガラス性能一覧!$A$2:$M$6097,13,0),"")</f>
        <v/>
      </c>
    </row>
    <row r="921" spans="2:14" x14ac:dyDescent="0.4">
      <c r="B921" s="68" t="str">
        <f>IF($D$2="","",IF($E$2=0.65,IFERROR(IF(INDEX(APガラス性能一覧!A:A,MATCH(ROW(B915),APガラス性能一覧!$O:$O,0))="","",INDEX(APガラス性能一覧!A:A,MATCH(ROW(B915),APガラス性能一覧!$O:$O,0))),""),IFERROR(IF(INDEX(APガラス性能一覧!A:A,MATCH(ROW(B915),APガラス性能一覧!$N:$N,0))="","",INDEX(APガラス性能一覧!A:A,MATCH(ROW(B915),APガラス性能一覧!$N:$N,0))),"")))</f>
        <v/>
      </c>
      <c r="C921" s="68" t="str">
        <f>IFERROR(VLOOKUP($B921,APガラス性能一覧!$A$2:$M$6097,2,0),"")</f>
        <v/>
      </c>
      <c r="D921" s="68" t="str">
        <f>IFERROR(VLOOKUP($B921,APガラス性能一覧!$A$2:$M$6097,3,0),"")</f>
        <v/>
      </c>
      <c r="E921" s="68" t="str">
        <f>IFERROR(VLOOKUP($B921,APガラス性能一覧!$A$2:$M$6097,4,0),"")</f>
        <v/>
      </c>
      <c r="F921" s="68" t="str">
        <f>IFERROR(VLOOKUP($B921,APガラス性能一覧!$A$2:$M$6097,5,0),"")</f>
        <v/>
      </c>
      <c r="G921" s="68" t="str">
        <f>IFERROR(VLOOKUP($B921,APガラス性能一覧!$A$2:$M$6097,6,0),"")</f>
        <v/>
      </c>
      <c r="H921" s="68" t="str">
        <f>IFERROR(VLOOKUP($B921,APガラス性能一覧!$A$2:$M$6097,7,0),"")</f>
        <v/>
      </c>
      <c r="I921" s="68" t="str">
        <f>IFERROR(VLOOKUP($B921,APガラス性能一覧!$A$2:$M$6097,8,0),"")</f>
        <v/>
      </c>
      <c r="J921" s="68" t="str">
        <f>IFERROR(VLOOKUP($B921,APガラス性能一覧!$A$2:$M$6097,9,0),"")</f>
        <v/>
      </c>
      <c r="K921" s="68" t="str">
        <f>IFERROR(VLOOKUP($B921,APガラス性能一覧!$A$2:$M$6097,10,0),"")</f>
        <v/>
      </c>
      <c r="L921" s="68" t="str">
        <f>IFERROR(VLOOKUP($B921,APガラス性能一覧!$A$2:$M$6097,11,0),"")</f>
        <v/>
      </c>
      <c r="M921" s="68" t="str">
        <f>IFERROR(VLOOKUP($B921,APガラス性能一覧!$A$2:$M$6097,12,0),"")</f>
        <v/>
      </c>
      <c r="N921" s="68" t="str">
        <f>IFERROR(VLOOKUP($B921,APガラス性能一覧!$A$2:$M$6097,13,0),"")</f>
        <v/>
      </c>
    </row>
    <row r="922" spans="2:14" x14ac:dyDescent="0.4">
      <c r="B922" s="68" t="str">
        <f>IF($D$2="","",IF($E$2=0.65,IFERROR(IF(INDEX(APガラス性能一覧!A:A,MATCH(ROW(B916),APガラス性能一覧!$O:$O,0))="","",INDEX(APガラス性能一覧!A:A,MATCH(ROW(B916),APガラス性能一覧!$O:$O,0))),""),IFERROR(IF(INDEX(APガラス性能一覧!A:A,MATCH(ROW(B916),APガラス性能一覧!$N:$N,0))="","",INDEX(APガラス性能一覧!A:A,MATCH(ROW(B916),APガラス性能一覧!$N:$N,0))),"")))</f>
        <v/>
      </c>
      <c r="C922" s="68" t="str">
        <f>IFERROR(VLOOKUP($B922,APガラス性能一覧!$A$2:$M$6097,2,0),"")</f>
        <v/>
      </c>
      <c r="D922" s="68" t="str">
        <f>IFERROR(VLOOKUP($B922,APガラス性能一覧!$A$2:$M$6097,3,0),"")</f>
        <v/>
      </c>
      <c r="E922" s="68" t="str">
        <f>IFERROR(VLOOKUP($B922,APガラス性能一覧!$A$2:$M$6097,4,0),"")</f>
        <v/>
      </c>
      <c r="F922" s="68" t="str">
        <f>IFERROR(VLOOKUP($B922,APガラス性能一覧!$A$2:$M$6097,5,0),"")</f>
        <v/>
      </c>
      <c r="G922" s="68" t="str">
        <f>IFERROR(VLOOKUP($B922,APガラス性能一覧!$A$2:$M$6097,6,0),"")</f>
        <v/>
      </c>
      <c r="H922" s="68" t="str">
        <f>IFERROR(VLOOKUP($B922,APガラス性能一覧!$A$2:$M$6097,7,0),"")</f>
        <v/>
      </c>
      <c r="I922" s="68" t="str">
        <f>IFERROR(VLOOKUP($B922,APガラス性能一覧!$A$2:$M$6097,8,0),"")</f>
        <v/>
      </c>
      <c r="J922" s="68" t="str">
        <f>IFERROR(VLOOKUP($B922,APガラス性能一覧!$A$2:$M$6097,9,0),"")</f>
        <v/>
      </c>
      <c r="K922" s="68" t="str">
        <f>IFERROR(VLOOKUP($B922,APガラス性能一覧!$A$2:$M$6097,10,0),"")</f>
        <v/>
      </c>
      <c r="L922" s="68" t="str">
        <f>IFERROR(VLOOKUP($B922,APガラス性能一覧!$A$2:$M$6097,11,0),"")</f>
        <v/>
      </c>
      <c r="M922" s="68" t="str">
        <f>IFERROR(VLOOKUP($B922,APガラス性能一覧!$A$2:$M$6097,12,0),"")</f>
        <v/>
      </c>
      <c r="N922" s="68" t="str">
        <f>IFERROR(VLOOKUP($B922,APガラス性能一覧!$A$2:$M$6097,13,0),"")</f>
        <v/>
      </c>
    </row>
    <row r="923" spans="2:14" x14ac:dyDescent="0.4">
      <c r="B923" s="68" t="str">
        <f>IF($D$2="","",IF($E$2=0.65,IFERROR(IF(INDEX(APガラス性能一覧!A:A,MATCH(ROW(B917),APガラス性能一覧!$O:$O,0))="","",INDEX(APガラス性能一覧!A:A,MATCH(ROW(B917),APガラス性能一覧!$O:$O,0))),""),IFERROR(IF(INDEX(APガラス性能一覧!A:A,MATCH(ROW(B917),APガラス性能一覧!$N:$N,0))="","",INDEX(APガラス性能一覧!A:A,MATCH(ROW(B917),APガラス性能一覧!$N:$N,0))),"")))</f>
        <v/>
      </c>
      <c r="C923" s="68" t="str">
        <f>IFERROR(VLOOKUP($B923,APガラス性能一覧!$A$2:$M$6097,2,0),"")</f>
        <v/>
      </c>
      <c r="D923" s="68" t="str">
        <f>IFERROR(VLOOKUP($B923,APガラス性能一覧!$A$2:$M$6097,3,0),"")</f>
        <v/>
      </c>
      <c r="E923" s="68" t="str">
        <f>IFERROR(VLOOKUP($B923,APガラス性能一覧!$A$2:$M$6097,4,0),"")</f>
        <v/>
      </c>
      <c r="F923" s="68" t="str">
        <f>IFERROR(VLOOKUP($B923,APガラス性能一覧!$A$2:$M$6097,5,0),"")</f>
        <v/>
      </c>
      <c r="G923" s="68" t="str">
        <f>IFERROR(VLOOKUP($B923,APガラス性能一覧!$A$2:$M$6097,6,0),"")</f>
        <v/>
      </c>
      <c r="H923" s="68" t="str">
        <f>IFERROR(VLOOKUP($B923,APガラス性能一覧!$A$2:$M$6097,7,0),"")</f>
        <v/>
      </c>
      <c r="I923" s="68" t="str">
        <f>IFERROR(VLOOKUP($B923,APガラス性能一覧!$A$2:$M$6097,8,0),"")</f>
        <v/>
      </c>
      <c r="J923" s="68" t="str">
        <f>IFERROR(VLOOKUP($B923,APガラス性能一覧!$A$2:$M$6097,9,0),"")</f>
        <v/>
      </c>
      <c r="K923" s="68" t="str">
        <f>IFERROR(VLOOKUP($B923,APガラス性能一覧!$A$2:$M$6097,10,0),"")</f>
        <v/>
      </c>
      <c r="L923" s="68" t="str">
        <f>IFERROR(VLOOKUP($B923,APガラス性能一覧!$A$2:$M$6097,11,0),"")</f>
        <v/>
      </c>
      <c r="M923" s="68" t="str">
        <f>IFERROR(VLOOKUP($B923,APガラス性能一覧!$A$2:$M$6097,12,0),"")</f>
        <v/>
      </c>
      <c r="N923" s="68" t="str">
        <f>IFERROR(VLOOKUP($B923,APガラス性能一覧!$A$2:$M$6097,13,0),"")</f>
        <v/>
      </c>
    </row>
    <row r="924" spans="2:14" x14ac:dyDescent="0.4">
      <c r="B924" s="68" t="str">
        <f>IF($D$2="","",IF($E$2=0.65,IFERROR(IF(INDEX(APガラス性能一覧!A:A,MATCH(ROW(B918),APガラス性能一覧!$O:$O,0))="","",INDEX(APガラス性能一覧!A:A,MATCH(ROW(B918),APガラス性能一覧!$O:$O,0))),""),IFERROR(IF(INDEX(APガラス性能一覧!A:A,MATCH(ROW(B918),APガラス性能一覧!$N:$N,0))="","",INDEX(APガラス性能一覧!A:A,MATCH(ROW(B918),APガラス性能一覧!$N:$N,0))),"")))</f>
        <v/>
      </c>
      <c r="C924" s="68" t="str">
        <f>IFERROR(VLOOKUP($B924,APガラス性能一覧!$A$2:$M$6097,2,0),"")</f>
        <v/>
      </c>
      <c r="D924" s="68" t="str">
        <f>IFERROR(VLOOKUP($B924,APガラス性能一覧!$A$2:$M$6097,3,0),"")</f>
        <v/>
      </c>
      <c r="E924" s="68" t="str">
        <f>IFERROR(VLOOKUP($B924,APガラス性能一覧!$A$2:$M$6097,4,0),"")</f>
        <v/>
      </c>
      <c r="F924" s="68" t="str">
        <f>IFERROR(VLOOKUP($B924,APガラス性能一覧!$A$2:$M$6097,5,0),"")</f>
        <v/>
      </c>
      <c r="G924" s="68" t="str">
        <f>IFERROR(VLOOKUP($B924,APガラス性能一覧!$A$2:$M$6097,6,0),"")</f>
        <v/>
      </c>
      <c r="H924" s="68" t="str">
        <f>IFERROR(VLOOKUP($B924,APガラス性能一覧!$A$2:$M$6097,7,0),"")</f>
        <v/>
      </c>
      <c r="I924" s="68" t="str">
        <f>IFERROR(VLOOKUP($B924,APガラス性能一覧!$A$2:$M$6097,8,0),"")</f>
        <v/>
      </c>
      <c r="J924" s="68" t="str">
        <f>IFERROR(VLOOKUP($B924,APガラス性能一覧!$A$2:$M$6097,9,0),"")</f>
        <v/>
      </c>
      <c r="K924" s="68" t="str">
        <f>IFERROR(VLOOKUP($B924,APガラス性能一覧!$A$2:$M$6097,10,0),"")</f>
        <v/>
      </c>
      <c r="L924" s="68" t="str">
        <f>IFERROR(VLOOKUP($B924,APガラス性能一覧!$A$2:$M$6097,11,0),"")</f>
        <v/>
      </c>
      <c r="M924" s="68" t="str">
        <f>IFERROR(VLOOKUP($B924,APガラス性能一覧!$A$2:$M$6097,12,0),"")</f>
        <v/>
      </c>
      <c r="N924" s="68" t="str">
        <f>IFERROR(VLOOKUP($B924,APガラス性能一覧!$A$2:$M$6097,13,0),"")</f>
        <v/>
      </c>
    </row>
    <row r="925" spans="2:14" x14ac:dyDescent="0.4">
      <c r="B925" s="68" t="str">
        <f>IF($D$2="","",IF($E$2=0.65,IFERROR(IF(INDEX(APガラス性能一覧!A:A,MATCH(ROW(B919),APガラス性能一覧!$O:$O,0))="","",INDEX(APガラス性能一覧!A:A,MATCH(ROW(B919),APガラス性能一覧!$O:$O,0))),""),IFERROR(IF(INDEX(APガラス性能一覧!A:A,MATCH(ROW(B919),APガラス性能一覧!$N:$N,0))="","",INDEX(APガラス性能一覧!A:A,MATCH(ROW(B919),APガラス性能一覧!$N:$N,0))),"")))</f>
        <v/>
      </c>
      <c r="C925" s="68" t="str">
        <f>IFERROR(VLOOKUP($B925,APガラス性能一覧!$A$2:$M$6097,2,0),"")</f>
        <v/>
      </c>
      <c r="D925" s="68" t="str">
        <f>IFERROR(VLOOKUP($B925,APガラス性能一覧!$A$2:$M$6097,3,0),"")</f>
        <v/>
      </c>
      <c r="E925" s="68" t="str">
        <f>IFERROR(VLOOKUP($B925,APガラス性能一覧!$A$2:$M$6097,4,0),"")</f>
        <v/>
      </c>
      <c r="F925" s="68" t="str">
        <f>IFERROR(VLOOKUP($B925,APガラス性能一覧!$A$2:$M$6097,5,0),"")</f>
        <v/>
      </c>
      <c r="G925" s="68" t="str">
        <f>IFERROR(VLOOKUP($B925,APガラス性能一覧!$A$2:$M$6097,6,0),"")</f>
        <v/>
      </c>
      <c r="H925" s="68" t="str">
        <f>IFERROR(VLOOKUP($B925,APガラス性能一覧!$A$2:$M$6097,7,0),"")</f>
        <v/>
      </c>
      <c r="I925" s="68" t="str">
        <f>IFERROR(VLOOKUP($B925,APガラス性能一覧!$A$2:$M$6097,8,0),"")</f>
        <v/>
      </c>
      <c r="J925" s="68" t="str">
        <f>IFERROR(VLOOKUP($B925,APガラス性能一覧!$A$2:$M$6097,9,0),"")</f>
        <v/>
      </c>
      <c r="K925" s="68" t="str">
        <f>IFERROR(VLOOKUP($B925,APガラス性能一覧!$A$2:$M$6097,10,0),"")</f>
        <v/>
      </c>
      <c r="L925" s="68" t="str">
        <f>IFERROR(VLOOKUP($B925,APガラス性能一覧!$A$2:$M$6097,11,0),"")</f>
        <v/>
      </c>
      <c r="M925" s="68" t="str">
        <f>IFERROR(VLOOKUP($B925,APガラス性能一覧!$A$2:$M$6097,12,0),"")</f>
        <v/>
      </c>
      <c r="N925" s="68" t="str">
        <f>IFERROR(VLOOKUP($B925,APガラス性能一覧!$A$2:$M$6097,13,0),"")</f>
        <v/>
      </c>
    </row>
    <row r="926" spans="2:14" x14ac:dyDescent="0.4">
      <c r="B926" s="68" t="str">
        <f>IF($D$2="","",IF($E$2=0.65,IFERROR(IF(INDEX(APガラス性能一覧!A:A,MATCH(ROW(B920),APガラス性能一覧!$O:$O,0))="","",INDEX(APガラス性能一覧!A:A,MATCH(ROW(B920),APガラス性能一覧!$O:$O,0))),""),IFERROR(IF(INDEX(APガラス性能一覧!A:A,MATCH(ROW(B920),APガラス性能一覧!$N:$N,0))="","",INDEX(APガラス性能一覧!A:A,MATCH(ROW(B920),APガラス性能一覧!$N:$N,0))),"")))</f>
        <v/>
      </c>
      <c r="C926" s="68" t="str">
        <f>IFERROR(VLOOKUP($B926,APガラス性能一覧!$A$2:$M$6097,2,0),"")</f>
        <v/>
      </c>
      <c r="D926" s="68" t="str">
        <f>IFERROR(VLOOKUP($B926,APガラス性能一覧!$A$2:$M$6097,3,0),"")</f>
        <v/>
      </c>
      <c r="E926" s="68" t="str">
        <f>IFERROR(VLOOKUP($B926,APガラス性能一覧!$A$2:$M$6097,4,0),"")</f>
        <v/>
      </c>
      <c r="F926" s="68" t="str">
        <f>IFERROR(VLOOKUP($B926,APガラス性能一覧!$A$2:$M$6097,5,0),"")</f>
        <v/>
      </c>
      <c r="G926" s="68" t="str">
        <f>IFERROR(VLOOKUP($B926,APガラス性能一覧!$A$2:$M$6097,6,0),"")</f>
        <v/>
      </c>
      <c r="H926" s="68" t="str">
        <f>IFERROR(VLOOKUP($B926,APガラス性能一覧!$A$2:$M$6097,7,0),"")</f>
        <v/>
      </c>
      <c r="I926" s="68" t="str">
        <f>IFERROR(VLOOKUP($B926,APガラス性能一覧!$A$2:$M$6097,8,0),"")</f>
        <v/>
      </c>
      <c r="J926" s="68" t="str">
        <f>IFERROR(VLOOKUP($B926,APガラス性能一覧!$A$2:$M$6097,9,0),"")</f>
        <v/>
      </c>
      <c r="K926" s="68" t="str">
        <f>IFERROR(VLOOKUP($B926,APガラス性能一覧!$A$2:$M$6097,10,0),"")</f>
        <v/>
      </c>
      <c r="L926" s="68" t="str">
        <f>IFERROR(VLOOKUP($B926,APガラス性能一覧!$A$2:$M$6097,11,0),"")</f>
        <v/>
      </c>
      <c r="M926" s="68" t="str">
        <f>IFERROR(VLOOKUP($B926,APガラス性能一覧!$A$2:$M$6097,12,0),"")</f>
        <v/>
      </c>
      <c r="N926" s="68" t="str">
        <f>IFERROR(VLOOKUP($B926,APガラス性能一覧!$A$2:$M$6097,13,0),"")</f>
        <v/>
      </c>
    </row>
    <row r="927" spans="2:14" x14ac:dyDescent="0.4">
      <c r="B927" s="68" t="str">
        <f>IF($D$2="","",IF($E$2=0.65,IFERROR(IF(INDEX(APガラス性能一覧!A:A,MATCH(ROW(B921),APガラス性能一覧!$O:$O,0))="","",INDEX(APガラス性能一覧!A:A,MATCH(ROW(B921),APガラス性能一覧!$O:$O,0))),""),IFERROR(IF(INDEX(APガラス性能一覧!A:A,MATCH(ROW(B921),APガラス性能一覧!$N:$N,0))="","",INDEX(APガラス性能一覧!A:A,MATCH(ROW(B921),APガラス性能一覧!$N:$N,0))),"")))</f>
        <v/>
      </c>
      <c r="C927" s="68" t="str">
        <f>IFERROR(VLOOKUP($B927,APガラス性能一覧!$A$2:$M$6097,2,0),"")</f>
        <v/>
      </c>
      <c r="D927" s="68" t="str">
        <f>IFERROR(VLOOKUP($B927,APガラス性能一覧!$A$2:$M$6097,3,0),"")</f>
        <v/>
      </c>
      <c r="E927" s="68" t="str">
        <f>IFERROR(VLOOKUP($B927,APガラス性能一覧!$A$2:$M$6097,4,0),"")</f>
        <v/>
      </c>
      <c r="F927" s="68" t="str">
        <f>IFERROR(VLOOKUP($B927,APガラス性能一覧!$A$2:$M$6097,5,0),"")</f>
        <v/>
      </c>
      <c r="G927" s="68" t="str">
        <f>IFERROR(VLOOKUP($B927,APガラス性能一覧!$A$2:$M$6097,6,0),"")</f>
        <v/>
      </c>
      <c r="H927" s="68" t="str">
        <f>IFERROR(VLOOKUP($B927,APガラス性能一覧!$A$2:$M$6097,7,0),"")</f>
        <v/>
      </c>
      <c r="I927" s="68" t="str">
        <f>IFERROR(VLOOKUP($B927,APガラス性能一覧!$A$2:$M$6097,8,0),"")</f>
        <v/>
      </c>
      <c r="J927" s="68" t="str">
        <f>IFERROR(VLOOKUP($B927,APガラス性能一覧!$A$2:$M$6097,9,0),"")</f>
        <v/>
      </c>
      <c r="K927" s="68" t="str">
        <f>IFERROR(VLOOKUP($B927,APガラス性能一覧!$A$2:$M$6097,10,0),"")</f>
        <v/>
      </c>
      <c r="L927" s="68" t="str">
        <f>IFERROR(VLOOKUP($B927,APガラス性能一覧!$A$2:$M$6097,11,0),"")</f>
        <v/>
      </c>
      <c r="M927" s="68" t="str">
        <f>IFERROR(VLOOKUP($B927,APガラス性能一覧!$A$2:$M$6097,12,0),"")</f>
        <v/>
      </c>
      <c r="N927" s="68" t="str">
        <f>IFERROR(VLOOKUP($B927,APガラス性能一覧!$A$2:$M$6097,13,0),"")</f>
        <v/>
      </c>
    </row>
    <row r="928" spans="2:14" x14ac:dyDescent="0.4">
      <c r="B928" s="68" t="str">
        <f>IF($D$2="","",IF($E$2=0.65,IFERROR(IF(INDEX(APガラス性能一覧!A:A,MATCH(ROW(B922),APガラス性能一覧!$O:$O,0))="","",INDEX(APガラス性能一覧!A:A,MATCH(ROW(B922),APガラス性能一覧!$O:$O,0))),""),IFERROR(IF(INDEX(APガラス性能一覧!A:A,MATCH(ROW(B922),APガラス性能一覧!$N:$N,0))="","",INDEX(APガラス性能一覧!A:A,MATCH(ROW(B922),APガラス性能一覧!$N:$N,0))),"")))</f>
        <v/>
      </c>
      <c r="C928" s="68" t="str">
        <f>IFERROR(VLOOKUP($B928,APガラス性能一覧!$A$2:$M$6097,2,0),"")</f>
        <v/>
      </c>
      <c r="D928" s="68" t="str">
        <f>IFERROR(VLOOKUP($B928,APガラス性能一覧!$A$2:$M$6097,3,0),"")</f>
        <v/>
      </c>
      <c r="E928" s="68" t="str">
        <f>IFERROR(VLOOKUP($B928,APガラス性能一覧!$A$2:$M$6097,4,0),"")</f>
        <v/>
      </c>
      <c r="F928" s="68" t="str">
        <f>IFERROR(VLOOKUP($B928,APガラス性能一覧!$A$2:$M$6097,5,0),"")</f>
        <v/>
      </c>
      <c r="G928" s="68" t="str">
        <f>IFERROR(VLOOKUP($B928,APガラス性能一覧!$A$2:$M$6097,6,0),"")</f>
        <v/>
      </c>
      <c r="H928" s="68" t="str">
        <f>IFERROR(VLOOKUP($B928,APガラス性能一覧!$A$2:$M$6097,7,0),"")</f>
        <v/>
      </c>
      <c r="I928" s="68" t="str">
        <f>IFERROR(VLOOKUP($B928,APガラス性能一覧!$A$2:$M$6097,8,0),"")</f>
        <v/>
      </c>
      <c r="J928" s="68" t="str">
        <f>IFERROR(VLOOKUP($B928,APガラス性能一覧!$A$2:$M$6097,9,0),"")</f>
        <v/>
      </c>
      <c r="K928" s="68" t="str">
        <f>IFERROR(VLOOKUP($B928,APガラス性能一覧!$A$2:$M$6097,10,0),"")</f>
        <v/>
      </c>
      <c r="L928" s="68" t="str">
        <f>IFERROR(VLOOKUP($B928,APガラス性能一覧!$A$2:$M$6097,11,0),"")</f>
        <v/>
      </c>
      <c r="M928" s="68" t="str">
        <f>IFERROR(VLOOKUP($B928,APガラス性能一覧!$A$2:$M$6097,12,0),"")</f>
        <v/>
      </c>
      <c r="N928" s="68" t="str">
        <f>IFERROR(VLOOKUP($B928,APガラス性能一覧!$A$2:$M$6097,13,0),"")</f>
        <v/>
      </c>
    </row>
    <row r="929" spans="2:14" x14ac:dyDescent="0.4">
      <c r="B929" s="68" t="str">
        <f>IF($D$2="","",IF($E$2=0.65,IFERROR(IF(INDEX(APガラス性能一覧!A:A,MATCH(ROW(B923),APガラス性能一覧!$O:$O,0))="","",INDEX(APガラス性能一覧!A:A,MATCH(ROW(B923),APガラス性能一覧!$O:$O,0))),""),IFERROR(IF(INDEX(APガラス性能一覧!A:A,MATCH(ROW(B923),APガラス性能一覧!$N:$N,0))="","",INDEX(APガラス性能一覧!A:A,MATCH(ROW(B923),APガラス性能一覧!$N:$N,0))),"")))</f>
        <v/>
      </c>
      <c r="C929" s="68" t="str">
        <f>IFERROR(VLOOKUP($B929,APガラス性能一覧!$A$2:$M$6097,2,0),"")</f>
        <v/>
      </c>
      <c r="D929" s="68" t="str">
        <f>IFERROR(VLOOKUP($B929,APガラス性能一覧!$A$2:$M$6097,3,0),"")</f>
        <v/>
      </c>
      <c r="E929" s="68" t="str">
        <f>IFERROR(VLOOKUP($B929,APガラス性能一覧!$A$2:$M$6097,4,0),"")</f>
        <v/>
      </c>
      <c r="F929" s="68" t="str">
        <f>IFERROR(VLOOKUP($B929,APガラス性能一覧!$A$2:$M$6097,5,0),"")</f>
        <v/>
      </c>
      <c r="G929" s="68" t="str">
        <f>IFERROR(VLOOKUP($B929,APガラス性能一覧!$A$2:$M$6097,6,0),"")</f>
        <v/>
      </c>
      <c r="H929" s="68" t="str">
        <f>IFERROR(VLOOKUP($B929,APガラス性能一覧!$A$2:$M$6097,7,0),"")</f>
        <v/>
      </c>
      <c r="I929" s="68" t="str">
        <f>IFERROR(VLOOKUP($B929,APガラス性能一覧!$A$2:$M$6097,8,0),"")</f>
        <v/>
      </c>
      <c r="J929" s="68" t="str">
        <f>IFERROR(VLOOKUP($B929,APガラス性能一覧!$A$2:$M$6097,9,0),"")</f>
        <v/>
      </c>
      <c r="K929" s="68" t="str">
        <f>IFERROR(VLOOKUP($B929,APガラス性能一覧!$A$2:$M$6097,10,0),"")</f>
        <v/>
      </c>
      <c r="L929" s="68" t="str">
        <f>IFERROR(VLOOKUP($B929,APガラス性能一覧!$A$2:$M$6097,11,0),"")</f>
        <v/>
      </c>
      <c r="M929" s="68" t="str">
        <f>IFERROR(VLOOKUP($B929,APガラス性能一覧!$A$2:$M$6097,12,0),"")</f>
        <v/>
      </c>
      <c r="N929" s="68" t="str">
        <f>IFERROR(VLOOKUP($B929,APガラス性能一覧!$A$2:$M$6097,13,0),"")</f>
        <v/>
      </c>
    </row>
    <row r="930" spans="2:14" x14ac:dyDescent="0.4">
      <c r="B930" s="68" t="str">
        <f>IF($D$2="","",IF($E$2=0.65,IFERROR(IF(INDEX(APガラス性能一覧!A:A,MATCH(ROW(B924),APガラス性能一覧!$O:$O,0))="","",INDEX(APガラス性能一覧!A:A,MATCH(ROW(B924),APガラス性能一覧!$O:$O,0))),""),IFERROR(IF(INDEX(APガラス性能一覧!A:A,MATCH(ROW(B924),APガラス性能一覧!$N:$N,0))="","",INDEX(APガラス性能一覧!A:A,MATCH(ROW(B924),APガラス性能一覧!$N:$N,0))),"")))</f>
        <v/>
      </c>
      <c r="C930" s="68" t="str">
        <f>IFERROR(VLOOKUP($B930,APガラス性能一覧!$A$2:$M$6097,2,0),"")</f>
        <v/>
      </c>
      <c r="D930" s="68" t="str">
        <f>IFERROR(VLOOKUP($B930,APガラス性能一覧!$A$2:$M$6097,3,0),"")</f>
        <v/>
      </c>
      <c r="E930" s="68" t="str">
        <f>IFERROR(VLOOKUP($B930,APガラス性能一覧!$A$2:$M$6097,4,0),"")</f>
        <v/>
      </c>
      <c r="F930" s="68" t="str">
        <f>IFERROR(VLOOKUP($B930,APガラス性能一覧!$A$2:$M$6097,5,0),"")</f>
        <v/>
      </c>
      <c r="G930" s="68" t="str">
        <f>IFERROR(VLOOKUP($B930,APガラス性能一覧!$A$2:$M$6097,6,0),"")</f>
        <v/>
      </c>
      <c r="H930" s="68" t="str">
        <f>IFERROR(VLOOKUP($B930,APガラス性能一覧!$A$2:$M$6097,7,0),"")</f>
        <v/>
      </c>
      <c r="I930" s="68" t="str">
        <f>IFERROR(VLOOKUP($B930,APガラス性能一覧!$A$2:$M$6097,8,0),"")</f>
        <v/>
      </c>
      <c r="J930" s="68" t="str">
        <f>IFERROR(VLOOKUP($B930,APガラス性能一覧!$A$2:$M$6097,9,0),"")</f>
        <v/>
      </c>
      <c r="K930" s="68" t="str">
        <f>IFERROR(VLOOKUP($B930,APガラス性能一覧!$A$2:$M$6097,10,0),"")</f>
        <v/>
      </c>
      <c r="L930" s="68" t="str">
        <f>IFERROR(VLOOKUP($B930,APガラス性能一覧!$A$2:$M$6097,11,0),"")</f>
        <v/>
      </c>
      <c r="M930" s="68" t="str">
        <f>IFERROR(VLOOKUP($B930,APガラス性能一覧!$A$2:$M$6097,12,0),"")</f>
        <v/>
      </c>
      <c r="N930" s="68" t="str">
        <f>IFERROR(VLOOKUP($B930,APガラス性能一覧!$A$2:$M$6097,13,0),"")</f>
        <v/>
      </c>
    </row>
    <row r="931" spans="2:14" x14ac:dyDescent="0.4">
      <c r="B931" s="68" t="str">
        <f>IF($D$2="","",IF($E$2=0.65,IFERROR(IF(INDEX(APガラス性能一覧!A:A,MATCH(ROW(B925),APガラス性能一覧!$O:$O,0))="","",INDEX(APガラス性能一覧!A:A,MATCH(ROW(B925),APガラス性能一覧!$O:$O,0))),""),IFERROR(IF(INDEX(APガラス性能一覧!A:A,MATCH(ROW(B925),APガラス性能一覧!$N:$N,0))="","",INDEX(APガラス性能一覧!A:A,MATCH(ROW(B925),APガラス性能一覧!$N:$N,0))),"")))</f>
        <v/>
      </c>
      <c r="C931" s="68" t="str">
        <f>IFERROR(VLOOKUP($B931,APガラス性能一覧!$A$2:$M$6097,2,0),"")</f>
        <v/>
      </c>
      <c r="D931" s="68" t="str">
        <f>IFERROR(VLOOKUP($B931,APガラス性能一覧!$A$2:$M$6097,3,0),"")</f>
        <v/>
      </c>
      <c r="E931" s="68" t="str">
        <f>IFERROR(VLOOKUP($B931,APガラス性能一覧!$A$2:$M$6097,4,0),"")</f>
        <v/>
      </c>
      <c r="F931" s="68" t="str">
        <f>IFERROR(VLOOKUP($B931,APガラス性能一覧!$A$2:$M$6097,5,0),"")</f>
        <v/>
      </c>
      <c r="G931" s="68" t="str">
        <f>IFERROR(VLOOKUP($B931,APガラス性能一覧!$A$2:$M$6097,6,0),"")</f>
        <v/>
      </c>
      <c r="H931" s="68" t="str">
        <f>IFERROR(VLOOKUP($B931,APガラス性能一覧!$A$2:$M$6097,7,0),"")</f>
        <v/>
      </c>
      <c r="I931" s="68" t="str">
        <f>IFERROR(VLOOKUP($B931,APガラス性能一覧!$A$2:$M$6097,8,0),"")</f>
        <v/>
      </c>
      <c r="J931" s="68" t="str">
        <f>IFERROR(VLOOKUP($B931,APガラス性能一覧!$A$2:$M$6097,9,0),"")</f>
        <v/>
      </c>
      <c r="K931" s="68" t="str">
        <f>IFERROR(VLOOKUP($B931,APガラス性能一覧!$A$2:$M$6097,10,0),"")</f>
        <v/>
      </c>
      <c r="L931" s="68" t="str">
        <f>IFERROR(VLOOKUP($B931,APガラス性能一覧!$A$2:$M$6097,11,0),"")</f>
        <v/>
      </c>
      <c r="M931" s="68" t="str">
        <f>IFERROR(VLOOKUP($B931,APガラス性能一覧!$A$2:$M$6097,12,0),"")</f>
        <v/>
      </c>
      <c r="N931" s="68" t="str">
        <f>IFERROR(VLOOKUP($B931,APガラス性能一覧!$A$2:$M$6097,13,0),"")</f>
        <v/>
      </c>
    </row>
    <row r="932" spans="2:14" x14ac:dyDescent="0.4">
      <c r="B932" s="68" t="str">
        <f>IF($D$2="","",IF($E$2=0.65,IFERROR(IF(INDEX(APガラス性能一覧!A:A,MATCH(ROW(B926),APガラス性能一覧!$O:$O,0))="","",INDEX(APガラス性能一覧!A:A,MATCH(ROW(B926),APガラス性能一覧!$O:$O,0))),""),IFERROR(IF(INDEX(APガラス性能一覧!A:A,MATCH(ROW(B926),APガラス性能一覧!$N:$N,0))="","",INDEX(APガラス性能一覧!A:A,MATCH(ROW(B926),APガラス性能一覧!$N:$N,0))),"")))</f>
        <v/>
      </c>
      <c r="C932" s="68" t="str">
        <f>IFERROR(VLOOKUP($B932,APガラス性能一覧!$A$2:$M$6097,2,0),"")</f>
        <v/>
      </c>
      <c r="D932" s="68" t="str">
        <f>IFERROR(VLOOKUP($B932,APガラス性能一覧!$A$2:$M$6097,3,0),"")</f>
        <v/>
      </c>
      <c r="E932" s="68" t="str">
        <f>IFERROR(VLOOKUP($B932,APガラス性能一覧!$A$2:$M$6097,4,0),"")</f>
        <v/>
      </c>
      <c r="F932" s="68" t="str">
        <f>IFERROR(VLOOKUP($B932,APガラス性能一覧!$A$2:$M$6097,5,0),"")</f>
        <v/>
      </c>
      <c r="G932" s="68" t="str">
        <f>IFERROR(VLOOKUP($B932,APガラス性能一覧!$A$2:$M$6097,6,0),"")</f>
        <v/>
      </c>
      <c r="H932" s="68" t="str">
        <f>IFERROR(VLOOKUP($B932,APガラス性能一覧!$A$2:$M$6097,7,0),"")</f>
        <v/>
      </c>
      <c r="I932" s="68" t="str">
        <f>IFERROR(VLOOKUP($B932,APガラス性能一覧!$A$2:$M$6097,8,0),"")</f>
        <v/>
      </c>
      <c r="J932" s="68" t="str">
        <f>IFERROR(VLOOKUP($B932,APガラス性能一覧!$A$2:$M$6097,9,0),"")</f>
        <v/>
      </c>
      <c r="K932" s="68" t="str">
        <f>IFERROR(VLOOKUP($B932,APガラス性能一覧!$A$2:$M$6097,10,0),"")</f>
        <v/>
      </c>
      <c r="L932" s="68" t="str">
        <f>IFERROR(VLOOKUP($B932,APガラス性能一覧!$A$2:$M$6097,11,0),"")</f>
        <v/>
      </c>
      <c r="M932" s="68" t="str">
        <f>IFERROR(VLOOKUP($B932,APガラス性能一覧!$A$2:$M$6097,12,0),"")</f>
        <v/>
      </c>
      <c r="N932" s="68" t="str">
        <f>IFERROR(VLOOKUP($B932,APガラス性能一覧!$A$2:$M$6097,13,0),"")</f>
        <v/>
      </c>
    </row>
    <row r="933" spans="2:14" x14ac:dyDescent="0.4">
      <c r="B933" s="68" t="str">
        <f>IF($D$2="","",IF($E$2=0.65,IFERROR(IF(INDEX(APガラス性能一覧!A:A,MATCH(ROW(B927),APガラス性能一覧!$O:$O,0))="","",INDEX(APガラス性能一覧!A:A,MATCH(ROW(B927),APガラス性能一覧!$O:$O,0))),""),IFERROR(IF(INDEX(APガラス性能一覧!A:A,MATCH(ROW(B927),APガラス性能一覧!$N:$N,0))="","",INDEX(APガラス性能一覧!A:A,MATCH(ROW(B927),APガラス性能一覧!$N:$N,0))),"")))</f>
        <v/>
      </c>
      <c r="C933" s="68" t="str">
        <f>IFERROR(VLOOKUP($B933,APガラス性能一覧!$A$2:$M$6097,2,0),"")</f>
        <v/>
      </c>
      <c r="D933" s="68" t="str">
        <f>IFERROR(VLOOKUP($B933,APガラス性能一覧!$A$2:$M$6097,3,0),"")</f>
        <v/>
      </c>
      <c r="E933" s="68" t="str">
        <f>IFERROR(VLOOKUP($B933,APガラス性能一覧!$A$2:$M$6097,4,0),"")</f>
        <v/>
      </c>
      <c r="F933" s="68" t="str">
        <f>IFERROR(VLOOKUP($B933,APガラス性能一覧!$A$2:$M$6097,5,0),"")</f>
        <v/>
      </c>
      <c r="G933" s="68" t="str">
        <f>IFERROR(VLOOKUP($B933,APガラス性能一覧!$A$2:$M$6097,6,0),"")</f>
        <v/>
      </c>
      <c r="H933" s="68" t="str">
        <f>IFERROR(VLOOKUP($B933,APガラス性能一覧!$A$2:$M$6097,7,0),"")</f>
        <v/>
      </c>
      <c r="I933" s="68" t="str">
        <f>IFERROR(VLOOKUP($B933,APガラス性能一覧!$A$2:$M$6097,8,0),"")</f>
        <v/>
      </c>
      <c r="J933" s="68" t="str">
        <f>IFERROR(VLOOKUP($B933,APガラス性能一覧!$A$2:$M$6097,9,0),"")</f>
        <v/>
      </c>
      <c r="K933" s="68" t="str">
        <f>IFERROR(VLOOKUP($B933,APガラス性能一覧!$A$2:$M$6097,10,0),"")</f>
        <v/>
      </c>
      <c r="L933" s="68" t="str">
        <f>IFERROR(VLOOKUP($B933,APガラス性能一覧!$A$2:$M$6097,11,0),"")</f>
        <v/>
      </c>
      <c r="M933" s="68" t="str">
        <f>IFERROR(VLOOKUP($B933,APガラス性能一覧!$A$2:$M$6097,12,0),"")</f>
        <v/>
      </c>
      <c r="N933" s="68" t="str">
        <f>IFERROR(VLOOKUP($B933,APガラス性能一覧!$A$2:$M$6097,13,0),"")</f>
        <v/>
      </c>
    </row>
    <row r="934" spans="2:14" x14ac:dyDescent="0.4">
      <c r="B934" s="68" t="str">
        <f>IF($D$2="","",IF($E$2=0.65,IFERROR(IF(INDEX(APガラス性能一覧!A:A,MATCH(ROW(B928),APガラス性能一覧!$O:$O,0))="","",INDEX(APガラス性能一覧!A:A,MATCH(ROW(B928),APガラス性能一覧!$O:$O,0))),""),IFERROR(IF(INDEX(APガラス性能一覧!A:A,MATCH(ROW(B928),APガラス性能一覧!$N:$N,0))="","",INDEX(APガラス性能一覧!A:A,MATCH(ROW(B928),APガラス性能一覧!$N:$N,0))),"")))</f>
        <v/>
      </c>
      <c r="C934" s="68" t="str">
        <f>IFERROR(VLOOKUP($B934,APガラス性能一覧!$A$2:$M$6097,2,0),"")</f>
        <v/>
      </c>
      <c r="D934" s="68" t="str">
        <f>IFERROR(VLOOKUP($B934,APガラス性能一覧!$A$2:$M$6097,3,0),"")</f>
        <v/>
      </c>
      <c r="E934" s="68" t="str">
        <f>IFERROR(VLOOKUP($B934,APガラス性能一覧!$A$2:$M$6097,4,0),"")</f>
        <v/>
      </c>
      <c r="F934" s="68" t="str">
        <f>IFERROR(VLOOKUP($B934,APガラス性能一覧!$A$2:$M$6097,5,0),"")</f>
        <v/>
      </c>
      <c r="G934" s="68" t="str">
        <f>IFERROR(VLOOKUP($B934,APガラス性能一覧!$A$2:$M$6097,6,0),"")</f>
        <v/>
      </c>
      <c r="H934" s="68" t="str">
        <f>IFERROR(VLOOKUP($B934,APガラス性能一覧!$A$2:$M$6097,7,0),"")</f>
        <v/>
      </c>
      <c r="I934" s="68" t="str">
        <f>IFERROR(VLOOKUP($B934,APガラス性能一覧!$A$2:$M$6097,8,0),"")</f>
        <v/>
      </c>
      <c r="J934" s="68" t="str">
        <f>IFERROR(VLOOKUP($B934,APガラス性能一覧!$A$2:$M$6097,9,0),"")</f>
        <v/>
      </c>
      <c r="K934" s="68" t="str">
        <f>IFERROR(VLOOKUP($B934,APガラス性能一覧!$A$2:$M$6097,10,0),"")</f>
        <v/>
      </c>
      <c r="L934" s="68" t="str">
        <f>IFERROR(VLOOKUP($B934,APガラス性能一覧!$A$2:$M$6097,11,0),"")</f>
        <v/>
      </c>
      <c r="M934" s="68" t="str">
        <f>IFERROR(VLOOKUP($B934,APガラス性能一覧!$A$2:$M$6097,12,0),"")</f>
        <v/>
      </c>
      <c r="N934" s="68" t="str">
        <f>IFERROR(VLOOKUP($B934,APガラス性能一覧!$A$2:$M$6097,13,0),"")</f>
        <v/>
      </c>
    </row>
    <row r="935" spans="2:14" x14ac:dyDescent="0.4">
      <c r="B935" s="68" t="str">
        <f>IF($D$2="","",IF($E$2=0.65,IFERROR(IF(INDEX(APガラス性能一覧!A:A,MATCH(ROW(B929),APガラス性能一覧!$O:$O,0))="","",INDEX(APガラス性能一覧!A:A,MATCH(ROW(B929),APガラス性能一覧!$O:$O,0))),""),IFERROR(IF(INDEX(APガラス性能一覧!A:A,MATCH(ROW(B929),APガラス性能一覧!$N:$N,0))="","",INDEX(APガラス性能一覧!A:A,MATCH(ROW(B929),APガラス性能一覧!$N:$N,0))),"")))</f>
        <v/>
      </c>
      <c r="C935" s="68" t="str">
        <f>IFERROR(VLOOKUP($B935,APガラス性能一覧!$A$2:$M$6097,2,0),"")</f>
        <v/>
      </c>
      <c r="D935" s="68" t="str">
        <f>IFERROR(VLOOKUP($B935,APガラス性能一覧!$A$2:$M$6097,3,0),"")</f>
        <v/>
      </c>
      <c r="E935" s="68" t="str">
        <f>IFERROR(VLOOKUP($B935,APガラス性能一覧!$A$2:$M$6097,4,0),"")</f>
        <v/>
      </c>
      <c r="F935" s="68" t="str">
        <f>IFERROR(VLOOKUP($B935,APガラス性能一覧!$A$2:$M$6097,5,0),"")</f>
        <v/>
      </c>
      <c r="G935" s="68" t="str">
        <f>IFERROR(VLOOKUP($B935,APガラス性能一覧!$A$2:$M$6097,6,0),"")</f>
        <v/>
      </c>
      <c r="H935" s="68" t="str">
        <f>IFERROR(VLOOKUP($B935,APガラス性能一覧!$A$2:$M$6097,7,0),"")</f>
        <v/>
      </c>
      <c r="I935" s="68" t="str">
        <f>IFERROR(VLOOKUP($B935,APガラス性能一覧!$A$2:$M$6097,8,0),"")</f>
        <v/>
      </c>
      <c r="J935" s="68" t="str">
        <f>IFERROR(VLOOKUP($B935,APガラス性能一覧!$A$2:$M$6097,9,0),"")</f>
        <v/>
      </c>
      <c r="K935" s="68" t="str">
        <f>IFERROR(VLOOKUP($B935,APガラス性能一覧!$A$2:$M$6097,10,0),"")</f>
        <v/>
      </c>
      <c r="L935" s="68" t="str">
        <f>IFERROR(VLOOKUP($B935,APガラス性能一覧!$A$2:$M$6097,11,0),"")</f>
        <v/>
      </c>
      <c r="M935" s="68" t="str">
        <f>IFERROR(VLOOKUP($B935,APガラス性能一覧!$A$2:$M$6097,12,0),"")</f>
        <v/>
      </c>
      <c r="N935" s="68" t="str">
        <f>IFERROR(VLOOKUP($B935,APガラス性能一覧!$A$2:$M$6097,13,0),"")</f>
        <v/>
      </c>
    </row>
    <row r="936" spans="2:14" x14ac:dyDescent="0.4">
      <c r="B936" s="68" t="str">
        <f>IF($D$2="","",IF($E$2=0.65,IFERROR(IF(INDEX(APガラス性能一覧!A:A,MATCH(ROW(B930),APガラス性能一覧!$O:$O,0))="","",INDEX(APガラス性能一覧!A:A,MATCH(ROW(B930),APガラス性能一覧!$O:$O,0))),""),IFERROR(IF(INDEX(APガラス性能一覧!A:A,MATCH(ROW(B930),APガラス性能一覧!$N:$N,0))="","",INDEX(APガラス性能一覧!A:A,MATCH(ROW(B930),APガラス性能一覧!$N:$N,0))),"")))</f>
        <v/>
      </c>
      <c r="C936" s="68" t="str">
        <f>IFERROR(VLOOKUP($B936,APガラス性能一覧!$A$2:$M$6097,2,0),"")</f>
        <v/>
      </c>
      <c r="D936" s="68" t="str">
        <f>IFERROR(VLOOKUP($B936,APガラス性能一覧!$A$2:$M$6097,3,0),"")</f>
        <v/>
      </c>
      <c r="E936" s="68" t="str">
        <f>IFERROR(VLOOKUP($B936,APガラス性能一覧!$A$2:$M$6097,4,0),"")</f>
        <v/>
      </c>
      <c r="F936" s="68" t="str">
        <f>IFERROR(VLOOKUP($B936,APガラス性能一覧!$A$2:$M$6097,5,0),"")</f>
        <v/>
      </c>
      <c r="G936" s="68" t="str">
        <f>IFERROR(VLOOKUP($B936,APガラス性能一覧!$A$2:$M$6097,6,0),"")</f>
        <v/>
      </c>
      <c r="H936" s="68" t="str">
        <f>IFERROR(VLOOKUP($B936,APガラス性能一覧!$A$2:$M$6097,7,0),"")</f>
        <v/>
      </c>
      <c r="I936" s="68" t="str">
        <f>IFERROR(VLOOKUP($B936,APガラス性能一覧!$A$2:$M$6097,8,0),"")</f>
        <v/>
      </c>
      <c r="J936" s="68" t="str">
        <f>IFERROR(VLOOKUP($B936,APガラス性能一覧!$A$2:$M$6097,9,0),"")</f>
        <v/>
      </c>
      <c r="K936" s="68" t="str">
        <f>IFERROR(VLOOKUP($B936,APガラス性能一覧!$A$2:$M$6097,10,0),"")</f>
        <v/>
      </c>
      <c r="L936" s="68" t="str">
        <f>IFERROR(VLOOKUP($B936,APガラス性能一覧!$A$2:$M$6097,11,0),"")</f>
        <v/>
      </c>
      <c r="M936" s="68" t="str">
        <f>IFERROR(VLOOKUP($B936,APガラス性能一覧!$A$2:$M$6097,12,0),"")</f>
        <v/>
      </c>
      <c r="N936" s="68" t="str">
        <f>IFERROR(VLOOKUP($B936,APガラス性能一覧!$A$2:$M$6097,13,0),"")</f>
        <v/>
      </c>
    </row>
    <row r="937" spans="2:14" x14ac:dyDescent="0.4">
      <c r="B937" s="68" t="str">
        <f>IF($D$2="","",IF($E$2=0.65,IFERROR(IF(INDEX(APガラス性能一覧!A:A,MATCH(ROW(B931),APガラス性能一覧!$O:$O,0))="","",INDEX(APガラス性能一覧!A:A,MATCH(ROW(B931),APガラス性能一覧!$O:$O,0))),""),IFERROR(IF(INDEX(APガラス性能一覧!A:A,MATCH(ROW(B931),APガラス性能一覧!$N:$N,0))="","",INDEX(APガラス性能一覧!A:A,MATCH(ROW(B931),APガラス性能一覧!$N:$N,0))),"")))</f>
        <v/>
      </c>
      <c r="C937" s="68" t="str">
        <f>IFERROR(VLOOKUP($B937,APガラス性能一覧!$A$2:$M$6097,2,0),"")</f>
        <v/>
      </c>
      <c r="D937" s="68" t="str">
        <f>IFERROR(VLOOKUP($B937,APガラス性能一覧!$A$2:$M$6097,3,0),"")</f>
        <v/>
      </c>
      <c r="E937" s="68" t="str">
        <f>IFERROR(VLOOKUP($B937,APガラス性能一覧!$A$2:$M$6097,4,0),"")</f>
        <v/>
      </c>
      <c r="F937" s="68" t="str">
        <f>IFERROR(VLOOKUP($B937,APガラス性能一覧!$A$2:$M$6097,5,0),"")</f>
        <v/>
      </c>
      <c r="G937" s="68" t="str">
        <f>IFERROR(VLOOKUP($B937,APガラス性能一覧!$A$2:$M$6097,6,0),"")</f>
        <v/>
      </c>
      <c r="H937" s="68" t="str">
        <f>IFERROR(VLOOKUP($B937,APガラス性能一覧!$A$2:$M$6097,7,0),"")</f>
        <v/>
      </c>
      <c r="I937" s="68" t="str">
        <f>IFERROR(VLOOKUP($B937,APガラス性能一覧!$A$2:$M$6097,8,0),"")</f>
        <v/>
      </c>
      <c r="J937" s="68" t="str">
        <f>IFERROR(VLOOKUP($B937,APガラス性能一覧!$A$2:$M$6097,9,0),"")</f>
        <v/>
      </c>
      <c r="K937" s="68" t="str">
        <f>IFERROR(VLOOKUP($B937,APガラス性能一覧!$A$2:$M$6097,10,0),"")</f>
        <v/>
      </c>
      <c r="L937" s="68" t="str">
        <f>IFERROR(VLOOKUP($B937,APガラス性能一覧!$A$2:$M$6097,11,0),"")</f>
        <v/>
      </c>
      <c r="M937" s="68" t="str">
        <f>IFERROR(VLOOKUP($B937,APガラス性能一覧!$A$2:$M$6097,12,0),"")</f>
        <v/>
      </c>
      <c r="N937" s="68" t="str">
        <f>IFERROR(VLOOKUP($B937,APガラス性能一覧!$A$2:$M$6097,13,0),"")</f>
        <v/>
      </c>
    </row>
    <row r="938" spans="2:14" x14ac:dyDescent="0.4">
      <c r="B938" s="68" t="str">
        <f>IF($D$2="","",IF($E$2=0.65,IFERROR(IF(INDEX(APガラス性能一覧!A:A,MATCH(ROW(B932),APガラス性能一覧!$O:$O,0))="","",INDEX(APガラス性能一覧!A:A,MATCH(ROW(B932),APガラス性能一覧!$O:$O,0))),""),IFERROR(IF(INDEX(APガラス性能一覧!A:A,MATCH(ROW(B932),APガラス性能一覧!$N:$N,0))="","",INDEX(APガラス性能一覧!A:A,MATCH(ROW(B932),APガラス性能一覧!$N:$N,0))),"")))</f>
        <v/>
      </c>
      <c r="C938" s="68" t="str">
        <f>IFERROR(VLOOKUP($B938,APガラス性能一覧!$A$2:$M$6097,2,0),"")</f>
        <v/>
      </c>
      <c r="D938" s="68" t="str">
        <f>IFERROR(VLOOKUP($B938,APガラス性能一覧!$A$2:$M$6097,3,0),"")</f>
        <v/>
      </c>
      <c r="E938" s="68" t="str">
        <f>IFERROR(VLOOKUP($B938,APガラス性能一覧!$A$2:$M$6097,4,0),"")</f>
        <v/>
      </c>
      <c r="F938" s="68" t="str">
        <f>IFERROR(VLOOKUP($B938,APガラス性能一覧!$A$2:$M$6097,5,0),"")</f>
        <v/>
      </c>
      <c r="G938" s="68" t="str">
        <f>IFERROR(VLOOKUP($B938,APガラス性能一覧!$A$2:$M$6097,6,0),"")</f>
        <v/>
      </c>
      <c r="H938" s="68" t="str">
        <f>IFERROR(VLOOKUP($B938,APガラス性能一覧!$A$2:$M$6097,7,0),"")</f>
        <v/>
      </c>
      <c r="I938" s="68" t="str">
        <f>IFERROR(VLOOKUP($B938,APガラス性能一覧!$A$2:$M$6097,8,0),"")</f>
        <v/>
      </c>
      <c r="J938" s="68" t="str">
        <f>IFERROR(VLOOKUP($B938,APガラス性能一覧!$A$2:$M$6097,9,0),"")</f>
        <v/>
      </c>
      <c r="K938" s="68" t="str">
        <f>IFERROR(VLOOKUP($B938,APガラス性能一覧!$A$2:$M$6097,10,0),"")</f>
        <v/>
      </c>
      <c r="L938" s="68" t="str">
        <f>IFERROR(VLOOKUP($B938,APガラス性能一覧!$A$2:$M$6097,11,0),"")</f>
        <v/>
      </c>
      <c r="M938" s="68" t="str">
        <f>IFERROR(VLOOKUP($B938,APガラス性能一覧!$A$2:$M$6097,12,0),"")</f>
        <v/>
      </c>
      <c r="N938" s="68" t="str">
        <f>IFERROR(VLOOKUP($B938,APガラス性能一覧!$A$2:$M$6097,13,0),"")</f>
        <v/>
      </c>
    </row>
    <row r="939" spans="2:14" x14ac:dyDescent="0.4">
      <c r="B939" s="68" t="str">
        <f>IF($D$2="","",IF($E$2=0.65,IFERROR(IF(INDEX(APガラス性能一覧!A:A,MATCH(ROW(B933),APガラス性能一覧!$O:$O,0))="","",INDEX(APガラス性能一覧!A:A,MATCH(ROW(B933),APガラス性能一覧!$O:$O,0))),""),IFERROR(IF(INDEX(APガラス性能一覧!A:A,MATCH(ROW(B933),APガラス性能一覧!$N:$N,0))="","",INDEX(APガラス性能一覧!A:A,MATCH(ROW(B933),APガラス性能一覧!$N:$N,0))),"")))</f>
        <v/>
      </c>
      <c r="C939" s="68" t="str">
        <f>IFERROR(VLOOKUP($B939,APガラス性能一覧!$A$2:$M$6097,2,0),"")</f>
        <v/>
      </c>
      <c r="D939" s="68" t="str">
        <f>IFERROR(VLOOKUP($B939,APガラス性能一覧!$A$2:$M$6097,3,0),"")</f>
        <v/>
      </c>
      <c r="E939" s="68" t="str">
        <f>IFERROR(VLOOKUP($B939,APガラス性能一覧!$A$2:$M$6097,4,0),"")</f>
        <v/>
      </c>
      <c r="F939" s="68" t="str">
        <f>IFERROR(VLOOKUP($B939,APガラス性能一覧!$A$2:$M$6097,5,0),"")</f>
        <v/>
      </c>
      <c r="G939" s="68" t="str">
        <f>IFERROR(VLOOKUP($B939,APガラス性能一覧!$A$2:$M$6097,6,0),"")</f>
        <v/>
      </c>
      <c r="H939" s="68" t="str">
        <f>IFERROR(VLOOKUP($B939,APガラス性能一覧!$A$2:$M$6097,7,0),"")</f>
        <v/>
      </c>
      <c r="I939" s="68" t="str">
        <f>IFERROR(VLOOKUP($B939,APガラス性能一覧!$A$2:$M$6097,8,0),"")</f>
        <v/>
      </c>
      <c r="J939" s="68" t="str">
        <f>IFERROR(VLOOKUP($B939,APガラス性能一覧!$A$2:$M$6097,9,0),"")</f>
        <v/>
      </c>
      <c r="K939" s="68" t="str">
        <f>IFERROR(VLOOKUP($B939,APガラス性能一覧!$A$2:$M$6097,10,0),"")</f>
        <v/>
      </c>
      <c r="L939" s="68" t="str">
        <f>IFERROR(VLOOKUP($B939,APガラス性能一覧!$A$2:$M$6097,11,0),"")</f>
        <v/>
      </c>
      <c r="M939" s="68" t="str">
        <f>IFERROR(VLOOKUP($B939,APガラス性能一覧!$A$2:$M$6097,12,0),"")</f>
        <v/>
      </c>
      <c r="N939" s="68" t="str">
        <f>IFERROR(VLOOKUP($B939,APガラス性能一覧!$A$2:$M$6097,13,0),"")</f>
        <v/>
      </c>
    </row>
    <row r="940" spans="2:14" x14ac:dyDescent="0.4">
      <c r="B940" s="68" t="str">
        <f>IF($D$2="","",IF($E$2=0.65,IFERROR(IF(INDEX(APガラス性能一覧!A:A,MATCH(ROW(B934),APガラス性能一覧!$O:$O,0))="","",INDEX(APガラス性能一覧!A:A,MATCH(ROW(B934),APガラス性能一覧!$O:$O,0))),""),IFERROR(IF(INDEX(APガラス性能一覧!A:A,MATCH(ROW(B934),APガラス性能一覧!$N:$N,0))="","",INDEX(APガラス性能一覧!A:A,MATCH(ROW(B934),APガラス性能一覧!$N:$N,0))),"")))</f>
        <v/>
      </c>
      <c r="C940" s="68" t="str">
        <f>IFERROR(VLOOKUP($B940,APガラス性能一覧!$A$2:$M$6097,2,0),"")</f>
        <v/>
      </c>
      <c r="D940" s="68" t="str">
        <f>IFERROR(VLOOKUP($B940,APガラス性能一覧!$A$2:$M$6097,3,0),"")</f>
        <v/>
      </c>
      <c r="E940" s="68" t="str">
        <f>IFERROR(VLOOKUP($B940,APガラス性能一覧!$A$2:$M$6097,4,0),"")</f>
        <v/>
      </c>
      <c r="F940" s="68" t="str">
        <f>IFERROR(VLOOKUP($B940,APガラス性能一覧!$A$2:$M$6097,5,0),"")</f>
        <v/>
      </c>
      <c r="G940" s="68" t="str">
        <f>IFERROR(VLOOKUP($B940,APガラス性能一覧!$A$2:$M$6097,6,0),"")</f>
        <v/>
      </c>
      <c r="H940" s="68" t="str">
        <f>IFERROR(VLOOKUP($B940,APガラス性能一覧!$A$2:$M$6097,7,0),"")</f>
        <v/>
      </c>
      <c r="I940" s="68" t="str">
        <f>IFERROR(VLOOKUP($B940,APガラス性能一覧!$A$2:$M$6097,8,0),"")</f>
        <v/>
      </c>
      <c r="J940" s="68" t="str">
        <f>IFERROR(VLOOKUP($B940,APガラス性能一覧!$A$2:$M$6097,9,0),"")</f>
        <v/>
      </c>
      <c r="K940" s="68" t="str">
        <f>IFERROR(VLOOKUP($B940,APガラス性能一覧!$A$2:$M$6097,10,0),"")</f>
        <v/>
      </c>
      <c r="L940" s="68" t="str">
        <f>IFERROR(VLOOKUP($B940,APガラス性能一覧!$A$2:$M$6097,11,0),"")</f>
        <v/>
      </c>
      <c r="M940" s="68" t="str">
        <f>IFERROR(VLOOKUP($B940,APガラス性能一覧!$A$2:$M$6097,12,0),"")</f>
        <v/>
      </c>
      <c r="N940" s="68" t="str">
        <f>IFERROR(VLOOKUP($B940,APガラス性能一覧!$A$2:$M$6097,13,0),"")</f>
        <v/>
      </c>
    </row>
    <row r="941" spans="2:14" x14ac:dyDescent="0.4">
      <c r="B941" s="68" t="str">
        <f>IF($D$2="","",IF($E$2=0.65,IFERROR(IF(INDEX(APガラス性能一覧!A:A,MATCH(ROW(B935),APガラス性能一覧!$O:$O,0))="","",INDEX(APガラス性能一覧!A:A,MATCH(ROW(B935),APガラス性能一覧!$O:$O,0))),""),IFERROR(IF(INDEX(APガラス性能一覧!A:A,MATCH(ROW(B935),APガラス性能一覧!$N:$N,0))="","",INDEX(APガラス性能一覧!A:A,MATCH(ROW(B935),APガラス性能一覧!$N:$N,0))),"")))</f>
        <v/>
      </c>
      <c r="C941" s="68" t="str">
        <f>IFERROR(VLOOKUP($B941,APガラス性能一覧!$A$2:$M$6097,2,0),"")</f>
        <v/>
      </c>
      <c r="D941" s="68" t="str">
        <f>IFERROR(VLOOKUP($B941,APガラス性能一覧!$A$2:$M$6097,3,0),"")</f>
        <v/>
      </c>
      <c r="E941" s="68" t="str">
        <f>IFERROR(VLOOKUP($B941,APガラス性能一覧!$A$2:$M$6097,4,0),"")</f>
        <v/>
      </c>
      <c r="F941" s="68" t="str">
        <f>IFERROR(VLOOKUP($B941,APガラス性能一覧!$A$2:$M$6097,5,0),"")</f>
        <v/>
      </c>
      <c r="G941" s="68" t="str">
        <f>IFERROR(VLOOKUP($B941,APガラス性能一覧!$A$2:$M$6097,6,0),"")</f>
        <v/>
      </c>
      <c r="H941" s="68" t="str">
        <f>IFERROR(VLOOKUP($B941,APガラス性能一覧!$A$2:$M$6097,7,0),"")</f>
        <v/>
      </c>
      <c r="I941" s="68" t="str">
        <f>IFERROR(VLOOKUP($B941,APガラス性能一覧!$A$2:$M$6097,8,0),"")</f>
        <v/>
      </c>
      <c r="J941" s="68" t="str">
        <f>IFERROR(VLOOKUP($B941,APガラス性能一覧!$A$2:$M$6097,9,0),"")</f>
        <v/>
      </c>
      <c r="K941" s="68" t="str">
        <f>IFERROR(VLOOKUP($B941,APガラス性能一覧!$A$2:$M$6097,10,0),"")</f>
        <v/>
      </c>
      <c r="L941" s="68" t="str">
        <f>IFERROR(VLOOKUP($B941,APガラス性能一覧!$A$2:$M$6097,11,0),"")</f>
        <v/>
      </c>
      <c r="M941" s="68" t="str">
        <f>IFERROR(VLOOKUP($B941,APガラス性能一覧!$A$2:$M$6097,12,0),"")</f>
        <v/>
      </c>
      <c r="N941" s="68" t="str">
        <f>IFERROR(VLOOKUP($B941,APガラス性能一覧!$A$2:$M$6097,13,0),"")</f>
        <v/>
      </c>
    </row>
    <row r="942" spans="2:14" x14ac:dyDescent="0.4">
      <c r="B942" s="68" t="str">
        <f>IF($D$2="","",IF($E$2=0.65,IFERROR(IF(INDEX(APガラス性能一覧!A:A,MATCH(ROW(B936),APガラス性能一覧!$O:$O,0))="","",INDEX(APガラス性能一覧!A:A,MATCH(ROW(B936),APガラス性能一覧!$O:$O,0))),""),IFERROR(IF(INDEX(APガラス性能一覧!A:A,MATCH(ROW(B936),APガラス性能一覧!$N:$N,0))="","",INDEX(APガラス性能一覧!A:A,MATCH(ROW(B936),APガラス性能一覧!$N:$N,0))),"")))</f>
        <v/>
      </c>
      <c r="C942" s="68" t="str">
        <f>IFERROR(VLOOKUP($B942,APガラス性能一覧!$A$2:$M$6097,2,0),"")</f>
        <v/>
      </c>
      <c r="D942" s="68" t="str">
        <f>IFERROR(VLOOKUP($B942,APガラス性能一覧!$A$2:$M$6097,3,0),"")</f>
        <v/>
      </c>
      <c r="E942" s="68" t="str">
        <f>IFERROR(VLOOKUP($B942,APガラス性能一覧!$A$2:$M$6097,4,0),"")</f>
        <v/>
      </c>
      <c r="F942" s="68" t="str">
        <f>IFERROR(VLOOKUP($B942,APガラス性能一覧!$A$2:$M$6097,5,0),"")</f>
        <v/>
      </c>
      <c r="G942" s="68" t="str">
        <f>IFERROR(VLOOKUP($B942,APガラス性能一覧!$A$2:$M$6097,6,0),"")</f>
        <v/>
      </c>
      <c r="H942" s="68" t="str">
        <f>IFERROR(VLOOKUP($B942,APガラス性能一覧!$A$2:$M$6097,7,0),"")</f>
        <v/>
      </c>
      <c r="I942" s="68" t="str">
        <f>IFERROR(VLOOKUP($B942,APガラス性能一覧!$A$2:$M$6097,8,0),"")</f>
        <v/>
      </c>
      <c r="J942" s="68" t="str">
        <f>IFERROR(VLOOKUP($B942,APガラス性能一覧!$A$2:$M$6097,9,0),"")</f>
        <v/>
      </c>
      <c r="K942" s="68" t="str">
        <f>IFERROR(VLOOKUP($B942,APガラス性能一覧!$A$2:$M$6097,10,0),"")</f>
        <v/>
      </c>
      <c r="L942" s="68" t="str">
        <f>IFERROR(VLOOKUP($B942,APガラス性能一覧!$A$2:$M$6097,11,0),"")</f>
        <v/>
      </c>
      <c r="M942" s="68" t="str">
        <f>IFERROR(VLOOKUP($B942,APガラス性能一覧!$A$2:$M$6097,12,0),"")</f>
        <v/>
      </c>
      <c r="N942" s="68" t="str">
        <f>IFERROR(VLOOKUP($B942,APガラス性能一覧!$A$2:$M$6097,13,0),"")</f>
        <v/>
      </c>
    </row>
    <row r="943" spans="2:14" x14ac:dyDescent="0.4">
      <c r="B943" s="68" t="str">
        <f>IF($D$2="","",IF($E$2=0.65,IFERROR(IF(INDEX(APガラス性能一覧!A:A,MATCH(ROW(B937),APガラス性能一覧!$O:$O,0))="","",INDEX(APガラス性能一覧!A:A,MATCH(ROW(B937),APガラス性能一覧!$O:$O,0))),""),IFERROR(IF(INDEX(APガラス性能一覧!A:A,MATCH(ROW(B937),APガラス性能一覧!$N:$N,0))="","",INDEX(APガラス性能一覧!A:A,MATCH(ROW(B937),APガラス性能一覧!$N:$N,0))),"")))</f>
        <v/>
      </c>
      <c r="C943" s="68" t="str">
        <f>IFERROR(VLOOKUP($B943,APガラス性能一覧!$A$2:$M$6097,2,0),"")</f>
        <v/>
      </c>
      <c r="D943" s="68" t="str">
        <f>IFERROR(VLOOKUP($B943,APガラス性能一覧!$A$2:$M$6097,3,0),"")</f>
        <v/>
      </c>
      <c r="E943" s="68" t="str">
        <f>IFERROR(VLOOKUP($B943,APガラス性能一覧!$A$2:$M$6097,4,0),"")</f>
        <v/>
      </c>
      <c r="F943" s="68" t="str">
        <f>IFERROR(VLOOKUP($B943,APガラス性能一覧!$A$2:$M$6097,5,0),"")</f>
        <v/>
      </c>
      <c r="G943" s="68" t="str">
        <f>IFERROR(VLOOKUP($B943,APガラス性能一覧!$A$2:$M$6097,6,0),"")</f>
        <v/>
      </c>
      <c r="H943" s="68" t="str">
        <f>IFERROR(VLOOKUP($B943,APガラス性能一覧!$A$2:$M$6097,7,0),"")</f>
        <v/>
      </c>
      <c r="I943" s="68" t="str">
        <f>IFERROR(VLOOKUP($B943,APガラス性能一覧!$A$2:$M$6097,8,0),"")</f>
        <v/>
      </c>
      <c r="J943" s="68" t="str">
        <f>IFERROR(VLOOKUP($B943,APガラス性能一覧!$A$2:$M$6097,9,0),"")</f>
        <v/>
      </c>
      <c r="K943" s="68" t="str">
        <f>IFERROR(VLOOKUP($B943,APガラス性能一覧!$A$2:$M$6097,10,0),"")</f>
        <v/>
      </c>
      <c r="L943" s="68" t="str">
        <f>IFERROR(VLOOKUP($B943,APガラス性能一覧!$A$2:$M$6097,11,0),"")</f>
        <v/>
      </c>
      <c r="M943" s="68" t="str">
        <f>IFERROR(VLOOKUP($B943,APガラス性能一覧!$A$2:$M$6097,12,0),"")</f>
        <v/>
      </c>
      <c r="N943" s="68" t="str">
        <f>IFERROR(VLOOKUP($B943,APガラス性能一覧!$A$2:$M$6097,13,0),"")</f>
        <v/>
      </c>
    </row>
    <row r="944" spans="2:14" x14ac:dyDescent="0.4">
      <c r="B944" s="68" t="str">
        <f>IF($D$2="","",IF($E$2=0.65,IFERROR(IF(INDEX(APガラス性能一覧!A:A,MATCH(ROW(B938),APガラス性能一覧!$O:$O,0))="","",INDEX(APガラス性能一覧!A:A,MATCH(ROW(B938),APガラス性能一覧!$O:$O,0))),""),IFERROR(IF(INDEX(APガラス性能一覧!A:A,MATCH(ROW(B938),APガラス性能一覧!$N:$N,0))="","",INDEX(APガラス性能一覧!A:A,MATCH(ROW(B938),APガラス性能一覧!$N:$N,0))),"")))</f>
        <v/>
      </c>
      <c r="C944" s="68" t="str">
        <f>IFERROR(VLOOKUP($B944,APガラス性能一覧!$A$2:$M$6097,2,0),"")</f>
        <v/>
      </c>
      <c r="D944" s="68" t="str">
        <f>IFERROR(VLOOKUP($B944,APガラス性能一覧!$A$2:$M$6097,3,0),"")</f>
        <v/>
      </c>
      <c r="E944" s="68" t="str">
        <f>IFERROR(VLOOKUP($B944,APガラス性能一覧!$A$2:$M$6097,4,0),"")</f>
        <v/>
      </c>
      <c r="F944" s="68" t="str">
        <f>IFERROR(VLOOKUP($B944,APガラス性能一覧!$A$2:$M$6097,5,0),"")</f>
        <v/>
      </c>
      <c r="G944" s="68" t="str">
        <f>IFERROR(VLOOKUP($B944,APガラス性能一覧!$A$2:$M$6097,6,0),"")</f>
        <v/>
      </c>
      <c r="H944" s="68" t="str">
        <f>IFERROR(VLOOKUP($B944,APガラス性能一覧!$A$2:$M$6097,7,0),"")</f>
        <v/>
      </c>
      <c r="I944" s="68" t="str">
        <f>IFERROR(VLOOKUP($B944,APガラス性能一覧!$A$2:$M$6097,8,0),"")</f>
        <v/>
      </c>
      <c r="J944" s="68" t="str">
        <f>IFERROR(VLOOKUP($B944,APガラス性能一覧!$A$2:$M$6097,9,0),"")</f>
        <v/>
      </c>
      <c r="K944" s="68" t="str">
        <f>IFERROR(VLOOKUP($B944,APガラス性能一覧!$A$2:$M$6097,10,0),"")</f>
        <v/>
      </c>
      <c r="L944" s="68" t="str">
        <f>IFERROR(VLOOKUP($B944,APガラス性能一覧!$A$2:$M$6097,11,0),"")</f>
        <v/>
      </c>
      <c r="M944" s="68" t="str">
        <f>IFERROR(VLOOKUP($B944,APガラス性能一覧!$A$2:$M$6097,12,0),"")</f>
        <v/>
      </c>
      <c r="N944" s="68" t="str">
        <f>IFERROR(VLOOKUP($B944,APガラス性能一覧!$A$2:$M$6097,13,0),"")</f>
        <v/>
      </c>
    </row>
    <row r="945" spans="2:14" x14ac:dyDescent="0.4">
      <c r="B945" s="68" t="str">
        <f>IF($D$2="","",IF($E$2=0.65,IFERROR(IF(INDEX(APガラス性能一覧!A:A,MATCH(ROW(B939),APガラス性能一覧!$O:$O,0))="","",INDEX(APガラス性能一覧!A:A,MATCH(ROW(B939),APガラス性能一覧!$O:$O,0))),""),IFERROR(IF(INDEX(APガラス性能一覧!A:A,MATCH(ROW(B939),APガラス性能一覧!$N:$N,0))="","",INDEX(APガラス性能一覧!A:A,MATCH(ROW(B939),APガラス性能一覧!$N:$N,0))),"")))</f>
        <v/>
      </c>
      <c r="C945" s="68" t="str">
        <f>IFERROR(VLOOKUP($B945,APガラス性能一覧!$A$2:$M$6097,2,0),"")</f>
        <v/>
      </c>
      <c r="D945" s="68" t="str">
        <f>IFERROR(VLOOKUP($B945,APガラス性能一覧!$A$2:$M$6097,3,0),"")</f>
        <v/>
      </c>
      <c r="E945" s="68" t="str">
        <f>IFERROR(VLOOKUP($B945,APガラス性能一覧!$A$2:$M$6097,4,0),"")</f>
        <v/>
      </c>
      <c r="F945" s="68" t="str">
        <f>IFERROR(VLOOKUP($B945,APガラス性能一覧!$A$2:$M$6097,5,0),"")</f>
        <v/>
      </c>
      <c r="G945" s="68" t="str">
        <f>IFERROR(VLOOKUP($B945,APガラス性能一覧!$A$2:$M$6097,6,0),"")</f>
        <v/>
      </c>
      <c r="H945" s="68" t="str">
        <f>IFERROR(VLOOKUP($B945,APガラス性能一覧!$A$2:$M$6097,7,0),"")</f>
        <v/>
      </c>
      <c r="I945" s="68" t="str">
        <f>IFERROR(VLOOKUP($B945,APガラス性能一覧!$A$2:$M$6097,8,0),"")</f>
        <v/>
      </c>
      <c r="J945" s="68" t="str">
        <f>IFERROR(VLOOKUP($B945,APガラス性能一覧!$A$2:$M$6097,9,0),"")</f>
        <v/>
      </c>
      <c r="K945" s="68" t="str">
        <f>IFERROR(VLOOKUP($B945,APガラス性能一覧!$A$2:$M$6097,10,0),"")</f>
        <v/>
      </c>
      <c r="L945" s="68" t="str">
        <f>IFERROR(VLOOKUP($B945,APガラス性能一覧!$A$2:$M$6097,11,0),"")</f>
        <v/>
      </c>
      <c r="M945" s="68" t="str">
        <f>IFERROR(VLOOKUP($B945,APガラス性能一覧!$A$2:$M$6097,12,0),"")</f>
        <v/>
      </c>
      <c r="N945" s="68" t="str">
        <f>IFERROR(VLOOKUP($B945,APガラス性能一覧!$A$2:$M$6097,13,0),"")</f>
        <v/>
      </c>
    </row>
    <row r="946" spans="2:14" x14ac:dyDescent="0.4">
      <c r="B946" s="68" t="str">
        <f>IF($D$2="","",IF($E$2=0.65,IFERROR(IF(INDEX(APガラス性能一覧!A:A,MATCH(ROW(B940),APガラス性能一覧!$O:$O,0))="","",INDEX(APガラス性能一覧!A:A,MATCH(ROW(B940),APガラス性能一覧!$O:$O,0))),""),IFERROR(IF(INDEX(APガラス性能一覧!A:A,MATCH(ROW(B940),APガラス性能一覧!$N:$N,0))="","",INDEX(APガラス性能一覧!A:A,MATCH(ROW(B940),APガラス性能一覧!$N:$N,0))),"")))</f>
        <v/>
      </c>
      <c r="C946" s="68" t="str">
        <f>IFERROR(VLOOKUP($B946,APガラス性能一覧!$A$2:$M$6097,2,0),"")</f>
        <v/>
      </c>
      <c r="D946" s="68" t="str">
        <f>IFERROR(VLOOKUP($B946,APガラス性能一覧!$A$2:$M$6097,3,0),"")</f>
        <v/>
      </c>
      <c r="E946" s="68" t="str">
        <f>IFERROR(VLOOKUP($B946,APガラス性能一覧!$A$2:$M$6097,4,0),"")</f>
        <v/>
      </c>
      <c r="F946" s="68" t="str">
        <f>IFERROR(VLOOKUP($B946,APガラス性能一覧!$A$2:$M$6097,5,0),"")</f>
        <v/>
      </c>
      <c r="G946" s="68" t="str">
        <f>IFERROR(VLOOKUP($B946,APガラス性能一覧!$A$2:$M$6097,6,0),"")</f>
        <v/>
      </c>
      <c r="H946" s="68" t="str">
        <f>IFERROR(VLOOKUP($B946,APガラス性能一覧!$A$2:$M$6097,7,0),"")</f>
        <v/>
      </c>
      <c r="I946" s="68" t="str">
        <f>IFERROR(VLOOKUP($B946,APガラス性能一覧!$A$2:$M$6097,8,0),"")</f>
        <v/>
      </c>
      <c r="J946" s="68" t="str">
        <f>IFERROR(VLOOKUP($B946,APガラス性能一覧!$A$2:$M$6097,9,0),"")</f>
        <v/>
      </c>
      <c r="K946" s="68" t="str">
        <f>IFERROR(VLOOKUP($B946,APガラス性能一覧!$A$2:$M$6097,10,0),"")</f>
        <v/>
      </c>
      <c r="L946" s="68" t="str">
        <f>IFERROR(VLOOKUP($B946,APガラス性能一覧!$A$2:$M$6097,11,0),"")</f>
        <v/>
      </c>
      <c r="M946" s="68" t="str">
        <f>IFERROR(VLOOKUP($B946,APガラス性能一覧!$A$2:$M$6097,12,0),"")</f>
        <v/>
      </c>
      <c r="N946" s="68" t="str">
        <f>IFERROR(VLOOKUP($B946,APガラス性能一覧!$A$2:$M$6097,13,0),"")</f>
        <v/>
      </c>
    </row>
    <row r="947" spans="2:14" x14ac:dyDescent="0.4">
      <c r="B947" s="68" t="str">
        <f>IF($D$2="","",IF($E$2=0.65,IFERROR(IF(INDEX(APガラス性能一覧!A:A,MATCH(ROW(B941),APガラス性能一覧!$O:$O,0))="","",INDEX(APガラス性能一覧!A:A,MATCH(ROW(B941),APガラス性能一覧!$O:$O,0))),""),IFERROR(IF(INDEX(APガラス性能一覧!A:A,MATCH(ROW(B941),APガラス性能一覧!$N:$N,0))="","",INDEX(APガラス性能一覧!A:A,MATCH(ROW(B941),APガラス性能一覧!$N:$N,0))),"")))</f>
        <v/>
      </c>
      <c r="C947" s="68" t="str">
        <f>IFERROR(VLOOKUP($B947,APガラス性能一覧!$A$2:$M$6097,2,0),"")</f>
        <v/>
      </c>
      <c r="D947" s="68" t="str">
        <f>IFERROR(VLOOKUP($B947,APガラス性能一覧!$A$2:$M$6097,3,0),"")</f>
        <v/>
      </c>
      <c r="E947" s="68" t="str">
        <f>IFERROR(VLOOKUP($B947,APガラス性能一覧!$A$2:$M$6097,4,0),"")</f>
        <v/>
      </c>
      <c r="F947" s="68" t="str">
        <f>IFERROR(VLOOKUP($B947,APガラス性能一覧!$A$2:$M$6097,5,0),"")</f>
        <v/>
      </c>
      <c r="G947" s="68" t="str">
        <f>IFERROR(VLOOKUP($B947,APガラス性能一覧!$A$2:$M$6097,6,0),"")</f>
        <v/>
      </c>
      <c r="H947" s="68" t="str">
        <f>IFERROR(VLOOKUP($B947,APガラス性能一覧!$A$2:$M$6097,7,0),"")</f>
        <v/>
      </c>
      <c r="I947" s="68" t="str">
        <f>IFERROR(VLOOKUP($B947,APガラス性能一覧!$A$2:$M$6097,8,0),"")</f>
        <v/>
      </c>
      <c r="J947" s="68" t="str">
        <f>IFERROR(VLOOKUP($B947,APガラス性能一覧!$A$2:$M$6097,9,0),"")</f>
        <v/>
      </c>
      <c r="K947" s="68" t="str">
        <f>IFERROR(VLOOKUP($B947,APガラス性能一覧!$A$2:$M$6097,10,0),"")</f>
        <v/>
      </c>
      <c r="L947" s="68" t="str">
        <f>IFERROR(VLOOKUP($B947,APガラス性能一覧!$A$2:$M$6097,11,0),"")</f>
        <v/>
      </c>
      <c r="M947" s="68" t="str">
        <f>IFERROR(VLOOKUP($B947,APガラス性能一覧!$A$2:$M$6097,12,0),"")</f>
        <v/>
      </c>
      <c r="N947" s="68" t="str">
        <f>IFERROR(VLOOKUP($B947,APガラス性能一覧!$A$2:$M$6097,13,0),"")</f>
        <v/>
      </c>
    </row>
    <row r="948" spans="2:14" x14ac:dyDescent="0.4">
      <c r="B948" s="68" t="str">
        <f>IF($D$2="","",IF($E$2=0.65,IFERROR(IF(INDEX(APガラス性能一覧!A:A,MATCH(ROW(B942),APガラス性能一覧!$O:$O,0))="","",INDEX(APガラス性能一覧!A:A,MATCH(ROW(B942),APガラス性能一覧!$O:$O,0))),""),IFERROR(IF(INDEX(APガラス性能一覧!A:A,MATCH(ROW(B942),APガラス性能一覧!$N:$N,0))="","",INDEX(APガラス性能一覧!A:A,MATCH(ROW(B942),APガラス性能一覧!$N:$N,0))),"")))</f>
        <v/>
      </c>
      <c r="C948" s="68" t="str">
        <f>IFERROR(VLOOKUP($B948,APガラス性能一覧!$A$2:$M$6097,2,0),"")</f>
        <v/>
      </c>
      <c r="D948" s="68" t="str">
        <f>IFERROR(VLOOKUP($B948,APガラス性能一覧!$A$2:$M$6097,3,0),"")</f>
        <v/>
      </c>
      <c r="E948" s="68" t="str">
        <f>IFERROR(VLOOKUP($B948,APガラス性能一覧!$A$2:$M$6097,4,0),"")</f>
        <v/>
      </c>
      <c r="F948" s="68" t="str">
        <f>IFERROR(VLOOKUP($B948,APガラス性能一覧!$A$2:$M$6097,5,0),"")</f>
        <v/>
      </c>
      <c r="G948" s="68" t="str">
        <f>IFERROR(VLOOKUP($B948,APガラス性能一覧!$A$2:$M$6097,6,0),"")</f>
        <v/>
      </c>
      <c r="H948" s="68" t="str">
        <f>IFERROR(VLOOKUP($B948,APガラス性能一覧!$A$2:$M$6097,7,0),"")</f>
        <v/>
      </c>
      <c r="I948" s="68" t="str">
        <f>IFERROR(VLOOKUP($B948,APガラス性能一覧!$A$2:$M$6097,8,0),"")</f>
        <v/>
      </c>
      <c r="J948" s="68" t="str">
        <f>IFERROR(VLOOKUP($B948,APガラス性能一覧!$A$2:$M$6097,9,0),"")</f>
        <v/>
      </c>
      <c r="K948" s="68" t="str">
        <f>IFERROR(VLOOKUP($B948,APガラス性能一覧!$A$2:$M$6097,10,0),"")</f>
        <v/>
      </c>
      <c r="L948" s="68" t="str">
        <f>IFERROR(VLOOKUP($B948,APガラス性能一覧!$A$2:$M$6097,11,0),"")</f>
        <v/>
      </c>
      <c r="M948" s="68" t="str">
        <f>IFERROR(VLOOKUP($B948,APガラス性能一覧!$A$2:$M$6097,12,0),"")</f>
        <v/>
      </c>
      <c r="N948" s="68" t="str">
        <f>IFERROR(VLOOKUP($B948,APガラス性能一覧!$A$2:$M$6097,13,0),"")</f>
        <v/>
      </c>
    </row>
    <row r="949" spans="2:14" x14ac:dyDescent="0.4">
      <c r="B949" s="68" t="str">
        <f>IF($D$2="","",IF($E$2=0.65,IFERROR(IF(INDEX(APガラス性能一覧!A:A,MATCH(ROW(B943),APガラス性能一覧!$O:$O,0))="","",INDEX(APガラス性能一覧!A:A,MATCH(ROW(B943),APガラス性能一覧!$O:$O,0))),""),IFERROR(IF(INDEX(APガラス性能一覧!A:A,MATCH(ROW(B943),APガラス性能一覧!$N:$N,0))="","",INDEX(APガラス性能一覧!A:A,MATCH(ROW(B943),APガラス性能一覧!$N:$N,0))),"")))</f>
        <v/>
      </c>
      <c r="C949" s="68" t="str">
        <f>IFERROR(VLOOKUP($B949,APガラス性能一覧!$A$2:$M$6097,2,0),"")</f>
        <v/>
      </c>
      <c r="D949" s="68" t="str">
        <f>IFERROR(VLOOKUP($B949,APガラス性能一覧!$A$2:$M$6097,3,0),"")</f>
        <v/>
      </c>
      <c r="E949" s="68" t="str">
        <f>IFERROR(VLOOKUP($B949,APガラス性能一覧!$A$2:$M$6097,4,0),"")</f>
        <v/>
      </c>
      <c r="F949" s="68" t="str">
        <f>IFERROR(VLOOKUP($B949,APガラス性能一覧!$A$2:$M$6097,5,0),"")</f>
        <v/>
      </c>
      <c r="G949" s="68" t="str">
        <f>IFERROR(VLOOKUP($B949,APガラス性能一覧!$A$2:$M$6097,6,0),"")</f>
        <v/>
      </c>
      <c r="H949" s="68" t="str">
        <f>IFERROR(VLOOKUP($B949,APガラス性能一覧!$A$2:$M$6097,7,0),"")</f>
        <v/>
      </c>
      <c r="I949" s="68" t="str">
        <f>IFERROR(VLOOKUP($B949,APガラス性能一覧!$A$2:$M$6097,8,0),"")</f>
        <v/>
      </c>
      <c r="J949" s="68" t="str">
        <f>IFERROR(VLOOKUP($B949,APガラス性能一覧!$A$2:$M$6097,9,0),"")</f>
        <v/>
      </c>
      <c r="K949" s="68" t="str">
        <f>IFERROR(VLOOKUP($B949,APガラス性能一覧!$A$2:$M$6097,10,0),"")</f>
        <v/>
      </c>
      <c r="L949" s="68" t="str">
        <f>IFERROR(VLOOKUP($B949,APガラス性能一覧!$A$2:$M$6097,11,0),"")</f>
        <v/>
      </c>
      <c r="M949" s="68" t="str">
        <f>IFERROR(VLOOKUP($B949,APガラス性能一覧!$A$2:$M$6097,12,0),"")</f>
        <v/>
      </c>
      <c r="N949" s="68" t="str">
        <f>IFERROR(VLOOKUP($B949,APガラス性能一覧!$A$2:$M$6097,13,0),"")</f>
        <v/>
      </c>
    </row>
    <row r="950" spans="2:14" x14ac:dyDescent="0.4">
      <c r="B950" s="68" t="str">
        <f>IF($D$2="","",IF($E$2=0.65,IFERROR(IF(INDEX(APガラス性能一覧!A:A,MATCH(ROW(B944),APガラス性能一覧!$O:$O,0))="","",INDEX(APガラス性能一覧!A:A,MATCH(ROW(B944),APガラス性能一覧!$O:$O,0))),""),IFERROR(IF(INDEX(APガラス性能一覧!A:A,MATCH(ROW(B944),APガラス性能一覧!$N:$N,0))="","",INDEX(APガラス性能一覧!A:A,MATCH(ROW(B944),APガラス性能一覧!$N:$N,0))),"")))</f>
        <v/>
      </c>
      <c r="C950" s="68" t="str">
        <f>IFERROR(VLOOKUP($B950,APガラス性能一覧!$A$2:$M$6097,2,0),"")</f>
        <v/>
      </c>
      <c r="D950" s="68" t="str">
        <f>IFERROR(VLOOKUP($B950,APガラス性能一覧!$A$2:$M$6097,3,0),"")</f>
        <v/>
      </c>
      <c r="E950" s="68" t="str">
        <f>IFERROR(VLOOKUP($B950,APガラス性能一覧!$A$2:$M$6097,4,0),"")</f>
        <v/>
      </c>
      <c r="F950" s="68" t="str">
        <f>IFERROR(VLOOKUP($B950,APガラス性能一覧!$A$2:$M$6097,5,0),"")</f>
        <v/>
      </c>
      <c r="G950" s="68" t="str">
        <f>IFERROR(VLOOKUP($B950,APガラス性能一覧!$A$2:$M$6097,6,0),"")</f>
        <v/>
      </c>
      <c r="H950" s="68" t="str">
        <f>IFERROR(VLOOKUP($B950,APガラス性能一覧!$A$2:$M$6097,7,0),"")</f>
        <v/>
      </c>
      <c r="I950" s="68" t="str">
        <f>IFERROR(VLOOKUP($B950,APガラス性能一覧!$A$2:$M$6097,8,0),"")</f>
        <v/>
      </c>
      <c r="J950" s="68" t="str">
        <f>IFERROR(VLOOKUP($B950,APガラス性能一覧!$A$2:$M$6097,9,0),"")</f>
        <v/>
      </c>
      <c r="K950" s="68" t="str">
        <f>IFERROR(VLOOKUP($B950,APガラス性能一覧!$A$2:$M$6097,10,0),"")</f>
        <v/>
      </c>
      <c r="L950" s="68" t="str">
        <f>IFERROR(VLOOKUP($B950,APガラス性能一覧!$A$2:$M$6097,11,0),"")</f>
        <v/>
      </c>
      <c r="M950" s="68" t="str">
        <f>IFERROR(VLOOKUP($B950,APガラス性能一覧!$A$2:$M$6097,12,0),"")</f>
        <v/>
      </c>
      <c r="N950" s="68" t="str">
        <f>IFERROR(VLOOKUP($B950,APガラス性能一覧!$A$2:$M$6097,13,0),"")</f>
        <v/>
      </c>
    </row>
    <row r="951" spans="2:14" x14ac:dyDescent="0.4">
      <c r="B951" s="68" t="str">
        <f>IF($D$2="","",IF($E$2=0.65,IFERROR(IF(INDEX(APガラス性能一覧!A:A,MATCH(ROW(B945),APガラス性能一覧!$O:$O,0))="","",INDEX(APガラス性能一覧!A:A,MATCH(ROW(B945),APガラス性能一覧!$O:$O,0))),""),IFERROR(IF(INDEX(APガラス性能一覧!A:A,MATCH(ROW(B945),APガラス性能一覧!$N:$N,0))="","",INDEX(APガラス性能一覧!A:A,MATCH(ROW(B945),APガラス性能一覧!$N:$N,0))),"")))</f>
        <v/>
      </c>
      <c r="C951" s="68" t="str">
        <f>IFERROR(VLOOKUP($B951,APガラス性能一覧!$A$2:$M$6097,2,0),"")</f>
        <v/>
      </c>
      <c r="D951" s="68" t="str">
        <f>IFERROR(VLOOKUP($B951,APガラス性能一覧!$A$2:$M$6097,3,0),"")</f>
        <v/>
      </c>
      <c r="E951" s="68" t="str">
        <f>IFERROR(VLOOKUP($B951,APガラス性能一覧!$A$2:$M$6097,4,0),"")</f>
        <v/>
      </c>
      <c r="F951" s="68" t="str">
        <f>IFERROR(VLOOKUP($B951,APガラス性能一覧!$A$2:$M$6097,5,0),"")</f>
        <v/>
      </c>
      <c r="G951" s="68" t="str">
        <f>IFERROR(VLOOKUP($B951,APガラス性能一覧!$A$2:$M$6097,6,0),"")</f>
        <v/>
      </c>
      <c r="H951" s="68" t="str">
        <f>IFERROR(VLOOKUP($B951,APガラス性能一覧!$A$2:$M$6097,7,0),"")</f>
        <v/>
      </c>
      <c r="I951" s="68" t="str">
        <f>IFERROR(VLOOKUP($B951,APガラス性能一覧!$A$2:$M$6097,8,0),"")</f>
        <v/>
      </c>
      <c r="J951" s="68" t="str">
        <f>IFERROR(VLOOKUP($B951,APガラス性能一覧!$A$2:$M$6097,9,0),"")</f>
        <v/>
      </c>
      <c r="K951" s="68" t="str">
        <f>IFERROR(VLOOKUP($B951,APガラス性能一覧!$A$2:$M$6097,10,0),"")</f>
        <v/>
      </c>
      <c r="L951" s="68" t="str">
        <f>IFERROR(VLOOKUP($B951,APガラス性能一覧!$A$2:$M$6097,11,0),"")</f>
        <v/>
      </c>
      <c r="M951" s="68" t="str">
        <f>IFERROR(VLOOKUP($B951,APガラス性能一覧!$A$2:$M$6097,12,0),"")</f>
        <v/>
      </c>
      <c r="N951" s="68" t="str">
        <f>IFERROR(VLOOKUP($B951,APガラス性能一覧!$A$2:$M$6097,13,0),"")</f>
        <v/>
      </c>
    </row>
    <row r="952" spans="2:14" x14ac:dyDescent="0.4">
      <c r="B952" s="68" t="str">
        <f>IF($D$2="","",IF($E$2=0.65,IFERROR(IF(INDEX(APガラス性能一覧!A:A,MATCH(ROW(B946),APガラス性能一覧!$O:$O,0))="","",INDEX(APガラス性能一覧!A:A,MATCH(ROW(B946),APガラス性能一覧!$O:$O,0))),""),IFERROR(IF(INDEX(APガラス性能一覧!A:A,MATCH(ROW(B946),APガラス性能一覧!$N:$N,0))="","",INDEX(APガラス性能一覧!A:A,MATCH(ROW(B946),APガラス性能一覧!$N:$N,0))),"")))</f>
        <v/>
      </c>
      <c r="C952" s="68" t="str">
        <f>IFERROR(VLOOKUP($B952,APガラス性能一覧!$A$2:$M$6097,2,0),"")</f>
        <v/>
      </c>
      <c r="D952" s="68" t="str">
        <f>IFERROR(VLOOKUP($B952,APガラス性能一覧!$A$2:$M$6097,3,0),"")</f>
        <v/>
      </c>
      <c r="E952" s="68" t="str">
        <f>IFERROR(VLOOKUP($B952,APガラス性能一覧!$A$2:$M$6097,4,0),"")</f>
        <v/>
      </c>
      <c r="F952" s="68" t="str">
        <f>IFERROR(VLOOKUP($B952,APガラス性能一覧!$A$2:$M$6097,5,0),"")</f>
        <v/>
      </c>
      <c r="G952" s="68" t="str">
        <f>IFERROR(VLOOKUP($B952,APガラス性能一覧!$A$2:$M$6097,6,0),"")</f>
        <v/>
      </c>
      <c r="H952" s="68" t="str">
        <f>IFERROR(VLOOKUP($B952,APガラス性能一覧!$A$2:$M$6097,7,0),"")</f>
        <v/>
      </c>
      <c r="I952" s="68" t="str">
        <f>IFERROR(VLOOKUP($B952,APガラス性能一覧!$A$2:$M$6097,8,0),"")</f>
        <v/>
      </c>
      <c r="J952" s="68" t="str">
        <f>IFERROR(VLOOKUP($B952,APガラス性能一覧!$A$2:$M$6097,9,0),"")</f>
        <v/>
      </c>
      <c r="K952" s="68" t="str">
        <f>IFERROR(VLOOKUP($B952,APガラス性能一覧!$A$2:$M$6097,10,0),"")</f>
        <v/>
      </c>
      <c r="L952" s="68" t="str">
        <f>IFERROR(VLOOKUP($B952,APガラス性能一覧!$A$2:$M$6097,11,0),"")</f>
        <v/>
      </c>
      <c r="M952" s="68" t="str">
        <f>IFERROR(VLOOKUP($B952,APガラス性能一覧!$A$2:$M$6097,12,0),"")</f>
        <v/>
      </c>
      <c r="N952" s="68" t="str">
        <f>IFERROR(VLOOKUP($B952,APガラス性能一覧!$A$2:$M$6097,13,0),"")</f>
        <v/>
      </c>
    </row>
    <row r="953" spans="2:14" x14ac:dyDescent="0.4">
      <c r="B953" s="68" t="str">
        <f>IF($D$2="","",IF($E$2=0.65,IFERROR(IF(INDEX(APガラス性能一覧!A:A,MATCH(ROW(B947),APガラス性能一覧!$O:$O,0))="","",INDEX(APガラス性能一覧!A:A,MATCH(ROW(B947),APガラス性能一覧!$O:$O,0))),""),IFERROR(IF(INDEX(APガラス性能一覧!A:A,MATCH(ROW(B947),APガラス性能一覧!$N:$N,0))="","",INDEX(APガラス性能一覧!A:A,MATCH(ROW(B947),APガラス性能一覧!$N:$N,0))),"")))</f>
        <v/>
      </c>
      <c r="C953" s="68" t="str">
        <f>IFERROR(VLOOKUP($B953,APガラス性能一覧!$A$2:$M$6097,2,0),"")</f>
        <v/>
      </c>
      <c r="D953" s="68" t="str">
        <f>IFERROR(VLOOKUP($B953,APガラス性能一覧!$A$2:$M$6097,3,0),"")</f>
        <v/>
      </c>
      <c r="E953" s="68" t="str">
        <f>IFERROR(VLOOKUP($B953,APガラス性能一覧!$A$2:$M$6097,4,0),"")</f>
        <v/>
      </c>
      <c r="F953" s="68" t="str">
        <f>IFERROR(VLOOKUP($B953,APガラス性能一覧!$A$2:$M$6097,5,0),"")</f>
        <v/>
      </c>
      <c r="G953" s="68" t="str">
        <f>IFERROR(VLOOKUP($B953,APガラス性能一覧!$A$2:$M$6097,6,0),"")</f>
        <v/>
      </c>
      <c r="H953" s="68" t="str">
        <f>IFERROR(VLOOKUP($B953,APガラス性能一覧!$A$2:$M$6097,7,0),"")</f>
        <v/>
      </c>
      <c r="I953" s="68" t="str">
        <f>IFERROR(VLOOKUP($B953,APガラス性能一覧!$A$2:$M$6097,8,0),"")</f>
        <v/>
      </c>
      <c r="J953" s="68" t="str">
        <f>IFERROR(VLOOKUP($B953,APガラス性能一覧!$A$2:$M$6097,9,0),"")</f>
        <v/>
      </c>
      <c r="K953" s="68" t="str">
        <f>IFERROR(VLOOKUP($B953,APガラス性能一覧!$A$2:$M$6097,10,0),"")</f>
        <v/>
      </c>
      <c r="L953" s="68" t="str">
        <f>IFERROR(VLOOKUP($B953,APガラス性能一覧!$A$2:$M$6097,11,0),"")</f>
        <v/>
      </c>
      <c r="M953" s="68" t="str">
        <f>IFERROR(VLOOKUP($B953,APガラス性能一覧!$A$2:$M$6097,12,0),"")</f>
        <v/>
      </c>
      <c r="N953" s="68" t="str">
        <f>IFERROR(VLOOKUP($B953,APガラス性能一覧!$A$2:$M$6097,13,0),"")</f>
        <v/>
      </c>
    </row>
    <row r="954" spans="2:14" x14ac:dyDescent="0.4">
      <c r="B954" s="68" t="str">
        <f>IF($D$2="","",IF($E$2=0.65,IFERROR(IF(INDEX(APガラス性能一覧!A:A,MATCH(ROW(B948),APガラス性能一覧!$O:$O,0))="","",INDEX(APガラス性能一覧!A:A,MATCH(ROW(B948),APガラス性能一覧!$O:$O,0))),""),IFERROR(IF(INDEX(APガラス性能一覧!A:A,MATCH(ROW(B948),APガラス性能一覧!$N:$N,0))="","",INDEX(APガラス性能一覧!A:A,MATCH(ROW(B948),APガラス性能一覧!$N:$N,0))),"")))</f>
        <v/>
      </c>
      <c r="C954" s="68" t="str">
        <f>IFERROR(VLOOKUP($B954,APガラス性能一覧!$A$2:$M$6097,2,0),"")</f>
        <v/>
      </c>
      <c r="D954" s="68" t="str">
        <f>IFERROR(VLOOKUP($B954,APガラス性能一覧!$A$2:$M$6097,3,0),"")</f>
        <v/>
      </c>
      <c r="E954" s="68" t="str">
        <f>IFERROR(VLOOKUP($B954,APガラス性能一覧!$A$2:$M$6097,4,0),"")</f>
        <v/>
      </c>
      <c r="F954" s="68" t="str">
        <f>IFERROR(VLOOKUP($B954,APガラス性能一覧!$A$2:$M$6097,5,0),"")</f>
        <v/>
      </c>
      <c r="G954" s="68" t="str">
        <f>IFERROR(VLOOKUP($B954,APガラス性能一覧!$A$2:$M$6097,6,0),"")</f>
        <v/>
      </c>
      <c r="H954" s="68" t="str">
        <f>IFERROR(VLOOKUP($B954,APガラス性能一覧!$A$2:$M$6097,7,0),"")</f>
        <v/>
      </c>
      <c r="I954" s="68" t="str">
        <f>IFERROR(VLOOKUP($B954,APガラス性能一覧!$A$2:$M$6097,8,0),"")</f>
        <v/>
      </c>
      <c r="J954" s="68" t="str">
        <f>IFERROR(VLOOKUP($B954,APガラス性能一覧!$A$2:$M$6097,9,0),"")</f>
        <v/>
      </c>
      <c r="K954" s="68" t="str">
        <f>IFERROR(VLOOKUP($B954,APガラス性能一覧!$A$2:$M$6097,10,0),"")</f>
        <v/>
      </c>
      <c r="L954" s="68" t="str">
        <f>IFERROR(VLOOKUP($B954,APガラス性能一覧!$A$2:$M$6097,11,0),"")</f>
        <v/>
      </c>
      <c r="M954" s="68" t="str">
        <f>IFERROR(VLOOKUP($B954,APガラス性能一覧!$A$2:$M$6097,12,0),"")</f>
        <v/>
      </c>
      <c r="N954" s="68" t="str">
        <f>IFERROR(VLOOKUP($B954,APガラス性能一覧!$A$2:$M$6097,13,0),"")</f>
        <v/>
      </c>
    </row>
    <row r="955" spans="2:14" x14ac:dyDescent="0.4">
      <c r="B955" s="68" t="str">
        <f>IF($D$2="","",IF($E$2=0.65,IFERROR(IF(INDEX(APガラス性能一覧!A:A,MATCH(ROW(B949),APガラス性能一覧!$O:$O,0))="","",INDEX(APガラス性能一覧!A:A,MATCH(ROW(B949),APガラス性能一覧!$O:$O,0))),""),IFERROR(IF(INDEX(APガラス性能一覧!A:A,MATCH(ROW(B949),APガラス性能一覧!$N:$N,0))="","",INDEX(APガラス性能一覧!A:A,MATCH(ROW(B949),APガラス性能一覧!$N:$N,0))),"")))</f>
        <v/>
      </c>
      <c r="C955" s="68" t="str">
        <f>IFERROR(VLOOKUP($B955,APガラス性能一覧!$A$2:$M$6097,2,0),"")</f>
        <v/>
      </c>
      <c r="D955" s="68" t="str">
        <f>IFERROR(VLOOKUP($B955,APガラス性能一覧!$A$2:$M$6097,3,0),"")</f>
        <v/>
      </c>
      <c r="E955" s="68" t="str">
        <f>IFERROR(VLOOKUP($B955,APガラス性能一覧!$A$2:$M$6097,4,0),"")</f>
        <v/>
      </c>
      <c r="F955" s="68" t="str">
        <f>IFERROR(VLOOKUP($B955,APガラス性能一覧!$A$2:$M$6097,5,0),"")</f>
        <v/>
      </c>
      <c r="G955" s="68" t="str">
        <f>IFERROR(VLOOKUP($B955,APガラス性能一覧!$A$2:$M$6097,6,0),"")</f>
        <v/>
      </c>
      <c r="H955" s="68" t="str">
        <f>IFERROR(VLOOKUP($B955,APガラス性能一覧!$A$2:$M$6097,7,0),"")</f>
        <v/>
      </c>
      <c r="I955" s="68" t="str">
        <f>IFERROR(VLOOKUP($B955,APガラス性能一覧!$A$2:$M$6097,8,0),"")</f>
        <v/>
      </c>
      <c r="J955" s="68" t="str">
        <f>IFERROR(VLOOKUP($B955,APガラス性能一覧!$A$2:$M$6097,9,0),"")</f>
        <v/>
      </c>
      <c r="K955" s="68" t="str">
        <f>IFERROR(VLOOKUP($B955,APガラス性能一覧!$A$2:$M$6097,10,0),"")</f>
        <v/>
      </c>
      <c r="L955" s="68" t="str">
        <f>IFERROR(VLOOKUP($B955,APガラス性能一覧!$A$2:$M$6097,11,0),"")</f>
        <v/>
      </c>
      <c r="M955" s="68" t="str">
        <f>IFERROR(VLOOKUP($B955,APガラス性能一覧!$A$2:$M$6097,12,0),"")</f>
        <v/>
      </c>
      <c r="N955" s="68" t="str">
        <f>IFERROR(VLOOKUP($B955,APガラス性能一覧!$A$2:$M$6097,13,0),"")</f>
        <v/>
      </c>
    </row>
    <row r="956" spans="2:14" x14ac:dyDescent="0.4">
      <c r="B956" s="68" t="str">
        <f>IF($D$2="","",IF($E$2=0.65,IFERROR(IF(INDEX(APガラス性能一覧!A:A,MATCH(ROW(B950),APガラス性能一覧!$O:$O,0))="","",INDEX(APガラス性能一覧!A:A,MATCH(ROW(B950),APガラス性能一覧!$O:$O,0))),""),IFERROR(IF(INDEX(APガラス性能一覧!A:A,MATCH(ROW(B950),APガラス性能一覧!$N:$N,0))="","",INDEX(APガラス性能一覧!A:A,MATCH(ROW(B950),APガラス性能一覧!$N:$N,0))),"")))</f>
        <v/>
      </c>
      <c r="C956" s="68" t="str">
        <f>IFERROR(VLOOKUP($B956,APガラス性能一覧!$A$2:$M$6097,2,0),"")</f>
        <v/>
      </c>
      <c r="D956" s="68" t="str">
        <f>IFERROR(VLOOKUP($B956,APガラス性能一覧!$A$2:$M$6097,3,0),"")</f>
        <v/>
      </c>
      <c r="E956" s="68" t="str">
        <f>IFERROR(VLOOKUP($B956,APガラス性能一覧!$A$2:$M$6097,4,0),"")</f>
        <v/>
      </c>
      <c r="F956" s="68" t="str">
        <f>IFERROR(VLOOKUP($B956,APガラス性能一覧!$A$2:$M$6097,5,0),"")</f>
        <v/>
      </c>
      <c r="G956" s="68" t="str">
        <f>IFERROR(VLOOKUP($B956,APガラス性能一覧!$A$2:$M$6097,6,0),"")</f>
        <v/>
      </c>
      <c r="H956" s="68" t="str">
        <f>IFERROR(VLOOKUP($B956,APガラス性能一覧!$A$2:$M$6097,7,0),"")</f>
        <v/>
      </c>
      <c r="I956" s="68" t="str">
        <f>IFERROR(VLOOKUP($B956,APガラス性能一覧!$A$2:$M$6097,8,0),"")</f>
        <v/>
      </c>
      <c r="J956" s="68" t="str">
        <f>IFERROR(VLOOKUP($B956,APガラス性能一覧!$A$2:$M$6097,9,0),"")</f>
        <v/>
      </c>
      <c r="K956" s="68" t="str">
        <f>IFERROR(VLOOKUP($B956,APガラス性能一覧!$A$2:$M$6097,10,0),"")</f>
        <v/>
      </c>
      <c r="L956" s="68" t="str">
        <f>IFERROR(VLOOKUP($B956,APガラス性能一覧!$A$2:$M$6097,11,0),"")</f>
        <v/>
      </c>
      <c r="M956" s="68" t="str">
        <f>IFERROR(VLOOKUP($B956,APガラス性能一覧!$A$2:$M$6097,12,0),"")</f>
        <v/>
      </c>
      <c r="N956" s="68" t="str">
        <f>IFERROR(VLOOKUP($B956,APガラス性能一覧!$A$2:$M$6097,13,0),"")</f>
        <v/>
      </c>
    </row>
    <row r="957" spans="2:14" x14ac:dyDescent="0.4">
      <c r="B957" s="68" t="str">
        <f>IF($D$2="","",IF($E$2=0.65,IFERROR(IF(INDEX(APガラス性能一覧!A:A,MATCH(ROW(B951),APガラス性能一覧!$O:$O,0))="","",INDEX(APガラス性能一覧!A:A,MATCH(ROW(B951),APガラス性能一覧!$O:$O,0))),""),IFERROR(IF(INDEX(APガラス性能一覧!A:A,MATCH(ROW(B951),APガラス性能一覧!$N:$N,0))="","",INDEX(APガラス性能一覧!A:A,MATCH(ROW(B951),APガラス性能一覧!$N:$N,0))),"")))</f>
        <v/>
      </c>
      <c r="C957" s="68" t="str">
        <f>IFERROR(VLOOKUP($B957,APガラス性能一覧!$A$2:$M$6097,2,0),"")</f>
        <v/>
      </c>
      <c r="D957" s="68" t="str">
        <f>IFERROR(VLOOKUP($B957,APガラス性能一覧!$A$2:$M$6097,3,0),"")</f>
        <v/>
      </c>
      <c r="E957" s="68" t="str">
        <f>IFERROR(VLOOKUP($B957,APガラス性能一覧!$A$2:$M$6097,4,0),"")</f>
        <v/>
      </c>
      <c r="F957" s="68" t="str">
        <f>IFERROR(VLOOKUP($B957,APガラス性能一覧!$A$2:$M$6097,5,0),"")</f>
        <v/>
      </c>
      <c r="G957" s="68" t="str">
        <f>IFERROR(VLOOKUP($B957,APガラス性能一覧!$A$2:$M$6097,6,0),"")</f>
        <v/>
      </c>
      <c r="H957" s="68" t="str">
        <f>IFERROR(VLOOKUP($B957,APガラス性能一覧!$A$2:$M$6097,7,0),"")</f>
        <v/>
      </c>
      <c r="I957" s="68" t="str">
        <f>IFERROR(VLOOKUP($B957,APガラス性能一覧!$A$2:$M$6097,8,0),"")</f>
        <v/>
      </c>
      <c r="J957" s="68" t="str">
        <f>IFERROR(VLOOKUP($B957,APガラス性能一覧!$A$2:$M$6097,9,0),"")</f>
        <v/>
      </c>
      <c r="K957" s="68" t="str">
        <f>IFERROR(VLOOKUP($B957,APガラス性能一覧!$A$2:$M$6097,10,0),"")</f>
        <v/>
      </c>
      <c r="L957" s="68" t="str">
        <f>IFERROR(VLOOKUP($B957,APガラス性能一覧!$A$2:$M$6097,11,0),"")</f>
        <v/>
      </c>
      <c r="M957" s="68" t="str">
        <f>IFERROR(VLOOKUP($B957,APガラス性能一覧!$A$2:$M$6097,12,0),"")</f>
        <v/>
      </c>
      <c r="N957" s="68" t="str">
        <f>IFERROR(VLOOKUP($B957,APガラス性能一覧!$A$2:$M$6097,13,0),"")</f>
        <v/>
      </c>
    </row>
    <row r="958" spans="2:14" x14ac:dyDescent="0.4">
      <c r="B958" s="68" t="str">
        <f>IF($D$2="","",IF($E$2=0.65,IFERROR(IF(INDEX(APガラス性能一覧!A:A,MATCH(ROW(B952),APガラス性能一覧!$O:$O,0))="","",INDEX(APガラス性能一覧!A:A,MATCH(ROW(B952),APガラス性能一覧!$O:$O,0))),""),IFERROR(IF(INDEX(APガラス性能一覧!A:A,MATCH(ROW(B952),APガラス性能一覧!$N:$N,0))="","",INDEX(APガラス性能一覧!A:A,MATCH(ROW(B952),APガラス性能一覧!$N:$N,0))),"")))</f>
        <v/>
      </c>
      <c r="C958" s="68" t="str">
        <f>IFERROR(VLOOKUP($B958,APガラス性能一覧!$A$2:$M$6097,2,0),"")</f>
        <v/>
      </c>
      <c r="D958" s="68" t="str">
        <f>IFERROR(VLOOKUP($B958,APガラス性能一覧!$A$2:$M$6097,3,0),"")</f>
        <v/>
      </c>
      <c r="E958" s="68" t="str">
        <f>IFERROR(VLOOKUP($B958,APガラス性能一覧!$A$2:$M$6097,4,0),"")</f>
        <v/>
      </c>
      <c r="F958" s="68" t="str">
        <f>IFERROR(VLOOKUP($B958,APガラス性能一覧!$A$2:$M$6097,5,0),"")</f>
        <v/>
      </c>
      <c r="G958" s="68" t="str">
        <f>IFERROR(VLOOKUP($B958,APガラス性能一覧!$A$2:$M$6097,6,0),"")</f>
        <v/>
      </c>
      <c r="H958" s="68" t="str">
        <f>IFERROR(VLOOKUP($B958,APガラス性能一覧!$A$2:$M$6097,7,0),"")</f>
        <v/>
      </c>
      <c r="I958" s="68" t="str">
        <f>IFERROR(VLOOKUP($B958,APガラス性能一覧!$A$2:$M$6097,8,0),"")</f>
        <v/>
      </c>
      <c r="J958" s="68" t="str">
        <f>IFERROR(VLOOKUP($B958,APガラス性能一覧!$A$2:$M$6097,9,0),"")</f>
        <v/>
      </c>
      <c r="K958" s="68" t="str">
        <f>IFERROR(VLOOKUP($B958,APガラス性能一覧!$A$2:$M$6097,10,0),"")</f>
        <v/>
      </c>
      <c r="L958" s="68" t="str">
        <f>IFERROR(VLOOKUP($B958,APガラス性能一覧!$A$2:$M$6097,11,0),"")</f>
        <v/>
      </c>
      <c r="M958" s="68" t="str">
        <f>IFERROR(VLOOKUP($B958,APガラス性能一覧!$A$2:$M$6097,12,0),"")</f>
        <v/>
      </c>
      <c r="N958" s="68" t="str">
        <f>IFERROR(VLOOKUP($B958,APガラス性能一覧!$A$2:$M$6097,13,0),"")</f>
        <v/>
      </c>
    </row>
    <row r="959" spans="2:14" x14ac:dyDescent="0.4">
      <c r="B959" s="68" t="str">
        <f>IF($D$2="","",IF($E$2=0.65,IFERROR(IF(INDEX(APガラス性能一覧!A:A,MATCH(ROW(B953),APガラス性能一覧!$O:$O,0))="","",INDEX(APガラス性能一覧!A:A,MATCH(ROW(B953),APガラス性能一覧!$O:$O,0))),""),IFERROR(IF(INDEX(APガラス性能一覧!A:A,MATCH(ROW(B953),APガラス性能一覧!$N:$N,0))="","",INDEX(APガラス性能一覧!A:A,MATCH(ROW(B953),APガラス性能一覧!$N:$N,0))),"")))</f>
        <v/>
      </c>
      <c r="C959" s="68" t="str">
        <f>IFERROR(VLOOKUP($B959,APガラス性能一覧!$A$2:$M$6097,2,0),"")</f>
        <v/>
      </c>
      <c r="D959" s="68" t="str">
        <f>IFERROR(VLOOKUP($B959,APガラス性能一覧!$A$2:$M$6097,3,0),"")</f>
        <v/>
      </c>
      <c r="E959" s="68" t="str">
        <f>IFERROR(VLOOKUP($B959,APガラス性能一覧!$A$2:$M$6097,4,0),"")</f>
        <v/>
      </c>
      <c r="F959" s="68" t="str">
        <f>IFERROR(VLOOKUP($B959,APガラス性能一覧!$A$2:$M$6097,5,0),"")</f>
        <v/>
      </c>
      <c r="G959" s="68" t="str">
        <f>IFERROR(VLOOKUP($B959,APガラス性能一覧!$A$2:$M$6097,6,0),"")</f>
        <v/>
      </c>
      <c r="H959" s="68" t="str">
        <f>IFERROR(VLOOKUP($B959,APガラス性能一覧!$A$2:$M$6097,7,0),"")</f>
        <v/>
      </c>
      <c r="I959" s="68" t="str">
        <f>IFERROR(VLOOKUP($B959,APガラス性能一覧!$A$2:$M$6097,8,0),"")</f>
        <v/>
      </c>
      <c r="J959" s="68" t="str">
        <f>IFERROR(VLOOKUP($B959,APガラス性能一覧!$A$2:$M$6097,9,0),"")</f>
        <v/>
      </c>
      <c r="K959" s="68" t="str">
        <f>IFERROR(VLOOKUP($B959,APガラス性能一覧!$A$2:$M$6097,10,0),"")</f>
        <v/>
      </c>
      <c r="L959" s="68" t="str">
        <f>IFERROR(VLOOKUP($B959,APガラス性能一覧!$A$2:$M$6097,11,0),"")</f>
        <v/>
      </c>
      <c r="M959" s="68" t="str">
        <f>IFERROR(VLOOKUP($B959,APガラス性能一覧!$A$2:$M$6097,12,0),"")</f>
        <v/>
      </c>
      <c r="N959" s="68" t="str">
        <f>IFERROR(VLOOKUP($B959,APガラス性能一覧!$A$2:$M$6097,13,0),"")</f>
        <v/>
      </c>
    </row>
    <row r="960" spans="2:14" x14ac:dyDescent="0.4">
      <c r="B960" s="68" t="str">
        <f>IF($D$2="","",IF($E$2=0.65,IFERROR(IF(INDEX(APガラス性能一覧!A:A,MATCH(ROW(B954),APガラス性能一覧!$O:$O,0))="","",INDEX(APガラス性能一覧!A:A,MATCH(ROW(B954),APガラス性能一覧!$O:$O,0))),""),IFERROR(IF(INDEX(APガラス性能一覧!A:A,MATCH(ROW(B954),APガラス性能一覧!$N:$N,0))="","",INDEX(APガラス性能一覧!A:A,MATCH(ROW(B954),APガラス性能一覧!$N:$N,0))),"")))</f>
        <v/>
      </c>
      <c r="C960" s="68" t="str">
        <f>IFERROR(VLOOKUP($B960,APガラス性能一覧!$A$2:$M$6097,2,0),"")</f>
        <v/>
      </c>
      <c r="D960" s="68" t="str">
        <f>IFERROR(VLOOKUP($B960,APガラス性能一覧!$A$2:$M$6097,3,0),"")</f>
        <v/>
      </c>
      <c r="E960" s="68" t="str">
        <f>IFERROR(VLOOKUP($B960,APガラス性能一覧!$A$2:$M$6097,4,0),"")</f>
        <v/>
      </c>
      <c r="F960" s="68" t="str">
        <f>IFERROR(VLOOKUP($B960,APガラス性能一覧!$A$2:$M$6097,5,0),"")</f>
        <v/>
      </c>
      <c r="G960" s="68" t="str">
        <f>IFERROR(VLOOKUP($B960,APガラス性能一覧!$A$2:$M$6097,6,0),"")</f>
        <v/>
      </c>
      <c r="H960" s="68" t="str">
        <f>IFERROR(VLOOKUP($B960,APガラス性能一覧!$A$2:$M$6097,7,0),"")</f>
        <v/>
      </c>
      <c r="I960" s="68" t="str">
        <f>IFERROR(VLOOKUP($B960,APガラス性能一覧!$A$2:$M$6097,8,0),"")</f>
        <v/>
      </c>
      <c r="J960" s="68" t="str">
        <f>IFERROR(VLOOKUP($B960,APガラス性能一覧!$A$2:$M$6097,9,0),"")</f>
        <v/>
      </c>
      <c r="K960" s="68" t="str">
        <f>IFERROR(VLOOKUP($B960,APガラス性能一覧!$A$2:$M$6097,10,0),"")</f>
        <v/>
      </c>
      <c r="L960" s="68" t="str">
        <f>IFERROR(VLOOKUP($B960,APガラス性能一覧!$A$2:$M$6097,11,0),"")</f>
        <v/>
      </c>
      <c r="M960" s="68" t="str">
        <f>IFERROR(VLOOKUP($B960,APガラス性能一覧!$A$2:$M$6097,12,0),"")</f>
        <v/>
      </c>
      <c r="N960" s="68" t="str">
        <f>IFERROR(VLOOKUP($B960,APガラス性能一覧!$A$2:$M$6097,13,0),"")</f>
        <v/>
      </c>
    </row>
    <row r="961" spans="2:14" x14ac:dyDescent="0.4">
      <c r="B961" s="68" t="str">
        <f>IF($D$2="","",IF($E$2=0.65,IFERROR(IF(INDEX(APガラス性能一覧!A:A,MATCH(ROW(B955),APガラス性能一覧!$O:$O,0))="","",INDEX(APガラス性能一覧!A:A,MATCH(ROW(B955),APガラス性能一覧!$O:$O,0))),""),IFERROR(IF(INDEX(APガラス性能一覧!A:A,MATCH(ROW(B955),APガラス性能一覧!$N:$N,0))="","",INDEX(APガラス性能一覧!A:A,MATCH(ROW(B955),APガラス性能一覧!$N:$N,0))),"")))</f>
        <v/>
      </c>
      <c r="C961" s="68" t="str">
        <f>IFERROR(VLOOKUP($B961,APガラス性能一覧!$A$2:$M$6097,2,0),"")</f>
        <v/>
      </c>
      <c r="D961" s="68" t="str">
        <f>IFERROR(VLOOKUP($B961,APガラス性能一覧!$A$2:$M$6097,3,0),"")</f>
        <v/>
      </c>
      <c r="E961" s="68" t="str">
        <f>IFERROR(VLOOKUP($B961,APガラス性能一覧!$A$2:$M$6097,4,0),"")</f>
        <v/>
      </c>
      <c r="F961" s="68" t="str">
        <f>IFERROR(VLOOKUP($B961,APガラス性能一覧!$A$2:$M$6097,5,0),"")</f>
        <v/>
      </c>
      <c r="G961" s="68" t="str">
        <f>IFERROR(VLOOKUP($B961,APガラス性能一覧!$A$2:$M$6097,6,0),"")</f>
        <v/>
      </c>
      <c r="H961" s="68" t="str">
        <f>IFERROR(VLOOKUP($B961,APガラス性能一覧!$A$2:$M$6097,7,0),"")</f>
        <v/>
      </c>
      <c r="I961" s="68" t="str">
        <f>IFERROR(VLOOKUP($B961,APガラス性能一覧!$A$2:$M$6097,8,0),"")</f>
        <v/>
      </c>
      <c r="J961" s="68" t="str">
        <f>IFERROR(VLOOKUP($B961,APガラス性能一覧!$A$2:$M$6097,9,0),"")</f>
        <v/>
      </c>
      <c r="K961" s="68" t="str">
        <f>IFERROR(VLOOKUP($B961,APガラス性能一覧!$A$2:$M$6097,10,0),"")</f>
        <v/>
      </c>
      <c r="L961" s="68" t="str">
        <f>IFERROR(VLOOKUP($B961,APガラス性能一覧!$A$2:$M$6097,11,0),"")</f>
        <v/>
      </c>
      <c r="M961" s="68" t="str">
        <f>IFERROR(VLOOKUP($B961,APガラス性能一覧!$A$2:$M$6097,12,0),"")</f>
        <v/>
      </c>
      <c r="N961" s="68" t="str">
        <f>IFERROR(VLOOKUP($B961,APガラス性能一覧!$A$2:$M$6097,13,0),"")</f>
        <v/>
      </c>
    </row>
    <row r="962" spans="2:14" x14ac:dyDescent="0.4">
      <c r="B962" s="68" t="str">
        <f>IF($D$2="","",IF($E$2=0.65,IFERROR(IF(INDEX(APガラス性能一覧!A:A,MATCH(ROW(B956),APガラス性能一覧!$O:$O,0))="","",INDEX(APガラス性能一覧!A:A,MATCH(ROW(B956),APガラス性能一覧!$O:$O,0))),""),IFERROR(IF(INDEX(APガラス性能一覧!A:A,MATCH(ROW(B956),APガラス性能一覧!$N:$N,0))="","",INDEX(APガラス性能一覧!A:A,MATCH(ROW(B956),APガラス性能一覧!$N:$N,0))),"")))</f>
        <v/>
      </c>
      <c r="C962" s="68" t="str">
        <f>IFERROR(VLOOKUP($B962,APガラス性能一覧!$A$2:$M$6097,2,0),"")</f>
        <v/>
      </c>
      <c r="D962" s="68" t="str">
        <f>IFERROR(VLOOKUP($B962,APガラス性能一覧!$A$2:$M$6097,3,0),"")</f>
        <v/>
      </c>
      <c r="E962" s="68" t="str">
        <f>IFERROR(VLOOKUP($B962,APガラス性能一覧!$A$2:$M$6097,4,0),"")</f>
        <v/>
      </c>
      <c r="F962" s="68" t="str">
        <f>IFERROR(VLOOKUP($B962,APガラス性能一覧!$A$2:$M$6097,5,0),"")</f>
        <v/>
      </c>
      <c r="G962" s="68" t="str">
        <f>IFERROR(VLOOKUP($B962,APガラス性能一覧!$A$2:$M$6097,6,0),"")</f>
        <v/>
      </c>
      <c r="H962" s="68" t="str">
        <f>IFERROR(VLOOKUP($B962,APガラス性能一覧!$A$2:$M$6097,7,0),"")</f>
        <v/>
      </c>
      <c r="I962" s="68" t="str">
        <f>IFERROR(VLOOKUP($B962,APガラス性能一覧!$A$2:$M$6097,8,0),"")</f>
        <v/>
      </c>
      <c r="J962" s="68" t="str">
        <f>IFERROR(VLOOKUP($B962,APガラス性能一覧!$A$2:$M$6097,9,0),"")</f>
        <v/>
      </c>
      <c r="K962" s="68" t="str">
        <f>IFERROR(VLOOKUP($B962,APガラス性能一覧!$A$2:$M$6097,10,0),"")</f>
        <v/>
      </c>
      <c r="L962" s="68" t="str">
        <f>IFERROR(VLOOKUP($B962,APガラス性能一覧!$A$2:$M$6097,11,0),"")</f>
        <v/>
      </c>
      <c r="M962" s="68" t="str">
        <f>IFERROR(VLOOKUP($B962,APガラス性能一覧!$A$2:$M$6097,12,0),"")</f>
        <v/>
      </c>
      <c r="N962" s="68" t="str">
        <f>IFERROR(VLOOKUP($B962,APガラス性能一覧!$A$2:$M$6097,13,0),"")</f>
        <v/>
      </c>
    </row>
    <row r="963" spans="2:14" x14ac:dyDescent="0.4">
      <c r="B963" s="68" t="str">
        <f>IF($D$2="","",IF($E$2=0.65,IFERROR(IF(INDEX(APガラス性能一覧!A:A,MATCH(ROW(B957),APガラス性能一覧!$O:$O,0))="","",INDEX(APガラス性能一覧!A:A,MATCH(ROW(B957),APガラス性能一覧!$O:$O,0))),""),IFERROR(IF(INDEX(APガラス性能一覧!A:A,MATCH(ROW(B957),APガラス性能一覧!$N:$N,0))="","",INDEX(APガラス性能一覧!A:A,MATCH(ROW(B957),APガラス性能一覧!$N:$N,0))),"")))</f>
        <v/>
      </c>
      <c r="C963" s="68" t="str">
        <f>IFERROR(VLOOKUP($B963,APガラス性能一覧!$A$2:$M$6097,2,0),"")</f>
        <v/>
      </c>
      <c r="D963" s="68" t="str">
        <f>IFERROR(VLOOKUP($B963,APガラス性能一覧!$A$2:$M$6097,3,0),"")</f>
        <v/>
      </c>
      <c r="E963" s="68" t="str">
        <f>IFERROR(VLOOKUP($B963,APガラス性能一覧!$A$2:$M$6097,4,0),"")</f>
        <v/>
      </c>
      <c r="F963" s="68" t="str">
        <f>IFERROR(VLOOKUP($B963,APガラス性能一覧!$A$2:$M$6097,5,0),"")</f>
        <v/>
      </c>
      <c r="G963" s="68" t="str">
        <f>IFERROR(VLOOKUP($B963,APガラス性能一覧!$A$2:$M$6097,6,0),"")</f>
        <v/>
      </c>
      <c r="H963" s="68" t="str">
        <f>IFERROR(VLOOKUP($B963,APガラス性能一覧!$A$2:$M$6097,7,0),"")</f>
        <v/>
      </c>
      <c r="I963" s="68" t="str">
        <f>IFERROR(VLOOKUP($B963,APガラス性能一覧!$A$2:$M$6097,8,0),"")</f>
        <v/>
      </c>
      <c r="J963" s="68" t="str">
        <f>IFERROR(VLOOKUP($B963,APガラス性能一覧!$A$2:$M$6097,9,0),"")</f>
        <v/>
      </c>
      <c r="K963" s="68" t="str">
        <f>IFERROR(VLOOKUP($B963,APガラス性能一覧!$A$2:$M$6097,10,0),"")</f>
        <v/>
      </c>
      <c r="L963" s="68" t="str">
        <f>IFERROR(VLOOKUP($B963,APガラス性能一覧!$A$2:$M$6097,11,0),"")</f>
        <v/>
      </c>
      <c r="M963" s="68" t="str">
        <f>IFERROR(VLOOKUP($B963,APガラス性能一覧!$A$2:$M$6097,12,0),"")</f>
        <v/>
      </c>
      <c r="N963" s="68" t="str">
        <f>IFERROR(VLOOKUP($B963,APガラス性能一覧!$A$2:$M$6097,13,0),"")</f>
        <v/>
      </c>
    </row>
    <row r="964" spans="2:14" x14ac:dyDescent="0.4">
      <c r="B964" s="68" t="str">
        <f>IF($D$2="","",IF($E$2=0.65,IFERROR(IF(INDEX(APガラス性能一覧!A:A,MATCH(ROW(B958),APガラス性能一覧!$O:$O,0))="","",INDEX(APガラス性能一覧!A:A,MATCH(ROW(B958),APガラス性能一覧!$O:$O,0))),""),IFERROR(IF(INDEX(APガラス性能一覧!A:A,MATCH(ROW(B958),APガラス性能一覧!$N:$N,0))="","",INDEX(APガラス性能一覧!A:A,MATCH(ROW(B958),APガラス性能一覧!$N:$N,0))),"")))</f>
        <v/>
      </c>
      <c r="C964" s="68" t="str">
        <f>IFERROR(VLOOKUP($B964,APガラス性能一覧!$A$2:$M$6097,2,0),"")</f>
        <v/>
      </c>
      <c r="D964" s="68" t="str">
        <f>IFERROR(VLOOKUP($B964,APガラス性能一覧!$A$2:$M$6097,3,0),"")</f>
        <v/>
      </c>
      <c r="E964" s="68" t="str">
        <f>IFERROR(VLOOKUP($B964,APガラス性能一覧!$A$2:$M$6097,4,0),"")</f>
        <v/>
      </c>
      <c r="F964" s="68" t="str">
        <f>IFERROR(VLOOKUP($B964,APガラス性能一覧!$A$2:$M$6097,5,0),"")</f>
        <v/>
      </c>
      <c r="G964" s="68" t="str">
        <f>IFERROR(VLOOKUP($B964,APガラス性能一覧!$A$2:$M$6097,6,0),"")</f>
        <v/>
      </c>
      <c r="H964" s="68" t="str">
        <f>IFERROR(VLOOKUP($B964,APガラス性能一覧!$A$2:$M$6097,7,0),"")</f>
        <v/>
      </c>
      <c r="I964" s="68" t="str">
        <f>IFERROR(VLOOKUP($B964,APガラス性能一覧!$A$2:$M$6097,8,0),"")</f>
        <v/>
      </c>
      <c r="J964" s="68" t="str">
        <f>IFERROR(VLOOKUP($B964,APガラス性能一覧!$A$2:$M$6097,9,0),"")</f>
        <v/>
      </c>
      <c r="K964" s="68" t="str">
        <f>IFERROR(VLOOKUP($B964,APガラス性能一覧!$A$2:$M$6097,10,0),"")</f>
        <v/>
      </c>
      <c r="L964" s="68" t="str">
        <f>IFERROR(VLOOKUP($B964,APガラス性能一覧!$A$2:$M$6097,11,0),"")</f>
        <v/>
      </c>
      <c r="M964" s="68" t="str">
        <f>IFERROR(VLOOKUP($B964,APガラス性能一覧!$A$2:$M$6097,12,0),"")</f>
        <v/>
      </c>
      <c r="N964" s="68" t="str">
        <f>IFERROR(VLOOKUP($B964,APガラス性能一覧!$A$2:$M$6097,13,0),"")</f>
        <v/>
      </c>
    </row>
    <row r="965" spans="2:14" x14ac:dyDescent="0.4">
      <c r="B965" s="68" t="str">
        <f>IF($D$2="","",IF($E$2=0.65,IFERROR(IF(INDEX(APガラス性能一覧!A:A,MATCH(ROW(B959),APガラス性能一覧!$O:$O,0))="","",INDEX(APガラス性能一覧!A:A,MATCH(ROW(B959),APガラス性能一覧!$O:$O,0))),""),IFERROR(IF(INDEX(APガラス性能一覧!A:A,MATCH(ROW(B959),APガラス性能一覧!$N:$N,0))="","",INDEX(APガラス性能一覧!A:A,MATCH(ROW(B959),APガラス性能一覧!$N:$N,0))),"")))</f>
        <v/>
      </c>
      <c r="C965" s="68" t="str">
        <f>IFERROR(VLOOKUP($B965,APガラス性能一覧!$A$2:$M$6097,2,0),"")</f>
        <v/>
      </c>
      <c r="D965" s="68" t="str">
        <f>IFERROR(VLOOKUP($B965,APガラス性能一覧!$A$2:$M$6097,3,0),"")</f>
        <v/>
      </c>
      <c r="E965" s="68" t="str">
        <f>IFERROR(VLOOKUP($B965,APガラス性能一覧!$A$2:$M$6097,4,0),"")</f>
        <v/>
      </c>
      <c r="F965" s="68" t="str">
        <f>IFERROR(VLOOKUP($B965,APガラス性能一覧!$A$2:$M$6097,5,0),"")</f>
        <v/>
      </c>
      <c r="G965" s="68" t="str">
        <f>IFERROR(VLOOKUP($B965,APガラス性能一覧!$A$2:$M$6097,6,0),"")</f>
        <v/>
      </c>
      <c r="H965" s="68" t="str">
        <f>IFERROR(VLOOKUP($B965,APガラス性能一覧!$A$2:$M$6097,7,0),"")</f>
        <v/>
      </c>
      <c r="I965" s="68" t="str">
        <f>IFERROR(VLOOKUP($B965,APガラス性能一覧!$A$2:$M$6097,8,0),"")</f>
        <v/>
      </c>
      <c r="J965" s="68" t="str">
        <f>IFERROR(VLOOKUP($B965,APガラス性能一覧!$A$2:$M$6097,9,0),"")</f>
        <v/>
      </c>
      <c r="K965" s="68" t="str">
        <f>IFERROR(VLOOKUP($B965,APガラス性能一覧!$A$2:$M$6097,10,0),"")</f>
        <v/>
      </c>
      <c r="L965" s="68" t="str">
        <f>IFERROR(VLOOKUP($B965,APガラス性能一覧!$A$2:$M$6097,11,0),"")</f>
        <v/>
      </c>
      <c r="M965" s="68" t="str">
        <f>IFERROR(VLOOKUP($B965,APガラス性能一覧!$A$2:$M$6097,12,0),"")</f>
        <v/>
      </c>
      <c r="N965" s="68" t="str">
        <f>IFERROR(VLOOKUP($B965,APガラス性能一覧!$A$2:$M$6097,13,0),"")</f>
        <v/>
      </c>
    </row>
    <row r="966" spans="2:14" x14ac:dyDescent="0.4">
      <c r="B966" s="68" t="str">
        <f>IF($D$2="","",IF($E$2=0.65,IFERROR(IF(INDEX(APガラス性能一覧!A:A,MATCH(ROW(B960),APガラス性能一覧!$O:$O,0))="","",INDEX(APガラス性能一覧!A:A,MATCH(ROW(B960),APガラス性能一覧!$O:$O,0))),""),IFERROR(IF(INDEX(APガラス性能一覧!A:A,MATCH(ROW(B960),APガラス性能一覧!$N:$N,0))="","",INDEX(APガラス性能一覧!A:A,MATCH(ROW(B960),APガラス性能一覧!$N:$N,0))),"")))</f>
        <v/>
      </c>
      <c r="C966" s="68" t="str">
        <f>IFERROR(VLOOKUP($B966,APガラス性能一覧!$A$2:$M$6097,2,0),"")</f>
        <v/>
      </c>
      <c r="D966" s="68" t="str">
        <f>IFERROR(VLOOKUP($B966,APガラス性能一覧!$A$2:$M$6097,3,0),"")</f>
        <v/>
      </c>
      <c r="E966" s="68" t="str">
        <f>IFERROR(VLOOKUP($B966,APガラス性能一覧!$A$2:$M$6097,4,0),"")</f>
        <v/>
      </c>
      <c r="F966" s="68" t="str">
        <f>IFERROR(VLOOKUP($B966,APガラス性能一覧!$A$2:$M$6097,5,0),"")</f>
        <v/>
      </c>
      <c r="G966" s="68" t="str">
        <f>IFERROR(VLOOKUP($B966,APガラス性能一覧!$A$2:$M$6097,6,0),"")</f>
        <v/>
      </c>
      <c r="H966" s="68" t="str">
        <f>IFERROR(VLOOKUP($B966,APガラス性能一覧!$A$2:$M$6097,7,0),"")</f>
        <v/>
      </c>
      <c r="I966" s="68" t="str">
        <f>IFERROR(VLOOKUP($B966,APガラス性能一覧!$A$2:$M$6097,8,0),"")</f>
        <v/>
      </c>
      <c r="J966" s="68" t="str">
        <f>IFERROR(VLOOKUP($B966,APガラス性能一覧!$A$2:$M$6097,9,0),"")</f>
        <v/>
      </c>
      <c r="K966" s="68" t="str">
        <f>IFERROR(VLOOKUP($B966,APガラス性能一覧!$A$2:$M$6097,10,0),"")</f>
        <v/>
      </c>
      <c r="L966" s="68" t="str">
        <f>IFERROR(VLOOKUP($B966,APガラス性能一覧!$A$2:$M$6097,11,0),"")</f>
        <v/>
      </c>
      <c r="M966" s="68" t="str">
        <f>IFERROR(VLOOKUP($B966,APガラス性能一覧!$A$2:$M$6097,12,0),"")</f>
        <v/>
      </c>
      <c r="N966" s="68" t="str">
        <f>IFERROR(VLOOKUP($B966,APガラス性能一覧!$A$2:$M$6097,13,0),"")</f>
        <v/>
      </c>
    </row>
    <row r="967" spans="2:14" x14ac:dyDescent="0.4">
      <c r="B967" s="68" t="str">
        <f>IF($D$2="","",IF($E$2=0.65,IFERROR(IF(INDEX(APガラス性能一覧!A:A,MATCH(ROW(B961),APガラス性能一覧!$O:$O,0))="","",INDEX(APガラス性能一覧!A:A,MATCH(ROW(B961),APガラス性能一覧!$O:$O,0))),""),IFERROR(IF(INDEX(APガラス性能一覧!A:A,MATCH(ROW(B961),APガラス性能一覧!$N:$N,0))="","",INDEX(APガラス性能一覧!A:A,MATCH(ROW(B961),APガラス性能一覧!$N:$N,0))),"")))</f>
        <v/>
      </c>
      <c r="C967" s="68" t="str">
        <f>IFERROR(VLOOKUP($B967,APガラス性能一覧!$A$2:$M$6097,2,0),"")</f>
        <v/>
      </c>
      <c r="D967" s="68" t="str">
        <f>IFERROR(VLOOKUP($B967,APガラス性能一覧!$A$2:$M$6097,3,0),"")</f>
        <v/>
      </c>
      <c r="E967" s="68" t="str">
        <f>IFERROR(VLOOKUP($B967,APガラス性能一覧!$A$2:$M$6097,4,0),"")</f>
        <v/>
      </c>
      <c r="F967" s="68" t="str">
        <f>IFERROR(VLOOKUP($B967,APガラス性能一覧!$A$2:$M$6097,5,0),"")</f>
        <v/>
      </c>
      <c r="G967" s="68" t="str">
        <f>IFERROR(VLOOKUP($B967,APガラス性能一覧!$A$2:$M$6097,6,0),"")</f>
        <v/>
      </c>
      <c r="H967" s="68" t="str">
        <f>IFERROR(VLOOKUP($B967,APガラス性能一覧!$A$2:$M$6097,7,0),"")</f>
        <v/>
      </c>
      <c r="I967" s="68" t="str">
        <f>IFERROR(VLOOKUP($B967,APガラス性能一覧!$A$2:$M$6097,8,0),"")</f>
        <v/>
      </c>
      <c r="J967" s="68" t="str">
        <f>IFERROR(VLOOKUP($B967,APガラス性能一覧!$A$2:$M$6097,9,0),"")</f>
        <v/>
      </c>
      <c r="K967" s="68" t="str">
        <f>IFERROR(VLOOKUP($B967,APガラス性能一覧!$A$2:$M$6097,10,0),"")</f>
        <v/>
      </c>
      <c r="L967" s="68" t="str">
        <f>IFERROR(VLOOKUP($B967,APガラス性能一覧!$A$2:$M$6097,11,0),"")</f>
        <v/>
      </c>
      <c r="M967" s="68" t="str">
        <f>IFERROR(VLOOKUP($B967,APガラス性能一覧!$A$2:$M$6097,12,0),"")</f>
        <v/>
      </c>
      <c r="N967" s="68" t="str">
        <f>IFERROR(VLOOKUP($B967,APガラス性能一覧!$A$2:$M$6097,13,0),"")</f>
        <v/>
      </c>
    </row>
    <row r="968" spans="2:14" x14ac:dyDescent="0.4">
      <c r="B968" s="68" t="str">
        <f>IF($D$2="","",IF($E$2=0.65,IFERROR(IF(INDEX(APガラス性能一覧!A:A,MATCH(ROW(B962),APガラス性能一覧!$O:$O,0))="","",INDEX(APガラス性能一覧!A:A,MATCH(ROW(B962),APガラス性能一覧!$O:$O,0))),""),IFERROR(IF(INDEX(APガラス性能一覧!A:A,MATCH(ROW(B962),APガラス性能一覧!$N:$N,0))="","",INDEX(APガラス性能一覧!A:A,MATCH(ROW(B962),APガラス性能一覧!$N:$N,0))),"")))</f>
        <v/>
      </c>
      <c r="C968" s="68" t="str">
        <f>IFERROR(VLOOKUP($B968,APガラス性能一覧!$A$2:$M$6097,2,0),"")</f>
        <v/>
      </c>
      <c r="D968" s="68" t="str">
        <f>IFERROR(VLOOKUP($B968,APガラス性能一覧!$A$2:$M$6097,3,0),"")</f>
        <v/>
      </c>
      <c r="E968" s="68" t="str">
        <f>IFERROR(VLOOKUP($B968,APガラス性能一覧!$A$2:$M$6097,4,0),"")</f>
        <v/>
      </c>
      <c r="F968" s="68" t="str">
        <f>IFERROR(VLOOKUP($B968,APガラス性能一覧!$A$2:$M$6097,5,0),"")</f>
        <v/>
      </c>
      <c r="G968" s="68" t="str">
        <f>IFERROR(VLOOKUP($B968,APガラス性能一覧!$A$2:$M$6097,6,0),"")</f>
        <v/>
      </c>
      <c r="H968" s="68" t="str">
        <f>IFERROR(VLOOKUP($B968,APガラス性能一覧!$A$2:$M$6097,7,0),"")</f>
        <v/>
      </c>
      <c r="I968" s="68" t="str">
        <f>IFERROR(VLOOKUP($B968,APガラス性能一覧!$A$2:$M$6097,8,0),"")</f>
        <v/>
      </c>
      <c r="J968" s="68" t="str">
        <f>IFERROR(VLOOKUP($B968,APガラス性能一覧!$A$2:$M$6097,9,0),"")</f>
        <v/>
      </c>
      <c r="K968" s="68" t="str">
        <f>IFERROR(VLOOKUP($B968,APガラス性能一覧!$A$2:$M$6097,10,0),"")</f>
        <v/>
      </c>
      <c r="L968" s="68" t="str">
        <f>IFERROR(VLOOKUP($B968,APガラス性能一覧!$A$2:$M$6097,11,0),"")</f>
        <v/>
      </c>
      <c r="M968" s="68" t="str">
        <f>IFERROR(VLOOKUP($B968,APガラス性能一覧!$A$2:$M$6097,12,0),"")</f>
        <v/>
      </c>
      <c r="N968" s="68" t="str">
        <f>IFERROR(VLOOKUP($B968,APガラス性能一覧!$A$2:$M$6097,13,0),"")</f>
        <v/>
      </c>
    </row>
    <row r="969" spans="2:14" x14ac:dyDescent="0.4">
      <c r="B969" s="68" t="str">
        <f>IF($D$2="","",IF($E$2=0.65,IFERROR(IF(INDEX(APガラス性能一覧!A:A,MATCH(ROW(B963),APガラス性能一覧!$O:$O,0))="","",INDEX(APガラス性能一覧!A:A,MATCH(ROW(B963),APガラス性能一覧!$O:$O,0))),""),IFERROR(IF(INDEX(APガラス性能一覧!A:A,MATCH(ROW(B963),APガラス性能一覧!$N:$N,0))="","",INDEX(APガラス性能一覧!A:A,MATCH(ROW(B963),APガラス性能一覧!$N:$N,0))),"")))</f>
        <v/>
      </c>
      <c r="C969" s="68" t="str">
        <f>IFERROR(VLOOKUP($B969,APガラス性能一覧!$A$2:$M$6097,2,0),"")</f>
        <v/>
      </c>
      <c r="D969" s="68" t="str">
        <f>IFERROR(VLOOKUP($B969,APガラス性能一覧!$A$2:$M$6097,3,0),"")</f>
        <v/>
      </c>
      <c r="E969" s="68" t="str">
        <f>IFERROR(VLOOKUP($B969,APガラス性能一覧!$A$2:$M$6097,4,0),"")</f>
        <v/>
      </c>
      <c r="F969" s="68" t="str">
        <f>IFERROR(VLOOKUP($B969,APガラス性能一覧!$A$2:$M$6097,5,0),"")</f>
        <v/>
      </c>
      <c r="G969" s="68" t="str">
        <f>IFERROR(VLOOKUP($B969,APガラス性能一覧!$A$2:$M$6097,6,0),"")</f>
        <v/>
      </c>
      <c r="H969" s="68" t="str">
        <f>IFERROR(VLOOKUP($B969,APガラス性能一覧!$A$2:$M$6097,7,0),"")</f>
        <v/>
      </c>
      <c r="I969" s="68" t="str">
        <f>IFERROR(VLOOKUP($B969,APガラス性能一覧!$A$2:$M$6097,8,0),"")</f>
        <v/>
      </c>
      <c r="J969" s="68" t="str">
        <f>IFERROR(VLOOKUP($B969,APガラス性能一覧!$A$2:$M$6097,9,0),"")</f>
        <v/>
      </c>
      <c r="K969" s="68" t="str">
        <f>IFERROR(VLOOKUP($B969,APガラス性能一覧!$A$2:$M$6097,10,0),"")</f>
        <v/>
      </c>
      <c r="L969" s="68" t="str">
        <f>IFERROR(VLOOKUP($B969,APガラス性能一覧!$A$2:$M$6097,11,0),"")</f>
        <v/>
      </c>
      <c r="M969" s="68" t="str">
        <f>IFERROR(VLOOKUP($B969,APガラス性能一覧!$A$2:$M$6097,12,0),"")</f>
        <v/>
      </c>
      <c r="N969" s="68" t="str">
        <f>IFERROR(VLOOKUP($B969,APガラス性能一覧!$A$2:$M$6097,13,0),"")</f>
        <v/>
      </c>
    </row>
    <row r="970" spans="2:14" x14ac:dyDescent="0.4">
      <c r="B970" s="68" t="str">
        <f>IF($D$2="","",IF($E$2=0.65,IFERROR(IF(INDEX(APガラス性能一覧!A:A,MATCH(ROW(B964),APガラス性能一覧!$O:$O,0))="","",INDEX(APガラス性能一覧!A:A,MATCH(ROW(B964),APガラス性能一覧!$O:$O,0))),""),IFERROR(IF(INDEX(APガラス性能一覧!A:A,MATCH(ROW(B964),APガラス性能一覧!$N:$N,0))="","",INDEX(APガラス性能一覧!A:A,MATCH(ROW(B964),APガラス性能一覧!$N:$N,0))),"")))</f>
        <v/>
      </c>
      <c r="C970" s="68" t="str">
        <f>IFERROR(VLOOKUP($B970,APガラス性能一覧!$A$2:$M$6097,2,0),"")</f>
        <v/>
      </c>
      <c r="D970" s="68" t="str">
        <f>IFERROR(VLOOKUP($B970,APガラス性能一覧!$A$2:$M$6097,3,0),"")</f>
        <v/>
      </c>
      <c r="E970" s="68" t="str">
        <f>IFERROR(VLOOKUP($B970,APガラス性能一覧!$A$2:$M$6097,4,0),"")</f>
        <v/>
      </c>
      <c r="F970" s="68" t="str">
        <f>IFERROR(VLOOKUP($B970,APガラス性能一覧!$A$2:$M$6097,5,0),"")</f>
        <v/>
      </c>
      <c r="G970" s="68" t="str">
        <f>IFERROR(VLOOKUP($B970,APガラス性能一覧!$A$2:$M$6097,6,0),"")</f>
        <v/>
      </c>
      <c r="H970" s="68" t="str">
        <f>IFERROR(VLOOKUP($B970,APガラス性能一覧!$A$2:$M$6097,7,0),"")</f>
        <v/>
      </c>
      <c r="I970" s="68" t="str">
        <f>IFERROR(VLOOKUP($B970,APガラス性能一覧!$A$2:$M$6097,8,0),"")</f>
        <v/>
      </c>
      <c r="J970" s="68" t="str">
        <f>IFERROR(VLOOKUP($B970,APガラス性能一覧!$A$2:$M$6097,9,0),"")</f>
        <v/>
      </c>
      <c r="K970" s="68" t="str">
        <f>IFERROR(VLOOKUP($B970,APガラス性能一覧!$A$2:$M$6097,10,0),"")</f>
        <v/>
      </c>
      <c r="L970" s="68" t="str">
        <f>IFERROR(VLOOKUP($B970,APガラス性能一覧!$A$2:$M$6097,11,0),"")</f>
        <v/>
      </c>
      <c r="M970" s="68" t="str">
        <f>IFERROR(VLOOKUP($B970,APガラス性能一覧!$A$2:$M$6097,12,0),"")</f>
        <v/>
      </c>
      <c r="N970" s="68" t="str">
        <f>IFERROR(VLOOKUP($B970,APガラス性能一覧!$A$2:$M$6097,13,0),"")</f>
        <v/>
      </c>
    </row>
    <row r="971" spans="2:14" x14ac:dyDescent="0.4">
      <c r="B971" s="68" t="str">
        <f>IF($D$2="","",IF($E$2=0.65,IFERROR(IF(INDEX(APガラス性能一覧!A:A,MATCH(ROW(B965),APガラス性能一覧!$O:$O,0))="","",INDEX(APガラス性能一覧!A:A,MATCH(ROW(B965),APガラス性能一覧!$O:$O,0))),""),IFERROR(IF(INDEX(APガラス性能一覧!A:A,MATCH(ROW(B965),APガラス性能一覧!$N:$N,0))="","",INDEX(APガラス性能一覧!A:A,MATCH(ROW(B965),APガラス性能一覧!$N:$N,0))),"")))</f>
        <v/>
      </c>
      <c r="C971" s="68" t="str">
        <f>IFERROR(VLOOKUP($B971,APガラス性能一覧!$A$2:$M$6097,2,0),"")</f>
        <v/>
      </c>
      <c r="D971" s="68" t="str">
        <f>IFERROR(VLOOKUP($B971,APガラス性能一覧!$A$2:$M$6097,3,0),"")</f>
        <v/>
      </c>
      <c r="E971" s="68" t="str">
        <f>IFERROR(VLOOKUP($B971,APガラス性能一覧!$A$2:$M$6097,4,0),"")</f>
        <v/>
      </c>
      <c r="F971" s="68" t="str">
        <f>IFERROR(VLOOKUP($B971,APガラス性能一覧!$A$2:$M$6097,5,0),"")</f>
        <v/>
      </c>
      <c r="G971" s="68" t="str">
        <f>IFERROR(VLOOKUP($B971,APガラス性能一覧!$A$2:$M$6097,6,0),"")</f>
        <v/>
      </c>
      <c r="H971" s="68" t="str">
        <f>IFERROR(VLOOKUP($B971,APガラス性能一覧!$A$2:$M$6097,7,0),"")</f>
        <v/>
      </c>
      <c r="I971" s="68" t="str">
        <f>IFERROR(VLOOKUP($B971,APガラス性能一覧!$A$2:$M$6097,8,0),"")</f>
        <v/>
      </c>
      <c r="J971" s="68" t="str">
        <f>IFERROR(VLOOKUP($B971,APガラス性能一覧!$A$2:$M$6097,9,0),"")</f>
        <v/>
      </c>
      <c r="K971" s="68" t="str">
        <f>IFERROR(VLOOKUP($B971,APガラス性能一覧!$A$2:$M$6097,10,0),"")</f>
        <v/>
      </c>
      <c r="L971" s="68" t="str">
        <f>IFERROR(VLOOKUP($B971,APガラス性能一覧!$A$2:$M$6097,11,0),"")</f>
        <v/>
      </c>
      <c r="M971" s="68" t="str">
        <f>IFERROR(VLOOKUP($B971,APガラス性能一覧!$A$2:$M$6097,12,0),"")</f>
        <v/>
      </c>
      <c r="N971" s="68" t="str">
        <f>IFERROR(VLOOKUP($B971,APガラス性能一覧!$A$2:$M$6097,13,0),"")</f>
        <v/>
      </c>
    </row>
    <row r="972" spans="2:14" x14ac:dyDescent="0.4">
      <c r="B972" s="68" t="str">
        <f>IF($D$2="","",IF($E$2=0.65,IFERROR(IF(INDEX(APガラス性能一覧!A:A,MATCH(ROW(B966),APガラス性能一覧!$O:$O,0))="","",INDEX(APガラス性能一覧!A:A,MATCH(ROW(B966),APガラス性能一覧!$O:$O,0))),""),IFERROR(IF(INDEX(APガラス性能一覧!A:A,MATCH(ROW(B966),APガラス性能一覧!$N:$N,0))="","",INDEX(APガラス性能一覧!A:A,MATCH(ROW(B966),APガラス性能一覧!$N:$N,0))),"")))</f>
        <v/>
      </c>
      <c r="C972" s="68" t="str">
        <f>IFERROR(VLOOKUP($B972,APガラス性能一覧!$A$2:$M$6097,2,0),"")</f>
        <v/>
      </c>
      <c r="D972" s="68" t="str">
        <f>IFERROR(VLOOKUP($B972,APガラス性能一覧!$A$2:$M$6097,3,0),"")</f>
        <v/>
      </c>
      <c r="E972" s="68" t="str">
        <f>IFERROR(VLOOKUP($B972,APガラス性能一覧!$A$2:$M$6097,4,0),"")</f>
        <v/>
      </c>
      <c r="F972" s="68" t="str">
        <f>IFERROR(VLOOKUP($B972,APガラス性能一覧!$A$2:$M$6097,5,0),"")</f>
        <v/>
      </c>
      <c r="G972" s="68" t="str">
        <f>IFERROR(VLOOKUP($B972,APガラス性能一覧!$A$2:$M$6097,6,0),"")</f>
        <v/>
      </c>
      <c r="H972" s="68" t="str">
        <f>IFERROR(VLOOKUP($B972,APガラス性能一覧!$A$2:$M$6097,7,0),"")</f>
        <v/>
      </c>
      <c r="I972" s="68" t="str">
        <f>IFERROR(VLOOKUP($B972,APガラス性能一覧!$A$2:$M$6097,8,0),"")</f>
        <v/>
      </c>
      <c r="J972" s="68" t="str">
        <f>IFERROR(VLOOKUP($B972,APガラス性能一覧!$A$2:$M$6097,9,0),"")</f>
        <v/>
      </c>
      <c r="K972" s="68" t="str">
        <f>IFERROR(VLOOKUP($B972,APガラス性能一覧!$A$2:$M$6097,10,0),"")</f>
        <v/>
      </c>
      <c r="L972" s="68" t="str">
        <f>IFERROR(VLOOKUP($B972,APガラス性能一覧!$A$2:$M$6097,11,0),"")</f>
        <v/>
      </c>
      <c r="M972" s="68" t="str">
        <f>IFERROR(VLOOKUP($B972,APガラス性能一覧!$A$2:$M$6097,12,0),"")</f>
        <v/>
      </c>
      <c r="N972" s="68" t="str">
        <f>IFERROR(VLOOKUP($B972,APガラス性能一覧!$A$2:$M$6097,13,0),"")</f>
        <v/>
      </c>
    </row>
    <row r="973" spans="2:14" x14ac:dyDescent="0.4">
      <c r="B973" s="68" t="str">
        <f>IF($D$2="","",IF($E$2=0.65,IFERROR(IF(INDEX(APガラス性能一覧!A:A,MATCH(ROW(B967),APガラス性能一覧!$O:$O,0))="","",INDEX(APガラス性能一覧!A:A,MATCH(ROW(B967),APガラス性能一覧!$O:$O,0))),""),IFERROR(IF(INDEX(APガラス性能一覧!A:A,MATCH(ROW(B967),APガラス性能一覧!$N:$N,0))="","",INDEX(APガラス性能一覧!A:A,MATCH(ROW(B967),APガラス性能一覧!$N:$N,0))),"")))</f>
        <v/>
      </c>
      <c r="C973" s="68" t="str">
        <f>IFERROR(VLOOKUP($B973,APガラス性能一覧!$A$2:$M$6097,2,0),"")</f>
        <v/>
      </c>
      <c r="D973" s="68" t="str">
        <f>IFERROR(VLOOKUP($B973,APガラス性能一覧!$A$2:$M$6097,3,0),"")</f>
        <v/>
      </c>
      <c r="E973" s="68" t="str">
        <f>IFERROR(VLOOKUP($B973,APガラス性能一覧!$A$2:$M$6097,4,0),"")</f>
        <v/>
      </c>
      <c r="F973" s="68" t="str">
        <f>IFERROR(VLOOKUP($B973,APガラス性能一覧!$A$2:$M$6097,5,0),"")</f>
        <v/>
      </c>
      <c r="G973" s="68" t="str">
        <f>IFERROR(VLOOKUP($B973,APガラス性能一覧!$A$2:$M$6097,6,0),"")</f>
        <v/>
      </c>
      <c r="H973" s="68" t="str">
        <f>IFERROR(VLOOKUP($B973,APガラス性能一覧!$A$2:$M$6097,7,0),"")</f>
        <v/>
      </c>
      <c r="I973" s="68" t="str">
        <f>IFERROR(VLOOKUP($B973,APガラス性能一覧!$A$2:$M$6097,8,0),"")</f>
        <v/>
      </c>
      <c r="J973" s="68" t="str">
        <f>IFERROR(VLOOKUP($B973,APガラス性能一覧!$A$2:$M$6097,9,0),"")</f>
        <v/>
      </c>
      <c r="K973" s="68" t="str">
        <f>IFERROR(VLOOKUP($B973,APガラス性能一覧!$A$2:$M$6097,10,0),"")</f>
        <v/>
      </c>
      <c r="L973" s="68" t="str">
        <f>IFERROR(VLOOKUP($B973,APガラス性能一覧!$A$2:$M$6097,11,0),"")</f>
        <v/>
      </c>
      <c r="M973" s="68" t="str">
        <f>IFERROR(VLOOKUP($B973,APガラス性能一覧!$A$2:$M$6097,12,0),"")</f>
        <v/>
      </c>
      <c r="N973" s="68" t="str">
        <f>IFERROR(VLOOKUP($B973,APガラス性能一覧!$A$2:$M$6097,13,0),"")</f>
        <v/>
      </c>
    </row>
    <row r="974" spans="2:14" x14ac:dyDescent="0.4">
      <c r="B974" s="68" t="str">
        <f>IF($D$2="","",IF($E$2=0.65,IFERROR(IF(INDEX(APガラス性能一覧!A:A,MATCH(ROW(B968),APガラス性能一覧!$O:$O,0))="","",INDEX(APガラス性能一覧!A:A,MATCH(ROW(B968),APガラス性能一覧!$O:$O,0))),""),IFERROR(IF(INDEX(APガラス性能一覧!A:A,MATCH(ROW(B968),APガラス性能一覧!$N:$N,0))="","",INDEX(APガラス性能一覧!A:A,MATCH(ROW(B968),APガラス性能一覧!$N:$N,0))),"")))</f>
        <v/>
      </c>
      <c r="C974" s="68" t="str">
        <f>IFERROR(VLOOKUP($B974,APガラス性能一覧!$A$2:$M$6097,2,0),"")</f>
        <v/>
      </c>
      <c r="D974" s="68" t="str">
        <f>IFERROR(VLOOKUP($B974,APガラス性能一覧!$A$2:$M$6097,3,0),"")</f>
        <v/>
      </c>
      <c r="E974" s="68" t="str">
        <f>IFERROR(VLOOKUP($B974,APガラス性能一覧!$A$2:$M$6097,4,0),"")</f>
        <v/>
      </c>
      <c r="F974" s="68" t="str">
        <f>IFERROR(VLOOKUP($B974,APガラス性能一覧!$A$2:$M$6097,5,0),"")</f>
        <v/>
      </c>
      <c r="G974" s="68" t="str">
        <f>IFERROR(VLOOKUP($B974,APガラス性能一覧!$A$2:$M$6097,6,0),"")</f>
        <v/>
      </c>
      <c r="H974" s="68" t="str">
        <f>IFERROR(VLOOKUP($B974,APガラス性能一覧!$A$2:$M$6097,7,0),"")</f>
        <v/>
      </c>
      <c r="I974" s="68" t="str">
        <f>IFERROR(VLOOKUP($B974,APガラス性能一覧!$A$2:$M$6097,8,0),"")</f>
        <v/>
      </c>
      <c r="J974" s="68" t="str">
        <f>IFERROR(VLOOKUP($B974,APガラス性能一覧!$A$2:$M$6097,9,0),"")</f>
        <v/>
      </c>
      <c r="K974" s="68" t="str">
        <f>IFERROR(VLOOKUP($B974,APガラス性能一覧!$A$2:$M$6097,10,0),"")</f>
        <v/>
      </c>
      <c r="L974" s="68" t="str">
        <f>IFERROR(VLOOKUP($B974,APガラス性能一覧!$A$2:$M$6097,11,0),"")</f>
        <v/>
      </c>
      <c r="M974" s="68" t="str">
        <f>IFERROR(VLOOKUP($B974,APガラス性能一覧!$A$2:$M$6097,12,0),"")</f>
        <v/>
      </c>
      <c r="N974" s="68" t="str">
        <f>IFERROR(VLOOKUP($B974,APガラス性能一覧!$A$2:$M$6097,13,0),"")</f>
        <v/>
      </c>
    </row>
    <row r="975" spans="2:14" x14ac:dyDescent="0.4">
      <c r="B975" s="68" t="str">
        <f>IF($D$2="","",IF($E$2=0.65,IFERROR(IF(INDEX(APガラス性能一覧!A:A,MATCH(ROW(B969),APガラス性能一覧!$O:$O,0))="","",INDEX(APガラス性能一覧!A:A,MATCH(ROW(B969),APガラス性能一覧!$O:$O,0))),""),IFERROR(IF(INDEX(APガラス性能一覧!A:A,MATCH(ROW(B969),APガラス性能一覧!$N:$N,0))="","",INDEX(APガラス性能一覧!A:A,MATCH(ROW(B969),APガラス性能一覧!$N:$N,0))),"")))</f>
        <v/>
      </c>
      <c r="C975" s="68" t="str">
        <f>IFERROR(VLOOKUP($B975,APガラス性能一覧!$A$2:$M$6097,2,0),"")</f>
        <v/>
      </c>
      <c r="D975" s="68" t="str">
        <f>IFERROR(VLOOKUP($B975,APガラス性能一覧!$A$2:$M$6097,3,0),"")</f>
        <v/>
      </c>
      <c r="E975" s="68" t="str">
        <f>IFERROR(VLOOKUP($B975,APガラス性能一覧!$A$2:$M$6097,4,0),"")</f>
        <v/>
      </c>
      <c r="F975" s="68" t="str">
        <f>IFERROR(VLOOKUP($B975,APガラス性能一覧!$A$2:$M$6097,5,0),"")</f>
        <v/>
      </c>
      <c r="G975" s="68" t="str">
        <f>IFERROR(VLOOKUP($B975,APガラス性能一覧!$A$2:$M$6097,6,0),"")</f>
        <v/>
      </c>
      <c r="H975" s="68" t="str">
        <f>IFERROR(VLOOKUP($B975,APガラス性能一覧!$A$2:$M$6097,7,0),"")</f>
        <v/>
      </c>
      <c r="I975" s="68" t="str">
        <f>IFERROR(VLOOKUP($B975,APガラス性能一覧!$A$2:$M$6097,8,0),"")</f>
        <v/>
      </c>
      <c r="J975" s="68" t="str">
        <f>IFERROR(VLOOKUP($B975,APガラス性能一覧!$A$2:$M$6097,9,0),"")</f>
        <v/>
      </c>
      <c r="K975" s="68" t="str">
        <f>IFERROR(VLOOKUP($B975,APガラス性能一覧!$A$2:$M$6097,10,0),"")</f>
        <v/>
      </c>
      <c r="L975" s="68" t="str">
        <f>IFERROR(VLOOKUP($B975,APガラス性能一覧!$A$2:$M$6097,11,0),"")</f>
        <v/>
      </c>
      <c r="M975" s="68" t="str">
        <f>IFERROR(VLOOKUP($B975,APガラス性能一覧!$A$2:$M$6097,12,0),"")</f>
        <v/>
      </c>
      <c r="N975" s="68" t="str">
        <f>IFERROR(VLOOKUP($B975,APガラス性能一覧!$A$2:$M$6097,13,0),"")</f>
        <v/>
      </c>
    </row>
    <row r="976" spans="2:14" x14ac:dyDescent="0.4">
      <c r="B976" s="68" t="str">
        <f>IF($D$2="","",IF($E$2=0.65,IFERROR(IF(INDEX(APガラス性能一覧!A:A,MATCH(ROW(B970),APガラス性能一覧!$O:$O,0))="","",INDEX(APガラス性能一覧!A:A,MATCH(ROW(B970),APガラス性能一覧!$O:$O,0))),""),IFERROR(IF(INDEX(APガラス性能一覧!A:A,MATCH(ROW(B970),APガラス性能一覧!$N:$N,0))="","",INDEX(APガラス性能一覧!A:A,MATCH(ROW(B970),APガラス性能一覧!$N:$N,0))),"")))</f>
        <v/>
      </c>
      <c r="C976" s="68" t="str">
        <f>IFERROR(VLOOKUP($B976,APガラス性能一覧!$A$2:$M$6097,2,0),"")</f>
        <v/>
      </c>
      <c r="D976" s="68" t="str">
        <f>IFERROR(VLOOKUP($B976,APガラス性能一覧!$A$2:$M$6097,3,0),"")</f>
        <v/>
      </c>
      <c r="E976" s="68" t="str">
        <f>IFERROR(VLOOKUP($B976,APガラス性能一覧!$A$2:$M$6097,4,0),"")</f>
        <v/>
      </c>
      <c r="F976" s="68" t="str">
        <f>IFERROR(VLOOKUP($B976,APガラス性能一覧!$A$2:$M$6097,5,0),"")</f>
        <v/>
      </c>
      <c r="G976" s="68" t="str">
        <f>IFERROR(VLOOKUP($B976,APガラス性能一覧!$A$2:$M$6097,6,0),"")</f>
        <v/>
      </c>
      <c r="H976" s="68" t="str">
        <f>IFERROR(VLOOKUP($B976,APガラス性能一覧!$A$2:$M$6097,7,0),"")</f>
        <v/>
      </c>
      <c r="I976" s="68" t="str">
        <f>IFERROR(VLOOKUP($B976,APガラス性能一覧!$A$2:$M$6097,8,0),"")</f>
        <v/>
      </c>
      <c r="J976" s="68" t="str">
        <f>IFERROR(VLOOKUP($B976,APガラス性能一覧!$A$2:$M$6097,9,0),"")</f>
        <v/>
      </c>
      <c r="K976" s="68" t="str">
        <f>IFERROR(VLOOKUP($B976,APガラス性能一覧!$A$2:$M$6097,10,0),"")</f>
        <v/>
      </c>
      <c r="L976" s="68" t="str">
        <f>IFERROR(VLOOKUP($B976,APガラス性能一覧!$A$2:$M$6097,11,0),"")</f>
        <v/>
      </c>
      <c r="M976" s="68" t="str">
        <f>IFERROR(VLOOKUP($B976,APガラス性能一覧!$A$2:$M$6097,12,0),"")</f>
        <v/>
      </c>
      <c r="N976" s="68" t="str">
        <f>IFERROR(VLOOKUP($B976,APガラス性能一覧!$A$2:$M$6097,13,0),"")</f>
        <v/>
      </c>
    </row>
    <row r="977" spans="2:14" x14ac:dyDescent="0.4">
      <c r="B977" s="68" t="str">
        <f>IF($D$2="","",IF($E$2=0.65,IFERROR(IF(INDEX(APガラス性能一覧!A:A,MATCH(ROW(B971),APガラス性能一覧!$O:$O,0))="","",INDEX(APガラス性能一覧!A:A,MATCH(ROW(B971),APガラス性能一覧!$O:$O,0))),""),IFERROR(IF(INDEX(APガラス性能一覧!A:A,MATCH(ROW(B971),APガラス性能一覧!$N:$N,0))="","",INDEX(APガラス性能一覧!A:A,MATCH(ROW(B971),APガラス性能一覧!$N:$N,0))),"")))</f>
        <v/>
      </c>
      <c r="C977" s="68" t="str">
        <f>IFERROR(VLOOKUP($B977,APガラス性能一覧!$A$2:$M$6097,2,0),"")</f>
        <v/>
      </c>
      <c r="D977" s="68" t="str">
        <f>IFERROR(VLOOKUP($B977,APガラス性能一覧!$A$2:$M$6097,3,0),"")</f>
        <v/>
      </c>
      <c r="E977" s="68" t="str">
        <f>IFERROR(VLOOKUP($B977,APガラス性能一覧!$A$2:$M$6097,4,0),"")</f>
        <v/>
      </c>
      <c r="F977" s="68" t="str">
        <f>IFERROR(VLOOKUP($B977,APガラス性能一覧!$A$2:$M$6097,5,0),"")</f>
        <v/>
      </c>
      <c r="G977" s="68" t="str">
        <f>IFERROR(VLOOKUP($B977,APガラス性能一覧!$A$2:$M$6097,6,0),"")</f>
        <v/>
      </c>
      <c r="H977" s="68" t="str">
        <f>IFERROR(VLOOKUP($B977,APガラス性能一覧!$A$2:$M$6097,7,0),"")</f>
        <v/>
      </c>
      <c r="I977" s="68" t="str">
        <f>IFERROR(VLOOKUP($B977,APガラス性能一覧!$A$2:$M$6097,8,0),"")</f>
        <v/>
      </c>
      <c r="J977" s="68" t="str">
        <f>IFERROR(VLOOKUP($B977,APガラス性能一覧!$A$2:$M$6097,9,0),"")</f>
        <v/>
      </c>
      <c r="K977" s="68" t="str">
        <f>IFERROR(VLOOKUP($B977,APガラス性能一覧!$A$2:$M$6097,10,0),"")</f>
        <v/>
      </c>
      <c r="L977" s="68" t="str">
        <f>IFERROR(VLOOKUP($B977,APガラス性能一覧!$A$2:$M$6097,11,0),"")</f>
        <v/>
      </c>
      <c r="M977" s="68" t="str">
        <f>IFERROR(VLOOKUP($B977,APガラス性能一覧!$A$2:$M$6097,12,0),"")</f>
        <v/>
      </c>
      <c r="N977" s="68" t="str">
        <f>IFERROR(VLOOKUP($B977,APガラス性能一覧!$A$2:$M$6097,13,0),"")</f>
        <v/>
      </c>
    </row>
    <row r="978" spans="2:14" x14ac:dyDescent="0.4">
      <c r="B978" s="68" t="str">
        <f>IF($D$2="","",IF($E$2=0.65,IFERROR(IF(INDEX(APガラス性能一覧!A:A,MATCH(ROW(B972),APガラス性能一覧!$O:$O,0))="","",INDEX(APガラス性能一覧!A:A,MATCH(ROW(B972),APガラス性能一覧!$O:$O,0))),""),IFERROR(IF(INDEX(APガラス性能一覧!A:A,MATCH(ROW(B972),APガラス性能一覧!$N:$N,0))="","",INDEX(APガラス性能一覧!A:A,MATCH(ROW(B972),APガラス性能一覧!$N:$N,0))),"")))</f>
        <v/>
      </c>
      <c r="C978" s="68" t="str">
        <f>IFERROR(VLOOKUP($B978,APガラス性能一覧!$A$2:$M$6097,2,0),"")</f>
        <v/>
      </c>
      <c r="D978" s="68" t="str">
        <f>IFERROR(VLOOKUP($B978,APガラス性能一覧!$A$2:$M$6097,3,0),"")</f>
        <v/>
      </c>
      <c r="E978" s="68" t="str">
        <f>IFERROR(VLOOKUP($B978,APガラス性能一覧!$A$2:$M$6097,4,0),"")</f>
        <v/>
      </c>
      <c r="F978" s="68" t="str">
        <f>IFERROR(VLOOKUP($B978,APガラス性能一覧!$A$2:$M$6097,5,0),"")</f>
        <v/>
      </c>
      <c r="G978" s="68" t="str">
        <f>IFERROR(VLOOKUP($B978,APガラス性能一覧!$A$2:$M$6097,6,0),"")</f>
        <v/>
      </c>
      <c r="H978" s="68" t="str">
        <f>IFERROR(VLOOKUP($B978,APガラス性能一覧!$A$2:$M$6097,7,0),"")</f>
        <v/>
      </c>
      <c r="I978" s="68" t="str">
        <f>IFERROR(VLOOKUP($B978,APガラス性能一覧!$A$2:$M$6097,8,0),"")</f>
        <v/>
      </c>
      <c r="J978" s="68" t="str">
        <f>IFERROR(VLOOKUP($B978,APガラス性能一覧!$A$2:$M$6097,9,0),"")</f>
        <v/>
      </c>
      <c r="K978" s="68" t="str">
        <f>IFERROR(VLOOKUP($B978,APガラス性能一覧!$A$2:$M$6097,10,0),"")</f>
        <v/>
      </c>
      <c r="L978" s="68" t="str">
        <f>IFERROR(VLOOKUP($B978,APガラス性能一覧!$A$2:$M$6097,11,0),"")</f>
        <v/>
      </c>
      <c r="M978" s="68" t="str">
        <f>IFERROR(VLOOKUP($B978,APガラス性能一覧!$A$2:$M$6097,12,0),"")</f>
        <v/>
      </c>
      <c r="N978" s="68" t="str">
        <f>IFERROR(VLOOKUP($B978,APガラス性能一覧!$A$2:$M$6097,13,0),"")</f>
        <v/>
      </c>
    </row>
    <row r="979" spans="2:14" x14ac:dyDescent="0.4">
      <c r="B979" s="68" t="str">
        <f>IF($D$2="","",IF($E$2=0.65,IFERROR(IF(INDEX(APガラス性能一覧!A:A,MATCH(ROW(B973),APガラス性能一覧!$O:$O,0))="","",INDEX(APガラス性能一覧!A:A,MATCH(ROW(B973),APガラス性能一覧!$O:$O,0))),""),IFERROR(IF(INDEX(APガラス性能一覧!A:A,MATCH(ROW(B973),APガラス性能一覧!$N:$N,0))="","",INDEX(APガラス性能一覧!A:A,MATCH(ROW(B973),APガラス性能一覧!$N:$N,0))),"")))</f>
        <v/>
      </c>
      <c r="C979" s="68" t="str">
        <f>IFERROR(VLOOKUP($B979,APガラス性能一覧!$A$2:$M$6097,2,0),"")</f>
        <v/>
      </c>
      <c r="D979" s="68" t="str">
        <f>IFERROR(VLOOKUP($B979,APガラス性能一覧!$A$2:$M$6097,3,0),"")</f>
        <v/>
      </c>
      <c r="E979" s="68" t="str">
        <f>IFERROR(VLOOKUP($B979,APガラス性能一覧!$A$2:$M$6097,4,0),"")</f>
        <v/>
      </c>
      <c r="F979" s="68" t="str">
        <f>IFERROR(VLOOKUP($B979,APガラス性能一覧!$A$2:$M$6097,5,0),"")</f>
        <v/>
      </c>
      <c r="G979" s="68" t="str">
        <f>IFERROR(VLOOKUP($B979,APガラス性能一覧!$A$2:$M$6097,6,0),"")</f>
        <v/>
      </c>
      <c r="H979" s="68" t="str">
        <f>IFERROR(VLOOKUP($B979,APガラス性能一覧!$A$2:$M$6097,7,0),"")</f>
        <v/>
      </c>
      <c r="I979" s="68" t="str">
        <f>IFERROR(VLOOKUP($B979,APガラス性能一覧!$A$2:$M$6097,8,0),"")</f>
        <v/>
      </c>
      <c r="J979" s="68" t="str">
        <f>IFERROR(VLOOKUP($B979,APガラス性能一覧!$A$2:$M$6097,9,0),"")</f>
        <v/>
      </c>
      <c r="K979" s="68" t="str">
        <f>IFERROR(VLOOKUP($B979,APガラス性能一覧!$A$2:$M$6097,10,0),"")</f>
        <v/>
      </c>
      <c r="L979" s="68" t="str">
        <f>IFERROR(VLOOKUP($B979,APガラス性能一覧!$A$2:$M$6097,11,0),"")</f>
        <v/>
      </c>
      <c r="M979" s="68" t="str">
        <f>IFERROR(VLOOKUP($B979,APガラス性能一覧!$A$2:$M$6097,12,0),"")</f>
        <v/>
      </c>
      <c r="N979" s="68" t="str">
        <f>IFERROR(VLOOKUP($B979,APガラス性能一覧!$A$2:$M$6097,13,0),"")</f>
        <v/>
      </c>
    </row>
    <row r="980" spans="2:14" x14ac:dyDescent="0.4">
      <c r="B980" s="68" t="str">
        <f>IF($D$2="","",IF($E$2=0.65,IFERROR(IF(INDEX(APガラス性能一覧!A:A,MATCH(ROW(B974),APガラス性能一覧!$O:$O,0))="","",INDEX(APガラス性能一覧!A:A,MATCH(ROW(B974),APガラス性能一覧!$O:$O,0))),""),IFERROR(IF(INDEX(APガラス性能一覧!A:A,MATCH(ROW(B974),APガラス性能一覧!$N:$N,0))="","",INDEX(APガラス性能一覧!A:A,MATCH(ROW(B974),APガラス性能一覧!$N:$N,0))),"")))</f>
        <v/>
      </c>
      <c r="C980" s="68" t="str">
        <f>IFERROR(VLOOKUP($B980,APガラス性能一覧!$A$2:$M$6097,2,0),"")</f>
        <v/>
      </c>
      <c r="D980" s="68" t="str">
        <f>IFERROR(VLOOKUP($B980,APガラス性能一覧!$A$2:$M$6097,3,0),"")</f>
        <v/>
      </c>
      <c r="E980" s="68" t="str">
        <f>IFERROR(VLOOKUP($B980,APガラス性能一覧!$A$2:$M$6097,4,0),"")</f>
        <v/>
      </c>
      <c r="F980" s="68" t="str">
        <f>IFERROR(VLOOKUP($B980,APガラス性能一覧!$A$2:$M$6097,5,0),"")</f>
        <v/>
      </c>
      <c r="G980" s="68" t="str">
        <f>IFERROR(VLOOKUP($B980,APガラス性能一覧!$A$2:$M$6097,6,0),"")</f>
        <v/>
      </c>
      <c r="H980" s="68" t="str">
        <f>IFERROR(VLOOKUP($B980,APガラス性能一覧!$A$2:$M$6097,7,0),"")</f>
        <v/>
      </c>
      <c r="I980" s="68" t="str">
        <f>IFERROR(VLOOKUP($B980,APガラス性能一覧!$A$2:$M$6097,8,0),"")</f>
        <v/>
      </c>
      <c r="J980" s="68" t="str">
        <f>IFERROR(VLOOKUP($B980,APガラス性能一覧!$A$2:$M$6097,9,0),"")</f>
        <v/>
      </c>
      <c r="K980" s="68" t="str">
        <f>IFERROR(VLOOKUP($B980,APガラス性能一覧!$A$2:$M$6097,10,0),"")</f>
        <v/>
      </c>
      <c r="L980" s="68" t="str">
        <f>IFERROR(VLOOKUP($B980,APガラス性能一覧!$A$2:$M$6097,11,0),"")</f>
        <v/>
      </c>
      <c r="M980" s="68" t="str">
        <f>IFERROR(VLOOKUP($B980,APガラス性能一覧!$A$2:$M$6097,12,0),"")</f>
        <v/>
      </c>
      <c r="N980" s="68" t="str">
        <f>IFERROR(VLOOKUP($B980,APガラス性能一覧!$A$2:$M$6097,13,0),"")</f>
        <v/>
      </c>
    </row>
    <row r="981" spans="2:14" x14ac:dyDescent="0.4">
      <c r="B981" s="68" t="str">
        <f>IF($D$2="","",IF($E$2=0.65,IFERROR(IF(INDEX(APガラス性能一覧!A:A,MATCH(ROW(B975),APガラス性能一覧!$O:$O,0))="","",INDEX(APガラス性能一覧!A:A,MATCH(ROW(B975),APガラス性能一覧!$O:$O,0))),""),IFERROR(IF(INDEX(APガラス性能一覧!A:A,MATCH(ROW(B975),APガラス性能一覧!$N:$N,0))="","",INDEX(APガラス性能一覧!A:A,MATCH(ROW(B975),APガラス性能一覧!$N:$N,0))),"")))</f>
        <v/>
      </c>
      <c r="C981" s="68" t="str">
        <f>IFERROR(VLOOKUP($B981,APガラス性能一覧!$A$2:$M$6097,2,0),"")</f>
        <v/>
      </c>
      <c r="D981" s="68" t="str">
        <f>IFERROR(VLOOKUP($B981,APガラス性能一覧!$A$2:$M$6097,3,0),"")</f>
        <v/>
      </c>
      <c r="E981" s="68" t="str">
        <f>IFERROR(VLOOKUP($B981,APガラス性能一覧!$A$2:$M$6097,4,0),"")</f>
        <v/>
      </c>
      <c r="F981" s="68" t="str">
        <f>IFERROR(VLOOKUP($B981,APガラス性能一覧!$A$2:$M$6097,5,0),"")</f>
        <v/>
      </c>
      <c r="G981" s="68" t="str">
        <f>IFERROR(VLOOKUP($B981,APガラス性能一覧!$A$2:$M$6097,6,0),"")</f>
        <v/>
      </c>
      <c r="H981" s="68" t="str">
        <f>IFERROR(VLOOKUP($B981,APガラス性能一覧!$A$2:$M$6097,7,0),"")</f>
        <v/>
      </c>
      <c r="I981" s="68" t="str">
        <f>IFERROR(VLOOKUP($B981,APガラス性能一覧!$A$2:$M$6097,8,0),"")</f>
        <v/>
      </c>
      <c r="J981" s="68" t="str">
        <f>IFERROR(VLOOKUP($B981,APガラス性能一覧!$A$2:$M$6097,9,0),"")</f>
        <v/>
      </c>
      <c r="K981" s="68" t="str">
        <f>IFERROR(VLOOKUP($B981,APガラス性能一覧!$A$2:$M$6097,10,0),"")</f>
        <v/>
      </c>
      <c r="L981" s="68" t="str">
        <f>IFERROR(VLOOKUP($B981,APガラス性能一覧!$A$2:$M$6097,11,0),"")</f>
        <v/>
      </c>
      <c r="M981" s="68" t="str">
        <f>IFERROR(VLOOKUP($B981,APガラス性能一覧!$A$2:$M$6097,12,0),"")</f>
        <v/>
      </c>
      <c r="N981" s="68" t="str">
        <f>IFERROR(VLOOKUP($B981,APガラス性能一覧!$A$2:$M$6097,13,0),"")</f>
        <v/>
      </c>
    </row>
    <row r="982" spans="2:14" x14ac:dyDescent="0.4">
      <c r="B982" s="68" t="str">
        <f>IF($D$2="","",IF($E$2=0.65,IFERROR(IF(INDEX(APガラス性能一覧!A:A,MATCH(ROW(B976),APガラス性能一覧!$O:$O,0))="","",INDEX(APガラス性能一覧!A:A,MATCH(ROW(B976),APガラス性能一覧!$O:$O,0))),""),IFERROR(IF(INDEX(APガラス性能一覧!A:A,MATCH(ROW(B976),APガラス性能一覧!$N:$N,0))="","",INDEX(APガラス性能一覧!A:A,MATCH(ROW(B976),APガラス性能一覧!$N:$N,0))),"")))</f>
        <v/>
      </c>
      <c r="C982" s="68" t="str">
        <f>IFERROR(VLOOKUP($B982,APガラス性能一覧!$A$2:$M$6097,2,0),"")</f>
        <v/>
      </c>
      <c r="D982" s="68" t="str">
        <f>IFERROR(VLOOKUP($B982,APガラス性能一覧!$A$2:$M$6097,3,0),"")</f>
        <v/>
      </c>
      <c r="E982" s="68" t="str">
        <f>IFERROR(VLOOKUP($B982,APガラス性能一覧!$A$2:$M$6097,4,0),"")</f>
        <v/>
      </c>
      <c r="F982" s="68" t="str">
        <f>IFERROR(VLOOKUP($B982,APガラス性能一覧!$A$2:$M$6097,5,0),"")</f>
        <v/>
      </c>
      <c r="G982" s="68" t="str">
        <f>IFERROR(VLOOKUP($B982,APガラス性能一覧!$A$2:$M$6097,6,0),"")</f>
        <v/>
      </c>
      <c r="H982" s="68" t="str">
        <f>IFERROR(VLOOKUP($B982,APガラス性能一覧!$A$2:$M$6097,7,0),"")</f>
        <v/>
      </c>
      <c r="I982" s="68" t="str">
        <f>IFERROR(VLOOKUP($B982,APガラス性能一覧!$A$2:$M$6097,8,0),"")</f>
        <v/>
      </c>
      <c r="J982" s="68" t="str">
        <f>IFERROR(VLOOKUP($B982,APガラス性能一覧!$A$2:$M$6097,9,0),"")</f>
        <v/>
      </c>
      <c r="K982" s="68" t="str">
        <f>IFERROR(VLOOKUP($B982,APガラス性能一覧!$A$2:$M$6097,10,0),"")</f>
        <v/>
      </c>
      <c r="L982" s="68" t="str">
        <f>IFERROR(VLOOKUP($B982,APガラス性能一覧!$A$2:$M$6097,11,0),"")</f>
        <v/>
      </c>
      <c r="M982" s="68" t="str">
        <f>IFERROR(VLOOKUP($B982,APガラス性能一覧!$A$2:$M$6097,12,0),"")</f>
        <v/>
      </c>
      <c r="N982" s="68" t="str">
        <f>IFERROR(VLOOKUP($B982,APガラス性能一覧!$A$2:$M$6097,13,0),"")</f>
        <v/>
      </c>
    </row>
    <row r="983" spans="2:14" x14ac:dyDescent="0.4">
      <c r="B983" s="68" t="str">
        <f>IF($D$2="","",IF($E$2=0.65,IFERROR(IF(INDEX(APガラス性能一覧!A:A,MATCH(ROW(B977),APガラス性能一覧!$O:$O,0))="","",INDEX(APガラス性能一覧!A:A,MATCH(ROW(B977),APガラス性能一覧!$O:$O,0))),""),IFERROR(IF(INDEX(APガラス性能一覧!A:A,MATCH(ROW(B977),APガラス性能一覧!$N:$N,0))="","",INDEX(APガラス性能一覧!A:A,MATCH(ROW(B977),APガラス性能一覧!$N:$N,0))),"")))</f>
        <v/>
      </c>
      <c r="C983" s="68" t="str">
        <f>IFERROR(VLOOKUP($B983,APガラス性能一覧!$A$2:$M$6097,2,0),"")</f>
        <v/>
      </c>
      <c r="D983" s="68" t="str">
        <f>IFERROR(VLOOKUP($B983,APガラス性能一覧!$A$2:$M$6097,3,0),"")</f>
        <v/>
      </c>
      <c r="E983" s="68" t="str">
        <f>IFERROR(VLOOKUP($B983,APガラス性能一覧!$A$2:$M$6097,4,0),"")</f>
        <v/>
      </c>
      <c r="F983" s="68" t="str">
        <f>IFERROR(VLOOKUP($B983,APガラス性能一覧!$A$2:$M$6097,5,0),"")</f>
        <v/>
      </c>
      <c r="G983" s="68" t="str">
        <f>IFERROR(VLOOKUP($B983,APガラス性能一覧!$A$2:$M$6097,6,0),"")</f>
        <v/>
      </c>
      <c r="H983" s="68" t="str">
        <f>IFERROR(VLOOKUP($B983,APガラス性能一覧!$A$2:$M$6097,7,0),"")</f>
        <v/>
      </c>
      <c r="I983" s="68" t="str">
        <f>IFERROR(VLOOKUP($B983,APガラス性能一覧!$A$2:$M$6097,8,0),"")</f>
        <v/>
      </c>
      <c r="J983" s="68" t="str">
        <f>IFERROR(VLOOKUP($B983,APガラス性能一覧!$A$2:$M$6097,9,0),"")</f>
        <v/>
      </c>
      <c r="K983" s="68" t="str">
        <f>IFERROR(VLOOKUP($B983,APガラス性能一覧!$A$2:$M$6097,10,0),"")</f>
        <v/>
      </c>
      <c r="L983" s="68" t="str">
        <f>IFERROR(VLOOKUP($B983,APガラス性能一覧!$A$2:$M$6097,11,0),"")</f>
        <v/>
      </c>
      <c r="M983" s="68" t="str">
        <f>IFERROR(VLOOKUP($B983,APガラス性能一覧!$A$2:$M$6097,12,0),"")</f>
        <v/>
      </c>
      <c r="N983" s="68" t="str">
        <f>IFERROR(VLOOKUP($B983,APガラス性能一覧!$A$2:$M$6097,13,0),"")</f>
        <v/>
      </c>
    </row>
    <row r="984" spans="2:14" x14ac:dyDescent="0.4">
      <c r="B984" s="68" t="str">
        <f>IF($D$2="","",IF($E$2=0.65,IFERROR(IF(INDEX(APガラス性能一覧!A:A,MATCH(ROW(B978),APガラス性能一覧!$O:$O,0))="","",INDEX(APガラス性能一覧!A:A,MATCH(ROW(B978),APガラス性能一覧!$O:$O,0))),""),IFERROR(IF(INDEX(APガラス性能一覧!A:A,MATCH(ROW(B978),APガラス性能一覧!$N:$N,0))="","",INDEX(APガラス性能一覧!A:A,MATCH(ROW(B978),APガラス性能一覧!$N:$N,0))),"")))</f>
        <v/>
      </c>
      <c r="C984" s="68" t="str">
        <f>IFERROR(VLOOKUP($B984,APガラス性能一覧!$A$2:$M$6097,2,0),"")</f>
        <v/>
      </c>
      <c r="D984" s="68" t="str">
        <f>IFERROR(VLOOKUP($B984,APガラス性能一覧!$A$2:$M$6097,3,0),"")</f>
        <v/>
      </c>
      <c r="E984" s="68" t="str">
        <f>IFERROR(VLOOKUP($B984,APガラス性能一覧!$A$2:$M$6097,4,0),"")</f>
        <v/>
      </c>
      <c r="F984" s="68" t="str">
        <f>IFERROR(VLOOKUP($B984,APガラス性能一覧!$A$2:$M$6097,5,0),"")</f>
        <v/>
      </c>
      <c r="G984" s="68" t="str">
        <f>IFERROR(VLOOKUP($B984,APガラス性能一覧!$A$2:$M$6097,6,0),"")</f>
        <v/>
      </c>
      <c r="H984" s="68" t="str">
        <f>IFERROR(VLOOKUP($B984,APガラス性能一覧!$A$2:$M$6097,7,0),"")</f>
        <v/>
      </c>
      <c r="I984" s="68" t="str">
        <f>IFERROR(VLOOKUP($B984,APガラス性能一覧!$A$2:$M$6097,8,0),"")</f>
        <v/>
      </c>
      <c r="J984" s="68" t="str">
        <f>IFERROR(VLOOKUP($B984,APガラス性能一覧!$A$2:$M$6097,9,0),"")</f>
        <v/>
      </c>
      <c r="K984" s="68" t="str">
        <f>IFERROR(VLOOKUP($B984,APガラス性能一覧!$A$2:$M$6097,10,0),"")</f>
        <v/>
      </c>
      <c r="L984" s="68" t="str">
        <f>IFERROR(VLOOKUP($B984,APガラス性能一覧!$A$2:$M$6097,11,0),"")</f>
        <v/>
      </c>
      <c r="M984" s="68" t="str">
        <f>IFERROR(VLOOKUP($B984,APガラス性能一覧!$A$2:$M$6097,12,0),"")</f>
        <v/>
      </c>
      <c r="N984" s="68" t="str">
        <f>IFERROR(VLOOKUP($B984,APガラス性能一覧!$A$2:$M$6097,13,0),"")</f>
        <v/>
      </c>
    </row>
    <row r="985" spans="2:14" x14ac:dyDescent="0.4">
      <c r="B985" s="68" t="str">
        <f>IF($D$2="","",IF($E$2=0.65,IFERROR(IF(INDEX(APガラス性能一覧!A:A,MATCH(ROW(B979),APガラス性能一覧!$O:$O,0))="","",INDEX(APガラス性能一覧!A:A,MATCH(ROW(B979),APガラス性能一覧!$O:$O,0))),""),IFERROR(IF(INDEX(APガラス性能一覧!A:A,MATCH(ROW(B979),APガラス性能一覧!$N:$N,0))="","",INDEX(APガラス性能一覧!A:A,MATCH(ROW(B979),APガラス性能一覧!$N:$N,0))),"")))</f>
        <v/>
      </c>
      <c r="C985" s="68" t="str">
        <f>IFERROR(VLOOKUP($B985,APガラス性能一覧!$A$2:$M$6097,2,0),"")</f>
        <v/>
      </c>
      <c r="D985" s="68" t="str">
        <f>IFERROR(VLOOKUP($B985,APガラス性能一覧!$A$2:$M$6097,3,0),"")</f>
        <v/>
      </c>
      <c r="E985" s="68" t="str">
        <f>IFERROR(VLOOKUP($B985,APガラス性能一覧!$A$2:$M$6097,4,0),"")</f>
        <v/>
      </c>
      <c r="F985" s="68" t="str">
        <f>IFERROR(VLOOKUP($B985,APガラス性能一覧!$A$2:$M$6097,5,0),"")</f>
        <v/>
      </c>
      <c r="G985" s="68" t="str">
        <f>IFERROR(VLOOKUP($B985,APガラス性能一覧!$A$2:$M$6097,6,0),"")</f>
        <v/>
      </c>
      <c r="H985" s="68" t="str">
        <f>IFERROR(VLOOKUP($B985,APガラス性能一覧!$A$2:$M$6097,7,0),"")</f>
        <v/>
      </c>
      <c r="I985" s="68" t="str">
        <f>IFERROR(VLOOKUP($B985,APガラス性能一覧!$A$2:$M$6097,8,0),"")</f>
        <v/>
      </c>
      <c r="J985" s="68" t="str">
        <f>IFERROR(VLOOKUP($B985,APガラス性能一覧!$A$2:$M$6097,9,0),"")</f>
        <v/>
      </c>
      <c r="K985" s="68" t="str">
        <f>IFERROR(VLOOKUP($B985,APガラス性能一覧!$A$2:$M$6097,10,0),"")</f>
        <v/>
      </c>
      <c r="L985" s="68" t="str">
        <f>IFERROR(VLOOKUP($B985,APガラス性能一覧!$A$2:$M$6097,11,0),"")</f>
        <v/>
      </c>
      <c r="M985" s="68" t="str">
        <f>IFERROR(VLOOKUP($B985,APガラス性能一覧!$A$2:$M$6097,12,0),"")</f>
        <v/>
      </c>
      <c r="N985" s="68" t="str">
        <f>IFERROR(VLOOKUP($B985,APガラス性能一覧!$A$2:$M$6097,13,0),"")</f>
        <v/>
      </c>
    </row>
    <row r="986" spans="2:14" x14ac:dyDescent="0.4">
      <c r="B986" s="68" t="str">
        <f>IF($D$2="","",IF($E$2=0.65,IFERROR(IF(INDEX(APガラス性能一覧!A:A,MATCH(ROW(B980),APガラス性能一覧!$O:$O,0))="","",INDEX(APガラス性能一覧!A:A,MATCH(ROW(B980),APガラス性能一覧!$O:$O,0))),""),IFERROR(IF(INDEX(APガラス性能一覧!A:A,MATCH(ROW(B980),APガラス性能一覧!$N:$N,0))="","",INDEX(APガラス性能一覧!A:A,MATCH(ROW(B980),APガラス性能一覧!$N:$N,0))),"")))</f>
        <v/>
      </c>
      <c r="C986" s="68" t="str">
        <f>IFERROR(VLOOKUP($B986,APガラス性能一覧!$A$2:$M$6097,2,0),"")</f>
        <v/>
      </c>
      <c r="D986" s="68" t="str">
        <f>IFERROR(VLOOKUP($B986,APガラス性能一覧!$A$2:$M$6097,3,0),"")</f>
        <v/>
      </c>
      <c r="E986" s="68" t="str">
        <f>IFERROR(VLOOKUP($B986,APガラス性能一覧!$A$2:$M$6097,4,0),"")</f>
        <v/>
      </c>
      <c r="F986" s="68" t="str">
        <f>IFERROR(VLOOKUP($B986,APガラス性能一覧!$A$2:$M$6097,5,0),"")</f>
        <v/>
      </c>
      <c r="G986" s="68" t="str">
        <f>IFERROR(VLOOKUP($B986,APガラス性能一覧!$A$2:$M$6097,6,0),"")</f>
        <v/>
      </c>
      <c r="H986" s="68" t="str">
        <f>IFERROR(VLOOKUP($B986,APガラス性能一覧!$A$2:$M$6097,7,0),"")</f>
        <v/>
      </c>
      <c r="I986" s="68" t="str">
        <f>IFERROR(VLOOKUP($B986,APガラス性能一覧!$A$2:$M$6097,8,0),"")</f>
        <v/>
      </c>
      <c r="J986" s="68" t="str">
        <f>IFERROR(VLOOKUP($B986,APガラス性能一覧!$A$2:$M$6097,9,0),"")</f>
        <v/>
      </c>
      <c r="K986" s="68" t="str">
        <f>IFERROR(VLOOKUP($B986,APガラス性能一覧!$A$2:$M$6097,10,0),"")</f>
        <v/>
      </c>
      <c r="L986" s="68" t="str">
        <f>IFERROR(VLOOKUP($B986,APガラス性能一覧!$A$2:$M$6097,11,0),"")</f>
        <v/>
      </c>
      <c r="M986" s="68" t="str">
        <f>IFERROR(VLOOKUP($B986,APガラス性能一覧!$A$2:$M$6097,12,0),"")</f>
        <v/>
      </c>
      <c r="N986" s="68" t="str">
        <f>IFERROR(VLOOKUP($B986,APガラス性能一覧!$A$2:$M$6097,13,0),"")</f>
        <v/>
      </c>
    </row>
    <row r="987" spans="2:14" x14ac:dyDescent="0.4">
      <c r="B987" s="68" t="str">
        <f>IF($D$2="","",IF($E$2=0.65,IFERROR(IF(INDEX(APガラス性能一覧!A:A,MATCH(ROW(B981),APガラス性能一覧!$O:$O,0))="","",INDEX(APガラス性能一覧!A:A,MATCH(ROW(B981),APガラス性能一覧!$O:$O,0))),""),IFERROR(IF(INDEX(APガラス性能一覧!A:A,MATCH(ROW(B981),APガラス性能一覧!$N:$N,0))="","",INDEX(APガラス性能一覧!A:A,MATCH(ROW(B981),APガラス性能一覧!$N:$N,0))),"")))</f>
        <v/>
      </c>
      <c r="C987" s="68" t="str">
        <f>IFERROR(VLOOKUP($B987,APガラス性能一覧!$A$2:$M$6097,2,0),"")</f>
        <v/>
      </c>
      <c r="D987" s="68" t="str">
        <f>IFERROR(VLOOKUP($B987,APガラス性能一覧!$A$2:$M$6097,3,0),"")</f>
        <v/>
      </c>
      <c r="E987" s="68" t="str">
        <f>IFERROR(VLOOKUP($B987,APガラス性能一覧!$A$2:$M$6097,4,0),"")</f>
        <v/>
      </c>
      <c r="F987" s="68" t="str">
        <f>IFERROR(VLOOKUP($B987,APガラス性能一覧!$A$2:$M$6097,5,0),"")</f>
        <v/>
      </c>
      <c r="G987" s="68" t="str">
        <f>IFERROR(VLOOKUP($B987,APガラス性能一覧!$A$2:$M$6097,6,0),"")</f>
        <v/>
      </c>
      <c r="H987" s="68" t="str">
        <f>IFERROR(VLOOKUP($B987,APガラス性能一覧!$A$2:$M$6097,7,0),"")</f>
        <v/>
      </c>
      <c r="I987" s="68" t="str">
        <f>IFERROR(VLOOKUP($B987,APガラス性能一覧!$A$2:$M$6097,8,0),"")</f>
        <v/>
      </c>
      <c r="J987" s="68" t="str">
        <f>IFERROR(VLOOKUP($B987,APガラス性能一覧!$A$2:$M$6097,9,0),"")</f>
        <v/>
      </c>
      <c r="K987" s="68" t="str">
        <f>IFERROR(VLOOKUP($B987,APガラス性能一覧!$A$2:$M$6097,10,0),"")</f>
        <v/>
      </c>
      <c r="L987" s="68" t="str">
        <f>IFERROR(VLOOKUP($B987,APガラス性能一覧!$A$2:$M$6097,11,0),"")</f>
        <v/>
      </c>
      <c r="M987" s="68" t="str">
        <f>IFERROR(VLOOKUP($B987,APガラス性能一覧!$A$2:$M$6097,12,0),"")</f>
        <v/>
      </c>
      <c r="N987" s="68" t="str">
        <f>IFERROR(VLOOKUP($B987,APガラス性能一覧!$A$2:$M$6097,13,0),"")</f>
        <v/>
      </c>
    </row>
    <row r="988" spans="2:14" x14ac:dyDescent="0.4">
      <c r="B988" s="68" t="str">
        <f>IF($D$2="","",IF($E$2=0.65,IFERROR(IF(INDEX(APガラス性能一覧!A:A,MATCH(ROW(B982),APガラス性能一覧!$O:$O,0))="","",INDEX(APガラス性能一覧!A:A,MATCH(ROW(B982),APガラス性能一覧!$O:$O,0))),""),IFERROR(IF(INDEX(APガラス性能一覧!A:A,MATCH(ROW(B982),APガラス性能一覧!$N:$N,0))="","",INDEX(APガラス性能一覧!A:A,MATCH(ROW(B982),APガラス性能一覧!$N:$N,0))),"")))</f>
        <v/>
      </c>
      <c r="C988" s="68" t="str">
        <f>IFERROR(VLOOKUP($B988,APガラス性能一覧!$A$2:$M$6097,2,0),"")</f>
        <v/>
      </c>
      <c r="D988" s="68" t="str">
        <f>IFERROR(VLOOKUP($B988,APガラス性能一覧!$A$2:$M$6097,3,0),"")</f>
        <v/>
      </c>
      <c r="E988" s="68" t="str">
        <f>IFERROR(VLOOKUP($B988,APガラス性能一覧!$A$2:$M$6097,4,0),"")</f>
        <v/>
      </c>
      <c r="F988" s="68" t="str">
        <f>IFERROR(VLOOKUP($B988,APガラス性能一覧!$A$2:$M$6097,5,0),"")</f>
        <v/>
      </c>
      <c r="G988" s="68" t="str">
        <f>IFERROR(VLOOKUP($B988,APガラス性能一覧!$A$2:$M$6097,6,0),"")</f>
        <v/>
      </c>
      <c r="H988" s="68" t="str">
        <f>IFERROR(VLOOKUP($B988,APガラス性能一覧!$A$2:$M$6097,7,0),"")</f>
        <v/>
      </c>
      <c r="I988" s="68" t="str">
        <f>IFERROR(VLOOKUP($B988,APガラス性能一覧!$A$2:$M$6097,8,0),"")</f>
        <v/>
      </c>
      <c r="J988" s="68" t="str">
        <f>IFERROR(VLOOKUP($B988,APガラス性能一覧!$A$2:$M$6097,9,0),"")</f>
        <v/>
      </c>
      <c r="K988" s="68" t="str">
        <f>IFERROR(VLOOKUP($B988,APガラス性能一覧!$A$2:$M$6097,10,0),"")</f>
        <v/>
      </c>
      <c r="L988" s="68" t="str">
        <f>IFERROR(VLOOKUP($B988,APガラス性能一覧!$A$2:$M$6097,11,0),"")</f>
        <v/>
      </c>
      <c r="M988" s="68" t="str">
        <f>IFERROR(VLOOKUP($B988,APガラス性能一覧!$A$2:$M$6097,12,0),"")</f>
        <v/>
      </c>
      <c r="N988" s="68" t="str">
        <f>IFERROR(VLOOKUP($B988,APガラス性能一覧!$A$2:$M$6097,13,0),"")</f>
        <v/>
      </c>
    </row>
    <row r="989" spans="2:14" x14ac:dyDescent="0.4">
      <c r="B989" s="68" t="str">
        <f>IF($D$2="","",IF($E$2=0.65,IFERROR(IF(INDEX(APガラス性能一覧!A:A,MATCH(ROW(B983),APガラス性能一覧!$O:$O,0))="","",INDEX(APガラス性能一覧!A:A,MATCH(ROW(B983),APガラス性能一覧!$O:$O,0))),""),IFERROR(IF(INDEX(APガラス性能一覧!A:A,MATCH(ROW(B983),APガラス性能一覧!$N:$N,0))="","",INDEX(APガラス性能一覧!A:A,MATCH(ROW(B983),APガラス性能一覧!$N:$N,0))),"")))</f>
        <v/>
      </c>
      <c r="C989" s="68" t="str">
        <f>IFERROR(VLOOKUP($B989,APガラス性能一覧!$A$2:$M$6097,2,0),"")</f>
        <v/>
      </c>
      <c r="D989" s="68" t="str">
        <f>IFERROR(VLOOKUP($B989,APガラス性能一覧!$A$2:$M$6097,3,0),"")</f>
        <v/>
      </c>
      <c r="E989" s="68" t="str">
        <f>IFERROR(VLOOKUP($B989,APガラス性能一覧!$A$2:$M$6097,4,0),"")</f>
        <v/>
      </c>
      <c r="F989" s="68" t="str">
        <f>IFERROR(VLOOKUP($B989,APガラス性能一覧!$A$2:$M$6097,5,0),"")</f>
        <v/>
      </c>
      <c r="G989" s="68" t="str">
        <f>IFERROR(VLOOKUP($B989,APガラス性能一覧!$A$2:$M$6097,6,0),"")</f>
        <v/>
      </c>
      <c r="H989" s="68" t="str">
        <f>IFERROR(VLOOKUP($B989,APガラス性能一覧!$A$2:$M$6097,7,0),"")</f>
        <v/>
      </c>
      <c r="I989" s="68" t="str">
        <f>IFERROR(VLOOKUP($B989,APガラス性能一覧!$A$2:$M$6097,8,0),"")</f>
        <v/>
      </c>
      <c r="J989" s="68" t="str">
        <f>IFERROR(VLOOKUP($B989,APガラス性能一覧!$A$2:$M$6097,9,0),"")</f>
        <v/>
      </c>
      <c r="K989" s="68" t="str">
        <f>IFERROR(VLOOKUP($B989,APガラス性能一覧!$A$2:$M$6097,10,0),"")</f>
        <v/>
      </c>
      <c r="L989" s="68" t="str">
        <f>IFERROR(VLOOKUP($B989,APガラス性能一覧!$A$2:$M$6097,11,0),"")</f>
        <v/>
      </c>
      <c r="M989" s="68" t="str">
        <f>IFERROR(VLOOKUP($B989,APガラス性能一覧!$A$2:$M$6097,12,0),"")</f>
        <v/>
      </c>
      <c r="N989" s="68" t="str">
        <f>IFERROR(VLOOKUP($B989,APガラス性能一覧!$A$2:$M$6097,13,0),"")</f>
        <v/>
      </c>
    </row>
    <row r="990" spans="2:14" x14ac:dyDescent="0.4">
      <c r="B990" s="68" t="str">
        <f>IF($D$2="","",IF($E$2=0.65,IFERROR(IF(INDEX(APガラス性能一覧!A:A,MATCH(ROW(B984),APガラス性能一覧!$O:$O,0))="","",INDEX(APガラス性能一覧!A:A,MATCH(ROW(B984),APガラス性能一覧!$O:$O,0))),""),IFERROR(IF(INDEX(APガラス性能一覧!A:A,MATCH(ROW(B984),APガラス性能一覧!$N:$N,0))="","",INDEX(APガラス性能一覧!A:A,MATCH(ROW(B984),APガラス性能一覧!$N:$N,0))),"")))</f>
        <v/>
      </c>
      <c r="C990" s="68" t="str">
        <f>IFERROR(VLOOKUP($B990,APガラス性能一覧!$A$2:$M$6097,2,0),"")</f>
        <v/>
      </c>
      <c r="D990" s="68" t="str">
        <f>IFERROR(VLOOKUP($B990,APガラス性能一覧!$A$2:$M$6097,3,0),"")</f>
        <v/>
      </c>
      <c r="E990" s="68" t="str">
        <f>IFERROR(VLOOKUP($B990,APガラス性能一覧!$A$2:$M$6097,4,0),"")</f>
        <v/>
      </c>
      <c r="F990" s="68" t="str">
        <f>IFERROR(VLOOKUP($B990,APガラス性能一覧!$A$2:$M$6097,5,0),"")</f>
        <v/>
      </c>
      <c r="G990" s="68" t="str">
        <f>IFERROR(VLOOKUP($B990,APガラス性能一覧!$A$2:$M$6097,6,0),"")</f>
        <v/>
      </c>
      <c r="H990" s="68" t="str">
        <f>IFERROR(VLOOKUP($B990,APガラス性能一覧!$A$2:$M$6097,7,0),"")</f>
        <v/>
      </c>
      <c r="I990" s="68" t="str">
        <f>IFERROR(VLOOKUP($B990,APガラス性能一覧!$A$2:$M$6097,8,0),"")</f>
        <v/>
      </c>
      <c r="J990" s="68" t="str">
        <f>IFERROR(VLOOKUP($B990,APガラス性能一覧!$A$2:$M$6097,9,0),"")</f>
        <v/>
      </c>
      <c r="K990" s="68" t="str">
        <f>IFERROR(VLOOKUP($B990,APガラス性能一覧!$A$2:$M$6097,10,0),"")</f>
        <v/>
      </c>
      <c r="L990" s="68" t="str">
        <f>IFERROR(VLOOKUP($B990,APガラス性能一覧!$A$2:$M$6097,11,0),"")</f>
        <v/>
      </c>
      <c r="M990" s="68" t="str">
        <f>IFERROR(VLOOKUP($B990,APガラス性能一覧!$A$2:$M$6097,12,0),"")</f>
        <v/>
      </c>
      <c r="N990" s="68" t="str">
        <f>IFERROR(VLOOKUP($B990,APガラス性能一覧!$A$2:$M$6097,13,0),"")</f>
        <v/>
      </c>
    </row>
    <row r="991" spans="2:14" x14ac:dyDescent="0.4">
      <c r="B991" s="68" t="str">
        <f>IF($D$2="","",IF($E$2=0.65,IFERROR(IF(INDEX(APガラス性能一覧!A:A,MATCH(ROW(B985),APガラス性能一覧!$O:$O,0))="","",INDEX(APガラス性能一覧!A:A,MATCH(ROW(B985),APガラス性能一覧!$O:$O,0))),""),IFERROR(IF(INDEX(APガラス性能一覧!A:A,MATCH(ROW(B985),APガラス性能一覧!$N:$N,0))="","",INDEX(APガラス性能一覧!A:A,MATCH(ROW(B985),APガラス性能一覧!$N:$N,0))),"")))</f>
        <v/>
      </c>
      <c r="C991" s="68" t="str">
        <f>IFERROR(VLOOKUP($B991,APガラス性能一覧!$A$2:$M$6097,2,0),"")</f>
        <v/>
      </c>
      <c r="D991" s="68" t="str">
        <f>IFERROR(VLOOKUP($B991,APガラス性能一覧!$A$2:$M$6097,3,0),"")</f>
        <v/>
      </c>
      <c r="E991" s="68" t="str">
        <f>IFERROR(VLOOKUP($B991,APガラス性能一覧!$A$2:$M$6097,4,0),"")</f>
        <v/>
      </c>
      <c r="F991" s="68" t="str">
        <f>IFERROR(VLOOKUP($B991,APガラス性能一覧!$A$2:$M$6097,5,0),"")</f>
        <v/>
      </c>
      <c r="G991" s="68" t="str">
        <f>IFERROR(VLOOKUP($B991,APガラス性能一覧!$A$2:$M$6097,6,0),"")</f>
        <v/>
      </c>
      <c r="H991" s="68" t="str">
        <f>IFERROR(VLOOKUP($B991,APガラス性能一覧!$A$2:$M$6097,7,0),"")</f>
        <v/>
      </c>
      <c r="I991" s="68" t="str">
        <f>IFERROR(VLOOKUP($B991,APガラス性能一覧!$A$2:$M$6097,8,0),"")</f>
        <v/>
      </c>
      <c r="J991" s="68" t="str">
        <f>IFERROR(VLOOKUP($B991,APガラス性能一覧!$A$2:$M$6097,9,0),"")</f>
        <v/>
      </c>
      <c r="K991" s="68" t="str">
        <f>IFERROR(VLOOKUP($B991,APガラス性能一覧!$A$2:$M$6097,10,0),"")</f>
        <v/>
      </c>
      <c r="L991" s="68" t="str">
        <f>IFERROR(VLOOKUP($B991,APガラス性能一覧!$A$2:$M$6097,11,0),"")</f>
        <v/>
      </c>
      <c r="M991" s="68" t="str">
        <f>IFERROR(VLOOKUP($B991,APガラス性能一覧!$A$2:$M$6097,12,0),"")</f>
        <v/>
      </c>
      <c r="N991" s="68" t="str">
        <f>IFERROR(VLOOKUP($B991,APガラス性能一覧!$A$2:$M$6097,13,0),"")</f>
        <v/>
      </c>
    </row>
    <row r="992" spans="2:14" x14ac:dyDescent="0.4">
      <c r="B992" s="68" t="str">
        <f>IF($D$2="","",IF($E$2=0.65,IFERROR(IF(INDEX(APガラス性能一覧!A:A,MATCH(ROW(B986),APガラス性能一覧!$O:$O,0))="","",INDEX(APガラス性能一覧!A:A,MATCH(ROW(B986),APガラス性能一覧!$O:$O,0))),""),IFERROR(IF(INDEX(APガラス性能一覧!A:A,MATCH(ROW(B986),APガラス性能一覧!$N:$N,0))="","",INDEX(APガラス性能一覧!A:A,MATCH(ROW(B986),APガラス性能一覧!$N:$N,0))),"")))</f>
        <v/>
      </c>
      <c r="C992" s="68" t="str">
        <f>IFERROR(VLOOKUP($B992,APガラス性能一覧!$A$2:$M$6097,2,0),"")</f>
        <v/>
      </c>
      <c r="D992" s="68" t="str">
        <f>IFERROR(VLOOKUP($B992,APガラス性能一覧!$A$2:$M$6097,3,0),"")</f>
        <v/>
      </c>
      <c r="E992" s="68" t="str">
        <f>IFERROR(VLOOKUP($B992,APガラス性能一覧!$A$2:$M$6097,4,0),"")</f>
        <v/>
      </c>
      <c r="F992" s="68" t="str">
        <f>IFERROR(VLOOKUP($B992,APガラス性能一覧!$A$2:$M$6097,5,0),"")</f>
        <v/>
      </c>
      <c r="G992" s="68" t="str">
        <f>IFERROR(VLOOKUP($B992,APガラス性能一覧!$A$2:$M$6097,6,0),"")</f>
        <v/>
      </c>
      <c r="H992" s="68" t="str">
        <f>IFERROR(VLOOKUP($B992,APガラス性能一覧!$A$2:$M$6097,7,0),"")</f>
        <v/>
      </c>
      <c r="I992" s="68" t="str">
        <f>IFERROR(VLOOKUP($B992,APガラス性能一覧!$A$2:$M$6097,8,0),"")</f>
        <v/>
      </c>
      <c r="J992" s="68" t="str">
        <f>IFERROR(VLOOKUP($B992,APガラス性能一覧!$A$2:$M$6097,9,0),"")</f>
        <v/>
      </c>
      <c r="K992" s="68" t="str">
        <f>IFERROR(VLOOKUP($B992,APガラス性能一覧!$A$2:$M$6097,10,0),"")</f>
        <v/>
      </c>
      <c r="L992" s="68" t="str">
        <f>IFERROR(VLOOKUP($B992,APガラス性能一覧!$A$2:$M$6097,11,0),"")</f>
        <v/>
      </c>
      <c r="M992" s="68" t="str">
        <f>IFERROR(VLOOKUP($B992,APガラス性能一覧!$A$2:$M$6097,12,0),"")</f>
        <v/>
      </c>
      <c r="N992" s="68" t="str">
        <f>IFERROR(VLOOKUP($B992,APガラス性能一覧!$A$2:$M$6097,13,0),"")</f>
        <v/>
      </c>
    </row>
    <row r="993" spans="2:14" x14ac:dyDescent="0.4">
      <c r="B993" s="68" t="str">
        <f>IF($D$2="","",IF($E$2=0.65,IFERROR(IF(INDEX(APガラス性能一覧!A:A,MATCH(ROW(B987),APガラス性能一覧!$O:$O,0))="","",INDEX(APガラス性能一覧!A:A,MATCH(ROW(B987),APガラス性能一覧!$O:$O,0))),""),IFERROR(IF(INDEX(APガラス性能一覧!A:A,MATCH(ROW(B987),APガラス性能一覧!$N:$N,0))="","",INDEX(APガラス性能一覧!A:A,MATCH(ROW(B987),APガラス性能一覧!$N:$N,0))),"")))</f>
        <v/>
      </c>
      <c r="C993" s="68" t="str">
        <f>IFERROR(VLOOKUP($B993,APガラス性能一覧!$A$2:$M$6097,2,0),"")</f>
        <v/>
      </c>
      <c r="D993" s="68" t="str">
        <f>IFERROR(VLOOKUP($B993,APガラス性能一覧!$A$2:$M$6097,3,0),"")</f>
        <v/>
      </c>
      <c r="E993" s="68" t="str">
        <f>IFERROR(VLOOKUP($B993,APガラス性能一覧!$A$2:$M$6097,4,0),"")</f>
        <v/>
      </c>
      <c r="F993" s="68" t="str">
        <f>IFERROR(VLOOKUP($B993,APガラス性能一覧!$A$2:$M$6097,5,0),"")</f>
        <v/>
      </c>
      <c r="G993" s="68" t="str">
        <f>IFERROR(VLOOKUP($B993,APガラス性能一覧!$A$2:$M$6097,6,0),"")</f>
        <v/>
      </c>
      <c r="H993" s="68" t="str">
        <f>IFERROR(VLOOKUP($B993,APガラス性能一覧!$A$2:$M$6097,7,0),"")</f>
        <v/>
      </c>
      <c r="I993" s="68" t="str">
        <f>IFERROR(VLOOKUP($B993,APガラス性能一覧!$A$2:$M$6097,8,0),"")</f>
        <v/>
      </c>
      <c r="J993" s="68" t="str">
        <f>IFERROR(VLOOKUP($B993,APガラス性能一覧!$A$2:$M$6097,9,0),"")</f>
        <v/>
      </c>
      <c r="K993" s="68" t="str">
        <f>IFERROR(VLOOKUP($B993,APガラス性能一覧!$A$2:$M$6097,10,0),"")</f>
        <v/>
      </c>
      <c r="L993" s="68" t="str">
        <f>IFERROR(VLOOKUP($B993,APガラス性能一覧!$A$2:$M$6097,11,0),"")</f>
        <v/>
      </c>
      <c r="M993" s="68" t="str">
        <f>IFERROR(VLOOKUP($B993,APガラス性能一覧!$A$2:$M$6097,12,0),"")</f>
        <v/>
      </c>
      <c r="N993" s="68" t="str">
        <f>IFERROR(VLOOKUP($B993,APガラス性能一覧!$A$2:$M$6097,13,0),"")</f>
        <v/>
      </c>
    </row>
    <row r="994" spans="2:14" x14ac:dyDescent="0.4">
      <c r="B994" s="68" t="str">
        <f>IF($D$2="","",IF($E$2=0.65,IFERROR(IF(INDEX(APガラス性能一覧!A:A,MATCH(ROW(B988),APガラス性能一覧!$O:$O,0))="","",INDEX(APガラス性能一覧!A:A,MATCH(ROW(B988),APガラス性能一覧!$O:$O,0))),""),IFERROR(IF(INDEX(APガラス性能一覧!A:A,MATCH(ROW(B988),APガラス性能一覧!$N:$N,0))="","",INDEX(APガラス性能一覧!A:A,MATCH(ROW(B988),APガラス性能一覧!$N:$N,0))),"")))</f>
        <v/>
      </c>
      <c r="C994" s="68" t="str">
        <f>IFERROR(VLOOKUP($B994,APガラス性能一覧!$A$2:$M$6097,2,0),"")</f>
        <v/>
      </c>
      <c r="D994" s="68" t="str">
        <f>IFERROR(VLOOKUP($B994,APガラス性能一覧!$A$2:$M$6097,3,0),"")</f>
        <v/>
      </c>
      <c r="E994" s="68" t="str">
        <f>IFERROR(VLOOKUP($B994,APガラス性能一覧!$A$2:$M$6097,4,0),"")</f>
        <v/>
      </c>
      <c r="F994" s="68" t="str">
        <f>IFERROR(VLOOKUP($B994,APガラス性能一覧!$A$2:$M$6097,5,0),"")</f>
        <v/>
      </c>
      <c r="G994" s="68" t="str">
        <f>IFERROR(VLOOKUP($B994,APガラス性能一覧!$A$2:$M$6097,6,0),"")</f>
        <v/>
      </c>
      <c r="H994" s="68" t="str">
        <f>IFERROR(VLOOKUP($B994,APガラス性能一覧!$A$2:$M$6097,7,0),"")</f>
        <v/>
      </c>
      <c r="I994" s="68" t="str">
        <f>IFERROR(VLOOKUP($B994,APガラス性能一覧!$A$2:$M$6097,8,0),"")</f>
        <v/>
      </c>
      <c r="J994" s="68" t="str">
        <f>IFERROR(VLOOKUP($B994,APガラス性能一覧!$A$2:$M$6097,9,0),"")</f>
        <v/>
      </c>
      <c r="K994" s="68" t="str">
        <f>IFERROR(VLOOKUP($B994,APガラス性能一覧!$A$2:$M$6097,10,0),"")</f>
        <v/>
      </c>
      <c r="L994" s="68" t="str">
        <f>IFERROR(VLOOKUP($B994,APガラス性能一覧!$A$2:$M$6097,11,0),"")</f>
        <v/>
      </c>
      <c r="M994" s="68" t="str">
        <f>IFERROR(VLOOKUP($B994,APガラス性能一覧!$A$2:$M$6097,12,0),"")</f>
        <v/>
      </c>
      <c r="N994" s="68" t="str">
        <f>IFERROR(VLOOKUP($B994,APガラス性能一覧!$A$2:$M$6097,13,0),"")</f>
        <v/>
      </c>
    </row>
    <row r="995" spans="2:14" x14ac:dyDescent="0.4">
      <c r="B995" s="68" t="str">
        <f>IF($D$2="","",IF($E$2=0.65,IFERROR(IF(INDEX(APガラス性能一覧!A:A,MATCH(ROW(B989),APガラス性能一覧!$O:$O,0))="","",INDEX(APガラス性能一覧!A:A,MATCH(ROW(B989),APガラス性能一覧!$O:$O,0))),""),IFERROR(IF(INDEX(APガラス性能一覧!A:A,MATCH(ROW(B989),APガラス性能一覧!$N:$N,0))="","",INDEX(APガラス性能一覧!A:A,MATCH(ROW(B989),APガラス性能一覧!$N:$N,0))),"")))</f>
        <v/>
      </c>
      <c r="C995" s="68" t="str">
        <f>IFERROR(VLOOKUP($B995,APガラス性能一覧!$A$2:$M$6097,2,0),"")</f>
        <v/>
      </c>
      <c r="D995" s="68" t="str">
        <f>IFERROR(VLOOKUP($B995,APガラス性能一覧!$A$2:$M$6097,3,0),"")</f>
        <v/>
      </c>
      <c r="E995" s="68" t="str">
        <f>IFERROR(VLOOKUP($B995,APガラス性能一覧!$A$2:$M$6097,4,0),"")</f>
        <v/>
      </c>
      <c r="F995" s="68" t="str">
        <f>IFERROR(VLOOKUP($B995,APガラス性能一覧!$A$2:$M$6097,5,0),"")</f>
        <v/>
      </c>
      <c r="G995" s="68" t="str">
        <f>IFERROR(VLOOKUP($B995,APガラス性能一覧!$A$2:$M$6097,6,0),"")</f>
        <v/>
      </c>
      <c r="H995" s="68" t="str">
        <f>IFERROR(VLOOKUP($B995,APガラス性能一覧!$A$2:$M$6097,7,0),"")</f>
        <v/>
      </c>
      <c r="I995" s="68" t="str">
        <f>IFERROR(VLOOKUP($B995,APガラス性能一覧!$A$2:$M$6097,8,0),"")</f>
        <v/>
      </c>
      <c r="J995" s="68" t="str">
        <f>IFERROR(VLOOKUP($B995,APガラス性能一覧!$A$2:$M$6097,9,0),"")</f>
        <v/>
      </c>
      <c r="K995" s="68" t="str">
        <f>IFERROR(VLOOKUP($B995,APガラス性能一覧!$A$2:$M$6097,10,0),"")</f>
        <v/>
      </c>
      <c r="L995" s="68" t="str">
        <f>IFERROR(VLOOKUP($B995,APガラス性能一覧!$A$2:$M$6097,11,0),"")</f>
        <v/>
      </c>
      <c r="M995" s="68" t="str">
        <f>IFERROR(VLOOKUP($B995,APガラス性能一覧!$A$2:$M$6097,12,0),"")</f>
        <v/>
      </c>
      <c r="N995" s="68" t="str">
        <f>IFERROR(VLOOKUP($B995,APガラス性能一覧!$A$2:$M$6097,13,0),"")</f>
        <v/>
      </c>
    </row>
    <row r="996" spans="2:14" x14ac:dyDescent="0.4">
      <c r="B996" s="68" t="str">
        <f>IF($D$2="","",IF($E$2=0.65,IFERROR(IF(INDEX(APガラス性能一覧!A:A,MATCH(ROW(B990),APガラス性能一覧!$O:$O,0))="","",INDEX(APガラス性能一覧!A:A,MATCH(ROW(B990),APガラス性能一覧!$O:$O,0))),""),IFERROR(IF(INDEX(APガラス性能一覧!A:A,MATCH(ROW(B990),APガラス性能一覧!$N:$N,0))="","",INDEX(APガラス性能一覧!A:A,MATCH(ROW(B990),APガラス性能一覧!$N:$N,0))),"")))</f>
        <v/>
      </c>
      <c r="C996" s="68" t="str">
        <f>IFERROR(VLOOKUP($B996,APガラス性能一覧!$A$2:$M$6097,2,0),"")</f>
        <v/>
      </c>
      <c r="D996" s="68" t="str">
        <f>IFERROR(VLOOKUP($B996,APガラス性能一覧!$A$2:$M$6097,3,0),"")</f>
        <v/>
      </c>
      <c r="E996" s="68" t="str">
        <f>IFERROR(VLOOKUP($B996,APガラス性能一覧!$A$2:$M$6097,4,0),"")</f>
        <v/>
      </c>
      <c r="F996" s="68" t="str">
        <f>IFERROR(VLOOKUP($B996,APガラス性能一覧!$A$2:$M$6097,5,0),"")</f>
        <v/>
      </c>
      <c r="G996" s="68" t="str">
        <f>IFERROR(VLOOKUP($B996,APガラス性能一覧!$A$2:$M$6097,6,0),"")</f>
        <v/>
      </c>
      <c r="H996" s="68" t="str">
        <f>IFERROR(VLOOKUP($B996,APガラス性能一覧!$A$2:$M$6097,7,0),"")</f>
        <v/>
      </c>
      <c r="I996" s="68" t="str">
        <f>IFERROR(VLOOKUP($B996,APガラス性能一覧!$A$2:$M$6097,8,0),"")</f>
        <v/>
      </c>
      <c r="J996" s="68" t="str">
        <f>IFERROR(VLOOKUP($B996,APガラス性能一覧!$A$2:$M$6097,9,0),"")</f>
        <v/>
      </c>
      <c r="K996" s="68" t="str">
        <f>IFERROR(VLOOKUP($B996,APガラス性能一覧!$A$2:$M$6097,10,0),"")</f>
        <v/>
      </c>
      <c r="L996" s="68" t="str">
        <f>IFERROR(VLOOKUP($B996,APガラス性能一覧!$A$2:$M$6097,11,0),"")</f>
        <v/>
      </c>
      <c r="M996" s="68" t="str">
        <f>IFERROR(VLOOKUP($B996,APガラス性能一覧!$A$2:$M$6097,12,0),"")</f>
        <v/>
      </c>
      <c r="N996" s="68" t="str">
        <f>IFERROR(VLOOKUP($B996,APガラス性能一覧!$A$2:$M$6097,13,0),"")</f>
        <v/>
      </c>
    </row>
    <row r="997" spans="2:14" x14ac:dyDescent="0.4">
      <c r="B997" s="68" t="str">
        <f>IF($D$2="","",IF($E$2=0.65,IFERROR(IF(INDEX(APガラス性能一覧!A:A,MATCH(ROW(B991),APガラス性能一覧!$O:$O,0))="","",INDEX(APガラス性能一覧!A:A,MATCH(ROW(B991),APガラス性能一覧!$O:$O,0))),""),IFERROR(IF(INDEX(APガラス性能一覧!A:A,MATCH(ROW(B991),APガラス性能一覧!$N:$N,0))="","",INDEX(APガラス性能一覧!A:A,MATCH(ROW(B991),APガラス性能一覧!$N:$N,0))),"")))</f>
        <v/>
      </c>
      <c r="C997" s="68" t="str">
        <f>IFERROR(VLOOKUP($B997,APガラス性能一覧!$A$2:$M$6097,2,0),"")</f>
        <v/>
      </c>
      <c r="D997" s="68" t="str">
        <f>IFERROR(VLOOKUP($B997,APガラス性能一覧!$A$2:$M$6097,3,0),"")</f>
        <v/>
      </c>
      <c r="E997" s="68" t="str">
        <f>IFERROR(VLOOKUP($B997,APガラス性能一覧!$A$2:$M$6097,4,0),"")</f>
        <v/>
      </c>
      <c r="F997" s="68" t="str">
        <f>IFERROR(VLOOKUP($B997,APガラス性能一覧!$A$2:$M$6097,5,0),"")</f>
        <v/>
      </c>
      <c r="G997" s="68" t="str">
        <f>IFERROR(VLOOKUP($B997,APガラス性能一覧!$A$2:$M$6097,6,0),"")</f>
        <v/>
      </c>
      <c r="H997" s="68" t="str">
        <f>IFERROR(VLOOKUP($B997,APガラス性能一覧!$A$2:$M$6097,7,0),"")</f>
        <v/>
      </c>
      <c r="I997" s="68" t="str">
        <f>IFERROR(VLOOKUP($B997,APガラス性能一覧!$A$2:$M$6097,8,0),"")</f>
        <v/>
      </c>
      <c r="J997" s="68" t="str">
        <f>IFERROR(VLOOKUP($B997,APガラス性能一覧!$A$2:$M$6097,9,0),"")</f>
        <v/>
      </c>
      <c r="K997" s="68" t="str">
        <f>IFERROR(VLOOKUP($B997,APガラス性能一覧!$A$2:$M$6097,10,0),"")</f>
        <v/>
      </c>
      <c r="L997" s="68" t="str">
        <f>IFERROR(VLOOKUP($B997,APガラス性能一覧!$A$2:$M$6097,11,0),"")</f>
        <v/>
      </c>
      <c r="M997" s="68" t="str">
        <f>IFERROR(VLOOKUP($B997,APガラス性能一覧!$A$2:$M$6097,12,0),"")</f>
        <v/>
      </c>
      <c r="N997" s="68" t="str">
        <f>IFERROR(VLOOKUP($B997,APガラス性能一覧!$A$2:$M$6097,13,0),"")</f>
        <v/>
      </c>
    </row>
    <row r="998" spans="2:14" x14ac:dyDescent="0.4">
      <c r="B998" s="68" t="str">
        <f>IF($D$2="","",IF($E$2=0.65,IFERROR(IF(INDEX(APガラス性能一覧!A:A,MATCH(ROW(B992),APガラス性能一覧!$O:$O,0))="","",INDEX(APガラス性能一覧!A:A,MATCH(ROW(B992),APガラス性能一覧!$O:$O,0))),""),IFERROR(IF(INDEX(APガラス性能一覧!A:A,MATCH(ROW(B992),APガラス性能一覧!$N:$N,0))="","",INDEX(APガラス性能一覧!A:A,MATCH(ROW(B992),APガラス性能一覧!$N:$N,0))),"")))</f>
        <v/>
      </c>
      <c r="C998" s="68" t="str">
        <f>IFERROR(VLOOKUP($B998,APガラス性能一覧!$A$2:$M$6097,2,0),"")</f>
        <v/>
      </c>
      <c r="D998" s="68" t="str">
        <f>IFERROR(VLOOKUP($B998,APガラス性能一覧!$A$2:$M$6097,3,0),"")</f>
        <v/>
      </c>
      <c r="E998" s="68" t="str">
        <f>IFERROR(VLOOKUP($B998,APガラス性能一覧!$A$2:$M$6097,4,0),"")</f>
        <v/>
      </c>
      <c r="F998" s="68" t="str">
        <f>IFERROR(VLOOKUP($B998,APガラス性能一覧!$A$2:$M$6097,5,0),"")</f>
        <v/>
      </c>
      <c r="G998" s="68" t="str">
        <f>IFERROR(VLOOKUP($B998,APガラス性能一覧!$A$2:$M$6097,6,0),"")</f>
        <v/>
      </c>
      <c r="H998" s="68" t="str">
        <f>IFERROR(VLOOKUP($B998,APガラス性能一覧!$A$2:$M$6097,7,0),"")</f>
        <v/>
      </c>
      <c r="I998" s="68" t="str">
        <f>IFERROR(VLOOKUP($B998,APガラス性能一覧!$A$2:$M$6097,8,0),"")</f>
        <v/>
      </c>
      <c r="J998" s="68" t="str">
        <f>IFERROR(VLOOKUP($B998,APガラス性能一覧!$A$2:$M$6097,9,0),"")</f>
        <v/>
      </c>
      <c r="K998" s="68" t="str">
        <f>IFERROR(VLOOKUP($B998,APガラス性能一覧!$A$2:$M$6097,10,0),"")</f>
        <v/>
      </c>
      <c r="L998" s="68" t="str">
        <f>IFERROR(VLOOKUP($B998,APガラス性能一覧!$A$2:$M$6097,11,0),"")</f>
        <v/>
      </c>
      <c r="M998" s="68" t="str">
        <f>IFERROR(VLOOKUP($B998,APガラス性能一覧!$A$2:$M$6097,12,0),"")</f>
        <v/>
      </c>
      <c r="N998" s="68" t="str">
        <f>IFERROR(VLOOKUP($B998,APガラス性能一覧!$A$2:$M$6097,13,0),"")</f>
        <v/>
      </c>
    </row>
    <row r="999" spans="2:14" x14ac:dyDescent="0.4">
      <c r="B999" s="68" t="str">
        <f>IF($D$2="","",IF($E$2=0.65,IFERROR(IF(INDEX(APガラス性能一覧!A:A,MATCH(ROW(B993),APガラス性能一覧!$O:$O,0))="","",INDEX(APガラス性能一覧!A:A,MATCH(ROW(B993),APガラス性能一覧!$O:$O,0))),""),IFERROR(IF(INDEX(APガラス性能一覧!A:A,MATCH(ROW(B993),APガラス性能一覧!$N:$N,0))="","",INDEX(APガラス性能一覧!A:A,MATCH(ROW(B993),APガラス性能一覧!$N:$N,0))),"")))</f>
        <v/>
      </c>
      <c r="C999" s="68" t="str">
        <f>IFERROR(VLOOKUP($B999,APガラス性能一覧!$A$2:$M$6097,2,0),"")</f>
        <v/>
      </c>
      <c r="D999" s="68" t="str">
        <f>IFERROR(VLOOKUP($B999,APガラス性能一覧!$A$2:$M$6097,3,0),"")</f>
        <v/>
      </c>
      <c r="E999" s="68" t="str">
        <f>IFERROR(VLOOKUP($B999,APガラス性能一覧!$A$2:$M$6097,4,0),"")</f>
        <v/>
      </c>
      <c r="F999" s="68" t="str">
        <f>IFERROR(VLOOKUP($B999,APガラス性能一覧!$A$2:$M$6097,5,0),"")</f>
        <v/>
      </c>
      <c r="G999" s="68" t="str">
        <f>IFERROR(VLOOKUP($B999,APガラス性能一覧!$A$2:$M$6097,6,0),"")</f>
        <v/>
      </c>
      <c r="H999" s="68" t="str">
        <f>IFERROR(VLOOKUP($B999,APガラス性能一覧!$A$2:$M$6097,7,0),"")</f>
        <v/>
      </c>
      <c r="I999" s="68" t="str">
        <f>IFERROR(VLOOKUP($B999,APガラス性能一覧!$A$2:$M$6097,8,0),"")</f>
        <v/>
      </c>
      <c r="J999" s="68" t="str">
        <f>IFERROR(VLOOKUP($B999,APガラス性能一覧!$A$2:$M$6097,9,0),"")</f>
        <v/>
      </c>
      <c r="K999" s="68" t="str">
        <f>IFERROR(VLOOKUP($B999,APガラス性能一覧!$A$2:$M$6097,10,0),"")</f>
        <v/>
      </c>
      <c r="L999" s="68" t="str">
        <f>IFERROR(VLOOKUP($B999,APガラス性能一覧!$A$2:$M$6097,11,0),"")</f>
        <v/>
      </c>
      <c r="M999" s="68" t="str">
        <f>IFERROR(VLOOKUP($B999,APガラス性能一覧!$A$2:$M$6097,12,0),"")</f>
        <v/>
      </c>
      <c r="N999" s="68" t="str">
        <f>IFERROR(VLOOKUP($B999,APガラス性能一覧!$A$2:$M$6097,13,0),"")</f>
        <v/>
      </c>
    </row>
    <row r="1000" spans="2:14" x14ac:dyDescent="0.4">
      <c r="B1000" s="68" t="str">
        <f>IF($D$2="","",IF($E$2=0.65,IFERROR(IF(INDEX(APガラス性能一覧!A:A,MATCH(ROW(B994),APガラス性能一覧!$O:$O,0))="","",INDEX(APガラス性能一覧!A:A,MATCH(ROW(B994),APガラス性能一覧!$O:$O,0))),""),IFERROR(IF(INDEX(APガラス性能一覧!A:A,MATCH(ROW(B994),APガラス性能一覧!$N:$N,0))="","",INDEX(APガラス性能一覧!A:A,MATCH(ROW(B994),APガラス性能一覧!$N:$N,0))),"")))</f>
        <v/>
      </c>
      <c r="C1000" s="68" t="str">
        <f>IFERROR(VLOOKUP($B1000,APガラス性能一覧!$A$2:$M$6097,2,0),"")</f>
        <v/>
      </c>
      <c r="D1000" s="68" t="str">
        <f>IFERROR(VLOOKUP($B1000,APガラス性能一覧!$A$2:$M$6097,3,0),"")</f>
        <v/>
      </c>
      <c r="E1000" s="68" t="str">
        <f>IFERROR(VLOOKUP($B1000,APガラス性能一覧!$A$2:$M$6097,4,0),"")</f>
        <v/>
      </c>
      <c r="F1000" s="68" t="str">
        <f>IFERROR(VLOOKUP($B1000,APガラス性能一覧!$A$2:$M$6097,5,0),"")</f>
        <v/>
      </c>
      <c r="G1000" s="68" t="str">
        <f>IFERROR(VLOOKUP($B1000,APガラス性能一覧!$A$2:$M$6097,6,0),"")</f>
        <v/>
      </c>
      <c r="H1000" s="68" t="str">
        <f>IFERROR(VLOOKUP($B1000,APガラス性能一覧!$A$2:$M$6097,7,0),"")</f>
        <v/>
      </c>
      <c r="I1000" s="68" t="str">
        <f>IFERROR(VLOOKUP($B1000,APガラス性能一覧!$A$2:$M$6097,8,0),"")</f>
        <v/>
      </c>
      <c r="J1000" s="68" t="str">
        <f>IFERROR(VLOOKUP($B1000,APガラス性能一覧!$A$2:$M$6097,9,0),"")</f>
        <v/>
      </c>
      <c r="K1000" s="68" t="str">
        <f>IFERROR(VLOOKUP($B1000,APガラス性能一覧!$A$2:$M$6097,10,0),"")</f>
        <v/>
      </c>
      <c r="L1000" s="68" t="str">
        <f>IFERROR(VLOOKUP($B1000,APガラス性能一覧!$A$2:$M$6097,11,0),"")</f>
        <v/>
      </c>
      <c r="M1000" s="68" t="str">
        <f>IFERROR(VLOOKUP($B1000,APガラス性能一覧!$A$2:$M$6097,12,0),"")</f>
        <v/>
      </c>
      <c r="N1000" s="68" t="str">
        <f>IFERROR(VLOOKUP($B1000,APガラス性能一覧!$A$2:$M$6097,13,0),"")</f>
        <v/>
      </c>
    </row>
    <row r="1001" spans="2:14" x14ac:dyDescent="0.4">
      <c r="B1001" s="68" t="str">
        <f>IF($D$2="","",IF($E$2=0.65,IFERROR(IF(INDEX(APガラス性能一覧!A:A,MATCH(ROW(B995),APガラス性能一覧!$O:$O,0))="","",INDEX(APガラス性能一覧!A:A,MATCH(ROW(B995),APガラス性能一覧!$O:$O,0))),""),IFERROR(IF(INDEX(APガラス性能一覧!A:A,MATCH(ROW(B995),APガラス性能一覧!$N:$N,0))="","",INDEX(APガラス性能一覧!A:A,MATCH(ROW(B995),APガラス性能一覧!$N:$N,0))),"")))</f>
        <v/>
      </c>
      <c r="C1001" s="68" t="str">
        <f>IFERROR(VLOOKUP($B1001,APガラス性能一覧!$A$2:$M$6097,2,0),"")</f>
        <v/>
      </c>
      <c r="D1001" s="68" t="str">
        <f>IFERROR(VLOOKUP($B1001,APガラス性能一覧!$A$2:$M$6097,3,0),"")</f>
        <v/>
      </c>
      <c r="E1001" s="68" t="str">
        <f>IFERROR(VLOOKUP($B1001,APガラス性能一覧!$A$2:$M$6097,4,0),"")</f>
        <v/>
      </c>
      <c r="F1001" s="68" t="str">
        <f>IFERROR(VLOOKUP($B1001,APガラス性能一覧!$A$2:$M$6097,5,0),"")</f>
        <v/>
      </c>
      <c r="G1001" s="68" t="str">
        <f>IFERROR(VLOOKUP($B1001,APガラス性能一覧!$A$2:$M$6097,6,0),"")</f>
        <v/>
      </c>
      <c r="H1001" s="68" t="str">
        <f>IFERROR(VLOOKUP($B1001,APガラス性能一覧!$A$2:$M$6097,7,0),"")</f>
        <v/>
      </c>
      <c r="I1001" s="68" t="str">
        <f>IFERROR(VLOOKUP($B1001,APガラス性能一覧!$A$2:$M$6097,8,0),"")</f>
        <v/>
      </c>
      <c r="J1001" s="68" t="str">
        <f>IFERROR(VLOOKUP($B1001,APガラス性能一覧!$A$2:$M$6097,9,0),"")</f>
        <v/>
      </c>
      <c r="K1001" s="68" t="str">
        <f>IFERROR(VLOOKUP($B1001,APガラス性能一覧!$A$2:$M$6097,10,0),"")</f>
        <v/>
      </c>
      <c r="L1001" s="68" t="str">
        <f>IFERROR(VLOOKUP($B1001,APガラス性能一覧!$A$2:$M$6097,11,0),"")</f>
        <v/>
      </c>
      <c r="M1001" s="68" t="str">
        <f>IFERROR(VLOOKUP($B1001,APガラス性能一覧!$A$2:$M$6097,12,0),"")</f>
        <v/>
      </c>
      <c r="N1001" s="68" t="str">
        <f>IFERROR(VLOOKUP($B1001,APガラス性能一覧!$A$2:$M$6097,13,0),"")</f>
        <v/>
      </c>
    </row>
    <row r="1002" spans="2:14" x14ac:dyDescent="0.4">
      <c r="B1002" s="68" t="str">
        <f>IF($D$2="","",IF($E$2=0.65,IFERROR(IF(INDEX(APガラス性能一覧!A:A,MATCH(ROW(B996),APガラス性能一覧!$O:$O,0))="","",INDEX(APガラス性能一覧!A:A,MATCH(ROW(B996),APガラス性能一覧!$O:$O,0))),""),IFERROR(IF(INDEX(APガラス性能一覧!A:A,MATCH(ROW(B996),APガラス性能一覧!$N:$N,0))="","",INDEX(APガラス性能一覧!A:A,MATCH(ROW(B996),APガラス性能一覧!$N:$N,0))),"")))</f>
        <v/>
      </c>
      <c r="C1002" s="68" t="str">
        <f>IFERROR(VLOOKUP($B1002,APガラス性能一覧!$A$2:$M$6097,2,0),"")</f>
        <v/>
      </c>
      <c r="D1002" s="68" t="str">
        <f>IFERROR(VLOOKUP($B1002,APガラス性能一覧!$A$2:$M$6097,3,0),"")</f>
        <v/>
      </c>
      <c r="E1002" s="68" t="str">
        <f>IFERROR(VLOOKUP($B1002,APガラス性能一覧!$A$2:$M$6097,4,0),"")</f>
        <v/>
      </c>
      <c r="F1002" s="68" t="str">
        <f>IFERROR(VLOOKUP($B1002,APガラス性能一覧!$A$2:$M$6097,5,0),"")</f>
        <v/>
      </c>
      <c r="G1002" s="68" t="str">
        <f>IFERROR(VLOOKUP($B1002,APガラス性能一覧!$A$2:$M$6097,6,0),"")</f>
        <v/>
      </c>
      <c r="H1002" s="68" t="str">
        <f>IFERROR(VLOOKUP($B1002,APガラス性能一覧!$A$2:$M$6097,7,0),"")</f>
        <v/>
      </c>
      <c r="I1002" s="68" t="str">
        <f>IFERROR(VLOOKUP($B1002,APガラス性能一覧!$A$2:$M$6097,8,0),"")</f>
        <v/>
      </c>
      <c r="J1002" s="68" t="str">
        <f>IFERROR(VLOOKUP($B1002,APガラス性能一覧!$A$2:$M$6097,9,0),"")</f>
        <v/>
      </c>
      <c r="K1002" s="68" t="str">
        <f>IFERROR(VLOOKUP($B1002,APガラス性能一覧!$A$2:$M$6097,10,0),"")</f>
        <v/>
      </c>
      <c r="L1002" s="68" t="str">
        <f>IFERROR(VLOOKUP($B1002,APガラス性能一覧!$A$2:$M$6097,11,0),"")</f>
        <v/>
      </c>
      <c r="M1002" s="68" t="str">
        <f>IFERROR(VLOOKUP($B1002,APガラス性能一覧!$A$2:$M$6097,12,0),"")</f>
        <v/>
      </c>
      <c r="N1002" s="68" t="str">
        <f>IFERROR(VLOOKUP($B1002,APガラス性能一覧!$A$2:$M$6097,13,0),"")</f>
        <v/>
      </c>
    </row>
    <row r="1003" spans="2:14" x14ac:dyDescent="0.4">
      <c r="B1003" s="68" t="str">
        <f>IF($D$2="","",IF($E$2=0.65,IFERROR(IF(INDEX(APガラス性能一覧!A:A,MATCH(ROW(B997),APガラス性能一覧!$O:$O,0))="","",INDEX(APガラス性能一覧!A:A,MATCH(ROW(B997),APガラス性能一覧!$O:$O,0))),""),IFERROR(IF(INDEX(APガラス性能一覧!A:A,MATCH(ROW(B997),APガラス性能一覧!$N:$N,0))="","",INDEX(APガラス性能一覧!A:A,MATCH(ROW(B997),APガラス性能一覧!$N:$N,0))),"")))</f>
        <v/>
      </c>
      <c r="C1003" s="68" t="str">
        <f>IFERROR(VLOOKUP($B1003,APガラス性能一覧!$A$2:$M$6097,2,0),"")</f>
        <v/>
      </c>
      <c r="D1003" s="68" t="str">
        <f>IFERROR(VLOOKUP($B1003,APガラス性能一覧!$A$2:$M$6097,3,0),"")</f>
        <v/>
      </c>
      <c r="E1003" s="68" t="str">
        <f>IFERROR(VLOOKUP($B1003,APガラス性能一覧!$A$2:$M$6097,4,0),"")</f>
        <v/>
      </c>
      <c r="F1003" s="68" t="str">
        <f>IFERROR(VLOOKUP($B1003,APガラス性能一覧!$A$2:$M$6097,5,0),"")</f>
        <v/>
      </c>
      <c r="G1003" s="68" t="str">
        <f>IFERROR(VLOOKUP($B1003,APガラス性能一覧!$A$2:$M$6097,6,0),"")</f>
        <v/>
      </c>
      <c r="H1003" s="68" t="str">
        <f>IFERROR(VLOOKUP($B1003,APガラス性能一覧!$A$2:$M$6097,7,0),"")</f>
        <v/>
      </c>
      <c r="I1003" s="68" t="str">
        <f>IFERROR(VLOOKUP($B1003,APガラス性能一覧!$A$2:$M$6097,8,0),"")</f>
        <v/>
      </c>
      <c r="J1003" s="68" t="str">
        <f>IFERROR(VLOOKUP($B1003,APガラス性能一覧!$A$2:$M$6097,9,0),"")</f>
        <v/>
      </c>
      <c r="K1003" s="68" t="str">
        <f>IFERROR(VLOOKUP($B1003,APガラス性能一覧!$A$2:$M$6097,10,0),"")</f>
        <v/>
      </c>
      <c r="L1003" s="68" t="str">
        <f>IFERROR(VLOOKUP($B1003,APガラス性能一覧!$A$2:$M$6097,11,0),"")</f>
        <v/>
      </c>
      <c r="M1003" s="68" t="str">
        <f>IFERROR(VLOOKUP($B1003,APガラス性能一覧!$A$2:$M$6097,12,0),"")</f>
        <v/>
      </c>
      <c r="N1003" s="68" t="str">
        <f>IFERROR(VLOOKUP($B1003,APガラス性能一覧!$A$2:$M$6097,13,0),"")</f>
        <v/>
      </c>
    </row>
    <row r="1004" spans="2:14" x14ac:dyDescent="0.4">
      <c r="B1004" s="68" t="str">
        <f>IF($D$2="","",IF($E$2=0.65,IFERROR(IF(INDEX(APガラス性能一覧!A:A,MATCH(ROW(B998),APガラス性能一覧!$O:$O,0))="","",INDEX(APガラス性能一覧!A:A,MATCH(ROW(B998),APガラス性能一覧!$O:$O,0))),""),IFERROR(IF(INDEX(APガラス性能一覧!A:A,MATCH(ROW(B998),APガラス性能一覧!$N:$N,0))="","",INDEX(APガラス性能一覧!A:A,MATCH(ROW(B998),APガラス性能一覧!$N:$N,0))),"")))</f>
        <v/>
      </c>
      <c r="C1004" s="68" t="str">
        <f>IFERROR(VLOOKUP($B1004,APガラス性能一覧!$A$2:$M$6097,2,0),"")</f>
        <v/>
      </c>
      <c r="D1004" s="68" t="str">
        <f>IFERROR(VLOOKUP($B1004,APガラス性能一覧!$A$2:$M$6097,3,0),"")</f>
        <v/>
      </c>
      <c r="E1004" s="68" t="str">
        <f>IFERROR(VLOOKUP($B1004,APガラス性能一覧!$A$2:$M$6097,4,0),"")</f>
        <v/>
      </c>
      <c r="F1004" s="68" t="str">
        <f>IFERROR(VLOOKUP($B1004,APガラス性能一覧!$A$2:$M$6097,5,0),"")</f>
        <v/>
      </c>
      <c r="G1004" s="68" t="str">
        <f>IFERROR(VLOOKUP($B1004,APガラス性能一覧!$A$2:$M$6097,6,0),"")</f>
        <v/>
      </c>
      <c r="H1004" s="68" t="str">
        <f>IFERROR(VLOOKUP($B1004,APガラス性能一覧!$A$2:$M$6097,7,0),"")</f>
        <v/>
      </c>
      <c r="I1004" s="68" t="str">
        <f>IFERROR(VLOOKUP($B1004,APガラス性能一覧!$A$2:$M$6097,8,0),"")</f>
        <v/>
      </c>
      <c r="J1004" s="68" t="str">
        <f>IFERROR(VLOOKUP($B1004,APガラス性能一覧!$A$2:$M$6097,9,0),"")</f>
        <v/>
      </c>
      <c r="K1004" s="68" t="str">
        <f>IFERROR(VLOOKUP($B1004,APガラス性能一覧!$A$2:$M$6097,10,0),"")</f>
        <v/>
      </c>
      <c r="L1004" s="68" t="str">
        <f>IFERROR(VLOOKUP($B1004,APガラス性能一覧!$A$2:$M$6097,11,0),"")</f>
        <v/>
      </c>
      <c r="M1004" s="68" t="str">
        <f>IFERROR(VLOOKUP($B1004,APガラス性能一覧!$A$2:$M$6097,12,0),"")</f>
        <v/>
      </c>
      <c r="N1004" s="68" t="str">
        <f>IFERROR(VLOOKUP($B1004,APガラス性能一覧!$A$2:$M$6097,13,0),"")</f>
        <v/>
      </c>
    </row>
    <row r="1005" spans="2:14" x14ac:dyDescent="0.4">
      <c r="B1005" s="68" t="str">
        <f>IF($D$2="","",IF($E$2=0.65,IFERROR(IF(INDEX(APガラス性能一覧!A:A,MATCH(ROW(B999),APガラス性能一覧!$O:$O,0))="","",INDEX(APガラス性能一覧!A:A,MATCH(ROW(B999),APガラス性能一覧!$O:$O,0))),""),IFERROR(IF(INDEX(APガラス性能一覧!A:A,MATCH(ROW(B999),APガラス性能一覧!$N:$N,0))="","",INDEX(APガラス性能一覧!A:A,MATCH(ROW(B999),APガラス性能一覧!$N:$N,0))),"")))</f>
        <v/>
      </c>
      <c r="C1005" s="68" t="str">
        <f>IFERROR(VLOOKUP($B1005,APガラス性能一覧!$A$2:$M$6097,2,0),"")</f>
        <v/>
      </c>
      <c r="D1005" s="68" t="str">
        <f>IFERROR(VLOOKUP($B1005,APガラス性能一覧!$A$2:$M$6097,3,0),"")</f>
        <v/>
      </c>
      <c r="E1005" s="68" t="str">
        <f>IFERROR(VLOOKUP($B1005,APガラス性能一覧!$A$2:$M$6097,4,0),"")</f>
        <v/>
      </c>
      <c r="F1005" s="68" t="str">
        <f>IFERROR(VLOOKUP($B1005,APガラス性能一覧!$A$2:$M$6097,5,0),"")</f>
        <v/>
      </c>
      <c r="G1005" s="68" t="str">
        <f>IFERROR(VLOOKUP($B1005,APガラス性能一覧!$A$2:$M$6097,6,0),"")</f>
        <v/>
      </c>
      <c r="H1005" s="68" t="str">
        <f>IFERROR(VLOOKUP($B1005,APガラス性能一覧!$A$2:$M$6097,7,0),"")</f>
        <v/>
      </c>
      <c r="I1005" s="68" t="str">
        <f>IFERROR(VLOOKUP($B1005,APガラス性能一覧!$A$2:$M$6097,8,0),"")</f>
        <v/>
      </c>
      <c r="J1005" s="68" t="str">
        <f>IFERROR(VLOOKUP($B1005,APガラス性能一覧!$A$2:$M$6097,9,0),"")</f>
        <v/>
      </c>
      <c r="K1005" s="68" t="str">
        <f>IFERROR(VLOOKUP($B1005,APガラス性能一覧!$A$2:$M$6097,10,0),"")</f>
        <v/>
      </c>
      <c r="L1005" s="68" t="str">
        <f>IFERROR(VLOOKUP($B1005,APガラス性能一覧!$A$2:$M$6097,11,0),"")</f>
        <v/>
      </c>
      <c r="M1005" s="68" t="str">
        <f>IFERROR(VLOOKUP($B1005,APガラス性能一覧!$A$2:$M$6097,12,0),"")</f>
        <v/>
      </c>
      <c r="N1005" s="68" t="str">
        <f>IFERROR(VLOOKUP($B1005,APガラス性能一覧!$A$2:$M$6097,13,0),"")</f>
        <v/>
      </c>
    </row>
    <row r="1006" spans="2:14" x14ac:dyDescent="0.4">
      <c r="B1006" s="68" t="str">
        <f>IF($D$2="","",IF($E$2=0.65,IFERROR(IF(INDEX(APガラス性能一覧!A:A,MATCH(ROW(B1000),APガラス性能一覧!$O:$O,0))="","",INDEX(APガラス性能一覧!A:A,MATCH(ROW(B1000),APガラス性能一覧!$O:$O,0))),""),IFERROR(IF(INDEX(APガラス性能一覧!A:A,MATCH(ROW(B1000),APガラス性能一覧!$N:$N,0))="","",INDEX(APガラス性能一覧!A:A,MATCH(ROW(B1000),APガラス性能一覧!$N:$N,0))),"")))</f>
        <v/>
      </c>
      <c r="C1006" s="68" t="str">
        <f>IFERROR(VLOOKUP($B1006,APガラス性能一覧!$A$2:$M$6097,2,0),"")</f>
        <v/>
      </c>
      <c r="D1006" s="68" t="str">
        <f>IFERROR(VLOOKUP($B1006,APガラス性能一覧!$A$2:$M$6097,3,0),"")</f>
        <v/>
      </c>
      <c r="E1006" s="68" t="str">
        <f>IFERROR(VLOOKUP($B1006,APガラス性能一覧!$A$2:$M$6097,4,0),"")</f>
        <v/>
      </c>
      <c r="F1006" s="68" t="str">
        <f>IFERROR(VLOOKUP($B1006,APガラス性能一覧!$A$2:$M$6097,5,0),"")</f>
        <v/>
      </c>
      <c r="G1006" s="68" t="str">
        <f>IFERROR(VLOOKUP($B1006,APガラス性能一覧!$A$2:$M$6097,6,0),"")</f>
        <v/>
      </c>
      <c r="H1006" s="68" t="str">
        <f>IFERROR(VLOOKUP($B1006,APガラス性能一覧!$A$2:$M$6097,7,0),"")</f>
        <v/>
      </c>
      <c r="I1006" s="68" t="str">
        <f>IFERROR(VLOOKUP($B1006,APガラス性能一覧!$A$2:$M$6097,8,0),"")</f>
        <v/>
      </c>
      <c r="J1006" s="68" t="str">
        <f>IFERROR(VLOOKUP($B1006,APガラス性能一覧!$A$2:$M$6097,9,0),"")</f>
        <v/>
      </c>
      <c r="K1006" s="68" t="str">
        <f>IFERROR(VLOOKUP($B1006,APガラス性能一覧!$A$2:$M$6097,10,0),"")</f>
        <v/>
      </c>
      <c r="L1006" s="68" t="str">
        <f>IFERROR(VLOOKUP($B1006,APガラス性能一覧!$A$2:$M$6097,11,0),"")</f>
        <v/>
      </c>
      <c r="M1006" s="68" t="str">
        <f>IFERROR(VLOOKUP($B1006,APガラス性能一覧!$A$2:$M$6097,12,0),"")</f>
        <v/>
      </c>
      <c r="N1006" s="68" t="str">
        <f>IFERROR(VLOOKUP($B1006,APガラス性能一覧!$A$2:$M$6097,13,0),"")</f>
        <v/>
      </c>
    </row>
    <row r="1007" spans="2:14" x14ac:dyDescent="0.4">
      <c r="B1007" s="68" t="str">
        <f>IF($D$2="","",IF($E$2=0.65,IFERROR(IF(INDEX(APガラス性能一覧!A:A,MATCH(ROW(B1001),APガラス性能一覧!$O:$O,0))="","",INDEX(APガラス性能一覧!A:A,MATCH(ROW(B1001),APガラス性能一覧!$O:$O,0))),""),IFERROR(IF(INDEX(APガラス性能一覧!A:A,MATCH(ROW(B1001),APガラス性能一覧!$N:$N,0))="","",INDEX(APガラス性能一覧!A:A,MATCH(ROW(B1001),APガラス性能一覧!$N:$N,0))),"")))</f>
        <v/>
      </c>
      <c r="C1007" s="68" t="str">
        <f>IFERROR(VLOOKUP($B1007,APガラス性能一覧!$A$2:$M$6097,2,0),"")</f>
        <v/>
      </c>
      <c r="D1007" s="68" t="str">
        <f>IFERROR(VLOOKUP($B1007,APガラス性能一覧!$A$2:$M$6097,3,0),"")</f>
        <v/>
      </c>
      <c r="E1007" s="68" t="str">
        <f>IFERROR(VLOOKUP($B1007,APガラス性能一覧!$A$2:$M$6097,4,0),"")</f>
        <v/>
      </c>
      <c r="F1007" s="68" t="str">
        <f>IFERROR(VLOOKUP($B1007,APガラス性能一覧!$A$2:$M$6097,5,0),"")</f>
        <v/>
      </c>
      <c r="G1007" s="68" t="str">
        <f>IFERROR(VLOOKUP($B1007,APガラス性能一覧!$A$2:$M$6097,6,0),"")</f>
        <v/>
      </c>
      <c r="H1007" s="68" t="str">
        <f>IFERROR(VLOOKUP($B1007,APガラス性能一覧!$A$2:$M$6097,7,0),"")</f>
        <v/>
      </c>
      <c r="I1007" s="68" t="str">
        <f>IFERROR(VLOOKUP($B1007,APガラス性能一覧!$A$2:$M$6097,8,0),"")</f>
        <v/>
      </c>
      <c r="J1007" s="68" t="str">
        <f>IFERROR(VLOOKUP($B1007,APガラス性能一覧!$A$2:$M$6097,9,0),"")</f>
        <v/>
      </c>
      <c r="K1007" s="68" t="str">
        <f>IFERROR(VLOOKUP($B1007,APガラス性能一覧!$A$2:$M$6097,10,0),"")</f>
        <v/>
      </c>
      <c r="L1007" s="68" t="str">
        <f>IFERROR(VLOOKUP($B1007,APガラス性能一覧!$A$2:$M$6097,11,0),"")</f>
        <v/>
      </c>
      <c r="M1007" s="68" t="str">
        <f>IFERROR(VLOOKUP($B1007,APガラス性能一覧!$A$2:$M$6097,12,0),"")</f>
        <v/>
      </c>
      <c r="N1007" s="68" t="str">
        <f>IFERROR(VLOOKUP($B1007,APガラス性能一覧!$A$2:$M$6097,13,0),"")</f>
        <v/>
      </c>
    </row>
    <row r="1008" spans="2:14" x14ac:dyDescent="0.4">
      <c r="B1008" s="68" t="str">
        <f>IF($D$2="","",IF($E$2=0.65,IFERROR(IF(INDEX(APガラス性能一覧!A:A,MATCH(ROW(B1002),APガラス性能一覧!$O:$O,0))="","",INDEX(APガラス性能一覧!A:A,MATCH(ROW(B1002),APガラス性能一覧!$O:$O,0))),""),IFERROR(IF(INDEX(APガラス性能一覧!A:A,MATCH(ROW(B1002),APガラス性能一覧!$N:$N,0))="","",INDEX(APガラス性能一覧!A:A,MATCH(ROW(B1002),APガラス性能一覧!$N:$N,0))),"")))</f>
        <v/>
      </c>
      <c r="C1008" s="68" t="str">
        <f>IFERROR(VLOOKUP($B1008,APガラス性能一覧!$A$2:$M$6097,2,0),"")</f>
        <v/>
      </c>
      <c r="D1008" s="68" t="str">
        <f>IFERROR(VLOOKUP($B1008,APガラス性能一覧!$A$2:$M$6097,3,0),"")</f>
        <v/>
      </c>
      <c r="E1008" s="68" t="str">
        <f>IFERROR(VLOOKUP($B1008,APガラス性能一覧!$A$2:$M$6097,4,0),"")</f>
        <v/>
      </c>
      <c r="F1008" s="68" t="str">
        <f>IFERROR(VLOOKUP($B1008,APガラス性能一覧!$A$2:$M$6097,5,0),"")</f>
        <v/>
      </c>
      <c r="G1008" s="68" t="str">
        <f>IFERROR(VLOOKUP($B1008,APガラス性能一覧!$A$2:$M$6097,6,0),"")</f>
        <v/>
      </c>
      <c r="H1008" s="68" t="str">
        <f>IFERROR(VLOOKUP($B1008,APガラス性能一覧!$A$2:$M$6097,7,0),"")</f>
        <v/>
      </c>
      <c r="I1008" s="68" t="str">
        <f>IFERROR(VLOOKUP($B1008,APガラス性能一覧!$A$2:$M$6097,8,0),"")</f>
        <v/>
      </c>
      <c r="J1008" s="68" t="str">
        <f>IFERROR(VLOOKUP($B1008,APガラス性能一覧!$A$2:$M$6097,9,0),"")</f>
        <v/>
      </c>
      <c r="K1008" s="68" t="str">
        <f>IFERROR(VLOOKUP($B1008,APガラス性能一覧!$A$2:$M$6097,10,0),"")</f>
        <v/>
      </c>
      <c r="L1008" s="68" t="str">
        <f>IFERROR(VLOOKUP($B1008,APガラス性能一覧!$A$2:$M$6097,11,0),"")</f>
        <v/>
      </c>
      <c r="M1008" s="68" t="str">
        <f>IFERROR(VLOOKUP($B1008,APガラス性能一覧!$A$2:$M$6097,12,0),"")</f>
        <v/>
      </c>
      <c r="N1008" s="68" t="str">
        <f>IFERROR(VLOOKUP($B1008,APガラス性能一覧!$A$2:$M$6097,13,0),"")</f>
        <v/>
      </c>
    </row>
    <row r="1009" spans="2:14" x14ac:dyDescent="0.4">
      <c r="B1009" s="68" t="str">
        <f>IF($D$2="","",IF($E$2=0.65,IFERROR(IF(INDEX(APガラス性能一覧!A:A,MATCH(ROW(B1003),APガラス性能一覧!$O:$O,0))="","",INDEX(APガラス性能一覧!A:A,MATCH(ROW(B1003),APガラス性能一覧!$O:$O,0))),""),IFERROR(IF(INDEX(APガラス性能一覧!A:A,MATCH(ROW(B1003),APガラス性能一覧!$N:$N,0))="","",INDEX(APガラス性能一覧!A:A,MATCH(ROW(B1003),APガラス性能一覧!$N:$N,0))),"")))</f>
        <v/>
      </c>
      <c r="C1009" s="68" t="str">
        <f>IFERROR(VLOOKUP($B1009,APガラス性能一覧!$A$2:$M$6097,2,0),"")</f>
        <v/>
      </c>
      <c r="D1009" s="68" t="str">
        <f>IFERROR(VLOOKUP($B1009,APガラス性能一覧!$A$2:$M$6097,3,0),"")</f>
        <v/>
      </c>
      <c r="E1009" s="68" t="str">
        <f>IFERROR(VLOOKUP($B1009,APガラス性能一覧!$A$2:$M$6097,4,0),"")</f>
        <v/>
      </c>
      <c r="F1009" s="68" t="str">
        <f>IFERROR(VLOOKUP($B1009,APガラス性能一覧!$A$2:$M$6097,5,0),"")</f>
        <v/>
      </c>
      <c r="G1009" s="68" t="str">
        <f>IFERROR(VLOOKUP($B1009,APガラス性能一覧!$A$2:$M$6097,6,0),"")</f>
        <v/>
      </c>
      <c r="H1009" s="68" t="str">
        <f>IFERROR(VLOOKUP($B1009,APガラス性能一覧!$A$2:$M$6097,7,0),"")</f>
        <v/>
      </c>
      <c r="I1009" s="68" t="str">
        <f>IFERROR(VLOOKUP($B1009,APガラス性能一覧!$A$2:$M$6097,8,0),"")</f>
        <v/>
      </c>
      <c r="J1009" s="68" t="str">
        <f>IFERROR(VLOOKUP($B1009,APガラス性能一覧!$A$2:$M$6097,9,0),"")</f>
        <v/>
      </c>
      <c r="K1009" s="68" t="str">
        <f>IFERROR(VLOOKUP($B1009,APガラス性能一覧!$A$2:$M$6097,10,0),"")</f>
        <v/>
      </c>
      <c r="L1009" s="68" t="str">
        <f>IFERROR(VLOOKUP($B1009,APガラス性能一覧!$A$2:$M$6097,11,0),"")</f>
        <v/>
      </c>
      <c r="M1009" s="68" t="str">
        <f>IFERROR(VLOOKUP($B1009,APガラス性能一覧!$A$2:$M$6097,12,0),"")</f>
        <v/>
      </c>
      <c r="N1009" s="68" t="str">
        <f>IFERROR(VLOOKUP($B1009,APガラス性能一覧!$A$2:$M$6097,13,0),"")</f>
        <v/>
      </c>
    </row>
    <row r="1010" spans="2:14" x14ac:dyDescent="0.4">
      <c r="B1010" s="68" t="str">
        <f>IF($D$2="","",IF($E$2=0.65,IFERROR(IF(INDEX(APガラス性能一覧!A:A,MATCH(ROW(B1004),APガラス性能一覧!$O:$O,0))="","",INDEX(APガラス性能一覧!A:A,MATCH(ROW(B1004),APガラス性能一覧!$O:$O,0))),""),IFERROR(IF(INDEX(APガラス性能一覧!A:A,MATCH(ROW(B1004),APガラス性能一覧!$N:$N,0))="","",INDEX(APガラス性能一覧!A:A,MATCH(ROW(B1004),APガラス性能一覧!$N:$N,0))),"")))</f>
        <v/>
      </c>
      <c r="C1010" s="68" t="str">
        <f>IFERROR(VLOOKUP($B1010,APガラス性能一覧!$A$2:$M$6097,2,0),"")</f>
        <v/>
      </c>
      <c r="D1010" s="68" t="str">
        <f>IFERROR(VLOOKUP($B1010,APガラス性能一覧!$A$2:$M$6097,3,0),"")</f>
        <v/>
      </c>
      <c r="E1010" s="68" t="str">
        <f>IFERROR(VLOOKUP($B1010,APガラス性能一覧!$A$2:$M$6097,4,0),"")</f>
        <v/>
      </c>
      <c r="F1010" s="68" t="str">
        <f>IFERROR(VLOOKUP($B1010,APガラス性能一覧!$A$2:$M$6097,5,0),"")</f>
        <v/>
      </c>
      <c r="G1010" s="68" t="str">
        <f>IFERROR(VLOOKUP($B1010,APガラス性能一覧!$A$2:$M$6097,6,0),"")</f>
        <v/>
      </c>
      <c r="H1010" s="68" t="str">
        <f>IFERROR(VLOOKUP($B1010,APガラス性能一覧!$A$2:$M$6097,7,0),"")</f>
        <v/>
      </c>
      <c r="I1010" s="68" t="str">
        <f>IFERROR(VLOOKUP($B1010,APガラス性能一覧!$A$2:$M$6097,8,0),"")</f>
        <v/>
      </c>
      <c r="J1010" s="68" t="str">
        <f>IFERROR(VLOOKUP($B1010,APガラス性能一覧!$A$2:$M$6097,9,0),"")</f>
        <v/>
      </c>
      <c r="K1010" s="68" t="str">
        <f>IFERROR(VLOOKUP($B1010,APガラス性能一覧!$A$2:$M$6097,10,0),"")</f>
        <v/>
      </c>
      <c r="L1010" s="68" t="str">
        <f>IFERROR(VLOOKUP($B1010,APガラス性能一覧!$A$2:$M$6097,11,0),"")</f>
        <v/>
      </c>
      <c r="M1010" s="68" t="str">
        <f>IFERROR(VLOOKUP($B1010,APガラス性能一覧!$A$2:$M$6097,12,0),"")</f>
        <v/>
      </c>
      <c r="N1010" s="68" t="str">
        <f>IFERROR(VLOOKUP($B1010,APガラス性能一覧!$A$2:$M$6097,13,0),"")</f>
        <v/>
      </c>
    </row>
    <row r="1011" spans="2:14" x14ac:dyDescent="0.4">
      <c r="B1011" s="68" t="str">
        <f>IF($D$2="","",IF($E$2=0.65,IFERROR(IF(INDEX(APガラス性能一覧!A:A,MATCH(ROW(B1005),APガラス性能一覧!$O:$O,0))="","",INDEX(APガラス性能一覧!A:A,MATCH(ROW(B1005),APガラス性能一覧!$O:$O,0))),""),IFERROR(IF(INDEX(APガラス性能一覧!A:A,MATCH(ROW(B1005),APガラス性能一覧!$N:$N,0))="","",INDEX(APガラス性能一覧!A:A,MATCH(ROW(B1005),APガラス性能一覧!$N:$N,0))),"")))</f>
        <v/>
      </c>
      <c r="C1011" s="68" t="str">
        <f>IFERROR(VLOOKUP($B1011,APガラス性能一覧!$A$2:$M$6097,2,0),"")</f>
        <v/>
      </c>
      <c r="D1011" s="68" t="str">
        <f>IFERROR(VLOOKUP($B1011,APガラス性能一覧!$A$2:$M$6097,3,0),"")</f>
        <v/>
      </c>
      <c r="E1011" s="68" t="str">
        <f>IFERROR(VLOOKUP($B1011,APガラス性能一覧!$A$2:$M$6097,4,0),"")</f>
        <v/>
      </c>
      <c r="F1011" s="68" t="str">
        <f>IFERROR(VLOOKUP($B1011,APガラス性能一覧!$A$2:$M$6097,5,0),"")</f>
        <v/>
      </c>
      <c r="G1011" s="68" t="str">
        <f>IFERROR(VLOOKUP($B1011,APガラス性能一覧!$A$2:$M$6097,6,0),"")</f>
        <v/>
      </c>
      <c r="H1011" s="68" t="str">
        <f>IFERROR(VLOOKUP($B1011,APガラス性能一覧!$A$2:$M$6097,7,0),"")</f>
        <v/>
      </c>
      <c r="I1011" s="68" t="str">
        <f>IFERROR(VLOOKUP($B1011,APガラス性能一覧!$A$2:$M$6097,8,0),"")</f>
        <v/>
      </c>
      <c r="J1011" s="68" t="str">
        <f>IFERROR(VLOOKUP($B1011,APガラス性能一覧!$A$2:$M$6097,9,0),"")</f>
        <v/>
      </c>
      <c r="K1011" s="68" t="str">
        <f>IFERROR(VLOOKUP($B1011,APガラス性能一覧!$A$2:$M$6097,10,0),"")</f>
        <v/>
      </c>
      <c r="L1011" s="68" t="str">
        <f>IFERROR(VLOOKUP($B1011,APガラス性能一覧!$A$2:$M$6097,11,0),"")</f>
        <v/>
      </c>
      <c r="M1011" s="68" t="str">
        <f>IFERROR(VLOOKUP($B1011,APガラス性能一覧!$A$2:$M$6097,12,0),"")</f>
        <v/>
      </c>
      <c r="N1011" s="68" t="str">
        <f>IFERROR(VLOOKUP($B1011,APガラス性能一覧!$A$2:$M$6097,13,0),"")</f>
        <v/>
      </c>
    </row>
    <row r="1012" spans="2:14" x14ac:dyDescent="0.4">
      <c r="B1012" s="68" t="str">
        <f>IF($D$2="","",IF($E$2=0.65,IFERROR(IF(INDEX(APガラス性能一覧!A:A,MATCH(ROW(B1006),APガラス性能一覧!$O:$O,0))="","",INDEX(APガラス性能一覧!A:A,MATCH(ROW(B1006),APガラス性能一覧!$O:$O,0))),""),IFERROR(IF(INDEX(APガラス性能一覧!A:A,MATCH(ROW(B1006),APガラス性能一覧!$N:$N,0))="","",INDEX(APガラス性能一覧!A:A,MATCH(ROW(B1006),APガラス性能一覧!$N:$N,0))),"")))</f>
        <v/>
      </c>
      <c r="C1012" s="68" t="str">
        <f>IFERROR(VLOOKUP($B1012,APガラス性能一覧!$A$2:$M$6097,2,0),"")</f>
        <v/>
      </c>
      <c r="D1012" s="68" t="str">
        <f>IFERROR(VLOOKUP($B1012,APガラス性能一覧!$A$2:$M$6097,3,0),"")</f>
        <v/>
      </c>
      <c r="E1012" s="68" t="str">
        <f>IFERROR(VLOOKUP($B1012,APガラス性能一覧!$A$2:$M$6097,4,0),"")</f>
        <v/>
      </c>
      <c r="F1012" s="68" t="str">
        <f>IFERROR(VLOOKUP($B1012,APガラス性能一覧!$A$2:$M$6097,5,0),"")</f>
        <v/>
      </c>
      <c r="G1012" s="68" t="str">
        <f>IFERROR(VLOOKUP($B1012,APガラス性能一覧!$A$2:$M$6097,6,0),"")</f>
        <v/>
      </c>
      <c r="H1012" s="68" t="str">
        <f>IFERROR(VLOOKUP($B1012,APガラス性能一覧!$A$2:$M$6097,7,0),"")</f>
        <v/>
      </c>
      <c r="I1012" s="68" t="str">
        <f>IFERROR(VLOOKUP($B1012,APガラス性能一覧!$A$2:$M$6097,8,0),"")</f>
        <v/>
      </c>
      <c r="J1012" s="68" t="str">
        <f>IFERROR(VLOOKUP($B1012,APガラス性能一覧!$A$2:$M$6097,9,0),"")</f>
        <v/>
      </c>
      <c r="K1012" s="68" t="str">
        <f>IFERROR(VLOOKUP($B1012,APガラス性能一覧!$A$2:$M$6097,10,0),"")</f>
        <v/>
      </c>
      <c r="L1012" s="68" t="str">
        <f>IFERROR(VLOOKUP($B1012,APガラス性能一覧!$A$2:$M$6097,11,0),"")</f>
        <v/>
      </c>
      <c r="M1012" s="68" t="str">
        <f>IFERROR(VLOOKUP($B1012,APガラス性能一覧!$A$2:$M$6097,12,0),"")</f>
        <v/>
      </c>
      <c r="N1012" s="68" t="str">
        <f>IFERROR(VLOOKUP($B1012,APガラス性能一覧!$A$2:$M$6097,13,0),"")</f>
        <v/>
      </c>
    </row>
    <row r="1013" spans="2:14" x14ac:dyDescent="0.4">
      <c r="B1013" s="68" t="str">
        <f>IF($D$2="","",IF($E$2=0.65,IFERROR(IF(INDEX(APガラス性能一覧!A:A,MATCH(ROW(B1007),APガラス性能一覧!$O:$O,0))="","",INDEX(APガラス性能一覧!A:A,MATCH(ROW(B1007),APガラス性能一覧!$O:$O,0))),""),IFERROR(IF(INDEX(APガラス性能一覧!A:A,MATCH(ROW(B1007),APガラス性能一覧!$N:$N,0))="","",INDEX(APガラス性能一覧!A:A,MATCH(ROW(B1007),APガラス性能一覧!$N:$N,0))),"")))</f>
        <v/>
      </c>
      <c r="C1013" s="68" t="str">
        <f>IFERROR(VLOOKUP($B1013,APガラス性能一覧!$A$2:$M$6097,2,0),"")</f>
        <v/>
      </c>
      <c r="D1013" s="68" t="str">
        <f>IFERROR(VLOOKUP($B1013,APガラス性能一覧!$A$2:$M$6097,3,0),"")</f>
        <v/>
      </c>
      <c r="E1013" s="68" t="str">
        <f>IFERROR(VLOOKUP($B1013,APガラス性能一覧!$A$2:$M$6097,4,0),"")</f>
        <v/>
      </c>
      <c r="F1013" s="68" t="str">
        <f>IFERROR(VLOOKUP($B1013,APガラス性能一覧!$A$2:$M$6097,5,0),"")</f>
        <v/>
      </c>
      <c r="G1013" s="68" t="str">
        <f>IFERROR(VLOOKUP($B1013,APガラス性能一覧!$A$2:$M$6097,6,0),"")</f>
        <v/>
      </c>
      <c r="H1013" s="68" t="str">
        <f>IFERROR(VLOOKUP($B1013,APガラス性能一覧!$A$2:$M$6097,7,0),"")</f>
        <v/>
      </c>
      <c r="I1013" s="68" t="str">
        <f>IFERROR(VLOOKUP($B1013,APガラス性能一覧!$A$2:$M$6097,8,0),"")</f>
        <v/>
      </c>
      <c r="J1013" s="68" t="str">
        <f>IFERROR(VLOOKUP($B1013,APガラス性能一覧!$A$2:$M$6097,9,0),"")</f>
        <v/>
      </c>
      <c r="K1013" s="68" t="str">
        <f>IFERROR(VLOOKUP($B1013,APガラス性能一覧!$A$2:$M$6097,10,0),"")</f>
        <v/>
      </c>
      <c r="L1013" s="68" t="str">
        <f>IFERROR(VLOOKUP($B1013,APガラス性能一覧!$A$2:$M$6097,11,0),"")</f>
        <v/>
      </c>
      <c r="M1013" s="68" t="str">
        <f>IFERROR(VLOOKUP($B1013,APガラス性能一覧!$A$2:$M$6097,12,0),"")</f>
        <v/>
      </c>
      <c r="N1013" s="68" t="str">
        <f>IFERROR(VLOOKUP($B1013,APガラス性能一覧!$A$2:$M$6097,13,0),"")</f>
        <v/>
      </c>
    </row>
    <row r="1014" spans="2:14" x14ac:dyDescent="0.4">
      <c r="B1014" s="68" t="str">
        <f>IF($D$2="","",IF($E$2=0.65,IFERROR(IF(INDEX(APガラス性能一覧!A:A,MATCH(ROW(B1008),APガラス性能一覧!$O:$O,0))="","",INDEX(APガラス性能一覧!A:A,MATCH(ROW(B1008),APガラス性能一覧!$O:$O,0))),""),IFERROR(IF(INDEX(APガラス性能一覧!A:A,MATCH(ROW(B1008),APガラス性能一覧!$N:$N,0))="","",INDEX(APガラス性能一覧!A:A,MATCH(ROW(B1008),APガラス性能一覧!$N:$N,0))),"")))</f>
        <v/>
      </c>
      <c r="C1014" s="68" t="str">
        <f>IFERROR(VLOOKUP($B1014,APガラス性能一覧!$A$2:$M$6097,2,0),"")</f>
        <v/>
      </c>
      <c r="D1014" s="68" t="str">
        <f>IFERROR(VLOOKUP($B1014,APガラス性能一覧!$A$2:$M$6097,3,0),"")</f>
        <v/>
      </c>
      <c r="E1014" s="68" t="str">
        <f>IFERROR(VLOOKUP($B1014,APガラス性能一覧!$A$2:$M$6097,4,0),"")</f>
        <v/>
      </c>
      <c r="F1014" s="68" t="str">
        <f>IFERROR(VLOOKUP($B1014,APガラス性能一覧!$A$2:$M$6097,5,0),"")</f>
        <v/>
      </c>
      <c r="G1014" s="68" t="str">
        <f>IFERROR(VLOOKUP($B1014,APガラス性能一覧!$A$2:$M$6097,6,0),"")</f>
        <v/>
      </c>
      <c r="H1014" s="68" t="str">
        <f>IFERROR(VLOOKUP($B1014,APガラス性能一覧!$A$2:$M$6097,7,0),"")</f>
        <v/>
      </c>
      <c r="I1014" s="68" t="str">
        <f>IFERROR(VLOOKUP($B1014,APガラス性能一覧!$A$2:$M$6097,8,0),"")</f>
        <v/>
      </c>
      <c r="J1014" s="68" t="str">
        <f>IFERROR(VLOOKUP($B1014,APガラス性能一覧!$A$2:$M$6097,9,0),"")</f>
        <v/>
      </c>
      <c r="K1014" s="68" t="str">
        <f>IFERROR(VLOOKUP($B1014,APガラス性能一覧!$A$2:$M$6097,10,0),"")</f>
        <v/>
      </c>
      <c r="L1014" s="68" t="str">
        <f>IFERROR(VLOOKUP($B1014,APガラス性能一覧!$A$2:$M$6097,11,0),"")</f>
        <v/>
      </c>
      <c r="M1014" s="68" t="str">
        <f>IFERROR(VLOOKUP($B1014,APガラス性能一覧!$A$2:$M$6097,12,0),"")</f>
        <v/>
      </c>
      <c r="N1014" s="68" t="str">
        <f>IFERROR(VLOOKUP($B1014,APガラス性能一覧!$A$2:$M$6097,13,0),"")</f>
        <v/>
      </c>
    </row>
    <row r="1015" spans="2:14" x14ac:dyDescent="0.4">
      <c r="B1015" s="68" t="str">
        <f>IF($D$2="","",IF($E$2=0.65,IFERROR(IF(INDEX(APガラス性能一覧!A:A,MATCH(ROW(B1009),APガラス性能一覧!$O:$O,0))="","",INDEX(APガラス性能一覧!A:A,MATCH(ROW(B1009),APガラス性能一覧!$O:$O,0))),""),IFERROR(IF(INDEX(APガラス性能一覧!A:A,MATCH(ROW(B1009),APガラス性能一覧!$N:$N,0))="","",INDEX(APガラス性能一覧!A:A,MATCH(ROW(B1009),APガラス性能一覧!$N:$N,0))),"")))</f>
        <v/>
      </c>
      <c r="C1015" s="68" t="str">
        <f>IFERROR(VLOOKUP($B1015,APガラス性能一覧!$A$2:$M$6097,2,0),"")</f>
        <v/>
      </c>
      <c r="D1015" s="68" t="str">
        <f>IFERROR(VLOOKUP($B1015,APガラス性能一覧!$A$2:$M$6097,3,0),"")</f>
        <v/>
      </c>
      <c r="E1015" s="68" t="str">
        <f>IFERROR(VLOOKUP($B1015,APガラス性能一覧!$A$2:$M$6097,4,0),"")</f>
        <v/>
      </c>
      <c r="F1015" s="68" t="str">
        <f>IFERROR(VLOOKUP($B1015,APガラス性能一覧!$A$2:$M$6097,5,0),"")</f>
        <v/>
      </c>
      <c r="G1015" s="68" t="str">
        <f>IFERROR(VLOOKUP($B1015,APガラス性能一覧!$A$2:$M$6097,6,0),"")</f>
        <v/>
      </c>
      <c r="H1015" s="68" t="str">
        <f>IFERROR(VLOOKUP($B1015,APガラス性能一覧!$A$2:$M$6097,7,0),"")</f>
        <v/>
      </c>
      <c r="I1015" s="68" t="str">
        <f>IFERROR(VLOOKUP($B1015,APガラス性能一覧!$A$2:$M$6097,8,0),"")</f>
        <v/>
      </c>
      <c r="J1015" s="68" t="str">
        <f>IFERROR(VLOOKUP($B1015,APガラス性能一覧!$A$2:$M$6097,9,0),"")</f>
        <v/>
      </c>
      <c r="K1015" s="68" t="str">
        <f>IFERROR(VLOOKUP($B1015,APガラス性能一覧!$A$2:$M$6097,10,0),"")</f>
        <v/>
      </c>
      <c r="L1015" s="68" t="str">
        <f>IFERROR(VLOOKUP($B1015,APガラス性能一覧!$A$2:$M$6097,11,0),"")</f>
        <v/>
      </c>
      <c r="M1015" s="68" t="str">
        <f>IFERROR(VLOOKUP($B1015,APガラス性能一覧!$A$2:$M$6097,12,0),"")</f>
        <v/>
      </c>
      <c r="N1015" s="68" t="str">
        <f>IFERROR(VLOOKUP($B1015,APガラス性能一覧!$A$2:$M$6097,13,0),"")</f>
        <v/>
      </c>
    </row>
    <row r="1016" spans="2:14" x14ac:dyDescent="0.4">
      <c r="B1016" s="68" t="str">
        <f>IF($D$2="","",IF($E$2=0.65,IFERROR(IF(INDEX(APガラス性能一覧!A:A,MATCH(ROW(B1010),APガラス性能一覧!$O:$O,0))="","",INDEX(APガラス性能一覧!A:A,MATCH(ROW(B1010),APガラス性能一覧!$O:$O,0))),""),IFERROR(IF(INDEX(APガラス性能一覧!A:A,MATCH(ROW(B1010),APガラス性能一覧!$N:$N,0))="","",INDEX(APガラス性能一覧!A:A,MATCH(ROW(B1010),APガラス性能一覧!$N:$N,0))),"")))</f>
        <v/>
      </c>
      <c r="C1016" s="68" t="str">
        <f>IFERROR(VLOOKUP($B1016,APガラス性能一覧!$A$2:$M$6097,2,0),"")</f>
        <v/>
      </c>
      <c r="D1016" s="68" t="str">
        <f>IFERROR(VLOOKUP($B1016,APガラス性能一覧!$A$2:$M$6097,3,0),"")</f>
        <v/>
      </c>
      <c r="E1016" s="68" t="str">
        <f>IFERROR(VLOOKUP($B1016,APガラス性能一覧!$A$2:$M$6097,4,0),"")</f>
        <v/>
      </c>
      <c r="F1016" s="68" t="str">
        <f>IFERROR(VLOOKUP($B1016,APガラス性能一覧!$A$2:$M$6097,5,0),"")</f>
        <v/>
      </c>
      <c r="G1016" s="68" t="str">
        <f>IFERROR(VLOOKUP($B1016,APガラス性能一覧!$A$2:$M$6097,6,0),"")</f>
        <v/>
      </c>
      <c r="H1016" s="68" t="str">
        <f>IFERROR(VLOOKUP($B1016,APガラス性能一覧!$A$2:$M$6097,7,0),"")</f>
        <v/>
      </c>
      <c r="I1016" s="68" t="str">
        <f>IFERROR(VLOOKUP($B1016,APガラス性能一覧!$A$2:$M$6097,8,0),"")</f>
        <v/>
      </c>
      <c r="J1016" s="68" t="str">
        <f>IFERROR(VLOOKUP($B1016,APガラス性能一覧!$A$2:$M$6097,9,0),"")</f>
        <v/>
      </c>
      <c r="K1016" s="68" t="str">
        <f>IFERROR(VLOOKUP($B1016,APガラス性能一覧!$A$2:$M$6097,10,0),"")</f>
        <v/>
      </c>
      <c r="L1016" s="68" t="str">
        <f>IFERROR(VLOOKUP($B1016,APガラス性能一覧!$A$2:$M$6097,11,0),"")</f>
        <v/>
      </c>
      <c r="M1016" s="68" t="str">
        <f>IFERROR(VLOOKUP($B1016,APガラス性能一覧!$A$2:$M$6097,12,0),"")</f>
        <v/>
      </c>
      <c r="N1016" s="68" t="str">
        <f>IFERROR(VLOOKUP($B1016,APガラス性能一覧!$A$2:$M$6097,13,0),"")</f>
        <v/>
      </c>
    </row>
    <row r="1017" spans="2:14" x14ac:dyDescent="0.4">
      <c r="B1017" s="68" t="str">
        <f>IF($D$2="","",IF($E$2=0.65,IFERROR(IF(INDEX(APガラス性能一覧!A:A,MATCH(ROW(B1011),APガラス性能一覧!$O:$O,0))="","",INDEX(APガラス性能一覧!A:A,MATCH(ROW(B1011),APガラス性能一覧!$O:$O,0))),""),IFERROR(IF(INDEX(APガラス性能一覧!A:A,MATCH(ROW(B1011),APガラス性能一覧!$N:$N,0))="","",INDEX(APガラス性能一覧!A:A,MATCH(ROW(B1011),APガラス性能一覧!$N:$N,0))),"")))</f>
        <v/>
      </c>
      <c r="C1017" s="68" t="str">
        <f>IFERROR(VLOOKUP($B1017,APガラス性能一覧!$A$2:$M$6097,2,0),"")</f>
        <v/>
      </c>
      <c r="D1017" s="68" t="str">
        <f>IFERROR(VLOOKUP($B1017,APガラス性能一覧!$A$2:$M$6097,3,0),"")</f>
        <v/>
      </c>
      <c r="E1017" s="68" t="str">
        <f>IFERROR(VLOOKUP($B1017,APガラス性能一覧!$A$2:$M$6097,4,0),"")</f>
        <v/>
      </c>
      <c r="F1017" s="68" t="str">
        <f>IFERROR(VLOOKUP($B1017,APガラス性能一覧!$A$2:$M$6097,5,0),"")</f>
        <v/>
      </c>
      <c r="G1017" s="68" t="str">
        <f>IFERROR(VLOOKUP($B1017,APガラス性能一覧!$A$2:$M$6097,6,0),"")</f>
        <v/>
      </c>
      <c r="H1017" s="68" t="str">
        <f>IFERROR(VLOOKUP($B1017,APガラス性能一覧!$A$2:$M$6097,7,0),"")</f>
        <v/>
      </c>
      <c r="I1017" s="68" t="str">
        <f>IFERROR(VLOOKUP($B1017,APガラス性能一覧!$A$2:$M$6097,8,0),"")</f>
        <v/>
      </c>
      <c r="J1017" s="68" t="str">
        <f>IFERROR(VLOOKUP($B1017,APガラス性能一覧!$A$2:$M$6097,9,0),"")</f>
        <v/>
      </c>
      <c r="K1017" s="68" t="str">
        <f>IFERROR(VLOOKUP($B1017,APガラス性能一覧!$A$2:$M$6097,10,0),"")</f>
        <v/>
      </c>
      <c r="L1017" s="68" t="str">
        <f>IFERROR(VLOOKUP($B1017,APガラス性能一覧!$A$2:$M$6097,11,0),"")</f>
        <v/>
      </c>
      <c r="M1017" s="68" t="str">
        <f>IFERROR(VLOOKUP($B1017,APガラス性能一覧!$A$2:$M$6097,12,0),"")</f>
        <v/>
      </c>
      <c r="N1017" s="68" t="str">
        <f>IFERROR(VLOOKUP($B1017,APガラス性能一覧!$A$2:$M$6097,13,0),"")</f>
        <v/>
      </c>
    </row>
    <row r="1018" spans="2:14" x14ac:dyDescent="0.4">
      <c r="B1018" s="68" t="str">
        <f>IF($D$2="","",IF($E$2=0.65,IFERROR(IF(INDEX(APガラス性能一覧!A:A,MATCH(ROW(B1012),APガラス性能一覧!$O:$O,0))="","",INDEX(APガラス性能一覧!A:A,MATCH(ROW(B1012),APガラス性能一覧!$O:$O,0))),""),IFERROR(IF(INDEX(APガラス性能一覧!A:A,MATCH(ROW(B1012),APガラス性能一覧!$N:$N,0))="","",INDEX(APガラス性能一覧!A:A,MATCH(ROW(B1012),APガラス性能一覧!$N:$N,0))),"")))</f>
        <v/>
      </c>
      <c r="C1018" s="68" t="str">
        <f>IFERROR(VLOOKUP($B1018,APガラス性能一覧!$A$2:$M$6097,2,0),"")</f>
        <v/>
      </c>
      <c r="D1018" s="68" t="str">
        <f>IFERROR(VLOOKUP($B1018,APガラス性能一覧!$A$2:$M$6097,3,0),"")</f>
        <v/>
      </c>
      <c r="E1018" s="68" t="str">
        <f>IFERROR(VLOOKUP($B1018,APガラス性能一覧!$A$2:$M$6097,4,0),"")</f>
        <v/>
      </c>
      <c r="F1018" s="68" t="str">
        <f>IFERROR(VLOOKUP($B1018,APガラス性能一覧!$A$2:$M$6097,5,0),"")</f>
        <v/>
      </c>
      <c r="G1018" s="68" t="str">
        <f>IFERROR(VLOOKUP($B1018,APガラス性能一覧!$A$2:$M$6097,6,0),"")</f>
        <v/>
      </c>
      <c r="H1018" s="68" t="str">
        <f>IFERROR(VLOOKUP($B1018,APガラス性能一覧!$A$2:$M$6097,7,0),"")</f>
        <v/>
      </c>
      <c r="I1018" s="68" t="str">
        <f>IFERROR(VLOOKUP($B1018,APガラス性能一覧!$A$2:$M$6097,8,0),"")</f>
        <v/>
      </c>
      <c r="J1018" s="68" t="str">
        <f>IFERROR(VLOOKUP($B1018,APガラス性能一覧!$A$2:$M$6097,9,0),"")</f>
        <v/>
      </c>
      <c r="K1018" s="68" t="str">
        <f>IFERROR(VLOOKUP($B1018,APガラス性能一覧!$A$2:$M$6097,10,0),"")</f>
        <v/>
      </c>
      <c r="L1018" s="68" t="str">
        <f>IFERROR(VLOOKUP($B1018,APガラス性能一覧!$A$2:$M$6097,11,0),"")</f>
        <v/>
      </c>
      <c r="M1018" s="68" t="str">
        <f>IFERROR(VLOOKUP($B1018,APガラス性能一覧!$A$2:$M$6097,12,0),"")</f>
        <v/>
      </c>
      <c r="N1018" s="68" t="str">
        <f>IFERROR(VLOOKUP($B1018,APガラス性能一覧!$A$2:$M$6097,13,0),"")</f>
        <v/>
      </c>
    </row>
    <row r="1019" spans="2:14" x14ac:dyDescent="0.4">
      <c r="B1019" s="68" t="str">
        <f>IF($D$2="","",IF($E$2=0.65,IFERROR(IF(INDEX(APガラス性能一覧!A:A,MATCH(ROW(B1013),APガラス性能一覧!$O:$O,0))="","",INDEX(APガラス性能一覧!A:A,MATCH(ROW(B1013),APガラス性能一覧!$O:$O,0))),""),IFERROR(IF(INDEX(APガラス性能一覧!A:A,MATCH(ROW(B1013),APガラス性能一覧!$N:$N,0))="","",INDEX(APガラス性能一覧!A:A,MATCH(ROW(B1013),APガラス性能一覧!$N:$N,0))),"")))</f>
        <v/>
      </c>
      <c r="C1019" s="68" t="str">
        <f>IFERROR(VLOOKUP($B1019,APガラス性能一覧!$A$2:$M$6097,2,0),"")</f>
        <v/>
      </c>
      <c r="D1019" s="68" t="str">
        <f>IFERROR(VLOOKUP($B1019,APガラス性能一覧!$A$2:$M$6097,3,0),"")</f>
        <v/>
      </c>
      <c r="E1019" s="68" t="str">
        <f>IFERROR(VLOOKUP($B1019,APガラス性能一覧!$A$2:$M$6097,4,0),"")</f>
        <v/>
      </c>
      <c r="F1019" s="68" t="str">
        <f>IFERROR(VLOOKUP($B1019,APガラス性能一覧!$A$2:$M$6097,5,0),"")</f>
        <v/>
      </c>
      <c r="G1019" s="68" t="str">
        <f>IFERROR(VLOOKUP($B1019,APガラス性能一覧!$A$2:$M$6097,6,0),"")</f>
        <v/>
      </c>
      <c r="H1019" s="68" t="str">
        <f>IFERROR(VLOOKUP($B1019,APガラス性能一覧!$A$2:$M$6097,7,0),"")</f>
        <v/>
      </c>
      <c r="I1019" s="68" t="str">
        <f>IFERROR(VLOOKUP($B1019,APガラス性能一覧!$A$2:$M$6097,8,0),"")</f>
        <v/>
      </c>
      <c r="J1019" s="68" t="str">
        <f>IFERROR(VLOOKUP($B1019,APガラス性能一覧!$A$2:$M$6097,9,0),"")</f>
        <v/>
      </c>
      <c r="K1019" s="68" t="str">
        <f>IFERROR(VLOOKUP($B1019,APガラス性能一覧!$A$2:$M$6097,10,0),"")</f>
        <v/>
      </c>
      <c r="L1019" s="68" t="str">
        <f>IFERROR(VLOOKUP($B1019,APガラス性能一覧!$A$2:$M$6097,11,0),"")</f>
        <v/>
      </c>
      <c r="M1019" s="68" t="str">
        <f>IFERROR(VLOOKUP($B1019,APガラス性能一覧!$A$2:$M$6097,12,0),"")</f>
        <v/>
      </c>
      <c r="N1019" s="68" t="str">
        <f>IFERROR(VLOOKUP($B1019,APガラス性能一覧!$A$2:$M$6097,13,0),"")</f>
        <v/>
      </c>
    </row>
    <row r="1020" spans="2:14" x14ac:dyDescent="0.4">
      <c r="B1020" s="68" t="str">
        <f>IF($D$2="","",IF($E$2=0.65,IFERROR(IF(INDEX(APガラス性能一覧!A:A,MATCH(ROW(B1014),APガラス性能一覧!$O:$O,0))="","",INDEX(APガラス性能一覧!A:A,MATCH(ROW(B1014),APガラス性能一覧!$O:$O,0))),""),IFERROR(IF(INDEX(APガラス性能一覧!A:A,MATCH(ROW(B1014),APガラス性能一覧!$N:$N,0))="","",INDEX(APガラス性能一覧!A:A,MATCH(ROW(B1014),APガラス性能一覧!$N:$N,0))),"")))</f>
        <v/>
      </c>
      <c r="C1020" s="68" t="str">
        <f>IFERROR(VLOOKUP($B1020,APガラス性能一覧!$A$2:$M$6097,2,0),"")</f>
        <v/>
      </c>
      <c r="D1020" s="68" t="str">
        <f>IFERROR(VLOOKUP($B1020,APガラス性能一覧!$A$2:$M$6097,3,0),"")</f>
        <v/>
      </c>
      <c r="E1020" s="68" t="str">
        <f>IFERROR(VLOOKUP($B1020,APガラス性能一覧!$A$2:$M$6097,4,0),"")</f>
        <v/>
      </c>
      <c r="F1020" s="68" t="str">
        <f>IFERROR(VLOOKUP($B1020,APガラス性能一覧!$A$2:$M$6097,5,0),"")</f>
        <v/>
      </c>
      <c r="G1020" s="68" t="str">
        <f>IFERROR(VLOOKUP($B1020,APガラス性能一覧!$A$2:$M$6097,6,0),"")</f>
        <v/>
      </c>
      <c r="H1020" s="68" t="str">
        <f>IFERROR(VLOOKUP($B1020,APガラス性能一覧!$A$2:$M$6097,7,0),"")</f>
        <v/>
      </c>
      <c r="I1020" s="68" t="str">
        <f>IFERROR(VLOOKUP($B1020,APガラス性能一覧!$A$2:$M$6097,8,0),"")</f>
        <v/>
      </c>
      <c r="J1020" s="68" t="str">
        <f>IFERROR(VLOOKUP($B1020,APガラス性能一覧!$A$2:$M$6097,9,0),"")</f>
        <v/>
      </c>
      <c r="K1020" s="68" t="str">
        <f>IFERROR(VLOOKUP($B1020,APガラス性能一覧!$A$2:$M$6097,10,0),"")</f>
        <v/>
      </c>
      <c r="L1020" s="68" t="str">
        <f>IFERROR(VLOOKUP($B1020,APガラス性能一覧!$A$2:$M$6097,11,0),"")</f>
        <v/>
      </c>
      <c r="M1020" s="68" t="str">
        <f>IFERROR(VLOOKUP($B1020,APガラス性能一覧!$A$2:$M$6097,12,0),"")</f>
        <v/>
      </c>
      <c r="N1020" s="68" t="str">
        <f>IFERROR(VLOOKUP($B1020,APガラス性能一覧!$A$2:$M$6097,13,0),"")</f>
        <v/>
      </c>
    </row>
    <row r="1021" spans="2:14" x14ac:dyDescent="0.4">
      <c r="B1021" s="68" t="str">
        <f>IF($D$2="","",IF($E$2=0.65,IFERROR(IF(INDEX(APガラス性能一覧!A:A,MATCH(ROW(B1015),APガラス性能一覧!$O:$O,0))="","",INDEX(APガラス性能一覧!A:A,MATCH(ROW(B1015),APガラス性能一覧!$O:$O,0))),""),IFERROR(IF(INDEX(APガラス性能一覧!A:A,MATCH(ROW(B1015),APガラス性能一覧!$N:$N,0))="","",INDEX(APガラス性能一覧!A:A,MATCH(ROW(B1015),APガラス性能一覧!$N:$N,0))),"")))</f>
        <v/>
      </c>
      <c r="C1021" s="68" t="str">
        <f>IFERROR(VLOOKUP($B1021,APガラス性能一覧!$A$2:$M$6097,2,0),"")</f>
        <v/>
      </c>
      <c r="D1021" s="68" t="str">
        <f>IFERROR(VLOOKUP($B1021,APガラス性能一覧!$A$2:$M$6097,3,0),"")</f>
        <v/>
      </c>
      <c r="E1021" s="68" t="str">
        <f>IFERROR(VLOOKUP($B1021,APガラス性能一覧!$A$2:$M$6097,4,0),"")</f>
        <v/>
      </c>
      <c r="F1021" s="68" t="str">
        <f>IFERROR(VLOOKUP($B1021,APガラス性能一覧!$A$2:$M$6097,5,0),"")</f>
        <v/>
      </c>
      <c r="G1021" s="68" t="str">
        <f>IFERROR(VLOOKUP($B1021,APガラス性能一覧!$A$2:$M$6097,6,0),"")</f>
        <v/>
      </c>
      <c r="H1021" s="68" t="str">
        <f>IFERROR(VLOOKUP($B1021,APガラス性能一覧!$A$2:$M$6097,7,0),"")</f>
        <v/>
      </c>
      <c r="I1021" s="68" t="str">
        <f>IFERROR(VLOOKUP($B1021,APガラス性能一覧!$A$2:$M$6097,8,0),"")</f>
        <v/>
      </c>
      <c r="J1021" s="68" t="str">
        <f>IFERROR(VLOOKUP($B1021,APガラス性能一覧!$A$2:$M$6097,9,0),"")</f>
        <v/>
      </c>
      <c r="K1021" s="68" t="str">
        <f>IFERROR(VLOOKUP($B1021,APガラス性能一覧!$A$2:$M$6097,10,0),"")</f>
        <v/>
      </c>
      <c r="L1021" s="68" t="str">
        <f>IFERROR(VLOOKUP($B1021,APガラス性能一覧!$A$2:$M$6097,11,0),"")</f>
        <v/>
      </c>
      <c r="M1021" s="68" t="str">
        <f>IFERROR(VLOOKUP($B1021,APガラス性能一覧!$A$2:$M$6097,12,0),"")</f>
        <v/>
      </c>
      <c r="N1021" s="68" t="str">
        <f>IFERROR(VLOOKUP($B1021,APガラス性能一覧!$A$2:$M$6097,13,0),"")</f>
        <v/>
      </c>
    </row>
    <row r="1022" spans="2:14" x14ac:dyDescent="0.4">
      <c r="B1022" s="68" t="str">
        <f>IF($D$2="","",IF($E$2=0.65,IFERROR(IF(INDEX(APガラス性能一覧!A:A,MATCH(ROW(B1016),APガラス性能一覧!$O:$O,0))="","",INDEX(APガラス性能一覧!A:A,MATCH(ROW(B1016),APガラス性能一覧!$O:$O,0))),""),IFERROR(IF(INDEX(APガラス性能一覧!A:A,MATCH(ROW(B1016),APガラス性能一覧!$N:$N,0))="","",INDEX(APガラス性能一覧!A:A,MATCH(ROW(B1016),APガラス性能一覧!$N:$N,0))),"")))</f>
        <v/>
      </c>
      <c r="C1022" s="68" t="str">
        <f>IFERROR(VLOOKUP($B1022,APガラス性能一覧!$A$2:$M$6097,2,0),"")</f>
        <v/>
      </c>
      <c r="D1022" s="68" t="str">
        <f>IFERROR(VLOOKUP($B1022,APガラス性能一覧!$A$2:$M$6097,3,0),"")</f>
        <v/>
      </c>
      <c r="E1022" s="68" t="str">
        <f>IFERROR(VLOOKUP($B1022,APガラス性能一覧!$A$2:$M$6097,4,0),"")</f>
        <v/>
      </c>
      <c r="F1022" s="68" t="str">
        <f>IFERROR(VLOOKUP($B1022,APガラス性能一覧!$A$2:$M$6097,5,0),"")</f>
        <v/>
      </c>
      <c r="G1022" s="68" t="str">
        <f>IFERROR(VLOOKUP($B1022,APガラス性能一覧!$A$2:$M$6097,6,0),"")</f>
        <v/>
      </c>
      <c r="H1022" s="68" t="str">
        <f>IFERROR(VLOOKUP($B1022,APガラス性能一覧!$A$2:$M$6097,7,0),"")</f>
        <v/>
      </c>
      <c r="I1022" s="68" t="str">
        <f>IFERROR(VLOOKUP($B1022,APガラス性能一覧!$A$2:$M$6097,8,0),"")</f>
        <v/>
      </c>
      <c r="J1022" s="68" t="str">
        <f>IFERROR(VLOOKUP($B1022,APガラス性能一覧!$A$2:$M$6097,9,0),"")</f>
        <v/>
      </c>
      <c r="K1022" s="68" t="str">
        <f>IFERROR(VLOOKUP($B1022,APガラス性能一覧!$A$2:$M$6097,10,0),"")</f>
        <v/>
      </c>
      <c r="L1022" s="68" t="str">
        <f>IFERROR(VLOOKUP($B1022,APガラス性能一覧!$A$2:$M$6097,11,0),"")</f>
        <v/>
      </c>
      <c r="M1022" s="68" t="str">
        <f>IFERROR(VLOOKUP($B1022,APガラス性能一覧!$A$2:$M$6097,12,0),"")</f>
        <v/>
      </c>
      <c r="N1022" s="68" t="str">
        <f>IFERROR(VLOOKUP($B1022,APガラス性能一覧!$A$2:$M$6097,13,0),"")</f>
        <v/>
      </c>
    </row>
    <row r="1023" spans="2:14" x14ac:dyDescent="0.4">
      <c r="B1023" s="68" t="str">
        <f>IF($D$2="","",IF($E$2=0.65,IFERROR(IF(INDEX(APガラス性能一覧!A:A,MATCH(ROW(B1017),APガラス性能一覧!$O:$O,0))="","",INDEX(APガラス性能一覧!A:A,MATCH(ROW(B1017),APガラス性能一覧!$O:$O,0))),""),IFERROR(IF(INDEX(APガラス性能一覧!A:A,MATCH(ROW(B1017),APガラス性能一覧!$N:$N,0))="","",INDEX(APガラス性能一覧!A:A,MATCH(ROW(B1017),APガラス性能一覧!$N:$N,0))),"")))</f>
        <v/>
      </c>
      <c r="C1023" s="68" t="str">
        <f>IFERROR(VLOOKUP($B1023,APガラス性能一覧!$A$2:$M$6097,2,0),"")</f>
        <v/>
      </c>
      <c r="D1023" s="68" t="str">
        <f>IFERROR(VLOOKUP($B1023,APガラス性能一覧!$A$2:$M$6097,3,0),"")</f>
        <v/>
      </c>
      <c r="E1023" s="68" t="str">
        <f>IFERROR(VLOOKUP($B1023,APガラス性能一覧!$A$2:$M$6097,4,0),"")</f>
        <v/>
      </c>
      <c r="F1023" s="68" t="str">
        <f>IFERROR(VLOOKUP($B1023,APガラス性能一覧!$A$2:$M$6097,5,0),"")</f>
        <v/>
      </c>
      <c r="G1023" s="68" t="str">
        <f>IFERROR(VLOOKUP($B1023,APガラス性能一覧!$A$2:$M$6097,6,0),"")</f>
        <v/>
      </c>
      <c r="H1023" s="68" t="str">
        <f>IFERROR(VLOOKUP($B1023,APガラス性能一覧!$A$2:$M$6097,7,0),"")</f>
        <v/>
      </c>
      <c r="I1023" s="68" t="str">
        <f>IFERROR(VLOOKUP($B1023,APガラス性能一覧!$A$2:$M$6097,8,0),"")</f>
        <v/>
      </c>
      <c r="J1023" s="68" t="str">
        <f>IFERROR(VLOOKUP($B1023,APガラス性能一覧!$A$2:$M$6097,9,0),"")</f>
        <v/>
      </c>
      <c r="K1023" s="68" t="str">
        <f>IFERROR(VLOOKUP($B1023,APガラス性能一覧!$A$2:$M$6097,10,0),"")</f>
        <v/>
      </c>
      <c r="L1023" s="68" t="str">
        <f>IFERROR(VLOOKUP($B1023,APガラス性能一覧!$A$2:$M$6097,11,0),"")</f>
        <v/>
      </c>
      <c r="M1023" s="68" t="str">
        <f>IFERROR(VLOOKUP($B1023,APガラス性能一覧!$A$2:$M$6097,12,0),"")</f>
        <v/>
      </c>
      <c r="N1023" s="68" t="str">
        <f>IFERROR(VLOOKUP($B1023,APガラス性能一覧!$A$2:$M$6097,13,0),"")</f>
        <v/>
      </c>
    </row>
    <row r="1024" spans="2:14" x14ac:dyDescent="0.4">
      <c r="B1024" s="68" t="str">
        <f>IF($D$2="","",IF($E$2=0.65,IFERROR(IF(INDEX(APガラス性能一覧!A:A,MATCH(ROW(B1018),APガラス性能一覧!$O:$O,0))="","",INDEX(APガラス性能一覧!A:A,MATCH(ROW(B1018),APガラス性能一覧!$O:$O,0))),""),IFERROR(IF(INDEX(APガラス性能一覧!A:A,MATCH(ROW(B1018),APガラス性能一覧!$N:$N,0))="","",INDEX(APガラス性能一覧!A:A,MATCH(ROW(B1018),APガラス性能一覧!$N:$N,0))),"")))</f>
        <v/>
      </c>
      <c r="C1024" s="68" t="str">
        <f>IFERROR(VLOOKUP($B1024,APガラス性能一覧!$A$2:$M$6097,2,0),"")</f>
        <v/>
      </c>
      <c r="D1024" s="68" t="str">
        <f>IFERROR(VLOOKUP($B1024,APガラス性能一覧!$A$2:$M$6097,3,0),"")</f>
        <v/>
      </c>
      <c r="E1024" s="68" t="str">
        <f>IFERROR(VLOOKUP($B1024,APガラス性能一覧!$A$2:$M$6097,4,0),"")</f>
        <v/>
      </c>
      <c r="F1024" s="68" t="str">
        <f>IFERROR(VLOOKUP($B1024,APガラス性能一覧!$A$2:$M$6097,5,0),"")</f>
        <v/>
      </c>
      <c r="G1024" s="68" t="str">
        <f>IFERROR(VLOOKUP($B1024,APガラス性能一覧!$A$2:$M$6097,6,0),"")</f>
        <v/>
      </c>
      <c r="H1024" s="68" t="str">
        <f>IFERROR(VLOOKUP($B1024,APガラス性能一覧!$A$2:$M$6097,7,0),"")</f>
        <v/>
      </c>
      <c r="I1024" s="68" t="str">
        <f>IFERROR(VLOOKUP($B1024,APガラス性能一覧!$A$2:$M$6097,8,0),"")</f>
        <v/>
      </c>
      <c r="J1024" s="68" t="str">
        <f>IFERROR(VLOOKUP($B1024,APガラス性能一覧!$A$2:$M$6097,9,0),"")</f>
        <v/>
      </c>
      <c r="K1024" s="68" t="str">
        <f>IFERROR(VLOOKUP($B1024,APガラス性能一覧!$A$2:$M$6097,10,0),"")</f>
        <v/>
      </c>
      <c r="L1024" s="68" t="str">
        <f>IFERROR(VLOOKUP($B1024,APガラス性能一覧!$A$2:$M$6097,11,0),"")</f>
        <v/>
      </c>
      <c r="M1024" s="68" t="str">
        <f>IFERROR(VLOOKUP($B1024,APガラス性能一覧!$A$2:$M$6097,12,0),"")</f>
        <v/>
      </c>
      <c r="N1024" s="68" t="str">
        <f>IFERROR(VLOOKUP($B1024,APガラス性能一覧!$A$2:$M$6097,13,0),"")</f>
        <v/>
      </c>
    </row>
    <row r="1025" spans="2:14" x14ac:dyDescent="0.4">
      <c r="B1025" s="68" t="str">
        <f>IF($D$2="","",IF($E$2=0.65,IFERROR(IF(INDEX(APガラス性能一覧!A:A,MATCH(ROW(B1019),APガラス性能一覧!$O:$O,0))="","",INDEX(APガラス性能一覧!A:A,MATCH(ROW(B1019),APガラス性能一覧!$O:$O,0))),""),IFERROR(IF(INDEX(APガラス性能一覧!A:A,MATCH(ROW(B1019),APガラス性能一覧!$N:$N,0))="","",INDEX(APガラス性能一覧!A:A,MATCH(ROW(B1019),APガラス性能一覧!$N:$N,0))),"")))</f>
        <v/>
      </c>
      <c r="C1025" s="68" t="str">
        <f>IFERROR(VLOOKUP($B1025,APガラス性能一覧!$A$2:$M$6097,2,0),"")</f>
        <v/>
      </c>
      <c r="D1025" s="68" t="str">
        <f>IFERROR(VLOOKUP($B1025,APガラス性能一覧!$A$2:$M$6097,3,0),"")</f>
        <v/>
      </c>
      <c r="E1025" s="68" t="str">
        <f>IFERROR(VLOOKUP($B1025,APガラス性能一覧!$A$2:$M$6097,4,0),"")</f>
        <v/>
      </c>
      <c r="F1025" s="68" t="str">
        <f>IFERROR(VLOOKUP($B1025,APガラス性能一覧!$A$2:$M$6097,5,0),"")</f>
        <v/>
      </c>
      <c r="G1025" s="68" t="str">
        <f>IFERROR(VLOOKUP($B1025,APガラス性能一覧!$A$2:$M$6097,6,0),"")</f>
        <v/>
      </c>
      <c r="H1025" s="68" t="str">
        <f>IFERROR(VLOOKUP($B1025,APガラス性能一覧!$A$2:$M$6097,7,0),"")</f>
        <v/>
      </c>
      <c r="I1025" s="68" t="str">
        <f>IFERROR(VLOOKUP($B1025,APガラス性能一覧!$A$2:$M$6097,8,0),"")</f>
        <v/>
      </c>
      <c r="J1025" s="68" t="str">
        <f>IFERROR(VLOOKUP($B1025,APガラス性能一覧!$A$2:$M$6097,9,0),"")</f>
        <v/>
      </c>
      <c r="K1025" s="68" t="str">
        <f>IFERROR(VLOOKUP($B1025,APガラス性能一覧!$A$2:$M$6097,10,0),"")</f>
        <v/>
      </c>
      <c r="L1025" s="68" t="str">
        <f>IFERROR(VLOOKUP($B1025,APガラス性能一覧!$A$2:$M$6097,11,0),"")</f>
        <v/>
      </c>
      <c r="M1025" s="68" t="str">
        <f>IFERROR(VLOOKUP($B1025,APガラス性能一覧!$A$2:$M$6097,12,0),"")</f>
        <v/>
      </c>
      <c r="N1025" s="68" t="str">
        <f>IFERROR(VLOOKUP($B1025,APガラス性能一覧!$A$2:$M$6097,13,0),"")</f>
        <v/>
      </c>
    </row>
    <row r="1026" spans="2:14" x14ac:dyDescent="0.4">
      <c r="B1026" s="68" t="str">
        <f>IF($D$2="","",IF($E$2=0.65,IFERROR(IF(INDEX(APガラス性能一覧!A:A,MATCH(ROW(B1020),APガラス性能一覧!$O:$O,0))="","",INDEX(APガラス性能一覧!A:A,MATCH(ROW(B1020),APガラス性能一覧!$O:$O,0))),""),IFERROR(IF(INDEX(APガラス性能一覧!A:A,MATCH(ROW(B1020),APガラス性能一覧!$N:$N,0))="","",INDEX(APガラス性能一覧!A:A,MATCH(ROW(B1020),APガラス性能一覧!$N:$N,0))),"")))</f>
        <v/>
      </c>
      <c r="C1026" s="68" t="str">
        <f>IFERROR(VLOOKUP($B1026,APガラス性能一覧!$A$2:$M$6097,2,0),"")</f>
        <v/>
      </c>
      <c r="D1026" s="68" t="str">
        <f>IFERROR(VLOOKUP($B1026,APガラス性能一覧!$A$2:$M$6097,3,0),"")</f>
        <v/>
      </c>
      <c r="E1026" s="68" t="str">
        <f>IFERROR(VLOOKUP($B1026,APガラス性能一覧!$A$2:$M$6097,4,0),"")</f>
        <v/>
      </c>
      <c r="F1026" s="68" t="str">
        <f>IFERROR(VLOOKUP($B1026,APガラス性能一覧!$A$2:$M$6097,5,0),"")</f>
        <v/>
      </c>
      <c r="G1026" s="68" t="str">
        <f>IFERROR(VLOOKUP($B1026,APガラス性能一覧!$A$2:$M$6097,6,0),"")</f>
        <v/>
      </c>
      <c r="H1026" s="68" t="str">
        <f>IFERROR(VLOOKUP($B1026,APガラス性能一覧!$A$2:$M$6097,7,0),"")</f>
        <v/>
      </c>
      <c r="I1026" s="68" t="str">
        <f>IFERROR(VLOOKUP($B1026,APガラス性能一覧!$A$2:$M$6097,8,0),"")</f>
        <v/>
      </c>
      <c r="J1026" s="68" t="str">
        <f>IFERROR(VLOOKUP($B1026,APガラス性能一覧!$A$2:$M$6097,9,0),"")</f>
        <v/>
      </c>
      <c r="K1026" s="68" t="str">
        <f>IFERROR(VLOOKUP($B1026,APガラス性能一覧!$A$2:$M$6097,10,0),"")</f>
        <v/>
      </c>
      <c r="L1026" s="68" t="str">
        <f>IFERROR(VLOOKUP($B1026,APガラス性能一覧!$A$2:$M$6097,11,0),"")</f>
        <v/>
      </c>
      <c r="M1026" s="68" t="str">
        <f>IFERROR(VLOOKUP($B1026,APガラス性能一覧!$A$2:$M$6097,12,0),"")</f>
        <v/>
      </c>
      <c r="N1026" s="68" t="str">
        <f>IFERROR(VLOOKUP($B1026,APガラス性能一覧!$A$2:$M$6097,13,0),"")</f>
        <v/>
      </c>
    </row>
    <row r="1027" spans="2:14" x14ac:dyDescent="0.4">
      <c r="B1027" s="68" t="str">
        <f>IF($D$2="","",IF($E$2=0.65,IFERROR(IF(INDEX(APガラス性能一覧!A:A,MATCH(ROW(B1021),APガラス性能一覧!$O:$O,0))="","",INDEX(APガラス性能一覧!A:A,MATCH(ROW(B1021),APガラス性能一覧!$O:$O,0))),""),IFERROR(IF(INDEX(APガラス性能一覧!A:A,MATCH(ROW(B1021),APガラス性能一覧!$N:$N,0))="","",INDEX(APガラス性能一覧!A:A,MATCH(ROW(B1021),APガラス性能一覧!$N:$N,0))),"")))</f>
        <v/>
      </c>
      <c r="C1027" s="68" t="str">
        <f>IFERROR(VLOOKUP($B1027,APガラス性能一覧!$A$2:$M$6097,2,0),"")</f>
        <v/>
      </c>
      <c r="D1027" s="68" t="str">
        <f>IFERROR(VLOOKUP($B1027,APガラス性能一覧!$A$2:$M$6097,3,0),"")</f>
        <v/>
      </c>
      <c r="E1027" s="68" t="str">
        <f>IFERROR(VLOOKUP($B1027,APガラス性能一覧!$A$2:$M$6097,4,0),"")</f>
        <v/>
      </c>
      <c r="F1027" s="68" t="str">
        <f>IFERROR(VLOOKUP($B1027,APガラス性能一覧!$A$2:$M$6097,5,0),"")</f>
        <v/>
      </c>
      <c r="G1027" s="68" t="str">
        <f>IFERROR(VLOOKUP($B1027,APガラス性能一覧!$A$2:$M$6097,6,0),"")</f>
        <v/>
      </c>
      <c r="H1027" s="68" t="str">
        <f>IFERROR(VLOOKUP($B1027,APガラス性能一覧!$A$2:$M$6097,7,0),"")</f>
        <v/>
      </c>
      <c r="I1027" s="68" t="str">
        <f>IFERROR(VLOOKUP($B1027,APガラス性能一覧!$A$2:$M$6097,8,0),"")</f>
        <v/>
      </c>
      <c r="J1027" s="68" t="str">
        <f>IFERROR(VLOOKUP($B1027,APガラス性能一覧!$A$2:$M$6097,9,0),"")</f>
        <v/>
      </c>
      <c r="K1027" s="68" t="str">
        <f>IFERROR(VLOOKUP($B1027,APガラス性能一覧!$A$2:$M$6097,10,0),"")</f>
        <v/>
      </c>
      <c r="L1027" s="68" t="str">
        <f>IFERROR(VLOOKUP($B1027,APガラス性能一覧!$A$2:$M$6097,11,0),"")</f>
        <v/>
      </c>
      <c r="M1027" s="68" t="str">
        <f>IFERROR(VLOOKUP($B1027,APガラス性能一覧!$A$2:$M$6097,12,0),"")</f>
        <v/>
      </c>
      <c r="N1027" s="68" t="str">
        <f>IFERROR(VLOOKUP($B1027,APガラス性能一覧!$A$2:$M$6097,13,0),"")</f>
        <v/>
      </c>
    </row>
    <row r="1028" spans="2:14" x14ac:dyDescent="0.4">
      <c r="B1028" s="68" t="str">
        <f>IF($D$2="","",IF($E$2=0.65,IFERROR(IF(INDEX(APガラス性能一覧!A:A,MATCH(ROW(B1022),APガラス性能一覧!$O:$O,0))="","",INDEX(APガラス性能一覧!A:A,MATCH(ROW(B1022),APガラス性能一覧!$O:$O,0))),""),IFERROR(IF(INDEX(APガラス性能一覧!A:A,MATCH(ROW(B1022),APガラス性能一覧!$N:$N,0))="","",INDEX(APガラス性能一覧!A:A,MATCH(ROW(B1022),APガラス性能一覧!$N:$N,0))),"")))</f>
        <v/>
      </c>
      <c r="C1028" s="68" t="str">
        <f>IFERROR(VLOOKUP($B1028,APガラス性能一覧!$A$2:$M$6097,2,0),"")</f>
        <v/>
      </c>
      <c r="D1028" s="68" t="str">
        <f>IFERROR(VLOOKUP($B1028,APガラス性能一覧!$A$2:$M$6097,3,0),"")</f>
        <v/>
      </c>
      <c r="E1028" s="68" t="str">
        <f>IFERROR(VLOOKUP($B1028,APガラス性能一覧!$A$2:$M$6097,4,0),"")</f>
        <v/>
      </c>
      <c r="F1028" s="68" t="str">
        <f>IFERROR(VLOOKUP($B1028,APガラス性能一覧!$A$2:$M$6097,5,0),"")</f>
        <v/>
      </c>
      <c r="G1028" s="68" t="str">
        <f>IFERROR(VLOOKUP($B1028,APガラス性能一覧!$A$2:$M$6097,6,0),"")</f>
        <v/>
      </c>
      <c r="H1028" s="68" t="str">
        <f>IFERROR(VLOOKUP($B1028,APガラス性能一覧!$A$2:$M$6097,7,0),"")</f>
        <v/>
      </c>
      <c r="I1028" s="68" t="str">
        <f>IFERROR(VLOOKUP($B1028,APガラス性能一覧!$A$2:$M$6097,8,0),"")</f>
        <v/>
      </c>
      <c r="J1028" s="68" t="str">
        <f>IFERROR(VLOOKUP($B1028,APガラス性能一覧!$A$2:$M$6097,9,0),"")</f>
        <v/>
      </c>
      <c r="K1028" s="68" t="str">
        <f>IFERROR(VLOOKUP($B1028,APガラス性能一覧!$A$2:$M$6097,10,0),"")</f>
        <v/>
      </c>
      <c r="L1028" s="68" t="str">
        <f>IFERROR(VLOOKUP($B1028,APガラス性能一覧!$A$2:$M$6097,11,0),"")</f>
        <v/>
      </c>
      <c r="M1028" s="68" t="str">
        <f>IFERROR(VLOOKUP($B1028,APガラス性能一覧!$A$2:$M$6097,12,0),"")</f>
        <v/>
      </c>
      <c r="N1028" s="68" t="str">
        <f>IFERROR(VLOOKUP($B1028,APガラス性能一覧!$A$2:$M$6097,13,0),"")</f>
        <v/>
      </c>
    </row>
    <row r="1029" spans="2:14" x14ac:dyDescent="0.4">
      <c r="B1029" s="68" t="str">
        <f>IF($D$2="","",IF($E$2=0.65,IFERROR(IF(INDEX(APガラス性能一覧!A:A,MATCH(ROW(B1023),APガラス性能一覧!$O:$O,0))="","",INDEX(APガラス性能一覧!A:A,MATCH(ROW(B1023),APガラス性能一覧!$O:$O,0))),""),IFERROR(IF(INDEX(APガラス性能一覧!A:A,MATCH(ROW(B1023),APガラス性能一覧!$N:$N,0))="","",INDEX(APガラス性能一覧!A:A,MATCH(ROW(B1023),APガラス性能一覧!$N:$N,0))),"")))</f>
        <v/>
      </c>
      <c r="C1029" s="68" t="str">
        <f>IFERROR(VLOOKUP($B1029,APガラス性能一覧!$A$2:$M$6097,2,0),"")</f>
        <v/>
      </c>
      <c r="D1029" s="68" t="str">
        <f>IFERROR(VLOOKUP($B1029,APガラス性能一覧!$A$2:$M$6097,3,0),"")</f>
        <v/>
      </c>
      <c r="E1029" s="68" t="str">
        <f>IFERROR(VLOOKUP($B1029,APガラス性能一覧!$A$2:$M$6097,4,0),"")</f>
        <v/>
      </c>
      <c r="F1029" s="68" t="str">
        <f>IFERROR(VLOOKUP($B1029,APガラス性能一覧!$A$2:$M$6097,5,0),"")</f>
        <v/>
      </c>
      <c r="G1029" s="68" t="str">
        <f>IFERROR(VLOOKUP($B1029,APガラス性能一覧!$A$2:$M$6097,6,0),"")</f>
        <v/>
      </c>
      <c r="H1029" s="68" t="str">
        <f>IFERROR(VLOOKUP($B1029,APガラス性能一覧!$A$2:$M$6097,7,0),"")</f>
        <v/>
      </c>
      <c r="I1029" s="68" t="str">
        <f>IFERROR(VLOOKUP($B1029,APガラス性能一覧!$A$2:$M$6097,8,0),"")</f>
        <v/>
      </c>
      <c r="J1029" s="68" t="str">
        <f>IFERROR(VLOOKUP($B1029,APガラス性能一覧!$A$2:$M$6097,9,0),"")</f>
        <v/>
      </c>
      <c r="K1029" s="68" t="str">
        <f>IFERROR(VLOOKUP($B1029,APガラス性能一覧!$A$2:$M$6097,10,0),"")</f>
        <v/>
      </c>
      <c r="L1029" s="68" t="str">
        <f>IFERROR(VLOOKUP($B1029,APガラス性能一覧!$A$2:$M$6097,11,0),"")</f>
        <v/>
      </c>
      <c r="M1029" s="68" t="str">
        <f>IFERROR(VLOOKUP($B1029,APガラス性能一覧!$A$2:$M$6097,12,0),"")</f>
        <v/>
      </c>
      <c r="N1029" s="68" t="str">
        <f>IFERROR(VLOOKUP($B1029,APガラス性能一覧!$A$2:$M$6097,13,0),"")</f>
        <v/>
      </c>
    </row>
    <row r="1030" spans="2:14" x14ac:dyDescent="0.4">
      <c r="B1030" s="68" t="str">
        <f>IF($D$2="","",IF($E$2=0.65,IFERROR(IF(INDEX(APガラス性能一覧!A:A,MATCH(ROW(B1024),APガラス性能一覧!$O:$O,0))="","",INDEX(APガラス性能一覧!A:A,MATCH(ROW(B1024),APガラス性能一覧!$O:$O,0))),""),IFERROR(IF(INDEX(APガラス性能一覧!A:A,MATCH(ROW(B1024),APガラス性能一覧!$N:$N,0))="","",INDEX(APガラス性能一覧!A:A,MATCH(ROW(B1024),APガラス性能一覧!$N:$N,0))),"")))</f>
        <v/>
      </c>
      <c r="C1030" s="68" t="str">
        <f>IFERROR(VLOOKUP($B1030,APガラス性能一覧!$A$2:$M$6097,2,0),"")</f>
        <v/>
      </c>
      <c r="D1030" s="68" t="str">
        <f>IFERROR(VLOOKUP($B1030,APガラス性能一覧!$A$2:$M$6097,3,0),"")</f>
        <v/>
      </c>
      <c r="E1030" s="68" t="str">
        <f>IFERROR(VLOOKUP($B1030,APガラス性能一覧!$A$2:$M$6097,4,0),"")</f>
        <v/>
      </c>
      <c r="F1030" s="68" t="str">
        <f>IFERROR(VLOOKUP($B1030,APガラス性能一覧!$A$2:$M$6097,5,0),"")</f>
        <v/>
      </c>
      <c r="G1030" s="68" t="str">
        <f>IFERROR(VLOOKUP($B1030,APガラス性能一覧!$A$2:$M$6097,6,0),"")</f>
        <v/>
      </c>
      <c r="H1030" s="68" t="str">
        <f>IFERROR(VLOOKUP($B1030,APガラス性能一覧!$A$2:$M$6097,7,0),"")</f>
        <v/>
      </c>
      <c r="I1030" s="68" t="str">
        <f>IFERROR(VLOOKUP($B1030,APガラス性能一覧!$A$2:$M$6097,8,0),"")</f>
        <v/>
      </c>
      <c r="J1030" s="68" t="str">
        <f>IFERROR(VLOOKUP($B1030,APガラス性能一覧!$A$2:$M$6097,9,0),"")</f>
        <v/>
      </c>
      <c r="K1030" s="68" t="str">
        <f>IFERROR(VLOOKUP($B1030,APガラス性能一覧!$A$2:$M$6097,10,0),"")</f>
        <v/>
      </c>
      <c r="L1030" s="68" t="str">
        <f>IFERROR(VLOOKUP($B1030,APガラス性能一覧!$A$2:$M$6097,11,0),"")</f>
        <v/>
      </c>
      <c r="M1030" s="68" t="str">
        <f>IFERROR(VLOOKUP($B1030,APガラス性能一覧!$A$2:$M$6097,12,0),"")</f>
        <v/>
      </c>
      <c r="N1030" s="68" t="str">
        <f>IFERROR(VLOOKUP($B1030,APガラス性能一覧!$A$2:$M$6097,13,0),"")</f>
        <v/>
      </c>
    </row>
    <row r="1031" spans="2:14" x14ac:dyDescent="0.4">
      <c r="B1031" s="68" t="str">
        <f>IF($D$2="","",IF($E$2=0.65,IFERROR(IF(INDEX(APガラス性能一覧!A:A,MATCH(ROW(B1025),APガラス性能一覧!$O:$O,0))="","",INDEX(APガラス性能一覧!A:A,MATCH(ROW(B1025),APガラス性能一覧!$O:$O,0))),""),IFERROR(IF(INDEX(APガラス性能一覧!A:A,MATCH(ROW(B1025),APガラス性能一覧!$N:$N,0))="","",INDEX(APガラス性能一覧!A:A,MATCH(ROW(B1025),APガラス性能一覧!$N:$N,0))),"")))</f>
        <v/>
      </c>
      <c r="C1031" s="68" t="str">
        <f>IFERROR(VLOOKUP($B1031,APガラス性能一覧!$A$2:$M$6097,2,0),"")</f>
        <v/>
      </c>
      <c r="D1031" s="68" t="str">
        <f>IFERROR(VLOOKUP($B1031,APガラス性能一覧!$A$2:$M$6097,3,0),"")</f>
        <v/>
      </c>
      <c r="E1031" s="68" t="str">
        <f>IFERROR(VLOOKUP($B1031,APガラス性能一覧!$A$2:$M$6097,4,0),"")</f>
        <v/>
      </c>
      <c r="F1031" s="68" t="str">
        <f>IFERROR(VLOOKUP($B1031,APガラス性能一覧!$A$2:$M$6097,5,0),"")</f>
        <v/>
      </c>
      <c r="G1031" s="68" t="str">
        <f>IFERROR(VLOOKUP($B1031,APガラス性能一覧!$A$2:$M$6097,6,0),"")</f>
        <v/>
      </c>
      <c r="H1031" s="68" t="str">
        <f>IFERROR(VLOOKUP($B1031,APガラス性能一覧!$A$2:$M$6097,7,0),"")</f>
        <v/>
      </c>
      <c r="I1031" s="68" t="str">
        <f>IFERROR(VLOOKUP($B1031,APガラス性能一覧!$A$2:$M$6097,8,0),"")</f>
        <v/>
      </c>
      <c r="J1031" s="68" t="str">
        <f>IFERROR(VLOOKUP($B1031,APガラス性能一覧!$A$2:$M$6097,9,0),"")</f>
        <v/>
      </c>
      <c r="K1031" s="68" t="str">
        <f>IFERROR(VLOOKUP($B1031,APガラス性能一覧!$A$2:$M$6097,10,0),"")</f>
        <v/>
      </c>
      <c r="L1031" s="68" t="str">
        <f>IFERROR(VLOOKUP($B1031,APガラス性能一覧!$A$2:$M$6097,11,0),"")</f>
        <v/>
      </c>
      <c r="M1031" s="68" t="str">
        <f>IFERROR(VLOOKUP($B1031,APガラス性能一覧!$A$2:$M$6097,12,0),"")</f>
        <v/>
      </c>
      <c r="N1031" s="68" t="str">
        <f>IFERROR(VLOOKUP($B1031,APガラス性能一覧!$A$2:$M$6097,13,0),"")</f>
        <v/>
      </c>
    </row>
    <row r="1032" spans="2:14" x14ac:dyDescent="0.4">
      <c r="B1032" s="68" t="str">
        <f>IF($D$2="","",IF($E$2=0.65,IFERROR(IF(INDEX(APガラス性能一覧!A:A,MATCH(ROW(B1026),APガラス性能一覧!$O:$O,0))="","",INDEX(APガラス性能一覧!A:A,MATCH(ROW(B1026),APガラス性能一覧!$O:$O,0))),""),IFERROR(IF(INDEX(APガラス性能一覧!A:A,MATCH(ROW(B1026),APガラス性能一覧!$N:$N,0))="","",INDEX(APガラス性能一覧!A:A,MATCH(ROW(B1026),APガラス性能一覧!$N:$N,0))),"")))</f>
        <v/>
      </c>
      <c r="C1032" s="68" t="str">
        <f>IFERROR(VLOOKUP($B1032,APガラス性能一覧!$A$2:$M$6097,2,0),"")</f>
        <v/>
      </c>
      <c r="D1032" s="68" t="str">
        <f>IFERROR(VLOOKUP($B1032,APガラス性能一覧!$A$2:$M$6097,3,0),"")</f>
        <v/>
      </c>
      <c r="E1032" s="68" t="str">
        <f>IFERROR(VLOOKUP($B1032,APガラス性能一覧!$A$2:$M$6097,4,0),"")</f>
        <v/>
      </c>
      <c r="F1032" s="68" t="str">
        <f>IFERROR(VLOOKUP($B1032,APガラス性能一覧!$A$2:$M$6097,5,0),"")</f>
        <v/>
      </c>
      <c r="G1032" s="68" t="str">
        <f>IFERROR(VLOOKUP($B1032,APガラス性能一覧!$A$2:$M$6097,6,0),"")</f>
        <v/>
      </c>
      <c r="H1032" s="68" t="str">
        <f>IFERROR(VLOOKUP($B1032,APガラス性能一覧!$A$2:$M$6097,7,0),"")</f>
        <v/>
      </c>
      <c r="I1032" s="68" t="str">
        <f>IFERROR(VLOOKUP($B1032,APガラス性能一覧!$A$2:$M$6097,8,0),"")</f>
        <v/>
      </c>
      <c r="J1032" s="68" t="str">
        <f>IFERROR(VLOOKUP($B1032,APガラス性能一覧!$A$2:$M$6097,9,0),"")</f>
        <v/>
      </c>
      <c r="K1032" s="68" t="str">
        <f>IFERROR(VLOOKUP($B1032,APガラス性能一覧!$A$2:$M$6097,10,0),"")</f>
        <v/>
      </c>
      <c r="L1032" s="68" t="str">
        <f>IFERROR(VLOOKUP($B1032,APガラス性能一覧!$A$2:$M$6097,11,0),"")</f>
        <v/>
      </c>
      <c r="M1032" s="68" t="str">
        <f>IFERROR(VLOOKUP($B1032,APガラス性能一覧!$A$2:$M$6097,12,0),"")</f>
        <v/>
      </c>
      <c r="N1032" s="68" t="str">
        <f>IFERROR(VLOOKUP($B1032,APガラス性能一覧!$A$2:$M$6097,13,0),"")</f>
        <v/>
      </c>
    </row>
    <row r="1033" spans="2:14" x14ac:dyDescent="0.4">
      <c r="B1033" s="68" t="str">
        <f>IF($D$2="","",IF($E$2=0.65,IFERROR(IF(INDEX(APガラス性能一覧!A:A,MATCH(ROW(B1027),APガラス性能一覧!$O:$O,0))="","",INDEX(APガラス性能一覧!A:A,MATCH(ROW(B1027),APガラス性能一覧!$O:$O,0))),""),IFERROR(IF(INDEX(APガラス性能一覧!A:A,MATCH(ROW(B1027),APガラス性能一覧!$N:$N,0))="","",INDEX(APガラス性能一覧!A:A,MATCH(ROW(B1027),APガラス性能一覧!$N:$N,0))),"")))</f>
        <v/>
      </c>
      <c r="C1033" s="68" t="str">
        <f>IFERROR(VLOOKUP($B1033,APガラス性能一覧!$A$2:$M$6097,2,0),"")</f>
        <v/>
      </c>
      <c r="D1033" s="68" t="str">
        <f>IFERROR(VLOOKUP($B1033,APガラス性能一覧!$A$2:$M$6097,3,0),"")</f>
        <v/>
      </c>
      <c r="E1033" s="68" t="str">
        <f>IFERROR(VLOOKUP($B1033,APガラス性能一覧!$A$2:$M$6097,4,0),"")</f>
        <v/>
      </c>
      <c r="F1033" s="68" t="str">
        <f>IFERROR(VLOOKUP($B1033,APガラス性能一覧!$A$2:$M$6097,5,0),"")</f>
        <v/>
      </c>
      <c r="G1033" s="68" t="str">
        <f>IFERROR(VLOOKUP($B1033,APガラス性能一覧!$A$2:$M$6097,6,0),"")</f>
        <v/>
      </c>
      <c r="H1033" s="68" t="str">
        <f>IFERROR(VLOOKUP($B1033,APガラス性能一覧!$A$2:$M$6097,7,0),"")</f>
        <v/>
      </c>
      <c r="I1033" s="68" t="str">
        <f>IFERROR(VLOOKUP($B1033,APガラス性能一覧!$A$2:$M$6097,8,0),"")</f>
        <v/>
      </c>
      <c r="J1033" s="68" t="str">
        <f>IFERROR(VLOOKUP($B1033,APガラス性能一覧!$A$2:$M$6097,9,0),"")</f>
        <v/>
      </c>
      <c r="K1033" s="68" t="str">
        <f>IFERROR(VLOOKUP($B1033,APガラス性能一覧!$A$2:$M$6097,10,0),"")</f>
        <v/>
      </c>
      <c r="L1033" s="68" t="str">
        <f>IFERROR(VLOOKUP($B1033,APガラス性能一覧!$A$2:$M$6097,11,0),"")</f>
        <v/>
      </c>
      <c r="M1033" s="68" t="str">
        <f>IFERROR(VLOOKUP($B1033,APガラス性能一覧!$A$2:$M$6097,12,0),"")</f>
        <v/>
      </c>
      <c r="N1033" s="68" t="str">
        <f>IFERROR(VLOOKUP($B1033,APガラス性能一覧!$A$2:$M$6097,13,0),"")</f>
        <v/>
      </c>
    </row>
    <row r="1034" spans="2:14" x14ac:dyDescent="0.4">
      <c r="B1034" s="68" t="str">
        <f>IF($D$2="","",IF($E$2=0.65,IFERROR(IF(INDEX(APガラス性能一覧!A:A,MATCH(ROW(B1028),APガラス性能一覧!$O:$O,0))="","",INDEX(APガラス性能一覧!A:A,MATCH(ROW(B1028),APガラス性能一覧!$O:$O,0))),""),IFERROR(IF(INDEX(APガラス性能一覧!A:A,MATCH(ROW(B1028),APガラス性能一覧!$N:$N,0))="","",INDEX(APガラス性能一覧!A:A,MATCH(ROW(B1028),APガラス性能一覧!$N:$N,0))),"")))</f>
        <v/>
      </c>
      <c r="C1034" s="68" t="str">
        <f>IFERROR(VLOOKUP($B1034,APガラス性能一覧!$A$2:$M$6097,2,0),"")</f>
        <v/>
      </c>
      <c r="D1034" s="68" t="str">
        <f>IFERROR(VLOOKUP($B1034,APガラス性能一覧!$A$2:$M$6097,3,0),"")</f>
        <v/>
      </c>
      <c r="E1034" s="68" t="str">
        <f>IFERROR(VLOOKUP($B1034,APガラス性能一覧!$A$2:$M$6097,4,0),"")</f>
        <v/>
      </c>
      <c r="F1034" s="68" t="str">
        <f>IFERROR(VLOOKUP($B1034,APガラス性能一覧!$A$2:$M$6097,5,0),"")</f>
        <v/>
      </c>
      <c r="G1034" s="68" t="str">
        <f>IFERROR(VLOOKUP($B1034,APガラス性能一覧!$A$2:$M$6097,6,0),"")</f>
        <v/>
      </c>
      <c r="H1034" s="68" t="str">
        <f>IFERROR(VLOOKUP($B1034,APガラス性能一覧!$A$2:$M$6097,7,0),"")</f>
        <v/>
      </c>
      <c r="I1034" s="68" t="str">
        <f>IFERROR(VLOOKUP($B1034,APガラス性能一覧!$A$2:$M$6097,8,0),"")</f>
        <v/>
      </c>
      <c r="J1034" s="68" t="str">
        <f>IFERROR(VLOOKUP($B1034,APガラス性能一覧!$A$2:$M$6097,9,0),"")</f>
        <v/>
      </c>
      <c r="K1034" s="68" t="str">
        <f>IFERROR(VLOOKUP($B1034,APガラス性能一覧!$A$2:$M$6097,10,0),"")</f>
        <v/>
      </c>
      <c r="L1034" s="68" t="str">
        <f>IFERROR(VLOOKUP($B1034,APガラス性能一覧!$A$2:$M$6097,11,0),"")</f>
        <v/>
      </c>
      <c r="M1034" s="68" t="str">
        <f>IFERROR(VLOOKUP($B1034,APガラス性能一覧!$A$2:$M$6097,12,0),"")</f>
        <v/>
      </c>
      <c r="N1034" s="68" t="str">
        <f>IFERROR(VLOOKUP($B1034,APガラス性能一覧!$A$2:$M$6097,13,0),"")</f>
        <v/>
      </c>
    </row>
    <row r="1035" spans="2:14" x14ac:dyDescent="0.4">
      <c r="B1035" s="68" t="str">
        <f>IF($D$2="","",IF($E$2=0.65,IFERROR(IF(INDEX(APガラス性能一覧!A:A,MATCH(ROW(B1029),APガラス性能一覧!$O:$O,0))="","",INDEX(APガラス性能一覧!A:A,MATCH(ROW(B1029),APガラス性能一覧!$O:$O,0))),""),IFERROR(IF(INDEX(APガラス性能一覧!A:A,MATCH(ROW(B1029),APガラス性能一覧!$N:$N,0))="","",INDEX(APガラス性能一覧!A:A,MATCH(ROW(B1029),APガラス性能一覧!$N:$N,0))),"")))</f>
        <v/>
      </c>
      <c r="C1035" s="68" t="str">
        <f>IFERROR(VLOOKUP($B1035,APガラス性能一覧!$A$2:$M$6097,2,0),"")</f>
        <v/>
      </c>
      <c r="D1035" s="68" t="str">
        <f>IFERROR(VLOOKUP($B1035,APガラス性能一覧!$A$2:$M$6097,3,0),"")</f>
        <v/>
      </c>
      <c r="E1035" s="68" t="str">
        <f>IFERROR(VLOOKUP($B1035,APガラス性能一覧!$A$2:$M$6097,4,0),"")</f>
        <v/>
      </c>
      <c r="F1035" s="68" t="str">
        <f>IFERROR(VLOOKUP($B1035,APガラス性能一覧!$A$2:$M$6097,5,0),"")</f>
        <v/>
      </c>
      <c r="G1035" s="68" t="str">
        <f>IFERROR(VLOOKUP($B1035,APガラス性能一覧!$A$2:$M$6097,6,0),"")</f>
        <v/>
      </c>
      <c r="H1035" s="68" t="str">
        <f>IFERROR(VLOOKUP($B1035,APガラス性能一覧!$A$2:$M$6097,7,0),"")</f>
        <v/>
      </c>
      <c r="I1035" s="68" t="str">
        <f>IFERROR(VLOOKUP($B1035,APガラス性能一覧!$A$2:$M$6097,8,0),"")</f>
        <v/>
      </c>
      <c r="J1035" s="68" t="str">
        <f>IFERROR(VLOOKUP($B1035,APガラス性能一覧!$A$2:$M$6097,9,0),"")</f>
        <v/>
      </c>
      <c r="K1035" s="68" t="str">
        <f>IFERROR(VLOOKUP($B1035,APガラス性能一覧!$A$2:$M$6097,10,0),"")</f>
        <v/>
      </c>
      <c r="L1035" s="68" t="str">
        <f>IFERROR(VLOOKUP($B1035,APガラス性能一覧!$A$2:$M$6097,11,0),"")</f>
        <v/>
      </c>
      <c r="M1035" s="68" t="str">
        <f>IFERROR(VLOOKUP($B1035,APガラス性能一覧!$A$2:$M$6097,12,0),"")</f>
        <v/>
      </c>
      <c r="N1035" s="68" t="str">
        <f>IFERROR(VLOOKUP($B1035,APガラス性能一覧!$A$2:$M$6097,13,0),"")</f>
        <v/>
      </c>
    </row>
    <row r="1036" spans="2:14" x14ac:dyDescent="0.4">
      <c r="B1036" s="68" t="str">
        <f>IF($D$2="","",IF($E$2=0.65,IFERROR(IF(INDEX(APガラス性能一覧!A:A,MATCH(ROW(B1030),APガラス性能一覧!$O:$O,0))="","",INDEX(APガラス性能一覧!A:A,MATCH(ROW(B1030),APガラス性能一覧!$O:$O,0))),""),IFERROR(IF(INDEX(APガラス性能一覧!A:A,MATCH(ROW(B1030),APガラス性能一覧!$N:$N,0))="","",INDEX(APガラス性能一覧!A:A,MATCH(ROW(B1030),APガラス性能一覧!$N:$N,0))),"")))</f>
        <v/>
      </c>
      <c r="C1036" s="68" t="str">
        <f>IFERROR(VLOOKUP($B1036,APガラス性能一覧!$A$2:$M$6097,2,0),"")</f>
        <v/>
      </c>
      <c r="D1036" s="68" t="str">
        <f>IFERROR(VLOOKUP($B1036,APガラス性能一覧!$A$2:$M$6097,3,0),"")</f>
        <v/>
      </c>
      <c r="E1036" s="68" t="str">
        <f>IFERROR(VLOOKUP($B1036,APガラス性能一覧!$A$2:$M$6097,4,0),"")</f>
        <v/>
      </c>
      <c r="F1036" s="68" t="str">
        <f>IFERROR(VLOOKUP($B1036,APガラス性能一覧!$A$2:$M$6097,5,0),"")</f>
        <v/>
      </c>
      <c r="G1036" s="68" t="str">
        <f>IFERROR(VLOOKUP($B1036,APガラス性能一覧!$A$2:$M$6097,6,0),"")</f>
        <v/>
      </c>
      <c r="H1036" s="68" t="str">
        <f>IFERROR(VLOOKUP($B1036,APガラス性能一覧!$A$2:$M$6097,7,0),"")</f>
        <v/>
      </c>
      <c r="I1036" s="68" t="str">
        <f>IFERROR(VLOOKUP($B1036,APガラス性能一覧!$A$2:$M$6097,8,0),"")</f>
        <v/>
      </c>
      <c r="J1036" s="68" t="str">
        <f>IFERROR(VLOOKUP($B1036,APガラス性能一覧!$A$2:$M$6097,9,0),"")</f>
        <v/>
      </c>
      <c r="K1036" s="68" t="str">
        <f>IFERROR(VLOOKUP($B1036,APガラス性能一覧!$A$2:$M$6097,10,0),"")</f>
        <v/>
      </c>
      <c r="L1036" s="68" t="str">
        <f>IFERROR(VLOOKUP($B1036,APガラス性能一覧!$A$2:$M$6097,11,0),"")</f>
        <v/>
      </c>
      <c r="M1036" s="68" t="str">
        <f>IFERROR(VLOOKUP($B1036,APガラス性能一覧!$A$2:$M$6097,12,0),"")</f>
        <v/>
      </c>
      <c r="N1036" s="68" t="str">
        <f>IFERROR(VLOOKUP($B1036,APガラス性能一覧!$A$2:$M$6097,13,0),"")</f>
        <v/>
      </c>
    </row>
    <row r="1037" spans="2:14" x14ac:dyDescent="0.4">
      <c r="B1037" s="68" t="str">
        <f>IF($D$2="","",IF($E$2=0.65,IFERROR(IF(INDEX(APガラス性能一覧!A:A,MATCH(ROW(B1031),APガラス性能一覧!$O:$O,0))="","",INDEX(APガラス性能一覧!A:A,MATCH(ROW(B1031),APガラス性能一覧!$O:$O,0))),""),IFERROR(IF(INDEX(APガラス性能一覧!A:A,MATCH(ROW(B1031),APガラス性能一覧!$N:$N,0))="","",INDEX(APガラス性能一覧!A:A,MATCH(ROW(B1031),APガラス性能一覧!$N:$N,0))),"")))</f>
        <v/>
      </c>
      <c r="C1037" s="68" t="str">
        <f>IFERROR(VLOOKUP($B1037,APガラス性能一覧!$A$2:$M$6097,2,0),"")</f>
        <v/>
      </c>
      <c r="D1037" s="68" t="str">
        <f>IFERROR(VLOOKUP($B1037,APガラス性能一覧!$A$2:$M$6097,3,0),"")</f>
        <v/>
      </c>
      <c r="E1037" s="68" t="str">
        <f>IFERROR(VLOOKUP($B1037,APガラス性能一覧!$A$2:$M$6097,4,0),"")</f>
        <v/>
      </c>
      <c r="F1037" s="68" t="str">
        <f>IFERROR(VLOOKUP($B1037,APガラス性能一覧!$A$2:$M$6097,5,0),"")</f>
        <v/>
      </c>
      <c r="G1037" s="68" t="str">
        <f>IFERROR(VLOOKUP($B1037,APガラス性能一覧!$A$2:$M$6097,6,0),"")</f>
        <v/>
      </c>
      <c r="H1037" s="68" t="str">
        <f>IFERROR(VLOOKUP($B1037,APガラス性能一覧!$A$2:$M$6097,7,0),"")</f>
        <v/>
      </c>
      <c r="I1037" s="68" t="str">
        <f>IFERROR(VLOOKUP($B1037,APガラス性能一覧!$A$2:$M$6097,8,0),"")</f>
        <v/>
      </c>
      <c r="J1037" s="68" t="str">
        <f>IFERROR(VLOOKUP($B1037,APガラス性能一覧!$A$2:$M$6097,9,0),"")</f>
        <v/>
      </c>
      <c r="K1037" s="68" t="str">
        <f>IFERROR(VLOOKUP($B1037,APガラス性能一覧!$A$2:$M$6097,10,0),"")</f>
        <v/>
      </c>
      <c r="L1037" s="68" t="str">
        <f>IFERROR(VLOOKUP($B1037,APガラス性能一覧!$A$2:$M$6097,11,0),"")</f>
        <v/>
      </c>
      <c r="M1037" s="68" t="str">
        <f>IFERROR(VLOOKUP($B1037,APガラス性能一覧!$A$2:$M$6097,12,0),"")</f>
        <v/>
      </c>
      <c r="N1037" s="68" t="str">
        <f>IFERROR(VLOOKUP($B1037,APガラス性能一覧!$A$2:$M$6097,13,0),"")</f>
        <v/>
      </c>
    </row>
    <row r="1038" spans="2:14" x14ac:dyDescent="0.4">
      <c r="B1038" s="68" t="str">
        <f>IF($D$2="","",IF($E$2=0.65,IFERROR(IF(INDEX(APガラス性能一覧!A:A,MATCH(ROW(B1032),APガラス性能一覧!$O:$O,0))="","",INDEX(APガラス性能一覧!A:A,MATCH(ROW(B1032),APガラス性能一覧!$O:$O,0))),""),IFERROR(IF(INDEX(APガラス性能一覧!A:A,MATCH(ROW(B1032),APガラス性能一覧!$N:$N,0))="","",INDEX(APガラス性能一覧!A:A,MATCH(ROW(B1032),APガラス性能一覧!$N:$N,0))),"")))</f>
        <v/>
      </c>
      <c r="C1038" s="68" t="str">
        <f>IFERROR(VLOOKUP($B1038,APガラス性能一覧!$A$2:$M$6097,2,0),"")</f>
        <v/>
      </c>
      <c r="D1038" s="68" t="str">
        <f>IFERROR(VLOOKUP($B1038,APガラス性能一覧!$A$2:$M$6097,3,0),"")</f>
        <v/>
      </c>
      <c r="E1038" s="68" t="str">
        <f>IFERROR(VLOOKUP($B1038,APガラス性能一覧!$A$2:$M$6097,4,0),"")</f>
        <v/>
      </c>
      <c r="F1038" s="68" t="str">
        <f>IFERROR(VLOOKUP($B1038,APガラス性能一覧!$A$2:$M$6097,5,0),"")</f>
        <v/>
      </c>
      <c r="G1038" s="68" t="str">
        <f>IFERROR(VLOOKUP($B1038,APガラス性能一覧!$A$2:$M$6097,6,0),"")</f>
        <v/>
      </c>
      <c r="H1038" s="68" t="str">
        <f>IFERROR(VLOOKUP($B1038,APガラス性能一覧!$A$2:$M$6097,7,0),"")</f>
        <v/>
      </c>
      <c r="I1038" s="68" t="str">
        <f>IFERROR(VLOOKUP($B1038,APガラス性能一覧!$A$2:$M$6097,8,0),"")</f>
        <v/>
      </c>
      <c r="J1038" s="68" t="str">
        <f>IFERROR(VLOOKUP($B1038,APガラス性能一覧!$A$2:$M$6097,9,0),"")</f>
        <v/>
      </c>
      <c r="K1038" s="68" t="str">
        <f>IFERROR(VLOOKUP($B1038,APガラス性能一覧!$A$2:$M$6097,10,0),"")</f>
        <v/>
      </c>
      <c r="L1038" s="68" t="str">
        <f>IFERROR(VLOOKUP($B1038,APガラス性能一覧!$A$2:$M$6097,11,0),"")</f>
        <v/>
      </c>
      <c r="M1038" s="68" t="str">
        <f>IFERROR(VLOOKUP($B1038,APガラス性能一覧!$A$2:$M$6097,12,0),"")</f>
        <v/>
      </c>
      <c r="N1038" s="68" t="str">
        <f>IFERROR(VLOOKUP($B1038,APガラス性能一覧!$A$2:$M$6097,13,0),"")</f>
        <v/>
      </c>
    </row>
    <row r="1039" spans="2:14" x14ac:dyDescent="0.4">
      <c r="B1039" s="68" t="str">
        <f>IF($D$2="","",IF($E$2=0.65,IFERROR(IF(INDEX(APガラス性能一覧!A:A,MATCH(ROW(B1033),APガラス性能一覧!$O:$O,0))="","",INDEX(APガラス性能一覧!A:A,MATCH(ROW(B1033),APガラス性能一覧!$O:$O,0))),""),IFERROR(IF(INDEX(APガラス性能一覧!A:A,MATCH(ROW(B1033),APガラス性能一覧!$N:$N,0))="","",INDEX(APガラス性能一覧!A:A,MATCH(ROW(B1033),APガラス性能一覧!$N:$N,0))),"")))</f>
        <v/>
      </c>
      <c r="C1039" s="68" t="str">
        <f>IFERROR(VLOOKUP($B1039,APガラス性能一覧!$A$2:$M$6097,2,0),"")</f>
        <v/>
      </c>
      <c r="D1039" s="68" t="str">
        <f>IFERROR(VLOOKUP($B1039,APガラス性能一覧!$A$2:$M$6097,3,0),"")</f>
        <v/>
      </c>
      <c r="E1039" s="68" t="str">
        <f>IFERROR(VLOOKUP($B1039,APガラス性能一覧!$A$2:$M$6097,4,0),"")</f>
        <v/>
      </c>
      <c r="F1039" s="68" t="str">
        <f>IFERROR(VLOOKUP($B1039,APガラス性能一覧!$A$2:$M$6097,5,0),"")</f>
        <v/>
      </c>
      <c r="G1039" s="68" t="str">
        <f>IFERROR(VLOOKUP($B1039,APガラス性能一覧!$A$2:$M$6097,6,0),"")</f>
        <v/>
      </c>
      <c r="H1039" s="68" t="str">
        <f>IFERROR(VLOOKUP($B1039,APガラス性能一覧!$A$2:$M$6097,7,0),"")</f>
        <v/>
      </c>
      <c r="I1039" s="68" t="str">
        <f>IFERROR(VLOOKUP($B1039,APガラス性能一覧!$A$2:$M$6097,8,0),"")</f>
        <v/>
      </c>
      <c r="J1039" s="68" t="str">
        <f>IFERROR(VLOOKUP($B1039,APガラス性能一覧!$A$2:$M$6097,9,0),"")</f>
        <v/>
      </c>
      <c r="K1039" s="68" t="str">
        <f>IFERROR(VLOOKUP($B1039,APガラス性能一覧!$A$2:$M$6097,10,0),"")</f>
        <v/>
      </c>
      <c r="L1039" s="68" t="str">
        <f>IFERROR(VLOOKUP($B1039,APガラス性能一覧!$A$2:$M$6097,11,0),"")</f>
        <v/>
      </c>
      <c r="M1039" s="68" t="str">
        <f>IFERROR(VLOOKUP($B1039,APガラス性能一覧!$A$2:$M$6097,12,0),"")</f>
        <v/>
      </c>
      <c r="N1039" s="68" t="str">
        <f>IFERROR(VLOOKUP($B1039,APガラス性能一覧!$A$2:$M$6097,13,0),"")</f>
        <v/>
      </c>
    </row>
    <row r="1040" spans="2:14" x14ac:dyDescent="0.4">
      <c r="B1040" s="68" t="str">
        <f>IF($D$2="","",IF($E$2=0.65,IFERROR(IF(INDEX(APガラス性能一覧!A:A,MATCH(ROW(B1034),APガラス性能一覧!$O:$O,0))="","",INDEX(APガラス性能一覧!A:A,MATCH(ROW(B1034),APガラス性能一覧!$O:$O,0))),""),IFERROR(IF(INDEX(APガラス性能一覧!A:A,MATCH(ROW(B1034),APガラス性能一覧!$N:$N,0))="","",INDEX(APガラス性能一覧!A:A,MATCH(ROW(B1034),APガラス性能一覧!$N:$N,0))),"")))</f>
        <v/>
      </c>
      <c r="C1040" s="68" t="str">
        <f>IFERROR(VLOOKUP($B1040,APガラス性能一覧!$A$2:$M$6097,2,0),"")</f>
        <v/>
      </c>
      <c r="D1040" s="68" t="str">
        <f>IFERROR(VLOOKUP($B1040,APガラス性能一覧!$A$2:$M$6097,3,0),"")</f>
        <v/>
      </c>
      <c r="E1040" s="68" t="str">
        <f>IFERROR(VLOOKUP($B1040,APガラス性能一覧!$A$2:$M$6097,4,0),"")</f>
        <v/>
      </c>
      <c r="F1040" s="68" t="str">
        <f>IFERROR(VLOOKUP($B1040,APガラス性能一覧!$A$2:$M$6097,5,0),"")</f>
        <v/>
      </c>
      <c r="G1040" s="68" t="str">
        <f>IFERROR(VLOOKUP($B1040,APガラス性能一覧!$A$2:$M$6097,6,0),"")</f>
        <v/>
      </c>
      <c r="H1040" s="68" t="str">
        <f>IFERROR(VLOOKUP($B1040,APガラス性能一覧!$A$2:$M$6097,7,0),"")</f>
        <v/>
      </c>
      <c r="I1040" s="68" t="str">
        <f>IFERROR(VLOOKUP($B1040,APガラス性能一覧!$A$2:$M$6097,8,0),"")</f>
        <v/>
      </c>
      <c r="J1040" s="68" t="str">
        <f>IFERROR(VLOOKUP($B1040,APガラス性能一覧!$A$2:$M$6097,9,0),"")</f>
        <v/>
      </c>
      <c r="K1040" s="68" t="str">
        <f>IFERROR(VLOOKUP($B1040,APガラス性能一覧!$A$2:$M$6097,10,0),"")</f>
        <v/>
      </c>
      <c r="L1040" s="68" t="str">
        <f>IFERROR(VLOOKUP($B1040,APガラス性能一覧!$A$2:$M$6097,11,0),"")</f>
        <v/>
      </c>
      <c r="M1040" s="68" t="str">
        <f>IFERROR(VLOOKUP($B1040,APガラス性能一覧!$A$2:$M$6097,12,0),"")</f>
        <v/>
      </c>
      <c r="N1040" s="68" t="str">
        <f>IFERROR(VLOOKUP($B1040,APガラス性能一覧!$A$2:$M$6097,13,0),"")</f>
        <v/>
      </c>
    </row>
    <row r="1041" spans="2:14" x14ac:dyDescent="0.4">
      <c r="B1041" s="68" t="str">
        <f>IF($D$2="","",IF($E$2=0.65,IFERROR(IF(INDEX(APガラス性能一覧!A:A,MATCH(ROW(B1035),APガラス性能一覧!$O:$O,0))="","",INDEX(APガラス性能一覧!A:A,MATCH(ROW(B1035),APガラス性能一覧!$O:$O,0))),""),IFERROR(IF(INDEX(APガラス性能一覧!A:A,MATCH(ROW(B1035),APガラス性能一覧!$N:$N,0))="","",INDEX(APガラス性能一覧!A:A,MATCH(ROW(B1035),APガラス性能一覧!$N:$N,0))),"")))</f>
        <v/>
      </c>
      <c r="C1041" s="68" t="str">
        <f>IFERROR(VLOOKUP($B1041,APガラス性能一覧!$A$2:$M$6097,2,0),"")</f>
        <v/>
      </c>
      <c r="D1041" s="68" t="str">
        <f>IFERROR(VLOOKUP($B1041,APガラス性能一覧!$A$2:$M$6097,3,0),"")</f>
        <v/>
      </c>
      <c r="E1041" s="68" t="str">
        <f>IFERROR(VLOOKUP($B1041,APガラス性能一覧!$A$2:$M$6097,4,0),"")</f>
        <v/>
      </c>
      <c r="F1041" s="68" t="str">
        <f>IFERROR(VLOOKUP($B1041,APガラス性能一覧!$A$2:$M$6097,5,0),"")</f>
        <v/>
      </c>
      <c r="G1041" s="68" t="str">
        <f>IFERROR(VLOOKUP($B1041,APガラス性能一覧!$A$2:$M$6097,6,0),"")</f>
        <v/>
      </c>
      <c r="H1041" s="68" t="str">
        <f>IFERROR(VLOOKUP($B1041,APガラス性能一覧!$A$2:$M$6097,7,0),"")</f>
        <v/>
      </c>
      <c r="I1041" s="68" t="str">
        <f>IFERROR(VLOOKUP($B1041,APガラス性能一覧!$A$2:$M$6097,8,0),"")</f>
        <v/>
      </c>
      <c r="J1041" s="68" t="str">
        <f>IFERROR(VLOOKUP($B1041,APガラス性能一覧!$A$2:$M$6097,9,0),"")</f>
        <v/>
      </c>
      <c r="K1041" s="68" t="str">
        <f>IFERROR(VLOOKUP($B1041,APガラス性能一覧!$A$2:$M$6097,10,0),"")</f>
        <v/>
      </c>
      <c r="L1041" s="68" t="str">
        <f>IFERROR(VLOOKUP($B1041,APガラス性能一覧!$A$2:$M$6097,11,0),"")</f>
        <v/>
      </c>
      <c r="M1041" s="68" t="str">
        <f>IFERROR(VLOOKUP($B1041,APガラス性能一覧!$A$2:$M$6097,12,0),"")</f>
        <v/>
      </c>
      <c r="N1041" s="68" t="str">
        <f>IFERROR(VLOOKUP($B1041,APガラス性能一覧!$A$2:$M$6097,13,0),"")</f>
        <v/>
      </c>
    </row>
    <row r="1042" spans="2:14" x14ac:dyDescent="0.4">
      <c r="B1042" s="68" t="str">
        <f>IF($D$2="","",IF($E$2=0.65,IFERROR(IF(INDEX(APガラス性能一覧!A:A,MATCH(ROW(B1036),APガラス性能一覧!$O:$O,0))="","",INDEX(APガラス性能一覧!A:A,MATCH(ROW(B1036),APガラス性能一覧!$O:$O,0))),""),IFERROR(IF(INDEX(APガラス性能一覧!A:A,MATCH(ROW(B1036),APガラス性能一覧!$N:$N,0))="","",INDEX(APガラス性能一覧!A:A,MATCH(ROW(B1036),APガラス性能一覧!$N:$N,0))),"")))</f>
        <v/>
      </c>
      <c r="C1042" s="68" t="str">
        <f>IFERROR(VLOOKUP($B1042,APガラス性能一覧!$A$2:$M$6097,2,0),"")</f>
        <v/>
      </c>
      <c r="D1042" s="68" t="str">
        <f>IFERROR(VLOOKUP($B1042,APガラス性能一覧!$A$2:$M$6097,3,0),"")</f>
        <v/>
      </c>
      <c r="E1042" s="68" t="str">
        <f>IFERROR(VLOOKUP($B1042,APガラス性能一覧!$A$2:$M$6097,4,0),"")</f>
        <v/>
      </c>
      <c r="F1042" s="68" t="str">
        <f>IFERROR(VLOOKUP($B1042,APガラス性能一覧!$A$2:$M$6097,5,0),"")</f>
        <v/>
      </c>
      <c r="G1042" s="68" t="str">
        <f>IFERROR(VLOOKUP($B1042,APガラス性能一覧!$A$2:$M$6097,6,0),"")</f>
        <v/>
      </c>
      <c r="H1042" s="68" t="str">
        <f>IFERROR(VLOOKUP($B1042,APガラス性能一覧!$A$2:$M$6097,7,0),"")</f>
        <v/>
      </c>
      <c r="I1042" s="68" t="str">
        <f>IFERROR(VLOOKUP($B1042,APガラス性能一覧!$A$2:$M$6097,8,0),"")</f>
        <v/>
      </c>
      <c r="J1042" s="68" t="str">
        <f>IFERROR(VLOOKUP($B1042,APガラス性能一覧!$A$2:$M$6097,9,0),"")</f>
        <v/>
      </c>
      <c r="K1042" s="68" t="str">
        <f>IFERROR(VLOOKUP($B1042,APガラス性能一覧!$A$2:$M$6097,10,0),"")</f>
        <v/>
      </c>
      <c r="L1042" s="68" t="str">
        <f>IFERROR(VLOOKUP($B1042,APガラス性能一覧!$A$2:$M$6097,11,0),"")</f>
        <v/>
      </c>
      <c r="M1042" s="68" t="str">
        <f>IFERROR(VLOOKUP($B1042,APガラス性能一覧!$A$2:$M$6097,12,0),"")</f>
        <v/>
      </c>
      <c r="N1042" s="68" t="str">
        <f>IFERROR(VLOOKUP($B1042,APガラス性能一覧!$A$2:$M$6097,13,0),"")</f>
        <v/>
      </c>
    </row>
    <row r="1043" spans="2:14" x14ac:dyDescent="0.4">
      <c r="B1043" s="68" t="str">
        <f>IF($D$2="","",IF($E$2=0.65,IFERROR(IF(INDEX(APガラス性能一覧!A:A,MATCH(ROW(B1037),APガラス性能一覧!$O:$O,0))="","",INDEX(APガラス性能一覧!A:A,MATCH(ROW(B1037),APガラス性能一覧!$O:$O,0))),""),IFERROR(IF(INDEX(APガラス性能一覧!A:A,MATCH(ROW(B1037),APガラス性能一覧!$N:$N,0))="","",INDEX(APガラス性能一覧!A:A,MATCH(ROW(B1037),APガラス性能一覧!$N:$N,0))),"")))</f>
        <v/>
      </c>
      <c r="C1043" s="68" t="str">
        <f>IFERROR(VLOOKUP($B1043,APガラス性能一覧!$A$2:$M$6097,2,0),"")</f>
        <v/>
      </c>
      <c r="D1043" s="68" t="str">
        <f>IFERROR(VLOOKUP($B1043,APガラス性能一覧!$A$2:$M$6097,3,0),"")</f>
        <v/>
      </c>
      <c r="E1043" s="68" t="str">
        <f>IFERROR(VLOOKUP($B1043,APガラス性能一覧!$A$2:$M$6097,4,0),"")</f>
        <v/>
      </c>
      <c r="F1043" s="68" t="str">
        <f>IFERROR(VLOOKUP($B1043,APガラス性能一覧!$A$2:$M$6097,5,0),"")</f>
        <v/>
      </c>
      <c r="G1043" s="68" t="str">
        <f>IFERROR(VLOOKUP($B1043,APガラス性能一覧!$A$2:$M$6097,6,0),"")</f>
        <v/>
      </c>
      <c r="H1043" s="68" t="str">
        <f>IFERROR(VLOOKUP($B1043,APガラス性能一覧!$A$2:$M$6097,7,0),"")</f>
        <v/>
      </c>
      <c r="I1043" s="68" t="str">
        <f>IFERROR(VLOOKUP($B1043,APガラス性能一覧!$A$2:$M$6097,8,0),"")</f>
        <v/>
      </c>
      <c r="J1043" s="68" t="str">
        <f>IFERROR(VLOOKUP($B1043,APガラス性能一覧!$A$2:$M$6097,9,0),"")</f>
        <v/>
      </c>
      <c r="K1043" s="68" t="str">
        <f>IFERROR(VLOOKUP($B1043,APガラス性能一覧!$A$2:$M$6097,10,0),"")</f>
        <v/>
      </c>
      <c r="L1043" s="68" t="str">
        <f>IFERROR(VLOOKUP($B1043,APガラス性能一覧!$A$2:$M$6097,11,0),"")</f>
        <v/>
      </c>
      <c r="M1043" s="68" t="str">
        <f>IFERROR(VLOOKUP($B1043,APガラス性能一覧!$A$2:$M$6097,12,0),"")</f>
        <v/>
      </c>
      <c r="N1043" s="68" t="str">
        <f>IFERROR(VLOOKUP($B1043,APガラス性能一覧!$A$2:$M$6097,13,0),"")</f>
        <v/>
      </c>
    </row>
    <row r="1044" spans="2:14" x14ac:dyDescent="0.4">
      <c r="B1044" s="68" t="str">
        <f>IF($D$2="","",IF($E$2=0.65,IFERROR(IF(INDEX(APガラス性能一覧!A:A,MATCH(ROW(B1038),APガラス性能一覧!$O:$O,0))="","",INDEX(APガラス性能一覧!A:A,MATCH(ROW(B1038),APガラス性能一覧!$O:$O,0))),""),IFERROR(IF(INDEX(APガラス性能一覧!A:A,MATCH(ROW(B1038),APガラス性能一覧!$N:$N,0))="","",INDEX(APガラス性能一覧!A:A,MATCH(ROW(B1038),APガラス性能一覧!$N:$N,0))),"")))</f>
        <v/>
      </c>
      <c r="C1044" s="68" t="str">
        <f>IFERROR(VLOOKUP($B1044,APガラス性能一覧!$A$2:$M$6097,2,0),"")</f>
        <v/>
      </c>
      <c r="D1044" s="68" t="str">
        <f>IFERROR(VLOOKUP($B1044,APガラス性能一覧!$A$2:$M$6097,3,0),"")</f>
        <v/>
      </c>
      <c r="E1044" s="68" t="str">
        <f>IFERROR(VLOOKUP($B1044,APガラス性能一覧!$A$2:$M$6097,4,0),"")</f>
        <v/>
      </c>
      <c r="F1044" s="68" t="str">
        <f>IFERROR(VLOOKUP($B1044,APガラス性能一覧!$A$2:$M$6097,5,0),"")</f>
        <v/>
      </c>
      <c r="G1044" s="68" t="str">
        <f>IFERROR(VLOOKUP($B1044,APガラス性能一覧!$A$2:$M$6097,6,0),"")</f>
        <v/>
      </c>
      <c r="H1044" s="68" t="str">
        <f>IFERROR(VLOOKUP($B1044,APガラス性能一覧!$A$2:$M$6097,7,0),"")</f>
        <v/>
      </c>
      <c r="I1044" s="68" t="str">
        <f>IFERROR(VLOOKUP($B1044,APガラス性能一覧!$A$2:$M$6097,8,0),"")</f>
        <v/>
      </c>
      <c r="J1044" s="68" t="str">
        <f>IFERROR(VLOOKUP($B1044,APガラス性能一覧!$A$2:$M$6097,9,0),"")</f>
        <v/>
      </c>
      <c r="K1044" s="68" t="str">
        <f>IFERROR(VLOOKUP($B1044,APガラス性能一覧!$A$2:$M$6097,10,0),"")</f>
        <v/>
      </c>
      <c r="L1044" s="68" t="str">
        <f>IFERROR(VLOOKUP($B1044,APガラス性能一覧!$A$2:$M$6097,11,0),"")</f>
        <v/>
      </c>
      <c r="M1044" s="68" t="str">
        <f>IFERROR(VLOOKUP($B1044,APガラス性能一覧!$A$2:$M$6097,12,0),"")</f>
        <v/>
      </c>
      <c r="N1044" s="68" t="str">
        <f>IFERROR(VLOOKUP($B1044,APガラス性能一覧!$A$2:$M$6097,13,0),"")</f>
        <v/>
      </c>
    </row>
    <row r="1045" spans="2:14" x14ac:dyDescent="0.4">
      <c r="B1045" s="68" t="str">
        <f>IF($D$2="","",IF($E$2=0.65,IFERROR(IF(INDEX(APガラス性能一覧!A:A,MATCH(ROW(B1039),APガラス性能一覧!$O:$O,0))="","",INDEX(APガラス性能一覧!A:A,MATCH(ROW(B1039),APガラス性能一覧!$O:$O,0))),""),IFERROR(IF(INDEX(APガラス性能一覧!A:A,MATCH(ROW(B1039),APガラス性能一覧!$N:$N,0))="","",INDEX(APガラス性能一覧!A:A,MATCH(ROW(B1039),APガラス性能一覧!$N:$N,0))),"")))</f>
        <v/>
      </c>
      <c r="C1045" s="68" t="str">
        <f>IFERROR(VLOOKUP($B1045,APガラス性能一覧!$A$2:$M$6097,2,0),"")</f>
        <v/>
      </c>
      <c r="D1045" s="68" t="str">
        <f>IFERROR(VLOOKUP($B1045,APガラス性能一覧!$A$2:$M$6097,3,0),"")</f>
        <v/>
      </c>
      <c r="E1045" s="68" t="str">
        <f>IFERROR(VLOOKUP($B1045,APガラス性能一覧!$A$2:$M$6097,4,0),"")</f>
        <v/>
      </c>
      <c r="F1045" s="68" t="str">
        <f>IFERROR(VLOOKUP($B1045,APガラス性能一覧!$A$2:$M$6097,5,0),"")</f>
        <v/>
      </c>
      <c r="G1045" s="68" t="str">
        <f>IFERROR(VLOOKUP($B1045,APガラス性能一覧!$A$2:$M$6097,6,0),"")</f>
        <v/>
      </c>
      <c r="H1045" s="68" t="str">
        <f>IFERROR(VLOOKUP($B1045,APガラス性能一覧!$A$2:$M$6097,7,0),"")</f>
        <v/>
      </c>
      <c r="I1045" s="68" t="str">
        <f>IFERROR(VLOOKUP($B1045,APガラス性能一覧!$A$2:$M$6097,8,0),"")</f>
        <v/>
      </c>
      <c r="J1045" s="68" t="str">
        <f>IFERROR(VLOOKUP($B1045,APガラス性能一覧!$A$2:$M$6097,9,0),"")</f>
        <v/>
      </c>
      <c r="K1045" s="68" t="str">
        <f>IFERROR(VLOOKUP($B1045,APガラス性能一覧!$A$2:$M$6097,10,0),"")</f>
        <v/>
      </c>
      <c r="L1045" s="68" t="str">
        <f>IFERROR(VLOOKUP($B1045,APガラス性能一覧!$A$2:$M$6097,11,0),"")</f>
        <v/>
      </c>
      <c r="M1045" s="68" t="str">
        <f>IFERROR(VLOOKUP($B1045,APガラス性能一覧!$A$2:$M$6097,12,0),"")</f>
        <v/>
      </c>
      <c r="N1045" s="68" t="str">
        <f>IFERROR(VLOOKUP($B1045,APガラス性能一覧!$A$2:$M$6097,13,0),"")</f>
        <v/>
      </c>
    </row>
    <row r="1046" spans="2:14" x14ac:dyDescent="0.4">
      <c r="B1046" s="68" t="str">
        <f>IF($D$2="","",IF($E$2=0.65,IFERROR(IF(INDEX(APガラス性能一覧!A:A,MATCH(ROW(B1040),APガラス性能一覧!$O:$O,0))="","",INDEX(APガラス性能一覧!A:A,MATCH(ROW(B1040),APガラス性能一覧!$O:$O,0))),""),IFERROR(IF(INDEX(APガラス性能一覧!A:A,MATCH(ROW(B1040),APガラス性能一覧!$N:$N,0))="","",INDEX(APガラス性能一覧!A:A,MATCH(ROW(B1040),APガラス性能一覧!$N:$N,0))),"")))</f>
        <v/>
      </c>
      <c r="C1046" s="68" t="str">
        <f>IFERROR(VLOOKUP($B1046,APガラス性能一覧!$A$2:$M$6097,2,0),"")</f>
        <v/>
      </c>
      <c r="D1046" s="68" t="str">
        <f>IFERROR(VLOOKUP($B1046,APガラス性能一覧!$A$2:$M$6097,3,0),"")</f>
        <v/>
      </c>
      <c r="E1046" s="68" t="str">
        <f>IFERROR(VLOOKUP($B1046,APガラス性能一覧!$A$2:$M$6097,4,0),"")</f>
        <v/>
      </c>
      <c r="F1046" s="68" t="str">
        <f>IFERROR(VLOOKUP($B1046,APガラス性能一覧!$A$2:$M$6097,5,0),"")</f>
        <v/>
      </c>
      <c r="G1046" s="68" t="str">
        <f>IFERROR(VLOOKUP($B1046,APガラス性能一覧!$A$2:$M$6097,6,0),"")</f>
        <v/>
      </c>
      <c r="H1046" s="68" t="str">
        <f>IFERROR(VLOOKUP($B1046,APガラス性能一覧!$A$2:$M$6097,7,0),"")</f>
        <v/>
      </c>
      <c r="I1046" s="68" t="str">
        <f>IFERROR(VLOOKUP($B1046,APガラス性能一覧!$A$2:$M$6097,8,0),"")</f>
        <v/>
      </c>
      <c r="J1046" s="68" t="str">
        <f>IFERROR(VLOOKUP($B1046,APガラス性能一覧!$A$2:$M$6097,9,0),"")</f>
        <v/>
      </c>
      <c r="K1046" s="68" t="str">
        <f>IFERROR(VLOOKUP($B1046,APガラス性能一覧!$A$2:$M$6097,10,0),"")</f>
        <v/>
      </c>
      <c r="L1046" s="68" t="str">
        <f>IFERROR(VLOOKUP($B1046,APガラス性能一覧!$A$2:$M$6097,11,0),"")</f>
        <v/>
      </c>
      <c r="M1046" s="68" t="str">
        <f>IFERROR(VLOOKUP($B1046,APガラス性能一覧!$A$2:$M$6097,12,0),"")</f>
        <v/>
      </c>
      <c r="N1046" s="68" t="str">
        <f>IFERROR(VLOOKUP($B1046,APガラス性能一覧!$A$2:$M$6097,13,0),"")</f>
        <v/>
      </c>
    </row>
    <row r="1047" spans="2:14" x14ac:dyDescent="0.4">
      <c r="B1047" s="68" t="str">
        <f>IF($D$2="","",IF($E$2=0.65,IFERROR(IF(INDEX(APガラス性能一覧!A:A,MATCH(ROW(B1041),APガラス性能一覧!$O:$O,0))="","",INDEX(APガラス性能一覧!A:A,MATCH(ROW(B1041),APガラス性能一覧!$O:$O,0))),""),IFERROR(IF(INDEX(APガラス性能一覧!A:A,MATCH(ROW(B1041),APガラス性能一覧!$N:$N,0))="","",INDEX(APガラス性能一覧!A:A,MATCH(ROW(B1041),APガラス性能一覧!$N:$N,0))),"")))</f>
        <v/>
      </c>
      <c r="C1047" s="68" t="str">
        <f>IFERROR(VLOOKUP($B1047,APガラス性能一覧!$A$2:$M$6097,2,0),"")</f>
        <v/>
      </c>
      <c r="D1047" s="68" t="str">
        <f>IFERROR(VLOOKUP($B1047,APガラス性能一覧!$A$2:$M$6097,3,0),"")</f>
        <v/>
      </c>
      <c r="E1047" s="68" t="str">
        <f>IFERROR(VLOOKUP($B1047,APガラス性能一覧!$A$2:$M$6097,4,0),"")</f>
        <v/>
      </c>
      <c r="F1047" s="68" t="str">
        <f>IFERROR(VLOOKUP($B1047,APガラス性能一覧!$A$2:$M$6097,5,0),"")</f>
        <v/>
      </c>
      <c r="G1047" s="68" t="str">
        <f>IFERROR(VLOOKUP($B1047,APガラス性能一覧!$A$2:$M$6097,6,0),"")</f>
        <v/>
      </c>
      <c r="H1047" s="68" t="str">
        <f>IFERROR(VLOOKUP($B1047,APガラス性能一覧!$A$2:$M$6097,7,0),"")</f>
        <v/>
      </c>
      <c r="I1047" s="68" t="str">
        <f>IFERROR(VLOOKUP($B1047,APガラス性能一覧!$A$2:$M$6097,8,0),"")</f>
        <v/>
      </c>
      <c r="J1047" s="68" t="str">
        <f>IFERROR(VLOOKUP($B1047,APガラス性能一覧!$A$2:$M$6097,9,0),"")</f>
        <v/>
      </c>
      <c r="K1047" s="68" t="str">
        <f>IFERROR(VLOOKUP($B1047,APガラス性能一覧!$A$2:$M$6097,10,0),"")</f>
        <v/>
      </c>
      <c r="L1047" s="68" t="str">
        <f>IFERROR(VLOOKUP($B1047,APガラス性能一覧!$A$2:$M$6097,11,0),"")</f>
        <v/>
      </c>
      <c r="M1047" s="68" t="str">
        <f>IFERROR(VLOOKUP($B1047,APガラス性能一覧!$A$2:$M$6097,12,0),"")</f>
        <v/>
      </c>
      <c r="N1047" s="68" t="str">
        <f>IFERROR(VLOOKUP($B1047,APガラス性能一覧!$A$2:$M$6097,13,0),"")</f>
        <v/>
      </c>
    </row>
    <row r="1048" spans="2:14" x14ac:dyDescent="0.4">
      <c r="B1048" s="68" t="str">
        <f>IF($D$2="","",IF($E$2=0.65,IFERROR(IF(INDEX(APガラス性能一覧!A:A,MATCH(ROW(B1042),APガラス性能一覧!$O:$O,0))="","",INDEX(APガラス性能一覧!A:A,MATCH(ROW(B1042),APガラス性能一覧!$O:$O,0))),""),IFERROR(IF(INDEX(APガラス性能一覧!A:A,MATCH(ROW(B1042),APガラス性能一覧!$N:$N,0))="","",INDEX(APガラス性能一覧!A:A,MATCH(ROW(B1042),APガラス性能一覧!$N:$N,0))),"")))</f>
        <v/>
      </c>
      <c r="C1048" s="68" t="str">
        <f>IFERROR(VLOOKUP($B1048,APガラス性能一覧!$A$2:$M$6097,2,0),"")</f>
        <v/>
      </c>
      <c r="D1048" s="68" t="str">
        <f>IFERROR(VLOOKUP($B1048,APガラス性能一覧!$A$2:$M$6097,3,0),"")</f>
        <v/>
      </c>
      <c r="E1048" s="68" t="str">
        <f>IFERROR(VLOOKUP($B1048,APガラス性能一覧!$A$2:$M$6097,4,0),"")</f>
        <v/>
      </c>
      <c r="F1048" s="68" t="str">
        <f>IFERROR(VLOOKUP($B1048,APガラス性能一覧!$A$2:$M$6097,5,0),"")</f>
        <v/>
      </c>
      <c r="G1048" s="68" t="str">
        <f>IFERROR(VLOOKUP($B1048,APガラス性能一覧!$A$2:$M$6097,6,0),"")</f>
        <v/>
      </c>
      <c r="H1048" s="68" t="str">
        <f>IFERROR(VLOOKUP($B1048,APガラス性能一覧!$A$2:$M$6097,7,0),"")</f>
        <v/>
      </c>
      <c r="I1048" s="68" t="str">
        <f>IFERROR(VLOOKUP($B1048,APガラス性能一覧!$A$2:$M$6097,8,0),"")</f>
        <v/>
      </c>
      <c r="J1048" s="68" t="str">
        <f>IFERROR(VLOOKUP($B1048,APガラス性能一覧!$A$2:$M$6097,9,0),"")</f>
        <v/>
      </c>
      <c r="K1048" s="68" t="str">
        <f>IFERROR(VLOOKUP($B1048,APガラス性能一覧!$A$2:$M$6097,10,0),"")</f>
        <v/>
      </c>
      <c r="L1048" s="68" t="str">
        <f>IFERROR(VLOOKUP($B1048,APガラス性能一覧!$A$2:$M$6097,11,0),"")</f>
        <v/>
      </c>
      <c r="M1048" s="68" t="str">
        <f>IFERROR(VLOOKUP($B1048,APガラス性能一覧!$A$2:$M$6097,12,0),"")</f>
        <v/>
      </c>
      <c r="N1048" s="68" t="str">
        <f>IFERROR(VLOOKUP($B1048,APガラス性能一覧!$A$2:$M$6097,13,0),"")</f>
        <v/>
      </c>
    </row>
    <row r="1049" spans="2:14" x14ac:dyDescent="0.4">
      <c r="B1049" s="68" t="str">
        <f>IF($D$2="","",IF($E$2=0.65,IFERROR(IF(INDEX(APガラス性能一覧!A:A,MATCH(ROW(B1043),APガラス性能一覧!$O:$O,0))="","",INDEX(APガラス性能一覧!A:A,MATCH(ROW(B1043),APガラス性能一覧!$O:$O,0))),""),IFERROR(IF(INDEX(APガラス性能一覧!A:A,MATCH(ROW(B1043),APガラス性能一覧!$N:$N,0))="","",INDEX(APガラス性能一覧!A:A,MATCH(ROW(B1043),APガラス性能一覧!$N:$N,0))),"")))</f>
        <v/>
      </c>
      <c r="C1049" s="68" t="str">
        <f>IFERROR(VLOOKUP($B1049,APガラス性能一覧!$A$2:$M$6097,2,0),"")</f>
        <v/>
      </c>
      <c r="D1049" s="68" t="str">
        <f>IFERROR(VLOOKUP($B1049,APガラス性能一覧!$A$2:$M$6097,3,0),"")</f>
        <v/>
      </c>
      <c r="E1049" s="68" t="str">
        <f>IFERROR(VLOOKUP($B1049,APガラス性能一覧!$A$2:$M$6097,4,0),"")</f>
        <v/>
      </c>
      <c r="F1049" s="68" t="str">
        <f>IFERROR(VLOOKUP($B1049,APガラス性能一覧!$A$2:$M$6097,5,0),"")</f>
        <v/>
      </c>
      <c r="G1049" s="68" t="str">
        <f>IFERROR(VLOOKUP($B1049,APガラス性能一覧!$A$2:$M$6097,6,0),"")</f>
        <v/>
      </c>
      <c r="H1049" s="68" t="str">
        <f>IFERROR(VLOOKUP($B1049,APガラス性能一覧!$A$2:$M$6097,7,0),"")</f>
        <v/>
      </c>
      <c r="I1049" s="68" t="str">
        <f>IFERROR(VLOOKUP($B1049,APガラス性能一覧!$A$2:$M$6097,8,0),"")</f>
        <v/>
      </c>
      <c r="J1049" s="68" t="str">
        <f>IFERROR(VLOOKUP($B1049,APガラス性能一覧!$A$2:$M$6097,9,0),"")</f>
        <v/>
      </c>
      <c r="K1049" s="68" t="str">
        <f>IFERROR(VLOOKUP($B1049,APガラス性能一覧!$A$2:$M$6097,10,0),"")</f>
        <v/>
      </c>
      <c r="L1049" s="68" t="str">
        <f>IFERROR(VLOOKUP($B1049,APガラス性能一覧!$A$2:$M$6097,11,0),"")</f>
        <v/>
      </c>
      <c r="M1049" s="68" t="str">
        <f>IFERROR(VLOOKUP($B1049,APガラス性能一覧!$A$2:$M$6097,12,0),"")</f>
        <v/>
      </c>
      <c r="N1049" s="68" t="str">
        <f>IFERROR(VLOOKUP($B1049,APガラス性能一覧!$A$2:$M$6097,13,0),"")</f>
        <v/>
      </c>
    </row>
    <row r="1050" spans="2:14" x14ac:dyDescent="0.4">
      <c r="B1050" s="68" t="str">
        <f>IF($D$2="","",IF($E$2=0.65,IFERROR(IF(INDEX(APガラス性能一覧!A:A,MATCH(ROW(B1044),APガラス性能一覧!$O:$O,0))="","",INDEX(APガラス性能一覧!A:A,MATCH(ROW(B1044),APガラス性能一覧!$O:$O,0))),""),IFERROR(IF(INDEX(APガラス性能一覧!A:A,MATCH(ROW(B1044),APガラス性能一覧!$N:$N,0))="","",INDEX(APガラス性能一覧!A:A,MATCH(ROW(B1044),APガラス性能一覧!$N:$N,0))),"")))</f>
        <v/>
      </c>
      <c r="C1050" s="68" t="str">
        <f>IFERROR(VLOOKUP($B1050,APガラス性能一覧!$A$2:$M$6097,2,0),"")</f>
        <v/>
      </c>
      <c r="D1050" s="68" t="str">
        <f>IFERROR(VLOOKUP($B1050,APガラス性能一覧!$A$2:$M$6097,3,0),"")</f>
        <v/>
      </c>
      <c r="E1050" s="68" t="str">
        <f>IFERROR(VLOOKUP($B1050,APガラス性能一覧!$A$2:$M$6097,4,0),"")</f>
        <v/>
      </c>
      <c r="F1050" s="68" t="str">
        <f>IFERROR(VLOOKUP($B1050,APガラス性能一覧!$A$2:$M$6097,5,0),"")</f>
        <v/>
      </c>
      <c r="G1050" s="68" t="str">
        <f>IFERROR(VLOOKUP($B1050,APガラス性能一覧!$A$2:$M$6097,6,0),"")</f>
        <v/>
      </c>
      <c r="H1050" s="68" t="str">
        <f>IFERROR(VLOOKUP($B1050,APガラス性能一覧!$A$2:$M$6097,7,0),"")</f>
        <v/>
      </c>
      <c r="I1050" s="68" t="str">
        <f>IFERROR(VLOOKUP($B1050,APガラス性能一覧!$A$2:$M$6097,8,0),"")</f>
        <v/>
      </c>
      <c r="J1050" s="68" t="str">
        <f>IFERROR(VLOOKUP($B1050,APガラス性能一覧!$A$2:$M$6097,9,0),"")</f>
        <v/>
      </c>
      <c r="K1050" s="68" t="str">
        <f>IFERROR(VLOOKUP($B1050,APガラス性能一覧!$A$2:$M$6097,10,0),"")</f>
        <v/>
      </c>
      <c r="L1050" s="68" t="str">
        <f>IFERROR(VLOOKUP($B1050,APガラス性能一覧!$A$2:$M$6097,11,0),"")</f>
        <v/>
      </c>
      <c r="M1050" s="68" t="str">
        <f>IFERROR(VLOOKUP($B1050,APガラス性能一覧!$A$2:$M$6097,12,0),"")</f>
        <v/>
      </c>
      <c r="N1050" s="68" t="str">
        <f>IFERROR(VLOOKUP($B1050,APガラス性能一覧!$A$2:$M$6097,13,0),"")</f>
        <v/>
      </c>
    </row>
    <row r="1051" spans="2:14" x14ac:dyDescent="0.4">
      <c r="B1051" s="68" t="str">
        <f>IF($D$2="","",IF($E$2=0.65,IFERROR(IF(INDEX(APガラス性能一覧!A:A,MATCH(ROW(B1045),APガラス性能一覧!$O:$O,0))="","",INDEX(APガラス性能一覧!A:A,MATCH(ROW(B1045),APガラス性能一覧!$O:$O,0))),""),IFERROR(IF(INDEX(APガラス性能一覧!A:A,MATCH(ROW(B1045),APガラス性能一覧!$N:$N,0))="","",INDEX(APガラス性能一覧!A:A,MATCH(ROW(B1045),APガラス性能一覧!$N:$N,0))),"")))</f>
        <v/>
      </c>
      <c r="C1051" s="68" t="str">
        <f>IFERROR(VLOOKUP($B1051,APガラス性能一覧!$A$2:$M$6097,2,0),"")</f>
        <v/>
      </c>
      <c r="D1051" s="68" t="str">
        <f>IFERROR(VLOOKUP($B1051,APガラス性能一覧!$A$2:$M$6097,3,0),"")</f>
        <v/>
      </c>
      <c r="E1051" s="68" t="str">
        <f>IFERROR(VLOOKUP($B1051,APガラス性能一覧!$A$2:$M$6097,4,0),"")</f>
        <v/>
      </c>
      <c r="F1051" s="68" t="str">
        <f>IFERROR(VLOOKUP($B1051,APガラス性能一覧!$A$2:$M$6097,5,0),"")</f>
        <v/>
      </c>
      <c r="G1051" s="68" t="str">
        <f>IFERROR(VLOOKUP($B1051,APガラス性能一覧!$A$2:$M$6097,6,0),"")</f>
        <v/>
      </c>
      <c r="H1051" s="68" t="str">
        <f>IFERROR(VLOOKUP($B1051,APガラス性能一覧!$A$2:$M$6097,7,0),"")</f>
        <v/>
      </c>
      <c r="I1051" s="68" t="str">
        <f>IFERROR(VLOOKUP($B1051,APガラス性能一覧!$A$2:$M$6097,8,0),"")</f>
        <v/>
      </c>
      <c r="J1051" s="68" t="str">
        <f>IFERROR(VLOOKUP($B1051,APガラス性能一覧!$A$2:$M$6097,9,0),"")</f>
        <v/>
      </c>
      <c r="K1051" s="68" t="str">
        <f>IFERROR(VLOOKUP($B1051,APガラス性能一覧!$A$2:$M$6097,10,0),"")</f>
        <v/>
      </c>
      <c r="L1051" s="68" t="str">
        <f>IFERROR(VLOOKUP($B1051,APガラス性能一覧!$A$2:$M$6097,11,0),"")</f>
        <v/>
      </c>
      <c r="M1051" s="68" t="str">
        <f>IFERROR(VLOOKUP($B1051,APガラス性能一覧!$A$2:$M$6097,12,0),"")</f>
        <v/>
      </c>
      <c r="N1051" s="68" t="str">
        <f>IFERROR(VLOOKUP($B1051,APガラス性能一覧!$A$2:$M$6097,13,0),"")</f>
        <v/>
      </c>
    </row>
    <row r="1052" spans="2:14" x14ac:dyDescent="0.4">
      <c r="B1052" s="68" t="str">
        <f>IF($D$2="","",IF($E$2=0.65,IFERROR(IF(INDEX(APガラス性能一覧!A:A,MATCH(ROW(B1046),APガラス性能一覧!$O:$O,0))="","",INDEX(APガラス性能一覧!A:A,MATCH(ROW(B1046),APガラス性能一覧!$O:$O,0))),""),IFERROR(IF(INDEX(APガラス性能一覧!A:A,MATCH(ROW(B1046),APガラス性能一覧!$N:$N,0))="","",INDEX(APガラス性能一覧!A:A,MATCH(ROW(B1046),APガラス性能一覧!$N:$N,0))),"")))</f>
        <v/>
      </c>
      <c r="C1052" s="68" t="str">
        <f>IFERROR(VLOOKUP($B1052,APガラス性能一覧!$A$2:$M$6097,2,0),"")</f>
        <v/>
      </c>
      <c r="D1052" s="68" t="str">
        <f>IFERROR(VLOOKUP($B1052,APガラス性能一覧!$A$2:$M$6097,3,0),"")</f>
        <v/>
      </c>
      <c r="E1052" s="68" t="str">
        <f>IFERROR(VLOOKUP($B1052,APガラス性能一覧!$A$2:$M$6097,4,0),"")</f>
        <v/>
      </c>
      <c r="F1052" s="68" t="str">
        <f>IFERROR(VLOOKUP($B1052,APガラス性能一覧!$A$2:$M$6097,5,0),"")</f>
        <v/>
      </c>
      <c r="G1052" s="68" t="str">
        <f>IFERROR(VLOOKUP($B1052,APガラス性能一覧!$A$2:$M$6097,6,0),"")</f>
        <v/>
      </c>
      <c r="H1052" s="68" t="str">
        <f>IFERROR(VLOOKUP($B1052,APガラス性能一覧!$A$2:$M$6097,7,0),"")</f>
        <v/>
      </c>
      <c r="I1052" s="68" t="str">
        <f>IFERROR(VLOOKUP($B1052,APガラス性能一覧!$A$2:$M$6097,8,0),"")</f>
        <v/>
      </c>
      <c r="J1052" s="68" t="str">
        <f>IFERROR(VLOOKUP($B1052,APガラス性能一覧!$A$2:$M$6097,9,0),"")</f>
        <v/>
      </c>
      <c r="K1052" s="68" t="str">
        <f>IFERROR(VLOOKUP($B1052,APガラス性能一覧!$A$2:$M$6097,10,0),"")</f>
        <v/>
      </c>
      <c r="L1052" s="68" t="str">
        <f>IFERROR(VLOOKUP($B1052,APガラス性能一覧!$A$2:$M$6097,11,0),"")</f>
        <v/>
      </c>
      <c r="M1052" s="68" t="str">
        <f>IFERROR(VLOOKUP($B1052,APガラス性能一覧!$A$2:$M$6097,12,0),"")</f>
        <v/>
      </c>
      <c r="N1052" s="68" t="str">
        <f>IFERROR(VLOOKUP($B1052,APガラス性能一覧!$A$2:$M$6097,13,0),"")</f>
        <v/>
      </c>
    </row>
    <row r="1053" spans="2:14" x14ac:dyDescent="0.4">
      <c r="B1053" s="68" t="str">
        <f>IF($D$2="","",IF($E$2=0.65,IFERROR(IF(INDEX(APガラス性能一覧!A:A,MATCH(ROW(B1047),APガラス性能一覧!$O:$O,0))="","",INDEX(APガラス性能一覧!A:A,MATCH(ROW(B1047),APガラス性能一覧!$O:$O,0))),""),IFERROR(IF(INDEX(APガラス性能一覧!A:A,MATCH(ROW(B1047),APガラス性能一覧!$N:$N,0))="","",INDEX(APガラス性能一覧!A:A,MATCH(ROW(B1047),APガラス性能一覧!$N:$N,0))),"")))</f>
        <v/>
      </c>
      <c r="C1053" s="68" t="str">
        <f>IFERROR(VLOOKUP($B1053,APガラス性能一覧!$A$2:$M$6097,2,0),"")</f>
        <v/>
      </c>
      <c r="D1053" s="68" t="str">
        <f>IFERROR(VLOOKUP($B1053,APガラス性能一覧!$A$2:$M$6097,3,0),"")</f>
        <v/>
      </c>
      <c r="E1053" s="68" t="str">
        <f>IFERROR(VLOOKUP($B1053,APガラス性能一覧!$A$2:$M$6097,4,0),"")</f>
        <v/>
      </c>
      <c r="F1053" s="68" t="str">
        <f>IFERROR(VLOOKUP($B1053,APガラス性能一覧!$A$2:$M$6097,5,0),"")</f>
        <v/>
      </c>
      <c r="G1053" s="68" t="str">
        <f>IFERROR(VLOOKUP($B1053,APガラス性能一覧!$A$2:$M$6097,6,0),"")</f>
        <v/>
      </c>
      <c r="H1053" s="68" t="str">
        <f>IFERROR(VLOOKUP($B1053,APガラス性能一覧!$A$2:$M$6097,7,0),"")</f>
        <v/>
      </c>
      <c r="I1053" s="68" t="str">
        <f>IFERROR(VLOOKUP($B1053,APガラス性能一覧!$A$2:$M$6097,8,0),"")</f>
        <v/>
      </c>
      <c r="J1053" s="68" t="str">
        <f>IFERROR(VLOOKUP($B1053,APガラス性能一覧!$A$2:$M$6097,9,0),"")</f>
        <v/>
      </c>
      <c r="K1053" s="68" t="str">
        <f>IFERROR(VLOOKUP($B1053,APガラス性能一覧!$A$2:$M$6097,10,0),"")</f>
        <v/>
      </c>
      <c r="L1053" s="68" t="str">
        <f>IFERROR(VLOOKUP($B1053,APガラス性能一覧!$A$2:$M$6097,11,0),"")</f>
        <v/>
      </c>
      <c r="M1053" s="68" t="str">
        <f>IFERROR(VLOOKUP($B1053,APガラス性能一覧!$A$2:$M$6097,12,0),"")</f>
        <v/>
      </c>
      <c r="N1053" s="68" t="str">
        <f>IFERROR(VLOOKUP($B1053,APガラス性能一覧!$A$2:$M$6097,13,0),"")</f>
        <v/>
      </c>
    </row>
    <row r="1054" spans="2:14" x14ac:dyDescent="0.4">
      <c r="B1054" s="68" t="str">
        <f>IF($D$2="","",IF($E$2=0.65,IFERROR(IF(INDEX(APガラス性能一覧!A:A,MATCH(ROW(B1048),APガラス性能一覧!$O:$O,0))="","",INDEX(APガラス性能一覧!A:A,MATCH(ROW(B1048),APガラス性能一覧!$O:$O,0))),""),IFERROR(IF(INDEX(APガラス性能一覧!A:A,MATCH(ROW(B1048),APガラス性能一覧!$N:$N,0))="","",INDEX(APガラス性能一覧!A:A,MATCH(ROW(B1048),APガラス性能一覧!$N:$N,0))),"")))</f>
        <v/>
      </c>
      <c r="C1054" s="68" t="str">
        <f>IFERROR(VLOOKUP($B1054,APガラス性能一覧!$A$2:$M$6097,2,0),"")</f>
        <v/>
      </c>
      <c r="D1054" s="68" t="str">
        <f>IFERROR(VLOOKUP($B1054,APガラス性能一覧!$A$2:$M$6097,3,0),"")</f>
        <v/>
      </c>
      <c r="E1054" s="68" t="str">
        <f>IFERROR(VLOOKUP($B1054,APガラス性能一覧!$A$2:$M$6097,4,0),"")</f>
        <v/>
      </c>
      <c r="F1054" s="68" t="str">
        <f>IFERROR(VLOOKUP($B1054,APガラス性能一覧!$A$2:$M$6097,5,0),"")</f>
        <v/>
      </c>
      <c r="G1054" s="68" t="str">
        <f>IFERROR(VLOOKUP($B1054,APガラス性能一覧!$A$2:$M$6097,6,0),"")</f>
        <v/>
      </c>
      <c r="H1054" s="68" t="str">
        <f>IFERROR(VLOOKUP($B1054,APガラス性能一覧!$A$2:$M$6097,7,0),"")</f>
        <v/>
      </c>
      <c r="I1054" s="68" t="str">
        <f>IFERROR(VLOOKUP($B1054,APガラス性能一覧!$A$2:$M$6097,8,0),"")</f>
        <v/>
      </c>
      <c r="J1054" s="68" t="str">
        <f>IFERROR(VLOOKUP($B1054,APガラス性能一覧!$A$2:$M$6097,9,0),"")</f>
        <v/>
      </c>
      <c r="K1054" s="68" t="str">
        <f>IFERROR(VLOOKUP($B1054,APガラス性能一覧!$A$2:$M$6097,10,0),"")</f>
        <v/>
      </c>
      <c r="L1054" s="68" t="str">
        <f>IFERROR(VLOOKUP($B1054,APガラス性能一覧!$A$2:$M$6097,11,0),"")</f>
        <v/>
      </c>
      <c r="M1054" s="68" t="str">
        <f>IFERROR(VLOOKUP($B1054,APガラス性能一覧!$A$2:$M$6097,12,0),"")</f>
        <v/>
      </c>
      <c r="N1054" s="68" t="str">
        <f>IFERROR(VLOOKUP($B1054,APガラス性能一覧!$A$2:$M$6097,13,0),"")</f>
        <v/>
      </c>
    </row>
    <row r="1055" spans="2:14" x14ac:dyDescent="0.4">
      <c r="B1055" s="68" t="str">
        <f>IF($D$2="","",IF($E$2=0.65,IFERROR(IF(INDEX(APガラス性能一覧!A:A,MATCH(ROW(B1049),APガラス性能一覧!$O:$O,0))="","",INDEX(APガラス性能一覧!A:A,MATCH(ROW(B1049),APガラス性能一覧!$O:$O,0))),""),IFERROR(IF(INDEX(APガラス性能一覧!A:A,MATCH(ROW(B1049),APガラス性能一覧!$N:$N,0))="","",INDEX(APガラス性能一覧!A:A,MATCH(ROW(B1049),APガラス性能一覧!$N:$N,0))),"")))</f>
        <v/>
      </c>
      <c r="C1055" s="68" t="str">
        <f>IFERROR(VLOOKUP($B1055,APガラス性能一覧!$A$2:$M$6097,2,0),"")</f>
        <v/>
      </c>
      <c r="D1055" s="68" t="str">
        <f>IFERROR(VLOOKUP($B1055,APガラス性能一覧!$A$2:$M$6097,3,0),"")</f>
        <v/>
      </c>
      <c r="E1055" s="68" t="str">
        <f>IFERROR(VLOOKUP($B1055,APガラス性能一覧!$A$2:$M$6097,4,0),"")</f>
        <v/>
      </c>
      <c r="F1055" s="68" t="str">
        <f>IFERROR(VLOOKUP($B1055,APガラス性能一覧!$A$2:$M$6097,5,0),"")</f>
        <v/>
      </c>
      <c r="G1055" s="68" t="str">
        <f>IFERROR(VLOOKUP($B1055,APガラス性能一覧!$A$2:$M$6097,6,0),"")</f>
        <v/>
      </c>
      <c r="H1055" s="68" t="str">
        <f>IFERROR(VLOOKUP($B1055,APガラス性能一覧!$A$2:$M$6097,7,0),"")</f>
        <v/>
      </c>
      <c r="I1055" s="68" t="str">
        <f>IFERROR(VLOOKUP($B1055,APガラス性能一覧!$A$2:$M$6097,8,0),"")</f>
        <v/>
      </c>
      <c r="J1055" s="68" t="str">
        <f>IFERROR(VLOOKUP($B1055,APガラス性能一覧!$A$2:$M$6097,9,0),"")</f>
        <v/>
      </c>
      <c r="K1055" s="68" t="str">
        <f>IFERROR(VLOOKUP($B1055,APガラス性能一覧!$A$2:$M$6097,10,0),"")</f>
        <v/>
      </c>
      <c r="L1055" s="68" t="str">
        <f>IFERROR(VLOOKUP($B1055,APガラス性能一覧!$A$2:$M$6097,11,0),"")</f>
        <v/>
      </c>
      <c r="M1055" s="68" t="str">
        <f>IFERROR(VLOOKUP($B1055,APガラス性能一覧!$A$2:$M$6097,12,0),"")</f>
        <v/>
      </c>
      <c r="N1055" s="68" t="str">
        <f>IFERROR(VLOOKUP($B1055,APガラス性能一覧!$A$2:$M$6097,13,0),"")</f>
        <v/>
      </c>
    </row>
    <row r="1056" spans="2:14" x14ac:dyDescent="0.4">
      <c r="B1056" s="68" t="str">
        <f>IF($D$2="","",IF($E$2=0.65,IFERROR(IF(INDEX(APガラス性能一覧!A:A,MATCH(ROW(B1050),APガラス性能一覧!$O:$O,0))="","",INDEX(APガラス性能一覧!A:A,MATCH(ROW(B1050),APガラス性能一覧!$O:$O,0))),""),IFERROR(IF(INDEX(APガラス性能一覧!A:A,MATCH(ROW(B1050),APガラス性能一覧!$N:$N,0))="","",INDEX(APガラス性能一覧!A:A,MATCH(ROW(B1050),APガラス性能一覧!$N:$N,0))),"")))</f>
        <v/>
      </c>
      <c r="C1056" s="68" t="str">
        <f>IFERROR(VLOOKUP($B1056,APガラス性能一覧!$A$2:$M$6097,2,0),"")</f>
        <v/>
      </c>
      <c r="D1056" s="68" t="str">
        <f>IFERROR(VLOOKUP($B1056,APガラス性能一覧!$A$2:$M$6097,3,0),"")</f>
        <v/>
      </c>
      <c r="E1056" s="68" t="str">
        <f>IFERROR(VLOOKUP($B1056,APガラス性能一覧!$A$2:$M$6097,4,0),"")</f>
        <v/>
      </c>
      <c r="F1056" s="68" t="str">
        <f>IFERROR(VLOOKUP($B1056,APガラス性能一覧!$A$2:$M$6097,5,0),"")</f>
        <v/>
      </c>
      <c r="G1056" s="68" t="str">
        <f>IFERROR(VLOOKUP($B1056,APガラス性能一覧!$A$2:$M$6097,6,0),"")</f>
        <v/>
      </c>
      <c r="H1056" s="68" t="str">
        <f>IFERROR(VLOOKUP($B1056,APガラス性能一覧!$A$2:$M$6097,7,0),"")</f>
        <v/>
      </c>
      <c r="I1056" s="68" t="str">
        <f>IFERROR(VLOOKUP($B1056,APガラス性能一覧!$A$2:$M$6097,8,0),"")</f>
        <v/>
      </c>
      <c r="J1056" s="68" t="str">
        <f>IFERROR(VLOOKUP($B1056,APガラス性能一覧!$A$2:$M$6097,9,0),"")</f>
        <v/>
      </c>
      <c r="K1056" s="68" t="str">
        <f>IFERROR(VLOOKUP($B1056,APガラス性能一覧!$A$2:$M$6097,10,0),"")</f>
        <v/>
      </c>
      <c r="L1056" s="68" t="str">
        <f>IFERROR(VLOOKUP($B1056,APガラス性能一覧!$A$2:$M$6097,11,0),"")</f>
        <v/>
      </c>
      <c r="M1056" s="68" t="str">
        <f>IFERROR(VLOOKUP($B1056,APガラス性能一覧!$A$2:$M$6097,12,0),"")</f>
        <v/>
      </c>
      <c r="N1056" s="68" t="str">
        <f>IFERROR(VLOOKUP($B1056,APガラス性能一覧!$A$2:$M$6097,13,0),"")</f>
        <v/>
      </c>
    </row>
    <row r="1057" spans="2:14" x14ac:dyDescent="0.4">
      <c r="B1057" s="68" t="str">
        <f>IF($D$2="","",IF($E$2=0.65,IFERROR(IF(INDEX(APガラス性能一覧!A:A,MATCH(ROW(B1051),APガラス性能一覧!$O:$O,0))="","",INDEX(APガラス性能一覧!A:A,MATCH(ROW(B1051),APガラス性能一覧!$O:$O,0))),""),IFERROR(IF(INDEX(APガラス性能一覧!A:A,MATCH(ROW(B1051),APガラス性能一覧!$N:$N,0))="","",INDEX(APガラス性能一覧!A:A,MATCH(ROW(B1051),APガラス性能一覧!$N:$N,0))),"")))</f>
        <v/>
      </c>
      <c r="C1057" s="68" t="str">
        <f>IFERROR(VLOOKUP($B1057,APガラス性能一覧!$A$2:$M$6097,2,0),"")</f>
        <v/>
      </c>
      <c r="D1057" s="68" t="str">
        <f>IFERROR(VLOOKUP($B1057,APガラス性能一覧!$A$2:$M$6097,3,0),"")</f>
        <v/>
      </c>
      <c r="E1057" s="68" t="str">
        <f>IFERROR(VLOOKUP($B1057,APガラス性能一覧!$A$2:$M$6097,4,0),"")</f>
        <v/>
      </c>
      <c r="F1057" s="68" t="str">
        <f>IFERROR(VLOOKUP($B1057,APガラス性能一覧!$A$2:$M$6097,5,0),"")</f>
        <v/>
      </c>
      <c r="G1057" s="68" t="str">
        <f>IFERROR(VLOOKUP($B1057,APガラス性能一覧!$A$2:$M$6097,6,0),"")</f>
        <v/>
      </c>
      <c r="H1057" s="68" t="str">
        <f>IFERROR(VLOOKUP($B1057,APガラス性能一覧!$A$2:$M$6097,7,0),"")</f>
        <v/>
      </c>
      <c r="I1057" s="68" t="str">
        <f>IFERROR(VLOOKUP($B1057,APガラス性能一覧!$A$2:$M$6097,8,0),"")</f>
        <v/>
      </c>
      <c r="J1057" s="68" t="str">
        <f>IFERROR(VLOOKUP($B1057,APガラス性能一覧!$A$2:$M$6097,9,0),"")</f>
        <v/>
      </c>
      <c r="K1057" s="68" t="str">
        <f>IFERROR(VLOOKUP($B1057,APガラス性能一覧!$A$2:$M$6097,10,0),"")</f>
        <v/>
      </c>
      <c r="L1057" s="68" t="str">
        <f>IFERROR(VLOOKUP($B1057,APガラス性能一覧!$A$2:$M$6097,11,0),"")</f>
        <v/>
      </c>
      <c r="M1057" s="68" t="str">
        <f>IFERROR(VLOOKUP($B1057,APガラス性能一覧!$A$2:$M$6097,12,0),"")</f>
        <v/>
      </c>
      <c r="N1057" s="68" t="str">
        <f>IFERROR(VLOOKUP($B1057,APガラス性能一覧!$A$2:$M$6097,13,0),"")</f>
        <v/>
      </c>
    </row>
    <row r="1058" spans="2:14" x14ac:dyDescent="0.4">
      <c r="B1058" s="68" t="str">
        <f>IF($D$2="","",IF($E$2=0.65,IFERROR(IF(INDEX(APガラス性能一覧!A:A,MATCH(ROW(B1052),APガラス性能一覧!$O:$O,0))="","",INDEX(APガラス性能一覧!A:A,MATCH(ROW(B1052),APガラス性能一覧!$O:$O,0))),""),IFERROR(IF(INDEX(APガラス性能一覧!A:A,MATCH(ROW(B1052),APガラス性能一覧!$N:$N,0))="","",INDEX(APガラス性能一覧!A:A,MATCH(ROW(B1052),APガラス性能一覧!$N:$N,0))),"")))</f>
        <v/>
      </c>
      <c r="C1058" s="68" t="str">
        <f>IFERROR(VLOOKUP($B1058,APガラス性能一覧!$A$2:$M$6097,2,0),"")</f>
        <v/>
      </c>
      <c r="D1058" s="68" t="str">
        <f>IFERROR(VLOOKUP($B1058,APガラス性能一覧!$A$2:$M$6097,3,0),"")</f>
        <v/>
      </c>
      <c r="E1058" s="68" t="str">
        <f>IFERROR(VLOOKUP($B1058,APガラス性能一覧!$A$2:$M$6097,4,0),"")</f>
        <v/>
      </c>
      <c r="F1058" s="68" t="str">
        <f>IFERROR(VLOOKUP($B1058,APガラス性能一覧!$A$2:$M$6097,5,0),"")</f>
        <v/>
      </c>
      <c r="G1058" s="68" t="str">
        <f>IFERROR(VLOOKUP($B1058,APガラス性能一覧!$A$2:$M$6097,6,0),"")</f>
        <v/>
      </c>
      <c r="H1058" s="68" t="str">
        <f>IFERROR(VLOOKUP($B1058,APガラス性能一覧!$A$2:$M$6097,7,0),"")</f>
        <v/>
      </c>
      <c r="I1058" s="68" t="str">
        <f>IFERROR(VLOOKUP($B1058,APガラス性能一覧!$A$2:$M$6097,8,0),"")</f>
        <v/>
      </c>
      <c r="J1058" s="68" t="str">
        <f>IFERROR(VLOOKUP($B1058,APガラス性能一覧!$A$2:$M$6097,9,0),"")</f>
        <v/>
      </c>
      <c r="K1058" s="68" t="str">
        <f>IFERROR(VLOOKUP($B1058,APガラス性能一覧!$A$2:$M$6097,10,0),"")</f>
        <v/>
      </c>
      <c r="L1058" s="68" t="str">
        <f>IFERROR(VLOOKUP($B1058,APガラス性能一覧!$A$2:$M$6097,11,0),"")</f>
        <v/>
      </c>
      <c r="M1058" s="68" t="str">
        <f>IFERROR(VLOOKUP($B1058,APガラス性能一覧!$A$2:$M$6097,12,0),"")</f>
        <v/>
      </c>
      <c r="N1058" s="68" t="str">
        <f>IFERROR(VLOOKUP($B1058,APガラス性能一覧!$A$2:$M$6097,13,0),"")</f>
        <v/>
      </c>
    </row>
    <row r="1059" spans="2:14" x14ac:dyDescent="0.4">
      <c r="B1059" s="68" t="str">
        <f>IF($D$2="","",IF($E$2=0.65,IFERROR(IF(INDEX(APガラス性能一覧!A:A,MATCH(ROW(B1053),APガラス性能一覧!$O:$O,0))="","",INDEX(APガラス性能一覧!A:A,MATCH(ROW(B1053),APガラス性能一覧!$O:$O,0))),""),IFERROR(IF(INDEX(APガラス性能一覧!A:A,MATCH(ROW(B1053),APガラス性能一覧!$N:$N,0))="","",INDEX(APガラス性能一覧!A:A,MATCH(ROW(B1053),APガラス性能一覧!$N:$N,0))),"")))</f>
        <v/>
      </c>
      <c r="C1059" s="68" t="str">
        <f>IFERROR(VLOOKUP($B1059,APガラス性能一覧!$A$2:$M$6097,2,0),"")</f>
        <v/>
      </c>
      <c r="D1059" s="68" t="str">
        <f>IFERROR(VLOOKUP($B1059,APガラス性能一覧!$A$2:$M$6097,3,0),"")</f>
        <v/>
      </c>
      <c r="E1059" s="68" t="str">
        <f>IFERROR(VLOOKUP($B1059,APガラス性能一覧!$A$2:$M$6097,4,0),"")</f>
        <v/>
      </c>
      <c r="F1059" s="68" t="str">
        <f>IFERROR(VLOOKUP($B1059,APガラス性能一覧!$A$2:$M$6097,5,0),"")</f>
        <v/>
      </c>
      <c r="G1059" s="68" t="str">
        <f>IFERROR(VLOOKUP($B1059,APガラス性能一覧!$A$2:$M$6097,6,0),"")</f>
        <v/>
      </c>
      <c r="H1059" s="68" t="str">
        <f>IFERROR(VLOOKUP($B1059,APガラス性能一覧!$A$2:$M$6097,7,0),"")</f>
        <v/>
      </c>
      <c r="I1059" s="68" t="str">
        <f>IFERROR(VLOOKUP($B1059,APガラス性能一覧!$A$2:$M$6097,8,0),"")</f>
        <v/>
      </c>
      <c r="J1059" s="68" t="str">
        <f>IFERROR(VLOOKUP($B1059,APガラス性能一覧!$A$2:$M$6097,9,0),"")</f>
        <v/>
      </c>
      <c r="K1059" s="68" t="str">
        <f>IFERROR(VLOOKUP($B1059,APガラス性能一覧!$A$2:$M$6097,10,0),"")</f>
        <v/>
      </c>
      <c r="L1059" s="68" t="str">
        <f>IFERROR(VLOOKUP($B1059,APガラス性能一覧!$A$2:$M$6097,11,0),"")</f>
        <v/>
      </c>
      <c r="M1059" s="68" t="str">
        <f>IFERROR(VLOOKUP($B1059,APガラス性能一覧!$A$2:$M$6097,12,0),"")</f>
        <v/>
      </c>
      <c r="N1059" s="68" t="str">
        <f>IFERROR(VLOOKUP($B1059,APガラス性能一覧!$A$2:$M$6097,13,0),"")</f>
        <v/>
      </c>
    </row>
    <row r="1060" spans="2:14" x14ac:dyDescent="0.4">
      <c r="B1060" s="68" t="str">
        <f>IF($D$2="","",IF($E$2=0.65,IFERROR(IF(INDEX(APガラス性能一覧!A:A,MATCH(ROW(B1054),APガラス性能一覧!$O:$O,0))="","",INDEX(APガラス性能一覧!A:A,MATCH(ROW(B1054),APガラス性能一覧!$O:$O,0))),""),IFERROR(IF(INDEX(APガラス性能一覧!A:A,MATCH(ROW(B1054),APガラス性能一覧!$N:$N,0))="","",INDEX(APガラス性能一覧!A:A,MATCH(ROW(B1054),APガラス性能一覧!$N:$N,0))),"")))</f>
        <v/>
      </c>
      <c r="C1060" s="68" t="str">
        <f>IFERROR(VLOOKUP($B1060,APガラス性能一覧!$A$2:$M$6097,2,0),"")</f>
        <v/>
      </c>
      <c r="D1060" s="68" t="str">
        <f>IFERROR(VLOOKUP($B1060,APガラス性能一覧!$A$2:$M$6097,3,0),"")</f>
        <v/>
      </c>
      <c r="E1060" s="68" t="str">
        <f>IFERROR(VLOOKUP($B1060,APガラス性能一覧!$A$2:$M$6097,4,0),"")</f>
        <v/>
      </c>
      <c r="F1060" s="68" t="str">
        <f>IFERROR(VLOOKUP($B1060,APガラス性能一覧!$A$2:$M$6097,5,0),"")</f>
        <v/>
      </c>
      <c r="G1060" s="68" t="str">
        <f>IFERROR(VLOOKUP($B1060,APガラス性能一覧!$A$2:$M$6097,6,0),"")</f>
        <v/>
      </c>
      <c r="H1060" s="68" t="str">
        <f>IFERROR(VLOOKUP($B1060,APガラス性能一覧!$A$2:$M$6097,7,0),"")</f>
        <v/>
      </c>
      <c r="I1060" s="68" t="str">
        <f>IFERROR(VLOOKUP($B1060,APガラス性能一覧!$A$2:$M$6097,8,0),"")</f>
        <v/>
      </c>
      <c r="J1060" s="68" t="str">
        <f>IFERROR(VLOOKUP($B1060,APガラス性能一覧!$A$2:$M$6097,9,0),"")</f>
        <v/>
      </c>
      <c r="K1060" s="68" t="str">
        <f>IFERROR(VLOOKUP($B1060,APガラス性能一覧!$A$2:$M$6097,10,0),"")</f>
        <v/>
      </c>
      <c r="L1060" s="68" t="str">
        <f>IFERROR(VLOOKUP($B1060,APガラス性能一覧!$A$2:$M$6097,11,0),"")</f>
        <v/>
      </c>
      <c r="M1060" s="68" t="str">
        <f>IFERROR(VLOOKUP($B1060,APガラス性能一覧!$A$2:$M$6097,12,0),"")</f>
        <v/>
      </c>
      <c r="N1060" s="68" t="str">
        <f>IFERROR(VLOOKUP($B1060,APガラス性能一覧!$A$2:$M$6097,13,0),"")</f>
        <v/>
      </c>
    </row>
    <row r="1061" spans="2:14" x14ac:dyDescent="0.4">
      <c r="B1061" s="68" t="str">
        <f>IF($D$2="","",IF($E$2=0.65,IFERROR(IF(INDEX(APガラス性能一覧!A:A,MATCH(ROW(B1055),APガラス性能一覧!$O:$O,0))="","",INDEX(APガラス性能一覧!A:A,MATCH(ROW(B1055),APガラス性能一覧!$O:$O,0))),""),IFERROR(IF(INDEX(APガラス性能一覧!A:A,MATCH(ROW(B1055),APガラス性能一覧!$N:$N,0))="","",INDEX(APガラス性能一覧!A:A,MATCH(ROW(B1055),APガラス性能一覧!$N:$N,0))),"")))</f>
        <v/>
      </c>
      <c r="C1061" s="68" t="str">
        <f>IFERROR(VLOOKUP($B1061,APガラス性能一覧!$A$2:$M$6097,2,0),"")</f>
        <v/>
      </c>
      <c r="D1061" s="68" t="str">
        <f>IFERROR(VLOOKUP($B1061,APガラス性能一覧!$A$2:$M$6097,3,0),"")</f>
        <v/>
      </c>
      <c r="E1061" s="68" t="str">
        <f>IFERROR(VLOOKUP($B1061,APガラス性能一覧!$A$2:$M$6097,4,0),"")</f>
        <v/>
      </c>
      <c r="F1061" s="68" t="str">
        <f>IFERROR(VLOOKUP($B1061,APガラス性能一覧!$A$2:$M$6097,5,0),"")</f>
        <v/>
      </c>
      <c r="G1061" s="68" t="str">
        <f>IFERROR(VLOOKUP($B1061,APガラス性能一覧!$A$2:$M$6097,6,0),"")</f>
        <v/>
      </c>
      <c r="H1061" s="68" t="str">
        <f>IFERROR(VLOOKUP($B1061,APガラス性能一覧!$A$2:$M$6097,7,0),"")</f>
        <v/>
      </c>
      <c r="I1061" s="68" t="str">
        <f>IFERROR(VLOOKUP($B1061,APガラス性能一覧!$A$2:$M$6097,8,0),"")</f>
        <v/>
      </c>
      <c r="J1061" s="68" t="str">
        <f>IFERROR(VLOOKUP($B1061,APガラス性能一覧!$A$2:$M$6097,9,0),"")</f>
        <v/>
      </c>
      <c r="K1061" s="68" t="str">
        <f>IFERROR(VLOOKUP($B1061,APガラス性能一覧!$A$2:$M$6097,10,0),"")</f>
        <v/>
      </c>
      <c r="L1061" s="68" t="str">
        <f>IFERROR(VLOOKUP($B1061,APガラス性能一覧!$A$2:$M$6097,11,0),"")</f>
        <v/>
      </c>
      <c r="M1061" s="68" t="str">
        <f>IFERROR(VLOOKUP($B1061,APガラス性能一覧!$A$2:$M$6097,12,0),"")</f>
        <v/>
      </c>
      <c r="N1061" s="68" t="str">
        <f>IFERROR(VLOOKUP($B1061,APガラス性能一覧!$A$2:$M$6097,13,0),"")</f>
        <v/>
      </c>
    </row>
    <row r="1062" spans="2:14" x14ac:dyDescent="0.4">
      <c r="B1062" s="68" t="str">
        <f>IF($D$2="","",IF($E$2=0.65,IFERROR(IF(INDEX(APガラス性能一覧!A:A,MATCH(ROW(B1056),APガラス性能一覧!$O:$O,0))="","",INDEX(APガラス性能一覧!A:A,MATCH(ROW(B1056),APガラス性能一覧!$O:$O,0))),""),IFERROR(IF(INDEX(APガラス性能一覧!A:A,MATCH(ROW(B1056),APガラス性能一覧!$N:$N,0))="","",INDEX(APガラス性能一覧!A:A,MATCH(ROW(B1056),APガラス性能一覧!$N:$N,0))),"")))</f>
        <v/>
      </c>
      <c r="C1062" s="68" t="str">
        <f>IFERROR(VLOOKUP($B1062,APガラス性能一覧!$A$2:$M$6097,2,0),"")</f>
        <v/>
      </c>
      <c r="D1062" s="68" t="str">
        <f>IFERROR(VLOOKUP($B1062,APガラス性能一覧!$A$2:$M$6097,3,0),"")</f>
        <v/>
      </c>
      <c r="E1062" s="68" t="str">
        <f>IFERROR(VLOOKUP($B1062,APガラス性能一覧!$A$2:$M$6097,4,0),"")</f>
        <v/>
      </c>
      <c r="F1062" s="68" t="str">
        <f>IFERROR(VLOOKUP($B1062,APガラス性能一覧!$A$2:$M$6097,5,0),"")</f>
        <v/>
      </c>
      <c r="G1062" s="68" t="str">
        <f>IFERROR(VLOOKUP($B1062,APガラス性能一覧!$A$2:$M$6097,6,0),"")</f>
        <v/>
      </c>
      <c r="H1062" s="68" t="str">
        <f>IFERROR(VLOOKUP($B1062,APガラス性能一覧!$A$2:$M$6097,7,0),"")</f>
        <v/>
      </c>
      <c r="I1062" s="68" t="str">
        <f>IFERROR(VLOOKUP($B1062,APガラス性能一覧!$A$2:$M$6097,8,0),"")</f>
        <v/>
      </c>
      <c r="J1062" s="68" t="str">
        <f>IFERROR(VLOOKUP($B1062,APガラス性能一覧!$A$2:$M$6097,9,0),"")</f>
        <v/>
      </c>
      <c r="K1062" s="68" t="str">
        <f>IFERROR(VLOOKUP($B1062,APガラス性能一覧!$A$2:$M$6097,10,0),"")</f>
        <v/>
      </c>
      <c r="L1062" s="68" t="str">
        <f>IFERROR(VLOOKUP($B1062,APガラス性能一覧!$A$2:$M$6097,11,0),"")</f>
        <v/>
      </c>
      <c r="M1062" s="68" t="str">
        <f>IFERROR(VLOOKUP($B1062,APガラス性能一覧!$A$2:$M$6097,12,0),"")</f>
        <v/>
      </c>
      <c r="N1062" s="68" t="str">
        <f>IFERROR(VLOOKUP($B1062,APガラス性能一覧!$A$2:$M$6097,13,0),"")</f>
        <v/>
      </c>
    </row>
    <row r="1063" spans="2:14" x14ac:dyDescent="0.4">
      <c r="B1063" s="68" t="str">
        <f>IF($D$2="","",IF($E$2=0.65,IFERROR(IF(INDEX(APガラス性能一覧!A:A,MATCH(ROW(B1057),APガラス性能一覧!$O:$O,0))="","",INDEX(APガラス性能一覧!A:A,MATCH(ROW(B1057),APガラス性能一覧!$O:$O,0))),""),IFERROR(IF(INDEX(APガラス性能一覧!A:A,MATCH(ROW(B1057),APガラス性能一覧!$N:$N,0))="","",INDEX(APガラス性能一覧!A:A,MATCH(ROW(B1057),APガラス性能一覧!$N:$N,0))),"")))</f>
        <v/>
      </c>
      <c r="C1063" s="68" t="str">
        <f>IFERROR(VLOOKUP($B1063,APガラス性能一覧!$A$2:$M$6097,2,0),"")</f>
        <v/>
      </c>
      <c r="D1063" s="68" t="str">
        <f>IFERROR(VLOOKUP($B1063,APガラス性能一覧!$A$2:$M$6097,3,0),"")</f>
        <v/>
      </c>
      <c r="E1063" s="68" t="str">
        <f>IFERROR(VLOOKUP($B1063,APガラス性能一覧!$A$2:$M$6097,4,0),"")</f>
        <v/>
      </c>
      <c r="F1063" s="68" t="str">
        <f>IFERROR(VLOOKUP($B1063,APガラス性能一覧!$A$2:$M$6097,5,0),"")</f>
        <v/>
      </c>
      <c r="G1063" s="68" t="str">
        <f>IFERROR(VLOOKUP($B1063,APガラス性能一覧!$A$2:$M$6097,6,0),"")</f>
        <v/>
      </c>
      <c r="H1063" s="68" t="str">
        <f>IFERROR(VLOOKUP($B1063,APガラス性能一覧!$A$2:$M$6097,7,0),"")</f>
        <v/>
      </c>
      <c r="I1063" s="68" t="str">
        <f>IFERROR(VLOOKUP($B1063,APガラス性能一覧!$A$2:$M$6097,8,0),"")</f>
        <v/>
      </c>
      <c r="J1063" s="68" t="str">
        <f>IFERROR(VLOOKUP($B1063,APガラス性能一覧!$A$2:$M$6097,9,0),"")</f>
        <v/>
      </c>
      <c r="K1063" s="68" t="str">
        <f>IFERROR(VLOOKUP($B1063,APガラス性能一覧!$A$2:$M$6097,10,0),"")</f>
        <v/>
      </c>
      <c r="L1063" s="68" t="str">
        <f>IFERROR(VLOOKUP($B1063,APガラス性能一覧!$A$2:$M$6097,11,0),"")</f>
        <v/>
      </c>
      <c r="M1063" s="68" t="str">
        <f>IFERROR(VLOOKUP($B1063,APガラス性能一覧!$A$2:$M$6097,12,0),"")</f>
        <v/>
      </c>
      <c r="N1063" s="68" t="str">
        <f>IFERROR(VLOOKUP($B1063,APガラス性能一覧!$A$2:$M$6097,13,0),"")</f>
        <v/>
      </c>
    </row>
    <row r="1064" spans="2:14" x14ac:dyDescent="0.4">
      <c r="B1064" s="68" t="str">
        <f>IF($D$2="","",IF($E$2=0.65,IFERROR(IF(INDEX(APガラス性能一覧!A:A,MATCH(ROW(B1058),APガラス性能一覧!$O:$O,0))="","",INDEX(APガラス性能一覧!A:A,MATCH(ROW(B1058),APガラス性能一覧!$O:$O,0))),""),IFERROR(IF(INDEX(APガラス性能一覧!A:A,MATCH(ROW(B1058),APガラス性能一覧!$N:$N,0))="","",INDEX(APガラス性能一覧!A:A,MATCH(ROW(B1058),APガラス性能一覧!$N:$N,0))),"")))</f>
        <v/>
      </c>
      <c r="C1064" s="68" t="str">
        <f>IFERROR(VLOOKUP($B1064,APガラス性能一覧!$A$2:$M$6097,2,0),"")</f>
        <v/>
      </c>
      <c r="D1064" s="68" t="str">
        <f>IFERROR(VLOOKUP($B1064,APガラス性能一覧!$A$2:$M$6097,3,0),"")</f>
        <v/>
      </c>
      <c r="E1064" s="68" t="str">
        <f>IFERROR(VLOOKUP($B1064,APガラス性能一覧!$A$2:$M$6097,4,0),"")</f>
        <v/>
      </c>
      <c r="F1064" s="68" t="str">
        <f>IFERROR(VLOOKUP($B1064,APガラス性能一覧!$A$2:$M$6097,5,0),"")</f>
        <v/>
      </c>
      <c r="G1064" s="68" t="str">
        <f>IFERROR(VLOOKUP($B1064,APガラス性能一覧!$A$2:$M$6097,6,0),"")</f>
        <v/>
      </c>
      <c r="H1064" s="68" t="str">
        <f>IFERROR(VLOOKUP($B1064,APガラス性能一覧!$A$2:$M$6097,7,0),"")</f>
        <v/>
      </c>
      <c r="I1064" s="68" t="str">
        <f>IFERROR(VLOOKUP($B1064,APガラス性能一覧!$A$2:$M$6097,8,0),"")</f>
        <v/>
      </c>
      <c r="J1064" s="68" t="str">
        <f>IFERROR(VLOOKUP($B1064,APガラス性能一覧!$A$2:$M$6097,9,0),"")</f>
        <v/>
      </c>
      <c r="K1064" s="68" t="str">
        <f>IFERROR(VLOOKUP($B1064,APガラス性能一覧!$A$2:$M$6097,10,0),"")</f>
        <v/>
      </c>
      <c r="L1064" s="68" t="str">
        <f>IFERROR(VLOOKUP($B1064,APガラス性能一覧!$A$2:$M$6097,11,0),"")</f>
        <v/>
      </c>
      <c r="M1064" s="68" t="str">
        <f>IFERROR(VLOOKUP($B1064,APガラス性能一覧!$A$2:$M$6097,12,0),"")</f>
        <v/>
      </c>
      <c r="N1064" s="68" t="str">
        <f>IFERROR(VLOOKUP($B1064,APガラス性能一覧!$A$2:$M$6097,13,0),"")</f>
        <v/>
      </c>
    </row>
    <row r="1065" spans="2:14" x14ac:dyDescent="0.4">
      <c r="B1065" s="68" t="str">
        <f>IF($D$2="","",IF($E$2=0.65,IFERROR(IF(INDEX(APガラス性能一覧!A:A,MATCH(ROW(B1059),APガラス性能一覧!$O:$O,0))="","",INDEX(APガラス性能一覧!A:A,MATCH(ROW(B1059),APガラス性能一覧!$O:$O,0))),""),IFERROR(IF(INDEX(APガラス性能一覧!A:A,MATCH(ROW(B1059),APガラス性能一覧!$N:$N,0))="","",INDEX(APガラス性能一覧!A:A,MATCH(ROW(B1059),APガラス性能一覧!$N:$N,0))),"")))</f>
        <v/>
      </c>
      <c r="C1065" s="68" t="str">
        <f>IFERROR(VLOOKUP($B1065,APガラス性能一覧!$A$2:$M$6097,2,0),"")</f>
        <v/>
      </c>
      <c r="D1065" s="68" t="str">
        <f>IFERROR(VLOOKUP($B1065,APガラス性能一覧!$A$2:$M$6097,3,0),"")</f>
        <v/>
      </c>
      <c r="E1065" s="68" t="str">
        <f>IFERROR(VLOOKUP($B1065,APガラス性能一覧!$A$2:$M$6097,4,0),"")</f>
        <v/>
      </c>
      <c r="F1065" s="68" t="str">
        <f>IFERROR(VLOOKUP($B1065,APガラス性能一覧!$A$2:$M$6097,5,0),"")</f>
        <v/>
      </c>
      <c r="G1065" s="68" t="str">
        <f>IFERROR(VLOOKUP($B1065,APガラス性能一覧!$A$2:$M$6097,6,0),"")</f>
        <v/>
      </c>
      <c r="H1065" s="68" t="str">
        <f>IFERROR(VLOOKUP($B1065,APガラス性能一覧!$A$2:$M$6097,7,0),"")</f>
        <v/>
      </c>
      <c r="I1065" s="68" t="str">
        <f>IFERROR(VLOOKUP($B1065,APガラス性能一覧!$A$2:$M$6097,8,0),"")</f>
        <v/>
      </c>
      <c r="J1065" s="68" t="str">
        <f>IFERROR(VLOOKUP($B1065,APガラス性能一覧!$A$2:$M$6097,9,0),"")</f>
        <v/>
      </c>
      <c r="K1065" s="68" t="str">
        <f>IFERROR(VLOOKUP($B1065,APガラス性能一覧!$A$2:$M$6097,10,0),"")</f>
        <v/>
      </c>
      <c r="L1065" s="68" t="str">
        <f>IFERROR(VLOOKUP($B1065,APガラス性能一覧!$A$2:$M$6097,11,0),"")</f>
        <v/>
      </c>
      <c r="M1065" s="68" t="str">
        <f>IFERROR(VLOOKUP($B1065,APガラス性能一覧!$A$2:$M$6097,12,0),"")</f>
        <v/>
      </c>
      <c r="N1065" s="68" t="str">
        <f>IFERROR(VLOOKUP($B1065,APガラス性能一覧!$A$2:$M$6097,13,0),"")</f>
        <v/>
      </c>
    </row>
    <row r="1066" spans="2:14" x14ac:dyDescent="0.4">
      <c r="B1066" s="68" t="str">
        <f>IF($D$2="","",IF($E$2=0.65,IFERROR(IF(INDEX(APガラス性能一覧!A:A,MATCH(ROW(B1060),APガラス性能一覧!$O:$O,0))="","",INDEX(APガラス性能一覧!A:A,MATCH(ROW(B1060),APガラス性能一覧!$O:$O,0))),""),IFERROR(IF(INDEX(APガラス性能一覧!A:A,MATCH(ROW(B1060),APガラス性能一覧!$N:$N,0))="","",INDEX(APガラス性能一覧!A:A,MATCH(ROW(B1060),APガラス性能一覧!$N:$N,0))),"")))</f>
        <v/>
      </c>
      <c r="C1066" s="68" t="str">
        <f>IFERROR(VLOOKUP($B1066,APガラス性能一覧!$A$2:$M$6097,2,0),"")</f>
        <v/>
      </c>
      <c r="D1066" s="68" t="str">
        <f>IFERROR(VLOOKUP($B1066,APガラス性能一覧!$A$2:$M$6097,3,0),"")</f>
        <v/>
      </c>
      <c r="E1066" s="68" t="str">
        <f>IFERROR(VLOOKUP($B1066,APガラス性能一覧!$A$2:$M$6097,4,0),"")</f>
        <v/>
      </c>
      <c r="F1066" s="68" t="str">
        <f>IFERROR(VLOOKUP($B1066,APガラス性能一覧!$A$2:$M$6097,5,0),"")</f>
        <v/>
      </c>
      <c r="G1066" s="68" t="str">
        <f>IFERROR(VLOOKUP($B1066,APガラス性能一覧!$A$2:$M$6097,6,0),"")</f>
        <v/>
      </c>
      <c r="H1066" s="68" t="str">
        <f>IFERROR(VLOOKUP($B1066,APガラス性能一覧!$A$2:$M$6097,7,0),"")</f>
        <v/>
      </c>
      <c r="I1066" s="68" t="str">
        <f>IFERROR(VLOOKUP($B1066,APガラス性能一覧!$A$2:$M$6097,8,0),"")</f>
        <v/>
      </c>
      <c r="J1066" s="68" t="str">
        <f>IFERROR(VLOOKUP($B1066,APガラス性能一覧!$A$2:$M$6097,9,0),"")</f>
        <v/>
      </c>
      <c r="K1066" s="68" t="str">
        <f>IFERROR(VLOOKUP($B1066,APガラス性能一覧!$A$2:$M$6097,10,0),"")</f>
        <v/>
      </c>
      <c r="L1066" s="68" t="str">
        <f>IFERROR(VLOOKUP($B1066,APガラス性能一覧!$A$2:$M$6097,11,0),"")</f>
        <v/>
      </c>
      <c r="M1066" s="68" t="str">
        <f>IFERROR(VLOOKUP($B1066,APガラス性能一覧!$A$2:$M$6097,12,0),"")</f>
        <v/>
      </c>
      <c r="N1066" s="68" t="str">
        <f>IFERROR(VLOOKUP($B1066,APガラス性能一覧!$A$2:$M$6097,13,0),"")</f>
        <v/>
      </c>
    </row>
    <row r="1067" spans="2:14" x14ac:dyDescent="0.4">
      <c r="B1067" s="68" t="str">
        <f>IF($D$2="","",IF($E$2=0.65,IFERROR(IF(INDEX(APガラス性能一覧!A:A,MATCH(ROW(B1061),APガラス性能一覧!$O:$O,0))="","",INDEX(APガラス性能一覧!A:A,MATCH(ROW(B1061),APガラス性能一覧!$O:$O,0))),""),IFERROR(IF(INDEX(APガラス性能一覧!A:A,MATCH(ROW(B1061),APガラス性能一覧!$N:$N,0))="","",INDEX(APガラス性能一覧!A:A,MATCH(ROW(B1061),APガラス性能一覧!$N:$N,0))),"")))</f>
        <v/>
      </c>
      <c r="C1067" s="68" t="str">
        <f>IFERROR(VLOOKUP($B1067,APガラス性能一覧!$A$2:$M$6097,2,0),"")</f>
        <v/>
      </c>
      <c r="D1067" s="68" t="str">
        <f>IFERROR(VLOOKUP($B1067,APガラス性能一覧!$A$2:$M$6097,3,0),"")</f>
        <v/>
      </c>
      <c r="E1067" s="68" t="str">
        <f>IFERROR(VLOOKUP($B1067,APガラス性能一覧!$A$2:$M$6097,4,0),"")</f>
        <v/>
      </c>
      <c r="F1067" s="68" t="str">
        <f>IFERROR(VLOOKUP($B1067,APガラス性能一覧!$A$2:$M$6097,5,0),"")</f>
        <v/>
      </c>
      <c r="G1067" s="68" t="str">
        <f>IFERROR(VLOOKUP($B1067,APガラス性能一覧!$A$2:$M$6097,6,0),"")</f>
        <v/>
      </c>
      <c r="H1067" s="68" t="str">
        <f>IFERROR(VLOOKUP($B1067,APガラス性能一覧!$A$2:$M$6097,7,0),"")</f>
        <v/>
      </c>
      <c r="I1067" s="68" t="str">
        <f>IFERROR(VLOOKUP($B1067,APガラス性能一覧!$A$2:$M$6097,8,0),"")</f>
        <v/>
      </c>
      <c r="J1067" s="68" t="str">
        <f>IFERROR(VLOOKUP($B1067,APガラス性能一覧!$A$2:$M$6097,9,0),"")</f>
        <v/>
      </c>
      <c r="K1067" s="68" t="str">
        <f>IFERROR(VLOOKUP($B1067,APガラス性能一覧!$A$2:$M$6097,10,0),"")</f>
        <v/>
      </c>
      <c r="L1067" s="68" t="str">
        <f>IFERROR(VLOOKUP($B1067,APガラス性能一覧!$A$2:$M$6097,11,0),"")</f>
        <v/>
      </c>
      <c r="M1067" s="68" t="str">
        <f>IFERROR(VLOOKUP($B1067,APガラス性能一覧!$A$2:$M$6097,12,0),"")</f>
        <v/>
      </c>
      <c r="N1067" s="68" t="str">
        <f>IFERROR(VLOOKUP($B1067,APガラス性能一覧!$A$2:$M$6097,13,0),"")</f>
        <v/>
      </c>
    </row>
    <row r="1068" spans="2:14" x14ac:dyDescent="0.4">
      <c r="B1068" s="68" t="str">
        <f>IF($D$2="","",IF($E$2=0.65,IFERROR(IF(INDEX(APガラス性能一覧!A:A,MATCH(ROW(B1062),APガラス性能一覧!$O:$O,0))="","",INDEX(APガラス性能一覧!A:A,MATCH(ROW(B1062),APガラス性能一覧!$O:$O,0))),""),IFERROR(IF(INDEX(APガラス性能一覧!A:A,MATCH(ROW(B1062),APガラス性能一覧!$N:$N,0))="","",INDEX(APガラス性能一覧!A:A,MATCH(ROW(B1062),APガラス性能一覧!$N:$N,0))),"")))</f>
        <v/>
      </c>
      <c r="C1068" s="68" t="str">
        <f>IFERROR(VLOOKUP($B1068,APガラス性能一覧!$A$2:$M$6097,2,0),"")</f>
        <v/>
      </c>
      <c r="D1068" s="68" t="str">
        <f>IFERROR(VLOOKUP($B1068,APガラス性能一覧!$A$2:$M$6097,3,0),"")</f>
        <v/>
      </c>
      <c r="E1068" s="68" t="str">
        <f>IFERROR(VLOOKUP($B1068,APガラス性能一覧!$A$2:$M$6097,4,0),"")</f>
        <v/>
      </c>
      <c r="F1068" s="68" t="str">
        <f>IFERROR(VLOOKUP($B1068,APガラス性能一覧!$A$2:$M$6097,5,0),"")</f>
        <v/>
      </c>
      <c r="G1068" s="68" t="str">
        <f>IFERROR(VLOOKUP($B1068,APガラス性能一覧!$A$2:$M$6097,6,0),"")</f>
        <v/>
      </c>
      <c r="H1068" s="68" t="str">
        <f>IFERROR(VLOOKUP($B1068,APガラス性能一覧!$A$2:$M$6097,7,0),"")</f>
        <v/>
      </c>
      <c r="I1068" s="68" t="str">
        <f>IFERROR(VLOOKUP($B1068,APガラス性能一覧!$A$2:$M$6097,8,0),"")</f>
        <v/>
      </c>
      <c r="J1068" s="68" t="str">
        <f>IFERROR(VLOOKUP($B1068,APガラス性能一覧!$A$2:$M$6097,9,0),"")</f>
        <v/>
      </c>
      <c r="K1068" s="68" t="str">
        <f>IFERROR(VLOOKUP($B1068,APガラス性能一覧!$A$2:$M$6097,10,0),"")</f>
        <v/>
      </c>
      <c r="L1068" s="68" t="str">
        <f>IFERROR(VLOOKUP($B1068,APガラス性能一覧!$A$2:$M$6097,11,0),"")</f>
        <v/>
      </c>
      <c r="M1068" s="68" t="str">
        <f>IFERROR(VLOOKUP($B1068,APガラス性能一覧!$A$2:$M$6097,12,0),"")</f>
        <v/>
      </c>
      <c r="N1068" s="68" t="str">
        <f>IFERROR(VLOOKUP($B1068,APガラス性能一覧!$A$2:$M$6097,13,0),"")</f>
        <v/>
      </c>
    </row>
    <row r="1069" spans="2:14" x14ac:dyDescent="0.4">
      <c r="B1069" s="68" t="str">
        <f>IF($D$2="","",IF($E$2=0.65,IFERROR(IF(INDEX(APガラス性能一覧!A:A,MATCH(ROW(B1063),APガラス性能一覧!$O:$O,0))="","",INDEX(APガラス性能一覧!A:A,MATCH(ROW(B1063),APガラス性能一覧!$O:$O,0))),""),IFERROR(IF(INDEX(APガラス性能一覧!A:A,MATCH(ROW(B1063),APガラス性能一覧!$N:$N,0))="","",INDEX(APガラス性能一覧!A:A,MATCH(ROW(B1063),APガラス性能一覧!$N:$N,0))),"")))</f>
        <v/>
      </c>
      <c r="C1069" s="68" t="str">
        <f>IFERROR(VLOOKUP($B1069,APガラス性能一覧!$A$2:$M$6097,2,0),"")</f>
        <v/>
      </c>
      <c r="D1069" s="68" t="str">
        <f>IFERROR(VLOOKUP($B1069,APガラス性能一覧!$A$2:$M$6097,3,0),"")</f>
        <v/>
      </c>
      <c r="E1069" s="68" t="str">
        <f>IFERROR(VLOOKUP($B1069,APガラス性能一覧!$A$2:$M$6097,4,0),"")</f>
        <v/>
      </c>
      <c r="F1069" s="68" t="str">
        <f>IFERROR(VLOOKUP($B1069,APガラス性能一覧!$A$2:$M$6097,5,0),"")</f>
        <v/>
      </c>
      <c r="G1069" s="68" t="str">
        <f>IFERROR(VLOOKUP($B1069,APガラス性能一覧!$A$2:$M$6097,6,0),"")</f>
        <v/>
      </c>
      <c r="H1069" s="68" t="str">
        <f>IFERROR(VLOOKUP($B1069,APガラス性能一覧!$A$2:$M$6097,7,0),"")</f>
        <v/>
      </c>
      <c r="I1069" s="68" t="str">
        <f>IFERROR(VLOOKUP($B1069,APガラス性能一覧!$A$2:$M$6097,8,0),"")</f>
        <v/>
      </c>
      <c r="J1069" s="68" t="str">
        <f>IFERROR(VLOOKUP($B1069,APガラス性能一覧!$A$2:$M$6097,9,0),"")</f>
        <v/>
      </c>
      <c r="K1069" s="68" t="str">
        <f>IFERROR(VLOOKUP($B1069,APガラス性能一覧!$A$2:$M$6097,10,0),"")</f>
        <v/>
      </c>
      <c r="L1069" s="68" t="str">
        <f>IFERROR(VLOOKUP($B1069,APガラス性能一覧!$A$2:$M$6097,11,0),"")</f>
        <v/>
      </c>
      <c r="M1069" s="68" t="str">
        <f>IFERROR(VLOOKUP($B1069,APガラス性能一覧!$A$2:$M$6097,12,0),"")</f>
        <v/>
      </c>
      <c r="N1069" s="68" t="str">
        <f>IFERROR(VLOOKUP($B1069,APガラス性能一覧!$A$2:$M$6097,13,0),"")</f>
        <v/>
      </c>
    </row>
    <row r="1070" spans="2:14" x14ac:dyDescent="0.4">
      <c r="B1070" s="68" t="str">
        <f>IF($D$2="","",IF($E$2=0.65,IFERROR(IF(INDEX(APガラス性能一覧!A:A,MATCH(ROW(B1064),APガラス性能一覧!$O:$O,0))="","",INDEX(APガラス性能一覧!A:A,MATCH(ROW(B1064),APガラス性能一覧!$O:$O,0))),""),IFERROR(IF(INDEX(APガラス性能一覧!A:A,MATCH(ROW(B1064),APガラス性能一覧!$N:$N,0))="","",INDEX(APガラス性能一覧!A:A,MATCH(ROW(B1064),APガラス性能一覧!$N:$N,0))),"")))</f>
        <v/>
      </c>
      <c r="C1070" s="68" t="str">
        <f>IFERROR(VLOOKUP($B1070,APガラス性能一覧!$A$2:$M$6097,2,0),"")</f>
        <v/>
      </c>
      <c r="D1070" s="68" t="str">
        <f>IFERROR(VLOOKUP($B1070,APガラス性能一覧!$A$2:$M$6097,3,0),"")</f>
        <v/>
      </c>
      <c r="E1070" s="68" t="str">
        <f>IFERROR(VLOOKUP($B1070,APガラス性能一覧!$A$2:$M$6097,4,0),"")</f>
        <v/>
      </c>
      <c r="F1070" s="68" t="str">
        <f>IFERROR(VLOOKUP($B1070,APガラス性能一覧!$A$2:$M$6097,5,0),"")</f>
        <v/>
      </c>
      <c r="G1070" s="68" t="str">
        <f>IFERROR(VLOOKUP($B1070,APガラス性能一覧!$A$2:$M$6097,6,0),"")</f>
        <v/>
      </c>
      <c r="H1070" s="68" t="str">
        <f>IFERROR(VLOOKUP($B1070,APガラス性能一覧!$A$2:$M$6097,7,0),"")</f>
        <v/>
      </c>
      <c r="I1070" s="68" t="str">
        <f>IFERROR(VLOOKUP($B1070,APガラス性能一覧!$A$2:$M$6097,8,0),"")</f>
        <v/>
      </c>
      <c r="J1070" s="68" t="str">
        <f>IFERROR(VLOOKUP($B1070,APガラス性能一覧!$A$2:$M$6097,9,0),"")</f>
        <v/>
      </c>
      <c r="K1070" s="68" t="str">
        <f>IFERROR(VLOOKUP($B1070,APガラス性能一覧!$A$2:$M$6097,10,0),"")</f>
        <v/>
      </c>
      <c r="L1070" s="68" t="str">
        <f>IFERROR(VLOOKUP($B1070,APガラス性能一覧!$A$2:$M$6097,11,0),"")</f>
        <v/>
      </c>
      <c r="M1070" s="68" t="str">
        <f>IFERROR(VLOOKUP($B1070,APガラス性能一覧!$A$2:$M$6097,12,0),"")</f>
        <v/>
      </c>
      <c r="N1070" s="68" t="str">
        <f>IFERROR(VLOOKUP($B1070,APガラス性能一覧!$A$2:$M$6097,13,0),"")</f>
        <v/>
      </c>
    </row>
    <row r="1071" spans="2:14" x14ac:dyDescent="0.4">
      <c r="B1071" s="68" t="str">
        <f>IF($D$2="","",IF($E$2=0.65,IFERROR(IF(INDEX(APガラス性能一覧!A:A,MATCH(ROW(B1065),APガラス性能一覧!$O:$O,0))="","",INDEX(APガラス性能一覧!A:A,MATCH(ROW(B1065),APガラス性能一覧!$O:$O,0))),""),IFERROR(IF(INDEX(APガラス性能一覧!A:A,MATCH(ROW(B1065),APガラス性能一覧!$N:$N,0))="","",INDEX(APガラス性能一覧!A:A,MATCH(ROW(B1065),APガラス性能一覧!$N:$N,0))),"")))</f>
        <v/>
      </c>
      <c r="C1071" s="68" t="str">
        <f>IFERROR(VLOOKUP($B1071,APガラス性能一覧!$A$2:$M$6097,2,0),"")</f>
        <v/>
      </c>
      <c r="D1071" s="68" t="str">
        <f>IFERROR(VLOOKUP($B1071,APガラス性能一覧!$A$2:$M$6097,3,0),"")</f>
        <v/>
      </c>
      <c r="E1071" s="68" t="str">
        <f>IFERROR(VLOOKUP($B1071,APガラス性能一覧!$A$2:$M$6097,4,0),"")</f>
        <v/>
      </c>
      <c r="F1071" s="68" t="str">
        <f>IFERROR(VLOOKUP($B1071,APガラス性能一覧!$A$2:$M$6097,5,0),"")</f>
        <v/>
      </c>
      <c r="G1071" s="68" t="str">
        <f>IFERROR(VLOOKUP($B1071,APガラス性能一覧!$A$2:$M$6097,6,0),"")</f>
        <v/>
      </c>
      <c r="H1071" s="68" t="str">
        <f>IFERROR(VLOOKUP($B1071,APガラス性能一覧!$A$2:$M$6097,7,0),"")</f>
        <v/>
      </c>
      <c r="I1071" s="68" t="str">
        <f>IFERROR(VLOOKUP($B1071,APガラス性能一覧!$A$2:$M$6097,8,0),"")</f>
        <v/>
      </c>
      <c r="J1071" s="68" t="str">
        <f>IFERROR(VLOOKUP($B1071,APガラス性能一覧!$A$2:$M$6097,9,0),"")</f>
        <v/>
      </c>
      <c r="K1071" s="68" t="str">
        <f>IFERROR(VLOOKUP($B1071,APガラス性能一覧!$A$2:$M$6097,10,0),"")</f>
        <v/>
      </c>
      <c r="L1071" s="68" t="str">
        <f>IFERROR(VLOOKUP($B1071,APガラス性能一覧!$A$2:$M$6097,11,0),"")</f>
        <v/>
      </c>
      <c r="M1071" s="68" t="str">
        <f>IFERROR(VLOOKUP($B1071,APガラス性能一覧!$A$2:$M$6097,12,0),"")</f>
        <v/>
      </c>
      <c r="N1071" s="68" t="str">
        <f>IFERROR(VLOOKUP($B1071,APガラス性能一覧!$A$2:$M$6097,13,0),"")</f>
        <v/>
      </c>
    </row>
    <row r="1072" spans="2:14" x14ac:dyDescent="0.4">
      <c r="B1072" s="68" t="str">
        <f>IF($D$2="","",IF($E$2=0.65,IFERROR(IF(INDEX(APガラス性能一覧!A:A,MATCH(ROW(B1066),APガラス性能一覧!$O:$O,0))="","",INDEX(APガラス性能一覧!A:A,MATCH(ROW(B1066),APガラス性能一覧!$O:$O,0))),""),IFERROR(IF(INDEX(APガラス性能一覧!A:A,MATCH(ROW(B1066),APガラス性能一覧!$N:$N,0))="","",INDEX(APガラス性能一覧!A:A,MATCH(ROW(B1066),APガラス性能一覧!$N:$N,0))),"")))</f>
        <v/>
      </c>
      <c r="C1072" s="68" t="str">
        <f>IFERROR(VLOOKUP($B1072,APガラス性能一覧!$A$2:$M$6097,2,0),"")</f>
        <v/>
      </c>
      <c r="D1072" s="68" t="str">
        <f>IFERROR(VLOOKUP($B1072,APガラス性能一覧!$A$2:$M$6097,3,0),"")</f>
        <v/>
      </c>
      <c r="E1072" s="68" t="str">
        <f>IFERROR(VLOOKUP($B1072,APガラス性能一覧!$A$2:$M$6097,4,0),"")</f>
        <v/>
      </c>
      <c r="F1072" s="68" t="str">
        <f>IFERROR(VLOOKUP($B1072,APガラス性能一覧!$A$2:$M$6097,5,0),"")</f>
        <v/>
      </c>
      <c r="G1072" s="68" t="str">
        <f>IFERROR(VLOOKUP($B1072,APガラス性能一覧!$A$2:$M$6097,6,0),"")</f>
        <v/>
      </c>
      <c r="H1072" s="68" t="str">
        <f>IFERROR(VLOOKUP($B1072,APガラス性能一覧!$A$2:$M$6097,7,0),"")</f>
        <v/>
      </c>
      <c r="I1072" s="68" t="str">
        <f>IFERROR(VLOOKUP($B1072,APガラス性能一覧!$A$2:$M$6097,8,0),"")</f>
        <v/>
      </c>
      <c r="J1072" s="68" t="str">
        <f>IFERROR(VLOOKUP($B1072,APガラス性能一覧!$A$2:$M$6097,9,0),"")</f>
        <v/>
      </c>
      <c r="K1072" s="68" t="str">
        <f>IFERROR(VLOOKUP($B1072,APガラス性能一覧!$A$2:$M$6097,10,0),"")</f>
        <v/>
      </c>
      <c r="L1072" s="68" t="str">
        <f>IFERROR(VLOOKUP($B1072,APガラス性能一覧!$A$2:$M$6097,11,0),"")</f>
        <v/>
      </c>
      <c r="M1072" s="68" t="str">
        <f>IFERROR(VLOOKUP($B1072,APガラス性能一覧!$A$2:$M$6097,12,0),"")</f>
        <v/>
      </c>
      <c r="N1072" s="68" t="str">
        <f>IFERROR(VLOOKUP($B1072,APガラス性能一覧!$A$2:$M$6097,13,0),"")</f>
        <v/>
      </c>
    </row>
    <row r="1073" spans="2:14" x14ac:dyDescent="0.4">
      <c r="B1073" s="68" t="str">
        <f>IF($D$2="","",IF($E$2=0.65,IFERROR(IF(INDEX(APガラス性能一覧!A:A,MATCH(ROW(B1067),APガラス性能一覧!$O:$O,0))="","",INDEX(APガラス性能一覧!A:A,MATCH(ROW(B1067),APガラス性能一覧!$O:$O,0))),""),IFERROR(IF(INDEX(APガラス性能一覧!A:A,MATCH(ROW(B1067),APガラス性能一覧!$N:$N,0))="","",INDEX(APガラス性能一覧!A:A,MATCH(ROW(B1067),APガラス性能一覧!$N:$N,0))),"")))</f>
        <v/>
      </c>
      <c r="C1073" s="68" t="str">
        <f>IFERROR(VLOOKUP($B1073,APガラス性能一覧!$A$2:$M$6097,2,0),"")</f>
        <v/>
      </c>
      <c r="D1073" s="68" t="str">
        <f>IFERROR(VLOOKUP($B1073,APガラス性能一覧!$A$2:$M$6097,3,0),"")</f>
        <v/>
      </c>
      <c r="E1073" s="68" t="str">
        <f>IFERROR(VLOOKUP($B1073,APガラス性能一覧!$A$2:$M$6097,4,0),"")</f>
        <v/>
      </c>
      <c r="F1073" s="68" t="str">
        <f>IFERROR(VLOOKUP($B1073,APガラス性能一覧!$A$2:$M$6097,5,0),"")</f>
        <v/>
      </c>
      <c r="G1073" s="68" t="str">
        <f>IFERROR(VLOOKUP($B1073,APガラス性能一覧!$A$2:$M$6097,6,0),"")</f>
        <v/>
      </c>
      <c r="H1073" s="68" t="str">
        <f>IFERROR(VLOOKUP($B1073,APガラス性能一覧!$A$2:$M$6097,7,0),"")</f>
        <v/>
      </c>
      <c r="I1073" s="68" t="str">
        <f>IFERROR(VLOOKUP($B1073,APガラス性能一覧!$A$2:$M$6097,8,0),"")</f>
        <v/>
      </c>
      <c r="J1073" s="68" t="str">
        <f>IFERROR(VLOOKUP($B1073,APガラス性能一覧!$A$2:$M$6097,9,0),"")</f>
        <v/>
      </c>
      <c r="K1073" s="68" t="str">
        <f>IFERROR(VLOOKUP($B1073,APガラス性能一覧!$A$2:$M$6097,10,0),"")</f>
        <v/>
      </c>
      <c r="L1073" s="68" t="str">
        <f>IFERROR(VLOOKUP($B1073,APガラス性能一覧!$A$2:$M$6097,11,0),"")</f>
        <v/>
      </c>
      <c r="M1073" s="68" t="str">
        <f>IFERROR(VLOOKUP($B1073,APガラス性能一覧!$A$2:$M$6097,12,0),"")</f>
        <v/>
      </c>
      <c r="N1073" s="68" t="str">
        <f>IFERROR(VLOOKUP($B1073,APガラス性能一覧!$A$2:$M$6097,13,0),"")</f>
        <v/>
      </c>
    </row>
    <row r="1074" spans="2:14" x14ac:dyDescent="0.4">
      <c r="B1074" s="68" t="str">
        <f>IF($D$2="","",IF($E$2=0.65,IFERROR(IF(INDEX(APガラス性能一覧!A:A,MATCH(ROW(B1068),APガラス性能一覧!$O:$O,0))="","",INDEX(APガラス性能一覧!A:A,MATCH(ROW(B1068),APガラス性能一覧!$O:$O,0))),""),IFERROR(IF(INDEX(APガラス性能一覧!A:A,MATCH(ROW(B1068),APガラス性能一覧!$N:$N,0))="","",INDEX(APガラス性能一覧!A:A,MATCH(ROW(B1068),APガラス性能一覧!$N:$N,0))),"")))</f>
        <v/>
      </c>
      <c r="C1074" s="68" t="str">
        <f>IFERROR(VLOOKUP($B1074,APガラス性能一覧!$A$2:$M$6097,2,0),"")</f>
        <v/>
      </c>
      <c r="D1074" s="68" t="str">
        <f>IFERROR(VLOOKUP($B1074,APガラス性能一覧!$A$2:$M$6097,3,0),"")</f>
        <v/>
      </c>
      <c r="E1074" s="68" t="str">
        <f>IFERROR(VLOOKUP($B1074,APガラス性能一覧!$A$2:$M$6097,4,0),"")</f>
        <v/>
      </c>
      <c r="F1074" s="68" t="str">
        <f>IFERROR(VLOOKUP($B1074,APガラス性能一覧!$A$2:$M$6097,5,0),"")</f>
        <v/>
      </c>
      <c r="G1074" s="68" t="str">
        <f>IFERROR(VLOOKUP($B1074,APガラス性能一覧!$A$2:$M$6097,6,0),"")</f>
        <v/>
      </c>
      <c r="H1074" s="68" t="str">
        <f>IFERROR(VLOOKUP($B1074,APガラス性能一覧!$A$2:$M$6097,7,0),"")</f>
        <v/>
      </c>
      <c r="I1074" s="68" t="str">
        <f>IFERROR(VLOOKUP($B1074,APガラス性能一覧!$A$2:$M$6097,8,0),"")</f>
        <v/>
      </c>
      <c r="J1074" s="68" t="str">
        <f>IFERROR(VLOOKUP($B1074,APガラス性能一覧!$A$2:$M$6097,9,0),"")</f>
        <v/>
      </c>
      <c r="K1074" s="68" t="str">
        <f>IFERROR(VLOOKUP($B1074,APガラス性能一覧!$A$2:$M$6097,10,0),"")</f>
        <v/>
      </c>
      <c r="L1074" s="68" t="str">
        <f>IFERROR(VLOOKUP($B1074,APガラス性能一覧!$A$2:$M$6097,11,0),"")</f>
        <v/>
      </c>
      <c r="M1074" s="68" t="str">
        <f>IFERROR(VLOOKUP($B1074,APガラス性能一覧!$A$2:$M$6097,12,0),"")</f>
        <v/>
      </c>
      <c r="N1074" s="68" t="str">
        <f>IFERROR(VLOOKUP($B1074,APガラス性能一覧!$A$2:$M$6097,13,0),"")</f>
        <v/>
      </c>
    </row>
    <row r="1075" spans="2:14" x14ac:dyDescent="0.4">
      <c r="B1075" s="68" t="str">
        <f>IF($D$2="","",IF($E$2=0.65,IFERROR(IF(INDEX(APガラス性能一覧!A:A,MATCH(ROW(B1069),APガラス性能一覧!$O:$O,0))="","",INDEX(APガラス性能一覧!A:A,MATCH(ROW(B1069),APガラス性能一覧!$O:$O,0))),""),IFERROR(IF(INDEX(APガラス性能一覧!A:A,MATCH(ROW(B1069),APガラス性能一覧!$N:$N,0))="","",INDEX(APガラス性能一覧!A:A,MATCH(ROW(B1069),APガラス性能一覧!$N:$N,0))),"")))</f>
        <v/>
      </c>
      <c r="C1075" s="68" t="str">
        <f>IFERROR(VLOOKUP($B1075,APガラス性能一覧!$A$2:$M$6097,2,0),"")</f>
        <v/>
      </c>
      <c r="D1075" s="68" t="str">
        <f>IFERROR(VLOOKUP($B1075,APガラス性能一覧!$A$2:$M$6097,3,0),"")</f>
        <v/>
      </c>
      <c r="E1075" s="68" t="str">
        <f>IFERROR(VLOOKUP($B1075,APガラス性能一覧!$A$2:$M$6097,4,0),"")</f>
        <v/>
      </c>
      <c r="F1075" s="68" t="str">
        <f>IFERROR(VLOOKUP($B1075,APガラス性能一覧!$A$2:$M$6097,5,0),"")</f>
        <v/>
      </c>
      <c r="G1075" s="68" t="str">
        <f>IFERROR(VLOOKUP($B1075,APガラス性能一覧!$A$2:$M$6097,6,0),"")</f>
        <v/>
      </c>
      <c r="H1075" s="68" t="str">
        <f>IFERROR(VLOOKUP($B1075,APガラス性能一覧!$A$2:$M$6097,7,0),"")</f>
        <v/>
      </c>
      <c r="I1075" s="68" t="str">
        <f>IFERROR(VLOOKUP($B1075,APガラス性能一覧!$A$2:$M$6097,8,0),"")</f>
        <v/>
      </c>
      <c r="J1075" s="68" t="str">
        <f>IFERROR(VLOOKUP($B1075,APガラス性能一覧!$A$2:$M$6097,9,0),"")</f>
        <v/>
      </c>
      <c r="K1075" s="68" t="str">
        <f>IFERROR(VLOOKUP($B1075,APガラス性能一覧!$A$2:$M$6097,10,0),"")</f>
        <v/>
      </c>
      <c r="L1075" s="68" t="str">
        <f>IFERROR(VLOOKUP($B1075,APガラス性能一覧!$A$2:$M$6097,11,0),"")</f>
        <v/>
      </c>
      <c r="M1075" s="68" t="str">
        <f>IFERROR(VLOOKUP($B1075,APガラス性能一覧!$A$2:$M$6097,12,0),"")</f>
        <v/>
      </c>
      <c r="N1075" s="68" t="str">
        <f>IFERROR(VLOOKUP($B1075,APガラス性能一覧!$A$2:$M$6097,13,0),"")</f>
        <v/>
      </c>
    </row>
    <row r="1076" spans="2:14" x14ac:dyDescent="0.4">
      <c r="B1076" s="68" t="str">
        <f>IF($D$2="","",IF($E$2=0.65,IFERROR(IF(INDEX(APガラス性能一覧!A:A,MATCH(ROW(B1070),APガラス性能一覧!$O:$O,0))="","",INDEX(APガラス性能一覧!A:A,MATCH(ROW(B1070),APガラス性能一覧!$O:$O,0))),""),IFERROR(IF(INDEX(APガラス性能一覧!A:A,MATCH(ROW(B1070),APガラス性能一覧!$N:$N,0))="","",INDEX(APガラス性能一覧!A:A,MATCH(ROW(B1070),APガラス性能一覧!$N:$N,0))),"")))</f>
        <v/>
      </c>
      <c r="C1076" s="68" t="str">
        <f>IFERROR(VLOOKUP($B1076,APガラス性能一覧!$A$2:$M$6097,2,0),"")</f>
        <v/>
      </c>
      <c r="D1076" s="68" t="str">
        <f>IFERROR(VLOOKUP($B1076,APガラス性能一覧!$A$2:$M$6097,3,0),"")</f>
        <v/>
      </c>
      <c r="E1076" s="68" t="str">
        <f>IFERROR(VLOOKUP($B1076,APガラス性能一覧!$A$2:$M$6097,4,0),"")</f>
        <v/>
      </c>
      <c r="F1076" s="68" t="str">
        <f>IFERROR(VLOOKUP($B1076,APガラス性能一覧!$A$2:$M$6097,5,0),"")</f>
        <v/>
      </c>
      <c r="G1076" s="68" t="str">
        <f>IFERROR(VLOOKUP($B1076,APガラス性能一覧!$A$2:$M$6097,6,0),"")</f>
        <v/>
      </c>
      <c r="H1076" s="68" t="str">
        <f>IFERROR(VLOOKUP($B1076,APガラス性能一覧!$A$2:$M$6097,7,0),"")</f>
        <v/>
      </c>
      <c r="I1076" s="68" t="str">
        <f>IFERROR(VLOOKUP($B1076,APガラス性能一覧!$A$2:$M$6097,8,0),"")</f>
        <v/>
      </c>
      <c r="J1076" s="68" t="str">
        <f>IFERROR(VLOOKUP($B1076,APガラス性能一覧!$A$2:$M$6097,9,0),"")</f>
        <v/>
      </c>
      <c r="K1076" s="68" t="str">
        <f>IFERROR(VLOOKUP($B1076,APガラス性能一覧!$A$2:$M$6097,10,0),"")</f>
        <v/>
      </c>
      <c r="L1076" s="68" t="str">
        <f>IFERROR(VLOOKUP($B1076,APガラス性能一覧!$A$2:$M$6097,11,0),"")</f>
        <v/>
      </c>
      <c r="M1076" s="68" t="str">
        <f>IFERROR(VLOOKUP($B1076,APガラス性能一覧!$A$2:$M$6097,12,0),"")</f>
        <v/>
      </c>
      <c r="N1076" s="68" t="str">
        <f>IFERROR(VLOOKUP($B1076,APガラス性能一覧!$A$2:$M$6097,13,0),"")</f>
        <v/>
      </c>
    </row>
    <row r="1077" spans="2:14" x14ac:dyDescent="0.4">
      <c r="B1077" s="68" t="str">
        <f>IF($D$2="","",IF($E$2=0.65,IFERROR(IF(INDEX(APガラス性能一覧!A:A,MATCH(ROW(B1071),APガラス性能一覧!$O:$O,0))="","",INDEX(APガラス性能一覧!A:A,MATCH(ROW(B1071),APガラス性能一覧!$O:$O,0))),""),IFERROR(IF(INDEX(APガラス性能一覧!A:A,MATCH(ROW(B1071),APガラス性能一覧!$N:$N,0))="","",INDEX(APガラス性能一覧!A:A,MATCH(ROW(B1071),APガラス性能一覧!$N:$N,0))),"")))</f>
        <v/>
      </c>
      <c r="C1077" s="68" t="str">
        <f>IFERROR(VLOOKUP($B1077,APガラス性能一覧!$A$2:$M$6097,2,0),"")</f>
        <v/>
      </c>
      <c r="D1077" s="68" t="str">
        <f>IFERROR(VLOOKUP($B1077,APガラス性能一覧!$A$2:$M$6097,3,0),"")</f>
        <v/>
      </c>
      <c r="E1077" s="68" t="str">
        <f>IFERROR(VLOOKUP($B1077,APガラス性能一覧!$A$2:$M$6097,4,0),"")</f>
        <v/>
      </c>
      <c r="F1077" s="68" t="str">
        <f>IFERROR(VLOOKUP($B1077,APガラス性能一覧!$A$2:$M$6097,5,0),"")</f>
        <v/>
      </c>
      <c r="G1077" s="68" t="str">
        <f>IFERROR(VLOOKUP($B1077,APガラス性能一覧!$A$2:$M$6097,6,0),"")</f>
        <v/>
      </c>
      <c r="H1077" s="68" t="str">
        <f>IFERROR(VLOOKUP($B1077,APガラス性能一覧!$A$2:$M$6097,7,0),"")</f>
        <v/>
      </c>
      <c r="I1077" s="68" t="str">
        <f>IFERROR(VLOOKUP($B1077,APガラス性能一覧!$A$2:$M$6097,8,0),"")</f>
        <v/>
      </c>
      <c r="J1077" s="68" t="str">
        <f>IFERROR(VLOOKUP($B1077,APガラス性能一覧!$A$2:$M$6097,9,0),"")</f>
        <v/>
      </c>
      <c r="K1077" s="68" t="str">
        <f>IFERROR(VLOOKUP($B1077,APガラス性能一覧!$A$2:$M$6097,10,0),"")</f>
        <v/>
      </c>
      <c r="L1077" s="68" t="str">
        <f>IFERROR(VLOOKUP($B1077,APガラス性能一覧!$A$2:$M$6097,11,0),"")</f>
        <v/>
      </c>
      <c r="M1077" s="68" t="str">
        <f>IFERROR(VLOOKUP($B1077,APガラス性能一覧!$A$2:$M$6097,12,0),"")</f>
        <v/>
      </c>
      <c r="N1077" s="68" t="str">
        <f>IFERROR(VLOOKUP($B1077,APガラス性能一覧!$A$2:$M$6097,13,0),"")</f>
        <v/>
      </c>
    </row>
    <row r="1078" spans="2:14" x14ac:dyDescent="0.4">
      <c r="B1078" s="68" t="str">
        <f>IF($D$2="","",IF($E$2=0.65,IFERROR(IF(INDEX(APガラス性能一覧!A:A,MATCH(ROW(B1072),APガラス性能一覧!$O:$O,0))="","",INDEX(APガラス性能一覧!A:A,MATCH(ROW(B1072),APガラス性能一覧!$O:$O,0))),""),IFERROR(IF(INDEX(APガラス性能一覧!A:A,MATCH(ROW(B1072),APガラス性能一覧!$N:$N,0))="","",INDEX(APガラス性能一覧!A:A,MATCH(ROW(B1072),APガラス性能一覧!$N:$N,0))),"")))</f>
        <v/>
      </c>
      <c r="C1078" s="68" t="str">
        <f>IFERROR(VLOOKUP($B1078,APガラス性能一覧!$A$2:$M$6097,2,0),"")</f>
        <v/>
      </c>
      <c r="D1078" s="68" t="str">
        <f>IFERROR(VLOOKUP($B1078,APガラス性能一覧!$A$2:$M$6097,3,0),"")</f>
        <v/>
      </c>
      <c r="E1078" s="68" t="str">
        <f>IFERROR(VLOOKUP($B1078,APガラス性能一覧!$A$2:$M$6097,4,0),"")</f>
        <v/>
      </c>
      <c r="F1078" s="68" t="str">
        <f>IFERROR(VLOOKUP($B1078,APガラス性能一覧!$A$2:$M$6097,5,0),"")</f>
        <v/>
      </c>
      <c r="G1078" s="68" t="str">
        <f>IFERROR(VLOOKUP($B1078,APガラス性能一覧!$A$2:$M$6097,6,0),"")</f>
        <v/>
      </c>
      <c r="H1078" s="68" t="str">
        <f>IFERROR(VLOOKUP($B1078,APガラス性能一覧!$A$2:$M$6097,7,0),"")</f>
        <v/>
      </c>
      <c r="I1078" s="68" t="str">
        <f>IFERROR(VLOOKUP($B1078,APガラス性能一覧!$A$2:$M$6097,8,0),"")</f>
        <v/>
      </c>
      <c r="J1078" s="68" t="str">
        <f>IFERROR(VLOOKUP($B1078,APガラス性能一覧!$A$2:$M$6097,9,0),"")</f>
        <v/>
      </c>
      <c r="K1078" s="68" t="str">
        <f>IFERROR(VLOOKUP($B1078,APガラス性能一覧!$A$2:$M$6097,10,0),"")</f>
        <v/>
      </c>
      <c r="L1078" s="68" t="str">
        <f>IFERROR(VLOOKUP($B1078,APガラス性能一覧!$A$2:$M$6097,11,0),"")</f>
        <v/>
      </c>
      <c r="M1078" s="68" t="str">
        <f>IFERROR(VLOOKUP($B1078,APガラス性能一覧!$A$2:$M$6097,12,0),"")</f>
        <v/>
      </c>
      <c r="N1078" s="68" t="str">
        <f>IFERROR(VLOOKUP($B1078,APガラス性能一覧!$A$2:$M$6097,13,0),"")</f>
        <v/>
      </c>
    </row>
    <row r="1079" spans="2:14" x14ac:dyDescent="0.4">
      <c r="B1079" s="68" t="str">
        <f>IF($D$2="","",IF($E$2=0.65,IFERROR(IF(INDEX(APガラス性能一覧!A:A,MATCH(ROW(B1073),APガラス性能一覧!$O:$O,0))="","",INDEX(APガラス性能一覧!A:A,MATCH(ROW(B1073),APガラス性能一覧!$O:$O,0))),""),IFERROR(IF(INDEX(APガラス性能一覧!A:A,MATCH(ROW(B1073),APガラス性能一覧!$N:$N,0))="","",INDEX(APガラス性能一覧!A:A,MATCH(ROW(B1073),APガラス性能一覧!$N:$N,0))),"")))</f>
        <v/>
      </c>
      <c r="C1079" s="68" t="str">
        <f>IFERROR(VLOOKUP($B1079,APガラス性能一覧!$A$2:$M$6097,2,0),"")</f>
        <v/>
      </c>
      <c r="D1079" s="68" t="str">
        <f>IFERROR(VLOOKUP($B1079,APガラス性能一覧!$A$2:$M$6097,3,0),"")</f>
        <v/>
      </c>
      <c r="E1079" s="68" t="str">
        <f>IFERROR(VLOOKUP($B1079,APガラス性能一覧!$A$2:$M$6097,4,0),"")</f>
        <v/>
      </c>
      <c r="F1079" s="68" t="str">
        <f>IFERROR(VLOOKUP($B1079,APガラス性能一覧!$A$2:$M$6097,5,0),"")</f>
        <v/>
      </c>
      <c r="G1079" s="68" t="str">
        <f>IFERROR(VLOOKUP($B1079,APガラス性能一覧!$A$2:$M$6097,6,0),"")</f>
        <v/>
      </c>
      <c r="H1079" s="68" t="str">
        <f>IFERROR(VLOOKUP($B1079,APガラス性能一覧!$A$2:$M$6097,7,0),"")</f>
        <v/>
      </c>
      <c r="I1079" s="68" t="str">
        <f>IFERROR(VLOOKUP($B1079,APガラス性能一覧!$A$2:$M$6097,8,0),"")</f>
        <v/>
      </c>
      <c r="J1079" s="68" t="str">
        <f>IFERROR(VLOOKUP($B1079,APガラス性能一覧!$A$2:$M$6097,9,0),"")</f>
        <v/>
      </c>
      <c r="K1079" s="68" t="str">
        <f>IFERROR(VLOOKUP($B1079,APガラス性能一覧!$A$2:$M$6097,10,0),"")</f>
        <v/>
      </c>
      <c r="L1079" s="68" t="str">
        <f>IFERROR(VLOOKUP($B1079,APガラス性能一覧!$A$2:$M$6097,11,0),"")</f>
        <v/>
      </c>
      <c r="M1079" s="68" t="str">
        <f>IFERROR(VLOOKUP($B1079,APガラス性能一覧!$A$2:$M$6097,12,0),"")</f>
        <v/>
      </c>
      <c r="N1079" s="68" t="str">
        <f>IFERROR(VLOOKUP($B1079,APガラス性能一覧!$A$2:$M$6097,13,0),"")</f>
        <v/>
      </c>
    </row>
    <row r="1080" spans="2:14" x14ac:dyDescent="0.4">
      <c r="B1080" s="68" t="str">
        <f>IF($D$2="","",IF($E$2=0.65,IFERROR(IF(INDEX(APガラス性能一覧!A:A,MATCH(ROW(B1074),APガラス性能一覧!$O:$O,0))="","",INDEX(APガラス性能一覧!A:A,MATCH(ROW(B1074),APガラス性能一覧!$O:$O,0))),""),IFERROR(IF(INDEX(APガラス性能一覧!A:A,MATCH(ROW(B1074),APガラス性能一覧!$N:$N,0))="","",INDEX(APガラス性能一覧!A:A,MATCH(ROW(B1074),APガラス性能一覧!$N:$N,0))),"")))</f>
        <v/>
      </c>
      <c r="C1080" s="68" t="str">
        <f>IFERROR(VLOOKUP($B1080,APガラス性能一覧!$A$2:$M$6097,2,0),"")</f>
        <v/>
      </c>
      <c r="D1080" s="68" t="str">
        <f>IFERROR(VLOOKUP($B1080,APガラス性能一覧!$A$2:$M$6097,3,0),"")</f>
        <v/>
      </c>
      <c r="E1080" s="68" t="str">
        <f>IFERROR(VLOOKUP($B1080,APガラス性能一覧!$A$2:$M$6097,4,0),"")</f>
        <v/>
      </c>
      <c r="F1080" s="68" t="str">
        <f>IFERROR(VLOOKUP($B1080,APガラス性能一覧!$A$2:$M$6097,5,0),"")</f>
        <v/>
      </c>
      <c r="G1080" s="68" t="str">
        <f>IFERROR(VLOOKUP($B1080,APガラス性能一覧!$A$2:$M$6097,6,0),"")</f>
        <v/>
      </c>
      <c r="H1080" s="68" t="str">
        <f>IFERROR(VLOOKUP($B1080,APガラス性能一覧!$A$2:$M$6097,7,0),"")</f>
        <v/>
      </c>
      <c r="I1080" s="68" t="str">
        <f>IFERROR(VLOOKUP($B1080,APガラス性能一覧!$A$2:$M$6097,8,0),"")</f>
        <v/>
      </c>
      <c r="J1080" s="68" t="str">
        <f>IFERROR(VLOOKUP($B1080,APガラス性能一覧!$A$2:$M$6097,9,0),"")</f>
        <v/>
      </c>
      <c r="K1080" s="68" t="str">
        <f>IFERROR(VLOOKUP($B1080,APガラス性能一覧!$A$2:$M$6097,10,0),"")</f>
        <v/>
      </c>
      <c r="L1080" s="68" t="str">
        <f>IFERROR(VLOOKUP($B1080,APガラス性能一覧!$A$2:$M$6097,11,0),"")</f>
        <v/>
      </c>
      <c r="M1080" s="68" t="str">
        <f>IFERROR(VLOOKUP($B1080,APガラス性能一覧!$A$2:$M$6097,12,0),"")</f>
        <v/>
      </c>
      <c r="N1080" s="68" t="str">
        <f>IFERROR(VLOOKUP($B1080,APガラス性能一覧!$A$2:$M$6097,13,0),"")</f>
        <v/>
      </c>
    </row>
    <row r="1081" spans="2:14" x14ac:dyDescent="0.4">
      <c r="B1081" s="68" t="str">
        <f>IF($D$2="","",IF($E$2=0.65,IFERROR(IF(INDEX(APガラス性能一覧!A:A,MATCH(ROW(B1075),APガラス性能一覧!$O:$O,0))="","",INDEX(APガラス性能一覧!A:A,MATCH(ROW(B1075),APガラス性能一覧!$O:$O,0))),""),IFERROR(IF(INDEX(APガラス性能一覧!A:A,MATCH(ROW(B1075),APガラス性能一覧!$N:$N,0))="","",INDEX(APガラス性能一覧!A:A,MATCH(ROW(B1075),APガラス性能一覧!$N:$N,0))),"")))</f>
        <v/>
      </c>
      <c r="C1081" s="68" t="str">
        <f>IFERROR(VLOOKUP($B1081,APガラス性能一覧!$A$2:$M$6097,2,0),"")</f>
        <v/>
      </c>
      <c r="D1081" s="68" t="str">
        <f>IFERROR(VLOOKUP($B1081,APガラス性能一覧!$A$2:$M$6097,3,0),"")</f>
        <v/>
      </c>
      <c r="E1081" s="68" t="str">
        <f>IFERROR(VLOOKUP($B1081,APガラス性能一覧!$A$2:$M$6097,4,0),"")</f>
        <v/>
      </c>
      <c r="F1081" s="68" t="str">
        <f>IFERROR(VLOOKUP($B1081,APガラス性能一覧!$A$2:$M$6097,5,0),"")</f>
        <v/>
      </c>
      <c r="G1081" s="68" t="str">
        <f>IFERROR(VLOOKUP($B1081,APガラス性能一覧!$A$2:$M$6097,6,0),"")</f>
        <v/>
      </c>
      <c r="H1081" s="68" t="str">
        <f>IFERROR(VLOOKUP($B1081,APガラス性能一覧!$A$2:$M$6097,7,0),"")</f>
        <v/>
      </c>
      <c r="I1081" s="68" t="str">
        <f>IFERROR(VLOOKUP($B1081,APガラス性能一覧!$A$2:$M$6097,8,0),"")</f>
        <v/>
      </c>
      <c r="J1081" s="68" t="str">
        <f>IFERROR(VLOOKUP($B1081,APガラス性能一覧!$A$2:$M$6097,9,0),"")</f>
        <v/>
      </c>
      <c r="K1081" s="68" t="str">
        <f>IFERROR(VLOOKUP($B1081,APガラス性能一覧!$A$2:$M$6097,10,0),"")</f>
        <v/>
      </c>
      <c r="L1081" s="68" t="str">
        <f>IFERROR(VLOOKUP($B1081,APガラス性能一覧!$A$2:$M$6097,11,0),"")</f>
        <v/>
      </c>
      <c r="M1081" s="68" t="str">
        <f>IFERROR(VLOOKUP($B1081,APガラス性能一覧!$A$2:$M$6097,12,0),"")</f>
        <v/>
      </c>
      <c r="N1081" s="68" t="str">
        <f>IFERROR(VLOOKUP($B1081,APガラス性能一覧!$A$2:$M$6097,13,0),"")</f>
        <v/>
      </c>
    </row>
    <row r="1082" spans="2:14" x14ac:dyDescent="0.4">
      <c r="B1082" s="68" t="str">
        <f>IF($D$2="","",IF($E$2=0.65,IFERROR(IF(INDEX(APガラス性能一覧!A:A,MATCH(ROW(B1076),APガラス性能一覧!$O:$O,0))="","",INDEX(APガラス性能一覧!A:A,MATCH(ROW(B1076),APガラス性能一覧!$O:$O,0))),""),IFERROR(IF(INDEX(APガラス性能一覧!A:A,MATCH(ROW(B1076),APガラス性能一覧!$N:$N,0))="","",INDEX(APガラス性能一覧!A:A,MATCH(ROW(B1076),APガラス性能一覧!$N:$N,0))),"")))</f>
        <v/>
      </c>
      <c r="C1082" s="68" t="str">
        <f>IFERROR(VLOOKUP($B1082,APガラス性能一覧!$A$2:$M$6097,2,0),"")</f>
        <v/>
      </c>
      <c r="D1082" s="68" t="str">
        <f>IFERROR(VLOOKUP($B1082,APガラス性能一覧!$A$2:$M$6097,3,0),"")</f>
        <v/>
      </c>
      <c r="E1082" s="68" t="str">
        <f>IFERROR(VLOOKUP($B1082,APガラス性能一覧!$A$2:$M$6097,4,0),"")</f>
        <v/>
      </c>
      <c r="F1082" s="68" t="str">
        <f>IFERROR(VLOOKUP($B1082,APガラス性能一覧!$A$2:$M$6097,5,0),"")</f>
        <v/>
      </c>
      <c r="G1082" s="68" t="str">
        <f>IFERROR(VLOOKUP($B1082,APガラス性能一覧!$A$2:$M$6097,6,0),"")</f>
        <v/>
      </c>
      <c r="H1082" s="68" t="str">
        <f>IFERROR(VLOOKUP($B1082,APガラス性能一覧!$A$2:$M$6097,7,0),"")</f>
        <v/>
      </c>
      <c r="I1082" s="68" t="str">
        <f>IFERROR(VLOOKUP($B1082,APガラス性能一覧!$A$2:$M$6097,8,0),"")</f>
        <v/>
      </c>
      <c r="J1082" s="68" t="str">
        <f>IFERROR(VLOOKUP($B1082,APガラス性能一覧!$A$2:$M$6097,9,0),"")</f>
        <v/>
      </c>
      <c r="K1082" s="68" t="str">
        <f>IFERROR(VLOOKUP($B1082,APガラス性能一覧!$A$2:$M$6097,10,0),"")</f>
        <v/>
      </c>
      <c r="L1082" s="68" t="str">
        <f>IFERROR(VLOOKUP($B1082,APガラス性能一覧!$A$2:$M$6097,11,0),"")</f>
        <v/>
      </c>
      <c r="M1082" s="68" t="str">
        <f>IFERROR(VLOOKUP($B1082,APガラス性能一覧!$A$2:$M$6097,12,0),"")</f>
        <v/>
      </c>
      <c r="N1082" s="68" t="str">
        <f>IFERROR(VLOOKUP($B1082,APガラス性能一覧!$A$2:$M$6097,13,0),"")</f>
        <v/>
      </c>
    </row>
    <row r="1083" spans="2:14" x14ac:dyDescent="0.4">
      <c r="B1083" s="68" t="str">
        <f>IF($D$2="","",IF($E$2=0.65,IFERROR(IF(INDEX(APガラス性能一覧!A:A,MATCH(ROW(B1077),APガラス性能一覧!$O:$O,0))="","",INDEX(APガラス性能一覧!A:A,MATCH(ROW(B1077),APガラス性能一覧!$O:$O,0))),""),IFERROR(IF(INDEX(APガラス性能一覧!A:A,MATCH(ROW(B1077),APガラス性能一覧!$N:$N,0))="","",INDEX(APガラス性能一覧!A:A,MATCH(ROW(B1077),APガラス性能一覧!$N:$N,0))),"")))</f>
        <v/>
      </c>
      <c r="C1083" s="68" t="str">
        <f>IFERROR(VLOOKUP($B1083,APガラス性能一覧!$A$2:$M$6097,2,0),"")</f>
        <v/>
      </c>
      <c r="D1083" s="68" t="str">
        <f>IFERROR(VLOOKUP($B1083,APガラス性能一覧!$A$2:$M$6097,3,0),"")</f>
        <v/>
      </c>
      <c r="E1083" s="68" t="str">
        <f>IFERROR(VLOOKUP($B1083,APガラス性能一覧!$A$2:$M$6097,4,0),"")</f>
        <v/>
      </c>
      <c r="F1083" s="68" t="str">
        <f>IFERROR(VLOOKUP($B1083,APガラス性能一覧!$A$2:$M$6097,5,0),"")</f>
        <v/>
      </c>
      <c r="G1083" s="68" t="str">
        <f>IFERROR(VLOOKUP($B1083,APガラス性能一覧!$A$2:$M$6097,6,0),"")</f>
        <v/>
      </c>
      <c r="H1083" s="68" t="str">
        <f>IFERROR(VLOOKUP($B1083,APガラス性能一覧!$A$2:$M$6097,7,0),"")</f>
        <v/>
      </c>
      <c r="I1083" s="68" t="str">
        <f>IFERROR(VLOOKUP($B1083,APガラス性能一覧!$A$2:$M$6097,8,0),"")</f>
        <v/>
      </c>
      <c r="J1083" s="68" t="str">
        <f>IFERROR(VLOOKUP($B1083,APガラス性能一覧!$A$2:$M$6097,9,0),"")</f>
        <v/>
      </c>
      <c r="K1083" s="68" t="str">
        <f>IFERROR(VLOOKUP($B1083,APガラス性能一覧!$A$2:$M$6097,10,0),"")</f>
        <v/>
      </c>
      <c r="L1083" s="68" t="str">
        <f>IFERROR(VLOOKUP($B1083,APガラス性能一覧!$A$2:$M$6097,11,0),"")</f>
        <v/>
      </c>
      <c r="M1083" s="68" t="str">
        <f>IFERROR(VLOOKUP($B1083,APガラス性能一覧!$A$2:$M$6097,12,0),"")</f>
        <v/>
      </c>
      <c r="N1083" s="68" t="str">
        <f>IFERROR(VLOOKUP($B1083,APガラス性能一覧!$A$2:$M$6097,13,0),"")</f>
        <v/>
      </c>
    </row>
    <row r="1084" spans="2:14" x14ac:dyDescent="0.4">
      <c r="B1084" s="68" t="str">
        <f>IF($D$2="","",IF($E$2=0.65,IFERROR(IF(INDEX(APガラス性能一覧!A:A,MATCH(ROW(B1078),APガラス性能一覧!$O:$O,0))="","",INDEX(APガラス性能一覧!A:A,MATCH(ROW(B1078),APガラス性能一覧!$O:$O,0))),""),IFERROR(IF(INDEX(APガラス性能一覧!A:A,MATCH(ROW(B1078),APガラス性能一覧!$N:$N,0))="","",INDEX(APガラス性能一覧!A:A,MATCH(ROW(B1078),APガラス性能一覧!$N:$N,0))),"")))</f>
        <v/>
      </c>
      <c r="C1084" s="68" t="str">
        <f>IFERROR(VLOOKUP($B1084,APガラス性能一覧!$A$2:$M$6097,2,0),"")</f>
        <v/>
      </c>
      <c r="D1084" s="68" t="str">
        <f>IFERROR(VLOOKUP($B1084,APガラス性能一覧!$A$2:$M$6097,3,0),"")</f>
        <v/>
      </c>
      <c r="E1084" s="68" t="str">
        <f>IFERROR(VLOOKUP($B1084,APガラス性能一覧!$A$2:$M$6097,4,0),"")</f>
        <v/>
      </c>
      <c r="F1084" s="68" t="str">
        <f>IFERROR(VLOOKUP($B1084,APガラス性能一覧!$A$2:$M$6097,5,0),"")</f>
        <v/>
      </c>
      <c r="G1084" s="68" t="str">
        <f>IFERROR(VLOOKUP($B1084,APガラス性能一覧!$A$2:$M$6097,6,0),"")</f>
        <v/>
      </c>
      <c r="H1084" s="68" t="str">
        <f>IFERROR(VLOOKUP($B1084,APガラス性能一覧!$A$2:$M$6097,7,0),"")</f>
        <v/>
      </c>
      <c r="I1084" s="68" t="str">
        <f>IFERROR(VLOOKUP($B1084,APガラス性能一覧!$A$2:$M$6097,8,0),"")</f>
        <v/>
      </c>
      <c r="J1084" s="68" t="str">
        <f>IFERROR(VLOOKUP($B1084,APガラス性能一覧!$A$2:$M$6097,9,0),"")</f>
        <v/>
      </c>
      <c r="K1084" s="68" t="str">
        <f>IFERROR(VLOOKUP($B1084,APガラス性能一覧!$A$2:$M$6097,10,0),"")</f>
        <v/>
      </c>
      <c r="L1084" s="68" t="str">
        <f>IFERROR(VLOOKUP($B1084,APガラス性能一覧!$A$2:$M$6097,11,0),"")</f>
        <v/>
      </c>
      <c r="M1084" s="68" t="str">
        <f>IFERROR(VLOOKUP($B1084,APガラス性能一覧!$A$2:$M$6097,12,0),"")</f>
        <v/>
      </c>
      <c r="N1084" s="68" t="str">
        <f>IFERROR(VLOOKUP($B1084,APガラス性能一覧!$A$2:$M$6097,13,0),"")</f>
        <v/>
      </c>
    </row>
    <row r="1085" spans="2:14" x14ac:dyDescent="0.4">
      <c r="B1085" s="68" t="str">
        <f>IF($D$2="","",IF($E$2=0.65,IFERROR(IF(INDEX(APガラス性能一覧!A:A,MATCH(ROW(B1079),APガラス性能一覧!$O:$O,0))="","",INDEX(APガラス性能一覧!A:A,MATCH(ROW(B1079),APガラス性能一覧!$O:$O,0))),""),IFERROR(IF(INDEX(APガラス性能一覧!A:A,MATCH(ROW(B1079),APガラス性能一覧!$N:$N,0))="","",INDEX(APガラス性能一覧!A:A,MATCH(ROW(B1079),APガラス性能一覧!$N:$N,0))),"")))</f>
        <v/>
      </c>
      <c r="C1085" s="68" t="str">
        <f>IFERROR(VLOOKUP($B1085,APガラス性能一覧!$A$2:$M$6097,2,0),"")</f>
        <v/>
      </c>
      <c r="D1085" s="68" t="str">
        <f>IFERROR(VLOOKUP($B1085,APガラス性能一覧!$A$2:$M$6097,3,0),"")</f>
        <v/>
      </c>
      <c r="E1085" s="68" t="str">
        <f>IFERROR(VLOOKUP($B1085,APガラス性能一覧!$A$2:$M$6097,4,0),"")</f>
        <v/>
      </c>
      <c r="F1085" s="68" t="str">
        <f>IFERROR(VLOOKUP($B1085,APガラス性能一覧!$A$2:$M$6097,5,0),"")</f>
        <v/>
      </c>
      <c r="G1085" s="68" t="str">
        <f>IFERROR(VLOOKUP($B1085,APガラス性能一覧!$A$2:$M$6097,6,0),"")</f>
        <v/>
      </c>
      <c r="H1085" s="68" t="str">
        <f>IFERROR(VLOOKUP($B1085,APガラス性能一覧!$A$2:$M$6097,7,0),"")</f>
        <v/>
      </c>
      <c r="I1085" s="68" t="str">
        <f>IFERROR(VLOOKUP($B1085,APガラス性能一覧!$A$2:$M$6097,8,0),"")</f>
        <v/>
      </c>
      <c r="J1085" s="68" t="str">
        <f>IFERROR(VLOOKUP($B1085,APガラス性能一覧!$A$2:$M$6097,9,0),"")</f>
        <v/>
      </c>
      <c r="K1085" s="68" t="str">
        <f>IFERROR(VLOOKUP($B1085,APガラス性能一覧!$A$2:$M$6097,10,0),"")</f>
        <v/>
      </c>
      <c r="L1085" s="68" t="str">
        <f>IFERROR(VLOOKUP($B1085,APガラス性能一覧!$A$2:$M$6097,11,0),"")</f>
        <v/>
      </c>
      <c r="M1085" s="68" t="str">
        <f>IFERROR(VLOOKUP($B1085,APガラス性能一覧!$A$2:$M$6097,12,0),"")</f>
        <v/>
      </c>
      <c r="N1085" s="68" t="str">
        <f>IFERROR(VLOOKUP($B1085,APガラス性能一覧!$A$2:$M$6097,13,0),"")</f>
        <v/>
      </c>
    </row>
    <row r="1086" spans="2:14" x14ac:dyDescent="0.4">
      <c r="B1086" s="68" t="str">
        <f>IF($D$2="","",IF($E$2=0.65,IFERROR(IF(INDEX(APガラス性能一覧!A:A,MATCH(ROW(B1080),APガラス性能一覧!$O:$O,0))="","",INDEX(APガラス性能一覧!A:A,MATCH(ROW(B1080),APガラス性能一覧!$O:$O,0))),""),IFERROR(IF(INDEX(APガラス性能一覧!A:A,MATCH(ROW(B1080),APガラス性能一覧!$N:$N,0))="","",INDEX(APガラス性能一覧!A:A,MATCH(ROW(B1080),APガラス性能一覧!$N:$N,0))),"")))</f>
        <v/>
      </c>
      <c r="C1086" s="68" t="str">
        <f>IFERROR(VLOOKUP($B1086,APガラス性能一覧!$A$2:$M$6097,2,0),"")</f>
        <v/>
      </c>
      <c r="D1086" s="68" t="str">
        <f>IFERROR(VLOOKUP($B1086,APガラス性能一覧!$A$2:$M$6097,3,0),"")</f>
        <v/>
      </c>
      <c r="E1086" s="68" t="str">
        <f>IFERROR(VLOOKUP($B1086,APガラス性能一覧!$A$2:$M$6097,4,0),"")</f>
        <v/>
      </c>
      <c r="F1086" s="68" t="str">
        <f>IFERROR(VLOOKUP($B1086,APガラス性能一覧!$A$2:$M$6097,5,0),"")</f>
        <v/>
      </c>
      <c r="G1086" s="68" t="str">
        <f>IFERROR(VLOOKUP($B1086,APガラス性能一覧!$A$2:$M$6097,6,0),"")</f>
        <v/>
      </c>
      <c r="H1086" s="68" t="str">
        <f>IFERROR(VLOOKUP($B1086,APガラス性能一覧!$A$2:$M$6097,7,0),"")</f>
        <v/>
      </c>
      <c r="I1086" s="68" t="str">
        <f>IFERROR(VLOOKUP($B1086,APガラス性能一覧!$A$2:$M$6097,8,0),"")</f>
        <v/>
      </c>
      <c r="J1086" s="68" t="str">
        <f>IFERROR(VLOOKUP($B1086,APガラス性能一覧!$A$2:$M$6097,9,0),"")</f>
        <v/>
      </c>
      <c r="K1086" s="68" t="str">
        <f>IFERROR(VLOOKUP($B1086,APガラス性能一覧!$A$2:$M$6097,10,0),"")</f>
        <v/>
      </c>
      <c r="L1086" s="68" t="str">
        <f>IFERROR(VLOOKUP($B1086,APガラス性能一覧!$A$2:$M$6097,11,0),"")</f>
        <v/>
      </c>
      <c r="M1086" s="68" t="str">
        <f>IFERROR(VLOOKUP($B1086,APガラス性能一覧!$A$2:$M$6097,12,0),"")</f>
        <v/>
      </c>
      <c r="N1086" s="68" t="str">
        <f>IFERROR(VLOOKUP($B1086,APガラス性能一覧!$A$2:$M$6097,13,0),"")</f>
        <v/>
      </c>
    </row>
    <row r="1087" spans="2:14" x14ac:dyDescent="0.4">
      <c r="B1087" s="68" t="str">
        <f>IF($D$2="","",IF($E$2=0.65,IFERROR(IF(INDEX(APガラス性能一覧!A:A,MATCH(ROW(B1081),APガラス性能一覧!$O:$O,0))="","",INDEX(APガラス性能一覧!A:A,MATCH(ROW(B1081),APガラス性能一覧!$O:$O,0))),""),IFERROR(IF(INDEX(APガラス性能一覧!A:A,MATCH(ROW(B1081),APガラス性能一覧!$N:$N,0))="","",INDEX(APガラス性能一覧!A:A,MATCH(ROW(B1081),APガラス性能一覧!$N:$N,0))),"")))</f>
        <v/>
      </c>
      <c r="C1087" s="68" t="str">
        <f>IFERROR(VLOOKUP($B1087,APガラス性能一覧!$A$2:$M$6097,2,0),"")</f>
        <v/>
      </c>
      <c r="D1087" s="68" t="str">
        <f>IFERROR(VLOOKUP($B1087,APガラス性能一覧!$A$2:$M$6097,3,0),"")</f>
        <v/>
      </c>
      <c r="E1087" s="68" t="str">
        <f>IFERROR(VLOOKUP($B1087,APガラス性能一覧!$A$2:$M$6097,4,0),"")</f>
        <v/>
      </c>
      <c r="F1087" s="68" t="str">
        <f>IFERROR(VLOOKUP($B1087,APガラス性能一覧!$A$2:$M$6097,5,0),"")</f>
        <v/>
      </c>
      <c r="G1087" s="68" t="str">
        <f>IFERROR(VLOOKUP($B1087,APガラス性能一覧!$A$2:$M$6097,6,0),"")</f>
        <v/>
      </c>
      <c r="H1087" s="68" t="str">
        <f>IFERROR(VLOOKUP($B1087,APガラス性能一覧!$A$2:$M$6097,7,0),"")</f>
        <v/>
      </c>
      <c r="I1087" s="68" t="str">
        <f>IFERROR(VLOOKUP($B1087,APガラス性能一覧!$A$2:$M$6097,8,0),"")</f>
        <v/>
      </c>
      <c r="J1087" s="68" t="str">
        <f>IFERROR(VLOOKUP($B1087,APガラス性能一覧!$A$2:$M$6097,9,0),"")</f>
        <v/>
      </c>
      <c r="K1087" s="68" t="str">
        <f>IFERROR(VLOOKUP($B1087,APガラス性能一覧!$A$2:$M$6097,10,0),"")</f>
        <v/>
      </c>
      <c r="L1087" s="68" t="str">
        <f>IFERROR(VLOOKUP($B1087,APガラス性能一覧!$A$2:$M$6097,11,0),"")</f>
        <v/>
      </c>
      <c r="M1087" s="68" t="str">
        <f>IFERROR(VLOOKUP($B1087,APガラス性能一覧!$A$2:$M$6097,12,0),"")</f>
        <v/>
      </c>
      <c r="N1087" s="68" t="str">
        <f>IFERROR(VLOOKUP($B1087,APガラス性能一覧!$A$2:$M$6097,13,0),"")</f>
        <v/>
      </c>
    </row>
    <row r="1088" spans="2:14" x14ac:dyDescent="0.4">
      <c r="B1088" s="68" t="str">
        <f>IF($D$2="","",IF($E$2=0.65,IFERROR(IF(INDEX(APガラス性能一覧!A:A,MATCH(ROW(B1082),APガラス性能一覧!$O:$O,0))="","",INDEX(APガラス性能一覧!A:A,MATCH(ROW(B1082),APガラス性能一覧!$O:$O,0))),""),IFERROR(IF(INDEX(APガラス性能一覧!A:A,MATCH(ROW(B1082),APガラス性能一覧!$N:$N,0))="","",INDEX(APガラス性能一覧!A:A,MATCH(ROW(B1082),APガラス性能一覧!$N:$N,0))),"")))</f>
        <v/>
      </c>
      <c r="C1088" s="68" t="str">
        <f>IFERROR(VLOOKUP($B1088,APガラス性能一覧!$A$2:$M$6097,2,0),"")</f>
        <v/>
      </c>
      <c r="D1088" s="68" t="str">
        <f>IFERROR(VLOOKUP($B1088,APガラス性能一覧!$A$2:$M$6097,3,0),"")</f>
        <v/>
      </c>
      <c r="E1088" s="68" t="str">
        <f>IFERROR(VLOOKUP($B1088,APガラス性能一覧!$A$2:$M$6097,4,0),"")</f>
        <v/>
      </c>
      <c r="F1088" s="68" t="str">
        <f>IFERROR(VLOOKUP($B1088,APガラス性能一覧!$A$2:$M$6097,5,0),"")</f>
        <v/>
      </c>
      <c r="G1088" s="68" t="str">
        <f>IFERROR(VLOOKUP($B1088,APガラス性能一覧!$A$2:$M$6097,6,0),"")</f>
        <v/>
      </c>
      <c r="H1088" s="68" t="str">
        <f>IFERROR(VLOOKUP($B1088,APガラス性能一覧!$A$2:$M$6097,7,0),"")</f>
        <v/>
      </c>
      <c r="I1088" s="68" t="str">
        <f>IFERROR(VLOOKUP($B1088,APガラス性能一覧!$A$2:$M$6097,8,0),"")</f>
        <v/>
      </c>
      <c r="J1088" s="68" t="str">
        <f>IFERROR(VLOOKUP($B1088,APガラス性能一覧!$A$2:$M$6097,9,0),"")</f>
        <v/>
      </c>
      <c r="K1088" s="68" t="str">
        <f>IFERROR(VLOOKUP($B1088,APガラス性能一覧!$A$2:$M$6097,10,0),"")</f>
        <v/>
      </c>
      <c r="L1088" s="68" t="str">
        <f>IFERROR(VLOOKUP($B1088,APガラス性能一覧!$A$2:$M$6097,11,0),"")</f>
        <v/>
      </c>
      <c r="M1088" s="68" t="str">
        <f>IFERROR(VLOOKUP($B1088,APガラス性能一覧!$A$2:$M$6097,12,0),"")</f>
        <v/>
      </c>
      <c r="N1088" s="68" t="str">
        <f>IFERROR(VLOOKUP($B1088,APガラス性能一覧!$A$2:$M$6097,13,0),"")</f>
        <v/>
      </c>
    </row>
    <row r="1089" spans="2:14" x14ac:dyDescent="0.4">
      <c r="B1089" s="68" t="str">
        <f>IF($D$2="","",IF($E$2=0.65,IFERROR(IF(INDEX(APガラス性能一覧!A:A,MATCH(ROW(B1083),APガラス性能一覧!$O:$O,0))="","",INDEX(APガラス性能一覧!A:A,MATCH(ROW(B1083),APガラス性能一覧!$O:$O,0))),""),IFERROR(IF(INDEX(APガラス性能一覧!A:A,MATCH(ROW(B1083),APガラス性能一覧!$N:$N,0))="","",INDEX(APガラス性能一覧!A:A,MATCH(ROW(B1083),APガラス性能一覧!$N:$N,0))),"")))</f>
        <v/>
      </c>
      <c r="C1089" s="68" t="str">
        <f>IFERROR(VLOOKUP($B1089,APガラス性能一覧!$A$2:$M$6097,2,0),"")</f>
        <v/>
      </c>
      <c r="D1089" s="68" t="str">
        <f>IFERROR(VLOOKUP($B1089,APガラス性能一覧!$A$2:$M$6097,3,0),"")</f>
        <v/>
      </c>
      <c r="E1089" s="68" t="str">
        <f>IFERROR(VLOOKUP($B1089,APガラス性能一覧!$A$2:$M$6097,4,0),"")</f>
        <v/>
      </c>
      <c r="F1089" s="68" t="str">
        <f>IFERROR(VLOOKUP($B1089,APガラス性能一覧!$A$2:$M$6097,5,0),"")</f>
        <v/>
      </c>
      <c r="G1089" s="68" t="str">
        <f>IFERROR(VLOOKUP($B1089,APガラス性能一覧!$A$2:$M$6097,6,0),"")</f>
        <v/>
      </c>
      <c r="H1089" s="68" t="str">
        <f>IFERROR(VLOOKUP($B1089,APガラス性能一覧!$A$2:$M$6097,7,0),"")</f>
        <v/>
      </c>
      <c r="I1089" s="68" t="str">
        <f>IFERROR(VLOOKUP($B1089,APガラス性能一覧!$A$2:$M$6097,8,0),"")</f>
        <v/>
      </c>
      <c r="J1089" s="68" t="str">
        <f>IFERROR(VLOOKUP($B1089,APガラス性能一覧!$A$2:$M$6097,9,0),"")</f>
        <v/>
      </c>
      <c r="K1089" s="68" t="str">
        <f>IFERROR(VLOOKUP($B1089,APガラス性能一覧!$A$2:$M$6097,10,0),"")</f>
        <v/>
      </c>
      <c r="L1089" s="68" t="str">
        <f>IFERROR(VLOOKUP($B1089,APガラス性能一覧!$A$2:$M$6097,11,0),"")</f>
        <v/>
      </c>
      <c r="M1089" s="68" t="str">
        <f>IFERROR(VLOOKUP($B1089,APガラス性能一覧!$A$2:$M$6097,12,0),"")</f>
        <v/>
      </c>
      <c r="N1089" s="68" t="str">
        <f>IFERROR(VLOOKUP($B1089,APガラス性能一覧!$A$2:$M$6097,13,0),"")</f>
        <v/>
      </c>
    </row>
    <row r="1090" spans="2:14" x14ac:dyDescent="0.4">
      <c r="B1090" s="68" t="str">
        <f>IF($D$2="","",IF($E$2=0.65,IFERROR(IF(INDEX(APガラス性能一覧!A:A,MATCH(ROW(B1084),APガラス性能一覧!$O:$O,0))="","",INDEX(APガラス性能一覧!A:A,MATCH(ROW(B1084),APガラス性能一覧!$O:$O,0))),""),IFERROR(IF(INDEX(APガラス性能一覧!A:A,MATCH(ROW(B1084),APガラス性能一覧!$N:$N,0))="","",INDEX(APガラス性能一覧!A:A,MATCH(ROW(B1084),APガラス性能一覧!$N:$N,0))),"")))</f>
        <v/>
      </c>
      <c r="C1090" s="68" t="str">
        <f>IFERROR(VLOOKUP($B1090,APガラス性能一覧!$A$2:$M$6097,2,0),"")</f>
        <v/>
      </c>
      <c r="D1090" s="68" t="str">
        <f>IFERROR(VLOOKUP($B1090,APガラス性能一覧!$A$2:$M$6097,3,0),"")</f>
        <v/>
      </c>
      <c r="E1090" s="68" t="str">
        <f>IFERROR(VLOOKUP($B1090,APガラス性能一覧!$A$2:$M$6097,4,0),"")</f>
        <v/>
      </c>
      <c r="F1090" s="68" t="str">
        <f>IFERROR(VLOOKUP($B1090,APガラス性能一覧!$A$2:$M$6097,5,0),"")</f>
        <v/>
      </c>
      <c r="G1090" s="68" t="str">
        <f>IFERROR(VLOOKUP($B1090,APガラス性能一覧!$A$2:$M$6097,6,0),"")</f>
        <v/>
      </c>
      <c r="H1090" s="68" t="str">
        <f>IFERROR(VLOOKUP($B1090,APガラス性能一覧!$A$2:$M$6097,7,0),"")</f>
        <v/>
      </c>
      <c r="I1090" s="68" t="str">
        <f>IFERROR(VLOOKUP($B1090,APガラス性能一覧!$A$2:$M$6097,8,0),"")</f>
        <v/>
      </c>
      <c r="J1090" s="68" t="str">
        <f>IFERROR(VLOOKUP($B1090,APガラス性能一覧!$A$2:$M$6097,9,0),"")</f>
        <v/>
      </c>
      <c r="K1090" s="68" t="str">
        <f>IFERROR(VLOOKUP($B1090,APガラス性能一覧!$A$2:$M$6097,10,0),"")</f>
        <v/>
      </c>
      <c r="L1090" s="68" t="str">
        <f>IFERROR(VLOOKUP($B1090,APガラス性能一覧!$A$2:$M$6097,11,0),"")</f>
        <v/>
      </c>
      <c r="M1090" s="68" t="str">
        <f>IFERROR(VLOOKUP($B1090,APガラス性能一覧!$A$2:$M$6097,12,0),"")</f>
        <v/>
      </c>
      <c r="N1090" s="68" t="str">
        <f>IFERROR(VLOOKUP($B1090,APガラス性能一覧!$A$2:$M$6097,13,0),"")</f>
        <v/>
      </c>
    </row>
    <row r="1091" spans="2:14" x14ac:dyDescent="0.4">
      <c r="B1091" s="68" t="str">
        <f>IF($D$2="","",IF($E$2=0.65,IFERROR(IF(INDEX(APガラス性能一覧!A:A,MATCH(ROW(B1085),APガラス性能一覧!$O:$O,0))="","",INDEX(APガラス性能一覧!A:A,MATCH(ROW(B1085),APガラス性能一覧!$O:$O,0))),""),IFERROR(IF(INDEX(APガラス性能一覧!A:A,MATCH(ROW(B1085),APガラス性能一覧!$N:$N,0))="","",INDEX(APガラス性能一覧!A:A,MATCH(ROW(B1085),APガラス性能一覧!$N:$N,0))),"")))</f>
        <v/>
      </c>
      <c r="C1091" s="68" t="str">
        <f>IFERROR(VLOOKUP($B1091,APガラス性能一覧!$A$2:$M$6097,2,0),"")</f>
        <v/>
      </c>
      <c r="D1091" s="68" t="str">
        <f>IFERROR(VLOOKUP($B1091,APガラス性能一覧!$A$2:$M$6097,3,0),"")</f>
        <v/>
      </c>
      <c r="E1091" s="68" t="str">
        <f>IFERROR(VLOOKUP($B1091,APガラス性能一覧!$A$2:$M$6097,4,0),"")</f>
        <v/>
      </c>
      <c r="F1091" s="68" t="str">
        <f>IFERROR(VLOOKUP($B1091,APガラス性能一覧!$A$2:$M$6097,5,0),"")</f>
        <v/>
      </c>
      <c r="G1091" s="68" t="str">
        <f>IFERROR(VLOOKUP($B1091,APガラス性能一覧!$A$2:$M$6097,6,0),"")</f>
        <v/>
      </c>
      <c r="H1091" s="68" t="str">
        <f>IFERROR(VLOOKUP($B1091,APガラス性能一覧!$A$2:$M$6097,7,0),"")</f>
        <v/>
      </c>
      <c r="I1091" s="68" t="str">
        <f>IFERROR(VLOOKUP($B1091,APガラス性能一覧!$A$2:$M$6097,8,0),"")</f>
        <v/>
      </c>
      <c r="J1091" s="68" t="str">
        <f>IFERROR(VLOOKUP($B1091,APガラス性能一覧!$A$2:$M$6097,9,0),"")</f>
        <v/>
      </c>
      <c r="K1091" s="68" t="str">
        <f>IFERROR(VLOOKUP($B1091,APガラス性能一覧!$A$2:$M$6097,10,0),"")</f>
        <v/>
      </c>
      <c r="L1091" s="68" t="str">
        <f>IFERROR(VLOOKUP($B1091,APガラス性能一覧!$A$2:$M$6097,11,0),"")</f>
        <v/>
      </c>
      <c r="M1091" s="68" t="str">
        <f>IFERROR(VLOOKUP($B1091,APガラス性能一覧!$A$2:$M$6097,12,0),"")</f>
        <v/>
      </c>
      <c r="N1091" s="68" t="str">
        <f>IFERROR(VLOOKUP($B1091,APガラス性能一覧!$A$2:$M$6097,13,0),"")</f>
        <v/>
      </c>
    </row>
    <row r="1092" spans="2:14" x14ac:dyDescent="0.4">
      <c r="B1092" s="68" t="str">
        <f>IF($D$2="","",IF($E$2=0.65,IFERROR(IF(INDEX(APガラス性能一覧!A:A,MATCH(ROW(B1086),APガラス性能一覧!$O:$O,0))="","",INDEX(APガラス性能一覧!A:A,MATCH(ROW(B1086),APガラス性能一覧!$O:$O,0))),""),IFERROR(IF(INDEX(APガラス性能一覧!A:A,MATCH(ROW(B1086),APガラス性能一覧!$N:$N,0))="","",INDEX(APガラス性能一覧!A:A,MATCH(ROW(B1086),APガラス性能一覧!$N:$N,0))),"")))</f>
        <v/>
      </c>
      <c r="C1092" s="68" t="str">
        <f>IFERROR(VLOOKUP($B1092,APガラス性能一覧!$A$2:$M$6097,2,0),"")</f>
        <v/>
      </c>
      <c r="D1092" s="68" t="str">
        <f>IFERROR(VLOOKUP($B1092,APガラス性能一覧!$A$2:$M$6097,3,0),"")</f>
        <v/>
      </c>
      <c r="E1092" s="68" t="str">
        <f>IFERROR(VLOOKUP($B1092,APガラス性能一覧!$A$2:$M$6097,4,0),"")</f>
        <v/>
      </c>
      <c r="F1092" s="68" t="str">
        <f>IFERROR(VLOOKUP($B1092,APガラス性能一覧!$A$2:$M$6097,5,0),"")</f>
        <v/>
      </c>
      <c r="G1092" s="68" t="str">
        <f>IFERROR(VLOOKUP($B1092,APガラス性能一覧!$A$2:$M$6097,6,0),"")</f>
        <v/>
      </c>
      <c r="H1092" s="68" t="str">
        <f>IFERROR(VLOOKUP($B1092,APガラス性能一覧!$A$2:$M$6097,7,0),"")</f>
        <v/>
      </c>
      <c r="I1092" s="68" t="str">
        <f>IFERROR(VLOOKUP($B1092,APガラス性能一覧!$A$2:$M$6097,8,0),"")</f>
        <v/>
      </c>
      <c r="J1092" s="68" t="str">
        <f>IFERROR(VLOOKUP($B1092,APガラス性能一覧!$A$2:$M$6097,9,0),"")</f>
        <v/>
      </c>
      <c r="K1092" s="68" t="str">
        <f>IFERROR(VLOOKUP($B1092,APガラス性能一覧!$A$2:$M$6097,10,0),"")</f>
        <v/>
      </c>
      <c r="L1092" s="68" t="str">
        <f>IFERROR(VLOOKUP($B1092,APガラス性能一覧!$A$2:$M$6097,11,0),"")</f>
        <v/>
      </c>
      <c r="M1092" s="68" t="str">
        <f>IFERROR(VLOOKUP($B1092,APガラス性能一覧!$A$2:$M$6097,12,0),"")</f>
        <v/>
      </c>
      <c r="N1092" s="68" t="str">
        <f>IFERROR(VLOOKUP($B1092,APガラス性能一覧!$A$2:$M$6097,13,0),"")</f>
        <v/>
      </c>
    </row>
    <row r="1093" spans="2:14" x14ac:dyDescent="0.4">
      <c r="B1093" s="68" t="str">
        <f>IF($D$2="","",IF($E$2=0.65,IFERROR(IF(INDEX(APガラス性能一覧!A:A,MATCH(ROW(B1087),APガラス性能一覧!$O:$O,0))="","",INDEX(APガラス性能一覧!A:A,MATCH(ROW(B1087),APガラス性能一覧!$O:$O,0))),""),IFERROR(IF(INDEX(APガラス性能一覧!A:A,MATCH(ROW(B1087),APガラス性能一覧!$N:$N,0))="","",INDEX(APガラス性能一覧!A:A,MATCH(ROW(B1087),APガラス性能一覧!$N:$N,0))),"")))</f>
        <v/>
      </c>
      <c r="C1093" s="68" t="str">
        <f>IFERROR(VLOOKUP($B1093,APガラス性能一覧!$A$2:$M$6097,2,0),"")</f>
        <v/>
      </c>
      <c r="D1093" s="68" t="str">
        <f>IFERROR(VLOOKUP($B1093,APガラス性能一覧!$A$2:$M$6097,3,0),"")</f>
        <v/>
      </c>
      <c r="E1093" s="68" t="str">
        <f>IFERROR(VLOOKUP($B1093,APガラス性能一覧!$A$2:$M$6097,4,0),"")</f>
        <v/>
      </c>
      <c r="F1093" s="68" t="str">
        <f>IFERROR(VLOOKUP($B1093,APガラス性能一覧!$A$2:$M$6097,5,0),"")</f>
        <v/>
      </c>
      <c r="G1093" s="68" t="str">
        <f>IFERROR(VLOOKUP($B1093,APガラス性能一覧!$A$2:$M$6097,6,0),"")</f>
        <v/>
      </c>
      <c r="H1093" s="68" t="str">
        <f>IFERROR(VLOOKUP($B1093,APガラス性能一覧!$A$2:$M$6097,7,0),"")</f>
        <v/>
      </c>
      <c r="I1093" s="68" t="str">
        <f>IFERROR(VLOOKUP($B1093,APガラス性能一覧!$A$2:$M$6097,8,0),"")</f>
        <v/>
      </c>
      <c r="J1093" s="68" t="str">
        <f>IFERROR(VLOOKUP($B1093,APガラス性能一覧!$A$2:$M$6097,9,0),"")</f>
        <v/>
      </c>
      <c r="K1093" s="68" t="str">
        <f>IFERROR(VLOOKUP($B1093,APガラス性能一覧!$A$2:$M$6097,10,0),"")</f>
        <v/>
      </c>
      <c r="L1093" s="68" t="str">
        <f>IFERROR(VLOOKUP($B1093,APガラス性能一覧!$A$2:$M$6097,11,0),"")</f>
        <v/>
      </c>
      <c r="M1093" s="68" t="str">
        <f>IFERROR(VLOOKUP($B1093,APガラス性能一覧!$A$2:$M$6097,12,0),"")</f>
        <v/>
      </c>
      <c r="N1093" s="68" t="str">
        <f>IFERROR(VLOOKUP($B1093,APガラス性能一覧!$A$2:$M$6097,13,0),"")</f>
        <v/>
      </c>
    </row>
    <row r="1094" spans="2:14" x14ac:dyDescent="0.4">
      <c r="B1094" s="68" t="str">
        <f>IF($D$2="","",IF($E$2=0.65,IFERROR(IF(INDEX(APガラス性能一覧!A:A,MATCH(ROW(B1088),APガラス性能一覧!$O:$O,0))="","",INDEX(APガラス性能一覧!A:A,MATCH(ROW(B1088),APガラス性能一覧!$O:$O,0))),""),IFERROR(IF(INDEX(APガラス性能一覧!A:A,MATCH(ROW(B1088),APガラス性能一覧!$N:$N,0))="","",INDEX(APガラス性能一覧!A:A,MATCH(ROW(B1088),APガラス性能一覧!$N:$N,0))),"")))</f>
        <v/>
      </c>
      <c r="C1094" s="68" t="str">
        <f>IFERROR(VLOOKUP($B1094,APガラス性能一覧!$A$2:$M$6097,2,0),"")</f>
        <v/>
      </c>
      <c r="D1094" s="68" t="str">
        <f>IFERROR(VLOOKUP($B1094,APガラス性能一覧!$A$2:$M$6097,3,0),"")</f>
        <v/>
      </c>
      <c r="E1094" s="68" t="str">
        <f>IFERROR(VLOOKUP($B1094,APガラス性能一覧!$A$2:$M$6097,4,0),"")</f>
        <v/>
      </c>
      <c r="F1094" s="68" t="str">
        <f>IFERROR(VLOOKUP($B1094,APガラス性能一覧!$A$2:$M$6097,5,0),"")</f>
        <v/>
      </c>
      <c r="G1094" s="68" t="str">
        <f>IFERROR(VLOOKUP($B1094,APガラス性能一覧!$A$2:$M$6097,6,0),"")</f>
        <v/>
      </c>
      <c r="H1094" s="68" t="str">
        <f>IFERROR(VLOOKUP($B1094,APガラス性能一覧!$A$2:$M$6097,7,0),"")</f>
        <v/>
      </c>
      <c r="I1094" s="68" t="str">
        <f>IFERROR(VLOOKUP($B1094,APガラス性能一覧!$A$2:$M$6097,8,0),"")</f>
        <v/>
      </c>
      <c r="J1094" s="68" t="str">
        <f>IFERROR(VLOOKUP($B1094,APガラス性能一覧!$A$2:$M$6097,9,0),"")</f>
        <v/>
      </c>
      <c r="K1094" s="68" t="str">
        <f>IFERROR(VLOOKUP($B1094,APガラス性能一覧!$A$2:$M$6097,10,0),"")</f>
        <v/>
      </c>
      <c r="L1094" s="68" t="str">
        <f>IFERROR(VLOOKUP($B1094,APガラス性能一覧!$A$2:$M$6097,11,0),"")</f>
        <v/>
      </c>
      <c r="M1094" s="68" t="str">
        <f>IFERROR(VLOOKUP($B1094,APガラス性能一覧!$A$2:$M$6097,12,0),"")</f>
        <v/>
      </c>
      <c r="N1094" s="68" t="str">
        <f>IFERROR(VLOOKUP($B1094,APガラス性能一覧!$A$2:$M$6097,13,0),"")</f>
        <v/>
      </c>
    </row>
    <row r="1095" spans="2:14" x14ac:dyDescent="0.4">
      <c r="B1095" s="68" t="str">
        <f>IF($D$2="","",IF($E$2=0.65,IFERROR(IF(INDEX(APガラス性能一覧!A:A,MATCH(ROW(B1089),APガラス性能一覧!$O:$O,0))="","",INDEX(APガラス性能一覧!A:A,MATCH(ROW(B1089),APガラス性能一覧!$O:$O,0))),""),IFERROR(IF(INDEX(APガラス性能一覧!A:A,MATCH(ROW(B1089),APガラス性能一覧!$N:$N,0))="","",INDEX(APガラス性能一覧!A:A,MATCH(ROW(B1089),APガラス性能一覧!$N:$N,0))),"")))</f>
        <v/>
      </c>
      <c r="C1095" s="68" t="str">
        <f>IFERROR(VLOOKUP($B1095,APガラス性能一覧!$A$2:$M$6097,2,0),"")</f>
        <v/>
      </c>
      <c r="D1095" s="68" t="str">
        <f>IFERROR(VLOOKUP($B1095,APガラス性能一覧!$A$2:$M$6097,3,0),"")</f>
        <v/>
      </c>
      <c r="E1095" s="68" t="str">
        <f>IFERROR(VLOOKUP($B1095,APガラス性能一覧!$A$2:$M$6097,4,0),"")</f>
        <v/>
      </c>
      <c r="F1095" s="68" t="str">
        <f>IFERROR(VLOOKUP($B1095,APガラス性能一覧!$A$2:$M$6097,5,0),"")</f>
        <v/>
      </c>
      <c r="G1095" s="68" t="str">
        <f>IFERROR(VLOOKUP($B1095,APガラス性能一覧!$A$2:$M$6097,6,0),"")</f>
        <v/>
      </c>
      <c r="H1095" s="68" t="str">
        <f>IFERROR(VLOOKUP($B1095,APガラス性能一覧!$A$2:$M$6097,7,0),"")</f>
        <v/>
      </c>
      <c r="I1095" s="68" t="str">
        <f>IFERROR(VLOOKUP($B1095,APガラス性能一覧!$A$2:$M$6097,8,0),"")</f>
        <v/>
      </c>
      <c r="J1095" s="68" t="str">
        <f>IFERROR(VLOOKUP($B1095,APガラス性能一覧!$A$2:$M$6097,9,0),"")</f>
        <v/>
      </c>
      <c r="K1095" s="68" t="str">
        <f>IFERROR(VLOOKUP($B1095,APガラス性能一覧!$A$2:$M$6097,10,0),"")</f>
        <v/>
      </c>
      <c r="L1095" s="68" t="str">
        <f>IFERROR(VLOOKUP($B1095,APガラス性能一覧!$A$2:$M$6097,11,0),"")</f>
        <v/>
      </c>
      <c r="M1095" s="68" t="str">
        <f>IFERROR(VLOOKUP($B1095,APガラス性能一覧!$A$2:$M$6097,12,0),"")</f>
        <v/>
      </c>
      <c r="N1095" s="68" t="str">
        <f>IFERROR(VLOOKUP($B1095,APガラス性能一覧!$A$2:$M$6097,13,0),"")</f>
        <v/>
      </c>
    </row>
    <row r="1096" spans="2:14" x14ac:dyDescent="0.4">
      <c r="B1096" s="68" t="str">
        <f>IF($D$2="","",IF($E$2=0.65,IFERROR(IF(INDEX(APガラス性能一覧!A:A,MATCH(ROW(B1090),APガラス性能一覧!$O:$O,0))="","",INDEX(APガラス性能一覧!A:A,MATCH(ROW(B1090),APガラス性能一覧!$O:$O,0))),""),IFERROR(IF(INDEX(APガラス性能一覧!A:A,MATCH(ROW(B1090),APガラス性能一覧!$N:$N,0))="","",INDEX(APガラス性能一覧!A:A,MATCH(ROW(B1090),APガラス性能一覧!$N:$N,0))),"")))</f>
        <v/>
      </c>
      <c r="C1096" s="68" t="str">
        <f>IFERROR(VLOOKUP($B1096,APガラス性能一覧!$A$2:$M$6097,2,0),"")</f>
        <v/>
      </c>
      <c r="D1096" s="68" t="str">
        <f>IFERROR(VLOOKUP($B1096,APガラス性能一覧!$A$2:$M$6097,3,0),"")</f>
        <v/>
      </c>
      <c r="E1096" s="68" t="str">
        <f>IFERROR(VLOOKUP($B1096,APガラス性能一覧!$A$2:$M$6097,4,0),"")</f>
        <v/>
      </c>
      <c r="F1096" s="68" t="str">
        <f>IFERROR(VLOOKUP($B1096,APガラス性能一覧!$A$2:$M$6097,5,0),"")</f>
        <v/>
      </c>
      <c r="G1096" s="68" t="str">
        <f>IFERROR(VLOOKUP($B1096,APガラス性能一覧!$A$2:$M$6097,6,0),"")</f>
        <v/>
      </c>
      <c r="H1096" s="68" t="str">
        <f>IFERROR(VLOOKUP($B1096,APガラス性能一覧!$A$2:$M$6097,7,0),"")</f>
        <v/>
      </c>
      <c r="I1096" s="68" t="str">
        <f>IFERROR(VLOOKUP($B1096,APガラス性能一覧!$A$2:$M$6097,8,0),"")</f>
        <v/>
      </c>
      <c r="J1096" s="68" t="str">
        <f>IFERROR(VLOOKUP($B1096,APガラス性能一覧!$A$2:$M$6097,9,0),"")</f>
        <v/>
      </c>
      <c r="K1096" s="68" t="str">
        <f>IFERROR(VLOOKUP($B1096,APガラス性能一覧!$A$2:$M$6097,10,0),"")</f>
        <v/>
      </c>
      <c r="L1096" s="68" t="str">
        <f>IFERROR(VLOOKUP($B1096,APガラス性能一覧!$A$2:$M$6097,11,0),"")</f>
        <v/>
      </c>
      <c r="M1096" s="68" t="str">
        <f>IFERROR(VLOOKUP($B1096,APガラス性能一覧!$A$2:$M$6097,12,0),"")</f>
        <v/>
      </c>
      <c r="N1096" s="68" t="str">
        <f>IFERROR(VLOOKUP($B1096,APガラス性能一覧!$A$2:$M$6097,13,0),"")</f>
        <v/>
      </c>
    </row>
    <row r="1097" spans="2:14" x14ac:dyDescent="0.4">
      <c r="B1097" s="68" t="str">
        <f>IF($D$2="","",IF($E$2=0.65,IFERROR(IF(INDEX(APガラス性能一覧!A:A,MATCH(ROW(B1091),APガラス性能一覧!$O:$O,0))="","",INDEX(APガラス性能一覧!A:A,MATCH(ROW(B1091),APガラス性能一覧!$O:$O,0))),""),IFERROR(IF(INDEX(APガラス性能一覧!A:A,MATCH(ROW(B1091),APガラス性能一覧!$N:$N,0))="","",INDEX(APガラス性能一覧!A:A,MATCH(ROW(B1091),APガラス性能一覧!$N:$N,0))),"")))</f>
        <v/>
      </c>
      <c r="C1097" s="68" t="str">
        <f>IFERROR(VLOOKUP($B1097,APガラス性能一覧!$A$2:$M$6097,2,0),"")</f>
        <v/>
      </c>
      <c r="D1097" s="68" t="str">
        <f>IFERROR(VLOOKUP($B1097,APガラス性能一覧!$A$2:$M$6097,3,0),"")</f>
        <v/>
      </c>
      <c r="E1097" s="68" t="str">
        <f>IFERROR(VLOOKUP($B1097,APガラス性能一覧!$A$2:$M$6097,4,0),"")</f>
        <v/>
      </c>
      <c r="F1097" s="68" t="str">
        <f>IFERROR(VLOOKUP($B1097,APガラス性能一覧!$A$2:$M$6097,5,0),"")</f>
        <v/>
      </c>
      <c r="G1097" s="68" t="str">
        <f>IFERROR(VLOOKUP($B1097,APガラス性能一覧!$A$2:$M$6097,6,0),"")</f>
        <v/>
      </c>
      <c r="H1097" s="68" t="str">
        <f>IFERROR(VLOOKUP($B1097,APガラス性能一覧!$A$2:$M$6097,7,0),"")</f>
        <v/>
      </c>
      <c r="I1097" s="68" t="str">
        <f>IFERROR(VLOOKUP($B1097,APガラス性能一覧!$A$2:$M$6097,8,0),"")</f>
        <v/>
      </c>
      <c r="J1097" s="68" t="str">
        <f>IFERROR(VLOOKUP($B1097,APガラス性能一覧!$A$2:$M$6097,9,0),"")</f>
        <v/>
      </c>
      <c r="K1097" s="68" t="str">
        <f>IFERROR(VLOOKUP($B1097,APガラス性能一覧!$A$2:$M$6097,10,0),"")</f>
        <v/>
      </c>
      <c r="L1097" s="68" t="str">
        <f>IFERROR(VLOOKUP($B1097,APガラス性能一覧!$A$2:$M$6097,11,0),"")</f>
        <v/>
      </c>
      <c r="M1097" s="68" t="str">
        <f>IFERROR(VLOOKUP($B1097,APガラス性能一覧!$A$2:$M$6097,12,0),"")</f>
        <v/>
      </c>
      <c r="N1097" s="68" t="str">
        <f>IFERROR(VLOOKUP($B1097,APガラス性能一覧!$A$2:$M$6097,13,0),"")</f>
        <v/>
      </c>
    </row>
    <row r="1098" spans="2:14" x14ac:dyDescent="0.4">
      <c r="B1098" s="68" t="str">
        <f>IF($D$2="","",IF($E$2=0.65,IFERROR(IF(INDEX(APガラス性能一覧!A:A,MATCH(ROW(B1092),APガラス性能一覧!$O:$O,0))="","",INDEX(APガラス性能一覧!A:A,MATCH(ROW(B1092),APガラス性能一覧!$O:$O,0))),""),IFERROR(IF(INDEX(APガラス性能一覧!A:A,MATCH(ROW(B1092),APガラス性能一覧!$N:$N,0))="","",INDEX(APガラス性能一覧!A:A,MATCH(ROW(B1092),APガラス性能一覧!$N:$N,0))),"")))</f>
        <v/>
      </c>
      <c r="C1098" s="68" t="str">
        <f>IFERROR(VLOOKUP($B1098,APガラス性能一覧!$A$2:$M$6097,2,0),"")</f>
        <v/>
      </c>
      <c r="D1098" s="68" t="str">
        <f>IFERROR(VLOOKUP($B1098,APガラス性能一覧!$A$2:$M$6097,3,0),"")</f>
        <v/>
      </c>
      <c r="E1098" s="68" t="str">
        <f>IFERROR(VLOOKUP($B1098,APガラス性能一覧!$A$2:$M$6097,4,0),"")</f>
        <v/>
      </c>
      <c r="F1098" s="68" t="str">
        <f>IFERROR(VLOOKUP($B1098,APガラス性能一覧!$A$2:$M$6097,5,0),"")</f>
        <v/>
      </c>
      <c r="G1098" s="68" t="str">
        <f>IFERROR(VLOOKUP($B1098,APガラス性能一覧!$A$2:$M$6097,6,0),"")</f>
        <v/>
      </c>
      <c r="H1098" s="68" t="str">
        <f>IFERROR(VLOOKUP($B1098,APガラス性能一覧!$A$2:$M$6097,7,0),"")</f>
        <v/>
      </c>
      <c r="I1098" s="68" t="str">
        <f>IFERROR(VLOOKUP($B1098,APガラス性能一覧!$A$2:$M$6097,8,0),"")</f>
        <v/>
      </c>
      <c r="J1098" s="68" t="str">
        <f>IFERROR(VLOOKUP($B1098,APガラス性能一覧!$A$2:$M$6097,9,0),"")</f>
        <v/>
      </c>
      <c r="K1098" s="68" t="str">
        <f>IFERROR(VLOOKUP($B1098,APガラス性能一覧!$A$2:$M$6097,10,0),"")</f>
        <v/>
      </c>
      <c r="L1098" s="68" t="str">
        <f>IFERROR(VLOOKUP($B1098,APガラス性能一覧!$A$2:$M$6097,11,0),"")</f>
        <v/>
      </c>
      <c r="M1098" s="68" t="str">
        <f>IFERROR(VLOOKUP($B1098,APガラス性能一覧!$A$2:$M$6097,12,0),"")</f>
        <v/>
      </c>
      <c r="N1098" s="68" t="str">
        <f>IFERROR(VLOOKUP($B1098,APガラス性能一覧!$A$2:$M$6097,13,0),"")</f>
        <v/>
      </c>
    </row>
    <row r="1099" spans="2:14" x14ac:dyDescent="0.4">
      <c r="B1099" s="68" t="str">
        <f>IF($D$2="","",IF($E$2=0.65,IFERROR(IF(INDEX(APガラス性能一覧!A:A,MATCH(ROW(B1093),APガラス性能一覧!$O:$O,0))="","",INDEX(APガラス性能一覧!A:A,MATCH(ROW(B1093),APガラス性能一覧!$O:$O,0))),""),IFERROR(IF(INDEX(APガラス性能一覧!A:A,MATCH(ROW(B1093),APガラス性能一覧!$N:$N,0))="","",INDEX(APガラス性能一覧!A:A,MATCH(ROW(B1093),APガラス性能一覧!$N:$N,0))),"")))</f>
        <v/>
      </c>
      <c r="C1099" s="68" t="str">
        <f>IFERROR(VLOOKUP($B1099,APガラス性能一覧!$A$2:$M$6097,2,0),"")</f>
        <v/>
      </c>
      <c r="D1099" s="68" t="str">
        <f>IFERROR(VLOOKUP($B1099,APガラス性能一覧!$A$2:$M$6097,3,0),"")</f>
        <v/>
      </c>
      <c r="E1099" s="68" t="str">
        <f>IFERROR(VLOOKUP($B1099,APガラス性能一覧!$A$2:$M$6097,4,0),"")</f>
        <v/>
      </c>
      <c r="F1099" s="68" t="str">
        <f>IFERROR(VLOOKUP($B1099,APガラス性能一覧!$A$2:$M$6097,5,0),"")</f>
        <v/>
      </c>
      <c r="G1099" s="68" t="str">
        <f>IFERROR(VLOOKUP($B1099,APガラス性能一覧!$A$2:$M$6097,6,0),"")</f>
        <v/>
      </c>
      <c r="H1099" s="68" t="str">
        <f>IFERROR(VLOOKUP($B1099,APガラス性能一覧!$A$2:$M$6097,7,0),"")</f>
        <v/>
      </c>
      <c r="I1099" s="68" t="str">
        <f>IFERROR(VLOOKUP($B1099,APガラス性能一覧!$A$2:$M$6097,8,0),"")</f>
        <v/>
      </c>
      <c r="J1099" s="68" t="str">
        <f>IFERROR(VLOOKUP($B1099,APガラス性能一覧!$A$2:$M$6097,9,0),"")</f>
        <v/>
      </c>
      <c r="K1099" s="68" t="str">
        <f>IFERROR(VLOOKUP($B1099,APガラス性能一覧!$A$2:$M$6097,10,0),"")</f>
        <v/>
      </c>
      <c r="L1099" s="68" t="str">
        <f>IFERROR(VLOOKUP($B1099,APガラス性能一覧!$A$2:$M$6097,11,0),"")</f>
        <v/>
      </c>
      <c r="M1099" s="68" t="str">
        <f>IFERROR(VLOOKUP($B1099,APガラス性能一覧!$A$2:$M$6097,12,0),"")</f>
        <v/>
      </c>
      <c r="N1099" s="68" t="str">
        <f>IFERROR(VLOOKUP($B1099,APガラス性能一覧!$A$2:$M$6097,13,0),"")</f>
        <v/>
      </c>
    </row>
    <row r="1100" spans="2:14" x14ac:dyDescent="0.4">
      <c r="B1100" s="68" t="str">
        <f>IF($D$2="","",IF($E$2=0.65,IFERROR(IF(INDEX(APガラス性能一覧!A:A,MATCH(ROW(B1094),APガラス性能一覧!$O:$O,0))="","",INDEX(APガラス性能一覧!A:A,MATCH(ROW(B1094),APガラス性能一覧!$O:$O,0))),""),IFERROR(IF(INDEX(APガラス性能一覧!A:A,MATCH(ROW(B1094),APガラス性能一覧!$N:$N,0))="","",INDEX(APガラス性能一覧!A:A,MATCH(ROW(B1094),APガラス性能一覧!$N:$N,0))),"")))</f>
        <v/>
      </c>
      <c r="C1100" s="68" t="str">
        <f>IFERROR(VLOOKUP($B1100,APガラス性能一覧!$A$2:$M$6097,2,0),"")</f>
        <v/>
      </c>
      <c r="D1100" s="68" t="str">
        <f>IFERROR(VLOOKUP($B1100,APガラス性能一覧!$A$2:$M$6097,3,0),"")</f>
        <v/>
      </c>
      <c r="E1100" s="68" t="str">
        <f>IFERROR(VLOOKUP($B1100,APガラス性能一覧!$A$2:$M$6097,4,0),"")</f>
        <v/>
      </c>
      <c r="F1100" s="68" t="str">
        <f>IFERROR(VLOOKUP($B1100,APガラス性能一覧!$A$2:$M$6097,5,0),"")</f>
        <v/>
      </c>
      <c r="G1100" s="68" t="str">
        <f>IFERROR(VLOOKUP($B1100,APガラス性能一覧!$A$2:$M$6097,6,0),"")</f>
        <v/>
      </c>
      <c r="H1100" s="68" t="str">
        <f>IFERROR(VLOOKUP($B1100,APガラス性能一覧!$A$2:$M$6097,7,0),"")</f>
        <v/>
      </c>
      <c r="I1100" s="68" t="str">
        <f>IFERROR(VLOOKUP($B1100,APガラス性能一覧!$A$2:$M$6097,8,0),"")</f>
        <v/>
      </c>
      <c r="J1100" s="68" t="str">
        <f>IFERROR(VLOOKUP($B1100,APガラス性能一覧!$A$2:$M$6097,9,0),"")</f>
        <v/>
      </c>
      <c r="K1100" s="68" t="str">
        <f>IFERROR(VLOOKUP($B1100,APガラス性能一覧!$A$2:$M$6097,10,0),"")</f>
        <v/>
      </c>
      <c r="L1100" s="68" t="str">
        <f>IFERROR(VLOOKUP($B1100,APガラス性能一覧!$A$2:$M$6097,11,0),"")</f>
        <v/>
      </c>
      <c r="M1100" s="68" t="str">
        <f>IFERROR(VLOOKUP($B1100,APガラス性能一覧!$A$2:$M$6097,12,0),"")</f>
        <v/>
      </c>
      <c r="N1100" s="68" t="str">
        <f>IFERROR(VLOOKUP($B1100,APガラス性能一覧!$A$2:$M$6097,13,0),"")</f>
        <v/>
      </c>
    </row>
    <row r="1101" spans="2:14" x14ac:dyDescent="0.4">
      <c r="B1101" s="68" t="str">
        <f>IF($D$2="","",IF($E$2=0.65,IFERROR(IF(INDEX(APガラス性能一覧!A:A,MATCH(ROW(B1095),APガラス性能一覧!$O:$O,0))="","",INDEX(APガラス性能一覧!A:A,MATCH(ROW(B1095),APガラス性能一覧!$O:$O,0))),""),IFERROR(IF(INDEX(APガラス性能一覧!A:A,MATCH(ROW(B1095),APガラス性能一覧!$N:$N,0))="","",INDEX(APガラス性能一覧!A:A,MATCH(ROW(B1095),APガラス性能一覧!$N:$N,0))),"")))</f>
        <v/>
      </c>
      <c r="C1101" s="68" t="str">
        <f>IFERROR(VLOOKUP($B1101,APガラス性能一覧!$A$2:$M$6097,2,0),"")</f>
        <v/>
      </c>
      <c r="D1101" s="68" t="str">
        <f>IFERROR(VLOOKUP($B1101,APガラス性能一覧!$A$2:$M$6097,3,0),"")</f>
        <v/>
      </c>
      <c r="E1101" s="68" t="str">
        <f>IFERROR(VLOOKUP($B1101,APガラス性能一覧!$A$2:$M$6097,4,0),"")</f>
        <v/>
      </c>
      <c r="F1101" s="68" t="str">
        <f>IFERROR(VLOOKUP($B1101,APガラス性能一覧!$A$2:$M$6097,5,0),"")</f>
        <v/>
      </c>
      <c r="G1101" s="68" t="str">
        <f>IFERROR(VLOOKUP($B1101,APガラス性能一覧!$A$2:$M$6097,6,0),"")</f>
        <v/>
      </c>
      <c r="H1101" s="68" t="str">
        <f>IFERROR(VLOOKUP($B1101,APガラス性能一覧!$A$2:$M$6097,7,0),"")</f>
        <v/>
      </c>
      <c r="I1101" s="68" t="str">
        <f>IFERROR(VLOOKUP($B1101,APガラス性能一覧!$A$2:$M$6097,8,0),"")</f>
        <v/>
      </c>
      <c r="J1101" s="68" t="str">
        <f>IFERROR(VLOOKUP($B1101,APガラス性能一覧!$A$2:$M$6097,9,0),"")</f>
        <v/>
      </c>
      <c r="K1101" s="68" t="str">
        <f>IFERROR(VLOOKUP($B1101,APガラス性能一覧!$A$2:$M$6097,10,0),"")</f>
        <v/>
      </c>
      <c r="L1101" s="68" t="str">
        <f>IFERROR(VLOOKUP($B1101,APガラス性能一覧!$A$2:$M$6097,11,0),"")</f>
        <v/>
      </c>
      <c r="M1101" s="68" t="str">
        <f>IFERROR(VLOOKUP($B1101,APガラス性能一覧!$A$2:$M$6097,12,0),"")</f>
        <v/>
      </c>
      <c r="N1101" s="68" t="str">
        <f>IFERROR(VLOOKUP($B1101,APガラス性能一覧!$A$2:$M$6097,13,0),"")</f>
        <v/>
      </c>
    </row>
    <row r="1102" spans="2:14" x14ac:dyDescent="0.4">
      <c r="B1102" s="68" t="str">
        <f>IF($D$2="","",IF($E$2=0.65,IFERROR(IF(INDEX(APガラス性能一覧!A:A,MATCH(ROW(B1096),APガラス性能一覧!$O:$O,0))="","",INDEX(APガラス性能一覧!A:A,MATCH(ROW(B1096),APガラス性能一覧!$O:$O,0))),""),IFERROR(IF(INDEX(APガラス性能一覧!A:A,MATCH(ROW(B1096),APガラス性能一覧!$N:$N,0))="","",INDEX(APガラス性能一覧!A:A,MATCH(ROW(B1096),APガラス性能一覧!$N:$N,0))),"")))</f>
        <v/>
      </c>
      <c r="C1102" s="68" t="str">
        <f>IFERROR(VLOOKUP($B1102,APガラス性能一覧!$A$2:$M$6097,2,0),"")</f>
        <v/>
      </c>
      <c r="D1102" s="68" t="str">
        <f>IFERROR(VLOOKUP($B1102,APガラス性能一覧!$A$2:$M$6097,3,0),"")</f>
        <v/>
      </c>
      <c r="E1102" s="68" t="str">
        <f>IFERROR(VLOOKUP($B1102,APガラス性能一覧!$A$2:$M$6097,4,0),"")</f>
        <v/>
      </c>
      <c r="F1102" s="68" t="str">
        <f>IFERROR(VLOOKUP($B1102,APガラス性能一覧!$A$2:$M$6097,5,0),"")</f>
        <v/>
      </c>
      <c r="G1102" s="68" t="str">
        <f>IFERROR(VLOOKUP($B1102,APガラス性能一覧!$A$2:$M$6097,6,0),"")</f>
        <v/>
      </c>
      <c r="H1102" s="68" t="str">
        <f>IFERROR(VLOOKUP($B1102,APガラス性能一覧!$A$2:$M$6097,7,0),"")</f>
        <v/>
      </c>
      <c r="I1102" s="68" t="str">
        <f>IFERROR(VLOOKUP($B1102,APガラス性能一覧!$A$2:$M$6097,8,0),"")</f>
        <v/>
      </c>
      <c r="J1102" s="68" t="str">
        <f>IFERROR(VLOOKUP($B1102,APガラス性能一覧!$A$2:$M$6097,9,0),"")</f>
        <v/>
      </c>
      <c r="K1102" s="68" t="str">
        <f>IFERROR(VLOOKUP($B1102,APガラス性能一覧!$A$2:$M$6097,10,0),"")</f>
        <v/>
      </c>
      <c r="L1102" s="68" t="str">
        <f>IFERROR(VLOOKUP($B1102,APガラス性能一覧!$A$2:$M$6097,11,0),"")</f>
        <v/>
      </c>
      <c r="M1102" s="68" t="str">
        <f>IFERROR(VLOOKUP($B1102,APガラス性能一覧!$A$2:$M$6097,12,0),"")</f>
        <v/>
      </c>
      <c r="N1102" s="68" t="str">
        <f>IFERROR(VLOOKUP($B1102,APガラス性能一覧!$A$2:$M$6097,13,0),"")</f>
        <v/>
      </c>
    </row>
    <row r="1103" spans="2:14" x14ac:dyDescent="0.4">
      <c r="B1103" s="68" t="str">
        <f>IF($D$2="","",IF($E$2=0.65,IFERROR(IF(INDEX(APガラス性能一覧!A:A,MATCH(ROW(B1097),APガラス性能一覧!$O:$O,0))="","",INDEX(APガラス性能一覧!A:A,MATCH(ROW(B1097),APガラス性能一覧!$O:$O,0))),""),IFERROR(IF(INDEX(APガラス性能一覧!A:A,MATCH(ROW(B1097),APガラス性能一覧!$N:$N,0))="","",INDEX(APガラス性能一覧!A:A,MATCH(ROW(B1097),APガラス性能一覧!$N:$N,0))),"")))</f>
        <v/>
      </c>
      <c r="C1103" s="68" t="str">
        <f>IFERROR(VLOOKUP($B1103,APガラス性能一覧!$A$2:$M$6097,2,0),"")</f>
        <v/>
      </c>
      <c r="D1103" s="68" t="str">
        <f>IFERROR(VLOOKUP($B1103,APガラス性能一覧!$A$2:$M$6097,3,0),"")</f>
        <v/>
      </c>
      <c r="E1103" s="68" t="str">
        <f>IFERROR(VLOOKUP($B1103,APガラス性能一覧!$A$2:$M$6097,4,0),"")</f>
        <v/>
      </c>
      <c r="F1103" s="68" t="str">
        <f>IFERROR(VLOOKUP($B1103,APガラス性能一覧!$A$2:$M$6097,5,0),"")</f>
        <v/>
      </c>
      <c r="G1103" s="68" t="str">
        <f>IFERROR(VLOOKUP($B1103,APガラス性能一覧!$A$2:$M$6097,6,0),"")</f>
        <v/>
      </c>
      <c r="H1103" s="68" t="str">
        <f>IFERROR(VLOOKUP($B1103,APガラス性能一覧!$A$2:$M$6097,7,0),"")</f>
        <v/>
      </c>
      <c r="I1103" s="68" t="str">
        <f>IFERROR(VLOOKUP($B1103,APガラス性能一覧!$A$2:$M$6097,8,0),"")</f>
        <v/>
      </c>
      <c r="J1103" s="68" t="str">
        <f>IFERROR(VLOOKUP($B1103,APガラス性能一覧!$A$2:$M$6097,9,0),"")</f>
        <v/>
      </c>
      <c r="K1103" s="68" t="str">
        <f>IFERROR(VLOOKUP($B1103,APガラス性能一覧!$A$2:$M$6097,10,0),"")</f>
        <v/>
      </c>
      <c r="L1103" s="68" t="str">
        <f>IFERROR(VLOOKUP($B1103,APガラス性能一覧!$A$2:$M$6097,11,0),"")</f>
        <v/>
      </c>
      <c r="M1103" s="68" t="str">
        <f>IFERROR(VLOOKUP($B1103,APガラス性能一覧!$A$2:$M$6097,12,0),"")</f>
        <v/>
      </c>
      <c r="N1103" s="68" t="str">
        <f>IFERROR(VLOOKUP($B1103,APガラス性能一覧!$A$2:$M$6097,13,0),"")</f>
        <v/>
      </c>
    </row>
    <row r="1104" spans="2:14" x14ac:dyDescent="0.4">
      <c r="B1104" s="68" t="str">
        <f>IF($D$2="","",IF($E$2=0.65,IFERROR(IF(INDEX(APガラス性能一覧!A:A,MATCH(ROW(B1098),APガラス性能一覧!$O:$O,0))="","",INDEX(APガラス性能一覧!A:A,MATCH(ROW(B1098),APガラス性能一覧!$O:$O,0))),""),IFERROR(IF(INDEX(APガラス性能一覧!A:A,MATCH(ROW(B1098),APガラス性能一覧!$N:$N,0))="","",INDEX(APガラス性能一覧!A:A,MATCH(ROW(B1098),APガラス性能一覧!$N:$N,0))),"")))</f>
        <v/>
      </c>
      <c r="C1104" s="68" t="str">
        <f>IFERROR(VLOOKUP($B1104,APガラス性能一覧!$A$2:$M$6097,2,0),"")</f>
        <v/>
      </c>
      <c r="D1104" s="68" t="str">
        <f>IFERROR(VLOOKUP($B1104,APガラス性能一覧!$A$2:$M$6097,3,0),"")</f>
        <v/>
      </c>
      <c r="E1104" s="68" t="str">
        <f>IFERROR(VLOOKUP($B1104,APガラス性能一覧!$A$2:$M$6097,4,0),"")</f>
        <v/>
      </c>
      <c r="F1104" s="68" t="str">
        <f>IFERROR(VLOOKUP($B1104,APガラス性能一覧!$A$2:$M$6097,5,0),"")</f>
        <v/>
      </c>
      <c r="G1104" s="68" t="str">
        <f>IFERROR(VLOOKUP($B1104,APガラス性能一覧!$A$2:$M$6097,6,0),"")</f>
        <v/>
      </c>
      <c r="H1104" s="68" t="str">
        <f>IFERROR(VLOOKUP($B1104,APガラス性能一覧!$A$2:$M$6097,7,0),"")</f>
        <v/>
      </c>
      <c r="I1104" s="68" t="str">
        <f>IFERROR(VLOOKUP($B1104,APガラス性能一覧!$A$2:$M$6097,8,0),"")</f>
        <v/>
      </c>
      <c r="J1104" s="68" t="str">
        <f>IFERROR(VLOOKUP($B1104,APガラス性能一覧!$A$2:$M$6097,9,0),"")</f>
        <v/>
      </c>
      <c r="K1104" s="68" t="str">
        <f>IFERROR(VLOOKUP($B1104,APガラス性能一覧!$A$2:$M$6097,10,0),"")</f>
        <v/>
      </c>
      <c r="L1104" s="68" t="str">
        <f>IFERROR(VLOOKUP($B1104,APガラス性能一覧!$A$2:$M$6097,11,0),"")</f>
        <v/>
      </c>
      <c r="M1104" s="68" t="str">
        <f>IFERROR(VLOOKUP($B1104,APガラス性能一覧!$A$2:$M$6097,12,0),"")</f>
        <v/>
      </c>
      <c r="N1104" s="68" t="str">
        <f>IFERROR(VLOOKUP($B1104,APガラス性能一覧!$A$2:$M$6097,13,0),"")</f>
        <v/>
      </c>
    </row>
    <row r="1105" spans="2:14" x14ac:dyDescent="0.4">
      <c r="B1105" s="68" t="str">
        <f>IF($D$2="","",IF($E$2=0.65,IFERROR(IF(INDEX(APガラス性能一覧!A:A,MATCH(ROW(B1099),APガラス性能一覧!$O:$O,0))="","",INDEX(APガラス性能一覧!A:A,MATCH(ROW(B1099),APガラス性能一覧!$O:$O,0))),""),IFERROR(IF(INDEX(APガラス性能一覧!A:A,MATCH(ROW(B1099),APガラス性能一覧!$N:$N,0))="","",INDEX(APガラス性能一覧!A:A,MATCH(ROW(B1099),APガラス性能一覧!$N:$N,0))),"")))</f>
        <v/>
      </c>
      <c r="C1105" s="68" t="str">
        <f>IFERROR(VLOOKUP($B1105,APガラス性能一覧!$A$2:$M$6097,2,0),"")</f>
        <v/>
      </c>
      <c r="D1105" s="68" t="str">
        <f>IFERROR(VLOOKUP($B1105,APガラス性能一覧!$A$2:$M$6097,3,0),"")</f>
        <v/>
      </c>
      <c r="E1105" s="68" t="str">
        <f>IFERROR(VLOOKUP($B1105,APガラス性能一覧!$A$2:$M$6097,4,0),"")</f>
        <v/>
      </c>
      <c r="F1105" s="68" t="str">
        <f>IFERROR(VLOOKUP($B1105,APガラス性能一覧!$A$2:$M$6097,5,0),"")</f>
        <v/>
      </c>
      <c r="G1105" s="68" t="str">
        <f>IFERROR(VLOOKUP($B1105,APガラス性能一覧!$A$2:$M$6097,6,0),"")</f>
        <v/>
      </c>
      <c r="H1105" s="68" t="str">
        <f>IFERROR(VLOOKUP($B1105,APガラス性能一覧!$A$2:$M$6097,7,0),"")</f>
        <v/>
      </c>
      <c r="I1105" s="68" t="str">
        <f>IFERROR(VLOOKUP($B1105,APガラス性能一覧!$A$2:$M$6097,8,0),"")</f>
        <v/>
      </c>
      <c r="J1105" s="68" t="str">
        <f>IFERROR(VLOOKUP($B1105,APガラス性能一覧!$A$2:$M$6097,9,0),"")</f>
        <v/>
      </c>
      <c r="K1105" s="68" t="str">
        <f>IFERROR(VLOOKUP($B1105,APガラス性能一覧!$A$2:$M$6097,10,0),"")</f>
        <v/>
      </c>
      <c r="L1105" s="68" t="str">
        <f>IFERROR(VLOOKUP($B1105,APガラス性能一覧!$A$2:$M$6097,11,0),"")</f>
        <v/>
      </c>
      <c r="M1105" s="68" t="str">
        <f>IFERROR(VLOOKUP($B1105,APガラス性能一覧!$A$2:$M$6097,12,0),"")</f>
        <v/>
      </c>
      <c r="N1105" s="68" t="str">
        <f>IFERROR(VLOOKUP($B1105,APガラス性能一覧!$A$2:$M$6097,13,0),"")</f>
        <v/>
      </c>
    </row>
    <row r="1106" spans="2:14" x14ac:dyDescent="0.4">
      <c r="B1106" s="68" t="str">
        <f>IF($D$2="","",IF($E$2=0.65,IFERROR(IF(INDEX(APガラス性能一覧!A:A,MATCH(ROW(B1100),APガラス性能一覧!$O:$O,0))="","",INDEX(APガラス性能一覧!A:A,MATCH(ROW(B1100),APガラス性能一覧!$O:$O,0))),""),IFERROR(IF(INDEX(APガラス性能一覧!A:A,MATCH(ROW(B1100),APガラス性能一覧!$N:$N,0))="","",INDEX(APガラス性能一覧!A:A,MATCH(ROW(B1100),APガラス性能一覧!$N:$N,0))),"")))</f>
        <v/>
      </c>
      <c r="C1106" s="68" t="str">
        <f>IFERROR(VLOOKUP($B1106,APガラス性能一覧!$A$2:$M$6097,2,0),"")</f>
        <v/>
      </c>
      <c r="D1106" s="68" t="str">
        <f>IFERROR(VLOOKUP($B1106,APガラス性能一覧!$A$2:$M$6097,3,0),"")</f>
        <v/>
      </c>
      <c r="E1106" s="68" t="str">
        <f>IFERROR(VLOOKUP($B1106,APガラス性能一覧!$A$2:$M$6097,4,0),"")</f>
        <v/>
      </c>
      <c r="F1106" s="68" t="str">
        <f>IFERROR(VLOOKUP($B1106,APガラス性能一覧!$A$2:$M$6097,5,0),"")</f>
        <v/>
      </c>
      <c r="G1106" s="68" t="str">
        <f>IFERROR(VLOOKUP($B1106,APガラス性能一覧!$A$2:$M$6097,6,0),"")</f>
        <v/>
      </c>
      <c r="H1106" s="68" t="str">
        <f>IFERROR(VLOOKUP($B1106,APガラス性能一覧!$A$2:$M$6097,7,0),"")</f>
        <v/>
      </c>
      <c r="I1106" s="68" t="str">
        <f>IFERROR(VLOOKUP($B1106,APガラス性能一覧!$A$2:$M$6097,8,0),"")</f>
        <v/>
      </c>
      <c r="J1106" s="68" t="str">
        <f>IFERROR(VLOOKUP($B1106,APガラス性能一覧!$A$2:$M$6097,9,0),"")</f>
        <v/>
      </c>
      <c r="K1106" s="68" t="str">
        <f>IFERROR(VLOOKUP($B1106,APガラス性能一覧!$A$2:$M$6097,10,0),"")</f>
        <v/>
      </c>
      <c r="L1106" s="68" t="str">
        <f>IFERROR(VLOOKUP($B1106,APガラス性能一覧!$A$2:$M$6097,11,0),"")</f>
        <v/>
      </c>
      <c r="M1106" s="68" t="str">
        <f>IFERROR(VLOOKUP($B1106,APガラス性能一覧!$A$2:$M$6097,12,0),"")</f>
        <v/>
      </c>
      <c r="N1106" s="68" t="str">
        <f>IFERROR(VLOOKUP($B1106,APガラス性能一覧!$A$2:$M$6097,13,0),"")</f>
        <v/>
      </c>
    </row>
    <row r="1107" spans="2:14" x14ac:dyDescent="0.4">
      <c r="B1107" s="68" t="str">
        <f>IF($D$2="","",IF($E$2=0.65,IFERROR(IF(INDEX(APガラス性能一覧!A:A,MATCH(ROW(B1101),APガラス性能一覧!$O:$O,0))="","",INDEX(APガラス性能一覧!A:A,MATCH(ROW(B1101),APガラス性能一覧!$O:$O,0))),""),IFERROR(IF(INDEX(APガラス性能一覧!A:A,MATCH(ROW(B1101),APガラス性能一覧!$N:$N,0))="","",INDEX(APガラス性能一覧!A:A,MATCH(ROW(B1101),APガラス性能一覧!$N:$N,0))),"")))</f>
        <v/>
      </c>
      <c r="C1107" s="68" t="str">
        <f>IFERROR(VLOOKUP($B1107,APガラス性能一覧!$A$2:$M$6097,2,0),"")</f>
        <v/>
      </c>
      <c r="D1107" s="68" t="str">
        <f>IFERROR(VLOOKUP($B1107,APガラス性能一覧!$A$2:$M$6097,3,0),"")</f>
        <v/>
      </c>
      <c r="E1107" s="68" t="str">
        <f>IFERROR(VLOOKUP($B1107,APガラス性能一覧!$A$2:$M$6097,4,0),"")</f>
        <v/>
      </c>
      <c r="F1107" s="68" t="str">
        <f>IFERROR(VLOOKUP($B1107,APガラス性能一覧!$A$2:$M$6097,5,0),"")</f>
        <v/>
      </c>
      <c r="G1107" s="68" t="str">
        <f>IFERROR(VLOOKUP($B1107,APガラス性能一覧!$A$2:$M$6097,6,0),"")</f>
        <v/>
      </c>
      <c r="H1107" s="68" t="str">
        <f>IFERROR(VLOOKUP($B1107,APガラス性能一覧!$A$2:$M$6097,7,0),"")</f>
        <v/>
      </c>
      <c r="I1107" s="68" t="str">
        <f>IFERROR(VLOOKUP($B1107,APガラス性能一覧!$A$2:$M$6097,8,0),"")</f>
        <v/>
      </c>
      <c r="J1107" s="68" t="str">
        <f>IFERROR(VLOOKUP($B1107,APガラス性能一覧!$A$2:$M$6097,9,0),"")</f>
        <v/>
      </c>
      <c r="K1107" s="68" t="str">
        <f>IFERROR(VLOOKUP($B1107,APガラス性能一覧!$A$2:$M$6097,10,0),"")</f>
        <v/>
      </c>
      <c r="L1107" s="68" t="str">
        <f>IFERROR(VLOOKUP($B1107,APガラス性能一覧!$A$2:$M$6097,11,0),"")</f>
        <v/>
      </c>
      <c r="M1107" s="68" t="str">
        <f>IFERROR(VLOOKUP($B1107,APガラス性能一覧!$A$2:$M$6097,12,0),"")</f>
        <v/>
      </c>
      <c r="N1107" s="68" t="str">
        <f>IFERROR(VLOOKUP($B1107,APガラス性能一覧!$A$2:$M$6097,13,0),"")</f>
        <v/>
      </c>
    </row>
    <row r="1108" spans="2:14" x14ac:dyDescent="0.4">
      <c r="B1108" s="68" t="str">
        <f>IF($D$2="","",IF($E$2=0.65,IFERROR(IF(INDEX(APガラス性能一覧!A:A,MATCH(ROW(B1102),APガラス性能一覧!$O:$O,0))="","",INDEX(APガラス性能一覧!A:A,MATCH(ROW(B1102),APガラス性能一覧!$O:$O,0))),""),IFERROR(IF(INDEX(APガラス性能一覧!A:A,MATCH(ROW(B1102),APガラス性能一覧!$N:$N,0))="","",INDEX(APガラス性能一覧!A:A,MATCH(ROW(B1102),APガラス性能一覧!$N:$N,0))),"")))</f>
        <v/>
      </c>
      <c r="C1108" s="68" t="str">
        <f>IFERROR(VLOOKUP($B1108,APガラス性能一覧!$A$2:$M$6097,2,0),"")</f>
        <v/>
      </c>
      <c r="D1108" s="68" t="str">
        <f>IFERROR(VLOOKUP($B1108,APガラス性能一覧!$A$2:$M$6097,3,0),"")</f>
        <v/>
      </c>
      <c r="E1108" s="68" t="str">
        <f>IFERROR(VLOOKUP($B1108,APガラス性能一覧!$A$2:$M$6097,4,0),"")</f>
        <v/>
      </c>
      <c r="F1108" s="68" t="str">
        <f>IFERROR(VLOOKUP($B1108,APガラス性能一覧!$A$2:$M$6097,5,0),"")</f>
        <v/>
      </c>
      <c r="G1108" s="68" t="str">
        <f>IFERROR(VLOOKUP($B1108,APガラス性能一覧!$A$2:$M$6097,6,0),"")</f>
        <v/>
      </c>
      <c r="H1108" s="68" t="str">
        <f>IFERROR(VLOOKUP($B1108,APガラス性能一覧!$A$2:$M$6097,7,0),"")</f>
        <v/>
      </c>
      <c r="I1108" s="68" t="str">
        <f>IFERROR(VLOOKUP($B1108,APガラス性能一覧!$A$2:$M$6097,8,0),"")</f>
        <v/>
      </c>
      <c r="J1108" s="68" t="str">
        <f>IFERROR(VLOOKUP($B1108,APガラス性能一覧!$A$2:$M$6097,9,0),"")</f>
        <v/>
      </c>
      <c r="K1108" s="68" t="str">
        <f>IFERROR(VLOOKUP($B1108,APガラス性能一覧!$A$2:$M$6097,10,0),"")</f>
        <v/>
      </c>
      <c r="L1108" s="68" t="str">
        <f>IFERROR(VLOOKUP($B1108,APガラス性能一覧!$A$2:$M$6097,11,0),"")</f>
        <v/>
      </c>
      <c r="M1108" s="68" t="str">
        <f>IFERROR(VLOOKUP($B1108,APガラス性能一覧!$A$2:$M$6097,12,0),"")</f>
        <v/>
      </c>
      <c r="N1108" s="68" t="str">
        <f>IFERROR(VLOOKUP($B1108,APガラス性能一覧!$A$2:$M$6097,13,0),"")</f>
        <v/>
      </c>
    </row>
    <row r="1109" spans="2:14" x14ac:dyDescent="0.4">
      <c r="B1109" s="68" t="str">
        <f>IF($D$2="","",IF($E$2=0.65,IFERROR(IF(INDEX(APガラス性能一覧!A:A,MATCH(ROW(B1103),APガラス性能一覧!$O:$O,0))="","",INDEX(APガラス性能一覧!A:A,MATCH(ROW(B1103),APガラス性能一覧!$O:$O,0))),""),IFERROR(IF(INDEX(APガラス性能一覧!A:A,MATCH(ROW(B1103),APガラス性能一覧!$N:$N,0))="","",INDEX(APガラス性能一覧!A:A,MATCH(ROW(B1103),APガラス性能一覧!$N:$N,0))),"")))</f>
        <v/>
      </c>
      <c r="C1109" s="68" t="str">
        <f>IFERROR(VLOOKUP($B1109,APガラス性能一覧!$A$2:$M$6097,2,0),"")</f>
        <v/>
      </c>
      <c r="D1109" s="68" t="str">
        <f>IFERROR(VLOOKUP($B1109,APガラス性能一覧!$A$2:$M$6097,3,0),"")</f>
        <v/>
      </c>
      <c r="E1109" s="68" t="str">
        <f>IFERROR(VLOOKUP($B1109,APガラス性能一覧!$A$2:$M$6097,4,0),"")</f>
        <v/>
      </c>
      <c r="F1109" s="68" t="str">
        <f>IFERROR(VLOOKUP($B1109,APガラス性能一覧!$A$2:$M$6097,5,0),"")</f>
        <v/>
      </c>
      <c r="G1109" s="68" t="str">
        <f>IFERROR(VLOOKUP($B1109,APガラス性能一覧!$A$2:$M$6097,6,0),"")</f>
        <v/>
      </c>
      <c r="H1109" s="68" t="str">
        <f>IFERROR(VLOOKUP($B1109,APガラス性能一覧!$A$2:$M$6097,7,0),"")</f>
        <v/>
      </c>
      <c r="I1109" s="68" t="str">
        <f>IFERROR(VLOOKUP($B1109,APガラス性能一覧!$A$2:$M$6097,8,0),"")</f>
        <v/>
      </c>
      <c r="J1109" s="68" t="str">
        <f>IFERROR(VLOOKUP($B1109,APガラス性能一覧!$A$2:$M$6097,9,0),"")</f>
        <v/>
      </c>
      <c r="K1109" s="68" t="str">
        <f>IFERROR(VLOOKUP($B1109,APガラス性能一覧!$A$2:$M$6097,10,0),"")</f>
        <v/>
      </c>
      <c r="L1109" s="68" t="str">
        <f>IFERROR(VLOOKUP($B1109,APガラス性能一覧!$A$2:$M$6097,11,0),"")</f>
        <v/>
      </c>
      <c r="M1109" s="68" t="str">
        <f>IFERROR(VLOOKUP($B1109,APガラス性能一覧!$A$2:$M$6097,12,0),"")</f>
        <v/>
      </c>
      <c r="N1109" s="68" t="str">
        <f>IFERROR(VLOOKUP($B1109,APガラス性能一覧!$A$2:$M$6097,13,0),"")</f>
        <v/>
      </c>
    </row>
    <row r="1110" spans="2:14" x14ac:dyDescent="0.4">
      <c r="B1110" s="68" t="str">
        <f>IF($D$2="","",IF($E$2=0.65,IFERROR(IF(INDEX(APガラス性能一覧!A:A,MATCH(ROW(B1104),APガラス性能一覧!$O:$O,0))="","",INDEX(APガラス性能一覧!A:A,MATCH(ROW(B1104),APガラス性能一覧!$O:$O,0))),""),IFERROR(IF(INDEX(APガラス性能一覧!A:A,MATCH(ROW(B1104),APガラス性能一覧!$N:$N,0))="","",INDEX(APガラス性能一覧!A:A,MATCH(ROW(B1104),APガラス性能一覧!$N:$N,0))),"")))</f>
        <v/>
      </c>
      <c r="C1110" s="68" t="str">
        <f>IFERROR(VLOOKUP($B1110,APガラス性能一覧!$A$2:$M$6097,2,0),"")</f>
        <v/>
      </c>
      <c r="D1110" s="68" t="str">
        <f>IFERROR(VLOOKUP($B1110,APガラス性能一覧!$A$2:$M$6097,3,0),"")</f>
        <v/>
      </c>
      <c r="E1110" s="68" t="str">
        <f>IFERROR(VLOOKUP($B1110,APガラス性能一覧!$A$2:$M$6097,4,0),"")</f>
        <v/>
      </c>
      <c r="F1110" s="68" t="str">
        <f>IFERROR(VLOOKUP($B1110,APガラス性能一覧!$A$2:$M$6097,5,0),"")</f>
        <v/>
      </c>
      <c r="G1110" s="68" t="str">
        <f>IFERROR(VLOOKUP($B1110,APガラス性能一覧!$A$2:$M$6097,6,0),"")</f>
        <v/>
      </c>
      <c r="H1110" s="68" t="str">
        <f>IFERROR(VLOOKUP($B1110,APガラス性能一覧!$A$2:$M$6097,7,0),"")</f>
        <v/>
      </c>
      <c r="I1110" s="68" t="str">
        <f>IFERROR(VLOOKUP($B1110,APガラス性能一覧!$A$2:$M$6097,8,0),"")</f>
        <v/>
      </c>
      <c r="J1110" s="68" t="str">
        <f>IFERROR(VLOOKUP($B1110,APガラス性能一覧!$A$2:$M$6097,9,0),"")</f>
        <v/>
      </c>
      <c r="K1110" s="68" t="str">
        <f>IFERROR(VLOOKUP($B1110,APガラス性能一覧!$A$2:$M$6097,10,0),"")</f>
        <v/>
      </c>
      <c r="L1110" s="68" t="str">
        <f>IFERROR(VLOOKUP($B1110,APガラス性能一覧!$A$2:$M$6097,11,0),"")</f>
        <v/>
      </c>
      <c r="M1110" s="68" t="str">
        <f>IFERROR(VLOOKUP($B1110,APガラス性能一覧!$A$2:$M$6097,12,0),"")</f>
        <v/>
      </c>
      <c r="N1110" s="68" t="str">
        <f>IFERROR(VLOOKUP($B1110,APガラス性能一覧!$A$2:$M$6097,13,0),"")</f>
        <v/>
      </c>
    </row>
    <row r="1111" spans="2:14" x14ac:dyDescent="0.4">
      <c r="B1111" s="68" t="str">
        <f>IF($D$2="","",IF($E$2=0.65,IFERROR(IF(INDEX(APガラス性能一覧!A:A,MATCH(ROW(B1105),APガラス性能一覧!$O:$O,0))="","",INDEX(APガラス性能一覧!A:A,MATCH(ROW(B1105),APガラス性能一覧!$O:$O,0))),""),IFERROR(IF(INDEX(APガラス性能一覧!A:A,MATCH(ROW(B1105),APガラス性能一覧!$N:$N,0))="","",INDEX(APガラス性能一覧!A:A,MATCH(ROW(B1105),APガラス性能一覧!$N:$N,0))),"")))</f>
        <v/>
      </c>
      <c r="C1111" s="68" t="str">
        <f>IFERROR(VLOOKUP($B1111,APガラス性能一覧!$A$2:$M$6097,2,0),"")</f>
        <v/>
      </c>
      <c r="D1111" s="68" t="str">
        <f>IFERROR(VLOOKUP($B1111,APガラス性能一覧!$A$2:$M$6097,3,0),"")</f>
        <v/>
      </c>
      <c r="E1111" s="68" t="str">
        <f>IFERROR(VLOOKUP($B1111,APガラス性能一覧!$A$2:$M$6097,4,0),"")</f>
        <v/>
      </c>
      <c r="F1111" s="68" t="str">
        <f>IFERROR(VLOOKUP($B1111,APガラス性能一覧!$A$2:$M$6097,5,0),"")</f>
        <v/>
      </c>
      <c r="G1111" s="68" t="str">
        <f>IFERROR(VLOOKUP($B1111,APガラス性能一覧!$A$2:$M$6097,6,0),"")</f>
        <v/>
      </c>
      <c r="H1111" s="68" t="str">
        <f>IFERROR(VLOOKUP($B1111,APガラス性能一覧!$A$2:$M$6097,7,0),"")</f>
        <v/>
      </c>
      <c r="I1111" s="68" t="str">
        <f>IFERROR(VLOOKUP($B1111,APガラス性能一覧!$A$2:$M$6097,8,0),"")</f>
        <v/>
      </c>
      <c r="J1111" s="68" t="str">
        <f>IFERROR(VLOOKUP($B1111,APガラス性能一覧!$A$2:$M$6097,9,0),"")</f>
        <v/>
      </c>
      <c r="K1111" s="68" t="str">
        <f>IFERROR(VLOOKUP($B1111,APガラス性能一覧!$A$2:$M$6097,10,0),"")</f>
        <v/>
      </c>
      <c r="L1111" s="68" t="str">
        <f>IFERROR(VLOOKUP($B1111,APガラス性能一覧!$A$2:$M$6097,11,0),"")</f>
        <v/>
      </c>
      <c r="M1111" s="68" t="str">
        <f>IFERROR(VLOOKUP($B1111,APガラス性能一覧!$A$2:$M$6097,12,0),"")</f>
        <v/>
      </c>
      <c r="N1111" s="68" t="str">
        <f>IFERROR(VLOOKUP($B1111,APガラス性能一覧!$A$2:$M$6097,13,0),"")</f>
        <v/>
      </c>
    </row>
    <row r="1112" spans="2:14" x14ac:dyDescent="0.4">
      <c r="B1112" s="68" t="str">
        <f>IF($D$2="","",IF($E$2=0.65,IFERROR(IF(INDEX(APガラス性能一覧!A:A,MATCH(ROW(B1106),APガラス性能一覧!$O:$O,0))="","",INDEX(APガラス性能一覧!A:A,MATCH(ROW(B1106),APガラス性能一覧!$O:$O,0))),""),IFERROR(IF(INDEX(APガラス性能一覧!A:A,MATCH(ROW(B1106),APガラス性能一覧!$N:$N,0))="","",INDEX(APガラス性能一覧!A:A,MATCH(ROW(B1106),APガラス性能一覧!$N:$N,0))),"")))</f>
        <v/>
      </c>
      <c r="C1112" s="68" t="str">
        <f>IFERROR(VLOOKUP($B1112,APガラス性能一覧!$A$2:$M$6097,2,0),"")</f>
        <v/>
      </c>
      <c r="D1112" s="68" t="str">
        <f>IFERROR(VLOOKUP($B1112,APガラス性能一覧!$A$2:$M$6097,3,0),"")</f>
        <v/>
      </c>
      <c r="E1112" s="68" t="str">
        <f>IFERROR(VLOOKUP($B1112,APガラス性能一覧!$A$2:$M$6097,4,0),"")</f>
        <v/>
      </c>
      <c r="F1112" s="68" t="str">
        <f>IFERROR(VLOOKUP($B1112,APガラス性能一覧!$A$2:$M$6097,5,0),"")</f>
        <v/>
      </c>
      <c r="G1112" s="68" t="str">
        <f>IFERROR(VLOOKUP($B1112,APガラス性能一覧!$A$2:$M$6097,6,0),"")</f>
        <v/>
      </c>
      <c r="H1112" s="68" t="str">
        <f>IFERROR(VLOOKUP($B1112,APガラス性能一覧!$A$2:$M$6097,7,0),"")</f>
        <v/>
      </c>
      <c r="I1112" s="68" t="str">
        <f>IFERROR(VLOOKUP($B1112,APガラス性能一覧!$A$2:$M$6097,8,0),"")</f>
        <v/>
      </c>
      <c r="J1112" s="68" t="str">
        <f>IFERROR(VLOOKUP($B1112,APガラス性能一覧!$A$2:$M$6097,9,0),"")</f>
        <v/>
      </c>
      <c r="K1112" s="68" t="str">
        <f>IFERROR(VLOOKUP($B1112,APガラス性能一覧!$A$2:$M$6097,10,0),"")</f>
        <v/>
      </c>
      <c r="L1112" s="68" t="str">
        <f>IFERROR(VLOOKUP($B1112,APガラス性能一覧!$A$2:$M$6097,11,0),"")</f>
        <v/>
      </c>
      <c r="M1112" s="68" t="str">
        <f>IFERROR(VLOOKUP($B1112,APガラス性能一覧!$A$2:$M$6097,12,0),"")</f>
        <v/>
      </c>
      <c r="N1112" s="68" t="str">
        <f>IFERROR(VLOOKUP($B1112,APガラス性能一覧!$A$2:$M$6097,13,0),"")</f>
        <v/>
      </c>
    </row>
    <row r="1113" spans="2:14" x14ac:dyDescent="0.4">
      <c r="B1113" s="68" t="str">
        <f>IF($D$2="","",IF($E$2=0.65,IFERROR(IF(INDEX(APガラス性能一覧!A:A,MATCH(ROW(B1107),APガラス性能一覧!$O:$O,0))="","",INDEX(APガラス性能一覧!A:A,MATCH(ROW(B1107),APガラス性能一覧!$O:$O,0))),""),IFERROR(IF(INDEX(APガラス性能一覧!A:A,MATCH(ROW(B1107),APガラス性能一覧!$N:$N,0))="","",INDEX(APガラス性能一覧!A:A,MATCH(ROW(B1107),APガラス性能一覧!$N:$N,0))),"")))</f>
        <v/>
      </c>
      <c r="C1113" s="68" t="str">
        <f>IFERROR(VLOOKUP($B1113,APガラス性能一覧!$A$2:$M$6097,2,0),"")</f>
        <v/>
      </c>
      <c r="D1113" s="68" t="str">
        <f>IFERROR(VLOOKUP($B1113,APガラス性能一覧!$A$2:$M$6097,3,0),"")</f>
        <v/>
      </c>
      <c r="E1113" s="68" t="str">
        <f>IFERROR(VLOOKUP($B1113,APガラス性能一覧!$A$2:$M$6097,4,0),"")</f>
        <v/>
      </c>
      <c r="F1113" s="68" t="str">
        <f>IFERROR(VLOOKUP($B1113,APガラス性能一覧!$A$2:$M$6097,5,0),"")</f>
        <v/>
      </c>
      <c r="G1113" s="68" t="str">
        <f>IFERROR(VLOOKUP($B1113,APガラス性能一覧!$A$2:$M$6097,6,0),"")</f>
        <v/>
      </c>
      <c r="H1113" s="68" t="str">
        <f>IFERROR(VLOOKUP($B1113,APガラス性能一覧!$A$2:$M$6097,7,0),"")</f>
        <v/>
      </c>
      <c r="I1113" s="68" t="str">
        <f>IFERROR(VLOOKUP($B1113,APガラス性能一覧!$A$2:$M$6097,8,0),"")</f>
        <v/>
      </c>
      <c r="J1113" s="68" t="str">
        <f>IFERROR(VLOOKUP($B1113,APガラス性能一覧!$A$2:$M$6097,9,0),"")</f>
        <v/>
      </c>
      <c r="K1113" s="68" t="str">
        <f>IFERROR(VLOOKUP($B1113,APガラス性能一覧!$A$2:$M$6097,10,0),"")</f>
        <v/>
      </c>
      <c r="L1113" s="68" t="str">
        <f>IFERROR(VLOOKUP($B1113,APガラス性能一覧!$A$2:$M$6097,11,0),"")</f>
        <v/>
      </c>
      <c r="M1113" s="68" t="str">
        <f>IFERROR(VLOOKUP($B1113,APガラス性能一覧!$A$2:$M$6097,12,0),"")</f>
        <v/>
      </c>
      <c r="N1113" s="68" t="str">
        <f>IFERROR(VLOOKUP($B1113,APガラス性能一覧!$A$2:$M$6097,13,0),"")</f>
        <v/>
      </c>
    </row>
    <row r="1114" spans="2:14" x14ac:dyDescent="0.4">
      <c r="B1114" s="68" t="str">
        <f>IF($D$2="","",IF($E$2=0.65,IFERROR(IF(INDEX(APガラス性能一覧!A:A,MATCH(ROW(B1108),APガラス性能一覧!$O:$O,0))="","",INDEX(APガラス性能一覧!A:A,MATCH(ROW(B1108),APガラス性能一覧!$O:$O,0))),""),IFERROR(IF(INDEX(APガラス性能一覧!A:A,MATCH(ROW(B1108),APガラス性能一覧!$N:$N,0))="","",INDEX(APガラス性能一覧!A:A,MATCH(ROW(B1108),APガラス性能一覧!$N:$N,0))),"")))</f>
        <v/>
      </c>
      <c r="C1114" s="68" t="str">
        <f>IFERROR(VLOOKUP($B1114,APガラス性能一覧!$A$2:$M$6097,2,0),"")</f>
        <v/>
      </c>
      <c r="D1114" s="68" t="str">
        <f>IFERROR(VLOOKUP($B1114,APガラス性能一覧!$A$2:$M$6097,3,0),"")</f>
        <v/>
      </c>
      <c r="E1114" s="68" t="str">
        <f>IFERROR(VLOOKUP($B1114,APガラス性能一覧!$A$2:$M$6097,4,0),"")</f>
        <v/>
      </c>
      <c r="F1114" s="68" t="str">
        <f>IFERROR(VLOOKUP($B1114,APガラス性能一覧!$A$2:$M$6097,5,0),"")</f>
        <v/>
      </c>
      <c r="G1114" s="68" t="str">
        <f>IFERROR(VLOOKUP($B1114,APガラス性能一覧!$A$2:$M$6097,6,0),"")</f>
        <v/>
      </c>
      <c r="H1114" s="68" t="str">
        <f>IFERROR(VLOOKUP($B1114,APガラス性能一覧!$A$2:$M$6097,7,0),"")</f>
        <v/>
      </c>
      <c r="I1114" s="68" t="str">
        <f>IFERROR(VLOOKUP($B1114,APガラス性能一覧!$A$2:$M$6097,8,0),"")</f>
        <v/>
      </c>
      <c r="J1114" s="68" t="str">
        <f>IFERROR(VLOOKUP($B1114,APガラス性能一覧!$A$2:$M$6097,9,0),"")</f>
        <v/>
      </c>
      <c r="K1114" s="68" t="str">
        <f>IFERROR(VLOOKUP($B1114,APガラス性能一覧!$A$2:$M$6097,10,0),"")</f>
        <v/>
      </c>
      <c r="L1114" s="68" t="str">
        <f>IFERROR(VLOOKUP($B1114,APガラス性能一覧!$A$2:$M$6097,11,0),"")</f>
        <v/>
      </c>
      <c r="M1114" s="68" t="str">
        <f>IFERROR(VLOOKUP($B1114,APガラス性能一覧!$A$2:$M$6097,12,0),"")</f>
        <v/>
      </c>
      <c r="N1114" s="68" t="str">
        <f>IFERROR(VLOOKUP($B1114,APガラス性能一覧!$A$2:$M$6097,13,0),"")</f>
        <v/>
      </c>
    </row>
    <row r="1115" spans="2:14" x14ac:dyDescent="0.4">
      <c r="B1115" s="68" t="str">
        <f>IF($D$2="","",IF($E$2=0.65,IFERROR(IF(INDEX(APガラス性能一覧!A:A,MATCH(ROW(B1109),APガラス性能一覧!$O:$O,0))="","",INDEX(APガラス性能一覧!A:A,MATCH(ROW(B1109),APガラス性能一覧!$O:$O,0))),""),IFERROR(IF(INDEX(APガラス性能一覧!A:A,MATCH(ROW(B1109),APガラス性能一覧!$N:$N,0))="","",INDEX(APガラス性能一覧!A:A,MATCH(ROW(B1109),APガラス性能一覧!$N:$N,0))),"")))</f>
        <v/>
      </c>
      <c r="C1115" s="68" t="str">
        <f>IFERROR(VLOOKUP($B1115,APガラス性能一覧!$A$2:$M$6097,2,0),"")</f>
        <v/>
      </c>
      <c r="D1115" s="68" t="str">
        <f>IFERROR(VLOOKUP($B1115,APガラス性能一覧!$A$2:$M$6097,3,0),"")</f>
        <v/>
      </c>
      <c r="E1115" s="68" t="str">
        <f>IFERROR(VLOOKUP($B1115,APガラス性能一覧!$A$2:$M$6097,4,0),"")</f>
        <v/>
      </c>
      <c r="F1115" s="68" t="str">
        <f>IFERROR(VLOOKUP($B1115,APガラス性能一覧!$A$2:$M$6097,5,0),"")</f>
        <v/>
      </c>
      <c r="G1115" s="68" t="str">
        <f>IFERROR(VLOOKUP($B1115,APガラス性能一覧!$A$2:$M$6097,6,0),"")</f>
        <v/>
      </c>
      <c r="H1115" s="68" t="str">
        <f>IFERROR(VLOOKUP($B1115,APガラス性能一覧!$A$2:$M$6097,7,0),"")</f>
        <v/>
      </c>
      <c r="I1115" s="68" t="str">
        <f>IFERROR(VLOOKUP($B1115,APガラス性能一覧!$A$2:$M$6097,8,0),"")</f>
        <v/>
      </c>
      <c r="J1115" s="68" t="str">
        <f>IFERROR(VLOOKUP($B1115,APガラス性能一覧!$A$2:$M$6097,9,0),"")</f>
        <v/>
      </c>
      <c r="K1115" s="68" t="str">
        <f>IFERROR(VLOOKUP($B1115,APガラス性能一覧!$A$2:$M$6097,10,0),"")</f>
        <v/>
      </c>
      <c r="L1115" s="68" t="str">
        <f>IFERROR(VLOOKUP($B1115,APガラス性能一覧!$A$2:$M$6097,11,0),"")</f>
        <v/>
      </c>
      <c r="M1115" s="68" t="str">
        <f>IFERROR(VLOOKUP($B1115,APガラス性能一覧!$A$2:$M$6097,12,0),"")</f>
        <v/>
      </c>
      <c r="N1115" s="68" t="str">
        <f>IFERROR(VLOOKUP($B1115,APガラス性能一覧!$A$2:$M$6097,13,0),"")</f>
        <v/>
      </c>
    </row>
    <row r="1116" spans="2:14" x14ac:dyDescent="0.4">
      <c r="B1116" s="68" t="str">
        <f>IF($D$2="","",IF($E$2=0.65,IFERROR(IF(INDEX(APガラス性能一覧!A:A,MATCH(ROW(B1110),APガラス性能一覧!$O:$O,0))="","",INDEX(APガラス性能一覧!A:A,MATCH(ROW(B1110),APガラス性能一覧!$O:$O,0))),""),IFERROR(IF(INDEX(APガラス性能一覧!A:A,MATCH(ROW(B1110),APガラス性能一覧!$N:$N,0))="","",INDEX(APガラス性能一覧!A:A,MATCH(ROW(B1110),APガラス性能一覧!$N:$N,0))),"")))</f>
        <v/>
      </c>
      <c r="C1116" s="68" t="str">
        <f>IFERROR(VLOOKUP($B1116,APガラス性能一覧!$A$2:$M$6097,2,0),"")</f>
        <v/>
      </c>
      <c r="D1116" s="68" t="str">
        <f>IFERROR(VLOOKUP($B1116,APガラス性能一覧!$A$2:$M$6097,3,0),"")</f>
        <v/>
      </c>
      <c r="E1116" s="68" t="str">
        <f>IFERROR(VLOOKUP($B1116,APガラス性能一覧!$A$2:$M$6097,4,0),"")</f>
        <v/>
      </c>
      <c r="F1116" s="68" t="str">
        <f>IFERROR(VLOOKUP($B1116,APガラス性能一覧!$A$2:$M$6097,5,0),"")</f>
        <v/>
      </c>
      <c r="G1116" s="68" t="str">
        <f>IFERROR(VLOOKUP($B1116,APガラス性能一覧!$A$2:$M$6097,6,0),"")</f>
        <v/>
      </c>
      <c r="H1116" s="68" t="str">
        <f>IFERROR(VLOOKUP($B1116,APガラス性能一覧!$A$2:$M$6097,7,0),"")</f>
        <v/>
      </c>
      <c r="I1116" s="68" t="str">
        <f>IFERROR(VLOOKUP($B1116,APガラス性能一覧!$A$2:$M$6097,8,0),"")</f>
        <v/>
      </c>
      <c r="J1116" s="68" t="str">
        <f>IFERROR(VLOOKUP($B1116,APガラス性能一覧!$A$2:$M$6097,9,0),"")</f>
        <v/>
      </c>
      <c r="K1116" s="68" t="str">
        <f>IFERROR(VLOOKUP($B1116,APガラス性能一覧!$A$2:$M$6097,10,0),"")</f>
        <v/>
      </c>
      <c r="L1116" s="68" t="str">
        <f>IFERROR(VLOOKUP($B1116,APガラス性能一覧!$A$2:$M$6097,11,0),"")</f>
        <v/>
      </c>
      <c r="M1116" s="68" t="str">
        <f>IFERROR(VLOOKUP($B1116,APガラス性能一覧!$A$2:$M$6097,12,0),"")</f>
        <v/>
      </c>
      <c r="N1116" s="68" t="str">
        <f>IFERROR(VLOOKUP($B1116,APガラス性能一覧!$A$2:$M$6097,13,0),"")</f>
        <v/>
      </c>
    </row>
    <row r="1117" spans="2:14" x14ac:dyDescent="0.4">
      <c r="B1117" s="68" t="str">
        <f>IF($D$2="","",IF($E$2=0.65,IFERROR(IF(INDEX(APガラス性能一覧!A:A,MATCH(ROW(B1111),APガラス性能一覧!$O:$O,0))="","",INDEX(APガラス性能一覧!A:A,MATCH(ROW(B1111),APガラス性能一覧!$O:$O,0))),""),IFERROR(IF(INDEX(APガラス性能一覧!A:A,MATCH(ROW(B1111),APガラス性能一覧!$N:$N,0))="","",INDEX(APガラス性能一覧!A:A,MATCH(ROW(B1111),APガラス性能一覧!$N:$N,0))),"")))</f>
        <v/>
      </c>
      <c r="C1117" s="68" t="str">
        <f>IFERROR(VLOOKUP($B1117,APガラス性能一覧!$A$2:$M$6097,2,0),"")</f>
        <v/>
      </c>
      <c r="D1117" s="68" t="str">
        <f>IFERROR(VLOOKUP($B1117,APガラス性能一覧!$A$2:$M$6097,3,0),"")</f>
        <v/>
      </c>
      <c r="E1117" s="68" t="str">
        <f>IFERROR(VLOOKUP($B1117,APガラス性能一覧!$A$2:$M$6097,4,0),"")</f>
        <v/>
      </c>
      <c r="F1117" s="68" t="str">
        <f>IFERROR(VLOOKUP($B1117,APガラス性能一覧!$A$2:$M$6097,5,0),"")</f>
        <v/>
      </c>
      <c r="G1117" s="68" t="str">
        <f>IFERROR(VLOOKUP($B1117,APガラス性能一覧!$A$2:$M$6097,6,0),"")</f>
        <v/>
      </c>
      <c r="H1117" s="68" t="str">
        <f>IFERROR(VLOOKUP($B1117,APガラス性能一覧!$A$2:$M$6097,7,0),"")</f>
        <v/>
      </c>
      <c r="I1117" s="68" t="str">
        <f>IFERROR(VLOOKUP($B1117,APガラス性能一覧!$A$2:$M$6097,8,0),"")</f>
        <v/>
      </c>
      <c r="J1117" s="68" t="str">
        <f>IFERROR(VLOOKUP($B1117,APガラス性能一覧!$A$2:$M$6097,9,0),"")</f>
        <v/>
      </c>
      <c r="K1117" s="68" t="str">
        <f>IFERROR(VLOOKUP($B1117,APガラス性能一覧!$A$2:$M$6097,10,0),"")</f>
        <v/>
      </c>
      <c r="L1117" s="68" t="str">
        <f>IFERROR(VLOOKUP($B1117,APガラス性能一覧!$A$2:$M$6097,11,0),"")</f>
        <v/>
      </c>
      <c r="M1117" s="68" t="str">
        <f>IFERROR(VLOOKUP($B1117,APガラス性能一覧!$A$2:$M$6097,12,0),"")</f>
        <v/>
      </c>
      <c r="N1117" s="68" t="str">
        <f>IFERROR(VLOOKUP($B1117,APガラス性能一覧!$A$2:$M$6097,13,0),"")</f>
        <v/>
      </c>
    </row>
    <row r="1118" spans="2:14" x14ac:dyDescent="0.4">
      <c r="B1118" s="68" t="str">
        <f>IF($D$2="","",IF($E$2=0.65,IFERROR(IF(INDEX(APガラス性能一覧!A:A,MATCH(ROW(B1112),APガラス性能一覧!$O:$O,0))="","",INDEX(APガラス性能一覧!A:A,MATCH(ROW(B1112),APガラス性能一覧!$O:$O,0))),""),IFERROR(IF(INDEX(APガラス性能一覧!A:A,MATCH(ROW(B1112),APガラス性能一覧!$N:$N,0))="","",INDEX(APガラス性能一覧!A:A,MATCH(ROW(B1112),APガラス性能一覧!$N:$N,0))),"")))</f>
        <v/>
      </c>
      <c r="C1118" s="68" t="str">
        <f>IFERROR(VLOOKUP($B1118,APガラス性能一覧!$A$2:$M$6097,2,0),"")</f>
        <v/>
      </c>
      <c r="D1118" s="68" t="str">
        <f>IFERROR(VLOOKUP($B1118,APガラス性能一覧!$A$2:$M$6097,3,0),"")</f>
        <v/>
      </c>
      <c r="E1118" s="68" t="str">
        <f>IFERROR(VLOOKUP($B1118,APガラス性能一覧!$A$2:$M$6097,4,0),"")</f>
        <v/>
      </c>
      <c r="F1118" s="68" t="str">
        <f>IFERROR(VLOOKUP($B1118,APガラス性能一覧!$A$2:$M$6097,5,0),"")</f>
        <v/>
      </c>
      <c r="G1118" s="68" t="str">
        <f>IFERROR(VLOOKUP($B1118,APガラス性能一覧!$A$2:$M$6097,6,0),"")</f>
        <v/>
      </c>
      <c r="H1118" s="68" t="str">
        <f>IFERROR(VLOOKUP($B1118,APガラス性能一覧!$A$2:$M$6097,7,0),"")</f>
        <v/>
      </c>
      <c r="I1118" s="68" t="str">
        <f>IFERROR(VLOOKUP($B1118,APガラス性能一覧!$A$2:$M$6097,8,0),"")</f>
        <v/>
      </c>
      <c r="J1118" s="68" t="str">
        <f>IFERROR(VLOOKUP($B1118,APガラス性能一覧!$A$2:$M$6097,9,0),"")</f>
        <v/>
      </c>
      <c r="K1118" s="68" t="str">
        <f>IFERROR(VLOOKUP($B1118,APガラス性能一覧!$A$2:$M$6097,10,0),"")</f>
        <v/>
      </c>
      <c r="L1118" s="68" t="str">
        <f>IFERROR(VLOOKUP($B1118,APガラス性能一覧!$A$2:$M$6097,11,0),"")</f>
        <v/>
      </c>
      <c r="M1118" s="68" t="str">
        <f>IFERROR(VLOOKUP($B1118,APガラス性能一覧!$A$2:$M$6097,12,0),"")</f>
        <v/>
      </c>
      <c r="N1118" s="68" t="str">
        <f>IFERROR(VLOOKUP($B1118,APガラス性能一覧!$A$2:$M$6097,13,0),"")</f>
        <v/>
      </c>
    </row>
    <row r="1119" spans="2:14" x14ac:dyDescent="0.4">
      <c r="B1119" s="68" t="str">
        <f>IF($D$2="","",IF($E$2=0.65,IFERROR(IF(INDEX(APガラス性能一覧!A:A,MATCH(ROW(B1113),APガラス性能一覧!$O:$O,0))="","",INDEX(APガラス性能一覧!A:A,MATCH(ROW(B1113),APガラス性能一覧!$O:$O,0))),""),IFERROR(IF(INDEX(APガラス性能一覧!A:A,MATCH(ROW(B1113),APガラス性能一覧!$N:$N,0))="","",INDEX(APガラス性能一覧!A:A,MATCH(ROW(B1113),APガラス性能一覧!$N:$N,0))),"")))</f>
        <v/>
      </c>
      <c r="C1119" s="68" t="str">
        <f>IFERROR(VLOOKUP($B1119,APガラス性能一覧!$A$2:$M$6097,2,0),"")</f>
        <v/>
      </c>
      <c r="D1119" s="68" t="str">
        <f>IFERROR(VLOOKUP($B1119,APガラス性能一覧!$A$2:$M$6097,3,0),"")</f>
        <v/>
      </c>
      <c r="E1119" s="68" t="str">
        <f>IFERROR(VLOOKUP($B1119,APガラス性能一覧!$A$2:$M$6097,4,0),"")</f>
        <v/>
      </c>
      <c r="F1119" s="68" t="str">
        <f>IFERROR(VLOOKUP($B1119,APガラス性能一覧!$A$2:$M$6097,5,0),"")</f>
        <v/>
      </c>
      <c r="G1119" s="68" t="str">
        <f>IFERROR(VLOOKUP($B1119,APガラス性能一覧!$A$2:$M$6097,6,0),"")</f>
        <v/>
      </c>
      <c r="H1119" s="68" t="str">
        <f>IFERROR(VLOOKUP($B1119,APガラス性能一覧!$A$2:$M$6097,7,0),"")</f>
        <v/>
      </c>
      <c r="I1119" s="68" t="str">
        <f>IFERROR(VLOOKUP($B1119,APガラス性能一覧!$A$2:$M$6097,8,0),"")</f>
        <v/>
      </c>
      <c r="J1119" s="68" t="str">
        <f>IFERROR(VLOOKUP($B1119,APガラス性能一覧!$A$2:$M$6097,9,0),"")</f>
        <v/>
      </c>
      <c r="K1119" s="68" t="str">
        <f>IFERROR(VLOOKUP($B1119,APガラス性能一覧!$A$2:$M$6097,10,0),"")</f>
        <v/>
      </c>
      <c r="L1119" s="68" t="str">
        <f>IFERROR(VLOOKUP($B1119,APガラス性能一覧!$A$2:$M$6097,11,0),"")</f>
        <v/>
      </c>
      <c r="M1119" s="68" t="str">
        <f>IFERROR(VLOOKUP($B1119,APガラス性能一覧!$A$2:$M$6097,12,0),"")</f>
        <v/>
      </c>
      <c r="N1119" s="68" t="str">
        <f>IFERROR(VLOOKUP($B1119,APガラス性能一覧!$A$2:$M$6097,13,0),"")</f>
        <v/>
      </c>
    </row>
    <row r="1120" spans="2:14" x14ac:dyDescent="0.4">
      <c r="B1120" s="68" t="str">
        <f>IF($D$2="","",IF($E$2=0.65,IFERROR(IF(INDEX(APガラス性能一覧!A:A,MATCH(ROW(B1114),APガラス性能一覧!$O:$O,0))="","",INDEX(APガラス性能一覧!A:A,MATCH(ROW(B1114),APガラス性能一覧!$O:$O,0))),""),IFERROR(IF(INDEX(APガラス性能一覧!A:A,MATCH(ROW(B1114),APガラス性能一覧!$N:$N,0))="","",INDEX(APガラス性能一覧!A:A,MATCH(ROW(B1114),APガラス性能一覧!$N:$N,0))),"")))</f>
        <v/>
      </c>
      <c r="C1120" s="68" t="str">
        <f>IFERROR(VLOOKUP($B1120,APガラス性能一覧!$A$2:$M$6097,2,0),"")</f>
        <v/>
      </c>
      <c r="D1120" s="68" t="str">
        <f>IFERROR(VLOOKUP($B1120,APガラス性能一覧!$A$2:$M$6097,3,0),"")</f>
        <v/>
      </c>
      <c r="E1120" s="68" t="str">
        <f>IFERROR(VLOOKUP($B1120,APガラス性能一覧!$A$2:$M$6097,4,0),"")</f>
        <v/>
      </c>
      <c r="F1120" s="68" t="str">
        <f>IFERROR(VLOOKUP($B1120,APガラス性能一覧!$A$2:$M$6097,5,0),"")</f>
        <v/>
      </c>
      <c r="G1120" s="68" t="str">
        <f>IFERROR(VLOOKUP($B1120,APガラス性能一覧!$A$2:$M$6097,6,0),"")</f>
        <v/>
      </c>
      <c r="H1120" s="68" t="str">
        <f>IFERROR(VLOOKUP($B1120,APガラス性能一覧!$A$2:$M$6097,7,0),"")</f>
        <v/>
      </c>
      <c r="I1120" s="68" t="str">
        <f>IFERROR(VLOOKUP($B1120,APガラス性能一覧!$A$2:$M$6097,8,0),"")</f>
        <v/>
      </c>
      <c r="J1120" s="68" t="str">
        <f>IFERROR(VLOOKUP($B1120,APガラス性能一覧!$A$2:$M$6097,9,0),"")</f>
        <v/>
      </c>
      <c r="K1120" s="68" t="str">
        <f>IFERROR(VLOOKUP($B1120,APガラス性能一覧!$A$2:$M$6097,10,0),"")</f>
        <v/>
      </c>
      <c r="L1120" s="68" t="str">
        <f>IFERROR(VLOOKUP($B1120,APガラス性能一覧!$A$2:$M$6097,11,0),"")</f>
        <v/>
      </c>
      <c r="M1120" s="68" t="str">
        <f>IFERROR(VLOOKUP($B1120,APガラス性能一覧!$A$2:$M$6097,12,0),"")</f>
        <v/>
      </c>
      <c r="N1120" s="68" t="str">
        <f>IFERROR(VLOOKUP($B1120,APガラス性能一覧!$A$2:$M$6097,13,0),"")</f>
        <v/>
      </c>
    </row>
    <row r="1121" spans="2:14" x14ac:dyDescent="0.4">
      <c r="B1121" s="68" t="str">
        <f>IF($D$2="","",IF($E$2=0.65,IFERROR(IF(INDEX(APガラス性能一覧!A:A,MATCH(ROW(B1115),APガラス性能一覧!$O:$O,0))="","",INDEX(APガラス性能一覧!A:A,MATCH(ROW(B1115),APガラス性能一覧!$O:$O,0))),""),IFERROR(IF(INDEX(APガラス性能一覧!A:A,MATCH(ROW(B1115),APガラス性能一覧!$N:$N,0))="","",INDEX(APガラス性能一覧!A:A,MATCH(ROW(B1115),APガラス性能一覧!$N:$N,0))),"")))</f>
        <v/>
      </c>
      <c r="C1121" s="68" t="str">
        <f>IFERROR(VLOOKUP($B1121,APガラス性能一覧!$A$2:$M$6097,2,0),"")</f>
        <v/>
      </c>
      <c r="D1121" s="68" t="str">
        <f>IFERROR(VLOOKUP($B1121,APガラス性能一覧!$A$2:$M$6097,3,0),"")</f>
        <v/>
      </c>
      <c r="E1121" s="68" t="str">
        <f>IFERROR(VLOOKUP($B1121,APガラス性能一覧!$A$2:$M$6097,4,0),"")</f>
        <v/>
      </c>
      <c r="F1121" s="68" t="str">
        <f>IFERROR(VLOOKUP($B1121,APガラス性能一覧!$A$2:$M$6097,5,0),"")</f>
        <v/>
      </c>
      <c r="G1121" s="68" t="str">
        <f>IFERROR(VLOOKUP($B1121,APガラス性能一覧!$A$2:$M$6097,6,0),"")</f>
        <v/>
      </c>
      <c r="H1121" s="68" t="str">
        <f>IFERROR(VLOOKUP($B1121,APガラス性能一覧!$A$2:$M$6097,7,0),"")</f>
        <v/>
      </c>
      <c r="I1121" s="68" t="str">
        <f>IFERROR(VLOOKUP($B1121,APガラス性能一覧!$A$2:$M$6097,8,0),"")</f>
        <v/>
      </c>
      <c r="J1121" s="68" t="str">
        <f>IFERROR(VLOOKUP($B1121,APガラス性能一覧!$A$2:$M$6097,9,0),"")</f>
        <v/>
      </c>
      <c r="K1121" s="68" t="str">
        <f>IFERROR(VLOOKUP($B1121,APガラス性能一覧!$A$2:$M$6097,10,0),"")</f>
        <v/>
      </c>
      <c r="L1121" s="68" t="str">
        <f>IFERROR(VLOOKUP($B1121,APガラス性能一覧!$A$2:$M$6097,11,0),"")</f>
        <v/>
      </c>
      <c r="M1121" s="68" t="str">
        <f>IFERROR(VLOOKUP($B1121,APガラス性能一覧!$A$2:$M$6097,12,0),"")</f>
        <v/>
      </c>
      <c r="N1121" s="68" t="str">
        <f>IFERROR(VLOOKUP($B1121,APガラス性能一覧!$A$2:$M$6097,13,0),"")</f>
        <v/>
      </c>
    </row>
    <row r="1122" spans="2:14" x14ac:dyDescent="0.4">
      <c r="B1122" s="68" t="str">
        <f>IF($D$2="","",IF($E$2=0.65,IFERROR(IF(INDEX(APガラス性能一覧!A:A,MATCH(ROW(B1116),APガラス性能一覧!$O:$O,0))="","",INDEX(APガラス性能一覧!A:A,MATCH(ROW(B1116),APガラス性能一覧!$O:$O,0))),""),IFERROR(IF(INDEX(APガラス性能一覧!A:A,MATCH(ROW(B1116),APガラス性能一覧!$N:$N,0))="","",INDEX(APガラス性能一覧!A:A,MATCH(ROW(B1116),APガラス性能一覧!$N:$N,0))),"")))</f>
        <v/>
      </c>
      <c r="C1122" s="68" t="str">
        <f>IFERROR(VLOOKUP($B1122,APガラス性能一覧!$A$2:$M$6097,2,0),"")</f>
        <v/>
      </c>
      <c r="D1122" s="68" t="str">
        <f>IFERROR(VLOOKUP($B1122,APガラス性能一覧!$A$2:$M$6097,3,0),"")</f>
        <v/>
      </c>
      <c r="E1122" s="68" t="str">
        <f>IFERROR(VLOOKUP($B1122,APガラス性能一覧!$A$2:$M$6097,4,0),"")</f>
        <v/>
      </c>
      <c r="F1122" s="68" t="str">
        <f>IFERROR(VLOOKUP($B1122,APガラス性能一覧!$A$2:$M$6097,5,0),"")</f>
        <v/>
      </c>
      <c r="G1122" s="68" t="str">
        <f>IFERROR(VLOOKUP($B1122,APガラス性能一覧!$A$2:$M$6097,6,0),"")</f>
        <v/>
      </c>
      <c r="H1122" s="68" t="str">
        <f>IFERROR(VLOOKUP($B1122,APガラス性能一覧!$A$2:$M$6097,7,0),"")</f>
        <v/>
      </c>
      <c r="I1122" s="68" t="str">
        <f>IFERROR(VLOOKUP($B1122,APガラス性能一覧!$A$2:$M$6097,8,0),"")</f>
        <v/>
      </c>
      <c r="J1122" s="68" t="str">
        <f>IFERROR(VLOOKUP($B1122,APガラス性能一覧!$A$2:$M$6097,9,0),"")</f>
        <v/>
      </c>
      <c r="K1122" s="68" t="str">
        <f>IFERROR(VLOOKUP($B1122,APガラス性能一覧!$A$2:$M$6097,10,0),"")</f>
        <v/>
      </c>
      <c r="L1122" s="68" t="str">
        <f>IFERROR(VLOOKUP($B1122,APガラス性能一覧!$A$2:$M$6097,11,0),"")</f>
        <v/>
      </c>
      <c r="M1122" s="68" t="str">
        <f>IFERROR(VLOOKUP($B1122,APガラス性能一覧!$A$2:$M$6097,12,0),"")</f>
        <v/>
      </c>
      <c r="N1122" s="68" t="str">
        <f>IFERROR(VLOOKUP($B1122,APガラス性能一覧!$A$2:$M$6097,13,0),"")</f>
        <v/>
      </c>
    </row>
    <row r="1123" spans="2:14" x14ac:dyDescent="0.4">
      <c r="B1123" s="68" t="str">
        <f>IF($D$2="","",IF($E$2=0.65,IFERROR(IF(INDEX(APガラス性能一覧!A:A,MATCH(ROW(B1117),APガラス性能一覧!$O:$O,0))="","",INDEX(APガラス性能一覧!A:A,MATCH(ROW(B1117),APガラス性能一覧!$O:$O,0))),""),IFERROR(IF(INDEX(APガラス性能一覧!A:A,MATCH(ROW(B1117),APガラス性能一覧!$N:$N,0))="","",INDEX(APガラス性能一覧!A:A,MATCH(ROW(B1117),APガラス性能一覧!$N:$N,0))),"")))</f>
        <v/>
      </c>
      <c r="C1123" s="68" t="str">
        <f>IFERROR(VLOOKUP($B1123,APガラス性能一覧!$A$2:$M$6097,2,0),"")</f>
        <v/>
      </c>
      <c r="D1123" s="68" t="str">
        <f>IFERROR(VLOOKUP($B1123,APガラス性能一覧!$A$2:$M$6097,3,0),"")</f>
        <v/>
      </c>
      <c r="E1123" s="68" t="str">
        <f>IFERROR(VLOOKUP($B1123,APガラス性能一覧!$A$2:$M$6097,4,0),"")</f>
        <v/>
      </c>
      <c r="F1123" s="68" t="str">
        <f>IFERROR(VLOOKUP($B1123,APガラス性能一覧!$A$2:$M$6097,5,0),"")</f>
        <v/>
      </c>
      <c r="G1123" s="68" t="str">
        <f>IFERROR(VLOOKUP($B1123,APガラス性能一覧!$A$2:$M$6097,6,0),"")</f>
        <v/>
      </c>
      <c r="H1123" s="68" t="str">
        <f>IFERROR(VLOOKUP($B1123,APガラス性能一覧!$A$2:$M$6097,7,0),"")</f>
        <v/>
      </c>
      <c r="I1123" s="68" t="str">
        <f>IFERROR(VLOOKUP($B1123,APガラス性能一覧!$A$2:$M$6097,8,0),"")</f>
        <v/>
      </c>
      <c r="J1123" s="68" t="str">
        <f>IFERROR(VLOOKUP($B1123,APガラス性能一覧!$A$2:$M$6097,9,0),"")</f>
        <v/>
      </c>
      <c r="K1123" s="68" t="str">
        <f>IFERROR(VLOOKUP($B1123,APガラス性能一覧!$A$2:$M$6097,10,0),"")</f>
        <v/>
      </c>
      <c r="L1123" s="68" t="str">
        <f>IFERROR(VLOOKUP($B1123,APガラス性能一覧!$A$2:$M$6097,11,0),"")</f>
        <v/>
      </c>
      <c r="M1123" s="68" t="str">
        <f>IFERROR(VLOOKUP($B1123,APガラス性能一覧!$A$2:$M$6097,12,0),"")</f>
        <v/>
      </c>
      <c r="N1123" s="68" t="str">
        <f>IFERROR(VLOOKUP($B1123,APガラス性能一覧!$A$2:$M$6097,13,0),"")</f>
        <v/>
      </c>
    </row>
    <row r="1124" spans="2:14" x14ac:dyDescent="0.4">
      <c r="B1124" s="68" t="str">
        <f>IF($D$2="","",IF($E$2=0.65,IFERROR(IF(INDEX(APガラス性能一覧!A:A,MATCH(ROW(B1118),APガラス性能一覧!$O:$O,0))="","",INDEX(APガラス性能一覧!A:A,MATCH(ROW(B1118),APガラス性能一覧!$O:$O,0))),""),IFERROR(IF(INDEX(APガラス性能一覧!A:A,MATCH(ROW(B1118),APガラス性能一覧!$N:$N,0))="","",INDEX(APガラス性能一覧!A:A,MATCH(ROW(B1118),APガラス性能一覧!$N:$N,0))),"")))</f>
        <v/>
      </c>
      <c r="C1124" s="68" t="str">
        <f>IFERROR(VLOOKUP($B1124,APガラス性能一覧!$A$2:$M$6097,2,0),"")</f>
        <v/>
      </c>
      <c r="D1124" s="68" t="str">
        <f>IFERROR(VLOOKUP($B1124,APガラス性能一覧!$A$2:$M$6097,3,0),"")</f>
        <v/>
      </c>
      <c r="E1124" s="68" t="str">
        <f>IFERROR(VLOOKUP($B1124,APガラス性能一覧!$A$2:$M$6097,4,0),"")</f>
        <v/>
      </c>
      <c r="F1124" s="68" t="str">
        <f>IFERROR(VLOOKUP($B1124,APガラス性能一覧!$A$2:$M$6097,5,0),"")</f>
        <v/>
      </c>
      <c r="G1124" s="68" t="str">
        <f>IFERROR(VLOOKUP($B1124,APガラス性能一覧!$A$2:$M$6097,6,0),"")</f>
        <v/>
      </c>
      <c r="H1124" s="68" t="str">
        <f>IFERROR(VLOOKUP($B1124,APガラス性能一覧!$A$2:$M$6097,7,0),"")</f>
        <v/>
      </c>
      <c r="I1124" s="68" t="str">
        <f>IFERROR(VLOOKUP($B1124,APガラス性能一覧!$A$2:$M$6097,8,0),"")</f>
        <v/>
      </c>
      <c r="J1124" s="68" t="str">
        <f>IFERROR(VLOOKUP($B1124,APガラス性能一覧!$A$2:$M$6097,9,0),"")</f>
        <v/>
      </c>
      <c r="K1124" s="68" t="str">
        <f>IFERROR(VLOOKUP($B1124,APガラス性能一覧!$A$2:$M$6097,10,0),"")</f>
        <v/>
      </c>
      <c r="L1124" s="68" t="str">
        <f>IFERROR(VLOOKUP($B1124,APガラス性能一覧!$A$2:$M$6097,11,0),"")</f>
        <v/>
      </c>
      <c r="M1124" s="68" t="str">
        <f>IFERROR(VLOOKUP($B1124,APガラス性能一覧!$A$2:$M$6097,12,0),"")</f>
        <v/>
      </c>
      <c r="N1124" s="68" t="str">
        <f>IFERROR(VLOOKUP($B1124,APガラス性能一覧!$A$2:$M$6097,13,0),"")</f>
        <v/>
      </c>
    </row>
    <row r="1125" spans="2:14" x14ac:dyDescent="0.4">
      <c r="B1125" s="68" t="str">
        <f>IF($D$2="","",IF($E$2=0.65,IFERROR(IF(INDEX(APガラス性能一覧!A:A,MATCH(ROW(B1119),APガラス性能一覧!$O:$O,0))="","",INDEX(APガラス性能一覧!A:A,MATCH(ROW(B1119),APガラス性能一覧!$O:$O,0))),""),IFERROR(IF(INDEX(APガラス性能一覧!A:A,MATCH(ROW(B1119),APガラス性能一覧!$N:$N,0))="","",INDEX(APガラス性能一覧!A:A,MATCH(ROW(B1119),APガラス性能一覧!$N:$N,0))),"")))</f>
        <v/>
      </c>
      <c r="C1125" s="68" t="str">
        <f>IFERROR(VLOOKUP($B1125,APガラス性能一覧!$A$2:$M$6097,2,0),"")</f>
        <v/>
      </c>
      <c r="D1125" s="68" t="str">
        <f>IFERROR(VLOOKUP($B1125,APガラス性能一覧!$A$2:$M$6097,3,0),"")</f>
        <v/>
      </c>
      <c r="E1125" s="68" t="str">
        <f>IFERROR(VLOOKUP($B1125,APガラス性能一覧!$A$2:$M$6097,4,0),"")</f>
        <v/>
      </c>
      <c r="F1125" s="68" t="str">
        <f>IFERROR(VLOOKUP($B1125,APガラス性能一覧!$A$2:$M$6097,5,0),"")</f>
        <v/>
      </c>
      <c r="G1125" s="68" t="str">
        <f>IFERROR(VLOOKUP($B1125,APガラス性能一覧!$A$2:$M$6097,6,0),"")</f>
        <v/>
      </c>
      <c r="H1125" s="68" t="str">
        <f>IFERROR(VLOOKUP($B1125,APガラス性能一覧!$A$2:$M$6097,7,0),"")</f>
        <v/>
      </c>
      <c r="I1125" s="68" t="str">
        <f>IFERROR(VLOOKUP($B1125,APガラス性能一覧!$A$2:$M$6097,8,0),"")</f>
        <v/>
      </c>
      <c r="J1125" s="68" t="str">
        <f>IFERROR(VLOOKUP($B1125,APガラス性能一覧!$A$2:$M$6097,9,0),"")</f>
        <v/>
      </c>
      <c r="K1125" s="68" t="str">
        <f>IFERROR(VLOOKUP($B1125,APガラス性能一覧!$A$2:$M$6097,10,0),"")</f>
        <v/>
      </c>
      <c r="L1125" s="68" t="str">
        <f>IFERROR(VLOOKUP($B1125,APガラス性能一覧!$A$2:$M$6097,11,0),"")</f>
        <v/>
      </c>
      <c r="M1125" s="68" t="str">
        <f>IFERROR(VLOOKUP($B1125,APガラス性能一覧!$A$2:$M$6097,12,0),"")</f>
        <v/>
      </c>
      <c r="N1125" s="68" t="str">
        <f>IFERROR(VLOOKUP($B1125,APガラス性能一覧!$A$2:$M$6097,13,0),"")</f>
        <v/>
      </c>
    </row>
    <row r="1126" spans="2:14" x14ac:dyDescent="0.4">
      <c r="B1126" s="68" t="str">
        <f>IF($D$2="","",IF($E$2=0.65,IFERROR(IF(INDEX(APガラス性能一覧!A:A,MATCH(ROW(B1120),APガラス性能一覧!$O:$O,0))="","",INDEX(APガラス性能一覧!A:A,MATCH(ROW(B1120),APガラス性能一覧!$O:$O,0))),""),IFERROR(IF(INDEX(APガラス性能一覧!A:A,MATCH(ROW(B1120),APガラス性能一覧!$N:$N,0))="","",INDEX(APガラス性能一覧!A:A,MATCH(ROW(B1120),APガラス性能一覧!$N:$N,0))),"")))</f>
        <v/>
      </c>
      <c r="C1126" s="68" t="str">
        <f>IFERROR(VLOOKUP($B1126,APガラス性能一覧!$A$2:$M$6097,2,0),"")</f>
        <v/>
      </c>
      <c r="D1126" s="68" t="str">
        <f>IFERROR(VLOOKUP($B1126,APガラス性能一覧!$A$2:$M$6097,3,0),"")</f>
        <v/>
      </c>
      <c r="E1126" s="68" t="str">
        <f>IFERROR(VLOOKUP($B1126,APガラス性能一覧!$A$2:$M$6097,4,0),"")</f>
        <v/>
      </c>
      <c r="F1126" s="68" t="str">
        <f>IFERROR(VLOOKUP($B1126,APガラス性能一覧!$A$2:$M$6097,5,0),"")</f>
        <v/>
      </c>
      <c r="G1126" s="68" t="str">
        <f>IFERROR(VLOOKUP($B1126,APガラス性能一覧!$A$2:$M$6097,6,0),"")</f>
        <v/>
      </c>
      <c r="H1126" s="68" t="str">
        <f>IFERROR(VLOOKUP($B1126,APガラス性能一覧!$A$2:$M$6097,7,0),"")</f>
        <v/>
      </c>
      <c r="I1126" s="68" t="str">
        <f>IFERROR(VLOOKUP($B1126,APガラス性能一覧!$A$2:$M$6097,8,0),"")</f>
        <v/>
      </c>
      <c r="J1126" s="68" t="str">
        <f>IFERROR(VLOOKUP($B1126,APガラス性能一覧!$A$2:$M$6097,9,0),"")</f>
        <v/>
      </c>
      <c r="K1126" s="68" t="str">
        <f>IFERROR(VLOOKUP($B1126,APガラス性能一覧!$A$2:$M$6097,10,0),"")</f>
        <v/>
      </c>
      <c r="L1126" s="68" t="str">
        <f>IFERROR(VLOOKUP($B1126,APガラス性能一覧!$A$2:$M$6097,11,0),"")</f>
        <v/>
      </c>
      <c r="M1126" s="68" t="str">
        <f>IFERROR(VLOOKUP($B1126,APガラス性能一覧!$A$2:$M$6097,12,0),"")</f>
        <v/>
      </c>
      <c r="N1126" s="68" t="str">
        <f>IFERROR(VLOOKUP($B1126,APガラス性能一覧!$A$2:$M$6097,13,0),"")</f>
        <v/>
      </c>
    </row>
    <row r="1127" spans="2:14" x14ac:dyDescent="0.4">
      <c r="B1127" s="68" t="str">
        <f>IF($D$2="","",IF($E$2=0.65,IFERROR(IF(INDEX(APガラス性能一覧!A:A,MATCH(ROW(B1121),APガラス性能一覧!$O:$O,0))="","",INDEX(APガラス性能一覧!A:A,MATCH(ROW(B1121),APガラス性能一覧!$O:$O,0))),""),IFERROR(IF(INDEX(APガラス性能一覧!A:A,MATCH(ROW(B1121),APガラス性能一覧!$N:$N,0))="","",INDEX(APガラス性能一覧!A:A,MATCH(ROW(B1121),APガラス性能一覧!$N:$N,0))),"")))</f>
        <v/>
      </c>
      <c r="C1127" s="68" t="str">
        <f>IFERROR(VLOOKUP($B1127,APガラス性能一覧!$A$2:$M$6097,2,0),"")</f>
        <v/>
      </c>
      <c r="D1127" s="68" t="str">
        <f>IFERROR(VLOOKUP($B1127,APガラス性能一覧!$A$2:$M$6097,3,0),"")</f>
        <v/>
      </c>
      <c r="E1127" s="68" t="str">
        <f>IFERROR(VLOOKUP($B1127,APガラス性能一覧!$A$2:$M$6097,4,0),"")</f>
        <v/>
      </c>
      <c r="F1127" s="68" t="str">
        <f>IFERROR(VLOOKUP($B1127,APガラス性能一覧!$A$2:$M$6097,5,0),"")</f>
        <v/>
      </c>
      <c r="G1127" s="68" t="str">
        <f>IFERROR(VLOOKUP($B1127,APガラス性能一覧!$A$2:$M$6097,6,0),"")</f>
        <v/>
      </c>
      <c r="H1127" s="68" t="str">
        <f>IFERROR(VLOOKUP($B1127,APガラス性能一覧!$A$2:$M$6097,7,0),"")</f>
        <v/>
      </c>
      <c r="I1127" s="68" t="str">
        <f>IFERROR(VLOOKUP($B1127,APガラス性能一覧!$A$2:$M$6097,8,0),"")</f>
        <v/>
      </c>
      <c r="J1127" s="68" t="str">
        <f>IFERROR(VLOOKUP($B1127,APガラス性能一覧!$A$2:$M$6097,9,0),"")</f>
        <v/>
      </c>
      <c r="K1127" s="68" t="str">
        <f>IFERROR(VLOOKUP($B1127,APガラス性能一覧!$A$2:$M$6097,10,0),"")</f>
        <v/>
      </c>
      <c r="L1127" s="68" t="str">
        <f>IFERROR(VLOOKUP($B1127,APガラス性能一覧!$A$2:$M$6097,11,0),"")</f>
        <v/>
      </c>
      <c r="M1127" s="68" t="str">
        <f>IFERROR(VLOOKUP($B1127,APガラス性能一覧!$A$2:$M$6097,12,0),"")</f>
        <v/>
      </c>
      <c r="N1127" s="68" t="str">
        <f>IFERROR(VLOOKUP($B1127,APガラス性能一覧!$A$2:$M$6097,13,0),"")</f>
        <v/>
      </c>
    </row>
    <row r="1128" spans="2:14" x14ac:dyDescent="0.4">
      <c r="B1128" s="68" t="str">
        <f>IF($D$2="","",IF($E$2=0.65,IFERROR(IF(INDEX(APガラス性能一覧!A:A,MATCH(ROW(B1122),APガラス性能一覧!$O:$O,0))="","",INDEX(APガラス性能一覧!A:A,MATCH(ROW(B1122),APガラス性能一覧!$O:$O,0))),""),IFERROR(IF(INDEX(APガラス性能一覧!A:A,MATCH(ROW(B1122),APガラス性能一覧!$N:$N,0))="","",INDEX(APガラス性能一覧!A:A,MATCH(ROW(B1122),APガラス性能一覧!$N:$N,0))),"")))</f>
        <v/>
      </c>
      <c r="C1128" s="68" t="str">
        <f>IFERROR(VLOOKUP($B1128,APガラス性能一覧!$A$2:$M$6097,2,0),"")</f>
        <v/>
      </c>
      <c r="D1128" s="68" t="str">
        <f>IFERROR(VLOOKUP($B1128,APガラス性能一覧!$A$2:$M$6097,3,0),"")</f>
        <v/>
      </c>
      <c r="E1128" s="68" t="str">
        <f>IFERROR(VLOOKUP($B1128,APガラス性能一覧!$A$2:$M$6097,4,0),"")</f>
        <v/>
      </c>
      <c r="F1128" s="68" t="str">
        <f>IFERROR(VLOOKUP($B1128,APガラス性能一覧!$A$2:$M$6097,5,0),"")</f>
        <v/>
      </c>
      <c r="G1128" s="68" t="str">
        <f>IFERROR(VLOOKUP($B1128,APガラス性能一覧!$A$2:$M$6097,6,0),"")</f>
        <v/>
      </c>
      <c r="H1128" s="68" t="str">
        <f>IFERROR(VLOOKUP($B1128,APガラス性能一覧!$A$2:$M$6097,7,0),"")</f>
        <v/>
      </c>
      <c r="I1128" s="68" t="str">
        <f>IFERROR(VLOOKUP($B1128,APガラス性能一覧!$A$2:$M$6097,8,0),"")</f>
        <v/>
      </c>
      <c r="J1128" s="68" t="str">
        <f>IFERROR(VLOOKUP($B1128,APガラス性能一覧!$A$2:$M$6097,9,0),"")</f>
        <v/>
      </c>
      <c r="K1128" s="68" t="str">
        <f>IFERROR(VLOOKUP($B1128,APガラス性能一覧!$A$2:$M$6097,10,0),"")</f>
        <v/>
      </c>
      <c r="L1128" s="68" t="str">
        <f>IFERROR(VLOOKUP($B1128,APガラス性能一覧!$A$2:$M$6097,11,0),"")</f>
        <v/>
      </c>
      <c r="M1128" s="68" t="str">
        <f>IFERROR(VLOOKUP($B1128,APガラス性能一覧!$A$2:$M$6097,12,0),"")</f>
        <v/>
      </c>
      <c r="N1128" s="68" t="str">
        <f>IFERROR(VLOOKUP($B1128,APガラス性能一覧!$A$2:$M$6097,13,0),"")</f>
        <v/>
      </c>
    </row>
    <row r="1129" spans="2:14" x14ac:dyDescent="0.4">
      <c r="B1129" s="68" t="str">
        <f>IF($D$2="","",IF($E$2=0.65,IFERROR(IF(INDEX(APガラス性能一覧!A:A,MATCH(ROW(B1123),APガラス性能一覧!$O:$O,0))="","",INDEX(APガラス性能一覧!A:A,MATCH(ROW(B1123),APガラス性能一覧!$O:$O,0))),""),IFERROR(IF(INDEX(APガラス性能一覧!A:A,MATCH(ROW(B1123),APガラス性能一覧!$N:$N,0))="","",INDEX(APガラス性能一覧!A:A,MATCH(ROW(B1123),APガラス性能一覧!$N:$N,0))),"")))</f>
        <v/>
      </c>
      <c r="C1129" s="68" t="str">
        <f>IFERROR(VLOOKUP($B1129,APガラス性能一覧!$A$2:$M$6097,2,0),"")</f>
        <v/>
      </c>
      <c r="D1129" s="68" t="str">
        <f>IFERROR(VLOOKUP($B1129,APガラス性能一覧!$A$2:$M$6097,3,0),"")</f>
        <v/>
      </c>
      <c r="E1129" s="68" t="str">
        <f>IFERROR(VLOOKUP($B1129,APガラス性能一覧!$A$2:$M$6097,4,0),"")</f>
        <v/>
      </c>
      <c r="F1129" s="68" t="str">
        <f>IFERROR(VLOOKUP($B1129,APガラス性能一覧!$A$2:$M$6097,5,0),"")</f>
        <v/>
      </c>
      <c r="G1129" s="68" t="str">
        <f>IFERROR(VLOOKUP($B1129,APガラス性能一覧!$A$2:$M$6097,6,0),"")</f>
        <v/>
      </c>
      <c r="H1129" s="68" t="str">
        <f>IFERROR(VLOOKUP($B1129,APガラス性能一覧!$A$2:$M$6097,7,0),"")</f>
        <v/>
      </c>
      <c r="I1129" s="68" t="str">
        <f>IFERROR(VLOOKUP($B1129,APガラス性能一覧!$A$2:$M$6097,8,0),"")</f>
        <v/>
      </c>
      <c r="J1129" s="68" t="str">
        <f>IFERROR(VLOOKUP($B1129,APガラス性能一覧!$A$2:$M$6097,9,0),"")</f>
        <v/>
      </c>
      <c r="K1129" s="68" t="str">
        <f>IFERROR(VLOOKUP($B1129,APガラス性能一覧!$A$2:$M$6097,10,0),"")</f>
        <v/>
      </c>
      <c r="L1129" s="68" t="str">
        <f>IFERROR(VLOOKUP($B1129,APガラス性能一覧!$A$2:$M$6097,11,0),"")</f>
        <v/>
      </c>
      <c r="M1129" s="68" t="str">
        <f>IFERROR(VLOOKUP($B1129,APガラス性能一覧!$A$2:$M$6097,12,0),"")</f>
        <v/>
      </c>
      <c r="N1129" s="68" t="str">
        <f>IFERROR(VLOOKUP($B1129,APガラス性能一覧!$A$2:$M$6097,13,0),"")</f>
        <v/>
      </c>
    </row>
    <row r="1130" spans="2:14" x14ac:dyDescent="0.4">
      <c r="B1130" s="68" t="str">
        <f>IF($D$2="","",IF($E$2=0.65,IFERROR(IF(INDEX(APガラス性能一覧!A:A,MATCH(ROW(B1124),APガラス性能一覧!$O:$O,0))="","",INDEX(APガラス性能一覧!A:A,MATCH(ROW(B1124),APガラス性能一覧!$O:$O,0))),""),IFERROR(IF(INDEX(APガラス性能一覧!A:A,MATCH(ROW(B1124),APガラス性能一覧!$N:$N,0))="","",INDEX(APガラス性能一覧!A:A,MATCH(ROW(B1124),APガラス性能一覧!$N:$N,0))),"")))</f>
        <v/>
      </c>
      <c r="C1130" s="68" t="str">
        <f>IFERROR(VLOOKUP($B1130,APガラス性能一覧!$A$2:$M$6097,2,0),"")</f>
        <v/>
      </c>
      <c r="D1130" s="68" t="str">
        <f>IFERROR(VLOOKUP($B1130,APガラス性能一覧!$A$2:$M$6097,3,0),"")</f>
        <v/>
      </c>
      <c r="E1130" s="68" t="str">
        <f>IFERROR(VLOOKUP($B1130,APガラス性能一覧!$A$2:$M$6097,4,0),"")</f>
        <v/>
      </c>
      <c r="F1130" s="68" t="str">
        <f>IFERROR(VLOOKUP($B1130,APガラス性能一覧!$A$2:$M$6097,5,0),"")</f>
        <v/>
      </c>
      <c r="G1130" s="68" t="str">
        <f>IFERROR(VLOOKUP($B1130,APガラス性能一覧!$A$2:$M$6097,6,0),"")</f>
        <v/>
      </c>
      <c r="H1130" s="68" t="str">
        <f>IFERROR(VLOOKUP($B1130,APガラス性能一覧!$A$2:$M$6097,7,0),"")</f>
        <v/>
      </c>
      <c r="I1130" s="68" t="str">
        <f>IFERROR(VLOOKUP($B1130,APガラス性能一覧!$A$2:$M$6097,8,0),"")</f>
        <v/>
      </c>
      <c r="J1130" s="68" t="str">
        <f>IFERROR(VLOOKUP($B1130,APガラス性能一覧!$A$2:$M$6097,9,0),"")</f>
        <v/>
      </c>
      <c r="K1130" s="68" t="str">
        <f>IFERROR(VLOOKUP($B1130,APガラス性能一覧!$A$2:$M$6097,10,0),"")</f>
        <v/>
      </c>
      <c r="L1130" s="68" t="str">
        <f>IFERROR(VLOOKUP($B1130,APガラス性能一覧!$A$2:$M$6097,11,0),"")</f>
        <v/>
      </c>
      <c r="M1130" s="68" t="str">
        <f>IFERROR(VLOOKUP($B1130,APガラス性能一覧!$A$2:$M$6097,12,0),"")</f>
        <v/>
      </c>
      <c r="N1130" s="68" t="str">
        <f>IFERROR(VLOOKUP($B1130,APガラス性能一覧!$A$2:$M$6097,13,0),"")</f>
        <v/>
      </c>
    </row>
    <row r="1131" spans="2:14" x14ac:dyDescent="0.4">
      <c r="B1131" s="68" t="str">
        <f>IF($D$2="","",IF($E$2=0.65,IFERROR(IF(INDEX(APガラス性能一覧!A:A,MATCH(ROW(B1125),APガラス性能一覧!$O:$O,0))="","",INDEX(APガラス性能一覧!A:A,MATCH(ROW(B1125),APガラス性能一覧!$O:$O,0))),""),IFERROR(IF(INDEX(APガラス性能一覧!A:A,MATCH(ROW(B1125),APガラス性能一覧!$N:$N,0))="","",INDEX(APガラス性能一覧!A:A,MATCH(ROW(B1125),APガラス性能一覧!$N:$N,0))),"")))</f>
        <v/>
      </c>
      <c r="C1131" s="68" t="str">
        <f>IFERROR(VLOOKUP($B1131,APガラス性能一覧!$A$2:$M$6097,2,0),"")</f>
        <v/>
      </c>
      <c r="D1131" s="68" t="str">
        <f>IFERROR(VLOOKUP($B1131,APガラス性能一覧!$A$2:$M$6097,3,0),"")</f>
        <v/>
      </c>
      <c r="E1131" s="68" t="str">
        <f>IFERROR(VLOOKUP($B1131,APガラス性能一覧!$A$2:$M$6097,4,0),"")</f>
        <v/>
      </c>
      <c r="F1131" s="68" t="str">
        <f>IFERROR(VLOOKUP($B1131,APガラス性能一覧!$A$2:$M$6097,5,0),"")</f>
        <v/>
      </c>
      <c r="G1131" s="68" t="str">
        <f>IFERROR(VLOOKUP($B1131,APガラス性能一覧!$A$2:$M$6097,6,0),"")</f>
        <v/>
      </c>
      <c r="H1131" s="68" t="str">
        <f>IFERROR(VLOOKUP($B1131,APガラス性能一覧!$A$2:$M$6097,7,0),"")</f>
        <v/>
      </c>
      <c r="I1131" s="68" t="str">
        <f>IFERROR(VLOOKUP($B1131,APガラス性能一覧!$A$2:$M$6097,8,0),"")</f>
        <v/>
      </c>
      <c r="J1131" s="68" t="str">
        <f>IFERROR(VLOOKUP($B1131,APガラス性能一覧!$A$2:$M$6097,9,0),"")</f>
        <v/>
      </c>
      <c r="K1131" s="68" t="str">
        <f>IFERROR(VLOOKUP($B1131,APガラス性能一覧!$A$2:$M$6097,10,0),"")</f>
        <v/>
      </c>
      <c r="L1131" s="68" t="str">
        <f>IFERROR(VLOOKUP($B1131,APガラス性能一覧!$A$2:$M$6097,11,0),"")</f>
        <v/>
      </c>
      <c r="M1131" s="68" t="str">
        <f>IFERROR(VLOOKUP($B1131,APガラス性能一覧!$A$2:$M$6097,12,0),"")</f>
        <v/>
      </c>
      <c r="N1131" s="68" t="str">
        <f>IFERROR(VLOOKUP($B1131,APガラス性能一覧!$A$2:$M$6097,13,0),"")</f>
        <v/>
      </c>
    </row>
    <row r="1132" spans="2:14" x14ac:dyDescent="0.4">
      <c r="B1132" s="68" t="str">
        <f>IF($D$2="","",IF($E$2=0.65,IFERROR(IF(INDEX(APガラス性能一覧!A:A,MATCH(ROW(B1126),APガラス性能一覧!$O:$O,0))="","",INDEX(APガラス性能一覧!A:A,MATCH(ROW(B1126),APガラス性能一覧!$O:$O,0))),""),IFERROR(IF(INDEX(APガラス性能一覧!A:A,MATCH(ROW(B1126),APガラス性能一覧!$N:$N,0))="","",INDEX(APガラス性能一覧!A:A,MATCH(ROW(B1126),APガラス性能一覧!$N:$N,0))),"")))</f>
        <v/>
      </c>
      <c r="C1132" s="68" t="str">
        <f>IFERROR(VLOOKUP($B1132,APガラス性能一覧!$A$2:$M$6097,2,0),"")</f>
        <v/>
      </c>
      <c r="D1132" s="68" t="str">
        <f>IFERROR(VLOOKUP($B1132,APガラス性能一覧!$A$2:$M$6097,3,0),"")</f>
        <v/>
      </c>
      <c r="E1132" s="68" t="str">
        <f>IFERROR(VLOOKUP($B1132,APガラス性能一覧!$A$2:$M$6097,4,0),"")</f>
        <v/>
      </c>
      <c r="F1132" s="68" t="str">
        <f>IFERROR(VLOOKUP($B1132,APガラス性能一覧!$A$2:$M$6097,5,0),"")</f>
        <v/>
      </c>
      <c r="G1132" s="68" t="str">
        <f>IFERROR(VLOOKUP($B1132,APガラス性能一覧!$A$2:$M$6097,6,0),"")</f>
        <v/>
      </c>
      <c r="H1132" s="68" t="str">
        <f>IFERROR(VLOOKUP($B1132,APガラス性能一覧!$A$2:$M$6097,7,0),"")</f>
        <v/>
      </c>
      <c r="I1132" s="68" t="str">
        <f>IFERROR(VLOOKUP($B1132,APガラス性能一覧!$A$2:$M$6097,8,0),"")</f>
        <v/>
      </c>
      <c r="J1132" s="68" t="str">
        <f>IFERROR(VLOOKUP($B1132,APガラス性能一覧!$A$2:$M$6097,9,0),"")</f>
        <v/>
      </c>
      <c r="K1132" s="68" t="str">
        <f>IFERROR(VLOOKUP($B1132,APガラス性能一覧!$A$2:$M$6097,10,0),"")</f>
        <v/>
      </c>
      <c r="L1132" s="68" t="str">
        <f>IFERROR(VLOOKUP($B1132,APガラス性能一覧!$A$2:$M$6097,11,0),"")</f>
        <v/>
      </c>
      <c r="M1132" s="68" t="str">
        <f>IFERROR(VLOOKUP($B1132,APガラス性能一覧!$A$2:$M$6097,12,0),"")</f>
        <v/>
      </c>
      <c r="N1132" s="68" t="str">
        <f>IFERROR(VLOOKUP($B1132,APガラス性能一覧!$A$2:$M$6097,13,0),"")</f>
        <v/>
      </c>
    </row>
    <row r="1133" spans="2:14" x14ac:dyDescent="0.4">
      <c r="B1133" s="68" t="str">
        <f>IF($D$2="","",IF($E$2=0.65,IFERROR(IF(INDEX(APガラス性能一覧!A:A,MATCH(ROW(B1127),APガラス性能一覧!$O:$O,0))="","",INDEX(APガラス性能一覧!A:A,MATCH(ROW(B1127),APガラス性能一覧!$O:$O,0))),""),IFERROR(IF(INDEX(APガラス性能一覧!A:A,MATCH(ROW(B1127),APガラス性能一覧!$N:$N,0))="","",INDEX(APガラス性能一覧!A:A,MATCH(ROW(B1127),APガラス性能一覧!$N:$N,0))),"")))</f>
        <v/>
      </c>
      <c r="C1133" s="68" t="str">
        <f>IFERROR(VLOOKUP($B1133,APガラス性能一覧!$A$2:$M$6097,2,0),"")</f>
        <v/>
      </c>
      <c r="D1133" s="68" t="str">
        <f>IFERROR(VLOOKUP($B1133,APガラス性能一覧!$A$2:$M$6097,3,0),"")</f>
        <v/>
      </c>
      <c r="E1133" s="68" t="str">
        <f>IFERROR(VLOOKUP($B1133,APガラス性能一覧!$A$2:$M$6097,4,0),"")</f>
        <v/>
      </c>
      <c r="F1133" s="68" t="str">
        <f>IFERROR(VLOOKUP($B1133,APガラス性能一覧!$A$2:$M$6097,5,0),"")</f>
        <v/>
      </c>
      <c r="G1133" s="68" t="str">
        <f>IFERROR(VLOOKUP($B1133,APガラス性能一覧!$A$2:$M$6097,6,0),"")</f>
        <v/>
      </c>
      <c r="H1133" s="68" t="str">
        <f>IFERROR(VLOOKUP($B1133,APガラス性能一覧!$A$2:$M$6097,7,0),"")</f>
        <v/>
      </c>
      <c r="I1133" s="68" t="str">
        <f>IFERROR(VLOOKUP($B1133,APガラス性能一覧!$A$2:$M$6097,8,0),"")</f>
        <v/>
      </c>
      <c r="J1133" s="68" t="str">
        <f>IFERROR(VLOOKUP($B1133,APガラス性能一覧!$A$2:$M$6097,9,0),"")</f>
        <v/>
      </c>
      <c r="K1133" s="68" t="str">
        <f>IFERROR(VLOOKUP($B1133,APガラス性能一覧!$A$2:$M$6097,10,0),"")</f>
        <v/>
      </c>
      <c r="L1133" s="68" t="str">
        <f>IFERROR(VLOOKUP($B1133,APガラス性能一覧!$A$2:$M$6097,11,0),"")</f>
        <v/>
      </c>
      <c r="M1133" s="68" t="str">
        <f>IFERROR(VLOOKUP($B1133,APガラス性能一覧!$A$2:$M$6097,12,0),"")</f>
        <v/>
      </c>
      <c r="N1133" s="68" t="str">
        <f>IFERROR(VLOOKUP($B1133,APガラス性能一覧!$A$2:$M$6097,13,0),"")</f>
        <v/>
      </c>
    </row>
    <row r="1134" spans="2:14" x14ac:dyDescent="0.4">
      <c r="B1134" s="68" t="str">
        <f>IF($D$2="","",IF($E$2=0.65,IFERROR(IF(INDEX(APガラス性能一覧!A:A,MATCH(ROW(B1128),APガラス性能一覧!$O:$O,0))="","",INDEX(APガラス性能一覧!A:A,MATCH(ROW(B1128),APガラス性能一覧!$O:$O,0))),""),IFERROR(IF(INDEX(APガラス性能一覧!A:A,MATCH(ROW(B1128),APガラス性能一覧!$N:$N,0))="","",INDEX(APガラス性能一覧!A:A,MATCH(ROW(B1128),APガラス性能一覧!$N:$N,0))),"")))</f>
        <v/>
      </c>
      <c r="C1134" s="68" t="str">
        <f>IFERROR(VLOOKUP($B1134,APガラス性能一覧!$A$2:$M$6097,2,0),"")</f>
        <v/>
      </c>
      <c r="D1134" s="68" t="str">
        <f>IFERROR(VLOOKUP($B1134,APガラス性能一覧!$A$2:$M$6097,3,0),"")</f>
        <v/>
      </c>
      <c r="E1134" s="68" t="str">
        <f>IFERROR(VLOOKUP($B1134,APガラス性能一覧!$A$2:$M$6097,4,0),"")</f>
        <v/>
      </c>
      <c r="F1134" s="68" t="str">
        <f>IFERROR(VLOOKUP($B1134,APガラス性能一覧!$A$2:$M$6097,5,0),"")</f>
        <v/>
      </c>
      <c r="G1134" s="68" t="str">
        <f>IFERROR(VLOOKUP($B1134,APガラス性能一覧!$A$2:$M$6097,6,0),"")</f>
        <v/>
      </c>
      <c r="H1134" s="68" t="str">
        <f>IFERROR(VLOOKUP($B1134,APガラス性能一覧!$A$2:$M$6097,7,0),"")</f>
        <v/>
      </c>
      <c r="I1134" s="68" t="str">
        <f>IFERROR(VLOOKUP($B1134,APガラス性能一覧!$A$2:$M$6097,8,0),"")</f>
        <v/>
      </c>
      <c r="J1134" s="68" t="str">
        <f>IFERROR(VLOOKUP($B1134,APガラス性能一覧!$A$2:$M$6097,9,0),"")</f>
        <v/>
      </c>
      <c r="K1134" s="68" t="str">
        <f>IFERROR(VLOOKUP($B1134,APガラス性能一覧!$A$2:$M$6097,10,0),"")</f>
        <v/>
      </c>
      <c r="L1134" s="68" t="str">
        <f>IFERROR(VLOOKUP($B1134,APガラス性能一覧!$A$2:$M$6097,11,0),"")</f>
        <v/>
      </c>
      <c r="M1134" s="68" t="str">
        <f>IFERROR(VLOOKUP($B1134,APガラス性能一覧!$A$2:$M$6097,12,0),"")</f>
        <v/>
      </c>
      <c r="N1134" s="68" t="str">
        <f>IFERROR(VLOOKUP($B1134,APガラス性能一覧!$A$2:$M$6097,13,0),"")</f>
        <v/>
      </c>
    </row>
    <row r="1135" spans="2:14" x14ac:dyDescent="0.4">
      <c r="B1135" s="68" t="str">
        <f>IF($D$2="","",IF($E$2=0.65,IFERROR(IF(INDEX(APガラス性能一覧!A:A,MATCH(ROW(B1129),APガラス性能一覧!$O:$O,0))="","",INDEX(APガラス性能一覧!A:A,MATCH(ROW(B1129),APガラス性能一覧!$O:$O,0))),""),IFERROR(IF(INDEX(APガラス性能一覧!A:A,MATCH(ROW(B1129),APガラス性能一覧!$N:$N,0))="","",INDEX(APガラス性能一覧!A:A,MATCH(ROW(B1129),APガラス性能一覧!$N:$N,0))),"")))</f>
        <v/>
      </c>
      <c r="C1135" s="68" t="str">
        <f>IFERROR(VLOOKUP($B1135,APガラス性能一覧!$A$2:$M$6097,2,0),"")</f>
        <v/>
      </c>
      <c r="D1135" s="68" t="str">
        <f>IFERROR(VLOOKUP($B1135,APガラス性能一覧!$A$2:$M$6097,3,0),"")</f>
        <v/>
      </c>
      <c r="E1135" s="68" t="str">
        <f>IFERROR(VLOOKUP($B1135,APガラス性能一覧!$A$2:$M$6097,4,0),"")</f>
        <v/>
      </c>
      <c r="F1135" s="68" t="str">
        <f>IFERROR(VLOOKUP($B1135,APガラス性能一覧!$A$2:$M$6097,5,0),"")</f>
        <v/>
      </c>
      <c r="G1135" s="68" t="str">
        <f>IFERROR(VLOOKUP($B1135,APガラス性能一覧!$A$2:$M$6097,6,0),"")</f>
        <v/>
      </c>
      <c r="H1135" s="68" t="str">
        <f>IFERROR(VLOOKUP($B1135,APガラス性能一覧!$A$2:$M$6097,7,0),"")</f>
        <v/>
      </c>
      <c r="I1135" s="68" t="str">
        <f>IFERROR(VLOOKUP($B1135,APガラス性能一覧!$A$2:$M$6097,8,0),"")</f>
        <v/>
      </c>
      <c r="J1135" s="68" t="str">
        <f>IFERROR(VLOOKUP($B1135,APガラス性能一覧!$A$2:$M$6097,9,0),"")</f>
        <v/>
      </c>
      <c r="K1135" s="68" t="str">
        <f>IFERROR(VLOOKUP($B1135,APガラス性能一覧!$A$2:$M$6097,10,0),"")</f>
        <v/>
      </c>
      <c r="L1135" s="68" t="str">
        <f>IFERROR(VLOOKUP($B1135,APガラス性能一覧!$A$2:$M$6097,11,0),"")</f>
        <v/>
      </c>
      <c r="M1135" s="68" t="str">
        <f>IFERROR(VLOOKUP($B1135,APガラス性能一覧!$A$2:$M$6097,12,0),"")</f>
        <v/>
      </c>
      <c r="N1135" s="68" t="str">
        <f>IFERROR(VLOOKUP($B1135,APガラス性能一覧!$A$2:$M$6097,13,0),"")</f>
        <v/>
      </c>
    </row>
    <row r="1136" spans="2:14" x14ac:dyDescent="0.4">
      <c r="B1136" s="68" t="str">
        <f>IF($D$2="","",IF($E$2=0.65,IFERROR(IF(INDEX(APガラス性能一覧!A:A,MATCH(ROW(B1130),APガラス性能一覧!$O:$O,0))="","",INDEX(APガラス性能一覧!A:A,MATCH(ROW(B1130),APガラス性能一覧!$O:$O,0))),""),IFERROR(IF(INDEX(APガラス性能一覧!A:A,MATCH(ROW(B1130),APガラス性能一覧!$N:$N,0))="","",INDEX(APガラス性能一覧!A:A,MATCH(ROW(B1130),APガラス性能一覧!$N:$N,0))),"")))</f>
        <v/>
      </c>
      <c r="C1136" s="68" t="str">
        <f>IFERROR(VLOOKUP($B1136,APガラス性能一覧!$A$2:$M$6097,2,0),"")</f>
        <v/>
      </c>
      <c r="D1136" s="68" t="str">
        <f>IFERROR(VLOOKUP($B1136,APガラス性能一覧!$A$2:$M$6097,3,0),"")</f>
        <v/>
      </c>
      <c r="E1136" s="68" t="str">
        <f>IFERROR(VLOOKUP($B1136,APガラス性能一覧!$A$2:$M$6097,4,0),"")</f>
        <v/>
      </c>
      <c r="F1136" s="68" t="str">
        <f>IFERROR(VLOOKUP($B1136,APガラス性能一覧!$A$2:$M$6097,5,0),"")</f>
        <v/>
      </c>
      <c r="G1136" s="68" t="str">
        <f>IFERROR(VLOOKUP($B1136,APガラス性能一覧!$A$2:$M$6097,6,0),"")</f>
        <v/>
      </c>
      <c r="H1136" s="68" t="str">
        <f>IFERROR(VLOOKUP($B1136,APガラス性能一覧!$A$2:$M$6097,7,0),"")</f>
        <v/>
      </c>
      <c r="I1136" s="68" t="str">
        <f>IFERROR(VLOOKUP($B1136,APガラス性能一覧!$A$2:$M$6097,8,0),"")</f>
        <v/>
      </c>
      <c r="J1136" s="68" t="str">
        <f>IFERROR(VLOOKUP($B1136,APガラス性能一覧!$A$2:$M$6097,9,0),"")</f>
        <v/>
      </c>
      <c r="K1136" s="68" t="str">
        <f>IFERROR(VLOOKUP($B1136,APガラス性能一覧!$A$2:$M$6097,10,0),"")</f>
        <v/>
      </c>
      <c r="L1136" s="68" t="str">
        <f>IFERROR(VLOOKUP($B1136,APガラス性能一覧!$A$2:$M$6097,11,0),"")</f>
        <v/>
      </c>
      <c r="M1136" s="68" t="str">
        <f>IFERROR(VLOOKUP($B1136,APガラス性能一覧!$A$2:$M$6097,12,0),"")</f>
        <v/>
      </c>
      <c r="N1136" s="68" t="str">
        <f>IFERROR(VLOOKUP($B1136,APガラス性能一覧!$A$2:$M$6097,13,0),"")</f>
        <v/>
      </c>
    </row>
    <row r="1137" spans="2:14" x14ac:dyDescent="0.4">
      <c r="B1137" s="68" t="str">
        <f>IF($D$2="","",IF($E$2=0.65,IFERROR(IF(INDEX(APガラス性能一覧!A:A,MATCH(ROW(B1131),APガラス性能一覧!$O:$O,0))="","",INDEX(APガラス性能一覧!A:A,MATCH(ROW(B1131),APガラス性能一覧!$O:$O,0))),""),IFERROR(IF(INDEX(APガラス性能一覧!A:A,MATCH(ROW(B1131),APガラス性能一覧!$N:$N,0))="","",INDEX(APガラス性能一覧!A:A,MATCH(ROW(B1131),APガラス性能一覧!$N:$N,0))),"")))</f>
        <v/>
      </c>
      <c r="C1137" s="68" t="str">
        <f>IFERROR(VLOOKUP($B1137,APガラス性能一覧!$A$2:$M$6097,2,0),"")</f>
        <v/>
      </c>
      <c r="D1137" s="68" t="str">
        <f>IFERROR(VLOOKUP($B1137,APガラス性能一覧!$A$2:$M$6097,3,0),"")</f>
        <v/>
      </c>
      <c r="E1137" s="68" t="str">
        <f>IFERROR(VLOOKUP($B1137,APガラス性能一覧!$A$2:$M$6097,4,0),"")</f>
        <v/>
      </c>
      <c r="F1137" s="68" t="str">
        <f>IFERROR(VLOOKUP($B1137,APガラス性能一覧!$A$2:$M$6097,5,0),"")</f>
        <v/>
      </c>
      <c r="G1137" s="68" t="str">
        <f>IFERROR(VLOOKUP($B1137,APガラス性能一覧!$A$2:$M$6097,6,0),"")</f>
        <v/>
      </c>
      <c r="H1137" s="68" t="str">
        <f>IFERROR(VLOOKUP($B1137,APガラス性能一覧!$A$2:$M$6097,7,0),"")</f>
        <v/>
      </c>
      <c r="I1137" s="68" t="str">
        <f>IFERROR(VLOOKUP($B1137,APガラス性能一覧!$A$2:$M$6097,8,0),"")</f>
        <v/>
      </c>
      <c r="J1137" s="68" t="str">
        <f>IFERROR(VLOOKUP($B1137,APガラス性能一覧!$A$2:$M$6097,9,0),"")</f>
        <v/>
      </c>
      <c r="K1137" s="68" t="str">
        <f>IFERROR(VLOOKUP($B1137,APガラス性能一覧!$A$2:$M$6097,10,0),"")</f>
        <v/>
      </c>
      <c r="L1137" s="68" t="str">
        <f>IFERROR(VLOOKUP($B1137,APガラス性能一覧!$A$2:$M$6097,11,0),"")</f>
        <v/>
      </c>
      <c r="M1137" s="68" t="str">
        <f>IFERROR(VLOOKUP($B1137,APガラス性能一覧!$A$2:$M$6097,12,0),"")</f>
        <v/>
      </c>
      <c r="N1137" s="68" t="str">
        <f>IFERROR(VLOOKUP($B1137,APガラス性能一覧!$A$2:$M$6097,13,0),"")</f>
        <v/>
      </c>
    </row>
    <row r="1138" spans="2:14" x14ac:dyDescent="0.4">
      <c r="B1138" s="68" t="str">
        <f>IF($D$2="","",IF($E$2=0.65,IFERROR(IF(INDEX(APガラス性能一覧!A:A,MATCH(ROW(B1132),APガラス性能一覧!$O:$O,0))="","",INDEX(APガラス性能一覧!A:A,MATCH(ROW(B1132),APガラス性能一覧!$O:$O,0))),""),IFERROR(IF(INDEX(APガラス性能一覧!A:A,MATCH(ROW(B1132),APガラス性能一覧!$N:$N,0))="","",INDEX(APガラス性能一覧!A:A,MATCH(ROW(B1132),APガラス性能一覧!$N:$N,0))),"")))</f>
        <v/>
      </c>
      <c r="C1138" s="68" t="str">
        <f>IFERROR(VLOOKUP($B1138,APガラス性能一覧!$A$2:$M$6097,2,0),"")</f>
        <v/>
      </c>
      <c r="D1138" s="68" t="str">
        <f>IFERROR(VLOOKUP($B1138,APガラス性能一覧!$A$2:$M$6097,3,0),"")</f>
        <v/>
      </c>
      <c r="E1138" s="68" t="str">
        <f>IFERROR(VLOOKUP($B1138,APガラス性能一覧!$A$2:$M$6097,4,0),"")</f>
        <v/>
      </c>
      <c r="F1138" s="68" t="str">
        <f>IFERROR(VLOOKUP($B1138,APガラス性能一覧!$A$2:$M$6097,5,0),"")</f>
        <v/>
      </c>
      <c r="G1138" s="68" t="str">
        <f>IFERROR(VLOOKUP($B1138,APガラス性能一覧!$A$2:$M$6097,6,0),"")</f>
        <v/>
      </c>
      <c r="H1138" s="68" t="str">
        <f>IFERROR(VLOOKUP($B1138,APガラス性能一覧!$A$2:$M$6097,7,0),"")</f>
        <v/>
      </c>
      <c r="I1138" s="68" t="str">
        <f>IFERROR(VLOOKUP($B1138,APガラス性能一覧!$A$2:$M$6097,8,0),"")</f>
        <v/>
      </c>
      <c r="J1138" s="68" t="str">
        <f>IFERROR(VLOOKUP($B1138,APガラス性能一覧!$A$2:$M$6097,9,0),"")</f>
        <v/>
      </c>
      <c r="K1138" s="68" t="str">
        <f>IFERROR(VLOOKUP($B1138,APガラス性能一覧!$A$2:$M$6097,10,0),"")</f>
        <v/>
      </c>
      <c r="L1138" s="68" t="str">
        <f>IFERROR(VLOOKUP($B1138,APガラス性能一覧!$A$2:$M$6097,11,0),"")</f>
        <v/>
      </c>
      <c r="M1138" s="68" t="str">
        <f>IFERROR(VLOOKUP($B1138,APガラス性能一覧!$A$2:$M$6097,12,0),"")</f>
        <v/>
      </c>
      <c r="N1138" s="68" t="str">
        <f>IFERROR(VLOOKUP($B1138,APガラス性能一覧!$A$2:$M$6097,13,0),"")</f>
        <v/>
      </c>
    </row>
    <row r="1139" spans="2:14" x14ac:dyDescent="0.4">
      <c r="B1139" s="68" t="str">
        <f>IF($D$2="","",IF($E$2=0.65,IFERROR(IF(INDEX(APガラス性能一覧!A:A,MATCH(ROW(B1133),APガラス性能一覧!$O:$O,0))="","",INDEX(APガラス性能一覧!A:A,MATCH(ROW(B1133),APガラス性能一覧!$O:$O,0))),""),IFERROR(IF(INDEX(APガラス性能一覧!A:A,MATCH(ROW(B1133),APガラス性能一覧!$N:$N,0))="","",INDEX(APガラス性能一覧!A:A,MATCH(ROW(B1133),APガラス性能一覧!$N:$N,0))),"")))</f>
        <v/>
      </c>
      <c r="C1139" s="68" t="str">
        <f>IFERROR(VLOOKUP($B1139,APガラス性能一覧!$A$2:$M$6097,2,0),"")</f>
        <v/>
      </c>
      <c r="D1139" s="68" t="str">
        <f>IFERROR(VLOOKUP($B1139,APガラス性能一覧!$A$2:$M$6097,3,0),"")</f>
        <v/>
      </c>
      <c r="E1139" s="68" t="str">
        <f>IFERROR(VLOOKUP($B1139,APガラス性能一覧!$A$2:$M$6097,4,0),"")</f>
        <v/>
      </c>
      <c r="F1139" s="68" t="str">
        <f>IFERROR(VLOOKUP($B1139,APガラス性能一覧!$A$2:$M$6097,5,0),"")</f>
        <v/>
      </c>
      <c r="G1139" s="68" t="str">
        <f>IFERROR(VLOOKUP($B1139,APガラス性能一覧!$A$2:$M$6097,6,0),"")</f>
        <v/>
      </c>
      <c r="H1139" s="68" t="str">
        <f>IFERROR(VLOOKUP($B1139,APガラス性能一覧!$A$2:$M$6097,7,0),"")</f>
        <v/>
      </c>
      <c r="I1139" s="68" t="str">
        <f>IFERROR(VLOOKUP($B1139,APガラス性能一覧!$A$2:$M$6097,8,0),"")</f>
        <v/>
      </c>
      <c r="J1139" s="68" t="str">
        <f>IFERROR(VLOOKUP($B1139,APガラス性能一覧!$A$2:$M$6097,9,0),"")</f>
        <v/>
      </c>
      <c r="K1139" s="68" t="str">
        <f>IFERROR(VLOOKUP($B1139,APガラス性能一覧!$A$2:$M$6097,10,0),"")</f>
        <v/>
      </c>
      <c r="L1139" s="68" t="str">
        <f>IFERROR(VLOOKUP($B1139,APガラス性能一覧!$A$2:$M$6097,11,0),"")</f>
        <v/>
      </c>
      <c r="M1139" s="68" t="str">
        <f>IFERROR(VLOOKUP($B1139,APガラス性能一覧!$A$2:$M$6097,12,0),"")</f>
        <v/>
      </c>
      <c r="N1139" s="68" t="str">
        <f>IFERROR(VLOOKUP($B1139,APガラス性能一覧!$A$2:$M$6097,13,0),"")</f>
        <v/>
      </c>
    </row>
    <row r="1140" spans="2:14" x14ac:dyDescent="0.4">
      <c r="B1140" s="68" t="str">
        <f>IF($D$2="","",IF($E$2=0.65,IFERROR(IF(INDEX(APガラス性能一覧!A:A,MATCH(ROW(B1134),APガラス性能一覧!$O:$O,0))="","",INDEX(APガラス性能一覧!A:A,MATCH(ROW(B1134),APガラス性能一覧!$O:$O,0))),""),IFERROR(IF(INDEX(APガラス性能一覧!A:A,MATCH(ROW(B1134),APガラス性能一覧!$N:$N,0))="","",INDEX(APガラス性能一覧!A:A,MATCH(ROW(B1134),APガラス性能一覧!$N:$N,0))),"")))</f>
        <v/>
      </c>
      <c r="C1140" s="68" t="str">
        <f>IFERROR(VLOOKUP($B1140,APガラス性能一覧!$A$2:$M$6097,2,0),"")</f>
        <v/>
      </c>
      <c r="D1140" s="68" t="str">
        <f>IFERROR(VLOOKUP($B1140,APガラス性能一覧!$A$2:$M$6097,3,0),"")</f>
        <v/>
      </c>
      <c r="E1140" s="68" t="str">
        <f>IFERROR(VLOOKUP($B1140,APガラス性能一覧!$A$2:$M$6097,4,0),"")</f>
        <v/>
      </c>
      <c r="F1140" s="68" t="str">
        <f>IFERROR(VLOOKUP($B1140,APガラス性能一覧!$A$2:$M$6097,5,0),"")</f>
        <v/>
      </c>
      <c r="G1140" s="68" t="str">
        <f>IFERROR(VLOOKUP($B1140,APガラス性能一覧!$A$2:$M$6097,6,0),"")</f>
        <v/>
      </c>
      <c r="H1140" s="68" t="str">
        <f>IFERROR(VLOOKUP($B1140,APガラス性能一覧!$A$2:$M$6097,7,0),"")</f>
        <v/>
      </c>
      <c r="I1140" s="68" t="str">
        <f>IFERROR(VLOOKUP($B1140,APガラス性能一覧!$A$2:$M$6097,8,0),"")</f>
        <v/>
      </c>
      <c r="J1140" s="68" t="str">
        <f>IFERROR(VLOOKUP($B1140,APガラス性能一覧!$A$2:$M$6097,9,0),"")</f>
        <v/>
      </c>
      <c r="K1140" s="68" t="str">
        <f>IFERROR(VLOOKUP($B1140,APガラス性能一覧!$A$2:$M$6097,10,0),"")</f>
        <v/>
      </c>
      <c r="L1140" s="68" t="str">
        <f>IFERROR(VLOOKUP($B1140,APガラス性能一覧!$A$2:$M$6097,11,0),"")</f>
        <v/>
      </c>
      <c r="M1140" s="68" t="str">
        <f>IFERROR(VLOOKUP($B1140,APガラス性能一覧!$A$2:$M$6097,12,0),"")</f>
        <v/>
      </c>
      <c r="N1140" s="68" t="str">
        <f>IFERROR(VLOOKUP($B1140,APガラス性能一覧!$A$2:$M$6097,13,0),"")</f>
        <v/>
      </c>
    </row>
    <row r="1141" spans="2:14" x14ac:dyDescent="0.4">
      <c r="B1141" s="68" t="str">
        <f>IF($D$2="","",IF($E$2=0.65,IFERROR(IF(INDEX(APガラス性能一覧!A:A,MATCH(ROW(B1135),APガラス性能一覧!$O:$O,0))="","",INDEX(APガラス性能一覧!A:A,MATCH(ROW(B1135),APガラス性能一覧!$O:$O,0))),""),IFERROR(IF(INDEX(APガラス性能一覧!A:A,MATCH(ROW(B1135),APガラス性能一覧!$N:$N,0))="","",INDEX(APガラス性能一覧!A:A,MATCH(ROW(B1135),APガラス性能一覧!$N:$N,0))),"")))</f>
        <v/>
      </c>
      <c r="C1141" s="68" t="str">
        <f>IFERROR(VLOOKUP($B1141,APガラス性能一覧!$A$2:$M$6097,2,0),"")</f>
        <v/>
      </c>
      <c r="D1141" s="68" t="str">
        <f>IFERROR(VLOOKUP($B1141,APガラス性能一覧!$A$2:$M$6097,3,0),"")</f>
        <v/>
      </c>
      <c r="E1141" s="68" t="str">
        <f>IFERROR(VLOOKUP($B1141,APガラス性能一覧!$A$2:$M$6097,4,0),"")</f>
        <v/>
      </c>
      <c r="F1141" s="68" t="str">
        <f>IFERROR(VLOOKUP($B1141,APガラス性能一覧!$A$2:$M$6097,5,0),"")</f>
        <v/>
      </c>
      <c r="G1141" s="68" t="str">
        <f>IFERROR(VLOOKUP($B1141,APガラス性能一覧!$A$2:$M$6097,6,0),"")</f>
        <v/>
      </c>
      <c r="H1141" s="68" t="str">
        <f>IFERROR(VLOOKUP($B1141,APガラス性能一覧!$A$2:$M$6097,7,0),"")</f>
        <v/>
      </c>
      <c r="I1141" s="68" t="str">
        <f>IFERROR(VLOOKUP($B1141,APガラス性能一覧!$A$2:$M$6097,8,0),"")</f>
        <v/>
      </c>
      <c r="J1141" s="68" t="str">
        <f>IFERROR(VLOOKUP($B1141,APガラス性能一覧!$A$2:$M$6097,9,0),"")</f>
        <v/>
      </c>
      <c r="K1141" s="68" t="str">
        <f>IFERROR(VLOOKUP($B1141,APガラス性能一覧!$A$2:$M$6097,10,0),"")</f>
        <v/>
      </c>
      <c r="L1141" s="68" t="str">
        <f>IFERROR(VLOOKUP($B1141,APガラス性能一覧!$A$2:$M$6097,11,0),"")</f>
        <v/>
      </c>
      <c r="M1141" s="68" t="str">
        <f>IFERROR(VLOOKUP($B1141,APガラス性能一覧!$A$2:$M$6097,12,0),"")</f>
        <v/>
      </c>
      <c r="N1141" s="68" t="str">
        <f>IFERROR(VLOOKUP($B1141,APガラス性能一覧!$A$2:$M$6097,13,0),"")</f>
        <v/>
      </c>
    </row>
    <row r="1142" spans="2:14" x14ac:dyDescent="0.4">
      <c r="B1142" s="68" t="str">
        <f>IF($D$2="","",IF($E$2=0.65,IFERROR(IF(INDEX(APガラス性能一覧!A:A,MATCH(ROW(B1136),APガラス性能一覧!$O:$O,0))="","",INDEX(APガラス性能一覧!A:A,MATCH(ROW(B1136),APガラス性能一覧!$O:$O,0))),""),IFERROR(IF(INDEX(APガラス性能一覧!A:A,MATCH(ROW(B1136),APガラス性能一覧!$N:$N,0))="","",INDEX(APガラス性能一覧!A:A,MATCH(ROW(B1136),APガラス性能一覧!$N:$N,0))),"")))</f>
        <v/>
      </c>
      <c r="C1142" s="68" t="str">
        <f>IFERROR(VLOOKUP($B1142,APガラス性能一覧!$A$2:$M$6097,2,0),"")</f>
        <v/>
      </c>
      <c r="D1142" s="68" t="str">
        <f>IFERROR(VLOOKUP($B1142,APガラス性能一覧!$A$2:$M$6097,3,0),"")</f>
        <v/>
      </c>
      <c r="E1142" s="68" t="str">
        <f>IFERROR(VLOOKUP($B1142,APガラス性能一覧!$A$2:$M$6097,4,0),"")</f>
        <v/>
      </c>
      <c r="F1142" s="68" t="str">
        <f>IFERROR(VLOOKUP($B1142,APガラス性能一覧!$A$2:$M$6097,5,0),"")</f>
        <v/>
      </c>
      <c r="G1142" s="68" t="str">
        <f>IFERROR(VLOOKUP($B1142,APガラス性能一覧!$A$2:$M$6097,6,0),"")</f>
        <v/>
      </c>
      <c r="H1142" s="68" t="str">
        <f>IFERROR(VLOOKUP($B1142,APガラス性能一覧!$A$2:$M$6097,7,0),"")</f>
        <v/>
      </c>
      <c r="I1142" s="68" t="str">
        <f>IFERROR(VLOOKUP($B1142,APガラス性能一覧!$A$2:$M$6097,8,0),"")</f>
        <v/>
      </c>
      <c r="J1142" s="68" t="str">
        <f>IFERROR(VLOOKUP($B1142,APガラス性能一覧!$A$2:$M$6097,9,0),"")</f>
        <v/>
      </c>
      <c r="K1142" s="68" t="str">
        <f>IFERROR(VLOOKUP($B1142,APガラス性能一覧!$A$2:$M$6097,10,0),"")</f>
        <v/>
      </c>
      <c r="L1142" s="68" t="str">
        <f>IFERROR(VLOOKUP($B1142,APガラス性能一覧!$A$2:$M$6097,11,0),"")</f>
        <v/>
      </c>
      <c r="M1142" s="68" t="str">
        <f>IFERROR(VLOOKUP($B1142,APガラス性能一覧!$A$2:$M$6097,12,0),"")</f>
        <v/>
      </c>
      <c r="N1142" s="68" t="str">
        <f>IFERROR(VLOOKUP($B1142,APガラス性能一覧!$A$2:$M$6097,13,0),"")</f>
        <v/>
      </c>
    </row>
    <row r="1143" spans="2:14" x14ac:dyDescent="0.4">
      <c r="B1143" s="68" t="str">
        <f>IF($D$2="","",IF($E$2=0.65,IFERROR(IF(INDEX(APガラス性能一覧!A:A,MATCH(ROW(B1137),APガラス性能一覧!$O:$O,0))="","",INDEX(APガラス性能一覧!A:A,MATCH(ROW(B1137),APガラス性能一覧!$O:$O,0))),""),IFERROR(IF(INDEX(APガラス性能一覧!A:A,MATCH(ROW(B1137),APガラス性能一覧!$N:$N,0))="","",INDEX(APガラス性能一覧!A:A,MATCH(ROW(B1137),APガラス性能一覧!$N:$N,0))),"")))</f>
        <v/>
      </c>
      <c r="C1143" s="68" t="str">
        <f>IFERROR(VLOOKUP($B1143,APガラス性能一覧!$A$2:$M$6097,2,0),"")</f>
        <v/>
      </c>
      <c r="D1143" s="68" t="str">
        <f>IFERROR(VLOOKUP($B1143,APガラス性能一覧!$A$2:$M$6097,3,0),"")</f>
        <v/>
      </c>
      <c r="E1143" s="68" t="str">
        <f>IFERROR(VLOOKUP($B1143,APガラス性能一覧!$A$2:$M$6097,4,0),"")</f>
        <v/>
      </c>
      <c r="F1143" s="68" t="str">
        <f>IFERROR(VLOOKUP($B1143,APガラス性能一覧!$A$2:$M$6097,5,0),"")</f>
        <v/>
      </c>
      <c r="G1143" s="68" t="str">
        <f>IFERROR(VLOOKUP($B1143,APガラス性能一覧!$A$2:$M$6097,6,0),"")</f>
        <v/>
      </c>
      <c r="H1143" s="68" t="str">
        <f>IFERROR(VLOOKUP($B1143,APガラス性能一覧!$A$2:$M$6097,7,0),"")</f>
        <v/>
      </c>
      <c r="I1143" s="68" t="str">
        <f>IFERROR(VLOOKUP($B1143,APガラス性能一覧!$A$2:$M$6097,8,0),"")</f>
        <v/>
      </c>
      <c r="J1143" s="68" t="str">
        <f>IFERROR(VLOOKUP($B1143,APガラス性能一覧!$A$2:$M$6097,9,0),"")</f>
        <v/>
      </c>
      <c r="K1143" s="68" t="str">
        <f>IFERROR(VLOOKUP($B1143,APガラス性能一覧!$A$2:$M$6097,10,0),"")</f>
        <v/>
      </c>
      <c r="L1143" s="68" t="str">
        <f>IFERROR(VLOOKUP($B1143,APガラス性能一覧!$A$2:$M$6097,11,0),"")</f>
        <v/>
      </c>
      <c r="M1143" s="68" t="str">
        <f>IFERROR(VLOOKUP($B1143,APガラス性能一覧!$A$2:$M$6097,12,0),"")</f>
        <v/>
      </c>
      <c r="N1143" s="68" t="str">
        <f>IFERROR(VLOOKUP($B1143,APガラス性能一覧!$A$2:$M$6097,13,0),"")</f>
        <v/>
      </c>
    </row>
    <row r="1144" spans="2:14" x14ac:dyDescent="0.4">
      <c r="B1144" s="68" t="str">
        <f>IF($D$2="","",IF($E$2=0.65,IFERROR(IF(INDEX(APガラス性能一覧!A:A,MATCH(ROW(B1138),APガラス性能一覧!$O:$O,0))="","",INDEX(APガラス性能一覧!A:A,MATCH(ROW(B1138),APガラス性能一覧!$O:$O,0))),""),IFERROR(IF(INDEX(APガラス性能一覧!A:A,MATCH(ROW(B1138),APガラス性能一覧!$N:$N,0))="","",INDEX(APガラス性能一覧!A:A,MATCH(ROW(B1138),APガラス性能一覧!$N:$N,0))),"")))</f>
        <v/>
      </c>
      <c r="C1144" s="68" t="str">
        <f>IFERROR(VLOOKUP($B1144,APガラス性能一覧!$A$2:$M$6097,2,0),"")</f>
        <v/>
      </c>
      <c r="D1144" s="68" t="str">
        <f>IFERROR(VLOOKUP($B1144,APガラス性能一覧!$A$2:$M$6097,3,0),"")</f>
        <v/>
      </c>
      <c r="E1144" s="68" t="str">
        <f>IFERROR(VLOOKUP($B1144,APガラス性能一覧!$A$2:$M$6097,4,0),"")</f>
        <v/>
      </c>
      <c r="F1144" s="68" t="str">
        <f>IFERROR(VLOOKUP($B1144,APガラス性能一覧!$A$2:$M$6097,5,0),"")</f>
        <v/>
      </c>
      <c r="G1144" s="68" t="str">
        <f>IFERROR(VLOOKUP($B1144,APガラス性能一覧!$A$2:$M$6097,6,0),"")</f>
        <v/>
      </c>
      <c r="H1144" s="68" t="str">
        <f>IFERROR(VLOOKUP($B1144,APガラス性能一覧!$A$2:$M$6097,7,0),"")</f>
        <v/>
      </c>
      <c r="I1144" s="68" t="str">
        <f>IFERROR(VLOOKUP($B1144,APガラス性能一覧!$A$2:$M$6097,8,0),"")</f>
        <v/>
      </c>
      <c r="J1144" s="68" t="str">
        <f>IFERROR(VLOOKUP($B1144,APガラス性能一覧!$A$2:$M$6097,9,0),"")</f>
        <v/>
      </c>
      <c r="K1144" s="68" t="str">
        <f>IFERROR(VLOOKUP($B1144,APガラス性能一覧!$A$2:$M$6097,10,0),"")</f>
        <v/>
      </c>
      <c r="L1144" s="68" t="str">
        <f>IFERROR(VLOOKUP($B1144,APガラス性能一覧!$A$2:$M$6097,11,0),"")</f>
        <v/>
      </c>
      <c r="M1144" s="68" t="str">
        <f>IFERROR(VLOOKUP($B1144,APガラス性能一覧!$A$2:$M$6097,12,0),"")</f>
        <v/>
      </c>
      <c r="N1144" s="68" t="str">
        <f>IFERROR(VLOOKUP($B1144,APガラス性能一覧!$A$2:$M$6097,13,0),"")</f>
        <v/>
      </c>
    </row>
    <row r="1145" spans="2:14" x14ac:dyDescent="0.4">
      <c r="B1145" s="68" t="str">
        <f>IF($D$2="","",IF($E$2=0.65,IFERROR(IF(INDEX(APガラス性能一覧!A:A,MATCH(ROW(B1139),APガラス性能一覧!$O:$O,0))="","",INDEX(APガラス性能一覧!A:A,MATCH(ROW(B1139),APガラス性能一覧!$O:$O,0))),""),IFERROR(IF(INDEX(APガラス性能一覧!A:A,MATCH(ROW(B1139),APガラス性能一覧!$N:$N,0))="","",INDEX(APガラス性能一覧!A:A,MATCH(ROW(B1139),APガラス性能一覧!$N:$N,0))),"")))</f>
        <v/>
      </c>
      <c r="C1145" s="68" t="str">
        <f>IFERROR(VLOOKUP($B1145,APガラス性能一覧!$A$2:$M$6097,2,0),"")</f>
        <v/>
      </c>
      <c r="D1145" s="68" t="str">
        <f>IFERROR(VLOOKUP($B1145,APガラス性能一覧!$A$2:$M$6097,3,0),"")</f>
        <v/>
      </c>
      <c r="E1145" s="68" t="str">
        <f>IFERROR(VLOOKUP($B1145,APガラス性能一覧!$A$2:$M$6097,4,0),"")</f>
        <v/>
      </c>
      <c r="F1145" s="68" t="str">
        <f>IFERROR(VLOOKUP($B1145,APガラス性能一覧!$A$2:$M$6097,5,0),"")</f>
        <v/>
      </c>
      <c r="G1145" s="68" t="str">
        <f>IFERROR(VLOOKUP($B1145,APガラス性能一覧!$A$2:$M$6097,6,0),"")</f>
        <v/>
      </c>
      <c r="H1145" s="68" t="str">
        <f>IFERROR(VLOOKUP($B1145,APガラス性能一覧!$A$2:$M$6097,7,0),"")</f>
        <v/>
      </c>
      <c r="I1145" s="68" t="str">
        <f>IFERROR(VLOOKUP($B1145,APガラス性能一覧!$A$2:$M$6097,8,0),"")</f>
        <v/>
      </c>
      <c r="J1145" s="68" t="str">
        <f>IFERROR(VLOOKUP($B1145,APガラス性能一覧!$A$2:$M$6097,9,0),"")</f>
        <v/>
      </c>
      <c r="K1145" s="68" t="str">
        <f>IFERROR(VLOOKUP($B1145,APガラス性能一覧!$A$2:$M$6097,10,0),"")</f>
        <v/>
      </c>
      <c r="L1145" s="68" t="str">
        <f>IFERROR(VLOOKUP($B1145,APガラス性能一覧!$A$2:$M$6097,11,0),"")</f>
        <v/>
      </c>
      <c r="M1145" s="68" t="str">
        <f>IFERROR(VLOOKUP($B1145,APガラス性能一覧!$A$2:$M$6097,12,0),"")</f>
        <v/>
      </c>
      <c r="N1145" s="68" t="str">
        <f>IFERROR(VLOOKUP($B1145,APガラス性能一覧!$A$2:$M$6097,13,0),"")</f>
        <v/>
      </c>
    </row>
    <row r="1146" spans="2:14" x14ac:dyDescent="0.4">
      <c r="B1146" s="68" t="str">
        <f>IF($D$2="","",IF($E$2=0.65,IFERROR(IF(INDEX(APガラス性能一覧!A:A,MATCH(ROW(B1140),APガラス性能一覧!$O:$O,0))="","",INDEX(APガラス性能一覧!A:A,MATCH(ROW(B1140),APガラス性能一覧!$O:$O,0))),""),IFERROR(IF(INDEX(APガラス性能一覧!A:A,MATCH(ROW(B1140),APガラス性能一覧!$N:$N,0))="","",INDEX(APガラス性能一覧!A:A,MATCH(ROW(B1140),APガラス性能一覧!$N:$N,0))),"")))</f>
        <v/>
      </c>
      <c r="C1146" s="68" t="str">
        <f>IFERROR(VLOOKUP($B1146,APガラス性能一覧!$A$2:$M$6097,2,0),"")</f>
        <v/>
      </c>
      <c r="D1146" s="68" t="str">
        <f>IFERROR(VLOOKUP($B1146,APガラス性能一覧!$A$2:$M$6097,3,0),"")</f>
        <v/>
      </c>
      <c r="E1146" s="68" t="str">
        <f>IFERROR(VLOOKUP($B1146,APガラス性能一覧!$A$2:$M$6097,4,0),"")</f>
        <v/>
      </c>
      <c r="F1146" s="68" t="str">
        <f>IFERROR(VLOOKUP($B1146,APガラス性能一覧!$A$2:$M$6097,5,0),"")</f>
        <v/>
      </c>
      <c r="G1146" s="68" t="str">
        <f>IFERROR(VLOOKUP($B1146,APガラス性能一覧!$A$2:$M$6097,6,0),"")</f>
        <v/>
      </c>
      <c r="H1146" s="68" t="str">
        <f>IFERROR(VLOOKUP($B1146,APガラス性能一覧!$A$2:$M$6097,7,0),"")</f>
        <v/>
      </c>
      <c r="I1146" s="68" t="str">
        <f>IFERROR(VLOOKUP($B1146,APガラス性能一覧!$A$2:$M$6097,8,0),"")</f>
        <v/>
      </c>
      <c r="J1146" s="68" t="str">
        <f>IFERROR(VLOOKUP($B1146,APガラス性能一覧!$A$2:$M$6097,9,0),"")</f>
        <v/>
      </c>
      <c r="K1146" s="68" t="str">
        <f>IFERROR(VLOOKUP($B1146,APガラス性能一覧!$A$2:$M$6097,10,0),"")</f>
        <v/>
      </c>
      <c r="L1146" s="68" t="str">
        <f>IFERROR(VLOOKUP($B1146,APガラス性能一覧!$A$2:$M$6097,11,0),"")</f>
        <v/>
      </c>
      <c r="M1146" s="68" t="str">
        <f>IFERROR(VLOOKUP($B1146,APガラス性能一覧!$A$2:$M$6097,12,0),"")</f>
        <v/>
      </c>
      <c r="N1146" s="68" t="str">
        <f>IFERROR(VLOOKUP($B1146,APガラス性能一覧!$A$2:$M$6097,13,0),"")</f>
        <v/>
      </c>
    </row>
    <row r="1147" spans="2:14" x14ac:dyDescent="0.4">
      <c r="B1147" s="68" t="str">
        <f>IF($D$2="","",IF($E$2=0.65,IFERROR(IF(INDEX(APガラス性能一覧!A:A,MATCH(ROW(B1141),APガラス性能一覧!$O:$O,0))="","",INDEX(APガラス性能一覧!A:A,MATCH(ROW(B1141),APガラス性能一覧!$O:$O,0))),""),IFERROR(IF(INDEX(APガラス性能一覧!A:A,MATCH(ROW(B1141),APガラス性能一覧!$N:$N,0))="","",INDEX(APガラス性能一覧!A:A,MATCH(ROW(B1141),APガラス性能一覧!$N:$N,0))),"")))</f>
        <v/>
      </c>
      <c r="C1147" s="68" t="str">
        <f>IFERROR(VLOOKUP($B1147,APガラス性能一覧!$A$2:$M$6097,2,0),"")</f>
        <v/>
      </c>
      <c r="D1147" s="68" t="str">
        <f>IFERROR(VLOOKUP($B1147,APガラス性能一覧!$A$2:$M$6097,3,0),"")</f>
        <v/>
      </c>
      <c r="E1147" s="68" t="str">
        <f>IFERROR(VLOOKUP($B1147,APガラス性能一覧!$A$2:$M$6097,4,0),"")</f>
        <v/>
      </c>
      <c r="F1147" s="68" t="str">
        <f>IFERROR(VLOOKUP($B1147,APガラス性能一覧!$A$2:$M$6097,5,0),"")</f>
        <v/>
      </c>
      <c r="G1147" s="68" t="str">
        <f>IFERROR(VLOOKUP($B1147,APガラス性能一覧!$A$2:$M$6097,6,0),"")</f>
        <v/>
      </c>
      <c r="H1147" s="68" t="str">
        <f>IFERROR(VLOOKUP($B1147,APガラス性能一覧!$A$2:$M$6097,7,0),"")</f>
        <v/>
      </c>
      <c r="I1147" s="68" t="str">
        <f>IFERROR(VLOOKUP($B1147,APガラス性能一覧!$A$2:$M$6097,8,0),"")</f>
        <v/>
      </c>
      <c r="J1147" s="68" t="str">
        <f>IFERROR(VLOOKUP($B1147,APガラス性能一覧!$A$2:$M$6097,9,0),"")</f>
        <v/>
      </c>
      <c r="K1147" s="68" t="str">
        <f>IFERROR(VLOOKUP($B1147,APガラス性能一覧!$A$2:$M$6097,10,0),"")</f>
        <v/>
      </c>
      <c r="L1147" s="68" t="str">
        <f>IFERROR(VLOOKUP($B1147,APガラス性能一覧!$A$2:$M$6097,11,0),"")</f>
        <v/>
      </c>
      <c r="M1147" s="68" t="str">
        <f>IFERROR(VLOOKUP($B1147,APガラス性能一覧!$A$2:$M$6097,12,0),"")</f>
        <v/>
      </c>
      <c r="N1147" s="68" t="str">
        <f>IFERROR(VLOOKUP($B1147,APガラス性能一覧!$A$2:$M$6097,13,0),"")</f>
        <v/>
      </c>
    </row>
    <row r="1148" spans="2:14" x14ac:dyDescent="0.4">
      <c r="B1148" s="68" t="str">
        <f>IF($D$2="","",IF($E$2=0.65,IFERROR(IF(INDEX(APガラス性能一覧!A:A,MATCH(ROW(B1142),APガラス性能一覧!$O:$O,0))="","",INDEX(APガラス性能一覧!A:A,MATCH(ROW(B1142),APガラス性能一覧!$O:$O,0))),""),IFERROR(IF(INDEX(APガラス性能一覧!A:A,MATCH(ROW(B1142),APガラス性能一覧!$N:$N,0))="","",INDEX(APガラス性能一覧!A:A,MATCH(ROW(B1142),APガラス性能一覧!$N:$N,0))),"")))</f>
        <v/>
      </c>
      <c r="C1148" s="68" t="str">
        <f>IFERROR(VLOOKUP($B1148,APガラス性能一覧!$A$2:$M$6097,2,0),"")</f>
        <v/>
      </c>
      <c r="D1148" s="68" t="str">
        <f>IFERROR(VLOOKUP($B1148,APガラス性能一覧!$A$2:$M$6097,3,0),"")</f>
        <v/>
      </c>
      <c r="E1148" s="68" t="str">
        <f>IFERROR(VLOOKUP($B1148,APガラス性能一覧!$A$2:$M$6097,4,0),"")</f>
        <v/>
      </c>
      <c r="F1148" s="68" t="str">
        <f>IFERROR(VLOOKUP($B1148,APガラス性能一覧!$A$2:$M$6097,5,0),"")</f>
        <v/>
      </c>
      <c r="G1148" s="68" t="str">
        <f>IFERROR(VLOOKUP($B1148,APガラス性能一覧!$A$2:$M$6097,6,0),"")</f>
        <v/>
      </c>
      <c r="H1148" s="68" t="str">
        <f>IFERROR(VLOOKUP($B1148,APガラス性能一覧!$A$2:$M$6097,7,0),"")</f>
        <v/>
      </c>
      <c r="I1148" s="68" t="str">
        <f>IFERROR(VLOOKUP($B1148,APガラス性能一覧!$A$2:$M$6097,8,0),"")</f>
        <v/>
      </c>
      <c r="J1148" s="68" t="str">
        <f>IFERROR(VLOOKUP($B1148,APガラス性能一覧!$A$2:$M$6097,9,0),"")</f>
        <v/>
      </c>
      <c r="K1148" s="68" t="str">
        <f>IFERROR(VLOOKUP($B1148,APガラス性能一覧!$A$2:$M$6097,10,0),"")</f>
        <v/>
      </c>
      <c r="L1148" s="68" t="str">
        <f>IFERROR(VLOOKUP($B1148,APガラス性能一覧!$A$2:$M$6097,11,0),"")</f>
        <v/>
      </c>
      <c r="M1148" s="68" t="str">
        <f>IFERROR(VLOOKUP($B1148,APガラス性能一覧!$A$2:$M$6097,12,0),"")</f>
        <v/>
      </c>
      <c r="N1148" s="68" t="str">
        <f>IFERROR(VLOOKUP($B1148,APガラス性能一覧!$A$2:$M$6097,13,0),"")</f>
        <v/>
      </c>
    </row>
    <row r="1149" spans="2:14" x14ac:dyDescent="0.4">
      <c r="B1149" s="68" t="str">
        <f>IF($D$2="","",IF($E$2=0.65,IFERROR(IF(INDEX(APガラス性能一覧!A:A,MATCH(ROW(B1143),APガラス性能一覧!$O:$O,0))="","",INDEX(APガラス性能一覧!A:A,MATCH(ROW(B1143),APガラス性能一覧!$O:$O,0))),""),IFERROR(IF(INDEX(APガラス性能一覧!A:A,MATCH(ROW(B1143),APガラス性能一覧!$N:$N,0))="","",INDEX(APガラス性能一覧!A:A,MATCH(ROW(B1143),APガラス性能一覧!$N:$N,0))),"")))</f>
        <v/>
      </c>
      <c r="C1149" s="68" t="str">
        <f>IFERROR(VLOOKUP($B1149,APガラス性能一覧!$A$2:$M$6097,2,0),"")</f>
        <v/>
      </c>
      <c r="D1149" s="68" t="str">
        <f>IFERROR(VLOOKUP($B1149,APガラス性能一覧!$A$2:$M$6097,3,0),"")</f>
        <v/>
      </c>
      <c r="E1149" s="68" t="str">
        <f>IFERROR(VLOOKUP($B1149,APガラス性能一覧!$A$2:$M$6097,4,0),"")</f>
        <v/>
      </c>
      <c r="F1149" s="68" t="str">
        <f>IFERROR(VLOOKUP($B1149,APガラス性能一覧!$A$2:$M$6097,5,0),"")</f>
        <v/>
      </c>
      <c r="G1149" s="68" t="str">
        <f>IFERROR(VLOOKUP($B1149,APガラス性能一覧!$A$2:$M$6097,6,0),"")</f>
        <v/>
      </c>
      <c r="H1149" s="68" t="str">
        <f>IFERROR(VLOOKUP($B1149,APガラス性能一覧!$A$2:$M$6097,7,0),"")</f>
        <v/>
      </c>
      <c r="I1149" s="68" t="str">
        <f>IFERROR(VLOOKUP($B1149,APガラス性能一覧!$A$2:$M$6097,8,0),"")</f>
        <v/>
      </c>
      <c r="J1149" s="68" t="str">
        <f>IFERROR(VLOOKUP($B1149,APガラス性能一覧!$A$2:$M$6097,9,0),"")</f>
        <v/>
      </c>
      <c r="K1149" s="68" t="str">
        <f>IFERROR(VLOOKUP($B1149,APガラス性能一覧!$A$2:$M$6097,10,0),"")</f>
        <v/>
      </c>
      <c r="L1149" s="68" t="str">
        <f>IFERROR(VLOOKUP($B1149,APガラス性能一覧!$A$2:$M$6097,11,0),"")</f>
        <v/>
      </c>
      <c r="M1149" s="68" t="str">
        <f>IFERROR(VLOOKUP($B1149,APガラス性能一覧!$A$2:$M$6097,12,0),"")</f>
        <v/>
      </c>
      <c r="N1149" s="68" t="str">
        <f>IFERROR(VLOOKUP($B1149,APガラス性能一覧!$A$2:$M$6097,13,0),"")</f>
        <v/>
      </c>
    </row>
    <row r="1150" spans="2:14" x14ac:dyDescent="0.4">
      <c r="B1150" s="68" t="str">
        <f>IF($D$2="","",IF($E$2=0.65,IFERROR(IF(INDEX(APガラス性能一覧!A:A,MATCH(ROW(B1144),APガラス性能一覧!$O:$O,0))="","",INDEX(APガラス性能一覧!A:A,MATCH(ROW(B1144),APガラス性能一覧!$O:$O,0))),""),IFERROR(IF(INDEX(APガラス性能一覧!A:A,MATCH(ROW(B1144),APガラス性能一覧!$N:$N,0))="","",INDEX(APガラス性能一覧!A:A,MATCH(ROW(B1144),APガラス性能一覧!$N:$N,0))),"")))</f>
        <v/>
      </c>
      <c r="C1150" s="68" t="str">
        <f>IFERROR(VLOOKUP($B1150,APガラス性能一覧!$A$2:$M$6097,2,0),"")</f>
        <v/>
      </c>
      <c r="D1150" s="68" t="str">
        <f>IFERROR(VLOOKUP($B1150,APガラス性能一覧!$A$2:$M$6097,3,0),"")</f>
        <v/>
      </c>
      <c r="E1150" s="68" t="str">
        <f>IFERROR(VLOOKUP($B1150,APガラス性能一覧!$A$2:$M$6097,4,0),"")</f>
        <v/>
      </c>
      <c r="F1150" s="68" t="str">
        <f>IFERROR(VLOOKUP($B1150,APガラス性能一覧!$A$2:$M$6097,5,0),"")</f>
        <v/>
      </c>
      <c r="G1150" s="68" t="str">
        <f>IFERROR(VLOOKUP($B1150,APガラス性能一覧!$A$2:$M$6097,6,0),"")</f>
        <v/>
      </c>
      <c r="H1150" s="68" t="str">
        <f>IFERROR(VLOOKUP($B1150,APガラス性能一覧!$A$2:$M$6097,7,0),"")</f>
        <v/>
      </c>
      <c r="I1150" s="68" t="str">
        <f>IFERROR(VLOOKUP($B1150,APガラス性能一覧!$A$2:$M$6097,8,0),"")</f>
        <v/>
      </c>
      <c r="J1150" s="68" t="str">
        <f>IFERROR(VLOOKUP($B1150,APガラス性能一覧!$A$2:$M$6097,9,0),"")</f>
        <v/>
      </c>
      <c r="K1150" s="68" t="str">
        <f>IFERROR(VLOOKUP($B1150,APガラス性能一覧!$A$2:$M$6097,10,0),"")</f>
        <v/>
      </c>
      <c r="L1150" s="68" t="str">
        <f>IFERROR(VLOOKUP($B1150,APガラス性能一覧!$A$2:$M$6097,11,0),"")</f>
        <v/>
      </c>
      <c r="M1150" s="68" t="str">
        <f>IFERROR(VLOOKUP($B1150,APガラス性能一覧!$A$2:$M$6097,12,0),"")</f>
        <v/>
      </c>
      <c r="N1150" s="68" t="str">
        <f>IFERROR(VLOOKUP($B1150,APガラス性能一覧!$A$2:$M$6097,13,0),"")</f>
        <v/>
      </c>
    </row>
    <row r="1151" spans="2:14" x14ac:dyDescent="0.4">
      <c r="B1151" s="68" t="str">
        <f>IF($D$2="","",IF($E$2=0.65,IFERROR(IF(INDEX(APガラス性能一覧!A:A,MATCH(ROW(B1145),APガラス性能一覧!$O:$O,0))="","",INDEX(APガラス性能一覧!A:A,MATCH(ROW(B1145),APガラス性能一覧!$O:$O,0))),""),IFERROR(IF(INDEX(APガラス性能一覧!A:A,MATCH(ROW(B1145),APガラス性能一覧!$N:$N,0))="","",INDEX(APガラス性能一覧!A:A,MATCH(ROW(B1145),APガラス性能一覧!$N:$N,0))),"")))</f>
        <v/>
      </c>
      <c r="C1151" s="68" t="str">
        <f>IFERROR(VLOOKUP($B1151,APガラス性能一覧!$A$2:$M$6097,2,0),"")</f>
        <v/>
      </c>
      <c r="D1151" s="68" t="str">
        <f>IFERROR(VLOOKUP($B1151,APガラス性能一覧!$A$2:$M$6097,3,0),"")</f>
        <v/>
      </c>
      <c r="E1151" s="68" t="str">
        <f>IFERROR(VLOOKUP($B1151,APガラス性能一覧!$A$2:$M$6097,4,0),"")</f>
        <v/>
      </c>
      <c r="F1151" s="68" t="str">
        <f>IFERROR(VLOOKUP($B1151,APガラス性能一覧!$A$2:$M$6097,5,0),"")</f>
        <v/>
      </c>
      <c r="G1151" s="68" t="str">
        <f>IFERROR(VLOOKUP($B1151,APガラス性能一覧!$A$2:$M$6097,6,0),"")</f>
        <v/>
      </c>
      <c r="H1151" s="68" t="str">
        <f>IFERROR(VLOOKUP($B1151,APガラス性能一覧!$A$2:$M$6097,7,0),"")</f>
        <v/>
      </c>
      <c r="I1151" s="68" t="str">
        <f>IFERROR(VLOOKUP($B1151,APガラス性能一覧!$A$2:$M$6097,8,0),"")</f>
        <v/>
      </c>
      <c r="J1151" s="68" t="str">
        <f>IFERROR(VLOOKUP($B1151,APガラス性能一覧!$A$2:$M$6097,9,0),"")</f>
        <v/>
      </c>
      <c r="K1151" s="68" t="str">
        <f>IFERROR(VLOOKUP($B1151,APガラス性能一覧!$A$2:$M$6097,10,0),"")</f>
        <v/>
      </c>
      <c r="L1151" s="68" t="str">
        <f>IFERROR(VLOOKUP($B1151,APガラス性能一覧!$A$2:$M$6097,11,0),"")</f>
        <v/>
      </c>
      <c r="M1151" s="68" t="str">
        <f>IFERROR(VLOOKUP($B1151,APガラス性能一覧!$A$2:$M$6097,12,0),"")</f>
        <v/>
      </c>
      <c r="N1151" s="68" t="str">
        <f>IFERROR(VLOOKUP($B1151,APガラス性能一覧!$A$2:$M$6097,13,0),"")</f>
        <v/>
      </c>
    </row>
    <row r="1152" spans="2:14" x14ac:dyDescent="0.4">
      <c r="B1152" s="68" t="str">
        <f>IF($D$2="","",IF($E$2=0.65,IFERROR(IF(INDEX(APガラス性能一覧!A:A,MATCH(ROW(B1146),APガラス性能一覧!$O:$O,0))="","",INDEX(APガラス性能一覧!A:A,MATCH(ROW(B1146),APガラス性能一覧!$O:$O,0))),""),IFERROR(IF(INDEX(APガラス性能一覧!A:A,MATCH(ROW(B1146),APガラス性能一覧!$N:$N,0))="","",INDEX(APガラス性能一覧!A:A,MATCH(ROW(B1146),APガラス性能一覧!$N:$N,0))),"")))</f>
        <v/>
      </c>
      <c r="C1152" s="68" t="str">
        <f>IFERROR(VLOOKUP($B1152,APガラス性能一覧!$A$2:$M$6097,2,0),"")</f>
        <v/>
      </c>
      <c r="D1152" s="68" t="str">
        <f>IFERROR(VLOOKUP($B1152,APガラス性能一覧!$A$2:$M$6097,3,0),"")</f>
        <v/>
      </c>
      <c r="E1152" s="68" t="str">
        <f>IFERROR(VLOOKUP($B1152,APガラス性能一覧!$A$2:$M$6097,4,0),"")</f>
        <v/>
      </c>
      <c r="F1152" s="68" t="str">
        <f>IFERROR(VLOOKUP($B1152,APガラス性能一覧!$A$2:$M$6097,5,0),"")</f>
        <v/>
      </c>
      <c r="G1152" s="68" t="str">
        <f>IFERROR(VLOOKUP($B1152,APガラス性能一覧!$A$2:$M$6097,6,0),"")</f>
        <v/>
      </c>
      <c r="H1152" s="68" t="str">
        <f>IFERROR(VLOOKUP($B1152,APガラス性能一覧!$A$2:$M$6097,7,0),"")</f>
        <v/>
      </c>
      <c r="I1152" s="68" t="str">
        <f>IFERROR(VLOOKUP($B1152,APガラス性能一覧!$A$2:$M$6097,8,0),"")</f>
        <v/>
      </c>
      <c r="J1152" s="68" t="str">
        <f>IFERROR(VLOOKUP($B1152,APガラス性能一覧!$A$2:$M$6097,9,0),"")</f>
        <v/>
      </c>
      <c r="K1152" s="68" t="str">
        <f>IFERROR(VLOOKUP($B1152,APガラス性能一覧!$A$2:$M$6097,10,0),"")</f>
        <v/>
      </c>
      <c r="L1152" s="68" t="str">
        <f>IFERROR(VLOOKUP($B1152,APガラス性能一覧!$A$2:$M$6097,11,0),"")</f>
        <v/>
      </c>
      <c r="M1152" s="68" t="str">
        <f>IFERROR(VLOOKUP($B1152,APガラス性能一覧!$A$2:$M$6097,12,0),"")</f>
        <v/>
      </c>
      <c r="N1152" s="68" t="str">
        <f>IFERROR(VLOOKUP($B1152,APガラス性能一覧!$A$2:$M$6097,13,0),"")</f>
        <v/>
      </c>
    </row>
    <row r="1153" spans="2:14" x14ac:dyDescent="0.4">
      <c r="B1153" s="68" t="str">
        <f>IF($D$2="","",IF($E$2=0.65,IFERROR(IF(INDEX(APガラス性能一覧!A:A,MATCH(ROW(B1147),APガラス性能一覧!$O:$O,0))="","",INDEX(APガラス性能一覧!A:A,MATCH(ROW(B1147),APガラス性能一覧!$O:$O,0))),""),IFERROR(IF(INDEX(APガラス性能一覧!A:A,MATCH(ROW(B1147),APガラス性能一覧!$N:$N,0))="","",INDEX(APガラス性能一覧!A:A,MATCH(ROW(B1147),APガラス性能一覧!$N:$N,0))),"")))</f>
        <v/>
      </c>
      <c r="C1153" s="68" t="str">
        <f>IFERROR(VLOOKUP($B1153,APガラス性能一覧!$A$2:$M$6097,2,0),"")</f>
        <v/>
      </c>
      <c r="D1153" s="68" t="str">
        <f>IFERROR(VLOOKUP($B1153,APガラス性能一覧!$A$2:$M$6097,3,0),"")</f>
        <v/>
      </c>
      <c r="E1153" s="68" t="str">
        <f>IFERROR(VLOOKUP($B1153,APガラス性能一覧!$A$2:$M$6097,4,0),"")</f>
        <v/>
      </c>
      <c r="F1153" s="68" t="str">
        <f>IFERROR(VLOOKUP($B1153,APガラス性能一覧!$A$2:$M$6097,5,0),"")</f>
        <v/>
      </c>
      <c r="G1153" s="68" t="str">
        <f>IFERROR(VLOOKUP($B1153,APガラス性能一覧!$A$2:$M$6097,6,0),"")</f>
        <v/>
      </c>
      <c r="H1153" s="68" t="str">
        <f>IFERROR(VLOOKUP($B1153,APガラス性能一覧!$A$2:$M$6097,7,0),"")</f>
        <v/>
      </c>
      <c r="I1153" s="68" t="str">
        <f>IFERROR(VLOOKUP($B1153,APガラス性能一覧!$A$2:$M$6097,8,0),"")</f>
        <v/>
      </c>
      <c r="J1153" s="68" t="str">
        <f>IFERROR(VLOOKUP($B1153,APガラス性能一覧!$A$2:$M$6097,9,0),"")</f>
        <v/>
      </c>
      <c r="K1153" s="68" t="str">
        <f>IFERROR(VLOOKUP($B1153,APガラス性能一覧!$A$2:$M$6097,10,0),"")</f>
        <v/>
      </c>
      <c r="L1153" s="68" t="str">
        <f>IFERROR(VLOOKUP($B1153,APガラス性能一覧!$A$2:$M$6097,11,0),"")</f>
        <v/>
      </c>
      <c r="M1153" s="68" t="str">
        <f>IFERROR(VLOOKUP($B1153,APガラス性能一覧!$A$2:$M$6097,12,0),"")</f>
        <v/>
      </c>
      <c r="N1153" s="68" t="str">
        <f>IFERROR(VLOOKUP($B1153,APガラス性能一覧!$A$2:$M$6097,13,0),"")</f>
        <v/>
      </c>
    </row>
    <row r="1154" spans="2:14" x14ac:dyDescent="0.4">
      <c r="B1154" s="68" t="str">
        <f>IF($D$2="","",IF($E$2=0.65,IFERROR(IF(INDEX(APガラス性能一覧!A:A,MATCH(ROW(B1148),APガラス性能一覧!$O:$O,0))="","",INDEX(APガラス性能一覧!A:A,MATCH(ROW(B1148),APガラス性能一覧!$O:$O,0))),""),IFERROR(IF(INDEX(APガラス性能一覧!A:A,MATCH(ROW(B1148),APガラス性能一覧!$N:$N,0))="","",INDEX(APガラス性能一覧!A:A,MATCH(ROW(B1148),APガラス性能一覧!$N:$N,0))),"")))</f>
        <v/>
      </c>
      <c r="C1154" s="68" t="str">
        <f>IFERROR(VLOOKUP($B1154,APガラス性能一覧!$A$2:$M$6097,2,0),"")</f>
        <v/>
      </c>
      <c r="D1154" s="68" t="str">
        <f>IFERROR(VLOOKUP($B1154,APガラス性能一覧!$A$2:$M$6097,3,0),"")</f>
        <v/>
      </c>
      <c r="E1154" s="68" t="str">
        <f>IFERROR(VLOOKUP($B1154,APガラス性能一覧!$A$2:$M$6097,4,0),"")</f>
        <v/>
      </c>
      <c r="F1154" s="68" t="str">
        <f>IFERROR(VLOOKUP($B1154,APガラス性能一覧!$A$2:$M$6097,5,0),"")</f>
        <v/>
      </c>
      <c r="G1154" s="68" t="str">
        <f>IFERROR(VLOOKUP($B1154,APガラス性能一覧!$A$2:$M$6097,6,0),"")</f>
        <v/>
      </c>
      <c r="H1154" s="68" t="str">
        <f>IFERROR(VLOOKUP($B1154,APガラス性能一覧!$A$2:$M$6097,7,0),"")</f>
        <v/>
      </c>
      <c r="I1154" s="68" t="str">
        <f>IFERROR(VLOOKUP($B1154,APガラス性能一覧!$A$2:$M$6097,8,0),"")</f>
        <v/>
      </c>
      <c r="J1154" s="68" t="str">
        <f>IFERROR(VLOOKUP($B1154,APガラス性能一覧!$A$2:$M$6097,9,0),"")</f>
        <v/>
      </c>
      <c r="K1154" s="68" t="str">
        <f>IFERROR(VLOOKUP($B1154,APガラス性能一覧!$A$2:$M$6097,10,0),"")</f>
        <v/>
      </c>
      <c r="L1154" s="68" t="str">
        <f>IFERROR(VLOOKUP($B1154,APガラス性能一覧!$A$2:$M$6097,11,0),"")</f>
        <v/>
      </c>
      <c r="M1154" s="68" t="str">
        <f>IFERROR(VLOOKUP($B1154,APガラス性能一覧!$A$2:$M$6097,12,0),"")</f>
        <v/>
      </c>
      <c r="N1154" s="68" t="str">
        <f>IFERROR(VLOOKUP($B1154,APガラス性能一覧!$A$2:$M$6097,13,0),"")</f>
        <v/>
      </c>
    </row>
    <row r="1155" spans="2:14" x14ac:dyDescent="0.4">
      <c r="B1155" s="68" t="str">
        <f>IF($D$2="","",IF($E$2=0.65,IFERROR(IF(INDEX(APガラス性能一覧!A:A,MATCH(ROW(B1149),APガラス性能一覧!$O:$O,0))="","",INDEX(APガラス性能一覧!A:A,MATCH(ROW(B1149),APガラス性能一覧!$O:$O,0))),""),IFERROR(IF(INDEX(APガラス性能一覧!A:A,MATCH(ROW(B1149),APガラス性能一覧!$N:$N,0))="","",INDEX(APガラス性能一覧!A:A,MATCH(ROW(B1149),APガラス性能一覧!$N:$N,0))),"")))</f>
        <v/>
      </c>
      <c r="C1155" s="68" t="str">
        <f>IFERROR(VLOOKUP($B1155,APガラス性能一覧!$A$2:$M$6097,2,0),"")</f>
        <v/>
      </c>
      <c r="D1155" s="68" t="str">
        <f>IFERROR(VLOOKUP($B1155,APガラス性能一覧!$A$2:$M$6097,3,0),"")</f>
        <v/>
      </c>
      <c r="E1155" s="68" t="str">
        <f>IFERROR(VLOOKUP($B1155,APガラス性能一覧!$A$2:$M$6097,4,0),"")</f>
        <v/>
      </c>
      <c r="F1155" s="68" t="str">
        <f>IFERROR(VLOOKUP($B1155,APガラス性能一覧!$A$2:$M$6097,5,0),"")</f>
        <v/>
      </c>
      <c r="G1155" s="68" t="str">
        <f>IFERROR(VLOOKUP($B1155,APガラス性能一覧!$A$2:$M$6097,6,0),"")</f>
        <v/>
      </c>
      <c r="H1155" s="68" t="str">
        <f>IFERROR(VLOOKUP($B1155,APガラス性能一覧!$A$2:$M$6097,7,0),"")</f>
        <v/>
      </c>
      <c r="I1155" s="68" t="str">
        <f>IFERROR(VLOOKUP($B1155,APガラス性能一覧!$A$2:$M$6097,8,0),"")</f>
        <v/>
      </c>
      <c r="J1155" s="68" t="str">
        <f>IFERROR(VLOOKUP($B1155,APガラス性能一覧!$A$2:$M$6097,9,0),"")</f>
        <v/>
      </c>
      <c r="K1155" s="68" t="str">
        <f>IFERROR(VLOOKUP($B1155,APガラス性能一覧!$A$2:$M$6097,10,0),"")</f>
        <v/>
      </c>
      <c r="L1155" s="68" t="str">
        <f>IFERROR(VLOOKUP($B1155,APガラス性能一覧!$A$2:$M$6097,11,0),"")</f>
        <v/>
      </c>
      <c r="M1155" s="68" t="str">
        <f>IFERROR(VLOOKUP($B1155,APガラス性能一覧!$A$2:$M$6097,12,0),"")</f>
        <v/>
      </c>
      <c r="N1155" s="68" t="str">
        <f>IFERROR(VLOOKUP($B1155,APガラス性能一覧!$A$2:$M$6097,13,0),"")</f>
        <v/>
      </c>
    </row>
    <row r="1156" spans="2:14" x14ac:dyDescent="0.4">
      <c r="B1156" s="68" t="str">
        <f>IF($D$2="","",IF($E$2=0.65,IFERROR(IF(INDEX(APガラス性能一覧!A:A,MATCH(ROW(B1150),APガラス性能一覧!$O:$O,0))="","",INDEX(APガラス性能一覧!A:A,MATCH(ROW(B1150),APガラス性能一覧!$O:$O,0))),""),IFERROR(IF(INDEX(APガラス性能一覧!A:A,MATCH(ROW(B1150),APガラス性能一覧!$N:$N,0))="","",INDEX(APガラス性能一覧!A:A,MATCH(ROW(B1150),APガラス性能一覧!$N:$N,0))),"")))</f>
        <v/>
      </c>
      <c r="C1156" s="68" t="str">
        <f>IFERROR(VLOOKUP($B1156,APガラス性能一覧!$A$2:$M$6097,2,0),"")</f>
        <v/>
      </c>
      <c r="D1156" s="68" t="str">
        <f>IFERROR(VLOOKUP($B1156,APガラス性能一覧!$A$2:$M$6097,3,0),"")</f>
        <v/>
      </c>
      <c r="E1156" s="68" t="str">
        <f>IFERROR(VLOOKUP($B1156,APガラス性能一覧!$A$2:$M$6097,4,0),"")</f>
        <v/>
      </c>
      <c r="F1156" s="68" t="str">
        <f>IFERROR(VLOOKUP($B1156,APガラス性能一覧!$A$2:$M$6097,5,0),"")</f>
        <v/>
      </c>
      <c r="G1156" s="68" t="str">
        <f>IFERROR(VLOOKUP($B1156,APガラス性能一覧!$A$2:$M$6097,6,0),"")</f>
        <v/>
      </c>
      <c r="H1156" s="68" t="str">
        <f>IFERROR(VLOOKUP($B1156,APガラス性能一覧!$A$2:$M$6097,7,0),"")</f>
        <v/>
      </c>
      <c r="I1156" s="68" t="str">
        <f>IFERROR(VLOOKUP($B1156,APガラス性能一覧!$A$2:$M$6097,8,0),"")</f>
        <v/>
      </c>
      <c r="J1156" s="68" t="str">
        <f>IFERROR(VLOOKUP($B1156,APガラス性能一覧!$A$2:$M$6097,9,0),"")</f>
        <v/>
      </c>
      <c r="K1156" s="68" t="str">
        <f>IFERROR(VLOOKUP($B1156,APガラス性能一覧!$A$2:$M$6097,10,0),"")</f>
        <v/>
      </c>
      <c r="L1156" s="68" t="str">
        <f>IFERROR(VLOOKUP($B1156,APガラス性能一覧!$A$2:$M$6097,11,0),"")</f>
        <v/>
      </c>
      <c r="M1156" s="68" t="str">
        <f>IFERROR(VLOOKUP($B1156,APガラス性能一覧!$A$2:$M$6097,12,0),"")</f>
        <v/>
      </c>
      <c r="N1156" s="68" t="str">
        <f>IFERROR(VLOOKUP($B1156,APガラス性能一覧!$A$2:$M$6097,13,0),"")</f>
        <v/>
      </c>
    </row>
    <row r="1157" spans="2:14" x14ac:dyDescent="0.4">
      <c r="B1157" s="68" t="str">
        <f>IF($D$2="","",IF($E$2=0.65,IFERROR(IF(INDEX(APガラス性能一覧!A:A,MATCH(ROW(B1151),APガラス性能一覧!$O:$O,0))="","",INDEX(APガラス性能一覧!A:A,MATCH(ROW(B1151),APガラス性能一覧!$O:$O,0))),""),IFERROR(IF(INDEX(APガラス性能一覧!A:A,MATCH(ROW(B1151),APガラス性能一覧!$N:$N,0))="","",INDEX(APガラス性能一覧!A:A,MATCH(ROW(B1151),APガラス性能一覧!$N:$N,0))),"")))</f>
        <v/>
      </c>
      <c r="C1157" s="68" t="str">
        <f>IFERROR(VLOOKUP($B1157,APガラス性能一覧!$A$2:$M$6097,2,0),"")</f>
        <v/>
      </c>
      <c r="D1157" s="68" t="str">
        <f>IFERROR(VLOOKUP($B1157,APガラス性能一覧!$A$2:$M$6097,3,0),"")</f>
        <v/>
      </c>
      <c r="E1157" s="68" t="str">
        <f>IFERROR(VLOOKUP($B1157,APガラス性能一覧!$A$2:$M$6097,4,0),"")</f>
        <v/>
      </c>
      <c r="F1157" s="68" t="str">
        <f>IFERROR(VLOOKUP($B1157,APガラス性能一覧!$A$2:$M$6097,5,0),"")</f>
        <v/>
      </c>
      <c r="G1157" s="68" t="str">
        <f>IFERROR(VLOOKUP($B1157,APガラス性能一覧!$A$2:$M$6097,6,0),"")</f>
        <v/>
      </c>
      <c r="H1157" s="68" t="str">
        <f>IFERROR(VLOOKUP($B1157,APガラス性能一覧!$A$2:$M$6097,7,0),"")</f>
        <v/>
      </c>
      <c r="I1157" s="68" t="str">
        <f>IFERROR(VLOOKUP($B1157,APガラス性能一覧!$A$2:$M$6097,8,0),"")</f>
        <v/>
      </c>
      <c r="J1157" s="68" t="str">
        <f>IFERROR(VLOOKUP($B1157,APガラス性能一覧!$A$2:$M$6097,9,0),"")</f>
        <v/>
      </c>
      <c r="K1157" s="68" t="str">
        <f>IFERROR(VLOOKUP($B1157,APガラス性能一覧!$A$2:$M$6097,10,0),"")</f>
        <v/>
      </c>
      <c r="L1157" s="68" t="str">
        <f>IFERROR(VLOOKUP($B1157,APガラス性能一覧!$A$2:$M$6097,11,0),"")</f>
        <v/>
      </c>
      <c r="M1157" s="68" t="str">
        <f>IFERROR(VLOOKUP($B1157,APガラス性能一覧!$A$2:$M$6097,12,0),"")</f>
        <v/>
      </c>
      <c r="N1157" s="68" t="str">
        <f>IFERROR(VLOOKUP($B1157,APガラス性能一覧!$A$2:$M$6097,13,0),"")</f>
        <v/>
      </c>
    </row>
    <row r="1158" spans="2:14" x14ac:dyDescent="0.4">
      <c r="B1158" s="68" t="str">
        <f>IF($D$2="","",IF($E$2=0.65,IFERROR(IF(INDEX(APガラス性能一覧!A:A,MATCH(ROW(B1152),APガラス性能一覧!$O:$O,0))="","",INDEX(APガラス性能一覧!A:A,MATCH(ROW(B1152),APガラス性能一覧!$O:$O,0))),""),IFERROR(IF(INDEX(APガラス性能一覧!A:A,MATCH(ROW(B1152),APガラス性能一覧!$N:$N,0))="","",INDEX(APガラス性能一覧!A:A,MATCH(ROW(B1152),APガラス性能一覧!$N:$N,0))),"")))</f>
        <v/>
      </c>
      <c r="C1158" s="68" t="str">
        <f>IFERROR(VLOOKUP($B1158,APガラス性能一覧!$A$2:$M$6097,2,0),"")</f>
        <v/>
      </c>
      <c r="D1158" s="68" t="str">
        <f>IFERROR(VLOOKUP($B1158,APガラス性能一覧!$A$2:$M$6097,3,0),"")</f>
        <v/>
      </c>
      <c r="E1158" s="68" t="str">
        <f>IFERROR(VLOOKUP($B1158,APガラス性能一覧!$A$2:$M$6097,4,0),"")</f>
        <v/>
      </c>
      <c r="F1158" s="68" t="str">
        <f>IFERROR(VLOOKUP($B1158,APガラス性能一覧!$A$2:$M$6097,5,0),"")</f>
        <v/>
      </c>
      <c r="G1158" s="68" t="str">
        <f>IFERROR(VLOOKUP($B1158,APガラス性能一覧!$A$2:$M$6097,6,0),"")</f>
        <v/>
      </c>
      <c r="H1158" s="68" t="str">
        <f>IFERROR(VLOOKUP($B1158,APガラス性能一覧!$A$2:$M$6097,7,0),"")</f>
        <v/>
      </c>
      <c r="I1158" s="68" t="str">
        <f>IFERROR(VLOOKUP($B1158,APガラス性能一覧!$A$2:$M$6097,8,0),"")</f>
        <v/>
      </c>
      <c r="J1158" s="68" t="str">
        <f>IFERROR(VLOOKUP($B1158,APガラス性能一覧!$A$2:$M$6097,9,0),"")</f>
        <v/>
      </c>
      <c r="K1158" s="68" t="str">
        <f>IFERROR(VLOOKUP($B1158,APガラス性能一覧!$A$2:$M$6097,10,0),"")</f>
        <v/>
      </c>
      <c r="L1158" s="68" t="str">
        <f>IFERROR(VLOOKUP($B1158,APガラス性能一覧!$A$2:$M$6097,11,0),"")</f>
        <v/>
      </c>
      <c r="M1158" s="68" t="str">
        <f>IFERROR(VLOOKUP($B1158,APガラス性能一覧!$A$2:$M$6097,12,0),"")</f>
        <v/>
      </c>
      <c r="N1158" s="68" t="str">
        <f>IFERROR(VLOOKUP($B1158,APガラス性能一覧!$A$2:$M$6097,13,0),"")</f>
        <v/>
      </c>
    </row>
    <row r="1159" spans="2:14" x14ac:dyDescent="0.4">
      <c r="B1159" s="68" t="str">
        <f>IF($D$2="","",IF($E$2=0.65,IFERROR(IF(INDEX(APガラス性能一覧!A:A,MATCH(ROW(B1153),APガラス性能一覧!$O:$O,0))="","",INDEX(APガラス性能一覧!A:A,MATCH(ROW(B1153),APガラス性能一覧!$O:$O,0))),""),IFERROR(IF(INDEX(APガラス性能一覧!A:A,MATCH(ROW(B1153),APガラス性能一覧!$N:$N,0))="","",INDEX(APガラス性能一覧!A:A,MATCH(ROW(B1153),APガラス性能一覧!$N:$N,0))),"")))</f>
        <v/>
      </c>
      <c r="C1159" s="68" t="str">
        <f>IFERROR(VLOOKUP($B1159,APガラス性能一覧!$A$2:$M$6097,2,0),"")</f>
        <v/>
      </c>
      <c r="D1159" s="68" t="str">
        <f>IFERROR(VLOOKUP($B1159,APガラス性能一覧!$A$2:$M$6097,3,0),"")</f>
        <v/>
      </c>
      <c r="E1159" s="68" t="str">
        <f>IFERROR(VLOOKUP($B1159,APガラス性能一覧!$A$2:$M$6097,4,0),"")</f>
        <v/>
      </c>
      <c r="F1159" s="68" t="str">
        <f>IFERROR(VLOOKUP($B1159,APガラス性能一覧!$A$2:$M$6097,5,0),"")</f>
        <v/>
      </c>
      <c r="G1159" s="68" t="str">
        <f>IFERROR(VLOOKUP($B1159,APガラス性能一覧!$A$2:$M$6097,6,0),"")</f>
        <v/>
      </c>
      <c r="H1159" s="68" t="str">
        <f>IFERROR(VLOOKUP($B1159,APガラス性能一覧!$A$2:$M$6097,7,0),"")</f>
        <v/>
      </c>
      <c r="I1159" s="68" t="str">
        <f>IFERROR(VLOOKUP($B1159,APガラス性能一覧!$A$2:$M$6097,8,0),"")</f>
        <v/>
      </c>
      <c r="J1159" s="68" t="str">
        <f>IFERROR(VLOOKUP($B1159,APガラス性能一覧!$A$2:$M$6097,9,0),"")</f>
        <v/>
      </c>
      <c r="K1159" s="68" t="str">
        <f>IFERROR(VLOOKUP($B1159,APガラス性能一覧!$A$2:$M$6097,10,0),"")</f>
        <v/>
      </c>
      <c r="L1159" s="68" t="str">
        <f>IFERROR(VLOOKUP($B1159,APガラス性能一覧!$A$2:$M$6097,11,0),"")</f>
        <v/>
      </c>
      <c r="M1159" s="68" t="str">
        <f>IFERROR(VLOOKUP($B1159,APガラス性能一覧!$A$2:$M$6097,12,0),"")</f>
        <v/>
      </c>
      <c r="N1159" s="68" t="str">
        <f>IFERROR(VLOOKUP($B1159,APガラス性能一覧!$A$2:$M$6097,13,0),"")</f>
        <v/>
      </c>
    </row>
    <row r="1160" spans="2:14" x14ac:dyDescent="0.4">
      <c r="B1160" s="68" t="str">
        <f>IF($D$2="","",IF($E$2=0.65,IFERROR(IF(INDEX(APガラス性能一覧!A:A,MATCH(ROW(B1154),APガラス性能一覧!$O:$O,0))="","",INDEX(APガラス性能一覧!A:A,MATCH(ROW(B1154),APガラス性能一覧!$O:$O,0))),""),IFERROR(IF(INDEX(APガラス性能一覧!A:A,MATCH(ROW(B1154),APガラス性能一覧!$N:$N,0))="","",INDEX(APガラス性能一覧!A:A,MATCH(ROW(B1154),APガラス性能一覧!$N:$N,0))),"")))</f>
        <v/>
      </c>
      <c r="C1160" s="68" t="str">
        <f>IFERROR(VLOOKUP($B1160,APガラス性能一覧!$A$2:$M$6097,2,0),"")</f>
        <v/>
      </c>
      <c r="D1160" s="68" t="str">
        <f>IFERROR(VLOOKUP($B1160,APガラス性能一覧!$A$2:$M$6097,3,0),"")</f>
        <v/>
      </c>
      <c r="E1160" s="68" t="str">
        <f>IFERROR(VLOOKUP($B1160,APガラス性能一覧!$A$2:$M$6097,4,0),"")</f>
        <v/>
      </c>
      <c r="F1160" s="68" t="str">
        <f>IFERROR(VLOOKUP($B1160,APガラス性能一覧!$A$2:$M$6097,5,0),"")</f>
        <v/>
      </c>
      <c r="G1160" s="68" t="str">
        <f>IFERROR(VLOOKUP($B1160,APガラス性能一覧!$A$2:$M$6097,6,0),"")</f>
        <v/>
      </c>
      <c r="H1160" s="68" t="str">
        <f>IFERROR(VLOOKUP($B1160,APガラス性能一覧!$A$2:$M$6097,7,0),"")</f>
        <v/>
      </c>
      <c r="I1160" s="68" t="str">
        <f>IFERROR(VLOOKUP($B1160,APガラス性能一覧!$A$2:$M$6097,8,0),"")</f>
        <v/>
      </c>
      <c r="J1160" s="68" t="str">
        <f>IFERROR(VLOOKUP($B1160,APガラス性能一覧!$A$2:$M$6097,9,0),"")</f>
        <v/>
      </c>
      <c r="K1160" s="68" t="str">
        <f>IFERROR(VLOOKUP($B1160,APガラス性能一覧!$A$2:$M$6097,10,0),"")</f>
        <v/>
      </c>
      <c r="L1160" s="68" t="str">
        <f>IFERROR(VLOOKUP($B1160,APガラス性能一覧!$A$2:$M$6097,11,0),"")</f>
        <v/>
      </c>
      <c r="M1160" s="68" t="str">
        <f>IFERROR(VLOOKUP($B1160,APガラス性能一覧!$A$2:$M$6097,12,0),"")</f>
        <v/>
      </c>
      <c r="N1160" s="68" t="str">
        <f>IFERROR(VLOOKUP($B1160,APガラス性能一覧!$A$2:$M$6097,13,0),"")</f>
        <v/>
      </c>
    </row>
    <row r="1161" spans="2:14" x14ac:dyDescent="0.4">
      <c r="B1161" s="68" t="str">
        <f>IF($D$2="","",IF($E$2=0.65,IFERROR(IF(INDEX(APガラス性能一覧!A:A,MATCH(ROW(B1155),APガラス性能一覧!$O:$O,0))="","",INDEX(APガラス性能一覧!A:A,MATCH(ROW(B1155),APガラス性能一覧!$O:$O,0))),""),IFERROR(IF(INDEX(APガラス性能一覧!A:A,MATCH(ROW(B1155),APガラス性能一覧!$N:$N,0))="","",INDEX(APガラス性能一覧!A:A,MATCH(ROW(B1155),APガラス性能一覧!$N:$N,0))),"")))</f>
        <v/>
      </c>
      <c r="C1161" s="68" t="str">
        <f>IFERROR(VLOOKUP($B1161,APガラス性能一覧!$A$2:$M$6097,2,0),"")</f>
        <v/>
      </c>
      <c r="D1161" s="68" t="str">
        <f>IFERROR(VLOOKUP($B1161,APガラス性能一覧!$A$2:$M$6097,3,0),"")</f>
        <v/>
      </c>
      <c r="E1161" s="68" t="str">
        <f>IFERROR(VLOOKUP($B1161,APガラス性能一覧!$A$2:$M$6097,4,0),"")</f>
        <v/>
      </c>
      <c r="F1161" s="68" t="str">
        <f>IFERROR(VLOOKUP($B1161,APガラス性能一覧!$A$2:$M$6097,5,0),"")</f>
        <v/>
      </c>
      <c r="G1161" s="68" t="str">
        <f>IFERROR(VLOOKUP($B1161,APガラス性能一覧!$A$2:$M$6097,6,0),"")</f>
        <v/>
      </c>
      <c r="H1161" s="68" t="str">
        <f>IFERROR(VLOOKUP($B1161,APガラス性能一覧!$A$2:$M$6097,7,0),"")</f>
        <v/>
      </c>
      <c r="I1161" s="68" t="str">
        <f>IFERROR(VLOOKUP($B1161,APガラス性能一覧!$A$2:$M$6097,8,0),"")</f>
        <v/>
      </c>
      <c r="J1161" s="68" t="str">
        <f>IFERROR(VLOOKUP($B1161,APガラス性能一覧!$A$2:$M$6097,9,0),"")</f>
        <v/>
      </c>
      <c r="K1161" s="68" t="str">
        <f>IFERROR(VLOOKUP($B1161,APガラス性能一覧!$A$2:$M$6097,10,0),"")</f>
        <v/>
      </c>
      <c r="L1161" s="68" t="str">
        <f>IFERROR(VLOOKUP($B1161,APガラス性能一覧!$A$2:$M$6097,11,0),"")</f>
        <v/>
      </c>
      <c r="M1161" s="68" t="str">
        <f>IFERROR(VLOOKUP($B1161,APガラス性能一覧!$A$2:$M$6097,12,0),"")</f>
        <v/>
      </c>
      <c r="N1161" s="68" t="str">
        <f>IFERROR(VLOOKUP($B1161,APガラス性能一覧!$A$2:$M$6097,13,0),"")</f>
        <v/>
      </c>
    </row>
    <row r="1162" spans="2:14" x14ac:dyDescent="0.4">
      <c r="B1162" s="68" t="str">
        <f>IF($D$2="","",IF($E$2=0.65,IFERROR(IF(INDEX(APガラス性能一覧!A:A,MATCH(ROW(B1156),APガラス性能一覧!$O:$O,0))="","",INDEX(APガラス性能一覧!A:A,MATCH(ROW(B1156),APガラス性能一覧!$O:$O,0))),""),IFERROR(IF(INDEX(APガラス性能一覧!A:A,MATCH(ROW(B1156),APガラス性能一覧!$N:$N,0))="","",INDEX(APガラス性能一覧!A:A,MATCH(ROW(B1156),APガラス性能一覧!$N:$N,0))),"")))</f>
        <v/>
      </c>
      <c r="C1162" s="68" t="str">
        <f>IFERROR(VLOOKUP($B1162,APガラス性能一覧!$A$2:$M$6097,2,0),"")</f>
        <v/>
      </c>
      <c r="D1162" s="68" t="str">
        <f>IFERROR(VLOOKUP($B1162,APガラス性能一覧!$A$2:$M$6097,3,0),"")</f>
        <v/>
      </c>
      <c r="E1162" s="68" t="str">
        <f>IFERROR(VLOOKUP($B1162,APガラス性能一覧!$A$2:$M$6097,4,0),"")</f>
        <v/>
      </c>
      <c r="F1162" s="68" t="str">
        <f>IFERROR(VLOOKUP($B1162,APガラス性能一覧!$A$2:$M$6097,5,0),"")</f>
        <v/>
      </c>
      <c r="G1162" s="68" t="str">
        <f>IFERROR(VLOOKUP($B1162,APガラス性能一覧!$A$2:$M$6097,6,0),"")</f>
        <v/>
      </c>
      <c r="H1162" s="68" t="str">
        <f>IFERROR(VLOOKUP($B1162,APガラス性能一覧!$A$2:$M$6097,7,0),"")</f>
        <v/>
      </c>
      <c r="I1162" s="68" t="str">
        <f>IFERROR(VLOOKUP($B1162,APガラス性能一覧!$A$2:$M$6097,8,0),"")</f>
        <v/>
      </c>
      <c r="J1162" s="68" t="str">
        <f>IFERROR(VLOOKUP($B1162,APガラス性能一覧!$A$2:$M$6097,9,0),"")</f>
        <v/>
      </c>
      <c r="K1162" s="68" t="str">
        <f>IFERROR(VLOOKUP($B1162,APガラス性能一覧!$A$2:$M$6097,10,0),"")</f>
        <v/>
      </c>
      <c r="L1162" s="68" t="str">
        <f>IFERROR(VLOOKUP($B1162,APガラス性能一覧!$A$2:$M$6097,11,0),"")</f>
        <v/>
      </c>
      <c r="M1162" s="68" t="str">
        <f>IFERROR(VLOOKUP($B1162,APガラス性能一覧!$A$2:$M$6097,12,0),"")</f>
        <v/>
      </c>
      <c r="N1162" s="68" t="str">
        <f>IFERROR(VLOOKUP($B1162,APガラス性能一覧!$A$2:$M$6097,13,0),"")</f>
        <v/>
      </c>
    </row>
    <row r="1163" spans="2:14" x14ac:dyDescent="0.4">
      <c r="B1163" s="68" t="str">
        <f>IF($D$2="","",IF($E$2=0.65,IFERROR(IF(INDEX(APガラス性能一覧!A:A,MATCH(ROW(B1157),APガラス性能一覧!$O:$O,0))="","",INDEX(APガラス性能一覧!A:A,MATCH(ROW(B1157),APガラス性能一覧!$O:$O,0))),""),IFERROR(IF(INDEX(APガラス性能一覧!A:A,MATCH(ROW(B1157),APガラス性能一覧!$N:$N,0))="","",INDEX(APガラス性能一覧!A:A,MATCH(ROW(B1157),APガラス性能一覧!$N:$N,0))),"")))</f>
        <v/>
      </c>
      <c r="C1163" s="68" t="str">
        <f>IFERROR(VLOOKUP($B1163,APガラス性能一覧!$A$2:$M$6097,2,0),"")</f>
        <v/>
      </c>
      <c r="D1163" s="68" t="str">
        <f>IFERROR(VLOOKUP($B1163,APガラス性能一覧!$A$2:$M$6097,3,0),"")</f>
        <v/>
      </c>
      <c r="E1163" s="68" t="str">
        <f>IFERROR(VLOOKUP($B1163,APガラス性能一覧!$A$2:$M$6097,4,0),"")</f>
        <v/>
      </c>
      <c r="F1163" s="68" t="str">
        <f>IFERROR(VLOOKUP($B1163,APガラス性能一覧!$A$2:$M$6097,5,0),"")</f>
        <v/>
      </c>
      <c r="G1163" s="68" t="str">
        <f>IFERROR(VLOOKUP($B1163,APガラス性能一覧!$A$2:$M$6097,6,0),"")</f>
        <v/>
      </c>
      <c r="H1163" s="68" t="str">
        <f>IFERROR(VLOOKUP($B1163,APガラス性能一覧!$A$2:$M$6097,7,0),"")</f>
        <v/>
      </c>
      <c r="I1163" s="68" t="str">
        <f>IFERROR(VLOOKUP($B1163,APガラス性能一覧!$A$2:$M$6097,8,0),"")</f>
        <v/>
      </c>
      <c r="J1163" s="68" t="str">
        <f>IFERROR(VLOOKUP($B1163,APガラス性能一覧!$A$2:$M$6097,9,0),"")</f>
        <v/>
      </c>
      <c r="K1163" s="68" t="str">
        <f>IFERROR(VLOOKUP($B1163,APガラス性能一覧!$A$2:$M$6097,10,0),"")</f>
        <v/>
      </c>
      <c r="L1163" s="68" t="str">
        <f>IFERROR(VLOOKUP($B1163,APガラス性能一覧!$A$2:$M$6097,11,0),"")</f>
        <v/>
      </c>
      <c r="M1163" s="68" t="str">
        <f>IFERROR(VLOOKUP($B1163,APガラス性能一覧!$A$2:$M$6097,12,0),"")</f>
        <v/>
      </c>
      <c r="N1163" s="68" t="str">
        <f>IFERROR(VLOOKUP($B1163,APガラス性能一覧!$A$2:$M$6097,13,0),"")</f>
        <v/>
      </c>
    </row>
    <row r="1164" spans="2:14" x14ac:dyDescent="0.4">
      <c r="B1164" s="68" t="str">
        <f>IF($D$2="","",IF($E$2=0.65,IFERROR(IF(INDEX(APガラス性能一覧!A:A,MATCH(ROW(B1158),APガラス性能一覧!$O:$O,0))="","",INDEX(APガラス性能一覧!A:A,MATCH(ROW(B1158),APガラス性能一覧!$O:$O,0))),""),IFERROR(IF(INDEX(APガラス性能一覧!A:A,MATCH(ROW(B1158),APガラス性能一覧!$N:$N,0))="","",INDEX(APガラス性能一覧!A:A,MATCH(ROW(B1158),APガラス性能一覧!$N:$N,0))),"")))</f>
        <v/>
      </c>
      <c r="C1164" s="68" t="str">
        <f>IFERROR(VLOOKUP($B1164,APガラス性能一覧!$A$2:$M$6097,2,0),"")</f>
        <v/>
      </c>
      <c r="D1164" s="68" t="str">
        <f>IFERROR(VLOOKUP($B1164,APガラス性能一覧!$A$2:$M$6097,3,0),"")</f>
        <v/>
      </c>
      <c r="E1164" s="68" t="str">
        <f>IFERROR(VLOOKUP($B1164,APガラス性能一覧!$A$2:$M$6097,4,0),"")</f>
        <v/>
      </c>
      <c r="F1164" s="68" t="str">
        <f>IFERROR(VLOOKUP($B1164,APガラス性能一覧!$A$2:$M$6097,5,0),"")</f>
        <v/>
      </c>
      <c r="G1164" s="68" t="str">
        <f>IFERROR(VLOOKUP($B1164,APガラス性能一覧!$A$2:$M$6097,6,0),"")</f>
        <v/>
      </c>
      <c r="H1164" s="68" t="str">
        <f>IFERROR(VLOOKUP($B1164,APガラス性能一覧!$A$2:$M$6097,7,0),"")</f>
        <v/>
      </c>
      <c r="I1164" s="68" t="str">
        <f>IFERROR(VLOOKUP($B1164,APガラス性能一覧!$A$2:$M$6097,8,0),"")</f>
        <v/>
      </c>
      <c r="J1164" s="68" t="str">
        <f>IFERROR(VLOOKUP($B1164,APガラス性能一覧!$A$2:$M$6097,9,0),"")</f>
        <v/>
      </c>
      <c r="K1164" s="68" t="str">
        <f>IFERROR(VLOOKUP($B1164,APガラス性能一覧!$A$2:$M$6097,10,0),"")</f>
        <v/>
      </c>
      <c r="L1164" s="68" t="str">
        <f>IFERROR(VLOOKUP($B1164,APガラス性能一覧!$A$2:$M$6097,11,0),"")</f>
        <v/>
      </c>
      <c r="M1164" s="68" t="str">
        <f>IFERROR(VLOOKUP($B1164,APガラス性能一覧!$A$2:$M$6097,12,0),"")</f>
        <v/>
      </c>
      <c r="N1164" s="68" t="str">
        <f>IFERROR(VLOOKUP($B1164,APガラス性能一覧!$A$2:$M$6097,13,0),"")</f>
        <v/>
      </c>
    </row>
    <row r="1165" spans="2:14" x14ac:dyDescent="0.4">
      <c r="B1165" s="68" t="str">
        <f>IF($D$2="","",IF($E$2=0.65,IFERROR(IF(INDEX(APガラス性能一覧!A:A,MATCH(ROW(B1159),APガラス性能一覧!$O:$O,0))="","",INDEX(APガラス性能一覧!A:A,MATCH(ROW(B1159),APガラス性能一覧!$O:$O,0))),""),IFERROR(IF(INDEX(APガラス性能一覧!A:A,MATCH(ROW(B1159),APガラス性能一覧!$N:$N,0))="","",INDEX(APガラス性能一覧!A:A,MATCH(ROW(B1159),APガラス性能一覧!$N:$N,0))),"")))</f>
        <v/>
      </c>
      <c r="C1165" s="68" t="str">
        <f>IFERROR(VLOOKUP($B1165,APガラス性能一覧!$A$2:$M$6097,2,0),"")</f>
        <v/>
      </c>
      <c r="D1165" s="68" t="str">
        <f>IFERROR(VLOOKUP($B1165,APガラス性能一覧!$A$2:$M$6097,3,0),"")</f>
        <v/>
      </c>
      <c r="E1165" s="68" t="str">
        <f>IFERROR(VLOOKUP($B1165,APガラス性能一覧!$A$2:$M$6097,4,0),"")</f>
        <v/>
      </c>
      <c r="F1165" s="68" t="str">
        <f>IFERROR(VLOOKUP($B1165,APガラス性能一覧!$A$2:$M$6097,5,0),"")</f>
        <v/>
      </c>
      <c r="G1165" s="68" t="str">
        <f>IFERROR(VLOOKUP($B1165,APガラス性能一覧!$A$2:$M$6097,6,0),"")</f>
        <v/>
      </c>
      <c r="H1165" s="68" t="str">
        <f>IFERROR(VLOOKUP($B1165,APガラス性能一覧!$A$2:$M$6097,7,0),"")</f>
        <v/>
      </c>
      <c r="I1165" s="68" t="str">
        <f>IFERROR(VLOOKUP($B1165,APガラス性能一覧!$A$2:$M$6097,8,0),"")</f>
        <v/>
      </c>
      <c r="J1165" s="68" t="str">
        <f>IFERROR(VLOOKUP($B1165,APガラス性能一覧!$A$2:$M$6097,9,0),"")</f>
        <v/>
      </c>
      <c r="K1165" s="68" t="str">
        <f>IFERROR(VLOOKUP($B1165,APガラス性能一覧!$A$2:$M$6097,10,0),"")</f>
        <v/>
      </c>
      <c r="L1165" s="68" t="str">
        <f>IFERROR(VLOOKUP($B1165,APガラス性能一覧!$A$2:$M$6097,11,0),"")</f>
        <v/>
      </c>
      <c r="M1165" s="68" t="str">
        <f>IFERROR(VLOOKUP($B1165,APガラス性能一覧!$A$2:$M$6097,12,0),"")</f>
        <v/>
      </c>
      <c r="N1165" s="68" t="str">
        <f>IFERROR(VLOOKUP($B1165,APガラス性能一覧!$A$2:$M$6097,13,0),"")</f>
        <v/>
      </c>
    </row>
    <row r="1166" spans="2:14" x14ac:dyDescent="0.4">
      <c r="B1166" s="68" t="str">
        <f>IF($D$2="","",IF($E$2=0.65,IFERROR(IF(INDEX(APガラス性能一覧!A:A,MATCH(ROW(B1160),APガラス性能一覧!$O:$O,0))="","",INDEX(APガラス性能一覧!A:A,MATCH(ROW(B1160),APガラス性能一覧!$O:$O,0))),""),IFERROR(IF(INDEX(APガラス性能一覧!A:A,MATCH(ROW(B1160),APガラス性能一覧!$N:$N,0))="","",INDEX(APガラス性能一覧!A:A,MATCH(ROW(B1160),APガラス性能一覧!$N:$N,0))),"")))</f>
        <v/>
      </c>
      <c r="C1166" s="68" t="str">
        <f>IFERROR(VLOOKUP($B1166,APガラス性能一覧!$A$2:$M$6097,2,0),"")</f>
        <v/>
      </c>
      <c r="D1166" s="68" t="str">
        <f>IFERROR(VLOOKUP($B1166,APガラス性能一覧!$A$2:$M$6097,3,0),"")</f>
        <v/>
      </c>
      <c r="E1166" s="68" t="str">
        <f>IFERROR(VLOOKUP($B1166,APガラス性能一覧!$A$2:$M$6097,4,0),"")</f>
        <v/>
      </c>
      <c r="F1166" s="68" t="str">
        <f>IFERROR(VLOOKUP($B1166,APガラス性能一覧!$A$2:$M$6097,5,0),"")</f>
        <v/>
      </c>
      <c r="G1166" s="68" t="str">
        <f>IFERROR(VLOOKUP($B1166,APガラス性能一覧!$A$2:$M$6097,6,0),"")</f>
        <v/>
      </c>
      <c r="H1166" s="68" t="str">
        <f>IFERROR(VLOOKUP($B1166,APガラス性能一覧!$A$2:$M$6097,7,0),"")</f>
        <v/>
      </c>
      <c r="I1166" s="68" t="str">
        <f>IFERROR(VLOOKUP($B1166,APガラス性能一覧!$A$2:$M$6097,8,0),"")</f>
        <v/>
      </c>
      <c r="J1166" s="68" t="str">
        <f>IFERROR(VLOOKUP($B1166,APガラス性能一覧!$A$2:$M$6097,9,0),"")</f>
        <v/>
      </c>
      <c r="K1166" s="68" t="str">
        <f>IFERROR(VLOOKUP($B1166,APガラス性能一覧!$A$2:$M$6097,10,0),"")</f>
        <v/>
      </c>
      <c r="L1166" s="68" t="str">
        <f>IFERROR(VLOOKUP($B1166,APガラス性能一覧!$A$2:$M$6097,11,0),"")</f>
        <v/>
      </c>
      <c r="M1166" s="68" t="str">
        <f>IFERROR(VLOOKUP($B1166,APガラス性能一覧!$A$2:$M$6097,12,0),"")</f>
        <v/>
      </c>
      <c r="N1166" s="68" t="str">
        <f>IFERROR(VLOOKUP($B1166,APガラス性能一覧!$A$2:$M$6097,13,0),"")</f>
        <v/>
      </c>
    </row>
    <row r="1167" spans="2:14" x14ac:dyDescent="0.4">
      <c r="B1167" s="68" t="str">
        <f>IF($D$2="","",IF($E$2=0.65,IFERROR(IF(INDEX(APガラス性能一覧!A:A,MATCH(ROW(B1161),APガラス性能一覧!$O:$O,0))="","",INDEX(APガラス性能一覧!A:A,MATCH(ROW(B1161),APガラス性能一覧!$O:$O,0))),""),IFERROR(IF(INDEX(APガラス性能一覧!A:A,MATCH(ROW(B1161),APガラス性能一覧!$N:$N,0))="","",INDEX(APガラス性能一覧!A:A,MATCH(ROW(B1161),APガラス性能一覧!$N:$N,0))),"")))</f>
        <v/>
      </c>
      <c r="C1167" s="68" t="str">
        <f>IFERROR(VLOOKUP($B1167,APガラス性能一覧!$A$2:$M$6097,2,0),"")</f>
        <v/>
      </c>
      <c r="D1167" s="68" t="str">
        <f>IFERROR(VLOOKUP($B1167,APガラス性能一覧!$A$2:$M$6097,3,0),"")</f>
        <v/>
      </c>
      <c r="E1167" s="68" t="str">
        <f>IFERROR(VLOOKUP($B1167,APガラス性能一覧!$A$2:$M$6097,4,0),"")</f>
        <v/>
      </c>
      <c r="F1167" s="68" t="str">
        <f>IFERROR(VLOOKUP($B1167,APガラス性能一覧!$A$2:$M$6097,5,0),"")</f>
        <v/>
      </c>
      <c r="G1167" s="68" t="str">
        <f>IFERROR(VLOOKUP($B1167,APガラス性能一覧!$A$2:$M$6097,6,0),"")</f>
        <v/>
      </c>
      <c r="H1167" s="68" t="str">
        <f>IFERROR(VLOOKUP($B1167,APガラス性能一覧!$A$2:$M$6097,7,0),"")</f>
        <v/>
      </c>
      <c r="I1167" s="68" t="str">
        <f>IFERROR(VLOOKUP($B1167,APガラス性能一覧!$A$2:$M$6097,8,0),"")</f>
        <v/>
      </c>
      <c r="J1167" s="68" t="str">
        <f>IFERROR(VLOOKUP($B1167,APガラス性能一覧!$A$2:$M$6097,9,0),"")</f>
        <v/>
      </c>
      <c r="K1167" s="68" t="str">
        <f>IFERROR(VLOOKUP($B1167,APガラス性能一覧!$A$2:$M$6097,10,0),"")</f>
        <v/>
      </c>
      <c r="L1167" s="68" t="str">
        <f>IFERROR(VLOOKUP($B1167,APガラス性能一覧!$A$2:$M$6097,11,0),"")</f>
        <v/>
      </c>
      <c r="M1167" s="68" t="str">
        <f>IFERROR(VLOOKUP($B1167,APガラス性能一覧!$A$2:$M$6097,12,0),"")</f>
        <v/>
      </c>
      <c r="N1167" s="68" t="str">
        <f>IFERROR(VLOOKUP($B1167,APガラス性能一覧!$A$2:$M$6097,13,0),"")</f>
        <v/>
      </c>
    </row>
    <row r="1168" spans="2:14" x14ac:dyDescent="0.4">
      <c r="B1168" s="68" t="str">
        <f>IF($D$2="","",IF($E$2=0.65,IFERROR(IF(INDEX(APガラス性能一覧!A:A,MATCH(ROW(B1162),APガラス性能一覧!$O:$O,0))="","",INDEX(APガラス性能一覧!A:A,MATCH(ROW(B1162),APガラス性能一覧!$O:$O,0))),""),IFERROR(IF(INDEX(APガラス性能一覧!A:A,MATCH(ROW(B1162),APガラス性能一覧!$N:$N,0))="","",INDEX(APガラス性能一覧!A:A,MATCH(ROW(B1162),APガラス性能一覧!$N:$N,0))),"")))</f>
        <v/>
      </c>
      <c r="C1168" s="68" t="str">
        <f>IFERROR(VLOOKUP($B1168,APガラス性能一覧!$A$2:$M$6097,2,0),"")</f>
        <v/>
      </c>
      <c r="D1168" s="68" t="str">
        <f>IFERROR(VLOOKUP($B1168,APガラス性能一覧!$A$2:$M$6097,3,0),"")</f>
        <v/>
      </c>
      <c r="E1168" s="68" t="str">
        <f>IFERROR(VLOOKUP($B1168,APガラス性能一覧!$A$2:$M$6097,4,0),"")</f>
        <v/>
      </c>
      <c r="F1168" s="68" t="str">
        <f>IFERROR(VLOOKUP($B1168,APガラス性能一覧!$A$2:$M$6097,5,0),"")</f>
        <v/>
      </c>
      <c r="G1168" s="68" t="str">
        <f>IFERROR(VLOOKUP($B1168,APガラス性能一覧!$A$2:$M$6097,6,0),"")</f>
        <v/>
      </c>
      <c r="H1168" s="68" t="str">
        <f>IFERROR(VLOOKUP($B1168,APガラス性能一覧!$A$2:$M$6097,7,0),"")</f>
        <v/>
      </c>
      <c r="I1168" s="68" t="str">
        <f>IFERROR(VLOOKUP($B1168,APガラス性能一覧!$A$2:$M$6097,8,0),"")</f>
        <v/>
      </c>
      <c r="J1168" s="68" t="str">
        <f>IFERROR(VLOOKUP($B1168,APガラス性能一覧!$A$2:$M$6097,9,0),"")</f>
        <v/>
      </c>
      <c r="K1168" s="68" t="str">
        <f>IFERROR(VLOOKUP($B1168,APガラス性能一覧!$A$2:$M$6097,10,0),"")</f>
        <v/>
      </c>
      <c r="L1168" s="68" t="str">
        <f>IFERROR(VLOOKUP($B1168,APガラス性能一覧!$A$2:$M$6097,11,0),"")</f>
        <v/>
      </c>
      <c r="M1168" s="68" t="str">
        <f>IFERROR(VLOOKUP($B1168,APガラス性能一覧!$A$2:$M$6097,12,0),"")</f>
        <v/>
      </c>
      <c r="N1168" s="68" t="str">
        <f>IFERROR(VLOOKUP($B1168,APガラス性能一覧!$A$2:$M$6097,13,0),"")</f>
        <v/>
      </c>
    </row>
    <row r="1169" spans="2:14" x14ac:dyDescent="0.4">
      <c r="B1169" s="68" t="str">
        <f>IF($D$2="","",IF($E$2=0.65,IFERROR(IF(INDEX(APガラス性能一覧!A:A,MATCH(ROW(B1163),APガラス性能一覧!$O:$O,0))="","",INDEX(APガラス性能一覧!A:A,MATCH(ROW(B1163),APガラス性能一覧!$O:$O,0))),""),IFERROR(IF(INDEX(APガラス性能一覧!A:A,MATCH(ROW(B1163),APガラス性能一覧!$N:$N,0))="","",INDEX(APガラス性能一覧!A:A,MATCH(ROW(B1163),APガラス性能一覧!$N:$N,0))),"")))</f>
        <v/>
      </c>
      <c r="C1169" s="68" t="str">
        <f>IFERROR(VLOOKUP($B1169,APガラス性能一覧!$A$2:$M$6097,2,0),"")</f>
        <v/>
      </c>
      <c r="D1169" s="68" t="str">
        <f>IFERROR(VLOOKUP($B1169,APガラス性能一覧!$A$2:$M$6097,3,0),"")</f>
        <v/>
      </c>
      <c r="E1169" s="68" t="str">
        <f>IFERROR(VLOOKUP($B1169,APガラス性能一覧!$A$2:$M$6097,4,0),"")</f>
        <v/>
      </c>
      <c r="F1169" s="68" t="str">
        <f>IFERROR(VLOOKUP($B1169,APガラス性能一覧!$A$2:$M$6097,5,0),"")</f>
        <v/>
      </c>
      <c r="G1169" s="68" t="str">
        <f>IFERROR(VLOOKUP($B1169,APガラス性能一覧!$A$2:$M$6097,6,0),"")</f>
        <v/>
      </c>
      <c r="H1169" s="68" t="str">
        <f>IFERROR(VLOOKUP($B1169,APガラス性能一覧!$A$2:$M$6097,7,0),"")</f>
        <v/>
      </c>
      <c r="I1169" s="68" t="str">
        <f>IFERROR(VLOOKUP($B1169,APガラス性能一覧!$A$2:$M$6097,8,0),"")</f>
        <v/>
      </c>
      <c r="J1169" s="68" t="str">
        <f>IFERROR(VLOOKUP($B1169,APガラス性能一覧!$A$2:$M$6097,9,0),"")</f>
        <v/>
      </c>
      <c r="K1169" s="68" t="str">
        <f>IFERROR(VLOOKUP($B1169,APガラス性能一覧!$A$2:$M$6097,10,0),"")</f>
        <v/>
      </c>
      <c r="L1169" s="68" t="str">
        <f>IFERROR(VLOOKUP($B1169,APガラス性能一覧!$A$2:$M$6097,11,0),"")</f>
        <v/>
      </c>
      <c r="M1169" s="68" t="str">
        <f>IFERROR(VLOOKUP($B1169,APガラス性能一覧!$A$2:$M$6097,12,0),"")</f>
        <v/>
      </c>
      <c r="N1169" s="68" t="str">
        <f>IFERROR(VLOOKUP($B1169,APガラス性能一覧!$A$2:$M$6097,13,0),"")</f>
        <v/>
      </c>
    </row>
    <row r="1170" spans="2:14" x14ac:dyDescent="0.4">
      <c r="B1170" s="68" t="str">
        <f>IF($D$2="","",IF($E$2=0.65,IFERROR(IF(INDEX(APガラス性能一覧!A:A,MATCH(ROW(B1164),APガラス性能一覧!$O:$O,0))="","",INDEX(APガラス性能一覧!A:A,MATCH(ROW(B1164),APガラス性能一覧!$O:$O,0))),""),IFERROR(IF(INDEX(APガラス性能一覧!A:A,MATCH(ROW(B1164),APガラス性能一覧!$N:$N,0))="","",INDEX(APガラス性能一覧!A:A,MATCH(ROW(B1164),APガラス性能一覧!$N:$N,0))),"")))</f>
        <v/>
      </c>
      <c r="C1170" s="68" t="str">
        <f>IFERROR(VLOOKUP($B1170,APガラス性能一覧!$A$2:$M$6097,2,0),"")</f>
        <v/>
      </c>
      <c r="D1170" s="68" t="str">
        <f>IFERROR(VLOOKUP($B1170,APガラス性能一覧!$A$2:$M$6097,3,0),"")</f>
        <v/>
      </c>
      <c r="E1170" s="68" t="str">
        <f>IFERROR(VLOOKUP($B1170,APガラス性能一覧!$A$2:$M$6097,4,0),"")</f>
        <v/>
      </c>
      <c r="F1170" s="68" t="str">
        <f>IFERROR(VLOOKUP($B1170,APガラス性能一覧!$A$2:$M$6097,5,0),"")</f>
        <v/>
      </c>
      <c r="G1170" s="68" t="str">
        <f>IFERROR(VLOOKUP($B1170,APガラス性能一覧!$A$2:$M$6097,6,0),"")</f>
        <v/>
      </c>
      <c r="H1170" s="68" t="str">
        <f>IFERROR(VLOOKUP($B1170,APガラス性能一覧!$A$2:$M$6097,7,0),"")</f>
        <v/>
      </c>
      <c r="I1170" s="68" t="str">
        <f>IFERROR(VLOOKUP($B1170,APガラス性能一覧!$A$2:$M$6097,8,0),"")</f>
        <v/>
      </c>
      <c r="J1170" s="68" t="str">
        <f>IFERROR(VLOOKUP($B1170,APガラス性能一覧!$A$2:$M$6097,9,0),"")</f>
        <v/>
      </c>
      <c r="K1170" s="68" t="str">
        <f>IFERROR(VLOOKUP($B1170,APガラス性能一覧!$A$2:$M$6097,10,0),"")</f>
        <v/>
      </c>
      <c r="L1170" s="68" t="str">
        <f>IFERROR(VLOOKUP($B1170,APガラス性能一覧!$A$2:$M$6097,11,0),"")</f>
        <v/>
      </c>
      <c r="M1170" s="68" t="str">
        <f>IFERROR(VLOOKUP($B1170,APガラス性能一覧!$A$2:$M$6097,12,0),"")</f>
        <v/>
      </c>
      <c r="N1170" s="68" t="str">
        <f>IFERROR(VLOOKUP($B1170,APガラス性能一覧!$A$2:$M$6097,13,0),"")</f>
        <v/>
      </c>
    </row>
    <row r="1171" spans="2:14" x14ac:dyDescent="0.4">
      <c r="B1171" s="68" t="str">
        <f>IF($D$2="","",IF($E$2=0.65,IFERROR(IF(INDEX(APガラス性能一覧!A:A,MATCH(ROW(B1165),APガラス性能一覧!$O:$O,0))="","",INDEX(APガラス性能一覧!A:A,MATCH(ROW(B1165),APガラス性能一覧!$O:$O,0))),""),IFERROR(IF(INDEX(APガラス性能一覧!A:A,MATCH(ROW(B1165),APガラス性能一覧!$N:$N,0))="","",INDEX(APガラス性能一覧!A:A,MATCH(ROW(B1165),APガラス性能一覧!$N:$N,0))),"")))</f>
        <v/>
      </c>
      <c r="C1171" s="68" t="str">
        <f>IFERROR(VLOOKUP($B1171,APガラス性能一覧!$A$2:$M$6097,2,0),"")</f>
        <v/>
      </c>
      <c r="D1171" s="68" t="str">
        <f>IFERROR(VLOOKUP($B1171,APガラス性能一覧!$A$2:$M$6097,3,0),"")</f>
        <v/>
      </c>
      <c r="E1171" s="68" t="str">
        <f>IFERROR(VLOOKUP($B1171,APガラス性能一覧!$A$2:$M$6097,4,0),"")</f>
        <v/>
      </c>
      <c r="F1171" s="68" t="str">
        <f>IFERROR(VLOOKUP($B1171,APガラス性能一覧!$A$2:$M$6097,5,0),"")</f>
        <v/>
      </c>
      <c r="G1171" s="68" t="str">
        <f>IFERROR(VLOOKUP($B1171,APガラス性能一覧!$A$2:$M$6097,6,0),"")</f>
        <v/>
      </c>
      <c r="H1171" s="68" t="str">
        <f>IFERROR(VLOOKUP($B1171,APガラス性能一覧!$A$2:$M$6097,7,0),"")</f>
        <v/>
      </c>
      <c r="I1171" s="68" t="str">
        <f>IFERROR(VLOOKUP($B1171,APガラス性能一覧!$A$2:$M$6097,8,0),"")</f>
        <v/>
      </c>
      <c r="J1171" s="68" t="str">
        <f>IFERROR(VLOOKUP($B1171,APガラス性能一覧!$A$2:$M$6097,9,0),"")</f>
        <v/>
      </c>
      <c r="K1171" s="68" t="str">
        <f>IFERROR(VLOOKUP($B1171,APガラス性能一覧!$A$2:$M$6097,10,0),"")</f>
        <v/>
      </c>
      <c r="L1171" s="68" t="str">
        <f>IFERROR(VLOOKUP($B1171,APガラス性能一覧!$A$2:$M$6097,11,0),"")</f>
        <v/>
      </c>
      <c r="M1171" s="68" t="str">
        <f>IFERROR(VLOOKUP($B1171,APガラス性能一覧!$A$2:$M$6097,12,0),"")</f>
        <v/>
      </c>
      <c r="N1171" s="68" t="str">
        <f>IFERROR(VLOOKUP($B1171,APガラス性能一覧!$A$2:$M$6097,13,0),"")</f>
        <v/>
      </c>
    </row>
    <row r="1172" spans="2:14" x14ac:dyDescent="0.4">
      <c r="B1172" s="68" t="str">
        <f>IF($D$2="","",IF($E$2=0.65,IFERROR(IF(INDEX(APガラス性能一覧!A:A,MATCH(ROW(B1166),APガラス性能一覧!$O:$O,0))="","",INDEX(APガラス性能一覧!A:A,MATCH(ROW(B1166),APガラス性能一覧!$O:$O,0))),""),IFERROR(IF(INDEX(APガラス性能一覧!A:A,MATCH(ROW(B1166),APガラス性能一覧!$N:$N,0))="","",INDEX(APガラス性能一覧!A:A,MATCH(ROW(B1166),APガラス性能一覧!$N:$N,0))),"")))</f>
        <v/>
      </c>
      <c r="C1172" s="68" t="str">
        <f>IFERROR(VLOOKUP($B1172,APガラス性能一覧!$A$2:$M$6097,2,0),"")</f>
        <v/>
      </c>
      <c r="D1172" s="68" t="str">
        <f>IFERROR(VLOOKUP($B1172,APガラス性能一覧!$A$2:$M$6097,3,0),"")</f>
        <v/>
      </c>
      <c r="E1172" s="68" t="str">
        <f>IFERROR(VLOOKUP($B1172,APガラス性能一覧!$A$2:$M$6097,4,0),"")</f>
        <v/>
      </c>
      <c r="F1172" s="68" t="str">
        <f>IFERROR(VLOOKUP($B1172,APガラス性能一覧!$A$2:$M$6097,5,0),"")</f>
        <v/>
      </c>
      <c r="G1172" s="68" t="str">
        <f>IFERROR(VLOOKUP($B1172,APガラス性能一覧!$A$2:$M$6097,6,0),"")</f>
        <v/>
      </c>
      <c r="H1172" s="68" t="str">
        <f>IFERROR(VLOOKUP($B1172,APガラス性能一覧!$A$2:$M$6097,7,0),"")</f>
        <v/>
      </c>
      <c r="I1172" s="68" t="str">
        <f>IFERROR(VLOOKUP($B1172,APガラス性能一覧!$A$2:$M$6097,8,0),"")</f>
        <v/>
      </c>
      <c r="J1172" s="68" t="str">
        <f>IFERROR(VLOOKUP($B1172,APガラス性能一覧!$A$2:$M$6097,9,0),"")</f>
        <v/>
      </c>
      <c r="K1172" s="68" t="str">
        <f>IFERROR(VLOOKUP($B1172,APガラス性能一覧!$A$2:$M$6097,10,0),"")</f>
        <v/>
      </c>
      <c r="L1172" s="68" t="str">
        <f>IFERROR(VLOOKUP($B1172,APガラス性能一覧!$A$2:$M$6097,11,0),"")</f>
        <v/>
      </c>
      <c r="M1172" s="68" t="str">
        <f>IFERROR(VLOOKUP($B1172,APガラス性能一覧!$A$2:$M$6097,12,0),"")</f>
        <v/>
      </c>
      <c r="N1172" s="68" t="str">
        <f>IFERROR(VLOOKUP($B1172,APガラス性能一覧!$A$2:$M$6097,13,0),"")</f>
        <v/>
      </c>
    </row>
    <row r="1173" spans="2:14" x14ac:dyDescent="0.4">
      <c r="B1173" s="68" t="str">
        <f>IF($D$2="","",IF($E$2=0.65,IFERROR(IF(INDEX(APガラス性能一覧!A:A,MATCH(ROW(B1167),APガラス性能一覧!$O:$O,0))="","",INDEX(APガラス性能一覧!A:A,MATCH(ROW(B1167),APガラス性能一覧!$O:$O,0))),""),IFERROR(IF(INDEX(APガラス性能一覧!A:A,MATCH(ROW(B1167),APガラス性能一覧!$N:$N,0))="","",INDEX(APガラス性能一覧!A:A,MATCH(ROW(B1167),APガラス性能一覧!$N:$N,0))),"")))</f>
        <v/>
      </c>
      <c r="C1173" s="68" t="str">
        <f>IFERROR(VLOOKUP($B1173,APガラス性能一覧!$A$2:$M$6097,2,0),"")</f>
        <v/>
      </c>
      <c r="D1173" s="68" t="str">
        <f>IFERROR(VLOOKUP($B1173,APガラス性能一覧!$A$2:$M$6097,3,0),"")</f>
        <v/>
      </c>
      <c r="E1173" s="68" t="str">
        <f>IFERROR(VLOOKUP($B1173,APガラス性能一覧!$A$2:$M$6097,4,0),"")</f>
        <v/>
      </c>
      <c r="F1173" s="68" t="str">
        <f>IFERROR(VLOOKUP($B1173,APガラス性能一覧!$A$2:$M$6097,5,0),"")</f>
        <v/>
      </c>
      <c r="G1173" s="68" t="str">
        <f>IFERROR(VLOOKUP($B1173,APガラス性能一覧!$A$2:$M$6097,6,0),"")</f>
        <v/>
      </c>
      <c r="H1173" s="68" t="str">
        <f>IFERROR(VLOOKUP($B1173,APガラス性能一覧!$A$2:$M$6097,7,0),"")</f>
        <v/>
      </c>
      <c r="I1173" s="68" t="str">
        <f>IFERROR(VLOOKUP($B1173,APガラス性能一覧!$A$2:$M$6097,8,0),"")</f>
        <v/>
      </c>
      <c r="J1173" s="68" t="str">
        <f>IFERROR(VLOOKUP($B1173,APガラス性能一覧!$A$2:$M$6097,9,0),"")</f>
        <v/>
      </c>
      <c r="K1173" s="68" t="str">
        <f>IFERROR(VLOOKUP($B1173,APガラス性能一覧!$A$2:$M$6097,10,0),"")</f>
        <v/>
      </c>
      <c r="L1173" s="68" t="str">
        <f>IFERROR(VLOOKUP($B1173,APガラス性能一覧!$A$2:$M$6097,11,0),"")</f>
        <v/>
      </c>
      <c r="M1173" s="68" t="str">
        <f>IFERROR(VLOOKUP($B1173,APガラス性能一覧!$A$2:$M$6097,12,0),"")</f>
        <v/>
      </c>
      <c r="N1173" s="68" t="str">
        <f>IFERROR(VLOOKUP($B1173,APガラス性能一覧!$A$2:$M$6097,13,0),"")</f>
        <v/>
      </c>
    </row>
    <row r="1174" spans="2:14" x14ac:dyDescent="0.4">
      <c r="B1174" s="68" t="str">
        <f>IF($D$2="","",IF($E$2=0.65,IFERROR(IF(INDEX(APガラス性能一覧!A:A,MATCH(ROW(B1168),APガラス性能一覧!$O:$O,0))="","",INDEX(APガラス性能一覧!A:A,MATCH(ROW(B1168),APガラス性能一覧!$O:$O,0))),""),IFERROR(IF(INDEX(APガラス性能一覧!A:A,MATCH(ROW(B1168),APガラス性能一覧!$N:$N,0))="","",INDEX(APガラス性能一覧!A:A,MATCH(ROW(B1168),APガラス性能一覧!$N:$N,0))),"")))</f>
        <v/>
      </c>
      <c r="C1174" s="68" t="str">
        <f>IFERROR(VLOOKUP($B1174,APガラス性能一覧!$A$2:$M$6097,2,0),"")</f>
        <v/>
      </c>
      <c r="D1174" s="68" t="str">
        <f>IFERROR(VLOOKUP($B1174,APガラス性能一覧!$A$2:$M$6097,3,0),"")</f>
        <v/>
      </c>
      <c r="E1174" s="68" t="str">
        <f>IFERROR(VLOOKUP($B1174,APガラス性能一覧!$A$2:$M$6097,4,0),"")</f>
        <v/>
      </c>
      <c r="F1174" s="68" t="str">
        <f>IFERROR(VLOOKUP($B1174,APガラス性能一覧!$A$2:$M$6097,5,0),"")</f>
        <v/>
      </c>
      <c r="G1174" s="68" t="str">
        <f>IFERROR(VLOOKUP($B1174,APガラス性能一覧!$A$2:$M$6097,6,0),"")</f>
        <v/>
      </c>
      <c r="H1174" s="68" t="str">
        <f>IFERROR(VLOOKUP($B1174,APガラス性能一覧!$A$2:$M$6097,7,0),"")</f>
        <v/>
      </c>
      <c r="I1174" s="68" t="str">
        <f>IFERROR(VLOOKUP($B1174,APガラス性能一覧!$A$2:$M$6097,8,0),"")</f>
        <v/>
      </c>
      <c r="J1174" s="68" t="str">
        <f>IFERROR(VLOOKUP($B1174,APガラス性能一覧!$A$2:$M$6097,9,0),"")</f>
        <v/>
      </c>
      <c r="K1174" s="68" t="str">
        <f>IFERROR(VLOOKUP($B1174,APガラス性能一覧!$A$2:$M$6097,10,0),"")</f>
        <v/>
      </c>
      <c r="L1174" s="68" t="str">
        <f>IFERROR(VLOOKUP($B1174,APガラス性能一覧!$A$2:$M$6097,11,0),"")</f>
        <v/>
      </c>
      <c r="M1174" s="68" t="str">
        <f>IFERROR(VLOOKUP($B1174,APガラス性能一覧!$A$2:$M$6097,12,0),"")</f>
        <v/>
      </c>
      <c r="N1174" s="68" t="str">
        <f>IFERROR(VLOOKUP($B1174,APガラス性能一覧!$A$2:$M$6097,13,0),"")</f>
        <v/>
      </c>
    </row>
    <row r="1175" spans="2:14" x14ac:dyDescent="0.4">
      <c r="B1175" s="68" t="str">
        <f>IF($D$2="","",IF($E$2=0.65,IFERROR(IF(INDEX(APガラス性能一覧!A:A,MATCH(ROW(B1169),APガラス性能一覧!$O:$O,0))="","",INDEX(APガラス性能一覧!A:A,MATCH(ROW(B1169),APガラス性能一覧!$O:$O,0))),""),IFERROR(IF(INDEX(APガラス性能一覧!A:A,MATCH(ROW(B1169),APガラス性能一覧!$N:$N,0))="","",INDEX(APガラス性能一覧!A:A,MATCH(ROW(B1169),APガラス性能一覧!$N:$N,0))),"")))</f>
        <v/>
      </c>
      <c r="C1175" s="68" t="str">
        <f>IFERROR(VLOOKUP($B1175,APガラス性能一覧!$A$2:$M$6097,2,0),"")</f>
        <v/>
      </c>
      <c r="D1175" s="68" t="str">
        <f>IFERROR(VLOOKUP($B1175,APガラス性能一覧!$A$2:$M$6097,3,0),"")</f>
        <v/>
      </c>
      <c r="E1175" s="68" t="str">
        <f>IFERROR(VLOOKUP($B1175,APガラス性能一覧!$A$2:$M$6097,4,0),"")</f>
        <v/>
      </c>
      <c r="F1175" s="68" t="str">
        <f>IFERROR(VLOOKUP($B1175,APガラス性能一覧!$A$2:$M$6097,5,0),"")</f>
        <v/>
      </c>
      <c r="G1175" s="68" t="str">
        <f>IFERROR(VLOOKUP($B1175,APガラス性能一覧!$A$2:$M$6097,6,0),"")</f>
        <v/>
      </c>
      <c r="H1175" s="68" t="str">
        <f>IFERROR(VLOOKUP($B1175,APガラス性能一覧!$A$2:$M$6097,7,0),"")</f>
        <v/>
      </c>
      <c r="I1175" s="68" t="str">
        <f>IFERROR(VLOOKUP($B1175,APガラス性能一覧!$A$2:$M$6097,8,0),"")</f>
        <v/>
      </c>
      <c r="J1175" s="68" t="str">
        <f>IFERROR(VLOOKUP($B1175,APガラス性能一覧!$A$2:$M$6097,9,0),"")</f>
        <v/>
      </c>
      <c r="K1175" s="68" t="str">
        <f>IFERROR(VLOOKUP($B1175,APガラス性能一覧!$A$2:$M$6097,10,0),"")</f>
        <v/>
      </c>
      <c r="L1175" s="68" t="str">
        <f>IFERROR(VLOOKUP($B1175,APガラス性能一覧!$A$2:$M$6097,11,0),"")</f>
        <v/>
      </c>
      <c r="M1175" s="68" t="str">
        <f>IFERROR(VLOOKUP($B1175,APガラス性能一覧!$A$2:$M$6097,12,0),"")</f>
        <v/>
      </c>
      <c r="N1175" s="68" t="str">
        <f>IFERROR(VLOOKUP($B1175,APガラス性能一覧!$A$2:$M$6097,13,0),"")</f>
        <v/>
      </c>
    </row>
    <row r="1176" spans="2:14" x14ac:dyDescent="0.4">
      <c r="B1176" s="68" t="str">
        <f>IF($D$2="","",IF($E$2=0.65,IFERROR(IF(INDEX(APガラス性能一覧!A:A,MATCH(ROW(B1170),APガラス性能一覧!$O:$O,0))="","",INDEX(APガラス性能一覧!A:A,MATCH(ROW(B1170),APガラス性能一覧!$O:$O,0))),""),IFERROR(IF(INDEX(APガラス性能一覧!A:A,MATCH(ROW(B1170),APガラス性能一覧!$N:$N,0))="","",INDEX(APガラス性能一覧!A:A,MATCH(ROW(B1170),APガラス性能一覧!$N:$N,0))),"")))</f>
        <v/>
      </c>
      <c r="C1176" s="68" t="str">
        <f>IFERROR(VLOOKUP($B1176,APガラス性能一覧!$A$2:$M$6097,2,0),"")</f>
        <v/>
      </c>
      <c r="D1176" s="68" t="str">
        <f>IFERROR(VLOOKUP($B1176,APガラス性能一覧!$A$2:$M$6097,3,0),"")</f>
        <v/>
      </c>
      <c r="E1176" s="68" t="str">
        <f>IFERROR(VLOOKUP($B1176,APガラス性能一覧!$A$2:$M$6097,4,0),"")</f>
        <v/>
      </c>
      <c r="F1176" s="68" t="str">
        <f>IFERROR(VLOOKUP($B1176,APガラス性能一覧!$A$2:$M$6097,5,0),"")</f>
        <v/>
      </c>
      <c r="G1176" s="68" t="str">
        <f>IFERROR(VLOOKUP($B1176,APガラス性能一覧!$A$2:$M$6097,6,0),"")</f>
        <v/>
      </c>
      <c r="H1176" s="68" t="str">
        <f>IFERROR(VLOOKUP($B1176,APガラス性能一覧!$A$2:$M$6097,7,0),"")</f>
        <v/>
      </c>
      <c r="I1176" s="68" t="str">
        <f>IFERROR(VLOOKUP($B1176,APガラス性能一覧!$A$2:$M$6097,8,0),"")</f>
        <v/>
      </c>
      <c r="J1176" s="68" t="str">
        <f>IFERROR(VLOOKUP($B1176,APガラス性能一覧!$A$2:$M$6097,9,0),"")</f>
        <v/>
      </c>
      <c r="K1176" s="68" t="str">
        <f>IFERROR(VLOOKUP($B1176,APガラス性能一覧!$A$2:$M$6097,10,0),"")</f>
        <v/>
      </c>
      <c r="L1176" s="68" t="str">
        <f>IFERROR(VLOOKUP($B1176,APガラス性能一覧!$A$2:$M$6097,11,0),"")</f>
        <v/>
      </c>
      <c r="M1176" s="68" t="str">
        <f>IFERROR(VLOOKUP($B1176,APガラス性能一覧!$A$2:$M$6097,12,0),"")</f>
        <v/>
      </c>
      <c r="N1176" s="68" t="str">
        <f>IFERROR(VLOOKUP($B1176,APガラス性能一覧!$A$2:$M$6097,13,0),"")</f>
        <v/>
      </c>
    </row>
    <row r="1177" spans="2:14" x14ac:dyDescent="0.4">
      <c r="B1177" s="68" t="str">
        <f>IF($D$2="","",IF($E$2=0.65,IFERROR(IF(INDEX(APガラス性能一覧!A:A,MATCH(ROW(B1171),APガラス性能一覧!$O:$O,0))="","",INDEX(APガラス性能一覧!A:A,MATCH(ROW(B1171),APガラス性能一覧!$O:$O,0))),""),IFERROR(IF(INDEX(APガラス性能一覧!A:A,MATCH(ROW(B1171),APガラス性能一覧!$N:$N,0))="","",INDEX(APガラス性能一覧!A:A,MATCH(ROW(B1171),APガラス性能一覧!$N:$N,0))),"")))</f>
        <v/>
      </c>
      <c r="C1177" s="68" t="str">
        <f>IFERROR(VLOOKUP($B1177,APガラス性能一覧!$A$2:$M$6097,2,0),"")</f>
        <v/>
      </c>
      <c r="D1177" s="68" t="str">
        <f>IFERROR(VLOOKUP($B1177,APガラス性能一覧!$A$2:$M$6097,3,0),"")</f>
        <v/>
      </c>
      <c r="E1177" s="68" t="str">
        <f>IFERROR(VLOOKUP($B1177,APガラス性能一覧!$A$2:$M$6097,4,0),"")</f>
        <v/>
      </c>
      <c r="F1177" s="68" t="str">
        <f>IFERROR(VLOOKUP($B1177,APガラス性能一覧!$A$2:$M$6097,5,0),"")</f>
        <v/>
      </c>
      <c r="G1177" s="68" t="str">
        <f>IFERROR(VLOOKUP($B1177,APガラス性能一覧!$A$2:$M$6097,6,0),"")</f>
        <v/>
      </c>
      <c r="H1177" s="68" t="str">
        <f>IFERROR(VLOOKUP($B1177,APガラス性能一覧!$A$2:$M$6097,7,0),"")</f>
        <v/>
      </c>
      <c r="I1177" s="68" t="str">
        <f>IFERROR(VLOOKUP($B1177,APガラス性能一覧!$A$2:$M$6097,8,0),"")</f>
        <v/>
      </c>
      <c r="J1177" s="68" t="str">
        <f>IFERROR(VLOOKUP($B1177,APガラス性能一覧!$A$2:$M$6097,9,0),"")</f>
        <v/>
      </c>
      <c r="K1177" s="68" t="str">
        <f>IFERROR(VLOOKUP($B1177,APガラス性能一覧!$A$2:$M$6097,10,0),"")</f>
        <v/>
      </c>
      <c r="L1177" s="68" t="str">
        <f>IFERROR(VLOOKUP($B1177,APガラス性能一覧!$A$2:$M$6097,11,0),"")</f>
        <v/>
      </c>
      <c r="M1177" s="68" t="str">
        <f>IFERROR(VLOOKUP($B1177,APガラス性能一覧!$A$2:$M$6097,12,0),"")</f>
        <v/>
      </c>
      <c r="N1177" s="68" t="str">
        <f>IFERROR(VLOOKUP($B1177,APガラス性能一覧!$A$2:$M$6097,13,0),"")</f>
        <v/>
      </c>
    </row>
    <row r="1178" spans="2:14" x14ac:dyDescent="0.4">
      <c r="B1178" s="68" t="str">
        <f>IF($D$2="","",IF($E$2=0.65,IFERROR(IF(INDEX(APガラス性能一覧!A:A,MATCH(ROW(B1172),APガラス性能一覧!$O:$O,0))="","",INDEX(APガラス性能一覧!A:A,MATCH(ROW(B1172),APガラス性能一覧!$O:$O,0))),""),IFERROR(IF(INDEX(APガラス性能一覧!A:A,MATCH(ROW(B1172),APガラス性能一覧!$N:$N,0))="","",INDEX(APガラス性能一覧!A:A,MATCH(ROW(B1172),APガラス性能一覧!$N:$N,0))),"")))</f>
        <v/>
      </c>
      <c r="C1178" s="68" t="str">
        <f>IFERROR(VLOOKUP($B1178,APガラス性能一覧!$A$2:$M$6097,2,0),"")</f>
        <v/>
      </c>
      <c r="D1178" s="68" t="str">
        <f>IFERROR(VLOOKUP($B1178,APガラス性能一覧!$A$2:$M$6097,3,0),"")</f>
        <v/>
      </c>
      <c r="E1178" s="68" t="str">
        <f>IFERROR(VLOOKUP($B1178,APガラス性能一覧!$A$2:$M$6097,4,0),"")</f>
        <v/>
      </c>
      <c r="F1178" s="68" t="str">
        <f>IFERROR(VLOOKUP($B1178,APガラス性能一覧!$A$2:$M$6097,5,0),"")</f>
        <v/>
      </c>
      <c r="G1178" s="68" t="str">
        <f>IFERROR(VLOOKUP($B1178,APガラス性能一覧!$A$2:$M$6097,6,0),"")</f>
        <v/>
      </c>
      <c r="H1178" s="68" t="str">
        <f>IFERROR(VLOOKUP($B1178,APガラス性能一覧!$A$2:$M$6097,7,0),"")</f>
        <v/>
      </c>
      <c r="I1178" s="68" t="str">
        <f>IFERROR(VLOOKUP($B1178,APガラス性能一覧!$A$2:$M$6097,8,0),"")</f>
        <v/>
      </c>
      <c r="J1178" s="68" t="str">
        <f>IFERROR(VLOOKUP($B1178,APガラス性能一覧!$A$2:$M$6097,9,0),"")</f>
        <v/>
      </c>
      <c r="K1178" s="68" t="str">
        <f>IFERROR(VLOOKUP($B1178,APガラス性能一覧!$A$2:$M$6097,10,0),"")</f>
        <v/>
      </c>
      <c r="L1178" s="68" t="str">
        <f>IFERROR(VLOOKUP($B1178,APガラス性能一覧!$A$2:$M$6097,11,0),"")</f>
        <v/>
      </c>
      <c r="M1178" s="68" t="str">
        <f>IFERROR(VLOOKUP($B1178,APガラス性能一覧!$A$2:$M$6097,12,0),"")</f>
        <v/>
      </c>
      <c r="N1178" s="68" t="str">
        <f>IFERROR(VLOOKUP($B1178,APガラス性能一覧!$A$2:$M$6097,13,0),"")</f>
        <v/>
      </c>
    </row>
    <row r="1179" spans="2:14" x14ac:dyDescent="0.4">
      <c r="B1179" s="68" t="str">
        <f>IF($D$2="","",IF($E$2=0.65,IFERROR(IF(INDEX(APガラス性能一覧!A:A,MATCH(ROW(B1173),APガラス性能一覧!$O:$O,0))="","",INDEX(APガラス性能一覧!A:A,MATCH(ROW(B1173),APガラス性能一覧!$O:$O,0))),""),IFERROR(IF(INDEX(APガラス性能一覧!A:A,MATCH(ROW(B1173),APガラス性能一覧!$N:$N,0))="","",INDEX(APガラス性能一覧!A:A,MATCH(ROW(B1173),APガラス性能一覧!$N:$N,0))),"")))</f>
        <v/>
      </c>
      <c r="C1179" s="68" t="str">
        <f>IFERROR(VLOOKUP($B1179,APガラス性能一覧!$A$2:$M$6097,2,0),"")</f>
        <v/>
      </c>
      <c r="D1179" s="68" t="str">
        <f>IFERROR(VLOOKUP($B1179,APガラス性能一覧!$A$2:$M$6097,3,0),"")</f>
        <v/>
      </c>
      <c r="E1179" s="68" t="str">
        <f>IFERROR(VLOOKUP($B1179,APガラス性能一覧!$A$2:$M$6097,4,0),"")</f>
        <v/>
      </c>
      <c r="F1179" s="68" t="str">
        <f>IFERROR(VLOOKUP($B1179,APガラス性能一覧!$A$2:$M$6097,5,0),"")</f>
        <v/>
      </c>
      <c r="G1179" s="68" t="str">
        <f>IFERROR(VLOOKUP($B1179,APガラス性能一覧!$A$2:$M$6097,6,0),"")</f>
        <v/>
      </c>
      <c r="H1179" s="68" t="str">
        <f>IFERROR(VLOOKUP($B1179,APガラス性能一覧!$A$2:$M$6097,7,0),"")</f>
        <v/>
      </c>
      <c r="I1179" s="68" t="str">
        <f>IFERROR(VLOOKUP($B1179,APガラス性能一覧!$A$2:$M$6097,8,0),"")</f>
        <v/>
      </c>
      <c r="J1179" s="68" t="str">
        <f>IFERROR(VLOOKUP($B1179,APガラス性能一覧!$A$2:$M$6097,9,0),"")</f>
        <v/>
      </c>
      <c r="K1179" s="68" t="str">
        <f>IFERROR(VLOOKUP($B1179,APガラス性能一覧!$A$2:$M$6097,10,0),"")</f>
        <v/>
      </c>
      <c r="L1179" s="68" t="str">
        <f>IFERROR(VLOOKUP($B1179,APガラス性能一覧!$A$2:$M$6097,11,0),"")</f>
        <v/>
      </c>
      <c r="M1179" s="68" t="str">
        <f>IFERROR(VLOOKUP($B1179,APガラス性能一覧!$A$2:$M$6097,12,0),"")</f>
        <v/>
      </c>
      <c r="N1179" s="68" t="str">
        <f>IFERROR(VLOOKUP($B1179,APガラス性能一覧!$A$2:$M$6097,13,0),"")</f>
        <v/>
      </c>
    </row>
    <row r="1180" spans="2:14" x14ac:dyDescent="0.4">
      <c r="B1180" s="68" t="str">
        <f>IF($D$2="","",IF($E$2=0.65,IFERROR(IF(INDEX(APガラス性能一覧!A:A,MATCH(ROW(B1174),APガラス性能一覧!$O:$O,0))="","",INDEX(APガラス性能一覧!A:A,MATCH(ROW(B1174),APガラス性能一覧!$O:$O,0))),""),IFERROR(IF(INDEX(APガラス性能一覧!A:A,MATCH(ROW(B1174),APガラス性能一覧!$N:$N,0))="","",INDEX(APガラス性能一覧!A:A,MATCH(ROW(B1174),APガラス性能一覧!$N:$N,0))),"")))</f>
        <v/>
      </c>
      <c r="C1180" s="68" t="str">
        <f>IFERROR(VLOOKUP($B1180,APガラス性能一覧!$A$2:$M$6097,2,0),"")</f>
        <v/>
      </c>
      <c r="D1180" s="68" t="str">
        <f>IFERROR(VLOOKUP($B1180,APガラス性能一覧!$A$2:$M$6097,3,0),"")</f>
        <v/>
      </c>
      <c r="E1180" s="68" t="str">
        <f>IFERROR(VLOOKUP($B1180,APガラス性能一覧!$A$2:$M$6097,4,0),"")</f>
        <v/>
      </c>
      <c r="F1180" s="68" t="str">
        <f>IFERROR(VLOOKUP($B1180,APガラス性能一覧!$A$2:$M$6097,5,0),"")</f>
        <v/>
      </c>
      <c r="G1180" s="68" t="str">
        <f>IFERROR(VLOOKUP($B1180,APガラス性能一覧!$A$2:$M$6097,6,0),"")</f>
        <v/>
      </c>
      <c r="H1180" s="68" t="str">
        <f>IFERROR(VLOOKUP($B1180,APガラス性能一覧!$A$2:$M$6097,7,0),"")</f>
        <v/>
      </c>
      <c r="I1180" s="68" t="str">
        <f>IFERROR(VLOOKUP($B1180,APガラス性能一覧!$A$2:$M$6097,8,0),"")</f>
        <v/>
      </c>
      <c r="J1180" s="68" t="str">
        <f>IFERROR(VLOOKUP($B1180,APガラス性能一覧!$A$2:$M$6097,9,0),"")</f>
        <v/>
      </c>
      <c r="K1180" s="68" t="str">
        <f>IFERROR(VLOOKUP($B1180,APガラス性能一覧!$A$2:$M$6097,10,0),"")</f>
        <v/>
      </c>
      <c r="L1180" s="68" t="str">
        <f>IFERROR(VLOOKUP($B1180,APガラス性能一覧!$A$2:$M$6097,11,0),"")</f>
        <v/>
      </c>
      <c r="M1180" s="68" t="str">
        <f>IFERROR(VLOOKUP($B1180,APガラス性能一覧!$A$2:$M$6097,12,0),"")</f>
        <v/>
      </c>
      <c r="N1180" s="68" t="str">
        <f>IFERROR(VLOOKUP($B1180,APガラス性能一覧!$A$2:$M$6097,13,0),"")</f>
        <v/>
      </c>
    </row>
    <row r="1181" spans="2:14" x14ac:dyDescent="0.4">
      <c r="B1181" s="68" t="str">
        <f>IF($D$2="","",IF($E$2=0.65,IFERROR(IF(INDEX(APガラス性能一覧!A:A,MATCH(ROW(B1175),APガラス性能一覧!$O:$O,0))="","",INDEX(APガラス性能一覧!A:A,MATCH(ROW(B1175),APガラス性能一覧!$O:$O,0))),""),IFERROR(IF(INDEX(APガラス性能一覧!A:A,MATCH(ROW(B1175),APガラス性能一覧!$N:$N,0))="","",INDEX(APガラス性能一覧!A:A,MATCH(ROW(B1175),APガラス性能一覧!$N:$N,0))),"")))</f>
        <v/>
      </c>
      <c r="C1181" s="68" t="str">
        <f>IFERROR(VLOOKUP($B1181,APガラス性能一覧!$A$2:$M$6097,2,0),"")</f>
        <v/>
      </c>
      <c r="D1181" s="68" t="str">
        <f>IFERROR(VLOOKUP($B1181,APガラス性能一覧!$A$2:$M$6097,3,0),"")</f>
        <v/>
      </c>
      <c r="E1181" s="68" t="str">
        <f>IFERROR(VLOOKUP($B1181,APガラス性能一覧!$A$2:$M$6097,4,0),"")</f>
        <v/>
      </c>
      <c r="F1181" s="68" t="str">
        <f>IFERROR(VLOOKUP($B1181,APガラス性能一覧!$A$2:$M$6097,5,0),"")</f>
        <v/>
      </c>
      <c r="G1181" s="68" t="str">
        <f>IFERROR(VLOOKUP($B1181,APガラス性能一覧!$A$2:$M$6097,6,0),"")</f>
        <v/>
      </c>
      <c r="H1181" s="68" t="str">
        <f>IFERROR(VLOOKUP($B1181,APガラス性能一覧!$A$2:$M$6097,7,0),"")</f>
        <v/>
      </c>
      <c r="I1181" s="68" t="str">
        <f>IFERROR(VLOOKUP($B1181,APガラス性能一覧!$A$2:$M$6097,8,0),"")</f>
        <v/>
      </c>
      <c r="J1181" s="68" t="str">
        <f>IFERROR(VLOOKUP($B1181,APガラス性能一覧!$A$2:$M$6097,9,0),"")</f>
        <v/>
      </c>
      <c r="K1181" s="68" t="str">
        <f>IFERROR(VLOOKUP($B1181,APガラス性能一覧!$A$2:$M$6097,10,0),"")</f>
        <v/>
      </c>
      <c r="L1181" s="68" t="str">
        <f>IFERROR(VLOOKUP($B1181,APガラス性能一覧!$A$2:$M$6097,11,0),"")</f>
        <v/>
      </c>
      <c r="M1181" s="68" t="str">
        <f>IFERROR(VLOOKUP($B1181,APガラス性能一覧!$A$2:$M$6097,12,0),"")</f>
        <v/>
      </c>
      <c r="N1181" s="68" t="str">
        <f>IFERROR(VLOOKUP($B1181,APガラス性能一覧!$A$2:$M$6097,13,0),"")</f>
        <v/>
      </c>
    </row>
    <row r="1182" spans="2:14" x14ac:dyDescent="0.4">
      <c r="B1182" s="68" t="str">
        <f>IF($D$2="","",IF($E$2=0.65,IFERROR(IF(INDEX(APガラス性能一覧!A:A,MATCH(ROW(B1176),APガラス性能一覧!$O:$O,0))="","",INDEX(APガラス性能一覧!A:A,MATCH(ROW(B1176),APガラス性能一覧!$O:$O,0))),""),IFERROR(IF(INDEX(APガラス性能一覧!A:A,MATCH(ROW(B1176),APガラス性能一覧!$N:$N,0))="","",INDEX(APガラス性能一覧!A:A,MATCH(ROW(B1176),APガラス性能一覧!$N:$N,0))),"")))</f>
        <v/>
      </c>
      <c r="C1182" s="68" t="str">
        <f>IFERROR(VLOOKUP($B1182,APガラス性能一覧!$A$2:$M$6097,2,0),"")</f>
        <v/>
      </c>
      <c r="D1182" s="68" t="str">
        <f>IFERROR(VLOOKUP($B1182,APガラス性能一覧!$A$2:$M$6097,3,0),"")</f>
        <v/>
      </c>
      <c r="E1182" s="68" t="str">
        <f>IFERROR(VLOOKUP($B1182,APガラス性能一覧!$A$2:$M$6097,4,0),"")</f>
        <v/>
      </c>
      <c r="F1182" s="68" t="str">
        <f>IFERROR(VLOOKUP($B1182,APガラス性能一覧!$A$2:$M$6097,5,0),"")</f>
        <v/>
      </c>
      <c r="G1182" s="68" t="str">
        <f>IFERROR(VLOOKUP($B1182,APガラス性能一覧!$A$2:$M$6097,6,0),"")</f>
        <v/>
      </c>
      <c r="H1182" s="68" t="str">
        <f>IFERROR(VLOOKUP($B1182,APガラス性能一覧!$A$2:$M$6097,7,0),"")</f>
        <v/>
      </c>
      <c r="I1182" s="68" t="str">
        <f>IFERROR(VLOOKUP($B1182,APガラス性能一覧!$A$2:$M$6097,8,0),"")</f>
        <v/>
      </c>
      <c r="J1182" s="68" t="str">
        <f>IFERROR(VLOOKUP($B1182,APガラス性能一覧!$A$2:$M$6097,9,0),"")</f>
        <v/>
      </c>
      <c r="K1182" s="68" t="str">
        <f>IFERROR(VLOOKUP($B1182,APガラス性能一覧!$A$2:$M$6097,10,0),"")</f>
        <v/>
      </c>
      <c r="L1182" s="68" t="str">
        <f>IFERROR(VLOOKUP($B1182,APガラス性能一覧!$A$2:$M$6097,11,0),"")</f>
        <v/>
      </c>
      <c r="M1182" s="68" t="str">
        <f>IFERROR(VLOOKUP($B1182,APガラス性能一覧!$A$2:$M$6097,12,0),"")</f>
        <v/>
      </c>
      <c r="N1182" s="68" t="str">
        <f>IFERROR(VLOOKUP($B1182,APガラス性能一覧!$A$2:$M$6097,13,0),"")</f>
        <v/>
      </c>
    </row>
    <row r="1183" spans="2:14" x14ac:dyDescent="0.4">
      <c r="B1183" s="68" t="str">
        <f>IF($D$2="","",IF($E$2=0.65,IFERROR(IF(INDEX(APガラス性能一覧!A:A,MATCH(ROW(B1177),APガラス性能一覧!$O:$O,0))="","",INDEX(APガラス性能一覧!A:A,MATCH(ROW(B1177),APガラス性能一覧!$O:$O,0))),""),IFERROR(IF(INDEX(APガラス性能一覧!A:A,MATCH(ROW(B1177),APガラス性能一覧!$N:$N,0))="","",INDEX(APガラス性能一覧!A:A,MATCH(ROW(B1177),APガラス性能一覧!$N:$N,0))),"")))</f>
        <v/>
      </c>
      <c r="C1183" s="68" t="str">
        <f>IFERROR(VLOOKUP($B1183,APガラス性能一覧!$A$2:$M$6097,2,0),"")</f>
        <v/>
      </c>
      <c r="D1183" s="68" t="str">
        <f>IFERROR(VLOOKUP($B1183,APガラス性能一覧!$A$2:$M$6097,3,0),"")</f>
        <v/>
      </c>
      <c r="E1183" s="68" t="str">
        <f>IFERROR(VLOOKUP($B1183,APガラス性能一覧!$A$2:$M$6097,4,0),"")</f>
        <v/>
      </c>
      <c r="F1183" s="68" t="str">
        <f>IFERROR(VLOOKUP($B1183,APガラス性能一覧!$A$2:$M$6097,5,0),"")</f>
        <v/>
      </c>
      <c r="G1183" s="68" t="str">
        <f>IFERROR(VLOOKUP($B1183,APガラス性能一覧!$A$2:$M$6097,6,0),"")</f>
        <v/>
      </c>
      <c r="H1183" s="68" t="str">
        <f>IFERROR(VLOOKUP($B1183,APガラス性能一覧!$A$2:$M$6097,7,0),"")</f>
        <v/>
      </c>
      <c r="I1183" s="68" t="str">
        <f>IFERROR(VLOOKUP($B1183,APガラス性能一覧!$A$2:$M$6097,8,0),"")</f>
        <v/>
      </c>
      <c r="J1183" s="68" t="str">
        <f>IFERROR(VLOOKUP($B1183,APガラス性能一覧!$A$2:$M$6097,9,0),"")</f>
        <v/>
      </c>
      <c r="K1183" s="68" t="str">
        <f>IFERROR(VLOOKUP($B1183,APガラス性能一覧!$A$2:$M$6097,10,0),"")</f>
        <v/>
      </c>
      <c r="L1183" s="68" t="str">
        <f>IFERROR(VLOOKUP($B1183,APガラス性能一覧!$A$2:$M$6097,11,0),"")</f>
        <v/>
      </c>
      <c r="M1183" s="68" t="str">
        <f>IFERROR(VLOOKUP($B1183,APガラス性能一覧!$A$2:$M$6097,12,0),"")</f>
        <v/>
      </c>
      <c r="N1183" s="68" t="str">
        <f>IFERROR(VLOOKUP($B1183,APガラス性能一覧!$A$2:$M$6097,13,0),"")</f>
        <v/>
      </c>
    </row>
    <row r="1184" spans="2:14" x14ac:dyDescent="0.4">
      <c r="B1184" s="68" t="str">
        <f>IF($D$2="","",IF($E$2=0.65,IFERROR(IF(INDEX(APガラス性能一覧!A:A,MATCH(ROW(B1178),APガラス性能一覧!$O:$O,0))="","",INDEX(APガラス性能一覧!A:A,MATCH(ROW(B1178),APガラス性能一覧!$O:$O,0))),""),IFERROR(IF(INDEX(APガラス性能一覧!A:A,MATCH(ROW(B1178),APガラス性能一覧!$N:$N,0))="","",INDEX(APガラス性能一覧!A:A,MATCH(ROW(B1178),APガラス性能一覧!$N:$N,0))),"")))</f>
        <v/>
      </c>
      <c r="C1184" s="68" t="str">
        <f>IFERROR(VLOOKUP($B1184,APガラス性能一覧!$A$2:$M$6097,2,0),"")</f>
        <v/>
      </c>
      <c r="D1184" s="68" t="str">
        <f>IFERROR(VLOOKUP($B1184,APガラス性能一覧!$A$2:$M$6097,3,0),"")</f>
        <v/>
      </c>
      <c r="E1184" s="68" t="str">
        <f>IFERROR(VLOOKUP($B1184,APガラス性能一覧!$A$2:$M$6097,4,0),"")</f>
        <v/>
      </c>
      <c r="F1184" s="68" t="str">
        <f>IFERROR(VLOOKUP($B1184,APガラス性能一覧!$A$2:$M$6097,5,0),"")</f>
        <v/>
      </c>
      <c r="G1184" s="68" t="str">
        <f>IFERROR(VLOOKUP($B1184,APガラス性能一覧!$A$2:$M$6097,6,0),"")</f>
        <v/>
      </c>
      <c r="H1184" s="68" t="str">
        <f>IFERROR(VLOOKUP($B1184,APガラス性能一覧!$A$2:$M$6097,7,0),"")</f>
        <v/>
      </c>
      <c r="I1184" s="68" t="str">
        <f>IFERROR(VLOOKUP($B1184,APガラス性能一覧!$A$2:$M$6097,8,0),"")</f>
        <v/>
      </c>
      <c r="J1184" s="68" t="str">
        <f>IFERROR(VLOOKUP($B1184,APガラス性能一覧!$A$2:$M$6097,9,0),"")</f>
        <v/>
      </c>
      <c r="K1184" s="68" t="str">
        <f>IFERROR(VLOOKUP($B1184,APガラス性能一覧!$A$2:$M$6097,10,0),"")</f>
        <v/>
      </c>
      <c r="L1184" s="68" t="str">
        <f>IFERROR(VLOOKUP($B1184,APガラス性能一覧!$A$2:$M$6097,11,0),"")</f>
        <v/>
      </c>
      <c r="M1184" s="68" t="str">
        <f>IFERROR(VLOOKUP($B1184,APガラス性能一覧!$A$2:$M$6097,12,0),"")</f>
        <v/>
      </c>
      <c r="N1184" s="68" t="str">
        <f>IFERROR(VLOOKUP($B1184,APガラス性能一覧!$A$2:$M$6097,13,0),"")</f>
        <v/>
      </c>
    </row>
    <row r="1185" spans="2:14" x14ac:dyDescent="0.4">
      <c r="B1185" s="68" t="str">
        <f>IF($D$2="","",IF($E$2=0.65,IFERROR(IF(INDEX(APガラス性能一覧!A:A,MATCH(ROW(B1179),APガラス性能一覧!$O:$O,0))="","",INDEX(APガラス性能一覧!A:A,MATCH(ROW(B1179),APガラス性能一覧!$O:$O,0))),""),IFERROR(IF(INDEX(APガラス性能一覧!A:A,MATCH(ROW(B1179),APガラス性能一覧!$N:$N,0))="","",INDEX(APガラス性能一覧!A:A,MATCH(ROW(B1179),APガラス性能一覧!$N:$N,0))),"")))</f>
        <v/>
      </c>
      <c r="C1185" s="68" t="str">
        <f>IFERROR(VLOOKUP($B1185,APガラス性能一覧!$A$2:$M$6097,2,0),"")</f>
        <v/>
      </c>
      <c r="D1185" s="68" t="str">
        <f>IFERROR(VLOOKUP($B1185,APガラス性能一覧!$A$2:$M$6097,3,0),"")</f>
        <v/>
      </c>
      <c r="E1185" s="68" t="str">
        <f>IFERROR(VLOOKUP($B1185,APガラス性能一覧!$A$2:$M$6097,4,0),"")</f>
        <v/>
      </c>
      <c r="F1185" s="68" t="str">
        <f>IFERROR(VLOOKUP($B1185,APガラス性能一覧!$A$2:$M$6097,5,0),"")</f>
        <v/>
      </c>
      <c r="G1185" s="68" t="str">
        <f>IFERROR(VLOOKUP($B1185,APガラス性能一覧!$A$2:$M$6097,6,0),"")</f>
        <v/>
      </c>
      <c r="H1185" s="68" t="str">
        <f>IFERROR(VLOOKUP($B1185,APガラス性能一覧!$A$2:$M$6097,7,0),"")</f>
        <v/>
      </c>
      <c r="I1185" s="68" t="str">
        <f>IFERROR(VLOOKUP($B1185,APガラス性能一覧!$A$2:$M$6097,8,0),"")</f>
        <v/>
      </c>
      <c r="J1185" s="68" t="str">
        <f>IFERROR(VLOOKUP($B1185,APガラス性能一覧!$A$2:$M$6097,9,0),"")</f>
        <v/>
      </c>
      <c r="K1185" s="68" t="str">
        <f>IFERROR(VLOOKUP($B1185,APガラス性能一覧!$A$2:$M$6097,10,0),"")</f>
        <v/>
      </c>
      <c r="L1185" s="68" t="str">
        <f>IFERROR(VLOOKUP($B1185,APガラス性能一覧!$A$2:$M$6097,11,0),"")</f>
        <v/>
      </c>
      <c r="M1185" s="68" t="str">
        <f>IFERROR(VLOOKUP($B1185,APガラス性能一覧!$A$2:$M$6097,12,0),"")</f>
        <v/>
      </c>
      <c r="N1185" s="68" t="str">
        <f>IFERROR(VLOOKUP($B1185,APガラス性能一覧!$A$2:$M$6097,13,0),"")</f>
        <v/>
      </c>
    </row>
    <row r="1186" spans="2:14" x14ac:dyDescent="0.4">
      <c r="B1186" s="68" t="str">
        <f>IF($D$2="","",IF($E$2=0.65,IFERROR(IF(INDEX(APガラス性能一覧!A:A,MATCH(ROW(B1180),APガラス性能一覧!$O:$O,0))="","",INDEX(APガラス性能一覧!A:A,MATCH(ROW(B1180),APガラス性能一覧!$O:$O,0))),""),IFERROR(IF(INDEX(APガラス性能一覧!A:A,MATCH(ROW(B1180),APガラス性能一覧!$N:$N,0))="","",INDEX(APガラス性能一覧!A:A,MATCH(ROW(B1180),APガラス性能一覧!$N:$N,0))),"")))</f>
        <v/>
      </c>
      <c r="C1186" s="68" t="str">
        <f>IFERROR(VLOOKUP($B1186,APガラス性能一覧!$A$2:$M$6097,2,0),"")</f>
        <v/>
      </c>
      <c r="D1186" s="68" t="str">
        <f>IFERROR(VLOOKUP($B1186,APガラス性能一覧!$A$2:$M$6097,3,0),"")</f>
        <v/>
      </c>
      <c r="E1186" s="68" t="str">
        <f>IFERROR(VLOOKUP($B1186,APガラス性能一覧!$A$2:$M$6097,4,0),"")</f>
        <v/>
      </c>
      <c r="F1186" s="68" t="str">
        <f>IFERROR(VLOOKUP($B1186,APガラス性能一覧!$A$2:$M$6097,5,0),"")</f>
        <v/>
      </c>
      <c r="G1186" s="68" t="str">
        <f>IFERROR(VLOOKUP($B1186,APガラス性能一覧!$A$2:$M$6097,6,0),"")</f>
        <v/>
      </c>
      <c r="H1186" s="68" t="str">
        <f>IFERROR(VLOOKUP($B1186,APガラス性能一覧!$A$2:$M$6097,7,0),"")</f>
        <v/>
      </c>
      <c r="I1186" s="68" t="str">
        <f>IFERROR(VLOOKUP($B1186,APガラス性能一覧!$A$2:$M$6097,8,0),"")</f>
        <v/>
      </c>
      <c r="J1186" s="68" t="str">
        <f>IFERROR(VLOOKUP($B1186,APガラス性能一覧!$A$2:$M$6097,9,0),"")</f>
        <v/>
      </c>
      <c r="K1186" s="68" t="str">
        <f>IFERROR(VLOOKUP($B1186,APガラス性能一覧!$A$2:$M$6097,10,0),"")</f>
        <v/>
      </c>
      <c r="L1186" s="68" t="str">
        <f>IFERROR(VLOOKUP($B1186,APガラス性能一覧!$A$2:$M$6097,11,0),"")</f>
        <v/>
      </c>
      <c r="M1186" s="68" t="str">
        <f>IFERROR(VLOOKUP($B1186,APガラス性能一覧!$A$2:$M$6097,12,0),"")</f>
        <v/>
      </c>
      <c r="N1186" s="68" t="str">
        <f>IFERROR(VLOOKUP($B1186,APガラス性能一覧!$A$2:$M$6097,13,0),"")</f>
        <v/>
      </c>
    </row>
    <row r="1187" spans="2:14" x14ac:dyDescent="0.4">
      <c r="B1187" s="68" t="str">
        <f>IF($D$2="","",IF($E$2=0.65,IFERROR(IF(INDEX(APガラス性能一覧!A:A,MATCH(ROW(B1181),APガラス性能一覧!$O:$O,0))="","",INDEX(APガラス性能一覧!A:A,MATCH(ROW(B1181),APガラス性能一覧!$O:$O,0))),""),IFERROR(IF(INDEX(APガラス性能一覧!A:A,MATCH(ROW(B1181),APガラス性能一覧!$N:$N,0))="","",INDEX(APガラス性能一覧!A:A,MATCH(ROW(B1181),APガラス性能一覧!$N:$N,0))),"")))</f>
        <v/>
      </c>
      <c r="C1187" s="68" t="str">
        <f>IFERROR(VLOOKUP($B1187,APガラス性能一覧!$A$2:$M$6097,2,0),"")</f>
        <v/>
      </c>
      <c r="D1187" s="68" t="str">
        <f>IFERROR(VLOOKUP($B1187,APガラス性能一覧!$A$2:$M$6097,3,0),"")</f>
        <v/>
      </c>
      <c r="E1187" s="68" t="str">
        <f>IFERROR(VLOOKUP($B1187,APガラス性能一覧!$A$2:$M$6097,4,0),"")</f>
        <v/>
      </c>
      <c r="F1187" s="68" t="str">
        <f>IFERROR(VLOOKUP($B1187,APガラス性能一覧!$A$2:$M$6097,5,0),"")</f>
        <v/>
      </c>
      <c r="G1187" s="68" t="str">
        <f>IFERROR(VLOOKUP($B1187,APガラス性能一覧!$A$2:$M$6097,6,0),"")</f>
        <v/>
      </c>
      <c r="H1187" s="68" t="str">
        <f>IFERROR(VLOOKUP($B1187,APガラス性能一覧!$A$2:$M$6097,7,0),"")</f>
        <v/>
      </c>
      <c r="I1187" s="68" t="str">
        <f>IFERROR(VLOOKUP($B1187,APガラス性能一覧!$A$2:$M$6097,8,0),"")</f>
        <v/>
      </c>
      <c r="J1187" s="68" t="str">
        <f>IFERROR(VLOOKUP($B1187,APガラス性能一覧!$A$2:$M$6097,9,0),"")</f>
        <v/>
      </c>
      <c r="K1187" s="68" t="str">
        <f>IFERROR(VLOOKUP($B1187,APガラス性能一覧!$A$2:$M$6097,10,0),"")</f>
        <v/>
      </c>
      <c r="L1187" s="68" t="str">
        <f>IFERROR(VLOOKUP($B1187,APガラス性能一覧!$A$2:$M$6097,11,0),"")</f>
        <v/>
      </c>
      <c r="M1187" s="68" t="str">
        <f>IFERROR(VLOOKUP($B1187,APガラス性能一覧!$A$2:$M$6097,12,0),"")</f>
        <v/>
      </c>
      <c r="N1187" s="68" t="str">
        <f>IFERROR(VLOOKUP($B1187,APガラス性能一覧!$A$2:$M$6097,13,0),"")</f>
        <v/>
      </c>
    </row>
    <row r="1188" spans="2:14" x14ac:dyDescent="0.4">
      <c r="B1188" s="68" t="str">
        <f>IF($D$2="","",IF($E$2=0.65,IFERROR(IF(INDEX(APガラス性能一覧!A:A,MATCH(ROW(B1182),APガラス性能一覧!$O:$O,0))="","",INDEX(APガラス性能一覧!A:A,MATCH(ROW(B1182),APガラス性能一覧!$O:$O,0))),""),IFERROR(IF(INDEX(APガラス性能一覧!A:A,MATCH(ROW(B1182),APガラス性能一覧!$N:$N,0))="","",INDEX(APガラス性能一覧!A:A,MATCH(ROW(B1182),APガラス性能一覧!$N:$N,0))),"")))</f>
        <v/>
      </c>
      <c r="C1188" s="68" t="str">
        <f>IFERROR(VLOOKUP($B1188,APガラス性能一覧!$A$2:$M$6097,2,0),"")</f>
        <v/>
      </c>
      <c r="D1188" s="68" t="str">
        <f>IFERROR(VLOOKUP($B1188,APガラス性能一覧!$A$2:$M$6097,3,0),"")</f>
        <v/>
      </c>
      <c r="E1188" s="68" t="str">
        <f>IFERROR(VLOOKUP($B1188,APガラス性能一覧!$A$2:$M$6097,4,0),"")</f>
        <v/>
      </c>
      <c r="F1188" s="68" t="str">
        <f>IFERROR(VLOOKUP($B1188,APガラス性能一覧!$A$2:$M$6097,5,0),"")</f>
        <v/>
      </c>
      <c r="G1188" s="68" t="str">
        <f>IFERROR(VLOOKUP($B1188,APガラス性能一覧!$A$2:$M$6097,6,0),"")</f>
        <v/>
      </c>
      <c r="H1188" s="68" t="str">
        <f>IFERROR(VLOOKUP($B1188,APガラス性能一覧!$A$2:$M$6097,7,0),"")</f>
        <v/>
      </c>
      <c r="I1188" s="68" t="str">
        <f>IFERROR(VLOOKUP($B1188,APガラス性能一覧!$A$2:$M$6097,8,0),"")</f>
        <v/>
      </c>
      <c r="J1188" s="68" t="str">
        <f>IFERROR(VLOOKUP($B1188,APガラス性能一覧!$A$2:$M$6097,9,0),"")</f>
        <v/>
      </c>
      <c r="K1188" s="68" t="str">
        <f>IFERROR(VLOOKUP($B1188,APガラス性能一覧!$A$2:$M$6097,10,0),"")</f>
        <v/>
      </c>
      <c r="L1188" s="68" t="str">
        <f>IFERROR(VLOOKUP($B1188,APガラス性能一覧!$A$2:$M$6097,11,0),"")</f>
        <v/>
      </c>
      <c r="M1188" s="68" t="str">
        <f>IFERROR(VLOOKUP($B1188,APガラス性能一覧!$A$2:$M$6097,12,0),"")</f>
        <v/>
      </c>
      <c r="N1188" s="68" t="str">
        <f>IFERROR(VLOOKUP($B1188,APガラス性能一覧!$A$2:$M$6097,13,0),"")</f>
        <v/>
      </c>
    </row>
    <row r="1189" spans="2:14" x14ac:dyDescent="0.4">
      <c r="B1189" s="68" t="str">
        <f>IF($D$2="","",IF($E$2=0.65,IFERROR(IF(INDEX(APガラス性能一覧!A:A,MATCH(ROW(B1183),APガラス性能一覧!$O:$O,0))="","",INDEX(APガラス性能一覧!A:A,MATCH(ROW(B1183),APガラス性能一覧!$O:$O,0))),""),IFERROR(IF(INDEX(APガラス性能一覧!A:A,MATCH(ROW(B1183),APガラス性能一覧!$N:$N,0))="","",INDEX(APガラス性能一覧!A:A,MATCH(ROW(B1183),APガラス性能一覧!$N:$N,0))),"")))</f>
        <v/>
      </c>
      <c r="C1189" s="68" t="str">
        <f>IFERROR(VLOOKUP($B1189,APガラス性能一覧!$A$2:$M$6097,2,0),"")</f>
        <v/>
      </c>
      <c r="D1189" s="68" t="str">
        <f>IFERROR(VLOOKUP($B1189,APガラス性能一覧!$A$2:$M$6097,3,0),"")</f>
        <v/>
      </c>
      <c r="E1189" s="68" t="str">
        <f>IFERROR(VLOOKUP($B1189,APガラス性能一覧!$A$2:$M$6097,4,0),"")</f>
        <v/>
      </c>
      <c r="F1189" s="68" t="str">
        <f>IFERROR(VLOOKUP($B1189,APガラス性能一覧!$A$2:$M$6097,5,0),"")</f>
        <v/>
      </c>
      <c r="G1189" s="68" t="str">
        <f>IFERROR(VLOOKUP($B1189,APガラス性能一覧!$A$2:$M$6097,6,0),"")</f>
        <v/>
      </c>
      <c r="H1189" s="68" t="str">
        <f>IFERROR(VLOOKUP($B1189,APガラス性能一覧!$A$2:$M$6097,7,0),"")</f>
        <v/>
      </c>
      <c r="I1189" s="68" t="str">
        <f>IFERROR(VLOOKUP($B1189,APガラス性能一覧!$A$2:$M$6097,8,0),"")</f>
        <v/>
      </c>
      <c r="J1189" s="68" t="str">
        <f>IFERROR(VLOOKUP($B1189,APガラス性能一覧!$A$2:$M$6097,9,0),"")</f>
        <v/>
      </c>
      <c r="K1189" s="68" t="str">
        <f>IFERROR(VLOOKUP($B1189,APガラス性能一覧!$A$2:$M$6097,10,0),"")</f>
        <v/>
      </c>
      <c r="L1189" s="68" t="str">
        <f>IFERROR(VLOOKUP($B1189,APガラス性能一覧!$A$2:$M$6097,11,0),"")</f>
        <v/>
      </c>
      <c r="M1189" s="68" t="str">
        <f>IFERROR(VLOOKUP($B1189,APガラス性能一覧!$A$2:$M$6097,12,0),"")</f>
        <v/>
      </c>
      <c r="N1189" s="68" t="str">
        <f>IFERROR(VLOOKUP($B1189,APガラス性能一覧!$A$2:$M$6097,13,0),"")</f>
        <v/>
      </c>
    </row>
    <row r="1190" spans="2:14" x14ac:dyDescent="0.4">
      <c r="B1190" s="68" t="str">
        <f>IF($D$2="","",IF($E$2=0.65,IFERROR(IF(INDEX(APガラス性能一覧!A:A,MATCH(ROW(B1184),APガラス性能一覧!$O:$O,0))="","",INDEX(APガラス性能一覧!A:A,MATCH(ROW(B1184),APガラス性能一覧!$O:$O,0))),""),IFERROR(IF(INDEX(APガラス性能一覧!A:A,MATCH(ROW(B1184),APガラス性能一覧!$N:$N,0))="","",INDEX(APガラス性能一覧!A:A,MATCH(ROW(B1184),APガラス性能一覧!$N:$N,0))),"")))</f>
        <v/>
      </c>
      <c r="C1190" s="68" t="str">
        <f>IFERROR(VLOOKUP($B1190,APガラス性能一覧!$A$2:$M$6097,2,0),"")</f>
        <v/>
      </c>
      <c r="D1190" s="68" t="str">
        <f>IFERROR(VLOOKUP($B1190,APガラス性能一覧!$A$2:$M$6097,3,0),"")</f>
        <v/>
      </c>
      <c r="E1190" s="68" t="str">
        <f>IFERROR(VLOOKUP($B1190,APガラス性能一覧!$A$2:$M$6097,4,0),"")</f>
        <v/>
      </c>
      <c r="F1190" s="68" t="str">
        <f>IFERROR(VLOOKUP($B1190,APガラス性能一覧!$A$2:$M$6097,5,0),"")</f>
        <v/>
      </c>
      <c r="G1190" s="68" t="str">
        <f>IFERROR(VLOOKUP($B1190,APガラス性能一覧!$A$2:$M$6097,6,0),"")</f>
        <v/>
      </c>
      <c r="H1190" s="68" t="str">
        <f>IFERROR(VLOOKUP($B1190,APガラス性能一覧!$A$2:$M$6097,7,0),"")</f>
        <v/>
      </c>
      <c r="I1190" s="68" t="str">
        <f>IFERROR(VLOOKUP($B1190,APガラス性能一覧!$A$2:$M$6097,8,0),"")</f>
        <v/>
      </c>
      <c r="J1190" s="68" t="str">
        <f>IFERROR(VLOOKUP($B1190,APガラス性能一覧!$A$2:$M$6097,9,0),"")</f>
        <v/>
      </c>
      <c r="K1190" s="68" t="str">
        <f>IFERROR(VLOOKUP($B1190,APガラス性能一覧!$A$2:$M$6097,10,0),"")</f>
        <v/>
      </c>
      <c r="L1190" s="68" t="str">
        <f>IFERROR(VLOOKUP($B1190,APガラス性能一覧!$A$2:$M$6097,11,0),"")</f>
        <v/>
      </c>
      <c r="M1190" s="68" t="str">
        <f>IFERROR(VLOOKUP($B1190,APガラス性能一覧!$A$2:$M$6097,12,0),"")</f>
        <v/>
      </c>
      <c r="N1190" s="68" t="str">
        <f>IFERROR(VLOOKUP($B1190,APガラス性能一覧!$A$2:$M$6097,13,0),"")</f>
        <v/>
      </c>
    </row>
    <row r="1191" spans="2:14" x14ac:dyDescent="0.4">
      <c r="B1191" s="68" t="str">
        <f>IF($D$2="","",IF($E$2=0.65,IFERROR(IF(INDEX(APガラス性能一覧!A:A,MATCH(ROW(B1185),APガラス性能一覧!$O:$O,0))="","",INDEX(APガラス性能一覧!A:A,MATCH(ROW(B1185),APガラス性能一覧!$O:$O,0))),""),IFERROR(IF(INDEX(APガラス性能一覧!A:A,MATCH(ROW(B1185),APガラス性能一覧!$N:$N,0))="","",INDEX(APガラス性能一覧!A:A,MATCH(ROW(B1185),APガラス性能一覧!$N:$N,0))),"")))</f>
        <v/>
      </c>
      <c r="C1191" s="68" t="str">
        <f>IFERROR(VLOOKUP($B1191,APガラス性能一覧!$A$2:$M$6097,2,0),"")</f>
        <v/>
      </c>
      <c r="D1191" s="68" t="str">
        <f>IFERROR(VLOOKUP($B1191,APガラス性能一覧!$A$2:$M$6097,3,0),"")</f>
        <v/>
      </c>
      <c r="E1191" s="68" t="str">
        <f>IFERROR(VLOOKUP($B1191,APガラス性能一覧!$A$2:$M$6097,4,0),"")</f>
        <v/>
      </c>
      <c r="F1191" s="68" t="str">
        <f>IFERROR(VLOOKUP($B1191,APガラス性能一覧!$A$2:$M$6097,5,0),"")</f>
        <v/>
      </c>
      <c r="G1191" s="68" t="str">
        <f>IFERROR(VLOOKUP($B1191,APガラス性能一覧!$A$2:$M$6097,6,0),"")</f>
        <v/>
      </c>
      <c r="H1191" s="68" t="str">
        <f>IFERROR(VLOOKUP($B1191,APガラス性能一覧!$A$2:$M$6097,7,0),"")</f>
        <v/>
      </c>
      <c r="I1191" s="68" t="str">
        <f>IFERROR(VLOOKUP($B1191,APガラス性能一覧!$A$2:$M$6097,8,0),"")</f>
        <v/>
      </c>
      <c r="J1191" s="68" t="str">
        <f>IFERROR(VLOOKUP($B1191,APガラス性能一覧!$A$2:$M$6097,9,0),"")</f>
        <v/>
      </c>
      <c r="K1191" s="68" t="str">
        <f>IFERROR(VLOOKUP($B1191,APガラス性能一覧!$A$2:$M$6097,10,0),"")</f>
        <v/>
      </c>
      <c r="L1191" s="68" t="str">
        <f>IFERROR(VLOOKUP($B1191,APガラス性能一覧!$A$2:$M$6097,11,0),"")</f>
        <v/>
      </c>
      <c r="M1191" s="68" t="str">
        <f>IFERROR(VLOOKUP($B1191,APガラス性能一覧!$A$2:$M$6097,12,0),"")</f>
        <v/>
      </c>
      <c r="N1191" s="68" t="str">
        <f>IFERROR(VLOOKUP($B1191,APガラス性能一覧!$A$2:$M$6097,13,0),"")</f>
        <v/>
      </c>
    </row>
    <row r="1192" spans="2:14" x14ac:dyDescent="0.4">
      <c r="B1192" s="68" t="str">
        <f>IF($D$2="","",IF($E$2=0.65,IFERROR(IF(INDEX(APガラス性能一覧!A:A,MATCH(ROW(B1186),APガラス性能一覧!$O:$O,0))="","",INDEX(APガラス性能一覧!A:A,MATCH(ROW(B1186),APガラス性能一覧!$O:$O,0))),""),IFERROR(IF(INDEX(APガラス性能一覧!A:A,MATCH(ROW(B1186),APガラス性能一覧!$N:$N,0))="","",INDEX(APガラス性能一覧!A:A,MATCH(ROW(B1186),APガラス性能一覧!$N:$N,0))),"")))</f>
        <v/>
      </c>
      <c r="C1192" s="68" t="str">
        <f>IFERROR(VLOOKUP($B1192,APガラス性能一覧!$A$2:$M$6097,2,0),"")</f>
        <v/>
      </c>
      <c r="D1192" s="68" t="str">
        <f>IFERROR(VLOOKUP($B1192,APガラス性能一覧!$A$2:$M$6097,3,0),"")</f>
        <v/>
      </c>
      <c r="E1192" s="68" t="str">
        <f>IFERROR(VLOOKUP($B1192,APガラス性能一覧!$A$2:$M$6097,4,0),"")</f>
        <v/>
      </c>
      <c r="F1192" s="68" t="str">
        <f>IFERROR(VLOOKUP($B1192,APガラス性能一覧!$A$2:$M$6097,5,0),"")</f>
        <v/>
      </c>
      <c r="G1192" s="68" t="str">
        <f>IFERROR(VLOOKUP($B1192,APガラス性能一覧!$A$2:$M$6097,6,0),"")</f>
        <v/>
      </c>
      <c r="H1192" s="68" t="str">
        <f>IFERROR(VLOOKUP($B1192,APガラス性能一覧!$A$2:$M$6097,7,0),"")</f>
        <v/>
      </c>
      <c r="I1192" s="68" t="str">
        <f>IFERROR(VLOOKUP($B1192,APガラス性能一覧!$A$2:$M$6097,8,0),"")</f>
        <v/>
      </c>
      <c r="J1192" s="68" t="str">
        <f>IFERROR(VLOOKUP($B1192,APガラス性能一覧!$A$2:$M$6097,9,0),"")</f>
        <v/>
      </c>
      <c r="K1192" s="68" t="str">
        <f>IFERROR(VLOOKUP($B1192,APガラス性能一覧!$A$2:$M$6097,10,0),"")</f>
        <v/>
      </c>
      <c r="L1192" s="68" t="str">
        <f>IFERROR(VLOOKUP($B1192,APガラス性能一覧!$A$2:$M$6097,11,0),"")</f>
        <v/>
      </c>
      <c r="M1192" s="68" t="str">
        <f>IFERROR(VLOOKUP($B1192,APガラス性能一覧!$A$2:$M$6097,12,0),"")</f>
        <v/>
      </c>
      <c r="N1192" s="68" t="str">
        <f>IFERROR(VLOOKUP($B1192,APガラス性能一覧!$A$2:$M$6097,13,0),"")</f>
        <v/>
      </c>
    </row>
    <row r="1193" spans="2:14" x14ac:dyDescent="0.4">
      <c r="B1193" s="68" t="str">
        <f>IF($D$2="","",IF($E$2=0.65,IFERROR(IF(INDEX(APガラス性能一覧!A:A,MATCH(ROW(B1187),APガラス性能一覧!$O:$O,0))="","",INDEX(APガラス性能一覧!A:A,MATCH(ROW(B1187),APガラス性能一覧!$O:$O,0))),""),IFERROR(IF(INDEX(APガラス性能一覧!A:A,MATCH(ROW(B1187),APガラス性能一覧!$N:$N,0))="","",INDEX(APガラス性能一覧!A:A,MATCH(ROW(B1187),APガラス性能一覧!$N:$N,0))),"")))</f>
        <v/>
      </c>
      <c r="C1193" s="68" t="str">
        <f>IFERROR(VLOOKUP($B1193,APガラス性能一覧!$A$2:$M$6097,2,0),"")</f>
        <v/>
      </c>
      <c r="D1193" s="68" t="str">
        <f>IFERROR(VLOOKUP($B1193,APガラス性能一覧!$A$2:$M$6097,3,0),"")</f>
        <v/>
      </c>
      <c r="E1193" s="68" t="str">
        <f>IFERROR(VLOOKUP($B1193,APガラス性能一覧!$A$2:$M$6097,4,0),"")</f>
        <v/>
      </c>
      <c r="F1193" s="68" t="str">
        <f>IFERROR(VLOOKUP($B1193,APガラス性能一覧!$A$2:$M$6097,5,0),"")</f>
        <v/>
      </c>
      <c r="G1193" s="68" t="str">
        <f>IFERROR(VLOOKUP($B1193,APガラス性能一覧!$A$2:$M$6097,6,0),"")</f>
        <v/>
      </c>
      <c r="H1193" s="68" t="str">
        <f>IFERROR(VLOOKUP($B1193,APガラス性能一覧!$A$2:$M$6097,7,0),"")</f>
        <v/>
      </c>
      <c r="I1193" s="68" t="str">
        <f>IFERROR(VLOOKUP($B1193,APガラス性能一覧!$A$2:$M$6097,8,0),"")</f>
        <v/>
      </c>
      <c r="J1193" s="68" t="str">
        <f>IFERROR(VLOOKUP($B1193,APガラス性能一覧!$A$2:$M$6097,9,0),"")</f>
        <v/>
      </c>
      <c r="K1193" s="68" t="str">
        <f>IFERROR(VLOOKUP($B1193,APガラス性能一覧!$A$2:$M$6097,10,0),"")</f>
        <v/>
      </c>
      <c r="L1193" s="68" t="str">
        <f>IFERROR(VLOOKUP($B1193,APガラス性能一覧!$A$2:$M$6097,11,0),"")</f>
        <v/>
      </c>
      <c r="M1193" s="68" t="str">
        <f>IFERROR(VLOOKUP($B1193,APガラス性能一覧!$A$2:$M$6097,12,0),"")</f>
        <v/>
      </c>
      <c r="N1193" s="68" t="str">
        <f>IFERROR(VLOOKUP($B1193,APガラス性能一覧!$A$2:$M$6097,13,0),"")</f>
        <v/>
      </c>
    </row>
    <row r="1194" spans="2:14" x14ac:dyDescent="0.4">
      <c r="B1194" s="68" t="str">
        <f>IF($D$2="","",IF($E$2=0.65,IFERROR(IF(INDEX(APガラス性能一覧!A:A,MATCH(ROW(B1188),APガラス性能一覧!$O:$O,0))="","",INDEX(APガラス性能一覧!A:A,MATCH(ROW(B1188),APガラス性能一覧!$O:$O,0))),""),IFERROR(IF(INDEX(APガラス性能一覧!A:A,MATCH(ROW(B1188),APガラス性能一覧!$N:$N,0))="","",INDEX(APガラス性能一覧!A:A,MATCH(ROW(B1188),APガラス性能一覧!$N:$N,0))),"")))</f>
        <v/>
      </c>
      <c r="C1194" s="68" t="str">
        <f>IFERROR(VLOOKUP($B1194,APガラス性能一覧!$A$2:$M$6097,2,0),"")</f>
        <v/>
      </c>
      <c r="D1194" s="68" t="str">
        <f>IFERROR(VLOOKUP($B1194,APガラス性能一覧!$A$2:$M$6097,3,0),"")</f>
        <v/>
      </c>
      <c r="E1194" s="68" t="str">
        <f>IFERROR(VLOOKUP($B1194,APガラス性能一覧!$A$2:$M$6097,4,0),"")</f>
        <v/>
      </c>
      <c r="F1194" s="68" t="str">
        <f>IFERROR(VLOOKUP($B1194,APガラス性能一覧!$A$2:$M$6097,5,0),"")</f>
        <v/>
      </c>
      <c r="G1194" s="68" t="str">
        <f>IFERROR(VLOOKUP($B1194,APガラス性能一覧!$A$2:$M$6097,6,0),"")</f>
        <v/>
      </c>
      <c r="H1194" s="68" t="str">
        <f>IFERROR(VLOOKUP($B1194,APガラス性能一覧!$A$2:$M$6097,7,0),"")</f>
        <v/>
      </c>
      <c r="I1194" s="68" t="str">
        <f>IFERROR(VLOOKUP($B1194,APガラス性能一覧!$A$2:$M$6097,8,0),"")</f>
        <v/>
      </c>
      <c r="J1194" s="68" t="str">
        <f>IFERROR(VLOOKUP($B1194,APガラス性能一覧!$A$2:$M$6097,9,0),"")</f>
        <v/>
      </c>
      <c r="K1194" s="68" t="str">
        <f>IFERROR(VLOOKUP($B1194,APガラス性能一覧!$A$2:$M$6097,10,0),"")</f>
        <v/>
      </c>
      <c r="L1194" s="68" t="str">
        <f>IFERROR(VLOOKUP($B1194,APガラス性能一覧!$A$2:$M$6097,11,0),"")</f>
        <v/>
      </c>
      <c r="M1194" s="68" t="str">
        <f>IFERROR(VLOOKUP($B1194,APガラス性能一覧!$A$2:$M$6097,12,0),"")</f>
        <v/>
      </c>
      <c r="N1194" s="68" t="str">
        <f>IFERROR(VLOOKUP($B1194,APガラス性能一覧!$A$2:$M$6097,13,0),"")</f>
        <v/>
      </c>
    </row>
    <row r="1195" spans="2:14" x14ac:dyDescent="0.4">
      <c r="B1195" s="68" t="str">
        <f>IF($D$2="","",IF($E$2=0.65,IFERROR(IF(INDEX(APガラス性能一覧!A:A,MATCH(ROW(B1189),APガラス性能一覧!$O:$O,0))="","",INDEX(APガラス性能一覧!A:A,MATCH(ROW(B1189),APガラス性能一覧!$O:$O,0))),""),IFERROR(IF(INDEX(APガラス性能一覧!A:A,MATCH(ROW(B1189),APガラス性能一覧!$N:$N,0))="","",INDEX(APガラス性能一覧!A:A,MATCH(ROW(B1189),APガラス性能一覧!$N:$N,0))),"")))</f>
        <v/>
      </c>
      <c r="C1195" s="68" t="str">
        <f>IFERROR(VLOOKUP($B1195,APガラス性能一覧!$A$2:$M$6097,2,0),"")</f>
        <v/>
      </c>
      <c r="D1195" s="68" t="str">
        <f>IFERROR(VLOOKUP($B1195,APガラス性能一覧!$A$2:$M$6097,3,0),"")</f>
        <v/>
      </c>
      <c r="E1195" s="68" t="str">
        <f>IFERROR(VLOOKUP($B1195,APガラス性能一覧!$A$2:$M$6097,4,0),"")</f>
        <v/>
      </c>
      <c r="F1195" s="68" t="str">
        <f>IFERROR(VLOOKUP($B1195,APガラス性能一覧!$A$2:$M$6097,5,0),"")</f>
        <v/>
      </c>
      <c r="G1195" s="68" t="str">
        <f>IFERROR(VLOOKUP($B1195,APガラス性能一覧!$A$2:$M$6097,6,0),"")</f>
        <v/>
      </c>
      <c r="H1195" s="68" t="str">
        <f>IFERROR(VLOOKUP($B1195,APガラス性能一覧!$A$2:$M$6097,7,0),"")</f>
        <v/>
      </c>
      <c r="I1195" s="68" t="str">
        <f>IFERROR(VLOOKUP($B1195,APガラス性能一覧!$A$2:$M$6097,8,0),"")</f>
        <v/>
      </c>
      <c r="J1195" s="68" t="str">
        <f>IFERROR(VLOOKUP($B1195,APガラス性能一覧!$A$2:$M$6097,9,0),"")</f>
        <v/>
      </c>
      <c r="K1195" s="68" t="str">
        <f>IFERROR(VLOOKUP($B1195,APガラス性能一覧!$A$2:$M$6097,10,0),"")</f>
        <v/>
      </c>
      <c r="L1195" s="68" t="str">
        <f>IFERROR(VLOOKUP($B1195,APガラス性能一覧!$A$2:$M$6097,11,0),"")</f>
        <v/>
      </c>
      <c r="M1195" s="68" t="str">
        <f>IFERROR(VLOOKUP($B1195,APガラス性能一覧!$A$2:$M$6097,12,0),"")</f>
        <v/>
      </c>
      <c r="N1195" s="68" t="str">
        <f>IFERROR(VLOOKUP($B1195,APガラス性能一覧!$A$2:$M$6097,13,0),"")</f>
        <v/>
      </c>
    </row>
    <row r="1196" spans="2:14" x14ac:dyDescent="0.4">
      <c r="B1196" s="68" t="str">
        <f>IF($D$2="","",IF($E$2=0.65,IFERROR(IF(INDEX(APガラス性能一覧!A:A,MATCH(ROW(B1190),APガラス性能一覧!$O:$O,0))="","",INDEX(APガラス性能一覧!A:A,MATCH(ROW(B1190),APガラス性能一覧!$O:$O,0))),""),IFERROR(IF(INDEX(APガラス性能一覧!A:A,MATCH(ROW(B1190),APガラス性能一覧!$N:$N,0))="","",INDEX(APガラス性能一覧!A:A,MATCH(ROW(B1190),APガラス性能一覧!$N:$N,0))),"")))</f>
        <v/>
      </c>
      <c r="C1196" s="68" t="str">
        <f>IFERROR(VLOOKUP($B1196,APガラス性能一覧!$A$2:$M$6097,2,0),"")</f>
        <v/>
      </c>
      <c r="D1196" s="68" t="str">
        <f>IFERROR(VLOOKUP($B1196,APガラス性能一覧!$A$2:$M$6097,3,0),"")</f>
        <v/>
      </c>
      <c r="E1196" s="68" t="str">
        <f>IFERROR(VLOOKUP($B1196,APガラス性能一覧!$A$2:$M$6097,4,0),"")</f>
        <v/>
      </c>
      <c r="F1196" s="68" t="str">
        <f>IFERROR(VLOOKUP($B1196,APガラス性能一覧!$A$2:$M$6097,5,0),"")</f>
        <v/>
      </c>
      <c r="G1196" s="68" t="str">
        <f>IFERROR(VLOOKUP($B1196,APガラス性能一覧!$A$2:$M$6097,6,0),"")</f>
        <v/>
      </c>
      <c r="H1196" s="68" t="str">
        <f>IFERROR(VLOOKUP($B1196,APガラス性能一覧!$A$2:$M$6097,7,0),"")</f>
        <v/>
      </c>
      <c r="I1196" s="68" t="str">
        <f>IFERROR(VLOOKUP($B1196,APガラス性能一覧!$A$2:$M$6097,8,0),"")</f>
        <v/>
      </c>
      <c r="J1196" s="68" t="str">
        <f>IFERROR(VLOOKUP($B1196,APガラス性能一覧!$A$2:$M$6097,9,0),"")</f>
        <v/>
      </c>
      <c r="K1196" s="68" t="str">
        <f>IFERROR(VLOOKUP($B1196,APガラス性能一覧!$A$2:$M$6097,10,0),"")</f>
        <v/>
      </c>
      <c r="L1196" s="68" t="str">
        <f>IFERROR(VLOOKUP($B1196,APガラス性能一覧!$A$2:$M$6097,11,0),"")</f>
        <v/>
      </c>
      <c r="M1196" s="68" t="str">
        <f>IFERROR(VLOOKUP($B1196,APガラス性能一覧!$A$2:$M$6097,12,0),"")</f>
        <v/>
      </c>
      <c r="N1196" s="68" t="str">
        <f>IFERROR(VLOOKUP($B1196,APガラス性能一覧!$A$2:$M$6097,13,0),"")</f>
        <v/>
      </c>
    </row>
    <row r="1197" spans="2:14" x14ac:dyDescent="0.4">
      <c r="B1197" s="68" t="str">
        <f>IF($D$2="","",IF($E$2=0.65,IFERROR(IF(INDEX(APガラス性能一覧!A:A,MATCH(ROW(B1191),APガラス性能一覧!$O:$O,0))="","",INDEX(APガラス性能一覧!A:A,MATCH(ROW(B1191),APガラス性能一覧!$O:$O,0))),""),IFERROR(IF(INDEX(APガラス性能一覧!A:A,MATCH(ROW(B1191),APガラス性能一覧!$N:$N,0))="","",INDEX(APガラス性能一覧!A:A,MATCH(ROW(B1191),APガラス性能一覧!$N:$N,0))),"")))</f>
        <v/>
      </c>
      <c r="C1197" s="68" t="str">
        <f>IFERROR(VLOOKUP($B1197,APガラス性能一覧!$A$2:$M$6097,2,0),"")</f>
        <v/>
      </c>
      <c r="D1197" s="68" t="str">
        <f>IFERROR(VLOOKUP($B1197,APガラス性能一覧!$A$2:$M$6097,3,0),"")</f>
        <v/>
      </c>
      <c r="E1197" s="68" t="str">
        <f>IFERROR(VLOOKUP($B1197,APガラス性能一覧!$A$2:$M$6097,4,0),"")</f>
        <v/>
      </c>
      <c r="F1197" s="68" t="str">
        <f>IFERROR(VLOOKUP($B1197,APガラス性能一覧!$A$2:$M$6097,5,0),"")</f>
        <v/>
      </c>
      <c r="G1197" s="68" t="str">
        <f>IFERROR(VLOOKUP($B1197,APガラス性能一覧!$A$2:$M$6097,6,0),"")</f>
        <v/>
      </c>
      <c r="H1197" s="68" t="str">
        <f>IFERROR(VLOOKUP($B1197,APガラス性能一覧!$A$2:$M$6097,7,0),"")</f>
        <v/>
      </c>
      <c r="I1197" s="68" t="str">
        <f>IFERROR(VLOOKUP($B1197,APガラス性能一覧!$A$2:$M$6097,8,0),"")</f>
        <v/>
      </c>
      <c r="J1197" s="68" t="str">
        <f>IFERROR(VLOOKUP($B1197,APガラス性能一覧!$A$2:$M$6097,9,0),"")</f>
        <v/>
      </c>
      <c r="K1197" s="68" t="str">
        <f>IFERROR(VLOOKUP($B1197,APガラス性能一覧!$A$2:$M$6097,10,0),"")</f>
        <v/>
      </c>
      <c r="L1197" s="68" t="str">
        <f>IFERROR(VLOOKUP($B1197,APガラス性能一覧!$A$2:$M$6097,11,0),"")</f>
        <v/>
      </c>
      <c r="M1197" s="68" t="str">
        <f>IFERROR(VLOOKUP($B1197,APガラス性能一覧!$A$2:$M$6097,12,0),"")</f>
        <v/>
      </c>
      <c r="N1197" s="68" t="str">
        <f>IFERROR(VLOOKUP($B1197,APガラス性能一覧!$A$2:$M$6097,13,0),"")</f>
        <v/>
      </c>
    </row>
    <row r="1198" spans="2:14" x14ac:dyDescent="0.4">
      <c r="B1198" s="68" t="str">
        <f>IF($D$2="","",IF($E$2=0.65,IFERROR(IF(INDEX(APガラス性能一覧!A:A,MATCH(ROW(B1192),APガラス性能一覧!$O:$O,0))="","",INDEX(APガラス性能一覧!A:A,MATCH(ROW(B1192),APガラス性能一覧!$O:$O,0))),""),IFERROR(IF(INDEX(APガラス性能一覧!A:A,MATCH(ROW(B1192),APガラス性能一覧!$N:$N,0))="","",INDEX(APガラス性能一覧!A:A,MATCH(ROW(B1192),APガラス性能一覧!$N:$N,0))),"")))</f>
        <v/>
      </c>
      <c r="C1198" s="68" t="str">
        <f>IFERROR(VLOOKUP($B1198,APガラス性能一覧!$A$2:$M$6097,2,0),"")</f>
        <v/>
      </c>
      <c r="D1198" s="68" t="str">
        <f>IFERROR(VLOOKUP($B1198,APガラス性能一覧!$A$2:$M$6097,3,0),"")</f>
        <v/>
      </c>
      <c r="E1198" s="68" t="str">
        <f>IFERROR(VLOOKUP($B1198,APガラス性能一覧!$A$2:$M$6097,4,0),"")</f>
        <v/>
      </c>
      <c r="F1198" s="68" t="str">
        <f>IFERROR(VLOOKUP($B1198,APガラス性能一覧!$A$2:$M$6097,5,0),"")</f>
        <v/>
      </c>
      <c r="G1198" s="68" t="str">
        <f>IFERROR(VLOOKUP($B1198,APガラス性能一覧!$A$2:$M$6097,6,0),"")</f>
        <v/>
      </c>
      <c r="H1198" s="68" t="str">
        <f>IFERROR(VLOOKUP($B1198,APガラス性能一覧!$A$2:$M$6097,7,0),"")</f>
        <v/>
      </c>
      <c r="I1198" s="68" t="str">
        <f>IFERROR(VLOOKUP($B1198,APガラス性能一覧!$A$2:$M$6097,8,0),"")</f>
        <v/>
      </c>
      <c r="J1198" s="68" t="str">
        <f>IFERROR(VLOOKUP($B1198,APガラス性能一覧!$A$2:$M$6097,9,0),"")</f>
        <v/>
      </c>
      <c r="K1198" s="68" t="str">
        <f>IFERROR(VLOOKUP($B1198,APガラス性能一覧!$A$2:$M$6097,10,0),"")</f>
        <v/>
      </c>
      <c r="L1198" s="68" t="str">
        <f>IFERROR(VLOOKUP($B1198,APガラス性能一覧!$A$2:$M$6097,11,0),"")</f>
        <v/>
      </c>
      <c r="M1198" s="68" t="str">
        <f>IFERROR(VLOOKUP($B1198,APガラス性能一覧!$A$2:$M$6097,12,0),"")</f>
        <v/>
      </c>
      <c r="N1198" s="68" t="str">
        <f>IFERROR(VLOOKUP($B1198,APガラス性能一覧!$A$2:$M$6097,13,0),"")</f>
        <v/>
      </c>
    </row>
    <row r="1199" spans="2:14" x14ac:dyDescent="0.4">
      <c r="B1199" s="68" t="str">
        <f>IF($D$2="","",IF($E$2=0.65,IFERROR(IF(INDEX(APガラス性能一覧!A:A,MATCH(ROW(B1193),APガラス性能一覧!$O:$O,0))="","",INDEX(APガラス性能一覧!A:A,MATCH(ROW(B1193),APガラス性能一覧!$O:$O,0))),""),IFERROR(IF(INDEX(APガラス性能一覧!A:A,MATCH(ROW(B1193),APガラス性能一覧!$N:$N,0))="","",INDEX(APガラス性能一覧!A:A,MATCH(ROW(B1193),APガラス性能一覧!$N:$N,0))),"")))</f>
        <v/>
      </c>
      <c r="C1199" s="68" t="str">
        <f>IFERROR(VLOOKUP($B1199,APガラス性能一覧!$A$2:$M$6097,2,0),"")</f>
        <v/>
      </c>
      <c r="D1199" s="68" t="str">
        <f>IFERROR(VLOOKUP($B1199,APガラス性能一覧!$A$2:$M$6097,3,0),"")</f>
        <v/>
      </c>
      <c r="E1199" s="68" t="str">
        <f>IFERROR(VLOOKUP($B1199,APガラス性能一覧!$A$2:$M$6097,4,0),"")</f>
        <v/>
      </c>
      <c r="F1199" s="68" t="str">
        <f>IFERROR(VLOOKUP($B1199,APガラス性能一覧!$A$2:$M$6097,5,0),"")</f>
        <v/>
      </c>
      <c r="G1199" s="68" t="str">
        <f>IFERROR(VLOOKUP($B1199,APガラス性能一覧!$A$2:$M$6097,6,0),"")</f>
        <v/>
      </c>
      <c r="H1199" s="68" t="str">
        <f>IFERROR(VLOOKUP($B1199,APガラス性能一覧!$A$2:$M$6097,7,0),"")</f>
        <v/>
      </c>
      <c r="I1199" s="68" t="str">
        <f>IFERROR(VLOOKUP($B1199,APガラス性能一覧!$A$2:$M$6097,8,0),"")</f>
        <v/>
      </c>
      <c r="J1199" s="68" t="str">
        <f>IFERROR(VLOOKUP($B1199,APガラス性能一覧!$A$2:$M$6097,9,0),"")</f>
        <v/>
      </c>
      <c r="K1199" s="68" t="str">
        <f>IFERROR(VLOOKUP($B1199,APガラス性能一覧!$A$2:$M$6097,10,0),"")</f>
        <v/>
      </c>
      <c r="L1199" s="68" t="str">
        <f>IFERROR(VLOOKUP($B1199,APガラス性能一覧!$A$2:$M$6097,11,0),"")</f>
        <v/>
      </c>
      <c r="M1199" s="68" t="str">
        <f>IFERROR(VLOOKUP($B1199,APガラス性能一覧!$A$2:$M$6097,12,0),"")</f>
        <v/>
      </c>
      <c r="N1199" s="68" t="str">
        <f>IFERROR(VLOOKUP($B1199,APガラス性能一覧!$A$2:$M$6097,13,0),"")</f>
        <v/>
      </c>
    </row>
    <row r="1200" spans="2:14" x14ac:dyDescent="0.4">
      <c r="B1200" s="68" t="str">
        <f>IF($D$2="","",IF($E$2=0.65,IFERROR(IF(INDEX(APガラス性能一覧!A:A,MATCH(ROW(B1194),APガラス性能一覧!$O:$O,0))="","",INDEX(APガラス性能一覧!A:A,MATCH(ROW(B1194),APガラス性能一覧!$O:$O,0))),""),IFERROR(IF(INDEX(APガラス性能一覧!A:A,MATCH(ROW(B1194),APガラス性能一覧!$N:$N,0))="","",INDEX(APガラス性能一覧!A:A,MATCH(ROW(B1194),APガラス性能一覧!$N:$N,0))),"")))</f>
        <v/>
      </c>
      <c r="C1200" s="68" t="str">
        <f>IFERROR(VLOOKUP($B1200,APガラス性能一覧!$A$2:$M$6097,2,0),"")</f>
        <v/>
      </c>
      <c r="D1200" s="68" t="str">
        <f>IFERROR(VLOOKUP($B1200,APガラス性能一覧!$A$2:$M$6097,3,0),"")</f>
        <v/>
      </c>
      <c r="E1200" s="68" t="str">
        <f>IFERROR(VLOOKUP($B1200,APガラス性能一覧!$A$2:$M$6097,4,0),"")</f>
        <v/>
      </c>
      <c r="F1200" s="68" t="str">
        <f>IFERROR(VLOOKUP($B1200,APガラス性能一覧!$A$2:$M$6097,5,0),"")</f>
        <v/>
      </c>
      <c r="G1200" s="68" t="str">
        <f>IFERROR(VLOOKUP($B1200,APガラス性能一覧!$A$2:$M$6097,6,0),"")</f>
        <v/>
      </c>
      <c r="H1200" s="68" t="str">
        <f>IFERROR(VLOOKUP($B1200,APガラス性能一覧!$A$2:$M$6097,7,0),"")</f>
        <v/>
      </c>
      <c r="I1200" s="68" t="str">
        <f>IFERROR(VLOOKUP($B1200,APガラス性能一覧!$A$2:$M$6097,8,0),"")</f>
        <v/>
      </c>
      <c r="J1200" s="68" t="str">
        <f>IFERROR(VLOOKUP($B1200,APガラス性能一覧!$A$2:$M$6097,9,0),"")</f>
        <v/>
      </c>
      <c r="K1200" s="68" t="str">
        <f>IFERROR(VLOOKUP($B1200,APガラス性能一覧!$A$2:$M$6097,10,0),"")</f>
        <v/>
      </c>
      <c r="L1200" s="68" t="str">
        <f>IFERROR(VLOOKUP($B1200,APガラス性能一覧!$A$2:$M$6097,11,0),"")</f>
        <v/>
      </c>
      <c r="M1200" s="68" t="str">
        <f>IFERROR(VLOOKUP($B1200,APガラス性能一覧!$A$2:$M$6097,12,0),"")</f>
        <v/>
      </c>
      <c r="N1200" s="68" t="str">
        <f>IFERROR(VLOOKUP($B1200,APガラス性能一覧!$A$2:$M$6097,13,0),"")</f>
        <v/>
      </c>
    </row>
    <row r="1201" spans="2:14" x14ac:dyDescent="0.4">
      <c r="B1201" s="68" t="str">
        <f>IF($D$2="","",IF($E$2=0.65,IFERROR(IF(INDEX(APガラス性能一覧!A:A,MATCH(ROW(B1195),APガラス性能一覧!$O:$O,0))="","",INDEX(APガラス性能一覧!A:A,MATCH(ROW(B1195),APガラス性能一覧!$O:$O,0))),""),IFERROR(IF(INDEX(APガラス性能一覧!A:A,MATCH(ROW(B1195),APガラス性能一覧!$N:$N,0))="","",INDEX(APガラス性能一覧!A:A,MATCH(ROW(B1195),APガラス性能一覧!$N:$N,0))),"")))</f>
        <v/>
      </c>
      <c r="C1201" s="68" t="str">
        <f>IFERROR(VLOOKUP($B1201,APガラス性能一覧!$A$2:$M$6097,2,0),"")</f>
        <v/>
      </c>
      <c r="D1201" s="68" t="str">
        <f>IFERROR(VLOOKUP($B1201,APガラス性能一覧!$A$2:$M$6097,3,0),"")</f>
        <v/>
      </c>
      <c r="E1201" s="68" t="str">
        <f>IFERROR(VLOOKUP($B1201,APガラス性能一覧!$A$2:$M$6097,4,0),"")</f>
        <v/>
      </c>
      <c r="F1201" s="68" t="str">
        <f>IFERROR(VLOOKUP($B1201,APガラス性能一覧!$A$2:$M$6097,5,0),"")</f>
        <v/>
      </c>
      <c r="G1201" s="68" t="str">
        <f>IFERROR(VLOOKUP($B1201,APガラス性能一覧!$A$2:$M$6097,6,0),"")</f>
        <v/>
      </c>
      <c r="H1201" s="68" t="str">
        <f>IFERROR(VLOOKUP($B1201,APガラス性能一覧!$A$2:$M$6097,7,0),"")</f>
        <v/>
      </c>
      <c r="I1201" s="68" t="str">
        <f>IFERROR(VLOOKUP($B1201,APガラス性能一覧!$A$2:$M$6097,8,0),"")</f>
        <v/>
      </c>
      <c r="J1201" s="68" t="str">
        <f>IFERROR(VLOOKUP($B1201,APガラス性能一覧!$A$2:$M$6097,9,0),"")</f>
        <v/>
      </c>
      <c r="K1201" s="68" t="str">
        <f>IFERROR(VLOOKUP($B1201,APガラス性能一覧!$A$2:$M$6097,10,0),"")</f>
        <v/>
      </c>
      <c r="L1201" s="68" t="str">
        <f>IFERROR(VLOOKUP($B1201,APガラス性能一覧!$A$2:$M$6097,11,0),"")</f>
        <v/>
      </c>
      <c r="M1201" s="68" t="str">
        <f>IFERROR(VLOOKUP($B1201,APガラス性能一覧!$A$2:$M$6097,12,0),"")</f>
        <v/>
      </c>
      <c r="N1201" s="68" t="str">
        <f>IFERROR(VLOOKUP($B1201,APガラス性能一覧!$A$2:$M$6097,13,0),"")</f>
        <v/>
      </c>
    </row>
    <row r="1202" spans="2:14" x14ac:dyDescent="0.4">
      <c r="B1202" s="68" t="str">
        <f>IF($D$2="","",IF($E$2=0.65,IFERROR(IF(INDEX(APガラス性能一覧!A:A,MATCH(ROW(B1196),APガラス性能一覧!$O:$O,0))="","",INDEX(APガラス性能一覧!A:A,MATCH(ROW(B1196),APガラス性能一覧!$O:$O,0))),""),IFERROR(IF(INDEX(APガラス性能一覧!A:A,MATCH(ROW(B1196),APガラス性能一覧!$N:$N,0))="","",INDEX(APガラス性能一覧!A:A,MATCH(ROW(B1196),APガラス性能一覧!$N:$N,0))),"")))</f>
        <v/>
      </c>
      <c r="C1202" s="68" t="str">
        <f>IFERROR(VLOOKUP($B1202,APガラス性能一覧!$A$2:$M$6097,2,0),"")</f>
        <v/>
      </c>
      <c r="D1202" s="68" t="str">
        <f>IFERROR(VLOOKUP($B1202,APガラス性能一覧!$A$2:$M$6097,3,0),"")</f>
        <v/>
      </c>
      <c r="E1202" s="68" t="str">
        <f>IFERROR(VLOOKUP($B1202,APガラス性能一覧!$A$2:$M$6097,4,0),"")</f>
        <v/>
      </c>
      <c r="F1202" s="68" t="str">
        <f>IFERROR(VLOOKUP($B1202,APガラス性能一覧!$A$2:$M$6097,5,0),"")</f>
        <v/>
      </c>
      <c r="G1202" s="68" t="str">
        <f>IFERROR(VLOOKUP($B1202,APガラス性能一覧!$A$2:$M$6097,6,0),"")</f>
        <v/>
      </c>
      <c r="H1202" s="68" t="str">
        <f>IFERROR(VLOOKUP($B1202,APガラス性能一覧!$A$2:$M$6097,7,0),"")</f>
        <v/>
      </c>
      <c r="I1202" s="68" t="str">
        <f>IFERROR(VLOOKUP($B1202,APガラス性能一覧!$A$2:$M$6097,8,0),"")</f>
        <v/>
      </c>
      <c r="J1202" s="68" t="str">
        <f>IFERROR(VLOOKUP($B1202,APガラス性能一覧!$A$2:$M$6097,9,0),"")</f>
        <v/>
      </c>
      <c r="K1202" s="68" t="str">
        <f>IFERROR(VLOOKUP($B1202,APガラス性能一覧!$A$2:$M$6097,10,0),"")</f>
        <v/>
      </c>
      <c r="L1202" s="68" t="str">
        <f>IFERROR(VLOOKUP($B1202,APガラス性能一覧!$A$2:$M$6097,11,0),"")</f>
        <v/>
      </c>
      <c r="M1202" s="68" t="str">
        <f>IFERROR(VLOOKUP($B1202,APガラス性能一覧!$A$2:$M$6097,12,0),"")</f>
        <v/>
      </c>
      <c r="N1202" s="68" t="str">
        <f>IFERROR(VLOOKUP($B1202,APガラス性能一覧!$A$2:$M$6097,13,0),"")</f>
        <v/>
      </c>
    </row>
    <row r="1203" spans="2:14" x14ac:dyDescent="0.4">
      <c r="B1203" s="68" t="str">
        <f>IF($D$2="","",IF($E$2=0.65,IFERROR(IF(INDEX(APガラス性能一覧!A:A,MATCH(ROW(B1197),APガラス性能一覧!$O:$O,0))="","",INDEX(APガラス性能一覧!A:A,MATCH(ROW(B1197),APガラス性能一覧!$O:$O,0))),""),IFERROR(IF(INDEX(APガラス性能一覧!A:A,MATCH(ROW(B1197),APガラス性能一覧!$N:$N,0))="","",INDEX(APガラス性能一覧!A:A,MATCH(ROW(B1197),APガラス性能一覧!$N:$N,0))),"")))</f>
        <v/>
      </c>
      <c r="C1203" s="68" t="str">
        <f>IFERROR(VLOOKUP($B1203,APガラス性能一覧!$A$2:$M$6097,2,0),"")</f>
        <v/>
      </c>
      <c r="D1203" s="68" t="str">
        <f>IFERROR(VLOOKUP($B1203,APガラス性能一覧!$A$2:$M$6097,3,0),"")</f>
        <v/>
      </c>
      <c r="E1203" s="68" t="str">
        <f>IFERROR(VLOOKUP($B1203,APガラス性能一覧!$A$2:$M$6097,4,0),"")</f>
        <v/>
      </c>
      <c r="F1203" s="68" t="str">
        <f>IFERROR(VLOOKUP($B1203,APガラス性能一覧!$A$2:$M$6097,5,0),"")</f>
        <v/>
      </c>
      <c r="G1203" s="68" t="str">
        <f>IFERROR(VLOOKUP($B1203,APガラス性能一覧!$A$2:$M$6097,6,0),"")</f>
        <v/>
      </c>
      <c r="H1203" s="68" t="str">
        <f>IFERROR(VLOOKUP($B1203,APガラス性能一覧!$A$2:$M$6097,7,0),"")</f>
        <v/>
      </c>
      <c r="I1203" s="68" t="str">
        <f>IFERROR(VLOOKUP($B1203,APガラス性能一覧!$A$2:$M$6097,8,0),"")</f>
        <v/>
      </c>
      <c r="J1203" s="68" t="str">
        <f>IFERROR(VLOOKUP($B1203,APガラス性能一覧!$A$2:$M$6097,9,0),"")</f>
        <v/>
      </c>
      <c r="K1203" s="68" t="str">
        <f>IFERROR(VLOOKUP($B1203,APガラス性能一覧!$A$2:$M$6097,10,0),"")</f>
        <v/>
      </c>
      <c r="L1203" s="68" t="str">
        <f>IFERROR(VLOOKUP($B1203,APガラス性能一覧!$A$2:$M$6097,11,0),"")</f>
        <v/>
      </c>
      <c r="M1203" s="68" t="str">
        <f>IFERROR(VLOOKUP($B1203,APガラス性能一覧!$A$2:$M$6097,12,0),"")</f>
        <v/>
      </c>
      <c r="N1203" s="68" t="str">
        <f>IFERROR(VLOOKUP($B1203,APガラス性能一覧!$A$2:$M$6097,13,0),"")</f>
        <v/>
      </c>
    </row>
    <row r="1204" spans="2:14" x14ac:dyDescent="0.4">
      <c r="B1204" s="68" t="str">
        <f>IF($D$2="","",IF($E$2=0.65,IFERROR(IF(INDEX(APガラス性能一覧!A:A,MATCH(ROW(B1198),APガラス性能一覧!$O:$O,0))="","",INDEX(APガラス性能一覧!A:A,MATCH(ROW(B1198),APガラス性能一覧!$O:$O,0))),""),IFERROR(IF(INDEX(APガラス性能一覧!A:A,MATCH(ROW(B1198),APガラス性能一覧!$N:$N,0))="","",INDEX(APガラス性能一覧!A:A,MATCH(ROW(B1198),APガラス性能一覧!$N:$N,0))),"")))</f>
        <v/>
      </c>
      <c r="C1204" s="68" t="str">
        <f>IFERROR(VLOOKUP($B1204,APガラス性能一覧!$A$2:$M$6097,2,0),"")</f>
        <v/>
      </c>
      <c r="D1204" s="68" t="str">
        <f>IFERROR(VLOOKUP($B1204,APガラス性能一覧!$A$2:$M$6097,3,0),"")</f>
        <v/>
      </c>
      <c r="E1204" s="68" t="str">
        <f>IFERROR(VLOOKUP($B1204,APガラス性能一覧!$A$2:$M$6097,4,0),"")</f>
        <v/>
      </c>
      <c r="F1204" s="68" t="str">
        <f>IFERROR(VLOOKUP($B1204,APガラス性能一覧!$A$2:$M$6097,5,0),"")</f>
        <v/>
      </c>
      <c r="G1204" s="68" t="str">
        <f>IFERROR(VLOOKUP($B1204,APガラス性能一覧!$A$2:$M$6097,6,0),"")</f>
        <v/>
      </c>
      <c r="H1204" s="68" t="str">
        <f>IFERROR(VLOOKUP($B1204,APガラス性能一覧!$A$2:$M$6097,7,0),"")</f>
        <v/>
      </c>
      <c r="I1204" s="68" t="str">
        <f>IFERROR(VLOOKUP($B1204,APガラス性能一覧!$A$2:$M$6097,8,0),"")</f>
        <v/>
      </c>
      <c r="J1204" s="68" t="str">
        <f>IFERROR(VLOOKUP($B1204,APガラス性能一覧!$A$2:$M$6097,9,0),"")</f>
        <v/>
      </c>
      <c r="K1204" s="68" t="str">
        <f>IFERROR(VLOOKUP($B1204,APガラス性能一覧!$A$2:$M$6097,10,0),"")</f>
        <v/>
      </c>
      <c r="L1204" s="68" t="str">
        <f>IFERROR(VLOOKUP($B1204,APガラス性能一覧!$A$2:$M$6097,11,0),"")</f>
        <v/>
      </c>
      <c r="M1204" s="68" t="str">
        <f>IFERROR(VLOOKUP($B1204,APガラス性能一覧!$A$2:$M$6097,12,0),"")</f>
        <v/>
      </c>
      <c r="N1204" s="68" t="str">
        <f>IFERROR(VLOOKUP($B1204,APガラス性能一覧!$A$2:$M$6097,13,0),"")</f>
        <v/>
      </c>
    </row>
    <row r="1205" spans="2:14" x14ac:dyDescent="0.4">
      <c r="B1205" s="68" t="str">
        <f>IF($D$2="","",IF($E$2=0.65,IFERROR(IF(INDEX(APガラス性能一覧!A:A,MATCH(ROW(B1199),APガラス性能一覧!$O:$O,0))="","",INDEX(APガラス性能一覧!A:A,MATCH(ROW(B1199),APガラス性能一覧!$O:$O,0))),""),IFERROR(IF(INDEX(APガラス性能一覧!A:A,MATCH(ROW(B1199),APガラス性能一覧!$N:$N,0))="","",INDEX(APガラス性能一覧!A:A,MATCH(ROW(B1199),APガラス性能一覧!$N:$N,0))),"")))</f>
        <v/>
      </c>
      <c r="C1205" s="68" t="str">
        <f>IFERROR(VLOOKUP($B1205,APガラス性能一覧!$A$2:$M$6097,2,0),"")</f>
        <v/>
      </c>
      <c r="D1205" s="68" t="str">
        <f>IFERROR(VLOOKUP($B1205,APガラス性能一覧!$A$2:$M$6097,3,0),"")</f>
        <v/>
      </c>
      <c r="E1205" s="68" t="str">
        <f>IFERROR(VLOOKUP($B1205,APガラス性能一覧!$A$2:$M$6097,4,0),"")</f>
        <v/>
      </c>
      <c r="F1205" s="68" t="str">
        <f>IFERROR(VLOOKUP($B1205,APガラス性能一覧!$A$2:$M$6097,5,0),"")</f>
        <v/>
      </c>
      <c r="G1205" s="68" t="str">
        <f>IFERROR(VLOOKUP($B1205,APガラス性能一覧!$A$2:$M$6097,6,0),"")</f>
        <v/>
      </c>
      <c r="H1205" s="68" t="str">
        <f>IFERROR(VLOOKUP($B1205,APガラス性能一覧!$A$2:$M$6097,7,0),"")</f>
        <v/>
      </c>
      <c r="I1205" s="68" t="str">
        <f>IFERROR(VLOOKUP($B1205,APガラス性能一覧!$A$2:$M$6097,8,0),"")</f>
        <v/>
      </c>
      <c r="J1205" s="68" t="str">
        <f>IFERROR(VLOOKUP($B1205,APガラス性能一覧!$A$2:$M$6097,9,0),"")</f>
        <v/>
      </c>
      <c r="K1205" s="68" t="str">
        <f>IFERROR(VLOOKUP($B1205,APガラス性能一覧!$A$2:$M$6097,10,0),"")</f>
        <v/>
      </c>
      <c r="L1205" s="68" t="str">
        <f>IFERROR(VLOOKUP($B1205,APガラス性能一覧!$A$2:$M$6097,11,0),"")</f>
        <v/>
      </c>
      <c r="M1205" s="68" t="str">
        <f>IFERROR(VLOOKUP($B1205,APガラス性能一覧!$A$2:$M$6097,12,0),"")</f>
        <v/>
      </c>
      <c r="N1205" s="68" t="str">
        <f>IFERROR(VLOOKUP($B1205,APガラス性能一覧!$A$2:$M$6097,13,0),"")</f>
        <v/>
      </c>
    </row>
    <row r="1206" spans="2:14" x14ac:dyDescent="0.4">
      <c r="B1206" s="68" t="str">
        <f>IF($D$2="","",IF($E$2=0.65,IFERROR(IF(INDEX(APガラス性能一覧!A:A,MATCH(ROW(B1200),APガラス性能一覧!$O:$O,0))="","",INDEX(APガラス性能一覧!A:A,MATCH(ROW(B1200),APガラス性能一覧!$O:$O,0))),""),IFERROR(IF(INDEX(APガラス性能一覧!A:A,MATCH(ROW(B1200),APガラス性能一覧!$N:$N,0))="","",INDEX(APガラス性能一覧!A:A,MATCH(ROW(B1200),APガラス性能一覧!$N:$N,0))),"")))</f>
        <v/>
      </c>
      <c r="C1206" s="68" t="str">
        <f>IFERROR(VLOOKUP($B1206,APガラス性能一覧!$A$2:$M$6097,2,0),"")</f>
        <v/>
      </c>
      <c r="D1206" s="68" t="str">
        <f>IFERROR(VLOOKUP($B1206,APガラス性能一覧!$A$2:$M$6097,3,0),"")</f>
        <v/>
      </c>
      <c r="E1206" s="68" t="str">
        <f>IFERROR(VLOOKUP($B1206,APガラス性能一覧!$A$2:$M$6097,4,0),"")</f>
        <v/>
      </c>
      <c r="F1206" s="68" t="str">
        <f>IFERROR(VLOOKUP($B1206,APガラス性能一覧!$A$2:$M$6097,5,0),"")</f>
        <v/>
      </c>
      <c r="G1206" s="68" t="str">
        <f>IFERROR(VLOOKUP($B1206,APガラス性能一覧!$A$2:$M$6097,6,0),"")</f>
        <v/>
      </c>
      <c r="H1206" s="68" t="str">
        <f>IFERROR(VLOOKUP($B1206,APガラス性能一覧!$A$2:$M$6097,7,0),"")</f>
        <v/>
      </c>
      <c r="I1206" s="68" t="str">
        <f>IFERROR(VLOOKUP($B1206,APガラス性能一覧!$A$2:$M$6097,8,0),"")</f>
        <v/>
      </c>
      <c r="J1206" s="68" t="str">
        <f>IFERROR(VLOOKUP($B1206,APガラス性能一覧!$A$2:$M$6097,9,0),"")</f>
        <v/>
      </c>
      <c r="K1206" s="68" t="str">
        <f>IFERROR(VLOOKUP($B1206,APガラス性能一覧!$A$2:$M$6097,10,0),"")</f>
        <v/>
      </c>
      <c r="L1206" s="68" t="str">
        <f>IFERROR(VLOOKUP($B1206,APガラス性能一覧!$A$2:$M$6097,11,0),"")</f>
        <v/>
      </c>
      <c r="M1206" s="68" t="str">
        <f>IFERROR(VLOOKUP($B1206,APガラス性能一覧!$A$2:$M$6097,12,0),"")</f>
        <v/>
      </c>
      <c r="N1206" s="68" t="str">
        <f>IFERROR(VLOOKUP($B1206,APガラス性能一覧!$A$2:$M$6097,13,0),"")</f>
        <v/>
      </c>
    </row>
    <row r="1207" spans="2:14" x14ac:dyDescent="0.4">
      <c r="B1207" s="68" t="str">
        <f>IF($D$2="","",IF($E$2=0.65,IFERROR(IF(INDEX(APガラス性能一覧!A:A,MATCH(ROW(B1201),APガラス性能一覧!$O:$O,0))="","",INDEX(APガラス性能一覧!A:A,MATCH(ROW(B1201),APガラス性能一覧!$O:$O,0))),""),IFERROR(IF(INDEX(APガラス性能一覧!A:A,MATCH(ROW(B1201),APガラス性能一覧!$N:$N,0))="","",INDEX(APガラス性能一覧!A:A,MATCH(ROW(B1201),APガラス性能一覧!$N:$N,0))),"")))</f>
        <v/>
      </c>
      <c r="C1207" s="68" t="str">
        <f>IFERROR(VLOOKUP($B1207,APガラス性能一覧!$A$2:$M$6097,2,0),"")</f>
        <v/>
      </c>
      <c r="D1207" s="68" t="str">
        <f>IFERROR(VLOOKUP($B1207,APガラス性能一覧!$A$2:$M$6097,3,0),"")</f>
        <v/>
      </c>
      <c r="E1207" s="68" t="str">
        <f>IFERROR(VLOOKUP($B1207,APガラス性能一覧!$A$2:$M$6097,4,0),"")</f>
        <v/>
      </c>
      <c r="F1207" s="68" t="str">
        <f>IFERROR(VLOOKUP($B1207,APガラス性能一覧!$A$2:$M$6097,5,0),"")</f>
        <v/>
      </c>
      <c r="G1207" s="68" t="str">
        <f>IFERROR(VLOOKUP($B1207,APガラス性能一覧!$A$2:$M$6097,6,0),"")</f>
        <v/>
      </c>
      <c r="H1207" s="68" t="str">
        <f>IFERROR(VLOOKUP($B1207,APガラス性能一覧!$A$2:$M$6097,7,0),"")</f>
        <v/>
      </c>
      <c r="I1207" s="68" t="str">
        <f>IFERROR(VLOOKUP($B1207,APガラス性能一覧!$A$2:$M$6097,8,0),"")</f>
        <v/>
      </c>
      <c r="J1207" s="68" t="str">
        <f>IFERROR(VLOOKUP($B1207,APガラス性能一覧!$A$2:$M$6097,9,0),"")</f>
        <v/>
      </c>
      <c r="K1207" s="68" t="str">
        <f>IFERROR(VLOOKUP($B1207,APガラス性能一覧!$A$2:$M$6097,10,0),"")</f>
        <v/>
      </c>
      <c r="L1207" s="68" t="str">
        <f>IFERROR(VLOOKUP($B1207,APガラス性能一覧!$A$2:$M$6097,11,0),"")</f>
        <v/>
      </c>
      <c r="M1207" s="68" t="str">
        <f>IFERROR(VLOOKUP($B1207,APガラス性能一覧!$A$2:$M$6097,12,0),"")</f>
        <v/>
      </c>
      <c r="N1207" s="68" t="str">
        <f>IFERROR(VLOOKUP($B1207,APガラス性能一覧!$A$2:$M$6097,13,0),"")</f>
        <v/>
      </c>
    </row>
    <row r="1208" spans="2:14" x14ac:dyDescent="0.4">
      <c r="B1208" s="68" t="str">
        <f>IF($D$2="","",IF($E$2=0.65,IFERROR(IF(INDEX(APガラス性能一覧!A:A,MATCH(ROW(B1202),APガラス性能一覧!$O:$O,0))="","",INDEX(APガラス性能一覧!A:A,MATCH(ROW(B1202),APガラス性能一覧!$O:$O,0))),""),IFERROR(IF(INDEX(APガラス性能一覧!A:A,MATCH(ROW(B1202),APガラス性能一覧!$N:$N,0))="","",INDEX(APガラス性能一覧!A:A,MATCH(ROW(B1202),APガラス性能一覧!$N:$N,0))),"")))</f>
        <v/>
      </c>
      <c r="C1208" s="68" t="str">
        <f>IFERROR(VLOOKUP($B1208,APガラス性能一覧!$A$2:$M$6097,2,0),"")</f>
        <v/>
      </c>
      <c r="D1208" s="68" t="str">
        <f>IFERROR(VLOOKUP($B1208,APガラス性能一覧!$A$2:$M$6097,3,0),"")</f>
        <v/>
      </c>
      <c r="E1208" s="68" t="str">
        <f>IFERROR(VLOOKUP($B1208,APガラス性能一覧!$A$2:$M$6097,4,0),"")</f>
        <v/>
      </c>
      <c r="F1208" s="68" t="str">
        <f>IFERROR(VLOOKUP($B1208,APガラス性能一覧!$A$2:$M$6097,5,0),"")</f>
        <v/>
      </c>
      <c r="G1208" s="68" t="str">
        <f>IFERROR(VLOOKUP($B1208,APガラス性能一覧!$A$2:$M$6097,6,0),"")</f>
        <v/>
      </c>
      <c r="H1208" s="68" t="str">
        <f>IFERROR(VLOOKUP($B1208,APガラス性能一覧!$A$2:$M$6097,7,0),"")</f>
        <v/>
      </c>
      <c r="I1208" s="68" t="str">
        <f>IFERROR(VLOOKUP($B1208,APガラス性能一覧!$A$2:$M$6097,8,0),"")</f>
        <v/>
      </c>
      <c r="J1208" s="68" t="str">
        <f>IFERROR(VLOOKUP($B1208,APガラス性能一覧!$A$2:$M$6097,9,0),"")</f>
        <v/>
      </c>
      <c r="K1208" s="68" t="str">
        <f>IFERROR(VLOOKUP($B1208,APガラス性能一覧!$A$2:$M$6097,10,0),"")</f>
        <v/>
      </c>
      <c r="L1208" s="68" t="str">
        <f>IFERROR(VLOOKUP($B1208,APガラス性能一覧!$A$2:$M$6097,11,0),"")</f>
        <v/>
      </c>
      <c r="M1208" s="68" t="str">
        <f>IFERROR(VLOOKUP($B1208,APガラス性能一覧!$A$2:$M$6097,12,0),"")</f>
        <v/>
      </c>
      <c r="N1208" s="68" t="str">
        <f>IFERROR(VLOOKUP($B1208,APガラス性能一覧!$A$2:$M$6097,13,0),"")</f>
        <v/>
      </c>
    </row>
    <row r="1209" spans="2:14" x14ac:dyDescent="0.4">
      <c r="B1209" s="68" t="str">
        <f>IF($D$2="","",IF($E$2=0.65,IFERROR(IF(INDEX(APガラス性能一覧!A:A,MATCH(ROW(B1203),APガラス性能一覧!$O:$O,0))="","",INDEX(APガラス性能一覧!A:A,MATCH(ROW(B1203),APガラス性能一覧!$O:$O,0))),""),IFERROR(IF(INDEX(APガラス性能一覧!A:A,MATCH(ROW(B1203),APガラス性能一覧!$N:$N,0))="","",INDEX(APガラス性能一覧!A:A,MATCH(ROW(B1203),APガラス性能一覧!$N:$N,0))),"")))</f>
        <v/>
      </c>
      <c r="C1209" s="68" t="str">
        <f>IFERROR(VLOOKUP($B1209,APガラス性能一覧!$A$2:$M$6097,2,0),"")</f>
        <v/>
      </c>
      <c r="D1209" s="68" t="str">
        <f>IFERROR(VLOOKUP($B1209,APガラス性能一覧!$A$2:$M$6097,3,0),"")</f>
        <v/>
      </c>
      <c r="E1209" s="68" t="str">
        <f>IFERROR(VLOOKUP($B1209,APガラス性能一覧!$A$2:$M$6097,4,0),"")</f>
        <v/>
      </c>
      <c r="F1209" s="68" t="str">
        <f>IFERROR(VLOOKUP($B1209,APガラス性能一覧!$A$2:$M$6097,5,0),"")</f>
        <v/>
      </c>
      <c r="G1209" s="68" t="str">
        <f>IFERROR(VLOOKUP($B1209,APガラス性能一覧!$A$2:$M$6097,6,0),"")</f>
        <v/>
      </c>
      <c r="H1209" s="68" t="str">
        <f>IFERROR(VLOOKUP($B1209,APガラス性能一覧!$A$2:$M$6097,7,0),"")</f>
        <v/>
      </c>
      <c r="I1209" s="68" t="str">
        <f>IFERROR(VLOOKUP($B1209,APガラス性能一覧!$A$2:$M$6097,8,0),"")</f>
        <v/>
      </c>
      <c r="J1209" s="68" t="str">
        <f>IFERROR(VLOOKUP($B1209,APガラス性能一覧!$A$2:$M$6097,9,0),"")</f>
        <v/>
      </c>
      <c r="K1209" s="68" t="str">
        <f>IFERROR(VLOOKUP($B1209,APガラス性能一覧!$A$2:$M$6097,10,0),"")</f>
        <v/>
      </c>
      <c r="L1209" s="68" t="str">
        <f>IFERROR(VLOOKUP($B1209,APガラス性能一覧!$A$2:$M$6097,11,0),"")</f>
        <v/>
      </c>
      <c r="M1209" s="68" t="str">
        <f>IFERROR(VLOOKUP($B1209,APガラス性能一覧!$A$2:$M$6097,12,0),"")</f>
        <v/>
      </c>
      <c r="N1209" s="68" t="str">
        <f>IFERROR(VLOOKUP($B1209,APガラス性能一覧!$A$2:$M$6097,13,0),"")</f>
        <v/>
      </c>
    </row>
    <row r="1210" spans="2:14" x14ac:dyDescent="0.4">
      <c r="B1210" s="68" t="str">
        <f>IF($D$2="","",IF($E$2=0.65,IFERROR(IF(INDEX(APガラス性能一覧!A:A,MATCH(ROW(B1204),APガラス性能一覧!$O:$O,0))="","",INDEX(APガラス性能一覧!A:A,MATCH(ROW(B1204),APガラス性能一覧!$O:$O,0))),""),IFERROR(IF(INDEX(APガラス性能一覧!A:A,MATCH(ROW(B1204),APガラス性能一覧!$N:$N,0))="","",INDEX(APガラス性能一覧!A:A,MATCH(ROW(B1204),APガラス性能一覧!$N:$N,0))),"")))</f>
        <v/>
      </c>
      <c r="C1210" s="68" t="str">
        <f>IFERROR(VLOOKUP($B1210,APガラス性能一覧!$A$2:$M$6097,2,0),"")</f>
        <v/>
      </c>
      <c r="D1210" s="68" t="str">
        <f>IFERROR(VLOOKUP($B1210,APガラス性能一覧!$A$2:$M$6097,3,0),"")</f>
        <v/>
      </c>
      <c r="E1210" s="68" t="str">
        <f>IFERROR(VLOOKUP($B1210,APガラス性能一覧!$A$2:$M$6097,4,0),"")</f>
        <v/>
      </c>
      <c r="F1210" s="68" t="str">
        <f>IFERROR(VLOOKUP($B1210,APガラス性能一覧!$A$2:$M$6097,5,0),"")</f>
        <v/>
      </c>
      <c r="G1210" s="68" t="str">
        <f>IFERROR(VLOOKUP($B1210,APガラス性能一覧!$A$2:$M$6097,6,0),"")</f>
        <v/>
      </c>
      <c r="H1210" s="68" t="str">
        <f>IFERROR(VLOOKUP($B1210,APガラス性能一覧!$A$2:$M$6097,7,0),"")</f>
        <v/>
      </c>
      <c r="I1210" s="68" t="str">
        <f>IFERROR(VLOOKUP($B1210,APガラス性能一覧!$A$2:$M$6097,8,0),"")</f>
        <v/>
      </c>
      <c r="J1210" s="68" t="str">
        <f>IFERROR(VLOOKUP($B1210,APガラス性能一覧!$A$2:$M$6097,9,0),"")</f>
        <v/>
      </c>
      <c r="K1210" s="68" t="str">
        <f>IFERROR(VLOOKUP($B1210,APガラス性能一覧!$A$2:$M$6097,10,0),"")</f>
        <v/>
      </c>
      <c r="L1210" s="68" t="str">
        <f>IFERROR(VLOOKUP($B1210,APガラス性能一覧!$A$2:$M$6097,11,0),"")</f>
        <v/>
      </c>
      <c r="M1210" s="68" t="str">
        <f>IFERROR(VLOOKUP($B1210,APガラス性能一覧!$A$2:$M$6097,12,0),"")</f>
        <v/>
      </c>
      <c r="N1210" s="68" t="str">
        <f>IFERROR(VLOOKUP($B1210,APガラス性能一覧!$A$2:$M$6097,13,0),"")</f>
        <v/>
      </c>
    </row>
    <row r="1211" spans="2:14" x14ac:dyDescent="0.4">
      <c r="B1211" s="68" t="str">
        <f>IF($D$2="","",IF($E$2=0.65,IFERROR(IF(INDEX(APガラス性能一覧!A:A,MATCH(ROW(B1205),APガラス性能一覧!$O:$O,0))="","",INDEX(APガラス性能一覧!A:A,MATCH(ROW(B1205),APガラス性能一覧!$O:$O,0))),""),IFERROR(IF(INDEX(APガラス性能一覧!A:A,MATCH(ROW(B1205),APガラス性能一覧!$N:$N,0))="","",INDEX(APガラス性能一覧!A:A,MATCH(ROW(B1205),APガラス性能一覧!$N:$N,0))),"")))</f>
        <v/>
      </c>
      <c r="C1211" s="68" t="str">
        <f>IFERROR(VLOOKUP($B1211,APガラス性能一覧!$A$2:$M$6097,2,0),"")</f>
        <v/>
      </c>
      <c r="D1211" s="68" t="str">
        <f>IFERROR(VLOOKUP($B1211,APガラス性能一覧!$A$2:$M$6097,3,0),"")</f>
        <v/>
      </c>
      <c r="E1211" s="68" t="str">
        <f>IFERROR(VLOOKUP($B1211,APガラス性能一覧!$A$2:$M$6097,4,0),"")</f>
        <v/>
      </c>
      <c r="F1211" s="68" t="str">
        <f>IFERROR(VLOOKUP($B1211,APガラス性能一覧!$A$2:$M$6097,5,0),"")</f>
        <v/>
      </c>
      <c r="G1211" s="68" t="str">
        <f>IFERROR(VLOOKUP($B1211,APガラス性能一覧!$A$2:$M$6097,6,0),"")</f>
        <v/>
      </c>
      <c r="H1211" s="68" t="str">
        <f>IFERROR(VLOOKUP($B1211,APガラス性能一覧!$A$2:$M$6097,7,0),"")</f>
        <v/>
      </c>
      <c r="I1211" s="68" t="str">
        <f>IFERROR(VLOOKUP($B1211,APガラス性能一覧!$A$2:$M$6097,8,0),"")</f>
        <v/>
      </c>
      <c r="J1211" s="68" t="str">
        <f>IFERROR(VLOOKUP($B1211,APガラス性能一覧!$A$2:$M$6097,9,0),"")</f>
        <v/>
      </c>
      <c r="K1211" s="68" t="str">
        <f>IFERROR(VLOOKUP($B1211,APガラス性能一覧!$A$2:$M$6097,10,0),"")</f>
        <v/>
      </c>
      <c r="L1211" s="68" t="str">
        <f>IFERROR(VLOOKUP($B1211,APガラス性能一覧!$A$2:$M$6097,11,0),"")</f>
        <v/>
      </c>
      <c r="M1211" s="68" t="str">
        <f>IFERROR(VLOOKUP($B1211,APガラス性能一覧!$A$2:$M$6097,12,0),"")</f>
        <v/>
      </c>
      <c r="N1211" s="68" t="str">
        <f>IFERROR(VLOOKUP($B1211,APガラス性能一覧!$A$2:$M$6097,13,0),"")</f>
        <v/>
      </c>
    </row>
    <row r="1212" spans="2:14" x14ac:dyDescent="0.4">
      <c r="B1212" s="68" t="str">
        <f>IF($D$2="","",IF($E$2=0.65,IFERROR(IF(INDEX(APガラス性能一覧!A:A,MATCH(ROW(B1206),APガラス性能一覧!$O:$O,0))="","",INDEX(APガラス性能一覧!A:A,MATCH(ROW(B1206),APガラス性能一覧!$O:$O,0))),""),IFERROR(IF(INDEX(APガラス性能一覧!A:A,MATCH(ROW(B1206),APガラス性能一覧!$N:$N,0))="","",INDEX(APガラス性能一覧!A:A,MATCH(ROW(B1206),APガラス性能一覧!$N:$N,0))),"")))</f>
        <v/>
      </c>
      <c r="C1212" s="68" t="str">
        <f>IFERROR(VLOOKUP($B1212,APガラス性能一覧!$A$2:$M$6097,2,0),"")</f>
        <v/>
      </c>
      <c r="D1212" s="68" t="str">
        <f>IFERROR(VLOOKUP($B1212,APガラス性能一覧!$A$2:$M$6097,3,0),"")</f>
        <v/>
      </c>
      <c r="E1212" s="68" t="str">
        <f>IFERROR(VLOOKUP($B1212,APガラス性能一覧!$A$2:$M$6097,4,0),"")</f>
        <v/>
      </c>
      <c r="F1212" s="68" t="str">
        <f>IFERROR(VLOOKUP($B1212,APガラス性能一覧!$A$2:$M$6097,5,0),"")</f>
        <v/>
      </c>
      <c r="G1212" s="68" t="str">
        <f>IFERROR(VLOOKUP($B1212,APガラス性能一覧!$A$2:$M$6097,6,0),"")</f>
        <v/>
      </c>
      <c r="H1212" s="68" t="str">
        <f>IFERROR(VLOOKUP($B1212,APガラス性能一覧!$A$2:$M$6097,7,0),"")</f>
        <v/>
      </c>
      <c r="I1212" s="68" t="str">
        <f>IFERROR(VLOOKUP($B1212,APガラス性能一覧!$A$2:$M$6097,8,0),"")</f>
        <v/>
      </c>
      <c r="J1212" s="68" t="str">
        <f>IFERROR(VLOOKUP($B1212,APガラス性能一覧!$A$2:$M$6097,9,0),"")</f>
        <v/>
      </c>
      <c r="K1212" s="68" t="str">
        <f>IFERROR(VLOOKUP($B1212,APガラス性能一覧!$A$2:$M$6097,10,0),"")</f>
        <v/>
      </c>
      <c r="L1212" s="68" t="str">
        <f>IFERROR(VLOOKUP($B1212,APガラス性能一覧!$A$2:$M$6097,11,0),"")</f>
        <v/>
      </c>
      <c r="M1212" s="68" t="str">
        <f>IFERROR(VLOOKUP($B1212,APガラス性能一覧!$A$2:$M$6097,12,0),"")</f>
        <v/>
      </c>
      <c r="N1212" s="68" t="str">
        <f>IFERROR(VLOOKUP($B1212,APガラス性能一覧!$A$2:$M$6097,13,0),"")</f>
        <v/>
      </c>
    </row>
    <row r="1213" spans="2:14" x14ac:dyDescent="0.4">
      <c r="B1213" s="68" t="str">
        <f>IF($D$2="","",IF($E$2=0.65,IFERROR(IF(INDEX(APガラス性能一覧!A:A,MATCH(ROW(B1207),APガラス性能一覧!$O:$O,0))="","",INDEX(APガラス性能一覧!A:A,MATCH(ROW(B1207),APガラス性能一覧!$O:$O,0))),""),IFERROR(IF(INDEX(APガラス性能一覧!A:A,MATCH(ROW(B1207),APガラス性能一覧!$N:$N,0))="","",INDEX(APガラス性能一覧!A:A,MATCH(ROW(B1207),APガラス性能一覧!$N:$N,0))),"")))</f>
        <v/>
      </c>
      <c r="C1213" s="68" t="str">
        <f>IFERROR(VLOOKUP($B1213,APガラス性能一覧!$A$2:$M$6097,2,0),"")</f>
        <v/>
      </c>
      <c r="D1213" s="68" t="str">
        <f>IFERROR(VLOOKUP($B1213,APガラス性能一覧!$A$2:$M$6097,3,0),"")</f>
        <v/>
      </c>
      <c r="E1213" s="68" t="str">
        <f>IFERROR(VLOOKUP($B1213,APガラス性能一覧!$A$2:$M$6097,4,0),"")</f>
        <v/>
      </c>
      <c r="F1213" s="68" t="str">
        <f>IFERROR(VLOOKUP($B1213,APガラス性能一覧!$A$2:$M$6097,5,0),"")</f>
        <v/>
      </c>
      <c r="G1213" s="68" t="str">
        <f>IFERROR(VLOOKUP($B1213,APガラス性能一覧!$A$2:$M$6097,6,0),"")</f>
        <v/>
      </c>
      <c r="H1213" s="68" t="str">
        <f>IFERROR(VLOOKUP($B1213,APガラス性能一覧!$A$2:$M$6097,7,0),"")</f>
        <v/>
      </c>
      <c r="I1213" s="68" t="str">
        <f>IFERROR(VLOOKUP($B1213,APガラス性能一覧!$A$2:$M$6097,8,0),"")</f>
        <v/>
      </c>
      <c r="J1213" s="68" t="str">
        <f>IFERROR(VLOOKUP($B1213,APガラス性能一覧!$A$2:$M$6097,9,0),"")</f>
        <v/>
      </c>
      <c r="K1213" s="68" t="str">
        <f>IFERROR(VLOOKUP($B1213,APガラス性能一覧!$A$2:$M$6097,10,0),"")</f>
        <v/>
      </c>
      <c r="L1213" s="68" t="str">
        <f>IFERROR(VLOOKUP($B1213,APガラス性能一覧!$A$2:$M$6097,11,0),"")</f>
        <v/>
      </c>
      <c r="M1213" s="68" t="str">
        <f>IFERROR(VLOOKUP($B1213,APガラス性能一覧!$A$2:$M$6097,12,0),"")</f>
        <v/>
      </c>
      <c r="N1213" s="68" t="str">
        <f>IFERROR(VLOOKUP($B1213,APガラス性能一覧!$A$2:$M$6097,13,0),"")</f>
        <v/>
      </c>
    </row>
    <row r="1214" spans="2:14" x14ac:dyDescent="0.4">
      <c r="B1214" s="68" t="str">
        <f>IF($D$2="","",IF($E$2=0.65,IFERROR(IF(INDEX(APガラス性能一覧!A:A,MATCH(ROW(B1208),APガラス性能一覧!$O:$O,0))="","",INDEX(APガラス性能一覧!A:A,MATCH(ROW(B1208),APガラス性能一覧!$O:$O,0))),""),IFERROR(IF(INDEX(APガラス性能一覧!A:A,MATCH(ROW(B1208),APガラス性能一覧!$N:$N,0))="","",INDEX(APガラス性能一覧!A:A,MATCH(ROW(B1208),APガラス性能一覧!$N:$N,0))),"")))</f>
        <v/>
      </c>
      <c r="C1214" s="68" t="str">
        <f>IFERROR(VLOOKUP($B1214,APガラス性能一覧!$A$2:$M$6097,2,0),"")</f>
        <v/>
      </c>
      <c r="D1214" s="68" t="str">
        <f>IFERROR(VLOOKUP($B1214,APガラス性能一覧!$A$2:$M$6097,3,0),"")</f>
        <v/>
      </c>
      <c r="E1214" s="68" t="str">
        <f>IFERROR(VLOOKUP($B1214,APガラス性能一覧!$A$2:$M$6097,4,0),"")</f>
        <v/>
      </c>
      <c r="F1214" s="68" t="str">
        <f>IFERROR(VLOOKUP($B1214,APガラス性能一覧!$A$2:$M$6097,5,0),"")</f>
        <v/>
      </c>
      <c r="G1214" s="68" t="str">
        <f>IFERROR(VLOOKUP($B1214,APガラス性能一覧!$A$2:$M$6097,6,0),"")</f>
        <v/>
      </c>
      <c r="H1214" s="68" t="str">
        <f>IFERROR(VLOOKUP($B1214,APガラス性能一覧!$A$2:$M$6097,7,0),"")</f>
        <v/>
      </c>
      <c r="I1214" s="68" t="str">
        <f>IFERROR(VLOOKUP($B1214,APガラス性能一覧!$A$2:$M$6097,8,0),"")</f>
        <v/>
      </c>
      <c r="J1214" s="68" t="str">
        <f>IFERROR(VLOOKUP($B1214,APガラス性能一覧!$A$2:$M$6097,9,0),"")</f>
        <v/>
      </c>
      <c r="K1214" s="68" t="str">
        <f>IFERROR(VLOOKUP($B1214,APガラス性能一覧!$A$2:$M$6097,10,0),"")</f>
        <v/>
      </c>
      <c r="L1214" s="68" t="str">
        <f>IFERROR(VLOOKUP($B1214,APガラス性能一覧!$A$2:$M$6097,11,0),"")</f>
        <v/>
      </c>
      <c r="M1214" s="68" t="str">
        <f>IFERROR(VLOOKUP($B1214,APガラス性能一覧!$A$2:$M$6097,12,0),"")</f>
        <v/>
      </c>
      <c r="N1214" s="68" t="str">
        <f>IFERROR(VLOOKUP($B1214,APガラス性能一覧!$A$2:$M$6097,13,0),"")</f>
        <v/>
      </c>
    </row>
    <row r="1215" spans="2:14" x14ac:dyDescent="0.4">
      <c r="B1215" s="68" t="str">
        <f>IF($D$2="","",IF($E$2=0.65,IFERROR(IF(INDEX(APガラス性能一覧!A:A,MATCH(ROW(B1209),APガラス性能一覧!$O:$O,0))="","",INDEX(APガラス性能一覧!A:A,MATCH(ROW(B1209),APガラス性能一覧!$O:$O,0))),""),IFERROR(IF(INDEX(APガラス性能一覧!A:A,MATCH(ROW(B1209),APガラス性能一覧!$N:$N,0))="","",INDEX(APガラス性能一覧!A:A,MATCH(ROW(B1209),APガラス性能一覧!$N:$N,0))),"")))</f>
        <v/>
      </c>
      <c r="C1215" s="68" t="str">
        <f>IFERROR(VLOOKUP($B1215,APガラス性能一覧!$A$2:$M$6097,2,0),"")</f>
        <v/>
      </c>
      <c r="D1215" s="68" t="str">
        <f>IFERROR(VLOOKUP($B1215,APガラス性能一覧!$A$2:$M$6097,3,0),"")</f>
        <v/>
      </c>
      <c r="E1215" s="68" t="str">
        <f>IFERROR(VLOOKUP($B1215,APガラス性能一覧!$A$2:$M$6097,4,0),"")</f>
        <v/>
      </c>
      <c r="F1215" s="68" t="str">
        <f>IFERROR(VLOOKUP($B1215,APガラス性能一覧!$A$2:$M$6097,5,0),"")</f>
        <v/>
      </c>
      <c r="G1215" s="68" t="str">
        <f>IFERROR(VLOOKUP($B1215,APガラス性能一覧!$A$2:$M$6097,6,0),"")</f>
        <v/>
      </c>
      <c r="H1215" s="68" t="str">
        <f>IFERROR(VLOOKUP($B1215,APガラス性能一覧!$A$2:$M$6097,7,0),"")</f>
        <v/>
      </c>
      <c r="I1215" s="68" t="str">
        <f>IFERROR(VLOOKUP($B1215,APガラス性能一覧!$A$2:$M$6097,8,0),"")</f>
        <v/>
      </c>
      <c r="J1215" s="68" t="str">
        <f>IFERROR(VLOOKUP($B1215,APガラス性能一覧!$A$2:$M$6097,9,0),"")</f>
        <v/>
      </c>
      <c r="K1215" s="68" t="str">
        <f>IFERROR(VLOOKUP($B1215,APガラス性能一覧!$A$2:$M$6097,10,0),"")</f>
        <v/>
      </c>
      <c r="L1215" s="68" t="str">
        <f>IFERROR(VLOOKUP($B1215,APガラス性能一覧!$A$2:$M$6097,11,0),"")</f>
        <v/>
      </c>
      <c r="M1215" s="68" t="str">
        <f>IFERROR(VLOOKUP($B1215,APガラス性能一覧!$A$2:$M$6097,12,0),"")</f>
        <v/>
      </c>
      <c r="N1215" s="68" t="str">
        <f>IFERROR(VLOOKUP($B1215,APガラス性能一覧!$A$2:$M$6097,13,0),"")</f>
        <v/>
      </c>
    </row>
    <row r="1216" spans="2:14" x14ac:dyDescent="0.4">
      <c r="B1216" s="68" t="str">
        <f>IF($D$2="","",IF($E$2=0.65,IFERROR(IF(INDEX(APガラス性能一覧!A:A,MATCH(ROW(B1210),APガラス性能一覧!$O:$O,0))="","",INDEX(APガラス性能一覧!A:A,MATCH(ROW(B1210),APガラス性能一覧!$O:$O,0))),""),IFERROR(IF(INDEX(APガラス性能一覧!A:A,MATCH(ROW(B1210),APガラス性能一覧!$N:$N,0))="","",INDEX(APガラス性能一覧!A:A,MATCH(ROW(B1210),APガラス性能一覧!$N:$N,0))),"")))</f>
        <v/>
      </c>
      <c r="C1216" s="68" t="str">
        <f>IFERROR(VLOOKUP($B1216,APガラス性能一覧!$A$2:$M$6097,2,0),"")</f>
        <v/>
      </c>
      <c r="D1216" s="68" t="str">
        <f>IFERROR(VLOOKUP($B1216,APガラス性能一覧!$A$2:$M$6097,3,0),"")</f>
        <v/>
      </c>
      <c r="E1216" s="68" t="str">
        <f>IFERROR(VLOOKUP($B1216,APガラス性能一覧!$A$2:$M$6097,4,0),"")</f>
        <v/>
      </c>
      <c r="F1216" s="68" t="str">
        <f>IFERROR(VLOOKUP($B1216,APガラス性能一覧!$A$2:$M$6097,5,0),"")</f>
        <v/>
      </c>
      <c r="G1216" s="68" t="str">
        <f>IFERROR(VLOOKUP($B1216,APガラス性能一覧!$A$2:$M$6097,6,0),"")</f>
        <v/>
      </c>
      <c r="H1216" s="68" t="str">
        <f>IFERROR(VLOOKUP($B1216,APガラス性能一覧!$A$2:$M$6097,7,0),"")</f>
        <v/>
      </c>
      <c r="I1216" s="68" t="str">
        <f>IFERROR(VLOOKUP($B1216,APガラス性能一覧!$A$2:$M$6097,8,0),"")</f>
        <v/>
      </c>
      <c r="J1216" s="68" t="str">
        <f>IFERROR(VLOOKUP($B1216,APガラス性能一覧!$A$2:$M$6097,9,0),"")</f>
        <v/>
      </c>
      <c r="K1216" s="68" t="str">
        <f>IFERROR(VLOOKUP($B1216,APガラス性能一覧!$A$2:$M$6097,10,0),"")</f>
        <v/>
      </c>
      <c r="L1216" s="68" t="str">
        <f>IFERROR(VLOOKUP($B1216,APガラス性能一覧!$A$2:$M$6097,11,0),"")</f>
        <v/>
      </c>
      <c r="M1216" s="68" t="str">
        <f>IFERROR(VLOOKUP($B1216,APガラス性能一覧!$A$2:$M$6097,12,0),"")</f>
        <v/>
      </c>
      <c r="N1216" s="68" t="str">
        <f>IFERROR(VLOOKUP($B1216,APガラス性能一覧!$A$2:$M$6097,13,0),"")</f>
        <v/>
      </c>
    </row>
    <row r="1217" spans="2:14" x14ac:dyDescent="0.4">
      <c r="B1217" s="68" t="str">
        <f>IF($D$2="","",IF($E$2=0.65,IFERROR(IF(INDEX(APガラス性能一覧!A:A,MATCH(ROW(B1211),APガラス性能一覧!$O:$O,0))="","",INDEX(APガラス性能一覧!A:A,MATCH(ROW(B1211),APガラス性能一覧!$O:$O,0))),""),IFERROR(IF(INDEX(APガラス性能一覧!A:A,MATCH(ROW(B1211),APガラス性能一覧!$N:$N,0))="","",INDEX(APガラス性能一覧!A:A,MATCH(ROW(B1211),APガラス性能一覧!$N:$N,0))),"")))</f>
        <v/>
      </c>
      <c r="C1217" s="68" t="str">
        <f>IFERROR(VLOOKUP($B1217,APガラス性能一覧!$A$2:$M$6097,2,0),"")</f>
        <v/>
      </c>
      <c r="D1217" s="68" t="str">
        <f>IFERROR(VLOOKUP($B1217,APガラス性能一覧!$A$2:$M$6097,3,0),"")</f>
        <v/>
      </c>
      <c r="E1217" s="68" t="str">
        <f>IFERROR(VLOOKUP($B1217,APガラス性能一覧!$A$2:$M$6097,4,0),"")</f>
        <v/>
      </c>
      <c r="F1217" s="68" t="str">
        <f>IFERROR(VLOOKUP($B1217,APガラス性能一覧!$A$2:$M$6097,5,0),"")</f>
        <v/>
      </c>
      <c r="G1217" s="68" t="str">
        <f>IFERROR(VLOOKUP($B1217,APガラス性能一覧!$A$2:$M$6097,6,0),"")</f>
        <v/>
      </c>
      <c r="H1217" s="68" t="str">
        <f>IFERROR(VLOOKUP($B1217,APガラス性能一覧!$A$2:$M$6097,7,0),"")</f>
        <v/>
      </c>
      <c r="I1217" s="68" t="str">
        <f>IFERROR(VLOOKUP($B1217,APガラス性能一覧!$A$2:$M$6097,8,0),"")</f>
        <v/>
      </c>
      <c r="J1217" s="68" t="str">
        <f>IFERROR(VLOOKUP($B1217,APガラス性能一覧!$A$2:$M$6097,9,0),"")</f>
        <v/>
      </c>
      <c r="K1217" s="68" t="str">
        <f>IFERROR(VLOOKUP($B1217,APガラス性能一覧!$A$2:$M$6097,10,0),"")</f>
        <v/>
      </c>
      <c r="L1217" s="68" t="str">
        <f>IFERROR(VLOOKUP($B1217,APガラス性能一覧!$A$2:$M$6097,11,0),"")</f>
        <v/>
      </c>
      <c r="M1217" s="68" t="str">
        <f>IFERROR(VLOOKUP($B1217,APガラス性能一覧!$A$2:$M$6097,12,0),"")</f>
        <v/>
      </c>
      <c r="N1217" s="68" t="str">
        <f>IFERROR(VLOOKUP($B1217,APガラス性能一覧!$A$2:$M$6097,13,0),"")</f>
        <v/>
      </c>
    </row>
    <row r="1218" spans="2:14" x14ac:dyDescent="0.4">
      <c r="B1218" s="68" t="str">
        <f>IF($D$2="","",IF($E$2=0.65,IFERROR(IF(INDEX(APガラス性能一覧!A:A,MATCH(ROW(B1212),APガラス性能一覧!$O:$O,0))="","",INDEX(APガラス性能一覧!A:A,MATCH(ROW(B1212),APガラス性能一覧!$O:$O,0))),""),IFERROR(IF(INDEX(APガラス性能一覧!A:A,MATCH(ROW(B1212),APガラス性能一覧!$N:$N,0))="","",INDEX(APガラス性能一覧!A:A,MATCH(ROW(B1212),APガラス性能一覧!$N:$N,0))),"")))</f>
        <v/>
      </c>
      <c r="C1218" s="68" t="str">
        <f>IFERROR(VLOOKUP($B1218,APガラス性能一覧!$A$2:$M$6097,2,0),"")</f>
        <v/>
      </c>
      <c r="D1218" s="68" t="str">
        <f>IFERROR(VLOOKUP($B1218,APガラス性能一覧!$A$2:$M$6097,3,0),"")</f>
        <v/>
      </c>
      <c r="E1218" s="68" t="str">
        <f>IFERROR(VLOOKUP($B1218,APガラス性能一覧!$A$2:$M$6097,4,0),"")</f>
        <v/>
      </c>
      <c r="F1218" s="68" t="str">
        <f>IFERROR(VLOOKUP($B1218,APガラス性能一覧!$A$2:$M$6097,5,0),"")</f>
        <v/>
      </c>
      <c r="G1218" s="68" t="str">
        <f>IFERROR(VLOOKUP($B1218,APガラス性能一覧!$A$2:$M$6097,6,0),"")</f>
        <v/>
      </c>
      <c r="H1218" s="68" t="str">
        <f>IFERROR(VLOOKUP($B1218,APガラス性能一覧!$A$2:$M$6097,7,0),"")</f>
        <v/>
      </c>
      <c r="I1218" s="68" t="str">
        <f>IFERROR(VLOOKUP($B1218,APガラス性能一覧!$A$2:$M$6097,8,0),"")</f>
        <v/>
      </c>
      <c r="J1218" s="68" t="str">
        <f>IFERROR(VLOOKUP($B1218,APガラス性能一覧!$A$2:$M$6097,9,0),"")</f>
        <v/>
      </c>
      <c r="K1218" s="68" t="str">
        <f>IFERROR(VLOOKUP($B1218,APガラス性能一覧!$A$2:$M$6097,10,0),"")</f>
        <v/>
      </c>
      <c r="L1218" s="68" t="str">
        <f>IFERROR(VLOOKUP($B1218,APガラス性能一覧!$A$2:$M$6097,11,0),"")</f>
        <v/>
      </c>
      <c r="M1218" s="68" t="str">
        <f>IFERROR(VLOOKUP($B1218,APガラス性能一覧!$A$2:$M$6097,12,0),"")</f>
        <v/>
      </c>
      <c r="N1218" s="68" t="str">
        <f>IFERROR(VLOOKUP($B1218,APガラス性能一覧!$A$2:$M$6097,13,0),"")</f>
        <v/>
      </c>
    </row>
    <row r="1219" spans="2:14" x14ac:dyDescent="0.4">
      <c r="B1219" s="68" t="str">
        <f>IF($D$2="","",IF($E$2=0.65,IFERROR(IF(INDEX(APガラス性能一覧!A:A,MATCH(ROW(B1213),APガラス性能一覧!$O:$O,0))="","",INDEX(APガラス性能一覧!A:A,MATCH(ROW(B1213),APガラス性能一覧!$O:$O,0))),""),IFERROR(IF(INDEX(APガラス性能一覧!A:A,MATCH(ROW(B1213),APガラス性能一覧!$N:$N,0))="","",INDEX(APガラス性能一覧!A:A,MATCH(ROW(B1213),APガラス性能一覧!$N:$N,0))),"")))</f>
        <v/>
      </c>
      <c r="C1219" s="68" t="str">
        <f>IFERROR(VLOOKUP($B1219,APガラス性能一覧!$A$2:$M$6097,2,0),"")</f>
        <v/>
      </c>
      <c r="D1219" s="68" t="str">
        <f>IFERROR(VLOOKUP($B1219,APガラス性能一覧!$A$2:$M$6097,3,0),"")</f>
        <v/>
      </c>
      <c r="E1219" s="68" t="str">
        <f>IFERROR(VLOOKUP($B1219,APガラス性能一覧!$A$2:$M$6097,4,0),"")</f>
        <v/>
      </c>
      <c r="F1219" s="68" t="str">
        <f>IFERROR(VLOOKUP($B1219,APガラス性能一覧!$A$2:$M$6097,5,0),"")</f>
        <v/>
      </c>
      <c r="G1219" s="68" t="str">
        <f>IFERROR(VLOOKUP($B1219,APガラス性能一覧!$A$2:$M$6097,6,0),"")</f>
        <v/>
      </c>
      <c r="H1219" s="68" t="str">
        <f>IFERROR(VLOOKUP($B1219,APガラス性能一覧!$A$2:$M$6097,7,0),"")</f>
        <v/>
      </c>
      <c r="I1219" s="68" t="str">
        <f>IFERROR(VLOOKUP($B1219,APガラス性能一覧!$A$2:$M$6097,8,0),"")</f>
        <v/>
      </c>
      <c r="J1219" s="68" t="str">
        <f>IFERROR(VLOOKUP($B1219,APガラス性能一覧!$A$2:$M$6097,9,0),"")</f>
        <v/>
      </c>
      <c r="K1219" s="68" t="str">
        <f>IFERROR(VLOOKUP($B1219,APガラス性能一覧!$A$2:$M$6097,10,0),"")</f>
        <v/>
      </c>
      <c r="L1219" s="68" t="str">
        <f>IFERROR(VLOOKUP($B1219,APガラス性能一覧!$A$2:$M$6097,11,0),"")</f>
        <v/>
      </c>
      <c r="M1219" s="68" t="str">
        <f>IFERROR(VLOOKUP($B1219,APガラス性能一覧!$A$2:$M$6097,12,0),"")</f>
        <v/>
      </c>
      <c r="N1219" s="68" t="str">
        <f>IFERROR(VLOOKUP($B1219,APガラス性能一覧!$A$2:$M$6097,13,0),"")</f>
        <v/>
      </c>
    </row>
    <row r="1220" spans="2:14" x14ac:dyDescent="0.4">
      <c r="B1220" s="68" t="str">
        <f>IF($D$2="","",IF($E$2=0.65,IFERROR(IF(INDEX(APガラス性能一覧!A:A,MATCH(ROW(B1214),APガラス性能一覧!$O:$O,0))="","",INDEX(APガラス性能一覧!A:A,MATCH(ROW(B1214),APガラス性能一覧!$O:$O,0))),""),IFERROR(IF(INDEX(APガラス性能一覧!A:A,MATCH(ROW(B1214),APガラス性能一覧!$N:$N,0))="","",INDEX(APガラス性能一覧!A:A,MATCH(ROW(B1214),APガラス性能一覧!$N:$N,0))),"")))</f>
        <v/>
      </c>
      <c r="C1220" s="68" t="str">
        <f>IFERROR(VLOOKUP($B1220,APガラス性能一覧!$A$2:$M$6097,2,0),"")</f>
        <v/>
      </c>
      <c r="D1220" s="68" t="str">
        <f>IFERROR(VLOOKUP($B1220,APガラス性能一覧!$A$2:$M$6097,3,0),"")</f>
        <v/>
      </c>
      <c r="E1220" s="68" t="str">
        <f>IFERROR(VLOOKUP($B1220,APガラス性能一覧!$A$2:$M$6097,4,0),"")</f>
        <v/>
      </c>
      <c r="F1220" s="68" t="str">
        <f>IFERROR(VLOOKUP($B1220,APガラス性能一覧!$A$2:$M$6097,5,0),"")</f>
        <v/>
      </c>
      <c r="G1220" s="68" t="str">
        <f>IFERROR(VLOOKUP($B1220,APガラス性能一覧!$A$2:$M$6097,6,0),"")</f>
        <v/>
      </c>
      <c r="H1220" s="68" t="str">
        <f>IFERROR(VLOOKUP($B1220,APガラス性能一覧!$A$2:$M$6097,7,0),"")</f>
        <v/>
      </c>
      <c r="I1220" s="68" t="str">
        <f>IFERROR(VLOOKUP($B1220,APガラス性能一覧!$A$2:$M$6097,8,0),"")</f>
        <v/>
      </c>
      <c r="J1220" s="68" t="str">
        <f>IFERROR(VLOOKUP($B1220,APガラス性能一覧!$A$2:$M$6097,9,0),"")</f>
        <v/>
      </c>
      <c r="K1220" s="68" t="str">
        <f>IFERROR(VLOOKUP($B1220,APガラス性能一覧!$A$2:$M$6097,10,0),"")</f>
        <v/>
      </c>
      <c r="L1220" s="68" t="str">
        <f>IFERROR(VLOOKUP($B1220,APガラス性能一覧!$A$2:$M$6097,11,0),"")</f>
        <v/>
      </c>
      <c r="M1220" s="68" t="str">
        <f>IFERROR(VLOOKUP($B1220,APガラス性能一覧!$A$2:$M$6097,12,0),"")</f>
        <v/>
      </c>
      <c r="N1220" s="68" t="str">
        <f>IFERROR(VLOOKUP($B1220,APガラス性能一覧!$A$2:$M$6097,13,0),"")</f>
        <v/>
      </c>
    </row>
    <row r="1221" spans="2:14" x14ac:dyDescent="0.4">
      <c r="B1221" s="68" t="str">
        <f>IF($D$2="","",IF($E$2=0.65,IFERROR(IF(INDEX(APガラス性能一覧!A:A,MATCH(ROW(B1215),APガラス性能一覧!$O:$O,0))="","",INDEX(APガラス性能一覧!A:A,MATCH(ROW(B1215),APガラス性能一覧!$O:$O,0))),""),IFERROR(IF(INDEX(APガラス性能一覧!A:A,MATCH(ROW(B1215),APガラス性能一覧!$N:$N,0))="","",INDEX(APガラス性能一覧!A:A,MATCH(ROW(B1215),APガラス性能一覧!$N:$N,0))),"")))</f>
        <v/>
      </c>
      <c r="C1221" s="68" t="str">
        <f>IFERROR(VLOOKUP($B1221,APガラス性能一覧!$A$2:$M$6097,2,0),"")</f>
        <v/>
      </c>
      <c r="D1221" s="68" t="str">
        <f>IFERROR(VLOOKUP($B1221,APガラス性能一覧!$A$2:$M$6097,3,0),"")</f>
        <v/>
      </c>
      <c r="E1221" s="68" t="str">
        <f>IFERROR(VLOOKUP($B1221,APガラス性能一覧!$A$2:$M$6097,4,0),"")</f>
        <v/>
      </c>
      <c r="F1221" s="68" t="str">
        <f>IFERROR(VLOOKUP($B1221,APガラス性能一覧!$A$2:$M$6097,5,0),"")</f>
        <v/>
      </c>
      <c r="G1221" s="68" t="str">
        <f>IFERROR(VLOOKUP($B1221,APガラス性能一覧!$A$2:$M$6097,6,0),"")</f>
        <v/>
      </c>
      <c r="H1221" s="68" t="str">
        <f>IFERROR(VLOOKUP($B1221,APガラス性能一覧!$A$2:$M$6097,7,0),"")</f>
        <v/>
      </c>
      <c r="I1221" s="68" t="str">
        <f>IFERROR(VLOOKUP($B1221,APガラス性能一覧!$A$2:$M$6097,8,0),"")</f>
        <v/>
      </c>
      <c r="J1221" s="68" t="str">
        <f>IFERROR(VLOOKUP($B1221,APガラス性能一覧!$A$2:$M$6097,9,0),"")</f>
        <v/>
      </c>
      <c r="K1221" s="68" t="str">
        <f>IFERROR(VLOOKUP($B1221,APガラス性能一覧!$A$2:$M$6097,10,0),"")</f>
        <v/>
      </c>
      <c r="L1221" s="68" t="str">
        <f>IFERROR(VLOOKUP($B1221,APガラス性能一覧!$A$2:$M$6097,11,0),"")</f>
        <v/>
      </c>
      <c r="M1221" s="68" t="str">
        <f>IFERROR(VLOOKUP($B1221,APガラス性能一覧!$A$2:$M$6097,12,0),"")</f>
        <v/>
      </c>
      <c r="N1221" s="68" t="str">
        <f>IFERROR(VLOOKUP($B1221,APガラス性能一覧!$A$2:$M$6097,13,0),"")</f>
        <v/>
      </c>
    </row>
    <row r="1222" spans="2:14" x14ac:dyDescent="0.4">
      <c r="B1222" s="68" t="str">
        <f>IF($D$2="","",IF($E$2=0.65,IFERROR(IF(INDEX(APガラス性能一覧!A:A,MATCH(ROW(B1216),APガラス性能一覧!$O:$O,0))="","",INDEX(APガラス性能一覧!A:A,MATCH(ROW(B1216),APガラス性能一覧!$O:$O,0))),""),IFERROR(IF(INDEX(APガラス性能一覧!A:A,MATCH(ROW(B1216),APガラス性能一覧!$N:$N,0))="","",INDEX(APガラス性能一覧!A:A,MATCH(ROW(B1216),APガラス性能一覧!$N:$N,0))),"")))</f>
        <v/>
      </c>
      <c r="C1222" s="68" t="str">
        <f>IFERROR(VLOOKUP($B1222,APガラス性能一覧!$A$2:$M$6097,2,0),"")</f>
        <v/>
      </c>
      <c r="D1222" s="68" t="str">
        <f>IFERROR(VLOOKUP($B1222,APガラス性能一覧!$A$2:$M$6097,3,0),"")</f>
        <v/>
      </c>
      <c r="E1222" s="68" t="str">
        <f>IFERROR(VLOOKUP($B1222,APガラス性能一覧!$A$2:$M$6097,4,0),"")</f>
        <v/>
      </c>
      <c r="F1222" s="68" t="str">
        <f>IFERROR(VLOOKUP($B1222,APガラス性能一覧!$A$2:$M$6097,5,0),"")</f>
        <v/>
      </c>
      <c r="G1222" s="68" t="str">
        <f>IFERROR(VLOOKUP($B1222,APガラス性能一覧!$A$2:$M$6097,6,0),"")</f>
        <v/>
      </c>
      <c r="H1222" s="68" t="str">
        <f>IFERROR(VLOOKUP($B1222,APガラス性能一覧!$A$2:$M$6097,7,0),"")</f>
        <v/>
      </c>
      <c r="I1222" s="68" t="str">
        <f>IFERROR(VLOOKUP($B1222,APガラス性能一覧!$A$2:$M$6097,8,0),"")</f>
        <v/>
      </c>
      <c r="J1222" s="68" t="str">
        <f>IFERROR(VLOOKUP($B1222,APガラス性能一覧!$A$2:$M$6097,9,0),"")</f>
        <v/>
      </c>
      <c r="K1222" s="68" t="str">
        <f>IFERROR(VLOOKUP($B1222,APガラス性能一覧!$A$2:$M$6097,10,0),"")</f>
        <v/>
      </c>
      <c r="L1222" s="68" t="str">
        <f>IFERROR(VLOOKUP($B1222,APガラス性能一覧!$A$2:$M$6097,11,0),"")</f>
        <v/>
      </c>
      <c r="M1222" s="68" t="str">
        <f>IFERROR(VLOOKUP($B1222,APガラス性能一覧!$A$2:$M$6097,12,0),"")</f>
        <v/>
      </c>
      <c r="N1222" s="68" t="str">
        <f>IFERROR(VLOOKUP($B1222,APガラス性能一覧!$A$2:$M$6097,13,0),"")</f>
        <v/>
      </c>
    </row>
    <row r="1223" spans="2:14" x14ac:dyDescent="0.4">
      <c r="B1223" s="68" t="str">
        <f>IF($D$2="","",IF($E$2=0.65,IFERROR(IF(INDEX(APガラス性能一覧!A:A,MATCH(ROW(B1217),APガラス性能一覧!$O:$O,0))="","",INDEX(APガラス性能一覧!A:A,MATCH(ROW(B1217),APガラス性能一覧!$O:$O,0))),""),IFERROR(IF(INDEX(APガラス性能一覧!A:A,MATCH(ROW(B1217),APガラス性能一覧!$N:$N,0))="","",INDEX(APガラス性能一覧!A:A,MATCH(ROW(B1217),APガラス性能一覧!$N:$N,0))),"")))</f>
        <v/>
      </c>
      <c r="C1223" s="68" t="str">
        <f>IFERROR(VLOOKUP($B1223,APガラス性能一覧!$A$2:$M$6097,2,0),"")</f>
        <v/>
      </c>
      <c r="D1223" s="68" t="str">
        <f>IFERROR(VLOOKUP($B1223,APガラス性能一覧!$A$2:$M$6097,3,0),"")</f>
        <v/>
      </c>
      <c r="E1223" s="68" t="str">
        <f>IFERROR(VLOOKUP($B1223,APガラス性能一覧!$A$2:$M$6097,4,0),"")</f>
        <v/>
      </c>
      <c r="F1223" s="68" t="str">
        <f>IFERROR(VLOOKUP($B1223,APガラス性能一覧!$A$2:$M$6097,5,0),"")</f>
        <v/>
      </c>
      <c r="G1223" s="68" t="str">
        <f>IFERROR(VLOOKUP($B1223,APガラス性能一覧!$A$2:$M$6097,6,0),"")</f>
        <v/>
      </c>
      <c r="H1223" s="68" t="str">
        <f>IFERROR(VLOOKUP($B1223,APガラス性能一覧!$A$2:$M$6097,7,0),"")</f>
        <v/>
      </c>
      <c r="I1223" s="68" t="str">
        <f>IFERROR(VLOOKUP($B1223,APガラス性能一覧!$A$2:$M$6097,8,0),"")</f>
        <v/>
      </c>
      <c r="J1223" s="68" t="str">
        <f>IFERROR(VLOOKUP($B1223,APガラス性能一覧!$A$2:$M$6097,9,0),"")</f>
        <v/>
      </c>
      <c r="K1223" s="68" t="str">
        <f>IFERROR(VLOOKUP($B1223,APガラス性能一覧!$A$2:$M$6097,10,0),"")</f>
        <v/>
      </c>
      <c r="L1223" s="68" t="str">
        <f>IFERROR(VLOOKUP($B1223,APガラス性能一覧!$A$2:$M$6097,11,0),"")</f>
        <v/>
      </c>
      <c r="M1223" s="68" t="str">
        <f>IFERROR(VLOOKUP($B1223,APガラス性能一覧!$A$2:$M$6097,12,0),"")</f>
        <v/>
      </c>
      <c r="N1223" s="68" t="str">
        <f>IFERROR(VLOOKUP($B1223,APガラス性能一覧!$A$2:$M$6097,13,0),"")</f>
        <v/>
      </c>
    </row>
    <row r="1224" spans="2:14" x14ac:dyDescent="0.4">
      <c r="B1224" s="68" t="str">
        <f>IF($D$2="","",IF($E$2=0.65,IFERROR(IF(INDEX(APガラス性能一覧!A:A,MATCH(ROW(B1218),APガラス性能一覧!$O:$O,0))="","",INDEX(APガラス性能一覧!A:A,MATCH(ROW(B1218),APガラス性能一覧!$O:$O,0))),""),IFERROR(IF(INDEX(APガラス性能一覧!A:A,MATCH(ROW(B1218),APガラス性能一覧!$N:$N,0))="","",INDEX(APガラス性能一覧!A:A,MATCH(ROW(B1218),APガラス性能一覧!$N:$N,0))),"")))</f>
        <v/>
      </c>
      <c r="C1224" s="68" t="str">
        <f>IFERROR(VLOOKUP($B1224,APガラス性能一覧!$A$2:$M$6097,2,0),"")</f>
        <v/>
      </c>
      <c r="D1224" s="68" t="str">
        <f>IFERROR(VLOOKUP($B1224,APガラス性能一覧!$A$2:$M$6097,3,0),"")</f>
        <v/>
      </c>
      <c r="E1224" s="68" t="str">
        <f>IFERROR(VLOOKUP($B1224,APガラス性能一覧!$A$2:$M$6097,4,0),"")</f>
        <v/>
      </c>
      <c r="F1224" s="68" t="str">
        <f>IFERROR(VLOOKUP($B1224,APガラス性能一覧!$A$2:$M$6097,5,0),"")</f>
        <v/>
      </c>
      <c r="G1224" s="68" t="str">
        <f>IFERROR(VLOOKUP($B1224,APガラス性能一覧!$A$2:$M$6097,6,0),"")</f>
        <v/>
      </c>
      <c r="H1224" s="68" t="str">
        <f>IFERROR(VLOOKUP($B1224,APガラス性能一覧!$A$2:$M$6097,7,0),"")</f>
        <v/>
      </c>
      <c r="I1224" s="68" t="str">
        <f>IFERROR(VLOOKUP($B1224,APガラス性能一覧!$A$2:$M$6097,8,0),"")</f>
        <v/>
      </c>
      <c r="J1224" s="68" t="str">
        <f>IFERROR(VLOOKUP($B1224,APガラス性能一覧!$A$2:$M$6097,9,0),"")</f>
        <v/>
      </c>
      <c r="K1224" s="68" t="str">
        <f>IFERROR(VLOOKUP($B1224,APガラス性能一覧!$A$2:$M$6097,10,0),"")</f>
        <v/>
      </c>
      <c r="L1224" s="68" t="str">
        <f>IFERROR(VLOOKUP($B1224,APガラス性能一覧!$A$2:$M$6097,11,0),"")</f>
        <v/>
      </c>
      <c r="M1224" s="68" t="str">
        <f>IFERROR(VLOOKUP($B1224,APガラス性能一覧!$A$2:$M$6097,12,0),"")</f>
        <v/>
      </c>
      <c r="N1224" s="68" t="str">
        <f>IFERROR(VLOOKUP($B1224,APガラス性能一覧!$A$2:$M$6097,13,0),"")</f>
        <v/>
      </c>
    </row>
    <row r="1225" spans="2:14" x14ac:dyDescent="0.4">
      <c r="B1225" s="68" t="str">
        <f>IF($D$2="","",IF($E$2=0.65,IFERROR(IF(INDEX(APガラス性能一覧!A:A,MATCH(ROW(B1219),APガラス性能一覧!$O:$O,0))="","",INDEX(APガラス性能一覧!A:A,MATCH(ROW(B1219),APガラス性能一覧!$O:$O,0))),""),IFERROR(IF(INDEX(APガラス性能一覧!A:A,MATCH(ROW(B1219),APガラス性能一覧!$N:$N,0))="","",INDEX(APガラス性能一覧!A:A,MATCH(ROW(B1219),APガラス性能一覧!$N:$N,0))),"")))</f>
        <v/>
      </c>
      <c r="C1225" s="68" t="str">
        <f>IFERROR(VLOOKUP($B1225,APガラス性能一覧!$A$2:$M$6097,2,0),"")</f>
        <v/>
      </c>
      <c r="D1225" s="68" t="str">
        <f>IFERROR(VLOOKUP($B1225,APガラス性能一覧!$A$2:$M$6097,3,0),"")</f>
        <v/>
      </c>
      <c r="E1225" s="68" t="str">
        <f>IFERROR(VLOOKUP($B1225,APガラス性能一覧!$A$2:$M$6097,4,0),"")</f>
        <v/>
      </c>
      <c r="F1225" s="68" t="str">
        <f>IFERROR(VLOOKUP($B1225,APガラス性能一覧!$A$2:$M$6097,5,0),"")</f>
        <v/>
      </c>
      <c r="G1225" s="68" t="str">
        <f>IFERROR(VLOOKUP($B1225,APガラス性能一覧!$A$2:$M$6097,6,0),"")</f>
        <v/>
      </c>
      <c r="H1225" s="68" t="str">
        <f>IFERROR(VLOOKUP($B1225,APガラス性能一覧!$A$2:$M$6097,7,0),"")</f>
        <v/>
      </c>
      <c r="I1225" s="68" t="str">
        <f>IFERROR(VLOOKUP($B1225,APガラス性能一覧!$A$2:$M$6097,8,0),"")</f>
        <v/>
      </c>
      <c r="J1225" s="68" t="str">
        <f>IFERROR(VLOOKUP($B1225,APガラス性能一覧!$A$2:$M$6097,9,0),"")</f>
        <v/>
      </c>
      <c r="K1225" s="68" t="str">
        <f>IFERROR(VLOOKUP($B1225,APガラス性能一覧!$A$2:$M$6097,10,0),"")</f>
        <v/>
      </c>
      <c r="L1225" s="68" t="str">
        <f>IFERROR(VLOOKUP($B1225,APガラス性能一覧!$A$2:$M$6097,11,0),"")</f>
        <v/>
      </c>
      <c r="M1225" s="68" t="str">
        <f>IFERROR(VLOOKUP($B1225,APガラス性能一覧!$A$2:$M$6097,12,0),"")</f>
        <v/>
      </c>
      <c r="N1225" s="68" t="str">
        <f>IFERROR(VLOOKUP($B1225,APガラス性能一覧!$A$2:$M$6097,13,0),"")</f>
        <v/>
      </c>
    </row>
    <row r="1226" spans="2:14" x14ac:dyDescent="0.4">
      <c r="B1226" s="68" t="str">
        <f>IF($D$2="","",IF($E$2=0.65,IFERROR(IF(INDEX(APガラス性能一覧!A:A,MATCH(ROW(B1220),APガラス性能一覧!$O:$O,0))="","",INDEX(APガラス性能一覧!A:A,MATCH(ROW(B1220),APガラス性能一覧!$O:$O,0))),""),IFERROR(IF(INDEX(APガラス性能一覧!A:A,MATCH(ROW(B1220),APガラス性能一覧!$N:$N,0))="","",INDEX(APガラス性能一覧!A:A,MATCH(ROW(B1220),APガラス性能一覧!$N:$N,0))),"")))</f>
        <v/>
      </c>
      <c r="C1226" s="68" t="str">
        <f>IFERROR(VLOOKUP($B1226,APガラス性能一覧!$A$2:$M$6097,2,0),"")</f>
        <v/>
      </c>
      <c r="D1226" s="68" t="str">
        <f>IFERROR(VLOOKUP($B1226,APガラス性能一覧!$A$2:$M$6097,3,0),"")</f>
        <v/>
      </c>
      <c r="E1226" s="68" t="str">
        <f>IFERROR(VLOOKUP($B1226,APガラス性能一覧!$A$2:$M$6097,4,0),"")</f>
        <v/>
      </c>
      <c r="F1226" s="68" t="str">
        <f>IFERROR(VLOOKUP($B1226,APガラス性能一覧!$A$2:$M$6097,5,0),"")</f>
        <v/>
      </c>
      <c r="G1226" s="68" t="str">
        <f>IFERROR(VLOOKUP($B1226,APガラス性能一覧!$A$2:$M$6097,6,0),"")</f>
        <v/>
      </c>
      <c r="H1226" s="68" t="str">
        <f>IFERROR(VLOOKUP($B1226,APガラス性能一覧!$A$2:$M$6097,7,0),"")</f>
        <v/>
      </c>
      <c r="I1226" s="68" t="str">
        <f>IFERROR(VLOOKUP($B1226,APガラス性能一覧!$A$2:$M$6097,8,0),"")</f>
        <v/>
      </c>
      <c r="J1226" s="68" t="str">
        <f>IFERROR(VLOOKUP($B1226,APガラス性能一覧!$A$2:$M$6097,9,0),"")</f>
        <v/>
      </c>
      <c r="K1226" s="68" t="str">
        <f>IFERROR(VLOOKUP($B1226,APガラス性能一覧!$A$2:$M$6097,10,0),"")</f>
        <v/>
      </c>
      <c r="L1226" s="68" t="str">
        <f>IFERROR(VLOOKUP($B1226,APガラス性能一覧!$A$2:$M$6097,11,0),"")</f>
        <v/>
      </c>
      <c r="M1226" s="68" t="str">
        <f>IFERROR(VLOOKUP($B1226,APガラス性能一覧!$A$2:$M$6097,12,0),"")</f>
        <v/>
      </c>
      <c r="N1226" s="68" t="str">
        <f>IFERROR(VLOOKUP($B1226,APガラス性能一覧!$A$2:$M$6097,13,0),"")</f>
        <v/>
      </c>
    </row>
    <row r="1227" spans="2:14" x14ac:dyDescent="0.4">
      <c r="B1227" s="68" t="str">
        <f>IF($D$2="","",IF($E$2=0.65,IFERROR(IF(INDEX(APガラス性能一覧!A:A,MATCH(ROW(B1221),APガラス性能一覧!$O:$O,0))="","",INDEX(APガラス性能一覧!A:A,MATCH(ROW(B1221),APガラス性能一覧!$O:$O,0))),""),IFERROR(IF(INDEX(APガラス性能一覧!A:A,MATCH(ROW(B1221),APガラス性能一覧!$N:$N,0))="","",INDEX(APガラス性能一覧!A:A,MATCH(ROW(B1221),APガラス性能一覧!$N:$N,0))),"")))</f>
        <v/>
      </c>
      <c r="C1227" s="68" t="str">
        <f>IFERROR(VLOOKUP($B1227,APガラス性能一覧!$A$2:$M$6097,2,0),"")</f>
        <v/>
      </c>
      <c r="D1227" s="68" t="str">
        <f>IFERROR(VLOOKUP($B1227,APガラス性能一覧!$A$2:$M$6097,3,0),"")</f>
        <v/>
      </c>
      <c r="E1227" s="68" t="str">
        <f>IFERROR(VLOOKUP($B1227,APガラス性能一覧!$A$2:$M$6097,4,0),"")</f>
        <v/>
      </c>
      <c r="F1227" s="68" t="str">
        <f>IFERROR(VLOOKUP($B1227,APガラス性能一覧!$A$2:$M$6097,5,0),"")</f>
        <v/>
      </c>
      <c r="G1227" s="68" t="str">
        <f>IFERROR(VLOOKUP($B1227,APガラス性能一覧!$A$2:$M$6097,6,0),"")</f>
        <v/>
      </c>
      <c r="H1227" s="68" t="str">
        <f>IFERROR(VLOOKUP($B1227,APガラス性能一覧!$A$2:$M$6097,7,0),"")</f>
        <v/>
      </c>
      <c r="I1227" s="68" t="str">
        <f>IFERROR(VLOOKUP($B1227,APガラス性能一覧!$A$2:$M$6097,8,0),"")</f>
        <v/>
      </c>
      <c r="J1227" s="68" t="str">
        <f>IFERROR(VLOOKUP($B1227,APガラス性能一覧!$A$2:$M$6097,9,0),"")</f>
        <v/>
      </c>
      <c r="K1227" s="68" t="str">
        <f>IFERROR(VLOOKUP($B1227,APガラス性能一覧!$A$2:$M$6097,10,0),"")</f>
        <v/>
      </c>
      <c r="L1227" s="68" t="str">
        <f>IFERROR(VLOOKUP($B1227,APガラス性能一覧!$A$2:$M$6097,11,0),"")</f>
        <v/>
      </c>
      <c r="M1227" s="68" t="str">
        <f>IFERROR(VLOOKUP($B1227,APガラス性能一覧!$A$2:$M$6097,12,0),"")</f>
        <v/>
      </c>
      <c r="N1227" s="68" t="str">
        <f>IFERROR(VLOOKUP($B1227,APガラス性能一覧!$A$2:$M$6097,13,0),"")</f>
        <v/>
      </c>
    </row>
    <row r="1228" spans="2:14" x14ac:dyDescent="0.4">
      <c r="B1228" s="68" t="str">
        <f>IF($D$2="","",IF($E$2=0.65,IFERROR(IF(INDEX(APガラス性能一覧!A:A,MATCH(ROW(B1222),APガラス性能一覧!$O:$O,0))="","",INDEX(APガラス性能一覧!A:A,MATCH(ROW(B1222),APガラス性能一覧!$O:$O,0))),""),IFERROR(IF(INDEX(APガラス性能一覧!A:A,MATCH(ROW(B1222),APガラス性能一覧!$N:$N,0))="","",INDEX(APガラス性能一覧!A:A,MATCH(ROW(B1222),APガラス性能一覧!$N:$N,0))),"")))</f>
        <v/>
      </c>
      <c r="C1228" s="68" t="str">
        <f>IFERROR(VLOOKUP($B1228,APガラス性能一覧!$A$2:$M$6097,2,0),"")</f>
        <v/>
      </c>
      <c r="D1228" s="68" t="str">
        <f>IFERROR(VLOOKUP($B1228,APガラス性能一覧!$A$2:$M$6097,3,0),"")</f>
        <v/>
      </c>
      <c r="E1228" s="68" t="str">
        <f>IFERROR(VLOOKUP($B1228,APガラス性能一覧!$A$2:$M$6097,4,0),"")</f>
        <v/>
      </c>
      <c r="F1228" s="68" t="str">
        <f>IFERROR(VLOOKUP($B1228,APガラス性能一覧!$A$2:$M$6097,5,0),"")</f>
        <v/>
      </c>
      <c r="G1228" s="68" t="str">
        <f>IFERROR(VLOOKUP($B1228,APガラス性能一覧!$A$2:$M$6097,6,0),"")</f>
        <v/>
      </c>
      <c r="H1228" s="68" t="str">
        <f>IFERROR(VLOOKUP($B1228,APガラス性能一覧!$A$2:$M$6097,7,0),"")</f>
        <v/>
      </c>
      <c r="I1228" s="68" t="str">
        <f>IFERROR(VLOOKUP($B1228,APガラス性能一覧!$A$2:$M$6097,8,0),"")</f>
        <v/>
      </c>
      <c r="J1228" s="68" t="str">
        <f>IFERROR(VLOOKUP($B1228,APガラス性能一覧!$A$2:$M$6097,9,0),"")</f>
        <v/>
      </c>
      <c r="K1228" s="68" t="str">
        <f>IFERROR(VLOOKUP($B1228,APガラス性能一覧!$A$2:$M$6097,10,0),"")</f>
        <v/>
      </c>
      <c r="L1228" s="68" t="str">
        <f>IFERROR(VLOOKUP($B1228,APガラス性能一覧!$A$2:$M$6097,11,0),"")</f>
        <v/>
      </c>
      <c r="M1228" s="68" t="str">
        <f>IFERROR(VLOOKUP($B1228,APガラス性能一覧!$A$2:$M$6097,12,0),"")</f>
        <v/>
      </c>
      <c r="N1228" s="68" t="str">
        <f>IFERROR(VLOOKUP($B1228,APガラス性能一覧!$A$2:$M$6097,13,0),"")</f>
        <v/>
      </c>
    </row>
    <row r="1229" spans="2:14" x14ac:dyDescent="0.4">
      <c r="B1229" s="68" t="str">
        <f>IF($D$2="","",IF($E$2=0.65,IFERROR(IF(INDEX(APガラス性能一覧!A:A,MATCH(ROW(B1223),APガラス性能一覧!$O:$O,0))="","",INDEX(APガラス性能一覧!A:A,MATCH(ROW(B1223),APガラス性能一覧!$O:$O,0))),""),IFERROR(IF(INDEX(APガラス性能一覧!A:A,MATCH(ROW(B1223),APガラス性能一覧!$N:$N,0))="","",INDEX(APガラス性能一覧!A:A,MATCH(ROW(B1223),APガラス性能一覧!$N:$N,0))),"")))</f>
        <v/>
      </c>
      <c r="C1229" s="68" t="str">
        <f>IFERROR(VLOOKUP($B1229,APガラス性能一覧!$A$2:$M$6097,2,0),"")</f>
        <v/>
      </c>
      <c r="D1229" s="68" t="str">
        <f>IFERROR(VLOOKUP($B1229,APガラス性能一覧!$A$2:$M$6097,3,0),"")</f>
        <v/>
      </c>
      <c r="E1229" s="68" t="str">
        <f>IFERROR(VLOOKUP($B1229,APガラス性能一覧!$A$2:$M$6097,4,0),"")</f>
        <v/>
      </c>
      <c r="F1229" s="68" t="str">
        <f>IFERROR(VLOOKUP($B1229,APガラス性能一覧!$A$2:$M$6097,5,0),"")</f>
        <v/>
      </c>
      <c r="G1229" s="68" t="str">
        <f>IFERROR(VLOOKUP($B1229,APガラス性能一覧!$A$2:$M$6097,6,0),"")</f>
        <v/>
      </c>
      <c r="H1229" s="68" t="str">
        <f>IFERROR(VLOOKUP($B1229,APガラス性能一覧!$A$2:$M$6097,7,0),"")</f>
        <v/>
      </c>
      <c r="I1229" s="68" t="str">
        <f>IFERROR(VLOOKUP($B1229,APガラス性能一覧!$A$2:$M$6097,8,0),"")</f>
        <v/>
      </c>
      <c r="J1229" s="68" t="str">
        <f>IFERROR(VLOOKUP($B1229,APガラス性能一覧!$A$2:$M$6097,9,0),"")</f>
        <v/>
      </c>
      <c r="K1229" s="68" t="str">
        <f>IFERROR(VLOOKUP($B1229,APガラス性能一覧!$A$2:$M$6097,10,0),"")</f>
        <v/>
      </c>
      <c r="L1229" s="68" t="str">
        <f>IFERROR(VLOOKUP($B1229,APガラス性能一覧!$A$2:$M$6097,11,0),"")</f>
        <v/>
      </c>
      <c r="M1229" s="68" t="str">
        <f>IFERROR(VLOOKUP($B1229,APガラス性能一覧!$A$2:$M$6097,12,0),"")</f>
        <v/>
      </c>
      <c r="N1229" s="68" t="str">
        <f>IFERROR(VLOOKUP($B1229,APガラス性能一覧!$A$2:$M$6097,13,0),"")</f>
        <v/>
      </c>
    </row>
    <row r="1230" spans="2:14" x14ac:dyDescent="0.4">
      <c r="B1230" s="68" t="str">
        <f>IF($D$2="","",IF($E$2=0.65,IFERROR(IF(INDEX(APガラス性能一覧!A:A,MATCH(ROW(B1224),APガラス性能一覧!$O:$O,0))="","",INDEX(APガラス性能一覧!A:A,MATCH(ROW(B1224),APガラス性能一覧!$O:$O,0))),""),IFERROR(IF(INDEX(APガラス性能一覧!A:A,MATCH(ROW(B1224),APガラス性能一覧!$N:$N,0))="","",INDEX(APガラス性能一覧!A:A,MATCH(ROW(B1224),APガラス性能一覧!$N:$N,0))),"")))</f>
        <v/>
      </c>
      <c r="C1230" s="68" t="str">
        <f>IFERROR(VLOOKUP($B1230,APガラス性能一覧!$A$2:$M$6097,2,0),"")</f>
        <v/>
      </c>
      <c r="D1230" s="68" t="str">
        <f>IFERROR(VLOOKUP($B1230,APガラス性能一覧!$A$2:$M$6097,3,0),"")</f>
        <v/>
      </c>
      <c r="E1230" s="68" t="str">
        <f>IFERROR(VLOOKUP($B1230,APガラス性能一覧!$A$2:$M$6097,4,0),"")</f>
        <v/>
      </c>
      <c r="F1230" s="68" t="str">
        <f>IFERROR(VLOOKUP($B1230,APガラス性能一覧!$A$2:$M$6097,5,0),"")</f>
        <v/>
      </c>
      <c r="G1230" s="68" t="str">
        <f>IFERROR(VLOOKUP($B1230,APガラス性能一覧!$A$2:$M$6097,6,0),"")</f>
        <v/>
      </c>
      <c r="H1230" s="68" t="str">
        <f>IFERROR(VLOOKUP($B1230,APガラス性能一覧!$A$2:$M$6097,7,0),"")</f>
        <v/>
      </c>
      <c r="I1230" s="68" t="str">
        <f>IFERROR(VLOOKUP($B1230,APガラス性能一覧!$A$2:$M$6097,8,0),"")</f>
        <v/>
      </c>
      <c r="J1230" s="68" t="str">
        <f>IFERROR(VLOOKUP($B1230,APガラス性能一覧!$A$2:$M$6097,9,0),"")</f>
        <v/>
      </c>
      <c r="K1230" s="68" t="str">
        <f>IFERROR(VLOOKUP($B1230,APガラス性能一覧!$A$2:$M$6097,10,0),"")</f>
        <v/>
      </c>
      <c r="L1230" s="68" t="str">
        <f>IFERROR(VLOOKUP($B1230,APガラス性能一覧!$A$2:$M$6097,11,0),"")</f>
        <v/>
      </c>
      <c r="M1230" s="68" t="str">
        <f>IFERROR(VLOOKUP($B1230,APガラス性能一覧!$A$2:$M$6097,12,0),"")</f>
        <v/>
      </c>
      <c r="N1230" s="68" t="str">
        <f>IFERROR(VLOOKUP($B1230,APガラス性能一覧!$A$2:$M$6097,13,0),"")</f>
        <v/>
      </c>
    </row>
    <row r="1231" spans="2:14" x14ac:dyDescent="0.4">
      <c r="B1231" s="68" t="str">
        <f>IF($D$2="","",IF($E$2=0.65,IFERROR(IF(INDEX(APガラス性能一覧!A:A,MATCH(ROW(B1225),APガラス性能一覧!$O:$O,0))="","",INDEX(APガラス性能一覧!A:A,MATCH(ROW(B1225),APガラス性能一覧!$O:$O,0))),""),IFERROR(IF(INDEX(APガラス性能一覧!A:A,MATCH(ROW(B1225),APガラス性能一覧!$N:$N,0))="","",INDEX(APガラス性能一覧!A:A,MATCH(ROW(B1225),APガラス性能一覧!$N:$N,0))),"")))</f>
        <v/>
      </c>
      <c r="C1231" s="68" t="str">
        <f>IFERROR(VLOOKUP($B1231,APガラス性能一覧!$A$2:$M$6097,2,0),"")</f>
        <v/>
      </c>
      <c r="D1231" s="68" t="str">
        <f>IFERROR(VLOOKUP($B1231,APガラス性能一覧!$A$2:$M$6097,3,0),"")</f>
        <v/>
      </c>
      <c r="E1231" s="68" t="str">
        <f>IFERROR(VLOOKUP($B1231,APガラス性能一覧!$A$2:$M$6097,4,0),"")</f>
        <v/>
      </c>
      <c r="F1231" s="68" t="str">
        <f>IFERROR(VLOOKUP($B1231,APガラス性能一覧!$A$2:$M$6097,5,0),"")</f>
        <v/>
      </c>
      <c r="G1231" s="68" t="str">
        <f>IFERROR(VLOOKUP($B1231,APガラス性能一覧!$A$2:$M$6097,6,0),"")</f>
        <v/>
      </c>
      <c r="H1231" s="68" t="str">
        <f>IFERROR(VLOOKUP($B1231,APガラス性能一覧!$A$2:$M$6097,7,0),"")</f>
        <v/>
      </c>
      <c r="I1231" s="68" t="str">
        <f>IFERROR(VLOOKUP($B1231,APガラス性能一覧!$A$2:$M$6097,8,0),"")</f>
        <v/>
      </c>
      <c r="J1231" s="68" t="str">
        <f>IFERROR(VLOOKUP($B1231,APガラス性能一覧!$A$2:$M$6097,9,0),"")</f>
        <v/>
      </c>
      <c r="K1231" s="68" t="str">
        <f>IFERROR(VLOOKUP($B1231,APガラス性能一覧!$A$2:$M$6097,10,0),"")</f>
        <v/>
      </c>
      <c r="L1231" s="68" t="str">
        <f>IFERROR(VLOOKUP($B1231,APガラス性能一覧!$A$2:$M$6097,11,0),"")</f>
        <v/>
      </c>
      <c r="M1231" s="68" t="str">
        <f>IFERROR(VLOOKUP($B1231,APガラス性能一覧!$A$2:$M$6097,12,0),"")</f>
        <v/>
      </c>
      <c r="N1231" s="68" t="str">
        <f>IFERROR(VLOOKUP($B1231,APガラス性能一覧!$A$2:$M$6097,13,0),"")</f>
        <v/>
      </c>
    </row>
    <row r="1232" spans="2:14" x14ac:dyDescent="0.4">
      <c r="B1232" s="68" t="str">
        <f>IF($D$2="","",IF($E$2=0.65,IFERROR(IF(INDEX(APガラス性能一覧!A:A,MATCH(ROW(B1226),APガラス性能一覧!$O:$O,0))="","",INDEX(APガラス性能一覧!A:A,MATCH(ROW(B1226),APガラス性能一覧!$O:$O,0))),""),IFERROR(IF(INDEX(APガラス性能一覧!A:A,MATCH(ROW(B1226),APガラス性能一覧!$N:$N,0))="","",INDEX(APガラス性能一覧!A:A,MATCH(ROW(B1226),APガラス性能一覧!$N:$N,0))),"")))</f>
        <v/>
      </c>
      <c r="C1232" s="68" t="str">
        <f>IFERROR(VLOOKUP($B1232,APガラス性能一覧!$A$2:$M$6097,2,0),"")</f>
        <v/>
      </c>
      <c r="D1232" s="68" t="str">
        <f>IFERROR(VLOOKUP($B1232,APガラス性能一覧!$A$2:$M$6097,3,0),"")</f>
        <v/>
      </c>
      <c r="E1232" s="68" t="str">
        <f>IFERROR(VLOOKUP($B1232,APガラス性能一覧!$A$2:$M$6097,4,0),"")</f>
        <v/>
      </c>
      <c r="F1232" s="68" t="str">
        <f>IFERROR(VLOOKUP($B1232,APガラス性能一覧!$A$2:$M$6097,5,0),"")</f>
        <v/>
      </c>
      <c r="G1232" s="68" t="str">
        <f>IFERROR(VLOOKUP($B1232,APガラス性能一覧!$A$2:$M$6097,6,0),"")</f>
        <v/>
      </c>
      <c r="H1232" s="68" t="str">
        <f>IFERROR(VLOOKUP($B1232,APガラス性能一覧!$A$2:$M$6097,7,0),"")</f>
        <v/>
      </c>
      <c r="I1232" s="68" t="str">
        <f>IFERROR(VLOOKUP($B1232,APガラス性能一覧!$A$2:$M$6097,8,0),"")</f>
        <v/>
      </c>
      <c r="J1232" s="68" t="str">
        <f>IFERROR(VLOOKUP($B1232,APガラス性能一覧!$A$2:$M$6097,9,0),"")</f>
        <v/>
      </c>
      <c r="K1232" s="68" t="str">
        <f>IFERROR(VLOOKUP($B1232,APガラス性能一覧!$A$2:$M$6097,10,0),"")</f>
        <v/>
      </c>
      <c r="L1232" s="68" t="str">
        <f>IFERROR(VLOOKUP($B1232,APガラス性能一覧!$A$2:$M$6097,11,0),"")</f>
        <v/>
      </c>
      <c r="M1232" s="68" t="str">
        <f>IFERROR(VLOOKUP($B1232,APガラス性能一覧!$A$2:$M$6097,12,0),"")</f>
        <v/>
      </c>
      <c r="N1232" s="68" t="str">
        <f>IFERROR(VLOOKUP($B1232,APガラス性能一覧!$A$2:$M$6097,13,0),"")</f>
        <v/>
      </c>
    </row>
    <row r="1233" spans="2:14" x14ac:dyDescent="0.4">
      <c r="B1233" s="68" t="str">
        <f>IF($D$2="","",IF($E$2=0.65,IFERROR(IF(INDEX(APガラス性能一覧!A:A,MATCH(ROW(B1227),APガラス性能一覧!$O:$O,0))="","",INDEX(APガラス性能一覧!A:A,MATCH(ROW(B1227),APガラス性能一覧!$O:$O,0))),""),IFERROR(IF(INDEX(APガラス性能一覧!A:A,MATCH(ROW(B1227),APガラス性能一覧!$N:$N,0))="","",INDEX(APガラス性能一覧!A:A,MATCH(ROW(B1227),APガラス性能一覧!$N:$N,0))),"")))</f>
        <v/>
      </c>
      <c r="C1233" s="68" t="str">
        <f>IFERROR(VLOOKUP($B1233,APガラス性能一覧!$A$2:$M$6097,2,0),"")</f>
        <v/>
      </c>
      <c r="D1233" s="68" t="str">
        <f>IFERROR(VLOOKUP($B1233,APガラス性能一覧!$A$2:$M$6097,3,0),"")</f>
        <v/>
      </c>
      <c r="E1233" s="68" t="str">
        <f>IFERROR(VLOOKUP($B1233,APガラス性能一覧!$A$2:$M$6097,4,0),"")</f>
        <v/>
      </c>
      <c r="F1233" s="68" t="str">
        <f>IFERROR(VLOOKUP($B1233,APガラス性能一覧!$A$2:$M$6097,5,0),"")</f>
        <v/>
      </c>
      <c r="G1233" s="68" t="str">
        <f>IFERROR(VLOOKUP($B1233,APガラス性能一覧!$A$2:$M$6097,6,0),"")</f>
        <v/>
      </c>
      <c r="H1233" s="68" t="str">
        <f>IFERROR(VLOOKUP($B1233,APガラス性能一覧!$A$2:$M$6097,7,0),"")</f>
        <v/>
      </c>
      <c r="I1233" s="68" t="str">
        <f>IFERROR(VLOOKUP($B1233,APガラス性能一覧!$A$2:$M$6097,8,0),"")</f>
        <v/>
      </c>
      <c r="J1233" s="68" t="str">
        <f>IFERROR(VLOOKUP($B1233,APガラス性能一覧!$A$2:$M$6097,9,0),"")</f>
        <v/>
      </c>
      <c r="K1233" s="68" t="str">
        <f>IFERROR(VLOOKUP($B1233,APガラス性能一覧!$A$2:$M$6097,10,0),"")</f>
        <v/>
      </c>
      <c r="L1233" s="68" t="str">
        <f>IFERROR(VLOOKUP($B1233,APガラス性能一覧!$A$2:$M$6097,11,0),"")</f>
        <v/>
      </c>
      <c r="M1233" s="68" t="str">
        <f>IFERROR(VLOOKUP($B1233,APガラス性能一覧!$A$2:$M$6097,12,0),"")</f>
        <v/>
      </c>
      <c r="N1233" s="68" t="str">
        <f>IFERROR(VLOOKUP($B1233,APガラス性能一覧!$A$2:$M$6097,13,0),"")</f>
        <v/>
      </c>
    </row>
    <row r="1234" spans="2:14" x14ac:dyDescent="0.4">
      <c r="B1234" s="68" t="str">
        <f>IF($D$2="","",IF($E$2=0.65,IFERROR(IF(INDEX(APガラス性能一覧!A:A,MATCH(ROW(B1228),APガラス性能一覧!$O:$O,0))="","",INDEX(APガラス性能一覧!A:A,MATCH(ROW(B1228),APガラス性能一覧!$O:$O,0))),""),IFERROR(IF(INDEX(APガラス性能一覧!A:A,MATCH(ROW(B1228),APガラス性能一覧!$N:$N,0))="","",INDEX(APガラス性能一覧!A:A,MATCH(ROW(B1228),APガラス性能一覧!$N:$N,0))),"")))</f>
        <v/>
      </c>
      <c r="C1234" s="68" t="str">
        <f>IFERROR(VLOOKUP($B1234,APガラス性能一覧!$A$2:$M$6097,2,0),"")</f>
        <v/>
      </c>
      <c r="D1234" s="68" t="str">
        <f>IFERROR(VLOOKUP($B1234,APガラス性能一覧!$A$2:$M$6097,3,0),"")</f>
        <v/>
      </c>
      <c r="E1234" s="68" t="str">
        <f>IFERROR(VLOOKUP($B1234,APガラス性能一覧!$A$2:$M$6097,4,0),"")</f>
        <v/>
      </c>
      <c r="F1234" s="68" t="str">
        <f>IFERROR(VLOOKUP($B1234,APガラス性能一覧!$A$2:$M$6097,5,0),"")</f>
        <v/>
      </c>
      <c r="G1234" s="68" t="str">
        <f>IFERROR(VLOOKUP($B1234,APガラス性能一覧!$A$2:$M$6097,6,0),"")</f>
        <v/>
      </c>
      <c r="H1234" s="68" t="str">
        <f>IFERROR(VLOOKUP($B1234,APガラス性能一覧!$A$2:$M$6097,7,0),"")</f>
        <v/>
      </c>
      <c r="I1234" s="68" t="str">
        <f>IFERROR(VLOOKUP($B1234,APガラス性能一覧!$A$2:$M$6097,8,0),"")</f>
        <v/>
      </c>
      <c r="J1234" s="68" t="str">
        <f>IFERROR(VLOOKUP($B1234,APガラス性能一覧!$A$2:$M$6097,9,0),"")</f>
        <v/>
      </c>
      <c r="K1234" s="68" t="str">
        <f>IFERROR(VLOOKUP($B1234,APガラス性能一覧!$A$2:$M$6097,10,0),"")</f>
        <v/>
      </c>
      <c r="L1234" s="68" t="str">
        <f>IFERROR(VLOOKUP($B1234,APガラス性能一覧!$A$2:$M$6097,11,0),"")</f>
        <v/>
      </c>
      <c r="M1234" s="68" t="str">
        <f>IFERROR(VLOOKUP($B1234,APガラス性能一覧!$A$2:$M$6097,12,0),"")</f>
        <v/>
      </c>
      <c r="N1234" s="68" t="str">
        <f>IFERROR(VLOOKUP($B1234,APガラス性能一覧!$A$2:$M$6097,13,0),"")</f>
        <v/>
      </c>
    </row>
    <row r="1235" spans="2:14" x14ac:dyDescent="0.4">
      <c r="B1235" s="68" t="str">
        <f>IF($D$2="","",IF($E$2=0.65,IFERROR(IF(INDEX(APガラス性能一覧!A:A,MATCH(ROW(B1229),APガラス性能一覧!$O:$O,0))="","",INDEX(APガラス性能一覧!A:A,MATCH(ROW(B1229),APガラス性能一覧!$O:$O,0))),""),IFERROR(IF(INDEX(APガラス性能一覧!A:A,MATCH(ROW(B1229),APガラス性能一覧!$N:$N,0))="","",INDEX(APガラス性能一覧!A:A,MATCH(ROW(B1229),APガラス性能一覧!$N:$N,0))),"")))</f>
        <v/>
      </c>
      <c r="C1235" s="68" t="str">
        <f>IFERROR(VLOOKUP($B1235,APガラス性能一覧!$A$2:$M$6097,2,0),"")</f>
        <v/>
      </c>
      <c r="D1235" s="68" t="str">
        <f>IFERROR(VLOOKUP($B1235,APガラス性能一覧!$A$2:$M$6097,3,0),"")</f>
        <v/>
      </c>
      <c r="E1235" s="68" t="str">
        <f>IFERROR(VLOOKUP($B1235,APガラス性能一覧!$A$2:$M$6097,4,0),"")</f>
        <v/>
      </c>
      <c r="F1235" s="68" t="str">
        <f>IFERROR(VLOOKUP($B1235,APガラス性能一覧!$A$2:$M$6097,5,0),"")</f>
        <v/>
      </c>
      <c r="G1235" s="68" t="str">
        <f>IFERROR(VLOOKUP($B1235,APガラス性能一覧!$A$2:$M$6097,6,0),"")</f>
        <v/>
      </c>
      <c r="H1235" s="68" t="str">
        <f>IFERROR(VLOOKUP($B1235,APガラス性能一覧!$A$2:$M$6097,7,0),"")</f>
        <v/>
      </c>
      <c r="I1235" s="68" t="str">
        <f>IFERROR(VLOOKUP($B1235,APガラス性能一覧!$A$2:$M$6097,8,0),"")</f>
        <v/>
      </c>
      <c r="J1235" s="68" t="str">
        <f>IFERROR(VLOOKUP($B1235,APガラス性能一覧!$A$2:$M$6097,9,0),"")</f>
        <v/>
      </c>
      <c r="K1235" s="68" t="str">
        <f>IFERROR(VLOOKUP($B1235,APガラス性能一覧!$A$2:$M$6097,10,0),"")</f>
        <v/>
      </c>
      <c r="L1235" s="68" t="str">
        <f>IFERROR(VLOOKUP($B1235,APガラス性能一覧!$A$2:$M$6097,11,0),"")</f>
        <v/>
      </c>
      <c r="M1235" s="68" t="str">
        <f>IFERROR(VLOOKUP($B1235,APガラス性能一覧!$A$2:$M$6097,12,0),"")</f>
        <v/>
      </c>
      <c r="N1235" s="68" t="str">
        <f>IFERROR(VLOOKUP($B1235,APガラス性能一覧!$A$2:$M$6097,13,0),"")</f>
        <v/>
      </c>
    </row>
    <row r="1236" spans="2:14" x14ac:dyDescent="0.4">
      <c r="B1236" s="68" t="str">
        <f>IF($D$2="","",IF($E$2=0.65,IFERROR(IF(INDEX(APガラス性能一覧!A:A,MATCH(ROW(B1230),APガラス性能一覧!$O:$O,0))="","",INDEX(APガラス性能一覧!A:A,MATCH(ROW(B1230),APガラス性能一覧!$O:$O,0))),""),IFERROR(IF(INDEX(APガラス性能一覧!A:A,MATCH(ROW(B1230),APガラス性能一覧!$N:$N,0))="","",INDEX(APガラス性能一覧!A:A,MATCH(ROW(B1230),APガラス性能一覧!$N:$N,0))),"")))</f>
        <v/>
      </c>
      <c r="C1236" s="68" t="str">
        <f>IFERROR(VLOOKUP($B1236,APガラス性能一覧!$A$2:$M$6097,2,0),"")</f>
        <v/>
      </c>
      <c r="D1236" s="68" t="str">
        <f>IFERROR(VLOOKUP($B1236,APガラス性能一覧!$A$2:$M$6097,3,0),"")</f>
        <v/>
      </c>
      <c r="E1236" s="68" t="str">
        <f>IFERROR(VLOOKUP($B1236,APガラス性能一覧!$A$2:$M$6097,4,0),"")</f>
        <v/>
      </c>
      <c r="F1236" s="68" t="str">
        <f>IFERROR(VLOOKUP($B1236,APガラス性能一覧!$A$2:$M$6097,5,0),"")</f>
        <v/>
      </c>
      <c r="G1236" s="68" t="str">
        <f>IFERROR(VLOOKUP($B1236,APガラス性能一覧!$A$2:$M$6097,6,0),"")</f>
        <v/>
      </c>
      <c r="H1236" s="68" t="str">
        <f>IFERROR(VLOOKUP($B1236,APガラス性能一覧!$A$2:$M$6097,7,0),"")</f>
        <v/>
      </c>
      <c r="I1236" s="68" t="str">
        <f>IFERROR(VLOOKUP($B1236,APガラス性能一覧!$A$2:$M$6097,8,0),"")</f>
        <v/>
      </c>
      <c r="J1236" s="68" t="str">
        <f>IFERROR(VLOOKUP($B1236,APガラス性能一覧!$A$2:$M$6097,9,0),"")</f>
        <v/>
      </c>
      <c r="K1236" s="68" t="str">
        <f>IFERROR(VLOOKUP($B1236,APガラス性能一覧!$A$2:$M$6097,10,0),"")</f>
        <v/>
      </c>
      <c r="L1236" s="68" t="str">
        <f>IFERROR(VLOOKUP($B1236,APガラス性能一覧!$A$2:$M$6097,11,0),"")</f>
        <v/>
      </c>
      <c r="M1236" s="68" t="str">
        <f>IFERROR(VLOOKUP($B1236,APガラス性能一覧!$A$2:$M$6097,12,0),"")</f>
        <v/>
      </c>
      <c r="N1236" s="68" t="str">
        <f>IFERROR(VLOOKUP($B1236,APガラス性能一覧!$A$2:$M$6097,13,0),"")</f>
        <v/>
      </c>
    </row>
    <row r="1237" spans="2:14" x14ac:dyDescent="0.4">
      <c r="B1237" s="68" t="str">
        <f>IF($D$2="","",IF($E$2=0.65,IFERROR(IF(INDEX(APガラス性能一覧!A:A,MATCH(ROW(B1231),APガラス性能一覧!$O:$O,0))="","",INDEX(APガラス性能一覧!A:A,MATCH(ROW(B1231),APガラス性能一覧!$O:$O,0))),""),IFERROR(IF(INDEX(APガラス性能一覧!A:A,MATCH(ROW(B1231),APガラス性能一覧!$N:$N,0))="","",INDEX(APガラス性能一覧!A:A,MATCH(ROW(B1231),APガラス性能一覧!$N:$N,0))),"")))</f>
        <v/>
      </c>
      <c r="C1237" s="68" t="str">
        <f>IFERROR(VLOOKUP($B1237,APガラス性能一覧!$A$2:$M$6097,2,0),"")</f>
        <v/>
      </c>
      <c r="D1237" s="68" t="str">
        <f>IFERROR(VLOOKUP($B1237,APガラス性能一覧!$A$2:$M$6097,3,0),"")</f>
        <v/>
      </c>
      <c r="E1237" s="68" t="str">
        <f>IFERROR(VLOOKUP($B1237,APガラス性能一覧!$A$2:$M$6097,4,0),"")</f>
        <v/>
      </c>
      <c r="F1237" s="68" t="str">
        <f>IFERROR(VLOOKUP($B1237,APガラス性能一覧!$A$2:$M$6097,5,0),"")</f>
        <v/>
      </c>
      <c r="G1237" s="68" t="str">
        <f>IFERROR(VLOOKUP($B1237,APガラス性能一覧!$A$2:$M$6097,6,0),"")</f>
        <v/>
      </c>
      <c r="H1237" s="68" t="str">
        <f>IFERROR(VLOOKUP($B1237,APガラス性能一覧!$A$2:$M$6097,7,0),"")</f>
        <v/>
      </c>
      <c r="I1237" s="68" t="str">
        <f>IFERROR(VLOOKUP($B1237,APガラス性能一覧!$A$2:$M$6097,8,0),"")</f>
        <v/>
      </c>
      <c r="J1237" s="68" t="str">
        <f>IFERROR(VLOOKUP($B1237,APガラス性能一覧!$A$2:$M$6097,9,0),"")</f>
        <v/>
      </c>
      <c r="K1237" s="68" t="str">
        <f>IFERROR(VLOOKUP($B1237,APガラス性能一覧!$A$2:$M$6097,10,0),"")</f>
        <v/>
      </c>
      <c r="L1237" s="68" t="str">
        <f>IFERROR(VLOOKUP($B1237,APガラス性能一覧!$A$2:$M$6097,11,0),"")</f>
        <v/>
      </c>
      <c r="M1237" s="68" t="str">
        <f>IFERROR(VLOOKUP($B1237,APガラス性能一覧!$A$2:$M$6097,12,0),"")</f>
        <v/>
      </c>
      <c r="N1237" s="68" t="str">
        <f>IFERROR(VLOOKUP($B1237,APガラス性能一覧!$A$2:$M$6097,13,0),"")</f>
        <v/>
      </c>
    </row>
    <row r="1238" spans="2:14" x14ac:dyDescent="0.4">
      <c r="B1238" s="68" t="str">
        <f>IF($D$2="","",IF($E$2=0.65,IFERROR(IF(INDEX(APガラス性能一覧!A:A,MATCH(ROW(B1232),APガラス性能一覧!$O:$O,0))="","",INDEX(APガラス性能一覧!A:A,MATCH(ROW(B1232),APガラス性能一覧!$O:$O,0))),""),IFERROR(IF(INDEX(APガラス性能一覧!A:A,MATCH(ROW(B1232),APガラス性能一覧!$N:$N,0))="","",INDEX(APガラス性能一覧!A:A,MATCH(ROW(B1232),APガラス性能一覧!$N:$N,0))),"")))</f>
        <v/>
      </c>
      <c r="C1238" s="68" t="str">
        <f>IFERROR(VLOOKUP($B1238,APガラス性能一覧!$A$2:$M$6097,2,0),"")</f>
        <v/>
      </c>
      <c r="D1238" s="68" t="str">
        <f>IFERROR(VLOOKUP($B1238,APガラス性能一覧!$A$2:$M$6097,3,0),"")</f>
        <v/>
      </c>
      <c r="E1238" s="68" t="str">
        <f>IFERROR(VLOOKUP($B1238,APガラス性能一覧!$A$2:$M$6097,4,0),"")</f>
        <v/>
      </c>
      <c r="F1238" s="68" t="str">
        <f>IFERROR(VLOOKUP($B1238,APガラス性能一覧!$A$2:$M$6097,5,0),"")</f>
        <v/>
      </c>
      <c r="G1238" s="68" t="str">
        <f>IFERROR(VLOOKUP($B1238,APガラス性能一覧!$A$2:$M$6097,6,0),"")</f>
        <v/>
      </c>
      <c r="H1238" s="68" t="str">
        <f>IFERROR(VLOOKUP($B1238,APガラス性能一覧!$A$2:$M$6097,7,0),"")</f>
        <v/>
      </c>
      <c r="I1238" s="68" t="str">
        <f>IFERROR(VLOOKUP($B1238,APガラス性能一覧!$A$2:$M$6097,8,0),"")</f>
        <v/>
      </c>
      <c r="J1238" s="68" t="str">
        <f>IFERROR(VLOOKUP($B1238,APガラス性能一覧!$A$2:$M$6097,9,0),"")</f>
        <v/>
      </c>
      <c r="K1238" s="68" t="str">
        <f>IFERROR(VLOOKUP($B1238,APガラス性能一覧!$A$2:$M$6097,10,0),"")</f>
        <v/>
      </c>
      <c r="L1238" s="68" t="str">
        <f>IFERROR(VLOOKUP($B1238,APガラス性能一覧!$A$2:$M$6097,11,0),"")</f>
        <v/>
      </c>
      <c r="M1238" s="68" t="str">
        <f>IFERROR(VLOOKUP($B1238,APガラス性能一覧!$A$2:$M$6097,12,0),"")</f>
        <v/>
      </c>
      <c r="N1238" s="68" t="str">
        <f>IFERROR(VLOOKUP($B1238,APガラス性能一覧!$A$2:$M$6097,13,0),"")</f>
        <v/>
      </c>
    </row>
    <row r="1239" spans="2:14" x14ac:dyDescent="0.4">
      <c r="B1239" s="68" t="str">
        <f>IF($D$2="","",IF($E$2=0.65,IFERROR(IF(INDEX(APガラス性能一覧!A:A,MATCH(ROW(B1233),APガラス性能一覧!$O:$O,0))="","",INDEX(APガラス性能一覧!A:A,MATCH(ROW(B1233),APガラス性能一覧!$O:$O,0))),""),IFERROR(IF(INDEX(APガラス性能一覧!A:A,MATCH(ROW(B1233),APガラス性能一覧!$N:$N,0))="","",INDEX(APガラス性能一覧!A:A,MATCH(ROW(B1233),APガラス性能一覧!$N:$N,0))),"")))</f>
        <v/>
      </c>
      <c r="C1239" s="68" t="str">
        <f>IFERROR(VLOOKUP($B1239,APガラス性能一覧!$A$2:$M$6097,2,0),"")</f>
        <v/>
      </c>
      <c r="D1239" s="68" t="str">
        <f>IFERROR(VLOOKUP($B1239,APガラス性能一覧!$A$2:$M$6097,3,0),"")</f>
        <v/>
      </c>
      <c r="E1239" s="68" t="str">
        <f>IFERROR(VLOOKUP($B1239,APガラス性能一覧!$A$2:$M$6097,4,0),"")</f>
        <v/>
      </c>
      <c r="F1239" s="68" t="str">
        <f>IFERROR(VLOOKUP($B1239,APガラス性能一覧!$A$2:$M$6097,5,0),"")</f>
        <v/>
      </c>
      <c r="G1239" s="68" t="str">
        <f>IFERROR(VLOOKUP($B1239,APガラス性能一覧!$A$2:$M$6097,6,0),"")</f>
        <v/>
      </c>
      <c r="H1239" s="68" t="str">
        <f>IFERROR(VLOOKUP($B1239,APガラス性能一覧!$A$2:$M$6097,7,0),"")</f>
        <v/>
      </c>
      <c r="I1239" s="68" t="str">
        <f>IFERROR(VLOOKUP($B1239,APガラス性能一覧!$A$2:$M$6097,8,0),"")</f>
        <v/>
      </c>
      <c r="J1239" s="68" t="str">
        <f>IFERROR(VLOOKUP($B1239,APガラス性能一覧!$A$2:$M$6097,9,0),"")</f>
        <v/>
      </c>
      <c r="K1239" s="68" t="str">
        <f>IFERROR(VLOOKUP($B1239,APガラス性能一覧!$A$2:$M$6097,10,0),"")</f>
        <v/>
      </c>
      <c r="L1239" s="68" t="str">
        <f>IFERROR(VLOOKUP($B1239,APガラス性能一覧!$A$2:$M$6097,11,0),"")</f>
        <v/>
      </c>
      <c r="M1239" s="68" t="str">
        <f>IFERROR(VLOOKUP($B1239,APガラス性能一覧!$A$2:$M$6097,12,0),"")</f>
        <v/>
      </c>
      <c r="N1239" s="68" t="str">
        <f>IFERROR(VLOOKUP($B1239,APガラス性能一覧!$A$2:$M$6097,13,0),"")</f>
        <v/>
      </c>
    </row>
    <row r="1240" spans="2:14" x14ac:dyDescent="0.4">
      <c r="B1240" s="68" t="str">
        <f>IF($D$2="","",IF($E$2=0.65,IFERROR(IF(INDEX(APガラス性能一覧!A:A,MATCH(ROW(B1234),APガラス性能一覧!$O:$O,0))="","",INDEX(APガラス性能一覧!A:A,MATCH(ROW(B1234),APガラス性能一覧!$O:$O,0))),""),IFERROR(IF(INDEX(APガラス性能一覧!A:A,MATCH(ROW(B1234),APガラス性能一覧!$N:$N,0))="","",INDEX(APガラス性能一覧!A:A,MATCH(ROW(B1234),APガラス性能一覧!$N:$N,0))),"")))</f>
        <v/>
      </c>
      <c r="C1240" s="68" t="str">
        <f>IFERROR(VLOOKUP($B1240,APガラス性能一覧!$A$2:$M$6097,2,0),"")</f>
        <v/>
      </c>
      <c r="D1240" s="68" t="str">
        <f>IFERROR(VLOOKUP($B1240,APガラス性能一覧!$A$2:$M$6097,3,0),"")</f>
        <v/>
      </c>
      <c r="E1240" s="68" t="str">
        <f>IFERROR(VLOOKUP($B1240,APガラス性能一覧!$A$2:$M$6097,4,0),"")</f>
        <v/>
      </c>
      <c r="F1240" s="68" t="str">
        <f>IFERROR(VLOOKUP($B1240,APガラス性能一覧!$A$2:$M$6097,5,0),"")</f>
        <v/>
      </c>
      <c r="G1240" s="68" t="str">
        <f>IFERROR(VLOOKUP($B1240,APガラス性能一覧!$A$2:$M$6097,6,0),"")</f>
        <v/>
      </c>
      <c r="H1240" s="68" t="str">
        <f>IFERROR(VLOOKUP($B1240,APガラス性能一覧!$A$2:$M$6097,7,0),"")</f>
        <v/>
      </c>
      <c r="I1240" s="68" t="str">
        <f>IFERROR(VLOOKUP($B1240,APガラス性能一覧!$A$2:$M$6097,8,0),"")</f>
        <v/>
      </c>
      <c r="J1240" s="68" t="str">
        <f>IFERROR(VLOOKUP($B1240,APガラス性能一覧!$A$2:$M$6097,9,0),"")</f>
        <v/>
      </c>
      <c r="K1240" s="68" t="str">
        <f>IFERROR(VLOOKUP($B1240,APガラス性能一覧!$A$2:$M$6097,10,0),"")</f>
        <v/>
      </c>
      <c r="L1240" s="68" t="str">
        <f>IFERROR(VLOOKUP($B1240,APガラス性能一覧!$A$2:$M$6097,11,0),"")</f>
        <v/>
      </c>
      <c r="M1240" s="68" t="str">
        <f>IFERROR(VLOOKUP($B1240,APガラス性能一覧!$A$2:$M$6097,12,0),"")</f>
        <v/>
      </c>
      <c r="N1240" s="68" t="str">
        <f>IFERROR(VLOOKUP($B1240,APガラス性能一覧!$A$2:$M$6097,13,0),"")</f>
        <v/>
      </c>
    </row>
    <row r="1241" spans="2:14" x14ac:dyDescent="0.4">
      <c r="B1241" s="68" t="str">
        <f>IF($D$2="","",IF($E$2=0.65,IFERROR(IF(INDEX(APガラス性能一覧!A:A,MATCH(ROW(B1235),APガラス性能一覧!$O:$O,0))="","",INDEX(APガラス性能一覧!A:A,MATCH(ROW(B1235),APガラス性能一覧!$O:$O,0))),""),IFERROR(IF(INDEX(APガラス性能一覧!A:A,MATCH(ROW(B1235),APガラス性能一覧!$N:$N,0))="","",INDEX(APガラス性能一覧!A:A,MATCH(ROW(B1235),APガラス性能一覧!$N:$N,0))),"")))</f>
        <v/>
      </c>
      <c r="C1241" s="68" t="str">
        <f>IFERROR(VLOOKUP($B1241,APガラス性能一覧!$A$2:$M$6097,2,0),"")</f>
        <v/>
      </c>
      <c r="D1241" s="68" t="str">
        <f>IFERROR(VLOOKUP($B1241,APガラス性能一覧!$A$2:$M$6097,3,0),"")</f>
        <v/>
      </c>
      <c r="E1241" s="68" t="str">
        <f>IFERROR(VLOOKUP($B1241,APガラス性能一覧!$A$2:$M$6097,4,0),"")</f>
        <v/>
      </c>
      <c r="F1241" s="68" t="str">
        <f>IFERROR(VLOOKUP($B1241,APガラス性能一覧!$A$2:$M$6097,5,0),"")</f>
        <v/>
      </c>
      <c r="G1241" s="68" t="str">
        <f>IFERROR(VLOOKUP($B1241,APガラス性能一覧!$A$2:$M$6097,6,0),"")</f>
        <v/>
      </c>
      <c r="H1241" s="68" t="str">
        <f>IFERROR(VLOOKUP($B1241,APガラス性能一覧!$A$2:$M$6097,7,0),"")</f>
        <v/>
      </c>
      <c r="I1241" s="68" t="str">
        <f>IFERROR(VLOOKUP($B1241,APガラス性能一覧!$A$2:$M$6097,8,0),"")</f>
        <v/>
      </c>
      <c r="J1241" s="68" t="str">
        <f>IFERROR(VLOOKUP($B1241,APガラス性能一覧!$A$2:$M$6097,9,0),"")</f>
        <v/>
      </c>
      <c r="K1241" s="68" t="str">
        <f>IFERROR(VLOOKUP($B1241,APガラス性能一覧!$A$2:$M$6097,10,0),"")</f>
        <v/>
      </c>
      <c r="L1241" s="68" t="str">
        <f>IFERROR(VLOOKUP($B1241,APガラス性能一覧!$A$2:$M$6097,11,0),"")</f>
        <v/>
      </c>
      <c r="M1241" s="68" t="str">
        <f>IFERROR(VLOOKUP($B1241,APガラス性能一覧!$A$2:$M$6097,12,0),"")</f>
        <v/>
      </c>
      <c r="N1241" s="68" t="str">
        <f>IFERROR(VLOOKUP($B1241,APガラス性能一覧!$A$2:$M$6097,13,0),"")</f>
        <v/>
      </c>
    </row>
    <row r="1242" spans="2:14" x14ac:dyDescent="0.4">
      <c r="B1242" s="68" t="str">
        <f>IF($D$2="","",IF($E$2=0.65,IFERROR(IF(INDEX(APガラス性能一覧!A:A,MATCH(ROW(B1236),APガラス性能一覧!$O:$O,0))="","",INDEX(APガラス性能一覧!A:A,MATCH(ROW(B1236),APガラス性能一覧!$O:$O,0))),""),IFERROR(IF(INDEX(APガラス性能一覧!A:A,MATCH(ROW(B1236),APガラス性能一覧!$N:$N,0))="","",INDEX(APガラス性能一覧!A:A,MATCH(ROW(B1236),APガラス性能一覧!$N:$N,0))),"")))</f>
        <v/>
      </c>
      <c r="C1242" s="68" t="str">
        <f>IFERROR(VLOOKUP($B1242,APガラス性能一覧!$A$2:$M$6097,2,0),"")</f>
        <v/>
      </c>
      <c r="D1242" s="68" t="str">
        <f>IFERROR(VLOOKUP($B1242,APガラス性能一覧!$A$2:$M$6097,3,0),"")</f>
        <v/>
      </c>
      <c r="E1242" s="68" t="str">
        <f>IFERROR(VLOOKUP($B1242,APガラス性能一覧!$A$2:$M$6097,4,0),"")</f>
        <v/>
      </c>
      <c r="F1242" s="68" t="str">
        <f>IFERROR(VLOOKUP($B1242,APガラス性能一覧!$A$2:$M$6097,5,0),"")</f>
        <v/>
      </c>
      <c r="G1242" s="68" t="str">
        <f>IFERROR(VLOOKUP($B1242,APガラス性能一覧!$A$2:$M$6097,6,0),"")</f>
        <v/>
      </c>
      <c r="H1242" s="68" t="str">
        <f>IFERROR(VLOOKUP($B1242,APガラス性能一覧!$A$2:$M$6097,7,0),"")</f>
        <v/>
      </c>
      <c r="I1242" s="68" t="str">
        <f>IFERROR(VLOOKUP($B1242,APガラス性能一覧!$A$2:$M$6097,8,0),"")</f>
        <v/>
      </c>
      <c r="J1242" s="68" t="str">
        <f>IFERROR(VLOOKUP($B1242,APガラス性能一覧!$A$2:$M$6097,9,0),"")</f>
        <v/>
      </c>
      <c r="K1242" s="68" t="str">
        <f>IFERROR(VLOOKUP($B1242,APガラス性能一覧!$A$2:$M$6097,10,0),"")</f>
        <v/>
      </c>
      <c r="L1242" s="68" t="str">
        <f>IFERROR(VLOOKUP($B1242,APガラス性能一覧!$A$2:$M$6097,11,0),"")</f>
        <v/>
      </c>
      <c r="M1242" s="68" t="str">
        <f>IFERROR(VLOOKUP($B1242,APガラス性能一覧!$A$2:$M$6097,12,0),"")</f>
        <v/>
      </c>
      <c r="N1242" s="68" t="str">
        <f>IFERROR(VLOOKUP($B1242,APガラス性能一覧!$A$2:$M$6097,13,0),"")</f>
        <v/>
      </c>
    </row>
    <row r="1243" spans="2:14" x14ac:dyDescent="0.4">
      <c r="B1243" s="68" t="str">
        <f>IF($D$2="","",IF($E$2=0.65,IFERROR(IF(INDEX(APガラス性能一覧!A:A,MATCH(ROW(B1237),APガラス性能一覧!$O:$O,0))="","",INDEX(APガラス性能一覧!A:A,MATCH(ROW(B1237),APガラス性能一覧!$O:$O,0))),""),IFERROR(IF(INDEX(APガラス性能一覧!A:A,MATCH(ROW(B1237),APガラス性能一覧!$N:$N,0))="","",INDEX(APガラス性能一覧!A:A,MATCH(ROW(B1237),APガラス性能一覧!$N:$N,0))),"")))</f>
        <v/>
      </c>
      <c r="C1243" s="68" t="str">
        <f>IFERROR(VLOOKUP($B1243,APガラス性能一覧!$A$2:$M$6097,2,0),"")</f>
        <v/>
      </c>
      <c r="D1243" s="68" t="str">
        <f>IFERROR(VLOOKUP($B1243,APガラス性能一覧!$A$2:$M$6097,3,0),"")</f>
        <v/>
      </c>
      <c r="E1243" s="68" t="str">
        <f>IFERROR(VLOOKUP($B1243,APガラス性能一覧!$A$2:$M$6097,4,0),"")</f>
        <v/>
      </c>
      <c r="F1243" s="68" t="str">
        <f>IFERROR(VLOOKUP($B1243,APガラス性能一覧!$A$2:$M$6097,5,0),"")</f>
        <v/>
      </c>
      <c r="G1243" s="68" t="str">
        <f>IFERROR(VLOOKUP($B1243,APガラス性能一覧!$A$2:$M$6097,6,0),"")</f>
        <v/>
      </c>
      <c r="H1243" s="68" t="str">
        <f>IFERROR(VLOOKUP($B1243,APガラス性能一覧!$A$2:$M$6097,7,0),"")</f>
        <v/>
      </c>
      <c r="I1243" s="68" t="str">
        <f>IFERROR(VLOOKUP($B1243,APガラス性能一覧!$A$2:$M$6097,8,0),"")</f>
        <v/>
      </c>
      <c r="J1243" s="68" t="str">
        <f>IFERROR(VLOOKUP($B1243,APガラス性能一覧!$A$2:$M$6097,9,0),"")</f>
        <v/>
      </c>
      <c r="K1243" s="68" t="str">
        <f>IFERROR(VLOOKUP($B1243,APガラス性能一覧!$A$2:$M$6097,10,0),"")</f>
        <v/>
      </c>
      <c r="L1243" s="68" t="str">
        <f>IFERROR(VLOOKUP($B1243,APガラス性能一覧!$A$2:$M$6097,11,0),"")</f>
        <v/>
      </c>
      <c r="M1243" s="68" t="str">
        <f>IFERROR(VLOOKUP($B1243,APガラス性能一覧!$A$2:$M$6097,12,0),"")</f>
        <v/>
      </c>
      <c r="N1243" s="68" t="str">
        <f>IFERROR(VLOOKUP($B1243,APガラス性能一覧!$A$2:$M$6097,13,0),"")</f>
        <v/>
      </c>
    </row>
    <row r="1244" spans="2:14" x14ac:dyDescent="0.4">
      <c r="B1244" s="68" t="str">
        <f>IF($D$2="","",IF($E$2=0.65,IFERROR(IF(INDEX(APガラス性能一覧!A:A,MATCH(ROW(B1238),APガラス性能一覧!$O:$O,0))="","",INDEX(APガラス性能一覧!A:A,MATCH(ROW(B1238),APガラス性能一覧!$O:$O,0))),""),IFERROR(IF(INDEX(APガラス性能一覧!A:A,MATCH(ROW(B1238),APガラス性能一覧!$N:$N,0))="","",INDEX(APガラス性能一覧!A:A,MATCH(ROW(B1238),APガラス性能一覧!$N:$N,0))),"")))</f>
        <v/>
      </c>
      <c r="C1244" s="68" t="str">
        <f>IFERROR(VLOOKUP($B1244,APガラス性能一覧!$A$2:$M$6097,2,0),"")</f>
        <v/>
      </c>
      <c r="D1244" s="68" t="str">
        <f>IFERROR(VLOOKUP($B1244,APガラス性能一覧!$A$2:$M$6097,3,0),"")</f>
        <v/>
      </c>
      <c r="E1244" s="68" t="str">
        <f>IFERROR(VLOOKUP($B1244,APガラス性能一覧!$A$2:$M$6097,4,0),"")</f>
        <v/>
      </c>
      <c r="F1244" s="68" t="str">
        <f>IFERROR(VLOOKUP($B1244,APガラス性能一覧!$A$2:$M$6097,5,0),"")</f>
        <v/>
      </c>
      <c r="G1244" s="68" t="str">
        <f>IFERROR(VLOOKUP($B1244,APガラス性能一覧!$A$2:$M$6097,6,0),"")</f>
        <v/>
      </c>
      <c r="H1244" s="68" t="str">
        <f>IFERROR(VLOOKUP($B1244,APガラス性能一覧!$A$2:$M$6097,7,0),"")</f>
        <v/>
      </c>
      <c r="I1244" s="68" t="str">
        <f>IFERROR(VLOOKUP($B1244,APガラス性能一覧!$A$2:$M$6097,8,0),"")</f>
        <v/>
      </c>
      <c r="J1244" s="68" t="str">
        <f>IFERROR(VLOOKUP($B1244,APガラス性能一覧!$A$2:$M$6097,9,0),"")</f>
        <v/>
      </c>
      <c r="K1244" s="68" t="str">
        <f>IFERROR(VLOOKUP($B1244,APガラス性能一覧!$A$2:$M$6097,10,0),"")</f>
        <v/>
      </c>
      <c r="L1244" s="68" t="str">
        <f>IFERROR(VLOOKUP($B1244,APガラス性能一覧!$A$2:$M$6097,11,0),"")</f>
        <v/>
      </c>
      <c r="M1244" s="68" t="str">
        <f>IFERROR(VLOOKUP($B1244,APガラス性能一覧!$A$2:$M$6097,12,0),"")</f>
        <v/>
      </c>
      <c r="N1244" s="68" t="str">
        <f>IFERROR(VLOOKUP($B1244,APガラス性能一覧!$A$2:$M$6097,13,0),"")</f>
        <v/>
      </c>
    </row>
    <row r="1245" spans="2:14" x14ac:dyDescent="0.4">
      <c r="B1245" s="68" t="str">
        <f>IF($D$2="","",IF($E$2=0.65,IFERROR(IF(INDEX(APガラス性能一覧!A:A,MATCH(ROW(B1239),APガラス性能一覧!$O:$O,0))="","",INDEX(APガラス性能一覧!A:A,MATCH(ROW(B1239),APガラス性能一覧!$O:$O,0))),""),IFERROR(IF(INDEX(APガラス性能一覧!A:A,MATCH(ROW(B1239),APガラス性能一覧!$N:$N,0))="","",INDEX(APガラス性能一覧!A:A,MATCH(ROW(B1239),APガラス性能一覧!$N:$N,0))),"")))</f>
        <v/>
      </c>
      <c r="C1245" s="68" t="str">
        <f>IFERROR(VLOOKUP($B1245,APガラス性能一覧!$A$2:$M$6097,2,0),"")</f>
        <v/>
      </c>
      <c r="D1245" s="68" t="str">
        <f>IFERROR(VLOOKUP($B1245,APガラス性能一覧!$A$2:$M$6097,3,0),"")</f>
        <v/>
      </c>
      <c r="E1245" s="68" t="str">
        <f>IFERROR(VLOOKUP($B1245,APガラス性能一覧!$A$2:$M$6097,4,0),"")</f>
        <v/>
      </c>
      <c r="F1245" s="68" t="str">
        <f>IFERROR(VLOOKUP($B1245,APガラス性能一覧!$A$2:$M$6097,5,0),"")</f>
        <v/>
      </c>
      <c r="G1245" s="68" t="str">
        <f>IFERROR(VLOOKUP($B1245,APガラス性能一覧!$A$2:$M$6097,6,0),"")</f>
        <v/>
      </c>
      <c r="H1245" s="68" t="str">
        <f>IFERROR(VLOOKUP($B1245,APガラス性能一覧!$A$2:$M$6097,7,0),"")</f>
        <v/>
      </c>
      <c r="I1245" s="68" t="str">
        <f>IFERROR(VLOOKUP($B1245,APガラス性能一覧!$A$2:$M$6097,8,0),"")</f>
        <v/>
      </c>
      <c r="J1245" s="68" t="str">
        <f>IFERROR(VLOOKUP($B1245,APガラス性能一覧!$A$2:$M$6097,9,0),"")</f>
        <v/>
      </c>
      <c r="K1245" s="68" t="str">
        <f>IFERROR(VLOOKUP($B1245,APガラス性能一覧!$A$2:$M$6097,10,0),"")</f>
        <v/>
      </c>
      <c r="L1245" s="68" t="str">
        <f>IFERROR(VLOOKUP($B1245,APガラス性能一覧!$A$2:$M$6097,11,0),"")</f>
        <v/>
      </c>
      <c r="M1245" s="68" t="str">
        <f>IFERROR(VLOOKUP($B1245,APガラス性能一覧!$A$2:$M$6097,12,0),"")</f>
        <v/>
      </c>
      <c r="N1245" s="68" t="str">
        <f>IFERROR(VLOOKUP($B1245,APガラス性能一覧!$A$2:$M$6097,13,0),"")</f>
        <v/>
      </c>
    </row>
    <row r="1246" spans="2:14" x14ac:dyDescent="0.4">
      <c r="B1246" s="68" t="str">
        <f>IF($D$2="","",IF($E$2=0.65,IFERROR(IF(INDEX(APガラス性能一覧!A:A,MATCH(ROW(B1240),APガラス性能一覧!$O:$O,0))="","",INDEX(APガラス性能一覧!A:A,MATCH(ROW(B1240),APガラス性能一覧!$O:$O,0))),""),IFERROR(IF(INDEX(APガラス性能一覧!A:A,MATCH(ROW(B1240),APガラス性能一覧!$N:$N,0))="","",INDEX(APガラス性能一覧!A:A,MATCH(ROW(B1240),APガラス性能一覧!$N:$N,0))),"")))</f>
        <v/>
      </c>
      <c r="C1246" s="68" t="str">
        <f>IFERROR(VLOOKUP($B1246,APガラス性能一覧!$A$2:$M$6097,2,0),"")</f>
        <v/>
      </c>
      <c r="D1246" s="68" t="str">
        <f>IFERROR(VLOOKUP($B1246,APガラス性能一覧!$A$2:$M$6097,3,0),"")</f>
        <v/>
      </c>
      <c r="E1246" s="68" t="str">
        <f>IFERROR(VLOOKUP($B1246,APガラス性能一覧!$A$2:$M$6097,4,0),"")</f>
        <v/>
      </c>
      <c r="F1246" s="68" t="str">
        <f>IFERROR(VLOOKUP($B1246,APガラス性能一覧!$A$2:$M$6097,5,0),"")</f>
        <v/>
      </c>
      <c r="G1246" s="68" t="str">
        <f>IFERROR(VLOOKUP($B1246,APガラス性能一覧!$A$2:$M$6097,6,0),"")</f>
        <v/>
      </c>
      <c r="H1246" s="68" t="str">
        <f>IFERROR(VLOOKUP($B1246,APガラス性能一覧!$A$2:$M$6097,7,0),"")</f>
        <v/>
      </c>
      <c r="I1246" s="68" t="str">
        <f>IFERROR(VLOOKUP($B1246,APガラス性能一覧!$A$2:$M$6097,8,0),"")</f>
        <v/>
      </c>
      <c r="J1246" s="68" t="str">
        <f>IFERROR(VLOOKUP($B1246,APガラス性能一覧!$A$2:$M$6097,9,0),"")</f>
        <v/>
      </c>
      <c r="K1246" s="68" t="str">
        <f>IFERROR(VLOOKUP($B1246,APガラス性能一覧!$A$2:$M$6097,10,0),"")</f>
        <v/>
      </c>
      <c r="L1246" s="68" t="str">
        <f>IFERROR(VLOOKUP($B1246,APガラス性能一覧!$A$2:$M$6097,11,0),"")</f>
        <v/>
      </c>
      <c r="M1246" s="68" t="str">
        <f>IFERROR(VLOOKUP($B1246,APガラス性能一覧!$A$2:$M$6097,12,0),"")</f>
        <v/>
      </c>
      <c r="N1246" s="68" t="str">
        <f>IFERROR(VLOOKUP($B1246,APガラス性能一覧!$A$2:$M$6097,13,0),"")</f>
        <v/>
      </c>
    </row>
    <row r="1247" spans="2:14" x14ac:dyDescent="0.4">
      <c r="B1247" s="68" t="str">
        <f>IF($D$2="","",IF($E$2=0.65,IFERROR(IF(INDEX(APガラス性能一覧!A:A,MATCH(ROW(B1241),APガラス性能一覧!$O:$O,0))="","",INDEX(APガラス性能一覧!A:A,MATCH(ROW(B1241),APガラス性能一覧!$O:$O,0))),""),IFERROR(IF(INDEX(APガラス性能一覧!A:A,MATCH(ROW(B1241),APガラス性能一覧!$N:$N,0))="","",INDEX(APガラス性能一覧!A:A,MATCH(ROW(B1241),APガラス性能一覧!$N:$N,0))),"")))</f>
        <v/>
      </c>
      <c r="C1247" s="68" t="str">
        <f>IFERROR(VLOOKUP($B1247,APガラス性能一覧!$A$2:$M$6097,2,0),"")</f>
        <v/>
      </c>
      <c r="D1247" s="68" t="str">
        <f>IFERROR(VLOOKUP($B1247,APガラス性能一覧!$A$2:$M$6097,3,0),"")</f>
        <v/>
      </c>
      <c r="E1247" s="68" t="str">
        <f>IFERROR(VLOOKUP($B1247,APガラス性能一覧!$A$2:$M$6097,4,0),"")</f>
        <v/>
      </c>
      <c r="F1247" s="68" t="str">
        <f>IFERROR(VLOOKUP($B1247,APガラス性能一覧!$A$2:$M$6097,5,0),"")</f>
        <v/>
      </c>
      <c r="G1247" s="68" t="str">
        <f>IFERROR(VLOOKUP($B1247,APガラス性能一覧!$A$2:$M$6097,6,0),"")</f>
        <v/>
      </c>
      <c r="H1247" s="68" t="str">
        <f>IFERROR(VLOOKUP($B1247,APガラス性能一覧!$A$2:$M$6097,7,0),"")</f>
        <v/>
      </c>
      <c r="I1247" s="68" t="str">
        <f>IFERROR(VLOOKUP($B1247,APガラス性能一覧!$A$2:$M$6097,8,0),"")</f>
        <v/>
      </c>
      <c r="J1247" s="68" t="str">
        <f>IFERROR(VLOOKUP($B1247,APガラス性能一覧!$A$2:$M$6097,9,0),"")</f>
        <v/>
      </c>
      <c r="K1247" s="68" t="str">
        <f>IFERROR(VLOOKUP($B1247,APガラス性能一覧!$A$2:$M$6097,10,0),"")</f>
        <v/>
      </c>
      <c r="L1247" s="68" t="str">
        <f>IFERROR(VLOOKUP($B1247,APガラス性能一覧!$A$2:$M$6097,11,0),"")</f>
        <v/>
      </c>
      <c r="M1247" s="68" t="str">
        <f>IFERROR(VLOOKUP($B1247,APガラス性能一覧!$A$2:$M$6097,12,0),"")</f>
        <v/>
      </c>
      <c r="N1247" s="68" t="str">
        <f>IFERROR(VLOOKUP($B1247,APガラス性能一覧!$A$2:$M$6097,13,0),"")</f>
        <v/>
      </c>
    </row>
    <row r="1248" spans="2:14" x14ac:dyDescent="0.4">
      <c r="B1248" s="68" t="str">
        <f>IF($D$2="","",IF($E$2=0.65,IFERROR(IF(INDEX(APガラス性能一覧!A:A,MATCH(ROW(B1242),APガラス性能一覧!$O:$O,0))="","",INDEX(APガラス性能一覧!A:A,MATCH(ROW(B1242),APガラス性能一覧!$O:$O,0))),""),IFERROR(IF(INDEX(APガラス性能一覧!A:A,MATCH(ROW(B1242),APガラス性能一覧!$N:$N,0))="","",INDEX(APガラス性能一覧!A:A,MATCH(ROW(B1242),APガラス性能一覧!$N:$N,0))),"")))</f>
        <v/>
      </c>
      <c r="C1248" s="68" t="str">
        <f>IFERROR(VLOOKUP($B1248,APガラス性能一覧!$A$2:$M$6097,2,0),"")</f>
        <v/>
      </c>
      <c r="D1248" s="68" t="str">
        <f>IFERROR(VLOOKUP($B1248,APガラス性能一覧!$A$2:$M$6097,3,0),"")</f>
        <v/>
      </c>
      <c r="E1248" s="68" t="str">
        <f>IFERROR(VLOOKUP($B1248,APガラス性能一覧!$A$2:$M$6097,4,0),"")</f>
        <v/>
      </c>
      <c r="F1248" s="68" t="str">
        <f>IFERROR(VLOOKUP($B1248,APガラス性能一覧!$A$2:$M$6097,5,0),"")</f>
        <v/>
      </c>
      <c r="G1248" s="68" t="str">
        <f>IFERROR(VLOOKUP($B1248,APガラス性能一覧!$A$2:$M$6097,6,0),"")</f>
        <v/>
      </c>
      <c r="H1248" s="68" t="str">
        <f>IFERROR(VLOOKUP($B1248,APガラス性能一覧!$A$2:$M$6097,7,0),"")</f>
        <v/>
      </c>
      <c r="I1248" s="68" t="str">
        <f>IFERROR(VLOOKUP($B1248,APガラス性能一覧!$A$2:$M$6097,8,0),"")</f>
        <v/>
      </c>
      <c r="J1248" s="68" t="str">
        <f>IFERROR(VLOOKUP($B1248,APガラス性能一覧!$A$2:$M$6097,9,0),"")</f>
        <v/>
      </c>
      <c r="K1248" s="68" t="str">
        <f>IFERROR(VLOOKUP($B1248,APガラス性能一覧!$A$2:$M$6097,10,0),"")</f>
        <v/>
      </c>
      <c r="L1248" s="68" t="str">
        <f>IFERROR(VLOOKUP($B1248,APガラス性能一覧!$A$2:$M$6097,11,0),"")</f>
        <v/>
      </c>
      <c r="M1248" s="68" t="str">
        <f>IFERROR(VLOOKUP($B1248,APガラス性能一覧!$A$2:$M$6097,12,0),"")</f>
        <v/>
      </c>
      <c r="N1248" s="68" t="str">
        <f>IFERROR(VLOOKUP($B1248,APガラス性能一覧!$A$2:$M$6097,13,0),"")</f>
        <v/>
      </c>
    </row>
    <row r="1249" spans="2:14" x14ac:dyDescent="0.4">
      <c r="B1249" s="68" t="str">
        <f>IF($D$2="","",IF($E$2=0.65,IFERROR(IF(INDEX(APガラス性能一覧!A:A,MATCH(ROW(B1243),APガラス性能一覧!$O:$O,0))="","",INDEX(APガラス性能一覧!A:A,MATCH(ROW(B1243),APガラス性能一覧!$O:$O,0))),""),IFERROR(IF(INDEX(APガラス性能一覧!A:A,MATCH(ROW(B1243),APガラス性能一覧!$N:$N,0))="","",INDEX(APガラス性能一覧!A:A,MATCH(ROW(B1243),APガラス性能一覧!$N:$N,0))),"")))</f>
        <v/>
      </c>
      <c r="C1249" s="68" t="str">
        <f>IFERROR(VLOOKUP($B1249,APガラス性能一覧!$A$2:$M$6097,2,0),"")</f>
        <v/>
      </c>
      <c r="D1249" s="68" t="str">
        <f>IFERROR(VLOOKUP($B1249,APガラス性能一覧!$A$2:$M$6097,3,0),"")</f>
        <v/>
      </c>
      <c r="E1249" s="68" t="str">
        <f>IFERROR(VLOOKUP($B1249,APガラス性能一覧!$A$2:$M$6097,4,0),"")</f>
        <v/>
      </c>
      <c r="F1249" s="68" t="str">
        <f>IFERROR(VLOOKUP($B1249,APガラス性能一覧!$A$2:$M$6097,5,0),"")</f>
        <v/>
      </c>
      <c r="G1249" s="68" t="str">
        <f>IFERROR(VLOOKUP($B1249,APガラス性能一覧!$A$2:$M$6097,6,0),"")</f>
        <v/>
      </c>
      <c r="H1249" s="68" t="str">
        <f>IFERROR(VLOOKUP($B1249,APガラス性能一覧!$A$2:$M$6097,7,0),"")</f>
        <v/>
      </c>
      <c r="I1249" s="68" t="str">
        <f>IFERROR(VLOOKUP($B1249,APガラス性能一覧!$A$2:$M$6097,8,0),"")</f>
        <v/>
      </c>
      <c r="J1249" s="68" t="str">
        <f>IFERROR(VLOOKUP($B1249,APガラス性能一覧!$A$2:$M$6097,9,0),"")</f>
        <v/>
      </c>
      <c r="K1249" s="68" t="str">
        <f>IFERROR(VLOOKUP($B1249,APガラス性能一覧!$A$2:$M$6097,10,0),"")</f>
        <v/>
      </c>
      <c r="L1249" s="68" t="str">
        <f>IFERROR(VLOOKUP($B1249,APガラス性能一覧!$A$2:$M$6097,11,0),"")</f>
        <v/>
      </c>
      <c r="M1249" s="68" t="str">
        <f>IFERROR(VLOOKUP($B1249,APガラス性能一覧!$A$2:$M$6097,12,0),"")</f>
        <v/>
      </c>
      <c r="N1249" s="68" t="str">
        <f>IFERROR(VLOOKUP($B1249,APガラス性能一覧!$A$2:$M$6097,13,0),"")</f>
        <v/>
      </c>
    </row>
    <row r="1250" spans="2:14" x14ac:dyDescent="0.4">
      <c r="B1250" s="68" t="str">
        <f>IF($D$2="","",IF($E$2=0.65,IFERROR(IF(INDEX(APガラス性能一覧!A:A,MATCH(ROW(B1244),APガラス性能一覧!$O:$O,0))="","",INDEX(APガラス性能一覧!A:A,MATCH(ROW(B1244),APガラス性能一覧!$O:$O,0))),""),IFERROR(IF(INDEX(APガラス性能一覧!A:A,MATCH(ROW(B1244),APガラス性能一覧!$N:$N,0))="","",INDEX(APガラス性能一覧!A:A,MATCH(ROW(B1244),APガラス性能一覧!$N:$N,0))),"")))</f>
        <v/>
      </c>
      <c r="C1250" s="68" t="str">
        <f>IFERROR(VLOOKUP($B1250,APガラス性能一覧!$A$2:$M$6097,2,0),"")</f>
        <v/>
      </c>
      <c r="D1250" s="68" t="str">
        <f>IFERROR(VLOOKUP($B1250,APガラス性能一覧!$A$2:$M$6097,3,0),"")</f>
        <v/>
      </c>
      <c r="E1250" s="68" t="str">
        <f>IFERROR(VLOOKUP($B1250,APガラス性能一覧!$A$2:$M$6097,4,0),"")</f>
        <v/>
      </c>
      <c r="F1250" s="68" t="str">
        <f>IFERROR(VLOOKUP($B1250,APガラス性能一覧!$A$2:$M$6097,5,0),"")</f>
        <v/>
      </c>
      <c r="G1250" s="68" t="str">
        <f>IFERROR(VLOOKUP($B1250,APガラス性能一覧!$A$2:$M$6097,6,0),"")</f>
        <v/>
      </c>
      <c r="H1250" s="68" t="str">
        <f>IFERROR(VLOOKUP($B1250,APガラス性能一覧!$A$2:$M$6097,7,0),"")</f>
        <v/>
      </c>
      <c r="I1250" s="68" t="str">
        <f>IFERROR(VLOOKUP($B1250,APガラス性能一覧!$A$2:$M$6097,8,0),"")</f>
        <v/>
      </c>
      <c r="J1250" s="68" t="str">
        <f>IFERROR(VLOOKUP($B1250,APガラス性能一覧!$A$2:$M$6097,9,0),"")</f>
        <v/>
      </c>
      <c r="K1250" s="68" t="str">
        <f>IFERROR(VLOOKUP($B1250,APガラス性能一覧!$A$2:$M$6097,10,0),"")</f>
        <v/>
      </c>
      <c r="L1250" s="68" t="str">
        <f>IFERROR(VLOOKUP($B1250,APガラス性能一覧!$A$2:$M$6097,11,0),"")</f>
        <v/>
      </c>
      <c r="M1250" s="68" t="str">
        <f>IFERROR(VLOOKUP($B1250,APガラス性能一覧!$A$2:$M$6097,12,0),"")</f>
        <v/>
      </c>
      <c r="N1250" s="68" t="str">
        <f>IFERROR(VLOOKUP($B1250,APガラス性能一覧!$A$2:$M$6097,13,0),"")</f>
        <v/>
      </c>
    </row>
    <row r="1251" spans="2:14" x14ac:dyDescent="0.4">
      <c r="B1251" s="68" t="str">
        <f>IF($D$2="","",IF($E$2=0.65,IFERROR(IF(INDEX(APガラス性能一覧!A:A,MATCH(ROW(B1245),APガラス性能一覧!$O:$O,0))="","",INDEX(APガラス性能一覧!A:A,MATCH(ROW(B1245),APガラス性能一覧!$O:$O,0))),""),IFERROR(IF(INDEX(APガラス性能一覧!A:A,MATCH(ROW(B1245),APガラス性能一覧!$N:$N,0))="","",INDEX(APガラス性能一覧!A:A,MATCH(ROW(B1245),APガラス性能一覧!$N:$N,0))),"")))</f>
        <v/>
      </c>
      <c r="C1251" s="68" t="str">
        <f>IFERROR(VLOOKUP($B1251,APガラス性能一覧!$A$2:$M$6097,2,0),"")</f>
        <v/>
      </c>
      <c r="D1251" s="68" t="str">
        <f>IFERROR(VLOOKUP($B1251,APガラス性能一覧!$A$2:$M$6097,3,0),"")</f>
        <v/>
      </c>
      <c r="E1251" s="68" t="str">
        <f>IFERROR(VLOOKUP($B1251,APガラス性能一覧!$A$2:$M$6097,4,0),"")</f>
        <v/>
      </c>
      <c r="F1251" s="68" t="str">
        <f>IFERROR(VLOOKUP($B1251,APガラス性能一覧!$A$2:$M$6097,5,0),"")</f>
        <v/>
      </c>
      <c r="G1251" s="68" t="str">
        <f>IFERROR(VLOOKUP($B1251,APガラス性能一覧!$A$2:$M$6097,6,0),"")</f>
        <v/>
      </c>
      <c r="H1251" s="68" t="str">
        <f>IFERROR(VLOOKUP($B1251,APガラス性能一覧!$A$2:$M$6097,7,0),"")</f>
        <v/>
      </c>
      <c r="I1251" s="68" t="str">
        <f>IFERROR(VLOOKUP($B1251,APガラス性能一覧!$A$2:$M$6097,8,0),"")</f>
        <v/>
      </c>
      <c r="J1251" s="68" t="str">
        <f>IFERROR(VLOOKUP($B1251,APガラス性能一覧!$A$2:$M$6097,9,0),"")</f>
        <v/>
      </c>
      <c r="K1251" s="68" t="str">
        <f>IFERROR(VLOOKUP($B1251,APガラス性能一覧!$A$2:$M$6097,10,0),"")</f>
        <v/>
      </c>
      <c r="L1251" s="68" t="str">
        <f>IFERROR(VLOOKUP($B1251,APガラス性能一覧!$A$2:$M$6097,11,0),"")</f>
        <v/>
      </c>
      <c r="M1251" s="68" t="str">
        <f>IFERROR(VLOOKUP($B1251,APガラス性能一覧!$A$2:$M$6097,12,0),"")</f>
        <v/>
      </c>
      <c r="N1251" s="68" t="str">
        <f>IFERROR(VLOOKUP($B1251,APガラス性能一覧!$A$2:$M$6097,13,0),"")</f>
        <v/>
      </c>
    </row>
    <row r="1252" spans="2:14" x14ac:dyDescent="0.4">
      <c r="B1252" s="68" t="str">
        <f>IF($D$2="","",IF($E$2=0.65,IFERROR(IF(INDEX(APガラス性能一覧!A:A,MATCH(ROW(B1246),APガラス性能一覧!$O:$O,0))="","",INDEX(APガラス性能一覧!A:A,MATCH(ROW(B1246),APガラス性能一覧!$O:$O,0))),""),IFERROR(IF(INDEX(APガラス性能一覧!A:A,MATCH(ROW(B1246),APガラス性能一覧!$N:$N,0))="","",INDEX(APガラス性能一覧!A:A,MATCH(ROW(B1246),APガラス性能一覧!$N:$N,0))),"")))</f>
        <v/>
      </c>
      <c r="C1252" s="68" t="str">
        <f>IFERROR(VLOOKUP($B1252,APガラス性能一覧!$A$2:$M$6097,2,0),"")</f>
        <v/>
      </c>
      <c r="D1252" s="68" t="str">
        <f>IFERROR(VLOOKUP($B1252,APガラス性能一覧!$A$2:$M$6097,3,0),"")</f>
        <v/>
      </c>
      <c r="E1252" s="68" t="str">
        <f>IFERROR(VLOOKUP($B1252,APガラス性能一覧!$A$2:$M$6097,4,0),"")</f>
        <v/>
      </c>
      <c r="F1252" s="68" t="str">
        <f>IFERROR(VLOOKUP($B1252,APガラス性能一覧!$A$2:$M$6097,5,0),"")</f>
        <v/>
      </c>
      <c r="G1252" s="68" t="str">
        <f>IFERROR(VLOOKUP($B1252,APガラス性能一覧!$A$2:$M$6097,6,0),"")</f>
        <v/>
      </c>
      <c r="H1252" s="68" t="str">
        <f>IFERROR(VLOOKUP($B1252,APガラス性能一覧!$A$2:$M$6097,7,0),"")</f>
        <v/>
      </c>
      <c r="I1252" s="68" t="str">
        <f>IFERROR(VLOOKUP($B1252,APガラス性能一覧!$A$2:$M$6097,8,0),"")</f>
        <v/>
      </c>
      <c r="J1252" s="68" t="str">
        <f>IFERROR(VLOOKUP($B1252,APガラス性能一覧!$A$2:$M$6097,9,0),"")</f>
        <v/>
      </c>
      <c r="K1252" s="68" t="str">
        <f>IFERROR(VLOOKUP($B1252,APガラス性能一覧!$A$2:$M$6097,10,0),"")</f>
        <v/>
      </c>
      <c r="L1252" s="68" t="str">
        <f>IFERROR(VLOOKUP($B1252,APガラス性能一覧!$A$2:$M$6097,11,0),"")</f>
        <v/>
      </c>
      <c r="M1252" s="68" t="str">
        <f>IFERROR(VLOOKUP($B1252,APガラス性能一覧!$A$2:$M$6097,12,0),"")</f>
        <v/>
      </c>
      <c r="N1252" s="68" t="str">
        <f>IFERROR(VLOOKUP($B1252,APガラス性能一覧!$A$2:$M$6097,13,0),"")</f>
        <v/>
      </c>
    </row>
    <row r="1253" spans="2:14" x14ac:dyDescent="0.4">
      <c r="B1253" s="68" t="str">
        <f>IF($D$2="","",IF($E$2=0.65,IFERROR(IF(INDEX(APガラス性能一覧!A:A,MATCH(ROW(B1247),APガラス性能一覧!$O:$O,0))="","",INDEX(APガラス性能一覧!A:A,MATCH(ROW(B1247),APガラス性能一覧!$O:$O,0))),""),IFERROR(IF(INDEX(APガラス性能一覧!A:A,MATCH(ROW(B1247),APガラス性能一覧!$N:$N,0))="","",INDEX(APガラス性能一覧!A:A,MATCH(ROW(B1247),APガラス性能一覧!$N:$N,0))),"")))</f>
        <v/>
      </c>
      <c r="C1253" s="68" t="str">
        <f>IFERROR(VLOOKUP($B1253,APガラス性能一覧!$A$2:$M$6097,2,0),"")</f>
        <v/>
      </c>
      <c r="D1253" s="68" t="str">
        <f>IFERROR(VLOOKUP($B1253,APガラス性能一覧!$A$2:$M$6097,3,0),"")</f>
        <v/>
      </c>
      <c r="E1253" s="68" t="str">
        <f>IFERROR(VLOOKUP($B1253,APガラス性能一覧!$A$2:$M$6097,4,0),"")</f>
        <v/>
      </c>
      <c r="F1253" s="68" t="str">
        <f>IFERROR(VLOOKUP($B1253,APガラス性能一覧!$A$2:$M$6097,5,0),"")</f>
        <v/>
      </c>
      <c r="G1253" s="68" t="str">
        <f>IFERROR(VLOOKUP($B1253,APガラス性能一覧!$A$2:$M$6097,6,0),"")</f>
        <v/>
      </c>
      <c r="H1253" s="68" t="str">
        <f>IFERROR(VLOOKUP($B1253,APガラス性能一覧!$A$2:$M$6097,7,0),"")</f>
        <v/>
      </c>
      <c r="I1253" s="68" t="str">
        <f>IFERROR(VLOOKUP($B1253,APガラス性能一覧!$A$2:$M$6097,8,0),"")</f>
        <v/>
      </c>
      <c r="J1253" s="68" t="str">
        <f>IFERROR(VLOOKUP($B1253,APガラス性能一覧!$A$2:$M$6097,9,0),"")</f>
        <v/>
      </c>
      <c r="K1253" s="68" t="str">
        <f>IFERROR(VLOOKUP($B1253,APガラス性能一覧!$A$2:$M$6097,10,0),"")</f>
        <v/>
      </c>
      <c r="L1253" s="68" t="str">
        <f>IFERROR(VLOOKUP($B1253,APガラス性能一覧!$A$2:$M$6097,11,0),"")</f>
        <v/>
      </c>
      <c r="M1253" s="68" t="str">
        <f>IFERROR(VLOOKUP($B1253,APガラス性能一覧!$A$2:$M$6097,12,0),"")</f>
        <v/>
      </c>
      <c r="N1253" s="68" t="str">
        <f>IFERROR(VLOOKUP($B1253,APガラス性能一覧!$A$2:$M$6097,13,0),"")</f>
        <v/>
      </c>
    </row>
    <row r="1254" spans="2:14" x14ac:dyDescent="0.4">
      <c r="B1254" s="68" t="str">
        <f>IF($D$2="","",IF($E$2=0.65,IFERROR(IF(INDEX(APガラス性能一覧!A:A,MATCH(ROW(B1248),APガラス性能一覧!$O:$O,0))="","",INDEX(APガラス性能一覧!A:A,MATCH(ROW(B1248),APガラス性能一覧!$O:$O,0))),""),IFERROR(IF(INDEX(APガラス性能一覧!A:A,MATCH(ROW(B1248),APガラス性能一覧!$N:$N,0))="","",INDEX(APガラス性能一覧!A:A,MATCH(ROW(B1248),APガラス性能一覧!$N:$N,0))),"")))</f>
        <v/>
      </c>
      <c r="C1254" s="68" t="str">
        <f>IFERROR(VLOOKUP($B1254,APガラス性能一覧!$A$2:$M$6097,2,0),"")</f>
        <v/>
      </c>
      <c r="D1254" s="68" t="str">
        <f>IFERROR(VLOOKUP($B1254,APガラス性能一覧!$A$2:$M$6097,3,0),"")</f>
        <v/>
      </c>
      <c r="E1254" s="68" t="str">
        <f>IFERROR(VLOOKUP($B1254,APガラス性能一覧!$A$2:$M$6097,4,0),"")</f>
        <v/>
      </c>
      <c r="F1254" s="68" t="str">
        <f>IFERROR(VLOOKUP($B1254,APガラス性能一覧!$A$2:$M$6097,5,0),"")</f>
        <v/>
      </c>
      <c r="G1254" s="68" t="str">
        <f>IFERROR(VLOOKUP($B1254,APガラス性能一覧!$A$2:$M$6097,6,0),"")</f>
        <v/>
      </c>
      <c r="H1254" s="68" t="str">
        <f>IFERROR(VLOOKUP($B1254,APガラス性能一覧!$A$2:$M$6097,7,0),"")</f>
        <v/>
      </c>
      <c r="I1254" s="68" t="str">
        <f>IFERROR(VLOOKUP($B1254,APガラス性能一覧!$A$2:$M$6097,8,0),"")</f>
        <v/>
      </c>
      <c r="J1254" s="68" t="str">
        <f>IFERROR(VLOOKUP($B1254,APガラス性能一覧!$A$2:$M$6097,9,0),"")</f>
        <v/>
      </c>
      <c r="K1254" s="68" t="str">
        <f>IFERROR(VLOOKUP($B1254,APガラス性能一覧!$A$2:$M$6097,10,0),"")</f>
        <v/>
      </c>
      <c r="L1254" s="68" t="str">
        <f>IFERROR(VLOOKUP($B1254,APガラス性能一覧!$A$2:$M$6097,11,0),"")</f>
        <v/>
      </c>
      <c r="M1254" s="68" t="str">
        <f>IFERROR(VLOOKUP($B1254,APガラス性能一覧!$A$2:$M$6097,12,0),"")</f>
        <v/>
      </c>
      <c r="N1254" s="68" t="str">
        <f>IFERROR(VLOOKUP($B1254,APガラス性能一覧!$A$2:$M$6097,13,0),"")</f>
        <v/>
      </c>
    </row>
    <row r="1255" spans="2:14" x14ac:dyDescent="0.4">
      <c r="B1255" s="68" t="str">
        <f>IF($D$2="","",IF($E$2=0.65,IFERROR(IF(INDEX(APガラス性能一覧!A:A,MATCH(ROW(B1249),APガラス性能一覧!$O:$O,0))="","",INDEX(APガラス性能一覧!A:A,MATCH(ROW(B1249),APガラス性能一覧!$O:$O,0))),""),IFERROR(IF(INDEX(APガラス性能一覧!A:A,MATCH(ROW(B1249),APガラス性能一覧!$N:$N,0))="","",INDEX(APガラス性能一覧!A:A,MATCH(ROW(B1249),APガラス性能一覧!$N:$N,0))),"")))</f>
        <v/>
      </c>
      <c r="C1255" s="68" t="str">
        <f>IFERROR(VLOOKUP($B1255,APガラス性能一覧!$A$2:$M$6097,2,0),"")</f>
        <v/>
      </c>
      <c r="D1255" s="68" t="str">
        <f>IFERROR(VLOOKUP($B1255,APガラス性能一覧!$A$2:$M$6097,3,0),"")</f>
        <v/>
      </c>
      <c r="E1255" s="68" t="str">
        <f>IFERROR(VLOOKUP($B1255,APガラス性能一覧!$A$2:$M$6097,4,0),"")</f>
        <v/>
      </c>
      <c r="F1255" s="68" t="str">
        <f>IFERROR(VLOOKUP($B1255,APガラス性能一覧!$A$2:$M$6097,5,0),"")</f>
        <v/>
      </c>
      <c r="G1255" s="68" t="str">
        <f>IFERROR(VLOOKUP($B1255,APガラス性能一覧!$A$2:$M$6097,6,0),"")</f>
        <v/>
      </c>
      <c r="H1255" s="68" t="str">
        <f>IFERROR(VLOOKUP($B1255,APガラス性能一覧!$A$2:$M$6097,7,0),"")</f>
        <v/>
      </c>
      <c r="I1255" s="68" t="str">
        <f>IFERROR(VLOOKUP($B1255,APガラス性能一覧!$A$2:$M$6097,8,0),"")</f>
        <v/>
      </c>
      <c r="J1255" s="68" t="str">
        <f>IFERROR(VLOOKUP($B1255,APガラス性能一覧!$A$2:$M$6097,9,0),"")</f>
        <v/>
      </c>
      <c r="K1255" s="68" t="str">
        <f>IFERROR(VLOOKUP($B1255,APガラス性能一覧!$A$2:$M$6097,10,0),"")</f>
        <v/>
      </c>
      <c r="L1255" s="68" t="str">
        <f>IFERROR(VLOOKUP($B1255,APガラス性能一覧!$A$2:$M$6097,11,0),"")</f>
        <v/>
      </c>
      <c r="M1255" s="68" t="str">
        <f>IFERROR(VLOOKUP($B1255,APガラス性能一覧!$A$2:$M$6097,12,0),"")</f>
        <v/>
      </c>
      <c r="N1255" s="68" t="str">
        <f>IFERROR(VLOOKUP($B1255,APガラス性能一覧!$A$2:$M$6097,13,0),"")</f>
        <v/>
      </c>
    </row>
    <row r="1256" spans="2:14" x14ac:dyDescent="0.4">
      <c r="B1256" s="68" t="str">
        <f>IF($D$2="","",IF($E$2=0.65,IFERROR(IF(INDEX(APガラス性能一覧!A:A,MATCH(ROW(B1250),APガラス性能一覧!$O:$O,0))="","",INDEX(APガラス性能一覧!A:A,MATCH(ROW(B1250),APガラス性能一覧!$O:$O,0))),""),IFERROR(IF(INDEX(APガラス性能一覧!A:A,MATCH(ROW(B1250),APガラス性能一覧!$N:$N,0))="","",INDEX(APガラス性能一覧!A:A,MATCH(ROW(B1250),APガラス性能一覧!$N:$N,0))),"")))</f>
        <v/>
      </c>
      <c r="C1256" s="68" t="str">
        <f>IFERROR(VLOOKUP($B1256,APガラス性能一覧!$A$2:$M$6097,2,0),"")</f>
        <v/>
      </c>
      <c r="D1256" s="68" t="str">
        <f>IFERROR(VLOOKUP($B1256,APガラス性能一覧!$A$2:$M$6097,3,0),"")</f>
        <v/>
      </c>
      <c r="E1256" s="68" t="str">
        <f>IFERROR(VLOOKUP($B1256,APガラス性能一覧!$A$2:$M$6097,4,0),"")</f>
        <v/>
      </c>
      <c r="F1256" s="68" t="str">
        <f>IFERROR(VLOOKUP($B1256,APガラス性能一覧!$A$2:$M$6097,5,0),"")</f>
        <v/>
      </c>
      <c r="G1256" s="68" t="str">
        <f>IFERROR(VLOOKUP($B1256,APガラス性能一覧!$A$2:$M$6097,6,0),"")</f>
        <v/>
      </c>
      <c r="H1256" s="68" t="str">
        <f>IFERROR(VLOOKUP($B1256,APガラス性能一覧!$A$2:$M$6097,7,0),"")</f>
        <v/>
      </c>
      <c r="I1256" s="68" t="str">
        <f>IFERROR(VLOOKUP($B1256,APガラス性能一覧!$A$2:$M$6097,8,0),"")</f>
        <v/>
      </c>
      <c r="J1256" s="68" t="str">
        <f>IFERROR(VLOOKUP($B1256,APガラス性能一覧!$A$2:$M$6097,9,0),"")</f>
        <v/>
      </c>
      <c r="K1256" s="68" t="str">
        <f>IFERROR(VLOOKUP($B1256,APガラス性能一覧!$A$2:$M$6097,10,0),"")</f>
        <v/>
      </c>
      <c r="L1256" s="68" t="str">
        <f>IFERROR(VLOOKUP($B1256,APガラス性能一覧!$A$2:$M$6097,11,0),"")</f>
        <v/>
      </c>
      <c r="M1256" s="68" t="str">
        <f>IFERROR(VLOOKUP($B1256,APガラス性能一覧!$A$2:$M$6097,12,0),"")</f>
        <v/>
      </c>
      <c r="N1256" s="68" t="str">
        <f>IFERROR(VLOOKUP($B1256,APガラス性能一覧!$A$2:$M$6097,13,0),"")</f>
        <v/>
      </c>
    </row>
    <row r="1257" spans="2:14" x14ac:dyDescent="0.4">
      <c r="B1257" s="68" t="str">
        <f>IF($D$2="","",IF($E$2=0.65,IFERROR(IF(INDEX(APガラス性能一覧!A:A,MATCH(ROW(B1251),APガラス性能一覧!$O:$O,0))="","",INDEX(APガラス性能一覧!A:A,MATCH(ROW(B1251),APガラス性能一覧!$O:$O,0))),""),IFERROR(IF(INDEX(APガラス性能一覧!A:A,MATCH(ROW(B1251),APガラス性能一覧!$N:$N,0))="","",INDEX(APガラス性能一覧!A:A,MATCH(ROW(B1251),APガラス性能一覧!$N:$N,0))),"")))</f>
        <v/>
      </c>
      <c r="C1257" s="68" t="str">
        <f>IFERROR(VLOOKUP($B1257,APガラス性能一覧!$A$2:$M$6097,2,0),"")</f>
        <v/>
      </c>
      <c r="D1257" s="68" t="str">
        <f>IFERROR(VLOOKUP($B1257,APガラス性能一覧!$A$2:$M$6097,3,0),"")</f>
        <v/>
      </c>
      <c r="E1257" s="68" t="str">
        <f>IFERROR(VLOOKUP($B1257,APガラス性能一覧!$A$2:$M$6097,4,0),"")</f>
        <v/>
      </c>
      <c r="F1257" s="68" t="str">
        <f>IFERROR(VLOOKUP($B1257,APガラス性能一覧!$A$2:$M$6097,5,0),"")</f>
        <v/>
      </c>
      <c r="G1257" s="68" t="str">
        <f>IFERROR(VLOOKUP($B1257,APガラス性能一覧!$A$2:$M$6097,6,0),"")</f>
        <v/>
      </c>
      <c r="H1257" s="68" t="str">
        <f>IFERROR(VLOOKUP($B1257,APガラス性能一覧!$A$2:$M$6097,7,0),"")</f>
        <v/>
      </c>
      <c r="I1257" s="68" t="str">
        <f>IFERROR(VLOOKUP($B1257,APガラス性能一覧!$A$2:$M$6097,8,0),"")</f>
        <v/>
      </c>
      <c r="J1257" s="68" t="str">
        <f>IFERROR(VLOOKUP($B1257,APガラス性能一覧!$A$2:$M$6097,9,0),"")</f>
        <v/>
      </c>
      <c r="K1257" s="68" t="str">
        <f>IFERROR(VLOOKUP($B1257,APガラス性能一覧!$A$2:$M$6097,10,0),"")</f>
        <v/>
      </c>
      <c r="L1257" s="68" t="str">
        <f>IFERROR(VLOOKUP($B1257,APガラス性能一覧!$A$2:$M$6097,11,0),"")</f>
        <v/>
      </c>
      <c r="M1257" s="68" t="str">
        <f>IFERROR(VLOOKUP($B1257,APガラス性能一覧!$A$2:$M$6097,12,0),"")</f>
        <v/>
      </c>
      <c r="N1257" s="68" t="str">
        <f>IFERROR(VLOOKUP($B1257,APガラス性能一覧!$A$2:$M$6097,13,0),"")</f>
        <v/>
      </c>
    </row>
    <row r="1258" spans="2:14" x14ac:dyDescent="0.4">
      <c r="B1258" s="68" t="str">
        <f>IF($D$2="","",IF($E$2=0.65,IFERROR(IF(INDEX(APガラス性能一覧!A:A,MATCH(ROW(B1252),APガラス性能一覧!$O:$O,0))="","",INDEX(APガラス性能一覧!A:A,MATCH(ROW(B1252),APガラス性能一覧!$O:$O,0))),""),IFERROR(IF(INDEX(APガラス性能一覧!A:A,MATCH(ROW(B1252),APガラス性能一覧!$N:$N,0))="","",INDEX(APガラス性能一覧!A:A,MATCH(ROW(B1252),APガラス性能一覧!$N:$N,0))),"")))</f>
        <v/>
      </c>
      <c r="C1258" s="68" t="str">
        <f>IFERROR(VLOOKUP($B1258,APガラス性能一覧!$A$2:$M$6097,2,0),"")</f>
        <v/>
      </c>
      <c r="D1258" s="68" t="str">
        <f>IFERROR(VLOOKUP($B1258,APガラス性能一覧!$A$2:$M$6097,3,0),"")</f>
        <v/>
      </c>
      <c r="E1258" s="68" t="str">
        <f>IFERROR(VLOOKUP($B1258,APガラス性能一覧!$A$2:$M$6097,4,0),"")</f>
        <v/>
      </c>
      <c r="F1258" s="68" t="str">
        <f>IFERROR(VLOOKUP($B1258,APガラス性能一覧!$A$2:$M$6097,5,0),"")</f>
        <v/>
      </c>
      <c r="G1258" s="68" t="str">
        <f>IFERROR(VLOOKUP($B1258,APガラス性能一覧!$A$2:$M$6097,6,0),"")</f>
        <v/>
      </c>
      <c r="H1258" s="68" t="str">
        <f>IFERROR(VLOOKUP($B1258,APガラス性能一覧!$A$2:$M$6097,7,0),"")</f>
        <v/>
      </c>
      <c r="I1258" s="68" t="str">
        <f>IFERROR(VLOOKUP($B1258,APガラス性能一覧!$A$2:$M$6097,8,0),"")</f>
        <v/>
      </c>
      <c r="J1258" s="68" t="str">
        <f>IFERROR(VLOOKUP($B1258,APガラス性能一覧!$A$2:$M$6097,9,0),"")</f>
        <v/>
      </c>
      <c r="K1258" s="68" t="str">
        <f>IFERROR(VLOOKUP($B1258,APガラス性能一覧!$A$2:$M$6097,10,0),"")</f>
        <v/>
      </c>
      <c r="L1258" s="68" t="str">
        <f>IFERROR(VLOOKUP($B1258,APガラス性能一覧!$A$2:$M$6097,11,0),"")</f>
        <v/>
      </c>
      <c r="M1258" s="68" t="str">
        <f>IFERROR(VLOOKUP($B1258,APガラス性能一覧!$A$2:$M$6097,12,0),"")</f>
        <v/>
      </c>
      <c r="N1258" s="68" t="str">
        <f>IFERROR(VLOOKUP($B1258,APガラス性能一覧!$A$2:$M$6097,13,0),"")</f>
        <v/>
      </c>
    </row>
    <row r="1259" spans="2:14" x14ac:dyDescent="0.4">
      <c r="B1259" s="68" t="str">
        <f>IF($D$2="","",IF($E$2=0.65,IFERROR(IF(INDEX(APガラス性能一覧!A:A,MATCH(ROW(B1253),APガラス性能一覧!$O:$O,0))="","",INDEX(APガラス性能一覧!A:A,MATCH(ROW(B1253),APガラス性能一覧!$O:$O,0))),""),IFERROR(IF(INDEX(APガラス性能一覧!A:A,MATCH(ROW(B1253),APガラス性能一覧!$N:$N,0))="","",INDEX(APガラス性能一覧!A:A,MATCH(ROW(B1253),APガラス性能一覧!$N:$N,0))),"")))</f>
        <v/>
      </c>
      <c r="C1259" s="68" t="str">
        <f>IFERROR(VLOOKUP($B1259,APガラス性能一覧!$A$2:$M$6097,2,0),"")</f>
        <v/>
      </c>
      <c r="D1259" s="68" t="str">
        <f>IFERROR(VLOOKUP($B1259,APガラス性能一覧!$A$2:$M$6097,3,0),"")</f>
        <v/>
      </c>
      <c r="E1259" s="68" t="str">
        <f>IFERROR(VLOOKUP($B1259,APガラス性能一覧!$A$2:$M$6097,4,0),"")</f>
        <v/>
      </c>
      <c r="F1259" s="68" t="str">
        <f>IFERROR(VLOOKUP($B1259,APガラス性能一覧!$A$2:$M$6097,5,0),"")</f>
        <v/>
      </c>
      <c r="G1259" s="68" t="str">
        <f>IFERROR(VLOOKUP($B1259,APガラス性能一覧!$A$2:$M$6097,6,0),"")</f>
        <v/>
      </c>
      <c r="H1259" s="68" t="str">
        <f>IFERROR(VLOOKUP($B1259,APガラス性能一覧!$A$2:$M$6097,7,0),"")</f>
        <v/>
      </c>
      <c r="I1259" s="68" t="str">
        <f>IFERROR(VLOOKUP($B1259,APガラス性能一覧!$A$2:$M$6097,8,0),"")</f>
        <v/>
      </c>
      <c r="J1259" s="68" t="str">
        <f>IFERROR(VLOOKUP($B1259,APガラス性能一覧!$A$2:$M$6097,9,0),"")</f>
        <v/>
      </c>
      <c r="K1259" s="68" t="str">
        <f>IFERROR(VLOOKUP($B1259,APガラス性能一覧!$A$2:$M$6097,10,0),"")</f>
        <v/>
      </c>
      <c r="L1259" s="68" t="str">
        <f>IFERROR(VLOOKUP($B1259,APガラス性能一覧!$A$2:$M$6097,11,0),"")</f>
        <v/>
      </c>
      <c r="M1259" s="68" t="str">
        <f>IFERROR(VLOOKUP($B1259,APガラス性能一覧!$A$2:$M$6097,12,0),"")</f>
        <v/>
      </c>
      <c r="N1259" s="68" t="str">
        <f>IFERROR(VLOOKUP($B1259,APガラス性能一覧!$A$2:$M$6097,13,0),"")</f>
        <v/>
      </c>
    </row>
    <row r="1260" spans="2:14" x14ac:dyDescent="0.4">
      <c r="B1260" s="68" t="str">
        <f>IF($D$2="","",IF($E$2=0.65,IFERROR(IF(INDEX(APガラス性能一覧!A:A,MATCH(ROW(B1254),APガラス性能一覧!$O:$O,0))="","",INDEX(APガラス性能一覧!A:A,MATCH(ROW(B1254),APガラス性能一覧!$O:$O,0))),""),IFERROR(IF(INDEX(APガラス性能一覧!A:A,MATCH(ROW(B1254),APガラス性能一覧!$N:$N,0))="","",INDEX(APガラス性能一覧!A:A,MATCH(ROW(B1254),APガラス性能一覧!$N:$N,0))),"")))</f>
        <v/>
      </c>
      <c r="C1260" s="68" t="str">
        <f>IFERROR(VLOOKUP($B1260,APガラス性能一覧!$A$2:$M$6097,2,0),"")</f>
        <v/>
      </c>
      <c r="D1260" s="68" t="str">
        <f>IFERROR(VLOOKUP($B1260,APガラス性能一覧!$A$2:$M$6097,3,0),"")</f>
        <v/>
      </c>
      <c r="E1260" s="68" t="str">
        <f>IFERROR(VLOOKUP($B1260,APガラス性能一覧!$A$2:$M$6097,4,0),"")</f>
        <v/>
      </c>
      <c r="F1260" s="68" t="str">
        <f>IFERROR(VLOOKUP($B1260,APガラス性能一覧!$A$2:$M$6097,5,0),"")</f>
        <v/>
      </c>
      <c r="G1260" s="68" t="str">
        <f>IFERROR(VLOOKUP($B1260,APガラス性能一覧!$A$2:$M$6097,6,0),"")</f>
        <v/>
      </c>
      <c r="H1260" s="68" t="str">
        <f>IFERROR(VLOOKUP($B1260,APガラス性能一覧!$A$2:$M$6097,7,0),"")</f>
        <v/>
      </c>
      <c r="I1260" s="68" t="str">
        <f>IFERROR(VLOOKUP($B1260,APガラス性能一覧!$A$2:$M$6097,8,0),"")</f>
        <v/>
      </c>
      <c r="J1260" s="68" t="str">
        <f>IFERROR(VLOOKUP($B1260,APガラス性能一覧!$A$2:$M$6097,9,0),"")</f>
        <v/>
      </c>
      <c r="K1260" s="68" t="str">
        <f>IFERROR(VLOOKUP($B1260,APガラス性能一覧!$A$2:$M$6097,10,0),"")</f>
        <v/>
      </c>
      <c r="L1260" s="68" t="str">
        <f>IFERROR(VLOOKUP($B1260,APガラス性能一覧!$A$2:$M$6097,11,0),"")</f>
        <v/>
      </c>
      <c r="M1260" s="68" t="str">
        <f>IFERROR(VLOOKUP($B1260,APガラス性能一覧!$A$2:$M$6097,12,0),"")</f>
        <v/>
      </c>
      <c r="N1260" s="68" t="str">
        <f>IFERROR(VLOOKUP($B1260,APガラス性能一覧!$A$2:$M$6097,13,0),"")</f>
        <v/>
      </c>
    </row>
    <row r="1261" spans="2:14" x14ac:dyDescent="0.4">
      <c r="B1261" s="68" t="str">
        <f>IF($D$2="","",IF($E$2=0.65,IFERROR(IF(INDEX(APガラス性能一覧!A:A,MATCH(ROW(B1255),APガラス性能一覧!$O:$O,0))="","",INDEX(APガラス性能一覧!A:A,MATCH(ROW(B1255),APガラス性能一覧!$O:$O,0))),""),IFERROR(IF(INDEX(APガラス性能一覧!A:A,MATCH(ROW(B1255),APガラス性能一覧!$N:$N,0))="","",INDEX(APガラス性能一覧!A:A,MATCH(ROW(B1255),APガラス性能一覧!$N:$N,0))),"")))</f>
        <v/>
      </c>
      <c r="C1261" s="68" t="str">
        <f>IFERROR(VLOOKUP($B1261,APガラス性能一覧!$A$2:$M$6097,2,0),"")</f>
        <v/>
      </c>
      <c r="D1261" s="68" t="str">
        <f>IFERROR(VLOOKUP($B1261,APガラス性能一覧!$A$2:$M$6097,3,0),"")</f>
        <v/>
      </c>
      <c r="E1261" s="68" t="str">
        <f>IFERROR(VLOOKUP($B1261,APガラス性能一覧!$A$2:$M$6097,4,0),"")</f>
        <v/>
      </c>
      <c r="F1261" s="68" t="str">
        <f>IFERROR(VLOOKUP($B1261,APガラス性能一覧!$A$2:$M$6097,5,0),"")</f>
        <v/>
      </c>
      <c r="G1261" s="68" t="str">
        <f>IFERROR(VLOOKUP($B1261,APガラス性能一覧!$A$2:$M$6097,6,0),"")</f>
        <v/>
      </c>
      <c r="H1261" s="68" t="str">
        <f>IFERROR(VLOOKUP($B1261,APガラス性能一覧!$A$2:$M$6097,7,0),"")</f>
        <v/>
      </c>
      <c r="I1261" s="68" t="str">
        <f>IFERROR(VLOOKUP($B1261,APガラス性能一覧!$A$2:$M$6097,8,0),"")</f>
        <v/>
      </c>
      <c r="J1261" s="68" t="str">
        <f>IFERROR(VLOOKUP($B1261,APガラス性能一覧!$A$2:$M$6097,9,0),"")</f>
        <v/>
      </c>
      <c r="K1261" s="68" t="str">
        <f>IFERROR(VLOOKUP($B1261,APガラス性能一覧!$A$2:$M$6097,10,0),"")</f>
        <v/>
      </c>
      <c r="L1261" s="68" t="str">
        <f>IFERROR(VLOOKUP($B1261,APガラス性能一覧!$A$2:$M$6097,11,0),"")</f>
        <v/>
      </c>
      <c r="M1261" s="68" t="str">
        <f>IFERROR(VLOOKUP($B1261,APガラス性能一覧!$A$2:$M$6097,12,0),"")</f>
        <v/>
      </c>
      <c r="N1261" s="68" t="str">
        <f>IFERROR(VLOOKUP($B1261,APガラス性能一覧!$A$2:$M$6097,13,0),"")</f>
        <v/>
      </c>
    </row>
    <row r="1262" spans="2:14" x14ac:dyDescent="0.4">
      <c r="B1262" s="68" t="str">
        <f>IF($D$2="","",IF($E$2=0.65,IFERROR(IF(INDEX(APガラス性能一覧!A:A,MATCH(ROW(B1256),APガラス性能一覧!$O:$O,0))="","",INDEX(APガラス性能一覧!A:A,MATCH(ROW(B1256),APガラス性能一覧!$O:$O,0))),""),IFERROR(IF(INDEX(APガラス性能一覧!A:A,MATCH(ROW(B1256),APガラス性能一覧!$N:$N,0))="","",INDEX(APガラス性能一覧!A:A,MATCH(ROW(B1256),APガラス性能一覧!$N:$N,0))),"")))</f>
        <v/>
      </c>
      <c r="C1262" s="68" t="str">
        <f>IFERROR(VLOOKUP($B1262,APガラス性能一覧!$A$2:$M$6097,2,0),"")</f>
        <v/>
      </c>
      <c r="D1262" s="68" t="str">
        <f>IFERROR(VLOOKUP($B1262,APガラス性能一覧!$A$2:$M$6097,3,0),"")</f>
        <v/>
      </c>
      <c r="E1262" s="68" t="str">
        <f>IFERROR(VLOOKUP($B1262,APガラス性能一覧!$A$2:$M$6097,4,0),"")</f>
        <v/>
      </c>
      <c r="F1262" s="68" t="str">
        <f>IFERROR(VLOOKUP($B1262,APガラス性能一覧!$A$2:$M$6097,5,0),"")</f>
        <v/>
      </c>
      <c r="G1262" s="68" t="str">
        <f>IFERROR(VLOOKUP($B1262,APガラス性能一覧!$A$2:$M$6097,6,0),"")</f>
        <v/>
      </c>
      <c r="H1262" s="68" t="str">
        <f>IFERROR(VLOOKUP($B1262,APガラス性能一覧!$A$2:$M$6097,7,0),"")</f>
        <v/>
      </c>
      <c r="I1262" s="68" t="str">
        <f>IFERROR(VLOOKUP($B1262,APガラス性能一覧!$A$2:$M$6097,8,0),"")</f>
        <v/>
      </c>
      <c r="J1262" s="68" t="str">
        <f>IFERROR(VLOOKUP($B1262,APガラス性能一覧!$A$2:$M$6097,9,0),"")</f>
        <v/>
      </c>
      <c r="K1262" s="68" t="str">
        <f>IFERROR(VLOOKUP($B1262,APガラス性能一覧!$A$2:$M$6097,10,0),"")</f>
        <v/>
      </c>
      <c r="L1262" s="68" t="str">
        <f>IFERROR(VLOOKUP($B1262,APガラス性能一覧!$A$2:$M$6097,11,0),"")</f>
        <v/>
      </c>
      <c r="M1262" s="68" t="str">
        <f>IFERROR(VLOOKUP($B1262,APガラス性能一覧!$A$2:$M$6097,12,0),"")</f>
        <v/>
      </c>
      <c r="N1262" s="68" t="str">
        <f>IFERROR(VLOOKUP($B1262,APガラス性能一覧!$A$2:$M$6097,13,0),"")</f>
        <v/>
      </c>
    </row>
    <row r="1263" spans="2:14" x14ac:dyDescent="0.4">
      <c r="B1263" s="68" t="str">
        <f>IF($D$2="","",IF($E$2=0.65,IFERROR(IF(INDEX(APガラス性能一覧!A:A,MATCH(ROW(B1257),APガラス性能一覧!$O:$O,0))="","",INDEX(APガラス性能一覧!A:A,MATCH(ROW(B1257),APガラス性能一覧!$O:$O,0))),""),IFERROR(IF(INDEX(APガラス性能一覧!A:A,MATCH(ROW(B1257),APガラス性能一覧!$N:$N,0))="","",INDEX(APガラス性能一覧!A:A,MATCH(ROW(B1257),APガラス性能一覧!$N:$N,0))),"")))</f>
        <v/>
      </c>
      <c r="C1263" s="68" t="str">
        <f>IFERROR(VLOOKUP($B1263,APガラス性能一覧!$A$2:$M$6097,2,0),"")</f>
        <v/>
      </c>
      <c r="D1263" s="68" t="str">
        <f>IFERROR(VLOOKUP($B1263,APガラス性能一覧!$A$2:$M$6097,3,0),"")</f>
        <v/>
      </c>
      <c r="E1263" s="68" t="str">
        <f>IFERROR(VLOOKUP($B1263,APガラス性能一覧!$A$2:$M$6097,4,0),"")</f>
        <v/>
      </c>
      <c r="F1263" s="68" t="str">
        <f>IFERROR(VLOOKUP($B1263,APガラス性能一覧!$A$2:$M$6097,5,0),"")</f>
        <v/>
      </c>
      <c r="G1263" s="68" t="str">
        <f>IFERROR(VLOOKUP($B1263,APガラス性能一覧!$A$2:$M$6097,6,0),"")</f>
        <v/>
      </c>
      <c r="H1263" s="68" t="str">
        <f>IFERROR(VLOOKUP($B1263,APガラス性能一覧!$A$2:$M$6097,7,0),"")</f>
        <v/>
      </c>
      <c r="I1263" s="68" t="str">
        <f>IFERROR(VLOOKUP($B1263,APガラス性能一覧!$A$2:$M$6097,8,0),"")</f>
        <v/>
      </c>
      <c r="J1263" s="68" t="str">
        <f>IFERROR(VLOOKUP($B1263,APガラス性能一覧!$A$2:$M$6097,9,0),"")</f>
        <v/>
      </c>
      <c r="K1263" s="68" t="str">
        <f>IFERROR(VLOOKUP($B1263,APガラス性能一覧!$A$2:$M$6097,10,0),"")</f>
        <v/>
      </c>
      <c r="L1263" s="68" t="str">
        <f>IFERROR(VLOOKUP($B1263,APガラス性能一覧!$A$2:$M$6097,11,0),"")</f>
        <v/>
      </c>
      <c r="M1263" s="68" t="str">
        <f>IFERROR(VLOOKUP($B1263,APガラス性能一覧!$A$2:$M$6097,12,0),"")</f>
        <v/>
      </c>
      <c r="N1263" s="68" t="str">
        <f>IFERROR(VLOOKUP($B1263,APガラス性能一覧!$A$2:$M$6097,13,0),"")</f>
        <v/>
      </c>
    </row>
    <row r="1264" spans="2:14" x14ac:dyDescent="0.4">
      <c r="B1264" s="68" t="str">
        <f>IF($D$2="","",IF($E$2=0.65,IFERROR(IF(INDEX(APガラス性能一覧!A:A,MATCH(ROW(B1258),APガラス性能一覧!$O:$O,0))="","",INDEX(APガラス性能一覧!A:A,MATCH(ROW(B1258),APガラス性能一覧!$O:$O,0))),""),IFERROR(IF(INDEX(APガラス性能一覧!A:A,MATCH(ROW(B1258),APガラス性能一覧!$N:$N,0))="","",INDEX(APガラス性能一覧!A:A,MATCH(ROW(B1258),APガラス性能一覧!$N:$N,0))),"")))</f>
        <v/>
      </c>
      <c r="C1264" s="68" t="str">
        <f>IFERROR(VLOOKUP($B1264,APガラス性能一覧!$A$2:$M$6097,2,0),"")</f>
        <v/>
      </c>
      <c r="D1264" s="68" t="str">
        <f>IFERROR(VLOOKUP($B1264,APガラス性能一覧!$A$2:$M$6097,3,0),"")</f>
        <v/>
      </c>
      <c r="E1264" s="68" t="str">
        <f>IFERROR(VLOOKUP($B1264,APガラス性能一覧!$A$2:$M$6097,4,0),"")</f>
        <v/>
      </c>
      <c r="F1264" s="68" t="str">
        <f>IFERROR(VLOOKUP($B1264,APガラス性能一覧!$A$2:$M$6097,5,0),"")</f>
        <v/>
      </c>
      <c r="G1264" s="68" t="str">
        <f>IFERROR(VLOOKUP($B1264,APガラス性能一覧!$A$2:$M$6097,6,0),"")</f>
        <v/>
      </c>
      <c r="H1264" s="68" t="str">
        <f>IFERROR(VLOOKUP($B1264,APガラス性能一覧!$A$2:$M$6097,7,0),"")</f>
        <v/>
      </c>
      <c r="I1264" s="68" t="str">
        <f>IFERROR(VLOOKUP($B1264,APガラス性能一覧!$A$2:$M$6097,8,0),"")</f>
        <v/>
      </c>
      <c r="J1264" s="68" t="str">
        <f>IFERROR(VLOOKUP($B1264,APガラス性能一覧!$A$2:$M$6097,9,0),"")</f>
        <v/>
      </c>
      <c r="K1264" s="68" t="str">
        <f>IFERROR(VLOOKUP($B1264,APガラス性能一覧!$A$2:$M$6097,10,0),"")</f>
        <v/>
      </c>
      <c r="L1264" s="68" t="str">
        <f>IFERROR(VLOOKUP($B1264,APガラス性能一覧!$A$2:$M$6097,11,0),"")</f>
        <v/>
      </c>
      <c r="M1264" s="68" t="str">
        <f>IFERROR(VLOOKUP($B1264,APガラス性能一覧!$A$2:$M$6097,12,0),"")</f>
        <v/>
      </c>
      <c r="N1264" s="68" t="str">
        <f>IFERROR(VLOOKUP($B1264,APガラス性能一覧!$A$2:$M$6097,13,0),"")</f>
        <v/>
      </c>
    </row>
    <row r="1265" spans="2:14" x14ac:dyDescent="0.4">
      <c r="B1265" s="68" t="str">
        <f>IF($D$2="","",IF($E$2=0.65,IFERROR(IF(INDEX(APガラス性能一覧!A:A,MATCH(ROW(B1259),APガラス性能一覧!$O:$O,0))="","",INDEX(APガラス性能一覧!A:A,MATCH(ROW(B1259),APガラス性能一覧!$O:$O,0))),""),IFERROR(IF(INDEX(APガラス性能一覧!A:A,MATCH(ROW(B1259),APガラス性能一覧!$N:$N,0))="","",INDEX(APガラス性能一覧!A:A,MATCH(ROW(B1259),APガラス性能一覧!$N:$N,0))),"")))</f>
        <v/>
      </c>
      <c r="C1265" s="68" t="str">
        <f>IFERROR(VLOOKUP($B1265,APガラス性能一覧!$A$2:$M$6097,2,0),"")</f>
        <v/>
      </c>
      <c r="D1265" s="68" t="str">
        <f>IFERROR(VLOOKUP($B1265,APガラス性能一覧!$A$2:$M$6097,3,0),"")</f>
        <v/>
      </c>
      <c r="E1265" s="68" t="str">
        <f>IFERROR(VLOOKUP($B1265,APガラス性能一覧!$A$2:$M$6097,4,0),"")</f>
        <v/>
      </c>
      <c r="F1265" s="68" t="str">
        <f>IFERROR(VLOOKUP($B1265,APガラス性能一覧!$A$2:$M$6097,5,0),"")</f>
        <v/>
      </c>
      <c r="G1265" s="68" t="str">
        <f>IFERROR(VLOOKUP($B1265,APガラス性能一覧!$A$2:$M$6097,6,0),"")</f>
        <v/>
      </c>
      <c r="H1265" s="68" t="str">
        <f>IFERROR(VLOOKUP($B1265,APガラス性能一覧!$A$2:$M$6097,7,0),"")</f>
        <v/>
      </c>
      <c r="I1265" s="68" t="str">
        <f>IFERROR(VLOOKUP($B1265,APガラス性能一覧!$A$2:$M$6097,8,0),"")</f>
        <v/>
      </c>
      <c r="J1265" s="68" t="str">
        <f>IFERROR(VLOOKUP($B1265,APガラス性能一覧!$A$2:$M$6097,9,0),"")</f>
        <v/>
      </c>
      <c r="K1265" s="68" t="str">
        <f>IFERROR(VLOOKUP($B1265,APガラス性能一覧!$A$2:$M$6097,10,0),"")</f>
        <v/>
      </c>
      <c r="L1265" s="68" t="str">
        <f>IFERROR(VLOOKUP($B1265,APガラス性能一覧!$A$2:$M$6097,11,0),"")</f>
        <v/>
      </c>
      <c r="M1265" s="68" t="str">
        <f>IFERROR(VLOOKUP($B1265,APガラス性能一覧!$A$2:$M$6097,12,0),"")</f>
        <v/>
      </c>
      <c r="N1265" s="68" t="str">
        <f>IFERROR(VLOOKUP($B1265,APガラス性能一覧!$A$2:$M$6097,13,0),"")</f>
        <v/>
      </c>
    </row>
    <row r="1266" spans="2:14" x14ac:dyDescent="0.4">
      <c r="B1266" s="68" t="str">
        <f>IF($D$2="","",IF($E$2=0.65,IFERROR(IF(INDEX(APガラス性能一覧!A:A,MATCH(ROW(B1260),APガラス性能一覧!$O:$O,0))="","",INDEX(APガラス性能一覧!A:A,MATCH(ROW(B1260),APガラス性能一覧!$O:$O,0))),""),IFERROR(IF(INDEX(APガラス性能一覧!A:A,MATCH(ROW(B1260),APガラス性能一覧!$N:$N,0))="","",INDEX(APガラス性能一覧!A:A,MATCH(ROW(B1260),APガラス性能一覧!$N:$N,0))),"")))</f>
        <v/>
      </c>
      <c r="C1266" s="68" t="str">
        <f>IFERROR(VLOOKUP($B1266,APガラス性能一覧!$A$2:$M$6097,2,0),"")</f>
        <v/>
      </c>
      <c r="D1266" s="68" t="str">
        <f>IFERROR(VLOOKUP($B1266,APガラス性能一覧!$A$2:$M$6097,3,0),"")</f>
        <v/>
      </c>
      <c r="E1266" s="68" t="str">
        <f>IFERROR(VLOOKUP($B1266,APガラス性能一覧!$A$2:$M$6097,4,0),"")</f>
        <v/>
      </c>
      <c r="F1266" s="68" t="str">
        <f>IFERROR(VLOOKUP($B1266,APガラス性能一覧!$A$2:$M$6097,5,0),"")</f>
        <v/>
      </c>
      <c r="G1266" s="68" t="str">
        <f>IFERROR(VLOOKUP($B1266,APガラス性能一覧!$A$2:$M$6097,6,0),"")</f>
        <v/>
      </c>
      <c r="H1266" s="68" t="str">
        <f>IFERROR(VLOOKUP($B1266,APガラス性能一覧!$A$2:$M$6097,7,0),"")</f>
        <v/>
      </c>
      <c r="I1266" s="68" t="str">
        <f>IFERROR(VLOOKUP($B1266,APガラス性能一覧!$A$2:$M$6097,8,0),"")</f>
        <v/>
      </c>
      <c r="J1266" s="68" t="str">
        <f>IFERROR(VLOOKUP($B1266,APガラス性能一覧!$A$2:$M$6097,9,0),"")</f>
        <v/>
      </c>
      <c r="K1266" s="68" t="str">
        <f>IFERROR(VLOOKUP($B1266,APガラス性能一覧!$A$2:$M$6097,10,0),"")</f>
        <v/>
      </c>
      <c r="L1266" s="68" t="str">
        <f>IFERROR(VLOOKUP($B1266,APガラス性能一覧!$A$2:$M$6097,11,0),"")</f>
        <v/>
      </c>
      <c r="M1266" s="68" t="str">
        <f>IFERROR(VLOOKUP($B1266,APガラス性能一覧!$A$2:$M$6097,12,0),"")</f>
        <v/>
      </c>
      <c r="N1266" s="68" t="str">
        <f>IFERROR(VLOOKUP($B1266,APガラス性能一覧!$A$2:$M$6097,13,0),"")</f>
        <v/>
      </c>
    </row>
    <row r="1267" spans="2:14" x14ac:dyDescent="0.4">
      <c r="B1267" s="68" t="str">
        <f>IF($D$2="","",IF($E$2=0.65,IFERROR(IF(INDEX(APガラス性能一覧!A:A,MATCH(ROW(B1261),APガラス性能一覧!$O:$O,0))="","",INDEX(APガラス性能一覧!A:A,MATCH(ROW(B1261),APガラス性能一覧!$O:$O,0))),""),IFERROR(IF(INDEX(APガラス性能一覧!A:A,MATCH(ROW(B1261),APガラス性能一覧!$N:$N,0))="","",INDEX(APガラス性能一覧!A:A,MATCH(ROW(B1261),APガラス性能一覧!$N:$N,0))),"")))</f>
        <v/>
      </c>
      <c r="C1267" s="68" t="str">
        <f>IFERROR(VLOOKUP($B1267,APガラス性能一覧!$A$2:$M$6097,2,0),"")</f>
        <v/>
      </c>
      <c r="D1267" s="68" t="str">
        <f>IFERROR(VLOOKUP($B1267,APガラス性能一覧!$A$2:$M$6097,3,0),"")</f>
        <v/>
      </c>
      <c r="E1267" s="68" t="str">
        <f>IFERROR(VLOOKUP($B1267,APガラス性能一覧!$A$2:$M$6097,4,0),"")</f>
        <v/>
      </c>
      <c r="F1267" s="68" t="str">
        <f>IFERROR(VLOOKUP($B1267,APガラス性能一覧!$A$2:$M$6097,5,0),"")</f>
        <v/>
      </c>
      <c r="G1267" s="68" t="str">
        <f>IFERROR(VLOOKUP($B1267,APガラス性能一覧!$A$2:$M$6097,6,0),"")</f>
        <v/>
      </c>
      <c r="H1267" s="68" t="str">
        <f>IFERROR(VLOOKUP($B1267,APガラス性能一覧!$A$2:$M$6097,7,0),"")</f>
        <v/>
      </c>
      <c r="I1267" s="68" t="str">
        <f>IFERROR(VLOOKUP($B1267,APガラス性能一覧!$A$2:$M$6097,8,0),"")</f>
        <v/>
      </c>
      <c r="J1267" s="68" t="str">
        <f>IFERROR(VLOOKUP($B1267,APガラス性能一覧!$A$2:$M$6097,9,0),"")</f>
        <v/>
      </c>
      <c r="K1267" s="68" t="str">
        <f>IFERROR(VLOOKUP($B1267,APガラス性能一覧!$A$2:$M$6097,10,0),"")</f>
        <v/>
      </c>
      <c r="L1267" s="68" t="str">
        <f>IFERROR(VLOOKUP($B1267,APガラス性能一覧!$A$2:$M$6097,11,0),"")</f>
        <v/>
      </c>
      <c r="M1267" s="68" t="str">
        <f>IFERROR(VLOOKUP($B1267,APガラス性能一覧!$A$2:$M$6097,12,0),"")</f>
        <v/>
      </c>
      <c r="N1267" s="68" t="str">
        <f>IFERROR(VLOOKUP($B1267,APガラス性能一覧!$A$2:$M$6097,13,0),"")</f>
        <v/>
      </c>
    </row>
    <row r="1268" spans="2:14" x14ac:dyDescent="0.4">
      <c r="B1268" s="68" t="str">
        <f>IF($D$2="","",IF($E$2=0.65,IFERROR(IF(INDEX(APガラス性能一覧!A:A,MATCH(ROW(B1262),APガラス性能一覧!$O:$O,0))="","",INDEX(APガラス性能一覧!A:A,MATCH(ROW(B1262),APガラス性能一覧!$O:$O,0))),""),IFERROR(IF(INDEX(APガラス性能一覧!A:A,MATCH(ROW(B1262),APガラス性能一覧!$N:$N,0))="","",INDEX(APガラス性能一覧!A:A,MATCH(ROW(B1262),APガラス性能一覧!$N:$N,0))),"")))</f>
        <v/>
      </c>
      <c r="C1268" s="68" t="str">
        <f>IFERROR(VLOOKUP($B1268,APガラス性能一覧!$A$2:$M$6097,2,0),"")</f>
        <v/>
      </c>
      <c r="D1268" s="68" t="str">
        <f>IFERROR(VLOOKUP($B1268,APガラス性能一覧!$A$2:$M$6097,3,0),"")</f>
        <v/>
      </c>
      <c r="E1268" s="68" t="str">
        <f>IFERROR(VLOOKUP($B1268,APガラス性能一覧!$A$2:$M$6097,4,0),"")</f>
        <v/>
      </c>
      <c r="F1268" s="68" t="str">
        <f>IFERROR(VLOOKUP($B1268,APガラス性能一覧!$A$2:$M$6097,5,0),"")</f>
        <v/>
      </c>
      <c r="G1268" s="68" t="str">
        <f>IFERROR(VLOOKUP($B1268,APガラス性能一覧!$A$2:$M$6097,6,0),"")</f>
        <v/>
      </c>
      <c r="H1268" s="68" t="str">
        <f>IFERROR(VLOOKUP($B1268,APガラス性能一覧!$A$2:$M$6097,7,0),"")</f>
        <v/>
      </c>
      <c r="I1268" s="68" t="str">
        <f>IFERROR(VLOOKUP($B1268,APガラス性能一覧!$A$2:$M$6097,8,0),"")</f>
        <v/>
      </c>
      <c r="J1268" s="68" t="str">
        <f>IFERROR(VLOOKUP($B1268,APガラス性能一覧!$A$2:$M$6097,9,0),"")</f>
        <v/>
      </c>
      <c r="K1268" s="68" t="str">
        <f>IFERROR(VLOOKUP($B1268,APガラス性能一覧!$A$2:$M$6097,10,0),"")</f>
        <v/>
      </c>
      <c r="L1268" s="68" t="str">
        <f>IFERROR(VLOOKUP($B1268,APガラス性能一覧!$A$2:$M$6097,11,0),"")</f>
        <v/>
      </c>
      <c r="M1268" s="68" t="str">
        <f>IFERROR(VLOOKUP($B1268,APガラス性能一覧!$A$2:$M$6097,12,0),"")</f>
        <v/>
      </c>
      <c r="N1268" s="68" t="str">
        <f>IFERROR(VLOOKUP($B1268,APガラス性能一覧!$A$2:$M$6097,13,0),"")</f>
        <v/>
      </c>
    </row>
    <row r="1269" spans="2:14" x14ac:dyDescent="0.4">
      <c r="B1269" s="68" t="str">
        <f>IF($D$2="","",IF($E$2=0.65,IFERROR(IF(INDEX(APガラス性能一覧!A:A,MATCH(ROW(B1263),APガラス性能一覧!$O:$O,0))="","",INDEX(APガラス性能一覧!A:A,MATCH(ROW(B1263),APガラス性能一覧!$O:$O,0))),""),IFERROR(IF(INDEX(APガラス性能一覧!A:A,MATCH(ROW(B1263),APガラス性能一覧!$N:$N,0))="","",INDEX(APガラス性能一覧!A:A,MATCH(ROW(B1263),APガラス性能一覧!$N:$N,0))),"")))</f>
        <v/>
      </c>
      <c r="C1269" s="68" t="str">
        <f>IFERROR(VLOOKUP($B1269,APガラス性能一覧!$A$2:$M$6097,2,0),"")</f>
        <v/>
      </c>
      <c r="D1269" s="68" t="str">
        <f>IFERROR(VLOOKUP($B1269,APガラス性能一覧!$A$2:$M$6097,3,0),"")</f>
        <v/>
      </c>
      <c r="E1269" s="68" t="str">
        <f>IFERROR(VLOOKUP($B1269,APガラス性能一覧!$A$2:$M$6097,4,0),"")</f>
        <v/>
      </c>
      <c r="F1269" s="68" t="str">
        <f>IFERROR(VLOOKUP($B1269,APガラス性能一覧!$A$2:$M$6097,5,0),"")</f>
        <v/>
      </c>
      <c r="G1269" s="68" t="str">
        <f>IFERROR(VLOOKUP($B1269,APガラス性能一覧!$A$2:$M$6097,6,0),"")</f>
        <v/>
      </c>
      <c r="H1269" s="68" t="str">
        <f>IFERROR(VLOOKUP($B1269,APガラス性能一覧!$A$2:$M$6097,7,0),"")</f>
        <v/>
      </c>
      <c r="I1269" s="68" t="str">
        <f>IFERROR(VLOOKUP($B1269,APガラス性能一覧!$A$2:$M$6097,8,0),"")</f>
        <v/>
      </c>
      <c r="J1269" s="68" t="str">
        <f>IFERROR(VLOOKUP($B1269,APガラス性能一覧!$A$2:$M$6097,9,0),"")</f>
        <v/>
      </c>
      <c r="K1269" s="68" t="str">
        <f>IFERROR(VLOOKUP($B1269,APガラス性能一覧!$A$2:$M$6097,10,0),"")</f>
        <v/>
      </c>
      <c r="L1269" s="68" t="str">
        <f>IFERROR(VLOOKUP($B1269,APガラス性能一覧!$A$2:$M$6097,11,0),"")</f>
        <v/>
      </c>
      <c r="M1269" s="68" t="str">
        <f>IFERROR(VLOOKUP($B1269,APガラス性能一覧!$A$2:$M$6097,12,0),"")</f>
        <v/>
      </c>
      <c r="N1269" s="68" t="str">
        <f>IFERROR(VLOOKUP($B1269,APガラス性能一覧!$A$2:$M$6097,13,0),"")</f>
        <v/>
      </c>
    </row>
    <row r="1270" spans="2:14" x14ac:dyDescent="0.4">
      <c r="B1270" s="68" t="str">
        <f>IF($D$2="","",IF($E$2=0.65,IFERROR(IF(INDEX(APガラス性能一覧!A:A,MATCH(ROW(B1264),APガラス性能一覧!$O:$O,0))="","",INDEX(APガラス性能一覧!A:A,MATCH(ROW(B1264),APガラス性能一覧!$O:$O,0))),""),IFERROR(IF(INDEX(APガラス性能一覧!A:A,MATCH(ROW(B1264),APガラス性能一覧!$N:$N,0))="","",INDEX(APガラス性能一覧!A:A,MATCH(ROW(B1264),APガラス性能一覧!$N:$N,0))),"")))</f>
        <v/>
      </c>
      <c r="C1270" s="68" t="str">
        <f>IFERROR(VLOOKUP($B1270,APガラス性能一覧!$A$2:$M$6097,2,0),"")</f>
        <v/>
      </c>
      <c r="D1270" s="68" t="str">
        <f>IFERROR(VLOOKUP($B1270,APガラス性能一覧!$A$2:$M$6097,3,0),"")</f>
        <v/>
      </c>
      <c r="E1270" s="68" t="str">
        <f>IFERROR(VLOOKUP($B1270,APガラス性能一覧!$A$2:$M$6097,4,0),"")</f>
        <v/>
      </c>
      <c r="F1270" s="68" t="str">
        <f>IFERROR(VLOOKUP($B1270,APガラス性能一覧!$A$2:$M$6097,5,0),"")</f>
        <v/>
      </c>
      <c r="G1270" s="68" t="str">
        <f>IFERROR(VLOOKUP($B1270,APガラス性能一覧!$A$2:$M$6097,6,0),"")</f>
        <v/>
      </c>
      <c r="H1270" s="68" t="str">
        <f>IFERROR(VLOOKUP($B1270,APガラス性能一覧!$A$2:$M$6097,7,0),"")</f>
        <v/>
      </c>
      <c r="I1270" s="68" t="str">
        <f>IFERROR(VLOOKUP($B1270,APガラス性能一覧!$A$2:$M$6097,8,0),"")</f>
        <v/>
      </c>
      <c r="J1270" s="68" t="str">
        <f>IFERROR(VLOOKUP($B1270,APガラス性能一覧!$A$2:$M$6097,9,0),"")</f>
        <v/>
      </c>
      <c r="K1270" s="68" t="str">
        <f>IFERROR(VLOOKUP($B1270,APガラス性能一覧!$A$2:$M$6097,10,0),"")</f>
        <v/>
      </c>
      <c r="L1270" s="68" t="str">
        <f>IFERROR(VLOOKUP($B1270,APガラス性能一覧!$A$2:$M$6097,11,0),"")</f>
        <v/>
      </c>
      <c r="M1270" s="68" t="str">
        <f>IFERROR(VLOOKUP($B1270,APガラス性能一覧!$A$2:$M$6097,12,0),"")</f>
        <v/>
      </c>
      <c r="N1270" s="68" t="str">
        <f>IFERROR(VLOOKUP($B1270,APガラス性能一覧!$A$2:$M$6097,13,0),"")</f>
        <v/>
      </c>
    </row>
    <row r="1271" spans="2:14" x14ac:dyDescent="0.4">
      <c r="B1271" s="68" t="str">
        <f>IF($D$2="","",IF($E$2=0.65,IFERROR(IF(INDEX(APガラス性能一覧!A:A,MATCH(ROW(B1265),APガラス性能一覧!$O:$O,0))="","",INDEX(APガラス性能一覧!A:A,MATCH(ROW(B1265),APガラス性能一覧!$O:$O,0))),""),IFERROR(IF(INDEX(APガラス性能一覧!A:A,MATCH(ROW(B1265),APガラス性能一覧!$N:$N,0))="","",INDEX(APガラス性能一覧!A:A,MATCH(ROW(B1265),APガラス性能一覧!$N:$N,0))),"")))</f>
        <v/>
      </c>
      <c r="C1271" s="68" t="str">
        <f>IFERROR(VLOOKUP($B1271,APガラス性能一覧!$A$2:$M$6097,2,0),"")</f>
        <v/>
      </c>
      <c r="D1271" s="68" t="str">
        <f>IFERROR(VLOOKUP($B1271,APガラス性能一覧!$A$2:$M$6097,3,0),"")</f>
        <v/>
      </c>
      <c r="E1271" s="68" t="str">
        <f>IFERROR(VLOOKUP($B1271,APガラス性能一覧!$A$2:$M$6097,4,0),"")</f>
        <v/>
      </c>
      <c r="F1271" s="68" t="str">
        <f>IFERROR(VLOOKUP($B1271,APガラス性能一覧!$A$2:$M$6097,5,0),"")</f>
        <v/>
      </c>
      <c r="G1271" s="68" t="str">
        <f>IFERROR(VLOOKUP($B1271,APガラス性能一覧!$A$2:$M$6097,6,0),"")</f>
        <v/>
      </c>
      <c r="H1271" s="68" t="str">
        <f>IFERROR(VLOOKUP($B1271,APガラス性能一覧!$A$2:$M$6097,7,0),"")</f>
        <v/>
      </c>
      <c r="I1271" s="68" t="str">
        <f>IFERROR(VLOOKUP($B1271,APガラス性能一覧!$A$2:$M$6097,8,0),"")</f>
        <v/>
      </c>
      <c r="J1271" s="68" t="str">
        <f>IFERROR(VLOOKUP($B1271,APガラス性能一覧!$A$2:$M$6097,9,0),"")</f>
        <v/>
      </c>
      <c r="K1271" s="68" t="str">
        <f>IFERROR(VLOOKUP($B1271,APガラス性能一覧!$A$2:$M$6097,10,0),"")</f>
        <v/>
      </c>
      <c r="L1271" s="68" t="str">
        <f>IFERROR(VLOOKUP($B1271,APガラス性能一覧!$A$2:$M$6097,11,0),"")</f>
        <v/>
      </c>
      <c r="M1271" s="68" t="str">
        <f>IFERROR(VLOOKUP($B1271,APガラス性能一覧!$A$2:$M$6097,12,0),"")</f>
        <v/>
      </c>
      <c r="N1271" s="68" t="str">
        <f>IFERROR(VLOOKUP($B1271,APガラス性能一覧!$A$2:$M$6097,13,0),"")</f>
        <v/>
      </c>
    </row>
    <row r="1272" spans="2:14" x14ac:dyDescent="0.4">
      <c r="B1272" s="68" t="str">
        <f>IF($D$2="","",IF($E$2=0.65,IFERROR(IF(INDEX(APガラス性能一覧!A:A,MATCH(ROW(B1266),APガラス性能一覧!$O:$O,0))="","",INDEX(APガラス性能一覧!A:A,MATCH(ROW(B1266),APガラス性能一覧!$O:$O,0))),""),IFERROR(IF(INDEX(APガラス性能一覧!A:A,MATCH(ROW(B1266),APガラス性能一覧!$N:$N,0))="","",INDEX(APガラス性能一覧!A:A,MATCH(ROW(B1266),APガラス性能一覧!$N:$N,0))),"")))</f>
        <v/>
      </c>
      <c r="C1272" s="68" t="str">
        <f>IFERROR(VLOOKUP($B1272,APガラス性能一覧!$A$2:$M$6097,2,0),"")</f>
        <v/>
      </c>
      <c r="D1272" s="68" t="str">
        <f>IFERROR(VLOOKUP($B1272,APガラス性能一覧!$A$2:$M$6097,3,0),"")</f>
        <v/>
      </c>
      <c r="E1272" s="68" t="str">
        <f>IFERROR(VLOOKUP($B1272,APガラス性能一覧!$A$2:$M$6097,4,0),"")</f>
        <v/>
      </c>
      <c r="F1272" s="68" t="str">
        <f>IFERROR(VLOOKUP($B1272,APガラス性能一覧!$A$2:$M$6097,5,0),"")</f>
        <v/>
      </c>
      <c r="G1272" s="68" t="str">
        <f>IFERROR(VLOOKUP($B1272,APガラス性能一覧!$A$2:$M$6097,6,0),"")</f>
        <v/>
      </c>
      <c r="H1272" s="68" t="str">
        <f>IFERROR(VLOOKUP($B1272,APガラス性能一覧!$A$2:$M$6097,7,0),"")</f>
        <v/>
      </c>
      <c r="I1272" s="68" t="str">
        <f>IFERROR(VLOOKUP($B1272,APガラス性能一覧!$A$2:$M$6097,8,0),"")</f>
        <v/>
      </c>
      <c r="J1272" s="68" t="str">
        <f>IFERROR(VLOOKUP($B1272,APガラス性能一覧!$A$2:$M$6097,9,0),"")</f>
        <v/>
      </c>
      <c r="K1272" s="68" t="str">
        <f>IFERROR(VLOOKUP($B1272,APガラス性能一覧!$A$2:$M$6097,10,0),"")</f>
        <v/>
      </c>
      <c r="L1272" s="68" t="str">
        <f>IFERROR(VLOOKUP($B1272,APガラス性能一覧!$A$2:$M$6097,11,0),"")</f>
        <v/>
      </c>
      <c r="M1272" s="68" t="str">
        <f>IFERROR(VLOOKUP($B1272,APガラス性能一覧!$A$2:$M$6097,12,0),"")</f>
        <v/>
      </c>
      <c r="N1272" s="68" t="str">
        <f>IFERROR(VLOOKUP($B1272,APガラス性能一覧!$A$2:$M$6097,13,0),"")</f>
        <v/>
      </c>
    </row>
    <row r="1273" spans="2:14" x14ac:dyDescent="0.4">
      <c r="B1273" s="68" t="str">
        <f>IF($D$2="","",IF($E$2=0.65,IFERROR(IF(INDEX(APガラス性能一覧!A:A,MATCH(ROW(B1267),APガラス性能一覧!$O:$O,0))="","",INDEX(APガラス性能一覧!A:A,MATCH(ROW(B1267),APガラス性能一覧!$O:$O,0))),""),IFERROR(IF(INDEX(APガラス性能一覧!A:A,MATCH(ROW(B1267),APガラス性能一覧!$N:$N,0))="","",INDEX(APガラス性能一覧!A:A,MATCH(ROW(B1267),APガラス性能一覧!$N:$N,0))),"")))</f>
        <v/>
      </c>
      <c r="C1273" s="68" t="str">
        <f>IFERROR(VLOOKUP($B1273,APガラス性能一覧!$A$2:$M$6097,2,0),"")</f>
        <v/>
      </c>
      <c r="D1273" s="68" t="str">
        <f>IFERROR(VLOOKUP($B1273,APガラス性能一覧!$A$2:$M$6097,3,0),"")</f>
        <v/>
      </c>
      <c r="E1273" s="68" t="str">
        <f>IFERROR(VLOOKUP($B1273,APガラス性能一覧!$A$2:$M$6097,4,0),"")</f>
        <v/>
      </c>
      <c r="F1273" s="68" t="str">
        <f>IFERROR(VLOOKUP($B1273,APガラス性能一覧!$A$2:$M$6097,5,0),"")</f>
        <v/>
      </c>
      <c r="G1273" s="68" t="str">
        <f>IFERROR(VLOOKUP($B1273,APガラス性能一覧!$A$2:$M$6097,6,0),"")</f>
        <v/>
      </c>
      <c r="H1273" s="68" t="str">
        <f>IFERROR(VLOOKUP($B1273,APガラス性能一覧!$A$2:$M$6097,7,0),"")</f>
        <v/>
      </c>
      <c r="I1273" s="68" t="str">
        <f>IFERROR(VLOOKUP($B1273,APガラス性能一覧!$A$2:$M$6097,8,0),"")</f>
        <v/>
      </c>
      <c r="J1273" s="68" t="str">
        <f>IFERROR(VLOOKUP($B1273,APガラス性能一覧!$A$2:$M$6097,9,0),"")</f>
        <v/>
      </c>
      <c r="K1273" s="68" t="str">
        <f>IFERROR(VLOOKUP($B1273,APガラス性能一覧!$A$2:$M$6097,10,0),"")</f>
        <v/>
      </c>
      <c r="L1273" s="68" t="str">
        <f>IFERROR(VLOOKUP($B1273,APガラス性能一覧!$A$2:$M$6097,11,0),"")</f>
        <v/>
      </c>
      <c r="M1273" s="68" t="str">
        <f>IFERROR(VLOOKUP($B1273,APガラス性能一覧!$A$2:$M$6097,12,0),"")</f>
        <v/>
      </c>
      <c r="N1273" s="68" t="str">
        <f>IFERROR(VLOOKUP($B1273,APガラス性能一覧!$A$2:$M$6097,13,0),"")</f>
        <v/>
      </c>
    </row>
    <row r="1274" spans="2:14" x14ac:dyDescent="0.4">
      <c r="B1274" s="68" t="str">
        <f>IF($D$2="","",IF($E$2=0.65,IFERROR(IF(INDEX(APガラス性能一覧!A:A,MATCH(ROW(B1268),APガラス性能一覧!$O:$O,0))="","",INDEX(APガラス性能一覧!A:A,MATCH(ROW(B1268),APガラス性能一覧!$O:$O,0))),""),IFERROR(IF(INDEX(APガラス性能一覧!A:A,MATCH(ROW(B1268),APガラス性能一覧!$N:$N,0))="","",INDEX(APガラス性能一覧!A:A,MATCH(ROW(B1268),APガラス性能一覧!$N:$N,0))),"")))</f>
        <v/>
      </c>
      <c r="C1274" s="68" t="str">
        <f>IFERROR(VLOOKUP($B1274,APガラス性能一覧!$A$2:$M$6097,2,0),"")</f>
        <v/>
      </c>
      <c r="D1274" s="68" t="str">
        <f>IFERROR(VLOOKUP($B1274,APガラス性能一覧!$A$2:$M$6097,3,0),"")</f>
        <v/>
      </c>
      <c r="E1274" s="68" t="str">
        <f>IFERROR(VLOOKUP($B1274,APガラス性能一覧!$A$2:$M$6097,4,0),"")</f>
        <v/>
      </c>
      <c r="F1274" s="68" t="str">
        <f>IFERROR(VLOOKUP($B1274,APガラス性能一覧!$A$2:$M$6097,5,0),"")</f>
        <v/>
      </c>
      <c r="G1274" s="68" t="str">
        <f>IFERROR(VLOOKUP($B1274,APガラス性能一覧!$A$2:$M$6097,6,0),"")</f>
        <v/>
      </c>
      <c r="H1274" s="68" t="str">
        <f>IFERROR(VLOOKUP($B1274,APガラス性能一覧!$A$2:$M$6097,7,0),"")</f>
        <v/>
      </c>
      <c r="I1274" s="68" t="str">
        <f>IFERROR(VLOOKUP($B1274,APガラス性能一覧!$A$2:$M$6097,8,0),"")</f>
        <v/>
      </c>
      <c r="J1274" s="68" t="str">
        <f>IFERROR(VLOOKUP($B1274,APガラス性能一覧!$A$2:$M$6097,9,0),"")</f>
        <v/>
      </c>
      <c r="K1274" s="68" t="str">
        <f>IFERROR(VLOOKUP($B1274,APガラス性能一覧!$A$2:$M$6097,10,0),"")</f>
        <v/>
      </c>
      <c r="L1274" s="68" t="str">
        <f>IFERROR(VLOOKUP($B1274,APガラス性能一覧!$A$2:$M$6097,11,0),"")</f>
        <v/>
      </c>
      <c r="M1274" s="68" t="str">
        <f>IFERROR(VLOOKUP($B1274,APガラス性能一覧!$A$2:$M$6097,12,0),"")</f>
        <v/>
      </c>
      <c r="N1274" s="68" t="str">
        <f>IFERROR(VLOOKUP($B1274,APガラス性能一覧!$A$2:$M$6097,13,0),"")</f>
        <v/>
      </c>
    </row>
    <row r="1275" spans="2:14" x14ac:dyDescent="0.4">
      <c r="B1275" s="68" t="str">
        <f>IF($D$2="","",IF($E$2=0.65,IFERROR(IF(INDEX(APガラス性能一覧!A:A,MATCH(ROW(B1269),APガラス性能一覧!$O:$O,0))="","",INDEX(APガラス性能一覧!A:A,MATCH(ROW(B1269),APガラス性能一覧!$O:$O,0))),""),IFERROR(IF(INDEX(APガラス性能一覧!A:A,MATCH(ROW(B1269),APガラス性能一覧!$N:$N,0))="","",INDEX(APガラス性能一覧!A:A,MATCH(ROW(B1269),APガラス性能一覧!$N:$N,0))),"")))</f>
        <v/>
      </c>
      <c r="C1275" s="68" t="str">
        <f>IFERROR(VLOOKUP($B1275,APガラス性能一覧!$A$2:$M$6097,2,0),"")</f>
        <v/>
      </c>
      <c r="D1275" s="68" t="str">
        <f>IFERROR(VLOOKUP($B1275,APガラス性能一覧!$A$2:$M$6097,3,0),"")</f>
        <v/>
      </c>
      <c r="E1275" s="68" t="str">
        <f>IFERROR(VLOOKUP($B1275,APガラス性能一覧!$A$2:$M$6097,4,0),"")</f>
        <v/>
      </c>
      <c r="F1275" s="68" t="str">
        <f>IFERROR(VLOOKUP($B1275,APガラス性能一覧!$A$2:$M$6097,5,0),"")</f>
        <v/>
      </c>
      <c r="G1275" s="68" t="str">
        <f>IFERROR(VLOOKUP($B1275,APガラス性能一覧!$A$2:$M$6097,6,0),"")</f>
        <v/>
      </c>
      <c r="H1275" s="68" t="str">
        <f>IFERROR(VLOOKUP($B1275,APガラス性能一覧!$A$2:$M$6097,7,0),"")</f>
        <v/>
      </c>
      <c r="I1275" s="68" t="str">
        <f>IFERROR(VLOOKUP($B1275,APガラス性能一覧!$A$2:$M$6097,8,0),"")</f>
        <v/>
      </c>
      <c r="J1275" s="68" t="str">
        <f>IFERROR(VLOOKUP($B1275,APガラス性能一覧!$A$2:$M$6097,9,0),"")</f>
        <v/>
      </c>
      <c r="K1275" s="68" t="str">
        <f>IFERROR(VLOOKUP($B1275,APガラス性能一覧!$A$2:$M$6097,10,0),"")</f>
        <v/>
      </c>
      <c r="L1275" s="68" t="str">
        <f>IFERROR(VLOOKUP($B1275,APガラス性能一覧!$A$2:$M$6097,11,0),"")</f>
        <v/>
      </c>
      <c r="M1275" s="68" t="str">
        <f>IFERROR(VLOOKUP($B1275,APガラス性能一覧!$A$2:$M$6097,12,0),"")</f>
        <v/>
      </c>
      <c r="N1275" s="68" t="str">
        <f>IFERROR(VLOOKUP($B1275,APガラス性能一覧!$A$2:$M$6097,13,0),"")</f>
        <v/>
      </c>
    </row>
    <row r="1276" spans="2:14" x14ac:dyDescent="0.4">
      <c r="B1276" s="68" t="str">
        <f>IF($D$2="","",IF($E$2=0.65,IFERROR(IF(INDEX(APガラス性能一覧!A:A,MATCH(ROW(B1270),APガラス性能一覧!$O:$O,0))="","",INDEX(APガラス性能一覧!A:A,MATCH(ROW(B1270),APガラス性能一覧!$O:$O,0))),""),IFERROR(IF(INDEX(APガラス性能一覧!A:A,MATCH(ROW(B1270),APガラス性能一覧!$N:$N,0))="","",INDEX(APガラス性能一覧!A:A,MATCH(ROW(B1270),APガラス性能一覧!$N:$N,0))),"")))</f>
        <v/>
      </c>
      <c r="C1276" s="68" t="str">
        <f>IFERROR(VLOOKUP($B1276,APガラス性能一覧!$A$2:$M$6097,2,0),"")</f>
        <v/>
      </c>
      <c r="D1276" s="68" t="str">
        <f>IFERROR(VLOOKUP($B1276,APガラス性能一覧!$A$2:$M$6097,3,0),"")</f>
        <v/>
      </c>
      <c r="E1276" s="68" t="str">
        <f>IFERROR(VLOOKUP($B1276,APガラス性能一覧!$A$2:$M$6097,4,0),"")</f>
        <v/>
      </c>
      <c r="F1276" s="68" t="str">
        <f>IFERROR(VLOOKUP($B1276,APガラス性能一覧!$A$2:$M$6097,5,0),"")</f>
        <v/>
      </c>
      <c r="G1276" s="68" t="str">
        <f>IFERROR(VLOOKUP($B1276,APガラス性能一覧!$A$2:$M$6097,6,0),"")</f>
        <v/>
      </c>
      <c r="H1276" s="68" t="str">
        <f>IFERROR(VLOOKUP($B1276,APガラス性能一覧!$A$2:$M$6097,7,0),"")</f>
        <v/>
      </c>
      <c r="I1276" s="68" t="str">
        <f>IFERROR(VLOOKUP($B1276,APガラス性能一覧!$A$2:$M$6097,8,0),"")</f>
        <v/>
      </c>
      <c r="J1276" s="68" t="str">
        <f>IFERROR(VLOOKUP($B1276,APガラス性能一覧!$A$2:$M$6097,9,0),"")</f>
        <v/>
      </c>
      <c r="K1276" s="68" t="str">
        <f>IFERROR(VLOOKUP($B1276,APガラス性能一覧!$A$2:$M$6097,10,0),"")</f>
        <v/>
      </c>
      <c r="L1276" s="68" t="str">
        <f>IFERROR(VLOOKUP($B1276,APガラス性能一覧!$A$2:$M$6097,11,0),"")</f>
        <v/>
      </c>
      <c r="M1276" s="68" t="str">
        <f>IFERROR(VLOOKUP($B1276,APガラス性能一覧!$A$2:$M$6097,12,0),"")</f>
        <v/>
      </c>
      <c r="N1276" s="68" t="str">
        <f>IFERROR(VLOOKUP($B1276,APガラス性能一覧!$A$2:$M$6097,13,0),"")</f>
        <v/>
      </c>
    </row>
    <row r="1277" spans="2:14" x14ac:dyDescent="0.4">
      <c r="B1277" s="68" t="str">
        <f>IF($D$2="","",IF($E$2=0.65,IFERROR(IF(INDEX(APガラス性能一覧!A:A,MATCH(ROW(B1271),APガラス性能一覧!$O:$O,0))="","",INDEX(APガラス性能一覧!A:A,MATCH(ROW(B1271),APガラス性能一覧!$O:$O,0))),""),IFERROR(IF(INDEX(APガラス性能一覧!A:A,MATCH(ROW(B1271),APガラス性能一覧!$N:$N,0))="","",INDEX(APガラス性能一覧!A:A,MATCH(ROW(B1271),APガラス性能一覧!$N:$N,0))),"")))</f>
        <v/>
      </c>
      <c r="C1277" s="68" t="str">
        <f>IFERROR(VLOOKUP($B1277,APガラス性能一覧!$A$2:$M$6097,2,0),"")</f>
        <v/>
      </c>
      <c r="D1277" s="68" t="str">
        <f>IFERROR(VLOOKUP($B1277,APガラス性能一覧!$A$2:$M$6097,3,0),"")</f>
        <v/>
      </c>
      <c r="E1277" s="68" t="str">
        <f>IFERROR(VLOOKUP($B1277,APガラス性能一覧!$A$2:$M$6097,4,0),"")</f>
        <v/>
      </c>
      <c r="F1277" s="68" t="str">
        <f>IFERROR(VLOOKUP($B1277,APガラス性能一覧!$A$2:$M$6097,5,0),"")</f>
        <v/>
      </c>
      <c r="G1277" s="68" t="str">
        <f>IFERROR(VLOOKUP($B1277,APガラス性能一覧!$A$2:$M$6097,6,0),"")</f>
        <v/>
      </c>
      <c r="H1277" s="68" t="str">
        <f>IFERROR(VLOOKUP($B1277,APガラス性能一覧!$A$2:$M$6097,7,0),"")</f>
        <v/>
      </c>
      <c r="I1277" s="68" t="str">
        <f>IFERROR(VLOOKUP($B1277,APガラス性能一覧!$A$2:$M$6097,8,0),"")</f>
        <v/>
      </c>
      <c r="J1277" s="68" t="str">
        <f>IFERROR(VLOOKUP($B1277,APガラス性能一覧!$A$2:$M$6097,9,0),"")</f>
        <v/>
      </c>
      <c r="K1277" s="68" t="str">
        <f>IFERROR(VLOOKUP($B1277,APガラス性能一覧!$A$2:$M$6097,10,0),"")</f>
        <v/>
      </c>
      <c r="L1277" s="68" t="str">
        <f>IFERROR(VLOOKUP($B1277,APガラス性能一覧!$A$2:$M$6097,11,0),"")</f>
        <v/>
      </c>
      <c r="M1277" s="68" t="str">
        <f>IFERROR(VLOOKUP($B1277,APガラス性能一覧!$A$2:$M$6097,12,0),"")</f>
        <v/>
      </c>
      <c r="N1277" s="68" t="str">
        <f>IFERROR(VLOOKUP($B1277,APガラス性能一覧!$A$2:$M$6097,13,0),"")</f>
        <v/>
      </c>
    </row>
    <row r="1278" spans="2:14" x14ac:dyDescent="0.4">
      <c r="B1278" s="68" t="str">
        <f>IF($D$2="","",IF($E$2=0.65,IFERROR(IF(INDEX(APガラス性能一覧!A:A,MATCH(ROW(B1272),APガラス性能一覧!$O:$O,0))="","",INDEX(APガラス性能一覧!A:A,MATCH(ROW(B1272),APガラス性能一覧!$O:$O,0))),""),IFERROR(IF(INDEX(APガラス性能一覧!A:A,MATCH(ROW(B1272),APガラス性能一覧!$N:$N,0))="","",INDEX(APガラス性能一覧!A:A,MATCH(ROW(B1272),APガラス性能一覧!$N:$N,0))),"")))</f>
        <v/>
      </c>
      <c r="C1278" s="68" t="str">
        <f>IFERROR(VLOOKUP($B1278,APガラス性能一覧!$A$2:$M$6097,2,0),"")</f>
        <v/>
      </c>
      <c r="D1278" s="68" t="str">
        <f>IFERROR(VLOOKUP($B1278,APガラス性能一覧!$A$2:$M$6097,3,0),"")</f>
        <v/>
      </c>
      <c r="E1278" s="68" t="str">
        <f>IFERROR(VLOOKUP($B1278,APガラス性能一覧!$A$2:$M$6097,4,0),"")</f>
        <v/>
      </c>
      <c r="F1278" s="68" t="str">
        <f>IFERROR(VLOOKUP($B1278,APガラス性能一覧!$A$2:$M$6097,5,0),"")</f>
        <v/>
      </c>
      <c r="G1278" s="68" t="str">
        <f>IFERROR(VLOOKUP($B1278,APガラス性能一覧!$A$2:$M$6097,6,0),"")</f>
        <v/>
      </c>
      <c r="H1278" s="68" t="str">
        <f>IFERROR(VLOOKUP($B1278,APガラス性能一覧!$A$2:$M$6097,7,0),"")</f>
        <v/>
      </c>
      <c r="I1278" s="68" t="str">
        <f>IFERROR(VLOOKUP($B1278,APガラス性能一覧!$A$2:$M$6097,8,0),"")</f>
        <v/>
      </c>
      <c r="J1278" s="68" t="str">
        <f>IFERROR(VLOOKUP($B1278,APガラス性能一覧!$A$2:$M$6097,9,0),"")</f>
        <v/>
      </c>
      <c r="K1278" s="68" t="str">
        <f>IFERROR(VLOOKUP($B1278,APガラス性能一覧!$A$2:$M$6097,10,0),"")</f>
        <v/>
      </c>
      <c r="L1278" s="68" t="str">
        <f>IFERROR(VLOOKUP($B1278,APガラス性能一覧!$A$2:$M$6097,11,0),"")</f>
        <v/>
      </c>
      <c r="M1278" s="68" t="str">
        <f>IFERROR(VLOOKUP($B1278,APガラス性能一覧!$A$2:$M$6097,12,0),"")</f>
        <v/>
      </c>
      <c r="N1278" s="68" t="str">
        <f>IFERROR(VLOOKUP($B1278,APガラス性能一覧!$A$2:$M$6097,13,0),"")</f>
        <v/>
      </c>
    </row>
    <row r="1279" spans="2:14" x14ac:dyDescent="0.4">
      <c r="B1279" s="68" t="str">
        <f>IF($D$2="","",IF($E$2=0.65,IFERROR(IF(INDEX(APガラス性能一覧!A:A,MATCH(ROW(B1273),APガラス性能一覧!$O:$O,0))="","",INDEX(APガラス性能一覧!A:A,MATCH(ROW(B1273),APガラス性能一覧!$O:$O,0))),""),IFERROR(IF(INDEX(APガラス性能一覧!A:A,MATCH(ROW(B1273),APガラス性能一覧!$N:$N,0))="","",INDEX(APガラス性能一覧!A:A,MATCH(ROW(B1273),APガラス性能一覧!$N:$N,0))),"")))</f>
        <v/>
      </c>
      <c r="C1279" s="68" t="str">
        <f>IFERROR(VLOOKUP($B1279,APガラス性能一覧!$A$2:$M$6097,2,0),"")</f>
        <v/>
      </c>
      <c r="D1279" s="68" t="str">
        <f>IFERROR(VLOOKUP($B1279,APガラス性能一覧!$A$2:$M$6097,3,0),"")</f>
        <v/>
      </c>
      <c r="E1279" s="68" t="str">
        <f>IFERROR(VLOOKUP($B1279,APガラス性能一覧!$A$2:$M$6097,4,0),"")</f>
        <v/>
      </c>
      <c r="F1279" s="68" t="str">
        <f>IFERROR(VLOOKUP($B1279,APガラス性能一覧!$A$2:$M$6097,5,0),"")</f>
        <v/>
      </c>
      <c r="G1279" s="68" t="str">
        <f>IFERROR(VLOOKUP($B1279,APガラス性能一覧!$A$2:$M$6097,6,0),"")</f>
        <v/>
      </c>
      <c r="H1279" s="68" t="str">
        <f>IFERROR(VLOOKUP($B1279,APガラス性能一覧!$A$2:$M$6097,7,0),"")</f>
        <v/>
      </c>
      <c r="I1279" s="68" t="str">
        <f>IFERROR(VLOOKUP($B1279,APガラス性能一覧!$A$2:$M$6097,8,0),"")</f>
        <v/>
      </c>
      <c r="J1279" s="68" t="str">
        <f>IFERROR(VLOOKUP($B1279,APガラス性能一覧!$A$2:$M$6097,9,0),"")</f>
        <v/>
      </c>
      <c r="K1279" s="68" t="str">
        <f>IFERROR(VLOOKUP($B1279,APガラス性能一覧!$A$2:$M$6097,10,0),"")</f>
        <v/>
      </c>
      <c r="L1279" s="68" t="str">
        <f>IFERROR(VLOOKUP($B1279,APガラス性能一覧!$A$2:$M$6097,11,0),"")</f>
        <v/>
      </c>
      <c r="M1279" s="68" t="str">
        <f>IFERROR(VLOOKUP($B1279,APガラス性能一覧!$A$2:$M$6097,12,0),"")</f>
        <v/>
      </c>
      <c r="N1279" s="68" t="str">
        <f>IFERROR(VLOOKUP($B1279,APガラス性能一覧!$A$2:$M$6097,13,0),"")</f>
        <v/>
      </c>
    </row>
    <row r="1280" spans="2:14" x14ac:dyDescent="0.4">
      <c r="B1280" s="68" t="str">
        <f>IF($D$2="","",IF($E$2=0.65,IFERROR(IF(INDEX(APガラス性能一覧!A:A,MATCH(ROW(B1274),APガラス性能一覧!$O:$O,0))="","",INDEX(APガラス性能一覧!A:A,MATCH(ROW(B1274),APガラス性能一覧!$O:$O,0))),""),IFERROR(IF(INDEX(APガラス性能一覧!A:A,MATCH(ROW(B1274),APガラス性能一覧!$N:$N,0))="","",INDEX(APガラス性能一覧!A:A,MATCH(ROW(B1274),APガラス性能一覧!$N:$N,0))),"")))</f>
        <v/>
      </c>
      <c r="C1280" s="68" t="str">
        <f>IFERROR(VLOOKUP($B1280,APガラス性能一覧!$A$2:$M$6097,2,0),"")</f>
        <v/>
      </c>
      <c r="D1280" s="68" t="str">
        <f>IFERROR(VLOOKUP($B1280,APガラス性能一覧!$A$2:$M$6097,3,0),"")</f>
        <v/>
      </c>
      <c r="E1280" s="68" t="str">
        <f>IFERROR(VLOOKUP($B1280,APガラス性能一覧!$A$2:$M$6097,4,0),"")</f>
        <v/>
      </c>
      <c r="F1280" s="68" t="str">
        <f>IFERROR(VLOOKUP($B1280,APガラス性能一覧!$A$2:$M$6097,5,0),"")</f>
        <v/>
      </c>
      <c r="G1280" s="68" t="str">
        <f>IFERROR(VLOOKUP($B1280,APガラス性能一覧!$A$2:$M$6097,6,0),"")</f>
        <v/>
      </c>
      <c r="H1280" s="68" t="str">
        <f>IFERROR(VLOOKUP($B1280,APガラス性能一覧!$A$2:$M$6097,7,0),"")</f>
        <v/>
      </c>
      <c r="I1280" s="68" t="str">
        <f>IFERROR(VLOOKUP($B1280,APガラス性能一覧!$A$2:$M$6097,8,0),"")</f>
        <v/>
      </c>
      <c r="J1280" s="68" t="str">
        <f>IFERROR(VLOOKUP($B1280,APガラス性能一覧!$A$2:$M$6097,9,0),"")</f>
        <v/>
      </c>
      <c r="K1280" s="68" t="str">
        <f>IFERROR(VLOOKUP($B1280,APガラス性能一覧!$A$2:$M$6097,10,0),"")</f>
        <v/>
      </c>
      <c r="L1280" s="68" t="str">
        <f>IFERROR(VLOOKUP($B1280,APガラス性能一覧!$A$2:$M$6097,11,0),"")</f>
        <v/>
      </c>
      <c r="M1280" s="68" t="str">
        <f>IFERROR(VLOOKUP($B1280,APガラス性能一覧!$A$2:$M$6097,12,0),"")</f>
        <v/>
      </c>
      <c r="N1280" s="68" t="str">
        <f>IFERROR(VLOOKUP($B1280,APガラス性能一覧!$A$2:$M$6097,13,0),"")</f>
        <v/>
      </c>
    </row>
    <row r="1281" spans="2:14" x14ac:dyDescent="0.4">
      <c r="B1281" s="68" t="str">
        <f>IF($D$2="","",IF($E$2=0.65,IFERROR(IF(INDEX(APガラス性能一覧!A:A,MATCH(ROW(B1275),APガラス性能一覧!$O:$O,0))="","",INDEX(APガラス性能一覧!A:A,MATCH(ROW(B1275),APガラス性能一覧!$O:$O,0))),""),IFERROR(IF(INDEX(APガラス性能一覧!A:A,MATCH(ROW(B1275),APガラス性能一覧!$N:$N,0))="","",INDEX(APガラス性能一覧!A:A,MATCH(ROW(B1275),APガラス性能一覧!$N:$N,0))),"")))</f>
        <v/>
      </c>
      <c r="C1281" s="68" t="str">
        <f>IFERROR(VLOOKUP($B1281,APガラス性能一覧!$A$2:$M$6097,2,0),"")</f>
        <v/>
      </c>
      <c r="D1281" s="68" t="str">
        <f>IFERROR(VLOOKUP($B1281,APガラス性能一覧!$A$2:$M$6097,3,0),"")</f>
        <v/>
      </c>
      <c r="E1281" s="68" t="str">
        <f>IFERROR(VLOOKUP($B1281,APガラス性能一覧!$A$2:$M$6097,4,0),"")</f>
        <v/>
      </c>
      <c r="F1281" s="68" t="str">
        <f>IFERROR(VLOOKUP($B1281,APガラス性能一覧!$A$2:$M$6097,5,0),"")</f>
        <v/>
      </c>
      <c r="G1281" s="68" t="str">
        <f>IFERROR(VLOOKUP($B1281,APガラス性能一覧!$A$2:$M$6097,6,0),"")</f>
        <v/>
      </c>
      <c r="H1281" s="68" t="str">
        <f>IFERROR(VLOOKUP($B1281,APガラス性能一覧!$A$2:$M$6097,7,0),"")</f>
        <v/>
      </c>
      <c r="I1281" s="68" t="str">
        <f>IFERROR(VLOOKUP($B1281,APガラス性能一覧!$A$2:$M$6097,8,0),"")</f>
        <v/>
      </c>
      <c r="J1281" s="68" t="str">
        <f>IFERROR(VLOOKUP($B1281,APガラス性能一覧!$A$2:$M$6097,9,0),"")</f>
        <v/>
      </c>
      <c r="K1281" s="68" t="str">
        <f>IFERROR(VLOOKUP($B1281,APガラス性能一覧!$A$2:$M$6097,10,0),"")</f>
        <v/>
      </c>
      <c r="L1281" s="68" t="str">
        <f>IFERROR(VLOOKUP($B1281,APガラス性能一覧!$A$2:$M$6097,11,0),"")</f>
        <v/>
      </c>
      <c r="M1281" s="68" t="str">
        <f>IFERROR(VLOOKUP($B1281,APガラス性能一覧!$A$2:$M$6097,12,0),"")</f>
        <v/>
      </c>
      <c r="N1281" s="68" t="str">
        <f>IFERROR(VLOOKUP($B1281,APガラス性能一覧!$A$2:$M$6097,13,0),"")</f>
        <v/>
      </c>
    </row>
    <row r="1282" spans="2:14" x14ac:dyDescent="0.4">
      <c r="B1282" s="68" t="str">
        <f>IF($D$2="","",IF($E$2=0.65,IFERROR(IF(INDEX(APガラス性能一覧!A:A,MATCH(ROW(B1276),APガラス性能一覧!$O:$O,0))="","",INDEX(APガラス性能一覧!A:A,MATCH(ROW(B1276),APガラス性能一覧!$O:$O,0))),""),IFERROR(IF(INDEX(APガラス性能一覧!A:A,MATCH(ROW(B1276),APガラス性能一覧!$N:$N,0))="","",INDEX(APガラス性能一覧!A:A,MATCH(ROW(B1276),APガラス性能一覧!$N:$N,0))),"")))</f>
        <v/>
      </c>
      <c r="C1282" s="68" t="str">
        <f>IFERROR(VLOOKUP($B1282,APガラス性能一覧!$A$2:$M$6097,2,0),"")</f>
        <v/>
      </c>
      <c r="D1282" s="68" t="str">
        <f>IFERROR(VLOOKUP($B1282,APガラス性能一覧!$A$2:$M$6097,3,0),"")</f>
        <v/>
      </c>
      <c r="E1282" s="68" t="str">
        <f>IFERROR(VLOOKUP($B1282,APガラス性能一覧!$A$2:$M$6097,4,0),"")</f>
        <v/>
      </c>
      <c r="F1282" s="68" t="str">
        <f>IFERROR(VLOOKUP($B1282,APガラス性能一覧!$A$2:$M$6097,5,0),"")</f>
        <v/>
      </c>
      <c r="G1282" s="68" t="str">
        <f>IFERROR(VLOOKUP($B1282,APガラス性能一覧!$A$2:$M$6097,6,0),"")</f>
        <v/>
      </c>
      <c r="H1282" s="68" t="str">
        <f>IFERROR(VLOOKUP($B1282,APガラス性能一覧!$A$2:$M$6097,7,0),"")</f>
        <v/>
      </c>
      <c r="I1282" s="68" t="str">
        <f>IFERROR(VLOOKUP($B1282,APガラス性能一覧!$A$2:$M$6097,8,0),"")</f>
        <v/>
      </c>
      <c r="J1282" s="68" t="str">
        <f>IFERROR(VLOOKUP($B1282,APガラス性能一覧!$A$2:$M$6097,9,0),"")</f>
        <v/>
      </c>
      <c r="K1282" s="68" t="str">
        <f>IFERROR(VLOOKUP($B1282,APガラス性能一覧!$A$2:$M$6097,10,0),"")</f>
        <v/>
      </c>
      <c r="L1282" s="68" t="str">
        <f>IFERROR(VLOOKUP($B1282,APガラス性能一覧!$A$2:$M$6097,11,0),"")</f>
        <v/>
      </c>
      <c r="M1282" s="68" t="str">
        <f>IFERROR(VLOOKUP($B1282,APガラス性能一覧!$A$2:$M$6097,12,0),"")</f>
        <v/>
      </c>
      <c r="N1282" s="68" t="str">
        <f>IFERROR(VLOOKUP($B1282,APガラス性能一覧!$A$2:$M$6097,13,0),"")</f>
        <v/>
      </c>
    </row>
    <row r="1283" spans="2:14" x14ac:dyDescent="0.4">
      <c r="B1283" s="68" t="str">
        <f>IF($D$2="","",IF($E$2=0.65,IFERROR(IF(INDEX(APガラス性能一覧!A:A,MATCH(ROW(B1277),APガラス性能一覧!$O:$O,0))="","",INDEX(APガラス性能一覧!A:A,MATCH(ROW(B1277),APガラス性能一覧!$O:$O,0))),""),IFERROR(IF(INDEX(APガラス性能一覧!A:A,MATCH(ROW(B1277),APガラス性能一覧!$N:$N,0))="","",INDEX(APガラス性能一覧!A:A,MATCH(ROW(B1277),APガラス性能一覧!$N:$N,0))),"")))</f>
        <v/>
      </c>
      <c r="C1283" s="68" t="str">
        <f>IFERROR(VLOOKUP($B1283,APガラス性能一覧!$A$2:$M$6097,2,0),"")</f>
        <v/>
      </c>
      <c r="D1283" s="68" t="str">
        <f>IFERROR(VLOOKUP($B1283,APガラス性能一覧!$A$2:$M$6097,3,0),"")</f>
        <v/>
      </c>
      <c r="E1283" s="68" t="str">
        <f>IFERROR(VLOOKUP($B1283,APガラス性能一覧!$A$2:$M$6097,4,0),"")</f>
        <v/>
      </c>
      <c r="F1283" s="68" t="str">
        <f>IFERROR(VLOOKUP($B1283,APガラス性能一覧!$A$2:$M$6097,5,0),"")</f>
        <v/>
      </c>
      <c r="G1283" s="68" t="str">
        <f>IFERROR(VLOOKUP($B1283,APガラス性能一覧!$A$2:$M$6097,6,0),"")</f>
        <v/>
      </c>
      <c r="H1283" s="68" t="str">
        <f>IFERROR(VLOOKUP($B1283,APガラス性能一覧!$A$2:$M$6097,7,0),"")</f>
        <v/>
      </c>
      <c r="I1283" s="68" t="str">
        <f>IFERROR(VLOOKUP($B1283,APガラス性能一覧!$A$2:$M$6097,8,0),"")</f>
        <v/>
      </c>
      <c r="J1283" s="68" t="str">
        <f>IFERROR(VLOOKUP($B1283,APガラス性能一覧!$A$2:$M$6097,9,0),"")</f>
        <v/>
      </c>
      <c r="K1283" s="68" t="str">
        <f>IFERROR(VLOOKUP($B1283,APガラス性能一覧!$A$2:$M$6097,10,0),"")</f>
        <v/>
      </c>
      <c r="L1283" s="68" t="str">
        <f>IFERROR(VLOOKUP($B1283,APガラス性能一覧!$A$2:$M$6097,11,0),"")</f>
        <v/>
      </c>
      <c r="M1283" s="68" t="str">
        <f>IFERROR(VLOOKUP($B1283,APガラス性能一覧!$A$2:$M$6097,12,0),"")</f>
        <v/>
      </c>
      <c r="N1283" s="68" t="str">
        <f>IFERROR(VLOOKUP($B1283,APガラス性能一覧!$A$2:$M$6097,13,0),"")</f>
        <v/>
      </c>
    </row>
    <row r="1284" spans="2:14" x14ac:dyDescent="0.4">
      <c r="B1284" s="68" t="str">
        <f>IF($D$2="","",IF($E$2=0.65,IFERROR(IF(INDEX(APガラス性能一覧!A:A,MATCH(ROW(B1278),APガラス性能一覧!$O:$O,0))="","",INDEX(APガラス性能一覧!A:A,MATCH(ROW(B1278),APガラス性能一覧!$O:$O,0))),""),IFERROR(IF(INDEX(APガラス性能一覧!A:A,MATCH(ROW(B1278),APガラス性能一覧!$N:$N,0))="","",INDEX(APガラス性能一覧!A:A,MATCH(ROW(B1278),APガラス性能一覧!$N:$N,0))),"")))</f>
        <v/>
      </c>
      <c r="C1284" s="68" t="str">
        <f>IFERROR(VLOOKUP($B1284,APガラス性能一覧!$A$2:$M$6097,2,0),"")</f>
        <v/>
      </c>
      <c r="D1284" s="68" t="str">
        <f>IFERROR(VLOOKUP($B1284,APガラス性能一覧!$A$2:$M$6097,3,0),"")</f>
        <v/>
      </c>
      <c r="E1284" s="68" t="str">
        <f>IFERROR(VLOOKUP($B1284,APガラス性能一覧!$A$2:$M$6097,4,0),"")</f>
        <v/>
      </c>
      <c r="F1284" s="68" t="str">
        <f>IFERROR(VLOOKUP($B1284,APガラス性能一覧!$A$2:$M$6097,5,0),"")</f>
        <v/>
      </c>
      <c r="G1284" s="68" t="str">
        <f>IFERROR(VLOOKUP($B1284,APガラス性能一覧!$A$2:$M$6097,6,0),"")</f>
        <v/>
      </c>
      <c r="H1284" s="68" t="str">
        <f>IFERROR(VLOOKUP($B1284,APガラス性能一覧!$A$2:$M$6097,7,0),"")</f>
        <v/>
      </c>
      <c r="I1284" s="68" t="str">
        <f>IFERROR(VLOOKUP($B1284,APガラス性能一覧!$A$2:$M$6097,8,0),"")</f>
        <v/>
      </c>
      <c r="J1284" s="68" t="str">
        <f>IFERROR(VLOOKUP($B1284,APガラス性能一覧!$A$2:$M$6097,9,0),"")</f>
        <v/>
      </c>
      <c r="K1284" s="68" t="str">
        <f>IFERROR(VLOOKUP($B1284,APガラス性能一覧!$A$2:$M$6097,10,0),"")</f>
        <v/>
      </c>
      <c r="L1284" s="68" t="str">
        <f>IFERROR(VLOOKUP($B1284,APガラス性能一覧!$A$2:$M$6097,11,0),"")</f>
        <v/>
      </c>
      <c r="M1284" s="68" t="str">
        <f>IFERROR(VLOOKUP($B1284,APガラス性能一覧!$A$2:$M$6097,12,0),"")</f>
        <v/>
      </c>
      <c r="N1284" s="68" t="str">
        <f>IFERROR(VLOOKUP($B1284,APガラス性能一覧!$A$2:$M$6097,13,0),"")</f>
        <v/>
      </c>
    </row>
    <row r="1285" spans="2:14" x14ac:dyDescent="0.4">
      <c r="B1285" s="68" t="str">
        <f>IF($D$2="","",IF($E$2=0.65,IFERROR(IF(INDEX(APガラス性能一覧!A:A,MATCH(ROW(B1279),APガラス性能一覧!$O:$O,0))="","",INDEX(APガラス性能一覧!A:A,MATCH(ROW(B1279),APガラス性能一覧!$O:$O,0))),""),IFERROR(IF(INDEX(APガラス性能一覧!A:A,MATCH(ROW(B1279),APガラス性能一覧!$N:$N,0))="","",INDEX(APガラス性能一覧!A:A,MATCH(ROW(B1279),APガラス性能一覧!$N:$N,0))),"")))</f>
        <v/>
      </c>
      <c r="C1285" s="68" t="str">
        <f>IFERROR(VLOOKUP($B1285,APガラス性能一覧!$A$2:$M$6097,2,0),"")</f>
        <v/>
      </c>
      <c r="D1285" s="68" t="str">
        <f>IFERROR(VLOOKUP($B1285,APガラス性能一覧!$A$2:$M$6097,3,0),"")</f>
        <v/>
      </c>
      <c r="E1285" s="68" t="str">
        <f>IFERROR(VLOOKUP($B1285,APガラス性能一覧!$A$2:$M$6097,4,0),"")</f>
        <v/>
      </c>
      <c r="F1285" s="68" t="str">
        <f>IFERROR(VLOOKUP($B1285,APガラス性能一覧!$A$2:$M$6097,5,0),"")</f>
        <v/>
      </c>
      <c r="G1285" s="68" t="str">
        <f>IFERROR(VLOOKUP($B1285,APガラス性能一覧!$A$2:$M$6097,6,0),"")</f>
        <v/>
      </c>
      <c r="H1285" s="68" t="str">
        <f>IFERROR(VLOOKUP($B1285,APガラス性能一覧!$A$2:$M$6097,7,0),"")</f>
        <v/>
      </c>
      <c r="I1285" s="68" t="str">
        <f>IFERROR(VLOOKUP($B1285,APガラス性能一覧!$A$2:$M$6097,8,0),"")</f>
        <v/>
      </c>
      <c r="J1285" s="68" t="str">
        <f>IFERROR(VLOOKUP($B1285,APガラス性能一覧!$A$2:$M$6097,9,0),"")</f>
        <v/>
      </c>
      <c r="K1285" s="68" t="str">
        <f>IFERROR(VLOOKUP($B1285,APガラス性能一覧!$A$2:$M$6097,10,0),"")</f>
        <v/>
      </c>
      <c r="L1285" s="68" t="str">
        <f>IFERROR(VLOOKUP($B1285,APガラス性能一覧!$A$2:$M$6097,11,0),"")</f>
        <v/>
      </c>
      <c r="M1285" s="68" t="str">
        <f>IFERROR(VLOOKUP($B1285,APガラス性能一覧!$A$2:$M$6097,12,0),"")</f>
        <v/>
      </c>
      <c r="N1285" s="68" t="str">
        <f>IFERROR(VLOOKUP($B1285,APガラス性能一覧!$A$2:$M$6097,13,0),"")</f>
        <v/>
      </c>
    </row>
    <row r="1286" spans="2:14" x14ac:dyDescent="0.4">
      <c r="B1286" s="68" t="str">
        <f>IF($D$2="","",IF($E$2=0.65,IFERROR(IF(INDEX(APガラス性能一覧!A:A,MATCH(ROW(B1280),APガラス性能一覧!$O:$O,0))="","",INDEX(APガラス性能一覧!A:A,MATCH(ROW(B1280),APガラス性能一覧!$O:$O,0))),""),IFERROR(IF(INDEX(APガラス性能一覧!A:A,MATCH(ROW(B1280),APガラス性能一覧!$N:$N,0))="","",INDEX(APガラス性能一覧!A:A,MATCH(ROW(B1280),APガラス性能一覧!$N:$N,0))),"")))</f>
        <v/>
      </c>
      <c r="C1286" s="68" t="str">
        <f>IFERROR(VLOOKUP($B1286,APガラス性能一覧!$A$2:$M$6097,2,0),"")</f>
        <v/>
      </c>
      <c r="D1286" s="68" t="str">
        <f>IFERROR(VLOOKUP($B1286,APガラス性能一覧!$A$2:$M$6097,3,0),"")</f>
        <v/>
      </c>
      <c r="E1286" s="68" t="str">
        <f>IFERROR(VLOOKUP($B1286,APガラス性能一覧!$A$2:$M$6097,4,0),"")</f>
        <v/>
      </c>
      <c r="F1286" s="68" t="str">
        <f>IFERROR(VLOOKUP($B1286,APガラス性能一覧!$A$2:$M$6097,5,0),"")</f>
        <v/>
      </c>
      <c r="G1286" s="68" t="str">
        <f>IFERROR(VLOOKUP($B1286,APガラス性能一覧!$A$2:$M$6097,6,0),"")</f>
        <v/>
      </c>
      <c r="H1286" s="68" t="str">
        <f>IFERROR(VLOOKUP($B1286,APガラス性能一覧!$A$2:$M$6097,7,0),"")</f>
        <v/>
      </c>
      <c r="I1286" s="68" t="str">
        <f>IFERROR(VLOOKUP($B1286,APガラス性能一覧!$A$2:$M$6097,8,0),"")</f>
        <v/>
      </c>
      <c r="J1286" s="68" t="str">
        <f>IFERROR(VLOOKUP($B1286,APガラス性能一覧!$A$2:$M$6097,9,0),"")</f>
        <v/>
      </c>
      <c r="K1286" s="68" t="str">
        <f>IFERROR(VLOOKUP($B1286,APガラス性能一覧!$A$2:$M$6097,10,0),"")</f>
        <v/>
      </c>
      <c r="L1286" s="68" t="str">
        <f>IFERROR(VLOOKUP($B1286,APガラス性能一覧!$A$2:$M$6097,11,0),"")</f>
        <v/>
      </c>
      <c r="M1286" s="68" t="str">
        <f>IFERROR(VLOOKUP($B1286,APガラス性能一覧!$A$2:$M$6097,12,0),"")</f>
        <v/>
      </c>
      <c r="N1286" s="68" t="str">
        <f>IFERROR(VLOOKUP($B1286,APガラス性能一覧!$A$2:$M$6097,13,0),"")</f>
        <v/>
      </c>
    </row>
    <row r="1287" spans="2:14" x14ac:dyDescent="0.4">
      <c r="B1287" s="68" t="str">
        <f>IF($D$2="","",IF($E$2=0.65,IFERROR(IF(INDEX(APガラス性能一覧!A:A,MATCH(ROW(B1281),APガラス性能一覧!$O:$O,0))="","",INDEX(APガラス性能一覧!A:A,MATCH(ROW(B1281),APガラス性能一覧!$O:$O,0))),""),IFERROR(IF(INDEX(APガラス性能一覧!A:A,MATCH(ROW(B1281),APガラス性能一覧!$N:$N,0))="","",INDEX(APガラス性能一覧!A:A,MATCH(ROW(B1281),APガラス性能一覧!$N:$N,0))),"")))</f>
        <v/>
      </c>
      <c r="C1287" s="68" t="str">
        <f>IFERROR(VLOOKUP($B1287,APガラス性能一覧!$A$2:$M$6097,2,0),"")</f>
        <v/>
      </c>
      <c r="D1287" s="68" t="str">
        <f>IFERROR(VLOOKUP($B1287,APガラス性能一覧!$A$2:$M$6097,3,0),"")</f>
        <v/>
      </c>
      <c r="E1287" s="68" t="str">
        <f>IFERROR(VLOOKUP($B1287,APガラス性能一覧!$A$2:$M$6097,4,0),"")</f>
        <v/>
      </c>
      <c r="F1287" s="68" t="str">
        <f>IFERROR(VLOOKUP($B1287,APガラス性能一覧!$A$2:$M$6097,5,0),"")</f>
        <v/>
      </c>
      <c r="G1287" s="68" t="str">
        <f>IFERROR(VLOOKUP($B1287,APガラス性能一覧!$A$2:$M$6097,6,0),"")</f>
        <v/>
      </c>
      <c r="H1287" s="68" t="str">
        <f>IFERROR(VLOOKUP($B1287,APガラス性能一覧!$A$2:$M$6097,7,0),"")</f>
        <v/>
      </c>
      <c r="I1287" s="68" t="str">
        <f>IFERROR(VLOOKUP($B1287,APガラス性能一覧!$A$2:$M$6097,8,0),"")</f>
        <v/>
      </c>
      <c r="J1287" s="68" t="str">
        <f>IFERROR(VLOOKUP($B1287,APガラス性能一覧!$A$2:$M$6097,9,0),"")</f>
        <v/>
      </c>
      <c r="K1287" s="68" t="str">
        <f>IFERROR(VLOOKUP($B1287,APガラス性能一覧!$A$2:$M$6097,10,0),"")</f>
        <v/>
      </c>
      <c r="L1287" s="68" t="str">
        <f>IFERROR(VLOOKUP($B1287,APガラス性能一覧!$A$2:$M$6097,11,0),"")</f>
        <v/>
      </c>
      <c r="M1287" s="68" t="str">
        <f>IFERROR(VLOOKUP($B1287,APガラス性能一覧!$A$2:$M$6097,12,0),"")</f>
        <v/>
      </c>
      <c r="N1287" s="68" t="str">
        <f>IFERROR(VLOOKUP($B1287,APガラス性能一覧!$A$2:$M$6097,13,0),"")</f>
        <v/>
      </c>
    </row>
    <row r="1288" spans="2:14" x14ac:dyDescent="0.4">
      <c r="B1288" s="68" t="str">
        <f>IF($D$2="","",IF($E$2=0.65,IFERROR(IF(INDEX(APガラス性能一覧!A:A,MATCH(ROW(B1282),APガラス性能一覧!$O:$O,0))="","",INDEX(APガラス性能一覧!A:A,MATCH(ROW(B1282),APガラス性能一覧!$O:$O,0))),""),IFERROR(IF(INDEX(APガラス性能一覧!A:A,MATCH(ROW(B1282),APガラス性能一覧!$N:$N,0))="","",INDEX(APガラス性能一覧!A:A,MATCH(ROW(B1282),APガラス性能一覧!$N:$N,0))),"")))</f>
        <v/>
      </c>
      <c r="C1288" s="68" t="str">
        <f>IFERROR(VLOOKUP($B1288,APガラス性能一覧!$A$2:$M$6097,2,0),"")</f>
        <v/>
      </c>
      <c r="D1288" s="68" t="str">
        <f>IFERROR(VLOOKUP($B1288,APガラス性能一覧!$A$2:$M$6097,3,0),"")</f>
        <v/>
      </c>
      <c r="E1288" s="68" t="str">
        <f>IFERROR(VLOOKUP($B1288,APガラス性能一覧!$A$2:$M$6097,4,0),"")</f>
        <v/>
      </c>
      <c r="F1288" s="68" t="str">
        <f>IFERROR(VLOOKUP($B1288,APガラス性能一覧!$A$2:$M$6097,5,0),"")</f>
        <v/>
      </c>
      <c r="G1288" s="68" t="str">
        <f>IFERROR(VLOOKUP($B1288,APガラス性能一覧!$A$2:$M$6097,6,0),"")</f>
        <v/>
      </c>
      <c r="H1288" s="68" t="str">
        <f>IFERROR(VLOOKUP($B1288,APガラス性能一覧!$A$2:$M$6097,7,0),"")</f>
        <v/>
      </c>
      <c r="I1288" s="68" t="str">
        <f>IFERROR(VLOOKUP($B1288,APガラス性能一覧!$A$2:$M$6097,8,0),"")</f>
        <v/>
      </c>
      <c r="J1288" s="68" t="str">
        <f>IFERROR(VLOOKUP($B1288,APガラス性能一覧!$A$2:$M$6097,9,0),"")</f>
        <v/>
      </c>
      <c r="K1288" s="68" t="str">
        <f>IFERROR(VLOOKUP($B1288,APガラス性能一覧!$A$2:$M$6097,10,0),"")</f>
        <v/>
      </c>
      <c r="L1288" s="68" t="str">
        <f>IFERROR(VLOOKUP($B1288,APガラス性能一覧!$A$2:$M$6097,11,0),"")</f>
        <v/>
      </c>
      <c r="M1288" s="68" t="str">
        <f>IFERROR(VLOOKUP($B1288,APガラス性能一覧!$A$2:$M$6097,12,0),"")</f>
        <v/>
      </c>
      <c r="N1288" s="68" t="str">
        <f>IFERROR(VLOOKUP($B1288,APガラス性能一覧!$A$2:$M$6097,13,0),"")</f>
        <v/>
      </c>
    </row>
    <row r="1289" spans="2:14" x14ac:dyDescent="0.4">
      <c r="B1289" s="68" t="str">
        <f>IF($D$2="","",IF($E$2=0.65,IFERROR(IF(INDEX(APガラス性能一覧!A:A,MATCH(ROW(B1283),APガラス性能一覧!$O:$O,0))="","",INDEX(APガラス性能一覧!A:A,MATCH(ROW(B1283),APガラス性能一覧!$O:$O,0))),""),IFERROR(IF(INDEX(APガラス性能一覧!A:A,MATCH(ROW(B1283),APガラス性能一覧!$N:$N,0))="","",INDEX(APガラス性能一覧!A:A,MATCH(ROW(B1283),APガラス性能一覧!$N:$N,0))),"")))</f>
        <v/>
      </c>
      <c r="C1289" s="68" t="str">
        <f>IFERROR(VLOOKUP($B1289,APガラス性能一覧!$A$2:$M$6097,2,0),"")</f>
        <v/>
      </c>
      <c r="D1289" s="68" t="str">
        <f>IFERROR(VLOOKUP($B1289,APガラス性能一覧!$A$2:$M$6097,3,0),"")</f>
        <v/>
      </c>
      <c r="E1289" s="68" t="str">
        <f>IFERROR(VLOOKUP($B1289,APガラス性能一覧!$A$2:$M$6097,4,0),"")</f>
        <v/>
      </c>
      <c r="F1289" s="68" t="str">
        <f>IFERROR(VLOOKUP($B1289,APガラス性能一覧!$A$2:$M$6097,5,0),"")</f>
        <v/>
      </c>
      <c r="G1289" s="68" t="str">
        <f>IFERROR(VLOOKUP($B1289,APガラス性能一覧!$A$2:$M$6097,6,0),"")</f>
        <v/>
      </c>
      <c r="H1289" s="68" t="str">
        <f>IFERROR(VLOOKUP($B1289,APガラス性能一覧!$A$2:$M$6097,7,0),"")</f>
        <v/>
      </c>
      <c r="I1289" s="68" t="str">
        <f>IFERROR(VLOOKUP($B1289,APガラス性能一覧!$A$2:$M$6097,8,0),"")</f>
        <v/>
      </c>
      <c r="J1289" s="68" t="str">
        <f>IFERROR(VLOOKUP($B1289,APガラス性能一覧!$A$2:$M$6097,9,0),"")</f>
        <v/>
      </c>
      <c r="K1289" s="68" t="str">
        <f>IFERROR(VLOOKUP($B1289,APガラス性能一覧!$A$2:$M$6097,10,0),"")</f>
        <v/>
      </c>
      <c r="L1289" s="68" t="str">
        <f>IFERROR(VLOOKUP($B1289,APガラス性能一覧!$A$2:$M$6097,11,0),"")</f>
        <v/>
      </c>
      <c r="M1289" s="68" t="str">
        <f>IFERROR(VLOOKUP($B1289,APガラス性能一覧!$A$2:$M$6097,12,0),"")</f>
        <v/>
      </c>
      <c r="N1289" s="68" t="str">
        <f>IFERROR(VLOOKUP($B1289,APガラス性能一覧!$A$2:$M$6097,13,0),"")</f>
        <v/>
      </c>
    </row>
    <row r="1290" spans="2:14" x14ac:dyDescent="0.4">
      <c r="B1290" s="68" t="str">
        <f>IF($D$2="","",IF($E$2=0.65,IFERROR(IF(INDEX(APガラス性能一覧!A:A,MATCH(ROW(B1284),APガラス性能一覧!$O:$O,0))="","",INDEX(APガラス性能一覧!A:A,MATCH(ROW(B1284),APガラス性能一覧!$O:$O,0))),""),IFERROR(IF(INDEX(APガラス性能一覧!A:A,MATCH(ROW(B1284),APガラス性能一覧!$N:$N,0))="","",INDEX(APガラス性能一覧!A:A,MATCH(ROW(B1284),APガラス性能一覧!$N:$N,0))),"")))</f>
        <v/>
      </c>
      <c r="C1290" s="68" t="str">
        <f>IFERROR(VLOOKUP($B1290,APガラス性能一覧!$A$2:$M$6097,2,0),"")</f>
        <v/>
      </c>
      <c r="D1290" s="68" t="str">
        <f>IFERROR(VLOOKUP($B1290,APガラス性能一覧!$A$2:$M$6097,3,0),"")</f>
        <v/>
      </c>
      <c r="E1290" s="68" t="str">
        <f>IFERROR(VLOOKUP($B1290,APガラス性能一覧!$A$2:$M$6097,4,0),"")</f>
        <v/>
      </c>
      <c r="F1290" s="68" t="str">
        <f>IFERROR(VLOOKUP($B1290,APガラス性能一覧!$A$2:$M$6097,5,0),"")</f>
        <v/>
      </c>
      <c r="G1290" s="68" t="str">
        <f>IFERROR(VLOOKUP($B1290,APガラス性能一覧!$A$2:$M$6097,6,0),"")</f>
        <v/>
      </c>
      <c r="H1290" s="68" t="str">
        <f>IFERROR(VLOOKUP($B1290,APガラス性能一覧!$A$2:$M$6097,7,0),"")</f>
        <v/>
      </c>
      <c r="I1290" s="68" t="str">
        <f>IFERROR(VLOOKUP($B1290,APガラス性能一覧!$A$2:$M$6097,8,0),"")</f>
        <v/>
      </c>
      <c r="J1290" s="68" t="str">
        <f>IFERROR(VLOOKUP($B1290,APガラス性能一覧!$A$2:$M$6097,9,0),"")</f>
        <v/>
      </c>
      <c r="K1290" s="68" t="str">
        <f>IFERROR(VLOOKUP($B1290,APガラス性能一覧!$A$2:$M$6097,10,0),"")</f>
        <v/>
      </c>
      <c r="L1290" s="68" t="str">
        <f>IFERROR(VLOOKUP($B1290,APガラス性能一覧!$A$2:$M$6097,11,0),"")</f>
        <v/>
      </c>
      <c r="M1290" s="68" t="str">
        <f>IFERROR(VLOOKUP($B1290,APガラス性能一覧!$A$2:$M$6097,12,0),"")</f>
        <v/>
      </c>
      <c r="N1290" s="68" t="str">
        <f>IFERROR(VLOOKUP($B1290,APガラス性能一覧!$A$2:$M$6097,13,0),"")</f>
        <v/>
      </c>
    </row>
    <row r="1291" spans="2:14" x14ac:dyDescent="0.4">
      <c r="B1291" s="68" t="str">
        <f>IF($D$2="","",IF($E$2=0.65,IFERROR(IF(INDEX(APガラス性能一覧!A:A,MATCH(ROW(B1285),APガラス性能一覧!$O:$O,0))="","",INDEX(APガラス性能一覧!A:A,MATCH(ROW(B1285),APガラス性能一覧!$O:$O,0))),""),IFERROR(IF(INDEX(APガラス性能一覧!A:A,MATCH(ROW(B1285),APガラス性能一覧!$N:$N,0))="","",INDEX(APガラス性能一覧!A:A,MATCH(ROW(B1285),APガラス性能一覧!$N:$N,0))),"")))</f>
        <v/>
      </c>
      <c r="C1291" s="68" t="str">
        <f>IFERROR(VLOOKUP($B1291,APガラス性能一覧!$A$2:$M$6097,2,0),"")</f>
        <v/>
      </c>
      <c r="D1291" s="68" t="str">
        <f>IFERROR(VLOOKUP($B1291,APガラス性能一覧!$A$2:$M$6097,3,0),"")</f>
        <v/>
      </c>
      <c r="E1291" s="68" t="str">
        <f>IFERROR(VLOOKUP($B1291,APガラス性能一覧!$A$2:$M$6097,4,0),"")</f>
        <v/>
      </c>
      <c r="F1291" s="68" t="str">
        <f>IFERROR(VLOOKUP($B1291,APガラス性能一覧!$A$2:$M$6097,5,0),"")</f>
        <v/>
      </c>
      <c r="G1291" s="68" t="str">
        <f>IFERROR(VLOOKUP($B1291,APガラス性能一覧!$A$2:$M$6097,6,0),"")</f>
        <v/>
      </c>
      <c r="H1291" s="68" t="str">
        <f>IFERROR(VLOOKUP($B1291,APガラス性能一覧!$A$2:$M$6097,7,0),"")</f>
        <v/>
      </c>
      <c r="I1291" s="68" t="str">
        <f>IFERROR(VLOOKUP($B1291,APガラス性能一覧!$A$2:$M$6097,8,0),"")</f>
        <v/>
      </c>
      <c r="J1291" s="68" t="str">
        <f>IFERROR(VLOOKUP($B1291,APガラス性能一覧!$A$2:$M$6097,9,0),"")</f>
        <v/>
      </c>
      <c r="K1291" s="68" t="str">
        <f>IFERROR(VLOOKUP($B1291,APガラス性能一覧!$A$2:$M$6097,10,0),"")</f>
        <v/>
      </c>
      <c r="L1291" s="68" t="str">
        <f>IFERROR(VLOOKUP($B1291,APガラス性能一覧!$A$2:$M$6097,11,0),"")</f>
        <v/>
      </c>
      <c r="M1291" s="68" t="str">
        <f>IFERROR(VLOOKUP($B1291,APガラス性能一覧!$A$2:$M$6097,12,0),"")</f>
        <v/>
      </c>
      <c r="N1291" s="68" t="str">
        <f>IFERROR(VLOOKUP($B1291,APガラス性能一覧!$A$2:$M$6097,13,0),"")</f>
        <v/>
      </c>
    </row>
    <row r="1292" spans="2:14" x14ac:dyDescent="0.4">
      <c r="B1292" s="68" t="str">
        <f>IF($D$2="","",IF($E$2=0.65,IFERROR(IF(INDEX(APガラス性能一覧!A:A,MATCH(ROW(B1286),APガラス性能一覧!$O:$O,0))="","",INDEX(APガラス性能一覧!A:A,MATCH(ROW(B1286),APガラス性能一覧!$O:$O,0))),""),IFERROR(IF(INDEX(APガラス性能一覧!A:A,MATCH(ROW(B1286),APガラス性能一覧!$N:$N,0))="","",INDEX(APガラス性能一覧!A:A,MATCH(ROW(B1286),APガラス性能一覧!$N:$N,0))),"")))</f>
        <v/>
      </c>
      <c r="C1292" s="68" t="str">
        <f>IFERROR(VLOOKUP($B1292,APガラス性能一覧!$A$2:$M$6097,2,0),"")</f>
        <v/>
      </c>
      <c r="D1292" s="68" t="str">
        <f>IFERROR(VLOOKUP($B1292,APガラス性能一覧!$A$2:$M$6097,3,0),"")</f>
        <v/>
      </c>
      <c r="E1292" s="68" t="str">
        <f>IFERROR(VLOOKUP($B1292,APガラス性能一覧!$A$2:$M$6097,4,0),"")</f>
        <v/>
      </c>
      <c r="F1292" s="68" t="str">
        <f>IFERROR(VLOOKUP($B1292,APガラス性能一覧!$A$2:$M$6097,5,0),"")</f>
        <v/>
      </c>
      <c r="G1292" s="68" t="str">
        <f>IFERROR(VLOOKUP($B1292,APガラス性能一覧!$A$2:$M$6097,6,0),"")</f>
        <v/>
      </c>
      <c r="H1292" s="68" t="str">
        <f>IFERROR(VLOOKUP($B1292,APガラス性能一覧!$A$2:$M$6097,7,0),"")</f>
        <v/>
      </c>
      <c r="I1292" s="68" t="str">
        <f>IFERROR(VLOOKUP($B1292,APガラス性能一覧!$A$2:$M$6097,8,0),"")</f>
        <v/>
      </c>
      <c r="J1292" s="68" t="str">
        <f>IFERROR(VLOOKUP($B1292,APガラス性能一覧!$A$2:$M$6097,9,0),"")</f>
        <v/>
      </c>
      <c r="K1292" s="68" t="str">
        <f>IFERROR(VLOOKUP($B1292,APガラス性能一覧!$A$2:$M$6097,10,0),"")</f>
        <v/>
      </c>
      <c r="L1292" s="68" t="str">
        <f>IFERROR(VLOOKUP($B1292,APガラス性能一覧!$A$2:$M$6097,11,0),"")</f>
        <v/>
      </c>
      <c r="M1292" s="68" t="str">
        <f>IFERROR(VLOOKUP($B1292,APガラス性能一覧!$A$2:$M$6097,12,0),"")</f>
        <v/>
      </c>
      <c r="N1292" s="68" t="str">
        <f>IFERROR(VLOOKUP($B1292,APガラス性能一覧!$A$2:$M$6097,13,0),"")</f>
        <v/>
      </c>
    </row>
    <row r="1293" spans="2:14" x14ac:dyDescent="0.4">
      <c r="B1293" s="68" t="str">
        <f>IF($D$2="","",IF($E$2=0.65,IFERROR(IF(INDEX(APガラス性能一覧!A:A,MATCH(ROW(B1287),APガラス性能一覧!$O:$O,0))="","",INDEX(APガラス性能一覧!A:A,MATCH(ROW(B1287),APガラス性能一覧!$O:$O,0))),""),IFERROR(IF(INDEX(APガラス性能一覧!A:A,MATCH(ROW(B1287),APガラス性能一覧!$N:$N,0))="","",INDEX(APガラス性能一覧!A:A,MATCH(ROW(B1287),APガラス性能一覧!$N:$N,0))),"")))</f>
        <v/>
      </c>
      <c r="C1293" s="68" t="str">
        <f>IFERROR(VLOOKUP($B1293,APガラス性能一覧!$A$2:$M$6097,2,0),"")</f>
        <v/>
      </c>
      <c r="D1293" s="68" t="str">
        <f>IFERROR(VLOOKUP($B1293,APガラス性能一覧!$A$2:$M$6097,3,0),"")</f>
        <v/>
      </c>
      <c r="E1293" s="68" t="str">
        <f>IFERROR(VLOOKUP($B1293,APガラス性能一覧!$A$2:$M$6097,4,0),"")</f>
        <v/>
      </c>
      <c r="F1293" s="68" t="str">
        <f>IFERROR(VLOOKUP($B1293,APガラス性能一覧!$A$2:$M$6097,5,0),"")</f>
        <v/>
      </c>
      <c r="G1293" s="68" t="str">
        <f>IFERROR(VLOOKUP($B1293,APガラス性能一覧!$A$2:$M$6097,6,0),"")</f>
        <v/>
      </c>
      <c r="H1293" s="68" t="str">
        <f>IFERROR(VLOOKUP($B1293,APガラス性能一覧!$A$2:$M$6097,7,0),"")</f>
        <v/>
      </c>
      <c r="I1293" s="68" t="str">
        <f>IFERROR(VLOOKUP($B1293,APガラス性能一覧!$A$2:$M$6097,8,0),"")</f>
        <v/>
      </c>
      <c r="J1293" s="68" t="str">
        <f>IFERROR(VLOOKUP($B1293,APガラス性能一覧!$A$2:$M$6097,9,0),"")</f>
        <v/>
      </c>
      <c r="K1293" s="68" t="str">
        <f>IFERROR(VLOOKUP($B1293,APガラス性能一覧!$A$2:$M$6097,10,0),"")</f>
        <v/>
      </c>
      <c r="L1293" s="68" t="str">
        <f>IFERROR(VLOOKUP($B1293,APガラス性能一覧!$A$2:$M$6097,11,0),"")</f>
        <v/>
      </c>
      <c r="M1293" s="68" t="str">
        <f>IFERROR(VLOOKUP($B1293,APガラス性能一覧!$A$2:$M$6097,12,0),"")</f>
        <v/>
      </c>
      <c r="N1293" s="68" t="str">
        <f>IFERROR(VLOOKUP($B1293,APガラス性能一覧!$A$2:$M$6097,13,0),"")</f>
        <v/>
      </c>
    </row>
    <row r="1294" spans="2:14" x14ac:dyDescent="0.4">
      <c r="B1294" s="68" t="str">
        <f>IF($D$2="","",IF($E$2=0.65,IFERROR(IF(INDEX(APガラス性能一覧!A:A,MATCH(ROW(B1288),APガラス性能一覧!$O:$O,0))="","",INDEX(APガラス性能一覧!A:A,MATCH(ROW(B1288),APガラス性能一覧!$O:$O,0))),""),IFERROR(IF(INDEX(APガラス性能一覧!A:A,MATCH(ROW(B1288),APガラス性能一覧!$N:$N,0))="","",INDEX(APガラス性能一覧!A:A,MATCH(ROW(B1288),APガラス性能一覧!$N:$N,0))),"")))</f>
        <v/>
      </c>
      <c r="C1294" s="68" t="str">
        <f>IFERROR(VLOOKUP($B1294,APガラス性能一覧!$A$2:$M$6097,2,0),"")</f>
        <v/>
      </c>
      <c r="D1294" s="68" t="str">
        <f>IFERROR(VLOOKUP($B1294,APガラス性能一覧!$A$2:$M$6097,3,0),"")</f>
        <v/>
      </c>
      <c r="E1294" s="68" t="str">
        <f>IFERROR(VLOOKUP($B1294,APガラス性能一覧!$A$2:$M$6097,4,0),"")</f>
        <v/>
      </c>
      <c r="F1294" s="68" t="str">
        <f>IFERROR(VLOOKUP($B1294,APガラス性能一覧!$A$2:$M$6097,5,0),"")</f>
        <v/>
      </c>
      <c r="G1294" s="68" t="str">
        <f>IFERROR(VLOOKUP($B1294,APガラス性能一覧!$A$2:$M$6097,6,0),"")</f>
        <v/>
      </c>
      <c r="H1294" s="68" t="str">
        <f>IFERROR(VLOOKUP($B1294,APガラス性能一覧!$A$2:$M$6097,7,0),"")</f>
        <v/>
      </c>
      <c r="I1294" s="68" t="str">
        <f>IFERROR(VLOOKUP($B1294,APガラス性能一覧!$A$2:$M$6097,8,0),"")</f>
        <v/>
      </c>
      <c r="J1294" s="68" t="str">
        <f>IFERROR(VLOOKUP($B1294,APガラス性能一覧!$A$2:$M$6097,9,0),"")</f>
        <v/>
      </c>
      <c r="K1294" s="68" t="str">
        <f>IFERROR(VLOOKUP($B1294,APガラス性能一覧!$A$2:$M$6097,10,0),"")</f>
        <v/>
      </c>
      <c r="L1294" s="68" t="str">
        <f>IFERROR(VLOOKUP($B1294,APガラス性能一覧!$A$2:$M$6097,11,0),"")</f>
        <v/>
      </c>
      <c r="M1294" s="68" t="str">
        <f>IFERROR(VLOOKUP($B1294,APガラス性能一覧!$A$2:$M$6097,12,0),"")</f>
        <v/>
      </c>
      <c r="N1294" s="68" t="str">
        <f>IFERROR(VLOOKUP($B1294,APガラス性能一覧!$A$2:$M$6097,13,0),"")</f>
        <v/>
      </c>
    </row>
    <row r="1295" spans="2:14" x14ac:dyDescent="0.4">
      <c r="B1295" s="68" t="str">
        <f>IF($D$2="","",IF($E$2=0.65,IFERROR(IF(INDEX(APガラス性能一覧!A:A,MATCH(ROW(B1289),APガラス性能一覧!$O:$O,0))="","",INDEX(APガラス性能一覧!A:A,MATCH(ROW(B1289),APガラス性能一覧!$O:$O,0))),""),IFERROR(IF(INDEX(APガラス性能一覧!A:A,MATCH(ROW(B1289),APガラス性能一覧!$N:$N,0))="","",INDEX(APガラス性能一覧!A:A,MATCH(ROW(B1289),APガラス性能一覧!$N:$N,0))),"")))</f>
        <v/>
      </c>
      <c r="C1295" s="68" t="str">
        <f>IFERROR(VLOOKUP($B1295,APガラス性能一覧!$A$2:$M$6097,2,0),"")</f>
        <v/>
      </c>
      <c r="D1295" s="68" t="str">
        <f>IFERROR(VLOOKUP($B1295,APガラス性能一覧!$A$2:$M$6097,3,0),"")</f>
        <v/>
      </c>
      <c r="E1295" s="68" t="str">
        <f>IFERROR(VLOOKUP($B1295,APガラス性能一覧!$A$2:$M$6097,4,0),"")</f>
        <v/>
      </c>
      <c r="F1295" s="68" t="str">
        <f>IFERROR(VLOOKUP($B1295,APガラス性能一覧!$A$2:$M$6097,5,0),"")</f>
        <v/>
      </c>
      <c r="G1295" s="68" t="str">
        <f>IFERROR(VLOOKUP($B1295,APガラス性能一覧!$A$2:$M$6097,6,0),"")</f>
        <v/>
      </c>
      <c r="H1295" s="68" t="str">
        <f>IFERROR(VLOOKUP($B1295,APガラス性能一覧!$A$2:$M$6097,7,0),"")</f>
        <v/>
      </c>
      <c r="I1295" s="68" t="str">
        <f>IFERROR(VLOOKUP($B1295,APガラス性能一覧!$A$2:$M$6097,8,0),"")</f>
        <v/>
      </c>
      <c r="J1295" s="68" t="str">
        <f>IFERROR(VLOOKUP($B1295,APガラス性能一覧!$A$2:$M$6097,9,0),"")</f>
        <v/>
      </c>
      <c r="K1295" s="68" t="str">
        <f>IFERROR(VLOOKUP($B1295,APガラス性能一覧!$A$2:$M$6097,10,0),"")</f>
        <v/>
      </c>
      <c r="L1295" s="68" t="str">
        <f>IFERROR(VLOOKUP($B1295,APガラス性能一覧!$A$2:$M$6097,11,0),"")</f>
        <v/>
      </c>
      <c r="M1295" s="68" t="str">
        <f>IFERROR(VLOOKUP($B1295,APガラス性能一覧!$A$2:$M$6097,12,0),"")</f>
        <v/>
      </c>
      <c r="N1295" s="68" t="str">
        <f>IFERROR(VLOOKUP($B1295,APガラス性能一覧!$A$2:$M$6097,13,0),"")</f>
        <v/>
      </c>
    </row>
    <row r="1296" spans="2:14" x14ac:dyDescent="0.4">
      <c r="B1296" s="68" t="str">
        <f>IF($D$2="","",IF($E$2=0.65,IFERROR(IF(INDEX(APガラス性能一覧!A:A,MATCH(ROW(B1290),APガラス性能一覧!$O:$O,0))="","",INDEX(APガラス性能一覧!A:A,MATCH(ROW(B1290),APガラス性能一覧!$O:$O,0))),""),IFERROR(IF(INDEX(APガラス性能一覧!A:A,MATCH(ROW(B1290),APガラス性能一覧!$N:$N,0))="","",INDEX(APガラス性能一覧!A:A,MATCH(ROW(B1290),APガラス性能一覧!$N:$N,0))),"")))</f>
        <v/>
      </c>
      <c r="C1296" s="68" t="str">
        <f>IFERROR(VLOOKUP($B1296,APガラス性能一覧!$A$2:$M$6097,2,0),"")</f>
        <v/>
      </c>
      <c r="D1296" s="68" t="str">
        <f>IFERROR(VLOOKUP($B1296,APガラス性能一覧!$A$2:$M$6097,3,0),"")</f>
        <v/>
      </c>
      <c r="E1296" s="68" t="str">
        <f>IFERROR(VLOOKUP($B1296,APガラス性能一覧!$A$2:$M$6097,4,0),"")</f>
        <v/>
      </c>
      <c r="F1296" s="68" t="str">
        <f>IFERROR(VLOOKUP($B1296,APガラス性能一覧!$A$2:$M$6097,5,0),"")</f>
        <v/>
      </c>
      <c r="G1296" s="68" t="str">
        <f>IFERROR(VLOOKUP($B1296,APガラス性能一覧!$A$2:$M$6097,6,0),"")</f>
        <v/>
      </c>
      <c r="H1296" s="68" t="str">
        <f>IFERROR(VLOOKUP($B1296,APガラス性能一覧!$A$2:$M$6097,7,0),"")</f>
        <v/>
      </c>
      <c r="I1296" s="68" t="str">
        <f>IFERROR(VLOOKUP($B1296,APガラス性能一覧!$A$2:$M$6097,8,0),"")</f>
        <v/>
      </c>
      <c r="J1296" s="68" t="str">
        <f>IFERROR(VLOOKUP($B1296,APガラス性能一覧!$A$2:$M$6097,9,0),"")</f>
        <v/>
      </c>
      <c r="K1296" s="68" t="str">
        <f>IFERROR(VLOOKUP($B1296,APガラス性能一覧!$A$2:$M$6097,10,0),"")</f>
        <v/>
      </c>
      <c r="L1296" s="68" t="str">
        <f>IFERROR(VLOOKUP($B1296,APガラス性能一覧!$A$2:$M$6097,11,0),"")</f>
        <v/>
      </c>
      <c r="M1296" s="68" t="str">
        <f>IFERROR(VLOOKUP($B1296,APガラス性能一覧!$A$2:$M$6097,12,0),"")</f>
        <v/>
      </c>
      <c r="N1296" s="68" t="str">
        <f>IFERROR(VLOOKUP($B1296,APガラス性能一覧!$A$2:$M$6097,13,0),"")</f>
        <v/>
      </c>
    </row>
    <row r="1297" spans="2:14" x14ac:dyDescent="0.4">
      <c r="B1297" s="68" t="str">
        <f>IF($D$2="","",IF($E$2=0.65,IFERROR(IF(INDEX(APガラス性能一覧!A:A,MATCH(ROW(B1291),APガラス性能一覧!$O:$O,0))="","",INDEX(APガラス性能一覧!A:A,MATCH(ROW(B1291),APガラス性能一覧!$O:$O,0))),""),IFERROR(IF(INDEX(APガラス性能一覧!A:A,MATCH(ROW(B1291),APガラス性能一覧!$N:$N,0))="","",INDEX(APガラス性能一覧!A:A,MATCH(ROW(B1291),APガラス性能一覧!$N:$N,0))),"")))</f>
        <v/>
      </c>
      <c r="C1297" s="68" t="str">
        <f>IFERROR(VLOOKUP($B1297,APガラス性能一覧!$A$2:$M$6097,2,0),"")</f>
        <v/>
      </c>
      <c r="D1297" s="68" t="str">
        <f>IFERROR(VLOOKUP($B1297,APガラス性能一覧!$A$2:$M$6097,3,0),"")</f>
        <v/>
      </c>
      <c r="E1297" s="68" t="str">
        <f>IFERROR(VLOOKUP($B1297,APガラス性能一覧!$A$2:$M$6097,4,0),"")</f>
        <v/>
      </c>
      <c r="F1297" s="68" t="str">
        <f>IFERROR(VLOOKUP($B1297,APガラス性能一覧!$A$2:$M$6097,5,0),"")</f>
        <v/>
      </c>
      <c r="G1297" s="68" t="str">
        <f>IFERROR(VLOOKUP($B1297,APガラス性能一覧!$A$2:$M$6097,6,0),"")</f>
        <v/>
      </c>
      <c r="H1297" s="68" t="str">
        <f>IFERROR(VLOOKUP($B1297,APガラス性能一覧!$A$2:$M$6097,7,0),"")</f>
        <v/>
      </c>
      <c r="I1297" s="68" t="str">
        <f>IFERROR(VLOOKUP($B1297,APガラス性能一覧!$A$2:$M$6097,8,0),"")</f>
        <v/>
      </c>
      <c r="J1297" s="68" t="str">
        <f>IFERROR(VLOOKUP($B1297,APガラス性能一覧!$A$2:$M$6097,9,0),"")</f>
        <v/>
      </c>
      <c r="K1297" s="68" t="str">
        <f>IFERROR(VLOOKUP($B1297,APガラス性能一覧!$A$2:$M$6097,10,0),"")</f>
        <v/>
      </c>
      <c r="L1297" s="68" t="str">
        <f>IFERROR(VLOOKUP($B1297,APガラス性能一覧!$A$2:$M$6097,11,0),"")</f>
        <v/>
      </c>
      <c r="M1297" s="68" t="str">
        <f>IFERROR(VLOOKUP($B1297,APガラス性能一覧!$A$2:$M$6097,12,0),"")</f>
        <v/>
      </c>
      <c r="N1297" s="68" t="str">
        <f>IFERROR(VLOOKUP($B1297,APガラス性能一覧!$A$2:$M$6097,13,0),"")</f>
        <v/>
      </c>
    </row>
    <row r="1298" spans="2:14" x14ac:dyDescent="0.4">
      <c r="B1298" s="68" t="str">
        <f>IF($D$2="","",IF($E$2=0.65,IFERROR(IF(INDEX(APガラス性能一覧!A:A,MATCH(ROW(B1292),APガラス性能一覧!$O:$O,0))="","",INDEX(APガラス性能一覧!A:A,MATCH(ROW(B1292),APガラス性能一覧!$O:$O,0))),""),IFERROR(IF(INDEX(APガラス性能一覧!A:A,MATCH(ROW(B1292),APガラス性能一覧!$N:$N,0))="","",INDEX(APガラス性能一覧!A:A,MATCH(ROW(B1292),APガラス性能一覧!$N:$N,0))),"")))</f>
        <v/>
      </c>
      <c r="C1298" s="68" t="str">
        <f>IFERROR(VLOOKUP($B1298,APガラス性能一覧!$A$2:$M$6097,2,0),"")</f>
        <v/>
      </c>
      <c r="D1298" s="68" t="str">
        <f>IFERROR(VLOOKUP($B1298,APガラス性能一覧!$A$2:$M$6097,3,0),"")</f>
        <v/>
      </c>
      <c r="E1298" s="68" t="str">
        <f>IFERROR(VLOOKUP($B1298,APガラス性能一覧!$A$2:$M$6097,4,0),"")</f>
        <v/>
      </c>
      <c r="F1298" s="68" t="str">
        <f>IFERROR(VLOOKUP($B1298,APガラス性能一覧!$A$2:$M$6097,5,0),"")</f>
        <v/>
      </c>
      <c r="G1298" s="68" t="str">
        <f>IFERROR(VLOOKUP($B1298,APガラス性能一覧!$A$2:$M$6097,6,0),"")</f>
        <v/>
      </c>
      <c r="H1298" s="68" t="str">
        <f>IFERROR(VLOOKUP($B1298,APガラス性能一覧!$A$2:$M$6097,7,0),"")</f>
        <v/>
      </c>
      <c r="I1298" s="68" t="str">
        <f>IFERROR(VLOOKUP($B1298,APガラス性能一覧!$A$2:$M$6097,8,0),"")</f>
        <v/>
      </c>
      <c r="J1298" s="68" t="str">
        <f>IFERROR(VLOOKUP($B1298,APガラス性能一覧!$A$2:$M$6097,9,0),"")</f>
        <v/>
      </c>
      <c r="K1298" s="68" t="str">
        <f>IFERROR(VLOOKUP($B1298,APガラス性能一覧!$A$2:$M$6097,10,0),"")</f>
        <v/>
      </c>
      <c r="L1298" s="68" t="str">
        <f>IFERROR(VLOOKUP($B1298,APガラス性能一覧!$A$2:$M$6097,11,0),"")</f>
        <v/>
      </c>
      <c r="M1298" s="68" t="str">
        <f>IFERROR(VLOOKUP($B1298,APガラス性能一覧!$A$2:$M$6097,12,0),"")</f>
        <v/>
      </c>
      <c r="N1298" s="68" t="str">
        <f>IFERROR(VLOOKUP($B1298,APガラス性能一覧!$A$2:$M$6097,13,0),"")</f>
        <v/>
      </c>
    </row>
    <row r="1299" spans="2:14" x14ac:dyDescent="0.4">
      <c r="B1299" s="68" t="str">
        <f>IF($D$2="","",IF($E$2=0.65,IFERROR(IF(INDEX(APガラス性能一覧!A:A,MATCH(ROW(B1293),APガラス性能一覧!$O:$O,0))="","",INDEX(APガラス性能一覧!A:A,MATCH(ROW(B1293),APガラス性能一覧!$O:$O,0))),""),IFERROR(IF(INDEX(APガラス性能一覧!A:A,MATCH(ROW(B1293),APガラス性能一覧!$N:$N,0))="","",INDEX(APガラス性能一覧!A:A,MATCH(ROW(B1293),APガラス性能一覧!$N:$N,0))),"")))</f>
        <v/>
      </c>
      <c r="C1299" s="68" t="str">
        <f>IFERROR(VLOOKUP($B1299,APガラス性能一覧!$A$2:$M$6097,2,0),"")</f>
        <v/>
      </c>
      <c r="D1299" s="68" t="str">
        <f>IFERROR(VLOOKUP($B1299,APガラス性能一覧!$A$2:$M$6097,3,0),"")</f>
        <v/>
      </c>
      <c r="E1299" s="68" t="str">
        <f>IFERROR(VLOOKUP($B1299,APガラス性能一覧!$A$2:$M$6097,4,0),"")</f>
        <v/>
      </c>
      <c r="F1299" s="68" t="str">
        <f>IFERROR(VLOOKUP($B1299,APガラス性能一覧!$A$2:$M$6097,5,0),"")</f>
        <v/>
      </c>
      <c r="G1299" s="68" t="str">
        <f>IFERROR(VLOOKUP($B1299,APガラス性能一覧!$A$2:$M$6097,6,0),"")</f>
        <v/>
      </c>
      <c r="H1299" s="68" t="str">
        <f>IFERROR(VLOOKUP($B1299,APガラス性能一覧!$A$2:$M$6097,7,0),"")</f>
        <v/>
      </c>
      <c r="I1299" s="68" t="str">
        <f>IFERROR(VLOOKUP($B1299,APガラス性能一覧!$A$2:$M$6097,8,0),"")</f>
        <v/>
      </c>
      <c r="J1299" s="68" t="str">
        <f>IFERROR(VLOOKUP($B1299,APガラス性能一覧!$A$2:$M$6097,9,0),"")</f>
        <v/>
      </c>
      <c r="K1299" s="68" t="str">
        <f>IFERROR(VLOOKUP($B1299,APガラス性能一覧!$A$2:$M$6097,10,0),"")</f>
        <v/>
      </c>
      <c r="L1299" s="68" t="str">
        <f>IFERROR(VLOOKUP($B1299,APガラス性能一覧!$A$2:$M$6097,11,0),"")</f>
        <v/>
      </c>
      <c r="M1299" s="68" t="str">
        <f>IFERROR(VLOOKUP($B1299,APガラス性能一覧!$A$2:$M$6097,12,0),"")</f>
        <v/>
      </c>
      <c r="N1299" s="68" t="str">
        <f>IFERROR(VLOOKUP($B1299,APガラス性能一覧!$A$2:$M$6097,13,0),"")</f>
        <v/>
      </c>
    </row>
    <row r="1300" spans="2:14" x14ac:dyDescent="0.4">
      <c r="B1300" s="68" t="str">
        <f>IF($D$2="","",IF($E$2=0.65,IFERROR(IF(INDEX(APガラス性能一覧!A:A,MATCH(ROW(B1294),APガラス性能一覧!$O:$O,0))="","",INDEX(APガラス性能一覧!A:A,MATCH(ROW(B1294),APガラス性能一覧!$O:$O,0))),""),IFERROR(IF(INDEX(APガラス性能一覧!A:A,MATCH(ROW(B1294),APガラス性能一覧!$N:$N,0))="","",INDEX(APガラス性能一覧!A:A,MATCH(ROW(B1294),APガラス性能一覧!$N:$N,0))),"")))</f>
        <v/>
      </c>
      <c r="C1300" s="68" t="str">
        <f>IFERROR(VLOOKUP($B1300,APガラス性能一覧!$A$2:$M$6097,2,0),"")</f>
        <v/>
      </c>
      <c r="D1300" s="68" t="str">
        <f>IFERROR(VLOOKUP($B1300,APガラス性能一覧!$A$2:$M$6097,3,0),"")</f>
        <v/>
      </c>
      <c r="E1300" s="68" t="str">
        <f>IFERROR(VLOOKUP($B1300,APガラス性能一覧!$A$2:$M$6097,4,0),"")</f>
        <v/>
      </c>
      <c r="F1300" s="68" t="str">
        <f>IFERROR(VLOOKUP($B1300,APガラス性能一覧!$A$2:$M$6097,5,0),"")</f>
        <v/>
      </c>
      <c r="G1300" s="68" t="str">
        <f>IFERROR(VLOOKUP($B1300,APガラス性能一覧!$A$2:$M$6097,6,0),"")</f>
        <v/>
      </c>
      <c r="H1300" s="68" t="str">
        <f>IFERROR(VLOOKUP($B1300,APガラス性能一覧!$A$2:$M$6097,7,0),"")</f>
        <v/>
      </c>
      <c r="I1300" s="68" t="str">
        <f>IFERROR(VLOOKUP($B1300,APガラス性能一覧!$A$2:$M$6097,8,0),"")</f>
        <v/>
      </c>
      <c r="J1300" s="68" t="str">
        <f>IFERROR(VLOOKUP($B1300,APガラス性能一覧!$A$2:$M$6097,9,0),"")</f>
        <v/>
      </c>
      <c r="K1300" s="68" t="str">
        <f>IFERROR(VLOOKUP($B1300,APガラス性能一覧!$A$2:$M$6097,10,0),"")</f>
        <v/>
      </c>
      <c r="L1300" s="68" t="str">
        <f>IFERROR(VLOOKUP($B1300,APガラス性能一覧!$A$2:$M$6097,11,0),"")</f>
        <v/>
      </c>
      <c r="M1300" s="68" t="str">
        <f>IFERROR(VLOOKUP($B1300,APガラス性能一覧!$A$2:$M$6097,12,0),"")</f>
        <v/>
      </c>
      <c r="N1300" s="68" t="str">
        <f>IFERROR(VLOOKUP($B1300,APガラス性能一覧!$A$2:$M$6097,13,0),"")</f>
        <v/>
      </c>
    </row>
    <row r="1301" spans="2:14" x14ac:dyDescent="0.4">
      <c r="B1301" s="68" t="str">
        <f>IF($D$2="","",IF($E$2=0.65,IFERROR(IF(INDEX(APガラス性能一覧!A:A,MATCH(ROW(B1295),APガラス性能一覧!$O:$O,0))="","",INDEX(APガラス性能一覧!A:A,MATCH(ROW(B1295),APガラス性能一覧!$O:$O,0))),""),IFERROR(IF(INDEX(APガラス性能一覧!A:A,MATCH(ROW(B1295),APガラス性能一覧!$N:$N,0))="","",INDEX(APガラス性能一覧!A:A,MATCH(ROW(B1295),APガラス性能一覧!$N:$N,0))),"")))</f>
        <v/>
      </c>
      <c r="C1301" s="68" t="str">
        <f>IFERROR(VLOOKUP($B1301,APガラス性能一覧!$A$2:$M$6097,2,0),"")</f>
        <v/>
      </c>
      <c r="D1301" s="68" t="str">
        <f>IFERROR(VLOOKUP($B1301,APガラス性能一覧!$A$2:$M$6097,3,0),"")</f>
        <v/>
      </c>
      <c r="E1301" s="68" t="str">
        <f>IFERROR(VLOOKUP($B1301,APガラス性能一覧!$A$2:$M$6097,4,0),"")</f>
        <v/>
      </c>
      <c r="F1301" s="68" t="str">
        <f>IFERROR(VLOOKUP($B1301,APガラス性能一覧!$A$2:$M$6097,5,0),"")</f>
        <v/>
      </c>
      <c r="G1301" s="68" t="str">
        <f>IFERROR(VLOOKUP($B1301,APガラス性能一覧!$A$2:$M$6097,6,0),"")</f>
        <v/>
      </c>
      <c r="H1301" s="68" t="str">
        <f>IFERROR(VLOOKUP($B1301,APガラス性能一覧!$A$2:$M$6097,7,0),"")</f>
        <v/>
      </c>
      <c r="I1301" s="68" t="str">
        <f>IFERROR(VLOOKUP($B1301,APガラス性能一覧!$A$2:$M$6097,8,0),"")</f>
        <v/>
      </c>
      <c r="J1301" s="68" t="str">
        <f>IFERROR(VLOOKUP($B1301,APガラス性能一覧!$A$2:$M$6097,9,0),"")</f>
        <v/>
      </c>
      <c r="K1301" s="68" t="str">
        <f>IFERROR(VLOOKUP($B1301,APガラス性能一覧!$A$2:$M$6097,10,0),"")</f>
        <v/>
      </c>
      <c r="L1301" s="68" t="str">
        <f>IFERROR(VLOOKUP($B1301,APガラス性能一覧!$A$2:$M$6097,11,0),"")</f>
        <v/>
      </c>
      <c r="M1301" s="68" t="str">
        <f>IFERROR(VLOOKUP($B1301,APガラス性能一覧!$A$2:$M$6097,12,0),"")</f>
        <v/>
      </c>
      <c r="N1301" s="68" t="str">
        <f>IFERROR(VLOOKUP($B1301,APガラス性能一覧!$A$2:$M$6097,13,0),"")</f>
        <v/>
      </c>
    </row>
    <row r="1302" spans="2:14" x14ac:dyDescent="0.4">
      <c r="B1302" s="68" t="str">
        <f>IF($D$2="","",IF($E$2=0.65,IFERROR(IF(INDEX(APガラス性能一覧!A:A,MATCH(ROW(B1296),APガラス性能一覧!$O:$O,0))="","",INDEX(APガラス性能一覧!A:A,MATCH(ROW(B1296),APガラス性能一覧!$O:$O,0))),""),IFERROR(IF(INDEX(APガラス性能一覧!A:A,MATCH(ROW(B1296),APガラス性能一覧!$N:$N,0))="","",INDEX(APガラス性能一覧!A:A,MATCH(ROW(B1296),APガラス性能一覧!$N:$N,0))),"")))</f>
        <v/>
      </c>
      <c r="C1302" s="68" t="str">
        <f>IFERROR(VLOOKUP($B1302,APガラス性能一覧!$A$2:$M$6097,2,0),"")</f>
        <v/>
      </c>
      <c r="D1302" s="68" t="str">
        <f>IFERROR(VLOOKUP($B1302,APガラス性能一覧!$A$2:$M$6097,3,0),"")</f>
        <v/>
      </c>
      <c r="E1302" s="68" t="str">
        <f>IFERROR(VLOOKUP($B1302,APガラス性能一覧!$A$2:$M$6097,4,0),"")</f>
        <v/>
      </c>
      <c r="F1302" s="68" t="str">
        <f>IFERROR(VLOOKUP($B1302,APガラス性能一覧!$A$2:$M$6097,5,0),"")</f>
        <v/>
      </c>
      <c r="G1302" s="68" t="str">
        <f>IFERROR(VLOOKUP($B1302,APガラス性能一覧!$A$2:$M$6097,6,0),"")</f>
        <v/>
      </c>
      <c r="H1302" s="68" t="str">
        <f>IFERROR(VLOOKUP($B1302,APガラス性能一覧!$A$2:$M$6097,7,0),"")</f>
        <v/>
      </c>
      <c r="I1302" s="68" t="str">
        <f>IFERROR(VLOOKUP($B1302,APガラス性能一覧!$A$2:$M$6097,8,0),"")</f>
        <v/>
      </c>
      <c r="J1302" s="68" t="str">
        <f>IFERROR(VLOOKUP($B1302,APガラス性能一覧!$A$2:$M$6097,9,0),"")</f>
        <v/>
      </c>
      <c r="K1302" s="68" t="str">
        <f>IFERROR(VLOOKUP($B1302,APガラス性能一覧!$A$2:$M$6097,10,0),"")</f>
        <v/>
      </c>
      <c r="L1302" s="68" t="str">
        <f>IFERROR(VLOOKUP($B1302,APガラス性能一覧!$A$2:$M$6097,11,0),"")</f>
        <v/>
      </c>
      <c r="M1302" s="68" t="str">
        <f>IFERROR(VLOOKUP($B1302,APガラス性能一覧!$A$2:$M$6097,12,0),"")</f>
        <v/>
      </c>
      <c r="N1302" s="68" t="str">
        <f>IFERROR(VLOOKUP($B1302,APガラス性能一覧!$A$2:$M$6097,13,0),"")</f>
        <v/>
      </c>
    </row>
    <row r="1303" spans="2:14" x14ac:dyDescent="0.4">
      <c r="B1303" s="68" t="str">
        <f>IF($D$2="","",IF($E$2=0.65,IFERROR(IF(INDEX(APガラス性能一覧!A:A,MATCH(ROW(B1297),APガラス性能一覧!$O:$O,0))="","",INDEX(APガラス性能一覧!A:A,MATCH(ROW(B1297),APガラス性能一覧!$O:$O,0))),""),IFERROR(IF(INDEX(APガラス性能一覧!A:A,MATCH(ROW(B1297),APガラス性能一覧!$N:$N,0))="","",INDEX(APガラス性能一覧!A:A,MATCH(ROW(B1297),APガラス性能一覧!$N:$N,0))),"")))</f>
        <v/>
      </c>
      <c r="C1303" s="68" t="str">
        <f>IFERROR(VLOOKUP($B1303,APガラス性能一覧!$A$2:$M$6097,2,0),"")</f>
        <v/>
      </c>
      <c r="D1303" s="68" t="str">
        <f>IFERROR(VLOOKUP($B1303,APガラス性能一覧!$A$2:$M$6097,3,0),"")</f>
        <v/>
      </c>
      <c r="E1303" s="68" t="str">
        <f>IFERROR(VLOOKUP($B1303,APガラス性能一覧!$A$2:$M$6097,4,0),"")</f>
        <v/>
      </c>
      <c r="F1303" s="68" t="str">
        <f>IFERROR(VLOOKUP($B1303,APガラス性能一覧!$A$2:$M$6097,5,0),"")</f>
        <v/>
      </c>
      <c r="G1303" s="68" t="str">
        <f>IFERROR(VLOOKUP($B1303,APガラス性能一覧!$A$2:$M$6097,6,0),"")</f>
        <v/>
      </c>
      <c r="H1303" s="68" t="str">
        <f>IFERROR(VLOOKUP($B1303,APガラス性能一覧!$A$2:$M$6097,7,0),"")</f>
        <v/>
      </c>
      <c r="I1303" s="68" t="str">
        <f>IFERROR(VLOOKUP($B1303,APガラス性能一覧!$A$2:$M$6097,8,0),"")</f>
        <v/>
      </c>
      <c r="J1303" s="68" t="str">
        <f>IFERROR(VLOOKUP($B1303,APガラス性能一覧!$A$2:$M$6097,9,0),"")</f>
        <v/>
      </c>
      <c r="K1303" s="68" t="str">
        <f>IFERROR(VLOOKUP($B1303,APガラス性能一覧!$A$2:$M$6097,10,0),"")</f>
        <v/>
      </c>
      <c r="L1303" s="68" t="str">
        <f>IFERROR(VLOOKUP($B1303,APガラス性能一覧!$A$2:$M$6097,11,0),"")</f>
        <v/>
      </c>
      <c r="M1303" s="68" t="str">
        <f>IFERROR(VLOOKUP($B1303,APガラス性能一覧!$A$2:$M$6097,12,0),"")</f>
        <v/>
      </c>
      <c r="N1303" s="68" t="str">
        <f>IFERROR(VLOOKUP($B1303,APガラス性能一覧!$A$2:$M$6097,13,0),"")</f>
        <v/>
      </c>
    </row>
    <row r="1304" spans="2:14" x14ac:dyDescent="0.4">
      <c r="B1304" s="68" t="str">
        <f>IF($D$2="","",IF($E$2=0.65,IFERROR(IF(INDEX(APガラス性能一覧!A:A,MATCH(ROW(B1298),APガラス性能一覧!$O:$O,0))="","",INDEX(APガラス性能一覧!A:A,MATCH(ROW(B1298),APガラス性能一覧!$O:$O,0))),""),IFERROR(IF(INDEX(APガラス性能一覧!A:A,MATCH(ROW(B1298),APガラス性能一覧!$N:$N,0))="","",INDEX(APガラス性能一覧!A:A,MATCH(ROW(B1298),APガラス性能一覧!$N:$N,0))),"")))</f>
        <v/>
      </c>
      <c r="C1304" s="68" t="str">
        <f>IFERROR(VLOOKUP($B1304,APガラス性能一覧!$A$2:$M$6097,2,0),"")</f>
        <v/>
      </c>
      <c r="D1304" s="68" t="str">
        <f>IFERROR(VLOOKUP($B1304,APガラス性能一覧!$A$2:$M$6097,3,0),"")</f>
        <v/>
      </c>
      <c r="E1304" s="68" t="str">
        <f>IFERROR(VLOOKUP($B1304,APガラス性能一覧!$A$2:$M$6097,4,0),"")</f>
        <v/>
      </c>
      <c r="F1304" s="68" t="str">
        <f>IFERROR(VLOOKUP($B1304,APガラス性能一覧!$A$2:$M$6097,5,0),"")</f>
        <v/>
      </c>
      <c r="G1304" s="68" t="str">
        <f>IFERROR(VLOOKUP($B1304,APガラス性能一覧!$A$2:$M$6097,6,0),"")</f>
        <v/>
      </c>
      <c r="H1304" s="68" t="str">
        <f>IFERROR(VLOOKUP($B1304,APガラス性能一覧!$A$2:$M$6097,7,0),"")</f>
        <v/>
      </c>
      <c r="I1304" s="68" t="str">
        <f>IFERROR(VLOOKUP($B1304,APガラス性能一覧!$A$2:$M$6097,8,0),"")</f>
        <v/>
      </c>
      <c r="J1304" s="68" t="str">
        <f>IFERROR(VLOOKUP($B1304,APガラス性能一覧!$A$2:$M$6097,9,0),"")</f>
        <v/>
      </c>
      <c r="K1304" s="68" t="str">
        <f>IFERROR(VLOOKUP($B1304,APガラス性能一覧!$A$2:$M$6097,10,0),"")</f>
        <v/>
      </c>
      <c r="L1304" s="68" t="str">
        <f>IFERROR(VLOOKUP($B1304,APガラス性能一覧!$A$2:$M$6097,11,0),"")</f>
        <v/>
      </c>
      <c r="M1304" s="68" t="str">
        <f>IFERROR(VLOOKUP($B1304,APガラス性能一覧!$A$2:$M$6097,12,0),"")</f>
        <v/>
      </c>
      <c r="N1304" s="68" t="str">
        <f>IFERROR(VLOOKUP($B1304,APガラス性能一覧!$A$2:$M$6097,13,0),"")</f>
        <v/>
      </c>
    </row>
    <row r="1305" spans="2:14" x14ac:dyDescent="0.4">
      <c r="B1305" s="68" t="str">
        <f>IF($D$2="","",IF($E$2=0.65,IFERROR(IF(INDEX(APガラス性能一覧!A:A,MATCH(ROW(B1299),APガラス性能一覧!$O:$O,0))="","",INDEX(APガラス性能一覧!A:A,MATCH(ROW(B1299),APガラス性能一覧!$O:$O,0))),""),IFERROR(IF(INDEX(APガラス性能一覧!A:A,MATCH(ROW(B1299),APガラス性能一覧!$N:$N,0))="","",INDEX(APガラス性能一覧!A:A,MATCH(ROW(B1299),APガラス性能一覧!$N:$N,0))),"")))</f>
        <v/>
      </c>
      <c r="C1305" s="68" t="str">
        <f>IFERROR(VLOOKUP($B1305,APガラス性能一覧!$A$2:$M$6097,2,0),"")</f>
        <v/>
      </c>
      <c r="D1305" s="68" t="str">
        <f>IFERROR(VLOOKUP($B1305,APガラス性能一覧!$A$2:$M$6097,3,0),"")</f>
        <v/>
      </c>
      <c r="E1305" s="68" t="str">
        <f>IFERROR(VLOOKUP($B1305,APガラス性能一覧!$A$2:$M$6097,4,0),"")</f>
        <v/>
      </c>
      <c r="F1305" s="68" t="str">
        <f>IFERROR(VLOOKUP($B1305,APガラス性能一覧!$A$2:$M$6097,5,0),"")</f>
        <v/>
      </c>
      <c r="G1305" s="68" t="str">
        <f>IFERROR(VLOOKUP($B1305,APガラス性能一覧!$A$2:$M$6097,6,0),"")</f>
        <v/>
      </c>
      <c r="H1305" s="68" t="str">
        <f>IFERROR(VLOOKUP($B1305,APガラス性能一覧!$A$2:$M$6097,7,0),"")</f>
        <v/>
      </c>
      <c r="I1305" s="68" t="str">
        <f>IFERROR(VLOOKUP($B1305,APガラス性能一覧!$A$2:$M$6097,8,0),"")</f>
        <v/>
      </c>
      <c r="J1305" s="68" t="str">
        <f>IFERROR(VLOOKUP($B1305,APガラス性能一覧!$A$2:$M$6097,9,0),"")</f>
        <v/>
      </c>
      <c r="K1305" s="68" t="str">
        <f>IFERROR(VLOOKUP($B1305,APガラス性能一覧!$A$2:$M$6097,10,0),"")</f>
        <v/>
      </c>
      <c r="L1305" s="68" t="str">
        <f>IFERROR(VLOOKUP($B1305,APガラス性能一覧!$A$2:$M$6097,11,0),"")</f>
        <v/>
      </c>
      <c r="M1305" s="68" t="str">
        <f>IFERROR(VLOOKUP($B1305,APガラス性能一覧!$A$2:$M$6097,12,0),"")</f>
        <v/>
      </c>
      <c r="N1305" s="68" t="str">
        <f>IFERROR(VLOOKUP($B1305,APガラス性能一覧!$A$2:$M$6097,13,0),"")</f>
        <v/>
      </c>
    </row>
    <row r="1306" spans="2:14" x14ac:dyDescent="0.4">
      <c r="B1306" s="68" t="str">
        <f>IF($D$2="","",IF($E$2=0.65,IFERROR(IF(INDEX(APガラス性能一覧!A:A,MATCH(ROW(B1300),APガラス性能一覧!$O:$O,0))="","",INDEX(APガラス性能一覧!A:A,MATCH(ROW(B1300),APガラス性能一覧!$O:$O,0))),""),IFERROR(IF(INDEX(APガラス性能一覧!A:A,MATCH(ROW(B1300),APガラス性能一覧!$N:$N,0))="","",INDEX(APガラス性能一覧!A:A,MATCH(ROW(B1300),APガラス性能一覧!$N:$N,0))),"")))</f>
        <v/>
      </c>
      <c r="C1306" s="68" t="str">
        <f>IFERROR(VLOOKUP($B1306,APガラス性能一覧!$A$2:$M$6097,2,0),"")</f>
        <v/>
      </c>
      <c r="D1306" s="68" t="str">
        <f>IFERROR(VLOOKUP($B1306,APガラス性能一覧!$A$2:$M$6097,3,0),"")</f>
        <v/>
      </c>
      <c r="E1306" s="68" t="str">
        <f>IFERROR(VLOOKUP($B1306,APガラス性能一覧!$A$2:$M$6097,4,0),"")</f>
        <v/>
      </c>
      <c r="F1306" s="68" t="str">
        <f>IFERROR(VLOOKUP($B1306,APガラス性能一覧!$A$2:$M$6097,5,0),"")</f>
        <v/>
      </c>
      <c r="G1306" s="68" t="str">
        <f>IFERROR(VLOOKUP($B1306,APガラス性能一覧!$A$2:$M$6097,6,0),"")</f>
        <v/>
      </c>
      <c r="H1306" s="68" t="str">
        <f>IFERROR(VLOOKUP($B1306,APガラス性能一覧!$A$2:$M$6097,7,0),"")</f>
        <v/>
      </c>
      <c r="I1306" s="68" t="str">
        <f>IFERROR(VLOOKUP($B1306,APガラス性能一覧!$A$2:$M$6097,8,0),"")</f>
        <v/>
      </c>
      <c r="J1306" s="68" t="str">
        <f>IFERROR(VLOOKUP($B1306,APガラス性能一覧!$A$2:$M$6097,9,0),"")</f>
        <v/>
      </c>
      <c r="K1306" s="68" t="str">
        <f>IFERROR(VLOOKUP($B1306,APガラス性能一覧!$A$2:$M$6097,10,0),"")</f>
        <v/>
      </c>
      <c r="L1306" s="68" t="str">
        <f>IFERROR(VLOOKUP($B1306,APガラス性能一覧!$A$2:$M$6097,11,0),"")</f>
        <v/>
      </c>
      <c r="M1306" s="68" t="str">
        <f>IFERROR(VLOOKUP($B1306,APガラス性能一覧!$A$2:$M$6097,12,0),"")</f>
        <v/>
      </c>
      <c r="N1306" s="68" t="str">
        <f>IFERROR(VLOOKUP($B1306,APガラス性能一覧!$A$2:$M$6097,13,0),"")</f>
        <v/>
      </c>
    </row>
    <row r="1307" spans="2:14" x14ac:dyDescent="0.4">
      <c r="B1307" s="68" t="str">
        <f>IF($D$2="","",IF($E$2=0.65,IFERROR(IF(INDEX(APガラス性能一覧!A:A,MATCH(ROW(B1301),APガラス性能一覧!$O:$O,0))="","",INDEX(APガラス性能一覧!A:A,MATCH(ROW(B1301),APガラス性能一覧!$O:$O,0))),""),IFERROR(IF(INDEX(APガラス性能一覧!A:A,MATCH(ROW(B1301),APガラス性能一覧!$N:$N,0))="","",INDEX(APガラス性能一覧!A:A,MATCH(ROW(B1301),APガラス性能一覧!$N:$N,0))),"")))</f>
        <v/>
      </c>
      <c r="C1307" s="68" t="str">
        <f>IFERROR(VLOOKUP($B1307,APガラス性能一覧!$A$2:$M$6097,2,0),"")</f>
        <v/>
      </c>
      <c r="D1307" s="68" t="str">
        <f>IFERROR(VLOOKUP($B1307,APガラス性能一覧!$A$2:$M$6097,3,0),"")</f>
        <v/>
      </c>
      <c r="E1307" s="68" t="str">
        <f>IFERROR(VLOOKUP($B1307,APガラス性能一覧!$A$2:$M$6097,4,0),"")</f>
        <v/>
      </c>
      <c r="F1307" s="68" t="str">
        <f>IFERROR(VLOOKUP($B1307,APガラス性能一覧!$A$2:$M$6097,5,0),"")</f>
        <v/>
      </c>
      <c r="G1307" s="68" t="str">
        <f>IFERROR(VLOOKUP($B1307,APガラス性能一覧!$A$2:$M$6097,6,0),"")</f>
        <v/>
      </c>
      <c r="H1307" s="68" t="str">
        <f>IFERROR(VLOOKUP($B1307,APガラス性能一覧!$A$2:$M$6097,7,0),"")</f>
        <v/>
      </c>
      <c r="I1307" s="68" t="str">
        <f>IFERROR(VLOOKUP($B1307,APガラス性能一覧!$A$2:$M$6097,8,0),"")</f>
        <v/>
      </c>
      <c r="J1307" s="68" t="str">
        <f>IFERROR(VLOOKUP($B1307,APガラス性能一覧!$A$2:$M$6097,9,0),"")</f>
        <v/>
      </c>
      <c r="K1307" s="68" t="str">
        <f>IFERROR(VLOOKUP($B1307,APガラス性能一覧!$A$2:$M$6097,10,0),"")</f>
        <v/>
      </c>
      <c r="L1307" s="68" t="str">
        <f>IFERROR(VLOOKUP($B1307,APガラス性能一覧!$A$2:$M$6097,11,0),"")</f>
        <v/>
      </c>
      <c r="M1307" s="68" t="str">
        <f>IFERROR(VLOOKUP($B1307,APガラス性能一覧!$A$2:$M$6097,12,0),"")</f>
        <v/>
      </c>
      <c r="N1307" s="68" t="str">
        <f>IFERROR(VLOOKUP($B1307,APガラス性能一覧!$A$2:$M$6097,13,0),"")</f>
        <v/>
      </c>
    </row>
    <row r="1308" spans="2:14" x14ac:dyDescent="0.4">
      <c r="B1308" s="68" t="str">
        <f>IF($D$2="","",IF($E$2=0.65,IFERROR(IF(INDEX(APガラス性能一覧!A:A,MATCH(ROW(B1302),APガラス性能一覧!$O:$O,0))="","",INDEX(APガラス性能一覧!A:A,MATCH(ROW(B1302),APガラス性能一覧!$O:$O,0))),""),IFERROR(IF(INDEX(APガラス性能一覧!A:A,MATCH(ROW(B1302),APガラス性能一覧!$N:$N,0))="","",INDEX(APガラス性能一覧!A:A,MATCH(ROW(B1302),APガラス性能一覧!$N:$N,0))),"")))</f>
        <v/>
      </c>
      <c r="C1308" s="68" t="str">
        <f>IFERROR(VLOOKUP($B1308,APガラス性能一覧!$A$2:$M$6097,2,0),"")</f>
        <v/>
      </c>
      <c r="D1308" s="68" t="str">
        <f>IFERROR(VLOOKUP($B1308,APガラス性能一覧!$A$2:$M$6097,3,0),"")</f>
        <v/>
      </c>
      <c r="E1308" s="68" t="str">
        <f>IFERROR(VLOOKUP($B1308,APガラス性能一覧!$A$2:$M$6097,4,0),"")</f>
        <v/>
      </c>
      <c r="F1308" s="68" t="str">
        <f>IFERROR(VLOOKUP($B1308,APガラス性能一覧!$A$2:$M$6097,5,0),"")</f>
        <v/>
      </c>
      <c r="G1308" s="68" t="str">
        <f>IFERROR(VLOOKUP($B1308,APガラス性能一覧!$A$2:$M$6097,6,0),"")</f>
        <v/>
      </c>
      <c r="H1308" s="68" t="str">
        <f>IFERROR(VLOOKUP($B1308,APガラス性能一覧!$A$2:$M$6097,7,0),"")</f>
        <v/>
      </c>
      <c r="I1308" s="68" t="str">
        <f>IFERROR(VLOOKUP($B1308,APガラス性能一覧!$A$2:$M$6097,8,0),"")</f>
        <v/>
      </c>
      <c r="J1308" s="68" t="str">
        <f>IFERROR(VLOOKUP($B1308,APガラス性能一覧!$A$2:$M$6097,9,0),"")</f>
        <v/>
      </c>
      <c r="K1308" s="68" t="str">
        <f>IFERROR(VLOOKUP($B1308,APガラス性能一覧!$A$2:$M$6097,10,0),"")</f>
        <v/>
      </c>
      <c r="L1308" s="68" t="str">
        <f>IFERROR(VLOOKUP($B1308,APガラス性能一覧!$A$2:$M$6097,11,0),"")</f>
        <v/>
      </c>
      <c r="M1308" s="68" t="str">
        <f>IFERROR(VLOOKUP($B1308,APガラス性能一覧!$A$2:$M$6097,12,0),"")</f>
        <v/>
      </c>
      <c r="N1308" s="68" t="str">
        <f>IFERROR(VLOOKUP($B1308,APガラス性能一覧!$A$2:$M$6097,13,0),"")</f>
        <v/>
      </c>
    </row>
    <row r="1309" spans="2:14" x14ac:dyDescent="0.4">
      <c r="B1309" s="68" t="str">
        <f>IF($D$2="","",IF($E$2=0.65,IFERROR(IF(INDEX(APガラス性能一覧!A:A,MATCH(ROW(B1303),APガラス性能一覧!$O:$O,0))="","",INDEX(APガラス性能一覧!A:A,MATCH(ROW(B1303),APガラス性能一覧!$O:$O,0))),""),IFERROR(IF(INDEX(APガラス性能一覧!A:A,MATCH(ROW(B1303),APガラス性能一覧!$N:$N,0))="","",INDEX(APガラス性能一覧!A:A,MATCH(ROW(B1303),APガラス性能一覧!$N:$N,0))),"")))</f>
        <v/>
      </c>
      <c r="C1309" s="68" t="str">
        <f>IFERROR(VLOOKUP($B1309,APガラス性能一覧!$A$2:$M$6097,2,0),"")</f>
        <v/>
      </c>
      <c r="D1309" s="68" t="str">
        <f>IFERROR(VLOOKUP($B1309,APガラス性能一覧!$A$2:$M$6097,3,0),"")</f>
        <v/>
      </c>
      <c r="E1309" s="68" t="str">
        <f>IFERROR(VLOOKUP($B1309,APガラス性能一覧!$A$2:$M$6097,4,0),"")</f>
        <v/>
      </c>
      <c r="F1309" s="68" t="str">
        <f>IFERROR(VLOOKUP($B1309,APガラス性能一覧!$A$2:$M$6097,5,0),"")</f>
        <v/>
      </c>
      <c r="G1309" s="68" t="str">
        <f>IFERROR(VLOOKUP($B1309,APガラス性能一覧!$A$2:$M$6097,6,0),"")</f>
        <v/>
      </c>
      <c r="H1309" s="68" t="str">
        <f>IFERROR(VLOOKUP($B1309,APガラス性能一覧!$A$2:$M$6097,7,0),"")</f>
        <v/>
      </c>
      <c r="I1309" s="68" t="str">
        <f>IFERROR(VLOOKUP($B1309,APガラス性能一覧!$A$2:$M$6097,8,0),"")</f>
        <v/>
      </c>
      <c r="J1309" s="68" t="str">
        <f>IFERROR(VLOOKUP($B1309,APガラス性能一覧!$A$2:$M$6097,9,0),"")</f>
        <v/>
      </c>
      <c r="K1309" s="68" t="str">
        <f>IFERROR(VLOOKUP($B1309,APガラス性能一覧!$A$2:$M$6097,10,0),"")</f>
        <v/>
      </c>
      <c r="L1309" s="68" t="str">
        <f>IFERROR(VLOOKUP($B1309,APガラス性能一覧!$A$2:$M$6097,11,0),"")</f>
        <v/>
      </c>
      <c r="M1309" s="68" t="str">
        <f>IFERROR(VLOOKUP($B1309,APガラス性能一覧!$A$2:$M$6097,12,0),"")</f>
        <v/>
      </c>
      <c r="N1309" s="68" t="str">
        <f>IFERROR(VLOOKUP($B1309,APガラス性能一覧!$A$2:$M$6097,13,0),"")</f>
        <v/>
      </c>
    </row>
    <row r="1310" spans="2:14" x14ac:dyDescent="0.4">
      <c r="B1310" s="68" t="str">
        <f>IF($D$2="","",IF($E$2=0.65,IFERROR(IF(INDEX(APガラス性能一覧!A:A,MATCH(ROW(B1304),APガラス性能一覧!$O:$O,0))="","",INDEX(APガラス性能一覧!A:A,MATCH(ROW(B1304),APガラス性能一覧!$O:$O,0))),""),IFERROR(IF(INDEX(APガラス性能一覧!A:A,MATCH(ROW(B1304),APガラス性能一覧!$N:$N,0))="","",INDEX(APガラス性能一覧!A:A,MATCH(ROW(B1304),APガラス性能一覧!$N:$N,0))),"")))</f>
        <v/>
      </c>
      <c r="C1310" s="68" t="str">
        <f>IFERROR(VLOOKUP($B1310,APガラス性能一覧!$A$2:$M$6097,2,0),"")</f>
        <v/>
      </c>
      <c r="D1310" s="68" t="str">
        <f>IFERROR(VLOOKUP($B1310,APガラス性能一覧!$A$2:$M$6097,3,0),"")</f>
        <v/>
      </c>
      <c r="E1310" s="68" t="str">
        <f>IFERROR(VLOOKUP($B1310,APガラス性能一覧!$A$2:$M$6097,4,0),"")</f>
        <v/>
      </c>
      <c r="F1310" s="68" t="str">
        <f>IFERROR(VLOOKUP($B1310,APガラス性能一覧!$A$2:$M$6097,5,0),"")</f>
        <v/>
      </c>
      <c r="G1310" s="68" t="str">
        <f>IFERROR(VLOOKUP($B1310,APガラス性能一覧!$A$2:$M$6097,6,0),"")</f>
        <v/>
      </c>
      <c r="H1310" s="68" t="str">
        <f>IFERROR(VLOOKUP($B1310,APガラス性能一覧!$A$2:$M$6097,7,0),"")</f>
        <v/>
      </c>
      <c r="I1310" s="68" t="str">
        <f>IFERROR(VLOOKUP($B1310,APガラス性能一覧!$A$2:$M$6097,8,0),"")</f>
        <v/>
      </c>
      <c r="J1310" s="68" t="str">
        <f>IFERROR(VLOOKUP($B1310,APガラス性能一覧!$A$2:$M$6097,9,0),"")</f>
        <v/>
      </c>
      <c r="K1310" s="68" t="str">
        <f>IFERROR(VLOOKUP($B1310,APガラス性能一覧!$A$2:$M$6097,10,0),"")</f>
        <v/>
      </c>
      <c r="L1310" s="68" t="str">
        <f>IFERROR(VLOOKUP($B1310,APガラス性能一覧!$A$2:$M$6097,11,0),"")</f>
        <v/>
      </c>
      <c r="M1310" s="68" t="str">
        <f>IFERROR(VLOOKUP($B1310,APガラス性能一覧!$A$2:$M$6097,12,0),"")</f>
        <v/>
      </c>
      <c r="N1310" s="68" t="str">
        <f>IFERROR(VLOOKUP($B1310,APガラス性能一覧!$A$2:$M$6097,13,0),"")</f>
        <v/>
      </c>
    </row>
    <row r="1311" spans="2:14" x14ac:dyDescent="0.4">
      <c r="B1311" s="68" t="str">
        <f>IF($D$2="","",IF($E$2=0.65,IFERROR(IF(INDEX(APガラス性能一覧!A:A,MATCH(ROW(B1305),APガラス性能一覧!$O:$O,0))="","",INDEX(APガラス性能一覧!A:A,MATCH(ROW(B1305),APガラス性能一覧!$O:$O,0))),""),IFERROR(IF(INDEX(APガラス性能一覧!A:A,MATCH(ROW(B1305),APガラス性能一覧!$N:$N,0))="","",INDEX(APガラス性能一覧!A:A,MATCH(ROW(B1305),APガラス性能一覧!$N:$N,0))),"")))</f>
        <v/>
      </c>
      <c r="C1311" s="68" t="str">
        <f>IFERROR(VLOOKUP($B1311,APガラス性能一覧!$A$2:$M$6097,2,0),"")</f>
        <v/>
      </c>
      <c r="D1311" s="68" t="str">
        <f>IFERROR(VLOOKUP($B1311,APガラス性能一覧!$A$2:$M$6097,3,0),"")</f>
        <v/>
      </c>
      <c r="E1311" s="68" t="str">
        <f>IFERROR(VLOOKUP($B1311,APガラス性能一覧!$A$2:$M$6097,4,0),"")</f>
        <v/>
      </c>
      <c r="F1311" s="68" t="str">
        <f>IFERROR(VLOOKUP($B1311,APガラス性能一覧!$A$2:$M$6097,5,0),"")</f>
        <v/>
      </c>
      <c r="G1311" s="68" t="str">
        <f>IFERROR(VLOOKUP($B1311,APガラス性能一覧!$A$2:$M$6097,6,0),"")</f>
        <v/>
      </c>
      <c r="H1311" s="68" t="str">
        <f>IFERROR(VLOOKUP($B1311,APガラス性能一覧!$A$2:$M$6097,7,0),"")</f>
        <v/>
      </c>
      <c r="I1311" s="68" t="str">
        <f>IFERROR(VLOOKUP($B1311,APガラス性能一覧!$A$2:$M$6097,8,0),"")</f>
        <v/>
      </c>
      <c r="J1311" s="68" t="str">
        <f>IFERROR(VLOOKUP($B1311,APガラス性能一覧!$A$2:$M$6097,9,0),"")</f>
        <v/>
      </c>
      <c r="K1311" s="68" t="str">
        <f>IFERROR(VLOOKUP($B1311,APガラス性能一覧!$A$2:$M$6097,10,0),"")</f>
        <v/>
      </c>
      <c r="L1311" s="68" t="str">
        <f>IFERROR(VLOOKUP($B1311,APガラス性能一覧!$A$2:$M$6097,11,0),"")</f>
        <v/>
      </c>
      <c r="M1311" s="68" t="str">
        <f>IFERROR(VLOOKUP($B1311,APガラス性能一覧!$A$2:$M$6097,12,0),"")</f>
        <v/>
      </c>
      <c r="N1311" s="68" t="str">
        <f>IFERROR(VLOOKUP($B1311,APガラス性能一覧!$A$2:$M$6097,13,0),"")</f>
        <v/>
      </c>
    </row>
    <row r="1312" spans="2:14" x14ac:dyDescent="0.4">
      <c r="B1312" s="68" t="str">
        <f>IF($D$2="","",IF($E$2=0.65,IFERROR(IF(INDEX(APガラス性能一覧!A:A,MATCH(ROW(B1306),APガラス性能一覧!$O:$O,0))="","",INDEX(APガラス性能一覧!A:A,MATCH(ROW(B1306),APガラス性能一覧!$O:$O,0))),""),IFERROR(IF(INDEX(APガラス性能一覧!A:A,MATCH(ROW(B1306),APガラス性能一覧!$N:$N,0))="","",INDEX(APガラス性能一覧!A:A,MATCH(ROW(B1306),APガラス性能一覧!$N:$N,0))),"")))</f>
        <v/>
      </c>
      <c r="C1312" s="68" t="str">
        <f>IFERROR(VLOOKUP($B1312,APガラス性能一覧!$A$2:$M$6097,2,0),"")</f>
        <v/>
      </c>
      <c r="D1312" s="68" t="str">
        <f>IFERROR(VLOOKUP($B1312,APガラス性能一覧!$A$2:$M$6097,3,0),"")</f>
        <v/>
      </c>
      <c r="E1312" s="68" t="str">
        <f>IFERROR(VLOOKUP($B1312,APガラス性能一覧!$A$2:$M$6097,4,0),"")</f>
        <v/>
      </c>
      <c r="F1312" s="68" t="str">
        <f>IFERROR(VLOOKUP($B1312,APガラス性能一覧!$A$2:$M$6097,5,0),"")</f>
        <v/>
      </c>
      <c r="G1312" s="68" t="str">
        <f>IFERROR(VLOOKUP($B1312,APガラス性能一覧!$A$2:$M$6097,6,0),"")</f>
        <v/>
      </c>
      <c r="H1312" s="68" t="str">
        <f>IFERROR(VLOOKUP($B1312,APガラス性能一覧!$A$2:$M$6097,7,0),"")</f>
        <v/>
      </c>
      <c r="I1312" s="68" t="str">
        <f>IFERROR(VLOOKUP($B1312,APガラス性能一覧!$A$2:$M$6097,8,0),"")</f>
        <v/>
      </c>
      <c r="J1312" s="68" t="str">
        <f>IFERROR(VLOOKUP($B1312,APガラス性能一覧!$A$2:$M$6097,9,0),"")</f>
        <v/>
      </c>
      <c r="K1312" s="68" t="str">
        <f>IFERROR(VLOOKUP($B1312,APガラス性能一覧!$A$2:$M$6097,10,0),"")</f>
        <v/>
      </c>
      <c r="L1312" s="68" t="str">
        <f>IFERROR(VLOOKUP($B1312,APガラス性能一覧!$A$2:$M$6097,11,0),"")</f>
        <v/>
      </c>
      <c r="M1312" s="68" t="str">
        <f>IFERROR(VLOOKUP($B1312,APガラス性能一覧!$A$2:$M$6097,12,0),"")</f>
        <v/>
      </c>
      <c r="N1312" s="68" t="str">
        <f>IFERROR(VLOOKUP($B1312,APガラス性能一覧!$A$2:$M$6097,13,0),"")</f>
        <v/>
      </c>
    </row>
    <row r="1313" spans="2:14" x14ac:dyDescent="0.4">
      <c r="B1313" s="68" t="str">
        <f>IF($D$2="","",IF($E$2=0.65,IFERROR(IF(INDEX(APガラス性能一覧!A:A,MATCH(ROW(B1307),APガラス性能一覧!$O:$O,0))="","",INDEX(APガラス性能一覧!A:A,MATCH(ROW(B1307),APガラス性能一覧!$O:$O,0))),""),IFERROR(IF(INDEX(APガラス性能一覧!A:A,MATCH(ROW(B1307),APガラス性能一覧!$N:$N,0))="","",INDEX(APガラス性能一覧!A:A,MATCH(ROW(B1307),APガラス性能一覧!$N:$N,0))),"")))</f>
        <v/>
      </c>
      <c r="C1313" s="68" t="str">
        <f>IFERROR(VLOOKUP($B1313,APガラス性能一覧!$A$2:$M$6097,2,0),"")</f>
        <v/>
      </c>
      <c r="D1313" s="68" t="str">
        <f>IFERROR(VLOOKUP($B1313,APガラス性能一覧!$A$2:$M$6097,3,0),"")</f>
        <v/>
      </c>
      <c r="E1313" s="68" t="str">
        <f>IFERROR(VLOOKUP($B1313,APガラス性能一覧!$A$2:$M$6097,4,0),"")</f>
        <v/>
      </c>
      <c r="F1313" s="68" t="str">
        <f>IFERROR(VLOOKUP($B1313,APガラス性能一覧!$A$2:$M$6097,5,0),"")</f>
        <v/>
      </c>
      <c r="G1313" s="68" t="str">
        <f>IFERROR(VLOOKUP($B1313,APガラス性能一覧!$A$2:$M$6097,6,0),"")</f>
        <v/>
      </c>
      <c r="H1313" s="68" t="str">
        <f>IFERROR(VLOOKUP($B1313,APガラス性能一覧!$A$2:$M$6097,7,0),"")</f>
        <v/>
      </c>
      <c r="I1313" s="68" t="str">
        <f>IFERROR(VLOOKUP($B1313,APガラス性能一覧!$A$2:$M$6097,8,0),"")</f>
        <v/>
      </c>
      <c r="J1313" s="68" t="str">
        <f>IFERROR(VLOOKUP($B1313,APガラス性能一覧!$A$2:$M$6097,9,0),"")</f>
        <v/>
      </c>
      <c r="K1313" s="68" t="str">
        <f>IFERROR(VLOOKUP($B1313,APガラス性能一覧!$A$2:$M$6097,10,0),"")</f>
        <v/>
      </c>
      <c r="L1313" s="68" t="str">
        <f>IFERROR(VLOOKUP($B1313,APガラス性能一覧!$A$2:$M$6097,11,0),"")</f>
        <v/>
      </c>
      <c r="M1313" s="68" t="str">
        <f>IFERROR(VLOOKUP($B1313,APガラス性能一覧!$A$2:$M$6097,12,0),"")</f>
        <v/>
      </c>
      <c r="N1313" s="68" t="str">
        <f>IFERROR(VLOOKUP($B1313,APガラス性能一覧!$A$2:$M$6097,13,0),"")</f>
        <v/>
      </c>
    </row>
    <row r="1314" spans="2:14" x14ac:dyDescent="0.4">
      <c r="B1314" s="68" t="str">
        <f>IF($D$2="","",IF($E$2=0.65,IFERROR(IF(INDEX(APガラス性能一覧!A:A,MATCH(ROW(B1308),APガラス性能一覧!$O:$O,0))="","",INDEX(APガラス性能一覧!A:A,MATCH(ROW(B1308),APガラス性能一覧!$O:$O,0))),""),IFERROR(IF(INDEX(APガラス性能一覧!A:A,MATCH(ROW(B1308),APガラス性能一覧!$N:$N,0))="","",INDEX(APガラス性能一覧!A:A,MATCH(ROW(B1308),APガラス性能一覧!$N:$N,0))),"")))</f>
        <v/>
      </c>
      <c r="C1314" s="68" t="str">
        <f>IFERROR(VLOOKUP($B1314,APガラス性能一覧!$A$2:$M$6097,2,0),"")</f>
        <v/>
      </c>
      <c r="D1314" s="68" t="str">
        <f>IFERROR(VLOOKUP($B1314,APガラス性能一覧!$A$2:$M$6097,3,0),"")</f>
        <v/>
      </c>
      <c r="E1314" s="68" t="str">
        <f>IFERROR(VLOOKUP($B1314,APガラス性能一覧!$A$2:$M$6097,4,0),"")</f>
        <v/>
      </c>
      <c r="F1314" s="68" t="str">
        <f>IFERROR(VLOOKUP($B1314,APガラス性能一覧!$A$2:$M$6097,5,0),"")</f>
        <v/>
      </c>
      <c r="G1314" s="68" t="str">
        <f>IFERROR(VLOOKUP($B1314,APガラス性能一覧!$A$2:$M$6097,6,0),"")</f>
        <v/>
      </c>
      <c r="H1314" s="68" t="str">
        <f>IFERROR(VLOOKUP($B1314,APガラス性能一覧!$A$2:$M$6097,7,0),"")</f>
        <v/>
      </c>
      <c r="I1314" s="68" t="str">
        <f>IFERROR(VLOOKUP($B1314,APガラス性能一覧!$A$2:$M$6097,8,0),"")</f>
        <v/>
      </c>
      <c r="J1314" s="68" t="str">
        <f>IFERROR(VLOOKUP($B1314,APガラス性能一覧!$A$2:$M$6097,9,0),"")</f>
        <v/>
      </c>
      <c r="K1314" s="68" t="str">
        <f>IFERROR(VLOOKUP($B1314,APガラス性能一覧!$A$2:$M$6097,10,0),"")</f>
        <v/>
      </c>
      <c r="L1314" s="68" t="str">
        <f>IFERROR(VLOOKUP($B1314,APガラス性能一覧!$A$2:$M$6097,11,0),"")</f>
        <v/>
      </c>
      <c r="M1314" s="68" t="str">
        <f>IFERROR(VLOOKUP($B1314,APガラス性能一覧!$A$2:$M$6097,12,0),"")</f>
        <v/>
      </c>
      <c r="N1314" s="68" t="str">
        <f>IFERROR(VLOOKUP($B1314,APガラス性能一覧!$A$2:$M$6097,13,0),"")</f>
        <v/>
      </c>
    </row>
    <row r="1315" spans="2:14" x14ac:dyDescent="0.4">
      <c r="B1315" s="68" t="str">
        <f>IF($D$2="","",IF($E$2=0.65,IFERROR(IF(INDEX(APガラス性能一覧!A:A,MATCH(ROW(B1309),APガラス性能一覧!$O:$O,0))="","",INDEX(APガラス性能一覧!A:A,MATCH(ROW(B1309),APガラス性能一覧!$O:$O,0))),""),IFERROR(IF(INDEX(APガラス性能一覧!A:A,MATCH(ROW(B1309),APガラス性能一覧!$N:$N,0))="","",INDEX(APガラス性能一覧!A:A,MATCH(ROW(B1309),APガラス性能一覧!$N:$N,0))),"")))</f>
        <v/>
      </c>
      <c r="C1315" s="68" t="str">
        <f>IFERROR(VLOOKUP($B1315,APガラス性能一覧!$A$2:$M$6097,2,0),"")</f>
        <v/>
      </c>
      <c r="D1315" s="68" t="str">
        <f>IFERROR(VLOOKUP($B1315,APガラス性能一覧!$A$2:$M$6097,3,0),"")</f>
        <v/>
      </c>
      <c r="E1315" s="68" t="str">
        <f>IFERROR(VLOOKUP($B1315,APガラス性能一覧!$A$2:$M$6097,4,0),"")</f>
        <v/>
      </c>
      <c r="F1315" s="68" t="str">
        <f>IFERROR(VLOOKUP($B1315,APガラス性能一覧!$A$2:$M$6097,5,0),"")</f>
        <v/>
      </c>
      <c r="G1315" s="68" t="str">
        <f>IFERROR(VLOOKUP($B1315,APガラス性能一覧!$A$2:$M$6097,6,0),"")</f>
        <v/>
      </c>
      <c r="H1315" s="68" t="str">
        <f>IFERROR(VLOOKUP($B1315,APガラス性能一覧!$A$2:$M$6097,7,0),"")</f>
        <v/>
      </c>
      <c r="I1315" s="68" t="str">
        <f>IFERROR(VLOOKUP($B1315,APガラス性能一覧!$A$2:$M$6097,8,0),"")</f>
        <v/>
      </c>
      <c r="J1315" s="68" t="str">
        <f>IFERROR(VLOOKUP($B1315,APガラス性能一覧!$A$2:$M$6097,9,0),"")</f>
        <v/>
      </c>
      <c r="K1315" s="68" t="str">
        <f>IFERROR(VLOOKUP($B1315,APガラス性能一覧!$A$2:$M$6097,10,0),"")</f>
        <v/>
      </c>
      <c r="L1315" s="68" t="str">
        <f>IFERROR(VLOOKUP($B1315,APガラス性能一覧!$A$2:$M$6097,11,0),"")</f>
        <v/>
      </c>
      <c r="M1315" s="68" t="str">
        <f>IFERROR(VLOOKUP($B1315,APガラス性能一覧!$A$2:$M$6097,12,0),"")</f>
        <v/>
      </c>
      <c r="N1315" s="68" t="str">
        <f>IFERROR(VLOOKUP($B1315,APガラス性能一覧!$A$2:$M$6097,13,0),"")</f>
        <v/>
      </c>
    </row>
    <row r="1316" spans="2:14" x14ac:dyDescent="0.4">
      <c r="B1316" s="68" t="str">
        <f>IF($D$2="","",IF($E$2=0.65,IFERROR(IF(INDEX(APガラス性能一覧!A:A,MATCH(ROW(B1310),APガラス性能一覧!$O:$O,0))="","",INDEX(APガラス性能一覧!A:A,MATCH(ROW(B1310),APガラス性能一覧!$O:$O,0))),""),IFERROR(IF(INDEX(APガラス性能一覧!A:A,MATCH(ROW(B1310),APガラス性能一覧!$N:$N,0))="","",INDEX(APガラス性能一覧!A:A,MATCH(ROW(B1310),APガラス性能一覧!$N:$N,0))),"")))</f>
        <v/>
      </c>
      <c r="C1316" s="68" t="str">
        <f>IFERROR(VLOOKUP($B1316,APガラス性能一覧!$A$2:$M$6097,2,0),"")</f>
        <v/>
      </c>
      <c r="D1316" s="68" t="str">
        <f>IFERROR(VLOOKUP($B1316,APガラス性能一覧!$A$2:$M$6097,3,0),"")</f>
        <v/>
      </c>
      <c r="E1316" s="68" t="str">
        <f>IFERROR(VLOOKUP($B1316,APガラス性能一覧!$A$2:$M$6097,4,0),"")</f>
        <v/>
      </c>
      <c r="F1316" s="68" t="str">
        <f>IFERROR(VLOOKUP($B1316,APガラス性能一覧!$A$2:$M$6097,5,0),"")</f>
        <v/>
      </c>
      <c r="G1316" s="68" t="str">
        <f>IFERROR(VLOOKUP($B1316,APガラス性能一覧!$A$2:$M$6097,6,0),"")</f>
        <v/>
      </c>
      <c r="H1316" s="68" t="str">
        <f>IFERROR(VLOOKUP($B1316,APガラス性能一覧!$A$2:$M$6097,7,0),"")</f>
        <v/>
      </c>
      <c r="I1316" s="68" t="str">
        <f>IFERROR(VLOOKUP($B1316,APガラス性能一覧!$A$2:$M$6097,8,0),"")</f>
        <v/>
      </c>
      <c r="J1316" s="68" t="str">
        <f>IFERROR(VLOOKUP($B1316,APガラス性能一覧!$A$2:$M$6097,9,0),"")</f>
        <v/>
      </c>
      <c r="K1316" s="68" t="str">
        <f>IFERROR(VLOOKUP($B1316,APガラス性能一覧!$A$2:$M$6097,10,0),"")</f>
        <v/>
      </c>
      <c r="L1316" s="68" t="str">
        <f>IFERROR(VLOOKUP($B1316,APガラス性能一覧!$A$2:$M$6097,11,0),"")</f>
        <v/>
      </c>
      <c r="M1316" s="68" t="str">
        <f>IFERROR(VLOOKUP($B1316,APガラス性能一覧!$A$2:$M$6097,12,0),"")</f>
        <v/>
      </c>
      <c r="N1316" s="68" t="str">
        <f>IFERROR(VLOOKUP($B1316,APガラス性能一覧!$A$2:$M$6097,13,0),"")</f>
        <v/>
      </c>
    </row>
    <row r="1317" spans="2:14" x14ac:dyDescent="0.4">
      <c r="B1317" s="68" t="str">
        <f>IF($D$2="","",IF($E$2=0.65,IFERROR(IF(INDEX(APガラス性能一覧!A:A,MATCH(ROW(B1311),APガラス性能一覧!$O:$O,0))="","",INDEX(APガラス性能一覧!A:A,MATCH(ROW(B1311),APガラス性能一覧!$O:$O,0))),""),IFERROR(IF(INDEX(APガラス性能一覧!A:A,MATCH(ROW(B1311),APガラス性能一覧!$N:$N,0))="","",INDEX(APガラス性能一覧!A:A,MATCH(ROW(B1311),APガラス性能一覧!$N:$N,0))),"")))</f>
        <v/>
      </c>
      <c r="C1317" s="68" t="str">
        <f>IFERROR(VLOOKUP($B1317,APガラス性能一覧!$A$2:$M$6097,2,0),"")</f>
        <v/>
      </c>
      <c r="D1317" s="68" t="str">
        <f>IFERROR(VLOOKUP($B1317,APガラス性能一覧!$A$2:$M$6097,3,0),"")</f>
        <v/>
      </c>
      <c r="E1317" s="68" t="str">
        <f>IFERROR(VLOOKUP($B1317,APガラス性能一覧!$A$2:$M$6097,4,0),"")</f>
        <v/>
      </c>
      <c r="F1317" s="68" t="str">
        <f>IFERROR(VLOOKUP($B1317,APガラス性能一覧!$A$2:$M$6097,5,0),"")</f>
        <v/>
      </c>
      <c r="G1317" s="68" t="str">
        <f>IFERROR(VLOOKUP($B1317,APガラス性能一覧!$A$2:$M$6097,6,0),"")</f>
        <v/>
      </c>
      <c r="H1317" s="68" t="str">
        <f>IFERROR(VLOOKUP($B1317,APガラス性能一覧!$A$2:$M$6097,7,0),"")</f>
        <v/>
      </c>
      <c r="I1317" s="68" t="str">
        <f>IFERROR(VLOOKUP($B1317,APガラス性能一覧!$A$2:$M$6097,8,0),"")</f>
        <v/>
      </c>
      <c r="J1317" s="68" t="str">
        <f>IFERROR(VLOOKUP($B1317,APガラス性能一覧!$A$2:$M$6097,9,0),"")</f>
        <v/>
      </c>
      <c r="K1317" s="68" t="str">
        <f>IFERROR(VLOOKUP($B1317,APガラス性能一覧!$A$2:$M$6097,10,0),"")</f>
        <v/>
      </c>
      <c r="L1317" s="68" t="str">
        <f>IFERROR(VLOOKUP($B1317,APガラス性能一覧!$A$2:$M$6097,11,0),"")</f>
        <v/>
      </c>
      <c r="M1317" s="68" t="str">
        <f>IFERROR(VLOOKUP($B1317,APガラス性能一覧!$A$2:$M$6097,12,0),"")</f>
        <v/>
      </c>
      <c r="N1317" s="68" t="str">
        <f>IFERROR(VLOOKUP($B1317,APガラス性能一覧!$A$2:$M$6097,13,0),"")</f>
        <v/>
      </c>
    </row>
    <row r="1318" spans="2:14" x14ac:dyDescent="0.4">
      <c r="B1318" s="68" t="str">
        <f>IF($D$2="","",IF($E$2=0.65,IFERROR(IF(INDEX(APガラス性能一覧!A:A,MATCH(ROW(B1312),APガラス性能一覧!$O:$O,0))="","",INDEX(APガラス性能一覧!A:A,MATCH(ROW(B1312),APガラス性能一覧!$O:$O,0))),""),IFERROR(IF(INDEX(APガラス性能一覧!A:A,MATCH(ROW(B1312),APガラス性能一覧!$N:$N,0))="","",INDEX(APガラス性能一覧!A:A,MATCH(ROW(B1312),APガラス性能一覧!$N:$N,0))),"")))</f>
        <v/>
      </c>
      <c r="C1318" s="68" t="str">
        <f>IFERROR(VLOOKUP($B1318,APガラス性能一覧!$A$2:$M$6097,2,0),"")</f>
        <v/>
      </c>
      <c r="D1318" s="68" t="str">
        <f>IFERROR(VLOOKUP($B1318,APガラス性能一覧!$A$2:$M$6097,3,0),"")</f>
        <v/>
      </c>
      <c r="E1318" s="68" t="str">
        <f>IFERROR(VLOOKUP($B1318,APガラス性能一覧!$A$2:$M$6097,4,0),"")</f>
        <v/>
      </c>
      <c r="F1318" s="68" t="str">
        <f>IFERROR(VLOOKUP($B1318,APガラス性能一覧!$A$2:$M$6097,5,0),"")</f>
        <v/>
      </c>
      <c r="G1318" s="68" t="str">
        <f>IFERROR(VLOOKUP($B1318,APガラス性能一覧!$A$2:$M$6097,6,0),"")</f>
        <v/>
      </c>
      <c r="H1318" s="68" t="str">
        <f>IFERROR(VLOOKUP($B1318,APガラス性能一覧!$A$2:$M$6097,7,0),"")</f>
        <v/>
      </c>
      <c r="I1318" s="68" t="str">
        <f>IFERROR(VLOOKUP($B1318,APガラス性能一覧!$A$2:$M$6097,8,0),"")</f>
        <v/>
      </c>
      <c r="J1318" s="68" t="str">
        <f>IFERROR(VLOOKUP($B1318,APガラス性能一覧!$A$2:$M$6097,9,0),"")</f>
        <v/>
      </c>
      <c r="K1318" s="68" t="str">
        <f>IFERROR(VLOOKUP($B1318,APガラス性能一覧!$A$2:$M$6097,10,0),"")</f>
        <v/>
      </c>
      <c r="L1318" s="68" t="str">
        <f>IFERROR(VLOOKUP($B1318,APガラス性能一覧!$A$2:$M$6097,11,0),"")</f>
        <v/>
      </c>
      <c r="M1318" s="68" t="str">
        <f>IFERROR(VLOOKUP($B1318,APガラス性能一覧!$A$2:$M$6097,12,0),"")</f>
        <v/>
      </c>
      <c r="N1318" s="68" t="str">
        <f>IFERROR(VLOOKUP($B1318,APガラス性能一覧!$A$2:$M$6097,13,0),"")</f>
        <v/>
      </c>
    </row>
    <row r="1319" spans="2:14" x14ac:dyDescent="0.4">
      <c r="B1319" s="68" t="str">
        <f>IF($D$2="","",IF($E$2=0.65,IFERROR(IF(INDEX(APガラス性能一覧!A:A,MATCH(ROW(B1313),APガラス性能一覧!$O:$O,0))="","",INDEX(APガラス性能一覧!A:A,MATCH(ROW(B1313),APガラス性能一覧!$O:$O,0))),""),IFERROR(IF(INDEX(APガラス性能一覧!A:A,MATCH(ROW(B1313),APガラス性能一覧!$N:$N,0))="","",INDEX(APガラス性能一覧!A:A,MATCH(ROW(B1313),APガラス性能一覧!$N:$N,0))),"")))</f>
        <v/>
      </c>
      <c r="C1319" s="68" t="str">
        <f>IFERROR(VLOOKUP($B1319,APガラス性能一覧!$A$2:$M$6097,2,0),"")</f>
        <v/>
      </c>
      <c r="D1319" s="68" t="str">
        <f>IFERROR(VLOOKUP($B1319,APガラス性能一覧!$A$2:$M$6097,3,0),"")</f>
        <v/>
      </c>
      <c r="E1319" s="68" t="str">
        <f>IFERROR(VLOOKUP($B1319,APガラス性能一覧!$A$2:$M$6097,4,0),"")</f>
        <v/>
      </c>
      <c r="F1319" s="68" t="str">
        <f>IFERROR(VLOOKUP($B1319,APガラス性能一覧!$A$2:$M$6097,5,0),"")</f>
        <v/>
      </c>
      <c r="G1319" s="68" t="str">
        <f>IFERROR(VLOOKUP($B1319,APガラス性能一覧!$A$2:$M$6097,6,0),"")</f>
        <v/>
      </c>
      <c r="H1319" s="68" t="str">
        <f>IFERROR(VLOOKUP($B1319,APガラス性能一覧!$A$2:$M$6097,7,0),"")</f>
        <v/>
      </c>
      <c r="I1319" s="68" t="str">
        <f>IFERROR(VLOOKUP($B1319,APガラス性能一覧!$A$2:$M$6097,8,0),"")</f>
        <v/>
      </c>
      <c r="J1319" s="68" t="str">
        <f>IFERROR(VLOOKUP($B1319,APガラス性能一覧!$A$2:$M$6097,9,0),"")</f>
        <v/>
      </c>
      <c r="K1319" s="68" t="str">
        <f>IFERROR(VLOOKUP($B1319,APガラス性能一覧!$A$2:$M$6097,10,0),"")</f>
        <v/>
      </c>
      <c r="L1319" s="68" t="str">
        <f>IFERROR(VLOOKUP($B1319,APガラス性能一覧!$A$2:$M$6097,11,0),"")</f>
        <v/>
      </c>
      <c r="M1319" s="68" t="str">
        <f>IFERROR(VLOOKUP($B1319,APガラス性能一覧!$A$2:$M$6097,12,0),"")</f>
        <v/>
      </c>
      <c r="N1319" s="68" t="str">
        <f>IFERROR(VLOOKUP($B1319,APガラス性能一覧!$A$2:$M$6097,13,0),"")</f>
        <v/>
      </c>
    </row>
    <row r="1320" spans="2:14" x14ac:dyDescent="0.4">
      <c r="B1320" s="68" t="str">
        <f>IF($D$2="","",IF($E$2=0.65,IFERROR(IF(INDEX(APガラス性能一覧!A:A,MATCH(ROW(B1314),APガラス性能一覧!$O:$O,0))="","",INDEX(APガラス性能一覧!A:A,MATCH(ROW(B1314),APガラス性能一覧!$O:$O,0))),""),IFERROR(IF(INDEX(APガラス性能一覧!A:A,MATCH(ROW(B1314),APガラス性能一覧!$N:$N,0))="","",INDEX(APガラス性能一覧!A:A,MATCH(ROW(B1314),APガラス性能一覧!$N:$N,0))),"")))</f>
        <v/>
      </c>
      <c r="C1320" s="68" t="str">
        <f>IFERROR(VLOOKUP($B1320,APガラス性能一覧!$A$2:$M$6097,2,0),"")</f>
        <v/>
      </c>
      <c r="D1320" s="68" t="str">
        <f>IFERROR(VLOOKUP($B1320,APガラス性能一覧!$A$2:$M$6097,3,0),"")</f>
        <v/>
      </c>
      <c r="E1320" s="68" t="str">
        <f>IFERROR(VLOOKUP($B1320,APガラス性能一覧!$A$2:$M$6097,4,0),"")</f>
        <v/>
      </c>
      <c r="F1320" s="68" t="str">
        <f>IFERROR(VLOOKUP($B1320,APガラス性能一覧!$A$2:$M$6097,5,0),"")</f>
        <v/>
      </c>
      <c r="G1320" s="68" t="str">
        <f>IFERROR(VLOOKUP($B1320,APガラス性能一覧!$A$2:$M$6097,6,0),"")</f>
        <v/>
      </c>
      <c r="H1320" s="68" t="str">
        <f>IFERROR(VLOOKUP($B1320,APガラス性能一覧!$A$2:$M$6097,7,0),"")</f>
        <v/>
      </c>
      <c r="I1320" s="68" t="str">
        <f>IFERROR(VLOOKUP($B1320,APガラス性能一覧!$A$2:$M$6097,8,0),"")</f>
        <v/>
      </c>
      <c r="J1320" s="68" t="str">
        <f>IFERROR(VLOOKUP($B1320,APガラス性能一覧!$A$2:$M$6097,9,0),"")</f>
        <v/>
      </c>
      <c r="K1320" s="68" t="str">
        <f>IFERROR(VLOOKUP($B1320,APガラス性能一覧!$A$2:$M$6097,10,0),"")</f>
        <v/>
      </c>
      <c r="L1320" s="68" t="str">
        <f>IFERROR(VLOOKUP($B1320,APガラス性能一覧!$A$2:$M$6097,11,0),"")</f>
        <v/>
      </c>
      <c r="M1320" s="68" t="str">
        <f>IFERROR(VLOOKUP($B1320,APガラス性能一覧!$A$2:$M$6097,12,0),"")</f>
        <v/>
      </c>
      <c r="N1320" s="68" t="str">
        <f>IFERROR(VLOOKUP($B1320,APガラス性能一覧!$A$2:$M$6097,13,0),"")</f>
        <v/>
      </c>
    </row>
    <row r="1321" spans="2:14" x14ac:dyDescent="0.4">
      <c r="B1321" s="68" t="str">
        <f>IF($D$2="","",IF($E$2=0.65,IFERROR(IF(INDEX(APガラス性能一覧!A:A,MATCH(ROW(B1315),APガラス性能一覧!$O:$O,0))="","",INDEX(APガラス性能一覧!A:A,MATCH(ROW(B1315),APガラス性能一覧!$O:$O,0))),""),IFERROR(IF(INDEX(APガラス性能一覧!A:A,MATCH(ROW(B1315),APガラス性能一覧!$N:$N,0))="","",INDEX(APガラス性能一覧!A:A,MATCH(ROW(B1315),APガラス性能一覧!$N:$N,0))),"")))</f>
        <v/>
      </c>
      <c r="C1321" s="68" t="str">
        <f>IFERROR(VLOOKUP($B1321,APガラス性能一覧!$A$2:$M$6097,2,0),"")</f>
        <v/>
      </c>
      <c r="D1321" s="68" t="str">
        <f>IFERROR(VLOOKUP($B1321,APガラス性能一覧!$A$2:$M$6097,3,0),"")</f>
        <v/>
      </c>
      <c r="E1321" s="68" t="str">
        <f>IFERROR(VLOOKUP($B1321,APガラス性能一覧!$A$2:$M$6097,4,0),"")</f>
        <v/>
      </c>
      <c r="F1321" s="68" t="str">
        <f>IFERROR(VLOOKUP($B1321,APガラス性能一覧!$A$2:$M$6097,5,0),"")</f>
        <v/>
      </c>
      <c r="G1321" s="68" t="str">
        <f>IFERROR(VLOOKUP($B1321,APガラス性能一覧!$A$2:$M$6097,6,0),"")</f>
        <v/>
      </c>
      <c r="H1321" s="68" t="str">
        <f>IFERROR(VLOOKUP($B1321,APガラス性能一覧!$A$2:$M$6097,7,0),"")</f>
        <v/>
      </c>
      <c r="I1321" s="68" t="str">
        <f>IFERROR(VLOOKUP($B1321,APガラス性能一覧!$A$2:$M$6097,8,0),"")</f>
        <v/>
      </c>
      <c r="J1321" s="68" t="str">
        <f>IFERROR(VLOOKUP($B1321,APガラス性能一覧!$A$2:$M$6097,9,0),"")</f>
        <v/>
      </c>
      <c r="K1321" s="68" t="str">
        <f>IFERROR(VLOOKUP($B1321,APガラス性能一覧!$A$2:$M$6097,10,0),"")</f>
        <v/>
      </c>
      <c r="L1321" s="68" t="str">
        <f>IFERROR(VLOOKUP($B1321,APガラス性能一覧!$A$2:$M$6097,11,0),"")</f>
        <v/>
      </c>
      <c r="M1321" s="68" t="str">
        <f>IFERROR(VLOOKUP($B1321,APガラス性能一覧!$A$2:$M$6097,12,0),"")</f>
        <v/>
      </c>
      <c r="N1321" s="68" t="str">
        <f>IFERROR(VLOOKUP($B1321,APガラス性能一覧!$A$2:$M$6097,13,0),"")</f>
        <v/>
      </c>
    </row>
    <row r="1322" spans="2:14" x14ac:dyDescent="0.4">
      <c r="B1322" s="68" t="str">
        <f>IF($D$2="","",IF($E$2=0.65,IFERROR(IF(INDEX(APガラス性能一覧!A:A,MATCH(ROW(B1316),APガラス性能一覧!$O:$O,0))="","",INDEX(APガラス性能一覧!A:A,MATCH(ROW(B1316),APガラス性能一覧!$O:$O,0))),""),IFERROR(IF(INDEX(APガラス性能一覧!A:A,MATCH(ROW(B1316),APガラス性能一覧!$N:$N,0))="","",INDEX(APガラス性能一覧!A:A,MATCH(ROW(B1316),APガラス性能一覧!$N:$N,0))),"")))</f>
        <v/>
      </c>
      <c r="C1322" s="68" t="str">
        <f>IFERROR(VLOOKUP($B1322,APガラス性能一覧!$A$2:$M$6097,2,0),"")</f>
        <v/>
      </c>
      <c r="D1322" s="68" t="str">
        <f>IFERROR(VLOOKUP($B1322,APガラス性能一覧!$A$2:$M$6097,3,0),"")</f>
        <v/>
      </c>
      <c r="E1322" s="68" t="str">
        <f>IFERROR(VLOOKUP($B1322,APガラス性能一覧!$A$2:$M$6097,4,0),"")</f>
        <v/>
      </c>
      <c r="F1322" s="68" t="str">
        <f>IFERROR(VLOOKUP($B1322,APガラス性能一覧!$A$2:$M$6097,5,0),"")</f>
        <v/>
      </c>
      <c r="G1322" s="68" t="str">
        <f>IFERROR(VLOOKUP($B1322,APガラス性能一覧!$A$2:$M$6097,6,0),"")</f>
        <v/>
      </c>
      <c r="H1322" s="68" t="str">
        <f>IFERROR(VLOOKUP($B1322,APガラス性能一覧!$A$2:$M$6097,7,0),"")</f>
        <v/>
      </c>
      <c r="I1322" s="68" t="str">
        <f>IFERROR(VLOOKUP($B1322,APガラス性能一覧!$A$2:$M$6097,8,0),"")</f>
        <v/>
      </c>
      <c r="J1322" s="68" t="str">
        <f>IFERROR(VLOOKUP($B1322,APガラス性能一覧!$A$2:$M$6097,9,0),"")</f>
        <v/>
      </c>
      <c r="K1322" s="68" t="str">
        <f>IFERROR(VLOOKUP($B1322,APガラス性能一覧!$A$2:$M$6097,10,0),"")</f>
        <v/>
      </c>
      <c r="L1322" s="68" t="str">
        <f>IFERROR(VLOOKUP($B1322,APガラス性能一覧!$A$2:$M$6097,11,0),"")</f>
        <v/>
      </c>
      <c r="M1322" s="68" t="str">
        <f>IFERROR(VLOOKUP($B1322,APガラス性能一覧!$A$2:$M$6097,12,0),"")</f>
        <v/>
      </c>
      <c r="N1322" s="68" t="str">
        <f>IFERROR(VLOOKUP($B1322,APガラス性能一覧!$A$2:$M$6097,13,0),"")</f>
        <v/>
      </c>
    </row>
    <row r="1323" spans="2:14" x14ac:dyDescent="0.4">
      <c r="B1323" s="68" t="str">
        <f>IF($D$2="","",IF($E$2=0.65,IFERROR(IF(INDEX(APガラス性能一覧!A:A,MATCH(ROW(B1317),APガラス性能一覧!$O:$O,0))="","",INDEX(APガラス性能一覧!A:A,MATCH(ROW(B1317),APガラス性能一覧!$O:$O,0))),""),IFERROR(IF(INDEX(APガラス性能一覧!A:A,MATCH(ROW(B1317),APガラス性能一覧!$N:$N,0))="","",INDEX(APガラス性能一覧!A:A,MATCH(ROW(B1317),APガラス性能一覧!$N:$N,0))),"")))</f>
        <v/>
      </c>
      <c r="C1323" s="68" t="str">
        <f>IFERROR(VLOOKUP($B1323,APガラス性能一覧!$A$2:$M$6097,2,0),"")</f>
        <v/>
      </c>
      <c r="D1323" s="68" t="str">
        <f>IFERROR(VLOOKUP($B1323,APガラス性能一覧!$A$2:$M$6097,3,0),"")</f>
        <v/>
      </c>
      <c r="E1323" s="68" t="str">
        <f>IFERROR(VLOOKUP($B1323,APガラス性能一覧!$A$2:$M$6097,4,0),"")</f>
        <v/>
      </c>
      <c r="F1323" s="68" t="str">
        <f>IFERROR(VLOOKUP($B1323,APガラス性能一覧!$A$2:$M$6097,5,0),"")</f>
        <v/>
      </c>
      <c r="G1323" s="68" t="str">
        <f>IFERROR(VLOOKUP($B1323,APガラス性能一覧!$A$2:$M$6097,6,0),"")</f>
        <v/>
      </c>
      <c r="H1323" s="68" t="str">
        <f>IFERROR(VLOOKUP($B1323,APガラス性能一覧!$A$2:$M$6097,7,0),"")</f>
        <v/>
      </c>
      <c r="I1323" s="68" t="str">
        <f>IFERROR(VLOOKUP($B1323,APガラス性能一覧!$A$2:$M$6097,8,0),"")</f>
        <v/>
      </c>
      <c r="J1323" s="68" t="str">
        <f>IFERROR(VLOOKUP($B1323,APガラス性能一覧!$A$2:$M$6097,9,0),"")</f>
        <v/>
      </c>
      <c r="K1323" s="68" t="str">
        <f>IFERROR(VLOOKUP($B1323,APガラス性能一覧!$A$2:$M$6097,10,0),"")</f>
        <v/>
      </c>
      <c r="L1323" s="68" t="str">
        <f>IFERROR(VLOOKUP($B1323,APガラス性能一覧!$A$2:$M$6097,11,0),"")</f>
        <v/>
      </c>
      <c r="M1323" s="68" t="str">
        <f>IFERROR(VLOOKUP($B1323,APガラス性能一覧!$A$2:$M$6097,12,0),"")</f>
        <v/>
      </c>
      <c r="N1323" s="68" t="str">
        <f>IFERROR(VLOOKUP($B1323,APガラス性能一覧!$A$2:$M$6097,13,0),"")</f>
        <v/>
      </c>
    </row>
    <row r="1324" spans="2:14" x14ac:dyDescent="0.4">
      <c r="B1324" s="68" t="str">
        <f>IF($D$2="","",IF($E$2=0.65,IFERROR(IF(INDEX(APガラス性能一覧!A:A,MATCH(ROW(B1318),APガラス性能一覧!$O:$O,0))="","",INDEX(APガラス性能一覧!A:A,MATCH(ROW(B1318),APガラス性能一覧!$O:$O,0))),""),IFERROR(IF(INDEX(APガラス性能一覧!A:A,MATCH(ROW(B1318),APガラス性能一覧!$N:$N,0))="","",INDEX(APガラス性能一覧!A:A,MATCH(ROW(B1318),APガラス性能一覧!$N:$N,0))),"")))</f>
        <v/>
      </c>
      <c r="C1324" s="68" t="str">
        <f>IFERROR(VLOOKUP($B1324,APガラス性能一覧!$A$2:$M$6097,2,0),"")</f>
        <v/>
      </c>
      <c r="D1324" s="68" t="str">
        <f>IFERROR(VLOOKUP($B1324,APガラス性能一覧!$A$2:$M$6097,3,0),"")</f>
        <v/>
      </c>
      <c r="E1324" s="68" t="str">
        <f>IFERROR(VLOOKUP($B1324,APガラス性能一覧!$A$2:$M$6097,4,0),"")</f>
        <v/>
      </c>
      <c r="F1324" s="68" t="str">
        <f>IFERROR(VLOOKUP($B1324,APガラス性能一覧!$A$2:$M$6097,5,0),"")</f>
        <v/>
      </c>
      <c r="G1324" s="68" t="str">
        <f>IFERROR(VLOOKUP($B1324,APガラス性能一覧!$A$2:$M$6097,6,0),"")</f>
        <v/>
      </c>
      <c r="H1324" s="68" t="str">
        <f>IFERROR(VLOOKUP($B1324,APガラス性能一覧!$A$2:$M$6097,7,0),"")</f>
        <v/>
      </c>
      <c r="I1324" s="68" t="str">
        <f>IFERROR(VLOOKUP($B1324,APガラス性能一覧!$A$2:$M$6097,8,0),"")</f>
        <v/>
      </c>
      <c r="J1324" s="68" t="str">
        <f>IFERROR(VLOOKUP($B1324,APガラス性能一覧!$A$2:$M$6097,9,0),"")</f>
        <v/>
      </c>
      <c r="K1324" s="68" t="str">
        <f>IFERROR(VLOOKUP($B1324,APガラス性能一覧!$A$2:$M$6097,10,0),"")</f>
        <v/>
      </c>
      <c r="L1324" s="68" t="str">
        <f>IFERROR(VLOOKUP($B1324,APガラス性能一覧!$A$2:$M$6097,11,0),"")</f>
        <v/>
      </c>
      <c r="M1324" s="68" t="str">
        <f>IFERROR(VLOOKUP($B1324,APガラス性能一覧!$A$2:$M$6097,12,0),"")</f>
        <v/>
      </c>
      <c r="N1324" s="68" t="str">
        <f>IFERROR(VLOOKUP($B1324,APガラス性能一覧!$A$2:$M$6097,13,0),"")</f>
        <v/>
      </c>
    </row>
    <row r="1325" spans="2:14" x14ac:dyDescent="0.4">
      <c r="B1325" s="68" t="str">
        <f>IF($D$2="","",IF($E$2=0.65,IFERROR(IF(INDEX(APガラス性能一覧!A:A,MATCH(ROW(B1319),APガラス性能一覧!$O:$O,0))="","",INDEX(APガラス性能一覧!A:A,MATCH(ROW(B1319),APガラス性能一覧!$O:$O,0))),""),IFERROR(IF(INDEX(APガラス性能一覧!A:A,MATCH(ROW(B1319),APガラス性能一覧!$N:$N,0))="","",INDEX(APガラス性能一覧!A:A,MATCH(ROW(B1319),APガラス性能一覧!$N:$N,0))),"")))</f>
        <v/>
      </c>
      <c r="C1325" s="68" t="str">
        <f>IFERROR(VLOOKUP($B1325,APガラス性能一覧!$A$2:$M$6097,2,0),"")</f>
        <v/>
      </c>
      <c r="D1325" s="68" t="str">
        <f>IFERROR(VLOOKUP($B1325,APガラス性能一覧!$A$2:$M$6097,3,0),"")</f>
        <v/>
      </c>
      <c r="E1325" s="68" t="str">
        <f>IFERROR(VLOOKUP($B1325,APガラス性能一覧!$A$2:$M$6097,4,0),"")</f>
        <v/>
      </c>
      <c r="F1325" s="68" t="str">
        <f>IFERROR(VLOOKUP($B1325,APガラス性能一覧!$A$2:$M$6097,5,0),"")</f>
        <v/>
      </c>
      <c r="G1325" s="68" t="str">
        <f>IFERROR(VLOOKUP($B1325,APガラス性能一覧!$A$2:$M$6097,6,0),"")</f>
        <v/>
      </c>
      <c r="H1325" s="68" t="str">
        <f>IFERROR(VLOOKUP($B1325,APガラス性能一覧!$A$2:$M$6097,7,0),"")</f>
        <v/>
      </c>
      <c r="I1325" s="68" t="str">
        <f>IFERROR(VLOOKUP($B1325,APガラス性能一覧!$A$2:$M$6097,8,0),"")</f>
        <v/>
      </c>
      <c r="J1325" s="68" t="str">
        <f>IFERROR(VLOOKUP($B1325,APガラス性能一覧!$A$2:$M$6097,9,0),"")</f>
        <v/>
      </c>
      <c r="K1325" s="68" t="str">
        <f>IFERROR(VLOOKUP($B1325,APガラス性能一覧!$A$2:$M$6097,10,0),"")</f>
        <v/>
      </c>
      <c r="L1325" s="68" t="str">
        <f>IFERROR(VLOOKUP($B1325,APガラス性能一覧!$A$2:$M$6097,11,0),"")</f>
        <v/>
      </c>
      <c r="M1325" s="68" t="str">
        <f>IFERROR(VLOOKUP($B1325,APガラス性能一覧!$A$2:$M$6097,12,0),"")</f>
        <v/>
      </c>
      <c r="N1325" s="68" t="str">
        <f>IFERROR(VLOOKUP($B1325,APガラス性能一覧!$A$2:$M$6097,13,0),"")</f>
        <v/>
      </c>
    </row>
    <row r="1326" spans="2:14" x14ac:dyDescent="0.4">
      <c r="B1326" s="68" t="str">
        <f>IF($D$2="","",IF($E$2=0.65,IFERROR(IF(INDEX(APガラス性能一覧!A:A,MATCH(ROW(B1320),APガラス性能一覧!$O:$O,0))="","",INDEX(APガラス性能一覧!A:A,MATCH(ROW(B1320),APガラス性能一覧!$O:$O,0))),""),IFERROR(IF(INDEX(APガラス性能一覧!A:A,MATCH(ROW(B1320),APガラス性能一覧!$N:$N,0))="","",INDEX(APガラス性能一覧!A:A,MATCH(ROW(B1320),APガラス性能一覧!$N:$N,0))),"")))</f>
        <v/>
      </c>
      <c r="C1326" s="68" t="str">
        <f>IFERROR(VLOOKUP($B1326,APガラス性能一覧!$A$2:$M$6097,2,0),"")</f>
        <v/>
      </c>
      <c r="D1326" s="68" t="str">
        <f>IFERROR(VLOOKUP($B1326,APガラス性能一覧!$A$2:$M$6097,3,0),"")</f>
        <v/>
      </c>
      <c r="E1326" s="68" t="str">
        <f>IFERROR(VLOOKUP($B1326,APガラス性能一覧!$A$2:$M$6097,4,0),"")</f>
        <v/>
      </c>
      <c r="F1326" s="68" t="str">
        <f>IFERROR(VLOOKUP($B1326,APガラス性能一覧!$A$2:$M$6097,5,0),"")</f>
        <v/>
      </c>
      <c r="G1326" s="68" t="str">
        <f>IFERROR(VLOOKUP($B1326,APガラス性能一覧!$A$2:$M$6097,6,0),"")</f>
        <v/>
      </c>
      <c r="H1326" s="68" t="str">
        <f>IFERROR(VLOOKUP($B1326,APガラス性能一覧!$A$2:$M$6097,7,0),"")</f>
        <v/>
      </c>
      <c r="I1326" s="68" t="str">
        <f>IFERROR(VLOOKUP($B1326,APガラス性能一覧!$A$2:$M$6097,8,0),"")</f>
        <v/>
      </c>
      <c r="J1326" s="68" t="str">
        <f>IFERROR(VLOOKUP($B1326,APガラス性能一覧!$A$2:$M$6097,9,0),"")</f>
        <v/>
      </c>
      <c r="K1326" s="68" t="str">
        <f>IFERROR(VLOOKUP($B1326,APガラス性能一覧!$A$2:$M$6097,10,0),"")</f>
        <v/>
      </c>
      <c r="L1326" s="68" t="str">
        <f>IFERROR(VLOOKUP($B1326,APガラス性能一覧!$A$2:$M$6097,11,0),"")</f>
        <v/>
      </c>
      <c r="M1326" s="68" t="str">
        <f>IFERROR(VLOOKUP($B1326,APガラス性能一覧!$A$2:$M$6097,12,0),"")</f>
        <v/>
      </c>
      <c r="N1326" s="68" t="str">
        <f>IFERROR(VLOOKUP($B1326,APガラス性能一覧!$A$2:$M$6097,13,0),"")</f>
        <v/>
      </c>
    </row>
    <row r="1327" spans="2:14" x14ac:dyDescent="0.4">
      <c r="B1327" s="68" t="str">
        <f>IF($D$2="","",IF($E$2=0.65,IFERROR(IF(INDEX(APガラス性能一覧!A:A,MATCH(ROW(B1321),APガラス性能一覧!$O:$O,0))="","",INDEX(APガラス性能一覧!A:A,MATCH(ROW(B1321),APガラス性能一覧!$O:$O,0))),""),IFERROR(IF(INDEX(APガラス性能一覧!A:A,MATCH(ROW(B1321),APガラス性能一覧!$N:$N,0))="","",INDEX(APガラス性能一覧!A:A,MATCH(ROW(B1321),APガラス性能一覧!$N:$N,0))),"")))</f>
        <v/>
      </c>
      <c r="C1327" s="68" t="str">
        <f>IFERROR(VLOOKUP($B1327,APガラス性能一覧!$A$2:$M$6097,2,0),"")</f>
        <v/>
      </c>
      <c r="D1327" s="68" t="str">
        <f>IFERROR(VLOOKUP($B1327,APガラス性能一覧!$A$2:$M$6097,3,0),"")</f>
        <v/>
      </c>
      <c r="E1327" s="68" t="str">
        <f>IFERROR(VLOOKUP($B1327,APガラス性能一覧!$A$2:$M$6097,4,0),"")</f>
        <v/>
      </c>
      <c r="F1327" s="68" t="str">
        <f>IFERROR(VLOOKUP($B1327,APガラス性能一覧!$A$2:$M$6097,5,0),"")</f>
        <v/>
      </c>
      <c r="G1327" s="68" t="str">
        <f>IFERROR(VLOOKUP($B1327,APガラス性能一覧!$A$2:$M$6097,6,0),"")</f>
        <v/>
      </c>
      <c r="H1327" s="68" t="str">
        <f>IFERROR(VLOOKUP($B1327,APガラス性能一覧!$A$2:$M$6097,7,0),"")</f>
        <v/>
      </c>
      <c r="I1327" s="68" t="str">
        <f>IFERROR(VLOOKUP($B1327,APガラス性能一覧!$A$2:$M$6097,8,0),"")</f>
        <v/>
      </c>
      <c r="J1327" s="68" t="str">
        <f>IFERROR(VLOOKUP($B1327,APガラス性能一覧!$A$2:$M$6097,9,0),"")</f>
        <v/>
      </c>
      <c r="K1327" s="68" t="str">
        <f>IFERROR(VLOOKUP($B1327,APガラス性能一覧!$A$2:$M$6097,10,0),"")</f>
        <v/>
      </c>
      <c r="L1327" s="68" t="str">
        <f>IFERROR(VLOOKUP($B1327,APガラス性能一覧!$A$2:$M$6097,11,0),"")</f>
        <v/>
      </c>
      <c r="M1327" s="68" t="str">
        <f>IFERROR(VLOOKUP($B1327,APガラス性能一覧!$A$2:$M$6097,12,0),"")</f>
        <v/>
      </c>
      <c r="N1327" s="68" t="str">
        <f>IFERROR(VLOOKUP($B1327,APガラス性能一覧!$A$2:$M$6097,13,0),"")</f>
        <v/>
      </c>
    </row>
    <row r="1328" spans="2:14" x14ac:dyDescent="0.4">
      <c r="B1328" s="68" t="str">
        <f>IF($D$2="","",IF($E$2=0.65,IFERROR(IF(INDEX(APガラス性能一覧!A:A,MATCH(ROW(B1322),APガラス性能一覧!$O:$O,0))="","",INDEX(APガラス性能一覧!A:A,MATCH(ROW(B1322),APガラス性能一覧!$O:$O,0))),""),IFERROR(IF(INDEX(APガラス性能一覧!A:A,MATCH(ROW(B1322),APガラス性能一覧!$N:$N,0))="","",INDEX(APガラス性能一覧!A:A,MATCH(ROW(B1322),APガラス性能一覧!$N:$N,0))),"")))</f>
        <v/>
      </c>
      <c r="C1328" s="68" t="str">
        <f>IFERROR(VLOOKUP($B1328,APガラス性能一覧!$A$2:$M$6097,2,0),"")</f>
        <v/>
      </c>
      <c r="D1328" s="68" t="str">
        <f>IFERROR(VLOOKUP($B1328,APガラス性能一覧!$A$2:$M$6097,3,0),"")</f>
        <v/>
      </c>
      <c r="E1328" s="68" t="str">
        <f>IFERROR(VLOOKUP($B1328,APガラス性能一覧!$A$2:$M$6097,4,0),"")</f>
        <v/>
      </c>
      <c r="F1328" s="68" t="str">
        <f>IFERROR(VLOOKUP($B1328,APガラス性能一覧!$A$2:$M$6097,5,0),"")</f>
        <v/>
      </c>
      <c r="G1328" s="68" t="str">
        <f>IFERROR(VLOOKUP($B1328,APガラス性能一覧!$A$2:$M$6097,6,0),"")</f>
        <v/>
      </c>
      <c r="H1328" s="68" t="str">
        <f>IFERROR(VLOOKUP($B1328,APガラス性能一覧!$A$2:$M$6097,7,0),"")</f>
        <v/>
      </c>
      <c r="I1328" s="68" t="str">
        <f>IFERROR(VLOOKUP($B1328,APガラス性能一覧!$A$2:$M$6097,8,0),"")</f>
        <v/>
      </c>
      <c r="J1328" s="68" t="str">
        <f>IFERROR(VLOOKUP($B1328,APガラス性能一覧!$A$2:$M$6097,9,0),"")</f>
        <v/>
      </c>
      <c r="K1328" s="68" t="str">
        <f>IFERROR(VLOOKUP($B1328,APガラス性能一覧!$A$2:$M$6097,10,0),"")</f>
        <v/>
      </c>
      <c r="L1328" s="68" t="str">
        <f>IFERROR(VLOOKUP($B1328,APガラス性能一覧!$A$2:$M$6097,11,0),"")</f>
        <v/>
      </c>
      <c r="M1328" s="68" t="str">
        <f>IFERROR(VLOOKUP($B1328,APガラス性能一覧!$A$2:$M$6097,12,0),"")</f>
        <v/>
      </c>
      <c r="N1328" s="68" t="str">
        <f>IFERROR(VLOOKUP($B1328,APガラス性能一覧!$A$2:$M$6097,13,0),"")</f>
        <v/>
      </c>
    </row>
    <row r="1329" spans="2:14" x14ac:dyDescent="0.4">
      <c r="B1329" s="68" t="str">
        <f>IF($D$2="","",IF($E$2=0.65,IFERROR(IF(INDEX(APガラス性能一覧!A:A,MATCH(ROW(B1323),APガラス性能一覧!$O:$O,0))="","",INDEX(APガラス性能一覧!A:A,MATCH(ROW(B1323),APガラス性能一覧!$O:$O,0))),""),IFERROR(IF(INDEX(APガラス性能一覧!A:A,MATCH(ROW(B1323),APガラス性能一覧!$N:$N,0))="","",INDEX(APガラス性能一覧!A:A,MATCH(ROW(B1323),APガラス性能一覧!$N:$N,0))),"")))</f>
        <v/>
      </c>
      <c r="C1329" s="68" t="str">
        <f>IFERROR(VLOOKUP($B1329,APガラス性能一覧!$A$2:$M$6097,2,0),"")</f>
        <v/>
      </c>
      <c r="D1329" s="68" t="str">
        <f>IFERROR(VLOOKUP($B1329,APガラス性能一覧!$A$2:$M$6097,3,0),"")</f>
        <v/>
      </c>
      <c r="E1329" s="68" t="str">
        <f>IFERROR(VLOOKUP($B1329,APガラス性能一覧!$A$2:$M$6097,4,0),"")</f>
        <v/>
      </c>
      <c r="F1329" s="68" t="str">
        <f>IFERROR(VLOOKUP($B1329,APガラス性能一覧!$A$2:$M$6097,5,0),"")</f>
        <v/>
      </c>
      <c r="G1329" s="68" t="str">
        <f>IFERROR(VLOOKUP($B1329,APガラス性能一覧!$A$2:$M$6097,6,0),"")</f>
        <v/>
      </c>
      <c r="H1329" s="68" t="str">
        <f>IFERROR(VLOOKUP($B1329,APガラス性能一覧!$A$2:$M$6097,7,0),"")</f>
        <v/>
      </c>
      <c r="I1329" s="68" t="str">
        <f>IFERROR(VLOOKUP($B1329,APガラス性能一覧!$A$2:$M$6097,8,0),"")</f>
        <v/>
      </c>
      <c r="J1329" s="68" t="str">
        <f>IFERROR(VLOOKUP($B1329,APガラス性能一覧!$A$2:$M$6097,9,0),"")</f>
        <v/>
      </c>
      <c r="K1329" s="68" t="str">
        <f>IFERROR(VLOOKUP($B1329,APガラス性能一覧!$A$2:$M$6097,10,0),"")</f>
        <v/>
      </c>
      <c r="L1329" s="68" t="str">
        <f>IFERROR(VLOOKUP($B1329,APガラス性能一覧!$A$2:$M$6097,11,0),"")</f>
        <v/>
      </c>
      <c r="M1329" s="68" t="str">
        <f>IFERROR(VLOOKUP($B1329,APガラス性能一覧!$A$2:$M$6097,12,0),"")</f>
        <v/>
      </c>
      <c r="N1329" s="68" t="str">
        <f>IFERROR(VLOOKUP($B1329,APガラス性能一覧!$A$2:$M$6097,13,0),"")</f>
        <v/>
      </c>
    </row>
    <row r="1330" spans="2:14" x14ac:dyDescent="0.4">
      <c r="B1330" s="68" t="str">
        <f>IF($D$2="","",IF($E$2=0.65,IFERROR(IF(INDEX(APガラス性能一覧!A:A,MATCH(ROW(B1324),APガラス性能一覧!$O:$O,0))="","",INDEX(APガラス性能一覧!A:A,MATCH(ROW(B1324),APガラス性能一覧!$O:$O,0))),""),IFERROR(IF(INDEX(APガラス性能一覧!A:A,MATCH(ROW(B1324),APガラス性能一覧!$N:$N,0))="","",INDEX(APガラス性能一覧!A:A,MATCH(ROW(B1324),APガラス性能一覧!$N:$N,0))),"")))</f>
        <v/>
      </c>
      <c r="C1330" s="68" t="str">
        <f>IFERROR(VLOOKUP($B1330,APガラス性能一覧!$A$2:$M$6097,2,0),"")</f>
        <v/>
      </c>
      <c r="D1330" s="68" t="str">
        <f>IFERROR(VLOOKUP($B1330,APガラス性能一覧!$A$2:$M$6097,3,0),"")</f>
        <v/>
      </c>
      <c r="E1330" s="68" t="str">
        <f>IFERROR(VLOOKUP($B1330,APガラス性能一覧!$A$2:$M$6097,4,0),"")</f>
        <v/>
      </c>
      <c r="F1330" s="68" t="str">
        <f>IFERROR(VLOOKUP($B1330,APガラス性能一覧!$A$2:$M$6097,5,0),"")</f>
        <v/>
      </c>
      <c r="G1330" s="68" t="str">
        <f>IFERROR(VLOOKUP($B1330,APガラス性能一覧!$A$2:$M$6097,6,0),"")</f>
        <v/>
      </c>
      <c r="H1330" s="68" t="str">
        <f>IFERROR(VLOOKUP($B1330,APガラス性能一覧!$A$2:$M$6097,7,0),"")</f>
        <v/>
      </c>
      <c r="I1330" s="68" t="str">
        <f>IFERROR(VLOOKUP($B1330,APガラス性能一覧!$A$2:$M$6097,8,0),"")</f>
        <v/>
      </c>
      <c r="J1330" s="68" t="str">
        <f>IFERROR(VLOOKUP($B1330,APガラス性能一覧!$A$2:$M$6097,9,0),"")</f>
        <v/>
      </c>
      <c r="K1330" s="68" t="str">
        <f>IFERROR(VLOOKUP($B1330,APガラス性能一覧!$A$2:$M$6097,10,0),"")</f>
        <v/>
      </c>
      <c r="L1330" s="68" t="str">
        <f>IFERROR(VLOOKUP($B1330,APガラス性能一覧!$A$2:$M$6097,11,0),"")</f>
        <v/>
      </c>
      <c r="M1330" s="68" t="str">
        <f>IFERROR(VLOOKUP($B1330,APガラス性能一覧!$A$2:$M$6097,12,0),"")</f>
        <v/>
      </c>
      <c r="N1330" s="68" t="str">
        <f>IFERROR(VLOOKUP($B1330,APガラス性能一覧!$A$2:$M$6097,13,0),"")</f>
        <v/>
      </c>
    </row>
    <row r="1331" spans="2:14" x14ac:dyDescent="0.4">
      <c r="B1331" s="68" t="str">
        <f>IF($D$2="","",IF($E$2=0.65,IFERROR(IF(INDEX(APガラス性能一覧!A:A,MATCH(ROW(B1325),APガラス性能一覧!$O:$O,0))="","",INDEX(APガラス性能一覧!A:A,MATCH(ROW(B1325),APガラス性能一覧!$O:$O,0))),""),IFERROR(IF(INDEX(APガラス性能一覧!A:A,MATCH(ROW(B1325),APガラス性能一覧!$N:$N,0))="","",INDEX(APガラス性能一覧!A:A,MATCH(ROW(B1325),APガラス性能一覧!$N:$N,0))),"")))</f>
        <v/>
      </c>
      <c r="C1331" s="68" t="str">
        <f>IFERROR(VLOOKUP($B1331,APガラス性能一覧!$A$2:$M$6097,2,0),"")</f>
        <v/>
      </c>
      <c r="D1331" s="68" t="str">
        <f>IFERROR(VLOOKUP($B1331,APガラス性能一覧!$A$2:$M$6097,3,0),"")</f>
        <v/>
      </c>
      <c r="E1331" s="68" t="str">
        <f>IFERROR(VLOOKUP($B1331,APガラス性能一覧!$A$2:$M$6097,4,0),"")</f>
        <v/>
      </c>
      <c r="F1331" s="68" t="str">
        <f>IFERROR(VLOOKUP($B1331,APガラス性能一覧!$A$2:$M$6097,5,0),"")</f>
        <v/>
      </c>
      <c r="G1331" s="68" t="str">
        <f>IFERROR(VLOOKUP($B1331,APガラス性能一覧!$A$2:$M$6097,6,0),"")</f>
        <v/>
      </c>
      <c r="H1331" s="68" t="str">
        <f>IFERROR(VLOOKUP($B1331,APガラス性能一覧!$A$2:$M$6097,7,0),"")</f>
        <v/>
      </c>
      <c r="I1331" s="68" t="str">
        <f>IFERROR(VLOOKUP($B1331,APガラス性能一覧!$A$2:$M$6097,8,0),"")</f>
        <v/>
      </c>
      <c r="J1331" s="68" t="str">
        <f>IFERROR(VLOOKUP($B1331,APガラス性能一覧!$A$2:$M$6097,9,0),"")</f>
        <v/>
      </c>
      <c r="K1331" s="68" t="str">
        <f>IFERROR(VLOOKUP($B1331,APガラス性能一覧!$A$2:$M$6097,10,0),"")</f>
        <v/>
      </c>
      <c r="L1331" s="68" t="str">
        <f>IFERROR(VLOOKUP($B1331,APガラス性能一覧!$A$2:$M$6097,11,0),"")</f>
        <v/>
      </c>
      <c r="M1331" s="68" t="str">
        <f>IFERROR(VLOOKUP($B1331,APガラス性能一覧!$A$2:$M$6097,12,0),"")</f>
        <v/>
      </c>
      <c r="N1331" s="68" t="str">
        <f>IFERROR(VLOOKUP($B1331,APガラス性能一覧!$A$2:$M$6097,13,0),"")</f>
        <v/>
      </c>
    </row>
    <row r="1332" spans="2:14" x14ac:dyDescent="0.4">
      <c r="B1332" s="68" t="str">
        <f>IF($D$2="","",IF($E$2=0.65,IFERROR(IF(INDEX(APガラス性能一覧!A:A,MATCH(ROW(B1326),APガラス性能一覧!$O:$O,0))="","",INDEX(APガラス性能一覧!A:A,MATCH(ROW(B1326),APガラス性能一覧!$O:$O,0))),""),IFERROR(IF(INDEX(APガラス性能一覧!A:A,MATCH(ROW(B1326),APガラス性能一覧!$N:$N,0))="","",INDEX(APガラス性能一覧!A:A,MATCH(ROW(B1326),APガラス性能一覧!$N:$N,0))),"")))</f>
        <v/>
      </c>
      <c r="C1332" s="68" t="str">
        <f>IFERROR(VLOOKUP($B1332,APガラス性能一覧!$A$2:$M$6097,2,0),"")</f>
        <v/>
      </c>
      <c r="D1332" s="68" t="str">
        <f>IFERROR(VLOOKUP($B1332,APガラス性能一覧!$A$2:$M$6097,3,0),"")</f>
        <v/>
      </c>
      <c r="E1332" s="68" t="str">
        <f>IFERROR(VLOOKUP($B1332,APガラス性能一覧!$A$2:$M$6097,4,0),"")</f>
        <v/>
      </c>
      <c r="F1332" s="68" t="str">
        <f>IFERROR(VLOOKUP($B1332,APガラス性能一覧!$A$2:$M$6097,5,0),"")</f>
        <v/>
      </c>
      <c r="G1332" s="68" t="str">
        <f>IFERROR(VLOOKUP($B1332,APガラス性能一覧!$A$2:$M$6097,6,0),"")</f>
        <v/>
      </c>
      <c r="H1332" s="68" t="str">
        <f>IFERROR(VLOOKUP($B1332,APガラス性能一覧!$A$2:$M$6097,7,0),"")</f>
        <v/>
      </c>
      <c r="I1332" s="68" t="str">
        <f>IFERROR(VLOOKUP($B1332,APガラス性能一覧!$A$2:$M$6097,8,0),"")</f>
        <v/>
      </c>
      <c r="J1332" s="68" t="str">
        <f>IFERROR(VLOOKUP($B1332,APガラス性能一覧!$A$2:$M$6097,9,0),"")</f>
        <v/>
      </c>
      <c r="K1332" s="68" t="str">
        <f>IFERROR(VLOOKUP($B1332,APガラス性能一覧!$A$2:$M$6097,10,0),"")</f>
        <v/>
      </c>
      <c r="L1332" s="68" t="str">
        <f>IFERROR(VLOOKUP($B1332,APガラス性能一覧!$A$2:$M$6097,11,0),"")</f>
        <v/>
      </c>
      <c r="M1332" s="68" t="str">
        <f>IFERROR(VLOOKUP($B1332,APガラス性能一覧!$A$2:$M$6097,12,0),"")</f>
        <v/>
      </c>
      <c r="N1332" s="68" t="str">
        <f>IFERROR(VLOOKUP($B1332,APガラス性能一覧!$A$2:$M$6097,13,0),"")</f>
        <v/>
      </c>
    </row>
    <row r="1333" spans="2:14" x14ac:dyDescent="0.4">
      <c r="B1333" s="68" t="str">
        <f>IF($D$2="","",IF($E$2=0.65,IFERROR(IF(INDEX(APガラス性能一覧!A:A,MATCH(ROW(B1327),APガラス性能一覧!$O:$O,0))="","",INDEX(APガラス性能一覧!A:A,MATCH(ROW(B1327),APガラス性能一覧!$O:$O,0))),""),IFERROR(IF(INDEX(APガラス性能一覧!A:A,MATCH(ROW(B1327),APガラス性能一覧!$N:$N,0))="","",INDEX(APガラス性能一覧!A:A,MATCH(ROW(B1327),APガラス性能一覧!$N:$N,0))),"")))</f>
        <v/>
      </c>
      <c r="C1333" s="68" t="str">
        <f>IFERROR(VLOOKUP($B1333,APガラス性能一覧!$A$2:$M$6097,2,0),"")</f>
        <v/>
      </c>
      <c r="D1333" s="68" t="str">
        <f>IFERROR(VLOOKUP($B1333,APガラス性能一覧!$A$2:$M$6097,3,0),"")</f>
        <v/>
      </c>
      <c r="E1333" s="68" t="str">
        <f>IFERROR(VLOOKUP($B1333,APガラス性能一覧!$A$2:$M$6097,4,0),"")</f>
        <v/>
      </c>
      <c r="F1333" s="68" t="str">
        <f>IFERROR(VLOOKUP($B1333,APガラス性能一覧!$A$2:$M$6097,5,0),"")</f>
        <v/>
      </c>
      <c r="G1333" s="68" t="str">
        <f>IFERROR(VLOOKUP($B1333,APガラス性能一覧!$A$2:$M$6097,6,0),"")</f>
        <v/>
      </c>
      <c r="H1333" s="68" t="str">
        <f>IFERROR(VLOOKUP($B1333,APガラス性能一覧!$A$2:$M$6097,7,0),"")</f>
        <v/>
      </c>
      <c r="I1333" s="68" t="str">
        <f>IFERROR(VLOOKUP($B1333,APガラス性能一覧!$A$2:$M$6097,8,0),"")</f>
        <v/>
      </c>
      <c r="J1333" s="68" t="str">
        <f>IFERROR(VLOOKUP($B1333,APガラス性能一覧!$A$2:$M$6097,9,0),"")</f>
        <v/>
      </c>
      <c r="K1333" s="68" t="str">
        <f>IFERROR(VLOOKUP($B1333,APガラス性能一覧!$A$2:$M$6097,10,0),"")</f>
        <v/>
      </c>
      <c r="L1333" s="68" t="str">
        <f>IFERROR(VLOOKUP($B1333,APガラス性能一覧!$A$2:$M$6097,11,0),"")</f>
        <v/>
      </c>
      <c r="M1333" s="68" t="str">
        <f>IFERROR(VLOOKUP($B1333,APガラス性能一覧!$A$2:$M$6097,12,0),"")</f>
        <v/>
      </c>
      <c r="N1333" s="68" t="str">
        <f>IFERROR(VLOOKUP($B1333,APガラス性能一覧!$A$2:$M$6097,13,0),"")</f>
        <v/>
      </c>
    </row>
    <row r="1334" spans="2:14" x14ac:dyDescent="0.4">
      <c r="B1334" s="68" t="str">
        <f>IF($D$2="","",IF($E$2=0.65,IFERROR(IF(INDEX(APガラス性能一覧!A:A,MATCH(ROW(B1328),APガラス性能一覧!$O:$O,0))="","",INDEX(APガラス性能一覧!A:A,MATCH(ROW(B1328),APガラス性能一覧!$O:$O,0))),""),IFERROR(IF(INDEX(APガラス性能一覧!A:A,MATCH(ROW(B1328),APガラス性能一覧!$N:$N,0))="","",INDEX(APガラス性能一覧!A:A,MATCH(ROW(B1328),APガラス性能一覧!$N:$N,0))),"")))</f>
        <v/>
      </c>
      <c r="C1334" s="68" t="str">
        <f>IFERROR(VLOOKUP($B1334,APガラス性能一覧!$A$2:$M$6097,2,0),"")</f>
        <v/>
      </c>
      <c r="D1334" s="68" t="str">
        <f>IFERROR(VLOOKUP($B1334,APガラス性能一覧!$A$2:$M$6097,3,0),"")</f>
        <v/>
      </c>
      <c r="E1334" s="68" t="str">
        <f>IFERROR(VLOOKUP($B1334,APガラス性能一覧!$A$2:$M$6097,4,0),"")</f>
        <v/>
      </c>
      <c r="F1334" s="68" t="str">
        <f>IFERROR(VLOOKUP($B1334,APガラス性能一覧!$A$2:$M$6097,5,0),"")</f>
        <v/>
      </c>
      <c r="G1334" s="68" t="str">
        <f>IFERROR(VLOOKUP($B1334,APガラス性能一覧!$A$2:$M$6097,6,0),"")</f>
        <v/>
      </c>
      <c r="H1334" s="68" t="str">
        <f>IFERROR(VLOOKUP($B1334,APガラス性能一覧!$A$2:$M$6097,7,0),"")</f>
        <v/>
      </c>
      <c r="I1334" s="68" t="str">
        <f>IFERROR(VLOOKUP($B1334,APガラス性能一覧!$A$2:$M$6097,8,0),"")</f>
        <v/>
      </c>
      <c r="J1334" s="68" t="str">
        <f>IFERROR(VLOOKUP($B1334,APガラス性能一覧!$A$2:$M$6097,9,0),"")</f>
        <v/>
      </c>
      <c r="K1334" s="68" t="str">
        <f>IFERROR(VLOOKUP($B1334,APガラス性能一覧!$A$2:$M$6097,10,0),"")</f>
        <v/>
      </c>
      <c r="L1334" s="68" t="str">
        <f>IFERROR(VLOOKUP($B1334,APガラス性能一覧!$A$2:$M$6097,11,0),"")</f>
        <v/>
      </c>
      <c r="M1334" s="68" t="str">
        <f>IFERROR(VLOOKUP($B1334,APガラス性能一覧!$A$2:$M$6097,12,0),"")</f>
        <v/>
      </c>
      <c r="N1334" s="68" t="str">
        <f>IFERROR(VLOOKUP($B1334,APガラス性能一覧!$A$2:$M$6097,13,0),"")</f>
        <v/>
      </c>
    </row>
    <row r="1335" spans="2:14" x14ac:dyDescent="0.4">
      <c r="B1335" s="68" t="str">
        <f>IF($D$2="","",IF($E$2=0.65,IFERROR(IF(INDEX(APガラス性能一覧!A:A,MATCH(ROW(B1329),APガラス性能一覧!$O:$O,0))="","",INDEX(APガラス性能一覧!A:A,MATCH(ROW(B1329),APガラス性能一覧!$O:$O,0))),""),IFERROR(IF(INDEX(APガラス性能一覧!A:A,MATCH(ROW(B1329),APガラス性能一覧!$N:$N,0))="","",INDEX(APガラス性能一覧!A:A,MATCH(ROW(B1329),APガラス性能一覧!$N:$N,0))),"")))</f>
        <v/>
      </c>
      <c r="C1335" s="68" t="str">
        <f>IFERROR(VLOOKUP($B1335,APガラス性能一覧!$A$2:$M$6097,2,0),"")</f>
        <v/>
      </c>
      <c r="D1335" s="68" t="str">
        <f>IFERROR(VLOOKUP($B1335,APガラス性能一覧!$A$2:$M$6097,3,0),"")</f>
        <v/>
      </c>
      <c r="E1335" s="68" t="str">
        <f>IFERROR(VLOOKUP($B1335,APガラス性能一覧!$A$2:$M$6097,4,0),"")</f>
        <v/>
      </c>
      <c r="F1335" s="68" t="str">
        <f>IFERROR(VLOOKUP($B1335,APガラス性能一覧!$A$2:$M$6097,5,0),"")</f>
        <v/>
      </c>
      <c r="G1335" s="68" t="str">
        <f>IFERROR(VLOOKUP($B1335,APガラス性能一覧!$A$2:$M$6097,6,0),"")</f>
        <v/>
      </c>
      <c r="H1335" s="68" t="str">
        <f>IFERROR(VLOOKUP($B1335,APガラス性能一覧!$A$2:$M$6097,7,0),"")</f>
        <v/>
      </c>
      <c r="I1335" s="68" t="str">
        <f>IFERROR(VLOOKUP($B1335,APガラス性能一覧!$A$2:$M$6097,8,0),"")</f>
        <v/>
      </c>
      <c r="J1335" s="68" t="str">
        <f>IFERROR(VLOOKUP($B1335,APガラス性能一覧!$A$2:$M$6097,9,0),"")</f>
        <v/>
      </c>
      <c r="K1335" s="68" t="str">
        <f>IFERROR(VLOOKUP($B1335,APガラス性能一覧!$A$2:$M$6097,10,0),"")</f>
        <v/>
      </c>
      <c r="L1335" s="68" t="str">
        <f>IFERROR(VLOOKUP($B1335,APガラス性能一覧!$A$2:$M$6097,11,0),"")</f>
        <v/>
      </c>
      <c r="M1335" s="68" t="str">
        <f>IFERROR(VLOOKUP($B1335,APガラス性能一覧!$A$2:$M$6097,12,0),"")</f>
        <v/>
      </c>
      <c r="N1335" s="68" t="str">
        <f>IFERROR(VLOOKUP($B1335,APガラス性能一覧!$A$2:$M$6097,13,0),"")</f>
        <v/>
      </c>
    </row>
    <row r="1336" spans="2:14" x14ac:dyDescent="0.4">
      <c r="B1336" s="68" t="str">
        <f>IF($D$2="","",IF($E$2=0.65,IFERROR(IF(INDEX(APガラス性能一覧!A:A,MATCH(ROW(B1330),APガラス性能一覧!$O:$O,0))="","",INDEX(APガラス性能一覧!A:A,MATCH(ROW(B1330),APガラス性能一覧!$O:$O,0))),""),IFERROR(IF(INDEX(APガラス性能一覧!A:A,MATCH(ROW(B1330),APガラス性能一覧!$N:$N,0))="","",INDEX(APガラス性能一覧!A:A,MATCH(ROW(B1330),APガラス性能一覧!$N:$N,0))),"")))</f>
        <v/>
      </c>
      <c r="C1336" s="68" t="str">
        <f>IFERROR(VLOOKUP($B1336,APガラス性能一覧!$A$2:$M$6097,2,0),"")</f>
        <v/>
      </c>
      <c r="D1336" s="68" t="str">
        <f>IFERROR(VLOOKUP($B1336,APガラス性能一覧!$A$2:$M$6097,3,0),"")</f>
        <v/>
      </c>
      <c r="E1336" s="68" t="str">
        <f>IFERROR(VLOOKUP($B1336,APガラス性能一覧!$A$2:$M$6097,4,0),"")</f>
        <v/>
      </c>
      <c r="F1336" s="68" t="str">
        <f>IFERROR(VLOOKUP($B1336,APガラス性能一覧!$A$2:$M$6097,5,0),"")</f>
        <v/>
      </c>
      <c r="G1336" s="68" t="str">
        <f>IFERROR(VLOOKUP($B1336,APガラス性能一覧!$A$2:$M$6097,6,0),"")</f>
        <v/>
      </c>
      <c r="H1336" s="68" t="str">
        <f>IFERROR(VLOOKUP($B1336,APガラス性能一覧!$A$2:$M$6097,7,0),"")</f>
        <v/>
      </c>
      <c r="I1336" s="68" t="str">
        <f>IFERROR(VLOOKUP($B1336,APガラス性能一覧!$A$2:$M$6097,8,0),"")</f>
        <v/>
      </c>
      <c r="J1336" s="68" t="str">
        <f>IFERROR(VLOOKUP($B1336,APガラス性能一覧!$A$2:$M$6097,9,0),"")</f>
        <v/>
      </c>
      <c r="K1336" s="68" t="str">
        <f>IFERROR(VLOOKUP($B1336,APガラス性能一覧!$A$2:$M$6097,10,0),"")</f>
        <v/>
      </c>
      <c r="L1336" s="68" t="str">
        <f>IFERROR(VLOOKUP($B1336,APガラス性能一覧!$A$2:$M$6097,11,0),"")</f>
        <v/>
      </c>
      <c r="M1336" s="68" t="str">
        <f>IFERROR(VLOOKUP($B1336,APガラス性能一覧!$A$2:$M$6097,12,0),"")</f>
        <v/>
      </c>
      <c r="N1336" s="68" t="str">
        <f>IFERROR(VLOOKUP($B1336,APガラス性能一覧!$A$2:$M$6097,13,0),"")</f>
        <v/>
      </c>
    </row>
    <row r="1337" spans="2:14" x14ac:dyDescent="0.4">
      <c r="B1337" s="68" t="str">
        <f>IF($D$2="","",IF($E$2=0.65,IFERROR(IF(INDEX(APガラス性能一覧!A:A,MATCH(ROW(B1331),APガラス性能一覧!$O:$O,0))="","",INDEX(APガラス性能一覧!A:A,MATCH(ROW(B1331),APガラス性能一覧!$O:$O,0))),""),IFERROR(IF(INDEX(APガラス性能一覧!A:A,MATCH(ROW(B1331),APガラス性能一覧!$N:$N,0))="","",INDEX(APガラス性能一覧!A:A,MATCH(ROW(B1331),APガラス性能一覧!$N:$N,0))),"")))</f>
        <v/>
      </c>
      <c r="C1337" s="68" t="str">
        <f>IFERROR(VLOOKUP($B1337,APガラス性能一覧!$A$2:$M$6097,2,0),"")</f>
        <v/>
      </c>
      <c r="D1337" s="68" t="str">
        <f>IFERROR(VLOOKUP($B1337,APガラス性能一覧!$A$2:$M$6097,3,0),"")</f>
        <v/>
      </c>
      <c r="E1337" s="68" t="str">
        <f>IFERROR(VLOOKUP($B1337,APガラス性能一覧!$A$2:$M$6097,4,0),"")</f>
        <v/>
      </c>
      <c r="F1337" s="68" t="str">
        <f>IFERROR(VLOOKUP($B1337,APガラス性能一覧!$A$2:$M$6097,5,0),"")</f>
        <v/>
      </c>
      <c r="G1337" s="68" t="str">
        <f>IFERROR(VLOOKUP($B1337,APガラス性能一覧!$A$2:$M$6097,6,0),"")</f>
        <v/>
      </c>
      <c r="H1337" s="68" t="str">
        <f>IFERROR(VLOOKUP($B1337,APガラス性能一覧!$A$2:$M$6097,7,0),"")</f>
        <v/>
      </c>
      <c r="I1337" s="68" t="str">
        <f>IFERROR(VLOOKUP($B1337,APガラス性能一覧!$A$2:$M$6097,8,0),"")</f>
        <v/>
      </c>
      <c r="J1337" s="68" t="str">
        <f>IFERROR(VLOOKUP($B1337,APガラス性能一覧!$A$2:$M$6097,9,0),"")</f>
        <v/>
      </c>
      <c r="K1337" s="68" t="str">
        <f>IFERROR(VLOOKUP($B1337,APガラス性能一覧!$A$2:$M$6097,10,0),"")</f>
        <v/>
      </c>
      <c r="L1337" s="68" t="str">
        <f>IFERROR(VLOOKUP($B1337,APガラス性能一覧!$A$2:$M$6097,11,0),"")</f>
        <v/>
      </c>
      <c r="M1337" s="68" t="str">
        <f>IFERROR(VLOOKUP($B1337,APガラス性能一覧!$A$2:$M$6097,12,0),"")</f>
        <v/>
      </c>
      <c r="N1337" s="68" t="str">
        <f>IFERROR(VLOOKUP($B1337,APガラス性能一覧!$A$2:$M$6097,13,0),"")</f>
        <v/>
      </c>
    </row>
    <row r="1338" spans="2:14" x14ac:dyDescent="0.4">
      <c r="B1338" s="68" t="str">
        <f>IF($D$2="","",IF($E$2=0.65,IFERROR(IF(INDEX(APガラス性能一覧!A:A,MATCH(ROW(B1332),APガラス性能一覧!$O:$O,0))="","",INDEX(APガラス性能一覧!A:A,MATCH(ROW(B1332),APガラス性能一覧!$O:$O,0))),""),IFERROR(IF(INDEX(APガラス性能一覧!A:A,MATCH(ROW(B1332),APガラス性能一覧!$N:$N,0))="","",INDEX(APガラス性能一覧!A:A,MATCH(ROW(B1332),APガラス性能一覧!$N:$N,0))),"")))</f>
        <v/>
      </c>
      <c r="C1338" s="68" t="str">
        <f>IFERROR(VLOOKUP($B1338,APガラス性能一覧!$A$2:$M$6097,2,0),"")</f>
        <v/>
      </c>
      <c r="D1338" s="68" t="str">
        <f>IFERROR(VLOOKUP($B1338,APガラス性能一覧!$A$2:$M$6097,3,0),"")</f>
        <v/>
      </c>
      <c r="E1338" s="68" t="str">
        <f>IFERROR(VLOOKUP($B1338,APガラス性能一覧!$A$2:$M$6097,4,0),"")</f>
        <v/>
      </c>
      <c r="F1338" s="68" t="str">
        <f>IFERROR(VLOOKUP($B1338,APガラス性能一覧!$A$2:$M$6097,5,0),"")</f>
        <v/>
      </c>
      <c r="G1338" s="68" t="str">
        <f>IFERROR(VLOOKUP($B1338,APガラス性能一覧!$A$2:$M$6097,6,0),"")</f>
        <v/>
      </c>
      <c r="H1338" s="68" t="str">
        <f>IFERROR(VLOOKUP($B1338,APガラス性能一覧!$A$2:$M$6097,7,0),"")</f>
        <v/>
      </c>
      <c r="I1338" s="68" t="str">
        <f>IFERROR(VLOOKUP($B1338,APガラス性能一覧!$A$2:$M$6097,8,0),"")</f>
        <v/>
      </c>
      <c r="J1338" s="68" t="str">
        <f>IFERROR(VLOOKUP($B1338,APガラス性能一覧!$A$2:$M$6097,9,0),"")</f>
        <v/>
      </c>
      <c r="K1338" s="68" t="str">
        <f>IFERROR(VLOOKUP($B1338,APガラス性能一覧!$A$2:$M$6097,10,0),"")</f>
        <v/>
      </c>
      <c r="L1338" s="68" t="str">
        <f>IFERROR(VLOOKUP($B1338,APガラス性能一覧!$A$2:$M$6097,11,0),"")</f>
        <v/>
      </c>
      <c r="M1338" s="68" t="str">
        <f>IFERROR(VLOOKUP($B1338,APガラス性能一覧!$A$2:$M$6097,12,0),"")</f>
        <v/>
      </c>
      <c r="N1338" s="68" t="str">
        <f>IFERROR(VLOOKUP($B1338,APガラス性能一覧!$A$2:$M$6097,13,0),"")</f>
        <v/>
      </c>
    </row>
    <row r="1339" spans="2:14" x14ac:dyDescent="0.4">
      <c r="B1339" s="68" t="str">
        <f>IF($D$2="","",IF($E$2=0.65,IFERROR(IF(INDEX(APガラス性能一覧!A:A,MATCH(ROW(B1333),APガラス性能一覧!$O:$O,0))="","",INDEX(APガラス性能一覧!A:A,MATCH(ROW(B1333),APガラス性能一覧!$O:$O,0))),""),IFERROR(IF(INDEX(APガラス性能一覧!A:A,MATCH(ROW(B1333),APガラス性能一覧!$N:$N,0))="","",INDEX(APガラス性能一覧!A:A,MATCH(ROW(B1333),APガラス性能一覧!$N:$N,0))),"")))</f>
        <v/>
      </c>
      <c r="C1339" s="68" t="str">
        <f>IFERROR(VLOOKUP($B1339,APガラス性能一覧!$A$2:$M$6097,2,0),"")</f>
        <v/>
      </c>
      <c r="D1339" s="68" t="str">
        <f>IFERROR(VLOOKUP($B1339,APガラス性能一覧!$A$2:$M$6097,3,0),"")</f>
        <v/>
      </c>
      <c r="E1339" s="68" t="str">
        <f>IFERROR(VLOOKUP($B1339,APガラス性能一覧!$A$2:$M$6097,4,0),"")</f>
        <v/>
      </c>
      <c r="F1339" s="68" t="str">
        <f>IFERROR(VLOOKUP($B1339,APガラス性能一覧!$A$2:$M$6097,5,0),"")</f>
        <v/>
      </c>
      <c r="G1339" s="68" t="str">
        <f>IFERROR(VLOOKUP($B1339,APガラス性能一覧!$A$2:$M$6097,6,0),"")</f>
        <v/>
      </c>
      <c r="H1339" s="68" t="str">
        <f>IFERROR(VLOOKUP($B1339,APガラス性能一覧!$A$2:$M$6097,7,0),"")</f>
        <v/>
      </c>
      <c r="I1339" s="68" t="str">
        <f>IFERROR(VLOOKUP($B1339,APガラス性能一覧!$A$2:$M$6097,8,0),"")</f>
        <v/>
      </c>
      <c r="J1339" s="68" t="str">
        <f>IFERROR(VLOOKUP($B1339,APガラス性能一覧!$A$2:$M$6097,9,0),"")</f>
        <v/>
      </c>
      <c r="K1339" s="68" t="str">
        <f>IFERROR(VLOOKUP($B1339,APガラス性能一覧!$A$2:$M$6097,10,0),"")</f>
        <v/>
      </c>
      <c r="L1339" s="68" t="str">
        <f>IFERROR(VLOOKUP($B1339,APガラス性能一覧!$A$2:$M$6097,11,0),"")</f>
        <v/>
      </c>
      <c r="M1339" s="68" t="str">
        <f>IFERROR(VLOOKUP($B1339,APガラス性能一覧!$A$2:$M$6097,12,0),"")</f>
        <v/>
      </c>
      <c r="N1339" s="68" t="str">
        <f>IFERROR(VLOOKUP($B1339,APガラス性能一覧!$A$2:$M$6097,13,0),"")</f>
        <v/>
      </c>
    </row>
    <row r="1340" spans="2:14" x14ac:dyDescent="0.4">
      <c r="B1340" s="68" t="str">
        <f>IF($D$2="","",IF($E$2=0.65,IFERROR(IF(INDEX(APガラス性能一覧!A:A,MATCH(ROW(B1334),APガラス性能一覧!$O:$O,0))="","",INDEX(APガラス性能一覧!A:A,MATCH(ROW(B1334),APガラス性能一覧!$O:$O,0))),""),IFERROR(IF(INDEX(APガラス性能一覧!A:A,MATCH(ROW(B1334),APガラス性能一覧!$N:$N,0))="","",INDEX(APガラス性能一覧!A:A,MATCH(ROW(B1334),APガラス性能一覧!$N:$N,0))),"")))</f>
        <v/>
      </c>
      <c r="C1340" s="68" t="str">
        <f>IFERROR(VLOOKUP($B1340,APガラス性能一覧!$A$2:$M$6097,2,0),"")</f>
        <v/>
      </c>
      <c r="D1340" s="68" t="str">
        <f>IFERROR(VLOOKUP($B1340,APガラス性能一覧!$A$2:$M$6097,3,0),"")</f>
        <v/>
      </c>
      <c r="E1340" s="68" t="str">
        <f>IFERROR(VLOOKUP($B1340,APガラス性能一覧!$A$2:$M$6097,4,0),"")</f>
        <v/>
      </c>
      <c r="F1340" s="68" t="str">
        <f>IFERROR(VLOOKUP($B1340,APガラス性能一覧!$A$2:$M$6097,5,0),"")</f>
        <v/>
      </c>
      <c r="G1340" s="68" t="str">
        <f>IFERROR(VLOOKUP($B1340,APガラス性能一覧!$A$2:$M$6097,6,0),"")</f>
        <v/>
      </c>
      <c r="H1340" s="68" t="str">
        <f>IFERROR(VLOOKUP($B1340,APガラス性能一覧!$A$2:$M$6097,7,0),"")</f>
        <v/>
      </c>
      <c r="I1340" s="68" t="str">
        <f>IFERROR(VLOOKUP($B1340,APガラス性能一覧!$A$2:$M$6097,8,0),"")</f>
        <v/>
      </c>
      <c r="J1340" s="68" t="str">
        <f>IFERROR(VLOOKUP($B1340,APガラス性能一覧!$A$2:$M$6097,9,0),"")</f>
        <v/>
      </c>
      <c r="K1340" s="68" t="str">
        <f>IFERROR(VLOOKUP($B1340,APガラス性能一覧!$A$2:$M$6097,10,0),"")</f>
        <v/>
      </c>
      <c r="L1340" s="68" t="str">
        <f>IFERROR(VLOOKUP($B1340,APガラス性能一覧!$A$2:$M$6097,11,0),"")</f>
        <v/>
      </c>
      <c r="M1340" s="68" t="str">
        <f>IFERROR(VLOOKUP($B1340,APガラス性能一覧!$A$2:$M$6097,12,0),"")</f>
        <v/>
      </c>
      <c r="N1340" s="68" t="str">
        <f>IFERROR(VLOOKUP($B1340,APガラス性能一覧!$A$2:$M$6097,13,0),"")</f>
        <v/>
      </c>
    </row>
    <row r="1341" spans="2:14" x14ac:dyDescent="0.4">
      <c r="B1341" s="68" t="str">
        <f>IF($D$2="","",IF($E$2=0.65,IFERROR(IF(INDEX(APガラス性能一覧!A:A,MATCH(ROW(B1335),APガラス性能一覧!$O:$O,0))="","",INDEX(APガラス性能一覧!A:A,MATCH(ROW(B1335),APガラス性能一覧!$O:$O,0))),""),IFERROR(IF(INDEX(APガラス性能一覧!A:A,MATCH(ROW(B1335),APガラス性能一覧!$N:$N,0))="","",INDEX(APガラス性能一覧!A:A,MATCH(ROW(B1335),APガラス性能一覧!$N:$N,0))),"")))</f>
        <v/>
      </c>
      <c r="C1341" s="68" t="str">
        <f>IFERROR(VLOOKUP($B1341,APガラス性能一覧!$A$2:$M$6097,2,0),"")</f>
        <v/>
      </c>
      <c r="D1341" s="68" t="str">
        <f>IFERROR(VLOOKUP($B1341,APガラス性能一覧!$A$2:$M$6097,3,0),"")</f>
        <v/>
      </c>
      <c r="E1341" s="68" t="str">
        <f>IFERROR(VLOOKUP($B1341,APガラス性能一覧!$A$2:$M$6097,4,0),"")</f>
        <v/>
      </c>
      <c r="F1341" s="68" t="str">
        <f>IFERROR(VLOOKUP($B1341,APガラス性能一覧!$A$2:$M$6097,5,0),"")</f>
        <v/>
      </c>
      <c r="G1341" s="68" t="str">
        <f>IFERROR(VLOOKUP($B1341,APガラス性能一覧!$A$2:$M$6097,6,0),"")</f>
        <v/>
      </c>
      <c r="H1341" s="68" t="str">
        <f>IFERROR(VLOOKUP($B1341,APガラス性能一覧!$A$2:$M$6097,7,0),"")</f>
        <v/>
      </c>
      <c r="I1341" s="68" t="str">
        <f>IFERROR(VLOOKUP($B1341,APガラス性能一覧!$A$2:$M$6097,8,0),"")</f>
        <v/>
      </c>
      <c r="J1341" s="68" t="str">
        <f>IFERROR(VLOOKUP($B1341,APガラス性能一覧!$A$2:$M$6097,9,0),"")</f>
        <v/>
      </c>
      <c r="K1341" s="68" t="str">
        <f>IFERROR(VLOOKUP($B1341,APガラス性能一覧!$A$2:$M$6097,10,0),"")</f>
        <v/>
      </c>
      <c r="L1341" s="68" t="str">
        <f>IFERROR(VLOOKUP($B1341,APガラス性能一覧!$A$2:$M$6097,11,0),"")</f>
        <v/>
      </c>
      <c r="M1341" s="68" t="str">
        <f>IFERROR(VLOOKUP($B1341,APガラス性能一覧!$A$2:$M$6097,12,0),"")</f>
        <v/>
      </c>
      <c r="N1341" s="68" t="str">
        <f>IFERROR(VLOOKUP($B1341,APガラス性能一覧!$A$2:$M$6097,13,0),"")</f>
        <v/>
      </c>
    </row>
    <row r="1342" spans="2:14" x14ac:dyDescent="0.4">
      <c r="B1342" s="68" t="str">
        <f>IF($D$2="","",IF($E$2=0.65,IFERROR(IF(INDEX(APガラス性能一覧!A:A,MATCH(ROW(B1336),APガラス性能一覧!$O:$O,0))="","",INDEX(APガラス性能一覧!A:A,MATCH(ROW(B1336),APガラス性能一覧!$O:$O,0))),""),IFERROR(IF(INDEX(APガラス性能一覧!A:A,MATCH(ROW(B1336),APガラス性能一覧!$N:$N,0))="","",INDEX(APガラス性能一覧!A:A,MATCH(ROW(B1336),APガラス性能一覧!$N:$N,0))),"")))</f>
        <v/>
      </c>
      <c r="C1342" s="68" t="str">
        <f>IFERROR(VLOOKUP($B1342,APガラス性能一覧!$A$2:$M$6097,2,0),"")</f>
        <v/>
      </c>
      <c r="D1342" s="68" t="str">
        <f>IFERROR(VLOOKUP($B1342,APガラス性能一覧!$A$2:$M$6097,3,0),"")</f>
        <v/>
      </c>
      <c r="E1342" s="68" t="str">
        <f>IFERROR(VLOOKUP($B1342,APガラス性能一覧!$A$2:$M$6097,4,0),"")</f>
        <v/>
      </c>
      <c r="F1342" s="68" t="str">
        <f>IFERROR(VLOOKUP($B1342,APガラス性能一覧!$A$2:$M$6097,5,0),"")</f>
        <v/>
      </c>
      <c r="G1342" s="68" t="str">
        <f>IFERROR(VLOOKUP($B1342,APガラス性能一覧!$A$2:$M$6097,6,0),"")</f>
        <v/>
      </c>
      <c r="H1342" s="68" t="str">
        <f>IFERROR(VLOOKUP($B1342,APガラス性能一覧!$A$2:$M$6097,7,0),"")</f>
        <v/>
      </c>
      <c r="I1342" s="68" t="str">
        <f>IFERROR(VLOOKUP($B1342,APガラス性能一覧!$A$2:$M$6097,8,0),"")</f>
        <v/>
      </c>
      <c r="J1342" s="68" t="str">
        <f>IFERROR(VLOOKUP($B1342,APガラス性能一覧!$A$2:$M$6097,9,0),"")</f>
        <v/>
      </c>
      <c r="K1342" s="68" t="str">
        <f>IFERROR(VLOOKUP($B1342,APガラス性能一覧!$A$2:$M$6097,10,0),"")</f>
        <v/>
      </c>
      <c r="L1342" s="68" t="str">
        <f>IFERROR(VLOOKUP($B1342,APガラス性能一覧!$A$2:$M$6097,11,0),"")</f>
        <v/>
      </c>
      <c r="M1342" s="68" t="str">
        <f>IFERROR(VLOOKUP($B1342,APガラス性能一覧!$A$2:$M$6097,12,0),"")</f>
        <v/>
      </c>
      <c r="N1342" s="68" t="str">
        <f>IFERROR(VLOOKUP($B1342,APガラス性能一覧!$A$2:$M$6097,13,0),"")</f>
        <v/>
      </c>
    </row>
    <row r="1343" spans="2:14" x14ac:dyDescent="0.4">
      <c r="B1343" s="68" t="str">
        <f>IF($D$2="","",IF($E$2=0.65,IFERROR(IF(INDEX(APガラス性能一覧!A:A,MATCH(ROW(B1337),APガラス性能一覧!$O:$O,0))="","",INDEX(APガラス性能一覧!A:A,MATCH(ROW(B1337),APガラス性能一覧!$O:$O,0))),""),IFERROR(IF(INDEX(APガラス性能一覧!A:A,MATCH(ROW(B1337),APガラス性能一覧!$N:$N,0))="","",INDEX(APガラス性能一覧!A:A,MATCH(ROW(B1337),APガラス性能一覧!$N:$N,0))),"")))</f>
        <v/>
      </c>
      <c r="C1343" s="68" t="str">
        <f>IFERROR(VLOOKUP($B1343,APガラス性能一覧!$A$2:$M$6097,2,0),"")</f>
        <v/>
      </c>
      <c r="D1343" s="68" t="str">
        <f>IFERROR(VLOOKUP($B1343,APガラス性能一覧!$A$2:$M$6097,3,0),"")</f>
        <v/>
      </c>
      <c r="E1343" s="68" t="str">
        <f>IFERROR(VLOOKUP($B1343,APガラス性能一覧!$A$2:$M$6097,4,0),"")</f>
        <v/>
      </c>
      <c r="F1343" s="68" t="str">
        <f>IFERROR(VLOOKUP($B1343,APガラス性能一覧!$A$2:$M$6097,5,0),"")</f>
        <v/>
      </c>
      <c r="G1343" s="68" t="str">
        <f>IFERROR(VLOOKUP($B1343,APガラス性能一覧!$A$2:$M$6097,6,0),"")</f>
        <v/>
      </c>
      <c r="H1343" s="68" t="str">
        <f>IFERROR(VLOOKUP($B1343,APガラス性能一覧!$A$2:$M$6097,7,0),"")</f>
        <v/>
      </c>
      <c r="I1343" s="68" t="str">
        <f>IFERROR(VLOOKUP($B1343,APガラス性能一覧!$A$2:$M$6097,8,0),"")</f>
        <v/>
      </c>
      <c r="J1343" s="68" t="str">
        <f>IFERROR(VLOOKUP($B1343,APガラス性能一覧!$A$2:$M$6097,9,0),"")</f>
        <v/>
      </c>
      <c r="K1343" s="68" t="str">
        <f>IFERROR(VLOOKUP($B1343,APガラス性能一覧!$A$2:$M$6097,10,0),"")</f>
        <v/>
      </c>
      <c r="L1343" s="68" t="str">
        <f>IFERROR(VLOOKUP($B1343,APガラス性能一覧!$A$2:$M$6097,11,0),"")</f>
        <v/>
      </c>
      <c r="M1343" s="68" t="str">
        <f>IFERROR(VLOOKUP($B1343,APガラス性能一覧!$A$2:$M$6097,12,0),"")</f>
        <v/>
      </c>
      <c r="N1343" s="68" t="str">
        <f>IFERROR(VLOOKUP($B1343,APガラス性能一覧!$A$2:$M$6097,13,0),"")</f>
        <v/>
      </c>
    </row>
    <row r="1344" spans="2:14" x14ac:dyDescent="0.4">
      <c r="B1344" s="68" t="str">
        <f>IF($D$2="","",IF($E$2=0.65,IFERROR(IF(INDEX(APガラス性能一覧!A:A,MATCH(ROW(B1338),APガラス性能一覧!$O:$O,0))="","",INDEX(APガラス性能一覧!A:A,MATCH(ROW(B1338),APガラス性能一覧!$O:$O,0))),""),IFERROR(IF(INDEX(APガラス性能一覧!A:A,MATCH(ROW(B1338),APガラス性能一覧!$N:$N,0))="","",INDEX(APガラス性能一覧!A:A,MATCH(ROW(B1338),APガラス性能一覧!$N:$N,0))),"")))</f>
        <v/>
      </c>
      <c r="C1344" s="68" t="str">
        <f>IFERROR(VLOOKUP($B1344,APガラス性能一覧!$A$2:$M$6097,2,0),"")</f>
        <v/>
      </c>
      <c r="D1344" s="68" t="str">
        <f>IFERROR(VLOOKUP($B1344,APガラス性能一覧!$A$2:$M$6097,3,0),"")</f>
        <v/>
      </c>
      <c r="E1344" s="68" t="str">
        <f>IFERROR(VLOOKUP($B1344,APガラス性能一覧!$A$2:$M$6097,4,0),"")</f>
        <v/>
      </c>
      <c r="F1344" s="68" t="str">
        <f>IFERROR(VLOOKUP($B1344,APガラス性能一覧!$A$2:$M$6097,5,0),"")</f>
        <v/>
      </c>
      <c r="G1344" s="68" t="str">
        <f>IFERROR(VLOOKUP($B1344,APガラス性能一覧!$A$2:$M$6097,6,0),"")</f>
        <v/>
      </c>
      <c r="H1344" s="68" t="str">
        <f>IFERROR(VLOOKUP($B1344,APガラス性能一覧!$A$2:$M$6097,7,0),"")</f>
        <v/>
      </c>
      <c r="I1344" s="68" t="str">
        <f>IFERROR(VLOOKUP($B1344,APガラス性能一覧!$A$2:$M$6097,8,0),"")</f>
        <v/>
      </c>
      <c r="J1344" s="68" t="str">
        <f>IFERROR(VLOOKUP($B1344,APガラス性能一覧!$A$2:$M$6097,9,0),"")</f>
        <v/>
      </c>
      <c r="K1344" s="68" t="str">
        <f>IFERROR(VLOOKUP($B1344,APガラス性能一覧!$A$2:$M$6097,10,0),"")</f>
        <v/>
      </c>
      <c r="L1344" s="68" t="str">
        <f>IFERROR(VLOOKUP($B1344,APガラス性能一覧!$A$2:$M$6097,11,0),"")</f>
        <v/>
      </c>
      <c r="M1344" s="68" t="str">
        <f>IFERROR(VLOOKUP($B1344,APガラス性能一覧!$A$2:$M$6097,12,0),"")</f>
        <v/>
      </c>
      <c r="N1344" s="68" t="str">
        <f>IFERROR(VLOOKUP($B1344,APガラス性能一覧!$A$2:$M$6097,13,0),"")</f>
        <v/>
      </c>
    </row>
    <row r="1345" spans="2:14" x14ac:dyDescent="0.4">
      <c r="B1345" s="68" t="str">
        <f>IF($D$2="","",IF($E$2=0.65,IFERROR(IF(INDEX(APガラス性能一覧!A:A,MATCH(ROW(B1339),APガラス性能一覧!$O:$O,0))="","",INDEX(APガラス性能一覧!A:A,MATCH(ROW(B1339),APガラス性能一覧!$O:$O,0))),""),IFERROR(IF(INDEX(APガラス性能一覧!A:A,MATCH(ROW(B1339),APガラス性能一覧!$N:$N,0))="","",INDEX(APガラス性能一覧!A:A,MATCH(ROW(B1339),APガラス性能一覧!$N:$N,0))),"")))</f>
        <v/>
      </c>
      <c r="C1345" s="68" t="str">
        <f>IFERROR(VLOOKUP($B1345,APガラス性能一覧!$A$2:$M$6097,2,0),"")</f>
        <v/>
      </c>
      <c r="D1345" s="68" t="str">
        <f>IFERROR(VLOOKUP($B1345,APガラス性能一覧!$A$2:$M$6097,3,0),"")</f>
        <v/>
      </c>
      <c r="E1345" s="68" t="str">
        <f>IFERROR(VLOOKUP($B1345,APガラス性能一覧!$A$2:$M$6097,4,0),"")</f>
        <v/>
      </c>
      <c r="F1345" s="68" t="str">
        <f>IFERROR(VLOOKUP($B1345,APガラス性能一覧!$A$2:$M$6097,5,0),"")</f>
        <v/>
      </c>
      <c r="G1345" s="68" t="str">
        <f>IFERROR(VLOOKUP($B1345,APガラス性能一覧!$A$2:$M$6097,6,0),"")</f>
        <v/>
      </c>
      <c r="H1345" s="68" t="str">
        <f>IFERROR(VLOOKUP($B1345,APガラス性能一覧!$A$2:$M$6097,7,0),"")</f>
        <v/>
      </c>
      <c r="I1345" s="68" t="str">
        <f>IFERROR(VLOOKUP($B1345,APガラス性能一覧!$A$2:$M$6097,8,0),"")</f>
        <v/>
      </c>
      <c r="J1345" s="68" t="str">
        <f>IFERROR(VLOOKUP($B1345,APガラス性能一覧!$A$2:$M$6097,9,0),"")</f>
        <v/>
      </c>
      <c r="K1345" s="68" t="str">
        <f>IFERROR(VLOOKUP($B1345,APガラス性能一覧!$A$2:$M$6097,10,0),"")</f>
        <v/>
      </c>
      <c r="L1345" s="68" t="str">
        <f>IFERROR(VLOOKUP($B1345,APガラス性能一覧!$A$2:$M$6097,11,0),"")</f>
        <v/>
      </c>
      <c r="M1345" s="68" t="str">
        <f>IFERROR(VLOOKUP($B1345,APガラス性能一覧!$A$2:$M$6097,12,0),"")</f>
        <v/>
      </c>
      <c r="N1345" s="68" t="str">
        <f>IFERROR(VLOOKUP($B1345,APガラス性能一覧!$A$2:$M$6097,13,0),"")</f>
        <v/>
      </c>
    </row>
    <row r="1346" spans="2:14" x14ac:dyDescent="0.4">
      <c r="B1346" s="68" t="str">
        <f>IF($D$2="","",IF($E$2=0.65,IFERROR(IF(INDEX(APガラス性能一覧!A:A,MATCH(ROW(B1340),APガラス性能一覧!$O:$O,0))="","",INDEX(APガラス性能一覧!A:A,MATCH(ROW(B1340),APガラス性能一覧!$O:$O,0))),""),IFERROR(IF(INDEX(APガラス性能一覧!A:A,MATCH(ROW(B1340),APガラス性能一覧!$N:$N,0))="","",INDEX(APガラス性能一覧!A:A,MATCH(ROW(B1340),APガラス性能一覧!$N:$N,0))),"")))</f>
        <v/>
      </c>
      <c r="C1346" s="68" t="str">
        <f>IFERROR(VLOOKUP($B1346,APガラス性能一覧!$A$2:$M$6097,2,0),"")</f>
        <v/>
      </c>
      <c r="D1346" s="68" t="str">
        <f>IFERROR(VLOOKUP($B1346,APガラス性能一覧!$A$2:$M$6097,3,0),"")</f>
        <v/>
      </c>
      <c r="E1346" s="68" t="str">
        <f>IFERROR(VLOOKUP($B1346,APガラス性能一覧!$A$2:$M$6097,4,0),"")</f>
        <v/>
      </c>
      <c r="F1346" s="68" t="str">
        <f>IFERROR(VLOOKUP($B1346,APガラス性能一覧!$A$2:$M$6097,5,0),"")</f>
        <v/>
      </c>
      <c r="G1346" s="68" t="str">
        <f>IFERROR(VLOOKUP($B1346,APガラス性能一覧!$A$2:$M$6097,6,0),"")</f>
        <v/>
      </c>
      <c r="H1346" s="68" t="str">
        <f>IFERROR(VLOOKUP($B1346,APガラス性能一覧!$A$2:$M$6097,7,0),"")</f>
        <v/>
      </c>
      <c r="I1346" s="68" t="str">
        <f>IFERROR(VLOOKUP($B1346,APガラス性能一覧!$A$2:$M$6097,8,0),"")</f>
        <v/>
      </c>
      <c r="J1346" s="68" t="str">
        <f>IFERROR(VLOOKUP($B1346,APガラス性能一覧!$A$2:$M$6097,9,0),"")</f>
        <v/>
      </c>
      <c r="K1346" s="68" t="str">
        <f>IFERROR(VLOOKUP($B1346,APガラス性能一覧!$A$2:$M$6097,10,0),"")</f>
        <v/>
      </c>
      <c r="L1346" s="68" t="str">
        <f>IFERROR(VLOOKUP($B1346,APガラス性能一覧!$A$2:$M$6097,11,0),"")</f>
        <v/>
      </c>
      <c r="M1346" s="68" t="str">
        <f>IFERROR(VLOOKUP($B1346,APガラス性能一覧!$A$2:$M$6097,12,0),"")</f>
        <v/>
      </c>
      <c r="N1346" s="68" t="str">
        <f>IFERROR(VLOOKUP($B1346,APガラス性能一覧!$A$2:$M$6097,13,0),"")</f>
        <v/>
      </c>
    </row>
    <row r="1347" spans="2:14" x14ac:dyDescent="0.4">
      <c r="B1347" s="68" t="str">
        <f>IF($D$2="","",IF($E$2=0.65,IFERROR(IF(INDEX(APガラス性能一覧!A:A,MATCH(ROW(B1341),APガラス性能一覧!$O:$O,0))="","",INDEX(APガラス性能一覧!A:A,MATCH(ROW(B1341),APガラス性能一覧!$O:$O,0))),""),IFERROR(IF(INDEX(APガラス性能一覧!A:A,MATCH(ROW(B1341),APガラス性能一覧!$N:$N,0))="","",INDEX(APガラス性能一覧!A:A,MATCH(ROW(B1341),APガラス性能一覧!$N:$N,0))),"")))</f>
        <v/>
      </c>
      <c r="C1347" s="68" t="str">
        <f>IFERROR(VLOOKUP($B1347,APガラス性能一覧!$A$2:$M$6097,2,0),"")</f>
        <v/>
      </c>
      <c r="D1347" s="68" t="str">
        <f>IFERROR(VLOOKUP($B1347,APガラス性能一覧!$A$2:$M$6097,3,0),"")</f>
        <v/>
      </c>
      <c r="E1347" s="68" t="str">
        <f>IFERROR(VLOOKUP($B1347,APガラス性能一覧!$A$2:$M$6097,4,0),"")</f>
        <v/>
      </c>
      <c r="F1347" s="68" t="str">
        <f>IFERROR(VLOOKUP($B1347,APガラス性能一覧!$A$2:$M$6097,5,0),"")</f>
        <v/>
      </c>
      <c r="G1347" s="68" t="str">
        <f>IFERROR(VLOOKUP($B1347,APガラス性能一覧!$A$2:$M$6097,6,0),"")</f>
        <v/>
      </c>
      <c r="H1347" s="68" t="str">
        <f>IFERROR(VLOOKUP($B1347,APガラス性能一覧!$A$2:$M$6097,7,0),"")</f>
        <v/>
      </c>
      <c r="I1347" s="68" t="str">
        <f>IFERROR(VLOOKUP($B1347,APガラス性能一覧!$A$2:$M$6097,8,0),"")</f>
        <v/>
      </c>
      <c r="J1347" s="68" t="str">
        <f>IFERROR(VLOOKUP($B1347,APガラス性能一覧!$A$2:$M$6097,9,0),"")</f>
        <v/>
      </c>
      <c r="K1347" s="68" t="str">
        <f>IFERROR(VLOOKUP($B1347,APガラス性能一覧!$A$2:$M$6097,10,0),"")</f>
        <v/>
      </c>
      <c r="L1347" s="68" t="str">
        <f>IFERROR(VLOOKUP($B1347,APガラス性能一覧!$A$2:$M$6097,11,0),"")</f>
        <v/>
      </c>
      <c r="M1347" s="68" t="str">
        <f>IFERROR(VLOOKUP($B1347,APガラス性能一覧!$A$2:$M$6097,12,0),"")</f>
        <v/>
      </c>
      <c r="N1347" s="68" t="str">
        <f>IFERROR(VLOOKUP($B1347,APガラス性能一覧!$A$2:$M$6097,13,0),"")</f>
        <v/>
      </c>
    </row>
    <row r="1348" spans="2:14" x14ac:dyDescent="0.4">
      <c r="B1348" s="68" t="str">
        <f>IF($D$2="","",IF($E$2=0.65,IFERROR(IF(INDEX(APガラス性能一覧!A:A,MATCH(ROW(B1342),APガラス性能一覧!$O:$O,0))="","",INDEX(APガラス性能一覧!A:A,MATCH(ROW(B1342),APガラス性能一覧!$O:$O,0))),""),IFERROR(IF(INDEX(APガラス性能一覧!A:A,MATCH(ROW(B1342),APガラス性能一覧!$N:$N,0))="","",INDEX(APガラス性能一覧!A:A,MATCH(ROW(B1342),APガラス性能一覧!$N:$N,0))),"")))</f>
        <v/>
      </c>
      <c r="C1348" s="68" t="str">
        <f>IFERROR(VLOOKUP($B1348,APガラス性能一覧!$A$2:$M$6097,2,0),"")</f>
        <v/>
      </c>
      <c r="D1348" s="68" t="str">
        <f>IFERROR(VLOOKUP($B1348,APガラス性能一覧!$A$2:$M$6097,3,0),"")</f>
        <v/>
      </c>
      <c r="E1348" s="68" t="str">
        <f>IFERROR(VLOOKUP($B1348,APガラス性能一覧!$A$2:$M$6097,4,0),"")</f>
        <v/>
      </c>
      <c r="F1348" s="68" t="str">
        <f>IFERROR(VLOOKUP($B1348,APガラス性能一覧!$A$2:$M$6097,5,0),"")</f>
        <v/>
      </c>
      <c r="G1348" s="68" t="str">
        <f>IFERROR(VLOOKUP($B1348,APガラス性能一覧!$A$2:$M$6097,6,0),"")</f>
        <v/>
      </c>
      <c r="H1348" s="68" t="str">
        <f>IFERROR(VLOOKUP($B1348,APガラス性能一覧!$A$2:$M$6097,7,0),"")</f>
        <v/>
      </c>
      <c r="I1348" s="68" t="str">
        <f>IFERROR(VLOOKUP($B1348,APガラス性能一覧!$A$2:$M$6097,8,0),"")</f>
        <v/>
      </c>
      <c r="J1348" s="68" t="str">
        <f>IFERROR(VLOOKUP($B1348,APガラス性能一覧!$A$2:$M$6097,9,0),"")</f>
        <v/>
      </c>
      <c r="K1348" s="68" t="str">
        <f>IFERROR(VLOOKUP($B1348,APガラス性能一覧!$A$2:$M$6097,10,0),"")</f>
        <v/>
      </c>
      <c r="L1348" s="68" t="str">
        <f>IFERROR(VLOOKUP($B1348,APガラス性能一覧!$A$2:$M$6097,11,0),"")</f>
        <v/>
      </c>
      <c r="M1348" s="68" t="str">
        <f>IFERROR(VLOOKUP($B1348,APガラス性能一覧!$A$2:$M$6097,12,0),"")</f>
        <v/>
      </c>
      <c r="N1348" s="68" t="str">
        <f>IFERROR(VLOOKUP($B1348,APガラス性能一覧!$A$2:$M$6097,13,0),"")</f>
        <v/>
      </c>
    </row>
    <row r="1349" spans="2:14" x14ac:dyDescent="0.4">
      <c r="B1349" s="68" t="str">
        <f>IF($D$2="","",IF($E$2=0.65,IFERROR(IF(INDEX(APガラス性能一覧!A:A,MATCH(ROW(B1343),APガラス性能一覧!$O:$O,0))="","",INDEX(APガラス性能一覧!A:A,MATCH(ROW(B1343),APガラス性能一覧!$O:$O,0))),""),IFERROR(IF(INDEX(APガラス性能一覧!A:A,MATCH(ROW(B1343),APガラス性能一覧!$N:$N,0))="","",INDEX(APガラス性能一覧!A:A,MATCH(ROW(B1343),APガラス性能一覧!$N:$N,0))),"")))</f>
        <v/>
      </c>
      <c r="C1349" s="68" t="str">
        <f>IFERROR(VLOOKUP($B1349,APガラス性能一覧!$A$2:$M$6097,2,0),"")</f>
        <v/>
      </c>
      <c r="D1349" s="68" t="str">
        <f>IFERROR(VLOOKUP($B1349,APガラス性能一覧!$A$2:$M$6097,3,0),"")</f>
        <v/>
      </c>
      <c r="E1349" s="68" t="str">
        <f>IFERROR(VLOOKUP($B1349,APガラス性能一覧!$A$2:$M$6097,4,0),"")</f>
        <v/>
      </c>
      <c r="F1349" s="68" t="str">
        <f>IFERROR(VLOOKUP($B1349,APガラス性能一覧!$A$2:$M$6097,5,0),"")</f>
        <v/>
      </c>
      <c r="G1349" s="68" t="str">
        <f>IFERROR(VLOOKUP($B1349,APガラス性能一覧!$A$2:$M$6097,6,0),"")</f>
        <v/>
      </c>
      <c r="H1349" s="68" t="str">
        <f>IFERROR(VLOOKUP($B1349,APガラス性能一覧!$A$2:$M$6097,7,0),"")</f>
        <v/>
      </c>
      <c r="I1349" s="68" t="str">
        <f>IFERROR(VLOOKUP($B1349,APガラス性能一覧!$A$2:$M$6097,8,0),"")</f>
        <v/>
      </c>
      <c r="J1349" s="68" t="str">
        <f>IFERROR(VLOOKUP($B1349,APガラス性能一覧!$A$2:$M$6097,9,0),"")</f>
        <v/>
      </c>
      <c r="K1349" s="68" t="str">
        <f>IFERROR(VLOOKUP($B1349,APガラス性能一覧!$A$2:$M$6097,10,0),"")</f>
        <v/>
      </c>
      <c r="L1349" s="68" t="str">
        <f>IFERROR(VLOOKUP($B1349,APガラス性能一覧!$A$2:$M$6097,11,0),"")</f>
        <v/>
      </c>
      <c r="M1349" s="68" t="str">
        <f>IFERROR(VLOOKUP($B1349,APガラス性能一覧!$A$2:$M$6097,12,0),"")</f>
        <v/>
      </c>
      <c r="N1349" s="68" t="str">
        <f>IFERROR(VLOOKUP($B1349,APガラス性能一覧!$A$2:$M$6097,13,0),"")</f>
        <v/>
      </c>
    </row>
    <row r="1350" spans="2:14" x14ac:dyDescent="0.4">
      <c r="B1350" s="68" t="str">
        <f>IF($D$2="","",IF($E$2=0.65,IFERROR(IF(INDEX(APガラス性能一覧!A:A,MATCH(ROW(B1344),APガラス性能一覧!$O:$O,0))="","",INDEX(APガラス性能一覧!A:A,MATCH(ROW(B1344),APガラス性能一覧!$O:$O,0))),""),IFERROR(IF(INDEX(APガラス性能一覧!A:A,MATCH(ROW(B1344),APガラス性能一覧!$N:$N,0))="","",INDEX(APガラス性能一覧!A:A,MATCH(ROW(B1344),APガラス性能一覧!$N:$N,0))),"")))</f>
        <v/>
      </c>
      <c r="C1350" s="68" t="str">
        <f>IFERROR(VLOOKUP($B1350,APガラス性能一覧!$A$2:$M$6097,2,0),"")</f>
        <v/>
      </c>
      <c r="D1350" s="68" t="str">
        <f>IFERROR(VLOOKUP($B1350,APガラス性能一覧!$A$2:$M$6097,3,0),"")</f>
        <v/>
      </c>
      <c r="E1350" s="68" t="str">
        <f>IFERROR(VLOOKUP($B1350,APガラス性能一覧!$A$2:$M$6097,4,0),"")</f>
        <v/>
      </c>
      <c r="F1350" s="68" t="str">
        <f>IFERROR(VLOOKUP($B1350,APガラス性能一覧!$A$2:$M$6097,5,0),"")</f>
        <v/>
      </c>
      <c r="G1350" s="68" t="str">
        <f>IFERROR(VLOOKUP($B1350,APガラス性能一覧!$A$2:$M$6097,6,0),"")</f>
        <v/>
      </c>
      <c r="H1350" s="68" t="str">
        <f>IFERROR(VLOOKUP($B1350,APガラス性能一覧!$A$2:$M$6097,7,0),"")</f>
        <v/>
      </c>
      <c r="I1350" s="68" t="str">
        <f>IFERROR(VLOOKUP($B1350,APガラス性能一覧!$A$2:$M$6097,8,0),"")</f>
        <v/>
      </c>
      <c r="J1350" s="68" t="str">
        <f>IFERROR(VLOOKUP($B1350,APガラス性能一覧!$A$2:$M$6097,9,0),"")</f>
        <v/>
      </c>
      <c r="K1350" s="68" t="str">
        <f>IFERROR(VLOOKUP($B1350,APガラス性能一覧!$A$2:$M$6097,10,0),"")</f>
        <v/>
      </c>
      <c r="L1350" s="68" t="str">
        <f>IFERROR(VLOOKUP($B1350,APガラス性能一覧!$A$2:$M$6097,11,0),"")</f>
        <v/>
      </c>
      <c r="M1350" s="68" t="str">
        <f>IFERROR(VLOOKUP($B1350,APガラス性能一覧!$A$2:$M$6097,12,0),"")</f>
        <v/>
      </c>
      <c r="N1350" s="68" t="str">
        <f>IFERROR(VLOOKUP($B1350,APガラス性能一覧!$A$2:$M$6097,13,0),"")</f>
        <v/>
      </c>
    </row>
    <row r="1351" spans="2:14" x14ac:dyDescent="0.4">
      <c r="B1351" s="68" t="str">
        <f>IF($D$2="","",IF($E$2=0.65,IFERROR(IF(INDEX(APガラス性能一覧!A:A,MATCH(ROW(B1345),APガラス性能一覧!$O:$O,0))="","",INDEX(APガラス性能一覧!A:A,MATCH(ROW(B1345),APガラス性能一覧!$O:$O,0))),""),IFERROR(IF(INDEX(APガラス性能一覧!A:A,MATCH(ROW(B1345),APガラス性能一覧!$N:$N,0))="","",INDEX(APガラス性能一覧!A:A,MATCH(ROW(B1345),APガラス性能一覧!$N:$N,0))),"")))</f>
        <v/>
      </c>
      <c r="C1351" s="68" t="str">
        <f>IFERROR(VLOOKUP($B1351,APガラス性能一覧!$A$2:$M$6097,2,0),"")</f>
        <v/>
      </c>
      <c r="D1351" s="68" t="str">
        <f>IFERROR(VLOOKUP($B1351,APガラス性能一覧!$A$2:$M$6097,3,0),"")</f>
        <v/>
      </c>
      <c r="E1351" s="68" t="str">
        <f>IFERROR(VLOOKUP($B1351,APガラス性能一覧!$A$2:$M$6097,4,0),"")</f>
        <v/>
      </c>
      <c r="F1351" s="68" t="str">
        <f>IFERROR(VLOOKUP($B1351,APガラス性能一覧!$A$2:$M$6097,5,0),"")</f>
        <v/>
      </c>
      <c r="G1351" s="68" t="str">
        <f>IFERROR(VLOOKUP($B1351,APガラス性能一覧!$A$2:$M$6097,6,0),"")</f>
        <v/>
      </c>
      <c r="H1351" s="68" t="str">
        <f>IFERROR(VLOOKUP($B1351,APガラス性能一覧!$A$2:$M$6097,7,0),"")</f>
        <v/>
      </c>
      <c r="I1351" s="68" t="str">
        <f>IFERROR(VLOOKUP($B1351,APガラス性能一覧!$A$2:$M$6097,8,0),"")</f>
        <v/>
      </c>
      <c r="J1351" s="68" t="str">
        <f>IFERROR(VLOOKUP($B1351,APガラス性能一覧!$A$2:$M$6097,9,0),"")</f>
        <v/>
      </c>
      <c r="K1351" s="68" t="str">
        <f>IFERROR(VLOOKUP($B1351,APガラス性能一覧!$A$2:$M$6097,10,0),"")</f>
        <v/>
      </c>
      <c r="L1351" s="68" t="str">
        <f>IFERROR(VLOOKUP($B1351,APガラス性能一覧!$A$2:$M$6097,11,0),"")</f>
        <v/>
      </c>
      <c r="M1351" s="68" t="str">
        <f>IFERROR(VLOOKUP($B1351,APガラス性能一覧!$A$2:$M$6097,12,0),"")</f>
        <v/>
      </c>
      <c r="N1351" s="68" t="str">
        <f>IFERROR(VLOOKUP($B1351,APガラス性能一覧!$A$2:$M$6097,13,0),"")</f>
        <v/>
      </c>
    </row>
    <row r="1352" spans="2:14" x14ac:dyDescent="0.4">
      <c r="B1352" s="68" t="str">
        <f>IF($D$2="","",IF($E$2=0.65,IFERROR(IF(INDEX(APガラス性能一覧!A:A,MATCH(ROW(B1346),APガラス性能一覧!$O:$O,0))="","",INDEX(APガラス性能一覧!A:A,MATCH(ROW(B1346),APガラス性能一覧!$O:$O,0))),""),IFERROR(IF(INDEX(APガラス性能一覧!A:A,MATCH(ROW(B1346),APガラス性能一覧!$N:$N,0))="","",INDEX(APガラス性能一覧!A:A,MATCH(ROW(B1346),APガラス性能一覧!$N:$N,0))),"")))</f>
        <v/>
      </c>
      <c r="C1352" s="68" t="str">
        <f>IFERROR(VLOOKUP($B1352,APガラス性能一覧!$A$2:$M$6097,2,0),"")</f>
        <v/>
      </c>
      <c r="D1352" s="68" t="str">
        <f>IFERROR(VLOOKUP($B1352,APガラス性能一覧!$A$2:$M$6097,3,0),"")</f>
        <v/>
      </c>
      <c r="E1352" s="68" t="str">
        <f>IFERROR(VLOOKUP($B1352,APガラス性能一覧!$A$2:$M$6097,4,0),"")</f>
        <v/>
      </c>
      <c r="F1352" s="68" t="str">
        <f>IFERROR(VLOOKUP($B1352,APガラス性能一覧!$A$2:$M$6097,5,0),"")</f>
        <v/>
      </c>
      <c r="G1352" s="68" t="str">
        <f>IFERROR(VLOOKUP($B1352,APガラス性能一覧!$A$2:$M$6097,6,0),"")</f>
        <v/>
      </c>
      <c r="H1352" s="68" t="str">
        <f>IFERROR(VLOOKUP($B1352,APガラス性能一覧!$A$2:$M$6097,7,0),"")</f>
        <v/>
      </c>
      <c r="I1352" s="68" t="str">
        <f>IFERROR(VLOOKUP($B1352,APガラス性能一覧!$A$2:$M$6097,8,0),"")</f>
        <v/>
      </c>
      <c r="J1352" s="68" t="str">
        <f>IFERROR(VLOOKUP($B1352,APガラス性能一覧!$A$2:$M$6097,9,0),"")</f>
        <v/>
      </c>
      <c r="K1352" s="68" t="str">
        <f>IFERROR(VLOOKUP($B1352,APガラス性能一覧!$A$2:$M$6097,10,0),"")</f>
        <v/>
      </c>
      <c r="L1352" s="68" t="str">
        <f>IFERROR(VLOOKUP($B1352,APガラス性能一覧!$A$2:$M$6097,11,0),"")</f>
        <v/>
      </c>
      <c r="M1352" s="68" t="str">
        <f>IFERROR(VLOOKUP($B1352,APガラス性能一覧!$A$2:$M$6097,12,0),"")</f>
        <v/>
      </c>
      <c r="N1352" s="68" t="str">
        <f>IFERROR(VLOOKUP($B1352,APガラス性能一覧!$A$2:$M$6097,13,0),"")</f>
        <v/>
      </c>
    </row>
    <row r="1353" spans="2:14" x14ac:dyDescent="0.4">
      <c r="B1353" s="68" t="str">
        <f>IF($D$2="","",IF($E$2=0.65,IFERROR(IF(INDEX(APガラス性能一覧!A:A,MATCH(ROW(B1347),APガラス性能一覧!$O:$O,0))="","",INDEX(APガラス性能一覧!A:A,MATCH(ROW(B1347),APガラス性能一覧!$O:$O,0))),""),IFERROR(IF(INDEX(APガラス性能一覧!A:A,MATCH(ROW(B1347),APガラス性能一覧!$N:$N,0))="","",INDEX(APガラス性能一覧!A:A,MATCH(ROW(B1347),APガラス性能一覧!$N:$N,0))),"")))</f>
        <v/>
      </c>
      <c r="C1353" s="68" t="str">
        <f>IFERROR(VLOOKUP($B1353,APガラス性能一覧!$A$2:$M$6097,2,0),"")</f>
        <v/>
      </c>
      <c r="D1353" s="68" t="str">
        <f>IFERROR(VLOOKUP($B1353,APガラス性能一覧!$A$2:$M$6097,3,0),"")</f>
        <v/>
      </c>
      <c r="E1353" s="68" t="str">
        <f>IFERROR(VLOOKUP($B1353,APガラス性能一覧!$A$2:$M$6097,4,0),"")</f>
        <v/>
      </c>
      <c r="F1353" s="68" t="str">
        <f>IFERROR(VLOOKUP($B1353,APガラス性能一覧!$A$2:$M$6097,5,0),"")</f>
        <v/>
      </c>
      <c r="G1353" s="68" t="str">
        <f>IFERROR(VLOOKUP($B1353,APガラス性能一覧!$A$2:$M$6097,6,0),"")</f>
        <v/>
      </c>
      <c r="H1353" s="68" t="str">
        <f>IFERROR(VLOOKUP($B1353,APガラス性能一覧!$A$2:$M$6097,7,0),"")</f>
        <v/>
      </c>
      <c r="I1353" s="68" t="str">
        <f>IFERROR(VLOOKUP($B1353,APガラス性能一覧!$A$2:$M$6097,8,0),"")</f>
        <v/>
      </c>
      <c r="J1353" s="68" t="str">
        <f>IFERROR(VLOOKUP($B1353,APガラス性能一覧!$A$2:$M$6097,9,0),"")</f>
        <v/>
      </c>
      <c r="K1353" s="68" t="str">
        <f>IFERROR(VLOOKUP($B1353,APガラス性能一覧!$A$2:$M$6097,10,0),"")</f>
        <v/>
      </c>
      <c r="L1353" s="68" t="str">
        <f>IFERROR(VLOOKUP($B1353,APガラス性能一覧!$A$2:$M$6097,11,0),"")</f>
        <v/>
      </c>
      <c r="M1353" s="68" t="str">
        <f>IFERROR(VLOOKUP($B1353,APガラス性能一覧!$A$2:$M$6097,12,0),"")</f>
        <v/>
      </c>
      <c r="N1353" s="68" t="str">
        <f>IFERROR(VLOOKUP($B1353,APガラス性能一覧!$A$2:$M$6097,13,0),"")</f>
        <v/>
      </c>
    </row>
    <row r="1354" spans="2:14" x14ac:dyDescent="0.4">
      <c r="B1354" s="68" t="str">
        <f>IF($D$2="","",IF($E$2=0.65,IFERROR(IF(INDEX(APガラス性能一覧!A:A,MATCH(ROW(B1348),APガラス性能一覧!$O:$O,0))="","",INDEX(APガラス性能一覧!A:A,MATCH(ROW(B1348),APガラス性能一覧!$O:$O,0))),""),IFERROR(IF(INDEX(APガラス性能一覧!A:A,MATCH(ROW(B1348),APガラス性能一覧!$N:$N,0))="","",INDEX(APガラス性能一覧!A:A,MATCH(ROW(B1348),APガラス性能一覧!$N:$N,0))),"")))</f>
        <v/>
      </c>
      <c r="C1354" s="68" t="str">
        <f>IFERROR(VLOOKUP($B1354,APガラス性能一覧!$A$2:$M$6097,2,0),"")</f>
        <v/>
      </c>
      <c r="D1354" s="68" t="str">
        <f>IFERROR(VLOOKUP($B1354,APガラス性能一覧!$A$2:$M$6097,3,0),"")</f>
        <v/>
      </c>
      <c r="E1354" s="68" t="str">
        <f>IFERROR(VLOOKUP($B1354,APガラス性能一覧!$A$2:$M$6097,4,0),"")</f>
        <v/>
      </c>
      <c r="F1354" s="68" t="str">
        <f>IFERROR(VLOOKUP($B1354,APガラス性能一覧!$A$2:$M$6097,5,0),"")</f>
        <v/>
      </c>
      <c r="G1354" s="68" t="str">
        <f>IFERROR(VLOOKUP($B1354,APガラス性能一覧!$A$2:$M$6097,6,0),"")</f>
        <v/>
      </c>
      <c r="H1354" s="68" t="str">
        <f>IFERROR(VLOOKUP($B1354,APガラス性能一覧!$A$2:$M$6097,7,0),"")</f>
        <v/>
      </c>
      <c r="I1354" s="68" t="str">
        <f>IFERROR(VLOOKUP($B1354,APガラス性能一覧!$A$2:$M$6097,8,0),"")</f>
        <v/>
      </c>
      <c r="J1354" s="68" t="str">
        <f>IFERROR(VLOOKUP($B1354,APガラス性能一覧!$A$2:$M$6097,9,0),"")</f>
        <v/>
      </c>
      <c r="K1354" s="68" t="str">
        <f>IFERROR(VLOOKUP($B1354,APガラス性能一覧!$A$2:$M$6097,10,0),"")</f>
        <v/>
      </c>
      <c r="L1354" s="68" t="str">
        <f>IFERROR(VLOOKUP($B1354,APガラス性能一覧!$A$2:$M$6097,11,0),"")</f>
        <v/>
      </c>
      <c r="M1354" s="68" t="str">
        <f>IFERROR(VLOOKUP($B1354,APガラス性能一覧!$A$2:$M$6097,12,0),"")</f>
        <v/>
      </c>
      <c r="N1354" s="68" t="str">
        <f>IFERROR(VLOOKUP($B1354,APガラス性能一覧!$A$2:$M$6097,13,0),"")</f>
        <v/>
      </c>
    </row>
    <row r="1355" spans="2:14" x14ac:dyDescent="0.4">
      <c r="B1355" s="68" t="str">
        <f>IF($D$2="","",IF($E$2=0.65,IFERROR(IF(INDEX(APガラス性能一覧!A:A,MATCH(ROW(B1349),APガラス性能一覧!$O:$O,0))="","",INDEX(APガラス性能一覧!A:A,MATCH(ROW(B1349),APガラス性能一覧!$O:$O,0))),""),IFERROR(IF(INDEX(APガラス性能一覧!A:A,MATCH(ROW(B1349),APガラス性能一覧!$N:$N,0))="","",INDEX(APガラス性能一覧!A:A,MATCH(ROW(B1349),APガラス性能一覧!$N:$N,0))),"")))</f>
        <v/>
      </c>
      <c r="C1355" s="68" t="str">
        <f>IFERROR(VLOOKUP($B1355,APガラス性能一覧!$A$2:$M$6097,2,0),"")</f>
        <v/>
      </c>
      <c r="D1355" s="68" t="str">
        <f>IFERROR(VLOOKUP($B1355,APガラス性能一覧!$A$2:$M$6097,3,0),"")</f>
        <v/>
      </c>
      <c r="E1355" s="68" t="str">
        <f>IFERROR(VLOOKUP($B1355,APガラス性能一覧!$A$2:$M$6097,4,0),"")</f>
        <v/>
      </c>
      <c r="F1355" s="68" t="str">
        <f>IFERROR(VLOOKUP($B1355,APガラス性能一覧!$A$2:$M$6097,5,0),"")</f>
        <v/>
      </c>
      <c r="G1355" s="68" t="str">
        <f>IFERROR(VLOOKUP($B1355,APガラス性能一覧!$A$2:$M$6097,6,0),"")</f>
        <v/>
      </c>
      <c r="H1355" s="68" t="str">
        <f>IFERROR(VLOOKUP($B1355,APガラス性能一覧!$A$2:$M$6097,7,0),"")</f>
        <v/>
      </c>
      <c r="I1355" s="68" t="str">
        <f>IFERROR(VLOOKUP($B1355,APガラス性能一覧!$A$2:$M$6097,8,0),"")</f>
        <v/>
      </c>
      <c r="J1355" s="68" t="str">
        <f>IFERROR(VLOOKUP($B1355,APガラス性能一覧!$A$2:$M$6097,9,0),"")</f>
        <v/>
      </c>
      <c r="K1355" s="68" t="str">
        <f>IFERROR(VLOOKUP($B1355,APガラス性能一覧!$A$2:$M$6097,10,0),"")</f>
        <v/>
      </c>
      <c r="L1355" s="68" t="str">
        <f>IFERROR(VLOOKUP($B1355,APガラス性能一覧!$A$2:$M$6097,11,0),"")</f>
        <v/>
      </c>
      <c r="M1355" s="68" t="str">
        <f>IFERROR(VLOOKUP($B1355,APガラス性能一覧!$A$2:$M$6097,12,0),"")</f>
        <v/>
      </c>
      <c r="N1355" s="68" t="str">
        <f>IFERROR(VLOOKUP($B1355,APガラス性能一覧!$A$2:$M$6097,13,0),"")</f>
        <v/>
      </c>
    </row>
    <row r="1356" spans="2:14" x14ac:dyDescent="0.4">
      <c r="B1356" s="68" t="str">
        <f>IF($D$2="","",IF($E$2=0.65,IFERROR(IF(INDEX(APガラス性能一覧!A:A,MATCH(ROW(B1350),APガラス性能一覧!$O:$O,0))="","",INDEX(APガラス性能一覧!A:A,MATCH(ROW(B1350),APガラス性能一覧!$O:$O,0))),""),IFERROR(IF(INDEX(APガラス性能一覧!A:A,MATCH(ROW(B1350),APガラス性能一覧!$N:$N,0))="","",INDEX(APガラス性能一覧!A:A,MATCH(ROW(B1350),APガラス性能一覧!$N:$N,0))),"")))</f>
        <v/>
      </c>
      <c r="C1356" s="68" t="str">
        <f>IFERROR(VLOOKUP($B1356,APガラス性能一覧!$A$2:$M$6097,2,0),"")</f>
        <v/>
      </c>
      <c r="D1356" s="68" t="str">
        <f>IFERROR(VLOOKUP($B1356,APガラス性能一覧!$A$2:$M$6097,3,0),"")</f>
        <v/>
      </c>
      <c r="E1356" s="68" t="str">
        <f>IFERROR(VLOOKUP($B1356,APガラス性能一覧!$A$2:$M$6097,4,0),"")</f>
        <v/>
      </c>
      <c r="F1356" s="68" t="str">
        <f>IFERROR(VLOOKUP($B1356,APガラス性能一覧!$A$2:$M$6097,5,0),"")</f>
        <v/>
      </c>
      <c r="G1356" s="68" t="str">
        <f>IFERROR(VLOOKUP($B1356,APガラス性能一覧!$A$2:$M$6097,6,0),"")</f>
        <v/>
      </c>
      <c r="H1356" s="68" t="str">
        <f>IFERROR(VLOOKUP($B1356,APガラス性能一覧!$A$2:$M$6097,7,0),"")</f>
        <v/>
      </c>
      <c r="I1356" s="68" t="str">
        <f>IFERROR(VLOOKUP($B1356,APガラス性能一覧!$A$2:$M$6097,8,0),"")</f>
        <v/>
      </c>
      <c r="J1356" s="68" t="str">
        <f>IFERROR(VLOOKUP($B1356,APガラス性能一覧!$A$2:$M$6097,9,0),"")</f>
        <v/>
      </c>
      <c r="K1356" s="68" t="str">
        <f>IFERROR(VLOOKUP($B1356,APガラス性能一覧!$A$2:$M$6097,10,0),"")</f>
        <v/>
      </c>
      <c r="L1356" s="68" t="str">
        <f>IFERROR(VLOOKUP($B1356,APガラス性能一覧!$A$2:$M$6097,11,0),"")</f>
        <v/>
      </c>
      <c r="M1356" s="68" t="str">
        <f>IFERROR(VLOOKUP($B1356,APガラス性能一覧!$A$2:$M$6097,12,0),"")</f>
        <v/>
      </c>
      <c r="N1356" s="68" t="str">
        <f>IFERROR(VLOOKUP($B1356,APガラス性能一覧!$A$2:$M$6097,13,0),"")</f>
        <v/>
      </c>
    </row>
    <row r="1357" spans="2:14" x14ac:dyDescent="0.4">
      <c r="B1357" s="68" t="str">
        <f>IF($D$2="","",IF($E$2=0.65,IFERROR(IF(INDEX(APガラス性能一覧!A:A,MATCH(ROW(B1351),APガラス性能一覧!$O:$O,0))="","",INDEX(APガラス性能一覧!A:A,MATCH(ROW(B1351),APガラス性能一覧!$O:$O,0))),""),IFERROR(IF(INDEX(APガラス性能一覧!A:A,MATCH(ROW(B1351),APガラス性能一覧!$N:$N,0))="","",INDEX(APガラス性能一覧!A:A,MATCH(ROW(B1351),APガラス性能一覧!$N:$N,0))),"")))</f>
        <v/>
      </c>
      <c r="C1357" s="68" t="str">
        <f>IFERROR(VLOOKUP($B1357,APガラス性能一覧!$A$2:$M$6097,2,0),"")</f>
        <v/>
      </c>
      <c r="D1357" s="68" t="str">
        <f>IFERROR(VLOOKUP($B1357,APガラス性能一覧!$A$2:$M$6097,3,0),"")</f>
        <v/>
      </c>
      <c r="E1357" s="68" t="str">
        <f>IFERROR(VLOOKUP($B1357,APガラス性能一覧!$A$2:$M$6097,4,0),"")</f>
        <v/>
      </c>
      <c r="F1357" s="68" t="str">
        <f>IFERROR(VLOOKUP($B1357,APガラス性能一覧!$A$2:$M$6097,5,0),"")</f>
        <v/>
      </c>
      <c r="G1357" s="68" t="str">
        <f>IFERROR(VLOOKUP($B1357,APガラス性能一覧!$A$2:$M$6097,6,0),"")</f>
        <v/>
      </c>
      <c r="H1357" s="68" t="str">
        <f>IFERROR(VLOOKUP($B1357,APガラス性能一覧!$A$2:$M$6097,7,0),"")</f>
        <v/>
      </c>
      <c r="I1357" s="68" t="str">
        <f>IFERROR(VLOOKUP($B1357,APガラス性能一覧!$A$2:$M$6097,8,0),"")</f>
        <v/>
      </c>
      <c r="J1357" s="68" t="str">
        <f>IFERROR(VLOOKUP($B1357,APガラス性能一覧!$A$2:$M$6097,9,0),"")</f>
        <v/>
      </c>
      <c r="K1357" s="68" t="str">
        <f>IFERROR(VLOOKUP($B1357,APガラス性能一覧!$A$2:$M$6097,10,0),"")</f>
        <v/>
      </c>
      <c r="L1357" s="68" t="str">
        <f>IFERROR(VLOOKUP($B1357,APガラス性能一覧!$A$2:$M$6097,11,0),"")</f>
        <v/>
      </c>
      <c r="M1357" s="68" t="str">
        <f>IFERROR(VLOOKUP($B1357,APガラス性能一覧!$A$2:$M$6097,12,0),"")</f>
        <v/>
      </c>
      <c r="N1357" s="68" t="str">
        <f>IFERROR(VLOOKUP($B1357,APガラス性能一覧!$A$2:$M$6097,13,0),"")</f>
        <v/>
      </c>
    </row>
    <row r="1358" spans="2:14" x14ac:dyDescent="0.4">
      <c r="B1358" s="68" t="str">
        <f>IF($D$2="","",IF($E$2=0.65,IFERROR(IF(INDEX(APガラス性能一覧!A:A,MATCH(ROW(B1352),APガラス性能一覧!$O:$O,0))="","",INDEX(APガラス性能一覧!A:A,MATCH(ROW(B1352),APガラス性能一覧!$O:$O,0))),""),IFERROR(IF(INDEX(APガラス性能一覧!A:A,MATCH(ROW(B1352),APガラス性能一覧!$N:$N,0))="","",INDEX(APガラス性能一覧!A:A,MATCH(ROW(B1352),APガラス性能一覧!$N:$N,0))),"")))</f>
        <v/>
      </c>
      <c r="C1358" s="68" t="str">
        <f>IFERROR(VLOOKUP($B1358,APガラス性能一覧!$A$2:$M$6097,2,0),"")</f>
        <v/>
      </c>
      <c r="D1358" s="68" t="str">
        <f>IFERROR(VLOOKUP($B1358,APガラス性能一覧!$A$2:$M$6097,3,0),"")</f>
        <v/>
      </c>
      <c r="E1358" s="68" t="str">
        <f>IFERROR(VLOOKUP($B1358,APガラス性能一覧!$A$2:$M$6097,4,0),"")</f>
        <v/>
      </c>
      <c r="F1358" s="68" t="str">
        <f>IFERROR(VLOOKUP($B1358,APガラス性能一覧!$A$2:$M$6097,5,0),"")</f>
        <v/>
      </c>
      <c r="G1358" s="68" t="str">
        <f>IFERROR(VLOOKUP($B1358,APガラス性能一覧!$A$2:$M$6097,6,0),"")</f>
        <v/>
      </c>
      <c r="H1358" s="68" t="str">
        <f>IFERROR(VLOOKUP($B1358,APガラス性能一覧!$A$2:$M$6097,7,0),"")</f>
        <v/>
      </c>
      <c r="I1358" s="68" t="str">
        <f>IFERROR(VLOOKUP($B1358,APガラス性能一覧!$A$2:$M$6097,8,0),"")</f>
        <v/>
      </c>
      <c r="J1358" s="68" t="str">
        <f>IFERROR(VLOOKUP($B1358,APガラス性能一覧!$A$2:$M$6097,9,0),"")</f>
        <v/>
      </c>
      <c r="K1358" s="68" t="str">
        <f>IFERROR(VLOOKUP($B1358,APガラス性能一覧!$A$2:$M$6097,10,0),"")</f>
        <v/>
      </c>
      <c r="L1358" s="68" t="str">
        <f>IFERROR(VLOOKUP($B1358,APガラス性能一覧!$A$2:$M$6097,11,0),"")</f>
        <v/>
      </c>
      <c r="M1358" s="68" t="str">
        <f>IFERROR(VLOOKUP($B1358,APガラス性能一覧!$A$2:$M$6097,12,0),"")</f>
        <v/>
      </c>
      <c r="N1358" s="68" t="str">
        <f>IFERROR(VLOOKUP($B1358,APガラス性能一覧!$A$2:$M$6097,13,0),"")</f>
        <v/>
      </c>
    </row>
    <row r="1359" spans="2:14" x14ac:dyDescent="0.4">
      <c r="B1359" s="68" t="str">
        <f>IF($D$2="","",IF($E$2=0.65,IFERROR(IF(INDEX(APガラス性能一覧!A:A,MATCH(ROW(B1353),APガラス性能一覧!$O:$O,0))="","",INDEX(APガラス性能一覧!A:A,MATCH(ROW(B1353),APガラス性能一覧!$O:$O,0))),""),IFERROR(IF(INDEX(APガラス性能一覧!A:A,MATCH(ROW(B1353),APガラス性能一覧!$N:$N,0))="","",INDEX(APガラス性能一覧!A:A,MATCH(ROW(B1353),APガラス性能一覧!$N:$N,0))),"")))</f>
        <v/>
      </c>
      <c r="C1359" s="68" t="str">
        <f>IFERROR(VLOOKUP($B1359,APガラス性能一覧!$A$2:$M$6097,2,0),"")</f>
        <v/>
      </c>
      <c r="D1359" s="68" t="str">
        <f>IFERROR(VLOOKUP($B1359,APガラス性能一覧!$A$2:$M$6097,3,0),"")</f>
        <v/>
      </c>
      <c r="E1359" s="68" t="str">
        <f>IFERROR(VLOOKUP($B1359,APガラス性能一覧!$A$2:$M$6097,4,0),"")</f>
        <v/>
      </c>
      <c r="F1359" s="68" t="str">
        <f>IFERROR(VLOOKUP($B1359,APガラス性能一覧!$A$2:$M$6097,5,0),"")</f>
        <v/>
      </c>
      <c r="G1359" s="68" t="str">
        <f>IFERROR(VLOOKUP($B1359,APガラス性能一覧!$A$2:$M$6097,6,0),"")</f>
        <v/>
      </c>
      <c r="H1359" s="68" t="str">
        <f>IFERROR(VLOOKUP($B1359,APガラス性能一覧!$A$2:$M$6097,7,0),"")</f>
        <v/>
      </c>
      <c r="I1359" s="68" t="str">
        <f>IFERROR(VLOOKUP($B1359,APガラス性能一覧!$A$2:$M$6097,8,0),"")</f>
        <v/>
      </c>
      <c r="J1359" s="68" t="str">
        <f>IFERROR(VLOOKUP($B1359,APガラス性能一覧!$A$2:$M$6097,9,0),"")</f>
        <v/>
      </c>
      <c r="K1359" s="68" t="str">
        <f>IFERROR(VLOOKUP($B1359,APガラス性能一覧!$A$2:$M$6097,10,0),"")</f>
        <v/>
      </c>
      <c r="L1359" s="68" t="str">
        <f>IFERROR(VLOOKUP($B1359,APガラス性能一覧!$A$2:$M$6097,11,0),"")</f>
        <v/>
      </c>
      <c r="M1359" s="68" t="str">
        <f>IFERROR(VLOOKUP($B1359,APガラス性能一覧!$A$2:$M$6097,12,0),"")</f>
        <v/>
      </c>
      <c r="N1359" s="68" t="str">
        <f>IFERROR(VLOOKUP($B1359,APガラス性能一覧!$A$2:$M$6097,13,0),"")</f>
        <v/>
      </c>
    </row>
    <row r="1360" spans="2:14" x14ac:dyDescent="0.4">
      <c r="B1360" s="68" t="str">
        <f>IF($D$2="","",IF($E$2=0.65,IFERROR(IF(INDEX(APガラス性能一覧!A:A,MATCH(ROW(B1354),APガラス性能一覧!$O:$O,0))="","",INDEX(APガラス性能一覧!A:A,MATCH(ROW(B1354),APガラス性能一覧!$O:$O,0))),""),IFERROR(IF(INDEX(APガラス性能一覧!A:A,MATCH(ROW(B1354),APガラス性能一覧!$N:$N,0))="","",INDEX(APガラス性能一覧!A:A,MATCH(ROW(B1354),APガラス性能一覧!$N:$N,0))),"")))</f>
        <v/>
      </c>
      <c r="C1360" s="68" t="str">
        <f>IFERROR(VLOOKUP($B1360,APガラス性能一覧!$A$2:$M$6097,2,0),"")</f>
        <v/>
      </c>
      <c r="D1360" s="68" t="str">
        <f>IFERROR(VLOOKUP($B1360,APガラス性能一覧!$A$2:$M$6097,3,0),"")</f>
        <v/>
      </c>
      <c r="E1360" s="68" t="str">
        <f>IFERROR(VLOOKUP($B1360,APガラス性能一覧!$A$2:$M$6097,4,0),"")</f>
        <v/>
      </c>
      <c r="F1360" s="68" t="str">
        <f>IFERROR(VLOOKUP($B1360,APガラス性能一覧!$A$2:$M$6097,5,0),"")</f>
        <v/>
      </c>
      <c r="G1360" s="68" t="str">
        <f>IFERROR(VLOOKUP($B1360,APガラス性能一覧!$A$2:$M$6097,6,0),"")</f>
        <v/>
      </c>
      <c r="H1360" s="68" t="str">
        <f>IFERROR(VLOOKUP($B1360,APガラス性能一覧!$A$2:$M$6097,7,0),"")</f>
        <v/>
      </c>
      <c r="I1360" s="68" t="str">
        <f>IFERROR(VLOOKUP($B1360,APガラス性能一覧!$A$2:$M$6097,8,0),"")</f>
        <v/>
      </c>
      <c r="J1360" s="68" t="str">
        <f>IFERROR(VLOOKUP($B1360,APガラス性能一覧!$A$2:$M$6097,9,0),"")</f>
        <v/>
      </c>
      <c r="K1360" s="68" t="str">
        <f>IFERROR(VLOOKUP($B1360,APガラス性能一覧!$A$2:$M$6097,10,0),"")</f>
        <v/>
      </c>
      <c r="L1360" s="68" t="str">
        <f>IFERROR(VLOOKUP($B1360,APガラス性能一覧!$A$2:$M$6097,11,0),"")</f>
        <v/>
      </c>
      <c r="M1360" s="68" t="str">
        <f>IFERROR(VLOOKUP($B1360,APガラス性能一覧!$A$2:$M$6097,12,0),"")</f>
        <v/>
      </c>
      <c r="N1360" s="68" t="str">
        <f>IFERROR(VLOOKUP($B1360,APガラス性能一覧!$A$2:$M$6097,13,0),"")</f>
        <v/>
      </c>
    </row>
    <row r="1361" spans="2:14" x14ac:dyDescent="0.4">
      <c r="B1361" s="68" t="str">
        <f>IF($D$2="","",IF($E$2=0.65,IFERROR(IF(INDEX(APガラス性能一覧!A:A,MATCH(ROW(B1355),APガラス性能一覧!$O:$O,0))="","",INDEX(APガラス性能一覧!A:A,MATCH(ROW(B1355),APガラス性能一覧!$O:$O,0))),""),IFERROR(IF(INDEX(APガラス性能一覧!A:A,MATCH(ROW(B1355),APガラス性能一覧!$N:$N,0))="","",INDEX(APガラス性能一覧!A:A,MATCH(ROW(B1355),APガラス性能一覧!$N:$N,0))),"")))</f>
        <v/>
      </c>
      <c r="C1361" s="68" t="str">
        <f>IFERROR(VLOOKUP($B1361,APガラス性能一覧!$A$2:$M$6097,2,0),"")</f>
        <v/>
      </c>
      <c r="D1361" s="68" t="str">
        <f>IFERROR(VLOOKUP($B1361,APガラス性能一覧!$A$2:$M$6097,3,0),"")</f>
        <v/>
      </c>
      <c r="E1361" s="68" t="str">
        <f>IFERROR(VLOOKUP($B1361,APガラス性能一覧!$A$2:$M$6097,4,0),"")</f>
        <v/>
      </c>
      <c r="F1361" s="68" t="str">
        <f>IFERROR(VLOOKUP($B1361,APガラス性能一覧!$A$2:$M$6097,5,0),"")</f>
        <v/>
      </c>
      <c r="G1361" s="68" t="str">
        <f>IFERROR(VLOOKUP($B1361,APガラス性能一覧!$A$2:$M$6097,6,0),"")</f>
        <v/>
      </c>
      <c r="H1361" s="68" t="str">
        <f>IFERROR(VLOOKUP($B1361,APガラス性能一覧!$A$2:$M$6097,7,0),"")</f>
        <v/>
      </c>
      <c r="I1361" s="68" t="str">
        <f>IFERROR(VLOOKUP($B1361,APガラス性能一覧!$A$2:$M$6097,8,0),"")</f>
        <v/>
      </c>
      <c r="J1361" s="68" t="str">
        <f>IFERROR(VLOOKUP($B1361,APガラス性能一覧!$A$2:$M$6097,9,0),"")</f>
        <v/>
      </c>
      <c r="K1361" s="68" t="str">
        <f>IFERROR(VLOOKUP($B1361,APガラス性能一覧!$A$2:$M$6097,10,0),"")</f>
        <v/>
      </c>
      <c r="L1361" s="68" t="str">
        <f>IFERROR(VLOOKUP($B1361,APガラス性能一覧!$A$2:$M$6097,11,0),"")</f>
        <v/>
      </c>
      <c r="M1361" s="68" t="str">
        <f>IFERROR(VLOOKUP($B1361,APガラス性能一覧!$A$2:$M$6097,12,0),"")</f>
        <v/>
      </c>
      <c r="N1361" s="68" t="str">
        <f>IFERROR(VLOOKUP($B1361,APガラス性能一覧!$A$2:$M$6097,13,0),"")</f>
        <v/>
      </c>
    </row>
    <row r="1362" spans="2:14" x14ac:dyDescent="0.4">
      <c r="B1362" s="68" t="str">
        <f>IF($D$2="","",IF($E$2=0.65,IFERROR(IF(INDEX(APガラス性能一覧!A:A,MATCH(ROW(B1356),APガラス性能一覧!$O:$O,0))="","",INDEX(APガラス性能一覧!A:A,MATCH(ROW(B1356),APガラス性能一覧!$O:$O,0))),""),IFERROR(IF(INDEX(APガラス性能一覧!A:A,MATCH(ROW(B1356),APガラス性能一覧!$N:$N,0))="","",INDEX(APガラス性能一覧!A:A,MATCH(ROW(B1356),APガラス性能一覧!$N:$N,0))),"")))</f>
        <v/>
      </c>
      <c r="C1362" s="68" t="str">
        <f>IFERROR(VLOOKUP($B1362,APガラス性能一覧!$A$2:$M$6097,2,0),"")</f>
        <v/>
      </c>
      <c r="D1362" s="68" t="str">
        <f>IFERROR(VLOOKUP($B1362,APガラス性能一覧!$A$2:$M$6097,3,0),"")</f>
        <v/>
      </c>
      <c r="E1362" s="68" t="str">
        <f>IFERROR(VLOOKUP($B1362,APガラス性能一覧!$A$2:$M$6097,4,0),"")</f>
        <v/>
      </c>
      <c r="F1362" s="68" t="str">
        <f>IFERROR(VLOOKUP($B1362,APガラス性能一覧!$A$2:$M$6097,5,0),"")</f>
        <v/>
      </c>
      <c r="G1362" s="68" t="str">
        <f>IFERROR(VLOOKUP($B1362,APガラス性能一覧!$A$2:$M$6097,6,0),"")</f>
        <v/>
      </c>
      <c r="H1362" s="68" t="str">
        <f>IFERROR(VLOOKUP($B1362,APガラス性能一覧!$A$2:$M$6097,7,0),"")</f>
        <v/>
      </c>
      <c r="I1362" s="68" t="str">
        <f>IFERROR(VLOOKUP($B1362,APガラス性能一覧!$A$2:$M$6097,8,0),"")</f>
        <v/>
      </c>
      <c r="J1362" s="68" t="str">
        <f>IFERROR(VLOOKUP($B1362,APガラス性能一覧!$A$2:$M$6097,9,0),"")</f>
        <v/>
      </c>
      <c r="K1362" s="68" t="str">
        <f>IFERROR(VLOOKUP($B1362,APガラス性能一覧!$A$2:$M$6097,10,0),"")</f>
        <v/>
      </c>
      <c r="L1362" s="68" t="str">
        <f>IFERROR(VLOOKUP($B1362,APガラス性能一覧!$A$2:$M$6097,11,0),"")</f>
        <v/>
      </c>
      <c r="M1362" s="68" t="str">
        <f>IFERROR(VLOOKUP($B1362,APガラス性能一覧!$A$2:$M$6097,12,0),"")</f>
        <v/>
      </c>
      <c r="N1362" s="68" t="str">
        <f>IFERROR(VLOOKUP($B1362,APガラス性能一覧!$A$2:$M$6097,13,0),"")</f>
        <v/>
      </c>
    </row>
    <row r="1363" spans="2:14" x14ac:dyDescent="0.4">
      <c r="B1363" s="68" t="str">
        <f>IF($D$2="","",IF($E$2=0.65,IFERROR(IF(INDEX(APガラス性能一覧!A:A,MATCH(ROW(B1357),APガラス性能一覧!$O:$O,0))="","",INDEX(APガラス性能一覧!A:A,MATCH(ROW(B1357),APガラス性能一覧!$O:$O,0))),""),IFERROR(IF(INDEX(APガラス性能一覧!A:A,MATCH(ROW(B1357),APガラス性能一覧!$N:$N,0))="","",INDEX(APガラス性能一覧!A:A,MATCH(ROW(B1357),APガラス性能一覧!$N:$N,0))),"")))</f>
        <v/>
      </c>
      <c r="C1363" s="68" t="str">
        <f>IFERROR(VLOOKUP($B1363,APガラス性能一覧!$A$2:$M$6097,2,0),"")</f>
        <v/>
      </c>
      <c r="D1363" s="68" t="str">
        <f>IFERROR(VLOOKUP($B1363,APガラス性能一覧!$A$2:$M$6097,3,0),"")</f>
        <v/>
      </c>
      <c r="E1363" s="68" t="str">
        <f>IFERROR(VLOOKUP($B1363,APガラス性能一覧!$A$2:$M$6097,4,0),"")</f>
        <v/>
      </c>
      <c r="F1363" s="68" t="str">
        <f>IFERROR(VLOOKUP($B1363,APガラス性能一覧!$A$2:$M$6097,5,0),"")</f>
        <v/>
      </c>
      <c r="G1363" s="68" t="str">
        <f>IFERROR(VLOOKUP($B1363,APガラス性能一覧!$A$2:$M$6097,6,0),"")</f>
        <v/>
      </c>
      <c r="H1363" s="68" t="str">
        <f>IFERROR(VLOOKUP($B1363,APガラス性能一覧!$A$2:$M$6097,7,0),"")</f>
        <v/>
      </c>
      <c r="I1363" s="68" t="str">
        <f>IFERROR(VLOOKUP($B1363,APガラス性能一覧!$A$2:$M$6097,8,0),"")</f>
        <v/>
      </c>
      <c r="J1363" s="68" t="str">
        <f>IFERROR(VLOOKUP($B1363,APガラス性能一覧!$A$2:$M$6097,9,0),"")</f>
        <v/>
      </c>
      <c r="K1363" s="68" t="str">
        <f>IFERROR(VLOOKUP($B1363,APガラス性能一覧!$A$2:$M$6097,10,0),"")</f>
        <v/>
      </c>
      <c r="L1363" s="68" t="str">
        <f>IFERROR(VLOOKUP($B1363,APガラス性能一覧!$A$2:$M$6097,11,0),"")</f>
        <v/>
      </c>
      <c r="M1363" s="68" t="str">
        <f>IFERROR(VLOOKUP($B1363,APガラス性能一覧!$A$2:$M$6097,12,0),"")</f>
        <v/>
      </c>
      <c r="N1363" s="68" t="str">
        <f>IFERROR(VLOOKUP($B1363,APガラス性能一覧!$A$2:$M$6097,13,0),"")</f>
        <v/>
      </c>
    </row>
    <row r="1364" spans="2:14" x14ac:dyDescent="0.4">
      <c r="B1364" s="68" t="str">
        <f>IF($D$2="","",IF($E$2=0.65,IFERROR(IF(INDEX(APガラス性能一覧!A:A,MATCH(ROW(B1358),APガラス性能一覧!$O:$O,0))="","",INDEX(APガラス性能一覧!A:A,MATCH(ROW(B1358),APガラス性能一覧!$O:$O,0))),""),IFERROR(IF(INDEX(APガラス性能一覧!A:A,MATCH(ROW(B1358),APガラス性能一覧!$N:$N,0))="","",INDEX(APガラス性能一覧!A:A,MATCH(ROW(B1358),APガラス性能一覧!$N:$N,0))),"")))</f>
        <v/>
      </c>
      <c r="C1364" s="68" t="str">
        <f>IFERROR(VLOOKUP($B1364,APガラス性能一覧!$A$2:$M$6097,2,0),"")</f>
        <v/>
      </c>
      <c r="D1364" s="68" t="str">
        <f>IFERROR(VLOOKUP($B1364,APガラス性能一覧!$A$2:$M$6097,3,0),"")</f>
        <v/>
      </c>
      <c r="E1364" s="68" t="str">
        <f>IFERROR(VLOOKUP($B1364,APガラス性能一覧!$A$2:$M$6097,4,0),"")</f>
        <v/>
      </c>
      <c r="F1364" s="68" t="str">
        <f>IFERROR(VLOOKUP($B1364,APガラス性能一覧!$A$2:$M$6097,5,0),"")</f>
        <v/>
      </c>
      <c r="G1364" s="68" t="str">
        <f>IFERROR(VLOOKUP($B1364,APガラス性能一覧!$A$2:$M$6097,6,0),"")</f>
        <v/>
      </c>
      <c r="H1364" s="68" t="str">
        <f>IFERROR(VLOOKUP($B1364,APガラス性能一覧!$A$2:$M$6097,7,0),"")</f>
        <v/>
      </c>
      <c r="I1364" s="68" t="str">
        <f>IFERROR(VLOOKUP($B1364,APガラス性能一覧!$A$2:$M$6097,8,0),"")</f>
        <v/>
      </c>
      <c r="J1364" s="68" t="str">
        <f>IFERROR(VLOOKUP($B1364,APガラス性能一覧!$A$2:$M$6097,9,0),"")</f>
        <v/>
      </c>
      <c r="K1364" s="68" t="str">
        <f>IFERROR(VLOOKUP($B1364,APガラス性能一覧!$A$2:$M$6097,10,0),"")</f>
        <v/>
      </c>
      <c r="L1364" s="68" t="str">
        <f>IFERROR(VLOOKUP($B1364,APガラス性能一覧!$A$2:$M$6097,11,0),"")</f>
        <v/>
      </c>
      <c r="M1364" s="68" t="str">
        <f>IFERROR(VLOOKUP($B1364,APガラス性能一覧!$A$2:$M$6097,12,0),"")</f>
        <v/>
      </c>
      <c r="N1364" s="68" t="str">
        <f>IFERROR(VLOOKUP($B1364,APガラス性能一覧!$A$2:$M$6097,13,0),"")</f>
        <v/>
      </c>
    </row>
    <row r="1365" spans="2:14" x14ac:dyDescent="0.4">
      <c r="B1365" s="68" t="str">
        <f>IF($D$2="","",IF($E$2=0.65,IFERROR(IF(INDEX(APガラス性能一覧!A:A,MATCH(ROW(B1359),APガラス性能一覧!$O:$O,0))="","",INDEX(APガラス性能一覧!A:A,MATCH(ROW(B1359),APガラス性能一覧!$O:$O,0))),""),IFERROR(IF(INDEX(APガラス性能一覧!A:A,MATCH(ROW(B1359),APガラス性能一覧!$N:$N,0))="","",INDEX(APガラス性能一覧!A:A,MATCH(ROW(B1359),APガラス性能一覧!$N:$N,0))),"")))</f>
        <v/>
      </c>
      <c r="C1365" s="68" t="str">
        <f>IFERROR(VLOOKUP($B1365,APガラス性能一覧!$A$2:$M$6097,2,0),"")</f>
        <v/>
      </c>
      <c r="D1365" s="68" t="str">
        <f>IFERROR(VLOOKUP($B1365,APガラス性能一覧!$A$2:$M$6097,3,0),"")</f>
        <v/>
      </c>
      <c r="E1365" s="68" t="str">
        <f>IFERROR(VLOOKUP($B1365,APガラス性能一覧!$A$2:$M$6097,4,0),"")</f>
        <v/>
      </c>
      <c r="F1365" s="68" t="str">
        <f>IFERROR(VLOOKUP($B1365,APガラス性能一覧!$A$2:$M$6097,5,0),"")</f>
        <v/>
      </c>
      <c r="G1365" s="68" t="str">
        <f>IFERROR(VLOOKUP($B1365,APガラス性能一覧!$A$2:$M$6097,6,0),"")</f>
        <v/>
      </c>
      <c r="H1365" s="68" t="str">
        <f>IFERROR(VLOOKUP($B1365,APガラス性能一覧!$A$2:$M$6097,7,0),"")</f>
        <v/>
      </c>
      <c r="I1365" s="68" t="str">
        <f>IFERROR(VLOOKUP($B1365,APガラス性能一覧!$A$2:$M$6097,8,0),"")</f>
        <v/>
      </c>
      <c r="J1365" s="68" t="str">
        <f>IFERROR(VLOOKUP($B1365,APガラス性能一覧!$A$2:$M$6097,9,0),"")</f>
        <v/>
      </c>
      <c r="K1365" s="68" t="str">
        <f>IFERROR(VLOOKUP($B1365,APガラス性能一覧!$A$2:$M$6097,10,0),"")</f>
        <v/>
      </c>
      <c r="L1365" s="68" t="str">
        <f>IFERROR(VLOOKUP($B1365,APガラス性能一覧!$A$2:$M$6097,11,0),"")</f>
        <v/>
      </c>
      <c r="M1365" s="68" t="str">
        <f>IFERROR(VLOOKUP($B1365,APガラス性能一覧!$A$2:$M$6097,12,0),"")</f>
        <v/>
      </c>
      <c r="N1365" s="68" t="str">
        <f>IFERROR(VLOOKUP($B1365,APガラス性能一覧!$A$2:$M$6097,13,0),"")</f>
        <v/>
      </c>
    </row>
    <row r="1366" spans="2:14" x14ac:dyDescent="0.4">
      <c r="B1366" s="68" t="str">
        <f>IF($D$2="","",IF($E$2=0.65,IFERROR(IF(INDEX(APガラス性能一覧!A:A,MATCH(ROW(B1360),APガラス性能一覧!$O:$O,0))="","",INDEX(APガラス性能一覧!A:A,MATCH(ROW(B1360),APガラス性能一覧!$O:$O,0))),""),IFERROR(IF(INDEX(APガラス性能一覧!A:A,MATCH(ROW(B1360),APガラス性能一覧!$N:$N,0))="","",INDEX(APガラス性能一覧!A:A,MATCH(ROW(B1360),APガラス性能一覧!$N:$N,0))),"")))</f>
        <v/>
      </c>
      <c r="C1366" s="68" t="str">
        <f>IFERROR(VLOOKUP($B1366,APガラス性能一覧!$A$2:$M$6097,2,0),"")</f>
        <v/>
      </c>
      <c r="D1366" s="68" t="str">
        <f>IFERROR(VLOOKUP($B1366,APガラス性能一覧!$A$2:$M$6097,3,0),"")</f>
        <v/>
      </c>
      <c r="E1366" s="68" t="str">
        <f>IFERROR(VLOOKUP($B1366,APガラス性能一覧!$A$2:$M$6097,4,0),"")</f>
        <v/>
      </c>
      <c r="F1366" s="68" t="str">
        <f>IFERROR(VLOOKUP($B1366,APガラス性能一覧!$A$2:$M$6097,5,0),"")</f>
        <v/>
      </c>
      <c r="G1366" s="68" t="str">
        <f>IFERROR(VLOOKUP($B1366,APガラス性能一覧!$A$2:$M$6097,6,0),"")</f>
        <v/>
      </c>
      <c r="H1366" s="68" t="str">
        <f>IFERROR(VLOOKUP($B1366,APガラス性能一覧!$A$2:$M$6097,7,0),"")</f>
        <v/>
      </c>
      <c r="I1366" s="68" t="str">
        <f>IFERROR(VLOOKUP($B1366,APガラス性能一覧!$A$2:$M$6097,8,0),"")</f>
        <v/>
      </c>
      <c r="J1366" s="68" t="str">
        <f>IFERROR(VLOOKUP($B1366,APガラス性能一覧!$A$2:$M$6097,9,0),"")</f>
        <v/>
      </c>
      <c r="K1366" s="68" t="str">
        <f>IFERROR(VLOOKUP($B1366,APガラス性能一覧!$A$2:$M$6097,10,0),"")</f>
        <v/>
      </c>
      <c r="L1366" s="68" t="str">
        <f>IFERROR(VLOOKUP($B1366,APガラス性能一覧!$A$2:$M$6097,11,0),"")</f>
        <v/>
      </c>
      <c r="M1366" s="68" t="str">
        <f>IFERROR(VLOOKUP($B1366,APガラス性能一覧!$A$2:$M$6097,12,0),"")</f>
        <v/>
      </c>
      <c r="N1366" s="68" t="str">
        <f>IFERROR(VLOOKUP($B1366,APガラス性能一覧!$A$2:$M$6097,13,0),"")</f>
        <v/>
      </c>
    </row>
    <row r="1367" spans="2:14" x14ac:dyDescent="0.4">
      <c r="B1367" s="68" t="str">
        <f>IF($D$2="","",IF($E$2=0.65,IFERROR(IF(INDEX(APガラス性能一覧!A:A,MATCH(ROW(B1361),APガラス性能一覧!$O:$O,0))="","",INDEX(APガラス性能一覧!A:A,MATCH(ROW(B1361),APガラス性能一覧!$O:$O,0))),""),IFERROR(IF(INDEX(APガラス性能一覧!A:A,MATCH(ROW(B1361),APガラス性能一覧!$N:$N,0))="","",INDEX(APガラス性能一覧!A:A,MATCH(ROW(B1361),APガラス性能一覧!$N:$N,0))),"")))</f>
        <v/>
      </c>
      <c r="C1367" s="68" t="str">
        <f>IFERROR(VLOOKUP($B1367,APガラス性能一覧!$A$2:$M$6097,2,0),"")</f>
        <v/>
      </c>
      <c r="D1367" s="68" t="str">
        <f>IFERROR(VLOOKUP($B1367,APガラス性能一覧!$A$2:$M$6097,3,0),"")</f>
        <v/>
      </c>
      <c r="E1367" s="68" t="str">
        <f>IFERROR(VLOOKUP($B1367,APガラス性能一覧!$A$2:$M$6097,4,0),"")</f>
        <v/>
      </c>
      <c r="F1367" s="68" t="str">
        <f>IFERROR(VLOOKUP($B1367,APガラス性能一覧!$A$2:$M$6097,5,0),"")</f>
        <v/>
      </c>
      <c r="G1367" s="68" t="str">
        <f>IFERROR(VLOOKUP($B1367,APガラス性能一覧!$A$2:$M$6097,6,0),"")</f>
        <v/>
      </c>
      <c r="H1367" s="68" t="str">
        <f>IFERROR(VLOOKUP($B1367,APガラス性能一覧!$A$2:$M$6097,7,0),"")</f>
        <v/>
      </c>
      <c r="I1367" s="68" t="str">
        <f>IFERROR(VLOOKUP($B1367,APガラス性能一覧!$A$2:$M$6097,8,0),"")</f>
        <v/>
      </c>
      <c r="J1367" s="68" t="str">
        <f>IFERROR(VLOOKUP($B1367,APガラス性能一覧!$A$2:$M$6097,9,0),"")</f>
        <v/>
      </c>
      <c r="K1367" s="68" t="str">
        <f>IFERROR(VLOOKUP($B1367,APガラス性能一覧!$A$2:$M$6097,10,0),"")</f>
        <v/>
      </c>
      <c r="L1367" s="68" t="str">
        <f>IFERROR(VLOOKUP($B1367,APガラス性能一覧!$A$2:$M$6097,11,0),"")</f>
        <v/>
      </c>
      <c r="M1367" s="68" t="str">
        <f>IFERROR(VLOOKUP($B1367,APガラス性能一覧!$A$2:$M$6097,12,0),"")</f>
        <v/>
      </c>
      <c r="N1367" s="68" t="str">
        <f>IFERROR(VLOOKUP($B1367,APガラス性能一覧!$A$2:$M$6097,13,0),"")</f>
        <v/>
      </c>
    </row>
    <row r="1368" spans="2:14" x14ac:dyDescent="0.4">
      <c r="B1368" s="68" t="str">
        <f>IF($D$2="","",IF($E$2=0.65,IFERROR(IF(INDEX(APガラス性能一覧!A:A,MATCH(ROW(B1362),APガラス性能一覧!$O:$O,0))="","",INDEX(APガラス性能一覧!A:A,MATCH(ROW(B1362),APガラス性能一覧!$O:$O,0))),""),IFERROR(IF(INDEX(APガラス性能一覧!A:A,MATCH(ROW(B1362),APガラス性能一覧!$N:$N,0))="","",INDEX(APガラス性能一覧!A:A,MATCH(ROW(B1362),APガラス性能一覧!$N:$N,0))),"")))</f>
        <v/>
      </c>
      <c r="C1368" s="68" t="str">
        <f>IFERROR(VLOOKUP($B1368,APガラス性能一覧!$A$2:$M$6097,2,0),"")</f>
        <v/>
      </c>
      <c r="D1368" s="68" t="str">
        <f>IFERROR(VLOOKUP($B1368,APガラス性能一覧!$A$2:$M$6097,3,0),"")</f>
        <v/>
      </c>
      <c r="E1368" s="68" t="str">
        <f>IFERROR(VLOOKUP($B1368,APガラス性能一覧!$A$2:$M$6097,4,0),"")</f>
        <v/>
      </c>
      <c r="F1368" s="68" t="str">
        <f>IFERROR(VLOOKUP($B1368,APガラス性能一覧!$A$2:$M$6097,5,0),"")</f>
        <v/>
      </c>
      <c r="G1368" s="68" t="str">
        <f>IFERROR(VLOOKUP($B1368,APガラス性能一覧!$A$2:$M$6097,6,0),"")</f>
        <v/>
      </c>
      <c r="H1368" s="68" t="str">
        <f>IFERROR(VLOOKUP($B1368,APガラス性能一覧!$A$2:$M$6097,7,0),"")</f>
        <v/>
      </c>
      <c r="I1368" s="68" t="str">
        <f>IFERROR(VLOOKUP($B1368,APガラス性能一覧!$A$2:$M$6097,8,0),"")</f>
        <v/>
      </c>
      <c r="J1368" s="68" t="str">
        <f>IFERROR(VLOOKUP($B1368,APガラス性能一覧!$A$2:$M$6097,9,0),"")</f>
        <v/>
      </c>
      <c r="K1368" s="68" t="str">
        <f>IFERROR(VLOOKUP($B1368,APガラス性能一覧!$A$2:$M$6097,10,0),"")</f>
        <v/>
      </c>
      <c r="L1368" s="68" t="str">
        <f>IFERROR(VLOOKUP($B1368,APガラス性能一覧!$A$2:$M$6097,11,0),"")</f>
        <v/>
      </c>
      <c r="M1368" s="68" t="str">
        <f>IFERROR(VLOOKUP($B1368,APガラス性能一覧!$A$2:$M$6097,12,0),"")</f>
        <v/>
      </c>
      <c r="N1368" s="68" t="str">
        <f>IFERROR(VLOOKUP($B1368,APガラス性能一覧!$A$2:$M$6097,13,0),"")</f>
        <v/>
      </c>
    </row>
    <row r="1369" spans="2:14" x14ac:dyDescent="0.4">
      <c r="B1369" s="68" t="str">
        <f>IF($D$2="","",IF($E$2=0.65,IFERROR(IF(INDEX(APガラス性能一覧!A:A,MATCH(ROW(B1363),APガラス性能一覧!$O:$O,0))="","",INDEX(APガラス性能一覧!A:A,MATCH(ROW(B1363),APガラス性能一覧!$O:$O,0))),""),IFERROR(IF(INDEX(APガラス性能一覧!A:A,MATCH(ROW(B1363),APガラス性能一覧!$N:$N,0))="","",INDEX(APガラス性能一覧!A:A,MATCH(ROW(B1363),APガラス性能一覧!$N:$N,0))),"")))</f>
        <v/>
      </c>
      <c r="C1369" s="68" t="str">
        <f>IFERROR(VLOOKUP($B1369,APガラス性能一覧!$A$2:$M$6097,2,0),"")</f>
        <v/>
      </c>
      <c r="D1369" s="68" t="str">
        <f>IFERROR(VLOOKUP($B1369,APガラス性能一覧!$A$2:$M$6097,3,0),"")</f>
        <v/>
      </c>
      <c r="E1369" s="68" t="str">
        <f>IFERROR(VLOOKUP($B1369,APガラス性能一覧!$A$2:$M$6097,4,0),"")</f>
        <v/>
      </c>
      <c r="F1369" s="68" t="str">
        <f>IFERROR(VLOOKUP($B1369,APガラス性能一覧!$A$2:$M$6097,5,0),"")</f>
        <v/>
      </c>
      <c r="G1369" s="68" t="str">
        <f>IFERROR(VLOOKUP($B1369,APガラス性能一覧!$A$2:$M$6097,6,0),"")</f>
        <v/>
      </c>
      <c r="H1369" s="68" t="str">
        <f>IFERROR(VLOOKUP($B1369,APガラス性能一覧!$A$2:$M$6097,7,0),"")</f>
        <v/>
      </c>
      <c r="I1369" s="68" t="str">
        <f>IFERROR(VLOOKUP($B1369,APガラス性能一覧!$A$2:$M$6097,8,0),"")</f>
        <v/>
      </c>
      <c r="J1369" s="68" t="str">
        <f>IFERROR(VLOOKUP($B1369,APガラス性能一覧!$A$2:$M$6097,9,0),"")</f>
        <v/>
      </c>
      <c r="K1369" s="68" t="str">
        <f>IFERROR(VLOOKUP($B1369,APガラス性能一覧!$A$2:$M$6097,10,0),"")</f>
        <v/>
      </c>
      <c r="L1369" s="68" t="str">
        <f>IFERROR(VLOOKUP($B1369,APガラス性能一覧!$A$2:$M$6097,11,0),"")</f>
        <v/>
      </c>
      <c r="M1369" s="68" t="str">
        <f>IFERROR(VLOOKUP($B1369,APガラス性能一覧!$A$2:$M$6097,12,0),"")</f>
        <v/>
      </c>
      <c r="N1369" s="68" t="str">
        <f>IFERROR(VLOOKUP($B1369,APガラス性能一覧!$A$2:$M$6097,13,0),"")</f>
        <v/>
      </c>
    </row>
    <row r="1370" spans="2:14" x14ac:dyDescent="0.4">
      <c r="B1370" s="68" t="str">
        <f>IF($D$2="","",IF($E$2=0.65,IFERROR(IF(INDEX(APガラス性能一覧!A:A,MATCH(ROW(B1364),APガラス性能一覧!$O:$O,0))="","",INDEX(APガラス性能一覧!A:A,MATCH(ROW(B1364),APガラス性能一覧!$O:$O,0))),""),IFERROR(IF(INDEX(APガラス性能一覧!A:A,MATCH(ROW(B1364),APガラス性能一覧!$N:$N,0))="","",INDEX(APガラス性能一覧!A:A,MATCH(ROW(B1364),APガラス性能一覧!$N:$N,0))),"")))</f>
        <v/>
      </c>
      <c r="C1370" s="68" t="str">
        <f>IFERROR(VLOOKUP($B1370,APガラス性能一覧!$A$2:$M$6097,2,0),"")</f>
        <v/>
      </c>
      <c r="D1370" s="68" t="str">
        <f>IFERROR(VLOOKUP($B1370,APガラス性能一覧!$A$2:$M$6097,3,0),"")</f>
        <v/>
      </c>
      <c r="E1370" s="68" t="str">
        <f>IFERROR(VLOOKUP($B1370,APガラス性能一覧!$A$2:$M$6097,4,0),"")</f>
        <v/>
      </c>
      <c r="F1370" s="68" t="str">
        <f>IFERROR(VLOOKUP($B1370,APガラス性能一覧!$A$2:$M$6097,5,0),"")</f>
        <v/>
      </c>
      <c r="G1370" s="68" t="str">
        <f>IFERROR(VLOOKUP($B1370,APガラス性能一覧!$A$2:$M$6097,6,0),"")</f>
        <v/>
      </c>
      <c r="H1370" s="68" t="str">
        <f>IFERROR(VLOOKUP($B1370,APガラス性能一覧!$A$2:$M$6097,7,0),"")</f>
        <v/>
      </c>
      <c r="I1370" s="68" t="str">
        <f>IFERROR(VLOOKUP($B1370,APガラス性能一覧!$A$2:$M$6097,8,0),"")</f>
        <v/>
      </c>
      <c r="J1370" s="68" t="str">
        <f>IFERROR(VLOOKUP($B1370,APガラス性能一覧!$A$2:$M$6097,9,0),"")</f>
        <v/>
      </c>
      <c r="K1370" s="68" t="str">
        <f>IFERROR(VLOOKUP($B1370,APガラス性能一覧!$A$2:$M$6097,10,0),"")</f>
        <v/>
      </c>
      <c r="L1370" s="68" t="str">
        <f>IFERROR(VLOOKUP($B1370,APガラス性能一覧!$A$2:$M$6097,11,0),"")</f>
        <v/>
      </c>
      <c r="M1370" s="68" t="str">
        <f>IFERROR(VLOOKUP($B1370,APガラス性能一覧!$A$2:$M$6097,12,0),"")</f>
        <v/>
      </c>
      <c r="N1370" s="68" t="str">
        <f>IFERROR(VLOOKUP($B1370,APガラス性能一覧!$A$2:$M$6097,13,0),"")</f>
        <v/>
      </c>
    </row>
    <row r="1371" spans="2:14" x14ac:dyDescent="0.4">
      <c r="B1371" s="68" t="str">
        <f>IF($D$2="","",IF($E$2=0.65,IFERROR(IF(INDEX(APガラス性能一覧!A:A,MATCH(ROW(B1365),APガラス性能一覧!$O:$O,0))="","",INDEX(APガラス性能一覧!A:A,MATCH(ROW(B1365),APガラス性能一覧!$O:$O,0))),""),IFERROR(IF(INDEX(APガラス性能一覧!A:A,MATCH(ROW(B1365),APガラス性能一覧!$N:$N,0))="","",INDEX(APガラス性能一覧!A:A,MATCH(ROW(B1365),APガラス性能一覧!$N:$N,0))),"")))</f>
        <v/>
      </c>
      <c r="C1371" s="68" t="str">
        <f>IFERROR(VLOOKUP($B1371,APガラス性能一覧!$A$2:$M$6097,2,0),"")</f>
        <v/>
      </c>
      <c r="D1371" s="68" t="str">
        <f>IFERROR(VLOOKUP($B1371,APガラス性能一覧!$A$2:$M$6097,3,0),"")</f>
        <v/>
      </c>
      <c r="E1371" s="68" t="str">
        <f>IFERROR(VLOOKUP($B1371,APガラス性能一覧!$A$2:$M$6097,4,0),"")</f>
        <v/>
      </c>
      <c r="F1371" s="68" t="str">
        <f>IFERROR(VLOOKUP($B1371,APガラス性能一覧!$A$2:$M$6097,5,0),"")</f>
        <v/>
      </c>
      <c r="G1371" s="68" t="str">
        <f>IFERROR(VLOOKUP($B1371,APガラス性能一覧!$A$2:$M$6097,6,0),"")</f>
        <v/>
      </c>
      <c r="H1371" s="68" t="str">
        <f>IFERROR(VLOOKUP($B1371,APガラス性能一覧!$A$2:$M$6097,7,0),"")</f>
        <v/>
      </c>
      <c r="I1371" s="68" t="str">
        <f>IFERROR(VLOOKUP($B1371,APガラス性能一覧!$A$2:$M$6097,8,0),"")</f>
        <v/>
      </c>
      <c r="J1371" s="68" t="str">
        <f>IFERROR(VLOOKUP($B1371,APガラス性能一覧!$A$2:$M$6097,9,0),"")</f>
        <v/>
      </c>
      <c r="K1371" s="68" t="str">
        <f>IFERROR(VLOOKUP($B1371,APガラス性能一覧!$A$2:$M$6097,10,0),"")</f>
        <v/>
      </c>
      <c r="L1371" s="68" t="str">
        <f>IFERROR(VLOOKUP($B1371,APガラス性能一覧!$A$2:$M$6097,11,0),"")</f>
        <v/>
      </c>
      <c r="M1371" s="68" t="str">
        <f>IFERROR(VLOOKUP($B1371,APガラス性能一覧!$A$2:$M$6097,12,0),"")</f>
        <v/>
      </c>
      <c r="N1371" s="68" t="str">
        <f>IFERROR(VLOOKUP($B1371,APガラス性能一覧!$A$2:$M$6097,13,0),"")</f>
        <v/>
      </c>
    </row>
    <row r="1372" spans="2:14" x14ac:dyDescent="0.4">
      <c r="B1372" s="68" t="str">
        <f>IF($D$2="","",IF($E$2=0.65,IFERROR(IF(INDEX(APガラス性能一覧!A:A,MATCH(ROW(B1366),APガラス性能一覧!$O:$O,0))="","",INDEX(APガラス性能一覧!A:A,MATCH(ROW(B1366),APガラス性能一覧!$O:$O,0))),""),IFERROR(IF(INDEX(APガラス性能一覧!A:A,MATCH(ROW(B1366),APガラス性能一覧!$N:$N,0))="","",INDEX(APガラス性能一覧!A:A,MATCH(ROW(B1366),APガラス性能一覧!$N:$N,0))),"")))</f>
        <v/>
      </c>
      <c r="C1372" s="68" t="str">
        <f>IFERROR(VLOOKUP($B1372,APガラス性能一覧!$A$2:$M$6097,2,0),"")</f>
        <v/>
      </c>
      <c r="D1372" s="68" t="str">
        <f>IFERROR(VLOOKUP($B1372,APガラス性能一覧!$A$2:$M$6097,3,0),"")</f>
        <v/>
      </c>
      <c r="E1372" s="68" t="str">
        <f>IFERROR(VLOOKUP($B1372,APガラス性能一覧!$A$2:$M$6097,4,0),"")</f>
        <v/>
      </c>
      <c r="F1372" s="68" t="str">
        <f>IFERROR(VLOOKUP($B1372,APガラス性能一覧!$A$2:$M$6097,5,0),"")</f>
        <v/>
      </c>
      <c r="G1372" s="68" t="str">
        <f>IFERROR(VLOOKUP($B1372,APガラス性能一覧!$A$2:$M$6097,6,0),"")</f>
        <v/>
      </c>
      <c r="H1372" s="68" t="str">
        <f>IFERROR(VLOOKUP($B1372,APガラス性能一覧!$A$2:$M$6097,7,0),"")</f>
        <v/>
      </c>
      <c r="I1372" s="68" t="str">
        <f>IFERROR(VLOOKUP($B1372,APガラス性能一覧!$A$2:$M$6097,8,0),"")</f>
        <v/>
      </c>
      <c r="J1372" s="68" t="str">
        <f>IFERROR(VLOOKUP($B1372,APガラス性能一覧!$A$2:$M$6097,9,0),"")</f>
        <v/>
      </c>
      <c r="K1372" s="68" t="str">
        <f>IFERROR(VLOOKUP($B1372,APガラス性能一覧!$A$2:$M$6097,10,0),"")</f>
        <v/>
      </c>
      <c r="L1372" s="68" t="str">
        <f>IFERROR(VLOOKUP($B1372,APガラス性能一覧!$A$2:$M$6097,11,0),"")</f>
        <v/>
      </c>
      <c r="M1372" s="68" t="str">
        <f>IFERROR(VLOOKUP($B1372,APガラス性能一覧!$A$2:$M$6097,12,0),"")</f>
        <v/>
      </c>
      <c r="N1372" s="68" t="str">
        <f>IFERROR(VLOOKUP($B1372,APガラス性能一覧!$A$2:$M$6097,13,0),"")</f>
        <v/>
      </c>
    </row>
    <row r="1373" spans="2:14" x14ac:dyDescent="0.4">
      <c r="B1373" s="68" t="str">
        <f>IF($D$2="","",IF($E$2=0.65,IFERROR(IF(INDEX(APガラス性能一覧!A:A,MATCH(ROW(B1367),APガラス性能一覧!$O:$O,0))="","",INDEX(APガラス性能一覧!A:A,MATCH(ROW(B1367),APガラス性能一覧!$O:$O,0))),""),IFERROR(IF(INDEX(APガラス性能一覧!A:A,MATCH(ROW(B1367),APガラス性能一覧!$N:$N,0))="","",INDEX(APガラス性能一覧!A:A,MATCH(ROW(B1367),APガラス性能一覧!$N:$N,0))),"")))</f>
        <v/>
      </c>
      <c r="C1373" s="68" t="str">
        <f>IFERROR(VLOOKUP($B1373,APガラス性能一覧!$A$2:$M$6097,2,0),"")</f>
        <v/>
      </c>
      <c r="D1373" s="68" t="str">
        <f>IFERROR(VLOOKUP($B1373,APガラス性能一覧!$A$2:$M$6097,3,0),"")</f>
        <v/>
      </c>
      <c r="E1373" s="68" t="str">
        <f>IFERROR(VLOOKUP($B1373,APガラス性能一覧!$A$2:$M$6097,4,0),"")</f>
        <v/>
      </c>
      <c r="F1373" s="68" t="str">
        <f>IFERROR(VLOOKUP($B1373,APガラス性能一覧!$A$2:$M$6097,5,0),"")</f>
        <v/>
      </c>
      <c r="G1373" s="68" t="str">
        <f>IFERROR(VLOOKUP($B1373,APガラス性能一覧!$A$2:$M$6097,6,0),"")</f>
        <v/>
      </c>
      <c r="H1373" s="68" t="str">
        <f>IFERROR(VLOOKUP($B1373,APガラス性能一覧!$A$2:$M$6097,7,0),"")</f>
        <v/>
      </c>
      <c r="I1373" s="68" t="str">
        <f>IFERROR(VLOOKUP($B1373,APガラス性能一覧!$A$2:$M$6097,8,0),"")</f>
        <v/>
      </c>
      <c r="J1373" s="68" t="str">
        <f>IFERROR(VLOOKUP($B1373,APガラス性能一覧!$A$2:$M$6097,9,0),"")</f>
        <v/>
      </c>
      <c r="K1373" s="68" t="str">
        <f>IFERROR(VLOOKUP($B1373,APガラス性能一覧!$A$2:$M$6097,10,0),"")</f>
        <v/>
      </c>
      <c r="L1373" s="68" t="str">
        <f>IFERROR(VLOOKUP($B1373,APガラス性能一覧!$A$2:$M$6097,11,0),"")</f>
        <v/>
      </c>
      <c r="M1373" s="68" t="str">
        <f>IFERROR(VLOOKUP($B1373,APガラス性能一覧!$A$2:$M$6097,12,0),"")</f>
        <v/>
      </c>
      <c r="N1373" s="68" t="str">
        <f>IFERROR(VLOOKUP($B1373,APガラス性能一覧!$A$2:$M$6097,13,0),"")</f>
        <v/>
      </c>
    </row>
    <row r="1374" spans="2:14" x14ac:dyDescent="0.4">
      <c r="B1374" s="68" t="str">
        <f>IF($D$2="","",IF($E$2=0.65,IFERROR(IF(INDEX(APガラス性能一覧!A:A,MATCH(ROW(B1368),APガラス性能一覧!$O:$O,0))="","",INDEX(APガラス性能一覧!A:A,MATCH(ROW(B1368),APガラス性能一覧!$O:$O,0))),""),IFERROR(IF(INDEX(APガラス性能一覧!A:A,MATCH(ROW(B1368),APガラス性能一覧!$N:$N,0))="","",INDEX(APガラス性能一覧!A:A,MATCH(ROW(B1368),APガラス性能一覧!$N:$N,0))),"")))</f>
        <v/>
      </c>
      <c r="C1374" s="68" t="str">
        <f>IFERROR(VLOOKUP($B1374,APガラス性能一覧!$A$2:$M$6097,2,0),"")</f>
        <v/>
      </c>
      <c r="D1374" s="68" t="str">
        <f>IFERROR(VLOOKUP($B1374,APガラス性能一覧!$A$2:$M$6097,3,0),"")</f>
        <v/>
      </c>
      <c r="E1374" s="68" t="str">
        <f>IFERROR(VLOOKUP($B1374,APガラス性能一覧!$A$2:$M$6097,4,0),"")</f>
        <v/>
      </c>
      <c r="F1374" s="68" t="str">
        <f>IFERROR(VLOOKUP($B1374,APガラス性能一覧!$A$2:$M$6097,5,0),"")</f>
        <v/>
      </c>
      <c r="G1374" s="68" t="str">
        <f>IFERROR(VLOOKUP($B1374,APガラス性能一覧!$A$2:$M$6097,6,0),"")</f>
        <v/>
      </c>
      <c r="H1374" s="68" t="str">
        <f>IFERROR(VLOOKUP($B1374,APガラス性能一覧!$A$2:$M$6097,7,0),"")</f>
        <v/>
      </c>
      <c r="I1374" s="68" t="str">
        <f>IFERROR(VLOOKUP($B1374,APガラス性能一覧!$A$2:$M$6097,8,0),"")</f>
        <v/>
      </c>
      <c r="J1374" s="68" t="str">
        <f>IFERROR(VLOOKUP($B1374,APガラス性能一覧!$A$2:$M$6097,9,0),"")</f>
        <v/>
      </c>
      <c r="K1374" s="68" t="str">
        <f>IFERROR(VLOOKUP($B1374,APガラス性能一覧!$A$2:$M$6097,10,0),"")</f>
        <v/>
      </c>
      <c r="L1374" s="68" t="str">
        <f>IFERROR(VLOOKUP($B1374,APガラス性能一覧!$A$2:$M$6097,11,0),"")</f>
        <v/>
      </c>
      <c r="M1374" s="68" t="str">
        <f>IFERROR(VLOOKUP($B1374,APガラス性能一覧!$A$2:$M$6097,12,0),"")</f>
        <v/>
      </c>
      <c r="N1374" s="68" t="str">
        <f>IFERROR(VLOOKUP($B1374,APガラス性能一覧!$A$2:$M$6097,13,0),"")</f>
        <v/>
      </c>
    </row>
    <row r="1375" spans="2:14" x14ac:dyDescent="0.4">
      <c r="B1375" s="68" t="str">
        <f>IF($D$2="","",IF($E$2=0.65,IFERROR(IF(INDEX(APガラス性能一覧!A:A,MATCH(ROW(B1369),APガラス性能一覧!$O:$O,0))="","",INDEX(APガラス性能一覧!A:A,MATCH(ROW(B1369),APガラス性能一覧!$O:$O,0))),""),IFERROR(IF(INDEX(APガラス性能一覧!A:A,MATCH(ROW(B1369),APガラス性能一覧!$N:$N,0))="","",INDEX(APガラス性能一覧!A:A,MATCH(ROW(B1369),APガラス性能一覧!$N:$N,0))),"")))</f>
        <v/>
      </c>
      <c r="C1375" s="68" t="str">
        <f>IFERROR(VLOOKUP($B1375,APガラス性能一覧!$A$2:$M$6097,2,0),"")</f>
        <v/>
      </c>
      <c r="D1375" s="68" t="str">
        <f>IFERROR(VLOOKUP($B1375,APガラス性能一覧!$A$2:$M$6097,3,0),"")</f>
        <v/>
      </c>
      <c r="E1375" s="68" t="str">
        <f>IFERROR(VLOOKUP($B1375,APガラス性能一覧!$A$2:$M$6097,4,0),"")</f>
        <v/>
      </c>
      <c r="F1375" s="68" t="str">
        <f>IFERROR(VLOOKUP($B1375,APガラス性能一覧!$A$2:$M$6097,5,0),"")</f>
        <v/>
      </c>
      <c r="G1375" s="68" t="str">
        <f>IFERROR(VLOOKUP($B1375,APガラス性能一覧!$A$2:$M$6097,6,0),"")</f>
        <v/>
      </c>
      <c r="H1375" s="68" t="str">
        <f>IFERROR(VLOOKUP($B1375,APガラス性能一覧!$A$2:$M$6097,7,0),"")</f>
        <v/>
      </c>
      <c r="I1375" s="68" t="str">
        <f>IFERROR(VLOOKUP($B1375,APガラス性能一覧!$A$2:$M$6097,8,0),"")</f>
        <v/>
      </c>
      <c r="J1375" s="68" t="str">
        <f>IFERROR(VLOOKUP($B1375,APガラス性能一覧!$A$2:$M$6097,9,0),"")</f>
        <v/>
      </c>
      <c r="K1375" s="68" t="str">
        <f>IFERROR(VLOOKUP($B1375,APガラス性能一覧!$A$2:$M$6097,10,0),"")</f>
        <v/>
      </c>
      <c r="L1375" s="68" t="str">
        <f>IFERROR(VLOOKUP($B1375,APガラス性能一覧!$A$2:$M$6097,11,0),"")</f>
        <v/>
      </c>
      <c r="M1375" s="68" t="str">
        <f>IFERROR(VLOOKUP($B1375,APガラス性能一覧!$A$2:$M$6097,12,0),"")</f>
        <v/>
      </c>
      <c r="N1375" s="68" t="str">
        <f>IFERROR(VLOOKUP($B1375,APガラス性能一覧!$A$2:$M$6097,13,0),"")</f>
        <v/>
      </c>
    </row>
    <row r="1376" spans="2:14" x14ac:dyDescent="0.4">
      <c r="B1376" s="68" t="str">
        <f>IF($D$2="","",IF($E$2=0.65,IFERROR(IF(INDEX(APガラス性能一覧!A:A,MATCH(ROW(B1370),APガラス性能一覧!$O:$O,0))="","",INDEX(APガラス性能一覧!A:A,MATCH(ROW(B1370),APガラス性能一覧!$O:$O,0))),""),IFERROR(IF(INDEX(APガラス性能一覧!A:A,MATCH(ROW(B1370),APガラス性能一覧!$N:$N,0))="","",INDEX(APガラス性能一覧!A:A,MATCH(ROW(B1370),APガラス性能一覧!$N:$N,0))),"")))</f>
        <v/>
      </c>
      <c r="C1376" s="68" t="str">
        <f>IFERROR(VLOOKUP($B1376,APガラス性能一覧!$A$2:$M$6097,2,0),"")</f>
        <v/>
      </c>
      <c r="D1376" s="68" t="str">
        <f>IFERROR(VLOOKUP($B1376,APガラス性能一覧!$A$2:$M$6097,3,0),"")</f>
        <v/>
      </c>
      <c r="E1376" s="68" t="str">
        <f>IFERROR(VLOOKUP($B1376,APガラス性能一覧!$A$2:$M$6097,4,0),"")</f>
        <v/>
      </c>
      <c r="F1376" s="68" t="str">
        <f>IFERROR(VLOOKUP($B1376,APガラス性能一覧!$A$2:$M$6097,5,0),"")</f>
        <v/>
      </c>
      <c r="G1376" s="68" t="str">
        <f>IFERROR(VLOOKUP($B1376,APガラス性能一覧!$A$2:$M$6097,6,0),"")</f>
        <v/>
      </c>
      <c r="H1376" s="68" t="str">
        <f>IFERROR(VLOOKUP($B1376,APガラス性能一覧!$A$2:$M$6097,7,0),"")</f>
        <v/>
      </c>
      <c r="I1376" s="68" t="str">
        <f>IFERROR(VLOOKUP($B1376,APガラス性能一覧!$A$2:$M$6097,8,0),"")</f>
        <v/>
      </c>
      <c r="J1376" s="68" t="str">
        <f>IFERROR(VLOOKUP($B1376,APガラス性能一覧!$A$2:$M$6097,9,0),"")</f>
        <v/>
      </c>
      <c r="K1376" s="68" t="str">
        <f>IFERROR(VLOOKUP($B1376,APガラス性能一覧!$A$2:$M$6097,10,0),"")</f>
        <v/>
      </c>
      <c r="L1376" s="68" t="str">
        <f>IFERROR(VLOOKUP($B1376,APガラス性能一覧!$A$2:$M$6097,11,0),"")</f>
        <v/>
      </c>
      <c r="M1376" s="68" t="str">
        <f>IFERROR(VLOOKUP($B1376,APガラス性能一覧!$A$2:$M$6097,12,0),"")</f>
        <v/>
      </c>
      <c r="N1376" s="68" t="str">
        <f>IFERROR(VLOOKUP($B1376,APガラス性能一覧!$A$2:$M$6097,13,0),"")</f>
        <v/>
      </c>
    </row>
    <row r="1377" spans="2:14" x14ac:dyDescent="0.4">
      <c r="B1377" s="68" t="str">
        <f>IF($D$2="","",IF($E$2=0.65,IFERROR(IF(INDEX(APガラス性能一覧!A:A,MATCH(ROW(B1371),APガラス性能一覧!$O:$O,0))="","",INDEX(APガラス性能一覧!A:A,MATCH(ROW(B1371),APガラス性能一覧!$O:$O,0))),""),IFERROR(IF(INDEX(APガラス性能一覧!A:A,MATCH(ROW(B1371),APガラス性能一覧!$N:$N,0))="","",INDEX(APガラス性能一覧!A:A,MATCH(ROW(B1371),APガラス性能一覧!$N:$N,0))),"")))</f>
        <v/>
      </c>
      <c r="C1377" s="68" t="str">
        <f>IFERROR(VLOOKUP($B1377,APガラス性能一覧!$A$2:$M$6097,2,0),"")</f>
        <v/>
      </c>
      <c r="D1377" s="68" t="str">
        <f>IFERROR(VLOOKUP($B1377,APガラス性能一覧!$A$2:$M$6097,3,0),"")</f>
        <v/>
      </c>
      <c r="E1377" s="68" t="str">
        <f>IFERROR(VLOOKUP($B1377,APガラス性能一覧!$A$2:$M$6097,4,0),"")</f>
        <v/>
      </c>
      <c r="F1377" s="68" t="str">
        <f>IFERROR(VLOOKUP($B1377,APガラス性能一覧!$A$2:$M$6097,5,0),"")</f>
        <v/>
      </c>
      <c r="G1377" s="68" t="str">
        <f>IFERROR(VLOOKUP($B1377,APガラス性能一覧!$A$2:$M$6097,6,0),"")</f>
        <v/>
      </c>
      <c r="H1377" s="68" t="str">
        <f>IFERROR(VLOOKUP($B1377,APガラス性能一覧!$A$2:$M$6097,7,0),"")</f>
        <v/>
      </c>
      <c r="I1377" s="68" t="str">
        <f>IFERROR(VLOOKUP($B1377,APガラス性能一覧!$A$2:$M$6097,8,0),"")</f>
        <v/>
      </c>
      <c r="J1377" s="68" t="str">
        <f>IFERROR(VLOOKUP($B1377,APガラス性能一覧!$A$2:$M$6097,9,0),"")</f>
        <v/>
      </c>
      <c r="K1377" s="68" t="str">
        <f>IFERROR(VLOOKUP($B1377,APガラス性能一覧!$A$2:$M$6097,10,0),"")</f>
        <v/>
      </c>
      <c r="L1377" s="68" t="str">
        <f>IFERROR(VLOOKUP($B1377,APガラス性能一覧!$A$2:$M$6097,11,0),"")</f>
        <v/>
      </c>
      <c r="M1377" s="68" t="str">
        <f>IFERROR(VLOOKUP($B1377,APガラス性能一覧!$A$2:$M$6097,12,0),"")</f>
        <v/>
      </c>
      <c r="N1377" s="68" t="str">
        <f>IFERROR(VLOOKUP($B1377,APガラス性能一覧!$A$2:$M$6097,13,0),"")</f>
        <v/>
      </c>
    </row>
    <row r="1378" spans="2:14" x14ac:dyDescent="0.4">
      <c r="B1378" s="68" t="str">
        <f>IF($D$2="","",IF($E$2=0.65,IFERROR(IF(INDEX(APガラス性能一覧!A:A,MATCH(ROW(B1372),APガラス性能一覧!$O:$O,0))="","",INDEX(APガラス性能一覧!A:A,MATCH(ROW(B1372),APガラス性能一覧!$O:$O,0))),""),IFERROR(IF(INDEX(APガラス性能一覧!A:A,MATCH(ROW(B1372),APガラス性能一覧!$N:$N,0))="","",INDEX(APガラス性能一覧!A:A,MATCH(ROW(B1372),APガラス性能一覧!$N:$N,0))),"")))</f>
        <v/>
      </c>
      <c r="C1378" s="68" t="str">
        <f>IFERROR(VLOOKUP($B1378,APガラス性能一覧!$A$2:$M$6097,2,0),"")</f>
        <v/>
      </c>
      <c r="D1378" s="68" t="str">
        <f>IFERROR(VLOOKUP($B1378,APガラス性能一覧!$A$2:$M$6097,3,0),"")</f>
        <v/>
      </c>
      <c r="E1378" s="68" t="str">
        <f>IFERROR(VLOOKUP($B1378,APガラス性能一覧!$A$2:$M$6097,4,0),"")</f>
        <v/>
      </c>
      <c r="F1378" s="68" t="str">
        <f>IFERROR(VLOOKUP($B1378,APガラス性能一覧!$A$2:$M$6097,5,0),"")</f>
        <v/>
      </c>
      <c r="G1378" s="68" t="str">
        <f>IFERROR(VLOOKUP($B1378,APガラス性能一覧!$A$2:$M$6097,6,0),"")</f>
        <v/>
      </c>
      <c r="H1378" s="68" t="str">
        <f>IFERROR(VLOOKUP($B1378,APガラス性能一覧!$A$2:$M$6097,7,0),"")</f>
        <v/>
      </c>
      <c r="I1378" s="68" t="str">
        <f>IFERROR(VLOOKUP($B1378,APガラス性能一覧!$A$2:$M$6097,8,0),"")</f>
        <v/>
      </c>
      <c r="J1378" s="68" t="str">
        <f>IFERROR(VLOOKUP($B1378,APガラス性能一覧!$A$2:$M$6097,9,0),"")</f>
        <v/>
      </c>
      <c r="K1378" s="68" t="str">
        <f>IFERROR(VLOOKUP($B1378,APガラス性能一覧!$A$2:$M$6097,10,0),"")</f>
        <v/>
      </c>
      <c r="L1378" s="68" t="str">
        <f>IFERROR(VLOOKUP($B1378,APガラス性能一覧!$A$2:$M$6097,11,0),"")</f>
        <v/>
      </c>
      <c r="M1378" s="68" t="str">
        <f>IFERROR(VLOOKUP($B1378,APガラス性能一覧!$A$2:$M$6097,12,0),"")</f>
        <v/>
      </c>
      <c r="N1378" s="68" t="str">
        <f>IFERROR(VLOOKUP($B1378,APガラス性能一覧!$A$2:$M$6097,13,0),"")</f>
        <v/>
      </c>
    </row>
    <row r="1379" spans="2:14" x14ac:dyDescent="0.4">
      <c r="B1379" s="68" t="str">
        <f>IF($D$2="","",IF($E$2=0.65,IFERROR(IF(INDEX(APガラス性能一覧!A:A,MATCH(ROW(B1373),APガラス性能一覧!$O:$O,0))="","",INDEX(APガラス性能一覧!A:A,MATCH(ROW(B1373),APガラス性能一覧!$O:$O,0))),""),IFERROR(IF(INDEX(APガラス性能一覧!A:A,MATCH(ROW(B1373),APガラス性能一覧!$N:$N,0))="","",INDEX(APガラス性能一覧!A:A,MATCH(ROW(B1373),APガラス性能一覧!$N:$N,0))),"")))</f>
        <v/>
      </c>
      <c r="C1379" s="68" t="str">
        <f>IFERROR(VLOOKUP($B1379,APガラス性能一覧!$A$2:$M$6097,2,0),"")</f>
        <v/>
      </c>
      <c r="D1379" s="68" t="str">
        <f>IFERROR(VLOOKUP($B1379,APガラス性能一覧!$A$2:$M$6097,3,0),"")</f>
        <v/>
      </c>
      <c r="E1379" s="68" t="str">
        <f>IFERROR(VLOOKUP($B1379,APガラス性能一覧!$A$2:$M$6097,4,0),"")</f>
        <v/>
      </c>
      <c r="F1379" s="68" t="str">
        <f>IFERROR(VLOOKUP($B1379,APガラス性能一覧!$A$2:$M$6097,5,0),"")</f>
        <v/>
      </c>
      <c r="G1379" s="68" t="str">
        <f>IFERROR(VLOOKUP($B1379,APガラス性能一覧!$A$2:$M$6097,6,0),"")</f>
        <v/>
      </c>
      <c r="H1379" s="68" t="str">
        <f>IFERROR(VLOOKUP($B1379,APガラス性能一覧!$A$2:$M$6097,7,0),"")</f>
        <v/>
      </c>
      <c r="I1379" s="68" t="str">
        <f>IFERROR(VLOOKUP($B1379,APガラス性能一覧!$A$2:$M$6097,8,0),"")</f>
        <v/>
      </c>
      <c r="J1379" s="68" t="str">
        <f>IFERROR(VLOOKUP($B1379,APガラス性能一覧!$A$2:$M$6097,9,0),"")</f>
        <v/>
      </c>
      <c r="K1379" s="68" t="str">
        <f>IFERROR(VLOOKUP($B1379,APガラス性能一覧!$A$2:$M$6097,10,0),"")</f>
        <v/>
      </c>
      <c r="L1379" s="68" t="str">
        <f>IFERROR(VLOOKUP($B1379,APガラス性能一覧!$A$2:$M$6097,11,0),"")</f>
        <v/>
      </c>
      <c r="M1379" s="68" t="str">
        <f>IFERROR(VLOOKUP($B1379,APガラス性能一覧!$A$2:$M$6097,12,0),"")</f>
        <v/>
      </c>
      <c r="N1379" s="68" t="str">
        <f>IFERROR(VLOOKUP($B1379,APガラス性能一覧!$A$2:$M$6097,13,0),"")</f>
        <v/>
      </c>
    </row>
    <row r="1380" spans="2:14" x14ac:dyDescent="0.4">
      <c r="B1380" s="68" t="str">
        <f>IF($D$2="","",IF($E$2=0.65,IFERROR(IF(INDEX(APガラス性能一覧!A:A,MATCH(ROW(B1374),APガラス性能一覧!$O:$O,0))="","",INDEX(APガラス性能一覧!A:A,MATCH(ROW(B1374),APガラス性能一覧!$O:$O,0))),""),IFERROR(IF(INDEX(APガラス性能一覧!A:A,MATCH(ROW(B1374),APガラス性能一覧!$N:$N,0))="","",INDEX(APガラス性能一覧!A:A,MATCH(ROW(B1374),APガラス性能一覧!$N:$N,0))),"")))</f>
        <v/>
      </c>
      <c r="C1380" s="68" t="str">
        <f>IFERROR(VLOOKUP($B1380,APガラス性能一覧!$A$2:$M$6097,2,0),"")</f>
        <v/>
      </c>
      <c r="D1380" s="68" t="str">
        <f>IFERROR(VLOOKUP($B1380,APガラス性能一覧!$A$2:$M$6097,3,0),"")</f>
        <v/>
      </c>
      <c r="E1380" s="68" t="str">
        <f>IFERROR(VLOOKUP($B1380,APガラス性能一覧!$A$2:$M$6097,4,0),"")</f>
        <v/>
      </c>
      <c r="F1380" s="68" t="str">
        <f>IFERROR(VLOOKUP($B1380,APガラス性能一覧!$A$2:$M$6097,5,0),"")</f>
        <v/>
      </c>
      <c r="G1380" s="68" t="str">
        <f>IFERROR(VLOOKUP($B1380,APガラス性能一覧!$A$2:$M$6097,6,0),"")</f>
        <v/>
      </c>
      <c r="H1380" s="68" t="str">
        <f>IFERROR(VLOOKUP($B1380,APガラス性能一覧!$A$2:$M$6097,7,0),"")</f>
        <v/>
      </c>
      <c r="I1380" s="68" t="str">
        <f>IFERROR(VLOOKUP($B1380,APガラス性能一覧!$A$2:$M$6097,8,0),"")</f>
        <v/>
      </c>
      <c r="J1380" s="68" t="str">
        <f>IFERROR(VLOOKUP($B1380,APガラス性能一覧!$A$2:$M$6097,9,0),"")</f>
        <v/>
      </c>
      <c r="K1380" s="68" t="str">
        <f>IFERROR(VLOOKUP($B1380,APガラス性能一覧!$A$2:$M$6097,10,0),"")</f>
        <v/>
      </c>
      <c r="L1380" s="68" t="str">
        <f>IFERROR(VLOOKUP($B1380,APガラス性能一覧!$A$2:$M$6097,11,0),"")</f>
        <v/>
      </c>
      <c r="M1380" s="68" t="str">
        <f>IFERROR(VLOOKUP($B1380,APガラス性能一覧!$A$2:$M$6097,12,0),"")</f>
        <v/>
      </c>
      <c r="N1380" s="68" t="str">
        <f>IFERROR(VLOOKUP($B1380,APガラス性能一覧!$A$2:$M$6097,13,0),"")</f>
        <v/>
      </c>
    </row>
    <row r="1381" spans="2:14" x14ac:dyDescent="0.4">
      <c r="B1381" s="68" t="str">
        <f>IF($D$2="","",IF($E$2=0.65,IFERROR(IF(INDEX(APガラス性能一覧!A:A,MATCH(ROW(B1375),APガラス性能一覧!$O:$O,0))="","",INDEX(APガラス性能一覧!A:A,MATCH(ROW(B1375),APガラス性能一覧!$O:$O,0))),""),IFERROR(IF(INDEX(APガラス性能一覧!A:A,MATCH(ROW(B1375),APガラス性能一覧!$N:$N,0))="","",INDEX(APガラス性能一覧!A:A,MATCH(ROW(B1375),APガラス性能一覧!$N:$N,0))),"")))</f>
        <v/>
      </c>
      <c r="C1381" s="68" t="str">
        <f>IFERROR(VLOOKUP($B1381,APガラス性能一覧!$A$2:$M$6097,2,0),"")</f>
        <v/>
      </c>
      <c r="D1381" s="68" t="str">
        <f>IFERROR(VLOOKUP($B1381,APガラス性能一覧!$A$2:$M$6097,3,0),"")</f>
        <v/>
      </c>
      <c r="E1381" s="68" t="str">
        <f>IFERROR(VLOOKUP($B1381,APガラス性能一覧!$A$2:$M$6097,4,0),"")</f>
        <v/>
      </c>
      <c r="F1381" s="68" t="str">
        <f>IFERROR(VLOOKUP($B1381,APガラス性能一覧!$A$2:$M$6097,5,0),"")</f>
        <v/>
      </c>
      <c r="G1381" s="68" t="str">
        <f>IFERROR(VLOOKUP($B1381,APガラス性能一覧!$A$2:$M$6097,6,0),"")</f>
        <v/>
      </c>
      <c r="H1381" s="68" t="str">
        <f>IFERROR(VLOOKUP($B1381,APガラス性能一覧!$A$2:$M$6097,7,0),"")</f>
        <v/>
      </c>
      <c r="I1381" s="68" t="str">
        <f>IFERROR(VLOOKUP($B1381,APガラス性能一覧!$A$2:$M$6097,8,0),"")</f>
        <v/>
      </c>
      <c r="J1381" s="68" t="str">
        <f>IFERROR(VLOOKUP($B1381,APガラス性能一覧!$A$2:$M$6097,9,0),"")</f>
        <v/>
      </c>
      <c r="K1381" s="68" t="str">
        <f>IFERROR(VLOOKUP($B1381,APガラス性能一覧!$A$2:$M$6097,10,0),"")</f>
        <v/>
      </c>
      <c r="L1381" s="68" t="str">
        <f>IFERROR(VLOOKUP($B1381,APガラス性能一覧!$A$2:$M$6097,11,0),"")</f>
        <v/>
      </c>
      <c r="M1381" s="68" t="str">
        <f>IFERROR(VLOOKUP($B1381,APガラス性能一覧!$A$2:$M$6097,12,0),"")</f>
        <v/>
      </c>
      <c r="N1381" s="68" t="str">
        <f>IFERROR(VLOOKUP($B1381,APガラス性能一覧!$A$2:$M$6097,13,0),"")</f>
        <v/>
      </c>
    </row>
    <row r="1382" spans="2:14" x14ac:dyDescent="0.4">
      <c r="B1382" s="68" t="str">
        <f>IF($D$2="","",IF($E$2=0.65,IFERROR(IF(INDEX(APガラス性能一覧!A:A,MATCH(ROW(B1376),APガラス性能一覧!$O:$O,0))="","",INDEX(APガラス性能一覧!A:A,MATCH(ROW(B1376),APガラス性能一覧!$O:$O,0))),""),IFERROR(IF(INDEX(APガラス性能一覧!A:A,MATCH(ROW(B1376),APガラス性能一覧!$N:$N,0))="","",INDEX(APガラス性能一覧!A:A,MATCH(ROW(B1376),APガラス性能一覧!$N:$N,0))),"")))</f>
        <v/>
      </c>
      <c r="C1382" s="68" t="str">
        <f>IFERROR(VLOOKUP($B1382,APガラス性能一覧!$A$2:$M$6097,2,0),"")</f>
        <v/>
      </c>
      <c r="D1382" s="68" t="str">
        <f>IFERROR(VLOOKUP($B1382,APガラス性能一覧!$A$2:$M$6097,3,0),"")</f>
        <v/>
      </c>
      <c r="E1382" s="68" t="str">
        <f>IFERROR(VLOOKUP($B1382,APガラス性能一覧!$A$2:$M$6097,4,0),"")</f>
        <v/>
      </c>
      <c r="F1382" s="68" t="str">
        <f>IFERROR(VLOOKUP($B1382,APガラス性能一覧!$A$2:$M$6097,5,0),"")</f>
        <v/>
      </c>
      <c r="G1382" s="68" t="str">
        <f>IFERROR(VLOOKUP($B1382,APガラス性能一覧!$A$2:$M$6097,6,0),"")</f>
        <v/>
      </c>
      <c r="H1382" s="68" t="str">
        <f>IFERROR(VLOOKUP($B1382,APガラス性能一覧!$A$2:$M$6097,7,0),"")</f>
        <v/>
      </c>
      <c r="I1382" s="68" t="str">
        <f>IFERROR(VLOOKUP($B1382,APガラス性能一覧!$A$2:$M$6097,8,0),"")</f>
        <v/>
      </c>
      <c r="J1382" s="68" t="str">
        <f>IFERROR(VLOOKUP($B1382,APガラス性能一覧!$A$2:$M$6097,9,0),"")</f>
        <v/>
      </c>
      <c r="K1382" s="68" t="str">
        <f>IFERROR(VLOOKUP($B1382,APガラス性能一覧!$A$2:$M$6097,10,0),"")</f>
        <v/>
      </c>
      <c r="L1382" s="68" t="str">
        <f>IFERROR(VLOOKUP($B1382,APガラス性能一覧!$A$2:$M$6097,11,0),"")</f>
        <v/>
      </c>
      <c r="M1382" s="68" t="str">
        <f>IFERROR(VLOOKUP($B1382,APガラス性能一覧!$A$2:$M$6097,12,0),"")</f>
        <v/>
      </c>
      <c r="N1382" s="68" t="str">
        <f>IFERROR(VLOOKUP($B1382,APガラス性能一覧!$A$2:$M$6097,13,0),"")</f>
        <v/>
      </c>
    </row>
    <row r="1383" spans="2:14" x14ac:dyDescent="0.4">
      <c r="B1383" s="68" t="str">
        <f>IF($D$2="","",IF($E$2=0.65,IFERROR(IF(INDEX(APガラス性能一覧!A:A,MATCH(ROW(B1377),APガラス性能一覧!$O:$O,0))="","",INDEX(APガラス性能一覧!A:A,MATCH(ROW(B1377),APガラス性能一覧!$O:$O,0))),""),IFERROR(IF(INDEX(APガラス性能一覧!A:A,MATCH(ROW(B1377),APガラス性能一覧!$N:$N,0))="","",INDEX(APガラス性能一覧!A:A,MATCH(ROW(B1377),APガラス性能一覧!$N:$N,0))),"")))</f>
        <v/>
      </c>
      <c r="C1383" s="68" t="str">
        <f>IFERROR(VLOOKUP($B1383,APガラス性能一覧!$A$2:$M$6097,2,0),"")</f>
        <v/>
      </c>
      <c r="D1383" s="68" t="str">
        <f>IFERROR(VLOOKUP($B1383,APガラス性能一覧!$A$2:$M$6097,3,0),"")</f>
        <v/>
      </c>
      <c r="E1383" s="68" t="str">
        <f>IFERROR(VLOOKUP($B1383,APガラス性能一覧!$A$2:$M$6097,4,0),"")</f>
        <v/>
      </c>
      <c r="F1383" s="68" t="str">
        <f>IFERROR(VLOOKUP($B1383,APガラス性能一覧!$A$2:$M$6097,5,0),"")</f>
        <v/>
      </c>
      <c r="G1383" s="68" t="str">
        <f>IFERROR(VLOOKUP($B1383,APガラス性能一覧!$A$2:$M$6097,6,0),"")</f>
        <v/>
      </c>
      <c r="H1383" s="68" t="str">
        <f>IFERROR(VLOOKUP($B1383,APガラス性能一覧!$A$2:$M$6097,7,0),"")</f>
        <v/>
      </c>
      <c r="I1383" s="68" t="str">
        <f>IFERROR(VLOOKUP($B1383,APガラス性能一覧!$A$2:$M$6097,8,0),"")</f>
        <v/>
      </c>
      <c r="J1383" s="68" t="str">
        <f>IFERROR(VLOOKUP($B1383,APガラス性能一覧!$A$2:$M$6097,9,0),"")</f>
        <v/>
      </c>
      <c r="K1383" s="68" t="str">
        <f>IFERROR(VLOOKUP($B1383,APガラス性能一覧!$A$2:$M$6097,10,0),"")</f>
        <v/>
      </c>
      <c r="L1383" s="68" t="str">
        <f>IFERROR(VLOOKUP($B1383,APガラス性能一覧!$A$2:$M$6097,11,0),"")</f>
        <v/>
      </c>
      <c r="M1383" s="68" t="str">
        <f>IFERROR(VLOOKUP($B1383,APガラス性能一覧!$A$2:$M$6097,12,0),"")</f>
        <v/>
      </c>
      <c r="N1383" s="68" t="str">
        <f>IFERROR(VLOOKUP($B1383,APガラス性能一覧!$A$2:$M$6097,13,0),"")</f>
        <v/>
      </c>
    </row>
    <row r="1384" spans="2:14" x14ac:dyDescent="0.4">
      <c r="B1384" s="68" t="str">
        <f>IF($D$2="","",IF($E$2=0.65,IFERROR(IF(INDEX(APガラス性能一覧!A:A,MATCH(ROW(B1378),APガラス性能一覧!$O:$O,0))="","",INDEX(APガラス性能一覧!A:A,MATCH(ROW(B1378),APガラス性能一覧!$O:$O,0))),""),IFERROR(IF(INDEX(APガラス性能一覧!A:A,MATCH(ROW(B1378),APガラス性能一覧!$N:$N,0))="","",INDEX(APガラス性能一覧!A:A,MATCH(ROW(B1378),APガラス性能一覧!$N:$N,0))),"")))</f>
        <v/>
      </c>
      <c r="C1384" s="68" t="str">
        <f>IFERROR(VLOOKUP($B1384,APガラス性能一覧!$A$2:$M$6097,2,0),"")</f>
        <v/>
      </c>
      <c r="D1384" s="68" t="str">
        <f>IFERROR(VLOOKUP($B1384,APガラス性能一覧!$A$2:$M$6097,3,0),"")</f>
        <v/>
      </c>
      <c r="E1384" s="68" t="str">
        <f>IFERROR(VLOOKUP($B1384,APガラス性能一覧!$A$2:$M$6097,4,0),"")</f>
        <v/>
      </c>
      <c r="F1384" s="68" t="str">
        <f>IFERROR(VLOOKUP($B1384,APガラス性能一覧!$A$2:$M$6097,5,0),"")</f>
        <v/>
      </c>
      <c r="G1384" s="68" t="str">
        <f>IFERROR(VLOOKUP($B1384,APガラス性能一覧!$A$2:$M$6097,6,0),"")</f>
        <v/>
      </c>
      <c r="H1384" s="68" t="str">
        <f>IFERROR(VLOOKUP($B1384,APガラス性能一覧!$A$2:$M$6097,7,0),"")</f>
        <v/>
      </c>
      <c r="I1384" s="68" t="str">
        <f>IFERROR(VLOOKUP($B1384,APガラス性能一覧!$A$2:$M$6097,8,0),"")</f>
        <v/>
      </c>
      <c r="J1384" s="68" t="str">
        <f>IFERROR(VLOOKUP($B1384,APガラス性能一覧!$A$2:$M$6097,9,0),"")</f>
        <v/>
      </c>
      <c r="K1384" s="68" t="str">
        <f>IFERROR(VLOOKUP($B1384,APガラス性能一覧!$A$2:$M$6097,10,0),"")</f>
        <v/>
      </c>
      <c r="L1384" s="68" t="str">
        <f>IFERROR(VLOOKUP($B1384,APガラス性能一覧!$A$2:$M$6097,11,0),"")</f>
        <v/>
      </c>
      <c r="M1384" s="68" t="str">
        <f>IFERROR(VLOOKUP($B1384,APガラス性能一覧!$A$2:$M$6097,12,0),"")</f>
        <v/>
      </c>
      <c r="N1384" s="68" t="str">
        <f>IFERROR(VLOOKUP($B1384,APガラス性能一覧!$A$2:$M$6097,13,0),"")</f>
        <v/>
      </c>
    </row>
    <row r="1385" spans="2:14" x14ac:dyDescent="0.4">
      <c r="B1385" s="68" t="str">
        <f>IF($D$2="","",IF($E$2=0.65,IFERROR(IF(INDEX(APガラス性能一覧!A:A,MATCH(ROW(B1379),APガラス性能一覧!$O:$O,0))="","",INDEX(APガラス性能一覧!A:A,MATCH(ROW(B1379),APガラス性能一覧!$O:$O,0))),""),IFERROR(IF(INDEX(APガラス性能一覧!A:A,MATCH(ROW(B1379),APガラス性能一覧!$N:$N,0))="","",INDEX(APガラス性能一覧!A:A,MATCH(ROW(B1379),APガラス性能一覧!$N:$N,0))),"")))</f>
        <v/>
      </c>
      <c r="C1385" s="68" t="str">
        <f>IFERROR(VLOOKUP($B1385,APガラス性能一覧!$A$2:$M$6097,2,0),"")</f>
        <v/>
      </c>
      <c r="D1385" s="68" t="str">
        <f>IFERROR(VLOOKUP($B1385,APガラス性能一覧!$A$2:$M$6097,3,0),"")</f>
        <v/>
      </c>
      <c r="E1385" s="68" t="str">
        <f>IFERROR(VLOOKUP($B1385,APガラス性能一覧!$A$2:$M$6097,4,0),"")</f>
        <v/>
      </c>
      <c r="F1385" s="68" t="str">
        <f>IFERROR(VLOOKUP($B1385,APガラス性能一覧!$A$2:$M$6097,5,0),"")</f>
        <v/>
      </c>
      <c r="G1385" s="68" t="str">
        <f>IFERROR(VLOOKUP($B1385,APガラス性能一覧!$A$2:$M$6097,6,0),"")</f>
        <v/>
      </c>
      <c r="H1385" s="68" t="str">
        <f>IFERROR(VLOOKUP($B1385,APガラス性能一覧!$A$2:$M$6097,7,0),"")</f>
        <v/>
      </c>
      <c r="I1385" s="68" t="str">
        <f>IFERROR(VLOOKUP($B1385,APガラス性能一覧!$A$2:$M$6097,8,0),"")</f>
        <v/>
      </c>
      <c r="J1385" s="68" t="str">
        <f>IFERROR(VLOOKUP($B1385,APガラス性能一覧!$A$2:$M$6097,9,0),"")</f>
        <v/>
      </c>
      <c r="K1385" s="68" t="str">
        <f>IFERROR(VLOOKUP($B1385,APガラス性能一覧!$A$2:$M$6097,10,0),"")</f>
        <v/>
      </c>
      <c r="L1385" s="68" t="str">
        <f>IFERROR(VLOOKUP($B1385,APガラス性能一覧!$A$2:$M$6097,11,0),"")</f>
        <v/>
      </c>
      <c r="M1385" s="68" t="str">
        <f>IFERROR(VLOOKUP($B1385,APガラス性能一覧!$A$2:$M$6097,12,0),"")</f>
        <v/>
      </c>
      <c r="N1385" s="68" t="str">
        <f>IFERROR(VLOOKUP($B1385,APガラス性能一覧!$A$2:$M$6097,13,0),"")</f>
        <v/>
      </c>
    </row>
    <row r="1386" spans="2:14" x14ac:dyDescent="0.4">
      <c r="B1386" s="68" t="str">
        <f>IF($D$2="","",IF($E$2=0.65,IFERROR(IF(INDEX(APガラス性能一覧!A:A,MATCH(ROW(B1380),APガラス性能一覧!$O:$O,0))="","",INDEX(APガラス性能一覧!A:A,MATCH(ROW(B1380),APガラス性能一覧!$O:$O,0))),""),IFERROR(IF(INDEX(APガラス性能一覧!A:A,MATCH(ROW(B1380),APガラス性能一覧!$N:$N,0))="","",INDEX(APガラス性能一覧!A:A,MATCH(ROW(B1380),APガラス性能一覧!$N:$N,0))),"")))</f>
        <v/>
      </c>
      <c r="C1386" s="68" t="str">
        <f>IFERROR(VLOOKUP($B1386,APガラス性能一覧!$A$2:$M$6097,2,0),"")</f>
        <v/>
      </c>
      <c r="D1386" s="68" t="str">
        <f>IFERROR(VLOOKUP($B1386,APガラス性能一覧!$A$2:$M$6097,3,0),"")</f>
        <v/>
      </c>
      <c r="E1386" s="68" t="str">
        <f>IFERROR(VLOOKUP($B1386,APガラス性能一覧!$A$2:$M$6097,4,0),"")</f>
        <v/>
      </c>
      <c r="F1386" s="68" t="str">
        <f>IFERROR(VLOOKUP($B1386,APガラス性能一覧!$A$2:$M$6097,5,0),"")</f>
        <v/>
      </c>
      <c r="G1386" s="68" t="str">
        <f>IFERROR(VLOOKUP($B1386,APガラス性能一覧!$A$2:$M$6097,6,0),"")</f>
        <v/>
      </c>
      <c r="H1386" s="68" t="str">
        <f>IFERROR(VLOOKUP($B1386,APガラス性能一覧!$A$2:$M$6097,7,0),"")</f>
        <v/>
      </c>
      <c r="I1386" s="68" t="str">
        <f>IFERROR(VLOOKUP($B1386,APガラス性能一覧!$A$2:$M$6097,8,0),"")</f>
        <v/>
      </c>
      <c r="J1386" s="68" t="str">
        <f>IFERROR(VLOOKUP($B1386,APガラス性能一覧!$A$2:$M$6097,9,0),"")</f>
        <v/>
      </c>
      <c r="K1386" s="68" t="str">
        <f>IFERROR(VLOOKUP($B1386,APガラス性能一覧!$A$2:$M$6097,10,0),"")</f>
        <v/>
      </c>
      <c r="L1386" s="68" t="str">
        <f>IFERROR(VLOOKUP($B1386,APガラス性能一覧!$A$2:$M$6097,11,0),"")</f>
        <v/>
      </c>
      <c r="M1386" s="68" t="str">
        <f>IFERROR(VLOOKUP($B1386,APガラス性能一覧!$A$2:$M$6097,12,0),"")</f>
        <v/>
      </c>
      <c r="N1386" s="68" t="str">
        <f>IFERROR(VLOOKUP($B1386,APガラス性能一覧!$A$2:$M$6097,13,0),"")</f>
        <v/>
      </c>
    </row>
    <row r="1387" spans="2:14" x14ac:dyDescent="0.4">
      <c r="B1387" s="68" t="str">
        <f>IF($D$2="","",IF($E$2=0.65,IFERROR(IF(INDEX(APガラス性能一覧!A:A,MATCH(ROW(B1381),APガラス性能一覧!$O:$O,0))="","",INDEX(APガラス性能一覧!A:A,MATCH(ROW(B1381),APガラス性能一覧!$O:$O,0))),""),IFERROR(IF(INDEX(APガラス性能一覧!A:A,MATCH(ROW(B1381),APガラス性能一覧!$N:$N,0))="","",INDEX(APガラス性能一覧!A:A,MATCH(ROW(B1381),APガラス性能一覧!$N:$N,0))),"")))</f>
        <v/>
      </c>
      <c r="C1387" s="68" t="str">
        <f>IFERROR(VLOOKUP($B1387,APガラス性能一覧!$A$2:$M$6097,2,0),"")</f>
        <v/>
      </c>
      <c r="D1387" s="68" t="str">
        <f>IFERROR(VLOOKUP($B1387,APガラス性能一覧!$A$2:$M$6097,3,0),"")</f>
        <v/>
      </c>
      <c r="E1387" s="68" t="str">
        <f>IFERROR(VLOOKUP($B1387,APガラス性能一覧!$A$2:$M$6097,4,0),"")</f>
        <v/>
      </c>
      <c r="F1387" s="68" t="str">
        <f>IFERROR(VLOOKUP($B1387,APガラス性能一覧!$A$2:$M$6097,5,0),"")</f>
        <v/>
      </c>
      <c r="G1387" s="68" t="str">
        <f>IFERROR(VLOOKUP($B1387,APガラス性能一覧!$A$2:$M$6097,6,0),"")</f>
        <v/>
      </c>
      <c r="H1387" s="68" t="str">
        <f>IFERROR(VLOOKUP($B1387,APガラス性能一覧!$A$2:$M$6097,7,0),"")</f>
        <v/>
      </c>
      <c r="I1387" s="68" t="str">
        <f>IFERROR(VLOOKUP($B1387,APガラス性能一覧!$A$2:$M$6097,8,0),"")</f>
        <v/>
      </c>
      <c r="J1387" s="68" t="str">
        <f>IFERROR(VLOOKUP($B1387,APガラス性能一覧!$A$2:$M$6097,9,0),"")</f>
        <v/>
      </c>
      <c r="K1387" s="68" t="str">
        <f>IFERROR(VLOOKUP($B1387,APガラス性能一覧!$A$2:$M$6097,10,0),"")</f>
        <v/>
      </c>
      <c r="L1387" s="68" t="str">
        <f>IFERROR(VLOOKUP($B1387,APガラス性能一覧!$A$2:$M$6097,11,0),"")</f>
        <v/>
      </c>
      <c r="M1387" s="68" t="str">
        <f>IFERROR(VLOOKUP($B1387,APガラス性能一覧!$A$2:$M$6097,12,0),"")</f>
        <v/>
      </c>
      <c r="N1387" s="68" t="str">
        <f>IFERROR(VLOOKUP($B1387,APガラス性能一覧!$A$2:$M$6097,13,0),"")</f>
        <v/>
      </c>
    </row>
    <row r="1388" spans="2:14" x14ac:dyDescent="0.4">
      <c r="B1388" s="68" t="str">
        <f>IF($D$2="","",IF($E$2=0.65,IFERROR(IF(INDEX(APガラス性能一覧!A:A,MATCH(ROW(B1382),APガラス性能一覧!$O:$O,0))="","",INDEX(APガラス性能一覧!A:A,MATCH(ROW(B1382),APガラス性能一覧!$O:$O,0))),""),IFERROR(IF(INDEX(APガラス性能一覧!A:A,MATCH(ROW(B1382),APガラス性能一覧!$N:$N,0))="","",INDEX(APガラス性能一覧!A:A,MATCH(ROW(B1382),APガラス性能一覧!$N:$N,0))),"")))</f>
        <v/>
      </c>
      <c r="C1388" s="68" t="str">
        <f>IFERROR(VLOOKUP($B1388,APガラス性能一覧!$A$2:$M$6097,2,0),"")</f>
        <v/>
      </c>
      <c r="D1388" s="68" t="str">
        <f>IFERROR(VLOOKUP($B1388,APガラス性能一覧!$A$2:$M$6097,3,0),"")</f>
        <v/>
      </c>
      <c r="E1388" s="68" t="str">
        <f>IFERROR(VLOOKUP($B1388,APガラス性能一覧!$A$2:$M$6097,4,0),"")</f>
        <v/>
      </c>
      <c r="F1388" s="68" t="str">
        <f>IFERROR(VLOOKUP($B1388,APガラス性能一覧!$A$2:$M$6097,5,0),"")</f>
        <v/>
      </c>
      <c r="G1388" s="68" t="str">
        <f>IFERROR(VLOOKUP($B1388,APガラス性能一覧!$A$2:$M$6097,6,0),"")</f>
        <v/>
      </c>
      <c r="H1388" s="68" t="str">
        <f>IFERROR(VLOOKUP($B1388,APガラス性能一覧!$A$2:$M$6097,7,0),"")</f>
        <v/>
      </c>
      <c r="I1388" s="68" t="str">
        <f>IFERROR(VLOOKUP($B1388,APガラス性能一覧!$A$2:$M$6097,8,0),"")</f>
        <v/>
      </c>
      <c r="J1388" s="68" t="str">
        <f>IFERROR(VLOOKUP($B1388,APガラス性能一覧!$A$2:$M$6097,9,0),"")</f>
        <v/>
      </c>
      <c r="K1388" s="68" t="str">
        <f>IFERROR(VLOOKUP($B1388,APガラス性能一覧!$A$2:$M$6097,10,0),"")</f>
        <v/>
      </c>
      <c r="L1388" s="68" t="str">
        <f>IFERROR(VLOOKUP($B1388,APガラス性能一覧!$A$2:$M$6097,11,0),"")</f>
        <v/>
      </c>
      <c r="M1388" s="68" t="str">
        <f>IFERROR(VLOOKUP($B1388,APガラス性能一覧!$A$2:$M$6097,12,0),"")</f>
        <v/>
      </c>
      <c r="N1388" s="68" t="str">
        <f>IFERROR(VLOOKUP($B1388,APガラス性能一覧!$A$2:$M$6097,13,0),"")</f>
        <v/>
      </c>
    </row>
    <row r="1389" spans="2:14" x14ac:dyDescent="0.4">
      <c r="B1389" s="68" t="str">
        <f>IF($D$2="","",IF($E$2=0.65,IFERROR(IF(INDEX(APガラス性能一覧!A:A,MATCH(ROW(B1383),APガラス性能一覧!$O:$O,0))="","",INDEX(APガラス性能一覧!A:A,MATCH(ROW(B1383),APガラス性能一覧!$O:$O,0))),""),IFERROR(IF(INDEX(APガラス性能一覧!A:A,MATCH(ROW(B1383),APガラス性能一覧!$N:$N,0))="","",INDEX(APガラス性能一覧!A:A,MATCH(ROW(B1383),APガラス性能一覧!$N:$N,0))),"")))</f>
        <v/>
      </c>
      <c r="C1389" s="68" t="str">
        <f>IFERROR(VLOOKUP($B1389,APガラス性能一覧!$A$2:$M$6097,2,0),"")</f>
        <v/>
      </c>
      <c r="D1389" s="68" t="str">
        <f>IFERROR(VLOOKUP($B1389,APガラス性能一覧!$A$2:$M$6097,3,0),"")</f>
        <v/>
      </c>
      <c r="E1389" s="68" t="str">
        <f>IFERROR(VLOOKUP($B1389,APガラス性能一覧!$A$2:$M$6097,4,0),"")</f>
        <v/>
      </c>
      <c r="F1389" s="68" t="str">
        <f>IFERROR(VLOOKUP($B1389,APガラス性能一覧!$A$2:$M$6097,5,0),"")</f>
        <v/>
      </c>
      <c r="G1389" s="68" t="str">
        <f>IFERROR(VLOOKUP($B1389,APガラス性能一覧!$A$2:$M$6097,6,0),"")</f>
        <v/>
      </c>
      <c r="H1389" s="68" t="str">
        <f>IFERROR(VLOOKUP($B1389,APガラス性能一覧!$A$2:$M$6097,7,0),"")</f>
        <v/>
      </c>
      <c r="I1389" s="68" t="str">
        <f>IFERROR(VLOOKUP($B1389,APガラス性能一覧!$A$2:$M$6097,8,0),"")</f>
        <v/>
      </c>
      <c r="J1389" s="68" t="str">
        <f>IFERROR(VLOOKUP($B1389,APガラス性能一覧!$A$2:$M$6097,9,0),"")</f>
        <v/>
      </c>
      <c r="K1389" s="68" t="str">
        <f>IFERROR(VLOOKUP($B1389,APガラス性能一覧!$A$2:$M$6097,10,0),"")</f>
        <v/>
      </c>
      <c r="L1389" s="68" t="str">
        <f>IFERROR(VLOOKUP($B1389,APガラス性能一覧!$A$2:$M$6097,11,0),"")</f>
        <v/>
      </c>
      <c r="M1389" s="68" t="str">
        <f>IFERROR(VLOOKUP($B1389,APガラス性能一覧!$A$2:$M$6097,12,0),"")</f>
        <v/>
      </c>
      <c r="N1389" s="68" t="str">
        <f>IFERROR(VLOOKUP($B1389,APガラス性能一覧!$A$2:$M$6097,13,0),"")</f>
        <v/>
      </c>
    </row>
    <row r="1390" spans="2:14" x14ac:dyDescent="0.4">
      <c r="B1390" s="68" t="str">
        <f>IF($D$2="","",IF($E$2=0.65,IFERROR(IF(INDEX(APガラス性能一覧!A:A,MATCH(ROW(B1384),APガラス性能一覧!$O:$O,0))="","",INDEX(APガラス性能一覧!A:A,MATCH(ROW(B1384),APガラス性能一覧!$O:$O,0))),""),IFERROR(IF(INDEX(APガラス性能一覧!A:A,MATCH(ROW(B1384),APガラス性能一覧!$N:$N,0))="","",INDEX(APガラス性能一覧!A:A,MATCH(ROW(B1384),APガラス性能一覧!$N:$N,0))),"")))</f>
        <v/>
      </c>
      <c r="C1390" s="68" t="str">
        <f>IFERROR(VLOOKUP($B1390,APガラス性能一覧!$A$2:$M$6097,2,0),"")</f>
        <v/>
      </c>
      <c r="D1390" s="68" t="str">
        <f>IFERROR(VLOOKUP($B1390,APガラス性能一覧!$A$2:$M$6097,3,0),"")</f>
        <v/>
      </c>
      <c r="E1390" s="68" t="str">
        <f>IFERROR(VLOOKUP($B1390,APガラス性能一覧!$A$2:$M$6097,4,0),"")</f>
        <v/>
      </c>
      <c r="F1390" s="68" t="str">
        <f>IFERROR(VLOOKUP($B1390,APガラス性能一覧!$A$2:$M$6097,5,0),"")</f>
        <v/>
      </c>
      <c r="G1390" s="68" t="str">
        <f>IFERROR(VLOOKUP($B1390,APガラス性能一覧!$A$2:$M$6097,6,0),"")</f>
        <v/>
      </c>
      <c r="H1390" s="68" t="str">
        <f>IFERROR(VLOOKUP($B1390,APガラス性能一覧!$A$2:$M$6097,7,0),"")</f>
        <v/>
      </c>
      <c r="I1390" s="68" t="str">
        <f>IFERROR(VLOOKUP($B1390,APガラス性能一覧!$A$2:$M$6097,8,0),"")</f>
        <v/>
      </c>
      <c r="J1390" s="68" t="str">
        <f>IFERROR(VLOOKUP($B1390,APガラス性能一覧!$A$2:$M$6097,9,0),"")</f>
        <v/>
      </c>
      <c r="K1390" s="68" t="str">
        <f>IFERROR(VLOOKUP($B1390,APガラス性能一覧!$A$2:$M$6097,10,0),"")</f>
        <v/>
      </c>
      <c r="L1390" s="68" t="str">
        <f>IFERROR(VLOOKUP($B1390,APガラス性能一覧!$A$2:$M$6097,11,0),"")</f>
        <v/>
      </c>
      <c r="M1390" s="68" t="str">
        <f>IFERROR(VLOOKUP($B1390,APガラス性能一覧!$A$2:$M$6097,12,0),"")</f>
        <v/>
      </c>
      <c r="N1390" s="68" t="str">
        <f>IFERROR(VLOOKUP($B1390,APガラス性能一覧!$A$2:$M$6097,13,0),"")</f>
        <v/>
      </c>
    </row>
    <row r="1391" spans="2:14" x14ac:dyDescent="0.4">
      <c r="B1391" s="68" t="str">
        <f>IF($D$2="","",IF($E$2=0.65,IFERROR(IF(INDEX(APガラス性能一覧!A:A,MATCH(ROW(B1385),APガラス性能一覧!$O:$O,0))="","",INDEX(APガラス性能一覧!A:A,MATCH(ROW(B1385),APガラス性能一覧!$O:$O,0))),""),IFERROR(IF(INDEX(APガラス性能一覧!A:A,MATCH(ROW(B1385),APガラス性能一覧!$N:$N,0))="","",INDEX(APガラス性能一覧!A:A,MATCH(ROW(B1385),APガラス性能一覧!$N:$N,0))),"")))</f>
        <v/>
      </c>
      <c r="C1391" s="68" t="str">
        <f>IFERROR(VLOOKUP($B1391,APガラス性能一覧!$A$2:$M$6097,2,0),"")</f>
        <v/>
      </c>
      <c r="D1391" s="68" t="str">
        <f>IFERROR(VLOOKUP($B1391,APガラス性能一覧!$A$2:$M$6097,3,0),"")</f>
        <v/>
      </c>
      <c r="E1391" s="68" t="str">
        <f>IFERROR(VLOOKUP($B1391,APガラス性能一覧!$A$2:$M$6097,4,0),"")</f>
        <v/>
      </c>
      <c r="F1391" s="68" t="str">
        <f>IFERROR(VLOOKUP($B1391,APガラス性能一覧!$A$2:$M$6097,5,0),"")</f>
        <v/>
      </c>
      <c r="G1391" s="68" t="str">
        <f>IFERROR(VLOOKUP($B1391,APガラス性能一覧!$A$2:$M$6097,6,0),"")</f>
        <v/>
      </c>
      <c r="H1391" s="68" t="str">
        <f>IFERROR(VLOOKUP($B1391,APガラス性能一覧!$A$2:$M$6097,7,0),"")</f>
        <v/>
      </c>
      <c r="I1391" s="68" t="str">
        <f>IFERROR(VLOOKUP($B1391,APガラス性能一覧!$A$2:$M$6097,8,0),"")</f>
        <v/>
      </c>
      <c r="J1391" s="68" t="str">
        <f>IFERROR(VLOOKUP($B1391,APガラス性能一覧!$A$2:$M$6097,9,0),"")</f>
        <v/>
      </c>
      <c r="K1391" s="68" t="str">
        <f>IFERROR(VLOOKUP($B1391,APガラス性能一覧!$A$2:$M$6097,10,0),"")</f>
        <v/>
      </c>
      <c r="L1391" s="68" t="str">
        <f>IFERROR(VLOOKUP($B1391,APガラス性能一覧!$A$2:$M$6097,11,0),"")</f>
        <v/>
      </c>
      <c r="M1391" s="68" t="str">
        <f>IFERROR(VLOOKUP($B1391,APガラス性能一覧!$A$2:$M$6097,12,0),"")</f>
        <v/>
      </c>
      <c r="N1391" s="68" t="str">
        <f>IFERROR(VLOOKUP($B1391,APガラス性能一覧!$A$2:$M$6097,13,0),"")</f>
        <v/>
      </c>
    </row>
    <row r="1392" spans="2:14" x14ac:dyDescent="0.4">
      <c r="B1392" s="68" t="str">
        <f>IF($D$2="","",IF($E$2=0.65,IFERROR(IF(INDEX(APガラス性能一覧!A:A,MATCH(ROW(B1386),APガラス性能一覧!$O:$O,0))="","",INDEX(APガラス性能一覧!A:A,MATCH(ROW(B1386),APガラス性能一覧!$O:$O,0))),""),IFERROR(IF(INDEX(APガラス性能一覧!A:A,MATCH(ROW(B1386),APガラス性能一覧!$N:$N,0))="","",INDEX(APガラス性能一覧!A:A,MATCH(ROW(B1386),APガラス性能一覧!$N:$N,0))),"")))</f>
        <v/>
      </c>
      <c r="C1392" s="68" t="str">
        <f>IFERROR(VLOOKUP($B1392,APガラス性能一覧!$A$2:$M$6097,2,0),"")</f>
        <v/>
      </c>
      <c r="D1392" s="68" t="str">
        <f>IFERROR(VLOOKUP($B1392,APガラス性能一覧!$A$2:$M$6097,3,0),"")</f>
        <v/>
      </c>
      <c r="E1392" s="68" t="str">
        <f>IFERROR(VLOOKUP($B1392,APガラス性能一覧!$A$2:$M$6097,4,0),"")</f>
        <v/>
      </c>
      <c r="F1392" s="68" t="str">
        <f>IFERROR(VLOOKUP($B1392,APガラス性能一覧!$A$2:$M$6097,5,0),"")</f>
        <v/>
      </c>
      <c r="G1392" s="68" t="str">
        <f>IFERROR(VLOOKUP($B1392,APガラス性能一覧!$A$2:$M$6097,6,0),"")</f>
        <v/>
      </c>
      <c r="H1392" s="68" t="str">
        <f>IFERROR(VLOOKUP($B1392,APガラス性能一覧!$A$2:$M$6097,7,0),"")</f>
        <v/>
      </c>
      <c r="I1392" s="68" t="str">
        <f>IFERROR(VLOOKUP($B1392,APガラス性能一覧!$A$2:$M$6097,8,0),"")</f>
        <v/>
      </c>
      <c r="J1392" s="68" t="str">
        <f>IFERROR(VLOOKUP($B1392,APガラス性能一覧!$A$2:$M$6097,9,0),"")</f>
        <v/>
      </c>
      <c r="K1392" s="68" t="str">
        <f>IFERROR(VLOOKUP($B1392,APガラス性能一覧!$A$2:$M$6097,10,0),"")</f>
        <v/>
      </c>
      <c r="L1392" s="68" t="str">
        <f>IFERROR(VLOOKUP($B1392,APガラス性能一覧!$A$2:$M$6097,11,0),"")</f>
        <v/>
      </c>
      <c r="M1392" s="68" t="str">
        <f>IFERROR(VLOOKUP($B1392,APガラス性能一覧!$A$2:$M$6097,12,0),"")</f>
        <v/>
      </c>
      <c r="N1392" s="68" t="str">
        <f>IFERROR(VLOOKUP($B1392,APガラス性能一覧!$A$2:$M$6097,13,0),"")</f>
        <v/>
      </c>
    </row>
    <row r="1393" spans="2:14" x14ac:dyDescent="0.4">
      <c r="B1393" s="68" t="str">
        <f>IF($D$2="","",IF($E$2=0.65,IFERROR(IF(INDEX(APガラス性能一覧!A:A,MATCH(ROW(B1387),APガラス性能一覧!$O:$O,0))="","",INDEX(APガラス性能一覧!A:A,MATCH(ROW(B1387),APガラス性能一覧!$O:$O,0))),""),IFERROR(IF(INDEX(APガラス性能一覧!A:A,MATCH(ROW(B1387),APガラス性能一覧!$N:$N,0))="","",INDEX(APガラス性能一覧!A:A,MATCH(ROW(B1387),APガラス性能一覧!$N:$N,0))),"")))</f>
        <v/>
      </c>
      <c r="C1393" s="68" t="str">
        <f>IFERROR(VLOOKUP($B1393,APガラス性能一覧!$A$2:$M$6097,2,0),"")</f>
        <v/>
      </c>
      <c r="D1393" s="68" t="str">
        <f>IFERROR(VLOOKUP($B1393,APガラス性能一覧!$A$2:$M$6097,3,0),"")</f>
        <v/>
      </c>
      <c r="E1393" s="68" t="str">
        <f>IFERROR(VLOOKUP($B1393,APガラス性能一覧!$A$2:$M$6097,4,0),"")</f>
        <v/>
      </c>
      <c r="F1393" s="68" t="str">
        <f>IFERROR(VLOOKUP($B1393,APガラス性能一覧!$A$2:$M$6097,5,0),"")</f>
        <v/>
      </c>
      <c r="G1393" s="68" t="str">
        <f>IFERROR(VLOOKUP($B1393,APガラス性能一覧!$A$2:$M$6097,6,0),"")</f>
        <v/>
      </c>
      <c r="H1393" s="68" t="str">
        <f>IFERROR(VLOOKUP($B1393,APガラス性能一覧!$A$2:$M$6097,7,0),"")</f>
        <v/>
      </c>
      <c r="I1393" s="68" t="str">
        <f>IFERROR(VLOOKUP($B1393,APガラス性能一覧!$A$2:$M$6097,8,0),"")</f>
        <v/>
      </c>
      <c r="J1393" s="68" t="str">
        <f>IFERROR(VLOOKUP($B1393,APガラス性能一覧!$A$2:$M$6097,9,0),"")</f>
        <v/>
      </c>
      <c r="K1393" s="68" t="str">
        <f>IFERROR(VLOOKUP($B1393,APガラス性能一覧!$A$2:$M$6097,10,0),"")</f>
        <v/>
      </c>
      <c r="L1393" s="68" t="str">
        <f>IFERROR(VLOOKUP($B1393,APガラス性能一覧!$A$2:$M$6097,11,0),"")</f>
        <v/>
      </c>
      <c r="M1393" s="68" t="str">
        <f>IFERROR(VLOOKUP($B1393,APガラス性能一覧!$A$2:$M$6097,12,0),"")</f>
        <v/>
      </c>
      <c r="N1393" s="68" t="str">
        <f>IFERROR(VLOOKUP($B1393,APガラス性能一覧!$A$2:$M$6097,13,0),"")</f>
        <v/>
      </c>
    </row>
    <row r="1394" spans="2:14" x14ac:dyDescent="0.4">
      <c r="B1394" s="68" t="str">
        <f>IF($D$2="","",IF($E$2=0.65,IFERROR(IF(INDEX(APガラス性能一覧!A:A,MATCH(ROW(B1388),APガラス性能一覧!$O:$O,0))="","",INDEX(APガラス性能一覧!A:A,MATCH(ROW(B1388),APガラス性能一覧!$O:$O,0))),""),IFERROR(IF(INDEX(APガラス性能一覧!A:A,MATCH(ROW(B1388),APガラス性能一覧!$N:$N,0))="","",INDEX(APガラス性能一覧!A:A,MATCH(ROW(B1388),APガラス性能一覧!$N:$N,0))),"")))</f>
        <v/>
      </c>
      <c r="C1394" s="68" t="str">
        <f>IFERROR(VLOOKUP($B1394,APガラス性能一覧!$A$2:$M$6097,2,0),"")</f>
        <v/>
      </c>
      <c r="D1394" s="68" t="str">
        <f>IFERROR(VLOOKUP($B1394,APガラス性能一覧!$A$2:$M$6097,3,0),"")</f>
        <v/>
      </c>
      <c r="E1394" s="68" t="str">
        <f>IFERROR(VLOOKUP($B1394,APガラス性能一覧!$A$2:$M$6097,4,0),"")</f>
        <v/>
      </c>
      <c r="F1394" s="68" t="str">
        <f>IFERROR(VLOOKUP($B1394,APガラス性能一覧!$A$2:$M$6097,5,0),"")</f>
        <v/>
      </c>
      <c r="G1394" s="68" t="str">
        <f>IFERROR(VLOOKUP($B1394,APガラス性能一覧!$A$2:$M$6097,6,0),"")</f>
        <v/>
      </c>
      <c r="H1394" s="68" t="str">
        <f>IFERROR(VLOOKUP($B1394,APガラス性能一覧!$A$2:$M$6097,7,0),"")</f>
        <v/>
      </c>
      <c r="I1394" s="68" t="str">
        <f>IFERROR(VLOOKUP($B1394,APガラス性能一覧!$A$2:$M$6097,8,0),"")</f>
        <v/>
      </c>
      <c r="J1394" s="68" t="str">
        <f>IFERROR(VLOOKUP($B1394,APガラス性能一覧!$A$2:$M$6097,9,0),"")</f>
        <v/>
      </c>
      <c r="K1394" s="68" t="str">
        <f>IFERROR(VLOOKUP($B1394,APガラス性能一覧!$A$2:$M$6097,10,0),"")</f>
        <v/>
      </c>
      <c r="L1394" s="68" t="str">
        <f>IFERROR(VLOOKUP($B1394,APガラス性能一覧!$A$2:$M$6097,11,0),"")</f>
        <v/>
      </c>
      <c r="M1394" s="68" t="str">
        <f>IFERROR(VLOOKUP($B1394,APガラス性能一覧!$A$2:$M$6097,12,0),"")</f>
        <v/>
      </c>
      <c r="N1394" s="68" t="str">
        <f>IFERROR(VLOOKUP($B1394,APガラス性能一覧!$A$2:$M$6097,13,0),"")</f>
        <v/>
      </c>
    </row>
    <row r="1395" spans="2:14" x14ac:dyDescent="0.4">
      <c r="B1395" s="68" t="str">
        <f>IF($D$2="","",IF($E$2=0.65,IFERROR(IF(INDEX(APガラス性能一覧!A:A,MATCH(ROW(B1389),APガラス性能一覧!$O:$O,0))="","",INDEX(APガラス性能一覧!A:A,MATCH(ROW(B1389),APガラス性能一覧!$O:$O,0))),""),IFERROR(IF(INDEX(APガラス性能一覧!A:A,MATCH(ROW(B1389),APガラス性能一覧!$N:$N,0))="","",INDEX(APガラス性能一覧!A:A,MATCH(ROW(B1389),APガラス性能一覧!$N:$N,0))),"")))</f>
        <v/>
      </c>
      <c r="C1395" s="68" t="str">
        <f>IFERROR(VLOOKUP($B1395,APガラス性能一覧!$A$2:$M$6097,2,0),"")</f>
        <v/>
      </c>
      <c r="D1395" s="68" t="str">
        <f>IFERROR(VLOOKUP($B1395,APガラス性能一覧!$A$2:$M$6097,3,0),"")</f>
        <v/>
      </c>
      <c r="E1395" s="68" t="str">
        <f>IFERROR(VLOOKUP($B1395,APガラス性能一覧!$A$2:$M$6097,4,0),"")</f>
        <v/>
      </c>
      <c r="F1395" s="68" t="str">
        <f>IFERROR(VLOOKUP($B1395,APガラス性能一覧!$A$2:$M$6097,5,0),"")</f>
        <v/>
      </c>
      <c r="G1395" s="68" t="str">
        <f>IFERROR(VLOOKUP($B1395,APガラス性能一覧!$A$2:$M$6097,6,0),"")</f>
        <v/>
      </c>
      <c r="H1395" s="68" t="str">
        <f>IFERROR(VLOOKUP($B1395,APガラス性能一覧!$A$2:$M$6097,7,0),"")</f>
        <v/>
      </c>
      <c r="I1395" s="68" t="str">
        <f>IFERROR(VLOOKUP($B1395,APガラス性能一覧!$A$2:$M$6097,8,0),"")</f>
        <v/>
      </c>
      <c r="J1395" s="68" t="str">
        <f>IFERROR(VLOOKUP($B1395,APガラス性能一覧!$A$2:$M$6097,9,0),"")</f>
        <v/>
      </c>
      <c r="K1395" s="68" t="str">
        <f>IFERROR(VLOOKUP($B1395,APガラス性能一覧!$A$2:$M$6097,10,0),"")</f>
        <v/>
      </c>
      <c r="L1395" s="68" t="str">
        <f>IFERROR(VLOOKUP($B1395,APガラス性能一覧!$A$2:$M$6097,11,0),"")</f>
        <v/>
      </c>
      <c r="M1395" s="68" t="str">
        <f>IFERROR(VLOOKUP($B1395,APガラス性能一覧!$A$2:$M$6097,12,0),"")</f>
        <v/>
      </c>
      <c r="N1395" s="68" t="str">
        <f>IFERROR(VLOOKUP($B1395,APガラス性能一覧!$A$2:$M$6097,13,0),"")</f>
        <v/>
      </c>
    </row>
    <row r="1396" spans="2:14" x14ac:dyDescent="0.4">
      <c r="B1396" s="68" t="str">
        <f>IF($D$2="","",IF($E$2=0.65,IFERROR(IF(INDEX(APガラス性能一覧!A:A,MATCH(ROW(B1390),APガラス性能一覧!$O:$O,0))="","",INDEX(APガラス性能一覧!A:A,MATCH(ROW(B1390),APガラス性能一覧!$O:$O,0))),""),IFERROR(IF(INDEX(APガラス性能一覧!A:A,MATCH(ROW(B1390),APガラス性能一覧!$N:$N,0))="","",INDEX(APガラス性能一覧!A:A,MATCH(ROW(B1390),APガラス性能一覧!$N:$N,0))),"")))</f>
        <v/>
      </c>
      <c r="C1396" s="68" t="str">
        <f>IFERROR(VLOOKUP($B1396,APガラス性能一覧!$A$2:$M$6097,2,0),"")</f>
        <v/>
      </c>
      <c r="D1396" s="68" t="str">
        <f>IFERROR(VLOOKUP($B1396,APガラス性能一覧!$A$2:$M$6097,3,0),"")</f>
        <v/>
      </c>
      <c r="E1396" s="68" t="str">
        <f>IFERROR(VLOOKUP($B1396,APガラス性能一覧!$A$2:$M$6097,4,0),"")</f>
        <v/>
      </c>
      <c r="F1396" s="68" t="str">
        <f>IFERROR(VLOOKUP($B1396,APガラス性能一覧!$A$2:$M$6097,5,0),"")</f>
        <v/>
      </c>
      <c r="G1396" s="68" t="str">
        <f>IFERROR(VLOOKUP($B1396,APガラス性能一覧!$A$2:$M$6097,6,0),"")</f>
        <v/>
      </c>
      <c r="H1396" s="68" t="str">
        <f>IFERROR(VLOOKUP($B1396,APガラス性能一覧!$A$2:$M$6097,7,0),"")</f>
        <v/>
      </c>
      <c r="I1396" s="68" t="str">
        <f>IFERROR(VLOOKUP($B1396,APガラス性能一覧!$A$2:$M$6097,8,0),"")</f>
        <v/>
      </c>
      <c r="J1396" s="68" t="str">
        <f>IFERROR(VLOOKUP($B1396,APガラス性能一覧!$A$2:$M$6097,9,0),"")</f>
        <v/>
      </c>
      <c r="K1396" s="68" t="str">
        <f>IFERROR(VLOOKUP($B1396,APガラス性能一覧!$A$2:$M$6097,10,0),"")</f>
        <v/>
      </c>
      <c r="L1396" s="68" t="str">
        <f>IFERROR(VLOOKUP($B1396,APガラス性能一覧!$A$2:$M$6097,11,0),"")</f>
        <v/>
      </c>
      <c r="M1396" s="68" t="str">
        <f>IFERROR(VLOOKUP($B1396,APガラス性能一覧!$A$2:$M$6097,12,0),"")</f>
        <v/>
      </c>
      <c r="N1396" s="68" t="str">
        <f>IFERROR(VLOOKUP($B1396,APガラス性能一覧!$A$2:$M$6097,13,0),"")</f>
        <v/>
      </c>
    </row>
    <row r="1397" spans="2:14" x14ac:dyDescent="0.4">
      <c r="B1397" s="68" t="str">
        <f>IF($D$2="","",IF($E$2=0.65,IFERROR(IF(INDEX(APガラス性能一覧!A:A,MATCH(ROW(B1391),APガラス性能一覧!$O:$O,0))="","",INDEX(APガラス性能一覧!A:A,MATCH(ROW(B1391),APガラス性能一覧!$O:$O,0))),""),IFERROR(IF(INDEX(APガラス性能一覧!A:A,MATCH(ROW(B1391),APガラス性能一覧!$N:$N,0))="","",INDEX(APガラス性能一覧!A:A,MATCH(ROW(B1391),APガラス性能一覧!$N:$N,0))),"")))</f>
        <v/>
      </c>
      <c r="C1397" s="68" t="str">
        <f>IFERROR(VLOOKUP($B1397,APガラス性能一覧!$A$2:$M$6097,2,0),"")</f>
        <v/>
      </c>
      <c r="D1397" s="68" t="str">
        <f>IFERROR(VLOOKUP($B1397,APガラス性能一覧!$A$2:$M$6097,3,0),"")</f>
        <v/>
      </c>
      <c r="E1397" s="68" t="str">
        <f>IFERROR(VLOOKUP($B1397,APガラス性能一覧!$A$2:$M$6097,4,0),"")</f>
        <v/>
      </c>
      <c r="F1397" s="68" t="str">
        <f>IFERROR(VLOOKUP($B1397,APガラス性能一覧!$A$2:$M$6097,5,0),"")</f>
        <v/>
      </c>
      <c r="G1397" s="68" t="str">
        <f>IFERROR(VLOOKUP($B1397,APガラス性能一覧!$A$2:$M$6097,6,0),"")</f>
        <v/>
      </c>
      <c r="H1397" s="68" t="str">
        <f>IFERROR(VLOOKUP($B1397,APガラス性能一覧!$A$2:$M$6097,7,0),"")</f>
        <v/>
      </c>
      <c r="I1397" s="68" t="str">
        <f>IFERROR(VLOOKUP($B1397,APガラス性能一覧!$A$2:$M$6097,8,0),"")</f>
        <v/>
      </c>
      <c r="J1397" s="68" t="str">
        <f>IFERROR(VLOOKUP($B1397,APガラス性能一覧!$A$2:$M$6097,9,0),"")</f>
        <v/>
      </c>
      <c r="K1397" s="68" t="str">
        <f>IFERROR(VLOOKUP($B1397,APガラス性能一覧!$A$2:$M$6097,10,0),"")</f>
        <v/>
      </c>
      <c r="L1397" s="68" t="str">
        <f>IFERROR(VLOOKUP($B1397,APガラス性能一覧!$A$2:$M$6097,11,0),"")</f>
        <v/>
      </c>
      <c r="M1397" s="68" t="str">
        <f>IFERROR(VLOOKUP($B1397,APガラス性能一覧!$A$2:$M$6097,12,0),"")</f>
        <v/>
      </c>
      <c r="N1397" s="68" t="str">
        <f>IFERROR(VLOOKUP($B1397,APガラス性能一覧!$A$2:$M$6097,13,0),"")</f>
        <v/>
      </c>
    </row>
    <row r="1398" spans="2:14" x14ac:dyDescent="0.4">
      <c r="B1398" s="68" t="str">
        <f>IF($D$2="","",IF($E$2=0.65,IFERROR(IF(INDEX(APガラス性能一覧!A:A,MATCH(ROW(B1392),APガラス性能一覧!$O:$O,0))="","",INDEX(APガラス性能一覧!A:A,MATCH(ROW(B1392),APガラス性能一覧!$O:$O,0))),""),IFERROR(IF(INDEX(APガラス性能一覧!A:A,MATCH(ROW(B1392),APガラス性能一覧!$N:$N,0))="","",INDEX(APガラス性能一覧!A:A,MATCH(ROW(B1392),APガラス性能一覧!$N:$N,0))),"")))</f>
        <v/>
      </c>
      <c r="C1398" s="68" t="str">
        <f>IFERROR(VLOOKUP($B1398,APガラス性能一覧!$A$2:$M$6097,2,0),"")</f>
        <v/>
      </c>
      <c r="D1398" s="68" t="str">
        <f>IFERROR(VLOOKUP($B1398,APガラス性能一覧!$A$2:$M$6097,3,0),"")</f>
        <v/>
      </c>
      <c r="E1398" s="68" t="str">
        <f>IFERROR(VLOOKUP($B1398,APガラス性能一覧!$A$2:$M$6097,4,0),"")</f>
        <v/>
      </c>
      <c r="F1398" s="68" t="str">
        <f>IFERROR(VLOOKUP($B1398,APガラス性能一覧!$A$2:$M$6097,5,0),"")</f>
        <v/>
      </c>
      <c r="G1398" s="68" t="str">
        <f>IFERROR(VLOOKUP($B1398,APガラス性能一覧!$A$2:$M$6097,6,0),"")</f>
        <v/>
      </c>
      <c r="H1398" s="68" t="str">
        <f>IFERROR(VLOOKUP($B1398,APガラス性能一覧!$A$2:$M$6097,7,0),"")</f>
        <v/>
      </c>
      <c r="I1398" s="68" t="str">
        <f>IFERROR(VLOOKUP($B1398,APガラス性能一覧!$A$2:$M$6097,8,0),"")</f>
        <v/>
      </c>
      <c r="J1398" s="68" t="str">
        <f>IFERROR(VLOOKUP($B1398,APガラス性能一覧!$A$2:$M$6097,9,0),"")</f>
        <v/>
      </c>
      <c r="K1398" s="68" t="str">
        <f>IFERROR(VLOOKUP($B1398,APガラス性能一覧!$A$2:$M$6097,10,0),"")</f>
        <v/>
      </c>
      <c r="L1398" s="68" t="str">
        <f>IFERROR(VLOOKUP($B1398,APガラス性能一覧!$A$2:$M$6097,11,0),"")</f>
        <v/>
      </c>
      <c r="M1398" s="68" t="str">
        <f>IFERROR(VLOOKUP($B1398,APガラス性能一覧!$A$2:$M$6097,12,0),"")</f>
        <v/>
      </c>
      <c r="N1398" s="68" t="str">
        <f>IFERROR(VLOOKUP($B1398,APガラス性能一覧!$A$2:$M$6097,13,0),"")</f>
        <v/>
      </c>
    </row>
    <row r="1399" spans="2:14" x14ac:dyDescent="0.4">
      <c r="B1399" s="68" t="str">
        <f>IF($D$2="","",IF($E$2=0.65,IFERROR(IF(INDEX(APガラス性能一覧!A:A,MATCH(ROW(B1393),APガラス性能一覧!$O:$O,0))="","",INDEX(APガラス性能一覧!A:A,MATCH(ROW(B1393),APガラス性能一覧!$O:$O,0))),""),IFERROR(IF(INDEX(APガラス性能一覧!A:A,MATCH(ROW(B1393),APガラス性能一覧!$N:$N,0))="","",INDEX(APガラス性能一覧!A:A,MATCH(ROW(B1393),APガラス性能一覧!$N:$N,0))),"")))</f>
        <v/>
      </c>
      <c r="C1399" s="68" t="str">
        <f>IFERROR(VLOOKUP($B1399,APガラス性能一覧!$A$2:$M$6097,2,0),"")</f>
        <v/>
      </c>
      <c r="D1399" s="68" t="str">
        <f>IFERROR(VLOOKUP($B1399,APガラス性能一覧!$A$2:$M$6097,3,0),"")</f>
        <v/>
      </c>
      <c r="E1399" s="68" t="str">
        <f>IFERROR(VLOOKUP($B1399,APガラス性能一覧!$A$2:$M$6097,4,0),"")</f>
        <v/>
      </c>
      <c r="F1399" s="68" t="str">
        <f>IFERROR(VLOOKUP($B1399,APガラス性能一覧!$A$2:$M$6097,5,0),"")</f>
        <v/>
      </c>
      <c r="G1399" s="68" t="str">
        <f>IFERROR(VLOOKUP($B1399,APガラス性能一覧!$A$2:$M$6097,6,0),"")</f>
        <v/>
      </c>
      <c r="H1399" s="68" t="str">
        <f>IFERROR(VLOOKUP($B1399,APガラス性能一覧!$A$2:$M$6097,7,0),"")</f>
        <v/>
      </c>
      <c r="I1399" s="68" t="str">
        <f>IFERROR(VLOOKUP($B1399,APガラス性能一覧!$A$2:$M$6097,8,0),"")</f>
        <v/>
      </c>
      <c r="J1399" s="68" t="str">
        <f>IFERROR(VLOOKUP($B1399,APガラス性能一覧!$A$2:$M$6097,9,0),"")</f>
        <v/>
      </c>
      <c r="K1399" s="68" t="str">
        <f>IFERROR(VLOOKUP($B1399,APガラス性能一覧!$A$2:$M$6097,10,0),"")</f>
        <v/>
      </c>
      <c r="L1399" s="68" t="str">
        <f>IFERROR(VLOOKUP($B1399,APガラス性能一覧!$A$2:$M$6097,11,0),"")</f>
        <v/>
      </c>
      <c r="M1399" s="68" t="str">
        <f>IFERROR(VLOOKUP($B1399,APガラス性能一覧!$A$2:$M$6097,12,0),"")</f>
        <v/>
      </c>
      <c r="N1399" s="68" t="str">
        <f>IFERROR(VLOOKUP($B1399,APガラス性能一覧!$A$2:$M$6097,13,0),"")</f>
        <v/>
      </c>
    </row>
    <row r="1400" spans="2:14" x14ac:dyDescent="0.4">
      <c r="B1400" s="68" t="str">
        <f>IF($D$2="","",IF($E$2=0.65,IFERROR(IF(INDEX(APガラス性能一覧!A:A,MATCH(ROW(B1394),APガラス性能一覧!$O:$O,0))="","",INDEX(APガラス性能一覧!A:A,MATCH(ROW(B1394),APガラス性能一覧!$O:$O,0))),""),IFERROR(IF(INDEX(APガラス性能一覧!A:A,MATCH(ROW(B1394),APガラス性能一覧!$N:$N,0))="","",INDEX(APガラス性能一覧!A:A,MATCH(ROW(B1394),APガラス性能一覧!$N:$N,0))),"")))</f>
        <v/>
      </c>
      <c r="C1400" s="68" t="str">
        <f>IFERROR(VLOOKUP($B1400,APガラス性能一覧!$A$2:$M$6097,2,0),"")</f>
        <v/>
      </c>
      <c r="D1400" s="68" t="str">
        <f>IFERROR(VLOOKUP($B1400,APガラス性能一覧!$A$2:$M$6097,3,0),"")</f>
        <v/>
      </c>
      <c r="E1400" s="68" t="str">
        <f>IFERROR(VLOOKUP($B1400,APガラス性能一覧!$A$2:$M$6097,4,0),"")</f>
        <v/>
      </c>
      <c r="F1400" s="68" t="str">
        <f>IFERROR(VLOOKUP($B1400,APガラス性能一覧!$A$2:$M$6097,5,0),"")</f>
        <v/>
      </c>
      <c r="G1400" s="68" t="str">
        <f>IFERROR(VLOOKUP($B1400,APガラス性能一覧!$A$2:$M$6097,6,0),"")</f>
        <v/>
      </c>
      <c r="H1400" s="68" t="str">
        <f>IFERROR(VLOOKUP($B1400,APガラス性能一覧!$A$2:$M$6097,7,0),"")</f>
        <v/>
      </c>
      <c r="I1400" s="68" t="str">
        <f>IFERROR(VLOOKUP($B1400,APガラス性能一覧!$A$2:$M$6097,8,0),"")</f>
        <v/>
      </c>
      <c r="J1400" s="68" t="str">
        <f>IFERROR(VLOOKUP($B1400,APガラス性能一覧!$A$2:$M$6097,9,0),"")</f>
        <v/>
      </c>
      <c r="K1400" s="68" t="str">
        <f>IFERROR(VLOOKUP($B1400,APガラス性能一覧!$A$2:$M$6097,10,0),"")</f>
        <v/>
      </c>
      <c r="L1400" s="68" t="str">
        <f>IFERROR(VLOOKUP($B1400,APガラス性能一覧!$A$2:$M$6097,11,0),"")</f>
        <v/>
      </c>
      <c r="M1400" s="68" t="str">
        <f>IFERROR(VLOOKUP($B1400,APガラス性能一覧!$A$2:$M$6097,12,0),"")</f>
        <v/>
      </c>
      <c r="N1400" s="68" t="str">
        <f>IFERROR(VLOOKUP($B1400,APガラス性能一覧!$A$2:$M$6097,13,0),"")</f>
        <v/>
      </c>
    </row>
    <row r="1401" spans="2:14" x14ac:dyDescent="0.4">
      <c r="B1401" s="68" t="str">
        <f>IF($D$2="","",IF($E$2=0.65,IFERROR(IF(INDEX(APガラス性能一覧!A:A,MATCH(ROW(B1395),APガラス性能一覧!$O:$O,0))="","",INDEX(APガラス性能一覧!A:A,MATCH(ROW(B1395),APガラス性能一覧!$O:$O,0))),""),IFERROR(IF(INDEX(APガラス性能一覧!A:A,MATCH(ROW(B1395),APガラス性能一覧!$N:$N,0))="","",INDEX(APガラス性能一覧!A:A,MATCH(ROW(B1395),APガラス性能一覧!$N:$N,0))),"")))</f>
        <v/>
      </c>
      <c r="C1401" s="68" t="str">
        <f>IFERROR(VLOOKUP($B1401,APガラス性能一覧!$A$2:$M$6097,2,0),"")</f>
        <v/>
      </c>
      <c r="D1401" s="68" t="str">
        <f>IFERROR(VLOOKUP($B1401,APガラス性能一覧!$A$2:$M$6097,3,0),"")</f>
        <v/>
      </c>
      <c r="E1401" s="68" t="str">
        <f>IFERROR(VLOOKUP($B1401,APガラス性能一覧!$A$2:$M$6097,4,0),"")</f>
        <v/>
      </c>
      <c r="F1401" s="68" t="str">
        <f>IFERROR(VLOOKUP($B1401,APガラス性能一覧!$A$2:$M$6097,5,0),"")</f>
        <v/>
      </c>
      <c r="G1401" s="68" t="str">
        <f>IFERROR(VLOOKUP($B1401,APガラス性能一覧!$A$2:$M$6097,6,0),"")</f>
        <v/>
      </c>
      <c r="H1401" s="68" t="str">
        <f>IFERROR(VLOOKUP($B1401,APガラス性能一覧!$A$2:$M$6097,7,0),"")</f>
        <v/>
      </c>
      <c r="I1401" s="68" t="str">
        <f>IFERROR(VLOOKUP($B1401,APガラス性能一覧!$A$2:$M$6097,8,0),"")</f>
        <v/>
      </c>
      <c r="J1401" s="68" t="str">
        <f>IFERROR(VLOOKUP($B1401,APガラス性能一覧!$A$2:$M$6097,9,0),"")</f>
        <v/>
      </c>
      <c r="K1401" s="68" t="str">
        <f>IFERROR(VLOOKUP($B1401,APガラス性能一覧!$A$2:$M$6097,10,0),"")</f>
        <v/>
      </c>
      <c r="L1401" s="68" t="str">
        <f>IFERROR(VLOOKUP($B1401,APガラス性能一覧!$A$2:$M$6097,11,0),"")</f>
        <v/>
      </c>
      <c r="M1401" s="68" t="str">
        <f>IFERROR(VLOOKUP($B1401,APガラス性能一覧!$A$2:$M$6097,12,0),"")</f>
        <v/>
      </c>
      <c r="N1401" s="68" t="str">
        <f>IFERROR(VLOOKUP($B1401,APガラス性能一覧!$A$2:$M$6097,13,0),"")</f>
        <v/>
      </c>
    </row>
    <row r="1402" spans="2:14" x14ac:dyDescent="0.4">
      <c r="B1402" s="68" t="str">
        <f>IF($D$2="","",IF($E$2=0.65,IFERROR(IF(INDEX(APガラス性能一覧!A:A,MATCH(ROW(B1396),APガラス性能一覧!$O:$O,0))="","",INDEX(APガラス性能一覧!A:A,MATCH(ROW(B1396),APガラス性能一覧!$O:$O,0))),""),IFERROR(IF(INDEX(APガラス性能一覧!A:A,MATCH(ROW(B1396),APガラス性能一覧!$N:$N,0))="","",INDEX(APガラス性能一覧!A:A,MATCH(ROW(B1396),APガラス性能一覧!$N:$N,0))),"")))</f>
        <v/>
      </c>
      <c r="C1402" s="68" t="str">
        <f>IFERROR(VLOOKUP($B1402,APガラス性能一覧!$A$2:$M$6097,2,0),"")</f>
        <v/>
      </c>
      <c r="D1402" s="68" t="str">
        <f>IFERROR(VLOOKUP($B1402,APガラス性能一覧!$A$2:$M$6097,3,0),"")</f>
        <v/>
      </c>
      <c r="E1402" s="68" t="str">
        <f>IFERROR(VLOOKUP($B1402,APガラス性能一覧!$A$2:$M$6097,4,0),"")</f>
        <v/>
      </c>
      <c r="F1402" s="68" t="str">
        <f>IFERROR(VLOOKUP($B1402,APガラス性能一覧!$A$2:$M$6097,5,0),"")</f>
        <v/>
      </c>
      <c r="G1402" s="68" t="str">
        <f>IFERROR(VLOOKUP($B1402,APガラス性能一覧!$A$2:$M$6097,6,0),"")</f>
        <v/>
      </c>
      <c r="H1402" s="68" t="str">
        <f>IFERROR(VLOOKUP($B1402,APガラス性能一覧!$A$2:$M$6097,7,0),"")</f>
        <v/>
      </c>
      <c r="I1402" s="68" t="str">
        <f>IFERROR(VLOOKUP($B1402,APガラス性能一覧!$A$2:$M$6097,8,0),"")</f>
        <v/>
      </c>
      <c r="J1402" s="68" t="str">
        <f>IFERROR(VLOOKUP($B1402,APガラス性能一覧!$A$2:$M$6097,9,0),"")</f>
        <v/>
      </c>
      <c r="K1402" s="68" t="str">
        <f>IFERROR(VLOOKUP($B1402,APガラス性能一覧!$A$2:$M$6097,10,0),"")</f>
        <v/>
      </c>
      <c r="L1402" s="68" t="str">
        <f>IFERROR(VLOOKUP($B1402,APガラス性能一覧!$A$2:$M$6097,11,0),"")</f>
        <v/>
      </c>
      <c r="M1402" s="68" t="str">
        <f>IFERROR(VLOOKUP($B1402,APガラス性能一覧!$A$2:$M$6097,12,0),"")</f>
        <v/>
      </c>
      <c r="N1402" s="68" t="str">
        <f>IFERROR(VLOOKUP($B1402,APガラス性能一覧!$A$2:$M$6097,13,0),"")</f>
        <v/>
      </c>
    </row>
    <row r="1403" spans="2:14" x14ac:dyDescent="0.4">
      <c r="B1403" s="68" t="str">
        <f>IF($D$2="","",IF($E$2=0.65,IFERROR(IF(INDEX(APガラス性能一覧!A:A,MATCH(ROW(B1397),APガラス性能一覧!$O:$O,0))="","",INDEX(APガラス性能一覧!A:A,MATCH(ROW(B1397),APガラス性能一覧!$O:$O,0))),""),IFERROR(IF(INDEX(APガラス性能一覧!A:A,MATCH(ROW(B1397),APガラス性能一覧!$N:$N,0))="","",INDEX(APガラス性能一覧!A:A,MATCH(ROW(B1397),APガラス性能一覧!$N:$N,0))),"")))</f>
        <v/>
      </c>
      <c r="C1403" s="68" t="str">
        <f>IFERROR(VLOOKUP($B1403,APガラス性能一覧!$A$2:$M$6097,2,0),"")</f>
        <v/>
      </c>
      <c r="D1403" s="68" t="str">
        <f>IFERROR(VLOOKUP($B1403,APガラス性能一覧!$A$2:$M$6097,3,0),"")</f>
        <v/>
      </c>
      <c r="E1403" s="68" t="str">
        <f>IFERROR(VLOOKUP($B1403,APガラス性能一覧!$A$2:$M$6097,4,0),"")</f>
        <v/>
      </c>
      <c r="F1403" s="68" t="str">
        <f>IFERROR(VLOOKUP($B1403,APガラス性能一覧!$A$2:$M$6097,5,0),"")</f>
        <v/>
      </c>
      <c r="G1403" s="68" t="str">
        <f>IFERROR(VLOOKUP($B1403,APガラス性能一覧!$A$2:$M$6097,6,0),"")</f>
        <v/>
      </c>
      <c r="H1403" s="68" t="str">
        <f>IFERROR(VLOOKUP($B1403,APガラス性能一覧!$A$2:$M$6097,7,0),"")</f>
        <v/>
      </c>
      <c r="I1403" s="68" t="str">
        <f>IFERROR(VLOOKUP($B1403,APガラス性能一覧!$A$2:$M$6097,8,0),"")</f>
        <v/>
      </c>
      <c r="J1403" s="68" t="str">
        <f>IFERROR(VLOOKUP($B1403,APガラス性能一覧!$A$2:$M$6097,9,0),"")</f>
        <v/>
      </c>
      <c r="K1403" s="68" t="str">
        <f>IFERROR(VLOOKUP($B1403,APガラス性能一覧!$A$2:$M$6097,10,0),"")</f>
        <v/>
      </c>
      <c r="L1403" s="68" t="str">
        <f>IFERROR(VLOOKUP($B1403,APガラス性能一覧!$A$2:$M$6097,11,0),"")</f>
        <v/>
      </c>
      <c r="M1403" s="68" t="str">
        <f>IFERROR(VLOOKUP($B1403,APガラス性能一覧!$A$2:$M$6097,12,0),"")</f>
        <v/>
      </c>
      <c r="N1403" s="68" t="str">
        <f>IFERROR(VLOOKUP($B1403,APガラス性能一覧!$A$2:$M$6097,13,0),"")</f>
        <v/>
      </c>
    </row>
    <row r="1404" spans="2:14" x14ac:dyDescent="0.4">
      <c r="B1404" s="68" t="str">
        <f>IF($D$2="","",IF($E$2=0.65,IFERROR(IF(INDEX(APガラス性能一覧!A:A,MATCH(ROW(B1398),APガラス性能一覧!$O:$O,0))="","",INDEX(APガラス性能一覧!A:A,MATCH(ROW(B1398),APガラス性能一覧!$O:$O,0))),""),IFERROR(IF(INDEX(APガラス性能一覧!A:A,MATCH(ROW(B1398),APガラス性能一覧!$N:$N,0))="","",INDEX(APガラス性能一覧!A:A,MATCH(ROW(B1398),APガラス性能一覧!$N:$N,0))),"")))</f>
        <v/>
      </c>
      <c r="C1404" s="68" t="str">
        <f>IFERROR(VLOOKUP($B1404,APガラス性能一覧!$A$2:$M$6097,2,0),"")</f>
        <v/>
      </c>
      <c r="D1404" s="68" t="str">
        <f>IFERROR(VLOOKUP($B1404,APガラス性能一覧!$A$2:$M$6097,3,0),"")</f>
        <v/>
      </c>
      <c r="E1404" s="68" t="str">
        <f>IFERROR(VLOOKUP($B1404,APガラス性能一覧!$A$2:$M$6097,4,0),"")</f>
        <v/>
      </c>
      <c r="F1404" s="68" t="str">
        <f>IFERROR(VLOOKUP($B1404,APガラス性能一覧!$A$2:$M$6097,5,0),"")</f>
        <v/>
      </c>
      <c r="G1404" s="68" t="str">
        <f>IFERROR(VLOOKUP($B1404,APガラス性能一覧!$A$2:$M$6097,6,0),"")</f>
        <v/>
      </c>
      <c r="H1404" s="68" t="str">
        <f>IFERROR(VLOOKUP($B1404,APガラス性能一覧!$A$2:$M$6097,7,0),"")</f>
        <v/>
      </c>
      <c r="I1404" s="68" t="str">
        <f>IFERROR(VLOOKUP($B1404,APガラス性能一覧!$A$2:$M$6097,8,0),"")</f>
        <v/>
      </c>
      <c r="J1404" s="68" t="str">
        <f>IFERROR(VLOOKUP($B1404,APガラス性能一覧!$A$2:$M$6097,9,0),"")</f>
        <v/>
      </c>
      <c r="K1404" s="68" t="str">
        <f>IFERROR(VLOOKUP($B1404,APガラス性能一覧!$A$2:$M$6097,10,0),"")</f>
        <v/>
      </c>
      <c r="L1404" s="68" t="str">
        <f>IFERROR(VLOOKUP($B1404,APガラス性能一覧!$A$2:$M$6097,11,0),"")</f>
        <v/>
      </c>
      <c r="M1404" s="68" t="str">
        <f>IFERROR(VLOOKUP($B1404,APガラス性能一覧!$A$2:$M$6097,12,0),"")</f>
        <v/>
      </c>
      <c r="N1404" s="68" t="str">
        <f>IFERROR(VLOOKUP($B1404,APガラス性能一覧!$A$2:$M$6097,13,0),"")</f>
        <v/>
      </c>
    </row>
    <row r="1405" spans="2:14" x14ac:dyDescent="0.4">
      <c r="B1405" s="68" t="str">
        <f>IF($D$2="","",IF($E$2=0.65,IFERROR(IF(INDEX(APガラス性能一覧!A:A,MATCH(ROW(B1399),APガラス性能一覧!$O:$O,0))="","",INDEX(APガラス性能一覧!A:A,MATCH(ROW(B1399),APガラス性能一覧!$O:$O,0))),""),IFERROR(IF(INDEX(APガラス性能一覧!A:A,MATCH(ROW(B1399),APガラス性能一覧!$N:$N,0))="","",INDEX(APガラス性能一覧!A:A,MATCH(ROW(B1399),APガラス性能一覧!$N:$N,0))),"")))</f>
        <v/>
      </c>
      <c r="C1405" s="68" t="str">
        <f>IFERROR(VLOOKUP($B1405,APガラス性能一覧!$A$2:$M$6097,2,0),"")</f>
        <v/>
      </c>
      <c r="D1405" s="68" t="str">
        <f>IFERROR(VLOOKUP($B1405,APガラス性能一覧!$A$2:$M$6097,3,0),"")</f>
        <v/>
      </c>
      <c r="E1405" s="68" t="str">
        <f>IFERROR(VLOOKUP($B1405,APガラス性能一覧!$A$2:$M$6097,4,0),"")</f>
        <v/>
      </c>
      <c r="F1405" s="68" t="str">
        <f>IFERROR(VLOOKUP($B1405,APガラス性能一覧!$A$2:$M$6097,5,0),"")</f>
        <v/>
      </c>
      <c r="G1405" s="68" t="str">
        <f>IFERROR(VLOOKUP($B1405,APガラス性能一覧!$A$2:$M$6097,6,0),"")</f>
        <v/>
      </c>
      <c r="H1405" s="68" t="str">
        <f>IFERROR(VLOOKUP($B1405,APガラス性能一覧!$A$2:$M$6097,7,0),"")</f>
        <v/>
      </c>
      <c r="I1405" s="68" t="str">
        <f>IFERROR(VLOOKUP($B1405,APガラス性能一覧!$A$2:$M$6097,8,0),"")</f>
        <v/>
      </c>
      <c r="J1405" s="68" t="str">
        <f>IFERROR(VLOOKUP($B1405,APガラス性能一覧!$A$2:$M$6097,9,0),"")</f>
        <v/>
      </c>
      <c r="K1405" s="68" t="str">
        <f>IFERROR(VLOOKUP($B1405,APガラス性能一覧!$A$2:$M$6097,10,0),"")</f>
        <v/>
      </c>
      <c r="L1405" s="68" t="str">
        <f>IFERROR(VLOOKUP($B1405,APガラス性能一覧!$A$2:$M$6097,11,0),"")</f>
        <v/>
      </c>
      <c r="M1405" s="68" t="str">
        <f>IFERROR(VLOOKUP($B1405,APガラス性能一覧!$A$2:$M$6097,12,0),"")</f>
        <v/>
      </c>
      <c r="N1405" s="68" t="str">
        <f>IFERROR(VLOOKUP($B1405,APガラス性能一覧!$A$2:$M$6097,13,0),"")</f>
        <v/>
      </c>
    </row>
    <row r="1406" spans="2:14" x14ac:dyDescent="0.4">
      <c r="B1406" s="68" t="str">
        <f>IF($D$2="","",IF($E$2=0.65,IFERROR(IF(INDEX(APガラス性能一覧!A:A,MATCH(ROW(B1400),APガラス性能一覧!$O:$O,0))="","",INDEX(APガラス性能一覧!A:A,MATCH(ROW(B1400),APガラス性能一覧!$O:$O,0))),""),IFERROR(IF(INDEX(APガラス性能一覧!A:A,MATCH(ROW(B1400),APガラス性能一覧!$N:$N,0))="","",INDEX(APガラス性能一覧!A:A,MATCH(ROW(B1400),APガラス性能一覧!$N:$N,0))),"")))</f>
        <v/>
      </c>
      <c r="C1406" s="68" t="str">
        <f>IFERROR(VLOOKUP($B1406,APガラス性能一覧!$A$2:$M$6097,2,0),"")</f>
        <v/>
      </c>
      <c r="D1406" s="68" t="str">
        <f>IFERROR(VLOOKUP($B1406,APガラス性能一覧!$A$2:$M$6097,3,0),"")</f>
        <v/>
      </c>
      <c r="E1406" s="68" t="str">
        <f>IFERROR(VLOOKUP($B1406,APガラス性能一覧!$A$2:$M$6097,4,0),"")</f>
        <v/>
      </c>
      <c r="F1406" s="68" t="str">
        <f>IFERROR(VLOOKUP($B1406,APガラス性能一覧!$A$2:$M$6097,5,0),"")</f>
        <v/>
      </c>
      <c r="G1406" s="68" t="str">
        <f>IFERROR(VLOOKUP($B1406,APガラス性能一覧!$A$2:$M$6097,6,0),"")</f>
        <v/>
      </c>
      <c r="H1406" s="68" t="str">
        <f>IFERROR(VLOOKUP($B1406,APガラス性能一覧!$A$2:$M$6097,7,0),"")</f>
        <v/>
      </c>
      <c r="I1406" s="68" t="str">
        <f>IFERROR(VLOOKUP($B1406,APガラス性能一覧!$A$2:$M$6097,8,0),"")</f>
        <v/>
      </c>
      <c r="J1406" s="68" t="str">
        <f>IFERROR(VLOOKUP($B1406,APガラス性能一覧!$A$2:$M$6097,9,0),"")</f>
        <v/>
      </c>
      <c r="K1406" s="68" t="str">
        <f>IFERROR(VLOOKUP($B1406,APガラス性能一覧!$A$2:$M$6097,10,0),"")</f>
        <v/>
      </c>
      <c r="L1406" s="68" t="str">
        <f>IFERROR(VLOOKUP($B1406,APガラス性能一覧!$A$2:$M$6097,11,0),"")</f>
        <v/>
      </c>
      <c r="M1406" s="68" t="str">
        <f>IFERROR(VLOOKUP($B1406,APガラス性能一覧!$A$2:$M$6097,12,0),"")</f>
        <v/>
      </c>
      <c r="N1406" s="68" t="str">
        <f>IFERROR(VLOOKUP($B1406,APガラス性能一覧!$A$2:$M$6097,13,0),"")</f>
        <v/>
      </c>
    </row>
    <row r="1407" spans="2:14" x14ac:dyDescent="0.4">
      <c r="B1407" s="68" t="str">
        <f>IF($D$2="","",IF($E$2=0.65,IFERROR(IF(INDEX(APガラス性能一覧!A:A,MATCH(ROW(B1401),APガラス性能一覧!$O:$O,0))="","",INDEX(APガラス性能一覧!A:A,MATCH(ROW(B1401),APガラス性能一覧!$O:$O,0))),""),IFERROR(IF(INDEX(APガラス性能一覧!A:A,MATCH(ROW(B1401),APガラス性能一覧!$N:$N,0))="","",INDEX(APガラス性能一覧!A:A,MATCH(ROW(B1401),APガラス性能一覧!$N:$N,0))),"")))</f>
        <v/>
      </c>
      <c r="C1407" s="68" t="str">
        <f>IFERROR(VLOOKUP($B1407,APガラス性能一覧!$A$2:$M$6097,2,0),"")</f>
        <v/>
      </c>
      <c r="D1407" s="68" t="str">
        <f>IFERROR(VLOOKUP($B1407,APガラス性能一覧!$A$2:$M$6097,3,0),"")</f>
        <v/>
      </c>
      <c r="E1407" s="68" t="str">
        <f>IFERROR(VLOOKUP($B1407,APガラス性能一覧!$A$2:$M$6097,4,0),"")</f>
        <v/>
      </c>
      <c r="F1407" s="68" t="str">
        <f>IFERROR(VLOOKUP($B1407,APガラス性能一覧!$A$2:$M$6097,5,0),"")</f>
        <v/>
      </c>
      <c r="G1407" s="68" t="str">
        <f>IFERROR(VLOOKUP($B1407,APガラス性能一覧!$A$2:$M$6097,6,0),"")</f>
        <v/>
      </c>
      <c r="H1407" s="68" t="str">
        <f>IFERROR(VLOOKUP($B1407,APガラス性能一覧!$A$2:$M$6097,7,0),"")</f>
        <v/>
      </c>
      <c r="I1407" s="68" t="str">
        <f>IFERROR(VLOOKUP($B1407,APガラス性能一覧!$A$2:$M$6097,8,0),"")</f>
        <v/>
      </c>
      <c r="J1407" s="68" t="str">
        <f>IFERROR(VLOOKUP($B1407,APガラス性能一覧!$A$2:$M$6097,9,0),"")</f>
        <v/>
      </c>
      <c r="K1407" s="68" t="str">
        <f>IFERROR(VLOOKUP($B1407,APガラス性能一覧!$A$2:$M$6097,10,0),"")</f>
        <v/>
      </c>
      <c r="L1407" s="68" t="str">
        <f>IFERROR(VLOOKUP($B1407,APガラス性能一覧!$A$2:$M$6097,11,0),"")</f>
        <v/>
      </c>
      <c r="M1407" s="68" t="str">
        <f>IFERROR(VLOOKUP($B1407,APガラス性能一覧!$A$2:$M$6097,12,0),"")</f>
        <v/>
      </c>
      <c r="N1407" s="68" t="str">
        <f>IFERROR(VLOOKUP($B1407,APガラス性能一覧!$A$2:$M$6097,13,0),"")</f>
        <v/>
      </c>
    </row>
    <row r="1408" spans="2:14" x14ac:dyDescent="0.4">
      <c r="B1408" s="68" t="str">
        <f>IF($D$2="","",IF($E$2=0.65,IFERROR(IF(INDEX(APガラス性能一覧!A:A,MATCH(ROW(B1402),APガラス性能一覧!$O:$O,0))="","",INDEX(APガラス性能一覧!A:A,MATCH(ROW(B1402),APガラス性能一覧!$O:$O,0))),""),IFERROR(IF(INDEX(APガラス性能一覧!A:A,MATCH(ROW(B1402),APガラス性能一覧!$N:$N,0))="","",INDEX(APガラス性能一覧!A:A,MATCH(ROW(B1402),APガラス性能一覧!$N:$N,0))),"")))</f>
        <v/>
      </c>
      <c r="C1408" s="68" t="str">
        <f>IFERROR(VLOOKUP($B1408,APガラス性能一覧!$A$2:$M$6097,2,0),"")</f>
        <v/>
      </c>
      <c r="D1408" s="68" t="str">
        <f>IFERROR(VLOOKUP($B1408,APガラス性能一覧!$A$2:$M$6097,3,0),"")</f>
        <v/>
      </c>
      <c r="E1408" s="68" t="str">
        <f>IFERROR(VLOOKUP($B1408,APガラス性能一覧!$A$2:$M$6097,4,0),"")</f>
        <v/>
      </c>
      <c r="F1408" s="68" t="str">
        <f>IFERROR(VLOOKUP($B1408,APガラス性能一覧!$A$2:$M$6097,5,0),"")</f>
        <v/>
      </c>
      <c r="G1408" s="68" t="str">
        <f>IFERROR(VLOOKUP($B1408,APガラス性能一覧!$A$2:$M$6097,6,0),"")</f>
        <v/>
      </c>
      <c r="H1408" s="68" t="str">
        <f>IFERROR(VLOOKUP($B1408,APガラス性能一覧!$A$2:$M$6097,7,0),"")</f>
        <v/>
      </c>
      <c r="I1408" s="68" t="str">
        <f>IFERROR(VLOOKUP($B1408,APガラス性能一覧!$A$2:$M$6097,8,0),"")</f>
        <v/>
      </c>
      <c r="J1408" s="68" t="str">
        <f>IFERROR(VLOOKUP($B1408,APガラス性能一覧!$A$2:$M$6097,9,0),"")</f>
        <v/>
      </c>
      <c r="K1408" s="68" t="str">
        <f>IFERROR(VLOOKUP($B1408,APガラス性能一覧!$A$2:$M$6097,10,0),"")</f>
        <v/>
      </c>
      <c r="L1408" s="68" t="str">
        <f>IFERROR(VLOOKUP($B1408,APガラス性能一覧!$A$2:$M$6097,11,0),"")</f>
        <v/>
      </c>
      <c r="M1408" s="68" t="str">
        <f>IFERROR(VLOOKUP($B1408,APガラス性能一覧!$A$2:$M$6097,12,0),"")</f>
        <v/>
      </c>
      <c r="N1408" s="68" t="str">
        <f>IFERROR(VLOOKUP($B1408,APガラス性能一覧!$A$2:$M$6097,13,0),"")</f>
        <v/>
      </c>
    </row>
    <row r="1409" spans="2:14" x14ac:dyDescent="0.4">
      <c r="B1409" s="68" t="str">
        <f>IF($D$2="","",IF($E$2=0.65,IFERROR(IF(INDEX(APガラス性能一覧!A:A,MATCH(ROW(B1403),APガラス性能一覧!$O:$O,0))="","",INDEX(APガラス性能一覧!A:A,MATCH(ROW(B1403),APガラス性能一覧!$O:$O,0))),""),IFERROR(IF(INDEX(APガラス性能一覧!A:A,MATCH(ROW(B1403),APガラス性能一覧!$N:$N,0))="","",INDEX(APガラス性能一覧!A:A,MATCH(ROW(B1403),APガラス性能一覧!$N:$N,0))),"")))</f>
        <v/>
      </c>
      <c r="C1409" s="68" t="str">
        <f>IFERROR(VLOOKUP($B1409,APガラス性能一覧!$A$2:$M$6097,2,0),"")</f>
        <v/>
      </c>
      <c r="D1409" s="68" t="str">
        <f>IFERROR(VLOOKUP($B1409,APガラス性能一覧!$A$2:$M$6097,3,0),"")</f>
        <v/>
      </c>
      <c r="E1409" s="68" t="str">
        <f>IFERROR(VLOOKUP($B1409,APガラス性能一覧!$A$2:$M$6097,4,0),"")</f>
        <v/>
      </c>
      <c r="F1409" s="68" t="str">
        <f>IFERROR(VLOOKUP($B1409,APガラス性能一覧!$A$2:$M$6097,5,0),"")</f>
        <v/>
      </c>
      <c r="G1409" s="68" t="str">
        <f>IFERROR(VLOOKUP($B1409,APガラス性能一覧!$A$2:$M$6097,6,0),"")</f>
        <v/>
      </c>
      <c r="H1409" s="68" t="str">
        <f>IFERROR(VLOOKUP($B1409,APガラス性能一覧!$A$2:$M$6097,7,0),"")</f>
        <v/>
      </c>
      <c r="I1409" s="68" t="str">
        <f>IFERROR(VLOOKUP($B1409,APガラス性能一覧!$A$2:$M$6097,8,0),"")</f>
        <v/>
      </c>
      <c r="J1409" s="68" t="str">
        <f>IFERROR(VLOOKUP($B1409,APガラス性能一覧!$A$2:$M$6097,9,0),"")</f>
        <v/>
      </c>
      <c r="K1409" s="68" t="str">
        <f>IFERROR(VLOOKUP($B1409,APガラス性能一覧!$A$2:$M$6097,10,0),"")</f>
        <v/>
      </c>
      <c r="L1409" s="68" t="str">
        <f>IFERROR(VLOOKUP($B1409,APガラス性能一覧!$A$2:$M$6097,11,0),"")</f>
        <v/>
      </c>
      <c r="M1409" s="68" t="str">
        <f>IFERROR(VLOOKUP($B1409,APガラス性能一覧!$A$2:$M$6097,12,0),"")</f>
        <v/>
      </c>
      <c r="N1409" s="68" t="str">
        <f>IFERROR(VLOOKUP($B1409,APガラス性能一覧!$A$2:$M$6097,13,0),"")</f>
        <v/>
      </c>
    </row>
    <row r="1410" spans="2:14" x14ac:dyDescent="0.4">
      <c r="B1410" s="68" t="str">
        <f>IF($D$2="","",IF($E$2=0.65,IFERROR(IF(INDEX(APガラス性能一覧!A:A,MATCH(ROW(B1404),APガラス性能一覧!$O:$O,0))="","",INDEX(APガラス性能一覧!A:A,MATCH(ROW(B1404),APガラス性能一覧!$O:$O,0))),""),IFERROR(IF(INDEX(APガラス性能一覧!A:A,MATCH(ROW(B1404),APガラス性能一覧!$N:$N,0))="","",INDEX(APガラス性能一覧!A:A,MATCH(ROW(B1404),APガラス性能一覧!$N:$N,0))),"")))</f>
        <v/>
      </c>
      <c r="C1410" s="68" t="str">
        <f>IFERROR(VLOOKUP($B1410,APガラス性能一覧!$A$2:$M$6097,2,0),"")</f>
        <v/>
      </c>
      <c r="D1410" s="68" t="str">
        <f>IFERROR(VLOOKUP($B1410,APガラス性能一覧!$A$2:$M$6097,3,0),"")</f>
        <v/>
      </c>
      <c r="E1410" s="68" t="str">
        <f>IFERROR(VLOOKUP($B1410,APガラス性能一覧!$A$2:$M$6097,4,0),"")</f>
        <v/>
      </c>
      <c r="F1410" s="68" t="str">
        <f>IFERROR(VLOOKUP($B1410,APガラス性能一覧!$A$2:$M$6097,5,0),"")</f>
        <v/>
      </c>
      <c r="G1410" s="68" t="str">
        <f>IFERROR(VLOOKUP($B1410,APガラス性能一覧!$A$2:$M$6097,6,0),"")</f>
        <v/>
      </c>
      <c r="H1410" s="68" t="str">
        <f>IFERROR(VLOOKUP($B1410,APガラス性能一覧!$A$2:$M$6097,7,0),"")</f>
        <v/>
      </c>
      <c r="I1410" s="68" t="str">
        <f>IFERROR(VLOOKUP($B1410,APガラス性能一覧!$A$2:$M$6097,8,0),"")</f>
        <v/>
      </c>
      <c r="J1410" s="68" t="str">
        <f>IFERROR(VLOOKUP($B1410,APガラス性能一覧!$A$2:$M$6097,9,0),"")</f>
        <v/>
      </c>
      <c r="K1410" s="68" t="str">
        <f>IFERROR(VLOOKUP($B1410,APガラス性能一覧!$A$2:$M$6097,10,0),"")</f>
        <v/>
      </c>
      <c r="L1410" s="68" t="str">
        <f>IFERROR(VLOOKUP($B1410,APガラス性能一覧!$A$2:$M$6097,11,0),"")</f>
        <v/>
      </c>
      <c r="M1410" s="68" t="str">
        <f>IFERROR(VLOOKUP($B1410,APガラス性能一覧!$A$2:$M$6097,12,0),"")</f>
        <v/>
      </c>
      <c r="N1410" s="68" t="str">
        <f>IFERROR(VLOOKUP($B1410,APガラス性能一覧!$A$2:$M$6097,13,0),"")</f>
        <v/>
      </c>
    </row>
    <row r="1411" spans="2:14" x14ac:dyDescent="0.4">
      <c r="B1411" s="68" t="str">
        <f>IF($D$2="","",IF($E$2=0.65,IFERROR(IF(INDEX(APガラス性能一覧!A:A,MATCH(ROW(B1405),APガラス性能一覧!$O:$O,0))="","",INDEX(APガラス性能一覧!A:A,MATCH(ROW(B1405),APガラス性能一覧!$O:$O,0))),""),IFERROR(IF(INDEX(APガラス性能一覧!A:A,MATCH(ROW(B1405),APガラス性能一覧!$N:$N,0))="","",INDEX(APガラス性能一覧!A:A,MATCH(ROW(B1405),APガラス性能一覧!$N:$N,0))),"")))</f>
        <v/>
      </c>
      <c r="C1411" s="68" t="str">
        <f>IFERROR(VLOOKUP($B1411,APガラス性能一覧!$A$2:$M$6097,2,0),"")</f>
        <v/>
      </c>
      <c r="D1411" s="68" t="str">
        <f>IFERROR(VLOOKUP($B1411,APガラス性能一覧!$A$2:$M$6097,3,0),"")</f>
        <v/>
      </c>
      <c r="E1411" s="68" t="str">
        <f>IFERROR(VLOOKUP($B1411,APガラス性能一覧!$A$2:$M$6097,4,0),"")</f>
        <v/>
      </c>
      <c r="F1411" s="68" t="str">
        <f>IFERROR(VLOOKUP($B1411,APガラス性能一覧!$A$2:$M$6097,5,0),"")</f>
        <v/>
      </c>
      <c r="G1411" s="68" t="str">
        <f>IFERROR(VLOOKUP($B1411,APガラス性能一覧!$A$2:$M$6097,6,0),"")</f>
        <v/>
      </c>
      <c r="H1411" s="68" t="str">
        <f>IFERROR(VLOOKUP($B1411,APガラス性能一覧!$A$2:$M$6097,7,0),"")</f>
        <v/>
      </c>
      <c r="I1411" s="68" t="str">
        <f>IFERROR(VLOOKUP($B1411,APガラス性能一覧!$A$2:$M$6097,8,0),"")</f>
        <v/>
      </c>
      <c r="J1411" s="68" t="str">
        <f>IFERROR(VLOOKUP($B1411,APガラス性能一覧!$A$2:$M$6097,9,0),"")</f>
        <v/>
      </c>
      <c r="K1411" s="68" t="str">
        <f>IFERROR(VLOOKUP($B1411,APガラス性能一覧!$A$2:$M$6097,10,0),"")</f>
        <v/>
      </c>
      <c r="L1411" s="68" t="str">
        <f>IFERROR(VLOOKUP($B1411,APガラス性能一覧!$A$2:$M$6097,11,0),"")</f>
        <v/>
      </c>
      <c r="M1411" s="68" t="str">
        <f>IFERROR(VLOOKUP($B1411,APガラス性能一覧!$A$2:$M$6097,12,0),"")</f>
        <v/>
      </c>
      <c r="N1411" s="68" t="str">
        <f>IFERROR(VLOOKUP($B1411,APガラス性能一覧!$A$2:$M$6097,13,0),"")</f>
        <v/>
      </c>
    </row>
    <row r="1412" spans="2:14" x14ac:dyDescent="0.4">
      <c r="B1412" s="68" t="str">
        <f>IF($D$2="","",IF($E$2=0.65,IFERROR(IF(INDEX(APガラス性能一覧!A:A,MATCH(ROW(B1406),APガラス性能一覧!$O:$O,0))="","",INDEX(APガラス性能一覧!A:A,MATCH(ROW(B1406),APガラス性能一覧!$O:$O,0))),""),IFERROR(IF(INDEX(APガラス性能一覧!A:A,MATCH(ROW(B1406),APガラス性能一覧!$N:$N,0))="","",INDEX(APガラス性能一覧!A:A,MATCH(ROW(B1406),APガラス性能一覧!$N:$N,0))),"")))</f>
        <v/>
      </c>
      <c r="C1412" s="68" t="str">
        <f>IFERROR(VLOOKUP($B1412,APガラス性能一覧!$A$2:$M$6097,2,0),"")</f>
        <v/>
      </c>
      <c r="D1412" s="68" t="str">
        <f>IFERROR(VLOOKUP($B1412,APガラス性能一覧!$A$2:$M$6097,3,0),"")</f>
        <v/>
      </c>
      <c r="E1412" s="68" t="str">
        <f>IFERROR(VLOOKUP($B1412,APガラス性能一覧!$A$2:$M$6097,4,0),"")</f>
        <v/>
      </c>
      <c r="F1412" s="68" t="str">
        <f>IFERROR(VLOOKUP($B1412,APガラス性能一覧!$A$2:$M$6097,5,0),"")</f>
        <v/>
      </c>
      <c r="G1412" s="68" t="str">
        <f>IFERROR(VLOOKUP($B1412,APガラス性能一覧!$A$2:$M$6097,6,0),"")</f>
        <v/>
      </c>
      <c r="H1412" s="68" t="str">
        <f>IFERROR(VLOOKUP($B1412,APガラス性能一覧!$A$2:$M$6097,7,0),"")</f>
        <v/>
      </c>
      <c r="I1412" s="68" t="str">
        <f>IFERROR(VLOOKUP($B1412,APガラス性能一覧!$A$2:$M$6097,8,0),"")</f>
        <v/>
      </c>
      <c r="J1412" s="68" t="str">
        <f>IFERROR(VLOOKUP($B1412,APガラス性能一覧!$A$2:$M$6097,9,0),"")</f>
        <v/>
      </c>
      <c r="K1412" s="68" t="str">
        <f>IFERROR(VLOOKUP($B1412,APガラス性能一覧!$A$2:$M$6097,10,0),"")</f>
        <v/>
      </c>
      <c r="L1412" s="68" t="str">
        <f>IFERROR(VLOOKUP($B1412,APガラス性能一覧!$A$2:$M$6097,11,0),"")</f>
        <v/>
      </c>
      <c r="M1412" s="68" t="str">
        <f>IFERROR(VLOOKUP($B1412,APガラス性能一覧!$A$2:$M$6097,12,0),"")</f>
        <v/>
      </c>
      <c r="N1412" s="68" t="str">
        <f>IFERROR(VLOOKUP($B1412,APガラス性能一覧!$A$2:$M$6097,13,0),"")</f>
        <v/>
      </c>
    </row>
    <row r="1413" spans="2:14" x14ac:dyDescent="0.4">
      <c r="B1413" s="68" t="str">
        <f>IF($D$2="","",IF($E$2=0.65,IFERROR(IF(INDEX(APガラス性能一覧!A:A,MATCH(ROW(B1407),APガラス性能一覧!$O:$O,0))="","",INDEX(APガラス性能一覧!A:A,MATCH(ROW(B1407),APガラス性能一覧!$O:$O,0))),""),IFERROR(IF(INDEX(APガラス性能一覧!A:A,MATCH(ROW(B1407),APガラス性能一覧!$N:$N,0))="","",INDEX(APガラス性能一覧!A:A,MATCH(ROW(B1407),APガラス性能一覧!$N:$N,0))),"")))</f>
        <v/>
      </c>
      <c r="C1413" s="68" t="str">
        <f>IFERROR(VLOOKUP($B1413,APガラス性能一覧!$A$2:$M$6097,2,0),"")</f>
        <v/>
      </c>
      <c r="D1413" s="68" t="str">
        <f>IFERROR(VLOOKUP($B1413,APガラス性能一覧!$A$2:$M$6097,3,0),"")</f>
        <v/>
      </c>
      <c r="E1413" s="68" t="str">
        <f>IFERROR(VLOOKUP($B1413,APガラス性能一覧!$A$2:$M$6097,4,0),"")</f>
        <v/>
      </c>
      <c r="F1413" s="68" t="str">
        <f>IFERROR(VLOOKUP($B1413,APガラス性能一覧!$A$2:$M$6097,5,0),"")</f>
        <v/>
      </c>
      <c r="G1413" s="68" t="str">
        <f>IFERROR(VLOOKUP($B1413,APガラス性能一覧!$A$2:$M$6097,6,0),"")</f>
        <v/>
      </c>
      <c r="H1413" s="68" t="str">
        <f>IFERROR(VLOOKUP($B1413,APガラス性能一覧!$A$2:$M$6097,7,0),"")</f>
        <v/>
      </c>
      <c r="I1413" s="68" t="str">
        <f>IFERROR(VLOOKUP($B1413,APガラス性能一覧!$A$2:$M$6097,8,0),"")</f>
        <v/>
      </c>
      <c r="J1413" s="68" t="str">
        <f>IFERROR(VLOOKUP($B1413,APガラス性能一覧!$A$2:$M$6097,9,0),"")</f>
        <v/>
      </c>
      <c r="K1413" s="68" t="str">
        <f>IFERROR(VLOOKUP($B1413,APガラス性能一覧!$A$2:$M$6097,10,0),"")</f>
        <v/>
      </c>
      <c r="L1413" s="68" t="str">
        <f>IFERROR(VLOOKUP($B1413,APガラス性能一覧!$A$2:$M$6097,11,0),"")</f>
        <v/>
      </c>
      <c r="M1413" s="68" t="str">
        <f>IFERROR(VLOOKUP($B1413,APガラス性能一覧!$A$2:$M$6097,12,0),"")</f>
        <v/>
      </c>
      <c r="N1413" s="68" t="str">
        <f>IFERROR(VLOOKUP($B1413,APガラス性能一覧!$A$2:$M$6097,13,0),"")</f>
        <v/>
      </c>
    </row>
    <row r="1414" spans="2:14" x14ac:dyDescent="0.4">
      <c r="B1414" s="68" t="str">
        <f>IF($D$2="","",IF($E$2=0.65,IFERROR(IF(INDEX(APガラス性能一覧!A:A,MATCH(ROW(B1408),APガラス性能一覧!$O:$O,0))="","",INDEX(APガラス性能一覧!A:A,MATCH(ROW(B1408),APガラス性能一覧!$O:$O,0))),""),IFERROR(IF(INDEX(APガラス性能一覧!A:A,MATCH(ROW(B1408),APガラス性能一覧!$N:$N,0))="","",INDEX(APガラス性能一覧!A:A,MATCH(ROW(B1408),APガラス性能一覧!$N:$N,0))),"")))</f>
        <v/>
      </c>
      <c r="C1414" s="68" t="str">
        <f>IFERROR(VLOOKUP($B1414,APガラス性能一覧!$A$2:$M$6097,2,0),"")</f>
        <v/>
      </c>
      <c r="D1414" s="68" t="str">
        <f>IFERROR(VLOOKUP($B1414,APガラス性能一覧!$A$2:$M$6097,3,0),"")</f>
        <v/>
      </c>
      <c r="E1414" s="68" t="str">
        <f>IFERROR(VLOOKUP($B1414,APガラス性能一覧!$A$2:$M$6097,4,0),"")</f>
        <v/>
      </c>
      <c r="F1414" s="68" t="str">
        <f>IFERROR(VLOOKUP($B1414,APガラス性能一覧!$A$2:$M$6097,5,0),"")</f>
        <v/>
      </c>
      <c r="G1414" s="68" t="str">
        <f>IFERROR(VLOOKUP($B1414,APガラス性能一覧!$A$2:$M$6097,6,0),"")</f>
        <v/>
      </c>
      <c r="H1414" s="68" t="str">
        <f>IFERROR(VLOOKUP($B1414,APガラス性能一覧!$A$2:$M$6097,7,0),"")</f>
        <v/>
      </c>
      <c r="I1414" s="68" t="str">
        <f>IFERROR(VLOOKUP($B1414,APガラス性能一覧!$A$2:$M$6097,8,0),"")</f>
        <v/>
      </c>
      <c r="J1414" s="68" t="str">
        <f>IFERROR(VLOOKUP($B1414,APガラス性能一覧!$A$2:$M$6097,9,0),"")</f>
        <v/>
      </c>
      <c r="K1414" s="68" t="str">
        <f>IFERROR(VLOOKUP($B1414,APガラス性能一覧!$A$2:$M$6097,10,0),"")</f>
        <v/>
      </c>
      <c r="L1414" s="68" t="str">
        <f>IFERROR(VLOOKUP($B1414,APガラス性能一覧!$A$2:$M$6097,11,0),"")</f>
        <v/>
      </c>
      <c r="M1414" s="68" t="str">
        <f>IFERROR(VLOOKUP($B1414,APガラス性能一覧!$A$2:$M$6097,12,0),"")</f>
        <v/>
      </c>
      <c r="N1414" s="68" t="str">
        <f>IFERROR(VLOOKUP($B1414,APガラス性能一覧!$A$2:$M$6097,13,0),"")</f>
        <v/>
      </c>
    </row>
    <row r="1415" spans="2:14" x14ac:dyDescent="0.4">
      <c r="B1415" s="68" t="str">
        <f>IF($D$2="","",IF($E$2=0.65,IFERROR(IF(INDEX(APガラス性能一覧!A:A,MATCH(ROW(B1409),APガラス性能一覧!$O:$O,0))="","",INDEX(APガラス性能一覧!A:A,MATCH(ROW(B1409),APガラス性能一覧!$O:$O,0))),""),IFERROR(IF(INDEX(APガラス性能一覧!A:A,MATCH(ROW(B1409),APガラス性能一覧!$N:$N,0))="","",INDEX(APガラス性能一覧!A:A,MATCH(ROW(B1409),APガラス性能一覧!$N:$N,0))),"")))</f>
        <v/>
      </c>
      <c r="C1415" s="68" t="str">
        <f>IFERROR(VLOOKUP($B1415,APガラス性能一覧!$A$2:$M$6097,2,0),"")</f>
        <v/>
      </c>
      <c r="D1415" s="68" t="str">
        <f>IFERROR(VLOOKUP($B1415,APガラス性能一覧!$A$2:$M$6097,3,0),"")</f>
        <v/>
      </c>
      <c r="E1415" s="68" t="str">
        <f>IFERROR(VLOOKUP($B1415,APガラス性能一覧!$A$2:$M$6097,4,0),"")</f>
        <v/>
      </c>
      <c r="F1415" s="68" t="str">
        <f>IFERROR(VLOOKUP($B1415,APガラス性能一覧!$A$2:$M$6097,5,0),"")</f>
        <v/>
      </c>
      <c r="G1415" s="68" t="str">
        <f>IFERROR(VLOOKUP($B1415,APガラス性能一覧!$A$2:$M$6097,6,0),"")</f>
        <v/>
      </c>
      <c r="H1415" s="68" t="str">
        <f>IFERROR(VLOOKUP($B1415,APガラス性能一覧!$A$2:$M$6097,7,0),"")</f>
        <v/>
      </c>
      <c r="I1415" s="68" t="str">
        <f>IFERROR(VLOOKUP($B1415,APガラス性能一覧!$A$2:$M$6097,8,0),"")</f>
        <v/>
      </c>
      <c r="J1415" s="68" t="str">
        <f>IFERROR(VLOOKUP($B1415,APガラス性能一覧!$A$2:$M$6097,9,0),"")</f>
        <v/>
      </c>
      <c r="K1415" s="68" t="str">
        <f>IFERROR(VLOOKUP($B1415,APガラス性能一覧!$A$2:$M$6097,10,0),"")</f>
        <v/>
      </c>
      <c r="L1415" s="68" t="str">
        <f>IFERROR(VLOOKUP($B1415,APガラス性能一覧!$A$2:$M$6097,11,0),"")</f>
        <v/>
      </c>
      <c r="M1415" s="68" t="str">
        <f>IFERROR(VLOOKUP($B1415,APガラス性能一覧!$A$2:$M$6097,12,0),"")</f>
        <v/>
      </c>
      <c r="N1415" s="68" t="str">
        <f>IFERROR(VLOOKUP($B1415,APガラス性能一覧!$A$2:$M$6097,13,0),"")</f>
        <v/>
      </c>
    </row>
    <row r="1416" spans="2:14" x14ac:dyDescent="0.4">
      <c r="B1416" s="68" t="str">
        <f>IF($D$2="","",IF($E$2=0.65,IFERROR(IF(INDEX(APガラス性能一覧!A:A,MATCH(ROW(B1410),APガラス性能一覧!$O:$O,0))="","",INDEX(APガラス性能一覧!A:A,MATCH(ROW(B1410),APガラス性能一覧!$O:$O,0))),""),IFERROR(IF(INDEX(APガラス性能一覧!A:A,MATCH(ROW(B1410),APガラス性能一覧!$N:$N,0))="","",INDEX(APガラス性能一覧!A:A,MATCH(ROW(B1410),APガラス性能一覧!$N:$N,0))),"")))</f>
        <v/>
      </c>
      <c r="C1416" s="68" t="str">
        <f>IFERROR(VLOOKUP($B1416,APガラス性能一覧!$A$2:$M$6097,2,0),"")</f>
        <v/>
      </c>
      <c r="D1416" s="68" t="str">
        <f>IFERROR(VLOOKUP($B1416,APガラス性能一覧!$A$2:$M$6097,3,0),"")</f>
        <v/>
      </c>
      <c r="E1416" s="68" t="str">
        <f>IFERROR(VLOOKUP($B1416,APガラス性能一覧!$A$2:$M$6097,4,0),"")</f>
        <v/>
      </c>
      <c r="F1416" s="68" t="str">
        <f>IFERROR(VLOOKUP($B1416,APガラス性能一覧!$A$2:$M$6097,5,0),"")</f>
        <v/>
      </c>
      <c r="G1416" s="68" t="str">
        <f>IFERROR(VLOOKUP($B1416,APガラス性能一覧!$A$2:$M$6097,6,0),"")</f>
        <v/>
      </c>
      <c r="H1416" s="68" t="str">
        <f>IFERROR(VLOOKUP($B1416,APガラス性能一覧!$A$2:$M$6097,7,0),"")</f>
        <v/>
      </c>
      <c r="I1416" s="68" t="str">
        <f>IFERROR(VLOOKUP($B1416,APガラス性能一覧!$A$2:$M$6097,8,0),"")</f>
        <v/>
      </c>
      <c r="J1416" s="68" t="str">
        <f>IFERROR(VLOOKUP($B1416,APガラス性能一覧!$A$2:$M$6097,9,0),"")</f>
        <v/>
      </c>
      <c r="K1416" s="68" t="str">
        <f>IFERROR(VLOOKUP($B1416,APガラス性能一覧!$A$2:$M$6097,10,0),"")</f>
        <v/>
      </c>
      <c r="L1416" s="68" t="str">
        <f>IFERROR(VLOOKUP($B1416,APガラス性能一覧!$A$2:$M$6097,11,0),"")</f>
        <v/>
      </c>
      <c r="M1416" s="68" t="str">
        <f>IFERROR(VLOOKUP($B1416,APガラス性能一覧!$A$2:$M$6097,12,0),"")</f>
        <v/>
      </c>
      <c r="N1416" s="68" t="str">
        <f>IFERROR(VLOOKUP($B1416,APガラス性能一覧!$A$2:$M$6097,13,0),"")</f>
        <v/>
      </c>
    </row>
    <row r="1417" spans="2:14" x14ac:dyDescent="0.4">
      <c r="B1417" s="68" t="str">
        <f>IF($D$2="","",IF($E$2=0.65,IFERROR(IF(INDEX(APガラス性能一覧!A:A,MATCH(ROW(B1411),APガラス性能一覧!$O:$O,0))="","",INDEX(APガラス性能一覧!A:A,MATCH(ROW(B1411),APガラス性能一覧!$O:$O,0))),""),IFERROR(IF(INDEX(APガラス性能一覧!A:A,MATCH(ROW(B1411),APガラス性能一覧!$N:$N,0))="","",INDEX(APガラス性能一覧!A:A,MATCH(ROW(B1411),APガラス性能一覧!$N:$N,0))),"")))</f>
        <v/>
      </c>
      <c r="C1417" s="68" t="str">
        <f>IFERROR(VLOOKUP($B1417,APガラス性能一覧!$A$2:$M$6097,2,0),"")</f>
        <v/>
      </c>
      <c r="D1417" s="68" t="str">
        <f>IFERROR(VLOOKUP($B1417,APガラス性能一覧!$A$2:$M$6097,3,0),"")</f>
        <v/>
      </c>
      <c r="E1417" s="68" t="str">
        <f>IFERROR(VLOOKUP($B1417,APガラス性能一覧!$A$2:$M$6097,4,0),"")</f>
        <v/>
      </c>
      <c r="F1417" s="68" t="str">
        <f>IFERROR(VLOOKUP($B1417,APガラス性能一覧!$A$2:$M$6097,5,0),"")</f>
        <v/>
      </c>
      <c r="G1417" s="68" t="str">
        <f>IFERROR(VLOOKUP($B1417,APガラス性能一覧!$A$2:$M$6097,6,0),"")</f>
        <v/>
      </c>
      <c r="H1417" s="68" t="str">
        <f>IFERROR(VLOOKUP($B1417,APガラス性能一覧!$A$2:$M$6097,7,0),"")</f>
        <v/>
      </c>
      <c r="I1417" s="68" t="str">
        <f>IFERROR(VLOOKUP($B1417,APガラス性能一覧!$A$2:$M$6097,8,0),"")</f>
        <v/>
      </c>
      <c r="J1417" s="68" t="str">
        <f>IFERROR(VLOOKUP($B1417,APガラス性能一覧!$A$2:$M$6097,9,0),"")</f>
        <v/>
      </c>
      <c r="K1417" s="68" t="str">
        <f>IFERROR(VLOOKUP($B1417,APガラス性能一覧!$A$2:$M$6097,10,0),"")</f>
        <v/>
      </c>
      <c r="L1417" s="68" t="str">
        <f>IFERROR(VLOOKUP($B1417,APガラス性能一覧!$A$2:$M$6097,11,0),"")</f>
        <v/>
      </c>
      <c r="M1417" s="68" t="str">
        <f>IFERROR(VLOOKUP($B1417,APガラス性能一覧!$A$2:$M$6097,12,0),"")</f>
        <v/>
      </c>
      <c r="N1417" s="68" t="str">
        <f>IFERROR(VLOOKUP($B1417,APガラス性能一覧!$A$2:$M$6097,13,0),"")</f>
        <v/>
      </c>
    </row>
    <row r="1418" spans="2:14" x14ac:dyDescent="0.4">
      <c r="B1418" s="68" t="str">
        <f>IF($D$2="","",IF($E$2=0.65,IFERROR(IF(INDEX(APガラス性能一覧!A:A,MATCH(ROW(B1412),APガラス性能一覧!$O:$O,0))="","",INDEX(APガラス性能一覧!A:A,MATCH(ROW(B1412),APガラス性能一覧!$O:$O,0))),""),IFERROR(IF(INDEX(APガラス性能一覧!A:A,MATCH(ROW(B1412),APガラス性能一覧!$N:$N,0))="","",INDEX(APガラス性能一覧!A:A,MATCH(ROW(B1412),APガラス性能一覧!$N:$N,0))),"")))</f>
        <v/>
      </c>
      <c r="C1418" s="68" t="str">
        <f>IFERROR(VLOOKUP($B1418,APガラス性能一覧!$A$2:$M$6097,2,0),"")</f>
        <v/>
      </c>
      <c r="D1418" s="68" t="str">
        <f>IFERROR(VLOOKUP($B1418,APガラス性能一覧!$A$2:$M$6097,3,0),"")</f>
        <v/>
      </c>
      <c r="E1418" s="68" t="str">
        <f>IFERROR(VLOOKUP($B1418,APガラス性能一覧!$A$2:$M$6097,4,0),"")</f>
        <v/>
      </c>
      <c r="F1418" s="68" t="str">
        <f>IFERROR(VLOOKUP($B1418,APガラス性能一覧!$A$2:$M$6097,5,0),"")</f>
        <v/>
      </c>
      <c r="G1418" s="68" t="str">
        <f>IFERROR(VLOOKUP($B1418,APガラス性能一覧!$A$2:$M$6097,6,0),"")</f>
        <v/>
      </c>
      <c r="H1418" s="68" t="str">
        <f>IFERROR(VLOOKUP($B1418,APガラス性能一覧!$A$2:$M$6097,7,0),"")</f>
        <v/>
      </c>
      <c r="I1418" s="68" t="str">
        <f>IFERROR(VLOOKUP($B1418,APガラス性能一覧!$A$2:$M$6097,8,0),"")</f>
        <v/>
      </c>
      <c r="J1418" s="68" t="str">
        <f>IFERROR(VLOOKUP($B1418,APガラス性能一覧!$A$2:$M$6097,9,0),"")</f>
        <v/>
      </c>
      <c r="K1418" s="68" t="str">
        <f>IFERROR(VLOOKUP($B1418,APガラス性能一覧!$A$2:$M$6097,10,0),"")</f>
        <v/>
      </c>
      <c r="L1418" s="68" t="str">
        <f>IFERROR(VLOOKUP($B1418,APガラス性能一覧!$A$2:$M$6097,11,0),"")</f>
        <v/>
      </c>
      <c r="M1418" s="68" t="str">
        <f>IFERROR(VLOOKUP($B1418,APガラス性能一覧!$A$2:$M$6097,12,0),"")</f>
        <v/>
      </c>
      <c r="N1418" s="68" t="str">
        <f>IFERROR(VLOOKUP($B1418,APガラス性能一覧!$A$2:$M$6097,13,0),"")</f>
        <v/>
      </c>
    </row>
    <row r="1419" spans="2:14" x14ac:dyDescent="0.4">
      <c r="B1419" s="68" t="str">
        <f>IF($D$2="","",IF($E$2=0.65,IFERROR(IF(INDEX(APガラス性能一覧!A:A,MATCH(ROW(B1413),APガラス性能一覧!$O:$O,0))="","",INDEX(APガラス性能一覧!A:A,MATCH(ROW(B1413),APガラス性能一覧!$O:$O,0))),""),IFERROR(IF(INDEX(APガラス性能一覧!A:A,MATCH(ROW(B1413),APガラス性能一覧!$N:$N,0))="","",INDEX(APガラス性能一覧!A:A,MATCH(ROW(B1413),APガラス性能一覧!$N:$N,0))),"")))</f>
        <v/>
      </c>
      <c r="C1419" s="68" t="str">
        <f>IFERROR(VLOOKUP($B1419,APガラス性能一覧!$A$2:$M$6097,2,0),"")</f>
        <v/>
      </c>
      <c r="D1419" s="68" t="str">
        <f>IFERROR(VLOOKUP($B1419,APガラス性能一覧!$A$2:$M$6097,3,0),"")</f>
        <v/>
      </c>
      <c r="E1419" s="68" t="str">
        <f>IFERROR(VLOOKUP($B1419,APガラス性能一覧!$A$2:$M$6097,4,0),"")</f>
        <v/>
      </c>
      <c r="F1419" s="68" t="str">
        <f>IFERROR(VLOOKUP($B1419,APガラス性能一覧!$A$2:$M$6097,5,0),"")</f>
        <v/>
      </c>
      <c r="G1419" s="68" t="str">
        <f>IFERROR(VLOOKUP($B1419,APガラス性能一覧!$A$2:$M$6097,6,0),"")</f>
        <v/>
      </c>
      <c r="H1419" s="68" t="str">
        <f>IFERROR(VLOOKUP($B1419,APガラス性能一覧!$A$2:$M$6097,7,0),"")</f>
        <v/>
      </c>
      <c r="I1419" s="68" t="str">
        <f>IFERROR(VLOOKUP($B1419,APガラス性能一覧!$A$2:$M$6097,8,0),"")</f>
        <v/>
      </c>
      <c r="J1419" s="68" t="str">
        <f>IFERROR(VLOOKUP($B1419,APガラス性能一覧!$A$2:$M$6097,9,0),"")</f>
        <v/>
      </c>
      <c r="K1419" s="68" t="str">
        <f>IFERROR(VLOOKUP($B1419,APガラス性能一覧!$A$2:$M$6097,10,0),"")</f>
        <v/>
      </c>
      <c r="L1419" s="68" t="str">
        <f>IFERROR(VLOOKUP($B1419,APガラス性能一覧!$A$2:$M$6097,11,0),"")</f>
        <v/>
      </c>
      <c r="M1419" s="68" t="str">
        <f>IFERROR(VLOOKUP($B1419,APガラス性能一覧!$A$2:$M$6097,12,0),"")</f>
        <v/>
      </c>
      <c r="N1419" s="68" t="str">
        <f>IFERROR(VLOOKUP($B1419,APガラス性能一覧!$A$2:$M$6097,13,0),"")</f>
        <v/>
      </c>
    </row>
    <row r="1420" spans="2:14" x14ac:dyDescent="0.4">
      <c r="B1420" s="68" t="str">
        <f>IF($D$2="","",IF($E$2=0.65,IFERROR(IF(INDEX(APガラス性能一覧!A:A,MATCH(ROW(B1414),APガラス性能一覧!$O:$O,0))="","",INDEX(APガラス性能一覧!A:A,MATCH(ROW(B1414),APガラス性能一覧!$O:$O,0))),""),IFERROR(IF(INDEX(APガラス性能一覧!A:A,MATCH(ROW(B1414),APガラス性能一覧!$N:$N,0))="","",INDEX(APガラス性能一覧!A:A,MATCH(ROW(B1414),APガラス性能一覧!$N:$N,0))),"")))</f>
        <v/>
      </c>
      <c r="C1420" s="68" t="str">
        <f>IFERROR(VLOOKUP($B1420,APガラス性能一覧!$A$2:$M$6097,2,0),"")</f>
        <v/>
      </c>
      <c r="D1420" s="68" t="str">
        <f>IFERROR(VLOOKUP($B1420,APガラス性能一覧!$A$2:$M$6097,3,0),"")</f>
        <v/>
      </c>
      <c r="E1420" s="68" t="str">
        <f>IFERROR(VLOOKUP($B1420,APガラス性能一覧!$A$2:$M$6097,4,0),"")</f>
        <v/>
      </c>
      <c r="F1420" s="68" t="str">
        <f>IFERROR(VLOOKUP($B1420,APガラス性能一覧!$A$2:$M$6097,5,0),"")</f>
        <v/>
      </c>
      <c r="G1420" s="68" t="str">
        <f>IFERROR(VLOOKUP($B1420,APガラス性能一覧!$A$2:$M$6097,6,0),"")</f>
        <v/>
      </c>
      <c r="H1420" s="68" t="str">
        <f>IFERROR(VLOOKUP($B1420,APガラス性能一覧!$A$2:$M$6097,7,0),"")</f>
        <v/>
      </c>
      <c r="I1420" s="68" t="str">
        <f>IFERROR(VLOOKUP($B1420,APガラス性能一覧!$A$2:$M$6097,8,0),"")</f>
        <v/>
      </c>
      <c r="J1420" s="68" t="str">
        <f>IFERROR(VLOOKUP($B1420,APガラス性能一覧!$A$2:$M$6097,9,0),"")</f>
        <v/>
      </c>
      <c r="K1420" s="68" t="str">
        <f>IFERROR(VLOOKUP($B1420,APガラス性能一覧!$A$2:$M$6097,10,0),"")</f>
        <v/>
      </c>
      <c r="L1420" s="68" t="str">
        <f>IFERROR(VLOOKUP($B1420,APガラス性能一覧!$A$2:$M$6097,11,0),"")</f>
        <v/>
      </c>
      <c r="M1420" s="68" t="str">
        <f>IFERROR(VLOOKUP($B1420,APガラス性能一覧!$A$2:$M$6097,12,0),"")</f>
        <v/>
      </c>
      <c r="N1420" s="68" t="str">
        <f>IFERROR(VLOOKUP($B1420,APガラス性能一覧!$A$2:$M$6097,13,0),"")</f>
        <v/>
      </c>
    </row>
    <row r="1421" spans="2:14" x14ac:dyDescent="0.4">
      <c r="B1421" s="68" t="str">
        <f>IF($D$2="","",IF($E$2=0.65,IFERROR(IF(INDEX(APガラス性能一覧!A:A,MATCH(ROW(B1415),APガラス性能一覧!$O:$O,0))="","",INDEX(APガラス性能一覧!A:A,MATCH(ROW(B1415),APガラス性能一覧!$O:$O,0))),""),IFERROR(IF(INDEX(APガラス性能一覧!A:A,MATCH(ROW(B1415),APガラス性能一覧!$N:$N,0))="","",INDEX(APガラス性能一覧!A:A,MATCH(ROW(B1415),APガラス性能一覧!$N:$N,0))),"")))</f>
        <v/>
      </c>
      <c r="C1421" s="68" t="str">
        <f>IFERROR(VLOOKUP($B1421,APガラス性能一覧!$A$2:$M$6097,2,0),"")</f>
        <v/>
      </c>
      <c r="D1421" s="68" t="str">
        <f>IFERROR(VLOOKUP($B1421,APガラス性能一覧!$A$2:$M$6097,3,0),"")</f>
        <v/>
      </c>
      <c r="E1421" s="68" t="str">
        <f>IFERROR(VLOOKUP($B1421,APガラス性能一覧!$A$2:$M$6097,4,0),"")</f>
        <v/>
      </c>
      <c r="F1421" s="68" t="str">
        <f>IFERROR(VLOOKUP($B1421,APガラス性能一覧!$A$2:$M$6097,5,0),"")</f>
        <v/>
      </c>
      <c r="G1421" s="68" t="str">
        <f>IFERROR(VLOOKUP($B1421,APガラス性能一覧!$A$2:$M$6097,6,0),"")</f>
        <v/>
      </c>
      <c r="H1421" s="68" t="str">
        <f>IFERROR(VLOOKUP($B1421,APガラス性能一覧!$A$2:$M$6097,7,0),"")</f>
        <v/>
      </c>
      <c r="I1421" s="68" t="str">
        <f>IFERROR(VLOOKUP($B1421,APガラス性能一覧!$A$2:$M$6097,8,0),"")</f>
        <v/>
      </c>
      <c r="J1421" s="68" t="str">
        <f>IFERROR(VLOOKUP($B1421,APガラス性能一覧!$A$2:$M$6097,9,0),"")</f>
        <v/>
      </c>
      <c r="K1421" s="68" t="str">
        <f>IFERROR(VLOOKUP($B1421,APガラス性能一覧!$A$2:$M$6097,10,0),"")</f>
        <v/>
      </c>
      <c r="L1421" s="68" t="str">
        <f>IFERROR(VLOOKUP($B1421,APガラス性能一覧!$A$2:$M$6097,11,0),"")</f>
        <v/>
      </c>
      <c r="M1421" s="68" t="str">
        <f>IFERROR(VLOOKUP($B1421,APガラス性能一覧!$A$2:$M$6097,12,0),"")</f>
        <v/>
      </c>
      <c r="N1421" s="68" t="str">
        <f>IFERROR(VLOOKUP($B1421,APガラス性能一覧!$A$2:$M$6097,13,0),"")</f>
        <v/>
      </c>
    </row>
    <row r="1422" spans="2:14" x14ac:dyDescent="0.4">
      <c r="B1422" s="68" t="str">
        <f>IF($D$2="","",IF($E$2=0.65,IFERROR(IF(INDEX(APガラス性能一覧!A:A,MATCH(ROW(B1416),APガラス性能一覧!$O:$O,0))="","",INDEX(APガラス性能一覧!A:A,MATCH(ROW(B1416),APガラス性能一覧!$O:$O,0))),""),IFERROR(IF(INDEX(APガラス性能一覧!A:A,MATCH(ROW(B1416),APガラス性能一覧!$N:$N,0))="","",INDEX(APガラス性能一覧!A:A,MATCH(ROW(B1416),APガラス性能一覧!$N:$N,0))),"")))</f>
        <v/>
      </c>
      <c r="C1422" s="68" t="str">
        <f>IFERROR(VLOOKUP($B1422,APガラス性能一覧!$A$2:$M$6097,2,0),"")</f>
        <v/>
      </c>
      <c r="D1422" s="68" t="str">
        <f>IFERROR(VLOOKUP($B1422,APガラス性能一覧!$A$2:$M$6097,3,0),"")</f>
        <v/>
      </c>
      <c r="E1422" s="68" t="str">
        <f>IFERROR(VLOOKUP($B1422,APガラス性能一覧!$A$2:$M$6097,4,0),"")</f>
        <v/>
      </c>
      <c r="F1422" s="68" t="str">
        <f>IFERROR(VLOOKUP($B1422,APガラス性能一覧!$A$2:$M$6097,5,0),"")</f>
        <v/>
      </c>
      <c r="G1422" s="68" t="str">
        <f>IFERROR(VLOOKUP($B1422,APガラス性能一覧!$A$2:$M$6097,6,0),"")</f>
        <v/>
      </c>
      <c r="H1422" s="68" t="str">
        <f>IFERROR(VLOOKUP($B1422,APガラス性能一覧!$A$2:$M$6097,7,0),"")</f>
        <v/>
      </c>
      <c r="I1422" s="68" t="str">
        <f>IFERROR(VLOOKUP($B1422,APガラス性能一覧!$A$2:$M$6097,8,0),"")</f>
        <v/>
      </c>
      <c r="J1422" s="68" t="str">
        <f>IFERROR(VLOOKUP($B1422,APガラス性能一覧!$A$2:$M$6097,9,0),"")</f>
        <v/>
      </c>
      <c r="K1422" s="68" t="str">
        <f>IFERROR(VLOOKUP($B1422,APガラス性能一覧!$A$2:$M$6097,10,0),"")</f>
        <v/>
      </c>
      <c r="L1422" s="68" t="str">
        <f>IFERROR(VLOOKUP($B1422,APガラス性能一覧!$A$2:$M$6097,11,0),"")</f>
        <v/>
      </c>
      <c r="M1422" s="68" t="str">
        <f>IFERROR(VLOOKUP($B1422,APガラス性能一覧!$A$2:$M$6097,12,0),"")</f>
        <v/>
      </c>
      <c r="N1422" s="68" t="str">
        <f>IFERROR(VLOOKUP($B1422,APガラス性能一覧!$A$2:$M$6097,13,0),"")</f>
        <v/>
      </c>
    </row>
    <row r="1423" spans="2:14" x14ac:dyDescent="0.4">
      <c r="B1423" s="68" t="str">
        <f>IF($D$2="","",IF($E$2=0.65,IFERROR(IF(INDEX(APガラス性能一覧!A:A,MATCH(ROW(B1417),APガラス性能一覧!$O:$O,0))="","",INDEX(APガラス性能一覧!A:A,MATCH(ROW(B1417),APガラス性能一覧!$O:$O,0))),""),IFERROR(IF(INDEX(APガラス性能一覧!A:A,MATCH(ROW(B1417),APガラス性能一覧!$N:$N,0))="","",INDEX(APガラス性能一覧!A:A,MATCH(ROW(B1417),APガラス性能一覧!$N:$N,0))),"")))</f>
        <v/>
      </c>
      <c r="C1423" s="68" t="str">
        <f>IFERROR(VLOOKUP($B1423,APガラス性能一覧!$A$2:$M$6097,2,0),"")</f>
        <v/>
      </c>
      <c r="D1423" s="68" t="str">
        <f>IFERROR(VLOOKUP($B1423,APガラス性能一覧!$A$2:$M$6097,3,0),"")</f>
        <v/>
      </c>
      <c r="E1423" s="68" t="str">
        <f>IFERROR(VLOOKUP($B1423,APガラス性能一覧!$A$2:$M$6097,4,0),"")</f>
        <v/>
      </c>
      <c r="F1423" s="68" t="str">
        <f>IFERROR(VLOOKUP($B1423,APガラス性能一覧!$A$2:$M$6097,5,0),"")</f>
        <v/>
      </c>
      <c r="G1423" s="68" t="str">
        <f>IFERROR(VLOOKUP($B1423,APガラス性能一覧!$A$2:$M$6097,6,0),"")</f>
        <v/>
      </c>
      <c r="H1423" s="68" t="str">
        <f>IFERROR(VLOOKUP($B1423,APガラス性能一覧!$A$2:$M$6097,7,0),"")</f>
        <v/>
      </c>
      <c r="I1423" s="68" t="str">
        <f>IFERROR(VLOOKUP($B1423,APガラス性能一覧!$A$2:$M$6097,8,0),"")</f>
        <v/>
      </c>
      <c r="J1423" s="68" t="str">
        <f>IFERROR(VLOOKUP($B1423,APガラス性能一覧!$A$2:$M$6097,9,0),"")</f>
        <v/>
      </c>
      <c r="K1423" s="68" t="str">
        <f>IFERROR(VLOOKUP($B1423,APガラス性能一覧!$A$2:$M$6097,10,0),"")</f>
        <v/>
      </c>
      <c r="L1423" s="68" t="str">
        <f>IFERROR(VLOOKUP($B1423,APガラス性能一覧!$A$2:$M$6097,11,0),"")</f>
        <v/>
      </c>
      <c r="M1423" s="68" t="str">
        <f>IFERROR(VLOOKUP($B1423,APガラス性能一覧!$A$2:$M$6097,12,0),"")</f>
        <v/>
      </c>
      <c r="N1423" s="68" t="str">
        <f>IFERROR(VLOOKUP($B1423,APガラス性能一覧!$A$2:$M$6097,13,0),"")</f>
        <v/>
      </c>
    </row>
    <row r="1424" spans="2:14" x14ac:dyDescent="0.4">
      <c r="B1424" s="68" t="str">
        <f>IF($D$2="","",IF($E$2=0.65,IFERROR(IF(INDEX(APガラス性能一覧!A:A,MATCH(ROW(B1418),APガラス性能一覧!$O:$O,0))="","",INDEX(APガラス性能一覧!A:A,MATCH(ROW(B1418),APガラス性能一覧!$O:$O,0))),""),IFERROR(IF(INDEX(APガラス性能一覧!A:A,MATCH(ROW(B1418),APガラス性能一覧!$N:$N,0))="","",INDEX(APガラス性能一覧!A:A,MATCH(ROW(B1418),APガラス性能一覧!$N:$N,0))),"")))</f>
        <v/>
      </c>
      <c r="C1424" s="68" t="str">
        <f>IFERROR(VLOOKUP($B1424,APガラス性能一覧!$A$2:$M$6097,2,0),"")</f>
        <v/>
      </c>
      <c r="D1424" s="68" t="str">
        <f>IFERROR(VLOOKUP($B1424,APガラス性能一覧!$A$2:$M$6097,3,0),"")</f>
        <v/>
      </c>
      <c r="E1424" s="68" t="str">
        <f>IFERROR(VLOOKUP($B1424,APガラス性能一覧!$A$2:$M$6097,4,0),"")</f>
        <v/>
      </c>
      <c r="F1424" s="68" t="str">
        <f>IFERROR(VLOOKUP($B1424,APガラス性能一覧!$A$2:$M$6097,5,0),"")</f>
        <v/>
      </c>
      <c r="G1424" s="68" t="str">
        <f>IFERROR(VLOOKUP($B1424,APガラス性能一覧!$A$2:$M$6097,6,0),"")</f>
        <v/>
      </c>
      <c r="H1424" s="68" t="str">
        <f>IFERROR(VLOOKUP($B1424,APガラス性能一覧!$A$2:$M$6097,7,0),"")</f>
        <v/>
      </c>
      <c r="I1424" s="68" t="str">
        <f>IFERROR(VLOOKUP($B1424,APガラス性能一覧!$A$2:$M$6097,8,0),"")</f>
        <v/>
      </c>
      <c r="J1424" s="68" t="str">
        <f>IFERROR(VLOOKUP($B1424,APガラス性能一覧!$A$2:$M$6097,9,0),"")</f>
        <v/>
      </c>
      <c r="K1424" s="68" t="str">
        <f>IFERROR(VLOOKUP($B1424,APガラス性能一覧!$A$2:$M$6097,10,0),"")</f>
        <v/>
      </c>
      <c r="L1424" s="68" t="str">
        <f>IFERROR(VLOOKUP($B1424,APガラス性能一覧!$A$2:$M$6097,11,0),"")</f>
        <v/>
      </c>
      <c r="M1424" s="68" t="str">
        <f>IFERROR(VLOOKUP($B1424,APガラス性能一覧!$A$2:$M$6097,12,0),"")</f>
        <v/>
      </c>
      <c r="N1424" s="68" t="str">
        <f>IFERROR(VLOOKUP($B1424,APガラス性能一覧!$A$2:$M$6097,13,0),"")</f>
        <v/>
      </c>
    </row>
    <row r="1425" spans="2:14" x14ac:dyDescent="0.4">
      <c r="B1425" s="68" t="str">
        <f>IF($D$2="","",IF($E$2=0.65,IFERROR(IF(INDEX(APガラス性能一覧!A:A,MATCH(ROW(B1419),APガラス性能一覧!$O:$O,0))="","",INDEX(APガラス性能一覧!A:A,MATCH(ROW(B1419),APガラス性能一覧!$O:$O,0))),""),IFERROR(IF(INDEX(APガラス性能一覧!A:A,MATCH(ROW(B1419),APガラス性能一覧!$N:$N,0))="","",INDEX(APガラス性能一覧!A:A,MATCH(ROW(B1419),APガラス性能一覧!$N:$N,0))),"")))</f>
        <v/>
      </c>
      <c r="C1425" s="68" t="str">
        <f>IFERROR(VLOOKUP($B1425,APガラス性能一覧!$A$2:$M$6097,2,0),"")</f>
        <v/>
      </c>
      <c r="D1425" s="68" t="str">
        <f>IFERROR(VLOOKUP($B1425,APガラス性能一覧!$A$2:$M$6097,3,0),"")</f>
        <v/>
      </c>
      <c r="E1425" s="68" t="str">
        <f>IFERROR(VLOOKUP($B1425,APガラス性能一覧!$A$2:$M$6097,4,0),"")</f>
        <v/>
      </c>
      <c r="F1425" s="68" t="str">
        <f>IFERROR(VLOOKUP($B1425,APガラス性能一覧!$A$2:$M$6097,5,0),"")</f>
        <v/>
      </c>
      <c r="G1425" s="68" t="str">
        <f>IFERROR(VLOOKUP($B1425,APガラス性能一覧!$A$2:$M$6097,6,0),"")</f>
        <v/>
      </c>
      <c r="H1425" s="68" t="str">
        <f>IFERROR(VLOOKUP($B1425,APガラス性能一覧!$A$2:$M$6097,7,0),"")</f>
        <v/>
      </c>
      <c r="I1425" s="68" t="str">
        <f>IFERROR(VLOOKUP($B1425,APガラス性能一覧!$A$2:$M$6097,8,0),"")</f>
        <v/>
      </c>
      <c r="J1425" s="68" t="str">
        <f>IFERROR(VLOOKUP($B1425,APガラス性能一覧!$A$2:$M$6097,9,0),"")</f>
        <v/>
      </c>
      <c r="K1425" s="68" t="str">
        <f>IFERROR(VLOOKUP($B1425,APガラス性能一覧!$A$2:$M$6097,10,0),"")</f>
        <v/>
      </c>
      <c r="L1425" s="68" t="str">
        <f>IFERROR(VLOOKUP($B1425,APガラス性能一覧!$A$2:$M$6097,11,0),"")</f>
        <v/>
      </c>
      <c r="M1425" s="68" t="str">
        <f>IFERROR(VLOOKUP($B1425,APガラス性能一覧!$A$2:$M$6097,12,0),"")</f>
        <v/>
      </c>
      <c r="N1425" s="68" t="str">
        <f>IFERROR(VLOOKUP($B1425,APガラス性能一覧!$A$2:$M$6097,13,0),"")</f>
        <v/>
      </c>
    </row>
    <row r="1426" spans="2:14" x14ac:dyDescent="0.4">
      <c r="B1426" s="68" t="str">
        <f>IF($D$2="","",IF($E$2=0.65,IFERROR(IF(INDEX(APガラス性能一覧!A:A,MATCH(ROW(B1420),APガラス性能一覧!$O:$O,0))="","",INDEX(APガラス性能一覧!A:A,MATCH(ROW(B1420),APガラス性能一覧!$O:$O,0))),""),IFERROR(IF(INDEX(APガラス性能一覧!A:A,MATCH(ROW(B1420),APガラス性能一覧!$N:$N,0))="","",INDEX(APガラス性能一覧!A:A,MATCH(ROW(B1420),APガラス性能一覧!$N:$N,0))),"")))</f>
        <v/>
      </c>
      <c r="C1426" s="68" t="str">
        <f>IFERROR(VLOOKUP($B1426,APガラス性能一覧!$A$2:$M$6097,2,0),"")</f>
        <v/>
      </c>
      <c r="D1426" s="68" t="str">
        <f>IFERROR(VLOOKUP($B1426,APガラス性能一覧!$A$2:$M$6097,3,0),"")</f>
        <v/>
      </c>
      <c r="E1426" s="68" t="str">
        <f>IFERROR(VLOOKUP($B1426,APガラス性能一覧!$A$2:$M$6097,4,0),"")</f>
        <v/>
      </c>
      <c r="F1426" s="68" t="str">
        <f>IFERROR(VLOOKUP($B1426,APガラス性能一覧!$A$2:$M$6097,5,0),"")</f>
        <v/>
      </c>
      <c r="G1426" s="68" t="str">
        <f>IFERROR(VLOOKUP($B1426,APガラス性能一覧!$A$2:$M$6097,6,0),"")</f>
        <v/>
      </c>
      <c r="H1426" s="68" t="str">
        <f>IFERROR(VLOOKUP($B1426,APガラス性能一覧!$A$2:$M$6097,7,0),"")</f>
        <v/>
      </c>
      <c r="I1426" s="68" t="str">
        <f>IFERROR(VLOOKUP($B1426,APガラス性能一覧!$A$2:$M$6097,8,0),"")</f>
        <v/>
      </c>
      <c r="J1426" s="68" t="str">
        <f>IFERROR(VLOOKUP($B1426,APガラス性能一覧!$A$2:$M$6097,9,0),"")</f>
        <v/>
      </c>
      <c r="K1426" s="68" t="str">
        <f>IFERROR(VLOOKUP($B1426,APガラス性能一覧!$A$2:$M$6097,10,0),"")</f>
        <v/>
      </c>
      <c r="L1426" s="68" t="str">
        <f>IFERROR(VLOOKUP($B1426,APガラス性能一覧!$A$2:$M$6097,11,0),"")</f>
        <v/>
      </c>
      <c r="M1426" s="68" t="str">
        <f>IFERROR(VLOOKUP($B1426,APガラス性能一覧!$A$2:$M$6097,12,0),"")</f>
        <v/>
      </c>
      <c r="N1426" s="68" t="str">
        <f>IFERROR(VLOOKUP($B1426,APガラス性能一覧!$A$2:$M$6097,13,0),"")</f>
        <v/>
      </c>
    </row>
    <row r="1427" spans="2:14" x14ac:dyDescent="0.4">
      <c r="B1427" s="68" t="str">
        <f>IF($D$2="","",IF($E$2=0.65,IFERROR(IF(INDEX(APガラス性能一覧!A:A,MATCH(ROW(B1421),APガラス性能一覧!$O:$O,0))="","",INDEX(APガラス性能一覧!A:A,MATCH(ROW(B1421),APガラス性能一覧!$O:$O,0))),""),IFERROR(IF(INDEX(APガラス性能一覧!A:A,MATCH(ROW(B1421),APガラス性能一覧!$N:$N,0))="","",INDEX(APガラス性能一覧!A:A,MATCH(ROW(B1421),APガラス性能一覧!$N:$N,0))),"")))</f>
        <v/>
      </c>
      <c r="C1427" s="68" t="str">
        <f>IFERROR(VLOOKUP($B1427,APガラス性能一覧!$A$2:$M$6097,2,0),"")</f>
        <v/>
      </c>
      <c r="D1427" s="68" t="str">
        <f>IFERROR(VLOOKUP($B1427,APガラス性能一覧!$A$2:$M$6097,3,0),"")</f>
        <v/>
      </c>
      <c r="E1427" s="68" t="str">
        <f>IFERROR(VLOOKUP($B1427,APガラス性能一覧!$A$2:$M$6097,4,0),"")</f>
        <v/>
      </c>
      <c r="F1427" s="68" t="str">
        <f>IFERROR(VLOOKUP($B1427,APガラス性能一覧!$A$2:$M$6097,5,0),"")</f>
        <v/>
      </c>
      <c r="G1427" s="68" t="str">
        <f>IFERROR(VLOOKUP($B1427,APガラス性能一覧!$A$2:$M$6097,6,0),"")</f>
        <v/>
      </c>
      <c r="H1427" s="68" t="str">
        <f>IFERROR(VLOOKUP($B1427,APガラス性能一覧!$A$2:$M$6097,7,0),"")</f>
        <v/>
      </c>
      <c r="I1427" s="68" t="str">
        <f>IFERROR(VLOOKUP($B1427,APガラス性能一覧!$A$2:$M$6097,8,0),"")</f>
        <v/>
      </c>
      <c r="J1427" s="68" t="str">
        <f>IFERROR(VLOOKUP($B1427,APガラス性能一覧!$A$2:$M$6097,9,0),"")</f>
        <v/>
      </c>
      <c r="K1427" s="68" t="str">
        <f>IFERROR(VLOOKUP($B1427,APガラス性能一覧!$A$2:$M$6097,10,0),"")</f>
        <v/>
      </c>
      <c r="L1427" s="68" t="str">
        <f>IFERROR(VLOOKUP($B1427,APガラス性能一覧!$A$2:$M$6097,11,0),"")</f>
        <v/>
      </c>
      <c r="M1427" s="68" t="str">
        <f>IFERROR(VLOOKUP($B1427,APガラス性能一覧!$A$2:$M$6097,12,0),"")</f>
        <v/>
      </c>
      <c r="N1427" s="68" t="str">
        <f>IFERROR(VLOOKUP($B1427,APガラス性能一覧!$A$2:$M$6097,13,0),"")</f>
        <v/>
      </c>
    </row>
    <row r="1428" spans="2:14" x14ac:dyDescent="0.4">
      <c r="B1428" s="68" t="str">
        <f>IF($D$2="","",IF($E$2=0.65,IFERROR(IF(INDEX(APガラス性能一覧!A:A,MATCH(ROW(B1422),APガラス性能一覧!$O:$O,0))="","",INDEX(APガラス性能一覧!A:A,MATCH(ROW(B1422),APガラス性能一覧!$O:$O,0))),""),IFERROR(IF(INDEX(APガラス性能一覧!A:A,MATCH(ROW(B1422),APガラス性能一覧!$N:$N,0))="","",INDEX(APガラス性能一覧!A:A,MATCH(ROW(B1422),APガラス性能一覧!$N:$N,0))),"")))</f>
        <v/>
      </c>
      <c r="C1428" s="68" t="str">
        <f>IFERROR(VLOOKUP($B1428,APガラス性能一覧!$A$2:$M$6097,2,0),"")</f>
        <v/>
      </c>
      <c r="D1428" s="68" t="str">
        <f>IFERROR(VLOOKUP($B1428,APガラス性能一覧!$A$2:$M$6097,3,0),"")</f>
        <v/>
      </c>
      <c r="E1428" s="68" t="str">
        <f>IFERROR(VLOOKUP($B1428,APガラス性能一覧!$A$2:$M$6097,4,0),"")</f>
        <v/>
      </c>
      <c r="F1428" s="68" t="str">
        <f>IFERROR(VLOOKUP($B1428,APガラス性能一覧!$A$2:$M$6097,5,0),"")</f>
        <v/>
      </c>
      <c r="G1428" s="68" t="str">
        <f>IFERROR(VLOOKUP($B1428,APガラス性能一覧!$A$2:$M$6097,6,0),"")</f>
        <v/>
      </c>
      <c r="H1428" s="68" t="str">
        <f>IFERROR(VLOOKUP($B1428,APガラス性能一覧!$A$2:$M$6097,7,0),"")</f>
        <v/>
      </c>
      <c r="I1428" s="68" t="str">
        <f>IFERROR(VLOOKUP($B1428,APガラス性能一覧!$A$2:$M$6097,8,0),"")</f>
        <v/>
      </c>
      <c r="J1428" s="68" t="str">
        <f>IFERROR(VLOOKUP($B1428,APガラス性能一覧!$A$2:$M$6097,9,0),"")</f>
        <v/>
      </c>
      <c r="K1428" s="68" t="str">
        <f>IFERROR(VLOOKUP($B1428,APガラス性能一覧!$A$2:$M$6097,10,0),"")</f>
        <v/>
      </c>
      <c r="L1428" s="68" t="str">
        <f>IFERROR(VLOOKUP($B1428,APガラス性能一覧!$A$2:$M$6097,11,0),"")</f>
        <v/>
      </c>
      <c r="M1428" s="68" t="str">
        <f>IFERROR(VLOOKUP($B1428,APガラス性能一覧!$A$2:$M$6097,12,0),"")</f>
        <v/>
      </c>
      <c r="N1428" s="68" t="str">
        <f>IFERROR(VLOOKUP($B1428,APガラス性能一覧!$A$2:$M$6097,13,0),"")</f>
        <v/>
      </c>
    </row>
    <row r="1429" spans="2:14" x14ac:dyDescent="0.4">
      <c r="B1429" s="68" t="str">
        <f>IF($D$2="","",IF($E$2=0.65,IFERROR(IF(INDEX(APガラス性能一覧!A:A,MATCH(ROW(B1423),APガラス性能一覧!$O:$O,0))="","",INDEX(APガラス性能一覧!A:A,MATCH(ROW(B1423),APガラス性能一覧!$O:$O,0))),""),IFERROR(IF(INDEX(APガラス性能一覧!A:A,MATCH(ROW(B1423),APガラス性能一覧!$N:$N,0))="","",INDEX(APガラス性能一覧!A:A,MATCH(ROW(B1423),APガラス性能一覧!$N:$N,0))),"")))</f>
        <v/>
      </c>
      <c r="C1429" s="68" t="str">
        <f>IFERROR(VLOOKUP($B1429,APガラス性能一覧!$A$2:$M$6097,2,0),"")</f>
        <v/>
      </c>
      <c r="D1429" s="68" t="str">
        <f>IFERROR(VLOOKUP($B1429,APガラス性能一覧!$A$2:$M$6097,3,0),"")</f>
        <v/>
      </c>
      <c r="E1429" s="68" t="str">
        <f>IFERROR(VLOOKUP($B1429,APガラス性能一覧!$A$2:$M$6097,4,0),"")</f>
        <v/>
      </c>
      <c r="F1429" s="68" t="str">
        <f>IFERROR(VLOOKUP($B1429,APガラス性能一覧!$A$2:$M$6097,5,0),"")</f>
        <v/>
      </c>
      <c r="G1429" s="68" t="str">
        <f>IFERROR(VLOOKUP($B1429,APガラス性能一覧!$A$2:$M$6097,6,0),"")</f>
        <v/>
      </c>
      <c r="H1429" s="68" t="str">
        <f>IFERROR(VLOOKUP($B1429,APガラス性能一覧!$A$2:$M$6097,7,0),"")</f>
        <v/>
      </c>
      <c r="I1429" s="68" t="str">
        <f>IFERROR(VLOOKUP($B1429,APガラス性能一覧!$A$2:$M$6097,8,0),"")</f>
        <v/>
      </c>
      <c r="J1429" s="68" t="str">
        <f>IFERROR(VLOOKUP($B1429,APガラス性能一覧!$A$2:$M$6097,9,0),"")</f>
        <v/>
      </c>
      <c r="K1429" s="68" t="str">
        <f>IFERROR(VLOOKUP($B1429,APガラス性能一覧!$A$2:$M$6097,10,0),"")</f>
        <v/>
      </c>
      <c r="L1429" s="68" t="str">
        <f>IFERROR(VLOOKUP($B1429,APガラス性能一覧!$A$2:$M$6097,11,0),"")</f>
        <v/>
      </c>
      <c r="M1429" s="68" t="str">
        <f>IFERROR(VLOOKUP($B1429,APガラス性能一覧!$A$2:$M$6097,12,0),"")</f>
        <v/>
      </c>
      <c r="N1429" s="68" t="str">
        <f>IFERROR(VLOOKUP($B1429,APガラス性能一覧!$A$2:$M$6097,13,0),"")</f>
        <v/>
      </c>
    </row>
    <row r="1430" spans="2:14" x14ac:dyDescent="0.4">
      <c r="B1430" s="68" t="str">
        <f>IF($D$2="","",IF($E$2=0.65,IFERROR(IF(INDEX(APガラス性能一覧!A:A,MATCH(ROW(B1424),APガラス性能一覧!$O:$O,0))="","",INDEX(APガラス性能一覧!A:A,MATCH(ROW(B1424),APガラス性能一覧!$O:$O,0))),""),IFERROR(IF(INDEX(APガラス性能一覧!A:A,MATCH(ROW(B1424),APガラス性能一覧!$N:$N,0))="","",INDEX(APガラス性能一覧!A:A,MATCH(ROW(B1424),APガラス性能一覧!$N:$N,0))),"")))</f>
        <v/>
      </c>
      <c r="C1430" s="68" t="str">
        <f>IFERROR(VLOOKUP($B1430,APガラス性能一覧!$A$2:$M$6097,2,0),"")</f>
        <v/>
      </c>
      <c r="D1430" s="68" t="str">
        <f>IFERROR(VLOOKUP($B1430,APガラス性能一覧!$A$2:$M$6097,3,0),"")</f>
        <v/>
      </c>
      <c r="E1430" s="68" t="str">
        <f>IFERROR(VLOOKUP($B1430,APガラス性能一覧!$A$2:$M$6097,4,0),"")</f>
        <v/>
      </c>
      <c r="F1430" s="68" t="str">
        <f>IFERROR(VLOOKUP($B1430,APガラス性能一覧!$A$2:$M$6097,5,0),"")</f>
        <v/>
      </c>
      <c r="G1430" s="68" t="str">
        <f>IFERROR(VLOOKUP($B1430,APガラス性能一覧!$A$2:$M$6097,6,0),"")</f>
        <v/>
      </c>
      <c r="H1430" s="68" t="str">
        <f>IFERROR(VLOOKUP($B1430,APガラス性能一覧!$A$2:$M$6097,7,0),"")</f>
        <v/>
      </c>
      <c r="I1430" s="68" t="str">
        <f>IFERROR(VLOOKUP($B1430,APガラス性能一覧!$A$2:$M$6097,8,0),"")</f>
        <v/>
      </c>
      <c r="J1430" s="68" t="str">
        <f>IFERROR(VLOOKUP($B1430,APガラス性能一覧!$A$2:$M$6097,9,0),"")</f>
        <v/>
      </c>
      <c r="K1430" s="68" t="str">
        <f>IFERROR(VLOOKUP($B1430,APガラス性能一覧!$A$2:$M$6097,10,0),"")</f>
        <v/>
      </c>
      <c r="L1430" s="68" t="str">
        <f>IFERROR(VLOOKUP($B1430,APガラス性能一覧!$A$2:$M$6097,11,0),"")</f>
        <v/>
      </c>
      <c r="M1430" s="68" t="str">
        <f>IFERROR(VLOOKUP($B1430,APガラス性能一覧!$A$2:$M$6097,12,0),"")</f>
        <v/>
      </c>
      <c r="N1430" s="68" t="str">
        <f>IFERROR(VLOOKUP($B1430,APガラス性能一覧!$A$2:$M$6097,13,0),"")</f>
        <v/>
      </c>
    </row>
    <row r="1431" spans="2:14" x14ac:dyDescent="0.4">
      <c r="B1431" s="68" t="str">
        <f>IF($D$2="","",IF($E$2=0.65,IFERROR(IF(INDEX(APガラス性能一覧!A:A,MATCH(ROW(B1425),APガラス性能一覧!$O:$O,0))="","",INDEX(APガラス性能一覧!A:A,MATCH(ROW(B1425),APガラス性能一覧!$O:$O,0))),""),IFERROR(IF(INDEX(APガラス性能一覧!A:A,MATCH(ROW(B1425),APガラス性能一覧!$N:$N,0))="","",INDEX(APガラス性能一覧!A:A,MATCH(ROW(B1425),APガラス性能一覧!$N:$N,0))),"")))</f>
        <v/>
      </c>
      <c r="C1431" s="68" t="str">
        <f>IFERROR(VLOOKUP($B1431,APガラス性能一覧!$A$2:$M$6097,2,0),"")</f>
        <v/>
      </c>
      <c r="D1431" s="68" t="str">
        <f>IFERROR(VLOOKUP($B1431,APガラス性能一覧!$A$2:$M$6097,3,0),"")</f>
        <v/>
      </c>
      <c r="E1431" s="68" t="str">
        <f>IFERROR(VLOOKUP($B1431,APガラス性能一覧!$A$2:$M$6097,4,0),"")</f>
        <v/>
      </c>
      <c r="F1431" s="68" t="str">
        <f>IFERROR(VLOOKUP($B1431,APガラス性能一覧!$A$2:$M$6097,5,0),"")</f>
        <v/>
      </c>
      <c r="G1431" s="68" t="str">
        <f>IFERROR(VLOOKUP($B1431,APガラス性能一覧!$A$2:$M$6097,6,0),"")</f>
        <v/>
      </c>
      <c r="H1431" s="68" t="str">
        <f>IFERROR(VLOOKUP($B1431,APガラス性能一覧!$A$2:$M$6097,7,0),"")</f>
        <v/>
      </c>
      <c r="I1431" s="68" t="str">
        <f>IFERROR(VLOOKUP($B1431,APガラス性能一覧!$A$2:$M$6097,8,0),"")</f>
        <v/>
      </c>
      <c r="J1431" s="68" t="str">
        <f>IFERROR(VLOOKUP($B1431,APガラス性能一覧!$A$2:$M$6097,9,0),"")</f>
        <v/>
      </c>
      <c r="K1431" s="68" t="str">
        <f>IFERROR(VLOOKUP($B1431,APガラス性能一覧!$A$2:$M$6097,10,0),"")</f>
        <v/>
      </c>
      <c r="L1431" s="68" t="str">
        <f>IFERROR(VLOOKUP($B1431,APガラス性能一覧!$A$2:$M$6097,11,0),"")</f>
        <v/>
      </c>
      <c r="M1431" s="68" t="str">
        <f>IFERROR(VLOOKUP($B1431,APガラス性能一覧!$A$2:$M$6097,12,0),"")</f>
        <v/>
      </c>
      <c r="N1431" s="68" t="str">
        <f>IFERROR(VLOOKUP($B1431,APガラス性能一覧!$A$2:$M$6097,13,0),"")</f>
        <v/>
      </c>
    </row>
    <row r="1432" spans="2:14" x14ac:dyDescent="0.4">
      <c r="B1432" s="68" t="str">
        <f>IF($D$2="","",IF($E$2=0.65,IFERROR(IF(INDEX(APガラス性能一覧!A:A,MATCH(ROW(B1426),APガラス性能一覧!$O:$O,0))="","",INDEX(APガラス性能一覧!A:A,MATCH(ROW(B1426),APガラス性能一覧!$O:$O,0))),""),IFERROR(IF(INDEX(APガラス性能一覧!A:A,MATCH(ROW(B1426),APガラス性能一覧!$N:$N,0))="","",INDEX(APガラス性能一覧!A:A,MATCH(ROW(B1426),APガラス性能一覧!$N:$N,0))),"")))</f>
        <v/>
      </c>
      <c r="C1432" s="68" t="str">
        <f>IFERROR(VLOOKUP($B1432,APガラス性能一覧!$A$2:$M$6097,2,0),"")</f>
        <v/>
      </c>
      <c r="D1432" s="68" t="str">
        <f>IFERROR(VLOOKUP($B1432,APガラス性能一覧!$A$2:$M$6097,3,0),"")</f>
        <v/>
      </c>
      <c r="E1432" s="68" t="str">
        <f>IFERROR(VLOOKUP($B1432,APガラス性能一覧!$A$2:$M$6097,4,0),"")</f>
        <v/>
      </c>
      <c r="F1432" s="68" t="str">
        <f>IFERROR(VLOOKUP($B1432,APガラス性能一覧!$A$2:$M$6097,5,0),"")</f>
        <v/>
      </c>
      <c r="G1432" s="68" t="str">
        <f>IFERROR(VLOOKUP($B1432,APガラス性能一覧!$A$2:$M$6097,6,0),"")</f>
        <v/>
      </c>
      <c r="H1432" s="68" t="str">
        <f>IFERROR(VLOOKUP($B1432,APガラス性能一覧!$A$2:$M$6097,7,0),"")</f>
        <v/>
      </c>
      <c r="I1432" s="68" t="str">
        <f>IFERROR(VLOOKUP($B1432,APガラス性能一覧!$A$2:$M$6097,8,0),"")</f>
        <v/>
      </c>
      <c r="J1432" s="68" t="str">
        <f>IFERROR(VLOOKUP($B1432,APガラス性能一覧!$A$2:$M$6097,9,0),"")</f>
        <v/>
      </c>
      <c r="K1432" s="68" t="str">
        <f>IFERROR(VLOOKUP($B1432,APガラス性能一覧!$A$2:$M$6097,10,0),"")</f>
        <v/>
      </c>
      <c r="L1432" s="68" t="str">
        <f>IFERROR(VLOOKUP($B1432,APガラス性能一覧!$A$2:$M$6097,11,0),"")</f>
        <v/>
      </c>
      <c r="M1432" s="68" t="str">
        <f>IFERROR(VLOOKUP($B1432,APガラス性能一覧!$A$2:$M$6097,12,0),"")</f>
        <v/>
      </c>
      <c r="N1432" s="68" t="str">
        <f>IFERROR(VLOOKUP($B1432,APガラス性能一覧!$A$2:$M$6097,13,0),"")</f>
        <v/>
      </c>
    </row>
    <row r="1433" spans="2:14" x14ac:dyDescent="0.4">
      <c r="B1433" s="68" t="str">
        <f>IF($D$2="","",IF($E$2=0.65,IFERROR(IF(INDEX(APガラス性能一覧!A:A,MATCH(ROW(B1427),APガラス性能一覧!$O:$O,0))="","",INDEX(APガラス性能一覧!A:A,MATCH(ROW(B1427),APガラス性能一覧!$O:$O,0))),""),IFERROR(IF(INDEX(APガラス性能一覧!A:A,MATCH(ROW(B1427),APガラス性能一覧!$N:$N,0))="","",INDEX(APガラス性能一覧!A:A,MATCH(ROW(B1427),APガラス性能一覧!$N:$N,0))),"")))</f>
        <v/>
      </c>
      <c r="C1433" s="68" t="str">
        <f>IFERROR(VLOOKUP($B1433,APガラス性能一覧!$A$2:$M$6097,2,0),"")</f>
        <v/>
      </c>
      <c r="D1433" s="68" t="str">
        <f>IFERROR(VLOOKUP($B1433,APガラス性能一覧!$A$2:$M$6097,3,0),"")</f>
        <v/>
      </c>
      <c r="E1433" s="68" t="str">
        <f>IFERROR(VLOOKUP($B1433,APガラス性能一覧!$A$2:$M$6097,4,0),"")</f>
        <v/>
      </c>
      <c r="F1433" s="68" t="str">
        <f>IFERROR(VLOOKUP($B1433,APガラス性能一覧!$A$2:$M$6097,5,0),"")</f>
        <v/>
      </c>
      <c r="G1433" s="68" t="str">
        <f>IFERROR(VLOOKUP($B1433,APガラス性能一覧!$A$2:$M$6097,6,0),"")</f>
        <v/>
      </c>
      <c r="H1433" s="68" t="str">
        <f>IFERROR(VLOOKUP($B1433,APガラス性能一覧!$A$2:$M$6097,7,0),"")</f>
        <v/>
      </c>
      <c r="I1433" s="68" t="str">
        <f>IFERROR(VLOOKUP($B1433,APガラス性能一覧!$A$2:$M$6097,8,0),"")</f>
        <v/>
      </c>
      <c r="J1433" s="68" t="str">
        <f>IFERROR(VLOOKUP($B1433,APガラス性能一覧!$A$2:$M$6097,9,0),"")</f>
        <v/>
      </c>
      <c r="K1433" s="68" t="str">
        <f>IFERROR(VLOOKUP($B1433,APガラス性能一覧!$A$2:$M$6097,10,0),"")</f>
        <v/>
      </c>
      <c r="L1433" s="68" t="str">
        <f>IFERROR(VLOOKUP($B1433,APガラス性能一覧!$A$2:$M$6097,11,0),"")</f>
        <v/>
      </c>
      <c r="M1433" s="68" t="str">
        <f>IFERROR(VLOOKUP($B1433,APガラス性能一覧!$A$2:$M$6097,12,0),"")</f>
        <v/>
      </c>
      <c r="N1433" s="68" t="str">
        <f>IFERROR(VLOOKUP($B1433,APガラス性能一覧!$A$2:$M$6097,13,0),"")</f>
        <v/>
      </c>
    </row>
    <row r="1434" spans="2:14" x14ac:dyDescent="0.4">
      <c r="B1434" s="68" t="str">
        <f>IF($D$2="","",IF($E$2=0.65,IFERROR(IF(INDEX(APガラス性能一覧!A:A,MATCH(ROW(B1428),APガラス性能一覧!$O:$O,0))="","",INDEX(APガラス性能一覧!A:A,MATCH(ROW(B1428),APガラス性能一覧!$O:$O,0))),""),IFERROR(IF(INDEX(APガラス性能一覧!A:A,MATCH(ROW(B1428),APガラス性能一覧!$N:$N,0))="","",INDEX(APガラス性能一覧!A:A,MATCH(ROW(B1428),APガラス性能一覧!$N:$N,0))),"")))</f>
        <v/>
      </c>
      <c r="C1434" s="68" t="str">
        <f>IFERROR(VLOOKUP($B1434,APガラス性能一覧!$A$2:$M$6097,2,0),"")</f>
        <v/>
      </c>
      <c r="D1434" s="68" t="str">
        <f>IFERROR(VLOOKUP($B1434,APガラス性能一覧!$A$2:$M$6097,3,0),"")</f>
        <v/>
      </c>
      <c r="E1434" s="68" t="str">
        <f>IFERROR(VLOOKUP($B1434,APガラス性能一覧!$A$2:$M$6097,4,0),"")</f>
        <v/>
      </c>
      <c r="F1434" s="68" t="str">
        <f>IFERROR(VLOOKUP($B1434,APガラス性能一覧!$A$2:$M$6097,5,0),"")</f>
        <v/>
      </c>
      <c r="G1434" s="68" t="str">
        <f>IFERROR(VLOOKUP($B1434,APガラス性能一覧!$A$2:$M$6097,6,0),"")</f>
        <v/>
      </c>
      <c r="H1434" s="68" t="str">
        <f>IFERROR(VLOOKUP($B1434,APガラス性能一覧!$A$2:$M$6097,7,0),"")</f>
        <v/>
      </c>
      <c r="I1434" s="68" t="str">
        <f>IFERROR(VLOOKUP($B1434,APガラス性能一覧!$A$2:$M$6097,8,0),"")</f>
        <v/>
      </c>
      <c r="J1434" s="68" t="str">
        <f>IFERROR(VLOOKUP($B1434,APガラス性能一覧!$A$2:$M$6097,9,0),"")</f>
        <v/>
      </c>
      <c r="K1434" s="68" t="str">
        <f>IFERROR(VLOOKUP($B1434,APガラス性能一覧!$A$2:$M$6097,10,0),"")</f>
        <v/>
      </c>
      <c r="L1434" s="68" t="str">
        <f>IFERROR(VLOOKUP($B1434,APガラス性能一覧!$A$2:$M$6097,11,0),"")</f>
        <v/>
      </c>
      <c r="M1434" s="68" t="str">
        <f>IFERROR(VLOOKUP($B1434,APガラス性能一覧!$A$2:$M$6097,12,0),"")</f>
        <v/>
      </c>
      <c r="N1434" s="68" t="str">
        <f>IFERROR(VLOOKUP($B1434,APガラス性能一覧!$A$2:$M$6097,13,0),"")</f>
        <v/>
      </c>
    </row>
    <row r="1435" spans="2:14" x14ac:dyDescent="0.4">
      <c r="B1435" s="68" t="str">
        <f>IF($D$2="","",IF($E$2=0.65,IFERROR(IF(INDEX(APガラス性能一覧!A:A,MATCH(ROW(B1429),APガラス性能一覧!$O:$O,0))="","",INDEX(APガラス性能一覧!A:A,MATCH(ROW(B1429),APガラス性能一覧!$O:$O,0))),""),IFERROR(IF(INDEX(APガラス性能一覧!A:A,MATCH(ROW(B1429),APガラス性能一覧!$N:$N,0))="","",INDEX(APガラス性能一覧!A:A,MATCH(ROW(B1429),APガラス性能一覧!$N:$N,0))),"")))</f>
        <v/>
      </c>
      <c r="C1435" s="68" t="str">
        <f>IFERROR(VLOOKUP($B1435,APガラス性能一覧!$A$2:$M$6097,2,0),"")</f>
        <v/>
      </c>
      <c r="D1435" s="68" t="str">
        <f>IFERROR(VLOOKUP($B1435,APガラス性能一覧!$A$2:$M$6097,3,0),"")</f>
        <v/>
      </c>
      <c r="E1435" s="68" t="str">
        <f>IFERROR(VLOOKUP($B1435,APガラス性能一覧!$A$2:$M$6097,4,0),"")</f>
        <v/>
      </c>
      <c r="F1435" s="68" t="str">
        <f>IFERROR(VLOOKUP($B1435,APガラス性能一覧!$A$2:$M$6097,5,0),"")</f>
        <v/>
      </c>
      <c r="G1435" s="68" t="str">
        <f>IFERROR(VLOOKUP($B1435,APガラス性能一覧!$A$2:$M$6097,6,0),"")</f>
        <v/>
      </c>
      <c r="H1435" s="68" t="str">
        <f>IFERROR(VLOOKUP($B1435,APガラス性能一覧!$A$2:$M$6097,7,0),"")</f>
        <v/>
      </c>
      <c r="I1435" s="68" t="str">
        <f>IFERROR(VLOOKUP($B1435,APガラス性能一覧!$A$2:$M$6097,8,0),"")</f>
        <v/>
      </c>
      <c r="J1435" s="68" t="str">
        <f>IFERROR(VLOOKUP($B1435,APガラス性能一覧!$A$2:$M$6097,9,0),"")</f>
        <v/>
      </c>
      <c r="K1435" s="68" t="str">
        <f>IFERROR(VLOOKUP($B1435,APガラス性能一覧!$A$2:$M$6097,10,0),"")</f>
        <v/>
      </c>
      <c r="L1435" s="68" t="str">
        <f>IFERROR(VLOOKUP($B1435,APガラス性能一覧!$A$2:$M$6097,11,0),"")</f>
        <v/>
      </c>
      <c r="M1435" s="68" t="str">
        <f>IFERROR(VLOOKUP($B1435,APガラス性能一覧!$A$2:$M$6097,12,0),"")</f>
        <v/>
      </c>
      <c r="N1435" s="68" t="str">
        <f>IFERROR(VLOOKUP($B1435,APガラス性能一覧!$A$2:$M$6097,13,0),"")</f>
        <v/>
      </c>
    </row>
    <row r="1436" spans="2:14" x14ac:dyDescent="0.4">
      <c r="B1436" s="68" t="str">
        <f>IF($D$2="","",IF($E$2=0.65,IFERROR(IF(INDEX(APガラス性能一覧!A:A,MATCH(ROW(B1430),APガラス性能一覧!$O:$O,0))="","",INDEX(APガラス性能一覧!A:A,MATCH(ROW(B1430),APガラス性能一覧!$O:$O,0))),""),IFERROR(IF(INDEX(APガラス性能一覧!A:A,MATCH(ROW(B1430),APガラス性能一覧!$N:$N,0))="","",INDEX(APガラス性能一覧!A:A,MATCH(ROW(B1430),APガラス性能一覧!$N:$N,0))),"")))</f>
        <v/>
      </c>
      <c r="C1436" s="68" t="str">
        <f>IFERROR(VLOOKUP($B1436,APガラス性能一覧!$A$2:$M$6097,2,0),"")</f>
        <v/>
      </c>
      <c r="D1436" s="68" t="str">
        <f>IFERROR(VLOOKUP($B1436,APガラス性能一覧!$A$2:$M$6097,3,0),"")</f>
        <v/>
      </c>
      <c r="E1436" s="68" t="str">
        <f>IFERROR(VLOOKUP($B1436,APガラス性能一覧!$A$2:$M$6097,4,0),"")</f>
        <v/>
      </c>
      <c r="F1436" s="68" t="str">
        <f>IFERROR(VLOOKUP($B1436,APガラス性能一覧!$A$2:$M$6097,5,0),"")</f>
        <v/>
      </c>
      <c r="G1436" s="68" t="str">
        <f>IFERROR(VLOOKUP($B1436,APガラス性能一覧!$A$2:$M$6097,6,0),"")</f>
        <v/>
      </c>
      <c r="H1436" s="68" t="str">
        <f>IFERROR(VLOOKUP($B1436,APガラス性能一覧!$A$2:$M$6097,7,0),"")</f>
        <v/>
      </c>
      <c r="I1436" s="68" t="str">
        <f>IFERROR(VLOOKUP($B1436,APガラス性能一覧!$A$2:$M$6097,8,0),"")</f>
        <v/>
      </c>
      <c r="J1436" s="68" t="str">
        <f>IFERROR(VLOOKUP($B1436,APガラス性能一覧!$A$2:$M$6097,9,0),"")</f>
        <v/>
      </c>
      <c r="K1436" s="68" t="str">
        <f>IFERROR(VLOOKUP($B1436,APガラス性能一覧!$A$2:$M$6097,10,0),"")</f>
        <v/>
      </c>
      <c r="L1436" s="68" t="str">
        <f>IFERROR(VLOOKUP($B1436,APガラス性能一覧!$A$2:$M$6097,11,0),"")</f>
        <v/>
      </c>
      <c r="M1436" s="68" t="str">
        <f>IFERROR(VLOOKUP($B1436,APガラス性能一覧!$A$2:$M$6097,12,0),"")</f>
        <v/>
      </c>
      <c r="N1436" s="68" t="str">
        <f>IFERROR(VLOOKUP($B1436,APガラス性能一覧!$A$2:$M$6097,13,0),"")</f>
        <v/>
      </c>
    </row>
    <row r="1437" spans="2:14" x14ac:dyDescent="0.4">
      <c r="B1437" s="68" t="str">
        <f>IF($D$2="","",IF($E$2=0.65,IFERROR(IF(INDEX(APガラス性能一覧!A:A,MATCH(ROW(B1431),APガラス性能一覧!$O:$O,0))="","",INDEX(APガラス性能一覧!A:A,MATCH(ROW(B1431),APガラス性能一覧!$O:$O,0))),""),IFERROR(IF(INDEX(APガラス性能一覧!A:A,MATCH(ROW(B1431),APガラス性能一覧!$N:$N,0))="","",INDEX(APガラス性能一覧!A:A,MATCH(ROW(B1431),APガラス性能一覧!$N:$N,0))),"")))</f>
        <v/>
      </c>
      <c r="C1437" s="68" t="str">
        <f>IFERROR(VLOOKUP($B1437,APガラス性能一覧!$A$2:$M$6097,2,0),"")</f>
        <v/>
      </c>
      <c r="D1437" s="68" t="str">
        <f>IFERROR(VLOOKUP($B1437,APガラス性能一覧!$A$2:$M$6097,3,0),"")</f>
        <v/>
      </c>
      <c r="E1437" s="68" t="str">
        <f>IFERROR(VLOOKUP($B1437,APガラス性能一覧!$A$2:$M$6097,4,0),"")</f>
        <v/>
      </c>
      <c r="F1437" s="68" t="str">
        <f>IFERROR(VLOOKUP($B1437,APガラス性能一覧!$A$2:$M$6097,5,0),"")</f>
        <v/>
      </c>
      <c r="G1437" s="68" t="str">
        <f>IFERROR(VLOOKUP($B1437,APガラス性能一覧!$A$2:$M$6097,6,0),"")</f>
        <v/>
      </c>
      <c r="H1437" s="68" t="str">
        <f>IFERROR(VLOOKUP($B1437,APガラス性能一覧!$A$2:$M$6097,7,0),"")</f>
        <v/>
      </c>
      <c r="I1437" s="68" t="str">
        <f>IFERROR(VLOOKUP($B1437,APガラス性能一覧!$A$2:$M$6097,8,0),"")</f>
        <v/>
      </c>
      <c r="J1437" s="68" t="str">
        <f>IFERROR(VLOOKUP($B1437,APガラス性能一覧!$A$2:$M$6097,9,0),"")</f>
        <v/>
      </c>
      <c r="K1437" s="68" t="str">
        <f>IFERROR(VLOOKUP($B1437,APガラス性能一覧!$A$2:$M$6097,10,0),"")</f>
        <v/>
      </c>
      <c r="L1437" s="68" t="str">
        <f>IFERROR(VLOOKUP($B1437,APガラス性能一覧!$A$2:$M$6097,11,0),"")</f>
        <v/>
      </c>
      <c r="M1437" s="68" t="str">
        <f>IFERROR(VLOOKUP($B1437,APガラス性能一覧!$A$2:$M$6097,12,0),"")</f>
        <v/>
      </c>
      <c r="N1437" s="68" t="str">
        <f>IFERROR(VLOOKUP($B1437,APガラス性能一覧!$A$2:$M$6097,13,0),"")</f>
        <v/>
      </c>
    </row>
    <row r="1438" spans="2:14" x14ac:dyDescent="0.4">
      <c r="B1438" s="68" t="str">
        <f>IF($D$2="","",IF($E$2=0.65,IFERROR(IF(INDEX(APガラス性能一覧!A:A,MATCH(ROW(B1432),APガラス性能一覧!$O:$O,0))="","",INDEX(APガラス性能一覧!A:A,MATCH(ROW(B1432),APガラス性能一覧!$O:$O,0))),""),IFERROR(IF(INDEX(APガラス性能一覧!A:A,MATCH(ROW(B1432),APガラス性能一覧!$N:$N,0))="","",INDEX(APガラス性能一覧!A:A,MATCH(ROW(B1432),APガラス性能一覧!$N:$N,0))),"")))</f>
        <v/>
      </c>
      <c r="C1438" s="68" t="str">
        <f>IFERROR(VLOOKUP($B1438,APガラス性能一覧!$A$2:$M$6097,2,0),"")</f>
        <v/>
      </c>
      <c r="D1438" s="68" t="str">
        <f>IFERROR(VLOOKUP($B1438,APガラス性能一覧!$A$2:$M$6097,3,0),"")</f>
        <v/>
      </c>
      <c r="E1438" s="68" t="str">
        <f>IFERROR(VLOOKUP($B1438,APガラス性能一覧!$A$2:$M$6097,4,0),"")</f>
        <v/>
      </c>
      <c r="F1438" s="68" t="str">
        <f>IFERROR(VLOOKUP($B1438,APガラス性能一覧!$A$2:$M$6097,5,0),"")</f>
        <v/>
      </c>
      <c r="G1438" s="68" t="str">
        <f>IFERROR(VLOOKUP($B1438,APガラス性能一覧!$A$2:$M$6097,6,0),"")</f>
        <v/>
      </c>
      <c r="H1438" s="68" t="str">
        <f>IFERROR(VLOOKUP($B1438,APガラス性能一覧!$A$2:$M$6097,7,0),"")</f>
        <v/>
      </c>
      <c r="I1438" s="68" t="str">
        <f>IFERROR(VLOOKUP($B1438,APガラス性能一覧!$A$2:$M$6097,8,0),"")</f>
        <v/>
      </c>
      <c r="J1438" s="68" t="str">
        <f>IFERROR(VLOOKUP($B1438,APガラス性能一覧!$A$2:$M$6097,9,0),"")</f>
        <v/>
      </c>
      <c r="K1438" s="68" t="str">
        <f>IFERROR(VLOOKUP($B1438,APガラス性能一覧!$A$2:$M$6097,10,0),"")</f>
        <v/>
      </c>
      <c r="L1438" s="68" t="str">
        <f>IFERROR(VLOOKUP($B1438,APガラス性能一覧!$A$2:$M$6097,11,0),"")</f>
        <v/>
      </c>
      <c r="M1438" s="68" t="str">
        <f>IFERROR(VLOOKUP($B1438,APガラス性能一覧!$A$2:$M$6097,12,0),"")</f>
        <v/>
      </c>
      <c r="N1438" s="68" t="str">
        <f>IFERROR(VLOOKUP($B1438,APガラス性能一覧!$A$2:$M$6097,13,0),"")</f>
        <v/>
      </c>
    </row>
    <row r="1439" spans="2:14" x14ac:dyDescent="0.4">
      <c r="B1439" s="68" t="str">
        <f>IF($D$2="","",IF($E$2=0.65,IFERROR(IF(INDEX(APガラス性能一覧!A:A,MATCH(ROW(B1433),APガラス性能一覧!$O:$O,0))="","",INDEX(APガラス性能一覧!A:A,MATCH(ROW(B1433),APガラス性能一覧!$O:$O,0))),""),IFERROR(IF(INDEX(APガラス性能一覧!A:A,MATCH(ROW(B1433),APガラス性能一覧!$N:$N,0))="","",INDEX(APガラス性能一覧!A:A,MATCH(ROW(B1433),APガラス性能一覧!$N:$N,0))),"")))</f>
        <v/>
      </c>
      <c r="C1439" s="68" t="str">
        <f>IFERROR(VLOOKUP($B1439,APガラス性能一覧!$A$2:$M$6097,2,0),"")</f>
        <v/>
      </c>
      <c r="D1439" s="68" t="str">
        <f>IFERROR(VLOOKUP($B1439,APガラス性能一覧!$A$2:$M$6097,3,0),"")</f>
        <v/>
      </c>
      <c r="E1439" s="68" t="str">
        <f>IFERROR(VLOOKUP($B1439,APガラス性能一覧!$A$2:$M$6097,4,0),"")</f>
        <v/>
      </c>
      <c r="F1439" s="68" t="str">
        <f>IFERROR(VLOOKUP($B1439,APガラス性能一覧!$A$2:$M$6097,5,0),"")</f>
        <v/>
      </c>
      <c r="G1439" s="68" t="str">
        <f>IFERROR(VLOOKUP($B1439,APガラス性能一覧!$A$2:$M$6097,6,0),"")</f>
        <v/>
      </c>
      <c r="H1439" s="68" t="str">
        <f>IFERROR(VLOOKUP($B1439,APガラス性能一覧!$A$2:$M$6097,7,0),"")</f>
        <v/>
      </c>
      <c r="I1439" s="68" t="str">
        <f>IFERROR(VLOOKUP($B1439,APガラス性能一覧!$A$2:$M$6097,8,0),"")</f>
        <v/>
      </c>
      <c r="J1439" s="68" t="str">
        <f>IFERROR(VLOOKUP($B1439,APガラス性能一覧!$A$2:$M$6097,9,0),"")</f>
        <v/>
      </c>
      <c r="K1439" s="68" t="str">
        <f>IFERROR(VLOOKUP($B1439,APガラス性能一覧!$A$2:$M$6097,10,0),"")</f>
        <v/>
      </c>
      <c r="L1439" s="68" t="str">
        <f>IFERROR(VLOOKUP($B1439,APガラス性能一覧!$A$2:$M$6097,11,0),"")</f>
        <v/>
      </c>
      <c r="M1439" s="68" t="str">
        <f>IFERROR(VLOOKUP($B1439,APガラス性能一覧!$A$2:$M$6097,12,0),"")</f>
        <v/>
      </c>
      <c r="N1439" s="68" t="str">
        <f>IFERROR(VLOOKUP($B1439,APガラス性能一覧!$A$2:$M$6097,13,0),"")</f>
        <v/>
      </c>
    </row>
    <row r="1440" spans="2:14" x14ac:dyDescent="0.4">
      <c r="B1440" s="68" t="str">
        <f>IF($D$2="","",IF($E$2=0.65,IFERROR(IF(INDEX(APガラス性能一覧!A:A,MATCH(ROW(B1434),APガラス性能一覧!$O:$O,0))="","",INDEX(APガラス性能一覧!A:A,MATCH(ROW(B1434),APガラス性能一覧!$O:$O,0))),""),IFERROR(IF(INDEX(APガラス性能一覧!A:A,MATCH(ROW(B1434),APガラス性能一覧!$N:$N,0))="","",INDEX(APガラス性能一覧!A:A,MATCH(ROW(B1434),APガラス性能一覧!$N:$N,0))),"")))</f>
        <v/>
      </c>
      <c r="C1440" s="68" t="str">
        <f>IFERROR(VLOOKUP($B1440,APガラス性能一覧!$A$2:$M$6097,2,0),"")</f>
        <v/>
      </c>
      <c r="D1440" s="68" t="str">
        <f>IFERROR(VLOOKUP($B1440,APガラス性能一覧!$A$2:$M$6097,3,0),"")</f>
        <v/>
      </c>
      <c r="E1440" s="68" t="str">
        <f>IFERROR(VLOOKUP($B1440,APガラス性能一覧!$A$2:$M$6097,4,0),"")</f>
        <v/>
      </c>
      <c r="F1440" s="68" t="str">
        <f>IFERROR(VLOOKUP($B1440,APガラス性能一覧!$A$2:$M$6097,5,0),"")</f>
        <v/>
      </c>
      <c r="G1440" s="68" t="str">
        <f>IFERROR(VLOOKUP($B1440,APガラス性能一覧!$A$2:$M$6097,6,0),"")</f>
        <v/>
      </c>
      <c r="H1440" s="68" t="str">
        <f>IFERROR(VLOOKUP($B1440,APガラス性能一覧!$A$2:$M$6097,7,0),"")</f>
        <v/>
      </c>
      <c r="I1440" s="68" t="str">
        <f>IFERROR(VLOOKUP($B1440,APガラス性能一覧!$A$2:$M$6097,8,0),"")</f>
        <v/>
      </c>
      <c r="J1440" s="68" t="str">
        <f>IFERROR(VLOOKUP($B1440,APガラス性能一覧!$A$2:$M$6097,9,0),"")</f>
        <v/>
      </c>
      <c r="K1440" s="68" t="str">
        <f>IFERROR(VLOOKUP($B1440,APガラス性能一覧!$A$2:$M$6097,10,0),"")</f>
        <v/>
      </c>
      <c r="L1440" s="68" t="str">
        <f>IFERROR(VLOOKUP($B1440,APガラス性能一覧!$A$2:$M$6097,11,0),"")</f>
        <v/>
      </c>
      <c r="M1440" s="68" t="str">
        <f>IFERROR(VLOOKUP($B1440,APガラス性能一覧!$A$2:$M$6097,12,0),"")</f>
        <v/>
      </c>
      <c r="N1440" s="68" t="str">
        <f>IFERROR(VLOOKUP($B1440,APガラス性能一覧!$A$2:$M$6097,13,0),"")</f>
        <v/>
      </c>
    </row>
    <row r="1441" spans="2:14" x14ac:dyDescent="0.4">
      <c r="B1441" s="68" t="str">
        <f>IF($D$2="","",IF($E$2=0.65,IFERROR(IF(INDEX(APガラス性能一覧!A:A,MATCH(ROW(B1435),APガラス性能一覧!$O:$O,0))="","",INDEX(APガラス性能一覧!A:A,MATCH(ROW(B1435),APガラス性能一覧!$O:$O,0))),""),IFERROR(IF(INDEX(APガラス性能一覧!A:A,MATCH(ROW(B1435),APガラス性能一覧!$N:$N,0))="","",INDEX(APガラス性能一覧!A:A,MATCH(ROW(B1435),APガラス性能一覧!$N:$N,0))),"")))</f>
        <v/>
      </c>
      <c r="C1441" s="68" t="str">
        <f>IFERROR(VLOOKUP($B1441,APガラス性能一覧!$A$2:$M$6097,2,0),"")</f>
        <v/>
      </c>
      <c r="D1441" s="68" t="str">
        <f>IFERROR(VLOOKUP($B1441,APガラス性能一覧!$A$2:$M$6097,3,0),"")</f>
        <v/>
      </c>
      <c r="E1441" s="68" t="str">
        <f>IFERROR(VLOOKUP($B1441,APガラス性能一覧!$A$2:$M$6097,4,0),"")</f>
        <v/>
      </c>
      <c r="F1441" s="68" t="str">
        <f>IFERROR(VLOOKUP($B1441,APガラス性能一覧!$A$2:$M$6097,5,0),"")</f>
        <v/>
      </c>
      <c r="G1441" s="68" t="str">
        <f>IFERROR(VLOOKUP($B1441,APガラス性能一覧!$A$2:$M$6097,6,0),"")</f>
        <v/>
      </c>
      <c r="H1441" s="68" t="str">
        <f>IFERROR(VLOOKUP($B1441,APガラス性能一覧!$A$2:$M$6097,7,0),"")</f>
        <v/>
      </c>
      <c r="I1441" s="68" t="str">
        <f>IFERROR(VLOOKUP($B1441,APガラス性能一覧!$A$2:$M$6097,8,0),"")</f>
        <v/>
      </c>
      <c r="J1441" s="68" t="str">
        <f>IFERROR(VLOOKUP($B1441,APガラス性能一覧!$A$2:$M$6097,9,0),"")</f>
        <v/>
      </c>
      <c r="K1441" s="68" t="str">
        <f>IFERROR(VLOOKUP($B1441,APガラス性能一覧!$A$2:$M$6097,10,0),"")</f>
        <v/>
      </c>
      <c r="L1441" s="68" t="str">
        <f>IFERROR(VLOOKUP($B1441,APガラス性能一覧!$A$2:$M$6097,11,0),"")</f>
        <v/>
      </c>
      <c r="M1441" s="68" t="str">
        <f>IFERROR(VLOOKUP($B1441,APガラス性能一覧!$A$2:$M$6097,12,0),"")</f>
        <v/>
      </c>
      <c r="N1441" s="68" t="str">
        <f>IFERROR(VLOOKUP($B1441,APガラス性能一覧!$A$2:$M$6097,13,0),"")</f>
        <v/>
      </c>
    </row>
    <row r="1442" spans="2:14" x14ac:dyDescent="0.4">
      <c r="B1442" s="68" t="str">
        <f>IF($D$2="","",IF($E$2=0.65,IFERROR(IF(INDEX(APガラス性能一覧!A:A,MATCH(ROW(B1436),APガラス性能一覧!$O:$O,0))="","",INDEX(APガラス性能一覧!A:A,MATCH(ROW(B1436),APガラス性能一覧!$O:$O,0))),""),IFERROR(IF(INDEX(APガラス性能一覧!A:A,MATCH(ROW(B1436),APガラス性能一覧!$N:$N,0))="","",INDEX(APガラス性能一覧!A:A,MATCH(ROW(B1436),APガラス性能一覧!$N:$N,0))),"")))</f>
        <v/>
      </c>
      <c r="C1442" s="68" t="str">
        <f>IFERROR(VLOOKUP($B1442,APガラス性能一覧!$A$2:$M$6097,2,0),"")</f>
        <v/>
      </c>
      <c r="D1442" s="68" t="str">
        <f>IFERROR(VLOOKUP($B1442,APガラス性能一覧!$A$2:$M$6097,3,0),"")</f>
        <v/>
      </c>
      <c r="E1442" s="68" t="str">
        <f>IFERROR(VLOOKUP($B1442,APガラス性能一覧!$A$2:$M$6097,4,0),"")</f>
        <v/>
      </c>
      <c r="F1442" s="68" t="str">
        <f>IFERROR(VLOOKUP($B1442,APガラス性能一覧!$A$2:$M$6097,5,0),"")</f>
        <v/>
      </c>
      <c r="G1442" s="68" t="str">
        <f>IFERROR(VLOOKUP($B1442,APガラス性能一覧!$A$2:$M$6097,6,0),"")</f>
        <v/>
      </c>
      <c r="H1442" s="68" t="str">
        <f>IFERROR(VLOOKUP($B1442,APガラス性能一覧!$A$2:$M$6097,7,0),"")</f>
        <v/>
      </c>
      <c r="I1442" s="68" t="str">
        <f>IFERROR(VLOOKUP($B1442,APガラス性能一覧!$A$2:$M$6097,8,0),"")</f>
        <v/>
      </c>
      <c r="J1442" s="68" t="str">
        <f>IFERROR(VLOOKUP($B1442,APガラス性能一覧!$A$2:$M$6097,9,0),"")</f>
        <v/>
      </c>
      <c r="K1442" s="68" t="str">
        <f>IFERROR(VLOOKUP($B1442,APガラス性能一覧!$A$2:$M$6097,10,0),"")</f>
        <v/>
      </c>
      <c r="L1442" s="68" t="str">
        <f>IFERROR(VLOOKUP($B1442,APガラス性能一覧!$A$2:$M$6097,11,0),"")</f>
        <v/>
      </c>
      <c r="M1442" s="68" t="str">
        <f>IFERROR(VLOOKUP($B1442,APガラス性能一覧!$A$2:$M$6097,12,0),"")</f>
        <v/>
      </c>
      <c r="N1442" s="68" t="str">
        <f>IFERROR(VLOOKUP($B1442,APガラス性能一覧!$A$2:$M$6097,13,0),"")</f>
        <v/>
      </c>
    </row>
    <row r="1443" spans="2:14" x14ac:dyDescent="0.4">
      <c r="B1443" s="68" t="str">
        <f>IF($D$2="","",IF($E$2=0.65,IFERROR(IF(INDEX(APガラス性能一覧!A:A,MATCH(ROW(B1437),APガラス性能一覧!$O:$O,0))="","",INDEX(APガラス性能一覧!A:A,MATCH(ROW(B1437),APガラス性能一覧!$O:$O,0))),""),IFERROR(IF(INDEX(APガラス性能一覧!A:A,MATCH(ROW(B1437),APガラス性能一覧!$N:$N,0))="","",INDEX(APガラス性能一覧!A:A,MATCH(ROW(B1437),APガラス性能一覧!$N:$N,0))),"")))</f>
        <v/>
      </c>
      <c r="C1443" s="68" t="str">
        <f>IFERROR(VLOOKUP($B1443,APガラス性能一覧!$A$2:$M$6097,2,0),"")</f>
        <v/>
      </c>
      <c r="D1443" s="68" t="str">
        <f>IFERROR(VLOOKUP($B1443,APガラス性能一覧!$A$2:$M$6097,3,0),"")</f>
        <v/>
      </c>
      <c r="E1443" s="68" t="str">
        <f>IFERROR(VLOOKUP($B1443,APガラス性能一覧!$A$2:$M$6097,4,0),"")</f>
        <v/>
      </c>
      <c r="F1443" s="68" t="str">
        <f>IFERROR(VLOOKUP($B1443,APガラス性能一覧!$A$2:$M$6097,5,0),"")</f>
        <v/>
      </c>
      <c r="G1443" s="68" t="str">
        <f>IFERROR(VLOOKUP($B1443,APガラス性能一覧!$A$2:$M$6097,6,0),"")</f>
        <v/>
      </c>
      <c r="H1443" s="68" t="str">
        <f>IFERROR(VLOOKUP($B1443,APガラス性能一覧!$A$2:$M$6097,7,0),"")</f>
        <v/>
      </c>
      <c r="I1443" s="68" t="str">
        <f>IFERROR(VLOOKUP($B1443,APガラス性能一覧!$A$2:$M$6097,8,0),"")</f>
        <v/>
      </c>
      <c r="J1443" s="68" t="str">
        <f>IFERROR(VLOOKUP($B1443,APガラス性能一覧!$A$2:$M$6097,9,0),"")</f>
        <v/>
      </c>
      <c r="K1443" s="68" t="str">
        <f>IFERROR(VLOOKUP($B1443,APガラス性能一覧!$A$2:$M$6097,10,0),"")</f>
        <v/>
      </c>
      <c r="L1443" s="68" t="str">
        <f>IFERROR(VLOOKUP($B1443,APガラス性能一覧!$A$2:$M$6097,11,0),"")</f>
        <v/>
      </c>
      <c r="M1443" s="68" t="str">
        <f>IFERROR(VLOOKUP($B1443,APガラス性能一覧!$A$2:$M$6097,12,0),"")</f>
        <v/>
      </c>
      <c r="N1443" s="68" t="str">
        <f>IFERROR(VLOOKUP($B1443,APガラス性能一覧!$A$2:$M$6097,13,0),"")</f>
        <v/>
      </c>
    </row>
    <row r="1444" spans="2:14" x14ac:dyDescent="0.4">
      <c r="B1444" s="68" t="str">
        <f>IF($D$2="","",IF($E$2=0.65,IFERROR(IF(INDEX(APガラス性能一覧!A:A,MATCH(ROW(B1438),APガラス性能一覧!$O:$O,0))="","",INDEX(APガラス性能一覧!A:A,MATCH(ROW(B1438),APガラス性能一覧!$O:$O,0))),""),IFERROR(IF(INDEX(APガラス性能一覧!A:A,MATCH(ROW(B1438),APガラス性能一覧!$N:$N,0))="","",INDEX(APガラス性能一覧!A:A,MATCH(ROW(B1438),APガラス性能一覧!$N:$N,0))),"")))</f>
        <v/>
      </c>
      <c r="C1444" s="68" t="str">
        <f>IFERROR(VLOOKUP($B1444,APガラス性能一覧!$A$2:$M$6097,2,0),"")</f>
        <v/>
      </c>
      <c r="D1444" s="68" t="str">
        <f>IFERROR(VLOOKUP($B1444,APガラス性能一覧!$A$2:$M$6097,3,0),"")</f>
        <v/>
      </c>
      <c r="E1444" s="68" t="str">
        <f>IFERROR(VLOOKUP($B1444,APガラス性能一覧!$A$2:$M$6097,4,0),"")</f>
        <v/>
      </c>
      <c r="F1444" s="68" t="str">
        <f>IFERROR(VLOOKUP($B1444,APガラス性能一覧!$A$2:$M$6097,5,0),"")</f>
        <v/>
      </c>
      <c r="G1444" s="68" t="str">
        <f>IFERROR(VLOOKUP($B1444,APガラス性能一覧!$A$2:$M$6097,6,0),"")</f>
        <v/>
      </c>
      <c r="H1444" s="68" t="str">
        <f>IFERROR(VLOOKUP($B1444,APガラス性能一覧!$A$2:$M$6097,7,0),"")</f>
        <v/>
      </c>
      <c r="I1444" s="68" t="str">
        <f>IFERROR(VLOOKUP($B1444,APガラス性能一覧!$A$2:$M$6097,8,0),"")</f>
        <v/>
      </c>
      <c r="J1444" s="68" t="str">
        <f>IFERROR(VLOOKUP($B1444,APガラス性能一覧!$A$2:$M$6097,9,0),"")</f>
        <v/>
      </c>
      <c r="K1444" s="68" t="str">
        <f>IFERROR(VLOOKUP($B1444,APガラス性能一覧!$A$2:$M$6097,10,0),"")</f>
        <v/>
      </c>
      <c r="L1444" s="68" t="str">
        <f>IFERROR(VLOOKUP($B1444,APガラス性能一覧!$A$2:$M$6097,11,0),"")</f>
        <v/>
      </c>
      <c r="M1444" s="68" t="str">
        <f>IFERROR(VLOOKUP($B1444,APガラス性能一覧!$A$2:$M$6097,12,0),"")</f>
        <v/>
      </c>
      <c r="N1444" s="68" t="str">
        <f>IFERROR(VLOOKUP($B1444,APガラス性能一覧!$A$2:$M$6097,13,0),"")</f>
        <v/>
      </c>
    </row>
    <row r="1445" spans="2:14" x14ac:dyDescent="0.4">
      <c r="B1445" s="68" t="str">
        <f>IF($D$2="","",IF($E$2=0.65,IFERROR(IF(INDEX(APガラス性能一覧!A:A,MATCH(ROW(B1439),APガラス性能一覧!$O:$O,0))="","",INDEX(APガラス性能一覧!A:A,MATCH(ROW(B1439),APガラス性能一覧!$O:$O,0))),""),IFERROR(IF(INDEX(APガラス性能一覧!A:A,MATCH(ROW(B1439),APガラス性能一覧!$N:$N,0))="","",INDEX(APガラス性能一覧!A:A,MATCH(ROW(B1439),APガラス性能一覧!$N:$N,0))),"")))</f>
        <v/>
      </c>
      <c r="C1445" s="68" t="str">
        <f>IFERROR(VLOOKUP($B1445,APガラス性能一覧!$A$2:$M$6097,2,0),"")</f>
        <v/>
      </c>
      <c r="D1445" s="68" t="str">
        <f>IFERROR(VLOOKUP($B1445,APガラス性能一覧!$A$2:$M$6097,3,0),"")</f>
        <v/>
      </c>
      <c r="E1445" s="68" t="str">
        <f>IFERROR(VLOOKUP($B1445,APガラス性能一覧!$A$2:$M$6097,4,0),"")</f>
        <v/>
      </c>
      <c r="F1445" s="68" t="str">
        <f>IFERROR(VLOOKUP($B1445,APガラス性能一覧!$A$2:$M$6097,5,0),"")</f>
        <v/>
      </c>
      <c r="G1445" s="68" t="str">
        <f>IFERROR(VLOOKUP($B1445,APガラス性能一覧!$A$2:$M$6097,6,0),"")</f>
        <v/>
      </c>
      <c r="H1445" s="68" t="str">
        <f>IFERROR(VLOOKUP($B1445,APガラス性能一覧!$A$2:$M$6097,7,0),"")</f>
        <v/>
      </c>
      <c r="I1445" s="68" t="str">
        <f>IFERROR(VLOOKUP($B1445,APガラス性能一覧!$A$2:$M$6097,8,0),"")</f>
        <v/>
      </c>
      <c r="J1445" s="68" t="str">
        <f>IFERROR(VLOOKUP($B1445,APガラス性能一覧!$A$2:$M$6097,9,0),"")</f>
        <v/>
      </c>
      <c r="K1445" s="68" t="str">
        <f>IFERROR(VLOOKUP($B1445,APガラス性能一覧!$A$2:$M$6097,10,0),"")</f>
        <v/>
      </c>
      <c r="L1445" s="68" t="str">
        <f>IFERROR(VLOOKUP($B1445,APガラス性能一覧!$A$2:$M$6097,11,0),"")</f>
        <v/>
      </c>
      <c r="M1445" s="68" t="str">
        <f>IFERROR(VLOOKUP($B1445,APガラス性能一覧!$A$2:$M$6097,12,0),"")</f>
        <v/>
      </c>
      <c r="N1445" s="68" t="str">
        <f>IFERROR(VLOOKUP($B1445,APガラス性能一覧!$A$2:$M$6097,13,0),"")</f>
        <v/>
      </c>
    </row>
    <row r="1446" spans="2:14" x14ac:dyDescent="0.4">
      <c r="B1446" s="68" t="str">
        <f>IF($D$2="","",IF($E$2=0.65,IFERROR(IF(INDEX(APガラス性能一覧!A:A,MATCH(ROW(B1440),APガラス性能一覧!$O:$O,0))="","",INDEX(APガラス性能一覧!A:A,MATCH(ROW(B1440),APガラス性能一覧!$O:$O,0))),""),IFERROR(IF(INDEX(APガラス性能一覧!A:A,MATCH(ROW(B1440),APガラス性能一覧!$N:$N,0))="","",INDEX(APガラス性能一覧!A:A,MATCH(ROW(B1440),APガラス性能一覧!$N:$N,0))),"")))</f>
        <v/>
      </c>
      <c r="C1446" s="68" t="str">
        <f>IFERROR(VLOOKUP($B1446,APガラス性能一覧!$A$2:$M$6097,2,0),"")</f>
        <v/>
      </c>
      <c r="D1446" s="68" t="str">
        <f>IFERROR(VLOOKUP($B1446,APガラス性能一覧!$A$2:$M$6097,3,0),"")</f>
        <v/>
      </c>
      <c r="E1446" s="68" t="str">
        <f>IFERROR(VLOOKUP($B1446,APガラス性能一覧!$A$2:$M$6097,4,0),"")</f>
        <v/>
      </c>
      <c r="F1446" s="68" t="str">
        <f>IFERROR(VLOOKUP($B1446,APガラス性能一覧!$A$2:$M$6097,5,0),"")</f>
        <v/>
      </c>
      <c r="G1446" s="68" t="str">
        <f>IFERROR(VLOOKUP($B1446,APガラス性能一覧!$A$2:$M$6097,6,0),"")</f>
        <v/>
      </c>
      <c r="H1446" s="68" t="str">
        <f>IFERROR(VLOOKUP($B1446,APガラス性能一覧!$A$2:$M$6097,7,0),"")</f>
        <v/>
      </c>
      <c r="I1446" s="68" t="str">
        <f>IFERROR(VLOOKUP($B1446,APガラス性能一覧!$A$2:$M$6097,8,0),"")</f>
        <v/>
      </c>
      <c r="J1446" s="68" t="str">
        <f>IFERROR(VLOOKUP($B1446,APガラス性能一覧!$A$2:$M$6097,9,0),"")</f>
        <v/>
      </c>
      <c r="K1446" s="68" t="str">
        <f>IFERROR(VLOOKUP($B1446,APガラス性能一覧!$A$2:$M$6097,10,0),"")</f>
        <v/>
      </c>
      <c r="L1446" s="68" t="str">
        <f>IFERROR(VLOOKUP($B1446,APガラス性能一覧!$A$2:$M$6097,11,0),"")</f>
        <v/>
      </c>
      <c r="M1446" s="68" t="str">
        <f>IFERROR(VLOOKUP($B1446,APガラス性能一覧!$A$2:$M$6097,12,0),"")</f>
        <v/>
      </c>
      <c r="N1446" s="68" t="str">
        <f>IFERROR(VLOOKUP($B1446,APガラス性能一覧!$A$2:$M$6097,13,0),"")</f>
        <v/>
      </c>
    </row>
    <row r="1447" spans="2:14" x14ac:dyDescent="0.4">
      <c r="B1447" s="68" t="str">
        <f>IF($D$2="","",IF($E$2=0.65,IFERROR(IF(INDEX(APガラス性能一覧!A:A,MATCH(ROW(B1441),APガラス性能一覧!$O:$O,0))="","",INDEX(APガラス性能一覧!A:A,MATCH(ROW(B1441),APガラス性能一覧!$O:$O,0))),""),IFERROR(IF(INDEX(APガラス性能一覧!A:A,MATCH(ROW(B1441),APガラス性能一覧!$N:$N,0))="","",INDEX(APガラス性能一覧!A:A,MATCH(ROW(B1441),APガラス性能一覧!$N:$N,0))),"")))</f>
        <v/>
      </c>
      <c r="C1447" s="68" t="str">
        <f>IFERROR(VLOOKUP($B1447,APガラス性能一覧!$A$2:$M$6097,2,0),"")</f>
        <v/>
      </c>
      <c r="D1447" s="68" t="str">
        <f>IFERROR(VLOOKUP($B1447,APガラス性能一覧!$A$2:$M$6097,3,0),"")</f>
        <v/>
      </c>
      <c r="E1447" s="68" t="str">
        <f>IFERROR(VLOOKUP($B1447,APガラス性能一覧!$A$2:$M$6097,4,0),"")</f>
        <v/>
      </c>
      <c r="F1447" s="68" t="str">
        <f>IFERROR(VLOOKUP($B1447,APガラス性能一覧!$A$2:$M$6097,5,0),"")</f>
        <v/>
      </c>
      <c r="G1447" s="68" t="str">
        <f>IFERROR(VLOOKUP($B1447,APガラス性能一覧!$A$2:$M$6097,6,0),"")</f>
        <v/>
      </c>
      <c r="H1447" s="68" t="str">
        <f>IFERROR(VLOOKUP($B1447,APガラス性能一覧!$A$2:$M$6097,7,0),"")</f>
        <v/>
      </c>
      <c r="I1447" s="68" t="str">
        <f>IFERROR(VLOOKUP($B1447,APガラス性能一覧!$A$2:$M$6097,8,0),"")</f>
        <v/>
      </c>
      <c r="J1447" s="68" t="str">
        <f>IFERROR(VLOOKUP($B1447,APガラス性能一覧!$A$2:$M$6097,9,0),"")</f>
        <v/>
      </c>
      <c r="K1447" s="68" t="str">
        <f>IFERROR(VLOOKUP($B1447,APガラス性能一覧!$A$2:$M$6097,10,0),"")</f>
        <v/>
      </c>
      <c r="L1447" s="68" t="str">
        <f>IFERROR(VLOOKUP($B1447,APガラス性能一覧!$A$2:$M$6097,11,0),"")</f>
        <v/>
      </c>
      <c r="M1447" s="68" t="str">
        <f>IFERROR(VLOOKUP($B1447,APガラス性能一覧!$A$2:$M$6097,12,0),"")</f>
        <v/>
      </c>
      <c r="N1447" s="68" t="str">
        <f>IFERROR(VLOOKUP($B1447,APガラス性能一覧!$A$2:$M$6097,13,0),"")</f>
        <v/>
      </c>
    </row>
    <row r="1448" spans="2:14" x14ac:dyDescent="0.4">
      <c r="B1448" s="68" t="str">
        <f>IF($D$2="","",IF($E$2=0.65,IFERROR(IF(INDEX(APガラス性能一覧!A:A,MATCH(ROW(B1442),APガラス性能一覧!$O:$O,0))="","",INDEX(APガラス性能一覧!A:A,MATCH(ROW(B1442),APガラス性能一覧!$O:$O,0))),""),IFERROR(IF(INDEX(APガラス性能一覧!A:A,MATCH(ROW(B1442),APガラス性能一覧!$N:$N,0))="","",INDEX(APガラス性能一覧!A:A,MATCH(ROW(B1442),APガラス性能一覧!$N:$N,0))),"")))</f>
        <v/>
      </c>
      <c r="C1448" s="68" t="str">
        <f>IFERROR(VLOOKUP($B1448,APガラス性能一覧!$A$2:$M$6097,2,0),"")</f>
        <v/>
      </c>
      <c r="D1448" s="68" t="str">
        <f>IFERROR(VLOOKUP($B1448,APガラス性能一覧!$A$2:$M$6097,3,0),"")</f>
        <v/>
      </c>
      <c r="E1448" s="68" t="str">
        <f>IFERROR(VLOOKUP($B1448,APガラス性能一覧!$A$2:$M$6097,4,0),"")</f>
        <v/>
      </c>
      <c r="F1448" s="68" t="str">
        <f>IFERROR(VLOOKUP($B1448,APガラス性能一覧!$A$2:$M$6097,5,0),"")</f>
        <v/>
      </c>
      <c r="G1448" s="68" t="str">
        <f>IFERROR(VLOOKUP($B1448,APガラス性能一覧!$A$2:$M$6097,6,0),"")</f>
        <v/>
      </c>
      <c r="H1448" s="68" t="str">
        <f>IFERROR(VLOOKUP($B1448,APガラス性能一覧!$A$2:$M$6097,7,0),"")</f>
        <v/>
      </c>
      <c r="I1448" s="68" t="str">
        <f>IFERROR(VLOOKUP($B1448,APガラス性能一覧!$A$2:$M$6097,8,0),"")</f>
        <v/>
      </c>
      <c r="J1448" s="68" t="str">
        <f>IFERROR(VLOOKUP($B1448,APガラス性能一覧!$A$2:$M$6097,9,0),"")</f>
        <v/>
      </c>
      <c r="K1448" s="68" t="str">
        <f>IFERROR(VLOOKUP($B1448,APガラス性能一覧!$A$2:$M$6097,10,0),"")</f>
        <v/>
      </c>
      <c r="L1448" s="68" t="str">
        <f>IFERROR(VLOOKUP($B1448,APガラス性能一覧!$A$2:$M$6097,11,0),"")</f>
        <v/>
      </c>
      <c r="M1448" s="68" t="str">
        <f>IFERROR(VLOOKUP($B1448,APガラス性能一覧!$A$2:$M$6097,12,0),"")</f>
        <v/>
      </c>
      <c r="N1448" s="68" t="str">
        <f>IFERROR(VLOOKUP($B1448,APガラス性能一覧!$A$2:$M$6097,13,0),"")</f>
        <v/>
      </c>
    </row>
    <row r="1449" spans="2:14" x14ac:dyDescent="0.4">
      <c r="B1449" s="68" t="str">
        <f>IF($D$2="","",IF($E$2=0.65,IFERROR(IF(INDEX(APガラス性能一覧!A:A,MATCH(ROW(B1443),APガラス性能一覧!$O:$O,0))="","",INDEX(APガラス性能一覧!A:A,MATCH(ROW(B1443),APガラス性能一覧!$O:$O,0))),""),IFERROR(IF(INDEX(APガラス性能一覧!A:A,MATCH(ROW(B1443),APガラス性能一覧!$N:$N,0))="","",INDEX(APガラス性能一覧!A:A,MATCH(ROW(B1443),APガラス性能一覧!$N:$N,0))),"")))</f>
        <v/>
      </c>
      <c r="C1449" s="68" t="str">
        <f>IFERROR(VLOOKUP($B1449,APガラス性能一覧!$A$2:$M$6097,2,0),"")</f>
        <v/>
      </c>
      <c r="D1449" s="68" t="str">
        <f>IFERROR(VLOOKUP($B1449,APガラス性能一覧!$A$2:$M$6097,3,0),"")</f>
        <v/>
      </c>
      <c r="E1449" s="68" t="str">
        <f>IFERROR(VLOOKUP($B1449,APガラス性能一覧!$A$2:$M$6097,4,0),"")</f>
        <v/>
      </c>
      <c r="F1449" s="68" t="str">
        <f>IFERROR(VLOOKUP($B1449,APガラス性能一覧!$A$2:$M$6097,5,0),"")</f>
        <v/>
      </c>
      <c r="G1449" s="68" t="str">
        <f>IFERROR(VLOOKUP($B1449,APガラス性能一覧!$A$2:$M$6097,6,0),"")</f>
        <v/>
      </c>
      <c r="H1449" s="68" t="str">
        <f>IFERROR(VLOOKUP($B1449,APガラス性能一覧!$A$2:$M$6097,7,0),"")</f>
        <v/>
      </c>
      <c r="I1449" s="68" t="str">
        <f>IFERROR(VLOOKUP($B1449,APガラス性能一覧!$A$2:$M$6097,8,0),"")</f>
        <v/>
      </c>
      <c r="J1449" s="68" t="str">
        <f>IFERROR(VLOOKUP($B1449,APガラス性能一覧!$A$2:$M$6097,9,0),"")</f>
        <v/>
      </c>
      <c r="K1449" s="68" t="str">
        <f>IFERROR(VLOOKUP($B1449,APガラス性能一覧!$A$2:$M$6097,10,0),"")</f>
        <v/>
      </c>
      <c r="L1449" s="68" t="str">
        <f>IFERROR(VLOOKUP($B1449,APガラス性能一覧!$A$2:$M$6097,11,0),"")</f>
        <v/>
      </c>
      <c r="M1449" s="68" t="str">
        <f>IFERROR(VLOOKUP($B1449,APガラス性能一覧!$A$2:$M$6097,12,0),"")</f>
        <v/>
      </c>
      <c r="N1449" s="68" t="str">
        <f>IFERROR(VLOOKUP($B1449,APガラス性能一覧!$A$2:$M$6097,13,0),"")</f>
        <v/>
      </c>
    </row>
    <row r="1450" spans="2:14" x14ac:dyDescent="0.4">
      <c r="B1450" s="68" t="str">
        <f>IF($D$2="","",IF($E$2=0.65,IFERROR(IF(INDEX(APガラス性能一覧!A:A,MATCH(ROW(B1444),APガラス性能一覧!$O:$O,0))="","",INDEX(APガラス性能一覧!A:A,MATCH(ROW(B1444),APガラス性能一覧!$O:$O,0))),""),IFERROR(IF(INDEX(APガラス性能一覧!A:A,MATCH(ROW(B1444),APガラス性能一覧!$N:$N,0))="","",INDEX(APガラス性能一覧!A:A,MATCH(ROW(B1444),APガラス性能一覧!$N:$N,0))),"")))</f>
        <v/>
      </c>
      <c r="C1450" s="68" t="str">
        <f>IFERROR(VLOOKUP($B1450,APガラス性能一覧!$A$2:$M$6097,2,0),"")</f>
        <v/>
      </c>
      <c r="D1450" s="68" t="str">
        <f>IFERROR(VLOOKUP($B1450,APガラス性能一覧!$A$2:$M$6097,3,0),"")</f>
        <v/>
      </c>
      <c r="E1450" s="68" t="str">
        <f>IFERROR(VLOOKUP($B1450,APガラス性能一覧!$A$2:$M$6097,4,0),"")</f>
        <v/>
      </c>
      <c r="F1450" s="68" t="str">
        <f>IFERROR(VLOOKUP($B1450,APガラス性能一覧!$A$2:$M$6097,5,0),"")</f>
        <v/>
      </c>
      <c r="G1450" s="68" t="str">
        <f>IFERROR(VLOOKUP($B1450,APガラス性能一覧!$A$2:$M$6097,6,0),"")</f>
        <v/>
      </c>
      <c r="H1450" s="68" t="str">
        <f>IFERROR(VLOOKUP($B1450,APガラス性能一覧!$A$2:$M$6097,7,0),"")</f>
        <v/>
      </c>
      <c r="I1450" s="68" t="str">
        <f>IFERROR(VLOOKUP($B1450,APガラス性能一覧!$A$2:$M$6097,8,0),"")</f>
        <v/>
      </c>
      <c r="J1450" s="68" t="str">
        <f>IFERROR(VLOOKUP($B1450,APガラス性能一覧!$A$2:$M$6097,9,0),"")</f>
        <v/>
      </c>
      <c r="K1450" s="68" t="str">
        <f>IFERROR(VLOOKUP($B1450,APガラス性能一覧!$A$2:$M$6097,10,0),"")</f>
        <v/>
      </c>
      <c r="L1450" s="68" t="str">
        <f>IFERROR(VLOOKUP($B1450,APガラス性能一覧!$A$2:$M$6097,11,0),"")</f>
        <v/>
      </c>
      <c r="M1450" s="68" t="str">
        <f>IFERROR(VLOOKUP($B1450,APガラス性能一覧!$A$2:$M$6097,12,0),"")</f>
        <v/>
      </c>
      <c r="N1450" s="68" t="str">
        <f>IFERROR(VLOOKUP($B1450,APガラス性能一覧!$A$2:$M$6097,13,0),"")</f>
        <v/>
      </c>
    </row>
    <row r="1451" spans="2:14" x14ac:dyDescent="0.4">
      <c r="B1451" s="68" t="str">
        <f>IF($D$2="","",IF($E$2=0.65,IFERROR(IF(INDEX(APガラス性能一覧!A:A,MATCH(ROW(B1445),APガラス性能一覧!$O:$O,0))="","",INDEX(APガラス性能一覧!A:A,MATCH(ROW(B1445),APガラス性能一覧!$O:$O,0))),""),IFERROR(IF(INDEX(APガラス性能一覧!A:A,MATCH(ROW(B1445),APガラス性能一覧!$N:$N,0))="","",INDEX(APガラス性能一覧!A:A,MATCH(ROW(B1445),APガラス性能一覧!$N:$N,0))),"")))</f>
        <v/>
      </c>
      <c r="C1451" s="68" t="str">
        <f>IFERROR(VLOOKUP($B1451,APガラス性能一覧!$A$2:$M$6097,2,0),"")</f>
        <v/>
      </c>
      <c r="D1451" s="68" t="str">
        <f>IFERROR(VLOOKUP($B1451,APガラス性能一覧!$A$2:$M$6097,3,0),"")</f>
        <v/>
      </c>
      <c r="E1451" s="68" t="str">
        <f>IFERROR(VLOOKUP($B1451,APガラス性能一覧!$A$2:$M$6097,4,0),"")</f>
        <v/>
      </c>
      <c r="F1451" s="68" t="str">
        <f>IFERROR(VLOOKUP($B1451,APガラス性能一覧!$A$2:$M$6097,5,0),"")</f>
        <v/>
      </c>
      <c r="G1451" s="68" t="str">
        <f>IFERROR(VLOOKUP($B1451,APガラス性能一覧!$A$2:$M$6097,6,0),"")</f>
        <v/>
      </c>
      <c r="H1451" s="68" t="str">
        <f>IFERROR(VLOOKUP($B1451,APガラス性能一覧!$A$2:$M$6097,7,0),"")</f>
        <v/>
      </c>
      <c r="I1451" s="68" t="str">
        <f>IFERROR(VLOOKUP($B1451,APガラス性能一覧!$A$2:$M$6097,8,0),"")</f>
        <v/>
      </c>
      <c r="J1451" s="68" t="str">
        <f>IFERROR(VLOOKUP($B1451,APガラス性能一覧!$A$2:$M$6097,9,0),"")</f>
        <v/>
      </c>
      <c r="K1451" s="68" t="str">
        <f>IFERROR(VLOOKUP($B1451,APガラス性能一覧!$A$2:$M$6097,10,0),"")</f>
        <v/>
      </c>
      <c r="L1451" s="68" t="str">
        <f>IFERROR(VLOOKUP($B1451,APガラス性能一覧!$A$2:$M$6097,11,0),"")</f>
        <v/>
      </c>
      <c r="M1451" s="68" t="str">
        <f>IFERROR(VLOOKUP($B1451,APガラス性能一覧!$A$2:$M$6097,12,0),"")</f>
        <v/>
      </c>
      <c r="N1451" s="68" t="str">
        <f>IFERROR(VLOOKUP($B1451,APガラス性能一覧!$A$2:$M$6097,13,0),"")</f>
        <v/>
      </c>
    </row>
    <row r="1452" spans="2:14" x14ac:dyDescent="0.4">
      <c r="B1452" s="68" t="str">
        <f>IF($D$2="","",IF($E$2=0.65,IFERROR(IF(INDEX(APガラス性能一覧!A:A,MATCH(ROW(B1446),APガラス性能一覧!$O:$O,0))="","",INDEX(APガラス性能一覧!A:A,MATCH(ROW(B1446),APガラス性能一覧!$O:$O,0))),""),IFERROR(IF(INDEX(APガラス性能一覧!A:A,MATCH(ROW(B1446),APガラス性能一覧!$N:$N,0))="","",INDEX(APガラス性能一覧!A:A,MATCH(ROW(B1446),APガラス性能一覧!$N:$N,0))),"")))</f>
        <v/>
      </c>
      <c r="C1452" s="68" t="str">
        <f>IFERROR(VLOOKUP($B1452,APガラス性能一覧!$A$2:$M$6097,2,0),"")</f>
        <v/>
      </c>
      <c r="D1452" s="68" t="str">
        <f>IFERROR(VLOOKUP($B1452,APガラス性能一覧!$A$2:$M$6097,3,0),"")</f>
        <v/>
      </c>
      <c r="E1452" s="68" t="str">
        <f>IFERROR(VLOOKUP($B1452,APガラス性能一覧!$A$2:$M$6097,4,0),"")</f>
        <v/>
      </c>
      <c r="F1452" s="68" t="str">
        <f>IFERROR(VLOOKUP($B1452,APガラス性能一覧!$A$2:$M$6097,5,0),"")</f>
        <v/>
      </c>
      <c r="G1452" s="68" t="str">
        <f>IFERROR(VLOOKUP($B1452,APガラス性能一覧!$A$2:$M$6097,6,0),"")</f>
        <v/>
      </c>
      <c r="H1452" s="68" t="str">
        <f>IFERROR(VLOOKUP($B1452,APガラス性能一覧!$A$2:$M$6097,7,0),"")</f>
        <v/>
      </c>
      <c r="I1452" s="68" t="str">
        <f>IFERROR(VLOOKUP($B1452,APガラス性能一覧!$A$2:$M$6097,8,0),"")</f>
        <v/>
      </c>
      <c r="J1452" s="68" t="str">
        <f>IFERROR(VLOOKUP($B1452,APガラス性能一覧!$A$2:$M$6097,9,0),"")</f>
        <v/>
      </c>
      <c r="K1452" s="68" t="str">
        <f>IFERROR(VLOOKUP($B1452,APガラス性能一覧!$A$2:$M$6097,10,0),"")</f>
        <v/>
      </c>
      <c r="L1452" s="68" t="str">
        <f>IFERROR(VLOOKUP($B1452,APガラス性能一覧!$A$2:$M$6097,11,0),"")</f>
        <v/>
      </c>
      <c r="M1452" s="68" t="str">
        <f>IFERROR(VLOOKUP($B1452,APガラス性能一覧!$A$2:$M$6097,12,0),"")</f>
        <v/>
      </c>
      <c r="N1452" s="68" t="str">
        <f>IFERROR(VLOOKUP($B1452,APガラス性能一覧!$A$2:$M$6097,13,0),"")</f>
        <v/>
      </c>
    </row>
    <row r="1453" spans="2:14" x14ac:dyDescent="0.4">
      <c r="B1453" s="68" t="str">
        <f>IF($D$2="","",IF($E$2=0.65,IFERROR(IF(INDEX(APガラス性能一覧!A:A,MATCH(ROW(B1447),APガラス性能一覧!$O:$O,0))="","",INDEX(APガラス性能一覧!A:A,MATCH(ROW(B1447),APガラス性能一覧!$O:$O,0))),""),IFERROR(IF(INDEX(APガラス性能一覧!A:A,MATCH(ROW(B1447),APガラス性能一覧!$N:$N,0))="","",INDEX(APガラス性能一覧!A:A,MATCH(ROW(B1447),APガラス性能一覧!$N:$N,0))),"")))</f>
        <v/>
      </c>
      <c r="C1453" s="68" t="str">
        <f>IFERROR(VLOOKUP($B1453,APガラス性能一覧!$A$2:$M$6097,2,0),"")</f>
        <v/>
      </c>
      <c r="D1453" s="68" t="str">
        <f>IFERROR(VLOOKUP($B1453,APガラス性能一覧!$A$2:$M$6097,3,0),"")</f>
        <v/>
      </c>
      <c r="E1453" s="68" t="str">
        <f>IFERROR(VLOOKUP($B1453,APガラス性能一覧!$A$2:$M$6097,4,0),"")</f>
        <v/>
      </c>
      <c r="F1453" s="68" t="str">
        <f>IFERROR(VLOOKUP($B1453,APガラス性能一覧!$A$2:$M$6097,5,0),"")</f>
        <v/>
      </c>
      <c r="G1453" s="68" t="str">
        <f>IFERROR(VLOOKUP($B1453,APガラス性能一覧!$A$2:$M$6097,6,0),"")</f>
        <v/>
      </c>
      <c r="H1453" s="68" t="str">
        <f>IFERROR(VLOOKUP($B1453,APガラス性能一覧!$A$2:$M$6097,7,0),"")</f>
        <v/>
      </c>
      <c r="I1453" s="68" t="str">
        <f>IFERROR(VLOOKUP($B1453,APガラス性能一覧!$A$2:$M$6097,8,0),"")</f>
        <v/>
      </c>
      <c r="J1453" s="68" t="str">
        <f>IFERROR(VLOOKUP($B1453,APガラス性能一覧!$A$2:$M$6097,9,0),"")</f>
        <v/>
      </c>
      <c r="K1453" s="68" t="str">
        <f>IFERROR(VLOOKUP($B1453,APガラス性能一覧!$A$2:$M$6097,10,0),"")</f>
        <v/>
      </c>
      <c r="L1453" s="68" t="str">
        <f>IFERROR(VLOOKUP($B1453,APガラス性能一覧!$A$2:$M$6097,11,0),"")</f>
        <v/>
      </c>
      <c r="M1453" s="68" t="str">
        <f>IFERROR(VLOOKUP($B1453,APガラス性能一覧!$A$2:$M$6097,12,0),"")</f>
        <v/>
      </c>
      <c r="N1453" s="68" t="str">
        <f>IFERROR(VLOOKUP($B1453,APガラス性能一覧!$A$2:$M$6097,13,0),"")</f>
        <v/>
      </c>
    </row>
    <row r="1454" spans="2:14" x14ac:dyDescent="0.4">
      <c r="B1454" s="68" t="str">
        <f>IF($D$2="","",IF($E$2=0.65,IFERROR(IF(INDEX(APガラス性能一覧!A:A,MATCH(ROW(B1448),APガラス性能一覧!$O:$O,0))="","",INDEX(APガラス性能一覧!A:A,MATCH(ROW(B1448),APガラス性能一覧!$O:$O,0))),""),IFERROR(IF(INDEX(APガラス性能一覧!A:A,MATCH(ROW(B1448),APガラス性能一覧!$N:$N,0))="","",INDEX(APガラス性能一覧!A:A,MATCH(ROW(B1448),APガラス性能一覧!$N:$N,0))),"")))</f>
        <v/>
      </c>
      <c r="C1454" s="68" t="str">
        <f>IFERROR(VLOOKUP($B1454,APガラス性能一覧!$A$2:$M$6097,2,0),"")</f>
        <v/>
      </c>
      <c r="D1454" s="68" t="str">
        <f>IFERROR(VLOOKUP($B1454,APガラス性能一覧!$A$2:$M$6097,3,0),"")</f>
        <v/>
      </c>
      <c r="E1454" s="68" t="str">
        <f>IFERROR(VLOOKUP($B1454,APガラス性能一覧!$A$2:$M$6097,4,0),"")</f>
        <v/>
      </c>
      <c r="F1454" s="68" t="str">
        <f>IFERROR(VLOOKUP($B1454,APガラス性能一覧!$A$2:$M$6097,5,0),"")</f>
        <v/>
      </c>
      <c r="G1454" s="68" t="str">
        <f>IFERROR(VLOOKUP($B1454,APガラス性能一覧!$A$2:$M$6097,6,0),"")</f>
        <v/>
      </c>
      <c r="H1454" s="68" t="str">
        <f>IFERROR(VLOOKUP($B1454,APガラス性能一覧!$A$2:$M$6097,7,0),"")</f>
        <v/>
      </c>
      <c r="I1454" s="68" t="str">
        <f>IFERROR(VLOOKUP($B1454,APガラス性能一覧!$A$2:$M$6097,8,0),"")</f>
        <v/>
      </c>
      <c r="J1454" s="68" t="str">
        <f>IFERROR(VLOOKUP($B1454,APガラス性能一覧!$A$2:$M$6097,9,0),"")</f>
        <v/>
      </c>
      <c r="K1454" s="68" t="str">
        <f>IFERROR(VLOOKUP($B1454,APガラス性能一覧!$A$2:$M$6097,10,0),"")</f>
        <v/>
      </c>
      <c r="L1454" s="68" t="str">
        <f>IFERROR(VLOOKUP($B1454,APガラス性能一覧!$A$2:$M$6097,11,0),"")</f>
        <v/>
      </c>
      <c r="M1454" s="68" t="str">
        <f>IFERROR(VLOOKUP($B1454,APガラス性能一覧!$A$2:$M$6097,12,0),"")</f>
        <v/>
      </c>
      <c r="N1454" s="68" t="str">
        <f>IFERROR(VLOOKUP($B1454,APガラス性能一覧!$A$2:$M$6097,13,0),"")</f>
        <v/>
      </c>
    </row>
    <row r="1455" spans="2:14" x14ac:dyDescent="0.4">
      <c r="B1455" s="68" t="str">
        <f>IF($D$2="","",IF($E$2=0.65,IFERROR(IF(INDEX(APガラス性能一覧!A:A,MATCH(ROW(B1449),APガラス性能一覧!$O:$O,0))="","",INDEX(APガラス性能一覧!A:A,MATCH(ROW(B1449),APガラス性能一覧!$O:$O,0))),""),IFERROR(IF(INDEX(APガラス性能一覧!A:A,MATCH(ROW(B1449),APガラス性能一覧!$N:$N,0))="","",INDEX(APガラス性能一覧!A:A,MATCH(ROW(B1449),APガラス性能一覧!$N:$N,0))),"")))</f>
        <v/>
      </c>
      <c r="C1455" s="68" t="str">
        <f>IFERROR(VLOOKUP($B1455,APガラス性能一覧!$A$2:$M$6097,2,0),"")</f>
        <v/>
      </c>
      <c r="D1455" s="68" t="str">
        <f>IFERROR(VLOOKUP($B1455,APガラス性能一覧!$A$2:$M$6097,3,0),"")</f>
        <v/>
      </c>
      <c r="E1455" s="68" t="str">
        <f>IFERROR(VLOOKUP($B1455,APガラス性能一覧!$A$2:$M$6097,4,0),"")</f>
        <v/>
      </c>
      <c r="F1455" s="68" t="str">
        <f>IFERROR(VLOOKUP($B1455,APガラス性能一覧!$A$2:$M$6097,5,0),"")</f>
        <v/>
      </c>
      <c r="G1455" s="68" t="str">
        <f>IFERROR(VLOOKUP($B1455,APガラス性能一覧!$A$2:$M$6097,6,0),"")</f>
        <v/>
      </c>
      <c r="H1455" s="68" t="str">
        <f>IFERROR(VLOOKUP($B1455,APガラス性能一覧!$A$2:$M$6097,7,0),"")</f>
        <v/>
      </c>
      <c r="I1455" s="68" t="str">
        <f>IFERROR(VLOOKUP($B1455,APガラス性能一覧!$A$2:$M$6097,8,0),"")</f>
        <v/>
      </c>
      <c r="J1455" s="68" t="str">
        <f>IFERROR(VLOOKUP($B1455,APガラス性能一覧!$A$2:$M$6097,9,0),"")</f>
        <v/>
      </c>
      <c r="K1455" s="68" t="str">
        <f>IFERROR(VLOOKUP($B1455,APガラス性能一覧!$A$2:$M$6097,10,0),"")</f>
        <v/>
      </c>
      <c r="L1455" s="68" t="str">
        <f>IFERROR(VLOOKUP($B1455,APガラス性能一覧!$A$2:$M$6097,11,0),"")</f>
        <v/>
      </c>
      <c r="M1455" s="68" t="str">
        <f>IFERROR(VLOOKUP($B1455,APガラス性能一覧!$A$2:$M$6097,12,0),"")</f>
        <v/>
      </c>
      <c r="N1455" s="68" t="str">
        <f>IFERROR(VLOOKUP($B1455,APガラス性能一覧!$A$2:$M$6097,13,0),"")</f>
        <v/>
      </c>
    </row>
    <row r="1456" spans="2:14" x14ac:dyDescent="0.4">
      <c r="B1456" s="68" t="str">
        <f>IF($D$2="","",IF($E$2=0.65,IFERROR(IF(INDEX(APガラス性能一覧!A:A,MATCH(ROW(B1450),APガラス性能一覧!$O:$O,0))="","",INDEX(APガラス性能一覧!A:A,MATCH(ROW(B1450),APガラス性能一覧!$O:$O,0))),""),IFERROR(IF(INDEX(APガラス性能一覧!A:A,MATCH(ROW(B1450),APガラス性能一覧!$N:$N,0))="","",INDEX(APガラス性能一覧!A:A,MATCH(ROW(B1450),APガラス性能一覧!$N:$N,0))),"")))</f>
        <v/>
      </c>
      <c r="C1456" s="68" t="str">
        <f>IFERROR(VLOOKUP($B1456,APガラス性能一覧!$A$2:$M$6097,2,0),"")</f>
        <v/>
      </c>
      <c r="D1456" s="68" t="str">
        <f>IFERROR(VLOOKUP($B1456,APガラス性能一覧!$A$2:$M$6097,3,0),"")</f>
        <v/>
      </c>
      <c r="E1456" s="68" t="str">
        <f>IFERROR(VLOOKUP($B1456,APガラス性能一覧!$A$2:$M$6097,4,0),"")</f>
        <v/>
      </c>
      <c r="F1456" s="68" t="str">
        <f>IFERROR(VLOOKUP($B1456,APガラス性能一覧!$A$2:$M$6097,5,0),"")</f>
        <v/>
      </c>
      <c r="G1456" s="68" t="str">
        <f>IFERROR(VLOOKUP($B1456,APガラス性能一覧!$A$2:$M$6097,6,0),"")</f>
        <v/>
      </c>
      <c r="H1456" s="68" t="str">
        <f>IFERROR(VLOOKUP($B1456,APガラス性能一覧!$A$2:$M$6097,7,0),"")</f>
        <v/>
      </c>
      <c r="I1456" s="68" t="str">
        <f>IFERROR(VLOOKUP($B1456,APガラス性能一覧!$A$2:$M$6097,8,0),"")</f>
        <v/>
      </c>
      <c r="J1456" s="68" t="str">
        <f>IFERROR(VLOOKUP($B1456,APガラス性能一覧!$A$2:$M$6097,9,0),"")</f>
        <v/>
      </c>
      <c r="K1456" s="68" t="str">
        <f>IFERROR(VLOOKUP($B1456,APガラス性能一覧!$A$2:$M$6097,10,0),"")</f>
        <v/>
      </c>
      <c r="L1456" s="68" t="str">
        <f>IFERROR(VLOOKUP($B1456,APガラス性能一覧!$A$2:$M$6097,11,0),"")</f>
        <v/>
      </c>
      <c r="M1456" s="68" t="str">
        <f>IFERROR(VLOOKUP($B1456,APガラス性能一覧!$A$2:$M$6097,12,0),"")</f>
        <v/>
      </c>
      <c r="N1456" s="68" t="str">
        <f>IFERROR(VLOOKUP($B1456,APガラス性能一覧!$A$2:$M$6097,13,0),"")</f>
        <v/>
      </c>
    </row>
    <row r="1457" spans="2:14" x14ac:dyDescent="0.4">
      <c r="B1457" s="68" t="str">
        <f>IF($D$2="","",IF($E$2=0.65,IFERROR(IF(INDEX(APガラス性能一覧!A:A,MATCH(ROW(B1451),APガラス性能一覧!$O:$O,0))="","",INDEX(APガラス性能一覧!A:A,MATCH(ROW(B1451),APガラス性能一覧!$O:$O,0))),""),IFERROR(IF(INDEX(APガラス性能一覧!A:A,MATCH(ROW(B1451),APガラス性能一覧!$N:$N,0))="","",INDEX(APガラス性能一覧!A:A,MATCH(ROW(B1451),APガラス性能一覧!$N:$N,0))),"")))</f>
        <v/>
      </c>
      <c r="C1457" s="68" t="str">
        <f>IFERROR(VLOOKUP($B1457,APガラス性能一覧!$A$2:$M$6097,2,0),"")</f>
        <v/>
      </c>
      <c r="D1457" s="68" t="str">
        <f>IFERROR(VLOOKUP($B1457,APガラス性能一覧!$A$2:$M$6097,3,0),"")</f>
        <v/>
      </c>
      <c r="E1457" s="68" t="str">
        <f>IFERROR(VLOOKUP($B1457,APガラス性能一覧!$A$2:$M$6097,4,0),"")</f>
        <v/>
      </c>
      <c r="F1457" s="68" t="str">
        <f>IFERROR(VLOOKUP($B1457,APガラス性能一覧!$A$2:$M$6097,5,0),"")</f>
        <v/>
      </c>
      <c r="G1457" s="68" t="str">
        <f>IFERROR(VLOOKUP($B1457,APガラス性能一覧!$A$2:$M$6097,6,0),"")</f>
        <v/>
      </c>
      <c r="H1457" s="68" t="str">
        <f>IFERROR(VLOOKUP($B1457,APガラス性能一覧!$A$2:$M$6097,7,0),"")</f>
        <v/>
      </c>
      <c r="I1457" s="68" t="str">
        <f>IFERROR(VLOOKUP($B1457,APガラス性能一覧!$A$2:$M$6097,8,0),"")</f>
        <v/>
      </c>
      <c r="J1457" s="68" t="str">
        <f>IFERROR(VLOOKUP($B1457,APガラス性能一覧!$A$2:$M$6097,9,0),"")</f>
        <v/>
      </c>
      <c r="K1457" s="68" t="str">
        <f>IFERROR(VLOOKUP($B1457,APガラス性能一覧!$A$2:$M$6097,10,0),"")</f>
        <v/>
      </c>
      <c r="L1457" s="68" t="str">
        <f>IFERROR(VLOOKUP($B1457,APガラス性能一覧!$A$2:$M$6097,11,0),"")</f>
        <v/>
      </c>
      <c r="M1457" s="68" t="str">
        <f>IFERROR(VLOOKUP($B1457,APガラス性能一覧!$A$2:$M$6097,12,0),"")</f>
        <v/>
      </c>
      <c r="N1457" s="68" t="str">
        <f>IFERROR(VLOOKUP($B1457,APガラス性能一覧!$A$2:$M$6097,13,0),"")</f>
        <v/>
      </c>
    </row>
    <row r="1458" spans="2:14" x14ac:dyDescent="0.4">
      <c r="B1458" s="68" t="str">
        <f>IF($D$2="","",IF($E$2=0.65,IFERROR(IF(INDEX(APガラス性能一覧!A:A,MATCH(ROW(B1452),APガラス性能一覧!$O:$O,0))="","",INDEX(APガラス性能一覧!A:A,MATCH(ROW(B1452),APガラス性能一覧!$O:$O,0))),""),IFERROR(IF(INDEX(APガラス性能一覧!A:A,MATCH(ROW(B1452),APガラス性能一覧!$N:$N,0))="","",INDEX(APガラス性能一覧!A:A,MATCH(ROW(B1452),APガラス性能一覧!$N:$N,0))),"")))</f>
        <v/>
      </c>
      <c r="C1458" s="68" t="str">
        <f>IFERROR(VLOOKUP($B1458,APガラス性能一覧!$A$2:$M$6097,2,0),"")</f>
        <v/>
      </c>
      <c r="D1458" s="68" t="str">
        <f>IFERROR(VLOOKUP($B1458,APガラス性能一覧!$A$2:$M$6097,3,0),"")</f>
        <v/>
      </c>
      <c r="E1458" s="68" t="str">
        <f>IFERROR(VLOOKUP($B1458,APガラス性能一覧!$A$2:$M$6097,4,0),"")</f>
        <v/>
      </c>
      <c r="F1458" s="68" t="str">
        <f>IFERROR(VLOOKUP($B1458,APガラス性能一覧!$A$2:$M$6097,5,0),"")</f>
        <v/>
      </c>
      <c r="G1458" s="68" t="str">
        <f>IFERROR(VLOOKUP($B1458,APガラス性能一覧!$A$2:$M$6097,6,0),"")</f>
        <v/>
      </c>
      <c r="H1458" s="68" t="str">
        <f>IFERROR(VLOOKUP($B1458,APガラス性能一覧!$A$2:$M$6097,7,0),"")</f>
        <v/>
      </c>
      <c r="I1458" s="68" t="str">
        <f>IFERROR(VLOOKUP($B1458,APガラス性能一覧!$A$2:$M$6097,8,0),"")</f>
        <v/>
      </c>
      <c r="J1458" s="68" t="str">
        <f>IFERROR(VLOOKUP($B1458,APガラス性能一覧!$A$2:$M$6097,9,0),"")</f>
        <v/>
      </c>
      <c r="K1458" s="68" t="str">
        <f>IFERROR(VLOOKUP($B1458,APガラス性能一覧!$A$2:$M$6097,10,0),"")</f>
        <v/>
      </c>
      <c r="L1458" s="68" t="str">
        <f>IFERROR(VLOOKUP($B1458,APガラス性能一覧!$A$2:$M$6097,11,0),"")</f>
        <v/>
      </c>
      <c r="M1458" s="68" t="str">
        <f>IFERROR(VLOOKUP($B1458,APガラス性能一覧!$A$2:$M$6097,12,0),"")</f>
        <v/>
      </c>
      <c r="N1458" s="68" t="str">
        <f>IFERROR(VLOOKUP($B1458,APガラス性能一覧!$A$2:$M$6097,13,0),"")</f>
        <v/>
      </c>
    </row>
    <row r="1459" spans="2:14" x14ac:dyDescent="0.4">
      <c r="B1459" s="68" t="str">
        <f>IF($D$2="","",IF($E$2=0.65,IFERROR(IF(INDEX(APガラス性能一覧!A:A,MATCH(ROW(B1453),APガラス性能一覧!$O:$O,0))="","",INDEX(APガラス性能一覧!A:A,MATCH(ROW(B1453),APガラス性能一覧!$O:$O,0))),""),IFERROR(IF(INDEX(APガラス性能一覧!A:A,MATCH(ROW(B1453),APガラス性能一覧!$N:$N,0))="","",INDEX(APガラス性能一覧!A:A,MATCH(ROW(B1453),APガラス性能一覧!$N:$N,0))),"")))</f>
        <v/>
      </c>
      <c r="C1459" s="68" t="str">
        <f>IFERROR(VLOOKUP($B1459,APガラス性能一覧!$A$2:$M$6097,2,0),"")</f>
        <v/>
      </c>
      <c r="D1459" s="68" t="str">
        <f>IFERROR(VLOOKUP($B1459,APガラス性能一覧!$A$2:$M$6097,3,0),"")</f>
        <v/>
      </c>
      <c r="E1459" s="68" t="str">
        <f>IFERROR(VLOOKUP($B1459,APガラス性能一覧!$A$2:$M$6097,4,0),"")</f>
        <v/>
      </c>
      <c r="F1459" s="68" t="str">
        <f>IFERROR(VLOOKUP($B1459,APガラス性能一覧!$A$2:$M$6097,5,0),"")</f>
        <v/>
      </c>
      <c r="G1459" s="68" t="str">
        <f>IFERROR(VLOOKUP($B1459,APガラス性能一覧!$A$2:$M$6097,6,0),"")</f>
        <v/>
      </c>
      <c r="H1459" s="68" t="str">
        <f>IFERROR(VLOOKUP($B1459,APガラス性能一覧!$A$2:$M$6097,7,0),"")</f>
        <v/>
      </c>
      <c r="I1459" s="68" t="str">
        <f>IFERROR(VLOOKUP($B1459,APガラス性能一覧!$A$2:$M$6097,8,0),"")</f>
        <v/>
      </c>
      <c r="J1459" s="68" t="str">
        <f>IFERROR(VLOOKUP($B1459,APガラス性能一覧!$A$2:$M$6097,9,0),"")</f>
        <v/>
      </c>
      <c r="K1459" s="68" t="str">
        <f>IFERROR(VLOOKUP($B1459,APガラス性能一覧!$A$2:$M$6097,10,0),"")</f>
        <v/>
      </c>
      <c r="L1459" s="68" t="str">
        <f>IFERROR(VLOOKUP($B1459,APガラス性能一覧!$A$2:$M$6097,11,0),"")</f>
        <v/>
      </c>
      <c r="M1459" s="68" t="str">
        <f>IFERROR(VLOOKUP($B1459,APガラス性能一覧!$A$2:$M$6097,12,0),"")</f>
        <v/>
      </c>
      <c r="N1459" s="68" t="str">
        <f>IFERROR(VLOOKUP($B1459,APガラス性能一覧!$A$2:$M$6097,13,0),"")</f>
        <v/>
      </c>
    </row>
    <row r="1460" spans="2:14" x14ac:dyDescent="0.4">
      <c r="B1460" s="68" t="str">
        <f>IF($D$2="","",IF($E$2=0.65,IFERROR(IF(INDEX(APガラス性能一覧!A:A,MATCH(ROW(B1454),APガラス性能一覧!$O:$O,0))="","",INDEX(APガラス性能一覧!A:A,MATCH(ROW(B1454),APガラス性能一覧!$O:$O,0))),""),IFERROR(IF(INDEX(APガラス性能一覧!A:A,MATCH(ROW(B1454),APガラス性能一覧!$N:$N,0))="","",INDEX(APガラス性能一覧!A:A,MATCH(ROW(B1454),APガラス性能一覧!$N:$N,0))),"")))</f>
        <v/>
      </c>
      <c r="C1460" s="68" t="str">
        <f>IFERROR(VLOOKUP($B1460,APガラス性能一覧!$A$2:$M$6097,2,0),"")</f>
        <v/>
      </c>
      <c r="D1460" s="68" t="str">
        <f>IFERROR(VLOOKUP($B1460,APガラス性能一覧!$A$2:$M$6097,3,0),"")</f>
        <v/>
      </c>
      <c r="E1460" s="68" t="str">
        <f>IFERROR(VLOOKUP($B1460,APガラス性能一覧!$A$2:$M$6097,4,0),"")</f>
        <v/>
      </c>
      <c r="F1460" s="68" t="str">
        <f>IFERROR(VLOOKUP($B1460,APガラス性能一覧!$A$2:$M$6097,5,0),"")</f>
        <v/>
      </c>
      <c r="G1460" s="68" t="str">
        <f>IFERROR(VLOOKUP($B1460,APガラス性能一覧!$A$2:$M$6097,6,0),"")</f>
        <v/>
      </c>
      <c r="H1460" s="68" t="str">
        <f>IFERROR(VLOOKUP($B1460,APガラス性能一覧!$A$2:$M$6097,7,0),"")</f>
        <v/>
      </c>
      <c r="I1460" s="68" t="str">
        <f>IFERROR(VLOOKUP($B1460,APガラス性能一覧!$A$2:$M$6097,8,0),"")</f>
        <v/>
      </c>
      <c r="J1460" s="68" t="str">
        <f>IFERROR(VLOOKUP($B1460,APガラス性能一覧!$A$2:$M$6097,9,0),"")</f>
        <v/>
      </c>
      <c r="K1460" s="68" t="str">
        <f>IFERROR(VLOOKUP($B1460,APガラス性能一覧!$A$2:$M$6097,10,0),"")</f>
        <v/>
      </c>
      <c r="L1460" s="68" t="str">
        <f>IFERROR(VLOOKUP($B1460,APガラス性能一覧!$A$2:$M$6097,11,0),"")</f>
        <v/>
      </c>
      <c r="M1460" s="68" t="str">
        <f>IFERROR(VLOOKUP($B1460,APガラス性能一覧!$A$2:$M$6097,12,0),"")</f>
        <v/>
      </c>
      <c r="N1460" s="68" t="str">
        <f>IFERROR(VLOOKUP($B1460,APガラス性能一覧!$A$2:$M$6097,13,0),"")</f>
        <v/>
      </c>
    </row>
    <row r="1461" spans="2:14" x14ac:dyDescent="0.4">
      <c r="B1461" s="68" t="str">
        <f>IF($D$2="","",IF($E$2=0.65,IFERROR(IF(INDEX(APガラス性能一覧!A:A,MATCH(ROW(B1455),APガラス性能一覧!$O:$O,0))="","",INDEX(APガラス性能一覧!A:A,MATCH(ROW(B1455),APガラス性能一覧!$O:$O,0))),""),IFERROR(IF(INDEX(APガラス性能一覧!A:A,MATCH(ROW(B1455),APガラス性能一覧!$N:$N,0))="","",INDEX(APガラス性能一覧!A:A,MATCH(ROW(B1455),APガラス性能一覧!$N:$N,0))),"")))</f>
        <v/>
      </c>
      <c r="C1461" s="68" t="str">
        <f>IFERROR(VLOOKUP($B1461,APガラス性能一覧!$A$2:$M$6097,2,0),"")</f>
        <v/>
      </c>
      <c r="D1461" s="68" t="str">
        <f>IFERROR(VLOOKUP($B1461,APガラス性能一覧!$A$2:$M$6097,3,0),"")</f>
        <v/>
      </c>
      <c r="E1461" s="68" t="str">
        <f>IFERROR(VLOOKUP($B1461,APガラス性能一覧!$A$2:$M$6097,4,0),"")</f>
        <v/>
      </c>
      <c r="F1461" s="68" t="str">
        <f>IFERROR(VLOOKUP($B1461,APガラス性能一覧!$A$2:$M$6097,5,0),"")</f>
        <v/>
      </c>
      <c r="G1461" s="68" t="str">
        <f>IFERROR(VLOOKUP($B1461,APガラス性能一覧!$A$2:$M$6097,6,0),"")</f>
        <v/>
      </c>
      <c r="H1461" s="68" t="str">
        <f>IFERROR(VLOOKUP($B1461,APガラス性能一覧!$A$2:$M$6097,7,0),"")</f>
        <v/>
      </c>
      <c r="I1461" s="68" t="str">
        <f>IFERROR(VLOOKUP($B1461,APガラス性能一覧!$A$2:$M$6097,8,0),"")</f>
        <v/>
      </c>
      <c r="J1461" s="68" t="str">
        <f>IFERROR(VLOOKUP($B1461,APガラス性能一覧!$A$2:$M$6097,9,0),"")</f>
        <v/>
      </c>
      <c r="K1461" s="68" t="str">
        <f>IFERROR(VLOOKUP($B1461,APガラス性能一覧!$A$2:$M$6097,10,0),"")</f>
        <v/>
      </c>
      <c r="L1461" s="68" t="str">
        <f>IFERROR(VLOOKUP($B1461,APガラス性能一覧!$A$2:$M$6097,11,0),"")</f>
        <v/>
      </c>
      <c r="M1461" s="68" t="str">
        <f>IFERROR(VLOOKUP($B1461,APガラス性能一覧!$A$2:$M$6097,12,0),"")</f>
        <v/>
      </c>
      <c r="N1461" s="68" t="str">
        <f>IFERROR(VLOOKUP($B1461,APガラス性能一覧!$A$2:$M$6097,13,0),"")</f>
        <v/>
      </c>
    </row>
    <row r="1462" spans="2:14" x14ac:dyDescent="0.4">
      <c r="B1462" s="68" t="str">
        <f>IF($D$2="","",IF($E$2=0.65,IFERROR(IF(INDEX(APガラス性能一覧!A:A,MATCH(ROW(B1456),APガラス性能一覧!$O:$O,0))="","",INDEX(APガラス性能一覧!A:A,MATCH(ROW(B1456),APガラス性能一覧!$O:$O,0))),""),IFERROR(IF(INDEX(APガラス性能一覧!A:A,MATCH(ROW(B1456),APガラス性能一覧!$N:$N,0))="","",INDEX(APガラス性能一覧!A:A,MATCH(ROW(B1456),APガラス性能一覧!$N:$N,0))),"")))</f>
        <v/>
      </c>
      <c r="C1462" s="68" t="str">
        <f>IFERROR(VLOOKUP($B1462,APガラス性能一覧!$A$2:$M$6097,2,0),"")</f>
        <v/>
      </c>
      <c r="D1462" s="68" t="str">
        <f>IFERROR(VLOOKUP($B1462,APガラス性能一覧!$A$2:$M$6097,3,0),"")</f>
        <v/>
      </c>
      <c r="E1462" s="68" t="str">
        <f>IFERROR(VLOOKUP($B1462,APガラス性能一覧!$A$2:$M$6097,4,0),"")</f>
        <v/>
      </c>
      <c r="F1462" s="68" t="str">
        <f>IFERROR(VLOOKUP($B1462,APガラス性能一覧!$A$2:$M$6097,5,0),"")</f>
        <v/>
      </c>
      <c r="G1462" s="68" t="str">
        <f>IFERROR(VLOOKUP($B1462,APガラス性能一覧!$A$2:$M$6097,6,0),"")</f>
        <v/>
      </c>
      <c r="H1462" s="68" t="str">
        <f>IFERROR(VLOOKUP($B1462,APガラス性能一覧!$A$2:$M$6097,7,0),"")</f>
        <v/>
      </c>
      <c r="I1462" s="68" t="str">
        <f>IFERROR(VLOOKUP($B1462,APガラス性能一覧!$A$2:$M$6097,8,0),"")</f>
        <v/>
      </c>
      <c r="J1462" s="68" t="str">
        <f>IFERROR(VLOOKUP($B1462,APガラス性能一覧!$A$2:$M$6097,9,0),"")</f>
        <v/>
      </c>
      <c r="K1462" s="68" t="str">
        <f>IFERROR(VLOOKUP($B1462,APガラス性能一覧!$A$2:$M$6097,10,0),"")</f>
        <v/>
      </c>
      <c r="L1462" s="68" t="str">
        <f>IFERROR(VLOOKUP($B1462,APガラス性能一覧!$A$2:$M$6097,11,0),"")</f>
        <v/>
      </c>
      <c r="M1462" s="68" t="str">
        <f>IFERROR(VLOOKUP($B1462,APガラス性能一覧!$A$2:$M$6097,12,0),"")</f>
        <v/>
      </c>
      <c r="N1462" s="68" t="str">
        <f>IFERROR(VLOOKUP($B1462,APガラス性能一覧!$A$2:$M$6097,13,0),"")</f>
        <v/>
      </c>
    </row>
    <row r="1463" spans="2:14" x14ac:dyDescent="0.4">
      <c r="B1463" s="68" t="str">
        <f>IF($D$2="","",IF($E$2=0.65,IFERROR(IF(INDEX(APガラス性能一覧!A:A,MATCH(ROW(B1457),APガラス性能一覧!$O:$O,0))="","",INDEX(APガラス性能一覧!A:A,MATCH(ROW(B1457),APガラス性能一覧!$O:$O,0))),""),IFERROR(IF(INDEX(APガラス性能一覧!A:A,MATCH(ROW(B1457),APガラス性能一覧!$N:$N,0))="","",INDEX(APガラス性能一覧!A:A,MATCH(ROW(B1457),APガラス性能一覧!$N:$N,0))),"")))</f>
        <v/>
      </c>
      <c r="C1463" s="68" t="str">
        <f>IFERROR(VLOOKUP($B1463,APガラス性能一覧!$A$2:$M$6097,2,0),"")</f>
        <v/>
      </c>
      <c r="D1463" s="68" t="str">
        <f>IFERROR(VLOOKUP($B1463,APガラス性能一覧!$A$2:$M$6097,3,0),"")</f>
        <v/>
      </c>
      <c r="E1463" s="68" t="str">
        <f>IFERROR(VLOOKUP($B1463,APガラス性能一覧!$A$2:$M$6097,4,0),"")</f>
        <v/>
      </c>
      <c r="F1463" s="68" t="str">
        <f>IFERROR(VLOOKUP($B1463,APガラス性能一覧!$A$2:$M$6097,5,0),"")</f>
        <v/>
      </c>
      <c r="G1463" s="68" t="str">
        <f>IFERROR(VLOOKUP($B1463,APガラス性能一覧!$A$2:$M$6097,6,0),"")</f>
        <v/>
      </c>
      <c r="H1463" s="68" t="str">
        <f>IFERROR(VLOOKUP($B1463,APガラス性能一覧!$A$2:$M$6097,7,0),"")</f>
        <v/>
      </c>
      <c r="I1463" s="68" t="str">
        <f>IFERROR(VLOOKUP($B1463,APガラス性能一覧!$A$2:$M$6097,8,0),"")</f>
        <v/>
      </c>
      <c r="J1463" s="68" t="str">
        <f>IFERROR(VLOOKUP($B1463,APガラス性能一覧!$A$2:$M$6097,9,0),"")</f>
        <v/>
      </c>
      <c r="K1463" s="68" t="str">
        <f>IFERROR(VLOOKUP($B1463,APガラス性能一覧!$A$2:$M$6097,10,0),"")</f>
        <v/>
      </c>
      <c r="L1463" s="68" t="str">
        <f>IFERROR(VLOOKUP($B1463,APガラス性能一覧!$A$2:$M$6097,11,0),"")</f>
        <v/>
      </c>
      <c r="M1463" s="68" t="str">
        <f>IFERROR(VLOOKUP($B1463,APガラス性能一覧!$A$2:$M$6097,12,0),"")</f>
        <v/>
      </c>
      <c r="N1463" s="68" t="str">
        <f>IFERROR(VLOOKUP($B1463,APガラス性能一覧!$A$2:$M$6097,13,0),"")</f>
        <v/>
      </c>
    </row>
    <row r="1464" spans="2:14" x14ac:dyDescent="0.4">
      <c r="B1464" s="68" t="str">
        <f>IF($D$2="","",IF($E$2=0.65,IFERROR(IF(INDEX(APガラス性能一覧!A:A,MATCH(ROW(B1458),APガラス性能一覧!$O:$O,0))="","",INDEX(APガラス性能一覧!A:A,MATCH(ROW(B1458),APガラス性能一覧!$O:$O,0))),""),IFERROR(IF(INDEX(APガラス性能一覧!A:A,MATCH(ROW(B1458),APガラス性能一覧!$N:$N,0))="","",INDEX(APガラス性能一覧!A:A,MATCH(ROW(B1458),APガラス性能一覧!$N:$N,0))),"")))</f>
        <v/>
      </c>
      <c r="C1464" s="68" t="str">
        <f>IFERROR(VLOOKUP($B1464,APガラス性能一覧!$A$2:$M$6097,2,0),"")</f>
        <v/>
      </c>
      <c r="D1464" s="68" t="str">
        <f>IFERROR(VLOOKUP($B1464,APガラス性能一覧!$A$2:$M$6097,3,0),"")</f>
        <v/>
      </c>
      <c r="E1464" s="68" t="str">
        <f>IFERROR(VLOOKUP($B1464,APガラス性能一覧!$A$2:$M$6097,4,0),"")</f>
        <v/>
      </c>
      <c r="F1464" s="68" t="str">
        <f>IFERROR(VLOOKUP($B1464,APガラス性能一覧!$A$2:$M$6097,5,0),"")</f>
        <v/>
      </c>
      <c r="G1464" s="68" t="str">
        <f>IFERROR(VLOOKUP($B1464,APガラス性能一覧!$A$2:$M$6097,6,0),"")</f>
        <v/>
      </c>
      <c r="H1464" s="68" t="str">
        <f>IFERROR(VLOOKUP($B1464,APガラス性能一覧!$A$2:$M$6097,7,0),"")</f>
        <v/>
      </c>
      <c r="I1464" s="68" t="str">
        <f>IFERROR(VLOOKUP($B1464,APガラス性能一覧!$A$2:$M$6097,8,0),"")</f>
        <v/>
      </c>
      <c r="J1464" s="68" t="str">
        <f>IFERROR(VLOOKUP($B1464,APガラス性能一覧!$A$2:$M$6097,9,0),"")</f>
        <v/>
      </c>
      <c r="K1464" s="68" t="str">
        <f>IFERROR(VLOOKUP($B1464,APガラス性能一覧!$A$2:$M$6097,10,0),"")</f>
        <v/>
      </c>
      <c r="L1464" s="68" t="str">
        <f>IFERROR(VLOOKUP($B1464,APガラス性能一覧!$A$2:$M$6097,11,0),"")</f>
        <v/>
      </c>
      <c r="M1464" s="68" t="str">
        <f>IFERROR(VLOOKUP($B1464,APガラス性能一覧!$A$2:$M$6097,12,0),"")</f>
        <v/>
      </c>
      <c r="N1464" s="68" t="str">
        <f>IFERROR(VLOOKUP($B1464,APガラス性能一覧!$A$2:$M$6097,13,0),"")</f>
        <v/>
      </c>
    </row>
    <row r="1465" spans="2:14" x14ac:dyDescent="0.4">
      <c r="B1465" s="68" t="str">
        <f>IF($D$2="","",IF($E$2=0.65,IFERROR(IF(INDEX(APガラス性能一覧!A:A,MATCH(ROW(B1459),APガラス性能一覧!$O:$O,0))="","",INDEX(APガラス性能一覧!A:A,MATCH(ROW(B1459),APガラス性能一覧!$O:$O,0))),""),IFERROR(IF(INDEX(APガラス性能一覧!A:A,MATCH(ROW(B1459),APガラス性能一覧!$N:$N,0))="","",INDEX(APガラス性能一覧!A:A,MATCH(ROW(B1459),APガラス性能一覧!$N:$N,0))),"")))</f>
        <v/>
      </c>
      <c r="C1465" s="68" t="str">
        <f>IFERROR(VLOOKUP($B1465,APガラス性能一覧!$A$2:$M$6097,2,0),"")</f>
        <v/>
      </c>
      <c r="D1465" s="68" t="str">
        <f>IFERROR(VLOOKUP($B1465,APガラス性能一覧!$A$2:$M$6097,3,0),"")</f>
        <v/>
      </c>
      <c r="E1465" s="68" t="str">
        <f>IFERROR(VLOOKUP($B1465,APガラス性能一覧!$A$2:$M$6097,4,0),"")</f>
        <v/>
      </c>
      <c r="F1465" s="68" t="str">
        <f>IFERROR(VLOOKUP($B1465,APガラス性能一覧!$A$2:$M$6097,5,0),"")</f>
        <v/>
      </c>
      <c r="G1465" s="68" t="str">
        <f>IFERROR(VLOOKUP($B1465,APガラス性能一覧!$A$2:$M$6097,6,0),"")</f>
        <v/>
      </c>
      <c r="H1465" s="68" t="str">
        <f>IFERROR(VLOOKUP($B1465,APガラス性能一覧!$A$2:$M$6097,7,0),"")</f>
        <v/>
      </c>
      <c r="I1465" s="68" t="str">
        <f>IFERROR(VLOOKUP($B1465,APガラス性能一覧!$A$2:$M$6097,8,0),"")</f>
        <v/>
      </c>
      <c r="J1465" s="68" t="str">
        <f>IFERROR(VLOOKUP($B1465,APガラス性能一覧!$A$2:$M$6097,9,0),"")</f>
        <v/>
      </c>
      <c r="K1465" s="68" t="str">
        <f>IFERROR(VLOOKUP($B1465,APガラス性能一覧!$A$2:$M$6097,10,0),"")</f>
        <v/>
      </c>
      <c r="L1465" s="68" t="str">
        <f>IFERROR(VLOOKUP($B1465,APガラス性能一覧!$A$2:$M$6097,11,0),"")</f>
        <v/>
      </c>
      <c r="M1465" s="68" t="str">
        <f>IFERROR(VLOOKUP($B1465,APガラス性能一覧!$A$2:$M$6097,12,0),"")</f>
        <v/>
      </c>
      <c r="N1465" s="68" t="str">
        <f>IFERROR(VLOOKUP($B1465,APガラス性能一覧!$A$2:$M$6097,13,0),"")</f>
        <v/>
      </c>
    </row>
    <row r="1466" spans="2:14" x14ac:dyDescent="0.4">
      <c r="B1466" s="68" t="str">
        <f>IF($D$2="","",IF($E$2=0.65,IFERROR(IF(INDEX(APガラス性能一覧!A:A,MATCH(ROW(B1460),APガラス性能一覧!$O:$O,0))="","",INDEX(APガラス性能一覧!A:A,MATCH(ROW(B1460),APガラス性能一覧!$O:$O,0))),""),IFERROR(IF(INDEX(APガラス性能一覧!A:A,MATCH(ROW(B1460),APガラス性能一覧!$N:$N,0))="","",INDEX(APガラス性能一覧!A:A,MATCH(ROW(B1460),APガラス性能一覧!$N:$N,0))),"")))</f>
        <v/>
      </c>
      <c r="C1466" s="68" t="str">
        <f>IFERROR(VLOOKUP($B1466,APガラス性能一覧!$A$2:$M$6097,2,0),"")</f>
        <v/>
      </c>
      <c r="D1466" s="68" t="str">
        <f>IFERROR(VLOOKUP($B1466,APガラス性能一覧!$A$2:$M$6097,3,0),"")</f>
        <v/>
      </c>
      <c r="E1466" s="68" t="str">
        <f>IFERROR(VLOOKUP($B1466,APガラス性能一覧!$A$2:$M$6097,4,0),"")</f>
        <v/>
      </c>
      <c r="F1466" s="68" t="str">
        <f>IFERROR(VLOOKUP($B1466,APガラス性能一覧!$A$2:$M$6097,5,0),"")</f>
        <v/>
      </c>
      <c r="G1466" s="68" t="str">
        <f>IFERROR(VLOOKUP($B1466,APガラス性能一覧!$A$2:$M$6097,6,0),"")</f>
        <v/>
      </c>
      <c r="H1466" s="68" t="str">
        <f>IFERROR(VLOOKUP($B1466,APガラス性能一覧!$A$2:$M$6097,7,0),"")</f>
        <v/>
      </c>
      <c r="I1466" s="68" t="str">
        <f>IFERROR(VLOOKUP($B1466,APガラス性能一覧!$A$2:$M$6097,8,0),"")</f>
        <v/>
      </c>
      <c r="J1466" s="68" t="str">
        <f>IFERROR(VLOOKUP($B1466,APガラス性能一覧!$A$2:$M$6097,9,0),"")</f>
        <v/>
      </c>
      <c r="K1466" s="68" t="str">
        <f>IFERROR(VLOOKUP($B1466,APガラス性能一覧!$A$2:$M$6097,10,0),"")</f>
        <v/>
      </c>
      <c r="L1466" s="68" t="str">
        <f>IFERROR(VLOOKUP($B1466,APガラス性能一覧!$A$2:$M$6097,11,0),"")</f>
        <v/>
      </c>
      <c r="M1466" s="68" t="str">
        <f>IFERROR(VLOOKUP($B1466,APガラス性能一覧!$A$2:$M$6097,12,0),"")</f>
        <v/>
      </c>
      <c r="N1466" s="68" t="str">
        <f>IFERROR(VLOOKUP($B1466,APガラス性能一覧!$A$2:$M$6097,13,0),"")</f>
        <v/>
      </c>
    </row>
    <row r="1467" spans="2:14" x14ac:dyDescent="0.4">
      <c r="B1467" s="68" t="str">
        <f>IF($D$2="","",IF($E$2=0.65,IFERROR(IF(INDEX(APガラス性能一覧!A:A,MATCH(ROW(B1461),APガラス性能一覧!$O:$O,0))="","",INDEX(APガラス性能一覧!A:A,MATCH(ROW(B1461),APガラス性能一覧!$O:$O,0))),""),IFERROR(IF(INDEX(APガラス性能一覧!A:A,MATCH(ROW(B1461),APガラス性能一覧!$N:$N,0))="","",INDEX(APガラス性能一覧!A:A,MATCH(ROW(B1461),APガラス性能一覧!$N:$N,0))),"")))</f>
        <v/>
      </c>
      <c r="C1467" s="68" t="str">
        <f>IFERROR(VLOOKUP($B1467,APガラス性能一覧!$A$2:$M$6097,2,0),"")</f>
        <v/>
      </c>
      <c r="D1467" s="68" t="str">
        <f>IFERROR(VLOOKUP($B1467,APガラス性能一覧!$A$2:$M$6097,3,0),"")</f>
        <v/>
      </c>
      <c r="E1467" s="68" t="str">
        <f>IFERROR(VLOOKUP($B1467,APガラス性能一覧!$A$2:$M$6097,4,0),"")</f>
        <v/>
      </c>
      <c r="F1467" s="68" t="str">
        <f>IFERROR(VLOOKUP($B1467,APガラス性能一覧!$A$2:$M$6097,5,0),"")</f>
        <v/>
      </c>
      <c r="G1467" s="68" t="str">
        <f>IFERROR(VLOOKUP($B1467,APガラス性能一覧!$A$2:$M$6097,6,0),"")</f>
        <v/>
      </c>
      <c r="H1467" s="68" t="str">
        <f>IFERROR(VLOOKUP($B1467,APガラス性能一覧!$A$2:$M$6097,7,0),"")</f>
        <v/>
      </c>
      <c r="I1467" s="68" t="str">
        <f>IFERROR(VLOOKUP($B1467,APガラス性能一覧!$A$2:$M$6097,8,0),"")</f>
        <v/>
      </c>
      <c r="J1467" s="68" t="str">
        <f>IFERROR(VLOOKUP($B1467,APガラス性能一覧!$A$2:$M$6097,9,0),"")</f>
        <v/>
      </c>
      <c r="K1467" s="68" t="str">
        <f>IFERROR(VLOOKUP($B1467,APガラス性能一覧!$A$2:$M$6097,10,0),"")</f>
        <v/>
      </c>
      <c r="L1467" s="68" t="str">
        <f>IFERROR(VLOOKUP($B1467,APガラス性能一覧!$A$2:$M$6097,11,0),"")</f>
        <v/>
      </c>
      <c r="M1467" s="68" t="str">
        <f>IFERROR(VLOOKUP($B1467,APガラス性能一覧!$A$2:$M$6097,12,0),"")</f>
        <v/>
      </c>
      <c r="N1467" s="68" t="str">
        <f>IFERROR(VLOOKUP($B1467,APガラス性能一覧!$A$2:$M$6097,13,0),"")</f>
        <v/>
      </c>
    </row>
    <row r="1468" spans="2:14" x14ac:dyDescent="0.4">
      <c r="B1468" s="68" t="str">
        <f>IF($D$2="","",IF($E$2=0.65,IFERROR(IF(INDEX(APガラス性能一覧!A:A,MATCH(ROW(B1462),APガラス性能一覧!$O:$O,0))="","",INDEX(APガラス性能一覧!A:A,MATCH(ROW(B1462),APガラス性能一覧!$O:$O,0))),""),IFERROR(IF(INDEX(APガラス性能一覧!A:A,MATCH(ROW(B1462),APガラス性能一覧!$N:$N,0))="","",INDEX(APガラス性能一覧!A:A,MATCH(ROW(B1462),APガラス性能一覧!$N:$N,0))),"")))</f>
        <v/>
      </c>
      <c r="C1468" s="68" t="str">
        <f>IFERROR(VLOOKUP($B1468,APガラス性能一覧!$A$2:$M$6097,2,0),"")</f>
        <v/>
      </c>
      <c r="D1468" s="68" t="str">
        <f>IFERROR(VLOOKUP($B1468,APガラス性能一覧!$A$2:$M$6097,3,0),"")</f>
        <v/>
      </c>
      <c r="E1468" s="68" t="str">
        <f>IFERROR(VLOOKUP($B1468,APガラス性能一覧!$A$2:$M$6097,4,0),"")</f>
        <v/>
      </c>
      <c r="F1468" s="68" t="str">
        <f>IFERROR(VLOOKUP($B1468,APガラス性能一覧!$A$2:$M$6097,5,0),"")</f>
        <v/>
      </c>
      <c r="G1468" s="68" t="str">
        <f>IFERROR(VLOOKUP($B1468,APガラス性能一覧!$A$2:$M$6097,6,0),"")</f>
        <v/>
      </c>
      <c r="H1468" s="68" t="str">
        <f>IFERROR(VLOOKUP($B1468,APガラス性能一覧!$A$2:$M$6097,7,0),"")</f>
        <v/>
      </c>
      <c r="I1468" s="68" t="str">
        <f>IFERROR(VLOOKUP($B1468,APガラス性能一覧!$A$2:$M$6097,8,0),"")</f>
        <v/>
      </c>
      <c r="J1468" s="68" t="str">
        <f>IFERROR(VLOOKUP($B1468,APガラス性能一覧!$A$2:$M$6097,9,0),"")</f>
        <v/>
      </c>
      <c r="K1468" s="68" t="str">
        <f>IFERROR(VLOOKUP($B1468,APガラス性能一覧!$A$2:$M$6097,10,0),"")</f>
        <v/>
      </c>
      <c r="L1468" s="68" t="str">
        <f>IFERROR(VLOOKUP($B1468,APガラス性能一覧!$A$2:$M$6097,11,0),"")</f>
        <v/>
      </c>
      <c r="M1468" s="68" t="str">
        <f>IFERROR(VLOOKUP($B1468,APガラス性能一覧!$A$2:$M$6097,12,0),"")</f>
        <v/>
      </c>
      <c r="N1468" s="68" t="str">
        <f>IFERROR(VLOOKUP($B1468,APガラス性能一覧!$A$2:$M$6097,13,0),"")</f>
        <v/>
      </c>
    </row>
    <row r="1469" spans="2:14" x14ac:dyDescent="0.4">
      <c r="B1469" s="68" t="str">
        <f>IF($D$2="","",IF($E$2=0.65,IFERROR(IF(INDEX(APガラス性能一覧!A:A,MATCH(ROW(B1463),APガラス性能一覧!$O:$O,0))="","",INDEX(APガラス性能一覧!A:A,MATCH(ROW(B1463),APガラス性能一覧!$O:$O,0))),""),IFERROR(IF(INDEX(APガラス性能一覧!A:A,MATCH(ROW(B1463),APガラス性能一覧!$N:$N,0))="","",INDEX(APガラス性能一覧!A:A,MATCH(ROW(B1463),APガラス性能一覧!$N:$N,0))),"")))</f>
        <v/>
      </c>
      <c r="C1469" s="68" t="str">
        <f>IFERROR(VLOOKUP($B1469,APガラス性能一覧!$A$2:$M$6097,2,0),"")</f>
        <v/>
      </c>
      <c r="D1469" s="68" t="str">
        <f>IFERROR(VLOOKUP($B1469,APガラス性能一覧!$A$2:$M$6097,3,0),"")</f>
        <v/>
      </c>
      <c r="E1469" s="68" t="str">
        <f>IFERROR(VLOOKUP($B1469,APガラス性能一覧!$A$2:$M$6097,4,0),"")</f>
        <v/>
      </c>
      <c r="F1469" s="68" t="str">
        <f>IFERROR(VLOOKUP($B1469,APガラス性能一覧!$A$2:$M$6097,5,0),"")</f>
        <v/>
      </c>
      <c r="G1469" s="68" t="str">
        <f>IFERROR(VLOOKUP($B1469,APガラス性能一覧!$A$2:$M$6097,6,0),"")</f>
        <v/>
      </c>
      <c r="H1469" s="68" t="str">
        <f>IFERROR(VLOOKUP($B1469,APガラス性能一覧!$A$2:$M$6097,7,0),"")</f>
        <v/>
      </c>
      <c r="I1469" s="68" t="str">
        <f>IFERROR(VLOOKUP($B1469,APガラス性能一覧!$A$2:$M$6097,8,0),"")</f>
        <v/>
      </c>
      <c r="J1469" s="68" t="str">
        <f>IFERROR(VLOOKUP($B1469,APガラス性能一覧!$A$2:$M$6097,9,0),"")</f>
        <v/>
      </c>
      <c r="K1469" s="68" t="str">
        <f>IFERROR(VLOOKUP($B1469,APガラス性能一覧!$A$2:$M$6097,10,0),"")</f>
        <v/>
      </c>
      <c r="L1469" s="68" t="str">
        <f>IFERROR(VLOOKUP($B1469,APガラス性能一覧!$A$2:$M$6097,11,0),"")</f>
        <v/>
      </c>
      <c r="M1469" s="68" t="str">
        <f>IFERROR(VLOOKUP($B1469,APガラス性能一覧!$A$2:$M$6097,12,0),"")</f>
        <v/>
      </c>
      <c r="N1469" s="68" t="str">
        <f>IFERROR(VLOOKUP($B1469,APガラス性能一覧!$A$2:$M$6097,13,0),"")</f>
        <v/>
      </c>
    </row>
    <row r="1470" spans="2:14" x14ac:dyDescent="0.4">
      <c r="B1470" s="68" t="str">
        <f>IF($D$2="","",IF($E$2=0.65,IFERROR(IF(INDEX(APガラス性能一覧!A:A,MATCH(ROW(B1464),APガラス性能一覧!$O:$O,0))="","",INDEX(APガラス性能一覧!A:A,MATCH(ROW(B1464),APガラス性能一覧!$O:$O,0))),""),IFERROR(IF(INDEX(APガラス性能一覧!A:A,MATCH(ROW(B1464),APガラス性能一覧!$N:$N,0))="","",INDEX(APガラス性能一覧!A:A,MATCH(ROW(B1464),APガラス性能一覧!$N:$N,0))),"")))</f>
        <v/>
      </c>
      <c r="C1470" s="68" t="str">
        <f>IFERROR(VLOOKUP($B1470,APガラス性能一覧!$A$2:$M$6097,2,0),"")</f>
        <v/>
      </c>
      <c r="D1470" s="68" t="str">
        <f>IFERROR(VLOOKUP($B1470,APガラス性能一覧!$A$2:$M$6097,3,0),"")</f>
        <v/>
      </c>
      <c r="E1470" s="68" t="str">
        <f>IFERROR(VLOOKUP($B1470,APガラス性能一覧!$A$2:$M$6097,4,0),"")</f>
        <v/>
      </c>
      <c r="F1470" s="68" t="str">
        <f>IFERROR(VLOOKUP($B1470,APガラス性能一覧!$A$2:$M$6097,5,0),"")</f>
        <v/>
      </c>
      <c r="G1470" s="68" t="str">
        <f>IFERROR(VLOOKUP($B1470,APガラス性能一覧!$A$2:$M$6097,6,0),"")</f>
        <v/>
      </c>
      <c r="H1470" s="68" t="str">
        <f>IFERROR(VLOOKUP($B1470,APガラス性能一覧!$A$2:$M$6097,7,0),"")</f>
        <v/>
      </c>
      <c r="I1470" s="68" t="str">
        <f>IFERROR(VLOOKUP($B1470,APガラス性能一覧!$A$2:$M$6097,8,0),"")</f>
        <v/>
      </c>
      <c r="J1470" s="68" t="str">
        <f>IFERROR(VLOOKUP($B1470,APガラス性能一覧!$A$2:$M$6097,9,0),"")</f>
        <v/>
      </c>
      <c r="K1470" s="68" t="str">
        <f>IFERROR(VLOOKUP($B1470,APガラス性能一覧!$A$2:$M$6097,10,0),"")</f>
        <v/>
      </c>
      <c r="L1470" s="68" t="str">
        <f>IFERROR(VLOOKUP($B1470,APガラス性能一覧!$A$2:$M$6097,11,0),"")</f>
        <v/>
      </c>
      <c r="M1470" s="68" t="str">
        <f>IFERROR(VLOOKUP($B1470,APガラス性能一覧!$A$2:$M$6097,12,0),"")</f>
        <v/>
      </c>
      <c r="N1470" s="68" t="str">
        <f>IFERROR(VLOOKUP($B1470,APガラス性能一覧!$A$2:$M$6097,13,0),"")</f>
        <v/>
      </c>
    </row>
    <row r="1471" spans="2:14" x14ac:dyDescent="0.4">
      <c r="B1471" s="68" t="str">
        <f>IF($D$2="","",IF($E$2=0.65,IFERROR(IF(INDEX(APガラス性能一覧!A:A,MATCH(ROW(B1465),APガラス性能一覧!$O:$O,0))="","",INDEX(APガラス性能一覧!A:A,MATCH(ROW(B1465),APガラス性能一覧!$O:$O,0))),""),IFERROR(IF(INDEX(APガラス性能一覧!A:A,MATCH(ROW(B1465),APガラス性能一覧!$N:$N,0))="","",INDEX(APガラス性能一覧!A:A,MATCH(ROW(B1465),APガラス性能一覧!$N:$N,0))),"")))</f>
        <v/>
      </c>
      <c r="C1471" s="68" t="str">
        <f>IFERROR(VLOOKUP($B1471,APガラス性能一覧!$A$2:$M$6097,2,0),"")</f>
        <v/>
      </c>
      <c r="D1471" s="68" t="str">
        <f>IFERROR(VLOOKUP($B1471,APガラス性能一覧!$A$2:$M$6097,3,0),"")</f>
        <v/>
      </c>
      <c r="E1471" s="68" t="str">
        <f>IFERROR(VLOOKUP($B1471,APガラス性能一覧!$A$2:$M$6097,4,0),"")</f>
        <v/>
      </c>
      <c r="F1471" s="68" t="str">
        <f>IFERROR(VLOOKUP($B1471,APガラス性能一覧!$A$2:$M$6097,5,0),"")</f>
        <v/>
      </c>
      <c r="G1471" s="68" t="str">
        <f>IFERROR(VLOOKUP($B1471,APガラス性能一覧!$A$2:$M$6097,6,0),"")</f>
        <v/>
      </c>
      <c r="H1471" s="68" t="str">
        <f>IFERROR(VLOOKUP($B1471,APガラス性能一覧!$A$2:$M$6097,7,0),"")</f>
        <v/>
      </c>
      <c r="I1471" s="68" t="str">
        <f>IFERROR(VLOOKUP($B1471,APガラス性能一覧!$A$2:$M$6097,8,0),"")</f>
        <v/>
      </c>
      <c r="J1471" s="68" t="str">
        <f>IFERROR(VLOOKUP($B1471,APガラス性能一覧!$A$2:$M$6097,9,0),"")</f>
        <v/>
      </c>
      <c r="K1471" s="68" t="str">
        <f>IFERROR(VLOOKUP($B1471,APガラス性能一覧!$A$2:$M$6097,10,0),"")</f>
        <v/>
      </c>
      <c r="L1471" s="68" t="str">
        <f>IFERROR(VLOOKUP($B1471,APガラス性能一覧!$A$2:$M$6097,11,0),"")</f>
        <v/>
      </c>
      <c r="M1471" s="68" t="str">
        <f>IFERROR(VLOOKUP($B1471,APガラス性能一覧!$A$2:$M$6097,12,0),"")</f>
        <v/>
      </c>
      <c r="N1471" s="68" t="str">
        <f>IFERROR(VLOOKUP($B1471,APガラス性能一覧!$A$2:$M$6097,13,0),"")</f>
        <v/>
      </c>
    </row>
    <row r="1472" spans="2:14" x14ac:dyDescent="0.4">
      <c r="B1472" s="68" t="str">
        <f>IF($D$2="","",IF($E$2=0.65,IFERROR(IF(INDEX(APガラス性能一覧!A:A,MATCH(ROW(B1466),APガラス性能一覧!$O:$O,0))="","",INDEX(APガラス性能一覧!A:A,MATCH(ROW(B1466),APガラス性能一覧!$O:$O,0))),""),IFERROR(IF(INDEX(APガラス性能一覧!A:A,MATCH(ROW(B1466),APガラス性能一覧!$N:$N,0))="","",INDEX(APガラス性能一覧!A:A,MATCH(ROW(B1466),APガラス性能一覧!$N:$N,0))),"")))</f>
        <v/>
      </c>
      <c r="C1472" s="68" t="str">
        <f>IFERROR(VLOOKUP($B1472,APガラス性能一覧!$A$2:$M$6097,2,0),"")</f>
        <v/>
      </c>
      <c r="D1472" s="68" t="str">
        <f>IFERROR(VLOOKUP($B1472,APガラス性能一覧!$A$2:$M$6097,3,0),"")</f>
        <v/>
      </c>
      <c r="E1472" s="68" t="str">
        <f>IFERROR(VLOOKUP($B1472,APガラス性能一覧!$A$2:$M$6097,4,0),"")</f>
        <v/>
      </c>
      <c r="F1472" s="68" t="str">
        <f>IFERROR(VLOOKUP($B1472,APガラス性能一覧!$A$2:$M$6097,5,0),"")</f>
        <v/>
      </c>
      <c r="G1472" s="68" t="str">
        <f>IFERROR(VLOOKUP($B1472,APガラス性能一覧!$A$2:$M$6097,6,0),"")</f>
        <v/>
      </c>
      <c r="H1472" s="68" t="str">
        <f>IFERROR(VLOOKUP($B1472,APガラス性能一覧!$A$2:$M$6097,7,0),"")</f>
        <v/>
      </c>
      <c r="I1472" s="68" t="str">
        <f>IFERROR(VLOOKUP($B1472,APガラス性能一覧!$A$2:$M$6097,8,0),"")</f>
        <v/>
      </c>
      <c r="J1472" s="68" t="str">
        <f>IFERROR(VLOOKUP($B1472,APガラス性能一覧!$A$2:$M$6097,9,0),"")</f>
        <v/>
      </c>
      <c r="K1472" s="68" t="str">
        <f>IFERROR(VLOOKUP($B1472,APガラス性能一覧!$A$2:$M$6097,10,0),"")</f>
        <v/>
      </c>
      <c r="L1472" s="68" t="str">
        <f>IFERROR(VLOOKUP($B1472,APガラス性能一覧!$A$2:$M$6097,11,0),"")</f>
        <v/>
      </c>
      <c r="M1472" s="68" t="str">
        <f>IFERROR(VLOOKUP($B1472,APガラス性能一覧!$A$2:$M$6097,12,0),"")</f>
        <v/>
      </c>
      <c r="N1472" s="68" t="str">
        <f>IFERROR(VLOOKUP($B1472,APガラス性能一覧!$A$2:$M$6097,13,0),"")</f>
        <v/>
      </c>
    </row>
    <row r="1473" spans="2:14" x14ac:dyDescent="0.4">
      <c r="B1473" s="68" t="str">
        <f>IF($D$2="","",IF($E$2=0.65,IFERROR(IF(INDEX(APガラス性能一覧!A:A,MATCH(ROW(B1467),APガラス性能一覧!$O:$O,0))="","",INDEX(APガラス性能一覧!A:A,MATCH(ROW(B1467),APガラス性能一覧!$O:$O,0))),""),IFERROR(IF(INDEX(APガラス性能一覧!A:A,MATCH(ROW(B1467),APガラス性能一覧!$N:$N,0))="","",INDEX(APガラス性能一覧!A:A,MATCH(ROW(B1467),APガラス性能一覧!$N:$N,0))),"")))</f>
        <v/>
      </c>
      <c r="C1473" s="68" t="str">
        <f>IFERROR(VLOOKUP($B1473,APガラス性能一覧!$A$2:$M$6097,2,0),"")</f>
        <v/>
      </c>
      <c r="D1473" s="68" t="str">
        <f>IFERROR(VLOOKUP($B1473,APガラス性能一覧!$A$2:$M$6097,3,0),"")</f>
        <v/>
      </c>
      <c r="E1473" s="68" t="str">
        <f>IFERROR(VLOOKUP($B1473,APガラス性能一覧!$A$2:$M$6097,4,0),"")</f>
        <v/>
      </c>
      <c r="F1473" s="68" t="str">
        <f>IFERROR(VLOOKUP($B1473,APガラス性能一覧!$A$2:$M$6097,5,0),"")</f>
        <v/>
      </c>
      <c r="G1473" s="68" t="str">
        <f>IFERROR(VLOOKUP($B1473,APガラス性能一覧!$A$2:$M$6097,6,0),"")</f>
        <v/>
      </c>
      <c r="H1473" s="68" t="str">
        <f>IFERROR(VLOOKUP($B1473,APガラス性能一覧!$A$2:$M$6097,7,0),"")</f>
        <v/>
      </c>
      <c r="I1473" s="68" t="str">
        <f>IFERROR(VLOOKUP($B1473,APガラス性能一覧!$A$2:$M$6097,8,0),"")</f>
        <v/>
      </c>
      <c r="J1473" s="68" t="str">
        <f>IFERROR(VLOOKUP($B1473,APガラス性能一覧!$A$2:$M$6097,9,0),"")</f>
        <v/>
      </c>
      <c r="K1473" s="68" t="str">
        <f>IFERROR(VLOOKUP($B1473,APガラス性能一覧!$A$2:$M$6097,10,0),"")</f>
        <v/>
      </c>
      <c r="L1473" s="68" t="str">
        <f>IFERROR(VLOOKUP($B1473,APガラス性能一覧!$A$2:$M$6097,11,0),"")</f>
        <v/>
      </c>
      <c r="M1473" s="68" t="str">
        <f>IFERROR(VLOOKUP($B1473,APガラス性能一覧!$A$2:$M$6097,12,0),"")</f>
        <v/>
      </c>
      <c r="N1473" s="68" t="str">
        <f>IFERROR(VLOOKUP($B1473,APガラス性能一覧!$A$2:$M$6097,13,0),"")</f>
        <v/>
      </c>
    </row>
    <row r="1474" spans="2:14" x14ac:dyDescent="0.4">
      <c r="B1474" s="68" t="str">
        <f>IF($D$2="","",IF($E$2=0.65,IFERROR(IF(INDEX(APガラス性能一覧!A:A,MATCH(ROW(B1468),APガラス性能一覧!$O:$O,0))="","",INDEX(APガラス性能一覧!A:A,MATCH(ROW(B1468),APガラス性能一覧!$O:$O,0))),""),IFERROR(IF(INDEX(APガラス性能一覧!A:A,MATCH(ROW(B1468),APガラス性能一覧!$N:$N,0))="","",INDEX(APガラス性能一覧!A:A,MATCH(ROW(B1468),APガラス性能一覧!$N:$N,0))),"")))</f>
        <v/>
      </c>
      <c r="C1474" s="68" t="str">
        <f>IFERROR(VLOOKUP($B1474,APガラス性能一覧!$A$2:$M$6097,2,0),"")</f>
        <v/>
      </c>
      <c r="D1474" s="68" t="str">
        <f>IFERROR(VLOOKUP($B1474,APガラス性能一覧!$A$2:$M$6097,3,0),"")</f>
        <v/>
      </c>
      <c r="E1474" s="68" t="str">
        <f>IFERROR(VLOOKUP($B1474,APガラス性能一覧!$A$2:$M$6097,4,0),"")</f>
        <v/>
      </c>
      <c r="F1474" s="68" t="str">
        <f>IFERROR(VLOOKUP($B1474,APガラス性能一覧!$A$2:$M$6097,5,0),"")</f>
        <v/>
      </c>
      <c r="G1474" s="68" t="str">
        <f>IFERROR(VLOOKUP($B1474,APガラス性能一覧!$A$2:$M$6097,6,0),"")</f>
        <v/>
      </c>
      <c r="H1474" s="68" t="str">
        <f>IFERROR(VLOOKUP($B1474,APガラス性能一覧!$A$2:$M$6097,7,0),"")</f>
        <v/>
      </c>
      <c r="I1474" s="68" t="str">
        <f>IFERROR(VLOOKUP($B1474,APガラス性能一覧!$A$2:$M$6097,8,0),"")</f>
        <v/>
      </c>
      <c r="J1474" s="68" t="str">
        <f>IFERROR(VLOOKUP($B1474,APガラス性能一覧!$A$2:$M$6097,9,0),"")</f>
        <v/>
      </c>
      <c r="K1474" s="68" t="str">
        <f>IFERROR(VLOOKUP($B1474,APガラス性能一覧!$A$2:$M$6097,10,0),"")</f>
        <v/>
      </c>
      <c r="L1474" s="68" t="str">
        <f>IFERROR(VLOOKUP($B1474,APガラス性能一覧!$A$2:$M$6097,11,0),"")</f>
        <v/>
      </c>
      <c r="M1474" s="68" t="str">
        <f>IFERROR(VLOOKUP($B1474,APガラス性能一覧!$A$2:$M$6097,12,0),"")</f>
        <v/>
      </c>
      <c r="N1474" s="68" t="str">
        <f>IFERROR(VLOOKUP($B1474,APガラス性能一覧!$A$2:$M$6097,13,0),"")</f>
        <v/>
      </c>
    </row>
    <row r="1475" spans="2:14" x14ac:dyDescent="0.4">
      <c r="B1475" s="68" t="str">
        <f>IF($D$2="","",IF($E$2=0.65,IFERROR(IF(INDEX(APガラス性能一覧!A:A,MATCH(ROW(B1469),APガラス性能一覧!$O:$O,0))="","",INDEX(APガラス性能一覧!A:A,MATCH(ROW(B1469),APガラス性能一覧!$O:$O,0))),""),IFERROR(IF(INDEX(APガラス性能一覧!A:A,MATCH(ROW(B1469),APガラス性能一覧!$N:$N,0))="","",INDEX(APガラス性能一覧!A:A,MATCH(ROW(B1469),APガラス性能一覧!$N:$N,0))),"")))</f>
        <v/>
      </c>
      <c r="C1475" s="68" t="str">
        <f>IFERROR(VLOOKUP($B1475,APガラス性能一覧!$A$2:$M$6097,2,0),"")</f>
        <v/>
      </c>
      <c r="D1475" s="68" t="str">
        <f>IFERROR(VLOOKUP($B1475,APガラス性能一覧!$A$2:$M$6097,3,0),"")</f>
        <v/>
      </c>
      <c r="E1475" s="68" t="str">
        <f>IFERROR(VLOOKUP($B1475,APガラス性能一覧!$A$2:$M$6097,4,0),"")</f>
        <v/>
      </c>
      <c r="F1475" s="68" t="str">
        <f>IFERROR(VLOOKUP($B1475,APガラス性能一覧!$A$2:$M$6097,5,0),"")</f>
        <v/>
      </c>
      <c r="G1475" s="68" t="str">
        <f>IFERROR(VLOOKUP($B1475,APガラス性能一覧!$A$2:$M$6097,6,0),"")</f>
        <v/>
      </c>
      <c r="H1475" s="68" t="str">
        <f>IFERROR(VLOOKUP($B1475,APガラス性能一覧!$A$2:$M$6097,7,0),"")</f>
        <v/>
      </c>
      <c r="I1475" s="68" t="str">
        <f>IFERROR(VLOOKUP($B1475,APガラス性能一覧!$A$2:$M$6097,8,0),"")</f>
        <v/>
      </c>
      <c r="J1475" s="68" t="str">
        <f>IFERROR(VLOOKUP($B1475,APガラス性能一覧!$A$2:$M$6097,9,0),"")</f>
        <v/>
      </c>
      <c r="K1475" s="68" t="str">
        <f>IFERROR(VLOOKUP($B1475,APガラス性能一覧!$A$2:$M$6097,10,0),"")</f>
        <v/>
      </c>
      <c r="L1475" s="68" t="str">
        <f>IFERROR(VLOOKUP($B1475,APガラス性能一覧!$A$2:$M$6097,11,0),"")</f>
        <v/>
      </c>
      <c r="M1475" s="68" t="str">
        <f>IFERROR(VLOOKUP($B1475,APガラス性能一覧!$A$2:$M$6097,12,0),"")</f>
        <v/>
      </c>
      <c r="N1475" s="68" t="str">
        <f>IFERROR(VLOOKUP($B1475,APガラス性能一覧!$A$2:$M$6097,13,0),"")</f>
        <v/>
      </c>
    </row>
    <row r="1476" spans="2:14" x14ac:dyDescent="0.4">
      <c r="B1476" s="68" t="str">
        <f>IF($D$2="","",IF($E$2=0.65,IFERROR(IF(INDEX(APガラス性能一覧!A:A,MATCH(ROW(B1470),APガラス性能一覧!$O:$O,0))="","",INDEX(APガラス性能一覧!A:A,MATCH(ROW(B1470),APガラス性能一覧!$O:$O,0))),""),IFERROR(IF(INDEX(APガラス性能一覧!A:A,MATCH(ROW(B1470),APガラス性能一覧!$N:$N,0))="","",INDEX(APガラス性能一覧!A:A,MATCH(ROW(B1470),APガラス性能一覧!$N:$N,0))),"")))</f>
        <v/>
      </c>
      <c r="C1476" s="68" t="str">
        <f>IFERROR(VLOOKUP($B1476,APガラス性能一覧!$A$2:$M$6097,2,0),"")</f>
        <v/>
      </c>
      <c r="D1476" s="68" t="str">
        <f>IFERROR(VLOOKUP($B1476,APガラス性能一覧!$A$2:$M$6097,3,0),"")</f>
        <v/>
      </c>
      <c r="E1476" s="68" t="str">
        <f>IFERROR(VLOOKUP($B1476,APガラス性能一覧!$A$2:$M$6097,4,0),"")</f>
        <v/>
      </c>
      <c r="F1476" s="68" t="str">
        <f>IFERROR(VLOOKUP($B1476,APガラス性能一覧!$A$2:$M$6097,5,0),"")</f>
        <v/>
      </c>
      <c r="G1476" s="68" t="str">
        <f>IFERROR(VLOOKUP($B1476,APガラス性能一覧!$A$2:$M$6097,6,0),"")</f>
        <v/>
      </c>
      <c r="H1476" s="68" t="str">
        <f>IFERROR(VLOOKUP($B1476,APガラス性能一覧!$A$2:$M$6097,7,0),"")</f>
        <v/>
      </c>
      <c r="I1476" s="68" t="str">
        <f>IFERROR(VLOOKUP($B1476,APガラス性能一覧!$A$2:$M$6097,8,0),"")</f>
        <v/>
      </c>
      <c r="J1476" s="68" t="str">
        <f>IFERROR(VLOOKUP($B1476,APガラス性能一覧!$A$2:$M$6097,9,0),"")</f>
        <v/>
      </c>
      <c r="K1476" s="68" t="str">
        <f>IFERROR(VLOOKUP($B1476,APガラス性能一覧!$A$2:$M$6097,10,0),"")</f>
        <v/>
      </c>
      <c r="L1476" s="68" t="str">
        <f>IFERROR(VLOOKUP($B1476,APガラス性能一覧!$A$2:$M$6097,11,0),"")</f>
        <v/>
      </c>
      <c r="M1476" s="68" t="str">
        <f>IFERROR(VLOOKUP($B1476,APガラス性能一覧!$A$2:$M$6097,12,0),"")</f>
        <v/>
      </c>
      <c r="N1476" s="68" t="str">
        <f>IFERROR(VLOOKUP($B1476,APガラス性能一覧!$A$2:$M$6097,13,0),"")</f>
        <v/>
      </c>
    </row>
    <row r="1477" spans="2:14" x14ac:dyDescent="0.4">
      <c r="B1477" s="68" t="str">
        <f>IF($D$2="","",IF($E$2=0.65,IFERROR(IF(INDEX(APガラス性能一覧!A:A,MATCH(ROW(B1471),APガラス性能一覧!$O:$O,0))="","",INDEX(APガラス性能一覧!A:A,MATCH(ROW(B1471),APガラス性能一覧!$O:$O,0))),""),IFERROR(IF(INDEX(APガラス性能一覧!A:A,MATCH(ROW(B1471),APガラス性能一覧!$N:$N,0))="","",INDEX(APガラス性能一覧!A:A,MATCH(ROW(B1471),APガラス性能一覧!$N:$N,0))),"")))</f>
        <v/>
      </c>
      <c r="C1477" s="68" t="str">
        <f>IFERROR(VLOOKUP($B1477,APガラス性能一覧!$A$2:$M$6097,2,0),"")</f>
        <v/>
      </c>
      <c r="D1477" s="68" t="str">
        <f>IFERROR(VLOOKUP($B1477,APガラス性能一覧!$A$2:$M$6097,3,0),"")</f>
        <v/>
      </c>
      <c r="E1477" s="68" t="str">
        <f>IFERROR(VLOOKUP($B1477,APガラス性能一覧!$A$2:$M$6097,4,0),"")</f>
        <v/>
      </c>
      <c r="F1477" s="68" t="str">
        <f>IFERROR(VLOOKUP($B1477,APガラス性能一覧!$A$2:$M$6097,5,0),"")</f>
        <v/>
      </c>
      <c r="G1477" s="68" t="str">
        <f>IFERROR(VLOOKUP($B1477,APガラス性能一覧!$A$2:$M$6097,6,0),"")</f>
        <v/>
      </c>
      <c r="H1477" s="68" t="str">
        <f>IFERROR(VLOOKUP($B1477,APガラス性能一覧!$A$2:$M$6097,7,0),"")</f>
        <v/>
      </c>
      <c r="I1477" s="68" t="str">
        <f>IFERROR(VLOOKUP($B1477,APガラス性能一覧!$A$2:$M$6097,8,0),"")</f>
        <v/>
      </c>
      <c r="J1477" s="68" t="str">
        <f>IFERROR(VLOOKUP($B1477,APガラス性能一覧!$A$2:$M$6097,9,0),"")</f>
        <v/>
      </c>
      <c r="K1477" s="68" t="str">
        <f>IFERROR(VLOOKUP($B1477,APガラス性能一覧!$A$2:$M$6097,10,0),"")</f>
        <v/>
      </c>
      <c r="L1477" s="68" t="str">
        <f>IFERROR(VLOOKUP($B1477,APガラス性能一覧!$A$2:$M$6097,11,0),"")</f>
        <v/>
      </c>
      <c r="M1477" s="68" t="str">
        <f>IFERROR(VLOOKUP($B1477,APガラス性能一覧!$A$2:$M$6097,12,0),"")</f>
        <v/>
      </c>
      <c r="N1477" s="68" t="str">
        <f>IFERROR(VLOOKUP($B1477,APガラス性能一覧!$A$2:$M$6097,13,0),"")</f>
        <v/>
      </c>
    </row>
    <row r="1478" spans="2:14" x14ac:dyDescent="0.4">
      <c r="B1478" s="68" t="str">
        <f>IF($D$2="","",IF($E$2=0.65,IFERROR(IF(INDEX(APガラス性能一覧!A:A,MATCH(ROW(B1472),APガラス性能一覧!$O:$O,0))="","",INDEX(APガラス性能一覧!A:A,MATCH(ROW(B1472),APガラス性能一覧!$O:$O,0))),""),IFERROR(IF(INDEX(APガラス性能一覧!A:A,MATCH(ROW(B1472),APガラス性能一覧!$N:$N,0))="","",INDEX(APガラス性能一覧!A:A,MATCH(ROW(B1472),APガラス性能一覧!$N:$N,0))),"")))</f>
        <v/>
      </c>
      <c r="C1478" s="68" t="str">
        <f>IFERROR(VLOOKUP($B1478,APガラス性能一覧!$A$2:$M$6097,2,0),"")</f>
        <v/>
      </c>
      <c r="D1478" s="68" t="str">
        <f>IFERROR(VLOOKUP($B1478,APガラス性能一覧!$A$2:$M$6097,3,0),"")</f>
        <v/>
      </c>
      <c r="E1478" s="68" t="str">
        <f>IFERROR(VLOOKUP($B1478,APガラス性能一覧!$A$2:$M$6097,4,0),"")</f>
        <v/>
      </c>
      <c r="F1478" s="68" t="str">
        <f>IFERROR(VLOOKUP($B1478,APガラス性能一覧!$A$2:$M$6097,5,0),"")</f>
        <v/>
      </c>
      <c r="G1478" s="68" t="str">
        <f>IFERROR(VLOOKUP($B1478,APガラス性能一覧!$A$2:$M$6097,6,0),"")</f>
        <v/>
      </c>
      <c r="H1478" s="68" t="str">
        <f>IFERROR(VLOOKUP($B1478,APガラス性能一覧!$A$2:$M$6097,7,0),"")</f>
        <v/>
      </c>
      <c r="I1478" s="68" t="str">
        <f>IFERROR(VLOOKUP($B1478,APガラス性能一覧!$A$2:$M$6097,8,0),"")</f>
        <v/>
      </c>
      <c r="J1478" s="68" t="str">
        <f>IFERROR(VLOOKUP($B1478,APガラス性能一覧!$A$2:$M$6097,9,0),"")</f>
        <v/>
      </c>
      <c r="K1478" s="68" t="str">
        <f>IFERROR(VLOOKUP($B1478,APガラス性能一覧!$A$2:$M$6097,10,0),"")</f>
        <v/>
      </c>
      <c r="L1478" s="68" t="str">
        <f>IFERROR(VLOOKUP($B1478,APガラス性能一覧!$A$2:$M$6097,11,0),"")</f>
        <v/>
      </c>
      <c r="M1478" s="68" t="str">
        <f>IFERROR(VLOOKUP($B1478,APガラス性能一覧!$A$2:$M$6097,12,0),"")</f>
        <v/>
      </c>
      <c r="N1478" s="68" t="str">
        <f>IFERROR(VLOOKUP($B1478,APガラス性能一覧!$A$2:$M$6097,13,0),"")</f>
        <v/>
      </c>
    </row>
    <row r="1479" spans="2:14" x14ac:dyDescent="0.4">
      <c r="B1479" s="68" t="str">
        <f>IF($D$2="","",IF($E$2=0.65,IFERROR(IF(INDEX(APガラス性能一覧!A:A,MATCH(ROW(B1473),APガラス性能一覧!$O:$O,0))="","",INDEX(APガラス性能一覧!A:A,MATCH(ROW(B1473),APガラス性能一覧!$O:$O,0))),""),IFERROR(IF(INDEX(APガラス性能一覧!A:A,MATCH(ROW(B1473),APガラス性能一覧!$N:$N,0))="","",INDEX(APガラス性能一覧!A:A,MATCH(ROW(B1473),APガラス性能一覧!$N:$N,0))),"")))</f>
        <v/>
      </c>
      <c r="C1479" s="68" t="str">
        <f>IFERROR(VLOOKUP($B1479,APガラス性能一覧!$A$2:$M$6097,2,0),"")</f>
        <v/>
      </c>
      <c r="D1479" s="68" t="str">
        <f>IFERROR(VLOOKUP($B1479,APガラス性能一覧!$A$2:$M$6097,3,0),"")</f>
        <v/>
      </c>
      <c r="E1479" s="68" t="str">
        <f>IFERROR(VLOOKUP($B1479,APガラス性能一覧!$A$2:$M$6097,4,0),"")</f>
        <v/>
      </c>
      <c r="F1479" s="68" t="str">
        <f>IFERROR(VLOOKUP($B1479,APガラス性能一覧!$A$2:$M$6097,5,0),"")</f>
        <v/>
      </c>
      <c r="G1479" s="68" t="str">
        <f>IFERROR(VLOOKUP($B1479,APガラス性能一覧!$A$2:$M$6097,6,0),"")</f>
        <v/>
      </c>
      <c r="H1479" s="68" t="str">
        <f>IFERROR(VLOOKUP($B1479,APガラス性能一覧!$A$2:$M$6097,7,0),"")</f>
        <v/>
      </c>
      <c r="I1479" s="68" t="str">
        <f>IFERROR(VLOOKUP($B1479,APガラス性能一覧!$A$2:$M$6097,8,0),"")</f>
        <v/>
      </c>
      <c r="J1479" s="68" t="str">
        <f>IFERROR(VLOOKUP($B1479,APガラス性能一覧!$A$2:$M$6097,9,0),"")</f>
        <v/>
      </c>
      <c r="K1479" s="68" t="str">
        <f>IFERROR(VLOOKUP($B1479,APガラス性能一覧!$A$2:$M$6097,10,0),"")</f>
        <v/>
      </c>
      <c r="L1479" s="68" t="str">
        <f>IFERROR(VLOOKUP($B1479,APガラス性能一覧!$A$2:$M$6097,11,0),"")</f>
        <v/>
      </c>
      <c r="M1479" s="68" t="str">
        <f>IFERROR(VLOOKUP($B1479,APガラス性能一覧!$A$2:$M$6097,12,0),"")</f>
        <v/>
      </c>
      <c r="N1479" s="68" t="str">
        <f>IFERROR(VLOOKUP($B1479,APガラス性能一覧!$A$2:$M$6097,13,0),"")</f>
        <v/>
      </c>
    </row>
    <row r="1480" spans="2:14" x14ac:dyDescent="0.4">
      <c r="B1480" s="68" t="str">
        <f>IF($D$2="","",IF($E$2=0.65,IFERROR(IF(INDEX(APガラス性能一覧!A:A,MATCH(ROW(B1474),APガラス性能一覧!$O:$O,0))="","",INDEX(APガラス性能一覧!A:A,MATCH(ROW(B1474),APガラス性能一覧!$O:$O,0))),""),IFERROR(IF(INDEX(APガラス性能一覧!A:A,MATCH(ROW(B1474),APガラス性能一覧!$N:$N,0))="","",INDEX(APガラス性能一覧!A:A,MATCH(ROW(B1474),APガラス性能一覧!$N:$N,0))),"")))</f>
        <v/>
      </c>
      <c r="C1480" s="68" t="str">
        <f>IFERROR(VLOOKUP($B1480,APガラス性能一覧!$A$2:$M$6097,2,0),"")</f>
        <v/>
      </c>
      <c r="D1480" s="68" t="str">
        <f>IFERROR(VLOOKUP($B1480,APガラス性能一覧!$A$2:$M$6097,3,0),"")</f>
        <v/>
      </c>
      <c r="E1480" s="68" t="str">
        <f>IFERROR(VLOOKUP($B1480,APガラス性能一覧!$A$2:$M$6097,4,0),"")</f>
        <v/>
      </c>
      <c r="F1480" s="68" t="str">
        <f>IFERROR(VLOOKUP($B1480,APガラス性能一覧!$A$2:$M$6097,5,0),"")</f>
        <v/>
      </c>
      <c r="G1480" s="68" t="str">
        <f>IFERROR(VLOOKUP($B1480,APガラス性能一覧!$A$2:$M$6097,6,0),"")</f>
        <v/>
      </c>
      <c r="H1480" s="68" t="str">
        <f>IFERROR(VLOOKUP($B1480,APガラス性能一覧!$A$2:$M$6097,7,0),"")</f>
        <v/>
      </c>
      <c r="I1480" s="68" t="str">
        <f>IFERROR(VLOOKUP($B1480,APガラス性能一覧!$A$2:$M$6097,8,0),"")</f>
        <v/>
      </c>
      <c r="J1480" s="68" t="str">
        <f>IFERROR(VLOOKUP($B1480,APガラス性能一覧!$A$2:$M$6097,9,0),"")</f>
        <v/>
      </c>
      <c r="K1480" s="68" t="str">
        <f>IFERROR(VLOOKUP($B1480,APガラス性能一覧!$A$2:$M$6097,10,0),"")</f>
        <v/>
      </c>
      <c r="L1480" s="68" t="str">
        <f>IFERROR(VLOOKUP($B1480,APガラス性能一覧!$A$2:$M$6097,11,0),"")</f>
        <v/>
      </c>
      <c r="M1480" s="68" t="str">
        <f>IFERROR(VLOOKUP($B1480,APガラス性能一覧!$A$2:$M$6097,12,0),"")</f>
        <v/>
      </c>
      <c r="N1480" s="68" t="str">
        <f>IFERROR(VLOOKUP($B1480,APガラス性能一覧!$A$2:$M$6097,13,0),"")</f>
        <v/>
      </c>
    </row>
    <row r="1481" spans="2:14" x14ac:dyDescent="0.4">
      <c r="B1481" s="68" t="str">
        <f>IF($D$2="","",IF($E$2=0.65,IFERROR(IF(INDEX(APガラス性能一覧!A:A,MATCH(ROW(B1475),APガラス性能一覧!$O:$O,0))="","",INDEX(APガラス性能一覧!A:A,MATCH(ROW(B1475),APガラス性能一覧!$O:$O,0))),""),IFERROR(IF(INDEX(APガラス性能一覧!A:A,MATCH(ROW(B1475),APガラス性能一覧!$N:$N,0))="","",INDEX(APガラス性能一覧!A:A,MATCH(ROW(B1475),APガラス性能一覧!$N:$N,0))),"")))</f>
        <v/>
      </c>
      <c r="C1481" s="68" t="str">
        <f>IFERROR(VLOOKUP($B1481,APガラス性能一覧!$A$2:$M$6097,2,0),"")</f>
        <v/>
      </c>
      <c r="D1481" s="68" t="str">
        <f>IFERROR(VLOOKUP($B1481,APガラス性能一覧!$A$2:$M$6097,3,0),"")</f>
        <v/>
      </c>
      <c r="E1481" s="68" t="str">
        <f>IFERROR(VLOOKUP($B1481,APガラス性能一覧!$A$2:$M$6097,4,0),"")</f>
        <v/>
      </c>
      <c r="F1481" s="68" t="str">
        <f>IFERROR(VLOOKUP($B1481,APガラス性能一覧!$A$2:$M$6097,5,0),"")</f>
        <v/>
      </c>
      <c r="G1481" s="68" t="str">
        <f>IFERROR(VLOOKUP($B1481,APガラス性能一覧!$A$2:$M$6097,6,0),"")</f>
        <v/>
      </c>
      <c r="H1481" s="68" t="str">
        <f>IFERROR(VLOOKUP($B1481,APガラス性能一覧!$A$2:$M$6097,7,0),"")</f>
        <v/>
      </c>
      <c r="I1481" s="68" t="str">
        <f>IFERROR(VLOOKUP($B1481,APガラス性能一覧!$A$2:$M$6097,8,0),"")</f>
        <v/>
      </c>
      <c r="J1481" s="68" t="str">
        <f>IFERROR(VLOOKUP($B1481,APガラス性能一覧!$A$2:$M$6097,9,0),"")</f>
        <v/>
      </c>
      <c r="K1481" s="68" t="str">
        <f>IFERROR(VLOOKUP($B1481,APガラス性能一覧!$A$2:$M$6097,10,0),"")</f>
        <v/>
      </c>
      <c r="L1481" s="68" t="str">
        <f>IFERROR(VLOOKUP($B1481,APガラス性能一覧!$A$2:$M$6097,11,0),"")</f>
        <v/>
      </c>
      <c r="M1481" s="68" t="str">
        <f>IFERROR(VLOOKUP($B1481,APガラス性能一覧!$A$2:$M$6097,12,0),"")</f>
        <v/>
      </c>
      <c r="N1481" s="68" t="str">
        <f>IFERROR(VLOOKUP($B1481,APガラス性能一覧!$A$2:$M$6097,13,0),"")</f>
        <v/>
      </c>
    </row>
    <row r="1482" spans="2:14" x14ac:dyDescent="0.4">
      <c r="B1482" s="68" t="str">
        <f>IF($D$2="","",IF($E$2=0.65,IFERROR(IF(INDEX(APガラス性能一覧!A:A,MATCH(ROW(B1476),APガラス性能一覧!$O:$O,0))="","",INDEX(APガラス性能一覧!A:A,MATCH(ROW(B1476),APガラス性能一覧!$O:$O,0))),""),IFERROR(IF(INDEX(APガラス性能一覧!A:A,MATCH(ROW(B1476),APガラス性能一覧!$N:$N,0))="","",INDEX(APガラス性能一覧!A:A,MATCH(ROW(B1476),APガラス性能一覧!$N:$N,0))),"")))</f>
        <v/>
      </c>
      <c r="C1482" s="68" t="str">
        <f>IFERROR(VLOOKUP($B1482,APガラス性能一覧!$A$2:$M$6097,2,0),"")</f>
        <v/>
      </c>
      <c r="D1482" s="68" t="str">
        <f>IFERROR(VLOOKUP($B1482,APガラス性能一覧!$A$2:$M$6097,3,0),"")</f>
        <v/>
      </c>
      <c r="E1482" s="68" t="str">
        <f>IFERROR(VLOOKUP($B1482,APガラス性能一覧!$A$2:$M$6097,4,0),"")</f>
        <v/>
      </c>
      <c r="F1482" s="68" t="str">
        <f>IFERROR(VLOOKUP($B1482,APガラス性能一覧!$A$2:$M$6097,5,0),"")</f>
        <v/>
      </c>
      <c r="G1482" s="68" t="str">
        <f>IFERROR(VLOOKUP($B1482,APガラス性能一覧!$A$2:$M$6097,6,0),"")</f>
        <v/>
      </c>
      <c r="H1482" s="68" t="str">
        <f>IFERROR(VLOOKUP($B1482,APガラス性能一覧!$A$2:$M$6097,7,0),"")</f>
        <v/>
      </c>
      <c r="I1482" s="68" t="str">
        <f>IFERROR(VLOOKUP($B1482,APガラス性能一覧!$A$2:$M$6097,8,0),"")</f>
        <v/>
      </c>
      <c r="J1482" s="68" t="str">
        <f>IFERROR(VLOOKUP($B1482,APガラス性能一覧!$A$2:$M$6097,9,0),"")</f>
        <v/>
      </c>
      <c r="K1482" s="68" t="str">
        <f>IFERROR(VLOOKUP($B1482,APガラス性能一覧!$A$2:$M$6097,10,0),"")</f>
        <v/>
      </c>
      <c r="L1482" s="68" t="str">
        <f>IFERROR(VLOOKUP($B1482,APガラス性能一覧!$A$2:$M$6097,11,0),"")</f>
        <v/>
      </c>
      <c r="M1482" s="68" t="str">
        <f>IFERROR(VLOOKUP($B1482,APガラス性能一覧!$A$2:$M$6097,12,0),"")</f>
        <v/>
      </c>
      <c r="N1482" s="68" t="str">
        <f>IFERROR(VLOOKUP($B1482,APガラス性能一覧!$A$2:$M$6097,13,0),"")</f>
        <v/>
      </c>
    </row>
    <row r="1483" spans="2:14" x14ac:dyDescent="0.4">
      <c r="B1483" s="68" t="str">
        <f>IF($D$2="","",IF($E$2=0.65,IFERROR(IF(INDEX(APガラス性能一覧!A:A,MATCH(ROW(B1477),APガラス性能一覧!$O:$O,0))="","",INDEX(APガラス性能一覧!A:A,MATCH(ROW(B1477),APガラス性能一覧!$O:$O,0))),""),IFERROR(IF(INDEX(APガラス性能一覧!A:A,MATCH(ROW(B1477),APガラス性能一覧!$N:$N,0))="","",INDEX(APガラス性能一覧!A:A,MATCH(ROW(B1477),APガラス性能一覧!$N:$N,0))),"")))</f>
        <v/>
      </c>
      <c r="C1483" s="68" t="str">
        <f>IFERROR(VLOOKUP($B1483,APガラス性能一覧!$A$2:$M$6097,2,0),"")</f>
        <v/>
      </c>
      <c r="D1483" s="68" t="str">
        <f>IFERROR(VLOOKUP($B1483,APガラス性能一覧!$A$2:$M$6097,3,0),"")</f>
        <v/>
      </c>
      <c r="E1483" s="68" t="str">
        <f>IFERROR(VLOOKUP($B1483,APガラス性能一覧!$A$2:$M$6097,4,0),"")</f>
        <v/>
      </c>
      <c r="F1483" s="68" t="str">
        <f>IFERROR(VLOOKUP($B1483,APガラス性能一覧!$A$2:$M$6097,5,0),"")</f>
        <v/>
      </c>
      <c r="G1483" s="68" t="str">
        <f>IFERROR(VLOOKUP($B1483,APガラス性能一覧!$A$2:$M$6097,6,0),"")</f>
        <v/>
      </c>
      <c r="H1483" s="68" t="str">
        <f>IFERROR(VLOOKUP($B1483,APガラス性能一覧!$A$2:$M$6097,7,0),"")</f>
        <v/>
      </c>
      <c r="I1483" s="68" t="str">
        <f>IFERROR(VLOOKUP($B1483,APガラス性能一覧!$A$2:$M$6097,8,0),"")</f>
        <v/>
      </c>
      <c r="J1483" s="68" t="str">
        <f>IFERROR(VLOOKUP($B1483,APガラス性能一覧!$A$2:$M$6097,9,0),"")</f>
        <v/>
      </c>
      <c r="K1483" s="68" t="str">
        <f>IFERROR(VLOOKUP($B1483,APガラス性能一覧!$A$2:$M$6097,10,0),"")</f>
        <v/>
      </c>
      <c r="L1483" s="68" t="str">
        <f>IFERROR(VLOOKUP($B1483,APガラス性能一覧!$A$2:$M$6097,11,0),"")</f>
        <v/>
      </c>
      <c r="M1483" s="68" t="str">
        <f>IFERROR(VLOOKUP($B1483,APガラス性能一覧!$A$2:$M$6097,12,0),"")</f>
        <v/>
      </c>
      <c r="N1483" s="68" t="str">
        <f>IFERROR(VLOOKUP($B1483,APガラス性能一覧!$A$2:$M$6097,13,0),"")</f>
        <v/>
      </c>
    </row>
    <row r="1484" spans="2:14" x14ac:dyDescent="0.4">
      <c r="B1484" s="68" t="str">
        <f>IF($D$2="","",IF($E$2=0.65,IFERROR(IF(INDEX(APガラス性能一覧!A:A,MATCH(ROW(B1478),APガラス性能一覧!$O:$O,0))="","",INDEX(APガラス性能一覧!A:A,MATCH(ROW(B1478),APガラス性能一覧!$O:$O,0))),""),IFERROR(IF(INDEX(APガラス性能一覧!A:A,MATCH(ROW(B1478),APガラス性能一覧!$N:$N,0))="","",INDEX(APガラス性能一覧!A:A,MATCH(ROW(B1478),APガラス性能一覧!$N:$N,0))),"")))</f>
        <v/>
      </c>
      <c r="C1484" s="68" t="str">
        <f>IFERROR(VLOOKUP($B1484,APガラス性能一覧!$A$2:$M$6097,2,0),"")</f>
        <v/>
      </c>
      <c r="D1484" s="68" t="str">
        <f>IFERROR(VLOOKUP($B1484,APガラス性能一覧!$A$2:$M$6097,3,0),"")</f>
        <v/>
      </c>
      <c r="E1484" s="68" t="str">
        <f>IFERROR(VLOOKUP($B1484,APガラス性能一覧!$A$2:$M$6097,4,0),"")</f>
        <v/>
      </c>
      <c r="F1484" s="68" t="str">
        <f>IFERROR(VLOOKUP($B1484,APガラス性能一覧!$A$2:$M$6097,5,0),"")</f>
        <v/>
      </c>
      <c r="G1484" s="68" t="str">
        <f>IFERROR(VLOOKUP($B1484,APガラス性能一覧!$A$2:$M$6097,6,0),"")</f>
        <v/>
      </c>
      <c r="H1484" s="68" t="str">
        <f>IFERROR(VLOOKUP($B1484,APガラス性能一覧!$A$2:$M$6097,7,0),"")</f>
        <v/>
      </c>
      <c r="I1484" s="68" t="str">
        <f>IFERROR(VLOOKUP($B1484,APガラス性能一覧!$A$2:$M$6097,8,0),"")</f>
        <v/>
      </c>
      <c r="J1484" s="68" t="str">
        <f>IFERROR(VLOOKUP($B1484,APガラス性能一覧!$A$2:$M$6097,9,0),"")</f>
        <v/>
      </c>
      <c r="K1484" s="68" t="str">
        <f>IFERROR(VLOOKUP($B1484,APガラス性能一覧!$A$2:$M$6097,10,0),"")</f>
        <v/>
      </c>
      <c r="L1484" s="68" t="str">
        <f>IFERROR(VLOOKUP($B1484,APガラス性能一覧!$A$2:$M$6097,11,0),"")</f>
        <v/>
      </c>
      <c r="M1484" s="68" t="str">
        <f>IFERROR(VLOOKUP($B1484,APガラス性能一覧!$A$2:$M$6097,12,0),"")</f>
        <v/>
      </c>
      <c r="N1484" s="68" t="str">
        <f>IFERROR(VLOOKUP($B1484,APガラス性能一覧!$A$2:$M$6097,13,0),"")</f>
        <v/>
      </c>
    </row>
    <row r="1485" spans="2:14" x14ac:dyDescent="0.4">
      <c r="B1485" s="68" t="str">
        <f>IF($D$2="","",IF($E$2=0.65,IFERROR(IF(INDEX(APガラス性能一覧!A:A,MATCH(ROW(B1479),APガラス性能一覧!$O:$O,0))="","",INDEX(APガラス性能一覧!A:A,MATCH(ROW(B1479),APガラス性能一覧!$O:$O,0))),""),IFERROR(IF(INDEX(APガラス性能一覧!A:A,MATCH(ROW(B1479),APガラス性能一覧!$N:$N,0))="","",INDEX(APガラス性能一覧!A:A,MATCH(ROW(B1479),APガラス性能一覧!$N:$N,0))),"")))</f>
        <v/>
      </c>
      <c r="C1485" s="68" t="str">
        <f>IFERROR(VLOOKUP($B1485,APガラス性能一覧!$A$2:$M$6097,2,0),"")</f>
        <v/>
      </c>
      <c r="D1485" s="68" t="str">
        <f>IFERROR(VLOOKUP($B1485,APガラス性能一覧!$A$2:$M$6097,3,0),"")</f>
        <v/>
      </c>
      <c r="E1485" s="68" t="str">
        <f>IFERROR(VLOOKUP($B1485,APガラス性能一覧!$A$2:$M$6097,4,0),"")</f>
        <v/>
      </c>
      <c r="F1485" s="68" t="str">
        <f>IFERROR(VLOOKUP($B1485,APガラス性能一覧!$A$2:$M$6097,5,0),"")</f>
        <v/>
      </c>
      <c r="G1485" s="68" t="str">
        <f>IFERROR(VLOOKUP($B1485,APガラス性能一覧!$A$2:$M$6097,6,0),"")</f>
        <v/>
      </c>
      <c r="H1485" s="68" t="str">
        <f>IFERROR(VLOOKUP($B1485,APガラス性能一覧!$A$2:$M$6097,7,0),"")</f>
        <v/>
      </c>
      <c r="I1485" s="68" t="str">
        <f>IFERROR(VLOOKUP($B1485,APガラス性能一覧!$A$2:$M$6097,8,0),"")</f>
        <v/>
      </c>
      <c r="J1485" s="68" t="str">
        <f>IFERROR(VLOOKUP($B1485,APガラス性能一覧!$A$2:$M$6097,9,0),"")</f>
        <v/>
      </c>
      <c r="K1485" s="68" t="str">
        <f>IFERROR(VLOOKUP($B1485,APガラス性能一覧!$A$2:$M$6097,10,0),"")</f>
        <v/>
      </c>
      <c r="L1485" s="68" t="str">
        <f>IFERROR(VLOOKUP($B1485,APガラス性能一覧!$A$2:$M$6097,11,0),"")</f>
        <v/>
      </c>
      <c r="M1485" s="68" t="str">
        <f>IFERROR(VLOOKUP($B1485,APガラス性能一覧!$A$2:$M$6097,12,0),"")</f>
        <v/>
      </c>
      <c r="N1485" s="68" t="str">
        <f>IFERROR(VLOOKUP($B1485,APガラス性能一覧!$A$2:$M$6097,13,0),"")</f>
        <v/>
      </c>
    </row>
    <row r="1486" spans="2:14" x14ac:dyDescent="0.4">
      <c r="B1486" s="68" t="str">
        <f>IF($D$2="","",IF($E$2=0.65,IFERROR(IF(INDEX(APガラス性能一覧!A:A,MATCH(ROW(B1480),APガラス性能一覧!$O:$O,0))="","",INDEX(APガラス性能一覧!A:A,MATCH(ROW(B1480),APガラス性能一覧!$O:$O,0))),""),IFERROR(IF(INDEX(APガラス性能一覧!A:A,MATCH(ROW(B1480),APガラス性能一覧!$N:$N,0))="","",INDEX(APガラス性能一覧!A:A,MATCH(ROW(B1480),APガラス性能一覧!$N:$N,0))),"")))</f>
        <v/>
      </c>
      <c r="C1486" s="68" t="str">
        <f>IFERROR(VLOOKUP($B1486,APガラス性能一覧!$A$2:$M$6097,2,0),"")</f>
        <v/>
      </c>
      <c r="D1486" s="68" t="str">
        <f>IFERROR(VLOOKUP($B1486,APガラス性能一覧!$A$2:$M$6097,3,0),"")</f>
        <v/>
      </c>
      <c r="E1486" s="68" t="str">
        <f>IFERROR(VLOOKUP($B1486,APガラス性能一覧!$A$2:$M$6097,4,0),"")</f>
        <v/>
      </c>
      <c r="F1486" s="68" t="str">
        <f>IFERROR(VLOOKUP($B1486,APガラス性能一覧!$A$2:$M$6097,5,0),"")</f>
        <v/>
      </c>
      <c r="G1486" s="68" t="str">
        <f>IFERROR(VLOOKUP($B1486,APガラス性能一覧!$A$2:$M$6097,6,0),"")</f>
        <v/>
      </c>
      <c r="H1486" s="68" t="str">
        <f>IFERROR(VLOOKUP($B1486,APガラス性能一覧!$A$2:$M$6097,7,0),"")</f>
        <v/>
      </c>
      <c r="I1486" s="68" t="str">
        <f>IFERROR(VLOOKUP($B1486,APガラス性能一覧!$A$2:$M$6097,8,0),"")</f>
        <v/>
      </c>
      <c r="J1486" s="68" t="str">
        <f>IFERROR(VLOOKUP($B1486,APガラス性能一覧!$A$2:$M$6097,9,0),"")</f>
        <v/>
      </c>
      <c r="K1486" s="68" t="str">
        <f>IFERROR(VLOOKUP($B1486,APガラス性能一覧!$A$2:$M$6097,10,0),"")</f>
        <v/>
      </c>
      <c r="L1486" s="68" t="str">
        <f>IFERROR(VLOOKUP($B1486,APガラス性能一覧!$A$2:$M$6097,11,0),"")</f>
        <v/>
      </c>
      <c r="M1486" s="68" t="str">
        <f>IFERROR(VLOOKUP($B1486,APガラス性能一覧!$A$2:$M$6097,12,0),"")</f>
        <v/>
      </c>
      <c r="N1486" s="68" t="str">
        <f>IFERROR(VLOOKUP($B1486,APガラス性能一覧!$A$2:$M$6097,13,0),"")</f>
        <v/>
      </c>
    </row>
    <row r="1487" spans="2:14" x14ac:dyDescent="0.4">
      <c r="B1487" s="68" t="str">
        <f>IF($D$2="","",IF($E$2=0.65,IFERROR(IF(INDEX(APガラス性能一覧!A:A,MATCH(ROW(B1481),APガラス性能一覧!$O:$O,0))="","",INDEX(APガラス性能一覧!A:A,MATCH(ROW(B1481),APガラス性能一覧!$O:$O,0))),""),IFERROR(IF(INDEX(APガラス性能一覧!A:A,MATCH(ROW(B1481),APガラス性能一覧!$N:$N,0))="","",INDEX(APガラス性能一覧!A:A,MATCH(ROW(B1481),APガラス性能一覧!$N:$N,0))),"")))</f>
        <v/>
      </c>
      <c r="C1487" s="68" t="str">
        <f>IFERROR(VLOOKUP($B1487,APガラス性能一覧!$A$2:$M$6097,2,0),"")</f>
        <v/>
      </c>
      <c r="D1487" s="68" t="str">
        <f>IFERROR(VLOOKUP($B1487,APガラス性能一覧!$A$2:$M$6097,3,0),"")</f>
        <v/>
      </c>
      <c r="E1487" s="68" t="str">
        <f>IFERROR(VLOOKUP($B1487,APガラス性能一覧!$A$2:$M$6097,4,0),"")</f>
        <v/>
      </c>
      <c r="F1487" s="68" t="str">
        <f>IFERROR(VLOOKUP($B1487,APガラス性能一覧!$A$2:$M$6097,5,0),"")</f>
        <v/>
      </c>
      <c r="G1487" s="68" t="str">
        <f>IFERROR(VLOOKUP($B1487,APガラス性能一覧!$A$2:$M$6097,6,0),"")</f>
        <v/>
      </c>
      <c r="H1487" s="68" t="str">
        <f>IFERROR(VLOOKUP($B1487,APガラス性能一覧!$A$2:$M$6097,7,0),"")</f>
        <v/>
      </c>
      <c r="I1487" s="68" t="str">
        <f>IFERROR(VLOOKUP($B1487,APガラス性能一覧!$A$2:$M$6097,8,0),"")</f>
        <v/>
      </c>
      <c r="J1487" s="68" t="str">
        <f>IFERROR(VLOOKUP($B1487,APガラス性能一覧!$A$2:$M$6097,9,0),"")</f>
        <v/>
      </c>
      <c r="K1487" s="68" t="str">
        <f>IFERROR(VLOOKUP($B1487,APガラス性能一覧!$A$2:$M$6097,10,0),"")</f>
        <v/>
      </c>
      <c r="L1487" s="68" t="str">
        <f>IFERROR(VLOOKUP($B1487,APガラス性能一覧!$A$2:$M$6097,11,0),"")</f>
        <v/>
      </c>
      <c r="M1487" s="68" t="str">
        <f>IFERROR(VLOOKUP($B1487,APガラス性能一覧!$A$2:$M$6097,12,0),"")</f>
        <v/>
      </c>
      <c r="N1487" s="68" t="str">
        <f>IFERROR(VLOOKUP($B1487,APガラス性能一覧!$A$2:$M$6097,13,0),"")</f>
        <v/>
      </c>
    </row>
    <row r="1488" spans="2:14" x14ac:dyDescent="0.4">
      <c r="B1488" s="68" t="str">
        <f>IF($D$2="","",IF($E$2=0.65,IFERROR(IF(INDEX(APガラス性能一覧!A:A,MATCH(ROW(B1482),APガラス性能一覧!$O:$O,0))="","",INDEX(APガラス性能一覧!A:A,MATCH(ROW(B1482),APガラス性能一覧!$O:$O,0))),""),IFERROR(IF(INDEX(APガラス性能一覧!A:A,MATCH(ROW(B1482),APガラス性能一覧!$N:$N,0))="","",INDEX(APガラス性能一覧!A:A,MATCH(ROW(B1482),APガラス性能一覧!$N:$N,0))),"")))</f>
        <v/>
      </c>
      <c r="C1488" s="68" t="str">
        <f>IFERROR(VLOOKUP($B1488,APガラス性能一覧!$A$2:$M$6097,2,0),"")</f>
        <v/>
      </c>
      <c r="D1488" s="68" t="str">
        <f>IFERROR(VLOOKUP($B1488,APガラス性能一覧!$A$2:$M$6097,3,0),"")</f>
        <v/>
      </c>
      <c r="E1488" s="68" t="str">
        <f>IFERROR(VLOOKUP($B1488,APガラス性能一覧!$A$2:$M$6097,4,0),"")</f>
        <v/>
      </c>
      <c r="F1488" s="68" t="str">
        <f>IFERROR(VLOOKUP($B1488,APガラス性能一覧!$A$2:$M$6097,5,0),"")</f>
        <v/>
      </c>
      <c r="G1488" s="68" t="str">
        <f>IFERROR(VLOOKUP($B1488,APガラス性能一覧!$A$2:$M$6097,6,0),"")</f>
        <v/>
      </c>
      <c r="H1488" s="68" t="str">
        <f>IFERROR(VLOOKUP($B1488,APガラス性能一覧!$A$2:$M$6097,7,0),"")</f>
        <v/>
      </c>
      <c r="I1488" s="68" t="str">
        <f>IFERROR(VLOOKUP($B1488,APガラス性能一覧!$A$2:$M$6097,8,0),"")</f>
        <v/>
      </c>
      <c r="J1488" s="68" t="str">
        <f>IFERROR(VLOOKUP($B1488,APガラス性能一覧!$A$2:$M$6097,9,0),"")</f>
        <v/>
      </c>
      <c r="K1488" s="68" t="str">
        <f>IFERROR(VLOOKUP($B1488,APガラス性能一覧!$A$2:$M$6097,10,0),"")</f>
        <v/>
      </c>
      <c r="L1488" s="68" t="str">
        <f>IFERROR(VLOOKUP($B1488,APガラス性能一覧!$A$2:$M$6097,11,0),"")</f>
        <v/>
      </c>
      <c r="M1488" s="68" t="str">
        <f>IFERROR(VLOOKUP($B1488,APガラス性能一覧!$A$2:$M$6097,12,0),"")</f>
        <v/>
      </c>
      <c r="N1488" s="68" t="str">
        <f>IFERROR(VLOOKUP($B1488,APガラス性能一覧!$A$2:$M$6097,13,0),"")</f>
        <v/>
      </c>
    </row>
    <row r="1489" spans="2:14" x14ac:dyDescent="0.4">
      <c r="B1489" s="68" t="str">
        <f>IF($D$2="","",IF($E$2=0.65,IFERROR(IF(INDEX(APガラス性能一覧!A:A,MATCH(ROW(B1483),APガラス性能一覧!$O:$O,0))="","",INDEX(APガラス性能一覧!A:A,MATCH(ROW(B1483),APガラス性能一覧!$O:$O,0))),""),IFERROR(IF(INDEX(APガラス性能一覧!A:A,MATCH(ROW(B1483),APガラス性能一覧!$N:$N,0))="","",INDEX(APガラス性能一覧!A:A,MATCH(ROW(B1483),APガラス性能一覧!$N:$N,0))),"")))</f>
        <v/>
      </c>
      <c r="C1489" s="68" t="str">
        <f>IFERROR(VLOOKUP($B1489,APガラス性能一覧!$A$2:$M$6097,2,0),"")</f>
        <v/>
      </c>
      <c r="D1489" s="68" t="str">
        <f>IFERROR(VLOOKUP($B1489,APガラス性能一覧!$A$2:$M$6097,3,0),"")</f>
        <v/>
      </c>
      <c r="E1489" s="68" t="str">
        <f>IFERROR(VLOOKUP($B1489,APガラス性能一覧!$A$2:$M$6097,4,0),"")</f>
        <v/>
      </c>
      <c r="F1489" s="68" t="str">
        <f>IFERROR(VLOOKUP($B1489,APガラス性能一覧!$A$2:$M$6097,5,0),"")</f>
        <v/>
      </c>
      <c r="G1489" s="68" t="str">
        <f>IFERROR(VLOOKUP($B1489,APガラス性能一覧!$A$2:$M$6097,6,0),"")</f>
        <v/>
      </c>
      <c r="H1489" s="68" t="str">
        <f>IFERROR(VLOOKUP($B1489,APガラス性能一覧!$A$2:$M$6097,7,0),"")</f>
        <v/>
      </c>
      <c r="I1489" s="68" t="str">
        <f>IFERROR(VLOOKUP($B1489,APガラス性能一覧!$A$2:$M$6097,8,0),"")</f>
        <v/>
      </c>
      <c r="J1489" s="68" t="str">
        <f>IFERROR(VLOOKUP($B1489,APガラス性能一覧!$A$2:$M$6097,9,0),"")</f>
        <v/>
      </c>
      <c r="K1489" s="68" t="str">
        <f>IFERROR(VLOOKUP($B1489,APガラス性能一覧!$A$2:$M$6097,10,0),"")</f>
        <v/>
      </c>
      <c r="L1489" s="68" t="str">
        <f>IFERROR(VLOOKUP($B1489,APガラス性能一覧!$A$2:$M$6097,11,0),"")</f>
        <v/>
      </c>
      <c r="M1489" s="68" t="str">
        <f>IFERROR(VLOOKUP($B1489,APガラス性能一覧!$A$2:$M$6097,12,0),"")</f>
        <v/>
      </c>
      <c r="N1489" s="68" t="str">
        <f>IFERROR(VLOOKUP($B1489,APガラス性能一覧!$A$2:$M$6097,13,0),"")</f>
        <v/>
      </c>
    </row>
    <row r="1490" spans="2:14" x14ac:dyDescent="0.4">
      <c r="B1490" s="68" t="str">
        <f>IF($D$2="","",IF($E$2=0.65,IFERROR(IF(INDEX(APガラス性能一覧!A:A,MATCH(ROW(B1484),APガラス性能一覧!$O:$O,0))="","",INDEX(APガラス性能一覧!A:A,MATCH(ROW(B1484),APガラス性能一覧!$O:$O,0))),""),IFERROR(IF(INDEX(APガラス性能一覧!A:A,MATCH(ROW(B1484),APガラス性能一覧!$N:$N,0))="","",INDEX(APガラス性能一覧!A:A,MATCH(ROW(B1484),APガラス性能一覧!$N:$N,0))),"")))</f>
        <v/>
      </c>
      <c r="C1490" s="68" t="str">
        <f>IFERROR(VLOOKUP($B1490,APガラス性能一覧!$A$2:$M$6097,2,0),"")</f>
        <v/>
      </c>
      <c r="D1490" s="68" t="str">
        <f>IFERROR(VLOOKUP($B1490,APガラス性能一覧!$A$2:$M$6097,3,0),"")</f>
        <v/>
      </c>
      <c r="E1490" s="68" t="str">
        <f>IFERROR(VLOOKUP($B1490,APガラス性能一覧!$A$2:$M$6097,4,0),"")</f>
        <v/>
      </c>
      <c r="F1490" s="68" t="str">
        <f>IFERROR(VLOOKUP($B1490,APガラス性能一覧!$A$2:$M$6097,5,0),"")</f>
        <v/>
      </c>
      <c r="G1490" s="68" t="str">
        <f>IFERROR(VLOOKUP($B1490,APガラス性能一覧!$A$2:$M$6097,6,0),"")</f>
        <v/>
      </c>
      <c r="H1490" s="68" t="str">
        <f>IFERROR(VLOOKUP($B1490,APガラス性能一覧!$A$2:$M$6097,7,0),"")</f>
        <v/>
      </c>
      <c r="I1490" s="68" t="str">
        <f>IFERROR(VLOOKUP($B1490,APガラス性能一覧!$A$2:$M$6097,8,0),"")</f>
        <v/>
      </c>
      <c r="J1490" s="68" t="str">
        <f>IFERROR(VLOOKUP($B1490,APガラス性能一覧!$A$2:$M$6097,9,0),"")</f>
        <v/>
      </c>
      <c r="K1490" s="68" t="str">
        <f>IFERROR(VLOOKUP($B1490,APガラス性能一覧!$A$2:$M$6097,10,0),"")</f>
        <v/>
      </c>
      <c r="L1490" s="68" t="str">
        <f>IFERROR(VLOOKUP($B1490,APガラス性能一覧!$A$2:$M$6097,11,0),"")</f>
        <v/>
      </c>
      <c r="M1490" s="68" t="str">
        <f>IFERROR(VLOOKUP($B1490,APガラス性能一覧!$A$2:$M$6097,12,0),"")</f>
        <v/>
      </c>
      <c r="N1490" s="68" t="str">
        <f>IFERROR(VLOOKUP($B1490,APガラス性能一覧!$A$2:$M$6097,13,0),"")</f>
        <v/>
      </c>
    </row>
    <row r="1491" spans="2:14" x14ac:dyDescent="0.4">
      <c r="B1491" s="68" t="str">
        <f>IF($D$2="","",IF($E$2=0.65,IFERROR(IF(INDEX(APガラス性能一覧!A:A,MATCH(ROW(B1485),APガラス性能一覧!$O:$O,0))="","",INDEX(APガラス性能一覧!A:A,MATCH(ROW(B1485),APガラス性能一覧!$O:$O,0))),""),IFERROR(IF(INDEX(APガラス性能一覧!A:A,MATCH(ROW(B1485),APガラス性能一覧!$N:$N,0))="","",INDEX(APガラス性能一覧!A:A,MATCH(ROW(B1485),APガラス性能一覧!$N:$N,0))),"")))</f>
        <v/>
      </c>
      <c r="C1491" s="68" t="str">
        <f>IFERROR(VLOOKUP($B1491,APガラス性能一覧!$A$2:$M$6097,2,0),"")</f>
        <v/>
      </c>
      <c r="D1491" s="68" t="str">
        <f>IFERROR(VLOOKUP($B1491,APガラス性能一覧!$A$2:$M$6097,3,0),"")</f>
        <v/>
      </c>
      <c r="E1491" s="68" t="str">
        <f>IFERROR(VLOOKUP($B1491,APガラス性能一覧!$A$2:$M$6097,4,0),"")</f>
        <v/>
      </c>
      <c r="F1491" s="68" t="str">
        <f>IFERROR(VLOOKUP($B1491,APガラス性能一覧!$A$2:$M$6097,5,0),"")</f>
        <v/>
      </c>
      <c r="G1491" s="68" t="str">
        <f>IFERROR(VLOOKUP($B1491,APガラス性能一覧!$A$2:$M$6097,6,0),"")</f>
        <v/>
      </c>
      <c r="H1491" s="68" t="str">
        <f>IFERROR(VLOOKUP($B1491,APガラス性能一覧!$A$2:$M$6097,7,0),"")</f>
        <v/>
      </c>
      <c r="I1491" s="68" t="str">
        <f>IFERROR(VLOOKUP($B1491,APガラス性能一覧!$A$2:$M$6097,8,0),"")</f>
        <v/>
      </c>
      <c r="J1491" s="68" t="str">
        <f>IFERROR(VLOOKUP($B1491,APガラス性能一覧!$A$2:$M$6097,9,0),"")</f>
        <v/>
      </c>
      <c r="K1491" s="68" t="str">
        <f>IFERROR(VLOOKUP($B1491,APガラス性能一覧!$A$2:$M$6097,10,0),"")</f>
        <v/>
      </c>
      <c r="L1491" s="68" t="str">
        <f>IFERROR(VLOOKUP($B1491,APガラス性能一覧!$A$2:$M$6097,11,0),"")</f>
        <v/>
      </c>
      <c r="M1491" s="68" t="str">
        <f>IFERROR(VLOOKUP($B1491,APガラス性能一覧!$A$2:$M$6097,12,0),"")</f>
        <v/>
      </c>
      <c r="N1491" s="68" t="str">
        <f>IFERROR(VLOOKUP($B1491,APガラス性能一覧!$A$2:$M$6097,13,0),"")</f>
        <v/>
      </c>
    </row>
    <row r="1492" spans="2:14" x14ac:dyDescent="0.4">
      <c r="B1492" s="68" t="str">
        <f>IF($D$2="","",IF($E$2=0.65,IFERROR(IF(INDEX(APガラス性能一覧!A:A,MATCH(ROW(B1486),APガラス性能一覧!$O:$O,0))="","",INDEX(APガラス性能一覧!A:A,MATCH(ROW(B1486),APガラス性能一覧!$O:$O,0))),""),IFERROR(IF(INDEX(APガラス性能一覧!A:A,MATCH(ROW(B1486),APガラス性能一覧!$N:$N,0))="","",INDEX(APガラス性能一覧!A:A,MATCH(ROW(B1486),APガラス性能一覧!$N:$N,0))),"")))</f>
        <v/>
      </c>
      <c r="C1492" s="68" t="str">
        <f>IFERROR(VLOOKUP($B1492,APガラス性能一覧!$A$2:$M$6097,2,0),"")</f>
        <v/>
      </c>
      <c r="D1492" s="68" t="str">
        <f>IFERROR(VLOOKUP($B1492,APガラス性能一覧!$A$2:$M$6097,3,0),"")</f>
        <v/>
      </c>
      <c r="E1492" s="68" t="str">
        <f>IFERROR(VLOOKUP($B1492,APガラス性能一覧!$A$2:$M$6097,4,0),"")</f>
        <v/>
      </c>
      <c r="F1492" s="68" t="str">
        <f>IFERROR(VLOOKUP($B1492,APガラス性能一覧!$A$2:$M$6097,5,0),"")</f>
        <v/>
      </c>
      <c r="G1492" s="68" t="str">
        <f>IFERROR(VLOOKUP($B1492,APガラス性能一覧!$A$2:$M$6097,6,0),"")</f>
        <v/>
      </c>
      <c r="H1492" s="68" t="str">
        <f>IFERROR(VLOOKUP($B1492,APガラス性能一覧!$A$2:$M$6097,7,0),"")</f>
        <v/>
      </c>
      <c r="I1492" s="68" t="str">
        <f>IFERROR(VLOOKUP($B1492,APガラス性能一覧!$A$2:$M$6097,8,0),"")</f>
        <v/>
      </c>
      <c r="J1492" s="68" t="str">
        <f>IFERROR(VLOOKUP($B1492,APガラス性能一覧!$A$2:$M$6097,9,0),"")</f>
        <v/>
      </c>
      <c r="K1492" s="68" t="str">
        <f>IFERROR(VLOOKUP($B1492,APガラス性能一覧!$A$2:$M$6097,10,0),"")</f>
        <v/>
      </c>
      <c r="L1492" s="68" t="str">
        <f>IFERROR(VLOOKUP($B1492,APガラス性能一覧!$A$2:$M$6097,11,0),"")</f>
        <v/>
      </c>
      <c r="M1492" s="68" t="str">
        <f>IFERROR(VLOOKUP($B1492,APガラス性能一覧!$A$2:$M$6097,12,0),"")</f>
        <v/>
      </c>
      <c r="N1492" s="68" t="str">
        <f>IFERROR(VLOOKUP($B1492,APガラス性能一覧!$A$2:$M$6097,13,0),"")</f>
        <v/>
      </c>
    </row>
    <row r="1493" spans="2:14" x14ac:dyDescent="0.4">
      <c r="B1493" s="68" t="str">
        <f>IF($D$2="","",IF($E$2=0.65,IFERROR(IF(INDEX(APガラス性能一覧!A:A,MATCH(ROW(B1487),APガラス性能一覧!$O:$O,0))="","",INDEX(APガラス性能一覧!A:A,MATCH(ROW(B1487),APガラス性能一覧!$O:$O,0))),""),IFERROR(IF(INDEX(APガラス性能一覧!A:A,MATCH(ROW(B1487),APガラス性能一覧!$N:$N,0))="","",INDEX(APガラス性能一覧!A:A,MATCH(ROW(B1487),APガラス性能一覧!$N:$N,0))),"")))</f>
        <v/>
      </c>
      <c r="C1493" s="68" t="str">
        <f>IFERROR(VLOOKUP($B1493,APガラス性能一覧!$A$2:$M$6097,2,0),"")</f>
        <v/>
      </c>
      <c r="D1493" s="68" t="str">
        <f>IFERROR(VLOOKUP($B1493,APガラス性能一覧!$A$2:$M$6097,3,0),"")</f>
        <v/>
      </c>
      <c r="E1493" s="68" t="str">
        <f>IFERROR(VLOOKUP($B1493,APガラス性能一覧!$A$2:$M$6097,4,0),"")</f>
        <v/>
      </c>
      <c r="F1493" s="68" t="str">
        <f>IFERROR(VLOOKUP($B1493,APガラス性能一覧!$A$2:$M$6097,5,0),"")</f>
        <v/>
      </c>
      <c r="G1493" s="68" t="str">
        <f>IFERROR(VLOOKUP($B1493,APガラス性能一覧!$A$2:$M$6097,6,0),"")</f>
        <v/>
      </c>
      <c r="H1493" s="68" t="str">
        <f>IFERROR(VLOOKUP($B1493,APガラス性能一覧!$A$2:$M$6097,7,0),"")</f>
        <v/>
      </c>
      <c r="I1493" s="68" t="str">
        <f>IFERROR(VLOOKUP($B1493,APガラス性能一覧!$A$2:$M$6097,8,0),"")</f>
        <v/>
      </c>
      <c r="J1493" s="68" t="str">
        <f>IFERROR(VLOOKUP($B1493,APガラス性能一覧!$A$2:$M$6097,9,0),"")</f>
        <v/>
      </c>
      <c r="K1493" s="68" t="str">
        <f>IFERROR(VLOOKUP($B1493,APガラス性能一覧!$A$2:$M$6097,10,0),"")</f>
        <v/>
      </c>
      <c r="L1493" s="68" t="str">
        <f>IFERROR(VLOOKUP($B1493,APガラス性能一覧!$A$2:$M$6097,11,0),"")</f>
        <v/>
      </c>
      <c r="M1493" s="68" t="str">
        <f>IFERROR(VLOOKUP($B1493,APガラス性能一覧!$A$2:$M$6097,12,0),"")</f>
        <v/>
      </c>
      <c r="N1493" s="68" t="str">
        <f>IFERROR(VLOOKUP($B1493,APガラス性能一覧!$A$2:$M$6097,13,0),"")</f>
        <v/>
      </c>
    </row>
    <row r="1494" spans="2:14" x14ac:dyDescent="0.4">
      <c r="B1494" s="68" t="str">
        <f>IF($D$2="","",IF($E$2=0.65,IFERROR(IF(INDEX(APガラス性能一覧!A:A,MATCH(ROW(B1488),APガラス性能一覧!$O:$O,0))="","",INDEX(APガラス性能一覧!A:A,MATCH(ROW(B1488),APガラス性能一覧!$O:$O,0))),""),IFERROR(IF(INDEX(APガラス性能一覧!A:A,MATCH(ROW(B1488),APガラス性能一覧!$N:$N,0))="","",INDEX(APガラス性能一覧!A:A,MATCH(ROW(B1488),APガラス性能一覧!$N:$N,0))),"")))</f>
        <v/>
      </c>
      <c r="C1494" s="68" t="str">
        <f>IFERROR(VLOOKUP($B1494,APガラス性能一覧!$A$2:$M$6097,2,0),"")</f>
        <v/>
      </c>
      <c r="D1494" s="68" t="str">
        <f>IFERROR(VLOOKUP($B1494,APガラス性能一覧!$A$2:$M$6097,3,0),"")</f>
        <v/>
      </c>
      <c r="E1494" s="68" t="str">
        <f>IFERROR(VLOOKUP($B1494,APガラス性能一覧!$A$2:$M$6097,4,0),"")</f>
        <v/>
      </c>
      <c r="F1494" s="68" t="str">
        <f>IFERROR(VLOOKUP($B1494,APガラス性能一覧!$A$2:$M$6097,5,0),"")</f>
        <v/>
      </c>
      <c r="G1494" s="68" t="str">
        <f>IFERROR(VLOOKUP($B1494,APガラス性能一覧!$A$2:$M$6097,6,0),"")</f>
        <v/>
      </c>
      <c r="H1494" s="68" t="str">
        <f>IFERROR(VLOOKUP($B1494,APガラス性能一覧!$A$2:$M$6097,7,0),"")</f>
        <v/>
      </c>
      <c r="I1494" s="68" t="str">
        <f>IFERROR(VLOOKUP($B1494,APガラス性能一覧!$A$2:$M$6097,8,0),"")</f>
        <v/>
      </c>
      <c r="J1494" s="68" t="str">
        <f>IFERROR(VLOOKUP($B1494,APガラス性能一覧!$A$2:$M$6097,9,0),"")</f>
        <v/>
      </c>
      <c r="K1494" s="68" t="str">
        <f>IFERROR(VLOOKUP($B1494,APガラス性能一覧!$A$2:$M$6097,10,0),"")</f>
        <v/>
      </c>
      <c r="L1494" s="68" t="str">
        <f>IFERROR(VLOOKUP($B1494,APガラス性能一覧!$A$2:$M$6097,11,0),"")</f>
        <v/>
      </c>
      <c r="M1494" s="68" t="str">
        <f>IFERROR(VLOOKUP($B1494,APガラス性能一覧!$A$2:$M$6097,12,0),"")</f>
        <v/>
      </c>
      <c r="N1494" s="68" t="str">
        <f>IFERROR(VLOOKUP($B1494,APガラス性能一覧!$A$2:$M$6097,13,0),"")</f>
        <v/>
      </c>
    </row>
    <row r="1495" spans="2:14" x14ac:dyDescent="0.4">
      <c r="B1495" s="68" t="str">
        <f>IF($D$2="","",IF($E$2=0.65,IFERROR(IF(INDEX(APガラス性能一覧!A:A,MATCH(ROW(B1489),APガラス性能一覧!$O:$O,0))="","",INDEX(APガラス性能一覧!A:A,MATCH(ROW(B1489),APガラス性能一覧!$O:$O,0))),""),IFERROR(IF(INDEX(APガラス性能一覧!A:A,MATCH(ROW(B1489),APガラス性能一覧!$N:$N,0))="","",INDEX(APガラス性能一覧!A:A,MATCH(ROW(B1489),APガラス性能一覧!$N:$N,0))),"")))</f>
        <v/>
      </c>
      <c r="C1495" s="68" t="str">
        <f>IFERROR(VLOOKUP($B1495,APガラス性能一覧!$A$2:$M$6097,2,0),"")</f>
        <v/>
      </c>
      <c r="D1495" s="68" t="str">
        <f>IFERROR(VLOOKUP($B1495,APガラス性能一覧!$A$2:$M$6097,3,0),"")</f>
        <v/>
      </c>
      <c r="E1495" s="68" t="str">
        <f>IFERROR(VLOOKUP($B1495,APガラス性能一覧!$A$2:$M$6097,4,0),"")</f>
        <v/>
      </c>
      <c r="F1495" s="68" t="str">
        <f>IFERROR(VLOOKUP($B1495,APガラス性能一覧!$A$2:$M$6097,5,0),"")</f>
        <v/>
      </c>
      <c r="G1495" s="68" t="str">
        <f>IFERROR(VLOOKUP($B1495,APガラス性能一覧!$A$2:$M$6097,6,0),"")</f>
        <v/>
      </c>
      <c r="H1495" s="68" t="str">
        <f>IFERROR(VLOOKUP($B1495,APガラス性能一覧!$A$2:$M$6097,7,0),"")</f>
        <v/>
      </c>
      <c r="I1495" s="68" t="str">
        <f>IFERROR(VLOOKUP($B1495,APガラス性能一覧!$A$2:$M$6097,8,0),"")</f>
        <v/>
      </c>
      <c r="J1495" s="68" t="str">
        <f>IFERROR(VLOOKUP($B1495,APガラス性能一覧!$A$2:$M$6097,9,0),"")</f>
        <v/>
      </c>
      <c r="K1495" s="68" t="str">
        <f>IFERROR(VLOOKUP($B1495,APガラス性能一覧!$A$2:$M$6097,10,0),"")</f>
        <v/>
      </c>
      <c r="L1495" s="68" t="str">
        <f>IFERROR(VLOOKUP($B1495,APガラス性能一覧!$A$2:$M$6097,11,0),"")</f>
        <v/>
      </c>
      <c r="M1495" s="68" t="str">
        <f>IFERROR(VLOOKUP($B1495,APガラス性能一覧!$A$2:$M$6097,12,0),"")</f>
        <v/>
      </c>
      <c r="N1495" s="68" t="str">
        <f>IFERROR(VLOOKUP($B1495,APガラス性能一覧!$A$2:$M$6097,13,0),"")</f>
        <v/>
      </c>
    </row>
    <row r="1496" spans="2:14" x14ac:dyDescent="0.4">
      <c r="B1496" s="68" t="str">
        <f>IF($D$2="","",IF($E$2=0.65,IFERROR(IF(INDEX(APガラス性能一覧!A:A,MATCH(ROW(B1490),APガラス性能一覧!$O:$O,0))="","",INDEX(APガラス性能一覧!A:A,MATCH(ROW(B1490),APガラス性能一覧!$O:$O,0))),""),IFERROR(IF(INDEX(APガラス性能一覧!A:A,MATCH(ROW(B1490),APガラス性能一覧!$N:$N,0))="","",INDEX(APガラス性能一覧!A:A,MATCH(ROW(B1490),APガラス性能一覧!$N:$N,0))),"")))</f>
        <v/>
      </c>
      <c r="C1496" s="68" t="str">
        <f>IFERROR(VLOOKUP($B1496,APガラス性能一覧!$A$2:$M$6097,2,0),"")</f>
        <v/>
      </c>
      <c r="D1496" s="68" t="str">
        <f>IFERROR(VLOOKUP($B1496,APガラス性能一覧!$A$2:$M$6097,3,0),"")</f>
        <v/>
      </c>
      <c r="E1496" s="68" t="str">
        <f>IFERROR(VLOOKUP($B1496,APガラス性能一覧!$A$2:$M$6097,4,0),"")</f>
        <v/>
      </c>
      <c r="F1496" s="68" t="str">
        <f>IFERROR(VLOOKUP($B1496,APガラス性能一覧!$A$2:$M$6097,5,0),"")</f>
        <v/>
      </c>
      <c r="G1496" s="68" t="str">
        <f>IFERROR(VLOOKUP($B1496,APガラス性能一覧!$A$2:$M$6097,6,0),"")</f>
        <v/>
      </c>
      <c r="H1496" s="68" t="str">
        <f>IFERROR(VLOOKUP($B1496,APガラス性能一覧!$A$2:$M$6097,7,0),"")</f>
        <v/>
      </c>
      <c r="I1496" s="68" t="str">
        <f>IFERROR(VLOOKUP($B1496,APガラス性能一覧!$A$2:$M$6097,8,0),"")</f>
        <v/>
      </c>
      <c r="J1496" s="68" t="str">
        <f>IFERROR(VLOOKUP($B1496,APガラス性能一覧!$A$2:$M$6097,9,0),"")</f>
        <v/>
      </c>
      <c r="K1496" s="68" t="str">
        <f>IFERROR(VLOOKUP($B1496,APガラス性能一覧!$A$2:$M$6097,10,0),"")</f>
        <v/>
      </c>
      <c r="L1496" s="68" t="str">
        <f>IFERROR(VLOOKUP($B1496,APガラス性能一覧!$A$2:$M$6097,11,0),"")</f>
        <v/>
      </c>
      <c r="M1496" s="68" t="str">
        <f>IFERROR(VLOOKUP($B1496,APガラス性能一覧!$A$2:$M$6097,12,0),"")</f>
        <v/>
      </c>
      <c r="N1496" s="68" t="str">
        <f>IFERROR(VLOOKUP($B1496,APガラス性能一覧!$A$2:$M$6097,13,0),"")</f>
        <v/>
      </c>
    </row>
    <row r="1497" spans="2:14" x14ac:dyDescent="0.4">
      <c r="B1497" s="68" t="str">
        <f>IF($D$2="","",IF($E$2=0.65,IFERROR(IF(INDEX(APガラス性能一覧!A:A,MATCH(ROW(B1491),APガラス性能一覧!$O:$O,0))="","",INDEX(APガラス性能一覧!A:A,MATCH(ROW(B1491),APガラス性能一覧!$O:$O,0))),""),IFERROR(IF(INDEX(APガラス性能一覧!A:A,MATCH(ROW(B1491),APガラス性能一覧!$N:$N,0))="","",INDEX(APガラス性能一覧!A:A,MATCH(ROW(B1491),APガラス性能一覧!$N:$N,0))),"")))</f>
        <v/>
      </c>
      <c r="C1497" s="68" t="str">
        <f>IFERROR(VLOOKUP($B1497,APガラス性能一覧!$A$2:$M$6097,2,0),"")</f>
        <v/>
      </c>
      <c r="D1497" s="68" t="str">
        <f>IFERROR(VLOOKUP($B1497,APガラス性能一覧!$A$2:$M$6097,3,0),"")</f>
        <v/>
      </c>
      <c r="E1497" s="68" t="str">
        <f>IFERROR(VLOOKUP($B1497,APガラス性能一覧!$A$2:$M$6097,4,0),"")</f>
        <v/>
      </c>
      <c r="F1497" s="68" t="str">
        <f>IFERROR(VLOOKUP($B1497,APガラス性能一覧!$A$2:$M$6097,5,0),"")</f>
        <v/>
      </c>
      <c r="G1497" s="68" t="str">
        <f>IFERROR(VLOOKUP($B1497,APガラス性能一覧!$A$2:$M$6097,6,0),"")</f>
        <v/>
      </c>
      <c r="H1497" s="68" t="str">
        <f>IFERROR(VLOOKUP($B1497,APガラス性能一覧!$A$2:$M$6097,7,0),"")</f>
        <v/>
      </c>
      <c r="I1497" s="68" t="str">
        <f>IFERROR(VLOOKUP($B1497,APガラス性能一覧!$A$2:$M$6097,8,0),"")</f>
        <v/>
      </c>
      <c r="J1497" s="68" t="str">
        <f>IFERROR(VLOOKUP($B1497,APガラス性能一覧!$A$2:$M$6097,9,0),"")</f>
        <v/>
      </c>
      <c r="K1497" s="68" t="str">
        <f>IFERROR(VLOOKUP($B1497,APガラス性能一覧!$A$2:$M$6097,10,0),"")</f>
        <v/>
      </c>
      <c r="L1497" s="68" t="str">
        <f>IFERROR(VLOOKUP($B1497,APガラス性能一覧!$A$2:$M$6097,11,0),"")</f>
        <v/>
      </c>
      <c r="M1497" s="68" t="str">
        <f>IFERROR(VLOOKUP($B1497,APガラス性能一覧!$A$2:$M$6097,12,0),"")</f>
        <v/>
      </c>
      <c r="N1497" s="68" t="str">
        <f>IFERROR(VLOOKUP($B1497,APガラス性能一覧!$A$2:$M$6097,13,0),"")</f>
        <v/>
      </c>
    </row>
    <row r="1498" spans="2:14" x14ac:dyDescent="0.4">
      <c r="B1498" s="68" t="str">
        <f>IF($D$2="","",IF($E$2=0.65,IFERROR(IF(INDEX(APガラス性能一覧!A:A,MATCH(ROW(B1492),APガラス性能一覧!$O:$O,0))="","",INDEX(APガラス性能一覧!A:A,MATCH(ROW(B1492),APガラス性能一覧!$O:$O,0))),""),IFERROR(IF(INDEX(APガラス性能一覧!A:A,MATCH(ROW(B1492),APガラス性能一覧!$N:$N,0))="","",INDEX(APガラス性能一覧!A:A,MATCH(ROW(B1492),APガラス性能一覧!$N:$N,0))),"")))</f>
        <v/>
      </c>
      <c r="C1498" s="68" t="str">
        <f>IFERROR(VLOOKUP($B1498,APガラス性能一覧!$A$2:$M$6097,2,0),"")</f>
        <v/>
      </c>
      <c r="D1498" s="68" t="str">
        <f>IFERROR(VLOOKUP($B1498,APガラス性能一覧!$A$2:$M$6097,3,0),"")</f>
        <v/>
      </c>
      <c r="E1498" s="68" t="str">
        <f>IFERROR(VLOOKUP($B1498,APガラス性能一覧!$A$2:$M$6097,4,0),"")</f>
        <v/>
      </c>
      <c r="F1498" s="68" t="str">
        <f>IFERROR(VLOOKUP($B1498,APガラス性能一覧!$A$2:$M$6097,5,0),"")</f>
        <v/>
      </c>
      <c r="G1498" s="68" t="str">
        <f>IFERROR(VLOOKUP($B1498,APガラス性能一覧!$A$2:$M$6097,6,0),"")</f>
        <v/>
      </c>
      <c r="H1498" s="68" t="str">
        <f>IFERROR(VLOOKUP($B1498,APガラス性能一覧!$A$2:$M$6097,7,0),"")</f>
        <v/>
      </c>
      <c r="I1498" s="68" t="str">
        <f>IFERROR(VLOOKUP($B1498,APガラス性能一覧!$A$2:$M$6097,8,0),"")</f>
        <v/>
      </c>
      <c r="J1498" s="68" t="str">
        <f>IFERROR(VLOOKUP($B1498,APガラス性能一覧!$A$2:$M$6097,9,0),"")</f>
        <v/>
      </c>
      <c r="K1498" s="68" t="str">
        <f>IFERROR(VLOOKUP($B1498,APガラス性能一覧!$A$2:$M$6097,10,0),"")</f>
        <v/>
      </c>
      <c r="L1498" s="68" t="str">
        <f>IFERROR(VLOOKUP($B1498,APガラス性能一覧!$A$2:$M$6097,11,0),"")</f>
        <v/>
      </c>
      <c r="M1498" s="68" t="str">
        <f>IFERROR(VLOOKUP($B1498,APガラス性能一覧!$A$2:$M$6097,12,0),"")</f>
        <v/>
      </c>
      <c r="N1498" s="68" t="str">
        <f>IFERROR(VLOOKUP($B1498,APガラス性能一覧!$A$2:$M$6097,13,0),"")</f>
        <v/>
      </c>
    </row>
    <row r="1499" spans="2:14" x14ac:dyDescent="0.4">
      <c r="B1499" s="68" t="str">
        <f>IF($D$2="","",IF($E$2=0.65,IFERROR(IF(INDEX(APガラス性能一覧!A:A,MATCH(ROW(B1493),APガラス性能一覧!$O:$O,0))="","",INDEX(APガラス性能一覧!A:A,MATCH(ROW(B1493),APガラス性能一覧!$O:$O,0))),""),IFERROR(IF(INDEX(APガラス性能一覧!A:A,MATCH(ROW(B1493),APガラス性能一覧!$N:$N,0))="","",INDEX(APガラス性能一覧!A:A,MATCH(ROW(B1493),APガラス性能一覧!$N:$N,0))),"")))</f>
        <v/>
      </c>
      <c r="C1499" s="68" t="str">
        <f>IFERROR(VLOOKUP($B1499,APガラス性能一覧!$A$2:$M$6097,2,0),"")</f>
        <v/>
      </c>
      <c r="D1499" s="68" t="str">
        <f>IFERROR(VLOOKUP($B1499,APガラス性能一覧!$A$2:$M$6097,3,0),"")</f>
        <v/>
      </c>
      <c r="E1499" s="68" t="str">
        <f>IFERROR(VLOOKUP($B1499,APガラス性能一覧!$A$2:$M$6097,4,0),"")</f>
        <v/>
      </c>
      <c r="F1499" s="68" t="str">
        <f>IFERROR(VLOOKUP($B1499,APガラス性能一覧!$A$2:$M$6097,5,0),"")</f>
        <v/>
      </c>
      <c r="G1499" s="68" t="str">
        <f>IFERROR(VLOOKUP($B1499,APガラス性能一覧!$A$2:$M$6097,6,0),"")</f>
        <v/>
      </c>
      <c r="H1499" s="68" t="str">
        <f>IFERROR(VLOOKUP($B1499,APガラス性能一覧!$A$2:$M$6097,7,0),"")</f>
        <v/>
      </c>
      <c r="I1499" s="68" t="str">
        <f>IFERROR(VLOOKUP($B1499,APガラス性能一覧!$A$2:$M$6097,8,0),"")</f>
        <v/>
      </c>
      <c r="J1499" s="68" t="str">
        <f>IFERROR(VLOOKUP($B1499,APガラス性能一覧!$A$2:$M$6097,9,0),"")</f>
        <v/>
      </c>
      <c r="K1499" s="68" t="str">
        <f>IFERROR(VLOOKUP($B1499,APガラス性能一覧!$A$2:$M$6097,10,0),"")</f>
        <v/>
      </c>
      <c r="L1499" s="68" t="str">
        <f>IFERROR(VLOOKUP($B1499,APガラス性能一覧!$A$2:$M$6097,11,0),"")</f>
        <v/>
      </c>
      <c r="M1499" s="68" t="str">
        <f>IFERROR(VLOOKUP($B1499,APガラス性能一覧!$A$2:$M$6097,12,0),"")</f>
        <v/>
      </c>
      <c r="N1499" s="68" t="str">
        <f>IFERROR(VLOOKUP($B1499,APガラス性能一覧!$A$2:$M$6097,13,0),"")</f>
        <v/>
      </c>
    </row>
    <row r="1500" spans="2:14" x14ac:dyDescent="0.4">
      <c r="B1500" s="68" t="str">
        <f>IF($D$2="","",IF($E$2=0.65,IFERROR(IF(INDEX(APガラス性能一覧!A:A,MATCH(ROW(B1494),APガラス性能一覧!$O:$O,0))="","",INDEX(APガラス性能一覧!A:A,MATCH(ROW(B1494),APガラス性能一覧!$O:$O,0))),""),IFERROR(IF(INDEX(APガラス性能一覧!A:A,MATCH(ROW(B1494),APガラス性能一覧!$N:$N,0))="","",INDEX(APガラス性能一覧!A:A,MATCH(ROW(B1494),APガラス性能一覧!$N:$N,0))),"")))</f>
        <v/>
      </c>
      <c r="C1500" s="68" t="str">
        <f>IFERROR(VLOOKUP($B1500,APガラス性能一覧!$A$2:$M$6097,2,0),"")</f>
        <v/>
      </c>
      <c r="D1500" s="68" t="str">
        <f>IFERROR(VLOOKUP($B1500,APガラス性能一覧!$A$2:$M$6097,3,0),"")</f>
        <v/>
      </c>
      <c r="E1500" s="68" t="str">
        <f>IFERROR(VLOOKUP($B1500,APガラス性能一覧!$A$2:$M$6097,4,0),"")</f>
        <v/>
      </c>
      <c r="F1500" s="68" t="str">
        <f>IFERROR(VLOOKUP($B1500,APガラス性能一覧!$A$2:$M$6097,5,0),"")</f>
        <v/>
      </c>
      <c r="G1500" s="68" t="str">
        <f>IFERROR(VLOOKUP($B1500,APガラス性能一覧!$A$2:$M$6097,6,0),"")</f>
        <v/>
      </c>
      <c r="H1500" s="68" t="str">
        <f>IFERROR(VLOOKUP($B1500,APガラス性能一覧!$A$2:$M$6097,7,0),"")</f>
        <v/>
      </c>
      <c r="I1500" s="68" t="str">
        <f>IFERROR(VLOOKUP($B1500,APガラス性能一覧!$A$2:$M$6097,8,0),"")</f>
        <v/>
      </c>
      <c r="J1500" s="68" t="str">
        <f>IFERROR(VLOOKUP($B1500,APガラス性能一覧!$A$2:$M$6097,9,0),"")</f>
        <v/>
      </c>
      <c r="K1500" s="68" t="str">
        <f>IFERROR(VLOOKUP($B1500,APガラス性能一覧!$A$2:$M$6097,10,0),"")</f>
        <v/>
      </c>
      <c r="L1500" s="68" t="str">
        <f>IFERROR(VLOOKUP($B1500,APガラス性能一覧!$A$2:$M$6097,11,0),"")</f>
        <v/>
      </c>
      <c r="M1500" s="68" t="str">
        <f>IFERROR(VLOOKUP($B1500,APガラス性能一覧!$A$2:$M$6097,12,0),"")</f>
        <v/>
      </c>
      <c r="N1500" s="68" t="str">
        <f>IFERROR(VLOOKUP($B1500,APガラス性能一覧!$A$2:$M$6097,13,0),"")</f>
        <v/>
      </c>
    </row>
    <row r="1501" spans="2:14" x14ac:dyDescent="0.4">
      <c r="B1501" s="68" t="str">
        <f>IF($D$2="","",IF($E$2=0.65,IFERROR(IF(INDEX(APガラス性能一覧!A:A,MATCH(ROW(B1495),APガラス性能一覧!$O:$O,0))="","",INDEX(APガラス性能一覧!A:A,MATCH(ROW(B1495),APガラス性能一覧!$O:$O,0))),""),IFERROR(IF(INDEX(APガラス性能一覧!A:A,MATCH(ROW(B1495),APガラス性能一覧!$N:$N,0))="","",INDEX(APガラス性能一覧!A:A,MATCH(ROW(B1495),APガラス性能一覧!$N:$N,0))),"")))</f>
        <v/>
      </c>
      <c r="C1501" s="68" t="str">
        <f>IFERROR(VLOOKUP($B1501,APガラス性能一覧!$A$2:$M$6097,2,0),"")</f>
        <v/>
      </c>
      <c r="D1501" s="68" t="str">
        <f>IFERROR(VLOOKUP($B1501,APガラス性能一覧!$A$2:$M$6097,3,0),"")</f>
        <v/>
      </c>
      <c r="E1501" s="68" t="str">
        <f>IFERROR(VLOOKUP($B1501,APガラス性能一覧!$A$2:$M$6097,4,0),"")</f>
        <v/>
      </c>
      <c r="F1501" s="68" t="str">
        <f>IFERROR(VLOOKUP($B1501,APガラス性能一覧!$A$2:$M$6097,5,0),"")</f>
        <v/>
      </c>
      <c r="G1501" s="68" t="str">
        <f>IFERROR(VLOOKUP($B1501,APガラス性能一覧!$A$2:$M$6097,6,0),"")</f>
        <v/>
      </c>
      <c r="H1501" s="68" t="str">
        <f>IFERROR(VLOOKUP($B1501,APガラス性能一覧!$A$2:$M$6097,7,0),"")</f>
        <v/>
      </c>
      <c r="I1501" s="68" t="str">
        <f>IFERROR(VLOOKUP($B1501,APガラス性能一覧!$A$2:$M$6097,8,0),"")</f>
        <v/>
      </c>
      <c r="J1501" s="68" t="str">
        <f>IFERROR(VLOOKUP($B1501,APガラス性能一覧!$A$2:$M$6097,9,0),"")</f>
        <v/>
      </c>
      <c r="K1501" s="68" t="str">
        <f>IFERROR(VLOOKUP($B1501,APガラス性能一覧!$A$2:$M$6097,10,0),"")</f>
        <v/>
      </c>
      <c r="L1501" s="68" t="str">
        <f>IFERROR(VLOOKUP($B1501,APガラス性能一覧!$A$2:$M$6097,11,0),"")</f>
        <v/>
      </c>
      <c r="M1501" s="68" t="str">
        <f>IFERROR(VLOOKUP($B1501,APガラス性能一覧!$A$2:$M$6097,12,0),"")</f>
        <v/>
      </c>
      <c r="N1501" s="68" t="str">
        <f>IFERROR(VLOOKUP($B1501,APガラス性能一覧!$A$2:$M$6097,13,0),"")</f>
        <v/>
      </c>
    </row>
    <row r="1502" spans="2:14" x14ac:dyDescent="0.4">
      <c r="B1502" s="68" t="str">
        <f>IF($D$2="","",IF($E$2=0.65,IFERROR(IF(INDEX(APガラス性能一覧!A:A,MATCH(ROW(B1496),APガラス性能一覧!$O:$O,0))="","",INDEX(APガラス性能一覧!A:A,MATCH(ROW(B1496),APガラス性能一覧!$O:$O,0))),""),IFERROR(IF(INDEX(APガラス性能一覧!A:A,MATCH(ROW(B1496),APガラス性能一覧!$N:$N,0))="","",INDEX(APガラス性能一覧!A:A,MATCH(ROW(B1496),APガラス性能一覧!$N:$N,0))),"")))</f>
        <v/>
      </c>
      <c r="C1502" s="68" t="str">
        <f>IFERROR(VLOOKUP($B1502,APガラス性能一覧!$A$2:$M$6097,2,0),"")</f>
        <v/>
      </c>
      <c r="D1502" s="68" t="str">
        <f>IFERROR(VLOOKUP($B1502,APガラス性能一覧!$A$2:$M$6097,3,0),"")</f>
        <v/>
      </c>
      <c r="E1502" s="68" t="str">
        <f>IFERROR(VLOOKUP($B1502,APガラス性能一覧!$A$2:$M$6097,4,0),"")</f>
        <v/>
      </c>
      <c r="F1502" s="68" t="str">
        <f>IFERROR(VLOOKUP($B1502,APガラス性能一覧!$A$2:$M$6097,5,0),"")</f>
        <v/>
      </c>
      <c r="G1502" s="68" t="str">
        <f>IFERROR(VLOOKUP($B1502,APガラス性能一覧!$A$2:$M$6097,6,0),"")</f>
        <v/>
      </c>
      <c r="H1502" s="68" t="str">
        <f>IFERROR(VLOOKUP($B1502,APガラス性能一覧!$A$2:$M$6097,7,0),"")</f>
        <v/>
      </c>
      <c r="I1502" s="68" t="str">
        <f>IFERROR(VLOOKUP($B1502,APガラス性能一覧!$A$2:$M$6097,8,0),"")</f>
        <v/>
      </c>
      <c r="J1502" s="68" t="str">
        <f>IFERROR(VLOOKUP($B1502,APガラス性能一覧!$A$2:$M$6097,9,0),"")</f>
        <v/>
      </c>
      <c r="K1502" s="68" t="str">
        <f>IFERROR(VLOOKUP($B1502,APガラス性能一覧!$A$2:$M$6097,10,0),"")</f>
        <v/>
      </c>
      <c r="L1502" s="68" t="str">
        <f>IFERROR(VLOOKUP($B1502,APガラス性能一覧!$A$2:$M$6097,11,0),"")</f>
        <v/>
      </c>
      <c r="M1502" s="68" t="str">
        <f>IFERROR(VLOOKUP($B1502,APガラス性能一覧!$A$2:$M$6097,12,0),"")</f>
        <v/>
      </c>
      <c r="N1502" s="68" t="str">
        <f>IFERROR(VLOOKUP($B1502,APガラス性能一覧!$A$2:$M$6097,13,0),"")</f>
        <v/>
      </c>
    </row>
    <row r="1503" spans="2:14" x14ac:dyDescent="0.4">
      <c r="B1503" s="68" t="str">
        <f>IF($D$2="","",IF($E$2=0.65,IFERROR(IF(INDEX(APガラス性能一覧!A:A,MATCH(ROW(B1497),APガラス性能一覧!$O:$O,0))="","",INDEX(APガラス性能一覧!A:A,MATCH(ROW(B1497),APガラス性能一覧!$O:$O,0))),""),IFERROR(IF(INDEX(APガラス性能一覧!A:A,MATCH(ROW(B1497),APガラス性能一覧!$N:$N,0))="","",INDEX(APガラス性能一覧!A:A,MATCH(ROW(B1497),APガラス性能一覧!$N:$N,0))),"")))</f>
        <v/>
      </c>
      <c r="C1503" s="68" t="str">
        <f>IFERROR(VLOOKUP($B1503,APガラス性能一覧!$A$2:$M$6097,2,0),"")</f>
        <v/>
      </c>
      <c r="D1503" s="68" t="str">
        <f>IFERROR(VLOOKUP($B1503,APガラス性能一覧!$A$2:$M$6097,3,0),"")</f>
        <v/>
      </c>
      <c r="E1503" s="68" t="str">
        <f>IFERROR(VLOOKUP($B1503,APガラス性能一覧!$A$2:$M$6097,4,0),"")</f>
        <v/>
      </c>
      <c r="F1503" s="68" t="str">
        <f>IFERROR(VLOOKUP($B1503,APガラス性能一覧!$A$2:$M$6097,5,0),"")</f>
        <v/>
      </c>
      <c r="G1503" s="68" t="str">
        <f>IFERROR(VLOOKUP($B1503,APガラス性能一覧!$A$2:$M$6097,6,0),"")</f>
        <v/>
      </c>
      <c r="H1503" s="68" t="str">
        <f>IFERROR(VLOOKUP($B1503,APガラス性能一覧!$A$2:$M$6097,7,0),"")</f>
        <v/>
      </c>
      <c r="I1503" s="68" t="str">
        <f>IFERROR(VLOOKUP($B1503,APガラス性能一覧!$A$2:$M$6097,8,0),"")</f>
        <v/>
      </c>
      <c r="J1503" s="68" t="str">
        <f>IFERROR(VLOOKUP($B1503,APガラス性能一覧!$A$2:$M$6097,9,0),"")</f>
        <v/>
      </c>
      <c r="K1503" s="68" t="str">
        <f>IFERROR(VLOOKUP($B1503,APガラス性能一覧!$A$2:$M$6097,10,0),"")</f>
        <v/>
      </c>
      <c r="L1503" s="68" t="str">
        <f>IFERROR(VLOOKUP($B1503,APガラス性能一覧!$A$2:$M$6097,11,0),"")</f>
        <v/>
      </c>
      <c r="M1503" s="68" t="str">
        <f>IFERROR(VLOOKUP($B1503,APガラス性能一覧!$A$2:$M$6097,12,0),"")</f>
        <v/>
      </c>
      <c r="N1503" s="68" t="str">
        <f>IFERROR(VLOOKUP($B1503,APガラス性能一覧!$A$2:$M$6097,13,0),"")</f>
        <v/>
      </c>
    </row>
    <row r="1504" spans="2:14" x14ac:dyDescent="0.4">
      <c r="B1504" s="68" t="str">
        <f>IF($D$2="","",IF($E$2=0.65,IFERROR(IF(INDEX(APガラス性能一覧!A:A,MATCH(ROW(B1498),APガラス性能一覧!$O:$O,0))="","",INDEX(APガラス性能一覧!A:A,MATCH(ROW(B1498),APガラス性能一覧!$O:$O,0))),""),IFERROR(IF(INDEX(APガラス性能一覧!A:A,MATCH(ROW(B1498),APガラス性能一覧!$N:$N,0))="","",INDEX(APガラス性能一覧!A:A,MATCH(ROW(B1498),APガラス性能一覧!$N:$N,0))),"")))</f>
        <v/>
      </c>
      <c r="C1504" s="68" t="str">
        <f>IFERROR(VLOOKUP($B1504,APガラス性能一覧!$A$2:$M$6097,2,0),"")</f>
        <v/>
      </c>
      <c r="D1504" s="68" t="str">
        <f>IFERROR(VLOOKUP($B1504,APガラス性能一覧!$A$2:$M$6097,3,0),"")</f>
        <v/>
      </c>
      <c r="E1504" s="68" t="str">
        <f>IFERROR(VLOOKUP($B1504,APガラス性能一覧!$A$2:$M$6097,4,0),"")</f>
        <v/>
      </c>
      <c r="F1504" s="68" t="str">
        <f>IFERROR(VLOOKUP($B1504,APガラス性能一覧!$A$2:$M$6097,5,0),"")</f>
        <v/>
      </c>
      <c r="G1504" s="68" t="str">
        <f>IFERROR(VLOOKUP($B1504,APガラス性能一覧!$A$2:$M$6097,6,0),"")</f>
        <v/>
      </c>
      <c r="H1504" s="68" t="str">
        <f>IFERROR(VLOOKUP($B1504,APガラス性能一覧!$A$2:$M$6097,7,0),"")</f>
        <v/>
      </c>
      <c r="I1504" s="68" t="str">
        <f>IFERROR(VLOOKUP($B1504,APガラス性能一覧!$A$2:$M$6097,8,0),"")</f>
        <v/>
      </c>
      <c r="J1504" s="68" t="str">
        <f>IFERROR(VLOOKUP($B1504,APガラス性能一覧!$A$2:$M$6097,9,0),"")</f>
        <v/>
      </c>
      <c r="K1504" s="68" t="str">
        <f>IFERROR(VLOOKUP($B1504,APガラス性能一覧!$A$2:$M$6097,10,0),"")</f>
        <v/>
      </c>
      <c r="L1504" s="68" t="str">
        <f>IFERROR(VLOOKUP($B1504,APガラス性能一覧!$A$2:$M$6097,11,0),"")</f>
        <v/>
      </c>
      <c r="M1504" s="68" t="str">
        <f>IFERROR(VLOOKUP($B1504,APガラス性能一覧!$A$2:$M$6097,12,0),"")</f>
        <v/>
      </c>
      <c r="N1504" s="68" t="str">
        <f>IFERROR(VLOOKUP($B1504,APガラス性能一覧!$A$2:$M$6097,13,0),"")</f>
        <v/>
      </c>
    </row>
    <row r="1505" spans="2:14" x14ac:dyDescent="0.4">
      <c r="B1505" s="68" t="str">
        <f>IF($D$2="","",IF($E$2=0.65,IFERROR(IF(INDEX(APガラス性能一覧!A:A,MATCH(ROW(B1499),APガラス性能一覧!$O:$O,0))="","",INDEX(APガラス性能一覧!A:A,MATCH(ROW(B1499),APガラス性能一覧!$O:$O,0))),""),IFERROR(IF(INDEX(APガラス性能一覧!A:A,MATCH(ROW(B1499),APガラス性能一覧!$N:$N,0))="","",INDEX(APガラス性能一覧!A:A,MATCH(ROW(B1499),APガラス性能一覧!$N:$N,0))),"")))</f>
        <v/>
      </c>
      <c r="C1505" s="68" t="str">
        <f>IFERROR(VLOOKUP($B1505,APガラス性能一覧!$A$2:$M$6097,2,0),"")</f>
        <v/>
      </c>
      <c r="D1505" s="68" t="str">
        <f>IFERROR(VLOOKUP($B1505,APガラス性能一覧!$A$2:$M$6097,3,0),"")</f>
        <v/>
      </c>
      <c r="E1505" s="68" t="str">
        <f>IFERROR(VLOOKUP($B1505,APガラス性能一覧!$A$2:$M$6097,4,0),"")</f>
        <v/>
      </c>
      <c r="F1505" s="68" t="str">
        <f>IFERROR(VLOOKUP($B1505,APガラス性能一覧!$A$2:$M$6097,5,0),"")</f>
        <v/>
      </c>
      <c r="G1505" s="68" t="str">
        <f>IFERROR(VLOOKUP($B1505,APガラス性能一覧!$A$2:$M$6097,6,0),"")</f>
        <v/>
      </c>
      <c r="H1505" s="68" t="str">
        <f>IFERROR(VLOOKUP($B1505,APガラス性能一覧!$A$2:$M$6097,7,0),"")</f>
        <v/>
      </c>
      <c r="I1505" s="68" t="str">
        <f>IFERROR(VLOOKUP($B1505,APガラス性能一覧!$A$2:$M$6097,8,0),"")</f>
        <v/>
      </c>
      <c r="J1505" s="68" t="str">
        <f>IFERROR(VLOOKUP($B1505,APガラス性能一覧!$A$2:$M$6097,9,0),"")</f>
        <v/>
      </c>
      <c r="K1505" s="68" t="str">
        <f>IFERROR(VLOOKUP($B1505,APガラス性能一覧!$A$2:$M$6097,10,0),"")</f>
        <v/>
      </c>
      <c r="L1505" s="68" t="str">
        <f>IFERROR(VLOOKUP($B1505,APガラス性能一覧!$A$2:$M$6097,11,0),"")</f>
        <v/>
      </c>
      <c r="M1505" s="68" t="str">
        <f>IFERROR(VLOOKUP($B1505,APガラス性能一覧!$A$2:$M$6097,12,0),"")</f>
        <v/>
      </c>
      <c r="N1505" s="68" t="str">
        <f>IFERROR(VLOOKUP($B1505,APガラス性能一覧!$A$2:$M$6097,13,0),"")</f>
        <v/>
      </c>
    </row>
    <row r="1506" spans="2:14" x14ac:dyDescent="0.4">
      <c r="B1506" s="68" t="str">
        <f>IF($D$2="","",IF($E$2=0.65,IFERROR(IF(INDEX(APガラス性能一覧!A:A,MATCH(ROW(B1500),APガラス性能一覧!$O:$O,0))="","",INDEX(APガラス性能一覧!A:A,MATCH(ROW(B1500),APガラス性能一覧!$O:$O,0))),""),IFERROR(IF(INDEX(APガラス性能一覧!A:A,MATCH(ROW(B1500),APガラス性能一覧!$N:$N,0))="","",INDEX(APガラス性能一覧!A:A,MATCH(ROW(B1500),APガラス性能一覧!$N:$N,0))),"")))</f>
        <v/>
      </c>
      <c r="C1506" s="68" t="str">
        <f>IFERROR(VLOOKUP($B1506,APガラス性能一覧!$A$2:$M$6097,2,0),"")</f>
        <v/>
      </c>
      <c r="D1506" s="68" t="str">
        <f>IFERROR(VLOOKUP($B1506,APガラス性能一覧!$A$2:$M$6097,3,0),"")</f>
        <v/>
      </c>
      <c r="E1506" s="68" t="str">
        <f>IFERROR(VLOOKUP($B1506,APガラス性能一覧!$A$2:$M$6097,4,0),"")</f>
        <v/>
      </c>
      <c r="F1506" s="68" t="str">
        <f>IFERROR(VLOOKUP($B1506,APガラス性能一覧!$A$2:$M$6097,5,0),"")</f>
        <v/>
      </c>
      <c r="G1506" s="68" t="str">
        <f>IFERROR(VLOOKUP($B1506,APガラス性能一覧!$A$2:$M$6097,6,0),"")</f>
        <v/>
      </c>
      <c r="H1506" s="68" t="str">
        <f>IFERROR(VLOOKUP($B1506,APガラス性能一覧!$A$2:$M$6097,7,0),"")</f>
        <v/>
      </c>
      <c r="I1506" s="68" t="str">
        <f>IFERROR(VLOOKUP($B1506,APガラス性能一覧!$A$2:$M$6097,8,0),"")</f>
        <v/>
      </c>
      <c r="J1506" s="68" t="str">
        <f>IFERROR(VLOOKUP($B1506,APガラス性能一覧!$A$2:$M$6097,9,0),"")</f>
        <v/>
      </c>
      <c r="K1506" s="68" t="str">
        <f>IFERROR(VLOOKUP($B1506,APガラス性能一覧!$A$2:$M$6097,10,0),"")</f>
        <v/>
      </c>
      <c r="L1506" s="68" t="str">
        <f>IFERROR(VLOOKUP($B1506,APガラス性能一覧!$A$2:$M$6097,11,0),"")</f>
        <v/>
      </c>
      <c r="M1506" s="68" t="str">
        <f>IFERROR(VLOOKUP($B1506,APガラス性能一覧!$A$2:$M$6097,12,0),"")</f>
        <v/>
      </c>
      <c r="N1506" s="68" t="str">
        <f>IFERROR(VLOOKUP($B1506,APガラス性能一覧!$A$2:$M$6097,13,0),"")</f>
        <v/>
      </c>
    </row>
    <row r="1507" spans="2:14" x14ac:dyDescent="0.4">
      <c r="B1507" s="68" t="str">
        <f>IF($D$2="","",IF($E$2=0.65,IFERROR(IF(INDEX(APガラス性能一覧!A:A,MATCH(ROW(B1501),APガラス性能一覧!$O:$O,0))="","",INDEX(APガラス性能一覧!A:A,MATCH(ROW(B1501),APガラス性能一覧!$O:$O,0))),""),IFERROR(IF(INDEX(APガラス性能一覧!A:A,MATCH(ROW(B1501),APガラス性能一覧!$N:$N,0))="","",INDEX(APガラス性能一覧!A:A,MATCH(ROW(B1501),APガラス性能一覧!$N:$N,0))),"")))</f>
        <v/>
      </c>
      <c r="C1507" s="68" t="str">
        <f>IFERROR(VLOOKUP($B1507,APガラス性能一覧!$A$2:$M$6097,2,0),"")</f>
        <v/>
      </c>
      <c r="D1507" s="68" t="str">
        <f>IFERROR(VLOOKUP($B1507,APガラス性能一覧!$A$2:$M$6097,3,0),"")</f>
        <v/>
      </c>
      <c r="E1507" s="68" t="str">
        <f>IFERROR(VLOOKUP($B1507,APガラス性能一覧!$A$2:$M$6097,4,0),"")</f>
        <v/>
      </c>
      <c r="F1507" s="68" t="str">
        <f>IFERROR(VLOOKUP($B1507,APガラス性能一覧!$A$2:$M$6097,5,0),"")</f>
        <v/>
      </c>
      <c r="G1507" s="68" t="str">
        <f>IFERROR(VLOOKUP($B1507,APガラス性能一覧!$A$2:$M$6097,6,0),"")</f>
        <v/>
      </c>
      <c r="H1507" s="68" t="str">
        <f>IFERROR(VLOOKUP($B1507,APガラス性能一覧!$A$2:$M$6097,7,0),"")</f>
        <v/>
      </c>
      <c r="I1507" s="68" t="str">
        <f>IFERROR(VLOOKUP($B1507,APガラス性能一覧!$A$2:$M$6097,8,0),"")</f>
        <v/>
      </c>
      <c r="J1507" s="68" t="str">
        <f>IFERROR(VLOOKUP($B1507,APガラス性能一覧!$A$2:$M$6097,9,0),"")</f>
        <v/>
      </c>
      <c r="K1507" s="68" t="str">
        <f>IFERROR(VLOOKUP($B1507,APガラス性能一覧!$A$2:$M$6097,10,0),"")</f>
        <v/>
      </c>
      <c r="L1507" s="68" t="str">
        <f>IFERROR(VLOOKUP($B1507,APガラス性能一覧!$A$2:$M$6097,11,0),"")</f>
        <v/>
      </c>
      <c r="M1507" s="68" t="str">
        <f>IFERROR(VLOOKUP($B1507,APガラス性能一覧!$A$2:$M$6097,12,0),"")</f>
        <v/>
      </c>
      <c r="N1507" s="68" t="str">
        <f>IFERROR(VLOOKUP($B1507,APガラス性能一覧!$A$2:$M$6097,13,0),"")</f>
        <v/>
      </c>
    </row>
    <row r="1508" spans="2:14" x14ac:dyDescent="0.4">
      <c r="B1508" s="68" t="str">
        <f>IF($D$2="","",IF($E$2=0.65,IFERROR(IF(INDEX(APガラス性能一覧!A:A,MATCH(ROW(B1502),APガラス性能一覧!$O:$O,0))="","",INDEX(APガラス性能一覧!A:A,MATCH(ROW(B1502),APガラス性能一覧!$O:$O,0))),""),IFERROR(IF(INDEX(APガラス性能一覧!A:A,MATCH(ROW(B1502),APガラス性能一覧!$N:$N,0))="","",INDEX(APガラス性能一覧!A:A,MATCH(ROW(B1502),APガラス性能一覧!$N:$N,0))),"")))</f>
        <v/>
      </c>
      <c r="C1508" s="68" t="str">
        <f>IFERROR(VLOOKUP($B1508,APガラス性能一覧!$A$2:$M$6097,2,0),"")</f>
        <v/>
      </c>
      <c r="D1508" s="68" t="str">
        <f>IFERROR(VLOOKUP($B1508,APガラス性能一覧!$A$2:$M$6097,3,0),"")</f>
        <v/>
      </c>
      <c r="E1508" s="68" t="str">
        <f>IFERROR(VLOOKUP($B1508,APガラス性能一覧!$A$2:$M$6097,4,0),"")</f>
        <v/>
      </c>
      <c r="F1508" s="68" t="str">
        <f>IFERROR(VLOOKUP($B1508,APガラス性能一覧!$A$2:$M$6097,5,0),"")</f>
        <v/>
      </c>
      <c r="G1508" s="68" t="str">
        <f>IFERROR(VLOOKUP($B1508,APガラス性能一覧!$A$2:$M$6097,6,0),"")</f>
        <v/>
      </c>
      <c r="H1508" s="68" t="str">
        <f>IFERROR(VLOOKUP($B1508,APガラス性能一覧!$A$2:$M$6097,7,0),"")</f>
        <v/>
      </c>
      <c r="I1508" s="68" t="str">
        <f>IFERROR(VLOOKUP($B1508,APガラス性能一覧!$A$2:$M$6097,8,0),"")</f>
        <v/>
      </c>
      <c r="J1508" s="68" t="str">
        <f>IFERROR(VLOOKUP($B1508,APガラス性能一覧!$A$2:$M$6097,9,0),"")</f>
        <v/>
      </c>
      <c r="K1508" s="68" t="str">
        <f>IFERROR(VLOOKUP($B1508,APガラス性能一覧!$A$2:$M$6097,10,0),"")</f>
        <v/>
      </c>
      <c r="L1508" s="68" t="str">
        <f>IFERROR(VLOOKUP($B1508,APガラス性能一覧!$A$2:$M$6097,11,0),"")</f>
        <v/>
      </c>
      <c r="M1508" s="68" t="str">
        <f>IFERROR(VLOOKUP($B1508,APガラス性能一覧!$A$2:$M$6097,12,0),"")</f>
        <v/>
      </c>
      <c r="N1508" s="68" t="str">
        <f>IFERROR(VLOOKUP($B1508,APガラス性能一覧!$A$2:$M$6097,13,0),"")</f>
        <v/>
      </c>
    </row>
    <row r="1509" spans="2:14" x14ac:dyDescent="0.4">
      <c r="B1509" s="68" t="str">
        <f>IF($D$2="","",IF($E$2=0.65,IFERROR(IF(INDEX(APガラス性能一覧!A:A,MATCH(ROW(B1503),APガラス性能一覧!$O:$O,0))="","",INDEX(APガラス性能一覧!A:A,MATCH(ROW(B1503),APガラス性能一覧!$O:$O,0))),""),IFERROR(IF(INDEX(APガラス性能一覧!A:A,MATCH(ROW(B1503),APガラス性能一覧!$N:$N,0))="","",INDEX(APガラス性能一覧!A:A,MATCH(ROW(B1503),APガラス性能一覧!$N:$N,0))),"")))</f>
        <v/>
      </c>
      <c r="C1509" s="68" t="str">
        <f>IFERROR(VLOOKUP($B1509,APガラス性能一覧!$A$2:$M$6097,2,0),"")</f>
        <v/>
      </c>
      <c r="D1509" s="68" t="str">
        <f>IFERROR(VLOOKUP($B1509,APガラス性能一覧!$A$2:$M$6097,3,0),"")</f>
        <v/>
      </c>
      <c r="E1509" s="68" t="str">
        <f>IFERROR(VLOOKUP($B1509,APガラス性能一覧!$A$2:$M$6097,4,0),"")</f>
        <v/>
      </c>
      <c r="F1509" s="68" t="str">
        <f>IFERROR(VLOOKUP($B1509,APガラス性能一覧!$A$2:$M$6097,5,0),"")</f>
        <v/>
      </c>
      <c r="G1509" s="68" t="str">
        <f>IFERROR(VLOOKUP($B1509,APガラス性能一覧!$A$2:$M$6097,6,0),"")</f>
        <v/>
      </c>
      <c r="H1509" s="68" t="str">
        <f>IFERROR(VLOOKUP($B1509,APガラス性能一覧!$A$2:$M$6097,7,0),"")</f>
        <v/>
      </c>
      <c r="I1509" s="68" t="str">
        <f>IFERROR(VLOOKUP($B1509,APガラス性能一覧!$A$2:$M$6097,8,0),"")</f>
        <v/>
      </c>
      <c r="J1509" s="68" t="str">
        <f>IFERROR(VLOOKUP($B1509,APガラス性能一覧!$A$2:$M$6097,9,0),"")</f>
        <v/>
      </c>
      <c r="K1509" s="68" t="str">
        <f>IFERROR(VLOOKUP($B1509,APガラス性能一覧!$A$2:$M$6097,10,0),"")</f>
        <v/>
      </c>
      <c r="L1509" s="68" t="str">
        <f>IFERROR(VLOOKUP($B1509,APガラス性能一覧!$A$2:$M$6097,11,0),"")</f>
        <v/>
      </c>
      <c r="M1509" s="68" t="str">
        <f>IFERROR(VLOOKUP($B1509,APガラス性能一覧!$A$2:$M$6097,12,0),"")</f>
        <v/>
      </c>
      <c r="N1509" s="68" t="str">
        <f>IFERROR(VLOOKUP($B1509,APガラス性能一覧!$A$2:$M$6097,13,0),"")</f>
        <v/>
      </c>
    </row>
    <row r="1510" spans="2:14" x14ac:dyDescent="0.4">
      <c r="B1510" s="68" t="str">
        <f>IF($D$2="","",IF($E$2=0.65,IFERROR(IF(INDEX(APガラス性能一覧!A:A,MATCH(ROW(B1504),APガラス性能一覧!$O:$O,0))="","",INDEX(APガラス性能一覧!A:A,MATCH(ROW(B1504),APガラス性能一覧!$O:$O,0))),""),IFERROR(IF(INDEX(APガラス性能一覧!A:A,MATCH(ROW(B1504),APガラス性能一覧!$N:$N,0))="","",INDEX(APガラス性能一覧!A:A,MATCH(ROW(B1504),APガラス性能一覧!$N:$N,0))),"")))</f>
        <v/>
      </c>
      <c r="C1510" s="68" t="str">
        <f>IFERROR(VLOOKUP($B1510,APガラス性能一覧!$A$2:$M$6097,2,0),"")</f>
        <v/>
      </c>
      <c r="D1510" s="68" t="str">
        <f>IFERROR(VLOOKUP($B1510,APガラス性能一覧!$A$2:$M$6097,3,0),"")</f>
        <v/>
      </c>
      <c r="E1510" s="68" t="str">
        <f>IFERROR(VLOOKUP($B1510,APガラス性能一覧!$A$2:$M$6097,4,0),"")</f>
        <v/>
      </c>
      <c r="F1510" s="68" t="str">
        <f>IFERROR(VLOOKUP($B1510,APガラス性能一覧!$A$2:$M$6097,5,0),"")</f>
        <v/>
      </c>
      <c r="G1510" s="68" t="str">
        <f>IFERROR(VLOOKUP($B1510,APガラス性能一覧!$A$2:$M$6097,6,0),"")</f>
        <v/>
      </c>
      <c r="H1510" s="68" t="str">
        <f>IFERROR(VLOOKUP($B1510,APガラス性能一覧!$A$2:$M$6097,7,0),"")</f>
        <v/>
      </c>
      <c r="I1510" s="68" t="str">
        <f>IFERROR(VLOOKUP($B1510,APガラス性能一覧!$A$2:$M$6097,8,0),"")</f>
        <v/>
      </c>
      <c r="J1510" s="68" t="str">
        <f>IFERROR(VLOOKUP($B1510,APガラス性能一覧!$A$2:$M$6097,9,0),"")</f>
        <v/>
      </c>
      <c r="K1510" s="68" t="str">
        <f>IFERROR(VLOOKUP($B1510,APガラス性能一覧!$A$2:$M$6097,10,0),"")</f>
        <v/>
      </c>
      <c r="L1510" s="68" t="str">
        <f>IFERROR(VLOOKUP($B1510,APガラス性能一覧!$A$2:$M$6097,11,0),"")</f>
        <v/>
      </c>
      <c r="M1510" s="68" t="str">
        <f>IFERROR(VLOOKUP($B1510,APガラス性能一覧!$A$2:$M$6097,12,0),"")</f>
        <v/>
      </c>
      <c r="N1510" s="68" t="str">
        <f>IFERROR(VLOOKUP($B1510,APガラス性能一覧!$A$2:$M$6097,13,0),"")</f>
        <v/>
      </c>
    </row>
    <row r="1511" spans="2:14" x14ac:dyDescent="0.4">
      <c r="B1511" s="68" t="str">
        <f>IF($D$2="","",IF($E$2=0.65,IFERROR(IF(INDEX(APガラス性能一覧!A:A,MATCH(ROW(B1505),APガラス性能一覧!$O:$O,0))="","",INDEX(APガラス性能一覧!A:A,MATCH(ROW(B1505),APガラス性能一覧!$O:$O,0))),""),IFERROR(IF(INDEX(APガラス性能一覧!A:A,MATCH(ROW(B1505),APガラス性能一覧!$N:$N,0))="","",INDEX(APガラス性能一覧!A:A,MATCH(ROW(B1505),APガラス性能一覧!$N:$N,0))),"")))</f>
        <v/>
      </c>
      <c r="C1511" s="68" t="str">
        <f>IFERROR(VLOOKUP($B1511,APガラス性能一覧!$A$2:$M$6097,2,0),"")</f>
        <v/>
      </c>
      <c r="D1511" s="68" t="str">
        <f>IFERROR(VLOOKUP($B1511,APガラス性能一覧!$A$2:$M$6097,3,0),"")</f>
        <v/>
      </c>
      <c r="E1511" s="68" t="str">
        <f>IFERROR(VLOOKUP($B1511,APガラス性能一覧!$A$2:$M$6097,4,0),"")</f>
        <v/>
      </c>
      <c r="F1511" s="68" t="str">
        <f>IFERROR(VLOOKUP($B1511,APガラス性能一覧!$A$2:$M$6097,5,0),"")</f>
        <v/>
      </c>
      <c r="G1511" s="68" t="str">
        <f>IFERROR(VLOOKUP($B1511,APガラス性能一覧!$A$2:$M$6097,6,0),"")</f>
        <v/>
      </c>
      <c r="H1511" s="68" t="str">
        <f>IFERROR(VLOOKUP($B1511,APガラス性能一覧!$A$2:$M$6097,7,0),"")</f>
        <v/>
      </c>
      <c r="I1511" s="68" t="str">
        <f>IFERROR(VLOOKUP($B1511,APガラス性能一覧!$A$2:$M$6097,8,0),"")</f>
        <v/>
      </c>
      <c r="J1511" s="68" t="str">
        <f>IFERROR(VLOOKUP($B1511,APガラス性能一覧!$A$2:$M$6097,9,0),"")</f>
        <v/>
      </c>
      <c r="K1511" s="68" t="str">
        <f>IFERROR(VLOOKUP($B1511,APガラス性能一覧!$A$2:$M$6097,10,0),"")</f>
        <v/>
      </c>
      <c r="L1511" s="68" t="str">
        <f>IFERROR(VLOOKUP($B1511,APガラス性能一覧!$A$2:$M$6097,11,0),"")</f>
        <v/>
      </c>
      <c r="M1511" s="68" t="str">
        <f>IFERROR(VLOOKUP($B1511,APガラス性能一覧!$A$2:$M$6097,12,0),"")</f>
        <v/>
      </c>
      <c r="N1511" s="68" t="str">
        <f>IFERROR(VLOOKUP($B1511,APガラス性能一覧!$A$2:$M$6097,13,0),"")</f>
        <v/>
      </c>
    </row>
    <row r="1512" spans="2:14" x14ac:dyDescent="0.4">
      <c r="B1512" s="68" t="str">
        <f>IF($D$2="","",IF($E$2=0.65,IFERROR(IF(INDEX(APガラス性能一覧!A:A,MATCH(ROW(B1506),APガラス性能一覧!$O:$O,0))="","",INDEX(APガラス性能一覧!A:A,MATCH(ROW(B1506),APガラス性能一覧!$O:$O,0))),""),IFERROR(IF(INDEX(APガラス性能一覧!A:A,MATCH(ROW(B1506),APガラス性能一覧!$N:$N,0))="","",INDEX(APガラス性能一覧!A:A,MATCH(ROW(B1506),APガラス性能一覧!$N:$N,0))),"")))</f>
        <v/>
      </c>
      <c r="C1512" s="68" t="str">
        <f>IFERROR(VLOOKUP($B1512,APガラス性能一覧!$A$2:$M$6097,2,0),"")</f>
        <v/>
      </c>
      <c r="D1512" s="68" t="str">
        <f>IFERROR(VLOOKUP($B1512,APガラス性能一覧!$A$2:$M$6097,3,0),"")</f>
        <v/>
      </c>
      <c r="E1512" s="68" t="str">
        <f>IFERROR(VLOOKUP($B1512,APガラス性能一覧!$A$2:$M$6097,4,0),"")</f>
        <v/>
      </c>
      <c r="F1512" s="68" t="str">
        <f>IFERROR(VLOOKUP($B1512,APガラス性能一覧!$A$2:$M$6097,5,0),"")</f>
        <v/>
      </c>
      <c r="G1512" s="68" t="str">
        <f>IFERROR(VLOOKUP($B1512,APガラス性能一覧!$A$2:$M$6097,6,0),"")</f>
        <v/>
      </c>
      <c r="H1512" s="68" t="str">
        <f>IFERROR(VLOOKUP($B1512,APガラス性能一覧!$A$2:$M$6097,7,0),"")</f>
        <v/>
      </c>
      <c r="I1512" s="68" t="str">
        <f>IFERROR(VLOOKUP($B1512,APガラス性能一覧!$A$2:$M$6097,8,0),"")</f>
        <v/>
      </c>
      <c r="J1512" s="68" t="str">
        <f>IFERROR(VLOOKUP($B1512,APガラス性能一覧!$A$2:$M$6097,9,0),"")</f>
        <v/>
      </c>
      <c r="K1512" s="68" t="str">
        <f>IFERROR(VLOOKUP($B1512,APガラス性能一覧!$A$2:$M$6097,10,0),"")</f>
        <v/>
      </c>
      <c r="L1512" s="68" t="str">
        <f>IFERROR(VLOOKUP($B1512,APガラス性能一覧!$A$2:$M$6097,11,0),"")</f>
        <v/>
      </c>
      <c r="M1512" s="68" t="str">
        <f>IFERROR(VLOOKUP($B1512,APガラス性能一覧!$A$2:$M$6097,12,0),"")</f>
        <v/>
      </c>
      <c r="N1512" s="68" t="str">
        <f>IFERROR(VLOOKUP($B1512,APガラス性能一覧!$A$2:$M$6097,13,0),"")</f>
        <v/>
      </c>
    </row>
    <row r="1513" spans="2:14" x14ac:dyDescent="0.4">
      <c r="B1513" s="68" t="str">
        <f>IF($D$2="","",IF($E$2=0.65,IFERROR(IF(INDEX(APガラス性能一覧!A:A,MATCH(ROW(B1507),APガラス性能一覧!$O:$O,0))="","",INDEX(APガラス性能一覧!A:A,MATCH(ROW(B1507),APガラス性能一覧!$O:$O,0))),""),IFERROR(IF(INDEX(APガラス性能一覧!A:A,MATCH(ROW(B1507),APガラス性能一覧!$N:$N,0))="","",INDEX(APガラス性能一覧!A:A,MATCH(ROW(B1507),APガラス性能一覧!$N:$N,0))),"")))</f>
        <v/>
      </c>
      <c r="C1513" s="68" t="str">
        <f>IFERROR(VLOOKUP($B1513,APガラス性能一覧!$A$2:$M$6097,2,0),"")</f>
        <v/>
      </c>
      <c r="D1513" s="68" t="str">
        <f>IFERROR(VLOOKUP($B1513,APガラス性能一覧!$A$2:$M$6097,3,0),"")</f>
        <v/>
      </c>
      <c r="E1513" s="68" t="str">
        <f>IFERROR(VLOOKUP($B1513,APガラス性能一覧!$A$2:$M$6097,4,0),"")</f>
        <v/>
      </c>
      <c r="F1513" s="68" t="str">
        <f>IFERROR(VLOOKUP($B1513,APガラス性能一覧!$A$2:$M$6097,5,0),"")</f>
        <v/>
      </c>
      <c r="G1513" s="68" t="str">
        <f>IFERROR(VLOOKUP($B1513,APガラス性能一覧!$A$2:$M$6097,6,0),"")</f>
        <v/>
      </c>
      <c r="H1513" s="68" t="str">
        <f>IFERROR(VLOOKUP($B1513,APガラス性能一覧!$A$2:$M$6097,7,0),"")</f>
        <v/>
      </c>
      <c r="I1513" s="68" t="str">
        <f>IFERROR(VLOOKUP($B1513,APガラス性能一覧!$A$2:$M$6097,8,0),"")</f>
        <v/>
      </c>
      <c r="J1513" s="68" t="str">
        <f>IFERROR(VLOOKUP($B1513,APガラス性能一覧!$A$2:$M$6097,9,0),"")</f>
        <v/>
      </c>
      <c r="K1513" s="68" t="str">
        <f>IFERROR(VLOOKUP($B1513,APガラス性能一覧!$A$2:$M$6097,10,0),"")</f>
        <v/>
      </c>
      <c r="L1513" s="68" t="str">
        <f>IFERROR(VLOOKUP($B1513,APガラス性能一覧!$A$2:$M$6097,11,0),"")</f>
        <v/>
      </c>
      <c r="M1513" s="68" t="str">
        <f>IFERROR(VLOOKUP($B1513,APガラス性能一覧!$A$2:$M$6097,12,0),"")</f>
        <v/>
      </c>
      <c r="N1513" s="68" t="str">
        <f>IFERROR(VLOOKUP($B1513,APガラス性能一覧!$A$2:$M$6097,13,0),"")</f>
        <v/>
      </c>
    </row>
    <row r="1514" spans="2:14" x14ac:dyDescent="0.4">
      <c r="B1514" s="68" t="str">
        <f>IF($D$2="","",IF($E$2=0.65,IFERROR(IF(INDEX(APガラス性能一覧!A:A,MATCH(ROW(B1508),APガラス性能一覧!$O:$O,0))="","",INDEX(APガラス性能一覧!A:A,MATCH(ROW(B1508),APガラス性能一覧!$O:$O,0))),""),IFERROR(IF(INDEX(APガラス性能一覧!A:A,MATCH(ROW(B1508),APガラス性能一覧!$N:$N,0))="","",INDEX(APガラス性能一覧!A:A,MATCH(ROW(B1508),APガラス性能一覧!$N:$N,0))),"")))</f>
        <v/>
      </c>
      <c r="C1514" s="68" t="str">
        <f>IFERROR(VLOOKUP($B1514,APガラス性能一覧!$A$2:$M$6097,2,0),"")</f>
        <v/>
      </c>
      <c r="D1514" s="68" t="str">
        <f>IFERROR(VLOOKUP($B1514,APガラス性能一覧!$A$2:$M$6097,3,0),"")</f>
        <v/>
      </c>
      <c r="E1514" s="68" t="str">
        <f>IFERROR(VLOOKUP($B1514,APガラス性能一覧!$A$2:$M$6097,4,0),"")</f>
        <v/>
      </c>
      <c r="F1514" s="68" t="str">
        <f>IFERROR(VLOOKUP($B1514,APガラス性能一覧!$A$2:$M$6097,5,0),"")</f>
        <v/>
      </c>
      <c r="G1514" s="68" t="str">
        <f>IFERROR(VLOOKUP($B1514,APガラス性能一覧!$A$2:$M$6097,6,0),"")</f>
        <v/>
      </c>
      <c r="H1514" s="68" t="str">
        <f>IFERROR(VLOOKUP($B1514,APガラス性能一覧!$A$2:$M$6097,7,0),"")</f>
        <v/>
      </c>
      <c r="I1514" s="68" t="str">
        <f>IFERROR(VLOOKUP($B1514,APガラス性能一覧!$A$2:$M$6097,8,0),"")</f>
        <v/>
      </c>
      <c r="J1514" s="68" t="str">
        <f>IFERROR(VLOOKUP($B1514,APガラス性能一覧!$A$2:$M$6097,9,0),"")</f>
        <v/>
      </c>
      <c r="K1514" s="68" t="str">
        <f>IFERROR(VLOOKUP($B1514,APガラス性能一覧!$A$2:$M$6097,10,0),"")</f>
        <v/>
      </c>
      <c r="L1514" s="68" t="str">
        <f>IFERROR(VLOOKUP($B1514,APガラス性能一覧!$A$2:$M$6097,11,0),"")</f>
        <v/>
      </c>
      <c r="M1514" s="68" t="str">
        <f>IFERROR(VLOOKUP($B1514,APガラス性能一覧!$A$2:$M$6097,12,0),"")</f>
        <v/>
      </c>
      <c r="N1514" s="68" t="str">
        <f>IFERROR(VLOOKUP($B1514,APガラス性能一覧!$A$2:$M$6097,13,0),"")</f>
        <v/>
      </c>
    </row>
    <row r="1515" spans="2:14" x14ac:dyDescent="0.4">
      <c r="B1515" s="68" t="str">
        <f>IF($D$2="","",IF($E$2=0.65,IFERROR(IF(INDEX(APガラス性能一覧!A:A,MATCH(ROW(B1509),APガラス性能一覧!$O:$O,0))="","",INDEX(APガラス性能一覧!A:A,MATCH(ROW(B1509),APガラス性能一覧!$O:$O,0))),""),IFERROR(IF(INDEX(APガラス性能一覧!A:A,MATCH(ROW(B1509),APガラス性能一覧!$N:$N,0))="","",INDEX(APガラス性能一覧!A:A,MATCH(ROW(B1509),APガラス性能一覧!$N:$N,0))),"")))</f>
        <v/>
      </c>
      <c r="C1515" s="68" t="str">
        <f>IFERROR(VLOOKUP($B1515,APガラス性能一覧!$A$2:$M$6097,2,0),"")</f>
        <v/>
      </c>
      <c r="D1515" s="68" t="str">
        <f>IFERROR(VLOOKUP($B1515,APガラス性能一覧!$A$2:$M$6097,3,0),"")</f>
        <v/>
      </c>
      <c r="E1515" s="68" t="str">
        <f>IFERROR(VLOOKUP($B1515,APガラス性能一覧!$A$2:$M$6097,4,0),"")</f>
        <v/>
      </c>
      <c r="F1515" s="68" t="str">
        <f>IFERROR(VLOOKUP($B1515,APガラス性能一覧!$A$2:$M$6097,5,0),"")</f>
        <v/>
      </c>
      <c r="G1515" s="68" t="str">
        <f>IFERROR(VLOOKUP($B1515,APガラス性能一覧!$A$2:$M$6097,6,0),"")</f>
        <v/>
      </c>
      <c r="H1515" s="68" t="str">
        <f>IFERROR(VLOOKUP($B1515,APガラス性能一覧!$A$2:$M$6097,7,0),"")</f>
        <v/>
      </c>
      <c r="I1515" s="68" t="str">
        <f>IFERROR(VLOOKUP($B1515,APガラス性能一覧!$A$2:$M$6097,8,0),"")</f>
        <v/>
      </c>
      <c r="J1515" s="68" t="str">
        <f>IFERROR(VLOOKUP($B1515,APガラス性能一覧!$A$2:$M$6097,9,0),"")</f>
        <v/>
      </c>
      <c r="K1515" s="68" t="str">
        <f>IFERROR(VLOOKUP($B1515,APガラス性能一覧!$A$2:$M$6097,10,0),"")</f>
        <v/>
      </c>
      <c r="L1515" s="68" t="str">
        <f>IFERROR(VLOOKUP($B1515,APガラス性能一覧!$A$2:$M$6097,11,0),"")</f>
        <v/>
      </c>
      <c r="M1515" s="68" t="str">
        <f>IFERROR(VLOOKUP($B1515,APガラス性能一覧!$A$2:$M$6097,12,0),"")</f>
        <v/>
      </c>
      <c r="N1515" s="68" t="str">
        <f>IFERROR(VLOOKUP($B1515,APガラス性能一覧!$A$2:$M$6097,13,0),"")</f>
        <v/>
      </c>
    </row>
    <row r="1516" spans="2:14" x14ac:dyDescent="0.4">
      <c r="B1516" s="68" t="str">
        <f>IF($D$2="","",IF($E$2=0.65,IFERROR(IF(INDEX(APガラス性能一覧!A:A,MATCH(ROW(B1510),APガラス性能一覧!$O:$O,0))="","",INDEX(APガラス性能一覧!A:A,MATCH(ROW(B1510),APガラス性能一覧!$O:$O,0))),""),IFERROR(IF(INDEX(APガラス性能一覧!A:A,MATCH(ROW(B1510),APガラス性能一覧!$N:$N,0))="","",INDEX(APガラス性能一覧!A:A,MATCH(ROW(B1510),APガラス性能一覧!$N:$N,0))),"")))</f>
        <v/>
      </c>
      <c r="C1516" s="68" t="str">
        <f>IFERROR(VLOOKUP($B1516,APガラス性能一覧!$A$2:$M$6097,2,0),"")</f>
        <v/>
      </c>
      <c r="D1516" s="68" t="str">
        <f>IFERROR(VLOOKUP($B1516,APガラス性能一覧!$A$2:$M$6097,3,0),"")</f>
        <v/>
      </c>
      <c r="E1516" s="68" t="str">
        <f>IFERROR(VLOOKUP($B1516,APガラス性能一覧!$A$2:$M$6097,4,0),"")</f>
        <v/>
      </c>
      <c r="F1516" s="68" t="str">
        <f>IFERROR(VLOOKUP($B1516,APガラス性能一覧!$A$2:$M$6097,5,0),"")</f>
        <v/>
      </c>
      <c r="G1516" s="68" t="str">
        <f>IFERROR(VLOOKUP($B1516,APガラス性能一覧!$A$2:$M$6097,6,0),"")</f>
        <v/>
      </c>
      <c r="H1516" s="68" t="str">
        <f>IFERROR(VLOOKUP($B1516,APガラス性能一覧!$A$2:$M$6097,7,0),"")</f>
        <v/>
      </c>
      <c r="I1516" s="68" t="str">
        <f>IFERROR(VLOOKUP($B1516,APガラス性能一覧!$A$2:$M$6097,8,0),"")</f>
        <v/>
      </c>
      <c r="J1516" s="68" t="str">
        <f>IFERROR(VLOOKUP($B1516,APガラス性能一覧!$A$2:$M$6097,9,0),"")</f>
        <v/>
      </c>
      <c r="K1516" s="68" t="str">
        <f>IFERROR(VLOOKUP($B1516,APガラス性能一覧!$A$2:$M$6097,10,0),"")</f>
        <v/>
      </c>
      <c r="L1516" s="68" t="str">
        <f>IFERROR(VLOOKUP($B1516,APガラス性能一覧!$A$2:$M$6097,11,0),"")</f>
        <v/>
      </c>
      <c r="M1516" s="68" t="str">
        <f>IFERROR(VLOOKUP($B1516,APガラス性能一覧!$A$2:$M$6097,12,0),"")</f>
        <v/>
      </c>
      <c r="N1516" s="68" t="str">
        <f>IFERROR(VLOOKUP($B1516,APガラス性能一覧!$A$2:$M$6097,13,0),"")</f>
        <v/>
      </c>
    </row>
    <row r="1517" spans="2:14" x14ac:dyDescent="0.4">
      <c r="B1517" s="68" t="str">
        <f>IF($D$2="","",IF($E$2=0.65,IFERROR(IF(INDEX(APガラス性能一覧!A:A,MATCH(ROW(B1511),APガラス性能一覧!$O:$O,0))="","",INDEX(APガラス性能一覧!A:A,MATCH(ROW(B1511),APガラス性能一覧!$O:$O,0))),""),IFERROR(IF(INDEX(APガラス性能一覧!A:A,MATCH(ROW(B1511),APガラス性能一覧!$N:$N,0))="","",INDEX(APガラス性能一覧!A:A,MATCH(ROW(B1511),APガラス性能一覧!$N:$N,0))),"")))</f>
        <v/>
      </c>
      <c r="C1517" s="68" t="str">
        <f>IFERROR(VLOOKUP($B1517,APガラス性能一覧!$A$2:$M$6097,2,0),"")</f>
        <v/>
      </c>
      <c r="D1517" s="68" t="str">
        <f>IFERROR(VLOOKUP($B1517,APガラス性能一覧!$A$2:$M$6097,3,0),"")</f>
        <v/>
      </c>
      <c r="E1517" s="68" t="str">
        <f>IFERROR(VLOOKUP($B1517,APガラス性能一覧!$A$2:$M$6097,4,0),"")</f>
        <v/>
      </c>
      <c r="F1517" s="68" t="str">
        <f>IFERROR(VLOOKUP($B1517,APガラス性能一覧!$A$2:$M$6097,5,0),"")</f>
        <v/>
      </c>
      <c r="G1517" s="68" t="str">
        <f>IFERROR(VLOOKUP($B1517,APガラス性能一覧!$A$2:$M$6097,6,0),"")</f>
        <v/>
      </c>
      <c r="H1517" s="68" t="str">
        <f>IFERROR(VLOOKUP($B1517,APガラス性能一覧!$A$2:$M$6097,7,0),"")</f>
        <v/>
      </c>
      <c r="I1517" s="68" t="str">
        <f>IFERROR(VLOOKUP($B1517,APガラス性能一覧!$A$2:$M$6097,8,0),"")</f>
        <v/>
      </c>
      <c r="J1517" s="68" t="str">
        <f>IFERROR(VLOOKUP($B1517,APガラス性能一覧!$A$2:$M$6097,9,0),"")</f>
        <v/>
      </c>
      <c r="K1517" s="68" t="str">
        <f>IFERROR(VLOOKUP($B1517,APガラス性能一覧!$A$2:$M$6097,10,0),"")</f>
        <v/>
      </c>
      <c r="L1517" s="68" t="str">
        <f>IFERROR(VLOOKUP($B1517,APガラス性能一覧!$A$2:$M$6097,11,0),"")</f>
        <v/>
      </c>
      <c r="M1517" s="68" t="str">
        <f>IFERROR(VLOOKUP($B1517,APガラス性能一覧!$A$2:$M$6097,12,0),"")</f>
        <v/>
      </c>
      <c r="N1517" s="68" t="str">
        <f>IFERROR(VLOOKUP($B1517,APガラス性能一覧!$A$2:$M$6097,13,0),"")</f>
        <v/>
      </c>
    </row>
    <row r="1518" spans="2:14" x14ac:dyDescent="0.4">
      <c r="B1518" s="68" t="str">
        <f>IF($D$2="","",IF($E$2=0.65,IFERROR(IF(INDEX(APガラス性能一覧!A:A,MATCH(ROW(B1512),APガラス性能一覧!$O:$O,0))="","",INDEX(APガラス性能一覧!A:A,MATCH(ROW(B1512),APガラス性能一覧!$O:$O,0))),""),IFERROR(IF(INDEX(APガラス性能一覧!A:A,MATCH(ROW(B1512),APガラス性能一覧!$N:$N,0))="","",INDEX(APガラス性能一覧!A:A,MATCH(ROW(B1512),APガラス性能一覧!$N:$N,0))),"")))</f>
        <v/>
      </c>
      <c r="C1518" s="68" t="str">
        <f>IFERROR(VLOOKUP($B1518,APガラス性能一覧!$A$2:$M$6097,2,0),"")</f>
        <v/>
      </c>
      <c r="D1518" s="68" t="str">
        <f>IFERROR(VLOOKUP($B1518,APガラス性能一覧!$A$2:$M$6097,3,0),"")</f>
        <v/>
      </c>
      <c r="E1518" s="68" t="str">
        <f>IFERROR(VLOOKUP($B1518,APガラス性能一覧!$A$2:$M$6097,4,0),"")</f>
        <v/>
      </c>
      <c r="F1518" s="68" t="str">
        <f>IFERROR(VLOOKUP($B1518,APガラス性能一覧!$A$2:$M$6097,5,0),"")</f>
        <v/>
      </c>
      <c r="G1518" s="68" t="str">
        <f>IFERROR(VLOOKUP($B1518,APガラス性能一覧!$A$2:$M$6097,6,0),"")</f>
        <v/>
      </c>
      <c r="H1518" s="68" t="str">
        <f>IFERROR(VLOOKUP($B1518,APガラス性能一覧!$A$2:$M$6097,7,0),"")</f>
        <v/>
      </c>
      <c r="I1518" s="68" t="str">
        <f>IFERROR(VLOOKUP($B1518,APガラス性能一覧!$A$2:$M$6097,8,0),"")</f>
        <v/>
      </c>
      <c r="J1518" s="68" t="str">
        <f>IFERROR(VLOOKUP($B1518,APガラス性能一覧!$A$2:$M$6097,9,0),"")</f>
        <v/>
      </c>
      <c r="K1518" s="68" t="str">
        <f>IFERROR(VLOOKUP($B1518,APガラス性能一覧!$A$2:$M$6097,10,0),"")</f>
        <v/>
      </c>
      <c r="L1518" s="68" t="str">
        <f>IFERROR(VLOOKUP($B1518,APガラス性能一覧!$A$2:$M$6097,11,0),"")</f>
        <v/>
      </c>
      <c r="M1518" s="68" t="str">
        <f>IFERROR(VLOOKUP($B1518,APガラス性能一覧!$A$2:$M$6097,12,0),"")</f>
        <v/>
      </c>
      <c r="N1518" s="68" t="str">
        <f>IFERROR(VLOOKUP($B1518,APガラス性能一覧!$A$2:$M$6097,13,0),"")</f>
        <v/>
      </c>
    </row>
    <row r="1519" spans="2:14" x14ac:dyDescent="0.4">
      <c r="B1519" s="68" t="str">
        <f>IF($D$2="","",IF($E$2=0.65,IFERROR(IF(INDEX(APガラス性能一覧!A:A,MATCH(ROW(B1513),APガラス性能一覧!$O:$O,0))="","",INDEX(APガラス性能一覧!A:A,MATCH(ROW(B1513),APガラス性能一覧!$O:$O,0))),""),IFERROR(IF(INDEX(APガラス性能一覧!A:A,MATCH(ROW(B1513),APガラス性能一覧!$N:$N,0))="","",INDEX(APガラス性能一覧!A:A,MATCH(ROW(B1513),APガラス性能一覧!$N:$N,0))),"")))</f>
        <v/>
      </c>
      <c r="C1519" s="68" t="str">
        <f>IFERROR(VLOOKUP($B1519,APガラス性能一覧!$A$2:$M$6097,2,0),"")</f>
        <v/>
      </c>
      <c r="D1519" s="68" t="str">
        <f>IFERROR(VLOOKUP($B1519,APガラス性能一覧!$A$2:$M$6097,3,0),"")</f>
        <v/>
      </c>
      <c r="E1519" s="68" t="str">
        <f>IFERROR(VLOOKUP($B1519,APガラス性能一覧!$A$2:$M$6097,4,0),"")</f>
        <v/>
      </c>
      <c r="F1519" s="68" t="str">
        <f>IFERROR(VLOOKUP($B1519,APガラス性能一覧!$A$2:$M$6097,5,0),"")</f>
        <v/>
      </c>
      <c r="G1519" s="68" t="str">
        <f>IFERROR(VLOOKUP($B1519,APガラス性能一覧!$A$2:$M$6097,6,0),"")</f>
        <v/>
      </c>
      <c r="H1519" s="68" t="str">
        <f>IFERROR(VLOOKUP($B1519,APガラス性能一覧!$A$2:$M$6097,7,0),"")</f>
        <v/>
      </c>
      <c r="I1519" s="68" t="str">
        <f>IFERROR(VLOOKUP($B1519,APガラス性能一覧!$A$2:$M$6097,8,0),"")</f>
        <v/>
      </c>
      <c r="J1519" s="68" t="str">
        <f>IFERROR(VLOOKUP($B1519,APガラス性能一覧!$A$2:$M$6097,9,0),"")</f>
        <v/>
      </c>
      <c r="K1519" s="68" t="str">
        <f>IFERROR(VLOOKUP($B1519,APガラス性能一覧!$A$2:$M$6097,10,0),"")</f>
        <v/>
      </c>
      <c r="L1519" s="68" t="str">
        <f>IFERROR(VLOOKUP($B1519,APガラス性能一覧!$A$2:$M$6097,11,0),"")</f>
        <v/>
      </c>
      <c r="M1519" s="68" t="str">
        <f>IFERROR(VLOOKUP($B1519,APガラス性能一覧!$A$2:$M$6097,12,0),"")</f>
        <v/>
      </c>
      <c r="N1519" s="68" t="str">
        <f>IFERROR(VLOOKUP($B1519,APガラス性能一覧!$A$2:$M$6097,13,0),"")</f>
        <v/>
      </c>
    </row>
    <row r="1520" spans="2:14" x14ac:dyDescent="0.4">
      <c r="B1520" s="68" t="str">
        <f>IF($D$2="","",IF($E$2=0.65,IFERROR(IF(INDEX(APガラス性能一覧!A:A,MATCH(ROW(B1514),APガラス性能一覧!$O:$O,0))="","",INDEX(APガラス性能一覧!A:A,MATCH(ROW(B1514),APガラス性能一覧!$O:$O,0))),""),IFERROR(IF(INDEX(APガラス性能一覧!A:A,MATCH(ROW(B1514),APガラス性能一覧!$N:$N,0))="","",INDEX(APガラス性能一覧!A:A,MATCH(ROW(B1514),APガラス性能一覧!$N:$N,0))),"")))</f>
        <v/>
      </c>
      <c r="C1520" s="68" t="str">
        <f>IFERROR(VLOOKUP($B1520,APガラス性能一覧!$A$2:$M$6097,2,0),"")</f>
        <v/>
      </c>
      <c r="D1520" s="68" t="str">
        <f>IFERROR(VLOOKUP($B1520,APガラス性能一覧!$A$2:$M$6097,3,0),"")</f>
        <v/>
      </c>
      <c r="E1520" s="68" t="str">
        <f>IFERROR(VLOOKUP($B1520,APガラス性能一覧!$A$2:$M$6097,4,0),"")</f>
        <v/>
      </c>
      <c r="F1520" s="68" t="str">
        <f>IFERROR(VLOOKUP($B1520,APガラス性能一覧!$A$2:$M$6097,5,0),"")</f>
        <v/>
      </c>
      <c r="G1520" s="68" t="str">
        <f>IFERROR(VLOOKUP($B1520,APガラス性能一覧!$A$2:$M$6097,6,0),"")</f>
        <v/>
      </c>
      <c r="H1520" s="68" t="str">
        <f>IFERROR(VLOOKUP($B1520,APガラス性能一覧!$A$2:$M$6097,7,0),"")</f>
        <v/>
      </c>
      <c r="I1520" s="68" t="str">
        <f>IFERROR(VLOOKUP($B1520,APガラス性能一覧!$A$2:$M$6097,8,0),"")</f>
        <v/>
      </c>
      <c r="J1520" s="68" t="str">
        <f>IFERROR(VLOOKUP($B1520,APガラス性能一覧!$A$2:$M$6097,9,0),"")</f>
        <v/>
      </c>
      <c r="K1520" s="68" t="str">
        <f>IFERROR(VLOOKUP($B1520,APガラス性能一覧!$A$2:$M$6097,10,0),"")</f>
        <v/>
      </c>
      <c r="L1520" s="68" t="str">
        <f>IFERROR(VLOOKUP($B1520,APガラス性能一覧!$A$2:$M$6097,11,0),"")</f>
        <v/>
      </c>
      <c r="M1520" s="68" t="str">
        <f>IFERROR(VLOOKUP($B1520,APガラス性能一覧!$A$2:$M$6097,12,0),"")</f>
        <v/>
      </c>
      <c r="N1520" s="68" t="str">
        <f>IFERROR(VLOOKUP($B1520,APガラス性能一覧!$A$2:$M$6097,13,0),"")</f>
        <v/>
      </c>
    </row>
    <row r="1521" spans="2:14" x14ac:dyDescent="0.4">
      <c r="B1521" s="68" t="str">
        <f>IF($D$2="","",IF($E$2=0.65,IFERROR(IF(INDEX(APガラス性能一覧!A:A,MATCH(ROW(B1515),APガラス性能一覧!$O:$O,0))="","",INDEX(APガラス性能一覧!A:A,MATCH(ROW(B1515),APガラス性能一覧!$O:$O,0))),""),IFERROR(IF(INDEX(APガラス性能一覧!A:A,MATCH(ROW(B1515),APガラス性能一覧!$N:$N,0))="","",INDEX(APガラス性能一覧!A:A,MATCH(ROW(B1515),APガラス性能一覧!$N:$N,0))),"")))</f>
        <v/>
      </c>
      <c r="C1521" s="68" t="str">
        <f>IFERROR(VLOOKUP($B1521,APガラス性能一覧!$A$2:$M$6097,2,0),"")</f>
        <v/>
      </c>
      <c r="D1521" s="68" t="str">
        <f>IFERROR(VLOOKUP($B1521,APガラス性能一覧!$A$2:$M$6097,3,0),"")</f>
        <v/>
      </c>
      <c r="E1521" s="68" t="str">
        <f>IFERROR(VLOOKUP($B1521,APガラス性能一覧!$A$2:$M$6097,4,0),"")</f>
        <v/>
      </c>
      <c r="F1521" s="68" t="str">
        <f>IFERROR(VLOOKUP($B1521,APガラス性能一覧!$A$2:$M$6097,5,0),"")</f>
        <v/>
      </c>
      <c r="G1521" s="68" t="str">
        <f>IFERROR(VLOOKUP($B1521,APガラス性能一覧!$A$2:$M$6097,6,0),"")</f>
        <v/>
      </c>
      <c r="H1521" s="68" t="str">
        <f>IFERROR(VLOOKUP($B1521,APガラス性能一覧!$A$2:$M$6097,7,0),"")</f>
        <v/>
      </c>
      <c r="I1521" s="68" t="str">
        <f>IFERROR(VLOOKUP($B1521,APガラス性能一覧!$A$2:$M$6097,8,0),"")</f>
        <v/>
      </c>
      <c r="J1521" s="68" t="str">
        <f>IFERROR(VLOOKUP($B1521,APガラス性能一覧!$A$2:$M$6097,9,0),"")</f>
        <v/>
      </c>
      <c r="K1521" s="68" t="str">
        <f>IFERROR(VLOOKUP($B1521,APガラス性能一覧!$A$2:$M$6097,10,0),"")</f>
        <v/>
      </c>
      <c r="L1521" s="68" t="str">
        <f>IFERROR(VLOOKUP($B1521,APガラス性能一覧!$A$2:$M$6097,11,0),"")</f>
        <v/>
      </c>
      <c r="M1521" s="68" t="str">
        <f>IFERROR(VLOOKUP($B1521,APガラス性能一覧!$A$2:$M$6097,12,0),"")</f>
        <v/>
      </c>
      <c r="N1521" s="68" t="str">
        <f>IFERROR(VLOOKUP($B1521,APガラス性能一覧!$A$2:$M$6097,13,0),"")</f>
        <v/>
      </c>
    </row>
    <row r="1522" spans="2:14" x14ac:dyDescent="0.4">
      <c r="B1522" s="68" t="str">
        <f>IF($D$2="","",IF($E$2=0.65,IFERROR(IF(INDEX(APガラス性能一覧!A:A,MATCH(ROW(B1516),APガラス性能一覧!$O:$O,0))="","",INDEX(APガラス性能一覧!A:A,MATCH(ROW(B1516),APガラス性能一覧!$O:$O,0))),""),IFERROR(IF(INDEX(APガラス性能一覧!A:A,MATCH(ROW(B1516),APガラス性能一覧!$N:$N,0))="","",INDEX(APガラス性能一覧!A:A,MATCH(ROW(B1516),APガラス性能一覧!$N:$N,0))),"")))</f>
        <v/>
      </c>
      <c r="C1522" s="68" t="str">
        <f>IFERROR(VLOOKUP($B1522,APガラス性能一覧!$A$2:$M$6097,2,0),"")</f>
        <v/>
      </c>
      <c r="D1522" s="68" t="str">
        <f>IFERROR(VLOOKUP($B1522,APガラス性能一覧!$A$2:$M$6097,3,0),"")</f>
        <v/>
      </c>
      <c r="E1522" s="68" t="str">
        <f>IFERROR(VLOOKUP($B1522,APガラス性能一覧!$A$2:$M$6097,4,0),"")</f>
        <v/>
      </c>
      <c r="F1522" s="68" t="str">
        <f>IFERROR(VLOOKUP($B1522,APガラス性能一覧!$A$2:$M$6097,5,0),"")</f>
        <v/>
      </c>
      <c r="G1522" s="68" t="str">
        <f>IFERROR(VLOOKUP($B1522,APガラス性能一覧!$A$2:$M$6097,6,0),"")</f>
        <v/>
      </c>
      <c r="H1522" s="68" t="str">
        <f>IFERROR(VLOOKUP($B1522,APガラス性能一覧!$A$2:$M$6097,7,0),"")</f>
        <v/>
      </c>
      <c r="I1522" s="68" t="str">
        <f>IFERROR(VLOOKUP($B1522,APガラス性能一覧!$A$2:$M$6097,8,0),"")</f>
        <v/>
      </c>
      <c r="J1522" s="68" t="str">
        <f>IFERROR(VLOOKUP($B1522,APガラス性能一覧!$A$2:$M$6097,9,0),"")</f>
        <v/>
      </c>
      <c r="K1522" s="68" t="str">
        <f>IFERROR(VLOOKUP($B1522,APガラス性能一覧!$A$2:$M$6097,10,0),"")</f>
        <v/>
      </c>
      <c r="L1522" s="68" t="str">
        <f>IFERROR(VLOOKUP($B1522,APガラス性能一覧!$A$2:$M$6097,11,0),"")</f>
        <v/>
      </c>
      <c r="M1522" s="68" t="str">
        <f>IFERROR(VLOOKUP($B1522,APガラス性能一覧!$A$2:$M$6097,12,0),"")</f>
        <v/>
      </c>
      <c r="N1522" s="68" t="str">
        <f>IFERROR(VLOOKUP($B1522,APガラス性能一覧!$A$2:$M$6097,13,0),"")</f>
        <v/>
      </c>
    </row>
    <row r="1523" spans="2:14" x14ac:dyDescent="0.4">
      <c r="B1523" s="68" t="str">
        <f>IF($D$2="","",IF($E$2=0.65,IFERROR(IF(INDEX(APガラス性能一覧!A:A,MATCH(ROW(B1517),APガラス性能一覧!$O:$O,0))="","",INDEX(APガラス性能一覧!A:A,MATCH(ROW(B1517),APガラス性能一覧!$O:$O,0))),""),IFERROR(IF(INDEX(APガラス性能一覧!A:A,MATCH(ROW(B1517),APガラス性能一覧!$N:$N,0))="","",INDEX(APガラス性能一覧!A:A,MATCH(ROW(B1517),APガラス性能一覧!$N:$N,0))),"")))</f>
        <v/>
      </c>
      <c r="C1523" s="68" t="str">
        <f>IFERROR(VLOOKUP($B1523,APガラス性能一覧!$A$2:$M$6097,2,0),"")</f>
        <v/>
      </c>
      <c r="D1523" s="68" t="str">
        <f>IFERROR(VLOOKUP($B1523,APガラス性能一覧!$A$2:$M$6097,3,0),"")</f>
        <v/>
      </c>
      <c r="E1523" s="68" t="str">
        <f>IFERROR(VLOOKUP($B1523,APガラス性能一覧!$A$2:$M$6097,4,0),"")</f>
        <v/>
      </c>
      <c r="F1523" s="68" t="str">
        <f>IFERROR(VLOOKUP($B1523,APガラス性能一覧!$A$2:$M$6097,5,0),"")</f>
        <v/>
      </c>
      <c r="G1523" s="68" t="str">
        <f>IFERROR(VLOOKUP($B1523,APガラス性能一覧!$A$2:$M$6097,6,0),"")</f>
        <v/>
      </c>
      <c r="H1523" s="68" t="str">
        <f>IFERROR(VLOOKUP($B1523,APガラス性能一覧!$A$2:$M$6097,7,0),"")</f>
        <v/>
      </c>
      <c r="I1523" s="68" t="str">
        <f>IFERROR(VLOOKUP($B1523,APガラス性能一覧!$A$2:$M$6097,8,0),"")</f>
        <v/>
      </c>
      <c r="J1523" s="68" t="str">
        <f>IFERROR(VLOOKUP($B1523,APガラス性能一覧!$A$2:$M$6097,9,0),"")</f>
        <v/>
      </c>
      <c r="K1523" s="68" t="str">
        <f>IFERROR(VLOOKUP($B1523,APガラス性能一覧!$A$2:$M$6097,10,0),"")</f>
        <v/>
      </c>
      <c r="L1523" s="68" t="str">
        <f>IFERROR(VLOOKUP($B1523,APガラス性能一覧!$A$2:$M$6097,11,0),"")</f>
        <v/>
      </c>
      <c r="M1523" s="68" t="str">
        <f>IFERROR(VLOOKUP($B1523,APガラス性能一覧!$A$2:$M$6097,12,0),"")</f>
        <v/>
      </c>
      <c r="N1523" s="68" t="str">
        <f>IFERROR(VLOOKUP($B1523,APガラス性能一覧!$A$2:$M$6097,13,0),"")</f>
        <v/>
      </c>
    </row>
    <row r="1524" spans="2:14" x14ac:dyDescent="0.4">
      <c r="B1524" s="68" t="str">
        <f>IF($D$2="","",IF($E$2=0.65,IFERROR(IF(INDEX(APガラス性能一覧!A:A,MATCH(ROW(B1518),APガラス性能一覧!$O:$O,0))="","",INDEX(APガラス性能一覧!A:A,MATCH(ROW(B1518),APガラス性能一覧!$O:$O,0))),""),IFERROR(IF(INDEX(APガラス性能一覧!A:A,MATCH(ROW(B1518),APガラス性能一覧!$N:$N,0))="","",INDEX(APガラス性能一覧!A:A,MATCH(ROW(B1518),APガラス性能一覧!$N:$N,0))),"")))</f>
        <v/>
      </c>
      <c r="C1524" s="68" t="str">
        <f>IFERROR(VLOOKUP($B1524,APガラス性能一覧!$A$2:$M$6097,2,0),"")</f>
        <v/>
      </c>
      <c r="D1524" s="68" t="str">
        <f>IFERROR(VLOOKUP($B1524,APガラス性能一覧!$A$2:$M$6097,3,0),"")</f>
        <v/>
      </c>
      <c r="E1524" s="68" t="str">
        <f>IFERROR(VLOOKUP($B1524,APガラス性能一覧!$A$2:$M$6097,4,0),"")</f>
        <v/>
      </c>
      <c r="F1524" s="68" t="str">
        <f>IFERROR(VLOOKUP($B1524,APガラス性能一覧!$A$2:$M$6097,5,0),"")</f>
        <v/>
      </c>
      <c r="G1524" s="68" t="str">
        <f>IFERROR(VLOOKUP($B1524,APガラス性能一覧!$A$2:$M$6097,6,0),"")</f>
        <v/>
      </c>
      <c r="H1524" s="68" t="str">
        <f>IFERROR(VLOOKUP($B1524,APガラス性能一覧!$A$2:$M$6097,7,0),"")</f>
        <v/>
      </c>
      <c r="I1524" s="68" t="str">
        <f>IFERROR(VLOOKUP($B1524,APガラス性能一覧!$A$2:$M$6097,8,0),"")</f>
        <v/>
      </c>
      <c r="J1524" s="68" t="str">
        <f>IFERROR(VLOOKUP($B1524,APガラス性能一覧!$A$2:$M$6097,9,0),"")</f>
        <v/>
      </c>
      <c r="K1524" s="68" t="str">
        <f>IFERROR(VLOOKUP($B1524,APガラス性能一覧!$A$2:$M$6097,10,0),"")</f>
        <v/>
      </c>
      <c r="L1524" s="68" t="str">
        <f>IFERROR(VLOOKUP($B1524,APガラス性能一覧!$A$2:$M$6097,11,0),"")</f>
        <v/>
      </c>
      <c r="M1524" s="68" t="str">
        <f>IFERROR(VLOOKUP($B1524,APガラス性能一覧!$A$2:$M$6097,12,0),"")</f>
        <v/>
      </c>
      <c r="N1524" s="68" t="str">
        <f>IFERROR(VLOOKUP($B1524,APガラス性能一覧!$A$2:$M$6097,13,0),"")</f>
        <v/>
      </c>
    </row>
    <row r="1525" spans="2:14" x14ac:dyDescent="0.4">
      <c r="B1525" s="68" t="str">
        <f>IF($D$2="","",IF($E$2=0.65,IFERROR(IF(INDEX(APガラス性能一覧!A:A,MATCH(ROW(B1519),APガラス性能一覧!$O:$O,0))="","",INDEX(APガラス性能一覧!A:A,MATCH(ROW(B1519),APガラス性能一覧!$O:$O,0))),""),IFERROR(IF(INDEX(APガラス性能一覧!A:A,MATCH(ROW(B1519),APガラス性能一覧!$N:$N,0))="","",INDEX(APガラス性能一覧!A:A,MATCH(ROW(B1519),APガラス性能一覧!$N:$N,0))),"")))</f>
        <v/>
      </c>
      <c r="C1525" s="68" t="str">
        <f>IFERROR(VLOOKUP($B1525,APガラス性能一覧!$A$2:$M$6097,2,0),"")</f>
        <v/>
      </c>
      <c r="D1525" s="68" t="str">
        <f>IFERROR(VLOOKUP($B1525,APガラス性能一覧!$A$2:$M$6097,3,0),"")</f>
        <v/>
      </c>
      <c r="E1525" s="68" t="str">
        <f>IFERROR(VLOOKUP($B1525,APガラス性能一覧!$A$2:$M$6097,4,0),"")</f>
        <v/>
      </c>
      <c r="F1525" s="68" t="str">
        <f>IFERROR(VLOOKUP($B1525,APガラス性能一覧!$A$2:$M$6097,5,0),"")</f>
        <v/>
      </c>
      <c r="G1525" s="68" t="str">
        <f>IFERROR(VLOOKUP($B1525,APガラス性能一覧!$A$2:$M$6097,6,0),"")</f>
        <v/>
      </c>
      <c r="H1525" s="68" t="str">
        <f>IFERROR(VLOOKUP($B1525,APガラス性能一覧!$A$2:$M$6097,7,0),"")</f>
        <v/>
      </c>
      <c r="I1525" s="68" t="str">
        <f>IFERROR(VLOOKUP($B1525,APガラス性能一覧!$A$2:$M$6097,8,0),"")</f>
        <v/>
      </c>
      <c r="J1525" s="68" t="str">
        <f>IFERROR(VLOOKUP($B1525,APガラス性能一覧!$A$2:$M$6097,9,0),"")</f>
        <v/>
      </c>
      <c r="K1525" s="68" t="str">
        <f>IFERROR(VLOOKUP($B1525,APガラス性能一覧!$A$2:$M$6097,10,0),"")</f>
        <v/>
      </c>
      <c r="L1525" s="68" t="str">
        <f>IFERROR(VLOOKUP($B1525,APガラス性能一覧!$A$2:$M$6097,11,0),"")</f>
        <v/>
      </c>
      <c r="M1525" s="68" t="str">
        <f>IFERROR(VLOOKUP($B1525,APガラス性能一覧!$A$2:$M$6097,12,0),"")</f>
        <v/>
      </c>
      <c r="N1525" s="68" t="str">
        <f>IFERROR(VLOOKUP($B1525,APガラス性能一覧!$A$2:$M$6097,13,0),"")</f>
        <v/>
      </c>
    </row>
    <row r="1526" spans="2:14" x14ac:dyDescent="0.4">
      <c r="B1526" s="68" t="str">
        <f>IF($D$2="","",IF($E$2=0.65,IFERROR(IF(INDEX(APガラス性能一覧!A:A,MATCH(ROW(B1520),APガラス性能一覧!$O:$O,0))="","",INDEX(APガラス性能一覧!A:A,MATCH(ROW(B1520),APガラス性能一覧!$O:$O,0))),""),IFERROR(IF(INDEX(APガラス性能一覧!A:A,MATCH(ROW(B1520),APガラス性能一覧!$N:$N,0))="","",INDEX(APガラス性能一覧!A:A,MATCH(ROW(B1520),APガラス性能一覧!$N:$N,0))),"")))</f>
        <v/>
      </c>
      <c r="C1526" s="68" t="str">
        <f>IFERROR(VLOOKUP($B1526,APガラス性能一覧!$A$2:$M$6097,2,0),"")</f>
        <v/>
      </c>
      <c r="D1526" s="68" t="str">
        <f>IFERROR(VLOOKUP($B1526,APガラス性能一覧!$A$2:$M$6097,3,0),"")</f>
        <v/>
      </c>
      <c r="E1526" s="68" t="str">
        <f>IFERROR(VLOOKUP($B1526,APガラス性能一覧!$A$2:$M$6097,4,0),"")</f>
        <v/>
      </c>
      <c r="F1526" s="68" t="str">
        <f>IFERROR(VLOOKUP($B1526,APガラス性能一覧!$A$2:$M$6097,5,0),"")</f>
        <v/>
      </c>
      <c r="G1526" s="68" t="str">
        <f>IFERROR(VLOOKUP($B1526,APガラス性能一覧!$A$2:$M$6097,6,0),"")</f>
        <v/>
      </c>
      <c r="H1526" s="68" t="str">
        <f>IFERROR(VLOOKUP($B1526,APガラス性能一覧!$A$2:$M$6097,7,0),"")</f>
        <v/>
      </c>
      <c r="I1526" s="68" t="str">
        <f>IFERROR(VLOOKUP($B1526,APガラス性能一覧!$A$2:$M$6097,8,0),"")</f>
        <v/>
      </c>
      <c r="J1526" s="68" t="str">
        <f>IFERROR(VLOOKUP($B1526,APガラス性能一覧!$A$2:$M$6097,9,0),"")</f>
        <v/>
      </c>
      <c r="K1526" s="68" t="str">
        <f>IFERROR(VLOOKUP($B1526,APガラス性能一覧!$A$2:$M$6097,10,0),"")</f>
        <v/>
      </c>
      <c r="L1526" s="68" t="str">
        <f>IFERROR(VLOOKUP($B1526,APガラス性能一覧!$A$2:$M$6097,11,0),"")</f>
        <v/>
      </c>
      <c r="M1526" s="68" t="str">
        <f>IFERROR(VLOOKUP($B1526,APガラス性能一覧!$A$2:$M$6097,12,0),"")</f>
        <v/>
      </c>
      <c r="N1526" s="68" t="str">
        <f>IFERROR(VLOOKUP($B1526,APガラス性能一覧!$A$2:$M$6097,13,0),"")</f>
        <v/>
      </c>
    </row>
    <row r="1527" spans="2:14" x14ac:dyDescent="0.4">
      <c r="B1527" s="68" t="str">
        <f>IF($D$2="","",IF($E$2=0.65,IFERROR(IF(INDEX(APガラス性能一覧!A:A,MATCH(ROW(B1521),APガラス性能一覧!$O:$O,0))="","",INDEX(APガラス性能一覧!A:A,MATCH(ROW(B1521),APガラス性能一覧!$O:$O,0))),""),IFERROR(IF(INDEX(APガラス性能一覧!A:A,MATCH(ROW(B1521),APガラス性能一覧!$N:$N,0))="","",INDEX(APガラス性能一覧!A:A,MATCH(ROW(B1521),APガラス性能一覧!$N:$N,0))),"")))</f>
        <v/>
      </c>
      <c r="C1527" s="68" t="str">
        <f>IFERROR(VLOOKUP($B1527,APガラス性能一覧!$A$2:$M$6097,2,0),"")</f>
        <v/>
      </c>
      <c r="D1527" s="68" t="str">
        <f>IFERROR(VLOOKUP($B1527,APガラス性能一覧!$A$2:$M$6097,3,0),"")</f>
        <v/>
      </c>
      <c r="E1527" s="68" t="str">
        <f>IFERROR(VLOOKUP($B1527,APガラス性能一覧!$A$2:$M$6097,4,0),"")</f>
        <v/>
      </c>
      <c r="F1527" s="68" t="str">
        <f>IFERROR(VLOOKUP($B1527,APガラス性能一覧!$A$2:$M$6097,5,0),"")</f>
        <v/>
      </c>
      <c r="G1527" s="68" t="str">
        <f>IFERROR(VLOOKUP($B1527,APガラス性能一覧!$A$2:$M$6097,6,0),"")</f>
        <v/>
      </c>
      <c r="H1527" s="68" t="str">
        <f>IFERROR(VLOOKUP($B1527,APガラス性能一覧!$A$2:$M$6097,7,0),"")</f>
        <v/>
      </c>
      <c r="I1527" s="68" t="str">
        <f>IFERROR(VLOOKUP($B1527,APガラス性能一覧!$A$2:$M$6097,8,0),"")</f>
        <v/>
      </c>
      <c r="J1527" s="68" t="str">
        <f>IFERROR(VLOOKUP($B1527,APガラス性能一覧!$A$2:$M$6097,9,0),"")</f>
        <v/>
      </c>
      <c r="K1527" s="68" t="str">
        <f>IFERROR(VLOOKUP($B1527,APガラス性能一覧!$A$2:$M$6097,10,0),"")</f>
        <v/>
      </c>
      <c r="L1527" s="68" t="str">
        <f>IFERROR(VLOOKUP($B1527,APガラス性能一覧!$A$2:$M$6097,11,0),"")</f>
        <v/>
      </c>
      <c r="M1527" s="68" t="str">
        <f>IFERROR(VLOOKUP($B1527,APガラス性能一覧!$A$2:$M$6097,12,0),"")</f>
        <v/>
      </c>
      <c r="N1527" s="68" t="str">
        <f>IFERROR(VLOOKUP($B1527,APガラス性能一覧!$A$2:$M$6097,13,0),"")</f>
        <v/>
      </c>
    </row>
    <row r="1528" spans="2:14" x14ac:dyDescent="0.4">
      <c r="B1528" s="68" t="str">
        <f>IF($D$2="","",IF($E$2=0.65,IFERROR(IF(INDEX(APガラス性能一覧!A:A,MATCH(ROW(B1522),APガラス性能一覧!$O:$O,0))="","",INDEX(APガラス性能一覧!A:A,MATCH(ROW(B1522),APガラス性能一覧!$O:$O,0))),""),IFERROR(IF(INDEX(APガラス性能一覧!A:A,MATCH(ROW(B1522),APガラス性能一覧!$N:$N,0))="","",INDEX(APガラス性能一覧!A:A,MATCH(ROW(B1522),APガラス性能一覧!$N:$N,0))),"")))</f>
        <v/>
      </c>
      <c r="C1528" s="68" t="str">
        <f>IFERROR(VLOOKUP($B1528,APガラス性能一覧!$A$2:$M$6097,2,0),"")</f>
        <v/>
      </c>
      <c r="D1528" s="68" t="str">
        <f>IFERROR(VLOOKUP($B1528,APガラス性能一覧!$A$2:$M$6097,3,0),"")</f>
        <v/>
      </c>
      <c r="E1528" s="68" t="str">
        <f>IFERROR(VLOOKUP($B1528,APガラス性能一覧!$A$2:$M$6097,4,0),"")</f>
        <v/>
      </c>
      <c r="F1528" s="68" t="str">
        <f>IFERROR(VLOOKUP($B1528,APガラス性能一覧!$A$2:$M$6097,5,0),"")</f>
        <v/>
      </c>
      <c r="G1528" s="68" t="str">
        <f>IFERROR(VLOOKUP($B1528,APガラス性能一覧!$A$2:$M$6097,6,0),"")</f>
        <v/>
      </c>
      <c r="H1528" s="68" t="str">
        <f>IFERROR(VLOOKUP($B1528,APガラス性能一覧!$A$2:$M$6097,7,0),"")</f>
        <v/>
      </c>
      <c r="I1528" s="68" t="str">
        <f>IFERROR(VLOOKUP($B1528,APガラス性能一覧!$A$2:$M$6097,8,0),"")</f>
        <v/>
      </c>
      <c r="J1528" s="68" t="str">
        <f>IFERROR(VLOOKUP($B1528,APガラス性能一覧!$A$2:$M$6097,9,0),"")</f>
        <v/>
      </c>
      <c r="K1528" s="68" t="str">
        <f>IFERROR(VLOOKUP($B1528,APガラス性能一覧!$A$2:$M$6097,10,0),"")</f>
        <v/>
      </c>
      <c r="L1528" s="68" t="str">
        <f>IFERROR(VLOOKUP($B1528,APガラス性能一覧!$A$2:$M$6097,11,0),"")</f>
        <v/>
      </c>
      <c r="M1528" s="68" t="str">
        <f>IFERROR(VLOOKUP($B1528,APガラス性能一覧!$A$2:$M$6097,12,0),"")</f>
        <v/>
      </c>
      <c r="N1528" s="68" t="str">
        <f>IFERROR(VLOOKUP($B1528,APガラス性能一覧!$A$2:$M$6097,13,0),"")</f>
        <v/>
      </c>
    </row>
    <row r="1529" spans="2:14" x14ac:dyDescent="0.4">
      <c r="B1529" s="68" t="str">
        <f>IF($D$2="","",IF($E$2=0.65,IFERROR(IF(INDEX(APガラス性能一覧!A:A,MATCH(ROW(B1523),APガラス性能一覧!$O:$O,0))="","",INDEX(APガラス性能一覧!A:A,MATCH(ROW(B1523),APガラス性能一覧!$O:$O,0))),""),IFERROR(IF(INDEX(APガラス性能一覧!A:A,MATCH(ROW(B1523),APガラス性能一覧!$N:$N,0))="","",INDEX(APガラス性能一覧!A:A,MATCH(ROW(B1523),APガラス性能一覧!$N:$N,0))),"")))</f>
        <v/>
      </c>
      <c r="C1529" s="68" t="str">
        <f>IFERROR(VLOOKUP($B1529,APガラス性能一覧!$A$2:$M$6097,2,0),"")</f>
        <v/>
      </c>
      <c r="D1529" s="68" t="str">
        <f>IFERROR(VLOOKUP($B1529,APガラス性能一覧!$A$2:$M$6097,3,0),"")</f>
        <v/>
      </c>
      <c r="E1529" s="68" t="str">
        <f>IFERROR(VLOOKUP($B1529,APガラス性能一覧!$A$2:$M$6097,4,0),"")</f>
        <v/>
      </c>
      <c r="F1529" s="68" t="str">
        <f>IFERROR(VLOOKUP($B1529,APガラス性能一覧!$A$2:$M$6097,5,0),"")</f>
        <v/>
      </c>
      <c r="G1529" s="68" t="str">
        <f>IFERROR(VLOOKUP($B1529,APガラス性能一覧!$A$2:$M$6097,6,0),"")</f>
        <v/>
      </c>
      <c r="H1529" s="68" t="str">
        <f>IFERROR(VLOOKUP($B1529,APガラス性能一覧!$A$2:$M$6097,7,0),"")</f>
        <v/>
      </c>
      <c r="I1529" s="68" t="str">
        <f>IFERROR(VLOOKUP($B1529,APガラス性能一覧!$A$2:$M$6097,8,0),"")</f>
        <v/>
      </c>
      <c r="J1529" s="68" t="str">
        <f>IFERROR(VLOOKUP($B1529,APガラス性能一覧!$A$2:$M$6097,9,0),"")</f>
        <v/>
      </c>
      <c r="K1529" s="68" t="str">
        <f>IFERROR(VLOOKUP($B1529,APガラス性能一覧!$A$2:$M$6097,10,0),"")</f>
        <v/>
      </c>
      <c r="L1529" s="68" t="str">
        <f>IFERROR(VLOOKUP($B1529,APガラス性能一覧!$A$2:$M$6097,11,0),"")</f>
        <v/>
      </c>
      <c r="M1529" s="68" t="str">
        <f>IFERROR(VLOOKUP($B1529,APガラス性能一覧!$A$2:$M$6097,12,0),"")</f>
        <v/>
      </c>
      <c r="N1529" s="68" t="str">
        <f>IFERROR(VLOOKUP($B1529,APガラス性能一覧!$A$2:$M$6097,13,0),"")</f>
        <v/>
      </c>
    </row>
    <row r="1530" spans="2:14" x14ac:dyDescent="0.4">
      <c r="B1530" s="68" t="str">
        <f>IF($D$2="","",IF($E$2=0.65,IFERROR(IF(INDEX(APガラス性能一覧!A:A,MATCH(ROW(B1524),APガラス性能一覧!$O:$O,0))="","",INDEX(APガラス性能一覧!A:A,MATCH(ROW(B1524),APガラス性能一覧!$O:$O,0))),""),IFERROR(IF(INDEX(APガラス性能一覧!A:A,MATCH(ROW(B1524),APガラス性能一覧!$N:$N,0))="","",INDEX(APガラス性能一覧!A:A,MATCH(ROW(B1524),APガラス性能一覧!$N:$N,0))),"")))</f>
        <v/>
      </c>
      <c r="C1530" s="68" t="str">
        <f>IFERROR(VLOOKUP($B1530,APガラス性能一覧!$A$2:$M$6097,2,0),"")</f>
        <v/>
      </c>
      <c r="D1530" s="68" t="str">
        <f>IFERROR(VLOOKUP($B1530,APガラス性能一覧!$A$2:$M$6097,3,0),"")</f>
        <v/>
      </c>
      <c r="E1530" s="68" t="str">
        <f>IFERROR(VLOOKUP($B1530,APガラス性能一覧!$A$2:$M$6097,4,0),"")</f>
        <v/>
      </c>
      <c r="F1530" s="68" t="str">
        <f>IFERROR(VLOOKUP($B1530,APガラス性能一覧!$A$2:$M$6097,5,0),"")</f>
        <v/>
      </c>
      <c r="G1530" s="68" t="str">
        <f>IFERROR(VLOOKUP($B1530,APガラス性能一覧!$A$2:$M$6097,6,0),"")</f>
        <v/>
      </c>
      <c r="H1530" s="68" t="str">
        <f>IFERROR(VLOOKUP($B1530,APガラス性能一覧!$A$2:$M$6097,7,0),"")</f>
        <v/>
      </c>
      <c r="I1530" s="68" t="str">
        <f>IFERROR(VLOOKUP($B1530,APガラス性能一覧!$A$2:$M$6097,8,0),"")</f>
        <v/>
      </c>
      <c r="J1530" s="68" t="str">
        <f>IFERROR(VLOOKUP($B1530,APガラス性能一覧!$A$2:$M$6097,9,0),"")</f>
        <v/>
      </c>
      <c r="K1530" s="68" t="str">
        <f>IFERROR(VLOOKUP($B1530,APガラス性能一覧!$A$2:$M$6097,10,0),"")</f>
        <v/>
      </c>
      <c r="L1530" s="68" t="str">
        <f>IFERROR(VLOOKUP($B1530,APガラス性能一覧!$A$2:$M$6097,11,0),"")</f>
        <v/>
      </c>
      <c r="M1530" s="68" t="str">
        <f>IFERROR(VLOOKUP($B1530,APガラス性能一覧!$A$2:$M$6097,12,0),"")</f>
        <v/>
      </c>
      <c r="N1530" s="68" t="str">
        <f>IFERROR(VLOOKUP($B1530,APガラス性能一覧!$A$2:$M$6097,13,0),"")</f>
        <v/>
      </c>
    </row>
    <row r="1531" spans="2:14" x14ac:dyDescent="0.4">
      <c r="B1531" s="68" t="str">
        <f>IF($D$2="","",IF($E$2=0.65,IFERROR(IF(INDEX(APガラス性能一覧!A:A,MATCH(ROW(B1525),APガラス性能一覧!$O:$O,0))="","",INDEX(APガラス性能一覧!A:A,MATCH(ROW(B1525),APガラス性能一覧!$O:$O,0))),""),IFERROR(IF(INDEX(APガラス性能一覧!A:A,MATCH(ROW(B1525),APガラス性能一覧!$N:$N,0))="","",INDEX(APガラス性能一覧!A:A,MATCH(ROW(B1525),APガラス性能一覧!$N:$N,0))),"")))</f>
        <v/>
      </c>
      <c r="C1531" s="68" t="str">
        <f>IFERROR(VLOOKUP($B1531,APガラス性能一覧!$A$2:$M$6097,2,0),"")</f>
        <v/>
      </c>
      <c r="D1531" s="68" t="str">
        <f>IFERROR(VLOOKUP($B1531,APガラス性能一覧!$A$2:$M$6097,3,0),"")</f>
        <v/>
      </c>
      <c r="E1531" s="68" t="str">
        <f>IFERROR(VLOOKUP($B1531,APガラス性能一覧!$A$2:$M$6097,4,0),"")</f>
        <v/>
      </c>
      <c r="F1531" s="68" t="str">
        <f>IFERROR(VLOOKUP($B1531,APガラス性能一覧!$A$2:$M$6097,5,0),"")</f>
        <v/>
      </c>
      <c r="G1531" s="68" t="str">
        <f>IFERROR(VLOOKUP($B1531,APガラス性能一覧!$A$2:$M$6097,6,0),"")</f>
        <v/>
      </c>
      <c r="H1531" s="68" t="str">
        <f>IFERROR(VLOOKUP($B1531,APガラス性能一覧!$A$2:$M$6097,7,0),"")</f>
        <v/>
      </c>
      <c r="I1531" s="68" t="str">
        <f>IFERROR(VLOOKUP($B1531,APガラス性能一覧!$A$2:$M$6097,8,0),"")</f>
        <v/>
      </c>
      <c r="J1531" s="68" t="str">
        <f>IFERROR(VLOOKUP($B1531,APガラス性能一覧!$A$2:$M$6097,9,0),"")</f>
        <v/>
      </c>
      <c r="K1531" s="68" t="str">
        <f>IFERROR(VLOOKUP($B1531,APガラス性能一覧!$A$2:$M$6097,10,0),"")</f>
        <v/>
      </c>
      <c r="L1531" s="68" t="str">
        <f>IFERROR(VLOOKUP($B1531,APガラス性能一覧!$A$2:$M$6097,11,0),"")</f>
        <v/>
      </c>
      <c r="M1531" s="68" t="str">
        <f>IFERROR(VLOOKUP($B1531,APガラス性能一覧!$A$2:$M$6097,12,0),"")</f>
        <v/>
      </c>
      <c r="N1531" s="68" t="str">
        <f>IFERROR(VLOOKUP($B1531,APガラス性能一覧!$A$2:$M$6097,13,0),"")</f>
        <v/>
      </c>
    </row>
    <row r="1532" spans="2:14" x14ac:dyDescent="0.4">
      <c r="B1532" s="68" t="str">
        <f>IF($D$2="","",IF($E$2=0.65,IFERROR(IF(INDEX(APガラス性能一覧!A:A,MATCH(ROW(B1526),APガラス性能一覧!$O:$O,0))="","",INDEX(APガラス性能一覧!A:A,MATCH(ROW(B1526),APガラス性能一覧!$O:$O,0))),""),IFERROR(IF(INDEX(APガラス性能一覧!A:A,MATCH(ROW(B1526),APガラス性能一覧!$N:$N,0))="","",INDEX(APガラス性能一覧!A:A,MATCH(ROW(B1526),APガラス性能一覧!$N:$N,0))),"")))</f>
        <v/>
      </c>
      <c r="C1532" s="68" t="str">
        <f>IFERROR(VLOOKUP($B1532,APガラス性能一覧!$A$2:$M$6097,2,0),"")</f>
        <v/>
      </c>
      <c r="D1532" s="68" t="str">
        <f>IFERROR(VLOOKUP($B1532,APガラス性能一覧!$A$2:$M$6097,3,0),"")</f>
        <v/>
      </c>
      <c r="E1532" s="68" t="str">
        <f>IFERROR(VLOOKUP($B1532,APガラス性能一覧!$A$2:$M$6097,4,0),"")</f>
        <v/>
      </c>
      <c r="F1532" s="68" t="str">
        <f>IFERROR(VLOOKUP($B1532,APガラス性能一覧!$A$2:$M$6097,5,0),"")</f>
        <v/>
      </c>
      <c r="G1532" s="68" t="str">
        <f>IFERROR(VLOOKUP($B1532,APガラス性能一覧!$A$2:$M$6097,6,0),"")</f>
        <v/>
      </c>
      <c r="H1532" s="68" t="str">
        <f>IFERROR(VLOOKUP($B1532,APガラス性能一覧!$A$2:$M$6097,7,0),"")</f>
        <v/>
      </c>
      <c r="I1532" s="68" t="str">
        <f>IFERROR(VLOOKUP($B1532,APガラス性能一覧!$A$2:$M$6097,8,0),"")</f>
        <v/>
      </c>
      <c r="J1532" s="68" t="str">
        <f>IFERROR(VLOOKUP($B1532,APガラス性能一覧!$A$2:$M$6097,9,0),"")</f>
        <v/>
      </c>
      <c r="K1532" s="68" t="str">
        <f>IFERROR(VLOOKUP($B1532,APガラス性能一覧!$A$2:$M$6097,10,0),"")</f>
        <v/>
      </c>
      <c r="L1532" s="68" t="str">
        <f>IFERROR(VLOOKUP($B1532,APガラス性能一覧!$A$2:$M$6097,11,0),"")</f>
        <v/>
      </c>
      <c r="M1532" s="68" t="str">
        <f>IFERROR(VLOOKUP($B1532,APガラス性能一覧!$A$2:$M$6097,12,0),"")</f>
        <v/>
      </c>
      <c r="N1532" s="68" t="str">
        <f>IFERROR(VLOOKUP($B1532,APガラス性能一覧!$A$2:$M$6097,13,0),"")</f>
        <v/>
      </c>
    </row>
    <row r="1533" spans="2:14" x14ac:dyDescent="0.4">
      <c r="B1533" s="68" t="str">
        <f>IF($D$2="","",IF($E$2=0.65,IFERROR(IF(INDEX(APガラス性能一覧!A:A,MATCH(ROW(B1527),APガラス性能一覧!$O:$O,0))="","",INDEX(APガラス性能一覧!A:A,MATCH(ROW(B1527),APガラス性能一覧!$O:$O,0))),""),IFERROR(IF(INDEX(APガラス性能一覧!A:A,MATCH(ROW(B1527),APガラス性能一覧!$N:$N,0))="","",INDEX(APガラス性能一覧!A:A,MATCH(ROW(B1527),APガラス性能一覧!$N:$N,0))),"")))</f>
        <v/>
      </c>
      <c r="C1533" s="68" t="str">
        <f>IFERROR(VLOOKUP($B1533,APガラス性能一覧!$A$2:$M$6097,2,0),"")</f>
        <v/>
      </c>
      <c r="D1533" s="68" t="str">
        <f>IFERROR(VLOOKUP($B1533,APガラス性能一覧!$A$2:$M$6097,3,0),"")</f>
        <v/>
      </c>
      <c r="E1533" s="68" t="str">
        <f>IFERROR(VLOOKUP($B1533,APガラス性能一覧!$A$2:$M$6097,4,0),"")</f>
        <v/>
      </c>
      <c r="F1533" s="68" t="str">
        <f>IFERROR(VLOOKUP($B1533,APガラス性能一覧!$A$2:$M$6097,5,0),"")</f>
        <v/>
      </c>
      <c r="G1533" s="68" t="str">
        <f>IFERROR(VLOOKUP($B1533,APガラス性能一覧!$A$2:$M$6097,6,0),"")</f>
        <v/>
      </c>
      <c r="H1533" s="68" t="str">
        <f>IFERROR(VLOOKUP($B1533,APガラス性能一覧!$A$2:$M$6097,7,0),"")</f>
        <v/>
      </c>
      <c r="I1533" s="68" t="str">
        <f>IFERROR(VLOOKUP($B1533,APガラス性能一覧!$A$2:$M$6097,8,0),"")</f>
        <v/>
      </c>
      <c r="J1533" s="68" t="str">
        <f>IFERROR(VLOOKUP($B1533,APガラス性能一覧!$A$2:$M$6097,9,0),"")</f>
        <v/>
      </c>
      <c r="K1533" s="68" t="str">
        <f>IFERROR(VLOOKUP($B1533,APガラス性能一覧!$A$2:$M$6097,10,0),"")</f>
        <v/>
      </c>
      <c r="L1533" s="68" t="str">
        <f>IFERROR(VLOOKUP($B1533,APガラス性能一覧!$A$2:$M$6097,11,0),"")</f>
        <v/>
      </c>
      <c r="M1533" s="68" t="str">
        <f>IFERROR(VLOOKUP($B1533,APガラス性能一覧!$A$2:$M$6097,12,0),"")</f>
        <v/>
      </c>
      <c r="N1533" s="68" t="str">
        <f>IFERROR(VLOOKUP($B1533,APガラス性能一覧!$A$2:$M$6097,13,0),"")</f>
        <v/>
      </c>
    </row>
    <row r="1534" spans="2:14" x14ac:dyDescent="0.4">
      <c r="B1534" s="68" t="str">
        <f>IF($D$2="","",IF($E$2=0.65,IFERROR(IF(INDEX(APガラス性能一覧!A:A,MATCH(ROW(B1528),APガラス性能一覧!$O:$O,0))="","",INDEX(APガラス性能一覧!A:A,MATCH(ROW(B1528),APガラス性能一覧!$O:$O,0))),""),IFERROR(IF(INDEX(APガラス性能一覧!A:A,MATCH(ROW(B1528),APガラス性能一覧!$N:$N,0))="","",INDEX(APガラス性能一覧!A:A,MATCH(ROW(B1528),APガラス性能一覧!$N:$N,0))),"")))</f>
        <v/>
      </c>
      <c r="C1534" s="68" t="str">
        <f>IFERROR(VLOOKUP($B1534,APガラス性能一覧!$A$2:$M$6097,2,0),"")</f>
        <v/>
      </c>
      <c r="D1534" s="68" t="str">
        <f>IFERROR(VLOOKUP($B1534,APガラス性能一覧!$A$2:$M$6097,3,0),"")</f>
        <v/>
      </c>
      <c r="E1534" s="68" t="str">
        <f>IFERROR(VLOOKUP($B1534,APガラス性能一覧!$A$2:$M$6097,4,0),"")</f>
        <v/>
      </c>
      <c r="F1534" s="68" t="str">
        <f>IFERROR(VLOOKUP($B1534,APガラス性能一覧!$A$2:$M$6097,5,0),"")</f>
        <v/>
      </c>
      <c r="G1534" s="68" t="str">
        <f>IFERROR(VLOOKUP($B1534,APガラス性能一覧!$A$2:$M$6097,6,0),"")</f>
        <v/>
      </c>
      <c r="H1534" s="68" t="str">
        <f>IFERROR(VLOOKUP($B1534,APガラス性能一覧!$A$2:$M$6097,7,0),"")</f>
        <v/>
      </c>
      <c r="I1534" s="68" t="str">
        <f>IFERROR(VLOOKUP($B1534,APガラス性能一覧!$A$2:$M$6097,8,0),"")</f>
        <v/>
      </c>
      <c r="J1534" s="68" t="str">
        <f>IFERROR(VLOOKUP($B1534,APガラス性能一覧!$A$2:$M$6097,9,0),"")</f>
        <v/>
      </c>
      <c r="K1534" s="68" t="str">
        <f>IFERROR(VLOOKUP($B1534,APガラス性能一覧!$A$2:$M$6097,10,0),"")</f>
        <v/>
      </c>
      <c r="L1534" s="68" t="str">
        <f>IFERROR(VLOOKUP($B1534,APガラス性能一覧!$A$2:$M$6097,11,0),"")</f>
        <v/>
      </c>
      <c r="M1534" s="68" t="str">
        <f>IFERROR(VLOOKUP($B1534,APガラス性能一覧!$A$2:$M$6097,12,0),"")</f>
        <v/>
      </c>
      <c r="N1534" s="68" t="str">
        <f>IFERROR(VLOOKUP($B1534,APガラス性能一覧!$A$2:$M$6097,13,0),"")</f>
        <v/>
      </c>
    </row>
    <row r="1535" spans="2:14" x14ac:dyDescent="0.4">
      <c r="B1535" s="68" t="str">
        <f>IF($D$2="","",IF($E$2=0.65,IFERROR(IF(INDEX(APガラス性能一覧!A:A,MATCH(ROW(B1529),APガラス性能一覧!$O:$O,0))="","",INDEX(APガラス性能一覧!A:A,MATCH(ROW(B1529),APガラス性能一覧!$O:$O,0))),""),IFERROR(IF(INDEX(APガラス性能一覧!A:A,MATCH(ROW(B1529),APガラス性能一覧!$N:$N,0))="","",INDEX(APガラス性能一覧!A:A,MATCH(ROW(B1529),APガラス性能一覧!$N:$N,0))),"")))</f>
        <v/>
      </c>
      <c r="C1535" s="68" t="str">
        <f>IFERROR(VLOOKUP($B1535,APガラス性能一覧!$A$2:$M$6097,2,0),"")</f>
        <v/>
      </c>
      <c r="D1535" s="68" t="str">
        <f>IFERROR(VLOOKUP($B1535,APガラス性能一覧!$A$2:$M$6097,3,0),"")</f>
        <v/>
      </c>
      <c r="E1535" s="68" t="str">
        <f>IFERROR(VLOOKUP($B1535,APガラス性能一覧!$A$2:$M$6097,4,0),"")</f>
        <v/>
      </c>
      <c r="F1535" s="68" t="str">
        <f>IFERROR(VLOOKUP($B1535,APガラス性能一覧!$A$2:$M$6097,5,0),"")</f>
        <v/>
      </c>
      <c r="G1535" s="68" t="str">
        <f>IFERROR(VLOOKUP($B1535,APガラス性能一覧!$A$2:$M$6097,6,0),"")</f>
        <v/>
      </c>
      <c r="H1535" s="68" t="str">
        <f>IFERROR(VLOOKUP($B1535,APガラス性能一覧!$A$2:$M$6097,7,0),"")</f>
        <v/>
      </c>
      <c r="I1535" s="68" t="str">
        <f>IFERROR(VLOOKUP($B1535,APガラス性能一覧!$A$2:$M$6097,8,0),"")</f>
        <v/>
      </c>
      <c r="J1535" s="68" t="str">
        <f>IFERROR(VLOOKUP($B1535,APガラス性能一覧!$A$2:$M$6097,9,0),"")</f>
        <v/>
      </c>
      <c r="K1535" s="68" t="str">
        <f>IFERROR(VLOOKUP($B1535,APガラス性能一覧!$A$2:$M$6097,10,0),"")</f>
        <v/>
      </c>
      <c r="L1535" s="68" t="str">
        <f>IFERROR(VLOOKUP($B1535,APガラス性能一覧!$A$2:$M$6097,11,0),"")</f>
        <v/>
      </c>
      <c r="M1535" s="68" t="str">
        <f>IFERROR(VLOOKUP($B1535,APガラス性能一覧!$A$2:$M$6097,12,0),"")</f>
        <v/>
      </c>
      <c r="N1535" s="68" t="str">
        <f>IFERROR(VLOOKUP($B1535,APガラス性能一覧!$A$2:$M$6097,13,0),"")</f>
        <v/>
      </c>
    </row>
    <row r="1536" spans="2:14" x14ac:dyDescent="0.4">
      <c r="B1536" s="68" t="str">
        <f>IF($D$2="","",IF($E$2=0.65,IFERROR(IF(INDEX(APガラス性能一覧!A:A,MATCH(ROW(B1530),APガラス性能一覧!$O:$O,0))="","",INDEX(APガラス性能一覧!A:A,MATCH(ROW(B1530),APガラス性能一覧!$O:$O,0))),""),IFERROR(IF(INDEX(APガラス性能一覧!A:A,MATCH(ROW(B1530),APガラス性能一覧!$N:$N,0))="","",INDEX(APガラス性能一覧!A:A,MATCH(ROW(B1530),APガラス性能一覧!$N:$N,0))),"")))</f>
        <v/>
      </c>
      <c r="C1536" s="68" t="str">
        <f>IFERROR(VLOOKUP($B1536,APガラス性能一覧!$A$2:$M$6097,2,0),"")</f>
        <v/>
      </c>
      <c r="D1536" s="68" t="str">
        <f>IFERROR(VLOOKUP($B1536,APガラス性能一覧!$A$2:$M$6097,3,0),"")</f>
        <v/>
      </c>
      <c r="E1536" s="68" t="str">
        <f>IFERROR(VLOOKUP($B1536,APガラス性能一覧!$A$2:$M$6097,4,0),"")</f>
        <v/>
      </c>
      <c r="F1536" s="68" t="str">
        <f>IFERROR(VLOOKUP($B1536,APガラス性能一覧!$A$2:$M$6097,5,0),"")</f>
        <v/>
      </c>
      <c r="G1536" s="68" t="str">
        <f>IFERROR(VLOOKUP($B1536,APガラス性能一覧!$A$2:$M$6097,6,0),"")</f>
        <v/>
      </c>
      <c r="H1536" s="68" t="str">
        <f>IFERROR(VLOOKUP($B1536,APガラス性能一覧!$A$2:$M$6097,7,0),"")</f>
        <v/>
      </c>
      <c r="I1536" s="68" t="str">
        <f>IFERROR(VLOOKUP($B1536,APガラス性能一覧!$A$2:$M$6097,8,0),"")</f>
        <v/>
      </c>
      <c r="J1536" s="68" t="str">
        <f>IFERROR(VLOOKUP($B1536,APガラス性能一覧!$A$2:$M$6097,9,0),"")</f>
        <v/>
      </c>
      <c r="K1536" s="68" t="str">
        <f>IFERROR(VLOOKUP($B1536,APガラス性能一覧!$A$2:$M$6097,10,0),"")</f>
        <v/>
      </c>
      <c r="L1536" s="68" t="str">
        <f>IFERROR(VLOOKUP($B1536,APガラス性能一覧!$A$2:$M$6097,11,0),"")</f>
        <v/>
      </c>
      <c r="M1536" s="68" t="str">
        <f>IFERROR(VLOOKUP($B1536,APガラス性能一覧!$A$2:$M$6097,12,0),"")</f>
        <v/>
      </c>
      <c r="N1536" s="68" t="str">
        <f>IFERROR(VLOOKUP($B1536,APガラス性能一覧!$A$2:$M$6097,13,0),"")</f>
        <v/>
      </c>
    </row>
    <row r="1537" spans="2:14" x14ac:dyDescent="0.4">
      <c r="B1537" s="68" t="str">
        <f>IF($D$2="","",IF($E$2=0.65,IFERROR(IF(INDEX(APガラス性能一覧!A:A,MATCH(ROW(B1531),APガラス性能一覧!$O:$O,0))="","",INDEX(APガラス性能一覧!A:A,MATCH(ROW(B1531),APガラス性能一覧!$O:$O,0))),""),IFERROR(IF(INDEX(APガラス性能一覧!A:A,MATCH(ROW(B1531),APガラス性能一覧!$N:$N,0))="","",INDEX(APガラス性能一覧!A:A,MATCH(ROW(B1531),APガラス性能一覧!$N:$N,0))),"")))</f>
        <v/>
      </c>
      <c r="C1537" s="68" t="str">
        <f>IFERROR(VLOOKUP($B1537,APガラス性能一覧!$A$2:$M$6097,2,0),"")</f>
        <v/>
      </c>
      <c r="D1537" s="68" t="str">
        <f>IFERROR(VLOOKUP($B1537,APガラス性能一覧!$A$2:$M$6097,3,0),"")</f>
        <v/>
      </c>
      <c r="E1537" s="68" t="str">
        <f>IFERROR(VLOOKUP($B1537,APガラス性能一覧!$A$2:$M$6097,4,0),"")</f>
        <v/>
      </c>
      <c r="F1537" s="68" t="str">
        <f>IFERROR(VLOOKUP($B1537,APガラス性能一覧!$A$2:$M$6097,5,0),"")</f>
        <v/>
      </c>
      <c r="G1537" s="68" t="str">
        <f>IFERROR(VLOOKUP($B1537,APガラス性能一覧!$A$2:$M$6097,6,0),"")</f>
        <v/>
      </c>
      <c r="H1537" s="68" t="str">
        <f>IFERROR(VLOOKUP($B1537,APガラス性能一覧!$A$2:$M$6097,7,0),"")</f>
        <v/>
      </c>
      <c r="I1537" s="68" t="str">
        <f>IFERROR(VLOOKUP($B1537,APガラス性能一覧!$A$2:$M$6097,8,0),"")</f>
        <v/>
      </c>
      <c r="J1537" s="68" t="str">
        <f>IFERROR(VLOOKUP($B1537,APガラス性能一覧!$A$2:$M$6097,9,0),"")</f>
        <v/>
      </c>
      <c r="K1537" s="68" t="str">
        <f>IFERROR(VLOOKUP($B1537,APガラス性能一覧!$A$2:$M$6097,10,0),"")</f>
        <v/>
      </c>
      <c r="L1537" s="68" t="str">
        <f>IFERROR(VLOOKUP($B1537,APガラス性能一覧!$A$2:$M$6097,11,0),"")</f>
        <v/>
      </c>
      <c r="M1537" s="68" t="str">
        <f>IFERROR(VLOOKUP($B1537,APガラス性能一覧!$A$2:$M$6097,12,0),"")</f>
        <v/>
      </c>
      <c r="N1537" s="68" t="str">
        <f>IFERROR(VLOOKUP($B1537,APガラス性能一覧!$A$2:$M$6097,13,0),"")</f>
        <v/>
      </c>
    </row>
    <row r="1538" spans="2:14" x14ac:dyDescent="0.4">
      <c r="B1538" s="68" t="str">
        <f>IF($D$2="","",IF($E$2=0.65,IFERROR(IF(INDEX(APガラス性能一覧!A:A,MATCH(ROW(B1532),APガラス性能一覧!$O:$O,0))="","",INDEX(APガラス性能一覧!A:A,MATCH(ROW(B1532),APガラス性能一覧!$O:$O,0))),""),IFERROR(IF(INDEX(APガラス性能一覧!A:A,MATCH(ROW(B1532),APガラス性能一覧!$N:$N,0))="","",INDEX(APガラス性能一覧!A:A,MATCH(ROW(B1532),APガラス性能一覧!$N:$N,0))),"")))</f>
        <v/>
      </c>
      <c r="C1538" s="68" t="str">
        <f>IFERROR(VLOOKUP($B1538,APガラス性能一覧!$A$2:$M$6097,2,0),"")</f>
        <v/>
      </c>
      <c r="D1538" s="68" t="str">
        <f>IFERROR(VLOOKUP($B1538,APガラス性能一覧!$A$2:$M$6097,3,0),"")</f>
        <v/>
      </c>
      <c r="E1538" s="68" t="str">
        <f>IFERROR(VLOOKUP($B1538,APガラス性能一覧!$A$2:$M$6097,4,0),"")</f>
        <v/>
      </c>
      <c r="F1538" s="68" t="str">
        <f>IFERROR(VLOOKUP($B1538,APガラス性能一覧!$A$2:$M$6097,5,0),"")</f>
        <v/>
      </c>
      <c r="G1538" s="68" t="str">
        <f>IFERROR(VLOOKUP($B1538,APガラス性能一覧!$A$2:$M$6097,6,0),"")</f>
        <v/>
      </c>
      <c r="H1538" s="68" t="str">
        <f>IFERROR(VLOOKUP($B1538,APガラス性能一覧!$A$2:$M$6097,7,0),"")</f>
        <v/>
      </c>
      <c r="I1538" s="68" t="str">
        <f>IFERROR(VLOOKUP($B1538,APガラス性能一覧!$A$2:$M$6097,8,0),"")</f>
        <v/>
      </c>
      <c r="J1538" s="68" t="str">
        <f>IFERROR(VLOOKUP($B1538,APガラス性能一覧!$A$2:$M$6097,9,0),"")</f>
        <v/>
      </c>
      <c r="K1538" s="68" t="str">
        <f>IFERROR(VLOOKUP($B1538,APガラス性能一覧!$A$2:$M$6097,10,0),"")</f>
        <v/>
      </c>
      <c r="L1538" s="68" t="str">
        <f>IFERROR(VLOOKUP($B1538,APガラス性能一覧!$A$2:$M$6097,11,0),"")</f>
        <v/>
      </c>
      <c r="M1538" s="68" t="str">
        <f>IFERROR(VLOOKUP($B1538,APガラス性能一覧!$A$2:$M$6097,12,0),"")</f>
        <v/>
      </c>
      <c r="N1538" s="68" t="str">
        <f>IFERROR(VLOOKUP($B1538,APガラス性能一覧!$A$2:$M$6097,13,0),"")</f>
        <v/>
      </c>
    </row>
    <row r="1539" spans="2:14" x14ac:dyDescent="0.4">
      <c r="B1539" s="68" t="str">
        <f>IF($D$2="","",IF($E$2=0.65,IFERROR(IF(INDEX(APガラス性能一覧!A:A,MATCH(ROW(B1533),APガラス性能一覧!$O:$O,0))="","",INDEX(APガラス性能一覧!A:A,MATCH(ROW(B1533),APガラス性能一覧!$O:$O,0))),""),IFERROR(IF(INDEX(APガラス性能一覧!A:A,MATCH(ROW(B1533),APガラス性能一覧!$N:$N,0))="","",INDEX(APガラス性能一覧!A:A,MATCH(ROW(B1533),APガラス性能一覧!$N:$N,0))),"")))</f>
        <v/>
      </c>
      <c r="C1539" s="68" t="str">
        <f>IFERROR(VLOOKUP($B1539,APガラス性能一覧!$A$2:$M$6097,2,0),"")</f>
        <v/>
      </c>
      <c r="D1539" s="68" t="str">
        <f>IFERROR(VLOOKUP($B1539,APガラス性能一覧!$A$2:$M$6097,3,0),"")</f>
        <v/>
      </c>
      <c r="E1539" s="68" t="str">
        <f>IFERROR(VLOOKUP($B1539,APガラス性能一覧!$A$2:$M$6097,4,0),"")</f>
        <v/>
      </c>
      <c r="F1539" s="68" t="str">
        <f>IFERROR(VLOOKUP($B1539,APガラス性能一覧!$A$2:$M$6097,5,0),"")</f>
        <v/>
      </c>
      <c r="G1539" s="68" t="str">
        <f>IFERROR(VLOOKUP($B1539,APガラス性能一覧!$A$2:$M$6097,6,0),"")</f>
        <v/>
      </c>
      <c r="H1539" s="68" t="str">
        <f>IFERROR(VLOOKUP($B1539,APガラス性能一覧!$A$2:$M$6097,7,0),"")</f>
        <v/>
      </c>
      <c r="I1539" s="68" t="str">
        <f>IFERROR(VLOOKUP($B1539,APガラス性能一覧!$A$2:$M$6097,8,0),"")</f>
        <v/>
      </c>
      <c r="J1539" s="68" t="str">
        <f>IFERROR(VLOOKUP($B1539,APガラス性能一覧!$A$2:$M$6097,9,0),"")</f>
        <v/>
      </c>
      <c r="K1539" s="68" t="str">
        <f>IFERROR(VLOOKUP($B1539,APガラス性能一覧!$A$2:$M$6097,10,0),"")</f>
        <v/>
      </c>
      <c r="L1539" s="68" t="str">
        <f>IFERROR(VLOOKUP($B1539,APガラス性能一覧!$A$2:$M$6097,11,0),"")</f>
        <v/>
      </c>
      <c r="M1539" s="68" t="str">
        <f>IFERROR(VLOOKUP($B1539,APガラス性能一覧!$A$2:$M$6097,12,0),"")</f>
        <v/>
      </c>
      <c r="N1539" s="68" t="str">
        <f>IFERROR(VLOOKUP($B1539,APガラス性能一覧!$A$2:$M$6097,13,0),"")</f>
        <v/>
      </c>
    </row>
    <row r="1540" spans="2:14" x14ac:dyDescent="0.4">
      <c r="B1540" s="68" t="str">
        <f>IF($D$2="","",IF($E$2=0.65,IFERROR(IF(INDEX(APガラス性能一覧!A:A,MATCH(ROW(B1534),APガラス性能一覧!$O:$O,0))="","",INDEX(APガラス性能一覧!A:A,MATCH(ROW(B1534),APガラス性能一覧!$O:$O,0))),""),IFERROR(IF(INDEX(APガラス性能一覧!A:A,MATCH(ROW(B1534),APガラス性能一覧!$N:$N,0))="","",INDEX(APガラス性能一覧!A:A,MATCH(ROW(B1534),APガラス性能一覧!$N:$N,0))),"")))</f>
        <v/>
      </c>
      <c r="C1540" s="68" t="str">
        <f>IFERROR(VLOOKUP($B1540,APガラス性能一覧!$A$2:$M$6097,2,0),"")</f>
        <v/>
      </c>
      <c r="D1540" s="68" t="str">
        <f>IFERROR(VLOOKUP($B1540,APガラス性能一覧!$A$2:$M$6097,3,0),"")</f>
        <v/>
      </c>
      <c r="E1540" s="68" t="str">
        <f>IFERROR(VLOOKUP($B1540,APガラス性能一覧!$A$2:$M$6097,4,0),"")</f>
        <v/>
      </c>
      <c r="F1540" s="68" t="str">
        <f>IFERROR(VLOOKUP($B1540,APガラス性能一覧!$A$2:$M$6097,5,0),"")</f>
        <v/>
      </c>
      <c r="G1540" s="68" t="str">
        <f>IFERROR(VLOOKUP($B1540,APガラス性能一覧!$A$2:$M$6097,6,0),"")</f>
        <v/>
      </c>
      <c r="H1540" s="68" t="str">
        <f>IFERROR(VLOOKUP($B1540,APガラス性能一覧!$A$2:$M$6097,7,0),"")</f>
        <v/>
      </c>
      <c r="I1540" s="68" t="str">
        <f>IFERROR(VLOOKUP($B1540,APガラス性能一覧!$A$2:$M$6097,8,0),"")</f>
        <v/>
      </c>
      <c r="J1540" s="68" t="str">
        <f>IFERROR(VLOOKUP($B1540,APガラス性能一覧!$A$2:$M$6097,9,0),"")</f>
        <v/>
      </c>
      <c r="K1540" s="68" t="str">
        <f>IFERROR(VLOOKUP($B1540,APガラス性能一覧!$A$2:$M$6097,10,0),"")</f>
        <v/>
      </c>
      <c r="L1540" s="68" t="str">
        <f>IFERROR(VLOOKUP($B1540,APガラス性能一覧!$A$2:$M$6097,11,0),"")</f>
        <v/>
      </c>
      <c r="M1540" s="68" t="str">
        <f>IFERROR(VLOOKUP($B1540,APガラス性能一覧!$A$2:$M$6097,12,0),"")</f>
        <v/>
      </c>
      <c r="N1540" s="68" t="str">
        <f>IFERROR(VLOOKUP($B1540,APガラス性能一覧!$A$2:$M$6097,13,0),"")</f>
        <v/>
      </c>
    </row>
    <row r="1541" spans="2:14" x14ac:dyDescent="0.4">
      <c r="B1541" s="68" t="str">
        <f>IF($D$2="","",IF($E$2=0.65,IFERROR(IF(INDEX(APガラス性能一覧!A:A,MATCH(ROW(B1535),APガラス性能一覧!$O:$O,0))="","",INDEX(APガラス性能一覧!A:A,MATCH(ROW(B1535),APガラス性能一覧!$O:$O,0))),""),IFERROR(IF(INDEX(APガラス性能一覧!A:A,MATCH(ROW(B1535),APガラス性能一覧!$N:$N,0))="","",INDEX(APガラス性能一覧!A:A,MATCH(ROW(B1535),APガラス性能一覧!$N:$N,0))),"")))</f>
        <v/>
      </c>
      <c r="C1541" s="68" t="str">
        <f>IFERROR(VLOOKUP($B1541,APガラス性能一覧!$A$2:$M$6097,2,0),"")</f>
        <v/>
      </c>
      <c r="D1541" s="68" t="str">
        <f>IFERROR(VLOOKUP($B1541,APガラス性能一覧!$A$2:$M$6097,3,0),"")</f>
        <v/>
      </c>
      <c r="E1541" s="68" t="str">
        <f>IFERROR(VLOOKUP($B1541,APガラス性能一覧!$A$2:$M$6097,4,0),"")</f>
        <v/>
      </c>
      <c r="F1541" s="68" t="str">
        <f>IFERROR(VLOOKUP($B1541,APガラス性能一覧!$A$2:$M$6097,5,0),"")</f>
        <v/>
      </c>
      <c r="G1541" s="68" t="str">
        <f>IFERROR(VLOOKUP($B1541,APガラス性能一覧!$A$2:$M$6097,6,0),"")</f>
        <v/>
      </c>
      <c r="H1541" s="68" t="str">
        <f>IFERROR(VLOOKUP($B1541,APガラス性能一覧!$A$2:$M$6097,7,0),"")</f>
        <v/>
      </c>
      <c r="I1541" s="68" t="str">
        <f>IFERROR(VLOOKUP($B1541,APガラス性能一覧!$A$2:$M$6097,8,0),"")</f>
        <v/>
      </c>
      <c r="J1541" s="68" t="str">
        <f>IFERROR(VLOOKUP($B1541,APガラス性能一覧!$A$2:$M$6097,9,0),"")</f>
        <v/>
      </c>
      <c r="K1541" s="68" t="str">
        <f>IFERROR(VLOOKUP($B1541,APガラス性能一覧!$A$2:$M$6097,10,0),"")</f>
        <v/>
      </c>
      <c r="L1541" s="68" t="str">
        <f>IFERROR(VLOOKUP($B1541,APガラス性能一覧!$A$2:$M$6097,11,0),"")</f>
        <v/>
      </c>
      <c r="M1541" s="68" t="str">
        <f>IFERROR(VLOOKUP($B1541,APガラス性能一覧!$A$2:$M$6097,12,0),"")</f>
        <v/>
      </c>
      <c r="N1541" s="68" t="str">
        <f>IFERROR(VLOOKUP($B1541,APガラス性能一覧!$A$2:$M$6097,13,0),"")</f>
        <v/>
      </c>
    </row>
    <row r="1542" spans="2:14" x14ac:dyDescent="0.4">
      <c r="B1542" s="68" t="str">
        <f>IF($D$2="","",IF($E$2=0.65,IFERROR(IF(INDEX(APガラス性能一覧!A:A,MATCH(ROW(B1536),APガラス性能一覧!$O:$O,0))="","",INDEX(APガラス性能一覧!A:A,MATCH(ROW(B1536),APガラス性能一覧!$O:$O,0))),""),IFERROR(IF(INDEX(APガラス性能一覧!A:A,MATCH(ROW(B1536),APガラス性能一覧!$N:$N,0))="","",INDEX(APガラス性能一覧!A:A,MATCH(ROW(B1536),APガラス性能一覧!$N:$N,0))),"")))</f>
        <v/>
      </c>
      <c r="C1542" s="68" t="str">
        <f>IFERROR(VLOOKUP($B1542,APガラス性能一覧!$A$2:$M$6097,2,0),"")</f>
        <v/>
      </c>
      <c r="D1542" s="68" t="str">
        <f>IFERROR(VLOOKUP($B1542,APガラス性能一覧!$A$2:$M$6097,3,0),"")</f>
        <v/>
      </c>
      <c r="E1542" s="68" t="str">
        <f>IFERROR(VLOOKUP($B1542,APガラス性能一覧!$A$2:$M$6097,4,0),"")</f>
        <v/>
      </c>
      <c r="F1542" s="68" t="str">
        <f>IFERROR(VLOOKUP($B1542,APガラス性能一覧!$A$2:$M$6097,5,0),"")</f>
        <v/>
      </c>
      <c r="G1542" s="68" t="str">
        <f>IFERROR(VLOOKUP($B1542,APガラス性能一覧!$A$2:$M$6097,6,0),"")</f>
        <v/>
      </c>
      <c r="H1542" s="68" t="str">
        <f>IFERROR(VLOOKUP($B1542,APガラス性能一覧!$A$2:$M$6097,7,0),"")</f>
        <v/>
      </c>
      <c r="I1542" s="68" t="str">
        <f>IFERROR(VLOOKUP($B1542,APガラス性能一覧!$A$2:$M$6097,8,0),"")</f>
        <v/>
      </c>
      <c r="J1542" s="68" t="str">
        <f>IFERROR(VLOOKUP($B1542,APガラス性能一覧!$A$2:$M$6097,9,0),"")</f>
        <v/>
      </c>
      <c r="K1542" s="68" t="str">
        <f>IFERROR(VLOOKUP($B1542,APガラス性能一覧!$A$2:$M$6097,10,0),"")</f>
        <v/>
      </c>
      <c r="L1542" s="68" t="str">
        <f>IFERROR(VLOOKUP($B1542,APガラス性能一覧!$A$2:$M$6097,11,0),"")</f>
        <v/>
      </c>
      <c r="M1542" s="68" t="str">
        <f>IFERROR(VLOOKUP($B1542,APガラス性能一覧!$A$2:$M$6097,12,0),"")</f>
        <v/>
      </c>
      <c r="N1542" s="68" t="str">
        <f>IFERROR(VLOOKUP($B1542,APガラス性能一覧!$A$2:$M$6097,13,0),"")</f>
        <v/>
      </c>
    </row>
    <row r="1543" spans="2:14" x14ac:dyDescent="0.4">
      <c r="B1543" s="68" t="str">
        <f>IF($D$2="","",IF($E$2=0.65,IFERROR(IF(INDEX(APガラス性能一覧!A:A,MATCH(ROW(B1537),APガラス性能一覧!$O:$O,0))="","",INDEX(APガラス性能一覧!A:A,MATCH(ROW(B1537),APガラス性能一覧!$O:$O,0))),""),IFERROR(IF(INDEX(APガラス性能一覧!A:A,MATCH(ROW(B1537),APガラス性能一覧!$N:$N,0))="","",INDEX(APガラス性能一覧!A:A,MATCH(ROW(B1537),APガラス性能一覧!$N:$N,0))),"")))</f>
        <v/>
      </c>
      <c r="C1543" s="68" t="str">
        <f>IFERROR(VLOOKUP($B1543,APガラス性能一覧!$A$2:$M$6097,2,0),"")</f>
        <v/>
      </c>
      <c r="D1543" s="68" t="str">
        <f>IFERROR(VLOOKUP($B1543,APガラス性能一覧!$A$2:$M$6097,3,0),"")</f>
        <v/>
      </c>
      <c r="E1543" s="68" t="str">
        <f>IFERROR(VLOOKUP($B1543,APガラス性能一覧!$A$2:$M$6097,4,0),"")</f>
        <v/>
      </c>
      <c r="F1543" s="68" t="str">
        <f>IFERROR(VLOOKUP($B1543,APガラス性能一覧!$A$2:$M$6097,5,0),"")</f>
        <v/>
      </c>
      <c r="G1543" s="68" t="str">
        <f>IFERROR(VLOOKUP($B1543,APガラス性能一覧!$A$2:$M$6097,6,0),"")</f>
        <v/>
      </c>
      <c r="H1543" s="68" t="str">
        <f>IFERROR(VLOOKUP($B1543,APガラス性能一覧!$A$2:$M$6097,7,0),"")</f>
        <v/>
      </c>
      <c r="I1543" s="68" t="str">
        <f>IFERROR(VLOOKUP($B1543,APガラス性能一覧!$A$2:$M$6097,8,0),"")</f>
        <v/>
      </c>
      <c r="J1543" s="68" t="str">
        <f>IFERROR(VLOOKUP($B1543,APガラス性能一覧!$A$2:$M$6097,9,0),"")</f>
        <v/>
      </c>
      <c r="K1543" s="68" t="str">
        <f>IFERROR(VLOOKUP($B1543,APガラス性能一覧!$A$2:$M$6097,10,0),"")</f>
        <v/>
      </c>
      <c r="L1543" s="68" t="str">
        <f>IFERROR(VLOOKUP($B1543,APガラス性能一覧!$A$2:$M$6097,11,0),"")</f>
        <v/>
      </c>
      <c r="M1543" s="68" t="str">
        <f>IFERROR(VLOOKUP($B1543,APガラス性能一覧!$A$2:$M$6097,12,0),"")</f>
        <v/>
      </c>
      <c r="N1543" s="68" t="str">
        <f>IFERROR(VLOOKUP($B1543,APガラス性能一覧!$A$2:$M$6097,13,0),"")</f>
        <v/>
      </c>
    </row>
    <row r="1544" spans="2:14" x14ac:dyDescent="0.4">
      <c r="B1544" s="68" t="str">
        <f>IF($D$2="","",IF($E$2=0.65,IFERROR(IF(INDEX(APガラス性能一覧!A:A,MATCH(ROW(B1538),APガラス性能一覧!$O:$O,0))="","",INDEX(APガラス性能一覧!A:A,MATCH(ROW(B1538),APガラス性能一覧!$O:$O,0))),""),IFERROR(IF(INDEX(APガラス性能一覧!A:A,MATCH(ROW(B1538),APガラス性能一覧!$N:$N,0))="","",INDEX(APガラス性能一覧!A:A,MATCH(ROW(B1538),APガラス性能一覧!$N:$N,0))),"")))</f>
        <v/>
      </c>
      <c r="C1544" s="68" t="str">
        <f>IFERROR(VLOOKUP($B1544,APガラス性能一覧!$A$2:$M$6097,2,0),"")</f>
        <v/>
      </c>
      <c r="D1544" s="68" t="str">
        <f>IFERROR(VLOOKUP($B1544,APガラス性能一覧!$A$2:$M$6097,3,0),"")</f>
        <v/>
      </c>
      <c r="E1544" s="68" t="str">
        <f>IFERROR(VLOOKUP($B1544,APガラス性能一覧!$A$2:$M$6097,4,0),"")</f>
        <v/>
      </c>
      <c r="F1544" s="68" t="str">
        <f>IFERROR(VLOOKUP($B1544,APガラス性能一覧!$A$2:$M$6097,5,0),"")</f>
        <v/>
      </c>
      <c r="G1544" s="68" t="str">
        <f>IFERROR(VLOOKUP($B1544,APガラス性能一覧!$A$2:$M$6097,6,0),"")</f>
        <v/>
      </c>
      <c r="H1544" s="68" t="str">
        <f>IFERROR(VLOOKUP($B1544,APガラス性能一覧!$A$2:$M$6097,7,0),"")</f>
        <v/>
      </c>
      <c r="I1544" s="68" t="str">
        <f>IFERROR(VLOOKUP($B1544,APガラス性能一覧!$A$2:$M$6097,8,0),"")</f>
        <v/>
      </c>
      <c r="J1544" s="68" t="str">
        <f>IFERROR(VLOOKUP($B1544,APガラス性能一覧!$A$2:$M$6097,9,0),"")</f>
        <v/>
      </c>
      <c r="K1544" s="68" t="str">
        <f>IFERROR(VLOOKUP($B1544,APガラス性能一覧!$A$2:$M$6097,10,0),"")</f>
        <v/>
      </c>
      <c r="L1544" s="68" t="str">
        <f>IFERROR(VLOOKUP($B1544,APガラス性能一覧!$A$2:$M$6097,11,0),"")</f>
        <v/>
      </c>
      <c r="M1544" s="68" t="str">
        <f>IFERROR(VLOOKUP($B1544,APガラス性能一覧!$A$2:$M$6097,12,0),"")</f>
        <v/>
      </c>
      <c r="N1544" s="68" t="str">
        <f>IFERROR(VLOOKUP($B1544,APガラス性能一覧!$A$2:$M$6097,13,0),"")</f>
        <v/>
      </c>
    </row>
    <row r="1545" spans="2:14" x14ac:dyDescent="0.4">
      <c r="B1545" s="68" t="str">
        <f>IF($D$2="","",IF($E$2=0.65,IFERROR(IF(INDEX(APガラス性能一覧!A:A,MATCH(ROW(B1539),APガラス性能一覧!$O:$O,0))="","",INDEX(APガラス性能一覧!A:A,MATCH(ROW(B1539),APガラス性能一覧!$O:$O,0))),""),IFERROR(IF(INDEX(APガラス性能一覧!A:A,MATCH(ROW(B1539),APガラス性能一覧!$N:$N,0))="","",INDEX(APガラス性能一覧!A:A,MATCH(ROW(B1539),APガラス性能一覧!$N:$N,0))),"")))</f>
        <v/>
      </c>
      <c r="C1545" s="68" t="str">
        <f>IFERROR(VLOOKUP($B1545,APガラス性能一覧!$A$2:$M$6097,2,0),"")</f>
        <v/>
      </c>
      <c r="D1545" s="68" t="str">
        <f>IFERROR(VLOOKUP($B1545,APガラス性能一覧!$A$2:$M$6097,3,0),"")</f>
        <v/>
      </c>
      <c r="E1545" s="68" t="str">
        <f>IFERROR(VLOOKUP($B1545,APガラス性能一覧!$A$2:$M$6097,4,0),"")</f>
        <v/>
      </c>
      <c r="F1545" s="68" t="str">
        <f>IFERROR(VLOOKUP($B1545,APガラス性能一覧!$A$2:$M$6097,5,0),"")</f>
        <v/>
      </c>
      <c r="G1545" s="68" t="str">
        <f>IFERROR(VLOOKUP($B1545,APガラス性能一覧!$A$2:$M$6097,6,0),"")</f>
        <v/>
      </c>
      <c r="H1545" s="68" t="str">
        <f>IFERROR(VLOOKUP($B1545,APガラス性能一覧!$A$2:$M$6097,7,0),"")</f>
        <v/>
      </c>
      <c r="I1545" s="68" t="str">
        <f>IFERROR(VLOOKUP($B1545,APガラス性能一覧!$A$2:$M$6097,8,0),"")</f>
        <v/>
      </c>
      <c r="J1545" s="68" t="str">
        <f>IFERROR(VLOOKUP($B1545,APガラス性能一覧!$A$2:$M$6097,9,0),"")</f>
        <v/>
      </c>
      <c r="K1545" s="68" t="str">
        <f>IFERROR(VLOOKUP($B1545,APガラス性能一覧!$A$2:$M$6097,10,0),"")</f>
        <v/>
      </c>
      <c r="L1545" s="68" t="str">
        <f>IFERROR(VLOOKUP($B1545,APガラス性能一覧!$A$2:$M$6097,11,0),"")</f>
        <v/>
      </c>
      <c r="M1545" s="68" t="str">
        <f>IFERROR(VLOOKUP($B1545,APガラス性能一覧!$A$2:$M$6097,12,0),"")</f>
        <v/>
      </c>
      <c r="N1545" s="68" t="str">
        <f>IFERROR(VLOOKUP($B1545,APガラス性能一覧!$A$2:$M$6097,13,0),"")</f>
        <v/>
      </c>
    </row>
    <row r="1546" spans="2:14" x14ac:dyDescent="0.4">
      <c r="B1546" s="68" t="str">
        <f>IF($D$2="","",IF($E$2=0.65,IFERROR(IF(INDEX(APガラス性能一覧!A:A,MATCH(ROW(B1540),APガラス性能一覧!$O:$O,0))="","",INDEX(APガラス性能一覧!A:A,MATCH(ROW(B1540),APガラス性能一覧!$O:$O,0))),""),IFERROR(IF(INDEX(APガラス性能一覧!A:A,MATCH(ROW(B1540),APガラス性能一覧!$N:$N,0))="","",INDEX(APガラス性能一覧!A:A,MATCH(ROW(B1540),APガラス性能一覧!$N:$N,0))),"")))</f>
        <v/>
      </c>
      <c r="C1546" s="68" t="str">
        <f>IFERROR(VLOOKUP($B1546,APガラス性能一覧!$A$2:$M$6097,2,0),"")</f>
        <v/>
      </c>
      <c r="D1546" s="68" t="str">
        <f>IFERROR(VLOOKUP($B1546,APガラス性能一覧!$A$2:$M$6097,3,0),"")</f>
        <v/>
      </c>
      <c r="E1546" s="68" t="str">
        <f>IFERROR(VLOOKUP($B1546,APガラス性能一覧!$A$2:$M$6097,4,0),"")</f>
        <v/>
      </c>
      <c r="F1546" s="68" t="str">
        <f>IFERROR(VLOOKUP($B1546,APガラス性能一覧!$A$2:$M$6097,5,0),"")</f>
        <v/>
      </c>
      <c r="G1546" s="68" t="str">
        <f>IFERROR(VLOOKUP($B1546,APガラス性能一覧!$A$2:$M$6097,6,0),"")</f>
        <v/>
      </c>
      <c r="H1546" s="68" t="str">
        <f>IFERROR(VLOOKUP($B1546,APガラス性能一覧!$A$2:$M$6097,7,0),"")</f>
        <v/>
      </c>
      <c r="I1546" s="68" t="str">
        <f>IFERROR(VLOOKUP($B1546,APガラス性能一覧!$A$2:$M$6097,8,0),"")</f>
        <v/>
      </c>
      <c r="J1546" s="68" t="str">
        <f>IFERROR(VLOOKUP($B1546,APガラス性能一覧!$A$2:$M$6097,9,0),"")</f>
        <v/>
      </c>
      <c r="K1546" s="68" t="str">
        <f>IFERROR(VLOOKUP($B1546,APガラス性能一覧!$A$2:$M$6097,10,0),"")</f>
        <v/>
      </c>
      <c r="L1546" s="68" t="str">
        <f>IFERROR(VLOOKUP($B1546,APガラス性能一覧!$A$2:$M$6097,11,0),"")</f>
        <v/>
      </c>
      <c r="M1546" s="68" t="str">
        <f>IFERROR(VLOOKUP($B1546,APガラス性能一覧!$A$2:$M$6097,12,0),"")</f>
        <v/>
      </c>
      <c r="N1546" s="68" t="str">
        <f>IFERROR(VLOOKUP($B1546,APガラス性能一覧!$A$2:$M$6097,13,0),"")</f>
        <v/>
      </c>
    </row>
    <row r="1547" spans="2:14" x14ac:dyDescent="0.4">
      <c r="B1547" s="68" t="str">
        <f>IF($D$2="","",IF($E$2=0.65,IFERROR(IF(INDEX(APガラス性能一覧!A:A,MATCH(ROW(B1541),APガラス性能一覧!$O:$O,0))="","",INDEX(APガラス性能一覧!A:A,MATCH(ROW(B1541),APガラス性能一覧!$O:$O,0))),""),IFERROR(IF(INDEX(APガラス性能一覧!A:A,MATCH(ROW(B1541),APガラス性能一覧!$N:$N,0))="","",INDEX(APガラス性能一覧!A:A,MATCH(ROW(B1541),APガラス性能一覧!$N:$N,0))),"")))</f>
        <v/>
      </c>
      <c r="C1547" s="68" t="str">
        <f>IFERROR(VLOOKUP($B1547,APガラス性能一覧!$A$2:$M$6097,2,0),"")</f>
        <v/>
      </c>
      <c r="D1547" s="68" t="str">
        <f>IFERROR(VLOOKUP($B1547,APガラス性能一覧!$A$2:$M$6097,3,0),"")</f>
        <v/>
      </c>
      <c r="E1547" s="68" t="str">
        <f>IFERROR(VLOOKUP($B1547,APガラス性能一覧!$A$2:$M$6097,4,0),"")</f>
        <v/>
      </c>
      <c r="F1547" s="68" t="str">
        <f>IFERROR(VLOOKUP($B1547,APガラス性能一覧!$A$2:$M$6097,5,0),"")</f>
        <v/>
      </c>
      <c r="G1547" s="68" t="str">
        <f>IFERROR(VLOOKUP($B1547,APガラス性能一覧!$A$2:$M$6097,6,0),"")</f>
        <v/>
      </c>
      <c r="H1547" s="68" t="str">
        <f>IFERROR(VLOOKUP($B1547,APガラス性能一覧!$A$2:$M$6097,7,0),"")</f>
        <v/>
      </c>
      <c r="I1547" s="68" t="str">
        <f>IFERROR(VLOOKUP($B1547,APガラス性能一覧!$A$2:$M$6097,8,0),"")</f>
        <v/>
      </c>
      <c r="J1547" s="68" t="str">
        <f>IFERROR(VLOOKUP($B1547,APガラス性能一覧!$A$2:$M$6097,9,0),"")</f>
        <v/>
      </c>
      <c r="K1547" s="68" t="str">
        <f>IFERROR(VLOOKUP($B1547,APガラス性能一覧!$A$2:$M$6097,10,0),"")</f>
        <v/>
      </c>
      <c r="L1547" s="68" t="str">
        <f>IFERROR(VLOOKUP($B1547,APガラス性能一覧!$A$2:$M$6097,11,0),"")</f>
        <v/>
      </c>
      <c r="M1547" s="68" t="str">
        <f>IFERROR(VLOOKUP($B1547,APガラス性能一覧!$A$2:$M$6097,12,0),"")</f>
        <v/>
      </c>
      <c r="N1547" s="68" t="str">
        <f>IFERROR(VLOOKUP($B1547,APガラス性能一覧!$A$2:$M$6097,13,0),"")</f>
        <v/>
      </c>
    </row>
    <row r="1548" spans="2:14" x14ac:dyDescent="0.4">
      <c r="B1548" s="68" t="str">
        <f>IF($D$2="","",IF($E$2=0.65,IFERROR(IF(INDEX(APガラス性能一覧!A:A,MATCH(ROW(B1542),APガラス性能一覧!$O:$O,0))="","",INDEX(APガラス性能一覧!A:A,MATCH(ROW(B1542),APガラス性能一覧!$O:$O,0))),""),IFERROR(IF(INDEX(APガラス性能一覧!A:A,MATCH(ROW(B1542),APガラス性能一覧!$N:$N,0))="","",INDEX(APガラス性能一覧!A:A,MATCH(ROW(B1542),APガラス性能一覧!$N:$N,0))),"")))</f>
        <v/>
      </c>
      <c r="C1548" s="68" t="str">
        <f>IFERROR(VLOOKUP($B1548,APガラス性能一覧!$A$2:$M$6097,2,0),"")</f>
        <v/>
      </c>
      <c r="D1548" s="68" t="str">
        <f>IFERROR(VLOOKUP($B1548,APガラス性能一覧!$A$2:$M$6097,3,0),"")</f>
        <v/>
      </c>
      <c r="E1548" s="68" t="str">
        <f>IFERROR(VLOOKUP($B1548,APガラス性能一覧!$A$2:$M$6097,4,0),"")</f>
        <v/>
      </c>
      <c r="F1548" s="68" t="str">
        <f>IFERROR(VLOOKUP($B1548,APガラス性能一覧!$A$2:$M$6097,5,0),"")</f>
        <v/>
      </c>
      <c r="G1548" s="68" t="str">
        <f>IFERROR(VLOOKUP($B1548,APガラス性能一覧!$A$2:$M$6097,6,0),"")</f>
        <v/>
      </c>
      <c r="H1548" s="68" t="str">
        <f>IFERROR(VLOOKUP($B1548,APガラス性能一覧!$A$2:$M$6097,7,0),"")</f>
        <v/>
      </c>
      <c r="I1548" s="68" t="str">
        <f>IFERROR(VLOOKUP($B1548,APガラス性能一覧!$A$2:$M$6097,8,0),"")</f>
        <v/>
      </c>
      <c r="J1548" s="68" t="str">
        <f>IFERROR(VLOOKUP($B1548,APガラス性能一覧!$A$2:$M$6097,9,0),"")</f>
        <v/>
      </c>
      <c r="K1548" s="68" t="str">
        <f>IFERROR(VLOOKUP($B1548,APガラス性能一覧!$A$2:$M$6097,10,0),"")</f>
        <v/>
      </c>
      <c r="L1548" s="68" t="str">
        <f>IFERROR(VLOOKUP($B1548,APガラス性能一覧!$A$2:$M$6097,11,0),"")</f>
        <v/>
      </c>
      <c r="M1548" s="68" t="str">
        <f>IFERROR(VLOOKUP($B1548,APガラス性能一覧!$A$2:$M$6097,12,0),"")</f>
        <v/>
      </c>
      <c r="N1548" s="68" t="str">
        <f>IFERROR(VLOOKUP($B1548,APガラス性能一覧!$A$2:$M$6097,13,0),"")</f>
        <v/>
      </c>
    </row>
    <row r="1549" spans="2:14" x14ac:dyDescent="0.4">
      <c r="B1549" s="68" t="str">
        <f>IF($D$2="","",IF($E$2=0.65,IFERROR(IF(INDEX(APガラス性能一覧!A:A,MATCH(ROW(B1543),APガラス性能一覧!$O:$O,0))="","",INDEX(APガラス性能一覧!A:A,MATCH(ROW(B1543),APガラス性能一覧!$O:$O,0))),""),IFERROR(IF(INDEX(APガラス性能一覧!A:A,MATCH(ROW(B1543),APガラス性能一覧!$N:$N,0))="","",INDEX(APガラス性能一覧!A:A,MATCH(ROW(B1543),APガラス性能一覧!$N:$N,0))),"")))</f>
        <v/>
      </c>
      <c r="C1549" s="68" t="str">
        <f>IFERROR(VLOOKUP($B1549,APガラス性能一覧!$A$2:$M$6097,2,0),"")</f>
        <v/>
      </c>
      <c r="D1549" s="68" t="str">
        <f>IFERROR(VLOOKUP($B1549,APガラス性能一覧!$A$2:$M$6097,3,0),"")</f>
        <v/>
      </c>
      <c r="E1549" s="68" t="str">
        <f>IFERROR(VLOOKUP($B1549,APガラス性能一覧!$A$2:$M$6097,4,0),"")</f>
        <v/>
      </c>
      <c r="F1549" s="68" t="str">
        <f>IFERROR(VLOOKUP($B1549,APガラス性能一覧!$A$2:$M$6097,5,0),"")</f>
        <v/>
      </c>
      <c r="G1549" s="68" t="str">
        <f>IFERROR(VLOOKUP($B1549,APガラス性能一覧!$A$2:$M$6097,6,0),"")</f>
        <v/>
      </c>
      <c r="H1549" s="68" t="str">
        <f>IFERROR(VLOOKUP($B1549,APガラス性能一覧!$A$2:$M$6097,7,0),"")</f>
        <v/>
      </c>
      <c r="I1549" s="68" t="str">
        <f>IFERROR(VLOOKUP($B1549,APガラス性能一覧!$A$2:$M$6097,8,0),"")</f>
        <v/>
      </c>
      <c r="J1549" s="68" t="str">
        <f>IFERROR(VLOOKUP($B1549,APガラス性能一覧!$A$2:$M$6097,9,0),"")</f>
        <v/>
      </c>
      <c r="K1549" s="68" t="str">
        <f>IFERROR(VLOOKUP($B1549,APガラス性能一覧!$A$2:$M$6097,10,0),"")</f>
        <v/>
      </c>
      <c r="L1549" s="68" t="str">
        <f>IFERROR(VLOOKUP($B1549,APガラス性能一覧!$A$2:$M$6097,11,0),"")</f>
        <v/>
      </c>
      <c r="M1549" s="68" t="str">
        <f>IFERROR(VLOOKUP($B1549,APガラス性能一覧!$A$2:$M$6097,12,0),"")</f>
        <v/>
      </c>
      <c r="N1549" s="68" t="str">
        <f>IFERROR(VLOOKUP($B1549,APガラス性能一覧!$A$2:$M$6097,13,0),"")</f>
        <v/>
      </c>
    </row>
    <row r="1550" spans="2:14" x14ac:dyDescent="0.4">
      <c r="B1550" s="68" t="str">
        <f>IF($D$2="","",IF($E$2=0.65,IFERROR(IF(INDEX(APガラス性能一覧!A:A,MATCH(ROW(B1544),APガラス性能一覧!$O:$O,0))="","",INDEX(APガラス性能一覧!A:A,MATCH(ROW(B1544),APガラス性能一覧!$O:$O,0))),""),IFERROR(IF(INDEX(APガラス性能一覧!A:A,MATCH(ROW(B1544),APガラス性能一覧!$N:$N,0))="","",INDEX(APガラス性能一覧!A:A,MATCH(ROW(B1544),APガラス性能一覧!$N:$N,0))),"")))</f>
        <v/>
      </c>
      <c r="C1550" s="68" t="str">
        <f>IFERROR(VLOOKUP($B1550,APガラス性能一覧!$A$2:$M$6097,2,0),"")</f>
        <v/>
      </c>
      <c r="D1550" s="68" t="str">
        <f>IFERROR(VLOOKUP($B1550,APガラス性能一覧!$A$2:$M$6097,3,0),"")</f>
        <v/>
      </c>
      <c r="E1550" s="68" t="str">
        <f>IFERROR(VLOOKUP($B1550,APガラス性能一覧!$A$2:$M$6097,4,0),"")</f>
        <v/>
      </c>
      <c r="F1550" s="68" t="str">
        <f>IFERROR(VLOOKUP($B1550,APガラス性能一覧!$A$2:$M$6097,5,0),"")</f>
        <v/>
      </c>
      <c r="G1550" s="68" t="str">
        <f>IFERROR(VLOOKUP($B1550,APガラス性能一覧!$A$2:$M$6097,6,0),"")</f>
        <v/>
      </c>
      <c r="H1550" s="68" t="str">
        <f>IFERROR(VLOOKUP($B1550,APガラス性能一覧!$A$2:$M$6097,7,0),"")</f>
        <v/>
      </c>
      <c r="I1550" s="68" t="str">
        <f>IFERROR(VLOOKUP($B1550,APガラス性能一覧!$A$2:$M$6097,8,0),"")</f>
        <v/>
      </c>
      <c r="J1550" s="68" t="str">
        <f>IFERROR(VLOOKUP($B1550,APガラス性能一覧!$A$2:$M$6097,9,0),"")</f>
        <v/>
      </c>
      <c r="K1550" s="68" t="str">
        <f>IFERROR(VLOOKUP($B1550,APガラス性能一覧!$A$2:$M$6097,10,0),"")</f>
        <v/>
      </c>
      <c r="L1550" s="68" t="str">
        <f>IFERROR(VLOOKUP($B1550,APガラス性能一覧!$A$2:$M$6097,11,0),"")</f>
        <v/>
      </c>
      <c r="M1550" s="68" t="str">
        <f>IFERROR(VLOOKUP($B1550,APガラス性能一覧!$A$2:$M$6097,12,0),"")</f>
        <v/>
      </c>
      <c r="N1550" s="68" t="str">
        <f>IFERROR(VLOOKUP($B1550,APガラス性能一覧!$A$2:$M$6097,13,0),"")</f>
        <v/>
      </c>
    </row>
    <row r="1551" spans="2:14" x14ac:dyDescent="0.4">
      <c r="B1551" s="68" t="str">
        <f>IF($D$2="","",IF($E$2=0.65,IFERROR(IF(INDEX(APガラス性能一覧!A:A,MATCH(ROW(B1545),APガラス性能一覧!$O:$O,0))="","",INDEX(APガラス性能一覧!A:A,MATCH(ROW(B1545),APガラス性能一覧!$O:$O,0))),""),IFERROR(IF(INDEX(APガラス性能一覧!A:A,MATCH(ROW(B1545),APガラス性能一覧!$N:$N,0))="","",INDEX(APガラス性能一覧!A:A,MATCH(ROW(B1545),APガラス性能一覧!$N:$N,0))),"")))</f>
        <v/>
      </c>
      <c r="C1551" s="68" t="str">
        <f>IFERROR(VLOOKUP($B1551,APガラス性能一覧!$A$2:$M$6097,2,0),"")</f>
        <v/>
      </c>
      <c r="D1551" s="68" t="str">
        <f>IFERROR(VLOOKUP($B1551,APガラス性能一覧!$A$2:$M$6097,3,0),"")</f>
        <v/>
      </c>
      <c r="E1551" s="68" t="str">
        <f>IFERROR(VLOOKUP($B1551,APガラス性能一覧!$A$2:$M$6097,4,0),"")</f>
        <v/>
      </c>
      <c r="F1551" s="68" t="str">
        <f>IFERROR(VLOOKUP($B1551,APガラス性能一覧!$A$2:$M$6097,5,0),"")</f>
        <v/>
      </c>
      <c r="G1551" s="68" t="str">
        <f>IFERROR(VLOOKUP($B1551,APガラス性能一覧!$A$2:$M$6097,6,0),"")</f>
        <v/>
      </c>
      <c r="H1551" s="68" t="str">
        <f>IFERROR(VLOOKUP($B1551,APガラス性能一覧!$A$2:$M$6097,7,0),"")</f>
        <v/>
      </c>
      <c r="I1551" s="68" t="str">
        <f>IFERROR(VLOOKUP($B1551,APガラス性能一覧!$A$2:$M$6097,8,0),"")</f>
        <v/>
      </c>
      <c r="J1551" s="68" t="str">
        <f>IFERROR(VLOOKUP($B1551,APガラス性能一覧!$A$2:$M$6097,9,0),"")</f>
        <v/>
      </c>
      <c r="K1551" s="68" t="str">
        <f>IFERROR(VLOOKUP($B1551,APガラス性能一覧!$A$2:$M$6097,10,0),"")</f>
        <v/>
      </c>
      <c r="L1551" s="68" t="str">
        <f>IFERROR(VLOOKUP($B1551,APガラス性能一覧!$A$2:$M$6097,11,0),"")</f>
        <v/>
      </c>
      <c r="M1551" s="68" t="str">
        <f>IFERROR(VLOOKUP($B1551,APガラス性能一覧!$A$2:$M$6097,12,0),"")</f>
        <v/>
      </c>
      <c r="N1551" s="68" t="str">
        <f>IFERROR(VLOOKUP($B1551,APガラス性能一覧!$A$2:$M$6097,13,0),"")</f>
        <v/>
      </c>
    </row>
    <row r="1552" spans="2:14" x14ac:dyDescent="0.4">
      <c r="B1552" s="68" t="str">
        <f>IF($D$2="","",IF($E$2=0.65,IFERROR(IF(INDEX(APガラス性能一覧!A:A,MATCH(ROW(B1546),APガラス性能一覧!$O:$O,0))="","",INDEX(APガラス性能一覧!A:A,MATCH(ROW(B1546),APガラス性能一覧!$O:$O,0))),""),IFERROR(IF(INDEX(APガラス性能一覧!A:A,MATCH(ROW(B1546),APガラス性能一覧!$N:$N,0))="","",INDEX(APガラス性能一覧!A:A,MATCH(ROW(B1546),APガラス性能一覧!$N:$N,0))),"")))</f>
        <v/>
      </c>
      <c r="C1552" s="68" t="str">
        <f>IFERROR(VLOOKUP($B1552,APガラス性能一覧!$A$2:$M$6097,2,0),"")</f>
        <v/>
      </c>
      <c r="D1552" s="68" t="str">
        <f>IFERROR(VLOOKUP($B1552,APガラス性能一覧!$A$2:$M$6097,3,0),"")</f>
        <v/>
      </c>
      <c r="E1552" s="68" t="str">
        <f>IFERROR(VLOOKUP($B1552,APガラス性能一覧!$A$2:$M$6097,4,0),"")</f>
        <v/>
      </c>
      <c r="F1552" s="68" t="str">
        <f>IFERROR(VLOOKUP($B1552,APガラス性能一覧!$A$2:$M$6097,5,0),"")</f>
        <v/>
      </c>
      <c r="G1552" s="68" t="str">
        <f>IFERROR(VLOOKUP($B1552,APガラス性能一覧!$A$2:$M$6097,6,0),"")</f>
        <v/>
      </c>
      <c r="H1552" s="68" t="str">
        <f>IFERROR(VLOOKUP($B1552,APガラス性能一覧!$A$2:$M$6097,7,0),"")</f>
        <v/>
      </c>
      <c r="I1552" s="68" t="str">
        <f>IFERROR(VLOOKUP($B1552,APガラス性能一覧!$A$2:$M$6097,8,0),"")</f>
        <v/>
      </c>
      <c r="J1552" s="68" t="str">
        <f>IFERROR(VLOOKUP($B1552,APガラス性能一覧!$A$2:$M$6097,9,0),"")</f>
        <v/>
      </c>
      <c r="K1552" s="68" t="str">
        <f>IFERROR(VLOOKUP($B1552,APガラス性能一覧!$A$2:$M$6097,10,0),"")</f>
        <v/>
      </c>
      <c r="L1552" s="68" t="str">
        <f>IFERROR(VLOOKUP($B1552,APガラス性能一覧!$A$2:$M$6097,11,0),"")</f>
        <v/>
      </c>
      <c r="M1552" s="68" t="str">
        <f>IFERROR(VLOOKUP($B1552,APガラス性能一覧!$A$2:$M$6097,12,0),"")</f>
        <v/>
      </c>
      <c r="N1552" s="68" t="str">
        <f>IFERROR(VLOOKUP($B1552,APガラス性能一覧!$A$2:$M$6097,13,0),"")</f>
        <v/>
      </c>
    </row>
    <row r="1553" spans="2:14" x14ac:dyDescent="0.4">
      <c r="B1553" s="68" t="str">
        <f>IF($D$2="","",IF($E$2=0.65,IFERROR(IF(INDEX(APガラス性能一覧!A:A,MATCH(ROW(B1547),APガラス性能一覧!$O:$O,0))="","",INDEX(APガラス性能一覧!A:A,MATCH(ROW(B1547),APガラス性能一覧!$O:$O,0))),""),IFERROR(IF(INDEX(APガラス性能一覧!A:A,MATCH(ROW(B1547),APガラス性能一覧!$N:$N,0))="","",INDEX(APガラス性能一覧!A:A,MATCH(ROW(B1547),APガラス性能一覧!$N:$N,0))),"")))</f>
        <v/>
      </c>
      <c r="C1553" s="68" t="str">
        <f>IFERROR(VLOOKUP($B1553,APガラス性能一覧!$A$2:$M$6097,2,0),"")</f>
        <v/>
      </c>
      <c r="D1553" s="68" t="str">
        <f>IFERROR(VLOOKUP($B1553,APガラス性能一覧!$A$2:$M$6097,3,0),"")</f>
        <v/>
      </c>
      <c r="E1553" s="68" t="str">
        <f>IFERROR(VLOOKUP($B1553,APガラス性能一覧!$A$2:$M$6097,4,0),"")</f>
        <v/>
      </c>
      <c r="F1553" s="68" t="str">
        <f>IFERROR(VLOOKUP($B1553,APガラス性能一覧!$A$2:$M$6097,5,0),"")</f>
        <v/>
      </c>
      <c r="G1553" s="68" t="str">
        <f>IFERROR(VLOOKUP($B1553,APガラス性能一覧!$A$2:$M$6097,6,0),"")</f>
        <v/>
      </c>
      <c r="H1553" s="68" t="str">
        <f>IFERROR(VLOOKUP($B1553,APガラス性能一覧!$A$2:$M$6097,7,0),"")</f>
        <v/>
      </c>
      <c r="I1553" s="68" t="str">
        <f>IFERROR(VLOOKUP($B1553,APガラス性能一覧!$A$2:$M$6097,8,0),"")</f>
        <v/>
      </c>
      <c r="J1553" s="68" t="str">
        <f>IFERROR(VLOOKUP($B1553,APガラス性能一覧!$A$2:$M$6097,9,0),"")</f>
        <v/>
      </c>
      <c r="K1553" s="68" t="str">
        <f>IFERROR(VLOOKUP($B1553,APガラス性能一覧!$A$2:$M$6097,10,0),"")</f>
        <v/>
      </c>
      <c r="L1553" s="68" t="str">
        <f>IFERROR(VLOOKUP($B1553,APガラス性能一覧!$A$2:$M$6097,11,0),"")</f>
        <v/>
      </c>
      <c r="M1553" s="68" t="str">
        <f>IFERROR(VLOOKUP($B1553,APガラス性能一覧!$A$2:$M$6097,12,0),"")</f>
        <v/>
      </c>
      <c r="N1553" s="68" t="str">
        <f>IFERROR(VLOOKUP($B1553,APガラス性能一覧!$A$2:$M$6097,13,0),"")</f>
        <v/>
      </c>
    </row>
    <row r="1554" spans="2:14" x14ac:dyDescent="0.4">
      <c r="B1554" s="68" t="str">
        <f>IF($D$2="","",IF($E$2=0.65,IFERROR(IF(INDEX(APガラス性能一覧!A:A,MATCH(ROW(B1548),APガラス性能一覧!$O:$O,0))="","",INDEX(APガラス性能一覧!A:A,MATCH(ROW(B1548),APガラス性能一覧!$O:$O,0))),""),IFERROR(IF(INDEX(APガラス性能一覧!A:A,MATCH(ROW(B1548),APガラス性能一覧!$N:$N,0))="","",INDEX(APガラス性能一覧!A:A,MATCH(ROW(B1548),APガラス性能一覧!$N:$N,0))),"")))</f>
        <v/>
      </c>
      <c r="C1554" s="68" t="str">
        <f>IFERROR(VLOOKUP($B1554,APガラス性能一覧!$A$2:$M$6097,2,0),"")</f>
        <v/>
      </c>
      <c r="D1554" s="68" t="str">
        <f>IFERROR(VLOOKUP($B1554,APガラス性能一覧!$A$2:$M$6097,3,0),"")</f>
        <v/>
      </c>
      <c r="E1554" s="68" t="str">
        <f>IFERROR(VLOOKUP($B1554,APガラス性能一覧!$A$2:$M$6097,4,0),"")</f>
        <v/>
      </c>
      <c r="F1554" s="68" t="str">
        <f>IFERROR(VLOOKUP($B1554,APガラス性能一覧!$A$2:$M$6097,5,0),"")</f>
        <v/>
      </c>
      <c r="G1554" s="68" t="str">
        <f>IFERROR(VLOOKUP($B1554,APガラス性能一覧!$A$2:$M$6097,6,0),"")</f>
        <v/>
      </c>
      <c r="H1554" s="68" t="str">
        <f>IFERROR(VLOOKUP($B1554,APガラス性能一覧!$A$2:$M$6097,7,0),"")</f>
        <v/>
      </c>
      <c r="I1554" s="68" t="str">
        <f>IFERROR(VLOOKUP($B1554,APガラス性能一覧!$A$2:$M$6097,8,0),"")</f>
        <v/>
      </c>
      <c r="J1554" s="68" t="str">
        <f>IFERROR(VLOOKUP($B1554,APガラス性能一覧!$A$2:$M$6097,9,0),"")</f>
        <v/>
      </c>
      <c r="K1554" s="68" t="str">
        <f>IFERROR(VLOOKUP($B1554,APガラス性能一覧!$A$2:$M$6097,10,0),"")</f>
        <v/>
      </c>
      <c r="L1554" s="68" t="str">
        <f>IFERROR(VLOOKUP($B1554,APガラス性能一覧!$A$2:$M$6097,11,0),"")</f>
        <v/>
      </c>
      <c r="M1554" s="68" t="str">
        <f>IFERROR(VLOOKUP($B1554,APガラス性能一覧!$A$2:$M$6097,12,0),"")</f>
        <v/>
      </c>
      <c r="N1554" s="68" t="str">
        <f>IFERROR(VLOOKUP($B1554,APガラス性能一覧!$A$2:$M$6097,13,0),"")</f>
        <v/>
      </c>
    </row>
    <row r="1555" spans="2:14" x14ac:dyDescent="0.4">
      <c r="B1555" s="68" t="str">
        <f>IF($D$2="","",IF($E$2=0.65,IFERROR(IF(INDEX(APガラス性能一覧!A:A,MATCH(ROW(B1549),APガラス性能一覧!$O:$O,0))="","",INDEX(APガラス性能一覧!A:A,MATCH(ROW(B1549),APガラス性能一覧!$O:$O,0))),""),IFERROR(IF(INDEX(APガラス性能一覧!A:A,MATCH(ROW(B1549),APガラス性能一覧!$N:$N,0))="","",INDEX(APガラス性能一覧!A:A,MATCH(ROW(B1549),APガラス性能一覧!$N:$N,0))),"")))</f>
        <v/>
      </c>
      <c r="C1555" s="68" t="str">
        <f>IFERROR(VLOOKUP($B1555,APガラス性能一覧!$A$2:$M$6097,2,0),"")</f>
        <v/>
      </c>
      <c r="D1555" s="68" t="str">
        <f>IFERROR(VLOOKUP($B1555,APガラス性能一覧!$A$2:$M$6097,3,0),"")</f>
        <v/>
      </c>
      <c r="E1555" s="68" t="str">
        <f>IFERROR(VLOOKUP($B1555,APガラス性能一覧!$A$2:$M$6097,4,0),"")</f>
        <v/>
      </c>
      <c r="F1555" s="68" t="str">
        <f>IFERROR(VLOOKUP($B1555,APガラス性能一覧!$A$2:$M$6097,5,0),"")</f>
        <v/>
      </c>
      <c r="G1555" s="68" t="str">
        <f>IFERROR(VLOOKUP($B1555,APガラス性能一覧!$A$2:$M$6097,6,0),"")</f>
        <v/>
      </c>
      <c r="H1555" s="68" t="str">
        <f>IFERROR(VLOOKUP($B1555,APガラス性能一覧!$A$2:$M$6097,7,0),"")</f>
        <v/>
      </c>
      <c r="I1555" s="68" t="str">
        <f>IFERROR(VLOOKUP($B1555,APガラス性能一覧!$A$2:$M$6097,8,0),"")</f>
        <v/>
      </c>
      <c r="J1555" s="68" t="str">
        <f>IFERROR(VLOOKUP($B1555,APガラス性能一覧!$A$2:$M$6097,9,0),"")</f>
        <v/>
      </c>
      <c r="K1555" s="68" t="str">
        <f>IFERROR(VLOOKUP($B1555,APガラス性能一覧!$A$2:$M$6097,10,0),"")</f>
        <v/>
      </c>
      <c r="L1555" s="68" t="str">
        <f>IFERROR(VLOOKUP($B1555,APガラス性能一覧!$A$2:$M$6097,11,0),"")</f>
        <v/>
      </c>
      <c r="M1555" s="68" t="str">
        <f>IFERROR(VLOOKUP($B1555,APガラス性能一覧!$A$2:$M$6097,12,0),"")</f>
        <v/>
      </c>
      <c r="N1555" s="68" t="str">
        <f>IFERROR(VLOOKUP($B1555,APガラス性能一覧!$A$2:$M$6097,13,0),"")</f>
        <v/>
      </c>
    </row>
    <row r="1556" spans="2:14" x14ac:dyDescent="0.4">
      <c r="B1556" s="68" t="str">
        <f>IF($D$2="","",IF($E$2=0.65,IFERROR(IF(INDEX(APガラス性能一覧!A:A,MATCH(ROW(B1550),APガラス性能一覧!$O:$O,0))="","",INDEX(APガラス性能一覧!A:A,MATCH(ROW(B1550),APガラス性能一覧!$O:$O,0))),""),IFERROR(IF(INDEX(APガラス性能一覧!A:A,MATCH(ROW(B1550),APガラス性能一覧!$N:$N,0))="","",INDEX(APガラス性能一覧!A:A,MATCH(ROW(B1550),APガラス性能一覧!$N:$N,0))),"")))</f>
        <v/>
      </c>
      <c r="C1556" s="68" t="str">
        <f>IFERROR(VLOOKUP($B1556,APガラス性能一覧!$A$2:$M$6097,2,0),"")</f>
        <v/>
      </c>
      <c r="D1556" s="68" t="str">
        <f>IFERROR(VLOOKUP($B1556,APガラス性能一覧!$A$2:$M$6097,3,0),"")</f>
        <v/>
      </c>
      <c r="E1556" s="68" t="str">
        <f>IFERROR(VLOOKUP($B1556,APガラス性能一覧!$A$2:$M$6097,4,0),"")</f>
        <v/>
      </c>
      <c r="F1556" s="68" t="str">
        <f>IFERROR(VLOOKUP($B1556,APガラス性能一覧!$A$2:$M$6097,5,0),"")</f>
        <v/>
      </c>
      <c r="G1556" s="68" t="str">
        <f>IFERROR(VLOOKUP($B1556,APガラス性能一覧!$A$2:$M$6097,6,0),"")</f>
        <v/>
      </c>
      <c r="H1556" s="68" t="str">
        <f>IFERROR(VLOOKUP($B1556,APガラス性能一覧!$A$2:$M$6097,7,0),"")</f>
        <v/>
      </c>
      <c r="I1556" s="68" t="str">
        <f>IFERROR(VLOOKUP($B1556,APガラス性能一覧!$A$2:$M$6097,8,0),"")</f>
        <v/>
      </c>
      <c r="J1556" s="68" t="str">
        <f>IFERROR(VLOOKUP($B1556,APガラス性能一覧!$A$2:$M$6097,9,0),"")</f>
        <v/>
      </c>
      <c r="K1556" s="68" t="str">
        <f>IFERROR(VLOOKUP($B1556,APガラス性能一覧!$A$2:$M$6097,10,0),"")</f>
        <v/>
      </c>
      <c r="L1556" s="68" t="str">
        <f>IFERROR(VLOOKUP($B1556,APガラス性能一覧!$A$2:$M$6097,11,0),"")</f>
        <v/>
      </c>
      <c r="M1556" s="68" t="str">
        <f>IFERROR(VLOOKUP($B1556,APガラス性能一覧!$A$2:$M$6097,12,0),"")</f>
        <v/>
      </c>
      <c r="N1556" s="68" t="str">
        <f>IFERROR(VLOOKUP($B1556,APガラス性能一覧!$A$2:$M$6097,13,0),"")</f>
        <v/>
      </c>
    </row>
    <row r="1557" spans="2:14" x14ac:dyDescent="0.4">
      <c r="B1557" s="68" t="str">
        <f>IF($D$2="","",IF($E$2=0.65,IFERROR(IF(INDEX(APガラス性能一覧!A:A,MATCH(ROW(B1551),APガラス性能一覧!$O:$O,0))="","",INDEX(APガラス性能一覧!A:A,MATCH(ROW(B1551),APガラス性能一覧!$O:$O,0))),""),IFERROR(IF(INDEX(APガラス性能一覧!A:A,MATCH(ROW(B1551),APガラス性能一覧!$N:$N,0))="","",INDEX(APガラス性能一覧!A:A,MATCH(ROW(B1551),APガラス性能一覧!$N:$N,0))),"")))</f>
        <v/>
      </c>
      <c r="C1557" s="68" t="str">
        <f>IFERROR(VLOOKUP($B1557,APガラス性能一覧!$A$2:$M$6097,2,0),"")</f>
        <v/>
      </c>
      <c r="D1557" s="68" t="str">
        <f>IFERROR(VLOOKUP($B1557,APガラス性能一覧!$A$2:$M$6097,3,0),"")</f>
        <v/>
      </c>
      <c r="E1557" s="68" t="str">
        <f>IFERROR(VLOOKUP($B1557,APガラス性能一覧!$A$2:$M$6097,4,0),"")</f>
        <v/>
      </c>
      <c r="F1557" s="68" t="str">
        <f>IFERROR(VLOOKUP($B1557,APガラス性能一覧!$A$2:$M$6097,5,0),"")</f>
        <v/>
      </c>
      <c r="G1557" s="68" t="str">
        <f>IFERROR(VLOOKUP($B1557,APガラス性能一覧!$A$2:$M$6097,6,0),"")</f>
        <v/>
      </c>
      <c r="H1557" s="68" t="str">
        <f>IFERROR(VLOOKUP($B1557,APガラス性能一覧!$A$2:$M$6097,7,0),"")</f>
        <v/>
      </c>
      <c r="I1557" s="68" t="str">
        <f>IFERROR(VLOOKUP($B1557,APガラス性能一覧!$A$2:$M$6097,8,0),"")</f>
        <v/>
      </c>
      <c r="J1557" s="68" t="str">
        <f>IFERROR(VLOOKUP($B1557,APガラス性能一覧!$A$2:$M$6097,9,0),"")</f>
        <v/>
      </c>
      <c r="K1557" s="68" t="str">
        <f>IFERROR(VLOOKUP($B1557,APガラス性能一覧!$A$2:$M$6097,10,0),"")</f>
        <v/>
      </c>
      <c r="L1557" s="68" t="str">
        <f>IFERROR(VLOOKUP($B1557,APガラス性能一覧!$A$2:$M$6097,11,0),"")</f>
        <v/>
      </c>
      <c r="M1557" s="68" t="str">
        <f>IFERROR(VLOOKUP($B1557,APガラス性能一覧!$A$2:$M$6097,12,0),"")</f>
        <v/>
      </c>
      <c r="N1557" s="68" t="str">
        <f>IFERROR(VLOOKUP($B1557,APガラス性能一覧!$A$2:$M$6097,13,0),"")</f>
        <v/>
      </c>
    </row>
    <row r="1558" spans="2:14" x14ac:dyDescent="0.4">
      <c r="B1558" s="68" t="str">
        <f>IF($D$2="","",IF($E$2=0.65,IFERROR(IF(INDEX(APガラス性能一覧!A:A,MATCH(ROW(B1552),APガラス性能一覧!$O:$O,0))="","",INDEX(APガラス性能一覧!A:A,MATCH(ROW(B1552),APガラス性能一覧!$O:$O,0))),""),IFERROR(IF(INDEX(APガラス性能一覧!A:A,MATCH(ROW(B1552),APガラス性能一覧!$N:$N,0))="","",INDEX(APガラス性能一覧!A:A,MATCH(ROW(B1552),APガラス性能一覧!$N:$N,0))),"")))</f>
        <v/>
      </c>
      <c r="C1558" s="68" t="str">
        <f>IFERROR(VLOOKUP($B1558,APガラス性能一覧!$A$2:$M$6097,2,0),"")</f>
        <v/>
      </c>
      <c r="D1558" s="68" t="str">
        <f>IFERROR(VLOOKUP($B1558,APガラス性能一覧!$A$2:$M$6097,3,0),"")</f>
        <v/>
      </c>
      <c r="E1558" s="68" t="str">
        <f>IFERROR(VLOOKUP($B1558,APガラス性能一覧!$A$2:$M$6097,4,0),"")</f>
        <v/>
      </c>
      <c r="F1558" s="68" t="str">
        <f>IFERROR(VLOOKUP($B1558,APガラス性能一覧!$A$2:$M$6097,5,0),"")</f>
        <v/>
      </c>
      <c r="G1558" s="68" t="str">
        <f>IFERROR(VLOOKUP($B1558,APガラス性能一覧!$A$2:$M$6097,6,0),"")</f>
        <v/>
      </c>
      <c r="H1558" s="68" t="str">
        <f>IFERROR(VLOOKUP($B1558,APガラス性能一覧!$A$2:$M$6097,7,0),"")</f>
        <v/>
      </c>
      <c r="I1558" s="68" t="str">
        <f>IFERROR(VLOOKUP($B1558,APガラス性能一覧!$A$2:$M$6097,8,0),"")</f>
        <v/>
      </c>
      <c r="J1558" s="68" t="str">
        <f>IFERROR(VLOOKUP($B1558,APガラス性能一覧!$A$2:$M$6097,9,0),"")</f>
        <v/>
      </c>
      <c r="K1558" s="68" t="str">
        <f>IFERROR(VLOOKUP($B1558,APガラス性能一覧!$A$2:$M$6097,10,0),"")</f>
        <v/>
      </c>
      <c r="L1558" s="68" t="str">
        <f>IFERROR(VLOOKUP($B1558,APガラス性能一覧!$A$2:$M$6097,11,0),"")</f>
        <v/>
      </c>
      <c r="M1558" s="68" t="str">
        <f>IFERROR(VLOOKUP($B1558,APガラス性能一覧!$A$2:$M$6097,12,0),"")</f>
        <v/>
      </c>
      <c r="N1558" s="68" t="str">
        <f>IFERROR(VLOOKUP($B1558,APガラス性能一覧!$A$2:$M$6097,13,0),"")</f>
        <v/>
      </c>
    </row>
    <row r="1559" spans="2:14" x14ac:dyDescent="0.4">
      <c r="B1559" s="68" t="str">
        <f>IF($D$2="","",IF($E$2=0.65,IFERROR(IF(INDEX(APガラス性能一覧!A:A,MATCH(ROW(B1553),APガラス性能一覧!$O:$O,0))="","",INDEX(APガラス性能一覧!A:A,MATCH(ROW(B1553),APガラス性能一覧!$O:$O,0))),""),IFERROR(IF(INDEX(APガラス性能一覧!A:A,MATCH(ROW(B1553),APガラス性能一覧!$N:$N,0))="","",INDEX(APガラス性能一覧!A:A,MATCH(ROW(B1553),APガラス性能一覧!$N:$N,0))),"")))</f>
        <v/>
      </c>
      <c r="C1559" s="68" t="str">
        <f>IFERROR(VLOOKUP($B1559,APガラス性能一覧!$A$2:$M$6097,2,0),"")</f>
        <v/>
      </c>
      <c r="D1559" s="68" t="str">
        <f>IFERROR(VLOOKUP($B1559,APガラス性能一覧!$A$2:$M$6097,3,0),"")</f>
        <v/>
      </c>
      <c r="E1559" s="68" t="str">
        <f>IFERROR(VLOOKUP($B1559,APガラス性能一覧!$A$2:$M$6097,4,0),"")</f>
        <v/>
      </c>
      <c r="F1559" s="68" t="str">
        <f>IFERROR(VLOOKUP($B1559,APガラス性能一覧!$A$2:$M$6097,5,0),"")</f>
        <v/>
      </c>
      <c r="G1559" s="68" t="str">
        <f>IFERROR(VLOOKUP($B1559,APガラス性能一覧!$A$2:$M$6097,6,0),"")</f>
        <v/>
      </c>
      <c r="H1559" s="68" t="str">
        <f>IFERROR(VLOOKUP($B1559,APガラス性能一覧!$A$2:$M$6097,7,0),"")</f>
        <v/>
      </c>
      <c r="I1559" s="68" t="str">
        <f>IFERROR(VLOOKUP($B1559,APガラス性能一覧!$A$2:$M$6097,8,0),"")</f>
        <v/>
      </c>
      <c r="J1559" s="68" t="str">
        <f>IFERROR(VLOOKUP($B1559,APガラス性能一覧!$A$2:$M$6097,9,0),"")</f>
        <v/>
      </c>
      <c r="K1559" s="68" t="str">
        <f>IFERROR(VLOOKUP($B1559,APガラス性能一覧!$A$2:$M$6097,10,0),"")</f>
        <v/>
      </c>
      <c r="L1559" s="68" t="str">
        <f>IFERROR(VLOOKUP($B1559,APガラス性能一覧!$A$2:$M$6097,11,0),"")</f>
        <v/>
      </c>
      <c r="M1559" s="68" t="str">
        <f>IFERROR(VLOOKUP($B1559,APガラス性能一覧!$A$2:$M$6097,12,0),"")</f>
        <v/>
      </c>
      <c r="N1559" s="68" t="str">
        <f>IFERROR(VLOOKUP($B1559,APガラス性能一覧!$A$2:$M$6097,13,0),"")</f>
        <v/>
      </c>
    </row>
    <row r="1560" spans="2:14" x14ac:dyDescent="0.4">
      <c r="B1560" s="68" t="str">
        <f>IF($D$2="","",IF($E$2=0.65,IFERROR(IF(INDEX(APガラス性能一覧!A:A,MATCH(ROW(B1554),APガラス性能一覧!$O:$O,0))="","",INDEX(APガラス性能一覧!A:A,MATCH(ROW(B1554),APガラス性能一覧!$O:$O,0))),""),IFERROR(IF(INDEX(APガラス性能一覧!A:A,MATCH(ROW(B1554),APガラス性能一覧!$N:$N,0))="","",INDEX(APガラス性能一覧!A:A,MATCH(ROW(B1554),APガラス性能一覧!$N:$N,0))),"")))</f>
        <v/>
      </c>
      <c r="C1560" s="68" t="str">
        <f>IFERROR(VLOOKUP($B1560,APガラス性能一覧!$A$2:$M$6097,2,0),"")</f>
        <v/>
      </c>
      <c r="D1560" s="68" t="str">
        <f>IFERROR(VLOOKUP($B1560,APガラス性能一覧!$A$2:$M$6097,3,0),"")</f>
        <v/>
      </c>
      <c r="E1560" s="68" t="str">
        <f>IFERROR(VLOOKUP($B1560,APガラス性能一覧!$A$2:$M$6097,4,0),"")</f>
        <v/>
      </c>
      <c r="F1560" s="68" t="str">
        <f>IFERROR(VLOOKUP($B1560,APガラス性能一覧!$A$2:$M$6097,5,0),"")</f>
        <v/>
      </c>
      <c r="G1560" s="68" t="str">
        <f>IFERROR(VLOOKUP($B1560,APガラス性能一覧!$A$2:$M$6097,6,0),"")</f>
        <v/>
      </c>
      <c r="H1560" s="68" t="str">
        <f>IFERROR(VLOOKUP($B1560,APガラス性能一覧!$A$2:$M$6097,7,0),"")</f>
        <v/>
      </c>
      <c r="I1560" s="68" t="str">
        <f>IFERROR(VLOOKUP($B1560,APガラス性能一覧!$A$2:$M$6097,8,0),"")</f>
        <v/>
      </c>
      <c r="J1560" s="68" t="str">
        <f>IFERROR(VLOOKUP($B1560,APガラス性能一覧!$A$2:$M$6097,9,0),"")</f>
        <v/>
      </c>
      <c r="K1560" s="68" t="str">
        <f>IFERROR(VLOOKUP($B1560,APガラス性能一覧!$A$2:$M$6097,10,0),"")</f>
        <v/>
      </c>
      <c r="L1560" s="68" t="str">
        <f>IFERROR(VLOOKUP($B1560,APガラス性能一覧!$A$2:$M$6097,11,0),"")</f>
        <v/>
      </c>
      <c r="M1560" s="68" t="str">
        <f>IFERROR(VLOOKUP($B1560,APガラス性能一覧!$A$2:$M$6097,12,0),"")</f>
        <v/>
      </c>
      <c r="N1560" s="68" t="str">
        <f>IFERROR(VLOOKUP($B1560,APガラス性能一覧!$A$2:$M$6097,13,0),"")</f>
        <v/>
      </c>
    </row>
    <row r="1561" spans="2:14" x14ac:dyDescent="0.4">
      <c r="B1561" s="68" t="str">
        <f>IF($D$2="","",IF($E$2=0.65,IFERROR(IF(INDEX(APガラス性能一覧!A:A,MATCH(ROW(B1555),APガラス性能一覧!$O:$O,0))="","",INDEX(APガラス性能一覧!A:A,MATCH(ROW(B1555),APガラス性能一覧!$O:$O,0))),""),IFERROR(IF(INDEX(APガラス性能一覧!A:A,MATCH(ROW(B1555),APガラス性能一覧!$N:$N,0))="","",INDEX(APガラス性能一覧!A:A,MATCH(ROW(B1555),APガラス性能一覧!$N:$N,0))),"")))</f>
        <v/>
      </c>
      <c r="C1561" s="68" t="str">
        <f>IFERROR(VLOOKUP($B1561,APガラス性能一覧!$A$2:$M$6097,2,0),"")</f>
        <v/>
      </c>
      <c r="D1561" s="68" t="str">
        <f>IFERROR(VLOOKUP($B1561,APガラス性能一覧!$A$2:$M$6097,3,0),"")</f>
        <v/>
      </c>
      <c r="E1561" s="68" t="str">
        <f>IFERROR(VLOOKUP($B1561,APガラス性能一覧!$A$2:$M$6097,4,0),"")</f>
        <v/>
      </c>
      <c r="F1561" s="68" t="str">
        <f>IFERROR(VLOOKUP($B1561,APガラス性能一覧!$A$2:$M$6097,5,0),"")</f>
        <v/>
      </c>
      <c r="G1561" s="68" t="str">
        <f>IFERROR(VLOOKUP($B1561,APガラス性能一覧!$A$2:$M$6097,6,0),"")</f>
        <v/>
      </c>
      <c r="H1561" s="68" t="str">
        <f>IFERROR(VLOOKUP($B1561,APガラス性能一覧!$A$2:$M$6097,7,0),"")</f>
        <v/>
      </c>
      <c r="I1561" s="68" t="str">
        <f>IFERROR(VLOOKUP($B1561,APガラス性能一覧!$A$2:$M$6097,8,0),"")</f>
        <v/>
      </c>
      <c r="J1561" s="68" t="str">
        <f>IFERROR(VLOOKUP($B1561,APガラス性能一覧!$A$2:$M$6097,9,0),"")</f>
        <v/>
      </c>
      <c r="K1561" s="68" t="str">
        <f>IFERROR(VLOOKUP($B1561,APガラス性能一覧!$A$2:$M$6097,10,0),"")</f>
        <v/>
      </c>
      <c r="L1561" s="68" t="str">
        <f>IFERROR(VLOOKUP($B1561,APガラス性能一覧!$A$2:$M$6097,11,0),"")</f>
        <v/>
      </c>
      <c r="M1561" s="68" t="str">
        <f>IFERROR(VLOOKUP($B1561,APガラス性能一覧!$A$2:$M$6097,12,0),"")</f>
        <v/>
      </c>
      <c r="N1561" s="68" t="str">
        <f>IFERROR(VLOOKUP($B1561,APガラス性能一覧!$A$2:$M$6097,13,0),"")</f>
        <v/>
      </c>
    </row>
    <row r="1562" spans="2:14" x14ac:dyDescent="0.4">
      <c r="B1562" s="68" t="str">
        <f>IF($D$2="","",IF($E$2=0.65,IFERROR(IF(INDEX(APガラス性能一覧!A:A,MATCH(ROW(B1556),APガラス性能一覧!$O:$O,0))="","",INDEX(APガラス性能一覧!A:A,MATCH(ROW(B1556),APガラス性能一覧!$O:$O,0))),""),IFERROR(IF(INDEX(APガラス性能一覧!A:A,MATCH(ROW(B1556),APガラス性能一覧!$N:$N,0))="","",INDEX(APガラス性能一覧!A:A,MATCH(ROW(B1556),APガラス性能一覧!$N:$N,0))),"")))</f>
        <v/>
      </c>
      <c r="C1562" s="68" t="str">
        <f>IFERROR(VLOOKUP($B1562,APガラス性能一覧!$A$2:$M$6097,2,0),"")</f>
        <v/>
      </c>
      <c r="D1562" s="68" t="str">
        <f>IFERROR(VLOOKUP($B1562,APガラス性能一覧!$A$2:$M$6097,3,0),"")</f>
        <v/>
      </c>
      <c r="E1562" s="68" t="str">
        <f>IFERROR(VLOOKUP($B1562,APガラス性能一覧!$A$2:$M$6097,4,0),"")</f>
        <v/>
      </c>
      <c r="F1562" s="68" t="str">
        <f>IFERROR(VLOOKUP($B1562,APガラス性能一覧!$A$2:$M$6097,5,0),"")</f>
        <v/>
      </c>
      <c r="G1562" s="68" t="str">
        <f>IFERROR(VLOOKUP($B1562,APガラス性能一覧!$A$2:$M$6097,6,0),"")</f>
        <v/>
      </c>
      <c r="H1562" s="68" t="str">
        <f>IFERROR(VLOOKUP($B1562,APガラス性能一覧!$A$2:$M$6097,7,0),"")</f>
        <v/>
      </c>
      <c r="I1562" s="68" t="str">
        <f>IFERROR(VLOOKUP($B1562,APガラス性能一覧!$A$2:$M$6097,8,0),"")</f>
        <v/>
      </c>
      <c r="J1562" s="68" t="str">
        <f>IFERROR(VLOOKUP($B1562,APガラス性能一覧!$A$2:$M$6097,9,0),"")</f>
        <v/>
      </c>
      <c r="K1562" s="68" t="str">
        <f>IFERROR(VLOOKUP($B1562,APガラス性能一覧!$A$2:$M$6097,10,0),"")</f>
        <v/>
      </c>
      <c r="L1562" s="68" t="str">
        <f>IFERROR(VLOOKUP($B1562,APガラス性能一覧!$A$2:$M$6097,11,0),"")</f>
        <v/>
      </c>
      <c r="M1562" s="68" t="str">
        <f>IFERROR(VLOOKUP($B1562,APガラス性能一覧!$A$2:$M$6097,12,0),"")</f>
        <v/>
      </c>
      <c r="N1562" s="68" t="str">
        <f>IFERROR(VLOOKUP($B1562,APガラス性能一覧!$A$2:$M$6097,13,0),"")</f>
        <v/>
      </c>
    </row>
    <row r="1563" spans="2:14" x14ac:dyDescent="0.4">
      <c r="B1563" s="68" t="str">
        <f>IF($D$2="","",IF($E$2=0.65,IFERROR(IF(INDEX(APガラス性能一覧!A:A,MATCH(ROW(B1557),APガラス性能一覧!$O:$O,0))="","",INDEX(APガラス性能一覧!A:A,MATCH(ROW(B1557),APガラス性能一覧!$O:$O,0))),""),IFERROR(IF(INDEX(APガラス性能一覧!A:A,MATCH(ROW(B1557),APガラス性能一覧!$N:$N,0))="","",INDEX(APガラス性能一覧!A:A,MATCH(ROW(B1557),APガラス性能一覧!$N:$N,0))),"")))</f>
        <v/>
      </c>
      <c r="C1563" s="68" t="str">
        <f>IFERROR(VLOOKUP($B1563,APガラス性能一覧!$A$2:$M$6097,2,0),"")</f>
        <v/>
      </c>
      <c r="D1563" s="68" t="str">
        <f>IFERROR(VLOOKUP($B1563,APガラス性能一覧!$A$2:$M$6097,3,0),"")</f>
        <v/>
      </c>
      <c r="E1563" s="68" t="str">
        <f>IFERROR(VLOOKUP($B1563,APガラス性能一覧!$A$2:$M$6097,4,0),"")</f>
        <v/>
      </c>
      <c r="F1563" s="68" t="str">
        <f>IFERROR(VLOOKUP($B1563,APガラス性能一覧!$A$2:$M$6097,5,0),"")</f>
        <v/>
      </c>
      <c r="G1563" s="68" t="str">
        <f>IFERROR(VLOOKUP($B1563,APガラス性能一覧!$A$2:$M$6097,6,0),"")</f>
        <v/>
      </c>
      <c r="H1563" s="68" t="str">
        <f>IFERROR(VLOOKUP($B1563,APガラス性能一覧!$A$2:$M$6097,7,0),"")</f>
        <v/>
      </c>
      <c r="I1563" s="68" t="str">
        <f>IFERROR(VLOOKUP($B1563,APガラス性能一覧!$A$2:$M$6097,8,0),"")</f>
        <v/>
      </c>
      <c r="J1563" s="68" t="str">
        <f>IFERROR(VLOOKUP($B1563,APガラス性能一覧!$A$2:$M$6097,9,0),"")</f>
        <v/>
      </c>
      <c r="K1563" s="68" t="str">
        <f>IFERROR(VLOOKUP($B1563,APガラス性能一覧!$A$2:$M$6097,10,0),"")</f>
        <v/>
      </c>
      <c r="L1563" s="68" t="str">
        <f>IFERROR(VLOOKUP($B1563,APガラス性能一覧!$A$2:$M$6097,11,0),"")</f>
        <v/>
      </c>
      <c r="M1563" s="68" t="str">
        <f>IFERROR(VLOOKUP($B1563,APガラス性能一覧!$A$2:$M$6097,12,0),"")</f>
        <v/>
      </c>
      <c r="N1563" s="68" t="str">
        <f>IFERROR(VLOOKUP($B1563,APガラス性能一覧!$A$2:$M$6097,13,0),"")</f>
        <v/>
      </c>
    </row>
    <row r="1564" spans="2:14" x14ac:dyDescent="0.4">
      <c r="B1564" s="68" t="str">
        <f>IF($D$2="","",IF($E$2=0.65,IFERROR(IF(INDEX(APガラス性能一覧!A:A,MATCH(ROW(B1558),APガラス性能一覧!$O:$O,0))="","",INDEX(APガラス性能一覧!A:A,MATCH(ROW(B1558),APガラス性能一覧!$O:$O,0))),""),IFERROR(IF(INDEX(APガラス性能一覧!A:A,MATCH(ROW(B1558),APガラス性能一覧!$N:$N,0))="","",INDEX(APガラス性能一覧!A:A,MATCH(ROW(B1558),APガラス性能一覧!$N:$N,0))),"")))</f>
        <v/>
      </c>
      <c r="C1564" s="68" t="str">
        <f>IFERROR(VLOOKUP($B1564,APガラス性能一覧!$A$2:$M$6097,2,0),"")</f>
        <v/>
      </c>
      <c r="D1564" s="68" t="str">
        <f>IFERROR(VLOOKUP($B1564,APガラス性能一覧!$A$2:$M$6097,3,0),"")</f>
        <v/>
      </c>
      <c r="E1564" s="68" t="str">
        <f>IFERROR(VLOOKUP($B1564,APガラス性能一覧!$A$2:$M$6097,4,0),"")</f>
        <v/>
      </c>
      <c r="F1564" s="68" t="str">
        <f>IFERROR(VLOOKUP($B1564,APガラス性能一覧!$A$2:$M$6097,5,0),"")</f>
        <v/>
      </c>
      <c r="G1564" s="68" t="str">
        <f>IFERROR(VLOOKUP($B1564,APガラス性能一覧!$A$2:$M$6097,6,0),"")</f>
        <v/>
      </c>
      <c r="H1564" s="68" t="str">
        <f>IFERROR(VLOOKUP($B1564,APガラス性能一覧!$A$2:$M$6097,7,0),"")</f>
        <v/>
      </c>
      <c r="I1564" s="68" t="str">
        <f>IFERROR(VLOOKUP($B1564,APガラス性能一覧!$A$2:$M$6097,8,0),"")</f>
        <v/>
      </c>
      <c r="J1564" s="68" t="str">
        <f>IFERROR(VLOOKUP($B1564,APガラス性能一覧!$A$2:$M$6097,9,0),"")</f>
        <v/>
      </c>
      <c r="K1564" s="68" t="str">
        <f>IFERROR(VLOOKUP($B1564,APガラス性能一覧!$A$2:$M$6097,10,0),"")</f>
        <v/>
      </c>
      <c r="L1564" s="68" t="str">
        <f>IFERROR(VLOOKUP($B1564,APガラス性能一覧!$A$2:$M$6097,11,0),"")</f>
        <v/>
      </c>
      <c r="M1564" s="68" t="str">
        <f>IFERROR(VLOOKUP($B1564,APガラス性能一覧!$A$2:$M$6097,12,0),"")</f>
        <v/>
      </c>
      <c r="N1564" s="68" t="str">
        <f>IFERROR(VLOOKUP($B1564,APガラス性能一覧!$A$2:$M$6097,13,0),"")</f>
        <v/>
      </c>
    </row>
    <row r="1565" spans="2:14" x14ac:dyDescent="0.4">
      <c r="B1565" s="68" t="str">
        <f>IF($D$2="","",IF($E$2=0.65,IFERROR(IF(INDEX(APガラス性能一覧!A:A,MATCH(ROW(B1559),APガラス性能一覧!$O:$O,0))="","",INDEX(APガラス性能一覧!A:A,MATCH(ROW(B1559),APガラス性能一覧!$O:$O,0))),""),IFERROR(IF(INDEX(APガラス性能一覧!A:A,MATCH(ROW(B1559),APガラス性能一覧!$N:$N,0))="","",INDEX(APガラス性能一覧!A:A,MATCH(ROW(B1559),APガラス性能一覧!$N:$N,0))),"")))</f>
        <v/>
      </c>
      <c r="C1565" s="68" t="str">
        <f>IFERROR(VLOOKUP($B1565,APガラス性能一覧!$A$2:$M$6097,2,0),"")</f>
        <v/>
      </c>
      <c r="D1565" s="68" t="str">
        <f>IFERROR(VLOOKUP($B1565,APガラス性能一覧!$A$2:$M$6097,3,0),"")</f>
        <v/>
      </c>
      <c r="E1565" s="68" t="str">
        <f>IFERROR(VLOOKUP($B1565,APガラス性能一覧!$A$2:$M$6097,4,0),"")</f>
        <v/>
      </c>
      <c r="F1565" s="68" t="str">
        <f>IFERROR(VLOOKUP($B1565,APガラス性能一覧!$A$2:$M$6097,5,0),"")</f>
        <v/>
      </c>
      <c r="G1565" s="68" t="str">
        <f>IFERROR(VLOOKUP($B1565,APガラス性能一覧!$A$2:$M$6097,6,0),"")</f>
        <v/>
      </c>
      <c r="H1565" s="68" t="str">
        <f>IFERROR(VLOOKUP($B1565,APガラス性能一覧!$A$2:$M$6097,7,0),"")</f>
        <v/>
      </c>
      <c r="I1565" s="68" t="str">
        <f>IFERROR(VLOOKUP($B1565,APガラス性能一覧!$A$2:$M$6097,8,0),"")</f>
        <v/>
      </c>
      <c r="J1565" s="68" t="str">
        <f>IFERROR(VLOOKUP($B1565,APガラス性能一覧!$A$2:$M$6097,9,0),"")</f>
        <v/>
      </c>
      <c r="K1565" s="68" t="str">
        <f>IFERROR(VLOOKUP($B1565,APガラス性能一覧!$A$2:$M$6097,10,0),"")</f>
        <v/>
      </c>
      <c r="L1565" s="68" t="str">
        <f>IFERROR(VLOOKUP($B1565,APガラス性能一覧!$A$2:$M$6097,11,0),"")</f>
        <v/>
      </c>
      <c r="M1565" s="68" t="str">
        <f>IFERROR(VLOOKUP($B1565,APガラス性能一覧!$A$2:$M$6097,12,0),"")</f>
        <v/>
      </c>
      <c r="N1565" s="68" t="str">
        <f>IFERROR(VLOOKUP($B1565,APガラス性能一覧!$A$2:$M$6097,13,0),"")</f>
        <v/>
      </c>
    </row>
    <row r="1566" spans="2:14" x14ac:dyDescent="0.4">
      <c r="B1566" s="68" t="str">
        <f>IF($D$2="","",IF($E$2=0.65,IFERROR(IF(INDEX(APガラス性能一覧!A:A,MATCH(ROW(B1560),APガラス性能一覧!$O:$O,0))="","",INDEX(APガラス性能一覧!A:A,MATCH(ROW(B1560),APガラス性能一覧!$O:$O,0))),""),IFERROR(IF(INDEX(APガラス性能一覧!A:A,MATCH(ROW(B1560),APガラス性能一覧!$N:$N,0))="","",INDEX(APガラス性能一覧!A:A,MATCH(ROW(B1560),APガラス性能一覧!$N:$N,0))),"")))</f>
        <v/>
      </c>
      <c r="C1566" s="68" t="str">
        <f>IFERROR(VLOOKUP($B1566,APガラス性能一覧!$A$2:$M$6097,2,0),"")</f>
        <v/>
      </c>
      <c r="D1566" s="68" t="str">
        <f>IFERROR(VLOOKUP($B1566,APガラス性能一覧!$A$2:$M$6097,3,0),"")</f>
        <v/>
      </c>
      <c r="E1566" s="68" t="str">
        <f>IFERROR(VLOOKUP($B1566,APガラス性能一覧!$A$2:$M$6097,4,0),"")</f>
        <v/>
      </c>
      <c r="F1566" s="68" t="str">
        <f>IFERROR(VLOOKUP($B1566,APガラス性能一覧!$A$2:$M$6097,5,0),"")</f>
        <v/>
      </c>
      <c r="G1566" s="68" t="str">
        <f>IFERROR(VLOOKUP($B1566,APガラス性能一覧!$A$2:$M$6097,6,0),"")</f>
        <v/>
      </c>
      <c r="H1566" s="68" t="str">
        <f>IFERROR(VLOOKUP($B1566,APガラス性能一覧!$A$2:$M$6097,7,0),"")</f>
        <v/>
      </c>
      <c r="I1566" s="68" t="str">
        <f>IFERROR(VLOOKUP($B1566,APガラス性能一覧!$A$2:$M$6097,8,0),"")</f>
        <v/>
      </c>
      <c r="J1566" s="68" t="str">
        <f>IFERROR(VLOOKUP($B1566,APガラス性能一覧!$A$2:$M$6097,9,0),"")</f>
        <v/>
      </c>
      <c r="K1566" s="68" t="str">
        <f>IFERROR(VLOOKUP($B1566,APガラス性能一覧!$A$2:$M$6097,10,0),"")</f>
        <v/>
      </c>
      <c r="L1566" s="68" t="str">
        <f>IFERROR(VLOOKUP($B1566,APガラス性能一覧!$A$2:$M$6097,11,0),"")</f>
        <v/>
      </c>
      <c r="M1566" s="68" t="str">
        <f>IFERROR(VLOOKUP($B1566,APガラス性能一覧!$A$2:$M$6097,12,0),"")</f>
        <v/>
      </c>
      <c r="N1566" s="68" t="str">
        <f>IFERROR(VLOOKUP($B1566,APガラス性能一覧!$A$2:$M$6097,13,0),"")</f>
        <v/>
      </c>
    </row>
    <row r="1567" spans="2:14" x14ac:dyDescent="0.4">
      <c r="B1567" s="68" t="str">
        <f>IF($D$2="","",IF($E$2=0.65,IFERROR(IF(INDEX(APガラス性能一覧!A:A,MATCH(ROW(B1561),APガラス性能一覧!$O:$O,0))="","",INDEX(APガラス性能一覧!A:A,MATCH(ROW(B1561),APガラス性能一覧!$O:$O,0))),""),IFERROR(IF(INDEX(APガラス性能一覧!A:A,MATCH(ROW(B1561),APガラス性能一覧!$N:$N,0))="","",INDEX(APガラス性能一覧!A:A,MATCH(ROW(B1561),APガラス性能一覧!$N:$N,0))),"")))</f>
        <v/>
      </c>
      <c r="C1567" s="68" t="str">
        <f>IFERROR(VLOOKUP($B1567,APガラス性能一覧!$A$2:$M$6097,2,0),"")</f>
        <v/>
      </c>
      <c r="D1567" s="68" t="str">
        <f>IFERROR(VLOOKUP($B1567,APガラス性能一覧!$A$2:$M$6097,3,0),"")</f>
        <v/>
      </c>
      <c r="E1567" s="68" t="str">
        <f>IFERROR(VLOOKUP($B1567,APガラス性能一覧!$A$2:$M$6097,4,0),"")</f>
        <v/>
      </c>
      <c r="F1567" s="68" t="str">
        <f>IFERROR(VLOOKUP($B1567,APガラス性能一覧!$A$2:$M$6097,5,0),"")</f>
        <v/>
      </c>
      <c r="G1567" s="68" t="str">
        <f>IFERROR(VLOOKUP($B1567,APガラス性能一覧!$A$2:$M$6097,6,0),"")</f>
        <v/>
      </c>
      <c r="H1567" s="68" t="str">
        <f>IFERROR(VLOOKUP($B1567,APガラス性能一覧!$A$2:$M$6097,7,0),"")</f>
        <v/>
      </c>
      <c r="I1567" s="68" t="str">
        <f>IFERROR(VLOOKUP($B1567,APガラス性能一覧!$A$2:$M$6097,8,0),"")</f>
        <v/>
      </c>
      <c r="J1567" s="68" t="str">
        <f>IFERROR(VLOOKUP($B1567,APガラス性能一覧!$A$2:$M$6097,9,0),"")</f>
        <v/>
      </c>
      <c r="K1567" s="68" t="str">
        <f>IFERROR(VLOOKUP($B1567,APガラス性能一覧!$A$2:$M$6097,10,0),"")</f>
        <v/>
      </c>
      <c r="L1567" s="68" t="str">
        <f>IFERROR(VLOOKUP($B1567,APガラス性能一覧!$A$2:$M$6097,11,0),"")</f>
        <v/>
      </c>
      <c r="M1567" s="68" t="str">
        <f>IFERROR(VLOOKUP($B1567,APガラス性能一覧!$A$2:$M$6097,12,0),"")</f>
        <v/>
      </c>
      <c r="N1567" s="68" t="str">
        <f>IFERROR(VLOOKUP($B1567,APガラス性能一覧!$A$2:$M$6097,13,0),"")</f>
        <v/>
      </c>
    </row>
    <row r="1568" spans="2:14" x14ac:dyDescent="0.4">
      <c r="B1568" s="68" t="str">
        <f>IF($D$2="","",IF($E$2=0.65,IFERROR(IF(INDEX(APガラス性能一覧!A:A,MATCH(ROW(B1562),APガラス性能一覧!$O:$O,0))="","",INDEX(APガラス性能一覧!A:A,MATCH(ROW(B1562),APガラス性能一覧!$O:$O,0))),""),IFERROR(IF(INDEX(APガラス性能一覧!A:A,MATCH(ROW(B1562),APガラス性能一覧!$N:$N,0))="","",INDEX(APガラス性能一覧!A:A,MATCH(ROW(B1562),APガラス性能一覧!$N:$N,0))),"")))</f>
        <v/>
      </c>
      <c r="C1568" s="68" t="str">
        <f>IFERROR(VLOOKUP($B1568,APガラス性能一覧!$A$2:$M$6097,2,0),"")</f>
        <v/>
      </c>
      <c r="D1568" s="68" t="str">
        <f>IFERROR(VLOOKUP($B1568,APガラス性能一覧!$A$2:$M$6097,3,0),"")</f>
        <v/>
      </c>
      <c r="E1568" s="68" t="str">
        <f>IFERROR(VLOOKUP($B1568,APガラス性能一覧!$A$2:$M$6097,4,0),"")</f>
        <v/>
      </c>
      <c r="F1568" s="68" t="str">
        <f>IFERROR(VLOOKUP($B1568,APガラス性能一覧!$A$2:$M$6097,5,0),"")</f>
        <v/>
      </c>
      <c r="G1568" s="68" t="str">
        <f>IFERROR(VLOOKUP($B1568,APガラス性能一覧!$A$2:$M$6097,6,0),"")</f>
        <v/>
      </c>
      <c r="H1568" s="68" t="str">
        <f>IFERROR(VLOOKUP($B1568,APガラス性能一覧!$A$2:$M$6097,7,0),"")</f>
        <v/>
      </c>
      <c r="I1568" s="68" t="str">
        <f>IFERROR(VLOOKUP($B1568,APガラス性能一覧!$A$2:$M$6097,8,0),"")</f>
        <v/>
      </c>
      <c r="J1568" s="68" t="str">
        <f>IFERROR(VLOOKUP($B1568,APガラス性能一覧!$A$2:$M$6097,9,0),"")</f>
        <v/>
      </c>
      <c r="K1568" s="68" t="str">
        <f>IFERROR(VLOOKUP($B1568,APガラス性能一覧!$A$2:$M$6097,10,0),"")</f>
        <v/>
      </c>
      <c r="L1568" s="68" t="str">
        <f>IFERROR(VLOOKUP($B1568,APガラス性能一覧!$A$2:$M$6097,11,0),"")</f>
        <v/>
      </c>
      <c r="M1568" s="68" t="str">
        <f>IFERROR(VLOOKUP($B1568,APガラス性能一覧!$A$2:$M$6097,12,0),"")</f>
        <v/>
      </c>
      <c r="N1568" s="68" t="str">
        <f>IFERROR(VLOOKUP($B1568,APガラス性能一覧!$A$2:$M$6097,13,0),"")</f>
        <v/>
      </c>
    </row>
    <row r="1569" spans="2:14" x14ac:dyDescent="0.4">
      <c r="B1569" s="68" t="str">
        <f>IF($D$2="","",IF($E$2=0.65,IFERROR(IF(INDEX(APガラス性能一覧!A:A,MATCH(ROW(B1563),APガラス性能一覧!$O:$O,0))="","",INDEX(APガラス性能一覧!A:A,MATCH(ROW(B1563),APガラス性能一覧!$O:$O,0))),""),IFERROR(IF(INDEX(APガラス性能一覧!A:A,MATCH(ROW(B1563),APガラス性能一覧!$N:$N,0))="","",INDEX(APガラス性能一覧!A:A,MATCH(ROW(B1563),APガラス性能一覧!$N:$N,0))),"")))</f>
        <v/>
      </c>
      <c r="C1569" s="68" t="str">
        <f>IFERROR(VLOOKUP($B1569,APガラス性能一覧!$A$2:$M$6097,2,0),"")</f>
        <v/>
      </c>
      <c r="D1569" s="68" t="str">
        <f>IFERROR(VLOOKUP($B1569,APガラス性能一覧!$A$2:$M$6097,3,0),"")</f>
        <v/>
      </c>
      <c r="E1569" s="68" t="str">
        <f>IFERROR(VLOOKUP($B1569,APガラス性能一覧!$A$2:$M$6097,4,0),"")</f>
        <v/>
      </c>
      <c r="F1569" s="68" t="str">
        <f>IFERROR(VLOOKUP($B1569,APガラス性能一覧!$A$2:$M$6097,5,0),"")</f>
        <v/>
      </c>
      <c r="G1569" s="68" t="str">
        <f>IFERROR(VLOOKUP($B1569,APガラス性能一覧!$A$2:$M$6097,6,0),"")</f>
        <v/>
      </c>
      <c r="H1569" s="68" t="str">
        <f>IFERROR(VLOOKUP($B1569,APガラス性能一覧!$A$2:$M$6097,7,0),"")</f>
        <v/>
      </c>
      <c r="I1569" s="68" t="str">
        <f>IFERROR(VLOOKUP($B1569,APガラス性能一覧!$A$2:$M$6097,8,0),"")</f>
        <v/>
      </c>
      <c r="J1569" s="68" t="str">
        <f>IFERROR(VLOOKUP($B1569,APガラス性能一覧!$A$2:$M$6097,9,0),"")</f>
        <v/>
      </c>
      <c r="K1569" s="68" t="str">
        <f>IFERROR(VLOOKUP($B1569,APガラス性能一覧!$A$2:$M$6097,10,0),"")</f>
        <v/>
      </c>
      <c r="L1569" s="68" t="str">
        <f>IFERROR(VLOOKUP($B1569,APガラス性能一覧!$A$2:$M$6097,11,0),"")</f>
        <v/>
      </c>
      <c r="M1569" s="68" t="str">
        <f>IFERROR(VLOOKUP($B1569,APガラス性能一覧!$A$2:$M$6097,12,0),"")</f>
        <v/>
      </c>
      <c r="N1569" s="68" t="str">
        <f>IFERROR(VLOOKUP($B1569,APガラス性能一覧!$A$2:$M$6097,13,0),"")</f>
        <v/>
      </c>
    </row>
    <row r="1570" spans="2:14" x14ac:dyDescent="0.4">
      <c r="B1570" s="68" t="str">
        <f>IF($D$2="","",IF($E$2=0.65,IFERROR(IF(INDEX(APガラス性能一覧!A:A,MATCH(ROW(B1564),APガラス性能一覧!$O:$O,0))="","",INDEX(APガラス性能一覧!A:A,MATCH(ROW(B1564),APガラス性能一覧!$O:$O,0))),""),IFERROR(IF(INDEX(APガラス性能一覧!A:A,MATCH(ROW(B1564),APガラス性能一覧!$N:$N,0))="","",INDEX(APガラス性能一覧!A:A,MATCH(ROW(B1564),APガラス性能一覧!$N:$N,0))),"")))</f>
        <v/>
      </c>
      <c r="C1570" s="68" t="str">
        <f>IFERROR(VLOOKUP($B1570,APガラス性能一覧!$A$2:$M$6097,2,0),"")</f>
        <v/>
      </c>
      <c r="D1570" s="68" t="str">
        <f>IFERROR(VLOOKUP($B1570,APガラス性能一覧!$A$2:$M$6097,3,0),"")</f>
        <v/>
      </c>
      <c r="E1570" s="68" t="str">
        <f>IFERROR(VLOOKUP($B1570,APガラス性能一覧!$A$2:$M$6097,4,0),"")</f>
        <v/>
      </c>
      <c r="F1570" s="68" t="str">
        <f>IFERROR(VLOOKUP($B1570,APガラス性能一覧!$A$2:$M$6097,5,0),"")</f>
        <v/>
      </c>
      <c r="G1570" s="68" t="str">
        <f>IFERROR(VLOOKUP($B1570,APガラス性能一覧!$A$2:$M$6097,6,0),"")</f>
        <v/>
      </c>
      <c r="H1570" s="68" t="str">
        <f>IFERROR(VLOOKUP($B1570,APガラス性能一覧!$A$2:$M$6097,7,0),"")</f>
        <v/>
      </c>
      <c r="I1570" s="68" t="str">
        <f>IFERROR(VLOOKUP($B1570,APガラス性能一覧!$A$2:$M$6097,8,0),"")</f>
        <v/>
      </c>
      <c r="J1570" s="68" t="str">
        <f>IFERROR(VLOOKUP($B1570,APガラス性能一覧!$A$2:$M$6097,9,0),"")</f>
        <v/>
      </c>
      <c r="K1570" s="68" t="str">
        <f>IFERROR(VLOOKUP($B1570,APガラス性能一覧!$A$2:$M$6097,10,0),"")</f>
        <v/>
      </c>
      <c r="L1570" s="68" t="str">
        <f>IFERROR(VLOOKUP($B1570,APガラス性能一覧!$A$2:$M$6097,11,0),"")</f>
        <v/>
      </c>
      <c r="M1570" s="68" t="str">
        <f>IFERROR(VLOOKUP($B1570,APガラス性能一覧!$A$2:$M$6097,12,0),"")</f>
        <v/>
      </c>
      <c r="N1570" s="68" t="str">
        <f>IFERROR(VLOOKUP($B1570,APガラス性能一覧!$A$2:$M$6097,13,0),"")</f>
        <v/>
      </c>
    </row>
    <row r="1571" spans="2:14" x14ac:dyDescent="0.4">
      <c r="B1571" s="68" t="str">
        <f>IF($D$2="","",IF($E$2=0.65,IFERROR(IF(INDEX(APガラス性能一覧!A:A,MATCH(ROW(B1565),APガラス性能一覧!$O:$O,0))="","",INDEX(APガラス性能一覧!A:A,MATCH(ROW(B1565),APガラス性能一覧!$O:$O,0))),""),IFERROR(IF(INDEX(APガラス性能一覧!A:A,MATCH(ROW(B1565),APガラス性能一覧!$N:$N,0))="","",INDEX(APガラス性能一覧!A:A,MATCH(ROW(B1565),APガラス性能一覧!$N:$N,0))),"")))</f>
        <v/>
      </c>
      <c r="C1571" s="68" t="str">
        <f>IFERROR(VLOOKUP($B1571,APガラス性能一覧!$A$2:$M$6097,2,0),"")</f>
        <v/>
      </c>
      <c r="D1571" s="68" t="str">
        <f>IFERROR(VLOOKUP($B1571,APガラス性能一覧!$A$2:$M$6097,3,0),"")</f>
        <v/>
      </c>
      <c r="E1571" s="68" t="str">
        <f>IFERROR(VLOOKUP($B1571,APガラス性能一覧!$A$2:$M$6097,4,0),"")</f>
        <v/>
      </c>
      <c r="F1571" s="68" t="str">
        <f>IFERROR(VLOOKUP($B1571,APガラス性能一覧!$A$2:$M$6097,5,0),"")</f>
        <v/>
      </c>
      <c r="G1571" s="68" t="str">
        <f>IFERROR(VLOOKUP($B1571,APガラス性能一覧!$A$2:$M$6097,6,0),"")</f>
        <v/>
      </c>
      <c r="H1571" s="68" t="str">
        <f>IFERROR(VLOOKUP($B1571,APガラス性能一覧!$A$2:$M$6097,7,0),"")</f>
        <v/>
      </c>
      <c r="I1571" s="68" t="str">
        <f>IFERROR(VLOOKUP($B1571,APガラス性能一覧!$A$2:$M$6097,8,0),"")</f>
        <v/>
      </c>
      <c r="J1571" s="68" t="str">
        <f>IFERROR(VLOOKUP($B1571,APガラス性能一覧!$A$2:$M$6097,9,0),"")</f>
        <v/>
      </c>
      <c r="K1571" s="68" t="str">
        <f>IFERROR(VLOOKUP($B1571,APガラス性能一覧!$A$2:$M$6097,10,0),"")</f>
        <v/>
      </c>
      <c r="L1571" s="68" t="str">
        <f>IFERROR(VLOOKUP($B1571,APガラス性能一覧!$A$2:$M$6097,11,0),"")</f>
        <v/>
      </c>
      <c r="M1571" s="68" t="str">
        <f>IFERROR(VLOOKUP($B1571,APガラス性能一覧!$A$2:$M$6097,12,0),"")</f>
        <v/>
      </c>
      <c r="N1571" s="68" t="str">
        <f>IFERROR(VLOOKUP($B1571,APガラス性能一覧!$A$2:$M$6097,13,0),"")</f>
        <v/>
      </c>
    </row>
    <row r="1572" spans="2:14" x14ac:dyDescent="0.4">
      <c r="B1572" s="68" t="str">
        <f>IF($D$2="","",IF($E$2=0.65,IFERROR(IF(INDEX(APガラス性能一覧!A:A,MATCH(ROW(B1566),APガラス性能一覧!$O:$O,0))="","",INDEX(APガラス性能一覧!A:A,MATCH(ROW(B1566),APガラス性能一覧!$O:$O,0))),""),IFERROR(IF(INDEX(APガラス性能一覧!A:A,MATCH(ROW(B1566),APガラス性能一覧!$N:$N,0))="","",INDEX(APガラス性能一覧!A:A,MATCH(ROW(B1566),APガラス性能一覧!$N:$N,0))),"")))</f>
        <v/>
      </c>
      <c r="C1572" s="68" t="str">
        <f>IFERROR(VLOOKUP($B1572,APガラス性能一覧!$A$2:$M$6097,2,0),"")</f>
        <v/>
      </c>
      <c r="D1572" s="68" t="str">
        <f>IFERROR(VLOOKUP($B1572,APガラス性能一覧!$A$2:$M$6097,3,0),"")</f>
        <v/>
      </c>
      <c r="E1572" s="68" t="str">
        <f>IFERROR(VLOOKUP($B1572,APガラス性能一覧!$A$2:$M$6097,4,0),"")</f>
        <v/>
      </c>
      <c r="F1572" s="68" t="str">
        <f>IFERROR(VLOOKUP($B1572,APガラス性能一覧!$A$2:$M$6097,5,0),"")</f>
        <v/>
      </c>
      <c r="G1572" s="68" t="str">
        <f>IFERROR(VLOOKUP($B1572,APガラス性能一覧!$A$2:$M$6097,6,0),"")</f>
        <v/>
      </c>
      <c r="H1572" s="68" t="str">
        <f>IFERROR(VLOOKUP($B1572,APガラス性能一覧!$A$2:$M$6097,7,0),"")</f>
        <v/>
      </c>
      <c r="I1572" s="68" t="str">
        <f>IFERROR(VLOOKUP($B1572,APガラス性能一覧!$A$2:$M$6097,8,0),"")</f>
        <v/>
      </c>
      <c r="J1572" s="68" t="str">
        <f>IFERROR(VLOOKUP($B1572,APガラス性能一覧!$A$2:$M$6097,9,0),"")</f>
        <v/>
      </c>
      <c r="K1572" s="68" t="str">
        <f>IFERROR(VLOOKUP($B1572,APガラス性能一覧!$A$2:$M$6097,10,0),"")</f>
        <v/>
      </c>
      <c r="L1572" s="68" t="str">
        <f>IFERROR(VLOOKUP($B1572,APガラス性能一覧!$A$2:$M$6097,11,0),"")</f>
        <v/>
      </c>
      <c r="M1572" s="68" t="str">
        <f>IFERROR(VLOOKUP($B1572,APガラス性能一覧!$A$2:$M$6097,12,0),"")</f>
        <v/>
      </c>
      <c r="N1572" s="68" t="str">
        <f>IFERROR(VLOOKUP($B1572,APガラス性能一覧!$A$2:$M$6097,13,0),"")</f>
        <v/>
      </c>
    </row>
    <row r="1573" spans="2:14" x14ac:dyDescent="0.4">
      <c r="B1573" s="68" t="str">
        <f>IF($D$2="","",IF($E$2=0.65,IFERROR(IF(INDEX(APガラス性能一覧!A:A,MATCH(ROW(B1567),APガラス性能一覧!$O:$O,0))="","",INDEX(APガラス性能一覧!A:A,MATCH(ROW(B1567),APガラス性能一覧!$O:$O,0))),""),IFERROR(IF(INDEX(APガラス性能一覧!A:A,MATCH(ROW(B1567),APガラス性能一覧!$N:$N,0))="","",INDEX(APガラス性能一覧!A:A,MATCH(ROW(B1567),APガラス性能一覧!$N:$N,0))),"")))</f>
        <v/>
      </c>
      <c r="C1573" s="68" t="str">
        <f>IFERROR(VLOOKUP($B1573,APガラス性能一覧!$A$2:$M$6097,2,0),"")</f>
        <v/>
      </c>
      <c r="D1573" s="68" t="str">
        <f>IFERROR(VLOOKUP($B1573,APガラス性能一覧!$A$2:$M$6097,3,0),"")</f>
        <v/>
      </c>
      <c r="E1573" s="68" t="str">
        <f>IFERROR(VLOOKUP($B1573,APガラス性能一覧!$A$2:$M$6097,4,0),"")</f>
        <v/>
      </c>
      <c r="F1573" s="68" t="str">
        <f>IFERROR(VLOOKUP($B1573,APガラス性能一覧!$A$2:$M$6097,5,0),"")</f>
        <v/>
      </c>
      <c r="G1573" s="68" t="str">
        <f>IFERROR(VLOOKUP($B1573,APガラス性能一覧!$A$2:$M$6097,6,0),"")</f>
        <v/>
      </c>
      <c r="H1573" s="68" t="str">
        <f>IFERROR(VLOOKUP($B1573,APガラス性能一覧!$A$2:$M$6097,7,0),"")</f>
        <v/>
      </c>
      <c r="I1573" s="68" t="str">
        <f>IFERROR(VLOOKUP($B1573,APガラス性能一覧!$A$2:$M$6097,8,0),"")</f>
        <v/>
      </c>
      <c r="J1573" s="68" t="str">
        <f>IFERROR(VLOOKUP($B1573,APガラス性能一覧!$A$2:$M$6097,9,0),"")</f>
        <v/>
      </c>
      <c r="K1573" s="68" t="str">
        <f>IFERROR(VLOOKUP($B1573,APガラス性能一覧!$A$2:$M$6097,10,0),"")</f>
        <v/>
      </c>
      <c r="L1573" s="68" t="str">
        <f>IFERROR(VLOOKUP($B1573,APガラス性能一覧!$A$2:$M$6097,11,0),"")</f>
        <v/>
      </c>
      <c r="M1573" s="68" t="str">
        <f>IFERROR(VLOOKUP($B1573,APガラス性能一覧!$A$2:$M$6097,12,0),"")</f>
        <v/>
      </c>
      <c r="N1573" s="68" t="str">
        <f>IFERROR(VLOOKUP($B1573,APガラス性能一覧!$A$2:$M$6097,13,0),"")</f>
        <v/>
      </c>
    </row>
    <row r="1574" spans="2:14" x14ac:dyDescent="0.4">
      <c r="B1574" s="68" t="str">
        <f>IF($D$2="","",IF($E$2=0.65,IFERROR(IF(INDEX(APガラス性能一覧!A:A,MATCH(ROW(B1568),APガラス性能一覧!$O:$O,0))="","",INDEX(APガラス性能一覧!A:A,MATCH(ROW(B1568),APガラス性能一覧!$O:$O,0))),""),IFERROR(IF(INDEX(APガラス性能一覧!A:A,MATCH(ROW(B1568),APガラス性能一覧!$N:$N,0))="","",INDEX(APガラス性能一覧!A:A,MATCH(ROW(B1568),APガラス性能一覧!$N:$N,0))),"")))</f>
        <v/>
      </c>
      <c r="C1574" s="68" t="str">
        <f>IFERROR(VLOOKUP($B1574,APガラス性能一覧!$A$2:$M$6097,2,0),"")</f>
        <v/>
      </c>
      <c r="D1574" s="68" t="str">
        <f>IFERROR(VLOOKUP($B1574,APガラス性能一覧!$A$2:$M$6097,3,0),"")</f>
        <v/>
      </c>
      <c r="E1574" s="68" t="str">
        <f>IFERROR(VLOOKUP($B1574,APガラス性能一覧!$A$2:$M$6097,4,0),"")</f>
        <v/>
      </c>
      <c r="F1574" s="68" t="str">
        <f>IFERROR(VLOOKUP($B1574,APガラス性能一覧!$A$2:$M$6097,5,0),"")</f>
        <v/>
      </c>
      <c r="G1574" s="68" t="str">
        <f>IFERROR(VLOOKUP($B1574,APガラス性能一覧!$A$2:$M$6097,6,0),"")</f>
        <v/>
      </c>
      <c r="H1574" s="68" t="str">
        <f>IFERROR(VLOOKUP($B1574,APガラス性能一覧!$A$2:$M$6097,7,0),"")</f>
        <v/>
      </c>
      <c r="I1574" s="68" t="str">
        <f>IFERROR(VLOOKUP($B1574,APガラス性能一覧!$A$2:$M$6097,8,0),"")</f>
        <v/>
      </c>
      <c r="J1574" s="68" t="str">
        <f>IFERROR(VLOOKUP($B1574,APガラス性能一覧!$A$2:$M$6097,9,0),"")</f>
        <v/>
      </c>
      <c r="K1574" s="68" t="str">
        <f>IFERROR(VLOOKUP($B1574,APガラス性能一覧!$A$2:$M$6097,10,0),"")</f>
        <v/>
      </c>
      <c r="L1574" s="68" t="str">
        <f>IFERROR(VLOOKUP($B1574,APガラス性能一覧!$A$2:$M$6097,11,0),"")</f>
        <v/>
      </c>
      <c r="M1574" s="68" t="str">
        <f>IFERROR(VLOOKUP($B1574,APガラス性能一覧!$A$2:$M$6097,12,0),"")</f>
        <v/>
      </c>
      <c r="N1574" s="68" t="str">
        <f>IFERROR(VLOOKUP($B1574,APガラス性能一覧!$A$2:$M$6097,13,0),"")</f>
        <v/>
      </c>
    </row>
    <row r="1575" spans="2:14" x14ac:dyDescent="0.4">
      <c r="B1575" s="68" t="str">
        <f>IF($D$2="","",IF($E$2=0.65,IFERROR(IF(INDEX(APガラス性能一覧!A:A,MATCH(ROW(B1569),APガラス性能一覧!$O:$O,0))="","",INDEX(APガラス性能一覧!A:A,MATCH(ROW(B1569),APガラス性能一覧!$O:$O,0))),""),IFERROR(IF(INDEX(APガラス性能一覧!A:A,MATCH(ROW(B1569),APガラス性能一覧!$N:$N,0))="","",INDEX(APガラス性能一覧!A:A,MATCH(ROW(B1569),APガラス性能一覧!$N:$N,0))),"")))</f>
        <v/>
      </c>
      <c r="C1575" s="68" t="str">
        <f>IFERROR(VLOOKUP($B1575,APガラス性能一覧!$A$2:$M$6097,2,0),"")</f>
        <v/>
      </c>
      <c r="D1575" s="68" t="str">
        <f>IFERROR(VLOOKUP($B1575,APガラス性能一覧!$A$2:$M$6097,3,0),"")</f>
        <v/>
      </c>
      <c r="E1575" s="68" t="str">
        <f>IFERROR(VLOOKUP($B1575,APガラス性能一覧!$A$2:$M$6097,4,0),"")</f>
        <v/>
      </c>
      <c r="F1575" s="68" t="str">
        <f>IFERROR(VLOOKUP($B1575,APガラス性能一覧!$A$2:$M$6097,5,0),"")</f>
        <v/>
      </c>
      <c r="G1575" s="68" t="str">
        <f>IFERROR(VLOOKUP($B1575,APガラス性能一覧!$A$2:$M$6097,6,0),"")</f>
        <v/>
      </c>
      <c r="H1575" s="68" t="str">
        <f>IFERROR(VLOOKUP($B1575,APガラス性能一覧!$A$2:$M$6097,7,0),"")</f>
        <v/>
      </c>
      <c r="I1575" s="68" t="str">
        <f>IFERROR(VLOOKUP($B1575,APガラス性能一覧!$A$2:$M$6097,8,0),"")</f>
        <v/>
      </c>
      <c r="J1575" s="68" t="str">
        <f>IFERROR(VLOOKUP($B1575,APガラス性能一覧!$A$2:$M$6097,9,0),"")</f>
        <v/>
      </c>
      <c r="K1575" s="68" t="str">
        <f>IFERROR(VLOOKUP($B1575,APガラス性能一覧!$A$2:$M$6097,10,0),"")</f>
        <v/>
      </c>
      <c r="L1575" s="68" t="str">
        <f>IFERROR(VLOOKUP($B1575,APガラス性能一覧!$A$2:$M$6097,11,0),"")</f>
        <v/>
      </c>
      <c r="M1575" s="68" t="str">
        <f>IFERROR(VLOOKUP($B1575,APガラス性能一覧!$A$2:$M$6097,12,0),"")</f>
        <v/>
      </c>
      <c r="N1575" s="68" t="str">
        <f>IFERROR(VLOOKUP($B1575,APガラス性能一覧!$A$2:$M$6097,13,0),"")</f>
        <v/>
      </c>
    </row>
    <row r="1576" spans="2:14" x14ac:dyDescent="0.4">
      <c r="B1576" s="68" t="str">
        <f>IF($D$2="","",IF($E$2=0.65,IFERROR(IF(INDEX(APガラス性能一覧!A:A,MATCH(ROW(B1570),APガラス性能一覧!$O:$O,0))="","",INDEX(APガラス性能一覧!A:A,MATCH(ROW(B1570),APガラス性能一覧!$O:$O,0))),""),IFERROR(IF(INDEX(APガラス性能一覧!A:A,MATCH(ROW(B1570),APガラス性能一覧!$N:$N,0))="","",INDEX(APガラス性能一覧!A:A,MATCH(ROW(B1570),APガラス性能一覧!$N:$N,0))),"")))</f>
        <v/>
      </c>
      <c r="C1576" s="68" t="str">
        <f>IFERROR(VLOOKUP($B1576,APガラス性能一覧!$A$2:$M$6097,2,0),"")</f>
        <v/>
      </c>
      <c r="D1576" s="68" t="str">
        <f>IFERROR(VLOOKUP($B1576,APガラス性能一覧!$A$2:$M$6097,3,0),"")</f>
        <v/>
      </c>
      <c r="E1576" s="68" t="str">
        <f>IFERROR(VLOOKUP($B1576,APガラス性能一覧!$A$2:$M$6097,4,0),"")</f>
        <v/>
      </c>
      <c r="F1576" s="68" t="str">
        <f>IFERROR(VLOOKUP($B1576,APガラス性能一覧!$A$2:$M$6097,5,0),"")</f>
        <v/>
      </c>
      <c r="G1576" s="68" t="str">
        <f>IFERROR(VLOOKUP($B1576,APガラス性能一覧!$A$2:$M$6097,6,0),"")</f>
        <v/>
      </c>
      <c r="H1576" s="68" t="str">
        <f>IFERROR(VLOOKUP($B1576,APガラス性能一覧!$A$2:$M$6097,7,0),"")</f>
        <v/>
      </c>
      <c r="I1576" s="68" t="str">
        <f>IFERROR(VLOOKUP($B1576,APガラス性能一覧!$A$2:$M$6097,8,0),"")</f>
        <v/>
      </c>
      <c r="J1576" s="68" t="str">
        <f>IFERROR(VLOOKUP($B1576,APガラス性能一覧!$A$2:$M$6097,9,0),"")</f>
        <v/>
      </c>
      <c r="K1576" s="68" t="str">
        <f>IFERROR(VLOOKUP($B1576,APガラス性能一覧!$A$2:$M$6097,10,0),"")</f>
        <v/>
      </c>
      <c r="L1576" s="68" t="str">
        <f>IFERROR(VLOOKUP($B1576,APガラス性能一覧!$A$2:$M$6097,11,0),"")</f>
        <v/>
      </c>
      <c r="M1576" s="68" t="str">
        <f>IFERROR(VLOOKUP($B1576,APガラス性能一覧!$A$2:$M$6097,12,0),"")</f>
        <v/>
      </c>
      <c r="N1576" s="68" t="str">
        <f>IFERROR(VLOOKUP($B1576,APガラス性能一覧!$A$2:$M$6097,13,0),"")</f>
        <v/>
      </c>
    </row>
    <row r="1577" spans="2:14" x14ac:dyDescent="0.4">
      <c r="B1577" s="68" t="str">
        <f>IF($D$2="","",IF($E$2=0.65,IFERROR(IF(INDEX(APガラス性能一覧!A:A,MATCH(ROW(B1571),APガラス性能一覧!$O:$O,0))="","",INDEX(APガラス性能一覧!A:A,MATCH(ROW(B1571),APガラス性能一覧!$O:$O,0))),""),IFERROR(IF(INDEX(APガラス性能一覧!A:A,MATCH(ROW(B1571),APガラス性能一覧!$N:$N,0))="","",INDEX(APガラス性能一覧!A:A,MATCH(ROW(B1571),APガラス性能一覧!$N:$N,0))),"")))</f>
        <v/>
      </c>
      <c r="C1577" s="68" t="str">
        <f>IFERROR(VLOOKUP($B1577,APガラス性能一覧!$A$2:$M$6097,2,0),"")</f>
        <v/>
      </c>
      <c r="D1577" s="68" t="str">
        <f>IFERROR(VLOOKUP($B1577,APガラス性能一覧!$A$2:$M$6097,3,0),"")</f>
        <v/>
      </c>
      <c r="E1577" s="68" t="str">
        <f>IFERROR(VLOOKUP($B1577,APガラス性能一覧!$A$2:$M$6097,4,0),"")</f>
        <v/>
      </c>
      <c r="F1577" s="68" t="str">
        <f>IFERROR(VLOOKUP($B1577,APガラス性能一覧!$A$2:$M$6097,5,0),"")</f>
        <v/>
      </c>
      <c r="G1577" s="68" t="str">
        <f>IFERROR(VLOOKUP($B1577,APガラス性能一覧!$A$2:$M$6097,6,0),"")</f>
        <v/>
      </c>
      <c r="H1577" s="68" t="str">
        <f>IFERROR(VLOOKUP($B1577,APガラス性能一覧!$A$2:$M$6097,7,0),"")</f>
        <v/>
      </c>
      <c r="I1577" s="68" t="str">
        <f>IFERROR(VLOOKUP($B1577,APガラス性能一覧!$A$2:$M$6097,8,0),"")</f>
        <v/>
      </c>
      <c r="J1577" s="68" t="str">
        <f>IFERROR(VLOOKUP($B1577,APガラス性能一覧!$A$2:$M$6097,9,0),"")</f>
        <v/>
      </c>
      <c r="K1577" s="68" t="str">
        <f>IFERROR(VLOOKUP($B1577,APガラス性能一覧!$A$2:$M$6097,10,0),"")</f>
        <v/>
      </c>
      <c r="L1577" s="68" t="str">
        <f>IFERROR(VLOOKUP($B1577,APガラス性能一覧!$A$2:$M$6097,11,0),"")</f>
        <v/>
      </c>
      <c r="M1577" s="68" t="str">
        <f>IFERROR(VLOOKUP($B1577,APガラス性能一覧!$A$2:$M$6097,12,0),"")</f>
        <v/>
      </c>
      <c r="N1577" s="68" t="str">
        <f>IFERROR(VLOOKUP($B1577,APガラス性能一覧!$A$2:$M$6097,13,0),"")</f>
        <v/>
      </c>
    </row>
    <row r="1578" spans="2:14" x14ac:dyDescent="0.4">
      <c r="B1578" s="68" t="str">
        <f>IF($D$2="","",IF($E$2=0.65,IFERROR(IF(INDEX(APガラス性能一覧!A:A,MATCH(ROW(B1572),APガラス性能一覧!$O:$O,0))="","",INDEX(APガラス性能一覧!A:A,MATCH(ROW(B1572),APガラス性能一覧!$O:$O,0))),""),IFERROR(IF(INDEX(APガラス性能一覧!A:A,MATCH(ROW(B1572),APガラス性能一覧!$N:$N,0))="","",INDEX(APガラス性能一覧!A:A,MATCH(ROW(B1572),APガラス性能一覧!$N:$N,0))),"")))</f>
        <v/>
      </c>
      <c r="C1578" s="68" t="str">
        <f>IFERROR(VLOOKUP($B1578,APガラス性能一覧!$A$2:$M$6097,2,0),"")</f>
        <v/>
      </c>
      <c r="D1578" s="68" t="str">
        <f>IFERROR(VLOOKUP($B1578,APガラス性能一覧!$A$2:$M$6097,3,0),"")</f>
        <v/>
      </c>
      <c r="E1578" s="68" t="str">
        <f>IFERROR(VLOOKUP($B1578,APガラス性能一覧!$A$2:$M$6097,4,0),"")</f>
        <v/>
      </c>
      <c r="F1578" s="68" t="str">
        <f>IFERROR(VLOOKUP($B1578,APガラス性能一覧!$A$2:$M$6097,5,0),"")</f>
        <v/>
      </c>
      <c r="G1578" s="68" t="str">
        <f>IFERROR(VLOOKUP($B1578,APガラス性能一覧!$A$2:$M$6097,6,0),"")</f>
        <v/>
      </c>
      <c r="H1578" s="68" t="str">
        <f>IFERROR(VLOOKUP($B1578,APガラス性能一覧!$A$2:$M$6097,7,0),"")</f>
        <v/>
      </c>
      <c r="I1578" s="68" t="str">
        <f>IFERROR(VLOOKUP($B1578,APガラス性能一覧!$A$2:$M$6097,8,0),"")</f>
        <v/>
      </c>
      <c r="J1578" s="68" t="str">
        <f>IFERROR(VLOOKUP($B1578,APガラス性能一覧!$A$2:$M$6097,9,0),"")</f>
        <v/>
      </c>
      <c r="K1578" s="68" t="str">
        <f>IFERROR(VLOOKUP($B1578,APガラス性能一覧!$A$2:$M$6097,10,0),"")</f>
        <v/>
      </c>
      <c r="L1578" s="68" t="str">
        <f>IFERROR(VLOOKUP($B1578,APガラス性能一覧!$A$2:$M$6097,11,0),"")</f>
        <v/>
      </c>
      <c r="M1578" s="68" t="str">
        <f>IFERROR(VLOOKUP($B1578,APガラス性能一覧!$A$2:$M$6097,12,0),"")</f>
        <v/>
      </c>
      <c r="N1578" s="68" t="str">
        <f>IFERROR(VLOOKUP($B1578,APガラス性能一覧!$A$2:$M$6097,13,0),"")</f>
        <v/>
      </c>
    </row>
    <row r="1579" spans="2:14" x14ac:dyDescent="0.4">
      <c r="B1579" s="68" t="str">
        <f>IF($D$2="","",IF($E$2=0.65,IFERROR(IF(INDEX(APガラス性能一覧!A:A,MATCH(ROW(B1573),APガラス性能一覧!$O:$O,0))="","",INDEX(APガラス性能一覧!A:A,MATCH(ROW(B1573),APガラス性能一覧!$O:$O,0))),""),IFERROR(IF(INDEX(APガラス性能一覧!A:A,MATCH(ROW(B1573),APガラス性能一覧!$N:$N,0))="","",INDEX(APガラス性能一覧!A:A,MATCH(ROW(B1573),APガラス性能一覧!$N:$N,0))),"")))</f>
        <v/>
      </c>
      <c r="C1579" s="68" t="str">
        <f>IFERROR(VLOOKUP($B1579,APガラス性能一覧!$A$2:$M$6097,2,0),"")</f>
        <v/>
      </c>
      <c r="D1579" s="68" t="str">
        <f>IFERROR(VLOOKUP($B1579,APガラス性能一覧!$A$2:$M$6097,3,0),"")</f>
        <v/>
      </c>
      <c r="E1579" s="68" t="str">
        <f>IFERROR(VLOOKUP($B1579,APガラス性能一覧!$A$2:$M$6097,4,0),"")</f>
        <v/>
      </c>
      <c r="F1579" s="68" t="str">
        <f>IFERROR(VLOOKUP($B1579,APガラス性能一覧!$A$2:$M$6097,5,0),"")</f>
        <v/>
      </c>
      <c r="G1579" s="68" t="str">
        <f>IFERROR(VLOOKUP($B1579,APガラス性能一覧!$A$2:$M$6097,6,0),"")</f>
        <v/>
      </c>
      <c r="H1579" s="68" t="str">
        <f>IFERROR(VLOOKUP($B1579,APガラス性能一覧!$A$2:$M$6097,7,0),"")</f>
        <v/>
      </c>
      <c r="I1579" s="68" t="str">
        <f>IFERROR(VLOOKUP($B1579,APガラス性能一覧!$A$2:$M$6097,8,0),"")</f>
        <v/>
      </c>
      <c r="J1579" s="68" t="str">
        <f>IFERROR(VLOOKUP($B1579,APガラス性能一覧!$A$2:$M$6097,9,0),"")</f>
        <v/>
      </c>
      <c r="K1579" s="68" t="str">
        <f>IFERROR(VLOOKUP($B1579,APガラス性能一覧!$A$2:$M$6097,10,0),"")</f>
        <v/>
      </c>
      <c r="L1579" s="68" t="str">
        <f>IFERROR(VLOOKUP($B1579,APガラス性能一覧!$A$2:$M$6097,11,0),"")</f>
        <v/>
      </c>
      <c r="M1579" s="68" t="str">
        <f>IFERROR(VLOOKUP($B1579,APガラス性能一覧!$A$2:$M$6097,12,0),"")</f>
        <v/>
      </c>
      <c r="N1579" s="68" t="str">
        <f>IFERROR(VLOOKUP($B1579,APガラス性能一覧!$A$2:$M$6097,13,0),"")</f>
        <v/>
      </c>
    </row>
    <row r="1580" spans="2:14" x14ac:dyDescent="0.4">
      <c r="B1580" s="68" t="str">
        <f>IF($D$2="","",IF($E$2=0.65,IFERROR(IF(INDEX(APガラス性能一覧!A:A,MATCH(ROW(B1574),APガラス性能一覧!$O:$O,0))="","",INDEX(APガラス性能一覧!A:A,MATCH(ROW(B1574),APガラス性能一覧!$O:$O,0))),""),IFERROR(IF(INDEX(APガラス性能一覧!A:A,MATCH(ROW(B1574),APガラス性能一覧!$N:$N,0))="","",INDEX(APガラス性能一覧!A:A,MATCH(ROW(B1574),APガラス性能一覧!$N:$N,0))),"")))</f>
        <v/>
      </c>
      <c r="C1580" s="68" t="str">
        <f>IFERROR(VLOOKUP($B1580,APガラス性能一覧!$A$2:$M$6097,2,0),"")</f>
        <v/>
      </c>
      <c r="D1580" s="68" t="str">
        <f>IFERROR(VLOOKUP($B1580,APガラス性能一覧!$A$2:$M$6097,3,0),"")</f>
        <v/>
      </c>
      <c r="E1580" s="68" t="str">
        <f>IFERROR(VLOOKUP($B1580,APガラス性能一覧!$A$2:$M$6097,4,0),"")</f>
        <v/>
      </c>
      <c r="F1580" s="68" t="str">
        <f>IFERROR(VLOOKUP($B1580,APガラス性能一覧!$A$2:$M$6097,5,0),"")</f>
        <v/>
      </c>
      <c r="G1580" s="68" t="str">
        <f>IFERROR(VLOOKUP($B1580,APガラス性能一覧!$A$2:$M$6097,6,0),"")</f>
        <v/>
      </c>
      <c r="H1580" s="68" t="str">
        <f>IFERROR(VLOOKUP($B1580,APガラス性能一覧!$A$2:$M$6097,7,0),"")</f>
        <v/>
      </c>
      <c r="I1580" s="68" t="str">
        <f>IFERROR(VLOOKUP($B1580,APガラス性能一覧!$A$2:$M$6097,8,0),"")</f>
        <v/>
      </c>
      <c r="J1580" s="68" t="str">
        <f>IFERROR(VLOOKUP($B1580,APガラス性能一覧!$A$2:$M$6097,9,0),"")</f>
        <v/>
      </c>
      <c r="K1580" s="68" t="str">
        <f>IFERROR(VLOOKUP($B1580,APガラス性能一覧!$A$2:$M$6097,10,0),"")</f>
        <v/>
      </c>
      <c r="L1580" s="68" t="str">
        <f>IFERROR(VLOOKUP($B1580,APガラス性能一覧!$A$2:$M$6097,11,0),"")</f>
        <v/>
      </c>
      <c r="M1580" s="68" t="str">
        <f>IFERROR(VLOOKUP($B1580,APガラス性能一覧!$A$2:$M$6097,12,0),"")</f>
        <v/>
      </c>
      <c r="N1580" s="68" t="str">
        <f>IFERROR(VLOOKUP($B1580,APガラス性能一覧!$A$2:$M$6097,13,0),"")</f>
        <v/>
      </c>
    </row>
    <row r="1581" spans="2:14" x14ac:dyDescent="0.4">
      <c r="B1581" s="68" t="str">
        <f>IF($D$2="","",IF($E$2=0.65,IFERROR(IF(INDEX(APガラス性能一覧!A:A,MATCH(ROW(B1575),APガラス性能一覧!$O:$O,0))="","",INDEX(APガラス性能一覧!A:A,MATCH(ROW(B1575),APガラス性能一覧!$O:$O,0))),""),IFERROR(IF(INDEX(APガラス性能一覧!A:A,MATCH(ROW(B1575),APガラス性能一覧!$N:$N,0))="","",INDEX(APガラス性能一覧!A:A,MATCH(ROW(B1575),APガラス性能一覧!$N:$N,0))),"")))</f>
        <v/>
      </c>
      <c r="C1581" s="68" t="str">
        <f>IFERROR(VLOOKUP($B1581,APガラス性能一覧!$A$2:$M$6097,2,0),"")</f>
        <v/>
      </c>
      <c r="D1581" s="68" t="str">
        <f>IFERROR(VLOOKUP($B1581,APガラス性能一覧!$A$2:$M$6097,3,0),"")</f>
        <v/>
      </c>
      <c r="E1581" s="68" t="str">
        <f>IFERROR(VLOOKUP($B1581,APガラス性能一覧!$A$2:$M$6097,4,0),"")</f>
        <v/>
      </c>
      <c r="F1581" s="68" t="str">
        <f>IFERROR(VLOOKUP($B1581,APガラス性能一覧!$A$2:$M$6097,5,0),"")</f>
        <v/>
      </c>
      <c r="G1581" s="68" t="str">
        <f>IFERROR(VLOOKUP($B1581,APガラス性能一覧!$A$2:$M$6097,6,0),"")</f>
        <v/>
      </c>
      <c r="H1581" s="68" t="str">
        <f>IFERROR(VLOOKUP($B1581,APガラス性能一覧!$A$2:$M$6097,7,0),"")</f>
        <v/>
      </c>
      <c r="I1581" s="68" t="str">
        <f>IFERROR(VLOOKUP($B1581,APガラス性能一覧!$A$2:$M$6097,8,0),"")</f>
        <v/>
      </c>
      <c r="J1581" s="68" t="str">
        <f>IFERROR(VLOOKUP($B1581,APガラス性能一覧!$A$2:$M$6097,9,0),"")</f>
        <v/>
      </c>
      <c r="K1581" s="68" t="str">
        <f>IFERROR(VLOOKUP($B1581,APガラス性能一覧!$A$2:$M$6097,10,0),"")</f>
        <v/>
      </c>
      <c r="L1581" s="68" t="str">
        <f>IFERROR(VLOOKUP($B1581,APガラス性能一覧!$A$2:$M$6097,11,0),"")</f>
        <v/>
      </c>
      <c r="M1581" s="68" t="str">
        <f>IFERROR(VLOOKUP($B1581,APガラス性能一覧!$A$2:$M$6097,12,0),"")</f>
        <v/>
      </c>
      <c r="N1581" s="68" t="str">
        <f>IFERROR(VLOOKUP($B1581,APガラス性能一覧!$A$2:$M$6097,13,0),"")</f>
        <v/>
      </c>
    </row>
    <row r="1582" spans="2:14" x14ac:dyDescent="0.4">
      <c r="B1582" s="68" t="str">
        <f>IF($D$2="","",IF($E$2=0.65,IFERROR(IF(INDEX(APガラス性能一覧!A:A,MATCH(ROW(B1576),APガラス性能一覧!$O:$O,0))="","",INDEX(APガラス性能一覧!A:A,MATCH(ROW(B1576),APガラス性能一覧!$O:$O,0))),""),IFERROR(IF(INDEX(APガラス性能一覧!A:A,MATCH(ROW(B1576),APガラス性能一覧!$N:$N,0))="","",INDEX(APガラス性能一覧!A:A,MATCH(ROW(B1576),APガラス性能一覧!$N:$N,0))),"")))</f>
        <v/>
      </c>
      <c r="C1582" s="68" t="str">
        <f>IFERROR(VLOOKUP($B1582,APガラス性能一覧!$A$2:$M$6097,2,0),"")</f>
        <v/>
      </c>
      <c r="D1582" s="68" t="str">
        <f>IFERROR(VLOOKUP($B1582,APガラス性能一覧!$A$2:$M$6097,3,0),"")</f>
        <v/>
      </c>
      <c r="E1582" s="68" t="str">
        <f>IFERROR(VLOOKUP($B1582,APガラス性能一覧!$A$2:$M$6097,4,0),"")</f>
        <v/>
      </c>
      <c r="F1582" s="68" t="str">
        <f>IFERROR(VLOOKUP($B1582,APガラス性能一覧!$A$2:$M$6097,5,0),"")</f>
        <v/>
      </c>
      <c r="G1582" s="68" t="str">
        <f>IFERROR(VLOOKUP($B1582,APガラス性能一覧!$A$2:$M$6097,6,0),"")</f>
        <v/>
      </c>
      <c r="H1582" s="68" t="str">
        <f>IFERROR(VLOOKUP($B1582,APガラス性能一覧!$A$2:$M$6097,7,0),"")</f>
        <v/>
      </c>
      <c r="I1582" s="68" t="str">
        <f>IFERROR(VLOOKUP($B1582,APガラス性能一覧!$A$2:$M$6097,8,0),"")</f>
        <v/>
      </c>
      <c r="J1582" s="68" t="str">
        <f>IFERROR(VLOOKUP($B1582,APガラス性能一覧!$A$2:$M$6097,9,0),"")</f>
        <v/>
      </c>
      <c r="K1582" s="68" t="str">
        <f>IFERROR(VLOOKUP($B1582,APガラス性能一覧!$A$2:$M$6097,10,0),"")</f>
        <v/>
      </c>
      <c r="L1582" s="68" t="str">
        <f>IFERROR(VLOOKUP($B1582,APガラス性能一覧!$A$2:$M$6097,11,0),"")</f>
        <v/>
      </c>
      <c r="M1582" s="68" t="str">
        <f>IFERROR(VLOOKUP($B1582,APガラス性能一覧!$A$2:$M$6097,12,0),"")</f>
        <v/>
      </c>
      <c r="N1582" s="68" t="str">
        <f>IFERROR(VLOOKUP($B1582,APガラス性能一覧!$A$2:$M$6097,13,0),"")</f>
        <v/>
      </c>
    </row>
    <row r="1583" spans="2:14" x14ac:dyDescent="0.4">
      <c r="B1583" s="68" t="str">
        <f>IF($D$2="","",IF($E$2=0.65,IFERROR(IF(INDEX(APガラス性能一覧!A:A,MATCH(ROW(B1577),APガラス性能一覧!$O:$O,0))="","",INDEX(APガラス性能一覧!A:A,MATCH(ROW(B1577),APガラス性能一覧!$O:$O,0))),""),IFERROR(IF(INDEX(APガラス性能一覧!A:A,MATCH(ROW(B1577),APガラス性能一覧!$N:$N,0))="","",INDEX(APガラス性能一覧!A:A,MATCH(ROW(B1577),APガラス性能一覧!$N:$N,0))),"")))</f>
        <v/>
      </c>
      <c r="C1583" s="68" t="str">
        <f>IFERROR(VLOOKUP($B1583,APガラス性能一覧!$A$2:$M$6097,2,0),"")</f>
        <v/>
      </c>
      <c r="D1583" s="68" t="str">
        <f>IFERROR(VLOOKUP($B1583,APガラス性能一覧!$A$2:$M$6097,3,0),"")</f>
        <v/>
      </c>
      <c r="E1583" s="68" t="str">
        <f>IFERROR(VLOOKUP($B1583,APガラス性能一覧!$A$2:$M$6097,4,0),"")</f>
        <v/>
      </c>
      <c r="F1583" s="68" t="str">
        <f>IFERROR(VLOOKUP($B1583,APガラス性能一覧!$A$2:$M$6097,5,0),"")</f>
        <v/>
      </c>
      <c r="G1583" s="68" t="str">
        <f>IFERROR(VLOOKUP($B1583,APガラス性能一覧!$A$2:$M$6097,6,0),"")</f>
        <v/>
      </c>
      <c r="H1583" s="68" t="str">
        <f>IFERROR(VLOOKUP($B1583,APガラス性能一覧!$A$2:$M$6097,7,0),"")</f>
        <v/>
      </c>
      <c r="I1583" s="68" t="str">
        <f>IFERROR(VLOOKUP($B1583,APガラス性能一覧!$A$2:$M$6097,8,0),"")</f>
        <v/>
      </c>
      <c r="J1583" s="68" t="str">
        <f>IFERROR(VLOOKUP($B1583,APガラス性能一覧!$A$2:$M$6097,9,0),"")</f>
        <v/>
      </c>
      <c r="K1583" s="68" t="str">
        <f>IFERROR(VLOOKUP($B1583,APガラス性能一覧!$A$2:$M$6097,10,0),"")</f>
        <v/>
      </c>
      <c r="L1583" s="68" t="str">
        <f>IFERROR(VLOOKUP($B1583,APガラス性能一覧!$A$2:$M$6097,11,0),"")</f>
        <v/>
      </c>
      <c r="M1583" s="68" t="str">
        <f>IFERROR(VLOOKUP($B1583,APガラス性能一覧!$A$2:$M$6097,12,0),"")</f>
        <v/>
      </c>
      <c r="N1583" s="68" t="str">
        <f>IFERROR(VLOOKUP($B1583,APガラス性能一覧!$A$2:$M$6097,13,0),"")</f>
        <v/>
      </c>
    </row>
    <row r="1584" spans="2:14" x14ac:dyDescent="0.4">
      <c r="B1584" s="68" t="str">
        <f>IF($D$2="","",IF($E$2=0.65,IFERROR(IF(INDEX(APガラス性能一覧!A:A,MATCH(ROW(B1578),APガラス性能一覧!$O:$O,0))="","",INDEX(APガラス性能一覧!A:A,MATCH(ROW(B1578),APガラス性能一覧!$O:$O,0))),""),IFERROR(IF(INDEX(APガラス性能一覧!A:A,MATCH(ROW(B1578),APガラス性能一覧!$N:$N,0))="","",INDEX(APガラス性能一覧!A:A,MATCH(ROW(B1578),APガラス性能一覧!$N:$N,0))),"")))</f>
        <v/>
      </c>
      <c r="C1584" s="68" t="str">
        <f>IFERROR(VLOOKUP($B1584,APガラス性能一覧!$A$2:$M$6097,2,0),"")</f>
        <v/>
      </c>
      <c r="D1584" s="68" t="str">
        <f>IFERROR(VLOOKUP($B1584,APガラス性能一覧!$A$2:$M$6097,3,0),"")</f>
        <v/>
      </c>
      <c r="E1584" s="68" t="str">
        <f>IFERROR(VLOOKUP($B1584,APガラス性能一覧!$A$2:$M$6097,4,0),"")</f>
        <v/>
      </c>
      <c r="F1584" s="68" t="str">
        <f>IFERROR(VLOOKUP($B1584,APガラス性能一覧!$A$2:$M$6097,5,0),"")</f>
        <v/>
      </c>
      <c r="G1584" s="68" t="str">
        <f>IFERROR(VLOOKUP($B1584,APガラス性能一覧!$A$2:$M$6097,6,0),"")</f>
        <v/>
      </c>
      <c r="H1584" s="68" t="str">
        <f>IFERROR(VLOOKUP($B1584,APガラス性能一覧!$A$2:$M$6097,7,0),"")</f>
        <v/>
      </c>
      <c r="I1584" s="68" t="str">
        <f>IFERROR(VLOOKUP($B1584,APガラス性能一覧!$A$2:$M$6097,8,0),"")</f>
        <v/>
      </c>
      <c r="J1584" s="68" t="str">
        <f>IFERROR(VLOOKUP($B1584,APガラス性能一覧!$A$2:$M$6097,9,0),"")</f>
        <v/>
      </c>
      <c r="K1584" s="68" t="str">
        <f>IFERROR(VLOOKUP($B1584,APガラス性能一覧!$A$2:$M$6097,10,0),"")</f>
        <v/>
      </c>
      <c r="L1584" s="68" t="str">
        <f>IFERROR(VLOOKUP($B1584,APガラス性能一覧!$A$2:$M$6097,11,0),"")</f>
        <v/>
      </c>
      <c r="M1584" s="68" t="str">
        <f>IFERROR(VLOOKUP($B1584,APガラス性能一覧!$A$2:$M$6097,12,0),"")</f>
        <v/>
      </c>
      <c r="N1584" s="68" t="str">
        <f>IFERROR(VLOOKUP($B1584,APガラス性能一覧!$A$2:$M$6097,13,0),"")</f>
        <v/>
      </c>
    </row>
    <row r="1585" spans="2:14" x14ac:dyDescent="0.4">
      <c r="B1585" s="68" t="str">
        <f>IF($D$2="","",IF($E$2=0.65,IFERROR(IF(INDEX(APガラス性能一覧!A:A,MATCH(ROW(B1579),APガラス性能一覧!$O:$O,0))="","",INDEX(APガラス性能一覧!A:A,MATCH(ROW(B1579),APガラス性能一覧!$O:$O,0))),""),IFERROR(IF(INDEX(APガラス性能一覧!A:A,MATCH(ROW(B1579),APガラス性能一覧!$N:$N,0))="","",INDEX(APガラス性能一覧!A:A,MATCH(ROW(B1579),APガラス性能一覧!$N:$N,0))),"")))</f>
        <v/>
      </c>
      <c r="C1585" s="68" t="str">
        <f>IFERROR(VLOOKUP($B1585,APガラス性能一覧!$A$2:$M$6097,2,0),"")</f>
        <v/>
      </c>
      <c r="D1585" s="68" t="str">
        <f>IFERROR(VLOOKUP($B1585,APガラス性能一覧!$A$2:$M$6097,3,0),"")</f>
        <v/>
      </c>
      <c r="E1585" s="68" t="str">
        <f>IFERROR(VLOOKUP($B1585,APガラス性能一覧!$A$2:$M$6097,4,0),"")</f>
        <v/>
      </c>
      <c r="F1585" s="68" t="str">
        <f>IFERROR(VLOOKUP($B1585,APガラス性能一覧!$A$2:$M$6097,5,0),"")</f>
        <v/>
      </c>
      <c r="G1585" s="68" t="str">
        <f>IFERROR(VLOOKUP($B1585,APガラス性能一覧!$A$2:$M$6097,6,0),"")</f>
        <v/>
      </c>
      <c r="H1585" s="68" t="str">
        <f>IFERROR(VLOOKUP($B1585,APガラス性能一覧!$A$2:$M$6097,7,0),"")</f>
        <v/>
      </c>
      <c r="I1585" s="68" t="str">
        <f>IFERROR(VLOOKUP($B1585,APガラス性能一覧!$A$2:$M$6097,8,0),"")</f>
        <v/>
      </c>
      <c r="J1585" s="68" t="str">
        <f>IFERROR(VLOOKUP($B1585,APガラス性能一覧!$A$2:$M$6097,9,0),"")</f>
        <v/>
      </c>
      <c r="K1585" s="68" t="str">
        <f>IFERROR(VLOOKUP($B1585,APガラス性能一覧!$A$2:$M$6097,10,0),"")</f>
        <v/>
      </c>
      <c r="L1585" s="68" t="str">
        <f>IFERROR(VLOOKUP($B1585,APガラス性能一覧!$A$2:$M$6097,11,0),"")</f>
        <v/>
      </c>
      <c r="M1585" s="68" t="str">
        <f>IFERROR(VLOOKUP($B1585,APガラス性能一覧!$A$2:$M$6097,12,0),"")</f>
        <v/>
      </c>
      <c r="N1585" s="68" t="str">
        <f>IFERROR(VLOOKUP($B1585,APガラス性能一覧!$A$2:$M$6097,13,0),"")</f>
        <v/>
      </c>
    </row>
    <row r="1586" spans="2:14" x14ac:dyDescent="0.4">
      <c r="B1586" s="68" t="str">
        <f>IF($D$2="","",IF($E$2=0.65,IFERROR(IF(INDEX(APガラス性能一覧!A:A,MATCH(ROW(B1580),APガラス性能一覧!$O:$O,0))="","",INDEX(APガラス性能一覧!A:A,MATCH(ROW(B1580),APガラス性能一覧!$O:$O,0))),""),IFERROR(IF(INDEX(APガラス性能一覧!A:A,MATCH(ROW(B1580),APガラス性能一覧!$N:$N,0))="","",INDEX(APガラス性能一覧!A:A,MATCH(ROW(B1580),APガラス性能一覧!$N:$N,0))),"")))</f>
        <v/>
      </c>
      <c r="C1586" s="68" t="str">
        <f>IFERROR(VLOOKUP($B1586,APガラス性能一覧!$A$2:$M$6097,2,0),"")</f>
        <v/>
      </c>
      <c r="D1586" s="68" t="str">
        <f>IFERROR(VLOOKUP($B1586,APガラス性能一覧!$A$2:$M$6097,3,0),"")</f>
        <v/>
      </c>
      <c r="E1586" s="68" t="str">
        <f>IFERROR(VLOOKUP($B1586,APガラス性能一覧!$A$2:$M$6097,4,0),"")</f>
        <v/>
      </c>
      <c r="F1586" s="68" t="str">
        <f>IFERROR(VLOOKUP($B1586,APガラス性能一覧!$A$2:$M$6097,5,0),"")</f>
        <v/>
      </c>
      <c r="G1586" s="68" t="str">
        <f>IFERROR(VLOOKUP($B1586,APガラス性能一覧!$A$2:$M$6097,6,0),"")</f>
        <v/>
      </c>
      <c r="H1586" s="68" t="str">
        <f>IFERROR(VLOOKUP($B1586,APガラス性能一覧!$A$2:$M$6097,7,0),"")</f>
        <v/>
      </c>
      <c r="I1586" s="68" t="str">
        <f>IFERROR(VLOOKUP($B1586,APガラス性能一覧!$A$2:$M$6097,8,0),"")</f>
        <v/>
      </c>
      <c r="J1586" s="68" t="str">
        <f>IFERROR(VLOOKUP($B1586,APガラス性能一覧!$A$2:$M$6097,9,0),"")</f>
        <v/>
      </c>
      <c r="K1586" s="68" t="str">
        <f>IFERROR(VLOOKUP($B1586,APガラス性能一覧!$A$2:$M$6097,10,0),"")</f>
        <v/>
      </c>
      <c r="L1586" s="68" t="str">
        <f>IFERROR(VLOOKUP($B1586,APガラス性能一覧!$A$2:$M$6097,11,0),"")</f>
        <v/>
      </c>
      <c r="M1586" s="68" t="str">
        <f>IFERROR(VLOOKUP($B1586,APガラス性能一覧!$A$2:$M$6097,12,0),"")</f>
        <v/>
      </c>
      <c r="N1586" s="68" t="str">
        <f>IFERROR(VLOOKUP($B1586,APガラス性能一覧!$A$2:$M$6097,13,0),"")</f>
        <v/>
      </c>
    </row>
    <row r="1587" spans="2:14" x14ac:dyDescent="0.4">
      <c r="B1587" s="68" t="str">
        <f>IF($D$2="","",IF($E$2=0.65,IFERROR(IF(INDEX(APガラス性能一覧!A:A,MATCH(ROW(B1581),APガラス性能一覧!$O:$O,0))="","",INDEX(APガラス性能一覧!A:A,MATCH(ROW(B1581),APガラス性能一覧!$O:$O,0))),""),IFERROR(IF(INDEX(APガラス性能一覧!A:A,MATCH(ROW(B1581),APガラス性能一覧!$N:$N,0))="","",INDEX(APガラス性能一覧!A:A,MATCH(ROW(B1581),APガラス性能一覧!$N:$N,0))),"")))</f>
        <v/>
      </c>
      <c r="C1587" s="68" t="str">
        <f>IFERROR(VLOOKUP($B1587,APガラス性能一覧!$A$2:$M$6097,2,0),"")</f>
        <v/>
      </c>
      <c r="D1587" s="68" t="str">
        <f>IFERROR(VLOOKUP($B1587,APガラス性能一覧!$A$2:$M$6097,3,0),"")</f>
        <v/>
      </c>
      <c r="E1587" s="68" t="str">
        <f>IFERROR(VLOOKUP($B1587,APガラス性能一覧!$A$2:$M$6097,4,0),"")</f>
        <v/>
      </c>
      <c r="F1587" s="68" t="str">
        <f>IFERROR(VLOOKUP($B1587,APガラス性能一覧!$A$2:$M$6097,5,0),"")</f>
        <v/>
      </c>
      <c r="G1587" s="68" t="str">
        <f>IFERROR(VLOOKUP($B1587,APガラス性能一覧!$A$2:$M$6097,6,0),"")</f>
        <v/>
      </c>
      <c r="H1587" s="68" t="str">
        <f>IFERROR(VLOOKUP($B1587,APガラス性能一覧!$A$2:$M$6097,7,0),"")</f>
        <v/>
      </c>
      <c r="I1587" s="68" t="str">
        <f>IFERROR(VLOOKUP($B1587,APガラス性能一覧!$A$2:$M$6097,8,0),"")</f>
        <v/>
      </c>
      <c r="J1587" s="68" t="str">
        <f>IFERROR(VLOOKUP($B1587,APガラス性能一覧!$A$2:$M$6097,9,0),"")</f>
        <v/>
      </c>
      <c r="K1587" s="68" t="str">
        <f>IFERROR(VLOOKUP($B1587,APガラス性能一覧!$A$2:$M$6097,10,0),"")</f>
        <v/>
      </c>
      <c r="L1587" s="68" t="str">
        <f>IFERROR(VLOOKUP($B1587,APガラス性能一覧!$A$2:$M$6097,11,0),"")</f>
        <v/>
      </c>
      <c r="M1587" s="68" t="str">
        <f>IFERROR(VLOOKUP($B1587,APガラス性能一覧!$A$2:$M$6097,12,0),"")</f>
        <v/>
      </c>
      <c r="N1587" s="68" t="str">
        <f>IFERROR(VLOOKUP($B1587,APガラス性能一覧!$A$2:$M$6097,13,0),"")</f>
        <v/>
      </c>
    </row>
    <row r="1588" spans="2:14" x14ac:dyDescent="0.4">
      <c r="B1588" s="68" t="str">
        <f>IF($D$2="","",IF($E$2=0.65,IFERROR(IF(INDEX(APガラス性能一覧!A:A,MATCH(ROW(B1582),APガラス性能一覧!$O:$O,0))="","",INDEX(APガラス性能一覧!A:A,MATCH(ROW(B1582),APガラス性能一覧!$O:$O,0))),""),IFERROR(IF(INDEX(APガラス性能一覧!A:A,MATCH(ROW(B1582),APガラス性能一覧!$N:$N,0))="","",INDEX(APガラス性能一覧!A:A,MATCH(ROW(B1582),APガラス性能一覧!$N:$N,0))),"")))</f>
        <v/>
      </c>
      <c r="C1588" s="68" t="str">
        <f>IFERROR(VLOOKUP($B1588,APガラス性能一覧!$A$2:$M$6097,2,0),"")</f>
        <v/>
      </c>
      <c r="D1588" s="68" t="str">
        <f>IFERROR(VLOOKUP($B1588,APガラス性能一覧!$A$2:$M$6097,3,0),"")</f>
        <v/>
      </c>
      <c r="E1588" s="68" t="str">
        <f>IFERROR(VLOOKUP($B1588,APガラス性能一覧!$A$2:$M$6097,4,0),"")</f>
        <v/>
      </c>
      <c r="F1588" s="68" t="str">
        <f>IFERROR(VLOOKUP($B1588,APガラス性能一覧!$A$2:$M$6097,5,0),"")</f>
        <v/>
      </c>
      <c r="G1588" s="68" t="str">
        <f>IFERROR(VLOOKUP($B1588,APガラス性能一覧!$A$2:$M$6097,6,0),"")</f>
        <v/>
      </c>
      <c r="H1588" s="68" t="str">
        <f>IFERROR(VLOOKUP($B1588,APガラス性能一覧!$A$2:$M$6097,7,0),"")</f>
        <v/>
      </c>
      <c r="I1588" s="68" t="str">
        <f>IFERROR(VLOOKUP($B1588,APガラス性能一覧!$A$2:$M$6097,8,0),"")</f>
        <v/>
      </c>
      <c r="J1588" s="68" t="str">
        <f>IFERROR(VLOOKUP($B1588,APガラス性能一覧!$A$2:$M$6097,9,0),"")</f>
        <v/>
      </c>
      <c r="K1588" s="68" t="str">
        <f>IFERROR(VLOOKUP($B1588,APガラス性能一覧!$A$2:$M$6097,10,0),"")</f>
        <v/>
      </c>
      <c r="L1588" s="68" t="str">
        <f>IFERROR(VLOOKUP($B1588,APガラス性能一覧!$A$2:$M$6097,11,0),"")</f>
        <v/>
      </c>
      <c r="M1588" s="68" t="str">
        <f>IFERROR(VLOOKUP($B1588,APガラス性能一覧!$A$2:$M$6097,12,0),"")</f>
        <v/>
      </c>
      <c r="N1588" s="68" t="str">
        <f>IFERROR(VLOOKUP($B1588,APガラス性能一覧!$A$2:$M$6097,13,0),"")</f>
        <v/>
      </c>
    </row>
    <row r="1589" spans="2:14" x14ac:dyDescent="0.4">
      <c r="B1589" s="68" t="str">
        <f>IF($D$2="","",IF($E$2=0.65,IFERROR(IF(INDEX(APガラス性能一覧!A:A,MATCH(ROW(B1583),APガラス性能一覧!$O:$O,0))="","",INDEX(APガラス性能一覧!A:A,MATCH(ROW(B1583),APガラス性能一覧!$O:$O,0))),""),IFERROR(IF(INDEX(APガラス性能一覧!A:A,MATCH(ROW(B1583),APガラス性能一覧!$N:$N,0))="","",INDEX(APガラス性能一覧!A:A,MATCH(ROW(B1583),APガラス性能一覧!$N:$N,0))),"")))</f>
        <v/>
      </c>
      <c r="C1589" s="68" t="str">
        <f>IFERROR(VLOOKUP($B1589,APガラス性能一覧!$A$2:$M$6097,2,0),"")</f>
        <v/>
      </c>
      <c r="D1589" s="68" t="str">
        <f>IFERROR(VLOOKUP($B1589,APガラス性能一覧!$A$2:$M$6097,3,0),"")</f>
        <v/>
      </c>
      <c r="E1589" s="68" t="str">
        <f>IFERROR(VLOOKUP($B1589,APガラス性能一覧!$A$2:$M$6097,4,0),"")</f>
        <v/>
      </c>
      <c r="F1589" s="68" t="str">
        <f>IFERROR(VLOOKUP($B1589,APガラス性能一覧!$A$2:$M$6097,5,0),"")</f>
        <v/>
      </c>
      <c r="G1589" s="68" t="str">
        <f>IFERROR(VLOOKUP($B1589,APガラス性能一覧!$A$2:$M$6097,6,0),"")</f>
        <v/>
      </c>
      <c r="H1589" s="68" t="str">
        <f>IFERROR(VLOOKUP($B1589,APガラス性能一覧!$A$2:$M$6097,7,0),"")</f>
        <v/>
      </c>
      <c r="I1589" s="68" t="str">
        <f>IFERROR(VLOOKUP($B1589,APガラス性能一覧!$A$2:$M$6097,8,0),"")</f>
        <v/>
      </c>
      <c r="J1589" s="68" t="str">
        <f>IFERROR(VLOOKUP($B1589,APガラス性能一覧!$A$2:$M$6097,9,0),"")</f>
        <v/>
      </c>
      <c r="K1589" s="68" t="str">
        <f>IFERROR(VLOOKUP($B1589,APガラス性能一覧!$A$2:$M$6097,10,0),"")</f>
        <v/>
      </c>
      <c r="L1589" s="68" t="str">
        <f>IFERROR(VLOOKUP($B1589,APガラス性能一覧!$A$2:$M$6097,11,0),"")</f>
        <v/>
      </c>
      <c r="M1589" s="68" t="str">
        <f>IFERROR(VLOOKUP($B1589,APガラス性能一覧!$A$2:$M$6097,12,0),"")</f>
        <v/>
      </c>
      <c r="N1589" s="68" t="str">
        <f>IFERROR(VLOOKUP($B1589,APガラス性能一覧!$A$2:$M$6097,13,0),"")</f>
        <v/>
      </c>
    </row>
    <row r="1590" spans="2:14" x14ac:dyDescent="0.4">
      <c r="B1590" s="68" t="str">
        <f>IF($D$2="","",IF($E$2=0.65,IFERROR(IF(INDEX(APガラス性能一覧!A:A,MATCH(ROW(B1584),APガラス性能一覧!$O:$O,0))="","",INDEX(APガラス性能一覧!A:A,MATCH(ROW(B1584),APガラス性能一覧!$O:$O,0))),""),IFERROR(IF(INDEX(APガラス性能一覧!A:A,MATCH(ROW(B1584),APガラス性能一覧!$N:$N,0))="","",INDEX(APガラス性能一覧!A:A,MATCH(ROW(B1584),APガラス性能一覧!$N:$N,0))),"")))</f>
        <v/>
      </c>
      <c r="C1590" s="68" t="str">
        <f>IFERROR(VLOOKUP($B1590,APガラス性能一覧!$A$2:$M$6097,2,0),"")</f>
        <v/>
      </c>
      <c r="D1590" s="68" t="str">
        <f>IFERROR(VLOOKUP($B1590,APガラス性能一覧!$A$2:$M$6097,3,0),"")</f>
        <v/>
      </c>
      <c r="E1590" s="68" t="str">
        <f>IFERROR(VLOOKUP($B1590,APガラス性能一覧!$A$2:$M$6097,4,0),"")</f>
        <v/>
      </c>
      <c r="F1590" s="68" t="str">
        <f>IFERROR(VLOOKUP($B1590,APガラス性能一覧!$A$2:$M$6097,5,0),"")</f>
        <v/>
      </c>
      <c r="G1590" s="68" t="str">
        <f>IFERROR(VLOOKUP($B1590,APガラス性能一覧!$A$2:$M$6097,6,0),"")</f>
        <v/>
      </c>
      <c r="H1590" s="68" t="str">
        <f>IFERROR(VLOOKUP($B1590,APガラス性能一覧!$A$2:$M$6097,7,0),"")</f>
        <v/>
      </c>
      <c r="I1590" s="68" t="str">
        <f>IFERROR(VLOOKUP($B1590,APガラス性能一覧!$A$2:$M$6097,8,0),"")</f>
        <v/>
      </c>
      <c r="J1590" s="68" t="str">
        <f>IFERROR(VLOOKUP($B1590,APガラス性能一覧!$A$2:$M$6097,9,0),"")</f>
        <v/>
      </c>
      <c r="K1590" s="68" t="str">
        <f>IFERROR(VLOOKUP($B1590,APガラス性能一覧!$A$2:$M$6097,10,0),"")</f>
        <v/>
      </c>
      <c r="L1590" s="68" t="str">
        <f>IFERROR(VLOOKUP($B1590,APガラス性能一覧!$A$2:$M$6097,11,0),"")</f>
        <v/>
      </c>
      <c r="M1590" s="68" t="str">
        <f>IFERROR(VLOOKUP($B1590,APガラス性能一覧!$A$2:$M$6097,12,0),"")</f>
        <v/>
      </c>
      <c r="N1590" s="68" t="str">
        <f>IFERROR(VLOOKUP($B1590,APガラス性能一覧!$A$2:$M$6097,13,0),"")</f>
        <v/>
      </c>
    </row>
    <row r="1591" spans="2:14" x14ac:dyDescent="0.4">
      <c r="B1591" s="68" t="str">
        <f>IF($D$2="","",IF($E$2=0.65,IFERROR(IF(INDEX(APガラス性能一覧!A:A,MATCH(ROW(B1585),APガラス性能一覧!$O:$O,0))="","",INDEX(APガラス性能一覧!A:A,MATCH(ROW(B1585),APガラス性能一覧!$O:$O,0))),""),IFERROR(IF(INDEX(APガラス性能一覧!A:A,MATCH(ROW(B1585),APガラス性能一覧!$N:$N,0))="","",INDEX(APガラス性能一覧!A:A,MATCH(ROW(B1585),APガラス性能一覧!$N:$N,0))),"")))</f>
        <v/>
      </c>
      <c r="C1591" s="68" t="str">
        <f>IFERROR(VLOOKUP($B1591,APガラス性能一覧!$A$2:$M$6097,2,0),"")</f>
        <v/>
      </c>
      <c r="D1591" s="68" t="str">
        <f>IFERROR(VLOOKUP($B1591,APガラス性能一覧!$A$2:$M$6097,3,0),"")</f>
        <v/>
      </c>
      <c r="E1591" s="68" t="str">
        <f>IFERROR(VLOOKUP($B1591,APガラス性能一覧!$A$2:$M$6097,4,0),"")</f>
        <v/>
      </c>
      <c r="F1591" s="68" t="str">
        <f>IFERROR(VLOOKUP($B1591,APガラス性能一覧!$A$2:$M$6097,5,0),"")</f>
        <v/>
      </c>
      <c r="G1591" s="68" t="str">
        <f>IFERROR(VLOOKUP($B1591,APガラス性能一覧!$A$2:$M$6097,6,0),"")</f>
        <v/>
      </c>
      <c r="H1591" s="68" t="str">
        <f>IFERROR(VLOOKUP($B1591,APガラス性能一覧!$A$2:$M$6097,7,0),"")</f>
        <v/>
      </c>
      <c r="I1591" s="68" t="str">
        <f>IFERROR(VLOOKUP($B1591,APガラス性能一覧!$A$2:$M$6097,8,0),"")</f>
        <v/>
      </c>
      <c r="J1591" s="68" t="str">
        <f>IFERROR(VLOOKUP($B1591,APガラス性能一覧!$A$2:$M$6097,9,0),"")</f>
        <v/>
      </c>
      <c r="K1591" s="68" t="str">
        <f>IFERROR(VLOOKUP($B1591,APガラス性能一覧!$A$2:$M$6097,10,0),"")</f>
        <v/>
      </c>
      <c r="L1591" s="68" t="str">
        <f>IFERROR(VLOOKUP($B1591,APガラス性能一覧!$A$2:$M$6097,11,0),"")</f>
        <v/>
      </c>
      <c r="M1591" s="68" t="str">
        <f>IFERROR(VLOOKUP($B1591,APガラス性能一覧!$A$2:$M$6097,12,0),"")</f>
        <v/>
      </c>
      <c r="N1591" s="68" t="str">
        <f>IFERROR(VLOOKUP($B1591,APガラス性能一覧!$A$2:$M$6097,13,0),"")</f>
        <v/>
      </c>
    </row>
    <row r="1592" spans="2:14" x14ac:dyDescent="0.4">
      <c r="B1592" s="68" t="str">
        <f>IF($D$2="","",IF($E$2=0.65,IFERROR(IF(INDEX(APガラス性能一覧!A:A,MATCH(ROW(B1586),APガラス性能一覧!$O:$O,0))="","",INDEX(APガラス性能一覧!A:A,MATCH(ROW(B1586),APガラス性能一覧!$O:$O,0))),""),IFERROR(IF(INDEX(APガラス性能一覧!A:A,MATCH(ROW(B1586),APガラス性能一覧!$N:$N,0))="","",INDEX(APガラス性能一覧!A:A,MATCH(ROW(B1586),APガラス性能一覧!$N:$N,0))),"")))</f>
        <v/>
      </c>
      <c r="C1592" s="68" t="str">
        <f>IFERROR(VLOOKUP($B1592,APガラス性能一覧!$A$2:$M$6097,2,0),"")</f>
        <v/>
      </c>
      <c r="D1592" s="68" t="str">
        <f>IFERROR(VLOOKUP($B1592,APガラス性能一覧!$A$2:$M$6097,3,0),"")</f>
        <v/>
      </c>
      <c r="E1592" s="68" t="str">
        <f>IFERROR(VLOOKUP($B1592,APガラス性能一覧!$A$2:$M$6097,4,0),"")</f>
        <v/>
      </c>
      <c r="F1592" s="68" t="str">
        <f>IFERROR(VLOOKUP($B1592,APガラス性能一覧!$A$2:$M$6097,5,0),"")</f>
        <v/>
      </c>
      <c r="G1592" s="68" t="str">
        <f>IFERROR(VLOOKUP($B1592,APガラス性能一覧!$A$2:$M$6097,6,0),"")</f>
        <v/>
      </c>
      <c r="H1592" s="68" t="str">
        <f>IFERROR(VLOOKUP($B1592,APガラス性能一覧!$A$2:$M$6097,7,0),"")</f>
        <v/>
      </c>
      <c r="I1592" s="68" t="str">
        <f>IFERROR(VLOOKUP($B1592,APガラス性能一覧!$A$2:$M$6097,8,0),"")</f>
        <v/>
      </c>
      <c r="J1592" s="68" t="str">
        <f>IFERROR(VLOOKUP($B1592,APガラス性能一覧!$A$2:$M$6097,9,0),"")</f>
        <v/>
      </c>
      <c r="K1592" s="68" t="str">
        <f>IFERROR(VLOOKUP($B1592,APガラス性能一覧!$A$2:$M$6097,10,0),"")</f>
        <v/>
      </c>
      <c r="L1592" s="68" t="str">
        <f>IFERROR(VLOOKUP($B1592,APガラス性能一覧!$A$2:$M$6097,11,0),"")</f>
        <v/>
      </c>
      <c r="M1592" s="68" t="str">
        <f>IFERROR(VLOOKUP($B1592,APガラス性能一覧!$A$2:$M$6097,12,0),"")</f>
        <v/>
      </c>
      <c r="N1592" s="68" t="str">
        <f>IFERROR(VLOOKUP($B1592,APガラス性能一覧!$A$2:$M$6097,13,0),"")</f>
        <v/>
      </c>
    </row>
    <row r="1593" spans="2:14" x14ac:dyDescent="0.4">
      <c r="B1593" s="68" t="str">
        <f>IF($D$2="","",IF($E$2=0.65,IFERROR(IF(INDEX(APガラス性能一覧!A:A,MATCH(ROW(B1587),APガラス性能一覧!$O:$O,0))="","",INDEX(APガラス性能一覧!A:A,MATCH(ROW(B1587),APガラス性能一覧!$O:$O,0))),""),IFERROR(IF(INDEX(APガラス性能一覧!A:A,MATCH(ROW(B1587),APガラス性能一覧!$N:$N,0))="","",INDEX(APガラス性能一覧!A:A,MATCH(ROW(B1587),APガラス性能一覧!$N:$N,0))),"")))</f>
        <v/>
      </c>
      <c r="C1593" s="68" t="str">
        <f>IFERROR(VLOOKUP($B1593,APガラス性能一覧!$A$2:$M$6097,2,0),"")</f>
        <v/>
      </c>
      <c r="D1593" s="68" t="str">
        <f>IFERROR(VLOOKUP($B1593,APガラス性能一覧!$A$2:$M$6097,3,0),"")</f>
        <v/>
      </c>
      <c r="E1593" s="68" t="str">
        <f>IFERROR(VLOOKUP($B1593,APガラス性能一覧!$A$2:$M$6097,4,0),"")</f>
        <v/>
      </c>
      <c r="F1593" s="68" t="str">
        <f>IFERROR(VLOOKUP($B1593,APガラス性能一覧!$A$2:$M$6097,5,0),"")</f>
        <v/>
      </c>
      <c r="G1593" s="68" t="str">
        <f>IFERROR(VLOOKUP($B1593,APガラス性能一覧!$A$2:$M$6097,6,0),"")</f>
        <v/>
      </c>
      <c r="H1593" s="68" t="str">
        <f>IFERROR(VLOOKUP($B1593,APガラス性能一覧!$A$2:$M$6097,7,0),"")</f>
        <v/>
      </c>
      <c r="I1593" s="68" t="str">
        <f>IFERROR(VLOOKUP($B1593,APガラス性能一覧!$A$2:$M$6097,8,0),"")</f>
        <v/>
      </c>
      <c r="J1593" s="68" t="str">
        <f>IFERROR(VLOOKUP($B1593,APガラス性能一覧!$A$2:$M$6097,9,0),"")</f>
        <v/>
      </c>
      <c r="K1593" s="68" t="str">
        <f>IFERROR(VLOOKUP($B1593,APガラス性能一覧!$A$2:$M$6097,10,0),"")</f>
        <v/>
      </c>
      <c r="L1593" s="68" t="str">
        <f>IFERROR(VLOOKUP($B1593,APガラス性能一覧!$A$2:$M$6097,11,0),"")</f>
        <v/>
      </c>
      <c r="M1593" s="68" t="str">
        <f>IFERROR(VLOOKUP($B1593,APガラス性能一覧!$A$2:$M$6097,12,0),"")</f>
        <v/>
      </c>
      <c r="N1593" s="68" t="str">
        <f>IFERROR(VLOOKUP($B1593,APガラス性能一覧!$A$2:$M$6097,13,0),"")</f>
        <v/>
      </c>
    </row>
    <row r="1594" spans="2:14" x14ac:dyDescent="0.4">
      <c r="B1594" s="68" t="str">
        <f>IF($D$2="","",IF($E$2=0.65,IFERROR(IF(INDEX(APガラス性能一覧!A:A,MATCH(ROW(B1588),APガラス性能一覧!$O:$O,0))="","",INDEX(APガラス性能一覧!A:A,MATCH(ROW(B1588),APガラス性能一覧!$O:$O,0))),""),IFERROR(IF(INDEX(APガラス性能一覧!A:A,MATCH(ROW(B1588),APガラス性能一覧!$N:$N,0))="","",INDEX(APガラス性能一覧!A:A,MATCH(ROW(B1588),APガラス性能一覧!$N:$N,0))),"")))</f>
        <v/>
      </c>
      <c r="C1594" s="68" t="str">
        <f>IFERROR(VLOOKUP($B1594,APガラス性能一覧!$A$2:$M$6097,2,0),"")</f>
        <v/>
      </c>
      <c r="D1594" s="68" t="str">
        <f>IFERROR(VLOOKUP($B1594,APガラス性能一覧!$A$2:$M$6097,3,0),"")</f>
        <v/>
      </c>
      <c r="E1594" s="68" t="str">
        <f>IFERROR(VLOOKUP($B1594,APガラス性能一覧!$A$2:$M$6097,4,0),"")</f>
        <v/>
      </c>
      <c r="F1594" s="68" t="str">
        <f>IFERROR(VLOOKUP($B1594,APガラス性能一覧!$A$2:$M$6097,5,0),"")</f>
        <v/>
      </c>
      <c r="G1594" s="68" t="str">
        <f>IFERROR(VLOOKUP($B1594,APガラス性能一覧!$A$2:$M$6097,6,0),"")</f>
        <v/>
      </c>
      <c r="H1594" s="68" t="str">
        <f>IFERROR(VLOOKUP($B1594,APガラス性能一覧!$A$2:$M$6097,7,0),"")</f>
        <v/>
      </c>
      <c r="I1594" s="68" t="str">
        <f>IFERROR(VLOOKUP($B1594,APガラス性能一覧!$A$2:$M$6097,8,0),"")</f>
        <v/>
      </c>
      <c r="J1594" s="68" t="str">
        <f>IFERROR(VLOOKUP($B1594,APガラス性能一覧!$A$2:$M$6097,9,0),"")</f>
        <v/>
      </c>
      <c r="K1594" s="68" t="str">
        <f>IFERROR(VLOOKUP($B1594,APガラス性能一覧!$A$2:$M$6097,10,0),"")</f>
        <v/>
      </c>
      <c r="L1594" s="68" t="str">
        <f>IFERROR(VLOOKUP($B1594,APガラス性能一覧!$A$2:$M$6097,11,0),"")</f>
        <v/>
      </c>
      <c r="M1594" s="68" t="str">
        <f>IFERROR(VLOOKUP($B1594,APガラス性能一覧!$A$2:$M$6097,12,0),"")</f>
        <v/>
      </c>
      <c r="N1594" s="68" t="str">
        <f>IFERROR(VLOOKUP($B1594,APガラス性能一覧!$A$2:$M$6097,13,0),"")</f>
        <v/>
      </c>
    </row>
    <row r="1595" spans="2:14" x14ac:dyDescent="0.4">
      <c r="B1595" s="68" t="str">
        <f>IF($D$2="","",IF($E$2=0.65,IFERROR(IF(INDEX(APガラス性能一覧!A:A,MATCH(ROW(B1589),APガラス性能一覧!$O:$O,0))="","",INDEX(APガラス性能一覧!A:A,MATCH(ROW(B1589),APガラス性能一覧!$O:$O,0))),""),IFERROR(IF(INDEX(APガラス性能一覧!A:A,MATCH(ROW(B1589),APガラス性能一覧!$N:$N,0))="","",INDEX(APガラス性能一覧!A:A,MATCH(ROW(B1589),APガラス性能一覧!$N:$N,0))),"")))</f>
        <v/>
      </c>
      <c r="C1595" s="68" t="str">
        <f>IFERROR(VLOOKUP($B1595,APガラス性能一覧!$A$2:$M$6097,2,0),"")</f>
        <v/>
      </c>
      <c r="D1595" s="68" t="str">
        <f>IFERROR(VLOOKUP($B1595,APガラス性能一覧!$A$2:$M$6097,3,0),"")</f>
        <v/>
      </c>
      <c r="E1595" s="68" t="str">
        <f>IFERROR(VLOOKUP($B1595,APガラス性能一覧!$A$2:$M$6097,4,0),"")</f>
        <v/>
      </c>
      <c r="F1595" s="68" t="str">
        <f>IFERROR(VLOOKUP($B1595,APガラス性能一覧!$A$2:$M$6097,5,0),"")</f>
        <v/>
      </c>
      <c r="G1595" s="68" t="str">
        <f>IFERROR(VLOOKUP($B1595,APガラス性能一覧!$A$2:$M$6097,6,0),"")</f>
        <v/>
      </c>
      <c r="H1595" s="68" t="str">
        <f>IFERROR(VLOOKUP($B1595,APガラス性能一覧!$A$2:$M$6097,7,0),"")</f>
        <v/>
      </c>
      <c r="I1595" s="68" t="str">
        <f>IFERROR(VLOOKUP($B1595,APガラス性能一覧!$A$2:$M$6097,8,0),"")</f>
        <v/>
      </c>
      <c r="J1595" s="68" t="str">
        <f>IFERROR(VLOOKUP($B1595,APガラス性能一覧!$A$2:$M$6097,9,0),"")</f>
        <v/>
      </c>
      <c r="K1595" s="68" t="str">
        <f>IFERROR(VLOOKUP($B1595,APガラス性能一覧!$A$2:$M$6097,10,0),"")</f>
        <v/>
      </c>
      <c r="L1595" s="68" t="str">
        <f>IFERROR(VLOOKUP($B1595,APガラス性能一覧!$A$2:$M$6097,11,0),"")</f>
        <v/>
      </c>
      <c r="M1595" s="68" t="str">
        <f>IFERROR(VLOOKUP($B1595,APガラス性能一覧!$A$2:$M$6097,12,0),"")</f>
        <v/>
      </c>
      <c r="N1595" s="68" t="str">
        <f>IFERROR(VLOOKUP($B1595,APガラス性能一覧!$A$2:$M$6097,13,0),"")</f>
        <v/>
      </c>
    </row>
    <row r="1596" spans="2:14" x14ac:dyDescent="0.4">
      <c r="B1596" s="68" t="str">
        <f>IF($D$2="","",IF($E$2=0.65,IFERROR(IF(INDEX(APガラス性能一覧!A:A,MATCH(ROW(B1590),APガラス性能一覧!$O:$O,0))="","",INDEX(APガラス性能一覧!A:A,MATCH(ROW(B1590),APガラス性能一覧!$O:$O,0))),""),IFERROR(IF(INDEX(APガラス性能一覧!A:A,MATCH(ROW(B1590),APガラス性能一覧!$N:$N,0))="","",INDEX(APガラス性能一覧!A:A,MATCH(ROW(B1590),APガラス性能一覧!$N:$N,0))),"")))</f>
        <v/>
      </c>
      <c r="C1596" s="68" t="str">
        <f>IFERROR(VLOOKUP($B1596,APガラス性能一覧!$A$2:$M$6097,2,0),"")</f>
        <v/>
      </c>
      <c r="D1596" s="68" t="str">
        <f>IFERROR(VLOOKUP($B1596,APガラス性能一覧!$A$2:$M$6097,3,0),"")</f>
        <v/>
      </c>
      <c r="E1596" s="68" t="str">
        <f>IFERROR(VLOOKUP($B1596,APガラス性能一覧!$A$2:$M$6097,4,0),"")</f>
        <v/>
      </c>
      <c r="F1596" s="68" t="str">
        <f>IFERROR(VLOOKUP($B1596,APガラス性能一覧!$A$2:$M$6097,5,0),"")</f>
        <v/>
      </c>
      <c r="G1596" s="68" t="str">
        <f>IFERROR(VLOOKUP($B1596,APガラス性能一覧!$A$2:$M$6097,6,0),"")</f>
        <v/>
      </c>
      <c r="H1596" s="68" t="str">
        <f>IFERROR(VLOOKUP($B1596,APガラス性能一覧!$A$2:$M$6097,7,0),"")</f>
        <v/>
      </c>
      <c r="I1596" s="68" t="str">
        <f>IFERROR(VLOOKUP($B1596,APガラス性能一覧!$A$2:$M$6097,8,0),"")</f>
        <v/>
      </c>
      <c r="J1596" s="68" t="str">
        <f>IFERROR(VLOOKUP($B1596,APガラス性能一覧!$A$2:$M$6097,9,0),"")</f>
        <v/>
      </c>
      <c r="K1596" s="68" t="str">
        <f>IFERROR(VLOOKUP($B1596,APガラス性能一覧!$A$2:$M$6097,10,0),"")</f>
        <v/>
      </c>
      <c r="L1596" s="68" t="str">
        <f>IFERROR(VLOOKUP($B1596,APガラス性能一覧!$A$2:$M$6097,11,0),"")</f>
        <v/>
      </c>
      <c r="M1596" s="68" t="str">
        <f>IFERROR(VLOOKUP($B1596,APガラス性能一覧!$A$2:$M$6097,12,0),"")</f>
        <v/>
      </c>
      <c r="N1596" s="68" t="str">
        <f>IFERROR(VLOOKUP($B1596,APガラス性能一覧!$A$2:$M$6097,13,0),"")</f>
        <v/>
      </c>
    </row>
    <row r="1597" spans="2:14" x14ac:dyDescent="0.4">
      <c r="B1597" s="68" t="str">
        <f>IF($D$2="","",IF($E$2=0.65,IFERROR(IF(INDEX(APガラス性能一覧!A:A,MATCH(ROW(B1591),APガラス性能一覧!$O:$O,0))="","",INDEX(APガラス性能一覧!A:A,MATCH(ROW(B1591),APガラス性能一覧!$O:$O,0))),""),IFERROR(IF(INDEX(APガラス性能一覧!A:A,MATCH(ROW(B1591),APガラス性能一覧!$N:$N,0))="","",INDEX(APガラス性能一覧!A:A,MATCH(ROW(B1591),APガラス性能一覧!$N:$N,0))),"")))</f>
        <v/>
      </c>
      <c r="C1597" s="68" t="str">
        <f>IFERROR(VLOOKUP($B1597,APガラス性能一覧!$A$2:$M$6097,2,0),"")</f>
        <v/>
      </c>
      <c r="D1597" s="68" t="str">
        <f>IFERROR(VLOOKUP($B1597,APガラス性能一覧!$A$2:$M$6097,3,0),"")</f>
        <v/>
      </c>
      <c r="E1597" s="68" t="str">
        <f>IFERROR(VLOOKUP($B1597,APガラス性能一覧!$A$2:$M$6097,4,0),"")</f>
        <v/>
      </c>
      <c r="F1597" s="68" t="str">
        <f>IFERROR(VLOOKUP($B1597,APガラス性能一覧!$A$2:$M$6097,5,0),"")</f>
        <v/>
      </c>
      <c r="G1597" s="68" t="str">
        <f>IFERROR(VLOOKUP($B1597,APガラス性能一覧!$A$2:$M$6097,6,0),"")</f>
        <v/>
      </c>
      <c r="H1597" s="68" t="str">
        <f>IFERROR(VLOOKUP($B1597,APガラス性能一覧!$A$2:$M$6097,7,0),"")</f>
        <v/>
      </c>
      <c r="I1597" s="68" t="str">
        <f>IFERROR(VLOOKUP($B1597,APガラス性能一覧!$A$2:$M$6097,8,0),"")</f>
        <v/>
      </c>
      <c r="J1597" s="68" t="str">
        <f>IFERROR(VLOOKUP($B1597,APガラス性能一覧!$A$2:$M$6097,9,0),"")</f>
        <v/>
      </c>
      <c r="K1597" s="68" t="str">
        <f>IFERROR(VLOOKUP($B1597,APガラス性能一覧!$A$2:$M$6097,10,0),"")</f>
        <v/>
      </c>
      <c r="L1597" s="68" t="str">
        <f>IFERROR(VLOOKUP($B1597,APガラス性能一覧!$A$2:$M$6097,11,0),"")</f>
        <v/>
      </c>
      <c r="M1597" s="68" t="str">
        <f>IFERROR(VLOOKUP($B1597,APガラス性能一覧!$A$2:$M$6097,12,0),"")</f>
        <v/>
      </c>
      <c r="N1597" s="68" t="str">
        <f>IFERROR(VLOOKUP($B1597,APガラス性能一覧!$A$2:$M$6097,13,0),"")</f>
        <v/>
      </c>
    </row>
    <row r="1598" spans="2:14" x14ac:dyDescent="0.4">
      <c r="B1598" s="68" t="str">
        <f>IF($D$2="","",IF($E$2=0.65,IFERROR(IF(INDEX(APガラス性能一覧!A:A,MATCH(ROW(B1592),APガラス性能一覧!$O:$O,0))="","",INDEX(APガラス性能一覧!A:A,MATCH(ROW(B1592),APガラス性能一覧!$O:$O,0))),""),IFERROR(IF(INDEX(APガラス性能一覧!A:A,MATCH(ROW(B1592),APガラス性能一覧!$N:$N,0))="","",INDEX(APガラス性能一覧!A:A,MATCH(ROW(B1592),APガラス性能一覧!$N:$N,0))),"")))</f>
        <v/>
      </c>
      <c r="C1598" s="68" t="str">
        <f>IFERROR(VLOOKUP($B1598,APガラス性能一覧!$A$2:$M$6097,2,0),"")</f>
        <v/>
      </c>
      <c r="D1598" s="68" t="str">
        <f>IFERROR(VLOOKUP($B1598,APガラス性能一覧!$A$2:$M$6097,3,0),"")</f>
        <v/>
      </c>
      <c r="E1598" s="68" t="str">
        <f>IFERROR(VLOOKUP($B1598,APガラス性能一覧!$A$2:$M$6097,4,0),"")</f>
        <v/>
      </c>
      <c r="F1598" s="68" t="str">
        <f>IFERROR(VLOOKUP($B1598,APガラス性能一覧!$A$2:$M$6097,5,0),"")</f>
        <v/>
      </c>
      <c r="G1598" s="68" t="str">
        <f>IFERROR(VLOOKUP($B1598,APガラス性能一覧!$A$2:$M$6097,6,0),"")</f>
        <v/>
      </c>
      <c r="H1598" s="68" t="str">
        <f>IFERROR(VLOOKUP($B1598,APガラス性能一覧!$A$2:$M$6097,7,0),"")</f>
        <v/>
      </c>
      <c r="I1598" s="68" t="str">
        <f>IFERROR(VLOOKUP($B1598,APガラス性能一覧!$A$2:$M$6097,8,0),"")</f>
        <v/>
      </c>
      <c r="J1598" s="68" t="str">
        <f>IFERROR(VLOOKUP($B1598,APガラス性能一覧!$A$2:$M$6097,9,0),"")</f>
        <v/>
      </c>
      <c r="K1598" s="68" t="str">
        <f>IFERROR(VLOOKUP($B1598,APガラス性能一覧!$A$2:$M$6097,10,0),"")</f>
        <v/>
      </c>
      <c r="L1598" s="68" t="str">
        <f>IFERROR(VLOOKUP($B1598,APガラス性能一覧!$A$2:$M$6097,11,0),"")</f>
        <v/>
      </c>
      <c r="M1598" s="68" t="str">
        <f>IFERROR(VLOOKUP($B1598,APガラス性能一覧!$A$2:$M$6097,12,0),"")</f>
        <v/>
      </c>
      <c r="N1598" s="68" t="str">
        <f>IFERROR(VLOOKUP($B1598,APガラス性能一覧!$A$2:$M$6097,13,0),"")</f>
        <v/>
      </c>
    </row>
    <row r="1599" spans="2:14" x14ac:dyDescent="0.4">
      <c r="B1599" s="68" t="str">
        <f>IF($D$2="","",IF($E$2=0.65,IFERROR(IF(INDEX(APガラス性能一覧!A:A,MATCH(ROW(B1593),APガラス性能一覧!$O:$O,0))="","",INDEX(APガラス性能一覧!A:A,MATCH(ROW(B1593),APガラス性能一覧!$O:$O,0))),""),IFERROR(IF(INDEX(APガラス性能一覧!A:A,MATCH(ROW(B1593),APガラス性能一覧!$N:$N,0))="","",INDEX(APガラス性能一覧!A:A,MATCH(ROW(B1593),APガラス性能一覧!$N:$N,0))),"")))</f>
        <v/>
      </c>
      <c r="C1599" s="68" t="str">
        <f>IFERROR(VLOOKUP($B1599,APガラス性能一覧!$A$2:$M$6097,2,0),"")</f>
        <v/>
      </c>
      <c r="D1599" s="68" t="str">
        <f>IFERROR(VLOOKUP($B1599,APガラス性能一覧!$A$2:$M$6097,3,0),"")</f>
        <v/>
      </c>
      <c r="E1599" s="68" t="str">
        <f>IFERROR(VLOOKUP($B1599,APガラス性能一覧!$A$2:$M$6097,4,0),"")</f>
        <v/>
      </c>
      <c r="F1599" s="68" t="str">
        <f>IFERROR(VLOOKUP($B1599,APガラス性能一覧!$A$2:$M$6097,5,0),"")</f>
        <v/>
      </c>
      <c r="G1599" s="68" t="str">
        <f>IFERROR(VLOOKUP($B1599,APガラス性能一覧!$A$2:$M$6097,6,0),"")</f>
        <v/>
      </c>
      <c r="H1599" s="68" t="str">
        <f>IFERROR(VLOOKUP($B1599,APガラス性能一覧!$A$2:$M$6097,7,0),"")</f>
        <v/>
      </c>
      <c r="I1599" s="68" t="str">
        <f>IFERROR(VLOOKUP($B1599,APガラス性能一覧!$A$2:$M$6097,8,0),"")</f>
        <v/>
      </c>
      <c r="J1599" s="68" t="str">
        <f>IFERROR(VLOOKUP($B1599,APガラス性能一覧!$A$2:$M$6097,9,0),"")</f>
        <v/>
      </c>
      <c r="K1599" s="68" t="str">
        <f>IFERROR(VLOOKUP($B1599,APガラス性能一覧!$A$2:$M$6097,10,0),"")</f>
        <v/>
      </c>
      <c r="L1599" s="68" t="str">
        <f>IFERROR(VLOOKUP($B1599,APガラス性能一覧!$A$2:$M$6097,11,0),"")</f>
        <v/>
      </c>
      <c r="M1599" s="68" t="str">
        <f>IFERROR(VLOOKUP($B1599,APガラス性能一覧!$A$2:$M$6097,12,0),"")</f>
        <v/>
      </c>
      <c r="N1599" s="68" t="str">
        <f>IFERROR(VLOOKUP($B1599,APガラス性能一覧!$A$2:$M$6097,13,0),"")</f>
        <v/>
      </c>
    </row>
    <row r="1600" spans="2:14" x14ac:dyDescent="0.4">
      <c r="B1600" s="68" t="str">
        <f>IF($D$2="","",IF($E$2=0.65,IFERROR(IF(INDEX(APガラス性能一覧!A:A,MATCH(ROW(B1594),APガラス性能一覧!$O:$O,0))="","",INDEX(APガラス性能一覧!A:A,MATCH(ROW(B1594),APガラス性能一覧!$O:$O,0))),""),IFERROR(IF(INDEX(APガラス性能一覧!A:A,MATCH(ROW(B1594),APガラス性能一覧!$N:$N,0))="","",INDEX(APガラス性能一覧!A:A,MATCH(ROW(B1594),APガラス性能一覧!$N:$N,0))),"")))</f>
        <v/>
      </c>
      <c r="C1600" s="68" t="str">
        <f>IFERROR(VLOOKUP($B1600,APガラス性能一覧!$A$2:$M$6097,2,0),"")</f>
        <v/>
      </c>
      <c r="D1600" s="68" t="str">
        <f>IFERROR(VLOOKUP($B1600,APガラス性能一覧!$A$2:$M$6097,3,0),"")</f>
        <v/>
      </c>
      <c r="E1600" s="68" t="str">
        <f>IFERROR(VLOOKUP($B1600,APガラス性能一覧!$A$2:$M$6097,4,0),"")</f>
        <v/>
      </c>
      <c r="F1600" s="68" t="str">
        <f>IFERROR(VLOOKUP($B1600,APガラス性能一覧!$A$2:$M$6097,5,0),"")</f>
        <v/>
      </c>
      <c r="G1600" s="68" t="str">
        <f>IFERROR(VLOOKUP($B1600,APガラス性能一覧!$A$2:$M$6097,6,0),"")</f>
        <v/>
      </c>
      <c r="H1600" s="68" t="str">
        <f>IFERROR(VLOOKUP($B1600,APガラス性能一覧!$A$2:$M$6097,7,0),"")</f>
        <v/>
      </c>
      <c r="I1600" s="68" t="str">
        <f>IFERROR(VLOOKUP($B1600,APガラス性能一覧!$A$2:$M$6097,8,0),"")</f>
        <v/>
      </c>
      <c r="J1600" s="68" t="str">
        <f>IFERROR(VLOOKUP($B1600,APガラス性能一覧!$A$2:$M$6097,9,0),"")</f>
        <v/>
      </c>
      <c r="K1600" s="68" t="str">
        <f>IFERROR(VLOOKUP($B1600,APガラス性能一覧!$A$2:$M$6097,10,0),"")</f>
        <v/>
      </c>
      <c r="L1600" s="68" t="str">
        <f>IFERROR(VLOOKUP($B1600,APガラス性能一覧!$A$2:$M$6097,11,0),"")</f>
        <v/>
      </c>
      <c r="M1600" s="68" t="str">
        <f>IFERROR(VLOOKUP($B1600,APガラス性能一覧!$A$2:$M$6097,12,0),"")</f>
        <v/>
      </c>
      <c r="N1600" s="68" t="str">
        <f>IFERROR(VLOOKUP($B1600,APガラス性能一覧!$A$2:$M$6097,13,0),"")</f>
        <v/>
      </c>
    </row>
    <row r="1601" spans="2:14" x14ac:dyDescent="0.4">
      <c r="B1601" s="68" t="str">
        <f>IF($D$2="","",IF($E$2=0.65,IFERROR(IF(INDEX(APガラス性能一覧!A:A,MATCH(ROW(B1595),APガラス性能一覧!$O:$O,0))="","",INDEX(APガラス性能一覧!A:A,MATCH(ROW(B1595),APガラス性能一覧!$O:$O,0))),""),IFERROR(IF(INDEX(APガラス性能一覧!A:A,MATCH(ROW(B1595),APガラス性能一覧!$N:$N,0))="","",INDEX(APガラス性能一覧!A:A,MATCH(ROW(B1595),APガラス性能一覧!$N:$N,0))),"")))</f>
        <v/>
      </c>
      <c r="C1601" s="68" t="str">
        <f>IFERROR(VLOOKUP($B1601,APガラス性能一覧!$A$2:$M$6097,2,0),"")</f>
        <v/>
      </c>
      <c r="D1601" s="68" t="str">
        <f>IFERROR(VLOOKUP($B1601,APガラス性能一覧!$A$2:$M$6097,3,0),"")</f>
        <v/>
      </c>
      <c r="E1601" s="68" t="str">
        <f>IFERROR(VLOOKUP($B1601,APガラス性能一覧!$A$2:$M$6097,4,0),"")</f>
        <v/>
      </c>
      <c r="F1601" s="68" t="str">
        <f>IFERROR(VLOOKUP($B1601,APガラス性能一覧!$A$2:$M$6097,5,0),"")</f>
        <v/>
      </c>
      <c r="G1601" s="68" t="str">
        <f>IFERROR(VLOOKUP($B1601,APガラス性能一覧!$A$2:$M$6097,6,0),"")</f>
        <v/>
      </c>
      <c r="H1601" s="68" t="str">
        <f>IFERROR(VLOOKUP($B1601,APガラス性能一覧!$A$2:$M$6097,7,0),"")</f>
        <v/>
      </c>
      <c r="I1601" s="68" t="str">
        <f>IFERROR(VLOOKUP($B1601,APガラス性能一覧!$A$2:$M$6097,8,0),"")</f>
        <v/>
      </c>
      <c r="J1601" s="68" t="str">
        <f>IFERROR(VLOOKUP($B1601,APガラス性能一覧!$A$2:$M$6097,9,0),"")</f>
        <v/>
      </c>
      <c r="K1601" s="68" t="str">
        <f>IFERROR(VLOOKUP($B1601,APガラス性能一覧!$A$2:$M$6097,10,0),"")</f>
        <v/>
      </c>
      <c r="L1601" s="68" t="str">
        <f>IFERROR(VLOOKUP($B1601,APガラス性能一覧!$A$2:$M$6097,11,0),"")</f>
        <v/>
      </c>
      <c r="M1601" s="68" t="str">
        <f>IFERROR(VLOOKUP($B1601,APガラス性能一覧!$A$2:$M$6097,12,0),"")</f>
        <v/>
      </c>
      <c r="N1601" s="68" t="str">
        <f>IFERROR(VLOOKUP($B1601,APガラス性能一覧!$A$2:$M$6097,13,0),"")</f>
        <v/>
      </c>
    </row>
    <row r="1602" spans="2:14" x14ac:dyDescent="0.4">
      <c r="B1602" s="68" t="str">
        <f>IF($D$2="","",IF($E$2=0.65,IFERROR(IF(INDEX(APガラス性能一覧!A:A,MATCH(ROW(B1596),APガラス性能一覧!$O:$O,0))="","",INDEX(APガラス性能一覧!A:A,MATCH(ROW(B1596),APガラス性能一覧!$O:$O,0))),""),IFERROR(IF(INDEX(APガラス性能一覧!A:A,MATCH(ROW(B1596),APガラス性能一覧!$N:$N,0))="","",INDEX(APガラス性能一覧!A:A,MATCH(ROW(B1596),APガラス性能一覧!$N:$N,0))),"")))</f>
        <v/>
      </c>
      <c r="C1602" s="68" t="str">
        <f>IFERROR(VLOOKUP($B1602,APガラス性能一覧!$A$2:$M$6097,2,0),"")</f>
        <v/>
      </c>
      <c r="D1602" s="68" t="str">
        <f>IFERROR(VLOOKUP($B1602,APガラス性能一覧!$A$2:$M$6097,3,0),"")</f>
        <v/>
      </c>
      <c r="E1602" s="68" t="str">
        <f>IFERROR(VLOOKUP($B1602,APガラス性能一覧!$A$2:$M$6097,4,0),"")</f>
        <v/>
      </c>
      <c r="F1602" s="68" t="str">
        <f>IFERROR(VLOOKUP($B1602,APガラス性能一覧!$A$2:$M$6097,5,0),"")</f>
        <v/>
      </c>
      <c r="G1602" s="68" t="str">
        <f>IFERROR(VLOOKUP($B1602,APガラス性能一覧!$A$2:$M$6097,6,0),"")</f>
        <v/>
      </c>
      <c r="H1602" s="68" t="str">
        <f>IFERROR(VLOOKUP($B1602,APガラス性能一覧!$A$2:$M$6097,7,0),"")</f>
        <v/>
      </c>
      <c r="I1602" s="68" t="str">
        <f>IFERROR(VLOOKUP($B1602,APガラス性能一覧!$A$2:$M$6097,8,0),"")</f>
        <v/>
      </c>
      <c r="J1602" s="68" t="str">
        <f>IFERROR(VLOOKUP($B1602,APガラス性能一覧!$A$2:$M$6097,9,0),"")</f>
        <v/>
      </c>
      <c r="K1602" s="68" t="str">
        <f>IFERROR(VLOOKUP($B1602,APガラス性能一覧!$A$2:$M$6097,10,0),"")</f>
        <v/>
      </c>
      <c r="L1602" s="68" t="str">
        <f>IFERROR(VLOOKUP($B1602,APガラス性能一覧!$A$2:$M$6097,11,0),"")</f>
        <v/>
      </c>
      <c r="M1602" s="68" t="str">
        <f>IFERROR(VLOOKUP($B1602,APガラス性能一覧!$A$2:$M$6097,12,0),"")</f>
        <v/>
      </c>
      <c r="N1602" s="68" t="str">
        <f>IFERROR(VLOOKUP($B1602,APガラス性能一覧!$A$2:$M$6097,13,0),"")</f>
        <v/>
      </c>
    </row>
    <row r="1603" spans="2:14" x14ac:dyDescent="0.4">
      <c r="B1603" s="68" t="str">
        <f>IF($D$2="","",IF($E$2=0.65,IFERROR(IF(INDEX(APガラス性能一覧!A:A,MATCH(ROW(B1597),APガラス性能一覧!$O:$O,0))="","",INDEX(APガラス性能一覧!A:A,MATCH(ROW(B1597),APガラス性能一覧!$O:$O,0))),""),IFERROR(IF(INDEX(APガラス性能一覧!A:A,MATCH(ROW(B1597),APガラス性能一覧!$N:$N,0))="","",INDEX(APガラス性能一覧!A:A,MATCH(ROW(B1597),APガラス性能一覧!$N:$N,0))),"")))</f>
        <v/>
      </c>
      <c r="C1603" s="68" t="str">
        <f>IFERROR(VLOOKUP($B1603,APガラス性能一覧!$A$2:$M$6097,2,0),"")</f>
        <v/>
      </c>
      <c r="D1603" s="68" t="str">
        <f>IFERROR(VLOOKUP($B1603,APガラス性能一覧!$A$2:$M$6097,3,0),"")</f>
        <v/>
      </c>
      <c r="E1603" s="68" t="str">
        <f>IFERROR(VLOOKUP($B1603,APガラス性能一覧!$A$2:$M$6097,4,0),"")</f>
        <v/>
      </c>
      <c r="F1603" s="68" t="str">
        <f>IFERROR(VLOOKUP($B1603,APガラス性能一覧!$A$2:$M$6097,5,0),"")</f>
        <v/>
      </c>
      <c r="G1603" s="68" t="str">
        <f>IFERROR(VLOOKUP($B1603,APガラス性能一覧!$A$2:$M$6097,6,0),"")</f>
        <v/>
      </c>
      <c r="H1603" s="68" t="str">
        <f>IFERROR(VLOOKUP($B1603,APガラス性能一覧!$A$2:$M$6097,7,0),"")</f>
        <v/>
      </c>
      <c r="I1603" s="68" t="str">
        <f>IFERROR(VLOOKUP($B1603,APガラス性能一覧!$A$2:$M$6097,8,0),"")</f>
        <v/>
      </c>
      <c r="J1603" s="68" t="str">
        <f>IFERROR(VLOOKUP($B1603,APガラス性能一覧!$A$2:$M$6097,9,0),"")</f>
        <v/>
      </c>
      <c r="K1603" s="68" t="str">
        <f>IFERROR(VLOOKUP($B1603,APガラス性能一覧!$A$2:$M$6097,10,0),"")</f>
        <v/>
      </c>
      <c r="L1603" s="68" t="str">
        <f>IFERROR(VLOOKUP($B1603,APガラス性能一覧!$A$2:$M$6097,11,0),"")</f>
        <v/>
      </c>
      <c r="M1603" s="68" t="str">
        <f>IFERROR(VLOOKUP($B1603,APガラス性能一覧!$A$2:$M$6097,12,0),"")</f>
        <v/>
      </c>
      <c r="N1603" s="68" t="str">
        <f>IFERROR(VLOOKUP($B1603,APガラス性能一覧!$A$2:$M$6097,13,0),"")</f>
        <v/>
      </c>
    </row>
    <row r="1604" spans="2:14" x14ac:dyDescent="0.4">
      <c r="B1604" s="68" t="str">
        <f>IF($D$2="","",IF($E$2=0.65,IFERROR(IF(INDEX(APガラス性能一覧!A:A,MATCH(ROW(B1598),APガラス性能一覧!$O:$O,0))="","",INDEX(APガラス性能一覧!A:A,MATCH(ROW(B1598),APガラス性能一覧!$O:$O,0))),""),IFERROR(IF(INDEX(APガラス性能一覧!A:A,MATCH(ROW(B1598),APガラス性能一覧!$N:$N,0))="","",INDEX(APガラス性能一覧!A:A,MATCH(ROW(B1598),APガラス性能一覧!$N:$N,0))),"")))</f>
        <v/>
      </c>
      <c r="C1604" s="68" t="str">
        <f>IFERROR(VLOOKUP($B1604,APガラス性能一覧!$A$2:$M$6097,2,0),"")</f>
        <v/>
      </c>
      <c r="D1604" s="68" t="str">
        <f>IFERROR(VLOOKUP($B1604,APガラス性能一覧!$A$2:$M$6097,3,0),"")</f>
        <v/>
      </c>
      <c r="E1604" s="68" t="str">
        <f>IFERROR(VLOOKUP($B1604,APガラス性能一覧!$A$2:$M$6097,4,0),"")</f>
        <v/>
      </c>
      <c r="F1604" s="68" t="str">
        <f>IFERROR(VLOOKUP($B1604,APガラス性能一覧!$A$2:$M$6097,5,0),"")</f>
        <v/>
      </c>
      <c r="G1604" s="68" t="str">
        <f>IFERROR(VLOOKUP($B1604,APガラス性能一覧!$A$2:$M$6097,6,0),"")</f>
        <v/>
      </c>
      <c r="H1604" s="68" t="str">
        <f>IFERROR(VLOOKUP($B1604,APガラス性能一覧!$A$2:$M$6097,7,0),"")</f>
        <v/>
      </c>
      <c r="I1604" s="68" t="str">
        <f>IFERROR(VLOOKUP($B1604,APガラス性能一覧!$A$2:$M$6097,8,0),"")</f>
        <v/>
      </c>
      <c r="J1604" s="68" t="str">
        <f>IFERROR(VLOOKUP($B1604,APガラス性能一覧!$A$2:$M$6097,9,0),"")</f>
        <v/>
      </c>
      <c r="K1604" s="68" t="str">
        <f>IFERROR(VLOOKUP($B1604,APガラス性能一覧!$A$2:$M$6097,10,0),"")</f>
        <v/>
      </c>
      <c r="L1604" s="68" t="str">
        <f>IFERROR(VLOOKUP($B1604,APガラス性能一覧!$A$2:$M$6097,11,0),"")</f>
        <v/>
      </c>
      <c r="M1604" s="68" t="str">
        <f>IFERROR(VLOOKUP($B1604,APガラス性能一覧!$A$2:$M$6097,12,0),"")</f>
        <v/>
      </c>
      <c r="N1604" s="68" t="str">
        <f>IFERROR(VLOOKUP($B1604,APガラス性能一覧!$A$2:$M$6097,13,0),"")</f>
        <v/>
      </c>
    </row>
    <row r="1605" spans="2:14" x14ac:dyDescent="0.4">
      <c r="B1605" s="68" t="str">
        <f>IF($D$2="","",IF($E$2=0.65,IFERROR(IF(INDEX(APガラス性能一覧!A:A,MATCH(ROW(B1599),APガラス性能一覧!$O:$O,0))="","",INDEX(APガラス性能一覧!A:A,MATCH(ROW(B1599),APガラス性能一覧!$O:$O,0))),""),IFERROR(IF(INDEX(APガラス性能一覧!A:A,MATCH(ROW(B1599),APガラス性能一覧!$N:$N,0))="","",INDEX(APガラス性能一覧!A:A,MATCH(ROW(B1599),APガラス性能一覧!$N:$N,0))),"")))</f>
        <v/>
      </c>
      <c r="C1605" s="68" t="str">
        <f>IFERROR(VLOOKUP($B1605,APガラス性能一覧!$A$2:$M$6097,2,0),"")</f>
        <v/>
      </c>
      <c r="D1605" s="68" t="str">
        <f>IFERROR(VLOOKUP($B1605,APガラス性能一覧!$A$2:$M$6097,3,0),"")</f>
        <v/>
      </c>
      <c r="E1605" s="68" t="str">
        <f>IFERROR(VLOOKUP($B1605,APガラス性能一覧!$A$2:$M$6097,4,0),"")</f>
        <v/>
      </c>
      <c r="F1605" s="68" t="str">
        <f>IFERROR(VLOOKUP($B1605,APガラス性能一覧!$A$2:$M$6097,5,0),"")</f>
        <v/>
      </c>
      <c r="G1605" s="68" t="str">
        <f>IFERROR(VLOOKUP($B1605,APガラス性能一覧!$A$2:$M$6097,6,0),"")</f>
        <v/>
      </c>
      <c r="H1605" s="68" t="str">
        <f>IFERROR(VLOOKUP($B1605,APガラス性能一覧!$A$2:$M$6097,7,0),"")</f>
        <v/>
      </c>
      <c r="I1605" s="68" t="str">
        <f>IFERROR(VLOOKUP($B1605,APガラス性能一覧!$A$2:$M$6097,8,0),"")</f>
        <v/>
      </c>
      <c r="J1605" s="68" t="str">
        <f>IFERROR(VLOOKUP($B1605,APガラス性能一覧!$A$2:$M$6097,9,0),"")</f>
        <v/>
      </c>
      <c r="K1605" s="68" t="str">
        <f>IFERROR(VLOOKUP($B1605,APガラス性能一覧!$A$2:$M$6097,10,0),"")</f>
        <v/>
      </c>
      <c r="L1605" s="68" t="str">
        <f>IFERROR(VLOOKUP($B1605,APガラス性能一覧!$A$2:$M$6097,11,0),"")</f>
        <v/>
      </c>
      <c r="M1605" s="68" t="str">
        <f>IFERROR(VLOOKUP($B1605,APガラス性能一覧!$A$2:$M$6097,12,0),"")</f>
        <v/>
      </c>
      <c r="N1605" s="68" t="str">
        <f>IFERROR(VLOOKUP($B1605,APガラス性能一覧!$A$2:$M$6097,13,0),"")</f>
        <v/>
      </c>
    </row>
    <row r="1606" spans="2:14" x14ac:dyDescent="0.4">
      <c r="B1606" s="68" t="str">
        <f>IF($D$2="","",IF($E$2=0.65,IFERROR(IF(INDEX(APガラス性能一覧!A:A,MATCH(ROW(B1600),APガラス性能一覧!$O:$O,0))="","",INDEX(APガラス性能一覧!A:A,MATCH(ROW(B1600),APガラス性能一覧!$O:$O,0))),""),IFERROR(IF(INDEX(APガラス性能一覧!A:A,MATCH(ROW(B1600),APガラス性能一覧!$N:$N,0))="","",INDEX(APガラス性能一覧!A:A,MATCH(ROW(B1600),APガラス性能一覧!$N:$N,0))),"")))</f>
        <v/>
      </c>
      <c r="C1606" s="68" t="str">
        <f>IFERROR(VLOOKUP($B1606,APガラス性能一覧!$A$2:$M$6097,2,0),"")</f>
        <v/>
      </c>
      <c r="D1606" s="68" t="str">
        <f>IFERROR(VLOOKUP($B1606,APガラス性能一覧!$A$2:$M$6097,3,0),"")</f>
        <v/>
      </c>
      <c r="E1606" s="68" t="str">
        <f>IFERROR(VLOOKUP($B1606,APガラス性能一覧!$A$2:$M$6097,4,0),"")</f>
        <v/>
      </c>
      <c r="F1606" s="68" t="str">
        <f>IFERROR(VLOOKUP($B1606,APガラス性能一覧!$A$2:$M$6097,5,0),"")</f>
        <v/>
      </c>
      <c r="G1606" s="68" t="str">
        <f>IFERROR(VLOOKUP($B1606,APガラス性能一覧!$A$2:$M$6097,6,0),"")</f>
        <v/>
      </c>
      <c r="H1606" s="68" t="str">
        <f>IFERROR(VLOOKUP($B1606,APガラス性能一覧!$A$2:$M$6097,7,0),"")</f>
        <v/>
      </c>
      <c r="I1606" s="68" t="str">
        <f>IFERROR(VLOOKUP($B1606,APガラス性能一覧!$A$2:$M$6097,8,0),"")</f>
        <v/>
      </c>
      <c r="J1606" s="68" t="str">
        <f>IFERROR(VLOOKUP($B1606,APガラス性能一覧!$A$2:$M$6097,9,0),"")</f>
        <v/>
      </c>
      <c r="K1606" s="68" t="str">
        <f>IFERROR(VLOOKUP($B1606,APガラス性能一覧!$A$2:$M$6097,10,0),"")</f>
        <v/>
      </c>
      <c r="L1606" s="68" t="str">
        <f>IFERROR(VLOOKUP($B1606,APガラス性能一覧!$A$2:$M$6097,11,0),"")</f>
        <v/>
      </c>
      <c r="M1606" s="68" t="str">
        <f>IFERROR(VLOOKUP($B1606,APガラス性能一覧!$A$2:$M$6097,12,0),"")</f>
        <v/>
      </c>
      <c r="N1606" s="68" t="str">
        <f>IFERROR(VLOOKUP($B1606,APガラス性能一覧!$A$2:$M$6097,13,0),"")</f>
        <v/>
      </c>
    </row>
    <row r="1607" spans="2:14" x14ac:dyDescent="0.4">
      <c r="B1607" s="68" t="str">
        <f>IF($D$2="","",IF($E$2=0.65,IFERROR(IF(INDEX(APガラス性能一覧!A:A,MATCH(ROW(B1601),APガラス性能一覧!$O:$O,0))="","",INDEX(APガラス性能一覧!A:A,MATCH(ROW(B1601),APガラス性能一覧!$O:$O,0))),""),IFERROR(IF(INDEX(APガラス性能一覧!A:A,MATCH(ROW(B1601),APガラス性能一覧!$N:$N,0))="","",INDEX(APガラス性能一覧!A:A,MATCH(ROW(B1601),APガラス性能一覧!$N:$N,0))),"")))</f>
        <v/>
      </c>
      <c r="C1607" s="68" t="str">
        <f>IFERROR(VLOOKUP($B1607,APガラス性能一覧!$A$2:$M$6097,2,0),"")</f>
        <v/>
      </c>
      <c r="D1607" s="68" t="str">
        <f>IFERROR(VLOOKUP($B1607,APガラス性能一覧!$A$2:$M$6097,3,0),"")</f>
        <v/>
      </c>
      <c r="E1607" s="68" t="str">
        <f>IFERROR(VLOOKUP($B1607,APガラス性能一覧!$A$2:$M$6097,4,0),"")</f>
        <v/>
      </c>
      <c r="F1607" s="68" t="str">
        <f>IFERROR(VLOOKUP($B1607,APガラス性能一覧!$A$2:$M$6097,5,0),"")</f>
        <v/>
      </c>
      <c r="G1607" s="68" t="str">
        <f>IFERROR(VLOOKUP($B1607,APガラス性能一覧!$A$2:$M$6097,6,0),"")</f>
        <v/>
      </c>
      <c r="H1607" s="68" t="str">
        <f>IFERROR(VLOOKUP($B1607,APガラス性能一覧!$A$2:$M$6097,7,0),"")</f>
        <v/>
      </c>
      <c r="I1607" s="68" t="str">
        <f>IFERROR(VLOOKUP($B1607,APガラス性能一覧!$A$2:$M$6097,8,0),"")</f>
        <v/>
      </c>
      <c r="J1607" s="68" t="str">
        <f>IFERROR(VLOOKUP($B1607,APガラス性能一覧!$A$2:$M$6097,9,0),"")</f>
        <v/>
      </c>
      <c r="K1607" s="68" t="str">
        <f>IFERROR(VLOOKUP($B1607,APガラス性能一覧!$A$2:$M$6097,10,0),"")</f>
        <v/>
      </c>
      <c r="L1607" s="68" t="str">
        <f>IFERROR(VLOOKUP($B1607,APガラス性能一覧!$A$2:$M$6097,11,0),"")</f>
        <v/>
      </c>
      <c r="M1607" s="68" t="str">
        <f>IFERROR(VLOOKUP($B1607,APガラス性能一覧!$A$2:$M$6097,12,0),"")</f>
        <v/>
      </c>
      <c r="N1607" s="68" t="str">
        <f>IFERROR(VLOOKUP($B1607,APガラス性能一覧!$A$2:$M$6097,13,0),"")</f>
        <v/>
      </c>
    </row>
    <row r="1608" spans="2:14" x14ac:dyDescent="0.4">
      <c r="B1608" s="68" t="str">
        <f>IF($D$2="","",IF($E$2=0.65,IFERROR(IF(INDEX(APガラス性能一覧!A:A,MATCH(ROW(B1602),APガラス性能一覧!$O:$O,0))="","",INDEX(APガラス性能一覧!A:A,MATCH(ROW(B1602),APガラス性能一覧!$O:$O,0))),""),IFERROR(IF(INDEX(APガラス性能一覧!A:A,MATCH(ROW(B1602),APガラス性能一覧!$N:$N,0))="","",INDEX(APガラス性能一覧!A:A,MATCH(ROW(B1602),APガラス性能一覧!$N:$N,0))),"")))</f>
        <v/>
      </c>
      <c r="C1608" s="68" t="str">
        <f>IFERROR(VLOOKUP($B1608,APガラス性能一覧!$A$2:$M$6097,2,0),"")</f>
        <v/>
      </c>
      <c r="D1608" s="68" t="str">
        <f>IFERROR(VLOOKUP($B1608,APガラス性能一覧!$A$2:$M$6097,3,0),"")</f>
        <v/>
      </c>
      <c r="E1608" s="68" t="str">
        <f>IFERROR(VLOOKUP($B1608,APガラス性能一覧!$A$2:$M$6097,4,0),"")</f>
        <v/>
      </c>
      <c r="F1608" s="68" t="str">
        <f>IFERROR(VLOOKUP($B1608,APガラス性能一覧!$A$2:$M$6097,5,0),"")</f>
        <v/>
      </c>
      <c r="G1608" s="68" t="str">
        <f>IFERROR(VLOOKUP($B1608,APガラス性能一覧!$A$2:$M$6097,6,0),"")</f>
        <v/>
      </c>
      <c r="H1608" s="68" t="str">
        <f>IFERROR(VLOOKUP($B1608,APガラス性能一覧!$A$2:$M$6097,7,0),"")</f>
        <v/>
      </c>
      <c r="I1608" s="68" t="str">
        <f>IFERROR(VLOOKUP($B1608,APガラス性能一覧!$A$2:$M$6097,8,0),"")</f>
        <v/>
      </c>
      <c r="J1608" s="68" t="str">
        <f>IFERROR(VLOOKUP($B1608,APガラス性能一覧!$A$2:$M$6097,9,0),"")</f>
        <v/>
      </c>
      <c r="K1608" s="68" t="str">
        <f>IFERROR(VLOOKUP($B1608,APガラス性能一覧!$A$2:$M$6097,10,0),"")</f>
        <v/>
      </c>
      <c r="L1608" s="68" t="str">
        <f>IFERROR(VLOOKUP($B1608,APガラス性能一覧!$A$2:$M$6097,11,0),"")</f>
        <v/>
      </c>
      <c r="M1608" s="68" t="str">
        <f>IFERROR(VLOOKUP($B1608,APガラス性能一覧!$A$2:$M$6097,12,0),"")</f>
        <v/>
      </c>
      <c r="N1608" s="68" t="str">
        <f>IFERROR(VLOOKUP($B1608,APガラス性能一覧!$A$2:$M$6097,13,0),"")</f>
        <v/>
      </c>
    </row>
    <row r="1609" spans="2:14" x14ac:dyDescent="0.4">
      <c r="B1609" s="68" t="str">
        <f>IF($D$2="","",IF($E$2=0.65,IFERROR(IF(INDEX(APガラス性能一覧!A:A,MATCH(ROW(B1603),APガラス性能一覧!$O:$O,0))="","",INDEX(APガラス性能一覧!A:A,MATCH(ROW(B1603),APガラス性能一覧!$O:$O,0))),""),IFERROR(IF(INDEX(APガラス性能一覧!A:A,MATCH(ROW(B1603),APガラス性能一覧!$N:$N,0))="","",INDEX(APガラス性能一覧!A:A,MATCH(ROW(B1603),APガラス性能一覧!$N:$N,0))),"")))</f>
        <v/>
      </c>
      <c r="C1609" s="68" t="str">
        <f>IFERROR(VLOOKUP($B1609,APガラス性能一覧!$A$2:$M$6097,2,0),"")</f>
        <v/>
      </c>
      <c r="D1609" s="68" t="str">
        <f>IFERROR(VLOOKUP($B1609,APガラス性能一覧!$A$2:$M$6097,3,0),"")</f>
        <v/>
      </c>
      <c r="E1609" s="68" t="str">
        <f>IFERROR(VLOOKUP($B1609,APガラス性能一覧!$A$2:$M$6097,4,0),"")</f>
        <v/>
      </c>
      <c r="F1609" s="68" t="str">
        <f>IFERROR(VLOOKUP($B1609,APガラス性能一覧!$A$2:$M$6097,5,0),"")</f>
        <v/>
      </c>
      <c r="G1609" s="68" t="str">
        <f>IFERROR(VLOOKUP($B1609,APガラス性能一覧!$A$2:$M$6097,6,0),"")</f>
        <v/>
      </c>
      <c r="H1609" s="68" t="str">
        <f>IFERROR(VLOOKUP($B1609,APガラス性能一覧!$A$2:$M$6097,7,0),"")</f>
        <v/>
      </c>
      <c r="I1609" s="68" t="str">
        <f>IFERROR(VLOOKUP($B1609,APガラス性能一覧!$A$2:$M$6097,8,0),"")</f>
        <v/>
      </c>
      <c r="J1609" s="68" t="str">
        <f>IFERROR(VLOOKUP($B1609,APガラス性能一覧!$A$2:$M$6097,9,0),"")</f>
        <v/>
      </c>
      <c r="K1609" s="68" t="str">
        <f>IFERROR(VLOOKUP($B1609,APガラス性能一覧!$A$2:$M$6097,10,0),"")</f>
        <v/>
      </c>
      <c r="L1609" s="68" t="str">
        <f>IFERROR(VLOOKUP($B1609,APガラス性能一覧!$A$2:$M$6097,11,0),"")</f>
        <v/>
      </c>
      <c r="M1609" s="68" t="str">
        <f>IFERROR(VLOOKUP($B1609,APガラス性能一覧!$A$2:$M$6097,12,0),"")</f>
        <v/>
      </c>
      <c r="N1609" s="68" t="str">
        <f>IFERROR(VLOOKUP($B1609,APガラス性能一覧!$A$2:$M$6097,13,0),"")</f>
        <v/>
      </c>
    </row>
    <row r="1610" spans="2:14" x14ac:dyDescent="0.4">
      <c r="B1610" s="68" t="str">
        <f>IF($D$2="","",IF($E$2=0.65,IFERROR(IF(INDEX(APガラス性能一覧!A:A,MATCH(ROW(B1604),APガラス性能一覧!$O:$O,0))="","",INDEX(APガラス性能一覧!A:A,MATCH(ROW(B1604),APガラス性能一覧!$O:$O,0))),""),IFERROR(IF(INDEX(APガラス性能一覧!A:A,MATCH(ROW(B1604),APガラス性能一覧!$N:$N,0))="","",INDEX(APガラス性能一覧!A:A,MATCH(ROW(B1604),APガラス性能一覧!$N:$N,0))),"")))</f>
        <v/>
      </c>
      <c r="C1610" s="68" t="str">
        <f>IFERROR(VLOOKUP($B1610,APガラス性能一覧!$A$2:$M$6097,2,0),"")</f>
        <v/>
      </c>
      <c r="D1610" s="68" t="str">
        <f>IFERROR(VLOOKUP($B1610,APガラス性能一覧!$A$2:$M$6097,3,0),"")</f>
        <v/>
      </c>
      <c r="E1610" s="68" t="str">
        <f>IFERROR(VLOOKUP($B1610,APガラス性能一覧!$A$2:$M$6097,4,0),"")</f>
        <v/>
      </c>
      <c r="F1610" s="68" t="str">
        <f>IFERROR(VLOOKUP($B1610,APガラス性能一覧!$A$2:$M$6097,5,0),"")</f>
        <v/>
      </c>
      <c r="G1610" s="68" t="str">
        <f>IFERROR(VLOOKUP($B1610,APガラス性能一覧!$A$2:$M$6097,6,0),"")</f>
        <v/>
      </c>
      <c r="H1610" s="68" t="str">
        <f>IFERROR(VLOOKUP($B1610,APガラス性能一覧!$A$2:$M$6097,7,0),"")</f>
        <v/>
      </c>
      <c r="I1610" s="68" t="str">
        <f>IFERROR(VLOOKUP($B1610,APガラス性能一覧!$A$2:$M$6097,8,0),"")</f>
        <v/>
      </c>
      <c r="J1610" s="68" t="str">
        <f>IFERROR(VLOOKUP($B1610,APガラス性能一覧!$A$2:$M$6097,9,0),"")</f>
        <v/>
      </c>
      <c r="K1610" s="68" t="str">
        <f>IFERROR(VLOOKUP($B1610,APガラス性能一覧!$A$2:$M$6097,10,0),"")</f>
        <v/>
      </c>
      <c r="L1610" s="68" t="str">
        <f>IFERROR(VLOOKUP($B1610,APガラス性能一覧!$A$2:$M$6097,11,0),"")</f>
        <v/>
      </c>
      <c r="M1610" s="68" t="str">
        <f>IFERROR(VLOOKUP($B1610,APガラス性能一覧!$A$2:$M$6097,12,0),"")</f>
        <v/>
      </c>
      <c r="N1610" s="68" t="str">
        <f>IFERROR(VLOOKUP($B1610,APガラス性能一覧!$A$2:$M$6097,13,0),"")</f>
        <v/>
      </c>
    </row>
    <row r="1611" spans="2:14" x14ac:dyDescent="0.4">
      <c r="B1611" s="68" t="str">
        <f>IF($D$2="","",IF($E$2=0.65,IFERROR(IF(INDEX(APガラス性能一覧!A:A,MATCH(ROW(B1605),APガラス性能一覧!$O:$O,0))="","",INDEX(APガラス性能一覧!A:A,MATCH(ROW(B1605),APガラス性能一覧!$O:$O,0))),""),IFERROR(IF(INDEX(APガラス性能一覧!A:A,MATCH(ROW(B1605),APガラス性能一覧!$N:$N,0))="","",INDEX(APガラス性能一覧!A:A,MATCH(ROW(B1605),APガラス性能一覧!$N:$N,0))),"")))</f>
        <v/>
      </c>
      <c r="C1611" s="68" t="str">
        <f>IFERROR(VLOOKUP($B1611,APガラス性能一覧!$A$2:$M$6097,2,0),"")</f>
        <v/>
      </c>
      <c r="D1611" s="68" t="str">
        <f>IFERROR(VLOOKUP($B1611,APガラス性能一覧!$A$2:$M$6097,3,0),"")</f>
        <v/>
      </c>
      <c r="E1611" s="68" t="str">
        <f>IFERROR(VLOOKUP($B1611,APガラス性能一覧!$A$2:$M$6097,4,0),"")</f>
        <v/>
      </c>
      <c r="F1611" s="68" t="str">
        <f>IFERROR(VLOOKUP($B1611,APガラス性能一覧!$A$2:$M$6097,5,0),"")</f>
        <v/>
      </c>
      <c r="G1611" s="68" t="str">
        <f>IFERROR(VLOOKUP($B1611,APガラス性能一覧!$A$2:$M$6097,6,0),"")</f>
        <v/>
      </c>
      <c r="H1611" s="68" t="str">
        <f>IFERROR(VLOOKUP($B1611,APガラス性能一覧!$A$2:$M$6097,7,0),"")</f>
        <v/>
      </c>
      <c r="I1611" s="68" t="str">
        <f>IFERROR(VLOOKUP($B1611,APガラス性能一覧!$A$2:$M$6097,8,0),"")</f>
        <v/>
      </c>
      <c r="J1611" s="68" t="str">
        <f>IFERROR(VLOOKUP($B1611,APガラス性能一覧!$A$2:$M$6097,9,0),"")</f>
        <v/>
      </c>
      <c r="K1611" s="68" t="str">
        <f>IFERROR(VLOOKUP($B1611,APガラス性能一覧!$A$2:$M$6097,10,0),"")</f>
        <v/>
      </c>
      <c r="L1611" s="68" t="str">
        <f>IFERROR(VLOOKUP($B1611,APガラス性能一覧!$A$2:$M$6097,11,0),"")</f>
        <v/>
      </c>
      <c r="M1611" s="68" t="str">
        <f>IFERROR(VLOOKUP($B1611,APガラス性能一覧!$A$2:$M$6097,12,0),"")</f>
        <v/>
      </c>
      <c r="N1611" s="68" t="str">
        <f>IFERROR(VLOOKUP($B1611,APガラス性能一覧!$A$2:$M$6097,13,0),"")</f>
        <v/>
      </c>
    </row>
    <row r="1612" spans="2:14" x14ac:dyDescent="0.4">
      <c r="B1612" s="68" t="str">
        <f>IF($D$2="","",IF($E$2=0.65,IFERROR(IF(INDEX(APガラス性能一覧!A:A,MATCH(ROW(B1606),APガラス性能一覧!$O:$O,0))="","",INDEX(APガラス性能一覧!A:A,MATCH(ROW(B1606),APガラス性能一覧!$O:$O,0))),""),IFERROR(IF(INDEX(APガラス性能一覧!A:A,MATCH(ROW(B1606),APガラス性能一覧!$N:$N,0))="","",INDEX(APガラス性能一覧!A:A,MATCH(ROW(B1606),APガラス性能一覧!$N:$N,0))),"")))</f>
        <v/>
      </c>
      <c r="C1612" s="68" t="str">
        <f>IFERROR(VLOOKUP($B1612,APガラス性能一覧!$A$2:$M$6097,2,0),"")</f>
        <v/>
      </c>
      <c r="D1612" s="68" t="str">
        <f>IFERROR(VLOOKUP($B1612,APガラス性能一覧!$A$2:$M$6097,3,0),"")</f>
        <v/>
      </c>
      <c r="E1612" s="68" t="str">
        <f>IFERROR(VLOOKUP($B1612,APガラス性能一覧!$A$2:$M$6097,4,0),"")</f>
        <v/>
      </c>
      <c r="F1612" s="68" t="str">
        <f>IFERROR(VLOOKUP($B1612,APガラス性能一覧!$A$2:$M$6097,5,0),"")</f>
        <v/>
      </c>
      <c r="G1612" s="68" t="str">
        <f>IFERROR(VLOOKUP($B1612,APガラス性能一覧!$A$2:$M$6097,6,0),"")</f>
        <v/>
      </c>
      <c r="H1612" s="68" t="str">
        <f>IFERROR(VLOOKUP($B1612,APガラス性能一覧!$A$2:$M$6097,7,0),"")</f>
        <v/>
      </c>
      <c r="I1612" s="68" t="str">
        <f>IFERROR(VLOOKUP($B1612,APガラス性能一覧!$A$2:$M$6097,8,0),"")</f>
        <v/>
      </c>
      <c r="J1612" s="68" t="str">
        <f>IFERROR(VLOOKUP($B1612,APガラス性能一覧!$A$2:$M$6097,9,0),"")</f>
        <v/>
      </c>
      <c r="K1612" s="68" t="str">
        <f>IFERROR(VLOOKUP($B1612,APガラス性能一覧!$A$2:$M$6097,10,0),"")</f>
        <v/>
      </c>
      <c r="L1612" s="68" t="str">
        <f>IFERROR(VLOOKUP($B1612,APガラス性能一覧!$A$2:$M$6097,11,0),"")</f>
        <v/>
      </c>
      <c r="M1612" s="68" t="str">
        <f>IFERROR(VLOOKUP($B1612,APガラス性能一覧!$A$2:$M$6097,12,0),"")</f>
        <v/>
      </c>
      <c r="N1612" s="68" t="str">
        <f>IFERROR(VLOOKUP($B1612,APガラス性能一覧!$A$2:$M$6097,13,0),"")</f>
        <v/>
      </c>
    </row>
    <row r="1613" spans="2:14" x14ac:dyDescent="0.4">
      <c r="B1613" s="68" t="str">
        <f>IF($D$2="","",IF($E$2=0.65,IFERROR(IF(INDEX(APガラス性能一覧!A:A,MATCH(ROW(B1607),APガラス性能一覧!$O:$O,0))="","",INDEX(APガラス性能一覧!A:A,MATCH(ROW(B1607),APガラス性能一覧!$O:$O,0))),""),IFERROR(IF(INDEX(APガラス性能一覧!A:A,MATCH(ROW(B1607),APガラス性能一覧!$N:$N,0))="","",INDEX(APガラス性能一覧!A:A,MATCH(ROW(B1607),APガラス性能一覧!$N:$N,0))),"")))</f>
        <v/>
      </c>
      <c r="C1613" s="68" t="str">
        <f>IFERROR(VLOOKUP($B1613,APガラス性能一覧!$A$2:$M$6097,2,0),"")</f>
        <v/>
      </c>
      <c r="D1613" s="68" t="str">
        <f>IFERROR(VLOOKUP($B1613,APガラス性能一覧!$A$2:$M$6097,3,0),"")</f>
        <v/>
      </c>
      <c r="E1613" s="68" t="str">
        <f>IFERROR(VLOOKUP($B1613,APガラス性能一覧!$A$2:$M$6097,4,0),"")</f>
        <v/>
      </c>
      <c r="F1613" s="68" t="str">
        <f>IFERROR(VLOOKUP($B1613,APガラス性能一覧!$A$2:$M$6097,5,0),"")</f>
        <v/>
      </c>
      <c r="G1613" s="68" t="str">
        <f>IFERROR(VLOOKUP($B1613,APガラス性能一覧!$A$2:$M$6097,6,0),"")</f>
        <v/>
      </c>
      <c r="H1613" s="68" t="str">
        <f>IFERROR(VLOOKUP($B1613,APガラス性能一覧!$A$2:$M$6097,7,0),"")</f>
        <v/>
      </c>
      <c r="I1613" s="68" t="str">
        <f>IFERROR(VLOOKUP($B1613,APガラス性能一覧!$A$2:$M$6097,8,0),"")</f>
        <v/>
      </c>
      <c r="J1613" s="68" t="str">
        <f>IFERROR(VLOOKUP($B1613,APガラス性能一覧!$A$2:$M$6097,9,0),"")</f>
        <v/>
      </c>
      <c r="K1613" s="68" t="str">
        <f>IFERROR(VLOOKUP($B1613,APガラス性能一覧!$A$2:$M$6097,10,0),"")</f>
        <v/>
      </c>
      <c r="L1613" s="68" t="str">
        <f>IFERROR(VLOOKUP($B1613,APガラス性能一覧!$A$2:$M$6097,11,0),"")</f>
        <v/>
      </c>
      <c r="M1613" s="68" t="str">
        <f>IFERROR(VLOOKUP($B1613,APガラス性能一覧!$A$2:$M$6097,12,0),"")</f>
        <v/>
      </c>
      <c r="N1613" s="68" t="str">
        <f>IFERROR(VLOOKUP($B1613,APガラス性能一覧!$A$2:$M$6097,13,0),"")</f>
        <v/>
      </c>
    </row>
    <row r="1614" spans="2:14" x14ac:dyDescent="0.4">
      <c r="B1614" s="68" t="str">
        <f>IF($D$2="","",IF($E$2=0.65,IFERROR(IF(INDEX(APガラス性能一覧!A:A,MATCH(ROW(B1608),APガラス性能一覧!$O:$O,0))="","",INDEX(APガラス性能一覧!A:A,MATCH(ROW(B1608),APガラス性能一覧!$O:$O,0))),""),IFERROR(IF(INDEX(APガラス性能一覧!A:A,MATCH(ROW(B1608),APガラス性能一覧!$N:$N,0))="","",INDEX(APガラス性能一覧!A:A,MATCH(ROW(B1608),APガラス性能一覧!$N:$N,0))),"")))</f>
        <v/>
      </c>
      <c r="C1614" s="68" t="str">
        <f>IFERROR(VLOOKUP($B1614,APガラス性能一覧!$A$2:$M$6097,2,0),"")</f>
        <v/>
      </c>
      <c r="D1614" s="68" t="str">
        <f>IFERROR(VLOOKUP($B1614,APガラス性能一覧!$A$2:$M$6097,3,0),"")</f>
        <v/>
      </c>
      <c r="E1614" s="68" t="str">
        <f>IFERROR(VLOOKUP($B1614,APガラス性能一覧!$A$2:$M$6097,4,0),"")</f>
        <v/>
      </c>
      <c r="F1614" s="68" t="str">
        <f>IFERROR(VLOOKUP($B1614,APガラス性能一覧!$A$2:$M$6097,5,0),"")</f>
        <v/>
      </c>
      <c r="G1614" s="68" t="str">
        <f>IFERROR(VLOOKUP($B1614,APガラス性能一覧!$A$2:$M$6097,6,0),"")</f>
        <v/>
      </c>
      <c r="H1614" s="68" t="str">
        <f>IFERROR(VLOOKUP($B1614,APガラス性能一覧!$A$2:$M$6097,7,0),"")</f>
        <v/>
      </c>
      <c r="I1614" s="68" t="str">
        <f>IFERROR(VLOOKUP($B1614,APガラス性能一覧!$A$2:$M$6097,8,0),"")</f>
        <v/>
      </c>
      <c r="J1614" s="68" t="str">
        <f>IFERROR(VLOOKUP($B1614,APガラス性能一覧!$A$2:$M$6097,9,0),"")</f>
        <v/>
      </c>
      <c r="K1614" s="68" t="str">
        <f>IFERROR(VLOOKUP($B1614,APガラス性能一覧!$A$2:$M$6097,10,0),"")</f>
        <v/>
      </c>
      <c r="L1614" s="68" t="str">
        <f>IFERROR(VLOOKUP($B1614,APガラス性能一覧!$A$2:$M$6097,11,0),"")</f>
        <v/>
      </c>
      <c r="M1614" s="68" t="str">
        <f>IFERROR(VLOOKUP($B1614,APガラス性能一覧!$A$2:$M$6097,12,0),"")</f>
        <v/>
      </c>
      <c r="N1614" s="68" t="str">
        <f>IFERROR(VLOOKUP($B1614,APガラス性能一覧!$A$2:$M$6097,13,0),"")</f>
        <v/>
      </c>
    </row>
    <row r="1615" spans="2:14" x14ac:dyDescent="0.4">
      <c r="B1615" s="68" t="str">
        <f>IF($D$2="","",IF($E$2=0.65,IFERROR(IF(INDEX(APガラス性能一覧!A:A,MATCH(ROW(B1609),APガラス性能一覧!$O:$O,0))="","",INDEX(APガラス性能一覧!A:A,MATCH(ROW(B1609),APガラス性能一覧!$O:$O,0))),""),IFERROR(IF(INDEX(APガラス性能一覧!A:A,MATCH(ROW(B1609),APガラス性能一覧!$N:$N,0))="","",INDEX(APガラス性能一覧!A:A,MATCH(ROW(B1609),APガラス性能一覧!$N:$N,0))),"")))</f>
        <v/>
      </c>
      <c r="C1615" s="68" t="str">
        <f>IFERROR(VLOOKUP($B1615,APガラス性能一覧!$A$2:$M$6097,2,0),"")</f>
        <v/>
      </c>
      <c r="D1615" s="68" t="str">
        <f>IFERROR(VLOOKUP($B1615,APガラス性能一覧!$A$2:$M$6097,3,0),"")</f>
        <v/>
      </c>
      <c r="E1615" s="68" t="str">
        <f>IFERROR(VLOOKUP($B1615,APガラス性能一覧!$A$2:$M$6097,4,0),"")</f>
        <v/>
      </c>
      <c r="F1615" s="68" t="str">
        <f>IFERROR(VLOOKUP($B1615,APガラス性能一覧!$A$2:$M$6097,5,0),"")</f>
        <v/>
      </c>
      <c r="G1615" s="68" t="str">
        <f>IFERROR(VLOOKUP($B1615,APガラス性能一覧!$A$2:$M$6097,6,0),"")</f>
        <v/>
      </c>
      <c r="H1615" s="68" t="str">
        <f>IFERROR(VLOOKUP($B1615,APガラス性能一覧!$A$2:$M$6097,7,0),"")</f>
        <v/>
      </c>
      <c r="I1615" s="68" t="str">
        <f>IFERROR(VLOOKUP($B1615,APガラス性能一覧!$A$2:$M$6097,8,0),"")</f>
        <v/>
      </c>
      <c r="J1615" s="68" t="str">
        <f>IFERROR(VLOOKUP($B1615,APガラス性能一覧!$A$2:$M$6097,9,0),"")</f>
        <v/>
      </c>
      <c r="K1615" s="68" t="str">
        <f>IFERROR(VLOOKUP($B1615,APガラス性能一覧!$A$2:$M$6097,10,0),"")</f>
        <v/>
      </c>
      <c r="L1615" s="68" t="str">
        <f>IFERROR(VLOOKUP($B1615,APガラス性能一覧!$A$2:$M$6097,11,0),"")</f>
        <v/>
      </c>
      <c r="M1615" s="68" t="str">
        <f>IFERROR(VLOOKUP($B1615,APガラス性能一覧!$A$2:$M$6097,12,0),"")</f>
        <v/>
      </c>
      <c r="N1615" s="68" t="str">
        <f>IFERROR(VLOOKUP($B1615,APガラス性能一覧!$A$2:$M$6097,13,0),"")</f>
        <v/>
      </c>
    </row>
    <row r="1616" spans="2:14" x14ac:dyDescent="0.4">
      <c r="B1616" s="68" t="str">
        <f>IF($D$2="","",IF($E$2=0.65,IFERROR(IF(INDEX(APガラス性能一覧!A:A,MATCH(ROW(B1610),APガラス性能一覧!$O:$O,0))="","",INDEX(APガラス性能一覧!A:A,MATCH(ROW(B1610),APガラス性能一覧!$O:$O,0))),""),IFERROR(IF(INDEX(APガラス性能一覧!A:A,MATCH(ROW(B1610),APガラス性能一覧!$N:$N,0))="","",INDEX(APガラス性能一覧!A:A,MATCH(ROW(B1610),APガラス性能一覧!$N:$N,0))),"")))</f>
        <v/>
      </c>
      <c r="C1616" s="68" t="str">
        <f>IFERROR(VLOOKUP($B1616,APガラス性能一覧!$A$2:$M$6097,2,0),"")</f>
        <v/>
      </c>
      <c r="D1616" s="68" t="str">
        <f>IFERROR(VLOOKUP($B1616,APガラス性能一覧!$A$2:$M$6097,3,0),"")</f>
        <v/>
      </c>
      <c r="E1616" s="68" t="str">
        <f>IFERROR(VLOOKUP($B1616,APガラス性能一覧!$A$2:$M$6097,4,0),"")</f>
        <v/>
      </c>
      <c r="F1616" s="68" t="str">
        <f>IFERROR(VLOOKUP($B1616,APガラス性能一覧!$A$2:$M$6097,5,0),"")</f>
        <v/>
      </c>
      <c r="G1616" s="68" t="str">
        <f>IFERROR(VLOOKUP($B1616,APガラス性能一覧!$A$2:$M$6097,6,0),"")</f>
        <v/>
      </c>
      <c r="H1616" s="68" t="str">
        <f>IFERROR(VLOOKUP($B1616,APガラス性能一覧!$A$2:$M$6097,7,0),"")</f>
        <v/>
      </c>
      <c r="I1616" s="68" t="str">
        <f>IFERROR(VLOOKUP($B1616,APガラス性能一覧!$A$2:$M$6097,8,0),"")</f>
        <v/>
      </c>
      <c r="J1616" s="68" t="str">
        <f>IFERROR(VLOOKUP($B1616,APガラス性能一覧!$A$2:$M$6097,9,0),"")</f>
        <v/>
      </c>
      <c r="K1616" s="68" t="str">
        <f>IFERROR(VLOOKUP($B1616,APガラス性能一覧!$A$2:$M$6097,10,0),"")</f>
        <v/>
      </c>
      <c r="L1616" s="68" t="str">
        <f>IFERROR(VLOOKUP($B1616,APガラス性能一覧!$A$2:$M$6097,11,0),"")</f>
        <v/>
      </c>
      <c r="M1616" s="68" t="str">
        <f>IFERROR(VLOOKUP($B1616,APガラス性能一覧!$A$2:$M$6097,12,0),"")</f>
        <v/>
      </c>
      <c r="N1616" s="68" t="str">
        <f>IFERROR(VLOOKUP($B1616,APガラス性能一覧!$A$2:$M$6097,13,0),"")</f>
        <v/>
      </c>
    </row>
    <row r="1617" spans="2:14" x14ac:dyDescent="0.4">
      <c r="B1617" s="68" t="str">
        <f>IF($D$2="","",IF($E$2=0.65,IFERROR(IF(INDEX(APガラス性能一覧!A:A,MATCH(ROW(B1611),APガラス性能一覧!$O:$O,0))="","",INDEX(APガラス性能一覧!A:A,MATCH(ROW(B1611),APガラス性能一覧!$O:$O,0))),""),IFERROR(IF(INDEX(APガラス性能一覧!A:A,MATCH(ROW(B1611),APガラス性能一覧!$N:$N,0))="","",INDEX(APガラス性能一覧!A:A,MATCH(ROW(B1611),APガラス性能一覧!$N:$N,0))),"")))</f>
        <v/>
      </c>
      <c r="C1617" s="68" t="str">
        <f>IFERROR(VLOOKUP($B1617,APガラス性能一覧!$A$2:$M$6097,2,0),"")</f>
        <v/>
      </c>
      <c r="D1617" s="68" t="str">
        <f>IFERROR(VLOOKUP($B1617,APガラス性能一覧!$A$2:$M$6097,3,0),"")</f>
        <v/>
      </c>
      <c r="E1617" s="68" t="str">
        <f>IFERROR(VLOOKUP($B1617,APガラス性能一覧!$A$2:$M$6097,4,0),"")</f>
        <v/>
      </c>
      <c r="F1617" s="68" t="str">
        <f>IFERROR(VLOOKUP($B1617,APガラス性能一覧!$A$2:$M$6097,5,0),"")</f>
        <v/>
      </c>
      <c r="G1617" s="68" t="str">
        <f>IFERROR(VLOOKUP($B1617,APガラス性能一覧!$A$2:$M$6097,6,0),"")</f>
        <v/>
      </c>
      <c r="H1617" s="68" t="str">
        <f>IFERROR(VLOOKUP($B1617,APガラス性能一覧!$A$2:$M$6097,7,0),"")</f>
        <v/>
      </c>
      <c r="I1617" s="68" t="str">
        <f>IFERROR(VLOOKUP($B1617,APガラス性能一覧!$A$2:$M$6097,8,0),"")</f>
        <v/>
      </c>
      <c r="J1617" s="68" t="str">
        <f>IFERROR(VLOOKUP($B1617,APガラス性能一覧!$A$2:$M$6097,9,0),"")</f>
        <v/>
      </c>
      <c r="K1617" s="68" t="str">
        <f>IFERROR(VLOOKUP($B1617,APガラス性能一覧!$A$2:$M$6097,10,0),"")</f>
        <v/>
      </c>
      <c r="L1617" s="68" t="str">
        <f>IFERROR(VLOOKUP($B1617,APガラス性能一覧!$A$2:$M$6097,11,0),"")</f>
        <v/>
      </c>
      <c r="M1617" s="68" t="str">
        <f>IFERROR(VLOOKUP($B1617,APガラス性能一覧!$A$2:$M$6097,12,0),"")</f>
        <v/>
      </c>
      <c r="N1617" s="68" t="str">
        <f>IFERROR(VLOOKUP($B1617,APガラス性能一覧!$A$2:$M$6097,13,0),"")</f>
        <v/>
      </c>
    </row>
    <row r="1618" spans="2:14" x14ac:dyDescent="0.4">
      <c r="B1618" s="68" t="str">
        <f>IF($D$2="","",IF($E$2=0.65,IFERROR(IF(INDEX(APガラス性能一覧!A:A,MATCH(ROW(B1612),APガラス性能一覧!$O:$O,0))="","",INDEX(APガラス性能一覧!A:A,MATCH(ROW(B1612),APガラス性能一覧!$O:$O,0))),""),IFERROR(IF(INDEX(APガラス性能一覧!A:A,MATCH(ROW(B1612),APガラス性能一覧!$N:$N,0))="","",INDEX(APガラス性能一覧!A:A,MATCH(ROW(B1612),APガラス性能一覧!$N:$N,0))),"")))</f>
        <v/>
      </c>
      <c r="C1618" s="68" t="str">
        <f>IFERROR(VLOOKUP($B1618,APガラス性能一覧!$A$2:$M$6097,2,0),"")</f>
        <v/>
      </c>
      <c r="D1618" s="68" t="str">
        <f>IFERROR(VLOOKUP($B1618,APガラス性能一覧!$A$2:$M$6097,3,0),"")</f>
        <v/>
      </c>
      <c r="E1618" s="68" t="str">
        <f>IFERROR(VLOOKUP($B1618,APガラス性能一覧!$A$2:$M$6097,4,0),"")</f>
        <v/>
      </c>
      <c r="F1618" s="68" t="str">
        <f>IFERROR(VLOOKUP($B1618,APガラス性能一覧!$A$2:$M$6097,5,0),"")</f>
        <v/>
      </c>
      <c r="G1618" s="68" t="str">
        <f>IFERROR(VLOOKUP($B1618,APガラス性能一覧!$A$2:$M$6097,6,0),"")</f>
        <v/>
      </c>
      <c r="H1618" s="68" t="str">
        <f>IFERROR(VLOOKUP($B1618,APガラス性能一覧!$A$2:$M$6097,7,0),"")</f>
        <v/>
      </c>
      <c r="I1618" s="68" t="str">
        <f>IFERROR(VLOOKUP($B1618,APガラス性能一覧!$A$2:$M$6097,8,0),"")</f>
        <v/>
      </c>
      <c r="J1618" s="68" t="str">
        <f>IFERROR(VLOOKUP($B1618,APガラス性能一覧!$A$2:$M$6097,9,0),"")</f>
        <v/>
      </c>
      <c r="K1618" s="68" t="str">
        <f>IFERROR(VLOOKUP($B1618,APガラス性能一覧!$A$2:$M$6097,10,0),"")</f>
        <v/>
      </c>
      <c r="L1618" s="68" t="str">
        <f>IFERROR(VLOOKUP($B1618,APガラス性能一覧!$A$2:$M$6097,11,0),"")</f>
        <v/>
      </c>
      <c r="M1618" s="68" t="str">
        <f>IFERROR(VLOOKUP($B1618,APガラス性能一覧!$A$2:$M$6097,12,0),"")</f>
        <v/>
      </c>
      <c r="N1618" s="68" t="str">
        <f>IFERROR(VLOOKUP($B1618,APガラス性能一覧!$A$2:$M$6097,13,0),"")</f>
        <v/>
      </c>
    </row>
    <row r="1619" spans="2:14" x14ac:dyDescent="0.4">
      <c r="B1619" s="68" t="str">
        <f>IF($D$2="","",IF($E$2=0.65,IFERROR(IF(INDEX(APガラス性能一覧!A:A,MATCH(ROW(B1613),APガラス性能一覧!$O:$O,0))="","",INDEX(APガラス性能一覧!A:A,MATCH(ROW(B1613),APガラス性能一覧!$O:$O,0))),""),IFERROR(IF(INDEX(APガラス性能一覧!A:A,MATCH(ROW(B1613),APガラス性能一覧!$N:$N,0))="","",INDEX(APガラス性能一覧!A:A,MATCH(ROW(B1613),APガラス性能一覧!$N:$N,0))),"")))</f>
        <v/>
      </c>
      <c r="C1619" s="68" t="str">
        <f>IFERROR(VLOOKUP($B1619,APガラス性能一覧!$A$2:$M$6097,2,0),"")</f>
        <v/>
      </c>
      <c r="D1619" s="68" t="str">
        <f>IFERROR(VLOOKUP($B1619,APガラス性能一覧!$A$2:$M$6097,3,0),"")</f>
        <v/>
      </c>
      <c r="E1619" s="68" t="str">
        <f>IFERROR(VLOOKUP($B1619,APガラス性能一覧!$A$2:$M$6097,4,0),"")</f>
        <v/>
      </c>
      <c r="F1619" s="68" t="str">
        <f>IFERROR(VLOOKUP($B1619,APガラス性能一覧!$A$2:$M$6097,5,0),"")</f>
        <v/>
      </c>
      <c r="G1619" s="68" t="str">
        <f>IFERROR(VLOOKUP($B1619,APガラス性能一覧!$A$2:$M$6097,6,0),"")</f>
        <v/>
      </c>
      <c r="H1619" s="68" t="str">
        <f>IFERROR(VLOOKUP($B1619,APガラス性能一覧!$A$2:$M$6097,7,0),"")</f>
        <v/>
      </c>
      <c r="I1619" s="68" t="str">
        <f>IFERROR(VLOOKUP($B1619,APガラス性能一覧!$A$2:$M$6097,8,0),"")</f>
        <v/>
      </c>
      <c r="J1619" s="68" t="str">
        <f>IFERROR(VLOOKUP($B1619,APガラス性能一覧!$A$2:$M$6097,9,0),"")</f>
        <v/>
      </c>
      <c r="K1619" s="68" t="str">
        <f>IFERROR(VLOOKUP($B1619,APガラス性能一覧!$A$2:$M$6097,10,0),"")</f>
        <v/>
      </c>
      <c r="L1619" s="68" t="str">
        <f>IFERROR(VLOOKUP($B1619,APガラス性能一覧!$A$2:$M$6097,11,0),"")</f>
        <v/>
      </c>
      <c r="M1619" s="68" t="str">
        <f>IFERROR(VLOOKUP($B1619,APガラス性能一覧!$A$2:$M$6097,12,0),"")</f>
        <v/>
      </c>
      <c r="N1619" s="68" t="str">
        <f>IFERROR(VLOOKUP($B1619,APガラス性能一覧!$A$2:$M$6097,13,0),"")</f>
        <v/>
      </c>
    </row>
    <row r="1620" spans="2:14" x14ac:dyDescent="0.4">
      <c r="B1620" s="68" t="str">
        <f>IF($D$2="","",IF($E$2=0.65,IFERROR(IF(INDEX(APガラス性能一覧!A:A,MATCH(ROW(B1614),APガラス性能一覧!$O:$O,0))="","",INDEX(APガラス性能一覧!A:A,MATCH(ROW(B1614),APガラス性能一覧!$O:$O,0))),""),IFERROR(IF(INDEX(APガラス性能一覧!A:A,MATCH(ROW(B1614),APガラス性能一覧!$N:$N,0))="","",INDEX(APガラス性能一覧!A:A,MATCH(ROW(B1614),APガラス性能一覧!$N:$N,0))),"")))</f>
        <v/>
      </c>
      <c r="C1620" s="68" t="str">
        <f>IFERROR(VLOOKUP($B1620,APガラス性能一覧!$A$2:$M$6097,2,0),"")</f>
        <v/>
      </c>
      <c r="D1620" s="68" t="str">
        <f>IFERROR(VLOOKUP($B1620,APガラス性能一覧!$A$2:$M$6097,3,0),"")</f>
        <v/>
      </c>
      <c r="E1620" s="68" t="str">
        <f>IFERROR(VLOOKUP($B1620,APガラス性能一覧!$A$2:$M$6097,4,0),"")</f>
        <v/>
      </c>
      <c r="F1620" s="68" t="str">
        <f>IFERROR(VLOOKUP($B1620,APガラス性能一覧!$A$2:$M$6097,5,0),"")</f>
        <v/>
      </c>
      <c r="G1620" s="68" t="str">
        <f>IFERROR(VLOOKUP($B1620,APガラス性能一覧!$A$2:$M$6097,6,0),"")</f>
        <v/>
      </c>
      <c r="H1620" s="68" t="str">
        <f>IFERROR(VLOOKUP($B1620,APガラス性能一覧!$A$2:$M$6097,7,0),"")</f>
        <v/>
      </c>
      <c r="I1620" s="68" t="str">
        <f>IFERROR(VLOOKUP($B1620,APガラス性能一覧!$A$2:$M$6097,8,0),"")</f>
        <v/>
      </c>
      <c r="J1620" s="68" t="str">
        <f>IFERROR(VLOOKUP($B1620,APガラス性能一覧!$A$2:$M$6097,9,0),"")</f>
        <v/>
      </c>
      <c r="K1620" s="68" t="str">
        <f>IFERROR(VLOOKUP($B1620,APガラス性能一覧!$A$2:$M$6097,10,0),"")</f>
        <v/>
      </c>
      <c r="L1620" s="68" t="str">
        <f>IFERROR(VLOOKUP($B1620,APガラス性能一覧!$A$2:$M$6097,11,0),"")</f>
        <v/>
      </c>
      <c r="M1620" s="68" t="str">
        <f>IFERROR(VLOOKUP($B1620,APガラス性能一覧!$A$2:$M$6097,12,0),"")</f>
        <v/>
      </c>
      <c r="N1620" s="68" t="str">
        <f>IFERROR(VLOOKUP($B1620,APガラス性能一覧!$A$2:$M$6097,13,0),"")</f>
        <v/>
      </c>
    </row>
    <row r="1621" spans="2:14" x14ac:dyDescent="0.4">
      <c r="B1621" s="68" t="str">
        <f>IF($D$2="","",IF($E$2=0.65,IFERROR(IF(INDEX(APガラス性能一覧!A:A,MATCH(ROW(B1615),APガラス性能一覧!$O:$O,0))="","",INDEX(APガラス性能一覧!A:A,MATCH(ROW(B1615),APガラス性能一覧!$O:$O,0))),""),IFERROR(IF(INDEX(APガラス性能一覧!A:A,MATCH(ROW(B1615),APガラス性能一覧!$N:$N,0))="","",INDEX(APガラス性能一覧!A:A,MATCH(ROW(B1615),APガラス性能一覧!$N:$N,0))),"")))</f>
        <v/>
      </c>
      <c r="C1621" s="68" t="str">
        <f>IFERROR(VLOOKUP($B1621,APガラス性能一覧!$A$2:$M$6097,2,0),"")</f>
        <v/>
      </c>
      <c r="D1621" s="68" t="str">
        <f>IFERROR(VLOOKUP($B1621,APガラス性能一覧!$A$2:$M$6097,3,0),"")</f>
        <v/>
      </c>
      <c r="E1621" s="68" t="str">
        <f>IFERROR(VLOOKUP($B1621,APガラス性能一覧!$A$2:$M$6097,4,0),"")</f>
        <v/>
      </c>
      <c r="F1621" s="68" t="str">
        <f>IFERROR(VLOOKUP($B1621,APガラス性能一覧!$A$2:$M$6097,5,0),"")</f>
        <v/>
      </c>
      <c r="G1621" s="68" t="str">
        <f>IFERROR(VLOOKUP($B1621,APガラス性能一覧!$A$2:$M$6097,6,0),"")</f>
        <v/>
      </c>
      <c r="H1621" s="68" t="str">
        <f>IFERROR(VLOOKUP($B1621,APガラス性能一覧!$A$2:$M$6097,7,0),"")</f>
        <v/>
      </c>
      <c r="I1621" s="68" t="str">
        <f>IFERROR(VLOOKUP($B1621,APガラス性能一覧!$A$2:$M$6097,8,0),"")</f>
        <v/>
      </c>
      <c r="J1621" s="68" t="str">
        <f>IFERROR(VLOOKUP($B1621,APガラス性能一覧!$A$2:$M$6097,9,0),"")</f>
        <v/>
      </c>
      <c r="K1621" s="68" t="str">
        <f>IFERROR(VLOOKUP($B1621,APガラス性能一覧!$A$2:$M$6097,10,0),"")</f>
        <v/>
      </c>
      <c r="L1621" s="68" t="str">
        <f>IFERROR(VLOOKUP($B1621,APガラス性能一覧!$A$2:$M$6097,11,0),"")</f>
        <v/>
      </c>
      <c r="M1621" s="68" t="str">
        <f>IFERROR(VLOOKUP($B1621,APガラス性能一覧!$A$2:$M$6097,12,0),"")</f>
        <v/>
      </c>
      <c r="N1621" s="68" t="str">
        <f>IFERROR(VLOOKUP($B1621,APガラス性能一覧!$A$2:$M$6097,13,0),"")</f>
        <v/>
      </c>
    </row>
    <row r="1622" spans="2:14" x14ac:dyDescent="0.4">
      <c r="B1622" s="68" t="str">
        <f>IF($D$2="","",IF($E$2=0.65,IFERROR(IF(INDEX(APガラス性能一覧!A:A,MATCH(ROW(B1616),APガラス性能一覧!$O:$O,0))="","",INDEX(APガラス性能一覧!A:A,MATCH(ROW(B1616),APガラス性能一覧!$O:$O,0))),""),IFERROR(IF(INDEX(APガラス性能一覧!A:A,MATCH(ROW(B1616),APガラス性能一覧!$N:$N,0))="","",INDEX(APガラス性能一覧!A:A,MATCH(ROW(B1616),APガラス性能一覧!$N:$N,0))),"")))</f>
        <v/>
      </c>
      <c r="C1622" s="68" t="str">
        <f>IFERROR(VLOOKUP($B1622,APガラス性能一覧!$A$2:$M$6097,2,0),"")</f>
        <v/>
      </c>
      <c r="D1622" s="68" t="str">
        <f>IFERROR(VLOOKUP($B1622,APガラス性能一覧!$A$2:$M$6097,3,0),"")</f>
        <v/>
      </c>
      <c r="E1622" s="68" t="str">
        <f>IFERROR(VLOOKUP($B1622,APガラス性能一覧!$A$2:$M$6097,4,0),"")</f>
        <v/>
      </c>
      <c r="F1622" s="68" t="str">
        <f>IFERROR(VLOOKUP($B1622,APガラス性能一覧!$A$2:$M$6097,5,0),"")</f>
        <v/>
      </c>
      <c r="G1622" s="68" t="str">
        <f>IFERROR(VLOOKUP($B1622,APガラス性能一覧!$A$2:$M$6097,6,0),"")</f>
        <v/>
      </c>
      <c r="H1622" s="68" t="str">
        <f>IFERROR(VLOOKUP($B1622,APガラス性能一覧!$A$2:$M$6097,7,0),"")</f>
        <v/>
      </c>
      <c r="I1622" s="68" t="str">
        <f>IFERROR(VLOOKUP($B1622,APガラス性能一覧!$A$2:$M$6097,8,0),"")</f>
        <v/>
      </c>
      <c r="J1622" s="68" t="str">
        <f>IFERROR(VLOOKUP($B1622,APガラス性能一覧!$A$2:$M$6097,9,0),"")</f>
        <v/>
      </c>
      <c r="K1622" s="68" t="str">
        <f>IFERROR(VLOOKUP($B1622,APガラス性能一覧!$A$2:$M$6097,10,0),"")</f>
        <v/>
      </c>
      <c r="L1622" s="68" t="str">
        <f>IFERROR(VLOOKUP($B1622,APガラス性能一覧!$A$2:$M$6097,11,0),"")</f>
        <v/>
      </c>
      <c r="M1622" s="68" t="str">
        <f>IFERROR(VLOOKUP($B1622,APガラス性能一覧!$A$2:$M$6097,12,0),"")</f>
        <v/>
      </c>
      <c r="N1622" s="68" t="str">
        <f>IFERROR(VLOOKUP($B1622,APガラス性能一覧!$A$2:$M$6097,13,0),"")</f>
        <v/>
      </c>
    </row>
    <row r="1623" spans="2:14" x14ac:dyDescent="0.4">
      <c r="B1623" s="68" t="str">
        <f>IF($D$2="","",IF($E$2=0.65,IFERROR(IF(INDEX(APガラス性能一覧!A:A,MATCH(ROW(B1617),APガラス性能一覧!$O:$O,0))="","",INDEX(APガラス性能一覧!A:A,MATCH(ROW(B1617),APガラス性能一覧!$O:$O,0))),""),IFERROR(IF(INDEX(APガラス性能一覧!A:A,MATCH(ROW(B1617),APガラス性能一覧!$N:$N,0))="","",INDEX(APガラス性能一覧!A:A,MATCH(ROW(B1617),APガラス性能一覧!$N:$N,0))),"")))</f>
        <v/>
      </c>
      <c r="C1623" s="68" t="str">
        <f>IFERROR(VLOOKUP($B1623,APガラス性能一覧!$A$2:$M$6097,2,0),"")</f>
        <v/>
      </c>
      <c r="D1623" s="68" t="str">
        <f>IFERROR(VLOOKUP($B1623,APガラス性能一覧!$A$2:$M$6097,3,0),"")</f>
        <v/>
      </c>
      <c r="E1623" s="68" t="str">
        <f>IFERROR(VLOOKUP($B1623,APガラス性能一覧!$A$2:$M$6097,4,0),"")</f>
        <v/>
      </c>
      <c r="F1623" s="68" t="str">
        <f>IFERROR(VLOOKUP($B1623,APガラス性能一覧!$A$2:$M$6097,5,0),"")</f>
        <v/>
      </c>
      <c r="G1623" s="68" t="str">
        <f>IFERROR(VLOOKUP($B1623,APガラス性能一覧!$A$2:$M$6097,6,0),"")</f>
        <v/>
      </c>
      <c r="H1623" s="68" t="str">
        <f>IFERROR(VLOOKUP($B1623,APガラス性能一覧!$A$2:$M$6097,7,0),"")</f>
        <v/>
      </c>
      <c r="I1623" s="68" t="str">
        <f>IFERROR(VLOOKUP($B1623,APガラス性能一覧!$A$2:$M$6097,8,0),"")</f>
        <v/>
      </c>
      <c r="J1623" s="68" t="str">
        <f>IFERROR(VLOOKUP($B1623,APガラス性能一覧!$A$2:$M$6097,9,0),"")</f>
        <v/>
      </c>
      <c r="K1623" s="68" t="str">
        <f>IFERROR(VLOOKUP($B1623,APガラス性能一覧!$A$2:$M$6097,10,0),"")</f>
        <v/>
      </c>
      <c r="L1623" s="68" t="str">
        <f>IFERROR(VLOOKUP($B1623,APガラス性能一覧!$A$2:$M$6097,11,0),"")</f>
        <v/>
      </c>
      <c r="M1623" s="68" t="str">
        <f>IFERROR(VLOOKUP($B1623,APガラス性能一覧!$A$2:$M$6097,12,0),"")</f>
        <v/>
      </c>
      <c r="N1623" s="68" t="str">
        <f>IFERROR(VLOOKUP($B1623,APガラス性能一覧!$A$2:$M$6097,13,0),"")</f>
        <v/>
      </c>
    </row>
    <row r="1624" spans="2:14" x14ac:dyDescent="0.4">
      <c r="B1624" s="68" t="str">
        <f>IF($D$2="","",IF($E$2=0.65,IFERROR(IF(INDEX(APガラス性能一覧!A:A,MATCH(ROW(B1618),APガラス性能一覧!$O:$O,0))="","",INDEX(APガラス性能一覧!A:A,MATCH(ROW(B1618),APガラス性能一覧!$O:$O,0))),""),IFERROR(IF(INDEX(APガラス性能一覧!A:A,MATCH(ROW(B1618),APガラス性能一覧!$N:$N,0))="","",INDEX(APガラス性能一覧!A:A,MATCH(ROW(B1618),APガラス性能一覧!$N:$N,0))),"")))</f>
        <v/>
      </c>
      <c r="C1624" s="68" t="str">
        <f>IFERROR(VLOOKUP($B1624,APガラス性能一覧!$A$2:$M$6097,2,0),"")</f>
        <v/>
      </c>
      <c r="D1624" s="68" t="str">
        <f>IFERROR(VLOOKUP($B1624,APガラス性能一覧!$A$2:$M$6097,3,0),"")</f>
        <v/>
      </c>
      <c r="E1624" s="68" t="str">
        <f>IFERROR(VLOOKUP($B1624,APガラス性能一覧!$A$2:$M$6097,4,0),"")</f>
        <v/>
      </c>
      <c r="F1624" s="68" t="str">
        <f>IFERROR(VLOOKUP($B1624,APガラス性能一覧!$A$2:$M$6097,5,0),"")</f>
        <v/>
      </c>
      <c r="G1624" s="68" t="str">
        <f>IFERROR(VLOOKUP($B1624,APガラス性能一覧!$A$2:$M$6097,6,0),"")</f>
        <v/>
      </c>
      <c r="H1624" s="68" t="str">
        <f>IFERROR(VLOOKUP($B1624,APガラス性能一覧!$A$2:$M$6097,7,0),"")</f>
        <v/>
      </c>
      <c r="I1624" s="68" t="str">
        <f>IFERROR(VLOOKUP($B1624,APガラス性能一覧!$A$2:$M$6097,8,0),"")</f>
        <v/>
      </c>
      <c r="J1624" s="68" t="str">
        <f>IFERROR(VLOOKUP($B1624,APガラス性能一覧!$A$2:$M$6097,9,0),"")</f>
        <v/>
      </c>
      <c r="K1624" s="68" t="str">
        <f>IFERROR(VLOOKUP($B1624,APガラス性能一覧!$A$2:$M$6097,10,0),"")</f>
        <v/>
      </c>
      <c r="L1624" s="68" t="str">
        <f>IFERROR(VLOOKUP($B1624,APガラス性能一覧!$A$2:$M$6097,11,0),"")</f>
        <v/>
      </c>
      <c r="M1624" s="68" t="str">
        <f>IFERROR(VLOOKUP($B1624,APガラス性能一覧!$A$2:$M$6097,12,0),"")</f>
        <v/>
      </c>
      <c r="N1624" s="68" t="str">
        <f>IFERROR(VLOOKUP($B1624,APガラス性能一覧!$A$2:$M$6097,13,0),"")</f>
        <v/>
      </c>
    </row>
    <row r="1625" spans="2:14" x14ac:dyDescent="0.4">
      <c r="B1625" s="68" t="str">
        <f>IF($D$2="","",IF($E$2=0.65,IFERROR(IF(INDEX(APガラス性能一覧!A:A,MATCH(ROW(B1619),APガラス性能一覧!$O:$O,0))="","",INDEX(APガラス性能一覧!A:A,MATCH(ROW(B1619),APガラス性能一覧!$O:$O,0))),""),IFERROR(IF(INDEX(APガラス性能一覧!A:A,MATCH(ROW(B1619),APガラス性能一覧!$N:$N,0))="","",INDEX(APガラス性能一覧!A:A,MATCH(ROW(B1619),APガラス性能一覧!$N:$N,0))),"")))</f>
        <v/>
      </c>
      <c r="C1625" s="68" t="str">
        <f>IFERROR(VLOOKUP($B1625,APガラス性能一覧!$A$2:$M$6097,2,0),"")</f>
        <v/>
      </c>
      <c r="D1625" s="68" t="str">
        <f>IFERROR(VLOOKUP($B1625,APガラス性能一覧!$A$2:$M$6097,3,0),"")</f>
        <v/>
      </c>
      <c r="E1625" s="68" t="str">
        <f>IFERROR(VLOOKUP($B1625,APガラス性能一覧!$A$2:$M$6097,4,0),"")</f>
        <v/>
      </c>
      <c r="F1625" s="68" t="str">
        <f>IFERROR(VLOOKUP($B1625,APガラス性能一覧!$A$2:$M$6097,5,0),"")</f>
        <v/>
      </c>
      <c r="G1625" s="68" t="str">
        <f>IFERROR(VLOOKUP($B1625,APガラス性能一覧!$A$2:$M$6097,6,0),"")</f>
        <v/>
      </c>
      <c r="H1625" s="68" t="str">
        <f>IFERROR(VLOOKUP($B1625,APガラス性能一覧!$A$2:$M$6097,7,0),"")</f>
        <v/>
      </c>
      <c r="I1625" s="68" t="str">
        <f>IFERROR(VLOOKUP($B1625,APガラス性能一覧!$A$2:$M$6097,8,0),"")</f>
        <v/>
      </c>
      <c r="J1625" s="68" t="str">
        <f>IFERROR(VLOOKUP($B1625,APガラス性能一覧!$A$2:$M$6097,9,0),"")</f>
        <v/>
      </c>
      <c r="K1625" s="68" t="str">
        <f>IFERROR(VLOOKUP($B1625,APガラス性能一覧!$A$2:$M$6097,10,0),"")</f>
        <v/>
      </c>
      <c r="L1625" s="68" t="str">
        <f>IFERROR(VLOOKUP($B1625,APガラス性能一覧!$A$2:$M$6097,11,0),"")</f>
        <v/>
      </c>
      <c r="M1625" s="68" t="str">
        <f>IFERROR(VLOOKUP($B1625,APガラス性能一覧!$A$2:$M$6097,12,0),"")</f>
        <v/>
      </c>
      <c r="N1625" s="68" t="str">
        <f>IFERROR(VLOOKUP($B1625,APガラス性能一覧!$A$2:$M$6097,13,0),"")</f>
        <v/>
      </c>
    </row>
    <row r="1626" spans="2:14" x14ac:dyDescent="0.4">
      <c r="B1626" s="68" t="str">
        <f>IF($D$2="","",IF($E$2=0.65,IFERROR(IF(INDEX(APガラス性能一覧!A:A,MATCH(ROW(B1620),APガラス性能一覧!$O:$O,0))="","",INDEX(APガラス性能一覧!A:A,MATCH(ROW(B1620),APガラス性能一覧!$O:$O,0))),""),IFERROR(IF(INDEX(APガラス性能一覧!A:A,MATCH(ROW(B1620),APガラス性能一覧!$N:$N,0))="","",INDEX(APガラス性能一覧!A:A,MATCH(ROW(B1620),APガラス性能一覧!$N:$N,0))),"")))</f>
        <v/>
      </c>
      <c r="C1626" s="68" t="str">
        <f>IFERROR(VLOOKUP($B1626,APガラス性能一覧!$A$2:$M$6097,2,0),"")</f>
        <v/>
      </c>
      <c r="D1626" s="68" t="str">
        <f>IFERROR(VLOOKUP($B1626,APガラス性能一覧!$A$2:$M$6097,3,0),"")</f>
        <v/>
      </c>
      <c r="E1626" s="68" t="str">
        <f>IFERROR(VLOOKUP($B1626,APガラス性能一覧!$A$2:$M$6097,4,0),"")</f>
        <v/>
      </c>
      <c r="F1626" s="68" t="str">
        <f>IFERROR(VLOOKUP($B1626,APガラス性能一覧!$A$2:$M$6097,5,0),"")</f>
        <v/>
      </c>
      <c r="G1626" s="68" t="str">
        <f>IFERROR(VLOOKUP($B1626,APガラス性能一覧!$A$2:$M$6097,6,0),"")</f>
        <v/>
      </c>
      <c r="H1626" s="68" t="str">
        <f>IFERROR(VLOOKUP($B1626,APガラス性能一覧!$A$2:$M$6097,7,0),"")</f>
        <v/>
      </c>
      <c r="I1626" s="68" t="str">
        <f>IFERROR(VLOOKUP($B1626,APガラス性能一覧!$A$2:$M$6097,8,0),"")</f>
        <v/>
      </c>
      <c r="J1626" s="68" t="str">
        <f>IFERROR(VLOOKUP($B1626,APガラス性能一覧!$A$2:$M$6097,9,0),"")</f>
        <v/>
      </c>
      <c r="K1626" s="68" t="str">
        <f>IFERROR(VLOOKUP($B1626,APガラス性能一覧!$A$2:$M$6097,10,0),"")</f>
        <v/>
      </c>
      <c r="L1626" s="68" t="str">
        <f>IFERROR(VLOOKUP($B1626,APガラス性能一覧!$A$2:$M$6097,11,0),"")</f>
        <v/>
      </c>
      <c r="M1626" s="68" t="str">
        <f>IFERROR(VLOOKUP($B1626,APガラス性能一覧!$A$2:$M$6097,12,0),"")</f>
        <v/>
      </c>
      <c r="N1626" s="68" t="str">
        <f>IFERROR(VLOOKUP($B1626,APガラス性能一覧!$A$2:$M$6097,13,0),"")</f>
        <v/>
      </c>
    </row>
    <row r="1627" spans="2:14" x14ac:dyDescent="0.4">
      <c r="B1627" s="68" t="str">
        <f>IF($D$2="","",IF($E$2=0.65,IFERROR(IF(INDEX(APガラス性能一覧!A:A,MATCH(ROW(B1621),APガラス性能一覧!$O:$O,0))="","",INDEX(APガラス性能一覧!A:A,MATCH(ROW(B1621),APガラス性能一覧!$O:$O,0))),""),IFERROR(IF(INDEX(APガラス性能一覧!A:A,MATCH(ROW(B1621),APガラス性能一覧!$N:$N,0))="","",INDEX(APガラス性能一覧!A:A,MATCH(ROW(B1621),APガラス性能一覧!$N:$N,0))),"")))</f>
        <v/>
      </c>
      <c r="C1627" s="68" t="str">
        <f>IFERROR(VLOOKUP($B1627,APガラス性能一覧!$A$2:$M$6097,2,0),"")</f>
        <v/>
      </c>
      <c r="D1627" s="68" t="str">
        <f>IFERROR(VLOOKUP($B1627,APガラス性能一覧!$A$2:$M$6097,3,0),"")</f>
        <v/>
      </c>
      <c r="E1627" s="68" t="str">
        <f>IFERROR(VLOOKUP($B1627,APガラス性能一覧!$A$2:$M$6097,4,0),"")</f>
        <v/>
      </c>
      <c r="F1627" s="68" t="str">
        <f>IFERROR(VLOOKUP($B1627,APガラス性能一覧!$A$2:$M$6097,5,0),"")</f>
        <v/>
      </c>
      <c r="G1627" s="68" t="str">
        <f>IFERROR(VLOOKUP($B1627,APガラス性能一覧!$A$2:$M$6097,6,0),"")</f>
        <v/>
      </c>
      <c r="H1627" s="68" t="str">
        <f>IFERROR(VLOOKUP($B1627,APガラス性能一覧!$A$2:$M$6097,7,0),"")</f>
        <v/>
      </c>
      <c r="I1627" s="68" t="str">
        <f>IFERROR(VLOOKUP($B1627,APガラス性能一覧!$A$2:$M$6097,8,0),"")</f>
        <v/>
      </c>
      <c r="J1627" s="68" t="str">
        <f>IFERROR(VLOOKUP($B1627,APガラス性能一覧!$A$2:$M$6097,9,0),"")</f>
        <v/>
      </c>
      <c r="K1627" s="68" t="str">
        <f>IFERROR(VLOOKUP($B1627,APガラス性能一覧!$A$2:$M$6097,10,0),"")</f>
        <v/>
      </c>
      <c r="L1627" s="68" t="str">
        <f>IFERROR(VLOOKUP($B1627,APガラス性能一覧!$A$2:$M$6097,11,0),"")</f>
        <v/>
      </c>
      <c r="M1627" s="68" t="str">
        <f>IFERROR(VLOOKUP($B1627,APガラス性能一覧!$A$2:$M$6097,12,0),"")</f>
        <v/>
      </c>
      <c r="N1627" s="68" t="str">
        <f>IFERROR(VLOOKUP($B1627,APガラス性能一覧!$A$2:$M$6097,13,0),"")</f>
        <v/>
      </c>
    </row>
    <row r="1628" spans="2:14" x14ac:dyDescent="0.4">
      <c r="B1628" s="68" t="str">
        <f>IF($D$2="","",IF($E$2=0.65,IFERROR(IF(INDEX(APガラス性能一覧!A:A,MATCH(ROW(B1622),APガラス性能一覧!$O:$O,0))="","",INDEX(APガラス性能一覧!A:A,MATCH(ROW(B1622),APガラス性能一覧!$O:$O,0))),""),IFERROR(IF(INDEX(APガラス性能一覧!A:A,MATCH(ROW(B1622),APガラス性能一覧!$N:$N,0))="","",INDEX(APガラス性能一覧!A:A,MATCH(ROW(B1622),APガラス性能一覧!$N:$N,0))),"")))</f>
        <v/>
      </c>
      <c r="C1628" s="68" t="str">
        <f>IFERROR(VLOOKUP($B1628,APガラス性能一覧!$A$2:$M$6097,2,0),"")</f>
        <v/>
      </c>
      <c r="D1628" s="68" t="str">
        <f>IFERROR(VLOOKUP($B1628,APガラス性能一覧!$A$2:$M$6097,3,0),"")</f>
        <v/>
      </c>
      <c r="E1628" s="68" t="str">
        <f>IFERROR(VLOOKUP($B1628,APガラス性能一覧!$A$2:$M$6097,4,0),"")</f>
        <v/>
      </c>
      <c r="F1628" s="68" t="str">
        <f>IFERROR(VLOOKUP($B1628,APガラス性能一覧!$A$2:$M$6097,5,0),"")</f>
        <v/>
      </c>
      <c r="G1628" s="68" t="str">
        <f>IFERROR(VLOOKUP($B1628,APガラス性能一覧!$A$2:$M$6097,6,0),"")</f>
        <v/>
      </c>
      <c r="H1628" s="68" t="str">
        <f>IFERROR(VLOOKUP($B1628,APガラス性能一覧!$A$2:$M$6097,7,0),"")</f>
        <v/>
      </c>
      <c r="I1628" s="68" t="str">
        <f>IFERROR(VLOOKUP($B1628,APガラス性能一覧!$A$2:$M$6097,8,0),"")</f>
        <v/>
      </c>
      <c r="J1628" s="68" t="str">
        <f>IFERROR(VLOOKUP($B1628,APガラス性能一覧!$A$2:$M$6097,9,0),"")</f>
        <v/>
      </c>
      <c r="K1628" s="68" t="str">
        <f>IFERROR(VLOOKUP($B1628,APガラス性能一覧!$A$2:$M$6097,10,0),"")</f>
        <v/>
      </c>
      <c r="L1628" s="68" t="str">
        <f>IFERROR(VLOOKUP($B1628,APガラス性能一覧!$A$2:$M$6097,11,0),"")</f>
        <v/>
      </c>
      <c r="M1628" s="68" t="str">
        <f>IFERROR(VLOOKUP($B1628,APガラス性能一覧!$A$2:$M$6097,12,0),"")</f>
        <v/>
      </c>
      <c r="N1628" s="68" t="str">
        <f>IFERROR(VLOOKUP($B1628,APガラス性能一覧!$A$2:$M$6097,13,0),"")</f>
        <v/>
      </c>
    </row>
    <row r="1629" spans="2:14" x14ac:dyDescent="0.4">
      <c r="B1629" s="68" t="str">
        <f>IF($D$2="","",IF($E$2=0.65,IFERROR(IF(INDEX(APガラス性能一覧!A:A,MATCH(ROW(B1623),APガラス性能一覧!$O:$O,0))="","",INDEX(APガラス性能一覧!A:A,MATCH(ROW(B1623),APガラス性能一覧!$O:$O,0))),""),IFERROR(IF(INDEX(APガラス性能一覧!A:A,MATCH(ROW(B1623),APガラス性能一覧!$N:$N,0))="","",INDEX(APガラス性能一覧!A:A,MATCH(ROW(B1623),APガラス性能一覧!$N:$N,0))),"")))</f>
        <v/>
      </c>
      <c r="C1629" s="68" t="str">
        <f>IFERROR(VLOOKUP($B1629,APガラス性能一覧!$A$2:$M$6097,2,0),"")</f>
        <v/>
      </c>
      <c r="D1629" s="68" t="str">
        <f>IFERROR(VLOOKUP($B1629,APガラス性能一覧!$A$2:$M$6097,3,0),"")</f>
        <v/>
      </c>
      <c r="E1629" s="68" t="str">
        <f>IFERROR(VLOOKUP($B1629,APガラス性能一覧!$A$2:$M$6097,4,0),"")</f>
        <v/>
      </c>
      <c r="F1629" s="68" t="str">
        <f>IFERROR(VLOOKUP($B1629,APガラス性能一覧!$A$2:$M$6097,5,0),"")</f>
        <v/>
      </c>
      <c r="G1629" s="68" t="str">
        <f>IFERROR(VLOOKUP($B1629,APガラス性能一覧!$A$2:$M$6097,6,0),"")</f>
        <v/>
      </c>
      <c r="H1629" s="68" t="str">
        <f>IFERROR(VLOOKUP($B1629,APガラス性能一覧!$A$2:$M$6097,7,0),"")</f>
        <v/>
      </c>
      <c r="I1629" s="68" t="str">
        <f>IFERROR(VLOOKUP($B1629,APガラス性能一覧!$A$2:$M$6097,8,0),"")</f>
        <v/>
      </c>
      <c r="J1629" s="68" t="str">
        <f>IFERROR(VLOOKUP($B1629,APガラス性能一覧!$A$2:$M$6097,9,0),"")</f>
        <v/>
      </c>
      <c r="K1629" s="68" t="str">
        <f>IFERROR(VLOOKUP($B1629,APガラス性能一覧!$A$2:$M$6097,10,0),"")</f>
        <v/>
      </c>
      <c r="L1629" s="68" t="str">
        <f>IFERROR(VLOOKUP($B1629,APガラス性能一覧!$A$2:$M$6097,11,0),"")</f>
        <v/>
      </c>
      <c r="M1629" s="68" t="str">
        <f>IFERROR(VLOOKUP($B1629,APガラス性能一覧!$A$2:$M$6097,12,0),"")</f>
        <v/>
      </c>
      <c r="N1629" s="68" t="str">
        <f>IFERROR(VLOOKUP($B1629,APガラス性能一覧!$A$2:$M$6097,13,0),"")</f>
        <v/>
      </c>
    </row>
    <row r="1630" spans="2:14" x14ac:dyDescent="0.4">
      <c r="B1630" s="68" t="str">
        <f>IF($D$2="","",IF($E$2=0.65,IFERROR(IF(INDEX(APガラス性能一覧!A:A,MATCH(ROW(B1624),APガラス性能一覧!$O:$O,0))="","",INDEX(APガラス性能一覧!A:A,MATCH(ROW(B1624),APガラス性能一覧!$O:$O,0))),""),IFERROR(IF(INDEX(APガラス性能一覧!A:A,MATCH(ROW(B1624),APガラス性能一覧!$N:$N,0))="","",INDEX(APガラス性能一覧!A:A,MATCH(ROW(B1624),APガラス性能一覧!$N:$N,0))),"")))</f>
        <v/>
      </c>
      <c r="C1630" s="68" t="str">
        <f>IFERROR(VLOOKUP($B1630,APガラス性能一覧!$A$2:$M$6097,2,0),"")</f>
        <v/>
      </c>
      <c r="D1630" s="68" t="str">
        <f>IFERROR(VLOOKUP($B1630,APガラス性能一覧!$A$2:$M$6097,3,0),"")</f>
        <v/>
      </c>
      <c r="E1630" s="68" t="str">
        <f>IFERROR(VLOOKUP($B1630,APガラス性能一覧!$A$2:$M$6097,4,0),"")</f>
        <v/>
      </c>
      <c r="F1630" s="68" t="str">
        <f>IFERROR(VLOOKUP($B1630,APガラス性能一覧!$A$2:$M$6097,5,0),"")</f>
        <v/>
      </c>
      <c r="G1630" s="68" t="str">
        <f>IFERROR(VLOOKUP($B1630,APガラス性能一覧!$A$2:$M$6097,6,0),"")</f>
        <v/>
      </c>
      <c r="H1630" s="68" t="str">
        <f>IFERROR(VLOOKUP($B1630,APガラス性能一覧!$A$2:$M$6097,7,0),"")</f>
        <v/>
      </c>
      <c r="I1630" s="68" t="str">
        <f>IFERROR(VLOOKUP($B1630,APガラス性能一覧!$A$2:$M$6097,8,0),"")</f>
        <v/>
      </c>
      <c r="J1630" s="68" t="str">
        <f>IFERROR(VLOOKUP($B1630,APガラス性能一覧!$A$2:$M$6097,9,0),"")</f>
        <v/>
      </c>
      <c r="K1630" s="68" t="str">
        <f>IFERROR(VLOOKUP($B1630,APガラス性能一覧!$A$2:$M$6097,10,0),"")</f>
        <v/>
      </c>
      <c r="L1630" s="68" t="str">
        <f>IFERROR(VLOOKUP($B1630,APガラス性能一覧!$A$2:$M$6097,11,0),"")</f>
        <v/>
      </c>
      <c r="M1630" s="68" t="str">
        <f>IFERROR(VLOOKUP($B1630,APガラス性能一覧!$A$2:$M$6097,12,0),"")</f>
        <v/>
      </c>
      <c r="N1630" s="68" t="str">
        <f>IFERROR(VLOOKUP($B1630,APガラス性能一覧!$A$2:$M$6097,13,0),"")</f>
        <v/>
      </c>
    </row>
    <row r="1631" spans="2:14" x14ac:dyDescent="0.4">
      <c r="B1631" s="68" t="str">
        <f>IF($D$2="","",IF($E$2=0.65,IFERROR(IF(INDEX(APガラス性能一覧!A:A,MATCH(ROW(B1625),APガラス性能一覧!$O:$O,0))="","",INDEX(APガラス性能一覧!A:A,MATCH(ROW(B1625),APガラス性能一覧!$O:$O,0))),""),IFERROR(IF(INDEX(APガラス性能一覧!A:A,MATCH(ROW(B1625),APガラス性能一覧!$N:$N,0))="","",INDEX(APガラス性能一覧!A:A,MATCH(ROW(B1625),APガラス性能一覧!$N:$N,0))),"")))</f>
        <v/>
      </c>
      <c r="C1631" s="68" t="str">
        <f>IFERROR(VLOOKUP($B1631,APガラス性能一覧!$A$2:$M$6097,2,0),"")</f>
        <v/>
      </c>
      <c r="D1631" s="68" t="str">
        <f>IFERROR(VLOOKUP($B1631,APガラス性能一覧!$A$2:$M$6097,3,0),"")</f>
        <v/>
      </c>
      <c r="E1631" s="68" t="str">
        <f>IFERROR(VLOOKUP($B1631,APガラス性能一覧!$A$2:$M$6097,4,0),"")</f>
        <v/>
      </c>
      <c r="F1631" s="68" t="str">
        <f>IFERROR(VLOOKUP($B1631,APガラス性能一覧!$A$2:$M$6097,5,0),"")</f>
        <v/>
      </c>
      <c r="G1631" s="68" t="str">
        <f>IFERROR(VLOOKUP($B1631,APガラス性能一覧!$A$2:$M$6097,6,0),"")</f>
        <v/>
      </c>
      <c r="H1631" s="68" t="str">
        <f>IFERROR(VLOOKUP($B1631,APガラス性能一覧!$A$2:$M$6097,7,0),"")</f>
        <v/>
      </c>
      <c r="I1631" s="68" t="str">
        <f>IFERROR(VLOOKUP($B1631,APガラス性能一覧!$A$2:$M$6097,8,0),"")</f>
        <v/>
      </c>
      <c r="J1631" s="68" t="str">
        <f>IFERROR(VLOOKUP($B1631,APガラス性能一覧!$A$2:$M$6097,9,0),"")</f>
        <v/>
      </c>
      <c r="K1631" s="68" t="str">
        <f>IFERROR(VLOOKUP($B1631,APガラス性能一覧!$A$2:$M$6097,10,0),"")</f>
        <v/>
      </c>
      <c r="L1631" s="68" t="str">
        <f>IFERROR(VLOOKUP($B1631,APガラス性能一覧!$A$2:$M$6097,11,0),"")</f>
        <v/>
      </c>
      <c r="M1631" s="68" t="str">
        <f>IFERROR(VLOOKUP($B1631,APガラス性能一覧!$A$2:$M$6097,12,0),"")</f>
        <v/>
      </c>
      <c r="N1631" s="68" t="str">
        <f>IFERROR(VLOOKUP($B1631,APガラス性能一覧!$A$2:$M$6097,13,0),"")</f>
        <v/>
      </c>
    </row>
    <row r="1632" spans="2:14" x14ac:dyDescent="0.4">
      <c r="B1632" s="68" t="str">
        <f>IF($D$2="","",IF($E$2=0.65,IFERROR(IF(INDEX(APガラス性能一覧!A:A,MATCH(ROW(B1626),APガラス性能一覧!$O:$O,0))="","",INDEX(APガラス性能一覧!A:A,MATCH(ROW(B1626),APガラス性能一覧!$O:$O,0))),""),IFERROR(IF(INDEX(APガラス性能一覧!A:A,MATCH(ROW(B1626),APガラス性能一覧!$N:$N,0))="","",INDEX(APガラス性能一覧!A:A,MATCH(ROW(B1626),APガラス性能一覧!$N:$N,0))),"")))</f>
        <v/>
      </c>
      <c r="C1632" s="68" t="str">
        <f>IFERROR(VLOOKUP($B1632,APガラス性能一覧!$A$2:$M$6097,2,0),"")</f>
        <v/>
      </c>
      <c r="D1632" s="68" t="str">
        <f>IFERROR(VLOOKUP($B1632,APガラス性能一覧!$A$2:$M$6097,3,0),"")</f>
        <v/>
      </c>
      <c r="E1632" s="68" t="str">
        <f>IFERROR(VLOOKUP($B1632,APガラス性能一覧!$A$2:$M$6097,4,0),"")</f>
        <v/>
      </c>
      <c r="F1632" s="68" t="str">
        <f>IFERROR(VLOOKUP($B1632,APガラス性能一覧!$A$2:$M$6097,5,0),"")</f>
        <v/>
      </c>
      <c r="G1632" s="68" t="str">
        <f>IFERROR(VLOOKUP($B1632,APガラス性能一覧!$A$2:$M$6097,6,0),"")</f>
        <v/>
      </c>
      <c r="H1632" s="68" t="str">
        <f>IFERROR(VLOOKUP($B1632,APガラス性能一覧!$A$2:$M$6097,7,0),"")</f>
        <v/>
      </c>
      <c r="I1632" s="68" t="str">
        <f>IFERROR(VLOOKUP($B1632,APガラス性能一覧!$A$2:$M$6097,8,0),"")</f>
        <v/>
      </c>
      <c r="J1632" s="68" t="str">
        <f>IFERROR(VLOOKUP($B1632,APガラス性能一覧!$A$2:$M$6097,9,0),"")</f>
        <v/>
      </c>
      <c r="K1632" s="68" t="str">
        <f>IFERROR(VLOOKUP($B1632,APガラス性能一覧!$A$2:$M$6097,10,0),"")</f>
        <v/>
      </c>
      <c r="L1632" s="68" t="str">
        <f>IFERROR(VLOOKUP($B1632,APガラス性能一覧!$A$2:$M$6097,11,0),"")</f>
        <v/>
      </c>
      <c r="M1632" s="68" t="str">
        <f>IFERROR(VLOOKUP($B1632,APガラス性能一覧!$A$2:$M$6097,12,0),"")</f>
        <v/>
      </c>
      <c r="N1632" s="68" t="str">
        <f>IFERROR(VLOOKUP($B1632,APガラス性能一覧!$A$2:$M$6097,13,0),"")</f>
        <v/>
      </c>
    </row>
    <row r="1633" spans="2:14" x14ac:dyDescent="0.4">
      <c r="B1633" s="68" t="str">
        <f>IF($D$2="","",IF($E$2=0.65,IFERROR(IF(INDEX(APガラス性能一覧!A:A,MATCH(ROW(B1627),APガラス性能一覧!$O:$O,0))="","",INDEX(APガラス性能一覧!A:A,MATCH(ROW(B1627),APガラス性能一覧!$O:$O,0))),""),IFERROR(IF(INDEX(APガラス性能一覧!A:A,MATCH(ROW(B1627),APガラス性能一覧!$N:$N,0))="","",INDEX(APガラス性能一覧!A:A,MATCH(ROW(B1627),APガラス性能一覧!$N:$N,0))),"")))</f>
        <v/>
      </c>
      <c r="C1633" s="68" t="str">
        <f>IFERROR(VLOOKUP($B1633,APガラス性能一覧!$A$2:$M$6097,2,0),"")</f>
        <v/>
      </c>
      <c r="D1633" s="68" t="str">
        <f>IFERROR(VLOOKUP($B1633,APガラス性能一覧!$A$2:$M$6097,3,0),"")</f>
        <v/>
      </c>
      <c r="E1633" s="68" t="str">
        <f>IFERROR(VLOOKUP($B1633,APガラス性能一覧!$A$2:$M$6097,4,0),"")</f>
        <v/>
      </c>
      <c r="F1633" s="68" t="str">
        <f>IFERROR(VLOOKUP($B1633,APガラス性能一覧!$A$2:$M$6097,5,0),"")</f>
        <v/>
      </c>
      <c r="G1633" s="68" t="str">
        <f>IFERROR(VLOOKUP($B1633,APガラス性能一覧!$A$2:$M$6097,6,0),"")</f>
        <v/>
      </c>
      <c r="H1633" s="68" t="str">
        <f>IFERROR(VLOOKUP($B1633,APガラス性能一覧!$A$2:$M$6097,7,0),"")</f>
        <v/>
      </c>
      <c r="I1633" s="68" t="str">
        <f>IFERROR(VLOOKUP($B1633,APガラス性能一覧!$A$2:$M$6097,8,0),"")</f>
        <v/>
      </c>
      <c r="J1633" s="68" t="str">
        <f>IFERROR(VLOOKUP($B1633,APガラス性能一覧!$A$2:$M$6097,9,0),"")</f>
        <v/>
      </c>
      <c r="K1633" s="68" t="str">
        <f>IFERROR(VLOOKUP($B1633,APガラス性能一覧!$A$2:$M$6097,10,0),"")</f>
        <v/>
      </c>
      <c r="L1633" s="68" t="str">
        <f>IFERROR(VLOOKUP($B1633,APガラス性能一覧!$A$2:$M$6097,11,0),"")</f>
        <v/>
      </c>
      <c r="M1633" s="68" t="str">
        <f>IFERROR(VLOOKUP($B1633,APガラス性能一覧!$A$2:$M$6097,12,0),"")</f>
        <v/>
      </c>
      <c r="N1633" s="68" t="str">
        <f>IFERROR(VLOOKUP($B1633,APガラス性能一覧!$A$2:$M$6097,13,0),"")</f>
        <v/>
      </c>
    </row>
    <row r="1634" spans="2:14" x14ac:dyDescent="0.4">
      <c r="B1634" s="68" t="str">
        <f>IF($D$2="","",IF($E$2=0.65,IFERROR(IF(INDEX(APガラス性能一覧!A:A,MATCH(ROW(B1628),APガラス性能一覧!$O:$O,0))="","",INDEX(APガラス性能一覧!A:A,MATCH(ROW(B1628),APガラス性能一覧!$O:$O,0))),""),IFERROR(IF(INDEX(APガラス性能一覧!A:A,MATCH(ROW(B1628),APガラス性能一覧!$N:$N,0))="","",INDEX(APガラス性能一覧!A:A,MATCH(ROW(B1628),APガラス性能一覧!$N:$N,0))),"")))</f>
        <v/>
      </c>
      <c r="C1634" s="68" t="str">
        <f>IFERROR(VLOOKUP($B1634,APガラス性能一覧!$A$2:$M$6097,2,0),"")</f>
        <v/>
      </c>
      <c r="D1634" s="68" t="str">
        <f>IFERROR(VLOOKUP($B1634,APガラス性能一覧!$A$2:$M$6097,3,0),"")</f>
        <v/>
      </c>
      <c r="E1634" s="68" t="str">
        <f>IFERROR(VLOOKUP($B1634,APガラス性能一覧!$A$2:$M$6097,4,0),"")</f>
        <v/>
      </c>
      <c r="F1634" s="68" t="str">
        <f>IFERROR(VLOOKUP($B1634,APガラス性能一覧!$A$2:$M$6097,5,0),"")</f>
        <v/>
      </c>
      <c r="G1634" s="68" t="str">
        <f>IFERROR(VLOOKUP($B1634,APガラス性能一覧!$A$2:$M$6097,6,0),"")</f>
        <v/>
      </c>
      <c r="H1634" s="68" t="str">
        <f>IFERROR(VLOOKUP($B1634,APガラス性能一覧!$A$2:$M$6097,7,0),"")</f>
        <v/>
      </c>
      <c r="I1634" s="68" t="str">
        <f>IFERROR(VLOOKUP($B1634,APガラス性能一覧!$A$2:$M$6097,8,0),"")</f>
        <v/>
      </c>
      <c r="J1634" s="68" t="str">
        <f>IFERROR(VLOOKUP($B1634,APガラス性能一覧!$A$2:$M$6097,9,0),"")</f>
        <v/>
      </c>
      <c r="K1634" s="68" t="str">
        <f>IFERROR(VLOOKUP($B1634,APガラス性能一覧!$A$2:$M$6097,10,0),"")</f>
        <v/>
      </c>
      <c r="L1634" s="68" t="str">
        <f>IFERROR(VLOOKUP($B1634,APガラス性能一覧!$A$2:$M$6097,11,0),"")</f>
        <v/>
      </c>
      <c r="M1634" s="68" t="str">
        <f>IFERROR(VLOOKUP($B1634,APガラス性能一覧!$A$2:$M$6097,12,0),"")</f>
        <v/>
      </c>
      <c r="N1634" s="68" t="str">
        <f>IFERROR(VLOOKUP($B1634,APガラス性能一覧!$A$2:$M$6097,13,0),"")</f>
        <v/>
      </c>
    </row>
    <row r="1635" spans="2:14" x14ac:dyDescent="0.4">
      <c r="B1635" s="68" t="str">
        <f>IF($D$2="","",IF($E$2=0.65,IFERROR(IF(INDEX(APガラス性能一覧!A:A,MATCH(ROW(B1629),APガラス性能一覧!$O:$O,0))="","",INDEX(APガラス性能一覧!A:A,MATCH(ROW(B1629),APガラス性能一覧!$O:$O,0))),""),IFERROR(IF(INDEX(APガラス性能一覧!A:A,MATCH(ROW(B1629),APガラス性能一覧!$N:$N,0))="","",INDEX(APガラス性能一覧!A:A,MATCH(ROW(B1629),APガラス性能一覧!$N:$N,0))),"")))</f>
        <v/>
      </c>
      <c r="C1635" s="68" t="str">
        <f>IFERROR(VLOOKUP($B1635,APガラス性能一覧!$A$2:$M$6097,2,0),"")</f>
        <v/>
      </c>
      <c r="D1635" s="68" t="str">
        <f>IFERROR(VLOOKUP($B1635,APガラス性能一覧!$A$2:$M$6097,3,0),"")</f>
        <v/>
      </c>
      <c r="E1635" s="68" t="str">
        <f>IFERROR(VLOOKUP($B1635,APガラス性能一覧!$A$2:$M$6097,4,0),"")</f>
        <v/>
      </c>
      <c r="F1635" s="68" t="str">
        <f>IFERROR(VLOOKUP($B1635,APガラス性能一覧!$A$2:$M$6097,5,0),"")</f>
        <v/>
      </c>
      <c r="G1635" s="68" t="str">
        <f>IFERROR(VLOOKUP($B1635,APガラス性能一覧!$A$2:$M$6097,6,0),"")</f>
        <v/>
      </c>
      <c r="H1635" s="68" t="str">
        <f>IFERROR(VLOOKUP($B1635,APガラス性能一覧!$A$2:$M$6097,7,0),"")</f>
        <v/>
      </c>
      <c r="I1635" s="68" t="str">
        <f>IFERROR(VLOOKUP($B1635,APガラス性能一覧!$A$2:$M$6097,8,0),"")</f>
        <v/>
      </c>
      <c r="J1635" s="68" t="str">
        <f>IFERROR(VLOOKUP($B1635,APガラス性能一覧!$A$2:$M$6097,9,0),"")</f>
        <v/>
      </c>
      <c r="K1635" s="68" t="str">
        <f>IFERROR(VLOOKUP($B1635,APガラス性能一覧!$A$2:$M$6097,10,0),"")</f>
        <v/>
      </c>
      <c r="L1635" s="68" t="str">
        <f>IFERROR(VLOOKUP($B1635,APガラス性能一覧!$A$2:$M$6097,11,0),"")</f>
        <v/>
      </c>
      <c r="M1635" s="68" t="str">
        <f>IFERROR(VLOOKUP($B1635,APガラス性能一覧!$A$2:$M$6097,12,0),"")</f>
        <v/>
      </c>
      <c r="N1635" s="68" t="str">
        <f>IFERROR(VLOOKUP($B1635,APガラス性能一覧!$A$2:$M$6097,13,0),"")</f>
        <v/>
      </c>
    </row>
    <row r="1636" spans="2:14" x14ac:dyDescent="0.4">
      <c r="B1636" s="68" t="str">
        <f>IF($D$2="","",IF($E$2=0.65,IFERROR(IF(INDEX(APガラス性能一覧!A:A,MATCH(ROW(B1630),APガラス性能一覧!$O:$O,0))="","",INDEX(APガラス性能一覧!A:A,MATCH(ROW(B1630),APガラス性能一覧!$O:$O,0))),""),IFERROR(IF(INDEX(APガラス性能一覧!A:A,MATCH(ROW(B1630),APガラス性能一覧!$N:$N,0))="","",INDEX(APガラス性能一覧!A:A,MATCH(ROW(B1630),APガラス性能一覧!$N:$N,0))),"")))</f>
        <v/>
      </c>
      <c r="C1636" s="68" t="str">
        <f>IFERROR(VLOOKUP($B1636,APガラス性能一覧!$A$2:$M$6097,2,0),"")</f>
        <v/>
      </c>
      <c r="D1636" s="68" t="str">
        <f>IFERROR(VLOOKUP($B1636,APガラス性能一覧!$A$2:$M$6097,3,0),"")</f>
        <v/>
      </c>
      <c r="E1636" s="68" t="str">
        <f>IFERROR(VLOOKUP($B1636,APガラス性能一覧!$A$2:$M$6097,4,0),"")</f>
        <v/>
      </c>
      <c r="F1636" s="68" t="str">
        <f>IFERROR(VLOOKUP($B1636,APガラス性能一覧!$A$2:$M$6097,5,0),"")</f>
        <v/>
      </c>
      <c r="G1636" s="68" t="str">
        <f>IFERROR(VLOOKUP($B1636,APガラス性能一覧!$A$2:$M$6097,6,0),"")</f>
        <v/>
      </c>
      <c r="H1636" s="68" t="str">
        <f>IFERROR(VLOOKUP($B1636,APガラス性能一覧!$A$2:$M$6097,7,0),"")</f>
        <v/>
      </c>
      <c r="I1636" s="68" t="str">
        <f>IFERROR(VLOOKUP($B1636,APガラス性能一覧!$A$2:$M$6097,8,0),"")</f>
        <v/>
      </c>
      <c r="J1636" s="68" t="str">
        <f>IFERROR(VLOOKUP($B1636,APガラス性能一覧!$A$2:$M$6097,9,0),"")</f>
        <v/>
      </c>
      <c r="K1636" s="68" t="str">
        <f>IFERROR(VLOOKUP($B1636,APガラス性能一覧!$A$2:$M$6097,10,0),"")</f>
        <v/>
      </c>
      <c r="L1636" s="68" t="str">
        <f>IFERROR(VLOOKUP($B1636,APガラス性能一覧!$A$2:$M$6097,11,0),"")</f>
        <v/>
      </c>
      <c r="M1636" s="68" t="str">
        <f>IFERROR(VLOOKUP($B1636,APガラス性能一覧!$A$2:$M$6097,12,0),"")</f>
        <v/>
      </c>
      <c r="N1636" s="68" t="str">
        <f>IFERROR(VLOOKUP($B1636,APガラス性能一覧!$A$2:$M$6097,13,0),"")</f>
        <v/>
      </c>
    </row>
    <row r="1637" spans="2:14" x14ac:dyDescent="0.4">
      <c r="B1637" s="68" t="str">
        <f>IF($D$2="","",IF($E$2=0.65,IFERROR(IF(INDEX(APガラス性能一覧!A:A,MATCH(ROW(B1631),APガラス性能一覧!$O:$O,0))="","",INDEX(APガラス性能一覧!A:A,MATCH(ROW(B1631),APガラス性能一覧!$O:$O,0))),""),IFERROR(IF(INDEX(APガラス性能一覧!A:A,MATCH(ROW(B1631),APガラス性能一覧!$N:$N,0))="","",INDEX(APガラス性能一覧!A:A,MATCH(ROW(B1631),APガラス性能一覧!$N:$N,0))),"")))</f>
        <v/>
      </c>
      <c r="C1637" s="68" t="str">
        <f>IFERROR(VLOOKUP($B1637,APガラス性能一覧!$A$2:$M$6097,2,0),"")</f>
        <v/>
      </c>
      <c r="D1637" s="68" t="str">
        <f>IFERROR(VLOOKUP($B1637,APガラス性能一覧!$A$2:$M$6097,3,0),"")</f>
        <v/>
      </c>
      <c r="E1637" s="68" t="str">
        <f>IFERROR(VLOOKUP($B1637,APガラス性能一覧!$A$2:$M$6097,4,0),"")</f>
        <v/>
      </c>
      <c r="F1637" s="68" t="str">
        <f>IFERROR(VLOOKUP($B1637,APガラス性能一覧!$A$2:$M$6097,5,0),"")</f>
        <v/>
      </c>
      <c r="G1637" s="68" t="str">
        <f>IFERROR(VLOOKUP($B1637,APガラス性能一覧!$A$2:$M$6097,6,0),"")</f>
        <v/>
      </c>
      <c r="H1637" s="68" t="str">
        <f>IFERROR(VLOOKUP($B1637,APガラス性能一覧!$A$2:$M$6097,7,0),"")</f>
        <v/>
      </c>
      <c r="I1637" s="68" t="str">
        <f>IFERROR(VLOOKUP($B1637,APガラス性能一覧!$A$2:$M$6097,8,0),"")</f>
        <v/>
      </c>
      <c r="J1637" s="68" t="str">
        <f>IFERROR(VLOOKUP($B1637,APガラス性能一覧!$A$2:$M$6097,9,0),"")</f>
        <v/>
      </c>
      <c r="K1637" s="68" t="str">
        <f>IFERROR(VLOOKUP($B1637,APガラス性能一覧!$A$2:$M$6097,10,0),"")</f>
        <v/>
      </c>
      <c r="L1637" s="68" t="str">
        <f>IFERROR(VLOOKUP($B1637,APガラス性能一覧!$A$2:$M$6097,11,0),"")</f>
        <v/>
      </c>
      <c r="M1637" s="68" t="str">
        <f>IFERROR(VLOOKUP($B1637,APガラス性能一覧!$A$2:$M$6097,12,0),"")</f>
        <v/>
      </c>
      <c r="N1637" s="68" t="str">
        <f>IFERROR(VLOOKUP($B1637,APガラス性能一覧!$A$2:$M$6097,13,0),"")</f>
        <v/>
      </c>
    </row>
    <row r="1638" spans="2:14" x14ac:dyDescent="0.4">
      <c r="B1638" s="68" t="str">
        <f>IF($D$2="","",IF($E$2=0.65,IFERROR(IF(INDEX(APガラス性能一覧!A:A,MATCH(ROW(B1632),APガラス性能一覧!$O:$O,0))="","",INDEX(APガラス性能一覧!A:A,MATCH(ROW(B1632),APガラス性能一覧!$O:$O,0))),""),IFERROR(IF(INDEX(APガラス性能一覧!A:A,MATCH(ROW(B1632),APガラス性能一覧!$N:$N,0))="","",INDEX(APガラス性能一覧!A:A,MATCH(ROW(B1632),APガラス性能一覧!$N:$N,0))),"")))</f>
        <v/>
      </c>
      <c r="C1638" s="68" t="str">
        <f>IFERROR(VLOOKUP($B1638,APガラス性能一覧!$A$2:$M$6097,2,0),"")</f>
        <v/>
      </c>
      <c r="D1638" s="68" t="str">
        <f>IFERROR(VLOOKUP($B1638,APガラス性能一覧!$A$2:$M$6097,3,0),"")</f>
        <v/>
      </c>
      <c r="E1638" s="68" t="str">
        <f>IFERROR(VLOOKUP($B1638,APガラス性能一覧!$A$2:$M$6097,4,0),"")</f>
        <v/>
      </c>
      <c r="F1638" s="68" t="str">
        <f>IFERROR(VLOOKUP($B1638,APガラス性能一覧!$A$2:$M$6097,5,0),"")</f>
        <v/>
      </c>
      <c r="G1638" s="68" t="str">
        <f>IFERROR(VLOOKUP($B1638,APガラス性能一覧!$A$2:$M$6097,6,0),"")</f>
        <v/>
      </c>
      <c r="H1638" s="68" t="str">
        <f>IFERROR(VLOOKUP($B1638,APガラス性能一覧!$A$2:$M$6097,7,0),"")</f>
        <v/>
      </c>
      <c r="I1638" s="68" t="str">
        <f>IFERROR(VLOOKUP($B1638,APガラス性能一覧!$A$2:$M$6097,8,0),"")</f>
        <v/>
      </c>
      <c r="J1638" s="68" t="str">
        <f>IFERROR(VLOOKUP($B1638,APガラス性能一覧!$A$2:$M$6097,9,0),"")</f>
        <v/>
      </c>
      <c r="K1638" s="68" t="str">
        <f>IFERROR(VLOOKUP($B1638,APガラス性能一覧!$A$2:$M$6097,10,0),"")</f>
        <v/>
      </c>
      <c r="L1638" s="68" t="str">
        <f>IFERROR(VLOOKUP($B1638,APガラス性能一覧!$A$2:$M$6097,11,0),"")</f>
        <v/>
      </c>
      <c r="M1638" s="68" t="str">
        <f>IFERROR(VLOOKUP($B1638,APガラス性能一覧!$A$2:$M$6097,12,0),"")</f>
        <v/>
      </c>
      <c r="N1638" s="68" t="str">
        <f>IFERROR(VLOOKUP($B1638,APガラス性能一覧!$A$2:$M$6097,13,0),"")</f>
        <v/>
      </c>
    </row>
    <row r="1639" spans="2:14" x14ac:dyDescent="0.4">
      <c r="B1639" s="68" t="str">
        <f>IF($D$2="","",IF($E$2=0.65,IFERROR(IF(INDEX(APガラス性能一覧!A:A,MATCH(ROW(B1633),APガラス性能一覧!$O:$O,0))="","",INDEX(APガラス性能一覧!A:A,MATCH(ROW(B1633),APガラス性能一覧!$O:$O,0))),""),IFERROR(IF(INDEX(APガラス性能一覧!A:A,MATCH(ROW(B1633),APガラス性能一覧!$N:$N,0))="","",INDEX(APガラス性能一覧!A:A,MATCH(ROW(B1633),APガラス性能一覧!$N:$N,0))),"")))</f>
        <v/>
      </c>
      <c r="C1639" s="68" t="str">
        <f>IFERROR(VLOOKUP($B1639,APガラス性能一覧!$A$2:$M$6097,2,0),"")</f>
        <v/>
      </c>
      <c r="D1639" s="68" t="str">
        <f>IFERROR(VLOOKUP($B1639,APガラス性能一覧!$A$2:$M$6097,3,0),"")</f>
        <v/>
      </c>
      <c r="E1639" s="68" t="str">
        <f>IFERROR(VLOOKUP($B1639,APガラス性能一覧!$A$2:$M$6097,4,0),"")</f>
        <v/>
      </c>
      <c r="F1639" s="68" t="str">
        <f>IFERROR(VLOOKUP($B1639,APガラス性能一覧!$A$2:$M$6097,5,0),"")</f>
        <v/>
      </c>
      <c r="G1639" s="68" t="str">
        <f>IFERROR(VLOOKUP($B1639,APガラス性能一覧!$A$2:$M$6097,6,0),"")</f>
        <v/>
      </c>
      <c r="H1639" s="68" t="str">
        <f>IFERROR(VLOOKUP($B1639,APガラス性能一覧!$A$2:$M$6097,7,0),"")</f>
        <v/>
      </c>
      <c r="I1639" s="68" t="str">
        <f>IFERROR(VLOOKUP($B1639,APガラス性能一覧!$A$2:$M$6097,8,0),"")</f>
        <v/>
      </c>
      <c r="J1639" s="68" t="str">
        <f>IFERROR(VLOOKUP($B1639,APガラス性能一覧!$A$2:$M$6097,9,0),"")</f>
        <v/>
      </c>
      <c r="K1639" s="68" t="str">
        <f>IFERROR(VLOOKUP($B1639,APガラス性能一覧!$A$2:$M$6097,10,0),"")</f>
        <v/>
      </c>
      <c r="L1639" s="68" t="str">
        <f>IFERROR(VLOOKUP($B1639,APガラス性能一覧!$A$2:$M$6097,11,0),"")</f>
        <v/>
      </c>
      <c r="M1639" s="68" t="str">
        <f>IFERROR(VLOOKUP($B1639,APガラス性能一覧!$A$2:$M$6097,12,0),"")</f>
        <v/>
      </c>
      <c r="N1639" s="68" t="str">
        <f>IFERROR(VLOOKUP($B1639,APガラス性能一覧!$A$2:$M$6097,13,0),"")</f>
        <v/>
      </c>
    </row>
    <row r="1640" spans="2:14" x14ac:dyDescent="0.4">
      <c r="B1640" s="68" t="str">
        <f>IF($D$2="","",IF($E$2=0.65,IFERROR(IF(INDEX(APガラス性能一覧!A:A,MATCH(ROW(B1634),APガラス性能一覧!$O:$O,0))="","",INDEX(APガラス性能一覧!A:A,MATCH(ROW(B1634),APガラス性能一覧!$O:$O,0))),""),IFERROR(IF(INDEX(APガラス性能一覧!A:A,MATCH(ROW(B1634),APガラス性能一覧!$N:$N,0))="","",INDEX(APガラス性能一覧!A:A,MATCH(ROW(B1634),APガラス性能一覧!$N:$N,0))),"")))</f>
        <v/>
      </c>
      <c r="C1640" s="68" t="str">
        <f>IFERROR(VLOOKUP($B1640,APガラス性能一覧!$A$2:$M$6097,2,0),"")</f>
        <v/>
      </c>
      <c r="D1640" s="68" t="str">
        <f>IFERROR(VLOOKUP($B1640,APガラス性能一覧!$A$2:$M$6097,3,0),"")</f>
        <v/>
      </c>
      <c r="E1640" s="68" t="str">
        <f>IFERROR(VLOOKUP($B1640,APガラス性能一覧!$A$2:$M$6097,4,0),"")</f>
        <v/>
      </c>
      <c r="F1640" s="68" t="str">
        <f>IFERROR(VLOOKUP($B1640,APガラス性能一覧!$A$2:$M$6097,5,0),"")</f>
        <v/>
      </c>
      <c r="G1640" s="68" t="str">
        <f>IFERROR(VLOOKUP($B1640,APガラス性能一覧!$A$2:$M$6097,6,0),"")</f>
        <v/>
      </c>
      <c r="H1640" s="68" t="str">
        <f>IFERROR(VLOOKUP($B1640,APガラス性能一覧!$A$2:$M$6097,7,0),"")</f>
        <v/>
      </c>
      <c r="I1640" s="68" t="str">
        <f>IFERROR(VLOOKUP($B1640,APガラス性能一覧!$A$2:$M$6097,8,0),"")</f>
        <v/>
      </c>
      <c r="J1640" s="68" t="str">
        <f>IFERROR(VLOOKUP($B1640,APガラス性能一覧!$A$2:$M$6097,9,0),"")</f>
        <v/>
      </c>
      <c r="K1640" s="68" t="str">
        <f>IFERROR(VLOOKUP($B1640,APガラス性能一覧!$A$2:$M$6097,10,0),"")</f>
        <v/>
      </c>
      <c r="L1640" s="68" t="str">
        <f>IFERROR(VLOOKUP($B1640,APガラス性能一覧!$A$2:$M$6097,11,0),"")</f>
        <v/>
      </c>
      <c r="M1640" s="68" t="str">
        <f>IFERROR(VLOOKUP($B1640,APガラス性能一覧!$A$2:$M$6097,12,0),"")</f>
        <v/>
      </c>
      <c r="N1640" s="68" t="str">
        <f>IFERROR(VLOOKUP($B1640,APガラス性能一覧!$A$2:$M$6097,13,0),"")</f>
        <v/>
      </c>
    </row>
    <row r="1641" spans="2:14" x14ac:dyDescent="0.4">
      <c r="B1641" s="68" t="str">
        <f>IF($D$2="","",IF($E$2=0.65,IFERROR(IF(INDEX(APガラス性能一覧!A:A,MATCH(ROW(B1635),APガラス性能一覧!$O:$O,0))="","",INDEX(APガラス性能一覧!A:A,MATCH(ROW(B1635),APガラス性能一覧!$O:$O,0))),""),IFERROR(IF(INDEX(APガラス性能一覧!A:A,MATCH(ROW(B1635),APガラス性能一覧!$N:$N,0))="","",INDEX(APガラス性能一覧!A:A,MATCH(ROW(B1635),APガラス性能一覧!$N:$N,0))),"")))</f>
        <v/>
      </c>
      <c r="C1641" s="68" t="str">
        <f>IFERROR(VLOOKUP($B1641,APガラス性能一覧!$A$2:$M$6097,2,0),"")</f>
        <v/>
      </c>
      <c r="D1641" s="68" t="str">
        <f>IFERROR(VLOOKUP($B1641,APガラス性能一覧!$A$2:$M$6097,3,0),"")</f>
        <v/>
      </c>
      <c r="E1641" s="68" t="str">
        <f>IFERROR(VLOOKUP($B1641,APガラス性能一覧!$A$2:$M$6097,4,0),"")</f>
        <v/>
      </c>
      <c r="F1641" s="68" t="str">
        <f>IFERROR(VLOOKUP($B1641,APガラス性能一覧!$A$2:$M$6097,5,0),"")</f>
        <v/>
      </c>
      <c r="G1641" s="68" t="str">
        <f>IFERROR(VLOOKUP($B1641,APガラス性能一覧!$A$2:$M$6097,6,0),"")</f>
        <v/>
      </c>
      <c r="H1641" s="68" t="str">
        <f>IFERROR(VLOOKUP($B1641,APガラス性能一覧!$A$2:$M$6097,7,0),"")</f>
        <v/>
      </c>
      <c r="I1641" s="68" t="str">
        <f>IFERROR(VLOOKUP($B1641,APガラス性能一覧!$A$2:$M$6097,8,0),"")</f>
        <v/>
      </c>
      <c r="J1641" s="68" t="str">
        <f>IFERROR(VLOOKUP($B1641,APガラス性能一覧!$A$2:$M$6097,9,0),"")</f>
        <v/>
      </c>
      <c r="K1641" s="68" t="str">
        <f>IFERROR(VLOOKUP($B1641,APガラス性能一覧!$A$2:$M$6097,10,0),"")</f>
        <v/>
      </c>
      <c r="L1641" s="68" t="str">
        <f>IFERROR(VLOOKUP($B1641,APガラス性能一覧!$A$2:$M$6097,11,0),"")</f>
        <v/>
      </c>
      <c r="M1641" s="68" t="str">
        <f>IFERROR(VLOOKUP($B1641,APガラス性能一覧!$A$2:$M$6097,12,0),"")</f>
        <v/>
      </c>
      <c r="N1641" s="68" t="str">
        <f>IFERROR(VLOOKUP($B1641,APガラス性能一覧!$A$2:$M$6097,13,0),"")</f>
        <v/>
      </c>
    </row>
    <row r="1642" spans="2:14" x14ac:dyDescent="0.4">
      <c r="B1642" s="68" t="str">
        <f>IF($D$2="","",IF($E$2=0.65,IFERROR(IF(INDEX(APガラス性能一覧!A:A,MATCH(ROW(B1636),APガラス性能一覧!$O:$O,0))="","",INDEX(APガラス性能一覧!A:A,MATCH(ROW(B1636),APガラス性能一覧!$O:$O,0))),""),IFERROR(IF(INDEX(APガラス性能一覧!A:A,MATCH(ROW(B1636),APガラス性能一覧!$N:$N,0))="","",INDEX(APガラス性能一覧!A:A,MATCH(ROW(B1636),APガラス性能一覧!$N:$N,0))),"")))</f>
        <v/>
      </c>
      <c r="C1642" s="68" t="str">
        <f>IFERROR(VLOOKUP($B1642,APガラス性能一覧!$A$2:$M$6097,2,0),"")</f>
        <v/>
      </c>
      <c r="D1642" s="68" t="str">
        <f>IFERROR(VLOOKUP($B1642,APガラス性能一覧!$A$2:$M$6097,3,0),"")</f>
        <v/>
      </c>
      <c r="E1642" s="68" t="str">
        <f>IFERROR(VLOOKUP($B1642,APガラス性能一覧!$A$2:$M$6097,4,0),"")</f>
        <v/>
      </c>
      <c r="F1642" s="68" t="str">
        <f>IFERROR(VLOOKUP($B1642,APガラス性能一覧!$A$2:$M$6097,5,0),"")</f>
        <v/>
      </c>
      <c r="G1642" s="68" t="str">
        <f>IFERROR(VLOOKUP($B1642,APガラス性能一覧!$A$2:$M$6097,6,0),"")</f>
        <v/>
      </c>
      <c r="H1642" s="68" t="str">
        <f>IFERROR(VLOOKUP($B1642,APガラス性能一覧!$A$2:$M$6097,7,0),"")</f>
        <v/>
      </c>
      <c r="I1642" s="68" t="str">
        <f>IFERROR(VLOOKUP($B1642,APガラス性能一覧!$A$2:$M$6097,8,0),"")</f>
        <v/>
      </c>
      <c r="J1642" s="68" t="str">
        <f>IFERROR(VLOOKUP($B1642,APガラス性能一覧!$A$2:$M$6097,9,0),"")</f>
        <v/>
      </c>
      <c r="K1642" s="68" t="str">
        <f>IFERROR(VLOOKUP($B1642,APガラス性能一覧!$A$2:$M$6097,10,0),"")</f>
        <v/>
      </c>
      <c r="L1642" s="68" t="str">
        <f>IFERROR(VLOOKUP($B1642,APガラス性能一覧!$A$2:$M$6097,11,0),"")</f>
        <v/>
      </c>
      <c r="M1642" s="68" t="str">
        <f>IFERROR(VLOOKUP($B1642,APガラス性能一覧!$A$2:$M$6097,12,0),"")</f>
        <v/>
      </c>
      <c r="N1642" s="68" t="str">
        <f>IFERROR(VLOOKUP($B1642,APガラス性能一覧!$A$2:$M$6097,13,0),"")</f>
        <v/>
      </c>
    </row>
    <row r="1643" spans="2:14" x14ac:dyDescent="0.4">
      <c r="B1643" s="68" t="str">
        <f>IF($D$2="","",IF($E$2=0.65,IFERROR(IF(INDEX(APガラス性能一覧!A:A,MATCH(ROW(B1637),APガラス性能一覧!$O:$O,0))="","",INDEX(APガラス性能一覧!A:A,MATCH(ROW(B1637),APガラス性能一覧!$O:$O,0))),""),IFERROR(IF(INDEX(APガラス性能一覧!A:A,MATCH(ROW(B1637),APガラス性能一覧!$N:$N,0))="","",INDEX(APガラス性能一覧!A:A,MATCH(ROW(B1637),APガラス性能一覧!$N:$N,0))),"")))</f>
        <v/>
      </c>
      <c r="C1643" s="68" t="str">
        <f>IFERROR(VLOOKUP($B1643,APガラス性能一覧!$A$2:$M$6097,2,0),"")</f>
        <v/>
      </c>
      <c r="D1643" s="68" t="str">
        <f>IFERROR(VLOOKUP($B1643,APガラス性能一覧!$A$2:$M$6097,3,0),"")</f>
        <v/>
      </c>
      <c r="E1643" s="68" t="str">
        <f>IFERROR(VLOOKUP($B1643,APガラス性能一覧!$A$2:$M$6097,4,0),"")</f>
        <v/>
      </c>
      <c r="F1643" s="68" t="str">
        <f>IFERROR(VLOOKUP($B1643,APガラス性能一覧!$A$2:$M$6097,5,0),"")</f>
        <v/>
      </c>
      <c r="G1643" s="68" t="str">
        <f>IFERROR(VLOOKUP($B1643,APガラス性能一覧!$A$2:$M$6097,6,0),"")</f>
        <v/>
      </c>
      <c r="H1643" s="68" t="str">
        <f>IFERROR(VLOOKUP($B1643,APガラス性能一覧!$A$2:$M$6097,7,0),"")</f>
        <v/>
      </c>
      <c r="I1643" s="68" t="str">
        <f>IFERROR(VLOOKUP($B1643,APガラス性能一覧!$A$2:$M$6097,8,0),"")</f>
        <v/>
      </c>
      <c r="J1643" s="68" t="str">
        <f>IFERROR(VLOOKUP($B1643,APガラス性能一覧!$A$2:$M$6097,9,0),"")</f>
        <v/>
      </c>
      <c r="K1643" s="68" t="str">
        <f>IFERROR(VLOOKUP($B1643,APガラス性能一覧!$A$2:$M$6097,10,0),"")</f>
        <v/>
      </c>
      <c r="L1643" s="68" t="str">
        <f>IFERROR(VLOOKUP($B1643,APガラス性能一覧!$A$2:$M$6097,11,0),"")</f>
        <v/>
      </c>
      <c r="M1643" s="68" t="str">
        <f>IFERROR(VLOOKUP($B1643,APガラス性能一覧!$A$2:$M$6097,12,0),"")</f>
        <v/>
      </c>
      <c r="N1643" s="68" t="str">
        <f>IFERROR(VLOOKUP($B1643,APガラス性能一覧!$A$2:$M$6097,13,0),"")</f>
        <v/>
      </c>
    </row>
    <row r="1644" spans="2:14" x14ac:dyDescent="0.4">
      <c r="B1644" s="68" t="str">
        <f>IF($D$2="","",IF($E$2=0.65,IFERROR(IF(INDEX(APガラス性能一覧!A:A,MATCH(ROW(B1638),APガラス性能一覧!$O:$O,0))="","",INDEX(APガラス性能一覧!A:A,MATCH(ROW(B1638),APガラス性能一覧!$O:$O,0))),""),IFERROR(IF(INDEX(APガラス性能一覧!A:A,MATCH(ROW(B1638),APガラス性能一覧!$N:$N,0))="","",INDEX(APガラス性能一覧!A:A,MATCH(ROW(B1638),APガラス性能一覧!$N:$N,0))),"")))</f>
        <v/>
      </c>
      <c r="C1644" s="68" t="str">
        <f>IFERROR(VLOOKUP($B1644,APガラス性能一覧!$A$2:$M$6097,2,0),"")</f>
        <v/>
      </c>
      <c r="D1644" s="68" t="str">
        <f>IFERROR(VLOOKUP($B1644,APガラス性能一覧!$A$2:$M$6097,3,0),"")</f>
        <v/>
      </c>
      <c r="E1644" s="68" t="str">
        <f>IFERROR(VLOOKUP($B1644,APガラス性能一覧!$A$2:$M$6097,4,0),"")</f>
        <v/>
      </c>
      <c r="F1644" s="68" t="str">
        <f>IFERROR(VLOOKUP($B1644,APガラス性能一覧!$A$2:$M$6097,5,0),"")</f>
        <v/>
      </c>
      <c r="G1644" s="68" t="str">
        <f>IFERROR(VLOOKUP($B1644,APガラス性能一覧!$A$2:$M$6097,6,0),"")</f>
        <v/>
      </c>
      <c r="H1644" s="68" t="str">
        <f>IFERROR(VLOOKUP($B1644,APガラス性能一覧!$A$2:$M$6097,7,0),"")</f>
        <v/>
      </c>
      <c r="I1644" s="68" t="str">
        <f>IFERROR(VLOOKUP($B1644,APガラス性能一覧!$A$2:$M$6097,8,0),"")</f>
        <v/>
      </c>
      <c r="J1644" s="68" t="str">
        <f>IFERROR(VLOOKUP($B1644,APガラス性能一覧!$A$2:$M$6097,9,0),"")</f>
        <v/>
      </c>
      <c r="K1644" s="68" t="str">
        <f>IFERROR(VLOOKUP($B1644,APガラス性能一覧!$A$2:$M$6097,10,0),"")</f>
        <v/>
      </c>
      <c r="L1644" s="68" t="str">
        <f>IFERROR(VLOOKUP($B1644,APガラス性能一覧!$A$2:$M$6097,11,0),"")</f>
        <v/>
      </c>
      <c r="M1644" s="68" t="str">
        <f>IFERROR(VLOOKUP($B1644,APガラス性能一覧!$A$2:$M$6097,12,0),"")</f>
        <v/>
      </c>
      <c r="N1644" s="68" t="str">
        <f>IFERROR(VLOOKUP($B1644,APガラス性能一覧!$A$2:$M$6097,13,0),"")</f>
        <v/>
      </c>
    </row>
    <row r="1645" spans="2:14" x14ac:dyDescent="0.4">
      <c r="B1645" s="68" t="str">
        <f>IF($D$2="","",IF($E$2=0.65,IFERROR(IF(INDEX(APガラス性能一覧!A:A,MATCH(ROW(B1639),APガラス性能一覧!$O:$O,0))="","",INDEX(APガラス性能一覧!A:A,MATCH(ROW(B1639),APガラス性能一覧!$O:$O,0))),""),IFERROR(IF(INDEX(APガラス性能一覧!A:A,MATCH(ROW(B1639),APガラス性能一覧!$N:$N,0))="","",INDEX(APガラス性能一覧!A:A,MATCH(ROW(B1639),APガラス性能一覧!$N:$N,0))),"")))</f>
        <v/>
      </c>
      <c r="C1645" s="68" t="str">
        <f>IFERROR(VLOOKUP($B1645,APガラス性能一覧!$A$2:$M$6097,2,0),"")</f>
        <v/>
      </c>
      <c r="D1645" s="68" t="str">
        <f>IFERROR(VLOOKUP($B1645,APガラス性能一覧!$A$2:$M$6097,3,0),"")</f>
        <v/>
      </c>
      <c r="E1645" s="68" t="str">
        <f>IFERROR(VLOOKUP($B1645,APガラス性能一覧!$A$2:$M$6097,4,0),"")</f>
        <v/>
      </c>
      <c r="F1645" s="68" t="str">
        <f>IFERROR(VLOOKUP($B1645,APガラス性能一覧!$A$2:$M$6097,5,0),"")</f>
        <v/>
      </c>
      <c r="G1645" s="68" t="str">
        <f>IFERROR(VLOOKUP($B1645,APガラス性能一覧!$A$2:$M$6097,6,0),"")</f>
        <v/>
      </c>
      <c r="H1645" s="68" t="str">
        <f>IFERROR(VLOOKUP($B1645,APガラス性能一覧!$A$2:$M$6097,7,0),"")</f>
        <v/>
      </c>
      <c r="I1645" s="68" t="str">
        <f>IFERROR(VLOOKUP($B1645,APガラス性能一覧!$A$2:$M$6097,8,0),"")</f>
        <v/>
      </c>
      <c r="J1645" s="68" t="str">
        <f>IFERROR(VLOOKUP($B1645,APガラス性能一覧!$A$2:$M$6097,9,0),"")</f>
        <v/>
      </c>
      <c r="K1645" s="68" t="str">
        <f>IFERROR(VLOOKUP($B1645,APガラス性能一覧!$A$2:$M$6097,10,0),"")</f>
        <v/>
      </c>
      <c r="L1645" s="68" t="str">
        <f>IFERROR(VLOOKUP($B1645,APガラス性能一覧!$A$2:$M$6097,11,0),"")</f>
        <v/>
      </c>
      <c r="M1645" s="68" t="str">
        <f>IFERROR(VLOOKUP($B1645,APガラス性能一覧!$A$2:$M$6097,12,0),"")</f>
        <v/>
      </c>
      <c r="N1645" s="68" t="str">
        <f>IFERROR(VLOOKUP($B1645,APガラス性能一覧!$A$2:$M$6097,13,0),"")</f>
        <v/>
      </c>
    </row>
    <row r="1646" spans="2:14" x14ac:dyDescent="0.4">
      <c r="B1646" s="68" t="str">
        <f>IF($D$2="","",IF($E$2=0.65,IFERROR(IF(INDEX(APガラス性能一覧!A:A,MATCH(ROW(B1640),APガラス性能一覧!$O:$O,0))="","",INDEX(APガラス性能一覧!A:A,MATCH(ROW(B1640),APガラス性能一覧!$O:$O,0))),""),IFERROR(IF(INDEX(APガラス性能一覧!A:A,MATCH(ROW(B1640),APガラス性能一覧!$N:$N,0))="","",INDEX(APガラス性能一覧!A:A,MATCH(ROW(B1640),APガラス性能一覧!$N:$N,0))),"")))</f>
        <v/>
      </c>
      <c r="C1646" s="68" t="str">
        <f>IFERROR(VLOOKUP($B1646,APガラス性能一覧!$A$2:$M$6097,2,0),"")</f>
        <v/>
      </c>
      <c r="D1646" s="68" t="str">
        <f>IFERROR(VLOOKUP($B1646,APガラス性能一覧!$A$2:$M$6097,3,0),"")</f>
        <v/>
      </c>
      <c r="E1646" s="68" t="str">
        <f>IFERROR(VLOOKUP($B1646,APガラス性能一覧!$A$2:$M$6097,4,0),"")</f>
        <v/>
      </c>
      <c r="F1646" s="68" t="str">
        <f>IFERROR(VLOOKUP($B1646,APガラス性能一覧!$A$2:$M$6097,5,0),"")</f>
        <v/>
      </c>
      <c r="G1646" s="68" t="str">
        <f>IFERROR(VLOOKUP($B1646,APガラス性能一覧!$A$2:$M$6097,6,0),"")</f>
        <v/>
      </c>
      <c r="H1646" s="68" t="str">
        <f>IFERROR(VLOOKUP($B1646,APガラス性能一覧!$A$2:$M$6097,7,0),"")</f>
        <v/>
      </c>
      <c r="I1646" s="68" t="str">
        <f>IFERROR(VLOOKUP($B1646,APガラス性能一覧!$A$2:$M$6097,8,0),"")</f>
        <v/>
      </c>
      <c r="J1646" s="68" t="str">
        <f>IFERROR(VLOOKUP($B1646,APガラス性能一覧!$A$2:$M$6097,9,0),"")</f>
        <v/>
      </c>
      <c r="K1646" s="68" t="str">
        <f>IFERROR(VLOOKUP($B1646,APガラス性能一覧!$A$2:$M$6097,10,0),"")</f>
        <v/>
      </c>
      <c r="L1646" s="68" t="str">
        <f>IFERROR(VLOOKUP($B1646,APガラス性能一覧!$A$2:$M$6097,11,0),"")</f>
        <v/>
      </c>
      <c r="M1646" s="68" t="str">
        <f>IFERROR(VLOOKUP($B1646,APガラス性能一覧!$A$2:$M$6097,12,0),"")</f>
        <v/>
      </c>
      <c r="N1646" s="68" t="str">
        <f>IFERROR(VLOOKUP($B1646,APガラス性能一覧!$A$2:$M$6097,13,0),"")</f>
        <v/>
      </c>
    </row>
    <row r="1647" spans="2:14" x14ac:dyDescent="0.4">
      <c r="B1647" s="68" t="str">
        <f>IF($D$2="","",IF($E$2=0.65,IFERROR(IF(INDEX(APガラス性能一覧!A:A,MATCH(ROW(B1641),APガラス性能一覧!$O:$O,0))="","",INDEX(APガラス性能一覧!A:A,MATCH(ROW(B1641),APガラス性能一覧!$O:$O,0))),""),IFERROR(IF(INDEX(APガラス性能一覧!A:A,MATCH(ROW(B1641),APガラス性能一覧!$N:$N,0))="","",INDEX(APガラス性能一覧!A:A,MATCH(ROW(B1641),APガラス性能一覧!$N:$N,0))),"")))</f>
        <v/>
      </c>
      <c r="C1647" s="68" t="str">
        <f>IFERROR(VLOOKUP($B1647,APガラス性能一覧!$A$2:$M$6097,2,0),"")</f>
        <v/>
      </c>
      <c r="D1647" s="68" t="str">
        <f>IFERROR(VLOOKUP($B1647,APガラス性能一覧!$A$2:$M$6097,3,0),"")</f>
        <v/>
      </c>
      <c r="E1647" s="68" t="str">
        <f>IFERROR(VLOOKUP($B1647,APガラス性能一覧!$A$2:$M$6097,4,0),"")</f>
        <v/>
      </c>
      <c r="F1647" s="68" t="str">
        <f>IFERROR(VLOOKUP($B1647,APガラス性能一覧!$A$2:$M$6097,5,0),"")</f>
        <v/>
      </c>
      <c r="G1647" s="68" t="str">
        <f>IFERROR(VLOOKUP($B1647,APガラス性能一覧!$A$2:$M$6097,6,0),"")</f>
        <v/>
      </c>
      <c r="H1647" s="68" t="str">
        <f>IFERROR(VLOOKUP($B1647,APガラス性能一覧!$A$2:$M$6097,7,0),"")</f>
        <v/>
      </c>
      <c r="I1647" s="68" t="str">
        <f>IFERROR(VLOOKUP($B1647,APガラス性能一覧!$A$2:$M$6097,8,0),"")</f>
        <v/>
      </c>
      <c r="J1647" s="68" t="str">
        <f>IFERROR(VLOOKUP($B1647,APガラス性能一覧!$A$2:$M$6097,9,0),"")</f>
        <v/>
      </c>
      <c r="K1647" s="68" t="str">
        <f>IFERROR(VLOOKUP($B1647,APガラス性能一覧!$A$2:$M$6097,10,0),"")</f>
        <v/>
      </c>
      <c r="L1647" s="68" t="str">
        <f>IFERROR(VLOOKUP($B1647,APガラス性能一覧!$A$2:$M$6097,11,0),"")</f>
        <v/>
      </c>
      <c r="M1647" s="68" t="str">
        <f>IFERROR(VLOOKUP($B1647,APガラス性能一覧!$A$2:$M$6097,12,0),"")</f>
        <v/>
      </c>
      <c r="N1647" s="68" t="str">
        <f>IFERROR(VLOOKUP($B1647,APガラス性能一覧!$A$2:$M$6097,13,0),"")</f>
        <v/>
      </c>
    </row>
    <row r="1648" spans="2:14" x14ac:dyDescent="0.4">
      <c r="B1648" s="68" t="str">
        <f>IF($D$2="","",IF($E$2=0.65,IFERROR(IF(INDEX(APガラス性能一覧!A:A,MATCH(ROW(B1642),APガラス性能一覧!$O:$O,0))="","",INDEX(APガラス性能一覧!A:A,MATCH(ROW(B1642),APガラス性能一覧!$O:$O,0))),""),IFERROR(IF(INDEX(APガラス性能一覧!A:A,MATCH(ROW(B1642),APガラス性能一覧!$N:$N,0))="","",INDEX(APガラス性能一覧!A:A,MATCH(ROW(B1642),APガラス性能一覧!$N:$N,0))),"")))</f>
        <v/>
      </c>
      <c r="C1648" s="68" t="str">
        <f>IFERROR(VLOOKUP($B1648,APガラス性能一覧!$A$2:$M$6097,2,0),"")</f>
        <v/>
      </c>
      <c r="D1648" s="68" t="str">
        <f>IFERROR(VLOOKUP($B1648,APガラス性能一覧!$A$2:$M$6097,3,0),"")</f>
        <v/>
      </c>
      <c r="E1648" s="68" t="str">
        <f>IFERROR(VLOOKUP($B1648,APガラス性能一覧!$A$2:$M$6097,4,0),"")</f>
        <v/>
      </c>
      <c r="F1648" s="68" t="str">
        <f>IFERROR(VLOOKUP($B1648,APガラス性能一覧!$A$2:$M$6097,5,0),"")</f>
        <v/>
      </c>
      <c r="G1648" s="68" t="str">
        <f>IFERROR(VLOOKUP($B1648,APガラス性能一覧!$A$2:$M$6097,6,0),"")</f>
        <v/>
      </c>
      <c r="H1648" s="68" t="str">
        <f>IFERROR(VLOOKUP($B1648,APガラス性能一覧!$A$2:$M$6097,7,0),"")</f>
        <v/>
      </c>
      <c r="I1648" s="68" t="str">
        <f>IFERROR(VLOOKUP($B1648,APガラス性能一覧!$A$2:$M$6097,8,0),"")</f>
        <v/>
      </c>
      <c r="J1648" s="68" t="str">
        <f>IFERROR(VLOOKUP($B1648,APガラス性能一覧!$A$2:$M$6097,9,0),"")</f>
        <v/>
      </c>
      <c r="K1648" s="68" t="str">
        <f>IFERROR(VLOOKUP($B1648,APガラス性能一覧!$A$2:$M$6097,10,0),"")</f>
        <v/>
      </c>
      <c r="L1648" s="68" t="str">
        <f>IFERROR(VLOOKUP($B1648,APガラス性能一覧!$A$2:$M$6097,11,0),"")</f>
        <v/>
      </c>
      <c r="M1648" s="68" t="str">
        <f>IFERROR(VLOOKUP($B1648,APガラス性能一覧!$A$2:$M$6097,12,0),"")</f>
        <v/>
      </c>
      <c r="N1648" s="68" t="str">
        <f>IFERROR(VLOOKUP($B1648,APガラス性能一覧!$A$2:$M$6097,13,0),"")</f>
        <v/>
      </c>
    </row>
    <row r="1649" spans="2:14" x14ac:dyDescent="0.4">
      <c r="B1649" s="68" t="str">
        <f>IF($D$2="","",IF($E$2=0.65,IFERROR(IF(INDEX(APガラス性能一覧!A:A,MATCH(ROW(B1643),APガラス性能一覧!$O:$O,0))="","",INDEX(APガラス性能一覧!A:A,MATCH(ROW(B1643),APガラス性能一覧!$O:$O,0))),""),IFERROR(IF(INDEX(APガラス性能一覧!A:A,MATCH(ROW(B1643),APガラス性能一覧!$N:$N,0))="","",INDEX(APガラス性能一覧!A:A,MATCH(ROW(B1643),APガラス性能一覧!$N:$N,0))),"")))</f>
        <v/>
      </c>
      <c r="C1649" s="68" t="str">
        <f>IFERROR(VLOOKUP($B1649,APガラス性能一覧!$A$2:$M$6097,2,0),"")</f>
        <v/>
      </c>
      <c r="D1649" s="68" t="str">
        <f>IFERROR(VLOOKUP($B1649,APガラス性能一覧!$A$2:$M$6097,3,0),"")</f>
        <v/>
      </c>
      <c r="E1649" s="68" t="str">
        <f>IFERROR(VLOOKUP($B1649,APガラス性能一覧!$A$2:$M$6097,4,0),"")</f>
        <v/>
      </c>
      <c r="F1649" s="68" t="str">
        <f>IFERROR(VLOOKUP($B1649,APガラス性能一覧!$A$2:$M$6097,5,0),"")</f>
        <v/>
      </c>
      <c r="G1649" s="68" t="str">
        <f>IFERROR(VLOOKUP($B1649,APガラス性能一覧!$A$2:$M$6097,6,0),"")</f>
        <v/>
      </c>
      <c r="H1649" s="68" t="str">
        <f>IFERROR(VLOOKUP($B1649,APガラス性能一覧!$A$2:$M$6097,7,0),"")</f>
        <v/>
      </c>
      <c r="I1649" s="68" t="str">
        <f>IFERROR(VLOOKUP($B1649,APガラス性能一覧!$A$2:$M$6097,8,0),"")</f>
        <v/>
      </c>
      <c r="J1649" s="68" t="str">
        <f>IFERROR(VLOOKUP($B1649,APガラス性能一覧!$A$2:$M$6097,9,0),"")</f>
        <v/>
      </c>
      <c r="K1649" s="68" t="str">
        <f>IFERROR(VLOOKUP($B1649,APガラス性能一覧!$A$2:$M$6097,10,0),"")</f>
        <v/>
      </c>
      <c r="L1649" s="68" t="str">
        <f>IFERROR(VLOOKUP($B1649,APガラス性能一覧!$A$2:$M$6097,11,0),"")</f>
        <v/>
      </c>
      <c r="M1649" s="68" t="str">
        <f>IFERROR(VLOOKUP($B1649,APガラス性能一覧!$A$2:$M$6097,12,0),"")</f>
        <v/>
      </c>
      <c r="N1649" s="68" t="str">
        <f>IFERROR(VLOOKUP($B1649,APガラス性能一覧!$A$2:$M$6097,13,0),"")</f>
        <v/>
      </c>
    </row>
    <row r="1650" spans="2:14" x14ac:dyDescent="0.4">
      <c r="B1650" s="68" t="str">
        <f>IF($D$2="","",IF($E$2=0.65,IFERROR(IF(INDEX(APガラス性能一覧!A:A,MATCH(ROW(B1644),APガラス性能一覧!$O:$O,0))="","",INDEX(APガラス性能一覧!A:A,MATCH(ROW(B1644),APガラス性能一覧!$O:$O,0))),""),IFERROR(IF(INDEX(APガラス性能一覧!A:A,MATCH(ROW(B1644),APガラス性能一覧!$N:$N,0))="","",INDEX(APガラス性能一覧!A:A,MATCH(ROW(B1644),APガラス性能一覧!$N:$N,0))),"")))</f>
        <v/>
      </c>
      <c r="C1650" s="68" t="str">
        <f>IFERROR(VLOOKUP($B1650,APガラス性能一覧!$A$2:$M$6097,2,0),"")</f>
        <v/>
      </c>
      <c r="D1650" s="68" t="str">
        <f>IFERROR(VLOOKUP($B1650,APガラス性能一覧!$A$2:$M$6097,3,0),"")</f>
        <v/>
      </c>
      <c r="E1650" s="68" t="str">
        <f>IFERROR(VLOOKUP($B1650,APガラス性能一覧!$A$2:$M$6097,4,0),"")</f>
        <v/>
      </c>
      <c r="F1650" s="68" t="str">
        <f>IFERROR(VLOOKUP($B1650,APガラス性能一覧!$A$2:$M$6097,5,0),"")</f>
        <v/>
      </c>
      <c r="G1650" s="68" t="str">
        <f>IFERROR(VLOOKUP($B1650,APガラス性能一覧!$A$2:$M$6097,6,0),"")</f>
        <v/>
      </c>
      <c r="H1650" s="68" t="str">
        <f>IFERROR(VLOOKUP($B1650,APガラス性能一覧!$A$2:$M$6097,7,0),"")</f>
        <v/>
      </c>
      <c r="I1650" s="68" t="str">
        <f>IFERROR(VLOOKUP($B1650,APガラス性能一覧!$A$2:$M$6097,8,0),"")</f>
        <v/>
      </c>
      <c r="J1650" s="68" t="str">
        <f>IFERROR(VLOOKUP($B1650,APガラス性能一覧!$A$2:$M$6097,9,0),"")</f>
        <v/>
      </c>
      <c r="K1650" s="68" t="str">
        <f>IFERROR(VLOOKUP($B1650,APガラス性能一覧!$A$2:$M$6097,10,0),"")</f>
        <v/>
      </c>
      <c r="L1650" s="68" t="str">
        <f>IFERROR(VLOOKUP($B1650,APガラス性能一覧!$A$2:$M$6097,11,0),"")</f>
        <v/>
      </c>
      <c r="M1650" s="68" t="str">
        <f>IFERROR(VLOOKUP($B1650,APガラス性能一覧!$A$2:$M$6097,12,0),"")</f>
        <v/>
      </c>
      <c r="N1650" s="68" t="str">
        <f>IFERROR(VLOOKUP($B1650,APガラス性能一覧!$A$2:$M$6097,13,0),"")</f>
        <v/>
      </c>
    </row>
    <row r="1651" spans="2:14" x14ac:dyDescent="0.4">
      <c r="B1651" s="68" t="str">
        <f>IF($D$2="","",IF($E$2=0.65,IFERROR(IF(INDEX(APガラス性能一覧!A:A,MATCH(ROW(B1645),APガラス性能一覧!$O:$O,0))="","",INDEX(APガラス性能一覧!A:A,MATCH(ROW(B1645),APガラス性能一覧!$O:$O,0))),""),IFERROR(IF(INDEX(APガラス性能一覧!A:A,MATCH(ROW(B1645),APガラス性能一覧!$N:$N,0))="","",INDEX(APガラス性能一覧!A:A,MATCH(ROW(B1645),APガラス性能一覧!$N:$N,0))),"")))</f>
        <v/>
      </c>
      <c r="C1651" s="68" t="str">
        <f>IFERROR(VLOOKUP($B1651,APガラス性能一覧!$A$2:$M$6097,2,0),"")</f>
        <v/>
      </c>
      <c r="D1651" s="68" t="str">
        <f>IFERROR(VLOOKUP($B1651,APガラス性能一覧!$A$2:$M$6097,3,0),"")</f>
        <v/>
      </c>
      <c r="E1651" s="68" t="str">
        <f>IFERROR(VLOOKUP($B1651,APガラス性能一覧!$A$2:$M$6097,4,0),"")</f>
        <v/>
      </c>
      <c r="F1651" s="68" t="str">
        <f>IFERROR(VLOOKUP($B1651,APガラス性能一覧!$A$2:$M$6097,5,0),"")</f>
        <v/>
      </c>
      <c r="G1651" s="68" t="str">
        <f>IFERROR(VLOOKUP($B1651,APガラス性能一覧!$A$2:$M$6097,6,0),"")</f>
        <v/>
      </c>
      <c r="H1651" s="68" t="str">
        <f>IFERROR(VLOOKUP($B1651,APガラス性能一覧!$A$2:$M$6097,7,0),"")</f>
        <v/>
      </c>
      <c r="I1651" s="68" t="str">
        <f>IFERROR(VLOOKUP($B1651,APガラス性能一覧!$A$2:$M$6097,8,0),"")</f>
        <v/>
      </c>
      <c r="J1651" s="68" t="str">
        <f>IFERROR(VLOOKUP($B1651,APガラス性能一覧!$A$2:$M$6097,9,0),"")</f>
        <v/>
      </c>
      <c r="K1651" s="68" t="str">
        <f>IFERROR(VLOOKUP($B1651,APガラス性能一覧!$A$2:$M$6097,10,0),"")</f>
        <v/>
      </c>
      <c r="L1651" s="68" t="str">
        <f>IFERROR(VLOOKUP($B1651,APガラス性能一覧!$A$2:$M$6097,11,0),"")</f>
        <v/>
      </c>
      <c r="M1651" s="68" t="str">
        <f>IFERROR(VLOOKUP($B1651,APガラス性能一覧!$A$2:$M$6097,12,0),"")</f>
        <v/>
      </c>
      <c r="N1651" s="68" t="str">
        <f>IFERROR(VLOOKUP($B1651,APガラス性能一覧!$A$2:$M$6097,13,0),"")</f>
        <v/>
      </c>
    </row>
    <row r="1652" spans="2:14" x14ac:dyDescent="0.4">
      <c r="B1652" s="68" t="str">
        <f>IF($D$2="","",IF($E$2=0.65,IFERROR(IF(INDEX(APガラス性能一覧!A:A,MATCH(ROW(B1646),APガラス性能一覧!$O:$O,0))="","",INDEX(APガラス性能一覧!A:A,MATCH(ROW(B1646),APガラス性能一覧!$O:$O,0))),""),IFERROR(IF(INDEX(APガラス性能一覧!A:A,MATCH(ROW(B1646),APガラス性能一覧!$N:$N,0))="","",INDEX(APガラス性能一覧!A:A,MATCH(ROW(B1646),APガラス性能一覧!$N:$N,0))),"")))</f>
        <v/>
      </c>
      <c r="C1652" s="68" t="str">
        <f>IFERROR(VLOOKUP($B1652,APガラス性能一覧!$A$2:$M$6097,2,0),"")</f>
        <v/>
      </c>
      <c r="D1652" s="68" t="str">
        <f>IFERROR(VLOOKUP($B1652,APガラス性能一覧!$A$2:$M$6097,3,0),"")</f>
        <v/>
      </c>
      <c r="E1652" s="68" t="str">
        <f>IFERROR(VLOOKUP($B1652,APガラス性能一覧!$A$2:$M$6097,4,0),"")</f>
        <v/>
      </c>
      <c r="F1652" s="68" t="str">
        <f>IFERROR(VLOOKUP($B1652,APガラス性能一覧!$A$2:$M$6097,5,0),"")</f>
        <v/>
      </c>
      <c r="G1652" s="68" t="str">
        <f>IFERROR(VLOOKUP($B1652,APガラス性能一覧!$A$2:$M$6097,6,0),"")</f>
        <v/>
      </c>
      <c r="H1652" s="68" t="str">
        <f>IFERROR(VLOOKUP($B1652,APガラス性能一覧!$A$2:$M$6097,7,0),"")</f>
        <v/>
      </c>
      <c r="I1652" s="68" t="str">
        <f>IFERROR(VLOOKUP($B1652,APガラス性能一覧!$A$2:$M$6097,8,0),"")</f>
        <v/>
      </c>
      <c r="J1652" s="68" t="str">
        <f>IFERROR(VLOOKUP($B1652,APガラス性能一覧!$A$2:$M$6097,9,0),"")</f>
        <v/>
      </c>
      <c r="K1652" s="68" t="str">
        <f>IFERROR(VLOOKUP($B1652,APガラス性能一覧!$A$2:$M$6097,10,0),"")</f>
        <v/>
      </c>
      <c r="L1652" s="68" t="str">
        <f>IFERROR(VLOOKUP($B1652,APガラス性能一覧!$A$2:$M$6097,11,0),"")</f>
        <v/>
      </c>
      <c r="M1652" s="68" t="str">
        <f>IFERROR(VLOOKUP($B1652,APガラス性能一覧!$A$2:$M$6097,12,0),"")</f>
        <v/>
      </c>
      <c r="N1652" s="68" t="str">
        <f>IFERROR(VLOOKUP($B1652,APガラス性能一覧!$A$2:$M$6097,13,0),"")</f>
        <v/>
      </c>
    </row>
    <row r="1653" spans="2:14" x14ac:dyDescent="0.4">
      <c r="B1653" s="68" t="str">
        <f>IF($D$2="","",IF($E$2=0.65,IFERROR(IF(INDEX(APガラス性能一覧!A:A,MATCH(ROW(B1647),APガラス性能一覧!$O:$O,0))="","",INDEX(APガラス性能一覧!A:A,MATCH(ROW(B1647),APガラス性能一覧!$O:$O,0))),""),IFERROR(IF(INDEX(APガラス性能一覧!A:A,MATCH(ROW(B1647),APガラス性能一覧!$N:$N,0))="","",INDEX(APガラス性能一覧!A:A,MATCH(ROW(B1647),APガラス性能一覧!$N:$N,0))),"")))</f>
        <v/>
      </c>
      <c r="C1653" s="68" t="str">
        <f>IFERROR(VLOOKUP($B1653,APガラス性能一覧!$A$2:$M$6097,2,0),"")</f>
        <v/>
      </c>
      <c r="D1653" s="68" t="str">
        <f>IFERROR(VLOOKUP($B1653,APガラス性能一覧!$A$2:$M$6097,3,0),"")</f>
        <v/>
      </c>
      <c r="E1653" s="68" t="str">
        <f>IFERROR(VLOOKUP($B1653,APガラス性能一覧!$A$2:$M$6097,4,0),"")</f>
        <v/>
      </c>
      <c r="F1653" s="68" t="str">
        <f>IFERROR(VLOOKUP($B1653,APガラス性能一覧!$A$2:$M$6097,5,0),"")</f>
        <v/>
      </c>
      <c r="G1653" s="68" t="str">
        <f>IFERROR(VLOOKUP($B1653,APガラス性能一覧!$A$2:$M$6097,6,0),"")</f>
        <v/>
      </c>
      <c r="H1653" s="68" t="str">
        <f>IFERROR(VLOOKUP($B1653,APガラス性能一覧!$A$2:$M$6097,7,0),"")</f>
        <v/>
      </c>
      <c r="I1653" s="68" t="str">
        <f>IFERROR(VLOOKUP($B1653,APガラス性能一覧!$A$2:$M$6097,8,0),"")</f>
        <v/>
      </c>
      <c r="J1653" s="68" t="str">
        <f>IFERROR(VLOOKUP($B1653,APガラス性能一覧!$A$2:$M$6097,9,0),"")</f>
        <v/>
      </c>
      <c r="K1653" s="68" t="str">
        <f>IFERROR(VLOOKUP($B1653,APガラス性能一覧!$A$2:$M$6097,10,0),"")</f>
        <v/>
      </c>
      <c r="L1653" s="68" t="str">
        <f>IFERROR(VLOOKUP($B1653,APガラス性能一覧!$A$2:$M$6097,11,0),"")</f>
        <v/>
      </c>
      <c r="M1653" s="68" t="str">
        <f>IFERROR(VLOOKUP($B1653,APガラス性能一覧!$A$2:$M$6097,12,0),"")</f>
        <v/>
      </c>
      <c r="N1653" s="68" t="str">
        <f>IFERROR(VLOOKUP($B1653,APガラス性能一覧!$A$2:$M$6097,13,0),"")</f>
        <v/>
      </c>
    </row>
    <row r="1654" spans="2:14" x14ac:dyDescent="0.4">
      <c r="B1654" s="68" t="str">
        <f>IF($D$2="","",IF($E$2=0.65,IFERROR(IF(INDEX(APガラス性能一覧!A:A,MATCH(ROW(B1648),APガラス性能一覧!$O:$O,0))="","",INDEX(APガラス性能一覧!A:A,MATCH(ROW(B1648),APガラス性能一覧!$O:$O,0))),""),IFERROR(IF(INDEX(APガラス性能一覧!A:A,MATCH(ROW(B1648),APガラス性能一覧!$N:$N,0))="","",INDEX(APガラス性能一覧!A:A,MATCH(ROW(B1648),APガラス性能一覧!$N:$N,0))),"")))</f>
        <v/>
      </c>
      <c r="C1654" s="68" t="str">
        <f>IFERROR(VLOOKUP($B1654,APガラス性能一覧!$A$2:$M$6097,2,0),"")</f>
        <v/>
      </c>
      <c r="D1654" s="68" t="str">
        <f>IFERROR(VLOOKUP($B1654,APガラス性能一覧!$A$2:$M$6097,3,0),"")</f>
        <v/>
      </c>
      <c r="E1654" s="68" t="str">
        <f>IFERROR(VLOOKUP($B1654,APガラス性能一覧!$A$2:$M$6097,4,0),"")</f>
        <v/>
      </c>
      <c r="F1654" s="68" t="str">
        <f>IFERROR(VLOOKUP($B1654,APガラス性能一覧!$A$2:$M$6097,5,0),"")</f>
        <v/>
      </c>
      <c r="G1654" s="68" t="str">
        <f>IFERROR(VLOOKUP($B1654,APガラス性能一覧!$A$2:$M$6097,6,0),"")</f>
        <v/>
      </c>
      <c r="H1654" s="68" t="str">
        <f>IFERROR(VLOOKUP($B1654,APガラス性能一覧!$A$2:$M$6097,7,0),"")</f>
        <v/>
      </c>
      <c r="I1654" s="68" t="str">
        <f>IFERROR(VLOOKUP($B1654,APガラス性能一覧!$A$2:$M$6097,8,0),"")</f>
        <v/>
      </c>
      <c r="J1654" s="68" t="str">
        <f>IFERROR(VLOOKUP($B1654,APガラス性能一覧!$A$2:$M$6097,9,0),"")</f>
        <v/>
      </c>
      <c r="K1654" s="68" t="str">
        <f>IFERROR(VLOOKUP($B1654,APガラス性能一覧!$A$2:$M$6097,10,0),"")</f>
        <v/>
      </c>
      <c r="L1654" s="68" t="str">
        <f>IFERROR(VLOOKUP($B1654,APガラス性能一覧!$A$2:$M$6097,11,0),"")</f>
        <v/>
      </c>
      <c r="M1654" s="68" t="str">
        <f>IFERROR(VLOOKUP($B1654,APガラス性能一覧!$A$2:$M$6097,12,0),"")</f>
        <v/>
      </c>
      <c r="N1654" s="68" t="str">
        <f>IFERROR(VLOOKUP($B1654,APガラス性能一覧!$A$2:$M$6097,13,0),"")</f>
        <v/>
      </c>
    </row>
    <row r="1655" spans="2:14" x14ac:dyDescent="0.4">
      <c r="B1655" s="68" t="str">
        <f>IF($D$2="","",IF($E$2=0.65,IFERROR(IF(INDEX(APガラス性能一覧!A:A,MATCH(ROW(B1649),APガラス性能一覧!$O:$O,0))="","",INDEX(APガラス性能一覧!A:A,MATCH(ROW(B1649),APガラス性能一覧!$O:$O,0))),""),IFERROR(IF(INDEX(APガラス性能一覧!A:A,MATCH(ROW(B1649),APガラス性能一覧!$N:$N,0))="","",INDEX(APガラス性能一覧!A:A,MATCH(ROW(B1649),APガラス性能一覧!$N:$N,0))),"")))</f>
        <v/>
      </c>
      <c r="C1655" s="68" t="str">
        <f>IFERROR(VLOOKUP($B1655,APガラス性能一覧!$A$2:$M$6097,2,0),"")</f>
        <v/>
      </c>
      <c r="D1655" s="68" t="str">
        <f>IFERROR(VLOOKUP($B1655,APガラス性能一覧!$A$2:$M$6097,3,0),"")</f>
        <v/>
      </c>
      <c r="E1655" s="68" t="str">
        <f>IFERROR(VLOOKUP($B1655,APガラス性能一覧!$A$2:$M$6097,4,0),"")</f>
        <v/>
      </c>
      <c r="F1655" s="68" t="str">
        <f>IFERROR(VLOOKUP($B1655,APガラス性能一覧!$A$2:$M$6097,5,0),"")</f>
        <v/>
      </c>
      <c r="G1655" s="68" t="str">
        <f>IFERROR(VLOOKUP($B1655,APガラス性能一覧!$A$2:$M$6097,6,0),"")</f>
        <v/>
      </c>
      <c r="H1655" s="68" t="str">
        <f>IFERROR(VLOOKUP($B1655,APガラス性能一覧!$A$2:$M$6097,7,0),"")</f>
        <v/>
      </c>
      <c r="I1655" s="68" t="str">
        <f>IFERROR(VLOOKUP($B1655,APガラス性能一覧!$A$2:$M$6097,8,0),"")</f>
        <v/>
      </c>
      <c r="J1655" s="68" t="str">
        <f>IFERROR(VLOOKUP($B1655,APガラス性能一覧!$A$2:$M$6097,9,0),"")</f>
        <v/>
      </c>
      <c r="K1655" s="68" t="str">
        <f>IFERROR(VLOOKUP($B1655,APガラス性能一覧!$A$2:$M$6097,10,0),"")</f>
        <v/>
      </c>
      <c r="L1655" s="68" t="str">
        <f>IFERROR(VLOOKUP($B1655,APガラス性能一覧!$A$2:$M$6097,11,0),"")</f>
        <v/>
      </c>
      <c r="M1655" s="68" t="str">
        <f>IFERROR(VLOOKUP($B1655,APガラス性能一覧!$A$2:$M$6097,12,0),"")</f>
        <v/>
      </c>
      <c r="N1655" s="68" t="str">
        <f>IFERROR(VLOOKUP($B1655,APガラス性能一覧!$A$2:$M$6097,13,0),"")</f>
        <v/>
      </c>
    </row>
    <row r="1656" spans="2:14" x14ac:dyDescent="0.4">
      <c r="B1656" s="68" t="str">
        <f>IF($D$2="","",IF($E$2=0.65,IFERROR(IF(INDEX(APガラス性能一覧!A:A,MATCH(ROW(B1650),APガラス性能一覧!$O:$O,0))="","",INDEX(APガラス性能一覧!A:A,MATCH(ROW(B1650),APガラス性能一覧!$O:$O,0))),""),IFERROR(IF(INDEX(APガラス性能一覧!A:A,MATCH(ROW(B1650),APガラス性能一覧!$N:$N,0))="","",INDEX(APガラス性能一覧!A:A,MATCH(ROW(B1650),APガラス性能一覧!$N:$N,0))),"")))</f>
        <v/>
      </c>
      <c r="C1656" s="68" t="str">
        <f>IFERROR(VLOOKUP($B1656,APガラス性能一覧!$A$2:$M$6097,2,0),"")</f>
        <v/>
      </c>
      <c r="D1656" s="68" t="str">
        <f>IFERROR(VLOOKUP($B1656,APガラス性能一覧!$A$2:$M$6097,3,0),"")</f>
        <v/>
      </c>
      <c r="E1656" s="68" t="str">
        <f>IFERROR(VLOOKUP($B1656,APガラス性能一覧!$A$2:$M$6097,4,0),"")</f>
        <v/>
      </c>
      <c r="F1656" s="68" t="str">
        <f>IFERROR(VLOOKUP($B1656,APガラス性能一覧!$A$2:$M$6097,5,0),"")</f>
        <v/>
      </c>
      <c r="G1656" s="68" t="str">
        <f>IFERROR(VLOOKUP($B1656,APガラス性能一覧!$A$2:$M$6097,6,0),"")</f>
        <v/>
      </c>
      <c r="H1656" s="68" t="str">
        <f>IFERROR(VLOOKUP($B1656,APガラス性能一覧!$A$2:$M$6097,7,0),"")</f>
        <v/>
      </c>
      <c r="I1656" s="68" t="str">
        <f>IFERROR(VLOOKUP($B1656,APガラス性能一覧!$A$2:$M$6097,8,0),"")</f>
        <v/>
      </c>
      <c r="J1656" s="68" t="str">
        <f>IFERROR(VLOOKUP($B1656,APガラス性能一覧!$A$2:$M$6097,9,0),"")</f>
        <v/>
      </c>
      <c r="K1656" s="68" t="str">
        <f>IFERROR(VLOOKUP($B1656,APガラス性能一覧!$A$2:$M$6097,10,0),"")</f>
        <v/>
      </c>
      <c r="L1656" s="68" t="str">
        <f>IFERROR(VLOOKUP($B1656,APガラス性能一覧!$A$2:$M$6097,11,0),"")</f>
        <v/>
      </c>
      <c r="M1656" s="68" t="str">
        <f>IFERROR(VLOOKUP($B1656,APガラス性能一覧!$A$2:$M$6097,12,0),"")</f>
        <v/>
      </c>
      <c r="N1656" s="68" t="str">
        <f>IFERROR(VLOOKUP($B1656,APガラス性能一覧!$A$2:$M$6097,13,0),"")</f>
        <v/>
      </c>
    </row>
    <row r="1657" spans="2:14" x14ac:dyDescent="0.4">
      <c r="B1657" s="68" t="str">
        <f>IF($D$2="","",IF($E$2=0.65,IFERROR(IF(INDEX(APガラス性能一覧!A:A,MATCH(ROW(B1651),APガラス性能一覧!$O:$O,0))="","",INDEX(APガラス性能一覧!A:A,MATCH(ROW(B1651),APガラス性能一覧!$O:$O,0))),""),IFERROR(IF(INDEX(APガラス性能一覧!A:A,MATCH(ROW(B1651),APガラス性能一覧!$N:$N,0))="","",INDEX(APガラス性能一覧!A:A,MATCH(ROW(B1651),APガラス性能一覧!$N:$N,0))),"")))</f>
        <v/>
      </c>
      <c r="C1657" s="68" t="str">
        <f>IFERROR(VLOOKUP($B1657,APガラス性能一覧!$A$2:$M$6097,2,0),"")</f>
        <v/>
      </c>
      <c r="D1657" s="68" t="str">
        <f>IFERROR(VLOOKUP($B1657,APガラス性能一覧!$A$2:$M$6097,3,0),"")</f>
        <v/>
      </c>
      <c r="E1657" s="68" t="str">
        <f>IFERROR(VLOOKUP($B1657,APガラス性能一覧!$A$2:$M$6097,4,0),"")</f>
        <v/>
      </c>
      <c r="F1657" s="68" t="str">
        <f>IFERROR(VLOOKUP($B1657,APガラス性能一覧!$A$2:$M$6097,5,0),"")</f>
        <v/>
      </c>
      <c r="G1657" s="68" t="str">
        <f>IFERROR(VLOOKUP($B1657,APガラス性能一覧!$A$2:$M$6097,6,0),"")</f>
        <v/>
      </c>
      <c r="H1657" s="68" t="str">
        <f>IFERROR(VLOOKUP($B1657,APガラス性能一覧!$A$2:$M$6097,7,0),"")</f>
        <v/>
      </c>
      <c r="I1657" s="68" t="str">
        <f>IFERROR(VLOOKUP($B1657,APガラス性能一覧!$A$2:$M$6097,8,0),"")</f>
        <v/>
      </c>
      <c r="J1657" s="68" t="str">
        <f>IFERROR(VLOOKUP($B1657,APガラス性能一覧!$A$2:$M$6097,9,0),"")</f>
        <v/>
      </c>
      <c r="K1657" s="68" t="str">
        <f>IFERROR(VLOOKUP($B1657,APガラス性能一覧!$A$2:$M$6097,10,0),"")</f>
        <v/>
      </c>
      <c r="L1657" s="68" t="str">
        <f>IFERROR(VLOOKUP($B1657,APガラス性能一覧!$A$2:$M$6097,11,0),"")</f>
        <v/>
      </c>
      <c r="M1657" s="68" t="str">
        <f>IFERROR(VLOOKUP($B1657,APガラス性能一覧!$A$2:$M$6097,12,0),"")</f>
        <v/>
      </c>
      <c r="N1657" s="68" t="str">
        <f>IFERROR(VLOOKUP($B1657,APガラス性能一覧!$A$2:$M$6097,13,0),"")</f>
        <v/>
      </c>
    </row>
    <row r="1658" spans="2:14" x14ac:dyDescent="0.4">
      <c r="B1658" s="68" t="str">
        <f>IF($D$2="","",IF($E$2=0.65,IFERROR(IF(INDEX(APガラス性能一覧!A:A,MATCH(ROW(B1652),APガラス性能一覧!$O:$O,0))="","",INDEX(APガラス性能一覧!A:A,MATCH(ROW(B1652),APガラス性能一覧!$O:$O,0))),""),IFERROR(IF(INDEX(APガラス性能一覧!A:A,MATCH(ROW(B1652),APガラス性能一覧!$N:$N,0))="","",INDEX(APガラス性能一覧!A:A,MATCH(ROW(B1652),APガラス性能一覧!$N:$N,0))),"")))</f>
        <v/>
      </c>
      <c r="C1658" s="68" t="str">
        <f>IFERROR(VLOOKUP($B1658,APガラス性能一覧!$A$2:$M$6097,2,0),"")</f>
        <v/>
      </c>
      <c r="D1658" s="68" t="str">
        <f>IFERROR(VLOOKUP($B1658,APガラス性能一覧!$A$2:$M$6097,3,0),"")</f>
        <v/>
      </c>
      <c r="E1658" s="68" t="str">
        <f>IFERROR(VLOOKUP($B1658,APガラス性能一覧!$A$2:$M$6097,4,0),"")</f>
        <v/>
      </c>
      <c r="F1658" s="68" t="str">
        <f>IFERROR(VLOOKUP($B1658,APガラス性能一覧!$A$2:$M$6097,5,0),"")</f>
        <v/>
      </c>
      <c r="G1658" s="68" t="str">
        <f>IFERROR(VLOOKUP($B1658,APガラス性能一覧!$A$2:$M$6097,6,0),"")</f>
        <v/>
      </c>
      <c r="H1658" s="68" t="str">
        <f>IFERROR(VLOOKUP($B1658,APガラス性能一覧!$A$2:$M$6097,7,0),"")</f>
        <v/>
      </c>
      <c r="I1658" s="68" t="str">
        <f>IFERROR(VLOOKUP($B1658,APガラス性能一覧!$A$2:$M$6097,8,0),"")</f>
        <v/>
      </c>
      <c r="J1658" s="68" t="str">
        <f>IFERROR(VLOOKUP($B1658,APガラス性能一覧!$A$2:$M$6097,9,0),"")</f>
        <v/>
      </c>
      <c r="K1658" s="68" t="str">
        <f>IFERROR(VLOOKUP($B1658,APガラス性能一覧!$A$2:$M$6097,10,0),"")</f>
        <v/>
      </c>
      <c r="L1658" s="68" t="str">
        <f>IFERROR(VLOOKUP($B1658,APガラス性能一覧!$A$2:$M$6097,11,0),"")</f>
        <v/>
      </c>
      <c r="M1658" s="68" t="str">
        <f>IFERROR(VLOOKUP($B1658,APガラス性能一覧!$A$2:$M$6097,12,0),"")</f>
        <v/>
      </c>
      <c r="N1658" s="68" t="str">
        <f>IFERROR(VLOOKUP($B1658,APガラス性能一覧!$A$2:$M$6097,13,0),"")</f>
        <v/>
      </c>
    </row>
    <row r="1659" spans="2:14" x14ac:dyDescent="0.4">
      <c r="B1659" s="68" t="str">
        <f>IF($D$2="","",IF($E$2=0.65,IFERROR(IF(INDEX(APガラス性能一覧!A:A,MATCH(ROW(B1653),APガラス性能一覧!$O:$O,0))="","",INDEX(APガラス性能一覧!A:A,MATCH(ROW(B1653),APガラス性能一覧!$O:$O,0))),""),IFERROR(IF(INDEX(APガラス性能一覧!A:A,MATCH(ROW(B1653),APガラス性能一覧!$N:$N,0))="","",INDEX(APガラス性能一覧!A:A,MATCH(ROW(B1653),APガラス性能一覧!$N:$N,0))),"")))</f>
        <v/>
      </c>
      <c r="C1659" s="68" t="str">
        <f>IFERROR(VLOOKUP($B1659,APガラス性能一覧!$A$2:$M$6097,2,0),"")</f>
        <v/>
      </c>
      <c r="D1659" s="68" t="str">
        <f>IFERROR(VLOOKUP($B1659,APガラス性能一覧!$A$2:$M$6097,3,0),"")</f>
        <v/>
      </c>
      <c r="E1659" s="68" t="str">
        <f>IFERROR(VLOOKUP($B1659,APガラス性能一覧!$A$2:$M$6097,4,0),"")</f>
        <v/>
      </c>
      <c r="F1659" s="68" t="str">
        <f>IFERROR(VLOOKUP($B1659,APガラス性能一覧!$A$2:$M$6097,5,0),"")</f>
        <v/>
      </c>
      <c r="G1659" s="68" t="str">
        <f>IFERROR(VLOOKUP($B1659,APガラス性能一覧!$A$2:$M$6097,6,0),"")</f>
        <v/>
      </c>
      <c r="H1659" s="68" t="str">
        <f>IFERROR(VLOOKUP($B1659,APガラス性能一覧!$A$2:$M$6097,7,0),"")</f>
        <v/>
      </c>
      <c r="I1659" s="68" t="str">
        <f>IFERROR(VLOOKUP($B1659,APガラス性能一覧!$A$2:$M$6097,8,0),"")</f>
        <v/>
      </c>
      <c r="J1659" s="68" t="str">
        <f>IFERROR(VLOOKUP($B1659,APガラス性能一覧!$A$2:$M$6097,9,0),"")</f>
        <v/>
      </c>
      <c r="K1659" s="68" t="str">
        <f>IFERROR(VLOOKUP($B1659,APガラス性能一覧!$A$2:$M$6097,10,0),"")</f>
        <v/>
      </c>
      <c r="L1659" s="68" t="str">
        <f>IFERROR(VLOOKUP($B1659,APガラス性能一覧!$A$2:$M$6097,11,0),"")</f>
        <v/>
      </c>
      <c r="M1659" s="68" t="str">
        <f>IFERROR(VLOOKUP($B1659,APガラス性能一覧!$A$2:$M$6097,12,0),"")</f>
        <v/>
      </c>
      <c r="N1659" s="68" t="str">
        <f>IFERROR(VLOOKUP($B1659,APガラス性能一覧!$A$2:$M$6097,13,0),"")</f>
        <v/>
      </c>
    </row>
    <row r="1660" spans="2:14" x14ac:dyDescent="0.4">
      <c r="B1660" s="68" t="str">
        <f>IF($D$2="","",IF($E$2=0.65,IFERROR(IF(INDEX(APガラス性能一覧!A:A,MATCH(ROW(B1654),APガラス性能一覧!$O:$O,0))="","",INDEX(APガラス性能一覧!A:A,MATCH(ROW(B1654),APガラス性能一覧!$O:$O,0))),""),IFERROR(IF(INDEX(APガラス性能一覧!A:A,MATCH(ROW(B1654),APガラス性能一覧!$N:$N,0))="","",INDEX(APガラス性能一覧!A:A,MATCH(ROW(B1654),APガラス性能一覧!$N:$N,0))),"")))</f>
        <v/>
      </c>
      <c r="C1660" s="68" t="str">
        <f>IFERROR(VLOOKUP($B1660,APガラス性能一覧!$A$2:$M$6097,2,0),"")</f>
        <v/>
      </c>
      <c r="D1660" s="68" t="str">
        <f>IFERROR(VLOOKUP($B1660,APガラス性能一覧!$A$2:$M$6097,3,0),"")</f>
        <v/>
      </c>
      <c r="E1660" s="68" t="str">
        <f>IFERROR(VLOOKUP($B1660,APガラス性能一覧!$A$2:$M$6097,4,0),"")</f>
        <v/>
      </c>
      <c r="F1660" s="68" t="str">
        <f>IFERROR(VLOOKUP($B1660,APガラス性能一覧!$A$2:$M$6097,5,0),"")</f>
        <v/>
      </c>
      <c r="G1660" s="68" t="str">
        <f>IFERROR(VLOOKUP($B1660,APガラス性能一覧!$A$2:$M$6097,6,0),"")</f>
        <v/>
      </c>
      <c r="H1660" s="68" t="str">
        <f>IFERROR(VLOOKUP($B1660,APガラス性能一覧!$A$2:$M$6097,7,0),"")</f>
        <v/>
      </c>
      <c r="I1660" s="68" t="str">
        <f>IFERROR(VLOOKUP($B1660,APガラス性能一覧!$A$2:$M$6097,8,0),"")</f>
        <v/>
      </c>
      <c r="J1660" s="68" t="str">
        <f>IFERROR(VLOOKUP($B1660,APガラス性能一覧!$A$2:$M$6097,9,0),"")</f>
        <v/>
      </c>
      <c r="K1660" s="68" t="str">
        <f>IFERROR(VLOOKUP($B1660,APガラス性能一覧!$A$2:$M$6097,10,0),"")</f>
        <v/>
      </c>
      <c r="L1660" s="68" t="str">
        <f>IFERROR(VLOOKUP($B1660,APガラス性能一覧!$A$2:$M$6097,11,0),"")</f>
        <v/>
      </c>
      <c r="M1660" s="68" t="str">
        <f>IFERROR(VLOOKUP($B1660,APガラス性能一覧!$A$2:$M$6097,12,0),"")</f>
        <v/>
      </c>
      <c r="N1660" s="68" t="str">
        <f>IFERROR(VLOOKUP($B1660,APガラス性能一覧!$A$2:$M$6097,13,0),"")</f>
        <v/>
      </c>
    </row>
    <row r="1661" spans="2:14" x14ac:dyDescent="0.4">
      <c r="B1661" s="68" t="str">
        <f>IF($D$2="","",IF($E$2=0.65,IFERROR(IF(INDEX(APガラス性能一覧!A:A,MATCH(ROW(B1655),APガラス性能一覧!$O:$O,0))="","",INDEX(APガラス性能一覧!A:A,MATCH(ROW(B1655),APガラス性能一覧!$O:$O,0))),""),IFERROR(IF(INDEX(APガラス性能一覧!A:A,MATCH(ROW(B1655),APガラス性能一覧!$N:$N,0))="","",INDEX(APガラス性能一覧!A:A,MATCH(ROW(B1655),APガラス性能一覧!$N:$N,0))),"")))</f>
        <v/>
      </c>
      <c r="C1661" s="68" t="str">
        <f>IFERROR(VLOOKUP($B1661,APガラス性能一覧!$A$2:$M$6097,2,0),"")</f>
        <v/>
      </c>
      <c r="D1661" s="68" t="str">
        <f>IFERROR(VLOOKUP($B1661,APガラス性能一覧!$A$2:$M$6097,3,0),"")</f>
        <v/>
      </c>
      <c r="E1661" s="68" t="str">
        <f>IFERROR(VLOOKUP($B1661,APガラス性能一覧!$A$2:$M$6097,4,0),"")</f>
        <v/>
      </c>
      <c r="F1661" s="68" t="str">
        <f>IFERROR(VLOOKUP($B1661,APガラス性能一覧!$A$2:$M$6097,5,0),"")</f>
        <v/>
      </c>
      <c r="G1661" s="68" t="str">
        <f>IFERROR(VLOOKUP($B1661,APガラス性能一覧!$A$2:$M$6097,6,0),"")</f>
        <v/>
      </c>
      <c r="H1661" s="68" t="str">
        <f>IFERROR(VLOOKUP($B1661,APガラス性能一覧!$A$2:$M$6097,7,0),"")</f>
        <v/>
      </c>
      <c r="I1661" s="68" t="str">
        <f>IFERROR(VLOOKUP($B1661,APガラス性能一覧!$A$2:$M$6097,8,0),"")</f>
        <v/>
      </c>
      <c r="J1661" s="68" t="str">
        <f>IFERROR(VLOOKUP($B1661,APガラス性能一覧!$A$2:$M$6097,9,0),"")</f>
        <v/>
      </c>
      <c r="K1661" s="68" t="str">
        <f>IFERROR(VLOOKUP($B1661,APガラス性能一覧!$A$2:$M$6097,10,0),"")</f>
        <v/>
      </c>
      <c r="L1661" s="68" t="str">
        <f>IFERROR(VLOOKUP($B1661,APガラス性能一覧!$A$2:$M$6097,11,0),"")</f>
        <v/>
      </c>
      <c r="M1661" s="68" t="str">
        <f>IFERROR(VLOOKUP($B1661,APガラス性能一覧!$A$2:$M$6097,12,0),"")</f>
        <v/>
      </c>
      <c r="N1661" s="68" t="str">
        <f>IFERROR(VLOOKUP($B1661,APガラス性能一覧!$A$2:$M$6097,13,0),"")</f>
        <v/>
      </c>
    </row>
    <row r="1662" spans="2:14" x14ac:dyDescent="0.4">
      <c r="B1662" s="68" t="str">
        <f>IF($D$2="","",IF($E$2=0.65,IFERROR(IF(INDEX(APガラス性能一覧!A:A,MATCH(ROW(B1656),APガラス性能一覧!$O:$O,0))="","",INDEX(APガラス性能一覧!A:A,MATCH(ROW(B1656),APガラス性能一覧!$O:$O,0))),""),IFERROR(IF(INDEX(APガラス性能一覧!A:A,MATCH(ROW(B1656),APガラス性能一覧!$N:$N,0))="","",INDEX(APガラス性能一覧!A:A,MATCH(ROW(B1656),APガラス性能一覧!$N:$N,0))),"")))</f>
        <v/>
      </c>
      <c r="C1662" s="68" t="str">
        <f>IFERROR(VLOOKUP($B1662,APガラス性能一覧!$A$2:$M$6097,2,0),"")</f>
        <v/>
      </c>
      <c r="D1662" s="68" t="str">
        <f>IFERROR(VLOOKUP($B1662,APガラス性能一覧!$A$2:$M$6097,3,0),"")</f>
        <v/>
      </c>
      <c r="E1662" s="68" t="str">
        <f>IFERROR(VLOOKUP($B1662,APガラス性能一覧!$A$2:$M$6097,4,0),"")</f>
        <v/>
      </c>
      <c r="F1662" s="68" t="str">
        <f>IFERROR(VLOOKUP($B1662,APガラス性能一覧!$A$2:$M$6097,5,0),"")</f>
        <v/>
      </c>
      <c r="G1662" s="68" t="str">
        <f>IFERROR(VLOOKUP($B1662,APガラス性能一覧!$A$2:$M$6097,6,0),"")</f>
        <v/>
      </c>
      <c r="H1662" s="68" t="str">
        <f>IFERROR(VLOOKUP($B1662,APガラス性能一覧!$A$2:$M$6097,7,0),"")</f>
        <v/>
      </c>
      <c r="I1662" s="68" t="str">
        <f>IFERROR(VLOOKUP($B1662,APガラス性能一覧!$A$2:$M$6097,8,0),"")</f>
        <v/>
      </c>
      <c r="J1662" s="68" t="str">
        <f>IFERROR(VLOOKUP($B1662,APガラス性能一覧!$A$2:$M$6097,9,0),"")</f>
        <v/>
      </c>
      <c r="K1662" s="68" t="str">
        <f>IFERROR(VLOOKUP($B1662,APガラス性能一覧!$A$2:$M$6097,10,0),"")</f>
        <v/>
      </c>
      <c r="L1662" s="68" t="str">
        <f>IFERROR(VLOOKUP($B1662,APガラス性能一覧!$A$2:$M$6097,11,0),"")</f>
        <v/>
      </c>
      <c r="M1662" s="68" t="str">
        <f>IFERROR(VLOOKUP($B1662,APガラス性能一覧!$A$2:$M$6097,12,0),"")</f>
        <v/>
      </c>
      <c r="N1662" s="68" t="str">
        <f>IFERROR(VLOOKUP($B1662,APガラス性能一覧!$A$2:$M$6097,13,0),"")</f>
        <v/>
      </c>
    </row>
    <row r="1663" spans="2:14" x14ac:dyDescent="0.4">
      <c r="B1663" s="68" t="str">
        <f>IF($D$2="","",IF($E$2=0.65,IFERROR(IF(INDEX(APガラス性能一覧!A:A,MATCH(ROW(B1657),APガラス性能一覧!$O:$O,0))="","",INDEX(APガラス性能一覧!A:A,MATCH(ROW(B1657),APガラス性能一覧!$O:$O,0))),""),IFERROR(IF(INDEX(APガラス性能一覧!A:A,MATCH(ROW(B1657),APガラス性能一覧!$N:$N,0))="","",INDEX(APガラス性能一覧!A:A,MATCH(ROW(B1657),APガラス性能一覧!$N:$N,0))),"")))</f>
        <v/>
      </c>
      <c r="C1663" s="68" t="str">
        <f>IFERROR(VLOOKUP($B1663,APガラス性能一覧!$A$2:$M$6097,2,0),"")</f>
        <v/>
      </c>
      <c r="D1663" s="68" t="str">
        <f>IFERROR(VLOOKUP($B1663,APガラス性能一覧!$A$2:$M$6097,3,0),"")</f>
        <v/>
      </c>
      <c r="E1663" s="68" t="str">
        <f>IFERROR(VLOOKUP($B1663,APガラス性能一覧!$A$2:$M$6097,4,0),"")</f>
        <v/>
      </c>
      <c r="F1663" s="68" t="str">
        <f>IFERROR(VLOOKUP($B1663,APガラス性能一覧!$A$2:$M$6097,5,0),"")</f>
        <v/>
      </c>
      <c r="G1663" s="68" t="str">
        <f>IFERROR(VLOOKUP($B1663,APガラス性能一覧!$A$2:$M$6097,6,0),"")</f>
        <v/>
      </c>
      <c r="H1663" s="68" t="str">
        <f>IFERROR(VLOOKUP($B1663,APガラス性能一覧!$A$2:$M$6097,7,0),"")</f>
        <v/>
      </c>
      <c r="I1663" s="68" t="str">
        <f>IFERROR(VLOOKUP($B1663,APガラス性能一覧!$A$2:$M$6097,8,0),"")</f>
        <v/>
      </c>
      <c r="J1663" s="68" t="str">
        <f>IFERROR(VLOOKUP($B1663,APガラス性能一覧!$A$2:$M$6097,9,0),"")</f>
        <v/>
      </c>
      <c r="K1663" s="68" t="str">
        <f>IFERROR(VLOOKUP($B1663,APガラス性能一覧!$A$2:$M$6097,10,0),"")</f>
        <v/>
      </c>
      <c r="L1663" s="68" t="str">
        <f>IFERROR(VLOOKUP($B1663,APガラス性能一覧!$A$2:$M$6097,11,0),"")</f>
        <v/>
      </c>
      <c r="M1663" s="68" t="str">
        <f>IFERROR(VLOOKUP($B1663,APガラス性能一覧!$A$2:$M$6097,12,0),"")</f>
        <v/>
      </c>
      <c r="N1663" s="68" t="str">
        <f>IFERROR(VLOOKUP($B1663,APガラス性能一覧!$A$2:$M$6097,13,0),"")</f>
        <v/>
      </c>
    </row>
    <row r="1664" spans="2:14" x14ac:dyDescent="0.4">
      <c r="B1664" s="68" t="str">
        <f>IF($D$2="","",IF($E$2=0.65,IFERROR(IF(INDEX(APガラス性能一覧!A:A,MATCH(ROW(B1658),APガラス性能一覧!$O:$O,0))="","",INDEX(APガラス性能一覧!A:A,MATCH(ROW(B1658),APガラス性能一覧!$O:$O,0))),""),IFERROR(IF(INDEX(APガラス性能一覧!A:A,MATCH(ROW(B1658),APガラス性能一覧!$N:$N,0))="","",INDEX(APガラス性能一覧!A:A,MATCH(ROW(B1658),APガラス性能一覧!$N:$N,0))),"")))</f>
        <v/>
      </c>
      <c r="C1664" s="68" t="str">
        <f>IFERROR(VLOOKUP($B1664,APガラス性能一覧!$A$2:$M$6097,2,0),"")</f>
        <v/>
      </c>
      <c r="D1664" s="68" t="str">
        <f>IFERROR(VLOOKUP($B1664,APガラス性能一覧!$A$2:$M$6097,3,0),"")</f>
        <v/>
      </c>
      <c r="E1664" s="68" t="str">
        <f>IFERROR(VLOOKUP($B1664,APガラス性能一覧!$A$2:$M$6097,4,0),"")</f>
        <v/>
      </c>
      <c r="F1664" s="68" t="str">
        <f>IFERROR(VLOOKUP($B1664,APガラス性能一覧!$A$2:$M$6097,5,0),"")</f>
        <v/>
      </c>
      <c r="G1664" s="68" t="str">
        <f>IFERROR(VLOOKUP($B1664,APガラス性能一覧!$A$2:$M$6097,6,0),"")</f>
        <v/>
      </c>
      <c r="H1664" s="68" t="str">
        <f>IFERROR(VLOOKUP($B1664,APガラス性能一覧!$A$2:$M$6097,7,0),"")</f>
        <v/>
      </c>
      <c r="I1664" s="68" t="str">
        <f>IFERROR(VLOOKUP($B1664,APガラス性能一覧!$A$2:$M$6097,8,0),"")</f>
        <v/>
      </c>
      <c r="J1664" s="68" t="str">
        <f>IFERROR(VLOOKUP($B1664,APガラス性能一覧!$A$2:$M$6097,9,0),"")</f>
        <v/>
      </c>
      <c r="K1664" s="68" t="str">
        <f>IFERROR(VLOOKUP($B1664,APガラス性能一覧!$A$2:$M$6097,10,0),"")</f>
        <v/>
      </c>
      <c r="L1664" s="68" t="str">
        <f>IFERROR(VLOOKUP($B1664,APガラス性能一覧!$A$2:$M$6097,11,0),"")</f>
        <v/>
      </c>
      <c r="M1664" s="68" t="str">
        <f>IFERROR(VLOOKUP($B1664,APガラス性能一覧!$A$2:$M$6097,12,0),"")</f>
        <v/>
      </c>
      <c r="N1664" s="68" t="str">
        <f>IFERROR(VLOOKUP($B1664,APガラス性能一覧!$A$2:$M$6097,13,0),"")</f>
        <v/>
      </c>
    </row>
    <row r="1665" spans="2:14" x14ac:dyDescent="0.4">
      <c r="B1665" s="68" t="str">
        <f>IF($D$2="","",IF($E$2=0.65,IFERROR(IF(INDEX(APガラス性能一覧!A:A,MATCH(ROW(B1659),APガラス性能一覧!$O:$O,0))="","",INDEX(APガラス性能一覧!A:A,MATCH(ROW(B1659),APガラス性能一覧!$O:$O,0))),""),IFERROR(IF(INDEX(APガラス性能一覧!A:A,MATCH(ROW(B1659),APガラス性能一覧!$N:$N,0))="","",INDEX(APガラス性能一覧!A:A,MATCH(ROW(B1659),APガラス性能一覧!$N:$N,0))),"")))</f>
        <v/>
      </c>
      <c r="C1665" s="68" t="str">
        <f>IFERROR(VLOOKUP($B1665,APガラス性能一覧!$A$2:$M$6097,2,0),"")</f>
        <v/>
      </c>
      <c r="D1665" s="68" t="str">
        <f>IFERROR(VLOOKUP($B1665,APガラス性能一覧!$A$2:$M$6097,3,0),"")</f>
        <v/>
      </c>
      <c r="E1665" s="68" t="str">
        <f>IFERROR(VLOOKUP($B1665,APガラス性能一覧!$A$2:$M$6097,4,0),"")</f>
        <v/>
      </c>
      <c r="F1665" s="68" t="str">
        <f>IFERROR(VLOOKUP($B1665,APガラス性能一覧!$A$2:$M$6097,5,0),"")</f>
        <v/>
      </c>
      <c r="G1665" s="68" t="str">
        <f>IFERROR(VLOOKUP($B1665,APガラス性能一覧!$A$2:$M$6097,6,0),"")</f>
        <v/>
      </c>
      <c r="H1665" s="68" t="str">
        <f>IFERROR(VLOOKUP($B1665,APガラス性能一覧!$A$2:$M$6097,7,0),"")</f>
        <v/>
      </c>
      <c r="I1665" s="68" t="str">
        <f>IFERROR(VLOOKUP($B1665,APガラス性能一覧!$A$2:$M$6097,8,0),"")</f>
        <v/>
      </c>
      <c r="J1665" s="68" t="str">
        <f>IFERROR(VLOOKUP($B1665,APガラス性能一覧!$A$2:$M$6097,9,0),"")</f>
        <v/>
      </c>
      <c r="K1665" s="68" t="str">
        <f>IFERROR(VLOOKUP($B1665,APガラス性能一覧!$A$2:$M$6097,10,0),"")</f>
        <v/>
      </c>
      <c r="L1665" s="68" t="str">
        <f>IFERROR(VLOOKUP($B1665,APガラス性能一覧!$A$2:$M$6097,11,0),"")</f>
        <v/>
      </c>
      <c r="M1665" s="68" t="str">
        <f>IFERROR(VLOOKUP($B1665,APガラス性能一覧!$A$2:$M$6097,12,0),"")</f>
        <v/>
      </c>
      <c r="N1665" s="68" t="str">
        <f>IFERROR(VLOOKUP($B1665,APガラス性能一覧!$A$2:$M$6097,13,0),"")</f>
        <v/>
      </c>
    </row>
    <row r="1666" spans="2:14" x14ac:dyDescent="0.4">
      <c r="B1666" s="68" t="str">
        <f>IF($D$2="","",IF($E$2=0.65,IFERROR(IF(INDEX(APガラス性能一覧!A:A,MATCH(ROW(B1660),APガラス性能一覧!$O:$O,0))="","",INDEX(APガラス性能一覧!A:A,MATCH(ROW(B1660),APガラス性能一覧!$O:$O,0))),""),IFERROR(IF(INDEX(APガラス性能一覧!A:A,MATCH(ROW(B1660),APガラス性能一覧!$N:$N,0))="","",INDEX(APガラス性能一覧!A:A,MATCH(ROW(B1660),APガラス性能一覧!$N:$N,0))),"")))</f>
        <v/>
      </c>
      <c r="C1666" s="68" t="str">
        <f>IFERROR(VLOOKUP($B1666,APガラス性能一覧!$A$2:$M$6097,2,0),"")</f>
        <v/>
      </c>
      <c r="D1666" s="68" t="str">
        <f>IFERROR(VLOOKUP($B1666,APガラス性能一覧!$A$2:$M$6097,3,0),"")</f>
        <v/>
      </c>
      <c r="E1666" s="68" t="str">
        <f>IFERROR(VLOOKUP($B1666,APガラス性能一覧!$A$2:$M$6097,4,0),"")</f>
        <v/>
      </c>
      <c r="F1666" s="68" t="str">
        <f>IFERROR(VLOOKUP($B1666,APガラス性能一覧!$A$2:$M$6097,5,0),"")</f>
        <v/>
      </c>
      <c r="G1666" s="68" t="str">
        <f>IFERROR(VLOOKUP($B1666,APガラス性能一覧!$A$2:$M$6097,6,0),"")</f>
        <v/>
      </c>
      <c r="H1666" s="68" t="str">
        <f>IFERROR(VLOOKUP($B1666,APガラス性能一覧!$A$2:$M$6097,7,0),"")</f>
        <v/>
      </c>
      <c r="I1666" s="68" t="str">
        <f>IFERROR(VLOOKUP($B1666,APガラス性能一覧!$A$2:$M$6097,8,0),"")</f>
        <v/>
      </c>
      <c r="J1666" s="68" t="str">
        <f>IFERROR(VLOOKUP($B1666,APガラス性能一覧!$A$2:$M$6097,9,0),"")</f>
        <v/>
      </c>
      <c r="K1666" s="68" t="str">
        <f>IFERROR(VLOOKUP($B1666,APガラス性能一覧!$A$2:$M$6097,10,0),"")</f>
        <v/>
      </c>
      <c r="L1666" s="68" t="str">
        <f>IFERROR(VLOOKUP($B1666,APガラス性能一覧!$A$2:$M$6097,11,0),"")</f>
        <v/>
      </c>
      <c r="M1666" s="68" t="str">
        <f>IFERROR(VLOOKUP($B1666,APガラス性能一覧!$A$2:$M$6097,12,0),"")</f>
        <v/>
      </c>
      <c r="N1666" s="68" t="str">
        <f>IFERROR(VLOOKUP($B1666,APガラス性能一覧!$A$2:$M$6097,13,0),"")</f>
        <v/>
      </c>
    </row>
    <row r="1667" spans="2:14" x14ac:dyDescent="0.4">
      <c r="B1667" s="68" t="str">
        <f>IF($D$2="","",IF($E$2=0.65,IFERROR(IF(INDEX(APガラス性能一覧!A:A,MATCH(ROW(B1661),APガラス性能一覧!$O:$O,0))="","",INDEX(APガラス性能一覧!A:A,MATCH(ROW(B1661),APガラス性能一覧!$O:$O,0))),""),IFERROR(IF(INDEX(APガラス性能一覧!A:A,MATCH(ROW(B1661),APガラス性能一覧!$N:$N,0))="","",INDEX(APガラス性能一覧!A:A,MATCH(ROW(B1661),APガラス性能一覧!$N:$N,0))),"")))</f>
        <v/>
      </c>
      <c r="C1667" s="68" t="str">
        <f>IFERROR(VLOOKUP($B1667,APガラス性能一覧!$A$2:$M$6097,2,0),"")</f>
        <v/>
      </c>
      <c r="D1667" s="68" t="str">
        <f>IFERROR(VLOOKUP($B1667,APガラス性能一覧!$A$2:$M$6097,3,0),"")</f>
        <v/>
      </c>
      <c r="E1667" s="68" t="str">
        <f>IFERROR(VLOOKUP($B1667,APガラス性能一覧!$A$2:$M$6097,4,0),"")</f>
        <v/>
      </c>
      <c r="F1667" s="68" t="str">
        <f>IFERROR(VLOOKUP($B1667,APガラス性能一覧!$A$2:$M$6097,5,0),"")</f>
        <v/>
      </c>
      <c r="G1667" s="68" t="str">
        <f>IFERROR(VLOOKUP($B1667,APガラス性能一覧!$A$2:$M$6097,6,0),"")</f>
        <v/>
      </c>
      <c r="H1667" s="68" t="str">
        <f>IFERROR(VLOOKUP($B1667,APガラス性能一覧!$A$2:$M$6097,7,0),"")</f>
        <v/>
      </c>
      <c r="I1667" s="68" t="str">
        <f>IFERROR(VLOOKUP($B1667,APガラス性能一覧!$A$2:$M$6097,8,0),"")</f>
        <v/>
      </c>
      <c r="J1667" s="68" t="str">
        <f>IFERROR(VLOOKUP($B1667,APガラス性能一覧!$A$2:$M$6097,9,0),"")</f>
        <v/>
      </c>
      <c r="K1667" s="68" t="str">
        <f>IFERROR(VLOOKUP($B1667,APガラス性能一覧!$A$2:$M$6097,10,0),"")</f>
        <v/>
      </c>
      <c r="L1667" s="68" t="str">
        <f>IFERROR(VLOOKUP($B1667,APガラス性能一覧!$A$2:$M$6097,11,0),"")</f>
        <v/>
      </c>
      <c r="M1667" s="68" t="str">
        <f>IFERROR(VLOOKUP($B1667,APガラス性能一覧!$A$2:$M$6097,12,0),"")</f>
        <v/>
      </c>
      <c r="N1667" s="68" t="str">
        <f>IFERROR(VLOOKUP($B1667,APガラス性能一覧!$A$2:$M$6097,13,0),"")</f>
        <v/>
      </c>
    </row>
    <row r="1668" spans="2:14" x14ac:dyDescent="0.4">
      <c r="B1668" s="68" t="str">
        <f>IF($D$2="","",IF($E$2=0.65,IFERROR(IF(INDEX(APガラス性能一覧!A:A,MATCH(ROW(B1662),APガラス性能一覧!$O:$O,0))="","",INDEX(APガラス性能一覧!A:A,MATCH(ROW(B1662),APガラス性能一覧!$O:$O,0))),""),IFERROR(IF(INDEX(APガラス性能一覧!A:A,MATCH(ROW(B1662),APガラス性能一覧!$N:$N,0))="","",INDEX(APガラス性能一覧!A:A,MATCH(ROW(B1662),APガラス性能一覧!$N:$N,0))),"")))</f>
        <v/>
      </c>
      <c r="C1668" s="68" t="str">
        <f>IFERROR(VLOOKUP($B1668,APガラス性能一覧!$A$2:$M$6097,2,0),"")</f>
        <v/>
      </c>
      <c r="D1668" s="68" t="str">
        <f>IFERROR(VLOOKUP($B1668,APガラス性能一覧!$A$2:$M$6097,3,0),"")</f>
        <v/>
      </c>
      <c r="E1668" s="68" t="str">
        <f>IFERROR(VLOOKUP($B1668,APガラス性能一覧!$A$2:$M$6097,4,0),"")</f>
        <v/>
      </c>
      <c r="F1668" s="68" t="str">
        <f>IFERROR(VLOOKUP($B1668,APガラス性能一覧!$A$2:$M$6097,5,0),"")</f>
        <v/>
      </c>
      <c r="G1668" s="68" t="str">
        <f>IFERROR(VLOOKUP($B1668,APガラス性能一覧!$A$2:$M$6097,6,0),"")</f>
        <v/>
      </c>
      <c r="H1668" s="68" t="str">
        <f>IFERROR(VLOOKUP($B1668,APガラス性能一覧!$A$2:$M$6097,7,0),"")</f>
        <v/>
      </c>
      <c r="I1668" s="68" t="str">
        <f>IFERROR(VLOOKUP($B1668,APガラス性能一覧!$A$2:$M$6097,8,0),"")</f>
        <v/>
      </c>
      <c r="J1668" s="68" t="str">
        <f>IFERROR(VLOOKUP($B1668,APガラス性能一覧!$A$2:$M$6097,9,0),"")</f>
        <v/>
      </c>
      <c r="K1668" s="68" t="str">
        <f>IFERROR(VLOOKUP($B1668,APガラス性能一覧!$A$2:$M$6097,10,0),"")</f>
        <v/>
      </c>
      <c r="L1668" s="68" t="str">
        <f>IFERROR(VLOOKUP($B1668,APガラス性能一覧!$A$2:$M$6097,11,0),"")</f>
        <v/>
      </c>
      <c r="M1668" s="68" t="str">
        <f>IFERROR(VLOOKUP($B1668,APガラス性能一覧!$A$2:$M$6097,12,0),"")</f>
        <v/>
      </c>
      <c r="N1668" s="68" t="str">
        <f>IFERROR(VLOOKUP($B1668,APガラス性能一覧!$A$2:$M$6097,13,0),"")</f>
        <v/>
      </c>
    </row>
    <row r="1669" spans="2:14" x14ac:dyDescent="0.4">
      <c r="B1669" s="68" t="str">
        <f>IF($D$2="","",IF($E$2=0.65,IFERROR(IF(INDEX(APガラス性能一覧!A:A,MATCH(ROW(B1663),APガラス性能一覧!$O:$O,0))="","",INDEX(APガラス性能一覧!A:A,MATCH(ROW(B1663),APガラス性能一覧!$O:$O,0))),""),IFERROR(IF(INDEX(APガラス性能一覧!A:A,MATCH(ROW(B1663),APガラス性能一覧!$N:$N,0))="","",INDEX(APガラス性能一覧!A:A,MATCH(ROW(B1663),APガラス性能一覧!$N:$N,0))),"")))</f>
        <v/>
      </c>
      <c r="C1669" s="68" t="str">
        <f>IFERROR(VLOOKUP($B1669,APガラス性能一覧!$A$2:$M$6097,2,0),"")</f>
        <v/>
      </c>
      <c r="D1669" s="68" t="str">
        <f>IFERROR(VLOOKUP($B1669,APガラス性能一覧!$A$2:$M$6097,3,0),"")</f>
        <v/>
      </c>
      <c r="E1669" s="68" t="str">
        <f>IFERROR(VLOOKUP($B1669,APガラス性能一覧!$A$2:$M$6097,4,0),"")</f>
        <v/>
      </c>
      <c r="F1669" s="68" t="str">
        <f>IFERROR(VLOOKUP($B1669,APガラス性能一覧!$A$2:$M$6097,5,0),"")</f>
        <v/>
      </c>
      <c r="G1669" s="68" t="str">
        <f>IFERROR(VLOOKUP($B1669,APガラス性能一覧!$A$2:$M$6097,6,0),"")</f>
        <v/>
      </c>
      <c r="H1669" s="68" t="str">
        <f>IFERROR(VLOOKUP($B1669,APガラス性能一覧!$A$2:$M$6097,7,0),"")</f>
        <v/>
      </c>
      <c r="I1669" s="68" t="str">
        <f>IFERROR(VLOOKUP($B1669,APガラス性能一覧!$A$2:$M$6097,8,0),"")</f>
        <v/>
      </c>
      <c r="J1669" s="68" t="str">
        <f>IFERROR(VLOOKUP($B1669,APガラス性能一覧!$A$2:$M$6097,9,0),"")</f>
        <v/>
      </c>
      <c r="K1669" s="68" t="str">
        <f>IFERROR(VLOOKUP($B1669,APガラス性能一覧!$A$2:$M$6097,10,0),"")</f>
        <v/>
      </c>
      <c r="L1669" s="68" t="str">
        <f>IFERROR(VLOOKUP($B1669,APガラス性能一覧!$A$2:$M$6097,11,0),"")</f>
        <v/>
      </c>
      <c r="M1669" s="68" t="str">
        <f>IFERROR(VLOOKUP($B1669,APガラス性能一覧!$A$2:$M$6097,12,0),"")</f>
        <v/>
      </c>
      <c r="N1669" s="68" t="str">
        <f>IFERROR(VLOOKUP($B1669,APガラス性能一覧!$A$2:$M$6097,13,0),"")</f>
        <v/>
      </c>
    </row>
    <row r="1670" spans="2:14" x14ac:dyDescent="0.4">
      <c r="B1670" s="68" t="str">
        <f>IF($D$2="","",IF($E$2=0.65,IFERROR(IF(INDEX(APガラス性能一覧!A:A,MATCH(ROW(B1664),APガラス性能一覧!$O:$O,0))="","",INDEX(APガラス性能一覧!A:A,MATCH(ROW(B1664),APガラス性能一覧!$O:$O,0))),""),IFERROR(IF(INDEX(APガラス性能一覧!A:A,MATCH(ROW(B1664),APガラス性能一覧!$N:$N,0))="","",INDEX(APガラス性能一覧!A:A,MATCH(ROW(B1664),APガラス性能一覧!$N:$N,0))),"")))</f>
        <v/>
      </c>
      <c r="C1670" s="68" t="str">
        <f>IFERROR(VLOOKUP($B1670,APガラス性能一覧!$A$2:$M$6097,2,0),"")</f>
        <v/>
      </c>
      <c r="D1670" s="68" t="str">
        <f>IFERROR(VLOOKUP($B1670,APガラス性能一覧!$A$2:$M$6097,3,0),"")</f>
        <v/>
      </c>
      <c r="E1670" s="68" t="str">
        <f>IFERROR(VLOOKUP($B1670,APガラス性能一覧!$A$2:$M$6097,4,0),"")</f>
        <v/>
      </c>
      <c r="F1670" s="68" t="str">
        <f>IFERROR(VLOOKUP($B1670,APガラス性能一覧!$A$2:$M$6097,5,0),"")</f>
        <v/>
      </c>
      <c r="G1670" s="68" t="str">
        <f>IFERROR(VLOOKUP($B1670,APガラス性能一覧!$A$2:$M$6097,6,0),"")</f>
        <v/>
      </c>
      <c r="H1670" s="68" t="str">
        <f>IFERROR(VLOOKUP($B1670,APガラス性能一覧!$A$2:$M$6097,7,0),"")</f>
        <v/>
      </c>
      <c r="I1670" s="68" t="str">
        <f>IFERROR(VLOOKUP($B1670,APガラス性能一覧!$A$2:$M$6097,8,0),"")</f>
        <v/>
      </c>
      <c r="J1670" s="68" t="str">
        <f>IFERROR(VLOOKUP($B1670,APガラス性能一覧!$A$2:$M$6097,9,0),"")</f>
        <v/>
      </c>
      <c r="K1670" s="68" t="str">
        <f>IFERROR(VLOOKUP($B1670,APガラス性能一覧!$A$2:$M$6097,10,0),"")</f>
        <v/>
      </c>
      <c r="L1670" s="68" t="str">
        <f>IFERROR(VLOOKUP($B1670,APガラス性能一覧!$A$2:$M$6097,11,0),"")</f>
        <v/>
      </c>
      <c r="M1670" s="68" t="str">
        <f>IFERROR(VLOOKUP($B1670,APガラス性能一覧!$A$2:$M$6097,12,0),"")</f>
        <v/>
      </c>
      <c r="N1670" s="68" t="str">
        <f>IFERROR(VLOOKUP($B1670,APガラス性能一覧!$A$2:$M$6097,13,0),"")</f>
        <v/>
      </c>
    </row>
    <row r="1671" spans="2:14" x14ac:dyDescent="0.4">
      <c r="B1671" s="68" t="str">
        <f>IF($D$2="","",IF($E$2=0.65,IFERROR(IF(INDEX(APガラス性能一覧!A:A,MATCH(ROW(B1665),APガラス性能一覧!$O:$O,0))="","",INDEX(APガラス性能一覧!A:A,MATCH(ROW(B1665),APガラス性能一覧!$O:$O,0))),""),IFERROR(IF(INDEX(APガラス性能一覧!A:A,MATCH(ROW(B1665),APガラス性能一覧!$N:$N,0))="","",INDEX(APガラス性能一覧!A:A,MATCH(ROW(B1665),APガラス性能一覧!$N:$N,0))),"")))</f>
        <v/>
      </c>
      <c r="C1671" s="68" t="str">
        <f>IFERROR(VLOOKUP($B1671,APガラス性能一覧!$A$2:$M$6097,2,0),"")</f>
        <v/>
      </c>
      <c r="D1671" s="68" t="str">
        <f>IFERROR(VLOOKUP($B1671,APガラス性能一覧!$A$2:$M$6097,3,0),"")</f>
        <v/>
      </c>
      <c r="E1671" s="68" t="str">
        <f>IFERROR(VLOOKUP($B1671,APガラス性能一覧!$A$2:$M$6097,4,0),"")</f>
        <v/>
      </c>
      <c r="F1671" s="68" t="str">
        <f>IFERROR(VLOOKUP($B1671,APガラス性能一覧!$A$2:$M$6097,5,0),"")</f>
        <v/>
      </c>
      <c r="G1671" s="68" t="str">
        <f>IFERROR(VLOOKUP($B1671,APガラス性能一覧!$A$2:$M$6097,6,0),"")</f>
        <v/>
      </c>
      <c r="H1671" s="68" t="str">
        <f>IFERROR(VLOOKUP($B1671,APガラス性能一覧!$A$2:$M$6097,7,0),"")</f>
        <v/>
      </c>
      <c r="I1671" s="68" t="str">
        <f>IFERROR(VLOOKUP($B1671,APガラス性能一覧!$A$2:$M$6097,8,0),"")</f>
        <v/>
      </c>
      <c r="J1671" s="68" t="str">
        <f>IFERROR(VLOOKUP($B1671,APガラス性能一覧!$A$2:$M$6097,9,0),"")</f>
        <v/>
      </c>
      <c r="K1671" s="68" t="str">
        <f>IFERROR(VLOOKUP($B1671,APガラス性能一覧!$A$2:$M$6097,10,0),"")</f>
        <v/>
      </c>
      <c r="L1671" s="68" t="str">
        <f>IFERROR(VLOOKUP($B1671,APガラス性能一覧!$A$2:$M$6097,11,0),"")</f>
        <v/>
      </c>
      <c r="M1671" s="68" t="str">
        <f>IFERROR(VLOOKUP($B1671,APガラス性能一覧!$A$2:$M$6097,12,0),"")</f>
        <v/>
      </c>
      <c r="N1671" s="68" t="str">
        <f>IFERROR(VLOOKUP($B1671,APガラス性能一覧!$A$2:$M$6097,13,0),"")</f>
        <v/>
      </c>
    </row>
    <row r="1672" spans="2:14" x14ac:dyDescent="0.4">
      <c r="B1672" s="68" t="str">
        <f>IF($D$2="","",IF($E$2=0.65,IFERROR(IF(INDEX(APガラス性能一覧!A:A,MATCH(ROW(B1666),APガラス性能一覧!$O:$O,0))="","",INDEX(APガラス性能一覧!A:A,MATCH(ROW(B1666),APガラス性能一覧!$O:$O,0))),""),IFERROR(IF(INDEX(APガラス性能一覧!A:A,MATCH(ROW(B1666),APガラス性能一覧!$N:$N,0))="","",INDEX(APガラス性能一覧!A:A,MATCH(ROW(B1666),APガラス性能一覧!$N:$N,0))),"")))</f>
        <v/>
      </c>
      <c r="C1672" s="68" t="str">
        <f>IFERROR(VLOOKUP($B1672,APガラス性能一覧!$A$2:$M$6097,2,0),"")</f>
        <v/>
      </c>
      <c r="D1672" s="68" t="str">
        <f>IFERROR(VLOOKUP($B1672,APガラス性能一覧!$A$2:$M$6097,3,0),"")</f>
        <v/>
      </c>
      <c r="E1672" s="68" t="str">
        <f>IFERROR(VLOOKUP($B1672,APガラス性能一覧!$A$2:$M$6097,4,0),"")</f>
        <v/>
      </c>
      <c r="F1672" s="68" t="str">
        <f>IFERROR(VLOOKUP($B1672,APガラス性能一覧!$A$2:$M$6097,5,0),"")</f>
        <v/>
      </c>
      <c r="G1672" s="68" t="str">
        <f>IFERROR(VLOOKUP($B1672,APガラス性能一覧!$A$2:$M$6097,6,0),"")</f>
        <v/>
      </c>
      <c r="H1672" s="68" t="str">
        <f>IFERROR(VLOOKUP($B1672,APガラス性能一覧!$A$2:$M$6097,7,0),"")</f>
        <v/>
      </c>
      <c r="I1672" s="68" t="str">
        <f>IFERROR(VLOOKUP($B1672,APガラス性能一覧!$A$2:$M$6097,8,0),"")</f>
        <v/>
      </c>
      <c r="J1672" s="68" t="str">
        <f>IFERROR(VLOOKUP($B1672,APガラス性能一覧!$A$2:$M$6097,9,0),"")</f>
        <v/>
      </c>
      <c r="K1672" s="68" t="str">
        <f>IFERROR(VLOOKUP($B1672,APガラス性能一覧!$A$2:$M$6097,10,0),"")</f>
        <v/>
      </c>
      <c r="L1672" s="68" t="str">
        <f>IFERROR(VLOOKUP($B1672,APガラス性能一覧!$A$2:$M$6097,11,0),"")</f>
        <v/>
      </c>
      <c r="M1672" s="68" t="str">
        <f>IFERROR(VLOOKUP($B1672,APガラス性能一覧!$A$2:$M$6097,12,0),"")</f>
        <v/>
      </c>
      <c r="N1672" s="68" t="str">
        <f>IFERROR(VLOOKUP($B1672,APガラス性能一覧!$A$2:$M$6097,13,0),"")</f>
        <v/>
      </c>
    </row>
    <row r="1673" spans="2:14" x14ac:dyDescent="0.4">
      <c r="B1673" s="68" t="str">
        <f>IF($D$2="","",IF($E$2=0.65,IFERROR(IF(INDEX(APガラス性能一覧!A:A,MATCH(ROW(B1667),APガラス性能一覧!$O:$O,0))="","",INDEX(APガラス性能一覧!A:A,MATCH(ROW(B1667),APガラス性能一覧!$O:$O,0))),""),IFERROR(IF(INDEX(APガラス性能一覧!A:A,MATCH(ROW(B1667),APガラス性能一覧!$N:$N,0))="","",INDEX(APガラス性能一覧!A:A,MATCH(ROW(B1667),APガラス性能一覧!$N:$N,0))),"")))</f>
        <v/>
      </c>
      <c r="C1673" s="68" t="str">
        <f>IFERROR(VLOOKUP($B1673,APガラス性能一覧!$A$2:$M$6097,2,0),"")</f>
        <v/>
      </c>
      <c r="D1673" s="68" t="str">
        <f>IFERROR(VLOOKUP($B1673,APガラス性能一覧!$A$2:$M$6097,3,0),"")</f>
        <v/>
      </c>
      <c r="E1673" s="68" t="str">
        <f>IFERROR(VLOOKUP($B1673,APガラス性能一覧!$A$2:$M$6097,4,0),"")</f>
        <v/>
      </c>
      <c r="F1673" s="68" t="str">
        <f>IFERROR(VLOOKUP($B1673,APガラス性能一覧!$A$2:$M$6097,5,0),"")</f>
        <v/>
      </c>
      <c r="G1673" s="68" t="str">
        <f>IFERROR(VLOOKUP($B1673,APガラス性能一覧!$A$2:$M$6097,6,0),"")</f>
        <v/>
      </c>
      <c r="H1673" s="68" t="str">
        <f>IFERROR(VLOOKUP($B1673,APガラス性能一覧!$A$2:$M$6097,7,0),"")</f>
        <v/>
      </c>
      <c r="I1673" s="68" t="str">
        <f>IFERROR(VLOOKUP($B1673,APガラス性能一覧!$A$2:$M$6097,8,0),"")</f>
        <v/>
      </c>
      <c r="J1673" s="68" t="str">
        <f>IFERROR(VLOOKUP($B1673,APガラス性能一覧!$A$2:$M$6097,9,0),"")</f>
        <v/>
      </c>
      <c r="K1673" s="68" t="str">
        <f>IFERROR(VLOOKUP($B1673,APガラス性能一覧!$A$2:$M$6097,10,0),"")</f>
        <v/>
      </c>
      <c r="L1673" s="68" t="str">
        <f>IFERROR(VLOOKUP($B1673,APガラス性能一覧!$A$2:$M$6097,11,0),"")</f>
        <v/>
      </c>
      <c r="M1673" s="68" t="str">
        <f>IFERROR(VLOOKUP($B1673,APガラス性能一覧!$A$2:$M$6097,12,0),"")</f>
        <v/>
      </c>
      <c r="N1673" s="68" t="str">
        <f>IFERROR(VLOOKUP($B1673,APガラス性能一覧!$A$2:$M$6097,13,0),"")</f>
        <v/>
      </c>
    </row>
    <row r="1674" spans="2:14" x14ac:dyDescent="0.4">
      <c r="B1674" s="68" t="str">
        <f>IF($D$2="","",IF($E$2=0.65,IFERROR(IF(INDEX(APガラス性能一覧!A:A,MATCH(ROW(B1668),APガラス性能一覧!$O:$O,0))="","",INDEX(APガラス性能一覧!A:A,MATCH(ROW(B1668),APガラス性能一覧!$O:$O,0))),""),IFERROR(IF(INDEX(APガラス性能一覧!A:A,MATCH(ROW(B1668),APガラス性能一覧!$N:$N,0))="","",INDEX(APガラス性能一覧!A:A,MATCH(ROW(B1668),APガラス性能一覧!$N:$N,0))),"")))</f>
        <v/>
      </c>
      <c r="C1674" s="68" t="str">
        <f>IFERROR(VLOOKUP($B1674,APガラス性能一覧!$A$2:$M$6097,2,0),"")</f>
        <v/>
      </c>
      <c r="D1674" s="68" t="str">
        <f>IFERROR(VLOOKUP($B1674,APガラス性能一覧!$A$2:$M$6097,3,0),"")</f>
        <v/>
      </c>
      <c r="E1674" s="68" t="str">
        <f>IFERROR(VLOOKUP($B1674,APガラス性能一覧!$A$2:$M$6097,4,0),"")</f>
        <v/>
      </c>
      <c r="F1674" s="68" t="str">
        <f>IFERROR(VLOOKUP($B1674,APガラス性能一覧!$A$2:$M$6097,5,0),"")</f>
        <v/>
      </c>
      <c r="G1674" s="68" t="str">
        <f>IFERROR(VLOOKUP($B1674,APガラス性能一覧!$A$2:$M$6097,6,0),"")</f>
        <v/>
      </c>
      <c r="H1674" s="68" t="str">
        <f>IFERROR(VLOOKUP($B1674,APガラス性能一覧!$A$2:$M$6097,7,0),"")</f>
        <v/>
      </c>
      <c r="I1674" s="68" t="str">
        <f>IFERROR(VLOOKUP($B1674,APガラス性能一覧!$A$2:$M$6097,8,0),"")</f>
        <v/>
      </c>
      <c r="J1674" s="68" t="str">
        <f>IFERROR(VLOOKUP($B1674,APガラス性能一覧!$A$2:$M$6097,9,0),"")</f>
        <v/>
      </c>
      <c r="K1674" s="68" t="str">
        <f>IFERROR(VLOOKUP($B1674,APガラス性能一覧!$A$2:$M$6097,10,0),"")</f>
        <v/>
      </c>
      <c r="L1674" s="68" t="str">
        <f>IFERROR(VLOOKUP($B1674,APガラス性能一覧!$A$2:$M$6097,11,0),"")</f>
        <v/>
      </c>
      <c r="M1674" s="68" t="str">
        <f>IFERROR(VLOOKUP($B1674,APガラス性能一覧!$A$2:$M$6097,12,0),"")</f>
        <v/>
      </c>
      <c r="N1674" s="68" t="str">
        <f>IFERROR(VLOOKUP($B1674,APガラス性能一覧!$A$2:$M$6097,13,0),"")</f>
        <v/>
      </c>
    </row>
    <row r="1675" spans="2:14" x14ac:dyDescent="0.4">
      <c r="B1675" s="68" t="str">
        <f>IF($D$2="","",IF($E$2=0.65,IFERROR(IF(INDEX(APガラス性能一覧!A:A,MATCH(ROW(B1669),APガラス性能一覧!$O:$O,0))="","",INDEX(APガラス性能一覧!A:A,MATCH(ROW(B1669),APガラス性能一覧!$O:$O,0))),""),IFERROR(IF(INDEX(APガラス性能一覧!A:A,MATCH(ROW(B1669),APガラス性能一覧!$N:$N,0))="","",INDEX(APガラス性能一覧!A:A,MATCH(ROW(B1669),APガラス性能一覧!$N:$N,0))),"")))</f>
        <v/>
      </c>
      <c r="C1675" s="68" t="str">
        <f>IFERROR(VLOOKUP($B1675,APガラス性能一覧!$A$2:$M$6097,2,0),"")</f>
        <v/>
      </c>
      <c r="D1675" s="68" t="str">
        <f>IFERROR(VLOOKUP($B1675,APガラス性能一覧!$A$2:$M$6097,3,0),"")</f>
        <v/>
      </c>
      <c r="E1675" s="68" t="str">
        <f>IFERROR(VLOOKUP($B1675,APガラス性能一覧!$A$2:$M$6097,4,0),"")</f>
        <v/>
      </c>
      <c r="F1675" s="68" t="str">
        <f>IFERROR(VLOOKUP($B1675,APガラス性能一覧!$A$2:$M$6097,5,0),"")</f>
        <v/>
      </c>
      <c r="G1675" s="68" t="str">
        <f>IFERROR(VLOOKUP($B1675,APガラス性能一覧!$A$2:$M$6097,6,0),"")</f>
        <v/>
      </c>
      <c r="H1675" s="68" t="str">
        <f>IFERROR(VLOOKUP($B1675,APガラス性能一覧!$A$2:$M$6097,7,0),"")</f>
        <v/>
      </c>
      <c r="I1675" s="68" t="str">
        <f>IFERROR(VLOOKUP($B1675,APガラス性能一覧!$A$2:$M$6097,8,0),"")</f>
        <v/>
      </c>
      <c r="J1675" s="68" t="str">
        <f>IFERROR(VLOOKUP($B1675,APガラス性能一覧!$A$2:$M$6097,9,0),"")</f>
        <v/>
      </c>
      <c r="K1675" s="68" t="str">
        <f>IFERROR(VLOOKUP($B1675,APガラス性能一覧!$A$2:$M$6097,10,0),"")</f>
        <v/>
      </c>
      <c r="L1675" s="68" t="str">
        <f>IFERROR(VLOOKUP($B1675,APガラス性能一覧!$A$2:$M$6097,11,0),"")</f>
        <v/>
      </c>
      <c r="M1675" s="68" t="str">
        <f>IFERROR(VLOOKUP($B1675,APガラス性能一覧!$A$2:$M$6097,12,0),"")</f>
        <v/>
      </c>
      <c r="N1675" s="68" t="str">
        <f>IFERROR(VLOOKUP($B1675,APガラス性能一覧!$A$2:$M$6097,13,0),"")</f>
        <v/>
      </c>
    </row>
    <row r="1676" spans="2:14" x14ac:dyDescent="0.4">
      <c r="B1676" s="68" t="str">
        <f>IF($D$2="","",IF($E$2=0.65,IFERROR(IF(INDEX(APガラス性能一覧!A:A,MATCH(ROW(B1670),APガラス性能一覧!$O:$O,0))="","",INDEX(APガラス性能一覧!A:A,MATCH(ROW(B1670),APガラス性能一覧!$O:$O,0))),""),IFERROR(IF(INDEX(APガラス性能一覧!A:A,MATCH(ROW(B1670),APガラス性能一覧!$N:$N,0))="","",INDEX(APガラス性能一覧!A:A,MATCH(ROW(B1670),APガラス性能一覧!$N:$N,0))),"")))</f>
        <v/>
      </c>
      <c r="C1676" s="68" t="str">
        <f>IFERROR(VLOOKUP($B1676,APガラス性能一覧!$A$2:$M$6097,2,0),"")</f>
        <v/>
      </c>
      <c r="D1676" s="68" t="str">
        <f>IFERROR(VLOOKUP($B1676,APガラス性能一覧!$A$2:$M$6097,3,0),"")</f>
        <v/>
      </c>
      <c r="E1676" s="68" t="str">
        <f>IFERROR(VLOOKUP($B1676,APガラス性能一覧!$A$2:$M$6097,4,0),"")</f>
        <v/>
      </c>
      <c r="F1676" s="68" t="str">
        <f>IFERROR(VLOOKUP($B1676,APガラス性能一覧!$A$2:$M$6097,5,0),"")</f>
        <v/>
      </c>
      <c r="G1676" s="68" t="str">
        <f>IFERROR(VLOOKUP($B1676,APガラス性能一覧!$A$2:$M$6097,6,0),"")</f>
        <v/>
      </c>
      <c r="H1676" s="68" t="str">
        <f>IFERROR(VLOOKUP($B1676,APガラス性能一覧!$A$2:$M$6097,7,0),"")</f>
        <v/>
      </c>
      <c r="I1676" s="68" t="str">
        <f>IFERROR(VLOOKUP($B1676,APガラス性能一覧!$A$2:$M$6097,8,0),"")</f>
        <v/>
      </c>
      <c r="J1676" s="68" t="str">
        <f>IFERROR(VLOOKUP($B1676,APガラス性能一覧!$A$2:$M$6097,9,0),"")</f>
        <v/>
      </c>
      <c r="K1676" s="68" t="str">
        <f>IFERROR(VLOOKUP($B1676,APガラス性能一覧!$A$2:$M$6097,10,0),"")</f>
        <v/>
      </c>
      <c r="L1676" s="68" t="str">
        <f>IFERROR(VLOOKUP($B1676,APガラス性能一覧!$A$2:$M$6097,11,0),"")</f>
        <v/>
      </c>
      <c r="M1676" s="68" t="str">
        <f>IFERROR(VLOOKUP($B1676,APガラス性能一覧!$A$2:$M$6097,12,0),"")</f>
        <v/>
      </c>
      <c r="N1676" s="68" t="str">
        <f>IFERROR(VLOOKUP($B1676,APガラス性能一覧!$A$2:$M$6097,13,0),"")</f>
        <v/>
      </c>
    </row>
    <row r="1677" spans="2:14" x14ac:dyDescent="0.4">
      <c r="B1677" s="68" t="str">
        <f>IF($D$2="","",IF($E$2=0.65,IFERROR(IF(INDEX(APガラス性能一覧!A:A,MATCH(ROW(B1671),APガラス性能一覧!$O:$O,0))="","",INDEX(APガラス性能一覧!A:A,MATCH(ROW(B1671),APガラス性能一覧!$O:$O,0))),""),IFERROR(IF(INDEX(APガラス性能一覧!A:A,MATCH(ROW(B1671),APガラス性能一覧!$N:$N,0))="","",INDEX(APガラス性能一覧!A:A,MATCH(ROW(B1671),APガラス性能一覧!$N:$N,0))),"")))</f>
        <v/>
      </c>
      <c r="C1677" s="68" t="str">
        <f>IFERROR(VLOOKUP($B1677,APガラス性能一覧!$A$2:$M$6097,2,0),"")</f>
        <v/>
      </c>
      <c r="D1677" s="68" t="str">
        <f>IFERROR(VLOOKUP($B1677,APガラス性能一覧!$A$2:$M$6097,3,0),"")</f>
        <v/>
      </c>
      <c r="E1677" s="68" t="str">
        <f>IFERROR(VLOOKUP($B1677,APガラス性能一覧!$A$2:$M$6097,4,0),"")</f>
        <v/>
      </c>
      <c r="F1677" s="68" t="str">
        <f>IFERROR(VLOOKUP($B1677,APガラス性能一覧!$A$2:$M$6097,5,0),"")</f>
        <v/>
      </c>
      <c r="G1677" s="68" t="str">
        <f>IFERROR(VLOOKUP($B1677,APガラス性能一覧!$A$2:$M$6097,6,0),"")</f>
        <v/>
      </c>
      <c r="H1677" s="68" t="str">
        <f>IFERROR(VLOOKUP($B1677,APガラス性能一覧!$A$2:$M$6097,7,0),"")</f>
        <v/>
      </c>
      <c r="I1677" s="68" t="str">
        <f>IFERROR(VLOOKUP($B1677,APガラス性能一覧!$A$2:$M$6097,8,0),"")</f>
        <v/>
      </c>
      <c r="J1677" s="68" t="str">
        <f>IFERROR(VLOOKUP($B1677,APガラス性能一覧!$A$2:$M$6097,9,0),"")</f>
        <v/>
      </c>
      <c r="K1677" s="68" t="str">
        <f>IFERROR(VLOOKUP($B1677,APガラス性能一覧!$A$2:$M$6097,10,0),"")</f>
        <v/>
      </c>
      <c r="L1677" s="68" t="str">
        <f>IFERROR(VLOOKUP($B1677,APガラス性能一覧!$A$2:$M$6097,11,0),"")</f>
        <v/>
      </c>
      <c r="M1677" s="68" t="str">
        <f>IFERROR(VLOOKUP($B1677,APガラス性能一覧!$A$2:$M$6097,12,0),"")</f>
        <v/>
      </c>
      <c r="N1677" s="68" t="str">
        <f>IFERROR(VLOOKUP($B1677,APガラス性能一覧!$A$2:$M$6097,13,0),"")</f>
        <v/>
      </c>
    </row>
    <row r="1678" spans="2:14" x14ac:dyDescent="0.4">
      <c r="B1678" s="68" t="str">
        <f>IF($D$2="","",IF($E$2=0.65,IFERROR(IF(INDEX(APガラス性能一覧!A:A,MATCH(ROW(B1672),APガラス性能一覧!$O:$O,0))="","",INDEX(APガラス性能一覧!A:A,MATCH(ROW(B1672),APガラス性能一覧!$O:$O,0))),""),IFERROR(IF(INDEX(APガラス性能一覧!A:A,MATCH(ROW(B1672),APガラス性能一覧!$N:$N,0))="","",INDEX(APガラス性能一覧!A:A,MATCH(ROW(B1672),APガラス性能一覧!$N:$N,0))),"")))</f>
        <v/>
      </c>
      <c r="C1678" s="68" t="str">
        <f>IFERROR(VLOOKUP($B1678,APガラス性能一覧!$A$2:$M$6097,2,0),"")</f>
        <v/>
      </c>
      <c r="D1678" s="68" t="str">
        <f>IFERROR(VLOOKUP($B1678,APガラス性能一覧!$A$2:$M$6097,3,0),"")</f>
        <v/>
      </c>
      <c r="E1678" s="68" t="str">
        <f>IFERROR(VLOOKUP($B1678,APガラス性能一覧!$A$2:$M$6097,4,0),"")</f>
        <v/>
      </c>
      <c r="F1678" s="68" t="str">
        <f>IFERROR(VLOOKUP($B1678,APガラス性能一覧!$A$2:$M$6097,5,0),"")</f>
        <v/>
      </c>
      <c r="G1678" s="68" t="str">
        <f>IFERROR(VLOOKUP($B1678,APガラス性能一覧!$A$2:$M$6097,6,0),"")</f>
        <v/>
      </c>
      <c r="H1678" s="68" t="str">
        <f>IFERROR(VLOOKUP($B1678,APガラス性能一覧!$A$2:$M$6097,7,0),"")</f>
        <v/>
      </c>
      <c r="I1678" s="68" t="str">
        <f>IFERROR(VLOOKUP($B1678,APガラス性能一覧!$A$2:$M$6097,8,0),"")</f>
        <v/>
      </c>
      <c r="J1678" s="68" t="str">
        <f>IFERROR(VLOOKUP($B1678,APガラス性能一覧!$A$2:$M$6097,9,0),"")</f>
        <v/>
      </c>
      <c r="K1678" s="68" t="str">
        <f>IFERROR(VLOOKUP($B1678,APガラス性能一覧!$A$2:$M$6097,10,0),"")</f>
        <v/>
      </c>
      <c r="L1678" s="68" t="str">
        <f>IFERROR(VLOOKUP($B1678,APガラス性能一覧!$A$2:$M$6097,11,0),"")</f>
        <v/>
      </c>
      <c r="M1678" s="68" t="str">
        <f>IFERROR(VLOOKUP($B1678,APガラス性能一覧!$A$2:$M$6097,12,0),"")</f>
        <v/>
      </c>
      <c r="N1678" s="68" t="str">
        <f>IFERROR(VLOOKUP($B1678,APガラス性能一覧!$A$2:$M$6097,13,0),"")</f>
        <v/>
      </c>
    </row>
    <row r="1679" spans="2:14" x14ac:dyDescent="0.4">
      <c r="B1679" s="68" t="str">
        <f>IF($D$2="","",IF($E$2=0.65,IFERROR(IF(INDEX(APガラス性能一覧!A:A,MATCH(ROW(B1673),APガラス性能一覧!$O:$O,0))="","",INDEX(APガラス性能一覧!A:A,MATCH(ROW(B1673),APガラス性能一覧!$O:$O,0))),""),IFERROR(IF(INDEX(APガラス性能一覧!A:A,MATCH(ROW(B1673),APガラス性能一覧!$N:$N,0))="","",INDEX(APガラス性能一覧!A:A,MATCH(ROW(B1673),APガラス性能一覧!$N:$N,0))),"")))</f>
        <v/>
      </c>
      <c r="C1679" s="68" t="str">
        <f>IFERROR(VLOOKUP($B1679,APガラス性能一覧!$A$2:$M$6097,2,0),"")</f>
        <v/>
      </c>
      <c r="D1679" s="68" t="str">
        <f>IFERROR(VLOOKUP($B1679,APガラス性能一覧!$A$2:$M$6097,3,0),"")</f>
        <v/>
      </c>
      <c r="E1679" s="68" t="str">
        <f>IFERROR(VLOOKUP($B1679,APガラス性能一覧!$A$2:$M$6097,4,0),"")</f>
        <v/>
      </c>
      <c r="F1679" s="68" t="str">
        <f>IFERROR(VLOOKUP($B1679,APガラス性能一覧!$A$2:$M$6097,5,0),"")</f>
        <v/>
      </c>
      <c r="G1679" s="68" t="str">
        <f>IFERROR(VLOOKUP($B1679,APガラス性能一覧!$A$2:$M$6097,6,0),"")</f>
        <v/>
      </c>
      <c r="H1679" s="68" t="str">
        <f>IFERROR(VLOOKUP($B1679,APガラス性能一覧!$A$2:$M$6097,7,0),"")</f>
        <v/>
      </c>
      <c r="I1679" s="68" t="str">
        <f>IFERROR(VLOOKUP($B1679,APガラス性能一覧!$A$2:$M$6097,8,0),"")</f>
        <v/>
      </c>
      <c r="J1679" s="68" t="str">
        <f>IFERROR(VLOOKUP($B1679,APガラス性能一覧!$A$2:$M$6097,9,0),"")</f>
        <v/>
      </c>
      <c r="K1679" s="68" t="str">
        <f>IFERROR(VLOOKUP($B1679,APガラス性能一覧!$A$2:$M$6097,10,0),"")</f>
        <v/>
      </c>
      <c r="L1679" s="68" t="str">
        <f>IFERROR(VLOOKUP($B1679,APガラス性能一覧!$A$2:$M$6097,11,0),"")</f>
        <v/>
      </c>
      <c r="M1679" s="68" t="str">
        <f>IFERROR(VLOOKUP($B1679,APガラス性能一覧!$A$2:$M$6097,12,0),"")</f>
        <v/>
      </c>
      <c r="N1679" s="68" t="str">
        <f>IFERROR(VLOOKUP($B1679,APガラス性能一覧!$A$2:$M$6097,13,0),"")</f>
        <v/>
      </c>
    </row>
    <row r="1680" spans="2:14" x14ac:dyDescent="0.4">
      <c r="B1680" s="68" t="str">
        <f>IF($D$2="","",IF($E$2=0.65,IFERROR(IF(INDEX(APガラス性能一覧!A:A,MATCH(ROW(B1674),APガラス性能一覧!$O:$O,0))="","",INDEX(APガラス性能一覧!A:A,MATCH(ROW(B1674),APガラス性能一覧!$O:$O,0))),""),IFERROR(IF(INDEX(APガラス性能一覧!A:A,MATCH(ROW(B1674),APガラス性能一覧!$N:$N,0))="","",INDEX(APガラス性能一覧!A:A,MATCH(ROW(B1674),APガラス性能一覧!$N:$N,0))),"")))</f>
        <v/>
      </c>
      <c r="C1680" s="68" t="str">
        <f>IFERROR(VLOOKUP($B1680,APガラス性能一覧!$A$2:$M$6097,2,0),"")</f>
        <v/>
      </c>
      <c r="D1680" s="68" t="str">
        <f>IFERROR(VLOOKUP($B1680,APガラス性能一覧!$A$2:$M$6097,3,0),"")</f>
        <v/>
      </c>
      <c r="E1680" s="68" t="str">
        <f>IFERROR(VLOOKUP($B1680,APガラス性能一覧!$A$2:$M$6097,4,0),"")</f>
        <v/>
      </c>
      <c r="F1680" s="68" t="str">
        <f>IFERROR(VLOOKUP($B1680,APガラス性能一覧!$A$2:$M$6097,5,0),"")</f>
        <v/>
      </c>
      <c r="G1680" s="68" t="str">
        <f>IFERROR(VLOOKUP($B1680,APガラス性能一覧!$A$2:$M$6097,6,0),"")</f>
        <v/>
      </c>
      <c r="H1680" s="68" t="str">
        <f>IFERROR(VLOOKUP($B1680,APガラス性能一覧!$A$2:$M$6097,7,0),"")</f>
        <v/>
      </c>
      <c r="I1680" s="68" t="str">
        <f>IFERROR(VLOOKUP($B1680,APガラス性能一覧!$A$2:$M$6097,8,0),"")</f>
        <v/>
      </c>
      <c r="J1680" s="68" t="str">
        <f>IFERROR(VLOOKUP($B1680,APガラス性能一覧!$A$2:$M$6097,9,0),"")</f>
        <v/>
      </c>
      <c r="K1680" s="68" t="str">
        <f>IFERROR(VLOOKUP($B1680,APガラス性能一覧!$A$2:$M$6097,10,0),"")</f>
        <v/>
      </c>
      <c r="L1680" s="68" t="str">
        <f>IFERROR(VLOOKUP($B1680,APガラス性能一覧!$A$2:$M$6097,11,0),"")</f>
        <v/>
      </c>
      <c r="M1680" s="68" t="str">
        <f>IFERROR(VLOOKUP($B1680,APガラス性能一覧!$A$2:$M$6097,12,0),"")</f>
        <v/>
      </c>
      <c r="N1680" s="68" t="str">
        <f>IFERROR(VLOOKUP($B1680,APガラス性能一覧!$A$2:$M$6097,13,0),"")</f>
        <v/>
      </c>
    </row>
    <row r="1681" spans="2:14" x14ac:dyDescent="0.4">
      <c r="B1681" s="68" t="str">
        <f>IF($D$2="","",IF($E$2=0.65,IFERROR(IF(INDEX(APガラス性能一覧!A:A,MATCH(ROW(B1675),APガラス性能一覧!$O:$O,0))="","",INDEX(APガラス性能一覧!A:A,MATCH(ROW(B1675),APガラス性能一覧!$O:$O,0))),""),IFERROR(IF(INDEX(APガラス性能一覧!A:A,MATCH(ROW(B1675),APガラス性能一覧!$N:$N,0))="","",INDEX(APガラス性能一覧!A:A,MATCH(ROW(B1675),APガラス性能一覧!$N:$N,0))),"")))</f>
        <v/>
      </c>
      <c r="C1681" s="68" t="str">
        <f>IFERROR(VLOOKUP($B1681,APガラス性能一覧!$A$2:$M$6097,2,0),"")</f>
        <v/>
      </c>
      <c r="D1681" s="68" t="str">
        <f>IFERROR(VLOOKUP($B1681,APガラス性能一覧!$A$2:$M$6097,3,0),"")</f>
        <v/>
      </c>
      <c r="E1681" s="68" t="str">
        <f>IFERROR(VLOOKUP($B1681,APガラス性能一覧!$A$2:$M$6097,4,0),"")</f>
        <v/>
      </c>
      <c r="F1681" s="68" t="str">
        <f>IFERROR(VLOOKUP($B1681,APガラス性能一覧!$A$2:$M$6097,5,0),"")</f>
        <v/>
      </c>
      <c r="G1681" s="68" t="str">
        <f>IFERROR(VLOOKUP($B1681,APガラス性能一覧!$A$2:$M$6097,6,0),"")</f>
        <v/>
      </c>
      <c r="H1681" s="68" t="str">
        <f>IFERROR(VLOOKUP($B1681,APガラス性能一覧!$A$2:$M$6097,7,0),"")</f>
        <v/>
      </c>
      <c r="I1681" s="68" t="str">
        <f>IFERROR(VLOOKUP($B1681,APガラス性能一覧!$A$2:$M$6097,8,0),"")</f>
        <v/>
      </c>
      <c r="J1681" s="68" t="str">
        <f>IFERROR(VLOOKUP($B1681,APガラス性能一覧!$A$2:$M$6097,9,0),"")</f>
        <v/>
      </c>
      <c r="K1681" s="68" t="str">
        <f>IFERROR(VLOOKUP($B1681,APガラス性能一覧!$A$2:$M$6097,10,0),"")</f>
        <v/>
      </c>
      <c r="L1681" s="68" t="str">
        <f>IFERROR(VLOOKUP($B1681,APガラス性能一覧!$A$2:$M$6097,11,0),"")</f>
        <v/>
      </c>
      <c r="M1681" s="68" t="str">
        <f>IFERROR(VLOOKUP($B1681,APガラス性能一覧!$A$2:$M$6097,12,0),"")</f>
        <v/>
      </c>
      <c r="N1681" s="68" t="str">
        <f>IFERROR(VLOOKUP($B1681,APガラス性能一覧!$A$2:$M$6097,13,0),"")</f>
        <v/>
      </c>
    </row>
    <row r="1682" spans="2:14" x14ac:dyDescent="0.4">
      <c r="B1682" s="68" t="str">
        <f>IF($D$2="","",IF($E$2=0.65,IFERROR(IF(INDEX(APガラス性能一覧!A:A,MATCH(ROW(B1676),APガラス性能一覧!$O:$O,0))="","",INDEX(APガラス性能一覧!A:A,MATCH(ROW(B1676),APガラス性能一覧!$O:$O,0))),""),IFERROR(IF(INDEX(APガラス性能一覧!A:A,MATCH(ROW(B1676),APガラス性能一覧!$N:$N,0))="","",INDEX(APガラス性能一覧!A:A,MATCH(ROW(B1676),APガラス性能一覧!$N:$N,0))),"")))</f>
        <v/>
      </c>
      <c r="C1682" s="68" t="str">
        <f>IFERROR(VLOOKUP($B1682,APガラス性能一覧!$A$2:$M$6097,2,0),"")</f>
        <v/>
      </c>
      <c r="D1682" s="68" t="str">
        <f>IFERROR(VLOOKUP($B1682,APガラス性能一覧!$A$2:$M$6097,3,0),"")</f>
        <v/>
      </c>
      <c r="E1682" s="68" t="str">
        <f>IFERROR(VLOOKUP($B1682,APガラス性能一覧!$A$2:$M$6097,4,0),"")</f>
        <v/>
      </c>
      <c r="F1682" s="68" t="str">
        <f>IFERROR(VLOOKUP($B1682,APガラス性能一覧!$A$2:$M$6097,5,0),"")</f>
        <v/>
      </c>
      <c r="G1682" s="68" t="str">
        <f>IFERROR(VLOOKUP($B1682,APガラス性能一覧!$A$2:$M$6097,6,0),"")</f>
        <v/>
      </c>
      <c r="H1682" s="68" t="str">
        <f>IFERROR(VLOOKUP($B1682,APガラス性能一覧!$A$2:$M$6097,7,0),"")</f>
        <v/>
      </c>
      <c r="I1682" s="68" t="str">
        <f>IFERROR(VLOOKUP($B1682,APガラス性能一覧!$A$2:$M$6097,8,0),"")</f>
        <v/>
      </c>
      <c r="J1682" s="68" t="str">
        <f>IFERROR(VLOOKUP($B1682,APガラス性能一覧!$A$2:$M$6097,9,0),"")</f>
        <v/>
      </c>
      <c r="K1682" s="68" t="str">
        <f>IFERROR(VLOOKUP($B1682,APガラス性能一覧!$A$2:$M$6097,10,0),"")</f>
        <v/>
      </c>
      <c r="L1682" s="68" t="str">
        <f>IFERROR(VLOOKUP($B1682,APガラス性能一覧!$A$2:$M$6097,11,0),"")</f>
        <v/>
      </c>
      <c r="M1682" s="68" t="str">
        <f>IFERROR(VLOOKUP($B1682,APガラス性能一覧!$A$2:$M$6097,12,0),"")</f>
        <v/>
      </c>
      <c r="N1682" s="68" t="str">
        <f>IFERROR(VLOOKUP($B1682,APガラス性能一覧!$A$2:$M$6097,13,0),"")</f>
        <v/>
      </c>
    </row>
    <row r="1683" spans="2:14" x14ac:dyDescent="0.4">
      <c r="B1683" s="68" t="str">
        <f>IF($D$2="","",IF($E$2=0.65,IFERROR(IF(INDEX(APガラス性能一覧!A:A,MATCH(ROW(B1677),APガラス性能一覧!$O:$O,0))="","",INDEX(APガラス性能一覧!A:A,MATCH(ROW(B1677),APガラス性能一覧!$O:$O,0))),""),IFERROR(IF(INDEX(APガラス性能一覧!A:A,MATCH(ROW(B1677),APガラス性能一覧!$N:$N,0))="","",INDEX(APガラス性能一覧!A:A,MATCH(ROW(B1677),APガラス性能一覧!$N:$N,0))),"")))</f>
        <v/>
      </c>
      <c r="C1683" s="68" t="str">
        <f>IFERROR(VLOOKUP($B1683,APガラス性能一覧!$A$2:$M$6097,2,0),"")</f>
        <v/>
      </c>
      <c r="D1683" s="68" t="str">
        <f>IFERROR(VLOOKUP($B1683,APガラス性能一覧!$A$2:$M$6097,3,0),"")</f>
        <v/>
      </c>
      <c r="E1683" s="68" t="str">
        <f>IFERROR(VLOOKUP($B1683,APガラス性能一覧!$A$2:$M$6097,4,0),"")</f>
        <v/>
      </c>
      <c r="F1683" s="68" t="str">
        <f>IFERROR(VLOOKUP($B1683,APガラス性能一覧!$A$2:$M$6097,5,0),"")</f>
        <v/>
      </c>
      <c r="G1683" s="68" t="str">
        <f>IFERROR(VLOOKUP($B1683,APガラス性能一覧!$A$2:$M$6097,6,0),"")</f>
        <v/>
      </c>
      <c r="H1683" s="68" t="str">
        <f>IFERROR(VLOOKUP($B1683,APガラス性能一覧!$A$2:$M$6097,7,0),"")</f>
        <v/>
      </c>
      <c r="I1683" s="68" t="str">
        <f>IFERROR(VLOOKUP($B1683,APガラス性能一覧!$A$2:$M$6097,8,0),"")</f>
        <v/>
      </c>
      <c r="J1683" s="68" t="str">
        <f>IFERROR(VLOOKUP($B1683,APガラス性能一覧!$A$2:$M$6097,9,0),"")</f>
        <v/>
      </c>
      <c r="K1683" s="68" t="str">
        <f>IFERROR(VLOOKUP($B1683,APガラス性能一覧!$A$2:$M$6097,10,0),"")</f>
        <v/>
      </c>
      <c r="L1683" s="68" t="str">
        <f>IFERROR(VLOOKUP($B1683,APガラス性能一覧!$A$2:$M$6097,11,0),"")</f>
        <v/>
      </c>
      <c r="M1683" s="68" t="str">
        <f>IFERROR(VLOOKUP($B1683,APガラス性能一覧!$A$2:$M$6097,12,0),"")</f>
        <v/>
      </c>
      <c r="N1683" s="68" t="str">
        <f>IFERROR(VLOOKUP($B1683,APガラス性能一覧!$A$2:$M$6097,13,0),"")</f>
        <v/>
      </c>
    </row>
    <row r="1684" spans="2:14" x14ac:dyDescent="0.4">
      <c r="B1684" s="68" t="str">
        <f>IF($D$2="","",IF($E$2=0.65,IFERROR(IF(INDEX(APガラス性能一覧!A:A,MATCH(ROW(B1678),APガラス性能一覧!$O:$O,0))="","",INDEX(APガラス性能一覧!A:A,MATCH(ROW(B1678),APガラス性能一覧!$O:$O,0))),""),IFERROR(IF(INDEX(APガラス性能一覧!A:A,MATCH(ROW(B1678),APガラス性能一覧!$N:$N,0))="","",INDEX(APガラス性能一覧!A:A,MATCH(ROW(B1678),APガラス性能一覧!$N:$N,0))),"")))</f>
        <v/>
      </c>
      <c r="C1684" s="68" t="str">
        <f>IFERROR(VLOOKUP($B1684,APガラス性能一覧!$A$2:$M$6097,2,0),"")</f>
        <v/>
      </c>
      <c r="D1684" s="68" t="str">
        <f>IFERROR(VLOOKUP($B1684,APガラス性能一覧!$A$2:$M$6097,3,0),"")</f>
        <v/>
      </c>
      <c r="E1684" s="68" t="str">
        <f>IFERROR(VLOOKUP($B1684,APガラス性能一覧!$A$2:$M$6097,4,0),"")</f>
        <v/>
      </c>
      <c r="F1684" s="68" t="str">
        <f>IFERROR(VLOOKUP($B1684,APガラス性能一覧!$A$2:$M$6097,5,0),"")</f>
        <v/>
      </c>
      <c r="G1684" s="68" t="str">
        <f>IFERROR(VLOOKUP($B1684,APガラス性能一覧!$A$2:$M$6097,6,0),"")</f>
        <v/>
      </c>
      <c r="H1684" s="68" t="str">
        <f>IFERROR(VLOOKUP($B1684,APガラス性能一覧!$A$2:$M$6097,7,0),"")</f>
        <v/>
      </c>
      <c r="I1684" s="68" t="str">
        <f>IFERROR(VLOOKUP($B1684,APガラス性能一覧!$A$2:$M$6097,8,0),"")</f>
        <v/>
      </c>
      <c r="J1684" s="68" t="str">
        <f>IFERROR(VLOOKUP($B1684,APガラス性能一覧!$A$2:$M$6097,9,0),"")</f>
        <v/>
      </c>
      <c r="K1684" s="68" t="str">
        <f>IFERROR(VLOOKUP($B1684,APガラス性能一覧!$A$2:$M$6097,10,0),"")</f>
        <v/>
      </c>
      <c r="L1684" s="68" t="str">
        <f>IFERROR(VLOOKUP($B1684,APガラス性能一覧!$A$2:$M$6097,11,0),"")</f>
        <v/>
      </c>
      <c r="M1684" s="68" t="str">
        <f>IFERROR(VLOOKUP($B1684,APガラス性能一覧!$A$2:$M$6097,12,0),"")</f>
        <v/>
      </c>
      <c r="N1684" s="68" t="str">
        <f>IFERROR(VLOOKUP($B1684,APガラス性能一覧!$A$2:$M$6097,13,0),"")</f>
        <v/>
      </c>
    </row>
    <row r="1685" spans="2:14" x14ac:dyDescent="0.4">
      <c r="B1685" s="68" t="str">
        <f>IF($D$2="","",IF($E$2=0.65,IFERROR(IF(INDEX(APガラス性能一覧!A:A,MATCH(ROW(B1679),APガラス性能一覧!$O:$O,0))="","",INDEX(APガラス性能一覧!A:A,MATCH(ROW(B1679),APガラス性能一覧!$O:$O,0))),""),IFERROR(IF(INDEX(APガラス性能一覧!A:A,MATCH(ROW(B1679),APガラス性能一覧!$N:$N,0))="","",INDEX(APガラス性能一覧!A:A,MATCH(ROW(B1679),APガラス性能一覧!$N:$N,0))),"")))</f>
        <v/>
      </c>
      <c r="C1685" s="68" t="str">
        <f>IFERROR(VLOOKUP($B1685,APガラス性能一覧!$A$2:$M$6097,2,0),"")</f>
        <v/>
      </c>
      <c r="D1685" s="68" t="str">
        <f>IFERROR(VLOOKUP($B1685,APガラス性能一覧!$A$2:$M$6097,3,0),"")</f>
        <v/>
      </c>
      <c r="E1685" s="68" t="str">
        <f>IFERROR(VLOOKUP($B1685,APガラス性能一覧!$A$2:$M$6097,4,0),"")</f>
        <v/>
      </c>
      <c r="F1685" s="68" t="str">
        <f>IFERROR(VLOOKUP($B1685,APガラス性能一覧!$A$2:$M$6097,5,0),"")</f>
        <v/>
      </c>
      <c r="G1685" s="68" t="str">
        <f>IFERROR(VLOOKUP($B1685,APガラス性能一覧!$A$2:$M$6097,6,0),"")</f>
        <v/>
      </c>
      <c r="H1685" s="68" t="str">
        <f>IFERROR(VLOOKUP($B1685,APガラス性能一覧!$A$2:$M$6097,7,0),"")</f>
        <v/>
      </c>
      <c r="I1685" s="68" t="str">
        <f>IFERROR(VLOOKUP($B1685,APガラス性能一覧!$A$2:$M$6097,8,0),"")</f>
        <v/>
      </c>
      <c r="J1685" s="68" t="str">
        <f>IFERROR(VLOOKUP($B1685,APガラス性能一覧!$A$2:$M$6097,9,0),"")</f>
        <v/>
      </c>
      <c r="K1685" s="68" t="str">
        <f>IFERROR(VLOOKUP($B1685,APガラス性能一覧!$A$2:$M$6097,10,0),"")</f>
        <v/>
      </c>
      <c r="L1685" s="68" t="str">
        <f>IFERROR(VLOOKUP($B1685,APガラス性能一覧!$A$2:$M$6097,11,0),"")</f>
        <v/>
      </c>
      <c r="M1685" s="68" t="str">
        <f>IFERROR(VLOOKUP($B1685,APガラス性能一覧!$A$2:$M$6097,12,0),"")</f>
        <v/>
      </c>
      <c r="N1685" s="68" t="str">
        <f>IFERROR(VLOOKUP($B1685,APガラス性能一覧!$A$2:$M$6097,13,0),"")</f>
        <v/>
      </c>
    </row>
    <row r="1686" spans="2:14" x14ac:dyDescent="0.4">
      <c r="B1686" s="68" t="str">
        <f>IF($D$2="","",IF($E$2=0.65,IFERROR(IF(INDEX(APガラス性能一覧!A:A,MATCH(ROW(B1680),APガラス性能一覧!$O:$O,0))="","",INDEX(APガラス性能一覧!A:A,MATCH(ROW(B1680),APガラス性能一覧!$O:$O,0))),""),IFERROR(IF(INDEX(APガラス性能一覧!A:A,MATCH(ROW(B1680),APガラス性能一覧!$N:$N,0))="","",INDEX(APガラス性能一覧!A:A,MATCH(ROW(B1680),APガラス性能一覧!$N:$N,0))),"")))</f>
        <v/>
      </c>
      <c r="C1686" s="68" t="str">
        <f>IFERROR(VLOOKUP($B1686,APガラス性能一覧!$A$2:$M$6097,2,0),"")</f>
        <v/>
      </c>
      <c r="D1686" s="68" t="str">
        <f>IFERROR(VLOOKUP($B1686,APガラス性能一覧!$A$2:$M$6097,3,0),"")</f>
        <v/>
      </c>
      <c r="E1686" s="68" t="str">
        <f>IFERROR(VLOOKUP($B1686,APガラス性能一覧!$A$2:$M$6097,4,0),"")</f>
        <v/>
      </c>
      <c r="F1686" s="68" t="str">
        <f>IFERROR(VLOOKUP($B1686,APガラス性能一覧!$A$2:$M$6097,5,0),"")</f>
        <v/>
      </c>
      <c r="G1686" s="68" t="str">
        <f>IFERROR(VLOOKUP($B1686,APガラス性能一覧!$A$2:$M$6097,6,0),"")</f>
        <v/>
      </c>
      <c r="H1686" s="68" t="str">
        <f>IFERROR(VLOOKUP($B1686,APガラス性能一覧!$A$2:$M$6097,7,0),"")</f>
        <v/>
      </c>
      <c r="I1686" s="68" t="str">
        <f>IFERROR(VLOOKUP($B1686,APガラス性能一覧!$A$2:$M$6097,8,0),"")</f>
        <v/>
      </c>
      <c r="J1686" s="68" t="str">
        <f>IFERROR(VLOOKUP($B1686,APガラス性能一覧!$A$2:$M$6097,9,0),"")</f>
        <v/>
      </c>
      <c r="K1686" s="68" t="str">
        <f>IFERROR(VLOOKUP($B1686,APガラス性能一覧!$A$2:$M$6097,10,0),"")</f>
        <v/>
      </c>
      <c r="L1686" s="68" t="str">
        <f>IFERROR(VLOOKUP($B1686,APガラス性能一覧!$A$2:$M$6097,11,0),"")</f>
        <v/>
      </c>
      <c r="M1686" s="68" t="str">
        <f>IFERROR(VLOOKUP($B1686,APガラス性能一覧!$A$2:$M$6097,12,0),"")</f>
        <v/>
      </c>
      <c r="N1686" s="68" t="str">
        <f>IFERROR(VLOOKUP($B1686,APガラス性能一覧!$A$2:$M$6097,13,0),"")</f>
        <v/>
      </c>
    </row>
    <row r="1687" spans="2:14" x14ac:dyDescent="0.4">
      <c r="B1687" s="68" t="str">
        <f>IF($D$2="","",IF($E$2=0.65,IFERROR(IF(INDEX(APガラス性能一覧!A:A,MATCH(ROW(B1681),APガラス性能一覧!$O:$O,0))="","",INDEX(APガラス性能一覧!A:A,MATCH(ROW(B1681),APガラス性能一覧!$O:$O,0))),""),IFERROR(IF(INDEX(APガラス性能一覧!A:A,MATCH(ROW(B1681),APガラス性能一覧!$N:$N,0))="","",INDEX(APガラス性能一覧!A:A,MATCH(ROW(B1681),APガラス性能一覧!$N:$N,0))),"")))</f>
        <v/>
      </c>
      <c r="C1687" s="68" t="str">
        <f>IFERROR(VLOOKUP($B1687,APガラス性能一覧!$A$2:$M$6097,2,0),"")</f>
        <v/>
      </c>
      <c r="D1687" s="68" t="str">
        <f>IFERROR(VLOOKUP($B1687,APガラス性能一覧!$A$2:$M$6097,3,0),"")</f>
        <v/>
      </c>
      <c r="E1687" s="68" t="str">
        <f>IFERROR(VLOOKUP($B1687,APガラス性能一覧!$A$2:$M$6097,4,0),"")</f>
        <v/>
      </c>
      <c r="F1687" s="68" t="str">
        <f>IFERROR(VLOOKUP($B1687,APガラス性能一覧!$A$2:$M$6097,5,0),"")</f>
        <v/>
      </c>
      <c r="G1687" s="68" t="str">
        <f>IFERROR(VLOOKUP($B1687,APガラス性能一覧!$A$2:$M$6097,6,0),"")</f>
        <v/>
      </c>
      <c r="H1687" s="68" t="str">
        <f>IFERROR(VLOOKUP($B1687,APガラス性能一覧!$A$2:$M$6097,7,0),"")</f>
        <v/>
      </c>
      <c r="I1687" s="68" t="str">
        <f>IFERROR(VLOOKUP($B1687,APガラス性能一覧!$A$2:$M$6097,8,0),"")</f>
        <v/>
      </c>
      <c r="J1687" s="68" t="str">
        <f>IFERROR(VLOOKUP($B1687,APガラス性能一覧!$A$2:$M$6097,9,0),"")</f>
        <v/>
      </c>
      <c r="K1687" s="68" t="str">
        <f>IFERROR(VLOOKUP($B1687,APガラス性能一覧!$A$2:$M$6097,10,0),"")</f>
        <v/>
      </c>
      <c r="L1687" s="68" t="str">
        <f>IFERROR(VLOOKUP($B1687,APガラス性能一覧!$A$2:$M$6097,11,0),"")</f>
        <v/>
      </c>
      <c r="M1687" s="68" t="str">
        <f>IFERROR(VLOOKUP($B1687,APガラス性能一覧!$A$2:$M$6097,12,0),"")</f>
        <v/>
      </c>
      <c r="N1687" s="68" t="str">
        <f>IFERROR(VLOOKUP($B1687,APガラス性能一覧!$A$2:$M$6097,13,0),"")</f>
        <v/>
      </c>
    </row>
    <row r="1688" spans="2:14" x14ac:dyDescent="0.4">
      <c r="B1688" s="68" t="str">
        <f>IF($D$2="","",IF($E$2=0.65,IFERROR(IF(INDEX(APガラス性能一覧!A:A,MATCH(ROW(B1682),APガラス性能一覧!$O:$O,0))="","",INDEX(APガラス性能一覧!A:A,MATCH(ROW(B1682),APガラス性能一覧!$O:$O,0))),""),IFERROR(IF(INDEX(APガラス性能一覧!A:A,MATCH(ROW(B1682),APガラス性能一覧!$N:$N,0))="","",INDEX(APガラス性能一覧!A:A,MATCH(ROW(B1682),APガラス性能一覧!$N:$N,0))),"")))</f>
        <v/>
      </c>
      <c r="C1688" s="68" t="str">
        <f>IFERROR(VLOOKUP($B1688,APガラス性能一覧!$A$2:$M$6097,2,0),"")</f>
        <v/>
      </c>
      <c r="D1688" s="68" t="str">
        <f>IFERROR(VLOOKUP($B1688,APガラス性能一覧!$A$2:$M$6097,3,0),"")</f>
        <v/>
      </c>
      <c r="E1688" s="68" t="str">
        <f>IFERROR(VLOOKUP($B1688,APガラス性能一覧!$A$2:$M$6097,4,0),"")</f>
        <v/>
      </c>
      <c r="F1688" s="68" t="str">
        <f>IFERROR(VLOOKUP($B1688,APガラス性能一覧!$A$2:$M$6097,5,0),"")</f>
        <v/>
      </c>
      <c r="G1688" s="68" t="str">
        <f>IFERROR(VLOOKUP($B1688,APガラス性能一覧!$A$2:$M$6097,6,0),"")</f>
        <v/>
      </c>
      <c r="H1688" s="68" t="str">
        <f>IFERROR(VLOOKUP($B1688,APガラス性能一覧!$A$2:$M$6097,7,0),"")</f>
        <v/>
      </c>
      <c r="I1688" s="68" t="str">
        <f>IFERROR(VLOOKUP($B1688,APガラス性能一覧!$A$2:$M$6097,8,0),"")</f>
        <v/>
      </c>
      <c r="J1688" s="68" t="str">
        <f>IFERROR(VLOOKUP($B1688,APガラス性能一覧!$A$2:$M$6097,9,0),"")</f>
        <v/>
      </c>
      <c r="K1688" s="68" t="str">
        <f>IFERROR(VLOOKUP($B1688,APガラス性能一覧!$A$2:$M$6097,10,0),"")</f>
        <v/>
      </c>
      <c r="L1688" s="68" t="str">
        <f>IFERROR(VLOOKUP($B1688,APガラス性能一覧!$A$2:$M$6097,11,0),"")</f>
        <v/>
      </c>
      <c r="M1688" s="68" t="str">
        <f>IFERROR(VLOOKUP($B1688,APガラス性能一覧!$A$2:$M$6097,12,0),"")</f>
        <v/>
      </c>
      <c r="N1688" s="68" t="str">
        <f>IFERROR(VLOOKUP($B1688,APガラス性能一覧!$A$2:$M$6097,13,0),"")</f>
        <v/>
      </c>
    </row>
    <row r="1689" spans="2:14" x14ac:dyDescent="0.4">
      <c r="B1689" s="68" t="str">
        <f>IF($D$2="","",IF($E$2=0.65,IFERROR(IF(INDEX(APガラス性能一覧!A:A,MATCH(ROW(B1683),APガラス性能一覧!$O:$O,0))="","",INDEX(APガラス性能一覧!A:A,MATCH(ROW(B1683),APガラス性能一覧!$O:$O,0))),""),IFERROR(IF(INDEX(APガラス性能一覧!A:A,MATCH(ROW(B1683),APガラス性能一覧!$N:$N,0))="","",INDEX(APガラス性能一覧!A:A,MATCH(ROW(B1683),APガラス性能一覧!$N:$N,0))),"")))</f>
        <v/>
      </c>
      <c r="C1689" s="68" t="str">
        <f>IFERROR(VLOOKUP($B1689,APガラス性能一覧!$A$2:$M$6097,2,0),"")</f>
        <v/>
      </c>
      <c r="D1689" s="68" t="str">
        <f>IFERROR(VLOOKUP($B1689,APガラス性能一覧!$A$2:$M$6097,3,0),"")</f>
        <v/>
      </c>
      <c r="E1689" s="68" t="str">
        <f>IFERROR(VLOOKUP($B1689,APガラス性能一覧!$A$2:$M$6097,4,0),"")</f>
        <v/>
      </c>
      <c r="F1689" s="68" t="str">
        <f>IFERROR(VLOOKUP($B1689,APガラス性能一覧!$A$2:$M$6097,5,0),"")</f>
        <v/>
      </c>
      <c r="G1689" s="68" t="str">
        <f>IFERROR(VLOOKUP($B1689,APガラス性能一覧!$A$2:$M$6097,6,0),"")</f>
        <v/>
      </c>
      <c r="H1689" s="68" t="str">
        <f>IFERROR(VLOOKUP($B1689,APガラス性能一覧!$A$2:$M$6097,7,0),"")</f>
        <v/>
      </c>
      <c r="I1689" s="68" t="str">
        <f>IFERROR(VLOOKUP($B1689,APガラス性能一覧!$A$2:$M$6097,8,0),"")</f>
        <v/>
      </c>
      <c r="J1689" s="68" t="str">
        <f>IFERROR(VLOOKUP($B1689,APガラス性能一覧!$A$2:$M$6097,9,0),"")</f>
        <v/>
      </c>
      <c r="K1689" s="68" t="str">
        <f>IFERROR(VLOOKUP($B1689,APガラス性能一覧!$A$2:$M$6097,10,0),"")</f>
        <v/>
      </c>
      <c r="L1689" s="68" t="str">
        <f>IFERROR(VLOOKUP($B1689,APガラス性能一覧!$A$2:$M$6097,11,0),"")</f>
        <v/>
      </c>
      <c r="M1689" s="68" t="str">
        <f>IFERROR(VLOOKUP($B1689,APガラス性能一覧!$A$2:$M$6097,12,0),"")</f>
        <v/>
      </c>
      <c r="N1689" s="68" t="str">
        <f>IFERROR(VLOOKUP($B1689,APガラス性能一覧!$A$2:$M$6097,13,0),"")</f>
        <v/>
      </c>
    </row>
    <row r="1690" spans="2:14" x14ac:dyDescent="0.4">
      <c r="B1690" s="68" t="str">
        <f>IF($D$2="","",IF($E$2=0.65,IFERROR(IF(INDEX(APガラス性能一覧!A:A,MATCH(ROW(B1684),APガラス性能一覧!$O:$O,0))="","",INDEX(APガラス性能一覧!A:A,MATCH(ROW(B1684),APガラス性能一覧!$O:$O,0))),""),IFERROR(IF(INDEX(APガラス性能一覧!A:A,MATCH(ROW(B1684),APガラス性能一覧!$N:$N,0))="","",INDEX(APガラス性能一覧!A:A,MATCH(ROW(B1684),APガラス性能一覧!$N:$N,0))),"")))</f>
        <v/>
      </c>
      <c r="C1690" s="68" t="str">
        <f>IFERROR(VLOOKUP($B1690,APガラス性能一覧!$A$2:$M$6097,2,0),"")</f>
        <v/>
      </c>
      <c r="D1690" s="68" t="str">
        <f>IFERROR(VLOOKUP($B1690,APガラス性能一覧!$A$2:$M$6097,3,0),"")</f>
        <v/>
      </c>
      <c r="E1690" s="68" t="str">
        <f>IFERROR(VLOOKUP($B1690,APガラス性能一覧!$A$2:$M$6097,4,0),"")</f>
        <v/>
      </c>
      <c r="F1690" s="68" t="str">
        <f>IFERROR(VLOOKUP($B1690,APガラス性能一覧!$A$2:$M$6097,5,0),"")</f>
        <v/>
      </c>
      <c r="G1690" s="68" t="str">
        <f>IFERROR(VLOOKUP($B1690,APガラス性能一覧!$A$2:$M$6097,6,0),"")</f>
        <v/>
      </c>
      <c r="H1690" s="68" t="str">
        <f>IFERROR(VLOOKUP($B1690,APガラス性能一覧!$A$2:$M$6097,7,0),"")</f>
        <v/>
      </c>
      <c r="I1690" s="68" t="str">
        <f>IFERROR(VLOOKUP($B1690,APガラス性能一覧!$A$2:$M$6097,8,0),"")</f>
        <v/>
      </c>
      <c r="J1690" s="68" t="str">
        <f>IFERROR(VLOOKUP($B1690,APガラス性能一覧!$A$2:$M$6097,9,0),"")</f>
        <v/>
      </c>
      <c r="K1690" s="68" t="str">
        <f>IFERROR(VLOOKUP($B1690,APガラス性能一覧!$A$2:$M$6097,10,0),"")</f>
        <v/>
      </c>
      <c r="L1690" s="68" t="str">
        <f>IFERROR(VLOOKUP($B1690,APガラス性能一覧!$A$2:$M$6097,11,0),"")</f>
        <v/>
      </c>
      <c r="M1690" s="68" t="str">
        <f>IFERROR(VLOOKUP($B1690,APガラス性能一覧!$A$2:$M$6097,12,0),"")</f>
        <v/>
      </c>
      <c r="N1690" s="68" t="str">
        <f>IFERROR(VLOOKUP($B1690,APガラス性能一覧!$A$2:$M$6097,13,0),"")</f>
        <v/>
      </c>
    </row>
    <row r="1691" spans="2:14" x14ac:dyDescent="0.4">
      <c r="B1691" s="68" t="str">
        <f>IF($D$2="","",IF($E$2=0.65,IFERROR(IF(INDEX(APガラス性能一覧!A:A,MATCH(ROW(B1685),APガラス性能一覧!$O:$O,0))="","",INDEX(APガラス性能一覧!A:A,MATCH(ROW(B1685),APガラス性能一覧!$O:$O,0))),""),IFERROR(IF(INDEX(APガラス性能一覧!A:A,MATCH(ROW(B1685),APガラス性能一覧!$N:$N,0))="","",INDEX(APガラス性能一覧!A:A,MATCH(ROW(B1685),APガラス性能一覧!$N:$N,0))),"")))</f>
        <v/>
      </c>
      <c r="C1691" s="68" t="str">
        <f>IFERROR(VLOOKUP($B1691,APガラス性能一覧!$A$2:$M$6097,2,0),"")</f>
        <v/>
      </c>
      <c r="D1691" s="68" t="str">
        <f>IFERROR(VLOOKUP($B1691,APガラス性能一覧!$A$2:$M$6097,3,0),"")</f>
        <v/>
      </c>
      <c r="E1691" s="68" t="str">
        <f>IFERROR(VLOOKUP($B1691,APガラス性能一覧!$A$2:$M$6097,4,0),"")</f>
        <v/>
      </c>
      <c r="F1691" s="68" t="str">
        <f>IFERROR(VLOOKUP($B1691,APガラス性能一覧!$A$2:$M$6097,5,0),"")</f>
        <v/>
      </c>
      <c r="G1691" s="68" t="str">
        <f>IFERROR(VLOOKUP($B1691,APガラス性能一覧!$A$2:$M$6097,6,0),"")</f>
        <v/>
      </c>
      <c r="H1691" s="68" t="str">
        <f>IFERROR(VLOOKUP($B1691,APガラス性能一覧!$A$2:$M$6097,7,0),"")</f>
        <v/>
      </c>
      <c r="I1691" s="68" t="str">
        <f>IFERROR(VLOOKUP($B1691,APガラス性能一覧!$A$2:$M$6097,8,0),"")</f>
        <v/>
      </c>
      <c r="J1691" s="68" t="str">
        <f>IFERROR(VLOOKUP($B1691,APガラス性能一覧!$A$2:$M$6097,9,0),"")</f>
        <v/>
      </c>
      <c r="K1691" s="68" t="str">
        <f>IFERROR(VLOOKUP($B1691,APガラス性能一覧!$A$2:$M$6097,10,0),"")</f>
        <v/>
      </c>
      <c r="L1691" s="68" t="str">
        <f>IFERROR(VLOOKUP($B1691,APガラス性能一覧!$A$2:$M$6097,11,0),"")</f>
        <v/>
      </c>
      <c r="M1691" s="68" t="str">
        <f>IFERROR(VLOOKUP($B1691,APガラス性能一覧!$A$2:$M$6097,12,0),"")</f>
        <v/>
      </c>
      <c r="N1691" s="68" t="str">
        <f>IFERROR(VLOOKUP($B1691,APガラス性能一覧!$A$2:$M$6097,13,0),"")</f>
        <v/>
      </c>
    </row>
    <row r="1692" spans="2:14" x14ac:dyDescent="0.4">
      <c r="B1692" s="68" t="str">
        <f>IF($D$2="","",IF($E$2=0.65,IFERROR(IF(INDEX(APガラス性能一覧!A:A,MATCH(ROW(B1686),APガラス性能一覧!$O:$O,0))="","",INDEX(APガラス性能一覧!A:A,MATCH(ROW(B1686),APガラス性能一覧!$O:$O,0))),""),IFERROR(IF(INDEX(APガラス性能一覧!A:A,MATCH(ROW(B1686),APガラス性能一覧!$N:$N,0))="","",INDEX(APガラス性能一覧!A:A,MATCH(ROW(B1686),APガラス性能一覧!$N:$N,0))),"")))</f>
        <v/>
      </c>
      <c r="C1692" s="68" t="str">
        <f>IFERROR(VLOOKUP($B1692,APガラス性能一覧!$A$2:$M$6097,2,0),"")</f>
        <v/>
      </c>
      <c r="D1692" s="68" t="str">
        <f>IFERROR(VLOOKUP($B1692,APガラス性能一覧!$A$2:$M$6097,3,0),"")</f>
        <v/>
      </c>
      <c r="E1692" s="68" t="str">
        <f>IFERROR(VLOOKUP($B1692,APガラス性能一覧!$A$2:$M$6097,4,0),"")</f>
        <v/>
      </c>
      <c r="F1692" s="68" t="str">
        <f>IFERROR(VLOOKUP($B1692,APガラス性能一覧!$A$2:$M$6097,5,0),"")</f>
        <v/>
      </c>
      <c r="G1692" s="68" t="str">
        <f>IFERROR(VLOOKUP($B1692,APガラス性能一覧!$A$2:$M$6097,6,0),"")</f>
        <v/>
      </c>
      <c r="H1692" s="68" t="str">
        <f>IFERROR(VLOOKUP($B1692,APガラス性能一覧!$A$2:$M$6097,7,0),"")</f>
        <v/>
      </c>
      <c r="I1692" s="68" t="str">
        <f>IFERROR(VLOOKUP($B1692,APガラス性能一覧!$A$2:$M$6097,8,0),"")</f>
        <v/>
      </c>
      <c r="J1692" s="68" t="str">
        <f>IFERROR(VLOOKUP($B1692,APガラス性能一覧!$A$2:$M$6097,9,0),"")</f>
        <v/>
      </c>
      <c r="K1692" s="68" t="str">
        <f>IFERROR(VLOOKUP($B1692,APガラス性能一覧!$A$2:$M$6097,10,0),"")</f>
        <v/>
      </c>
      <c r="L1692" s="68" t="str">
        <f>IFERROR(VLOOKUP($B1692,APガラス性能一覧!$A$2:$M$6097,11,0),"")</f>
        <v/>
      </c>
      <c r="M1692" s="68" t="str">
        <f>IFERROR(VLOOKUP($B1692,APガラス性能一覧!$A$2:$M$6097,12,0),"")</f>
        <v/>
      </c>
      <c r="N1692" s="68" t="str">
        <f>IFERROR(VLOOKUP($B1692,APガラス性能一覧!$A$2:$M$6097,13,0),"")</f>
        <v/>
      </c>
    </row>
    <row r="1693" spans="2:14" x14ac:dyDescent="0.4">
      <c r="B1693" s="68" t="str">
        <f>IF($D$2="","",IF($E$2=0.65,IFERROR(IF(INDEX(APガラス性能一覧!A:A,MATCH(ROW(B1687),APガラス性能一覧!$O:$O,0))="","",INDEX(APガラス性能一覧!A:A,MATCH(ROW(B1687),APガラス性能一覧!$O:$O,0))),""),IFERROR(IF(INDEX(APガラス性能一覧!A:A,MATCH(ROW(B1687),APガラス性能一覧!$N:$N,0))="","",INDEX(APガラス性能一覧!A:A,MATCH(ROW(B1687),APガラス性能一覧!$N:$N,0))),"")))</f>
        <v/>
      </c>
      <c r="C1693" s="68" t="str">
        <f>IFERROR(VLOOKUP($B1693,APガラス性能一覧!$A$2:$M$6097,2,0),"")</f>
        <v/>
      </c>
      <c r="D1693" s="68" t="str">
        <f>IFERROR(VLOOKUP($B1693,APガラス性能一覧!$A$2:$M$6097,3,0),"")</f>
        <v/>
      </c>
      <c r="E1693" s="68" t="str">
        <f>IFERROR(VLOOKUP($B1693,APガラス性能一覧!$A$2:$M$6097,4,0),"")</f>
        <v/>
      </c>
      <c r="F1693" s="68" t="str">
        <f>IFERROR(VLOOKUP($B1693,APガラス性能一覧!$A$2:$M$6097,5,0),"")</f>
        <v/>
      </c>
      <c r="G1693" s="68" t="str">
        <f>IFERROR(VLOOKUP($B1693,APガラス性能一覧!$A$2:$M$6097,6,0),"")</f>
        <v/>
      </c>
      <c r="H1693" s="68" t="str">
        <f>IFERROR(VLOOKUP($B1693,APガラス性能一覧!$A$2:$M$6097,7,0),"")</f>
        <v/>
      </c>
      <c r="I1693" s="68" t="str">
        <f>IFERROR(VLOOKUP($B1693,APガラス性能一覧!$A$2:$M$6097,8,0),"")</f>
        <v/>
      </c>
      <c r="J1693" s="68" t="str">
        <f>IFERROR(VLOOKUP($B1693,APガラス性能一覧!$A$2:$M$6097,9,0),"")</f>
        <v/>
      </c>
      <c r="K1693" s="68" t="str">
        <f>IFERROR(VLOOKUP($B1693,APガラス性能一覧!$A$2:$M$6097,10,0),"")</f>
        <v/>
      </c>
      <c r="L1693" s="68" t="str">
        <f>IFERROR(VLOOKUP($B1693,APガラス性能一覧!$A$2:$M$6097,11,0),"")</f>
        <v/>
      </c>
      <c r="M1693" s="68" t="str">
        <f>IFERROR(VLOOKUP($B1693,APガラス性能一覧!$A$2:$M$6097,12,0),"")</f>
        <v/>
      </c>
      <c r="N1693" s="68" t="str">
        <f>IFERROR(VLOOKUP($B1693,APガラス性能一覧!$A$2:$M$6097,13,0),"")</f>
        <v/>
      </c>
    </row>
    <row r="1694" spans="2:14" x14ac:dyDescent="0.4">
      <c r="B1694" s="68" t="str">
        <f>IF($D$2="","",IF($E$2=0.65,IFERROR(IF(INDEX(APガラス性能一覧!A:A,MATCH(ROW(B1688),APガラス性能一覧!$O:$O,0))="","",INDEX(APガラス性能一覧!A:A,MATCH(ROW(B1688),APガラス性能一覧!$O:$O,0))),""),IFERROR(IF(INDEX(APガラス性能一覧!A:A,MATCH(ROW(B1688),APガラス性能一覧!$N:$N,0))="","",INDEX(APガラス性能一覧!A:A,MATCH(ROW(B1688),APガラス性能一覧!$N:$N,0))),"")))</f>
        <v/>
      </c>
      <c r="C1694" s="68" t="str">
        <f>IFERROR(VLOOKUP($B1694,APガラス性能一覧!$A$2:$M$6097,2,0),"")</f>
        <v/>
      </c>
      <c r="D1694" s="68" t="str">
        <f>IFERROR(VLOOKUP($B1694,APガラス性能一覧!$A$2:$M$6097,3,0),"")</f>
        <v/>
      </c>
      <c r="E1694" s="68" t="str">
        <f>IFERROR(VLOOKUP($B1694,APガラス性能一覧!$A$2:$M$6097,4,0),"")</f>
        <v/>
      </c>
      <c r="F1694" s="68" t="str">
        <f>IFERROR(VLOOKUP($B1694,APガラス性能一覧!$A$2:$M$6097,5,0),"")</f>
        <v/>
      </c>
      <c r="G1694" s="68" t="str">
        <f>IFERROR(VLOOKUP($B1694,APガラス性能一覧!$A$2:$M$6097,6,0),"")</f>
        <v/>
      </c>
      <c r="H1694" s="68" t="str">
        <f>IFERROR(VLOOKUP($B1694,APガラス性能一覧!$A$2:$M$6097,7,0),"")</f>
        <v/>
      </c>
      <c r="I1694" s="68" t="str">
        <f>IFERROR(VLOOKUP($B1694,APガラス性能一覧!$A$2:$M$6097,8,0),"")</f>
        <v/>
      </c>
      <c r="J1694" s="68" t="str">
        <f>IFERROR(VLOOKUP($B1694,APガラス性能一覧!$A$2:$M$6097,9,0),"")</f>
        <v/>
      </c>
      <c r="K1694" s="68" t="str">
        <f>IFERROR(VLOOKUP($B1694,APガラス性能一覧!$A$2:$M$6097,10,0),"")</f>
        <v/>
      </c>
      <c r="L1694" s="68" t="str">
        <f>IFERROR(VLOOKUP($B1694,APガラス性能一覧!$A$2:$M$6097,11,0),"")</f>
        <v/>
      </c>
      <c r="M1694" s="68" t="str">
        <f>IFERROR(VLOOKUP($B1694,APガラス性能一覧!$A$2:$M$6097,12,0),"")</f>
        <v/>
      </c>
      <c r="N1694" s="68" t="str">
        <f>IFERROR(VLOOKUP($B1694,APガラス性能一覧!$A$2:$M$6097,13,0),"")</f>
        <v/>
      </c>
    </row>
    <row r="1695" spans="2:14" x14ac:dyDescent="0.4">
      <c r="B1695" s="68" t="str">
        <f>IF($D$2="","",IF($E$2=0.65,IFERROR(IF(INDEX(APガラス性能一覧!A:A,MATCH(ROW(B1689),APガラス性能一覧!$O:$O,0))="","",INDEX(APガラス性能一覧!A:A,MATCH(ROW(B1689),APガラス性能一覧!$O:$O,0))),""),IFERROR(IF(INDEX(APガラス性能一覧!A:A,MATCH(ROW(B1689),APガラス性能一覧!$N:$N,0))="","",INDEX(APガラス性能一覧!A:A,MATCH(ROW(B1689),APガラス性能一覧!$N:$N,0))),"")))</f>
        <v/>
      </c>
      <c r="C1695" s="68" t="str">
        <f>IFERROR(VLOOKUP($B1695,APガラス性能一覧!$A$2:$M$6097,2,0),"")</f>
        <v/>
      </c>
      <c r="D1695" s="68" t="str">
        <f>IFERROR(VLOOKUP($B1695,APガラス性能一覧!$A$2:$M$6097,3,0),"")</f>
        <v/>
      </c>
      <c r="E1695" s="68" t="str">
        <f>IFERROR(VLOOKUP($B1695,APガラス性能一覧!$A$2:$M$6097,4,0),"")</f>
        <v/>
      </c>
      <c r="F1695" s="68" t="str">
        <f>IFERROR(VLOOKUP($B1695,APガラス性能一覧!$A$2:$M$6097,5,0),"")</f>
        <v/>
      </c>
      <c r="G1695" s="68" t="str">
        <f>IFERROR(VLOOKUP($B1695,APガラス性能一覧!$A$2:$M$6097,6,0),"")</f>
        <v/>
      </c>
      <c r="H1695" s="68" t="str">
        <f>IFERROR(VLOOKUP($B1695,APガラス性能一覧!$A$2:$M$6097,7,0),"")</f>
        <v/>
      </c>
      <c r="I1695" s="68" t="str">
        <f>IFERROR(VLOOKUP($B1695,APガラス性能一覧!$A$2:$M$6097,8,0),"")</f>
        <v/>
      </c>
      <c r="J1695" s="68" t="str">
        <f>IFERROR(VLOOKUP($B1695,APガラス性能一覧!$A$2:$M$6097,9,0),"")</f>
        <v/>
      </c>
      <c r="K1695" s="68" t="str">
        <f>IFERROR(VLOOKUP($B1695,APガラス性能一覧!$A$2:$M$6097,10,0),"")</f>
        <v/>
      </c>
      <c r="L1695" s="68" t="str">
        <f>IFERROR(VLOOKUP($B1695,APガラス性能一覧!$A$2:$M$6097,11,0),"")</f>
        <v/>
      </c>
      <c r="M1695" s="68" t="str">
        <f>IFERROR(VLOOKUP($B1695,APガラス性能一覧!$A$2:$M$6097,12,0),"")</f>
        <v/>
      </c>
      <c r="N1695" s="68" t="str">
        <f>IFERROR(VLOOKUP($B1695,APガラス性能一覧!$A$2:$M$6097,13,0),"")</f>
        <v/>
      </c>
    </row>
    <row r="1696" spans="2:14" x14ac:dyDescent="0.4">
      <c r="B1696" s="68" t="str">
        <f>IF($D$2="","",IF($E$2=0.65,IFERROR(IF(INDEX(APガラス性能一覧!A:A,MATCH(ROW(B1690),APガラス性能一覧!$O:$O,0))="","",INDEX(APガラス性能一覧!A:A,MATCH(ROW(B1690),APガラス性能一覧!$O:$O,0))),""),IFERROR(IF(INDEX(APガラス性能一覧!A:A,MATCH(ROW(B1690),APガラス性能一覧!$N:$N,0))="","",INDEX(APガラス性能一覧!A:A,MATCH(ROW(B1690),APガラス性能一覧!$N:$N,0))),"")))</f>
        <v/>
      </c>
      <c r="C1696" s="68" t="str">
        <f>IFERROR(VLOOKUP($B1696,APガラス性能一覧!$A$2:$M$6097,2,0),"")</f>
        <v/>
      </c>
      <c r="D1696" s="68" t="str">
        <f>IFERROR(VLOOKUP($B1696,APガラス性能一覧!$A$2:$M$6097,3,0),"")</f>
        <v/>
      </c>
      <c r="E1696" s="68" t="str">
        <f>IFERROR(VLOOKUP($B1696,APガラス性能一覧!$A$2:$M$6097,4,0),"")</f>
        <v/>
      </c>
      <c r="F1696" s="68" t="str">
        <f>IFERROR(VLOOKUP($B1696,APガラス性能一覧!$A$2:$M$6097,5,0),"")</f>
        <v/>
      </c>
      <c r="G1696" s="68" t="str">
        <f>IFERROR(VLOOKUP($B1696,APガラス性能一覧!$A$2:$M$6097,6,0),"")</f>
        <v/>
      </c>
      <c r="H1696" s="68" t="str">
        <f>IFERROR(VLOOKUP($B1696,APガラス性能一覧!$A$2:$M$6097,7,0),"")</f>
        <v/>
      </c>
      <c r="I1696" s="68" t="str">
        <f>IFERROR(VLOOKUP($B1696,APガラス性能一覧!$A$2:$M$6097,8,0),"")</f>
        <v/>
      </c>
      <c r="J1696" s="68" t="str">
        <f>IFERROR(VLOOKUP($B1696,APガラス性能一覧!$A$2:$M$6097,9,0),"")</f>
        <v/>
      </c>
      <c r="K1696" s="68" t="str">
        <f>IFERROR(VLOOKUP($B1696,APガラス性能一覧!$A$2:$M$6097,10,0),"")</f>
        <v/>
      </c>
      <c r="L1696" s="68" t="str">
        <f>IFERROR(VLOOKUP($B1696,APガラス性能一覧!$A$2:$M$6097,11,0),"")</f>
        <v/>
      </c>
      <c r="M1696" s="68" t="str">
        <f>IFERROR(VLOOKUP($B1696,APガラス性能一覧!$A$2:$M$6097,12,0),"")</f>
        <v/>
      </c>
      <c r="N1696" s="68" t="str">
        <f>IFERROR(VLOOKUP($B1696,APガラス性能一覧!$A$2:$M$6097,13,0),"")</f>
        <v/>
      </c>
    </row>
    <row r="1697" spans="2:14" x14ac:dyDescent="0.4">
      <c r="B1697" s="68" t="str">
        <f>IF($D$2="","",IF($E$2=0.65,IFERROR(IF(INDEX(APガラス性能一覧!A:A,MATCH(ROW(B1691),APガラス性能一覧!$O:$O,0))="","",INDEX(APガラス性能一覧!A:A,MATCH(ROW(B1691),APガラス性能一覧!$O:$O,0))),""),IFERROR(IF(INDEX(APガラス性能一覧!A:A,MATCH(ROW(B1691),APガラス性能一覧!$N:$N,0))="","",INDEX(APガラス性能一覧!A:A,MATCH(ROW(B1691),APガラス性能一覧!$N:$N,0))),"")))</f>
        <v/>
      </c>
      <c r="C1697" s="68" t="str">
        <f>IFERROR(VLOOKUP($B1697,APガラス性能一覧!$A$2:$M$6097,2,0),"")</f>
        <v/>
      </c>
      <c r="D1697" s="68" t="str">
        <f>IFERROR(VLOOKUP($B1697,APガラス性能一覧!$A$2:$M$6097,3,0),"")</f>
        <v/>
      </c>
      <c r="E1697" s="68" t="str">
        <f>IFERROR(VLOOKUP($B1697,APガラス性能一覧!$A$2:$M$6097,4,0),"")</f>
        <v/>
      </c>
      <c r="F1697" s="68" t="str">
        <f>IFERROR(VLOOKUP($B1697,APガラス性能一覧!$A$2:$M$6097,5,0),"")</f>
        <v/>
      </c>
      <c r="G1697" s="68" t="str">
        <f>IFERROR(VLOOKUP($B1697,APガラス性能一覧!$A$2:$M$6097,6,0),"")</f>
        <v/>
      </c>
      <c r="H1697" s="68" t="str">
        <f>IFERROR(VLOOKUP($B1697,APガラス性能一覧!$A$2:$M$6097,7,0),"")</f>
        <v/>
      </c>
      <c r="I1697" s="68" t="str">
        <f>IFERROR(VLOOKUP($B1697,APガラス性能一覧!$A$2:$M$6097,8,0),"")</f>
        <v/>
      </c>
      <c r="J1697" s="68" t="str">
        <f>IFERROR(VLOOKUP($B1697,APガラス性能一覧!$A$2:$M$6097,9,0),"")</f>
        <v/>
      </c>
      <c r="K1697" s="68" t="str">
        <f>IFERROR(VLOOKUP($B1697,APガラス性能一覧!$A$2:$M$6097,10,0),"")</f>
        <v/>
      </c>
      <c r="L1697" s="68" t="str">
        <f>IFERROR(VLOOKUP($B1697,APガラス性能一覧!$A$2:$M$6097,11,0),"")</f>
        <v/>
      </c>
      <c r="M1697" s="68" t="str">
        <f>IFERROR(VLOOKUP($B1697,APガラス性能一覧!$A$2:$M$6097,12,0),"")</f>
        <v/>
      </c>
      <c r="N1697" s="68" t="str">
        <f>IFERROR(VLOOKUP($B1697,APガラス性能一覧!$A$2:$M$6097,13,0),"")</f>
        <v/>
      </c>
    </row>
    <row r="1698" spans="2:14" x14ac:dyDescent="0.4">
      <c r="B1698" s="68" t="str">
        <f>IF($D$2="","",IF($E$2=0.65,IFERROR(IF(INDEX(APガラス性能一覧!A:A,MATCH(ROW(B1692),APガラス性能一覧!$O:$O,0))="","",INDEX(APガラス性能一覧!A:A,MATCH(ROW(B1692),APガラス性能一覧!$O:$O,0))),""),IFERROR(IF(INDEX(APガラス性能一覧!A:A,MATCH(ROW(B1692),APガラス性能一覧!$N:$N,0))="","",INDEX(APガラス性能一覧!A:A,MATCH(ROW(B1692),APガラス性能一覧!$N:$N,0))),"")))</f>
        <v/>
      </c>
      <c r="C1698" s="68" t="str">
        <f>IFERROR(VLOOKUP($B1698,APガラス性能一覧!$A$2:$M$6097,2,0),"")</f>
        <v/>
      </c>
      <c r="D1698" s="68" t="str">
        <f>IFERROR(VLOOKUP($B1698,APガラス性能一覧!$A$2:$M$6097,3,0),"")</f>
        <v/>
      </c>
      <c r="E1698" s="68" t="str">
        <f>IFERROR(VLOOKUP($B1698,APガラス性能一覧!$A$2:$M$6097,4,0),"")</f>
        <v/>
      </c>
      <c r="F1698" s="68" t="str">
        <f>IFERROR(VLOOKUP($B1698,APガラス性能一覧!$A$2:$M$6097,5,0),"")</f>
        <v/>
      </c>
      <c r="G1698" s="68" t="str">
        <f>IFERROR(VLOOKUP($B1698,APガラス性能一覧!$A$2:$M$6097,6,0),"")</f>
        <v/>
      </c>
      <c r="H1698" s="68" t="str">
        <f>IFERROR(VLOOKUP($B1698,APガラス性能一覧!$A$2:$M$6097,7,0),"")</f>
        <v/>
      </c>
      <c r="I1698" s="68" t="str">
        <f>IFERROR(VLOOKUP($B1698,APガラス性能一覧!$A$2:$M$6097,8,0),"")</f>
        <v/>
      </c>
      <c r="J1698" s="68" t="str">
        <f>IFERROR(VLOOKUP($B1698,APガラス性能一覧!$A$2:$M$6097,9,0),"")</f>
        <v/>
      </c>
      <c r="K1698" s="68" t="str">
        <f>IFERROR(VLOOKUP($B1698,APガラス性能一覧!$A$2:$M$6097,10,0),"")</f>
        <v/>
      </c>
      <c r="L1698" s="68" t="str">
        <f>IFERROR(VLOOKUP($B1698,APガラス性能一覧!$A$2:$M$6097,11,0),"")</f>
        <v/>
      </c>
      <c r="M1698" s="68" t="str">
        <f>IFERROR(VLOOKUP($B1698,APガラス性能一覧!$A$2:$M$6097,12,0),"")</f>
        <v/>
      </c>
      <c r="N1698" s="68" t="str">
        <f>IFERROR(VLOOKUP($B1698,APガラス性能一覧!$A$2:$M$6097,13,0),"")</f>
        <v/>
      </c>
    </row>
    <row r="1699" spans="2:14" x14ac:dyDescent="0.4">
      <c r="B1699" s="68" t="str">
        <f>IF($D$2="","",IF($E$2=0.65,IFERROR(IF(INDEX(APガラス性能一覧!A:A,MATCH(ROW(B1693),APガラス性能一覧!$O:$O,0))="","",INDEX(APガラス性能一覧!A:A,MATCH(ROW(B1693),APガラス性能一覧!$O:$O,0))),""),IFERROR(IF(INDEX(APガラス性能一覧!A:A,MATCH(ROW(B1693),APガラス性能一覧!$N:$N,0))="","",INDEX(APガラス性能一覧!A:A,MATCH(ROW(B1693),APガラス性能一覧!$N:$N,0))),"")))</f>
        <v/>
      </c>
      <c r="C1699" s="68" t="str">
        <f>IFERROR(VLOOKUP($B1699,APガラス性能一覧!$A$2:$M$6097,2,0),"")</f>
        <v/>
      </c>
      <c r="D1699" s="68" t="str">
        <f>IFERROR(VLOOKUP($B1699,APガラス性能一覧!$A$2:$M$6097,3,0),"")</f>
        <v/>
      </c>
      <c r="E1699" s="68" t="str">
        <f>IFERROR(VLOOKUP($B1699,APガラス性能一覧!$A$2:$M$6097,4,0),"")</f>
        <v/>
      </c>
      <c r="F1699" s="68" t="str">
        <f>IFERROR(VLOOKUP($B1699,APガラス性能一覧!$A$2:$M$6097,5,0),"")</f>
        <v/>
      </c>
      <c r="G1699" s="68" t="str">
        <f>IFERROR(VLOOKUP($B1699,APガラス性能一覧!$A$2:$M$6097,6,0),"")</f>
        <v/>
      </c>
      <c r="H1699" s="68" t="str">
        <f>IFERROR(VLOOKUP($B1699,APガラス性能一覧!$A$2:$M$6097,7,0),"")</f>
        <v/>
      </c>
      <c r="I1699" s="68" t="str">
        <f>IFERROR(VLOOKUP($B1699,APガラス性能一覧!$A$2:$M$6097,8,0),"")</f>
        <v/>
      </c>
      <c r="J1699" s="68" t="str">
        <f>IFERROR(VLOOKUP($B1699,APガラス性能一覧!$A$2:$M$6097,9,0),"")</f>
        <v/>
      </c>
      <c r="K1699" s="68" t="str">
        <f>IFERROR(VLOOKUP($B1699,APガラス性能一覧!$A$2:$M$6097,10,0),"")</f>
        <v/>
      </c>
      <c r="L1699" s="68" t="str">
        <f>IFERROR(VLOOKUP($B1699,APガラス性能一覧!$A$2:$M$6097,11,0),"")</f>
        <v/>
      </c>
      <c r="M1699" s="68" t="str">
        <f>IFERROR(VLOOKUP($B1699,APガラス性能一覧!$A$2:$M$6097,12,0),"")</f>
        <v/>
      </c>
      <c r="N1699" s="68" t="str">
        <f>IFERROR(VLOOKUP($B1699,APガラス性能一覧!$A$2:$M$6097,13,0),"")</f>
        <v/>
      </c>
    </row>
    <row r="1700" spans="2:14" x14ac:dyDescent="0.4">
      <c r="B1700" s="68" t="str">
        <f>IF($D$2="","",IF($E$2=0.65,IFERROR(IF(INDEX(APガラス性能一覧!A:A,MATCH(ROW(B1694),APガラス性能一覧!$O:$O,0))="","",INDEX(APガラス性能一覧!A:A,MATCH(ROW(B1694),APガラス性能一覧!$O:$O,0))),""),IFERROR(IF(INDEX(APガラス性能一覧!A:A,MATCH(ROW(B1694),APガラス性能一覧!$N:$N,0))="","",INDEX(APガラス性能一覧!A:A,MATCH(ROW(B1694),APガラス性能一覧!$N:$N,0))),"")))</f>
        <v/>
      </c>
      <c r="C1700" s="68" t="str">
        <f>IFERROR(VLOOKUP($B1700,APガラス性能一覧!$A$2:$M$6097,2,0),"")</f>
        <v/>
      </c>
      <c r="D1700" s="68" t="str">
        <f>IFERROR(VLOOKUP($B1700,APガラス性能一覧!$A$2:$M$6097,3,0),"")</f>
        <v/>
      </c>
      <c r="E1700" s="68" t="str">
        <f>IFERROR(VLOOKUP($B1700,APガラス性能一覧!$A$2:$M$6097,4,0),"")</f>
        <v/>
      </c>
      <c r="F1700" s="68" t="str">
        <f>IFERROR(VLOOKUP($B1700,APガラス性能一覧!$A$2:$M$6097,5,0),"")</f>
        <v/>
      </c>
      <c r="G1700" s="68" t="str">
        <f>IFERROR(VLOOKUP($B1700,APガラス性能一覧!$A$2:$M$6097,6,0),"")</f>
        <v/>
      </c>
      <c r="H1700" s="68" t="str">
        <f>IFERROR(VLOOKUP($B1700,APガラス性能一覧!$A$2:$M$6097,7,0),"")</f>
        <v/>
      </c>
      <c r="I1700" s="68" t="str">
        <f>IFERROR(VLOOKUP($B1700,APガラス性能一覧!$A$2:$M$6097,8,0),"")</f>
        <v/>
      </c>
      <c r="J1700" s="68" t="str">
        <f>IFERROR(VLOOKUP($B1700,APガラス性能一覧!$A$2:$M$6097,9,0),"")</f>
        <v/>
      </c>
      <c r="K1700" s="68" t="str">
        <f>IFERROR(VLOOKUP($B1700,APガラス性能一覧!$A$2:$M$6097,10,0),"")</f>
        <v/>
      </c>
      <c r="L1700" s="68" t="str">
        <f>IFERROR(VLOOKUP($B1700,APガラス性能一覧!$A$2:$M$6097,11,0),"")</f>
        <v/>
      </c>
      <c r="M1700" s="68" t="str">
        <f>IFERROR(VLOOKUP($B1700,APガラス性能一覧!$A$2:$M$6097,12,0),"")</f>
        <v/>
      </c>
      <c r="N1700" s="68" t="str">
        <f>IFERROR(VLOOKUP($B1700,APガラス性能一覧!$A$2:$M$6097,13,0),"")</f>
        <v/>
      </c>
    </row>
    <row r="1701" spans="2:14" x14ac:dyDescent="0.4">
      <c r="B1701" s="68" t="str">
        <f>IF($D$2="","",IF($E$2=0.65,IFERROR(IF(INDEX(APガラス性能一覧!A:A,MATCH(ROW(B1695),APガラス性能一覧!$O:$O,0))="","",INDEX(APガラス性能一覧!A:A,MATCH(ROW(B1695),APガラス性能一覧!$O:$O,0))),""),IFERROR(IF(INDEX(APガラス性能一覧!A:A,MATCH(ROW(B1695),APガラス性能一覧!$N:$N,0))="","",INDEX(APガラス性能一覧!A:A,MATCH(ROW(B1695),APガラス性能一覧!$N:$N,0))),"")))</f>
        <v/>
      </c>
      <c r="C1701" s="68" t="str">
        <f>IFERROR(VLOOKUP($B1701,APガラス性能一覧!$A$2:$M$6097,2,0),"")</f>
        <v/>
      </c>
      <c r="D1701" s="68" t="str">
        <f>IFERROR(VLOOKUP($B1701,APガラス性能一覧!$A$2:$M$6097,3,0),"")</f>
        <v/>
      </c>
      <c r="E1701" s="68" t="str">
        <f>IFERROR(VLOOKUP($B1701,APガラス性能一覧!$A$2:$M$6097,4,0),"")</f>
        <v/>
      </c>
      <c r="F1701" s="68" t="str">
        <f>IFERROR(VLOOKUP($B1701,APガラス性能一覧!$A$2:$M$6097,5,0),"")</f>
        <v/>
      </c>
      <c r="G1701" s="68" t="str">
        <f>IFERROR(VLOOKUP($B1701,APガラス性能一覧!$A$2:$M$6097,6,0),"")</f>
        <v/>
      </c>
      <c r="H1701" s="68" t="str">
        <f>IFERROR(VLOOKUP($B1701,APガラス性能一覧!$A$2:$M$6097,7,0),"")</f>
        <v/>
      </c>
      <c r="I1701" s="68" t="str">
        <f>IFERROR(VLOOKUP($B1701,APガラス性能一覧!$A$2:$M$6097,8,0),"")</f>
        <v/>
      </c>
      <c r="J1701" s="68" t="str">
        <f>IFERROR(VLOOKUP($B1701,APガラス性能一覧!$A$2:$M$6097,9,0),"")</f>
        <v/>
      </c>
      <c r="K1701" s="68" t="str">
        <f>IFERROR(VLOOKUP($B1701,APガラス性能一覧!$A$2:$M$6097,10,0),"")</f>
        <v/>
      </c>
      <c r="L1701" s="68" t="str">
        <f>IFERROR(VLOOKUP($B1701,APガラス性能一覧!$A$2:$M$6097,11,0),"")</f>
        <v/>
      </c>
      <c r="M1701" s="68" t="str">
        <f>IFERROR(VLOOKUP($B1701,APガラス性能一覧!$A$2:$M$6097,12,0),"")</f>
        <v/>
      </c>
      <c r="N1701" s="68" t="str">
        <f>IFERROR(VLOOKUP($B1701,APガラス性能一覧!$A$2:$M$6097,13,0),"")</f>
        <v/>
      </c>
    </row>
    <row r="1702" spans="2:14" x14ac:dyDescent="0.4">
      <c r="B1702" s="68" t="str">
        <f>IF($D$2="","",IF($E$2=0.65,IFERROR(IF(INDEX(APガラス性能一覧!A:A,MATCH(ROW(B1696),APガラス性能一覧!$O:$O,0))="","",INDEX(APガラス性能一覧!A:A,MATCH(ROW(B1696),APガラス性能一覧!$O:$O,0))),""),IFERROR(IF(INDEX(APガラス性能一覧!A:A,MATCH(ROW(B1696),APガラス性能一覧!$N:$N,0))="","",INDEX(APガラス性能一覧!A:A,MATCH(ROW(B1696),APガラス性能一覧!$N:$N,0))),"")))</f>
        <v/>
      </c>
      <c r="C1702" s="68" t="str">
        <f>IFERROR(VLOOKUP($B1702,APガラス性能一覧!$A$2:$M$6097,2,0),"")</f>
        <v/>
      </c>
      <c r="D1702" s="68" t="str">
        <f>IFERROR(VLOOKUP($B1702,APガラス性能一覧!$A$2:$M$6097,3,0),"")</f>
        <v/>
      </c>
      <c r="E1702" s="68" t="str">
        <f>IFERROR(VLOOKUP($B1702,APガラス性能一覧!$A$2:$M$6097,4,0),"")</f>
        <v/>
      </c>
      <c r="F1702" s="68" t="str">
        <f>IFERROR(VLOOKUP($B1702,APガラス性能一覧!$A$2:$M$6097,5,0),"")</f>
        <v/>
      </c>
      <c r="G1702" s="68" t="str">
        <f>IFERROR(VLOOKUP($B1702,APガラス性能一覧!$A$2:$M$6097,6,0),"")</f>
        <v/>
      </c>
      <c r="H1702" s="68" t="str">
        <f>IFERROR(VLOOKUP($B1702,APガラス性能一覧!$A$2:$M$6097,7,0),"")</f>
        <v/>
      </c>
      <c r="I1702" s="68" t="str">
        <f>IFERROR(VLOOKUP($B1702,APガラス性能一覧!$A$2:$M$6097,8,0),"")</f>
        <v/>
      </c>
      <c r="J1702" s="68" t="str">
        <f>IFERROR(VLOOKUP($B1702,APガラス性能一覧!$A$2:$M$6097,9,0),"")</f>
        <v/>
      </c>
      <c r="K1702" s="68" t="str">
        <f>IFERROR(VLOOKUP($B1702,APガラス性能一覧!$A$2:$M$6097,10,0),"")</f>
        <v/>
      </c>
      <c r="L1702" s="68" t="str">
        <f>IFERROR(VLOOKUP($B1702,APガラス性能一覧!$A$2:$M$6097,11,0),"")</f>
        <v/>
      </c>
      <c r="M1702" s="68" t="str">
        <f>IFERROR(VLOOKUP($B1702,APガラス性能一覧!$A$2:$M$6097,12,0),"")</f>
        <v/>
      </c>
      <c r="N1702" s="68" t="str">
        <f>IFERROR(VLOOKUP($B1702,APガラス性能一覧!$A$2:$M$6097,13,0),"")</f>
        <v/>
      </c>
    </row>
    <row r="1703" spans="2:14" x14ac:dyDescent="0.4">
      <c r="B1703" s="68" t="str">
        <f>IF($D$2="","",IF($E$2=0.65,IFERROR(IF(INDEX(APガラス性能一覧!A:A,MATCH(ROW(B1697),APガラス性能一覧!$O:$O,0))="","",INDEX(APガラス性能一覧!A:A,MATCH(ROW(B1697),APガラス性能一覧!$O:$O,0))),""),IFERROR(IF(INDEX(APガラス性能一覧!A:A,MATCH(ROW(B1697),APガラス性能一覧!$N:$N,0))="","",INDEX(APガラス性能一覧!A:A,MATCH(ROW(B1697),APガラス性能一覧!$N:$N,0))),"")))</f>
        <v/>
      </c>
      <c r="C1703" s="68" t="str">
        <f>IFERROR(VLOOKUP($B1703,APガラス性能一覧!$A$2:$M$6097,2,0),"")</f>
        <v/>
      </c>
      <c r="D1703" s="68" t="str">
        <f>IFERROR(VLOOKUP($B1703,APガラス性能一覧!$A$2:$M$6097,3,0),"")</f>
        <v/>
      </c>
      <c r="E1703" s="68" t="str">
        <f>IFERROR(VLOOKUP($B1703,APガラス性能一覧!$A$2:$M$6097,4,0),"")</f>
        <v/>
      </c>
      <c r="F1703" s="68" t="str">
        <f>IFERROR(VLOOKUP($B1703,APガラス性能一覧!$A$2:$M$6097,5,0),"")</f>
        <v/>
      </c>
      <c r="G1703" s="68" t="str">
        <f>IFERROR(VLOOKUP($B1703,APガラス性能一覧!$A$2:$M$6097,6,0),"")</f>
        <v/>
      </c>
      <c r="H1703" s="68" t="str">
        <f>IFERROR(VLOOKUP($B1703,APガラス性能一覧!$A$2:$M$6097,7,0),"")</f>
        <v/>
      </c>
      <c r="I1703" s="68" t="str">
        <f>IFERROR(VLOOKUP($B1703,APガラス性能一覧!$A$2:$M$6097,8,0),"")</f>
        <v/>
      </c>
      <c r="J1703" s="68" t="str">
        <f>IFERROR(VLOOKUP($B1703,APガラス性能一覧!$A$2:$M$6097,9,0),"")</f>
        <v/>
      </c>
      <c r="K1703" s="68" t="str">
        <f>IFERROR(VLOOKUP($B1703,APガラス性能一覧!$A$2:$M$6097,10,0),"")</f>
        <v/>
      </c>
      <c r="L1703" s="68" t="str">
        <f>IFERROR(VLOOKUP($B1703,APガラス性能一覧!$A$2:$M$6097,11,0),"")</f>
        <v/>
      </c>
      <c r="M1703" s="68" t="str">
        <f>IFERROR(VLOOKUP($B1703,APガラス性能一覧!$A$2:$M$6097,12,0),"")</f>
        <v/>
      </c>
      <c r="N1703" s="68" t="str">
        <f>IFERROR(VLOOKUP($B1703,APガラス性能一覧!$A$2:$M$6097,13,0),"")</f>
        <v/>
      </c>
    </row>
    <row r="1704" spans="2:14" x14ac:dyDescent="0.4">
      <c r="B1704" s="68" t="str">
        <f>IF($D$2="","",IF($E$2=0.65,IFERROR(IF(INDEX(APガラス性能一覧!A:A,MATCH(ROW(B1698),APガラス性能一覧!$O:$O,0))="","",INDEX(APガラス性能一覧!A:A,MATCH(ROW(B1698),APガラス性能一覧!$O:$O,0))),""),IFERROR(IF(INDEX(APガラス性能一覧!A:A,MATCH(ROW(B1698),APガラス性能一覧!$N:$N,0))="","",INDEX(APガラス性能一覧!A:A,MATCH(ROW(B1698),APガラス性能一覧!$N:$N,0))),"")))</f>
        <v/>
      </c>
      <c r="C1704" s="68" t="str">
        <f>IFERROR(VLOOKUP($B1704,APガラス性能一覧!$A$2:$M$6097,2,0),"")</f>
        <v/>
      </c>
      <c r="D1704" s="68" t="str">
        <f>IFERROR(VLOOKUP($B1704,APガラス性能一覧!$A$2:$M$6097,3,0),"")</f>
        <v/>
      </c>
      <c r="E1704" s="68" t="str">
        <f>IFERROR(VLOOKUP($B1704,APガラス性能一覧!$A$2:$M$6097,4,0),"")</f>
        <v/>
      </c>
      <c r="F1704" s="68" t="str">
        <f>IFERROR(VLOOKUP($B1704,APガラス性能一覧!$A$2:$M$6097,5,0),"")</f>
        <v/>
      </c>
      <c r="G1704" s="68" t="str">
        <f>IFERROR(VLOOKUP($B1704,APガラス性能一覧!$A$2:$M$6097,6,0),"")</f>
        <v/>
      </c>
      <c r="H1704" s="68" t="str">
        <f>IFERROR(VLOOKUP($B1704,APガラス性能一覧!$A$2:$M$6097,7,0),"")</f>
        <v/>
      </c>
      <c r="I1704" s="68" t="str">
        <f>IFERROR(VLOOKUP($B1704,APガラス性能一覧!$A$2:$M$6097,8,0),"")</f>
        <v/>
      </c>
      <c r="J1704" s="68" t="str">
        <f>IFERROR(VLOOKUP($B1704,APガラス性能一覧!$A$2:$M$6097,9,0),"")</f>
        <v/>
      </c>
      <c r="K1704" s="68" t="str">
        <f>IFERROR(VLOOKUP($B1704,APガラス性能一覧!$A$2:$M$6097,10,0),"")</f>
        <v/>
      </c>
      <c r="L1704" s="68" t="str">
        <f>IFERROR(VLOOKUP($B1704,APガラス性能一覧!$A$2:$M$6097,11,0),"")</f>
        <v/>
      </c>
      <c r="M1704" s="68" t="str">
        <f>IFERROR(VLOOKUP($B1704,APガラス性能一覧!$A$2:$M$6097,12,0),"")</f>
        <v/>
      </c>
      <c r="N1704" s="68" t="str">
        <f>IFERROR(VLOOKUP($B1704,APガラス性能一覧!$A$2:$M$6097,13,0),"")</f>
        <v/>
      </c>
    </row>
    <row r="1705" spans="2:14" x14ac:dyDescent="0.4">
      <c r="B1705" s="68" t="str">
        <f>IF($D$2="","",IF($E$2=0.65,IFERROR(IF(INDEX(APガラス性能一覧!A:A,MATCH(ROW(B1699),APガラス性能一覧!$O:$O,0))="","",INDEX(APガラス性能一覧!A:A,MATCH(ROW(B1699),APガラス性能一覧!$O:$O,0))),""),IFERROR(IF(INDEX(APガラス性能一覧!A:A,MATCH(ROW(B1699),APガラス性能一覧!$N:$N,0))="","",INDEX(APガラス性能一覧!A:A,MATCH(ROW(B1699),APガラス性能一覧!$N:$N,0))),"")))</f>
        <v/>
      </c>
      <c r="C1705" s="68" t="str">
        <f>IFERROR(VLOOKUP($B1705,APガラス性能一覧!$A$2:$M$6097,2,0),"")</f>
        <v/>
      </c>
      <c r="D1705" s="68" t="str">
        <f>IFERROR(VLOOKUP($B1705,APガラス性能一覧!$A$2:$M$6097,3,0),"")</f>
        <v/>
      </c>
      <c r="E1705" s="68" t="str">
        <f>IFERROR(VLOOKUP($B1705,APガラス性能一覧!$A$2:$M$6097,4,0),"")</f>
        <v/>
      </c>
      <c r="F1705" s="68" t="str">
        <f>IFERROR(VLOOKUP($B1705,APガラス性能一覧!$A$2:$M$6097,5,0),"")</f>
        <v/>
      </c>
      <c r="G1705" s="68" t="str">
        <f>IFERROR(VLOOKUP($B1705,APガラス性能一覧!$A$2:$M$6097,6,0),"")</f>
        <v/>
      </c>
      <c r="H1705" s="68" t="str">
        <f>IFERROR(VLOOKUP($B1705,APガラス性能一覧!$A$2:$M$6097,7,0),"")</f>
        <v/>
      </c>
      <c r="I1705" s="68" t="str">
        <f>IFERROR(VLOOKUP($B1705,APガラス性能一覧!$A$2:$M$6097,8,0),"")</f>
        <v/>
      </c>
      <c r="J1705" s="68" t="str">
        <f>IFERROR(VLOOKUP($B1705,APガラス性能一覧!$A$2:$M$6097,9,0),"")</f>
        <v/>
      </c>
      <c r="K1705" s="68" t="str">
        <f>IFERROR(VLOOKUP($B1705,APガラス性能一覧!$A$2:$M$6097,10,0),"")</f>
        <v/>
      </c>
      <c r="L1705" s="68" t="str">
        <f>IFERROR(VLOOKUP($B1705,APガラス性能一覧!$A$2:$M$6097,11,0),"")</f>
        <v/>
      </c>
      <c r="M1705" s="68" t="str">
        <f>IFERROR(VLOOKUP($B1705,APガラス性能一覧!$A$2:$M$6097,12,0),"")</f>
        <v/>
      </c>
      <c r="N1705" s="68" t="str">
        <f>IFERROR(VLOOKUP($B1705,APガラス性能一覧!$A$2:$M$6097,13,0),"")</f>
        <v/>
      </c>
    </row>
    <row r="1706" spans="2:14" x14ac:dyDescent="0.4">
      <c r="B1706" s="68" t="str">
        <f>IF($D$2="","",IF($E$2=0.65,IFERROR(IF(INDEX(APガラス性能一覧!A:A,MATCH(ROW(B1700),APガラス性能一覧!$O:$O,0))="","",INDEX(APガラス性能一覧!A:A,MATCH(ROW(B1700),APガラス性能一覧!$O:$O,0))),""),IFERROR(IF(INDEX(APガラス性能一覧!A:A,MATCH(ROW(B1700),APガラス性能一覧!$N:$N,0))="","",INDEX(APガラス性能一覧!A:A,MATCH(ROW(B1700),APガラス性能一覧!$N:$N,0))),"")))</f>
        <v/>
      </c>
      <c r="C1706" s="68" t="str">
        <f>IFERROR(VLOOKUP($B1706,APガラス性能一覧!$A$2:$M$6097,2,0),"")</f>
        <v/>
      </c>
      <c r="D1706" s="68" t="str">
        <f>IFERROR(VLOOKUP($B1706,APガラス性能一覧!$A$2:$M$6097,3,0),"")</f>
        <v/>
      </c>
      <c r="E1706" s="68" t="str">
        <f>IFERROR(VLOOKUP($B1706,APガラス性能一覧!$A$2:$M$6097,4,0),"")</f>
        <v/>
      </c>
      <c r="F1706" s="68" t="str">
        <f>IFERROR(VLOOKUP($B1706,APガラス性能一覧!$A$2:$M$6097,5,0),"")</f>
        <v/>
      </c>
      <c r="G1706" s="68" t="str">
        <f>IFERROR(VLOOKUP($B1706,APガラス性能一覧!$A$2:$M$6097,6,0),"")</f>
        <v/>
      </c>
      <c r="H1706" s="68" t="str">
        <f>IFERROR(VLOOKUP($B1706,APガラス性能一覧!$A$2:$M$6097,7,0),"")</f>
        <v/>
      </c>
      <c r="I1706" s="68" t="str">
        <f>IFERROR(VLOOKUP($B1706,APガラス性能一覧!$A$2:$M$6097,8,0),"")</f>
        <v/>
      </c>
      <c r="J1706" s="68" t="str">
        <f>IFERROR(VLOOKUP($B1706,APガラス性能一覧!$A$2:$M$6097,9,0),"")</f>
        <v/>
      </c>
      <c r="K1706" s="68" t="str">
        <f>IFERROR(VLOOKUP($B1706,APガラス性能一覧!$A$2:$M$6097,10,0),"")</f>
        <v/>
      </c>
      <c r="L1706" s="68" t="str">
        <f>IFERROR(VLOOKUP($B1706,APガラス性能一覧!$A$2:$M$6097,11,0),"")</f>
        <v/>
      </c>
      <c r="M1706" s="68" t="str">
        <f>IFERROR(VLOOKUP($B1706,APガラス性能一覧!$A$2:$M$6097,12,0),"")</f>
        <v/>
      </c>
      <c r="N1706" s="68" t="str">
        <f>IFERROR(VLOOKUP($B1706,APガラス性能一覧!$A$2:$M$6097,13,0),"")</f>
        <v/>
      </c>
    </row>
    <row r="1707" spans="2:14" x14ac:dyDescent="0.4">
      <c r="B1707" s="68" t="str">
        <f>IF($D$2="","",IF($E$2=0.65,IFERROR(IF(INDEX(APガラス性能一覧!A:A,MATCH(ROW(B1701),APガラス性能一覧!$O:$O,0))="","",INDEX(APガラス性能一覧!A:A,MATCH(ROW(B1701),APガラス性能一覧!$O:$O,0))),""),IFERROR(IF(INDEX(APガラス性能一覧!A:A,MATCH(ROW(B1701),APガラス性能一覧!$N:$N,0))="","",INDEX(APガラス性能一覧!A:A,MATCH(ROW(B1701),APガラス性能一覧!$N:$N,0))),"")))</f>
        <v/>
      </c>
      <c r="C1707" s="68" t="str">
        <f>IFERROR(VLOOKUP($B1707,APガラス性能一覧!$A$2:$M$6097,2,0),"")</f>
        <v/>
      </c>
      <c r="D1707" s="68" t="str">
        <f>IFERROR(VLOOKUP($B1707,APガラス性能一覧!$A$2:$M$6097,3,0),"")</f>
        <v/>
      </c>
      <c r="E1707" s="68" t="str">
        <f>IFERROR(VLOOKUP($B1707,APガラス性能一覧!$A$2:$M$6097,4,0),"")</f>
        <v/>
      </c>
      <c r="F1707" s="68" t="str">
        <f>IFERROR(VLOOKUP($B1707,APガラス性能一覧!$A$2:$M$6097,5,0),"")</f>
        <v/>
      </c>
      <c r="G1707" s="68" t="str">
        <f>IFERROR(VLOOKUP($B1707,APガラス性能一覧!$A$2:$M$6097,6,0),"")</f>
        <v/>
      </c>
      <c r="H1707" s="68" t="str">
        <f>IFERROR(VLOOKUP($B1707,APガラス性能一覧!$A$2:$M$6097,7,0),"")</f>
        <v/>
      </c>
      <c r="I1707" s="68" t="str">
        <f>IFERROR(VLOOKUP($B1707,APガラス性能一覧!$A$2:$M$6097,8,0),"")</f>
        <v/>
      </c>
      <c r="J1707" s="68" t="str">
        <f>IFERROR(VLOOKUP($B1707,APガラス性能一覧!$A$2:$M$6097,9,0),"")</f>
        <v/>
      </c>
      <c r="K1707" s="68" t="str">
        <f>IFERROR(VLOOKUP($B1707,APガラス性能一覧!$A$2:$M$6097,10,0),"")</f>
        <v/>
      </c>
      <c r="L1707" s="68" t="str">
        <f>IFERROR(VLOOKUP($B1707,APガラス性能一覧!$A$2:$M$6097,11,0),"")</f>
        <v/>
      </c>
      <c r="M1707" s="68" t="str">
        <f>IFERROR(VLOOKUP($B1707,APガラス性能一覧!$A$2:$M$6097,12,0),"")</f>
        <v/>
      </c>
      <c r="N1707" s="68" t="str">
        <f>IFERROR(VLOOKUP($B1707,APガラス性能一覧!$A$2:$M$6097,13,0),"")</f>
        <v/>
      </c>
    </row>
    <row r="1708" spans="2:14" x14ac:dyDescent="0.4">
      <c r="B1708" s="68" t="str">
        <f>IF($D$2="","",IF($E$2=0.65,IFERROR(IF(INDEX(APガラス性能一覧!A:A,MATCH(ROW(B1702),APガラス性能一覧!$O:$O,0))="","",INDEX(APガラス性能一覧!A:A,MATCH(ROW(B1702),APガラス性能一覧!$O:$O,0))),""),IFERROR(IF(INDEX(APガラス性能一覧!A:A,MATCH(ROW(B1702),APガラス性能一覧!$N:$N,0))="","",INDEX(APガラス性能一覧!A:A,MATCH(ROW(B1702),APガラス性能一覧!$N:$N,0))),"")))</f>
        <v/>
      </c>
      <c r="C1708" s="68" t="str">
        <f>IFERROR(VLOOKUP($B1708,APガラス性能一覧!$A$2:$M$6097,2,0),"")</f>
        <v/>
      </c>
      <c r="D1708" s="68" t="str">
        <f>IFERROR(VLOOKUP($B1708,APガラス性能一覧!$A$2:$M$6097,3,0),"")</f>
        <v/>
      </c>
      <c r="E1708" s="68" t="str">
        <f>IFERROR(VLOOKUP($B1708,APガラス性能一覧!$A$2:$M$6097,4,0),"")</f>
        <v/>
      </c>
      <c r="F1708" s="68" t="str">
        <f>IFERROR(VLOOKUP($B1708,APガラス性能一覧!$A$2:$M$6097,5,0),"")</f>
        <v/>
      </c>
      <c r="G1708" s="68" t="str">
        <f>IFERROR(VLOOKUP($B1708,APガラス性能一覧!$A$2:$M$6097,6,0),"")</f>
        <v/>
      </c>
      <c r="H1708" s="68" t="str">
        <f>IFERROR(VLOOKUP($B1708,APガラス性能一覧!$A$2:$M$6097,7,0),"")</f>
        <v/>
      </c>
      <c r="I1708" s="68" t="str">
        <f>IFERROR(VLOOKUP($B1708,APガラス性能一覧!$A$2:$M$6097,8,0),"")</f>
        <v/>
      </c>
      <c r="J1708" s="68" t="str">
        <f>IFERROR(VLOOKUP($B1708,APガラス性能一覧!$A$2:$M$6097,9,0),"")</f>
        <v/>
      </c>
      <c r="K1708" s="68" t="str">
        <f>IFERROR(VLOOKUP($B1708,APガラス性能一覧!$A$2:$M$6097,10,0),"")</f>
        <v/>
      </c>
      <c r="L1708" s="68" t="str">
        <f>IFERROR(VLOOKUP($B1708,APガラス性能一覧!$A$2:$M$6097,11,0),"")</f>
        <v/>
      </c>
      <c r="M1708" s="68" t="str">
        <f>IFERROR(VLOOKUP($B1708,APガラス性能一覧!$A$2:$M$6097,12,0),"")</f>
        <v/>
      </c>
      <c r="N1708" s="68" t="str">
        <f>IFERROR(VLOOKUP($B1708,APガラス性能一覧!$A$2:$M$6097,13,0),"")</f>
        <v/>
      </c>
    </row>
    <row r="1709" spans="2:14" x14ac:dyDescent="0.4">
      <c r="B1709" s="68" t="str">
        <f>IF($D$2="","",IF($E$2=0.65,IFERROR(IF(INDEX(APガラス性能一覧!A:A,MATCH(ROW(B1703),APガラス性能一覧!$O:$O,0))="","",INDEX(APガラス性能一覧!A:A,MATCH(ROW(B1703),APガラス性能一覧!$O:$O,0))),""),IFERROR(IF(INDEX(APガラス性能一覧!A:A,MATCH(ROW(B1703),APガラス性能一覧!$N:$N,0))="","",INDEX(APガラス性能一覧!A:A,MATCH(ROW(B1703),APガラス性能一覧!$N:$N,0))),"")))</f>
        <v/>
      </c>
      <c r="C1709" s="68" t="str">
        <f>IFERROR(VLOOKUP($B1709,APガラス性能一覧!$A$2:$M$6097,2,0),"")</f>
        <v/>
      </c>
      <c r="D1709" s="68" t="str">
        <f>IFERROR(VLOOKUP($B1709,APガラス性能一覧!$A$2:$M$6097,3,0),"")</f>
        <v/>
      </c>
      <c r="E1709" s="68" t="str">
        <f>IFERROR(VLOOKUP($B1709,APガラス性能一覧!$A$2:$M$6097,4,0),"")</f>
        <v/>
      </c>
      <c r="F1709" s="68" t="str">
        <f>IFERROR(VLOOKUP($B1709,APガラス性能一覧!$A$2:$M$6097,5,0),"")</f>
        <v/>
      </c>
      <c r="G1709" s="68" t="str">
        <f>IFERROR(VLOOKUP($B1709,APガラス性能一覧!$A$2:$M$6097,6,0),"")</f>
        <v/>
      </c>
      <c r="H1709" s="68" t="str">
        <f>IFERROR(VLOOKUP($B1709,APガラス性能一覧!$A$2:$M$6097,7,0),"")</f>
        <v/>
      </c>
      <c r="I1709" s="68" t="str">
        <f>IFERROR(VLOOKUP($B1709,APガラス性能一覧!$A$2:$M$6097,8,0),"")</f>
        <v/>
      </c>
      <c r="J1709" s="68" t="str">
        <f>IFERROR(VLOOKUP($B1709,APガラス性能一覧!$A$2:$M$6097,9,0),"")</f>
        <v/>
      </c>
      <c r="K1709" s="68" t="str">
        <f>IFERROR(VLOOKUP($B1709,APガラス性能一覧!$A$2:$M$6097,10,0),"")</f>
        <v/>
      </c>
      <c r="L1709" s="68" t="str">
        <f>IFERROR(VLOOKUP($B1709,APガラス性能一覧!$A$2:$M$6097,11,0),"")</f>
        <v/>
      </c>
      <c r="M1709" s="68" t="str">
        <f>IFERROR(VLOOKUP($B1709,APガラス性能一覧!$A$2:$M$6097,12,0),"")</f>
        <v/>
      </c>
      <c r="N1709" s="68" t="str">
        <f>IFERROR(VLOOKUP($B1709,APガラス性能一覧!$A$2:$M$6097,13,0),"")</f>
        <v/>
      </c>
    </row>
    <row r="1710" spans="2:14" x14ac:dyDescent="0.4">
      <c r="B1710" s="68" t="str">
        <f>IF($D$2="","",IF($E$2=0.65,IFERROR(IF(INDEX(APガラス性能一覧!A:A,MATCH(ROW(B1704),APガラス性能一覧!$O:$O,0))="","",INDEX(APガラス性能一覧!A:A,MATCH(ROW(B1704),APガラス性能一覧!$O:$O,0))),""),IFERROR(IF(INDEX(APガラス性能一覧!A:A,MATCH(ROW(B1704),APガラス性能一覧!$N:$N,0))="","",INDEX(APガラス性能一覧!A:A,MATCH(ROW(B1704),APガラス性能一覧!$N:$N,0))),"")))</f>
        <v/>
      </c>
      <c r="C1710" s="68" t="str">
        <f>IFERROR(VLOOKUP($B1710,APガラス性能一覧!$A$2:$M$6097,2,0),"")</f>
        <v/>
      </c>
      <c r="D1710" s="68" t="str">
        <f>IFERROR(VLOOKUP($B1710,APガラス性能一覧!$A$2:$M$6097,3,0),"")</f>
        <v/>
      </c>
      <c r="E1710" s="68" t="str">
        <f>IFERROR(VLOOKUP($B1710,APガラス性能一覧!$A$2:$M$6097,4,0),"")</f>
        <v/>
      </c>
      <c r="F1710" s="68" t="str">
        <f>IFERROR(VLOOKUP($B1710,APガラス性能一覧!$A$2:$M$6097,5,0),"")</f>
        <v/>
      </c>
      <c r="G1710" s="68" t="str">
        <f>IFERROR(VLOOKUP($B1710,APガラス性能一覧!$A$2:$M$6097,6,0),"")</f>
        <v/>
      </c>
      <c r="H1710" s="68" t="str">
        <f>IFERROR(VLOOKUP($B1710,APガラス性能一覧!$A$2:$M$6097,7,0),"")</f>
        <v/>
      </c>
      <c r="I1710" s="68" t="str">
        <f>IFERROR(VLOOKUP($B1710,APガラス性能一覧!$A$2:$M$6097,8,0),"")</f>
        <v/>
      </c>
      <c r="J1710" s="68" t="str">
        <f>IFERROR(VLOOKUP($B1710,APガラス性能一覧!$A$2:$M$6097,9,0),"")</f>
        <v/>
      </c>
      <c r="K1710" s="68" t="str">
        <f>IFERROR(VLOOKUP($B1710,APガラス性能一覧!$A$2:$M$6097,10,0),"")</f>
        <v/>
      </c>
      <c r="L1710" s="68" t="str">
        <f>IFERROR(VLOOKUP($B1710,APガラス性能一覧!$A$2:$M$6097,11,0),"")</f>
        <v/>
      </c>
      <c r="M1710" s="68" t="str">
        <f>IFERROR(VLOOKUP($B1710,APガラス性能一覧!$A$2:$M$6097,12,0),"")</f>
        <v/>
      </c>
      <c r="N1710" s="68" t="str">
        <f>IFERROR(VLOOKUP($B1710,APガラス性能一覧!$A$2:$M$6097,13,0),"")</f>
        <v/>
      </c>
    </row>
    <row r="1711" spans="2:14" x14ac:dyDescent="0.4">
      <c r="B1711" s="68" t="str">
        <f>IF($D$2="","",IF($E$2=0.65,IFERROR(IF(INDEX(APガラス性能一覧!A:A,MATCH(ROW(B1705),APガラス性能一覧!$O:$O,0))="","",INDEX(APガラス性能一覧!A:A,MATCH(ROW(B1705),APガラス性能一覧!$O:$O,0))),""),IFERROR(IF(INDEX(APガラス性能一覧!A:A,MATCH(ROW(B1705),APガラス性能一覧!$N:$N,0))="","",INDEX(APガラス性能一覧!A:A,MATCH(ROW(B1705),APガラス性能一覧!$N:$N,0))),"")))</f>
        <v/>
      </c>
      <c r="C1711" s="68" t="str">
        <f>IFERROR(VLOOKUP($B1711,APガラス性能一覧!$A$2:$M$6097,2,0),"")</f>
        <v/>
      </c>
      <c r="D1711" s="68" t="str">
        <f>IFERROR(VLOOKUP($B1711,APガラス性能一覧!$A$2:$M$6097,3,0),"")</f>
        <v/>
      </c>
      <c r="E1711" s="68" t="str">
        <f>IFERROR(VLOOKUP($B1711,APガラス性能一覧!$A$2:$M$6097,4,0),"")</f>
        <v/>
      </c>
      <c r="F1711" s="68" t="str">
        <f>IFERROR(VLOOKUP($B1711,APガラス性能一覧!$A$2:$M$6097,5,0),"")</f>
        <v/>
      </c>
      <c r="G1711" s="68" t="str">
        <f>IFERROR(VLOOKUP($B1711,APガラス性能一覧!$A$2:$M$6097,6,0),"")</f>
        <v/>
      </c>
      <c r="H1711" s="68" t="str">
        <f>IFERROR(VLOOKUP($B1711,APガラス性能一覧!$A$2:$M$6097,7,0),"")</f>
        <v/>
      </c>
      <c r="I1711" s="68" t="str">
        <f>IFERROR(VLOOKUP($B1711,APガラス性能一覧!$A$2:$M$6097,8,0),"")</f>
        <v/>
      </c>
      <c r="J1711" s="68" t="str">
        <f>IFERROR(VLOOKUP($B1711,APガラス性能一覧!$A$2:$M$6097,9,0),"")</f>
        <v/>
      </c>
      <c r="K1711" s="68" t="str">
        <f>IFERROR(VLOOKUP($B1711,APガラス性能一覧!$A$2:$M$6097,10,0),"")</f>
        <v/>
      </c>
      <c r="L1711" s="68" t="str">
        <f>IFERROR(VLOOKUP($B1711,APガラス性能一覧!$A$2:$M$6097,11,0),"")</f>
        <v/>
      </c>
      <c r="M1711" s="68" t="str">
        <f>IFERROR(VLOOKUP($B1711,APガラス性能一覧!$A$2:$M$6097,12,0),"")</f>
        <v/>
      </c>
      <c r="N1711" s="68" t="str">
        <f>IFERROR(VLOOKUP($B1711,APガラス性能一覧!$A$2:$M$6097,13,0),"")</f>
        <v/>
      </c>
    </row>
    <row r="1712" spans="2:14" x14ac:dyDescent="0.4">
      <c r="B1712" s="68" t="str">
        <f>IF($D$2="","",IF($E$2=0.65,IFERROR(IF(INDEX(APガラス性能一覧!A:A,MATCH(ROW(B1706),APガラス性能一覧!$O:$O,0))="","",INDEX(APガラス性能一覧!A:A,MATCH(ROW(B1706),APガラス性能一覧!$O:$O,0))),""),IFERROR(IF(INDEX(APガラス性能一覧!A:A,MATCH(ROW(B1706),APガラス性能一覧!$N:$N,0))="","",INDEX(APガラス性能一覧!A:A,MATCH(ROW(B1706),APガラス性能一覧!$N:$N,0))),"")))</f>
        <v/>
      </c>
      <c r="C1712" s="68" t="str">
        <f>IFERROR(VLOOKUP($B1712,APガラス性能一覧!$A$2:$M$6097,2,0),"")</f>
        <v/>
      </c>
      <c r="D1712" s="68" t="str">
        <f>IFERROR(VLOOKUP($B1712,APガラス性能一覧!$A$2:$M$6097,3,0),"")</f>
        <v/>
      </c>
      <c r="E1712" s="68" t="str">
        <f>IFERROR(VLOOKUP($B1712,APガラス性能一覧!$A$2:$M$6097,4,0),"")</f>
        <v/>
      </c>
      <c r="F1712" s="68" t="str">
        <f>IFERROR(VLOOKUP($B1712,APガラス性能一覧!$A$2:$M$6097,5,0),"")</f>
        <v/>
      </c>
      <c r="G1712" s="68" t="str">
        <f>IFERROR(VLOOKUP($B1712,APガラス性能一覧!$A$2:$M$6097,6,0),"")</f>
        <v/>
      </c>
      <c r="H1712" s="68" t="str">
        <f>IFERROR(VLOOKUP($B1712,APガラス性能一覧!$A$2:$M$6097,7,0),"")</f>
        <v/>
      </c>
      <c r="I1712" s="68" t="str">
        <f>IFERROR(VLOOKUP($B1712,APガラス性能一覧!$A$2:$M$6097,8,0),"")</f>
        <v/>
      </c>
      <c r="J1712" s="68" t="str">
        <f>IFERROR(VLOOKUP($B1712,APガラス性能一覧!$A$2:$M$6097,9,0),"")</f>
        <v/>
      </c>
      <c r="K1712" s="68" t="str">
        <f>IFERROR(VLOOKUP($B1712,APガラス性能一覧!$A$2:$M$6097,10,0),"")</f>
        <v/>
      </c>
      <c r="L1712" s="68" t="str">
        <f>IFERROR(VLOOKUP($B1712,APガラス性能一覧!$A$2:$M$6097,11,0),"")</f>
        <v/>
      </c>
      <c r="M1712" s="68" t="str">
        <f>IFERROR(VLOOKUP($B1712,APガラス性能一覧!$A$2:$M$6097,12,0),"")</f>
        <v/>
      </c>
      <c r="N1712" s="68" t="str">
        <f>IFERROR(VLOOKUP($B1712,APガラス性能一覧!$A$2:$M$6097,13,0),"")</f>
        <v/>
      </c>
    </row>
    <row r="1713" spans="2:14" x14ac:dyDescent="0.4">
      <c r="B1713" s="68" t="str">
        <f>IF($D$2="","",IF($E$2=0.65,IFERROR(IF(INDEX(APガラス性能一覧!A:A,MATCH(ROW(B1707),APガラス性能一覧!$O:$O,0))="","",INDEX(APガラス性能一覧!A:A,MATCH(ROW(B1707),APガラス性能一覧!$O:$O,0))),""),IFERROR(IF(INDEX(APガラス性能一覧!A:A,MATCH(ROW(B1707),APガラス性能一覧!$N:$N,0))="","",INDEX(APガラス性能一覧!A:A,MATCH(ROW(B1707),APガラス性能一覧!$N:$N,0))),"")))</f>
        <v/>
      </c>
      <c r="C1713" s="68" t="str">
        <f>IFERROR(VLOOKUP($B1713,APガラス性能一覧!$A$2:$M$6097,2,0),"")</f>
        <v/>
      </c>
      <c r="D1713" s="68" t="str">
        <f>IFERROR(VLOOKUP($B1713,APガラス性能一覧!$A$2:$M$6097,3,0),"")</f>
        <v/>
      </c>
      <c r="E1713" s="68" t="str">
        <f>IFERROR(VLOOKUP($B1713,APガラス性能一覧!$A$2:$M$6097,4,0),"")</f>
        <v/>
      </c>
      <c r="F1713" s="68" t="str">
        <f>IFERROR(VLOOKUP($B1713,APガラス性能一覧!$A$2:$M$6097,5,0),"")</f>
        <v/>
      </c>
      <c r="G1713" s="68" t="str">
        <f>IFERROR(VLOOKUP($B1713,APガラス性能一覧!$A$2:$M$6097,6,0),"")</f>
        <v/>
      </c>
      <c r="H1713" s="68" t="str">
        <f>IFERROR(VLOOKUP($B1713,APガラス性能一覧!$A$2:$M$6097,7,0),"")</f>
        <v/>
      </c>
      <c r="I1713" s="68" t="str">
        <f>IFERROR(VLOOKUP($B1713,APガラス性能一覧!$A$2:$M$6097,8,0),"")</f>
        <v/>
      </c>
      <c r="J1713" s="68" t="str">
        <f>IFERROR(VLOOKUP($B1713,APガラス性能一覧!$A$2:$M$6097,9,0),"")</f>
        <v/>
      </c>
      <c r="K1713" s="68" t="str">
        <f>IFERROR(VLOOKUP($B1713,APガラス性能一覧!$A$2:$M$6097,10,0),"")</f>
        <v/>
      </c>
      <c r="L1713" s="68" t="str">
        <f>IFERROR(VLOOKUP($B1713,APガラス性能一覧!$A$2:$M$6097,11,0),"")</f>
        <v/>
      </c>
      <c r="M1713" s="68" t="str">
        <f>IFERROR(VLOOKUP($B1713,APガラス性能一覧!$A$2:$M$6097,12,0),"")</f>
        <v/>
      </c>
      <c r="N1713" s="68" t="str">
        <f>IFERROR(VLOOKUP($B1713,APガラス性能一覧!$A$2:$M$6097,13,0),"")</f>
        <v/>
      </c>
    </row>
    <row r="1714" spans="2:14" x14ac:dyDescent="0.4">
      <c r="B1714" s="68" t="str">
        <f>IF($D$2="","",IF($E$2=0.65,IFERROR(IF(INDEX(APガラス性能一覧!A:A,MATCH(ROW(B1708),APガラス性能一覧!$O:$O,0))="","",INDEX(APガラス性能一覧!A:A,MATCH(ROW(B1708),APガラス性能一覧!$O:$O,0))),""),IFERROR(IF(INDEX(APガラス性能一覧!A:A,MATCH(ROW(B1708),APガラス性能一覧!$N:$N,0))="","",INDEX(APガラス性能一覧!A:A,MATCH(ROW(B1708),APガラス性能一覧!$N:$N,0))),"")))</f>
        <v/>
      </c>
      <c r="C1714" s="68" t="str">
        <f>IFERROR(VLOOKUP($B1714,APガラス性能一覧!$A$2:$M$6097,2,0),"")</f>
        <v/>
      </c>
      <c r="D1714" s="68" t="str">
        <f>IFERROR(VLOOKUP($B1714,APガラス性能一覧!$A$2:$M$6097,3,0),"")</f>
        <v/>
      </c>
      <c r="E1714" s="68" t="str">
        <f>IFERROR(VLOOKUP($B1714,APガラス性能一覧!$A$2:$M$6097,4,0),"")</f>
        <v/>
      </c>
      <c r="F1714" s="68" t="str">
        <f>IFERROR(VLOOKUP($B1714,APガラス性能一覧!$A$2:$M$6097,5,0),"")</f>
        <v/>
      </c>
      <c r="G1714" s="68" t="str">
        <f>IFERROR(VLOOKUP($B1714,APガラス性能一覧!$A$2:$M$6097,6,0),"")</f>
        <v/>
      </c>
      <c r="H1714" s="68" t="str">
        <f>IFERROR(VLOOKUP($B1714,APガラス性能一覧!$A$2:$M$6097,7,0),"")</f>
        <v/>
      </c>
      <c r="I1714" s="68" t="str">
        <f>IFERROR(VLOOKUP($B1714,APガラス性能一覧!$A$2:$M$6097,8,0),"")</f>
        <v/>
      </c>
      <c r="J1714" s="68" t="str">
        <f>IFERROR(VLOOKUP($B1714,APガラス性能一覧!$A$2:$M$6097,9,0),"")</f>
        <v/>
      </c>
      <c r="K1714" s="68" t="str">
        <f>IFERROR(VLOOKUP($B1714,APガラス性能一覧!$A$2:$M$6097,10,0),"")</f>
        <v/>
      </c>
      <c r="L1714" s="68" t="str">
        <f>IFERROR(VLOOKUP($B1714,APガラス性能一覧!$A$2:$M$6097,11,0),"")</f>
        <v/>
      </c>
      <c r="M1714" s="68" t="str">
        <f>IFERROR(VLOOKUP($B1714,APガラス性能一覧!$A$2:$M$6097,12,0),"")</f>
        <v/>
      </c>
      <c r="N1714" s="68" t="str">
        <f>IFERROR(VLOOKUP($B1714,APガラス性能一覧!$A$2:$M$6097,13,0),"")</f>
        <v/>
      </c>
    </row>
    <row r="1715" spans="2:14" x14ac:dyDescent="0.4">
      <c r="B1715" s="68" t="str">
        <f>IF($D$2="","",IF($E$2=0.65,IFERROR(IF(INDEX(APガラス性能一覧!A:A,MATCH(ROW(B1709),APガラス性能一覧!$O:$O,0))="","",INDEX(APガラス性能一覧!A:A,MATCH(ROW(B1709),APガラス性能一覧!$O:$O,0))),""),IFERROR(IF(INDEX(APガラス性能一覧!A:A,MATCH(ROW(B1709),APガラス性能一覧!$N:$N,0))="","",INDEX(APガラス性能一覧!A:A,MATCH(ROW(B1709),APガラス性能一覧!$N:$N,0))),"")))</f>
        <v/>
      </c>
      <c r="C1715" s="68" t="str">
        <f>IFERROR(VLOOKUP($B1715,APガラス性能一覧!$A$2:$M$6097,2,0),"")</f>
        <v/>
      </c>
      <c r="D1715" s="68" t="str">
        <f>IFERROR(VLOOKUP($B1715,APガラス性能一覧!$A$2:$M$6097,3,0),"")</f>
        <v/>
      </c>
      <c r="E1715" s="68" t="str">
        <f>IFERROR(VLOOKUP($B1715,APガラス性能一覧!$A$2:$M$6097,4,0),"")</f>
        <v/>
      </c>
      <c r="F1715" s="68" t="str">
        <f>IFERROR(VLOOKUP($B1715,APガラス性能一覧!$A$2:$M$6097,5,0),"")</f>
        <v/>
      </c>
      <c r="G1715" s="68" t="str">
        <f>IFERROR(VLOOKUP($B1715,APガラス性能一覧!$A$2:$M$6097,6,0),"")</f>
        <v/>
      </c>
      <c r="H1715" s="68" t="str">
        <f>IFERROR(VLOOKUP($B1715,APガラス性能一覧!$A$2:$M$6097,7,0),"")</f>
        <v/>
      </c>
      <c r="I1715" s="68" t="str">
        <f>IFERROR(VLOOKUP($B1715,APガラス性能一覧!$A$2:$M$6097,8,0),"")</f>
        <v/>
      </c>
      <c r="J1715" s="68" t="str">
        <f>IFERROR(VLOOKUP($B1715,APガラス性能一覧!$A$2:$M$6097,9,0),"")</f>
        <v/>
      </c>
      <c r="K1715" s="68" t="str">
        <f>IFERROR(VLOOKUP($B1715,APガラス性能一覧!$A$2:$M$6097,10,0),"")</f>
        <v/>
      </c>
      <c r="L1715" s="68" t="str">
        <f>IFERROR(VLOOKUP($B1715,APガラス性能一覧!$A$2:$M$6097,11,0),"")</f>
        <v/>
      </c>
      <c r="M1715" s="68" t="str">
        <f>IFERROR(VLOOKUP($B1715,APガラス性能一覧!$A$2:$M$6097,12,0),"")</f>
        <v/>
      </c>
      <c r="N1715" s="68" t="str">
        <f>IFERROR(VLOOKUP($B1715,APガラス性能一覧!$A$2:$M$6097,13,0),"")</f>
        <v/>
      </c>
    </row>
    <row r="1716" spans="2:14" x14ac:dyDescent="0.4">
      <c r="B1716" s="68" t="str">
        <f>IF($D$2="","",IF($E$2=0.65,IFERROR(IF(INDEX(APガラス性能一覧!A:A,MATCH(ROW(B1710),APガラス性能一覧!$O:$O,0))="","",INDEX(APガラス性能一覧!A:A,MATCH(ROW(B1710),APガラス性能一覧!$O:$O,0))),""),IFERROR(IF(INDEX(APガラス性能一覧!A:A,MATCH(ROW(B1710),APガラス性能一覧!$N:$N,0))="","",INDEX(APガラス性能一覧!A:A,MATCH(ROW(B1710),APガラス性能一覧!$N:$N,0))),"")))</f>
        <v/>
      </c>
      <c r="C1716" s="68" t="str">
        <f>IFERROR(VLOOKUP($B1716,APガラス性能一覧!$A$2:$M$6097,2,0),"")</f>
        <v/>
      </c>
      <c r="D1716" s="68" t="str">
        <f>IFERROR(VLOOKUP($B1716,APガラス性能一覧!$A$2:$M$6097,3,0),"")</f>
        <v/>
      </c>
      <c r="E1716" s="68" t="str">
        <f>IFERROR(VLOOKUP($B1716,APガラス性能一覧!$A$2:$M$6097,4,0),"")</f>
        <v/>
      </c>
      <c r="F1716" s="68" t="str">
        <f>IFERROR(VLOOKUP($B1716,APガラス性能一覧!$A$2:$M$6097,5,0),"")</f>
        <v/>
      </c>
      <c r="G1716" s="68" t="str">
        <f>IFERROR(VLOOKUP($B1716,APガラス性能一覧!$A$2:$M$6097,6,0),"")</f>
        <v/>
      </c>
      <c r="H1716" s="68" t="str">
        <f>IFERROR(VLOOKUP($B1716,APガラス性能一覧!$A$2:$M$6097,7,0),"")</f>
        <v/>
      </c>
      <c r="I1716" s="68" t="str">
        <f>IFERROR(VLOOKUP($B1716,APガラス性能一覧!$A$2:$M$6097,8,0),"")</f>
        <v/>
      </c>
      <c r="J1716" s="68" t="str">
        <f>IFERROR(VLOOKUP($B1716,APガラス性能一覧!$A$2:$M$6097,9,0),"")</f>
        <v/>
      </c>
      <c r="K1716" s="68" t="str">
        <f>IFERROR(VLOOKUP($B1716,APガラス性能一覧!$A$2:$M$6097,10,0),"")</f>
        <v/>
      </c>
      <c r="L1716" s="68" t="str">
        <f>IFERROR(VLOOKUP($B1716,APガラス性能一覧!$A$2:$M$6097,11,0),"")</f>
        <v/>
      </c>
      <c r="M1716" s="68" t="str">
        <f>IFERROR(VLOOKUP($B1716,APガラス性能一覧!$A$2:$M$6097,12,0),"")</f>
        <v/>
      </c>
      <c r="N1716" s="68" t="str">
        <f>IFERROR(VLOOKUP($B1716,APガラス性能一覧!$A$2:$M$6097,13,0),"")</f>
        <v/>
      </c>
    </row>
    <row r="1717" spans="2:14" x14ac:dyDescent="0.4">
      <c r="B1717" s="68" t="str">
        <f>IF($D$2="","",IF($E$2=0.65,IFERROR(IF(INDEX(APガラス性能一覧!A:A,MATCH(ROW(B1711),APガラス性能一覧!$O:$O,0))="","",INDEX(APガラス性能一覧!A:A,MATCH(ROW(B1711),APガラス性能一覧!$O:$O,0))),""),IFERROR(IF(INDEX(APガラス性能一覧!A:A,MATCH(ROW(B1711),APガラス性能一覧!$N:$N,0))="","",INDEX(APガラス性能一覧!A:A,MATCH(ROW(B1711),APガラス性能一覧!$N:$N,0))),"")))</f>
        <v/>
      </c>
      <c r="C1717" s="68" t="str">
        <f>IFERROR(VLOOKUP($B1717,APガラス性能一覧!$A$2:$M$6097,2,0),"")</f>
        <v/>
      </c>
      <c r="D1717" s="68" t="str">
        <f>IFERROR(VLOOKUP($B1717,APガラス性能一覧!$A$2:$M$6097,3,0),"")</f>
        <v/>
      </c>
      <c r="E1717" s="68" t="str">
        <f>IFERROR(VLOOKUP($B1717,APガラス性能一覧!$A$2:$M$6097,4,0),"")</f>
        <v/>
      </c>
      <c r="F1717" s="68" t="str">
        <f>IFERROR(VLOOKUP($B1717,APガラス性能一覧!$A$2:$M$6097,5,0),"")</f>
        <v/>
      </c>
      <c r="G1717" s="68" t="str">
        <f>IFERROR(VLOOKUP($B1717,APガラス性能一覧!$A$2:$M$6097,6,0),"")</f>
        <v/>
      </c>
      <c r="H1717" s="68" t="str">
        <f>IFERROR(VLOOKUP($B1717,APガラス性能一覧!$A$2:$M$6097,7,0),"")</f>
        <v/>
      </c>
      <c r="I1717" s="68" t="str">
        <f>IFERROR(VLOOKUP($B1717,APガラス性能一覧!$A$2:$M$6097,8,0),"")</f>
        <v/>
      </c>
      <c r="J1717" s="68" t="str">
        <f>IFERROR(VLOOKUP($B1717,APガラス性能一覧!$A$2:$M$6097,9,0),"")</f>
        <v/>
      </c>
      <c r="K1717" s="68" t="str">
        <f>IFERROR(VLOOKUP($B1717,APガラス性能一覧!$A$2:$M$6097,10,0),"")</f>
        <v/>
      </c>
      <c r="L1717" s="68" t="str">
        <f>IFERROR(VLOOKUP($B1717,APガラス性能一覧!$A$2:$M$6097,11,0),"")</f>
        <v/>
      </c>
      <c r="M1717" s="68" t="str">
        <f>IFERROR(VLOOKUP($B1717,APガラス性能一覧!$A$2:$M$6097,12,0),"")</f>
        <v/>
      </c>
      <c r="N1717" s="68" t="str">
        <f>IFERROR(VLOOKUP($B1717,APガラス性能一覧!$A$2:$M$6097,13,0),"")</f>
        <v/>
      </c>
    </row>
    <row r="1718" spans="2:14" x14ac:dyDescent="0.4">
      <c r="B1718" s="68" t="str">
        <f>IF($D$2="","",IF($E$2=0.65,IFERROR(IF(INDEX(APガラス性能一覧!A:A,MATCH(ROW(B1712),APガラス性能一覧!$O:$O,0))="","",INDEX(APガラス性能一覧!A:A,MATCH(ROW(B1712),APガラス性能一覧!$O:$O,0))),""),IFERROR(IF(INDEX(APガラス性能一覧!A:A,MATCH(ROW(B1712),APガラス性能一覧!$N:$N,0))="","",INDEX(APガラス性能一覧!A:A,MATCH(ROW(B1712),APガラス性能一覧!$N:$N,0))),"")))</f>
        <v/>
      </c>
      <c r="C1718" s="68" t="str">
        <f>IFERROR(VLOOKUP($B1718,APガラス性能一覧!$A$2:$M$6097,2,0),"")</f>
        <v/>
      </c>
      <c r="D1718" s="68" t="str">
        <f>IFERROR(VLOOKUP($B1718,APガラス性能一覧!$A$2:$M$6097,3,0),"")</f>
        <v/>
      </c>
      <c r="E1718" s="68" t="str">
        <f>IFERROR(VLOOKUP($B1718,APガラス性能一覧!$A$2:$M$6097,4,0),"")</f>
        <v/>
      </c>
      <c r="F1718" s="68" t="str">
        <f>IFERROR(VLOOKUP($B1718,APガラス性能一覧!$A$2:$M$6097,5,0),"")</f>
        <v/>
      </c>
      <c r="G1718" s="68" t="str">
        <f>IFERROR(VLOOKUP($B1718,APガラス性能一覧!$A$2:$M$6097,6,0),"")</f>
        <v/>
      </c>
      <c r="H1718" s="68" t="str">
        <f>IFERROR(VLOOKUP($B1718,APガラス性能一覧!$A$2:$M$6097,7,0),"")</f>
        <v/>
      </c>
      <c r="I1718" s="68" t="str">
        <f>IFERROR(VLOOKUP($B1718,APガラス性能一覧!$A$2:$M$6097,8,0),"")</f>
        <v/>
      </c>
      <c r="J1718" s="68" t="str">
        <f>IFERROR(VLOOKUP($B1718,APガラス性能一覧!$A$2:$M$6097,9,0),"")</f>
        <v/>
      </c>
      <c r="K1718" s="68" t="str">
        <f>IFERROR(VLOOKUP($B1718,APガラス性能一覧!$A$2:$M$6097,10,0),"")</f>
        <v/>
      </c>
      <c r="L1718" s="68" t="str">
        <f>IFERROR(VLOOKUP($B1718,APガラス性能一覧!$A$2:$M$6097,11,0),"")</f>
        <v/>
      </c>
      <c r="M1718" s="68" t="str">
        <f>IFERROR(VLOOKUP($B1718,APガラス性能一覧!$A$2:$M$6097,12,0),"")</f>
        <v/>
      </c>
      <c r="N1718" s="68" t="str">
        <f>IFERROR(VLOOKUP($B1718,APガラス性能一覧!$A$2:$M$6097,13,0),"")</f>
        <v/>
      </c>
    </row>
    <row r="1719" spans="2:14" x14ac:dyDescent="0.4">
      <c r="B1719" s="68" t="str">
        <f>IF($D$2="","",IF($E$2=0.65,IFERROR(IF(INDEX(APガラス性能一覧!A:A,MATCH(ROW(B1713),APガラス性能一覧!$O:$O,0))="","",INDEX(APガラス性能一覧!A:A,MATCH(ROW(B1713),APガラス性能一覧!$O:$O,0))),""),IFERROR(IF(INDEX(APガラス性能一覧!A:A,MATCH(ROW(B1713),APガラス性能一覧!$N:$N,0))="","",INDEX(APガラス性能一覧!A:A,MATCH(ROW(B1713),APガラス性能一覧!$N:$N,0))),"")))</f>
        <v/>
      </c>
      <c r="C1719" s="68" t="str">
        <f>IFERROR(VLOOKUP($B1719,APガラス性能一覧!$A$2:$M$6097,2,0),"")</f>
        <v/>
      </c>
      <c r="D1719" s="68" t="str">
        <f>IFERROR(VLOOKUP($B1719,APガラス性能一覧!$A$2:$M$6097,3,0),"")</f>
        <v/>
      </c>
      <c r="E1719" s="68" t="str">
        <f>IFERROR(VLOOKUP($B1719,APガラス性能一覧!$A$2:$M$6097,4,0),"")</f>
        <v/>
      </c>
      <c r="F1719" s="68" t="str">
        <f>IFERROR(VLOOKUP($B1719,APガラス性能一覧!$A$2:$M$6097,5,0),"")</f>
        <v/>
      </c>
      <c r="G1719" s="68" t="str">
        <f>IFERROR(VLOOKUP($B1719,APガラス性能一覧!$A$2:$M$6097,6,0),"")</f>
        <v/>
      </c>
      <c r="H1719" s="68" t="str">
        <f>IFERROR(VLOOKUP($B1719,APガラス性能一覧!$A$2:$M$6097,7,0),"")</f>
        <v/>
      </c>
      <c r="I1719" s="68" t="str">
        <f>IFERROR(VLOOKUP($B1719,APガラス性能一覧!$A$2:$M$6097,8,0),"")</f>
        <v/>
      </c>
      <c r="J1719" s="68" t="str">
        <f>IFERROR(VLOOKUP($B1719,APガラス性能一覧!$A$2:$M$6097,9,0),"")</f>
        <v/>
      </c>
      <c r="K1719" s="68" t="str">
        <f>IFERROR(VLOOKUP($B1719,APガラス性能一覧!$A$2:$M$6097,10,0),"")</f>
        <v/>
      </c>
      <c r="L1719" s="68" t="str">
        <f>IFERROR(VLOOKUP($B1719,APガラス性能一覧!$A$2:$M$6097,11,0),"")</f>
        <v/>
      </c>
      <c r="M1719" s="68" t="str">
        <f>IFERROR(VLOOKUP($B1719,APガラス性能一覧!$A$2:$M$6097,12,0),"")</f>
        <v/>
      </c>
      <c r="N1719" s="68" t="str">
        <f>IFERROR(VLOOKUP($B1719,APガラス性能一覧!$A$2:$M$6097,13,0),"")</f>
        <v/>
      </c>
    </row>
    <row r="1720" spans="2:14" x14ac:dyDescent="0.4">
      <c r="B1720" s="68" t="str">
        <f>IF($D$2="","",IF($E$2=0.65,IFERROR(IF(INDEX(APガラス性能一覧!A:A,MATCH(ROW(B1714),APガラス性能一覧!$O:$O,0))="","",INDEX(APガラス性能一覧!A:A,MATCH(ROW(B1714),APガラス性能一覧!$O:$O,0))),""),IFERROR(IF(INDEX(APガラス性能一覧!A:A,MATCH(ROW(B1714),APガラス性能一覧!$N:$N,0))="","",INDEX(APガラス性能一覧!A:A,MATCH(ROW(B1714),APガラス性能一覧!$N:$N,0))),"")))</f>
        <v/>
      </c>
      <c r="C1720" s="68" t="str">
        <f>IFERROR(VLOOKUP($B1720,APガラス性能一覧!$A$2:$M$6097,2,0),"")</f>
        <v/>
      </c>
      <c r="D1720" s="68" t="str">
        <f>IFERROR(VLOOKUP($B1720,APガラス性能一覧!$A$2:$M$6097,3,0),"")</f>
        <v/>
      </c>
      <c r="E1720" s="68" t="str">
        <f>IFERROR(VLOOKUP($B1720,APガラス性能一覧!$A$2:$M$6097,4,0),"")</f>
        <v/>
      </c>
      <c r="F1720" s="68" t="str">
        <f>IFERROR(VLOOKUP($B1720,APガラス性能一覧!$A$2:$M$6097,5,0),"")</f>
        <v/>
      </c>
      <c r="G1720" s="68" t="str">
        <f>IFERROR(VLOOKUP($B1720,APガラス性能一覧!$A$2:$M$6097,6,0),"")</f>
        <v/>
      </c>
      <c r="H1720" s="68" t="str">
        <f>IFERROR(VLOOKUP($B1720,APガラス性能一覧!$A$2:$M$6097,7,0),"")</f>
        <v/>
      </c>
      <c r="I1720" s="68" t="str">
        <f>IFERROR(VLOOKUP($B1720,APガラス性能一覧!$A$2:$M$6097,8,0),"")</f>
        <v/>
      </c>
      <c r="J1720" s="68" t="str">
        <f>IFERROR(VLOOKUP($B1720,APガラス性能一覧!$A$2:$M$6097,9,0),"")</f>
        <v/>
      </c>
      <c r="K1720" s="68" t="str">
        <f>IFERROR(VLOOKUP($B1720,APガラス性能一覧!$A$2:$M$6097,10,0),"")</f>
        <v/>
      </c>
      <c r="L1720" s="68" t="str">
        <f>IFERROR(VLOOKUP($B1720,APガラス性能一覧!$A$2:$M$6097,11,0),"")</f>
        <v/>
      </c>
      <c r="M1720" s="68" t="str">
        <f>IFERROR(VLOOKUP($B1720,APガラス性能一覧!$A$2:$M$6097,12,0),"")</f>
        <v/>
      </c>
      <c r="N1720" s="68" t="str">
        <f>IFERROR(VLOOKUP($B1720,APガラス性能一覧!$A$2:$M$6097,13,0),"")</f>
        <v/>
      </c>
    </row>
    <row r="1721" spans="2:14" x14ac:dyDescent="0.4">
      <c r="B1721" s="68" t="str">
        <f>IF($D$2="","",IF($E$2=0.65,IFERROR(IF(INDEX(APガラス性能一覧!A:A,MATCH(ROW(B1715),APガラス性能一覧!$O:$O,0))="","",INDEX(APガラス性能一覧!A:A,MATCH(ROW(B1715),APガラス性能一覧!$O:$O,0))),""),IFERROR(IF(INDEX(APガラス性能一覧!A:A,MATCH(ROW(B1715),APガラス性能一覧!$N:$N,0))="","",INDEX(APガラス性能一覧!A:A,MATCH(ROW(B1715),APガラス性能一覧!$N:$N,0))),"")))</f>
        <v/>
      </c>
      <c r="C1721" s="68" t="str">
        <f>IFERROR(VLOOKUP($B1721,APガラス性能一覧!$A$2:$M$6097,2,0),"")</f>
        <v/>
      </c>
      <c r="D1721" s="68" t="str">
        <f>IFERROR(VLOOKUP($B1721,APガラス性能一覧!$A$2:$M$6097,3,0),"")</f>
        <v/>
      </c>
      <c r="E1721" s="68" t="str">
        <f>IFERROR(VLOOKUP($B1721,APガラス性能一覧!$A$2:$M$6097,4,0),"")</f>
        <v/>
      </c>
      <c r="F1721" s="68" t="str">
        <f>IFERROR(VLOOKUP($B1721,APガラス性能一覧!$A$2:$M$6097,5,0),"")</f>
        <v/>
      </c>
      <c r="G1721" s="68" t="str">
        <f>IFERROR(VLOOKUP($B1721,APガラス性能一覧!$A$2:$M$6097,6,0),"")</f>
        <v/>
      </c>
      <c r="H1721" s="68" t="str">
        <f>IFERROR(VLOOKUP($B1721,APガラス性能一覧!$A$2:$M$6097,7,0),"")</f>
        <v/>
      </c>
      <c r="I1721" s="68" t="str">
        <f>IFERROR(VLOOKUP($B1721,APガラス性能一覧!$A$2:$M$6097,8,0),"")</f>
        <v/>
      </c>
      <c r="J1721" s="68" t="str">
        <f>IFERROR(VLOOKUP($B1721,APガラス性能一覧!$A$2:$M$6097,9,0),"")</f>
        <v/>
      </c>
      <c r="K1721" s="68" t="str">
        <f>IFERROR(VLOOKUP($B1721,APガラス性能一覧!$A$2:$M$6097,10,0),"")</f>
        <v/>
      </c>
      <c r="L1721" s="68" t="str">
        <f>IFERROR(VLOOKUP($B1721,APガラス性能一覧!$A$2:$M$6097,11,0),"")</f>
        <v/>
      </c>
      <c r="M1721" s="68" t="str">
        <f>IFERROR(VLOOKUP($B1721,APガラス性能一覧!$A$2:$M$6097,12,0),"")</f>
        <v/>
      </c>
      <c r="N1721" s="68" t="str">
        <f>IFERROR(VLOOKUP($B1721,APガラス性能一覧!$A$2:$M$6097,13,0),"")</f>
        <v/>
      </c>
    </row>
    <row r="1722" spans="2:14" x14ac:dyDescent="0.4">
      <c r="B1722" s="68" t="str">
        <f>IF($D$2="","",IF($E$2=0.65,IFERROR(IF(INDEX(APガラス性能一覧!A:A,MATCH(ROW(B1716),APガラス性能一覧!$O:$O,0))="","",INDEX(APガラス性能一覧!A:A,MATCH(ROW(B1716),APガラス性能一覧!$O:$O,0))),""),IFERROR(IF(INDEX(APガラス性能一覧!A:A,MATCH(ROW(B1716),APガラス性能一覧!$N:$N,0))="","",INDEX(APガラス性能一覧!A:A,MATCH(ROW(B1716),APガラス性能一覧!$N:$N,0))),"")))</f>
        <v/>
      </c>
      <c r="C1722" s="68" t="str">
        <f>IFERROR(VLOOKUP($B1722,APガラス性能一覧!$A$2:$M$6097,2,0),"")</f>
        <v/>
      </c>
      <c r="D1722" s="68" t="str">
        <f>IFERROR(VLOOKUP($B1722,APガラス性能一覧!$A$2:$M$6097,3,0),"")</f>
        <v/>
      </c>
      <c r="E1722" s="68" t="str">
        <f>IFERROR(VLOOKUP($B1722,APガラス性能一覧!$A$2:$M$6097,4,0),"")</f>
        <v/>
      </c>
      <c r="F1722" s="68" t="str">
        <f>IFERROR(VLOOKUP($B1722,APガラス性能一覧!$A$2:$M$6097,5,0),"")</f>
        <v/>
      </c>
      <c r="G1722" s="68" t="str">
        <f>IFERROR(VLOOKUP($B1722,APガラス性能一覧!$A$2:$M$6097,6,0),"")</f>
        <v/>
      </c>
      <c r="H1722" s="68" t="str">
        <f>IFERROR(VLOOKUP($B1722,APガラス性能一覧!$A$2:$M$6097,7,0),"")</f>
        <v/>
      </c>
      <c r="I1722" s="68" t="str">
        <f>IFERROR(VLOOKUP($B1722,APガラス性能一覧!$A$2:$M$6097,8,0),"")</f>
        <v/>
      </c>
      <c r="J1722" s="68" t="str">
        <f>IFERROR(VLOOKUP($B1722,APガラス性能一覧!$A$2:$M$6097,9,0),"")</f>
        <v/>
      </c>
      <c r="K1722" s="68" t="str">
        <f>IFERROR(VLOOKUP($B1722,APガラス性能一覧!$A$2:$M$6097,10,0),"")</f>
        <v/>
      </c>
      <c r="L1722" s="68" t="str">
        <f>IFERROR(VLOOKUP($B1722,APガラス性能一覧!$A$2:$M$6097,11,0),"")</f>
        <v/>
      </c>
      <c r="M1722" s="68" t="str">
        <f>IFERROR(VLOOKUP($B1722,APガラス性能一覧!$A$2:$M$6097,12,0),"")</f>
        <v/>
      </c>
      <c r="N1722" s="68" t="str">
        <f>IFERROR(VLOOKUP($B1722,APガラス性能一覧!$A$2:$M$6097,13,0),"")</f>
        <v/>
      </c>
    </row>
    <row r="1723" spans="2:14" x14ac:dyDescent="0.4">
      <c r="B1723" s="68" t="str">
        <f>IF($D$2="","",IF($E$2=0.65,IFERROR(IF(INDEX(APガラス性能一覧!A:A,MATCH(ROW(B1717),APガラス性能一覧!$O:$O,0))="","",INDEX(APガラス性能一覧!A:A,MATCH(ROW(B1717),APガラス性能一覧!$O:$O,0))),""),IFERROR(IF(INDEX(APガラス性能一覧!A:A,MATCH(ROW(B1717),APガラス性能一覧!$N:$N,0))="","",INDEX(APガラス性能一覧!A:A,MATCH(ROW(B1717),APガラス性能一覧!$N:$N,0))),"")))</f>
        <v/>
      </c>
      <c r="C1723" s="68" t="str">
        <f>IFERROR(VLOOKUP($B1723,APガラス性能一覧!$A$2:$M$6097,2,0),"")</f>
        <v/>
      </c>
      <c r="D1723" s="68" t="str">
        <f>IFERROR(VLOOKUP($B1723,APガラス性能一覧!$A$2:$M$6097,3,0),"")</f>
        <v/>
      </c>
      <c r="E1723" s="68" t="str">
        <f>IFERROR(VLOOKUP($B1723,APガラス性能一覧!$A$2:$M$6097,4,0),"")</f>
        <v/>
      </c>
      <c r="F1723" s="68" t="str">
        <f>IFERROR(VLOOKUP($B1723,APガラス性能一覧!$A$2:$M$6097,5,0),"")</f>
        <v/>
      </c>
      <c r="G1723" s="68" t="str">
        <f>IFERROR(VLOOKUP($B1723,APガラス性能一覧!$A$2:$M$6097,6,0),"")</f>
        <v/>
      </c>
      <c r="H1723" s="68" t="str">
        <f>IFERROR(VLOOKUP($B1723,APガラス性能一覧!$A$2:$M$6097,7,0),"")</f>
        <v/>
      </c>
      <c r="I1723" s="68" t="str">
        <f>IFERROR(VLOOKUP($B1723,APガラス性能一覧!$A$2:$M$6097,8,0),"")</f>
        <v/>
      </c>
      <c r="J1723" s="68" t="str">
        <f>IFERROR(VLOOKUP($B1723,APガラス性能一覧!$A$2:$M$6097,9,0),"")</f>
        <v/>
      </c>
      <c r="K1723" s="68" t="str">
        <f>IFERROR(VLOOKUP($B1723,APガラス性能一覧!$A$2:$M$6097,10,0),"")</f>
        <v/>
      </c>
      <c r="L1723" s="68" t="str">
        <f>IFERROR(VLOOKUP($B1723,APガラス性能一覧!$A$2:$M$6097,11,0),"")</f>
        <v/>
      </c>
      <c r="M1723" s="68" t="str">
        <f>IFERROR(VLOOKUP($B1723,APガラス性能一覧!$A$2:$M$6097,12,0),"")</f>
        <v/>
      </c>
      <c r="N1723" s="68" t="str">
        <f>IFERROR(VLOOKUP($B1723,APガラス性能一覧!$A$2:$M$6097,13,0),"")</f>
        <v/>
      </c>
    </row>
    <row r="1724" spans="2:14" x14ac:dyDescent="0.4">
      <c r="B1724" s="68" t="str">
        <f>IF($D$2="","",IF($E$2=0.65,IFERROR(IF(INDEX(APガラス性能一覧!A:A,MATCH(ROW(B1718),APガラス性能一覧!$O:$O,0))="","",INDEX(APガラス性能一覧!A:A,MATCH(ROW(B1718),APガラス性能一覧!$O:$O,0))),""),IFERROR(IF(INDEX(APガラス性能一覧!A:A,MATCH(ROW(B1718),APガラス性能一覧!$N:$N,0))="","",INDEX(APガラス性能一覧!A:A,MATCH(ROW(B1718),APガラス性能一覧!$N:$N,0))),"")))</f>
        <v/>
      </c>
      <c r="C1724" s="68" t="str">
        <f>IFERROR(VLOOKUP($B1724,APガラス性能一覧!$A$2:$M$6097,2,0),"")</f>
        <v/>
      </c>
      <c r="D1724" s="68" t="str">
        <f>IFERROR(VLOOKUP($B1724,APガラス性能一覧!$A$2:$M$6097,3,0),"")</f>
        <v/>
      </c>
      <c r="E1724" s="68" t="str">
        <f>IFERROR(VLOOKUP($B1724,APガラス性能一覧!$A$2:$M$6097,4,0),"")</f>
        <v/>
      </c>
      <c r="F1724" s="68" t="str">
        <f>IFERROR(VLOOKUP($B1724,APガラス性能一覧!$A$2:$M$6097,5,0),"")</f>
        <v/>
      </c>
      <c r="G1724" s="68" t="str">
        <f>IFERROR(VLOOKUP($B1724,APガラス性能一覧!$A$2:$M$6097,6,0),"")</f>
        <v/>
      </c>
      <c r="H1724" s="68" t="str">
        <f>IFERROR(VLOOKUP($B1724,APガラス性能一覧!$A$2:$M$6097,7,0),"")</f>
        <v/>
      </c>
      <c r="I1724" s="68" t="str">
        <f>IFERROR(VLOOKUP($B1724,APガラス性能一覧!$A$2:$M$6097,8,0),"")</f>
        <v/>
      </c>
      <c r="J1724" s="68" t="str">
        <f>IFERROR(VLOOKUP($B1724,APガラス性能一覧!$A$2:$M$6097,9,0),"")</f>
        <v/>
      </c>
      <c r="K1724" s="68" t="str">
        <f>IFERROR(VLOOKUP($B1724,APガラス性能一覧!$A$2:$M$6097,10,0),"")</f>
        <v/>
      </c>
      <c r="L1724" s="68" t="str">
        <f>IFERROR(VLOOKUP($B1724,APガラス性能一覧!$A$2:$M$6097,11,0),"")</f>
        <v/>
      </c>
      <c r="M1724" s="68" t="str">
        <f>IFERROR(VLOOKUP($B1724,APガラス性能一覧!$A$2:$M$6097,12,0),"")</f>
        <v/>
      </c>
      <c r="N1724" s="68" t="str">
        <f>IFERROR(VLOOKUP($B1724,APガラス性能一覧!$A$2:$M$6097,13,0),"")</f>
        <v/>
      </c>
    </row>
    <row r="1725" spans="2:14" x14ac:dyDescent="0.4">
      <c r="B1725" s="68" t="str">
        <f>IF($D$2="","",IF($E$2=0.65,IFERROR(IF(INDEX(APガラス性能一覧!A:A,MATCH(ROW(B1719),APガラス性能一覧!$O:$O,0))="","",INDEX(APガラス性能一覧!A:A,MATCH(ROW(B1719),APガラス性能一覧!$O:$O,0))),""),IFERROR(IF(INDEX(APガラス性能一覧!A:A,MATCH(ROW(B1719),APガラス性能一覧!$N:$N,0))="","",INDEX(APガラス性能一覧!A:A,MATCH(ROW(B1719),APガラス性能一覧!$N:$N,0))),"")))</f>
        <v/>
      </c>
      <c r="C1725" s="68" t="str">
        <f>IFERROR(VLOOKUP($B1725,APガラス性能一覧!$A$2:$M$6097,2,0),"")</f>
        <v/>
      </c>
      <c r="D1725" s="68" t="str">
        <f>IFERROR(VLOOKUP($B1725,APガラス性能一覧!$A$2:$M$6097,3,0),"")</f>
        <v/>
      </c>
      <c r="E1725" s="68" t="str">
        <f>IFERROR(VLOOKUP($B1725,APガラス性能一覧!$A$2:$M$6097,4,0),"")</f>
        <v/>
      </c>
      <c r="F1725" s="68" t="str">
        <f>IFERROR(VLOOKUP($B1725,APガラス性能一覧!$A$2:$M$6097,5,0),"")</f>
        <v/>
      </c>
      <c r="G1725" s="68" t="str">
        <f>IFERROR(VLOOKUP($B1725,APガラス性能一覧!$A$2:$M$6097,6,0),"")</f>
        <v/>
      </c>
      <c r="H1725" s="68" t="str">
        <f>IFERROR(VLOOKUP($B1725,APガラス性能一覧!$A$2:$M$6097,7,0),"")</f>
        <v/>
      </c>
      <c r="I1725" s="68" t="str">
        <f>IFERROR(VLOOKUP($B1725,APガラス性能一覧!$A$2:$M$6097,8,0),"")</f>
        <v/>
      </c>
      <c r="J1725" s="68" t="str">
        <f>IFERROR(VLOOKUP($B1725,APガラス性能一覧!$A$2:$M$6097,9,0),"")</f>
        <v/>
      </c>
      <c r="K1725" s="68" t="str">
        <f>IFERROR(VLOOKUP($B1725,APガラス性能一覧!$A$2:$M$6097,10,0),"")</f>
        <v/>
      </c>
      <c r="L1725" s="68" t="str">
        <f>IFERROR(VLOOKUP($B1725,APガラス性能一覧!$A$2:$M$6097,11,0),"")</f>
        <v/>
      </c>
      <c r="M1725" s="68" t="str">
        <f>IFERROR(VLOOKUP($B1725,APガラス性能一覧!$A$2:$M$6097,12,0),"")</f>
        <v/>
      </c>
      <c r="N1725" s="68" t="str">
        <f>IFERROR(VLOOKUP($B1725,APガラス性能一覧!$A$2:$M$6097,13,0),"")</f>
        <v/>
      </c>
    </row>
    <row r="1726" spans="2:14" x14ac:dyDescent="0.4">
      <c r="B1726" s="68" t="str">
        <f>IF($D$2="","",IF($E$2=0.65,IFERROR(IF(INDEX(APガラス性能一覧!A:A,MATCH(ROW(B1720),APガラス性能一覧!$O:$O,0))="","",INDEX(APガラス性能一覧!A:A,MATCH(ROW(B1720),APガラス性能一覧!$O:$O,0))),""),IFERROR(IF(INDEX(APガラス性能一覧!A:A,MATCH(ROW(B1720),APガラス性能一覧!$N:$N,0))="","",INDEX(APガラス性能一覧!A:A,MATCH(ROW(B1720),APガラス性能一覧!$N:$N,0))),"")))</f>
        <v/>
      </c>
      <c r="C1726" s="68" t="str">
        <f>IFERROR(VLOOKUP($B1726,APガラス性能一覧!$A$2:$M$6097,2,0),"")</f>
        <v/>
      </c>
      <c r="D1726" s="68" t="str">
        <f>IFERROR(VLOOKUP($B1726,APガラス性能一覧!$A$2:$M$6097,3,0),"")</f>
        <v/>
      </c>
      <c r="E1726" s="68" t="str">
        <f>IFERROR(VLOOKUP($B1726,APガラス性能一覧!$A$2:$M$6097,4,0),"")</f>
        <v/>
      </c>
      <c r="F1726" s="68" t="str">
        <f>IFERROR(VLOOKUP($B1726,APガラス性能一覧!$A$2:$M$6097,5,0),"")</f>
        <v/>
      </c>
      <c r="G1726" s="68" t="str">
        <f>IFERROR(VLOOKUP($B1726,APガラス性能一覧!$A$2:$M$6097,6,0),"")</f>
        <v/>
      </c>
      <c r="H1726" s="68" t="str">
        <f>IFERROR(VLOOKUP($B1726,APガラス性能一覧!$A$2:$M$6097,7,0),"")</f>
        <v/>
      </c>
      <c r="I1726" s="68" t="str">
        <f>IFERROR(VLOOKUP($B1726,APガラス性能一覧!$A$2:$M$6097,8,0),"")</f>
        <v/>
      </c>
      <c r="J1726" s="68" t="str">
        <f>IFERROR(VLOOKUP($B1726,APガラス性能一覧!$A$2:$M$6097,9,0),"")</f>
        <v/>
      </c>
      <c r="K1726" s="68" t="str">
        <f>IFERROR(VLOOKUP($B1726,APガラス性能一覧!$A$2:$M$6097,10,0),"")</f>
        <v/>
      </c>
      <c r="L1726" s="68" t="str">
        <f>IFERROR(VLOOKUP($B1726,APガラス性能一覧!$A$2:$M$6097,11,0),"")</f>
        <v/>
      </c>
      <c r="M1726" s="68" t="str">
        <f>IFERROR(VLOOKUP($B1726,APガラス性能一覧!$A$2:$M$6097,12,0),"")</f>
        <v/>
      </c>
      <c r="N1726" s="68" t="str">
        <f>IFERROR(VLOOKUP($B1726,APガラス性能一覧!$A$2:$M$6097,13,0),"")</f>
        <v/>
      </c>
    </row>
    <row r="1727" spans="2:14" x14ac:dyDescent="0.4">
      <c r="B1727" s="68" t="str">
        <f>IF($D$2="","",IF($E$2=0.65,IFERROR(IF(INDEX(APガラス性能一覧!A:A,MATCH(ROW(B1721),APガラス性能一覧!$O:$O,0))="","",INDEX(APガラス性能一覧!A:A,MATCH(ROW(B1721),APガラス性能一覧!$O:$O,0))),""),IFERROR(IF(INDEX(APガラス性能一覧!A:A,MATCH(ROW(B1721),APガラス性能一覧!$N:$N,0))="","",INDEX(APガラス性能一覧!A:A,MATCH(ROW(B1721),APガラス性能一覧!$N:$N,0))),"")))</f>
        <v/>
      </c>
      <c r="C1727" s="68" t="str">
        <f>IFERROR(VLOOKUP($B1727,APガラス性能一覧!$A$2:$M$6097,2,0),"")</f>
        <v/>
      </c>
      <c r="D1727" s="68" t="str">
        <f>IFERROR(VLOOKUP($B1727,APガラス性能一覧!$A$2:$M$6097,3,0),"")</f>
        <v/>
      </c>
      <c r="E1727" s="68" t="str">
        <f>IFERROR(VLOOKUP($B1727,APガラス性能一覧!$A$2:$M$6097,4,0),"")</f>
        <v/>
      </c>
      <c r="F1727" s="68" t="str">
        <f>IFERROR(VLOOKUP($B1727,APガラス性能一覧!$A$2:$M$6097,5,0),"")</f>
        <v/>
      </c>
      <c r="G1727" s="68" t="str">
        <f>IFERROR(VLOOKUP($B1727,APガラス性能一覧!$A$2:$M$6097,6,0),"")</f>
        <v/>
      </c>
      <c r="H1727" s="68" t="str">
        <f>IFERROR(VLOOKUP($B1727,APガラス性能一覧!$A$2:$M$6097,7,0),"")</f>
        <v/>
      </c>
      <c r="I1727" s="68" t="str">
        <f>IFERROR(VLOOKUP($B1727,APガラス性能一覧!$A$2:$M$6097,8,0),"")</f>
        <v/>
      </c>
      <c r="J1727" s="68" t="str">
        <f>IFERROR(VLOOKUP($B1727,APガラス性能一覧!$A$2:$M$6097,9,0),"")</f>
        <v/>
      </c>
      <c r="K1727" s="68" t="str">
        <f>IFERROR(VLOOKUP($B1727,APガラス性能一覧!$A$2:$M$6097,10,0),"")</f>
        <v/>
      </c>
      <c r="L1727" s="68" t="str">
        <f>IFERROR(VLOOKUP($B1727,APガラス性能一覧!$A$2:$M$6097,11,0),"")</f>
        <v/>
      </c>
      <c r="M1727" s="68" t="str">
        <f>IFERROR(VLOOKUP($B1727,APガラス性能一覧!$A$2:$M$6097,12,0),"")</f>
        <v/>
      </c>
      <c r="N1727" s="68" t="str">
        <f>IFERROR(VLOOKUP($B1727,APガラス性能一覧!$A$2:$M$6097,13,0),"")</f>
        <v/>
      </c>
    </row>
    <row r="1728" spans="2:14" x14ac:dyDescent="0.4">
      <c r="B1728" s="68" t="str">
        <f>IF($D$2="","",IF($E$2=0.65,IFERROR(IF(INDEX(APガラス性能一覧!A:A,MATCH(ROW(B1722),APガラス性能一覧!$O:$O,0))="","",INDEX(APガラス性能一覧!A:A,MATCH(ROW(B1722),APガラス性能一覧!$O:$O,0))),""),IFERROR(IF(INDEX(APガラス性能一覧!A:A,MATCH(ROW(B1722),APガラス性能一覧!$N:$N,0))="","",INDEX(APガラス性能一覧!A:A,MATCH(ROW(B1722),APガラス性能一覧!$N:$N,0))),"")))</f>
        <v/>
      </c>
      <c r="C1728" s="68" t="str">
        <f>IFERROR(VLOOKUP($B1728,APガラス性能一覧!$A$2:$M$6097,2,0),"")</f>
        <v/>
      </c>
      <c r="D1728" s="68" t="str">
        <f>IFERROR(VLOOKUP($B1728,APガラス性能一覧!$A$2:$M$6097,3,0),"")</f>
        <v/>
      </c>
      <c r="E1728" s="68" t="str">
        <f>IFERROR(VLOOKUP($B1728,APガラス性能一覧!$A$2:$M$6097,4,0),"")</f>
        <v/>
      </c>
      <c r="F1728" s="68" t="str">
        <f>IFERROR(VLOOKUP($B1728,APガラス性能一覧!$A$2:$M$6097,5,0),"")</f>
        <v/>
      </c>
      <c r="G1728" s="68" t="str">
        <f>IFERROR(VLOOKUP($B1728,APガラス性能一覧!$A$2:$M$6097,6,0),"")</f>
        <v/>
      </c>
      <c r="H1728" s="68" t="str">
        <f>IFERROR(VLOOKUP($B1728,APガラス性能一覧!$A$2:$M$6097,7,0),"")</f>
        <v/>
      </c>
      <c r="I1728" s="68" t="str">
        <f>IFERROR(VLOOKUP($B1728,APガラス性能一覧!$A$2:$M$6097,8,0),"")</f>
        <v/>
      </c>
      <c r="J1728" s="68" t="str">
        <f>IFERROR(VLOOKUP($B1728,APガラス性能一覧!$A$2:$M$6097,9,0),"")</f>
        <v/>
      </c>
      <c r="K1728" s="68" t="str">
        <f>IFERROR(VLOOKUP($B1728,APガラス性能一覧!$A$2:$M$6097,10,0),"")</f>
        <v/>
      </c>
      <c r="L1728" s="68" t="str">
        <f>IFERROR(VLOOKUP($B1728,APガラス性能一覧!$A$2:$M$6097,11,0),"")</f>
        <v/>
      </c>
      <c r="M1728" s="68" t="str">
        <f>IFERROR(VLOOKUP($B1728,APガラス性能一覧!$A$2:$M$6097,12,0),"")</f>
        <v/>
      </c>
      <c r="N1728" s="68" t="str">
        <f>IFERROR(VLOOKUP($B1728,APガラス性能一覧!$A$2:$M$6097,13,0),"")</f>
        <v/>
      </c>
    </row>
    <row r="1729" spans="2:14" x14ac:dyDescent="0.4">
      <c r="B1729" s="68" t="str">
        <f>IF($D$2="","",IF($E$2=0.65,IFERROR(IF(INDEX(APガラス性能一覧!A:A,MATCH(ROW(B1723),APガラス性能一覧!$O:$O,0))="","",INDEX(APガラス性能一覧!A:A,MATCH(ROW(B1723),APガラス性能一覧!$O:$O,0))),""),IFERROR(IF(INDEX(APガラス性能一覧!A:A,MATCH(ROW(B1723),APガラス性能一覧!$N:$N,0))="","",INDEX(APガラス性能一覧!A:A,MATCH(ROW(B1723),APガラス性能一覧!$N:$N,0))),"")))</f>
        <v/>
      </c>
      <c r="C1729" s="68" t="str">
        <f>IFERROR(VLOOKUP($B1729,APガラス性能一覧!$A$2:$M$6097,2,0),"")</f>
        <v/>
      </c>
      <c r="D1729" s="68" t="str">
        <f>IFERROR(VLOOKUP($B1729,APガラス性能一覧!$A$2:$M$6097,3,0),"")</f>
        <v/>
      </c>
      <c r="E1729" s="68" t="str">
        <f>IFERROR(VLOOKUP($B1729,APガラス性能一覧!$A$2:$M$6097,4,0),"")</f>
        <v/>
      </c>
      <c r="F1729" s="68" t="str">
        <f>IFERROR(VLOOKUP($B1729,APガラス性能一覧!$A$2:$M$6097,5,0),"")</f>
        <v/>
      </c>
      <c r="G1729" s="68" t="str">
        <f>IFERROR(VLOOKUP($B1729,APガラス性能一覧!$A$2:$M$6097,6,0),"")</f>
        <v/>
      </c>
      <c r="H1729" s="68" t="str">
        <f>IFERROR(VLOOKUP($B1729,APガラス性能一覧!$A$2:$M$6097,7,0),"")</f>
        <v/>
      </c>
      <c r="I1729" s="68" t="str">
        <f>IFERROR(VLOOKUP($B1729,APガラス性能一覧!$A$2:$M$6097,8,0),"")</f>
        <v/>
      </c>
      <c r="J1729" s="68" t="str">
        <f>IFERROR(VLOOKUP($B1729,APガラス性能一覧!$A$2:$M$6097,9,0),"")</f>
        <v/>
      </c>
      <c r="K1729" s="68" t="str">
        <f>IFERROR(VLOOKUP($B1729,APガラス性能一覧!$A$2:$M$6097,10,0),"")</f>
        <v/>
      </c>
      <c r="L1729" s="68" t="str">
        <f>IFERROR(VLOOKUP($B1729,APガラス性能一覧!$A$2:$M$6097,11,0),"")</f>
        <v/>
      </c>
      <c r="M1729" s="68" t="str">
        <f>IFERROR(VLOOKUP($B1729,APガラス性能一覧!$A$2:$M$6097,12,0),"")</f>
        <v/>
      </c>
      <c r="N1729" s="68" t="str">
        <f>IFERROR(VLOOKUP($B1729,APガラス性能一覧!$A$2:$M$6097,13,0),"")</f>
        <v/>
      </c>
    </row>
    <row r="1730" spans="2:14" x14ac:dyDescent="0.4">
      <c r="B1730" s="68" t="str">
        <f>IF($D$2="","",IF($E$2=0.65,IFERROR(IF(INDEX(APガラス性能一覧!A:A,MATCH(ROW(B1724),APガラス性能一覧!$O:$O,0))="","",INDEX(APガラス性能一覧!A:A,MATCH(ROW(B1724),APガラス性能一覧!$O:$O,0))),""),IFERROR(IF(INDEX(APガラス性能一覧!A:A,MATCH(ROW(B1724),APガラス性能一覧!$N:$N,0))="","",INDEX(APガラス性能一覧!A:A,MATCH(ROW(B1724),APガラス性能一覧!$N:$N,0))),"")))</f>
        <v/>
      </c>
      <c r="C1730" s="68" t="str">
        <f>IFERROR(VLOOKUP($B1730,APガラス性能一覧!$A$2:$M$6097,2,0),"")</f>
        <v/>
      </c>
      <c r="D1730" s="68" t="str">
        <f>IFERROR(VLOOKUP($B1730,APガラス性能一覧!$A$2:$M$6097,3,0),"")</f>
        <v/>
      </c>
      <c r="E1730" s="68" t="str">
        <f>IFERROR(VLOOKUP($B1730,APガラス性能一覧!$A$2:$M$6097,4,0),"")</f>
        <v/>
      </c>
      <c r="F1730" s="68" t="str">
        <f>IFERROR(VLOOKUP($B1730,APガラス性能一覧!$A$2:$M$6097,5,0),"")</f>
        <v/>
      </c>
      <c r="G1730" s="68" t="str">
        <f>IFERROR(VLOOKUP($B1730,APガラス性能一覧!$A$2:$M$6097,6,0),"")</f>
        <v/>
      </c>
      <c r="H1730" s="68" t="str">
        <f>IFERROR(VLOOKUP($B1730,APガラス性能一覧!$A$2:$M$6097,7,0),"")</f>
        <v/>
      </c>
      <c r="I1730" s="68" t="str">
        <f>IFERROR(VLOOKUP($B1730,APガラス性能一覧!$A$2:$M$6097,8,0),"")</f>
        <v/>
      </c>
      <c r="J1730" s="68" t="str">
        <f>IFERROR(VLOOKUP($B1730,APガラス性能一覧!$A$2:$M$6097,9,0),"")</f>
        <v/>
      </c>
      <c r="K1730" s="68" t="str">
        <f>IFERROR(VLOOKUP($B1730,APガラス性能一覧!$A$2:$M$6097,10,0),"")</f>
        <v/>
      </c>
      <c r="L1730" s="68" t="str">
        <f>IFERROR(VLOOKUP($B1730,APガラス性能一覧!$A$2:$M$6097,11,0),"")</f>
        <v/>
      </c>
      <c r="M1730" s="68" t="str">
        <f>IFERROR(VLOOKUP($B1730,APガラス性能一覧!$A$2:$M$6097,12,0),"")</f>
        <v/>
      </c>
      <c r="N1730" s="68" t="str">
        <f>IFERROR(VLOOKUP($B1730,APガラス性能一覧!$A$2:$M$6097,13,0),"")</f>
        <v/>
      </c>
    </row>
    <row r="1731" spans="2:14" x14ac:dyDescent="0.4">
      <c r="B1731" s="68" t="str">
        <f>IF($D$2="","",IF($E$2=0.65,IFERROR(IF(INDEX(APガラス性能一覧!A:A,MATCH(ROW(B1725),APガラス性能一覧!$O:$O,0))="","",INDEX(APガラス性能一覧!A:A,MATCH(ROW(B1725),APガラス性能一覧!$O:$O,0))),""),IFERROR(IF(INDEX(APガラス性能一覧!A:A,MATCH(ROW(B1725),APガラス性能一覧!$N:$N,0))="","",INDEX(APガラス性能一覧!A:A,MATCH(ROW(B1725),APガラス性能一覧!$N:$N,0))),"")))</f>
        <v/>
      </c>
      <c r="C1731" s="68" t="str">
        <f>IFERROR(VLOOKUP($B1731,APガラス性能一覧!$A$2:$M$6097,2,0),"")</f>
        <v/>
      </c>
      <c r="D1731" s="68" t="str">
        <f>IFERROR(VLOOKUP($B1731,APガラス性能一覧!$A$2:$M$6097,3,0),"")</f>
        <v/>
      </c>
      <c r="E1731" s="68" t="str">
        <f>IFERROR(VLOOKUP($B1731,APガラス性能一覧!$A$2:$M$6097,4,0),"")</f>
        <v/>
      </c>
      <c r="F1731" s="68" t="str">
        <f>IFERROR(VLOOKUP($B1731,APガラス性能一覧!$A$2:$M$6097,5,0),"")</f>
        <v/>
      </c>
      <c r="G1731" s="68" t="str">
        <f>IFERROR(VLOOKUP($B1731,APガラス性能一覧!$A$2:$M$6097,6,0),"")</f>
        <v/>
      </c>
      <c r="H1731" s="68" t="str">
        <f>IFERROR(VLOOKUP($B1731,APガラス性能一覧!$A$2:$M$6097,7,0),"")</f>
        <v/>
      </c>
      <c r="I1731" s="68" t="str">
        <f>IFERROR(VLOOKUP($B1731,APガラス性能一覧!$A$2:$M$6097,8,0),"")</f>
        <v/>
      </c>
      <c r="J1731" s="68" t="str">
        <f>IFERROR(VLOOKUP($B1731,APガラス性能一覧!$A$2:$M$6097,9,0),"")</f>
        <v/>
      </c>
      <c r="K1731" s="68" t="str">
        <f>IFERROR(VLOOKUP($B1731,APガラス性能一覧!$A$2:$M$6097,10,0),"")</f>
        <v/>
      </c>
      <c r="L1731" s="68" t="str">
        <f>IFERROR(VLOOKUP($B1731,APガラス性能一覧!$A$2:$M$6097,11,0),"")</f>
        <v/>
      </c>
      <c r="M1731" s="68" t="str">
        <f>IFERROR(VLOOKUP($B1731,APガラス性能一覧!$A$2:$M$6097,12,0),"")</f>
        <v/>
      </c>
      <c r="N1731" s="68" t="str">
        <f>IFERROR(VLOOKUP($B1731,APガラス性能一覧!$A$2:$M$6097,13,0),"")</f>
        <v/>
      </c>
    </row>
    <row r="1732" spans="2:14" x14ac:dyDescent="0.4">
      <c r="B1732" s="68" t="str">
        <f>IF($D$2="","",IF($E$2=0.65,IFERROR(IF(INDEX(APガラス性能一覧!A:A,MATCH(ROW(B1726),APガラス性能一覧!$O:$O,0))="","",INDEX(APガラス性能一覧!A:A,MATCH(ROW(B1726),APガラス性能一覧!$O:$O,0))),""),IFERROR(IF(INDEX(APガラス性能一覧!A:A,MATCH(ROW(B1726),APガラス性能一覧!$N:$N,0))="","",INDEX(APガラス性能一覧!A:A,MATCH(ROW(B1726),APガラス性能一覧!$N:$N,0))),"")))</f>
        <v/>
      </c>
      <c r="C1732" s="68" t="str">
        <f>IFERROR(VLOOKUP($B1732,APガラス性能一覧!$A$2:$M$6097,2,0),"")</f>
        <v/>
      </c>
      <c r="D1732" s="68" t="str">
        <f>IFERROR(VLOOKUP($B1732,APガラス性能一覧!$A$2:$M$6097,3,0),"")</f>
        <v/>
      </c>
      <c r="E1732" s="68" t="str">
        <f>IFERROR(VLOOKUP($B1732,APガラス性能一覧!$A$2:$M$6097,4,0),"")</f>
        <v/>
      </c>
      <c r="F1732" s="68" t="str">
        <f>IFERROR(VLOOKUP($B1732,APガラス性能一覧!$A$2:$M$6097,5,0),"")</f>
        <v/>
      </c>
      <c r="G1732" s="68" t="str">
        <f>IFERROR(VLOOKUP($B1732,APガラス性能一覧!$A$2:$M$6097,6,0),"")</f>
        <v/>
      </c>
      <c r="H1732" s="68" t="str">
        <f>IFERROR(VLOOKUP($B1732,APガラス性能一覧!$A$2:$M$6097,7,0),"")</f>
        <v/>
      </c>
      <c r="I1732" s="68" t="str">
        <f>IFERROR(VLOOKUP($B1732,APガラス性能一覧!$A$2:$M$6097,8,0),"")</f>
        <v/>
      </c>
      <c r="J1732" s="68" t="str">
        <f>IFERROR(VLOOKUP($B1732,APガラス性能一覧!$A$2:$M$6097,9,0),"")</f>
        <v/>
      </c>
      <c r="K1732" s="68" t="str">
        <f>IFERROR(VLOOKUP($B1732,APガラス性能一覧!$A$2:$M$6097,10,0),"")</f>
        <v/>
      </c>
      <c r="L1732" s="68" t="str">
        <f>IFERROR(VLOOKUP($B1732,APガラス性能一覧!$A$2:$M$6097,11,0),"")</f>
        <v/>
      </c>
      <c r="M1732" s="68" t="str">
        <f>IFERROR(VLOOKUP($B1732,APガラス性能一覧!$A$2:$M$6097,12,0),"")</f>
        <v/>
      </c>
      <c r="N1732" s="68" t="str">
        <f>IFERROR(VLOOKUP($B1732,APガラス性能一覧!$A$2:$M$6097,13,0),"")</f>
        <v/>
      </c>
    </row>
    <row r="1733" spans="2:14" x14ac:dyDescent="0.4">
      <c r="B1733" s="68" t="str">
        <f>IF($D$2="","",IF($E$2=0.65,IFERROR(IF(INDEX(APガラス性能一覧!A:A,MATCH(ROW(B1727),APガラス性能一覧!$O:$O,0))="","",INDEX(APガラス性能一覧!A:A,MATCH(ROW(B1727),APガラス性能一覧!$O:$O,0))),""),IFERROR(IF(INDEX(APガラス性能一覧!A:A,MATCH(ROW(B1727),APガラス性能一覧!$N:$N,0))="","",INDEX(APガラス性能一覧!A:A,MATCH(ROW(B1727),APガラス性能一覧!$N:$N,0))),"")))</f>
        <v/>
      </c>
      <c r="C1733" s="68" t="str">
        <f>IFERROR(VLOOKUP($B1733,APガラス性能一覧!$A$2:$M$6097,2,0),"")</f>
        <v/>
      </c>
      <c r="D1733" s="68" t="str">
        <f>IFERROR(VLOOKUP($B1733,APガラス性能一覧!$A$2:$M$6097,3,0),"")</f>
        <v/>
      </c>
      <c r="E1733" s="68" t="str">
        <f>IFERROR(VLOOKUP($B1733,APガラス性能一覧!$A$2:$M$6097,4,0),"")</f>
        <v/>
      </c>
      <c r="F1733" s="68" t="str">
        <f>IFERROR(VLOOKUP($B1733,APガラス性能一覧!$A$2:$M$6097,5,0),"")</f>
        <v/>
      </c>
      <c r="G1733" s="68" t="str">
        <f>IFERROR(VLOOKUP($B1733,APガラス性能一覧!$A$2:$M$6097,6,0),"")</f>
        <v/>
      </c>
      <c r="H1733" s="68" t="str">
        <f>IFERROR(VLOOKUP($B1733,APガラス性能一覧!$A$2:$M$6097,7,0),"")</f>
        <v/>
      </c>
      <c r="I1733" s="68" t="str">
        <f>IFERROR(VLOOKUP($B1733,APガラス性能一覧!$A$2:$M$6097,8,0),"")</f>
        <v/>
      </c>
      <c r="J1733" s="68" t="str">
        <f>IFERROR(VLOOKUP($B1733,APガラス性能一覧!$A$2:$M$6097,9,0),"")</f>
        <v/>
      </c>
      <c r="K1733" s="68" t="str">
        <f>IFERROR(VLOOKUP($B1733,APガラス性能一覧!$A$2:$M$6097,10,0),"")</f>
        <v/>
      </c>
      <c r="L1733" s="68" t="str">
        <f>IFERROR(VLOOKUP($B1733,APガラス性能一覧!$A$2:$M$6097,11,0),"")</f>
        <v/>
      </c>
      <c r="M1733" s="68" t="str">
        <f>IFERROR(VLOOKUP($B1733,APガラス性能一覧!$A$2:$M$6097,12,0),"")</f>
        <v/>
      </c>
      <c r="N1733" s="68" t="str">
        <f>IFERROR(VLOOKUP($B1733,APガラス性能一覧!$A$2:$M$6097,13,0),"")</f>
        <v/>
      </c>
    </row>
    <row r="1734" spans="2:14" x14ac:dyDescent="0.4">
      <c r="B1734" s="68" t="str">
        <f>IF($D$2="","",IF($E$2=0.65,IFERROR(IF(INDEX(APガラス性能一覧!A:A,MATCH(ROW(B1728),APガラス性能一覧!$O:$O,0))="","",INDEX(APガラス性能一覧!A:A,MATCH(ROW(B1728),APガラス性能一覧!$O:$O,0))),""),IFERROR(IF(INDEX(APガラス性能一覧!A:A,MATCH(ROW(B1728),APガラス性能一覧!$N:$N,0))="","",INDEX(APガラス性能一覧!A:A,MATCH(ROW(B1728),APガラス性能一覧!$N:$N,0))),"")))</f>
        <v/>
      </c>
      <c r="C1734" s="68" t="str">
        <f>IFERROR(VLOOKUP($B1734,APガラス性能一覧!$A$2:$M$6097,2,0),"")</f>
        <v/>
      </c>
      <c r="D1734" s="68" t="str">
        <f>IFERROR(VLOOKUP($B1734,APガラス性能一覧!$A$2:$M$6097,3,0),"")</f>
        <v/>
      </c>
      <c r="E1734" s="68" t="str">
        <f>IFERROR(VLOOKUP($B1734,APガラス性能一覧!$A$2:$M$6097,4,0),"")</f>
        <v/>
      </c>
      <c r="F1734" s="68" t="str">
        <f>IFERROR(VLOOKUP($B1734,APガラス性能一覧!$A$2:$M$6097,5,0),"")</f>
        <v/>
      </c>
      <c r="G1734" s="68" t="str">
        <f>IFERROR(VLOOKUP($B1734,APガラス性能一覧!$A$2:$M$6097,6,0),"")</f>
        <v/>
      </c>
      <c r="H1734" s="68" t="str">
        <f>IFERROR(VLOOKUP($B1734,APガラス性能一覧!$A$2:$M$6097,7,0),"")</f>
        <v/>
      </c>
      <c r="I1734" s="68" t="str">
        <f>IFERROR(VLOOKUP($B1734,APガラス性能一覧!$A$2:$M$6097,8,0),"")</f>
        <v/>
      </c>
      <c r="J1734" s="68" t="str">
        <f>IFERROR(VLOOKUP($B1734,APガラス性能一覧!$A$2:$M$6097,9,0),"")</f>
        <v/>
      </c>
      <c r="K1734" s="68" t="str">
        <f>IFERROR(VLOOKUP($B1734,APガラス性能一覧!$A$2:$M$6097,10,0),"")</f>
        <v/>
      </c>
      <c r="L1734" s="68" t="str">
        <f>IFERROR(VLOOKUP($B1734,APガラス性能一覧!$A$2:$M$6097,11,0),"")</f>
        <v/>
      </c>
      <c r="M1734" s="68" t="str">
        <f>IFERROR(VLOOKUP($B1734,APガラス性能一覧!$A$2:$M$6097,12,0),"")</f>
        <v/>
      </c>
      <c r="N1734" s="68" t="str">
        <f>IFERROR(VLOOKUP($B1734,APガラス性能一覧!$A$2:$M$6097,13,0),"")</f>
        <v/>
      </c>
    </row>
    <row r="1735" spans="2:14" x14ac:dyDescent="0.4">
      <c r="B1735" s="68" t="str">
        <f>IF($D$2="","",IF($E$2=0.65,IFERROR(IF(INDEX(APガラス性能一覧!A:A,MATCH(ROW(B1729),APガラス性能一覧!$O:$O,0))="","",INDEX(APガラス性能一覧!A:A,MATCH(ROW(B1729),APガラス性能一覧!$O:$O,0))),""),IFERROR(IF(INDEX(APガラス性能一覧!A:A,MATCH(ROW(B1729),APガラス性能一覧!$N:$N,0))="","",INDEX(APガラス性能一覧!A:A,MATCH(ROW(B1729),APガラス性能一覧!$N:$N,0))),"")))</f>
        <v/>
      </c>
      <c r="C1735" s="68" t="str">
        <f>IFERROR(VLOOKUP($B1735,APガラス性能一覧!$A$2:$M$6097,2,0),"")</f>
        <v/>
      </c>
      <c r="D1735" s="68" t="str">
        <f>IFERROR(VLOOKUP($B1735,APガラス性能一覧!$A$2:$M$6097,3,0),"")</f>
        <v/>
      </c>
      <c r="E1735" s="68" t="str">
        <f>IFERROR(VLOOKUP($B1735,APガラス性能一覧!$A$2:$M$6097,4,0),"")</f>
        <v/>
      </c>
      <c r="F1735" s="68" t="str">
        <f>IFERROR(VLOOKUP($B1735,APガラス性能一覧!$A$2:$M$6097,5,0),"")</f>
        <v/>
      </c>
      <c r="G1735" s="68" t="str">
        <f>IFERROR(VLOOKUP($B1735,APガラス性能一覧!$A$2:$M$6097,6,0),"")</f>
        <v/>
      </c>
      <c r="H1735" s="68" t="str">
        <f>IFERROR(VLOOKUP($B1735,APガラス性能一覧!$A$2:$M$6097,7,0),"")</f>
        <v/>
      </c>
      <c r="I1735" s="68" t="str">
        <f>IFERROR(VLOOKUP($B1735,APガラス性能一覧!$A$2:$M$6097,8,0),"")</f>
        <v/>
      </c>
      <c r="J1735" s="68" t="str">
        <f>IFERROR(VLOOKUP($B1735,APガラス性能一覧!$A$2:$M$6097,9,0),"")</f>
        <v/>
      </c>
      <c r="K1735" s="68" t="str">
        <f>IFERROR(VLOOKUP($B1735,APガラス性能一覧!$A$2:$M$6097,10,0),"")</f>
        <v/>
      </c>
      <c r="L1735" s="68" t="str">
        <f>IFERROR(VLOOKUP($B1735,APガラス性能一覧!$A$2:$M$6097,11,0),"")</f>
        <v/>
      </c>
      <c r="M1735" s="68" t="str">
        <f>IFERROR(VLOOKUP($B1735,APガラス性能一覧!$A$2:$M$6097,12,0),"")</f>
        <v/>
      </c>
      <c r="N1735" s="68" t="str">
        <f>IFERROR(VLOOKUP($B1735,APガラス性能一覧!$A$2:$M$6097,13,0),"")</f>
        <v/>
      </c>
    </row>
    <row r="1736" spans="2:14" x14ac:dyDescent="0.4">
      <c r="B1736" s="68" t="str">
        <f>IF($D$2="","",IF($E$2=0.65,IFERROR(IF(INDEX(APガラス性能一覧!A:A,MATCH(ROW(B1730),APガラス性能一覧!$O:$O,0))="","",INDEX(APガラス性能一覧!A:A,MATCH(ROW(B1730),APガラス性能一覧!$O:$O,0))),""),IFERROR(IF(INDEX(APガラス性能一覧!A:A,MATCH(ROW(B1730),APガラス性能一覧!$N:$N,0))="","",INDEX(APガラス性能一覧!A:A,MATCH(ROW(B1730),APガラス性能一覧!$N:$N,0))),"")))</f>
        <v/>
      </c>
      <c r="C1736" s="68" t="str">
        <f>IFERROR(VLOOKUP($B1736,APガラス性能一覧!$A$2:$M$6097,2,0),"")</f>
        <v/>
      </c>
      <c r="D1736" s="68" t="str">
        <f>IFERROR(VLOOKUP($B1736,APガラス性能一覧!$A$2:$M$6097,3,0),"")</f>
        <v/>
      </c>
      <c r="E1736" s="68" t="str">
        <f>IFERROR(VLOOKUP($B1736,APガラス性能一覧!$A$2:$M$6097,4,0),"")</f>
        <v/>
      </c>
      <c r="F1736" s="68" t="str">
        <f>IFERROR(VLOOKUP($B1736,APガラス性能一覧!$A$2:$M$6097,5,0),"")</f>
        <v/>
      </c>
      <c r="G1736" s="68" t="str">
        <f>IFERROR(VLOOKUP($B1736,APガラス性能一覧!$A$2:$M$6097,6,0),"")</f>
        <v/>
      </c>
      <c r="H1736" s="68" t="str">
        <f>IFERROR(VLOOKUP($B1736,APガラス性能一覧!$A$2:$M$6097,7,0),"")</f>
        <v/>
      </c>
      <c r="I1736" s="68" t="str">
        <f>IFERROR(VLOOKUP($B1736,APガラス性能一覧!$A$2:$M$6097,8,0),"")</f>
        <v/>
      </c>
      <c r="J1736" s="68" t="str">
        <f>IFERROR(VLOOKUP($B1736,APガラス性能一覧!$A$2:$M$6097,9,0),"")</f>
        <v/>
      </c>
      <c r="K1736" s="68" t="str">
        <f>IFERROR(VLOOKUP($B1736,APガラス性能一覧!$A$2:$M$6097,10,0),"")</f>
        <v/>
      </c>
      <c r="L1736" s="68" t="str">
        <f>IFERROR(VLOOKUP($B1736,APガラス性能一覧!$A$2:$M$6097,11,0),"")</f>
        <v/>
      </c>
      <c r="M1736" s="68" t="str">
        <f>IFERROR(VLOOKUP($B1736,APガラス性能一覧!$A$2:$M$6097,12,0),"")</f>
        <v/>
      </c>
      <c r="N1736" s="68" t="str">
        <f>IFERROR(VLOOKUP($B1736,APガラス性能一覧!$A$2:$M$6097,13,0),"")</f>
        <v/>
      </c>
    </row>
    <row r="1737" spans="2:14" x14ac:dyDescent="0.4">
      <c r="B1737" s="68" t="str">
        <f>IF($D$2="","",IF($E$2=0.65,IFERROR(IF(INDEX(APガラス性能一覧!A:A,MATCH(ROW(B1731),APガラス性能一覧!$O:$O,0))="","",INDEX(APガラス性能一覧!A:A,MATCH(ROW(B1731),APガラス性能一覧!$O:$O,0))),""),IFERROR(IF(INDEX(APガラス性能一覧!A:A,MATCH(ROW(B1731),APガラス性能一覧!$N:$N,0))="","",INDEX(APガラス性能一覧!A:A,MATCH(ROW(B1731),APガラス性能一覧!$N:$N,0))),"")))</f>
        <v/>
      </c>
      <c r="C1737" s="68" t="str">
        <f>IFERROR(VLOOKUP($B1737,APガラス性能一覧!$A$2:$M$6097,2,0),"")</f>
        <v/>
      </c>
      <c r="D1737" s="68" t="str">
        <f>IFERROR(VLOOKUP($B1737,APガラス性能一覧!$A$2:$M$6097,3,0),"")</f>
        <v/>
      </c>
      <c r="E1737" s="68" t="str">
        <f>IFERROR(VLOOKUP($B1737,APガラス性能一覧!$A$2:$M$6097,4,0),"")</f>
        <v/>
      </c>
      <c r="F1737" s="68" t="str">
        <f>IFERROR(VLOOKUP($B1737,APガラス性能一覧!$A$2:$M$6097,5,0),"")</f>
        <v/>
      </c>
      <c r="G1737" s="68" t="str">
        <f>IFERROR(VLOOKUP($B1737,APガラス性能一覧!$A$2:$M$6097,6,0),"")</f>
        <v/>
      </c>
      <c r="H1737" s="68" t="str">
        <f>IFERROR(VLOOKUP($B1737,APガラス性能一覧!$A$2:$M$6097,7,0),"")</f>
        <v/>
      </c>
      <c r="I1737" s="68" t="str">
        <f>IFERROR(VLOOKUP($B1737,APガラス性能一覧!$A$2:$M$6097,8,0),"")</f>
        <v/>
      </c>
      <c r="J1737" s="68" t="str">
        <f>IFERROR(VLOOKUP($B1737,APガラス性能一覧!$A$2:$M$6097,9,0),"")</f>
        <v/>
      </c>
      <c r="K1737" s="68" t="str">
        <f>IFERROR(VLOOKUP($B1737,APガラス性能一覧!$A$2:$M$6097,10,0),"")</f>
        <v/>
      </c>
      <c r="L1737" s="68" t="str">
        <f>IFERROR(VLOOKUP($B1737,APガラス性能一覧!$A$2:$M$6097,11,0),"")</f>
        <v/>
      </c>
      <c r="M1737" s="68" t="str">
        <f>IFERROR(VLOOKUP($B1737,APガラス性能一覧!$A$2:$M$6097,12,0),"")</f>
        <v/>
      </c>
      <c r="N1737" s="68" t="str">
        <f>IFERROR(VLOOKUP($B1737,APガラス性能一覧!$A$2:$M$6097,13,0),"")</f>
        <v/>
      </c>
    </row>
    <row r="1738" spans="2:14" x14ac:dyDescent="0.4">
      <c r="B1738" s="68" t="str">
        <f>IF($D$2="","",IF($E$2=0.65,IFERROR(IF(INDEX(APガラス性能一覧!A:A,MATCH(ROW(B1732),APガラス性能一覧!$O:$O,0))="","",INDEX(APガラス性能一覧!A:A,MATCH(ROW(B1732),APガラス性能一覧!$O:$O,0))),""),IFERROR(IF(INDEX(APガラス性能一覧!A:A,MATCH(ROW(B1732),APガラス性能一覧!$N:$N,0))="","",INDEX(APガラス性能一覧!A:A,MATCH(ROW(B1732),APガラス性能一覧!$N:$N,0))),"")))</f>
        <v/>
      </c>
      <c r="C1738" s="68" t="str">
        <f>IFERROR(VLOOKUP($B1738,APガラス性能一覧!$A$2:$M$6097,2,0),"")</f>
        <v/>
      </c>
      <c r="D1738" s="68" t="str">
        <f>IFERROR(VLOOKUP($B1738,APガラス性能一覧!$A$2:$M$6097,3,0),"")</f>
        <v/>
      </c>
      <c r="E1738" s="68" t="str">
        <f>IFERROR(VLOOKUP($B1738,APガラス性能一覧!$A$2:$M$6097,4,0),"")</f>
        <v/>
      </c>
      <c r="F1738" s="68" t="str">
        <f>IFERROR(VLOOKUP($B1738,APガラス性能一覧!$A$2:$M$6097,5,0),"")</f>
        <v/>
      </c>
      <c r="G1738" s="68" t="str">
        <f>IFERROR(VLOOKUP($B1738,APガラス性能一覧!$A$2:$M$6097,6,0),"")</f>
        <v/>
      </c>
      <c r="H1738" s="68" t="str">
        <f>IFERROR(VLOOKUP($B1738,APガラス性能一覧!$A$2:$M$6097,7,0),"")</f>
        <v/>
      </c>
      <c r="I1738" s="68" t="str">
        <f>IFERROR(VLOOKUP($B1738,APガラス性能一覧!$A$2:$M$6097,8,0),"")</f>
        <v/>
      </c>
      <c r="J1738" s="68" t="str">
        <f>IFERROR(VLOOKUP($B1738,APガラス性能一覧!$A$2:$M$6097,9,0),"")</f>
        <v/>
      </c>
      <c r="K1738" s="68" t="str">
        <f>IFERROR(VLOOKUP($B1738,APガラス性能一覧!$A$2:$M$6097,10,0),"")</f>
        <v/>
      </c>
      <c r="L1738" s="68" t="str">
        <f>IFERROR(VLOOKUP($B1738,APガラス性能一覧!$A$2:$M$6097,11,0),"")</f>
        <v/>
      </c>
      <c r="M1738" s="68" t="str">
        <f>IFERROR(VLOOKUP($B1738,APガラス性能一覧!$A$2:$M$6097,12,0),"")</f>
        <v/>
      </c>
      <c r="N1738" s="68" t="str">
        <f>IFERROR(VLOOKUP($B1738,APガラス性能一覧!$A$2:$M$6097,13,0),"")</f>
        <v/>
      </c>
    </row>
    <row r="1739" spans="2:14" x14ac:dyDescent="0.4">
      <c r="B1739" s="68" t="str">
        <f>IF($D$2="","",IF($E$2=0.65,IFERROR(IF(INDEX(APガラス性能一覧!A:A,MATCH(ROW(B1733),APガラス性能一覧!$O:$O,0))="","",INDEX(APガラス性能一覧!A:A,MATCH(ROW(B1733),APガラス性能一覧!$O:$O,0))),""),IFERROR(IF(INDEX(APガラス性能一覧!A:A,MATCH(ROW(B1733),APガラス性能一覧!$N:$N,0))="","",INDEX(APガラス性能一覧!A:A,MATCH(ROW(B1733),APガラス性能一覧!$N:$N,0))),"")))</f>
        <v/>
      </c>
      <c r="C1739" s="68" t="str">
        <f>IFERROR(VLOOKUP($B1739,APガラス性能一覧!$A$2:$M$6097,2,0),"")</f>
        <v/>
      </c>
      <c r="D1739" s="68" t="str">
        <f>IFERROR(VLOOKUP($B1739,APガラス性能一覧!$A$2:$M$6097,3,0),"")</f>
        <v/>
      </c>
      <c r="E1739" s="68" t="str">
        <f>IFERROR(VLOOKUP($B1739,APガラス性能一覧!$A$2:$M$6097,4,0),"")</f>
        <v/>
      </c>
      <c r="F1739" s="68" t="str">
        <f>IFERROR(VLOOKUP($B1739,APガラス性能一覧!$A$2:$M$6097,5,0),"")</f>
        <v/>
      </c>
      <c r="G1739" s="68" t="str">
        <f>IFERROR(VLOOKUP($B1739,APガラス性能一覧!$A$2:$M$6097,6,0),"")</f>
        <v/>
      </c>
      <c r="H1739" s="68" t="str">
        <f>IFERROR(VLOOKUP($B1739,APガラス性能一覧!$A$2:$M$6097,7,0),"")</f>
        <v/>
      </c>
      <c r="I1739" s="68" t="str">
        <f>IFERROR(VLOOKUP($B1739,APガラス性能一覧!$A$2:$M$6097,8,0),"")</f>
        <v/>
      </c>
      <c r="J1739" s="68" t="str">
        <f>IFERROR(VLOOKUP($B1739,APガラス性能一覧!$A$2:$M$6097,9,0),"")</f>
        <v/>
      </c>
      <c r="K1739" s="68" t="str">
        <f>IFERROR(VLOOKUP($B1739,APガラス性能一覧!$A$2:$M$6097,10,0),"")</f>
        <v/>
      </c>
      <c r="L1739" s="68" t="str">
        <f>IFERROR(VLOOKUP($B1739,APガラス性能一覧!$A$2:$M$6097,11,0),"")</f>
        <v/>
      </c>
      <c r="M1739" s="68" t="str">
        <f>IFERROR(VLOOKUP($B1739,APガラス性能一覧!$A$2:$M$6097,12,0),"")</f>
        <v/>
      </c>
      <c r="N1739" s="68" t="str">
        <f>IFERROR(VLOOKUP($B1739,APガラス性能一覧!$A$2:$M$6097,13,0),"")</f>
        <v/>
      </c>
    </row>
    <row r="1740" spans="2:14" x14ac:dyDescent="0.4">
      <c r="B1740" s="68" t="str">
        <f>IF($D$2="","",IF($E$2=0.65,IFERROR(IF(INDEX(APガラス性能一覧!A:A,MATCH(ROW(B1734),APガラス性能一覧!$O:$O,0))="","",INDEX(APガラス性能一覧!A:A,MATCH(ROW(B1734),APガラス性能一覧!$O:$O,0))),""),IFERROR(IF(INDEX(APガラス性能一覧!A:A,MATCH(ROW(B1734),APガラス性能一覧!$N:$N,0))="","",INDEX(APガラス性能一覧!A:A,MATCH(ROW(B1734),APガラス性能一覧!$N:$N,0))),"")))</f>
        <v/>
      </c>
      <c r="C1740" s="68" t="str">
        <f>IFERROR(VLOOKUP($B1740,APガラス性能一覧!$A$2:$M$6097,2,0),"")</f>
        <v/>
      </c>
      <c r="D1740" s="68" t="str">
        <f>IFERROR(VLOOKUP($B1740,APガラス性能一覧!$A$2:$M$6097,3,0),"")</f>
        <v/>
      </c>
      <c r="E1740" s="68" t="str">
        <f>IFERROR(VLOOKUP($B1740,APガラス性能一覧!$A$2:$M$6097,4,0),"")</f>
        <v/>
      </c>
      <c r="F1740" s="68" t="str">
        <f>IFERROR(VLOOKUP($B1740,APガラス性能一覧!$A$2:$M$6097,5,0),"")</f>
        <v/>
      </c>
      <c r="G1740" s="68" t="str">
        <f>IFERROR(VLOOKUP($B1740,APガラス性能一覧!$A$2:$M$6097,6,0),"")</f>
        <v/>
      </c>
      <c r="H1740" s="68" t="str">
        <f>IFERROR(VLOOKUP($B1740,APガラス性能一覧!$A$2:$M$6097,7,0),"")</f>
        <v/>
      </c>
      <c r="I1740" s="68" t="str">
        <f>IFERROR(VLOOKUP($B1740,APガラス性能一覧!$A$2:$M$6097,8,0),"")</f>
        <v/>
      </c>
      <c r="J1740" s="68" t="str">
        <f>IFERROR(VLOOKUP($B1740,APガラス性能一覧!$A$2:$M$6097,9,0),"")</f>
        <v/>
      </c>
      <c r="K1740" s="68" t="str">
        <f>IFERROR(VLOOKUP($B1740,APガラス性能一覧!$A$2:$M$6097,10,0),"")</f>
        <v/>
      </c>
      <c r="L1740" s="68" t="str">
        <f>IFERROR(VLOOKUP($B1740,APガラス性能一覧!$A$2:$M$6097,11,0),"")</f>
        <v/>
      </c>
      <c r="M1740" s="68" t="str">
        <f>IFERROR(VLOOKUP($B1740,APガラス性能一覧!$A$2:$M$6097,12,0),"")</f>
        <v/>
      </c>
      <c r="N1740" s="68" t="str">
        <f>IFERROR(VLOOKUP($B1740,APガラス性能一覧!$A$2:$M$6097,13,0),"")</f>
        <v/>
      </c>
    </row>
    <row r="1741" spans="2:14" x14ac:dyDescent="0.4">
      <c r="B1741" s="68" t="str">
        <f>IF($D$2="","",IF($E$2=0.65,IFERROR(IF(INDEX(APガラス性能一覧!A:A,MATCH(ROW(B1735),APガラス性能一覧!$O:$O,0))="","",INDEX(APガラス性能一覧!A:A,MATCH(ROW(B1735),APガラス性能一覧!$O:$O,0))),""),IFERROR(IF(INDEX(APガラス性能一覧!A:A,MATCH(ROW(B1735),APガラス性能一覧!$N:$N,0))="","",INDEX(APガラス性能一覧!A:A,MATCH(ROW(B1735),APガラス性能一覧!$N:$N,0))),"")))</f>
        <v/>
      </c>
      <c r="C1741" s="68" t="str">
        <f>IFERROR(VLOOKUP($B1741,APガラス性能一覧!$A$2:$M$6097,2,0),"")</f>
        <v/>
      </c>
      <c r="D1741" s="68" t="str">
        <f>IFERROR(VLOOKUP($B1741,APガラス性能一覧!$A$2:$M$6097,3,0),"")</f>
        <v/>
      </c>
      <c r="E1741" s="68" t="str">
        <f>IFERROR(VLOOKUP($B1741,APガラス性能一覧!$A$2:$M$6097,4,0),"")</f>
        <v/>
      </c>
      <c r="F1741" s="68" t="str">
        <f>IFERROR(VLOOKUP($B1741,APガラス性能一覧!$A$2:$M$6097,5,0),"")</f>
        <v/>
      </c>
      <c r="G1741" s="68" t="str">
        <f>IFERROR(VLOOKUP($B1741,APガラス性能一覧!$A$2:$M$6097,6,0),"")</f>
        <v/>
      </c>
      <c r="H1741" s="68" t="str">
        <f>IFERROR(VLOOKUP($B1741,APガラス性能一覧!$A$2:$M$6097,7,0),"")</f>
        <v/>
      </c>
      <c r="I1741" s="68" t="str">
        <f>IFERROR(VLOOKUP($B1741,APガラス性能一覧!$A$2:$M$6097,8,0),"")</f>
        <v/>
      </c>
      <c r="J1741" s="68" t="str">
        <f>IFERROR(VLOOKUP($B1741,APガラス性能一覧!$A$2:$M$6097,9,0),"")</f>
        <v/>
      </c>
      <c r="K1741" s="68" t="str">
        <f>IFERROR(VLOOKUP($B1741,APガラス性能一覧!$A$2:$M$6097,10,0),"")</f>
        <v/>
      </c>
      <c r="L1741" s="68" t="str">
        <f>IFERROR(VLOOKUP($B1741,APガラス性能一覧!$A$2:$M$6097,11,0),"")</f>
        <v/>
      </c>
      <c r="M1741" s="68" t="str">
        <f>IFERROR(VLOOKUP($B1741,APガラス性能一覧!$A$2:$M$6097,12,0),"")</f>
        <v/>
      </c>
      <c r="N1741" s="68" t="str">
        <f>IFERROR(VLOOKUP($B1741,APガラス性能一覧!$A$2:$M$6097,13,0),"")</f>
        <v/>
      </c>
    </row>
    <row r="1742" spans="2:14" x14ac:dyDescent="0.4">
      <c r="B1742" s="68" t="str">
        <f>IF($D$2="","",IF($E$2=0.65,IFERROR(IF(INDEX(APガラス性能一覧!A:A,MATCH(ROW(B1736),APガラス性能一覧!$O:$O,0))="","",INDEX(APガラス性能一覧!A:A,MATCH(ROW(B1736),APガラス性能一覧!$O:$O,0))),""),IFERROR(IF(INDEX(APガラス性能一覧!A:A,MATCH(ROW(B1736),APガラス性能一覧!$N:$N,0))="","",INDEX(APガラス性能一覧!A:A,MATCH(ROW(B1736),APガラス性能一覧!$N:$N,0))),"")))</f>
        <v/>
      </c>
      <c r="C1742" s="68" t="str">
        <f>IFERROR(VLOOKUP($B1742,APガラス性能一覧!$A$2:$M$6097,2,0),"")</f>
        <v/>
      </c>
      <c r="D1742" s="68" t="str">
        <f>IFERROR(VLOOKUP($B1742,APガラス性能一覧!$A$2:$M$6097,3,0),"")</f>
        <v/>
      </c>
      <c r="E1742" s="68" t="str">
        <f>IFERROR(VLOOKUP($B1742,APガラス性能一覧!$A$2:$M$6097,4,0),"")</f>
        <v/>
      </c>
      <c r="F1742" s="68" t="str">
        <f>IFERROR(VLOOKUP($B1742,APガラス性能一覧!$A$2:$M$6097,5,0),"")</f>
        <v/>
      </c>
      <c r="G1742" s="68" t="str">
        <f>IFERROR(VLOOKUP($B1742,APガラス性能一覧!$A$2:$M$6097,6,0),"")</f>
        <v/>
      </c>
      <c r="H1742" s="68" t="str">
        <f>IFERROR(VLOOKUP($B1742,APガラス性能一覧!$A$2:$M$6097,7,0),"")</f>
        <v/>
      </c>
      <c r="I1742" s="68" t="str">
        <f>IFERROR(VLOOKUP($B1742,APガラス性能一覧!$A$2:$M$6097,8,0),"")</f>
        <v/>
      </c>
      <c r="J1742" s="68" t="str">
        <f>IFERROR(VLOOKUP($B1742,APガラス性能一覧!$A$2:$M$6097,9,0),"")</f>
        <v/>
      </c>
      <c r="K1742" s="68" t="str">
        <f>IFERROR(VLOOKUP($B1742,APガラス性能一覧!$A$2:$M$6097,10,0),"")</f>
        <v/>
      </c>
      <c r="L1742" s="68" t="str">
        <f>IFERROR(VLOOKUP($B1742,APガラス性能一覧!$A$2:$M$6097,11,0),"")</f>
        <v/>
      </c>
      <c r="M1742" s="68" t="str">
        <f>IFERROR(VLOOKUP($B1742,APガラス性能一覧!$A$2:$M$6097,12,0),"")</f>
        <v/>
      </c>
      <c r="N1742" s="68" t="str">
        <f>IFERROR(VLOOKUP($B1742,APガラス性能一覧!$A$2:$M$6097,13,0),"")</f>
        <v/>
      </c>
    </row>
    <row r="1743" spans="2:14" x14ac:dyDescent="0.4">
      <c r="B1743" s="68" t="str">
        <f>IF($D$2="","",IF($E$2=0.65,IFERROR(IF(INDEX(APガラス性能一覧!A:A,MATCH(ROW(B1737),APガラス性能一覧!$O:$O,0))="","",INDEX(APガラス性能一覧!A:A,MATCH(ROW(B1737),APガラス性能一覧!$O:$O,0))),""),IFERROR(IF(INDEX(APガラス性能一覧!A:A,MATCH(ROW(B1737),APガラス性能一覧!$N:$N,0))="","",INDEX(APガラス性能一覧!A:A,MATCH(ROW(B1737),APガラス性能一覧!$N:$N,0))),"")))</f>
        <v/>
      </c>
      <c r="C1743" s="68" t="str">
        <f>IFERROR(VLOOKUP($B1743,APガラス性能一覧!$A$2:$M$6097,2,0),"")</f>
        <v/>
      </c>
      <c r="D1743" s="68" t="str">
        <f>IFERROR(VLOOKUP($B1743,APガラス性能一覧!$A$2:$M$6097,3,0),"")</f>
        <v/>
      </c>
      <c r="E1743" s="68" t="str">
        <f>IFERROR(VLOOKUP($B1743,APガラス性能一覧!$A$2:$M$6097,4,0),"")</f>
        <v/>
      </c>
      <c r="F1743" s="68" t="str">
        <f>IFERROR(VLOOKUP($B1743,APガラス性能一覧!$A$2:$M$6097,5,0),"")</f>
        <v/>
      </c>
      <c r="G1743" s="68" t="str">
        <f>IFERROR(VLOOKUP($B1743,APガラス性能一覧!$A$2:$M$6097,6,0),"")</f>
        <v/>
      </c>
      <c r="H1743" s="68" t="str">
        <f>IFERROR(VLOOKUP($B1743,APガラス性能一覧!$A$2:$M$6097,7,0),"")</f>
        <v/>
      </c>
      <c r="I1743" s="68" t="str">
        <f>IFERROR(VLOOKUP($B1743,APガラス性能一覧!$A$2:$M$6097,8,0),"")</f>
        <v/>
      </c>
      <c r="J1743" s="68" t="str">
        <f>IFERROR(VLOOKUP($B1743,APガラス性能一覧!$A$2:$M$6097,9,0),"")</f>
        <v/>
      </c>
      <c r="K1743" s="68" t="str">
        <f>IFERROR(VLOOKUP($B1743,APガラス性能一覧!$A$2:$M$6097,10,0),"")</f>
        <v/>
      </c>
      <c r="L1743" s="68" t="str">
        <f>IFERROR(VLOOKUP($B1743,APガラス性能一覧!$A$2:$M$6097,11,0),"")</f>
        <v/>
      </c>
      <c r="M1743" s="68" t="str">
        <f>IFERROR(VLOOKUP($B1743,APガラス性能一覧!$A$2:$M$6097,12,0),"")</f>
        <v/>
      </c>
      <c r="N1743" s="68" t="str">
        <f>IFERROR(VLOOKUP($B1743,APガラス性能一覧!$A$2:$M$6097,13,0),"")</f>
        <v/>
      </c>
    </row>
    <row r="1744" spans="2:14" x14ac:dyDescent="0.4">
      <c r="B1744" s="68" t="str">
        <f>IF($D$2="","",IF($E$2=0.65,IFERROR(IF(INDEX(APガラス性能一覧!A:A,MATCH(ROW(B1738),APガラス性能一覧!$O:$O,0))="","",INDEX(APガラス性能一覧!A:A,MATCH(ROW(B1738),APガラス性能一覧!$O:$O,0))),""),IFERROR(IF(INDEX(APガラス性能一覧!A:A,MATCH(ROW(B1738),APガラス性能一覧!$N:$N,0))="","",INDEX(APガラス性能一覧!A:A,MATCH(ROW(B1738),APガラス性能一覧!$N:$N,0))),"")))</f>
        <v/>
      </c>
      <c r="C1744" s="68" t="str">
        <f>IFERROR(VLOOKUP($B1744,APガラス性能一覧!$A$2:$M$6097,2,0),"")</f>
        <v/>
      </c>
      <c r="D1744" s="68" t="str">
        <f>IFERROR(VLOOKUP($B1744,APガラス性能一覧!$A$2:$M$6097,3,0),"")</f>
        <v/>
      </c>
      <c r="E1744" s="68" t="str">
        <f>IFERROR(VLOOKUP($B1744,APガラス性能一覧!$A$2:$M$6097,4,0),"")</f>
        <v/>
      </c>
      <c r="F1744" s="68" t="str">
        <f>IFERROR(VLOOKUP($B1744,APガラス性能一覧!$A$2:$M$6097,5,0),"")</f>
        <v/>
      </c>
      <c r="G1744" s="68" t="str">
        <f>IFERROR(VLOOKUP($B1744,APガラス性能一覧!$A$2:$M$6097,6,0),"")</f>
        <v/>
      </c>
      <c r="H1744" s="68" t="str">
        <f>IFERROR(VLOOKUP($B1744,APガラス性能一覧!$A$2:$M$6097,7,0),"")</f>
        <v/>
      </c>
      <c r="I1744" s="68" t="str">
        <f>IFERROR(VLOOKUP($B1744,APガラス性能一覧!$A$2:$M$6097,8,0),"")</f>
        <v/>
      </c>
      <c r="J1744" s="68" t="str">
        <f>IFERROR(VLOOKUP($B1744,APガラス性能一覧!$A$2:$M$6097,9,0),"")</f>
        <v/>
      </c>
      <c r="K1744" s="68" t="str">
        <f>IFERROR(VLOOKUP($B1744,APガラス性能一覧!$A$2:$M$6097,10,0),"")</f>
        <v/>
      </c>
      <c r="L1744" s="68" t="str">
        <f>IFERROR(VLOOKUP($B1744,APガラス性能一覧!$A$2:$M$6097,11,0),"")</f>
        <v/>
      </c>
      <c r="M1744" s="68" t="str">
        <f>IFERROR(VLOOKUP($B1744,APガラス性能一覧!$A$2:$M$6097,12,0),"")</f>
        <v/>
      </c>
      <c r="N1744" s="68" t="str">
        <f>IFERROR(VLOOKUP($B1744,APガラス性能一覧!$A$2:$M$6097,13,0),"")</f>
        <v/>
      </c>
    </row>
    <row r="1745" spans="2:14" x14ac:dyDescent="0.4">
      <c r="B1745" s="68" t="str">
        <f>IF($D$2="","",IF($E$2=0.65,IFERROR(IF(INDEX(APガラス性能一覧!A:A,MATCH(ROW(B1739),APガラス性能一覧!$O:$O,0))="","",INDEX(APガラス性能一覧!A:A,MATCH(ROW(B1739),APガラス性能一覧!$O:$O,0))),""),IFERROR(IF(INDEX(APガラス性能一覧!A:A,MATCH(ROW(B1739),APガラス性能一覧!$N:$N,0))="","",INDEX(APガラス性能一覧!A:A,MATCH(ROW(B1739),APガラス性能一覧!$N:$N,0))),"")))</f>
        <v/>
      </c>
      <c r="C1745" s="68" t="str">
        <f>IFERROR(VLOOKUP($B1745,APガラス性能一覧!$A$2:$M$6097,2,0),"")</f>
        <v/>
      </c>
      <c r="D1745" s="68" t="str">
        <f>IFERROR(VLOOKUP($B1745,APガラス性能一覧!$A$2:$M$6097,3,0),"")</f>
        <v/>
      </c>
      <c r="E1745" s="68" t="str">
        <f>IFERROR(VLOOKUP($B1745,APガラス性能一覧!$A$2:$M$6097,4,0),"")</f>
        <v/>
      </c>
      <c r="F1745" s="68" t="str">
        <f>IFERROR(VLOOKUP($B1745,APガラス性能一覧!$A$2:$M$6097,5,0),"")</f>
        <v/>
      </c>
      <c r="G1745" s="68" t="str">
        <f>IFERROR(VLOOKUP($B1745,APガラス性能一覧!$A$2:$M$6097,6,0),"")</f>
        <v/>
      </c>
      <c r="H1745" s="68" t="str">
        <f>IFERROR(VLOOKUP($B1745,APガラス性能一覧!$A$2:$M$6097,7,0),"")</f>
        <v/>
      </c>
      <c r="I1745" s="68" t="str">
        <f>IFERROR(VLOOKUP($B1745,APガラス性能一覧!$A$2:$M$6097,8,0),"")</f>
        <v/>
      </c>
      <c r="J1745" s="68" t="str">
        <f>IFERROR(VLOOKUP($B1745,APガラス性能一覧!$A$2:$M$6097,9,0),"")</f>
        <v/>
      </c>
      <c r="K1745" s="68" t="str">
        <f>IFERROR(VLOOKUP($B1745,APガラス性能一覧!$A$2:$M$6097,10,0),"")</f>
        <v/>
      </c>
      <c r="L1745" s="68" t="str">
        <f>IFERROR(VLOOKUP($B1745,APガラス性能一覧!$A$2:$M$6097,11,0),"")</f>
        <v/>
      </c>
      <c r="M1745" s="68" t="str">
        <f>IFERROR(VLOOKUP($B1745,APガラス性能一覧!$A$2:$M$6097,12,0),"")</f>
        <v/>
      </c>
      <c r="N1745" s="68" t="str">
        <f>IFERROR(VLOOKUP($B1745,APガラス性能一覧!$A$2:$M$6097,13,0),"")</f>
        <v/>
      </c>
    </row>
    <row r="1746" spans="2:14" x14ac:dyDescent="0.4">
      <c r="B1746" s="68" t="str">
        <f>IF($D$2="","",IF($E$2=0.65,IFERROR(IF(INDEX(APガラス性能一覧!A:A,MATCH(ROW(B1740),APガラス性能一覧!$O:$O,0))="","",INDEX(APガラス性能一覧!A:A,MATCH(ROW(B1740),APガラス性能一覧!$O:$O,0))),""),IFERROR(IF(INDEX(APガラス性能一覧!A:A,MATCH(ROW(B1740),APガラス性能一覧!$N:$N,0))="","",INDEX(APガラス性能一覧!A:A,MATCH(ROW(B1740),APガラス性能一覧!$N:$N,0))),"")))</f>
        <v/>
      </c>
      <c r="C1746" s="68" t="str">
        <f>IFERROR(VLOOKUP($B1746,APガラス性能一覧!$A$2:$M$6097,2,0),"")</f>
        <v/>
      </c>
      <c r="D1746" s="68" t="str">
        <f>IFERROR(VLOOKUP($B1746,APガラス性能一覧!$A$2:$M$6097,3,0),"")</f>
        <v/>
      </c>
      <c r="E1746" s="68" t="str">
        <f>IFERROR(VLOOKUP($B1746,APガラス性能一覧!$A$2:$M$6097,4,0),"")</f>
        <v/>
      </c>
      <c r="F1746" s="68" t="str">
        <f>IFERROR(VLOOKUP($B1746,APガラス性能一覧!$A$2:$M$6097,5,0),"")</f>
        <v/>
      </c>
      <c r="G1746" s="68" t="str">
        <f>IFERROR(VLOOKUP($B1746,APガラス性能一覧!$A$2:$M$6097,6,0),"")</f>
        <v/>
      </c>
      <c r="H1746" s="68" t="str">
        <f>IFERROR(VLOOKUP($B1746,APガラス性能一覧!$A$2:$M$6097,7,0),"")</f>
        <v/>
      </c>
      <c r="I1746" s="68" t="str">
        <f>IFERROR(VLOOKUP($B1746,APガラス性能一覧!$A$2:$M$6097,8,0),"")</f>
        <v/>
      </c>
      <c r="J1746" s="68" t="str">
        <f>IFERROR(VLOOKUP($B1746,APガラス性能一覧!$A$2:$M$6097,9,0),"")</f>
        <v/>
      </c>
      <c r="K1746" s="68" t="str">
        <f>IFERROR(VLOOKUP($B1746,APガラス性能一覧!$A$2:$M$6097,10,0),"")</f>
        <v/>
      </c>
      <c r="L1746" s="68" t="str">
        <f>IFERROR(VLOOKUP($B1746,APガラス性能一覧!$A$2:$M$6097,11,0),"")</f>
        <v/>
      </c>
      <c r="M1746" s="68" t="str">
        <f>IFERROR(VLOOKUP($B1746,APガラス性能一覧!$A$2:$M$6097,12,0),"")</f>
        <v/>
      </c>
      <c r="N1746" s="68" t="str">
        <f>IFERROR(VLOOKUP($B1746,APガラス性能一覧!$A$2:$M$6097,13,0),"")</f>
        <v/>
      </c>
    </row>
    <row r="1747" spans="2:14" x14ac:dyDescent="0.4">
      <c r="B1747" s="68" t="str">
        <f>IF($D$2="","",IF($E$2=0.65,IFERROR(IF(INDEX(APガラス性能一覧!A:A,MATCH(ROW(B1741),APガラス性能一覧!$O:$O,0))="","",INDEX(APガラス性能一覧!A:A,MATCH(ROW(B1741),APガラス性能一覧!$O:$O,0))),""),IFERROR(IF(INDEX(APガラス性能一覧!A:A,MATCH(ROW(B1741),APガラス性能一覧!$N:$N,0))="","",INDEX(APガラス性能一覧!A:A,MATCH(ROW(B1741),APガラス性能一覧!$N:$N,0))),"")))</f>
        <v/>
      </c>
      <c r="C1747" s="68" t="str">
        <f>IFERROR(VLOOKUP($B1747,APガラス性能一覧!$A$2:$M$6097,2,0),"")</f>
        <v/>
      </c>
      <c r="D1747" s="68" t="str">
        <f>IFERROR(VLOOKUP($B1747,APガラス性能一覧!$A$2:$M$6097,3,0),"")</f>
        <v/>
      </c>
      <c r="E1747" s="68" t="str">
        <f>IFERROR(VLOOKUP($B1747,APガラス性能一覧!$A$2:$M$6097,4,0),"")</f>
        <v/>
      </c>
      <c r="F1747" s="68" t="str">
        <f>IFERROR(VLOOKUP($B1747,APガラス性能一覧!$A$2:$M$6097,5,0),"")</f>
        <v/>
      </c>
      <c r="G1747" s="68" t="str">
        <f>IFERROR(VLOOKUP($B1747,APガラス性能一覧!$A$2:$M$6097,6,0),"")</f>
        <v/>
      </c>
      <c r="H1747" s="68" t="str">
        <f>IFERROR(VLOOKUP($B1747,APガラス性能一覧!$A$2:$M$6097,7,0),"")</f>
        <v/>
      </c>
      <c r="I1747" s="68" t="str">
        <f>IFERROR(VLOOKUP($B1747,APガラス性能一覧!$A$2:$M$6097,8,0),"")</f>
        <v/>
      </c>
      <c r="J1747" s="68" t="str">
        <f>IFERROR(VLOOKUP($B1747,APガラス性能一覧!$A$2:$M$6097,9,0),"")</f>
        <v/>
      </c>
      <c r="K1747" s="68" t="str">
        <f>IFERROR(VLOOKUP($B1747,APガラス性能一覧!$A$2:$M$6097,10,0),"")</f>
        <v/>
      </c>
      <c r="L1747" s="68" t="str">
        <f>IFERROR(VLOOKUP($B1747,APガラス性能一覧!$A$2:$M$6097,11,0),"")</f>
        <v/>
      </c>
      <c r="M1747" s="68" t="str">
        <f>IFERROR(VLOOKUP($B1747,APガラス性能一覧!$A$2:$M$6097,12,0),"")</f>
        <v/>
      </c>
      <c r="N1747" s="68" t="str">
        <f>IFERROR(VLOOKUP($B1747,APガラス性能一覧!$A$2:$M$6097,13,0),"")</f>
        <v/>
      </c>
    </row>
    <row r="1748" spans="2:14" x14ac:dyDescent="0.4">
      <c r="B1748" s="68" t="str">
        <f>IF($D$2="","",IF($E$2=0.65,IFERROR(IF(INDEX(APガラス性能一覧!A:A,MATCH(ROW(B1742),APガラス性能一覧!$O:$O,0))="","",INDEX(APガラス性能一覧!A:A,MATCH(ROW(B1742),APガラス性能一覧!$O:$O,0))),""),IFERROR(IF(INDEX(APガラス性能一覧!A:A,MATCH(ROW(B1742),APガラス性能一覧!$N:$N,0))="","",INDEX(APガラス性能一覧!A:A,MATCH(ROW(B1742),APガラス性能一覧!$N:$N,0))),"")))</f>
        <v/>
      </c>
      <c r="C1748" s="68" t="str">
        <f>IFERROR(VLOOKUP($B1748,APガラス性能一覧!$A$2:$M$6097,2,0),"")</f>
        <v/>
      </c>
      <c r="D1748" s="68" t="str">
        <f>IFERROR(VLOOKUP($B1748,APガラス性能一覧!$A$2:$M$6097,3,0),"")</f>
        <v/>
      </c>
      <c r="E1748" s="68" t="str">
        <f>IFERROR(VLOOKUP($B1748,APガラス性能一覧!$A$2:$M$6097,4,0),"")</f>
        <v/>
      </c>
      <c r="F1748" s="68" t="str">
        <f>IFERROR(VLOOKUP($B1748,APガラス性能一覧!$A$2:$M$6097,5,0),"")</f>
        <v/>
      </c>
      <c r="G1748" s="68" t="str">
        <f>IFERROR(VLOOKUP($B1748,APガラス性能一覧!$A$2:$M$6097,6,0),"")</f>
        <v/>
      </c>
      <c r="H1748" s="68" t="str">
        <f>IFERROR(VLOOKUP($B1748,APガラス性能一覧!$A$2:$M$6097,7,0),"")</f>
        <v/>
      </c>
      <c r="I1748" s="68" t="str">
        <f>IFERROR(VLOOKUP($B1748,APガラス性能一覧!$A$2:$M$6097,8,0),"")</f>
        <v/>
      </c>
      <c r="J1748" s="68" t="str">
        <f>IFERROR(VLOOKUP($B1748,APガラス性能一覧!$A$2:$M$6097,9,0),"")</f>
        <v/>
      </c>
      <c r="K1748" s="68" t="str">
        <f>IFERROR(VLOOKUP($B1748,APガラス性能一覧!$A$2:$M$6097,10,0),"")</f>
        <v/>
      </c>
      <c r="L1748" s="68" t="str">
        <f>IFERROR(VLOOKUP($B1748,APガラス性能一覧!$A$2:$M$6097,11,0),"")</f>
        <v/>
      </c>
      <c r="M1748" s="68" t="str">
        <f>IFERROR(VLOOKUP($B1748,APガラス性能一覧!$A$2:$M$6097,12,0),"")</f>
        <v/>
      </c>
      <c r="N1748" s="68" t="str">
        <f>IFERROR(VLOOKUP($B1748,APガラス性能一覧!$A$2:$M$6097,13,0),"")</f>
        <v/>
      </c>
    </row>
    <row r="1749" spans="2:14" x14ac:dyDescent="0.4">
      <c r="B1749" s="68" t="str">
        <f>IF($D$2="","",IF($E$2=0.65,IFERROR(IF(INDEX(APガラス性能一覧!A:A,MATCH(ROW(B1743),APガラス性能一覧!$O:$O,0))="","",INDEX(APガラス性能一覧!A:A,MATCH(ROW(B1743),APガラス性能一覧!$O:$O,0))),""),IFERROR(IF(INDEX(APガラス性能一覧!A:A,MATCH(ROW(B1743),APガラス性能一覧!$N:$N,0))="","",INDEX(APガラス性能一覧!A:A,MATCH(ROW(B1743),APガラス性能一覧!$N:$N,0))),"")))</f>
        <v/>
      </c>
      <c r="C1749" s="68" t="str">
        <f>IFERROR(VLOOKUP($B1749,APガラス性能一覧!$A$2:$M$6097,2,0),"")</f>
        <v/>
      </c>
      <c r="D1749" s="68" t="str">
        <f>IFERROR(VLOOKUP($B1749,APガラス性能一覧!$A$2:$M$6097,3,0),"")</f>
        <v/>
      </c>
      <c r="E1749" s="68" t="str">
        <f>IFERROR(VLOOKUP($B1749,APガラス性能一覧!$A$2:$M$6097,4,0),"")</f>
        <v/>
      </c>
      <c r="F1749" s="68" t="str">
        <f>IFERROR(VLOOKUP($B1749,APガラス性能一覧!$A$2:$M$6097,5,0),"")</f>
        <v/>
      </c>
      <c r="G1749" s="68" t="str">
        <f>IFERROR(VLOOKUP($B1749,APガラス性能一覧!$A$2:$M$6097,6,0),"")</f>
        <v/>
      </c>
      <c r="H1749" s="68" t="str">
        <f>IFERROR(VLOOKUP($B1749,APガラス性能一覧!$A$2:$M$6097,7,0),"")</f>
        <v/>
      </c>
      <c r="I1749" s="68" t="str">
        <f>IFERROR(VLOOKUP($B1749,APガラス性能一覧!$A$2:$M$6097,8,0),"")</f>
        <v/>
      </c>
      <c r="J1749" s="68" t="str">
        <f>IFERROR(VLOOKUP($B1749,APガラス性能一覧!$A$2:$M$6097,9,0),"")</f>
        <v/>
      </c>
      <c r="K1749" s="68" t="str">
        <f>IFERROR(VLOOKUP($B1749,APガラス性能一覧!$A$2:$M$6097,10,0),"")</f>
        <v/>
      </c>
      <c r="L1749" s="68" t="str">
        <f>IFERROR(VLOOKUP($B1749,APガラス性能一覧!$A$2:$M$6097,11,0),"")</f>
        <v/>
      </c>
      <c r="M1749" s="68" t="str">
        <f>IFERROR(VLOOKUP($B1749,APガラス性能一覧!$A$2:$M$6097,12,0),"")</f>
        <v/>
      </c>
      <c r="N1749" s="68" t="str">
        <f>IFERROR(VLOOKUP($B1749,APガラス性能一覧!$A$2:$M$6097,13,0),"")</f>
        <v/>
      </c>
    </row>
    <row r="1750" spans="2:14" x14ac:dyDescent="0.4">
      <c r="B1750" s="68" t="str">
        <f>IF($D$2="","",IF($E$2=0.65,IFERROR(IF(INDEX(APガラス性能一覧!A:A,MATCH(ROW(B1744),APガラス性能一覧!$O:$O,0))="","",INDEX(APガラス性能一覧!A:A,MATCH(ROW(B1744),APガラス性能一覧!$O:$O,0))),""),IFERROR(IF(INDEX(APガラス性能一覧!A:A,MATCH(ROW(B1744),APガラス性能一覧!$N:$N,0))="","",INDEX(APガラス性能一覧!A:A,MATCH(ROW(B1744),APガラス性能一覧!$N:$N,0))),"")))</f>
        <v/>
      </c>
      <c r="C1750" s="68" t="str">
        <f>IFERROR(VLOOKUP($B1750,APガラス性能一覧!$A$2:$M$6097,2,0),"")</f>
        <v/>
      </c>
      <c r="D1750" s="68" t="str">
        <f>IFERROR(VLOOKUP($B1750,APガラス性能一覧!$A$2:$M$6097,3,0),"")</f>
        <v/>
      </c>
      <c r="E1750" s="68" t="str">
        <f>IFERROR(VLOOKUP($B1750,APガラス性能一覧!$A$2:$M$6097,4,0),"")</f>
        <v/>
      </c>
      <c r="F1750" s="68" t="str">
        <f>IFERROR(VLOOKUP($B1750,APガラス性能一覧!$A$2:$M$6097,5,0),"")</f>
        <v/>
      </c>
      <c r="G1750" s="68" t="str">
        <f>IFERROR(VLOOKUP($B1750,APガラス性能一覧!$A$2:$M$6097,6,0),"")</f>
        <v/>
      </c>
      <c r="H1750" s="68" t="str">
        <f>IFERROR(VLOOKUP($B1750,APガラス性能一覧!$A$2:$M$6097,7,0),"")</f>
        <v/>
      </c>
      <c r="I1750" s="68" t="str">
        <f>IFERROR(VLOOKUP($B1750,APガラス性能一覧!$A$2:$M$6097,8,0),"")</f>
        <v/>
      </c>
      <c r="J1750" s="68" t="str">
        <f>IFERROR(VLOOKUP($B1750,APガラス性能一覧!$A$2:$M$6097,9,0),"")</f>
        <v/>
      </c>
      <c r="K1750" s="68" t="str">
        <f>IFERROR(VLOOKUP($B1750,APガラス性能一覧!$A$2:$M$6097,10,0),"")</f>
        <v/>
      </c>
      <c r="L1750" s="68" t="str">
        <f>IFERROR(VLOOKUP($B1750,APガラス性能一覧!$A$2:$M$6097,11,0),"")</f>
        <v/>
      </c>
      <c r="M1750" s="68" t="str">
        <f>IFERROR(VLOOKUP($B1750,APガラス性能一覧!$A$2:$M$6097,12,0),"")</f>
        <v/>
      </c>
      <c r="N1750" s="68" t="str">
        <f>IFERROR(VLOOKUP($B1750,APガラス性能一覧!$A$2:$M$6097,13,0),"")</f>
        <v/>
      </c>
    </row>
    <row r="1751" spans="2:14" x14ac:dyDescent="0.4">
      <c r="B1751" s="68" t="str">
        <f>IF($D$2="","",IF($E$2=0.65,IFERROR(IF(INDEX(APガラス性能一覧!A:A,MATCH(ROW(B1745),APガラス性能一覧!$O:$O,0))="","",INDEX(APガラス性能一覧!A:A,MATCH(ROW(B1745),APガラス性能一覧!$O:$O,0))),""),IFERROR(IF(INDEX(APガラス性能一覧!A:A,MATCH(ROW(B1745),APガラス性能一覧!$N:$N,0))="","",INDEX(APガラス性能一覧!A:A,MATCH(ROW(B1745),APガラス性能一覧!$N:$N,0))),"")))</f>
        <v/>
      </c>
      <c r="C1751" s="68" t="str">
        <f>IFERROR(VLOOKUP($B1751,APガラス性能一覧!$A$2:$M$6097,2,0),"")</f>
        <v/>
      </c>
      <c r="D1751" s="68" t="str">
        <f>IFERROR(VLOOKUP($B1751,APガラス性能一覧!$A$2:$M$6097,3,0),"")</f>
        <v/>
      </c>
      <c r="E1751" s="68" t="str">
        <f>IFERROR(VLOOKUP($B1751,APガラス性能一覧!$A$2:$M$6097,4,0),"")</f>
        <v/>
      </c>
      <c r="F1751" s="68" t="str">
        <f>IFERROR(VLOOKUP($B1751,APガラス性能一覧!$A$2:$M$6097,5,0),"")</f>
        <v/>
      </c>
      <c r="G1751" s="68" t="str">
        <f>IFERROR(VLOOKUP($B1751,APガラス性能一覧!$A$2:$M$6097,6,0),"")</f>
        <v/>
      </c>
      <c r="H1751" s="68" t="str">
        <f>IFERROR(VLOOKUP($B1751,APガラス性能一覧!$A$2:$M$6097,7,0),"")</f>
        <v/>
      </c>
      <c r="I1751" s="68" t="str">
        <f>IFERROR(VLOOKUP($B1751,APガラス性能一覧!$A$2:$M$6097,8,0),"")</f>
        <v/>
      </c>
      <c r="J1751" s="68" t="str">
        <f>IFERROR(VLOOKUP($B1751,APガラス性能一覧!$A$2:$M$6097,9,0),"")</f>
        <v/>
      </c>
      <c r="K1751" s="68" t="str">
        <f>IFERROR(VLOOKUP($B1751,APガラス性能一覧!$A$2:$M$6097,10,0),"")</f>
        <v/>
      </c>
      <c r="L1751" s="68" t="str">
        <f>IFERROR(VLOOKUP($B1751,APガラス性能一覧!$A$2:$M$6097,11,0),"")</f>
        <v/>
      </c>
      <c r="M1751" s="68" t="str">
        <f>IFERROR(VLOOKUP($B1751,APガラス性能一覧!$A$2:$M$6097,12,0),"")</f>
        <v/>
      </c>
      <c r="N1751" s="68" t="str">
        <f>IFERROR(VLOOKUP($B1751,APガラス性能一覧!$A$2:$M$6097,13,0),"")</f>
        <v/>
      </c>
    </row>
    <row r="1752" spans="2:14" x14ac:dyDescent="0.4">
      <c r="B1752" s="68" t="str">
        <f>IF($D$2="","",IF($E$2=0.65,IFERROR(IF(INDEX(APガラス性能一覧!A:A,MATCH(ROW(B1746),APガラス性能一覧!$O:$O,0))="","",INDEX(APガラス性能一覧!A:A,MATCH(ROW(B1746),APガラス性能一覧!$O:$O,0))),""),IFERROR(IF(INDEX(APガラス性能一覧!A:A,MATCH(ROW(B1746),APガラス性能一覧!$N:$N,0))="","",INDEX(APガラス性能一覧!A:A,MATCH(ROW(B1746),APガラス性能一覧!$N:$N,0))),"")))</f>
        <v/>
      </c>
      <c r="C1752" s="68" t="str">
        <f>IFERROR(VLOOKUP($B1752,APガラス性能一覧!$A$2:$M$6097,2,0),"")</f>
        <v/>
      </c>
      <c r="D1752" s="68" t="str">
        <f>IFERROR(VLOOKUP($B1752,APガラス性能一覧!$A$2:$M$6097,3,0),"")</f>
        <v/>
      </c>
      <c r="E1752" s="68" t="str">
        <f>IFERROR(VLOOKUP($B1752,APガラス性能一覧!$A$2:$M$6097,4,0),"")</f>
        <v/>
      </c>
      <c r="F1752" s="68" t="str">
        <f>IFERROR(VLOOKUP($B1752,APガラス性能一覧!$A$2:$M$6097,5,0),"")</f>
        <v/>
      </c>
      <c r="G1752" s="68" t="str">
        <f>IFERROR(VLOOKUP($B1752,APガラス性能一覧!$A$2:$M$6097,6,0),"")</f>
        <v/>
      </c>
      <c r="H1752" s="68" t="str">
        <f>IFERROR(VLOOKUP($B1752,APガラス性能一覧!$A$2:$M$6097,7,0),"")</f>
        <v/>
      </c>
      <c r="I1752" s="68" t="str">
        <f>IFERROR(VLOOKUP($B1752,APガラス性能一覧!$A$2:$M$6097,8,0),"")</f>
        <v/>
      </c>
      <c r="J1752" s="68" t="str">
        <f>IFERROR(VLOOKUP($B1752,APガラス性能一覧!$A$2:$M$6097,9,0),"")</f>
        <v/>
      </c>
      <c r="K1752" s="68" t="str">
        <f>IFERROR(VLOOKUP($B1752,APガラス性能一覧!$A$2:$M$6097,10,0),"")</f>
        <v/>
      </c>
      <c r="L1752" s="68" t="str">
        <f>IFERROR(VLOOKUP($B1752,APガラス性能一覧!$A$2:$M$6097,11,0),"")</f>
        <v/>
      </c>
      <c r="M1752" s="68" t="str">
        <f>IFERROR(VLOOKUP($B1752,APガラス性能一覧!$A$2:$M$6097,12,0),"")</f>
        <v/>
      </c>
      <c r="N1752" s="68" t="str">
        <f>IFERROR(VLOOKUP($B1752,APガラス性能一覧!$A$2:$M$6097,13,0),"")</f>
        <v/>
      </c>
    </row>
    <row r="1753" spans="2:14" x14ac:dyDescent="0.4">
      <c r="B1753" s="68" t="str">
        <f>IF($D$2="","",IF($E$2=0.65,IFERROR(IF(INDEX(APガラス性能一覧!A:A,MATCH(ROW(B1747),APガラス性能一覧!$O:$O,0))="","",INDEX(APガラス性能一覧!A:A,MATCH(ROW(B1747),APガラス性能一覧!$O:$O,0))),""),IFERROR(IF(INDEX(APガラス性能一覧!A:A,MATCH(ROW(B1747),APガラス性能一覧!$N:$N,0))="","",INDEX(APガラス性能一覧!A:A,MATCH(ROW(B1747),APガラス性能一覧!$N:$N,0))),"")))</f>
        <v/>
      </c>
      <c r="C1753" s="68" t="str">
        <f>IFERROR(VLOOKUP($B1753,APガラス性能一覧!$A$2:$M$6097,2,0),"")</f>
        <v/>
      </c>
      <c r="D1753" s="68" t="str">
        <f>IFERROR(VLOOKUP($B1753,APガラス性能一覧!$A$2:$M$6097,3,0),"")</f>
        <v/>
      </c>
      <c r="E1753" s="68" t="str">
        <f>IFERROR(VLOOKUP($B1753,APガラス性能一覧!$A$2:$M$6097,4,0),"")</f>
        <v/>
      </c>
      <c r="F1753" s="68" t="str">
        <f>IFERROR(VLOOKUP($B1753,APガラス性能一覧!$A$2:$M$6097,5,0),"")</f>
        <v/>
      </c>
      <c r="G1753" s="68" t="str">
        <f>IFERROR(VLOOKUP($B1753,APガラス性能一覧!$A$2:$M$6097,6,0),"")</f>
        <v/>
      </c>
      <c r="H1753" s="68" t="str">
        <f>IFERROR(VLOOKUP($B1753,APガラス性能一覧!$A$2:$M$6097,7,0),"")</f>
        <v/>
      </c>
      <c r="I1753" s="68" t="str">
        <f>IFERROR(VLOOKUP($B1753,APガラス性能一覧!$A$2:$M$6097,8,0),"")</f>
        <v/>
      </c>
      <c r="J1753" s="68" t="str">
        <f>IFERROR(VLOOKUP($B1753,APガラス性能一覧!$A$2:$M$6097,9,0),"")</f>
        <v/>
      </c>
      <c r="K1753" s="68" t="str">
        <f>IFERROR(VLOOKUP($B1753,APガラス性能一覧!$A$2:$M$6097,10,0),"")</f>
        <v/>
      </c>
      <c r="L1753" s="68" t="str">
        <f>IFERROR(VLOOKUP($B1753,APガラス性能一覧!$A$2:$M$6097,11,0),"")</f>
        <v/>
      </c>
      <c r="M1753" s="68" t="str">
        <f>IFERROR(VLOOKUP($B1753,APガラス性能一覧!$A$2:$M$6097,12,0),"")</f>
        <v/>
      </c>
      <c r="N1753" s="68" t="str">
        <f>IFERROR(VLOOKUP($B1753,APガラス性能一覧!$A$2:$M$6097,13,0),"")</f>
        <v/>
      </c>
    </row>
    <row r="1754" spans="2:14" x14ac:dyDescent="0.4">
      <c r="B1754" s="68" t="str">
        <f>IF($D$2="","",IF($E$2=0.65,IFERROR(IF(INDEX(APガラス性能一覧!A:A,MATCH(ROW(B1748),APガラス性能一覧!$O:$O,0))="","",INDEX(APガラス性能一覧!A:A,MATCH(ROW(B1748),APガラス性能一覧!$O:$O,0))),""),IFERROR(IF(INDEX(APガラス性能一覧!A:A,MATCH(ROW(B1748),APガラス性能一覧!$N:$N,0))="","",INDEX(APガラス性能一覧!A:A,MATCH(ROW(B1748),APガラス性能一覧!$N:$N,0))),"")))</f>
        <v/>
      </c>
      <c r="C1754" s="68" t="str">
        <f>IFERROR(VLOOKUP($B1754,APガラス性能一覧!$A$2:$M$6097,2,0),"")</f>
        <v/>
      </c>
      <c r="D1754" s="68" t="str">
        <f>IFERROR(VLOOKUP($B1754,APガラス性能一覧!$A$2:$M$6097,3,0),"")</f>
        <v/>
      </c>
      <c r="E1754" s="68" t="str">
        <f>IFERROR(VLOOKUP($B1754,APガラス性能一覧!$A$2:$M$6097,4,0),"")</f>
        <v/>
      </c>
      <c r="F1754" s="68" t="str">
        <f>IFERROR(VLOOKUP($B1754,APガラス性能一覧!$A$2:$M$6097,5,0),"")</f>
        <v/>
      </c>
      <c r="G1754" s="68" t="str">
        <f>IFERROR(VLOOKUP($B1754,APガラス性能一覧!$A$2:$M$6097,6,0),"")</f>
        <v/>
      </c>
      <c r="H1754" s="68" t="str">
        <f>IFERROR(VLOOKUP($B1754,APガラス性能一覧!$A$2:$M$6097,7,0),"")</f>
        <v/>
      </c>
      <c r="I1754" s="68" t="str">
        <f>IFERROR(VLOOKUP($B1754,APガラス性能一覧!$A$2:$M$6097,8,0),"")</f>
        <v/>
      </c>
      <c r="J1754" s="68" t="str">
        <f>IFERROR(VLOOKUP($B1754,APガラス性能一覧!$A$2:$M$6097,9,0),"")</f>
        <v/>
      </c>
      <c r="K1754" s="68" t="str">
        <f>IFERROR(VLOOKUP($B1754,APガラス性能一覧!$A$2:$M$6097,10,0),"")</f>
        <v/>
      </c>
      <c r="L1754" s="68" t="str">
        <f>IFERROR(VLOOKUP($B1754,APガラス性能一覧!$A$2:$M$6097,11,0),"")</f>
        <v/>
      </c>
      <c r="M1754" s="68" t="str">
        <f>IFERROR(VLOOKUP($B1754,APガラス性能一覧!$A$2:$M$6097,12,0),"")</f>
        <v/>
      </c>
      <c r="N1754" s="68" t="str">
        <f>IFERROR(VLOOKUP($B1754,APガラス性能一覧!$A$2:$M$6097,13,0),"")</f>
        <v/>
      </c>
    </row>
    <row r="1755" spans="2:14" x14ac:dyDescent="0.4">
      <c r="B1755" s="68" t="str">
        <f>IF($D$2="","",IF($E$2=0.65,IFERROR(IF(INDEX(APガラス性能一覧!A:A,MATCH(ROW(B1749),APガラス性能一覧!$O:$O,0))="","",INDEX(APガラス性能一覧!A:A,MATCH(ROW(B1749),APガラス性能一覧!$O:$O,0))),""),IFERROR(IF(INDEX(APガラス性能一覧!A:A,MATCH(ROW(B1749),APガラス性能一覧!$N:$N,0))="","",INDEX(APガラス性能一覧!A:A,MATCH(ROW(B1749),APガラス性能一覧!$N:$N,0))),"")))</f>
        <v/>
      </c>
      <c r="C1755" s="68" t="str">
        <f>IFERROR(VLOOKUP($B1755,APガラス性能一覧!$A$2:$M$6097,2,0),"")</f>
        <v/>
      </c>
      <c r="D1755" s="68" t="str">
        <f>IFERROR(VLOOKUP($B1755,APガラス性能一覧!$A$2:$M$6097,3,0),"")</f>
        <v/>
      </c>
      <c r="E1755" s="68" t="str">
        <f>IFERROR(VLOOKUP($B1755,APガラス性能一覧!$A$2:$M$6097,4,0),"")</f>
        <v/>
      </c>
      <c r="F1755" s="68" t="str">
        <f>IFERROR(VLOOKUP($B1755,APガラス性能一覧!$A$2:$M$6097,5,0),"")</f>
        <v/>
      </c>
      <c r="G1755" s="68" t="str">
        <f>IFERROR(VLOOKUP($B1755,APガラス性能一覧!$A$2:$M$6097,6,0),"")</f>
        <v/>
      </c>
      <c r="H1755" s="68" t="str">
        <f>IFERROR(VLOOKUP($B1755,APガラス性能一覧!$A$2:$M$6097,7,0),"")</f>
        <v/>
      </c>
      <c r="I1755" s="68" t="str">
        <f>IFERROR(VLOOKUP($B1755,APガラス性能一覧!$A$2:$M$6097,8,0),"")</f>
        <v/>
      </c>
      <c r="J1755" s="68" t="str">
        <f>IFERROR(VLOOKUP($B1755,APガラス性能一覧!$A$2:$M$6097,9,0),"")</f>
        <v/>
      </c>
      <c r="K1755" s="68" t="str">
        <f>IFERROR(VLOOKUP($B1755,APガラス性能一覧!$A$2:$M$6097,10,0),"")</f>
        <v/>
      </c>
      <c r="L1755" s="68" t="str">
        <f>IFERROR(VLOOKUP($B1755,APガラス性能一覧!$A$2:$M$6097,11,0),"")</f>
        <v/>
      </c>
      <c r="M1755" s="68" t="str">
        <f>IFERROR(VLOOKUP($B1755,APガラス性能一覧!$A$2:$M$6097,12,0),"")</f>
        <v/>
      </c>
      <c r="N1755" s="68" t="str">
        <f>IFERROR(VLOOKUP($B1755,APガラス性能一覧!$A$2:$M$6097,13,0),"")</f>
        <v/>
      </c>
    </row>
    <row r="1756" spans="2:14" x14ac:dyDescent="0.4">
      <c r="B1756" s="68" t="str">
        <f>IF($D$2="","",IF($E$2=0.65,IFERROR(IF(INDEX(APガラス性能一覧!A:A,MATCH(ROW(B1750),APガラス性能一覧!$O:$O,0))="","",INDEX(APガラス性能一覧!A:A,MATCH(ROW(B1750),APガラス性能一覧!$O:$O,0))),""),IFERROR(IF(INDEX(APガラス性能一覧!A:A,MATCH(ROW(B1750),APガラス性能一覧!$N:$N,0))="","",INDEX(APガラス性能一覧!A:A,MATCH(ROW(B1750),APガラス性能一覧!$N:$N,0))),"")))</f>
        <v/>
      </c>
      <c r="C1756" s="68" t="str">
        <f>IFERROR(VLOOKUP($B1756,APガラス性能一覧!$A$2:$M$6097,2,0),"")</f>
        <v/>
      </c>
      <c r="D1756" s="68" t="str">
        <f>IFERROR(VLOOKUP($B1756,APガラス性能一覧!$A$2:$M$6097,3,0),"")</f>
        <v/>
      </c>
      <c r="E1756" s="68" t="str">
        <f>IFERROR(VLOOKUP($B1756,APガラス性能一覧!$A$2:$M$6097,4,0),"")</f>
        <v/>
      </c>
      <c r="F1756" s="68" t="str">
        <f>IFERROR(VLOOKUP($B1756,APガラス性能一覧!$A$2:$M$6097,5,0),"")</f>
        <v/>
      </c>
      <c r="G1756" s="68" t="str">
        <f>IFERROR(VLOOKUP($B1756,APガラス性能一覧!$A$2:$M$6097,6,0),"")</f>
        <v/>
      </c>
      <c r="H1756" s="68" t="str">
        <f>IFERROR(VLOOKUP($B1756,APガラス性能一覧!$A$2:$M$6097,7,0),"")</f>
        <v/>
      </c>
      <c r="I1756" s="68" t="str">
        <f>IFERROR(VLOOKUP($B1756,APガラス性能一覧!$A$2:$M$6097,8,0),"")</f>
        <v/>
      </c>
      <c r="J1756" s="68" t="str">
        <f>IFERROR(VLOOKUP($B1756,APガラス性能一覧!$A$2:$M$6097,9,0),"")</f>
        <v/>
      </c>
      <c r="K1756" s="68" t="str">
        <f>IFERROR(VLOOKUP($B1756,APガラス性能一覧!$A$2:$M$6097,10,0),"")</f>
        <v/>
      </c>
      <c r="L1756" s="68" t="str">
        <f>IFERROR(VLOOKUP($B1756,APガラス性能一覧!$A$2:$M$6097,11,0),"")</f>
        <v/>
      </c>
      <c r="M1756" s="68" t="str">
        <f>IFERROR(VLOOKUP($B1756,APガラス性能一覧!$A$2:$M$6097,12,0),"")</f>
        <v/>
      </c>
      <c r="N1756" s="68" t="str">
        <f>IFERROR(VLOOKUP($B1756,APガラス性能一覧!$A$2:$M$6097,13,0),"")</f>
        <v/>
      </c>
    </row>
    <row r="1757" spans="2:14" x14ac:dyDescent="0.4">
      <c r="B1757" s="68" t="str">
        <f>IF($D$2="","",IF($E$2=0.65,IFERROR(IF(INDEX(APガラス性能一覧!A:A,MATCH(ROW(B1751),APガラス性能一覧!$O:$O,0))="","",INDEX(APガラス性能一覧!A:A,MATCH(ROW(B1751),APガラス性能一覧!$O:$O,0))),""),IFERROR(IF(INDEX(APガラス性能一覧!A:A,MATCH(ROW(B1751),APガラス性能一覧!$N:$N,0))="","",INDEX(APガラス性能一覧!A:A,MATCH(ROW(B1751),APガラス性能一覧!$N:$N,0))),"")))</f>
        <v/>
      </c>
      <c r="C1757" s="68" t="str">
        <f>IFERROR(VLOOKUP($B1757,APガラス性能一覧!$A$2:$M$6097,2,0),"")</f>
        <v/>
      </c>
      <c r="D1757" s="68" t="str">
        <f>IFERROR(VLOOKUP($B1757,APガラス性能一覧!$A$2:$M$6097,3,0),"")</f>
        <v/>
      </c>
      <c r="E1757" s="68" t="str">
        <f>IFERROR(VLOOKUP($B1757,APガラス性能一覧!$A$2:$M$6097,4,0),"")</f>
        <v/>
      </c>
      <c r="F1757" s="68" t="str">
        <f>IFERROR(VLOOKUP($B1757,APガラス性能一覧!$A$2:$M$6097,5,0),"")</f>
        <v/>
      </c>
      <c r="G1757" s="68" t="str">
        <f>IFERROR(VLOOKUP($B1757,APガラス性能一覧!$A$2:$M$6097,6,0),"")</f>
        <v/>
      </c>
      <c r="H1757" s="68" t="str">
        <f>IFERROR(VLOOKUP($B1757,APガラス性能一覧!$A$2:$M$6097,7,0),"")</f>
        <v/>
      </c>
      <c r="I1757" s="68" t="str">
        <f>IFERROR(VLOOKUP($B1757,APガラス性能一覧!$A$2:$M$6097,8,0),"")</f>
        <v/>
      </c>
      <c r="J1757" s="68" t="str">
        <f>IFERROR(VLOOKUP($B1757,APガラス性能一覧!$A$2:$M$6097,9,0),"")</f>
        <v/>
      </c>
      <c r="K1757" s="68" t="str">
        <f>IFERROR(VLOOKUP($B1757,APガラス性能一覧!$A$2:$M$6097,10,0),"")</f>
        <v/>
      </c>
      <c r="L1757" s="68" t="str">
        <f>IFERROR(VLOOKUP($B1757,APガラス性能一覧!$A$2:$M$6097,11,0),"")</f>
        <v/>
      </c>
      <c r="M1757" s="68" t="str">
        <f>IFERROR(VLOOKUP($B1757,APガラス性能一覧!$A$2:$M$6097,12,0),"")</f>
        <v/>
      </c>
      <c r="N1757" s="68" t="str">
        <f>IFERROR(VLOOKUP($B1757,APガラス性能一覧!$A$2:$M$6097,13,0),"")</f>
        <v/>
      </c>
    </row>
    <row r="1758" spans="2:14" x14ac:dyDescent="0.4">
      <c r="B1758" s="68" t="str">
        <f>IF($D$2="","",IF($E$2=0.65,IFERROR(IF(INDEX(APガラス性能一覧!A:A,MATCH(ROW(B1752),APガラス性能一覧!$O:$O,0))="","",INDEX(APガラス性能一覧!A:A,MATCH(ROW(B1752),APガラス性能一覧!$O:$O,0))),""),IFERROR(IF(INDEX(APガラス性能一覧!A:A,MATCH(ROW(B1752),APガラス性能一覧!$N:$N,0))="","",INDEX(APガラス性能一覧!A:A,MATCH(ROW(B1752),APガラス性能一覧!$N:$N,0))),"")))</f>
        <v/>
      </c>
      <c r="C1758" s="68" t="str">
        <f>IFERROR(VLOOKUP($B1758,APガラス性能一覧!$A$2:$M$6097,2,0),"")</f>
        <v/>
      </c>
      <c r="D1758" s="68" t="str">
        <f>IFERROR(VLOOKUP($B1758,APガラス性能一覧!$A$2:$M$6097,3,0),"")</f>
        <v/>
      </c>
      <c r="E1758" s="68" t="str">
        <f>IFERROR(VLOOKUP($B1758,APガラス性能一覧!$A$2:$M$6097,4,0),"")</f>
        <v/>
      </c>
      <c r="F1758" s="68" t="str">
        <f>IFERROR(VLOOKUP($B1758,APガラス性能一覧!$A$2:$M$6097,5,0),"")</f>
        <v/>
      </c>
      <c r="G1758" s="68" t="str">
        <f>IFERROR(VLOOKUP($B1758,APガラス性能一覧!$A$2:$M$6097,6,0),"")</f>
        <v/>
      </c>
      <c r="H1758" s="68" t="str">
        <f>IFERROR(VLOOKUP($B1758,APガラス性能一覧!$A$2:$M$6097,7,0),"")</f>
        <v/>
      </c>
      <c r="I1758" s="68" t="str">
        <f>IFERROR(VLOOKUP($B1758,APガラス性能一覧!$A$2:$M$6097,8,0),"")</f>
        <v/>
      </c>
      <c r="J1758" s="68" t="str">
        <f>IFERROR(VLOOKUP($B1758,APガラス性能一覧!$A$2:$M$6097,9,0),"")</f>
        <v/>
      </c>
      <c r="K1758" s="68" t="str">
        <f>IFERROR(VLOOKUP($B1758,APガラス性能一覧!$A$2:$M$6097,10,0),"")</f>
        <v/>
      </c>
      <c r="L1758" s="68" t="str">
        <f>IFERROR(VLOOKUP($B1758,APガラス性能一覧!$A$2:$M$6097,11,0),"")</f>
        <v/>
      </c>
      <c r="M1758" s="68" t="str">
        <f>IFERROR(VLOOKUP($B1758,APガラス性能一覧!$A$2:$M$6097,12,0),"")</f>
        <v/>
      </c>
      <c r="N1758" s="68" t="str">
        <f>IFERROR(VLOOKUP($B1758,APガラス性能一覧!$A$2:$M$6097,13,0),"")</f>
        <v/>
      </c>
    </row>
    <row r="1759" spans="2:14" x14ac:dyDescent="0.4">
      <c r="B1759" s="68" t="str">
        <f>IF($D$2="","",IF($E$2=0.65,IFERROR(IF(INDEX(APガラス性能一覧!A:A,MATCH(ROW(B1753),APガラス性能一覧!$O:$O,0))="","",INDEX(APガラス性能一覧!A:A,MATCH(ROW(B1753),APガラス性能一覧!$O:$O,0))),""),IFERROR(IF(INDEX(APガラス性能一覧!A:A,MATCH(ROW(B1753),APガラス性能一覧!$N:$N,0))="","",INDEX(APガラス性能一覧!A:A,MATCH(ROW(B1753),APガラス性能一覧!$N:$N,0))),"")))</f>
        <v/>
      </c>
      <c r="C1759" s="68" t="str">
        <f>IFERROR(VLOOKUP($B1759,APガラス性能一覧!$A$2:$M$6097,2,0),"")</f>
        <v/>
      </c>
      <c r="D1759" s="68" t="str">
        <f>IFERROR(VLOOKUP($B1759,APガラス性能一覧!$A$2:$M$6097,3,0),"")</f>
        <v/>
      </c>
      <c r="E1759" s="68" t="str">
        <f>IFERROR(VLOOKUP($B1759,APガラス性能一覧!$A$2:$M$6097,4,0),"")</f>
        <v/>
      </c>
      <c r="F1759" s="68" t="str">
        <f>IFERROR(VLOOKUP($B1759,APガラス性能一覧!$A$2:$M$6097,5,0),"")</f>
        <v/>
      </c>
      <c r="G1759" s="68" t="str">
        <f>IFERROR(VLOOKUP($B1759,APガラス性能一覧!$A$2:$M$6097,6,0),"")</f>
        <v/>
      </c>
      <c r="H1759" s="68" t="str">
        <f>IFERROR(VLOOKUP($B1759,APガラス性能一覧!$A$2:$M$6097,7,0),"")</f>
        <v/>
      </c>
      <c r="I1759" s="68" t="str">
        <f>IFERROR(VLOOKUP($B1759,APガラス性能一覧!$A$2:$M$6097,8,0),"")</f>
        <v/>
      </c>
      <c r="J1759" s="68" t="str">
        <f>IFERROR(VLOOKUP($B1759,APガラス性能一覧!$A$2:$M$6097,9,0),"")</f>
        <v/>
      </c>
      <c r="K1759" s="68" t="str">
        <f>IFERROR(VLOOKUP($B1759,APガラス性能一覧!$A$2:$M$6097,10,0),"")</f>
        <v/>
      </c>
      <c r="L1759" s="68" t="str">
        <f>IFERROR(VLOOKUP($B1759,APガラス性能一覧!$A$2:$M$6097,11,0),"")</f>
        <v/>
      </c>
      <c r="M1759" s="68" t="str">
        <f>IFERROR(VLOOKUP($B1759,APガラス性能一覧!$A$2:$M$6097,12,0),"")</f>
        <v/>
      </c>
      <c r="N1759" s="68" t="str">
        <f>IFERROR(VLOOKUP($B1759,APガラス性能一覧!$A$2:$M$6097,13,0),"")</f>
        <v/>
      </c>
    </row>
    <row r="1760" spans="2:14" x14ac:dyDescent="0.4">
      <c r="B1760" s="68" t="str">
        <f>IF($D$2="","",IF($E$2=0.65,IFERROR(IF(INDEX(APガラス性能一覧!A:A,MATCH(ROW(B1754),APガラス性能一覧!$O:$O,0))="","",INDEX(APガラス性能一覧!A:A,MATCH(ROW(B1754),APガラス性能一覧!$O:$O,0))),""),IFERROR(IF(INDEX(APガラス性能一覧!A:A,MATCH(ROW(B1754),APガラス性能一覧!$N:$N,0))="","",INDEX(APガラス性能一覧!A:A,MATCH(ROW(B1754),APガラス性能一覧!$N:$N,0))),"")))</f>
        <v/>
      </c>
      <c r="C1760" s="68" t="str">
        <f>IFERROR(VLOOKUP($B1760,APガラス性能一覧!$A$2:$M$6097,2,0),"")</f>
        <v/>
      </c>
      <c r="D1760" s="68" t="str">
        <f>IFERROR(VLOOKUP($B1760,APガラス性能一覧!$A$2:$M$6097,3,0),"")</f>
        <v/>
      </c>
      <c r="E1760" s="68" t="str">
        <f>IFERROR(VLOOKUP($B1760,APガラス性能一覧!$A$2:$M$6097,4,0),"")</f>
        <v/>
      </c>
      <c r="F1760" s="68" t="str">
        <f>IFERROR(VLOOKUP($B1760,APガラス性能一覧!$A$2:$M$6097,5,0),"")</f>
        <v/>
      </c>
      <c r="G1760" s="68" t="str">
        <f>IFERROR(VLOOKUP($B1760,APガラス性能一覧!$A$2:$M$6097,6,0),"")</f>
        <v/>
      </c>
      <c r="H1760" s="68" t="str">
        <f>IFERROR(VLOOKUP($B1760,APガラス性能一覧!$A$2:$M$6097,7,0),"")</f>
        <v/>
      </c>
      <c r="I1760" s="68" t="str">
        <f>IFERROR(VLOOKUP($B1760,APガラス性能一覧!$A$2:$M$6097,8,0),"")</f>
        <v/>
      </c>
      <c r="J1760" s="68" t="str">
        <f>IFERROR(VLOOKUP($B1760,APガラス性能一覧!$A$2:$M$6097,9,0),"")</f>
        <v/>
      </c>
      <c r="K1760" s="68" t="str">
        <f>IFERROR(VLOOKUP($B1760,APガラス性能一覧!$A$2:$M$6097,10,0),"")</f>
        <v/>
      </c>
      <c r="L1760" s="68" t="str">
        <f>IFERROR(VLOOKUP($B1760,APガラス性能一覧!$A$2:$M$6097,11,0),"")</f>
        <v/>
      </c>
      <c r="M1760" s="68" t="str">
        <f>IFERROR(VLOOKUP($B1760,APガラス性能一覧!$A$2:$M$6097,12,0),"")</f>
        <v/>
      </c>
      <c r="N1760" s="68" t="str">
        <f>IFERROR(VLOOKUP($B1760,APガラス性能一覧!$A$2:$M$6097,13,0),"")</f>
        <v/>
      </c>
    </row>
    <row r="1761" spans="2:14" x14ac:dyDescent="0.4">
      <c r="B1761" s="68" t="str">
        <f>IF($D$2="","",IF($E$2=0.65,IFERROR(IF(INDEX(APガラス性能一覧!A:A,MATCH(ROW(B1755),APガラス性能一覧!$O:$O,0))="","",INDEX(APガラス性能一覧!A:A,MATCH(ROW(B1755),APガラス性能一覧!$O:$O,0))),""),IFERROR(IF(INDEX(APガラス性能一覧!A:A,MATCH(ROW(B1755),APガラス性能一覧!$N:$N,0))="","",INDEX(APガラス性能一覧!A:A,MATCH(ROW(B1755),APガラス性能一覧!$N:$N,0))),"")))</f>
        <v/>
      </c>
      <c r="C1761" s="68" t="str">
        <f>IFERROR(VLOOKUP($B1761,APガラス性能一覧!$A$2:$M$6097,2,0),"")</f>
        <v/>
      </c>
      <c r="D1761" s="68" t="str">
        <f>IFERROR(VLOOKUP($B1761,APガラス性能一覧!$A$2:$M$6097,3,0),"")</f>
        <v/>
      </c>
      <c r="E1761" s="68" t="str">
        <f>IFERROR(VLOOKUP($B1761,APガラス性能一覧!$A$2:$M$6097,4,0),"")</f>
        <v/>
      </c>
      <c r="F1761" s="68" t="str">
        <f>IFERROR(VLOOKUP($B1761,APガラス性能一覧!$A$2:$M$6097,5,0),"")</f>
        <v/>
      </c>
      <c r="G1761" s="68" t="str">
        <f>IFERROR(VLOOKUP($B1761,APガラス性能一覧!$A$2:$M$6097,6,0),"")</f>
        <v/>
      </c>
      <c r="H1761" s="68" t="str">
        <f>IFERROR(VLOOKUP($B1761,APガラス性能一覧!$A$2:$M$6097,7,0),"")</f>
        <v/>
      </c>
      <c r="I1761" s="68" t="str">
        <f>IFERROR(VLOOKUP($B1761,APガラス性能一覧!$A$2:$M$6097,8,0),"")</f>
        <v/>
      </c>
      <c r="J1761" s="68" t="str">
        <f>IFERROR(VLOOKUP($B1761,APガラス性能一覧!$A$2:$M$6097,9,0),"")</f>
        <v/>
      </c>
      <c r="K1761" s="68" t="str">
        <f>IFERROR(VLOOKUP($B1761,APガラス性能一覧!$A$2:$M$6097,10,0),"")</f>
        <v/>
      </c>
      <c r="L1761" s="68" t="str">
        <f>IFERROR(VLOOKUP($B1761,APガラス性能一覧!$A$2:$M$6097,11,0),"")</f>
        <v/>
      </c>
      <c r="M1761" s="68" t="str">
        <f>IFERROR(VLOOKUP($B1761,APガラス性能一覧!$A$2:$M$6097,12,0),"")</f>
        <v/>
      </c>
      <c r="N1761" s="68" t="str">
        <f>IFERROR(VLOOKUP($B1761,APガラス性能一覧!$A$2:$M$6097,13,0),"")</f>
        <v/>
      </c>
    </row>
    <row r="1762" spans="2:14" x14ac:dyDescent="0.4">
      <c r="B1762" s="68" t="str">
        <f>IF($D$2="","",IF($E$2=0.65,IFERROR(IF(INDEX(APガラス性能一覧!A:A,MATCH(ROW(B1756),APガラス性能一覧!$O:$O,0))="","",INDEX(APガラス性能一覧!A:A,MATCH(ROW(B1756),APガラス性能一覧!$O:$O,0))),""),IFERROR(IF(INDEX(APガラス性能一覧!A:A,MATCH(ROW(B1756),APガラス性能一覧!$N:$N,0))="","",INDEX(APガラス性能一覧!A:A,MATCH(ROW(B1756),APガラス性能一覧!$N:$N,0))),"")))</f>
        <v/>
      </c>
      <c r="C1762" s="68" t="str">
        <f>IFERROR(VLOOKUP($B1762,APガラス性能一覧!$A$2:$M$6097,2,0),"")</f>
        <v/>
      </c>
      <c r="D1762" s="68" t="str">
        <f>IFERROR(VLOOKUP($B1762,APガラス性能一覧!$A$2:$M$6097,3,0),"")</f>
        <v/>
      </c>
      <c r="E1762" s="68" t="str">
        <f>IFERROR(VLOOKUP($B1762,APガラス性能一覧!$A$2:$M$6097,4,0),"")</f>
        <v/>
      </c>
      <c r="F1762" s="68" t="str">
        <f>IFERROR(VLOOKUP($B1762,APガラス性能一覧!$A$2:$M$6097,5,0),"")</f>
        <v/>
      </c>
      <c r="G1762" s="68" t="str">
        <f>IFERROR(VLOOKUP($B1762,APガラス性能一覧!$A$2:$M$6097,6,0),"")</f>
        <v/>
      </c>
      <c r="H1762" s="68" t="str">
        <f>IFERROR(VLOOKUP($B1762,APガラス性能一覧!$A$2:$M$6097,7,0),"")</f>
        <v/>
      </c>
      <c r="I1762" s="68" t="str">
        <f>IFERROR(VLOOKUP($B1762,APガラス性能一覧!$A$2:$M$6097,8,0),"")</f>
        <v/>
      </c>
      <c r="J1762" s="68" t="str">
        <f>IFERROR(VLOOKUP($B1762,APガラス性能一覧!$A$2:$M$6097,9,0),"")</f>
        <v/>
      </c>
      <c r="K1762" s="68" t="str">
        <f>IFERROR(VLOOKUP($B1762,APガラス性能一覧!$A$2:$M$6097,10,0),"")</f>
        <v/>
      </c>
      <c r="L1762" s="68" t="str">
        <f>IFERROR(VLOOKUP($B1762,APガラス性能一覧!$A$2:$M$6097,11,0),"")</f>
        <v/>
      </c>
      <c r="M1762" s="68" t="str">
        <f>IFERROR(VLOOKUP($B1762,APガラス性能一覧!$A$2:$M$6097,12,0),"")</f>
        <v/>
      </c>
      <c r="N1762" s="68" t="str">
        <f>IFERROR(VLOOKUP($B1762,APガラス性能一覧!$A$2:$M$6097,13,0),"")</f>
        <v/>
      </c>
    </row>
    <row r="1763" spans="2:14" x14ac:dyDescent="0.4">
      <c r="B1763" s="68" t="str">
        <f>IF($D$2="","",IF($E$2=0.65,IFERROR(IF(INDEX(APガラス性能一覧!A:A,MATCH(ROW(B1757),APガラス性能一覧!$O:$O,0))="","",INDEX(APガラス性能一覧!A:A,MATCH(ROW(B1757),APガラス性能一覧!$O:$O,0))),""),IFERROR(IF(INDEX(APガラス性能一覧!A:A,MATCH(ROW(B1757),APガラス性能一覧!$N:$N,0))="","",INDEX(APガラス性能一覧!A:A,MATCH(ROW(B1757),APガラス性能一覧!$N:$N,0))),"")))</f>
        <v/>
      </c>
      <c r="C1763" s="68" t="str">
        <f>IFERROR(VLOOKUP($B1763,APガラス性能一覧!$A$2:$M$6097,2,0),"")</f>
        <v/>
      </c>
      <c r="D1763" s="68" t="str">
        <f>IFERROR(VLOOKUP($B1763,APガラス性能一覧!$A$2:$M$6097,3,0),"")</f>
        <v/>
      </c>
      <c r="E1763" s="68" t="str">
        <f>IFERROR(VLOOKUP($B1763,APガラス性能一覧!$A$2:$M$6097,4,0),"")</f>
        <v/>
      </c>
      <c r="F1763" s="68" t="str">
        <f>IFERROR(VLOOKUP($B1763,APガラス性能一覧!$A$2:$M$6097,5,0),"")</f>
        <v/>
      </c>
      <c r="G1763" s="68" t="str">
        <f>IFERROR(VLOOKUP($B1763,APガラス性能一覧!$A$2:$M$6097,6,0),"")</f>
        <v/>
      </c>
      <c r="H1763" s="68" t="str">
        <f>IFERROR(VLOOKUP($B1763,APガラス性能一覧!$A$2:$M$6097,7,0),"")</f>
        <v/>
      </c>
      <c r="I1763" s="68" t="str">
        <f>IFERROR(VLOOKUP($B1763,APガラス性能一覧!$A$2:$M$6097,8,0),"")</f>
        <v/>
      </c>
      <c r="J1763" s="68" t="str">
        <f>IFERROR(VLOOKUP($B1763,APガラス性能一覧!$A$2:$M$6097,9,0),"")</f>
        <v/>
      </c>
      <c r="K1763" s="68" t="str">
        <f>IFERROR(VLOOKUP($B1763,APガラス性能一覧!$A$2:$M$6097,10,0),"")</f>
        <v/>
      </c>
      <c r="L1763" s="68" t="str">
        <f>IFERROR(VLOOKUP($B1763,APガラス性能一覧!$A$2:$M$6097,11,0),"")</f>
        <v/>
      </c>
      <c r="M1763" s="68" t="str">
        <f>IFERROR(VLOOKUP($B1763,APガラス性能一覧!$A$2:$M$6097,12,0),"")</f>
        <v/>
      </c>
      <c r="N1763" s="68" t="str">
        <f>IFERROR(VLOOKUP($B1763,APガラス性能一覧!$A$2:$M$6097,13,0),"")</f>
        <v/>
      </c>
    </row>
    <row r="1764" spans="2:14" x14ac:dyDescent="0.4">
      <c r="B1764" s="68" t="str">
        <f>IF($D$2="","",IF($E$2=0.65,IFERROR(IF(INDEX(APガラス性能一覧!A:A,MATCH(ROW(B1758),APガラス性能一覧!$O:$O,0))="","",INDEX(APガラス性能一覧!A:A,MATCH(ROW(B1758),APガラス性能一覧!$O:$O,0))),""),IFERROR(IF(INDEX(APガラス性能一覧!A:A,MATCH(ROW(B1758),APガラス性能一覧!$N:$N,0))="","",INDEX(APガラス性能一覧!A:A,MATCH(ROW(B1758),APガラス性能一覧!$N:$N,0))),"")))</f>
        <v/>
      </c>
      <c r="C1764" s="68" t="str">
        <f>IFERROR(VLOOKUP($B1764,APガラス性能一覧!$A$2:$M$6097,2,0),"")</f>
        <v/>
      </c>
      <c r="D1764" s="68" t="str">
        <f>IFERROR(VLOOKUP($B1764,APガラス性能一覧!$A$2:$M$6097,3,0),"")</f>
        <v/>
      </c>
      <c r="E1764" s="68" t="str">
        <f>IFERROR(VLOOKUP($B1764,APガラス性能一覧!$A$2:$M$6097,4,0),"")</f>
        <v/>
      </c>
      <c r="F1764" s="68" t="str">
        <f>IFERROR(VLOOKUP($B1764,APガラス性能一覧!$A$2:$M$6097,5,0),"")</f>
        <v/>
      </c>
      <c r="G1764" s="68" t="str">
        <f>IFERROR(VLOOKUP($B1764,APガラス性能一覧!$A$2:$M$6097,6,0),"")</f>
        <v/>
      </c>
      <c r="H1764" s="68" t="str">
        <f>IFERROR(VLOOKUP($B1764,APガラス性能一覧!$A$2:$M$6097,7,0),"")</f>
        <v/>
      </c>
      <c r="I1764" s="68" t="str">
        <f>IFERROR(VLOOKUP($B1764,APガラス性能一覧!$A$2:$M$6097,8,0),"")</f>
        <v/>
      </c>
      <c r="J1764" s="68" t="str">
        <f>IFERROR(VLOOKUP($B1764,APガラス性能一覧!$A$2:$M$6097,9,0),"")</f>
        <v/>
      </c>
      <c r="K1764" s="68" t="str">
        <f>IFERROR(VLOOKUP($B1764,APガラス性能一覧!$A$2:$M$6097,10,0),"")</f>
        <v/>
      </c>
      <c r="L1764" s="68" t="str">
        <f>IFERROR(VLOOKUP($B1764,APガラス性能一覧!$A$2:$M$6097,11,0),"")</f>
        <v/>
      </c>
      <c r="M1764" s="68" t="str">
        <f>IFERROR(VLOOKUP($B1764,APガラス性能一覧!$A$2:$M$6097,12,0),"")</f>
        <v/>
      </c>
      <c r="N1764" s="68" t="str">
        <f>IFERROR(VLOOKUP($B1764,APガラス性能一覧!$A$2:$M$6097,13,0),"")</f>
        <v/>
      </c>
    </row>
    <row r="1765" spans="2:14" x14ac:dyDescent="0.4">
      <c r="B1765" s="68" t="str">
        <f>IF($D$2="","",IF($E$2=0.65,IFERROR(IF(INDEX(APガラス性能一覧!A:A,MATCH(ROW(B1759),APガラス性能一覧!$O:$O,0))="","",INDEX(APガラス性能一覧!A:A,MATCH(ROW(B1759),APガラス性能一覧!$O:$O,0))),""),IFERROR(IF(INDEX(APガラス性能一覧!A:A,MATCH(ROW(B1759),APガラス性能一覧!$N:$N,0))="","",INDEX(APガラス性能一覧!A:A,MATCH(ROW(B1759),APガラス性能一覧!$N:$N,0))),"")))</f>
        <v/>
      </c>
      <c r="C1765" s="68" t="str">
        <f>IFERROR(VLOOKUP($B1765,APガラス性能一覧!$A$2:$M$6097,2,0),"")</f>
        <v/>
      </c>
      <c r="D1765" s="68" t="str">
        <f>IFERROR(VLOOKUP($B1765,APガラス性能一覧!$A$2:$M$6097,3,0),"")</f>
        <v/>
      </c>
      <c r="E1765" s="68" t="str">
        <f>IFERROR(VLOOKUP($B1765,APガラス性能一覧!$A$2:$M$6097,4,0),"")</f>
        <v/>
      </c>
      <c r="F1765" s="68" t="str">
        <f>IFERROR(VLOOKUP($B1765,APガラス性能一覧!$A$2:$M$6097,5,0),"")</f>
        <v/>
      </c>
      <c r="G1765" s="68" t="str">
        <f>IFERROR(VLOOKUP($B1765,APガラス性能一覧!$A$2:$M$6097,6,0),"")</f>
        <v/>
      </c>
      <c r="H1765" s="68" t="str">
        <f>IFERROR(VLOOKUP($B1765,APガラス性能一覧!$A$2:$M$6097,7,0),"")</f>
        <v/>
      </c>
      <c r="I1765" s="68" t="str">
        <f>IFERROR(VLOOKUP($B1765,APガラス性能一覧!$A$2:$M$6097,8,0),"")</f>
        <v/>
      </c>
      <c r="J1765" s="68" t="str">
        <f>IFERROR(VLOOKUP($B1765,APガラス性能一覧!$A$2:$M$6097,9,0),"")</f>
        <v/>
      </c>
      <c r="K1765" s="68" t="str">
        <f>IFERROR(VLOOKUP($B1765,APガラス性能一覧!$A$2:$M$6097,10,0),"")</f>
        <v/>
      </c>
      <c r="L1765" s="68" t="str">
        <f>IFERROR(VLOOKUP($B1765,APガラス性能一覧!$A$2:$M$6097,11,0),"")</f>
        <v/>
      </c>
      <c r="M1765" s="68" t="str">
        <f>IFERROR(VLOOKUP($B1765,APガラス性能一覧!$A$2:$M$6097,12,0),"")</f>
        <v/>
      </c>
      <c r="N1765" s="68" t="str">
        <f>IFERROR(VLOOKUP($B1765,APガラス性能一覧!$A$2:$M$6097,13,0),"")</f>
        <v/>
      </c>
    </row>
    <row r="1766" spans="2:14" x14ac:dyDescent="0.4">
      <c r="B1766" s="68" t="str">
        <f>IF($D$2="","",IF($E$2=0.65,IFERROR(IF(INDEX(APガラス性能一覧!A:A,MATCH(ROW(B1760),APガラス性能一覧!$O:$O,0))="","",INDEX(APガラス性能一覧!A:A,MATCH(ROW(B1760),APガラス性能一覧!$O:$O,0))),""),IFERROR(IF(INDEX(APガラス性能一覧!A:A,MATCH(ROW(B1760),APガラス性能一覧!$N:$N,0))="","",INDEX(APガラス性能一覧!A:A,MATCH(ROW(B1760),APガラス性能一覧!$N:$N,0))),"")))</f>
        <v/>
      </c>
      <c r="C1766" s="68" t="str">
        <f>IFERROR(VLOOKUP($B1766,APガラス性能一覧!$A$2:$M$6097,2,0),"")</f>
        <v/>
      </c>
      <c r="D1766" s="68" t="str">
        <f>IFERROR(VLOOKUP($B1766,APガラス性能一覧!$A$2:$M$6097,3,0),"")</f>
        <v/>
      </c>
      <c r="E1766" s="68" t="str">
        <f>IFERROR(VLOOKUP($B1766,APガラス性能一覧!$A$2:$M$6097,4,0),"")</f>
        <v/>
      </c>
      <c r="F1766" s="68" t="str">
        <f>IFERROR(VLOOKUP($B1766,APガラス性能一覧!$A$2:$M$6097,5,0),"")</f>
        <v/>
      </c>
      <c r="G1766" s="68" t="str">
        <f>IFERROR(VLOOKUP($B1766,APガラス性能一覧!$A$2:$M$6097,6,0),"")</f>
        <v/>
      </c>
      <c r="H1766" s="68" t="str">
        <f>IFERROR(VLOOKUP($B1766,APガラス性能一覧!$A$2:$M$6097,7,0),"")</f>
        <v/>
      </c>
      <c r="I1766" s="68" t="str">
        <f>IFERROR(VLOOKUP($B1766,APガラス性能一覧!$A$2:$M$6097,8,0),"")</f>
        <v/>
      </c>
      <c r="J1766" s="68" t="str">
        <f>IFERROR(VLOOKUP($B1766,APガラス性能一覧!$A$2:$M$6097,9,0),"")</f>
        <v/>
      </c>
      <c r="K1766" s="68" t="str">
        <f>IFERROR(VLOOKUP($B1766,APガラス性能一覧!$A$2:$M$6097,10,0),"")</f>
        <v/>
      </c>
      <c r="L1766" s="68" t="str">
        <f>IFERROR(VLOOKUP($B1766,APガラス性能一覧!$A$2:$M$6097,11,0),"")</f>
        <v/>
      </c>
      <c r="M1766" s="68" t="str">
        <f>IFERROR(VLOOKUP($B1766,APガラス性能一覧!$A$2:$M$6097,12,0),"")</f>
        <v/>
      </c>
      <c r="N1766" s="68" t="str">
        <f>IFERROR(VLOOKUP($B1766,APガラス性能一覧!$A$2:$M$6097,13,0),"")</f>
        <v/>
      </c>
    </row>
    <row r="1767" spans="2:14" x14ac:dyDescent="0.4">
      <c r="B1767" s="68" t="str">
        <f>IF($D$2="","",IF($E$2=0.65,IFERROR(IF(INDEX(APガラス性能一覧!A:A,MATCH(ROW(B1761),APガラス性能一覧!$O:$O,0))="","",INDEX(APガラス性能一覧!A:A,MATCH(ROW(B1761),APガラス性能一覧!$O:$O,0))),""),IFERROR(IF(INDEX(APガラス性能一覧!A:A,MATCH(ROW(B1761),APガラス性能一覧!$N:$N,0))="","",INDEX(APガラス性能一覧!A:A,MATCH(ROW(B1761),APガラス性能一覧!$N:$N,0))),"")))</f>
        <v/>
      </c>
      <c r="C1767" s="68" t="str">
        <f>IFERROR(VLOOKUP($B1767,APガラス性能一覧!$A$2:$M$6097,2,0),"")</f>
        <v/>
      </c>
      <c r="D1767" s="68" t="str">
        <f>IFERROR(VLOOKUP($B1767,APガラス性能一覧!$A$2:$M$6097,3,0),"")</f>
        <v/>
      </c>
      <c r="E1767" s="68" t="str">
        <f>IFERROR(VLOOKUP($B1767,APガラス性能一覧!$A$2:$M$6097,4,0),"")</f>
        <v/>
      </c>
      <c r="F1767" s="68" t="str">
        <f>IFERROR(VLOOKUP($B1767,APガラス性能一覧!$A$2:$M$6097,5,0),"")</f>
        <v/>
      </c>
      <c r="G1767" s="68" t="str">
        <f>IFERROR(VLOOKUP($B1767,APガラス性能一覧!$A$2:$M$6097,6,0),"")</f>
        <v/>
      </c>
      <c r="H1767" s="68" t="str">
        <f>IFERROR(VLOOKUP($B1767,APガラス性能一覧!$A$2:$M$6097,7,0),"")</f>
        <v/>
      </c>
      <c r="I1767" s="68" t="str">
        <f>IFERROR(VLOOKUP($B1767,APガラス性能一覧!$A$2:$M$6097,8,0),"")</f>
        <v/>
      </c>
      <c r="J1767" s="68" t="str">
        <f>IFERROR(VLOOKUP($B1767,APガラス性能一覧!$A$2:$M$6097,9,0),"")</f>
        <v/>
      </c>
      <c r="K1767" s="68" t="str">
        <f>IFERROR(VLOOKUP($B1767,APガラス性能一覧!$A$2:$M$6097,10,0),"")</f>
        <v/>
      </c>
      <c r="L1767" s="68" t="str">
        <f>IFERROR(VLOOKUP($B1767,APガラス性能一覧!$A$2:$M$6097,11,0),"")</f>
        <v/>
      </c>
      <c r="M1767" s="68" t="str">
        <f>IFERROR(VLOOKUP($B1767,APガラス性能一覧!$A$2:$M$6097,12,0),"")</f>
        <v/>
      </c>
      <c r="N1767" s="68" t="str">
        <f>IFERROR(VLOOKUP($B1767,APガラス性能一覧!$A$2:$M$6097,13,0),"")</f>
        <v/>
      </c>
    </row>
    <row r="1768" spans="2:14" x14ac:dyDescent="0.4">
      <c r="B1768" s="68" t="str">
        <f>IF($D$2="","",IF($E$2=0.65,IFERROR(IF(INDEX(APガラス性能一覧!A:A,MATCH(ROW(B1762),APガラス性能一覧!$O:$O,0))="","",INDEX(APガラス性能一覧!A:A,MATCH(ROW(B1762),APガラス性能一覧!$O:$O,0))),""),IFERROR(IF(INDEX(APガラス性能一覧!A:A,MATCH(ROW(B1762),APガラス性能一覧!$N:$N,0))="","",INDEX(APガラス性能一覧!A:A,MATCH(ROW(B1762),APガラス性能一覧!$N:$N,0))),"")))</f>
        <v/>
      </c>
      <c r="C1768" s="68" t="str">
        <f>IFERROR(VLOOKUP($B1768,APガラス性能一覧!$A$2:$M$6097,2,0),"")</f>
        <v/>
      </c>
      <c r="D1768" s="68" t="str">
        <f>IFERROR(VLOOKUP($B1768,APガラス性能一覧!$A$2:$M$6097,3,0),"")</f>
        <v/>
      </c>
      <c r="E1768" s="68" t="str">
        <f>IFERROR(VLOOKUP($B1768,APガラス性能一覧!$A$2:$M$6097,4,0),"")</f>
        <v/>
      </c>
      <c r="F1768" s="68" t="str">
        <f>IFERROR(VLOOKUP($B1768,APガラス性能一覧!$A$2:$M$6097,5,0),"")</f>
        <v/>
      </c>
      <c r="G1768" s="68" t="str">
        <f>IFERROR(VLOOKUP($B1768,APガラス性能一覧!$A$2:$M$6097,6,0),"")</f>
        <v/>
      </c>
      <c r="H1768" s="68" t="str">
        <f>IFERROR(VLOOKUP($B1768,APガラス性能一覧!$A$2:$M$6097,7,0),"")</f>
        <v/>
      </c>
      <c r="I1768" s="68" t="str">
        <f>IFERROR(VLOOKUP($B1768,APガラス性能一覧!$A$2:$M$6097,8,0),"")</f>
        <v/>
      </c>
      <c r="J1768" s="68" t="str">
        <f>IFERROR(VLOOKUP($B1768,APガラス性能一覧!$A$2:$M$6097,9,0),"")</f>
        <v/>
      </c>
      <c r="K1768" s="68" t="str">
        <f>IFERROR(VLOOKUP($B1768,APガラス性能一覧!$A$2:$M$6097,10,0),"")</f>
        <v/>
      </c>
      <c r="L1768" s="68" t="str">
        <f>IFERROR(VLOOKUP($B1768,APガラス性能一覧!$A$2:$M$6097,11,0),"")</f>
        <v/>
      </c>
      <c r="M1768" s="68" t="str">
        <f>IFERROR(VLOOKUP($B1768,APガラス性能一覧!$A$2:$M$6097,12,0),"")</f>
        <v/>
      </c>
      <c r="N1768" s="68" t="str">
        <f>IFERROR(VLOOKUP($B1768,APガラス性能一覧!$A$2:$M$6097,13,0),"")</f>
        <v/>
      </c>
    </row>
    <row r="1769" spans="2:14" x14ac:dyDescent="0.4">
      <c r="B1769" s="68" t="str">
        <f>IF($D$2="","",IF($E$2=0.65,IFERROR(IF(INDEX(APガラス性能一覧!A:A,MATCH(ROW(B1763),APガラス性能一覧!$O:$O,0))="","",INDEX(APガラス性能一覧!A:A,MATCH(ROW(B1763),APガラス性能一覧!$O:$O,0))),""),IFERROR(IF(INDEX(APガラス性能一覧!A:A,MATCH(ROW(B1763),APガラス性能一覧!$N:$N,0))="","",INDEX(APガラス性能一覧!A:A,MATCH(ROW(B1763),APガラス性能一覧!$N:$N,0))),"")))</f>
        <v/>
      </c>
      <c r="C1769" s="68" t="str">
        <f>IFERROR(VLOOKUP($B1769,APガラス性能一覧!$A$2:$M$6097,2,0),"")</f>
        <v/>
      </c>
      <c r="D1769" s="68" t="str">
        <f>IFERROR(VLOOKUP($B1769,APガラス性能一覧!$A$2:$M$6097,3,0),"")</f>
        <v/>
      </c>
      <c r="E1769" s="68" t="str">
        <f>IFERROR(VLOOKUP($B1769,APガラス性能一覧!$A$2:$M$6097,4,0),"")</f>
        <v/>
      </c>
      <c r="F1769" s="68" t="str">
        <f>IFERROR(VLOOKUP($B1769,APガラス性能一覧!$A$2:$M$6097,5,0),"")</f>
        <v/>
      </c>
      <c r="G1769" s="68" t="str">
        <f>IFERROR(VLOOKUP($B1769,APガラス性能一覧!$A$2:$M$6097,6,0),"")</f>
        <v/>
      </c>
      <c r="H1769" s="68" t="str">
        <f>IFERROR(VLOOKUP($B1769,APガラス性能一覧!$A$2:$M$6097,7,0),"")</f>
        <v/>
      </c>
      <c r="I1769" s="68" t="str">
        <f>IFERROR(VLOOKUP($B1769,APガラス性能一覧!$A$2:$M$6097,8,0),"")</f>
        <v/>
      </c>
      <c r="J1769" s="68" t="str">
        <f>IFERROR(VLOOKUP($B1769,APガラス性能一覧!$A$2:$M$6097,9,0),"")</f>
        <v/>
      </c>
      <c r="K1769" s="68" t="str">
        <f>IFERROR(VLOOKUP($B1769,APガラス性能一覧!$A$2:$M$6097,10,0),"")</f>
        <v/>
      </c>
      <c r="L1769" s="68" t="str">
        <f>IFERROR(VLOOKUP($B1769,APガラス性能一覧!$A$2:$M$6097,11,0),"")</f>
        <v/>
      </c>
      <c r="M1769" s="68" t="str">
        <f>IFERROR(VLOOKUP($B1769,APガラス性能一覧!$A$2:$M$6097,12,0),"")</f>
        <v/>
      </c>
      <c r="N1769" s="68" t="str">
        <f>IFERROR(VLOOKUP($B1769,APガラス性能一覧!$A$2:$M$6097,13,0),"")</f>
        <v/>
      </c>
    </row>
    <row r="1770" spans="2:14" x14ac:dyDescent="0.4">
      <c r="B1770" s="68" t="str">
        <f>IF($D$2="","",IF($E$2=0.65,IFERROR(IF(INDEX(APガラス性能一覧!A:A,MATCH(ROW(B1764),APガラス性能一覧!$O:$O,0))="","",INDEX(APガラス性能一覧!A:A,MATCH(ROW(B1764),APガラス性能一覧!$O:$O,0))),""),IFERROR(IF(INDEX(APガラス性能一覧!A:A,MATCH(ROW(B1764),APガラス性能一覧!$N:$N,0))="","",INDEX(APガラス性能一覧!A:A,MATCH(ROW(B1764),APガラス性能一覧!$N:$N,0))),"")))</f>
        <v/>
      </c>
      <c r="C1770" s="68" t="str">
        <f>IFERROR(VLOOKUP($B1770,APガラス性能一覧!$A$2:$M$6097,2,0),"")</f>
        <v/>
      </c>
      <c r="D1770" s="68" t="str">
        <f>IFERROR(VLOOKUP($B1770,APガラス性能一覧!$A$2:$M$6097,3,0),"")</f>
        <v/>
      </c>
      <c r="E1770" s="68" t="str">
        <f>IFERROR(VLOOKUP($B1770,APガラス性能一覧!$A$2:$M$6097,4,0),"")</f>
        <v/>
      </c>
      <c r="F1770" s="68" t="str">
        <f>IFERROR(VLOOKUP($B1770,APガラス性能一覧!$A$2:$M$6097,5,0),"")</f>
        <v/>
      </c>
      <c r="G1770" s="68" t="str">
        <f>IFERROR(VLOOKUP($B1770,APガラス性能一覧!$A$2:$M$6097,6,0),"")</f>
        <v/>
      </c>
      <c r="H1770" s="68" t="str">
        <f>IFERROR(VLOOKUP($B1770,APガラス性能一覧!$A$2:$M$6097,7,0),"")</f>
        <v/>
      </c>
      <c r="I1770" s="68" t="str">
        <f>IFERROR(VLOOKUP($B1770,APガラス性能一覧!$A$2:$M$6097,8,0),"")</f>
        <v/>
      </c>
      <c r="J1770" s="68" t="str">
        <f>IFERROR(VLOOKUP($B1770,APガラス性能一覧!$A$2:$M$6097,9,0),"")</f>
        <v/>
      </c>
      <c r="K1770" s="68" t="str">
        <f>IFERROR(VLOOKUP($B1770,APガラス性能一覧!$A$2:$M$6097,10,0),"")</f>
        <v/>
      </c>
      <c r="L1770" s="68" t="str">
        <f>IFERROR(VLOOKUP($B1770,APガラス性能一覧!$A$2:$M$6097,11,0),"")</f>
        <v/>
      </c>
      <c r="M1770" s="68" t="str">
        <f>IFERROR(VLOOKUP($B1770,APガラス性能一覧!$A$2:$M$6097,12,0),"")</f>
        <v/>
      </c>
      <c r="N1770" s="68" t="str">
        <f>IFERROR(VLOOKUP($B1770,APガラス性能一覧!$A$2:$M$6097,13,0),"")</f>
        <v/>
      </c>
    </row>
    <row r="1771" spans="2:14" x14ac:dyDescent="0.4">
      <c r="B1771" s="68" t="str">
        <f>IF($D$2="","",IF($E$2=0.65,IFERROR(IF(INDEX(APガラス性能一覧!A:A,MATCH(ROW(B1765),APガラス性能一覧!$O:$O,0))="","",INDEX(APガラス性能一覧!A:A,MATCH(ROW(B1765),APガラス性能一覧!$O:$O,0))),""),IFERROR(IF(INDEX(APガラス性能一覧!A:A,MATCH(ROW(B1765),APガラス性能一覧!$N:$N,0))="","",INDEX(APガラス性能一覧!A:A,MATCH(ROW(B1765),APガラス性能一覧!$N:$N,0))),"")))</f>
        <v/>
      </c>
      <c r="C1771" s="68" t="str">
        <f>IFERROR(VLOOKUP($B1771,APガラス性能一覧!$A$2:$M$6097,2,0),"")</f>
        <v/>
      </c>
      <c r="D1771" s="68" t="str">
        <f>IFERROR(VLOOKUP($B1771,APガラス性能一覧!$A$2:$M$6097,3,0),"")</f>
        <v/>
      </c>
      <c r="E1771" s="68" t="str">
        <f>IFERROR(VLOOKUP($B1771,APガラス性能一覧!$A$2:$M$6097,4,0),"")</f>
        <v/>
      </c>
      <c r="F1771" s="68" t="str">
        <f>IFERROR(VLOOKUP($B1771,APガラス性能一覧!$A$2:$M$6097,5,0),"")</f>
        <v/>
      </c>
      <c r="G1771" s="68" t="str">
        <f>IFERROR(VLOOKUP($B1771,APガラス性能一覧!$A$2:$M$6097,6,0),"")</f>
        <v/>
      </c>
      <c r="H1771" s="68" t="str">
        <f>IFERROR(VLOOKUP($B1771,APガラス性能一覧!$A$2:$M$6097,7,0),"")</f>
        <v/>
      </c>
      <c r="I1771" s="68" t="str">
        <f>IFERROR(VLOOKUP($B1771,APガラス性能一覧!$A$2:$M$6097,8,0),"")</f>
        <v/>
      </c>
      <c r="J1771" s="68" t="str">
        <f>IFERROR(VLOOKUP($B1771,APガラス性能一覧!$A$2:$M$6097,9,0),"")</f>
        <v/>
      </c>
      <c r="K1771" s="68" t="str">
        <f>IFERROR(VLOOKUP($B1771,APガラス性能一覧!$A$2:$M$6097,10,0),"")</f>
        <v/>
      </c>
      <c r="L1771" s="68" t="str">
        <f>IFERROR(VLOOKUP($B1771,APガラス性能一覧!$A$2:$M$6097,11,0),"")</f>
        <v/>
      </c>
      <c r="M1771" s="68" t="str">
        <f>IFERROR(VLOOKUP($B1771,APガラス性能一覧!$A$2:$M$6097,12,0),"")</f>
        <v/>
      </c>
      <c r="N1771" s="68" t="str">
        <f>IFERROR(VLOOKUP($B1771,APガラス性能一覧!$A$2:$M$6097,13,0),"")</f>
        <v/>
      </c>
    </row>
    <row r="1772" spans="2:14" x14ac:dyDescent="0.4">
      <c r="B1772" s="68" t="str">
        <f>IF($D$2="","",IF($E$2=0.65,IFERROR(IF(INDEX(APガラス性能一覧!A:A,MATCH(ROW(B1766),APガラス性能一覧!$O:$O,0))="","",INDEX(APガラス性能一覧!A:A,MATCH(ROW(B1766),APガラス性能一覧!$O:$O,0))),""),IFERROR(IF(INDEX(APガラス性能一覧!A:A,MATCH(ROW(B1766),APガラス性能一覧!$N:$N,0))="","",INDEX(APガラス性能一覧!A:A,MATCH(ROW(B1766),APガラス性能一覧!$N:$N,0))),"")))</f>
        <v/>
      </c>
      <c r="C1772" s="68" t="str">
        <f>IFERROR(VLOOKUP($B1772,APガラス性能一覧!$A$2:$M$6097,2,0),"")</f>
        <v/>
      </c>
      <c r="D1772" s="68" t="str">
        <f>IFERROR(VLOOKUP($B1772,APガラス性能一覧!$A$2:$M$6097,3,0),"")</f>
        <v/>
      </c>
      <c r="E1772" s="68" t="str">
        <f>IFERROR(VLOOKUP($B1772,APガラス性能一覧!$A$2:$M$6097,4,0),"")</f>
        <v/>
      </c>
      <c r="F1772" s="68" t="str">
        <f>IFERROR(VLOOKUP($B1772,APガラス性能一覧!$A$2:$M$6097,5,0),"")</f>
        <v/>
      </c>
      <c r="G1772" s="68" t="str">
        <f>IFERROR(VLOOKUP($B1772,APガラス性能一覧!$A$2:$M$6097,6,0),"")</f>
        <v/>
      </c>
      <c r="H1772" s="68" t="str">
        <f>IFERROR(VLOOKUP($B1772,APガラス性能一覧!$A$2:$M$6097,7,0),"")</f>
        <v/>
      </c>
      <c r="I1772" s="68" t="str">
        <f>IFERROR(VLOOKUP($B1772,APガラス性能一覧!$A$2:$M$6097,8,0),"")</f>
        <v/>
      </c>
      <c r="J1772" s="68" t="str">
        <f>IFERROR(VLOOKUP($B1772,APガラス性能一覧!$A$2:$M$6097,9,0),"")</f>
        <v/>
      </c>
      <c r="K1772" s="68" t="str">
        <f>IFERROR(VLOOKUP($B1772,APガラス性能一覧!$A$2:$M$6097,10,0),"")</f>
        <v/>
      </c>
      <c r="L1772" s="68" t="str">
        <f>IFERROR(VLOOKUP($B1772,APガラス性能一覧!$A$2:$M$6097,11,0),"")</f>
        <v/>
      </c>
      <c r="M1772" s="68" t="str">
        <f>IFERROR(VLOOKUP($B1772,APガラス性能一覧!$A$2:$M$6097,12,0),"")</f>
        <v/>
      </c>
      <c r="N1772" s="68" t="str">
        <f>IFERROR(VLOOKUP($B1772,APガラス性能一覧!$A$2:$M$6097,13,0),"")</f>
        <v/>
      </c>
    </row>
    <row r="1773" spans="2:14" x14ac:dyDescent="0.4">
      <c r="B1773" s="68" t="str">
        <f>IF($D$2="","",IF($E$2=0.65,IFERROR(IF(INDEX(APガラス性能一覧!A:A,MATCH(ROW(B1767),APガラス性能一覧!$O:$O,0))="","",INDEX(APガラス性能一覧!A:A,MATCH(ROW(B1767),APガラス性能一覧!$O:$O,0))),""),IFERROR(IF(INDEX(APガラス性能一覧!A:A,MATCH(ROW(B1767),APガラス性能一覧!$N:$N,0))="","",INDEX(APガラス性能一覧!A:A,MATCH(ROW(B1767),APガラス性能一覧!$N:$N,0))),"")))</f>
        <v/>
      </c>
      <c r="C1773" s="68" t="str">
        <f>IFERROR(VLOOKUP($B1773,APガラス性能一覧!$A$2:$M$6097,2,0),"")</f>
        <v/>
      </c>
      <c r="D1773" s="68" t="str">
        <f>IFERROR(VLOOKUP($B1773,APガラス性能一覧!$A$2:$M$6097,3,0),"")</f>
        <v/>
      </c>
      <c r="E1773" s="68" t="str">
        <f>IFERROR(VLOOKUP($B1773,APガラス性能一覧!$A$2:$M$6097,4,0),"")</f>
        <v/>
      </c>
      <c r="F1773" s="68" t="str">
        <f>IFERROR(VLOOKUP($B1773,APガラス性能一覧!$A$2:$M$6097,5,0),"")</f>
        <v/>
      </c>
      <c r="G1773" s="68" t="str">
        <f>IFERROR(VLOOKUP($B1773,APガラス性能一覧!$A$2:$M$6097,6,0),"")</f>
        <v/>
      </c>
      <c r="H1773" s="68" t="str">
        <f>IFERROR(VLOOKUP($B1773,APガラス性能一覧!$A$2:$M$6097,7,0),"")</f>
        <v/>
      </c>
      <c r="I1773" s="68" t="str">
        <f>IFERROR(VLOOKUP($B1773,APガラス性能一覧!$A$2:$M$6097,8,0),"")</f>
        <v/>
      </c>
      <c r="J1773" s="68" t="str">
        <f>IFERROR(VLOOKUP($B1773,APガラス性能一覧!$A$2:$M$6097,9,0),"")</f>
        <v/>
      </c>
      <c r="K1773" s="68" t="str">
        <f>IFERROR(VLOOKUP($B1773,APガラス性能一覧!$A$2:$M$6097,10,0),"")</f>
        <v/>
      </c>
      <c r="L1773" s="68" t="str">
        <f>IFERROR(VLOOKUP($B1773,APガラス性能一覧!$A$2:$M$6097,11,0),"")</f>
        <v/>
      </c>
      <c r="M1773" s="68" t="str">
        <f>IFERROR(VLOOKUP($B1773,APガラス性能一覧!$A$2:$M$6097,12,0),"")</f>
        <v/>
      </c>
      <c r="N1773" s="68" t="str">
        <f>IFERROR(VLOOKUP($B1773,APガラス性能一覧!$A$2:$M$6097,13,0),"")</f>
        <v/>
      </c>
    </row>
    <row r="1774" spans="2:14" x14ac:dyDescent="0.4">
      <c r="B1774" s="68" t="str">
        <f>IF($D$2="","",IF($E$2=0.65,IFERROR(IF(INDEX(APガラス性能一覧!A:A,MATCH(ROW(B1768),APガラス性能一覧!$O:$O,0))="","",INDEX(APガラス性能一覧!A:A,MATCH(ROW(B1768),APガラス性能一覧!$O:$O,0))),""),IFERROR(IF(INDEX(APガラス性能一覧!A:A,MATCH(ROW(B1768),APガラス性能一覧!$N:$N,0))="","",INDEX(APガラス性能一覧!A:A,MATCH(ROW(B1768),APガラス性能一覧!$N:$N,0))),"")))</f>
        <v/>
      </c>
      <c r="C1774" s="68" t="str">
        <f>IFERROR(VLOOKUP($B1774,APガラス性能一覧!$A$2:$M$6097,2,0),"")</f>
        <v/>
      </c>
      <c r="D1774" s="68" t="str">
        <f>IFERROR(VLOOKUP($B1774,APガラス性能一覧!$A$2:$M$6097,3,0),"")</f>
        <v/>
      </c>
      <c r="E1774" s="68" t="str">
        <f>IFERROR(VLOOKUP($B1774,APガラス性能一覧!$A$2:$M$6097,4,0),"")</f>
        <v/>
      </c>
      <c r="F1774" s="68" t="str">
        <f>IFERROR(VLOOKUP($B1774,APガラス性能一覧!$A$2:$M$6097,5,0),"")</f>
        <v/>
      </c>
      <c r="G1774" s="68" t="str">
        <f>IFERROR(VLOOKUP($B1774,APガラス性能一覧!$A$2:$M$6097,6,0),"")</f>
        <v/>
      </c>
      <c r="H1774" s="68" t="str">
        <f>IFERROR(VLOOKUP($B1774,APガラス性能一覧!$A$2:$M$6097,7,0),"")</f>
        <v/>
      </c>
      <c r="I1774" s="68" t="str">
        <f>IFERROR(VLOOKUP($B1774,APガラス性能一覧!$A$2:$M$6097,8,0),"")</f>
        <v/>
      </c>
      <c r="J1774" s="68" t="str">
        <f>IFERROR(VLOOKUP($B1774,APガラス性能一覧!$A$2:$M$6097,9,0),"")</f>
        <v/>
      </c>
      <c r="K1774" s="68" t="str">
        <f>IFERROR(VLOOKUP($B1774,APガラス性能一覧!$A$2:$M$6097,10,0),"")</f>
        <v/>
      </c>
      <c r="L1774" s="68" t="str">
        <f>IFERROR(VLOOKUP($B1774,APガラス性能一覧!$A$2:$M$6097,11,0),"")</f>
        <v/>
      </c>
      <c r="M1774" s="68" t="str">
        <f>IFERROR(VLOOKUP($B1774,APガラス性能一覧!$A$2:$M$6097,12,0),"")</f>
        <v/>
      </c>
      <c r="N1774" s="68" t="str">
        <f>IFERROR(VLOOKUP($B1774,APガラス性能一覧!$A$2:$M$6097,13,0),"")</f>
        <v/>
      </c>
    </row>
    <row r="1775" spans="2:14" x14ac:dyDescent="0.4">
      <c r="B1775" s="68" t="str">
        <f>IF($D$2="","",IF($E$2=0.65,IFERROR(IF(INDEX(APガラス性能一覧!A:A,MATCH(ROW(B1769),APガラス性能一覧!$O:$O,0))="","",INDEX(APガラス性能一覧!A:A,MATCH(ROW(B1769),APガラス性能一覧!$O:$O,0))),""),IFERROR(IF(INDEX(APガラス性能一覧!A:A,MATCH(ROW(B1769),APガラス性能一覧!$N:$N,0))="","",INDEX(APガラス性能一覧!A:A,MATCH(ROW(B1769),APガラス性能一覧!$N:$N,0))),"")))</f>
        <v/>
      </c>
      <c r="C1775" s="68" t="str">
        <f>IFERROR(VLOOKUP($B1775,APガラス性能一覧!$A$2:$M$6097,2,0),"")</f>
        <v/>
      </c>
      <c r="D1775" s="68" t="str">
        <f>IFERROR(VLOOKUP($B1775,APガラス性能一覧!$A$2:$M$6097,3,0),"")</f>
        <v/>
      </c>
      <c r="E1775" s="68" t="str">
        <f>IFERROR(VLOOKUP($B1775,APガラス性能一覧!$A$2:$M$6097,4,0),"")</f>
        <v/>
      </c>
      <c r="F1775" s="68" t="str">
        <f>IFERROR(VLOOKUP($B1775,APガラス性能一覧!$A$2:$M$6097,5,0),"")</f>
        <v/>
      </c>
      <c r="G1775" s="68" t="str">
        <f>IFERROR(VLOOKUP($B1775,APガラス性能一覧!$A$2:$M$6097,6,0),"")</f>
        <v/>
      </c>
      <c r="H1775" s="68" t="str">
        <f>IFERROR(VLOOKUP($B1775,APガラス性能一覧!$A$2:$M$6097,7,0),"")</f>
        <v/>
      </c>
      <c r="I1775" s="68" t="str">
        <f>IFERROR(VLOOKUP($B1775,APガラス性能一覧!$A$2:$M$6097,8,0),"")</f>
        <v/>
      </c>
      <c r="J1775" s="68" t="str">
        <f>IFERROR(VLOOKUP($B1775,APガラス性能一覧!$A$2:$M$6097,9,0),"")</f>
        <v/>
      </c>
      <c r="K1775" s="68" t="str">
        <f>IFERROR(VLOOKUP($B1775,APガラス性能一覧!$A$2:$M$6097,10,0),"")</f>
        <v/>
      </c>
      <c r="L1775" s="68" t="str">
        <f>IFERROR(VLOOKUP($B1775,APガラス性能一覧!$A$2:$M$6097,11,0),"")</f>
        <v/>
      </c>
      <c r="M1775" s="68" t="str">
        <f>IFERROR(VLOOKUP($B1775,APガラス性能一覧!$A$2:$M$6097,12,0),"")</f>
        <v/>
      </c>
      <c r="N1775" s="68" t="str">
        <f>IFERROR(VLOOKUP($B1775,APガラス性能一覧!$A$2:$M$6097,13,0),"")</f>
        <v/>
      </c>
    </row>
    <row r="1776" spans="2:14" x14ac:dyDescent="0.4">
      <c r="B1776" s="68" t="str">
        <f>IF($D$2="","",IF($E$2=0.65,IFERROR(IF(INDEX(APガラス性能一覧!A:A,MATCH(ROW(B1770),APガラス性能一覧!$O:$O,0))="","",INDEX(APガラス性能一覧!A:A,MATCH(ROW(B1770),APガラス性能一覧!$O:$O,0))),""),IFERROR(IF(INDEX(APガラス性能一覧!A:A,MATCH(ROW(B1770),APガラス性能一覧!$N:$N,0))="","",INDEX(APガラス性能一覧!A:A,MATCH(ROW(B1770),APガラス性能一覧!$N:$N,0))),"")))</f>
        <v/>
      </c>
      <c r="C1776" s="68" t="str">
        <f>IFERROR(VLOOKUP($B1776,APガラス性能一覧!$A$2:$M$6097,2,0),"")</f>
        <v/>
      </c>
      <c r="D1776" s="68" t="str">
        <f>IFERROR(VLOOKUP($B1776,APガラス性能一覧!$A$2:$M$6097,3,0),"")</f>
        <v/>
      </c>
      <c r="E1776" s="68" t="str">
        <f>IFERROR(VLOOKUP($B1776,APガラス性能一覧!$A$2:$M$6097,4,0),"")</f>
        <v/>
      </c>
      <c r="F1776" s="68" t="str">
        <f>IFERROR(VLOOKUP($B1776,APガラス性能一覧!$A$2:$M$6097,5,0),"")</f>
        <v/>
      </c>
      <c r="G1776" s="68" t="str">
        <f>IFERROR(VLOOKUP($B1776,APガラス性能一覧!$A$2:$M$6097,6,0),"")</f>
        <v/>
      </c>
      <c r="H1776" s="68" t="str">
        <f>IFERROR(VLOOKUP($B1776,APガラス性能一覧!$A$2:$M$6097,7,0),"")</f>
        <v/>
      </c>
      <c r="I1776" s="68" t="str">
        <f>IFERROR(VLOOKUP($B1776,APガラス性能一覧!$A$2:$M$6097,8,0),"")</f>
        <v/>
      </c>
      <c r="J1776" s="68" t="str">
        <f>IFERROR(VLOOKUP($B1776,APガラス性能一覧!$A$2:$M$6097,9,0),"")</f>
        <v/>
      </c>
      <c r="K1776" s="68" t="str">
        <f>IFERROR(VLOOKUP($B1776,APガラス性能一覧!$A$2:$M$6097,10,0),"")</f>
        <v/>
      </c>
      <c r="L1776" s="68" t="str">
        <f>IFERROR(VLOOKUP($B1776,APガラス性能一覧!$A$2:$M$6097,11,0),"")</f>
        <v/>
      </c>
      <c r="M1776" s="68" t="str">
        <f>IFERROR(VLOOKUP($B1776,APガラス性能一覧!$A$2:$M$6097,12,0),"")</f>
        <v/>
      </c>
      <c r="N1776" s="68" t="str">
        <f>IFERROR(VLOOKUP($B1776,APガラス性能一覧!$A$2:$M$6097,13,0),"")</f>
        <v/>
      </c>
    </row>
    <row r="1777" spans="2:14" x14ac:dyDescent="0.4">
      <c r="B1777" s="68" t="str">
        <f>IF($D$2="","",IF($E$2=0.65,IFERROR(IF(INDEX(APガラス性能一覧!A:A,MATCH(ROW(B1771),APガラス性能一覧!$O:$O,0))="","",INDEX(APガラス性能一覧!A:A,MATCH(ROW(B1771),APガラス性能一覧!$O:$O,0))),""),IFERROR(IF(INDEX(APガラス性能一覧!A:A,MATCH(ROW(B1771),APガラス性能一覧!$N:$N,0))="","",INDEX(APガラス性能一覧!A:A,MATCH(ROW(B1771),APガラス性能一覧!$N:$N,0))),"")))</f>
        <v/>
      </c>
      <c r="C1777" s="68" t="str">
        <f>IFERROR(VLOOKUP($B1777,APガラス性能一覧!$A$2:$M$6097,2,0),"")</f>
        <v/>
      </c>
      <c r="D1777" s="68" t="str">
        <f>IFERROR(VLOOKUP($B1777,APガラス性能一覧!$A$2:$M$6097,3,0),"")</f>
        <v/>
      </c>
      <c r="E1777" s="68" t="str">
        <f>IFERROR(VLOOKUP($B1777,APガラス性能一覧!$A$2:$M$6097,4,0),"")</f>
        <v/>
      </c>
      <c r="F1777" s="68" t="str">
        <f>IFERROR(VLOOKUP($B1777,APガラス性能一覧!$A$2:$M$6097,5,0),"")</f>
        <v/>
      </c>
      <c r="G1777" s="68" t="str">
        <f>IFERROR(VLOOKUP($B1777,APガラス性能一覧!$A$2:$M$6097,6,0),"")</f>
        <v/>
      </c>
      <c r="H1777" s="68" t="str">
        <f>IFERROR(VLOOKUP($B1777,APガラス性能一覧!$A$2:$M$6097,7,0),"")</f>
        <v/>
      </c>
      <c r="I1777" s="68" t="str">
        <f>IFERROR(VLOOKUP($B1777,APガラス性能一覧!$A$2:$M$6097,8,0),"")</f>
        <v/>
      </c>
      <c r="J1777" s="68" t="str">
        <f>IFERROR(VLOOKUP($B1777,APガラス性能一覧!$A$2:$M$6097,9,0),"")</f>
        <v/>
      </c>
      <c r="K1777" s="68" t="str">
        <f>IFERROR(VLOOKUP($B1777,APガラス性能一覧!$A$2:$M$6097,10,0),"")</f>
        <v/>
      </c>
      <c r="L1777" s="68" t="str">
        <f>IFERROR(VLOOKUP($B1777,APガラス性能一覧!$A$2:$M$6097,11,0),"")</f>
        <v/>
      </c>
      <c r="M1777" s="68" t="str">
        <f>IFERROR(VLOOKUP($B1777,APガラス性能一覧!$A$2:$M$6097,12,0),"")</f>
        <v/>
      </c>
      <c r="N1777" s="68" t="str">
        <f>IFERROR(VLOOKUP($B1777,APガラス性能一覧!$A$2:$M$6097,13,0),"")</f>
        <v/>
      </c>
    </row>
    <row r="1778" spans="2:14" x14ac:dyDescent="0.4">
      <c r="B1778" s="68" t="str">
        <f>IF($D$2="","",IF($E$2=0.65,IFERROR(IF(INDEX(APガラス性能一覧!A:A,MATCH(ROW(B1772),APガラス性能一覧!$O:$O,0))="","",INDEX(APガラス性能一覧!A:A,MATCH(ROW(B1772),APガラス性能一覧!$O:$O,0))),""),IFERROR(IF(INDEX(APガラス性能一覧!A:A,MATCH(ROW(B1772),APガラス性能一覧!$N:$N,0))="","",INDEX(APガラス性能一覧!A:A,MATCH(ROW(B1772),APガラス性能一覧!$N:$N,0))),"")))</f>
        <v/>
      </c>
      <c r="C1778" s="68" t="str">
        <f>IFERROR(VLOOKUP($B1778,APガラス性能一覧!$A$2:$M$6097,2,0),"")</f>
        <v/>
      </c>
      <c r="D1778" s="68" t="str">
        <f>IFERROR(VLOOKUP($B1778,APガラス性能一覧!$A$2:$M$6097,3,0),"")</f>
        <v/>
      </c>
      <c r="E1778" s="68" t="str">
        <f>IFERROR(VLOOKUP($B1778,APガラス性能一覧!$A$2:$M$6097,4,0),"")</f>
        <v/>
      </c>
      <c r="F1778" s="68" t="str">
        <f>IFERROR(VLOOKUP($B1778,APガラス性能一覧!$A$2:$M$6097,5,0),"")</f>
        <v/>
      </c>
      <c r="G1778" s="68" t="str">
        <f>IFERROR(VLOOKUP($B1778,APガラス性能一覧!$A$2:$M$6097,6,0),"")</f>
        <v/>
      </c>
      <c r="H1778" s="68" t="str">
        <f>IFERROR(VLOOKUP($B1778,APガラス性能一覧!$A$2:$M$6097,7,0),"")</f>
        <v/>
      </c>
      <c r="I1778" s="68" t="str">
        <f>IFERROR(VLOOKUP($B1778,APガラス性能一覧!$A$2:$M$6097,8,0),"")</f>
        <v/>
      </c>
      <c r="J1778" s="68" t="str">
        <f>IFERROR(VLOOKUP($B1778,APガラス性能一覧!$A$2:$M$6097,9,0),"")</f>
        <v/>
      </c>
      <c r="K1778" s="68" t="str">
        <f>IFERROR(VLOOKUP($B1778,APガラス性能一覧!$A$2:$M$6097,10,0),"")</f>
        <v/>
      </c>
      <c r="L1778" s="68" t="str">
        <f>IFERROR(VLOOKUP($B1778,APガラス性能一覧!$A$2:$M$6097,11,0),"")</f>
        <v/>
      </c>
      <c r="M1778" s="68" t="str">
        <f>IFERROR(VLOOKUP($B1778,APガラス性能一覧!$A$2:$M$6097,12,0),"")</f>
        <v/>
      </c>
      <c r="N1778" s="68" t="str">
        <f>IFERROR(VLOOKUP($B1778,APガラス性能一覧!$A$2:$M$6097,13,0),"")</f>
        <v/>
      </c>
    </row>
    <row r="1779" spans="2:14" x14ac:dyDescent="0.4">
      <c r="B1779" s="68" t="str">
        <f>IF($D$2="","",IF($E$2=0.65,IFERROR(IF(INDEX(APガラス性能一覧!A:A,MATCH(ROW(B1773),APガラス性能一覧!$O:$O,0))="","",INDEX(APガラス性能一覧!A:A,MATCH(ROW(B1773),APガラス性能一覧!$O:$O,0))),""),IFERROR(IF(INDEX(APガラス性能一覧!A:A,MATCH(ROW(B1773),APガラス性能一覧!$N:$N,0))="","",INDEX(APガラス性能一覧!A:A,MATCH(ROW(B1773),APガラス性能一覧!$N:$N,0))),"")))</f>
        <v/>
      </c>
      <c r="C1779" s="68" t="str">
        <f>IFERROR(VLOOKUP($B1779,APガラス性能一覧!$A$2:$M$6097,2,0),"")</f>
        <v/>
      </c>
      <c r="D1779" s="68" t="str">
        <f>IFERROR(VLOOKUP($B1779,APガラス性能一覧!$A$2:$M$6097,3,0),"")</f>
        <v/>
      </c>
      <c r="E1779" s="68" t="str">
        <f>IFERROR(VLOOKUP($B1779,APガラス性能一覧!$A$2:$M$6097,4,0),"")</f>
        <v/>
      </c>
      <c r="F1779" s="68" t="str">
        <f>IFERROR(VLOOKUP($B1779,APガラス性能一覧!$A$2:$M$6097,5,0),"")</f>
        <v/>
      </c>
      <c r="G1779" s="68" t="str">
        <f>IFERROR(VLOOKUP($B1779,APガラス性能一覧!$A$2:$M$6097,6,0),"")</f>
        <v/>
      </c>
      <c r="H1779" s="68" t="str">
        <f>IFERROR(VLOOKUP($B1779,APガラス性能一覧!$A$2:$M$6097,7,0),"")</f>
        <v/>
      </c>
      <c r="I1779" s="68" t="str">
        <f>IFERROR(VLOOKUP($B1779,APガラス性能一覧!$A$2:$M$6097,8,0),"")</f>
        <v/>
      </c>
      <c r="J1779" s="68" t="str">
        <f>IFERROR(VLOOKUP($B1779,APガラス性能一覧!$A$2:$M$6097,9,0),"")</f>
        <v/>
      </c>
      <c r="K1779" s="68" t="str">
        <f>IFERROR(VLOOKUP($B1779,APガラス性能一覧!$A$2:$M$6097,10,0),"")</f>
        <v/>
      </c>
      <c r="L1779" s="68" t="str">
        <f>IFERROR(VLOOKUP($B1779,APガラス性能一覧!$A$2:$M$6097,11,0),"")</f>
        <v/>
      </c>
      <c r="M1779" s="68" t="str">
        <f>IFERROR(VLOOKUP($B1779,APガラス性能一覧!$A$2:$M$6097,12,0),"")</f>
        <v/>
      </c>
      <c r="N1779" s="68" t="str">
        <f>IFERROR(VLOOKUP($B1779,APガラス性能一覧!$A$2:$M$6097,13,0),"")</f>
        <v/>
      </c>
    </row>
    <row r="1780" spans="2:14" x14ac:dyDescent="0.4">
      <c r="B1780" s="68" t="str">
        <f>IF($D$2="","",IF($E$2=0.65,IFERROR(IF(INDEX(APガラス性能一覧!A:A,MATCH(ROW(B1774),APガラス性能一覧!$O:$O,0))="","",INDEX(APガラス性能一覧!A:A,MATCH(ROW(B1774),APガラス性能一覧!$O:$O,0))),""),IFERROR(IF(INDEX(APガラス性能一覧!A:A,MATCH(ROW(B1774),APガラス性能一覧!$N:$N,0))="","",INDEX(APガラス性能一覧!A:A,MATCH(ROW(B1774),APガラス性能一覧!$N:$N,0))),"")))</f>
        <v/>
      </c>
      <c r="C1780" s="68" t="str">
        <f>IFERROR(VLOOKUP($B1780,APガラス性能一覧!$A$2:$M$6097,2,0),"")</f>
        <v/>
      </c>
      <c r="D1780" s="68" t="str">
        <f>IFERROR(VLOOKUP($B1780,APガラス性能一覧!$A$2:$M$6097,3,0),"")</f>
        <v/>
      </c>
      <c r="E1780" s="68" t="str">
        <f>IFERROR(VLOOKUP($B1780,APガラス性能一覧!$A$2:$M$6097,4,0),"")</f>
        <v/>
      </c>
      <c r="F1780" s="68" t="str">
        <f>IFERROR(VLOOKUP($B1780,APガラス性能一覧!$A$2:$M$6097,5,0),"")</f>
        <v/>
      </c>
      <c r="G1780" s="68" t="str">
        <f>IFERROR(VLOOKUP($B1780,APガラス性能一覧!$A$2:$M$6097,6,0),"")</f>
        <v/>
      </c>
      <c r="H1780" s="68" t="str">
        <f>IFERROR(VLOOKUP($B1780,APガラス性能一覧!$A$2:$M$6097,7,0),"")</f>
        <v/>
      </c>
      <c r="I1780" s="68" t="str">
        <f>IFERROR(VLOOKUP($B1780,APガラス性能一覧!$A$2:$M$6097,8,0),"")</f>
        <v/>
      </c>
      <c r="J1780" s="68" t="str">
        <f>IFERROR(VLOOKUP($B1780,APガラス性能一覧!$A$2:$M$6097,9,0),"")</f>
        <v/>
      </c>
      <c r="K1780" s="68" t="str">
        <f>IFERROR(VLOOKUP($B1780,APガラス性能一覧!$A$2:$M$6097,10,0),"")</f>
        <v/>
      </c>
      <c r="L1780" s="68" t="str">
        <f>IFERROR(VLOOKUP($B1780,APガラス性能一覧!$A$2:$M$6097,11,0),"")</f>
        <v/>
      </c>
      <c r="M1780" s="68" t="str">
        <f>IFERROR(VLOOKUP($B1780,APガラス性能一覧!$A$2:$M$6097,12,0),"")</f>
        <v/>
      </c>
      <c r="N1780" s="68" t="str">
        <f>IFERROR(VLOOKUP($B1780,APガラス性能一覧!$A$2:$M$6097,13,0),"")</f>
        <v/>
      </c>
    </row>
    <row r="1781" spans="2:14" x14ac:dyDescent="0.4">
      <c r="B1781" s="68" t="str">
        <f>IF($D$2="","",IF($E$2=0.65,IFERROR(IF(INDEX(APガラス性能一覧!A:A,MATCH(ROW(B1775),APガラス性能一覧!$O:$O,0))="","",INDEX(APガラス性能一覧!A:A,MATCH(ROW(B1775),APガラス性能一覧!$O:$O,0))),""),IFERROR(IF(INDEX(APガラス性能一覧!A:A,MATCH(ROW(B1775),APガラス性能一覧!$N:$N,0))="","",INDEX(APガラス性能一覧!A:A,MATCH(ROW(B1775),APガラス性能一覧!$N:$N,0))),"")))</f>
        <v/>
      </c>
      <c r="C1781" s="68" t="str">
        <f>IFERROR(VLOOKUP($B1781,APガラス性能一覧!$A$2:$M$6097,2,0),"")</f>
        <v/>
      </c>
      <c r="D1781" s="68" t="str">
        <f>IFERROR(VLOOKUP($B1781,APガラス性能一覧!$A$2:$M$6097,3,0),"")</f>
        <v/>
      </c>
      <c r="E1781" s="68" t="str">
        <f>IFERROR(VLOOKUP($B1781,APガラス性能一覧!$A$2:$M$6097,4,0),"")</f>
        <v/>
      </c>
      <c r="F1781" s="68" t="str">
        <f>IFERROR(VLOOKUP($B1781,APガラス性能一覧!$A$2:$M$6097,5,0),"")</f>
        <v/>
      </c>
      <c r="G1781" s="68" t="str">
        <f>IFERROR(VLOOKUP($B1781,APガラス性能一覧!$A$2:$M$6097,6,0),"")</f>
        <v/>
      </c>
      <c r="H1781" s="68" t="str">
        <f>IFERROR(VLOOKUP($B1781,APガラス性能一覧!$A$2:$M$6097,7,0),"")</f>
        <v/>
      </c>
      <c r="I1781" s="68" t="str">
        <f>IFERROR(VLOOKUP($B1781,APガラス性能一覧!$A$2:$M$6097,8,0),"")</f>
        <v/>
      </c>
      <c r="J1781" s="68" t="str">
        <f>IFERROR(VLOOKUP($B1781,APガラス性能一覧!$A$2:$M$6097,9,0),"")</f>
        <v/>
      </c>
      <c r="K1781" s="68" t="str">
        <f>IFERROR(VLOOKUP($B1781,APガラス性能一覧!$A$2:$M$6097,10,0),"")</f>
        <v/>
      </c>
      <c r="L1781" s="68" t="str">
        <f>IFERROR(VLOOKUP($B1781,APガラス性能一覧!$A$2:$M$6097,11,0),"")</f>
        <v/>
      </c>
      <c r="M1781" s="68" t="str">
        <f>IFERROR(VLOOKUP($B1781,APガラス性能一覧!$A$2:$M$6097,12,0),"")</f>
        <v/>
      </c>
      <c r="N1781" s="68" t="str">
        <f>IFERROR(VLOOKUP($B1781,APガラス性能一覧!$A$2:$M$6097,13,0),"")</f>
        <v/>
      </c>
    </row>
    <row r="1782" spans="2:14" x14ac:dyDescent="0.4">
      <c r="B1782" s="68" t="str">
        <f>IF($D$2="","",IF($E$2=0.65,IFERROR(IF(INDEX(APガラス性能一覧!A:A,MATCH(ROW(B1776),APガラス性能一覧!$O:$O,0))="","",INDEX(APガラス性能一覧!A:A,MATCH(ROW(B1776),APガラス性能一覧!$O:$O,0))),""),IFERROR(IF(INDEX(APガラス性能一覧!A:A,MATCH(ROW(B1776),APガラス性能一覧!$N:$N,0))="","",INDEX(APガラス性能一覧!A:A,MATCH(ROW(B1776),APガラス性能一覧!$N:$N,0))),"")))</f>
        <v/>
      </c>
      <c r="C1782" s="68" t="str">
        <f>IFERROR(VLOOKUP($B1782,APガラス性能一覧!$A$2:$M$6097,2,0),"")</f>
        <v/>
      </c>
      <c r="D1782" s="68" t="str">
        <f>IFERROR(VLOOKUP($B1782,APガラス性能一覧!$A$2:$M$6097,3,0),"")</f>
        <v/>
      </c>
      <c r="E1782" s="68" t="str">
        <f>IFERROR(VLOOKUP($B1782,APガラス性能一覧!$A$2:$M$6097,4,0),"")</f>
        <v/>
      </c>
      <c r="F1782" s="68" t="str">
        <f>IFERROR(VLOOKUP($B1782,APガラス性能一覧!$A$2:$M$6097,5,0),"")</f>
        <v/>
      </c>
      <c r="G1782" s="68" t="str">
        <f>IFERROR(VLOOKUP($B1782,APガラス性能一覧!$A$2:$M$6097,6,0),"")</f>
        <v/>
      </c>
      <c r="H1782" s="68" t="str">
        <f>IFERROR(VLOOKUP($B1782,APガラス性能一覧!$A$2:$M$6097,7,0),"")</f>
        <v/>
      </c>
      <c r="I1782" s="68" t="str">
        <f>IFERROR(VLOOKUP($B1782,APガラス性能一覧!$A$2:$M$6097,8,0),"")</f>
        <v/>
      </c>
      <c r="J1782" s="68" t="str">
        <f>IFERROR(VLOOKUP($B1782,APガラス性能一覧!$A$2:$M$6097,9,0),"")</f>
        <v/>
      </c>
      <c r="K1782" s="68" t="str">
        <f>IFERROR(VLOOKUP($B1782,APガラス性能一覧!$A$2:$M$6097,10,0),"")</f>
        <v/>
      </c>
      <c r="L1782" s="68" t="str">
        <f>IFERROR(VLOOKUP($B1782,APガラス性能一覧!$A$2:$M$6097,11,0),"")</f>
        <v/>
      </c>
      <c r="M1782" s="68" t="str">
        <f>IFERROR(VLOOKUP($B1782,APガラス性能一覧!$A$2:$M$6097,12,0),"")</f>
        <v/>
      </c>
      <c r="N1782" s="68" t="str">
        <f>IFERROR(VLOOKUP($B1782,APガラス性能一覧!$A$2:$M$6097,13,0),"")</f>
        <v/>
      </c>
    </row>
    <row r="1783" spans="2:14" x14ac:dyDescent="0.4">
      <c r="B1783" s="68" t="str">
        <f>IF($D$2="","",IF($E$2=0.65,IFERROR(IF(INDEX(APガラス性能一覧!A:A,MATCH(ROW(B1777),APガラス性能一覧!$O:$O,0))="","",INDEX(APガラス性能一覧!A:A,MATCH(ROW(B1777),APガラス性能一覧!$O:$O,0))),""),IFERROR(IF(INDEX(APガラス性能一覧!A:A,MATCH(ROW(B1777),APガラス性能一覧!$N:$N,0))="","",INDEX(APガラス性能一覧!A:A,MATCH(ROW(B1777),APガラス性能一覧!$N:$N,0))),"")))</f>
        <v/>
      </c>
      <c r="C1783" s="68" t="str">
        <f>IFERROR(VLOOKUP($B1783,APガラス性能一覧!$A$2:$M$6097,2,0),"")</f>
        <v/>
      </c>
      <c r="D1783" s="68" t="str">
        <f>IFERROR(VLOOKUP($B1783,APガラス性能一覧!$A$2:$M$6097,3,0),"")</f>
        <v/>
      </c>
      <c r="E1783" s="68" t="str">
        <f>IFERROR(VLOOKUP($B1783,APガラス性能一覧!$A$2:$M$6097,4,0),"")</f>
        <v/>
      </c>
      <c r="F1783" s="68" t="str">
        <f>IFERROR(VLOOKUP($B1783,APガラス性能一覧!$A$2:$M$6097,5,0),"")</f>
        <v/>
      </c>
      <c r="G1783" s="68" t="str">
        <f>IFERROR(VLOOKUP($B1783,APガラス性能一覧!$A$2:$M$6097,6,0),"")</f>
        <v/>
      </c>
      <c r="H1783" s="68" t="str">
        <f>IFERROR(VLOOKUP($B1783,APガラス性能一覧!$A$2:$M$6097,7,0),"")</f>
        <v/>
      </c>
      <c r="I1783" s="68" t="str">
        <f>IFERROR(VLOOKUP($B1783,APガラス性能一覧!$A$2:$M$6097,8,0),"")</f>
        <v/>
      </c>
      <c r="J1783" s="68" t="str">
        <f>IFERROR(VLOOKUP($B1783,APガラス性能一覧!$A$2:$M$6097,9,0),"")</f>
        <v/>
      </c>
      <c r="K1783" s="68" t="str">
        <f>IFERROR(VLOOKUP($B1783,APガラス性能一覧!$A$2:$M$6097,10,0),"")</f>
        <v/>
      </c>
      <c r="L1783" s="68" t="str">
        <f>IFERROR(VLOOKUP($B1783,APガラス性能一覧!$A$2:$M$6097,11,0),"")</f>
        <v/>
      </c>
      <c r="M1783" s="68" t="str">
        <f>IFERROR(VLOOKUP($B1783,APガラス性能一覧!$A$2:$M$6097,12,0),"")</f>
        <v/>
      </c>
      <c r="N1783" s="68" t="str">
        <f>IFERROR(VLOOKUP($B1783,APガラス性能一覧!$A$2:$M$6097,13,0),"")</f>
        <v/>
      </c>
    </row>
    <row r="1784" spans="2:14" x14ac:dyDescent="0.4">
      <c r="B1784" s="68" t="str">
        <f>IF($D$2="","",IF($E$2=0.65,IFERROR(IF(INDEX(APガラス性能一覧!A:A,MATCH(ROW(B1778),APガラス性能一覧!$O:$O,0))="","",INDEX(APガラス性能一覧!A:A,MATCH(ROW(B1778),APガラス性能一覧!$O:$O,0))),""),IFERROR(IF(INDEX(APガラス性能一覧!A:A,MATCH(ROW(B1778),APガラス性能一覧!$N:$N,0))="","",INDEX(APガラス性能一覧!A:A,MATCH(ROW(B1778),APガラス性能一覧!$N:$N,0))),"")))</f>
        <v/>
      </c>
      <c r="C1784" s="68" t="str">
        <f>IFERROR(VLOOKUP($B1784,APガラス性能一覧!$A$2:$M$6097,2,0),"")</f>
        <v/>
      </c>
      <c r="D1784" s="68" t="str">
        <f>IFERROR(VLOOKUP($B1784,APガラス性能一覧!$A$2:$M$6097,3,0),"")</f>
        <v/>
      </c>
      <c r="E1784" s="68" t="str">
        <f>IFERROR(VLOOKUP($B1784,APガラス性能一覧!$A$2:$M$6097,4,0),"")</f>
        <v/>
      </c>
      <c r="F1784" s="68" t="str">
        <f>IFERROR(VLOOKUP($B1784,APガラス性能一覧!$A$2:$M$6097,5,0),"")</f>
        <v/>
      </c>
      <c r="G1784" s="68" t="str">
        <f>IFERROR(VLOOKUP($B1784,APガラス性能一覧!$A$2:$M$6097,6,0),"")</f>
        <v/>
      </c>
      <c r="H1784" s="68" t="str">
        <f>IFERROR(VLOOKUP($B1784,APガラス性能一覧!$A$2:$M$6097,7,0),"")</f>
        <v/>
      </c>
      <c r="I1784" s="68" t="str">
        <f>IFERROR(VLOOKUP($B1784,APガラス性能一覧!$A$2:$M$6097,8,0),"")</f>
        <v/>
      </c>
      <c r="J1784" s="68" t="str">
        <f>IFERROR(VLOOKUP($B1784,APガラス性能一覧!$A$2:$M$6097,9,0),"")</f>
        <v/>
      </c>
      <c r="K1784" s="68" t="str">
        <f>IFERROR(VLOOKUP($B1784,APガラス性能一覧!$A$2:$M$6097,10,0),"")</f>
        <v/>
      </c>
      <c r="L1784" s="68" t="str">
        <f>IFERROR(VLOOKUP($B1784,APガラス性能一覧!$A$2:$M$6097,11,0),"")</f>
        <v/>
      </c>
      <c r="M1784" s="68" t="str">
        <f>IFERROR(VLOOKUP($B1784,APガラス性能一覧!$A$2:$M$6097,12,0),"")</f>
        <v/>
      </c>
      <c r="N1784" s="68" t="str">
        <f>IFERROR(VLOOKUP($B1784,APガラス性能一覧!$A$2:$M$6097,13,0),"")</f>
        <v/>
      </c>
    </row>
    <row r="1785" spans="2:14" x14ac:dyDescent="0.4">
      <c r="B1785" s="68" t="str">
        <f>IF($D$2="","",IF($E$2=0.65,IFERROR(IF(INDEX(APガラス性能一覧!A:A,MATCH(ROW(B1779),APガラス性能一覧!$O:$O,0))="","",INDEX(APガラス性能一覧!A:A,MATCH(ROW(B1779),APガラス性能一覧!$O:$O,0))),""),IFERROR(IF(INDEX(APガラス性能一覧!A:A,MATCH(ROW(B1779),APガラス性能一覧!$N:$N,0))="","",INDEX(APガラス性能一覧!A:A,MATCH(ROW(B1779),APガラス性能一覧!$N:$N,0))),"")))</f>
        <v/>
      </c>
      <c r="C1785" s="68" t="str">
        <f>IFERROR(VLOOKUP($B1785,APガラス性能一覧!$A$2:$M$6097,2,0),"")</f>
        <v/>
      </c>
      <c r="D1785" s="68" t="str">
        <f>IFERROR(VLOOKUP($B1785,APガラス性能一覧!$A$2:$M$6097,3,0),"")</f>
        <v/>
      </c>
      <c r="E1785" s="68" t="str">
        <f>IFERROR(VLOOKUP($B1785,APガラス性能一覧!$A$2:$M$6097,4,0),"")</f>
        <v/>
      </c>
      <c r="F1785" s="68" t="str">
        <f>IFERROR(VLOOKUP($B1785,APガラス性能一覧!$A$2:$M$6097,5,0),"")</f>
        <v/>
      </c>
      <c r="G1785" s="68" t="str">
        <f>IFERROR(VLOOKUP($B1785,APガラス性能一覧!$A$2:$M$6097,6,0),"")</f>
        <v/>
      </c>
      <c r="H1785" s="68" t="str">
        <f>IFERROR(VLOOKUP($B1785,APガラス性能一覧!$A$2:$M$6097,7,0),"")</f>
        <v/>
      </c>
      <c r="I1785" s="68" t="str">
        <f>IFERROR(VLOOKUP($B1785,APガラス性能一覧!$A$2:$M$6097,8,0),"")</f>
        <v/>
      </c>
      <c r="J1785" s="68" t="str">
        <f>IFERROR(VLOOKUP($B1785,APガラス性能一覧!$A$2:$M$6097,9,0),"")</f>
        <v/>
      </c>
      <c r="K1785" s="68" t="str">
        <f>IFERROR(VLOOKUP($B1785,APガラス性能一覧!$A$2:$M$6097,10,0),"")</f>
        <v/>
      </c>
      <c r="L1785" s="68" t="str">
        <f>IFERROR(VLOOKUP($B1785,APガラス性能一覧!$A$2:$M$6097,11,0),"")</f>
        <v/>
      </c>
      <c r="M1785" s="68" t="str">
        <f>IFERROR(VLOOKUP($B1785,APガラス性能一覧!$A$2:$M$6097,12,0),"")</f>
        <v/>
      </c>
      <c r="N1785" s="68" t="str">
        <f>IFERROR(VLOOKUP($B1785,APガラス性能一覧!$A$2:$M$6097,13,0),"")</f>
        <v/>
      </c>
    </row>
    <row r="1786" spans="2:14" x14ac:dyDescent="0.4">
      <c r="B1786" s="68" t="str">
        <f>IF($D$2="","",IF($E$2=0.65,IFERROR(IF(INDEX(APガラス性能一覧!A:A,MATCH(ROW(B1780),APガラス性能一覧!$O:$O,0))="","",INDEX(APガラス性能一覧!A:A,MATCH(ROW(B1780),APガラス性能一覧!$O:$O,0))),""),IFERROR(IF(INDEX(APガラス性能一覧!A:A,MATCH(ROW(B1780),APガラス性能一覧!$N:$N,0))="","",INDEX(APガラス性能一覧!A:A,MATCH(ROW(B1780),APガラス性能一覧!$N:$N,0))),"")))</f>
        <v/>
      </c>
      <c r="C1786" s="68" t="str">
        <f>IFERROR(VLOOKUP($B1786,APガラス性能一覧!$A$2:$M$6097,2,0),"")</f>
        <v/>
      </c>
      <c r="D1786" s="68" t="str">
        <f>IFERROR(VLOOKUP($B1786,APガラス性能一覧!$A$2:$M$6097,3,0),"")</f>
        <v/>
      </c>
      <c r="E1786" s="68" t="str">
        <f>IFERROR(VLOOKUP($B1786,APガラス性能一覧!$A$2:$M$6097,4,0),"")</f>
        <v/>
      </c>
      <c r="F1786" s="68" t="str">
        <f>IFERROR(VLOOKUP($B1786,APガラス性能一覧!$A$2:$M$6097,5,0),"")</f>
        <v/>
      </c>
      <c r="G1786" s="68" t="str">
        <f>IFERROR(VLOOKUP($B1786,APガラス性能一覧!$A$2:$M$6097,6,0),"")</f>
        <v/>
      </c>
      <c r="H1786" s="68" t="str">
        <f>IFERROR(VLOOKUP($B1786,APガラス性能一覧!$A$2:$M$6097,7,0),"")</f>
        <v/>
      </c>
      <c r="I1786" s="68" t="str">
        <f>IFERROR(VLOOKUP($B1786,APガラス性能一覧!$A$2:$M$6097,8,0),"")</f>
        <v/>
      </c>
      <c r="J1786" s="68" t="str">
        <f>IFERROR(VLOOKUP($B1786,APガラス性能一覧!$A$2:$M$6097,9,0),"")</f>
        <v/>
      </c>
      <c r="K1786" s="68" t="str">
        <f>IFERROR(VLOOKUP($B1786,APガラス性能一覧!$A$2:$M$6097,10,0),"")</f>
        <v/>
      </c>
      <c r="L1786" s="68" t="str">
        <f>IFERROR(VLOOKUP($B1786,APガラス性能一覧!$A$2:$M$6097,11,0),"")</f>
        <v/>
      </c>
      <c r="M1786" s="68" t="str">
        <f>IFERROR(VLOOKUP($B1786,APガラス性能一覧!$A$2:$M$6097,12,0),"")</f>
        <v/>
      </c>
      <c r="N1786" s="68" t="str">
        <f>IFERROR(VLOOKUP($B1786,APガラス性能一覧!$A$2:$M$6097,13,0),"")</f>
        <v/>
      </c>
    </row>
    <row r="1787" spans="2:14" x14ac:dyDescent="0.4">
      <c r="B1787" s="68" t="str">
        <f>IF($D$2="","",IF($E$2=0.65,IFERROR(IF(INDEX(APガラス性能一覧!A:A,MATCH(ROW(B1781),APガラス性能一覧!$O:$O,0))="","",INDEX(APガラス性能一覧!A:A,MATCH(ROW(B1781),APガラス性能一覧!$O:$O,0))),""),IFERROR(IF(INDEX(APガラス性能一覧!A:A,MATCH(ROW(B1781),APガラス性能一覧!$N:$N,0))="","",INDEX(APガラス性能一覧!A:A,MATCH(ROW(B1781),APガラス性能一覧!$N:$N,0))),"")))</f>
        <v/>
      </c>
      <c r="C1787" s="68" t="str">
        <f>IFERROR(VLOOKUP($B1787,APガラス性能一覧!$A$2:$M$6097,2,0),"")</f>
        <v/>
      </c>
      <c r="D1787" s="68" t="str">
        <f>IFERROR(VLOOKUP($B1787,APガラス性能一覧!$A$2:$M$6097,3,0),"")</f>
        <v/>
      </c>
      <c r="E1787" s="68" t="str">
        <f>IFERROR(VLOOKUP($B1787,APガラス性能一覧!$A$2:$M$6097,4,0),"")</f>
        <v/>
      </c>
      <c r="F1787" s="68" t="str">
        <f>IFERROR(VLOOKUP($B1787,APガラス性能一覧!$A$2:$M$6097,5,0),"")</f>
        <v/>
      </c>
      <c r="G1787" s="68" t="str">
        <f>IFERROR(VLOOKUP($B1787,APガラス性能一覧!$A$2:$M$6097,6,0),"")</f>
        <v/>
      </c>
      <c r="H1787" s="68" t="str">
        <f>IFERROR(VLOOKUP($B1787,APガラス性能一覧!$A$2:$M$6097,7,0),"")</f>
        <v/>
      </c>
      <c r="I1787" s="68" t="str">
        <f>IFERROR(VLOOKUP($B1787,APガラス性能一覧!$A$2:$M$6097,8,0),"")</f>
        <v/>
      </c>
      <c r="J1787" s="68" t="str">
        <f>IFERROR(VLOOKUP($B1787,APガラス性能一覧!$A$2:$M$6097,9,0),"")</f>
        <v/>
      </c>
      <c r="K1787" s="68" t="str">
        <f>IFERROR(VLOOKUP($B1787,APガラス性能一覧!$A$2:$M$6097,10,0),"")</f>
        <v/>
      </c>
      <c r="L1787" s="68" t="str">
        <f>IFERROR(VLOOKUP($B1787,APガラス性能一覧!$A$2:$M$6097,11,0),"")</f>
        <v/>
      </c>
      <c r="M1787" s="68" t="str">
        <f>IFERROR(VLOOKUP($B1787,APガラス性能一覧!$A$2:$M$6097,12,0),"")</f>
        <v/>
      </c>
      <c r="N1787" s="68" t="str">
        <f>IFERROR(VLOOKUP($B1787,APガラス性能一覧!$A$2:$M$6097,13,0),"")</f>
        <v/>
      </c>
    </row>
    <row r="1788" spans="2:14" x14ac:dyDescent="0.4">
      <c r="B1788" s="68" t="str">
        <f>IF($D$2="","",IF($E$2=0.65,IFERROR(IF(INDEX(APガラス性能一覧!A:A,MATCH(ROW(B1782),APガラス性能一覧!$O:$O,0))="","",INDEX(APガラス性能一覧!A:A,MATCH(ROW(B1782),APガラス性能一覧!$O:$O,0))),""),IFERROR(IF(INDEX(APガラス性能一覧!A:A,MATCH(ROW(B1782),APガラス性能一覧!$N:$N,0))="","",INDEX(APガラス性能一覧!A:A,MATCH(ROW(B1782),APガラス性能一覧!$N:$N,0))),"")))</f>
        <v/>
      </c>
      <c r="C1788" s="68" t="str">
        <f>IFERROR(VLOOKUP($B1788,APガラス性能一覧!$A$2:$M$6097,2,0),"")</f>
        <v/>
      </c>
      <c r="D1788" s="68" t="str">
        <f>IFERROR(VLOOKUP($B1788,APガラス性能一覧!$A$2:$M$6097,3,0),"")</f>
        <v/>
      </c>
      <c r="E1788" s="68" t="str">
        <f>IFERROR(VLOOKUP($B1788,APガラス性能一覧!$A$2:$M$6097,4,0),"")</f>
        <v/>
      </c>
      <c r="F1788" s="68" t="str">
        <f>IFERROR(VLOOKUP($B1788,APガラス性能一覧!$A$2:$M$6097,5,0),"")</f>
        <v/>
      </c>
      <c r="G1788" s="68" t="str">
        <f>IFERROR(VLOOKUP($B1788,APガラス性能一覧!$A$2:$M$6097,6,0),"")</f>
        <v/>
      </c>
      <c r="H1788" s="68" t="str">
        <f>IFERROR(VLOOKUP($B1788,APガラス性能一覧!$A$2:$M$6097,7,0),"")</f>
        <v/>
      </c>
      <c r="I1788" s="68" t="str">
        <f>IFERROR(VLOOKUP($B1788,APガラス性能一覧!$A$2:$M$6097,8,0),"")</f>
        <v/>
      </c>
      <c r="J1788" s="68" t="str">
        <f>IFERROR(VLOOKUP($B1788,APガラス性能一覧!$A$2:$M$6097,9,0),"")</f>
        <v/>
      </c>
      <c r="K1788" s="68" t="str">
        <f>IFERROR(VLOOKUP($B1788,APガラス性能一覧!$A$2:$M$6097,10,0),"")</f>
        <v/>
      </c>
      <c r="L1788" s="68" t="str">
        <f>IFERROR(VLOOKUP($B1788,APガラス性能一覧!$A$2:$M$6097,11,0),"")</f>
        <v/>
      </c>
      <c r="M1788" s="68" t="str">
        <f>IFERROR(VLOOKUP($B1788,APガラス性能一覧!$A$2:$M$6097,12,0),"")</f>
        <v/>
      </c>
      <c r="N1788" s="68" t="str">
        <f>IFERROR(VLOOKUP($B1788,APガラス性能一覧!$A$2:$M$6097,13,0),"")</f>
        <v/>
      </c>
    </row>
    <row r="1789" spans="2:14" x14ac:dyDescent="0.4">
      <c r="B1789" s="68" t="str">
        <f>IF($D$2="","",IF($E$2=0.65,IFERROR(IF(INDEX(APガラス性能一覧!A:A,MATCH(ROW(B1783),APガラス性能一覧!$O:$O,0))="","",INDEX(APガラス性能一覧!A:A,MATCH(ROW(B1783),APガラス性能一覧!$O:$O,0))),""),IFERROR(IF(INDEX(APガラス性能一覧!A:A,MATCH(ROW(B1783),APガラス性能一覧!$N:$N,0))="","",INDEX(APガラス性能一覧!A:A,MATCH(ROW(B1783),APガラス性能一覧!$N:$N,0))),"")))</f>
        <v/>
      </c>
      <c r="C1789" s="68" t="str">
        <f>IFERROR(VLOOKUP($B1789,APガラス性能一覧!$A$2:$M$6097,2,0),"")</f>
        <v/>
      </c>
      <c r="D1789" s="68" t="str">
        <f>IFERROR(VLOOKUP($B1789,APガラス性能一覧!$A$2:$M$6097,3,0),"")</f>
        <v/>
      </c>
      <c r="E1789" s="68" t="str">
        <f>IFERROR(VLOOKUP($B1789,APガラス性能一覧!$A$2:$M$6097,4,0),"")</f>
        <v/>
      </c>
      <c r="F1789" s="68" t="str">
        <f>IFERROR(VLOOKUP($B1789,APガラス性能一覧!$A$2:$M$6097,5,0),"")</f>
        <v/>
      </c>
      <c r="G1789" s="68" t="str">
        <f>IFERROR(VLOOKUP($B1789,APガラス性能一覧!$A$2:$M$6097,6,0),"")</f>
        <v/>
      </c>
      <c r="H1789" s="68" t="str">
        <f>IFERROR(VLOOKUP($B1789,APガラス性能一覧!$A$2:$M$6097,7,0),"")</f>
        <v/>
      </c>
      <c r="I1789" s="68" t="str">
        <f>IFERROR(VLOOKUP($B1789,APガラス性能一覧!$A$2:$M$6097,8,0),"")</f>
        <v/>
      </c>
      <c r="J1789" s="68" t="str">
        <f>IFERROR(VLOOKUP($B1789,APガラス性能一覧!$A$2:$M$6097,9,0),"")</f>
        <v/>
      </c>
      <c r="K1789" s="68" t="str">
        <f>IFERROR(VLOOKUP($B1789,APガラス性能一覧!$A$2:$M$6097,10,0),"")</f>
        <v/>
      </c>
      <c r="L1789" s="68" t="str">
        <f>IFERROR(VLOOKUP($B1789,APガラス性能一覧!$A$2:$M$6097,11,0),"")</f>
        <v/>
      </c>
      <c r="M1789" s="68" t="str">
        <f>IFERROR(VLOOKUP($B1789,APガラス性能一覧!$A$2:$M$6097,12,0),"")</f>
        <v/>
      </c>
      <c r="N1789" s="68" t="str">
        <f>IFERROR(VLOOKUP($B1789,APガラス性能一覧!$A$2:$M$6097,13,0),"")</f>
        <v/>
      </c>
    </row>
    <row r="1790" spans="2:14" x14ac:dyDescent="0.4">
      <c r="B1790" s="68" t="str">
        <f>IF($D$2="","",IF($E$2=0.65,IFERROR(IF(INDEX(APガラス性能一覧!A:A,MATCH(ROW(B1784),APガラス性能一覧!$O:$O,0))="","",INDEX(APガラス性能一覧!A:A,MATCH(ROW(B1784),APガラス性能一覧!$O:$O,0))),""),IFERROR(IF(INDEX(APガラス性能一覧!A:A,MATCH(ROW(B1784),APガラス性能一覧!$N:$N,0))="","",INDEX(APガラス性能一覧!A:A,MATCH(ROW(B1784),APガラス性能一覧!$N:$N,0))),"")))</f>
        <v/>
      </c>
      <c r="C1790" s="68" t="str">
        <f>IFERROR(VLOOKUP($B1790,APガラス性能一覧!$A$2:$M$6097,2,0),"")</f>
        <v/>
      </c>
      <c r="D1790" s="68" t="str">
        <f>IFERROR(VLOOKUP($B1790,APガラス性能一覧!$A$2:$M$6097,3,0),"")</f>
        <v/>
      </c>
      <c r="E1790" s="68" t="str">
        <f>IFERROR(VLOOKUP($B1790,APガラス性能一覧!$A$2:$M$6097,4,0),"")</f>
        <v/>
      </c>
      <c r="F1790" s="68" t="str">
        <f>IFERROR(VLOOKUP($B1790,APガラス性能一覧!$A$2:$M$6097,5,0),"")</f>
        <v/>
      </c>
      <c r="G1790" s="68" t="str">
        <f>IFERROR(VLOOKUP($B1790,APガラス性能一覧!$A$2:$M$6097,6,0),"")</f>
        <v/>
      </c>
      <c r="H1790" s="68" t="str">
        <f>IFERROR(VLOOKUP($B1790,APガラス性能一覧!$A$2:$M$6097,7,0),"")</f>
        <v/>
      </c>
      <c r="I1790" s="68" t="str">
        <f>IFERROR(VLOOKUP($B1790,APガラス性能一覧!$A$2:$M$6097,8,0),"")</f>
        <v/>
      </c>
      <c r="J1790" s="68" t="str">
        <f>IFERROR(VLOOKUP($B1790,APガラス性能一覧!$A$2:$M$6097,9,0),"")</f>
        <v/>
      </c>
      <c r="K1790" s="68" t="str">
        <f>IFERROR(VLOOKUP($B1790,APガラス性能一覧!$A$2:$M$6097,10,0),"")</f>
        <v/>
      </c>
      <c r="L1790" s="68" t="str">
        <f>IFERROR(VLOOKUP($B1790,APガラス性能一覧!$A$2:$M$6097,11,0),"")</f>
        <v/>
      </c>
      <c r="M1790" s="68" t="str">
        <f>IFERROR(VLOOKUP($B1790,APガラス性能一覧!$A$2:$M$6097,12,0),"")</f>
        <v/>
      </c>
      <c r="N1790" s="68" t="str">
        <f>IFERROR(VLOOKUP($B1790,APガラス性能一覧!$A$2:$M$6097,13,0),"")</f>
        <v/>
      </c>
    </row>
    <row r="1791" spans="2:14" x14ac:dyDescent="0.4">
      <c r="B1791" s="68" t="str">
        <f>IF($D$2="","",IF($E$2=0.65,IFERROR(IF(INDEX(APガラス性能一覧!A:A,MATCH(ROW(B1785),APガラス性能一覧!$O:$O,0))="","",INDEX(APガラス性能一覧!A:A,MATCH(ROW(B1785),APガラス性能一覧!$O:$O,0))),""),IFERROR(IF(INDEX(APガラス性能一覧!A:A,MATCH(ROW(B1785),APガラス性能一覧!$N:$N,0))="","",INDEX(APガラス性能一覧!A:A,MATCH(ROW(B1785),APガラス性能一覧!$N:$N,0))),"")))</f>
        <v/>
      </c>
      <c r="C1791" s="68" t="str">
        <f>IFERROR(VLOOKUP($B1791,APガラス性能一覧!$A$2:$M$6097,2,0),"")</f>
        <v/>
      </c>
      <c r="D1791" s="68" t="str">
        <f>IFERROR(VLOOKUP($B1791,APガラス性能一覧!$A$2:$M$6097,3,0),"")</f>
        <v/>
      </c>
      <c r="E1791" s="68" t="str">
        <f>IFERROR(VLOOKUP($B1791,APガラス性能一覧!$A$2:$M$6097,4,0),"")</f>
        <v/>
      </c>
      <c r="F1791" s="68" t="str">
        <f>IFERROR(VLOOKUP($B1791,APガラス性能一覧!$A$2:$M$6097,5,0),"")</f>
        <v/>
      </c>
      <c r="G1791" s="68" t="str">
        <f>IFERROR(VLOOKUP($B1791,APガラス性能一覧!$A$2:$M$6097,6,0),"")</f>
        <v/>
      </c>
      <c r="H1791" s="68" t="str">
        <f>IFERROR(VLOOKUP($B1791,APガラス性能一覧!$A$2:$M$6097,7,0),"")</f>
        <v/>
      </c>
      <c r="I1791" s="68" t="str">
        <f>IFERROR(VLOOKUP($B1791,APガラス性能一覧!$A$2:$M$6097,8,0),"")</f>
        <v/>
      </c>
      <c r="J1791" s="68" t="str">
        <f>IFERROR(VLOOKUP($B1791,APガラス性能一覧!$A$2:$M$6097,9,0),"")</f>
        <v/>
      </c>
      <c r="K1791" s="68" t="str">
        <f>IFERROR(VLOOKUP($B1791,APガラス性能一覧!$A$2:$M$6097,10,0),"")</f>
        <v/>
      </c>
      <c r="L1791" s="68" t="str">
        <f>IFERROR(VLOOKUP($B1791,APガラス性能一覧!$A$2:$M$6097,11,0),"")</f>
        <v/>
      </c>
      <c r="M1791" s="68" t="str">
        <f>IFERROR(VLOOKUP($B1791,APガラス性能一覧!$A$2:$M$6097,12,0),"")</f>
        <v/>
      </c>
      <c r="N1791" s="68" t="str">
        <f>IFERROR(VLOOKUP($B1791,APガラス性能一覧!$A$2:$M$6097,13,0),"")</f>
        <v/>
      </c>
    </row>
    <row r="1792" spans="2:14" x14ac:dyDescent="0.4">
      <c r="B1792" s="68" t="str">
        <f>IF($D$2="","",IF($E$2=0.65,IFERROR(IF(INDEX(APガラス性能一覧!A:A,MATCH(ROW(B1786),APガラス性能一覧!$O:$O,0))="","",INDEX(APガラス性能一覧!A:A,MATCH(ROW(B1786),APガラス性能一覧!$O:$O,0))),""),IFERROR(IF(INDEX(APガラス性能一覧!A:A,MATCH(ROW(B1786),APガラス性能一覧!$N:$N,0))="","",INDEX(APガラス性能一覧!A:A,MATCH(ROW(B1786),APガラス性能一覧!$N:$N,0))),"")))</f>
        <v/>
      </c>
      <c r="C1792" s="68" t="str">
        <f>IFERROR(VLOOKUP($B1792,APガラス性能一覧!$A$2:$M$6097,2,0),"")</f>
        <v/>
      </c>
      <c r="D1792" s="68" t="str">
        <f>IFERROR(VLOOKUP($B1792,APガラス性能一覧!$A$2:$M$6097,3,0),"")</f>
        <v/>
      </c>
      <c r="E1792" s="68" t="str">
        <f>IFERROR(VLOOKUP($B1792,APガラス性能一覧!$A$2:$M$6097,4,0),"")</f>
        <v/>
      </c>
      <c r="F1792" s="68" t="str">
        <f>IFERROR(VLOOKUP($B1792,APガラス性能一覧!$A$2:$M$6097,5,0),"")</f>
        <v/>
      </c>
      <c r="G1792" s="68" t="str">
        <f>IFERROR(VLOOKUP($B1792,APガラス性能一覧!$A$2:$M$6097,6,0),"")</f>
        <v/>
      </c>
      <c r="H1792" s="68" t="str">
        <f>IFERROR(VLOOKUP($B1792,APガラス性能一覧!$A$2:$M$6097,7,0),"")</f>
        <v/>
      </c>
      <c r="I1792" s="68" t="str">
        <f>IFERROR(VLOOKUP($B1792,APガラス性能一覧!$A$2:$M$6097,8,0),"")</f>
        <v/>
      </c>
      <c r="J1792" s="68" t="str">
        <f>IFERROR(VLOOKUP($B1792,APガラス性能一覧!$A$2:$M$6097,9,0),"")</f>
        <v/>
      </c>
      <c r="K1792" s="68" t="str">
        <f>IFERROR(VLOOKUP($B1792,APガラス性能一覧!$A$2:$M$6097,10,0),"")</f>
        <v/>
      </c>
      <c r="L1792" s="68" t="str">
        <f>IFERROR(VLOOKUP($B1792,APガラス性能一覧!$A$2:$M$6097,11,0),"")</f>
        <v/>
      </c>
      <c r="M1792" s="68" t="str">
        <f>IFERROR(VLOOKUP($B1792,APガラス性能一覧!$A$2:$M$6097,12,0),"")</f>
        <v/>
      </c>
      <c r="N1792" s="68" t="str">
        <f>IFERROR(VLOOKUP($B1792,APガラス性能一覧!$A$2:$M$6097,13,0),"")</f>
        <v/>
      </c>
    </row>
    <row r="1793" spans="2:14" x14ac:dyDescent="0.4">
      <c r="B1793" s="68" t="str">
        <f>IF($D$2="","",IF($E$2=0.65,IFERROR(IF(INDEX(APガラス性能一覧!A:A,MATCH(ROW(B1787),APガラス性能一覧!$O:$O,0))="","",INDEX(APガラス性能一覧!A:A,MATCH(ROW(B1787),APガラス性能一覧!$O:$O,0))),""),IFERROR(IF(INDEX(APガラス性能一覧!A:A,MATCH(ROW(B1787),APガラス性能一覧!$N:$N,0))="","",INDEX(APガラス性能一覧!A:A,MATCH(ROW(B1787),APガラス性能一覧!$N:$N,0))),"")))</f>
        <v/>
      </c>
      <c r="C1793" s="68" t="str">
        <f>IFERROR(VLOOKUP($B1793,APガラス性能一覧!$A$2:$M$6097,2,0),"")</f>
        <v/>
      </c>
      <c r="D1793" s="68" t="str">
        <f>IFERROR(VLOOKUP($B1793,APガラス性能一覧!$A$2:$M$6097,3,0),"")</f>
        <v/>
      </c>
      <c r="E1793" s="68" t="str">
        <f>IFERROR(VLOOKUP($B1793,APガラス性能一覧!$A$2:$M$6097,4,0),"")</f>
        <v/>
      </c>
      <c r="F1793" s="68" t="str">
        <f>IFERROR(VLOOKUP($B1793,APガラス性能一覧!$A$2:$M$6097,5,0),"")</f>
        <v/>
      </c>
      <c r="G1793" s="68" t="str">
        <f>IFERROR(VLOOKUP($B1793,APガラス性能一覧!$A$2:$M$6097,6,0),"")</f>
        <v/>
      </c>
      <c r="H1793" s="68" t="str">
        <f>IFERROR(VLOOKUP($B1793,APガラス性能一覧!$A$2:$M$6097,7,0),"")</f>
        <v/>
      </c>
      <c r="I1793" s="68" t="str">
        <f>IFERROR(VLOOKUP($B1793,APガラス性能一覧!$A$2:$M$6097,8,0),"")</f>
        <v/>
      </c>
      <c r="J1793" s="68" t="str">
        <f>IFERROR(VLOOKUP($B1793,APガラス性能一覧!$A$2:$M$6097,9,0),"")</f>
        <v/>
      </c>
      <c r="K1793" s="68" t="str">
        <f>IFERROR(VLOOKUP($B1793,APガラス性能一覧!$A$2:$M$6097,10,0),"")</f>
        <v/>
      </c>
      <c r="L1793" s="68" t="str">
        <f>IFERROR(VLOOKUP($B1793,APガラス性能一覧!$A$2:$M$6097,11,0),"")</f>
        <v/>
      </c>
      <c r="M1793" s="68" t="str">
        <f>IFERROR(VLOOKUP($B1793,APガラス性能一覧!$A$2:$M$6097,12,0),"")</f>
        <v/>
      </c>
      <c r="N1793" s="68" t="str">
        <f>IFERROR(VLOOKUP($B1793,APガラス性能一覧!$A$2:$M$6097,13,0),"")</f>
        <v/>
      </c>
    </row>
    <row r="1794" spans="2:14" x14ac:dyDescent="0.4">
      <c r="B1794" s="68" t="str">
        <f>IF($D$2="","",IF($E$2=0.65,IFERROR(IF(INDEX(APガラス性能一覧!A:A,MATCH(ROW(B1788),APガラス性能一覧!$O:$O,0))="","",INDEX(APガラス性能一覧!A:A,MATCH(ROW(B1788),APガラス性能一覧!$O:$O,0))),""),IFERROR(IF(INDEX(APガラス性能一覧!A:A,MATCH(ROW(B1788),APガラス性能一覧!$N:$N,0))="","",INDEX(APガラス性能一覧!A:A,MATCH(ROW(B1788),APガラス性能一覧!$N:$N,0))),"")))</f>
        <v/>
      </c>
      <c r="C1794" s="68" t="str">
        <f>IFERROR(VLOOKUP($B1794,APガラス性能一覧!$A$2:$M$6097,2,0),"")</f>
        <v/>
      </c>
      <c r="D1794" s="68" t="str">
        <f>IFERROR(VLOOKUP($B1794,APガラス性能一覧!$A$2:$M$6097,3,0),"")</f>
        <v/>
      </c>
      <c r="E1794" s="68" t="str">
        <f>IFERROR(VLOOKUP($B1794,APガラス性能一覧!$A$2:$M$6097,4,0),"")</f>
        <v/>
      </c>
      <c r="F1794" s="68" t="str">
        <f>IFERROR(VLOOKUP($B1794,APガラス性能一覧!$A$2:$M$6097,5,0),"")</f>
        <v/>
      </c>
      <c r="G1794" s="68" t="str">
        <f>IFERROR(VLOOKUP($B1794,APガラス性能一覧!$A$2:$M$6097,6,0),"")</f>
        <v/>
      </c>
      <c r="H1794" s="68" t="str">
        <f>IFERROR(VLOOKUP($B1794,APガラス性能一覧!$A$2:$M$6097,7,0),"")</f>
        <v/>
      </c>
      <c r="I1794" s="68" t="str">
        <f>IFERROR(VLOOKUP($B1794,APガラス性能一覧!$A$2:$M$6097,8,0),"")</f>
        <v/>
      </c>
      <c r="J1794" s="68" t="str">
        <f>IFERROR(VLOOKUP($B1794,APガラス性能一覧!$A$2:$M$6097,9,0),"")</f>
        <v/>
      </c>
      <c r="K1794" s="68" t="str">
        <f>IFERROR(VLOOKUP($B1794,APガラス性能一覧!$A$2:$M$6097,10,0),"")</f>
        <v/>
      </c>
      <c r="L1794" s="68" t="str">
        <f>IFERROR(VLOOKUP($B1794,APガラス性能一覧!$A$2:$M$6097,11,0),"")</f>
        <v/>
      </c>
      <c r="M1794" s="68" t="str">
        <f>IFERROR(VLOOKUP($B1794,APガラス性能一覧!$A$2:$M$6097,12,0),"")</f>
        <v/>
      </c>
      <c r="N1794" s="68" t="str">
        <f>IFERROR(VLOOKUP($B1794,APガラス性能一覧!$A$2:$M$6097,13,0),"")</f>
        <v/>
      </c>
    </row>
    <row r="1795" spans="2:14" x14ac:dyDescent="0.4">
      <c r="B1795" s="68" t="str">
        <f>IF($D$2="","",IF($E$2=0.65,IFERROR(IF(INDEX(APガラス性能一覧!A:A,MATCH(ROW(B1789),APガラス性能一覧!$O:$O,0))="","",INDEX(APガラス性能一覧!A:A,MATCH(ROW(B1789),APガラス性能一覧!$O:$O,0))),""),IFERROR(IF(INDEX(APガラス性能一覧!A:A,MATCH(ROW(B1789),APガラス性能一覧!$N:$N,0))="","",INDEX(APガラス性能一覧!A:A,MATCH(ROW(B1789),APガラス性能一覧!$N:$N,0))),"")))</f>
        <v/>
      </c>
      <c r="C1795" s="68" t="str">
        <f>IFERROR(VLOOKUP($B1795,APガラス性能一覧!$A$2:$M$6097,2,0),"")</f>
        <v/>
      </c>
      <c r="D1795" s="68" t="str">
        <f>IFERROR(VLOOKUP($B1795,APガラス性能一覧!$A$2:$M$6097,3,0),"")</f>
        <v/>
      </c>
      <c r="E1795" s="68" t="str">
        <f>IFERROR(VLOOKUP($B1795,APガラス性能一覧!$A$2:$M$6097,4,0),"")</f>
        <v/>
      </c>
      <c r="F1795" s="68" t="str">
        <f>IFERROR(VLOOKUP($B1795,APガラス性能一覧!$A$2:$M$6097,5,0),"")</f>
        <v/>
      </c>
      <c r="G1795" s="68" t="str">
        <f>IFERROR(VLOOKUP($B1795,APガラス性能一覧!$A$2:$M$6097,6,0),"")</f>
        <v/>
      </c>
      <c r="H1795" s="68" t="str">
        <f>IFERROR(VLOOKUP($B1795,APガラス性能一覧!$A$2:$M$6097,7,0),"")</f>
        <v/>
      </c>
      <c r="I1795" s="68" t="str">
        <f>IFERROR(VLOOKUP($B1795,APガラス性能一覧!$A$2:$M$6097,8,0),"")</f>
        <v/>
      </c>
      <c r="J1795" s="68" t="str">
        <f>IFERROR(VLOOKUP($B1795,APガラス性能一覧!$A$2:$M$6097,9,0),"")</f>
        <v/>
      </c>
      <c r="K1795" s="68" t="str">
        <f>IFERROR(VLOOKUP($B1795,APガラス性能一覧!$A$2:$M$6097,10,0),"")</f>
        <v/>
      </c>
      <c r="L1795" s="68" t="str">
        <f>IFERROR(VLOOKUP($B1795,APガラス性能一覧!$A$2:$M$6097,11,0),"")</f>
        <v/>
      </c>
      <c r="M1795" s="68" t="str">
        <f>IFERROR(VLOOKUP($B1795,APガラス性能一覧!$A$2:$M$6097,12,0),"")</f>
        <v/>
      </c>
      <c r="N1795" s="68" t="str">
        <f>IFERROR(VLOOKUP($B1795,APガラス性能一覧!$A$2:$M$6097,13,0),"")</f>
        <v/>
      </c>
    </row>
    <row r="1796" spans="2:14" x14ac:dyDescent="0.4">
      <c r="B1796" s="68" t="str">
        <f>IF($D$2="","",IF($E$2=0.65,IFERROR(IF(INDEX(APガラス性能一覧!A:A,MATCH(ROW(B1790),APガラス性能一覧!$O:$O,0))="","",INDEX(APガラス性能一覧!A:A,MATCH(ROW(B1790),APガラス性能一覧!$O:$O,0))),""),IFERROR(IF(INDEX(APガラス性能一覧!A:A,MATCH(ROW(B1790),APガラス性能一覧!$N:$N,0))="","",INDEX(APガラス性能一覧!A:A,MATCH(ROW(B1790),APガラス性能一覧!$N:$N,0))),"")))</f>
        <v/>
      </c>
      <c r="C1796" s="68" t="str">
        <f>IFERROR(VLOOKUP($B1796,APガラス性能一覧!$A$2:$M$6097,2,0),"")</f>
        <v/>
      </c>
      <c r="D1796" s="68" t="str">
        <f>IFERROR(VLOOKUP($B1796,APガラス性能一覧!$A$2:$M$6097,3,0),"")</f>
        <v/>
      </c>
      <c r="E1796" s="68" t="str">
        <f>IFERROR(VLOOKUP($B1796,APガラス性能一覧!$A$2:$M$6097,4,0),"")</f>
        <v/>
      </c>
      <c r="F1796" s="68" t="str">
        <f>IFERROR(VLOOKUP($B1796,APガラス性能一覧!$A$2:$M$6097,5,0),"")</f>
        <v/>
      </c>
      <c r="G1796" s="68" t="str">
        <f>IFERROR(VLOOKUP($B1796,APガラス性能一覧!$A$2:$M$6097,6,0),"")</f>
        <v/>
      </c>
      <c r="H1796" s="68" t="str">
        <f>IFERROR(VLOOKUP($B1796,APガラス性能一覧!$A$2:$M$6097,7,0),"")</f>
        <v/>
      </c>
      <c r="I1796" s="68" t="str">
        <f>IFERROR(VLOOKUP($B1796,APガラス性能一覧!$A$2:$M$6097,8,0),"")</f>
        <v/>
      </c>
      <c r="J1796" s="68" t="str">
        <f>IFERROR(VLOOKUP($B1796,APガラス性能一覧!$A$2:$M$6097,9,0),"")</f>
        <v/>
      </c>
      <c r="K1796" s="68" t="str">
        <f>IFERROR(VLOOKUP($B1796,APガラス性能一覧!$A$2:$M$6097,10,0),"")</f>
        <v/>
      </c>
      <c r="L1796" s="68" t="str">
        <f>IFERROR(VLOOKUP($B1796,APガラス性能一覧!$A$2:$M$6097,11,0),"")</f>
        <v/>
      </c>
      <c r="M1796" s="68" t="str">
        <f>IFERROR(VLOOKUP($B1796,APガラス性能一覧!$A$2:$M$6097,12,0),"")</f>
        <v/>
      </c>
      <c r="N1796" s="68" t="str">
        <f>IFERROR(VLOOKUP($B1796,APガラス性能一覧!$A$2:$M$6097,13,0),"")</f>
        <v/>
      </c>
    </row>
    <row r="1797" spans="2:14" x14ac:dyDescent="0.4">
      <c r="B1797" s="68" t="str">
        <f>IF($D$2="","",IF($E$2=0.65,IFERROR(IF(INDEX(APガラス性能一覧!A:A,MATCH(ROW(B1791),APガラス性能一覧!$O:$O,0))="","",INDEX(APガラス性能一覧!A:A,MATCH(ROW(B1791),APガラス性能一覧!$O:$O,0))),""),IFERROR(IF(INDEX(APガラス性能一覧!A:A,MATCH(ROW(B1791),APガラス性能一覧!$N:$N,0))="","",INDEX(APガラス性能一覧!A:A,MATCH(ROW(B1791),APガラス性能一覧!$N:$N,0))),"")))</f>
        <v/>
      </c>
      <c r="C1797" s="68" t="str">
        <f>IFERROR(VLOOKUP($B1797,APガラス性能一覧!$A$2:$M$6097,2,0),"")</f>
        <v/>
      </c>
      <c r="D1797" s="68" t="str">
        <f>IFERROR(VLOOKUP($B1797,APガラス性能一覧!$A$2:$M$6097,3,0),"")</f>
        <v/>
      </c>
      <c r="E1797" s="68" t="str">
        <f>IFERROR(VLOOKUP($B1797,APガラス性能一覧!$A$2:$M$6097,4,0),"")</f>
        <v/>
      </c>
      <c r="F1797" s="68" t="str">
        <f>IFERROR(VLOOKUP($B1797,APガラス性能一覧!$A$2:$M$6097,5,0),"")</f>
        <v/>
      </c>
      <c r="G1797" s="68" t="str">
        <f>IFERROR(VLOOKUP($B1797,APガラス性能一覧!$A$2:$M$6097,6,0),"")</f>
        <v/>
      </c>
      <c r="H1797" s="68" t="str">
        <f>IFERROR(VLOOKUP($B1797,APガラス性能一覧!$A$2:$M$6097,7,0),"")</f>
        <v/>
      </c>
      <c r="I1797" s="68" t="str">
        <f>IFERROR(VLOOKUP($B1797,APガラス性能一覧!$A$2:$M$6097,8,0),"")</f>
        <v/>
      </c>
      <c r="J1797" s="68" t="str">
        <f>IFERROR(VLOOKUP($B1797,APガラス性能一覧!$A$2:$M$6097,9,0),"")</f>
        <v/>
      </c>
      <c r="K1797" s="68" t="str">
        <f>IFERROR(VLOOKUP($B1797,APガラス性能一覧!$A$2:$M$6097,10,0),"")</f>
        <v/>
      </c>
      <c r="L1797" s="68" t="str">
        <f>IFERROR(VLOOKUP($B1797,APガラス性能一覧!$A$2:$M$6097,11,0),"")</f>
        <v/>
      </c>
      <c r="M1797" s="68" t="str">
        <f>IFERROR(VLOOKUP($B1797,APガラス性能一覧!$A$2:$M$6097,12,0),"")</f>
        <v/>
      </c>
      <c r="N1797" s="68" t="str">
        <f>IFERROR(VLOOKUP($B1797,APガラス性能一覧!$A$2:$M$6097,13,0),"")</f>
        <v/>
      </c>
    </row>
    <row r="1798" spans="2:14" x14ac:dyDescent="0.4">
      <c r="B1798" s="68" t="str">
        <f>IF($D$2="","",IF($E$2=0.65,IFERROR(IF(INDEX(APガラス性能一覧!A:A,MATCH(ROW(B1792),APガラス性能一覧!$O:$O,0))="","",INDEX(APガラス性能一覧!A:A,MATCH(ROW(B1792),APガラス性能一覧!$O:$O,0))),""),IFERROR(IF(INDEX(APガラス性能一覧!A:A,MATCH(ROW(B1792),APガラス性能一覧!$N:$N,0))="","",INDEX(APガラス性能一覧!A:A,MATCH(ROW(B1792),APガラス性能一覧!$N:$N,0))),"")))</f>
        <v/>
      </c>
      <c r="C1798" s="68" t="str">
        <f>IFERROR(VLOOKUP($B1798,APガラス性能一覧!$A$2:$M$6097,2,0),"")</f>
        <v/>
      </c>
      <c r="D1798" s="68" t="str">
        <f>IFERROR(VLOOKUP($B1798,APガラス性能一覧!$A$2:$M$6097,3,0),"")</f>
        <v/>
      </c>
      <c r="E1798" s="68" t="str">
        <f>IFERROR(VLOOKUP($B1798,APガラス性能一覧!$A$2:$M$6097,4,0),"")</f>
        <v/>
      </c>
      <c r="F1798" s="68" t="str">
        <f>IFERROR(VLOOKUP($B1798,APガラス性能一覧!$A$2:$M$6097,5,0),"")</f>
        <v/>
      </c>
      <c r="G1798" s="68" t="str">
        <f>IFERROR(VLOOKUP($B1798,APガラス性能一覧!$A$2:$M$6097,6,0),"")</f>
        <v/>
      </c>
      <c r="H1798" s="68" t="str">
        <f>IFERROR(VLOOKUP($B1798,APガラス性能一覧!$A$2:$M$6097,7,0),"")</f>
        <v/>
      </c>
      <c r="I1798" s="68" t="str">
        <f>IFERROR(VLOOKUP($B1798,APガラス性能一覧!$A$2:$M$6097,8,0),"")</f>
        <v/>
      </c>
      <c r="J1798" s="68" t="str">
        <f>IFERROR(VLOOKUP($B1798,APガラス性能一覧!$A$2:$M$6097,9,0),"")</f>
        <v/>
      </c>
      <c r="K1798" s="68" t="str">
        <f>IFERROR(VLOOKUP($B1798,APガラス性能一覧!$A$2:$M$6097,10,0),"")</f>
        <v/>
      </c>
      <c r="L1798" s="68" t="str">
        <f>IFERROR(VLOOKUP($B1798,APガラス性能一覧!$A$2:$M$6097,11,0),"")</f>
        <v/>
      </c>
      <c r="M1798" s="68" t="str">
        <f>IFERROR(VLOOKUP($B1798,APガラス性能一覧!$A$2:$M$6097,12,0),"")</f>
        <v/>
      </c>
      <c r="N1798" s="68" t="str">
        <f>IFERROR(VLOOKUP($B1798,APガラス性能一覧!$A$2:$M$6097,13,0),"")</f>
        <v/>
      </c>
    </row>
    <row r="1799" spans="2:14" x14ac:dyDescent="0.4">
      <c r="B1799" s="68" t="str">
        <f>IF($D$2="","",IF($E$2=0.65,IFERROR(IF(INDEX(APガラス性能一覧!A:A,MATCH(ROW(B1793),APガラス性能一覧!$O:$O,0))="","",INDEX(APガラス性能一覧!A:A,MATCH(ROW(B1793),APガラス性能一覧!$O:$O,0))),""),IFERROR(IF(INDEX(APガラス性能一覧!A:A,MATCH(ROW(B1793),APガラス性能一覧!$N:$N,0))="","",INDEX(APガラス性能一覧!A:A,MATCH(ROW(B1793),APガラス性能一覧!$N:$N,0))),"")))</f>
        <v/>
      </c>
      <c r="C1799" s="68" t="str">
        <f>IFERROR(VLOOKUP($B1799,APガラス性能一覧!$A$2:$M$6097,2,0),"")</f>
        <v/>
      </c>
      <c r="D1799" s="68" t="str">
        <f>IFERROR(VLOOKUP($B1799,APガラス性能一覧!$A$2:$M$6097,3,0),"")</f>
        <v/>
      </c>
      <c r="E1799" s="68" t="str">
        <f>IFERROR(VLOOKUP($B1799,APガラス性能一覧!$A$2:$M$6097,4,0),"")</f>
        <v/>
      </c>
      <c r="F1799" s="68" t="str">
        <f>IFERROR(VLOOKUP($B1799,APガラス性能一覧!$A$2:$M$6097,5,0),"")</f>
        <v/>
      </c>
      <c r="G1799" s="68" t="str">
        <f>IFERROR(VLOOKUP($B1799,APガラス性能一覧!$A$2:$M$6097,6,0),"")</f>
        <v/>
      </c>
      <c r="H1799" s="68" t="str">
        <f>IFERROR(VLOOKUP($B1799,APガラス性能一覧!$A$2:$M$6097,7,0),"")</f>
        <v/>
      </c>
      <c r="I1799" s="68" t="str">
        <f>IFERROR(VLOOKUP($B1799,APガラス性能一覧!$A$2:$M$6097,8,0),"")</f>
        <v/>
      </c>
      <c r="J1799" s="68" t="str">
        <f>IFERROR(VLOOKUP($B1799,APガラス性能一覧!$A$2:$M$6097,9,0),"")</f>
        <v/>
      </c>
      <c r="K1799" s="68" t="str">
        <f>IFERROR(VLOOKUP($B1799,APガラス性能一覧!$A$2:$M$6097,10,0),"")</f>
        <v/>
      </c>
      <c r="L1799" s="68" t="str">
        <f>IFERROR(VLOOKUP($B1799,APガラス性能一覧!$A$2:$M$6097,11,0),"")</f>
        <v/>
      </c>
      <c r="M1799" s="68" t="str">
        <f>IFERROR(VLOOKUP($B1799,APガラス性能一覧!$A$2:$M$6097,12,0),"")</f>
        <v/>
      </c>
      <c r="N1799" s="68" t="str">
        <f>IFERROR(VLOOKUP($B1799,APガラス性能一覧!$A$2:$M$6097,13,0),"")</f>
        <v/>
      </c>
    </row>
    <row r="1800" spans="2:14" x14ac:dyDescent="0.4">
      <c r="B1800" s="68" t="str">
        <f>IF($D$2="","",IF($E$2=0.65,IFERROR(IF(INDEX(APガラス性能一覧!A:A,MATCH(ROW(B1794),APガラス性能一覧!$O:$O,0))="","",INDEX(APガラス性能一覧!A:A,MATCH(ROW(B1794),APガラス性能一覧!$O:$O,0))),""),IFERROR(IF(INDEX(APガラス性能一覧!A:A,MATCH(ROW(B1794),APガラス性能一覧!$N:$N,0))="","",INDEX(APガラス性能一覧!A:A,MATCH(ROW(B1794),APガラス性能一覧!$N:$N,0))),"")))</f>
        <v/>
      </c>
      <c r="C1800" s="68" t="str">
        <f>IFERROR(VLOOKUP($B1800,APガラス性能一覧!$A$2:$M$6097,2,0),"")</f>
        <v/>
      </c>
      <c r="D1800" s="68" t="str">
        <f>IFERROR(VLOOKUP($B1800,APガラス性能一覧!$A$2:$M$6097,3,0),"")</f>
        <v/>
      </c>
      <c r="E1800" s="68" t="str">
        <f>IFERROR(VLOOKUP($B1800,APガラス性能一覧!$A$2:$M$6097,4,0),"")</f>
        <v/>
      </c>
      <c r="F1800" s="68" t="str">
        <f>IFERROR(VLOOKUP($B1800,APガラス性能一覧!$A$2:$M$6097,5,0),"")</f>
        <v/>
      </c>
      <c r="G1800" s="68" t="str">
        <f>IFERROR(VLOOKUP($B1800,APガラス性能一覧!$A$2:$M$6097,6,0),"")</f>
        <v/>
      </c>
      <c r="H1800" s="68" t="str">
        <f>IFERROR(VLOOKUP($B1800,APガラス性能一覧!$A$2:$M$6097,7,0),"")</f>
        <v/>
      </c>
      <c r="I1800" s="68" t="str">
        <f>IFERROR(VLOOKUP($B1800,APガラス性能一覧!$A$2:$M$6097,8,0),"")</f>
        <v/>
      </c>
      <c r="J1800" s="68" t="str">
        <f>IFERROR(VLOOKUP($B1800,APガラス性能一覧!$A$2:$M$6097,9,0),"")</f>
        <v/>
      </c>
      <c r="K1800" s="68" t="str">
        <f>IFERROR(VLOOKUP($B1800,APガラス性能一覧!$A$2:$M$6097,10,0),"")</f>
        <v/>
      </c>
      <c r="L1800" s="68" t="str">
        <f>IFERROR(VLOOKUP($B1800,APガラス性能一覧!$A$2:$M$6097,11,0),"")</f>
        <v/>
      </c>
      <c r="M1800" s="68" t="str">
        <f>IFERROR(VLOOKUP($B1800,APガラス性能一覧!$A$2:$M$6097,12,0),"")</f>
        <v/>
      </c>
      <c r="N1800" s="68" t="str">
        <f>IFERROR(VLOOKUP($B1800,APガラス性能一覧!$A$2:$M$6097,13,0),"")</f>
        <v/>
      </c>
    </row>
    <row r="1801" spans="2:14" x14ac:dyDescent="0.4">
      <c r="B1801" s="68" t="str">
        <f>IF($D$2="","",IF($E$2=0.65,IFERROR(IF(INDEX(APガラス性能一覧!A:A,MATCH(ROW(B1795),APガラス性能一覧!$O:$O,0))="","",INDEX(APガラス性能一覧!A:A,MATCH(ROW(B1795),APガラス性能一覧!$O:$O,0))),""),IFERROR(IF(INDEX(APガラス性能一覧!A:A,MATCH(ROW(B1795),APガラス性能一覧!$N:$N,0))="","",INDEX(APガラス性能一覧!A:A,MATCH(ROW(B1795),APガラス性能一覧!$N:$N,0))),"")))</f>
        <v/>
      </c>
      <c r="C1801" s="68" t="str">
        <f>IFERROR(VLOOKUP($B1801,APガラス性能一覧!$A$2:$M$6097,2,0),"")</f>
        <v/>
      </c>
      <c r="D1801" s="68" t="str">
        <f>IFERROR(VLOOKUP($B1801,APガラス性能一覧!$A$2:$M$6097,3,0),"")</f>
        <v/>
      </c>
      <c r="E1801" s="68" t="str">
        <f>IFERROR(VLOOKUP($B1801,APガラス性能一覧!$A$2:$M$6097,4,0),"")</f>
        <v/>
      </c>
      <c r="F1801" s="68" t="str">
        <f>IFERROR(VLOOKUP($B1801,APガラス性能一覧!$A$2:$M$6097,5,0),"")</f>
        <v/>
      </c>
      <c r="G1801" s="68" t="str">
        <f>IFERROR(VLOOKUP($B1801,APガラス性能一覧!$A$2:$M$6097,6,0),"")</f>
        <v/>
      </c>
      <c r="H1801" s="68" t="str">
        <f>IFERROR(VLOOKUP($B1801,APガラス性能一覧!$A$2:$M$6097,7,0),"")</f>
        <v/>
      </c>
      <c r="I1801" s="68" t="str">
        <f>IFERROR(VLOOKUP($B1801,APガラス性能一覧!$A$2:$M$6097,8,0),"")</f>
        <v/>
      </c>
      <c r="J1801" s="68" t="str">
        <f>IFERROR(VLOOKUP($B1801,APガラス性能一覧!$A$2:$M$6097,9,0),"")</f>
        <v/>
      </c>
      <c r="K1801" s="68" t="str">
        <f>IFERROR(VLOOKUP($B1801,APガラス性能一覧!$A$2:$M$6097,10,0),"")</f>
        <v/>
      </c>
      <c r="L1801" s="68" t="str">
        <f>IFERROR(VLOOKUP($B1801,APガラス性能一覧!$A$2:$M$6097,11,0),"")</f>
        <v/>
      </c>
      <c r="M1801" s="68" t="str">
        <f>IFERROR(VLOOKUP($B1801,APガラス性能一覧!$A$2:$M$6097,12,0),"")</f>
        <v/>
      </c>
      <c r="N1801" s="68" t="str">
        <f>IFERROR(VLOOKUP($B1801,APガラス性能一覧!$A$2:$M$6097,13,0),"")</f>
        <v/>
      </c>
    </row>
    <row r="1802" spans="2:14" x14ac:dyDescent="0.4">
      <c r="B1802" s="68" t="str">
        <f>IF($D$2="","",IF($E$2=0.65,IFERROR(IF(INDEX(APガラス性能一覧!A:A,MATCH(ROW(B1796),APガラス性能一覧!$O:$O,0))="","",INDEX(APガラス性能一覧!A:A,MATCH(ROW(B1796),APガラス性能一覧!$O:$O,0))),""),IFERROR(IF(INDEX(APガラス性能一覧!A:A,MATCH(ROW(B1796),APガラス性能一覧!$N:$N,0))="","",INDEX(APガラス性能一覧!A:A,MATCH(ROW(B1796),APガラス性能一覧!$N:$N,0))),"")))</f>
        <v/>
      </c>
      <c r="C1802" s="68" t="str">
        <f>IFERROR(VLOOKUP($B1802,APガラス性能一覧!$A$2:$M$6097,2,0),"")</f>
        <v/>
      </c>
      <c r="D1802" s="68" t="str">
        <f>IFERROR(VLOOKUP($B1802,APガラス性能一覧!$A$2:$M$6097,3,0),"")</f>
        <v/>
      </c>
      <c r="E1802" s="68" t="str">
        <f>IFERROR(VLOOKUP($B1802,APガラス性能一覧!$A$2:$M$6097,4,0),"")</f>
        <v/>
      </c>
      <c r="F1802" s="68" t="str">
        <f>IFERROR(VLOOKUP($B1802,APガラス性能一覧!$A$2:$M$6097,5,0),"")</f>
        <v/>
      </c>
      <c r="G1802" s="68" t="str">
        <f>IFERROR(VLOOKUP($B1802,APガラス性能一覧!$A$2:$M$6097,6,0),"")</f>
        <v/>
      </c>
      <c r="H1802" s="68" t="str">
        <f>IFERROR(VLOOKUP($B1802,APガラス性能一覧!$A$2:$M$6097,7,0),"")</f>
        <v/>
      </c>
      <c r="I1802" s="68" t="str">
        <f>IFERROR(VLOOKUP($B1802,APガラス性能一覧!$A$2:$M$6097,8,0),"")</f>
        <v/>
      </c>
      <c r="J1802" s="68" t="str">
        <f>IFERROR(VLOOKUP($B1802,APガラス性能一覧!$A$2:$M$6097,9,0),"")</f>
        <v/>
      </c>
      <c r="K1802" s="68" t="str">
        <f>IFERROR(VLOOKUP($B1802,APガラス性能一覧!$A$2:$M$6097,10,0),"")</f>
        <v/>
      </c>
      <c r="L1802" s="68" t="str">
        <f>IFERROR(VLOOKUP($B1802,APガラス性能一覧!$A$2:$M$6097,11,0),"")</f>
        <v/>
      </c>
      <c r="M1802" s="68" t="str">
        <f>IFERROR(VLOOKUP($B1802,APガラス性能一覧!$A$2:$M$6097,12,0),"")</f>
        <v/>
      </c>
      <c r="N1802" s="68" t="str">
        <f>IFERROR(VLOOKUP($B1802,APガラス性能一覧!$A$2:$M$6097,13,0),"")</f>
        <v/>
      </c>
    </row>
    <row r="1803" spans="2:14" x14ac:dyDescent="0.4">
      <c r="B1803" s="68" t="str">
        <f>IF($D$2="","",IF($E$2=0.65,IFERROR(IF(INDEX(APガラス性能一覧!A:A,MATCH(ROW(B1797),APガラス性能一覧!$O:$O,0))="","",INDEX(APガラス性能一覧!A:A,MATCH(ROW(B1797),APガラス性能一覧!$O:$O,0))),""),IFERROR(IF(INDEX(APガラス性能一覧!A:A,MATCH(ROW(B1797),APガラス性能一覧!$N:$N,0))="","",INDEX(APガラス性能一覧!A:A,MATCH(ROW(B1797),APガラス性能一覧!$N:$N,0))),"")))</f>
        <v/>
      </c>
      <c r="C1803" s="68" t="str">
        <f>IFERROR(VLOOKUP($B1803,APガラス性能一覧!$A$2:$M$6097,2,0),"")</f>
        <v/>
      </c>
      <c r="D1803" s="68" t="str">
        <f>IFERROR(VLOOKUP($B1803,APガラス性能一覧!$A$2:$M$6097,3,0),"")</f>
        <v/>
      </c>
      <c r="E1803" s="68" t="str">
        <f>IFERROR(VLOOKUP($B1803,APガラス性能一覧!$A$2:$M$6097,4,0),"")</f>
        <v/>
      </c>
      <c r="F1803" s="68" t="str">
        <f>IFERROR(VLOOKUP($B1803,APガラス性能一覧!$A$2:$M$6097,5,0),"")</f>
        <v/>
      </c>
      <c r="G1803" s="68" t="str">
        <f>IFERROR(VLOOKUP($B1803,APガラス性能一覧!$A$2:$M$6097,6,0),"")</f>
        <v/>
      </c>
      <c r="H1803" s="68" t="str">
        <f>IFERROR(VLOOKUP($B1803,APガラス性能一覧!$A$2:$M$6097,7,0),"")</f>
        <v/>
      </c>
      <c r="I1803" s="68" t="str">
        <f>IFERROR(VLOOKUP($B1803,APガラス性能一覧!$A$2:$M$6097,8,0),"")</f>
        <v/>
      </c>
      <c r="J1803" s="68" t="str">
        <f>IFERROR(VLOOKUP($B1803,APガラス性能一覧!$A$2:$M$6097,9,0),"")</f>
        <v/>
      </c>
      <c r="K1803" s="68" t="str">
        <f>IFERROR(VLOOKUP($B1803,APガラス性能一覧!$A$2:$M$6097,10,0),"")</f>
        <v/>
      </c>
      <c r="L1803" s="68" t="str">
        <f>IFERROR(VLOOKUP($B1803,APガラス性能一覧!$A$2:$M$6097,11,0),"")</f>
        <v/>
      </c>
      <c r="M1803" s="68" t="str">
        <f>IFERROR(VLOOKUP($B1803,APガラス性能一覧!$A$2:$M$6097,12,0),"")</f>
        <v/>
      </c>
      <c r="N1803" s="68" t="str">
        <f>IFERROR(VLOOKUP($B1803,APガラス性能一覧!$A$2:$M$6097,13,0),"")</f>
        <v/>
      </c>
    </row>
    <row r="1804" spans="2:14" x14ac:dyDescent="0.4">
      <c r="B1804" s="68" t="str">
        <f>IF($D$2="","",IF($E$2=0.65,IFERROR(IF(INDEX(APガラス性能一覧!A:A,MATCH(ROW(B1798),APガラス性能一覧!$O:$O,0))="","",INDEX(APガラス性能一覧!A:A,MATCH(ROW(B1798),APガラス性能一覧!$O:$O,0))),""),IFERROR(IF(INDEX(APガラス性能一覧!A:A,MATCH(ROW(B1798),APガラス性能一覧!$N:$N,0))="","",INDEX(APガラス性能一覧!A:A,MATCH(ROW(B1798),APガラス性能一覧!$N:$N,0))),"")))</f>
        <v/>
      </c>
      <c r="C1804" s="68" t="str">
        <f>IFERROR(VLOOKUP($B1804,APガラス性能一覧!$A$2:$M$6097,2,0),"")</f>
        <v/>
      </c>
      <c r="D1804" s="68" t="str">
        <f>IFERROR(VLOOKUP($B1804,APガラス性能一覧!$A$2:$M$6097,3,0),"")</f>
        <v/>
      </c>
      <c r="E1804" s="68" t="str">
        <f>IFERROR(VLOOKUP($B1804,APガラス性能一覧!$A$2:$M$6097,4,0),"")</f>
        <v/>
      </c>
      <c r="F1804" s="68" t="str">
        <f>IFERROR(VLOOKUP($B1804,APガラス性能一覧!$A$2:$M$6097,5,0),"")</f>
        <v/>
      </c>
      <c r="G1804" s="68" t="str">
        <f>IFERROR(VLOOKUP($B1804,APガラス性能一覧!$A$2:$M$6097,6,0),"")</f>
        <v/>
      </c>
      <c r="H1804" s="68" t="str">
        <f>IFERROR(VLOOKUP($B1804,APガラス性能一覧!$A$2:$M$6097,7,0),"")</f>
        <v/>
      </c>
      <c r="I1804" s="68" t="str">
        <f>IFERROR(VLOOKUP($B1804,APガラス性能一覧!$A$2:$M$6097,8,0),"")</f>
        <v/>
      </c>
      <c r="J1804" s="68" t="str">
        <f>IFERROR(VLOOKUP($B1804,APガラス性能一覧!$A$2:$M$6097,9,0),"")</f>
        <v/>
      </c>
      <c r="K1804" s="68" t="str">
        <f>IFERROR(VLOOKUP($B1804,APガラス性能一覧!$A$2:$M$6097,10,0),"")</f>
        <v/>
      </c>
      <c r="L1804" s="68" t="str">
        <f>IFERROR(VLOOKUP($B1804,APガラス性能一覧!$A$2:$M$6097,11,0),"")</f>
        <v/>
      </c>
      <c r="M1804" s="68" t="str">
        <f>IFERROR(VLOOKUP($B1804,APガラス性能一覧!$A$2:$M$6097,12,0),"")</f>
        <v/>
      </c>
      <c r="N1804" s="68" t="str">
        <f>IFERROR(VLOOKUP($B1804,APガラス性能一覧!$A$2:$M$6097,13,0),"")</f>
        <v/>
      </c>
    </row>
    <row r="1805" spans="2:14" x14ac:dyDescent="0.4">
      <c r="B1805" s="68" t="str">
        <f>IF($D$2="","",IF($E$2=0.65,IFERROR(IF(INDEX(APガラス性能一覧!A:A,MATCH(ROW(B1799),APガラス性能一覧!$O:$O,0))="","",INDEX(APガラス性能一覧!A:A,MATCH(ROW(B1799),APガラス性能一覧!$O:$O,0))),""),IFERROR(IF(INDEX(APガラス性能一覧!A:A,MATCH(ROW(B1799),APガラス性能一覧!$N:$N,0))="","",INDEX(APガラス性能一覧!A:A,MATCH(ROW(B1799),APガラス性能一覧!$N:$N,0))),"")))</f>
        <v/>
      </c>
      <c r="C1805" s="68" t="str">
        <f>IFERROR(VLOOKUP($B1805,APガラス性能一覧!$A$2:$M$6097,2,0),"")</f>
        <v/>
      </c>
      <c r="D1805" s="68" t="str">
        <f>IFERROR(VLOOKUP($B1805,APガラス性能一覧!$A$2:$M$6097,3,0),"")</f>
        <v/>
      </c>
      <c r="E1805" s="68" t="str">
        <f>IFERROR(VLOOKUP($B1805,APガラス性能一覧!$A$2:$M$6097,4,0),"")</f>
        <v/>
      </c>
      <c r="F1805" s="68" t="str">
        <f>IFERROR(VLOOKUP($B1805,APガラス性能一覧!$A$2:$M$6097,5,0),"")</f>
        <v/>
      </c>
      <c r="G1805" s="68" t="str">
        <f>IFERROR(VLOOKUP($B1805,APガラス性能一覧!$A$2:$M$6097,6,0),"")</f>
        <v/>
      </c>
      <c r="H1805" s="68" t="str">
        <f>IFERROR(VLOOKUP($B1805,APガラス性能一覧!$A$2:$M$6097,7,0),"")</f>
        <v/>
      </c>
      <c r="I1805" s="68" t="str">
        <f>IFERROR(VLOOKUP($B1805,APガラス性能一覧!$A$2:$M$6097,8,0),"")</f>
        <v/>
      </c>
      <c r="J1805" s="68" t="str">
        <f>IFERROR(VLOOKUP($B1805,APガラス性能一覧!$A$2:$M$6097,9,0),"")</f>
        <v/>
      </c>
      <c r="K1805" s="68" t="str">
        <f>IFERROR(VLOOKUP($B1805,APガラス性能一覧!$A$2:$M$6097,10,0),"")</f>
        <v/>
      </c>
      <c r="L1805" s="68" t="str">
        <f>IFERROR(VLOOKUP($B1805,APガラス性能一覧!$A$2:$M$6097,11,0),"")</f>
        <v/>
      </c>
      <c r="M1805" s="68" t="str">
        <f>IFERROR(VLOOKUP($B1805,APガラス性能一覧!$A$2:$M$6097,12,0),"")</f>
        <v/>
      </c>
      <c r="N1805" s="68" t="str">
        <f>IFERROR(VLOOKUP($B1805,APガラス性能一覧!$A$2:$M$6097,13,0),"")</f>
        <v/>
      </c>
    </row>
    <row r="1806" spans="2:14" x14ac:dyDescent="0.4">
      <c r="B1806" s="68" t="str">
        <f>IF($D$2="","",IF($E$2=0.65,IFERROR(IF(INDEX(APガラス性能一覧!A:A,MATCH(ROW(B1800),APガラス性能一覧!$O:$O,0))="","",INDEX(APガラス性能一覧!A:A,MATCH(ROW(B1800),APガラス性能一覧!$O:$O,0))),""),IFERROR(IF(INDEX(APガラス性能一覧!A:A,MATCH(ROW(B1800),APガラス性能一覧!$N:$N,0))="","",INDEX(APガラス性能一覧!A:A,MATCH(ROW(B1800),APガラス性能一覧!$N:$N,0))),"")))</f>
        <v/>
      </c>
      <c r="C1806" s="68" t="str">
        <f>IFERROR(VLOOKUP($B1806,APガラス性能一覧!$A$2:$M$6097,2,0),"")</f>
        <v/>
      </c>
      <c r="D1806" s="68" t="str">
        <f>IFERROR(VLOOKUP($B1806,APガラス性能一覧!$A$2:$M$6097,3,0),"")</f>
        <v/>
      </c>
      <c r="E1806" s="68" t="str">
        <f>IFERROR(VLOOKUP($B1806,APガラス性能一覧!$A$2:$M$6097,4,0),"")</f>
        <v/>
      </c>
      <c r="F1806" s="68" t="str">
        <f>IFERROR(VLOOKUP($B1806,APガラス性能一覧!$A$2:$M$6097,5,0),"")</f>
        <v/>
      </c>
      <c r="G1806" s="68" t="str">
        <f>IFERROR(VLOOKUP($B1806,APガラス性能一覧!$A$2:$M$6097,6,0),"")</f>
        <v/>
      </c>
      <c r="H1806" s="68" t="str">
        <f>IFERROR(VLOOKUP($B1806,APガラス性能一覧!$A$2:$M$6097,7,0),"")</f>
        <v/>
      </c>
      <c r="I1806" s="68" t="str">
        <f>IFERROR(VLOOKUP($B1806,APガラス性能一覧!$A$2:$M$6097,8,0),"")</f>
        <v/>
      </c>
      <c r="J1806" s="68" t="str">
        <f>IFERROR(VLOOKUP($B1806,APガラス性能一覧!$A$2:$M$6097,9,0),"")</f>
        <v/>
      </c>
      <c r="K1806" s="68" t="str">
        <f>IFERROR(VLOOKUP($B1806,APガラス性能一覧!$A$2:$M$6097,10,0),"")</f>
        <v/>
      </c>
      <c r="L1806" s="68" t="str">
        <f>IFERROR(VLOOKUP($B1806,APガラス性能一覧!$A$2:$M$6097,11,0),"")</f>
        <v/>
      </c>
      <c r="M1806" s="68" t="str">
        <f>IFERROR(VLOOKUP($B1806,APガラス性能一覧!$A$2:$M$6097,12,0),"")</f>
        <v/>
      </c>
      <c r="N1806" s="68" t="str">
        <f>IFERROR(VLOOKUP($B1806,APガラス性能一覧!$A$2:$M$6097,13,0),"")</f>
        <v/>
      </c>
    </row>
    <row r="1807" spans="2:14" x14ac:dyDescent="0.4">
      <c r="B1807" s="68" t="str">
        <f>IF($D$2="","",IF($E$2=0.65,IFERROR(IF(INDEX(APガラス性能一覧!A:A,MATCH(ROW(B1801),APガラス性能一覧!$O:$O,0))="","",INDEX(APガラス性能一覧!A:A,MATCH(ROW(B1801),APガラス性能一覧!$O:$O,0))),""),IFERROR(IF(INDEX(APガラス性能一覧!A:A,MATCH(ROW(B1801),APガラス性能一覧!$N:$N,0))="","",INDEX(APガラス性能一覧!A:A,MATCH(ROW(B1801),APガラス性能一覧!$N:$N,0))),"")))</f>
        <v/>
      </c>
      <c r="C1807" s="68" t="str">
        <f>IFERROR(VLOOKUP($B1807,APガラス性能一覧!$A$2:$M$6097,2,0),"")</f>
        <v/>
      </c>
      <c r="D1807" s="68" t="str">
        <f>IFERROR(VLOOKUP($B1807,APガラス性能一覧!$A$2:$M$6097,3,0),"")</f>
        <v/>
      </c>
      <c r="E1807" s="68" t="str">
        <f>IFERROR(VLOOKUP($B1807,APガラス性能一覧!$A$2:$M$6097,4,0),"")</f>
        <v/>
      </c>
      <c r="F1807" s="68" t="str">
        <f>IFERROR(VLOOKUP($B1807,APガラス性能一覧!$A$2:$M$6097,5,0),"")</f>
        <v/>
      </c>
      <c r="G1807" s="68" t="str">
        <f>IFERROR(VLOOKUP($B1807,APガラス性能一覧!$A$2:$M$6097,6,0),"")</f>
        <v/>
      </c>
      <c r="H1807" s="68" t="str">
        <f>IFERROR(VLOOKUP($B1807,APガラス性能一覧!$A$2:$M$6097,7,0),"")</f>
        <v/>
      </c>
      <c r="I1807" s="68" t="str">
        <f>IFERROR(VLOOKUP($B1807,APガラス性能一覧!$A$2:$M$6097,8,0),"")</f>
        <v/>
      </c>
      <c r="J1807" s="68" t="str">
        <f>IFERROR(VLOOKUP($B1807,APガラス性能一覧!$A$2:$M$6097,9,0),"")</f>
        <v/>
      </c>
      <c r="K1807" s="68" t="str">
        <f>IFERROR(VLOOKUP($B1807,APガラス性能一覧!$A$2:$M$6097,10,0),"")</f>
        <v/>
      </c>
      <c r="L1807" s="68" t="str">
        <f>IFERROR(VLOOKUP($B1807,APガラス性能一覧!$A$2:$M$6097,11,0),"")</f>
        <v/>
      </c>
      <c r="M1807" s="68" t="str">
        <f>IFERROR(VLOOKUP($B1807,APガラス性能一覧!$A$2:$M$6097,12,0),"")</f>
        <v/>
      </c>
      <c r="N1807" s="68" t="str">
        <f>IFERROR(VLOOKUP($B1807,APガラス性能一覧!$A$2:$M$6097,13,0),"")</f>
        <v/>
      </c>
    </row>
    <row r="1808" spans="2:14" x14ac:dyDescent="0.4">
      <c r="B1808" s="68" t="str">
        <f>IF($D$2="","",IF($E$2=0.65,IFERROR(IF(INDEX(APガラス性能一覧!A:A,MATCH(ROW(B1802),APガラス性能一覧!$O:$O,0))="","",INDEX(APガラス性能一覧!A:A,MATCH(ROW(B1802),APガラス性能一覧!$O:$O,0))),""),IFERROR(IF(INDEX(APガラス性能一覧!A:A,MATCH(ROW(B1802),APガラス性能一覧!$N:$N,0))="","",INDEX(APガラス性能一覧!A:A,MATCH(ROW(B1802),APガラス性能一覧!$N:$N,0))),"")))</f>
        <v/>
      </c>
      <c r="C1808" s="68" t="str">
        <f>IFERROR(VLOOKUP($B1808,APガラス性能一覧!$A$2:$M$6097,2,0),"")</f>
        <v/>
      </c>
      <c r="D1808" s="68" t="str">
        <f>IFERROR(VLOOKUP($B1808,APガラス性能一覧!$A$2:$M$6097,3,0),"")</f>
        <v/>
      </c>
      <c r="E1808" s="68" t="str">
        <f>IFERROR(VLOOKUP($B1808,APガラス性能一覧!$A$2:$M$6097,4,0),"")</f>
        <v/>
      </c>
      <c r="F1808" s="68" t="str">
        <f>IFERROR(VLOOKUP($B1808,APガラス性能一覧!$A$2:$M$6097,5,0),"")</f>
        <v/>
      </c>
      <c r="G1808" s="68" t="str">
        <f>IFERROR(VLOOKUP($B1808,APガラス性能一覧!$A$2:$M$6097,6,0),"")</f>
        <v/>
      </c>
      <c r="H1808" s="68" t="str">
        <f>IFERROR(VLOOKUP($B1808,APガラス性能一覧!$A$2:$M$6097,7,0),"")</f>
        <v/>
      </c>
      <c r="I1808" s="68" t="str">
        <f>IFERROR(VLOOKUP($B1808,APガラス性能一覧!$A$2:$M$6097,8,0),"")</f>
        <v/>
      </c>
      <c r="J1808" s="68" t="str">
        <f>IFERROR(VLOOKUP($B1808,APガラス性能一覧!$A$2:$M$6097,9,0),"")</f>
        <v/>
      </c>
      <c r="K1808" s="68" t="str">
        <f>IFERROR(VLOOKUP($B1808,APガラス性能一覧!$A$2:$M$6097,10,0),"")</f>
        <v/>
      </c>
      <c r="L1808" s="68" t="str">
        <f>IFERROR(VLOOKUP($B1808,APガラス性能一覧!$A$2:$M$6097,11,0),"")</f>
        <v/>
      </c>
      <c r="M1808" s="68" t="str">
        <f>IFERROR(VLOOKUP($B1808,APガラス性能一覧!$A$2:$M$6097,12,0),"")</f>
        <v/>
      </c>
      <c r="N1808" s="68" t="str">
        <f>IFERROR(VLOOKUP($B1808,APガラス性能一覧!$A$2:$M$6097,13,0),"")</f>
        <v/>
      </c>
    </row>
    <row r="1809" spans="2:14" x14ac:dyDescent="0.4">
      <c r="B1809" s="68" t="str">
        <f>IF($D$2="","",IF($E$2=0.65,IFERROR(IF(INDEX(APガラス性能一覧!A:A,MATCH(ROW(B1803),APガラス性能一覧!$O:$O,0))="","",INDEX(APガラス性能一覧!A:A,MATCH(ROW(B1803),APガラス性能一覧!$O:$O,0))),""),IFERROR(IF(INDEX(APガラス性能一覧!A:A,MATCH(ROW(B1803),APガラス性能一覧!$N:$N,0))="","",INDEX(APガラス性能一覧!A:A,MATCH(ROW(B1803),APガラス性能一覧!$N:$N,0))),"")))</f>
        <v/>
      </c>
      <c r="C1809" s="68" t="str">
        <f>IFERROR(VLOOKUP($B1809,APガラス性能一覧!$A$2:$M$6097,2,0),"")</f>
        <v/>
      </c>
      <c r="D1809" s="68" t="str">
        <f>IFERROR(VLOOKUP($B1809,APガラス性能一覧!$A$2:$M$6097,3,0),"")</f>
        <v/>
      </c>
      <c r="E1809" s="68" t="str">
        <f>IFERROR(VLOOKUP($B1809,APガラス性能一覧!$A$2:$M$6097,4,0),"")</f>
        <v/>
      </c>
      <c r="F1809" s="68" t="str">
        <f>IFERROR(VLOOKUP($B1809,APガラス性能一覧!$A$2:$M$6097,5,0),"")</f>
        <v/>
      </c>
      <c r="G1809" s="68" t="str">
        <f>IFERROR(VLOOKUP($B1809,APガラス性能一覧!$A$2:$M$6097,6,0),"")</f>
        <v/>
      </c>
      <c r="H1809" s="68" t="str">
        <f>IFERROR(VLOOKUP($B1809,APガラス性能一覧!$A$2:$M$6097,7,0),"")</f>
        <v/>
      </c>
      <c r="I1809" s="68" t="str">
        <f>IFERROR(VLOOKUP($B1809,APガラス性能一覧!$A$2:$M$6097,8,0),"")</f>
        <v/>
      </c>
      <c r="J1809" s="68" t="str">
        <f>IFERROR(VLOOKUP($B1809,APガラス性能一覧!$A$2:$M$6097,9,0),"")</f>
        <v/>
      </c>
      <c r="K1809" s="68" t="str">
        <f>IFERROR(VLOOKUP($B1809,APガラス性能一覧!$A$2:$M$6097,10,0),"")</f>
        <v/>
      </c>
      <c r="L1809" s="68" t="str">
        <f>IFERROR(VLOOKUP($B1809,APガラス性能一覧!$A$2:$M$6097,11,0),"")</f>
        <v/>
      </c>
      <c r="M1809" s="68" t="str">
        <f>IFERROR(VLOOKUP($B1809,APガラス性能一覧!$A$2:$M$6097,12,0),"")</f>
        <v/>
      </c>
      <c r="N1809" s="68" t="str">
        <f>IFERROR(VLOOKUP($B1809,APガラス性能一覧!$A$2:$M$6097,13,0),"")</f>
        <v/>
      </c>
    </row>
    <row r="1810" spans="2:14" x14ac:dyDescent="0.4">
      <c r="B1810" s="68" t="str">
        <f>IF($D$2="","",IF($E$2=0.65,IFERROR(IF(INDEX(APガラス性能一覧!A:A,MATCH(ROW(B1804),APガラス性能一覧!$O:$O,0))="","",INDEX(APガラス性能一覧!A:A,MATCH(ROW(B1804),APガラス性能一覧!$O:$O,0))),""),IFERROR(IF(INDEX(APガラス性能一覧!A:A,MATCH(ROW(B1804),APガラス性能一覧!$N:$N,0))="","",INDEX(APガラス性能一覧!A:A,MATCH(ROW(B1804),APガラス性能一覧!$N:$N,0))),"")))</f>
        <v/>
      </c>
      <c r="C1810" s="68" t="str">
        <f>IFERROR(VLOOKUP($B1810,APガラス性能一覧!$A$2:$M$6097,2,0),"")</f>
        <v/>
      </c>
      <c r="D1810" s="68" t="str">
        <f>IFERROR(VLOOKUP($B1810,APガラス性能一覧!$A$2:$M$6097,3,0),"")</f>
        <v/>
      </c>
      <c r="E1810" s="68" t="str">
        <f>IFERROR(VLOOKUP($B1810,APガラス性能一覧!$A$2:$M$6097,4,0),"")</f>
        <v/>
      </c>
      <c r="F1810" s="68" t="str">
        <f>IFERROR(VLOOKUP($B1810,APガラス性能一覧!$A$2:$M$6097,5,0),"")</f>
        <v/>
      </c>
      <c r="G1810" s="68" t="str">
        <f>IFERROR(VLOOKUP($B1810,APガラス性能一覧!$A$2:$M$6097,6,0),"")</f>
        <v/>
      </c>
      <c r="H1810" s="68" t="str">
        <f>IFERROR(VLOOKUP($B1810,APガラス性能一覧!$A$2:$M$6097,7,0),"")</f>
        <v/>
      </c>
      <c r="I1810" s="68" t="str">
        <f>IFERROR(VLOOKUP($B1810,APガラス性能一覧!$A$2:$M$6097,8,0),"")</f>
        <v/>
      </c>
      <c r="J1810" s="68" t="str">
        <f>IFERROR(VLOOKUP($B1810,APガラス性能一覧!$A$2:$M$6097,9,0),"")</f>
        <v/>
      </c>
      <c r="K1810" s="68" t="str">
        <f>IFERROR(VLOOKUP($B1810,APガラス性能一覧!$A$2:$M$6097,10,0),"")</f>
        <v/>
      </c>
      <c r="L1810" s="68" t="str">
        <f>IFERROR(VLOOKUP($B1810,APガラス性能一覧!$A$2:$M$6097,11,0),"")</f>
        <v/>
      </c>
      <c r="M1810" s="68" t="str">
        <f>IFERROR(VLOOKUP($B1810,APガラス性能一覧!$A$2:$M$6097,12,0),"")</f>
        <v/>
      </c>
      <c r="N1810" s="68" t="str">
        <f>IFERROR(VLOOKUP($B1810,APガラス性能一覧!$A$2:$M$6097,13,0),"")</f>
        <v/>
      </c>
    </row>
    <row r="1811" spans="2:14" x14ac:dyDescent="0.4">
      <c r="B1811" s="68" t="str">
        <f>IF($D$2="","",IF($E$2=0.65,IFERROR(IF(INDEX(APガラス性能一覧!A:A,MATCH(ROW(B1805),APガラス性能一覧!$O:$O,0))="","",INDEX(APガラス性能一覧!A:A,MATCH(ROW(B1805),APガラス性能一覧!$O:$O,0))),""),IFERROR(IF(INDEX(APガラス性能一覧!A:A,MATCH(ROW(B1805),APガラス性能一覧!$N:$N,0))="","",INDEX(APガラス性能一覧!A:A,MATCH(ROW(B1805),APガラス性能一覧!$N:$N,0))),"")))</f>
        <v/>
      </c>
      <c r="C1811" s="68" t="str">
        <f>IFERROR(VLOOKUP($B1811,APガラス性能一覧!$A$2:$M$6097,2,0),"")</f>
        <v/>
      </c>
      <c r="D1811" s="68" t="str">
        <f>IFERROR(VLOOKUP($B1811,APガラス性能一覧!$A$2:$M$6097,3,0),"")</f>
        <v/>
      </c>
      <c r="E1811" s="68" t="str">
        <f>IFERROR(VLOOKUP($B1811,APガラス性能一覧!$A$2:$M$6097,4,0),"")</f>
        <v/>
      </c>
      <c r="F1811" s="68" t="str">
        <f>IFERROR(VLOOKUP($B1811,APガラス性能一覧!$A$2:$M$6097,5,0),"")</f>
        <v/>
      </c>
      <c r="G1811" s="68" t="str">
        <f>IFERROR(VLOOKUP($B1811,APガラス性能一覧!$A$2:$M$6097,6,0),"")</f>
        <v/>
      </c>
      <c r="H1811" s="68" t="str">
        <f>IFERROR(VLOOKUP($B1811,APガラス性能一覧!$A$2:$M$6097,7,0),"")</f>
        <v/>
      </c>
      <c r="I1811" s="68" t="str">
        <f>IFERROR(VLOOKUP($B1811,APガラス性能一覧!$A$2:$M$6097,8,0),"")</f>
        <v/>
      </c>
      <c r="J1811" s="68" t="str">
        <f>IFERROR(VLOOKUP($B1811,APガラス性能一覧!$A$2:$M$6097,9,0),"")</f>
        <v/>
      </c>
      <c r="K1811" s="68" t="str">
        <f>IFERROR(VLOOKUP($B1811,APガラス性能一覧!$A$2:$M$6097,10,0),"")</f>
        <v/>
      </c>
      <c r="L1811" s="68" t="str">
        <f>IFERROR(VLOOKUP($B1811,APガラス性能一覧!$A$2:$M$6097,11,0),"")</f>
        <v/>
      </c>
      <c r="M1811" s="68" t="str">
        <f>IFERROR(VLOOKUP($B1811,APガラス性能一覧!$A$2:$M$6097,12,0),"")</f>
        <v/>
      </c>
      <c r="N1811" s="68" t="str">
        <f>IFERROR(VLOOKUP($B1811,APガラス性能一覧!$A$2:$M$6097,13,0),"")</f>
        <v/>
      </c>
    </row>
    <row r="1812" spans="2:14" x14ac:dyDescent="0.4">
      <c r="B1812" s="68" t="str">
        <f>IF($D$2="","",IF($E$2=0.65,IFERROR(IF(INDEX(APガラス性能一覧!A:A,MATCH(ROW(B1806),APガラス性能一覧!$O:$O,0))="","",INDEX(APガラス性能一覧!A:A,MATCH(ROW(B1806),APガラス性能一覧!$O:$O,0))),""),IFERROR(IF(INDEX(APガラス性能一覧!A:A,MATCH(ROW(B1806),APガラス性能一覧!$N:$N,0))="","",INDEX(APガラス性能一覧!A:A,MATCH(ROW(B1806),APガラス性能一覧!$N:$N,0))),"")))</f>
        <v/>
      </c>
      <c r="C1812" s="68" t="str">
        <f>IFERROR(VLOOKUP($B1812,APガラス性能一覧!$A$2:$M$6097,2,0),"")</f>
        <v/>
      </c>
      <c r="D1812" s="68" t="str">
        <f>IFERROR(VLOOKUP($B1812,APガラス性能一覧!$A$2:$M$6097,3,0),"")</f>
        <v/>
      </c>
      <c r="E1812" s="68" t="str">
        <f>IFERROR(VLOOKUP($B1812,APガラス性能一覧!$A$2:$M$6097,4,0),"")</f>
        <v/>
      </c>
      <c r="F1812" s="68" t="str">
        <f>IFERROR(VLOOKUP($B1812,APガラス性能一覧!$A$2:$M$6097,5,0),"")</f>
        <v/>
      </c>
      <c r="G1812" s="68" t="str">
        <f>IFERROR(VLOOKUP($B1812,APガラス性能一覧!$A$2:$M$6097,6,0),"")</f>
        <v/>
      </c>
      <c r="H1812" s="68" t="str">
        <f>IFERROR(VLOOKUP($B1812,APガラス性能一覧!$A$2:$M$6097,7,0),"")</f>
        <v/>
      </c>
      <c r="I1812" s="68" t="str">
        <f>IFERROR(VLOOKUP($B1812,APガラス性能一覧!$A$2:$M$6097,8,0),"")</f>
        <v/>
      </c>
      <c r="J1812" s="68" t="str">
        <f>IFERROR(VLOOKUP($B1812,APガラス性能一覧!$A$2:$M$6097,9,0),"")</f>
        <v/>
      </c>
      <c r="K1812" s="68" t="str">
        <f>IFERROR(VLOOKUP($B1812,APガラス性能一覧!$A$2:$M$6097,10,0),"")</f>
        <v/>
      </c>
      <c r="L1812" s="68" t="str">
        <f>IFERROR(VLOOKUP($B1812,APガラス性能一覧!$A$2:$M$6097,11,0),"")</f>
        <v/>
      </c>
      <c r="M1812" s="68" t="str">
        <f>IFERROR(VLOOKUP($B1812,APガラス性能一覧!$A$2:$M$6097,12,0),"")</f>
        <v/>
      </c>
      <c r="N1812" s="68" t="str">
        <f>IFERROR(VLOOKUP($B1812,APガラス性能一覧!$A$2:$M$6097,13,0),"")</f>
        <v/>
      </c>
    </row>
    <row r="1813" spans="2:14" x14ac:dyDescent="0.4">
      <c r="B1813" s="68" t="str">
        <f>IF($D$2="","",IF($E$2=0.65,IFERROR(IF(INDEX(APガラス性能一覧!A:A,MATCH(ROW(B1807),APガラス性能一覧!$O:$O,0))="","",INDEX(APガラス性能一覧!A:A,MATCH(ROW(B1807),APガラス性能一覧!$O:$O,0))),""),IFERROR(IF(INDEX(APガラス性能一覧!A:A,MATCH(ROW(B1807),APガラス性能一覧!$N:$N,0))="","",INDEX(APガラス性能一覧!A:A,MATCH(ROW(B1807),APガラス性能一覧!$N:$N,0))),"")))</f>
        <v/>
      </c>
      <c r="C1813" s="68" t="str">
        <f>IFERROR(VLOOKUP($B1813,APガラス性能一覧!$A$2:$M$6097,2,0),"")</f>
        <v/>
      </c>
      <c r="D1813" s="68" t="str">
        <f>IFERROR(VLOOKUP($B1813,APガラス性能一覧!$A$2:$M$6097,3,0),"")</f>
        <v/>
      </c>
      <c r="E1813" s="68" t="str">
        <f>IFERROR(VLOOKUP($B1813,APガラス性能一覧!$A$2:$M$6097,4,0),"")</f>
        <v/>
      </c>
      <c r="F1813" s="68" t="str">
        <f>IFERROR(VLOOKUP($B1813,APガラス性能一覧!$A$2:$M$6097,5,0),"")</f>
        <v/>
      </c>
      <c r="G1813" s="68" t="str">
        <f>IFERROR(VLOOKUP($B1813,APガラス性能一覧!$A$2:$M$6097,6,0),"")</f>
        <v/>
      </c>
      <c r="H1813" s="68" t="str">
        <f>IFERROR(VLOOKUP($B1813,APガラス性能一覧!$A$2:$M$6097,7,0),"")</f>
        <v/>
      </c>
      <c r="I1813" s="68" t="str">
        <f>IFERROR(VLOOKUP($B1813,APガラス性能一覧!$A$2:$M$6097,8,0),"")</f>
        <v/>
      </c>
      <c r="J1813" s="68" t="str">
        <f>IFERROR(VLOOKUP($B1813,APガラス性能一覧!$A$2:$M$6097,9,0),"")</f>
        <v/>
      </c>
      <c r="K1813" s="68" t="str">
        <f>IFERROR(VLOOKUP($B1813,APガラス性能一覧!$A$2:$M$6097,10,0),"")</f>
        <v/>
      </c>
      <c r="L1813" s="68" t="str">
        <f>IFERROR(VLOOKUP($B1813,APガラス性能一覧!$A$2:$M$6097,11,0),"")</f>
        <v/>
      </c>
      <c r="M1813" s="68" t="str">
        <f>IFERROR(VLOOKUP($B1813,APガラス性能一覧!$A$2:$M$6097,12,0),"")</f>
        <v/>
      </c>
      <c r="N1813" s="68" t="str">
        <f>IFERROR(VLOOKUP($B1813,APガラス性能一覧!$A$2:$M$6097,13,0),"")</f>
        <v/>
      </c>
    </row>
    <row r="1814" spans="2:14" x14ac:dyDescent="0.4">
      <c r="B1814" s="68" t="str">
        <f>IF($D$2="","",IF($E$2=0.65,IFERROR(IF(INDEX(APガラス性能一覧!A:A,MATCH(ROW(B1808),APガラス性能一覧!$O:$O,0))="","",INDEX(APガラス性能一覧!A:A,MATCH(ROW(B1808),APガラス性能一覧!$O:$O,0))),""),IFERROR(IF(INDEX(APガラス性能一覧!A:A,MATCH(ROW(B1808),APガラス性能一覧!$N:$N,0))="","",INDEX(APガラス性能一覧!A:A,MATCH(ROW(B1808),APガラス性能一覧!$N:$N,0))),"")))</f>
        <v/>
      </c>
      <c r="C1814" s="68" t="str">
        <f>IFERROR(VLOOKUP($B1814,APガラス性能一覧!$A$2:$M$6097,2,0),"")</f>
        <v/>
      </c>
      <c r="D1814" s="68" t="str">
        <f>IFERROR(VLOOKUP($B1814,APガラス性能一覧!$A$2:$M$6097,3,0),"")</f>
        <v/>
      </c>
      <c r="E1814" s="68" t="str">
        <f>IFERROR(VLOOKUP($B1814,APガラス性能一覧!$A$2:$M$6097,4,0),"")</f>
        <v/>
      </c>
      <c r="F1814" s="68" t="str">
        <f>IFERROR(VLOOKUP($B1814,APガラス性能一覧!$A$2:$M$6097,5,0),"")</f>
        <v/>
      </c>
      <c r="G1814" s="68" t="str">
        <f>IFERROR(VLOOKUP($B1814,APガラス性能一覧!$A$2:$M$6097,6,0),"")</f>
        <v/>
      </c>
      <c r="H1814" s="68" t="str">
        <f>IFERROR(VLOOKUP($B1814,APガラス性能一覧!$A$2:$M$6097,7,0),"")</f>
        <v/>
      </c>
      <c r="I1814" s="68" t="str">
        <f>IFERROR(VLOOKUP($B1814,APガラス性能一覧!$A$2:$M$6097,8,0),"")</f>
        <v/>
      </c>
      <c r="J1814" s="68" t="str">
        <f>IFERROR(VLOOKUP($B1814,APガラス性能一覧!$A$2:$M$6097,9,0),"")</f>
        <v/>
      </c>
      <c r="K1814" s="68" t="str">
        <f>IFERROR(VLOOKUP($B1814,APガラス性能一覧!$A$2:$M$6097,10,0),"")</f>
        <v/>
      </c>
      <c r="L1814" s="68" t="str">
        <f>IFERROR(VLOOKUP($B1814,APガラス性能一覧!$A$2:$M$6097,11,0),"")</f>
        <v/>
      </c>
      <c r="M1814" s="68" t="str">
        <f>IFERROR(VLOOKUP($B1814,APガラス性能一覧!$A$2:$M$6097,12,0),"")</f>
        <v/>
      </c>
      <c r="N1814" s="68" t="str">
        <f>IFERROR(VLOOKUP($B1814,APガラス性能一覧!$A$2:$M$6097,13,0),"")</f>
        <v/>
      </c>
    </row>
    <row r="1815" spans="2:14" x14ac:dyDescent="0.4">
      <c r="B1815" s="68" t="str">
        <f>IF($D$2="","",IF($E$2=0.65,IFERROR(IF(INDEX(APガラス性能一覧!A:A,MATCH(ROW(B1809),APガラス性能一覧!$O:$O,0))="","",INDEX(APガラス性能一覧!A:A,MATCH(ROW(B1809),APガラス性能一覧!$O:$O,0))),""),IFERROR(IF(INDEX(APガラス性能一覧!A:A,MATCH(ROW(B1809),APガラス性能一覧!$N:$N,0))="","",INDEX(APガラス性能一覧!A:A,MATCH(ROW(B1809),APガラス性能一覧!$N:$N,0))),"")))</f>
        <v/>
      </c>
      <c r="C1815" s="68" t="str">
        <f>IFERROR(VLOOKUP($B1815,APガラス性能一覧!$A$2:$M$6097,2,0),"")</f>
        <v/>
      </c>
      <c r="D1815" s="68" t="str">
        <f>IFERROR(VLOOKUP($B1815,APガラス性能一覧!$A$2:$M$6097,3,0),"")</f>
        <v/>
      </c>
      <c r="E1815" s="68" t="str">
        <f>IFERROR(VLOOKUP($B1815,APガラス性能一覧!$A$2:$M$6097,4,0),"")</f>
        <v/>
      </c>
      <c r="F1815" s="68" t="str">
        <f>IFERROR(VLOOKUP($B1815,APガラス性能一覧!$A$2:$M$6097,5,0),"")</f>
        <v/>
      </c>
      <c r="G1815" s="68" t="str">
        <f>IFERROR(VLOOKUP($B1815,APガラス性能一覧!$A$2:$M$6097,6,0),"")</f>
        <v/>
      </c>
      <c r="H1815" s="68" t="str">
        <f>IFERROR(VLOOKUP($B1815,APガラス性能一覧!$A$2:$M$6097,7,0),"")</f>
        <v/>
      </c>
      <c r="I1815" s="68" t="str">
        <f>IFERROR(VLOOKUP($B1815,APガラス性能一覧!$A$2:$M$6097,8,0),"")</f>
        <v/>
      </c>
      <c r="J1815" s="68" t="str">
        <f>IFERROR(VLOOKUP($B1815,APガラス性能一覧!$A$2:$M$6097,9,0),"")</f>
        <v/>
      </c>
      <c r="K1815" s="68" t="str">
        <f>IFERROR(VLOOKUP($B1815,APガラス性能一覧!$A$2:$M$6097,10,0),"")</f>
        <v/>
      </c>
      <c r="L1815" s="68" t="str">
        <f>IFERROR(VLOOKUP($B1815,APガラス性能一覧!$A$2:$M$6097,11,0),"")</f>
        <v/>
      </c>
      <c r="M1815" s="68" t="str">
        <f>IFERROR(VLOOKUP($B1815,APガラス性能一覧!$A$2:$M$6097,12,0),"")</f>
        <v/>
      </c>
      <c r="N1815" s="68" t="str">
        <f>IFERROR(VLOOKUP($B1815,APガラス性能一覧!$A$2:$M$6097,13,0),"")</f>
        <v/>
      </c>
    </row>
    <row r="1816" spans="2:14" x14ac:dyDescent="0.4">
      <c r="B1816" s="68" t="str">
        <f>IF($D$2="","",IF($E$2=0.65,IFERROR(IF(INDEX(APガラス性能一覧!A:A,MATCH(ROW(B1810),APガラス性能一覧!$O:$O,0))="","",INDEX(APガラス性能一覧!A:A,MATCH(ROW(B1810),APガラス性能一覧!$O:$O,0))),""),IFERROR(IF(INDEX(APガラス性能一覧!A:A,MATCH(ROW(B1810),APガラス性能一覧!$N:$N,0))="","",INDEX(APガラス性能一覧!A:A,MATCH(ROW(B1810),APガラス性能一覧!$N:$N,0))),"")))</f>
        <v/>
      </c>
      <c r="C1816" s="68" t="str">
        <f>IFERROR(VLOOKUP($B1816,APガラス性能一覧!$A$2:$M$6097,2,0),"")</f>
        <v/>
      </c>
      <c r="D1816" s="68" t="str">
        <f>IFERROR(VLOOKUP($B1816,APガラス性能一覧!$A$2:$M$6097,3,0),"")</f>
        <v/>
      </c>
      <c r="E1816" s="68" t="str">
        <f>IFERROR(VLOOKUP($B1816,APガラス性能一覧!$A$2:$M$6097,4,0),"")</f>
        <v/>
      </c>
      <c r="F1816" s="68" t="str">
        <f>IFERROR(VLOOKUP($B1816,APガラス性能一覧!$A$2:$M$6097,5,0),"")</f>
        <v/>
      </c>
      <c r="G1816" s="68" t="str">
        <f>IFERROR(VLOOKUP($B1816,APガラス性能一覧!$A$2:$M$6097,6,0),"")</f>
        <v/>
      </c>
      <c r="H1816" s="68" t="str">
        <f>IFERROR(VLOOKUP($B1816,APガラス性能一覧!$A$2:$M$6097,7,0),"")</f>
        <v/>
      </c>
      <c r="I1816" s="68" t="str">
        <f>IFERROR(VLOOKUP($B1816,APガラス性能一覧!$A$2:$M$6097,8,0),"")</f>
        <v/>
      </c>
      <c r="J1816" s="68" t="str">
        <f>IFERROR(VLOOKUP($B1816,APガラス性能一覧!$A$2:$M$6097,9,0),"")</f>
        <v/>
      </c>
      <c r="K1816" s="68" t="str">
        <f>IFERROR(VLOOKUP($B1816,APガラス性能一覧!$A$2:$M$6097,10,0),"")</f>
        <v/>
      </c>
      <c r="L1816" s="68" t="str">
        <f>IFERROR(VLOOKUP($B1816,APガラス性能一覧!$A$2:$M$6097,11,0),"")</f>
        <v/>
      </c>
      <c r="M1816" s="68" t="str">
        <f>IFERROR(VLOOKUP($B1816,APガラス性能一覧!$A$2:$M$6097,12,0),"")</f>
        <v/>
      </c>
      <c r="N1816" s="68" t="str">
        <f>IFERROR(VLOOKUP($B1816,APガラス性能一覧!$A$2:$M$6097,13,0),"")</f>
        <v/>
      </c>
    </row>
    <row r="1817" spans="2:14" x14ac:dyDescent="0.4">
      <c r="B1817" s="68" t="str">
        <f>IF($D$2="","",IF($E$2=0.65,IFERROR(IF(INDEX(APガラス性能一覧!A:A,MATCH(ROW(B1811),APガラス性能一覧!$O:$O,0))="","",INDEX(APガラス性能一覧!A:A,MATCH(ROW(B1811),APガラス性能一覧!$O:$O,0))),""),IFERROR(IF(INDEX(APガラス性能一覧!A:A,MATCH(ROW(B1811),APガラス性能一覧!$N:$N,0))="","",INDEX(APガラス性能一覧!A:A,MATCH(ROW(B1811),APガラス性能一覧!$N:$N,0))),"")))</f>
        <v/>
      </c>
      <c r="C1817" s="68" t="str">
        <f>IFERROR(VLOOKUP($B1817,APガラス性能一覧!$A$2:$M$6097,2,0),"")</f>
        <v/>
      </c>
      <c r="D1817" s="68" t="str">
        <f>IFERROR(VLOOKUP($B1817,APガラス性能一覧!$A$2:$M$6097,3,0),"")</f>
        <v/>
      </c>
      <c r="E1817" s="68" t="str">
        <f>IFERROR(VLOOKUP($B1817,APガラス性能一覧!$A$2:$M$6097,4,0),"")</f>
        <v/>
      </c>
      <c r="F1817" s="68" t="str">
        <f>IFERROR(VLOOKUP($B1817,APガラス性能一覧!$A$2:$M$6097,5,0),"")</f>
        <v/>
      </c>
      <c r="G1817" s="68" t="str">
        <f>IFERROR(VLOOKUP($B1817,APガラス性能一覧!$A$2:$M$6097,6,0),"")</f>
        <v/>
      </c>
      <c r="H1817" s="68" t="str">
        <f>IFERROR(VLOOKUP($B1817,APガラス性能一覧!$A$2:$M$6097,7,0),"")</f>
        <v/>
      </c>
      <c r="I1817" s="68" t="str">
        <f>IFERROR(VLOOKUP($B1817,APガラス性能一覧!$A$2:$M$6097,8,0),"")</f>
        <v/>
      </c>
      <c r="J1817" s="68" t="str">
        <f>IFERROR(VLOOKUP($B1817,APガラス性能一覧!$A$2:$M$6097,9,0),"")</f>
        <v/>
      </c>
      <c r="K1817" s="68" t="str">
        <f>IFERROR(VLOOKUP($B1817,APガラス性能一覧!$A$2:$M$6097,10,0),"")</f>
        <v/>
      </c>
      <c r="L1817" s="68" t="str">
        <f>IFERROR(VLOOKUP($B1817,APガラス性能一覧!$A$2:$M$6097,11,0),"")</f>
        <v/>
      </c>
      <c r="M1817" s="68" t="str">
        <f>IFERROR(VLOOKUP($B1817,APガラス性能一覧!$A$2:$M$6097,12,0),"")</f>
        <v/>
      </c>
      <c r="N1817" s="68" t="str">
        <f>IFERROR(VLOOKUP($B1817,APガラス性能一覧!$A$2:$M$6097,13,0),"")</f>
        <v/>
      </c>
    </row>
    <row r="1818" spans="2:14" x14ac:dyDescent="0.4">
      <c r="B1818" s="68" t="str">
        <f>IF($D$2="","",IF($E$2=0.65,IFERROR(IF(INDEX(APガラス性能一覧!A:A,MATCH(ROW(B1812),APガラス性能一覧!$O:$O,0))="","",INDEX(APガラス性能一覧!A:A,MATCH(ROW(B1812),APガラス性能一覧!$O:$O,0))),""),IFERROR(IF(INDEX(APガラス性能一覧!A:A,MATCH(ROW(B1812),APガラス性能一覧!$N:$N,0))="","",INDEX(APガラス性能一覧!A:A,MATCH(ROW(B1812),APガラス性能一覧!$N:$N,0))),"")))</f>
        <v/>
      </c>
      <c r="C1818" s="68" t="str">
        <f>IFERROR(VLOOKUP($B1818,APガラス性能一覧!$A$2:$M$6097,2,0),"")</f>
        <v/>
      </c>
      <c r="D1818" s="68" t="str">
        <f>IFERROR(VLOOKUP($B1818,APガラス性能一覧!$A$2:$M$6097,3,0),"")</f>
        <v/>
      </c>
      <c r="E1818" s="68" t="str">
        <f>IFERROR(VLOOKUP($B1818,APガラス性能一覧!$A$2:$M$6097,4,0),"")</f>
        <v/>
      </c>
      <c r="F1818" s="68" t="str">
        <f>IFERROR(VLOOKUP($B1818,APガラス性能一覧!$A$2:$M$6097,5,0),"")</f>
        <v/>
      </c>
      <c r="G1818" s="68" t="str">
        <f>IFERROR(VLOOKUP($B1818,APガラス性能一覧!$A$2:$M$6097,6,0),"")</f>
        <v/>
      </c>
      <c r="H1818" s="68" t="str">
        <f>IFERROR(VLOOKUP($B1818,APガラス性能一覧!$A$2:$M$6097,7,0),"")</f>
        <v/>
      </c>
      <c r="I1818" s="68" t="str">
        <f>IFERROR(VLOOKUP($B1818,APガラス性能一覧!$A$2:$M$6097,8,0),"")</f>
        <v/>
      </c>
      <c r="J1818" s="68" t="str">
        <f>IFERROR(VLOOKUP($B1818,APガラス性能一覧!$A$2:$M$6097,9,0),"")</f>
        <v/>
      </c>
      <c r="K1818" s="68" t="str">
        <f>IFERROR(VLOOKUP($B1818,APガラス性能一覧!$A$2:$M$6097,10,0),"")</f>
        <v/>
      </c>
      <c r="L1818" s="68" t="str">
        <f>IFERROR(VLOOKUP($B1818,APガラス性能一覧!$A$2:$M$6097,11,0),"")</f>
        <v/>
      </c>
      <c r="M1818" s="68" t="str">
        <f>IFERROR(VLOOKUP($B1818,APガラス性能一覧!$A$2:$M$6097,12,0),"")</f>
        <v/>
      </c>
      <c r="N1818" s="68" t="str">
        <f>IFERROR(VLOOKUP($B1818,APガラス性能一覧!$A$2:$M$6097,13,0),"")</f>
        <v/>
      </c>
    </row>
    <row r="1819" spans="2:14" x14ac:dyDescent="0.4">
      <c r="B1819" s="68" t="str">
        <f>IF($D$2="","",IF($E$2=0.65,IFERROR(IF(INDEX(APガラス性能一覧!A:A,MATCH(ROW(B1813),APガラス性能一覧!$O:$O,0))="","",INDEX(APガラス性能一覧!A:A,MATCH(ROW(B1813),APガラス性能一覧!$O:$O,0))),""),IFERROR(IF(INDEX(APガラス性能一覧!A:A,MATCH(ROW(B1813),APガラス性能一覧!$N:$N,0))="","",INDEX(APガラス性能一覧!A:A,MATCH(ROW(B1813),APガラス性能一覧!$N:$N,0))),"")))</f>
        <v/>
      </c>
      <c r="C1819" s="68" t="str">
        <f>IFERROR(VLOOKUP($B1819,APガラス性能一覧!$A$2:$M$6097,2,0),"")</f>
        <v/>
      </c>
      <c r="D1819" s="68" t="str">
        <f>IFERROR(VLOOKUP($B1819,APガラス性能一覧!$A$2:$M$6097,3,0),"")</f>
        <v/>
      </c>
      <c r="E1819" s="68" t="str">
        <f>IFERROR(VLOOKUP($B1819,APガラス性能一覧!$A$2:$M$6097,4,0),"")</f>
        <v/>
      </c>
      <c r="F1819" s="68" t="str">
        <f>IFERROR(VLOOKUP($B1819,APガラス性能一覧!$A$2:$M$6097,5,0),"")</f>
        <v/>
      </c>
      <c r="G1819" s="68" t="str">
        <f>IFERROR(VLOOKUP($B1819,APガラス性能一覧!$A$2:$M$6097,6,0),"")</f>
        <v/>
      </c>
      <c r="H1819" s="68" t="str">
        <f>IFERROR(VLOOKUP($B1819,APガラス性能一覧!$A$2:$M$6097,7,0),"")</f>
        <v/>
      </c>
      <c r="I1819" s="68" t="str">
        <f>IFERROR(VLOOKUP($B1819,APガラス性能一覧!$A$2:$M$6097,8,0),"")</f>
        <v/>
      </c>
      <c r="J1819" s="68" t="str">
        <f>IFERROR(VLOOKUP($B1819,APガラス性能一覧!$A$2:$M$6097,9,0),"")</f>
        <v/>
      </c>
      <c r="K1819" s="68" t="str">
        <f>IFERROR(VLOOKUP($B1819,APガラス性能一覧!$A$2:$M$6097,10,0),"")</f>
        <v/>
      </c>
      <c r="L1819" s="68" t="str">
        <f>IFERROR(VLOOKUP($B1819,APガラス性能一覧!$A$2:$M$6097,11,0),"")</f>
        <v/>
      </c>
      <c r="M1819" s="68" t="str">
        <f>IFERROR(VLOOKUP($B1819,APガラス性能一覧!$A$2:$M$6097,12,0),"")</f>
        <v/>
      </c>
      <c r="N1819" s="68" t="str">
        <f>IFERROR(VLOOKUP($B1819,APガラス性能一覧!$A$2:$M$6097,13,0),"")</f>
        <v/>
      </c>
    </row>
    <row r="1820" spans="2:14" x14ac:dyDescent="0.4">
      <c r="B1820" s="68" t="str">
        <f>IF($D$2="","",IF($E$2=0.65,IFERROR(IF(INDEX(APガラス性能一覧!A:A,MATCH(ROW(B1814),APガラス性能一覧!$O:$O,0))="","",INDEX(APガラス性能一覧!A:A,MATCH(ROW(B1814),APガラス性能一覧!$O:$O,0))),""),IFERROR(IF(INDEX(APガラス性能一覧!A:A,MATCH(ROW(B1814),APガラス性能一覧!$N:$N,0))="","",INDEX(APガラス性能一覧!A:A,MATCH(ROW(B1814),APガラス性能一覧!$N:$N,0))),"")))</f>
        <v/>
      </c>
      <c r="C1820" s="68" t="str">
        <f>IFERROR(VLOOKUP($B1820,APガラス性能一覧!$A$2:$M$6097,2,0),"")</f>
        <v/>
      </c>
      <c r="D1820" s="68" t="str">
        <f>IFERROR(VLOOKUP($B1820,APガラス性能一覧!$A$2:$M$6097,3,0),"")</f>
        <v/>
      </c>
      <c r="E1820" s="68" t="str">
        <f>IFERROR(VLOOKUP($B1820,APガラス性能一覧!$A$2:$M$6097,4,0),"")</f>
        <v/>
      </c>
      <c r="F1820" s="68" t="str">
        <f>IFERROR(VLOOKUP($B1820,APガラス性能一覧!$A$2:$M$6097,5,0),"")</f>
        <v/>
      </c>
      <c r="G1820" s="68" t="str">
        <f>IFERROR(VLOOKUP($B1820,APガラス性能一覧!$A$2:$M$6097,6,0),"")</f>
        <v/>
      </c>
      <c r="H1820" s="68" t="str">
        <f>IFERROR(VLOOKUP($B1820,APガラス性能一覧!$A$2:$M$6097,7,0),"")</f>
        <v/>
      </c>
      <c r="I1820" s="68" t="str">
        <f>IFERROR(VLOOKUP($B1820,APガラス性能一覧!$A$2:$M$6097,8,0),"")</f>
        <v/>
      </c>
      <c r="J1820" s="68" t="str">
        <f>IFERROR(VLOOKUP($B1820,APガラス性能一覧!$A$2:$M$6097,9,0),"")</f>
        <v/>
      </c>
      <c r="K1820" s="68" t="str">
        <f>IFERROR(VLOOKUP($B1820,APガラス性能一覧!$A$2:$M$6097,10,0),"")</f>
        <v/>
      </c>
      <c r="L1820" s="68" t="str">
        <f>IFERROR(VLOOKUP($B1820,APガラス性能一覧!$A$2:$M$6097,11,0),"")</f>
        <v/>
      </c>
      <c r="M1820" s="68" t="str">
        <f>IFERROR(VLOOKUP($B1820,APガラス性能一覧!$A$2:$M$6097,12,0),"")</f>
        <v/>
      </c>
      <c r="N1820" s="68" t="str">
        <f>IFERROR(VLOOKUP($B1820,APガラス性能一覧!$A$2:$M$6097,13,0),"")</f>
        <v/>
      </c>
    </row>
    <row r="1821" spans="2:14" x14ac:dyDescent="0.4">
      <c r="B1821" s="68" t="str">
        <f>IF($D$2="","",IF($E$2=0.65,IFERROR(IF(INDEX(APガラス性能一覧!A:A,MATCH(ROW(B1815),APガラス性能一覧!$O:$O,0))="","",INDEX(APガラス性能一覧!A:A,MATCH(ROW(B1815),APガラス性能一覧!$O:$O,0))),""),IFERROR(IF(INDEX(APガラス性能一覧!A:A,MATCH(ROW(B1815),APガラス性能一覧!$N:$N,0))="","",INDEX(APガラス性能一覧!A:A,MATCH(ROW(B1815),APガラス性能一覧!$N:$N,0))),"")))</f>
        <v/>
      </c>
      <c r="C1821" s="68" t="str">
        <f>IFERROR(VLOOKUP($B1821,APガラス性能一覧!$A$2:$M$6097,2,0),"")</f>
        <v/>
      </c>
      <c r="D1821" s="68" t="str">
        <f>IFERROR(VLOOKUP($B1821,APガラス性能一覧!$A$2:$M$6097,3,0),"")</f>
        <v/>
      </c>
      <c r="E1821" s="68" t="str">
        <f>IFERROR(VLOOKUP($B1821,APガラス性能一覧!$A$2:$M$6097,4,0),"")</f>
        <v/>
      </c>
      <c r="F1821" s="68" t="str">
        <f>IFERROR(VLOOKUP($B1821,APガラス性能一覧!$A$2:$M$6097,5,0),"")</f>
        <v/>
      </c>
      <c r="G1821" s="68" t="str">
        <f>IFERROR(VLOOKUP($B1821,APガラス性能一覧!$A$2:$M$6097,6,0),"")</f>
        <v/>
      </c>
      <c r="H1821" s="68" t="str">
        <f>IFERROR(VLOOKUP($B1821,APガラス性能一覧!$A$2:$M$6097,7,0),"")</f>
        <v/>
      </c>
      <c r="I1821" s="68" t="str">
        <f>IFERROR(VLOOKUP($B1821,APガラス性能一覧!$A$2:$M$6097,8,0),"")</f>
        <v/>
      </c>
      <c r="J1821" s="68" t="str">
        <f>IFERROR(VLOOKUP($B1821,APガラス性能一覧!$A$2:$M$6097,9,0),"")</f>
        <v/>
      </c>
      <c r="K1821" s="68" t="str">
        <f>IFERROR(VLOOKUP($B1821,APガラス性能一覧!$A$2:$M$6097,10,0),"")</f>
        <v/>
      </c>
      <c r="L1821" s="68" t="str">
        <f>IFERROR(VLOOKUP($B1821,APガラス性能一覧!$A$2:$M$6097,11,0),"")</f>
        <v/>
      </c>
      <c r="M1821" s="68" t="str">
        <f>IFERROR(VLOOKUP($B1821,APガラス性能一覧!$A$2:$M$6097,12,0),"")</f>
        <v/>
      </c>
      <c r="N1821" s="68" t="str">
        <f>IFERROR(VLOOKUP($B1821,APガラス性能一覧!$A$2:$M$6097,13,0),"")</f>
        <v/>
      </c>
    </row>
    <row r="1822" spans="2:14" x14ac:dyDescent="0.4">
      <c r="B1822" s="68" t="str">
        <f>IF($D$2="","",IF($E$2=0.65,IFERROR(IF(INDEX(APガラス性能一覧!A:A,MATCH(ROW(B1816),APガラス性能一覧!$O:$O,0))="","",INDEX(APガラス性能一覧!A:A,MATCH(ROW(B1816),APガラス性能一覧!$O:$O,0))),""),IFERROR(IF(INDEX(APガラス性能一覧!A:A,MATCH(ROW(B1816),APガラス性能一覧!$N:$N,0))="","",INDEX(APガラス性能一覧!A:A,MATCH(ROW(B1816),APガラス性能一覧!$N:$N,0))),"")))</f>
        <v/>
      </c>
      <c r="C1822" s="68" t="str">
        <f>IFERROR(VLOOKUP($B1822,APガラス性能一覧!$A$2:$M$6097,2,0),"")</f>
        <v/>
      </c>
      <c r="D1822" s="68" t="str">
        <f>IFERROR(VLOOKUP($B1822,APガラス性能一覧!$A$2:$M$6097,3,0),"")</f>
        <v/>
      </c>
      <c r="E1822" s="68" t="str">
        <f>IFERROR(VLOOKUP($B1822,APガラス性能一覧!$A$2:$M$6097,4,0),"")</f>
        <v/>
      </c>
      <c r="F1822" s="68" t="str">
        <f>IFERROR(VLOOKUP($B1822,APガラス性能一覧!$A$2:$M$6097,5,0),"")</f>
        <v/>
      </c>
      <c r="G1822" s="68" t="str">
        <f>IFERROR(VLOOKUP($B1822,APガラス性能一覧!$A$2:$M$6097,6,0),"")</f>
        <v/>
      </c>
      <c r="H1822" s="68" t="str">
        <f>IFERROR(VLOOKUP($B1822,APガラス性能一覧!$A$2:$M$6097,7,0),"")</f>
        <v/>
      </c>
      <c r="I1822" s="68" t="str">
        <f>IFERROR(VLOOKUP($B1822,APガラス性能一覧!$A$2:$M$6097,8,0),"")</f>
        <v/>
      </c>
      <c r="J1822" s="68" t="str">
        <f>IFERROR(VLOOKUP($B1822,APガラス性能一覧!$A$2:$M$6097,9,0),"")</f>
        <v/>
      </c>
      <c r="K1822" s="68" t="str">
        <f>IFERROR(VLOOKUP($B1822,APガラス性能一覧!$A$2:$M$6097,10,0),"")</f>
        <v/>
      </c>
      <c r="L1822" s="68" t="str">
        <f>IFERROR(VLOOKUP($B1822,APガラス性能一覧!$A$2:$M$6097,11,0),"")</f>
        <v/>
      </c>
      <c r="M1822" s="68" t="str">
        <f>IFERROR(VLOOKUP($B1822,APガラス性能一覧!$A$2:$M$6097,12,0),"")</f>
        <v/>
      </c>
      <c r="N1822" s="68" t="str">
        <f>IFERROR(VLOOKUP($B1822,APガラス性能一覧!$A$2:$M$6097,13,0),"")</f>
        <v/>
      </c>
    </row>
    <row r="1823" spans="2:14" x14ac:dyDescent="0.4">
      <c r="B1823" s="68" t="str">
        <f>IF($D$2="","",IF($E$2=0.65,IFERROR(IF(INDEX(APガラス性能一覧!A:A,MATCH(ROW(B1817),APガラス性能一覧!$O:$O,0))="","",INDEX(APガラス性能一覧!A:A,MATCH(ROW(B1817),APガラス性能一覧!$O:$O,0))),""),IFERROR(IF(INDEX(APガラス性能一覧!A:A,MATCH(ROW(B1817),APガラス性能一覧!$N:$N,0))="","",INDEX(APガラス性能一覧!A:A,MATCH(ROW(B1817),APガラス性能一覧!$N:$N,0))),"")))</f>
        <v/>
      </c>
      <c r="C1823" s="68" t="str">
        <f>IFERROR(VLOOKUP($B1823,APガラス性能一覧!$A$2:$M$6097,2,0),"")</f>
        <v/>
      </c>
      <c r="D1823" s="68" t="str">
        <f>IFERROR(VLOOKUP($B1823,APガラス性能一覧!$A$2:$M$6097,3,0),"")</f>
        <v/>
      </c>
      <c r="E1823" s="68" t="str">
        <f>IFERROR(VLOOKUP($B1823,APガラス性能一覧!$A$2:$M$6097,4,0),"")</f>
        <v/>
      </c>
      <c r="F1823" s="68" t="str">
        <f>IFERROR(VLOOKUP($B1823,APガラス性能一覧!$A$2:$M$6097,5,0),"")</f>
        <v/>
      </c>
      <c r="G1823" s="68" t="str">
        <f>IFERROR(VLOOKUP($B1823,APガラス性能一覧!$A$2:$M$6097,6,0),"")</f>
        <v/>
      </c>
      <c r="H1823" s="68" t="str">
        <f>IFERROR(VLOOKUP($B1823,APガラス性能一覧!$A$2:$M$6097,7,0),"")</f>
        <v/>
      </c>
      <c r="I1823" s="68" t="str">
        <f>IFERROR(VLOOKUP($B1823,APガラス性能一覧!$A$2:$M$6097,8,0),"")</f>
        <v/>
      </c>
      <c r="J1823" s="68" t="str">
        <f>IFERROR(VLOOKUP($B1823,APガラス性能一覧!$A$2:$M$6097,9,0),"")</f>
        <v/>
      </c>
      <c r="K1823" s="68" t="str">
        <f>IFERROR(VLOOKUP($B1823,APガラス性能一覧!$A$2:$M$6097,10,0),"")</f>
        <v/>
      </c>
      <c r="L1823" s="68" t="str">
        <f>IFERROR(VLOOKUP($B1823,APガラス性能一覧!$A$2:$M$6097,11,0),"")</f>
        <v/>
      </c>
      <c r="M1823" s="68" t="str">
        <f>IFERROR(VLOOKUP($B1823,APガラス性能一覧!$A$2:$M$6097,12,0),"")</f>
        <v/>
      </c>
      <c r="N1823" s="68" t="str">
        <f>IFERROR(VLOOKUP($B1823,APガラス性能一覧!$A$2:$M$6097,13,0),"")</f>
        <v/>
      </c>
    </row>
    <row r="1824" spans="2:14" x14ac:dyDescent="0.4">
      <c r="B1824" s="68" t="str">
        <f>IF($D$2="","",IF($E$2=0.65,IFERROR(IF(INDEX(APガラス性能一覧!A:A,MATCH(ROW(B1818),APガラス性能一覧!$O:$O,0))="","",INDEX(APガラス性能一覧!A:A,MATCH(ROW(B1818),APガラス性能一覧!$O:$O,0))),""),IFERROR(IF(INDEX(APガラス性能一覧!A:A,MATCH(ROW(B1818),APガラス性能一覧!$N:$N,0))="","",INDEX(APガラス性能一覧!A:A,MATCH(ROW(B1818),APガラス性能一覧!$N:$N,0))),"")))</f>
        <v/>
      </c>
      <c r="C1824" s="68" t="str">
        <f>IFERROR(VLOOKUP($B1824,APガラス性能一覧!$A$2:$M$6097,2,0),"")</f>
        <v/>
      </c>
      <c r="D1824" s="68" t="str">
        <f>IFERROR(VLOOKUP($B1824,APガラス性能一覧!$A$2:$M$6097,3,0),"")</f>
        <v/>
      </c>
      <c r="E1824" s="68" t="str">
        <f>IFERROR(VLOOKUP($B1824,APガラス性能一覧!$A$2:$M$6097,4,0),"")</f>
        <v/>
      </c>
      <c r="F1824" s="68" t="str">
        <f>IFERROR(VLOOKUP($B1824,APガラス性能一覧!$A$2:$M$6097,5,0),"")</f>
        <v/>
      </c>
      <c r="G1824" s="68" t="str">
        <f>IFERROR(VLOOKUP($B1824,APガラス性能一覧!$A$2:$M$6097,6,0),"")</f>
        <v/>
      </c>
      <c r="H1824" s="68" t="str">
        <f>IFERROR(VLOOKUP($B1824,APガラス性能一覧!$A$2:$M$6097,7,0),"")</f>
        <v/>
      </c>
      <c r="I1824" s="68" t="str">
        <f>IFERROR(VLOOKUP($B1824,APガラス性能一覧!$A$2:$M$6097,8,0),"")</f>
        <v/>
      </c>
      <c r="J1824" s="68" t="str">
        <f>IFERROR(VLOOKUP($B1824,APガラス性能一覧!$A$2:$M$6097,9,0),"")</f>
        <v/>
      </c>
      <c r="K1824" s="68" t="str">
        <f>IFERROR(VLOOKUP($B1824,APガラス性能一覧!$A$2:$M$6097,10,0),"")</f>
        <v/>
      </c>
      <c r="L1824" s="68" t="str">
        <f>IFERROR(VLOOKUP($B1824,APガラス性能一覧!$A$2:$M$6097,11,0),"")</f>
        <v/>
      </c>
      <c r="M1824" s="68" t="str">
        <f>IFERROR(VLOOKUP($B1824,APガラス性能一覧!$A$2:$M$6097,12,0),"")</f>
        <v/>
      </c>
      <c r="N1824" s="68" t="str">
        <f>IFERROR(VLOOKUP($B1824,APガラス性能一覧!$A$2:$M$6097,13,0),"")</f>
        <v/>
      </c>
    </row>
    <row r="1825" spans="2:14" x14ac:dyDescent="0.4">
      <c r="B1825" s="68" t="str">
        <f>IF($D$2="","",IF($E$2=0.65,IFERROR(IF(INDEX(APガラス性能一覧!A:A,MATCH(ROW(B1819),APガラス性能一覧!$O:$O,0))="","",INDEX(APガラス性能一覧!A:A,MATCH(ROW(B1819),APガラス性能一覧!$O:$O,0))),""),IFERROR(IF(INDEX(APガラス性能一覧!A:A,MATCH(ROW(B1819),APガラス性能一覧!$N:$N,0))="","",INDEX(APガラス性能一覧!A:A,MATCH(ROW(B1819),APガラス性能一覧!$N:$N,0))),"")))</f>
        <v/>
      </c>
      <c r="C1825" s="68" t="str">
        <f>IFERROR(VLOOKUP($B1825,APガラス性能一覧!$A$2:$M$6097,2,0),"")</f>
        <v/>
      </c>
      <c r="D1825" s="68" t="str">
        <f>IFERROR(VLOOKUP($B1825,APガラス性能一覧!$A$2:$M$6097,3,0),"")</f>
        <v/>
      </c>
      <c r="E1825" s="68" t="str">
        <f>IFERROR(VLOOKUP($B1825,APガラス性能一覧!$A$2:$M$6097,4,0),"")</f>
        <v/>
      </c>
      <c r="F1825" s="68" t="str">
        <f>IFERROR(VLOOKUP($B1825,APガラス性能一覧!$A$2:$M$6097,5,0),"")</f>
        <v/>
      </c>
      <c r="G1825" s="68" t="str">
        <f>IFERROR(VLOOKUP($B1825,APガラス性能一覧!$A$2:$M$6097,6,0),"")</f>
        <v/>
      </c>
      <c r="H1825" s="68" t="str">
        <f>IFERROR(VLOOKUP($B1825,APガラス性能一覧!$A$2:$M$6097,7,0),"")</f>
        <v/>
      </c>
      <c r="I1825" s="68" t="str">
        <f>IFERROR(VLOOKUP($B1825,APガラス性能一覧!$A$2:$M$6097,8,0),"")</f>
        <v/>
      </c>
      <c r="J1825" s="68" t="str">
        <f>IFERROR(VLOOKUP($B1825,APガラス性能一覧!$A$2:$M$6097,9,0),"")</f>
        <v/>
      </c>
      <c r="K1825" s="68" t="str">
        <f>IFERROR(VLOOKUP($B1825,APガラス性能一覧!$A$2:$M$6097,10,0),"")</f>
        <v/>
      </c>
      <c r="L1825" s="68" t="str">
        <f>IFERROR(VLOOKUP($B1825,APガラス性能一覧!$A$2:$M$6097,11,0),"")</f>
        <v/>
      </c>
      <c r="M1825" s="68" t="str">
        <f>IFERROR(VLOOKUP($B1825,APガラス性能一覧!$A$2:$M$6097,12,0),"")</f>
        <v/>
      </c>
      <c r="N1825" s="68" t="str">
        <f>IFERROR(VLOOKUP($B1825,APガラス性能一覧!$A$2:$M$6097,13,0),"")</f>
        <v/>
      </c>
    </row>
    <row r="1826" spans="2:14" x14ac:dyDescent="0.4">
      <c r="B1826" s="68" t="str">
        <f>IF($D$2="","",IF($E$2=0.65,IFERROR(IF(INDEX(APガラス性能一覧!A:A,MATCH(ROW(B1820),APガラス性能一覧!$O:$O,0))="","",INDEX(APガラス性能一覧!A:A,MATCH(ROW(B1820),APガラス性能一覧!$O:$O,0))),""),IFERROR(IF(INDEX(APガラス性能一覧!A:A,MATCH(ROW(B1820),APガラス性能一覧!$N:$N,0))="","",INDEX(APガラス性能一覧!A:A,MATCH(ROW(B1820),APガラス性能一覧!$N:$N,0))),"")))</f>
        <v/>
      </c>
      <c r="C1826" s="68" t="str">
        <f>IFERROR(VLOOKUP($B1826,APガラス性能一覧!$A$2:$M$6097,2,0),"")</f>
        <v/>
      </c>
      <c r="D1826" s="68" t="str">
        <f>IFERROR(VLOOKUP($B1826,APガラス性能一覧!$A$2:$M$6097,3,0),"")</f>
        <v/>
      </c>
      <c r="E1826" s="68" t="str">
        <f>IFERROR(VLOOKUP($B1826,APガラス性能一覧!$A$2:$M$6097,4,0),"")</f>
        <v/>
      </c>
      <c r="F1826" s="68" t="str">
        <f>IFERROR(VLOOKUP($B1826,APガラス性能一覧!$A$2:$M$6097,5,0),"")</f>
        <v/>
      </c>
      <c r="G1826" s="68" t="str">
        <f>IFERROR(VLOOKUP($B1826,APガラス性能一覧!$A$2:$M$6097,6,0),"")</f>
        <v/>
      </c>
      <c r="H1826" s="68" t="str">
        <f>IFERROR(VLOOKUP($B1826,APガラス性能一覧!$A$2:$M$6097,7,0),"")</f>
        <v/>
      </c>
      <c r="I1826" s="68" t="str">
        <f>IFERROR(VLOOKUP($B1826,APガラス性能一覧!$A$2:$M$6097,8,0),"")</f>
        <v/>
      </c>
      <c r="J1826" s="68" t="str">
        <f>IFERROR(VLOOKUP($B1826,APガラス性能一覧!$A$2:$M$6097,9,0),"")</f>
        <v/>
      </c>
      <c r="K1826" s="68" t="str">
        <f>IFERROR(VLOOKUP($B1826,APガラス性能一覧!$A$2:$M$6097,10,0),"")</f>
        <v/>
      </c>
      <c r="L1826" s="68" t="str">
        <f>IFERROR(VLOOKUP($B1826,APガラス性能一覧!$A$2:$M$6097,11,0),"")</f>
        <v/>
      </c>
      <c r="M1826" s="68" t="str">
        <f>IFERROR(VLOOKUP($B1826,APガラス性能一覧!$A$2:$M$6097,12,0),"")</f>
        <v/>
      </c>
      <c r="N1826" s="68" t="str">
        <f>IFERROR(VLOOKUP($B1826,APガラス性能一覧!$A$2:$M$6097,13,0),"")</f>
        <v/>
      </c>
    </row>
    <row r="1827" spans="2:14" x14ac:dyDescent="0.4">
      <c r="B1827" s="68" t="str">
        <f>IF($D$2="","",IF($E$2=0.65,IFERROR(IF(INDEX(APガラス性能一覧!A:A,MATCH(ROW(B1821),APガラス性能一覧!$O:$O,0))="","",INDEX(APガラス性能一覧!A:A,MATCH(ROW(B1821),APガラス性能一覧!$O:$O,0))),""),IFERROR(IF(INDEX(APガラス性能一覧!A:A,MATCH(ROW(B1821),APガラス性能一覧!$N:$N,0))="","",INDEX(APガラス性能一覧!A:A,MATCH(ROW(B1821),APガラス性能一覧!$N:$N,0))),"")))</f>
        <v/>
      </c>
      <c r="C1827" s="68" t="str">
        <f>IFERROR(VLOOKUP($B1827,APガラス性能一覧!$A$2:$M$6097,2,0),"")</f>
        <v/>
      </c>
      <c r="D1827" s="68" t="str">
        <f>IFERROR(VLOOKUP($B1827,APガラス性能一覧!$A$2:$M$6097,3,0),"")</f>
        <v/>
      </c>
      <c r="E1827" s="68" t="str">
        <f>IFERROR(VLOOKUP($B1827,APガラス性能一覧!$A$2:$M$6097,4,0),"")</f>
        <v/>
      </c>
      <c r="F1827" s="68" t="str">
        <f>IFERROR(VLOOKUP($B1827,APガラス性能一覧!$A$2:$M$6097,5,0),"")</f>
        <v/>
      </c>
      <c r="G1827" s="68" t="str">
        <f>IFERROR(VLOOKUP($B1827,APガラス性能一覧!$A$2:$M$6097,6,0),"")</f>
        <v/>
      </c>
      <c r="H1827" s="68" t="str">
        <f>IFERROR(VLOOKUP($B1827,APガラス性能一覧!$A$2:$M$6097,7,0),"")</f>
        <v/>
      </c>
      <c r="I1827" s="68" t="str">
        <f>IFERROR(VLOOKUP($B1827,APガラス性能一覧!$A$2:$M$6097,8,0),"")</f>
        <v/>
      </c>
      <c r="J1827" s="68" t="str">
        <f>IFERROR(VLOOKUP($B1827,APガラス性能一覧!$A$2:$M$6097,9,0),"")</f>
        <v/>
      </c>
      <c r="K1827" s="68" t="str">
        <f>IFERROR(VLOOKUP($B1827,APガラス性能一覧!$A$2:$M$6097,10,0),"")</f>
        <v/>
      </c>
      <c r="L1827" s="68" t="str">
        <f>IFERROR(VLOOKUP($B1827,APガラス性能一覧!$A$2:$M$6097,11,0),"")</f>
        <v/>
      </c>
      <c r="M1827" s="68" t="str">
        <f>IFERROR(VLOOKUP($B1827,APガラス性能一覧!$A$2:$M$6097,12,0),"")</f>
        <v/>
      </c>
      <c r="N1827" s="68" t="str">
        <f>IFERROR(VLOOKUP($B1827,APガラス性能一覧!$A$2:$M$6097,13,0),"")</f>
        <v/>
      </c>
    </row>
    <row r="1828" spans="2:14" x14ac:dyDescent="0.4">
      <c r="B1828" s="68" t="str">
        <f>IF($D$2="","",IF($E$2=0.65,IFERROR(IF(INDEX(APガラス性能一覧!A:A,MATCH(ROW(B1822),APガラス性能一覧!$O:$O,0))="","",INDEX(APガラス性能一覧!A:A,MATCH(ROW(B1822),APガラス性能一覧!$O:$O,0))),""),IFERROR(IF(INDEX(APガラス性能一覧!A:A,MATCH(ROW(B1822),APガラス性能一覧!$N:$N,0))="","",INDEX(APガラス性能一覧!A:A,MATCH(ROW(B1822),APガラス性能一覧!$N:$N,0))),"")))</f>
        <v/>
      </c>
      <c r="C1828" s="68" t="str">
        <f>IFERROR(VLOOKUP($B1828,APガラス性能一覧!$A$2:$M$6097,2,0),"")</f>
        <v/>
      </c>
      <c r="D1828" s="68" t="str">
        <f>IFERROR(VLOOKUP($B1828,APガラス性能一覧!$A$2:$M$6097,3,0),"")</f>
        <v/>
      </c>
      <c r="E1828" s="68" t="str">
        <f>IFERROR(VLOOKUP($B1828,APガラス性能一覧!$A$2:$M$6097,4,0),"")</f>
        <v/>
      </c>
      <c r="F1828" s="68" t="str">
        <f>IFERROR(VLOOKUP($B1828,APガラス性能一覧!$A$2:$M$6097,5,0),"")</f>
        <v/>
      </c>
      <c r="G1828" s="68" t="str">
        <f>IFERROR(VLOOKUP($B1828,APガラス性能一覧!$A$2:$M$6097,6,0),"")</f>
        <v/>
      </c>
      <c r="H1828" s="68" t="str">
        <f>IFERROR(VLOOKUP($B1828,APガラス性能一覧!$A$2:$M$6097,7,0),"")</f>
        <v/>
      </c>
      <c r="I1828" s="68" t="str">
        <f>IFERROR(VLOOKUP($B1828,APガラス性能一覧!$A$2:$M$6097,8,0),"")</f>
        <v/>
      </c>
      <c r="J1828" s="68" t="str">
        <f>IFERROR(VLOOKUP($B1828,APガラス性能一覧!$A$2:$M$6097,9,0),"")</f>
        <v/>
      </c>
      <c r="K1828" s="68" t="str">
        <f>IFERROR(VLOOKUP($B1828,APガラス性能一覧!$A$2:$M$6097,10,0),"")</f>
        <v/>
      </c>
      <c r="L1828" s="68" t="str">
        <f>IFERROR(VLOOKUP($B1828,APガラス性能一覧!$A$2:$M$6097,11,0),"")</f>
        <v/>
      </c>
      <c r="M1828" s="68" t="str">
        <f>IFERROR(VLOOKUP($B1828,APガラス性能一覧!$A$2:$M$6097,12,0),"")</f>
        <v/>
      </c>
      <c r="N1828" s="68" t="str">
        <f>IFERROR(VLOOKUP($B1828,APガラス性能一覧!$A$2:$M$6097,13,0),"")</f>
        <v/>
      </c>
    </row>
    <row r="1829" spans="2:14" x14ac:dyDescent="0.4">
      <c r="B1829" s="68" t="str">
        <f>IF($D$2="","",IF($E$2=0.65,IFERROR(IF(INDEX(APガラス性能一覧!A:A,MATCH(ROW(B1823),APガラス性能一覧!$O:$O,0))="","",INDEX(APガラス性能一覧!A:A,MATCH(ROW(B1823),APガラス性能一覧!$O:$O,0))),""),IFERROR(IF(INDEX(APガラス性能一覧!A:A,MATCH(ROW(B1823),APガラス性能一覧!$N:$N,0))="","",INDEX(APガラス性能一覧!A:A,MATCH(ROW(B1823),APガラス性能一覧!$N:$N,0))),"")))</f>
        <v/>
      </c>
      <c r="C1829" s="68" t="str">
        <f>IFERROR(VLOOKUP($B1829,APガラス性能一覧!$A$2:$M$6097,2,0),"")</f>
        <v/>
      </c>
      <c r="D1829" s="68" t="str">
        <f>IFERROR(VLOOKUP($B1829,APガラス性能一覧!$A$2:$M$6097,3,0),"")</f>
        <v/>
      </c>
      <c r="E1829" s="68" t="str">
        <f>IFERROR(VLOOKUP($B1829,APガラス性能一覧!$A$2:$M$6097,4,0),"")</f>
        <v/>
      </c>
      <c r="F1829" s="68" t="str">
        <f>IFERROR(VLOOKUP($B1829,APガラス性能一覧!$A$2:$M$6097,5,0),"")</f>
        <v/>
      </c>
      <c r="G1829" s="68" t="str">
        <f>IFERROR(VLOOKUP($B1829,APガラス性能一覧!$A$2:$M$6097,6,0),"")</f>
        <v/>
      </c>
      <c r="H1829" s="68" t="str">
        <f>IFERROR(VLOOKUP($B1829,APガラス性能一覧!$A$2:$M$6097,7,0),"")</f>
        <v/>
      </c>
      <c r="I1829" s="68" t="str">
        <f>IFERROR(VLOOKUP($B1829,APガラス性能一覧!$A$2:$M$6097,8,0),"")</f>
        <v/>
      </c>
      <c r="J1829" s="68" t="str">
        <f>IFERROR(VLOOKUP($B1829,APガラス性能一覧!$A$2:$M$6097,9,0),"")</f>
        <v/>
      </c>
      <c r="K1829" s="68" t="str">
        <f>IFERROR(VLOOKUP($B1829,APガラス性能一覧!$A$2:$M$6097,10,0),"")</f>
        <v/>
      </c>
      <c r="L1829" s="68" t="str">
        <f>IFERROR(VLOOKUP($B1829,APガラス性能一覧!$A$2:$M$6097,11,0),"")</f>
        <v/>
      </c>
      <c r="M1829" s="68" t="str">
        <f>IFERROR(VLOOKUP($B1829,APガラス性能一覧!$A$2:$M$6097,12,0),"")</f>
        <v/>
      </c>
      <c r="N1829" s="68" t="str">
        <f>IFERROR(VLOOKUP($B1829,APガラス性能一覧!$A$2:$M$6097,13,0),"")</f>
        <v/>
      </c>
    </row>
    <row r="1830" spans="2:14" x14ac:dyDescent="0.4">
      <c r="B1830" s="68" t="str">
        <f>IF($D$2="","",IF($E$2=0.65,IFERROR(IF(INDEX(APガラス性能一覧!A:A,MATCH(ROW(B1824),APガラス性能一覧!$O:$O,0))="","",INDEX(APガラス性能一覧!A:A,MATCH(ROW(B1824),APガラス性能一覧!$O:$O,0))),""),IFERROR(IF(INDEX(APガラス性能一覧!A:A,MATCH(ROW(B1824),APガラス性能一覧!$N:$N,0))="","",INDEX(APガラス性能一覧!A:A,MATCH(ROW(B1824),APガラス性能一覧!$N:$N,0))),"")))</f>
        <v/>
      </c>
      <c r="C1830" s="68" t="str">
        <f>IFERROR(VLOOKUP($B1830,APガラス性能一覧!$A$2:$M$6097,2,0),"")</f>
        <v/>
      </c>
      <c r="D1830" s="68" t="str">
        <f>IFERROR(VLOOKUP($B1830,APガラス性能一覧!$A$2:$M$6097,3,0),"")</f>
        <v/>
      </c>
      <c r="E1830" s="68" t="str">
        <f>IFERROR(VLOOKUP($B1830,APガラス性能一覧!$A$2:$M$6097,4,0),"")</f>
        <v/>
      </c>
      <c r="F1830" s="68" t="str">
        <f>IFERROR(VLOOKUP($B1830,APガラス性能一覧!$A$2:$M$6097,5,0),"")</f>
        <v/>
      </c>
      <c r="G1830" s="68" t="str">
        <f>IFERROR(VLOOKUP($B1830,APガラス性能一覧!$A$2:$M$6097,6,0),"")</f>
        <v/>
      </c>
      <c r="H1830" s="68" t="str">
        <f>IFERROR(VLOOKUP($B1830,APガラス性能一覧!$A$2:$M$6097,7,0),"")</f>
        <v/>
      </c>
      <c r="I1830" s="68" t="str">
        <f>IFERROR(VLOOKUP($B1830,APガラス性能一覧!$A$2:$M$6097,8,0),"")</f>
        <v/>
      </c>
      <c r="J1830" s="68" t="str">
        <f>IFERROR(VLOOKUP($B1830,APガラス性能一覧!$A$2:$M$6097,9,0),"")</f>
        <v/>
      </c>
      <c r="K1830" s="68" t="str">
        <f>IFERROR(VLOOKUP($B1830,APガラス性能一覧!$A$2:$M$6097,10,0),"")</f>
        <v/>
      </c>
      <c r="L1830" s="68" t="str">
        <f>IFERROR(VLOOKUP($B1830,APガラス性能一覧!$A$2:$M$6097,11,0),"")</f>
        <v/>
      </c>
      <c r="M1830" s="68" t="str">
        <f>IFERROR(VLOOKUP($B1830,APガラス性能一覧!$A$2:$M$6097,12,0),"")</f>
        <v/>
      </c>
      <c r="N1830" s="68" t="str">
        <f>IFERROR(VLOOKUP($B1830,APガラス性能一覧!$A$2:$M$6097,13,0),"")</f>
        <v/>
      </c>
    </row>
    <row r="1831" spans="2:14" x14ac:dyDescent="0.4">
      <c r="B1831" s="68" t="str">
        <f>IF($D$2="","",IF($E$2=0.65,IFERROR(IF(INDEX(APガラス性能一覧!A:A,MATCH(ROW(B1825),APガラス性能一覧!$O:$O,0))="","",INDEX(APガラス性能一覧!A:A,MATCH(ROW(B1825),APガラス性能一覧!$O:$O,0))),""),IFERROR(IF(INDEX(APガラス性能一覧!A:A,MATCH(ROW(B1825),APガラス性能一覧!$N:$N,0))="","",INDEX(APガラス性能一覧!A:A,MATCH(ROW(B1825),APガラス性能一覧!$N:$N,0))),"")))</f>
        <v/>
      </c>
      <c r="C1831" s="68" t="str">
        <f>IFERROR(VLOOKUP($B1831,APガラス性能一覧!$A$2:$M$6097,2,0),"")</f>
        <v/>
      </c>
      <c r="D1831" s="68" t="str">
        <f>IFERROR(VLOOKUP($B1831,APガラス性能一覧!$A$2:$M$6097,3,0),"")</f>
        <v/>
      </c>
      <c r="E1831" s="68" t="str">
        <f>IFERROR(VLOOKUP($B1831,APガラス性能一覧!$A$2:$M$6097,4,0),"")</f>
        <v/>
      </c>
      <c r="F1831" s="68" t="str">
        <f>IFERROR(VLOOKUP($B1831,APガラス性能一覧!$A$2:$M$6097,5,0),"")</f>
        <v/>
      </c>
      <c r="G1831" s="68" t="str">
        <f>IFERROR(VLOOKUP($B1831,APガラス性能一覧!$A$2:$M$6097,6,0),"")</f>
        <v/>
      </c>
      <c r="H1831" s="68" t="str">
        <f>IFERROR(VLOOKUP($B1831,APガラス性能一覧!$A$2:$M$6097,7,0),"")</f>
        <v/>
      </c>
      <c r="I1831" s="68" t="str">
        <f>IFERROR(VLOOKUP($B1831,APガラス性能一覧!$A$2:$M$6097,8,0),"")</f>
        <v/>
      </c>
      <c r="J1831" s="68" t="str">
        <f>IFERROR(VLOOKUP($B1831,APガラス性能一覧!$A$2:$M$6097,9,0),"")</f>
        <v/>
      </c>
      <c r="K1831" s="68" t="str">
        <f>IFERROR(VLOOKUP($B1831,APガラス性能一覧!$A$2:$M$6097,10,0),"")</f>
        <v/>
      </c>
      <c r="L1831" s="68" t="str">
        <f>IFERROR(VLOOKUP($B1831,APガラス性能一覧!$A$2:$M$6097,11,0),"")</f>
        <v/>
      </c>
      <c r="M1831" s="68" t="str">
        <f>IFERROR(VLOOKUP($B1831,APガラス性能一覧!$A$2:$M$6097,12,0),"")</f>
        <v/>
      </c>
      <c r="N1831" s="68" t="str">
        <f>IFERROR(VLOOKUP($B1831,APガラス性能一覧!$A$2:$M$6097,13,0),"")</f>
        <v/>
      </c>
    </row>
    <row r="1832" spans="2:14" x14ac:dyDescent="0.4">
      <c r="B1832" s="68" t="str">
        <f>IF($D$2="","",IF($E$2=0.65,IFERROR(IF(INDEX(APガラス性能一覧!A:A,MATCH(ROW(B1826),APガラス性能一覧!$O:$O,0))="","",INDEX(APガラス性能一覧!A:A,MATCH(ROW(B1826),APガラス性能一覧!$O:$O,0))),""),IFERROR(IF(INDEX(APガラス性能一覧!A:A,MATCH(ROW(B1826),APガラス性能一覧!$N:$N,0))="","",INDEX(APガラス性能一覧!A:A,MATCH(ROW(B1826),APガラス性能一覧!$N:$N,0))),"")))</f>
        <v/>
      </c>
      <c r="C1832" s="68" t="str">
        <f>IFERROR(VLOOKUP($B1832,APガラス性能一覧!$A$2:$M$6097,2,0),"")</f>
        <v/>
      </c>
      <c r="D1832" s="68" t="str">
        <f>IFERROR(VLOOKUP($B1832,APガラス性能一覧!$A$2:$M$6097,3,0),"")</f>
        <v/>
      </c>
      <c r="E1832" s="68" t="str">
        <f>IFERROR(VLOOKUP($B1832,APガラス性能一覧!$A$2:$M$6097,4,0),"")</f>
        <v/>
      </c>
      <c r="F1832" s="68" t="str">
        <f>IFERROR(VLOOKUP($B1832,APガラス性能一覧!$A$2:$M$6097,5,0),"")</f>
        <v/>
      </c>
      <c r="G1832" s="68" t="str">
        <f>IFERROR(VLOOKUP($B1832,APガラス性能一覧!$A$2:$M$6097,6,0),"")</f>
        <v/>
      </c>
      <c r="H1832" s="68" t="str">
        <f>IFERROR(VLOOKUP($B1832,APガラス性能一覧!$A$2:$M$6097,7,0),"")</f>
        <v/>
      </c>
      <c r="I1832" s="68" t="str">
        <f>IFERROR(VLOOKUP($B1832,APガラス性能一覧!$A$2:$M$6097,8,0),"")</f>
        <v/>
      </c>
      <c r="J1832" s="68" t="str">
        <f>IFERROR(VLOOKUP($B1832,APガラス性能一覧!$A$2:$M$6097,9,0),"")</f>
        <v/>
      </c>
      <c r="K1832" s="68" t="str">
        <f>IFERROR(VLOOKUP($B1832,APガラス性能一覧!$A$2:$M$6097,10,0),"")</f>
        <v/>
      </c>
      <c r="L1832" s="68" t="str">
        <f>IFERROR(VLOOKUP($B1832,APガラス性能一覧!$A$2:$M$6097,11,0),"")</f>
        <v/>
      </c>
      <c r="M1832" s="68" t="str">
        <f>IFERROR(VLOOKUP($B1832,APガラス性能一覧!$A$2:$M$6097,12,0),"")</f>
        <v/>
      </c>
      <c r="N1832" s="68" t="str">
        <f>IFERROR(VLOOKUP($B1832,APガラス性能一覧!$A$2:$M$6097,13,0),"")</f>
        <v/>
      </c>
    </row>
    <row r="1833" spans="2:14" x14ac:dyDescent="0.4">
      <c r="B1833" s="68" t="str">
        <f>IF($D$2="","",IF($E$2=0.65,IFERROR(IF(INDEX(APガラス性能一覧!A:A,MATCH(ROW(B1827),APガラス性能一覧!$O:$O,0))="","",INDEX(APガラス性能一覧!A:A,MATCH(ROW(B1827),APガラス性能一覧!$O:$O,0))),""),IFERROR(IF(INDEX(APガラス性能一覧!A:A,MATCH(ROW(B1827),APガラス性能一覧!$N:$N,0))="","",INDEX(APガラス性能一覧!A:A,MATCH(ROW(B1827),APガラス性能一覧!$N:$N,0))),"")))</f>
        <v/>
      </c>
      <c r="C1833" s="68" t="str">
        <f>IFERROR(VLOOKUP($B1833,APガラス性能一覧!$A$2:$M$6097,2,0),"")</f>
        <v/>
      </c>
      <c r="D1833" s="68" t="str">
        <f>IFERROR(VLOOKUP($B1833,APガラス性能一覧!$A$2:$M$6097,3,0),"")</f>
        <v/>
      </c>
      <c r="E1833" s="68" t="str">
        <f>IFERROR(VLOOKUP($B1833,APガラス性能一覧!$A$2:$M$6097,4,0),"")</f>
        <v/>
      </c>
      <c r="F1833" s="68" t="str">
        <f>IFERROR(VLOOKUP($B1833,APガラス性能一覧!$A$2:$M$6097,5,0),"")</f>
        <v/>
      </c>
      <c r="G1833" s="68" t="str">
        <f>IFERROR(VLOOKUP($B1833,APガラス性能一覧!$A$2:$M$6097,6,0),"")</f>
        <v/>
      </c>
      <c r="H1833" s="68" t="str">
        <f>IFERROR(VLOOKUP($B1833,APガラス性能一覧!$A$2:$M$6097,7,0),"")</f>
        <v/>
      </c>
      <c r="I1833" s="68" t="str">
        <f>IFERROR(VLOOKUP($B1833,APガラス性能一覧!$A$2:$M$6097,8,0),"")</f>
        <v/>
      </c>
      <c r="J1833" s="68" t="str">
        <f>IFERROR(VLOOKUP($B1833,APガラス性能一覧!$A$2:$M$6097,9,0),"")</f>
        <v/>
      </c>
      <c r="K1833" s="68" t="str">
        <f>IFERROR(VLOOKUP($B1833,APガラス性能一覧!$A$2:$M$6097,10,0),"")</f>
        <v/>
      </c>
      <c r="L1833" s="68" t="str">
        <f>IFERROR(VLOOKUP($B1833,APガラス性能一覧!$A$2:$M$6097,11,0),"")</f>
        <v/>
      </c>
      <c r="M1833" s="68" t="str">
        <f>IFERROR(VLOOKUP($B1833,APガラス性能一覧!$A$2:$M$6097,12,0),"")</f>
        <v/>
      </c>
      <c r="N1833" s="68" t="str">
        <f>IFERROR(VLOOKUP($B1833,APガラス性能一覧!$A$2:$M$6097,13,0),"")</f>
        <v/>
      </c>
    </row>
    <row r="1834" spans="2:14" x14ac:dyDescent="0.4">
      <c r="B1834" s="68" t="str">
        <f>IF($D$2="","",IF($E$2=0.65,IFERROR(IF(INDEX(APガラス性能一覧!A:A,MATCH(ROW(B1828),APガラス性能一覧!$O:$O,0))="","",INDEX(APガラス性能一覧!A:A,MATCH(ROW(B1828),APガラス性能一覧!$O:$O,0))),""),IFERROR(IF(INDEX(APガラス性能一覧!A:A,MATCH(ROW(B1828),APガラス性能一覧!$N:$N,0))="","",INDEX(APガラス性能一覧!A:A,MATCH(ROW(B1828),APガラス性能一覧!$N:$N,0))),"")))</f>
        <v/>
      </c>
      <c r="C1834" s="68" t="str">
        <f>IFERROR(VLOOKUP($B1834,APガラス性能一覧!$A$2:$M$6097,2,0),"")</f>
        <v/>
      </c>
      <c r="D1834" s="68" t="str">
        <f>IFERROR(VLOOKUP($B1834,APガラス性能一覧!$A$2:$M$6097,3,0),"")</f>
        <v/>
      </c>
      <c r="E1834" s="68" t="str">
        <f>IFERROR(VLOOKUP($B1834,APガラス性能一覧!$A$2:$M$6097,4,0),"")</f>
        <v/>
      </c>
      <c r="F1834" s="68" t="str">
        <f>IFERROR(VLOOKUP($B1834,APガラス性能一覧!$A$2:$M$6097,5,0),"")</f>
        <v/>
      </c>
      <c r="G1834" s="68" t="str">
        <f>IFERROR(VLOOKUP($B1834,APガラス性能一覧!$A$2:$M$6097,6,0),"")</f>
        <v/>
      </c>
      <c r="H1834" s="68" t="str">
        <f>IFERROR(VLOOKUP($B1834,APガラス性能一覧!$A$2:$M$6097,7,0),"")</f>
        <v/>
      </c>
      <c r="I1834" s="68" t="str">
        <f>IFERROR(VLOOKUP($B1834,APガラス性能一覧!$A$2:$M$6097,8,0),"")</f>
        <v/>
      </c>
      <c r="J1834" s="68" t="str">
        <f>IFERROR(VLOOKUP($B1834,APガラス性能一覧!$A$2:$M$6097,9,0),"")</f>
        <v/>
      </c>
      <c r="K1834" s="68" t="str">
        <f>IFERROR(VLOOKUP($B1834,APガラス性能一覧!$A$2:$M$6097,10,0),"")</f>
        <v/>
      </c>
      <c r="L1834" s="68" t="str">
        <f>IFERROR(VLOOKUP($B1834,APガラス性能一覧!$A$2:$M$6097,11,0),"")</f>
        <v/>
      </c>
      <c r="M1834" s="68" t="str">
        <f>IFERROR(VLOOKUP($B1834,APガラス性能一覧!$A$2:$M$6097,12,0),"")</f>
        <v/>
      </c>
      <c r="N1834" s="68" t="str">
        <f>IFERROR(VLOOKUP($B1834,APガラス性能一覧!$A$2:$M$6097,13,0),"")</f>
        <v/>
      </c>
    </row>
    <row r="1835" spans="2:14" x14ac:dyDescent="0.4">
      <c r="B1835" s="68" t="str">
        <f>IF($D$2="","",IF($E$2=0.65,IFERROR(IF(INDEX(APガラス性能一覧!A:A,MATCH(ROW(B1829),APガラス性能一覧!$O:$O,0))="","",INDEX(APガラス性能一覧!A:A,MATCH(ROW(B1829),APガラス性能一覧!$O:$O,0))),""),IFERROR(IF(INDEX(APガラス性能一覧!A:A,MATCH(ROW(B1829),APガラス性能一覧!$N:$N,0))="","",INDEX(APガラス性能一覧!A:A,MATCH(ROW(B1829),APガラス性能一覧!$N:$N,0))),"")))</f>
        <v/>
      </c>
      <c r="C1835" s="68" t="str">
        <f>IFERROR(VLOOKUP($B1835,APガラス性能一覧!$A$2:$M$6097,2,0),"")</f>
        <v/>
      </c>
      <c r="D1835" s="68" t="str">
        <f>IFERROR(VLOOKUP($B1835,APガラス性能一覧!$A$2:$M$6097,3,0),"")</f>
        <v/>
      </c>
      <c r="E1835" s="68" t="str">
        <f>IFERROR(VLOOKUP($B1835,APガラス性能一覧!$A$2:$M$6097,4,0),"")</f>
        <v/>
      </c>
      <c r="F1835" s="68" t="str">
        <f>IFERROR(VLOOKUP($B1835,APガラス性能一覧!$A$2:$M$6097,5,0),"")</f>
        <v/>
      </c>
      <c r="G1835" s="68" t="str">
        <f>IFERROR(VLOOKUP($B1835,APガラス性能一覧!$A$2:$M$6097,6,0),"")</f>
        <v/>
      </c>
      <c r="H1835" s="68" t="str">
        <f>IFERROR(VLOOKUP($B1835,APガラス性能一覧!$A$2:$M$6097,7,0),"")</f>
        <v/>
      </c>
      <c r="I1835" s="68" t="str">
        <f>IFERROR(VLOOKUP($B1835,APガラス性能一覧!$A$2:$M$6097,8,0),"")</f>
        <v/>
      </c>
      <c r="J1835" s="68" t="str">
        <f>IFERROR(VLOOKUP($B1835,APガラス性能一覧!$A$2:$M$6097,9,0),"")</f>
        <v/>
      </c>
      <c r="K1835" s="68" t="str">
        <f>IFERROR(VLOOKUP($B1835,APガラス性能一覧!$A$2:$M$6097,10,0),"")</f>
        <v/>
      </c>
      <c r="L1835" s="68" t="str">
        <f>IFERROR(VLOOKUP($B1835,APガラス性能一覧!$A$2:$M$6097,11,0),"")</f>
        <v/>
      </c>
      <c r="M1835" s="68" t="str">
        <f>IFERROR(VLOOKUP($B1835,APガラス性能一覧!$A$2:$M$6097,12,0),"")</f>
        <v/>
      </c>
      <c r="N1835" s="68" t="str">
        <f>IFERROR(VLOOKUP($B1835,APガラス性能一覧!$A$2:$M$6097,13,0),"")</f>
        <v/>
      </c>
    </row>
    <row r="1836" spans="2:14" x14ac:dyDescent="0.4">
      <c r="B1836" s="68" t="str">
        <f>IF($D$2="","",IF($E$2=0.65,IFERROR(IF(INDEX(APガラス性能一覧!A:A,MATCH(ROW(B1830),APガラス性能一覧!$O:$O,0))="","",INDEX(APガラス性能一覧!A:A,MATCH(ROW(B1830),APガラス性能一覧!$O:$O,0))),""),IFERROR(IF(INDEX(APガラス性能一覧!A:A,MATCH(ROW(B1830),APガラス性能一覧!$N:$N,0))="","",INDEX(APガラス性能一覧!A:A,MATCH(ROW(B1830),APガラス性能一覧!$N:$N,0))),"")))</f>
        <v/>
      </c>
      <c r="C1836" s="68" t="str">
        <f>IFERROR(VLOOKUP($B1836,APガラス性能一覧!$A$2:$M$6097,2,0),"")</f>
        <v/>
      </c>
      <c r="D1836" s="68" t="str">
        <f>IFERROR(VLOOKUP($B1836,APガラス性能一覧!$A$2:$M$6097,3,0),"")</f>
        <v/>
      </c>
      <c r="E1836" s="68" t="str">
        <f>IFERROR(VLOOKUP($B1836,APガラス性能一覧!$A$2:$M$6097,4,0),"")</f>
        <v/>
      </c>
      <c r="F1836" s="68" t="str">
        <f>IFERROR(VLOOKUP($B1836,APガラス性能一覧!$A$2:$M$6097,5,0),"")</f>
        <v/>
      </c>
      <c r="G1836" s="68" t="str">
        <f>IFERROR(VLOOKUP($B1836,APガラス性能一覧!$A$2:$M$6097,6,0),"")</f>
        <v/>
      </c>
      <c r="H1836" s="68" t="str">
        <f>IFERROR(VLOOKUP($B1836,APガラス性能一覧!$A$2:$M$6097,7,0),"")</f>
        <v/>
      </c>
      <c r="I1836" s="68" t="str">
        <f>IFERROR(VLOOKUP($B1836,APガラス性能一覧!$A$2:$M$6097,8,0),"")</f>
        <v/>
      </c>
      <c r="J1836" s="68" t="str">
        <f>IFERROR(VLOOKUP($B1836,APガラス性能一覧!$A$2:$M$6097,9,0),"")</f>
        <v/>
      </c>
      <c r="K1836" s="68" t="str">
        <f>IFERROR(VLOOKUP($B1836,APガラス性能一覧!$A$2:$M$6097,10,0),"")</f>
        <v/>
      </c>
      <c r="L1836" s="68" t="str">
        <f>IFERROR(VLOOKUP($B1836,APガラス性能一覧!$A$2:$M$6097,11,0),"")</f>
        <v/>
      </c>
      <c r="M1836" s="68" t="str">
        <f>IFERROR(VLOOKUP($B1836,APガラス性能一覧!$A$2:$M$6097,12,0),"")</f>
        <v/>
      </c>
      <c r="N1836" s="68" t="str">
        <f>IFERROR(VLOOKUP($B1836,APガラス性能一覧!$A$2:$M$6097,13,0),"")</f>
        <v/>
      </c>
    </row>
    <row r="1837" spans="2:14" x14ac:dyDescent="0.4">
      <c r="B1837" s="68" t="str">
        <f>IF($D$2="","",IF($E$2=0.65,IFERROR(IF(INDEX(APガラス性能一覧!A:A,MATCH(ROW(B1831),APガラス性能一覧!$O:$O,0))="","",INDEX(APガラス性能一覧!A:A,MATCH(ROW(B1831),APガラス性能一覧!$O:$O,0))),""),IFERROR(IF(INDEX(APガラス性能一覧!A:A,MATCH(ROW(B1831),APガラス性能一覧!$N:$N,0))="","",INDEX(APガラス性能一覧!A:A,MATCH(ROW(B1831),APガラス性能一覧!$N:$N,0))),"")))</f>
        <v/>
      </c>
      <c r="C1837" s="68" t="str">
        <f>IFERROR(VLOOKUP($B1837,APガラス性能一覧!$A$2:$M$6097,2,0),"")</f>
        <v/>
      </c>
      <c r="D1837" s="68" t="str">
        <f>IFERROR(VLOOKUP($B1837,APガラス性能一覧!$A$2:$M$6097,3,0),"")</f>
        <v/>
      </c>
      <c r="E1837" s="68" t="str">
        <f>IFERROR(VLOOKUP($B1837,APガラス性能一覧!$A$2:$M$6097,4,0),"")</f>
        <v/>
      </c>
      <c r="F1837" s="68" t="str">
        <f>IFERROR(VLOOKUP($B1837,APガラス性能一覧!$A$2:$M$6097,5,0),"")</f>
        <v/>
      </c>
      <c r="G1837" s="68" t="str">
        <f>IFERROR(VLOOKUP($B1837,APガラス性能一覧!$A$2:$M$6097,6,0),"")</f>
        <v/>
      </c>
      <c r="H1837" s="68" t="str">
        <f>IFERROR(VLOOKUP($B1837,APガラス性能一覧!$A$2:$M$6097,7,0),"")</f>
        <v/>
      </c>
      <c r="I1837" s="68" t="str">
        <f>IFERROR(VLOOKUP($B1837,APガラス性能一覧!$A$2:$M$6097,8,0),"")</f>
        <v/>
      </c>
      <c r="J1837" s="68" t="str">
        <f>IFERROR(VLOOKUP($B1837,APガラス性能一覧!$A$2:$M$6097,9,0),"")</f>
        <v/>
      </c>
      <c r="K1837" s="68" t="str">
        <f>IFERROR(VLOOKUP($B1837,APガラス性能一覧!$A$2:$M$6097,10,0),"")</f>
        <v/>
      </c>
      <c r="L1837" s="68" t="str">
        <f>IFERROR(VLOOKUP($B1837,APガラス性能一覧!$A$2:$M$6097,11,0),"")</f>
        <v/>
      </c>
      <c r="M1837" s="68" t="str">
        <f>IFERROR(VLOOKUP($B1837,APガラス性能一覧!$A$2:$M$6097,12,0),"")</f>
        <v/>
      </c>
      <c r="N1837" s="68" t="str">
        <f>IFERROR(VLOOKUP($B1837,APガラス性能一覧!$A$2:$M$6097,13,0),"")</f>
        <v/>
      </c>
    </row>
    <row r="1838" spans="2:14" x14ac:dyDescent="0.4">
      <c r="B1838" s="68" t="str">
        <f>IF($D$2="","",IF($E$2=0.65,IFERROR(IF(INDEX(APガラス性能一覧!A:A,MATCH(ROW(B1832),APガラス性能一覧!$O:$O,0))="","",INDEX(APガラス性能一覧!A:A,MATCH(ROW(B1832),APガラス性能一覧!$O:$O,0))),""),IFERROR(IF(INDEX(APガラス性能一覧!A:A,MATCH(ROW(B1832),APガラス性能一覧!$N:$N,0))="","",INDEX(APガラス性能一覧!A:A,MATCH(ROW(B1832),APガラス性能一覧!$N:$N,0))),"")))</f>
        <v/>
      </c>
      <c r="C1838" s="68" t="str">
        <f>IFERROR(VLOOKUP($B1838,APガラス性能一覧!$A$2:$M$6097,2,0),"")</f>
        <v/>
      </c>
      <c r="D1838" s="68" t="str">
        <f>IFERROR(VLOOKUP($B1838,APガラス性能一覧!$A$2:$M$6097,3,0),"")</f>
        <v/>
      </c>
      <c r="E1838" s="68" t="str">
        <f>IFERROR(VLOOKUP($B1838,APガラス性能一覧!$A$2:$M$6097,4,0),"")</f>
        <v/>
      </c>
      <c r="F1838" s="68" t="str">
        <f>IFERROR(VLOOKUP($B1838,APガラス性能一覧!$A$2:$M$6097,5,0),"")</f>
        <v/>
      </c>
      <c r="G1838" s="68" t="str">
        <f>IFERROR(VLOOKUP($B1838,APガラス性能一覧!$A$2:$M$6097,6,0),"")</f>
        <v/>
      </c>
      <c r="H1838" s="68" t="str">
        <f>IFERROR(VLOOKUP($B1838,APガラス性能一覧!$A$2:$M$6097,7,0),"")</f>
        <v/>
      </c>
      <c r="I1838" s="68" t="str">
        <f>IFERROR(VLOOKUP($B1838,APガラス性能一覧!$A$2:$M$6097,8,0),"")</f>
        <v/>
      </c>
      <c r="J1838" s="68" t="str">
        <f>IFERROR(VLOOKUP($B1838,APガラス性能一覧!$A$2:$M$6097,9,0),"")</f>
        <v/>
      </c>
      <c r="K1838" s="68" t="str">
        <f>IFERROR(VLOOKUP($B1838,APガラス性能一覧!$A$2:$M$6097,10,0),"")</f>
        <v/>
      </c>
      <c r="L1838" s="68" t="str">
        <f>IFERROR(VLOOKUP($B1838,APガラス性能一覧!$A$2:$M$6097,11,0),"")</f>
        <v/>
      </c>
      <c r="M1838" s="68" t="str">
        <f>IFERROR(VLOOKUP($B1838,APガラス性能一覧!$A$2:$M$6097,12,0),"")</f>
        <v/>
      </c>
      <c r="N1838" s="68" t="str">
        <f>IFERROR(VLOOKUP($B1838,APガラス性能一覧!$A$2:$M$6097,13,0),"")</f>
        <v/>
      </c>
    </row>
    <row r="1839" spans="2:14" x14ac:dyDescent="0.4">
      <c r="B1839" s="68" t="str">
        <f>IF($D$2="","",IF($E$2=0.65,IFERROR(IF(INDEX(APガラス性能一覧!A:A,MATCH(ROW(B1833),APガラス性能一覧!$O:$O,0))="","",INDEX(APガラス性能一覧!A:A,MATCH(ROW(B1833),APガラス性能一覧!$O:$O,0))),""),IFERROR(IF(INDEX(APガラス性能一覧!A:A,MATCH(ROW(B1833),APガラス性能一覧!$N:$N,0))="","",INDEX(APガラス性能一覧!A:A,MATCH(ROW(B1833),APガラス性能一覧!$N:$N,0))),"")))</f>
        <v/>
      </c>
      <c r="C1839" s="68" t="str">
        <f>IFERROR(VLOOKUP($B1839,APガラス性能一覧!$A$2:$M$6097,2,0),"")</f>
        <v/>
      </c>
      <c r="D1839" s="68" t="str">
        <f>IFERROR(VLOOKUP($B1839,APガラス性能一覧!$A$2:$M$6097,3,0),"")</f>
        <v/>
      </c>
      <c r="E1839" s="68" t="str">
        <f>IFERROR(VLOOKUP($B1839,APガラス性能一覧!$A$2:$M$6097,4,0),"")</f>
        <v/>
      </c>
      <c r="F1839" s="68" t="str">
        <f>IFERROR(VLOOKUP($B1839,APガラス性能一覧!$A$2:$M$6097,5,0),"")</f>
        <v/>
      </c>
      <c r="G1839" s="68" t="str">
        <f>IFERROR(VLOOKUP($B1839,APガラス性能一覧!$A$2:$M$6097,6,0),"")</f>
        <v/>
      </c>
      <c r="H1839" s="68" t="str">
        <f>IFERROR(VLOOKUP($B1839,APガラス性能一覧!$A$2:$M$6097,7,0),"")</f>
        <v/>
      </c>
      <c r="I1839" s="68" t="str">
        <f>IFERROR(VLOOKUP($B1839,APガラス性能一覧!$A$2:$M$6097,8,0),"")</f>
        <v/>
      </c>
      <c r="J1839" s="68" t="str">
        <f>IFERROR(VLOOKUP($B1839,APガラス性能一覧!$A$2:$M$6097,9,0),"")</f>
        <v/>
      </c>
      <c r="K1839" s="68" t="str">
        <f>IFERROR(VLOOKUP($B1839,APガラス性能一覧!$A$2:$M$6097,10,0),"")</f>
        <v/>
      </c>
      <c r="L1839" s="68" t="str">
        <f>IFERROR(VLOOKUP($B1839,APガラス性能一覧!$A$2:$M$6097,11,0),"")</f>
        <v/>
      </c>
      <c r="M1839" s="68" t="str">
        <f>IFERROR(VLOOKUP($B1839,APガラス性能一覧!$A$2:$M$6097,12,0),"")</f>
        <v/>
      </c>
      <c r="N1839" s="68" t="str">
        <f>IFERROR(VLOOKUP($B1839,APガラス性能一覧!$A$2:$M$6097,13,0),"")</f>
        <v/>
      </c>
    </row>
    <row r="1840" spans="2:14" x14ac:dyDescent="0.4">
      <c r="B1840" s="68" t="str">
        <f>IF($D$2="","",IF($E$2=0.65,IFERROR(IF(INDEX(APガラス性能一覧!A:A,MATCH(ROW(B1834),APガラス性能一覧!$O:$O,0))="","",INDEX(APガラス性能一覧!A:A,MATCH(ROW(B1834),APガラス性能一覧!$O:$O,0))),""),IFERROR(IF(INDEX(APガラス性能一覧!A:A,MATCH(ROW(B1834),APガラス性能一覧!$N:$N,0))="","",INDEX(APガラス性能一覧!A:A,MATCH(ROW(B1834),APガラス性能一覧!$N:$N,0))),"")))</f>
        <v/>
      </c>
      <c r="C1840" s="68" t="str">
        <f>IFERROR(VLOOKUP($B1840,APガラス性能一覧!$A$2:$M$6097,2,0),"")</f>
        <v/>
      </c>
      <c r="D1840" s="68" t="str">
        <f>IFERROR(VLOOKUP($B1840,APガラス性能一覧!$A$2:$M$6097,3,0),"")</f>
        <v/>
      </c>
      <c r="E1840" s="68" t="str">
        <f>IFERROR(VLOOKUP($B1840,APガラス性能一覧!$A$2:$M$6097,4,0),"")</f>
        <v/>
      </c>
      <c r="F1840" s="68" t="str">
        <f>IFERROR(VLOOKUP($B1840,APガラス性能一覧!$A$2:$M$6097,5,0),"")</f>
        <v/>
      </c>
      <c r="G1840" s="68" t="str">
        <f>IFERROR(VLOOKUP($B1840,APガラス性能一覧!$A$2:$M$6097,6,0),"")</f>
        <v/>
      </c>
      <c r="H1840" s="68" t="str">
        <f>IFERROR(VLOOKUP($B1840,APガラス性能一覧!$A$2:$M$6097,7,0),"")</f>
        <v/>
      </c>
      <c r="I1840" s="68" t="str">
        <f>IFERROR(VLOOKUP($B1840,APガラス性能一覧!$A$2:$M$6097,8,0),"")</f>
        <v/>
      </c>
      <c r="J1840" s="68" t="str">
        <f>IFERROR(VLOOKUP($B1840,APガラス性能一覧!$A$2:$M$6097,9,0),"")</f>
        <v/>
      </c>
      <c r="K1840" s="68" t="str">
        <f>IFERROR(VLOOKUP($B1840,APガラス性能一覧!$A$2:$M$6097,10,0),"")</f>
        <v/>
      </c>
      <c r="L1840" s="68" t="str">
        <f>IFERROR(VLOOKUP($B1840,APガラス性能一覧!$A$2:$M$6097,11,0),"")</f>
        <v/>
      </c>
      <c r="M1840" s="68" t="str">
        <f>IFERROR(VLOOKUP($B1840,APガラス性能一覧!$A$2:$M$6097,12,0),"")</f>
        <v/>
      </c>
      <c r="N1840" s="68" t="str">
        <f>IFERROR(VLOOKUP($B1840,APガラス性能一覧!$A$2:$M$6097,13,0),"")</f>
        <v/>
      </c>
    </row>
    <row r="1841" spans="2:14" x14ac:dyDescent="0.4">
      <c r="B1841" s="68" t="str">
        <f>IF($D$2="","",IF($E$2=0.65,IFERROR(IF(INDEX(APガラス性能一覧!A:A,MATCH(ROW(B1835),APガラス性能一覧!$O:$O,0))="","",INDEX(APガラス性能一覧!A:A,MATCH(ROW(B1835),APガラス性能一覧!$O:$O,0))),""),IFERROR(IF(INDEX(APガラス性能一覧!A:A,MATCH(ROW(B1835),APガラス性能一覧!$N:$N,0))="","",INDEX(APガラス性能一覧!A:A,MATCH(ROW(B1835),APガラス性能一覧!$N:$N,0))),"")))</f>
        <v/>
      </c>
      <c r="C1841" s="68" t="str">
        <f>IFERROR(VLOOKUP($B1841,APガラス性能一覧!$A$2:$M$6097,2,0),"")</f>
        <v/>
      </c>
      <c r="D1841" s="68" t="str">
        <f>IFERROR(VLOOKUP($B1841,APガラス性能一覧!$A$2:$M$6097,3,0),"")</f>
        <v/>
      </c>
      <c r="E1841" s="68" t="str">
        <f>IFERROR(VLOOKUP($B1841,APガラス性能一覧!$A$2:$M$6097,4,0),"")</f>
        <v/>
      </c>
      <c r="F1841" s="68" t="str">
        <f>IFERROR(VLOOKUP($B1841,APガラス性能一覧!$A$2:$M$6097,5,0),"")</f>
        <v/>
      </c>
      <c r="G1841" s="68" t="str">
        <f>IFERROR(VLOOKUP($B1841,APガラス性能一覧!$A$2:$M$6097,6,0),"")</f>
        <v/>
      </c>
      <c r="H1841" s="68" t="str">
        <f>IFERROR(VLOOKUP($B1841,APガラス性能一覧!$A$2:$M$6097,7,0),"")</f>
        <v/>
      </c>
      <c r="I1841" s="68" t="str">
        <f>IFERROR(VLOOKUP($B1841,APガラス性能一覧!$A$2:$M$6097,8,0),"")</f>
        <v/>
      </c>
      <c r="J1841" s="68" t="str">
        <f>IFERROR(VLOOKUP($B1841,APガラス性能一覧!$A$2:$M$6097,9,0),"")</f>
        <v/>
      </c>
      <c r="K1841" s="68" t="str">
        <f>IFERROR(VLOOKUP($B1841,APガラス性能一覧!$A$2:$M$6097,10,0),"")</f>
        <v/>
      </c>
      <c r="L1841" s="68" t="str">
        <f>IFERROR(VLOOKUP($B1841,APガラス性能一覧!$A$2:$M$6097,11,0),"")</f>
        <v/>
      </c>
      <c r="M1841" s="68" t="str">
        <f>IFERROR(VLOOKUP($B1841,APガラス性能一覧!$A$2:$M$6097,12,0),"")</f>
        <v/>
      </c>
      <c r="N1841" s="68" t="str">
        <f>IFERROR(VLOOKUP($B1841,APガラス性能一覧!$A$2:$M$6097,13,0),"")</f>
        <v/>
      </c>
    </row>
    <row r="1842" spans="2:14" x14ac:dyDescent="0.4">
      <c r="B1842" s="68" t="str">
        <f>IF($D$2="","",IF($E$2=0.65,IFERROR(IF(INDEX(APガラス性能一覧!A:A,MATCH(ROW(B1836),APガラス性能一覧!$O:$O,0))="","",INDEX(APガラス性能一覧!A:A,MATCH(ROW(B1836),APガラス性能一覧!$O:$O,0))),""),IFERROR(IF(INDEX(APガラス性能一覧!A:A,MATCH(ROW(B1836),APガラス性能一覧!$N:$N,0))="","",INDEX(APガラス性能一覧!A:A,MATCH(ROW(B1836),APガラス性能一覧!$N:$N,0))),"")))</f>
        <v/>
      </c>
      <c r="C1842" s="68" t="str">
        <f>IFERROR(VLOOKUP($B1842,APガラス性能一覧!$A$2:$M$6097,2,0),"")</f>
        <v/>
      </c>
      <c r="D1842" s="68" t="str">
        <f>IFERROR(VLOOKUP($B1842,APガラス性能一覧!$A$2:$M$6097,3,0),"")</f>
        <v/>
      </c>
      <c r="E1842" s="68" t="str">
        <f>IFERROR(VLOOKUP($B1842,APガラス性能一覧!$A$2:$M$6097,4,0),"")</f>
        <v/>
      </c>
      <c r="F1842" s="68" t="str">
        <f>IFERROR(VLOOKUP($B1842,APガラス性能一覧!$A$2:$M$6097,5,0),"")</f>
        <v/>
      </c>
      <c r="G1842" s="68" t="str">
        <f>IFERROR(VLOOKUP($B1842,APガラス性能一覧!$A$2:$M$6097,6,0),"")</f>
        <v/>
      </c>
      <c r="H1842" s="68" t="str">
        <f>IFERROR(VLOOKUP($B1842,APガラス性能一覧!$A$2:$M$6097,7,0),"")</f>
        <v/>
      </c>
      <c r="I1842" s="68" t="str">
        <f>IFERROR(VLOOKUP($B1842,APガラス性能一覧!$A$2:$M$6097,8,0),"")</f>
        <v/>
      </c>
      <c r="J1842" s="68" t="str">
        <f>IFERROR(VLOOKUP($B1842,APガラス性能一覧!$A$2:$M$6097,9,0),"")</f>
        <v/>
      </c>
      <c r="K1842" s="68" t="str">
        <f>IFERROR(VLOOKUP($B1842,APガラス性能一覧!$A$2:$M$6097,10,0),"")</f>
        <v/>
      </c>
      <c r="L1842" s="68" t="str">
        <f>IFERROR(VLOOKUP($B1842,APガラス性能一覧!$A$2:$M$6097,11,0),"")</f>
        <v/>
      </c>
      <c r="M1842" s="68" t="str">
        <f>IFERROR(VLOOKUP($B1842,APガラス性能一覧!$A$2:$M$6097,12,0),"")</f>
        <v/>
      </c>
      <c r="N1842" s="68" t="str">
        <f>IFERROR(VLOOKUP($B1842,APガラス性能一覧!$A$2:$M$6097,13,0),"")</f>
        <v/>
      </c>
    </row>
    <row r="1843" spans="2:14" x14ac:dyDescent="0.4">
      <c r="B1843" s="68" t="str">
        <f>IF($D$2="","",IF($E$2=0.65,IFERROR(IF(INDEX(APガラス性能一覧!A:A,MATCH(ROW(B1837),APガラス性能一覧!$O:$O,0))="","",INDEX(APガラス性能一覧!A:A,MATCH(ROW(B1837),APガラス性能一覧!$O:$O,0))),""),IFERROR(IF(INDEX(APガラス性能一覧!A:A,MATCH(ROW(B1837),APガラス性能一覧!$N:$N,0))="","",INDEX(APガラス性能一覧!A:A,MATCH(ROW(B1837),APガラス性能一覧!$N:$N,0))),"")))</f>
        <v/>
      </c>
      <c r="C1843" s="68" t="str">
        <f>IFERROR(VLOOKUP($B1843,APガラス性能一覧!$A$2:$M$6097,2,0),"")</f>
        <v/>
      </c>
      <c r="D1843" s="68" t="str">
        <f>IFERROR(VLOOKUP($B1843,APガラス性能一覧!$A$2:$M$6097,3,0),"")</f>
        <v/>
      </c>
      <c r="E1843" s="68" t="str">
        <f>IFERROR(VLOOKUP($B1843,APガラス性能一覧!$A$2:$M$6097,4,0),"")</f>
        <v/>
      </c>
      <c r="F1843" s="68" t="str">
        <f>IFERROR(VLOOKUP($B1843,APガラス性能一覧!$A$2:$M$6097,5,0),"")</f>
        <v/>
      </c>
      <c r="G1843" s="68" t="str">
        <f>IFERROR(VLOOKUP($B1843,APガラス性能一覧!$A$2:$M$6097,6,0),"")</f>
        <v/>
      </c>
      <c r="H1843" s="68" t="str">
        <f>IFERROR(VLOOKUP($B1843,APガラス性能一覧!$A$2:$M$6097,7,0),"")</f>
        <v/>
      </c>
      <c r="I1843" s="68" t="str">
        <f>IFERROR(VLOOKUP($B1843,APガラス性能一覧!$A$2:$M$6097,8,0),"")</f>
        <v/>
      </c>
      <c r="J1843" s="68" t="str">
        <f>IFERROR(VLOOKUP($B1843,APガラス性能一覧!$A$2:$M$6097,9,0),"")</f>
        <v/>
      </c>
      <c r="K1843" s="68" t="str">
        <f>IFERROR(VLOOKUP($B1843,APガラス性能一覧!$A$2:$M$6097,10,0),"")</f>
        <v/>
      </c>
      <c r="L1843" s="68" t="str">
        <f>IFERROR(VLOOKUP($B1843,APガラス性能一覧!$A$2:$M$6097,11,0),"")</f>
        <v/>
      </c>
      <c r="M1843" s="68" t="str">
        <f>IFERROR(VLOOKUP($B1843,APガラス性能一覧!$A$2:$M$6097,12,0),"")</f>
        <v/>
      </c>
      <c r="N1843" s="68" t="str">
        <f>IFERROR(VLOOKUP($B1843,APガラス性能一覧!$A$2:$M$6097,13,0),"")</f>
        <v/>
      </c>
    </row>
    <row r="1844" spans="2:14" x14ac:dyDescent="0.4">
      <c r="B1844" s="68" t="str">
        <f>IF($D$2="","",IF($E$2=0.65,IFERROR(IF(INDEX(APガラス性能一覧!A:A,MATCH(ROW(B1838),APガラス性能一覧!$O:$O,0))="","",INDEX(APガラス性能一覧!A:A,MATCH(ROW(B1838),APガラス性能一覧!$O:$O,0))),""),IFERROR(IF(INDEX(APガラス性能一覧!A:A,MATCH(ROW(B1838),APガラス性能一覧!$N:$N,0))="","",INDEX(APガラス性能一覧!A:A,MATCH(ROW(B1838),APガラス性能一覧!$N:$N,0))),"")))</f>
        <v/>
      </c>
      <c r="C1844" s="68" t="str">
        <f>IFERROR(VLOOKUP($B1844,APガラス性能一覧!$A$2:$M$6097,2,0),"")</f>
        <v/>
      </c>
      <c r="D1844" s="68" t="str">
        <f>IFERROR(VLOOKUP($B1844,APガラス性能一覧!$A$2:$M$6097,3,0),"")</f>
        <v/>
      </c>
      <c r="E1844" s="68" t="str">
        <f>IFERROR(VLOOKUP($B1844,APガラス性能一覧!$A$2:$M$6097,4,0),"")</f>
        <v/>
      </c>
      <c r="F1844" s="68" t="str">
        <f>IFERROR(VLOOKUP($B1844,APガラス性能一覧!$A$2:$M$6097,5,0),"")</f>
        <v/>
      </c>
      <c r="G1844" s="68" t="str">
        <f>IFERROR(VLOOKUP($B1844,APガラス性能一覧!$A$2:$M$6097,6,0),"")</f>
        <v/>
      </c>
      <c r="H1844" s="68" t="str">
        <f>IFERROR(VLOOKUP($B1844,APガラス性能一覧!$A$2:$M$6097,7,0),"")</f>
        <v/>
      </c>
      <c r="I1844" s="68" t="str">
        <f>IFERROR(VLOOKUP($B1844,APガラス性能一覧!$A$2:$M$6097,8,0),"")</f>
        <v/>
      </c>
      <c r="J1844" s="68" t="str">
        <f>IFERROR(VLOOKUP($B1844,APガラス性能一覧!$A$2:$M$6097,9,0),"")</f>
        <v/>
      </c>
      <c r="K1844" s="68" t="str">
        <f>IFERROR(VLOOKUP($B1844,APガラス性能一覧!$A$2:$M$6097,10,0),"")</f>
        <v/>
      </c>
      <c r="L1844" s="68" t="str">
        <f>IFERROR(VLOOKUP($B1844,APガラス性能一覧!$A$2:$M$6097,11,0),"")</f>
        <v/>
      </c>
      <c r="M1844" s="68" t="str">
        <f>IFERROR(VLOOKUP($B1844,APガラス性能一覧!$A$2:$M$6097,12,0),"")</f>
        <v/>
      </c>
      <c r="N1844" s="68" t="str">
        <f>IFERROR(VLOOKUP($B1844,APガラス性能一覧!$A$2:$M$6097,13,0),"")</f>
        <v/>
      </c>
    </row>
    <row r="1845" spans="2:14" x14ac:dyDescent="0.4">
      <c r="B1845" s="68" t="str">
        <f>IF($D$2="","",IF($E$2=0.65,IFERROR(IF(INDEX(APガラス性能一覧!A:A,MATCH(ROW(B1839),APガラス性能一覧!$O:$O,0))="","",INDEX(APガラス性能一覧!A:A,MATCH(ROW(B1839),APガラス性能一覧!$O:$O,0))),""),IFERROR(IF(INDEX(APガラス性能一覧!A:A,MATCH(ROW(B1839),APガラス性能一覧!$N:$N,0))="","",INDEX(APガラス性能一覧!A:A,MATCH(ROW(B1839),APガラス性能一覧!$N:$N,0))),"")))</f>
        <v/>
      </c>
      <c r="C1845" s="68" t="str">
        <f>IFERROR(VLOOKUP($B1845,APガラス性能一覧!$A$2:$M$6097,2,0),"")</f>
        <v/>
      </c>
      <c r="D1845" s="68" t="str">
        <f>IFERROR(VLOOKUP($B1845,APガラス性能一覧!$A$2:$M$6097,3,0),"")</f>
        <v/>
      </c>
      <c r="E1845" s="68" t="str">
        <f>IFERROR(VLOOKUP($B1845,APガラス性能一覧!$A$2:$M$6097,4,0),"")</f>
        <v/>
      </c>
      <c r="F1845" s="68" t="str">
        <f>IFERROR(VLOOKUP($B1845,APガラス性能一覧!$A$2:$M$6097,5,0),"")</f>
        <v/>
      </c>
      <c r="G1845" s="68" t="str">
        <f>IFERROR(VLOOKUP($B1845,APガラス性能一覧!$A$2:$M$6097,6,0),"")</f>
        <v/>
      </c>
      <c r="H1845" s="68" t="str">
        <f>IFERROR(VLOOKUP($B1845,APガラス性能一覧!$A$2:$M$6097,7,0),"")</f>
        <v/>
      </c>
      <c r="I1845" s="68" t="str">
        <f>IFERROR(VLOOKUP($B1845,APガラス性能一覧!$A$2:$M$6097,8,0),"")</f>
        <v/>
      </c>
      <c r="J1845" s="68" t="str">
        <f>IFERROR(VLOOKUP($B1845,APガラス性能一覧!$A$2:$M$6097,9,0),"")</f>
        <v/>
      </c>
      <c r="K1845" s="68" t="str">
        <f>IFERROR(VLOOKUP($B1845,APガラス性能一覧!$A$2:$M$6097,10,0),"")</f>
        <v/>
      </c>
      <c r="L1845" s="68" t="str">
        <f>IFERROR(VLOOKUP($B1845,APガラス性能一覧!$A$2:$M$6097,11,0),"")</f>
        <v/>
      </c>
      <c r="M1845" s="68" t="str">
        <f>IFERROR(VLOOKUP($B1845,APガラス性能一覧!$A$2:$M$6097,12,0),"")</f>
        <v/>
      </c>
      <c r="N1845" s="68" t="str">
        <f>IFERROR(VLOOKUP($B1845,APガラス性能一覧!$A$2:$M$6097,13,0),"")</f>
        <v/>
      </c>
    </row>
    <row r="1846" spans="2:14" x14ac:dyDescent="0.4">
      <c r="B1846" s="68" t="str">
        <f>IF($D$2="","",IF($E$2=0.65,IFERROR(IF(INDEX(APガラス性能一覧!A:A,MATCH(ROW(B1840),APガラス性能一覧!$O:$O,0))="","",INDEX(APガラス性能一覧!A:A,MATCH(ROW(B1840),APガラス性能一覧!$O:$O,0))),""),IFERROR(IF(INDEX(APガラス性能一覧!A:A,MATCH(ROW(B1840),APガラス性能一覧!$N:$N,0))="","",INDEX(APガラス性能一覧!A:A,MATCH(ROW(B1840),APガラス性能一覧!$N:$N,0))),"")))</f>
        <v/>
      </c>
      <c r="C1846" s="68" t="str">
        <f>IFERROR(VLOOKUP($B1846,APガラス性能一覧!$A$2:$M$6097,2,0),"")</f>
        <v/>
      </c>
      <c r="D1846" s="68" t="str">
        <f>IFERROR(VLOOKUP($B1846,APガラス性能一覧!$A$2:$M$6097,3,0),"")</f>
        <v/>
      </c>
      <c r="E1846" s="68" t="str">
        <f>IFERROR(VLOOKUP($B1846,APガラス性能一覧!$A$2:$M$6097,4,0),"")</f>
        <v/>
      </c>
      <c r="F1846" s="68" t="str">
        <f>IFERROR(VLOOKUP($B1846,APガラス性能一覧!$A$2:$M$6097,5,0),"")</f>
        <v/>
      </c>
      <c r="G1846" s="68" t="str">
        <f>IFERROR(VLOOKUP($B1846,APガラス性能一覧!$A$2:$M$6097,6,0),"")</f>
        <v/>
      </c>
      <c r="H1846" s="68" t="str">
        <f>IFERROR(VLOOKUP($B1846,APガラス性能一覧!$A$2:$M$6097,7,0),"")</f>
        <v/>
      </c>
      <c r="I1846" s="68" t="str">
        <f>IFERROR(VLOOKUP($B1846,APガラス性能一覧!$A$2:$M$6097,8,0),"")</f>
        <v/>
      </c>
      <c r="J1846" s="68" t="str">
        <f>IFERROR(VLOOKUP($B1846,APガラス性能一覧!$A$2:$M$6097,9,0),"")</f>
        <v/>
      </c>
      <c r="K1846" s="68" t="str">
        <f>IFERROR(VLOOKUP($B1846,APガラス性能一覧!$A$2:$M$6097,10,0),"")</f>
        <v/>
      </c>
      <c r="L1846" s="68" t="str">
        <f>IFERROR(VLOOKUP($B1846,APガラス性能一覧!$A$2:$M$6097,11,0),"")</f>
        <v/>
      </c>
      <c r="M1846" s="68" t="str">
        <f>IFERROR(VLOOKUP($B1846,APガラス性能一覧!$A$2:$M$6097,12,0),"")</f>
        <v/>
      </c>
      <c r="N1846" s="68" t="str">
        <f>IFERROR(VLOOKUP($B1846,APガラス性能一覧!$A$2:$M$6097,13,0),"")</f>
        <v/>
      </c>
    </row>
    <row r="1847" spans="2:14" x14ac:dyDescent="0.4">
      <c r="B1847" s="68" t="str">
        <f>IF($D$2="","",IF($E$2=0.65,IFERROR(IF(INDEX(APガラス性能一覧!A:A,MATCH(ROW(B1841),APガラス性能一覧!$O:$O,0))="","",INDEX(APガラス性能一覧!A:A,MATCH(ROW(B1841),APガラス性能一覧!$O:$O,0))),""),IFERROR(IF(INDEX(APガラス性能一覧!A:A,MATCH(ROW(B1841),APガラス性能一覧!$N:$N,0))="","",INDEX(APガラス性能一覧!A:A,MATCH(ROW(B1841),APガラス性能一覧!$N:$N,0))),"")))</f>
        <v/>
      </c>
      <c r="C1847" s="68" t="str">
        <f>IFERROR(VLOOKUP($B1847,APガラス性能一覧!$A$2:$M$6097,2,0),"")</f>
        <v/>
      </c>
      <c r="D1847" s="68" t="str">
        <f>IFERROR(VLOOKUP($B1847,APガラス性能一覧!$A$2:$M$6097,3,0),"")</f>
        <v/>
      </c>
      <c r="E1847" s="68" t="str">
        <f>IFERROR(VLOOKUP($B1847,APガラス性能一覧!$A$2:$M$6097,4,0),"")</f>
        <v/>
      </c>
      <c r="F1847" s="68" t="str">
        <f>IFERROR(VLOOKUP($B1847,APガラス性能一覧!$A$2:$M$6097,5,0),"")</f>
        <v/>
      </c>
      <c r="G1847" s="68" t="str">
        <f>IFERROR(VLOOKUP($B1847,APガラス性能一覧!$A$2:$M$6097,6,0),"")</f>
        <v/>
      </c>
      <c r="H1847" s="68" t="str">
        <f>IFERROR(VLOOKUP($B1847,APガラス性能一覧!$A$2:$M$6097,7,0),"")</f>
        <v/>
      </c>
      <c r="I1847" s="68" t="str">
        <f>IFERROR(VLOOKUP($B1847,APガラス性能一覧!$A$2:$M$6097,8,0),"")</f>
        <v/>
      </c>
      <c r="J1847" s="68" t="str">
        <f>IFERROR(VLOOKUP($B1847,APガラス性能一覧!$A$2:$M$6097,9,0),"")</f>
        <v/>
      </c>
      <c r="K1847" s="68" t="str">
        <f>IFERROR(VLOOKUP($B1847,APガラス性能一覧!$A$2:$M$6097,10,0),"")</f>
        <v/>
      </c>
      <c r="L1847" s="68" t="str">
        <f>IFERROR(VLOOKUP($B1847,APガラス性能一覧!$A$2:$M$6097,11,0),"")</f>
        <v/>
      </c>
      <c r="M1847" s="68" t="str">
        <f>IFERROR(VLOOKUP($B1847,APガラス性能一覧!$A$2:$M$6097,12,0),"")</f>
        <v/>
      </c>
      <c r="N1847" s="68" t="str">
        <f>IFERROR(VLOOKUP($B1847,APガラス性能一覧!$A$2:$M$6097,13,0),"")</f>
        <v/>
      </c>
    </row>
    <row r="1848" spans="2:14" x14ac:dyDescent="0.4">
      <c r="B1848" s="68" t="str">
        <f>IF($D$2="","",IF($E$2=0.65,IFERROR(IF(INDEX(APガラス性能一覧!A:A,MATCH(ROW(B1842),APガラス性能一覧!$O:$O,0))="","",INDEX(APガラス性能一覧!A:A,MATCH(ROW(B1842),APガラス性能一覧!$O:$O,0))),""),IFERROR(IF(INDEX(APガラス性能一覧!A:A,MATCH(ROW(B1842),APガラス性能一覧!$N:$N,0))="","",INDEX(APガラス性能一覧!A:A,MATCH(ROW(B1842),APガラス性能一覧!$N:$N,0))),"")))</f>
        <v/>
      </c>
      <c r="C1848" s="68" t="str">
        <f>IFERROR(VLOOKUP($B1848,APガラス性能一覧!$A$2:$M$6097,2,0),"")</f>
        <v/>
      </c>
      <c r="D1848" s="68" t="str">
        <f>IFERROR(VLOOKUP($B1848,APガラス性能一覧!$A$2:$M$6097,3,0),"")</f>
        <v/>
      </c>
      <c r="E1848" s="68" t="str">
        <f>IFERROR(VLOOKUP($B1848,APガラス性能一覧!$A$2:$M$6097,4,0),"")</f>
        <v/>
      </c>
      <c r="F1848" s="68" t="str">
        <f>IFERROR(VLOOKUP($B1848,APガラス性能一覧!$A$2:$M$6097,5,0),"")</f>
        <v/>
      </c>
      <c r="G1848" s="68" t="str">
        <f>IFERROR(VLOOKUP($B1848,APガラス性能一覧!$A$2:$M$6097,6,0),"")</f>
        <v/>
      </c>
      <c r="H1848" s="68" t="str">
        <f>IFERROR(VLOOKUP($B1848,APガラス性能一覧!$A$2:$M$6097,7,0),"")</f>
        <v/>
      </c>
      <c r="I1848" s="68" t="str">
        <f>IFERROR(VLOOKUP($B1848,APガラス性能一覧!$A$2:$M$6097,8,0),"")</f>
        <v/>
      </c>
      <c r="J1848" s="68" t="str">
        <f>IFERROR(VLOOKUP($B1848,APガラス性能一覧!$A$2:$M$6097,9,0),"")</f>
        <v/>
      </c>
      <c r="K1848" s="68" t="str">
        <f>IFERROR(VLOOKUP($B1848,APガラス性能一覧!$A$2:$M$6097,10,0),"")</f>
        <v/>
      </c>
      <c r="L1848" s="68" t="str">
        <f>IFERROR(VLOOKUP($B1848,APガラス性能一覧!$A$2:$M$6097,11,0),"")</f>
        <v/>
      </c>
      <c r="M1848" s="68" t="str">
        <f>IFERROR(VLOOKUP($B1848,APガラス性能一覧!$A$2:$M$6097,12,0),"")</f>
        <v/>
      </c>
      <c r="N1848" s="68" t="str">
        <f>IFERROR(VLOOKUP($B1848,APガラス性能一覧!$A$2:$M$6097,13,0),"")</f>
        <v/>
      </c>
    </row>
    <row r="1849" spans="2:14" x14ac:dyDescent="0.4">
      <c r="B1849" s="68" t="str">
        <f>IF($D$2="","",IF($E$2=0.65,IFERROR(IF(INDEX(APガラス性能一覧!A:A,MATCH(ROW(B1843),APガラス性能一覧!$O:$O,0))="","",INDEX(APガラス性能一覧!A:A,MATCH(ROW(B1843),APガラス性能一覧!$O:$O,0))),""),IFERROR(IF(INDEX(APガラス性能一覧!A:A,MATCH(ROW(B1843),APガラス性能一覧!$N:$N,0))="","",INDEX(APガラス性能一覧!A:A,MATCH(ROW(B1843),APガラス性能一覧!$N:$N,0))),"")))</f>
        <v/>
      </c>
      <c r="C1849" s="68" t="str">
        <f>IFERROR(VLOOKUP($B1849,APガラス性能一覧!$A$2:$M$6097,2,0),"")</f>
        <v/>
      </c>
      <c r="D1849" s="68" t="str">
        <f>IFERROR(VLOOKUP($B1849,APガラス性能一覧!$A$2:$M$6097,3,0),"")</f>
        <v/>
      </c>
      <c r="E1849" s="68" t="str">
        <f>IFERROR(VLOOKUP($B1849,APガラス性能一覧!$A$2:$M$6097,4,0),"")</f>
        <v/>
      </c>
      <c r="F1849" s="68" t="str">
        <f>IFERROR(VLOOKUP($B1849,APガラス性能一覧!$A$2:$M$6097,5,0),"")</f>
        <v/>
      </c>
      <c r="G1849" s="68" t="str">
        <f>IFERROR(VLOOKUP($B1849,APガラス性能一覧!$A$2:$M$6097,6,0),"")</f>
        <v/>
      </c>
      <c r="H1849" s="68" t="str">
        <f>IFERROR(VLOOKUP($B1849,APガラス性能一覧!$A$2:$M$6097,7,0),"")</f>
        <v/>
      </c>
      <c r="I1849" s="68" t="str">
        <f>IFERROR(VLOOKUP($B1849,APガラス性能一覧!$A$2:$M$6097,8,0),"")</f>
        <v/>
      </c>
      <c r="J1849" s="68" t="str">
        <f>IFERROR(VLOOKUP($B1849,APガラス性能一覧!$A$2:$M$6097,9,0),"")</f>
        <v/>
      </c>
      <c r="K1849" s="68" t="str">
        <f>IFERROR(VLOOKUP($B1849,APガラス性能一覧!$A$2:$M$6097,10,0),"")</f>
        <v/>
      </c>
      <c r="L1849" s="68" t="str">
        <f>IFERROR(VLOOKUP($B1849,APガラス性能一覧!$A$2:$M$6097,11,0),"")</f>
        <v/>
      </c>
      <c r="M1849" s="68" t="str">
        <f>IFERROR(VLOOKUP($B1849,APガラス性能一覧!$A$2:$M$6097,12,0),"")</f>
        <v/>
      </c>
      <c r="N1849" s="68" t="str">
        <f>IFERROR(VLOOKUP($B1849,APガラス性能一覧!$A$2:$M$6097,13,0),"")</f>
        <v/>
      </c>
    </row>
    <row r="1850" spans="2:14" x14ac:dyDescent="0.4">
      <c r="B1850" s="68" t="str">
        <f>IF($D$2="","",IF($E$2=0.65,IFERROR(IF(INDEX(APガラス性能一覧!A:A,MATCH(ROW(B1844),APガラス性能一覧!$O:$O,0))="","",INDEX(APガラス性能一覧!A:A,MATCH(ROW(B1844),APガラス性能一覧!$O:$O,0))),""),IFERROR(IF(INDEX(APガラス性能一覧!A:A,MATCH(ROW(B1844),APガラス性能一覧!$N:$N,0))="","",INDEX(APガラス性能一覧!A:A,MATCH(ROW(B1844),APガラス性能一覧!$N:$N,0))),"")))</f>
        <v/>
      </c>
      <c r="C1850" s="68" t="str">
        <f>IFERROR(VLOOKUP($B1850,APガラス性能一覧!$A$2:$M$6097,2,0),"")</f>
        <v/>
      </c>
      <c r="D1850" s="68" t="str">
        <f>IFERROR(VLOOKUP($B1850,APガラス性能一覧!$A$2:$M$6097,3,0),"")</f>
        <v/>
      </c>
      <c r="E1850" s="68" t="str">
        <f>IFERROR(VLOOKUP($B1850,APガラス性能一覧!$A$2:$M$6097,4,0),"")</f>
        <v/>
      </c>
      <c r="F1850" s="68" t="str">
        <f>IFERROR(VLOOKUP($B1850,APガラス性能一覧!$A$2:$M$6097,5,0),"")</f>
        <v/>
      </c>
      <c r="G1850" s="68" t="str">
        <f>IFERROR(VLOOKUP($B1850,APガラス性能一覧!$A$2:$M$6097,6,0),"")</f>
        <v/>
      </c>
      <c r="H1850" s="68" t="str">
        <f>IFERROR(VLOOKUP($B1850,APガラス性能一覧!$A$2:$M$6097,7,0),"")</f>
        <v/>
      </c>
      <c r="I1850" s="68" t="str">
        <f>IFERROR(VLOOKUP($B1850,APガラス性能一覧!$A$2:$M$6097,8,0),"")</f>
        <v/>
      </c>
      <c r="J1850" s="68" t="str">
        <f>IFERROR(VLOOKUP($B1850,APガラス性能一覧!$A$2:$M$6097,9,0),"")</f>
        <v/>
      </c>
      <c r="K1850" s="68" t="str">
        <f>IFERROR(VLOOKUP($B1850,APガラス性能一覧!$A$2:$M$6097,10,0),"")</f>
        <v/>
      </c>
      <c r="L1850" s="68" t="str">
        <f>IFERROR(VLOOKUP($B1850,APガラス性能一覧!$A$2:$M$6097,11,0),"")</f>
        <v/>
      </c>
      <c r="M1850" s="68" t="str">
        <f>IFERROR(VLOOKUP($B1850,APガラス性能一覧!$A$2:$M$6097,12,0),"")</f>
        <v/>
      </c>
      <c r="N1850" s="68" t="str">
        <f>IFERROR(VLOOKUP($B1850,APガラス性能一覧!$A$2:$M$6097,13,0),"")</f>
        <v/>
      </c>
    </row>
    <row r="1851" spans="2:14" x14ac:dyDescent="0.4">
      <c r="B1851" s="68" t="str">
        <f>IF($D$2="","",IF($E$2=0.65,IFERROR(IF(INDEX(APガラス性能一覧!A:A,MATCH(ROW(B1845),APガラス性能一覧!$O:$O,0))="","",INDEX(APガラス性能一覧!A:A,MATCH(ROW(B1845),APガラス性能一覧!$O:$O,0))),""),IFERROR(IF(INDEX(APガラス性能一覧!A:A,MATCH(ROW(B1845),APガラス性能一覧!$N:$N,0))="","",INDEX(APガラス性能一覧!A:A,MATCH(ROW(B1845),APガラス性能一覧!$N:$N,0))),"")))</f>
        <v/>
      </c>
      <c r="C1851" s="68" t="str">
        <f>IFERROR(VLOOKUP($B1851,APガラス性能一覧!$A$2:$M$6097,2,0),"")</f>
        <v/>
      </c>
      <c r="D1851" s="68" t="str">
        <f>IFERROR(VLOOKUP($B1851,APガラス性能一覧!$A$2:$M$6097,3,0),"")</f>
        <v/>
      </c>
      <c r="E1851" s="68" t="str">
        <f>IFERROR(VLOOKUP($B1851,APガラス性能一覧!$A$2:$M$6097,4,0),"")</f>
        <v/>
      </c>
      <c r="F1851" s="68" t="str">
        <f>IFERROR(VLOOKUP($B1851,APガラス性能一覧!$A$2:$M$6097,5,0),"")</f>
        <v/>
      </c>
      <c r="G1851" s="68" t="str">
        <f>IFERROR(VLOOKUP($B1851,APガラス性能一覧!$A$2:$M$6097,6,0),"")</f>
        <v/>
      </c>
      <c r="H1851" s="68" t="str">
        <f>IFERROR(VLOOKUP($B1851,APガラス性能一覧!$A$2:$M$6097,7,0),"")</f>
        <v/>
      </c>
      <c r="I1851" s="68" t="str">
        <f>IFERROR(VLOOKUP($B1851,APガラス性能一覧!$A$2:$M$6097,8,0),"")</f>
        <v/>
      </c>
      <c r="J1851" s="68" t="str">
        <f>IFERROR(VLOOKUP($B1851,APガラス性能一覧!$A$2:$M$6097,9,0),"")</f>
        <v/>
      </c>
      <c r="K1851" s="68" t="str">
        <f>IFERROR(VLOOKUP($B1851,APガラス性能一覧!$A$2:$M$6097,10,0),"")</f>
        <v/>
      </c>
      <c r="L1851" s="68" t="str">
        <f>IFERROR(VLOOKUP($B1851,APガラス性能一覧!$A$2:$M$6097,11,0),"")</f>
        <v/>
      </c>
      <c r="M1851" s="68" t="str">
        <f>IFERROR(VLOOKUP($B1851,APガラス性能一覧!$A$2:$M$6097,12,0),"")</f>
        <v/>
      </c>
      <c r="N1851" s="68" t="str">
        <f>IFERROR(VLOOKUP($B1851,APガラス性能一覧!$A$2:$M$6097,13,0),"")</f>
        <v/>
      </c>
    </row>
    <row r="1852" spans="2:14" x14ac:dyDescent="0.4">
      <c r="B1852" s="68" t="str">
        <f>IF($D$2="","",IF($E$2=0.65,IFERROR(IF(INDEX(APガラス性能一覧!A:A,MATCH(ROW(B1846),APガラス性能一覧!$O:$O,0))="","",INDEX(APガラス性能一覧!A:A,MATCH(ROW(B1846),APガラス性能一覧!$O:$O,0))),""),IFERROR(IF(INDEX(APガラス性能一覧!A:A,MATCH(ROW(B1846),APガラス性能一覧!$N:$N,0))="","",INDEX(APガラス性能一覧!A:A,MATCH(ROW(B1846),APガラス性能一覧!$N:$N,0))),"")))</f>
        <v/>
      </c>
      <c r="C1852" s="68" t="str">
        <f>IFERROR(VLOOKUP($B1852,APガラス性能一覧!$A$2:$M$6097,2,0),"")</f>
        <v/>
      </c>
      <c r="D1852" s="68" t="str">
        <f>IFERROR(VLOOKUP($B1852,APガラス性能一覧!$A$2:$M$6097,3,0),"")</f>
        <v/>
      </c>
      <c r="E1852" s="68" t="str">
        <f>IFERROR(VLOOKUP($B1852,APガラス性能一覧!$A$2:$M$6097,4,0),"")</f>
        <v/>
      </c>
      <c r="F1852" s="68" t="str">
        <f>IFERROR(VLOOKUP($B1852,APガラス性能一覧!$A$2:$M$6097,5,0),"")</f>
        <v/>
      </c>
      <c r="G1852" s="68" t="str">
        <f>IFERROR(VLOOKUP($B1852,APガラス性能一覧!$A$2:$M$6097,6,0),"")</f>
        <v/>
      </c>
      <c r="H1852" s="68" t="str">
        <f>IFERROR(VLOOKUP($B1852,APガラス性能一覧!$A$2:$M$6097,7,0),"")</f>
        <v/>
      </c>
      <c r="I1852" s="68" t="str">
        <f>IFERROR(VLOOKUP($B1852,APガラス性能一覧!$A$2:$M$6097,8,0),"")</f>
        <v/>
      </c>
      <c r="J1852" s="68" t="str">
        <f>IFERROR(VLOOKUP($B1852,APガラス性能一覧!$A$2:$M$6097,9,0),"")</f>
        <v/>
      </c>
      <c r="K1852" s="68" t="str">
        <f>IFERROR(VLOOKUP($B1852,APガラス性能一覧!$A$2:$M$6097,10,0),"")</f>
        <v/>
      </c>
      <c r="L1852" s="68" t="str">
        <f>IFERROR(VLOOKUP($B1852,APガラス性能一覧!$A$2:$M$6097,11,0),"")</f>
        <v/>
      </c>
      <c r="M1852" s="68" t="str">
        <f>IFERROR(VLOOKUP($B1852,APガラス性能一覧!$A$2:$M$6097,12,0),"")</f>
        <v/>
      </c>
      <c r="N1852" s="68" t="str">
        <f>IFERROR(VLOOKUP($B1852,APガラス性能一覧!$A$2:$M$6097,13,0),"")</f>
        <v/>
      </c>
    </row>
    <row r="1853" spans="2:14" x14ac:dyDescent="0.4">
      <c r="B1853" s="68" t="str">
        <f>IF($D$2="","",IF($E$2=0.65,IFERROR(IF(INDEX(APガラス性能一覧!A:A,MATCH(ROW(B1847),APガラス性能一覧!$O:$O,0))="","",INDEX(APガラス性能一覧!A:A,MATCH(ROW(B1847),APガラス性能一覧!$O:$O,0))),""),IFERROR(IF(INDEX(APガラス性能一覧!A:A,MATCH(ROW(B1847),APガラス性能一覧!$N:$N,0))="","",INDEX(APガラス性能一覧!A:A,MATCH(ROW(B1847),APガラス性能一覧!$N:$N,0))),"")))</f>
        <v/>
      </c>
      <c r="C1853" s="68" t="str">
        <f>IFERROR(VLOOKUP($B1853,APガラス性能一覧!$A$2:$M$6097,2,0),"")</f>
        <v/>
      </c>
      <c r="D1853" s="68" t="str">
        <f>IFERROR(VLOOKUP($B1853,APガラス性能一覧!$A$2:$M$6097,3,0),"")</f>
        <v/>
      </c>
      <c r="E1853" s="68" t="str">
        <f>IFERROR(VLOOKUP($B1853,APガラス性能一覧!$A$2:$M$6097,4,0),"")</f>
        <v/>
      </c>
      <c r="F1853" s="68" t="str">
        <f>IFERROR(VLOOKUP($B1853,APガラス性能一覧!$A$2:$M$6097,5,0),"")</f>
        <v/>
      </c>
      <c r="G1853" s="68" t="str">
        <f>IFERROR(VLOOKUP($B1853,APガラス性能一覧!$A$2:$M$6097,6,0),"")</f>
        <v/>
      </c>
      <c r="H1853" s="68" t="str">
        <f>IFERROR(VLOOKUP($B1853,APガラス性能一覧!$A$2:$M$6097,7,0),"")</f>
        <v/>
      </c>
      <c r="I1853" s="68" t="str">
        <f>IFERROR(VLOOKUP($B1853,APガラス性能一覧!$A$2:$M$6097,8,0),"")</f>
        <v/>
      </c>
      <c r="J1853" s="68" t="str">
        <f>IFERROR(VLOOKUP($B1853,APガラス性能一覧!$A$2:$M$6097,9,0),"")</f>
        <v/>
      </c>
      <c r="K1853" s="68" t="str">
        <f>IFERROR(VLOOKUP($B1853,APガラス性能一覧!$A$2:$M$6097,10,0),"")</f>
        <v/>
      </c>
      <c r="L1853" s="68" t="str">
        <f>IFERROR(VLOOKUP($B1853,APガラス性能一覧!$A$2:$M$6097,11,0),"")</f>
        <v/>
      </c>
      <c r="M1853" s="68" t="str">
        <f>IFERROR(VLOOKUP($B1853,APガラス性能一覧!$A$2:$M$6097,12,0),"")</f>
        <v/>
      </c>
      <c r="N1853" s="68" t="str">
        <f>IFERROR(VLOOKUP($B1853,APガラス性能一覧!$A$2:$M$6097,13,0),"")</f>
        <v/>
      </c>
    </row>
    <row r="1854" spans="2:14" x14ac:dyDescent="0.4">
      <c r="B1854" s="68" t="str">
        <f>IF($D$2="","",IF($E$2=0.65,IFERROR(IF(INDEX(APガラス性能一覧!A:A,MATCH(ROW(B1848),APガラス性能一覧!$O:$O,0))="","",INDEX(APガラス性能一覧!A:A,MATCH(ROW(B1848),APガラス性能一覧!$O:$O,0))),""),IFERROR(IF(INDEX(APガラス性能一覧!A:A,MATCH(ROW(B1848),APガラス性能一覧!$N:$N,0))="","",INDEX(APガラス性能一覧!A:A,MATCH(ROW(B1848),APガラス性能一覧!$N:$N,0))),"")))</f>
        <v/>
      </c>
      <c r="C1854" s="68" t="str">
        <f>IFERROR(VLOOKUP($B1854,APガラス性能一覧!$A$2:$M$6097,2,0),"")</f>
        <v/>
      </c>
      <c r="D1854" s="68" t="str">
        <f>IFERROR(VLOOKUP($B1854,APガラス性能一覧!$A$2:$M$6097,3,0),"")</f>
        <v/>
      </c>
      <c r="E1854" s="68" t="str">
        <f>IFERROR(VLOOKUP($B1854,APガラス性能一覧!$A$2:$M$6097,4,0),"")</f>
        <v/>
      </c>
      <c r="F1854" s="68" t="str">
        <f>IFERROR(VLOOKUP($B1854,APガラス性能一覧!$A$2:$M$6097,5,0),"")</f>
        <v/>
      </c>
      <c r="G1854" s="68" t="str">
        <f>IFERROR(VLOOKUP($B1854,APガラス性能一覧!$A$2:$M$6097,6,0),"")</f>
        <v/>
      </c>
      <c r="H1854" s="68" t="str">
        <f>IFERROR(VLOOKUP($B1854,APガラス性能一覧!$A$2:$M$6097,7,0),"")</f>
        <v/>
      </c>
      <c r="I1854" s="68" t="str">
        <f>IFERROR(VLOOKUP($B1854,APガラス性能一覧!$A$2:$M$6097,8,0),"")</f>
        <v/>
      </c>
      <c r="J1854" s="68" t="str">
        <f>IFERROR(VLOOKUP($B1854,APガラス性能一覧!$A$2:$M$6097,9,0),"")</f>
        <v/>
      </c>
      <c r="K1854" s="68" t="str">
        <f>IFERROR(VLOOKUP($B1854,APガラス性能一覧!$A$2:$M$6097,10,0),"")</f>
        <v/>
      </c>
      <c r="L1854" s="68" t="str">
        <f>IFERROR(VLOOKUP($B1854,APガラス性能一覧!$A$2:$M$6097,11,0),"")</f>
        <v/>
      </c>
      <c r="M1854" s="68" t="str">
        <f>IFERROR(VLOOKUP($B1854,APガラス性能一覧!$A$2:$M$6097,12,0),"")</f>
        <v/>
      </c>
      <c r="N1854" s="68" t="str">
        <f>IFERROR(VLOOKUP($B1854,APガラス性能一覧!$A$2:$M$6097,13,0),"")</f>
        <v/>
      </c>
    </row>
    <row r="1855" spans="2:14" x14ac:dyDescent="0.4">
      <c r="B1855" s="68" t="str">
        <f>IF($D$2="","",IF($E$2=0.65,IFERROR(IF(INDEX(APガラス性能一覧!A:A,MATCH(ROW(B1849),APガラス性能一覧!$O:$O,0))="","",INDEX(APガラス性能一覧!A:A,MATCH(ROW(B1849),APガラス性能一覧!$O:$O,0))),""),IFERROR(IF(INDEX(APガラス性能一覧!A:A,MATCH(ROW(B1849),APガラス性能一覧!$N:$N,0))="","",INDEX(APガラス性能一覧!A:A,MATCH(ROW(B1849),APガラス性能一覧!$N:$N,0))),"")))</f>
        <v/>
      </c>
      <c r="C1855" s="68" t="str">
        <f>IFERROR(VLOOKUP($B1855,APガラス性能一覧!$A$2:$M$6097,2,0),"")</f>
        <v/>
      </c>
      <c r="D1855" s="68" t="str">
        <f>IFERROR(VLOOKUP($B1855,APガラス性能一覧!$A$2:$M$6097,3,0),"")</f>
        <v/>
      </c>
      <c r="E1855" s="68" t="str">
        <f>IFERROR(VLOOKUP($B1855,APガラス性能一覧!$A$2:$M$6097,4,0),"")</f>
        <v/>
      </c>
      <c r="F1855" s="68" t="str">
        <f>IFERROR(VLOOKUP($B1855,APガラス性能一覧!$A$2:$M$6097,5,0),"")</f>
        <v/>
      </c>
      <c r="G1855" s="68" t="str">
        <f>IFERROR(VLOOKUP($B1855,APガラス性能一覧!$A$2:$M$6097,6,0),"")</f>
        <v/>
      </c>
      <c r="H1855" s="68" t="str">
        <f>IFERROR(VLOOKUP($B1855,APガラス性能一覧!$A$2:$M$6097,7,0),"")</f>
        <v/>
      </c>
      <c r="I1855" s="68" t="str">
        <f>IFERROR(VLOOKUP($B1855,APガラス性能一覧!$A$2:$M$6097,8,0),"")</f>
        <v/>
      </c>
      <c r="J1855" s="68" t="str">
        <f>IFERROR(VLOOKUP($B1855,APガラス性能一覧!$A$2:$M$6097,9,0),"")</f>
        <v/>
      </c>
      <c r="K1855" s="68" t="str">
        <f>IFERROR(VLOOKUP($B1855,APガラス性能一覧!$A$2:$M$6097,10,0),"")</f>
        <v/>
      </c>
      <c r="L1855" s="68" t="str">
        <f>IFERROR(VLOOKUP($B1855,APガラス性能一覧!$A$2:$M$6097,11,0),"")</f>
        <v/>
      </c>
      <c r="M1855" s="68" t="str">
        <f>IFERROR(VLOOKUP($B1855,APガラス性能一覧!$A$2:$M$6097,12,0),"")</f>
        <v/>
      </c>
      <c r="N1855" s="68" t="str">
        <f>IFERROR(VLOOKUP($B1855,APガラス性能一覧!$A$2:$M$6097,13,0),"")</f>
        <v/>
      </c>
    </row>
    <row r="1856" spans="2:14" x14ac:dyDescent="0.4">
      <c r="B1856" s="68" t="str">
        <f>IF($D$2="","",IF($E$2=0.65,IFERROR(IF(INDEX(APガラス性能一覧!A:A,MATCH(ROW(B1850),APガラス性能一覧!$O:$O,0))="","",INDEX(APガラス性能一覧!A:A,MATCH(ROW(B1850),APガラス性能一覧!$O:$O,0))),""),IFERROR(IF(INDEX(APガラス性能一覧!A:A,MATCH(ROW(B1850),APガラス性能一覧!$N:$N,0))="","",INDEX(APガラス性能一覧!A:A,MATCH(ROW(B1850),APガラス性能一覧!$N:$N,0))),"")))</f>
        <v/>
      </c>
      <c r="C1856" s="68" t="str">
        <f>IFERROR(VLOOKUP($B1856,APガラス性能一覧!$A$2:$M$6097,2,0),"")</f>
        <v/>
      </c>
      <c r="D1856" s="68" t="str">
        <f>IFERROR(VLOOKUP($B1856,APガラス性能一覧!$A$2:$M$6097,3,0),"")</f>
        <v/>
      </c>
      <c r="E1856" s="68" t="str">
        <f>IFERROR(VLOOKUP($B1856,APガラス性能一覧!$A$2:$M$6097,4,0),"")</f>
        <v/>
      </c>
      <c r="F1856" s="68" t="str">
        <f>IFERROR(VLOOKUP($B1856,APガラス性能一覧!$A$2:$M$6097,5,0),"")</f>
        <v/>
      </c>
      <c r="G1856" s="68" t="str">
        <f>IFERROR(VLOOKUP($B1856,APガラス性能一覧!$A$2:$M$6097,6,0),"")</f>
        <v/>
      </c>
      <c r="H1856" s="68" t="str">
        <f>IFERROR(VLOOKUP($B1856,APガラス性能一覧!$A$2:$M$6097,7,0),"")</f>
        <v/>
      </c>
      <c r="I1856" s="68" t="str">
        <f>IFERROR(VLOOKUP($B1856,APガラス性能一覧!$A$2:$M$6097,8,0),"")</f>
        <v/>
      </c>
      <c r="J1856" s="68" t="str">
        <f>IFERROR(VLOOKUP($B1856,APガラス性能一覧!$A$2:$M$6097,9,0),"")</f>
        <v/>
      </c>
      <c r="K1856" s="68" t="str">
        <f>IFERROR(VLOOKUP($B1856,APガラス性能一覧!$A$2:$M$6097,10,0),"")</f>
        <v/>
      </c>
      <c r="L1856" s="68" t="str">
        <f>IFERROR(VLOOKUP($B1856,APガラス性能一覧!$A$2:$M$6097,11,0),"")</f>
        <v/>
      </c>
      <c r="M1856" s="68" t="str">
        <f>IFERROR(VLOOKUP($B1856,APガラス性能一覧!$A$2:$M$6097,12,0),"")</f>
        <v/>
      </c>
      <c r="N1856" s="68" t="str">
        <f>IFERROR(VLOOKUP($B1856,APガラス性能一覧!$A$2:$M$6097,13,0),"")</f>
        <v/>
      </c>
    </row>
    <row r="1857" spans="2:14" x14ac:dyDescent="0.4">
      <c r="B1857" s="68" t="str">
        <f>IF($D$2="","",IF($E$2=0.65,IFERROR(IF(INDEX(APガラス性能一覧!A:A,MATCH(ROW(B1851),APガラス性能一覧!$O:$O,0))="","",INDEX(APガラス性能一覧!A:A,MATCH(ROW(B1851),APガラス性能一覧!$O:$O,0))),""),IFERROR(IF(INDEX(APガラス性能一覧!A:A,MATCH(ROW(B1851),APガラス性能一覧!$N:$N,0))="","",INDEX(APガラス性能一覧!A:A,MATCH(ROW(B1851),APガラス性能一覧!$N:$N,0))),"")))</f>
        <v/>
      </c>
      <c r="C1857" s="68" t="str">
        <f>IFERROR(VLOOKUP($B1857,APガラス性能一覧!$A$2:$M$6097,2,0),"")</f>
        <v/>
      </c>
      <c r="D1857" s="68" t="str">
        <f>IFERROR(VLOOKUP($B1857,APガラス性能一覧!$A$2:$M$6097,3,0),"")</f>
        <v/>
      </c>
      <c r="E1857" s="68" t="str">
        <f>IFERROR(VLOOKUP($B1857,APガラス性能一覧!$A$2:$M$6097,4,0),"")</f>
        <v/>
      </c>
      <c r="F1857" s="68" t="str">
        <f>IFERROR(VLOOKUP($B1857,APガラス性能一覧!$A$2:$M$6097,5,0),"")</f>
        <v/>
      </c>
      <c r="G1857" s="68" t="str">
        <f>IFERROR(VLOOKUP($B1857,APガラス性能一覧!$A$2:$M$6097,6,0),"")</f>
        <v/>
      </c>
      <c r="H1857" s="68" t="str">
        <f>IFERROR(VLOOKUP($B1857,APガラス性能一覧!$A$2:$M$6097,7,0),"")</f>
        <v/>
      </c>
      <c r="I1857" s="68" t="str">
        <f>IFERROR(VLOOKUP($B1857,APガラス性能一覧!$A$2:$M$6097,8,0),"")</f>
        <v/>
      </c>
      <c r="J1857" s="68" t="str">
        <f>IFERROR(VLOOKUP($B1857,APガラス性能一覧!$A$2:$M$6097,9,0),"")</f>
        <v/>
      </c>
      <c r="K1857" s="68" t="str">
        <f>IFERROR(VLOOKUP($B1857,APガラス性能一覧!$A$2:$M$6097,10,0),"")</f>
        <v/>
      </c>
      <c r="L1857" s="68" t="str">
        <f>IFERROR(VLOOKUP($B1857,APガラス性能一覧!$A$2:$M$6097,11,0),"")</f>
        <v/>
      </c>
      <c r="M1857" s="68" t="str">
        <f>IFERROR(VLOOKUP($B1857,APガラス性能一覧!$A$2:$M$6097,12,0),"")</f>
        <v/>
      </c>
      <c r="N1857" s="68" t="str">
        <f>IFERROR(VLOOKUP($B1857,APガラス性能一覧!$A$2:$M$6097,13,0),"")</f>
        <v/>
      </c>
    </row>
    <row r="1858" spans="2:14" x14ac:dyDescent="0.4">
      <c r="B1858" s="68" t="str">
        <f>IF($D$2="","",IF($E$2=0.65,IFERROR(IF(INDEX(APガラス性能一覧!A:A,MATCH(ROW(B1852),APガラス性能一覧!$O:$O,0))="","",INDEX(APガラス性能一覧!A:A,MATCH(ROW(B1852),APガラス性能一覧!$O:$O,0))),""),IFERROR(IF(INDEX(APガラス性能一覧!A:A,MATCH(ROW(B1852),APガラス性能一覧!$N:$N,0))="","",INDEX(APガラス性能一覧!A:A,MATCH(ROW(B1852),APガラス性能一覧!$N:$N,0))),"")))</f>
        <v/>
      </c>
      <c r="C1858" s="68" t="str">
        <f>IFERROR(VLOOKUP($B1858,APガラス性能一覧!$A$2:$M$6097,2,0),"")</f>
        <v/>
      </c>
      <c r="D1858" s="68" t="str">
        <f>IFERROR(VLOOKUP($B1858,APガラス性能一覧!$A$2:$M$6097,3,0),"")</f>
        <v/>
      </c>
      <c r="E1858" s="68" t="str">
        <f>IFERROR(VLOOKUP($B1858,APガラス性能一覧!$A$2:$M$6097,4,0),"")</f>
        <v/>
      </c>
      <c r="F1858" s="68" t="str">
        <f>IFERROR(VLOOKUP($B1858,APガラス性能一覧!$A$2:$M$6097,5,0),"")</f>
        <v/>
      </c>
      <c r="G1858" s="68" t="str">
        <f>IFERROR(VLOOKUP($B1858,APガラス性能一覧!$A$2:$M$6097,6,0),"")</f>
        <v/>
      </c>
      <c r="H1858" s="68" t="str">
        <f>IFERROR(VLOOKUP($B1858,APガラス性能一覧!$A$2:$M$6097,7,0),"")</f>
        <v/>
      </c>
      <c r="I1858" s="68" t="str">
        <f>IFERROR(VLOOKUP($B1858,APガラス性能一覧!$A$2:$M$6097,8,0),"")</f>
        <v/>
      </c>
      <c r="J1858" s="68" t="str">
        <f>IFERROR(VLOOKUP($B1858,APガラス性能一覧!$A$2:$M$6097,9,0),"")</f>
        <v/>
      </c>
      <c r="K1858" s="68" t="str">
        <f>IFERROR(VLOOKUP($B1858,APガラス性能一覧!$A$2:$M$6097,10,0),"")</f>
        <v/>
      </c>
      <c r="L1858" s="68" t="str">
        <f>IFERROR(VLOOKUP($B1858,APガラス性能一覧!$A$2:$M$6097,11,0),"")</f>
        <v/>
      </c>
      <c r="M1858" s="68" t="str">
        <f>IFERROR(VLOOKUP($B1858,APガラス性能一覧!$A$2:$M$6097,12,0),"")</f>
        <v/>
      </c>
      <c r="N1858" s="68" t="str">
        <f>IFERROR(VLOOKUP($B1858,APガラス性能一覧!$A$2:$M$6097,13,0),"")</f>
        <v/>
      </c>
    </row>
    <row r="1859" spans="2:14" x14ac:dyDescent="0.4">
      <c r="B1859" s="68" t="str">
        <f>IF($D$2="","",IF($E$2=0.65,IFERROR(IF(INDEX(APガラス性能一覧!A:A,MATCH(ROW(B1853),APガラス性能一覧!$O:$O,0))="","",INDEX(APガラス性能一覧!A:A,MATCH(ROW(B1853),APガラス性能一覧!$O:$O,0))),""),IFERROR(IF(INDEX(APガラス性能一覧!A:A,MATCH(ROW(B1853),APガラス性能一覧!$N:$N,0))="","",INDEX(APガラス性能一覧!A:A,MATCH(ROW(B1853),APガラス性能一覧!$N:$N,0))),"")))</f>
        <v/>
      </c>
      <c r="C1859" s="68" t="str">
        <f>IFERROR(VLOOKUP($B1859,APガラス性能一覧!$A$2:$M$6097,2,0),"")</f>
        <v/>
      </c>
      <c r="D1859" s="68" t="str">
        <f>IFERROR(VLOOKUP($B1859,APガラス性能一覧!$A$2:$M$6097,3,0),"")</f>
        <v/>
      </c>
      <c r="E1859" s="68" t="str">
        <f>IFERROR(VLOOKUP($B1859,APガラス性能一覧!$A$2:$M$6097,4,0),"")</f>
        <v/>
      </c>
      <c r="F1859" s="68" t="str">
        <f>IFERROR(VLOOKUP($B1859,APガラス性能一覧!$A$2:$M$6097,5,0),"")</f>
        <v/>
      </c>
      <c r="G1859" s="68" t="str">
        <f>IFERROR(VLOOKUP($B1859,APガラス性能一覧!$A$2:$M$6097,6,0),"")</f>
        <v/>
      </c>
      <c r="H1859" s="68" t="str">
        <f>IFERROR(VLOOKUP($B1859,APガラス性能一覧!$A$2:$M$6097,7,0),"")</f>
        <v/>
      </c>
      <c r="I1859" s="68" t="str">
        <f>IFERROR(VLOOKUP($B1859,APガラス性能一覧!$A$2:$M$6097,8,0),"")</f>
        <v/>
      </c>
      <c r="J1859" s="68" t="str">
        <f>IFERROR(VLOOKUP($B1859,APガラス性能一覧!$A$2:$M$6097,9,0),"")</f>
        <v/>
      </c>
      <c r="K1859" s="68" t="str">
        <f>IFERROR(VLOOKUP($B1859,APガラス性能一覧!$A$2:$M$6097,10,0),"")</f>
        <v/>
      </c>
      <c r="L1859" s="68" t="str">
        <f>IFERROR(VLOOKUP($B1859,APガラス性能一覧!$A$2:$M$6097,11,0),"")</f>
        <v/>
      </c>
      <c r="M1859" s="68" t="str">
        <f>IFERROR(VLOOKUP($B1859,APガラス性能一覧!$A$2:$M$6097,12,0),"")</f>
        <v/>
      </c>
      <c r="N1859" s="68" t="str">
        <f>IFERROR(VLOOKUP($B1859,APガラス性能一覧!$A$2:$M$6097,13,0),"")</f>
        <v/>
      </c>
    </row>
    <row r="1860" spans="2:14" x14ac:dyDescent="0.4">
      <c r="B1860" s="68" t="str">
        <f>IF($D$2="","",IF($E$2=0.65,IFERROR(IF(INDEX(APガラス性能一覧!A:A,MATCH(ROW(B1854),APガラス性能一覧!$O:$O,0))="","",INDEX(APガラス性能一覧!A:A,MATCH(ROW(B1854),APガラス性能一覧!$O:$O,0))),""),IFERROR(IF(INDEX(APガラス性能一覧!A:A,MATCH(ROW(B1854),APガラス性能一覧!$N:$N,0))="","",INDEX(APガラス性能一覧!A:A,MATCH(ROW(B1854),APガラス性能一覧!$N:$N,0))),"")))</f>
        <v/>
      </c>
      <c r="C1860" s="68" t="str">
        <f>IFERROR(VLOOKUP($B1860,APガラス性能一覧!$A$2:$M$6097,2,0),"")</f>
        <v/>
      </c>
      <c r="D1860" s="68" t="str">
        <f>IFERROR(VLOOKUP($B1860,APガラス性能一覧!$A$2:$M$6097,3,0),"")</f>
        <v/>
      </c>
      <c r="E1860" s="68" t="str">
        <f>IFERROR(VLOOKUP($B1860,APガラス性能一覧!$A$2:$M$6097,4,0),"")</f>
        <v/>
      </c>
      <c r="F1860" s="68" t="str">
        <f>IFERROR(VLOOKUP($B1860,APガラス性能一覧!$A$2:$M$6097,5,0),"")</f>
        <v/>
      </c>
      <c r="G1860" s="68" t="str">
        <f>IFERROR(VLOOKUP($B1860,APガラス性能一覧!$A$2:$M$6097,6,0),"")</f>
        <v/>
      </c>
      <c r="H1860" s="68" t="str">
        <f>IFERROR(VLOOKUP($B1860,APガラス性能一覧!$A$2:$M$6097,7,0),"")</f>
        <v/>
      </c>
      <c r="I1860" s="68" t="str">
        <f>IFERROR(VLOOKUP($B1860,APガラス性能一覧!$A$2:$M$6097,8,0),"")</f>
        <v/>
      </c>
      <c r="J1860" s="68" t="str">
        <f>IFERROR(VLOOKUP($B1860,APガラス性能一覧!$A$2:$M$6097,9,0),"")</f>
        <v/>
      </c>
      <c r="K1860" s="68" t="str">
        <f>IFERROR(VLOOKUP($B1860,APガラス性能一覧!$A$2:$M$6097,10,0),"")</f>
        <v/>
      </c>
      <c r="L1860" s="68" t="str">
        <f>IFERROR(VLOOKUP($B1860,APガラス性能一覧!$A$2:$M$6097,11,0),"")</f>
        <v/>
      </c>
      <c r="M1860" s="68" t="str">
        <f>IFERROR(VLOOKUP($B1860,APガラス性能一覧!$A$2:$M$6097,12,0),"")</f>
        <v/>
      </c>
      <c r="N1860" s="68" t="str">
        <f>IFERROR(VLOOKUP($B1860,APガラス性能一覧!$A$2:$M$6097,13,0),"")</f>
        <v/>
      </c>
    </row>
    <row r="1861" spans="2:14" x14ac:dyDescent="0.4">
      <c r="B1861" s="68" t="str">
        <f>IF($D$2="","",IF($E$2=0.65,IFERROR(IF(INDEX(APガラス性能一覧!A:A,MATCH(ROW(B1855),APガラス性能一覧!$O:$O,0))="","",INDEX(APガラス性能一覧!A:A,MATCH(ROW(B1855),APガラス性能一覧!$O:$O,0))),""),IFERROR(IF(INDEX(APガラス性能一覧!A:A,MATCH(ROW(B1855),APガラス性能一覧!$N:$N,0))="","",INDEX(APガラス性能一覧!A:A,MATCH(ROW(B1855),APガラス性能一覧!$N:$N,0))),"")))</f>
        <v/>
      </c>
      <c r="C1861" s="68" t="str">
        <f>IFERROR(VLOOKUP($B1861,APガラス性能一覧!$A$2:$M$6097,2,0),"")</f>
        <v/>
      </c>
      <c r="D1861" s="68" t="str">
        <f>IFERROR(VLOOKUP($B1861,APガラス性能一覧!$A$2:$M$6097,3,0),"")</f>
        <v/>
      </c>
      <c r="E1861" s="68" t="str">
        <f>IFERROR(VLOOKUP($B1861,APガラス性能一覧!$A$2:$M$6097,4,0),"")</f>
        <v/>
      </c>
      <c r="F1861" s="68" t="str">
        <f>IFERROR(VLOOKUP($B1861,APガラス性能一覧!$A$2:$M$6097,5,0),"")</f>
        <v/>
      </c>
      <c r="G1861" s="68" t="str">
        <f>IFERROR(VLOOKUP($B1861,APガラス性能一覧!$A$2:$M$6097,6,0),"")</f>
        <v/>
      </c>
      <c r="H1861" s="68" t="str">
        <f>IFERROR(VLOOKUP($B1861,APガラス性能一覧!$A$2:$M$6097,7,0),"")</f>
        <v/>
      </c>
      <c r="I1861" s="68" t="str">
        <f>IFERROR(VLOOKUP($B1861,APガラス性能一覧!$A$2:$M$6097,8,0),"")</f>
        <v/>
      </c>
      <c r="J1861" s="68" t="str">
        <f>IFERROR(VLOOKUP($B1861,APガラス性能一覧!$A$2:$M$6097,9,0),"")</f>
        <v/>
      </c>
      <c r="K1861" s="68" t="str">
        <f>IFERROR(VLOOKUP($B1861,APガラス性能一覧!$A$2:$M$6097,10,0),"")</f>
        <v/>
      </c>
      <c r="L1861" s="68" t="str">
        <f>IFERROR(VLOOKUP($B1861,APガラス性能一覧!$A$2:$M$6097,11,0),"")</f>
        <v/>
      </c>
      <c r="M1861" s="68" t="str">
        <f>IFERROR(VLOOKUP($B1861,APガラス性能一覧!$A$2:$M$6097,12,0),"")</f>
        <v/>
      </c>
      <c r="N1861" s="68" t="str">
        <f>IFERROR(VLOOKUP($B1861,APガラス性能一覧!$A$2:$M$6097,13,0),"")</f>
        <v/>
      </c>
    </row>
    <row r="1862" spans="2:14" x14ac:dyDescent="0.4">
      <c r="B1862" s="68" t="str">
        <f>IF($D$2="","",IF($E$2=0.65,IFERROR(IF(INDEX(APガラス性能一覧!A:A,MATCH(ROW(B1856),APガラス性能一覧!$O:$O,0))="","",INDEX(APガラス性能一覧!A:A,MATCH(ROW(B1856),APガラス性能一覧!$O:$O,0))),""),IFERROR(IF(INDEX(APガラス性能一覧!A:A,MATCH(ROW(B1856),APガラス性能一覧!$N:$N,0))="","",INDEX(APガラス性能一覧!A:A,MATCH(ROW(B1856),APガラス性能一覧!$N:$N,0))),"")))</f>
        <v/>
      </c>
      <c r="C1862" s="68" t="str">
        <f>IFERROR(VLOOKUP($B1862,APガラス性能一覧!$A$2:$M$6097,2,0),"")</f>
        <v/>
      </c>
      <c r="D1862" s="68" t="str">
        <f>IFERROR(VLOOKUP($B1862,APガラス性能一覧!$A$2:$M$6097,3,0),"")</f>
        <v/>
      </c>
      <c r="E1862" s="68" t="str">
        <f>IFERROR(VLOOKUP($B1862,APガラス性能一覧!$A$2:$M$6097,4,0),"")</f>
        <v/>
      </c>
      <c r="F1862" s="68" t="str">
        <f>IFERROR(VLOOKUP($B1862,APガラス性能一覧!$A$2:$M$6097,5,0),"")</f>
        <v/>
      </c>
      <c r="G1862" s="68" t="str">
        <f>IFERROR(VLOOKUP($B1862,APガラス性能一覧!$A$2:$M$6097,6,0),"")</f>
        <v/>
      </c>
      <c r="H1862" s="68" t="str">
        <f>IFERROR(VLOOKUP($B1862,APガラス性能一覧!$A$2:$M$6097,7,0),"")</f>
        <v/>
      </c>
      <c r="I1862" s="68" t="str">
        <f>IFERROR(VLOOKUP($B1862,APガラス性能一覧!$A$2:$M$6097,8,0),"")</f>
        <v/>
      </c>
      <c r="J1862" s="68" t="str">
        <f>IFERROR(VLOOKUP($B1862,APガラス性能一覧!$A$2:$M$6097,9,0),"")</f>
        <v/>
      </c>
      <c r="K1862" s="68" t="str">
        <f>IFERROR(VLOOKUP($B1862,APガラス性能一覧!$A$2:$M$6097,10,0),"")</f>
        <v/>
      </c>
      <c r="L1862" s="68" t="str">
        <f>IFERROR(VLOOKUP($B1862,APガラス性能一覧!$A$2:$M$6097,11,0),"")</f>
        <v/>
      </c>
      <c r="M1862" s="68" t="str">
        <f>IFERROR(VLOOKUP($B1862,APガラス性能一覧!$A$2:$M$6097,12,0),"")</f>
        <v/>
      </c>
      <c r="N1862" s="68" t="str">
        <f>IFERROR(VLOOKUP($B1862,APガラス性能一覧!$A$2:$M$6097,13,0),"")</f>
        <v/>
      </c>
    </row>
    <row r="1863" spans="2:14" x14ac:dyDescent="0.4">
      <c r="B1863" s="68" t="str">
        <f>IF($D$2="","",IF($E$2=0.65,IFERROR(IF(INDEX(APガラス性能一覧!A:A,MATCH(ROW(B1857),APガラス性能一覧!$O:$O,0))="","",INDEX(APガラス性能一覧!A:A,MATCH(ROW(B1857),APガラス性能一覧!$O:$O,0))),""),IFERROR(IF(INDEX(APガラス性能一覧!A:A,MATCH(ROW(B1857),APガラス性能一覧!$N:$N,0))="","",INDEX(APガラス性能一覧!A:A,MATCH(ROW(B1857),APガラス性能一覧!$N:$N,0))),"")))</f>
        <v/>
      </c>
      <c r="C1863" s="68" t="str">
        <f>IFERROR(VLOOKUP($B1863,APガラス性能一覧!$A$2:$M$6097,2,0),"")</f>
        <v/>
      </c>
      <c r="D1863" s="68" t="str">
        <f>IFERROR(VLOOKUP($B1863,APガラス性能一覧!$A$2:$M$6097,3,0),"")</f>
        <v/>
      </c>
      <c r="E1863" s="68" t="str">
        <f>IFERROR(VLOOKUP($B1863,APガラス性能一覧!$A$2:$M$6097,4,0),"")</f>
        <v/>
      </c>
      <c r="F1863" s="68" t="str">
        <f>IFERROR(VLOOKUP($B1863,APガラス性能一覧!$A$2:$M$6097,5,0),"")</f>
        <v/>
      </c>
      <c r="G1863" s="68" t="str">
        <f>IFERROR(VLOOKUP($B1863,APガラス性能一覧!$A$2:$M$6097,6,0),"")</f>
        <v/>
      </c>
      <c r="H1863" s="68" t="str">
        <f>IFERROR(VLOOKUP($B1863,APガラス性能一覧!$A$2:$M$6097,7,0),"")</f>
        <v/>
      </c>
      <c r="I1863" s="68" t="str">
        <f>IFERROR(VLOOKUP($B1863,APガラス性能一覧!$A$2:$M$6097,8,0),"")</f>
        <v/>
      </c>
      <c r="J1863" s="68" t="str">
        <f>IFERROR(VLOOKUP($B1863,APガラス性能一覧!$A$2:$M$6097,9,0),"")</f>
        <v/>
      </c>
      <c r="K1863" s="68" t="str">
        <f>IFERROR(VLOOKUP($B1863,APガラス性能一覧!$A$2:$M$6097,10,0),"")</f>
        <v/>
      </c>
      <c r="L1863" s="68" t="str">
        <f>IFERROR(VLOOKUP($B1863,APガラス性能一覧!$A$2:$M$6097,11,0),"")</f>
        <v/>
      </c>
      <c r="M1863" s="68" t="str">
        <f>IFERROR(VLOOKUP($B1863,APガラス性能一覧!$A$2:$M$6097,12,0),"")</f>
        <v/>
      </c>
      <c r="N1863" s="68" t="str">
        <f>IFERROR(VLOOKUP($B1863,APガラス性能一覧!$A$2:$M$6097,13,0),"")</f>
        <v/>
      </c>
    </row>
    <row r="1864" spans="2:14" x14ac:dyDescent="0.4">
      <c r="B1864" s="68" t="str">
        <f>IF($D$2="","",IF($E$2=0.65,IFERROR(IF(INDEX(APガラス性能一覧!A:A,MATCH(ROW(B1858),APガラス性能一覧!$O:$O,0))="","",INDEX(APガラス性能一覧!A:A,MATCH(ROW(B1858),APガラス性能一覧!$O:$O,0))),""),IFERROR(IF(INDEX(APガラス性能一覧!A:A,MATCH(ROW(B1858),APガラス性能一覧!$N:$N,0))="","",INDEX(APガラス性能一覧!A:A,MATCH(ROW(B1858),APガラス性能一覧!$N:$N,0))),"")))</f>
        <v/>
      </c>
      <c r="C1864" s="68" t="str">
        <f>IFERROR(VLOOKUP($B1864,APガラス性能一覧!$A$2:$M$6097,2,0),"")</f>
        <v/>
      </c>
      <c r="D1864" s="68" t="str">
        <f>IFERROR(VLOOKUP($B1864,APガラス性能一覧!$A$2:$M$6097,3,0),"")</f>
        <v/>
      </c>
      <c r="E1864" s="68" t="str">
        <f>IFERROR(VLOOKUP($B1864,APガラス性能一覧!$A$2:$M$6097,4,0),"")</f>
        <v/>
      </c>
      <c r="F1864" s="68" t="str">
        <f>IFERROR(VLOOKUP($B1864,APガラス性能一覧!$A$2:$M$6097,5,0),"")</f>
        <v/>
      </c>
      <c r="G1864" s="68" t="str">
        <f>IFERROR(VLOOKUP($B1864,APガラス性能一覧!$A$2:$M$6097,6,0),"")</f>
        <v/>
      </c>
      <c r="H1864" s="68" t="str">
        <f>IFERROR(VLOOKUP($B1864,APガラス性能一覧!$A$2:$M$6097,7,0),"")</f>
        <v/>
      </c>
      <c r="I1864" s="68" t="str">
        <f>IFERROR(VLOOKUP($B1864,APガラス性能一覧!$A$2:$M$6097,8,0),"")</f>
        <v/>
      </c>
      <c r="J1864" s="68" t="str">
        <f>IFERROR(VLOOKUP($B1864,APガラス性能一覧!$A$2:$M$6097,9,0),"")</f>
        <v/>
      </c>
      <c r="K1864" s="68" t="str">
        <f>IFERROR(VLOOKUP($B1864,APガラス性能一覧!$A$2:$M$6097,10,0),"")</f>
        <v/>
      </c>
      <c r="L1864" s="68" t="str">
        <f>IFERROR(VLOOKUP($B1864,APガラス性能一覧!$A$2:$M$6097,11,0),"")</f>
        <v/>
      </c>
      <c r="M1864" s="68" t="str">
        <f>IFERROR(VLOOKUP($B1864,APガラス性能一覧!$A$2:$M$6097,12,0),"")</f>
        <v/>
      </c>
      <c r="N1864" s="68" t="str">
        <f>IFERROR(VLOOKUP($B1864,APガラス性能一覧!$A$2:$M$6097,13,0),"")</f>
        <v/>
      </c>
    </row>
    <row r="1865" spans="2:14" x14ac:dyDescent="0.4">
      <c r="B1865" s="68" t="str">
        <f>IF($D$2="","",IF($E$2=0.65,IFERROR(IF(INDEX(APガラス性能一覧!A:A,MATCH(ROW(B1859),APガラス性能一覧!$O:$O,0))="","",INDEX(APガラス性能一覧!A:A,MATCH(ROW(B1859),APガラス性能一覧!$O:$O,0))),""),IFERROR(IF(INDEX(APガラス性能一覧!A:A,MATCH(ROW(B1859),APガラス性能一覧!$N:$N,0))="","",INDEX(APガラス性能一覧!A:A,MATCH(ROW(B1859),APガラス性能一覧!$N:$N,0))),"")))</f>
        <v/>
      </c>
      <c r="C1865" s="68" t="str">
        <f>IFERROR(VLOOKUP($B1865,APガラス性能一覧!$A$2:$M$6097,2,0),"")</f>
        <v/>
      </c>
      <c r="D1865" s="68" t="str">
        <f>IFERROR(VLOOKUP($B1865,APガラス性能一覧!$A$2:$M$6097,3,0),"")</f>
        <v/>
      </c>
      <c r="E1865" s="68" t="str">
        <f>IFERROR(VLOOKUP($B1865,APガラス性能一覧!$A$2:$M$6097,4,0),"")</f>
        <v/>
      </c>
      <c r="F1865" s="68" t="str">
        <f>IFERROR(VLOOKUP($B1865,APガラス性能一覧!$A$2:$M$6097,5,0),"")</f>
        <v/>
      </c>
      <c r="G1865" s="68" t="str">
        <f>IFERROR(VLOOKUP($B1865,APガラス性能一覧!$A$2:$M$6097,6,0),"")</f>
        <v/>
      </c>
      <c r="H1865" s="68" t="str">
        <f>IFERROR(VLOOKUP($B1865,APガラス性能一覧!$A$2:$M$6097,7,0),"")</f>
        <v/>
      </c>
      <c r="I1865" s="68" t="str">
        <f>IFERROR(VLOOKUP($B1865,APガラス性能一覧!$A$2:$M$6097,8,0),"")</f>
        <v/>
      </c>
      <c r="J1865" s="68" t="str">
        <f>IFERROR(VLOOKUP($B1865,APガラス性能一覧!$A$2:$M$6097,9,0),"")</f>
        <v/>
      </c>
      <c r="K1865" s="68" t="str">
        <f>IFERROR(VLOOKUP($B1865,APガラス性能一覧!$A$2:$M$6097,10,0),"")</f>
        <v/>
      </c>
      <c r="L1865" s="68" t="str">
        <f>IFERROR(VLOOKUP($B1865,APガラス性能一覧!$A$2:$M$6097,11,0),"")</f>
        <v/>
      </c>
      <c r="M1865" s="68" t="str">
        <f>IFERROR(VLOOKUP($B1865,APガラス性能一覧!$A$2:$M$6097,12,0),"")</f>
        <v/>
      </c>
      <c r="N1865" s="68" t="str">
        <f>IFERROR(VLOOKUP($B1865,APガラス性能一覧!$A$2:$M$6097,13,0),"")</f>
        <v/>
      </c>
    </row>
    <row r="1866" spans="2:14" x14ac:dyDescent="0.4">
      <c r="B1866" s="68" t="str">
        <f>IF($D$2="","",IF($E$2=0.65,IFERROR(IF(INDEX(APガラス性能一覧!A:A,MATCH(ROW(B1860),APガラス性能一覧!$O:$O,0))="","",INDEX(APガラス性能一覧!A:A,MATCH(ROW(B1860),APガラス性能一覧!$O:$O,0))),""),IFERROR(IF(INDEX(APガラス性能一覧!A:A,MATCH(ROW(B1860),APガラス性能一覧!$N:$N,0))="","",INDEX(APガラス性能一覧!A:A,MATCH(ROW(B1860),APガラス性能一覧!$N:$N,0))),"")))</f>
        <v/>
      </c>
      <c r="C1866" s="68" t="str">
        <f>IFERROR(VLOOKUP($B1866,APガラス性能一覧!$A$2:$M$6097,2,0),"")</f>
        <v/>
      </c>
      <c r="D1866" s="68" t="str">
        <f>IFERROR(VLOOKUP($B1866,APガラス性能一覧!$A$2:$M$6097,3,0),"")</f>
        <v/>
      </c>
      <c r="E1866" s="68" t="str">
        <f>IFERROR(VLOOKUP($B1866,APガラス性能一覧!$A$2:$M$6097,4,0),"")</f>
        <v/>
      </c>
      <c r="F1866" s="68" t="str">
        <f>IFERROR(VLOOKUP($B1866,APガラス性能一覧!$A$2:$M$6097,5,0),"")</f>
        <v/>
      </c>
      <c r="G1866" s="68" t="str">
        <f>IFERROR(VLOOKUP($B1866,APガラス性能一覧!$A$2:$M$6097,6,0),"")</f>
        <v/>
      </c>
      <c r="H1866" s="68" t="str">
        <f>IFERROR(VLOOKUP($B1866,APガラス性能一覧!$A$2:$M$6097,7,0),"")</f>
        <v/>
      </c>
      <c r="I1866" s="68" t="str">
        <f>IFERROR(VLOOKUP($B1866,APガラス性能一覧!$A$2:$M$6097,8,0),"")</f>
        <v/>
      </c>
      <c r="J1866" s="68" t="str">
        <f>IFERROR(VLOOKUP($B1866,APガラス性能一覧!$A$2:$M$6097,9,0),"")</f>
        <v/>
      </c>
      <c r="K1866" s="68" t="str">
        <f>IFERROR(VLOOKUP($B1866,APガラス性能一覧!$A$2:$M$6097,10,0),"")</f>
        <v/>
      </c>
      <c r="L1866" s="68" t="str">
        <f>IFERROR(VLOOKUP($B1866,APガラス性能一覧!$A$2:$M$6097,11,0),"")</f>
        <v/>
      </c>
      <c r="M1866" s="68" t="str">
        <f>IFERROR(VLOOKUP($B1866,APガラス性能一覧!$A$2:$M$6097,12,0),"")</f>
        <v/>
      </c>
      <c r="N1866" s="68" t="str">
        <f>IFERROR(VLOOKUP($B1866,APガラス性能一覧!$A$2:$M$6097,13,0),"")</f>
        <v/>
      </c>
    </row>
    <row r="1867" spans="2:14" x14ac:dyDescent="0.4">
      <c r="B1867" s="68" t="str">
        <f>IF($D$2="","",IF($E$2=0.65,IFERROR(IF(INDEX(APガラス性能一覧!A:A,MATCH(ROW(B1861),APガラス性能一覧!$O:$O,0))="","",INDEX(APガラス性能一覧!A:A,MATCH(ROW(B1861),APガラス性能一覧!$O:$O,0))),""),IFERROR(IF(INDEX(APガラス性能一覧!A:A,MATCH(ROW(B1861),APガラス性能一覧!$N:$N,0))="","",INDEX(APガラス性能一覧!A:A,MATCH(ROW(B1861),APガラス性能一覧!$N:$N,0))),"")))</f>
        <v/>
      </c>
      <c r="C1867" s="68" t="str">
        <f>IFERROR(VLOOKUP($B1867,APガラス性能一覧!$A$2:$M$6097,2,0),"")</f>
        <v/>
      </c>
      <c r="D1867" s="68" t="str">
        <f>IFERROR(VLOOKUP($B1867,APガラス性能一覧!$A$2:$M$6097,3,0),"")</f>
        <v/>
      </c>
      <c r="E1867" s="68" t="str">
        <f>IFERROR(VLOOKUP($B1867,APガラス性能一覧!$A$2:$M$6097,4,0),"")</f>
        <v/>
      </c>
      <c r="F1867" s="68" t="str">
        <f>IFERROR(VLOOKUP($B1867,APガラス性能一覧!$A$2:$M$6097,5,0),"")</f>
        <v/>
      </c>
      <c r="G1867" s="68" t="str">
        <f>IFERROR(VLOOKUP($B1867,APガラス性能一覧!$A$2:$M$6097,6,0),"")</f>
        <v/>
      </c>
      <c r="H1867" s="68" t="str">
        <f>IFERROR(VLOOKUP($B1867,APガラス性能一覧!$A$2:$M$6097,7,0),"")</f>
        <v/>
      </c>
      <c r="I1867" s="68" t="str">
        <f>IFERROR(VLOOKUP($B1867,APガラス性能一覧!$A$2:$M$6097,8,0),"")</f>
        <v/>
      </c>
      <c r="J1867" s="68" t="str">
        <f>IFERROR(VLOOKUP($B1867,APガラス性能一覧!$A$2:$M$6097,9,0),"")</f>
        <v/>
      </c>
      <c r="K1867" s="68" t="str">
        <f>IFERROR(VLOOKUP($B1867,APガラス性能一覧!$A$2:$M$6097,10,0),"")</f>
        <v/>
      </c>
      <c r="L1867" s="68" t="str">
        <f>IFERROR(VLOOKUP($B1867,APガラス性能一覧!$A$2:$M$6097,11,0),"")</f>
        <v/>
      </c>
      <c r="M1867" s="68" t="str">
        <f>IFERROR(VLOOKUP($B1867,APガラス性能一覧!$A$2:$M$6097,12,0),"")</f>
        <v/>
      </c>
      <c r="N1867" s="68" t="str">
        <f>IFERROR(VLOOKUP($B1867,APガラス性能一覧!$A$2:$M$6097,13,0),"")</f>
        <v/>
      </c>
    </row>
    <row r="1868" spans="2:14" x14ac:dyDescent="0.4">
      <c r="B1868" s="68" t="str">
        <f>IF($D$2="","",IF($E$2=0.65,IFERROR(IF(INDEX(APガラス性能一覧!A:A,MATCH(ROW(B1862),APガラス性能一覧!$O:$O,0))="","",INDEX(APガラス性能一覧!A:A,MATCH(ROW(B1862),APガラス性能一覧!$O:$O,0))),""),IFERROR(IF(INDEX(APガラス性能一覧!A:A,MATCH(ROW(B1862),APガラス性能一覧!$N:$N,0))="","",INDEX(APガラス性能一覧!A:A,MATCH(ROW(B1862),APガラス性能一覧!$N:$N,0))),"")))</f>
        <v/>
      </c>
      <c r="C1868" s="68" t="str">
        <f>IFERROR(VLOOKUP($B1868,APガラス性能一覧!$A$2:$M$6097,2,0),"")</f>
        <v/>
      </c>
      <c r="D1868" s="68" t="str">
        <f>IFERROR(VLOOKUP($B1868,APガラス性能一覧!$A$2:$M$6097,3,0),"")</f>
        <v/>
      </c>
      <c r="E1868" s="68" t="str">
        <f>IFERROR(VLOOKUP($B1868,APガラス性能一覧!$A$2:$M$6097,4,0),"")</f>
        <v/>
      </c>
      <c r="F1868" s="68" t="str">
        <f>IFERROR(VLOOKUP($B1868,APガラス性能一覧!$A$2:$M$6097,5,0),"")</f>
        <v/>
      </c>
      <c r="G1868" s="68" t="str">
        <f>IFERROR(VLOOKUP($B1868,APガラス性能一覧!$A$2:$M$6097,6,0),"")</f>
        <v/>
      </c>
      <c r="H1868" s="68" t="str">
        <f>IFERROR(VLOOKUP($B1868,APガラス性能一覧!$A$2:$M$6097,7,0),"")</f>
        <v/>
      </c>
      <c r="I1868" s="68" t="str">
        <f>IFERROR(VLOOKUP($B1868,APガラス性能一覧!$A$2:$M$6097,8,0),"")</f>
        <v/>
      </c>
      <c r="J1868" s="68" t="str">
        <f>IFERROR(VLOOKUP($B1868,APガラス性能一覧!$A$2:$M$6097,9,0),"")</f>
        <v/>
      </c>
      <c r="K1868" s="68" t="str">
        <f>IFERROR(VLOOKUP($B1868,APガラス性能一覧!$A$2:$M$6097,10,0),"")</f>
        <v/>
      </c>
      <c r="L1868" s="68" t="str">
        <f>IFERROR(VLOOKUP($B1868,APガラス性能一覧!$A$2:$M$6097,11,0),"")</f>
        <v/>
      </c>
      <c r="M1868" s="68" t="str">
        <f>IFERROR(VLOOKUP($B1868,APガラス性能一覧!$A$2:$M$6097,12,0),"")</f>
        <v/>
      </c>
      <c r="N1868" s="68" t="str">
        <f>IFERROR(VLOOKUP($B1868,APガラス性能一覧!$A$2:$M$6097,13,0),"")</f>
        <v/>
      </c>
    </row>
    <row r="1869" spans="2:14" x14ac:dyDescent="0.4">
      <c r="B1869" s="68" t="str">
        <f>IF($D$2="","",IF($E$2=0.65,IFERROR(IF(INDEX(APガラス性能一覧!A:A,MATCH(ROW(B1863),APガラス性能一覧!$O:$O,0))="","",INDEX(APガラス性能一覧!A:A,MATCH(ROW(B1863),APガラス性能一覧!$O:$O,0))),""),IFERROR(IF(INDEX(APガラス性能一覧!A:A,MATCH(ROW(B1863),APガラス性能一覧!$N:$N,0))="","",INDEX(APガラス性能一覧!A:A,MATCH(ROW(B1863),APガラス性能一覧!$N:$N,0))),"")))</f>
        <v/>
      </c>
      <c r="C1869" s="68" t="str">
        <f>IFERROR(VLOOKUP($B1869,APガラス性能一覧!$A$2:$M$6097,2,0),"")</f>
        <v/>
      </c>
      <c r="D1869" s="68" t="str">
        <f>IFERROR(VLOOKUP($B1869,APガラス性能一覧!$A$2:$M$6097,3,0),"")</f>
        <v/>
      </c>
      <c r="E1869" s="68" t="str">
        <f>IFERROR(VLOOKUP($B1869,APガラス性能一覧!$A$2:$M$6097,4,0),"")</f>
        <v/>
      </c>
      <c r="F1869" s="68" t="str">
        <f>IFERROR(VLOOKUP($B1869,APガラス性能一覧!$A$2:$M$6097,5,0),"")</f>
        <v/>
      </c>
      <c r="G1869" s="68" t="str">
        <f>IFERROR(VLOOKUP($B1869,APガラス性能一覧!$A$2:$M$6097,6,0),"")</f>
        <v/>
      </c>
      <c r="H1869" s="68" t="str">
        <f>IFERROR(VLOOKUP($B1869,APガラス性能一覧!$A$2:$M$6097,7,0),"")</f>
        <v/>
      </c>
      <c r="I1869" s="68" t="str">
        <f>IFERROR(VLOOKUP($B1869,APガラス性能一覧!$A$2:$M$6097,8,0),"")</f>
        <v/>
      </c>
      <c r="J1869" s="68" t="str">
        <f>IFERROR(VLOOKUP($B1869,APガラス性能一覧!$A$2:$M$6097,9,0),"")</f>
        <v/>
      </c>
      <c r="K1869" s="68" t="str">
        <f>IFERROR(VLOOKUP($B1869,APガラス性能一覧!$A$2:$M$6097,10,0),"")</f>
        <v/>
      </c>
      <c r="L1869" s="68" t="str">
        <f>IFERROR(VLOOKUP($B1869,APガラス性能一覧!$A$2:$M$6097,11,0),"")</f>
        <v/>
      </c>
      <c r="M1869" s="68" t="str">
        <f>IFERROR(VLOOKUP($B1869,APガラス性能一覧!$A$2:$M$6097,12,0),"")</f>
        <v/>
      </c>
      <c r="N1869" s="68" t="str">
        <f>IFERROR(VLOOKUP($B1869,APガラス性能一覧!$A$2:$M$6097,13,0),"")</f>
        <v/>
      </c>
    </row>
    <row r="1870" spans="2:14" x14ac:dyDescent="0.4">
      <c r="B1870" s="68" t="str">
        <f>IF($D$2="","",IF($E$2=0.65,IFERROR(IF(INDEX(APガラス性能一覧!A:A,MATCH(ROW(B1864),APガラス性能一覧!$O:$O,0))="","",INDEX(APガラス性能一覧!A:A,MATCH(ROW(B1864),APガラス性能一覧!$O:$O,0))),""),IFERROR(IF(INDEX(APガラス性能一覧!A:A,MATCH(ROW(B1864),APガラス性能一覧!$N:$N,0))="","",INDEX(APガラス性能一覧!A:A,MATCH(ROW(B1864),APガラス性能一覧!$N:$N,0))),"")))</f>
        <v/>
      </c>
      <c r="C1870" s="68" t="str">
        <f>IFERROR(VLOOKUP($B1870,APガラス性能一覧!$A$2:$M$6097,2,0),"")</f>
        <v/>
      </c>
      <c r="D1870" s="68" t="str">
        <f>IFERROR(VLOOKUP($B1870,APガラス性能一覧!$A$2:$M$6097,3,0),"")</f>
        <v/>
      </c>
      <c r="E1870" s="68" t="str">
        <f>IFERROR(VLOOKUP($B1870,APガラス性能一覧!$A$2:$M$6097,4,0),"")</f>
        <v/>
      </c>
      <c r="F1870" s="68" t="str">
        <f>IFERROR(VLOOKUP($B1870,APガラス性能一覧!$A$2:$M$6097,5,0),"")</f>
        <v/>
      </c>
      <c r="G1870" s="68" t="str">
        <f>IFERROR(VLOOKUP($B1870,APガラス性能一覧!$A$2:$M$6097,6,0),"")</f>
        <v/>
      </c>
      <c r="H1870" s="68" t="str">
        <f>IFERROR(VLOOKUP($B1870,APガラス性能一覧!$A$2:$M$6097,7,0),"")</f>
        <v/>
      </c>
      <c r="I1870" s="68" t="str">
        <f>IFERROR(VLOOKUP($B1870,APガラス性能一覧!$A$2:$M$6097,8,0),"")</f>
        <v/>
      </c>
      <c r="J1870" s="68" t="str">
        <f>IFERROR(VLOOKUP($B1870,APガラス性能一覧!$A$2:$M$6097,9,0),"")</f>
        <v/>
      </c>
      <c r="K1870" s="68" t="str">
        <f>IFERROR(VLOOKUP($B1870,APガラス性能一覧!$A$2:$M$6097,10,0),"")</f>
        <v/>
      </c>
      <c r="L1870" s="68" t="str">
        <f>IFERROR(VLOOKUP($B1870,APガラス性能一覧!$A$2:$M$6097,11,0),"")</f>
        <v/>
      </c>
      <c r="M1870" s="68" t="str">
        <f>IFERROR(VLOOKUP($B1870,APガラス性能一覧!$A$2:$M$6097,12,0),"")</f>
        <v/>
      </c>
      <c r="N1870" s="68" t="str">
        <f>IFERROR(VLOOKUP($B1870,APガラス性能一覧!$A$2:$M$6097,13,0),"")</f>
        <v/>
      </c>
    </row>
    <row r="1871" spans="2:14" x14ac:dyDescent="0.4">
      <c r="B1871" s="68" t="str">
        <f>IF($D$2="","",IF($E$2=0.65,IFERROR(IF(INDEX(APガラス性能一覧!A:A,MATCH(ROW(B1865),APガラス性能一覧!$O:$O,0))="","",INDEX(APガラス性能一覧!A:A,MATCH(ROW(B1865),APガラス性能一覧!$O:$O,0))),""),IFERROR(IF(INDEX(APガラス性能一覧!A:A,MATCH(ROW(B1865),APガラス性能一覧!$N:$N,0))="","",INDEX(APガラス性能一覧!A:A,MATCH(ROW(B1865),APガラス性能一覧!$N:$N,0))),"")))</f>
        <v/>
      </c>
      <c r="C1871" s="68" t="str">
        <f>IFERROR(VLOOKUP($B1871,APガラス性能一覧!$A$2:$M$6097,2,0),"")</f>
        <v/>
      </c>
      <c r="D1871" s="68" t="str">
        <f>IFERROR(VLOOKUP($B1871,APガラス性能一覧!$A$2:$M$6097,3,0),"")</f>
        <v/>
      </c>
      <c r="E1871" s="68" t="str">
        <f>IFERROR(VLOOKUP($B1871,APガラス性能一覧!$A$2:$M$6097,4,0),"")</f>
        <v/>
      </c>
      <c r="F1871" s="68" t="str">
        <f>IFERROR(VLOOKUP($B1871,APガラス性能一覧!$A$2:$M$6097,5,0),"")</f>
        <v/>
      </c>
      <c r="G1871" s="68" t="str">
        <f>IFERROR(VLOOKUP($B1871,APガラス性能一覧!$A$2:$M$6097,6,0),"")</f>
        <v/>
      </c>
      <c r="H1871" s="68" t="str">
        <f>IFERROR(VLOOKUP($B1871,APガラス性能一覧!$A$2:$M$6097,7,0),"")</f>
        <v/>
      </c>
      <c r="I1871" s="68" t="str">
        <f>IFERROR(VLOOKUP($B1871,APガラス性能一覧!$A$2:$M$6097,8,0),"")</f>
        <v/>
      </c>
      <c r="J1871" s="68" t="str">
        <f>IFERROR(VLOOKUP($B1871,APガラス性能一覧!$A$2:$M$6097,9,0),"")</f>
        <v/>
      </c>
      <c r="K1871" s="68" t="str">
        <f>IFERROR(VLOOKUP($B1871,APガラス性能一覧!$A$2:$M$6097,10,0),"")</f>
        <v/>
      </c>
      <c r="L1871" s="68" t="str">
        <f>IFERROR(VLOOKUP($B1871,APガラス性能一覧!$A$2:$M$6097,11,0),"")</f>
        <v/>
      </c>
      <c r="M1871" s="68" t="str">
        <f>IFERROR(VLOOKUP($B1871,APガラス性能一覧!$A$2:$M$6097,12,0),"")</f>
        <v/>
      </c>
      <c r="N1871" s="68" t="str">
        <f>IFERROR(VLOOKUP($B1871,APガラス性能一覧!$A$2:$M$6097,13,0),"")</f>
        <v/>
      </c>
    </row>
    <row r="1872" spans="2:14" x14ac:dyDescent="0.4">
      <c r="B1872" s="68" t="str">
        <f>IF($D$2="","",IF($E$2=0.65,IFERROR(IF(INDEX(APガラス性能一覧!A:A,MATCH(ROW(B1866),APガラス性能一覧!$O:$O,0))="","",INDEX(APガラス性能一覧!A:A,MATCH(ROW(B1866),APガラス性能一覧!$O:$O,0))),""),IFERROR(IF(INDEX(APガラス性能一覧!A:A,MATCH(ROW(B1866),APガラス性能一覧!$N:$N,0))="","",INDEX(APガラス性能一覧!A:A,MATCH(ROW(B1866),APガラス性能一覧!$N:$N,0))),"")))</f>
        <v/>
      </c>
      <c r="C1872" s="68" t="str">
        <f>IFERROR(VLOOKUP($B1872,APガラス性能一覧!$A$2:$M$6097,2,0),"")</f>
        <v/>
      </c>
      <c r="D1872" s="68" t="str">
        <f>IFERROR(VLOOKUP($B1872,APガラス性能一覧!$A$2:$M$6097,3,0),"")</f>
        <v/>
      </c>
      <c r="E1872" s="68" t="str">
        <f>IFERROR(VLOOKUP($B1872,APガラス性能一覧!$A$2:$M$6097,4,0),"")</f>
        <v/>
      </c>
      <c r="F1872" s="68" t="str">
        <f>IFERROR(VLOOKUP($B1872,APガラス性能一覧!$A$2:$M$6097,5,0),"")</f>
        <v/>
      </c>
      <c r="G1872" s="68" t="str">
        <f>IFERROR(VLOOKUP($B1872,APガラス性能一覧!$A$2:$M$6097,6,0),"")</f>
        <v/>
      </c>
      <c r="H1872" s="68" t="str">
        <f>IFERROR(VLOOKUP($B1872,APガラス性能一覧!$A$2:$M$6097,7,0),"")</f>
        <v/>
      </c>
      <c r="I1872" s="68" t="str">
        <f>IFERROR(VLOOKUP($B1872,APガラス性能一覧!$A$2:$M$6097,8,0),"")</f>
        <v/>
      </c>
      <c r="J1872" s="68" t="str">
        <f>IFERROR(VLOOKUP($B1872,APガラス性能一覧!$A$2:$M$6097,9,0),"")</f>
        <v/>
      </c>
      <c r="K1872" s="68" t="str">
        <f>IFERROR(VLOOKUP($B1872,APガラス性能一覧!$A$2:$M$6097,10,0),"")</f>
        <v/>
      </c>
      <c r="L1872" s="68" t="str">
        <f>IFERROR(VLOOKUP($B1872,APガラス性能一覧!$A$2:$M$6097,11,0),"")</f>
        <v/>
      </c>
      <c r="M1872" s="68" t="str">
        <f>IFERROR(VLOOKUP($B1872,APガラス性能一覧!$A$2:$M$6097,12,0),"")</f>
        <v/>
      </c>
      <c r="N1872" s="68" t="str">
        <f>IFERROR(VLOOKUP($B1872,APガラス性能一覧!$A$2:$M$6097,13,0),"")</f>
        <v/>
      </c>
    </row>
    <row r="1873" spans="2:14" x14ac:dyDescent="0.4">
      <c r="B1873" s="68" t="str">
        <f>IF($D$2="","",IF($E$2=0.65,IFERROR(IF(INDEX(APガラス性能一覧!A:A,MATCH(ROW(B1867),APガラス性能一覧!$O:$O,0))="","",INDEX(APガラス性能一覧!A:A,MATCH(ROW(B1867),APガラス性能一覧!$O:$O,0))),""),IFERROR(IF(INDEX(APガラス性能一覧!A:A,MATCH(ROW(B1867),APガラス性能一覧!$N:$N,0))="","",INDEX(APガラス性能一覧!A:A,MATCH(ROW(B1867),APガラス性能一覧!$N:$N,0))),"")))</f>
        <v/>
      </c>
      <c r="C1873" s="68" t="str">
        <f>IFERROR(VLOOKUP($B1873,APガラス性能一覧!$A$2:$M$6097,2,0),"")</f>
        <v/>
      </c>
      <c r="D1873" s="68" t="str">
        <f>IFERROR(VLOOKUP($B1873,APガラス性能一覧!$A$2:$M$6097,3,0),"")</f>
        <v/>
      </c>
      <c r="E1873" s="68" t="str">
        <f>IFERROR(VLOOKUP($B1873,APガラス性能一覧!$A$2:$M$6097,4,0),"")</f>
        <v/>
      </c>
      <c r="F1873" s="68" t="str">
        <f>IFERROR(VLOOKUP($B1873,APガラス性能一覧!$A$2:$M$6097,5,0),"")</f>
        <v/>
      </c>
      <c r="G1873" s="68" t="str">
        <f>IFERROR(VLOOKUP($B1873,APガラス性能一覧!$A$2:$M$6097,6,0),"")</f>
        <v/>
      </c>
      <c r="H1873" s="68" t="str">
        <f>IFERROR(VLOOKUP($B1873,APガラス性能一覧!$A$2:$M$6097,7,0),"")</f>
        <v/>
      </c>
      <c r="I1873" s="68" t="str">
        <f>IFERROR(VLOOKUP($B1873,APガラス性能一覧!$A$2:$M$6097,8,0),"")</f>
        <v/>
      </c>
      <c r="J1873" s="68" t="str">
        <f>IFERROR(VLOOKUP($B1873,APガラス性能一覧!$A$2:$M$6097,9,0),"")</f>
        <v/>
      </c>
      <c r="K1873" s="68" t="str">
        <f>IFERROR(VLOOKUP($B1873,APガラス性能一覧!$A$2:$M$6097,10,0),"")</f>
        <v/>
      </c>
      <c r="L1873" s="68" t="str">
        <f>IFERROR(VLOOKUP($B1873,APガラス性能一覧!$A$2:$M$6097,11,0),"")</f>
        <v/>
      </c>
      <c r="M1873" s="68" t="str">
        <f>IFERROR(VLOOKUP($B1873,APガラス性能一覧!$A$2:$M$6097,12,0),"")</f>
        <v/>
      </c>
      <c r="N1873" s="68" t="str">
        <f>IFERROR(VLOOKUP($B1873,APガラス性能一覧!$A$2:$M$6097,13,0),"")</f>
        <v/>
      </c>
    </row>
    <row r="1874" spans="2:14" x14ac:dyDescent="0.4">
      <c r="B1874" s="68" t="str">
        <f>IF($D$2="","",IF($E$2=0.65,IFERROR(IF(INDEX(APガラス性能一覧!A:A,MATCH(ROW(B1868),APガラス性能一覧!$O:$O,0))="","",INDEX(APガラス性能一覧!A:A,MATCH(ROW(B1868),APガラス性能一覧!$O:$O,0))),""),IFERROR(IF(INDEX(APガラス性能一覧!A:A,MATCH(ROW(B1868),APガラス性能一覧!$N:$N,0))="","",INDEX(APガラス性能一覧!A:A,MATCH(ROW(B1868),APガラス性能一覧!$N:$N,0))),"")))</f>
        <v/>
      </c>
      <c r="C1874" s="68" t="str">
        <f>IFERROR(VLOOKUP($B1874,APガラス性能一覧!$A$2:$M$6097,2,0),"")</f>
        <v/>
      </c>
      <c r="D1874" s="68" t="str">
        <f>IFERROR(VLOOKUP($B1874,APガラス性能一覧!$A$2:$M$6097,3,0),"")</f>
        <v/>
      </c>
      <c r="E1874" s="68" t="str">
        <f>IFERROR(VLOOKUP($B1874,APガラス性能一覧!$A$2:$M$6097,4,0),"")</f>
        <v/>
      </c>
      <c r="F1874" s="68" t="str">
        <f>IFERROR(VLOOKUP($B1874,APガラス性能一覧!$A$2:$M$6097,5,0),"")</f>
        <v/>
      </c>
      <c r="G1874" s="68" t="str">
        <f>IFERROR(VLOOKUP($B1874,APガラス性能一覧!$A$2:$M$6097,6,0),"")</f>
        <v/>
      </c>
      <c r="H1874" s="68" t="str">
        <f>IFERROR(VLOOKUP($B1874,APガラス性能一覧!$A$2:$M$6097,7,0),"")</f>
        <v/>
      </c>
      <c r="I1874" s="68" t="str">
        <f>IFERROR(VLOOKUP($B1874,APガラス性能一覧!$A$2:$M$6097,8,0),"")</f>
        <v/>
      </c>
      <c r="J1874" s="68" t="str">
        <f>IFERROR(VLOOKUP($B1874,APガラス性能一覧!$A$2:$M$6097,9,0),"")</f>
        <v/>
      </c>
      <c r="K1874" s="68" t="str">
        <f>IFERROR(VLOOKUP($B1874,APガラス性能一覧!$A$2:$M$6097,10,0),"")</f>
        <v/>
      </c>
      <c r="L1874" s="68" t="str">
        <f>IFERROR(VLOOKUP($B1874,APガラス性能一覧!$A$2:$M$6097,11,0),"")</f>
        <v/>
      </c>
      <c r="M1874" s="68" t="str">
        <f>IFERROR(VLOOKUP($B1874,APガラス性能一覧!$A$2:$M$6097,12,0),"")</f>
        <v/>
      </c>
      <c r="N1874" s="68" t="str">
        <f>IFERROR(VLOOKUP($B1874,APガラス性能一覧!$A$2:$M$6097,13,0),"")</f>
        <v/>
      </c>
    </row>
    <row r="1875" spans="2:14" x14ac:dyDescent="0.4">
      <c r="B1875" s="68" t="str">
        <f>IF($D$2="","",IF($E$2=0.65,IFERROR(IF(INDEX(APガラス性能一覧!A:A,MATCH(ROW(B1869),APガラス性能一覧!$O:$O,0))="","",INDEX(APガラス性能一覧!A:A,MATCH(ROW(B1869),APガラス性能一覧!$O:$O,0))),""),IFERROR(IF(INDEX(APガラス性能一覧!A:A,MATCH(ROW(B1869),APガラス性能一覧!$N:$N,0))="","",INDEX(APガラス性能一覧!A:A,MATCH(ROW(B1869),APガラス性能一覧!$N:$N,0))),"")))</f>
        <v/>
      </c>
      <c r="C1875" s="68" t="str">
        <f>IFERROR(VLOOKUP($B1875,APガラス性能一覧!$A$2:$M$6097,2,0),"")</f>
        <v/>
      </c>
      <c r="D1875" s="68" t="str">
        <f>IFERROR(VLOOKUP($B1875,APガラス性能一覧!$A$2:$M$6097,3,0),"")</f>
        <v/>
      </c>
      <c r="E1875" s="68" t="str">
        <f>IFERROR(VLOOKUP($B1875,APガラス性能一覧!$A$2:$M$6097,4,0),"")</f>
        <v/>
      </c>
      <c r="F1875" s="68" t="str">
        <f>IFERROR(VLOOKUP($B1875,APガラス性能一覧!$A$2:$M$6097,5,0),"")</f>
        <v/>
      </c>
      <c r="G1875" s="68" t="str">
        <f>IFERROR(VLOOKUP($B1875,APガラス性能一覧!$A$2:$M$6097,6,0),"")</f>
        <v/>
      </c>
      <c r="H1875" s="68" t="str">
        <f>IFERROR(VLOOKUP($B1875,APガラス性能一覧!$A$2:$M$6097,7,0),"")</f>
        <v/>
      </c>
      <c r="I1875" s="68" t="str">
        <f>IFERROR(VLOOKUP($B1875,APガラス性能一覧!$A$2:$M$6097,8,0),"")</f>
        <v/>
      </c>
      <c r="J1875" s="68" t="str">
        <f>IFERROR(VLOOKUP($B1875,APガラス性能一覧!$A$2:$M$6097,9,0),"")</f>
        <v/>
      </c>
      <c r="K1875" s="68" t="str">
        <f>IFERROR(VLOOKUP($B1875,APガラス性能一覧!$A$2:$M$6097,10,0),"")</f>
        <v/>
      </c>
      <c r="L1875" s="68" t="str">
        <f>IFERROR(VLOOKUP($B1875,APガラス性能一覧!$A$2:$M$6097,11,0),"")</f>
        <v/>
      </c>
      <c r="M1875" s="68" t="str">
        <f>IFERROR(VLOOKUP($B1875,APガラス性能一覧!$A$2:$M$6097,12,0),"")</f>
        <v/>
      </c>
      <c r="N1875" s="68" t="str">
        <f>IFERROR(VLOOKUP($B1875,APガラス性能一覧!$A$2:$M$6097,13,0),"")</f>
        <v/>
      </c>
    </row>
    <row r="1876" spans="2:14" x14ac:dyDescent="0.4">
      <c r="B1876" s="68" t="str">
        <f>IF($D$2="","",IF($E$2=0.65,IFERROR(IF(INDEX(APガラス性能一覧!A:A,MATCH(ROW(B1870),APガラス性能一覧!$O:$O,0))="","",INDEX(APガラス性能一覧!A:A,MATCH(ROW(B1870),APガラス性能一覧!$O:$O,0))),""),IFERROR(IF(INDEX(APガラス性能一覧!A:A,MATCH(ROW(B1870),APガラス性能一覧!$N:$N,0))="","",INDEX(APガラス性能一覧!A:A,MATCH(ROW(B1870),APガラス性能一覧!$N:$N,0))),"")))</f>
        <v/>
      </c>
      <c r="C1876" s="68" t="str">
        <f>IFERROR(VLOOKUP($B1876,APガラス性能一覧!$A$2:$M$6097,2,0),"")</f>
        <v/>
      </c>
      <c r="D1876" s="68" t="str">
        <f>IFERROR(VLOOKUP($B1876,APガラス性能一覧!$A$2:$M$6097,3,0),"")</f>
        <v/>
      </c>
      <c r="E1876" s="68" t="str">
        <f>IFERROR(VLOOKUP($B1876,APガラス性能一覧!$A$2:$M$6097,4,0),"")</f>
        <v/>
      </c>
      <c r="F1876" s="68" t="str">
        <f>IFERROR(VLOOKUP($B1876,APガラス性能一覧!$A$2:$M$6097,5,0),"")</f>
        <v/>
      </c>
      <c r="G1876" s="68" t="str">
        <f>IFERROR(VLOOKUP($B1876,APガラス性能一覧!$A$2:$M$6097,6,0),"")</f>
        <v/>
      </c>
      <c r="H1876" s="68" t="str">
        <f>IFERROR(VLOOKUP($B1876,APガラス性能一覧!$A$2:$M$6097,7,0),"")</f>
        <v/>
      </c>
      <c r="I1876" s="68" t="str">
        <f>IFERROR(VLOOKUP($B1876,APガラス性能一覧!$A$2:$M$6097,8,0),"")</f>
        <v/>
      </c>
      <c r="J1876" s="68" t="str">
        <f>IFERROR(VLOOKUP($B1876,APガラス性能一覧!$A$2:$M$6097,9,0),"")</f>
        <v/>
      </c>
      <c r="K1876" s="68" t="str">
        <f>IFERROR(VLOOKUP($B1876,APガラス性能一覧!$A$2:$M$6097,10,0),"")</f>
        <v/>
      </c>
      <c r="L1876" s="68" t="str">
        <f>IFERROR(VLOOKUP($B1876,APガラス性能一覧!$A$2:$M$6097,11,0),"")</f>
        <v/>
      </c>
      <c r="M1876" s="68" t="str">
        <f>IFERROR(VLOOKUP($B1876,APガラス性能一覧!$A$2:$M$6097,12,0),"")</f>
        <v/>
      </c>
      <c r="N1876" s="68" t="str">
        <f>IFERROR(VLOOKUP($B1876,APガラス性能一覧!$A$2:$M$6097,13,0),"")</f>
        <v/>
      </c>
    </row>
    <row r="1877" spans="2:14" x14ac:dyDescent="0.4">
      <c r="B1877" s="68" t="str">
        <f>IF($D$2="","",IF($E$2=0.65,IFERROR(IF(INDEX(APガラス性能一覧!A:A,MATCH(ROW(B1871),APガラス性能一覧!$O:$O,0))="","",INDEX(APガラス性能一覧!A:A,MATCH(ROW(B1871),APガラス性能一覧!$O:$O,0))),""),IFERROR(IF(INDEX(APガラス性能一覧!A:A,MATCH(ROW(B1871),APガラス性能一覧!$N:$N,0))="","",INDEX(APガラス性能一覧!A:A,MATCH(ROW(B1871),APガラス性能一覧!$N:$N,0))),"")))</f>
        <v/>
      </c>
      <c r="C1877" s="68" t="str">
        <f>IFERROR(VLOOKUP($B1877,APガラス性能一覧!$A$2:$M$6097,2,0),"")</f>
        <v/>
      </c>
      <c r="D1877" s="68" t="str">
        <f>IFERROR(VLOOKUP($B1877,APガラス性能一覧!$A$2:$M$6097,3,0),"")</f>
        <v/>
      </c>
      <c r="E1877" s="68" t="str">
        <f>IFERROR(VLOOKUP($B1877,APガラス性能一覧!$A$2:$M$6097,4,0),"")</f>
        <v/>
      </c>
      <c r="F1877" s="68" t="str">
        <f>IFERROR(VLOOKUP($B1877,APガラス性能一覧!$A$2:$M$6097,5,0),"")</f>
        <v/>
      </c>
      <c r="G1877" s="68" t="str">
        <f>IFERROR(VLOOKUP($B1877,APガラス性能一覧!$A$2:$M$6097,6,0),"")</f>
        <v/>
      </c>
      <c r="H1877" s="68" t="str">
        <f>IFERROR(VLOOKUP($B1877,APガラス性能一覧!$A$2:$M$6097,7,0),"")</f>
        <v/>
      </c>
      <c r="I1877" s="68" t="str">
        <f>IFERROR(VLOOKUP($B1877,APガラス性能一覧!$A$2:$M$6097,8,0),"")</f>
        <v/>
      </c>
      <c r="J1877" s="68" t="str">
        <f>IFERROR(VLOOKUP($B1877,APガラス性能一覧!$A$2:$M$6097,9,0),"")</f>
        <v/>
      </c>
      <c r="K1877" s="68" t="str">
        <f>IFERROR(VLOOKUP($B1877,APガラス性能一覧!$A$2:$M$6097,10,0),"")</f>
        <v/>
      </c>
      <c r="L1877" s="68" t="str">
        <f>IFERROR(VLOOKUP($B1877,APガラス性能一覧!$A$2:$M$6097,11,0),"")</f>
        <v/>
      </c>
      <c r="M1877" s="68" t="str">
        <f>IFERROR(VLOOKUP($B1877,APガラス性能一覧!$A$2:$M$6097,12,0),"")</f>
        <v/>
      </c>
      <c r="N1877" s="68" t="str">
        <f>IFERROR(VLOOKUP($B1877,APガラス性能一覧!$A$2:$M$6097,13,0),"")</f>
        <v/>
      </c>
    </row>
    <row r="1878" spans="2:14" x14ac:dyDescent="0.4">
      <c r="B1878" s="68" t="str">
        <f>IF($D$2="","",IF($E$2=0.65,IFERROR(IF(INDEX(APガラス性能一覧!A:A,MATCH(ROW(B1872),APガラス性能一覧!$O:$O,0))="","",INDEX(APガラス性能一覧!A:A,MATCH(ROW(B1872),APガラス性能一覧!$O:$O,0))),""),IFERROR(IF(INDEX(APガラス性能一覧!A:A,MATCH(ROW(B1872),APガラス性能一覧!$N:$N,0))="","",INDEX(APガラス性能一覧!A:A,MATCH(ROW(B1872),APガラス性能一覧!$N:$N,0))),"")))</f>
        <v/>
      </c>
      <c r="C1878" s="68" t="str">
        <f>IFERROR(VLOOKUP($B1878,APガラス性能一覧!$A$2:$M$6097,2,0),"")</f>
        <v/>
      </c>
      <c r="D1878" s="68" t="str">
        <f>IFERROR(VLOOKUP($B1878,APガラス性能一覧!$A$2:$M$6097,3,0),"")</f>
        <v/>
      </c>
      <c r="E1878" s="68" t="str">
        <f>IFERROR(VLOOKUP($B1878,APガラス性能一覧!$A$2:$M$6097,4,0),"")</f>
        <v/>
      </c>
      <c r="F1878" s="68" t="str">
        <f>IFERROR(VLOOKUP($B1878,APガラス性能一覧!$A$2:$M$6097,5,0),"")</f>
        <v/>
      </c>
      <c r="G1878" s="68" t="str">
        <f>IFERROR(VLOOKUP($B1878,APガラス性能一覧!$A$2:$M$6097,6,0),"")</f>
        <v/>
      </c>
      <c r="H1878" s="68" t="str">
        <f>IFERROR(VLOOKUP($B1878,APガラス性能一覧!$A$2:$M$6097,7,0),"")</f>
        <v/>
      </c>
      <c r="I1878" s="68" t="str">
        <f>IFERROR(VLOOKUP($B1878,APガラス性能一覧!$A$2:$M$6097,8,0),"")</f>
        <v/>
      </c>
      <c r="J1878" s="68" t="str">
        <f>IFERROR(VLOOKUP($B1878,APガラス性能一覧!$A$2:$M$6097,9,0),"")</f>
        <v/>
      </c>
      <c r="K1878" s="68" t="str">
        <f>IFERROR(VLOOKUP($B1878,APガラス性能一覧!$A$2:$M$6097,10,0),"")</f>
        <v/>
      </c>
      <c r="L1878" s="68" t="str">
        <f>IFERROR(VLOOKUP($B1878,APガラス性能一覧!$A$2:$M$6097,11,0),"")</f>
        <v/>
      </c>
      <c r="M1878" s="68" t="str">
        <f>IFERROR(VLOOKUP($B1878,APガラス性能一覧!$A$2:$M$6097,12,0),"")</f>
        <v/>
      </c>
      <c r="N1878" s="68" t="str">
        <f>IFERROR(VLOOKUP($B1878,APガラス性能一覧!$A$2:$M$6097,13,0),"")</f>
        <v/>
      </c>
    </row>
    <row r="1879" spans="2:14" x14ac:dyDescent="0.4">
      <c r="B1879" s="68" t="str">
        <f>IF($D$2="","",IF($E$2=0.65,IFERROR(IF(INDEX(APガラス性能一覧!A:A,MATCH(ROW(B1873),APガラス性能一覧!$O:$O,0))="","",INDEX(APガラス性能一覧!A:A,MATCH(ROW(B1873),APガラス性能一覧!$O:$O,0))),""),IFERROR(IF(INDEX(APガラス性能一覧!A:A,MATCH(ROW(B1873),APガラス性能一覧!$N:$N,0))="","",INDEX(APガラス性能一覧!A:A,MATCH(ROW(B1873),APガラス性能一覧!$N:$N,0))),"")))</f>
        <v/>
      </c>
      <c r="C1879" s="68" t="str">
        <f>IFERROR(VLOOKUP($B1879,APガラス性能一覧!$A$2:$M$6097,2,0),"")</f>
        <v/>
      </c>
      <c r="D1879" s="68" t="str">
        <f>IFERROR(VLOOKUP($B1879,APガラス性能一覧!$A$2:$M$6097,3,0),"")</f>
        <v/>
      </c>
      <c r="E1879" s="68" t="str">
        <f>IFERROR(VLOOKUP($B1879,APガラス性能一覧!$A$2:$M$6097,4,0),"")</f>
        <v/>
      </c>
      <c r="F1879" s="68" t="str">
        <f>IFERROR(VLOOKUP($B1879,APガラス性能一覧!$A$2:$M$6097,5,0),"")</f>
        <v/>
      </c>
      <c r="G1879" s="68" t="str">
        <f>IFERROR(VLOOKUP($B1879,APガラス性能一覧!$A$2:$M$6097,6,0),"")</f>
        <v/>
      </c>
      <c r="H1879" s="68" t="str">
        <f>IFERROR(VLOOKUP($B1879,APガラス性能一覧!$A$2:$M$6097,7,0),"")</f>
        <v/>
      </c>
      <c r="I1879" s="68" t="str">
        <f>IFERROR(VLOOKUP($B1879,APガラス性能一覧!$A$2:$M$6097,8,0),"")</f>
        <v/>
      </c>
      <c r="J1879" s="68" t="str">
        <f>IFERROR(VLOOKUP($B1879,APガラス性能一覧!$A$2:$M$6097,9,0),"")</f>
        <v/>
      </c>
      <c r="K1879" s="68" t="str">
        <f>IFERROR(VLOOKUP($B1879,APガラス性能一覧!$A$2:$M$6097,10,0),"")</f>
        <v/>
      </c>
      <c r="L1879" s="68" t="str">
        <f>IFERROR(VLOOKUP($B1879,APガラス性能一覧!$A$2:$M$6097,11,0),"")</f>
        <v/>
      </c>
      <c r="M1879" s="68" t="str">
        <f>IFERROR(VLOOKUP($B1879,APガラス性能一覧!$A$2:$M$6097,12,0),"")</f>
        <v/>
      </c>
      <c r="N1879" s="68" t="str">
        <f>IFERROR(VLOOKUP($B1879,APガラス性能一覧!$A$2:$M$6097,13,0),"")</f>
        <v/>
      </c>
    </row>
    <row r="1880" spans="2:14" x14ac:dyDescent="0.4">
      <c r="B1880" s="68" t="str">
        <f>IF($D$2="","",IF($E$2=0.65,IFERROR(IF(INDEX(APガラス性能一覧!A:A,MATCH(ROW(B1874),APガラス性能一覧!$O:$O,0))="","",INDEX(APガラス性能一覧!A:A,MATCH(ROW(B1874),APガラス性能一覧!$O:$O,0))),""),IFERROR(IF(INDEX(APガラス性能一覧!A:A,MATCH(ROW(B1874),APガラス性能一覧!$N:$N,0))="","",INDEX(APガラス性能一覧!A:A,MATCH(ROW(B1874),APガラス性能一覧!$N:$N,0))),"")))</f>
        <v/>
      </c>
      <c r="C1880" s="68" t="str">
        <f>IFERROR(VLOOKUP($B1880,APガラス性能一覧!$A$2:$M$6097,2,0),"")</f>
        <v/>
      </c>
      <c r="D1880" s="68" t="str">
        <f>IFERROR(VLOOKUP($B1880,APガラス性能一覧!$A$2:$M$6097,3,0),"")</f>
        <v/>
      </c>
      <c r="E1880" s="68" t="str">
        <f>IFERROR(VLOOKUP($B1880,APガラス性能一覧!$A$2:$M$6097,4,0),"")</f>
        <v/>
      </c>
      <c r="F1880" s="68" t="str">
        <f>IFERROR(VLOOKUP($B1880,APガラス性能一覧!$A$2:$M$6097,5,0),"")</f>
        <v/>
      </c>
      <c r="G1880" s="68" t="str">
        <f>IFERROR(VLOOKUP($B1880,APガラス性能一覧!$A$2:$M$6097,6,0),"")</f>
        <v/>
      </c>
      <c r="H1880" s="68" t="str">
        <f>IFERROR(VLOOKUP($B1880,APガラス性能一覧!$A$2:$M$6097,7,0),"")</f>
        <v/>
      </c>
      <c r="I1880" s="68" t="str">
        <f>IFERROR(VLOOKUP($B1880,APガラス性能一覧!$A$2:$M$6097,8,0),"")</f>
        <v/>
      </c>
      <c r="J1880" s="68" t="str">
        <f>IFERROR(VLOOKUP($B1880,APガラス性能一覧!$A$2:$M$6097,9,0),"")</f>
        <v/>
      </c>
      <c r="K1880" s="68" t="str">
        <f>IFERROR(VLOOKUP($B1880,APガラス性能一覧!$A$2:$M$6097,10,0),"")</f>
        <v/>
      </c>
      <c r="L1880" s="68" t="str">
        <f>IFERROR(VLOOKUP($B1880,APガラス性能一覧!$A$2:$M$6097,11,0),"")</f>
        <v/>
      </c>
      <c r="M1880" s="68" t="str">
        <f>IFERROR(VLOOKUP($B1880,APガラス性能一覧!$A$2:$M$6097,12,0),"")</f>
        <v/>
      </c>
      <c r="N1880" s="68" t="str">
        <f>IFERROR(VLOOKUP($B1880,APガラス性能一覧!$A$2:$M$6097,13,0),"")</f>
        <v/>
      </c>
    </row>
    <row r="1881" spans="2:14" x14ac:dyDescent="0.4">
      <c r="B1881" s="68" t="str">
        <f>IF($D$2="","",IF($E$2=0.65,IFERROR(IF(INDEX(APガラス性能一覧!A:A,MATCH(ROW(B1875),APガラス性能一覧!$O:$O,0))="","",INDEX(APガラス性能一覧!A:A,MATCH(ROW(B1875),APガラス性能一覧!$O:$O,0))),""),IFERROR(IF(INDEX(APガラス性能一覧!A:A,MATCH(ROW(B1875),APガラス性能一覧!$N:$N,0))="","",INDEX(APガラス性能一覧!A:A,MATCH(ROW(B1875),APガラス性能一覧!$N:$N,0))),"")))</f>
        <v/>
      </c>
      <c r="C1881" s="68" t="str">
        <f>IFERROR(VLOOKUP($B1881,APガラス性能一覧!$A$2:$M$6097,2,0),"")</f>
        <v/>
      </c>
      <c r="D1881" s="68" t="str">
        <f>IFERROR(VLOOKUP($B1881,APガラス性能一覧!$A$2:$M$6097,3,0),"")</f>
        <v/>
      </c>
      <c r="E1881" s="68" t="str">
        <f>IFERROR(VLOOKUP($B1881,APガラス性能一覧!$A$2:$M$6097,4,0),"")</f>
        <v/>
      </c>
      <c r="F1881" s="68" t="str">
        <f>IFERROR(VLOOKUP($B1881,APガラス性能一覧!$A$2:$M$6097,5,0),"")</f>
        <v/>
      </c>
      <c r="G1881" s="68" t="str">
        <f>IFERROR(VLOOKUP($B1881,APガラス性能一覧!$A$2:$M$6097,6,0),"")</f>
        <v/>
      </c>
      <c r="H1881" s="68" t="str">
        <f>IFERROR(VLOOKUP($B1881,APガラス性能一覧!$A$2:$M$6097,7,0),"")</f>
        <v/>
      </c>
      <c r="I1881" s="68" t="str">
        <f>IFERROR(VLOOKUP($B1881,APガラス性能一覧!$A$2:$M$6097,8,0),"")</f>
        <v/>
      </c>
      <c r="J1881" s="68" t="str">
        <f>IFERROR(VLOOKUP($B1881,APガラス性能一覧!$A$2:$M$6097,9,0),"")</f>
        <v/>
      </c>
      <c r="K1881" s="68" t="str">
        <f>IFERROR(VLOOKUP($B1881,APガラス性能一覧!$A$2:$M$6097,10,0),"")</f>
        <v/>
      </c>
      <c r="L1881" s="68" t="str">
        <f>IFERROR(VLOOKUP($B1881,APガラス性能一覧!$A$2:$M$6097,11,0),"")</f>
        <v/>
      </c>
      <c r="M1881" s="68" t="str">
        <f>IFERROR(VLOOKUP($B1881,APガラス性能一覧!$A$2:$M$6097,12,0),"")</f>
        <v/>
      </c>
      <c r="N1881" s="68" t="str">
        <f>IFERROR(VLOOKUP($B1881,APガラス性能一覧!$A$2:$M$6097,13,0),"")</f>
        <v/>
      </c>
    </row>
    <row r="1882" spans="2:14" x14ac:dyDescent="0.4">
      <c r="B1882" s="68" t="str">
        <f>IF($D$2="","",IF($E$2=0.65,IFERROR(IF(INDEX(APガラス性能一覧!A:A,MATCH(ROW(B1876),APガラス性能一覧!$O:$O,0))="","",INDEX(APガラス性能一覧!A:A,MATCH(ROW(B1876),APガラス性能一覧!$O:$O,0))),""),IFERROR(IF(INDEX(APガラス性能一覧!A:A,MATCH(ROW(B1876),APガラス性能一覧!$N:$N,0))="","",INDEX(APガラス性能一覧!A:A,MATCH(ROW(B1876),APガラス性能一覧!$N:$N,0))),"")))</f>
        <v/>
      </c>
      <c r="C1882" s="68" t="str">
        <f>IFERROR(VLOOKUP($B1882,APガラス性能一覧!$A$2:$M$6097,2,0),"")</f>
        <v/>
      </c>
      <c r="D1882" s="68" t="str">
        <f>IFERROR(VLOOKUP($B1882,APガラス性能一覧!$A$2:$M$6097,3,0),"")</f>
        <v/>
      </c>
      <c r="E1882" s="68" t="str">
        <f>IFERROR(VLOOKUP($B1882,APガラス性能一覧!$A$2:$M$6097,4,0),"")</f>
        <v/>
      </c>
      <c r="F1882" s="68" t="str">
        <f>IFERROR(VLOOKUP($B1882,APガラス性能一覧!$A$2:$M$6097,5,0),"")</f>
        <v/>
      </c>
      <c r="G1882" s="68" t="str">
        <f>IFERROR(VLOOKUP($B1882,APガラス性能一覧!$A$2:$M$6097,6,0),"")</f>
        <v/>
      </c>
      <c r="H1882" s="68" t="str">
        <f>IFERROR(VLOOKUP($B1882,APガラス性能一覧!$A$2:$M$6097,7,0),"")</f>
        <v/>
      </c>
      <c r="I1882" s="68" t="str">
        <f>IFERROR(VLOOKUP($B1882,APガラス性能一覧!$A$2:$M$6097,8,0),"")</f>
        <v/>
      </c>
      <c r="J1882" s="68" t="str">
        <f>IFERROR(VLOOKUP($B1882,APガラス性能一覧!$A$2:$M$6097,9,0),"")</f>
        <v/>
      </c>
      <c r="K1882" s="68" t="str">
        <f>IFERROR(VLOOKUP($B1882,APガラス性能一覧!$A$2:$M$6097,10,0),"")</f>
        <v/>
      </c>
      <c r="L1882" s="68" t="str">
        <f>IFERROR(VLOOKUP($B1882,APガラス性能一覧!$A$2:$M$6097,11,0),"")</f>
        <v/>
      </c>
      <c r="M1882" s="68" t="str">
        <f>IFERROR(VLOOKUP($B1882,APガラス性能一覧!$A$2:$M$6097,12,0),"")</f>
        <v/>
      </c>
      <c r="N1882" s="68" t="str">
        <f>IFERROR(VLOOKUP($B1882,APガラス性能一覧!$A$2:$M$6097,13,0),"")</f>
        <v/>
      </c>
    </row>
    <row r="1883" spans="2:14" x14ac:dyDescent="0.4">
      <c r="B1883" s="68" t="str">
        <f>IF($D$2="","",IF($E$2=0.65,IFERROR(IF(INDEX(APガラス性能一覧!A:A,MATCH(ROW(B1877),APガラス性能一覧!$O:$O,0))="","",INDEX(APガラス性能一覧!A:A,MATCH(ROW(B1877),APガラス性能一覧!$O:$O,0))),""),IFERROR(IF(INDEX(APガラス性能一覧!A:A,MATCH(ROW(B1877),APガラス性能一覧!$N:$N,0))="","",INDEX(APガラス性能一覧!A:A,MATCH(ROW(B1877),APガラス性能一覧!$N:$N,0))),"")))</f>
        <v/>
      </c>
      <c r="C1883" s="68" t="str">
        <f>IFERROR(VLOOKUP($B1883,APガラス性能一覧!$A$2:$M$6097,2,0),"")</f>
        <v/>
      </c>
      <c r="D1883" s="68" t="str">
        <f>IFERROR(VLOOKUP($B1883,APガラス性能一覧!$A$2:$M$6097,3,0),"")</f>
        <v/>
      </c>
      <c r="E1883" s="68" t="str">
        <f>IFERROR(VLOOKUP($B1883,APガラス性能一覧!$A$2:$M$6097,4,0),"")</f>
        <v/>
      </c>
      <c r="F1883" s="68" t="str">
        <f>IFERROR(VLOOKUP($B1883,APガラス性能一覧!$A$2:$M$6097,5,0),"")</f>
        <v/>
      </c>
      <c r="G1883" s="68" t="str">
        <f>IFERROR(VLOOKUP($B1883,APガラス性能一覧!$A$2:$M$6097,6,0),"")</f>
        <v/>
      </c>
      <c r="H1883" s="68" t="str">
        <f>IFERROR(VLOOKUP($B1883,APガラス性能一覧!$A$2:$M$6097,7,0),"")</f>
        <v/>
      </c>
      <c r="I1883" s="68" t="str">
        <f>IFERROR(VLOOKUP($B1883,APガラス性能一覧!$A$2:$M$6097,8,0),"")</f>
        <v/>
      </c>
      <c r="J1883" s="68" t="str">
        <f>IFERROR(VLOOKUP($B1883,APガラス性能一覧!$A$2:$M$6097,9,0),"")</f>
        <v/>
      </c>
      <c r="K1883" s="68" t="str">
        <f>IFERROR(VLOOKUP($B1883,APガラス性能一覧!$A$2:$M$6097,10,0),"")</f>
        <v/>
      </c>
      <c r="L1883" s="68" t="str">
        <f>IFERROR(VLOOKUP($B1883,APガラス性能一覧!$A$2:$M$6097,11,0),"")</f>
        <v/>
      </c>
      <c r="M1883" s="68" t="str">
        <f>IFERROR(VLOOKUP($B1883,APガラス性能一覧!$A$2:$M$6097,12,0),"")</f>
        <v/>
      </c>
      <c r="N1883" s="68" t="str">
        <f>IFERROR(VLOOKUP($B1883,APガラス性能一覧!$A$2:$M$6097,13,0),"")</f>
        <v/>
      </c>
    </row>
    <row r="1884" spans="2:14" x14ac:dyDescent="0.4">
      <c r="B1884" s="68" t="str">
        <f>IF($D$2="","",IF($E$2=0.65,IFERROR(IF(INDEX(APガラス性能一覧!A:A,MATCH(ROW(B1878),APガラス性能一覧!$O:$O,0))="","",INDEX(APガラス性能一覧!A:A,MATCH(ROW(B1878),APガラス性能一覧!$O:$O,0))),""),IFERROR(IF(INDEX(APガラス性能一覧!A:A,MATCH(ROW(B1878),APガラス性能一覧!$N:$N,0))="","",INDEX(APガラス性能一覧!A:A,MATCH(ROW(B1878),APガラス性能一覧!$N:$N,0))),"")))</f>
        <v/>
      </c>
      <c r="C1884" s="68" t="str">
        <f>IFERROR(VLOOKUP($B1884,APガラス性能一覧!$A$2:$M$6097,2,0),"")</f>
        <v/>
      </c>
      <c r="D1884" s="68" t="str">
        <f>IFERROR(VLOOKUP($B1884,APガラス性能一覧!$A$2:$M$6097,3,0),"")</f>
        <v/>
      </c>
      <c r="E1884" s="68" t="str">
        <f>IFERROR(VLOOKUP($B1884,APガラス性能一覧!$A$2:$M$6097,4,0),"")</f>
        <v/>
      </c>
      <c r="F1884" s="68" t="str">
        <f>IFERROR(VLOOKUP($B1884,APガラス性能一覧!$A$2:$M$6097,5,0),"")</f>
        <v/>
      </c>
      <c r="G1884" s="68" t="str">
        <f>IFERROR(VLOOKUP($B1884,APガラス性能一覧!$A$2:$M$6097,6,0),"")</f>
        <v/>
      </c>
      <c r="H1884" s="68" t="str">
        <f>IFERROR(VLOOKUP($B1884,APガラス性能一覧!$A$2:$M$6097,7,0),"")</f>
        <v/>
      </c>
      <c r="I1884" s="68" t="str">
        <f>IFERROR(VLOOKUP($B1884,APガラス性能一覧!$A$2:$M$6097,8,0),"")</f>
        <v/>
      </c>
      <c r="J1884" s="68" t="str">
        <f>IFERROR(VLOOKUP($B1884,APガラス性能一覧!$A$2:$M$6097,9,0),"")</f>
        <v/>
      </c>
      <c r="K1884" s="68" t="str">
        <f>IFERROR(VLOOKUP($B1884,APガラス性能一覧!$A$2:$M$6097,10,0),"")</f>
        <v/>
      </c>
      <c r="L1884" s="68" t="str">
        <f>IFERROR(VLOOKUP($B1884,APガラス性能一覧!$A$2:$M$6097,11,0),"")</f>
        <v/>
      </c>
      <c r="M1884" s="68" t="str">
        <f>IFERROR(VLOOKUP($B1884,APガラス性能一覧!$A$2:$M$6097,12,0),"")</f>
        <v/>
      </c>
      <c r="N1884" s="68" t="str">
        <f>IFERROR(VLOOKUP($B1884,APガラス性能一覧!$A$2:$M$6097,13,0),"")</f>
        <v/>
      </c>
    </row>
    <row r="1885" spans="2:14" x14ac:dyDescent="0.4">
      <c r="B1885" s="68" t="str">
        <f>IF($D$2="","",IF($E$2=0.65,IFERROR(IF(INDEX(APガラス性能一覧!A:A,MATCH(ROW(B1879),APガラス性能一覧!$O:$O,0))="","",INDEX(APガラス性能一覧!A:A,MATCH(ROW(B1879),APガラス性能一覧!$O:$O,0))),""),IFERROR(IF(INDEX(APガラス性能一覧!A:A,MATCH(ROW(B1879),APガラス性能一覧!$N:$N,0))="","",INDEX(APガラス性能一覧!A:A,MATCH(ROW(B1879),APガラス性能一覧!$N:$N,0))),"")))</f>
        <v/>
      </c>
      <c r="C1885" s="68" t="str">
        <f>IFERROR(VLOOKUP($B1885,APガラス性能一覧!$A$2:$M$6097,2,0),"")</f>
        <v/>
      </c>
      <c r="D1885" s="68" t="str">
        <f>IFERROR(VLOOKUP($B1885,APガラス性能一覧!$A$2:$M$6097,3,0),"")</f>
        <v/>
      </c>
      <c r="E1885" s="68" t="str">
        <f>IFERROR(VLOOKUP($B1885,APガラス性能一覧!$A$2:$M$6097,4,0),"")</f>
        <v/>
      </c>
      <c r="F1885" s="68" t="str">
        <f>IFERROR(VLOOKUP($B1885,APガラス性能一覧!$A$2:$M$6097,5,0),"")</f>
        <v/>
      </c>
      <c r="G1885" s="68" t="str">
        <f>IFERROR(VLOOKUP($B1885,APガラス性能一覧!$A$2:$M$6097,6,0),"")</f>
        <v/>
      </c>
      <c r="H1885" s="68" t="str">
        <f>IFERROR(VLOOKUP($B1885,APガラス性能一覧!$A$2:$M$6097,7,0),"")</f>
        <v/>
      </c>
      <c r="I1885" s="68" t="str">
        <f>IFERROR(VLOOKUP($B1885,APガラス性能一覧!$A$2:$M$6097,8,0),"")</f>
        <v/>
      </c>
      <c r="J1885" s="68" t="str">
        <f>IFERROR(VLOOKUP($B1885,APガラス性能一覧!$A$2:$M$6097,9,0),"")</f>
        <v/>
      </c>
      <c r="K1885" s="68" t="str">
        <f>IFERROR(VLOOKUP($B1885,APガラス性能一覧!$A$2:$M$6097,10,0),"")</f>
        <v/>
      </c>
      <c r="L1885" s="68" t="str">
        <f>IFERROR(VLOOKUP($B1885,APガラス性能一覧!$A$2:$M$6097,11,0),"")</f>
        <v/>
      </c>
      <c r="M1885" s="68" t="str">
        <f>IFERROR(VLOOKUP($B1885,APガラス性能一覧!$A$2:$M$6097,12,0),"")</f>
        <v/>
      </c>
      <c r="N1885" s="68" t="str">
        <f>IFERROR(VLOOKUP($B1885,APガラス性能一覧!$A$2:$M$6097,13,0),"")</f>
        <v/>
      </c>
    </row>
    <row r="1886" spans="2:14" x14ac:dyDescent="0.4">
      <c r="B1886" s="68" t="str">
        <f>IF($D$2="","",IF($E$2=0.65,IFERROR(IF(INDEX(APガラス性能一覧!A:A,MATCH(ROW(B1880),APガラス性能一覧!$O:$O,0))="","",INDEX(APガラス性能一覧!A:A,MATCH(ROW(B1880),APガラス性能一覧!$O:$O,0))),""),IFERROR(IF(INDEX(APガラス性能一覧!A:A,MATCH(ROW(B1880),APガラス性能一覧!$N:$N,0))="","",INDEX(APガラス性能一覧!A:A,MATCH(ROW(B1880),APガラス性能一覧!$N:$N,0))),"")))</f>
        <v/>
      </c>
      <c r="C1886" s="68" t="str">
        <f>IFERROR(VLOOKUP($B1886,APガラス性能一覧!$A$2:$M$6097,2,0),"")</f>
        <v/>
      </c>
      <c r="D1886" s="68" t="str">
        <f>IFERROR(VLOOKUP($B1886,APガラス性能一覧!$A$2:$M$6097,3,0),"")</f>
        <v/>
      </c>
      <c r="E1886" s="68" t="str">
        <f>IFERROR(VLOOKUP($B1886,APガラス性能一覧!$A$2:$M$6097,4,0),"")</f>
        <v/>
      </c>
      <c r="F1886" s="68" t="str">
        <f>IFERROR(VLOOKUP($B1886,APガラス性能一覧!$A$2:$M$6097,5,0),"")</f>
        <v/>
      </c>
      <c r="G1886" s="68" t="str">
        <f>IFERROR(VLOOKUP($B1886,APガラス性能一覧!$A$2:$M$6097,6,0),"")</f>
        <v/>
      </c>
      <c r="H1886" s="68" t="str">
        <f>IFERROR(VLOOKUP($B1886,APガラス性能一覧!$A$2:$M$6097,7,0),"")</f>
        <v/>
      </c>
      <c r="I1886" s="68" t="str">
        <f>IFERROR(VLOOKUP($B1886,APガラス性能一覧!$A$2:$M$6097,8,0),"")</f>
        <v/>
      </c>
      <c r="J1886" s="68" t="str">
        <f>IFERROR(VLOOKUP($B1886,APガラス性能一覧!$A$2:$M$6097,9,0),"")</f>
        <v/>
      </c>
      <c r="K1886" s="68" t="str">
        <f>IFERROR(VLOOKUP($B1886,APガラス性能一覧!$A$2:$M$6097,10,0),"")</f>
        <v/>
      </c>
      <c r="L1886" s="68" t="str">
        <f>IFERROR(VLOOKUP($B1886,APガラス性能一覧!$A$2:$M$6097,11,0),"")</f>
        <v/>
      </c>
      <c r="M1886" s="68" t="str">
        <f>IFERROR(VLOOKUP($B1886,APガラス性能一覧!$A$2:$M$6097,12,0),"")</f>
        <v/>
      </c>
      <c r="N1886" s="68" t="str">
        <f>IFERROR(VLOOKUP($B1886,APガラス性能一覧!$A$2:$M$6097,13,0),"")</f>
        <v/>
      </c>
    </row>
    <row r="1887" spans="2:14" x14ac:dyDescent="0.4">
      <c r="B1887" s="68" t="str">
        <f>IF($D$2="","",IF($E$2=0.65,IFERROR(IF(INDEX(APガラス性能一覧!A:A,MATCH(ROW(B1881),APガラス性能一覧!$O:$O,0))="","",INDEX(APガラス性能一覧!A:A,MATCH(ROW(B1881),APガラス性能一覧!$O:$O,0))),""),IFERROR(IF(INDEX(APガラス性能一覧!A:A,MATCH(ROW(B1881),APガラス性能一覧!$N:$N,0))="","",INDEX(APガラス性能一覧!A:A,MATCH(ROW(B1881),APガラス性能一覧!$N:$N,0))),"")))</f>
        <v/>
      </c>
      <c r="C1887" s="68" t="str">
        <f>IFERROR(VLOOKUP($B1887,APガラス性能一覧!$A$2:$M$6097,2,0),"")</f>
        <v/>
      </c>
      <c r="D1887" s="68" t="str">
        <f>IFERROR(VLOOKUP($B1887,APガラス性能一覧!$A$2:$M$6097,3,0),"")</f>
        <v/>
      </c>
      <c r="E1887" s="68" t="str">
        <f>IFERROR(VLOOKUP($B1887,APガラス性能一覧!$A$2:$M$6097,4,0),"")</f>
        <v/>
      </c>
      <c r="F1887" s="68" t="str">
        <f>IFERROR(VLOOKUP($B1887,APガラス性能一覧!$A$2:$M$6097,5,0),"")</f>
        <v/>
      </c>
      <c r="G1887" s="68" t="str">
        <f>IFERROR(VLOOKUP($B1887,APガラス性能一覧!$A$2:$M$6097,6,0),"")</f>
        <v/>
      </c>
      <c r="H1887" s="68" t="str">
        <f>IFERROR(VLOOKUP($B1887,APガラス性能一覧!$A$2:$M$6097,7,0),"")</f>
        <v/>
      </c>
      <c r="I1887" s="68" t="str">
        <f>IFERROR(VLOOKUP($B1887,APガラス性能一覧!$A$2:$M$6097,8,0),"")</f>
        <v/>
      </c>
      <c r="J1887" s="68" t="str">
        <f>IFERROR(VLOOKUP($B1887,APガラス性能一覧!$A$2:$M$6097,9,0),"")</f>
        <v/>
      </c>
      <c r="K1887" s="68" t="str">
        <f>IFERROR(VLOOKUP($B1887,APガラス性能一覧!$A$2:$M$6097,10,0),"")</f>
        <v/>
      </c>
      <c r="L1887" s="68" t="str">
        <f>IFERROR(VLOOKUP($B1887,APガラス性能一覧!$A$2:$M$6097,11,0),"")</f>
        <v/>
      </c>
      <c r="M1887" s="68" t="str">
        <f>IFERROR(VLOOKUP($B1887,APガラス性能一覧!$A$2:$M$6097,12,0),"")</f>
        <v/>
      </c>
      <c r="N1887" s="68" t="str">
        <f>IFERROR(VLOOKUP($B1887,APガラス性能一覧!$A$2:$M$6097,13,0),"")</f>
        <v/>
      </c>
    </row>
    <row r="1888" spans="2:14" x14ac:dyDescent="0.4">
      <c r="B1888" s="68" t="str">
        <f>IF($D$2="","",IF($E$2=0.65,IFERROR(IF(INDEX(APガラス性能一覧!A:A,MATCH(ROW(B1882),APガラス性能一覧!$O:$O,0))="","",INDEX(APガラス性能一覧!A:A,MATCH(ROW(B1882),APガラス性能一覧!$O:$O,0))),""),IFERROR(IF(INDEX(APガラス性能一覧!A:A,MATCH(ROW(B1882),APガラス性能一覧!$N:$N,0))="","",INDEX(APガラス性能一覧!A:A,MATCH(ROW(B1882),APガラス性能一覧!$N:$N,0))),"")))</f>
        <v/>
      </c>
      <c r="C1888" s="68" t="str">
        <f>IFERROR(VLOOKUP($B1888,APガラス性能一覧!$A$2:$M$6097,2,0),"")</f>
        <v/>
      </c>
      <c r="D1888" s="68" t="str">
        <f>IFERROR(VLOOKUP($B1888,APガラス性能一覧!$A$2:$M$6097,3,0),"")</f>
        <v/>
      </c>
      <c r="E1888" s="68" t="str">
        <f>IFERROR(VLOOKUP($B1888,APガラス性能一覧!$A$2:$M$6097,4,0),"")</f>
        <v/>
      </c>
      <c r="F1888" s="68" t="str">
        <f>IFERROR(VLOOKUP($B1888,APガラス性能一覧!$A$2:$M$6097,5,0),"")</f>
        <v/>
      </c>
      <c r="G1888" s="68" t="str">
        <f>IFERROR(VLOOKUP($B1888,APガラス性能一覧!$A$2:$M$6097,6,0),"")</f>
        <v/>
      </c>
      <c r="H1888" s="68" t="str">
        <f>IFERROR(VLOOKUP($B1888,APガラス性能一覧!$A$2:$M$6097,7,0),"")</f>
        <v/>
      </c>
      <c r="I1888" s="68" t="str">
        <f>IFERROR(VLOOKUP($B1888,APガラス性能一覧!$A$2:$M$6097,8,0),"")</f>
        <v/>
      </c>
      <c r="J1888" s="68" t="str">
        <f>IFERROR(VLOOKUP($B1888,APガラス性能一覧!$A$2:$M$6097,9,0),"")</f>
        <v/>
      </c>
      <c r="K1888" s="68" t="str">
        <f>IFERROR(VLOOKUP($B1888,APガラス性能一覧!$A$2:$M$6097,10,0),"")</f>
        <v/>
      </c>
      <c r="L1888" s="68" t="str">
        <f>IFERROR(VLOOKUP($B1888,APガラス性能一覧!$A$2:$M$6097,11,0),"")</f>
        <v/>
      </c>
      <c r="M1888" s="68" t="str">
        <f>IFERROR(VLOOKUP($B1888,APガラス性能一覧!$A$2:$M$6097,12,0),"")</f>
        <v/>
      </c>
      <c r="N1888" s="68" t="str">
        <f>IFERROR(VLOOKUP($B1888,APガラス性能一覧!$A$2:$M$6097,13,0),"")</f>
        <v/>
      </c>
    </row>
    <row r="1889" spans="2:14" x14ac:dyDescent="0.4">
      <c r="B1889" s="68" t="str">
        <f>IF($D$2="","",IF($E$2=0.65,IFERROR(IF(INDEX(APガラス性能一覧!A:A,MATCH(ROW(B1883),APガラス性能一覧!$O:$O,0))="","",INDEX(APガラス性能一覧!A:A,MATCH(ROW(B1883),APガラス性能一覧!$O:$O,0))),""),IFERROR(IF(INDEX(APガラス性能一覧!A:A,MATCH(ROW(B1883),APガラス性能一覧!$N:$N,0))="","",INDEX(APガラス性能一覧!A:A,MATCH(ROW(B1883),APガラス性能一覧!$N:$N,0))),"")))</f>
        <v/>
      </c>
      <c r="C1889" s="68" t="str">
        <f>IFERROR(VLOOKUP($B1889,APガラス性能一覧!$A$2:$M$6097,2,0),"")</f>
        <v/>
      </c>
      <c r="D1889" s="68" t="str">
        <f>IFERROR(VLOOKUP($B1889,APガラス性能一覧!$A$2:$M$6097,3,0),"")</f>
        <v/>
      </c>
      <c r="E1889" s="68" t="str">
        <f>IFERROR(VLOOKUP($B1889,APガラス性能一覧!$A$2:$M$6097,4,0),"")</f>
        <v/>
      </c>
      <c r="F1889" s="68" t="str">
        <f>IFERROR(VLOOKUP($B1889,APガラス性能一覧!$A$2:$M$6097,5,0),"")</f>
        <v/>
      </c>
      <c r="G1889" s="68" t="str">
        <f>IFERROR(VLOOKUP($B1889,APガラス性能一覧!$A$2:$M$6097,6,0),"")</f>
        <v/>
      </c>
      <c r="H1889" s="68" t="str">
        <f>IFERROR(VLOOKUP($B1889,APガラス性能一覧!$A$2:$M$6097,7,0),"")</f>
        <v/>
      </c>
      <c r="I1889" s="68" t="str">
        <f>IFERROR(VLOOKUP($B1889,APガラス性能一覧!$A$2:$M$6097,8,0),"")</f>
        <v/>
      </c>
      <c r="J1889" s="68" t="str">
        <f>IFERROR(VLOOKUP($B1889,APガラス性能一覧!$A$2:$M$6097,9,0),"")</f>
        <v/>
      </c>
      <c r="K1889" s="68" t="str">
        <f>IFERROR(VLOOKUP($B1889,APガラス性能一覧!$A$2:$M$6097,10,0),"")</f>
        <v/>
      </c>
      <c r="L1889" s="68" t="str">
        <f>IFERROR(VLOOKUP($B1889,APガラス性能一覧!$A$2:$M$6097,11,0),"")</f>
        <v/>
      </c>
      <c r="M1889" s="68" t="str">
        <f>IFERROR(VLOOKUP($B1889,APガラス性能一覧!$A$2:$M$6097,12,0),"")</f>
        <v/>
      </c>
      <c r="N1889" s="68" t="str">
        <f>IFERROR(VLOOKUP($B1889,APガラス性能一覧!$A$2:$M$6097,13,0),"")</f>
        <v/>
      </c>
    </row>
    <row r="1890" spans="2:14" x14ac:dyDescent="0.4">
      <c r="B1890" s="68" t="str">
        <f>IF($D$2="","",IF($E$2=0.65,IFERROR(IF(INDEX(APガラス性能一覧!A:A,MATCH(ROW(B1884),APガラス性能一覧!$O:$O,0))="","",INDEX(APガラス性能一覧!A:A,MATCH(ROW(B1884),APガラス性能一覧!$O:$O,0))),""),IFERROR(IF(INDEX(APガラス性能一覧!A:A,MATCH(ROW(B1884),APガラス性能一覧!$N:$N,0))="","",INDEX(APガラス性能一覧!A:A,MATCH(ROW(B1884),APガラス性能一覧!$N:$N,0))),"")))</f>
        <v/>
      </c>
      <c r="C1890" s="68" t="str">
        <f>IFERROR(VLOOKUP($B1890,APガラス性能一覧!$A$2:$M$6097,2,0),"")</f>
        <v/>
      </c>
      <c r="D1890" s="68" t="str">
        <f>IFERROR(VLOOKUP($B1890,APガラス性能一覧!$A$2:$M$6097,3,0),"")</f>
        <v/>
      </c>
      <c r="E1890" s="68" t="str">
        <f>IFERROR(VLOOKUP($B1890,APガラス性能一覧!$A$2:$M$6097,4,0),"")</f>
        <v/>
      </c>
      <c r="F1890" s="68" t="str">
        <f>IFERROR(VLOOKUP($B1890,APガラス性能一覧!$A$2:$M$6097,5,0),"")</f>
        <v/>
      </c>
      <c r="G1890" s="68" t="str">
        <f>IFERROR(VLOOKUP($B1890,APガラス性能一覧!$A$2:$M$6097,6,0),"")</f>
        <v/>
      </c>
      <c r="H1890" s="68" t="str">
        <f>IFERROR(VLOOKUP($B1890,APガラス性能一覧!$A$2:$M$6097,7,0),"")</f>
        <v/>
      </c>
      <c r="I1890" s="68" t="str">
        <f>IFERROR(VLOOKUP($B1890,APガラス性能一覧!$A$2:$M$6097,8,0),"")</f>
        <v/>
      </c>
      <c r="J1890" s="68" t="str">
        <f>IFERROR(VLOOKUP($B1890,APガラス性能一覧!$A$2:$M$6097,9,0),"")</f>
        <v/>
      </c>
      <c r="K1890" s="68" t="str">
        <f>IFERROR(VLOOKUP($B1890,APガラス性能一覧!$A$2:$M$6097,10,0),"")</f>
        <v/>
      </c>
      <c r="L1890" s="68" t="str">
        <f>IFERROR(VLOOKUP($B1890,APガラス性能一覧!$A$2:$M$6097,11,0),"")</f>
        <v/>
      </c>
      <c r="M1890" s="68" t="str">
        <f>IFERROR(VLOOKUP($B1890,APガラス性能一覧!$A$2:$M$6097,12,0),"")</f>
        <v/>
      </c>
      <c r="N1890" s="68" t="str">
        <f>IFERROR(VLOOKUP($B1890,APガラス性能一覧!$A$2:$M$6097,13,0),"")</f>
        <v/>
      </c>
    </row>
    <row r="1891" spans="2:14" x14ac:dyDescent="0.4">
      <c r="B1891" s="68" t="str">
        <f>IF($D$2="","",IF($E$2=0.65,IFERROR(IF(INDEX(APガラス性能一覧!A:A,MATCH(ROW(B1885),APガラス性能一覧!$O:$O,0))="","",INDEX(APガラス性能一覧!A:A,MATCH(ROW(B1885),APガラス性能一覧!$O:$O,0))),""),IFERROR(IF(INDEX(APガラス性能一覧!A:A,MATCH(ROW(B1885),APガラス性能一覧!$N:$N,0))="","",INDEX(APガラス性能一覧!A:A,MATCH(ROW(B1885),APガラス性能一覧!$N:$N,0))),"")))</f>
        <v/>
      </c>
      <c r="C1891" s="68" t="str">
        <f>IFERROR(VLOOKUP($B1891,APガラス性能一覧!$A$2:$M$6097,2,0),"")</f>
        <v/>
      </c>
      <c r="D1891" s="68" t="str">
        <f>IFERROR(VLOOKUP($B1891,APガラス性能一覧!$A$2:$M$6097,3,0),"")</f>
        <v/>
      </c>
      <c r="E1891" s="68" t="str">
        <f>IFERROR(VLOOKUP($B1891,APガラス性能一覧!$A$2:$M$6097,4,0),"")</f>
        <v/>
      </c>
      <c r="F1891" s="68" t="str">
        <f>IFERROR(VLOOKUP($B1891,APガラス性能一覧!$A$2:$M$6097,5,0),"")</f>
        <v/>
      </c>
      <c r="G1891" s="68" t="str">
        <f>IFERROR(VLOOKUP($B1891,APガラス性能一覧!$A$2:$M$6097,6,0),"")</f>
        <v/>
      </c>
      <c r="H1891" s="68" t="str">
        <f>IFERROR(VLOOKUP($B1891,APガラス性能一覧!$A$2:$M$6097,7,0),"")</f>
        <v/>
      </c>
      <c r="I1891" s="68" t="str">
        <f>IFERROR(VLOOKUP($B1891,APガラス性能一覧!$A$2:$M$6097,8,0),"")</f>
        <v/>
      </c>
      <c r="J1891" s="68" t="str">
        <f>IFERROR(VLOOKUP($B1891,APガラス性能一覧!$A$2:$M$6097,9,0),"")</f>
        <v/>
      </c>
      <c r="K1891" s="68" t="str">
        <f>IFERROR(VLOOKUP($B1891,APガラス性能一覧!$A$2:$M$6097,10,0),"")</f>
        <v/>
      </c>
      <c r="L1891" s="68" t="str">
        <f>IFERROR(VLOOKUP($B1891,APガラス性能一覧!$A$2:$M$6097,11,0),"")</f>
        <v/>
      </c>
      <c r="M1891" s="68" t="str">
        <f>IFERROR(VLOOKUP($B1891,APガラス性能一覧!$A$2:$M$6097,12,0),"")</f>
        <v/>
      </c>
      <c r="N1891" s="68" t="str">
        <f>IFERROR(VLOOKUP($B1891,APガラス性能一覧!$A$2:$M$6097,13,0),"")</f>
        <v/>
      </c>
    </row>
    <row r="1892" spans="2:14" x14ac:dyDescent="0.4">
      <c r="B1892" s="68" t="str">
        <f>IF($D$2="","",IF($E$2=0.65,IFERROR(IF(INDEX(APガラス性能一覧!A:A,MATCH(ROW(B1886),APガラス性能一覧!$O:$O,0))="","",INDEX(APガラス性能一覧!A:A,MATCH(ROW(B1886),APガラス性能一覧!$O:$O,0))),""),IFERROR(IF(INDEX(APガラス性能一覧!A:A,MATCH(ROW(B1886),APガラス性能一覧!$N:$N,0))="","",INDEX(APガラス性能一覧!A:A,MATCH(ROW(B1886),APガラス性能一覧!$N:$N,0))),"")))</f>
        <v/>
      </c>
      <c r="C1892" s="68" t="str">
        <f>IFERROR(VLOOKUP($B1892,APガラス性能一覧!$A$2:$M$6097,2,0),"")</f>
        <v/>
      </c>
      <c r="D1892" s="68" t="str">
        <f>IFERROR(VLOOKUP($B1892,APガラス性能一覧!$A$2:$M$6097,3,0),"")</f>
        <v/>
      </c>
      <c r="E1892" s="68" t="str">
        <f>IFERROR(VLOOKUP($B1892,APガラス性能一覧!$A$2:$M$6097,4,0),"")</f>
        <v/>
      </c>
      <c r="F1892" s="68" t="str">
        <f>IFERROR(VLOOKUP($B1892,APガラス性能一覧!$A$2:$M$6097,5,0),"")</f>
        <v/>
      </c>
      <c r="G1892" s="68" t="str">
        <f>IFERROR(VLOOKUP($B1892,APガラス性能一覧!$A$2:$M$6097,6,0),"")</f>
        <v/>
      </c>
      <c r="H1892" s="68" t="str">
        <f>IFERROR(VLOOKUP($B1892,APガラス性能一覧!$A$2:$M$6097,7,0),"")</f>
        <v/>
      </c>
      <c r="I1892" s="68" t="str">
        <f>IFERROR(VLOOKUP($B1892,APガラス性能一覧!$A$2:$M$6097,8,0),"")</f>
        <v/>
      </c>
      <c r="J1892" s="68" t="str">
        <f>IFERROR(VLOOKUP($B1892,APガラス性能一覧!$A$2:$M$6097,9,0),"")</f>
        <v/>
      </c>
      <c r="K1892" s="68" t="str">
        <f>IFERROR(VLOOKUP($B1892,APガラス性能一覧!$A$2:$M$6097,10,0),"")</f>
        <v/>
      </c>
      <c r="L1892" s="68" t="str">
        <f>IFERROR(VLOOKUP($B1892,APガラス性能一覧!$A$2:$M$6097,11,0),"")</f>
        <v/>
      </c>
      <c r="M1892" s="68" t="str">
        <f>IFERROR(VLOOKUP($B1892,APガラス性能一覧!$A$2:$M$6097,12,0),"")</f>
        <v/>
      </c>
      <c r="N1892" s="68" t="str">
        <f>IFERROR(VLOOKUP($B1892,APガラス性能一覧!$A$2:$M$6097,13,0),"")</f>
        <v/>
      </c>
    </row>
    <row r="1893" spans="2:14" x14ac:dyDescent="0.4">
      <c r="B1893" s="68" t="str">
        <f>IF($D$2="","",IF($E$2=0.65,IFERROR(IF(INDEX(APガラス性能一覧!A:A,MATCH(ROW(B1887),APガラス性能一覧!$O:$O,0))="","",INDEX(APガラス性能一覧!A:A,MATCH(ROW(B1887),APガラス性能一覧!$O:$O,0))),""),IFERROR(IF(INDEX(APガラス性能一覧!A:A,MATCH(ROW(B1887),APガラス性能一覧!$N:$N,0))="","",INDEX(APガラス性能一覧!A:A,MATCH(ROW(B1887),APガラス性能一覧!$N:$N,0))),"")))</f>
        <v/>
      </c>
      <c r="C1893" s="68" t="str">
        <f>IFERROR(VLOOKUP($B1893,APガラス性能一覧!$A$2:$M$6097,2,0),"")</f>
        <v/>
      </c>
      <c r="D1893" s="68" t="str">
        <f>IFERROR(VLOOKUP($B1893,APガラス性能一覧!$A$2:$M$6097,3,0),"")</f>
        <v/>
      </c>
      <c r="E1893" s="68" t="str">
        <f>IFERROR(VLOOKUP($B1893,APガラス性能一覧!$A$2:$M$6097,4,0),"")</f>
        <v/>
      </c>
      <c r="F1893" s="68" t="str">
        <f>IFERROR(VLOOKUP($B1893,APガラス性能一覧!$A$2:$M$6097,5,0),"")</f>
        <v/>
      </c>
      <c r="G1893" s="68" t="str">
        <f>IFERROR(VLOOKUP($B1893,APガラス性能一覧!$A$2:$M$6097,6,0),"")</f>
        <v/>
      </c>
      <c r="H1893" s="68" t="str">
        <f>IFERROR(VLOOKUP($B1893,APガラス性能一覧!$A$2:$M$6097,7,0),"")</f>
        <v/>
      </c>
      <c r="I1893" s="68" t="str">
        <f>IFERROR(VLOOKUP($B1893,APガラス性能一覧!$A$2:$M$6097,8,0),"")</f>
        <v/>
      </c>
      <c r="J1893" s="68" t="str">
        <f>IFERROR(VLOOKUP($B1893,APガラス性能一覧!$A$2:$M$6097,9,0),"")</f>
        <v/>
      </c>
      <c r="K1893" s="68" t="str">
        <f>IFERROR(VLOOKUP($B1893,APガラス性能一覧!$A$2:$M$6097,10,0),"")</f>
        <v/>
      </c>
      <c r="L1893" s="68" t="str">
        <f>IFERROR(VLOOKUP($B1893,APガラス性能一覧!$A$2:$M$6097,11,0),"")</f>
        <v/>
      </c>
      <c r="M1893" s="68" t="str">
        <f>IFERROR(VLOOKUP($B1893,APガラス性能一覧!$A$2:$M$6097,12,0),"")</f>
        <v/>
      </c>
      <c r="N1893" s="68" t="str">
        <f>IFERROR(VLOOKUP($B1893,APガラス性能一覧!$A$2:$M$6097,13,0),"")</f>
        <v/>
      </c>
    </row>
    <row r="1894" spans="2:14" x14ac:dyDescent="0.4">
      <c r="B1894" s="68" t="str">
        <f>IF($D$2="","",IF($E$2=0.65,IFERROR(IF(INDEX(APガラス性能一覧!A:A,MATCH(ROW(B1888),APガラス性能一覧!$O:$O,0))="","",INDEX(APガラス性能一覧!A:A,MATCH(ROW(B1888),APガラス性能一覧!$O:$O,0))),""),IFERROR(IF(INDEX(APガラス性能一覧!A:A,MATCH(ROW(B1888),APガラス性能一覧!$N:$N,0))="","",INDEX(APガラス性能一覧!A:A,MATCH(ROW(B1888),APガラス性能一覧!$N:$N,0))),"")))</f>
        <v/>
      </c>
      <c r="C1894" s="68" t="str">
        <f>IFERROR(VLOOKUP($B1894,APガラス性能一覧!$A$2:$M$6097,2,0),"")</f>
        <v/>
      </c>
      <c r="D1894" s="68" t="str">
        <f>IFERROR(VLOOKUP($B1894,APガラス性能一覧!$A$2:$M$6097,3,0),"")</f>
        <v/>
      </c>
      <c r="E1894" s="68" t="str">
        <f>IFERROR(VLOOKUP($B1894,APガラス性能一覧!$A$2:$M$6097,4,0),"")</f>
        <v/>
      </c>
      <c r="F1894" s="68" t="str">
        <f>IFERROR(VLOOKUP($B1894,APガラス性能一覧!$A$2:$M$6097,5,0),"")</f>
        <v/>
      </c>
      <c r="G1894" s="68" t="str">
        <f>IFERROR(VLOOKUP($B1894,APガラス性能一覧!$A$2:$M$6097,6,0),"")</f>
        <v/>
      </c>
      <c r="H1894" s="68" t="str">
        <f>IFERROR(VLOOKUP($B1894,APガラス性能一覧!$A$2:$M$6097,7,0),"")</f>
        <v/>
      </c>
      <c r="I1894" s="68" t="str">
        <f>IFERROR(VLOOKUP($B1894,APガラス性能一覧!$A$2:$M$6097,8,0),"")</f>
        <v/>
      </c>
      <c r="J1894" s="68" t="str">
        <f>IFERROR(VLOOKUP($B1894,APガラス性能一覧!$A$2:$M$6097,9,0),"")</f>
        <v/>
      </c>
      <c r="K1894" s="68" t="str">
        <f>IFERROR(VLOOKUP($B1894,APガラス性能一覧!$A$2:$M$6097,10,0),"")</f>
        <v/>
      </c>
      <c r="L1894" s="68" t="str">
        <f>IFERROR(VLOOKUP($B1894,APガラス性能一覧!$A$2:$M$6097,11,0),"")</f>
        <v/>
      </c>
      <c r="M1894" s="68" t="str">
        <f>IFERROR(VLOOKUP($B1894,APガラス性能一覧!$A$2:$M$6097,12,0),"")</f>
        <v/>
      </c>
      <c r="N1894" s="68" t="str">
        <f>IFERROR(VLOOKUP($B1894,APガラス性能一覧!$A$2:$M$6097,13,0),"")</f>
        <v/>
      </c>
    </row>
    <row r="1895" spans="2:14" x14ac:dyDescent="0.4">
      <c r="B1895" s="68" t="str">
        <f>IF($D$2="","",IF($E$2=0.65,IFERROR(IF(INDEX(APガラス性能一覧!A:A,MATCH(ROW(B1889),APガラス性能一覧!$O:$O,0))="","",INDEX(APガラス性能一覧!A:A,MATCH(ROW(B1889),APガラス性能一覧!$O:$O,0))),""),IFERROR(IF(INDEX(APガラス性能一覧!A:A,MATCH(ROW(B1889),APガラス性能一覧!$N:$N,0))="","",INDEX(APガラス性能一覧!A:A,MATCH(ROW(B1889),APガラス性能一覧!$N:$N,0))),"")))</f>
        <v/>
      </c>
      <c r="C1895" s="68" t="str">
        <f>IFERROR(VLOOKUP($B1895,APガラス性能一覧!$A$2:$M$6097,2,0),"")</f>
        <v/>
      </c>
      <c r="D1895" s="68" t="str">
        <f>IFERROR(VLOOKUP($B1895,APガラス性能一覧!$A$2:$M$6097,3,0),"")</f>
        <v/>
      </c>
      <c r="E1895" s="68" t="str">
        <f>IFERROR(VLOOKUP($B1895,APガラス性能一覧!$A$2:$M$6097,4,0),"")</f>
        <v/>
      </c>
      <c r="F1895" s="68" t="str">
        <f>IFERROR(VLOOKUP($B1895,APガラス性能一覧!$A$2:$M$6097,5,0),"")</f>
        <v/>
      </c>
      <c r="G1895" s="68" t="str">
        <f>IFERROR(VLOOKUP($B1895,APガラス性能一覧!$A$2:$M$6097,6,0),"")</f>
        <v/>
      </c>
      <c r="H1895" s="68" t="str">
        <f>IFERROR(VLOOKUP($B1895,APガラス性能一覧!$A$2:$M$6097,7,0),"")</f>
        <v/>
      </c>
      <c r="I1895" s="68" t="str">
        <f>IFERROR(VLOOKUP($B1895,APガラス性能一覧!$A$2:$M$6097,8,0),"")</f>
        <v/>
      </c>
      <c r="J1895" s="68" t="str">
        <f>IFERROR(VLOOKUP($B1895,APガラス性能一覧!$A$2:$M$6097,9,0),"")</f>
        <v/>
      </c>
      <c r="K1895" s="68" t="str">
        <f>IFERROR(VLOOKUP($B1895,APガラス性能一覧!$A$2:$M$6097,10,0),"")</f>
        <v/>
      </c>
      <c r="L1895" s="68" t="str">
        <f>IFERROR(VLOOKUP($B1895,APガラス性能一覧!$A$2:$M$6097,11,0),"")</f>
        <v/>
      </c>
      <c r="M1895" s="68" t="str">
        <f>IFERROR(VLOOKUP($B1895,APガラス性能一覧!$A$2:$M$6097,12,0),"")</f>
        <v/>
      </c>
      <c r="N1895" s="68" t="str">
        <f>IFERROR(VLOOKUP($B1895,APガラス性能一覧!$A$2:$M$6097,13,0),"")</f>
        <v/>
      </c>
    </row>
    <row r="1896" spans="2:14" x14ac:dyDescent="0.4">
      <c r="B1896" s="68" t="str">
        <f>IF($D$2="","",IF($E$2=0.65,IFERROR(IF(INDEX(APガラス性能一覧!A:A,MATCH(ROW(B1890),APガラス性能一覧!$O:$O,0))="","",INDEX(APガラス性能一覧!A:A,MATCH(ROW(B1890),APガラス性能一覧!$O:$O,0))),""),IFERROR(IF(INDEX(APガラス性能一覧!A:A,MATCH(ROW(B1890),APガラス性能一覧!$N:$N,0))="","",INDEX(APガラス性能一覧!A:A,MATCH(ROW(B1890),APガラス性能一覧!$N:$N,0))),"")))</f>
        <v/>
      </c>
      <c r="C1896" s="68" t="str">
        <f>IFERROR(VLOOKUP($B1896,APガラス性能一覧!$A$2:$M$6097,2,0),"")</f>
        <v/>
      </c>
      <c r="D1896" s="68" t="str">
        <f>IFERROR(VLOOKUP($B1896,APガラス性能一覧!$A$2:$M$6097,3,0),"")</f>
        <v/>
      </c>
      <c r="E1896" s="68" t="str">
        <f>IFERROR(VLOOKUP($B1896,APガラス性能一覧!$A$2:$M$6097,4,0),"")</f>
        <v/>
      </c>
      <c r="F1896" s="68" t="str">
        <f>IFERROR(VLOOKUP($B1896,APガラス性能一覧!$A$2:$M$6097,5,0),"")</f>
        <v/>
      </c>
      <c r="G1896" s="68" t="str">
        <f>IFERROR(VLOOKUP($B1896,APガラス性能一覧!$A$2:$M$6097,6,0),"")</f>
        <v/>
      </c>
      <c r="H1896" s="68" t="str">
        <f>IFERROR(VLOOKUP($B1896,APガラス性能一覧!$A$2:$M$6097,7,0),"")</f>
        <v/>
      </c>
      <c r="I1896" s="68" t="str">
        <f>IFERROR(VLOOKUP($B1896,APガラス性能一覧!$A$2:$M$6097,8,0),"")</f>
        <v/>
      </c>
      <c r="J1896" s="68" t="str">
        <f>IFERROR(VLOOKUP($B1896,APガラス性能一覧!$A$2:$M$6097,9,0),"")</f>
        <v/>
      </c>
      <c r="K1896" s="68" t="str">
        <f>IFERROR(VLOOKUP($B1896,APガラス性能一覧!$A$2:$M$6097,10,0),"")</f>
        <v/>
      </c>
      <c r="L1896" s="68" t="str">
        <f>IFERROR(VLOOKUP($B1896,APガラス性能一覧!$A$2:$M$6097,11,0),"")</f>
        <v/>
      </c>
      <c r="M1896" s="68" t="str">
        <f>IFERROR(VLOOKUP($B1896,APガラス性能一覧!$A$2:$M$6097,12,0),"")</f>
        <v/>
      </c>
      <c r="N1896" s="68" t="str">
        <f>IFERROR(VLOOKUP($B1896,APガラス性能一覧!$A$2:$M$6097,13,0),"")</f>
        <v/>
      </c>
    </row>
    <row r="1897" spans="2:14" x14ac:dyDescent="0.4">
      <c r="B1897" s="68" t="str">
        <f>IF($D$2="","",IF($E$2=0.65,IFERROR(IF(INDEX(APガラス性能一覧!A:A,MATCH(ROW(B1891),APガラス性能一覧!$O:$O,0))="","",INDEX(APガラス性能一覧!A:A,MATCH(ROW(B1891),APガラス性能一覧!$O:$O,0))),""),IFERROR(IF(INDEX(APガラス性能一覧!A:A,MATCH(ROW(B1891),APガラス性能一覧!$N:$N,0))="","",INDEX(APガラス性能一覧!A:A,MATCH(ROW(B1891),APガラス性能一覧!$N:$N,0))),"")))</f>
        <v/>
      </c>
      <c r="C1897" s="68" t="str">
        <f>IFERROR(VLOOKUP($B1897,APガラス性能一覧!$A$2:$M$6097,2,0),"")</f>
        <v/>
      </c>
      <c r="D1897" s="68" t="str">
        <f>IFERROR(VLOOKUP($B1897,APガラス性能一覧!$A$2:$M$6097,3,0),"")</f>
        <v/>
      </c>
      <c r="E1897" s="68" t="str">
        <f>IFERROR(VLOOKUP($B1897,APガラス性能一覧!$A$2:$M$6097,4,0),"")</f>
        <v/>
      </c>
      <c r="F1897" s="68" t="str">
        <f>IFERROR(VLOOKUP($B1897,APガラス性能一覧!$A$2:$M$6097,5,0),"")</f>
        <v/>
      </c>
      <c r="G1897" s="68" t="str">
        <f>IFERROR(VLOOKUP($B1897,APガラス性能一覧!$A$2:$M$6097,6,0),"")</f>
        <v/>
      </c>
      <c r="H1897" s="68" t="str">
        <f>IFERROR(VLOOKUP($B1897,APガラス性能一覧!$A$2:$M$6097,7,0),"")</f>
        <v/>
      </c>
      <c r="I1897" s="68" t="str">
        <f>IFERROR(VLOOKUP($B1897,APガラス性能一覧!$A$2:$M$6097,8,0),"")</f>
        <v/>
      </c>
      <c r="J1897" s="68" t="str">
        <f>IFERROR(VLOOKUP($B1897,APガラス性能一覧!$A$2:$M$6097,9,0),"")</f>
        <v/>
      </c>
      <c r="K1897" s="68" t="str">
        <f>IFERROR(VLOOKUP($B1897,APガラス性能一覧!$A$2:$M$6097,10,0),"")</f>
        <v/>
      </c>
      <c r="L1897" s="68" t="str">
        <f>IFERROR(VLOOKUP($B1897,APガラス性能一覧!$A$2:$M$6097,11,0),"")</f>
        <v/>
      </c>
      <c r="M1897" s="68" t="str">
        <f>IFERROR(VLOOKUP($B1897,APガラス性能一覧!$A$2:$M$6097,12,0),"")</f>
        <v/>
      </c>
      <c r="N1897" s="68" t="str">
        <f>IFERROR(VLOOKUP($B1897,APガラス性能一覧!$A$2:$M$6097,13,0),"")</f>
        <v/>
      </c>
    </row>
    <row r="1898" spans="2:14" x14ac:dyDescent="0.4">
      <c r="B1898" s="68" t="str">
        <f>IF($D$2="","",IF($E$2=0.65,IFERROR(IF(INDEX(APガラス性能一覧!A:A,MATCH(ROW(B1892),APガラス性能一覧!$O:$O,0))="","",INDEX(APガラス性能一覧!A:A,MATCH(ROW(B1892),APガラス性能一覧!$O:$O,0))),""),IFERROR(IF(INDEX(APガラス性能一覧!A:A,MATCH(ROW(B1892),APガラス性能一覧!$N:$N,0))="","",INDEX(APガラス性能一覧!A:A,MATCH(ROW(B1892),APガラス性能一覧!$N:$N,0))),"")))</f>
        <v/>
      </c>
      <c r="C1898" s="68" t="str">
        <f>IFERROR(VLOOKUP($B1898,APガラス性能一覧!$A$2:$M$6097,2,0),"")</f>
        <v/>
      </c>
      <c r="D1898" s="68" t="str">
        <f>IFERROR(VLOOKUP($B1898,APガラス性能一覧!$A$2:$M$6097,3,0),"")</f>
        <v/>
      </c>
      <c r="E1898" s="68" t="str">
        <f>IFERROR(VLOOKUP($B1898,APガラス性能一覧!$A$2:$M$6097,4,0),"")</f>
        <v/>
      </c>
      <c r="F1898" s="68" t="str">
        <f>IFERROR(VLOOKUP($B1898,APガラス性能一覧!$A$2:$M$6097,5,0),"")</f>
        <v/>
      </c>
      <c r="G1898" s="68" t="str">
        <f>IFERROR(VLOOKUP($B1898,APガラス性能一覧!$A$2:$M$6097,6,0),"")</f>
        <v/>
      </c>
      <c r="H1898" s="68" t="str">
        <f>IFERROR(VLOOKUP($B1898,APガラス性能一覧!$A$2:$M$6097,7,0),"")</f>
        <v/>
      </c>
      <c r="I1898" s="68" t="str">
        <f>IFERROR(VLOOKUP($B1898,APガラス性能一覧!$A$2:$M$6097,8,0),"")</f>
        <v/>
      </c>
      <c r="J1898" s="68" t="str">
        <f>IFERROR(VLOOKUP($B1898,APガラス性能一覧!$A$2:$M$6097,9,0),"")</f>
        <v/>
      </c>
      <c r="K1898" s="68" t="str">
        <f>IFERROR(VLOOKUP($B1898,APガラス性能一覧!$A$2:$M$6097,10,0),"")</f>
        <v/>
      </c>
      <c r="L1898" s="68" t="str">
        <f>IFERROR(VLOOKUP($B1898,APガラス性能一覧!$A$2:$M$6097,11,0),"")</f>
        <v/>
      </c>
      <c r="M1898" s="68" t="str">
        <f>IFERROR(VLOOKUP($B1898,APガラス性能一覧!$A$2:$M$6097,12,0),"")</f>
        <v/>
      </c>
      <c r="N1898" s="68" t="str">
        <f>IFERROR(VLOOKUP($B1898,APガラス性能一覧!$A$2:$M$6097,13,0),"")</f>
        <v/>
      </c>
    </row>
    <row r="1899" spans="2:14" x14ac:dyDescent="0.4">
      <c r="B1899" s="68" t="str">
        <f>IF($D$2="","",IF($E$2=0.65,IFERROR(IF(INDEX(APガラス性能一覧!A:A,MATCH(ROW(B1893),APガラス性能一覧!$O:$O,0))="","",INDEX(APガラス性能一覧!A:A,MATCH(ROW(B1893),APガラス性能一覧!$O:$O,0))),""),IFERROR(IF(INDEX(APガラス性能一覧!A:A,MATCH(ROW(B1893),APガラス性能一覧!$N:$N,0))="","",INDEX(APガラス性能一覧!A:A,MATCH(ROW(B1893),APガラス性能一覧!$N:$N,0))),"")))</f>
        <v/>
      </c>
      <c r="C1899" s="68" t="str">
        <f>IFERROR(VLOOKUP($B1899,APガラス性能一覧!$A$2:$M$6097,2,0),"")</f>
        <v/>
      </c>
      <c r="D1899" s="68" t="str">
        <f>IFERROR(VLOOKUP($B1899,APガラス性能一覧!$A$2:$M$6097,3,0),"")</f>
        <v/>
      </c>
      <c r="E1899" s="68" t="str">
        <f>IFERROR(VLOOKUP($B1899,APガラス性能一覧!$A$2:$M$6097,4,0),"")</f>
        <v/>
      </c>
      <c r="F1899" s="68" t="str">
        <f>IFERROR(VLOOKUP($B1899,APガラス性能一覧!$A$2:$M$6097,5,0),"")</f>
        <v/>
      </c>
      <c r="G1899" s="68" t="str">
        <f>IFERROR(VLOOKUP($B1899,APガラス性能一覧!$A$2:$M$6097,6,0),"")</f>
        <v/>
      </c>
      <c r="H1899" s="68" t="str">
        <f>IFERROR(VLOOKUP($B1899,APガラス性能一覧!$A$2:$M$6097,7,0),"")</f>
        <v/>
      </c>
      <c r="I1899" s="68" t="str">
        <f>IFERROR(VLOOKUP($B1899,APガラス性能一覧!$A$2:$M$6097,8,0),"")</f>
        <v/>
      </c>
      <c r="J1899" s="68" t="str">
        <f>IFERROR(VLOOKUP($B1899,APガラス性能一覧!$A$2:$M$6097,9,0),"")</f>
        <v/>
      </c>
      <c r="K1899" s="68" t="str">
        <f>IFERROR(VLOOKUP($B1899,APガラス性能一覧!$A$2:$M$6097,10,0),"")</f>
        <v/>
      </c>
      <c r="L1899" s="68" t="str">
        <f>IFERROR(VLOOKUP($B1899,APガラス性能一覧!$A$2:$M$6097,11,0),"")</f>
        <v/>
      </c>
      <c r="M1899" s="68" t="str">
        <f>IFERROR(VLOOKUP($B1899,APガラス性能一覧!$A$2:$M$6097,12,0),"")</f>
        <v/>
      </c>
      <c r="N1899" s="68" t="str">
        <f>IFERROR(VLOOKUP($B1899,APガラス性能一覧!$A$2:$M$6097,13,0),"")</f>
        <v/>
      </c>
    </row>
    <row r="1900" spans="2:14" x14ac:dyDescent="0.4">
      <c r="B1900" s="68" t="str">
        <f>IF($D$2="","",IF($E$2=0.65,IFERROR(IF(INDEX(APガラス性能一覧!A:A,MATCH(ROW(B1894),APガラス性能一覧!$O:$O,0))="","",INDEX(APガラス性能一覧!A:A,MATCH(ROW(B1894),APガラス性能一覧!$O:$O,0))),""),IFERROR(IF(INDEX(APガラス性能一覧!A:A,MATCH(ROW(B1894),APガラス性能一覧!$N:$N,0))="","",INDEX(APガラス性能一覧!A:A,MATCH(ROW(B1894),APガラス性能一覧!$N:$N,0))),"")))</f>
        <v/>
      </c>
      <c r="C1900" s="68" t="str">
        <f>IFERROR(VLOOKUP($B1900,APガラス性能一覧!$A$2:$M$6097,2,0),"")</f>
        <v/>
      </c>
      <c r="D1900" s="68" t="str">
        <f>IFERROR(VLOOKUP($B1900,APガラス性能一覧!$A$2:$M$6097,3,0),"")</f>
        <v/>
      </c>
      <c r="E1900" s="68" t="str">
        <f>IFERROR(VLOOKUP($B1900,APガラス性能一覧!$A$2:$M$6097,4,0),"")</f>
        <v/>
      </c>
      <c r="F1900" s="68" t="str">
        <f>IFERROR(VLOOKUP($B1900,APガラス性能一覧!$A$2:$M$6097,5,0),"")</f>
        <v/>
      </c>
      <c r="G1900" s="68" t="str">
        <f>IFERROR(VLOOKUP($B1900,APガラス性能一覧!$A$2:$M$6097,6,0),"")</f>
        <v/>
      </c>
      <c r="H1900" s="68" t="str">
        <f>IFERROR(VLOOKUP($B1900,APガラス性能一覧!$A$2:$M$6097,7,0),"")</f>
        <v/>
      </c>
      <c r="I1900" s="68" t="str">
        <f>IFERROR(VLOOKUP($B1900,APガラス性能一覧!$A$2:$M$6097,8,0),"")</f>
        <v/>
      </c>
      <c r="J1900" s="68" t="str">
        <f>IFERROR(VLOOKUP($B1900,APガラス性能一覧!$A$2:$M$6097,9,0),"")</f>
        <v/>
      </c>
      <c r="K1900" s="68" t="str">
        <f>IFERROR(VLOOKUP($B1900,APガラス性能一覧!$A$2:$M$6097,10,0),"")</f>
        <v/>
      </c>
      <c r="L1900" s="68" t="str">
        <f>IFERROR(VLOOKUP($B1900,APガラス性能一覧!$A$2:$M$6097,11,0),"")</f>
        <v/>
      </c>
      <c r="M1900" s="68" t="str">
        <f>IFERROR(VLOOKUP($B1900,APガラス性能一覧!$A$2:$M$6097,12,0),"")</f>
        <v/>
      </c>
      <c r="N1900" s="68" t="str">
        <f>IFERROR(VLOOKUP($B1900,APガラス性能一覧!$A$2:$M$6097,13,0),"")</f>
        <v/>
      </c>
    </row>
    <row r="1901" spans="2:14" x14ac:dyDescent="0.4">
      <c r="B1901" s="68" t="str">
        <f>IF($D$2="","",IF($E$2=0.65,IFERROR(IF(INDEX(APガラス性能一覧!A:A,MATCH(ROW(B1895),APガラス性能一覧!$O:$O,0))="","",INDEX(APガラス性能一覧!A:A,MATCH(ROW(B1895),APガラス性能一覧!$O:$O,0))),""),IFERROR(IF(INDEX(APガラス性能一覧!A:A,MATCH(ROW(B1895),APガラス性能一覧!$N:$N,0))="","",INDEX(APガラス性能一覧!A:A,MATCH(ROW(B1895),APガラス性能一覧!$N:$N,0))),"")))</f>
        <v/>
      </c>
      <c r="C1901" s="68" t="str">
        <f>IFERROR(VLOOKUP($B1901,APガラス性能一覧!$A$2:$M$6097,2,0),"")</f>
        <v/>
      </c>
      <c r="D1901" s="68" t="str">
        <f>IFERROR(VLOOKUP($B1901,APガラス性能一覧!$A$2:$M$6097,3,0),"")</f>
        <v/>
      </c>
      <c r="E1901" s="68" t="str">
        <f>IFERROR(VLOOKUP($B1901,APガラス性能一覧!$A$2:$M$6097,4,0),"")</f>
        <v/>
      </c>
      <c r="F1901" s="68" t="str">
        <f>IFERROR(VLOOKUP($B1901,APガラス性能一覧!$A$2:$M$6097,5,0),"")</f>
        <v/>
      </c>
      <c r="G1901" s="68" t="str">
        <f>IFERROR(VLOOKUP($B1901,APガラス性能一覧!$A$2:$M$6097,6,0),"")</f>
        <v/>
      </c>
      <c r="H1901" s="68" t="str">
        <f>IFERROR(VLOOKUP($B1901,APガラス性能一覧!$A$2:$M$6097,7,0),"")</f>
        <v/>
      </c>
      <c r="I1901" s="68" t="str">
        <f>IFERROR(VLOOKUP($B1901,APガラス性能一覧!$A$2:$M$6097,8,0),"")</f>
        <v/>
      </c>
      <c r="J1901" s="68" t="str">
        <f>IFERROR(VLOOKUP($B1901,APガラス性能一覧!$A$2:$M$6097,9,0),"")</f>
        <v/>
      </c>
      <c r="K1901" s="68" t="str">
        <f>IFERROR(VLOOKUP($B1901,APガラス性能一覧!$A$2:$M$6097,10,0),"")</f>
        <v/>
      </c>
      <c r="L1901" s="68" t="str">
        <f>IFERROR(VLOOKUP($B1901,APガラス性能一覧!$A$2:$M$6097,11,0),"")</f>
        <v/>
      </c>
      <c r="M1901" s="68" t="str">
        <f>IFERROR(VLOOKUP($B1901,APガラス性能一覧!$A$2:$M$6097,12,0),"")</f>
        <v/>
      </c>
      <c r="N1901" s="68" t="str">
        <f>IFERROR(VLOOKUP($B1901,APガラス性能一覧!$A$2:$M$6097,13,0),"")</f>
        <v/>
      </c>
    </row>
    <row r="1902" spans="2:14" x14ac:dyDescent="0.4">
      <c r="B1902" s="68" t="str">
        <f>IF($D$2="","",IF($E$2=0.65,IFERROR(IF(INDEX(APガラス性能一覧!A:A,MATCH(ROW(B1896),APガラス性能一覧!$O:$O,0))="","",INDEX(APガラス性能一覧!A:A,MATCH(ROW(B1896),APガラス性能一覧!$O:$O,0))),""),IFERROR(IF(INDEX(APガラス性能一覧!A:A,MATCH(ROW(B1896),APガラス性能一覧!$N:$N,0))="","",INDEX(APガラス性能一覧!A:A,MATCH(ROW(B1896),APガラス性能一覧!$N:$N,0))),"")))</f>
        <v/>
      </c>
      <c r="C1902" s="68" t="str">
        <f>IFERROR(VLOOKUP($B1902,APガラス性能一覧!$A$2:$M$6097,2,0),"")</f>
        <v/>
      </c>
      <c r="D1902" s="68" t="str">
        <f>IFERROR(VLOOKUP($B1902,APガラス性能一覧!$A$2:$M$6097,3,0),"")</f>
        <v/>
      </c>
      <c r="E1902" s="68" t="str">
        <f>IFERROR(VLOOKUP($B1902,APガラス性能一覧!$A$2:$M$6097,4,0),"")</f>
        <v/>
      </c>
      <c r="F1902" s="68" t="str">
        <f>IFERROR(VLOOKUP($B1902,APガラス性能一覧!$A$2:$M$6097,5,0),"")</f>
        <v/>
      </c>
      <c r="G1902" s="68" t="str">
        <f>IFERROR(VLOOKUP($B1902,APガラス性能一覧!$A$2:$M$6097,6,0),"")</f>
        <v/>
      </c>
      <c r="H1902" s="68" t="str">
        <f>IFERROR(VLOOKUP($B1902,APガラス性能一覧!$A$2:$M$6097,7,0),"")</f>
        <v/>
      </c>
      <c r="I1902" s="68" t="str">
        <f>IFERROR(VLOOKUP($B1902,APガラス性能一覧!$A$2:$M$6097,8,0),"")</f>
        <v/>
      </c>
      <c r="J1902" s="68" t="str">
        <f>IFERROR(VLOOKUP($B1902,APガラス性能一覧!$A$2:$M$6097,9,0),"")</f>
        <v/>
      </c>
      <c r="K1902" s="68" t="str">
        <f>IFERROR(VLOOKUP($B1902,APガラス性能一覧!$A$2:$M$6097,10,0),"")</f>
        <v/>
      </c>
      <c r="L1902" s="68" t="str">
        <f>IFERROR(VLOOKUP($B1902,APガラス性能一覧!$A$2:$M$6097,11,0),"")</f>
        <v/>
      </c>
      <c r="M1902" s="68" t="str">
        <f>IFERROR(VLOOKUP($B1902,APガラス性能一覧!$A$2:$M$6097,12,0),"")</f>
        <v/>
      </c>
      <c r="N1902" s="68" t="str">
        <f>IFERROR(VLOOKUP($B1902,APガラス性能一覧!$A$2:$M$6097,13,0),"")</f>
        <v/>
      </c>
    </row>
    <row r="1903" spans="2:14" x14ac:dyDescent="0.4">
      <c r="B1903" s="68" t="str">
        <f>IF($D$2="","",IF($E$2=0.65,IFERROR(IF(INDEX(APガラス性能一覧!A:A,MATCH(ROW(B1897),APガラス性能一覧!$O:$O,0))="","",INDEX(APガラス性能一覧!A:A,MATCH(ROW(B1897),APガラス性能一覧!$O:$O,0))),""),IFERROR(IF(INDEX(APガラス性能一覧!A:A,MATCH(ROW(B1897),APガラス性能一覧!$N:$N,0))="","",INDEX(APガラス性能一覧!A:A,MATCH(ROW(B1897),APガラス性能一覧!$N:$N,0))),"")))</f>
        <v/>
      </c>
      <c r="C1903" s="68" t="str">
        <f>IFERROR(VLOOKUP($B1903,APガラス性能一覧!$A$2:$M$6097,2,0),"")</f>
        <v/>
      </c>
      <c r="D1903" s="68" t="str">
        <f>IFERROR(VLOOKUP($B1903,APガラス性能一覧!$A$2:$M$6097,3,0),"")</f>
        <v/>
      </c>
      <c r="E1903" s="68" t="str">
        <f>IFERROR(VLOOKUP($B1903,APガラス性能一覧!$A$2:$M$6097,4,0),"")</f>
        <v/>
      </c>
      <c r="F1903" s="68" t="str">
        <f>IFERROR(VLOOKUP($B1903,APガラス性能一覧!$A$2:$M$6097,5,0),"")</f>
        <v/>
      </c>
      <c r="G1903" s="68" t="str">
        <f>IFERROR(VLOOKUP($B1903,APガラス性能一覧!$A$2:$M$6097,6,0),"")</f>
        <v/>
      </c>
      <c r="H1903" s="68" t="str">
        <f>IFERROR(VLOOKUP($B1903,APガラス性能一覧!$A$2:$M$6097,7,0),"")</f>
        <v/>
      </c>
      <c r="I1903" s="68" t="str">
        <f>IFERROR(VLOOKUP($B1903,APガラス性能一覧!$A$2:$M$6097,8,0),"")</f>
        <v/>
      </c>
      <c r="J1903" s="68" t="str">
        <f>IFERROR(VLOOKUP($B1903,APガラス性能一覧!$A$2:$M$6097,9,0),"")</f>
        <v/>
      </c>
      <c r="K1903" s="68" t="str">
        <f>IFERROR(VLOOKUP($B1903,APガラス性能一覧!$A$2:$M$6097,10,0),"")</f>
        <v/>
      </c>
      <c r="L1903" s="68" t="str">
        <f>IFERROR(VLOOKUP($B1903,APガラス性能一覧!$A$2:$M$6097,11,0),"")</f>
        <v/>
      </c>
      <c r="M1903" s="68" t="str">
        <f>IFERROR(VLOOKUP($B1903,APガラス性能一覧!$A$2:$M$6097,12,0),"")</f>
        <v/>
      </c>
      <c r="N1903" s="68" t="str">
        <f>IFERROR(VLOOKUP($B1903,APガラス性能一覧!$A$2:$M$6097,13,0),"")</f>
        <v/>
      </c>
    </row>
    <row r="1904" spans="2:14" x14ac:dyDescent="0.4">
      <c r="B1904" s="68" t="str">
        <f>IF($D$2="","",IF($E$2=0.65,IFERROR(IF(INDEX(APガラス性能一覧!A:A,MATCH(ROW(B1898),APガラス性能一覧!$O:$O,0))="","",INDEX(APガラス性能一覧!A:A,MATCH(ROW(B1898),APガラス性能一覧!$O:$O,0))),""),IFERROR(IF(INDEX(APガラス性能一覧!A:A,MATCH(ROW(B1898),APガラス性能一覧!$N:$N,0))="","",INDEX(APガラス性能一覧!A:A,MATCH(ROW(B1898),APガラス性能一覧!$N:$N,0))),"")))</f>
        <v/>
      </c>
      <c r="C1904" s="68" t="str">
        <f>IFERROR(VLOOKUP($B1904,APガラス性能一覧!$A$2:$M$6097,2,0),"")</f>
        <v/>
      </c>
      <c r="D1904" s="68" t="str">
        <f>IFERROR(VLOOKUP($B1904,APガラス性能一覧!$A$2:$M$6097,3,0),"")</f>
        <v/>
      </c>
      <c r="E1904" s="68" t="str">
        <f>IFERROR(VLOOKUP($B1904,APガラス性能一覧!$A$2:$M$6097,4,0),"")</f>
        <v/>
      </c>
      <c r="F1904" s="68" t="str">
        <f>IFERROR(VLOOKUP($B1904,APガラス性能一覧!$A$2:$M$6097,5,0),"")</f>
        <v/>
      </c>
      <c r="G1904" s="68" t="str">
        <f>IFERROR(VLOOKUP($B1904,APガラス性能一覧!$A$2:$M$6097,6,0),"")</f>
        <v/>
      </c>
      <c r="H1904" s="68" t="str">
        <f>IFERROR(VLOOKUP($B1904,APガラス性能一覧!$A$2:$M$6097,7,0),"")</f>
        <v/>
      </c>
      <c r="I1904" s="68" t="str">
        <f>IFERROR(VLOOKUP($B1904,APガラス性能一覧!$A$2:$M$6097,8,0),"")</f>
        <v/>
      </c>
      <c r="J1904" s="68" t="str">
        <f>IFERROR(VLOOKUP($B1904,APガラス性能一覧!$A$2:$M$6097,9,0),"")</f>
        <v/>
      </c>
      <c r="K1904" s="68" t="str">
        <f>IFERROR(VLOOKUP($B1904,APガラス性能一覧!$A$2:$M$6097,10,0),"")</f>
        <v/>
      </c>
      <c r="L1904" s="68" t="str">
        <f>IFERROR(VLOOKUP($B1904,APガラス性能一覧!$A$2:$M$6097,11,0),"")</f>
        <v/>
      </c>
      <c r="M1904" s="68" t="str">
        <f>IFERROR(VLOOKUP($B1904,APガラス性能一覧!$A$2:$M$6097,12,0),"")</f>
        <v/>
      </c>
      <c r="N1904" s="68" t="str">
        <f>IFERROR(VLOOKUP($B1904,APガラス性能一覧!$A$2:$M$6097,13,0),"")</f>
        <v/>
      </c>
    </row>
    <row r="1905" spans="2:14" x14ac:dyDescent="0.4">
      <c r="B1905" s="68" t="str">
        <f>IF($D$2="","",IF($E$2=0.65,IFERROR(IF(INDEX(APガラス性能一覧!A:A,MATCH(ROW(B1899),APガラス性能一覧!$O:$O,0))="","",INDEX(APガラス性能一覧!A:A,MATCH(ROW(B1899),APガラス性能一覧!$O:$O,0))),""),IFERROR(IF(INDEX(APガラス性能一覧!A:A,MATCH(ROW(B1899),APガラス性能一覧!$N:$N,0))="","",INDEX(APガラス性能一覧!A:A,MATCH(ROW(B1899),APガラス性能一覧!$N:$N,0))),"")))</f>
        <v/>
      </c>
      <c r="C1905" s="68" t="str">
        <f>IFERROR(VLOOKUP($B1905,APガラス性能一覧!$A$2:$M$6097,2,0),"")</f>
        <v/>
      </c>
      <c r="D1905" s="68" t="str">
        <f>IFERROR(VLOOKUP($B1905,APガラス性能一覧!$A$2:$M$6097,3,0),"")</f>
        <v/>
      </c>
      <c r="E1905" s="68" t="str">
        <f>IFERROR(VLOOKUP($B1905,APガラス性能一覧!$A$2:$M$6097,4,0),"")</f>
        <v/>
      </c>
      <c r="F1905" s="68" t="str">
        <f>IFERROR(VLOOKUP($B1905,APガラス性能一覧!$A$2:$M$6097,5,0),"")</f>
        <v/>
      </c>
      <c r="G1905" s="68" t="str">
        <f>IFERROR(VLOOKUP($B1905,APガラス性能一覧!$A$2:$M$6097,6,0),"")</f>
        <v/>
      </c>
      <c r="H1905" s="68" t="str">
        <f>IFERROR(VLOOKUP($B1905,APガラス性能一覧!$A$2:$M$6097,7,0),"")</f>
        <v/>
      </c>
      <c r="I1905" s="68" t="str">
        <f>IFERROR(VLOOKUP($B1905,APガラス性能一覧!$A$2:$M$6097,8,0),"")</f>
        <v/>
      </c>
      <c r="J1905" s="68" t="str">
        <f>IFERROR(VLOOKUP($B1905,APガラス性能一覧!$A$2:$M$6097,9,0),"")</f>
        <v/>
      </c>
      <c r="K1905" s="68" t="str">
        <f>IFERROR(VLOOKUP($B1905,APガラス性能一覧!$A$2:$M$6097,10,0),"")</f>
        <v/>
      </c>
      <c r="L1905" s="68" t="str">
        <f>IFERROR(VLOOKUP($B1905,APガラス性能一覧!$A$2:$M$6097,11,0),"")</f>
        <v/>
      </c>
      <c r="M1905" s="68" t="str">
        <f>IFERROR(VLOOKUP($B1905,APガラス性能一覧!$A$2:$M$6097,12,0),"")</f>
        <v/>
      </c>
      <c r="N1905" s="68" t="str">
        <f>IFERROR(VLOOKUP($B1905,APガラス性能一覧!$A$2:$M$6097,13,0),"")</f>
        <v/>
      </c>
    </row>
    <row r="1906" spans="2:14" x14ac:dyDescent="0.4">
      <c r="B1906" s="68" t="str">
        <f>IF($D$2="","",IF($E$2=0.65,IFERROR(IF(INDEX(APガラス性能一覧!A:A,MATCH(ROW(B1900),APガラス性能一覧!$O:$O,0))="","",INDEX(APガラス性能一覧!A:A,MATCH(ROW(B1900),APガラス性能一覧!$O:$O,0))),""),IFERROR(IF(INDEX(APガラス性能一覧!A:A,MATCH(ROW(B1900),APガラス性能一覧!$N:$N,0))="","",INDEX(APガラス性能一覧!A:A,MATCH(ROW(B1900),APガラス性能一覧!$N:$N,0))),"")))</f>
        <v/>
      </c>
      <c r="C1906" s="68" t="str">
        <f>IFERROR(VLOOKUP($B1906,APガラス性能一覧!$A$2:$M$6097,2,0),"")</f>
        <v/>
      </c>
      <c r="D1906" s="68" t="str">
        <f>IFERROR(VLOOKUP($B1906,APガラス性能一覧!$A$2:$M$6097,3,0),"")</f>
        <v/>
      </c>
      <c r="E1906" s="68" t="str">
        <f>IFERROR(VLOOKUP($B1906,APガラス性能一覧!$A$2:$M$6097,4,0),"")</f>
        <v/>
      </c>
      <c r="F1906" s="68" t="str">
        <f>IFERROR(VLOOKUP($B1906,APガラス性能一覧!$A$2:$M$6097,5,0),"")</f>
        <v/>
      </c>
      <c r="G1906" s="68" t="str">
        <f>IFERROR(VLOOKUP($B1906,APガラス性能一覧!$A$2:$M$6097,6,0),"")</f>
        <v/>
      </c>
      <c r="H1906" s="68" t="str">
        <f>IFERROR(VLOOKUP($B1906,APガラス性能一覧!$A$2:$M$6097,7,0),"")</f>
        <v/>
      </c>
      <c r="I1906" s="68" t="str">
        <f>IFERROR(VLOOKUP($B1906,APガラス性能一覧!$A$2:$M$6097,8,0),"")</f>
        <v/>
      </c>
      <c r="J1906" s="68" t="str">
        <f>IFERROR(VLOOKUP($B1906,APガラス性能一覧!$A$2:$M$6097,9,0),"")</f>
        <v/>
      </c>
      <c r="K1906" s="68" t="str">
        <f>IFERROR(VLOOKUP($B1906,APガラス性能一覧!$A$2:$M$6097,10,0),"")</f>
        <v/>
      </c>
      <c r="L1906" s="68" t="str">
        <f>IFERROR(VLOOKUP($B1906,APガラス性能一覧!$A$2:$M$6097,11,0),"")</f>
        <v/>
      </c>
      <c r="M1906" s="68" t="str">
        <f>IFERROR(VLOOKUP($B1906,APガラス性能一覧!$A$2:$M$6097,12,0),"")</f>
        <v/>
      </c>
      <c r="N1906" s="68" t="str">
        <f>IFERROR(VLOOKUP($B1906,APガラス性能一覧!$A$2:$M$6097,13,0),"")</f>
        <v/>
      </c>
    </row>
    <row r="1907" spans="2:14" x14ac:dyDescent="0.4">
      <c r="B1907" s="68" t="str">
        <f>IF($D$2="","",IF($E$2=0.65,IFERROR(IF(INDEX(APガラス性能一覧!A:A,MATCH(ROW(B1901),APガラス性能一覧!$O:$O,0))="","",INDEX(APガラス性能一覧!A:A,MATCH(ROW(B1901),APガラス性能一覧!$O:$O,0))),""),IFERROR(IF(INDEX(APガラス性能一覧!A:A,MATCH(ROW(B1901),APガラス性能一覧!$N:$N,0))="","",INDEX(APガラス性能一覧!A:A,MATCH(ROW(B1901),APガラス性能一覧!$N:$N,0))),"")))</f>
        <v/>
      </c>
      <c r="C1907" s="68" t="str">
        <f>IFERROR(VLOOKUP($B1907,APガラス性能一覧!$A$2:$M$6097,2,0),"")</f>
        <v/>
      </c>
      <c r="D1907" s="68" t="str">
        <f>IFERROR(VLOOKUP($B1907,APガラス性能一覧!$A$2:$M$6097,3,0),"")</f>
        <v/>
      </c>
      <c r="E1907" s="68" t="str">
        <f>IFERROR(VLOOKUP($B1907,APガラス性能一覧!$A$2:$M$6097,4,0),"")</f>
        <v/>
      </c>
      <c r="F1907" s="68" t="str">
        <f>IFERROR(VLOOKUP($B1907,APガラス性能一覧!$A$2:$M$6097,5,0),"")</f>
        <v/>
      </c>
      <c r="G1907" s="68" t="str">
        <f>IFERROR(VLOOKUP($B1907,APガラス性能一覧!$A$2:$M$6097,6,0),"")</f>
        <v/>
      </c>
      <c r="H1907" s="68" t="str">
        <f>IFERROR(VLOOKUP($B1907,APガラス性能一覧!$A$2:$M$6097,7,0),"")</f>
        <v/>
      </c>
      <c r="I1907" s="68" t="str">
        <f>IFERROR(VLOOKUP($B1907,APガラス性能一覧!$A$2:$M$6097,8,0),"")</f>
        <v/>
      </c>
      <c r="J1907" s="68" t="str">
        <f>IFERROR(VLOOKUP($B1907,APガラス性能一覧!$A$2:$M$6097,9,0),"")</f>
        <v/>
      </c>
      <c r="K1907" s="68" t="str">
        <f>IFERROR(VLOOKUP($B1907,APガラス性能一覧!$A$2:$M$6097,10,0),"")</f>
        <v/>
      </c>
      <c r="L1907" s="68" t="str">
        <f>IFERROR(VLOOKUP($B1907,APガラス性能一覧!$A$2:$M$6097,11,0),"")</f>
        <v/>
      </c>
      <c r="M1907" s="68" t="str">
        <f>IFERROR(VLOOKUP($B1907,APガラス性能一覧!$A$2:$M$6097,12,0),"")</f>
        <v/>
      </c>
      <c r="N1907" s="68" t="str">
        <f>IFERROR(VLOOKUP($B1907,APガラス性能一覧!$A$2:$M$6097,13,0),"")</f>
        <v/>
      </c>
    </row>
    <row r="1908" spans="2:14" x14ac:dyDescent="0.4">
      <c r="B1908" s="68" t="str">
        <f>IF($D$2="","",IF($E$2=0.65,IFERROR(IF(INDEX(APガラス性能一覧!A:A,MATCH(ROW(B1902),APガラス性能一覧!$O:$O,0))="","",INDEX(APガラス性能一覧!A:A,MATCH(ROW(B1902),APガラス性能一覧!$O:$O,0))),""),IFERROR(IF(INDEX(APガラス性能一覧!A:A,MATCH(ROW(B1902),APガラス性能一覧!$N:$N,0))="","",INDEX(APガラス性能一覧!A:A,MATCH(ROW(B1902),APガラス性能一覧!$N:$N,0))),"")))</f>
        <v/>
      </c>
      <c r="C1908" s="68" t="str">
        <f>IFERROR(VLOOKUP($B1908,APガラス性能一覧!$A$2:$M$6097,2,0),"")</f>
        <v/>
      </c>
      <c r="D1908" s="68" t="str">
        <f>IFERROR(VLOOKUP($B1908,APガラス性能一覧!$A$2:$M$6097,3,0),"")</f>
        <v/>
      </c>
      <c r="E1908" s="68" t="str">
        <f>IFERROR(VLOOKUP($B1908,APガラス性能一覧!$A$2:$M$6097,4,0),"")</f>
        <v/>
      </c>
      <c r="F1908" s="68" t="str">
        <f>IFERROR(VLOOKUP($B1908,APガラス性能一覧!$A$2:$M$6097,5,0),"")</f>
        <v/>
      </c>
      <c r="G1908" s="68" t="str">
        <f>IFERROR(VLOOKUP($B1908,APガラス性能一覧!$A$2:$M$6097,6,0),"")</f>
        <v/>
      </c>
      <c r="H1908" s="68" t="str">
        <f>IFERROR(VLOOKUP($B1908,APガラス性能一覧!$A$2:$M$6097,7,0),"")</f>
        <v/>
      </c>
      <c r="I1908" s="68" t="str">
        <f>IFERROR(VLOOKUP($B1908,APガラス性能一覧!$A$2:$M$6097,8,0),"")</f>
        <v/>
      </c>
      <c r="J1908" s="68" t="str">
        <f>IFERROR(VLOOKUP($B1908,APガラス性能一覧!$A$2:$M$6097,9,0),"")</f>
        <v/>
      </c>
      <c r="K1908" s="68" t="str">
        <f>IFERROR(VLOOKUP($B1908,APガラス性能一覧!$A$2:$M$6097,10,0),"")</f>
        <v/>
      </c>
      <c r="L1908" s="68" t="str">
        <f>IFERROR(VLOOKUP($B1908,APガラス性能一覧!$A$2:$M$6097,11,0),"")</f>
        <v/>
      </c>
      <c r="M1908" s="68" t="str">
        <f>IFERROR(VLOOKUP($B1908,APガラス性能一覧!$A$2:$M$6097,12,0),"")</f>
        <v/>
      </c>
      <c r="N1908" s="68" t="str">
        <f>IFERROR(VLOOKUP($B1908,APガラス性能一覧!$A$2:$M$6097,13,0),"")</f>
        <v/>
      </c>
    </row>
    <row r="1909" spans="2:14" x14ac:dyDescent="0.4">
      <c r="B1909" s="68" t="str">
        <f>IF($D$2="","",IF($E$2=0.65,IFERROR(IF(INDEX(APガラス性能一覧!A:A,MATCH(ROW(B1903),APガラス性能一覧!$O:$O,0))="","",INDEX(APガラス性能一覧!A:A,MATCH(ROW(B1903),APガラス性能一覧!$O:$O,0))),""),IFERROR(IF(INDEX(APガラス性能一覧!A:A,MATCH(ROW(B1903),APガラス性能一覧!$N:$N,0))="","",INDEX(APガラス性能一覧!A:A,MATCH(ROW(B1903),APガラス性能一覧!$N:$N,0))),"")))</f>
        <v/>
      </c>
      <c r="C1909" s="68" t="str">
        <f>IFERROR(VLOOKUP($B1909,APガラス性能一覧!$A$2:$M$6097,2,0),"")</f>
        <v/>
      </c>
      <c r="D1909" s="68" t="str">
        <f>IFERROR(VLOOKUP($B1909,APガラス性能一覧!$A$2:$M$6097,3,0),"")</f>
        <v/>
      </c>
      <c r="E1909" s="68" t="str">
        <f>IFERROR(VLOOKUP($B1909,APガラス性能一覧!$A$2:$M$6097,4,0),"")</f>
        <v/>
      </c>
      <c r="F1909" s="68" t="str">
        <f>IFERROR(VLOOKUP($B1909,APガラス性能一覧!$A$2:$M$6097,5,0),"")</f>
        <v/>
      </c>
      <c r="G1909" s="68" t="str">
        <f>IFERROR(VLOOKUP($B1909,APガラス性能一覧!$A$2:$M$6097,6,0),"")</f>
        <v/>
      </c>
      <c r="H1909" s="68" t="str">
        <f>IFERROR(VLOOKUP($B1909,APガラス性能一覧!$A$2:$M$6097,7,0),"")</f>
        <v/>
      </c>
      <c r="I1909" s="68" t="str">
        <f>IFERROR(VLOOKUP($B1909,APガラス性能一覧!$A$2:$M$6097,8,0),"")</f>
        <v/>
      </c>
      <c r="J1909" s="68" t="str">
        <f>IFERROR(VLOOKUP($B1909,APガラス性能一覧!$A$2:$M$6097,9,0),"")</f>
        <v/>
      </c>
      <c r="K1909" s="68" t="str">
        <f>IFERROR(VLOOKUP($B1909,APガラス性能一覧!$A$2:$M$6097,10,0),"")</f>
        <v/>
      </c>
      <c r="L1909" s="68" t="str">
        <f>IFERROR(VLOOKUP($B1909,APガラス性能一覧!$A$2:$M$6097,11,0),"")</f>
        <v/>
      </c>
      <c r="M1909" s="68" t="str">
        <f>IFERROR(VLOOKUP($B1909,APガラス性能一覧!$A$2:$M$6097,12,0),"")</f>
        <v/>
      </c>
      <c r="N1909" s="68" t="str">
        <f>IFERROR(VLOOKUP($B1909,APガラス性能一覧!$A$2:$M$6097,13,0),"")</f>
        <v/>
      </c>
    </row>
    <row r="1910" spans="2:14" x14ac:dyDescent="0.4">
      <c r="B1910" s="68" t="str">
        <f>IF($D$2="","",IF($E$2=0.65,IFERROR(IF(INDEX(APガラス性能一覧!A:A,MATCH(ROW(B1904),APガラス性能一覧!$O:$O,0))="","",INDEX(APガラス性能一覧!A:A,MATCH(ROW(B1904),APガラス性能一覧!$O:$O,0))),""),IFERROR(IF(INDEX(APガラス性能一覧!A:A,MATCH(ROW(B1904),APガラス性能一覧!$N:$N,0))="","",INDEX(APガラス性能一覧!A:A,MATCH(ROW(B1904),APガラス性能一覧!$N:$N,0))),"")))</f>
        <v/>
      </c>
      <c r="C1910" s="68" t="str">
        <f>IFERROR(VLOOKUP($B1910,APガラス性能一覧!$A$2:$M$6097,2,0),"")</f>
        <v/>
      </c>
      <c r="D1910" s="68" t="str">
        <f>IFERROR(VLOOKUP($B1910,APガラス性能一覧!$A$2:$M$6097,3,0),"")</f>
        <v/>
      </c>
      <c r="E1910" s="68" t="str">
        <f>IFERROR(VLOOKUP($B1910,APガラス性能一覧!$A$2:$M$6097,4,0),"")</f>
        <v/>
      </c>
      <c r="F1910" s="68" t="str">
        <f>IFERROR(VLOOKUP($B1910,APガラス性能一覧!$A$2:$M$6097,5,0),"")</f>
        <v/>
      </c>
      <c r="G1910" s="68" t="str">
        <f>IFERROR(VLOOKUP($B1910,APガラス性能一覧!$A$2:$M$6097,6,0),"")</f>
        <v/>
      </c>
      <c r="H1910" s="68" t="str">
        <f>IFERROR(VLOOKUP($B1910,APガラス性能一覧!$A$2:$M$6097,7,0),"")</f>
        <v/>
      </c>
      <c r="I1910" s="68" t="str">
        <f>IFERROR(VLOOKUP($B1910,APガラス性能一覧!$A$2:$M$6097,8,0),"")</f>
        <v/>
      </c>
      <c r="J1910" s="68" t="str">
        <f>IFERROR(VLOOKUP($B1910,APガラス性能一覧!$A$2:$M$6097,9,0),"")</f>
        <v/>
      </c>
      <c r="K1910" s="68" t="str">
        <f>IFERROR(VLOOKUP($B1910,APガラス性能一覧!$A$2:$M$6097,10,0),"")</f>
        <v/>
      </c>
      <c r="L1910" s="68" t="str">
        <f>IFERROR(VLOOKUP($B1910,APガラス性能一覧!$A$2:$M$6097,11,0),"")</f>
        <v/>
      </c>
      <c r="M1910" s="68" t="str">
        <f>IFERROR(VLOOKUP($B1910,APガラス性能一覧!$A$2:$M$6097,12,0),"")</f>
        <v/>
      </c>
      <c r="N1910" s="68" t="str">
        <f>IFERROR(VLOOKUP($B1910,APガラス性能一覧!$A$2:$M$6097,13,0),"")</f>
        <v/>
      </c>
    </row>
    <row r="1911" spans="2:14" x14ac:dyDescent="0.4">
      <c r="B1911" s="68" t="str">
        <f>IF($D$2="","",IF($E$2=0.65,IFERROR(IF(INDEX(APガラス性能一覧!A:A,MATCH(ROW(B1905),APガラス性能一覧!$O:$O,0))="","",INDEX(APガラス性能一覧!A:A,MATCH(ROW(B1905),APガラス性能一覧!$O:$O,0))),""),IFERROR(IF(INDEX(APガラス性能一覧!A:A,MATCH(ROW(B1905),APガラス性能一覧!$N:$N,0))="","",INDEX(APガラス性能一覧!A:A,MATCH(ROW(B1905),APガラス性能一覧!$N:$N,0))),"")))</f>
        <v/>
      </c>
      <c r="C1911" s="68" t="str">
        <f>IFERROR(VLOOKUP($B1911,APガラス性能一覧!$A$2:$M$6097,2,0),"")</f>
        <v/>
      </c>
      <c r="D1911" s="68" t="str">
        <f>IFERROR(VLOOKUP($B1911,APガラス性能一覧!$A$2:$M$6097,3,0),"")</f>
        <v/>
      </c>
      <c r="E1911" s="68" t="str">
        <f>IFERROR(VLOOKUP($B1911,APガラス性能一覧!$A$2:$M$6097,4,0),"")</f>
        <v/>
      </c>
      <c r="F1911" s="68" t="str">
        <f>IFERROR(VLOOKUP($B1911,APガラス性能一覧!$A$2:$M$6097,5,0),"")</f>
        <v/>
      </c>
      <c r="G1911" s="68" t="str">
        <f>IFERROR(VLOOKUP($B1911,APガラス性能一覧!$A$2:$M$6097,6,0),"")</f>
        <v/>
      </c>
      <c r="H1911" s="68" t="str">
        <f>IFERROR(VLOOKUP($B1911,APガラス性能一覧!$A$2:$M$6097,7,0),"")</f>
        <v/>
      </c>
      <c r="I1911" s="68" t="str">
        <f>IFERROR(VLOOKUP($B1911,APガラス性能一覧!$A$2:$M$6097,8,0),"")</f>
        <v/>
      </c>
      <c r="J1911" s="68" t="str">
        <f>IFERROR(VLOOKUP($B1911,APガラス性能一覧!$A$2:$M$6097,9,0),"")</f>
        <v/>
      </c>
      <c r="K1911" s="68" t="str">
        <f>IFERROR(VLOOKUP($B1911,APガラス性能一覧!$A$2:$M$6097,10,0),"")</f>
        <v/>
      </c>
      <c r="L1911" s="68" t="str">
        <f>IFERROR(VLOOKUP($B1911,APガラス性能一覧!$A$2:$M$6097,11,0),"")</f>
        <v/>
      </c>
      <c r="M1911" s="68" t="str">
        <f>IFERROR(VLOOKUP($B1911,APガラス性能一覧!$A$2:$M$6097,12,0),"")</f>
        <v/>
      </c>
      <c r="N1911" s="68" t="str">
        <f>IFERROR(VLOOKUP($B1911,APガラス性能一覧!$A$2:$M$6097,13,0),"")</f>
        <v/>
      </c>
    </row>
    <row r="1912" spans="2:14" x14ac:dyDescent="0.4">
      <c r="B1912" s="68" t="str">
        <f>IF($D$2="","",IF($E$2=0.65,IFERROR(IF(INDEX(APガラス性能一覧!A:A,MATCH(ROW(B1906),APガラス性能一覧!$O:$O,0))="","",INDEX(APガラス性能一覧!A:A,MATCH(ROW(B1906),APガラス性能一覧!$O:$O,0))),""),IFERROR(IF(INDEX(APガラス性能一覧!A:A,MATCH(ROW(B1906),APガラス性能一覧!$N:$N,0))="","",INDEX(APガラス性能一覧!A:A,MATCH(ROW(B1906),APガラス性能一覧!$N:$N,0))),"")))</f>
        <v/>
      </c>
      <c r="C1912" s="68" t="str">
        <f>IFERROR(VLOOKUP($B1912,APガラス性能一覧!$A$2:$M$6097,2,0),"")</f>
        <v/>
      </c>
      <c r="D1912" s="68" t="str">
        <f>IFERROR(VLOOKUP($B1912,APガラス性能一覧!$A$2:$M$6097,3,0),"")</f>
        <v/>
      </c>
      <c r="E1912" s="68" t="str">
        <f>IFERROR(VLOOKUP($B1912,APガラス性能一覧!$A$2:$M$6097,4,0),"")</f>
        <v/>
      </c>
      <c r="F1912" s="68" t="str">
        <f>IFERROR(VLOOKUP($B1912,APガラス性能一覧!$A$2:$M$6097,5,0),"")</f>
        <v/>
      </c>
      <c r="G1912" s="68" t="str">
        <f>IFERROR(VLOOKUP($B1912,APガラス性能一覧!$A$2:$M$6097,6,0),"")</f>
        <v/>
      </c>
      <c r="H1912" s="68" t="str">
        <f>IFERROR(VLOOKUP($B1912,APガラス性能一覧!$A$2:$M$6097,7,0),"")</f>
        <v/>
      </c>
      <c r="I1912" s="68" t="str">
        <f>IFERROR(VLOOKUP($B1912,APガラス性能一覧!$A$2:$M$6097,8,0),"")</f>
        <v/>
      </c>
      <c r="J1912" s="68" t="str">
        <f>IFERROR(VLOOKUP($B1912,APガラス性能一覧!$A$2:$M$6097,9,0),"")</f>
        <v/>
      </c>
      <c r="K1912" s="68" t="str">
        <f>IFERROR(VLOOKUP($B1912,APガラス性能一覧!$A$2:$M$6097,10,0),"")</f>
        <v/>
      </c>
      <c r="L1912" s="68" t="str">
        <f>IFERROR(VLOOKUP($B1912,APガラス性能一覧!$A$2:$M$6097,11,0),"")</f>
        <v/>
      </c>
      <c r="M1912" s="68" t="str">
        <f>IFERROR(VLOOKUP($B1912,APガラス性能一覧!$A$2:$M$6097,12,0),"")</f>
        <v/>
      </c>
      <c r="N1912" s="68" t="str">
        <f>IFERROR(VLOOKUP($B1912,APガラス性能一覧!$A$2:$M$6097,13,0),"")</f>
        <v/>
      </c>
    </row>
    <row r="1913" spans="2:14" x14ac:dyDescent="0.4">
      <c r="B1913" s="68" t="str">
        <f>IF($D$2="","",IF($E$2=0.65,IFERROR(IF(INDEX(APガラス性能一覧!A:A,MATCH(ROW(B1907),APガラス性能一覧!$O:$O,0))="","",INDEX(APガラス性能一覧!A:A,MATCH(ROW(B1907),APガラス性能一覧!$O:$O,0))),""),IFERROR(IF(INDEX(APガラス性能一覧!A:A,MATCH(ROW(B1907),APガラス性能一覧!$N:$N,0))="","",INDEX(APガラス性能一覧!A:A,MATCH(ROW(B1907),APガラス性能一覧!$N:$N,0))),"")))</f>
        <v/>
      </c>
      <c r="C1913" s="68" t="str">
        <f>IFERROR(VLOOKUP($B1913,APガラス性能一覧!$A$2:$M$6097,2,0),"")</f>
        <v/>
      </c>
      <c r="D1913" s="68" t="str">
        <f>IFERROR(VLOOKUP($B1913,APガラス性能一覧!$A$2:$M$6097,3,0),"")</f>
        <v/>
      </c>
      <c r="E1913" s="68" t="str">
        <f>IFERROR(VLOOKUP($B1913,APガラス性能一覧!$A$2:$M$6097,4,0),"")</f>
        <v/>
      </c>
      <c r="F1913" s="68" t="str">
        <f>IFERROR(VLOOKUP($B1913,APガラス性能一覧!$A$2:$M$6097,5,0),"")</f>
        <v/>
      </c>
      <c r="G1913" s="68" t="str">
        <f>IFERROR(VLOOKUP($B1913,APガラス性能一覧!$A$2:$M$6097,6,0),"")</f>
        <v/>
      </c>
      <c r="H1913" s="68" t="str">
        <f>IFERROR(VLOOKUP($B1913,APガラス性能一覧!$A$2:$M$6097,7,0),"")</f>
        <v/>
      </c>
      <c r="I1913" s="68" t="str">
        <f>IFERROR(VLOOKUP($B1913,APガラス性能一覧!$A$2:$M$6097,8,0),"")</f>
        <v/>
      </c>
      <c r="J1913" s="68" t="str">
        <f>IFERROR(VLOOKUP($B1913,APガラス性能一覧!$A$2:$M$6097,9,0),"")</f>
        <v/>
      </c>
      <c r="K1913" s="68" t="str">
        <f>IFERROR(VLOOKUP($B1913,APガラス性能一覧!$A$2:$M$6097,10,0),"")</f>
        <v/>
      </c>
      <c r="L1913" s="68" t="str">
        <f>IFERROR(VLOOKUP($B1913,APガラス性能一覧!$A$2:$M$6097,11,0),"")</f>
        <v/>
      </c>
      <c r="M1913" s="68" t="str">
        <f>IFERROR(VLOOKUP($B1913,APガラス性能一覧!$A$2:$M$6097,12,0),"")</f>
        <v/>
      </c>
      <c r="N1913" s="68" t="str">
        <f>IFERROR(VLOOKUP($B1913,APガラス性能一覧!$A$2:$M$6097,13,0),"")</f>
        <v/>
      </c>
    </row>
    <row r="1914" spans="2:14" x14ac:dyDescent="0.4">
      <c r="B1914" s="68" t="str">
        <f>IF($D$2="","",IF($E$2=0.65,IFERROR(IF(INDEX(APガラス性能一覧!A:A,MATCH(ROW(B1908),APガラス性能一覧!$O:$O,0))="","",INDEX(APガラス性能一覧!A:A,MATCH(ROW(B1908),APガラス性能一覧!$O:$O,0))),""),IFERROR(IF(INDEX(APガラス性能一覧!A:A,MATCH(ROW(B1908),APガラス性能一覧!$N:$N,0))="","",INDEX(APガラス性能一覧!A:A,MATCH(ROW(B1908),APガラス性能一覧!$N:$N,0))),"")))</f>
        <v/>
      </c>
      <c r="C1914" s="68" t="str">
        <f>IFERROR(VLOOKUP($B1914,APガラス性能一覧!$A$2:$M$6097,2,0),"")</f>
        <v/>
      </c>
      <c r="D1914" s="68" t="str">
        <f>IFERROR(VLOOKUP($B1914,APガラス性能一覧!$A$2:$M$6097,3,0),"")</f>
        <v/>
      </c>
      <c r="E1914" s="68" t="str">
        <f>IFERROR(VLOOKUP($B1914,APガラス性能一覧!$A$2:$M$6097,4,0),"")</f>
        <v/>
      </c>
      <c r="F1914" s="68" t="str">
        <f>IFERROR(VLOOKUP($B1914,APガラス性能一覧!$A$2:$M$6097,5,0),"")</f>
        <v/>
      </c>
      <c r="G1914" s="68" t="str">
        <f>IFERROR(VLOOKUP($B1914,APガラス性能一覧!$A$2:$M$6097,6,0),"")</f>
        <v/>
      </c>
      <c r="H1914" s="68" t="str">
        <f>IFERROR(VLOOKUP($B1914,APガラス性能一覧!$A$2:$M$6097,7,0),"")</f>
        <v/>
      </c>
      <c r="I1914" s="68" t="str">
        <f>IFERROR(VLOOKUP($B1914,APガラス性能一覧!$A$2:$M$6097,8,0),"")</f>
        <v/>
      </c>
      <c r="J1914" s="68" t="str">
        <f>IFERROR(VLOOKUP($B1914,APガラス性能一覧!$A$2:$M$6097,9,0),"")</f>
        <v/>
      </c>
      <c r="K1914" s="68" t="str">
        <f>IFERROR(VLOOKUP($B1914,APガラス性能一覧!$A$2:$M$6097,10,0),"")</f>
        <v/>
      </c>
      <c r="L1914" s="68" t="str">
        <f>IFERROR(VLOOKUP($B1914,APガラス性能一覧!$A$2:$M$6097,11,0),"")</f>
        <v/>
      </c>
      <c r="M1914" s="68" t="str">
        <f>IFERROR(VLOOKUP($B1914,APガラス性能一覧!$A$2:$M$6097,12,0),"")</f>
        <v/>
      </c>
      <c r="N1914" s="68" t="str">
        <f>IFERROR(VLOOKUP($B1914,APガラス性能一覧!$A$2:$M$6097,13,0),"")</f>
        <v/>
      </c>
    </row>
    <row r="1915" spans="2:14" x14ac:dyDescent="0.4">
      <c r="B1915" s="68" t="str">
        <f>IF($D$2="","",IF($E$2=0.65,IFERROR(IF(INDEX(APガラス性能一覧!A:A,MATCH(ROW(B1909),APガラス性能一覧!$O:$O,0))="","",INDEX(APガラス性能一覧!A:A,MATCH(ROW(B1909),APガラス性能一覧!$O:$O,0))),""),IFERROR(IF(INDEX(APガラス性能一覧!A:A,MATCH(ROW(B1909),APガラス性能一覧!$N:$N,0))="","",INDEX(APガラス性能一覧!A:A,MATCH(ROW(B1909),APガラス性能一覧!$N:$N,0))),"")))</f>
        <v/>
      </c>
      <c r="C1915" s="68" t="str">
        <f>IFERROR(VLOOKUP($B1915,APガラス性能一覧!$A$2:$M$6097,2,0),"")</f>
        <v/>
      </c>
      <c r="D1915" s="68" t="str">
        <f>IFERROR(VLOOKUP($B1915,APガラス性能一覧!$A$2:$M$6097,3,0),"")</f>
        <v/>
      </c>
      <c r="E1915" s="68" t="str">
        <f>IFERROR(VLOOKUP($B1915,APガラス性能一覧!$A$2:$M$6097,4,0),"")</f>
        <v/>
      </c>
      <c r="F1915" s="68" t="str">
        <f>IFERROR(VLOOKUP($B1915,APガラス性能一覧!$A$2:$M$6097,5,0),"")</f>
        <v/>
      </c>
      <c r="G1915" s="68" t="str">
        <f>IFERROR(VLOOKUP($B1915,APガラス性能一覧!$A$2:$M$6097,6,0),"")</f>
        <v/>
      </c>
      <c r="H1915" s="68" t="str">
        <f>IFERROR(VLOOKUP($B1915,APガラス性能一覧!$A$2:$M$6097,7,0),"")</f>
        <v/>
      </c>
      <c r="I1915" s="68" t="str">
        <f>IFERROR(VLOOKUP($B1915,APガラス性能一覧!$A$2:$M$6097,8,0),"")</f>
        <v/>
      </c>
      <c r="J1915" s="68" t="str">
        <f>IFERROR(VLOOKUP($B1915,APガラス性能一覧!$A$2:$M$6097,9,0),"")</f>
        <v/>
      </c>
      <c r="K1915" s="68" t="str">
        <f>IFERROR(VLOOKUP($B1915,APガラス性能一覧!$A$2:$M$6097,10,0),"")</f>
        <v/>
      </c>
      <c r="L1915" s="68" t="str">
        <f>IFERROR(VLOOKUP($B1915,APガラス性能一覧!$A$2:$M$6097,11,0),"")</f>
        <v/>
      </c>
      <c r="M1915" s="68" t="str">
        <f>IFERROR(VLOOKUP($B1915,APガラス性能一覧!$A$2:$M$6097,12,0),"")</f>
        <v/>
      </c>
      <c r="N1915" s="68" t="str">
        <f>IFERROR(VLOOKUP($B1915,APガラス性能一覧!$A$2:$M$6097,13,0),"")</f>
        <v/>
      </c>
    </row>
    <row r="1916" spans="2:14" x14ac:dyDescent="0.4">
      <c r="B1916" s="68" t="str">
        <f>IF($D$2="","",IF($E$2=0.65,IFERROR(IF(INDEX(APガラス性能一覧!A:A,MATCH(ROW(B1910),APガラス性能一覧!$O:$O,0))="","",INDEX(APガラス性能一覧!A:A,MATCH(ROW(B1910),APガラス性能一覧!$O:$O,0))),""),IFERROR(IF(INDEX(APガラス性能一覧!A:A,MATCH(ROW(B1910),APガラス性能一覧!$N:$N,0))="","",INDEX(APガラス性能一覧!A:A,MATCH(ROW(B1910),APガラス性能一覧!$N:$N,0))),"")))</f>
        <v/>
      </c>
      <c r="C1916" s="68" t="str">
        <f>IFERROR(VLOOKUP($B1916,APガラス性能一覧!$A$2:$M$6097,2,0),"")</f>
        <v/>
      </c>
      <c r="D1916" s="68" t="str">
        <f>IFERROR(VLOOKUP($B1916,APガラス性能一覧!$A$2:$M$6097,3,0),"")</f>
        <v/>
      </c>
      <c r="E1916" s="68" t="str">
        <f>IFERROR(VLOOKUP($B1916,APガラス性能一覧!$A$2:$M$6097,4,0),"")</f>
        <v/>
      </c>
      <c r="F1916" s="68" t="str">
        <f>IFERROR(VLOOKUP($B1916,APガラス性能一覧!$A$2:$M$6097,5,0),"")</f>
        <v/>
      </c>
      <c r="G1916" s="68" t="str">
        <f>IFERROR(VLOOKUP($B1916,APガラス性能一覧!$A$2:$M$6097,6,0),"")</f>
        <v/>
      </c>
      <c r="H1916" s="68" t="str">
        <f>IFERROR(VLOOKUP($B1916,APガラス性能一覧!$A$2:$M$6097,7,0),"")</f>
        <v/>
      </c>
      <c r="I1916" s="68" t="str">
        <f>IFERROR(VLOOKUP($B1916,APガラス性能一覧!$A$2:$M$6097,8,0),"")</f>
        <v/>
      </c>
      <c r="J1916" s="68" t="str">
        <f>IFERROR(VLOOKUP($B1916,APガラス性能一覧!$A$2:$M$6097,9,0),"")</f>
        <v/>
      </c>
      <c r="K1916" s="68" t="str">
        <f>IFERROR(VLOOKUP($B1916,APガラス性能一覧!$A$2:$M$6097,10,0),"")</f>
        <v/>
      </c>
      <c r="L1916" s="68" t="str">
        <f>IFERROR(VLOOKUP($B1916,APガラス性能一覧!$A$2:$M$6097,11,0),"")</f>
        <v/>
      </c>
      <c r="M1916" s="68" t="str">
        <f>IFERROR(VLOOKUP($B1916,APガラス性能一覧!$A$2:$M$6097,12,0),"")</f>
        <v/>
      </c>
      <c r="N1916" s="68" t="str">
        <f>IFERROR(VLOOKUP($B1916,APガラス性能一覧!$A$2:$M$6097,13,0),"")</f>
        <v/>
      </c>
    </row>
    <row r="1917" spans="2:14" x14ac:dyDescent="0.4">
      <c r="B1917" s="68" t="str">
        <f>IF($D$2="","",IF($E$2=0.65,IFERROR(IF(INDEX(APガラス性能一覧!A:A,MATCH(ROW(B1911),APガラス性能一覧!$O:$O,0))="","",INDEX(APガラス性能一覧!A:A,MATCH(ROW(B1911),APガラス性能一覧!$O:$O,0))),""),IFERROR(IF(INDEX(APガラス性能一覧!A:A,MATCH(ROW(B1911),APガラス性能一覧!$N:$N,0))="","",INDEX(APガラス性能一覧!A:A,MATCH(ROW(B1911),APガラス性能一覧!$N:$N,0))),"")))</f>
        <v/>
      </c>
      <c r="C1917" s="68" t="str">
        <f>IFERROR(VLOOKUP($B1917,APガラス性能一覧!$A$2:$M$6097,2,0),"")</f>
        <v/>
      </c>
      <c r="D1917" s="68" t="str">
        <f>IFERROR(VLOOKUP($B1917,APガラス性能一覧!$A$2:$M$6097,3,0),"")</f>
        <v/>
      </c>
      <c r="E1917" s="68" t="str">
        <f>IFERROR(VLOOKUP($B1917,APガラス性能一覧!$A$2:$M$6097,4,0),"")</f>
        <v/>
      </c>
      <c r="F1917" s="68" t="str">
        <f>IFERROR(VLOOKUP($B1917,APガラス性能一覧!$A$2:$M$6097,5,0),"")</f>
        <v/>
      </c>
      <c r="G1917" s="68" t="str">
        <f>IFERROR(VLOOKUP($B1917,APガラス性能一覧!$A$2:$M$6097,6,0),"")</f>
        <v/>
      </c>
      <c r="H1917" s="68" t="str">
        <f>IFERROR(VLOOKUP($B1917,APガラス性能一覧!$A$2:$M$6097,7,0),"")</f>
        <v/>
      </c>
      <c r="I1917" s="68" t="str">
        <f>IFERROR(VLOOKUP($B1917,APガラス性能一覧!$A$2:$M$6097,8,0),"")</f>
        <v/>
      </c>
      <c r="J1917" s="68" t="str">
        <f>IFERROR(VLOOKUP($B1917,APガラス性能一覧!$A$2:$M$6097,9,0),"")</f>
        <v/>
      </c>
      <c r="K1917" s="68" t="str">
        <f>IFERROR(VLOOKUP($B1917,APガラス性能一覧!$A$2:$M$6097,10,0),"")</f>
        <v/>
      </c>
      <c r="L1917" s="68" t="str">
        <f>IFERROR(VLOOKUP($B1917,APガラス性能一覧!$A$2:$M$6097,11,0),"")</f>
        <v/>
      </c>
      <c r="M1917" s="68" t="str">
        <f>IFERROR(VLOOKUP($B1917,APガラス性能一覧!$A$2:$M$6097,12,0),"")</f>
        <v/>
      </c>
      <c r="N1917" s="68" t="str">
        <f>IFERROR(VLOOKUP($B1917,APガラス性能一覧!$A$2:$M$6097,13,0),"")</f>
        <v/>
      </c>
    </row>
    <row r="1918" spans="2:14" x14ac:dyDescent="0.4">
      <c r="B1918" s="68" t="str">
        <f>IF($D$2="","",IF($E$2=0.65,IFERROR(IF(INDEX(APガラス性能一覧!A:A,MATCH(ROW(B1912),APガラス性能一覧!$O:$O,0))="","",INDEX(APガラス性能一覧!A:A,MATCH(ROW(B1912),APガラス性能一覧!$O:$O,0))),""),IFERROR(IF(INDEX(APガラス性能一覧!A:A,MATCH(ROW(B1912),APガラス性能一覧!$N:$N,0))="","",INDEX(APガラス性能一覧!A:A,MATCH(ROW(B1912),APガラス性能一覧!$N:$N,0))),"")))</f>
        <v/>
      </c>
      <c r="C1918" s="68" t="str">
        <f>IFERROR(VLOOKUP($B1918,APガラス性能一覧!$A$2:$M$6097,2,0),"")</f>
        <v/>
      </c>
      <c r="D1918" s="68" t="str">
        <f>IFERROR(VLOOKUP($B1918,APガラス性能一覧!$A$2:$M$6097,3,0),"")</f>
        <v/>
      </c>
      <c r="E1918" s="68" t="str">
        <f>IFERROR(VLOOKUP($B1918,APガラス性能一覧!$A$2:$M$6097,4,0),"")</f>
        <v/>
      </c>
      <c r="F1918" s="68" t="str">
        <f>IFERROR(VLOOKUP($B1918,APガラス性能一覧!$A$2:$M$6097,5,0),"")</f>
        <v/>
      </c>
      <c r="G1918" s="68" t="str">
        <f>IFERROR(VLOOKUP($B1918,APガラス性能一覧!$A$2:$M$6097,6,0),"")</f>
        <v/>
      </c>
      <c r="H1918" s="68" t="str">
        <f>IFERROR(VLOOKUP($B1918,APガラス性能一覧!$A$2:$M$6097,7,0),"")</f>
        <v/>
      </c>
      <c r="I1918" s="68" t="str">
        <f>IFERROR(VLOOKUP($B1918,APガラス性能一覧!$A$2:$M$6097,8,0),"")</f>
        <v/>
      </c>
      <c r="J1918" s="68" t="str">
        <f>IFERROR(VLOOKUP($B1918,APガラス性能一覧!$A$2:$M$6097,9,0),"")</f>
        <v/>
      </c>
      <c r="K1918" s="68" t="str">
        <f>IFERROR(VLOOKUP($B1918,APガラス性能一覧!$A$2:$M$6097,10,0),"")</f>
        <v/>
      </c>
      <c r="L1918" s="68" t="str">
        <f>IFERROR(VLOOKUP($B1918,APガラス性能一覧!$A$2:$M$6097,11,0),"")</f>
        <v/>
      </c>
      <c r="M1918" s="68" t="str">
        <f>IFERROR(VLOOKUP($B1918,APガラス性能一覧!$A$2:$M$6097,12,0),"")</f>
        <v/>
      </c>
      <c r="N1918" s="68" t="str">
        <f>IFERROR(VLOOKUP($B1918,APガラス性能一覧!$A$2:$M$6097,13,0),"")</f>
        <v/>
      </c>
    </row>
    <row r="1919" spans="2:14" x14ac:dyDescent="0.4">
      <c r="B1919" s="68" t="str">
        <f>IF($D$2="","",IF($E$2=0.65,IFERROR(IF(INDEX(APガラス性能一覧!A:A,MATCH(ROW(B1913),APガラス性能一覧!$O:$O,0))="","",INDEX(APガラス性能一覧!A:A,MATCH(ROW(B1913),APガラス性能一覧!$O:$O,0))),""),IFERROR(IF(INDEX(APガラス性能一覧!A:A,MATCH(ROW(B1913),APガラス性能一覧!$N:$N,0))="","",INDEX(APガラス性能一覧!A:A,MATCH(ROW(B1913),APガラス性能一覧!$N:$N,0))),"")))</f>
        <v/>
      </c>
      <c r="C1919" s="68" t="str">
        <f>IFERROR(VLOOKUP($B1919,APガラス性能一覧!$A$2:$M$6097,2,0),"")</f>
        <v/>
      </c>
      <c r="D1919" s="68" t="str">
        <f>IFERROR(VLOOKUP($B1919,APガラス性能一覧!$A$2:$M$6097,3,0),"")</f>
        <v/>
      </c>
      <c r="E1919" s="68" t="str">
        <f>IFERROR(VLOOKUP($B1919,APガラス性能一覧!$A$2:$M$6097,4,0),"")</f>
        <v/>
      </c>
      <c r="F1919" s="68" t="str">
        <f>IFERROR(VLOOKUP($B1919,APガラス性能一覧!$A$2:$M$6097,5,0),"")</f>
        <v/>
      </c>
      <c r="G1919" s="68" t="str">
        <f>IFERROR(VLOOKUP($B1919,APガラス性能一覧!$A$2:$M$6097,6,0),"")</f>
        <v/>
      </c>
      <c r="H1919" s="68" t="str">
        <f>IFERROR(VLOOKUP($B1919,APガラス性能一覧!$A$2:$M$6097,7,0),"")</f>
        <v/>
      </c>
      <c r="I1919" s="68" t="str">
        <f>IFERROR(VLOOKUP($B1919,APガラス性能一覧!$A$2:$M$6097,8,0),"")</f>
        <v/>
      </c>
      <c r="J1919" s="68" t="str">
        <f>IFERROR(VLOOKUP($B1919,APガラス性能一覧!$A$2:$M$6097,9,0),"")</f>
        <v/>
      </c>
      <c r="K1919" s="68" t="str">
        <f>IFERROR(VLOOKUP($B1919,APガラス性能一覧!$A$2:$M$6097,10,0),"")</f>
        <v/>
      </c>
      <c r="L1919" s="68" t="str">
        <f>IFERROR(VLOOKUP($B1919,APガラス性能一覧!$A$2:$M$6097,11,0),"")</f>
        <v/>
      </c>
      <c r="M1919" s="68" t="str">
        <f>IFERROR(VLOOKUP($B1919,APガラス性能一覧!$A$2:$M$6097,12,0),"")</f>
        <v/>
      </c>
      <c r="N1919" s="68" t="str">
        <f>IFERROR(VLOOKUP($B1919,APガラス性能一覧!$A$2:$M$6097,13,0),"")</f>
        <v/>
      </c>
    </row>
    <row r="1920" spans="2:14" x14ac:dyDescent="0.4">
      <c r="B1920" s="68" t="str">
        <f>IF($D$2="","",IF($E$2=0.65,IFERROR(IF(INDEX(APガラス性能一覧!A:A,MATCH(ROW(B1914),APガラス性能一覧!$O:$O,0))="","",INDEX(APガラス性能一覧!A:A,MATCH(ROW(B1914),APガラス性能一覧!$O:$O,0))),""),IFERROR(IF(INDEX(APガラス性能一覧!A:A,MATCH(ROW(B1914),APガラス性能一覧!$N:$N,0))="","",INDEX(APガラス性能一覧!A:A,MATCH(ROW(B1914),APガラス性能一覧!$N:$N,0))),"")))</f>
        <v/>
      </c>
      <c r="C1920" s="68" t="str">
        <f>IFERROR(VLOOKUP($B1920,APガラス性能一覧!$A$2:$M$6097,2,0),"")</f>
        <v/>
      </c>
      <c r="D1920" s="68" t="str">
        <f>IFERROR(VLOOKUP($B1920,APガラス性能一覧!$A$2:$M$6097,3,0),"")</f>
        <v/>
      </c>
      <c r="E1920" s="68" t="str">
        <f>IFERROR(VLOOKUP($B1920,APガラス性能一覧!$A$2:$M$6097,4,0),"")</f>
        <v/>
      </c>
      <c r="F1920" s="68" t="str">
        <f>IFERROR(VLOOKUP($B1920,APガラス性能一覧!$A$2:$M$6097,5,0),"")</f>
        <v/>
      </c>
      <c r="G1920" s="68" t="str">
        <f>IFERROR(VLOOKUP($B1920,APガラス性能一覧!$A$2:$M$6097,6,0),"")</f>
        <v/>
      </c>
      <c r="H1920" s="68" t="str">
        <f>IFERROR(VLOOKUP($B1920,APガラス性能一覧!$A$2:$M$6097,7,0),"")</f>
        <v/>
      </c>
      <c r="I1920" s="68" t="str">
        <f>IFERROR(VLOOKUP($B1920,APガラス性能一覧!$A$2:$M$6097,8,0),"")</f>
        <v/>
      </c>
      <c r="J1920" s="68" t="str">
        <f>IFERROR(VLOOKUP($B1920,APガラス性能一覧!$A$2:$M$6097,9,0),"")</f>
        <v/>
      </c>
      <c r="K1920" s="68" t="str">
        <f>IFERROR(VLOOKUP($B1920,APガラス性能一覧!$A$2:$M$6097,10,0),"")</f>
        <v/>
      </c>
      <c r="L1920" s="68" t="str">
        <f>IFERROR(VLOOKUP($B1920,APガラス性能一覧!$A$2:$M$6097,11,0),"")</f>
        <v/>
      </c>
      <c r="M1920" s="68" t="str">
        <f>IFERROR(VLOOKUP($B1920,APガラス性能一覧!$A$2:$M$6097,12,0),"")</f>
        <v/>
      </c>
      <c r="N1920" s="68" t="str">
        <f>IFERROR(VLOOKUP($B1920,APガラス性能一覧!$A$2:$M$6097,13,0),"")</f>
        <v/>
      </c>
    </row>
    <row r="1921" spans="2:14" x14ac:dyDescent="0.4">
      <c r="B1921" s="68" t="str">
        <f>IF($D$2="","",IF($E$2=0.65,IFERROR(IF(INDEX(APガラス性能一覧!A:A,MATCH(ROW(B1915),APガラス性能一覧!$O:$O,0))="","",INDEX(APガラス性能一覧!A:A,MATCH(ROW(B1915),APガラス性能一覧!$O:$O,0))),""),IFERROR(IF(INDEX(APガラス性能一覧!A:A,MATCH(ROW(B1915),APガラス性能一覧!$N:$N,0))="","",INDEX(APガラス性能一覧!A:A,MATCH(ROW(B1915),APガラス性能一覧!$N:$N,0))),"")))</f>
        <v/>
      </c>
      <c r="C1921" s="68" t="str">
        <f>IFERROR(VLOOKUP($B1921,APガラス性能一覧!$A$2:$M$6097,2,0),"")</f>
        <v/>
      </c>
      <c r="D1921" s="68" t="str">
        <f>IFERROR(VLOOKUP($B1921,APガラス性能一覧!$A$2:$M$6097,3,0),"")</f>
        <v/>
      </c>
      <c r="E1921" s="68" t="str">
        <f>IFERROR(VLOOKUP($B1921,APガラス性能一覧!$A$2:$M$6097,4,0),"")</f>
        <v/>
      </c>
      <c r="F1921" s="68" t="str">
        <f>IFERROR(VLOOKUP($B1921,APガラス性能一覧!$A$2:$M$6097,5,0),"")</f>
        <v/>
      </c>
      <c r="G1921" s="68" t="str">
        <f>IFERROR(VLOOKUP($B1921,APガラス性能一覧!$A$2:$M$6097,6,0),"")</f>
        <v/>
      </c>
      <c r="H1921" s="68" t="str">
        <f>IFERROR(VLOOKUP($B1921,APガラス性能一覧!$A$2:$M$6097,7,0),"")</f>
        <v/>
      </c>
      <c r="I1921" s="68" t="str">
        <f>IFERROR(VLOOKUP($B1921,APガラス性能一覧!$A$2:$M$6097,8,0),"")</f>
        <v/>
      </c>
      <c r="J1921" s="68" t="str">
        <f>IFERROR(VLOOKUP($B1921,APガラス性能一覧!$A$2:$M$6097,9,0),"")</f>
        <v/>
      </c>
      <c r="K1921" s="68" t="str">
        <f>IFERROR(VLOOKUP($B1921,APガラス性能一覧!$A$2:$M$6097,10,0),"")</f>
        <v/>
      </c>
      <c r="L1921" s="68" t="str">
        <f>IFERROR(VLOOKUP($B1921,APガラス性能一覧!$A$2:$M$6097,11,0),"")</f>
        <v/>
      </c>
      <c r="M1921" s="68" t="str">
        <f>IFERROR(VLOOKUP($B1921,APガラス性能一覧!$A$2:$M$6097,12,0),"")</f>
        <v/>
      </c>
      <c r="N1921" s="68" t="str">
        <f>IFERROR(VLOOKUP($B1921,APガラス性能一覧!$A$2:$M$6097,13,0),"")</f>
        <v/>
      </c>
    </row>
    <row r="1922" spans="2:14" x14ac:dyDescent="0.4">
      <c r="B1922" s="68" t="str">
        <f>IF($D$2="","",IF($E$2=0.65,IFERROR(IF(INDEX(APガラス性能一覧!A:A,MATCH(ROW(B1916),APガラス性能一覧!$O:$O,0))="","",INDEX(APガラス性能一覧!A:A,MATCH(ROW(B1916),APガラス性能一覧!$O:$O,0))),""),IFERROR(IF(INDEX(APガラス性能一覧!A:A,MATCH(ROW(B1916),APガラス性能一覧!$N:$N,0))="","",INDEX(APガラス性能一覧!A:A,MATCH(ROW(B1916),APガラス性能一覧!$N:$N,0))),"")))</f>
        <v/>
      </c>
      <c r="C1922" s="68" t="str">
        <f>IFERROR(VLOOKUP($B1922,APガラス性能一覧!$A$2:$M$6097,2,0),"")</f>
        <v/>
      </c>
      <c r="D1922" s="68" t="str">
        <f>IFERROR(VLOOKUP($B1922,APガラス性能一覧!$A$2:$M$6097,3,0),"")</f>
        <v/>
      </c>
      <c r="E1922" s="68" t="str">
        <f>IFERROR(VLOOKUP($B1922,APガラス性能一覧!$A$2:$M$6097,4,0),"")</f>
        <v/>
      </c>
      <c r="F1922" s="68" t="str">
        <f>IFERROR(VLOOKUP($B1922,APガラス性能一覧!$A$2:$M$6097,5,0),"")</f>
        <v/>
      </c>
      <c r="G1922" s="68" t="str">
        <f>IFERROR(VLOOKUP($B1922,APガラス性能一覧!$A$2:$M$6097,6,0),"")</f>
        <v/>
      </c>
      <c r="H1922" s="68" t="str">
        <f>IFERROR(VLOOKUP($B1922,APガラス性能一覧!$A$2:$M$6097,7,0),"")</f>
        <v/>
      </c>
      <c r="I1922" s="68" t="str">
        <f>IFERROR(VLOOKUP($B1922,APガラス性能一覧!$A$2:$M$6097,8,0),"")</f>
        <v/>
      </c>
      <c r="J1922" s="68" t="str">
        <f>IFERROR(VLOOKUP($B1922,APガラス性能一覧!$A$2:$M$6097,9,0),"")</f>
        <v/>
      </c>
      <c r="K1922" s="68" t="str">
        <f>IFERROR(VLOOKUP($B1922,APガラス性能一覧!$A$2:$M$6097,10,0),"")</f>
        <v/>
      </c>
      <c r="L1922" s="68" t="str">
        <f>IFERROR(VLOOKUP($B1922,APガラス性能一覧!$A$2:$M$6097,11,0),"")</f>
        <v/>
      </c>
      <c r="M1922" s="68" t="str">
        <f>IFERROR(VLOOKUP($B1922,APガラス性能一覧!$A$2:$M$6097,12,0),"")</f>
        <v/>
      </c>
      <c r="N1922" s="68" t="str">
        <f>IFERROR(VLOOKUP($B1922,APガラス性能一覧!$A$2:$M$6097,13,0),"")</f>
        <v/>
      </c>
    </row>
    <row r="1923" spans="2:14" x14ac:dyDescent="0.4">
      <c r="B1923" s="68" t="str">
        <f>IF($D$2="","",IF($E$2=0.65,IFERROR(IF(INDEX(APガラス性能一覧!A:A,MATCH(ROW(B1917),APガラス性能一覧!$O:$O,0))="","",INDEX(APガラス性能一覧!A:A,MATCH(ROW(B1917),APガラス性能一覧!$O:$O,0))),""),IFERROR(IF(INDEX(APガラス性能一覧!A:A,MATCH(ROW(B1917),APガラス性能一覧!$N:$N,0))="","",INDEX(APガラス性能一覧!A:A,MATCH(ROW(B1917),APガラス性能一覧!$N:$N,0))),"")))</f>
        <v/>
      </c>
      <c r="C1923" s="68" t="str">
        <f>IFERROR(VLOOKUP($B1923,APガラス性能一覧!$A$2:$M$6097,2,0),"")</f>
        <v/>
      </c>
      <c r="D1923" s="68" t="str">
        <f>IFERROR(VLOOKUP($B1923,APガラス性能一覧!$A$2:$M$6097,3,0),"")</f>
        <v/>
      </c>
      <c r="E1923" s="68" t="str">
        <f>IFERROR(VLOOKUP($B1923,APガラス性能一覧!$A$2:$M$6097,4,0),"")</f>
        <v/>
      </c>
      <c r="F1923" s="68" t="str">
        <f>IFERROR(VLOOKUP($B1923,APガラス性能一覧!$A$2:$M$6097,5,0),"")</f>
        <v/>
      </c>
      <c r="G1923" s="68" t="str">
        <f>IFERROR(VLOOKUP($B1923,APガラス性能一覧!$A$2:$M$6097,6,0),"")</f>
        <v/>
      </c>
      <c r="H1923" s="68" t="str">
        <f>IFERROR(VLOOKUP($B1923,APガラス性能一覧!$A$2:$M$6097,7,0),"")</f>
        <v/>
      </c>
      <c r="I1923" s="68" t="str">
        <f>IFERROR(VLOOKUP($B1923,APガラス性能一覧!$A$2:$M$6097,8,0),"")</f>
        <v/>
      </c>
      <c r="J1923" s="68" t="str">
        <f>IFERROR(VLOOKUP($B1923,APガラス性能一覧!$A$2:$M$6097,9,0),"")</f>
        <v/>
      </c>
      <c r="K1923" s="68" t="str">
        <f>IFERROR(VLOOKUP($B1923,APガラス性能一覧!$A$2:$M$6097,10,0),"")</f>
        <v/>
      </c>
      <c r="L1923" s="68" t="str">
        <f>IFERROR(VLOOKUP($B1923,APガラス性能一覧!$A$2:$M$6097,11,0),"")</f>
        <v/>
      </c>
      <c r="M1923" s="68" t="str">
        <f>IFERROR(VLOOKUP($B1923,APガラス性能一覧!$A$2:$M$6097,12,0),"")</f>
        <v/>
      </c>
      <c r="N1923" s="68" t="str">
        <f>IFERROR(VLOOKUP($B1923,APガラス性能一覧!$A$2:$M$6097,13,0),"")</f>
        <v/>
      </c>
    </row>
    <row r="1924" spans="2:14" x14ac:dyDescent="0.4">
      <c r="B1924" s="68" t="str">
        <f>IF($D$2="","",IF($E$2=0.65,IFERROR(IF(INDEX(APガラス性能一覧!A:A,MATCH(ROW(B1918),APガラス性能一覧!$O:$O,0))="","",INDEX(APガラス性能一覧!A:A,MATCH(ROW(B1918),APガラス性能一覧!$O:$O,0))),""),IFERROR(IF(INDEX(APガラス性能一覧!A:A,MATCH(ROW(B1918),APガラス性能一覧!$N:$N,0))="","",INDEX(APガラス性能一覧!A:A,MATCH(ROW(B1918),APガラス性能一覧!$N:$N,0))),"")))</f>
        <v/>
      </c>
      <c r="C1924" s="68" t="str">
        <f>IFERROR(VLOOKUP($B1924,APガラス性能一覧!$A$2:$M$6097,2,0),"")</f>
        <v/>
      </c>
      <c r="D1924" s="68" t="str">
        <f>IFERROR(VLOOKUP($B1924,APガラス性能一覧!$A$2:$M$6097,3,0),"")</f>
        <v/>
      </c>
      <c r="E1924" s="68" t="str">
        <f>IFERROR(VLOOKUP($B1924,APガラス性能一覧!$A$2:$M$6097,4,0),"")</f>
        <v/>
      </c>
      <c r="F1924" s="68" t="str">
        <f>IFERROR(VLOOKUP($B1924,APガラス性能一覧!$A$2:$M$6097,5,0),"")</f>
        <v/>
      </c>
      <c r="G1924" s="68" t="str">
        <f>IFERROR(VLOOKUP($B1924,APガラス性能一覧!$A$2:$M$6097,6,0),"")</f>
        <v/>
      </c>
      <c r="H1924" s="68" t="str">
        <f>IFERROR(VLOOKUP($B1924,APガラス性能一覧!$A$2:$M$6097,7,0),"")</f>
        <v/>
      </c>
      <c r="I1924" s="68" t="str">
        <f>IFERROR(VLOOKUP($B1924,APガラス性能一覧!$A$2:$M$6097,8,0),"")</f>
        <v/>
      </c>
      <c r="J1924" s="68" t="str">
        <f>IFERROR(VLOOKUP($B1924,APガラス性能一覧!$A$2:$M$6097,9,0),"")</f>
        <v/>
      </c>
      <c r="K1924" s="68" t="str">
        <f>IFERROR(VLOOKUP($B1924,APガラス性能一覧!$A$2:$M$6097,10,0),"")</f>
        <v/>
      </c>
      <c r="L1924" s="68" t="str">
        <f>IFERROR(VLOOKUP($B1924,APガラス性能一覧!$A$2:$M$6097,11,0),"")</f>
        <v/>
      </c>
      <c r="M1924" s="68" t="str">
        <f>IFERROR(VLOOKUP($B1924,APガラス性能一覧!$A$2:$M$6097,12,0),"")</f>
        <v/>
      </c>
      <c r="N1924" s="68" t="str">
        <f>IFERROR(VLOOKUP($B1924,APガラス性能一覧!$A$2:$M$6097,13,0),"")</f>
        <v/>
      </c>
    </row>
    <row r="1925" spans="2:14" x14ac:dyDescent="0.4">
      <c r="B1925" s="68" t="str">
        <f>IF($D$2="","",IF($E$2=0.65,IFERROR(IF(INDEX(APガラス性能一覧!A:A,MATCH(ROW(B1919),APガラス性能一覧!$O:$O,0))="","",INDEX(APガラス性能一覧!A:A,MATCH(ROW(B1919),APガラス性能一覧!$O:$O,0))),""),IFERROR(IF(INDEX(APガラス性能一覧!A:A,MATCH(ROW(B1919),APガラス性能一覧!$N:$N,0))="","",INDEX(APガラス性能一覧!A:A,MATCH(ROW(B1919),APガラス性能一覧!$N:$N,0))),"")))</f>
        <v/>
      </c>
      <c r="C1925" s="68" t="str">
        <f>IFERROR(VLOOKUP($B1925,APガラス性能一覧!$A$2:$M$6097,2,0),"")</f>
        <v/>
      </c>
      <c r="D1925" s="68" t="str">
        <f>IFERROR(VLOOKUP($B1925,APガラス性能一覧!$A$2:$M$6097,3,0),"")</f>
        <v/>
      </c>
      <c r="E1925" s="68" t="str">
        <f>IFERROR(VLOOKUP($B1925,APガラス性能一覧!$A$2:$M$6097,4,0),"")</f>
        <v/>
      </c>
      <c r="F1925" s="68" t="str">
        <f>IFERROR(VLOOKUP($B1925,APガラス性能一覧!$A$2:$M$6097,5,0),"")</f>
        <v/>
      </c>
      <c r="G1925" s="68" t="str">
        <f>IFERROR(VLOOKUP($B1925,APガラス性能一覧!$A$2:$M$6097,6,0),"")</f>
        <v/>
      </c>
      <c r="H1925" s="68" t="str">
        <f>IFERROR(VLOOKUP($B1925,APガラス性能一覧!$A$2:$M$6097,7,0),"")</f>
        <v/>
      </c>
      <c r="I1925" s="68" t="str">
        <f>IFERROR(VLOOKUP($B1925,APガラス性能一覧!$A$2:$M$6097,8,0),"")</f>
        <v/>
      </c>
      <c r="J1925" s="68" t="str">
        <f>IFERROR(VLOOKUP($B1925,APガラス性能一覧!$A$2:$M$6097,9,0),"")</f>
        <v/>
      </c>
      <c r="K1925" s="68" t="str">
        <f>IFERROR(VLOOKUP($B1925,APガラス性能一覧!$A$2:$M$6097,10,0),"")</f>
        <v/>
      </c>
      <c r="L1925" s="68" t="str">
        <f>IFERROR(VLOOKUP($B1925,APガラス性能一覧!$A$2:$M$6097,11,0),"")</f>
        <v/>
      </c>
      <c r="M1925" s="68" t="str">
        <f>IFERROR(VLOOKUP($B1925,APガラス性能一覧!$A$2:$M$6097,12,0),"")</f>
        <v/>
      </c>
      <c r="N1925" s="68" t="str">
        <f>IFERROR(VLOOKUP($B1925,APガラス性能一覧!$A$2:$M$6097,13,0),"")</f>
        <v/>
      </c>
    </row>
    <row r="1926" spans="2:14" x14ac:dyDescent="0.4">
      <c r="B1926" s="68" t="str">
        <f>IF($D$2="","",IF($E$2=0.65,IFERROR(IF(INDEX(APガラス性能一覧!A:A,MATCH(ROW(B1920),APガラス性能一覧!$O:$O,0))="","",INDEX(APガラス性能一覧!A:A,MATCH(ROW(B1920),APガラス性能一覧!$O:$O,0))),""),IFERROR(IF(INDEX(APガラス性能一覧!A:A,MATCH(ROW(B1920),APガラス性能一覧!$N:$N,0))="","",INDEX(APガラス性能一覧!A:A,MATCH(ROW(B1920),APガラス性能一覧!$N:$N,0))),"")))</f>
        <v/>
      </c>
      <c r="C1926" s="68" t="str">
        <f>IFERROR(VLOOKUP($B1926,APガラス性能一覧!$A$2:$M$6097,2,0),"")</f>
        <v/>
      </c>
      <c r="D1926" s="68" t="str">
        <f>IFERROR(VLOOKUP($B1926,APガラス性能一覧!$A$2:$M$6097,3,0),"")</f>
        <v/>
      </c>
      <c r="E1926" s="68" t="str">
        <f>IFERROR(VLOOKUP($B1926,APガラス性能一覧!$A$2:$M$6097,4,0),"")</f>
        <v/>
      </c>
      <c r="F1926" s="68" t="str">
        <f>IFERROR(VLOOKUP($B1926,APガラス性能一覧!$A$2:$M$6097,5,0),"")</f>
        <v/>
      </c>
      <c r="G1926" s="68" t="str">
        <f>IFERROR(VLOOKUP($B1926,APガラス性能一覧!$A$2:$M$6097,6,0),"")</f>
        <v/>
      </c>
      <c r="H1926" s="68" t="str">
        <f>IFERROR(VLOOKUP($B1926,APガラス性能一覧!$A$2:$M$6097,7,0),"")</f>
        <v/>
      </c>
      <c r="I1926" s="68" t="str">
        <f>IFERROR(VLOOKUP($B1926,APガラス性能一覧!$A$2:$M$6097,8,0),"")</f>
        <v/>
      </c>
      <c r="J1926" s="68" t="str">
        <f>IFERROR(VLOOKUP($B1926,APガラス性能一覧!$A$2:$M$6097,9,0),"")</f>
        <v/>
      </c>
      <c r="K1926" s="68" t="str">
        <f>IFERROR(VLOOKUP($B1926,APガラス性能一覧!$A$2:$M$6097,10,0),"")</f>
        <v/>
      </c>
      <c r="L1926" s="68" t="str">
        <f>IFERROR(VLOOKUP($B1926,APガラス性能一覧!$A$2:$M$6097,11,0),"")</f>
        <v/>
      </c>
      <c r="M1926" s="68" t="str">
        <f>IFERROR(VLOOKUP($B1926,APガラス性能一覧!$A$2:$M$6097,12,0),"")</f>
        <v/>
      </c>
      <c r="N1926" s="68" t="str">
        <f>IFERROR(VLOOKUP($B1926,APガラス性能一覧!$A$2:$M$6097,13,0),"")</f>
        <v/>
      </c>
    </row>
    <row r="1927" spans="2:14" x14ac:dyDescent="0.4">
      <c r="B1927" s="68" t="str">
        <f>IF($D$2="","",IF($E$2=0.65,IFERROR(IF(INDEX(APガラス性能一覧!A:A,MATCH(ROW(B1921),APガラス性能一覧!$O:$O,0))="","",INDEX(APガラス性能一覧!A:A,MATCH(ROW(B1921),APガラス性能一覧!$O:$O,0))),""),IFERROR(IF(INDEX(APガラス性能一覧!A:A,MATCH(ROW(B1921),APガラス性能一覧!$N:$N,0))="","",INDEX(APガラス性能一覧!A:A,MATCH(ROW(B1921),APガラス性能一覧!$N:$N,0))),"")))</f>
        <v/>
      </c>
      <c r="C1927" s="68" t="str">
        <f>IFERROR(VLOOKUP($B1927,APガラス性能一覧!$A$2:$M$6097,2,0),"")</f>
        <v/>
      </c>
      <c r="D1927" s="68" t="str">
        <f>IFERROR(VLOOKUP($B1927,APガラス性能一覧!$A$2:$M$6097,3,0),"")</f>
        <v/>
      </c>
      <c r="E1927" s="68" t="str">
        <f>IFERROR(VLOOKUP($B1927,APガラス性能一覧!$A$2:$M$6097,4,0),"")</f>
        <v/>
      </c>
      <c r="F1927" s="68" t="str">
        <f>IFERROR(VLOOKUP($B1927,APガラス性能一覧!$A$2:$M$6097,5,0),"")</f>
        <v/>
      </c>
      <c r="G1927" s="68" t="str">
        <f>IFERROR(VLOOKUP($B1927,APガラス性能一覧!$A$2:$M$6097,6,0),"")</f>
        <v/>
      </c>
      <c r="H1927" s="68" t="str">
        <f>IFERROR(VLOOKUP($B1927,APガラス性能一覧!$A$2:$M$6097,7,0),"")</f>
        <v/>
      </c>
      <c r="I1927" s="68" t="str">
        <f>IFERROR(VLOOKUP($B1927,APガラス性能一覧!$A$2:$M$6097,8,0),"")</f>
        <v/>
      </c>
      <c r="J1927" s="68" t="str">
        <f>IFERROR(VLOOKUP($B1927,APガラス性能一覧!$A$2:$M$6097,9,0),"")</f>
        <v/>
      </c>
      <c r="K1927" s="68" t="str">
        <f>IFERROR(VLOOKUP($B1927,APガラス性能一覧!$A$2:$M$6097,10,0),"")</f>
        <v/>
      </c>
      <c r="L1927" s="68" t="str">
        <f>IFERROR(VLOOKUP($B1927,APガラス性能一覧!$A$2:$M$6097,11,0),"")</f>
        <v/>
      </c>
      <c r="M1927" s="68" t="str">
        <f>IFERROR(VLOOKUP($B1927,APガラス性能一覧!$A$2:$M$6097,12,0),"")</f>
        <v/>
      </c>
      <c r="N1927" s="68" t="str">
        <f>IFERROR(VLOOKUP($B1927,APガラス性能一覧!$A$2:$M$6097,13,0),"")</f>
        <v/>
      </c>
    </row>
    <row r="1928" spans="2:14" x14ac:dyDescent="0.4">
      <c r="B1928" s="68" t="str">
        <f>IF($D$2="","",IF($E$2=0.65,IFERROR(IF(INDEX(APガラス性能一覧!A:A,MATCH(ROW(B1922),APガラス性能一覧!$O:$O,0))="","",INDEX(APガラス性能一覧!A:A,MATCH(ROW(B1922),APガラス性能一覧!$O:$O,0))),""),IFERROR(IF(INDEX(APガラス性能一覧!A:A,MATCH(ROW(B1922),APガラス性能一覧!$N:$N,0))="","",INDEX(APガラス性能一覧!A:A,MATCH(ROW(B1922),APガラス性能一覧!$N:$N,0))),"")))</f>
        <v/>
      </c>
      <c r="C1928" s="68" t="str">
        <f>IFERROR(VLOOKUP($B1928,APガラス性能一覧!$A$2:$M$6097,2,0),"")</f>
        <v/>
      </c>
      <c r="D1928" s="68" t="str">
        <f>IFERROR(VLOOKUP($B1928,APガラス性能一覧!$A$2:$M$6097,3,0),"")</f>
        <v/>
      </c>
      <c r="E1928" s="68" t="str">
        <f>IFERROR(VLOOKUP($B1928,APガラス性能一覧!$A$2:$M$6097,4,0),"")</f>
        <v/>
      </c>
      <c r="F1928" s="68" t="str">
        <f>IFERROR(VLOOKUP($B1928,APガラス性能一覧!$A$2:$M$6097,5,0),"")</f>
        <v/>
      </c>
      <c r="G1928" s="68" t="str">
        <f>IFERROR(VLOOKUP($B1928,APガラス性能一覧!$A$2:$M$6097,6,0),"")</f>
        <v/>
      </c>
      <c r="H1928" s="68" t="str">
        <f>IFERROR(VLOOKUP($B1928,APガラス性能一覧!$A$2:$M$6097,7,0),"")</f>
        <v/>
      </c>
      <c r="I1928" s="68" t="str">
        <f>IFERROR(VLOOKUP($B1928,APガラス性能一覧!$A$2:$M$6097,8,0),"")</f>
        <v/>
      </c>
      <c r="J1928" s="68" t="str">
        <f>IFERROR(VLOOKUP($B1928,APガラス性能一覧!$A$2:$M$6097,9,0),"")</f>
        <v/>
      </c>
      <c r="K1928" s="68" t="str">
        <f>IFERROR(VLOOKUP($B1928,APガラス性能一覧!$A$2:$M$6097,10,0),"")</f>
        <v/>
      </c>
      <c r="L1928" s="68" t="str">
        <f>IFERROR(VLOOKUP($B1928,APガラス性能一覧!$A$2:$M$6097,11,0),"")</f>
        <v/>
      </c>
      <c r="M1928" s="68" t="str">
        <f>IFERROR(VLOOKUP($B1928,APガラス性能一覧!$A$2:$M$6097,12,0),"")</f>
        <v/>
      </c>
      <c r="N1928" s="68" t="str">
        <f>IFERROR(VLOOKUP($B1928,APガラス性能一覧!$A$2:$M$6097,13,0),"")</f>
        <v/>
      </c>
    </row>
    <row r="1929" spans="2:14" x14ac:dyDescent="0.4">
      <c r="B1929" s="68" t="str">
        <f>IF($D$2="","",IF($E$2=0.65,IFERROR(IF(INDEX(APガラス性能一覧!A:A,MATCH(ROW(B1923),APガラス性能一覧!$O:$O,0))="","",INDEX(APガラス性能一覧!A:A,MATCH(ROW(B1923),APガラス性能一覧!$O:$O,0))),""),IFERROR(IF(INDEX(APガラス性能一覧!A:A,MATCH(ROW(B1923),APガラス性能一覧!$N:$N,0))="","",INDEX(APガラス性能一覧!A:A,MATCH(ROW(B1923),APガラス性能一覧!$N:$N,0))),"")))</f>
        <v/>
      </c>
      <c r="C1929" s="68" t="str">
        <f>IFERROR(VLOOKUP($B1929,APガラス性能一覧!$A$2:$M$6097,2,0),"")</f>
        <v/>
      </c>
      <c r="D1929" s="68" t="str">
        <f>IFERROR(VLOOKUP($B1929,APガラス性能一覧!$A$2:$M$6097,3,0),"")</f>
        <v/>
      </c>
      <c r="E1929" s="68" t="str">
        <f>IFERROR(VLOOKUP($B1929,APガラス性能一覧!$A$2:$M$6097,4,0),"")</f>
        <v/>
      </c>
      <c r="F1929" s="68" t="str">
        <f>IFERROR(VLOOKUP($B1929,APガラス性能一覧!$A$2:$M$6097,5,0),"")</f>
        <v/>
      </c>
      <c r="G1929" s="68" t="str">
        <f>IFERROR(VLOOKUP($B1929,APガラス性能一覧!$A$2:$M$6097,6,0),"")</f>
        <v/>
      </c>
      <c r="H1929" s="68" t="str">
        <f>IFERROR(VLOOKUP($B1929,APガラス性能一覧!$A$2:$M$6097,7,0),"")</f>
        <v/>
      </c>
      <c r="I1929" s="68" t="str">
        <f>IFERROR(VLOOKUP($B1929,APガラス性能一覧!$A$2:$M$6097,8,0),"")</f>
        <v/>
      </c>
      <c r="J1929" s="68" t="str">
        <f>IFERROR(VLOOKUP($B1929,APガラス性能一覧!$A$2:$M$6097,9,0),"")</f>
        <v/>
      </c>
      <c r="K1929" s="68" t="str">
        <f>IFERROR(VLOOKUP($B1929,APガラス性能一覧!$A$2:$M$6097,10,0),"")</f>
        <v/>
      </c>
      <c r="L1929" s="68" t="str">
        <f>IFERROR(VLOOKUP($B1929,APガラス性能一覧!$A$2:$M$6097,11,0),"")</f>
        <v/>
      </c>
      <c r="M1929" s="68" t="str">
        <f>IFERROR(VLOOKUP($B1929,APガラス性能一覧!$A$2:$M$6097,12,0),"")</f>
        <v/>
      </c>
      <c r="N1929" s="68" t="str">
        <f>IFERROR(VLOOKUP($B1929,APガラス性能一覧!$A$2:$M$6097,13,0),"")</f>
        <v/>
      </c>
    </row>
    <row r="1930" spans="2:14" x14ac:dyDescent="0.4">
      <c r="B1930" s="68" t="str">
        <f>IF($D$2="","",IF($E$2=0.65,IFERROR(IF(INDEX(APガラス性能一覧!A:A,MATCH(ROW(B1924),APガラス性能一覧!$O:$O,0))="","",INDEX(APガラス性能一覧!A:A,MATCH(ROW(B1924),APガラス性能一覧!$O:$O,0))),""),IFERROR(IF(INDEX(APガラス性能一覧!A:A,MATCH(ROW(B1924),APガラス性能一覧!$N:$N,0))="","",INDEX(APガラス性能一覧!A:A,MATCH(ROW(B1924),APガラス性能一覧!$N:$N,0))),"")))</f>
        <v/>
      </c>
      <c r="C1930" s="68" t="str">
        <f>IFERROR(VLOOKUP($B1930,APガラス性能一覧!$A$2:$M$6097,2,0),"")</f>
        <v/>
      </c>
      <c r="D1930" s="68" t="str">
        <f>IFERROR(VLOOKUP($B1930,APガラス性能一覧!$A$2:$M$6097,3,0),"")</f>
        <v/>
      </c>
      <c r="E1930" s="68" t="str">
        <f>IFERROR(VLOOKUP($B1930,APガラス性能一覧!$A$2:$M$6097,4,0),"")</f>
        <v/>
      </c>
      <c r="F1930" s="68" t="str">
        <f>IFERROR(VLOOKUP($B1930,APガラス性能一覧!$A$2:$M$6097,5,0),"")</f>
        <v/>
      </c>
      <c r="G1930" s="68" t="str">
        <f>IFERROR(VLOOKUP($B1930,APガラス性能一覧!$A$2:$M$6097,6,0),"")</f>
        <v/>
      </c>
      <c r="H1930" s="68" t="str">
        <f>IFERROR(VLOOKUP($B1930,APガラス性能一覧!$A$2:$M$6097,7,0),"")</f>
        <v/>
      </c>
      <c r="I1930" s="68" t="str">
        <f>IFERROR(VLOOKUP($B1930,APガラス性能一覧!$A$2:$M$6097,8,0),"")</f>
        <v/>
      </c>
      <c r="J1930" s="68" t="str">
        <f>IFERROR(VLOOKUP($B1930,APガラス性能一覧!$A$2:$M$6097,9,0),"")</f>
        <v/>
      </c>
      <c r="K1930" s="68" t="str">
        <f>IFERROR(VLOOKUP($B1930,APガラス性能一覧!$A$2:$M$6097,10,0),"")</f>
        <v/>
      </c>
      <c r="L1930" s="68" t="str">
        <f>IFERROR(VLOOKUP($B1930,APガラス性能一覧!$A$2:$M$6097,11,0),"")</f>
        <v/>
      </c>
      <c r="M1930" s="68" t="str">
        <f>IFERROR(VLOOKUP($B1930,APガラス性能一覧!$A$2:$M$6097,12,0),"")</f>
        <v/>
      </c>
      <c r="N1930" s="68" t="str">
        <f>IFERROR(VLOOKUP($B1930,APガラス性能一覧!$A$2:$M$6097,13,0),"")</f>
        <v/>
      </c>
    </row>
    <row r="1931" spans="2:14" x14ac:dyDescent="0.4">
      <c r="B1931" s="68" t="str">
        <f>IF($D$2="","",IF($E$2=0.65,IFERROR(IF(INDEX(APガラス性能一覧!A:A,MATCH(ROW(B1925),APガラス性能一覧!$O:$O,0))="","",INDEX(APガラス性能一覧!A:A,MATCH(ROW(B1925),APガラス性能一覧!$O:$O,0))),""),IFERROR(IF(INDEX(APガラス性能一覧!A:A,MATCH(ROW(B1925),APガラス性能一覧!$N:$N,0))="","",INDEX(APガラス性能一覧!A:A,MATCH(ROW(B1925),APガラス性能一覧!$N:$N,0))),"")))</f>
        <v/>
      </c>
      <c r="C1931" s="68" t="str">
        <f>IFERROR(VLOOKUP($B1931,APガラス性能一覧!$A$2:$M$6097,2,0),"")</f>
        <v/>
      </c>
      <c r="D1931" s="68" t="str">
        <f>IFERROR(VLOOKUP($B1931,APガラス性能一覧!$A$2:$M$6097,3,0),"")</f>
        <v/>
      </c>
      <c r="E1931" s="68" t="str">
        <f>IFERROR(VLOOKUP($B1931,APガラス性能一覧!$A$2:$M$6097,4,0),"")</f>
        <v/>
      </c>
      <c r="F1931" s="68" t="str">
        <f>IFERROR(VLOOKUP($B1931,APガラス性能一覧!$A$2:$M$6097,5,0),"")</f>
        <v/>
      </c>
      <c r="G1931" s="68" t="str">
        <f>IFERROR(VLOOKUP($B1931,APガラス性能一覧!$A$2:$M$6097,6,0),"")</f>
        <v/>
      </c>
      <c r="H1931" s="68" t="str">
        <f>IFERROR(VLOOKUP($B1931,APガラス性能一覧!$A$2:$M$6097,7,0),"")</f>
        <v/>
      </c>
      <c r="I1931" s="68" t="str">
        <f>IFERROR(VLOOKUP($B1931,APガラス性能一覧!$A$2:$M$6097,8,0),"")</f>
        <v/>
      </c>
      <c r="J1931" s="68" t="str">
        <f>IFERROR(VLOOKUP($B1931,APガラス性能一覧!$A$2:$M$6097,9,0),"")</f>
        <v/>
      </c>
      <c r="K1931" s="68" t="str">
        <f>IFERROR(VLOOKUP($B1931,APガラス性能一覧!$A$2:$M$6097,10,0),"")</f>
        <v/>
      </c>
      <c r="L1931" s="68" t="str">
        <f>IFERROR(VLOOKUP($B1931,APガラス性能一覧!$A$2:$M$6097,11,0),"")</f>
        <v/>
      </c>
      <c r="M1931" s="68" t="str">
        <f>IFERROR(VLOOKUP($B1931,APガラス性能一覧!$A$2:$M$6097,12,0),"")</f>
        <v/>
      </c>
      <c r="N1931" s="68" t="str">
        <f>IFERROR(VLOOKUP($B1931,APガラス性能一覧!$A$2:$M$6097,13,0),"")</f>
        <v/>
      </c>
    </row>
    <row r="1932" spans="2:14" x14ac:dyDescent="0.4">
      <c r="B1932" s="68" t="str">
        <f>IF($D$2="","",IF($E$2=0.65,IFERROR(IF(INDEX(APガラス性能一覧!A:A,MATCH(ROW(B1926),APガラス性能一覧!$O:$O,0))="","",INDEX(APガラス性能一覧!A:A,MATCH(ROW(B1926),APガラス性能一覧!$O:$O,0))),""),IFERROR(IF(INDEX(APガラス性能一覧!A:A,MATCH(ROW(B1926),APガラス性能一覧!$N:$N,0))="","",INDEX(APガラス性能一覧!A:A,MATCH(ROW(B1926),APガラス性能一覧!$N:$N,0))),"")))</f>
        <v/>
      </c>
      <c r="C1932" s="68" t="str">
        <f>IFERROR(VLOOKUP($B1932,APガラス性能一覧!$A$2:$M$6097,2,0),"")</f>
        <v/>
      </c>
      <c r="D1932" s="68" t="str">
        <f>IFERROR(VLOOKUP($B1932,APガラス性能一覧!$A$2:$M$6097,3,0),"")</f>
        <v/>
      </c>
      <c r="E1932" s="68" t="str">
        <f>IFERROR(VLOOKUP($B1932,APガラス性能一覧!$A$2:$M$6097,4,0),"")</f>
        <v/>
      </c>
      <c r="F1932" s="68" t="str">
        <f>IFERROR(VLOOKUP($B1932,APガラス性能一覧!$A$2:$M$6097,5,0),"")</f>
        <v/>
      </c>
      <c r="G1932" s="68" t="str">
        <f>IFERROR(VLOOKUP($B1932,APガラス性能一覧!$A$2:$M$6097,6,0),"")</f>
        <v/>
      </c>
      <c r="H1932" s="68" t="str">
        <f>IFERROR(VLOOKUP($B1932,APガラス性能一覧!$A$2:$M$6097,7,0),"")</f>
        <v/>
      </c>
      <c r="I1932" s="68" t="str">
        <f>IFERROR(VLOOKUP($B1932,APガラス性能一覧!$A$2:$M$6097,8,0),"")</f>
        <v/>
      </c>
      <c r="J1932" s="68" t="str">
        <f>IFERROR(VLOOKUP($B1932,APガラス性能一覧!$A$2:$M$6097,9,0),"")</f>
        <v/>
      </c>
      <c r="K1932" s="68" t="str">
        <f>IFERROR(VLOOKUP($B1932,APガラス性能一覧!$A$2:$M$6097,10,0),"")</f>
        <v/>
      </c>
      <c r="L1932" s="68" t="str">
        <f>IFERROR(VLOOKUP($B1932,APガラス性能一覧!$A$2:$M$6097,11,0),"")</f>
        <v/>
      </c>
      <c r="M1932" s="68" t="str">
        <f>IFERROR(VLOOKUP($B1932,APガラス性能一覧!$A$2:$M$6097,12,0),"")</f>
        <v/>
      </c>
      <c r="N1932" s="68" t="str">
        <f>IFERROR(VLOOKUP($B1932,APガラス性能一覧!$A$2:$M$6097,13,0),"")</f>
        <v/>
      </c>
    </row>
    <row r="1933" spans="2:14" x14ac:dyDescent="0.4">
      <c r="B1933" s="68" t="str">
        <f>IF($D$2="","",IF($E$2=0.65,IFERROR(IF(INDEX(APガラス性能一覧!A:A,MATCH(ROW(B1927),APガラス性能一覧!$O:$O,0))="","",INDEX(APガラス性能一覧!A:A,MATCH(ROW(B1927),APガラス性能一覧!$O:$O,0))),""),IFERROR(IF(INDEX(APガラス性能一覧!A:A,MATCH(ROW(B1927),APガラス性能一覧!$N:$N,0))="","",INDEX(APガラス性能一覧!A:A,MATCH(ROW(B1927),APガラス性能一覧!$N:$N,0))),"")))</f>
        <v/>
      </c>
      <c r="C1933" s="68" t="str">
        <f>IFERROR(VLOOKUP($B1933,APガラス性能一覧!$A$2:$M$6097,2,0),"")</f>
        <v/>
      </c>
      <c r="D1933" s="68" t="str">
        <f>IFERROR(VLOOKUP($B1933,APガラス性能一覧!$A$2:$M$6097,3,0),"")</f>
        <v/>
      </c>
      <c r="E1933" s="68" t="str">
        <f>IFERROR(VLOOKUP($B1933,APガラス性能一覧!$A$2:$M$6097,4,0),"")</f>
        <v/>
      </c>
      <c r="F1933" s="68" t="str">
        <f>IFERROR(VLOOKUP($B1933,APガラス性能一覧!$A$2:$M$6097,5,0),"")</f>
        <v/>
      </c>
      <c r="G1933" s="68" t="str">
        <f>IFERROR(VLOOKUP($B1933,APガラス性能一覧!$A$2:$M$6097,6,0),"")</f>
        <v/>
      </c>
      <c r="H1933" s="68" t="str">
        <f>IFERROR(VLOOKUP($B1933,APガラス性能一覧!$A$2:$M$6097,7,0),"")</f>
        <v/>
      </c>
      <c r="I1933" s="68" t="str">
        <f>IFERROR(VLOOKUP($B1933,APガラス性能一覧!$A$2:$M$6097,8,0),"")</f>
        <v/>
      </c>
      <c r="J1933" s="68" t="str">
        <f>IFERROR(VLOOKUP($B1933,APガラス性能一覧!$A$2:$M$6097,9,0),"")</f>
        <v/>
      </c>
      <c r="K1933" s="68" t="str">
        <f>IFERROR(VLOOKUP($B1933,APガラス性能一覧!$A$2:$M$6097,10,0),"")</f>
        <v/>
      </c>
      <c r="L1933" s="68" t="str">
        <f>IFERROR(VLOOKUP($B1933,APガラス性能一覧!$A$2:$M$6097,11,0),"")</f>
        <v/>
      </c>
      <c r="M1933" s="68" t="str">
        <f>IFERROR(VLOOKUP($B1933,APガラス性能一覧!$A$2:$M$6097,12,0),"")</f>
        <v/>
      </c>
      <c r="N1933" s="68" t="str">
        <f>IFERROR(VLOOKUP($B1933,APガラス性能一覧!$A$2:$M$6097,13,0),"")</f>
        <v/>
      </c>
    </row>
    <row r="1934" spans="2:14" x14ac:dyDescent="0.4">
      <c r="B1934" s="68" t="str">
        <f>IF($D$2="","",IF($E$2=0.65,IFERROR(IF(INDEX(APガラス性能一覧!A:A,MATCH(ROW(B1928),APガラス性能一覧!$O:$O,0))="","",INDEX(APガラス性能一覧!A:A,MATCH(ROW(B1928),APガラス性能一覧!$O:$O,0))),""),IFERROR(IF(INDEX(APガラス性能一覧!A:A,MATCH(ROW(B1928),APガラス性能一覧!$N:$N,0))="","",INDEX(APガラス性能一覧!A:A,MATCH(ROW(B1928),APガラス性能一覧!$N:$N,0))),"")))</f>
        <v/>
      </c>
      <c r="C1934" s="68" t="str">
        <f>IFERROR(VLOOKUP($B1934,APガラス性能一覧!$A$2:$M$6097,2,0),"")</f>
        <v/>
      </c>
      <c r="D1934" s="68" t="str">
        <f>IFERROR(VLOOKUP($B1934,APガラス性能一覧!$A$2:$M$6097,3,0),"")</f>
        <v/>
      </c>
      <c r="E1934" s="68" t="str">
        <f>IFERROR(VLOOKUP($B1934,APガラス性能一覧!$A$2:$M$6097,4,0),"")</f>
        <v/>
      </c>
      <c r="F1934" s="68" t="str">
        <f>IFERROR(VLOOKUP($B1934,APガラス性能一覧!$A$2:$M$6097,5,0),"")</f>
        <v/>
      </c>
      <c r="G1934" s="68" t="str">
        <f>IFERROR(VLOOKUP($B1934,APガラス性能一覧!$A$2:$M$6097,6,0),"")</f>
        <v/>
      </c>
      <c r="H1934" s="68" t="str">
        <f>IFERROR(VLOOKUP($B1934,APガラス性能一覧!$A$2:$M$6097,7,0),"")</f>
        <v/>
      </c>
      <c r="I1934" s="68" t="str">
        <f>IFERROR(VLOOKUP($B1934,APガラス性能一覧!$A$2:$M$6097,8,0),"")</f>
        <v/>
      </c>
      <c r="J1934" s="68" t="str">
        <f>IFERROR(VLOOKUP($B1934,APガラス性能一覧!$A$2:$M$6097,9,0),"")</f>
        <v/>
      </c>
      <c r="K1934" s="68" t="str">
        <f>IFERROR(VLOOKUP($B1934,APガラス性能一覧!$A$2:$M$6097,10,0),"")</f>
        <v/>
      </c>
      <c r="L1934" s="68" t="str">
        <f>IFERROR(VLOOKUP($B1934,APガラス性能一覧!$A$2:$M$6097,11,0),"")</f>
        <v/>
      </c>
      <c r="M1934" s="68" t="str">
        <f>IFERROR(VLOOKUP($B1934,APガラス性能一覧!$A$2:$M$6097,12,0),"")</f>
        <v/>
      </c>
      <c r="N1934" s="68" t="str">
        <f>IFERROR(VLOOKUP($B1934,APガラス性能一覧!$A$2:$M$6097,13,0),"")</f>
        <v/>
      </c>
    </row>
    <row r="1935" spans="2:14" x14ac:dyDescent="0.4">
      <c r="B1935" s="68" t="str">
        <f>IF($D$2="","",IF($E$2=0.65,IFERROR(IF(INDEX(APガラス性能一覧!A:A,MATCH(ROW(B1929),APガラス性能一覧!$O:$O,0))="","",INDEX(APガラス性能一覧!A:A,MATCH(ROW(B1929),APガラス性能一覧!$O:$O,0))),""),IFERROR(IF(INDEX(APガラス性能一覧!A:A,MATCH(ROW(B1929),APガラス性能一覧!$N:$N,0))="","",INDEX(APガラス性能一覧!A:A,MATCH(ROW(B1929),APガラス性能一覧!$N:$N,0))),"")))</f>
        <v/>
      </c>
      <c r="C1935" s="68" t="str">
        <f>IFERROR(VLOOKUP($B1935,APガラス性能一覧!$A$2:$M$6097,2,0),"")</f>
        <v/>
      </c>
      <c r="D1935" s="68" t="str">
        <f>IFERROR(VLOOKUP($B1935,APガラス性能一覧!$A$2:$M$6097,3,0),"")</f>
        <v/>
      </c>
      <c r="E1935" s="68" t="str">
        <f>IFERROR(VLOOKUP($B1935,APガラス性能一覧!$A$2:$M$6097,4,0),"")</f>
        <v/>
      </c>
      <c r="F1935" s="68" t="str">
        <f>IFERROR(VLOOKUP($B1935,APガラス性能一覧!$A$2:$M$6097,5,0),"")</f>
        <v/>
      </c>
      <c r="G1935" s="68" t="str">
        <f>IFERROR(VLOOKUP($B1935,APガラス性能一覧!$A$2:$M$6097,6,0),"")</f>
        <v/>
      </c>
      <c r="H1935" s="68" t="str">
        <f>IFERROR(VLOOKUP($B1935,APガラス性能一覧!$A$2:$M$6097,7,0),"")</f>
        <v/>
      </c>
      <c r="I1935" s="68" t="str">
        <f>IFERROR(VLOOKUP($B1935,APガラス性能一覧!$A$2:$M$6097,8,0),"")</f>
        <v/>
      </c>
      <c r="J1935" s="68" t="str">
        <f>IFERROR(VLOOKUP($B1935,APガラス性能一覧!$A$2:$M$6097,9,0),"")</f>
        <v/>
      </c>
      <c r="K1935" s="68" t="str">
        <f>IFERROR(VLOOKUP($B1935,APガラス性能一覧!$A$2:$M$6097,10,0),"")</f>
        <v/>
      </c>
      <c r="L1935" s="68" t="str">
        <f>IFERROR(VLOOKUP($B1935,APガラス性能一覧!$A$2:$M$6097,11,0),"")</f>
        <v/>
      </c>
      <c r="M1935" s="68" t="str">
        <f>IFERROR(VLOOKUP($B1935,APガラス性能一覧!$A$2:$M$6097,12,0),"")</f>
        <v/>
      </c>
      <c r="N1935" s="68" t="str">
        <f>IFERROR(VLOOKUP($B1935,APガラス性能一覧!$A$2:$M$6097,13,0),"")</f>
        <v/>
      </c>
    </row>
    <row r="1936" spans="2:14" x14ac:dyDescent="0.4">
      <c r="B1936" s="68" t="str">
        <f>IF($D$2="","",IF($E$2=0.65,IFERROR(IF(INDEX(APガラス性能一覧!A:A,MATCH(ROW(B1930),APガラス性能一覧!$O:$O,0))="","",INDEX(APガラス性能一覧!A:A,MATCH(ROW(B1930),APガラス性能一覧!$O:$O,0))),""),IFERROR(IF(INDEX(APガラス性能一覧!A:A,MATCH(ROW(B1930),APガラス性能一覧!$N:$N,0))="","",INDEX(APガラス性能一覧!A:A,MATCH(ROW(B1930),APガラス性能一覧!$N:$N,0))),"")))</f>
        <v/>
      </c>
      <c r="C1936" s="68" t="str">
        <f>IFERROR(VLOOKUP($B1936,APガラス性能一覧!$A$2:$M$6097,2,0),"")</f>
        <v/>
      </c>
      <c r="D1936" s="68" t="str">
        <f>IFERROR(VLOOKUP($B1936,APガラス性能一覧!$A$2:$M$6097,3,0),"")</f>
        <v/>
      </c>
      <c r="E1936" s="68" t="str">
        <f>IFERROR(VLOOKUP($B1936,APガラス性能一覧!$A$2:$M$6097,4,0),"")</f>
        <v/>
      </c>
      <c r="F1936" s="68" t="str">
        <f>IFERROR(VLOOKUP($B1936,APガラス性能一覧!$A$2:$M$6097,5,0),"")</f>
        <v/>
      </c>
      <c r="G1936" s="68" t="str">
        <f>IFERROR(VLOOKUP($B1936,APガラス性能一覧!$A$2:$M$6097,6,0),"")</f>
        <v/>
      </c>
      <c r="H1936" s="68" t="str">
        <f>IFERROR(VLOOKUP($B1936,APガラス性能一覧!$A$2:$M$6097,7,0),"")</f>
        <v/>
      </c>
      <c r="I1936" s="68" t="str">
        <f>IFERROR(VLOOKUP($B1936,APガラス性能一覧!$A$2:$M$6097,8,0),"")</f>
        <v/>
      </c>
      <c r="J1936" s="68" t="str">
        <f>IFERROR(VLOOKUP($B1936,APガラス性能一覧!$A$2:$M$6097,9,0),"")</f>
        <v/>
      </c>
      <c r="K1936" s="68" t="str">
        <f>IFERROR(VLOOKUP($B1936,APガラス性能一覧!$A$2:$M$6097,10,0),"")</f>
        <v/>
      </c>
      <c r="L1936" s="68" t="str">
        <f>IFERROR(VLOOKUP($B1936,APガラス性能一覧!$A$2:$M$6097,11,0),"")</f>
        <v/>
      </c>
      <c r="M1936" s="68" t="str">
        <f>IFERROR(VLOOKUP($B1936,APガラス性能一覧!$A$2:$M$6097,12,0),"")</f>
        <v/>
      </c>
      <c r="N1936" s="68" t="str">
        <f>IFERROR(VLOOKUP($B1936,APガラス性能一覧!$A$2:$M$6097,13,0),"")</f>
        <v/>
      </c>
    </row>
    <row r="1937" spans="2:14" x14ac:dyDescent="0.4">
      <c r="B1937" s="68" t="str">
        <f>IF($D$2="","",IF($E$2=0.65,IFERROR(IF(INDEX(APガラス性能一覧!A:A,MATCH(ROW(B1931),APガラス性能一覧!$O:$O,0))="","",INDEX(APガラス性能一覧!A:A,MATCH(ROW(B1931),APガラス性能一覧!$O:$O,0))),""),IFERROR(IF(INDEX(APガラス性能一覧!A:A,MATCH(ROW(B1931),APガラス性能一覧!$N:$N,0))="","",INDEX(APガラス性能一覧!A:A,MATCH(ROW(B1931),APガラス性能一覧!$N:$N,0))),"")))</f>
        <v/>
      </c>
      <c r="C1937" s="68" t="str">
        <f>IFERROR(VLOOKUP($B1937,APガラス性能一覧!$A$2:$M$6097,2,0),"")</f>
        <v/>
      </c>
      <c r="D1937" s="68" t="str">
        <f>IFERROR(VLOOKUP($B1937,APガラス性能一覧!$A$2:$M$6097,3,0),"")</f>
        <v/>
      </c>
      <c r="E1937" s="68" t="str">
        <f>IFERROR(VLOOKUP($B1937,APガラス性能一覧!$A$2:$M$6097,4,0),"")</f>
        <v/>
      </c>
      <c r="F1937" s="68" t="str">
        <f>IFERROR(VLOOKUP($B1937,APガラス性能一覧!$A$2:$M$6097,5,0),"")</f>
        <v/>
      </c>
      <c r="G1937" s="68" t="str">
        <f>IFERROR(VLOOKUP($B1937,APガラス性能一覧!$A$2:$M$6097,6,0),"")</f>
        <v/>
      </c>
      <c r="H1937" s="68" t="str">
        <f>IFERROR(VLOOKUP($B1937,APガラス性能一覧!$A$2:$M$6097,7,0),"")</f>
        <v/>
      </c>
      <c r="I1937" s="68" t="str">
        <f>IFERROR(VLOOKUP($B1937,APガラス性能一覧!$A$2:$M$6097,8,0),"")</f>
        <v/>
      </c>
      <c r="J1937" s="68" t="str">
        <f>IFERROR(VLOOKUP($B1937,APガラス性能一覧!$A$2:$M$6097,9,0),"")</f>
        <v/>
      </c>
      <c r="K1937" s="68" t="str">
        <f>IFERROR(VLOOKUP($B1937,APガラス性能一覧!$A$2:$M$6097,10,0),"")</f>
        <v/>
      </c>
      <c r="L1937" s="68" t="str">
        <f>IFERROR(VLOOKUP($B1937,APガラス性能一覧!$A$2:$M$6097,11,0),"")</f>
        <v/>
      </c>
      <c r="M1937" s="68" t="str">
        <f>IFERROR(VLOOKUP($B1937,APガラス性能一覧!$A$2:$M$6097,12,0),"")</f>
        <v/>
      </c>
      <c r="N1937" s="68" t="str">
        <f>IFERROR(VLOOKUP($B1937,APガラス性能一覧!$A$2:$M$6097,13,0),"")</f>
        <v/>
      </c>
    </row>
    <row r="1938" spans="2:14" x14ac:dyDescent="0.4">
      <c r="B1938" s="68" t="str">
        <f>IF($D$2="","",IF($E$2=0.65,IFERROR(IF(INDEX(APガラス性能一覧!A:A,MATCH(ROW(B1932),APガラス性能一覧!$O:$O,0))="","",INDEX(APガラス性能一覧!A:A,MATCH(ROW(B1932),APガラス性能一覧!$O:$O,0))),""),IFERROR(IF(INDEX(APガラス性能一覧!A:A,MATCH(ROW(B1932),APガラス性能一覧!$N:$N,0))="","",INDEX(APガラス性能一覧!A:A,MATCH(ROW(B1932),APガラス性能一覧!$N:$N,0))),"")))</f>
        <v/>
      </c>
      <c r="C1938" s="68" t="str">
        <f>IFERROR(VLOOKUP($B1938,APガラス性能一覧!$A$2:$M$6097,2,0),"")</f>
        <v/>
      </c>
      <c r="D1938" s="68" t="str">
        <f>IFERROR(VLOOKUP($B1938,APガラス性能一覧!$A$2:$M$6097,3,0),"")</f>
        <v/>
      </c>
      <c r="E1938" s="68" t="str">
        <f>IFERROR(VLOOKUP($B1938,APガラス性能一覧!$A$2:$M$6097,4,0),"")</f>
        <v/>
      </c>
      <c r="F1938" s="68" t="str">
        <f>IFERROR(VLOOKUP($B1938,APガラス性能一覧!$A$2:$M$6097,5,0),"")</f>
        <v/>
      </c>
      <c r="G1938" s="68" t="str">
        <f>IFERROR(VLOOKUP($B1938,APガラス性能一覧!$A$2:$M$6097,6,0),"")</f>
        <v/>
      </c>
      <c r="H1938" s="68" t="str">
        <f>IFERROR(VLOOKUP($B1938,APガラス性能一覧!$A$2:$M$6097,7,0),"")</f>
        <v/>
      </c>
      <c r="I1938" s="68" t="str">
        <f>IFERROR(VLOOKUP($B1938,APガラス性能一覧!$A$2:$M$6097,8,0),"")</f>
        <v/>
      </c>
      <c r="J1938" s="68" t="str">
        <f>IFERROR(VLOOKUP($B1938,APガラス性能一覧!$A$2:$M$6097,9,0),"")</f>
        <v/>
      </c>
      <c r="K1938" s="68" t="str">
        <f>IFERROR(VLOOKUP($B1938,APガラス性能一覧!$A$2:$M$6097,10,0),"")</f>
        <v/>
      </c>
      <c r="L1938" s="68" t="str">
        <f>IFERROR(VLOOKUP($B1938,APガラス性能一覧!$A$2:$M$6097,11,0),"")</f>
        <v/>
      </c>
      <c r="M1938" s="68" t="str">
        <f>IFERROR(VLOOKUP($B1938,APガラス性能一覧!$A$2:$M$6097,12,0),"")</f>
        <v/>
      </c>
      <c r="N1938" s="68" t="str">
        <f>IFERROR(VLOOKUP($B1938,APガラス性能一覧!$A$2:$M$6097,13,0),"")</f>
        <v/>
      </c>
    </row>
    <row r="1939" spans="2:14" x14ac:dyDescent="0.4">
      <c r="B1939" s="68" t="str">
        <f>IF($D$2="","",IF($E$2=0.65,IFERROR(IF(INDEX(APガラス性能一覧!A:A,MATCH(ROW(B1933),APガラス性能一覧!$O:$O,0))="","",INDEX(APガラス性能一覧!A:A,MATCH(ROW(B1933),APガラス性能一覧!$O:$O,0))),""),IFERROR(IF(INDEX(APガラス性能一覧!A:A,MATCH(ROW(B1933),APガラス性能一覧!$N:$N,0))="","",INDEX(APガラス性能一覧!A:A,MATCH(ROW(B1933),APガラス性能一覧!$N:$N,0))),"")))</f>
        <v/>
      </c>
      <c r="C1939" s="68" t="str">
        <f>IFERROR(VLOOKUP($B1939,APガラス性能一覧!$A$2:$M$6097,2,0),"")</f>
        <v/>
      </c>
      <c r="D1939" s="68" t="str">
        <f>IFERROR(VLOOKUP($B1939,APガラス性能一覧!$A$2:$M$6097,3,0),"")</f>
        <v/>
      </c>
      <c r="E1939" s="68" t="str">
        <f>IFERROR(VLOOKUP($B1939,APガラス性能一覧!$A$2:$M$6097,4,0),"")</f>
        <v/>
      </c>
      <c r="F1939" s="68" t="str">
        <f>IFERROR(VLOOKUP($B1939,APガラス性能一覧!$A$2:$M$6097,5,0),"")</f>
        <v/>
      </c>
      <c r="G1939" s="68" t="str">
        <f>IFERROR(VLOOKUP($B1939,APガラス性能一覧!$A$2:$M$6097,6,0),"")</f>
        <v/>
      </c>
      <c r="H1939" s="68" t="str">
        <f>IFERROR(VLOOKUP($B1939,APガラス性能一覧!$A$2:$M$6097,7,0),"")</f>
        <v/>
      </c>
      <c r="I1939" s="68" t="str">
        <f>IFERROR(VLOOKUP($B1939,APガラス性能一覧!$A$2:$M$6097,8,0),"")</f>
        <v/>
      </c>
      <c r="J1939" s="68" t="str">
        <f>IFERROR(VLOOKUP($B1939,APガラス性能一覧!$A$2:$M$6097,9,0),"")</f>
        <v/>
      </c>
      <c r="K1939" s="68" t="str">
        <f>IFERROR(VLOOKUP($B1939,APガラス性能一覧!$A$2:$M$6097,10,0),"")</f>
        <v/>
      </c>
      <c r="L1939" s="68" t="str">
        <f>IFERROR(VLOOKUP($B1939,APガラス性能一覧!$A$2:$M$6097,11,0),"")</f>
        <v/>
      </c>
      <c r="M1939" s="68" t="str">
        <f>IFERROR(VLOOKUP($B1939,APガラス性能一覧!$A$2:$M$6097,12,0),"")</f>
        <v/>
      </c>
      <c r="N1939" s="68" t="str">
        <f>IFERROR(VLOOKUP($B1939,APガラス性能一覧!$A$2:$M$6097,13,0),"")</f>
        <v/>
      </c>
    </row>
    <row r="1940" spans="2:14" x14ac:dyDescent="0.4">
      <c r="B1940" s="68" t="str">
        <f>IF($D$2="","",IF($E$2=0.65,IFERROR(IF(INDEX(APガラス性能一覧!A:A,MATCH(ROW(B1934),APガラス性能一覧!$O:$O,0))="","",INDEX(APガラス性能一覧!A:A,MATCH(ROW(B1934),APガラス性能一覧!$O:$O,0))),""),IFERROR(IF(INDEX(APガラス性能一覧!A:A,MATCH(ROW(B1934),APガラス性能一覧!$N:$N,0))="","",INDEX(APガラス性能一覧!A:A,MATCH(ROW(B1934),APガラス性能一覧!$N:$N,0))),"")))</f>
        <v/>
      </c>
      <c r="C1940" s="68" t="str">
        <f>IFERROR(VLOOKUP($B1940,APガラス性能一覧!$A$2:$M$6097,2,0),"")</f>
        <v/>
      </c>
      <c r="D1940" s="68" t="str">
        <f>IFERROR(VLOOKUP($B1940,APガラス性能一覧!$A$2:$M$6097,3,0),"")</f>
        <v/>
      </c>
      <c r="E1940" s="68" t="str">
        <f>IFERROR(VLOOKUP($B1940,APガラス性能一覧!$A$2:$M$6097,4,0),"")</f>
        <v/>
      </c>
      <c r="F1940" s="68" t="str">
        <f>IFERROR(VLOOKUP($B1940,APガラス性能一覧!$A$2:$M$6097,5,0),"")</f>
        <v/>
      </c>
      <c r="G1940" s="68" t="str">
        <f>IFERROR(VLOOKUP($B1940,APガラス性能一覧!$A$2:$M$6097,6,0),"")</f>
        <v/>
      </c>
      <c r="H1940" s="68" t="str">
        <f>IFERROR(VLOOKUP($B1940,APガラス性能一覧!$A$2:$M$6097,7,0),"")</f>
        <v/>
      </c>
      <c r="I1940" s="68" t="str">
        <f>IFERROR(VLOOKUP($B1940,APガラス性能一覧!$A$2:$M$6097,8,0),"")</f>
        <v/>
      </c>
      <c r="J1940" s="68" t="str">
        <f>IFERROR(VLOOKUP($B1940,APガラス性能一覧!$A$2:$M$6097,9,0),"")</f>
        <v/>
      </c>
      <c r="K1940" s="68" t="str">
        <f>IFERROR(VLOOKUP($B1940,APガラス性能一覧!$A$2:$M$6097,10,0),"")</f>
        <v/>
      </c>
      <c r="L1940" s="68" t="str">
        <f>IFERROR(VLOOKUP($B1940,APガラス性能一覧!$A$2:$M$6097,11,0),"")</f>
        <v/>
      </c>
      <c r="M1940" s="68" t="str">
        <f>IFERROR(VLOOKUP($B1940,APガラス性能一覧!$A$2:$M$6097,12,0),"")</f>
        <v/>
      </c>
      <c r="N1940" s="68" t="str">
        <f>IFERROR(VLOOKUP($B1940,APガラス性能一覧!$A$2:$M$6097,13,0),"")</f>
        <v/>
      </c>
    </row>
    <row r="1941" spans="2:14" x14ac:dyDescent="0.4">
      <c r="B1941" s="68" t="str">
        <f>IF($D$2="","",IF($E$2=0.65,IFERROR(IF(INDEX(APガラス性能一覧!A:A,MATCH(ROW(B1935),APガラス性能一覧!$O:$O,0))="","",INDEX(APガラス性能一覧!A:A,MATCH(ROW(B1935),APガラス性能一覧!$O:$O,0))),""),IFERROR(IF(INDEX(APガラス性能一覧!A:A,MATCH(ROW(B1935),APガラス性能一覧!$N:$N,0))="","",INDEX(APガラス性能一覧!A:A,MATCH(ROW(B1935),APガラス性能一覧!$N:$N,0))),"")))</f>
        <v/>
      </c>
      <c r="C1941" s="68" t="str">
        <f>IFERROR(VLOOKUP($B1941,APガラス性能一覧!$A$2:$M$6097,2,0),"")</f>
        <v/>
      </c>
      <c r="D1941" s="68" t="str">
        <f>IFERROR(VLOOKUP($B1941,APガラス性能一覧!$A$2:$M$6097,3,0),"")</f>
        <v/>
      </c>
      <c r="E1941" s="68" t="str">
        <f>IFERROR(VLOOKUP($B1941,APガラス性能一覧!$A$2:$M$6097,4,0),"")</f>
        <v/>
      </c>
      <c r="F1941" s="68" t="str">
        <f>IFERROR(VLOOKUP($B1941,APガラス性能一覧!$A$2:$M$6097,5,0),"")</f>
        <v/>
      </c>
      <c r="G1941" s="68" t="str">
        <f>IFERROR(VLOOKUP($B1941,APガラス性能一覧!$A$2:$M$6097,6,0),"")</f>
        <v/>
      </c>
      <c r="H1941" s="68" t="str">
        <f>IFERROR(VLOOKUP($B1941,APガラス性能一覧!$A$2:$M$6097,7,0),"")</f>
        <v/>
      </c>
      <c r="I1941" s="68" t="str">
        <f>IFERROR(VLOOKUP($B1941,APガラス性能一覧!$A$2:$M$6097,8,0),"")</f>
        <v/>
      </c>
      <c r="J1941" s="68" t="str">
        <f>IFERROR(VLOOKUP($B1941,APガラス性能一覧!$A$2:$M$6097,9,0),"")</f>
        <v/>
      </c>
      <c r="K1941" s="68" t="str">
        <f>IFERROR(VLOOKUP($B1941,APガラス性能一覧!$A$2:$M$6097,10,0),"")</f>
        <v/>
      </c>
      <c r="L1941" s="68" t="str">
        <f>IFERROR(VLOOKUP($B1941,APガラス性能一覧!$A$2:$M$6097,11,0),"")</f>
        <v/>
      </c>
      <c r="M1941" s="68" t="str">
        <f>IFERROR(VLOOKUP($B1941,APガラス性能一覧!$A$2:$M$6097,12,0),"")</f>
        <v/>
      </c>
      <c r="N1941" s="68" t="str">
        <f>IFERROR(VLOOKUP($B1941,APガラス性能一覧!$A$2:$M$6097,13,0),"")</f>
        <v/>
      </c>
    </row>
    <row r="1942" spans="2:14" x14ac:dyDescent="0.4">
      <c r="B1942" s="68" t="str">
        <f>IF($D$2="","",IF($E$2=0.65,IFERROR(IF(INDEX(APガラス性能一覧!A:A,MATCH(ROW(B1936),APガラス性能一覧!$O:$O,0))="","",INDEX(APガラス性能一覧!A:A,MATCH(ROW(B1936),APガラス性能一覧!$O:$O,0))),""),IFERROR(IF(INDEX(APガラス性能一覧!A:A,MATCH(ROW(B1936),APガラス性能一覧!$N:$N,0))="","",INDEX(APガラス性能一覧!A:A,MATCH(ROW(B1936),APガラス性能一覧!$N:$N,0))),"")))</f>
        <v/>
      </c>
      <c r="C1942" s="68" t="str">
        <f>IFERROR(VLOOKUP($B1942,APガラス性能一覧!$A$2:$M$6097,2,0),"")</f>
        <v/>
      </c>
      <c r="D1942" s="68" t="str">
        <f>IFERROR(VLOOKUP($B1942,APガラス性能一覧!$A$2:$M$6097,3,0),"")</f>
        <v/>
      </c>
      <c r="E1942" s="68" t="str">
        <f>IFERROR(VLOOKUP($B1942,APガラス性能一覧!$A$2:$M$6097,4,0),"")</f>
        <v/>
      </c>
      <c r="F1942" s="68" t="str">
        <f>IFERROR(VLOOKUP($B1942,APガラス性能一覧!$A$2:$M$6097,5,0),"")</f>
        <v/>
      </c>
      <c r="G1942" s="68" t="str">
        <f>IFERROR(VLOOKUP($B1942,APガラス性能一覧!$A$2:$M$6097,6,0),"")</f>
        <v/>
      </c>
      <c r="H1942" s="68" t="str">
        <f>IFERROR(VLOOKUP($B1942,APガラス性能一覧!$A$2:$M$6097,7,0),"")</f>
        <v/>
      </c>
      <c r="I1942" s="68" t="str">
        <f>IFERROR(VLOOKUP($B1942,APガラス性能一覧!$A$2:$M$6097,8,0),"")</f>
        <v/>
      </c>
      <c r="J1942" s="68" t="str">
        <f>IFERROR(VLOOKUP($B1942,APガラス性能一覧!$A$2:$M$6097,9,0),"")</f>
        <v/>
      </c>
      <c r="K1942" s="68" t="str">
        <f>IFERROR(VLOOKUP($B1942,APガラス性能一覧!$A$2:$M$6097,10,0),"")</f>
        <v/>
      </c>
      <c r="L1942" s="68" t="str">
        <f>IFERROR(VLOOKUP($B1942,APガラス性能一覧!$A$2:$M$6097,11,0),"")</f>
        <v/>
      </c>
      <c r="M1942" s="68" t="str">
        <f>IFERROR(VLOOKUP($B1942,APガラス性能一覧!$A$2:$M$6097,12,0),"")</f>
        <v/>
      </c>
      <c r="N1942" s="68" t="str">
        <f>IFERROR(VLOOKUP($B1942,APガラス性能一覧!$A$2:$M$6097,13,0),"")</f>
        <v/>
      </c>
    </row>
    <row r="1943" spans="2:14" x14ac:dyDescent="0.4">
      <c r="B1943" s="68" t="str">
        <f>IF($D$2="","",IF($E$2=0.65,IFERROR(IF(INDEX(APガラス性能一覧!A:A,MATCH(ROW(B1937),APガラス性能一覧!$O:$O,0))="","",INDEX(APガラス性能一覧!A:A,MATCH(ROW(B1937),APガラス性能一覧!$O:$O,0))),""),IFERROR(IF(INDEX(APガラス性能一覧!A:A,MATCH(ROW(B1937),APガラス性能一覧!$N:$N,0))="","",INDEX(APガラス性能一覧!A:A,MATCH(ROW(B1937),APガラス性能一覧!$N:$N,0))),"")))</f>
        <v/>
      </c>
      <c r="C1943" s="68" t="str">
        <f>IFERROR(VLOOKUP($B1943,APガラス性能一覧!$A$2:$M$6097,2,0),"")</f>
        <v/>
      </c>
      <c r="D1943" s="68" t="str">
        <f>IFERROR(VLOOKUP($B1943,APガラス性能一覧!$A$2:$M$6097,3,0),"")</f>
        <v/>
      </c>
      <c r="E1943" s="68" t="str">
        <f>IFERROR(VLOOKUP($B1943,APガラス性能一覧!$A$2:$M$6097,4,0),"")</f>
        <v/>
      </c>
      <c r="F1943" s="68" t="str">
        <f>IFERROR(VLOOKUP($B1943,APガラス性能一覧!$A$2:$M$6097,5,0),"")</f>
        <v/>
      </c>
      <c r="G1943" s="68" t="str">
        <f>IFERROR(VLOOKUP($B1943,APガラス性能一覧!$A$2:$M$6097,6,0),"")</f>
        <v/>
      </c>
      <c r="H1943" s="68" t="str">
        <f>IFERROR(VLOOKUP($B1943,APガラス性能一覧!$A$2:$M$6097,7,0),"")</f>
        <v/>
      </c>
      <c r="I1943" s="68" t="str">
        <f>IFERROR(VLOOKUP($B1943,APガラス性能一覧!$A$2:$M$6097,8,0),"")</f>
        <v/>
      </c>
      <c r="J1943" s="68" t="str">
        <f>IFERROR(VLOOKUP($B1943,APガラス性能一覧!$A$2:$M$6097,9,0),"")</f>
        <v/>
      </c>
      <c r="K1943" s="68" t="str">
        <f>IFERROR(VLOOKUP($B1943,APガラス性能一覧!$A$2:$M$6097,10,0),"")</f>
        <v/>
      </c>
      <c r="L1943" s="68" t="str">
        <f>IFERROR(VLOOKUP($B1943,APガラス性能一覧!$A$2:$M$6097,11,0),"")</f>
        <v/>
      </c>
      <c r="M1943" s="68" t="str">
        <f>IFERROR(VLOOKUP($B1943,APガラス性能一覧!$A$2:$M$6097,12,0),"")</f>
        <v/>
      </c>
      <c r="N1943" s="68" t="str">
        <f>IFERROR(VLOOKUP($B1943,APガラス性能一覧!$A$2:$M$6097,13,0),"")</f>
        <v/>
      </c>
    </row>
    <row r="1944" spans="2:14" x14ac:dyDescent="0.4">
      <c r="B1944" s="68" t="str">
        <f>IF($D$2="","",IF($E$2=0.65,IFERROR(IF(INDEX(APガラス性能一覧!A:A,MATCH(ROW(B1938),APガラス性能一覧!$O:$O,0))="","",INDEX(APガラス性能一覧!A:A,MATCH(ROW(B1938),APガラス性能一覧!$O:$O,0))),""),IFERROR(IF(INDEX(APガラス性能一覧!A:A,MATCH(ROW(B1938),APガラス性能一覧!$N:$N,0))="","",INDEX(APガラス性能一覧!A:A,MATCH(ROW(B1938),APガラス性能一覧!$N:$N,0))),"")))</f>
        <v/>
      </c>
      <c r="C1944" s="68" t="str">
        <f>IFERROR(VLOOKUP($B1944,APガラス性能一覧!$A$2:$M$6097,2,0),"")</f>
        <v/>
      </c>
      <c r="D1944" s="68" t="str">
        <f>IFERROR(VLOOKUP($B1944,APガラス性能一覧!$A$2:$M$6097,3,0),"")</f>
        <v/>
      </c>
      <c r="E1944" s="68" t="str">
        <f>IFERROR(VLOOKUP($B1944,APガラス性能一覧!$A$2:$M$6097,4,0),"")</f>
        <v/>
      </c>
      <c r="F1944" s="68" t="str">
        <f>IFERROR(VLOOKUP($B1944,APガラス性能一覧!$A$2:$M$6097,5,0),"")</f>
        <v/>
      </c>
      <c r="G1944" s="68" t="str">
        <f>IFERROR(VLOOKUP($B1944,APガラス性能一覧!$A$2:$M$6097,6,0),"")</f>
        <v/>
      </c>
      <c r="H1944" s="68" t="str">
        <f>IFERROR(VLOOKUP($B1944,APガラス性能一覧!$A$2:$M$6097,7,0),"")</f>
        <v/>
      </c>
      <c r="I1944" s="68" t="str">
        <f>IFERROR(VLOOKUP($B1944,APガラス性能一覧!$A$2:$M$6097,8,0),"")</f>
        <v/>
      </c>
      <c r="J1944" s="68" t="str">
        <f>IFERROR(VLOOKUP($B1944,APガラス性能一覧!$A$2:$M$6097,9,0),"")</f>
        <v/>
      </c>
      <c r="K1944" s="68" t="str">
        <f>IFERROR(VLOOKUP($B1944,APガラス性能一覧!$A$2:$M$6097,10,0),"")</f>
        <v/>
      </c>
      <c r="L1944" s="68" t="str">
        <f>IFERROR(VLOOKUP($B1944,APガラス性能一覧!$A$2:$M$6097,11,0),"")</f>
        <v/>
      </c>
      <c r="M1944" s="68" t="str">
        <f>IFERROR(VLOOKUP($B1944,APガラス性能一覧!$A$2:$M$6097,12,0),"")</f>
        <v/>
      </c>
      <c r="N1944" s="68" t="str">
        <f>IFERROR(VLOOKUP($B1944,APガラス性能一覧!$A$2:$M$6097,13,0),"")</f>
        <v/>
      </c>
    </row>
    <row r="1945" spans="2:14" x14ac:dyDescent="0.4">
      <c r="B1945" s="68" t="str">
        <f>IF($D$2="","",IF($E$2=0.65,IFERROR(IF(INDEX(APガラス性能一覧!A:A,MATCH(ROW(B1939),APガラス性能一覧!$O:$O,0))="","",INDEX(APガラス性能一覧!A:A,MATCH(ROW(B1939),APガラス性能一覧!$O:$O,0))),""),IFERROR(IF(INDEX(APガラス性能一覧!A:A,MATCH(ROW(B1939),APガラス性能一覧!$N:$N,0))="","",INDEX(APガラス性能一覧!A:A,MATCH(ROW(B1939),APガラス性能一覧!$N:$N,0))),"")))</f>
        <v/>
      </c>
      <c r="C1945" s="68" t="str">
        <f>IFERROR(VLOOKUP($B1945,APガラス性能一覧!$A$2:$M$6097,2,0),"")</f>
        <v/>
      </c>
      <c r="D1945" s="68" t="str">
        <f>IFERROR(VLOOKUP($B1945,APガラス性能一覧!$A$2:$M$6097,3,0),"")</f>
        <v/>
      </c>
      <c r="E1945" s="68" t="str">
        <f>IFERROR(VLOOKUP($B1945,APガラス性能一覧!$A$2:$M$6097,4,0),"")</f>
        <v/>
      </c>
      <c r="F1945" s="68" t="str">
        <f>IFERROR(VLOOKUP($B1945,APガラス性能一覧!$A$2:$M$6097,5,0),"")</f>
        <v/>
      </c>
      <c r="G1945" s="68" t="str">
        <f>IFERROR(VLOOKUP($B1945,APガラス性能一覧!$A$2:$M$6097,6,0),"")</f>
        <v/>
      </c>
      <c r="H1945" s="68" t="str">
        <f>IFERROR(VLOOKUP($B1945,APガラス性能一覧!$A$2:$M$6097,7,0),"")</f>
        <v/>
      </c>
      <c r="I1945" s="68" t="str">
        <f>IFERROR(VLOOKUP($B1945,APガラス性能一覧!$A$2:$M$6097,8,0),"")</f>
        <v/>
      </c>
      <c r="J1945" s="68" t="str">
        <f>IFERROR(VLOOKUP($B1945,APガラス性能一覧!$A$2:$M$6097,9,0),"")</f>
        <v/>
      </c>
      <c r="K1945" s="68" t="str">
        <f>IFERROR(VLOOKUP($B1945,APガラス性能一覧!$A$2:$M$6097,10,0),"")</f>
        <v/>
      </c>
      <c r="L1945" s="68" t="str">
        <f>IFERROR(VLOOKUP($B1945,APガラス性能一覧!$A$2:$M$6097,11,0),"")</f>
        <v/>
      </c>
      <c r="M1945" s="68" t="str">
        <f>IFERROR(VLOOKUP($B1945,APガラス性能一覧!$A$2:$M$6097,12,0),"")</f>
        <v/>
      </c>
      <c r="N1945" s="68" t="str">
        <f>IFERROR(VLOOKUP($B1945,APガラス性能一覧!$A$2:$M$6097,13,0),"")</f>
        <v/>
      </c>
    </row>
    <row r="1946" spans="2:14" x14ac:dyDescent="0.4">
      <c r="B1946" s="68" t="str">
        <f>IF($D$2="","",IF($E$2=0.65,IFERROR(IF(INDEX(APガラス性能一覧!A:A,MATCH(ROW(B1940),APガラス性能一覧!$O:$O,0))="","",INDEX(APガラス性能一覧!A:A,MATCH(ROW(B1940),APガラス性能一覧!$O:$O,0))),""),IFERROR(IF(INDEX(APガラス性能一覧!A:A,MATCH(ROW(B1940),APガラス性能一覧!$N:$N,0))="","",INDEX(APガラス性能一覧!A:A,MATCH(ROW(B1940),APガラス性能一覧!$N:$N,0))),"")))</f>
        <v/>
      </c>
      <c r="C1946" s="68" t="str">
        <f>IFERROR(VLOOKUP($B1946,APガラス性能一覧!$A$2:$M$6097,2,0),"")</f>
        <v/>
      </c>
      <c r="D1946" s="68" t="str">
        <f>IFERROR(VLOOKUP($B1946,APガラス性能一覧!$A$2:$M$6097,3,0),"")</f>
        <v/>
      </c>
      <c r="E1946" s="68" t="str">
        <f>IFERROR(VLOOKUP($B1946,APガラス性能一覧!$A$2:$M$6097,4,0),"")</f>
        <v/>
      </c>
      <c r="F1946" s="68" t="str">
        <f>IFERROR(VLOOKUP($B1946,APガラス性能一覧!$A$2:$M$6097,5,0),"")</f>
        <v/>
      </c>
      <c r="G1946" s="68" t="str">
        <f>IFERROR(VLOOKUP($B1946,APガラス性能一覧!$A$2:$M$6097,6,0),"")</f>
        <v/>
      </c>
      <c r="H1946" s="68" t="str">
        <f>IFERROR(VLOOKUP($B1946,APガラス性能一覧!$A$2:$M$6097,7,0),"")</f>
        <v/>
      </c>
      <c r="I1946" s="68" t="str">
        <f>IFERROR(VLOOKUP($B1946,APガラス性能一覧!$A$2:$M$6097,8,0),"")</f>
        <v/>
      </c>
      <c r="J1946" s="68" t="str">
        <f>IFERROR(VLOOKUP($B1946,APガラス性能一覧!$A$2:$M$6097,9,0),"")</f>
        <v/>
      </c>
      <c r="K1946" s="68" t="str">
        <f>IFERROR(VLOOKUP($B1946,APガラス性能一覧!$A$2:$M$6097,10,0),"")</f>
        <v/>
      </c>
      <c r="L1946" s="68" t="str">
        <f>IFERROR(VLOOKUP($B1946,APガラス性能一覧!$A$2:$M$6097,11,0),"")</f>
        <v/>
      </c>
      <c r="M1946" s="68" t="str">
        <f>IFERROR(VLOOKUP($B1946,APガラス性能一覧!$A$2:$M$6097,12,0),"")</f>
        <v/>
      </c>
      <c r="N1946" s="68" t="str">
        <f>IFERROR(VLOOKUP($B1946,APガラス性能一覧!$A$2:$M$6097,13,0),"")</f>
        <v/>
      </c>
    </row>
    <row r="1947" spans="2:14" x14ac:dyDescent="0.4">
      <c r="B1947" s="68" t="str">
        <f>IF($D$2="","",IF($E$2=0.65,IFERROR(IF(INDEX(APガラス性能一覧!A:A,MATCH(ROW(B1941),APガラス性能一覧!$O:$O,0))="","",INDEX(APガラス性能一覧!A:A,MATCH(ROW(B1941),APガラス性能一覧!$O:$O,0))),""),IFERROR(IF(INDEX(APガラス性能一覧!A:A,MATCH(ROW(B1941),APガラス性能一覧!$N:$N,0))="","",INDEX(APガラス性能一覧!A:A,MATCH(ROW(B1941),APガラス性能一覧!$N:$N,0))),"")))</f>
        <v/>
      </c>
      <c r="C1947" s="68" t="str">
        <f>IFERROR(VLOOKUP($B1947,APガラス性能一覧!$A$2:$M$6097,2,0),"")</f>
        <v/>
      </c>
      <c r="D1947" s="68" t="str">
        <f>IFERROR(VLOOKUP($B1947,APガラス性能一覧!$A$2:$M$6097,3,0),"")</f>
        <v/>
      </c>
      <c r="E1947" s="68" t="str">
        <f>IFERROR(VLOOKUP($B1947,APガラス性能一覧!$A$2:$M$6097,4,0),"")</f>
        <v/>
      </c>
      <c r="F1947" s="68" t="str">
        <f>IFERROR(VLOOKUP($B1947,APガラス性能一覧!$A$2:$M$6097,5,0),"")</f>
        <v/>
      </c>
      <c r="G1947" s="68" t="str">
        <f>IFERROR(VLOOKUP($B1947,APガラス性能一覧!$A$2:$M$6097,6,0),"")</f>
        <v/>
      </c>
      <c r="H1947" s="68" t="str">
        <f>IFERROR(VLOOKUP($B1947,APガラス性能一覧!$A$2:$M$6097,7,0),"")</f>
        <v/>
      </c>
      <c r="I1947" s="68" t="str">
        <f>IFERROR(VLOOKUP($B1947,APガラス性能一覧!$A$2:$M$6097,8,0),"")</f>
        <v/>
      </c>
      <c r="J1947" s="68" t="str">
        <f>IFERROR(VLOOKUP($B1947,APガラス性能一覧!$A$2:$M$6097,9,0),"")</f>
        <v/>
      </c>
      <c r="K1947" s="68" t="str">
        <f>IFERROR(VLOOKUP($B1947,APガラス性能一覧!$A$2:$M$6097,10,0),"")</f>
        <v/>
      </c>
      <c r="L1947" s="68" t="str">
        <f>IFERROR(VLOOKUP($B1947,APガラス性能一覧!$A$2:$M$6097,11,0),"")</f>
        <v/>
      </c>
      <c r="M1947" s="68" t="str">
        <f>IFERROR(VLOOKUP($B1947,APガラス性能一覧!$A$2:$M$6097,12,0),"")</f>
        <v/>
      </c>
      <c r="N1947" s="68" t="str">
        <f>IFERROR(VLOOKUP($B1947,APガラス性能一覧!$A$2:$M$6097,13,0),"")</f>
        <v/>
      </c>
    </row>
    <row r="1948" spans="2:14" x14ac:dyDescent="0.4">
      <c r="B1948" s="68" t="str">
        <f>IF($D$2="","",IF($E$2=0.65,IFERROR(IF(INDEX(APガラス性能一覧!A:A,MATCH(ROW(B1942),APガラス性能一覧!$O:$O,0))="","",INDEX(APガラス性能一覧!A:A,MATCH(ROW(B1942),APガラス性能一覧!$O:$O,0))),""),IFERROR(IF(INDEX(APガラス性能一覧!A:A,MATCH(ROW(B1942),APガラス性能一覧!$N:$N,0))="","",INDEX(APガラス性能一覧!A:A,MATCH(ROW(B1942),APガラス性能一覧!$N:$N,0))),"")))</f>
        <v/>
      </c>
      <c r="C1948" s="68" t="str">
        <f>IFERROR(VLOOKUP($B1948,APガラス性能一覧!$A$2:$M$6097,2,0),"")</f>
        <v/>
      </c>
      <c r="D1948" s="68" t="str">
        <f>IFERROR(VLOOKUP($B1948,APガラス性能一覧!$A$2:$M$6097,3,0),"")</f>
        <v/>
      </c>
      <c r="E1948" s="68" t="str">
        <f>IFERROR(VLOOKUP($B1948,APガラス性能一覧!$A$2:$M$6097,4,0),"")</f>
        <v/>
      </c>
      <c r="F1948" s="68" t="str">
        <f>IFERROR(VLOOKUP($B1948,APガラス性能一覧!$A$2:$M$6097,5,0),"")</f>
        <v/>
      </c>
      <c r="G1948" s="68" t="str">
        <f>IFERROR(VLOOKUP($B1948,APガラス性能一覧!$A$2:$M$6097,6,0),"")</f>
        <v/>
      </c>
      <c r="H1948" s="68" t="str">
        <f>IFERROR(VLOOKUP($B1948,APガラス性能一覧!$A$2:$M$6097,7,0),"")</f>
        <v/>
      </c>
      <c r="I1948" s="68" t="str">
        <f>IFERROR(VLOOKUP($B1948,APガラス性能一覧!$A$2:$M$6097,8,0),"")</f>
        <v/>
      </c>
      <c r="J1948" s="68" t="str">
        <f>IFERROR(VLOOKUP($B1948,APガラス性能一覧!$A$2:$M$6097,9,0),"")</f>
        <v/>
      </c>
      <c r="K1948" s="68" t="str">
        <f>IFERROR(VLOOKUP($B1948,APガラス性能一覧!$A$2:$M$6097,10,0),"")</f>
        <v/>
      </c>
      <c r="L1948" s="68" t="str">
        <f>IFERROR(VLOOKUP($B1948,APガラス性能一覧!$A$2:$M$6097,11,0),"")</f>
        <v/>
      </c>
      <c r="M1948" s="68" t="str">
        <f>IFERROR(VLOOKUP($B1948,APガラス性能一覧!$A$2:$M$6097,12,0),"")</f>
        <v/>
      </c>
      <c r="N1948" s="68" t="str">
        <f>IFERROR(VLOOKUP($B1948,APガラス性能一覧!$A$2:$M$6097,13,0),"")</f>
        <v/>
      </c>
    </row>
    <row r="1949" spans="2:14" x14ac:dyDescent="0.4">
      <c r="B1949" s="68" t="str">
        <f>IF($D$2="","",IF($E$2=0.65,IFERROR(IF(INDEX(APガラス性能一覧!A:A,MATCH(ROW(B1943),APガラス性能一覧!$O:$O,0))="","",INDEX(APガラス性能一覧!A:A,MATCH(ROW(B1943),APガラス性能一覧!$O:$O,0))),""),IFERROR(IF(INDEX(APガラス性能一覧!A:A,MATCH(ROW(B1943),APガラス性能一覧!$N:$N,0))="","",INDEX(APガラス性能一覧!A:A,MATCH(ROW(B1943),APガラス性能一覧!$N:$N,0))),"")))</f>
        <v/>
      </c>
      <c r="C1949" s="68" t="str">
        <f>IFERROR(VLOOKUP($B1949,APガラス性能一覧!$A$2:$M$6097,2,0),"")</f>
        <v/>
      </c>
      <c r="D1949" s="68" t="str">
        <f>IFERROR(VLOOKUP($B1949,APガラス性能一覧!$A$2:$M$6097,3,0),"")</f>
        <v/>
      </c>
      <c r="E1949" s="68" t="str">
        <f>IFERROR(VLOOKUP($B1949,APガラス性能一覧!$A$2:$M$6097,4,0),"")</f>
        <v/>
      </c>
      <c r="F1949" s="68" t="str">
        <f>IFERROR(VLOOKUP($B1949,APガラス性能一覧!$A$2:$M$6097,5,0),"")</f>
        <v/>
      </c>
      <c r="G1949" s="68" t="str">
        <f>IFERROR(VLOOKUP($B1949,APガラス性能一覧!$A$2:$M$6097,6,0),"")</f>
        <v/>
      </c>
      <c r="H1949" s="68" t="str">
        <f>IFERROR(VLOOKUP($B1949,APガラス性能一覧!$A$2:$M$6097,7,0),"")</f>
        <v/>
      </c>
      <c r="I1949" s="68" t="str">
        <f>IFERROR(VLOOKUP($B1949,APガラス性能一覧!$A$2:$M$6097,8,0),"")</f>
        <v/>
      </c>
      <c r="J1949" s="68" t="str">
        <f>IFERROR(VLOOKUP($B1949,APガラス性能一覧!$A$2:$M$6097,9,0),"")</f>
        <v/>
      </c>
      <c r="K1949" s="68" t="str">
        <f>IFERROR(VLOOKUP($B1949,APガラス性能一覧!$A$2:$M$6097,10,0),"")</f>
        <v/>
      </c>
      <c r="L1949" s="68" t="str">
        <f>IFERROR(VLOOKUP($B1949,APガラス性能一覧!$A$2:$M$6097,11,0),"")</f>
        <v/>
      </c>
      <c r="M1949" s="68" t="str">
        <f>IFERROR(VLOOKUP($B1949,APガラス性能一覧!$A$2:$M$6097,12,0),"")</f>
        <v/>
      </c>
      <c r="N1949" s="68" t="str">
        <f>IFERROR(VLOOKUP($B1949,APガラス性能一覧!$A$2:$M$6097,13,0),"")</f>
        <v/>
      </c>
    </row>
    <row r="1950" spans="2:14" x14ac:dyDescent="0.4">
      <c r="B1950" s="68" t="str">
        <f>IF($D$2="","",IF($E$2=0.65,IFERROR(IF(INDEX(APガラス性能一覧!A:A,MATCH(ROW(B1944),APガラス性能一覧!$O:$O,0))="","",INDEX(APガラス性能一覧!A:A,MATCH(ROW(B1944),APガラス性能一覧!$O:$O,0))),""),IFERROR(IF(INDEX(APガラス性能一覧!A:A,MATCH(ROW(B1944),APガラス性能一覧!$N:$N,0))="","",INDEX(APガラス性能一覧!A:A,MATCH(ROW(B1944),APガラス性能一覧!$N:$N,0))),"")))</f>
        <v/>
      </c>
      <c r="C1950" s="68" t="str">
        <f>IFERROR(VLOOKUP($B1950,APガラス性能一覧!$A$2:$M$6097,2,0),"")</f>
        <v/>
      </c>
      <c r="D1950" s="68" t="str">
        <f>IFERROR(VLOOKUP($B1950,APガラス性能一覧!$A$2:$M$6097,3,0),"")</f>
        <v/>
      </c>
      <c r="E1950" s="68" t="str">
        <f>IFERROR(VLOOKUP($B1950,APガラス性能一覧!$A$2:$M$6097,4,0),"")</f>
        <v/>
      </c>
      <c r="F1950" s="68" t="str">
        <f>IFERROR(VLOOKUP($B1950,APガラス性能一覧!$A$2:$M$6097,5,0),"")</f>
        <v/>
      </c>
      <c r="G1950" s="68" t="str">
        <f>IFERROR(VLOOKUP($B1950,APガラス性能一覧!$A$2:$M$6097,6,0),"")</f>
        <v/>
      </c>
      <c r="H1950" s="68" t="str">
        <f>IFERROR(VLOOKUP($B1950,APガラス性能一覧!$A$2:$M$6097,7,0),"")</f>
        <v/>
      </c>
      <c r="I1950" s="68" t="str">
        <f>IFERROR(VLOOKUP($B1950,APガラス性能一覧!$A$2:$M$6097,8,0),"")</f>
        <v/>
      </c>
      <c r="J1950" s="68" t="str">
        <f>IFERROR(VLOOKUP($B1950,APガラス性能一覧!$A$2:$M$6097,9,0),"")</f>
        <v/>
      </c>
      <c r="K1950" s="68" t="str">
        <f>IFERROR(VLOOKUP($B1950,APガラス性能一覧!$A$2:$M$6097,10,0),"")</f>
        <v/>
      </c>
      <c r="L1950" s="68" t="str">
        <f>IFERROR(VLOOKUP($B1950,APガラス性能一覧!$A$2:$M$6097,11,0),"")</f>
        <v/>
      </c>
      <c r="M1950" s="68" t="str">
        <f>IFERROR(VLOOKUP($B1950,APガラス性能一覧!$A$2:$M$6097,12,0),"")</f>
        <v/>
      </c>
      <c r="N1950" s="68" t="str">
        <f>IFERROR(VLOOKUP($B1950,APガラス性能一覧!$A$2:$M$6097,13,0),"")</f>
        <v/>
      </c>
    </row>
    <row r="1951" spans="2:14" x14ac:dyDescent="0.4">
      <c r="B1951" s="68" t="str">
        <f>IF($D$2="","",IF($E$2=0.65,IFERROR(IF(INDEX(APガラス性能一覧!A:A,MATCH(ROW(B1945),APガラス性能一覧!$O:$O,0))="","",INDEX(APガラス性能一覧!A:A,MATCH(ROW(B1945),APガラス性能一覧!$O:$O,0))),""),IFERROR(IF(INDEX(APガラス性能一覧!A:A,MATCH(ROW(B1945),APガラス性能一覧!$N:$N,0))="","",INDEX(APガラス性能一覧!A:A,MATCH(ROW(B1945),APガラス性能一覧!$N:$N,0))),"")))</f>
        <v/>
      </c>
      <c r="C1951" s="68" t="str">
        <f>IFERROR(VLOOKUP($B1951,APガラス性能一覧!$A$2:$M$6097,2,0),"")</f>
        <v/>
      </c>
      <c r="D1951" s="68" t="str">
        <f>IFERROR(VLOOKUP($B1951,APガラス性能一覧!$A$2:$M$6097,3,0),"")</f>
        <v/>
      </c>
      <c r="E1951" s="68" t="str">
        <f>IFERROR(VLOOKUP($B1951,APガラス性能一覧!$A$2:$M$6097,4,0),"")</f>
        <v/>
      </c>
      <c r="F1951" s="68" t="str">
        <f>IFERROR(VLOOKUP($B1951,APガラス性能一覧!$A$2:$M$6097,5,0),"")</f>
        <v/>
      </c>
      <c r="G1951" s="68" t="str">
        <f>IFERROR(VLOOKUP($B1951,APガラス性能一覧!$A$2:$M$6097,6,0),"")</f>
        <v/>
      </c>
      <c r="H1951" s="68" t="str">
        <f>IFERROR(VLOOKUP($B1951,APガラス性能一覧!$A$2:$M$6097,7,0),"")</f>
        <v/>
      </c>
      <c r="I1951" s="68" t="str">
        <f>IFERROR(VLOOKUP($B1951,APガラス性能一覧!$A$2:$M$6097,8,0),"")</f>
        <v/>
      </c>
      <c r="J1951" s="68" t="str">
        <f>IFERROR(VLOOKUP($B1951,APガラス性能一覧!$A$2:$M$6097,9,0),"")</f>
        <v/>
      </c>
      <c r="K1951" s="68" t="str">
        <f>IFERROR(VLOOKUP($B1951,APガラス性能一覧!$A$2:$M$6097,10,0),"")</f>
        <v/>
      </c>
      <c r="L1951" s="68" t="str">
        <f>IFERROR(VLOOKUP($B1951,APガラス性能一覧!$A$2:$M$6097,11,0),"")</f>
        <v/>
      </c>
      <c r="M1951" s="68" t="str">
        <f>IFERROR(VLOOKUP($B1951,APガラス性能一覧!$A$2:$M$6097,12,0),"")</f>
        <v/>
      </c>
      <c r="N1951" s="68" t="str">
        <f>IFERROR(VLOOKUP($B1951,APガラス性能一覧!$A$2:$M$6097,13,0),"")</f>
        <v/>
      </c>
    </row>
    <row r="1952" spans="2:14" x14ac:dyDescent="0.4">
      <c r="B1952" s="68" t="str">
        <f>IF($D$2="","",IF($E$2=0.65,IFERROR(IF(INDEX(APガラス性能一覧!A:A,MATCH(ROW(B1946),APガラス性能一覧!$O:$O,0))="","",INDEX(APガラス性能一覧!A:A,MATCH(ROW(B1946),APガラス性能一覧!$O:$O,0))),""),IFERROR(IF(INDEX(APガラス性能一覧!A:A,MATCH(ROW(B1946),APガラス性能一覧!$N:$N,0))="","",INDEX(APガラス性能一覧!A:A,MATCH(ROW(B1946),APガラス性能一覧!$N:$N,0))),"")))</f>
        <v/>
      </c>
      <c r="C1952" s="68" t="str">
        <f>IFERROR(VLOOKUP($B1952,APガラス性能一覧!$A$2:$M$6097,2,0),"")</f>
        <v/>
      </c>
      <c r="D1952" s="68" t="str">
        <f>IFERROR(VLOOKUP($B1952,APガラス性能一覧!$A$2:$M$6097,3,0),"")</f>
        <v/>
      </c>
      <c r="E1952" s="68" t="str">
        <f>IFERROR(VLOOKUP($B1952,APガラス性能一覧!$A$2:$M$6097,4,0),"")</f>
        <v/>
      </c>
      <c r="F1952" s="68" t="str">
        <f>IFERROR(VLOOKUP($B1952,APガラス性能一覧!$A$2:$M$6097,5,0),"")</f>
        <v/>
      </c>
      <c r="G1952" s="68" t="str">
        <f>IFERROR(VLOOKUP($B1952,APガラス性能一覧!$A$2:$M$6097,6,0),"")</f>
        <v/>
      </c>
      <c r="H1952" s="68" t="str">
        <f>IFERROR(VLOOKUP($B1952,APガラス性能一覧!$A$2:$M$6097,7,0),"")</f>
        <v/>
      </c>
      <c r="I1952" s="68" t="str">
        <f>IFERROR(VLOOKUP($B1952,APガラス性能一覧!$A$2:$M$6097,8,0),"")</f>
        <v/>
      </c>
      <c r="J1952" s="68" t="str">
        <f>IFERROR(VLOOKUP($B1952,APガラス性能一覧!$A$2:$M$6097,9,0),"")</f>
        <v/>
      </c>
      <c r="K1952" s="68" t="str">
        <f>IFERROR(VLOOKUP($B1952,APガラス性能一覧!$A$2:$M$6097,10,0),"")</f>
        <v/>
      </c>
      <c r="L1952" s="68" t="str">
        <f>IFERROR(VLOOKUP($B1952,APガラス性能一覧!$A$2:$M$6097,11,0),"")</f>
        <v/>
      </c>
      <c r="M1952" s="68" t="str">
        <f>IFERROR(VLOOKUP($B1952,APガラス性能一覧!$A$2:$M$6097,12,0),"")</f>
        <v/>
      </c>
      <c r="N1952" s="68" t="str">
        <f>IFERROR(VLOOKUP($B1952,APガラス性能一覧!$A$2:$M$6097,13,0),"")</f>
        <v/>
      </c>
    </row>
    <row r="1953" spans="2:14" x14ac:dyDescent="0.4">
      <c r="B1953" s="68" t="str">
        <f>IF($D$2="","",IF($E$2=0.65,IFERROR(IF(INDEX(APガラス性能一覧!A:A,MATCH(ROW(B1947),APガラス性能一覧!$O:$O,0))="","",INDEX(APガラス性能一覧!A:A,MATCH(ROW(B1947),APガラス性能一覧!$O:$O,0))),""),IFERROR(IF(INDEX(APガラス性能一覧!A:A,MATCH(ROW(B1947),APガラス性能一覧!$N:$N,0))="","",INDEX(APガラス性能一覧!A:A,MATCH(ROW(B1947),APガラス性能一覧!$N:$N,0))),"")))</f>
        <v/>
      </c>
      <c r="C1953" s="68" t="str">
        <f>IFERROR(VLOOKUP($B1953,APガラス性能一覧!$A$2:$M$6097,2,0),"")</f>
        <v/>
      </c>
      <c r="D1953" s="68" t="str">
        <f>IFERROR(VLOOKUP($B1953,APガラス性能一覧!$A$2:$M$6097,3,0),"")</f>
        <v/>
      </c>
      <c r="E1953" s="68" t="str">
        <f>IFERROR(VLOOKUP($B1953,APガラス性能一覧!$A$2:$M$6097,4,0),"")</f>
        <v/>
      </c>
      <c r="F1953" s="68" t="str">
        <f>IFERROR(VLOOKUP($B1953,APガラス性能一覧!$A$2:$M$6097,5,0),"")</f>
        <v/>
      </c>
      <c r="G1953" s="68" t="str">
        <f>IFERROR(VLOOKUP($B1953,APガラス性能一覧!$A$2:$M$6097,6,0),"")</f>
        <v/>
      </c>
      <c r="H1953" s="68" t="str">
        <f>IFERROR(VLOOKUP($B1953,APガラス性能一覧!$A$2:$M$6097,7,0),"")</f>
        <v/>
      </c>
      <c r="I1953" s="68" t="str">
        <f>IFERROR(VLOOKUP($B1953,APガラス性能一覧!$A$2:$M$6097,8,0),"")</f>
        <v/>
      </c>
      <c r="J1953" s="68" t="str">
        <f>IFERROR(VLOOKUP($B1953,APガラス性能一覧!$A$2:$M$6097,9,0),"")</f>
        <v/>
      </c>
      <c r="K1953" s="68" t="str">
        <f>IFERROR(VLOOKUP($B1953,APガラス性能一覧!$A$2:$M$6097,10,0),"")</f>
        <v/>
      </c>
      <c r="L1953" s="68" t="str">
        <f>IFERROR(VLOOKUP($B1953,APガラス性能一覧!$A$2:$M$6097,11,0),"")</f>
        <v/>
      </c>
      <c r="M1953" s="68" t="str">
        <f>IFERROR(VLOOKUP($B1953,APガラス性能一覧!$A$2:$M$6097,12,0),"")</f>
        <v/>
      </c>
      <c r="N1953" s="68" t="str">
        <f>IFERROR(VLOOKUP($B1953,APガラス性能一覧!$A$2:$M$6097,13,0),"")</f>
        <v/>
      </c>
    </row>
    <row r="1954" spans="2:14" x14ac:dyDescent="0.4">
      <c r="B1954" s="68" t="str">
        <f>IF($D$2="","",IF($E$2=0.65,IFERROR(IF(INDEX(APガラス性能一覧!A:A,MATCH(ROW(B1948),APガラス性能一覧!$O:$O,0))="","",INDEX(APガラス性能一覧!A:A,MATCH(ROW(B1948),APガラス性能一覧!$O:$O,0))),""),IFERROR(IF(INDEX(APガラス性能一覧!A:A,MATCH(ROW(B1948),APガラス性能一覧!$N:$N,0))="","",INDEX(APガラス性能一覧!A:A,MATCH(ROW(B1948),APガラス性能一覧!$N:$N,0))),"")))</f>
        <v/>
      </c>
      <c r="C1954" s="68" t="str">
        <f>IFERROR(VLOOKUP($B1954,APガラス性能一覧!$A$2:$M$6097,2,0),"")</f>
        <v/>
      </c>
      <c r="D1954" s="68" t="str">
        <f>IFERROR(VLOOKUP($B1954,APガラス性能一覧!$A$2:$M$6097,3,0),"")</f>
        <v/>
      </c>
      <c r="E1954" s="68" t="str">
        <f>IFERROR(VLOOKUP($B1954,APガラス性能一覧!$A$2:$M$6097,4,0),"")</f>
        <v/>
      </c>
      <c r="F1954" s="68" t="str">
        <f>IFERROR(VLOOKUP($B1954,APガラス性能一覧!$A$2:$M$6097,5,0),"")</f>
        <v/>
      </c>
      <c r="G1954" s="68" t="str">
        <f>IFERROR(VLOOKUP($B1954,APガラス性能一覧!$A$2:$M$6097,6,0),"")</f>
        <v/>
      </c>
      <c r="H1954" s="68" t="str">
        <f>IFERROR(VLOOKUP($B1954,APガラス性能一覧!$A$2:$M$6097,7,0),"")</f>
        <v/>
      </c>
      <c r="I1954" s="68" t="str">
        <f>IFERROR(VLOOKUP($B1954,APガラス性能一覧!$A$2:$M$6097,8,0),"")</f>
        <v/>
      </c>
      <c r="J1954" s="68" t="str">
        <f>IFERROR(VLOOKUP($B1954,APガラス性能一覧!$A$2:$M$6097,9,0),"")</f>
        <v/>
      </c>
      <c r="K1954" s="68" t="str">
        <f>IFERROR(VLOOKUP($B1954,APガラス性能一覧!$A$2:$M$6097,10,0),"")</f>
        <v/>
      </c>
      <c r="L1954" s="68" t="str">
        <f>IFERROR(VLOOKUP($B1954,APガラス性能一覧!$A$2:$M$6097,11,0),"")</f>
        <v/>
      </c>
      <c r="M1954" s="68" t="str">
        <f>IFERROR(VLOOKUP($B1954,APガラス性能一覧!$A$2:$M$6097,12,0),"")</f>
        <v/>
      </c>
      <c r="N1954" s="68" t="str">
        <f>IFERROR(VLOOKUP($B1954,APガラス性能一覧!$A$2:$M$6097,13,0),"")</f>
        <v/>
      </c>
    </row>
    <row r="1955" spans="2:14" x14ac:dyDescent="0.4">
      <c r="B1955" s="68" t="str">
        <f>IF($D$2="","",IF($E$2=0.65,IFERROR(IF(INDEX(APガラス性能一覧!A:A,MATCH(ROW(B1949),APガラス性能一覧!$O:$O,0))="","",INDEX(APガラス性能一覧!A:A,MATCH(ROW(B1949),APガラス性能一覧!$O:$O,0))),""),IFERROR(IF(INDEX(APガラス性能一覧!A:A,MATCH(ROW(B1949),APガラス性能一覧!$N:$N,0))="","",INDEX(APガラス性能一覧!A:A,MATCH(ROW(B1949),APガラス性能一覧!$N:$N,0))),"")))</f>
        <v/>
      </c>
      <c r="C1955" s="68" t="str">
        <f>IFERROR(VLOOKUP($B1955,APガラス性能一覧!$A$2:$M$6097,2,0),"")</f>
        <v/>
      </c>
      <c r="D1955" s="68" t="str">
        <f>IFERROR(VLOOKUP($B1955,APガラス性能一覧!$A$2:$M$6097,3,0),"")</f>
        <v/>
      </c>
      <c r="E1955" s="68" t="str">
        <f>IFERROR(VLOOKUP($B1955,APガラス性能一覧!$A$2:$M$6097,4,0),"")</f>
        <v/>
      </c>
      <c r="F1955" s="68" t="str">
        <f>IFERROR(VLOOKUP($B1955,APガラス性能一覧!$A$2:$M$6097,5,0),"")</f>
        <v/>
      </c>
      <c r="G1955" s="68" t="str">
        <f>IFERROR(VLOOKUP($B1955,APガラス性能一覧!$A$2:$M$6097,6,0),"")</f>
        <v/>
      </c>
      <c r="H1955" s="68" t="str">
        <f>IFERROR(VLOOKUP($B1955,APガラス性能一覧!$A$2:$M$6097,7,0),"")</f>
        <v/>
      </c>
      <c r="I1955" s="68" t="str">
        <f>IFERROR(VLOOKUP($B1955,APガラス性能一覧!$A$2:$M$6097,8,0),"")</f>
        <v/>
      </c>
      <c r="J1955" s="68" t="str">
        <f>IFERROR(VLOOKUP($B1955,APガラス性能一覧!$A$2:$M$6097,9,0),"")</f>
        <v/>
      </c>
      <c r="K1955" s="68" t="str">
        <f>IFERROR(VLOOKUP($B1955,APガラス性能一覧!$A$2:$M$6097,10,0),"")</f>
        <v/>
      </c>
      <c r="L1955" s="68" t="str">
        <f>IFERROR(VLOOKUP($B1955,APガラス性能一覧!$A$2:$M$6097,11,0),"")</f>
        <v/>
      </c>
      <c r="M1955" s="68" t="str">
        <f>IFERROR(VLOOKUP($B1955,APガラス性能一覧!$A$2:$M$6097,12,0),"")</f>
        <v/>
      </c>
      <c r="N1955" s="68" t="str">
        <f>IFERROR(VLOOKUP($B1955,APガラス性能一覧!$A$2:$M$6097,13,0),"")</f>
        <v/>
      </c>
    </row>
    <row r="1956" spans="2:14" x14ac:dyDescent="0.4">
      <c r="B1956" s="68" t="str">
        <f>IF($D$2="","",IF($E$2=0.65,IFERROR(IF(INDEX(APガラス性能一覧!A:A,MATCH(ROW(B1950),APガラス性能一覧!$O:$O,0))="","",INDEX(APガラス性能一覧!A:A,MATCH(ROW(B1950),APガラス性能一覧!$O:$O,0))),""),IFERROR(IF(INDEX(APガラス性能一覧!A:A,MATCH(ROW(B1950),APガラス性能一覧!$N:$N,0))="","",INDEX(APガラス性能一覧!A:A,MATCH(ROW(B1950),APガラス性能一覧!$N:$N,0))),"")))</f>
        <v/>
      </c>
      <c r="C1956" s="68" t="str">
        <f>IFERROR(VLOOKUP($B1956,APガラス性能一覧!$A$2:$M$6097,2,0),"")</f>
        <v/>
      </c>
      <c r="D1956" s="68" t="str">
        <f>IFERROR(VLOOKUP($B1956,APガラス性能一覧!$A$2:$M$6097,3,0),"")</f>
        <v/>
      </c>
      <c r="E1956" s="68" t="str">
        <f>IFERROR(VLOOKUP($B1956,APガラス性能一覧!$A$2:$M$6097,4,0),"")</f>
        <v/>
      </c>
      <c r="F1956" s="68" t="str">
        <f>IFERROR(VLOOKUP($B1956,APガラス性能一覧!$A$2:$M$6097,5,0),"")</f>
        <v/>
      </c>
      <c r="G1956" s="68" t="str">
        <f>IFERROR(VLOOKUP($B1956,APガラス性能一覧!$A$2:$M$6097,6,0),"")</f>
        <v/>
      </c>
      <c r="H1956" s="68" t="str">
        <f>IFERROR(VLOOKUP($B1956,APガラス性能一覧!$A$2:$M$6097,7,0),"")</f>
        <v/>
      </c>
      <c r="I1956" s="68" t="str">
        <f>IFERROR(VLOOKUP($B1956,APガラス性能一覧!$A$2:$M$6097,8,0),"")</f>
        <v/>
      </c>
      <c r="J1956" s="68" t="str">
        <f>IFERROR(VLOOKUP($B1956,APガラス性能一覧!$A$2:$M$6097,9,0),"")</f>
        <v/>
      </c>
      <c r="K1956" s="68" t="str">
        <f>IFERROR(VLOOKUP($B1956,APガラス性能一覧!$A$2:$M$6097,10,0),"")</f>
        <v/>
      </c>
      <c r="L1956" s="68" t="str">
        <f>IFERROR(VLOOKUP($B1956,APガラス性能一覧!$A$2:$M$6097,11,0),"")</f>
        <v/>
      </c>
      <c r="M1956" s="68" t="str">
        <f>IFERROR(VLOOKUP($B1956,APガラス性能一覧!$A$2:$M$6097,12,0),"")</f>
        <v/>
      </c>
      <c r="N1956" s="68" t="str">
        <f>IFERROR(VLOOKUP($B1956,APガラス性能一覧!$A$2:$M$6097,13,0),"")</f>
        <v/>
      </c>
    </row>
    <row r="1957" spans="2:14" x14ac:dyDescent="0.4">
      <c r="B1957" s="68" t="str">
        <f>IF($D$2="","",IF($E$2=0.65,IFERROR(IF(INDEX(APガラス性能一覧!A:A,MATCH(ROW(B1951),APガラス性能一覧!$O:$O,0))="","",INDEX(APガラス性能一覧!A:A,MATCH(ROW(B1951),APガラス性能一覧!$O:$O,0))),""),IFERROR(IF(INDEX(APガラス性能一覧!A:A,MATCH(ROW(B1951),APガラス性能一覧!$N:$N,0))="","",INDEX(APガラス性能一覧!A:A,MATCH(ROW(B1951),APガラス性能一覧!$N:$N,0))),"")))</f>
        <v/>
      </c>
      <c r="C1957" s="68" t="str">
        <f>IFERROR(VLOOKUP($B1957,APガラス性能一覧!$A$2:$M$6097,2,0),"")</f>
        <v/>
      </c>
      <c r="D1957" s="68" t="str">
        <f>IFERROR(VLOOKUP($B1957,APガラス性能一覧!$A$2:$M$6097,3,0),"")</f>
        <v/>
      </c>
      <c r="E1957" s="68" t="str">
        <f>IFERROR(VLOOKUP($B1957,APガラス性能一覧!$A$2:$M$6097,4,0),"")</f>
        <v/>
      </c>
      <c r="F1957" s="68" t="str">
        <f>IFERROR(VLOOKUP($B1957,APガラス性能一覧!$A$2:$M$6097,5,0),"")</f>
        <v/>
      </c>
      <c r="G1957" s="68" t="str">
        <f>IFERROR(VLOOKUP($B1957,APガラス性能一覧!$A$2:$M$6097,6,0),"")</f>
        <v/>
      </c>
      <c r="H1957" s="68" t="str">
        <f>IFERROR(VLOOKUP($B1957,APガラス性能一覧!$A$2:$M$6097,7,0),"")</f>
        <v/>
      </c>
      <c r="I1957" s="68" t="str">
        <f>IFERROR(VLOOKUP($B1957,APガラス性能一覧!$A$2:$M$6097,8,0),"")</f>
        <v/>
      </c>
      <c r="J1957" s="68" t="str">
        <f>IFERROR(VLOOKUP($B1957,APガラス性能一覧!$A$2:$M$6097,9,0),"")</f>
        <v/>
      </c>
      <c r="K1957" s="68" t="str">
        <f>IFERROR(VLOOKUP($B1957,APガラス性能一覧!$A$2:$M$6097,10,0),"")</f>
        <v/>
      </c>
      <c r="L1957" s="68" t="str">
        <f>IFERROR(VLOOKUP($B1957,APガラス性能一覧!$A$2:$M$6097,11,0),"")</f>
        <v/>
      </c>
      <c r="M1957" s="68" t="str">
        <f>IFERROR(VLOOKUP($B1957,APガラス性能一覧!$A$2:$M$6097,12,0),"")</f>
        <v/>
      </c>
      <c r="N1957" s="68" t="str">
        <f>IFERROR(VLOOKUP($B1957,APガラス性能一覧!$A$2:$M$6097,13,0),"")</f>
        <v/>
      </c>
    </row>
    <row r="1958" spans="2:14" x14ac:dyDescent="0.4">
      <c r="B1958" s="68" t="str">
        <f>IF($D$2="","",IF($E$2=0.65,IFERROR(IF(INDEX(APガラス性能一覧!A:A,MATCH(ROW(B1952),APガラス性能一覧!$O:$O,0))="","",INDEX(APガラス性能一覧!A:A,MATCH(ROW(B1952),APガラス性能一覧!$O:$O,0))),""),IFERROR(IF(INDEX(APガラス性能一覧!A:A,MATCH(ROW(B1952),APガラス性能一覧!$N:$N,0))="","",INDEX(APガラス性能一覧!A:A,MATCH(ROW(B1952),APガラス性能一覧!$N:$N,0))),"")))</f>
        <v/>
      </c>
      <c r="C1958" s="68" t="str">
        <f>IFERROR(VLOOKUP($B1958,APガラス性能一覧!$A$2:$M$6097,2,0),"")</f>
        <v/>
      </c>
      <c r="D1958" s="68" t="str">
        <f>IFERROR(VLOOKUP($B1958,APガラス性能一覧!$A$2:$M$6097,3,0),"")</f>
        <v/>
      </c>
      <c r="E1958" s="68" t="str">
        <f>IFERROR(VLOOKUP($B1958,APガラス性能一覧!$A$2:$M$6097,4,0),"")</f>
        <v/>
      </c>
      <c r="F1958" s="68" t="str">
        <f>IFERROR(VLOOKUP($B1958,APガラス性能一覧!$A$2:$M$6097,5,0),"")</f>
        <v/>
      </c>
      <c r="G1958" s="68" t="str">
        <f>IFERROR(VLOOKUP($B1958,APガラス性能一覧!$A$2:$M$6097,6,0),"")</f>
        <v/>
      </c>
      <c r="H1958" s="68" t="str">
        <f>IFERROR(VLOOKUP($B1958,APガラス性能一覧!$A$2:$M$6097,7,0),"")</f>
        <v/>
      </c>
      <c r="I1958" s="68" t="str">
        <f>IFERROR(VLOOKUP($B1958,APガラス性能一覧!$A$2:$M$6097,8,0),"")</f>
        <v/>
      </c>
      <c r="J1958" s="68" t="str">
        <f>IFERROR(VLOOKUP($B1958,APガラス性能一覧!$A$2:$M$6097,9,0),"")</f>
        <v/>
      </c>
      <c r="K1958" s="68" t="str">
        <f>IFERROR(VLOOKUP($B1958,APガラス性能一覧!$A$2:$M$6097,10,0),"")</f>
        <v/>
      </c>
      <c r="L1958" s="68" t="str">
        <f>IFERROR(VLOOKUP($B1958,APガラス性能一覧!$A$2:$M$6097,11,0),"")</f>
        <v/>
      </c>
      <c r="M1958" s="68" t="str">
        <f>IFERROR(VLOOKUP($B1958,APガラス性能一覧!$A$2:$M$6097,12,0),"")</f>
        <v/>
      </c>
      <c r="N1958" s="68" t="str">
        <f>IFERROR(VLOOKUP($B1958,APガラス性能一覧!$A$2:$M$6097,13,0),"")</f>
        <v/>
      </c>
    </row>
    <row r="1959" spans="2:14" x14ac:dyDescent="0.4">
      <c r="B1959" s="68" t="str">
        <f>IF($D$2="","",IF($E$2=0.65,IFERROR(IF(INDEX(APガラス性能一覧!A:A,MATCH(ROW(B1953),APガラス性能一覧!$O:$O,0))="","",INDEX(APガラス性能一覧!A:A,MATCH(ROW(B1953),APガラス性能一覧!$O:$O,0))),""),IFERROR(IF(INDEX(APガラス性能一覧!A:A,MATCH(ROW(B1953),APガラス性能一覧!$N:$N,0))="","",INDEX(APガラス性能一覧!A:A,MATCH(ROW(B1953),APガラス性能一覧!$N:$N,0))),"")))</f>
        <v/>
      </c>
      <c r="C1959" s="68" t="str">
        <f>IFERROR(VLOOKUP($B1959,APガラス性能一覧!$A$2:$M$6097,2,0),"")</f>
        <v/>
      </c>
      <c r="D1959" s="68" t="str">
        <f>IFERROR(VLOOKUP($B1959,APガラス性能一覧!$A$2:$M$6097,3,0),"")</f>
        <v/>
      </c>
      <c r="E1959" s="68" t="str">
        <f>IFERROR(VLOOKUP($B1959,APガラス性能一覧!$A$2:$M$6097,4,0),"")</f>
        <v/>
      </c>
      <c r="F1959" s="68" t="str">
        <f>IFERROR(VLOOKUP($B1959,APガラス性能一覧!$A$2:$M$6097,5,0),"")</f>
        <v/>
      </c>
      <c r="G1959" s="68" t="str">
        <f>IFERROR(VLOOKUP($B1959,APガラス性能一覧!$A$2:$M$6097,6,0),"")</f>
        <v/>
      </c>
      <c r="H1959" s="68" t="str">
        <f>IFERROR(VLOOKUP($B1959,APガラス性能一覧!$A$2:$M$6097,7,0),"")</f>
        <v/>
      </c>
      <c r="I1959" s="68" t="str">
        <f>IFERROR(VLOOKUP($B1959,APガラス性能一覧!$A$2:$M$6097,8,0),"")</f>
        <v/>
      </c>
      <c r="J1959" s="68" t="str">
        <f>IFERROR(VLOOKUP($B1959,APガラス性能一覧!$A$2:$M$6097,9,0),"")</f>
        <v/>
      </c>
      <c r="K1959" s="68" t="str">
        <f>IFERROR(VLOOKUP($B1959,APガラス性能一覧!$A$2:$M$6097,10,0),"")</f>
        <v/>
      </c>
      <c r="L1959" s="68" t="str">
        <f>IFERROR(VLOOKUP($B1959,APガラス性能一覧!$A$2:$M$6097,11,0),"")</f>
        <v/>
      </c>
      <c r="M1959" s="68" t="str">
        <f>IFERROR(VLOOKUP($B1959,APガラス性能一覧!$A$2:$M$6097,12,0),"")</f>
        <v/>
      </c>
      <c r="N1959" s="68" t="str">
        <f>IFERROR(VLOOKUP($B1959,APガラス性能一覧!$A$2:$M$6097,13,0),"")</f>
        <v/>
      </c>
    </row>
    <row r="1960" spans="2:14" x14ac:dyDescent="0.4">
      <c r="B1960" s="68" t="str">
        <f>IF($D$2="","",IF($E$2=0.65,IFERROR(IF(INDEX(APガラス性能一覧!A:A,MATCH(ROW(B1954),APガラス性能一覧!$O:$O,0))="","",INDEX(APガラス性能一覧!A:A,MATCH(ROW(B1954),APガラス性能一覧!$O:$O,0))),""),IFERROR(IF(INDEX(APガラス性能一覧!A:A,MATCH(ROW(B1954),APガラス性能一覧!$N:$N,0))="","",INDEX(APガラス性能一覧!A:A,MATCH(ROW(B1954),APガラス性能一覧!$N:$N,0))),"")))</f>
        <v/>
      </c>
      <c r="C1960" s="68" t="str">
        <f>IFERROR(VLOOKUP($B1960,APガラス性能一覧!$A$2:$M$6097,2,0),"")</f>
        <v/>
      </c>
      <c r="D1960" s="68" t="str">
        <f>IFERROR(VLOOKUP($B1960,APガラス性能一覧!$A$2:$M$6097,3,0),"")</f>
        <v/>
      </c>
      <c r="E1960" s="68" t="str">
        <f>IFERROR(VLOOKUP($B1960,APガラス性能一覧!$A$2:$M$6097,4,0),"")</f>
        <v/>
      </c>
      <c r="F1960" s="68" t="str">
        <f>IFERROR(VLOOKUP($B1960,APガラス性能一覧!$A$2:$M$6097,5,0),"")</f>
        <v/>
      </c>
      <c r="G1960" s="68" t="str">
        <f>IFERROR(VLOOKUP($B1960,APガラス性能一覧!$A$2:$M$6097,6,0),"")</f>
        <v/>
      </c>
      <c r="H1960" s="68" t="str">
        <f>IFERROR(VLOOKUP($B1960,APガラス性能一覧!$A$2:$M$6097,7,0),"")</f>
        <v/>
      </c>
      <c r="I1960" s="68" t="str">
        <f>IFERROR(VLOOKUP($B1960,APガラス性能一覧!$A$2:$M$6097,8,0),"")</f>
        <v/>
      </c>
      <c r="J1960" s="68" t="str">
        <f>IFERROR(VLOOKUP($B1960,APガラス性能一覧!$A$2:$M$6097,9,0),"")</f>
        <v/>
      </c>
      <c r="K1960" s="68" t="str">
        <f>IFERROR(VLOOKUP($B1960,APガラス性能一覧!$A$2:$M$6097,10,0),"")</f>
        <v/>
      </c>
      <c r="L1960" s="68" t="str">
        <f>IFERROR(VLOOKUP($B1960,APガラス性能一覧!$A$2:$M$6097,11,0),"")</f>
        <v/>
      </c>
      <c r="M1960" s="68" t="str">
        <f>IFERROR(VLOOKUP($B1960,APガラス性能一覧!$A$2:$M$6097,12,0),"")</f>
        <v/>
      </c>
      <c r="N1960" s="68" t="str">
        <f>IFERROR(VLOOKUP($B1960,APガラス性能一覧!$A$2:$M$6097,13,0),"")</f>
        <v/>
      </c>
    </row>
    <row r="1961" spans="2:14" x14ac:dyDescent="0.4">
      <c r="B1961" s="68" t="str">
        <f>IF($D$2="","",IF($E$2=0.65,IFERROR(IF(INDEX(APガラス性能一覧!A:A,MATCH(ROW(B1955),APガラス性能一覧!$O:$O,0))="","",INDEX(APガラス性能一覧!A:A,MATCH(ROW(B1955),APガラス性能一覧!$O:$O,0))),""),IFERROR(IF(INDEX(APガラス性能一覧!A:A,MATCH(ROW(B1955),APガラス性能一覧!$N:$N,0))="","",INDEX(APガラス性能一覧!A:A,MATCH(ROW(B1955),APガラス性能一覧!$N:$N,0))),"")))</f>
        <v/>
      </c>
      <c r="C1961" s="68" t="str">
        <f>IFERROR(VLOOKUP($B1961,APガラス性能一覧!$A$2:$M$6097,2,0),"")</f>
        <v/>
      </c>
      <c r="D1961" s="68" t="str">
        <f>IFERROR(VLOOKUP($B1961,APガラス性能一覧!$A$2:$M$6097,3,0),"")</f>
        <v/>
      </c>
      <c r="E1961" s="68" t="str">
        <f>IFERROR(VLOOKUP($B1961,APガラス性能一覧!$A$2:$M$6097,4,0),"")</f>
        <v/>
      </c>
      <c r="F1961" s="68" t="str">
        <f>IFERROR(VLOOKUP($B1961,APガラス性能一覧!$A$2:$M$6097,5,0),"")</f>
        <v/>
      </c>
      <c r="G1961" s="68" t="str">
        <f>IFERROR(VLOOKUP($B1961,APガラス性能一覧!$A$2:$M$6097,6,0),"")</f>
        <v/>
      </c>
      <c r="H1961" s="68" t="str">
        <f>IFERROR(VLOOKUP($B1961,APガラス性能一覧!$A$2:$M$6097,7,0),"")</f>
        <v/>
      </c>
      <c r="I1961" s="68" t="str">
        <f>IFERROR(VLOOKUP($B1961,APガラス性能一覧!$A$2:$M$6097,8,0),"")</f>
        <v/>
      </c>
      <c r="J1961" s="68" t="str">
        <f>IFERROR(VLOOKUP($B1961,APガラス性能一覧!$A$2:$M$6097,9,0),"")</f>
        <v/>
      </c>
      <c r="K1961" s="68" t="str">
        <f>IFERROR(VLOOKUP($B1961,APガラス性能一覧!$A$2:$M$6097,10,0),"")</f>
        <v/>
      </c>
      <c r="L1961" s="68" t="str">
        <f>IFERROR(VLOOKUP($B1961,APガラス性能一覧!$A$2:$M$6097,11,0),"")</f>
        <v/>
      </c>
      <c r="M1961" s="68" t="str">
        <f>IFERROR(VLOOKUP($B1961,APガラス性能一覧!$A$2:$M$6097,12,0),"")</f>
        <v/>
      </c>
      <c r="N1961" s="68" t="str">
        <f>IFERROR(VLOOKUP($B1961,APガラス性能一覧!$A$2:$M$6097,13,0),"")</f>
        <v/>
      </c>
    </row>
    <row r="1962" spans="2:14" x14ac:dyDescent="0.4">
      <c r="B1962" s="68" t="str">
        <f>IF($D$2="","",IF($E$2=0.65,IFERROR(IF(INDEX(APガラス性能一覧!A:A,MATCH(ROW(B1956),APガラス性能一覧!$O:$O,0))="","",INDEX(APガラス性能一覧!A:A,MATCH(ROW(B1956),APガラス性能一覧!$O:$O,0))),""),IFERROR(IF(INDEX(APガラス性能一覧!A:A,MATCH(ROW(B1956),APガラス性能一覧!$N:$N,0))="","",INDEX(APガラス性能一覧!A:A,MATCH(ROW(B1956),APガラス性能一覧!$N:$N,0))),"")))</f>
        <v/>
      </c>
      <c r="C1962" s="68" t="str">
        <f>IFERROR(VLOOKUP($B1962,APガラス性能一覧!$A$2:$M$6097,2,0),"")</f>
        <v/>
      </c>
      <c r="D1962" s="68" t="str">
        <f>IFERROR(VLOOKUP($B1962,APガラス性能一覧!$A$2:$M$6097,3,0),"")</f>
        <v/>
      </c>
      <c r="E1962" s="68" t="str">
        <f>IFERROR(VLOOKUP($B1962,APガラス性能一覧!$A$2:$M$6097,4,0),"")</f>
        <v/>
      </c>
      <c r="F1962" s="68" t="str">
        <f>IFERROR(VLOOKUP($B1962,APガラス性能一覧!$A$2:$M$6097,5,0),"")</f>
        <v/>
      </c>
      <c r="G1962" s="68" t="str">
        <f>IFERROR(VLOOKUP($B1962,APガラス性能一覧!$A$2:$M$6097,6,0),"")</f>
        <v/>
      </c>
      <c r="H1962" s="68" t="str">
        <f>IFERROR(VLOOKUP($B1962,APガラス性能一覧!$A$2:$M$6097,7,0),"")</f>
        <v/>
      </c>
      <c r="I1962" s="68" t="str">
        <f>IFERROR(VLOOKUP($B1962,APガラス性能一覧!$A$2:$M$6097,8,0),"")</f>
        <v/>
      </c>
      <c r="J1962" s="68" t="str">
        <f>IFERROR(VLOOKUP($B1962,APガラス性能一覧!$A$2:$M$6097,9,0),"")</f>
        <v/>
      </c>
      <c r="K1962" s="68" t="str">
        <f>IFERROR(VLOOKUP($B1962,APガラス性能一覧!$A$2:$M$6097,10,0),"")</f>
        <v/>
      </c>
      <c r="L1962" s="68" t="str">
        <f>IFERROR(VLOOKUP($B1962,APガラス性能一覧!$A$2:$M$6097,11,0),"")</f>
        <v/>
      </c>
      <c r="M1962" s="68" t="str">
        <f>IFERROR(VLOOKUP($B1962,APガラス性能一覧!$A$2:$M$6097,12,0),"")</f>
        <v/>
      </c>
      <c r="N1962" s="68" t="str">
        <f>IFERROR(VLOOKUP($B1962,APガラス性能一覧!$A$2:$M$6097,13,0),"")</f>
        <v/>
      </c>
    </row>
    <row r="1963" spans="2:14" x14ac:dyDescent="0.4">
      <c r="B1963" s="68" t="str">
        <f>IF($D$2="","",IF($E$2=0.65,IFERROR(IF(INDEX(APガラス性能一覧!A:A,MATCH(ROW(B1957),APガラス性能一覧!$O:$O,0))="","",INDEX(APガラス性能一覧!A:A,MATCH(ROW(B1957),APガラス性能一覧!$O:$O,0))),""),IFERROR(IF(INDEX(APガラス性能一覧!A:A,MATCH(ROW(B1957),APガラス性能一覧!$N:$N,0))="","",INDEX(APガラス性能一覧!A:A,MATCH(ROW(B1957),APガラス性能一覧!$N:$N,0))),"")))</f>
        <v/>
      </c>
      <c r="C1963" s="68" t="str">
        <f>IFERROR(VLOOKUP($B1963,APガラス性能一覧!$A$2:$M$6097,2,0),"")</f>
        <v/>
      </c>
      <c r="D1963" s="68" t="str">
        <f>IFERROR(VLOOKUP($B1963,APガラス性能一覧!$A$2:$M$6097,3,0),"")</f>
        <v/>
      </c>
      <c r="E1963" s="68" t="str">
        <f>IFERROR(VLOOKUP($B1963,APガラス性能一覧!$A$2:$M$6097,4,0),"")</f>
        <v/>
      </c>
      <c r="F1963" s="68" t="str">
        <f>IFERROR(VLOOKUP($B1963,APガラス性能一覧!$A$2:$M$6097,5,0),"")</f>
        <v/>
      </c>
      <c r="G1963" s="68" t="str">
        <f>IFERROR(VLOOKUP($B1963,APガラス性能一覧!$A$2:$M$6097,6,0),"")</f>
        <v/>
      </c>
      <c r="H1963" s="68" t="str">
        <f>IFERROR(VLOOKUP($B1963,APガラス性能一覧!$A$2:$M$6097,7,0),"")</f>
        <v/>
      </c>
      <c r="I1963" s="68" t="str">
        <f>IFERROR(VLOOKUP($B1963,APガラス性能一覧!$A$2:$M$6097,8,0),"")</f>
        <v/>
      </c>
      <c r="J1963" s="68" t="str">
        <f>IFERROR(VLOOKUP($B1963,APガラス性能一覧!$A$2:$M$6097,9,0),"")</f>
        <v/>
      </c>
      <c r="K1963" s="68" t="str">
        <f>IFERROR(VLOOKUP($B1963,APガラス性能一覧!$A$2:$M$6097,10,0),"")</f>
        <v/>
      </c>
      <c r="L1963" s="68" t="str">
        <f>IFERROR(VLOOKUP($B1963,APガラス性能一覧!$A$2:$M$6097,11,0),"")</f>
        <v/>
      </c>
      <c r="M1963" s="68" t="str">
        <f>IFERROR(VLOOKUP($B1963,APガラス性能一覧!$A$2:$M$6097,12,0),"")</f>
        <v/>
      </c>
      <c r="N1963" s="68" t="str">
        <f>IFERROR(VLOOKUP($B1963,APガラス性能一覧!$A$2:$M$6097,13,0),"")</f>
        <v/>
      </c>
    </row>
    <row r="1964" spans="2:14" x14ac:dyDescent="0.4">
      <c r="B1964" s="68" t="str">
        <f>IF($D$2="","",IF($E$2=0.65,IFERROR(IF(INDEX(APガラス性能一覧!A:A,MATCH(ROW(B1958),APガラス性能一覧!$O:$O,0))="","",INDEX(APガラス性能一覧!A:A,MATCH(ROW(B1958),APガラス性能一覧!$O:$O,0))),""),IFERROR(IF(INDEX(APガラス性能一覧!A:A,MATCH(ROW(B1958),APガラス性能一覧!$N:$N,0))="","",INDEX(APガラス性能一覧!A:A,MATCH(ROW(B1958),APガラス性能一覧!$N:$N,0))),"")))</f>
        <v/>
      </c>
      <c r="C1964" s="68" t="str">
        <f>IFERROR(VLOOKUP($B1964,APガラス性能一覧!$A$2:$M$6097,2,0),"")</f>
        <v/>
      </c>
      <c r="D1964" s="68" t="str">
        <f>IFERROR(VLOOKUP($B1964,APガラス性能一覧!$A$2:$M$6097,3,0),"")</f>
        <v/>
      </c>
      <c r="E1964" s="68" t="str">
        <f>IFERROR(VLOOKUP($B1964,APガラス性能一覧!$A$2:$M$6097,4,0),"")</f>
        <v/>
      </c>
      <c r="F1964" s="68" t="str">
        <f>IFERROR(VLOOKUP($B1964,APガラス性能一覧!$A$2:$M$6097,5,0),"")</f>
        <v/>
      </c>
      <c r="G1964" s="68" t="str">
        <f>IFERROR(VLOOKUP($B1964,APガラス性能一覧!$A$2:$M$6097,6,0),"")</f>
        <v/>
      </c>
      <c r="H1964" s="68" t="str">
        <f>IFERROR(VLOOKUP($B1964,APガラス性能一覧!$A$2:$M$6097,7,0),"")</f>
        <v/>
      </c>
      <c r="I1964" s="68" t="str">
        <f>IFERROR(VLOOKUP($B1964,APガラス性能一覧!$A$2:$M$6097,8,0),"")</f>
        <v/>
      </c>
      <c r="J1964" s="68" t="str">
        <f>IFERROR(VLOOKUP($B1964,APガラス性能一覧!$A$2:$M$6097,9,0),"")</f>
        <v/>
      </c>
      <c r="K1964" s="68" t="str">
        <f>IFERROR(VLOOKUP($B1964,APガラス性能一覧!$A$2:$M$6097,10,0),"")</f>
        <v/>
      </c>
      <c r="L1964" s="68" t="str">
        <f>IFERROR(VLOOKUP($B1964,APガラス性能一覧!$A$2:$M$6097,11,0),"")</f>
        <v/>
      </c>
      <c r="M1964" s="68" t="str">
        <f>IFERROR(VLOOKUP($B1964,APガラス性能一覧!$A$2:$M$6097,12,0),"")</f>
        <v/>
      </c>
      <c r="N1964" s="68" t="str">
        <f>IFERROR(VLOOKUP($B1964,APガラス性能一覧!$A$2:$M$6097,13,0),"")</f>
        <v/>
      </c>
    </row>
    <row r="1965" spans="2:14" x14ac:dyDescent="0.4">
      <c r="B1965" s="68" t="str">
        <f>IF($D$2="","",IF($E$2=0.65,IFERROR(IF(INDEX(APガラス性能一覧!A:A,MATCH(ROW(B1959),APガラス性能一覧!$O:$O,0))="","",INDEX(APガラス性能一覧!A:A,MATCH(ROW(B1959),APガラス性能一覧!$O:$O,0))),""),IFERROR(IF(INDEX(APガラス性能一覧!A:A,MATCH(ROW(B1959),APガラス性能一覧!$N:$N,0))="","",INDEX(APガラス性能一覧!A:A,MATCH(ROW(B1959),APガラス性能一覧!$N:$N,0))),"")))</f>
        <v/>
      </c>
      <c r="C1965" s="68" t="str">
        <f>IFERROR(VLOOKUP($B1965,APガラス性能一覧!$A$2:$M$6097,2,0),"")</f>
        <v/>
      </c>
      <c r="D1965" s="68" t="str">
        <f>IFERROR(VLOOKUP($B1965,APガラス性能一覧!$A$2:$M$6097,3,0),"")</f>
        <v/>
      </c>
      <c r="E1965" s="68" t="str">
        <f>IFERROR(VLOOKUP($B1965,APガラス性能一覧!$A$2:$M$6097,4,0),"")</f>
        <v/>
      </c>
      <c r="F1965" s="68" t="str">
        <f>IFERROR(VLOOKUP($B1965,APガラス性能一覧!$A$2:$M$6097,5,0),"")</f>
        <v/>
      </c>
      <c r="G1965" s="68" t="str">
        <f>IFERROR(VLOOKUP($B1965,APガラス性能一覧!$A$2:$M$6097,6,0),"")</f>
        <v/>
      </c>
      <c r="H1965" s="68" t="str">
        <f>IFERROR(VLOOKUP($B1965,APガラス性能一覧!$A$2:$M$6097,7,0),"")</f>
        <v/>
      </c>
      <c r="I1965" s="68" t="str">
        <f>IFERROR(VLOOKUP($B1965,APガラス性能一覧!$A$2:$M$6097,8,0),"")</f>
        <v/>
      </c>
      <c r="J1965" s="68" t="str">
        <f>IFERROR(VLOOKUP($B1965,APガラス性能一覧!$A$2:$M$6097,9,0),"")</f>
        <v/>
      </c>
      <c r="K1965" s="68" t="str">
        <f>IFERROR(VLOOKUP($B1965,APガラス性能一覧!$A$2:$M$6097,10,0),"")</f>
        <v/>
      </c>
      <c r="L1965" s="68" t="str">
        <f>IFERROR(VLOOKUP($B1965,APガラス性能一覧!$A$2:$M$6097,11,0),"")</f>
        <v/>
      </c>
      <c r="M1965" s="68" t="str">
        <f>IFERROR(VLOOKUP($B1965,APガラス性能一覧!$A$2:$M$6097,12,0),"")</f>
        <v/>
      </c>
      <c r="N1965" s="68" t="str">
        <f>IFERROR(VLOOKUP($B1965,APガラス性能一覧!$A$2:$M$6097,13,0),"")</f>
        <v/>
      </c>
    </row>
    <row r="1966" spans="2:14" x14ac:dyDescent="0.4">
      <c r="B1966" s="68" t="str">
        <f>IF($D$2="","",IF($E$2=0.65,IFERROR(IF(INDEX(APガラス性能一覧!A:A,MATCH(ROW(B1960),APガラス性能一覧!$O:$O,0))="","",INDEX(APガラス性能一覧!A:A,MATCH(ROW(B1960),APガラス性能一覧!$O:$O,0))),""),IFERROR(IF(INDEX(APガラス性能一覧!A:A,MATCH(ROW(B1960),APガラス性能一覧!$N:$N,0))="","",INDEX(APガラス性能一覧!A:A,MATCH(ROW(B1960),APガラス性能一覧!$N:$N,0))),"")))</f>
        <v/>
      </c>
      <c r="C1966" s="68" t="str">
        <f>IFERROR(VLOOKUP($B1966,APガラス性能一覧!$A$2:$M$6097,2,0),"")</f>
        <v/>
      </c>
      <c r="D1966" s="68" t="str">
        <f>IFERROR(VLOOKUP($B1966,APガラス性能一覧!$A$2:$M$6097,3,0),"")</f>
        <v/>
      </c>
      <c r="E1966" s="68" t="str">
        <f>IFERROR(VLOOKUP($B1966,APガラス性能一覧!$A$2:$M$6097,4,0),"")</f>
        <v/>
      </c>
      <c r="F1966" s="68" t="str">
        <f>IFERROR(VLOOKUP($B1966,APガラス性能一覧!$A$2:$M$6097,5,0),"")</f>
        <v/>
      </c>
      <c r="G1966" s="68" t="str">
        <f>IFERROR(VLOOKUP($B1966,APガラス性能一覧!$A$2:$M$6097,6,0),"")</f>
        <v/>
      </c>
      <c r="H1966" s="68" t="str">
        <f>IFERROR(VLOOKUP($B1966,APガラス性能一覧!$A$2:$M$6097,7,0),"")</f>
        <v/>
      </c>
      <c r="I1966" s="68" t="str">
        <f>IFERROR(VLOOKUP($B1966,APガラス性能一覧!$A$2:$M$6097,8,0),"")</f>
        <v/>
      </c>
      <c r="J1966" s="68" t="str">
        <f>IFERROR(VLOOKUP($B1966,APガラス性能一覧!$A$2:$M$6097,9,0),"")</f>
        <v/>
      </c>
      <c r="K1966" s="68" t="str">
        <f>IFERROR(VLOOKUP($B1966,APガラス性能一覧!$A$2:$M$6097,10,0),"")</f>
        <v/>
      </c>
      <c r="L1966" s="68" t="str">
        <f>IFERROR(VLOOKUP($B1966,APガラス性能一覧!$A$2:$M$6097,11,0),"")</f>
        <v/>
      </c>
      <c r="M1966" s="68" t="str">
        <f>IFERROR(VLOOKUP($B1966,APガラス性能一覧!$A$2:$M$6097,12,0),"")</f>
        <v/>
      </c>
      <c r="N1966" s="68" t="str">
        <f>IFERROR(VLOOKUP($B1966,APガラス性能一覧!$A$2:$M$6097,13,0),"")</f>
        <v/>
      </c>
    </row>
    <row r="1967" spans="2:14" x14ac:dyDescent="0.4">
      <c r="B1967" s="68" t="str">
        <f>IF($D$2="","",IF($E$2=0.65,IFERROR(IF(INDEX(APガラス性能一覧!A:A,MATCH(ROW(B1961),APガラス性能一覧!$O:$O,0))="","",INDEX(APガラス性能一覧!A:A,MATCH(ROW(B1961),APガラス性能一覧!$O:$O,0))),""),IFERROR(IF(INDEX(APガラス性能一覧!A:A,MATCH(ROW(B1961),APガラス性能一覧!$N:$N,0))="","",INDEX(APガラス性能一覧!A:A,MATCH(ROW(B1961),APガラス性能一覧!$N:$N,0))),"")))</f>
        <v/>
      </c>
      <c r="C1967" s="68" t="str">
        <f>IFERROR(VLOOKUP($B1967,APガラス性能一覧!$A$2:$M$6097,2,0),"")</f>
        <v/>
      </c>
      <c r="D1967" s="68" t="str">
        <f>IFERROR(VLOOKUP($B1967,APガラス性能一覧!$A$2:$M$6097,3,0),"")</f>
        <v/>
      </c>
      <c r="E1967" s="68" t="str">
        <f>IFERROR(VLOOKUP($B1967,APガラス性能一覧!$A$2:$M$6097,4,0),"")</f>
        <v/>
      </c>
      <c r="F1967" s="68" t="str">
        <f>IFERROR(VLOOKUP($B1967,APガラス性能一覧!$A$2:$M$6097,5,0),"")</f>
        <v/>
      </c>
      <c r="G1967" s="68" t="str">
        <f>IFERROR(VLOOKUP($B1967,APガラス性能一覧!$A$2:$M$6097,6,0),"")</f>
        <v/>
      </c>
      <c r="H1967" s="68" t="str">
        <f>IFERROR(VLOOKUP($B1967,APガラス性能一覧!$A$2:$M$6097,7,0),"")</f>
        <v/>
      </c>
      <c r="I1967" s="68" t="str">
        <f>IFERROR(VLOOKUP($B1967,APガラス性能一覧!$A$2:$M$6097,8,0),"")</f>
        <v/>
      </c>
      <c r="J1967" s="68" t="str">
        <f>IFERROR(VLOOKUP($B1967,APガラス性能一覧!$A$2:$M$6097,9,0),"")</f>
        <v/>
      </c>
      <c r="K1967" s="68" t="str">
        <f>IFERROR(VLOOKUP($B1967,APガラス性能一覧!$A$2:$M$6097,10,0),"")</f>
        <v/>
      </c>
      <c r="L1967" s="68" t="str">
        <f>IFERROR(VLOOKUP($B1967,APガラス性能一覧!$A$2:$M$6097,11,0),"")</f>
        <v/>
      </c>
      <c r="M1967" s="68" t="str">
        <f>IFERROR(VLOOKUP($B1967,APガラス性能一覧!$A$2:$M$6097,12,0),"")</f>
        <v/>
      </c>
      <c r="N1967" s="68" t="str">
        <f>IFERROR(VLOOKUP($B1967,APガラス性能一覧!$A$2:$M$6097,13,0),"")</f>
        <v/>
      </c>
    </row>
    <row r="1968" spans="2:14" x14ac:dyDescent="0.4">
      <c r="B1968" s="68" t="str">
        <f>IF($D$2="","",IF($E$2=0.65,IFERROR(IF(INDEX(APガラス性能一覧!A:A,MATCH(ROW(B1962),APガラス性能一覧!$O:$O,0))="","",INDEX(APガラス性能一覧!A:A,MATCH(ROW(B1962),APガラス性能一覧!$O:$O,0))),""),IFERROR(IF(INDEX(APガラス性能一覧!A:A,MATCH(ROW(B1962),APガラス性能一覧!$N:$N,0))="","",INDEX(APガラス性能一覧!A:A,MATCH(ROW(B1962),APガラス性能一覧!$N:$N,0))),"")))</f>
        <v/>
      </c>
      <c r="C1968" s="68" t="str">
        <f>IFERROR(VLOOKUP($B1968,APガラス性能一覧!$A$2:$M$6097,2,0),"")</f>
        <v/>
      </c>
      <c r="D1968" s="68" t="str">
        <f>IFERROR(VLOOKUP($B1968,APガラス性能一覧!$A$2:$M$6097,3,0),"")</f>
        <v/>
      </c>
      <c r="E1968" s="68" t="str">
        <f>IFERROR(VLOOKUP($B1968,APガラス性能一覧!$A$2:$M$6097,4,0),"")</f>
        <v/>
      </c>
      <c r="F1968" s="68" t="str">
        <f>IFERROR(VLOOKUP($B1968,APガラス性能一覧!$A$2:$M$6097,5,0),"")</f>
        <v/>
      </c>
      <c r="G1968" s="68" t="str">
        <f>IFERROR(VLOOKUP($B1968,APガラス性能一覧!$A$2:$M$6097,6,0),"")</f>
        <v/>
      </c>
      <c r="H1968" s="68" t="str">
        <f>IFERROR(VLOOKUP($B1968,APガラス性能一覧!$A$2:$M$6097,7,0),"")</f>
        <v/>
      </c>
      <c r="I1968" s="68" t="str">
        <f>IFERROR(VLOOKUP($B1968,APガラス性能一覧!$A$2:$M$6097,8,0),"")</f>
        <v/>
      </c>
      <c r="J1968" s="68" t="str">
        <f>IFERROR(VLOOKUP($B1968,APガラス性能一覧!$A$2:$M$6097,9,0),"")</f>
        <v/>
      </c>
      <c r="K1968" s="68" t="str">
        <f>IFERROR(VLOOKUP($B1968,APガラス性能一覧!$A$2:$M$6097,10,0),"")</f>
        <v/>
      </c>
      <c r="L1968" s="68" t="str">
        <f>IFERROR(VLOOKUP($B1968,APガラス性能一覧!$A$2:$M$6097,11,0),"")</f>
        <v/>
      </c>
      <c r="M1968" s="68" t="str">
        <f>IFERROR(VLOOKUP($B1968,APガラス性能一覧!$A$2:$M$6097,12,0),"")</f>
        <v/>
      </c>
      <c r="N1968" s="68" t="str">
        <f>IFERROR(VLOOKUP($B1968,APガラス性能一覧!$A$2:$M$6097,13,0),"")</f>
        <v/>
      </c>
    </row>
    <row r="1969" spans="2:14" x14ac:dyDescent="0.4">
      <c r="B1969" s="68" t="str">
        <f>IF($D$2="","",IF($E$2=0.65,IFERROR(IF(INDEX(APガラス性能一覧!A:A,MATCH(ROW(B1963),APガラス性能一覧!$O:$O,0))="","",INDEX(APガラス性能一覧!A:A,MATCH(ROW(B1963),APガラス性能一覧!$O:$O,0))),""),IFERROR(IF(INDEX(APガラス性能一覧!A:A,MATCH(ROW(B1963),APガラス性能一覧!$N:$N,0))="","",INDEX(APガラス性能一覧!A:A,MATCH(ROW(B1963),APガラス性能一覧!$N:$N,0))),"")))</f>
        <v/>
      </c>
      <c r="C1969" s="68" t="str">
        <f>IFERROR(VLOOKUP($B1969,APガラス性能一覧!$A$2:$M$6097,2,0),"")</f>
        <v/>
      </c>
      <c r="D1969" s="68" t="str">
        <f>IFERROR(VLOOKUP($B1969,APガラス性能一覧!$A$2:$M$6097,3,0),"")</f>
        <v/>
      </c>
      <c r="E1969" s="68" t="str">
        <f>IFERROR(VLOOKUP($B1969,APガラス性能一覧!$A$2:$M$6097,4,0),"")</f>
        <v/>
      </c>
      <c r="F1969" s="68" t="str">
        <f>IFERROR(VLOOKUP($B1969,APガラス性能一覧!$A$2:$M$6097,5,0),"")</f>
        <v/>
      </c>
      <c r="G1969" s="68" t="str">
        <f>IFERROR(VLOOKUP($B1969,APガラス性能一覧!$A$2:$M$6097,6,0),"")</f>
        <v/>
      </c>
      <c r="H1969" s="68" t="str">
        <f>IFERROR(VLOOKUP($B1969,APガラス性能一覧!$A$2:$M$6097,7,0),"")</f>
        <v/>
      </c>
      <c r="I1969" s="68" t="str">
        <f>IFERROR(VLOOKUP($B1969,APガラス性能一覧!$A$2:$M$6097,8,0),"")</f>
        <v/>
      </c>
      <c r="J1969" s="68" t="str">
        <f>IFERROR(VLOOKUP($B1969,APガラス性能一覧!$A$2:$M$6097,9,0),"")</f>
        <v/>
      </c>
      <c r="K1969" s="68" t="str">
        <f>IFERROR(VLOOKUP($B1969,APガラス性能一覧!$A$2:$M$6097,10,0),"")</f>
        <v/>
      </c>
      <c r="L1969" s="68" t="str">
        <f>IFERROR(VLOOKUP($B1969,APガラス性能一覧!$A$2:$M$6097,11,0),"")</f>
        <v/>
      </c>
      <c r="M1969" s="68" t="str">
        <f>IFERROR(VLOOKUP($B1969,APガラス性能一覧!$A$2:$M$6097,12,0),"")</f>
        <v/>
      </c>
      <c r="N1969" s="68" t="str">
        <f>IFERROR(VLOOKUP($B1969,APガラス性能一覧!$A$2:$M$6097,13,0),"")</f>
        <v/>
      </c>
    </row>
    <row r="1970" spans="2:14" x14ac:dyDescent="0.4">
      <c r="B1970" s="68" t="str">
        <f>IF($D$2="","",IF($E$2=0.65,IFERROR(IF(INDEX(APガラス性能一覧!A:A,MATCH(ROW(B1964),APガラス性能一覧!$O:$O,0))="","",INDEX(APガラス性能一覧!A:A,MATCH(ROW(B1964),APガラス性能一覧!$O:$O,0))),""),IFERROR(IF(INDEX(APガラス性能一覧!A:A,MATCH(ROW(B1964),APガラス性能一覧!$N:$N,0))="","",INDEX(APガラス性能一覧!A:A,MATCH(ROW(B1964),APガラス性能一覧!$N:$N,0))),"")))</f>
        <v/>
      </c>
      <c r="C1970" s="68" t="str">
        <f>IFERROR(VLOOKUP($B1970,APガラス性能一覧!$A$2:$M$6097,2,0),"")</f>
        <v/>
      </c>
      <c r="D1970" s="68" t="str">
        <f>IFERROR(VLOOKUP($B1970,APガラス性能一覧!$A$2:$M$6097,3,0),"")</f>
        <v/>
      </c>
      <c r="E1970" s="68" t="str">
        <f>IFERROR(VLOOKUP($B1970,APガラス性能一覧!$A$2:$M$6097,4,0),"")</f>
        <v/>
      </c>
      <c r="F1970" s="68" t="str">
        <f>IFERROR(VLOOKUP($B1970,APガラス性能一覧!$A$2:$M$6097,5,0),"")</f>
        <v/>
      </c>
      <c r="G1970" s="68" t="str">
        <f>IFERROR(VLOOKUP($B1970,APガラス性能一覧!$A$2:$M$6097,6,0),"")</f>
        <v/>
      </c>
      <c r="H1970" s="68" t="str">
        <f>IFERROR(VLOOKUP($B1970,APガラス性能一覧!$A$2:$M$6097,7,0),"")</f>
        <v/>
      </c>
      <c r="I1970" s="68" t="str">
        <f>IFERROR(VLOOKUP($B1970,APガラス性能一覧!$A$2:$M$6097,8,0),"")</f>
        <v/>
      </c>
      <c r="J1970" s="68" t="str">
        <f>IFERROR(VLOOKUP($B1970,APガラス性能一覧!$A$2:$M$6097,9,0),"")</f>
        <v/>
      </c>
      <c r="K1970" s="68" t="str">
        <f>IFERROR(VLOOKUP($B1970,APガラス性能一覧!$A$2:$M$6097,10,0),"")</f>
        <v/>
      </c>
      <c r="L1970" s="68" t="str">
        <f>IFERROR(VLOOKUP($B1970,APガラス性能一覧!$A$2:$M$6097,11,0),"")</f>
        <v/>
      </c>
      <c r="M1970" s="68" t="str">
        <f>IFERROR(VLOOKUP($B1970,APガラス性能一覧!$A$2:$M$6097,12,0),"")</f>
        <v/>
      </c>
      <c r="N1970" s="68" t="str">
        <f>IFERROR(VLOOKUP($B1970,APガラス性能一覧!$A$2:$M$6097,13,0),"")</f>
        <v/>
      </c>
    </row>
    <row r="1971" spans="2:14" x14ac:dyDescent="0.4">
      <c r="B1971" s="68" t="str">
        <f>IF($D$2="","",IF($E$2=0.65,IFERROR(IF(INDEX(APガラス性能一覧!A:A,MATCH(ROW(B1965),APガラス性能一覧!$O:$O,0))="","",INDEX(APガラス性能一覧!A:A,MATCH(ROW(B1965),APガラス性能一覧!$O:$O,0))),""),IFERROR(IF(INDEX(APガラス性能一覧!A:A,MATCH(ROW(B1965),APガラス性能一覧!$N:$N,0))="","",INDEX(APガラス性能一覧!A:A,MATCH(ROW(B1965),APガラス性能一覧!$N:$N,0))),"")))</f>
        <v/>
      </c>
      <c r="C1971" s="68" t="str">
        <f>IFERROR(VLOOKUP($B1971,APガラス性能一覧!$A$2:$M$6097,2,0),"")</f>
        <v/>
      </c>
      <c r="D1971" s="68" t="str">
        <f>IFERROR(VLOOKUP($B1971,APガラス性能一覧!$A$2:$M$6097,3,0),"")</f>
        <v/>
      </c>
      <c r="E1971" s="68" t="str">
        <f>IFERROR(VLOOKUP($B1971,APガラス性能一覧!$A$2:$M$6097,4,0),"")</f>
        <v/>
      </c>
      <c r="F1971" s="68" t="str">
        <f>IFERROR(VLOOKUP($B1971,APガラス性能一覧!$A$2:$M$6097,5,0),"")</f>
        <v/>
      </c>
      <c r="G1971" s="68" t="str">
        <f>IFERROR(VLOOKUP($B1971,APガラス性能一覧!$A$2:$M$6097,6,0),"")</f>
        <v/>
      </c>
      <c r="H1971" s="68" t="str">
        <f>IFERROR(VLOOKUP($B1971,APガラス性能一覧!$A$2:$M$6097,7,0),"")</f>
        <v/>
      </c>
      <c r="I1971" s="68" t="str">
        <f>IFERROR(VLOOKUP($B1971,APガラス性能一覧!$A$2:$M$6097,8,0),"")</f>
        <v/>
      </c>
      <c r="J1971" s="68" t="str">
        <f>IFERROR(VLOOKUP($B1971,APガラス性能一覧!$A$2:$M$6097,9,0),"")</f>
        <v/>
      </c>
      <c r="K1971" s="68" t="str">
        <f>IFERROR(VLOOKUP($B1971,APガラス性能一覧!$A$2:$M$6097,10,0),"")</f>
        <v/>
      </c>
      <c r="L1971" s="68" t="str">
        <f>IFERROR(VLOOKUP($B1971,APガラス性能一覧!$A$2:$M$6097,11,0),"")</f>
        <v/>
      </c>
      <c r="M1971" s="68" t="str">
        <f>IFERROR(VLOOKUP($B1971,APガラス性能一覧!$A$2:$M$6097,12,0),"")</f>
        <v/>
      </c>
      <c r="N1971" s="68" t="str">
        <f>IFERROR(VLOOKUP($B1971,APガラス性能一覧!$A$2:$M$6097,13,0),"")</f>
        <v/>
      </c>
    </row>
    <row r="1972" spans="2:14" x14ac:dyDescent="0.4">
      <c r="B1972" s="68" t="str">
        <f>IF($D$2="","",IF($E$2=0.65,IFERROR(IF(INDEX(APガラス性能一覧!A:A,MATCH(ROW(B1966),APガラス性能一覧!$O:$O,0))="","",INDEX(APガラス性能一覧!A:A,MATCH(ROW(B1966),APガラス性能一覧!$O:$O,0))),""),IFERROR(IF(INDEX(APガラス性能一覧!A:A,MATCH(ROW(B1966),APガラス性能一覧!$N:$N,0))="","",INDEX(APガラス性能一覧!A:A,MATCH(ROW(B1966),APガラス性能一覧!$N:$N,0))),"")))</f>
        <v/>
      </c>
      <c r="C1972" s="68" t="str">
        <f>IFERROR(VLOOKUP($B1972,APガラス性能一覧!$A$2:$M$6097,2,0),"")</f>
        <v/>
      </c>
      <c r="D1972" s="68" t="str">
        <f>IFERROR(VLOOKUP($B1972,APガラス性能一覧!$A$2:$M$6097,3,0),"")</f>
        <v/>
      </c>
      <c r="E1972" s="68" t="str">
        <f>IFERROR(VLOOKUP($B1972,APガラス性能一覧!$A$2:$M$6097,4,0),"")</f>
        <v/>
      </c>
      <c r="F1972" s="68" t="str">
        <f>IFERROR(VLOOKUP($B1972,APガラス性能一覧!$A$2:$M$6097,5,0),"")</f>
        <v/>
      </c>
      <c r="G1972" s="68" t="str">
        <f>IFERROR(VLOOKUP($B1972,APガラス性能一覧!$A$2:$M$6097,6,0),"")</f>
        <v/>
      </c>
      <c r="H1972" s="68" t="str">
        <f>IFERROR(VLOOKUP($B1972,APガラス性能一覧!$A$2:$M$6097,7,0),"")</f>
        <v/>
      </c>
      <c r="I1972" s="68" t="str">
        <f>IFERROR(VLOOKUP($B1972,APガラス性能一覧!$A$2:$M$6097,8,0),"")</f>
        <v/>
      </c>
      <c r="J1972" s="68" t="str">
        <f>IFERROR(VLOOKUP($B1972,APガラス性能一覧!$A$2:$M$6097,9,0),"")</f>
        <v/>
      </c>
      <c r="K1972" s="68" t="str">
        <f>IFERROR(VLOOKUP($B1972,APガラス性能一覧!$A$2:$M$6097,10,0),"")</f>
        <v/>
      </c>
      <c r="L1972" s="68" t="str">
        <f>IFERROR(VLOOKUP($B1972,APガラス性能一覧!$A$2:$M$6097,11,0),"")</f>
        <v/>
      </c>
      <c r="M1972" s="68" t="str">
        <f>IFERROR(VLOOKUP($B1972,APガラス性能一覧!$A$2:$M$6097,12,0),"")</f>
        <v/>
      </c>
      <c r="N1972" s="68" t="str">
        <f>IFERROR(VLOOKUP($B1972,APガラス性能一覧!$A$2:$M$6097,13,0),"")</f>
        <v/>
      </c>
    </row>
    <row r="1973" spans="2:14" x14ac:dyDescent="0.4">
      <c r="B1973" s="68" t="str">
        <f>IF($D$2="","",IF($E$2=0.65,IFERROR(IF(INDEX(APガラス性能一覧!A:A,MATCH(ROW(B1967),APガラス性能一覧!$O:$O,0))="","",INDEX(APガラス性能一覧!A:A,MATCH(ROW(B1967),APガラス性能一覧!$O:$O,0))),""),IFERROR(IF(INDEX(APガラス性能一覧!A:A,MATCH(ROW(B1967),APガラス性能一覧!$N:$N,0))="","",INDEX(APガラス性能一覧!A:A,MATCH(ROW(B1967),APガラス性能一覧!$N:$N,0))),"")))</f>
        <v/>
      </c>
      <c r="C1973" s="68" t="str">
        <f>IFERROR(VLOOKUP($B1973,APガラス性能一覧!$A$2:$M$6097,2,0),"")</f>
        <v/>
      </c>
      <c r="D1973" s="68" t="str">
        <f>IFERROR(VLOOKUP($B1973,APガラス性能一覧!$A$2:$M$6097,3,0),"")</f>
        <v/>
      </c>
      <c r="E1973" s="68" t="str">
        <f>IFERROR(VLOOKUP($B1973,APガラス性能一覧!$A$2:$M$6097,4,0),"")</f>
        <v/>
      </c>
      <c r="F1973" s="68" t="str">
        <f>IFERROR(VLOOKUP($B1973,APガラス性能一覧!$A$2:$M$6097,5,0),"")</f>
        <v/>
      </c>
      <c r="G1973" s="68" t="str">
        <f>IFERROR(VLOOKUP($B1973,APガラス性能一覧!$A$2:$M$6097,6,0),"")</f>
        <v/>
      </c>
      <c r="H1973" s="68" t="str">
        <f>IFERROR(VLOOKUP($B1973,APガラス性能一覧!$A$2:$M$6097,7,0),"")</f>
        <v/>
      </c>
      <c r="I1973" s="68" t="str">
        <f>IFERROR(VLOOKUP($B1973,APガラス性能一覧!$A$2:$M$6097,8,0),"")</f>
        <v/>
      </c>
      <c r="J1973" s="68" t="str">
        <f>IFERROR(VLOOKUP($B1973,APガラス性能一覧!$A$2:$M$6097,9,0),"")</f>
        <v/>
      </c>
      <c r="K1973" s="68" t="str">
        <f>IFERROR(VLOOKUP($B1973,APガラス性能一覧!$A$2:$M$6097,10,0),"")</f>
        <v/>
      </c>
      <c r="L1973" s="68" t="str">
        <f>IFERROR(VLOOKUP($B1973,APガラス性能一覧!$A$2:$M$6097,11,0),"")</f>
        <v/>
      </c>
      <c r="M1973" s="68" t="str">
        <f>IFERROR(VLOOKUP($B1973,APガラス性能一覧!$A$2:$M$6097,12,0),"")</f>
        <v/>
      </c>
      <c r="N1973" s="68" t="str">
        <f>IFERROR(VLOOKUP($B1973,APガラス性能一覧!$A$2:$M$6097,13,0),"")</f>
        <v/>
      </c>
    </row>
    <row r="1974" spans="2:14" x14ac:dyDescent="0.4">
      <c r="B1974" s="68" t="str">
        <f>IF($D$2="","",IF($E$2=0.65,IFERROR(IF(INDEX(APガラス性能一覧!A:A,MATCH(ROW(B1968),APガラス性能一覧!$O:$O,0))="","",INDEX(APガラス性能一覧!A:A,MATCH(ROW(B1968),APガラス性能一覧!$O:$O,0))),""),IFERROR(IF(INDEX(APガラス性能一覧!A:A,MATCH(ROW(B1968),APガラス性能一覧!$N:$N,0))="","",INDEX(APガラス性能一覧!A:A,MATCH(ROW(B1968),APガラス性能一覧!$N:$N,0))),"")))</f>
        <v/>
      </c>
      <c r="C1974" s="68" t="str">
        <f>IFERROR(VLOOKUP($B1974,APガラス性能一覧!$A$2:$M$6097,2,0),"")</f>
        <v/>
      </c>
      <c r="D1974" s="68" t="str">
        <f>IFERROR(VLOOKUP($B1974,APガラス性能一覧!$A$2:$M$6097,3,0),"")</f>
        <v/>
      </c>
      <c r="E1974" s="68" t="str">
        <f>IFERROR(VLOOKUP($B1974,APガラス性能一覧!$A$2:$M$6097,4,0),"")</f>
        <v/>
      </c>
      <c r="F1974" s="68" t="str">
        <f>IFERROR(VLOOKUP($B1974,APガラス性能一覧!$A$2:$M$6097,5,0),"")</f>
        <v/>
      </c>
      <c r="G1974" s="68" t="str">
        <f>IFERROR(VLOOKUP($B1974,APガラス性能一覧!$A$2:$M$6097,6,0),"")</f>
        <v/>
      </c>
      <c r="H1974" s="68" t="str">
        <f>IFERROR(VLOOKUP($B1974,APガラス性能一覧!$A$2:$M$6097,7,0),"")</f>
        <v/>
      </c>
      <c r="I1974" s="68" t="str">
        <f>IFERROR(VLOOKUP($B1974,APガラス性能一覧!$A$2:$M$6097,8,0),"")</f>
        <v/>
      </c>
      <c r="J1974" s="68" t="str">
        <f>IFERROR(VLOOKUP($B1974,APガラス性能一覧!$A$2:$M$6097,9,0),"")</f>
        <v/>
      </c>
      <c r="K1974" s="68" t="str">
        <f>IFERROR(VLOOKUP($B1974,APガラス性能一覧!$A$2:$M$6097,10,0),"")</f>
        <v/>
      </c>
      <c r="L1974" s="68" t="str">
        <f>IFERROR(VLOOKUP($B1974,APガラス性能一覧!$A$2:$M$6097,11,0),"")</f>
        <v/>
      </c>
      <c r="M1974" s="68" t="str">
        <f>IFERROR(VLOOKUP($B1974,APガラス性能一覧!$A$2:$M$6097,12,0),"")</f>
        <v/>
      </c>
      <c r="N1974" s="68" t="str">
        <f>IFERROR(VLOOKUP($B1974,APガラス性能一覧!$A$2:$M$6097,13,0),"")</f>
        <v/>
      </c>
    </row>
    <row r="1975" spans="2:14" x14ac:dyDescent="0.4">
      <c r="B1975" s="68" t="str">
        <f>IF($D$2="","",IF($E$2=0.65,IFERROR(IF(INDEX(APガラス性能一覧!A:A,MATCH(ROW(B1969),APガラス性能一覧!$O:$O,0))="","",INDEX(APガラス性能一覧!A:A,MATCH(ROW(B1969),APガラス性能一覧!$O:$O,0))),""),IFERROR(IF(INDEX(APガラス性能一覧!A:A,MATCH(ROW(B1969),APガラス性能一覧!$N:$N,0))="","",INDEX(APガラス性能一覧!A:A,MATCH(ROW(B1969),APガラス性能一覧!$N:$N,0))),"")))</f>
        <v/>
      </c>
      <c r="C1975" s="68" t="str">
        <f>IFERROR(VLOOKUP($B1975,APガラス性能一覧!$A$2:$M$6097,2,0),"")</f>
        <v/>
      </c>
      <c r="D1975" s="68" t="str">
        <f>IFERROR(VLOOKUP($B1975,APガラス性能一覧!$A$2:$M$6097,3,0),"")</f>
        <v/>
      </c>
      <c r="E1975" s="68" t="str">
        <f>IFERROR(VLOOKUP($B1975,APガラス性能一覧!$A$2:$M$6097,4,0),"")</f>
        <v/>
      </c>
      <c r="F1975" s="68" t="str">
        <f>IFERROR(VLOOKUP($B1975,APガラス性能一覧!$A$2:$M$6097,5,0),"")</f>
        <v/>
      </c>
      <c r="G1975" s="68" t="str">
        <f>IFERROR(VLOOKUP($B1975,APガラス性能一覧!$A$2:$M$6097,6,0),"")</f>
        <v/>
      </c>
      <c r="H1975" s="68" t="str">
        <f>IFERROR(VLOOKUP($B1975,APガラス性能一覧!$A$2:$M$6097,7,0),"")</f>
        <v/>
      </c>
      <c r="I1975" s="68" t="str">
        <f>IFERROR(VLOOKUP($B1975,APガラス性能一覧!$A$2:$M$6097,8,0),"")</f>
        <v/>
      </c>
      <c r="J1975" s="68" t="str">
        <f>IFERROR(VLOOKUP($B1975,APガラス性能一覧!$A$2:$M$6097,9,0),"")</f>
        <v/>
      </c>
      <c r="K1975" s="68" t="str">
        <f>IFERROR(VLOOKUP($B1975,APガラス性能一覧!$A$2:$M$6097,10,0),"")</f>
        <v/>
      </c>
      <c r="L1975" s="68" t="str">
        <f>IFERROR(VLOOKUP($B1975,APガラス性能一覧!$A$2:$M$6097,11,0),"")</f>
        <v/>
      </c>
      <c r="M1975" s="68" t="str">
        <f>IFERROR(VLOOKUP($B1975,APガラス性能一覧!$A$2:$M$6097,12,0),"")</f>
        <v/>
      </c>
      <c r="N1975" s="68" t="str">
        <f>IFERROR(VLOOKUP($B1975,APガラス性能一覧!$A$2:$M$6097,13,0),"")</f>
        <v/>
      </c>
    </row>
    <row r="1976" spans="2:14" x14ac:dyDescent="0.4">
      <c r="B1976" s="68" t="str">
        <f>IF($D$2="","",IF($E$2=0.65,IFERROR(IF(INDEX(APガラス性能一覧!A:A,MATCH(ROW(B1970),APガラス性能一覧!$O:$O,0))="","",INDEX(APガラス性能一覧!A:A,MATCH(ROW(B1970),APガラス性能一覧!$O:$O,0))),""),IFERROR(IF(INDEX(APガラス性能一覧!A:A,MATCH(ROW(B1970),APガラス性能一覧!$N:$N,0))="","",INDEX(APガラス性能一覧!A:A,MATCH(ROW(B1970),APガラス性能一覧!$N:$N,0))),"")))</f>
        <v/>
      </c>
      <c r="C1976" s="68" t="str">
        <f>IFERROR(VLOOKUP($B1976,APガラス性能一覧!$A$2:$M$6097,2,0),"")</f>
        <v/>
      </c>
      <c r="D1976" s="68" t="str">
        <f>IFERROR(VLOOKUP($B1976,APガラス性能一覧!$A$2:$M$6097,3,0),"")</f>
        <v/>
      </c>
      <c r="E1976" s="68" t="str">
        <f>IFERROR(VLOOKUP($B1976,APガラス性能一覧!$A$2:$M$6097,4,0),"")</f>
        <v/>
      </c>
      <c r="F1976" s="68" t="str">
        <f>IFERROR(VLOOKUP($B1976,APガラス性能一覧!$A$2:$M$6097,5,0),"")</f>
        <v/>
      </c>
      <c r="G1976" s="68" t="str">
        <f>IFERROR(VLOOKUP($B1976,APガラス性能一覧!$A$2:$M$6097,6,0),"")</f>
        <v/>
      </c>
      <c r="H1976" s="68" t="str">
        <f>IFERROR(VLOOKUP($B1976,APガラス性能一覧!$A$2:$M$6097,7,0),"")</f>
        <v/>
      </c>
      <c r="I1976" s="68" t="str">
        <f>IFERROR(VLOOKUP($B1976,APガラス性能一覧!$A$2:$M$6097,8,0),"")</f>
        <v/>
      </c>
      <c r="J1976" s="68" t="str">
        <f>IFERROR(VLOOKUP($B1976,APガラス性能一覧!$A$2:$M$6097,9,0),"")</f>
        <v/>
      </c>
      <c r="K1976" s="68" t="str">
        <f>IFERROR(VLOOKUP($B1976,APガラス性能一覧!$A$2:$M$6097,10,0),"")</f>
        <v/>
      </c>
      <c r="L1976" s="68" t="str">
        <f>IFERROR(VLOOKUP($B1976,APガラス性能一覧!$A$2:$M$6097,11,0),"")</f>
        <v/>
      </c>
      <c r="M1976" s="68" t="str">
        <f>IFERROR(VLOOKUP($B1976,APガラス性能一覧!$A$2:$M$6097,12,0),"")</f>
        <v/>
      </c>
      <c r="N1976" s="68" t="str">
        <f>IFERROR(VLOOKUP($B1976,APガラス性能一覧!$A$2:$M$6097,13,0),"")</f>
        <v/>
      </c>
    </row>
    <row r="1977" spans="2:14" x14ac:dyDescent="0.4">
      <c r="B1977" s="68" t="str">
        <f>IF($D$2="","",IF($E$2=0.65,IFERROR(IF(INDEX(APガラス性能一覧!A:A,MATCH(ROW(B1971),APガラス性能一覧!$O:$O,0))="","",INDEX(APガラス性能一覧!A:A,MATCH(ROW(B1971),APガラス性能一覧!$O:$O,0))),""),IFERROR(IF(INDEX(APガラス性能一覧!A:A,MATCH(ROW(B1971),APガラス性能一覧!$N:$N,0))="","",INDEX(APガラス性能一覧!A:A,MATCH(ROW(B1971),APガラス性能一覧!$N:$N,0))),"")))</f>
        <v/>
      </c>
      <c r="C1977" s="68" t="str">
        <f>IFERROR(VLOOKUP($B1977,APガラス性能一覧!$A$2:$M$6097,2,0),"")</f>
        <v/>
      </c>
      <c r="D1977" s="68" t="str">
        <f>IFERROR(VLOOKUP($B1977,APガラス性能一覧!$A$2:$M$6097,3,0),"")</f>
        <v/>
      </c>
      <c r="E1977" s="68" t="str">
        <f>IFERROR(VLOOKUP($B1977,APガラス性能一覧!$A$2:$M$6097,4,0),"")</f>
        <v/>
      </c>
      <c r="F1977" s="68" t="str">
        <f>IFERROR(VLOOKUP($B1977,APガラス性能一覧!$A$2:$M$6097,5,0),"")</f>
        <v/>
      </c>
      <c r="G1977" s="68" t="str">
        <f>IFERROR(VLOOKUP($B1977,APガラス性能一覧!$A$2:$M$6097,6,0),"")</f>
        <v/>
      </c>
      <c r="H1977" s="68" t="str">
        <f>IFERROR(VLOOKUP($B1977,APガラス性能一覧!$A$2:$M$6097,7,0),"")</f>
        <v/>
      </c>
      <c r="I1977" s="68" t="str">
        <f>IFERROR(VLOOKUP($B1977,APガラス性能一覧!$A$2:$M$6097,8,0),"")</f>
        <v/>
      </c>
      <c r="J1977" s="68" t="str">
        <f>IFERROR(VLOOKUP($B1977,APガラス性能一覧!$A$2:$M$6097,9,0),"")</f>
        <v/>
      </c>
      <c r="K1977" s="68" t="str">
        <f>IFERROR(VLOOKUP($B1977,APガラス性能一覧!$A$2:$M$6097,10,0),"")</f>
        <v/>
      </c>
      <c r="L1977" s="68" t="str">
        <f>IFERROR(VLOOKUP($B1977,APガラス性能一覧!$A$2:$M$6097,11,0),"")</f>
        <v/>
      </c>
      <c r="M1977" s="68" t="str">
        <f>IFERROR(VLOOKUP($B1977,APガラス性能一覧!$A$2:$M$6097,12,0),"")</f>
        <v/>
      </c>
      <c r="N1977" s="68" t="str">
        <f>IFERROR(VLOOKUP($B1977,APガラス性能一覧!$A$2:$M$6097,13,0),"")</f>
        <v/>
      </c>
    </row>
    <row r="1978" spans="2:14" x14ac:dyDescent="0.4">
      <c r="B1978" s="68" t="str">
        <f>IF($D$2="","",IF($E$2=0.65,IFERROR(IF(INDEX(APガラス性能一覧!A:A,MATCH(ROW(B1972),APガラス性能一覧!$O:$O,0))="","",INDEX(APガラス性能一覧!A:A,MATCH(ROW(B1972),APガラス性能一覧!$O:$O,0))),""),IFERROR(IF(INDEX(APガラス性能一覧!A:A,MATCH(ROW(B1972),APガラス性能一覧!$N:$N,0))="","",INDEX(APガラス性能一覧!A:A,MATCH(ROW(B1972),APガラス性能一覧!$N:$N,0))),"")))</f>
        <v/>
      </c>
      <c r="C1978" s="68" t="str">
        <f>IFERROR(VLOOKUP($B1978,APガラス性能一覧!$A$2:$M$6097,2,0),"")</f>
        <v/>
      </c>
      <c r="D1978" s="68" t="str">
        <f>IFERROR(VLOOKUP($B1978,APガラス性能一覧!$A$2:$M$6097,3,0),"")</f>
        <v/>
      </c>
      <c r="E1978" s="68" t="str">
        <f>IFERROR(VLOOKUP($B1978,APガラス性能一覧!$A$2:$M$6097,4,0),"")</f>
        <v/>
      </c>
      <c r="F1978" s="68" t="str">
        <f>IFERROR(VLOOKUP($B1978,APガラス性能一覧!$A$2:$M$6097,5,0),"")</f>
        <v/>
      </c>
      <c r="G1978" s="68" t="str">
        <f>IFERROR(VLOOKUP($B1978,APガラス性能一覧!$A$2:$M$6097,6,0),"")</f>
        <v/>
      </c>
      <c r="H1978" s="68" t="str">
        <f>IFERROR(VLOOKUP($B1978,APガラス性能一覧!$A$2:$M$6097,7,0),"")</f>
        <v/>
      </c>
      <c r="I1978" s="68" t="str">
        <f>IFERROR(VLOOKUP($B1978,APガラス性能一覧!$A$2:$M$6097,8,0),"")</f>
        <v/>
      </c>
      <c r="J1978" s="68" t="str">
        <f>IFERROR(VLOOKUP($B1978,APガラス性能一覧!$A$2:$M$6097,9,0),"")</f>
        <v/>
      </c>
      <c r="K1978" s="68" t="str">
        <f>IFERROR(VLOOKUP($B1978,APガラス性能一覧!$A$2:$M$6097,10,0),"")</f>
        <v/>
      </c>
      <c r="L1978" s="68" t="str">
        <f>IFERROR(VLOOKUP($B1978,APガラス性能一覧!$A$2:$M$6097,11,0),"")</f>
        <v/>
      </c>
      <c r="M1978" s="68" t="str">
        <f>IFERROR(VLOOKUP($B1978,APガラス性能一覧!$A$2:$M$6097,12,0),"")</f>
        <v/>
      </c>
      <c r="N1978" s="68" t="str">
        <f>IFERROR(VLOOKUP($B1978,APガラス性能一覧!$A$2:$M$6097,13,0),"")</f>
        <v/>
      </c>
    </row>
    <row r="1979" spans="2:14" x14ac:dyDescent="0.4">
      <c r="B1979" s="68" t="str">
        <f>IF($D$2="","",IF($E$2=0.65,IFERROR(IF(INDEX(APガラス性能一覧!A:A,MATCH(ROW(B1973),APガラス性能一覧!$O:$O,0))="","",INDEX(APガラス性能一覧!A:A,MATCH(ROW(B1973),APガラス性能一覧!$O:$O,0))),""),IFERROR(IF(INDEX(APガラス性能一覧!A:A,MATCH(ROW(B1973),APガラス性能一覧!$N:$N,0))="","",INDEX(APガラス性能一覧!A:A,MATCH(ROW(B1973),APガラス性能一覧!$N:$N,0))),"")))</f>
        <v/>
      </c>
      <c r="C1979" s="68" t="str">
        <f>IFERROR(VLOOKUP($B1979,APガラス性能一覧!$A$2:$M$6097,2,0),"")</f>
        <v/>
      </c>
      <c r="D1979" s="68" t="str">
        <f>IFERROR(VLOOKUP($B1979,APガラス性能一覧!$A$2:$M$6097,3,0),"")</f>
        <v/>
      </c>
      <c r="E1979" s="68" t="str">
        <f>IFERROR(VLOOKUP($B1979,APガラス性能一覧!$A$2:$M$6097,4,0),"")</f>
        <v/>
      </c>
      <c r="F1979" s="68" t="str">
        <f>IFERROR(VLOOKUP($B1979,APガラス性能一覧!$A$2:$M$6097,5,0),"")</f>
        <v/>
      </c>
      <c r="G1979" s="68" t="str">
        <f>IFERROR(VLOOKUP($B1979,APガラス性能一覧!$A$2:$M$6097,6,0),"")</f>
        <v/>
      </c>
      <c r="H1979" s="68" t="str">
        <f>IFERROR(VLOOKUP($B1979,APガラス性能一覧!$A$2:$M$6097,7,0),"")</f>
        <v/>
      </c>
      <c r="I1979" s="68" t="str">
        <f>IFERROR(VLOOKUP($B1979,APガラス性能一覧!$A$2:$M$6097,8,0),"")</f>
        <v/>
      </c>
      <c r="J1979" s="68" t="str">
        <f>IFERROR(VLOOKUP($B1979,APガラス性能一覧!$A$2:$M$6097,9,0),"")</f>
        <v/>
      </c>
      <c r="K1979" s="68" t="str">
        <f>IFERROR(VLOOKUP($B1979,APガラス性能一覧!$A$2:$M$6097,10,0),"")</f>
        <v/>
      </c>
      <c r="L1979" s="68" t="str">
        <f>IFERROR(VLOOKUP($B1979,APガラス性能一覧!$A$2:$M$6097,11,0),"")</f>
        <v/>
      </c>
      <c r="M1979" s="68" t="str">
        <f>IFERROR(VLOOKUP($B1979,APガラス性能一覧!$A$2:$M$6097,12,0),"")</f>
        <v/>
      </c>
      <c r="N1979" s="68" t="str">
        <f>IFERROR(VLOOKUP($B1979,APガラス性能一覧!$A$2:$M$6097,13,0),"")</f>
        <v/>
      </c>
    </row>
    <row r="1980" spans="2:14" x14ac:dyDescent="0.4">
      <c r="B1980" s="68" t="str">
        <f>IF($D$2="","",IF($E$2=0.65,IFERROR(IF(INDEX(APガラス性能一覧!A:A,MATCH(ROW(B1974),APガラス性能一覧!$O:$O,0))="","",INDEX(APガラス性能一覧!A:A,MATCH(ROW(B1974),APガラス性能一覧!$O:$O,0))),""),IFERROR(IF(INDEX(APガラス性能一覧!A:A,MATCH(ROW(B1974),APガラス性能一覧!$N:$N,0))="","",INDEX(APガラス性能一覧!A:A,MATCH(ROW(B1974),APガラス性能一覧!$N:$N,0))),"")))</f>
        <v/>
      </c>
      <c r="C1980" s="68" t="str">
        <f>IFERROR(VLOOKUP($B1980,APガラス性能一覧!$A$2:$M$6097,2,0),"")</f>
        <v/>
      </c>
      <c r="D1980" s="68" t="str">
        <f>IFERROR(VLOOKUP($B1980,APガラス性能一覧!$A$2:$M$6097,3,0),"")</f>
        <v/>
      </c>
      <c r="E1980" s="68" t="str">
        <f>IFERROR(VLOOKUP($B1980,APガラス性能一覧!$A$2:$M$6097,4,0),"")</f>
        <v/>
      </c>
      <c r="F1980" s="68" t="str">
        <f>IFERROR(VLOOKUP($B1980,APガラス性能一覧!$A$2:$M$6097,5,0),"")</f>
        <v/>
      </c>
      <c r="G1980" s="68" t="str">
        <f>IFERROR(VLOOKUP($B1980,APガラス性能一覧!$A$2:$M$6097,6,0),"")</f>
        <v/>
      </c>
      <c r="H1980" s="68" t="str">
        <f>IFERROR(VLOOKUP($B1980,APガラス性能一覧!$A$2:$M$6097,7,0),"")</f>
        <v/>
      </c>
      <c r="I1980" s="68" t="str">
        <f>IFERROR(VLOOKUP($B1980,APガラス性能一覧!$A$2:$M$6097,8,0),"")</f>
        <v/>
      </c>
      <c r="J1980" s="68" t="str">
        <f>IFERROR(VLOOKUP($B1980,APガラス性能一覧!$A$2:$M$6097,9,0),"")</f>
        <v/>
      </c>
      <c r="K1980" s="68" t="str">
        <f>IFERROR(VLOOKUP($B1980,APガラス性能一覧!$A$2:$M$6097,10,0),"")</f>
        <v/>
      </c>
      <c r="L1980" s="68" t="str">
        <f>IFERROR(VLOOKUP($B1980,APガラス性能一覧!$A$2:$M$6097,11,0),"")</f>
        <v/>
      </c>
      <c r="M1980" s="68" t="str">
        <f>IFERROR(VLOOKUP($B1980,APガラス性能一覧!$A$2:$M$6097,12,0),"")</f>
        <v/>
      </c>
      <c r="N1980" s="68" t="str">
        <f>IFERROR(VLOOKUP($B1980,APガラス性能一覧!$A$2:$M$6097,13,0),"")</f>
        <v/>
      </c>
    </row>
    <row r="1981" spans="2:14" x14ac:dyDescent="0.4">
      <c r="B1981" s="68" t="str">
        <f>IF($D$2="","",IF($E$2=0.65,IFERROR(IF(INDEX(APガラス性能一覧!A:A,MATCH(ROW(B1975),APガラス性能一覧!$O:$O,0))="","",INDEX(APガラス性能一覧!A:A,MATCH(ROW(B1975),APガラス性能一覧!$O:$O,0))),""),IFERROR(IF(INDEX(APガラス性能一覧!A:A,MATCH(ROW(B1975),APガラス性能一覧!$N:$N,0))="","",INDEX(APガラス性能一覧!A:A,MATCH(ROW(B1975),APガラス性能一覧!$N:$N,0))),"")))</f>
        <v/>
      </c>
      <c r="C1981" s="68" t="str">
        <f>IFERROR(VLOOKUP($B1981,APガラス性能一覧!$A$2:$M$6097,2,0),"")</f>
        <v/>
      </c>
      <c r="D1981" s="68" t="str">
        <f>IFERROR(VLOOKUP($B1981,APガラス性能一覧!$A$2:$M$6097,3,0),"")</f>
        <v/>
      </c>
      <c r="E1981" s="68" t="str">
        <f>IFERROR(VLOOKUP($B1981,APガラス性能一覧!$A$2:$M$6097,4,0),"")</f>
        <v/>
      </c>
      <c r="F1981" s="68" t="str">
        <f>IFERROR(VLOOKUP($B1981,APガラス性能一覧!$A$2:$M$6097,5,0),"")</f>
        <v/>
      </c>
      <c r="G1981" s="68" t="str">
        <f>IFERROR(VLOOKUP($B1981,APガラス性能一覧!$A$2:$M$6097,6,0),"")</f>
        <v/>
      </c>
      <c r="H1981" s="68" t="str">
        <f>IFERROR(VLOOKUP($B1981,APガラス性能一覧!$A$2:$M$6097,7,0),"")</f>
        <v/>
      </c>
      <c r="I1981" s="68" t="str">
        <f>IFERROR(VLOOKUP($B1981,APガラス性能一覧!$A$2:$M$6097,8,0),"")</f>
        <v/>
      </c>
      <c r="J1981" s="68" t="str">
        <f>IFERROR(VLOOKUP($B1981,APガラス性能一覧!$A$2:$M$6097,9,0),"")</f>
        <v/>
      </c>
      <c r="K1981" s="68" t="str">
        <f>IFERROR(VLOOKUP($B1981,APガラス性能一覧!$A$2:$M$6097,10,0),"")</f>
        <v/>
      </c>
      <c r="L1981" s="68" t="str">
        <f>IFERROR(VLOOKUP($B1981,APガラス性能一覧!$A$2:$M$6097,11,0),"")</f>
        <v/>
      </c>
      <c r="M1981" s="68" t="str">
        <f>IFERROR(VLOOKUP($B1981,APガラス性能一覧!$A$2:$M$6097,12,0),"")</f>
        <v/>
      </c>
      <c r="N1981" s="68" t="str">
        <f>IFERROR(VLOOKUP($B1981,APガラス性能一覧!$A$2:$M$6097,13,0),"")</f>
        <v/>
      </c>
    </row>
    <row r="1982" spans="2:14" x14ac:dyDescent="0.4">
      <c r="B1982" s="68" t="str">
        <f>IF($D$2="","",IF($E$2=0.65,IFERROR(IF(INDEX(APガラス性能一覧!A:A,MATCH(ROW(B1976),APガラス性能一覧!$O:$O,0))="","",INDEX(APガラス性能一覧!A:A,MATCH(ROW(B1976),APガラス性能一覧!$O:$O,0))),""),IFERROR(IF(INDEX(APガラス性能一覧!A:A,MATCH(ROW(B1976),APガラス性能一覧!$N:$N,0))="","",INDEX(APガラス性能一覧!A:A,MATCH(ROW(B1976),APガラス性能一覧!$N:$N,0))),"")))</f>
        <v/>
      </c>
      <c r="C1982" s="68" t="str">
        <f>IFERROR(VLOOKUP($B1982,APガラス性能一覧!$A$2:$M$6097,2,0),"")</f>
        <v/>
      </c>
      <c r="D1982" s="68" t="str">
        <f>IFERROR(VLOOKUP($B1982,APガラス性能一覧!$A$2:$M$6097,3,0),"")</f>
        <v/>
      </c>
      <c r="E1982" s="68" t="str">
        <f>IFERROR(VLOOKUP($B1982,APガラス性能一覧!$A$2:$M$6097,4,0),"")</f>
        <v/>
      </c>
      <c r="F1982" s="68" t="str">
        <f>IFERROR(VLOOKUP($B1982,APガラス性能一覧!$A$2:$M$6097,5,0),"")</f>
        <v/>
      </c>
      <c r="G1982" s="68" t="str">
        <f>IFERROR(VLOOKUP($B1982,APガラス性能一覧!$A$2:$M$6097,6,0),"")</f>
        <v/>
      </c>
      <c r="H1982" s="68" t="str">
        <f>IFERROR(VLOOKUP($B1982,APガラス性能一覧!$A$2:$M$6097,7,0),"")</f>
        <v/>
      </c>
      <c r="I1982" s="68" t="str">
        <f>IFERROR(VLOOKUP($B1982,APガラス性能一覧!$A$2:$M$6097,8,0),"")</f>
        <v/>
      </c>
      <c r="J1982" s="68" t="str">
        <f>IFERROR(VLOOKUP($B1982,APガラス性能一覧!$A$2:$M$6097,9,0),"")</f>
        <v/>
      </c>
      <c r="K1982" s="68" t="str">
        <f>IFERROR(VLOOKUP($B1982,APガラス性能一覧!$A$2:$M$6097,10,0),"")</f>
        <v/>
      </c>
      <c r="L1982" s="68" t="str">
        <f>IFERROR(VLOOKUP($B1982,APガラス性能一覧!$A$2:$M$6097,11,0),"")</f>
        <v/>
      </c>
      <c r="M1982" s="68" t="str">
        <f>IFERROR(VLOOKUP($B1982,APガラス性能一覧!$A$2:$M$6097,12,0),"")</f>
        <v/>
      </c>
      <c r="N1982" s="68" t="str">
        <f>IFERROR(VLOOKUP($B1982,APガラス性能一覧!$A$2:$M$6097,13,0),"")</f>
        <v/>
      </c>
    </row>
    <row r="1983" spans="2:14" x14ac:dyDescent="0.4">
      <c r="B1983" s="68" t="str">
        <f>IF($D$2="","",IF($E$2=0.65,IFERROR(IF(INDEX(APガラス性能一覧!A:A,MATCH(ROW(B1977),APガラス性能一覧!$O:$O,0))="","",INDEX(APガラス性能一覧!A:A,MATCH(ROW(B1977),APガラス性能一覧!$O:$O,0))),""),IFERROR(IF(INDEX(APガラス性能一覧!A:A,MATCH(ROW(B1977),APガラス性能一覧!$N:$N,0))="","",INDEX(APガラス性能一覧!A:A,MATCH(ROW(B1977),APガラス性能一覧!$N:$N,0))),"")))</f>
        <v/>
      </c>
      <c r="C1983" s="68" t="str">
        <f>IFERROR(VLOOKUP($B1983,APガラス性能一覧!$A$2:$M$6097,2,0),"")</f>
        <v/>
      </c>
      <c r="D1983" s="68" t="str">
        <f>IFERROR(VLOOKUP($B1983,APガラス性能一覧!$A$2:$M$6097,3,0),"")</f>
        <v/>
      </c>
      <c r="E1983" s="68" t="str">
        <f>IFERROR(VLOOKUP($B1983,APガラス性能一覧!$A$2:$M$6097,4,0),"")</f>
        <v/>
      </c>
      <c r="F1983" s="68" t="str">
        <f>IFERROR(VLOOKUP($B1983,APガラス性能一覧!$A$2:$M$6097,5,0),"")</f>
        <v/>
      </c>
      <c r="G1983" s="68" t="str">
        <f>IFERROR(VLOOKUP($B1983,APガラス性能一覧!$A$2:$M$6097,6,0),"")</f>
        <v/>
      </c>
      <c r="H1983" s="68" t="str">
        <f>IFERROR(VLOOKUP($B1983,APガラス性能一覧!$A$2:$M$6097,7,0),"")</f>
        <v/>
      </c>
      <c r="I1983" s="68" t="str">
        <f>IFERROR(VLOOKUP($B1983,APガラス性能一覧!$A$2:$M$6097,8,0),"")</f>
        <v/>
      </c>
      <c r="J1983" s="68" t="str">
        <f>IFERROR(VLOOKUP($B1983,APガラス性能一覧!$A$2:$M$6097,9,0),"")</f>
        <v/>
      </c>
      <c r="K1983" s="68" t="str">
        <f>IFERROR(VLOOKUP($B1983,APガラス性能一覧!$A$2:$M$6097,10,0),"")</f>
        <v/>
      </c>
      <c r="L1983" s="68" t="str">
        <f>IFERROR(VLOOKUP($B1983,APガラス性能一覧!$A$2:$M$6097,11,0),"")</f>
        <v/>
      </c>
      <c r="M1983" s="68" t="str">
        <f>IFERROR(VLOOKUP($B1983,APガラス性能一覧!$A$2:$M$6097,12,0),"")</f>
        <v/>
      </c>
      <c r="N1983" s="68" t="str">
        <f>IFERROR(VLOOKUP($B1983,APガラス性能一覧!$A$2:$M$6097,13,0),"")</f>
        <v/>
      </c>
    </row>
    <row r="1984" spans="2:14" x14ac:dyDescent="0.4">
      <c r="B1984" s="68" t="str">
        <f>IF($D$2="","",IF($E$2=0.65,IFERROR(IF(INDEX(APガラス性能一覧!A:A,MATCH(ROW(B1978),APガラス性能一覧!$O:$O,0))="","",INDEX(APガラス性能一覧!A:A,MATCH(ROW(B1978),APガラス性能一覧!$O:$O,0))),""),IFERROR(IF(INDEX(APガラス性能一覧!A:A,MATCH(ROW(B1978),APガラス性能一覧!$N:$N,0))="","",INDEX(APガラス性能一覧!A:A,MATCH(ROW(B1978),APガラス性能一覧!$N:$N,0))),"")))</f>
        <v/>
      </c>
      <c r="C1984" s="68" t="str">
        <f>IFERROR(VLOOKUP($B1984,APガラス性能一覧!$A$2:$M$6097,2,0),"")</f>
        <v/>
      </c>
      <c r="D1984" s="68" t="str">
        <f>IFERROR(VLOOKUP($B1984,APガラス性能一覧!$A$2:$M$6097,3,0),"")</f>
        <v/>
      </c>
      <c r="E1984" s="68" t="str">
        <f>IFERROR(VLOOKUP($B1984,APガラス性能一覧!$A$2:$M$6097,4,0),"")</f>
        <v/>
      </c>
      <c r="F1984" s="68" t="str">
        <f>IFERROR(VLOOKUP($B1984,APガラス性能一覧!$A$2:$M$6097,5,0),"")</f>
        <v/>
      </c>
      <c r="G1984" s="68" t="str">
        <f>IFERROR(VLOOKUP($B1984,APガラス性能一覧!$A$2:$M$6097,6,0),"")</f>
        <v/>
      </c>
      <c r="H1984" s="68" t="str">
        <f>IFERROR(VLOOKUP($B1984,APガラス性能一覧!$A$2:$M$6097,7,0),"")</f>
        <v/>
      </c>
      <c r="I1984" s="68" t="str">
        <f>IFERROR(VLOOKUP($B1984,APガラス性能一覧!$A$2:$M$6097,8,0),"")</f>
        <v/>
      </c>
      <c r="J1984" s="68" t="str">
        <f>IFERROR(VLOOKUP($B1984,APガラス性能一覧!$A$2:$M$6097,9,0),"")</f>
        <v/>
      </c>
      <c r="K1984" s="68" t="str">
        <f>IFERROR(VLOOKUP($B1984,APガラス性能一覧!$A$2:$M$6097,10,0),"")</f>
        <v/>
      </c>
      <c r="L1984" s="68" t="str">
        <f>IFERROR(VLOOKUP($B1984,APガラス性能一覧!$A$2:$M$6097,11,0),"")</f>
        <v/>
      </c>
      <c r="M1984" s="68" t="str">
        <f>IFERROR(VLOOKUP($B1984,APガラス性能一覧!$A$2:$M$6097,12,0),"")</f>
        <v/>
      </c>
      <c r="N1984" s="68" t="str">
        <f>IFERROR(VLOOKUP($B1984,APガラス性能一覧!$A$2:$M$6097,13,0),"")</f>
        <v/>
      </c>
    </row>
    <row r="1985" spans="2:14" x14ac:dyDescent="0.4">
      <c r="B1985" s="68" t="str">
        <f>IF($D$2="","",IF($E$2=0.65,IFERROR(IF(INDEX(APガラス性能一覧!A:A,MATCH(ROW(B1979),APガラス性能一覧!$O:$O,0))="","",INDEX(APガラス性能一覧!A:A,MATCH(ROW(B1979),APガラス性能一覧!$O:$O,0))),""),IFERROR(IF(INDEX(APガラス性能一覧!A:A,MATCH(ROW(B1979),APガラス性能一覧!$N:$N,0))="","",INDEX(APガラス性能一覧!A:A,MATCH(ROW(B1979),APガラス性能一覧!$N:$N,0))),"")))</f>
        <v/>
      </c>
      <c r="C1985" s="68" t="str">
        <f>IFERROR(VLOOKUP($B1985,APガラス性能一覧!$A$2:$M$6097,2,0),"")</f>
        <v/>
      </c>
      <c r="D1985" s="68" t="str">
        <f>IFERROR(VLOOKUP($B1985,APガラス性能一覧!$A$2:$M$6097,3,0),"")</f>
        <v/>
      </c>
      <c r="E1985" s="68" t="str">
        <f>IFERROR(VLOOKUP($B1985,APガラス性能一覧!$A$2:$M$6097,4,0),"")</f>
        <v/>
      </c>
      <c r="F1985" s="68" t="str">
        <f>IFERROR(VLOOKUP($B1985,APガラス性能一覧!$A$2:$M$6097,5,0),"")</f>
        <v/>
      </c>
      <c r="G1985" s="68" t="str">
        <f>IFERROR(VLOOKUP($B1985,APガラス性能一覧!$A$2:$M$6097,6,0),"")</f>
        <v/>
      </c>
      <c r="H1985" s="68" t="str">
        <f>IFERROR(VLOOKUP($B1985,APガラス性能一覧!$A$2:$M$6097,7,0),"")</f>
        <v/>
      </c>
      <c r="I1985" s="68" t="str">
        <f>IFERROR(VLOOKUP($B1985,APガラス性能一覧!$A$2:$M$6097,8,0),"")</f>
        <v/>
      </c>
      <c r="J1985" s="68" t="str">
        <f>IFERROR(VLOOKUP($B1985,APガラス性能一覧!$A$2:$M$6097,9,0),"")</f>
        <v/>
      </c>
      <c r="K1985" s="68" t="str">
        <f>IFERROR(VLOOKUP($B1985,APガラス性能一覧!$A$2:$M$6097,10,0),"")</f>
        <v/>
      </c>
      <c r="L1985" s="68" t="str">
        <f>IFERROR(VLOOKUP($B1985,APガラス性能一覧!$A$2:$M$6097,11,0),"")</f>
        <v/>
      </c>
      <c r="M1985" s="68" t="str">
        <f>IFERROR(VLOOKUP($B1985,APガラス性能一覧!$A$2:$M$6097,12,0),"")</f>
        <v/>
      </c>
      <c r="N1985" s="68" t="str">
        <f>IFERROR(VLOOKUP($B1985,APガラス性能一覧!$A$2:$M$6097,13,0),"")</f>
        <v/>
      </c>
    </row>
    <row r="1986" spans="2:14" x14ac:dyDescent="0.4">
      <c r="B1986" s="68" t="str">
        <f>IF($D$2="","",IF($E$2=0.65,IFERROR(IF(INDEX(APガラス性能一覧!A:A,MATCH(ROW(B1980),APガラス性能一覧!$O:$O,0))="","",INDEX(APガラス性能一覧!A:A,MATCH(ROW(B1980),APガラス性能一覧!$O:$O,0))),""),IFERROR(IF(INDEX(APガラス性能一覧!A:A,MATCH(ROW(B1980),APガラス性能一覧!$N:$N,0))="","",INDEX(APガラス性能一覧!A:A,MATCH(ROW(B1980),APガラス性能一覧!$N:$N,0))),"")))</f>
        <v/>
      </c>
      <c r="C1986" s="68" t="str">
        <f>IFERROR(VLOOKUP($B1986,APガラス性能一覧!$A$2:$M$6097,2,0),"")</f>
        <v/>
      </c>
      <c r="D1986" s="68" t="str">
        <f>IFERROR(VLOOKUP($B1986,APガラス性能一覧!$A$2:$M$6097,3,0),"")</f>
        <v/>
      </c>
      <c r="E1986" s="68" t="str">
        <f>IFERROR(VLOOKUP($B1986,APガラス性能一覧!$A$2:$M$6097,4,0),"")</f>
        <v/>
      </c>
      <c r="F1986" s="68" t="str">
        <f>IFERROR(VLOOKUP($B1986,APガラス性能一覧!$A$2:$M$6097,5,0),"")</f>
        <v/>
      </c>
      <c r="G1986" s="68" t="str">
        <f>IFERROR(VLOOKUP($B1986,APガラス性能一覧!$A$2:$M$6097,6,0),"")</f>
        <v/>
      </c>
      <c r="H1986" s="68" t="str">
        <f>IFERROR(VLOOKUP($B1986,APガラス性能一覧!$A$2:$M$6097,7,0),"")</f>
        <v/>
      </c>
      <c r="I1986" s="68" t="str">
        <f>IFERROR(VLOOKUP($B1986,APガラス性能一覧!$A$2:$M$6097,8,0),"")</f>
        <v/>
      </c>
      <c r="J1986" s="68" t="str">
        <f>IFERROR(VLOOKUP($B1986,APガラス性能一覧!$A$2:$M$6097,9,0),"")</f>
        <v/>
      </c>
      <c r="K1986" s="68" t="str">
        <f>IFERROR(VLOOKUP($B1986,APガラス性能一覧!$A$2:$M$6097,10,0),"")</f>
        <v/>
      </c>
      <c r="L1986" s="68" t="str">
        <f>IFERROR(VLOOKUP($B1986,APガラス性能一覧!$A$2:$M$6097,11,0),"")</f>
        <v/>
      </c>
      <c r="M1986" s="68" t="str">
        <f>IFERROR(VLOOKUP($B1986,APガラス性能一覧!$A$2:$M$6097,12,0),"")</f>
        <v/>
      </c>
      <c r="N1986" s="68" t="str">
        <f>IFERROR(VLOOKUP($B1986,APガラス性能一覧!$A$2:$M$6097,13,0),"")</f>
        <v/>
      </c>
    </row>
    <row r="1987" spans="2:14" x14ac:dyDescent="0.4">
      <c r="B1987" s="68" t="str">
        <f>IF($D$2="","",IF($E$2=0.65,IFERROR(IF(INDEX(APガラス性能一覧!A:A,MATCH(ROW(B1981),APガラス性能一覧!$O:$O,0))="","",INDEX(APガラス性能一覧!A:A,MATCH(ROW(B1981),APガラス性能一覧!$O:$O,0))),""),IFERROR(IF(INDEX(APガラス性能一覧!A:A,MATCH(ROW(B1981),APガラス性能一覧!$N:$N,0))="","",INDEX(APガラス性能一覧!A:A,MATCH(ROW(B1981),APガラス性能一覧!$N:$N,0))),"")))</f>
        <v/>
      </c>
      <c r="C1987" s="68" t="str">
        <f>IFERROR(VLOOKUP($B1987,APガラス性能一覧!$A$2:$M$6097,2,0),"")</f>
        <v/>
      </c>
      <c r="D1987" s="68" t="str">
        <f>IFERROR(VLOOKUP($B1987,APガラス性能一覧!$A$2:$M$6097,3,0),"")</f>
        <v/>
      </c>
      <c r="E1987" s="68" t="str">
        <f>IFERROR(VLOOKUP($B1987,APガラス性能一覧!$A$2:$M$6097,4,0),"")</f>
        <v/>
      </c>
      <c r="F1987" s="68" t="str">
        <f>IFERROR(VLOOKUP($B1987,APガラス性能一覧!$A$2:$M$6097,5,0),"")</f>
        <v/>
      </c>
      <c r="G1987" s="68" t="str">
        <f>IFERROR(VLOOKUP($B1987,APガラス性能一覧!$A$2:$M$6097,6,0),"")</f>
        <v/>
      </c>
      <c r="H1987" s="68" t="str">
        <f>IFERROR(VLOOKUP($B1987,APガラス性能一覧!$A$2:$M$6097,7,0),"")</f>
        <v/>
      </c>
      <c r="I1987" s="68" t="str">
        <f>IFERROR(VLOOKUP($B1987,APガラス性能一覧!$A$2:$M$6097,8,0),"")</f>
        <v/>
      </c>
      <c r="J1987" s="68" t="str">
        <f>IFERROR(VLOOKUP($B1987,APガラス性能一覧!$A$2:$M$6097,9,0),"")</f>
        <v/>
      </c>
      <c r="K1987" s="68" t="str">
        <f>IFERROR(VLOOKUP($B1987,APガラス性能一覧!$A$2:$M$6097,10,0),"")</f>
        <v/>
      </c>
      <c r="L1987" s="68" t="str">
        <f>IFERROR(VLOOKUP($B1987,APガラス性能一覧!$A$2:$M$6097,11,0),"")</f>
        <v/>
      </c>
      <c r="M1987" s="68" t="str">
        <f>IFERROR(VLOOKUP($B1987,APガラス性能一覧!$A$2:$M$6097,12,0),"")</f>
        <v/>
      </c>
      <c r="N1987" s="68" t="str">
        <f>IFERROR(VLOOKUP($B1987,APガラス性能一覧!$A$2:$M$6097,13,0),"")</f>
        <v/>
      </c>
    </row>
    <row r="1988" spans="2:14" x14ac:dyDescent="0.4">
      <c r="B1988" s="68" t="str">
        <f>IF($D$2="","",IF($E$2=0.65,IFERROR(IF(INDEX(APガラス性能一覧!A:A,MATCH(ROW(B1982),APガラス性能一覧!$O:$O,0))="","",INDEX(APガラス性能一覧!A:A,MATCH(ROW(B1982),APガラス性能一覧!$O:$O,0))),""),IFERROR(IF(INDEX(APガラス性能一覧!A:A,MATCH(ROW(B1982),APガラス性能一覧!$N:$N,0))="","",INDEX(APガラス性能一覧!A:A,MATCH(ROW(B1982),APガラス性能一覧!$N:$N,0))),"")))</f>
        <v/>
      </c>
      <c r="C1988" s="68" t="str">
        <f>IFERROR(VLOOKUP($B1988,APガラス性能一覧!$A$2:$M$6097,2,0),"")</f>
        <v/>
      </c>
      <c r="D1988" s="68" t="str">
        <f>IFERROR(VLOOKUP($B1988,APガラス性能一覧!$A$2:$M$6097,3,0),"")</f>
        <v/>
      </c>
      <c r="E1988" s="68" t="str">
        <f>IFERROR(VLOOKUP($B1988,APガラス性能一覧!$A$2:$M$6097,4,0),"")</f>
        <v/>
      </c>
      <c r="F1988" s="68" t="str">
        <f>IFERROR(VLOOKUP($B1988,APガラス性能一覧!$A$2:$M$6097,5,0),"")</f>
        <v/>
      </c>
      <c r="G1988" s="68" t="str">
        <f>IFERROR(VLOOKUP($B1988,APガラス性能一覧!$A$2:$M$6097,6,0),"")</f>
        <v/>
      </c>
      <c r="H1988" s="68" t="str">
        <f>IFERROR(VLOOKUP($B1988,APガラス性能一覧!$A$2:$M$6097,7,0),"")</f>
        <v/>
      </c>
      <c r="I1988" s="68" t="str">
        <f>IFERROR(VLOOKUP($B1988,APガラス性能一覧!$A$2:$M$6097,8,0),"")</f>
        <v/>
      </c>
      <c r="J1988" s="68" t="str">
        <f>IFERROR(VLOOKUP($B1988,APガラス性能一覧!$A$2:$M$6097,9,0),"")</f>
        <v/>
      </c>
      <c r="K1988" s="68" t="str">
        <f>IFERROR(VLOOKUP($B1988,APガラス性能一覧!$A$2:$M$6097,10,0),"")</f>
        <v/>
      </c>
      <c r="L1988" s="68" t="str">
        <f>IFERROR(VLOOKUP($B1988,APガラス性能一覧!$A$2:$M$6097,11,0),"")</f>
        <v/>
      </c>
      <c r="M1988" s="68" t="str">
        <f>IFERROR(VLOOKUP($B1988,APガラス性能一覧!$A$2:$M$6097,12,0),"")</f>
        <v/>
      </c>
      <c r="N1988" s="68" t="str">
        <f>IFERROR(VLOOKUP($B1988,APガラス性能一覧!$A$2:$M$6097,13,0),"")</f>
        <v/>
      </c>
    </row>
    <row r="1989" spans="2:14" x14ac:dyDescent="0.4">
      <c r="B1989" s="68" t="str">
        <f>IF($D$2="","",IF($E$2=0.65,IFERROR(IF(INDEX(APガラス性能一覧!A:A,MATCH(ROW(B1983),APガラス性能一覧!$O:$O,0))="","",INDEX(APガラス性能一覧!A:A,MATCH(ROW(B1983),APガラス性能一覧!$O:$O,0))),""),IFERROR(IF(INDEX(APガラス性能一覧!A:A,MATCH(ROW(B1983),APガラス性能一覧!$N:$N,0))="","",INDEX(APガラス性能一覧!A:A,MATCH(ROW(B1983),APガラス性能一覧!$N:$N,0))),"")))</f>
        <v/>
      </c>
      <c r="C1989" s="68" t="str">
        <f>IFERROR(VLOOKUP($B1989,APガラス性能一覧!$A$2:$M$6097,2,0),"")</f>
        <v/>
      </c>
      <c r="D1989" s="68" t="str">
        <f>IFERROR(VLOOKUP($B1989,APガラス性能一覧!$A$2:$M$6097,3,0),"")</f>
        <v/>
      </c>
      <c r="E1989" s="68" t="str">
        <f>IFERROR(VLOOKUP($B1989,APガラス性能一覧!$A$2:$M$6097,4,0),"")</f>
        <v/>
      </c>
      <c r="F1989" s="68" t="str">
        <f>IFERROR(VLOOKUP($B1989,APガラス性能一覧!$A$2:$M$6097,5,0),"")</f>
        <v/>
      </c>
      <c r="G1989" s="68" t="str">
        <f>IFERROR(VLOOKUP($B1989,APガラス性能一覧!$A$2:$M$6097,6,0),"")</f>
        <v/>
      </c>
      <c r="H1989" s="68" t="str">
        <f>IFERROR(VLOOKUP($B1989,APガラス性能一覧!$A$2:$M$6097,7,0),"")</f>
        <v/>
      </c>
      <c r="I1989" s="68" t="str">
        <f>IFERROR(VLOOKUP($B1989,APガラス性能一覧!$A$2:$M$6097,8,0),"")</f>
        <v/>
      </c>
      <c r="J1989" s="68" t="str">
        <f>IFERROR(VLOOKUP($B1989,APガラス性能一覧!$A$2:$M$6097,9,0),"")</f>
        <v/>
      </c>
      <c r="K1989" s="68" t="str">
        <f>IFERROR(VLOOKUP($B1989,APガラス性能一覧!$A$2:$M$6097,10,0),"")</f>
        <v/>
      </c>
      <c r="L1989" s="68" t="str">
        <f>IFERROR(VLOOKUP($B1989,APガラス性能一覧!$A$2:$M$6097,11,0),"")</f>
        <v/>
      </c>
      <c r="M1989" s="68" t="str">
        <f>IFERROR(VLOOKUP($B1989,APガラス性能一覧!$A$2:$M$6097,12,0),"")</f>
        <v/>
      </c>
      <c r="N1989" s="68" t="str">
        <f>IFERROR(VLOOKUP($B1989,APガラス性能一覧!$A$2:$M$6097,13,0),"")</f>
        <v/>
      </c>
    </row>
    <row r="1990" spans="2:14" x14ac:dyDescent="0.4">
      <c r="B1990" s="68" t="str">
        <f>IF($D$2="","",IF($E$2=0.65,IFERROR(IF(INDEX(APガラス性能一覧!A:A,MATCH(ROW(B1984),APガラス性能一覧!$O:$O,0))="","",INDEX(APガラス性能一覧!A:A,MATCH(ROW(B1984),APガラス性能一覧!$O:$O,0))),""),IFERROR(IF(INDEX(APガラス性能一覧!A:A,MATCH(ROW(B1984),APガラス性能一覧!$N:$N,0))="","",INDEX(APガラス性能一覧!A:A,MATCH(ROW(B1984),APガラス性能一覧!$N:$N,0))),"")))</f>
        <v/>
      </c>
      <c r="C1990" s="68" t="str">
        <f>IFERROR(VLOOKUP($B1990,APガラス性能一覧!$A$2:$M$6097,2,0),"")</f>
        <v/>
      </c>
      <c r="D1990" s="68" t="str">
        <f>IFERROR(VLOOKUP($B1990,APガラス性能一覧!$A$2:$M$6097,3,0),"")</f>
        <v/>
      </c>
      <c r="E1990" s="68" t="str">
        <f>IFERROR(VLOOKUP($B1990,APガラス性能一覧!$A$2:$M$6097,4,0),"")</f>
        <v/>
      </c>
      <c r="F1990" s="68" t="str">
        <f>IFERROR(VLOOKUP($B1990,APガラス性能一覧!$A$2:$M$6097,5,0),"")</f>
        <v/>
      </c>
      <c r="G1990" s="68" t="str">
        <f>IFERROR(VLOOKUP($B1990,APガラス性能一覧!$A$2:$M$6097,6,0),"")</f>
        <v/>
      </c>
      <c r="H1990" s="68" t="str">
        <f>IFERROR(VLOOKUP($B1990,APガラス性能一覧!$A$2:$M$6097,7,0),"")</f>
        <v/>
      </c>
      <c r="I1990" s="68" t="str">
        <f>IFERROR(VLOOKUP($B1990,APガラス性能一覧!$A$2:$M$6097,8,0),"")</f>
        <v/>
      </c>
      <c r="J1990" s="68" t="str">
        <f>IFERROR(VLOOKUP($B1990,APガラス性能一覧!$A$2:$M$6097,9,0),"")</f>
        <v/>
      </c>
      <c r="K1990" s="68" t="str">
        <f>IFERROR(VLOOKUP($B1990,APガラス性能一覧!$A$2:$M$6097,10,0),"")</f>
        <v/>
      </c>
      <c r="L1990" s="68" t="str">
        <f>IFERROR(VLOOKUP($B1990,APガラス性能一覧!$A$2:$M$6097,11,0),"")</f>
        <v/>
      </c>
      <c r="M1990" s="68" t="str">
        <f>IFERROR(VLOOKUP($B1990,APガラス性能一覧!$A$2:$M$6097,12,0),"")</f>
        <v/>
      </c>
      <c r="N1990" s="68" t="str">
        <f>IFERROR(VLOOKUP($B1990,APガラス性能一覧!$A$2:$M$6097,13,0),"")</f>
        <v/>
      </c>
    </row>
    <row r="1991" spans="2:14" x14ac:dyDescent="0.4">
      <c r="B1991" s="68" t="str">
        <f>IF($D$2="","",IF($E$2=0.65,IFERROR(IF(INDEX(APガラス性能一覧!A:A,MATCH(ROW(B1985),APガラス性能一覧!$O:$O,0))="","",INDEX(APガラス性能一覧!A:A,MATCH(ROW(B1985),APガラス性能一覧!$O:$O,0))),""),IFERROR(IF(INDEX(APガラス性能一覧!A:A,MATCH(ROW(B1985),APガラス性能一覧!$N:$N,0))="","",INDEX(APガラス性能一覧!A:A,MATCH(ROW(B1985),APガラス性能一覧!$N:$N,0))),"")))</f>
        <v/>
      </c>
      <c r="C1991" s="68" t="str">
        <f>IFERROR(VLOOKUP($B1991,APガラス性能一覧!$A$2:$M$6097,2,0),"")</f>
        <v/>
      </c>
      <c r="D1991" s="68" t="str">
        <f>IFERROR(VLOOKUP($B1991,APガラス性能一覧!$A$2:$M$6097,3,0),"")</f>
        <v/>
      </c>
      <c r="E1991" s="68" t="str">
        <f>IFERROR(VLOOKUP($B1991,APガラス性能一覧!$A$2:$M$6097,4,0),"")</f>
        <v/>
      </c>
      <c r="F1991" s="68" t="str">
        <f>IFERROR(VLOOKUP($B1991,APガラス性能一覧!$A$2:$M$6097,5,0),"")</f>
        <v/>
      </c>
      <c r="G1991" s="68" t="str">
        <f>IFERROR(VLOOKUP($B1991,APガラス性能一覧!$A$2:$M$6097,6,0),"")</f>
        <v/>
      </c>
      <c r="H1991" s="68" t="str">
        <f>IFERROR(VLOOKUP($B1991,APガラス性能一覧!$A$2:$M$6097,7,0),"")</f>
        <v/>
      </c>
      <c r="I1991" s="68" t="str">
        <f>IFERROR(VLOOKUP($B1991,APガラス性能一覧!$A$2:$M$6097,8,0),"")</f>
        <v/>
      </c>
      <c r="J1991" s="68" t="str">
        <f>IFERROR(VLOOKUP($B1991,APガラス性能一覧!$A$2:$M$6097,9,0),"")</f>
        <v/>
      </c>
      <c r="K1991" s="68" t="str">
        <f>IFERROR(VLOOKUP($B1991,APガラス性能一覧!$A$2:$M$6097,10,0),"")</f>
        <v/>
      </c>
      <c r="L1991" s="68" t="str">
        <f>IFERROR(VLOOKUP($B1991,APガラス性能一覧!$A$2:$M$6097,11,0),"")</f>
        <v/>
      </c>
      <c r="M1991" s="68" t="str">
        <f>IFERROR(VLOOKUP($B1991,APガラス性能一覧!$A$2:$M$6097,12,0),"")</f>
        <v/>
      </c>
      <c r="N1991" s="68" t="str">
        <f>IFERROR(VLOOKUP($B1991,APガラス性能一覧!$A$2:$M$6097,13,0),"")</f>
        <v/>
      </c>
    </row>
    <row r="1992" spans="2:14" x14ac:dyDescent="0.4">
      <c r="B1992" s="68" t="str">
        <f>IF($D$2="","",IF($E$2=0.65,IFERROR(IF(INDEX(APガラス性能一覧!A:A,MATCH(ROW(B1986),APガラス性能一覧!$O:$O,0))="","",INDEX(APガラス性能一覧!A:A,MATCH(ROW(B1986),APガラス性能一覧!$O:$O,0))),""),IFERROR(IF(INDEX(APガラス性能一覧!A:A,MATCH(ROW(B1986),APガラス性能一覧!$N:$N,0))="","",INDEX(APガラス性能一覧!A:A,MATCH(ROW(B1986),APガラス性能一覧!$N:$N,0))),"")))</f>
        <v/>
      </c>
      <c r="C1992" s="68" t="str">
        <f>IFERROR(VLOOKUP($B1992,APガラス性能一覧!$A$2:$M$6097,2,0),"")</f>
        <v/>
      </c>
      <c r="D1992" s="68" t="str">
        <f>IFERROR(VLOOKUP($B1992,APガラス性能一覧!$A$2:$M$6097,3,0),"")</f>
        <v/>
      </c>
      <c r="E1992" s="68" t="str">
        <f>IFERROR(VLOOKUP($B1992,APガラス性能一覧!$A$2:$M$6097,4,0),"")</f>
        <v/>
      </c>
      <c r="F1992" s="68" t="str">
        <f>IFERROR(VLOOKUP($B1992,APガラス性能一覧!$A$2:$M$6097,5,0),"")</f>
        <v/>
      </c>
      <c r="G1992" s="68" t="str">
        <f>IFERROR(VLOOKUP($B1992,APガラス性能一覧!$A$2:$M$6097,6,0),"")</f>
        <v/>
      </c>
      <c r="H1992" s="68" t="str">
        <f>IFERROR(VLOOKUP($B1992,APガラス性能一覧!$A$2:$M$6097,7,0),"")</f>
        <v/>
      </c>
      <c r="I1992" s="68" t="str">
        <f>IFERROR(VLOOKUP($B1992,APガラス性能一覧!$A$2:$M$6097,8,0),"")</f>
        <v/>
      </c>
      <c r="J1992" s="68" t="str">
        <f>IFERROR(VLOOKUP($B1992,APガラス性能一覧!$A$2:$M$6097,9,0),"")</f>
        <v/>
      </c>
      <c r="K1992" s="68" t="str">
        <f>IFERROR(VLOOKUP($B1992,APガラス性能一覧!$A$2:$M$6097,10,0),"")</f>
        <v/>
      </c>
      <c r="L1992" s="68" t="str">
        <f>IFERROR(VLOOKUP($B1992,APガラス性能一覧!$A$2:$M$6097,11,0),"")</f>
        <v/>
      </c>
      <c r="M1992" s="68" t="str">
        <f>IFERROR(VLOOKUP($B1992,APガラス性能一覧!$A$2:$M$6097,12,0),"")</f>
        <v/>
      </c>
      <c r="N1992" s="68" t="str">
        <f>IFERROR(VLOOKUP($B1992,APガラス性能一覧!$A$2:$M$6097,13,0),"")</f>
        <v/>
      </c>
    </row>
    <row r="1993" spans="2:14" x14ac:dyDescent="0.4">
      <c r="B1993" s="68" t="str">
        <f>IF($D$2="","",IF($E$2=0.65,IFERROR(IF(INDEX(APガラス性能一覧!A:A,MATCH(ROW(B1987),APガラス性能一覧!$O:$O,0))="","",INDEX(APガラス性能一覧!A:A,MATCH(ROW(B1987),APガラス性能一覧!$O:$O,0))),""),IFERROR(IF(INDEX(APガラス性能一覧!A:A,MATCH(ROW(B1987),APガラス性能一覧!$N:$N,0))="","",INDEX(APガラス性能一覧!A:A,MATCH(ROW(B1987),APガラス性能一覧!$N:$N,0))),"")))</f>
        <v/>
      </c>
      <c r="C1993" s="68" t="str">
        <f>IFERROR(VLOOKUP($B1993,APガラス性能一覧!$A$2:$M$6097,2,0),"")</f>
        <v/>
      </c>
      <c r="D1993" s="68" t="str">
        <f>IFERROR(VLOOKUP($B1993,APガラス性能一覧!$A$2:$M$6097,3,0),"")</f>
        <v/>
      </c>
      <c r="E1993" s="68" t="str">
        <f>IFERROR(VLOOKUP($B1993,APガラス性能一覧!$A$2:$M$6097,4,0),"")</f>
        <v/>
      </c>
      <c r="F1993" s="68" t="str">
        <f>IFERROR(VLOOKUP($B1993,APガラス性能一覧!$A$2:$M$6097,5,0),"")</f>
        <v/>
      </c>
      <c r="G1993" s="68" t="str">
        <f>IFERROR(VLOOKUP($B1993,APガラス性能一覧!$A$2:$M$6097,6,0),"")</f>
        <v/>
      </c>
      <c r="H1993" s="68" t="str">
        <f>IFERROR(VLOOKUP($B1993,APガラス性能一覧!$A$2:$M$6097,7,0),"")</f>
        <v/>
      </c>
      <c r="I1993" s="68" t="str">
        <f>IFERROR(VLOOKUP($B1993,APガラス性能一覧!$A$2:$M$6097,8,0),"")</f>
        <v/>
      </c>
      <c r="J1993" s="68" t="str">
        <f>IFERROR(VLOOKUP($B1993,APガラス性能一覧!$A$2:$M$6097,9,0),"")</f>
        <v/>
      </c>
      <c r="K1993" s="68" t="str">
        <f>IFERROR(VLOOKUP($B1993,APガラス性能一覧!$A$2:$M$6097,10,0),"")</f>
        <v/>
      </c>
      <c r="L1993" s="68" t="str">
        <f>IFERROR(VLOOKUP($B1993,APガラス性能一覧!$A$2:$M$6097,11,0),"")</f>
        <v/>
      </c>
      <c r="M1993" s="68" t="str">
        <f>IFERROR(VLOOKUP($B1993,APガラス性能一覧!$A$2:$M$6097,12,0),"")</f>
        <v/>
      </c>
      <c r="N1993" s="68" t="str">
        <f>IFERROR(VLOOKUP($B1993,APガラス性能一覧!$A$2:$M$6097,13,0),"")</f>
        <v/>
      </c>
    </row>
    <row r="1994" spans="2:14" x14ac:dyDescent="0.4">
      <c r="B1994" s="68" t="str">
        <f>IF($D$2="","",IF($E$2=0.65,IFERROR(IF(INDEX(APガラス性能一覧!A:A,MATCH(ROW(B1988),APガラス性能一覧!$O:$O,0))="","",INDEX(APガラス性能一覧!A:A,MATCH(ROW(B1988),APガラス性能一覧!$O:$O,0))),""),IFERROR(IF(INDEX(APガラス性能一覧!A:A,MATCH(ROW(B1988),APガラス性能一覧!$N:$N,0))="","",INDEX(APガラス性能一覧!A:A,MATCH(ROW(B1988),APガラス性能一覧!$N:$N,0))),"")))</f>
        <v/>
      </c>
      <c r="C1994" s="68" t="str">
        <f>IFERROR(VLOOKUP($B1994,APガラス性能一覧!$A$2:$M$6097,2,0),"")</f>
        <v/>
      </c>
      <c r="D1994" s="68" t="str">
        <f>IFERROR(VLOOKUP($B1994,APガラス性能一覧!$A$2:$M$6097,3,0),"")</f>
        <v/>
      </c>
      <c r="E1994" s="68" t="str">
        <f>IFERROR(VLOOKUP($B1994,APガラス性能一覧!$A$2:$M$6097,4,0),"")</f>
        <v/>
      </c>
      <c r="F1994" s="68" t="str">
        <f>IFERROR(VLOOKUP($B1994,APガラス性能一覧!$A$2:$M$6097,5,0),"")</f>
        <v/>
      </c>
      <c r="G1994" s="68" t="str">
        <f>IFERROR(VLOOKUP($B1994,APガラス性能一覧!$A$2:$M$6097,6,0),"")</f>
        <v/>
      </c>
      <c r="H1994" s="68" t="str">
        <f>IFERROR(VLOOKUP($B1994,APガラス性能一覧!$A$2:$M$6097,7,0),"")</f>
        <v/>
      </c>
      <c r="I1994" s="68" t="str">
        <f>IFERROR(VLOOKUP($B1994,APガラス性能一覧!$A$2:$M$6097,8,0),"")</f>
        <v/>
      </c>
      <c r="J1994" s="68" t="str">
        <f>IFERROR(VLOOKUP($B1994,APガラス性能一覧!$A$2:$M$6097,9,0),"")</f>
        <v/>
      </c>
      <c r="K1994" s="68" t="str">
        <f>IFERROR(VLOOKUP($B1994,APガラス性能一覧!$A$2:$M$6097,10,0),"")</f>
        <v/>
      </c>
      <c r="L1994" s="68" t="str">
        <f>IFERROR(VLOOKUP($B1994,APガラス性能一覧!$A$2:$M$6097,11,0),"")</f>
        <v/>
      </c>
      <c r="M1994" s="68" t="str">
        <f>IFERROR(VLOOKUP($B1994,APガラス性能一覧!$A$2:$M$6097,12,0),"")</f>
        <v/>
      </c>
      <c r="N1994" s="68" t="str">
        <f>IFERROR(VLOOKUP($B1994,APガラス性能一覧!$A$2:$M$6097,13,0),"")</f>
        <v/>
      </c>
    </row>
    <row r="1995" spans="2:14" x14ac:dyDescent="0.4">
      <c r="B1995" s="68" t="str">
        <f>IF($D$2="","",IF($E$2=0.65,IFERROR(IF(INDEX(APガラス性能一覧!A:A,MATCH(ROW(B1989),APガラス性能一覧!$O:$O,0))="","",INDEX(APガラス性能一覧!A:A,MATCH(ROW(B1989),APガラス性能一覧!$O:$O,0))),""),IFERROR(IF(INDEX(APガラス性能一覧!A:A,MATCH(ROW(B1989),APガラス性能一覧!$N:$N,0))="","",INDEX(APガラス性能一覧!A:A,MATCH(ROW(B1989),APガラス性能一覧!$N:$N,0))),"")))</f>
        <v/>
      </c>
      <c r="C1995" s="68" t="str">
        <f>IFERROR(VLOOKUP($B1995,APガラス性能一覧!$A$2:$M$6097,2,0),"")</f>
        <v/>
      </c>
      <c r="D1995" s="68" t="str">
        <f>IFERROR(VLOOKUP($B1995,APガラス性能一覧!$A$2:$M$6097,3,0),"")</f>
        <v/>
      </c>
      <c r="E1995" s="68" t="str">
        <f>IFERROR(VLOOKUP($B1995,APガラス性能一覧!$A$2:$M$6097,4,0),"")</f>
        <v/>
      </c>
      <c r="F1995" s="68" t="str">
        <f>IFERROR(VLOOKUP($B1995,APガラス性能一覧!$A$2:$M$6097,5,0),"")</f>
        <v/>
      </c>
      <c r="G1995" s="68" t="str">
        <f>IFERROR(VLOOKUP($B1995,APガラス性能一覧!$A$2:$M$6097,6,0),"")</f>
        <v/>
      </c>
      <c r="H1995" s="68" t="str">
        <f>IFERROR(VLOOKUP($B1995,APガラス性能一覧!$A$2:$M$6097,7,0),"")</f>
        <v/>
      </c>
      <c r="I1995" s="68" t="str">
        <f>IFERROR(VLOOKUP($B1995,APガラス性能一覧!$A$2:$M$6097,8,0),"")</f>
        <v/>
      </c>
      <c r="J1995" s="68" t="str">
        <f>IFERROR(VLOOKUP($B1995,APガラス性能一覧!$A$2:$M$6097,9,0),"")</f>
        <v/>
      </c>
      <c r="K1995" s="68" t="str">
        <f>IFERROR(VLOOKUP($B1995,APガラス性能一覧!$A$2:$M$6097,10,0),"")</f>
        <v/>
      </c>
      <c r="L1995" s="68" t="str">
        <f>IFERROR(VLOOKUP($B1995,APガラス性能一覧!$A$2:$M$6097,11,0),"")</f>
        <v/>
      </c>
      <c r="M1995" s="68" t="str">
        <f>IFERROR(VLOOKUP($B1995,APガラス性能一覧!$A$2:$M$6097,12,0),"")</f>
        <v/>
      </c>
      <c r="N1995" s="68" t="str">
        <f>IFERROR(VLOOKUP($B1995,APガラス性能一覧!$A$2:$M$6097,13,0),"")</f>
        <v/>
      </c>
    </row>
    <row r="1996" spans="2:14" x14ac:dyDescent="0.4">
      <c r="B1996" s="68" t="str">
        <f>IF($D$2="","",IF($E$2=0.65,IFERROR(IF(INDEX(APガラス性能一覧!A:A,MATCH(ROW(B1990),APガラス性能一覧!$O:$O,0))="","",INDEX(APガラス性能一覧!A:A,MATCH(ROW(B1990),APガラス性能一覧!$O:$O,0))),""),IFERROR(IF(INDEX(APガラス性能一覧!A:A,MATCH(ROW(B1990),APガラス性能一覧!$N:$N,0))="","",INDEX(APガラス性能一覧!A:A,MATCH(ROW(B1990),APガラス性能一覧!$N:$N,0))),"")))</f>
        <v/>
      </c>
      <c r="C1996" s="68" t="str">
        <f>IFERROR(VLOOKUP($B1996,APガラス性能一覧!$A$2:$M$6097,2,0),"")</f>
        <v/>
      </c>
      <c r="D1996" s="68" t="str">
        <f>IFERROR(VLOOKUP($B1996,APガラス性能一覧!$A$2:$M$6097,3,0),"")</f>
        <v/>
      </c>
      <c r="E1996" s="68" t="str">
        <f>IFERROR(VLOOKUP($B1996,APガラス性能一覧!$A$2:$M$6097,4,0),"")</f>
        <v/>
      </c>
      <c r="F1996" s="68" t="str">
        <f>IFERROR(VLOOKUP($B1996,APガラス性能一覧!$A$2:$M$6097,5,0),"")</f>
        <v/>
      </c>
      <c r="G1996" s="68" t="str">
        <f>IFERROR(VLOOKUP($B1996,APガラス性能一覧!$A$2:$M$6097,6,0),"")</f>
        <v/>
      </c>
      <c r="H1996" s="68" t="str">
        <f>IFERROR(VLOOKUP($B1996,APガラス性能一覧!$A$2:$M$6097,7,0),"")</f>
        <v/>
      </c>
      <c r="I1996" s="68" t="str">
        <f>IFERROR(VLOOKUP($B1996,APガラス性能一覧!$A$2:$M$6097,8,0),"")</f>
        <v/>
      </c>
      <c r="J1996" s="68" t="str">
        <f>IFERROR(VLOOKUP($B1996,APガラス性能一覧!$A$2:$M$6097,9,0),"")</f>
        <v/>
      </c>
      <c r="K1996" s="68" t="str">
        <f>IFERROR(VLOOKUP($B1996,APガラス性能一覧!$A$2:$M$6097,10,0),"")</f>
        <v/>
      </c>
      <c r="L1996" s="68" t="str">
        <f>IFERROR(VLOOKUP($B1996,APガラス性能一覧!$A$2:$M$6097,11,0),"")</f>
        <v/>
      </c>
      <c r="M1996" s="68" t="str">
        <f>IFERROR(VLOOKUP($B1996,APガラス性能一覧!$A$2:$M$6097,12,0),"")</f>
        <v/>
      </c>
      <c r="N1996" s="68" t="str">
        <f>IFERROR(VLOOKUP($B1996,APガラス性能一覧!$A$2:$M$6097,13,0),"")</f>
        <v/>
      </c>
    </row>
    <row r="1997" spans="2:14" x14ac:dyDescent="0.4">
      <c r="B1997" s="68" t="str">
        <f>IF($D$2="","",IF($E$2=0.65,IFERROR(IF(INDEX(APガラス性能一覧!A:A,MATCH(ROW(B1991),APガラス性能一覧!$O:$O,0))="","",INDEX(APガラス性能一覧!A:A,MATCH(ROW(B1991),APガラス性能一覧!$O:$O,0))),""),IFERROR(IF(INDEX(APガラス性能一覧!A:A,MATCH(ROW(B1991),APガラス性能一覧!$N:$N,0))="","",INDEX(APガラス性能一覧!A:A,MATCH(ROW(B1991),APガラス性能一覧!$N:$N,0))),"")))</f>
        <v/>
      </c>
      <c r="C1997" s="68" t="str">
        <f>IFERROR(VLOOKUP($B1997,APガラス性能一覧!$A$2:$M$6097,2,0),"")</f>
        <v/>
      </c>
      <c r="D1997" s="68" t="str">
        <f>IFERROR(VLOOKUP($B1997,APガラス性能一覧!$A$2:$M$6097,3,0),"")</f>
        <v/>
      </c>
      <c r="E1997" s="68" t="str">
        <f>IFERROR(VLOOKUP($B1997,APガラス性能一覧!$A$2:$M$6097,4,0),"")</f>
        <v/>
      </c>
      <c r="F1997" s="68" t="str">
        <f>IFERROR(VLOOKUP($B1997,APガラス性能一覧!$A$2:$M$6097,5,0),"")</f>
        <v/>
      </c>
      <c r="G1997" s="68" t="str">
        <f>IFERROR(VLOOKUP($B1997,APガラス性能一覧!$A$2:$M$6097,6,0),"")</f>
        <v/>
      </c>
      <c r="H1997" s="68" t="str">
        <f>IFERROR(VLOOKUP($B1997,APガラス性能一覧!$A$2:$M$6097,7,0),"")</f>
        <v/>
      </c>
      <c r="I1997" s="68" t="str">
        <f>IFERROR(VLOOKUP($B1997,APガラス性能一覧!$A$2:$M$6097,8,0),"")</f>
        <v/>
      </c>
      <c r="J1997" s="68" t="str">
        <f>IFERROR(VLOOKUP($B1997,APガラス性能一覧!$A$2:$M$6097,9,0),"")</f>
        <v/>
      </c>
      <c r="K1997" s="68" t="str">
        <f>IFERROR(VLOOKUP($B1997,APガラス性能一覧!$A$2:$M$6097,10,0),"")</f>
        <v/>
      </c>
      <c r="L1997" s="68" t="str">
        <f>IFERROR(VLOOKUP($B1997,APガラス性能一覧!$A$2:$M$6097,11,0),"")</f>
        <v/>
      </c>
      <c r="M1997" s="68" t="str">
        <f>IFERROR(VLOOKUP($B1997,APガラス性能一覧!$A$2:$M$6097,12,0),"")</f>
        <v/>
      </c>
      <c r="N1997" s="68" t="str">
        <f>IFERROR(VLOOKUP($B1997,APガラス性能一覧!$A$2:$M$6097,13,0),"")</f>
        <v/>
      </c>
    </row>
    <row r="1998" spans="2:14" x14ac:dyDescent="0.4">
      <c r="B1998" s="68" t="str">
        <f>IF($D$2="","",IF($E$2=0.65,IFERROR(IF(INDEX(APガラス性能一覧!A:A,MATCH(ROW(B1992),APガラス性能一覧!$O:$O,0))="","",INDEX(APガラス性能一覧!A:A,MATCH(ROW(B1992),APガラス性能一覧!$O:$O,0))),""),IFERROR(IF(INDEX(APガラス性能一覧!A:A,MATCH(ROW(B1992),APガラス性能一覧!$N:$N,0))="","",INDEX(APガラス性能一覧!A:A,MATCH(ROW(B1992),APガラス性能一覧!$N:$N,0))),"")))</f>
        <v/>
      </c>
      <c r="C1998" s="68" t="str">
        <f>IFERROR(VLOOKUP($B1998,APガラス性能一覧!$A$2:$M$6097,2,0),"")</f>
        <v/>
      </c>
      <c r="D1998" s="68" t="str">
        <f>IFERROR(VLOOKUP($B1998,APガラス性能一覧!$A$2:$M$6097,3,0),"")</f>
        <v/>
      </c>
      <c r="E1998" s="68" t="str">
        <f>IFERROR(VLOOKUP($B1998,APガラス性能一覧!$A$2:$M$6097,4,0),"")</f>
        <v/>
      </c>
      <c r="F1998" s="68" t="str">
        <f>IFERROR(VLOOKUP($B1998,APガラス性能一覧!$A$2:$M$6097,5,0),"")</f>
        <v/>
      </c>
      <c r="G1998" s="68" t="str">
        <f>IFERROR(VLOOKUP($B1998,APガラス性能一覧!$A$2:$M$6097,6,0),"")</f>
        <v/>
      </c>
      <c r="H1998" s="68" t="str">
        <f>IFERROR(VLOOKUP($B1998,APガラス性能一覧!$A$2:$M$6097,7,0),"")</f>
        <v/>
      </c>
      <c r="I1998" s="68" t="str">
        <f>IFERROR(VLOOKUP($B1998,APガラス性能一覧!$A$2:$M$6097,8,0),"")</f>
        <v/>
      </c>
      <c r="J1998" s="68" t="str">
        <f>IFERROR(VLOOKUP($B1998,APガラス性能一覧!$A$2:$M$6097,9,0),"")</f>
        <v/>
      </c>
      <c r="K1998" s="68" t="str">
        <f>IFERROR(VLOOKUP($B1998,APガラス性能一覧!$A$2:$M$6097,10,0),"")</f>
        <v/>
      </c>
      <c r="L1998" s="68" t="str">
        <f>IFERROR(VLOOKUP($B1998,APガラス性能一覧!$A$2:$M$6097,11,0),"")</f>
        <v/>
      </c>
      <c r="M1998" s="68" t="str">
        <f>IFERROR(VLOOKUP($B1998,APガラス性能一覧!$A$2:$M$6097,12,0),"")</f>
        <v/>
      </c>
      <c r="N1998" s="68" t="str">
        <f>IFERROR(VLOOKUP($B1998,APガラス性能一覧!$A$2:$M$6097,13,0),"")</f>
        <v/>
      </c>
    </row>
    <row r="1999" spans="2:14" x14ac:dyDescent="0.4">
      <c r="B1999" s="68" t="str">
        <f>IF($D$2="","",IF($E$2=0.65,IFERROR(IF(INDEX(APガラス性能一覧!A:A,MATCH(ROW(B1993),APガラス性能一覧!$O:$O,0))="","",INDEX(APガラス性能一覧!A:A,MATCH(ROW(B1993),APガラス性能一覧!$O:$O,0))),""),IFERROR(IF(INDEX(APガラス性能一覧!A:A,MATCH(ROW(B1993),APガラス性能一覧!$N:$N,0))="","",INDEX(APガラス性能一覧!A:A,MATCH(ROW(B1993),APガラス性能一覧!$N:$N,0))),"")))</f>
        <v/>
      </c>
      <c r="C1999" s="68" t="str">
        <f>IFERROR(VLOOKUP($B1999,APガラス性能一覧!$A$2:$M$6097,2,0),"")</f>
        <v/>
      </c>
      <c r="D1999" s="68" t="str">
        <f>IFERROR(VLOOKUP($B1999,APガラス性能一覧!$A$2:$M$6097,3,0),"")</f>
        <v/>
      </c>
      <c r="E1999" s="68" t="str">
        <f>IFERROR(VLOOKUP($B1999,APガラス性能一覧!$A$2:$M$6097,4,0),"")</f>
        <v/>
      </c>
      <c r="F1999" s="68" t="str">
        <f>IFERROR(VLOOKUP($B1999,APガラス性能一覧!$A$2:$M$6097,5,0),"")</f>
        <v/>
      </c>
      <c r="G1999" s="68" t="str">
        <f>IFERROR(VLOOKUP($B1999,APガラス性能一覧!$A$2:$M$6097,6,0),"")</f>
        <v/>
      </c>
      <c r="H1999" s="68" t="str">
        <f>IFERROR(VLOOKUP($B1999,APガラス性能一覧!$A$2:$M$6097,7,0),"")</f>
        <v/>
      </c>
      <c r="I1999" s="68" t="str">
        <f>IFERROR(VLOOKUP($B1999,APガラス性能一覧!$A$2:$M$6097,8,0),"")</f>
        <v/>
      </c>
      <c r="J1999" s="68" t="str">
        <f>IFERROR(VLOOKUP($B1999,APガラス性能一覧!$A$2:$M$6097,9,0),"")</f>
        <v/>
      </c>
      <c r="K1999" s="68" t="str">
        <f>IFERROR(VLOOKUP($B1999,APガラス性能一覧!$A$2:$M$6097,10,0),"")</f>
        <v/>
      </c>
      <c r="L1999" s="68" t="str">
        <f>IFERROR(VLOOKUP($B1999,APガラス性能一覧!$A$2:$M$6097,11,0),"")</f>
        <v/>
      </c>
      <c r="M1999" s="68" t="str">
        <f>IFERROR(VLOOKUP($B1999,APガラス性能一覧!$A$2:$M$6097,12,0),"")</f>
        <v/>
      </c>
      <c r="N1999" s="68" t="str">
        <f>IFERROR(VLOOKUP($B1999,APガラス性能一覧!$A$2:$M$6097,13,0),"")</f>
        <v/>
      </c>
    </row>
    <row r="2000" spans="2:14" x14ac:dyDescent="0.4">
      <c r="B2000" s="68" t="str">
        <f>IF($D$2="","",IF($E$2=0.65,IFERROR(IF(INDEX(APガラス性能一覧!A:A,MATCH(ROW(B1994),APガラス性能一覧!$O:$O,0))="","",INDEX(APガラス性能一覧!A:A,MATCH(ROW(B1994),APガラス性能一覧!$O:$O,0))),""),IFERROR(IF(INDEX(APガラス性能一覧!A:A,MATCH(ROW(B1994),APガラス性能一覧!$N:$N,0))="","",INDEX(APガラス性能一覧!A:A,MATCH(ROW(B1994),APガラス性能一覧!$N:$N,0))),"")))</f>
        <v/>
      </c>
      <c r="C2000" s="68" t="str">
        <f>IFERROR(VLOOKUP($B2000,APガラス性能一覧!$A$2:$M$6097,2,0),"")</f>
        <v/>
      </c>
      <c r="D2000" s="68" t="str">
        <f>IFERROR(VLOOKUP($B2000,APガラス性能一覧!$A$2:$M$6097,3,0),"")</f>
        <v/>
      </c>
      <c r="E2000" s="68" t="str">
        <f>IFERROR(VLOOKUP($B2000,APガラス性能一覧!$A$2:$M$6097,4,0),"")</f>
        <v/>
      </c>
      <c r="F2000" s="68" t="str">
        <f>IFERROR(VLOOKUP($B2000,APガラス性能一覧!$A$2:$M$6097,5,0),"")</f>
        <v/>
      </c>
      <c r="G2000" s="68" t="str">
        <f>IFERROR(VLOOKUP($B2000,APガラス性能一覧!$A$2:$M$6097,6,0),"")</f>
        <v/>
      </c>
      <c r="H2000" s="68" t="str">
        <f>IFERROR(VLOOKUP($B2000,APガラス性能一覧!$A$2:$M$6097,7,0),"")</f>
        <v/>
      </c>
      <c r="I2000" s="68" t="str">
        <f>IFERROR(VLOOKUP($B2000,APガラス性能一覧!$A$2:$M$6097,8,0),"")</f>
        <v/>
      </c>
      <c r="J2000" s="68" t="str">
        <f>IFERROR(VLOOKUP($B2000,APガラス性能一覧!$A$2:$M$6097,9,0),"")</f>
        <v/>
      </c>
      <c r="K2000" s="68" t="str">
        <f>IFERROR(VLOOKUP($B2000,APガラス性能一覧!$A$2:$M$6097,10,0),"")</f>
        <v/>
      </c>
      <c r="L2000" s="68" t="str">
        <f>IFERROR(VLOOKUP($B2000,APガラス性能一覧!$A$2:$M$6097,11,0),"")</f>
        <v/>
      </c>
      <c r="M2000" s="68" t="str">
        <f>IFERROR(VLOOKUP($B2000,APガラス性能一覧!$A$2:$M$6097,12,0),"")</f>
        <v/>
      </c>
      <c r="N2000" s="68" t="str">
        <f>IFERROR(VLOOKUP($B2000,APガラス性能一覧!$A$2:$M$6097,13,0),"")</f>
        <v/>
      </c>
    </row>
    <row r="2001" spans="2:14" x14ac:dyDescent="0.4">
      <c r="B2001" s="68" t="str">
        <f>IF($D$2="","",IF($E$2=0.65,IFERROR(IF(INDEX(APガラス性能一覧!A:A,MATCH(ROW(B1995),APガラス性能一覧!$O:$O,0))="","",INDEX(APガラス性能一覧!A:A,MATCH(ROW(B1995),APガラス性能一覧!$O:$O,0))),""),IFERROR(IF(INDEX(APガラス性能一覧!A:A,MATCH(ROW(B1995),APガラス性能一覧!$N:$N,0))="","",INDEX(APガラス性能一覧!A:A,MATCH(ROW(B1995),APガラス性能一覧!$N:$N,0))),"")))</f>
        <v/>
      </c>
      <c r="C2001" s="68" t="str">
        <f>IFERROR(VLOOKUP($B2001,APガラス性能一覧!$A$2:$M$6097,2,0),"")</f>
        <v/>
      </c>
      <c r="D2001" s="68" t="str">
        <f>IFERROR(VLOOKUP($B2001,APガラス性能一覧!$A$2:$M$6097,3,0),"")</f>
        <v/>
      </c>
      <c r="E2001" s="68" t="str">
        <f>IFERROR(VLOOKUP($B2001,APガラス性能一覧!$A$2:$M$6097,4,0),"")</f>
        <v/>
      </c>
      <c r="F2001" s="68" t="str">
        <f>IFERROR(VLOOKUP($B2001,APガラス性能一覧!$A$2:$M$6097,5,0),"")</f>
        <v/>
      </c>
      <c r="G2001" s="68" t="str">
        <f>IFERROR(VLOOKUP($B2001,APガラス性能一覧!$A$2:$M$6097,6,0),"")</f>
        <v/>
      </c>
      <c r="H2001" s="68" t="str">
        <f>IFERROR(VLOOKUP($B2001,APガラス性能一覧!$A$2:$M$6097,7,0),"")</f>
        <v/>
      </c>
      <c r="I2001" s="68" t="str">
        <f>IFERROR(VLOOKUP($B2001,APガラス性能一覧!$A$2:$M$6097,8,0),"")</f>
        <v/>
      </c>
      <c r="J2001" s="68" t="str">
        <f>IFERROR(VLOOKUP($B2001,APガラス性能一覧!$A$2:$M$6097,9,0),"")</f>
        <v/>
      </c>
      <c r="K2001" s="68" t="str">
        <f>IFERROR(VLOOKUP($B2001,APガラス性能一覧!$A$2:$M$6097,10,0),"")</f>
        <v/>
      </c>
      <c r="L2001" s="68" t="str">
        <f>IFERROR(VLOOKUP($B2001,APガラス性能一覧!$A$2:$M$6097,11,0),"")</f>
        <v/>
      </c>
      <c r="M2001" s="68" t="str">
        <f>IFERROR(VLOOKUP($B2001,APガラス性能一覧!$A$2:$M$6097,12,0),"")</f>
        <v/>
      </c>
      <c r="N2001" s="68" t="str">
        <f>IFERROR(VLOOKUP($B2001,APガラス性能一覧!$A$2:$M$6097,13,0),"")</f>
        <v/>
      </c>
    </row>
    <row r="2002" spans="2:14" x14ac:dyDescent="0.4">
      <c r="B2002" s="68" t="str">
        <f>IF($D$2="","",IF($E$2=0.65,IFERROR(IF(INDEX(APガラス性能一覧!A:A,MATCH(ROW(B1996),APガラス性能一覧!$O:$O,0))="","",INDEX(APガラス性能一覧!A:A,MATCH(ROW(B1996),APガラス性能一覧!$O:$O,0))),""),IFERROR(IF(INDEX(APガラス性能一覧!A:A,MATCH(ROW(B1996),APガラス性能一覧!$N:$N,0))="","",INDEX(APガラス性能一覧!A:A,MATCH(ROW(B1996),APガラス性能一覧!$N:$N,0))),"")))</f>
        <v/>
      </c>
      <c r="C2002" s="68" t="str">
        <f>IFERROR(VLOOKUP($B2002,APガラス性能一覧!$A$2:$M$6097,2,0),"")</f>
        <v/>
      </c>
      <c r="D2002" s="68" t="str">
        <f>IFERROR(VLOOKUP($B2002,APガラス性能一覧!$A$2:$M$6097,3,0),"")</f>
        <v/>
      </c>
      <c r="E2002" s="68" t="str">
        <f>IFERROR(VLOOKUP($B2002,APガラス性能一覧!$A$2:$M$6097,4,0),"")</f>
        <v/>
      </c>
      <c r="F2002" s="68" t="str">
        <f>IFERROR(VLOOKUP($B2002,APガラス性能一覧!$A$2:$M$6097,5,0),"")</f>
        <v/>
      </c>
      <c r="G2002" s="68" t="str">
        <f>IFERROR(VLOOKUP($B2002,APガラス性能一覧!$A$2:$M$6097,6,0),"")</f>
        <v/>
      </c>
      <c r="H2002" s="68" t="str">
        <f>IFERROR(VLOOKUP($B2002,APガラス性能一覧!$A$2:$M$6097,7,0),"")</f>
        <v/>
      </c>
      <c r="I2002" s="68" t="str">
        <f>IFERROR(VLOOKUP($B2002,APガラス性能一覧!$A$2:$M$6097,8,0),"")</f>
        <v/>
      </c>
      <c r="J2002" s="68" t="str">
        <f>IFERROR(VLOOKUP($B2002,APガラス性能一覧!$A$2:$M$6097,9,0),"")</f>
        <v/>
      </c>
      <c r="K2002" s="68" t="str">
        <f>IFERROR(VLOOKUP($B2002,APガラス性能一覧!$A$2:$M$6097,10,0),"")</f>
        <v/>
      </c>
      <c r="L2002" s="68" t="str">
        <f>IFERROR(VLOOKUP($B2002,APガラス性能一覧!$A$2:$M$6097,11,0),"")</f>
        <v/>
      </c>
      <c r="M2002" s="68" t="str">
        <f>IFERROR(VLOOKUP($B2002,APガラス性能一覧!$A$2:$M$6097,12,0),"")</f>
        <v/>
      </c>
      <c r="N2002" s="68" t="str">
        <f>IFERROR(VLOOKUP($B2002,APガラス性能一覧!$A$2:$M$6097,13,0),"")</f>
        <v/>
      </c>
    </row>
    <row r="2003" spans="2:14" x14ac:dyDescent="0.4">
      <c r="B2003" s="68" t="str">
        <f>IF($D$2="","",IF($E$2=0.65,IFERROR(IF(INDEX(APガラス性能一覧!A:A,MATCH(ROW(B1997),APガラス性能一覧!$O:$O,0))="","",INDEX(APガラス性能一覧!A:A,MATCH(ROW(B1997),APガラス性能一覧!$O:$O,0))),""),IFERROR(IF(INDEX(APガラス性能一覧!A:A,MATCH(ROW(B1997),APガラス性能一覧!$N:$N,0))="","",INDEX(APガラス性能一覧!A:A,MATCH(ROW(B1997),APガラス性能一覧!$N:$N,0))),"")))</f>
        <v/>
      </c>
      <c r="C2003" s="68" t="str">
        <f>IFERROR(VLOOKUP($B2003,APガラス性能一覧!$A$2:$M$6097,2,0),"")</f>
        <v/>
      </c>
      <c r="D2003" s="68" t="str">
        <f>IFERROR(VLOOKUP($B2003,APガラス性能一覧!$A$2:$M$6097,3,0),"")</f>
        <v/>
      </c>
      <c r="E2003" s="68" t="str">
        <f>IFERROR(VLOOKUP($B2003,APガラス性能一覧!$A$2:$M$6097,4,0),"")</f>
        <v/>
      </c>
      <c r="F2003" s="68" t="str">
        <f>IFERROR(VLOOKUP($B2003,APガラス性能一覧!$A$2:$M$6097,5,0),"")</f>
        <v/>
      </c>
      <c r="G2003" s="68" t="str">
        <f>IFERROR(VLOOKUP($B2003,APガラス性能一覧!$A$2:$M$6097,6,0),"")</f>
        <v/>
      </c>
      <c r="H2003" s="68" t="str">
        <f>IFERROR(VLOOKUP($B2003,APガラス性能一覧!$A$2:$M$6097,7,0),"")</f>
        <v/>
      </c>
      <c r="I2003" s="68" t="str">
        <f>IFERROR(VLOOKUP($B2003,APガラス性能一覧!$A$2:$M$6097,8,0),"")</f>
        <v/>
      </c>
      <c r="J2003" s="68" t="str">
        <f>IFERROR(VLOOKUP($B2003,APガラス性能一覧!$A$2:$M$6097,9,0),"")</f>
        <v/>
      </c>
      <c r="K2003" s="68" t="str">
        <f>IFERROR(VLOOKUP($B2003,APガラス性能一覧!$A$2:$M$6097,10,0),"")</f>
        <v/>
      </c>
      <c r="L2003" s="68" t="str">
        <f>IFERROR(VLOOKUP($B2003,APガラス性能一覧!$A$2:$M$6097,11,0),"")</f>
        <v/>
      </c>
      <c r="M2003" s="68" t="str">
        <f>IFERROR(VLOOKUP($B2003,APガラス性能一覧!$A$2:$M$6097,12,0),"")</f>
        <v/>
      </c>
      <c r="N2003" s="68" t="str">
        <f>IFERROR(VLOOKUP($B2003,APガラス性能一覧!$A$2:$M$6097,13,0),"")</f>
        <v/>
      </c>
    </row>
    <row r="2004" spans="2:14" x14ac:dyDescent="0.4">
      <c r="B2004" s="68" t="str">
        <f>IF($D$2="","",IF($E$2=0.65,IFERROR(IF(INDEX(APガラス性能一覧!A:A,MATCH(ROW(B1998),APガラス性能一覧!$O:$O,0))="","",INDEX(APガラス性能一覧!A:A,MATCH(ROW(B1998),APガラス性能一覧!$O:$O,0))),""),IFERROR(IF(INDEX(APガラス性能一覧!A:A,MATCH(ROW(B1998),APガラス性能一覧!$N:$N,0))="","",INDEX(APガラス性能一覧!A:A,MATCH(ROW(B1998),APガラス性能一覧!$N:$N,0))),"")))</f>
        <v/>
      </c>
      <c r="C2004" s="68" t="str">
        <f>IFERROR(VLOOKUP($B2004,APガラス性能一覧!$A$2:$M$6097,2,0),"")</f>
        <v/>
      </c>
      <c r="D2004" s="68" t="str">
        <f>IFERROR(VLOOKUP($B2004,APガラス性能一覧!$A$2:$M$6097,3,0),"")</f>
        <v/>
      </c>
      <c r="E2004" s="68" t="str">
        <f>IFERROR(VLOOKUP($B2004,APガラス性能一覧!$A$2:$M$6097,4,0),"")</f>
        <v/>
      </c>
      <c r="F2004" s="68" t="str">
        <f>IFERROR(VLOOKUP($B2004,APガラス性能一覧!$A$2:$M$6097,5,0),"")</f>
        <v/>
      </c>
      <c r="G2004" s="68" t="str">
        <f>IFERROR(VLOOKUP($B2004,APガラス性能一覧!$A$2:$M$6097,6,0),"")</f>
        <v/>
      </c>
      <c r="H2004" s="68" t="str">
        <f>IFERROR(VLOOKUP($B2004,APガラス性能一覧!$A$2:$M$6097,7,0),"")</f>
        <v/>
      </c>
      <c r="I2004" s="68" t="str">
        <f>IFERROR(VLOOKUP($B2004,APガラス性能一覧!$A$2:$M$6097,8,0),"")</f>
        <v/>
      </c>
      <c r="J2004" s="68" t="str">
        <f>IFERROR(VLOOKUP($B2004,APガラス性能一覧!$A$2:$M$6097,9,0),"")</f>
        <v/>
      </c>
      <c r="K2004" s="68" t="str">
        <f>IFERROR(VLOOKUP($B2004,APガラス性能一覧!$A$2:$M$6097,10,0),"")</f>
        <v/>
      </c>
      <c r="L2004" s="68" t="str">
        <f>IFERROR(VLOOKUP($B2004,APガラス性能一覧!$A$2:$M$6097,11,0),"")</f>
        <v/>
      </c>
      <c r="M2004" s="68" t="str">
        <f>IFERROR(VLOOKUP($B2004,APガラス性能一覧!$A$2:$M$6097,12,0),"")</f>
        <v/>
      </c>
      <c r="N2004" s="68" t="str">
        <f>IFERROR(VLOOKUP($B2004,APガラス性能一覧!$A$2:$M$6097,13,0),"")</f>
        <v/>
      </c>
    </row>
    <row r="2005" spans="2:14" x14ac:dyDescent="0.4">
      <c r="B2005" s="68" t="str">
        <f>IF($D$2="","",IF($E$2=0.65,IFERROR(IF(INDEX(APガラス性能一覧!A:A,MATCH(ROW(B1999),APガラス性能一覧!$O:$O,0))="","",INDEX(APガラス性能一覧!A:A,MATCH(ROW(B1999),APガラス性能一覧!$O:$O,0))),""),IFERROR(IF(INDEX(APガラス性能一覧!A:A,MATCH(ROW(B1999),APガラス性能一覧!$N:$N,0))="","",INDEX(APガラス性能一覧!A:A,MATCH(ROW(B1999),APガラス性能一覧!$N:$N,0))),"")))</f>
        <v/>
      </c>
      <c r="C2005" s="68" t="str">
        <f>IFERROR(VLOOKUP($B2005,APガラス性能一覧!$A$2:$M$6097,2,0),"")</f>
        <v/>
      </c>
      <c r="D2005" s="68" t="str">
        <f>IFERROR(VLOOKUP($B2005,APガラス性能一覧!$A$2:$M$6097,3,0),"")</f>
        <v/>
      </c>
      <c r="E2005" s="68" t="str">
        <f>IFERROR(VLOOKUP($B2005,APガラス性能一覧!$A$2:$M$6097,4,0),"")</f>
        <v/>
      </c>
      <c r="F2005" s="68" t="str">
        <f>IFERROR(VLOOKUP($B2005,APガラス性能一覧!$A$2:$M$6097,5,0),"")</f>
        <v/>
      </c>
      <c r="G2005" s="68" t="str">
        <f>IFERROR(VLOOKUP($B2005,APガラス性能一覧!$A$2:$M$6097,6,0),"")</f>
        <v/>
      </c>
      <c r="H2005" s="68" t="str">
        <f>IFERROR(VLOOKUP($B2005,APガラス性能一覧!$A$2:$M$6097,7,0),"")</f>
        <v/>
      </c>
      <c r="I2005" s="68" t="str">
        <f>IFERROR(VLOOKUP($B2005,APガラス性能一覧!$A$2:$M$6097,8,0),"")</f>
        <v/>
      </c>
      <c r="J2005" s="68" t="str">
        <f>IFERROR(VLOOKUP($B2005,APガラス性能一覧!$A$2:$M$6097,9,0),"")</f>
        <v/>
      </c>
      <c r="K2005" s="68" t="str">
        <f>IFERROR(VLOOKUP($B2005,APガラス性能一覧!$A$2:$M$6097,10,0),"")</f>
        <v/>
      </c>
      <c r="L2005" s="68" t="str">
        <f>IFERROR(VLOOKUP($B2005,APガラス性能一覧!$A$2:$M$6097,11,0),"")</f>
        <v/>
      </c>
      <c r="M2005" s="68" t="str">
        <f>IFERROR(VLOOKUP($B2005,APガラス性能一覧!$A$2:$M$6097,12,0),"")</f>
        <v/>
      </c>
      <c r="N2005" s="68" t="str">
        <f>IFERROR(VLOOKUP($B2005,APガラス性能一覧!$A$2:$M$6097,13,0),"")</f>
        <v/>
      </c>
    </row>
    <row r="2006" spans="2:14" x14ac:dyDescent="0.4">
      <c r="B2006" s="68" t="str">
        <f>IF($D$2="","",IF($E$2=0.65,IFERROR(IF(INDEX(APガラス性能一覧!A:A,MATCH(ROW(B2000),APガラス性能一覧!$O:$O,0))="","",INDEX(APガラス性能一覧!A:A,MATCH(ROW(B2000),APガラス性能一覧!$O:$O,0))),""),IFERROR(IF(INDEX(APガラス性能一覧!A:A,MATCH(ROW(B2000),APガラス性能一覧!$N:$N,0))="","",INDEX(APガラス性能一覧!A:A,MATCH(ROW(B2000),APガラス性能一覧!$N:$N,0))),"")))</f>
        <v/>
      </c>
      <c r="C2006" s="68" t="str">
        <f>IFERROR(VLOOKUP($B2006,APガラス性能一覧!$A$2:$M$6097,2,0),"")</f>
        <v/>
      </c>
      <c r="D2006" s="68" t="str">
        <f>IFERROR(VLOOKUP($B2006,APガラス性能一覧!$A$2:$M$6097,3,0),"")</f>
        <v/>
      </c>
      <c r="E2006" s="68" t="str">
        <f>IFERROR(VLOOKUP($B2006,APガラス性能一覧!$A$2:$M$6097,4,0),"")</f>
        <v/>
      </c>
      <c r="F2006" s="68" t="str">
        <f>IFERROR(VLOOKUP($B2006,APガラス性能一覧!$A$2:$M$6097,5,0),"")</f>
        <v/>
      </c>
      <c r="G2006" s="68" t="str">
        <f>IFERROR(VLOOKUP($B2006,APガラス性能一覧!$A$2:$M$6097,6,0),"")</f>
        <v/>
      </c>
      <c r="H2006" s="68" t="str">
        <f>IFERROR(VLOOKUP($B2006,APガラス性能一覧!$A$2:$M$6097,7,0),"")</f>
        <v/>
      </c>
      <c r="I2006" s="68" t="str">
        <f>IFERROR(VLOOKUP($B2006,APガラス性能一覧!$A$2:$M$6097,8,0),"")</f>
        <v/>
      </c>
      <c r="J2006" s="68" t="str">
        <f>IFERROR(VLOOKUP($B2006,APガラス性能一覧!$A$2:$M$6097,9,0),"")</f>
        <v/>
      </c>
      <c r="K2006" s="68" t="str">
        <f>IFERROR(VLOOKUP($B2006,APガラス性能一覧!$A$2:$M$6097,10,0),"")</f>
        <v/>
      </c>
      <c r="L2006" s="68" t="str">
        <f>IFERROR(VLOOKUP($B2006,APガラス性能一覧!$A$2:$M$6097,11,0),"")</f>
        <v/>
      </c>
      <c r="M2006" s="68" t="str">
        <f>IFERROR(VLOOKUP($B2006,APガラス性能一覧!$A$2:$M$6097,12,0),"")</f>
        <v/>
      </c>
      <c r="N2006" s="68" t="str">
        <f>IFERROR(VLOOKUP($B2006,APガラス性能一覧!$A$2:$M$6097,13,0),"")</f>
        <v/>
      </c>
    </row>
    <row r="2007" spans="2:14" x14ac:dyDescent="0.4">
      <c r="B2007" s="68" t="str">
        <f>IF($D$2="","",IF($E$2=0.65,IFERROR(IF(INDEX(APガラス性能一覧!A:A,MATCH(ROW(B2001),APガラス性能一覧!$O:$O,0))="","",INDEX(APガラス性能一覧!A:A,MATCH(ROW(B2001),APガラス性能一覧!$O:$O,0))),""),IFERROR(IF(INDEX(APガラス性能一覧!A:A,MATCH(ROW(B2001),APガラス性能一覧!$N:$N,0))="","",INDEX(APガラス性能一覧!A:A,MATCH(ROW(B2001),APガラス性能一覧!$N:$N,0))),"")))</f>
        <v/>
      </c>
      <c r="C2007" s="68" t="str">
        <f>IFERROR(VLOOKUP($B2007,APガラス性能一覧!$A$2:$M$6097,2,0),"")</f>
        <v/>
      </c>
      <c r="D2007" s="68" t="str">
        <f>IFERROR(VLOOKUP($B2007,APガラス性能一覧!$A$2:$M$6097,3,0),"")</f>
        <v/>
      </c>
      <c r="E2007" s="68" t="str">
        <f>IFERROR(VLOOKUP($B2007,APガラス性能一覧!$A$2:$M$6097,4,0),"")</f>
        <v/>
      </c>
      <c r="F2007" s="68" t="str">
        <f>IFERROR(VLOOKUP($B2007,APガラス性能一覧!$A$2:$M$6097,5,0),"")</f>
        <v/>
      </c>
      <c r="G2007" s="68" t="str">
        <f>IFERROR(VLOOKUP($B2007,APガラス性能一覧!$A$2:$M$6097,6,0),"")</f>
        <v/>
      </c>
      <c r="H2007" s="68" t="str">
        <f>IFERROR(VLOOKUP($B2007,APガラス性能一覧!$A$2:$M$6097,7,0),"")</f>
        <v/>
      </c>
      <c r="I2007" s="68" t="str">
        <f>IFERROR(VLOOKUP($B2007,APガラス性能一覧!$A$2:$M$6097,8,0),"")</f>
        <v/>
      </c>
      <c r="J2007" s="68" t="str">
        <f>IFERROR(VLOOKUP($B2007,APガラス性能一覧!$A$2:$M$6097,9,0),"")</f>
        <v/>
      </c>
      <c r="K2007" s="68" t="str">
        <f>IFERROR(VLOOKUP($B2007,APガラス性能一覧!$A$2:$M$6097,10,0),"")</f>
        <v/>
      </c>
      <c r="L2007" s="68" t="str">
        <f>IFERROR(VLOOKUP($B2007,APガラス性能一覧!$A$2:$M$6097,11,0),"")</f>
        <v/>
      </c>
      <c r="M2007" s="68" t="str">
        <f>IFERROR(VLOOKUP($B2007,APガラス性能一覧!$A$2:$M$6097,12,0),"")</f>
        <v/>
      </c>
      <c r="N2007" s="68" t="str">
        <f>IFERROR(VLOOKUP($B2007,APガラス性能一覧!$A$2:$M$6097,13,0),"")</f>
        <v/>
      </c>
    </row>
    <row r="2008" spans="2:14" x14ac:dyDescent="0.4">
      <c r="B2008" s="68" t="str">
        <f>IF($D$2="","",IF($E$2=0.65,IFERROR(IF(INDEX(APガラス性能一覧!A:A,MATCH(ROW(B2002),APガラス性能一覧!$O:$O,0))="","",INDEX(APガラス性能一覧!A:A,MATCH(ROW(B2002),APガラス性能一覧!$O:$O,0))),""),IFERROR(IF(INDEX(APガラス性能一覧!A:A,MATCH(ROW(B2002),APガラス性能一覧!$N:$N,0))="","",INDEX(APガラス性能一覧!A:A,MATCH(ROW(B2002),APガラス性能一覧!$N:$N,0))),"")))</f>
        <v/>
      </c>
      <c r="C2008" s="68" t="str">
        <f>IFERROR(VLOOKUP($B2008,APガラス性能一覧!$A$2:$M$6097,2,0),"")</f>
        <v/>
      </c>
      <c r="D2008" s="68" t="str">
        <f>IFERROR(VLOOKUP($B2008,APガラス性能一覧!$A$2:$M$6097,3,0),"")</f>
        <v/>
      </c>
      <c r="E2008" s="68" t="str">
        <f>IFERROR(VLOOKUP($B2008,APガラス性能一覧!$A$2:$M$6097,4,0),"")</f>
        <v/>
      </c>
      <c r="F2008" s="68" t="str">
        <f>IFERROR(VLOOKUP($B2008,APガラス性能一覧!$A$2:$M$6097,5,0),"")</f>
        <v/>
      </c>
      <c r="G2008" s="68" t="str">
        <f>IFERROR(VLOOKUP($B2008,APガラス性能一覧!$A$2:$M$6097,6,0),"")</f>
        <v/>
      </c>
      <c r="H2008" s="68" t="str">
        <f>IFERROR(VLOOKUP($B2008,APガラス性能一覧!$A$2:$M$6097,7,0),"")</f>
        <v/>
      </c>
      <c r="I2008" s="68" t="str">
        <f>IFERROR(VLOOKUP($B2008,APガラス性能一覧!$A$2:$M$6097,8,0),"")</f>
        <v/>
      </c>
      <c r="J2008" s="68" t="str">
        <f>IFERROR(VLOOKUP($B2008,APガラス性能一覧!$A$2:$M$6097,9,0),"")</f>
        <v/>
      </c>
      <c r="K2008" s="68" t="str">
        <f>IFERROR(VLOOKUP($B2008,APガラス性能一覧!$A$2:$M$6097,10,0),"")</f>
        <v/>
      </c>
      <c r="L2008" s="68" t="str">
        <f>IFERROR(VLOOKUP($B2008,APガラス性能一覧!$A$2:$M$6097,11,0),"")</f>
        <v/>
      </c>
      <c r="M2008" s="68" t="str">
        <f>IFERROR(VLOOKUP($B2008,APガラス性能一覧!$A$2:$M$6097,12,0),"")</f>
        <v/>
      </c>
      <c r="N2008" s="68" t="str">
        <f>IFERROR(VLOOKUP($B2008,APガラス性能一覧!$A$2:$M$6097,13,0),"")</f>
        <v/>
      </c>
    </row>
    <row r="2009" spans="2:14" x14ac:dyDescent="0.4">
      <c r="B2009" s="68" t="str">
        <f>IF($D$2="","",IF($E$2=0.65,IFERROR(IF(INDEX(APガラス性能一覧!A:A,MATCH(ROW(B2003),APガラス性能一覧!$O:$O,0))="","",INDEX(APガラス性能一覧!A:A,MATCH(ROW(B2003),APガラス性能一覧!$O:$O,0))),""),IFERROR(IF(INDEX(APガラス性能一覧!A:A,MATCH(ROW(B2003),APガラス性能一覧!$N:$N,0))="","",INDEX(APガラス性能一覧!A:A,MATCH(ROW(B2003),APガラス性能一覧!$N:$N,0))),"")))</f>
        <v/>
      </c>
      <c r="C2009" s="68" t="str">
        <f>IFERROR(VLOOKUP($B2009,APガラス性能一覧!$A$2:$M$6097,2,0),"")</f>
        <v/>
      </c>
      <c r="D2009" s="68" t="str">
        <f>IFERROR(VLOOKUP($B2009,APガラス性能一覧!$A$2:$M$6097,3,0),"")</f>
        <v/>
      </c>
      <c r="E2009" s="68" t="str">
        <f>IFERROR(VLOOKUP($B2009,APガラス性能一覧!$A$2:$M$6097,4,0),"")</f>
        <v/>
      </c>
      <c r="F2009" s="68" t="str">
        <f>IFERROR(VLOOKUP($B2009,APガラス性能一覧!$A$2:$M$6097,5,0),"")</f>
        <v/>
      </c>
      <c r="G2009" s="68" t="str">
        <f>IFERROR(VLOOKUP($B2009,APガラス性能一覧!$A$2:$M$6097,6,0),"")</f>
        <v/>
      </c>
      <c r="H2009" s="68" t="str">
        <f>IFERROR(VLOOKUP($B2009,APガラス性能一覧!$A$2:$M$6097,7,0),"")</f>
        <v/>
      </c>
      <c r="I2009" s="68" t="str">
        <f>IFERROR(VLOOKUP($B2009,APガラス性能一覧!$A$2:$M$6097,8,0),"")</f>
        <v/>
      </c>
      <c r="J2009" s="68" t="str">
        <f>IFERROR(VLOOKUP($B2009,APガラス性能一覧!$A$2:$M$6097,9,0),"")</f>
        <v/>
      </c>
      <c r="K2009" s="68" t="str">
        <f>IFERROR(VLOOKUP($B2009,APガラス性能一覧!$A$2:$M$6097,10,0),"")</f>
        <v/>
      </c>
      <c r="L2009" s="68" t="str">
        <f>IFERROR(VLOOKUP($B2009,APガラス性能一覧!$A$2:$M$6097,11,0),"")</f>
        <v/>
      </c>
      <c r="M2009" s="68" t="str">
        <f>IFERROR(VLOOKUP($B2009,APガラス性能一覧!$A$2:$M$6097,12,0),"")</f>
        <v/>
      </c>
      <c r="N2009" s="68" t="str">
        <f>IFERROR(VLOOKUP($B2009,APガラス性能一覧!$A$2:$M$6097,13,0),"")</f>
        <v/>
      </c>
    </row>
    <row r="2010" spans="2:14" x14ac:dyDescent="0.4">
      <c r="B2010" s="68" t="str">
        <f>IF($D$2="","",IF($E$2=0.65,IFERROR(IF(INDEX(APガラス性能一覧!A:A,MATCH(ROW(B2004),APガラス性能一覧!$O:$O,0))="","",INDEX(APガラス性能一覧!A:A,MATCH(ROW(B2004),APガラス性能一覧!$O:$O,0))),""),IFERROR(IF(INDEX(APガラス性能一覧!A:A,MATCH(ROW(B2004),APガラス性能一覧!$N:$N,0))="","",INDEX(APガラス性能一覧!A:A,MATCH(ROW(B2004),APガラス性能一覧!$N:$N,0))),"")))</f>
        <v/>
      </c>
      <c r="C2010" s="68" t="str">
        <f>IFERROR(VLOOKUP($B2010,APガラス性能一覧!$A$2:$M$6097,2,0),"")</f>
        <v/>
      </c>
      <c r="D2010" s="68" t="str">
        <f>IFERROR(VLOOKUP($B2010,APガラス性能一覧!$A$2:$M$6097,3,0),"")</f>
        <v/>
      </c>
      <c r="E2010" s="68" t="str">
        <f>IFERROR(VLOOKUP($B2010,APガラス性能一覧!$A$2:$M$6097,4,0),"")</f>
        <v/>
      </c>
      <c r="F2010" s="68" t="str">
        <f>IFERROR(VLOOKUP($B2010,APガラス性能一覧!$A$2:$M$6097,5,0),"")</f>
        <v/>
      </c>
      <c r="G2010" s="68" t="str">
        <f>IFERROR(VLOOKUP($B2010,APガラス性能一覧!$A$2:$M$6097,6,0),"")</f>
        <v/>
      </c>
      <c r="H2010" s="68" t="str">
        <f>IFERROR(VLOOKUP($B2010,APガラス性能一覧!$A$2:$M$6097,7,0),"")</f>
        <v/>
      </c>
      <c r="I2010" s="68" t="str">
        <f>IFERROR(VLOOKUP($B2010,APガラス性能一覧!$A$2:$M$6097,8,0),"")</f>
        <v/>
      </c>
      <c r="J2010" s="68" t="str">
        <f>IFERROR(VLOOKUP($B2010,APガラス性能一覧!$A$2:$M$6097,9,0),"")</f>
        <v/>
      </c>
      <c r="K2010" s="68" t="str">
        <f>IFERROR(VLOOKUP($B2010,APガラス性能一覧!$A$2:$M$6097,10,0),"")</f>
        <v/>
      </c>
      <c r="L2010" s="68" t="str">
        <f>IFERROR(VLOOKUP($B2010,APガラス性能一覧!$A$2:$M$6097,11,0),"")</f>
        <v/>
      </c>
      <c r="M2010" s="68" t="str">
        <f>IFERROR(VLOOKUP($B2010,APガラス性能一覧!$A$2:$M$6097,12,0),"")</f>
        <v/>
      </c>
      <c r="N2010" s="68" t="str">
        <f>IFERROR(VLOOKUP($B2010,APガラス性能一覧!$A$2:$M$6097,13,0),"")</f>
        <v/>
      </c>
    </row>
    <row r="2011" spans="2:14" x14ac:dyDescent="0.4">
      <c r="B2011" s="68" t="str">
        <f>IF($D$2="","",IF($E$2=0.65,IFERROR(IF(INDEX(APガラス性能一覧!A:A,MATCH(ROW(B2005),APガラス性能一覧!$O:$O,0))="","",INDEX(APガラス性能一覧!A:A,MATCH(ROW(B2005),APガラス性能一覧!$O:$O,0))),""),IFERROR(IF(INDEX(APガラス性能一覧!A:A,MATCH(ROW(B2005),APガラス性能一覧!$N:$N,0))="","",INDEX(APガラス性能一覧!A:A,MATCH(ROW(B2005),APガラス性能一覧!$N:$N,0))),"")))</f>
        <v/>
      </c>
      <c r="C2011" s="68" t="str">
        <f>IFERROR(VLOOKUP($B2011,APガラス性能一覧!$A$2:$M$6097,2,0),"")</f>
        <v/>
      </c>
      <c r="D2011" s="68" t="str">
        <f>IFERROR(VLOOKUP($B2011,APガラス性能一覧!$A$2:$M$6097,3,0),"")</f>
        <v/>
      </c>
      <c r="E2011" s="68" t="str">
        <f>IFERROR(VLOOKUP($B2011,APガラス性能一覧!$A$2:$M$6097,4,0),"")</f>
        <v/>
      </c>
      <c r="F2011" s="68" t="str">
        <f>IFERROR(VLOOKUP($B2011,APガラス性能一覧!$A$2:$M$6097,5,0),"")</f>
        <v/>
      </c>
      <c r="G2011" s="68" t="str">
        <f>IFERROR(VLOOKUP($B2011,APガラス性能一覧!$A$2:$M$6097,6,0),"")</f>
        <v/>
      </c>
      <c r="H2011" s="68" t="str">
        <f>IFERROR(VLOOKUP($B2011,APガラス性能一覧!$A$2:$M$6097,7,0),"")</f>
        <v/>
      </c>
      <c r="I2011" s="68" t="str">
        <f>IFERROR(VLOOKUP($B2011,APガラス性能一覧!$A$2:$M$6097,8,0),"")</f>
        <v/>
      </c>
      <c r="J2011" s="68" t="str">
        <f>IFERROR(VLOOKUP($B2011,APガラス性能一覧!$A$2:$M$6097,9,0),"")</f>
        <v/>
      </c>
      <c r="K2011" s="68" t="str">
        <f>IFERROR(VLOOKUP($B2011,APガラス性能一覧!$A$2:$M$6097,10,0),"")</f>
        <v/>
      </c>
      <c r="L2011" s="68" t="str">
        <f>IFERROR(VLOOKUP($B2011,APガラス性能一覧!$A$2:$M$6097,11,0),"")</f>
        <v/>
      </c>
      <c r="M2011" s="68" t="str">
        <f>IFERROR(VLOOKUP($B2011,APガラス性能一覧!$A$2:$M$6097,12,0),"")</f>
        <v/>
      </c>
      <c r="N2011" s="68" t="str">
        <f>IFERROR(VLOOKUP($B2011,APガラス性能一覧!$A$2:$M$6097,13,0),"")</f>
        <v/>
      </c>
    </row>
    <row r="2012" spans="2:14" x14ac:dyDescent="0.4">
      <c r="B2012" s="68" t="str">
        <f>IF($D$2="","",IF($E$2=0.65,IFERROR(IF(INDEX(APガラス性能一覧!A:A,MATCH(ROW(B2006),APガラス性能一覧!$O:$O,0))="","",INDEX(APガラス性能一覧!A:A,MATCH(ROW(B2006),APガラス性能一覧!$O:$O,0))),""),IFERROR(IF(INDEX(APガラス性能一覧!A:A,MATCH(ROW(B2006),APガラス性能一覧!$N:$N,0))="","",INDEX(APガラス性能一覧!A:A,MATCH(ROW(B2006),APガラス性能一覧!$N:$N,0))),"")))</f>
        <v/>
      </c>
      <c r="C2012" s="68" t="str">
        <f>IFERROR(VLOOKUP($B2012,APガラス性能一覧!$A$2:$M$6097,2,0),"")</f>
        <v/>
      </c>
      <c r="D2012" s="68" t="str">
        <f>IFERROR(VLOOKUP($B2012,APガラス性能一覧!$A$2:$M$6097,3,0),"")</f>
        <v/>
      </c>
      <c r="E2012" s="68" t="str">
        <f>IFERROR(VLOOKUP($B2012,APガラス性能一覧!$A$2:$M$6097,4,0),"")</f>
        <v/>
      </c>
      <c r="F2012" s="68" t="str">
        <f>IFERROR(VLOOKUP($B2012,APガラス性能一覧!$A$2:$M$6097,5,0),"")</f>
        <v/>
      </c>
      <c r="G2012" s="68" t="str">
        <f>IFERROR(VLOOKUP($B2012,APガラス性能一覧!$A$2:$M$6097,6,0),"")</f>
        <v/>
      </c>
      <c r="H2012" s="68" t="str">
        <f>IFERROR(VLOOKUP($B2012,APガラス性能一覧!$A$2:$M$6097,7,0),"")</f>
        <v/>
      </c>
      <c r="I2012" s="68" t="str">
        <f>IFERROR(VLOOKUP($B2012,APガラス性能一覧!$A$2:$M$6097,8,0),"")</f>
        <v/>
      </c>
      <c r="J2012" s="68" t="str">
        <f>IFERROR(VLOOKUP($B2012,APガラス性能一覧!$A$2:$M$6097,9,0),"")</f>
        <v/>
      </c>
      <c r="K2012" s="68" t="str">
        <f>IFERROR(VLOOKUP($B2012,APガラス性能一覧!$A$2:$M$6097,10,0),"")</f>
        <v/>
      </c>
      <c r="L2012" s="68" t="str">
        <f>IFERROR(VLOOKUP($B2012,APガラス性能一覧!$A$2:$M$6097,11,0),"")</f>
        <v/>
      </c>
      <c r="M2012" s="68" t="str">
        <f>IFERROR(VLOOKUP($B2012,APガラス性能一覧!$A$2:$M$6097,12,0),"")</f>
        <v/>
      </c>
      <c r="N2012" s="68" t="str">
        <f>IFERROR(VLOOKUP($B2012,APガラス性能一覧!$A$2:$M$6097,13,0),"")</f>
        <v/>
      </c>
    </row>
    <row r="2013" spans="2:14" x14ac:dyDescent="0.4">
      <c r="B2013" s="68" t="str">
        <f>IF($D$2="","",IF($E$2=0.65,IFERROR(IF(INDEX(APガラス性能一覧!A:A,MATCH(ROW(B2007),APガラス性能一覧!$O:$O,0))="","",INDEX(APガラス性能一覧!A:A,MATCH(ROW(B2007),APガラス性能一覧!$O:$O,0))),""),IFERROR(IF(INDEX(APガラス性能一覧!A:A,MATCH(ROW(B2007),APガラス性能一覧!$N:$N,0))="","",INDEX(APガラス性能一覧!A:A,MATCH(ROW(B2007),APガラス性能一覧!$N:$N,0))),"")))</f>
        <v/>
      </c>
      <c r="C2013" s="68" t="str">
        <f>IFERROR(VLOOKUP($B2013,APガラス性能一覧!$A$2:$M$6097,2,0),"")</f>
        <v/>
      </c>
      <c r="D2013" s="68" t="str">
        <f>IFERROR(VLOOKUP($B2013,APガラス性能一覧!$A$2:$M$6097,3,0),"")</f>
        <v/>
      </c>
      <c r="E2013" s="68" t="str">
        <f>IFERROR(VLOOKUP($B2013,APガラス性能一覧!$A$2:$M$6097,4,0),"")</f>
        <v/>
      </c>
      <c r="F2013" s="68" t="str">
        <f>IFERROR(VLOOKUP($B2013,APガラス性能一覧!$A$2:$M$6097,5,0),"")</f>
        <v/>
      </c>
      <c r="G2013" s="68" t="str">
        <f>IFERROR(VLOOKUP($B2013,APガラス性能一覧!$A$2:$M$6097,6,0),"")</f>
        <v/>
      </c>
      <c r="H2013" s="68" t="str">
        <f>IFERROR(VLOOKUP($B2013,APガラス性能一覧!$A$2:$M$6097,7,0),"")</f>
        <v/>
      </c>
      <c r="I2013" s="68" t="str">
        <f>IFERROR(VLOOKUP($B2013,APガラス性能一覧!$A$2:$M$6097,8,0),"")</f>
        <v/>
      </c>
      <c r="J2013" s="68" t="str">
        <f>IFERROR(VLOOKUP($B2013,APガラス性能一覧!$A$2:$M$6097,9,0),"")</f>
        <v/>
      </c>
      <c r="K2013" s="68" t="str">
        <f>IFERROR(VLOOKUP($B2013,APガラス性能一覧!$A$2:$M$6097,10,0),"")</f>
        <v/>
      </c>
      <c r="L2013" s="68" t="str">
        <f>IFERROR(VLOOKUP($B2013,APガラス性能一覧!$A$2:$M$6097,11,0),"")</f>
        <v/>
      </c>
      <c r="M2013" s="68" t="str">
        <f>IFERROR(VLOOKUP($B2013,APガラス性能一覧!$A$2:$M$6097,12,0),"")</f>
        <v/>
      </c>
      <c r="N2013" s="68" t="str">
        <f>IFERROR(VLOOKUP($B2013,APガラス性能一覧!$A$2:$M$6097,13,0),"")</f>
        <v/>
      </c>
    </row>
    <row r="2014" spans="2:14" x14ac:dyDescent="0.4">
      <c r="B2014" s="68" t="str">
        <f>IF($D$2="","",IF($E$2=0.65,IFERROR(IF(INDEX(APガラス性能一覧!A:A,MATCH(ROW(B2008),APガラス性能一覧!$O:$O,0))="","",INDEX(APガラス性能一覧!A:A,MATCH(ROW(B2008),APガラス性能一覧!$O:$O,0))),""),IFERROR(IF(INDEX(APガラス性能一覧!A:A,MATCH(ROW(B2008),APガラス性能一覧!$N:$N,0))="","",INDEX(APガラス性能一覧!A:A,MATCH(ROW(B2008),APガラス性能一覧!$N:$N,0))),"")))</f>
        <v/>
      </c>
      <c r="C2014" s="68" t="str">
        <f>IFERROR(VLOOKUP($B2014,APガラス性能一覧!$A$2:$M$6097,2,0),"")</f>
        <v/>
      </c>
      <c r="D2014" s="68" t="str">
        <f>IFERROR(VLOOKUP($B2014,APガラス性能一覧!$A$2:$M$6097,3,0),"")</f>
        <v/>
      </c>
      <c r="E2014" s="68" t="str">
        <f>IFERROR(VLOOKUP($B2014,APガラス性能一覧!$A$2:$M$6097,4,0),"")</f>
        <v/>
      </c>
      <c r="F2014" s="68" t="str">
        <f>IFERROR(VLOOKUP($B2014,APガラス性能一覧!$A$2:$M$6097,5,0),"")</f>
        <v/>
      </c>
      <c r="G2014" s="68" t="str">
        <f>IFERROR(VLOOKUP($B2014,APガラス性能一覧!$A$2:$M$6097,6,0),"")</f>
        <v/>
      </c>
      <c r="H2014" s="68" t="str">
        <f>IFERROR(VLOOKUP($B2014,APガラス性能一覧!$A$2:$M$6097,7,0),"")</f>
        <v/>
      </c>
      <c r="I2014" s="68" t="str">
        <f>IFERROR(VLOOKUP($B2014,APガラス性能一覧!$A$2:$M$6097,8,0),"")</f>
        <v/>
      </c>
      <c r="J2014" s="68" t="str">
        <f>IFERROR(VLOOKUP($B2014,APガラス性能一覧!$A$2:$M$6097,9,0),"")</f>
        <v/>
      </c>
      <c r="K2014" s="68" t="str">
        <f>IFERROR(VLOOKUP($B2014,APガラス性能一覧!$A$2:$M$6097,10,0),"")</f>
        <v/>
      </c>
      <c r="L2014" s="68" t="str">
        <f>IFERROR(VLOOKUP($B2014,APガラス性能一覧!$A$2:$M$6097,11,0),"")</f>
        <v/>
      </c>
      <c r="M2014" s="68" t="str">
        <f>IFERROR(VLOOKUP($B2014,APガラス性能一覧!$A$2:$M$6097,12,0),"")</f>
        <v/>
      </c>
      <c r="N2014" s="68" t="str">
        <f>IFERROR(VLOOKUP($B2014,APガラス性能一覧!$A$2:$M$6097,13,0),"")</f>
        <v/>
      </c>
    </row>
    <row r="2015" spans="2:14" x14ac:dyDescent="0.4">
      <c r="B2015" s="68" t="str">
        <f>IF($D$2="","",IF($E$2=0.65,IFERROR(IF(INDEX(APガラス性能一覧!A:A,MATCH(ROW(B2009),APガラス性能一覧!$O:$O,0))="","",INDEX(APガラス性能一覧!A:A,MATCH(ROW(B2009),APガラス性能一覧!$O:$O,0))),""),IFERROR(IF(INDEX(APガラス性能一覧!A:A,MATCH(ROW(B2009),APガラス性能一覧!$N:$N,0))="","",INDEX(APガラス性能一覧!A:A,MATCH(ROW(B2009),APガラス性能一覧!$N:$N,0))),"")))</f>
        <v/>
      </c>
      <c r="C2015" s="68" t="str">
        <f>IFERROR(VLOOKUP($B2015,APガラス性能一覧!$A$2:$M$6097,2,0),"")</f>
        <v/>
      </c>
      <c r="D2015" s="68" t="str">
        <f>IFERROR(VLOOKUP($B2015,APガラス性能一覧!$A$2:$M$6097,3,0),"")</f>
        <v/>
      </c>
      <c r="E2015" s="68" t="str">
        <f>IFERROR(VLOOKUP($B2015,APガラス性能一覧!$A$2:$M$6097,4,0),"")</f>
        <v/>
      </c>
      <c r="F2015" s="68" t="str">
        <f>IFERROR(VLOOKUP($B2015,APガラス性能一覧!$A$2:$M$6097,5,0),"")</f>
        <v/>
      </c>
      <c r="G2015" s="68" t="str">
        <f>IFERROR(VLOOKUP($B2015,APガラス性能一覧!$A$2:$M$6097,6,0),"")</f>
        <v/>
      </c>
      <c r="H2015" s="68" t="str">
        <f>IFERROR(VLOOKUP($B2015,APガラス性能一覧!$A$2:$M$6097,7,0),"")</f>
        <v/>
      </c>
      <c r="I2015" s="68" t="str">
        <f>IFERROR(VLOOKUP($B2015,APガラス性能一覧!$A$2:$M$6097,8,0),"")</f>
        <v/>
      </c>
      <c r="J2015" s="68" t="str">
        <f>IFERROR(VLOOKUP($B2015,APガラス性能一覧!$A$2:$M$6097,9,0),"")</f>
        <v/>
      </c>
      <c r="K2015" s="68" t="str">
        <f>IFERROR(VLOOKUP($B2015,APガラス性能一覧!$A$2:$M$6097,10,0),"")</f>
        <v/>
      </c>
      <c r="L2015" s="68" t="str">
        <f>IFERROR(VLOOKUP($B2015,APガラス性能一覧!$A$2:$M$6097,11,0),"")</f>
        <v/>
      </c>
      <c r="M2015" s="68" t="str">
        <f>IFERROR(VLOOKUP($B2015,APガラス性能一覧!$A$2:$M$6097,12,0),"")</f>
        <v/>
      </c>
      <c r="N2015" s="68" t="str">
        <f>IFERROR(VLOOKUP($B2015,APガラス性能一覧!$A$2:$M$6097,13,0),"")</f>
        <v/>
      </c>
    </row>
    <row r="2016" spans="2:14" x14ac:dyDescent="0.4">
      <c r="B2016" s="68" t="str">
        <f>IF($D$2="","",IF($E$2=0.65,IFERROR(IF(INDEX(APガラス性能一覧!A:A,MATCH(ROW(B2010),APガラス性能一覧!$O:$O,0))="","",INDEX(APガラス性能一覧!A:A,MATCH(ROW(B2010),APガラス性能一覧!$O:$O,0))),""),IFERROR(IF(INDEX(APガラス性能一覧!A:A,MATCH(ROW(B2010),APガラス性能一覧!$N:$N,0))="","",INDEX(APガラス性能一覧!A:A,MATCH(ROW(B2010),APガラス性能一覧!$N:$N,0))),"")))</f>
        <v/>
      </c>
      <c r="C2016" s="68" t="str">
        <f>IFERROR(VLOOKUP($B2016,APガラス性能一覧!$A$2:$M$6097,2,0),"")</f>
        <v/>
      </c>
      <c r="D2016" s="68" t="str">
        <f>IFERROR(VLOOKUP($B2016,APガラス性能一覧!$A$2:$M$6097,3,0),"")</f>
        <v/>
      </c>
      <c r="E2016" s="68" t="str">
        <f>IFERROR(VLOOKUP($B2016,APガラス性能一覧!$A$2:$M$6097,4,0),"")</f>
        <v/>
      </c>
      <c r="F2016" s="68" t="str">
        <f>IFERROR(VLOOKUP($B2016,APガラス性能一覧!$A$2:$M$6097,5,0),"")</f>
        <v/>
      </c>
      <c r="G2016" s="68" t="str">
        <f>IFERROR(VLOOKUP($B2016,APガラス性能一覧!$A$2:$M$6097,6,0),"")</f>
        <v/>
      </c>
      <c r="H2016" s="68" t="str">
        <f>IFERROR(VLOOKUP($B2016,APガラス性能一覧!$A$2:$M$6097,7,0),"")</f>
        <v/>
      </c>
      <c r="I2016" s="68" t="str">
        <f>IFERROR(VLOOKUP($B2016,APガラス性能一覧!$A$2:$M$6097,8,0),"")</f>
        <v/>
      </c>
      <c r="J2016" s="68" t="str">
        <f>IFERROR(VLOOKUP($B2016,APガラス性能一覧!$A$2:$M$6097,9,0),"")</f>
        <v/>
      </c>
      <c r="K2016" s="68" t="str">
        <f>IFERROR(VLOOKUP($B2016,APガラス性能一覧!$A$2:$M$6097,10,0),"")</f>
        <v/>
      </c>
      <c r="L2016" s="68" t="str">
        <f>IFERROR(VLOOKUP($B2016,APガラス性能一覧!$A$2:$M$6097,11,0),"")</f>
        <v/>
      </c>
      <c r="M2016" s="68" t="str">
        <f>IFERROR(VLOOKUP($B2016,APガラス性能一覧!$A$2:$M$6097,12,0),"")</f>
        <v/>
      </c>
      <c r="N2016" s="68" t="str">
        <f>IFERROR(VLOOKUP($B2016,APガラス性能一覧!$A$2:$M$6097,13,0),"")</f>
        <v/>
      </c>
    </row>
    <row r="2017" spans="2:14" x14ac:dyDescent="0.4">
      <c r="B2017" s="68" t="str">
        <f>IF($D$2="","",IF($E$2=0.65,IFERROR(IF(INDEX(APガラス性能一覧!A:A,MATCH(ROW(B2011),APガラス性能一覧!$O:$O,0))="","",INDEX(APガラス性能一覧!A:A,MATCH(ROW(B2011),APガラス性能一覧!$O:$O,0))),""),IFERROR(IF(INDEX(APガラス性能一覧!A:A,MATCH(ROW(B2011),APガラス性能一覧!$N:$N,0))="","",INDEX(APガラス性能一覧!A:A,MATCH(ROW(B2011),APガラス性能一覧!$N:$N,0))),"")))</f>
        <v/>
      </c>
      <c r="C2017" s="68" t="str">
        <f>IFERROR(VLOOKUP($B2017,APガラス性能一覧!$A$2:$M$6097,2,0),"")</f>
        <v/>
      </c>
      <c r="D2017" s="68" t="str">
        <f>IFERROR(VLOOKUP($B2017,APガラス性能一覧!$A$2:$M$6097,3,0),"")</f>
        <v/>
      </c>
      <c r="E2017" s="68" t="str">
        <f>IFERROR(VLOOKUP($B2017,APガラス性能一覧!$A$2:$M$6097,4,0),"")</f>
        <v/>
      </c>
      <c r="F2017" s="68" t="str">
        <f>IFERROR(VLOOKUP($B2017,APガラス性能一覧!$A$2:$M$6097,5,0),"")</f>
        <v/>
      </c>
      <c r="G2017" s="68" t="str">
        <f>IFERROR(VLOOKUP($B2017,APガラス性能一覧!$A$2:$M$6097,6,0),"")</f>
        <v/>
      </c>
      <c r="H2017" s="68" t="str">
        <f>IFERROR(VLOOKUP($B2017,APガラス性能一覧!$A$2:$M$6097,7,0),"")</f>
        <v/>
      </c>
      <c r="I2017" s="68" t="str">
        <f>IFERROR(VLOOKUP($B2017,APガラス性能一覧!$A$2:$M$6097,8,0),"")</f>
        <v/>
      </c>
      <c r="J2017" s="68" t="str">
        <f>IFERROR(VLOOKUP($B2017,APガラス性能一覧!$A$2:$M$6097,9,0),"")</f>
        <v/>
      </c>
      <c r="K2017" s="68" t="str">
        <f>IFERROR(VLOOKUP($B2017,APガラス性能一覧!$A$2:$M$6097,10,0),"")</f>
        <v/>
      </c>
      <c r="L2017" s="68" t="str">
        <f>IFERROR(VLOOKUP($B2017,APガラス性能一覧!$A$2:$M$6097,11,0),"")</f>
        <v/>
      </c>
      <c r="M2017" s="68" t="str">
        <f>IFERROR(VLOOKUP($B2017,APガラス性能一覧!$A$2:$M$6097,12,0),"")</f>
        <v/>
      </c>
      <c r="N2017" s="68" t="str">
        <f>IFERROR(VLOOKUP($B2017,APガラス性能一覧!$A$2:$M$6097,13,0),"")</f>
        <v/>
      </c>
    </row>
    <row r="2018" spans="2:14" x14ac:dyDescent="0.4">
      <c r="B2018" s="68" t="str">
        <f>IF($D$2="","",IF($E$2=0.65,IFERROR(IF(INDEX(APガラス性能一覧!A:A,MATCH(ROW(B2012),APガラス性能一覧!$O:$O,0))="","",INDEX(APガラス性能一覧!A:A,MATCH(ROW(B2012),APガラス性能一覧!$O:$O,0))),""),IFERROR(IF(INDEX(APガラス性能一覧!A:A,MATCH(ROW(B2012),APガラス性能一覧!$N:$N,0))="","",INDEX(APガラス性能一覧!A:A,MATCH(ROW(B2012),APガラス性能一覧!$N:$N,0))),"")))</f>
        <v/>
      </c>
      <c r="C2018" s="68" t="str">
        <f>IFERROR(VLOOKUP($B2018,APガラス性能一覧!$A$2:$M$6097,2,0),"")</f>
        <v/>
      </c>
      <c r="D2018" s="68" t="str">
        <f>IFERROR(VLOOKUP($B2018,APガラス性能一覧!$A$2:$M$6097,3,0),"")</f>
        <v/>
      </c>
      <c r="E2018" s="68" t="str">
        <f>IFERROR(VLOOKUP($B2018,APガラス性能一覧!$A$2:$M$6097,4,0),"")</f>
        <v/>
      </c>
      <c r="F2018" s="68" t="str">
        <f>IFERROR(VLOOKUP($B2018,APガラス性能一覧!$A$2:$M$6097,5,0),"")</f>
        <v/>
      </c>
      <c r="G2018" s="68" t="str">
        <f>IFERROR(VLOOKUP($B2018,APガラス性能一覧!$A$2:$M$6097,6,0),"")</f>
        <v/>
      </c>
      <c r="H2018" s="68" t="str">
        <f>IFERROR(VLOOKUP($B2018,APガラス性能一覧!$A$2:$M$6097,7,0),"")</f>
        <v/>
      </c>
      <c r="I2018" s="68" t="str">
        <f>IFERROR(VLOOKUP($B2018,APガラス性能一覧!$A$2:$M$6097,8,0),"")</f>
        <v/>
      </c>
      <c r="J2018" s="68" t="str">
        <f>IFERROR(VLOOKUP($B2018,APガラス性能一覧!$A$2:$M$6097,9,0),"")</f>
        <v/>
      </c>
      <c r="K2018" s="68" t="str">
        <f>IFERROR(VLOOKUP($B2018,APガラス性能一覧!$A$2:$M$6097,10,0),"")</f>
        <v/>
      </c>
      <c r="L2018" s="68" t="str">
        <f>IFERROR(VLOOKUP($B2018,APガラス性能一覧!$A$2:$M$6097,11,0),"")</f>
        <v/>
      </c>
      <c r="M2018" s="68" t="str">
        <f>IFERROR(VLOOKUP($B2018,APガラス性能一覧!$A$2:$M$6097,12,0),"")</f>
        <v/>
      </c>
      <c r="N2018" s="68" t="str">
        <f>IFERROR(VLOOKUP($B2018,APガラス性能一覧!$A$2:$M$6097,13,0),"")</f>
        <v/>
      </c>
    </row>
    <row r="2019" spans="2:14" x14ac:dyDescent="0.4">
      <c r="B2019" s="68" t="str">
        <f>IF($D$2="","",IF($E$2=0.65,IFERROR(IF(INDEX(APガラス性能一覧!A:A,MATCH(ROW(B2013),APガラス性能一覧!$O:$O,0))="","",INDEX(APガラス性能一覧!A:A,MATCH(ROW(B2013),APガラス性能一覧!$O:$O,0))),""),IFERROR(IF(INDEX(APガラス性能一覧!A:A,MATCH(ROW(B2013),APガラス性能一覧!$N:$N,0))="","",INDEX(APガラス性能一覧!A:A,MATCH(ROW(B2013),APガラス性能一覧!$N:$N,0))),"")))</f>
        <v/>
      </c>
      <c r="C2019" s="68" t="str">
        <f>IFERROR(VLOOKUP($B2019,APガラス性能一覧!$A$2:$M$6097,2,0),"")</f>
        <v/>
      </c>
      <c r="D2019" s="68" t="str">
        <f>IFERROR(VLOOKUP($B2019,APガラス性能一覧!$A$2:$M$6097,3,0),"")</f>
        <v/>
      </c>
      <c r="E2019" s="68" t="str">
        <f>IFERROR(VLOOKUP($B2019,APガラス性能一覧!$A$2:$M$6097,4,0),"")</f>
        <v/>
      </c>
      <c r="F2019" s="68" t="str">
        <f>IFERROR(VLOOKUP($B2019,APガラス性能一覧!$A$2:$M$6097,5,0),"")</f>
        <v/>
      </c>
      <c r="G2019" s="68" t="str">
        <f>IFERROR(VLOOKUP($B2019,APガラス性能一覧!$A$2:$M$6097,6,0),"")</f>
        <v/>
      </c>
      <c r="H2019" s="68" t="str">
        <f>IFERROR(VLOOKUP($B2019,APガラス性能一覧!$A$2:$M$6097,7,0),"")</f>
        <v/>
      </c>
      <c r="I2019" s="68" t="str">
        <f>IFERROR(VLOOKUP($B2019,APガラス性能一覧!$A$2:$M$6097,8,0),"")</f>
        <v/>
      </c>
      <c r="J2019" s="68" t="str">
        <f>IFERROR(VLOOKUP($B2019,APガラス性能一覧!$A$2:$M$6097,9,0),"")</f>
        <v/>
      </c>
      <c r="K2019" s="68" t="str">
        <f>IFERROR(VLOOKUP($B2019,APガラス性能一覧!$A$2:$M$6097,10,0),"")</f>
        <v/>
      </c>
      <c r="L2019" s="68" t="str">
        <f>IFERROR(VLOOKUP($B2019,APガラス性能一覧!$A$2:$M$6097,11,0),"")</f>
        <v/>
      </c>
      <c r="M2019" s="68" t="str">
        <f>IFERROR(VLOOKUP($B2019,APガラス性能一覧!$A$2:$M$6097,12,0),"")</f>
        <v/>
      </c>
      <c r="N2019" s="68" t="str">
        <f>IFERROR(VLOOKUP($B2019,APガラス性能一覧!$A$2:$M$6097,13,0),"")</f>
        <v/>
      </c>
    </row>
    <row r="2020" spans="2:14" x14ac:dyDescent="0.4">
      <c r="B2020" s="68" t="str">
        <f>IF($D$2="","",IF($E$2=0.65,IFERROR(IF(INDEX(APガラス性能一覧!A:A,MATCH(ROW(B2014),APガラス性能一覧!$O:$O,0))="","",INDEX(APガラス性能一覧!A:A,MATCH(ROW(B2014),APガラス性能一覧!$O:$O,0))),""),IFERROR(IF(INDEX(APガラス性能一覧!A:A,MATCH(ROW(B2014),APガラス性能一覧!$N:$N,0))="","",INDEX(APガラス性能一覧!A:A,MATCH(ROW(B2014),APガラス性能一覧!$N:$N,0))),"")))</f>
        <v/>
      </c>
      <c r="C2020" s="68" t="str">
        <f>IFERROR(VLOOKUP($B2020,APガラス性能一覧!$A$2:$M$6097,2,0),"")</f>
        <v/>
      </c>
      <c r="D2020" s="68" t="str">
        <f>IFERROR(VLOOKUP($B2020,APガラス性能一覧!$A$2:$M$6097,3,0),"")</f>
        <v/>
      </c>
      <c r="E2020" s="68" t="str">
        <f>IFERROR(VLOOKUP($B2020,APガラス性能一覧!$A$2:$M$6097,4,0),"")</f>
        <v/>
      </c>
      <c r="F2020" s="68" t="str">
        <f>IFERROR(VLOOKUP($B2020,APガラス性能一覧!$A$2:$M$6097,5,0),"")</f>
        <v/>
      </c>
      <c r="G2020" s="68" t="str">
        <f>IFERROR(VLOOKUP($B2020,APガラス性能一覧!$A$2:$M$6097,6,0),"")</f>
        <v/>
      </c>
      <c r="H2020" s="68" t="str">
        <f>IFERROR(VLOOKUP($B2020,APガラス性能一覧!$A$2:$M$6097,7,0),"")</f>
        <v/>
      </c>
      <c r="I2020" s="68" t="str">
        <f>IFERROR(VLOOKUP($B2020,APガラス性能一覧!$A$2:$M$6097,8,0),"")</f>
        <v/>
      </c>
      <c r="J2020" s="68" t="str">
        <f>IFERROR(VLOOKUP($B2020,APガラス性能一覧!$A$2:$M$6097,9,0),"")</f>
        <v/>
      </c>
      <c r="K2020" s="68" t="str">
        <f>IFERROR(VLOOKUP($B2020,APガラス性能一覧!$A$2:$M$6097,10,0),"")</f>
        <v/>
      </c>
      <c r="L2020" s="68" t="str">
        <f>IFERROR(VLOOKUP($B2020,APガラス性能一覧!$A$2:$M$6097,11,0),"")</f>
        <v/>
      </c>
      <c r="M2020" s="68" t="str">
        <f>IFERROR(VLOOKUP($B2020,APガラス性能一覧!$A$2:$M$6097,12,0),"")</f>
        <v/>
      </c>
      <c r="N2020" s="68" t="str">
        <f>IFERROR(VLOOKUP($B2020,APガラス性能一覧!$A$2:$M$6097,13,0),"")</f>
        <v/>
      </c>
    </row>
    <row r="2021" spans="2:14" x14ac:dyDescent="0.4">
      <c r="B2021" s="68" t="str">
        <f>IF($D$2="","",IF($E$2=0.65,IFERROR(IF(INDEX(APガラス性能一覧!A:A,MATCH(ROW(B2015),APガラス性能一覧!$O:$O,0))="","",INDEX(APガラス性能一覧!A:A,MATCH(ROW(B2015),APガラス性能一覧!$O:$O,0))),""),IFERROR(IF(INDEX(APガラス性能一覧!A:A,MATCH(ROW(B2015),APガラス性能一覧!$N:$N,0))="","",INDEX(APガラス性能一覧!A:A,MATCH(ROW(B2015),APガラス性能一覧!$N:$N,0))),"")))</f>
        <v/>
      </c>
      <c r="C2021" s="68" t="str">
        <f>IFERROR(VLOOKUP($B2021,APガラス性能一覧!$A$2:$M$6097,2,0),"")</f>
        <v/>
      </c>
      <c r="D2021" s="68" t="str">
        <f>IFERROR(VLOOKUP($B2021,APガラス性能一覧!$A$2:$M$6097,3,0),"")</f>
        <v/>
      </c>
      <c r="E2021" s="68" t="str">
        <f>IFERROR(VLOOKUP($B2021,APガラス性能一覧!$A$2:$M$6097,4,0),"")</f>
        <v/>
      </c>
      <c r="F2021" s="68" t="str">
        <f>IFERROR(VLOOKUP($B2021,APガラス性能一覧!$A$2:$M$6097,5,0),"")</f>
        <v/>
      </c>
      <c r="G2021" s="68" t="str">
        <f>IFERROR(VLOOKUP($B2021,APガラス性能一覧!$A$2:$M$6097,6,0),"")</f>
        <v/>
      </c>
      <c r="H2021" s="68" t="str">
        <f>IFERROR(VLOOKUP($B2021,APガラス性能一覧!$A$2:$M$6097,7,0),"")</f>
        <v/>
      </c>
      <c r="I2021" s="68" t="str">
        <f>IFERROR(VLOOKUP($B2021,APガラス性能一覧!$A$2:$M$6097,8,0),"")</f>
        <v/>
      </c>
      <c r="J2021" s="68" t="str">
        <f>IFERROR(VLOOKUP($B2021,APガラス性能一覧!$A$2:$M$6097,9,0),"")</f>
        <v/>
      </c>
      <c r="K2021" s="68" t="str">
        <f>IFERROR(VLOOKUP($B2021,APガラス性能一覧!$A$2:$M$6097,10,0),"")</f>
        <v/>
      </c>
      <c r="L2021" s="68" t="str">
        <f>IFERROR(VLOOKUP($B2021,APガラス性能一覧!$A$2:$M$6097,11,0),"")</f>
        <v/>
      </c>
      <c r="M2021" s="68" t="str">
        <f>IFERROR(VLOOKUP($B2021,APガラス性能一覧!$A$2:$M$6097,12,0),"")</f>
        <v/>
      </c>
      <c r="N2021" s="68" t="str">
        <f>IFERROR(VLOOKUP($B2021,APガラス性能一覧!$A$2:$M$6097,13,0),"")</f>
        <v/>
      </c>
    </row>
    <row r="2022" spans="2:14" x14ac:dyDescent="0.4">
      <c r="B2022" s="68" t="str">
        <f>IF($D$2="","",IF($E$2=0.65,IFERROR(IF(INDEX(APガラス性能一覧!A:A,MATCH(ROW(B2016),APガラス性能一覧!$O:$O,0))="","",INDEX(APガラス性能一覧!A:A,MATCH(ROW(B2016),APガラス性能一覧!$O:$O,0))),""),IFERROR(IF(INDEX(APガラス性能一覧!A:A,MATCH(ROW(B2016),APガラス性能一覧!$N:$N,0))="","",INDEX(APガラス性能一覧!A:A,MATCH(ROW(B2016),APガラス性能一覧!$N:$N,0))),"")))</f>
        <v/>
      </c>
      <c r="C2022" s="68" t="str">
        <f>IFERROR(VLOOKUP($B2022,APガラス性能一覧!$A$2:$M$6097,2,0),"")</f>
        <v/>
      </c>
      <c r="D2022" s="68" t="str">
        <f>IFERROR(VLOOKUP($B2022,APガラス性能一覧!$A$2:$M$6097,3,0),"")</f>
        <v/>
      </c>
      <c r="E2022" s="68" t="str">
        <f>IFERROR(VLOOKUP($B2022,APガラス性能一覧!$A$2:$M$6097,4,0),"")</f>
        <v/>
      </c>
      <c r="F2022" s="68" t="str">
        <f>IFERROR(VLOOKUP($B2022,APガラス性能一覧!$A$2:$M$6097,5,0),"")</f>
        <v/>
      </c>
      <c r="G2022" s="68" t="str">
        <f>IFERROR(VLOOKUP($B2022,APガラス性能一覧!$A$2:$M$6097,6,0),"")</f>
        <v/>
      </c>
      <c r="H2022" s="68" t="str">
        <f>IFERROR(VLOOKUP($B2022,APガラス性能一覧!$A$2:$M$6097,7,0),"")</f>
        <v/>
      </c>
      <c r="I2022" s="68" t="str">
        <f>IFERROR(VLOOKUP($B2022,APガラス性能一覧!$A$2:$M$6097,8,0),"")</f>
        <v/>
      </c>
      <c r="J2022" s="68" t="str">
        <f>IFERROR(VLOOKUP($B2022,APガラス性能一覧!$A$2:$M$6097,9,0),"")</f>
        <v/>
      </c>
      <c r="K2022" s="68" t="str">
        <f>IFERROR(VLOOKUP($B2022,APガラス性能一覧!$A$2:$M$6097,10,0),"")</f>
        <v/>
      </c>
      <c r="L2022" s="68" t="str">
        <f>IFERROR(VLOOKUP($B2022,APガラス性能一覧!$A$2:$M$6097,11,0),"")</f>
        <v/>
      </c>
      <c r="M2022" s="68" t="str">
        <f>IFERROR(VLOOKUP($B2022,APガラス性能一覧!$A$2:$M$6097,12,0),"")</f>
        <v/>
      </c>
      <c r="N2022" s="68" t="str">
        <f>IFERROR(VLOOKUP($B2022,APガラス性能一覧!$A$2:$M$6097,13,0),"")</f>
        <v/>
      </c>
    </row>
    <row r="2023" spans="2:14" x14ac:dyDescent="0.4">
      <c r="B2023" s="68" t="str">
        <f>IF($D$2="","",IF($E$2=0.65,IFERROR(IF(INDEX(APガラス性能一覧!A:A,MATCH(ROW(B2017),APガラス性能一覧!$O:$O,0))="","",INDEX(APガラス性能一覧!A:A,MATCH(ROW(B2017),APガラス性能一覧!$O:$O,0))),""),IFERROR(IF(INDEX(APガラス性能一覧!A:A,MATCH(ROW(B2017),APガラス性能一覧!$N:$N,0))="","",INDEX(APガラス性能一覧!A:A,MATCH(ROW(B2017),APガラス性能一覧!$N:$N,0))),"")))</f>
        <v/>
      </c>
      <c r="C2023" s="68" t="str">
        <f>IFERROR(VLOOKUP($B2023,APガラス性能一覧!$A$2:$M$6097,2,0),"")</f>
        <v/>
      </c>
      <c r="D2023" s="68" t="str">
        <f>IFERROR(VLOOKUP($B2023,APガラス性能一覧!$A$2:$M$6097,3,0),"")</f>
        <v/>
      </c>
      <c r="E2023" s="68" t="str">
        <f>IFERROR(VLOOKUP($B2023,APガラス性能一覧!$A$2:$M$6097,4,0),"")</f>
        <v/>
      </c>
      <c r="F2023" s="68" t="str">
        <f>IFERROR(VLOOKUP($B2023,APガラス性能一覧!$A$2:$M$6097,5,0),"")</f>
        <v/>
      </c>
      <c r="G2023" s="68" t="str">
        <f>IFERROR(VLOOKUP($B2023,APガラス性能一覧!$A$2:$M$6097,6,0),"")</f>
        <v/>
      </c>
      <c r="H2023" s="68" t="str">
        <f>IFERROR(VLOOKUP($B2023,APガラス性能一覧!$A$2:$M$6097,7,0),"")</f>
        <v/>
      </c>
      <c r="I2023" s="68" t="str">
        <f>IFERROR(VLOOKUP($B2023,APガラス性能一覧!$A$2:$M$6097,8,0),"")</f>
        <v/>
      </c>
      <c r="J2023" s="68" t="str">
        <f>IFERROR(VLOOKUP($B2023,APガラス性能一覧!$A$2:$M$6097,9,0),"")</f>
        <v/>
      </c>
      <c r="K2023" s="68" t="str">
        <f>IFERROR(VLOOKUP($B2023,APガラス性能一覧!$A$2:$M$6097,10,0),"")</f>
        <v/>
      </c>
      <c r="L2023" s="68" t="str">
        <f>IFERROR(VLOOKUP($B2023,APガラス性能一覧!$A$2:$M$6097,11,0),"")</f>
        <v/>
      </c>
      <c r="M2023" s="68" t="str">
        <f>IFERROR(VLOOKUP($B2023,APガラス性能一覧!$A$2:$M$6097,12,0),"")</f>
        <v/>
      </c>
      <c r="N2023" s="68" t="str">
        <f>IFERROR(VLOOKUP($B2023,APガラス性能一覧!$A$2:$M$6097,13,0),"")</f>
        <v/>
      </c>
    </row>
    <row r="2024" spans="2:14" x14ac:dyDescent="0.4">
      <c r="B2024" s="68" t="str">
        <f>IF($D$2="","",IF($E$2=0.65,IFERROR(IF(INDEX(APガラス性能一覧!A:A,MATCH(ROW(B2018),APガラス性能一覧!$O:$O,0))="","",INDEX(APガラス性能一覧!A:A,MATCH(ROW(B2018),APガラス性能一覧!$O:$O,0))),""),IFERROR(IF(INDEX(APガラス性能一覧!A:A,MATCH(ROW(B2018),APガラス性能一覧!$N:$N,0))="","",INDEX(APガラス性能一覧!A:A,MATCH(ROW(B2018),APガラス性能一覧!$N:$N,0))),"")))</f>
        <v/>
      </c>
      <c r="C2024" s="68" t="str">
        <f>IFERROR(VLOOKUP($B2024,APガラス性能一覧!$A$2:$M$6097,2,0),"")</f>
        <v/>
      </c>
      <c r="D2024" s="68" t="str">
        <f>IFERROR(VLOOKUP($B2024,APガラス性能一覧!$A$2:$M$6097,3,0),"")</f>
        <v/>
      </c>
      <c r="E2024" s="68" t="str">
        <f>IFERROR(VLOOKUP($B2024,APガラス性能一覧!$A$2:$M$6097,4,0),"")</f>
        <v/>
      </c>
      <c r="F2024" s="68" t="str">
        <f>IFERROR(VLOOKUP($B2024,APガラス性能一覧!$A$2:$M$6097,5,0),"")</f>
        <v/>
      </c>
      <c r="G2024" s="68" t="str">
        <f>IFERROR(VLOOKUP($B2024,APガラス性能一覧!$A$2:$M$6097,6,0),"")</f>
        <v/>
      </c>
      <c r="H2024" s="68" t="str">
        <f>IFERROR(VLOOKUP($B2024,APガラス性能一覧!$A$2:$M$6097,7,0),"")</f>
        <v/>
      </c>
      <c r="I2024" s="68" t="str">
        <f>IFERROR(VLOOKUP($B2024,APガラス性能一覧!$A$2:$M$6097,8,0),"")</f>
        <v/>
      </c>
      <c r="J2024" s="68" t="str">
        <f>IFERROR(VLOOKUP($B2024,APガラス性能一覧!$A$2:$M$6097,9,0),"")</f>
        <v/>
      </c>
      <c r="K2024" s="68" t="str">
        <f>IFERROR(VLOOKUP($B2024,APガラス性能一覧!$A$2:$M$6097,10,0),"")</f>
        <v/>
      </c>
      <c r="L2024" s="68" t="str">
        <f>IFERROR(VLOOKUP($B2024,APガラス性能一覧!$A$2:$M$6097,11,0),"")</f>
        <v/>
      </c>
      <c r="M2024" s="68" t="str">
        <f>IFERROR(VLOOKUP($B2024,APガラス性能一覧!$A$2:$M$6097,12,0),"")</f>
        <v/>
      </c>
      <c r="N2024" s="68" t="str">
        <f>IFERROR(VLOOKUP($B2024,APガラス性能一覧!$A$2:$M$6097,13,0),"")</f>
        <v/>
      </c>
    </row>
    <row r="2025" spans="2:14" x14ac:dyDescent="0.4">
      <c r="B2025" s="68" t="str">
        <f>IF($D$2="","",IF($E$2=0.65,IFERROR(IF(INDEX(APガラス性能一覧!A:A,MATCH(ROW(B2019),APガラス性能一覧!$O:$O,0))="","",INDEX(APガラス性能一覧!A:A,MATCH(ROW(B2019),APガラス性能一覧!$O:$O,0))),""),IFERROR(IF(INDEX(APガラス性能一覧!A:A,MATCH(ROW(B2019),APガラス性能一覧!$N:$N,0))="","",INDEX(APガラス性能一覧!A:A,MATCH(ROW(B2019),APガラス性能一覧!$N:$N,0))),"")))</f>
        <v/>
      </c>
      <c r="C2025" s="68" t="str">
        <f>IFERROR(VLOOKUP($B2025,APガラス性能一覧!$A$2:$M$6097,2,0),"")</f>
        <v/>
      </c>
      <c r="D2025" s="68" t="str">
        <f>IFERROR(VLOOKUP($B2025,APガラス性能一覧!$A$2:$M$6097,3,0),"")</f>
        <v/>
      </c>
      <c r="E2025" s="68" t="str">
        <f>IFERROR(VLOOKUP($B2025,APガラス性能一覧!$A$2:$M$6097,4,0),"")</f>
        <v/>
      </c>
      <c r="F2025" s="68" t="str">
        <f>IFERROR(VLOOKUP($B2025,APガラス性能一覧!$A$2:$M$6097,5,0),"")</f>
        <v/>
      </c>
      <c r="G2025" s="68" t="str">
        <f>IFERROR(VLOOKUP($B2025,APガラス性能一覧!$A$2:$M$6097,6,0),"")</f>
        <v/>
      </c>
      <c r="H2025" s="68" t="str">
        <f>IFERROR(VLOOKUP($B2025,APガラス性能一覧!$A$2:$M$6097,7,0),"")</f>
        <v/>
      </c>
      <c r="I2025" s="68" t="str">
        <f>IFERROR(VLOOKUP($B2025,APガラス性能一覧!$A$2:$M$6097,8,0),"")</f>
        <v/>
      </c>
      <c r="J2025" s="68" t="str">
        <f>IFERROR(VLOOKUP($B2025,APガラス性能一覧!$A$2:$M$6097,9,0),"")</f>
        <v/>
      </c>
      <c r="K2025" s="68" t="str">
        <f>IFERROR(VLOOKUP($B2025,APガラス性能一覧!$A$2:$M$6097,10,0),"")</f>
        <v/>
      </c>
      <c r="L2025" s="68" t="str">
        <f>IFERROR(VLOOKUP($B2025,APガラス性能一覧!$A$2:$M$6097,11,0),"")</f>
        <v/>
      </c>
      <c r="M2025" s="68" t="str">
        <f>IFERROR(VLOOKUP($B2025,APガラス性能一覧!$A$2:$M$6097,12,0),"")</f>
        <v/>
      </c>
      <c r="N2025" s="68" t="str">
        <f>IFERROR(VLOOKUP($B2025,APガラス性能一覧!$A$2:$M$6097,13,0),"")</f>
        <v/>
      </c>
    </row>
    <row r="2026" spans="2:14" x14ac:dyDescent="0.4">
      <c r="B2026" s="68" t="str">
        <f>IF($D$2="","",IF($E$2=0.65,IFERROR(IF(INDEX(APガラス性能一覧!A:A,MATCH(ROW(B2020),APガラス性能一覧!$O:$O,0))="","",INDEX(APガラス性能一覧!A:A,MATCH(ROW(B2020),APガラス性能一覧!$O:$O,0))),""),IFERROR(IF(INDEX(APガラス性能一覧!A:A,MATCH(ROW(B2020),APガラス性能一覧!$N:$N,0))="","",INDEX(APガラス性能一覧!A:A,MATCH(ROW(B2020),APガラス性能一覧!$N:$N,0))),"")))</f>
        <v/>
      </c>
      <c r="C2026" s="68" t="str">
        <f>IFERROR(VLOOKUP($B2026,APガラス性能一覧!$A$2:$M$6097,2,0),"")</f>
        <v/>
      </c>
      <c r="D2026" s="68" t="str">
        <f>IFERROR(VLOOKUP($B2026,APガラス性能一覧!$A$2:$M$6097,3,0),"")</f>
        <v/>
      </c>
      <c r="E2026" s="68" t="str">
        <f>IFERROR(VLOOKUP($B2026,APガラス性能一覧!$A$2:$M$6097,4,0),"")</f>
        <v/>
      </c>
      <c r="F2026" s="68" t="str">
        <f>IFERROR(VLOOKUP($B2026,APガラス性能一覧!$A$2:$M$6097,5,0),"")</f>
        <v/>
      </c>
      <c r="G2026" s="68" t="str">
        <f>IFERROR(VLOOKUP($B2026,APガラス性能一覧!$A$2:$M$6097,6,0),"")</f>
        <v/>
      </c>
      <c r="H2026" s="68" t="str">
        <f>IFERROR(VLOOKUP($B2026,APガラス性能一覧!$A$2:$M$6097,7,0),"")</f>
        <v/>
      </c>
      <c r="I2026" s="68" t="str">
        <f>IFERROR(VLOOKUP($B2026,APガラス性能一覧!$A$2:$M$6097,8,0),"")</f>
        <v/>
      </c>
      <c r="J2026" s="68" t="str">
        <f>IFERROR(VLOOKUP($B2026,APガラス性能一覧!$A$2:$M$6097,9,0),"")</f>
        <v/>
      </c>
      <c r="K2026" s="68" t="str">
        <f>IFERROR(VLOOKUP($B2026,APガラス性能一覧!$A$2:$M$6097,10,0),"")</f>
        <v/>
      </c>
      <c r="L2026" s="68" t="str">
        <f>IFERROR(VLOOKUP($B2026,APガラス性能一覧!$A$2:$M$6097,11,0),"")</f>
        <v/>
      </c>
      <c r="M2026" s="68" t="str">
        <f>IFERROR(VLOOKUP($B2026,APガラス性能一覧!$A$2:$M$6097,12,0),"")</f>
        <v/>
      </c>
      <c r="N2026" s="68" t="str">
        <f>IFERROR(VLOOKUP($B2026,APガラス性能一覧!$A$2:$M$6097,13,0),"")</f>
        <v/>
      </c>
    </row>
    <row r="2027" spans="2:14" x14ac:dyDescent="0.4">
      <c r="B2027" s="68" t="str">
        <f>IF($D$2="","",IF($E$2=0.65,IFERROR(IF(INDEX(APガラス性能一覧!A:A,MATCH(ROW(B2021),APガラス性能一覧!$O:$O,0))="","",INDEX(APガラス性能一覧!A:A,MATCH(ROW(B2021),APガラス性能一覧!$O:$O,0))),""),IFERROR(IF(INDEX(APガラス性能一覧!A:A,MATCH(ROW(B2021),APガラス性能一覧!$N:$N,0))="","",INDEX(APガラス性能一覧!A:A,MATCH(ROW(B2021),APガラス性能一覧!$N:$N,0))),"")))</f>
        <v/>
      </c>
      <c r="C2027" s="68" t="str">
        <f>IFERROR(VLOOKUP($B2027,APガラス性能一覧!$A$2:$M$6097,2,0),"")</f>
        <v/>
      </c>
      <c r="D2027" s="68" t="str">
        <f>IFERROR(VLOOKUP($B2027,APガラス性能一覧!$A$2:$M$6097,3,0),"")</f>
        <v/>
      </c>
      <c r="E2027" s="68" t="str">
        <f>IFERROR(VLOOKUP($B2027,APガラス性能一覧!$A$2:$M$6097,4,0),"")</f>
        <v/>
      </c>
      <c r="F2027" s="68" t="str">
        <f>IFERROR(VLOOKUP($B2027,APガラス性能一覧!$A$2:$M$6097,5,0),"")</f>
        <v/>
      </c>
      <c r="G2027" s="68" t="str">
        <f>IFERROR(VLOOKUP($B2027,APガラス性能一覧!$A$2:$M$6097,6,0),"")</f>
        <v/>
      </c>
      <c r="H2027" s="68" t="str">
        <f>IFERROR(VLOOKUP($B2027,APガラス性能一覧!$A$2:$M$6097,7,0),"")</f>
        <v/>
      </c>
      <c r="I2027" s="68" t="str">
        <f>IFERROR(VLOOKUP($B2027,APガラス性能一覧!$A$2:$M$6097,8,0),"")</f>
        <v/>
      </c>
      <c r="J2027" s="68" t="str">
        <f>IFERROR(VLOOKUP($B2027,APガラス性能一覧!$A$2:$M$6097,9,0),"")</f>
        <v/>
      </c>
      <c r="K2027" s="68" t="str">
        <f>IFERROR(VLOOKUP($B2027,APガラス性能一覧!$A$2:$M$6097,10,0),"")</f>
        <v/>
      </c>
      <c r="L2027" s="68" t="str">
        <f>IFERROR(VLOOKUP($B2027,APガラス性能一覧!$A$2:$M$6097,11,0),"")</f>
        <v/>
      </c>
      <c r="M2027" s="68" t="str">
        <f>IFERROR(VLOOKUP($B2027,APガラス性能一覧!$A$2:$M$6097,12,0),"")</f>
        <v/>
      </c>
      <c r="N2027" s="68" t="str">
        <f>IFERROR(VLOOKUP($B2027,APガラス性能一覧!$A$2:$M$6097,13,0),"")</f>
        <v/>
      </c>
    </row>
    <row r="2028" spans="2:14" x14ac:dyDescent="0.4">
      <c r="B2028" s="68" t="str">
        <f>IF($D$2="","",IF($E$2=0.65,IFERROR(IF(INDEX(APガラス性能一覧!A:A,MATCH(ROW(B2022),APガラス性能一覧!$O:$O,0))="","",INDEX(APガラス性能一覧!A:A,MATCH(ROW(B2022),APガラス性能一覧!$O:$O,0))),""),IFERROR(IF(INDEX(APガラス性能一覧!A:A,MATCH(ROW(B2022),APガラス性能一覧!$N:$N,0))="","",INDEX(APガラス性能一覧!A:A,MATCH(ROW(B2022),APガラス性能一覧!$N:$N,0))),"")))</f>
        <v/>
      </c>
      <c r="C2028" s="68" t="str">
        <f>IFERROR(VLOOKUP($B2028,APガラス性能一覧!$A$2:$M$6097,2,0),"")</f>
        <v/>
      </c>
      <c r="D2028" s="68" t="str">
        <f>IFERROR(VLOOKUP($B2028,APガラス性能一覧!$A$2:$M$6097,3,0),"")</f>
        <v/>
      </c>
      <c r="E2028" s="68" t="str">
        <f>IFERROR(VLOOKUP($B2028,APガラス性能一覧!$A$2:$M$6097,4,0),"")</f>
        <v/>
      </c>
      <c r="F2028" s="68" t="str">
        <f>IFERROR(VLOOKUP($B2028,APガラス性能一覧!$A$2:$M$6097,5,0),"")</f>
        <v/>
      </c>
      <c r="G2028" s="68" t="str">
        <f>IFERROR(VLOOKUP($B2028,APガラス性能一覧!$A$2:$M$6097,6,0),"")</f>
        <v/>
      </c>
      <c r="H2028" s="68" t="str">
        <f>IFERROR(VLOOKUP($B2028,APガラス性能一覧!$A$2:$M$6097,7,0),"")</f>
        <v/>
      </c>
      <c r="I2028" s="68" t="str">
        <f>IFERROR(VLOOKUP($B2028,APガラス性能一覧!$A$2:$M$6097,8,0),"")</f>
        <v/>
      </c>
      <c r="J2028" s="68" t="str">
        <f>IFERROR(VLOOKUP($B2028,APガラス性能一覧!$A$2:$M$6097,9,0),"")</f>
        <v/>
      </c>
      <c r="K2028" s="68" t="str">
        <f>IFERROR(VLOOKUP($B2028,APガラス性能一覧!$A$2:$M$6097,10,0),"")</f>
        <v/>
      </c>
      <c r="L2028" s="68" t="str">
        <f>IFERROR(VLOOKUP($B2028,APガラス性能一覧!$A$2:$M$6097,11,0),"")</f>
        <v/>
      </c>
      <c r="M2028" s="68" t="str">
        <f>IFERROR(VLOOKUP($B2028,APガラス性能一覧!$A$2:$M$6097,12,0),"")</f>
        <v/>
      </c>
      <c r="N2028" s="68" t="str">
        <f>IFERROR(VLOOKUP($B2028,APガラス性能一覧!$A$2:$M$6097,13,0),"")</f>
        <v/>
      </c>
    </row>
    <row r="2029" spans="2:14" x14ac:dyDescent="0.4">
      <c r="B2029" s="68" t="str">
        <f>IF($D$2="","",IF($E$2=0.65,IFERROR(IF(INDEX(APガラス性能一覧!A:A,MATCH(ROW(B2023),APガラス性能一覧!$O:$O,0))="","",INDEX(APガラス性能一覧!A:A,MATCH(ROW(B2023),APガラス性能一覧!$O:$O,0))),""),IFERROR(IF(INDEX(APガラス性能一覧!A:A,MATCH(ROW(B2023),APガラス性能一覧!$N:$N,0))="","",INDEX(APガラス性能一覧!A:A,MATCH(ROW(B2023),APガラス性能一覧!$N:$N,0))),"")))</f>
        <v/>
      </c>
      <c r="C2029" s="68" t="str">
        <f>IFERROR(VLOOKUP($B2029,APガラス性能一覧!$A$2:$M$6097,2,0),"")</f>
        <v/>
      </c>
      <c r="D2029" s="68" t="str">
        <f>IFERROR(VLOOKUP($B2029,APガラス性能一覧!$A$2:$M$6097,3,0),"")</f>
        <v/>
      </c>
      <c r="E2029" s="68" t="str">
        <f>IFERROR(VLOOKUP($B2029,APガラス性能一覧!$A$2:$M$6097,4,0),"")</f>
        <v/>
      </c>
      <c r="F2029" s="68" t="str">
        <f>IFERROR(VLOOKUP($B2029,APガラス性能一覧!$A$2:$M$6097,5,0),"")</f>
        <v/>
      </c>
      <c r="G2029" s="68" t="str">
        <f>IFERROR(VLOOKUP($B2029,APガラス性能一覧!$A$2:$M$6097,6,0),"")</f>
        <v/>
      </c>
      <c r="H2029" s="68" t="str">
        <f>IFERROR(VLOOKUP($B2029,APガラス性能一覧!$A$2:$M$6097,7,0),"")</f>
        <v/>
      </c>
      <c r="I2029" s="68" t="str">
        <f>IFERROR(VLOOKUP($B2029,APガラス性能一覧!$A$2:$M$6097,8,0),"")</f>
        <v/>
      </c>
      <c r="J2029" s="68" t="str">
        <f>IFERROR(VLOOKUP($B2029,APガラス性能一覧!$A$2:$M$6097,9,0),"")</f>
        <v/>
      </c>
      <c r="K2029" s="68" t="str">
        <f>IFERROR(VLOOKUP($B2029,APガラス性能一覧!$A$2:$M$6097,10,0),"")</f>
        <v/>
      </c>
      <c r="L2029" s="68" t="str">
        <f>IFERROR(VLOOKUP($B2029,APガラス性能一覧!$A$2:$M$6097,11,0),"")</f>
        <v/>
      </c>
      <c r="M2029" s="68" t="str">
        <f>IFERROR(VLOOKUP($B2029,APガラス性能一覧!$A$2:$M$6097,12,0),"")</f>
        <v/>
      </c>
      <c r="N2029" s="68" t="str">
        <f>IFERROR(VLOOKUP($B2029,APガラス性能一覧!$A$2:$M$6097,13,0),"")</f>
        <v/>
      </c>
    </row>
    <row r="2030" spans="2:14" x14ac:dyDescent="0.4">
      <c r="B2030" s="68" t="str">
        <f>IF($D$2="","",IF($E$2=0.65,IFERROR(IF(INDEX(APガラス性能一覧!A:A,MATCH(ROW(B2024),APガラス性能一覧!$O:$O,0))="","",INDEX(APガラス性能一覧!A:A,MATCH(ROW(B2024),APガラス性能一覧!$O:$O,0))),""),IFERROR(IF(INDEX(APガラス性能一覧!A:A,MATCH(ROW(B2024),APガラス性能一覧!$N:$N,0))="","",INDEX(APガラス性能一覧!A:A,MATCH(ROW(B2024),APガラス性能一覧!$N:$N,0))),"")))</f>
        <v/>
      </c>
      <c r="C2030" s="68" t="str">
        <f>IFERROR(VLOOKUP($B2030,APガラス性能一覧!$A$2:$M$6097,2,0),"")</f>
        <v/>
      </c>
      <c r="D2030" s="68" t="str">
        <f>IFERROR(VLOOKUP($B2030,APガラス性能一覧!$A$2:$M$6097,3,0),"")</f>
        <v/>
      </c>
      <c r="E2030" s="68" t="str">
        <f>IFERROR(VLOOKUP($B2030,APガラス性能一覧!$A$2:$M$6097,4,0),"")</f>
        <v/>
      </c>
      <c r="F2030" s="68" t="str">
        <f>IFERROR(VLOOKUP($B2030,APガラス性能一覧!$A$2:$M$6097,5,0),"")</f>
        <v/>
      </c>
      <c r="G2030" s="68" t="str">
        <f>IFERROR(VLOOKUP($B2030,APガラス性能一覧!$A$2:$M$6097,6,0),"")</f>
        <v/>
      </c>
      <c r="H2030" s="68" t="str">
        <f>IFERROR(VLOOKUP($B2030,APガラス性能一覧!$A$2:$M$6097,7,0),"")</f>
        <v/>
      </c>
      <c r="I2030" s="68" t="str">
        <f>IFERROR(VLOOKUP($B2030,APガラス性能一覧!$A$2:$M$6097,8,0),"")</f>
        <v/>
      </c>
      <c r="J2030" s="68" t="str">
        <f>IFERROR(VLOOKUP($B2030,APガラス性能一覧!$A$2:$M$6097,9,0),"")</f>
        <v/>
      </c>
      <c r="K2030" s="68" t="str">
        <f>IFERROR(VLOOKUP($B2030,APガラス性能一覧!$A$2:$M$6097,10,0),"")</f>
        <v/>
      </c>
      <c r="L2030" s="68" t="str">
        <f>IFERROR(VLOOKUP($B2030,APガラス性能一覧!$A$2:$M$6097,11,0),"")</f>
        <v/>
      </c>
      <c r="M2030" s="68" t="str">
        <f>IFERROR(VLOOKUP($B2030,APガラス性能一覧!$A$2:$M$6097,12,0),"")</f>
        <v/>
      </c>
      <c r="N2030" s="68" t="str">
        <f>IFERROR(VLOOKUP($B2030,APガラス性能一覧!$A$2:$M$6097,13,0),"")</f>
        <v/>
      </c>
    </row>
    <row r="2031" spans="2:14" x14ac:dyDescent="0.4">
      <c r="B2031" s="68" t="str">
        <f>IF($D$2="","",IF($E$2=0.65,IFERROR(IF(INDEX(APガラス性能一覧!A:A,MATCH(ROW(B2025),APガラス性能一覧!$O:$O,0))="","",INDEX(APガラス性能一覧!A:A,MATCH(ROW(B2025),APガラス性能一覧!$O:$O,0))),""),IFERROR(IF(INDEX(APガラス性能一覧!A:A,MATCH(ROW(B2025),APガラス性能一覧!$N:$N,0))="","",INDEX(APガラス性能一覧!A:A,MATCH(ROW(B2025),APガラス性能一覧!$N:$N,0))),"")))</f>
        <v/>
      </c>
      <c r="C2031" s="68" t="str">
        <f>IFERROR(VLOOKUP($B2031,APガラス性能一覧!$A$2:$M$6097,2,0),"")</f>
        <v/>
      </c>
      <c r="D2031" s="68" t="str">
        <f>IFERROR(VLOOKUP($B2031,APガラス性能一覧!$A$2:$M$6097,3,0),"")</f>
        <v/>
      </c>
      <c r="E2031" s="68" t="str">
        <f>IFERROR(VLOOKUP($B2031,APガラス性能一覧!$A$2:$M$6097,4,0),"")</f>
        <v/>
      </c>
      <c r="F2031" s="68" t="str">
        <f>IFERROR(VLOOKUP($B2031,APガラス性能一覧!$A$2:$M$6097,5,0),"")</f>
        <v/>
      </c>
      <c r="G2031" s="68" t="str">
        <f>IFERROR(VLOOKUP($B2031,APガラス性能一覧!$A$2:$M$6097,6,0),"")</f>
        <v/>
      </c>
      <c r="H2031" s="68" t="str">
        <f>IFERROR(VLOOKUP($B2031,APガラス性能一覧!$A$2:$M$6097,7,0),"")</f>
        <v/>
      </c>
      <c r="I2031" s="68" t="str">
        <f>IFERROR(VLOOKUP($B2031,APガラス性能一覧!$A$2:$M$6097,8,0),"")</f>
        <v/>
      </c>
      <c r="J2031" s="68" t="str">
        <f>IFERROR(VLOOKUP($B2031,APガラス性能一覧!$A$2:$M$6097,9,0),"")</f>
        <v/>
      </c>
      <c r="K2031" s="68" t="str">
        <f>IFERROR(VLOOKUP($B2031,APガラス性能一覧!$A$2:$M$6097,10,0),"")</f>
        <v/>
      </c>
      <c r="L2031" s="68" t="str">
        <f>IFERROR(VLOOKUP($B2031,APガラス性能一覧!$A$2:$M$6097,11,0),"")</f>
        <v/>
      </c>
      <c r="M2031" s="68" t="str">
        <f>IFERROR(VLOOKUP($B2031,APガラス性能一覧!$A$2:$M$6097,12,0),"")</f>
        <v/>
      </c>
      <c r="N2031" s="68" t="str">
        <f>IFERROR(VLOOKUP($B2031,APガラス性能一覧!$A$2:$M$6097,13,0),"")</f>
        <v/>
      </c>
    </row>
    <row r="2032" spans="2:14" x14ac:dyDescent="0.4">
      <c r="B2032" s="68" t="str">
        <f>IF($D$2="","",IF($E$2=0.65,IFERROR(IF(INDEX(APガラス性能一覧!A:A,MATCH(ROW(B2026),APガラス性能一覧!$O:$O,0))="","",INDEX(APガラス性能一覧!A:A,MATCH(ROW(B2026),APガラス性能一覧!$O:$O,0))),""),IFERROR(IF(INDEX(APガラス性能一覧!A:A,MATCH(ROW(B2026),APガラス性能一覧!$N:$N,0))="","",INDEX(APガラス性能一覧!A:A,MATCH(ROW(B2026),APガラス性能一覧!$N:$N,0))),"")))</f>
        <v/>
      </c>
      <c r="C2032" s="68" t="str">
        <f>IFERROR(VLOOKUP($B2032,APガラス性能一覧!$A$2:$M$6097,2,0),"")</f>
        <v/>
      </c>
      <c r="D2032" s="68" t="str">
        <f>IFERROR(VLOOKUP($B2032,APガラス性能一覧!$A$2:$M$6097,3,0),"")</f>
        <v/>
      </c>
      <c r="E2032" s="68" t="str">
        <f>IFERROR(VLOOKUP($B2032,APガラス性能一覧!$A$2:$M$6097,4,0),"")</f>
        <v/>
      </c>
      <c r="F2032" s="68" t="str">
        <f>IFERROR(VLOOKUP($B2032,APガラス性能一覧!$A$2:$M$6097,5,0),"")</f>
        <v/>
      </c>
      <c r="G2032" s="68" t="str">
        <f>IFERROR(VLOOKUP($B2032,APガラス性能一覧!$A$2:$M$6097,6,0),"")</f>
        <v/>
      </c>
      <c r="H2032" s="68" t="str">
        <f>IFERROR(VLOOKUP($B2032,APガラス性能一覧!$A$2:$M$6097,7,0),"")</f>
        <v/>
      </c>
      <c r="I2032" s="68" t="str">
        <f>IFERROR(VLOOKUP($B2032,APガラス性能一覧!$A$2:$M$6097,8,0),"")</f>
        <v/>
      </c>
      <c r="J2032" s="68" t="str">
        <f>IFERROR(VLOOKUP($B2032,APガラス性能一覧!$A$2:$M$6097,9,0),"")</f>
        <v/>
      </c>
      <c r="K2032" s="68" t="str">
        <f>IFERROR(VLOOKUP($B2032,APガラス性能一覧!$A$2:$M$6097,10,0),"")</f>
        <v/>
      </c>
      <c r="L2032" s="68" t="str">
        <f>IFERROR(VLOOKUP($B2032,APガラス性能一覧!$A$2:$M$6097,11,0),"")</f>
        <v/>
      </c>
      <c r="M2032" s="68" t="str">
        <f>IFERROR(VLOOKUP($B2032,APガラス性能一覧!$A$2:$M$6097,12,0),"")</f>
        <v/>
      </c>
      <c r="N2032" s="68" t="str">
        <f>IFERROR(VLOOKUP($B2032,APガラス性能一覧!$A$2:$M$6097,13,0),"")</f>
        <v/>
      </c>
    </row>
    <row r="2033" spans="2:14" x14ac:dyDescent="0.4">
      <c r="B2033" s="68" t="str">
        <f>IF($D$2="","",IF($E$2=0.65,IFERROR(IF(INDEX(APガラス性能一覧!A:A,MATCH(ROW(B2027),APガラス性能一覧!$O:$O,0))="","",INDEX(APガラス性能一覧!A:A,MATCH(ROW(B2027),APガラス性能一覧!$O:$O,0))),""),IFERROR(IF(INDEX(APガラス性能一覧!A:A,MATCH(ROW(B2027),APガラス性能一覧!$N:$N,0))="","",INDEX(APガラス性能一覧!A:A,MATCH(ROW(B2027),APガラス性能一覧!$N:$N,0))),"")))</f>
        <v/>
      </c>
      <c r="C2033" s="68" t="str">
        <f>IFERROR(VLOOKUP($B2033,APガラス性能一覧!$A$2:$M$6097,2,0),"")</f>
        <v/>
      </c>
      <c r="D2033" s="68" t="str">
        <f>IFERROR(VLOOKUP($B2033,APガラス性能一覧!$A$2:$M$6097,3,0),"")</f>
        <v/>
      </c>
      <c r="E2033" s="68" t="str">
        <f>IFERROR(VLOOKUP($B2033,APガラス性能一覧!$A$2:$M$6097,4,0),"")</f>
        <v/>
      </c>
      <c r="F2033" s="68" t="str">
        <f>IFERROR(VLOOKUP($B2033,APガラス性能一覧!$A$2:$M$6097,5,0),"")</f>
        <v/>
      </c>
      <c r="G2033" s="68" t="str">
        <f>IFERROR(VLOOKUP($B2033,APガラス性能一覧!$A$2:$M$6097,6,0),"")</f>
        <v/>
      </c>
      <c r="H2033" s="68" t="str">
        <f>IFERROR(VLOOKUP($B2033,APガラス性能一覧!$A$2:$M$6097,7,0),"")</f>
        <v/>
      </c>
      <c r="I2033" s="68" t="str">
        <f>IFERROR(VLOOKUP($B2033,APガラス性能一覧!$A$2:$M$6097,8,0),"")</f>
        <v/>
      </c>
      <c r="J2033" s="68" t="str">
        <f>IFERROR(VLOOKUP($B2033,APガラス性能一覧!$A$2:$M$6097,9,0),"")</f>
        <v/>
      </c>
      <c r="K2033" s="68" t="str">
        <f>IFERROR(VLOOKUP($B2033,APガラス性能一覧!$A$2:$M$6097,10,0),"")</f>
        <v/>
      </c>
      <c r="L2033" s="68" t="str">
        <f>IFERROR(VLOOKUP($B2033,APガラス性能一覧!$A$2:$M$6097,11,0),"")</f>
        <v/>
      </c>
      <c r="M2033" s="68" t="str">
        <f>IFERROR(VLOOKUP($B2033,APガラス性能一覧!$A$2:$M$6097,12,0),"")</f>
        <v/>
      </c>
      <c r="N2033" s="68" t="str">
        <f>IFERROR(VLOOKUP($B2033,APガラス性能一覧!$A$2:$M$6097,13,0),"")</f>
        <v/>
      </c>
    </row>
    <row r="2034" spans="2:14" x14ac:dyDescent="0.4">
      <c r="B2034" s="68" t="str">
        <f>IF($D$2="","",IF($E$2=0.65,IFERROR(IF(INDEX(APガラス性能一覧!A:A,MATCH(ROW(B2028),APガラス性能一覧!$O:$O,0))="","",INDEX(APガラス性能一覧!A:A,MATCH(ROW(B2028),APガラス性能一覧!$O:$O,0))),""),IFERROR(IF(INDEX(APガラス性能一覧!A:A,MATCH(ROW(B2028),APガラス性能一覧!$N:$N,0))="","",INDEX(APガラス性能一覧!A:A,MATCH(ROW(B2028),APガラス性能一覧!$N:$N,0))),"")))</f>
        <v/>
      </c>
      <c r="C2034" s="68" t="str">
        <f>IFERROR(VLOOKUP($B2034,APガラス性能一覧!$A$2:$M$6097,2,0),"")</f>
        <v/>
      </c>
      <c r="D2034" s="68" t="str">
        <f>IFERROR(VLOOKUP($B2034,APガラス性能一覧!$A$2:$M$6097,3,0),"")</f>
        <v/>
      </c>
      <c r="E2034" s="68" t="str">
        <f>IFERROR(VLOOKUP($B2034,APガラス性能一覧!$A$2:$M$6097,4,0),"")</f>
        <v/>
      </c>
      <c r="F2034" s="68" t="str">
        <f>IFERROR(VLOOKUP($B2034,APガラス性能一覧!$A$2:$M$6097,5,0),"")</f>
        <v/>
      </c>
      <c r="G2034" s="68" t="str">
        <f>IFERROR(VLOOKUP($B2034,APガラス性能一覧!$A$2:$M$6097,6,0),"")</f>
        <v/>
      </c>
      <c r="H2034" s="68" t="str">
        <f>IFERROR(VLOOKUP($B2034,APガラス性能一覧!$A$2:$M$6097,7,0),"")</f>
        <v/>
      </c>
      <c r="I2034" s="68" t="str">
        <f>IFERROR(VLOOKUP($B2034,APガラス性能一覧!$A$2:$M$6097,8,0),"")</f>
        <v/>
      </c>
      <c r="J2034" s="68" t="str">
        <f>IFERROR(VLOOKUP($B2034,APガラス性能一覧!$A$2:$M$6097,9,0),"")</f>
        <v/>
      </c>
      <c r="K2034" s="68" t="str">
        <f>IFERROR(VLOOKUP($B2034,APガラス性能一覧!$A$2:$M$6097,10,0),"")</f>
        <v/>
      </c>
      <c r="L2034" s="68" t="str">
        <f>IFERROR(VLOOKUP($B2034,APガラス性能一覧!$A$2:$M$6097,11,0),"")</f>
        <v/>
      </c>
      <c r="M2034" s="68" t="str">
        <f>IFERROR(VLOOKUP($B2034,APガラス性能一覧!$A$2:$M$6097,12,0),"")</f>
        <v/>
      </c>
      <c r="N2034" s="68" t="str">
        <f>IFERROR(VLOOKUP($B2034,APガラス性能一覧!$A$2:$M$6097,13,0),"")</f>
        <v/>
      </c>
    </row>
    <row r="2035" spans="2:14" x14ac:dyDescent="0.4">
      <c r="B2035" s="68" t="str">
        <f>IF($D$2="","",IF($E$2=0.65,IFERROR(IF(INDEX(APガラス性能一覧!A:A,MATCH(ROW(B2029),APガラス性能一覧!$O:$O,0))="","",INDEX(APガラス性能一覧!A:A,MATCH(ROW(B2029),APガラス性能一覧!$O:$O,0))),""),IFERROR(IF(INDEX(APガラス性能一覧!A:A,MATCH(ROW(B2029),APガラス性能一覧!$N:$N,0))="","",INDEX(APガラス性能一覧!A:A,MATCH(ROW(B2029),APガラス性能一覧!$N:$N,0))),"")))</f>
        <v/>
      </c>
      <c r="C2035" s="68" t="str">
        <f>IFERROR(VLOOKUP($B2035,APガラス性能一覧!$A$2:$M$6097,2,0),"")</f>
        <v/>
      </c>
      <c r="D2035" s="68" t="str">
        <f>IFERROR(VLOOKUP($B2035,APガラス性能一覧!$A$2:$M$6097,3,0),"")</f>
        <v/>
      </c>
      <c r="E2035" s="68" t="str">
        <f>IFERROR(VLOOKUP($B2035,APガラス性能一覧!$A$2:$M$6097,4,0),"")</f>
        <v/>
      </c>
      <c r="F2035" s="68" t="str">
        <f>IFERROR(VLOOKUP($B2035,APガラス性能一覧!$A$2:$M$6097,5,0),"")</f>
        <v/>
      </c>
      <c r="G2035" s="68" t="str">
        <f>IFERROR(VLOOKUP($B2035,APガラス性能一覧!$A$2:$M$6097,6,0),"")</f>
        <v/>
      </c>
      <c r="H2035" s="68" t="str">
        <f>IFERROR(VLOOKUP($B2035,APガラス性能一覧!$A$2:$M$6097,7,0),"")</f>
        <v/>
      </c>
      <c r="I2035" s="68" t="str">
        <f>IFERROR(VLOOKUP($B2035,APガラス性能一覧!$A$2:$M$6097,8,0),"")</f>
        <v/>
      </c>
      <c r="J2035" s="68" t="str">
        <f>IFERROR(VLOOKUP($B2035,APガラス性能一覧!$A$2:$M$6097,9,0),"")</f>
        <v/>
      </c>
      <c r="K2035" s="68" t="str">
        <f>IFERROR(VLOOKUP($B2035,APガラス性能一覧!$A$2:$M$6097,10,0),"")</f>
        <v/>
      </c>
      <c r="L2035" s="68" t="str">
        <f>IFERROR(VLOOKUP($B2035,APガラス性能一覧!$A$2:$M$6097,11,0),"")</f>
        <v/>
      </c>
      <c r="M2035" s="68" t="str">
        <f>IFERROR(VLOOKUP($B2035,APガラス性能一覧!$A$2:$M$6097,12,0),"")</f>
        <v/>
      </c>
      <c r="N2035" s="68" t="str">
        <f>IFERROR(VLOOKUP($B2035,APガラス性能一覧!$A$2:$M$6097,13,0),"")</f>
        <v/>
      </c>
    </row>
    <row r="2036" spans="2:14" x14ac:dyDescent="0.4">
      <c r="B2036" s="68" t="str">
        <f>IF($D$2="","",IF($E$2=0.65,IFERROR(IF(INDEX(APガラス性能一覧!A:A,MATCH(ROW(B2030),APガラス性能一覧!$O:$O,0))="","",INDEX(APガラス性能一覧!A:A,MATCH(ROW(B2030),APガラス性能一覧!$O:$O,0))),""),IFERROR(IF(INDEX(APガラス性能一覧!A:A,MATCH(ROW(B2030),APガラス性能一覧!$N:$N,0))="","",INDEX(APガラス性能一覧!A:A,MATCH(ROW(B2030),APガラス性能一覧!$N:$N,0))),"")))</f>
        <v/>
      </c>
      <c r="C2036" s="68" t="str">
        <f>IFERROR(VLOOKUP($B2036,APガラス性能一覧!$A$2:$M$6097,2,0),"")</f>
        <v/>
      </c>
      <c r="D2036" s="68" t="str">
        <f>IFERROR(VLOOKUP($B2036,APガラス性能一覧!$A$2:$M$6097,3,0),"")</f>
        <v/>
      </c>
      <c r="E2036" s="68" t="str">
        <f>IFERROR(VLOOKUP($B2036,APガラス性能一覧!$A$2:$M$6097,4,0),"")</f>
        <v/>
      </c>
      <c r="F2036" s="68" t="str">
        <f>IFERROR(VLOOKUP($B2036,APガラス性能一覧!$A$2:$M$6097,5,0),"")</f>
        <v/>
      </c>
      <c r="G2036" s="68" t="str">
        <f>IFERROR(VLOOKUP($B2036,APガラス性能一覧!$A$2:$M$6097,6,0),"")</f>
        <v/>
      </c>
      <c r="H2036" s="68" t="str">
        <f>IFERROR(VLOOKUP($B2036,APガラス性能一覧!$A$2:$M$6097,7,0),"")</f>
        <v/>
      </c>
      <c r="I2036" s="68" t="str">
        <f>IFERROR(VLOOKUP($B2036,APガラス性能一覧!$A$2:$M$6097,8,0),"")</f>
        <v/>
      </c>
      <c r="J2036" s="68" t="str">
        <f>IFERROR(VLOOKUP($B2036,APガラス性能一覧!$A$2:$M$6097,9,0),"")</f>
        <v/>
      </c>
      <c r="K2036" s="68" t="str">
        <f>IFERROR(VLOOKUP($B2036,APガラス性能一覧!$A$2:$M$6097,10,0),"")</f>
        <v/>
      </c>
      <c r="L2036" s="68" t="str">
        <f>IFERROR(VLOOKUP($B2036,APガラス性能一覧!$A$2:$M$6097,11,0),"")</f>
        <v/>
      </c>
      <c r="M2036" s="68" t="str">
        <f>IFERROR(VLOOKUP($B2036,APガラス性能一覧!$A$2:$M$6097,12,0),"")</f>
        <v/>
      </c>
      <c r="N2036" s="68" t="str">
        <f>IFERROR(VLOOKUP($B2036,APガラス性能一覧!$A$2:$M$6097,13,0),"")</f>
        <v/>
      </c>
    </row>
    <row r="2037" spans="2:14" x14ac:dyDescent="0.4">
      <c r="B2037" s="68" t="str">
        <f>IF($D$2="","",IF($E$2=0.65,IFERROR(IF(INDEX(APガラス性能一覧!A:A,MATCH(ROW(B2031),APガラス性能一覧!$O:$O,0))="","",INDEX(APガラス性能一覧!A:A,MATCH(ROW(B2031),APガラス性能一覧!$O:$O,0))),""),IFERROR(IF(INDEX(APガラス性能一覧!A:A,MATCH(ROW(B2031),APガラス性能一覧!$N:$N,0))="","",INDEX(APガラス性能一覧!A:A,MATCH(ROW(B2031),APガラス性能一覧!$N:$N,0))),"")))</f>
        <v/>
      </c>
      <c r="C2037" s="68" t="str">
        <f>IFERROR(VLOOKUP($B2037,APガラス性能一覧!$A$2:$M$6097,2,0),"")</f>
        <v/>
      </c>
      <c r="D2037" s="68" t="str">
        <f>IFERROR(VLOOKUP($B2037,APガラス性能一覧!$A$2:$M$6097,3,0),"")</f>
        <v/>
      </c>
      <c r="E2037" s="68" t="str">
        <f>IFERROR(VLOOKUP($B2037,APガラス性能一覧!$A$2:$M$6097,4,0),"")</f>
        <v/>
      </c>
      <c r="F2037" s="68" t="str">
        <f>IFERROR(VLOOKUP($B2037,APガラス性能一覧!$A$2:$M$6097,5,0),"")</f>
        <v/>
      </c>
      <c r="G2037" s="68" t="str">
        <f>IFERROR(VLOOKUP($B2037,APガラス性能一覧!$A$2:$M$6097,6,0),"")</f>
        <v/>
      </c>
      <c r="H2037" s="68" t="str">
        <f>IFERROR(VLOOKUP($B2037,APガラス性能一覧!$A$2:$M$6097,7,0),"")</f>
        <v/>
      </c>
      <c r="I2037" s="68" t="str">
        <f>IFERROR(VLOOKUP($B2037,APガラス性能一覧!$A$2:$M$6097,8,0),"")</f>
        <v/>
      </c>
      <c r="J2037" s="68" t="str">
        <f>IFERROR(VLOOKUP($B2037,APガラス性能一覧!$A$2:$M$6097,9,0),"")</f>
        <v/>
      </c>
      <c r="K2037" s="68" t="str">
        <f>IFERROR(VLOOKUP($B2037,APガラス性能一覧!$A$2:$M$6097,10,0),"")</f>
        <v/>
      </c>
      <c r="L2037" s="68" t="str">
        <f>IFERROR(VLOOKUP($B2037,APガラス性能一覧!$A$2:$M$6097,11,0),"")</f>
        <v/>
      </c>
      <c r="M2037" s="68" t="str">
        <f>IFERROR(VLOOKUP($B2037,APガラス性能一覧!$A$2:$M$6097,12,0),"")</f>
        <v/>
      </c>
      <c r="N2037" s="68" t="str">
        <f>IFERROR(VLOOKUP($B2037,APガラス性能一覧!$A$2:$M$6097,13,0),"")</f>
        <v/>
      </c>
    </row>
    <row r="2038" spans="2:14" x14ac:dyDescent="0.4">
      <c r="B2038" s="68" t="str">
        <f>IF($D$2="","",IF($E$2=0.65,IFERROR(IF(INDEX(APガラス性能一覧!A:A,MATCH(ROW(B2032),APガラス性能一覧!$O:$O,0))="","",INDEX(APガラス性能一覧!A:A,MATCH(ROW(B2032),APガラス性能一覧!$O:$O,0))),""),IFERROR(IF(INDEX(APガラス性能一覧!A:A,MATCH(ROW(B2032),APガラス性能一覧!$N:$N,0))="","",INDEX(APガラス性能一覧!A:A,MATCH(ROW(B2032),APガラス性能一覧!$N:$N,0))),"")))</f>
        <v/>
      </c>
      <c r="C2038" s="68" t="str">
        <f>IFERROR(VLOOKUP($B2038,APガラス性能一覧!$A$2:$M$6097,2,0),"")</f>
        <v/>
      </c>
      <c r="D2038" s="68" t="str">
        <f>IFERROR(VLOOKUP($B2038,APガラス性能一覧!$A$2:$M$6097,3,0),"")</f>
        <v/>
      </c>
      <c r="E2038" s="68" t="str">
        <f>IFERROR(VLOOKUP($B2038,APガラス性能一覧!$A$2:$M$6097,4,0),"")</f>
        <v/>
      </c>
      <c r="F2038" s="68" t="str">
        <f>IFERROR(VLOOKUP($B2038,APガラス性能一覧!$A$2:$M$6097,5,0),"")</f>
        <v/>
      </c>
      <c r="G2038" s="68" t="str">
        <f>IFERROR(VLOOKUP($B2038,APガラス性能一覧!$A$2:$M$6097,6,0),"")</f>
        <v/>
      </c>
      <c r="H2038" s="68" t="str">
        <f>IFERROR(VLOOKUP($B2038,APガラス性能一覧!$A$2:$M$6097,7,0),"")</f>
        <v/>
      </c>
      <c r="I2038" s="68" t="str">
        <f>IFERROR(VLOOKUP($B2038,APガラス性能一覧!$A$2:$M$6097,8,0),"")</f>
        <v/>
      </c>
      <c r="J2038" s="68" t="str">
        <f>IFERROR(VLOOKUP($B2038,APガラス性能一覧!$A$2:$M$6097,9,0),"")</f>
        <v/>
      </c>
      <c r="K2038" s="68" t="str">
        <f>IFERROR(VLOOKUP($B2038,APガラス性能一覧!$A$2:$M$6097,10,0),"")</f>
        <v/>
      </c>
      <c r="L2038" s="68" t="str">
        <f>IFERROR(VLOOKUP($B2038,APガラス性能一覧!$A$2:$M$6097,11,0),"")</f>
        <v/>
      </c>
      <c r="M2038" s="68" t="str">
        <f>IFERROR(VLOOKUP($B2038,APガラス性能一覧!$A$2:$M$6097,12,0),"")</f>
        <v/>
      </c>
      <c r="N2038" s="68" t="str">
        <f>IFERROR(VLOOKUP($B2038,APガラス性能一覧!$A$2:$M$6097,13,0),"")</f>
        <v/>
      </c>
    </row>
    <row r="2039" spans="2:14" x14ac:dyDescent="0.4">
      <c r="B2039" s="68" t="str">
        <f>IF($D$2="","",IF($E$2=0.65,IFERROR(IF(INDEX(APガラス性能一覧!A:A,MATCH(ROW(B2033),APガラス性能一覧!$O:$O,0))="","",INDEX(APガラス性能一覧!A:A,MATCH(ROW(B2033),APガラス性能一覧!$O:$O,0))),""),IFERROR(IF(INDEX(APガラス性能一覧!A:A,MATCH(ROW(B2033),APガラス性能一覧!$N:$N,0))="","",INDEX(APガラス性能一覧!A:A,MATCH(ROW(B2033),APガラス性能一覧!$N:$N,0))),"")))</f>
        <v/>
      </c>
      <c r="C2039" s="68" t="str">
        <f>IFERROR(VLOOKUP($B2039,APガラス性能一覧!$A$2:$M$6097,2,0),"")</f>
        <v/>
      </c>
      <c r="D2039" s="68" t="str">
        <f>IFERROR(VLOOKUP($B2039,APガラス性能一覧!$A$2:$M$6097,3,0),"")</f>
        <v/>
      </c>
      <c r="E2039" s="68" t="str">
        <f>IFERROR(VLOOKUP($B2039,APガラス性能一覧!$A$2:$M$6097,4,0),"")</f>
        <v/>
      </c>
      <c r="F2039" s="68" t="str">
        <f>IFERROR(VLOOKUP($B2039,APガラス性能一覧!$A$2:$M$6097,5,0),"")</f>
        <v/>
      </c>
      <c r="G2039" s="68" t="str">
        <f>IFERROR(VLOOKUP($B2039,APガラス性能一覧!$A$2:$M$6097,6,0),"")</f>
        <v/>
      </c>
      <c r="H2039" s="68" t="str">
        <f>IFERROR(VLOOKUP($B2039,APガラス性能一覧!$A$2:$M$6097,7,0),"")</f>
        <v/>
      </c>
      <c r="I2039" s="68" t="str">
        <f>IFERROR(VLOOKUP($B2039,APガラス性能一覧!$A$2:$M$6097,8,0),"")</f>
        <v/>
      </c>
      <c r="J2039" s="68" t="str">
        <f>IFERROR(VLOOKUP($B2039,APガラス性能一覧!$A$2:$M$6097,9,0),"")</f>
        <v/>
      </c>
      <c r="K2039" s="68" t="str">
        <f>IFERROR(VLOOKUP($B2039,APガラス性能一覧!$A$2:$M$6097,10,0),"")</f>
        <v/>
      </c>
      <c r="L2039" s="68" t="str">
        <f>IFERROR(VLOOKUP($B2039,APガラス性能一覧!$A$2:$M$6097,11,0),"")</f>
        <v/>
      </c>
      <c r="M2039" s="68" t="str">
        <f>IFERROR(VLOOKUP($B2039,APガラス性能一覧!$A$2:$M$6097,12,0),"")</f>
        <v/>
      </c>
      <c r="N2039" s="68" t="str">
        <f>IFERROR(VLOOKUP($B2039,APガラス性能一覧!$A$2:$M$6097,13,0),"")</f>
        <v/>
      </c>
    </row>
    <row r="2040" spans="2:14" x14ac:dyDescent="0.4">
      <c r="B2040" s="68" t="str">
        <f>IF($D$2="","",IF($E$2=0.65,IFERROR(IF(INDEX(APガラス性能一覧!A:A,MATCH(ROW(B2034),APガラス性能一覧!$O:$O,0))="","",INDEX(APガラス性能一覧!A:A,MATCH(ROW(B2034),APガラス性能一覧!$O:$O,0))),""),IFERROR(IF(INDEX(APガラス性能一覧!A:A,MATCH(ROW(B2034),APガラス性能一覧!$N:$N,0))="","",INDEX(APガラス性能一覧!A:A,MATCH(ROW(B2034),APガラス性能一覧!$N:$N,0))),"")))</f>
        <v/>
      </c>
      <c r="C2040" s="68" t="str">
        <f>IFERROR(VLOOKUP($B2040,APガラス性能一覧!$A$2:$M$6097,2,0),"")</f>
        <v/>
      </c>
      <c r="D2040" s="68" t="str">
        <f>IFERROR(VLOOKUP($B2040,APガラス性能一覧!$A$2:$M$6097,3,0),"")</f>
        <v/>
      </c>
      <c r="E2040" s="68" t="str">
        <f>IFERROR(VLOOKUP($B2040,APガラス性能一覧!$A$2:$M$6097,4,0),"")</f>
        <v/>
      </c>
      <c r="F2040" s="68" t="str">
        <f>IFERROR(VLOOKUP($B2040,APガラス性能一覧!$A$2:$M$6097,5,0),"")</f>
        <v/>
      </c>
      <c r="G2040" s="68" t="str">
        <f>IFERROR(VLOOKUP($B2040,APガラス性能一覧!$A$2:$M$6097,6,0),"")</f>
        <v/>
      </c>
      <c r="H2040" s="68" t="str">
        <f>IFERROR(VLOOKUP($B2040,APガラス性能一覧!$A$2:$M$6097,7,0),"")</f>
        <v/>
      </c>
      <c r="I2040" s="68" t="str">
        <f>IFERROR(VLOOKUP($B2040,APガラス性能一覧!$A$2:$M$6097,8,0),"")</f>
        <v/>
      </c>
      <c r="J2040" s="68" t="str">
        <f>IFERROR(VLOOKUP($B2040,APガラス性能一覧!$A$2:$M$6097,9,0),"")</f>
        <v/>
      </c>
      <c r="K2040" s="68" t="str">
        <f>IFERROR(VLOOKUP($B2040,APガラス性能一覧!$A$2:$M$6097,10,0),"")</f>
        <v/>
      </c>
      <c r="L2040" s="68" t="str">
        <f>IFERROR(VLOOKUP($B2040,APガラス性能一覧!$A$2:$M$6097,11,0),"")</f>
        <v/>
      </c>
      <c r="M2040" s="68" t="str">
        <f>IFERROR(VLOOKUP($B2040,APガラス性能一覧!$A$2:$M$6097,12,0),"")</f>
        <v/>
      </c>
      <c r="N2040" s="68" t="str">
        <f>IFERROR(VLOOKUP($B2040,APガラス性能一覧!$A$2:$M$6097,13,0),"")</f>
        <v/>
      </c>
    </row>
    <row r="2041" spans="2:14" x14ac:dyDescent="0.4">
      <c r="B2041" s="68" t="str">
        <f>IF($D$2="","",IF($E$2=0.65,IFERROR(IF(INDEX(APガラス性能一覧!A:A,MATCH(ROW(B2035),APガラス性能一覧!$O:$O,0))="","",INDEX(APガラス性能一覧!A:A,MATCH(ROW(B2035),APガラス性能一覧!$O:$O,0))),""),IFERROR(IF(INDEX(APガラス性能一覧!A:A,MATCH(ROW(B2035),APガラス性能一覧!$N:$N,0))="","",INDEX(APガラス性能一覧!A:A,MATCH(ROW(B2035),APガラス性能一覧!$N:$N,0))),"")))</f>
        <v/>
      </c>
      <c r="C2041" s="68" t="str">
        <f>IFERROR(VLOOKUP($B2041,APガラス性能一覧!$A$2:$M$6097,2,0),"")</f>
        <v/>
      </c>
      <c r="D2041" s="68" t="str">
        <f>IFERROR(VLOOKUP($B2041,APガラス性能一覧!$A$2:$M$6097,3,0),"")</f>
        <v/>
      </c>
      <c r="E2041" s="68" t="str">
        <f>IFERROR(VLOOKUP($B2041,APガラス性能一覧!$A$2:$M$6097,4,0),"")</f>
        <v/>
      </c>
      <c r="F2041" s="68" t="str">
        <f>IFERROR(VLOOKUP($B2041,APガラス性能一覧!$A$2:$M$6097,5,0),"")</f>
        <v/>
      </c>
      <c r="G2041" s="68" t="str">
        <f>IFERROR(VLOOKUP($B2041,APガラス性能一覧!$A$2:$M$6097,6,0),"")</f>
        <v/>
      </c>
      <c r="H2041" s="68" t="str">
        <f>IFERROR(VLOOKUP($B2041,APガラス性能一覧!$A$2:$M$6097,7,0),"")</f>
        <v/>
      </c>
      <c r="I2041" s="68" t="str">
        <f>IFERROR(VLOOKUP($B2041,APガラス性能一覧!$A$2:$M$6097,8,0),"")</f>
        <v/>
      </c>
      <c r="J2041" s="68" t="str">
        <f>IFERROR(VLOOKUP($B2041,APガラス性能一覧!$A$2:$M$6097,9,0),"")</f>
        <v/>
      </c>
      <c r="K2041" s="68" t="str">
        <f>IFERROR(VLOOKUP($B2041,APガラス性能一覧!$A$2:$M$6097,10,0),"")</f>
        <v/>
      </c>
      <c r="L2041" s="68" t="str">
        <f>IFERROR(VLOOKUP($B2041,APガラス性能一覧!$A$2:$M$6097,11,0),"")</f>
        <v/>
      </c>
      <c r="M2041" s="68" t="str">
        <f>IFERROR(VLOOKUP($B2041,APガラス性能一覧!$A$2:$M$6097,12,0),"")</f>
        <v/>
      </c>
      <c r="N2041" s="68" t="str">
        <f>IFERROR(VLOOKUP($B2041,APガラス性能一覧!$A$2:$M$6097,13,0),"")</f>
        <v/>
      </c>
    </row>
    <row r="2042" spans="2:14" x14ac:dyDescent="0.4">
      <c r="B2042" s="68" t="str">
        <f>IF($D$2="","",IF($E$2=0.65,IFERROR(IF(INDEX(APガラス性能一覧!A:A,MATCH(ROW(B2036),APガラス性能一覧!$O:$O,0))="","",INDEX(APガラス性能一覧!A:A,MATCH(ROW(B2036),APガラス性能一覧!$O:$O,0))),""),IFERROR(IF(INDEX(APガラス性能一覧!A:A,MATCH(ROW(B2036),APガラス性能一覧!$N:$N,0))="","",INDEX(APガラス性能一覧!A:A,MATCH(ROW(B2036),APガラス性能一覧!$N:$N,0))),"")))</f>
        <v/>
      </c>
      <c r="C2042" s="68" t="str">
        <f>IFERROR(VLOOKUP($B2042,APガラス性能一覧!$A$2:$M$6097,2,0),"")</f>
        <v/>
      </c>
      <c r="D2042" s="68" t="str">
        <f>IFERROR(VLOOKUP($B2042,APガラス性能一覧!$A$2:$M$6097,3,0),"")</f>
        <v/>
      </c>
      <c r="E2042" s="68" t="str">
        <f>IFERROR(VLOOKUP($B2042,APガラス性能一覧!$A$2:$M$6097,4,0),"")</f>
        <v/>
      </c>
      <c r="F2042" s="68" t="str">
        <f>IFERROR(VLOOKUP($B2042,APガラス性能一覧!$A$2:$M$6097,5,0),"")</f>
        <v/>
      </c>
      <c r="G2042" s="68" t="str">
        <f>IFERROR(VLOOKUP($B2042,APガラス性能一覧!$A$2:$M$6097,6,0),"")</f>
        <v/>
      </c>
      <c r="H2042" s="68" t="str">
        <f>IFERROR(VLOOKUP($B2042,APガラス性能一覧!$A$2:$M$6097,7,0),"")</f>
        <v/>
      </c>
      <c r="I2042" s="68" t="str">
        <f>IFERROR(VLOOKUP($B2042,APガラス性能一覧!$A$2:$M$6097,8,0),"")</f>
        <v/>
      </c>
      <c r="J2042" s="68" t="str">
        <f>IFERROR(VLOOKUP($B2042,APガラス性能一覧!$A$2:$M$6097,9,0),"")</f>
        <v/>
      </c>
      <c r="K2042" s="68" t="str">
        <f>IFERROR(VLOOKUP($B2042,APガラス性能一覧!$A$2:$M$6097,10,0),"")</f>
        <v/>
      </c>
      <c r="L2042" s="68" t="str">
        <f>IFERROR(VLOOKUP($B2042,APガラス性能一覧!$A$2:$M$6097,11,0),"")</f>
        <v/>
      </c>
      <c r="M2042" s="68" t="str">
        <f>IFERROR(VLOOKUP($B2042,APガラス性能一覧!$A$2:$M$6097,12,0),"")</f>
        <v/>
      </c>
      <c r="N2042" s="68" t="str">
        <f>IFERROR(VLOOKUP($B2042,APガラス性能一覧!$A$2:$M$6097,13,0),"")</f>
        <v/>
      </c>
    </row>
    <row r="2043" spans="2:14" x14ac:dyDescent="0.4">
      <c r="B2043" s="68" t="str">
        <f>IF($D$2="","",IF($E$2=0.65,IFERROR(IF(INDEX(APガラス性能一覧!A:A,MATCH(ROW(B2037),APガラス性能一覧!$O:$O,0))="","",INDEX(APガラス性能一覧!A:A,MATCH(ROW(B2037),APガラス性能一覧!$O:$O,0))),""),IFERROR(IF(INDEX(APガラス性能一覧!A:A,MATCH(ROW(B2037),APガラス性能一覧!$N:$N,0))="","",INDEX(APガラス性能一覧!A:A,MATCH(ROW(B2037),APガラス性能一覧!$N:$N,0))),"")))</f>
        <v/>
      </c>
      <c r="C2043" s="68" t="str">
        <f>IFERROR(VLOOKUP($B2043,APガラス性能一覧!$A$2:$M$6097,2,0),"")</f>
        <v/>
      </c>
      <c r="D2043" s="68" t="str">
        <f>IFERROR(VLOOKUP($B2043,APガラス性能一覧!$A$2:$M$6097,3,0),"")</f>
        <v/>
      </c>
      <c r="E2043" s="68" t="str">
        <f>IFERROR(VLOOKUP($B2043,APガラス性能一覧!$A$2:$M$6097,4,0),"")</f>
        <v/>
      </c>
      <c r="F2043" s="68" t="str">
        <f>IFERROR(VLOOKUP($B2043,APガラス性能一覧!$A$2:$M$6097,5,0),"")</f>
        <v/>
      </c>
      <c r="G2043" s="68" t="str">
        <f>IFERROR(VLOOKUP($B2043,APガラス性能一覧!$A$2:$M$6097,6,0),"")</f>
        <v/>
      </c>
      <c r="H2043" s="68" t="str">
        <f>IFERROR(VLOOKUP($B2043,APガラス性能一覧!$A$2:$M$6097,7,0),"")</f>
        <v/>
      </c>
      <c r="I2043" s="68" t="str">
        <f>IFERROR(VLOOKUP($B2043,APガラス性能一覧!$A$2:$M$6097,8,0),"")</f>
        <v/>
      </c>
      <c r="J2043" s="68" t="str">
        <f>IFERROR(VLOOKUP($B2043,APガラス性能一覧!$A$2:$M$6097,9,0),"")</f>
        <v/>
      </c>
      <c r="K2043" s="68" t="str">
        <f>IFERROR(VLOOKUP($B2043,APガラス性能一覧!$A$2:$M$6097,10,0),"")</f>
        <v/>
      </c>
      <c r="L2043" s="68" t="str">
        <f>IFERROR(VLOOKUP($B2043,APガラス性能一覧!$A$2:$M$6097,11,0),"")</f>
        <v/>
      </c>
      <c r="M2043" s="68" t="str">
        <f>IFERROR(VLOOKUP($B2043,APガラス性能一覧!$A$2:$M$6097,12,0),"")</f>
        <v/>
      </c>
      <c r="N2043" s="68" t="str">
        <f>IFERROR(VLOOKUP($B2043,APガラス性能一覧!$A$2:$M$6097,13,0),"")</f>
        <v/>
      </c>
    </row>
    <row r="2044" spans="2:14" x14ac:dyDescent="0.4">
      <c r="B2044" s="68" t="str">
        <f>IF($D$2="","",IF($E$2=0.65,IFERROR(IF(INDEX(APガラス性能一覧!A:A,MATCH(ROW(B2038),APガラス性能一覧!$O:$O,0))="","",INDEX(APガラス性能一覧!A:A,MATCH(ROW(B2038),APガラス性能一覧!$O:$O,0))),""),IFERROR(IF(INDEX(APガラス性能一覧!A:A,MATCH(ROW(B2038),APガラス性能一覧!$N:$N,0))="","",INDEX(APガラス性能一覧!A:A,MATCH(ROW(B2038),APガラス性能一覧!$N:$N,0))),"")))</f>
        <v/>
      </c>
      <c r="C2044" s="68" t="str">
        <f>IFERROR(VLOOKUP($B2044,APガラス性能一覧!$A$2:$M$6097,2,0),"")</f>
        <v/>
      </c>
      <c r="D2044" s="68" t="str">
        <f>IFERROR(VLOOKUP($B2044,APガラス性能一覧!$A$2:$M$6097,3,0),"")</f>
        <v/>
      </c>
      <c r="E2044" s="68" t="str">
        <f>IFERROR(VLOOKUP($B2044,APガラス性能一覧!$A$2:$M$6097,4,0),"")</f>
        <v/>
      </c>
      <c r="F2044" s="68" t="str">
        <f>IFERROR(VLOOKUP($B2044,APガラス性能一覧!$A$2:$M$6097,5,0),"")</f>
        <v/>
      </c>
      <c r="G2044" s="68" t="str">
        <f>IFERROR(VLOOKUP($B2044,APガラス性能一覧!$A$2:$M$6097,6,0),"")</f>
        <v/>
      </c>
      <c r="H2044" s="68" t="str">
        <f>IFERROR(VLOOKUP($B2044,APガラス性能一覧!$A$2:$M$6097,7,0),"")</f>
        <v/>
      </c>
      <c r="I2044" s="68" t="str">
        <f>IFERROR(VLOOKUP($B2044,APガラス性能一覧!$A$2:$M$6097,8,0),"")</f>
        <v/>
      </c>
      <c r="J2044" s="68" t="str">
        <f>IFERROR(VLOOKUP($B2044,APガラス性能一覧!$A$2:$M$6097,9,0),"")</f>
        <v/>
      </c>
      <c r="K2044" s="68" t="str">
        <f>IFERROR(VLOOKUP($B2044,APガラス性能一覧!$A$2:$M$6097,10,0),"")</f>
        <v/>
      </c>
      <c r="L2044" s="68" t="str">
        <f>IFERROR(VLOOKUP($B2044,APガラス性能一覧!$A$2:$M$6097,11,0),"")</f>
        <v/>
      </c>
      <c r="M2044" s="68" t="str">
        <f>IFERROR(VLOOKUP($B2044,APガラス性能一覧!$A$2:$M$6097,12,0),"")</f>
        <v/>
      </c>
      <c r="N2044" s="68" t="str">
        <f>IFERROR(VLOOKUP($B2044,APガラス性能一覧!$A$2:$M$6097,13,0),"")</f>
        <v/>
      </c>
    </row>
    <row r="2045" spans="2:14" x14ac:dyDescent="0.4">
      <c r="B2045" s="68" t="str">
        <f>IF($D$2="","",IF($E$2=0.65,IFERROR(IF(INDEX(APガラス性能一覧!A:A,MATCH(ROW(B2039),APガラス性能一覧!$O:$O,0))="","",INDEX(APガラス性能一覧!A:A,MATCH(ROW(B2039),APガラス性能一覧!$O:$O,0))),""),IFERROR(IF(INDEX(APガラス性能一覧!A:A,MATCH(ROW(B2039),APガラス性能一覧!$N:$N,0))="","",INDEX(APガラス性能一覧!A:A,MATCH(ROW(B2039),APガラス性能一覧!$N:$N,0))),"")))</f>
        <v/>
      </c>
      <c r="C2045" s="68" t="str">
        <f>IFERROR(VLOOKUP($B2045,APガラス性能一覧!$A$2:$M$6097,2,0),"")</f>
        <v/>
      </c>
      <c r="D2045" s="68" t="str">
        <f>IFERROR(VLOOKUP($B2045,APガラス性能一覧!$A$2:$M$6097,3,0),"")</f>
        <v/>
      </c>
      <c r="E2045" s="68" t="str">
        <f>IFERROR(VLOOKUP($B2045,APガラス性能一覧!$A$2:$M$6097,4,0),"")</f>
        <v/>
      </c>
      <c r="F2045" s="68" t="str">
        <f>IFERROR(VLOOKUP($B2045,APガラス性能一覧!$A$2:$M$6097,5,0),"")</f>
        <v/>
      </c>
      <c r="G2045" s="68" t="str">
        <f>IFERROR(VLOOKUP($B2045,APガラス性能一覧!$A$2:$M$6097,6,0),"")</f>
        <v/>
      </c>
      <c r="H2045" s="68" t="str">
        <f>IFERROR(VLOOKUP($B2045,APガラス性能一覧!$A$2:$M$6097,7,0),"")</f>
        <v/>
      </c>
      <c r="I2045" s="68" t="str">
        <f>IFERROR(VLOOKUP($B2045,APガラス性能一覧!$A$2:$M$6097,8,0),"")</f>
        <v/>
      </c>
      <c r="J2045" s="68" t="str">
        <f>IFERROR(VLOOKUP($B2045,APガラス性能一覧!$A$2:$M$6097,9,0),"")</f>
        <v/>
      </c>
      <c r="K2045" s="68" t="str">
        <f>IFERROR(VLOOKUP($B2045,APガラス性能一覧!$A$2:$M$6097,10,0),"")</f>
        <v/>
      </c>
      <c r="L2045" s="68" t="str">
        <f>IFERROR(VLOOKUP($B2045,APガラス性能一覧!$A$2:$M$6097,11,0),"")</f>
        <v/>
      </c>
      <c r="M2045" s="68" t="str">
        <f>IFERROR(VLOOKUP($B2045,APガラス性能一覧!$A$2:$M$6097,12,0),"")</f>
        <v/>
      </c>
      <c r="N2045" s="68" t="str">
        <f>IFERROR(VLOOKUP($B2045,APガラス性能一覧!$A$2:$M$6097,13,0),"")</f>
        <v/>
      </c>
    </row>
    <row r="2046" spans="2:14" x14ac:dyDescent="0.4">
      <c r="B2046" s="68" t="str">
        <f>IF($D$2="","",IF($E$2=0.65,IFERROR(IF(INDEX(APガラス性能一覧!A:A,MATCH(ROW(B2040),APガラス性能一覧!$O:$O,0))="","",INDEX(APガラス性能一覧!A:A,MATCH(ROW(B2040),APガラス性能一覧!$O:$O,0))),""),IFERROR(IF(INDEX(APガラス性能一覧!A:A,MATCH(ROW(B2040),APガラス性能一覧!$N:$N,0))="","",INDEX(APガラス性能一覧!A:A,MATCH(ROW(B2040),APガラス性能一覧!$N:$N,0))),"")))</f>
        <v/>
      </c>
      <c r="C2046" s="68" t="str">
        <f>IFERROR(VLOOKUP($B2046,APガラス性能一覧!$A$2:$M$6097,2,0),"")</f>
        <v/>
      </c>
      <c r="D2046" s="68" t="str">
        <f>IFERROR(VLOOKUP($B2046,APガラス性能一覧!$A$2:$M$6097,3,0),"")</f>
        <v/>
      </c>
      <c r="E2046" s="68" t="str">
        <f>IFERROR(VLOOKUP($B2046,APガラス性能一覧!$A$2:$M$6097,4,0),"")</f>
        <v/>
      </c>
      <c r="F2046" s="68" t="str">
        <f>IFERROR(VLOOKUP($B2046,APガラス性能一覧!$A$2:$M$6097,5,0),"")</f>
        <v/>
      </c>
      <c r="G2046" s="68" t="str">
        <f>IFERROR(VLOOKUP($B2046,APガラス性能一覧!$A$2:$M$6097,6,0),"")</f>
        <v/>
      </c>
      <c r="H2046" s="68" t="str">
        <f>IFERROR(VLOOKUP($B2046,APガラス性能一覧!$A$2:$M$6097,7,0),"")</f>
        <v/>
      </c>
      <c r="I2046" s="68" t="str">
        <f>IFERROR(VLOOKUP($B2046,APガラス性能一覧!$A$2:$M$6097,8,0),"")</f>
        <v/>
      </c>
      <c r="J2046" s="68" t="str">
        <f>IFERROR(VLOOKUP($B2046,APガラス性能一覧!$A$2:$M$6097,9,0),"")</f>
        <v/>
      </c>
      <c r="K2046" s="68" t="str">
        <f>IFERROR(VLOOKUP($B2046,APガラス性能一覧!$A$2:$M$6097,10,0),"")</f>
        <v/>
      </c>
      <c r="L2046" s="68" t="str">
        <f>IFERROR(VLOOKUP($B2046,APガラス性能一覧!$A$2:$M$6097,11,0),"")</f>
        <v/>
      </c>
      <c r="M2046" s="68" t="str">
        <f>IFERROR(VLOOKUP($B2046,APガラス性能一覧!$A$2:$M$6097,12,0),"")</f>
        <v/>
      </c>
      <c r="N2046" s="68" t="str">
        <f>IFERROR(VLOOKUP($B2046,APガラス性能一覧!$A$2:$M$6097,13,0),"")</f>
        <v/>
      </c>
    </row>
    <row r="2047" spans="2:14" x14ac:dyDescent="0.4">
      <c r="B2047" s="68" t="str">
        <f>IF($D$2="","",IF($E$2=0.65,IFERROR(IF(INDEX(APガラス性能一覧!A:A,MATCH(ROW(B2041),APガラス性能一覧!$O:$O,0))="","",INDEX(APガラス性能一覧!A:A,MATCH(ROW(B2041),APガラス性能一覧!$O:$O,0))),""),IFERROR(IF(INDEX(APガラス性能一覧!A:A,MATCH(ROW(B2041),APガラス性能一覧!$N:$N,0))="","",INDEX(APガラス性能一覧!A:A,MATCH(ROW(B2041),APガラス性能一覧!$N:$N,0))),"")))</f>
        <v/>
      </c>
      <c r="C2047" s="68" t="str">
        <f>IFERROR(VLOOKUP($B2047,APガラス性能一覧!$A$2:$M$6097,2,0),"")</f>
        <v/>
      </c>
      <c r="D2047" s="68" t="str">
        <f>IFERROR(VLOOKUP($B2047,APガラス性能一覧!$A$2:$M$6097,3,0),"")</f>
        <v/>
      </c>
      <c r="E2047" s="68" t="str">
        <f>IFERROR(VLOOKUP($B2047,APガラス性能一覧!$A$2:$M$6097,4,0),"")</f>
        <v/>
      </c>
      <c r="F2047" s="68" t="str">
        <f>IFERROR(VLOOKUP($B2047,APガラス性能一覧!$A$2:$M$6097,5,0),"")</f>
        <v/>
      </c>
      <c r="G2047" s="68" t="str">
        <f>IFERROR(VLOOKUP($B2047,APガラス性能一覧!$A$2:$M$6097,6,0),"")</f>
        <v/>
      </c>
      <c r="H2047" s="68" t="str">
        <f>IFERROR(VLOOKUP($B2047,APガラス性能一覧!$A$2:$M$6097,7,0),"")</f>
        <v/>
      </c>
      <c r="I2047" s="68" t="str">
        <f>IFERROR(VLOOKUP($B2047,APガラス性能一覧!$A$2:$M$6097,8,0),"")</f>
        <v/>
      </c>
      <c r="J2047" s="68" t="str">
        <f>IFERROR(VLOOKUP($B2047,APガラス性能一覧!$A$2:$M$6097,9,0),"")</f>
        <v/>
      </c>
      <c r="K2047" s="68" t="str">
        <f>IFERROR(VLOOKUP($B2047,APガラス性能一覧!$A$2:$M$6097,10,0),"")</f>
        <v/>
      </c>
      <c r="L2047" s="68" t="str">
        <f>IFERROR(VLOOKUP($B2047,APガラス性能一覧!$A$2:$M$6097,11,0),"")</f>
        <v/>
      </c>
      <c r="M2047" s="68" t="str">
        <f>IFERROR(VLOOKUP($B2047,APガラス性能一覧!$A$2:$M$6097,12,0),"")</f>
        <v/>
      </c>
      <c r="N2047" s="68" t="str">
        <f>IFERROR(VLOOKUP($B2047,APガラス性能一覧!$A$2:$M$6097,13,0),"")</f>
        <v/>
      </c>
    </row>
    <row r="2048" spans="2:14" x14ac:dyDescent="0.4">
      <c r="B2048" s="68" t="str">
        <f>IF($D$2="","",IF($E$2=0.65,IFERROR(IF(INDEX(APガラス性能一覧!A:A,MATCH(ROW(B2042),APガラス性能一覧!$O:$O,0))="","",INDEX(APガラス性能一覧!A:A,MATCH(ROW(B2042),APガラス性能一覧!$O:$O,0))),""),IFERROR(IF(INDEX(APガラス性能一覧!A:A,MATCH(ROW(B2042),APガラス性能一覧!$N:$N,0))="","",INDEX(APガラス性能一覧!A:A,MATCH(ROW(B2042),APガラス性能一覧!$N:$N,0))),"")))</f>
        <v/>
      </c>
      <c r="C2048" s="68" t="str">
        <f>IFERROR(VLOOKUP($B2048,APガラス性能一覧!$A$2:$M$6097,2,0),"")</f>
        <v/>
      </c>
      <c r="D2048" s="68" t="str">
        <f>IFERROR(VLOOKUP($B2048,APガラス性能一覧!$A$2:$M$6097,3,0),"")</f>
        <v/>
      </c>
      <c r="E2048" s="68" t="str">
        <f>IFERROR(VLOOKUP($B2048,APガラス性能一覧!$A$2:$M$6097,4,0),"")</f>
        <v/>
      </c>
      <c r="F2048" s="68" t="str">
        <f>IFERROR(VLOOKUP($B2048,APガラス性能一覧!$A$2:$M$6097,5,0),"")</f>
        <v/>
      </c>
      <c r="G2048" s="68" t="str">
        <f>IFERROR(VLOOKUP($B2048,APガラス性能一覧!$A$2:$M$6097,6,0),"")</f>
        <v/>
      </c>
      <c r="H2048" s="68" t="str">
        <f>IFERROR(VLOOKUP($B2048,APガラス性能一覧!$A$2:$M$6097,7,0),"")</f>
        <v/>
      </c>
      <c r="I2048" s="68" t="str">
        <f>IFERROR(VLOOKUP($B2048,APガラス性能一覧!$A$2:$M$6097,8,0),"")</f>
        <v/>
      </c>
      <c r="J2048" s="68" t="str">
        <f>IFERROR(VLOOKUP($B2048,APガラス性能一覧!$A$2:$M$6097,9,0),"")</f>
        <v/>
      </c>
      <c r="K2048" s="68" t="str">
        <f>IFERROR(VLOOKUP($B2048,APガラス性能一覧!$A$2:$M$6097,10,0),"")</f>
        <v/>
      </c>
      <c r="L2048" s="68" t="str">
        <f>IFERROR(VLOOKUP($B2048,APガラス性能一覧!$A$2:$M$6097,11,0),"")</f>
        <v/>
      </c>
      <c r="M2048" s="68" t="str">
        <f>IFERROR(VLOOKUP($B2048,APガラス性能一覧!$A$2:$M$6097,12,0),"")</f>
        <v/>
      </c>
      <c r="N2048" s="68" t="str">
        <f>IFERROR(VLOOKUP($B2048,APガラス性能一覧!$A$2:$M$6097,13,0),"")</f>
        <v/>
      </c>
    </row>
    <row r="2049" spans="2:14" x14ac:dyDescent="0.4">
      <c r="B2049" s="68" t="str">
        <f>IF($D$2="","",IF($E$2=0.65,IFERROR(IF(INDEX(APガラス性能一覧!A:A,MATCH(ROW(B2043),APガラス性能一覧!$O:$O,0))="","",INDEX(APガラス性能一覧!A:A,MATCH(ROW(B2043),APガラス性能一覧!$O:$O,0))),""),IFERROR(IF(INDEX(APガラス性能一覧!A:A,MATCH(ROW(B2043),APガラス性能一覧!$N:$N,0))="","",INDEX(APガラス性能一覧!A:A,MATCH(ROW(B2043),APガラス性能一覧!$N:$N,0))),"")))</f>
        <v/>
      </c>
      <c r="C2049" s="68" t="str">
        <f>IFERROR(VLOOKUP($B2049,APガラス性能一覧!$A$2:$M$6097,2,0),"")</f>
        <v/>
      </c>
      <c r="D2049" s="68" t="str">
        <f>IFERROR(VLOOKUP($B2049,APガラス性能一覧!$A$2:$M$6097,3,0),"")</f>
        <v/>
      </c>
      <c r="E2049" s="68" t="str">
        <f>IFERROR(VLOOKUP($B2049,APガラス性能一覧!$A$2:$M$6097,4,0),"")</f>
        <v/>
      </c>
      <c r="F2049" s="68" t="str">
        <f>IFERROR(VLOOKUP($B2049,APガラス性能一覧!$A$2:$M$6097,5,0),"")</f>
        <v/>
      </c>
      <c r="G2049" s="68" t="str">
        <f>IFERROR(VLOOKUP($B2049,APガラス性能一覧!$A$2:$M$6097,6,0),"")</f>
        <v/>
      </c>
      <c r="H2049" s="68" t="str">
        <f>IFERROR(VLOOKUP($B2049,APガラス性能一覧!$A$2:$M$6097,7,0),"")</f>
        <v/>
      </c>
      <c r="I2049" s="68" t="str">
        <f>IFERROR(VLOOKUP($B2049,APガラス性能一覧!$A$2:$M$6097,8,0),"")</f>
        <v/>
      </c>
      <c r="J2049" s="68" t="str">
        <f>IFERROR(VLOOKUP($B2049,APガラス性能一覧!$A$2:$M$6097,9,0),"")</f>
        <v/>
      </c>
      <c r="K2049" s="68" t="str">
        <f>IFERROR(VLOOKUP($B2049,APガラス性能一覧!$A$2:$M$6097,10,0),"")</f>
        <v/>
      </c>
      <c r="L2049" s="68" t="str">
        <f>IFERROR(VLOOKUP($B2049,APガラス性能一覧!$A$2:$M$6097,11,0),"")</f>
        <v/>
      </c>
      <c r="M2049" s="68" t="str">
        <f>IFERROR(VLOOKUP($B2049,APガラス性能一覧!$A$2:$M$6097,12,0),"")</f>
        <v/>
      </c>
      <c r="N2049" s="68" t="str">
        <f>IFERROR(VLOOKUP($B2049,APガラス性能一覧!$A$2:$M$6097,13,0),"")</f>
        <v/>
      </c>
    </row>
    <row r="2050" spans="2:14" x14ac:dyDescent="0.4">
      <c r="B2050" s="68" t="str">
        <f>IF($D$2="","",IF($E$2=0.65,IFERROR(IF(INDEX(APガラス性能一覧!A:A,MATCH(ROW(B2044),APガラス性能一覧!$O:$O,0))="","",INDEX(APガラス性能一覧!A:A,MATCH(ROW(B2044),APガラス性能一覧!$O:$O,0))),""),IFERROR(IF(INDEX(APガラス性能一覧!A:A,MATCH(ROW(B2044),APガラス性能一覧!$N:$N,0))="","",INDEX(APガラス性能一覧!A:A,MATCH(ROW(B2044),APガラス性能一覧!$N:$N,0))),"")))</f>
        <v/>
      </c>
      <c r="C2050" s="68" t="str">
        <f>IFERROR(VLOOKUP($B2050,APガラス性能一覧!$A$2:$M$6097,2,0),"")</f>
        <v/>
      </c>
      <c r="D2050" s="68" t="str">
        <f>IFERROR(VLOOKUP($B2050,APガラス性能一覧!$A$2:$M$6097,3,0),"")</f>
        <v/>
      </c>
      <c r="E2050" s="68" t="str">
        <f>IFERROR(VLOOKUP($B2050,APガラス性能一覧!$A$2:$M$6097,4,0),"")</f>
        <v/>
      </c>
      <c r="F2050" s="68" t="str">
        <f>IFERROR(VLOOKUP($B2050,APガラス性能一覧!$A$2:$M$6097,5,0),"")</f>
        <v/>
      </c>
      <c r="G2050" s="68" t="str">
        <f>IFERROR(VLOOKUP($B2050,APガラス性能一覧!$A$2:$M$6097,6,0),"")</f>
        <v/>
      </c>
      <c r="H2050" s="68" t="str">
        <f>IFERROR(VLOOKUP($B2050,APガラス性能一覧!$A$2:$M$6097,7,0),"")</f>
        <v/>
      </c>
      <c r="I2050" s="68" t="str">
        <f>IFERROR(VLOOKUP($B2050,APガラス性能一覧!$A$2:$M$6097,8,0),"")</f>
        <v/>
      </c>
      <c r="J2050" s="68" t="str">
        <f>IFERROR(VLOOKUP($B2050,APガラス性能一覧!$A$2:$M$6097,9,0),"")</f>
        <v/>
      </c>
      <c r="K2050" s="68" t="str">
        <f>IFERROR(VLOOKUP($B2050,APガラス性能一覧!$A$2:$M$6097,10,0),"")</f>
        <v/>
      </c>
      <c r="L2050" s="68" t="str">
        <f>IFERROR(VLOOKUP($B2050,APガラス性能一覧!$A$2:$M$6097,11,0),"")</f>
        <v/>
      </c>
      <c r="M2050" s="68" t="str">
        <f>IFERROR(VLOOKUP($B2050,APガラス性能一覧!$A$2:$M$6097,12,0),"")</f>
        <v/>
      </c>
      <c r="N2050" s="68" t="str">
        <f>IFERROR(VLOOKUP($B2050,APガラス性能一覧!$A$2:$M$6097,13,0),"")</f>
        <v/>
      </c>
    </row>
    <row r="2051" spans="2:14" x14ac:dyDescent="0.4">
      <c r="B2051" s="68" t="str">
        <f>IF($D$2="","",IF($E$2=0.65,IFERROR(IF(INDEX(APガラス性能一覧!A:A,MATCH(ROW(B2045),APガラス性能一覧!$O:$O,0))="","",INDEX(APガラス性能一覧!A:A,MATCH(ROW(B2045),APガラス性能一覧!$O:$O,0))),""),IFERROR(IF(INDEX(APガラス性能一覧!A:A,MATCH(ROW(B2045),APガラス性能一覧!$N:$N,0))="","",INDEX(APガラス性能一覧!A:A,MATCH(ROW(B2045),APガラス性能一覧!$N:$N,0))),"")))</f>
        <v/>
      </c>
      <c r="C2051" s="68" t="str">
        <f>IFERROR(VLOOKUP($B2051,APガラス性能一覧!$A$2:$M$6097,2,0),"")</f>
        <v/>
      </c>
      <c r="D2051" s="68" t="str">
        <f>IFERROR(VLOOKUP($B2051,APガラス性能一覧!$A$2:$M$6097,3,0),"")</f>
        <v/>
      </c>
      <c r="E2051" s="68" t="str">
        <f>IFERROR(VLOOKUP($B2051,APガラス性能一覧!$A$2:$M$6097,4,0),"")</f>
        <v/>
      </c>
      <c r="F2051" s="68" t="str">
        <f>IFERROR(VLOOKUP($B2051,APガラス性能一覧!$A$2:$M$6097,5,0),"")</f>
        <v/>
      </c>
      <c r="G2051" s="68" t="str">
        <f>IFERROR(VLOOKUP($B2051,APガラス性能一覧!$A$2:$M$6097,6,0),"")</f>
        <v/>
      </c>
      <c r="H2051" s="68" t="str">
        <f>IFERROR(VLOOKUP($B2051,APガラス性能一覧!$A$2:$M$6097,7,0),"")</f>
        <v/>
      </c>
      <c r="I2051" s="68" t="str">
        <f>IFERROR(VLOOKUP($B2051,APガラス性能一覧!$A$2:$M$6097,8,0),"")</f>
        <v/>
      </c>
      <c r="J2051" s="68" t="str">
        <f>IFERROR(VLOOKUP($B2051,APガラス性能一覧!$A$2:$M$6097,9,0),"")</f>
        <v/>
      </c>
      <c r="K2051" s="68" t="str">
        <f>IFERROR(VLOOKUP($B2051,APガラス性能一覧!$A$2:$M$6097,10,0),"")</f>
        <v/>
      </c>
      <c r="L2051" s="68" t="str">
        <f>IFERROR(VLOOKUP($B2051,APガラス性能一覧!$A$2:$M$6097,11,0),"")</f>
        <v/>
      </c>
      <c r="M2051" s="68" t="str">
        <f>IFERROR(VLOOKUP($B2051,APガラス性能一覧!$A$2:$M$6097,12,0),"")</f>
        <v/>
      </c>
      <c r="N2051" s="68" t="str">
        <f>IFERROR(VLOOKUP($B2051,APガラス性能一覧!$A$2:$M$6097,13,0),"")</f>
        <v/>
      </c>
    </row>
    <row r="2052" spans="2:14" x14ac:dyDescent="0.4">
      <c r="B2052" s="68" t="str">
        <f>IF($D$2="","",IF($E$2=0.65,IFERROR(IF(INDEX(APガラス性能一覧!A:A,MATCH(ROW(B2046),APガラス性能一覧!$O:$O,0))="","",INDEX(APガラス性能一覧!A:A,MATCH(ROW(B2046),APガラス性能一覧!$O:$O,0))),""),IFERROR(IF(INDEX(APガラス性能一覧!A:A,MATCH(ROW(B2046),APガラス性能一覧!$N:$N,0))="","",INDEX(APガラス性能一覧!A:A,MATCH(ROW(B2046),APガラス性能一覧!$N:$N,0))),"")))</f>
        <v/>
      </c>
      <c r="C2052" s="68" t="str">
        <f>IFERROR(VLOOKUP($B2052,APガラス性能一覧!$A$2:$M$6097,2,0),"")</f>
        <v/>
      </c>
      <c r="D2052" s="68" t="str">
        <f>IFERROR(VLOOKUP($B2052,APガラス性能一覧!$A$2:$M$6097,3,0),"")</f>
        <v/>
      </c>
      <c r="E2052" s="68" t="str">
        <f>IFERROR(VLOOKUP($B2052,APガラス性能一覧!$A$2:$M$6097,4,0),"")</f>
        <v/>
      </c>
      <c r="F2052" s="68" t="str">
        <f>IFERROR(VLOOKUP($B2052,APガラス性能一覧!$A$2:$M$6097,5,0),"")</f>
        <v/>
      </c>
      <c r="G2052" s="68" t="str">
        <f>IFERROR(VLOOKUP($B2052,APガラス性能一覧!$A$2:$M$6097,6,0),"")</f>
        <v/>
      </c>
      <c r="H2052" s="68" t="str">
        <f>IFERROR(VLOOKUP($B2052,APガラス性能一覧!$A$2:$M$6097,7,0),"")</f>
        <v/>
      </c>
      <c r="I2052" s="68" t="str">
        <f>IFERROR(VLOOKUP($B2052,APガラス性能一覧!$A$2:$M$6097,8,0),"")</f>
        <v/>
      </c>
      <c r="J2052" s="68" t="str">
        <f>IFERROR(VLOOKUP($B2052,APガラス性能一覧!$A$2:$M$6097,9,0),"")</f>
        <v/>
      </c>
      <c r="K2052" s="68" t="str">
        <f>IFERROR(VLOOKUP($B2052,APガラス性能一覧!$A$2:$M$6097,10,0),"")</f>
        <v/>
      </c>
      <c r="L2052" s="68" t="str">
        <f>IFERROR(VLOOKUP($B2052,APガラス性能一覧!$A$2:$M$6097,11,0),"")</f>
        <v/>
      </c>
      <c r="M2052" s="68" t="str">
        <f>IFERROR(VLOOKUP($B2052,APガラス性能一覧!$A$2:$M$6097,12,0),"")</f>
        <v/>
      </c>
      <c r="N2052" s="68" t="str">
        <f>IFERROR(VLOOKUP($B2052,APガラス性能一覧!$A$2:$M$6097,13,0),"")</f>
        <v/>
      </c>
    </row>
    <row r="2053" spans="2:14" x14ac:dyDescent="0.4">
      <c r="B2053" s="68" t="str">
        <f>IF($D$2="","",IF($E$2=0.65,IFERROR(IF(INDEX(APガラス性能一覧!A:A,MATCH(ROW(B2047),APガラス性能一覧!$O:$O,0))="","",INDEX(APガラス性能一覧!A:A,MATCH(ROW(B2047),APガラス性能一覧!$O:$O,0))),""),IFERROR(IF(INDEX(APガラス性能一覧!A:A,MATCH(ROW(B2047),APガラス性能一覧!$N:$N,0))="","",INDEX(APガラス性能一覧!A:A,MATCH(ROW(B2047),APガラス性能一覧!$N:$N,0))),"")))</f>
        <v/>
      </c>
      <c r="C2053" s="68" t="str">
        <f>IFERROR(VLOOKUP($B2053,APガラス性能一覧!$A$2:$M$6097,2,0),"")</f>
        <v/>
      </c>
      <c r="D2053" s="68" t="str">
        <f>IFERROR(VLOOKUP($B2053,APガラス性能一覧!$A$2:$M$6097,3,0),"")</f>
        <v/>
      </c>
      <c r="E2053" s="68" t="str">
        <f>IFERROR(VLOOKUP($B2053,APガラス性能一覧!$A$2:$M$6097,4,0),"")</f>
        <v/>
      </c>
      <c r="F2053" s="68" t="str">
        <f>IFERROR(VLOOKUP($B2053,APガラス性能一覧!$A$2:$M$6097,5,0),"")</f>
        <v/>
      </c>
      <c r="G2053" s="68" t="str">
        <f>IFERROR(VLOOKUP($B2053,APガラス性能一覧!$A$2:$M$6097,6,0),"")</f>
        <v/>
      </c>
      <c r="H2053" s="68" t="str">
        <f>IFERROR(VLOOKUP($B2053,APガラス性能一覧!$A$2:$M$6097,7,0),"")</f>
        <v/>
      </c>
      <c r="I2053" s="68" t="str">
        <f>IFERROR(VLOOKUP($B2053,APガラス性能一覧!$A$2:$M$6097,8,0),"")</f>
        <v/>
      </c>
      <c r="J2053" s="68" t="str">
        <f>IFERROR(VLOOKUP($B2053,APガラス性能一覧!$A$2:$M$6097,9,0),"")</f>
        <v/>
      </c>
      <c r="K2053" s="68" t="str">
        <f>IFERROR(VLOOKUP($B2053,APガラス性能一覧!$A$2:$M$6097,10,0),"")</f>
        <v/>
      </c>
      <c r="L2053" s="68" t="str">
        <f>IFERROR(VLOOKUP($B2053,APガラス性能一覧!$A$2:$M$6097,11,0),"")</f>
        <v/>
      </c>
      <c r="M2053" s="68" t="str">
        <f>IFERROR(VLOOKUP($B2053,APガラス性能一覧!$A$2:$M$6097,12,0),"")</f>
        <v/>
      </c>
      <c r="N2053" s="68" t="str">
        <f>IFERROR(VLOOKUP($B2053,APガラス性能一覧!$A$2:$M$6097,13,0),"")</f>
        <v/>
      </c>
    </row>
    <row r="2054" spans="2:14" x14ac:dyDescent="0.4">
      <c r="B2054" s="68" t="str">
        <f>IF($D$2="","",IF($E$2=0.65,IFERROR(IF(INDEX(APガラス性能一覧!A:A,MATCH(ROW(B2048),APガラス性能一覧!$O:$O,0))="","",INDEX(APガラス性能一覧!A:A,MATCH(ROW(B2048),APガラス性能一覧!$O:$O,0))),""),IFERROR(IF(INDEX(APガラス性能一覧!A:A,MATCH(ROW(B2048),APガラス性能一覧!$N:$N,0))="","",INDEX(APガラス性能一覧!A:A,MATCH(ROW(B2048),APガラス性能一覧!$N:$N,0))),"")))</f>
        <v/>
      </c>
      <c r="C2054" s="68" t="str">
        <f>IFERROR(VLOOKUP($B2054,APガラス性能一覧!$A$2:$M$6097,2,0),"")</f>
        <v/>
      </c>
      <c r="D2054" s="68" t="str">
        <f>IFERROR(VLOOKUP($B2054,APガラス性能一覧!$A$2:$M$6097,3,0),"")</f>
        <v/>
      </c>
      <c r="E2054" s="68" t="str">
        <f>IFERROR(VLOOKUP($B2054,APガラス性能一覧!$A$2:$M$6097,4,0),"")</f>
        <v/>
      </c>
      <c r="F2054" s="68" t="str">
        <f>IFERROR(VLOOKUP($B2054,APガラス性能一覧!$A$2:$M$6097,5,0),"")</f>
        <v/>
      </c>
      <c r="G2054" s="68" t="str">
        <f>IFERROR(VLOOKUP($B2054,APガラス性能一覧!$A$2:$M$6097,6,0),"")</f>
        <v/>
      </c>
      <c r="H2054" s="68" t="str">
        <f>IFERROR(VLOOKUP($B2054,APガラス性能一覧!$A$2:$M$6097,7,0),"")</f>
        <v/>
      </c>
      <c r="I2054" s="68" t="str">
        <f>IFERROR(VLOOKUP($B2054,APガラス性能一覧!$A$2:$M$6097,8,0),"")</f>
        <v/>
      </c>
      <c r="J2054" s="68" t="str">
        <f>IFERROR(VLOOKUP($B2054,APガラス性能一覧!$A$2:$M$6097,9,0),"")</f>
        <v/>
      </c>
      <c r="K2054" s="68" t="str">
        <f>IFERROR(VLOOKUP($B2054,APガラス性能一覧!$A$2:$M$6097,10,0),"")</f>
        <v/>
      </c>
      <c r="L2054" s="68" t="str">
        <f>IFERROR(VLOOKUP($B2054,APガラス性能一覧!$A$2:$M$6097,11,0),"")</f>
        <v/>
      </c>
      <c r="M2054" s="68" t="str">
        <f>IFERROR(VLOOKUP($B2054,APガラス性能一覧!$A$2:$M$6097,12,0),"")</f>
        <v/>
      </c>
      <c r="N2054" s="68" t="str">
        <f>IFERROR(VLOOKUP($B2054,APガラス性能一覧!$A$2:$M$6097,13,0),"")</f>
        <v/>
      </c>
    </row>
    <row r="2055" spans="2:14" x14ac:dyDescent="0.4">
      <c r="B2055" s="68" t="str">
        <f>IF($D$2="","",IF($E$2=0.65,IFERROR(IF(INDEX(APガラス性能一覧!A:A,MATCH(ROW(B2049),APガラス性能一覧!$O:$O,0))="","",INDEX(APガラス性能一覧!A:A,MATCH(ROW(B2049),APガラス性能一覧!$O:$O,0))),""),IFERROR(IF(INDEX(APガラス性能一覧!A:A,MATCH(ROW(B2049),APガラス性能一覧!$N:$N,0))="","",INDEX(APガラス性能一覧!A:A,MATCH(ROW(B2049),APガラス性能一覧!$N:$N,0))),"")))</f>
        <v/>
      </c>
      <c r="C2055" s="68" t="str">
        <f>IFERROR(VLOOKUP($B2055,APガラス性能一覧!$A$2:$M$6097,2,0),"")</f>
        <v/>
      </c>
      <c r="D2055" s="68" t="str">
        <f>IFERROR(VLOOKUP($B2055,APガラス性能一覧!$A$2:$M$6097,3,0),"")</f>
        <v/>
      </c>
      <c r="E2055" s="68" t="str">
        <f>IFERROR(VLOOKUP($B2055,APガラス性能一覧!$A$2:$M$6097,4,0),"")</f>
        <v/>
      </c>
      <c r="F2055" s="68" t="str">
        <f>IFERROR(VLOOKUP($B2055,APガラス性能一覧!$A$2:$M$6097,5,0),"")</f>
        <v/>
      </c>
      <c r="G2055" s="68" t="str">
        <f>IFERROR(VLOOKUP($B2055,APガラス性能一覧!$A$2:$M$6097,6,0),"")</f>
        <v/>
      </c>
      <c r="H2055" s="68" t="str">
        <f>IFERROR(VLOOKUP($B2055,APガラス性能一覧!$A$2:$M$6097,7,0),"")</f>
        <v/>
      </c>
      <c r="I2055" s="68" t="str">
        <f>IFERROR(VLOOKUP($B2055,APガラス性能一覧!$A$2:$M$6097,8,0),"")</f>
        <v/>
      </c>
      <c r="J2055" s="68" t="str">
        <f>IFERROR(VLOOKUP($B2055,APガラス性能一覧!$A$2:$M$6097,9,0),"")</f>
        <v/>
      </c>
      <c r="K2055" s="68" t="str">
        <f>IFERROR(VLOOKUP($B2055,APガラス性能一覧!$A$2:$M$6097,10,0),"")</f>
        <v/>
      </c>
      <c r="L2055" s="68" t="str">
        <f>IFERROR(VLOOKUP($B2055,APガラス性能一覧!$A$2:$M$6097,11,0),"")</f>
        <v/>
      </c>
      <c r="M2055" s="68" t="str">
        <f>IFERROR(VLOOKUP($B2055,APガラス性能一覧!$A$2:$M$6097,12,0),"")</f>
        <v/>
      </c>
      <c r="N2055" s="68" t="str">
        <f>IFERROR(VLOOKUP($B2055,APガラス性能一覧!$A$2:$M$6097,13,0),"")</f>
        <v/>
      </c>
    </row>
    <row r="2056" spans="2:14" x14ac:dyDescent="0.4">
      <c r="B2056" s="68" t="str">
        <f>IF($D$2="","",IF($E$2=0.65,IFERROR(IF(INDEX(APガラス性能一覧!A:A,MATCH(ROW(B2050),APガラス性能一覧!$O:$O,0))="","",INDEX(APガラス性能一覧!A:A,MATCH(ROW(B2050),APガラス性能一覧!$O:$O,0))),""),IFERROR(IF(INDEX(APガラス性能一覧!A:A,MATCH(ROW(B2050),APガラス性能一覧!$N:$N,0))="","",INDEX(APガラス性能一覧!A:A,MATCH(ROW(B2050),APガラス性能一覧!$N:$N,0))),"")))</f>
        <v/>
      </c>
      <c r="C2056" s="68" t="str">
        <f>IFERROR(VLOOKUP($B2056,APガラス性能一覧!$A$2:$M$6097,2,0),"")</f>
        <v/>
      </c>
      <c r="D2056" s="68" t="str">
        <f>IFERROR(VLOOKUP($B2056,APガラス性能一覧!$A$2:$M$6097,3,0),"")</f>
        <v/>
      </c>
      <c r="E2056" s="68" t="str">
        <f>IFERROR(VLOOKUP($B2056,APガラス性能一覧!$A$2:$M$6097,4,0),"")</f>
        <v/>
      </c>
      <c r="F2056" s="68" t="str">
        <f>IFERROR(VLOOKUP($B2056,APガラス性能一覧!$A$2:$M$6097,5,0),"")</f>
        <v/>
      </c>
      <c r="G2056" s="68" t="str">
        <f>IFERROR(VLOOKUP($B2056,APガラス性能一覧!$A$2:$M$6097,6,0),"")</f>
        <v/>
      </c>
      <c r="H2056" s="68" t="str">
        <f>IFERROR(VLOOKUP($B2056,APガラス性能一覧!$A$2:$M$6097,7,0),"")</f>
        <v/>
      </c>
      <c r="I2056" s="68" t="str">
        <f>IFERROR(VLOOKUP($B2056,APガラス性能一覧!$A$2:$M$6097,8,0),"")</f>
        <v/>
      </c>
      <c r="J2056" s="68" t="str">
        <f>IFERROR(VLOOKUP($B2056,APガラス性能一覧!$A$2:$M$6097,9,0),"")</f>
        <v/>
      </c>
      <c r="K2056" s="68" t="str">
        <f>IFERROR(VLOOKUP($B2056,APガラス性能一覧!$A$2:$M$6097,10,0),"")</f>
        <v/>
      </c>
      <c r="L2056" s="68" t="str">
        <f>IFERROR(VLOOKUP($B2056,APガラス性能一覧!$A$2:$M$6097,11,0),"")</f>
        <v/>
      </c>
      <c r="M2056" s="68" t="str">
        <f>IFERROR(VLOOKUP($B2056,APガラス性能一覧!$A$2:$M$6097,12,0),"")</f>
        <v/>
      </c>
      <c r="N2056" s="68" t="str">
        <f>IFERROR(VLOOKUP($B2056,APガラス性能一覧!$A$2:$M$6097,13,0),"")</f>
        <v/>
      </c>
    </row>
    <row r="2057" spans="2:14" x14ac:dyDescent="0.4">
      <c r="B2057" s="68" t="str">
        <f>IF($D$2="","",IF($E$2=0.65,IFERROR(IF(INDEX(APガラス性能一覧!A:A,MATCH(ROW(B2051),APガラス性能一覧!$O:$O,0))="","",INDEX(APガラス性能一覧!A:A,MATCH(ROW(B2051),APガラス性能一覧!$O:$O,0))),""),IFERROR(IF(INDEX(APガラス性能一覧!A:A,MATCH(ROW(B2051),APガラス性能一覧!$N:$N,0))="","",INDEX(APガラス性能一覧!A:A,MATCH(ROW(B2051),APガラス性能一覧!$N:$N,0))),"")))</f>
        <v/>
      </c>
      <c r="C2057" s="68" t="str">
        <f>IFERROR(VLOOKUP($B2057,APガラス性能一覧!$A$2:$M$6097,2,0),"")</f>
        <v/>
      </c>
      <c r="D2057" s="68" t="str">
        <f>IFERROR(VLOOKUP($B2057,APガラス性能一覧!$A$2:$M$6097,3,0),"")</f>
        <v/>
      </c>
      <c r="E2057" s="68" t="str">
        <f>IFERROR(VLOOKUP($B2057,APガラス性能一覧!$A$2:$M$6097,4,0),"")</f>
        <v/>
      </c>
      <c r="F2057" s="68" t="str">
        <f>IFERROR(VLOOKUP($B2057,APガラス性能一覧!$A$2:$M$6097,5,0),"")</f>
        <v/>
      </c>
      <c r="G2057" s="68" t="str">
        <f>IFERROR(VLOOKUP($B2057,APガラス性能一覧!$A$2:$M$6097,6,0),"")</f>
        <v/>
      </c>
      <c r="H2057" s="68" t="str">
        <f>IFERROR(VLOOKUP($B2057,APガラス性能一覧!$A$2:$M$6097,7,0),"")</f>
        <v/>
      </c>
      <c r="I2057" s="68" t="str">
        <f>IFERROR(VLOOKUP($B2057,APガラス性能一覧!$A$2:$M$6097,8,0),"")</f>
        <v/>
      </c>
      <c r="J2057" s="68" t="str">
        <f>IFERROR(VLOOKUP($B2057,APガラス性能一覧!$A$2:$M$6097,9,0),"")</f>
        <v/>
      </c>
      <c r="K2057" s="68" t="str">
        <f>IFERROR(VLOOKUP($B2057,APガラス性能一覧!$A$2:$M$6097,10,0),"")</f>
        <v/>
      </c>
      <c r="L2057" s="68" t="str">
        <f>IFERROR(VLOOKUP($B2057,APガラス性能一覧!$A$2:$M$6097,11,0),"")</f>
        <v/>
      </c>
      <c r="M2057" s="68" t="str">
        <f>IFERROR(VLOOKUP($B2057,APガラス性能一覧!$A$2:$M$6097,12,0),"")</f>
        <v/>
      </c>
      <c r="N2057" s="68" t="str">
        <f>IFERROR(VLOOKUP($B2057,APガラス性能一覧!$A$2:$M$6097,13,0),"")</f>
        <v/>
      </c>
    </row>
    <row r="2058" spans="2:14" x14ac:dyDescent="0.4">
      <c r="B2058" s="68" t="str">
        <f>IF($D$2="","",IF($E$2=0.65,IFERROR(IF(INDEX(APガラス性能一覧!A:A,MATCH(ROW(B2052),APガラス性能一覧!$O:$O,0))="","",INDEX(APガラス性能一覧!A:A,MATCH(ROW(B2052),APガラス性能一覧!$O:$O,0))),""),IFERROR(IF(INDEX(APガラス性能一覧!A:A,MATCH(ROW(B2052),APガラス性能一覧!$N:$N,0))="","",INDEX(APガラス性能一覧!A:A,MATCH(ROW(B2052),APガラス性能一覧!$N:$N,0))),"")))</f>
        <v/>
      </c>
      <c r="C2058" s="68" t="str">
        <f>IFERROR(VLOOKUP($B2058,APガラス性能一覧!$A$2:$M$6097,2,0),"")</f>
        <v/>
      </c>
      <c r="D2058" s="68" t="str">
        <f>IFERROR(VLOOKUP($B2058,APガラス性能一覧!$A$2:$M$6097,3,0),"")</f>
        <v/>
      </c>
      <c r="E2058" s="68" t="str">
        <f>IFERROR(VLOOKUP($B2058,APガラス性能一覧!$A$2:$M$6097,4,0),"")</f>
        <v/>
      </c>
      <c r="F2058" s="68" t="str">
        <f>IFERROR(VLOOKUP($B2058,APガラス性能一覧!$A$2:$M$6097,5,0),"")</f>
        <v/>
      </c>
      <c r="G2058" s="68" t="str">
        <f>IFERROR(VLOOKUP($B2058,APガラス性能一覧!$A$2:$M$6097,6,0),"")</f>
        <v/>
      </c>
      <c r="H2058" s="68" t="str">
        <f>IFERROR(VLOOKUP($B2058,APガラス性能一覧!$A$2:$M$6097,7,0),"")</f>
        <v/>
      </c>
      <c r="I2058" s="68" t="str">
        <f>IFERROR(VLOOKUP($B2058,APガラス性能一覧!$A$2:$M$6097,8,0),"")</f>
        <v/>
      </c>
      <c r="J2058" s="68" t="str">
        <f>IFERROR(VLOOKUP($B2058,APガラス性能一覧!$A$2:$M$6097,9,0),"")</f>
        <v/>
      </c>
      <c r="K2058" s="68" t="str">
        <f>IFERROR(VLOOKUP($B2058,APガラス性能一覧!$A$2:$M$6097,10,0),"")</f>
        <v/>
      </c>
      <c r="L2058" s="68" t="str">
        <f>IFERROR(VLOOKUP($B2058,APガラス性能一覧!$A$2:$M$6097,11,0),"")</f>
        <v/>
      </c>
      <c r="M2058" s="68" t="str">
        <f>IFERROR(VLOOKUP($B2058,APガラス性能一覧!$A$2:$M$6097,12,0),"")</f>
        <v/>
      </c>
      <c r="N2058" s="68" t="str">
        <f>IFERROR(VLOOKUP($B2058,APガラス性能一覧!$A$2:$M$6097,13,0),"")</f>
        <v/>
      </c>
    </row>
    <row r="2059" spans="2:14" x14ac:dyDescent="0.4">
      <c r="B2059" s="68" t="str">
        <f>IF($D$2="","",IF($E$2=0.65,IFERROR(IF(INDEX(APガラス性能一覧!A:A,MATCH(ROW(B2053),APガラス性能一覧!$O:$O,0))="","",INDEX(APガラス性能一覧!A:A,MATCH(ROW(B2053),APガラス性能一覧!$O:$O,0))),""),IFERROR(IF(INDEX(APガラス性能一覧!A:A,MATCH(ROW(B2053),APガラス性能一覧!$N:$N,0))="","",INDEX(APガラス性能一覧!A:A,MATCH(ROW(B2053),APガラス性能一覧!$N:$N,0))),"")))</f>
        <v/>
      </c>
      <c r="C2059" s="68" t="str">
        <f>IFERROR(VLOOKUP($B2059,APガラス性能一覧!$A$2:$M$6097,2,0),"")</f>
        <v/>
      </c>
      <c r="D2059" s="68" t="str">
        <f>IFERROR(VLOOKUP($B2059,APガラス性能一覧!$A$2:$M$6097,3,0),"")</f>
        <v/>
      </c>
      <c r="E2059" s="68" t="str">
        <f>IFERROR(VLOOKUP($B2059,APガラス性能一覧!$A$2:$M$6097,4,0),"")</f>
        <v/>
      </c>
      <c r="F2059" s="68" t="str">
        <f>IFERROR(VLOOKUP($B2059,APガラス性能一覧!$A$2:$M$6097,5,0),"")</f>
        <v/>
      </c>
      <c r="G2059" s="68" t="str">
        <f>IFERROR(VLOOKUP($B2059,APガラス性能一覧!$A$2:$M$6097,6,0),"")</f>
        <v/>
      </c>
      <c r="H2059" s="68" t="str">
        <f>IFERROR(VLOOKUP($B2059,APガラス性能一覧!$A$2:$M$6097,7,0),"")</f>
        <v/>
      </c>
      <c r="I2059" s="68" t="str">
        <f>IFERROR(VLOOKUP($B2059,APガラス性能一覧!$A$2:$M$6097,8,0),"")</f>
        <v/>
      </c>
      <c r="J2059" s="68" t="str">
        <f>IFERROR(VLOOKUP($B2059,APガラス性能一覧!$A$2:$M$6097,9,0),"")</f>
        <v/>
      </c>
      <c r="K2059" s="68" t="str">
        <f>IFERROR(VLOOKUP($B2059,APガラス性能一覧!$A$2:$M$6097,10,0),"")</f>
        <v/>
      </c>
      <c r="L2059" s="68" t="str">
        <f>IFERROR(VLOOKUP($B2059,APガラス性能一覧!$A$2:$M$6097,11,0),"")</f>
        <v/>
      </c>
      <c r="M2059" s="68" t="str">
        <f>IFERROR(VLOOKUP($B2059,APガラス性能一覧!$A$2:$M$6097,12,0),"")</f>
        <v/>
      </c>
      <c r="N2059" s="68" t="str">
        <f>IFERROR(VLOOKUP($B2059,APガラス性能一覧!$A$2:$M$6097,13,0),"")</f>
        <v/>
      </c>
    </row>
    <row r="2060" spans="2:14" x14ac:dyDescent="0.4">
      <c r="B2060" s="68" t="str">
        <f>IF($D$2="","",IF($E$2=0.65,IFERROR(IF(INDEX(APガラス性能一覧!A:A,MATCH(ROW(B2054),APガラス性能一覧!$O:$O,0))="","",INDEX(APガラス性能一覧!A:A,MATCH(ROW(B2054),APガラス性能一覧!$O:$O,0))),""),IFERROR(IF(INDEX(APガラス性能一覧!A:A,MATCH(ROW(B2054),APガラス性能一覧!$N:$N,0))="","",INDEX(APガラス性能一覧!A:A,MATCH(ROW(B2054),APガラス性能一覧!$N:$N,0))),"")))</f>
        <v/>
      </c>
      <c r="C2060" s="68" t="str">
        <f>IFERROR(VLOOKUP($B2060,APガラス性能一覧!$A$2:$M$6097,2,0),"")</f>
        <v/>
      </c>
      <c r="D2060" s="68" t="str">
        <f>IFERROR(VLOOKUP($B2060,APガラス性能一覧!$A$2:$M$6097,3,0),"")</f>
        <v/>
      </c>
      <c r="E2060" s="68" t="str">
        <f>IFERROR(VLOOKUP($B2060,APガラス性能一覧!$A$2:$M$6097,4,0),"")</f>
        <v/>
      </c>
      <c r="F2060" s="68" t="str">
        <f>IFERROR(VLOOKUP($B2060,APガラス性能一覧!$A$2:$M$6097,5,0),"")</f>
        <v/>
      </c>
      <c r="G2060" s="68" t="str">
        <f>IFERROR(VLOOKUP($B2060,APガラス性能一覧!$A$2:$M$6097,6,0),"")</f>
        <v/>
      </c>
      <c r="H2060" s="68" t="str">
        <f>IFERROR(VLOOKUP($B2060,APガラス性能一覧!$A$2:$M$6097,7,0),"")</f>
        <v/>
      </c>
      <c r="I2060" s="68" t="str">
        <f>IFERROR(VLOOKUP($B2060,APガラス性能一覧!$A$2:$M$6097,8,0),"")</f>
        <v/>
      </c>
      <c r="J2060" s="68" t="str">
        <f>IFERROR(VLOOKUP($B2060,APガラス性能一覧!$A$2:$M$6097,9,0),"")</f>
        <v/>
      </c>
      <c r="K2060" s="68" t="str">
        <f>IFERROR(VLOOKUP($B2060,APガラス性能一覧!$A$2:$M$6097,10,0),"")</f>
        <v/>
      </c>
      <c r="L2060" s="68" t="str">
        <f>IFERROR(VLOOKUP($B2060,APガラス性能一覧!$A$2:$M$6097,11,0),"")</f>
        <v/>
      </c>
      <c r="M2060" s="68" t="str">
        <f>IFERROR(VLOOKUP($B2060,APガラス性能一覧!$A$2:$M$6097,12,0),"")</f>
        <v/>
      </c>
      <c r="N2060" s="68" t="str">
        <f>IFERROR(VLOOKUP($B2060,APガラス性能一覧!$A$2:$M$6097,13,0),"")</f>
        <v/>
      </c>
    </row>
    <row r="2061" spans="2:14" x14ac:dyDescent="0.4">
      <c r="B2061" s="68" t="str">
        <f>IF($D$2="","",IF($E$2=0.65,IFERROR(IF(INDEX(APガラス性能一覧!A:A,MATCH(ROW(B2055),APガラス性能一覧!$O:$O,0))="","",INDEX(APガラス性能一覧!A:A,MATCH(ROW(B2055),APガラス性能一覧!$O:$O,0))),""),IFERROR(IF(INDEX(APガラス性能一覧!A:A,MATCH(ROW(B2055),APガラス性能一覧!$N:$N,0))="","",INDEX(APガラス性能一覧!A:A,MATCH(ROW(B2055),APガラス性能一覧!$N:$N,0))),"")))</f>
        <v/>
      </c>
      <c r="C2061" s="68" t="str">
        <f>IFERROR(VLOOKUP($B2061,APガラス性能一覧!$A$2:$M$6097,2,0),"")</f>
        <v/>
      </c>
      <c r="D2061" s="68" t="str">
        <f>IFERROR(VLOOKUP($B2061,APガラス性能一覧!$A$2:$M$6097,3,0),"")</f>
        <v/>
      </c>
      <c r="E2061" s="68" t="str">
        <f>IFERROR(VLOOKUP($B2061,APガラス性能一覧!$A$2:$M$6097,4,0),"")</f>
        <v/>
      </c>
      <c r="F2061" s="68" t="str">
        <f>IFERROR(VLOOKUP($B2061,APガラス性能一覧!$A$2:$M$6097,5,0),"")</f>
        <v/>
      </c>
      <c r="G2061" s="68" t="str">
        <f>IFERROR(VLOOKUP($B2061,APガラス性能一覧!$A$2:$M$6097,6,0),"")</f>
        <v/>
      </c>
      <c r="H2061" s="68" t="str">
        <f>IFERROR(VLOOKUP($B2061,APガラス性能一覧!$A$2:$M$6097,7,0),"")</f>
        <v/>
      </c>
      <c r="I2061" s="68" t="str">
        <f>IFERROR(VLOOKUP($B2061,APガラス性能一覧!$A$2:$M$6097,8,0),"")</f>
        <v/>
      </c>
      <c r="J2061" s="68" t="str">
        <f>IFERROR(VLOOKUP($B2061,APガラス性能一覧!$A$2:$M$6097,9,0),"")</f>
        <v/>
      </c>
      <c r="K2061" s="68" t="str">
        <f>IFERROR(VLOOKUP($B2061,APガラス性能一覧!$A$2:$M$6097,10,0),"")</f>
        <v/>
      </c>
      <c r="L2061" s="68" t="str">
        <f>IFERROR(VLOOKUP($B2061,APガラス性能一覧!$A$2:$M$6097,11,0),"")</f>
        <v/>
      </c>
      <c r="M2061" s="68" t="str">
        <f>IFERROR(VLOOKUP($B2061,APガラス性能一覧!$A$2:$M$6097,12,0),"")</f>
        <v/>
      </c>
      <c r="N2061" s="68" t="str">
        <f>IFERROR(VLOOKUP($B2061,APガラス性能一覧!$A$2:$M$6097,13,0),"")</f>
        <v/>
      </c>
    </row>
    <row r="2062" spans="2:14" x14ac:dyDescent="0.4">
      <c r="B2062" s="68" t="str">
        <f>IF($D$2="","",IF($E$2=0.65,IFERROR(IF(INDEX(APガラス性能一覧!A:A,MATCH(ROW(B2056),APガラス性能一覧!$O:$O,0))="","",INDEX(APガラス性能一覧!A:A,MATCH(ROW(B2056),APガラス性能一覧!$O:$O,0))),""),IFERROR(IF(INDEX(APガラス性能一覧!A:A,MATCH(ROW(B2056),APガラス性能一覧!$N:$N,0))="","",INDEX(APガラス性能一覧!A:A,MATCH(ROW(B2056),APガラス性能一覧!$N:$N,0))),"")))</f>
        <v/>
      </c>
      <c r="C2062" s="68" t="str">
        <f>IFERROR(VLOOKUP($B2062,APガラス性能一覧!$A$2:$M$6097,2,0),"")</f>
        <v/>
      </c>
      <c r="D2062" s="68" t="str">
        <f>IFERROR(VLOOKUP($B2062,APガラス性能一覧!$A$2:$M$6097,3,0),"")</f>
        <v/>
      </c>
      <c r="E2062" s="68" t="str">
        <f>IFERROR(VLOOKUP($B2062,APガラス性能一覧!$A$2:$M$6097,4,0),"")</f>
        <v/>
      </c>
      <c r="F2062" s="68" t="str">
        <f>IFERROR(VLOOKUP($B2062,APガラス性能一覧!$A$2:$M$6097,5,0),"")</f>
        <v/>
      </c>
      <c r="G2062" s="68" t="str">
        <f>IFERROR(VLOOKUP($B2062,APガラス性能一覧!$A$2:$M$6097,6,0),"")</f>
        <v/>
      </c>
      <c r="H2062" s="68" t="str">
        <f>IFERROR(VLOOKUP($B2062,APガラス性能一覧!$A$2:$M$6097,7,0),"")</f>
        <v/>
      </c>
      <c r="I2062" s="68" t="str">
        <f>IFERROR(VLOOKUP($B2062,APガラス性能一覧!$A$2:$M$6097,8,0),"")</f>
        <v/>
      </c>
      <c r="J2062" s="68" t="str">
        <f>IFERROR(VLOOKUP($B2062,APガラス性能一覧!$A$2:$M$6097,9,0),"")</f>
        <v/>
      </c>
      <c r="K2062" s="68" t="str">
        <f>IFERROR(VLOOKUP($B2062,APガラス性能一覧!$A$2:$M$6097,10,0),"")</f>
        <v/>
      </c>
      <c r="L2062" s="68" t="str">
        <f>IFERROR(VLOOKUP($B2062,APガラス性能一覧!$A$2:$M$6097,11,0),"")</f>
        <v/>
      </c>
      <c r="M2062" s="68" t="str">
        <f>IFERROR(VLOOKUP($B2062,APガラス性能一覧!$A$2:$M$6097,12,0),"")</f>
        <v/>
      </c>
      <c r="N2062" s="68" t="str">
        <f>IFERROR(VLOOKUP($B2062,APガラス性能一覧!$A$2:$M$6097,13,0),"")</f>
        <v/>
      </c>
    </row>
    <row r="2063" spans="2:14" x14ac:dyDescent="0.4">
      <c r="B2063" s="68" t="str">
        <f>IF($D$2="","",IF($E$2=0.65,IFERROR(IF(INDEX(APガラス性能一覧!A:A,MATCH(ROW(B2057),APガラス性能一覧!$O:$O,0))="","",INDEX(APガラス性能一覧!A:A,MATCH(ROW(B2057),APガラス性能一覧!$O:$O,0))),""),IFERROR(IF(INDEX(APガラス性能一覧!A:A,MATCH(ROW(B2057),APガラス性能一覧!$N:$N,0))="","",INDEX(APガラス性能一覧!A:A,MATCH(ROW(B2057),APガラス性能一覧!$N:$N,0))),"")))</f>
        <v/>
      </c>
      <c r="C2063" s="68" t="str">
        <f>IFERROR(VLOOKUP($B2063,APガラス性能一覧!$A$2:$M$6097,2,0),"")</f>
        <v/>
      </c>
      <c r="D2063" s="68" t="str">
        <f>IFERROR(VLOOKUP($B2063,APガラス性能一覧!$A$2:$M$6097,3,0),"")</f>
        <v/>
      </c>
      <c r="E2063" s="68" t="str">
        <f>IFERROR(VLOOKUP($B2063,APガラス性能一覧!$A$2:$M$6097,4,0),"")</f>
        <v/>
      </c>
      <c r="F2063" s="68" t="str">
        <f>IFERROR(VLOOKUP($B2063,APガラス性能一覧!$A$2:$M$6097,5,0),"")</f>
        <v/>
      </c>
      <c r="G2063" s="68" t="str">
        <f>IFERROR(VLOOKUP($B2063,APガラス性能一覧!$A$2:$M$6097,6,0),"")</f>
        <v/>
      </c>
      <c r="H2063" s="68" t="str">
        <f>IFERROR(VLOOKUP($B2063,APガラス性能一覧!$A$2:$M$6097,7,0),"")</f>
        <v/>
      </c>
      <c r="I2063" s="68" t="str">
        <f>IFERROR(VLOOKUP($B2063,APガラス性能一覧!$A$2:$M$6097,8,0),"")</f>
        <v/>
      </c>
      <c r="J2063" s="68" t="str">
        <f>IFERROR(VLOOKUP($B2063,APガラス性能一覧!$A$2:$M$6097,9,0),"")</f>
        <v/>
      </c>
      <c r="K2063" s="68" t="str">
        <f>IFERROR(VLOOKUP($B2063,APガラス性能一覧!$A$2:$M$6097,10,0),"")</f>
        <v/>
      </c>
      <c r="L2063" s="68" t="str">
        <f>IFERROR(VLOOKUP($B2063,APガラス性能一覧!$A$2:$M$6097,11,0),"")</f>
        <v/>
      </c>
      <c r="M2063" s="68" t="str">
        <f>IFERROR(VLOOKUP($B2063,APガラス性能一覧!$A$2:$M$6097,12,0),"")</f>
        <v/>
      </c>
      <c r="N2063" s="68" t="str">
        <f>IFERROR(VLOOKUP($B2063,APガラス性能一覧!$A$2:$M$6097,13,0),"")</f>
        <v/>
      </c>
    </row>
    <row r="2064" spans="2:14" x14ac:dyDescent="0.4">
      <c r="B2064" s="68" t="str">
        <f>IF($D$2="","",IF($E$2=0.65,IFERROR(IF(INDEX(APガラス性能一覧!A:A,MATCH(ROW(B2058),APガラス性能一覧!$O:$O,0))="","",INDEX(APガラス性能一覧!A:A,MATCH(ROW(B2058),APガラス性能一覧!$O:$O,0))),""),IFERROR(IF(INDEX(APガラス性能一覧!A:A,MATCH(ROW(B2058),APガラス性能一覧!$N:$N,0))="","",INDEX(APガラス性能一覧!A:A,MATCH(ROW(B2058),APガラス性能一覧!$N:$N,0))),"")))</f>
        <v/>
      </c>
      <c r="C2064" s="68" t="str">
        <f>IFERROR(VLOOKUP($B2064,APガラス性能一覧!$A$2:$M$6097,2,0),"")</f>
        <v/>
      </c>
      <c r="D2064" s="68" t="str">
        <f>IFERROR(VLOOKUP($B2064,APガラス性能一覧!$A$2:$M$6097,3,0),"")</f>
        <v/>
      </c>
      <c r="E2064" s="68" t="str">
        <f>IFERROR(VLOOKUP($B2064,APガラス性能一覧!$A$2:$M$6097,4,0),"")</f>
        <v/>
      </c>
      <c r="F2064" s="68" t="str">
        <f>IFERROR(VLOOKUP($B2064,APガラス性能一覧!$A$2:$M$6097,5,0),"")</f>
        <v/>
      </c>
      <c r="G2064" s="68" t="str">
        <f>IFERROR(VLOOKUP($B2064,APガラス性能一覧!$A$2:$M$6097,6,0),"")</f>
        <v/>
      </c>
      <c r="H2064" s="68" t="str">
        <f>IFERROR(VLOOKUP($B2064,APガラス性能一覧!$A$2:$M$6097,7,0),"")</f>
        <v/>
      </c>
      <c r="I2064" s="68" t="str">
        <f>IFERROR(VLOOKUP($B2064,APガラス性能一覧!$A$2:$M$6097,8,0),"")</f>
        <v/>
      </c>
      <c r="J2064" s="68" t="str">
        <f>IFERROR(VLOOKUP($B2064,APガラス性能一覧!$A$2:$M$6097,9,0),"")</f>
        <v/>
      </c>
      <c r="K2064" s="68" t="str">
        <f>IFERROR(VLOOKUP($B2064,APガラス性能一覧!$A$2:$M$6097,10,0),"")</f>
        <v/>
      </c>
      <c r="L2064" s="68" t="str">
        <f>IFERROR(VLOOKUP($B2064,APガラス性能一覧!$A$2:$M$6097,11,0),"")</f>
        <v/>
      </c>
      <c r="M2064" s="68" t="str">
        <f>IFERROR(VLOOKUP($B2064,APガラス性能一覧!$A$2:$M$6097,12,0),"")</f>
        <v/>
      </c>
      <c r="N2064" s="68" t="str">
        <f>IFERROR(VLOOKUP($B2064,APガラス性能一覧!$A$2:$M$6097,13,0),"")</f>
        <v/>
      </c>
    </row>
    <row r="2065" spans="2:14" x14ac:dyDescent="0.4">
      <c r="B2065" s="68" t="str">
        <f>IF($D$2="","",IF($E$2=0.65,IFERROR(IF(INDEX(APガラス性能一覧!A:A,MATCH(ROW(B2059),APガラス性能一覧!$O:$O,0))="","",INDEX(APガラス性能一覧!A:A,MATCH(ROW(B2059),APガラス性能一覧!$O:$O,0))),""),IFERROR(IF(INDEX(APガラス性能一覧!A:A,MATCH(ROW(B2059),APガラス性能一覧!$N:$N,0))="","",INDEX(APガラス性能一覧!A:A,MATCH(ROW(B2059),APガラス性能一覧!$N:$N,0))),"")))</f>
        <v/>
      </c>
      <c r="C2065" s="68" t="str">
        <f>IFERROR(VLOOKUP($B2065,APガラス性能一覧!$A$2:$M$6097,2,0),"")</f>
        <v/>
      </c>
      <c r="D2065" s="68" t="str">
        <f>IFERROR(VLOOKUP($B2065,APガラス性能一覧!$A$2:$M$6097,3,0),"")</f>
        <v/>
      </c>
      <c r="E2065" s="68" t="str">
        <f>IFERROR(VLOOKUP($B2065,APガラス性能一覧!$A$2:$M$6097,4,0),"")</f>
        <v/>
      </c>
      <c r="F2065" s="68" t="str">
        <f>IFERROR(VLOOKUP($B2065,APガラス性能一覧!$A$2:$M$6097,5,0),"")</f>
        <v/>
      </c>
      <c r="G2065" s="68" t="str">
        <f>IFERROR(VLOOKUP($B2065,APガラス性能一覧!$A$2:$M$6097,6,0),"")</f>
        <v/>
      </c>
      <c r="H2065" s="68" t="str">
        <f>IFERROR(VLOOKUP($B2065,APガラス性能一覧!$A$2:$M$6097,7,0),"")</f>
        <v/>
      </c>
      <c r="I2065" s="68" t="str">
        <f>IFERROR(VLOOKUP($B2065,APガラス性能一覧!$A$2:$M$6097,8,0),"")</f>
        <v/>
      </c>
      <c r="J2065" s="68" t="str">
        <f>IFERROR(VLOOKUP($B2065,APガラス性能一覧!$A$2:$M$6097,9,0),"")</f>
        <v/>
      </c>
      <c r="K2065" s="68" t="str">
        <f>IFERROR(VLOOKUP($B2065,APガラス性能一覧!$A$2:$M$6097,10,0),"")</f>
        <v/>
      </c>
      <c r="L2065" s="68" t="str">
        <f>IFERROR(VLOOKUP($B2065,APガラス性能一覧!$A$2:$M$6097,11,0),"")</f>
        <v/>
      </c>
      <c r="M2065" s="68" t="str">
        <f>IFERROR(VLOOKUP($B2065,APガラス性能一覧!$A$2:$M$6097,12,0),"")</f>
        <v/>
      </c>
      <c r="N2065" s="68" t="str">
        <f>IFERROR(VLOOKUP($B2065,APガラス性能一覧!$A$2:$M$6097,13,0),"")</f>
        <v/>
      </c>
    </row>
    <row r="2066" spans="2:14" x14ac:dyDescent="0.4">
      <c r="B2066" s="68" t="str">
        <f>IF($D$2="","",IF($E$2=0.65,IFERROR(IF(INDEX(APガラス性能一覧!A:A,MATCH(ROW(B2060),APガラス性能一覧!$O:$O,0))="","",INDEX(APガラス性能一覧!A:A,MATCH(ROW(B2060),APガラス性能一覧!$O:$O,0))),""),IFERROR(IF(INDEX(APガラス性能一覧!A:A,MATCH(ROW(B2060),APガラス性能一覧!$N:$N,0))="","",INDEX(APガラス性能一覧!A:A,MATCH(ROW(B2060),APガラス性能一覧!$N:$N,0))),"")))</f>
        <v/>
      </c>
      <c r="C2066" s="68" t="str">
        <f>IFERROR(VLOOKUP($B2066,APガラス性能一覧!$A$2:$M$6097,2,0),"")</f>
        <v/>
      </c>
      <c r="D2066" s="68" t="str">
        <f>IFERROR(VLOOKUP($B2066,APガラス性能一覧!$A$2:$M$6097,3,0),"")</f>
        <v/>
      </c>
      <c r="E2066" s="68" t="str">
        <f>IFERROR(VLOOKUP($B2066,APガラス性能一覧!$A$2:$M$6097,4,0),"")</f>
        <v/>
      </c>
      <c r="F2066" s="68" t="str">
        <f>IFERROR(VLOOKUP($B2066,APガラス性能一覧!$A$2:$M$6097,5,0),"")</f>
        <v/>
      </c>
      <c r="G2066" s="68" t="str">
        <f>IFERROR(VLOOKUP($B2066,APガラス性能一覧!$A$2:$M$6097,6,0),"")</f>
        <v/>
      </c>
      <c r="H2066" s="68" t="str">
        <f>IFERROR(VLOOKUP($B2066,APガラス性能一覧!$A$2:$M$6097,7,0),"")</f>
        <v/>
      </c>
      <c r="I2066" s="68" t="str">
        <f>IFERROR(VLOOKUP($B2066,APガラス性能一覧!$A$2:$M$6097,8,0),"")</f>
        <v/>
      </c>
      <c r="J2066" s="68" t="str">
        <f>IFERROR(VLOOKUP($B2066,APガラス性能一覧!$A$2:$M$6097,9,0),"")</f>
        <v/>
      </c>
      <c r="K2066" s="68" t="str">
        <f>IFERROR(VLOOKUP($B2066,APガラス性能一覧!$A$2:$M$6097,10,0),"")</f>
        <v/>
      </c>
      <c r="L2066" s="68" t="str">
        <f>IFERROR(VLOOKUP($B2066,APガラス性能一覧!$A$2:$M$6097,11,0),"")</f>
        <v/>
      </c>
      <c r="M2066" s="68" t="str">
        <f>IFERROR(VLOOKUP($B2066,APガラス性能一覧!$A$2:$M$6097,12,0),"")</f>
        <v/>
      </c>
      <c r="N2066" s="68" t="str">
        <f>IFERROR(VLOOKUP($B2066,APガラス性能一覧!$A$2:$M$6097,13,0),"")</f>
        <v/>
      </c>
    </row>
    <row r="2067" spans="2:14" x14ac:dyDescent="0.4">
      <c r="B2067" s="68" t="str">
        <f>IF($D$2="","",IF($E$2=0.65,IFERROR(IF(INDEX(APガラス性能一覧!A:A,MATCH(ROW(B2061),APガラス性能一覧!$O:$O,0))="","",INDEX(APガラス性能一覧!A:A,MATCH(ROW(B2061),APガラス性能一覧!$O:$O,0))),""),IFERROR(IF(INDEX(APガラス性能一覧!A:A,MATCH(ROW(B2061),APガラス性能一覧!$N:$N,0))="","",INDEX(APガラス性能一覧!A:A,MATCH(ROW(B2061),APガラス性能一覧!$N:$N,0))),"")))</f>
        <v/>
      </c>
      <c r="C2067" s="68" t="str">
        <f>IFERROR(VLOOKUP($B2067,APガラス性能一覧!$A$2:$M$6097,2,0),"")</f>
        <v/>
      </c>
      <c r="D2067" s="68" t="str">
        <f>IFERROR(VLOOKUP($B2067,APガラス性能一覧!$A$2:$M$6097,3,0),"")</f>
        <v/>
      </c>
      <c r="E2067" s="68" t="str">
        <f>IFERROR(VLOOKUP($B2067,APガラス性能一覧!$A$2:$M$6097,4,0),"")</f>
        <v/>
      </c>
      <c r="F2067" s="68" t="str">
        <f>IFERROR(VLOOKUP($B2067,APガラス性能一覧!$A$2:$M$6097,5,0),"")</f>
        <v/>
      </c>
      <c r="G2067" s="68" t="str">
        <f>IFERROR(VLOOKUP($B2067,APガラス性能一覧!$A$2:$M$6097,6,0),"")</f>
        <v/>
      </c>
      <c r="H2067" s="68" t="str">
        <f>IFERROR(VLOOKUP($B2067,APガラス性能一覧!$A$2:$M$6097,7,0),"")</f>
        <v/>
      </c>
      <c r="I2067" s="68" t="str">
        <f>IFERROR(VLOOKUP($B2067,APガラス性能一覧!$A$2:$M$6097,8,0),"")</f>
        <v/>
      </c>
      <c r="J2067" s="68" t="str">
        <f>IFERROR(VLOOKUP($B2067,APガラス性能一覧!$A$2:$M$6097,9,0),"")</f>
        <v/>
      </c>
      <c r="K2067" s="68" t="str">
        <f>IFERROR(VLOOKUP($B2067,APガラス性能一覧!$A$2:$M$6097,10,0),"")</f>
        <v/>
      </c>
      <c r="L2067" s="68" t="str">
        <f>IFERROR(VLOOKUP($B2067,APガラス性能一覧!$A$2:$M$6097,11,0),"")</f>
        <v/>
      </c>
      <c r="M2067" s="68" t="str">
        <f>IFERROR(VLOOKUP($B2067,APガラス性能一覧!$A$2:$M$6097,12,0),"")</f>
        <v/>
      </c>
      <c r="N2067" s="68" t="str">
        <f>IFERROR(VLOOKUP($B2067,APガラス性能一覧!$A$2:$M$6097,13,0),"")</f>
        <v/>
      </c>
    </row>
    <row r="2068" spans="2:14" x14ac:dyDescent="0.4">
      <c r="B2068" s="68" t="str">
        <f>IF($D$2="","",IF($E$2=0.65,IFERROR(IF(INDEX(APガラス性能一覧!A:A,MATCH(ROW(B2062),APガラス性能一覧!$O:$O,0))="","",INDEX(APガラス性能一覧!A:A,MATCH(ROW(B2062),APガラス性能一覧!$O:$O,0))),""),IFERROR(IF(INDEX(APガラス性能一覧!A:A,MATCH(ROW(B2062),APガラス性能一覧!$N:$N,0))="","",INDEX(APガラス性能一覧!A:A,MATCH(ROW(B2062),APガラス性能一覧!$N:$N,0))),"")))</f>
        <v/>
      </c>
      <c r="C2068" s="68" t="str">
        <f>IFERROR(VLOOKUP($B2068,APガラス性能一覧!$A$2:$M$6097,2,0),"")</f>
        <v/>
      </c>
      <c r="D2068" s="68" t="str">
        <f>IFERROR(VLOOKUP($B2068,APガラス性能一覧!$A$2:$M$6097,3,0),"")</f>
        <v/>
      </c>
      <c r="E2068" s="68" t="str">
        <f>IFERROR(VLOOKUP($B2068,APガラス性能一覧!$A$2:$M$6097,4,0),"")</f>
        <v/>
      </c>
      <c r="F2068" s="68" t="str">
        <f>IFERROR(VLOOKUP($B2068,APガラス性能一覧!$A$2:$M$6097,5,0),"")</f>
        <v/>
      </c>
      <c r="G2068" s="68" t="str">
        <f>IFERROR(VLOOKUP($B2068,APガラス性能一覧!$A$2:$M$6097,6,0),"")</f>
        <v/>
      </c>
      <c r="H2068" s="68" t="str">
        <f>IFERROR(VLOOKUP($B2068,APガラス性能一覧!$A$2:$M$6097,7,0),"")</f>
        <v/>
      </c>
      <c r="I2068" s="68" t="str">
        <f>IFERROR(VLOOKUP($B2068,APガラス性能一覧!$A$2:$M$6097,8,0),"")</f>
        <v/>
      </c>
      <c r="J2068" s="68" t="str">
        <f>IFERROR(VLOOKUP($B2068,APガラス性能一覧!$A$2:$M$6097,9,0),"")</f>
        <v/>
      </c>
      <c r="K2068" s="68" t="str">
        <f>IFERROR(VLOOKUP($B2068,APガラス性能一覧!$A$2:$M$6097,10,0),"")</f>
        <v/>
      </c>
      <c r="L2068" s="68" t="str">
        <f>IFERROR(VLOOKUP($B2068,APガラス性能一覧!$A$2:$M$6097,11,0),"")</f>
        <v/>
      </c>
      <c r="M2068" s="68" t="str">
        <f>IFERROR(VLOOKUP($B2068,APガラス性能一覧!$A$2:$M$6097,12,0),"")</f>
        <v/>
      </c>
      <c r="N2068" s="68" t="str">
        <f>IFERROR(VLOOKUP($B2068,APガラス性能一覧!$A$2:$M$6097,13,0),"")</f>
        <v/>
      </c>
    </row>
    <row r="2069" spans="2:14" x14ac:dyDescent="0.4">
      <c r="B2069" s="68" t="str">
        <f>IF($D$2="","",IF($E$2=0.65,IFERROR(IF(INDEX(APガラス性能一覧!A:A,MATCH(ROW(B2063),APガラス性能一覧!$O:$O,0))="","",INDEX(APガラス性能一覧!A:A,MATCH(ROW(B2063),APガラス性能一覧!$O:$O,0))),""),IFERROR(IF(INDEX(APガラス性能一覧!A:A,MATCH(ROW(B2063),APガラス性能一覧!$N:$N,0))="","",INDEX(APガラス性能一覧!A:A,MATCH(ROW(B2063),APガラス性能一覧!$N:$N,0))),"")))</f>
        <v/>
      </c>
      <c r="C2069" s="68" t="str">
        <f>IFERROR(VLOOKUP($B2069,APガラス性能一覧!$A$2:$M$6097,2,0),"")</f>
        <v/>
      </c>
      <c r="D2069" s="68" t="str">
        <f>IFERROR(VLOOKUP($B2069,APガラス性能一覧!$A$2:$M$6097,3,0),"")</f>
        <v/>
      </c>
      <c r="E2069" s="68" t="str">
        <f>IFERROR(VLOOKUP($B2069,APガラス性能一覧!$A$2:$M$6097,4,0),"")</f>
        <v/>
      </c>
      <c r="F2069" s="68" t="str">
        <f>IFERROR(VLOOKUP($B2069,APガラス性能一覧!$A$2:$M$6097,5,0),"")</f>
        <v/>
      </c>
      <c r="G2069" s="68" t="str">
        <f>IFERROR(VLOOKUP($B2069,APガラス性能一覧!$A$2:$M$6097,6,0),"")</f>
        <v/>
      </c>
      <c r="H2069" s="68" t="str">
        <f>IFERROR(VLOOKUP($B2069,APガラス性能一覧!$A$2:$M$6097,7,0),"")</f>
        <v/>
      </c>
      <c r="I2069" s="68" t="str">
        <f>IFERROR(VLOOKUP($B2069,APガラス性能一覧!$A$2:$M$6097,8,0),"")</f>
        <v/>
      </c>
      <c r="J2069" s="68" t="str">
        <f>IFERROR(VLOOKUP($B2069,APガラス性能一覧!$A$2:$M$6097,9,0),"")</f>
        <v/>
      </c>
      <c r="K2069" s="68" t="str">
        <f>IFERROR(VLOOKUP($B2069,APガラス性能一覧!$A$2:$M$6097,10,0),"")</f>
        <v/>
      </c>
      <c r="L2069" s="68" t="str">
        <f>IFERROR(VLOOKUP($B2069,APガラス性能一覧!$A$2:$M$6097,11,0),"")</f>
        <v/>
      </c>
      <c r="M2069" s="68" t="str">
        <f>IFERROR(VLOOKUP($B2069,APガラス性能一覧!$A$2:$M$6097,12,0),"")</f>
        <v/>
      </c>
      <c r="N2069" s="68" t="str">
        <f>IFERROR(VLOOKUP($B2069,APガラス性能一覧!$A$2:$M$6097,13,0),"")</f>
        <v/>
      </c>
    </row>
    <row r="2070" spans="2:14" x14ac:dyDescent="0.4">
      <c r="B2070" s="68" t="str">
        <f>IF($D$2="","",IF($E$2=0.65,IFERROR(IF(INDEX(APガラス性能一覧!A:A,MATCH(ROW(B2064),APガラス性能一覧!$O:$O,0))="","",INDEX(APガラス性能一覧!A:A,MATCH(ROW(B2064),APガラス性能一覧!$O:$O,0))),""),IFERROR(IF(INDEX(APガラス性能一覧!A:A,MATCH(ROW(B2064),APガラス性能一覧!$N:$N,0))="","",INDEX(APガラス性能一覧!A:A,MATCH(ROW(B2064),APガラス性能一覧!$N:$N,0))),"")))</f>
        <v/>
      </c>
      <c r="C2070" s="68" t="str">
        <f>IFERROR(VLOOKUP($B2070,APガラス性能一覧!$A$2:$M$6097,2,0),"")</f>
        <v/>
      </c>
      <c r="D2070" s="68" t="str">
        <f>IFERROR(VLOOKUP($B2070,APガラス性能一覧!$A$2:$M$6097,3,0),"")</f>
        <v/>
      </c>
      <c r="E2070" s="68" t="str">
        <f>IFERROR(VLOOKUP($B2070,APガラス性能一覧!$A$2:$M$6097,4,0),"")</f>
        <v/>
      </c>
      <c r="F2070" s="68" t="str">
        <f>IFERROR(VLOOKUP($B2070,APガラス性能一覧!$A$2:$M$6097,5,0),"")</f>
        <v/>
      </c>
      <c r="G2070" s="68" t="str">
        <f>IFERROR(VLOOKUP($B2070,APガラス性能一覧!$A$2:$M$6097,6,0),"")</f>
        <v/>
      </c>
      <c r="H2070" s="68" t="str">
        <f>IFERROR(VLOOKUP($B2070,APガラス性能一覧!$A$2:$M$6097,7,0),"")</f>
        <v/>
      </c>
      <c r="I2070" s="68" t="str">
        <f>IFERROR(VLOOKUP($B2070,APガラス性能一覧!$A$2:$M$6097,8,0),"")</f>
        <v/>
      </c>
      <c r="J2070" s="68" t="str">
        <f>IFERROR(VLOOKUP($B2070,APガラス性能一覧!$A$2:$M$6097,9,0),"")</f>
        <v/>
      </c>
      <c r="K2070" s="68" t="str">
        <f>IFERROR(VLOOKUP($B2070,APガラス性能一覧!$A$2:$M$6097,10,0),"")</f>
        <v/>
      </c>
      <c r="L2070" s="68" t="str">
        <f>IFERROR(VLOOKUP($B2070,APガラス性能一覧!$A$2:$M$6097,11,0),"")</f>
        <v/>
      </c>
      <c r="M2070" s="68" t="str">
        <f>IFERROR(VLOOKUP($B2070,APガラス性能一覧!$A$2:$M$6097,12,0),"")</f>
        <v/>
      </c>
      <c r="N2070" s="68" t="str">
        <f>IFERROR(VLOOKUP($B2070,APガラス性能一覧!$A$2:$M$6097,13,0),"")</f>
        <v/>
      </c>
    </row>
    <row r="2071" spans="2:14" x14ac:dyDescent="0.4">
      <c r="B2071" s="68" t="str">
        <f>IF($D$2="","",IF($E$2=0.65,IFERROR(IF(INDEX(APガラス性能一覧!A:A,MATCH(ROW(B2065),APガラス性能一覧!$O:$O,0))="","",INDEX(APガラス性能一覧!A:A,MATCH(ROW(B2065),APガラス性能一覧!$O:$O,0))),""),IFERROR(IF(INDEX(APガラス性能一覧!A:A,MATCH(ROW(B2065),APガラス性能一覧!$N:$N,0))="","",INDEX(APガラス性能一覧!A:A,MATCH(ROW(B2065),APガラス性能一覧!$N:$N,0))),"")))</f>
        <v/>
      </c>
      <c r="C2071" s="68" t="str">
        <f>IFERROR(VLOOKUP($B2071,APガラス性能一覧!$A$2:$M$6097,2,0),"")</f>
        <v/>
      </c>
      <c r="D2071" s="68" t="str">
        <f>IFERROR(VLOOKUP($B2071,APガラス性能一覧!$A$2:$M$6097,3,0),"")</f>
        <v/>
      </c>
      <c r="E2071" s="68" t="str">
        <f>IFERROR(VLOOKUP($B2071,APガラス性能一覧!$A$2:$M$6097,4,0),"")</f>
        <v/>
      </c>
      <c r="F2071" s="68" t="str">
        <f>IFERROR(VLOOKUP($B2071,APガラス性能一覧!$A$2:$M$6097,5,0),"")</f>
        <v/>
      </c>
      <c r="G2071" s="68" t="str">
        <f>IFERROR(VLOOKUP($B2071,APガラス性能一覧!$A$2:$M$6097,6,0),"")</f>
        <v/>
      </c>
      <c r="H2071" s="68" t="str">
        <f>IFERROR(VLOOKUP($B2071,APガラス性能一覧!$A$2:$M$6097,7,0),"")</f>
        <v/>
      </c>
      <c r="I2071" s="68" t="str">
        <f>IFERROR(VLOOKUP($B2071,APガラス性能一覧!$A$2:$M$6097,8,0),"")</f>
        <v/>
      </c>
      <c r="J2071" s="68" t="str">
        <f>IFERROR(VLOOKUP($B2071,APガラス性能一覧!$A$2:$M$6097,9,0),"")</f>
        <v/>
      </c>
      <c r="K2071" s="68" t="str">
        <f>IFERROR(VLOOKUP($B2071,APガラス性能一覧!$A$2:$M$6097,10,0),"")</f>
        <v/>
      </c>
      <c r="L2071" s="68" t="str">
        <f>IFERROR(VLOOKUP($B2071,APガラス性能一覧!$A$2:$M$6097,11,0),"")</f>
        <v/>
      </c>
      <c r="M2071" s="68" t="str">
        <f>IFERROR(VLOOKUP($B2071,APガラス性能一覧!$A$2:$M$6097,12,0),"")</f>
        <v/>
      </c>
      <c r="N2071" s="68" t="str">
        <f>IFERROR(VLOOKUP($B2071,APガラス性能一覧!$A$2:$M$6097,13,0),"")</f>
        <v/>
      </c>
    </row>
    <row r="2072" spans="2:14" x14ac:dyDescent="0.4">
      <c r="B2072" s="68" t="str">
        <f>IF($D$2="","",IF($E$2=0.65,IFERROR(IF(INDEX(APガラス性能一覧!A:A,MATCH(ROW(B2066),APガラス性能一覧!$O:$O,0))="","",INDEX(APガラス性能一覧!A:A,MATCH(ROW(B2066),APガラス性能一覧!$O:$O,0))),""),IFERROR(IF(INDEX(APガラス性能一覧!A:A,MATCH(ROW(B2066),APガラス性能一覧!$N:$N,0))="","",INDEX(APガラス性能一覧!A:A,MATCH(ROW(B2066),APガラス性能一覧!$N:$N,0))),"")))</f>
        <v/>
      </c>
      <c r="C2072" s="68" t="str">
        <f>IFERROR(VLOOKUP($B2072,APガラス性能一覧!$A$2:$M$6097,2,0),"")</f>
        <v/>
      </c>
      <c r="D2072" s="68" t="str">
        <f>IFERROR(VLOOKUP($B2072,APガラス性能一覧!$A$2:$M$6097,3,0),"")</f>
        <v/>
      </c>
      <c r="E2072" s="68" t="str">
        <f>IFERROR(VLOOKUP($B2072,APガラス性能一覧!$A$2:$M$6097,4,0),"")</f>
        <v/>
      </c>
      <c r="F2072" s="68" t="str">
        <f>IFERROR(VLOOKUP($B2072,APガラス性能一覧!$A$2:$M$6097,5,0),"")</f>
        <v/>
      </c>
      <c r="G2072" s="68" t="str">
        <f>IFERROR(VLOOKUP($B2072,APガラス性能一覧!$A$2:$M$6097,6,0),"")</f>
        <v/>
      </c>
      <c r="H2072" s="68" t="str">
        <f>IFERROR(VLOOKUP($B2072,APガラス性能一覧!$A$2:$M$6097,7,0),"")</f>
        <v/>
      </c>
      <c r="I2072" s="68" t="str">
        <f>IFERROR(VLOOKUP($B2072,APガラス性能一覧!$A$2:$M$6097,8,0),"")</f>
        <v/>
      </c>
      <c r="J2072" s="68" t="str">
        <f>IFERROR(VLOOKUP($B2072,APガラス性能一覧!$A$2:$M$6097,9,0),"")</f>
        <v/>
      </c>
      <c r="K2072" s="68" t="str">
        <f>IFERROR(VLOOKUP($B2072,APガラス性能一覧!$A$2:$M$6097,10,0),"")</f>
        <v/>
      </c>
      <c r="L2072" s="68" t="str">
        <f>IFERROR(VLOOKUP($B2072,APガラス性能一覧!$A$2:$M$6097,11,0),"")</f>
        <v/>
      </c>
      <c r="M2072" s="68" t="str">
        <f>IFERROR(VLOOKUP($B2072,APガラス性能一覧!$A$2:$M$6097,12,0),"")</f>
        <v/>
      </c>
      <c r="N2072" s="68" t="str">
        <f>IFERROR(VLOOKUP($B2072,APガラス性能一覧!$A$2:$M$6097,13,0),"")</f>
        <v/>
      </c>
    </row>
    <row r="2073" spans="2:14" x14ac:dyDescent="0.4">
      <c r="B2073" s="68" t="str">
        <f>IF($D$2="","",IF($E$2=0.65,IFERROR(IF(INDEX(APガラス性能一覧!A:A,MATCH(ROW(B2067),APガラス性能一覧!$O:$O,0))="","",INDEX(APガラス性能一覧!A:A,MATCH(ROW(B2067),APガラス性能一覧!$O:$O,0))),""),IFERROR(IF(INDEX(APガラス性能一覧!A:A,MATCH(ROW(B2067),APガラス性能一覧!$N:$N,0))="","",INDEX(APガラス性能一覧!A:A,MATCH(ROW(B2067),APガラス性能一覧!$N:$N,0))),"")))</f>
        <v/>
      </c>
      <c r="C2073" s="68" t="str">
        <f>IFERROR(VLOOKUP($B2073,APガラス性能一覧!$A$2:$M$6097,2,0),"")</f>
        <v/>
      </c>
      <c r="D2073" s="68" t="str">
        <f>IFERROR(VLOOKUP($B2073,APガラス性能一覧!$A$2:$M$6097,3,0),"")</f>
        <v/>
      </c>
      <c r="E2073" s="68" t="str">
        <f>IFERROR(VLOOKUP($B2073,APガラス性能一覧!$A$2:$M$6097,4,0),"")</f>
        <v/>
      </c>
      <c r="F2073" s="68" t="str">
        <f>IFERROR(VLOOKUP($B2073,APガラス性能一覧!$A$2:$M$6097,5,0),"")</f>
        <v/>
      </c>
      <c r="G2073" s="68" t="str">
        <f>IFERROR(VLOOKUP($B2073,APガラス性能一覧!$A$2:$M$6097,6,0),"")</f>
        <v/>
      </c>
      <c r="H2073" s="68" t="str">
        <f>IFERROR(VLOOKUP($B2073,APガラス性能一覧!$A$2:$M$6097,7,0),"")</f>
        <v/>
      </c>
      <c r="I2073" s="68" t="str">
        <f>IFERROR(VLOOKUP($B2073,APガラス性能一覧!$A$2:$M$6097,8,0),"")</f>
        <v/>
      </c>
      <c r="J2073" s="68" t="str">
        <f>IFERROR(VLOOKUP($B2073,APガラス性能一覧!$A$2:$M$6097,9,0),"")</f>
        <v/>
      </c>
      <c r="K2073" s="68" t="str">
        <f>IFERROR(VLOOKUP($B2073,APガラス性能一覧!$A$2:$M$6097,10,0),"")</f>
        <v/>
      </c>
      <c r="L2073" s="68" t="str">
        <f>IFERROR(VLOOKUP($B2073,APガラス性能一覧!$A$2:$M$6097,11,0),"")</f>
        <v/>
      </c>
      <c r="M2073" s="68" t="str">
        <f>IFERROR(VLOOKUP($B2073,APガラス性能一覧!$A$2:$M$6097,12,0),"")</f>
        <v/>
      </c>
      <c r="N2073" s="68" t="str">
        <f>IFERROR(VLOOKUP($B2073,APガラス性能一覧!$A$2:$M$6097,13,0),"")</f>
        <v/>
      </c>
    </row>
    <row r="2074" spans="2:14" x14ac:dyDescent="0.4">
      <c r="B2074" s="68" t="str">
        <f>IF($D$2="","",IF($E$2=0.65,IFERROR(IF(INDEX(APガラス性能一覧!A:A,MATCH(ROW(B2068),APガラス性能一覧!$O:$O,0))="","",INDEX(APガラス性能一覧!A:A,MATCH(ROW(B2068),APガラス性能一覧!$O:$O,0))),""),IFERROR(IF(INDEX(APガラス性能一覧!A:A,MATCH(ROW(B2068),APガラス性能一覧!$N:$N,0))="","",INDEX(APガラス性能一覧!A:A,MATCH(ROW(B2068),APガラス性能一覧!$N:$N,0))),"")))</f>
        <v/>
      </c>
      <c r="C2074" s="68" t="str">
        <f>IFERROR(VLOOKUP($B2074,APガラス性能一覧!$A$2:$M$6097,2,0),"")</f>
        <v/>
      </c>
      <c r="D2074" s="68" t="str">
        <f>IFERROR(VLOOKUP($B2074,APガラス性能一覧!$A$2:$M$6097,3,0),"")</f>
        <v/>
      </c>
      <c r="E2074" s="68" t="str">
        <f>IFERROR(VLOOKUP($B2074,APガラス性能一覧!$A$2:$M$6097,4,0),"")</f>
        <v/>
      </c>
      <c r="F2074" s="68" t="str">
        <f>IFERROR(VLOOKUP($B2074,APガラス性能一覧!$A$2:$M$6097,5,0),"")</f>
        <v/>
      </c>
      <c r="G2074" s="68" t="str">
        <f>IFERROR(VLOOKUP($B2074,APガラス性能一覧!$A$2:$M$6097,6,0),"")</f>
        <v/>
      </c>
      <c r="H2074" s="68" t="str">
        <f>IFERROR(VLOOKUP($B2074,APガラス性能一覧!$A$2:$M$6097,7,0),"")</f>
        <v/>
      </c>
      <c r="I2074" s="68" t="str">
        <f>IFERROR(VLOOKUP($B2074,APガラス性能一覧!$A$2:$M$6097,8,0),"")</f>
        <v/>
      </c>
      <c r="J2074" s="68" t="str">
        <f>IFERROR(VLOOKUP($B2074,APガラス性能一覧!$A$2:$M$6097,9,0),"")</f>
        <v/>
      </c>
      <c r="K2074" s="68" t="str">
        <f>IFERROR(VLOOKUP($B2074,APガラス性能一覧!$A$2:$M$6097,10,0),"")</f>
        <v/>
      </c>
      <c r="L2074" s="68" t="str">
        <f>IFERROR(VLOOKUP($B2074,APガラス性能一覧!$A$2:$M$6097,11,0),"")</f>
        <v/>
      </c>
      <c r="M2074" s="68" t="str">
        <f>IFERROR(VLOOKUP($B2074,APガラス性能一覧!$A$2:$M$6097,12,0),"")</f>
        <v/>
      </c>
      <c r="N2074" s="68" t="str">
        <f>IFERROR(VLOOKUP($B2074,APガラス性能一覧!$A$2:$M$6097,13,0),"")</f>
        <v/>
      </c>
    </row>
    <row r="2075" spans="2:14" x14ac:dyDescent="0.4">
      <c r="B2075" s="68" t="str">
        <f>IF($D$2="","",IF($E$2=0.65,IFERROR(IF(INDEX(APガラス性能一覧!A:A,MATCH(ROW(B2069),APガラス性能一覧!$O:$O,0))="","",INDEX(APガラス性能一覧!A:A,MATCH(ROW(B2069),APガラス性能一覧!$O:$O,0))),""),IFERROR(IF(INDEX(APガラス性能一覧!A:A,MATCH(ROW(B2069),APガラス性能一覧!$N:$N,0))="","",INDEX(APガラス性能一覧!A:A,MATCH(ROW(B2069),APガラス性能一覧!$N:$N,0))),"")))</f>
        <v/>
      </c>
      <c r="C2075" s="68" t="str">
        <f>IFERROR(VLOOKUP($B2075,APガラス性能一覧!$A$2:$M$6097,2,0),"")</f>
        <v/>
      </c>
      <c r="D2075" s="68" t="str">
        <f>IFERROR(VLOOKUP($B2075,APガラス性能一覧!$A$2:$M$6097,3,0),"")</f>
        <v/>
      </c>
      <c r="E2075" s="68" t="str">
        <f>IFERROR(VLOOKUP($B2075,APガラス性能一覧!$A$2:$M$6097,4,0),"")</f>
        <v/>
      </c>
      <c r="F2075" s="68" t="str">
        <f>IFERROR(VLOOKUP($B2075,APガラス性能一覧!$A$2:$M$6097,5,0),"")</f>
        <v/>
      </c>
      <c r="G2075" s="68" t="str">
        <f>IFERROR(VLOOKUP($B2075,APガラス性能一覧!$A$2:$M$6097,6,0),"")</f>
        <v/>
      </c>
      <c r="H2075" s="68" t="str">
        <f>IFERROR(VLOOKUP($B2075,APガラス性能一覧!$A$2:$M$6097,7,0),"")</f>
        <v/>
      </c>
      <c r="I2075" s="68" t="str">
        <f>IFERROR(VLOOKUP($B2075,APガラス性能一覧!$A$2:$M$6097,8,0),"")</f>
        <v/>
      </c>
      <c r="J2075" s="68" t="str">
        <f>IFERROR(VLOOKUP($B2075,APガラス性能一覧!$A$2:$M$6097,9,0),"")</f>
        <v/>
      </c>
      <c r="K2075" s="68" t="str">
        <f>IFERROR(VLOOKUP($B2075,APガラス性能一覧!$A$2:$M$6097,10,0),"")</f>
        <v/>
      </c>
      <c r="L2075" s="68" t="str">
        <f>IFERROR(VLOOKUP($B2075,APガラス性能一覧!$A$2:$M$6097,11,0),"")</f>
        <v/>
      </c>
      <c r="M2075" s="68" t="str">
        <f>IFERROR(VLOOKUP($B2075,APガラス性能一覧!$A$2:$M$6097,12,0),"")</f>
        <v/>
      </c>
      <c r="N2075" s="68" t="str">
        <f>IFERROR(VLOOKUP($B2075,APガラス性能一覧!$A$2:$M$6097,13,0),"")</f>
        <v/>
      </c>
    </row>
    <row r="2076" spans="2:14" x14ac:dyDescent="0.4">
      <c r="B2076" s="68" t="str">
        <f>IF($D$2="","",IF($E$2=0.65,IFERROR(IF(INDEX(APガラス性能一覧!A:A,MATCH(ROW(B2070),APガラス性能一覧!$O:$O,0))="","",INDEX(APガラス性能一覧!A:A,MATCH(ROW(B2070),APガラス性能一覧!$O:$O,0))),""),IFERROR(IF(INDEX(APガラス性能一覧!A:A,MATCH(ROW(B2070),APガラス性能一覧!$N:$N,0))="","",INDEX(APガラス性能一覧!A:A,MATCH(ROW(B2070),APガラス性能一覧!$N:$N,0))),"")))</f>
        <v/>
      </c>
      <c r="C2076" s="68" t="str">
        <f>IFERROR(VLOOKUP($B2076,APガラス性能一覧!$A$2:$M$6097,2,0),"")</f>
        <v/>
      </c>
      <c r="D2076" s="68" t="str">
        <f>IFERROR(VLOOKUP($B2076,APガラス性能一覧!$A$2:$M$6097,3,0),"")</f>
        <v/>
      </c>
      <c r="E2076" s="68" t="str">
        <f>IFERROR(VLOOKUP($B2076,APガラス性能一覧!$A$2:$M$6097,4,0),"")</f>
        <v/>
      </c>
      <c r="F2076" s="68" t="str">
        <f>IFERROR(VLOOKUP($B2076,APガラス性能一覧!$A$2:$M$6097,5,0),"")</f>
        <v/>
      </c>
      <c r="G2076" s="68" t="str">
        <f>IFERROR(VLOOKUP($B2076,APガラス性能一覧!$A$2:$M$6097,6,0),"")</f>
        <v/>
      </c>
      <c r="H2076" s="68" t="str">
        <f>IFERROR(VLOOKUP($B2076,APガラス性能一覧!$A$2:$M$6097,7,0),"")</f>
        <v/>
      </c>
      <c r="I2076" s="68" t="str">
        <f>IFERROR(VLOOKUP($B2076,APガラス性能一覧!$A$2:$M$6097,8,0),"")</f>
        <v/>
      </c>
      <c r="J2076" s="68" t="str">
        <f>IFERROR(VLOOKUP($B2076,APガラス性能一覧!$A$2:$M$6097,9,0),"")</f>
        <v/>
      </c>
      <c r="K2076" s="68" t="str">
        <f>IFERROR(VLOOKUP($B2076,APガラス性能一覧!$A$2:$M$6097,10,0),"")</f>
        <v/>
      </c>
      <c r="L2076" s="68" t="str">
        <f>IFERROR(VLOOKUP($B2076,APガラス性能一覧!$A$2:$M$6097,11,0),"")</f>
        <v/>
      </c>
      <c r="M2076" s="68" t="str">
        <f>IFERROR(VLOOKUP($B2076,APガラス性能一覧!$A$2:$M$6097,12,0),"")</f>
        <v/>
      </c>
      <c r="N2076" s="68" t="str">
        <f>IFERROR(VLOOKUP($B2076,APガラス性能一覧!$A$2:$M$6097,13,0),"")</f>
        <v/>
      </c>
    </row>
    <row r="2077" spans="2:14" x14ac:dyDescent="0.4">
      <c r="B2077" s="68" t="str">
        <f>IF($D$2="","",IF($E$2=0.65,IFERROR(IF(INDEX(APガラス性能一覧!A:A,MATCH(ROW(B2071),APガラス性能一覧!$O:$O,0))="","",INDEX(APガラス性能一覧!A:A,MATCH(ROW(B2071),APガラス性能一覧!$O:$O,0))),""),IFERROR(IF(INDEX(APガラス性能一覧!A:A,MATCH(ROW(B2071),APガラス性能一覧!$N:$N,0))="","",INDEX(APガラス性能一覧!A:A,MATCH(ROW(B2071),APガラス性能一覧!$N:$N,0))),"")))</f>
        <v/>
      </c>
      <c r="C2077" s="68" t="str">
        <f>IFERROR(VLOOKUP($B2077,APガラス性能一覧!$A$2:$M$6097,2,0),"")</f>
        <v/>
      </c>
      <c r="D2077" s="68" t="str">
        <f>IFERROR(VLOOKUP($B2077,APガラス性能一覧!$A$2:$M$6097,3,0),"")</f>
        <v/>
      </c>
      <c r="E2077" s="68" t="str">
        <f>IFERROR(VLOOKUP($B2077,APガラス性能一覧!$A$2:$M$6097,4,0),"")</f>
        <v/>
      </c>
      <c r="F2077" s="68" t="str">
        <f>IFERROR(VLOOKUP($B2077,APガラス性能一覧!$A$2:$M$6097,5,0),"")</f>
        <v/>
      </c>
      <c r="G2077" s="68" t="str">
        <f>IFERROR(VLOOKUP($B2077,APガラス性能一覧!$A$2:$M$6097,6,0),"")</f>
        <v/>
      </c>
      <c r="H2077" s="68" t="str">
        <f>IFERROR(VLOOKUP($B2077,APガラス性能一覧!$A$2:$M$6097,7,0),"")</f>
        <v/>
      </c>
      <c r="I2077" s="68" t="str">
        <f>IFERROR(VLOOKUP($B2077,APガラス性能一覧!$A$2:$M$6097,8,0),"")</f>
        <v/>
      </c>
      <c r="J2077" s="68" t="str">
        <f>IFERROR(VLOOKUP($B2077,APガラス性能一覧!$A$2:$M$6097,9,0),"")</f>
        <v/>
      </c>
      <c r="K2077" s="68" t="str">
        <f>IFERROR(VLOOKUP($B2077,APガラス性能一覧!$A$2:$M$6097,10,0),"")</f>
        <v/>
      </c>
      <c r="L2077" s="68" t="str">
        <f>IFERROR(VLOOKUP($B2077,APガラス性能一覧!$A$2:$M$6097,11,0),"")</f>
        <v/>
      </c>
      <c r="M2077" s="68" t="str">
        <f>IFERROR(VLOOKUP($B2077,APガラス性能一覧!$A$2:$M$6097,12,0),"")</f>
        <v/>
      </c>
      <c r="N2077" s="68" t="str">
        <f>IFERROR(VLOOKUP($B2077,APガラス性能一覧!$A$2:$M$6097,13,0),"")</f>
        <v/>
      </c>
    </row>
    <row r="2078" spans="2:14" x14ac:dyDescent="0.4">
      <c r="B2078" s="68" t="str">
        <f>IF($D$2="","",IF($E$2=0.65,IFERROR(IF(INDEX(APガラス性能一覧!A:A,MATCH(ROW(B2072),APガラス性能一覧!$O:$O,0))="","",INDEX(APガラス性能一覧!A:A,MATCH(ROW(B2072),APガラス性能一覧!$O:$O,0))),""),IFERROR(IF(INDEX(APガラス性能一覧!A:A,MATCH(ROW(B2072),APガラス性能一覧!$N:$N,0))="","",INDEX(APガラス性能一覧!A:A,MATCH(ROW(B2072),APガラス性能一覧!$N:$N,0))),"")))</f>
        <v/>
      </c>
      <c r="C2078" s="68" t="str">
        <f>IFERROR(VLOOKUP($B2078,APガラス性能一覧!$A$2:$M$6097,2,0),"")</f>
        <v/>
      </c>
      <c r="D2078" s="68" t="str">
        <f>IFERROR(VLOOKUP($B2078,APガラス性能一覧!$A$2:$M$6097,3,0),"")</f>
        <v/>
      </c>
      <c r="E2078" s="68" t="str">
        <f>IFERROR(VLOOKUP($B2078,APガラス性能一覧!$A$2:$M$6097,4,0),"")</f>
        <v/>
      </c>
      <c r="F2078" s="68" t="str">
        <f>IFERROR(VLOOKUP($B2078,APガラス性能一覧!$A$2:$M$6097,5,0),"")</f>
        <v/>
      </c>
      <c r="G2078" s="68" t="str">
        <f>IFERROR(VLOOKUP($B2078,APガラス性能一覧!$A$2:$M$6097,6,0),"")</f>
        <v/>
      </c>
      <c r="H2078" s="68" t="str">
        <f>IFERROR(VLOOKUP($B2078,APガラス性能一覧!$A$2:$M$6097,7,0),"")</f>
        <v/>
      </c>
      <c r="I2078" s="68" t="str">
        <f>IFERROR(VLOOKUP($B2078,APガラス性能一覧!$A$2:$M$6097,8,0),"")</f>
        <v/>
      </c>
      <c r="J2078" s="68" t="str">
        <f>IFERROR(VLOOKUP($B2078,APガラス性能一覧!$A$2:$M$6097,9,0),"")</f>
        <v/>
      </c>
      <c r="K2078" s="68" t="str">
        <f>IFERROR(VLOOKUP($B2078,APガラス性能一覧!$A$2:$M$6097,10,0),"")</f>
        <v/>
      </c>
      <c r="L2078" s="68" t="str">
        <f>IFERROR(VLOOKUP($B2078,APガラス性能一覧!$A$2:$M$6097,11,0),"")</f>
        <v/>
      </c>
      <c r="M2078" s="68" t="str">
        <f>IFERROR(VLOOKUP($B2078,APガラス性能一覧!$A$2:$M$6097,12,0),"")</f>
        <v/>
      </c>
      <c r="N2078" s="68" t="str">
        <f>IFERROR(VLOOKUP($B2078,APガラス性能一覧!$A$2:$M$6097,13,0),"")</f>
        <v/>
      </c>
    </row>
    <row r="2079" spans="2:14" x14ac:dyDescent="0.4">
      <c r="B2079" s="68" t="str">
        <f>IF($D$2="","",IF($E$2=0.65,IFERROR(IF(INDEX(APガラス性能一覧!A:A,MATCH(ROW(B2073),APガラス性能一覧!$O:$O,0))="","",INDEX(APガラス性能一覧!A:A,MATCH(ROW(B2073),APガラス性能一覧!$O:$O,0))),""),IFERROR(IF(INDEX(APガラス性能一覧!A:A,MATCH(ROW(B2073),APガラス性能一覧!$N:$N,0))="","",INDEX(APガラス性能一覧!A:A,MATCH(ROW(B2073),APガラス性能一覧!$N:$N,0))),"")))</f>
        <v/>
      </c>
      <c r="C2079" s="68" t="str">
        <f>IFERROR(VLOOKUP($B2079,APガラス性能一覧!$A$2:$M$6097,2,0),"")</f>
        <v/>
      </c>
      <c r="D2079" s="68" t="str">
        <f>IFERROR(VLOOKUP($B2079,APガラス性能一覧!$A$2:$M$6097,3,0),"")</f>
        <v/>
      </c>
      <c r="E2079" s="68" t="str">
        <f>IFERROR(VLOOKUP($B2079,APガラス性能一覧!$A$2:$M$6097,4,0),"")</f>
        <v/>
      </c>
      <c r="F2079" s="68" t="str">
        <f>IFERROR(VLOOKUP($B2079,APガラス性能一覧!$A$2:$M$6097,5,0),"")</f>
        <v/>
      </c>
      <c r="G2079" s="68" t="str">
        <f>IFERROR(VLOOKUP($B2079,APガラス性能一覧!$A$2:$M$6097,6,0),"")</f>
        <v/>
      </c>
      <c r="H2079" s="68" t="str">
        <f>IFERROR(VLOOKUP($B2079,APガラス性能一覧!$A$2:$M$6097,7,0),"")</f>
        <v/>
      </c>
      <c r="I2079" s="68" t="str">
        <f>IFERROR(VLOOKUP($B2079,APガラス性能一覧!$A$2:$M$6097,8,0),"")</f>
        <v/>
      </c>
      <c r="J2079" s="68" t="str">
        <f>IFERROR(VLOOKUP($B2079,APガラス性能一覧!$A$2:$M$6097,9,0),"")</f>
        <v/>
      </c>
      <c r="K2079" s="68" t="str">
        <f>IFERROR(VLOOKUP($B2079,APガラス性能一覧!$A$2:$M$6097,10,0),"")</f>
        <v/>
      </c>
      <c r="L2079" s="68" t="str">
        <f>IFERROR(VLOOKUP($B2079,APガラス性能一覧!$A$2:$M$6097,11,0),"")</f>
        <v/>
      </c>
      <c r="M2079" s="68" t="str">
        <f>IFERROR(VLOOKUP($B2079,APガラス性能一覧!$A$2:$M$6097,12,0),"")</f>
        <v/>
      </c>
      <c r="N2079" s="68" t="str">
        <f>IFERROR(VLOOKUP($B2079,APガラス性能一覧!$A$2:$M$6097,13,0),"")</f>
        <v/>
      </c>
    </row>
    <row r="2080" spans="2:14" x14ac:dyDescent="0.4">
      <c r="B2080" s="68" t="str">
        <f>IF($D$2="","",IF($E$2=0.65,IFERROR(IF(INDEX(APガラス性能一覧!A:A,MATCH(ROW(B2074),APガラス性能一覧!$O:$O,0))="","",INDEX(APガラス性能一覧!A:A,MATCH(ROW(B2074),APガラス性能一覧!$O:$O,0))),""),IFERROR(IF(INDEX(APガラス性能一覧!A:A,MATCH(ROW(B2074),APガラス性能一覧!$N:$N,0))="","",INDEX(APガラス性能一覧!A:A,MATCH(ROW(B2074),APガラス性能一覧!$N:$N,0))),"")))</f>
        <v/>
      </c>
      <c r="C2080" s="68" t="str">
        <f>IFERROR(VLOOKUP($B2080,APガラス性能一覧!$A$2:$M$6097,2,0),"")</f>
        <v/>
      </c>
      <c r="D2080" s="68" t="str">
        <f>IFERROR(VLOOKUP($B2080,APガラス性能一覧!$A$2:$M$6097,3,0),"")</f>
        <v/>
      </c>
      <c r="E2080" s="68" t="str">
        <f>IFERROR(VLOOKUP($B2080,APガラス性能一覧!$A$2:$M$6097,4,0),"")</f>
        <v/>
      </c>
      <c r="F2080" s="68" t="str">
        <f>IFERROR(VLOOKUP($B2080,APガラス性能一覧!$A$2:$M$6097,5,0),"")</f>
        <v/>
      </c>
      <c r="G2080" s="68" t="str">
        <f>IFERROR(VLOOKUP($B2080,APガラス性能一覧!$A$2:$M$6097,6,0),"")</f>
        <v/>
      </c>
      <c r="H2080" s="68" t="str">
        <f>IFERROR(VLOOKUP($B2080,APガラス性能一覧!$A$2:$M$6097,7,0),"")</f>
        <v/>
      </c>
      <c r="I2080" s="68" t="str">
        <f>IFERROR(VLOOKUP($B2080,APガラス性能一覧!$A$2:$M$6097,8,0),"")</f>
        <v/>
      </c>
      <c r="J2080" s="68" t="str">
        <f>IFERROR(VLOOKUP($B2080,APガラス性能一覧!$A$2:$M$6097,9,0),"")</f>
        <v/>
      </c>
      <c r="K2080" s="68" t="str">
        <f>IFERROR(VLOOKUP($B2080,APガラス性能一覧!$A$2:$M$6097,10,0),"")</f>
        <v/>
      </c>
      <c r="L2080" s="68" t="str">
        <f>IFERROR(VLOOKUP($B2080,APガラス性能一覧!$A$2:$M$6097,11,0),"")</f>
        <v/>
      </c>
      <c r="M2080" s="68" t="str">
        <f>IFERROR(VLOOKUP($B2080,APガラス性能一覧!$A$2:$M$6097,12,0),"")</f>
        <v/>
      </c>
      <c r="N2080" s="68" t="str">
        <f>IFERROR(VLOOKUP($B2080,APガラス性能一覧!$A$2:$M$6097,13,0),"")</f>
        <v/>
      </c>
    </row>
    <row r="2081" spans="2:14" x14ac:dyDescent="0.4">
      <c r="B2081" s="68" t="str">
        <f>IF($D$2="","",IF($E$2=0.65,IFERROR(IF(INDEX(APガラス性能一覧!A:A,MATCH(ROW(B2075),APガラス性能一覧!$O:$O,0))="","",INDEX(APガラス性能一覧!A:A,MATCH(ROW(B2075),APガラス性能一覧!$O:$O,0))),""),IFERROR(IF(INDEX(APガラス性能一覧!A:A,MATCH(ROW(B2075),APガラス性能一覧!$N:$N,0))="","",INDEX(APガラス性能一覧!A:A,MATCH(ROW(B2075),APガラス性能一覧!$N:$N,0))),"")))</f>
        <v/>
      </c>
      <c r="C2081" s="68" t="str">
        <f>IFERROR(VLOOKUP($B2081,APガラス性能一覧!$A$2:$M$6097,2,0),"")</f>
        <v/>
      </c>
      <c r="D2081" s="68" t="str">
        <f>IFERROR(VLOOKUP($B2081,APガラス性能一覧!$A$2:$M$6097,3,0),"")</f>
        <v/>
      </c>
      <c r="E2081" s="68" t="str">
        <f>IFERROR(VLOOKUP($B2081,APガラス性能一覧!$A$2:$M$6097,4,0),"")</f>
        <v/>
      </c>
      <c r="F2081" s="68" t="str">
        <f>IFERROR(VLOOKUP($B2081,APガラス性能一覧!$A$2:$M$6097,5,0),"")</f>
        <v/>
      </c>
      <c r="G2081" s="68" t="str">
        <f>IFERROR(VLOOKUP($B2081,APガラス性能一覧!$A$2:$M$6097,6,0),"")</f>
        <v/>
      </c>
      <c r="H2081" s="68" t="str">
        <f>IFERROR(VLOOKUP($B2081,APガラス性能一覧!$A$2:$M$6097,7,0),"")</f>
        <v/>
      </c>
      <c r="I2081" s="68" t="str">
        <f>IFERROR(VLOOKUP($B2081,APガラス性能一覧!$A$2:$M$6097,8,0),"")</f>
        <v/>
      </c>
      <c r="J2081" s="68" t="str">
        <f>IFERROR(VLOOKUP($B2081,APガラス性能一覧!$A$2:$M$6097,9,0),"")</f>
        <v/>
      </c>
      <c r="K2081" s="68" t="str">
        <f>IFERROR(VLOOKUP($B2081,APガラス性能一覧!$A$2:$M$6097,10,0),"")</f>
        <v/>
      </c>
      <c r="L2081" s="68" t="str">
        <f>IFERROR(VLOOKUP($B2081,APガラス性能一覧!$A$2:$M$6097,11,0),"")</f>
        <v/>
      </c>
      <c r="M2081" s="68" t="str">
        <f>IFERROR(VLOOKUP($B2081,APガラス性能一覧!$A$2:$M$6097,12,0),"")</f>
        <v/>
      </c>
      <c r="N2081" s="68" t="str">
        <f>IFERROR(VLOOKUP($B2081,APガラス性能一覧!$A$2:$M$6097,13,0),"")</f>
        <v/>
      </c>
    </row>
    <row r="2082" spans="2:14" x14ac:dyDescent="0.4">
      <c r="B2082" s="68" t="str">
        <f>IF($D$2="","",IF($E$2=0.65,IFERROR(IF(INDEX(APガラス性能一覧!A:A,MATCH(ROW(B2076),APガラス性能一覧!$O:$O,0))="","",INDEX(APガラス性能一覧!A:A,MATCH(ROW(B2076),APガラス性能一覧!$O:$O,0))),""),IFERROR(IF(INDEX(APガラス性能一覧!A:A,MATCH(ROW(B2076),APガラス性能一覧!$N:$N,0))="","",INDEX(APガラス性能一覧!A:A,MATCH(ROW(B2076),APガラス性能一覧!$N:$N,0))),"")))</f>
        <v/>
      </c>
      <c r="C2082" s="68" t="str">
        <f>IFERROR(VLOOKUP($B2082,APガラス性能一覧!$A$2:$M$6097,2,0),"")</f>
        <v/>
      </c>
      <c r="D2082" s="68" t="str">
        <f>IFERROR(VLOOKUP($B2082,APガラス性能一覧!$A$2:$M$6097,3,0),"")</f>
        <v/>
      </c>
      <c r="E2082" s="68" t="str">
        <f>IFERROR(VLOOKUP($B2082,APガラス性能一覧!$A$2:$M$6097,4,0),"")</f>
        <v/>
      </c>
      <c r="F2082" s="68" t="str">
        <f>IFERROR(VLOOKUP($B2082,APガラス性能一覧!$A$2:$M$6097,5,0),"")</f>
        <v/>
      </c>
      <c r="G2082" s="68" t="str">
        <f>IFERROR(VLOOKUP($B2082,APガラス性能一覧!$A$2:$M$6097,6,0),"")</f>
        <v/>
      </c>
      <c r="H2082" s="68" t="str">
        <f>IFERROR(VLOOKUP($B2082,APガラス性能一覧!$A$2:$M$6097,7,0),"")</f>
        <v/>
      </c>
      <c r="I2082" s="68" t="str">
        <f>IFERROR(VLOOKUP($B2082,APガラス性能一覧!$A$2:$M$6097,8,0),"")</f>
        <v/>
      </c>
      <c r="J2082" s="68" t="str">
        <f>IFERROR(VLOOKUP($B2082,APガラス性能一覧!$A$2:$M$6097,9,0),"")</f>
        <v/>
      </c>
      <c r="K2082" s="68" t="str">
        <f>IFERROR(VLOOKUP($B2082,APガラス性能一覧!$A$2:$M$6097,10,0),"")</f>
        <v/>
      </c>
      <c r="L2082" s="68" t="str">
        <f>IFERROR(VLOOKUP($B2082,APガラス性能一覧!$A$2:$M$6097,11,0),"")</f>
        <v/>
      </c>
      <c r="M2082" s="68" t="str">
        <f>IFERROR(VLOOKUP($B2082,APガラス性能一覧!$A$2:$M$6097,12,0),"")</f>
        <v/>
      </c>
      <c r="N2082" s="68" t="str">
        <f>IFERROR(VLOOKUP($B2082,APガラス性能一覧!$A$2:$M$6097,13,0),"")</f>
        <v/>
      </c>
    </row>
    <row r="2083" spans="2:14" x14ac:dyDescent="0.4">
      <c r="B2083" s="68" t="str">
        <f>IF($D$2="","",IF($E$2=0.65,IFERROR(IF(INDEX(APガラス性能一覧!A:A,MATCH(ROW(B2077),APガラス性能一覧!$O:$O,0))="","",INDEX(APガラス性能一覧!A:A,MATCH(ROW(B2077),APガラス性能一覧!$O:$O,0))),""),IFERROR(IF(INDEX(APガラス性能一覧!A:A,MATCH(ROW(B2077),APガラス性能一覧!$N:$N,0))="","",INDEX(APガラス性能一覧!A:A,MATCH(ROW(B2077),APガラス性能一覧!$N:$N,0))),"")))</f>
        <v/>
      </c>
      <c r="C2083" s="68" t="str">
        <f>IFERROR(VLOOKUP($B2083,APガラス性能一覧!$A$2:$M$6097,2,0),"")</f>
        <v/>
      </c>
      <c r="D2083" s="68" t="str">
        <f>IFERROR(VLOOKUP($B2083,APガラス性能一覧!$A$2:$M$6097,3,0),"")</f>
        <v/>
      </c>
      <c r="E2083" s="68" t="str">
        <f>IFERROR(VLOOKUP($B2083,APガラス性能一覧!$A$2:$M$6097,4,0),"")</f>
        <v/>
      </c>
      <c r="F2083" s="68" t="str">
        <f>IFERROR(VLOOKUP($B2083,APガラス性能一覧!$A$2:$M$6097,5,0),"")</f>
        <v/>
      </c>
      <c r="G2083" s="68" t="str">
        <f>IFERROR(VLOOKUP($B2083,APガラス性能一覧!$A$2:$M$6097,6,0),"")</f>
        <v/>
      </c>
      <c r="H2083" s="68" t="str">
        <f>IFERROR(VLOOKUP($B2083,APガラス性能一覧!$A$2:$M$6097,7,0),"")</f>
        <v/>
      </c>
      <c r="I2083" s="68" t="str">
        <f>IFERROR(VLOOKUP($B2083,APガラス性能一覧!$A$2:$M$6097,8,0),"")</f>
        <v/>
      </c>
      <c r="J2083" s="68" t="str">
        <f>IFERROR(VLOOKUP($B2083,APガラス性能一覧!$A$2:$M$6097,9,0),"")</f>
        <v/>
      </c>
      <c r="K2083" s="68" t="str">
        <f>IFERROR(VLOOKUP($B2083,APガラス性能一覧!$A$2:$M$6097,10,0),"")</f>
        <v/>
      </c>
      <c r="L2083" s="68" t="str">
        <f>IFERROR(VLOOKUP($B2083,APガラス性能一覧!$A$2:$M$6097,11,0),"")</f>
        <v/>
      </c>
      <c r="M2083" s="68" t="str">
        <f>IFERROR(VLOOKUP($B2083,APガラス性能一覧!$A$2:$M$6097,12,0),"")</f>
        <v/>
      </c>
      <c r="N2083" s="68" t="str">
        <f>IFERROR(VLOOKUP($B2083,APガラス性能一覧!$A$2:$M$6097,13,0),"")</f>
        <v/>
      </c>
    </row>
    <row r="2084" spans="2:14" x14ac:dyDescent="0.4">
      <c r="B2084" s="68" t="str">
        <f>IF($D$2="","",IF($E$2=0.65,IFERROR(IF(INDEX(APガラス性能一覧!A:A,MATCH(ROW(B2078),APガラス性能一覧!$O:$O,0))="","",INDEX(APガラス性能一覧!A:A,MATCH(ROW(B2078),APガラス性能一覧!$O:$O,0))),""),IFERROR(IF(INDEX(APガラス性能一覧!A:A,MATCH(ROW(B2078),APガラス性能一覧!$N:$N,0))="","",INDEX(APガラス性能一覧!A:A,MATCH(ROW(B2078),APガラス性能一覧!$N:$N,0))),"")))</f>
        <v/>
      </c>
      <c r="C2084" s="68" t="str">
        <f>IFERROR(VLOOKUP($B2084,APガラス性能一覧!$A$2:$M$6097,2,0),"")</f>
        <v/>
      </c>
      <c r="D2084" s="68" t="str">
        <f>IFERROR(VLOOKUP($B2084,APガラス性能一覧!$A$2:$M$6097,3,0),"")</f>
        <v/>
      </c>
      <c r="E2084" s="68" t="str">
        <f>IFERROR(VLOOKUP($B2084,APガラス性能一覧!$A$2:$M$6097,4,0),"")</f>
        <v/>
      </c>
      <c r="F2084" s="68" t="str">
        <f>IFERROR(VLOOKUP($B2084,APガラス性能一覧!$A$2:$M$6097,5,0),"")</f>
        <v/>
      </c>
      <c r="G2084" s="68" t="str">
        <f>IFERROR(VLOOKUP($B2084,APガラス性能一覧!$A$2:$M$6097,6,0),"")</f>
        <v/>
      </c>
      <c r="H2084" s="68" t="str">
        <f>IFERROR(VLOOKUP($B2084,APガラス性能一覧!$A$2:$M$6097,7,0),"")</f>
        <v/>
      </c>
      <c r="I2084" s="68" t="str">
        <f>IFERROR(VLOOKUP($B2084,APガラス性能一覧!$A$2:$M$6097,8,0),"")</f>
        <v/>
      </c>
      <c r="J2084" s="68" t="str">
        <f>IFERROR(VLOOKUP($B2084,APガラス性能一覧!$A$2:$M$6097,9,0),"")</f>
        <v/>
      </c>
      <c r="K2084" s="68" t="str">
        <f>IFERROR(VLOOKUP($B2084,APガラス性能一覧!$A$2:$M$6097,10,0),"")</f>
        <v/>
      </c>
      <c r="L2084" s="68" t="str">
        <f>IFERROR(VLOOKUP($B2084,APガラス性能一覧!$A$2:$M$6097,11,0),"")</f>
        <v/>
      </c>
      <c r="M2084" s="68" t="str">
        <f>IFERROR(VLOOKUP($B2084,APガラス性能一覧!$A$2:$M$6097,12,0),"")</f>
        <v/>
      </c>
      <c r="N2084" s="68" t="str">
        <f>IFERROR(VLOOKUP($B2084,APガラス性能一覧!$A$2:$M$6097,13,0),"")</f>
        <v/>
      </c>
    </row>
    <row r="2085" spans="2:14" x14ac:dyDescent="0.4">
      <c r="B2085" s="68" t="str">
        <f>IF($D$2="","",IF($E$2=0.65,IFERROR(IF(INDEX(APガラス性能一覧!A:A,MATCH(ROW(B2079),APガラス性能一覧!$O:$O,0))="","",INDEX(APガラス性能一覧!A:A,MATCH(ROW(B2079),APガラス性能一覧!$O:$O,0))),""),IFERROR(IF(INDEX(APガラス性能一覧!A:A,MATCH(ROW(B2079),APガラス性能一覧!$N:$N,0))="","",INDEX(APガラス性能一覧!A:A,MATCH(ROW(B2079),APガラス性能一覧!$N:$N,0))),"")))</f>
        <v/>
      </c>
      <c r="C2085" s="68" t="str">
        <f>IFERROR(VLOOKUP($B2085,APガラス性能一覧!$A$2:$M$6097,2,0),"")</f>
        <v/>
      </c>
      <c r="D2085" s="68" t="str">
        <f>IFERROR(VLOOKUP($B2085,APガラス性能一覧!$A$2:$M$6097,3,0),"")</f>
        <v/>
      </c>
      <c r="E2085" s="68" t="str">
        <f>IFERROR(VLOOKUP($B2085,APガラス性能一覧!$A$2:$M$6097,4,0),"")</f>
        <v/>
      </c>
      <c r="F2085" s="68" t="str">
        <f>IFERROR(VLOOKUP($B2085,APガラス性能一覧!$A$2:$M$6097,5,0),"")</f>
        <v/>
      </c>
      <c r="G2085" s="68" t="str">
        <f>IFERROR(VLOOKUP($B2085,APガラス性能一覧!$A$2:$M$6097,6,0),"")</f>
        <v/>
      </c>
      <c r="H2085" s="68" t="str">
        <f>IFERROR(VLOOKUP($B2085,APガラス性能一覧!$A$2:$M$6097,7,0),"")</f>
        <v/>
      </c>
      <c r="I2085" s="68" t="str">
        <f>IFERROR(VLOOKUP($B2085,APガラス性能一覧!$A$2:$M$6097,8,0),"")</f>
        <v/>
      </c>
      <c r="J2085" s="68" t="str">
        <f>IFERROR(VLOOKUP($B2085,APガラス性能一覧!$A$2:$M$6097,9,0),"")</f>
        <v/>
      </c>
      <c r="K2085" s="68" t="str">
        <f>IFERROR(VLOOKUP($B2085,APガラス性能一覧!$A$2:$M$6097,10,0),"")</f>
        <v/>
      </c>
      <c r="L2085" s="68" t="str">
        <f>IFERROR(VLOOKUP($B2085,APガラス性能一覧!$A$2:$M$6097,11,0),"")</f>
        <v/>
      </c>
      <c r="M2085" s="68" t="str">
        <f>IFERROR(VLOOKUP($B2085,APガラス性能一覧!$A$2:$M$6097,12,0),"")</f>
        <v/>
      </c>
      <c r="N2085" s="68" t="str">
        <f>IFERROR(VLOOKUP($B2085,APガラス性能一覧!$A$2:$M$6097,13,0),"")</f>
        <v/>
      </c>
    </row>
    <row r="2086" spans="2:14" x14ac:dyDescent="0.4">
      <c r="B2086" s="68" t="str">
        <f>IF($D$2="","",IF($E$2=0.65,IFERROR(IF(INDEX(APガラス性能一覧!A:A,MATCH(ROW(B2080),APガラス性能一覧!$O:$O,0))="","",INDEX(APガラス性能一覧!A:A,MATCH(ROW(B2080),APガラス性能一覧!$O:$O,0))),""),IFERROR(IF(INDEX(APガラス性能一覧!A:A,MATCH(ROW(B2080),APガラス性能一覧!$N:$N,0))="","",INDEX(APガラス性能一覧!A:A,MATCH(ROW(B2080),APガラス性能一覧!$N:$N,0))),"")))</f>
        <v/>
      </c>
      <c r="C2086" s="68" t="str">
        <f>IFERROR(VLOOKUP($B2086,APガラス性能一覧!$A$2:$M$6097,2,0),"")</f>
        <v/>
      </c>
      <c r="D2086" s="68" t="str">
        <f>IFERROR(VLOOKUP($B2086,APガラス性能一覧!$A$2:$M$6097,3,0),"")</f>
        <v/>
      </c>
      <c r="E2086" s="68" t="str">
        <f>IFERROR(VLOOKUP($B2086,APガラス性能一覧!$A$2:$M$6097,4,0),"")</f>
        <v/>
      </c>
      <c r="F2086" s="68" t="str">
        <f>IFERROR(VLOOKUP($B2086,APガラス性能一覧!$A$2:$M$6097,5,0),"")</f>
        <v/>
      </c>
      <c r="G2086" s="68" t="str">
        <f>IFERROR(VLOOKUP($B2086,APガラス性能一覧!$A$2:$M$6097,6,0),"")</f>
        <v/>
      </c>
      <c r="H2086" s="68" t="str">
        <f>IFERROR(VLOOKUP($B2086,APガラス性能一覧!$A$2:$M$6097,7,0),"")</f>
        <v/>
      </c>
      <c r="I2086" s="68" t="str">
        <f>IFERROR(VLOOKUP($B2086,APガラス性能一覧!$A$2:$M$6097,8,0),"")</f>
        <v/>
      </c>
      <c r="J2086" s="68" t="str">
        <f>IFERROR(VLOOKUP($B2086,APガラス性能一覧!$A$2:$M$6097,9,0),"")</f>
        <v/>
      </c>
      <c r="K2086" s="68" t="str">
        <f>IFERROR(VLOOKUP($B2086,APガラス性能一覧!$A$2:$M$6097,10,0),"")</f>
        <v/>
      </c>
      <c r="L2086" s="68" t="str">
        <f>IFERROR(VLOOKUP($B2086,APガラス性能一覧!$A$2:$M$6097,11,0),"")</f>
        <v/>
      </c>
      <c r="M2086" s="68" t="str">
        <f>IFERROR(VLOOKUP($B2086,APガラス性能一覧!$A$2:$M$6097,12,0),"")</f>
        <v/>
      </c>
      <c r="N2086" s="68" t="str">
        <f>IFERROR(VLOOKUP($B2086,APガラス性能一覧!$A$2:$M$6097,13,0),"")</f>
        <v/>
      </c>
    </row>
    <row r="2087" spans="2:14" x14ac:dyDescent="0.4">
      <c r="B2087" s="68" t="str">
        <f>IF($D$2="","",IF($E$2=0.65,IFERROR(IF(INDEX(APガラス性能一覧!A:A,MATCH(ROW(B2081),APガラス性能一覧!$O:$O,0))="","",INDEX(APガラス性能一覧!A:A,MATCH(ROW(B2081),APガラス性能一覧!$O:$O,0))),""),IFERROR(IF(INDEX(APガラス性能一覧!A:A,MATCH(ROW(B2081),APガラス性能一覧!$N:$N,0))="","",INDEX(APガラス性能一覧!A:A,MATCH(ROW(B2081),APガラス性能一覧!$N:$N,0))),"")))</f>
        <v/>
      </c>
      <c r="C2087" s="68" t="str">
        <f>IFERROR(VLOOKUP($B2087,APガラス性能一覧!$A$2:$M$6097,2,0),"")</f>
        <v/>
      </c>
      <c r="D2087" s="68" t="str">
        <f>IFERROR(VLOOKUP($B2087,APガラス性能一覧!$A$2:$M$6097,3,0),"")</f>
        <v/>
      </c>
      <c r="E2087" s="68" t="str">
        <f>IFERROR(VLOOKUP($B2087,APガラス性能一覧!$A$2:$M$6097,4,0),"")</f>
        <v/>
      </c>
      <c r="F2087" s="68" t="str">
        <f>IFERROR(VLOOKUP($B2087,APガラス性能一覧!$A$2:$M$6097,5,0),"")</f>
        <v/>
      </c>
      <c r="G2087" s="68" t="str">
        <f>IFERROR(VLOOKUP($B2087,APガラス性能一覧!$A$2:$M$6097,6,0),"")</f>
        <v/>
      </c>
      <c r="H2087" s="68" t="str">
        <f>IFERROR(VLOOKUP($B2087,APガラス性能一覧!$A$2:$M$6097,7,0),"")</f>
        <v/>
      </c>
      <c r="I2087" s="68" t="str">
        <f>IFERROR(VLOOKUP($B2087,APガラス性能一覧!$A$2:$M$6097,8,0),"")</f>
        <v/>
      </c>
      <c r="J2087" s="68" t="str">
        <f>IFERROR(VLOOKUP($B2087,APガラス性能一覧!$A$2:$M$6097,9,0),"")</f>
        <v/>
      </c>
      <c r="K2087" s="68" t="str">
        <f>IFERROR(VLOOKUP($B2087,APガラス性能一覧!$A$2:$M$6097,10,0),"")</f>
        <v/>
      </c>
      <c r="L2087" s="68" t="str">
        <f>IFERROR(VLOOKUP($B2087,APガラス性能一覧!$A$2:$M$6097,11,0),"")</f>
        <v/>
      </c>
      <c r="M2087" s="68" t="str">
        <f>IFERROR(VLOOKUP($B2087,APガラス性能一覧!$A$2:$M$6097,12,0),"")</f>
        <v/>
      </c>
      <c r="N2087" s="68" t="str">
        <f>IFERROR(VLOOKUP($B2087,APガラス性能一覧!$A$2:$M$6097,13,0),"")</f>
        <v/>
      </c>
    </row>
    <row r="2088" spans="2:14" x14ac:dyDescent="0.4">
      <c r="B2088" s="68" t="str">
        <f>IF($D$2="","",IF($E$2=0.65,IFERROR(IF(INDEX(APガラス性能一覧!A:A,MATCH(ROW(B2082),APガラス性能一覧!$O:$O,0))="","",INDEX(APガラス性能一覧!A:A,MATCH(ROW(B2082),APガラス性能一覧!$O:$O,0))),""),IFERROR(IF(INDEX(APガラス性能一覧!A:A,MATCH(ROW(B2082),APガラス性能一覧!$N:$N,0))="","",INDEX(APガラス性能一覧!A:A,MATCH(ROW(B2082),APガラス性能一覧!$N:$N,0))),"")))</f>
        <v/>
      </c>
      <c r="C2088" s="68" t="str">
        <f>IFERROR(VLOOKUP($B2088,APガラス性能一覧!$A$2:$M$6097,2,0),"")</f>
        <v/>
      </c>
      <c r="D2088" s="68" t="str">
        <f>IFERROR(VLOOKUP($B2088,APガラス性能一覧!$A$2:$M$6097,3,0),"")</f>
        <v/>
      </c>
      <c r="E2088" s="68" t="str">
        <f>IFERROR(VLOOKUP($B2088,APガラス性能一覧!$A$2:$M$6097,4,0),"")</f>
        <v/>
      </c>
      <c r="F2088" s="68" t="str">
        <f>IFERROR(VLOOKUP($B2088,APガラス性能一覧!$A$2:$M$6097,5,0),"")</f>
        <v/>
      </c>
      <c r="G2088" s="68" t="str">
        <f>IFERROR(VLOOKUP($B2088,APガラス性能一覧!$A$2:$M$6097,6,0),"")</f>
        <v/>
      </c>
      <c r="H2088" s="68" t="str">
        <f>IFERROR(VLOOKUP($B2088,APガラス性能一覧!$A$2:$M$6097,7,0),"")</f>
        <v/>
      </c>
      <c r="I2088" s="68" t="str">
        <f>IFERROR(VLOOKUP($B2088,APガラス性能一覧!$A$2:$M$6097,8,0),"")</f>
        <v/>
      </c>
      <c r="J2088" s="68" t="str">
        <f>IFERROR(VLOOKUP($B2088,APガラス性能一覧!$A$2:$M$6097,9,0),"")</f>
        <v/>
      </c>
      <c r="K2088" s="68" t="str">
        <f>IFERROR(VLOOKUP($B2088,APガラス性能一覧!$A$2:$M$6097,10,0),"")</f>
        <v/>
      </c>
      <c r="L2088" s="68" t="str">
        <f>IFERROR(VLOOKUP($B2088,APガラス性能一覧!$A$2:$M$6097,11,0),"")</f>
        <v/>
      </c>
      <c r="M2088" s="68" t="str">
        <f>IFERROR(VLOOKUP($B2088,APガラス性能一覧!$A$2:$M$6097,12,0),"")</f>
        <v/>
      </c>
      <c r="N2088" s="68" t="str">
        <f>IFERROR(VLOOKUP($B2088,APガラス性能一覧!$A$2:$M$6097,13,0),"")</f>
        <v/>
      </c>
    </row>
    <row r="2089" spans="2:14" x14ac:dyDescent="0.4">
      <c r="B2089" s="68" t="str">
        <f>IF($D$2="","",IF($E$2=0.65,IFERROR(IF(INDEX(APガラス性能一覧!A:A,MATCH(ROW(B2083),APガラス性能一覧!$O:$O,0))="","",INDEX(APガラス性能一覧!A:A,MATCH(ROW(B2083),APガラス性能一覧!$O:$O,0))),""),IFERROR(IF(INDEX(APガラス性能一覧!A:A,MATCH(ROW(B2083),APガラス性能一覧!$N:$N,0))="","",INDEX(APガラス性能一覧!A:A,MATCH(ROW(B2083),APガラス性能一覧!$N:$N,0))),"")))</f>
        <v/>
      </c>
      <c r="C2089" s="68" t="str">
        <f>IFERROR(VLOOKUP($B2089,APガラス性能一覧!$A$2:$M$6097,2,0),"")</f>
        <v/>
      </c>
      <c r="D2089" s="68" t="str">
        <f>IFERROR(VLOOKUP($B2089,APガラス性能一覧!$A$2:$M$6097,3,0),"")</f>
        <v/>
      </c>
      <c r="E2089" s="68" t="str">
        <f>IFERROR(VLOOKUP($B2089,APガラス性能一覧!$A$2:$M$6097,4,0),"")</f>
        <v/>
      </c>
      <c r="F2089" s="68" t="str">
        <f>IFERROR(VLOOKUP($B2089,APガラス性能一覧!$A$2:$M$6097,5,0),"")</f>
        <v/>
      </c>
      <c r="G2089" s="68" t="str">
        <f>IFERROR(VLOOKUP($B2089,APガラス性能一覧!$A$2:$M$6097,6,0),"")</f>
        <v/>
      </c>
      <c r="H2089" s="68" t="str">
        <f>IFERROR(VLOOKUP($B2089,APガラス性能一覧!$A$2:$M$6097,7,0),"")</f>
        <v/>
      </c>
      <c r="I2089" s="68" t="str">
        <f>IFERROR(VLOOKUP($B2089,APガラス性能一覧!$A$2:$M$6097,8,0),"")</f>
        <v/>
      </c>
      <c r="J2089" s="68" t="str">
        <f>IFERROR(VLOOKUP($B2089,APガラス性能一覧!$A$2:$M$6097,9,0),"")</f>
        <v/>
      </c>
      <c r="K2089" s="68" t="str">
        <f>IFERROR(VLOOKUP($B2089,APガラス性能一覧!$A$2:$M$6097,10,0),"")</f>
        <v/>
      </c>
      <c r="L2089" s="68" t="str">
        <f>IFERROR(VLOOKUP($B2089,APガラス性能一覧!$A$2:$M$6097,11,0),"")</f>
        <v/>
      </c>
      <c r="M2089" s="68" t="str">
        <f>IFERROR(VLOOKUP($B2089,APガラス性能一覧!$A$2:$M$6097,12,0),"")</f>
        <v/>
      </c>
      <c r="N2089" s="68" t="str">
        <f>IFERROR(VLOOKUP($B2089,APガラス性能一覧!$A$2:$M$6097,13,0),"")</f>
        <v/>
      </c>
    </row>
    <row r="2090" spans="2:14" x14ac:dyDescent="0.4">
      <c r="B2090" s="68" t="str">
        <f>IF($D$2="","",IF($E$2=0.65,IFERROR(IF(INDEX(APガラス性能一覧!A:A,MATCH(ROW(B2084),APガラス性能一覧!$O:$O,0))="","",INDEX(APガラス性能一覧!A:A,MATCH(ROW(B2084),APガラス性能一覧!$O:$O,0))),""),IFERROR(IF(INDEX(APガラス性能一覧!A:A,MATCH(ROW(B2084),APガラス性能一覧!$N:$N,0))="","",INDEX(APガラス性能一覧!A:A,MATCH(ROW(B2084),APガラス性能一覧!$N:$N,0))),"")))</f>
        <v/>
      </c>
      <c r="C2090" s="68" t="str">
        <f>IFERROR(VLOOKUP($B2090,APガラス性能一覧!$A$2:$M$6097,2,0),"")</f>
        <v/>
      </c>
      <c r="D2090" s="68" t="str">
        <f>IFERROR(VLOOKUP($B2090,APガラス性能一覧!$A$2:$M$6097,3,0),"")</f>
        <v/>
      </c>
      <c r="E2090" s="68" t="str">
        <f>IFERROR(VLOOKUP($B2090,APガラス性能一覧!$A$2:$M$6097,4,0),"")</f>
        <v/>
      </c>
      <c r="F2090" s="68" t="str">
        <f>IFERROR(VLOOKUP($B2090,APガラス性能一覧!$A$2:$M$6097,5,0),"")</f>
        <v/>
      </c>
      <c r="G2090" s="68" t="str">
        <f>IFERROR(VLOOKUP($B2090,APガラス性能一覧!$A$2:$M$6097,6,0),"")</f>
        <v/>
      </c>
      <c r="H2090" s="68" t="str">
        <f>IFERROR(VLOOKUP($B2090,APガラス性能一覧!$A$2:$M$6097,7,0),"")</f>
        <v/>
      </c>
      <c r="I2090" s="68" t="str">
        <f>IFERROR(VLOOKUP($B2090,APガラス性能一覧!$A$2:$M$6097,8,0),"")</f>
        <v/>
      </c>
      <c r="J2090" s="68" t="str">
        <f>IFERROR(VLOOKUP($B2090,APガラス性能一覧!$A$2:$M$6097,9,0),"")</f>
        <v/>
      </c>
      <c r="K2090" s="68" t="str">
        <f>IFERROR(VLOOKUP($B2090,APガラス性能一覧!$A$2:$M$6097,10,0),"")</f>
        <v/>
      </c>
      <c r="L2090" s="68" t="str">
        <f>IFERROR(VLOOKUP($B2090,APガラス性能一覧!$A$2:$M$6097,11,0),"")</f>
        <v/>
      </c>
      <c r="M2090" s="68" t="str">
        <f>IFERROR(VLOOKUP($B2090,APガラス性能一覧!$A$2:$M$6097,12,0),"")</f>
        <v/>
      </c>
      <c r="N2090" s="68" t="str">
        <f>IFERROR(VLOOKUP($B2090,APガラス性能一覧!$A$2:$M$6097,13,0),"")</f>
        <v/>
      </c>
    </row>
    <row r="2091" spans="2:14" x14ac:dyDescent="0.4">
      <c r="B2091" s="68" t="str">
        <f>IF($D$2="","",IF($E$2=0.65,IFERROR(IF(INDEX(APガラス性能一覧!A:A,MATCH(ROW(B2085),APガラス性能一覧!$O:$O,0))="","",INDEX(APガラス性能一覧!A:A,MATCH(ROW(B2085),APガラス性能一覧!$O:$O,0))),""),IFERROR(IF(INDEX(APガラス性能一覧!A:A,MATCH(ROW(B2085),APガラス性能一覧!$N:$N,0))="","",INDEX(APガラス性能一覧!A:A,MATCH(ROW(B2085),APガラス性能一覧!$N:$N,0))),"")))</f>
        <v/>
      </c>
      <c r="C2091" s="68" t="str">
        <f>IFERROR(VLOOKUP($B2091,APガラス性能一覧!$A$2:$M$6097,2,0),"")</f>
        <v/>
      </c>
      <c r="D2091" s="68" t="str">
        <f>IFERROR(VLOOKUP($B2091,APガラス性能一覧!$A$2:$M$6097,3,0),"")</f>
        <v/>
      </c>
      <c r="E2091" s="68" t="str">
        <f>IFERROR(VLOOKUP($B2091,APガラス性能一覧!$A$2:$M$6097,4,0),"")</f>
        <v/>
      </c>
      <c r="F2091" s="68" t="str">
        <f>IFERROR(VLOOKUP($B2091,APガラス性能一覧!$A$2:$M$6097,5,0),"")</f>
        <v/>
      </c>
      <c r="G2091" s="68" t="str">
        <f>IFERROR(VLOOKUP($B2091,APガラス性能一覧!$A$2:$M$6097,6,0),"")</f>
        <v/>
      </c>
      <c r="H2091" s="68" t="str">
        <f>IFERROR(VLOOKUP($B2091,APガラス性能一覧!$A$2:$M$6097,7,0),"")</f>
        <v/>
      </c>
      <c r="I2091" s="68" t="str">
        <f>IFERROR(VLOOKUP($B2091,APガラス性能一覧!$A$2:$M$6097,8,0),"")</f>
        <v/>
      </c>
      <c r="J2091" s="68" t="str">
        <f>IFERROR(VLOOKUP($B2091,APガラス性能一覧!$A$2:$M$6097,9,0),"")</f>
        <v/>
      </c>
      <c r="K2091" s="68" t="str">
        <f>IFERROR(VLOOKUP($B2091,APガラス性能一覧!$A$2:$M$6097,10,0),"")</f>
        <v/>
      </c>
      <c r="L2091" s="68" t="str">
        <f>IFERROR(VLOOKUP($B2091,APガラス性能一覧!$A$2:$M$6097,11,0),"")</f>
        <v/>
      </c>
      <c r="M2091" s="68" t="str">
        <f>IFERROR(VLOOKUP($B2091,APガラス性能一覧!$A$2:$M$6097,12,0),"")</f>
        <v/>
      </c>
      <c r="N2091" s="68" t="str">
        <f>IFERROR(VLOOKUP($B2091,APガラス性能一覧!$A$2:$M$6097,13,0),"")</f>
        <v/>
      </c>
    </row>
    <row r="2092" spans="2:14" x14ac:dyDescent="0.4">
      <c r="B2092" s="68" t="str">
        <f>IF($D$2="","",IF($E$2=0.65,IFERROR(IF(INDEX(APガラス性能一覧!A:A,MATCH(ROW(B2086),APガラス性能一覧!$O:$O,0))="","",INDEX(APガラス性能一覧!A:A,MATCH(ROW(B2086),APガラス性能一覧!$O:$O,0))),""),IFERROR(IF(INDEX(APガラス性能一覧!A:A,MATCH(ROW(B2086),APガラス性能一覧!$N:$N,0))="","",INDEX(APガラス性能一覧!A:A,MATCH(ROW(B2086),APガラス性能一覧!$N:$N,0))),"")))</f>
        <v/>
      </c>
      <c r="C2092" s="68" t="str">
        <f>IFERROR(VLOOKUP($B2092,APガラス性能一覧!$A$2:$M$6097,2,0),"")</f>
        <v/>
      </c>
      <c r="D2092" s="68" t="str">
        <f>IFERROR(VLOOKUP($B2092,APガラス性能一覧!$A$2:$M$6097,3,0),"")</f>
        <v/>
      </c>
      <c r="E2092" s="68" t="str">
        <f>IFERROR(VLOOKUP($B2092,APガラス性能一覧!$A$2:$M$6097,4,0),"")</f>
        <v/>
      </c>
      <c r="F2092" s="68" t="str">
        <f>IFERROR(VLOOKUP($B2092,APガラス性能一覧!$A$2:$M$6097,5,0),"")</f>
        <v/>
      </c>
      <c r="G2092" s="68" t="str">
        <f>IFERROR(VLOOKUP($B2092,APガラス性能一覧!$A$2:$M$6097,6,0),"")</f>
        <v/>
      </c>
      <c r="H2092" s="68" t="str">
        <f>IFERROR(VLOOKUP($B2092,APガラス性能一覧!$A$2:$M$6097,7,0),"")</f>
        <v/>
      </c>
      <c r="I2092" s="68" t="str">
        <f>IFERROR(VLOOKUP($B2092,APガラス性能一覧!$A$2:$M$6097,8,0),"")</f>
        <v/>
      </c>
      <c r="J2092" s="68" t="str">
        <f>IFERROR(VLOOKUP($B2092,APガラス性能一覧!$A$2:$M$6097,9,0),"")</f>
        <v/>
      </c>
      <c r="K2092" s="68" t="str">
        <f>IFERROR(VLOOKUP($B2092,APガラス性能一覧!$A$2:$M$6097,10,0),"")</f>
        <v/>
      </c>
      <c r="L2092" s="68" t="str">
        <f>IFERROR(VLOOKUP($B2092,APガラス性能一覧!$A$2:$M$6097,11,0),"")</f>
        <v/>
      </c>
      <c r="M2092" s="68" t="str">
        <f>IFERROR(VLOOKUP($B2092,APガラス性能一覧!$A$2:$M$6097,12,0),"")</f>
        <v/>
      </c>
      <c r="N2092" s="68" t="str">
        <f>IFERROR(VLOOKUP($B2092,APガラス性能一覧!$A$2:$M$6097,13,0),"")</f>
        <v/>
      </c>
    </row>
    <row r="2093" spans="2:14" x14ac:dyDescent="0.4">
      <c r="B2093" s="68" t="str">
        <f>IF($D$2="","",IF($E$2=0.65,IFERROR(IF(INDEX(APガラス性能一覧!A:A,MATCH(ROW(B2087),APガラス性能一覧!$O:$O,0))="","",INDEX(APガラス性能一覧!A:A,MATCH(ROW(B2087),APガラス性能一覧!$O:$O,0))),""),IFERROR(IF(INDEX(APガラス性能一覧!A:A,MATCH(ROW(B2087),APガラス性能一覧!$N:$N,0))="","",INDEX(APガラス性能一覧!A:A,MATCH(ROW(B2087),APガラス性能一覧!$N:$N,0))),"")))</f>
        <v/>
      </c>
      <c r="C2093" s="68" t="str">
        <f>IFERROR(VLOOKUP($B2093,APガラス性能一覧!$A$2:$M$6097,2,0),"")</f>
        <v/>
      </c>
      <c r="D2093" s="68" t="str">
        <f>IFERROR(VLOOKUP($B2093,APガラス性能一覧!$A$2:$M$6097,3,0),"")</f>
        <v/>
      </c>
      <c r="E2093" s="68" t="str">
        <f>IFERROR(VLOOKUP($B2093,APガラス性能一覧!$A$2:$M$6097,4,0),"")</f>
        <v/>
      </c>
      <c r="F2093" s="68" t="str">
        <f>IFERROR(VLOOKUP($B2093,APガラス性能一覧!$A$2:$M$6097,5,0),"")</f>
        <v/>
      </c>
      <c r="G2093" s="68" t="str">
        <f>IFERROR(VLOOKUP($B2093,APガラス性能一覧!$A$2:$M$6097,6,0),"")</f>
        <v/>
      </c>
      <c r="H2093" s="68" t="str">
        <f>IFERROR(VLOOKUP($B2093,APガラス性能一覧!$A$2:$M$6097,7,0),"")</f>
        <v/>
      </c>
      <c r="I2093" s="68" t="str">
        <f>IFERROR(VLOOKUP($B2093,APガラス性能一覧!$A$2:$M$6097,8,0),"")</f>
        <v/>
      </c>
      <c r="J2093" s="68" t="str">
        <f>IFERROR(VLOOKUP($B2093,APガラス性能一覧!$A$2:$M$6097,9,0),"")</f>
        <v/>
      </c>
      <c r="K2093" s="68" t="str">
        <f>IFERROR(VLOOKUP($B2093,APガラス性能一覧!$A$2:$M$6097,10,0),"")</f>
        <v/>
      </c>
      <c r="L2093" s="68" t="str">
        <f>IFERROR(VLOOKUP($B2093,APガラス性能一覧!$A$2:$M$6097,11,0),"")</f>
        <v/>
      </c>
      <c r="M2093" s="68" t="str">
        <f>IFERROR(VLOOKUP($B2093,APガラス性能一覧!$A$2:$M$6097,12,0),"")</f>
        <v/>
      </c>
      <c r="N2093" s="68" t="str">
        <f>IFERROR(VLOOKUP($B2093,APガラス性能一覧!$A$2:$M$6097,13,0),"")</f>
        <v/>
      </c>
    </row>
    <row r="2094" spans="2:14" x14ac:dyDescent="0.4">
      <c r="B2094" s="68" t="str">
        <f>IF($D$2="","",IF($E$2=0.65,IFERROR(IF(INDEX(APガラス性能一覧!A:A,MATCH(ROW(B2088),APガラス性能一覧!$O:$O,0))="","",INDEX(APガラス性能一覧!A:A,MATCH(ROW(B2088),APガラス性能一覧!$O:$O,0))),""),IFERROR(IF(INDEX(APガラス性能一覧!A:A,MATCH(ROW(B2088),APガラス性能一覧!$N:$N,0))="","",INDEX(APガラス性能一覧!A:A,MATCH(ROW(B2088),APガラス性能一覧!$N:$N,0))),"")))</f>
        <v/>
      </c>
      <c r="C2094" s="68" t="str">
        <f>IFERROR(VLOOKUP($B2094,APガラス性能一覧!$A$2:$M$6097,2,0),"")</f>
        <v/>
      </c>
      <c r="D2094" s="68" t="str">
        <f>IFERROR(VLOOKUP($B2094,APガラス性能一覧!$A$2:$M$6097,3,0),"")</f>
        <v/>
      </c>
      <c r="E2094" s="68" t="str">
        <f>IFERROR(VLOOKUP($B2094,APガラス性能一覧!$A$2:$M$6097,4,0),"")</f>
        <v/>
      </c>
      <c r="F2094" s="68" t="str">
        <f>IFERROR(VLOOKUP($B2094,APガラス性能一覧!$A$2:$M$6097,5,0),"")</f>
        <v/>
      </c>
      <c r="G2094" s="68" t="str">
        <f>IFERROR(VLOOKUP($B2094,APガラス性能一覧!$A$2:$M$6097,6,0),"")</f>
        <v/>
      </c>
      <c r="H2094" s="68" t="str">
        <f>IFERROR(VLOOKUP($B2094,APガラス性能一覧!$A$2:$M$6097,7,0),"")</f>
        <v/>
      </c>
      <c r="I2094" s="68" t="str">
        <f>IFERROR(VLOOKUP($B2094,APガラス性能一覧!$A$2:$M$6097,8,0),"")</f>
        <v/>
      </c>
      <c r="J2094" s="68" t="str">
        <f>IFERROR(VLOOKUP($B2094,APガラス性能一覧!$A$2:$M$6097,9,0),"")</f>
        <v/>
      </c>
      <c r="K2094" s="68" t="str">
        <f>IFERROR(VLOOKUP($B2094,APガラス性能一覧!$A$2:$M$6097,10,0),"")</f>
        <v/>
      </c>
      <c r="L2094" s="68" t="str">
        <f>IFERROR(VLOOKUP($B2094,APガラス性能一覧!$A$2:$M$6097,11,0),"")</f>
        <v/>
      </c>
      <c r="M2094" s="68" t="str">
        <f>IFERROR(VLOOKUP($B2094,APガラス性能一覧!$A$2:$M$6097,12,0),"")</f>
        <v/>
      </c>
      <c r="N2094" s="68" t="str">
        <f>IFERROR(VLOOKUP($B2094,APガラス性能一覧!$A$2:$M$6097,13,0),"")</f>
        <v/>
      </c>
    </row>
    <row r="2095" spans="2:14" x14ac:dyDescent="0.4">
      <c r="B2095" s="68" t="str">
        <f>IF($D$2="","",IF($E$2=0.65,IFERROR(IF(INDEX(APガラス性能一覧!A:A,MATCH(ROW(B2089),APガラス性能一覧!$O:$O,0))="","",INDEX(APガラス性能一覧!A:A,MATCH(ROW(B2089),APガラス性能一覧!$O:$O,0))),""),IFERROR(IF(INDEX(APガラス性能一覧!A:A,MATCH(ROW(B2089),APガラス性能一覧!$N:$N,0))="","",INDEX(APガラス性能一覧!A:A,MATCH(ROW(B2089),APガラス性能一覧!$N:$N,0))),"")))</f>
        <v/>
      </c>
      <c r="C2095" s="68" t="str">
        <f>IFERROR(VLOOKUP($B2095,APガラス性能一覧!$A$2:$M$6097,2,0),"")</f>
        <v/>
      </c>
      <c r="D2095" s="68" t="str">
        <f>IFERROR(VLOOKUP($B2095,APガラス性能一覧!$A$2:$M$6097,3,0),"")</f>
        <v/>
      </c>
      <c r="E2095" s="68" t="str">
        <f>IFERROR(VLOOKUP($B2095,APガラス性能一覧!$A$2:$M$6097,4,0),"")</f>
        <v/>
      </c>
      <c r="F2095" s="68" t="str">
        <f>IFERROR(VLOOKUP($B2095,APガラス性能一覧!$A$2:$M$6097,5,0),"")</f>
        <v/>
      </c>
      <c r="G2095" s="68" t="str">
        <f>IFERROR(VLOOKUP($B2095,APガラス性能一覧!$A$2:$M$6097,6,0),"")</f>
        <v/>
      </c>
      <c r="H2095" s="68" t="str">
        <f>IFERROR(VLOOKUP($B2095,APガラス性能一覧!$A$2:$M$6097,7,0),"")</f>
        <v/>
      </c>
      <c r="I2095" s="68" t="str">
        <f>IFERROR(VLOOKUP($B2095,APガラス性能一覧!$A$2:$M$6097,8,0),"")</f>
        <v/>
      </c>
      <c r="J2095" s="68" t="str">
        <f>IFERROR(VLOOKUP($B2095,APガラス性能一覧!$A$2:$M$6097,9,0),"")</f>
        <v/>
      </c>
      <c r="K2095" s="68" t="str">
        <f>IFERROR(VLOOKUP($B2095,APガラス性能一覧!$A$2:$M$6097,10,0),"")</f>
        <v/>
      </c>
      <c r="L2095" s="68" t="str">
        <f>IFERROR(VLOOKUP($B2095,APガラス性能一覧!$A$2:$M$6097,11,0),"")</f>
        <v/>
      </c>
      <c r="M2095" s="68" t="str">
        <f>IFERROR(VLOOKUP($B2095,APガラス性能一覧!$A$2:$M$6097,12,0),"")</f>
        <v/>
      </c>
      <c r="N2095" s="68" t="str">
        <f>IFERROR(VLOOKUP($B2095,APガラス性能一覧!$A$2:$M$6097,13,0),"")</f>
        <v/>
      </c>
    </row>
    <row r="2096" spans="2:14" x14ac:dyDescent="0.4">
      <c r="B2096" s="68" t="str">
        <f>IF($D$2="","",IF($E$2=0.65,IFERROR(IF(INDEX(APガラス性能一覧!A:A,MATCH(ROW(B2090),APガラス性能一覧!$O:$O,0))="","",INDEX(APガラス性能一覧!A:A,MATCH(ROW(B2090),APガラス性能一覧!$O:$O,0))),""),IFERROR(IF(INDEX(APガラス性能一覧!A:A,MATCH(ROW(B2090),APガラス性能一覧!$N:$N,0))="","",INDEX(APガラス性能一覧!A:A,MATCH(ROW(B2090),APガラス性能一覧!$N:$N,0))),"")))</f>
        <v/>
      </c>
      <c r="C2096" s="68" t="str">
        <f>IFERROR(VLOOKUP($B2096,APガラス性能一覧!$A$2:$M$6097,2,0),"")</f>
        <v/>
      </c>
      <c r="D2096" s="68" t="str">
        <f>IFERROR(VLOOKUP($B2096,APガラス性能一覧!$A$2:$M$6097,3,0),"")</f>
        <v/>
      </c>
      <c r="E2096" s="68" t="str">
        <f>IFERROR(VLOOKUP($B2096,APガラス性能一覧!$A$2:$M$6097,4,0),"")</f>
        <v/>
      </c>
      <c r="F2096" s="68" t="str">
        <f>IFERROR(VLOOKUP($B2096,APガラス性能一覧!$A$2:$M$6097,5,0),"")</f>
        <v/>
      </c>
      <c r="G2096" s="68" t="str">
        <f>IFERROR(VLOOKUP($B2096,APガラス性能一覧!$A$2:$M$6097,6,0),"")</f>
        <v/>
      </c>
      <c r="H2096" s="68" t="str">
        <f>IFERROR(VLOOKUP($B2096,APガラス性能一覧!$A$2:$M$6097,7,0),"")</f>
        <v/>
      </c>
      <c r="I2096" s="68" t="str">
        <f>IFERROR(VLOOKUP($B2096,APガラス性能一覧!$A$2:$M$6097,8,0),"")</f>
        <v/>
      </c>
      <c r="J2096" s="68" t="str">
        <f>IFERROR(VLOOKUP($B2096,APガラス性能一覧!$A$2:$M$6097,9,0),"")</f>
        <v/>
      </c>
      <c r="K2096" s="68" t="str">
        <f>IFERROR(VLOOKUP($B2096,APガラス性能一覧!$A$2:$M$6097,10,0),"")</f>
        <v/>
      </c>
      <c r="L2096" s="68" t="str">
        <f>IFERROR(VLOOKUP($B2096,APガラス性能一覧!$A$2:$M$6097,11,0),"")</f>
        <v/>
      </c>
      <c r="M2096" s="68" t="str">
        <f>IFERROR(VLOOKUP($B2096,APガラス性能一覧!$A$2:$M$6097,12,0),"")</f>
        <v/>
      </c>
      <c r="N2096" s="68" t="str">
        <f>IFERROR(VLOOKUP($B2096,APガラス性能一覧!$A$2:$M$6097,13,0),"")</f>
        <v/>
      </c>
    </row>
    <row r="2097" spans="2:14" x14ac:dyDescent="0.4">
      <c r="B2097" s="68" t="str">
        <f>IF($D$2="","",IF($E$2=0.65,IFERROR(IF(INDEX(APガラス性能一覧!A:A,MATCH(ROW(B2091),APガラス性能一覧!$O:$O,0))="","",INDEX(APガラス性能一覧!A:A,MATCH(ROW(B2091),APガラス性能一覧!$O:$O,0))),""),IFERROR(IF(INDEX(APガラス性能一覧!A:A,MATCH(ROW(B2091),APガラス性能一覧!$N:$N,0))="","",INDEX(APガラス性能一覧!A:A,MATCH(ROW(B2091),APガラス性能一覧!$N:$N,0))),"")))</f>
        <v/>
      </c>
      <c r="C2097" s="68" t="str">
        <f>IFERROR(VLOOKUP($B2097,APガラス性能一覧!$A$2:$M$6097,2,0),"")</f>
        <v/>
      </c>
      <c r="D2097" s="68" t="str">
        <f>IFERROR(VLOOKUP($B2097,APガラス性能一覧!$A$2:$M$6097,3,0),"")</f>
        <v/>
      </c>
      <c r="E2097" s="68" t="str">
        <f>IFERROR(VLOOKUP($B2097,APガラス性能一覧!$A$2:$M$6097,4,0),"")</f>
        <v/>
      </c>
      <c r="F2097" s="68" t="str">
        <f>IFERROR(VLOOKUP($B2097,APガラス性能一覧!$A$2:$M$6097,5,0),"")</f>
        <v/>
      </c>
      <c r="G2097" s="68" t="str">
        <f>IFERROR(VLOOKUP($B2097,APガラス性能一覧!$A$2:$M$6097,6,0),"")</f>
        <v/>
      </c>
      <c r="H2097" s="68" t="str">
        <f>IFERROR(VLOOKUP($B2097,APガラス性能一覧!$A$2:$M$6097,7,0),"")</f>
        <v/>
      </c>
      <c r="I2097" s="68" t="str">
        <f>IFERROR(VLOOKUP($B2097,APガラス性能一覧!$A$2:$M$6097,8,0),"")</f>
        <v/>
      </c>
      <c r="J2097" s="68" t="str">
        <f>IFERROR(VLOOKUP($B2097,APガラス性能一覧!$A$2:$M$6097,9,0),"")</f>
        <v/>
      </c>
      <c r="K2097" s="68" t="str">
        <f>IFERROR(VLOOKUP($B2097,APガラス性能一覧!$A$2:$M$6097,10,0),"")</f>
        <v/>
      </c>
      <c r="L2097" s="68" t="str">
        <f>IFERROR(VLOOKUP($B2097,APガラス性能一覧!$A$2:$M$6097,11,0),"")</f>
        <v/>
      </c>
      <c r="M2097" s="68" t="str">
        <f>IFERROR(VLOOKUP($B2097,APガラス性能一覧!$A$2:$M$6097,12,0),"")</f>
        <v/>
      </c>
      <c r="N2097" s="68" t="str">
        <f>IFERROR(VLOOKUP($B2097,APガラス性能一覧!$A$2:$M$6097,13,0),"")</f>
        <v/>
      </c>
    </row>
    <row r="2098" spans="2:14" x14ac:dyDescent="0.4">
      <c r="B2098" s="68" t="str">
        <f>IF($D$2="","",IF($E$2=0.65,IFERROR(IF(INDEX(APガラス性能一覧!A:A,MATCH(ROW(B2092),APガラス性能一覧!$O:$O,0))="","",INDEX(APガラス性能一覧!A:A,MATCH(ROW(B2092),APガラス性能一覧!$O:$O,0))),""),IFERROR(IF(INDEX(APガラス性能一覧!A:A,MATCH(ROW(B2092),APガラス性能一覧!$N:$N,0))="","",INDEX(APガラス性能一覧!A:A,MATCH(ROW(B2092),APガラス性能一覧!$N:$N,0))),"")))</f>
        <v/>
      </c>
      <c r="C2098" s="68" t="str">
        <f>IFERROR(VLOOKUP($B2098,APガラス性能一覧!$A$2:$M$6097,2,0),"")</f>
        <v/>
      </c>
      <c r="D2098" s="68" t="str">
        <f>IFERROR(VLOOKUP($B2098,APガラス性能一覧!$A$2:$M$6097,3,0),"")</f>
        <v/>
      </c>
      <c r="E2098" s="68" t="str">
        <f>IFERROR(VLOOKUP($B2098,APガラス性能一覧!$A$2:$M$6097,4,0),"")</f>
        <v/>
      </c>
      <c r="F2098" s="68" t="str">
        <f>IFERROR(VLOOKUP($B2098,APガラス性能一覧!$A$2:$M$6097,5,0),"")</f>
        <v/>
      </c>
      <c r="G2098" s="68" t="str">
        <f>IFERROR(VLOOKUP($B2098,APガラス性能一覧!$A$2:$M$6097,6,0),"")</f>
        <v/>
      </c>
      <c r="H2098" s="68" t="str">
        <f>IFERROR(VLOOKUP($B2098,APガラス性能一覧!$A$2:$M$6097,7,0),"")</f>
        <v/>
      </c>
      <c r="I2098" s="68" t="str">
        <f>IFERROR(VLOOKUP($B2098,APガラス性能一覧!$A$2:$M$6097,8,0),"")</f>
        <v/>
      </c>
      <c r="J2098" s="68" t="str">
        <f>IFERROR(VLOOKUP($B2098,APガラス性能一覧!$A$2:$M$6097,9,0),"")</f>
        <v/>
      </c>
      <c r="K2098" s="68" t="str">
        <f>IFERROR(VLOOKUP($B2098,APガラス性能一覧!$A$2:$M$6097,10,0),"")</f>
        <v/>
      </c>
      <c r="L2098" s="68" t="str">
        <f>IFERROR(VLOOKUP($B2098,APガラス性能一覧!$A$2:$M$6097,11,0),"")</f>
        <v/>
      </c>
      <c r="M2098" s="68" t="str">
        <f>IFERROR(VLOOKUP($B2098,APガラス性能一覧!$A$2:$M$6097,12,0),"")</f>
        <v/>
      </c>
      <c r="N2098" s="68" t="str">
        <f>IFERROR(VLOOKUP($B2098,APガラス性能一覧!$A$2:$M$6097,13,0),"")</f>
        <v/>
      </c>
    </row>
    <row r="2099" spans="2:14" x14ac:dyDescent="0.4">
      <c r="B2099" s="68" t="str">
        <f>IF($D$2="","",IF($E$2=0.65,IFERROR(IF(INDEX(APガラス性能一覧!A:A,MATCH(ROW(B2093),APガラス性能一覧!$O:$O,0))="","",INDEX(APガラス性能一覧!A:A,MATCH(ROW(B2093),APガラス性能一覧!$O:$O,0))),""),IFERROR(IF(INDEX(APガラス性能一覧!A:A,MATCH(ROW(B2093),APガラス性能一覧!$N:$N,0))="","",INDEX(APガラス性能一覧!A:A,MATCH(ROW(B2093),APガラス性能一覧!$N:$N,0))),"")))</f>
        <v/>
      </c>
      <c r="C2099" s="68" t="str">
        <f>IFERROR(VLOOKUP($B2099,APガラス性能一覧!$A$2:$M$6097,2,0),"")</f>
        <v/>
      </c>
      <c r="D2099" s="68" t="str">
        <f>IFERROR(VLOOKUP($B2099,APガラス性能一覧!$A$2:$M$6097,3,0),"")</f>
        <v/>
      </c>
      <c r="E2099" s="68" t="str">
        <f>IFERROR(VLOOKUP($B2099,APガラス性能一覧!$A$2:$M$6097,4,0),"")</f>
        <v/>
      </c>
      <c r="F2099" s="68" t="str">
        <f>IFERROR(VLOOKUP($B2099,APガラス性能一覧!$A$2:$M$6097,5,0),"")</f>
        <v/>
      </c>
      <c r="G2099" s="68" t="str">
        <f>IFERROR(VLOOKUP($B2099,APガラス性能一覧!$A$2:$M$6097,6,0),"")</f>
        <v/>
      </c>
      <c r="H2099" s="68" t="str">
        <f>IFERROR(VLOOKUP($B2099,APガラス性能一覧!$A$2:$M$6097,7,0),"")</f>
        <v/>
      </c>
      <c r="I2099" s="68" t="str">
        <f>IFERROR(VLOOKUP($B2099,APガラス性能一覧!$A$2:$M$6097,8,0),"")</f>
        <v/>
      </c>
      <c r="J2099" s="68" t="str">
        <f>IFERROR(VLOOKUP($B2099,APガラス性能一覧!$A$2:$M$6097,9,0),"")</f>
        <v/>
      </c>
      <c r="K2099" s="68" t="str">
        <f>IFERROR(VLOOKUP($B2099,APガラス性能一覧!$A$2:$M$6097,10,0),"")</f>
        <v/>
      </c>
      <c r="L2099" s="68" t="str">
        <f>IFERROR(VLOOKUP($B2099,APガラス性能一覧!$A$2:$M$6097,11,0),"")</f>
        <v/>
      </c>
      <c r="M2099" s="68" t="str">
        <f>IFERROR(VLOOKUP($B2099,APガラス性能一覧!$A$2:$M$6097,12,0),"")</f>
        <v/>
      </c>
      <c r="N2099" s="68" t="str">
        <f>IFERROR(VLOOKUP($B2099,APガラス性能一覧!$A$2:$M$6097,13,0),"")</f>
        <v/>
      </c>
    </row>
    <row r="2100" spans="2:14" x14ac:dyDescent="0.4">
      <c r="B2100" s="68" t="str">
        <f>IF($D$2="","",IF($E$2=0.65,IFERROR(IF(INDEX(APガラス性能一覧!A:A,MATCH(ROW(B2094),APガラス性能一覧!$O:$O,0))="","",INDEX(APガラス性能一覧!A:A,MATCH(ROW(B2094),APガラス性能一覧!$O:$O,0))),""),IFERROR(IF(INDEX(APガラス性能一覧!A:A,MATCH(ROW(B2094),APガラス性能一覧!$N:$N,0))="","",INDEX(APガラス性能一覧!A:A,MATCH(ROW(B2094),APガラス性能一覧!$N:$N,0))),"")))</f>
        <v/>
      </c>
      <c r="C2100" s="68" t="str">
        <f>IFERROR(VLOOKUP($B2100,APガラス性能一覧!$A$2:$M$6097,2,0),"")</f>
        <v/>
      </c>
      <c r="D2100" s="68" t="str">
        <f>IFERROR(VLOOKUP($B2100,APガラス性能一覧!$A$2:$M$6097,3,0),"")</f>
        <v/>
      </c>
      <c r="E2100" s="68" t="str">
        <f>IFERROR(VLOOKUP($B2100,APガラス性能一覧!$A$2:$M$6097,4,0),"")</f>
        <v/>
      </c>
      <c r="F2100" s="68" t="str">
        <f>IFERROR(VLOOKUP($B2100,APガラス性能一覧!$A$2:$M$6097,5,0),"")</f>
        <v/>
      </c>
      <c r="G2100" s="68" t="str">
        <f>IFERROR(VLOOKUP($B2100,APガラス性能一覧!$A$2:$M$6097,6,0),"")</f>
        <v/>
      </c>
      <c r="H2100" s="68" t="str">
        <f>IFERROR(VLOOKUP($B2100,APガラス性能一覧!$A$2:$M$6097,7,0),"")</f>
        <v/>
      </c>
      <c r="I2100" s="68" t="str">
        <f>IFERROR(VLOOKUP($B2100,APガラス性能一覧!$A$2:$M$6097,8,0),"")</f>
        <v/>
      </c>
      <c r="J2100" s="68" t="str">
        <f>IFERROR(VLOOKUP($B2100,APガラス性能一覧!$A$2:$M$6097,9,0),"")</f>
        <v/>
      </c>
      <c r="K2100" s="68" t="str">
        <f>IFERROR(VLOOKUP($B2100,APガラス性能一覧!$A$2:$M$6097,10,0),"")</f>
        <v/>
      </c>
      <c r="L2100" s="68" t="str">
        <f>IFERROR(VLOOKUP($B2100,APガラス性能一覧!$A$2:$M$6097,11,0),"")</f>
        <v/>
      </c>
      <c r="M2100" s="68" t="str">
        <f>IFERROR(VLOOKUP($B2100,APガラス性能一覧!$A$2:$M$6097,12,0),"")</f>
        <v/>
      </c>
      <c r="N2100" s="68" t="str">
        <f>IFERROR(VLOOKUP($B2100,APガラス性能一覧!$A$2:$M$6097,13,0),"")</f>
        <v/>
      </c>
    </row>
    <row r="2101" spans="2:14" x14ac:dyDescent="0.4">
      <c r="B2101" s="68" t="str">
        <f>IF($D$2="","",IF($E$2=0.65,IFERROR(IF(INDEX(APガラス性能一覧!A:A,MATCH(ROW(B2095),APガラス性能一覧!$O:$O,0))="","",INDEX(APガラス性能一覧!A:A,MATCH(ROW(B2095),APガラス性能一覧!$O:$O,0))),""),IFERROR(IF(INDEX(APガラス性能一覧!A:A,MATCH(ROW(B2095),APガラス性能一覧!$N:$N,0))="","",INDEX(APガラス性能一覧!A:A,MATCH(ROW(B2095),APガラス性能一覧!$N:$N,0))),"")))</f>
        <v/>
      </c>
      <c r="C2101" s="68" t="str">
        <f>IFERROR(VLOOKUP($B2101,APガラス性能一覧!$A$2:$M$6097,2,0),"")</f>
        <v/>
      </c>
      <c r="D2101" s="68" t="str">
        <f>IFERROR(VLOOKUP($B2101,APガラス性能一覧!$A$2:$M$6097,3,0),"")</f>
        <v/>
      </c>
      <c r="E2101" s="68" t="str">
        <f>IFERROR(VLOOKUP($B2101,APガラス性能一覧!$A$2:$M$6097,4,0),"")</f>
        <v/>
      </c>
      <c r="F2101" s="68" t="str">
        <f>IFERROR(VLOOKUP($B2101,APガラス性能一覧!$A$2:$M$6097,5,0),"")</f>
        <v/>
      </c>
      <c r="G2101" s="68" t="str">
        <f>IFERROR(VLOOKUP($B2101,APガラス性能一覧!$A$2:$M$6097,6,0),"")</f>
        <v/>
      </c>
      <c r="H2101" s="68" t="str">
        <f>IFERROR(VLOOKUP($B2101,APガラス性能一覧!$A$2:$M$6097,7,0),"")</f>
        <v/>
      </c>
      <c r="I2101" s="68" t="str">
        <f>IFERROR(VLOOKUP($B2101,APガラス性能一覧!$A$2:$M$6097,8,0),"")</f>
        <v/>
      </c>
      <c r="J2101" s="68" t="str">
        <f>IFERROR(VLOOKUP($B2101,APガラス性能一覧!$A$2:$M$6097,9,0),"")</f>
        <v/>
      </c>
      <c r="K2101" s="68" t="str">
        <f>IFERROR(VLOOKUP($B2101,APガラス性能一覧!$A$2:$M$6097,10,0),"")</f>
        <v/>
      </c>
      <c r="L2101" s="68" t="str">
        <f>IFERROR(VLOOKUP($B2101,APガラス性能一覧!$A$2:$M$6097,11,0),"")</f>
        <v/>
      </c>
      <c r="M2101" s="68" t="str">
        <f>IFERROR(VLOOKUP($B2101,APガラス性能一覧!$A$2:$M$6097,12,0),"")</f>
        <v/>
      </c>
      <c r="N2101" s="68" t="str">
        <f>IFERROR(VLOOKUP($B2101,APガラス性能一覧!$A$2:$M$6097,13,0),"")</f>
        <v/>
      </c>
    </row>
    <row r="2102" spans="2:14" x14ac:dyDescent="0.4">
      <c r="B2102" s="68" t="str">
        <f>IF($D$2="","",IF($E$2=0.65,IFERROR(IF(INDEX(APガラス性能一覧!A:A,MATCH(ROW(B2096),APガラス性能一覧!$O:$O,0))="","",INDEX(APガラス性能一覧!A:A,MATCH(ROW(B2096),APガラス性能一覧!$O:$O,0))),""),IFERROR(IF(INDEX(APガラス性能一覧!A:A,MATCH(ROW(B2096),APガラス性能一覧!$N:$N,0))="","",INDEX(APガラス性能一覧!A:A,MATCH(ROW(B2096),APガラス性能一覧!$N:$N,0))),"")))</f>
        <v/>
      </c>
      <c r="C2102" s="68" t="str">
        <f>IFERROR(VLOOKUP($B2102,APガラス性能一覧!$A$2:$M$6097,2,0),"")</f>
        <v/>
      </c>
      <c r="D2102" s="68" t="str">
        <f>IFERROR(VLOOKUP($B2102,APガラス性能一覧!$A$2:$M$6097,3,0),"")</f>
        <v/>
      </c>
      <c r="E2102" s="68" t="str">
        <f>IFERROR(VLOOKUP($B2102,APガラス性能一覧!$A$2:$M$6097,4,0),"")</f>
        <v/>
      </c>
      <c r="F2102" s="68" t="str">
        <f>IFERROR(VLOOKUP($B2102,APガラス性能一覧!$A$2:$M$6097,5,0),"")</f>
        <v/>
      </c>
      <c r="G2102" s="68" t="str">
        <f>IFERROR(VLOOKUP($B2102,APガラス性能一覧!$A$2:$M$6097,6,0),"")</f>
        <v/>
      </c>
      <c r="H2102" s="68" t="str">
        <f>IFERROR(VLOOKUP($B2102,APガラス性能一覧!$A$2:$M$6097,7,0),"")</f>
        <v/>
      </c>
      <c r="I2102" s="68" t="str">
        <f>IFERROR(VLOOKUP($B2102,APガラス性能一覧!$A$2:$M$6097,8,0),"")</f>
        <v/>
      </c>
      <c r="J2102" s="68" t="str">
        <f>IFERROR(VLOOKUP($B2102,APガラス性能一覧!$A$2:$M$6097,9,0),"")</f>
        <v/>
      </c>
      <c r="K2102" s="68" t="str">
        <f>IFERROR(VLOOKUP($B2102,APガラス性能一覧!$A$2:$M$6097,10,0),"")</f>
        <v/>
      </c>
      <c r="L2102" s="68" t="str">
        <f>IFERROR(VLOOKUP($B2102,APガラス性能一覧!$A$2:$M$6097,11,0),"")</f>
        <v/>
      </c>
      <c r="M2102" s="68" t="str">
        <f>IFERROR(VLOOKUP($B2102,APガラス性能一覧!$A$2:$M$6097,12,0),"")</f>
        <v/>
      </c>
      <c r="N2102" s="68" t="str">
        <f>IFERROR(VLOOKUP($B2102,APガラス性能一覧!$A$2:$M$6097,13,0),"")</f>
        <v/>
      </c>
    </row>
    <row r="2103" spans="2:14" x14ac:dyDescent="0.4">
      <c r="B2103" s="68" t="str">
        <f>IF($D$2="","",IF($E$2=0.65,IFERROR(IF(INDEX(APガラス性能一覧!A:A,MATCH(ROW(B2097),APガラス性能一覧!$O:$O,0))="","",INDEX(APガラス性能一覧!A:A,MATCH(ROW(B2097),APガラス性能一覧!$O:$O,0))),""),IFERROR(IF(INDEX(APガラス性能一覧!A:A,MATCH(ROW(B2097),APガラス性能一覧!$N:$N,0))="","",INDEX(APガラス性能一覧!A:A,MATCH(ROW(B2097),APガラス性能一覧!$N:$N,0))),"")))</f>
        <v/>
      </c>
      <c r="C2103" s="68" t="str">
        <f>IFERROR(VLOOKUP($B2103,APガラス性能一覧!$A$2:$M$6097,2,0),"")</f>
        <v/>
      </c>
      <c r="D2103" s="68" t="str">
        <f>IFERROR(VLOOKUP($B2103,APガラス性能一覧!$A$2:$M$6097,3,0),"")</f>
        <v/>
      </c>
      <c r="E2103" s="68" t="str">
        <f>IFERROR(VLOOKUP($B2103,APガラス性能一覧!$A$2:$M$6097,4,0),"")</f>
        <v/>
      </c>
      <c r="F2103" s="68" t="str">
        <f>IFERROR(VLOOKUP($B2103,APガラス性能一覧!$A$2:$M$6097,5,0),"")</f>
        <v/>
      </c>
      <c r="G2103" s="68" t="str">
        <f>IFERROR(VLOOKUP($B2103,APガラス性能一覧!$A$2:$M$6097,6,0),"")</f>
        <v/>
      </c>
      <c r="H2103" s="68" t="str">
        <f>IFERROR(VLOOKUP($B2103,APガラス性能一覧!$A$2:$M$6097,7,0),"")</f>
        <v/>
      </c>
      <c r="I2103" s="68" t="str">
        <f>IFERROR(VLOOKUP($B2103,APガラス性能一覧!$A$2:$M$6097,8,0),"")</f>
        <v/>
      </c>
      <c r="J2103" s="68" t="str">
        <f>IFERROR(VLOOKUP($B2103,APガラス性能一覧!$A$2:$M$6097,9,0),"")</f>
        <v/>
      </c>
      <c r="K2103" s="68" t="str">
        <f>IFERROR(VLOOKUP($B2103,APガラス性能一覧!$A$2:$M$6097,10,0),"")</f>
        <v/>
      </c>
      <c r="L2103" s="68" t="str">
        <f>IFERROR(VLOOKUP($B2103,APガラス性能一覧!$A$2:$M$6097,11,0),"")</f>
        <v/>
      </c>
      <c r="M2103" s="68" t="str">
        <f>IFERROR(VLOOKUP($B2103,APガラス性能一覧!$A$2:$M$6097,12,0),"")</f>
        <v/>
      </c>
      <c r="N2103" s="68" t="str">
        <f>IFERROR(VLOOKUP($B2103,APガラス性能一覧!$A$2:$M$6097,13,0),"")</f>
        <v/>
      </c>
    </row>
    <row r="2104" spans="2:14" x14ac:dyDescent="0.4">
      <c r="B2104" s="68" t="str">
        <f>IF($D$2="","",IF($E$2=0.65,IFERROR(IF(INDEX(APガラス性能一覧!A:A,MATCH(ROW(B2098),APガラス性能一覧!$O:$O,0))="","",INDEX(APガラス性能一覧!A:A,MATCH(ROW(B2098),APガラス性能一覧!$O:$O,0))),""),IFERROR(IF(INDEX(APガラス性能一覧!A:A,MATCH(ROW(B2098),APガラス性能一覧!$N:$N,0))="","",INDEX(APガラス性能一覧!A:A,MATCH(ROW(B2098),APガラス性能一覧!$N:$N,0))),"")))</f>
        <v/>
      </c>
      <c r="C2104" s="68" t="str">
        <f>IFERROR(VLOOKUP($B2104,APガラス性能一覧!$A$2:$M$6097,2,0),"")</f>
        <v/>
      </c>
      <c r="D2104" s="68" t="str">
        <f>IFERROR(VLOOKUP($B2104,APガラス性能一覧!$A$2:$M$6097,3,0),"")</f>
        <v/>
      </c>
      <c r="E2104" s="68" t="str">
        <f>IFERROR(VLOOKUP($B2104,APガラス性能一覧!$A$2:$M$6097,4,0),"")</f>
        <v/>
      </c>
      <c r="F2104" s="68" t="str">
        <f>IFERROR(VLOOKUP($B2104,APガラス性能一覧!$A$2:$M$6097,5,0),"")</f>
        <v/>
      </c>
      <c r="G2104" s="68" t="str">
        <f>IFERROR(VLOOKUP($B2104,APガラス性能一覧!$A$2:$M$6097,6,0),"")</f>
        <v/>
      </c>
      <c r="H2104" s="68" t="str">
        <f>IFERROR(VLOOKUP($B2104,APガラス性能一覧!$A$2:$M$6097,7,0),"")</f>
        <v/>
      </c>
      <c r="I2104" s="68" t="str">
        <f>IFERROR(VLOOKUP($B2104,APガラス性能一覧!$A$2:$M$6097,8,0),"")</f>
        <v/>
      </c>
      <c r="J2104" s="68" t="str">
        <f>IFERROR(VLOOKUP($B2104,APガラス性能一覧!$A$2:$M$6097,9,0),"")</f>
        <v/>
      </c>
      <c r="K2104" s="68" t="str">
        <f>IFERROR(VLOOKUP($B2104,APガラス性能一覧!$A$2:$M$6097,10,0),"")</f>
        <v/>
      </c>
      <c r="L2104" s="68" t="str">
        <f>IFERROR(VLOOKUP($B2104,APガラス性能一覧!$A$2:$M$6097,11,0),"")</f>
        <v/>
      </c>
      <c r="M2104" s="68" t="str">
        <f>IFERROR(VLOOKUP($B2104,APガラス性能一覧!$A$2:$M$6097,12,0),"")</f>
        <v/>
      </c>
      <c r="N2104" s="68" t="str">
        <f>IFERROR(VLOOKUP($B2104,APガラス性能一覧!$A$2:$M$6097,13,0),"")</f>
        <v/>
      </c>
    </row>
    <row r="2105" spans="2:14" x14ac:dyDescent="0.4">
      <c r="B2105" s="68" t="str">
        <f>IF($D$2="","",IF($E$2=0.65,IFERROR(IF(INDEX(APガラス性能一覧!A:A,MATCH(ROW(B2099),APガラス性能一覧!$O:$O,0))="","",INDEX(APガラス性能一覧!A:A,MATCH(ROW(B2099),APガラス性能一覧!$O:$O,0))),""),IFERROR(IF(INDEX(APガラス性能一覧!A:A,MATCH(ROW(B2099),APガラス性能一覧!$N:$N,0))="","",INDEX(APガラス性能一覧!A:A,MATCH(ROW(B2099),APガラス性能一覧!$N:$N,0))),"")))</f>
        <v/>
      </c>
      <c r="C2105" s="68" t="str">
        <f>IFERROR(VLOOKUP($B2105,APガラス性能一覧!$A$2:$M$6097,2,0),"")</f>
        <v/>
      </c>
      <c r="D2105" s="68" t="str">
        <f>IFERROR(VLOOKUP($B2105,APガラス性能一覧!$A$2:$M$6097,3,0),"")</f>
        <v/>
      </c>
      <c r="E2105" s="68" t="str">
        <f>IFERROR(VLOOKUP($B2105,APガラス性能一覧!$A$2:$M$6097,4,0),"")</f>
        <v/>
      </c>
      <c r="F2105" s="68" t="str">
        <f>IFERROR(VLOOKUP($B2105,APガラス性能一覧!$A$2:$M$6097,5,0),"")</f>
        <v/>
      </c>
      <c r="G2105" s="68" t="str">
        <f>IFERROR(VLOOKUP($B2105,APガラス性能一覧!$A$2:$M$6097,6,0),"")</f>
        <v/>
      </c>
      <c r="H2105" s="68" t="str">
        <f>IFERROR(VLOOKUP($B2105,APガラス性能一覧!$A$2:$M$6097,7,0),"")</f>
        <v/>
      </c>
      <c r="I2105" s="68" t="str">
        <f>IFERROR(VLOOKUP($B2105,APガラス性能一覧!$A$2:$M$6097,8,0),"")</f>
        <v/>
      </c>
      <c r="J2105" s="68" t="str">
        <f>IFERROR(VLOOKUP($B2105,APガラス性能一覧!$A$2:$M$6097,9,0),"")</f>
        <v/>
      </c>
      <c r="K2105" s="68" t="str">
        <f>IFERROR(VLOOKUP($B2105,APガラス性能一覧!$A$2:$M$6097,10,0),"")</f>
        <v/>
      </c>
      <c r="L2105" s="68" t="str">
        <f>IFERROR(VLOOKUP($B2105,APガラス性能一覧!$A$2:$M$6097,11,0),"")</f>
        <v/>
      </c>
      <c r="M2105" s="68" t="str">
        <f>IFERROR(VLOOKUP($B2105,APガラス性能一覧!$A$2:$M$6097,12,0),"")</f>
        <v/>
      </c>
      <c r="N2105" s="68" t="str">
        <f>IFERROR(VLOOKUP($B2105,APガラス性能一覧!$A$2:$M$6097,13,0),"")</f>
        <v/>
      </c>
    </row>
    <row r="2106" spans="2:14" x14ac:dyDescent="0.4">
      <c r="B2106" s="68" t="str">
        <f>IF($D$2="","",IF($E$2=0.65,IFERROR(IF(INDEX(APガラス性能一覧!A:A,MATCH(ROW(B2100),APガラス性能一覧!$O:$O,0))="","",INDEX(APガラス性能一覧!A:A,MATCH(ROW(B2100),APガラス性能一覧!$O:$O,0))),""),IFERROR(IF(INDEX(APガラス性能一覧!A:A,MATCH(ROW(B2100),APガラス性能一覧!$N:$N,0))="","",INDEX(APガラス性能一覧!A:A,MATCH(ROW(B2100),APガラス性能一覧!$N:$N,0))),"")))</f>
        <v/>
      </c>
      <c r="C2106" s="68" t="str">
        <f>IFERROR(VLOOKUP($B2106,APガラス性能一覧!$A$2:$M$6097,2,0),"")</f>
        <v/>
      </c>
      <c r="D2106" s="68" t="str">
        <f>IFERROR(VLOOKUP($B2106,APガラス性能一覧!$A$2:$M$6097,3,0),"")</f>
        <v/>
      </c>
      <c r="E2106" s="68" t="str">
        <f>IFERROR(VLOOKUP($B2106,APガラス性能一覧!$A$2:$M$6097,4,0),"")</f>
        <v/>
      </c>
      <c r="F2106" s="68" t="str">
        <f>IFERROR(VLOOKUP($B2106,APガラス性能一覧!$A$2:$M$6097,5,0),"")</f>
        <v/>
      </c>
      <c r="G2106" s="68" t="str">
        <f>IFERROR(VLOOKUP($B2106,APガラス性能一覧!$A$2:$M$6097,6,0),"")</f>
        <v/>
      </c>
      <c r="H2106" s="68" t="str">
        <f>IFERROR(VLOOKUP($B2106,APガラス性能一覧!$A$2:$M$6097,7,0),"")</f>
        <v/>
      </c>
      <c r="I2106" s="68" t="str">
        <f>IFERROR(VLOOKUP($B2106,APガラス性能一覧!$A$2:$M$6097,8,0),"")</f>
        <v/>
      </c>
      <c r="J2106" s="68" t="str">
        <f>IFERROR(VLOOKUP($B2106,APガラス性能一覧!$A$2:$M$6097,9,0),"")</f>
        <v/>
      </c>
      <c r="K2106" s="68" t="str">
        <f>IFERROR(VLOOKUP($B2106,APガラス性能一覧!$A$2:$M$6097,10,0),"")</f>
        <v/>
      </c>
      <c r="L2106" s="68" t="str">
        <f>IFERROR(VLOOKUP($B2106,APガラス性能一覧!$A$2:$M$6097,11,0),"")</f>
        <v/>
      </c>
      <c r="M2106" s="68" t="str">
        <f>IFERROR(VLOOKUP($B2106,APガラス性能一覧!$A$2:$M$6097,12,0),"")</f>
        <v/>
      </c>
      <c r="N2106" s="68" t="str">
        <f>IFERROR(VLOOKUP($B2106,APガラス性能一覧!$A$2:$M$6097,13,0),"")</f>
        <v/>
      </c>
    </row>
    <row r="2107" spans="2:14" x14ac:dyDescent="0.4">
      <c r="B2107" s="68" t="str">
        <f>IF($D$2="","",IF($E$2=0.65,IFERROR(IF(INDEX(APガラス性能一覧!A:A,MATCH(ROW(B2101),APガラス性能一覧!$O:$O,0))="","",INDEX(APガラス性能一覧!A:A,MATCH(ROW(B2101),APガラス性能一覧!$O:$O,0))),""),IFERROR(IF(INDEX(APガラス性能一覧!A:A,MATCH(ROW(B2101),APガラス性能一覧!$N:$N,0))="","",INDEX(APガラス性能一覧!A:A,MATCH(ROW(B2101),APガラス性能一覧!$N:$N,0))),"")))</f>
        <v/>
      </c>
      <c r="C2107" s="68" t="str">
        <f>IFERROR(VLOOKUP($B2107,APガラス性能一覧!$A$2:$M$6097,2,0),"")</f>
        <v/>
      </c>
      <c r="D2107" s="68" t="str">
        <f>IFERROR(VLOOKUP($B2107,APガラス性能一覧!$A$2:$M$6097,3,0),"")</f>
        <v/>
      </c>
      <c r="E2107" s="68" t="str">
        <f>IFERROR(VLOOKUP($B2107,APガラス性能一覧!$A$2:$M$6097,4,0),"")</f>
        <v/>
      </c>
      <c r="F2107" s="68" t="str">
        <f>IFERROR(VLOOKUP($B2107,APガラス性能一覧!$A$2:$M$6097,5,0),"")</f>
        <v/>
      </c>
      <c r="G2107" s="68" t="str">
        <f>IFERROR(VLOOKUP($B2107,APガラス性能一覧!$A$2:$M$6097,6,0),"")</f>
        <v/>
      </c>
      <c r="H2107" s="68" t="str">
        <f>IFERROR(VLOOKUP($B2107,APガラス性能一覧!$A$2:$M$6097,7,0),"")</f>
        <v/>
      </c>
      <c r="I2107" s="68" t="str">
        <f>IFERROR(VLOOKUP($B2107,APガラス性能一覧!$A$2:$M$6097,8,0),"")</f>
        <v/>
      </c>
      <c r="J2107" s="68" t="str">
        <f>IFERROR(VLOOKUP($B2107,APガラス性能一覧!$A$2:$M$6097,9,0),"")</f>
        <v/>
      </c>
      <c r="K2107" s="68" t="str">
        <f>IFERROR(VLOOKUP($B2107,APガラス性能一覧!$A$2:$M$6097,10,0),"")</f>
        <v/>
      </c>
      <c r="L2107" s="68" t="str">
        <f>IFERROR(VLOOKUP($B2107,APガラス性能一覧!$A$2:$M$6097,11,0),"")</f>
        <v/>
      </c>
      <c r="M2107" s="68" t="str">
        <f>IFERROR(VLOOKUP($B2107,APガラス性能一覧!$A$2:$M$6097,12,0),"")</f>
        <v/>
      </c>
      <c r="N2107" s="68" t="str">
        <f>IFERROR(VLOOKUP($B2107,APガラス性能一覧!$A$2:$M$6097,13,0),"")</f>
        <v/>
      </c>
    </row>
    <row r="2108" spans="2:14" x14ac:dyDescent="0.4">
      <c r="B2108" s="68" t="str">
        <f>IF($D$2="","",IF($E$2=0.65,IFERROR(IF(INDEX(APガラス性能一覧!A:A,MATCH(ROW(B2102),APガラス性能一覧!$O:$O,0))="","",INDEX(APガラス性能一覧!A:A,MATCH(ROW(B2102),APガラス性能一覧!$O:$O,0))),""),IFERROR(IF(INDEX(APガラス性能一覧!A:A,MATCH(ROW(B2102),APガラス性能一覧!$N:$N,0))="","",INDEX(APガラス性能一覧!A:A,MATCH(ROW(B2102),APガラス性能一覧!$N:$N,0))),"")))</f>
        <v/>
      </c>
      <c r="C2108" s="68" t="str">
        <f>IFERROR(VLOOKUP($B2108,APガラス性能一覧!$A$2:$M$6097,2,0),"")</f>
        <v/>
      </c>
      <c r="D2108" s="68" t="str">
        <f>IFERROR(VLOOKUP($B2108,APガラス性能一覧!$A$2:$M$6097,3,0),"")</f>
        <v/>
      </c>
      <c r="E2108" s="68" t="str">
        <f>IFERROR(VLOOKUP($B2108,APガラス性能一覧!$A$2:$M$6097,4,0),"")</f>
        <v/>
      </c>
      <c r="F2108" s="68" t="str">
        <f>IFERROR(VLOOKUP($B2108,APガラス性能一覧!$A$2:$M$6097,5,0),"")</f>
        <v/>
      </c>
      <c r="G2108" s="68" t="str">
        <f>IFERROR(VLOOKUP($B2108,APガラス性能一覧!$A$2:$M$6097,6,0),"")</f>
        <v/>
      </c>
      <c r="H2108" s="68" t="str">
        <f>IFERROR(VLOOKUP($B2108,APガラス性能一覧!$A$2:$M$6097,7,0),"")</f>
        <v/>
      </c>
      <c r="I2108" s="68" t="str">
        <f>IFERROR(VLOOKUP($B2108,APガラス性能一覧!$A$2:$M$6097,8,0),"")</f>
        <v/>
      </c>
      <c r="J2108" s="68" t="str">
        <f>IFERROR(VLOOKUP($B2108,APガラス性能一覧!$A$2:$M$6097,9,0),"")</f>
        <v/>
      </c>
      <c r="K2108" s="68" t="str">
        <f>IFERROR(VLOOKUP($B2108,APガラス性能一覧!$A$2:$M$6097,10,0),"")</f>
        <v/>
      </c>
      <c r="L2108" s="68" t="str">
        <f>IFERROR(VLOOKUP($B2108,APガラス性能一覧!$A$2:$M$6097,11,0),"")</f>
        <v/>
      </c>
      <c r="M2108" s="68" t="str">
        <f>IFERROR(VLOOKUP($B2108,APガラス性能一覧!$A$2:$M$6097,12,0),"")</f>
        <v/>
      </c>
      <c r="N2108" s="68" t="str">
        <f>IFERROR(VLOOKUP($B2108,APガラス性能一覧!$A$2:$M$6097,13,0),"")</f>
        <v/>
      </c>
    </row>
    <row r="2109" spans="2:14" x14ac:dyDescent="0.4">
      <c r="B2109" s="68" t="str">
        <f>IF($D$2="","",IF($E$2=0.65,IFERROR(IF(INDEX(APガラス性能一覧!A:A,MATCH(ROW(B2103),APガラス性能一覧!$O:$O,0))="","",INDEX(APガラス性能一覧!A:A,MATCH(ROW(B2103),APガラス性能一覧!$O:$O,0))),""),IFERROR(IF(INDEX(APガラス性能一覧!A:A,MATCH(ROW(B2103),APガラス性能一覧!$N:$N,0))="","",INDEX(APガラス性能一覧!A:A,MATCH(ROW(B2103),APガラス性能一覧!$N:$N,0))),"")))</f>
        <v/>
      </c>
      <c r="C2109" s="68" t="str">
        <f>IFERROR(VLOOKUP($B2109,APガラス性能一覧!$A$2:$M$6097,2,0),"")</f>
        <v/>
      </c>
      <c r="D2109" s="68" t="str">
        <f>IFERROR(VLOOKUP($B2109,APガラス性能一覧!$A$2:$M$6097,3,0),"")</f>
        <v/>
      </c>
      <c r="E2109" s="68" t="str">
        <f>IFERROR(VLOOKUP($B2109,APガラス性能一覧!$A$2:$M$6097,4,0),"")</f>
        <v/>
      </c>
      <c r="F2109" s="68" t="str">
        <f>IFERROR(VLOOKUP($B2109,APガラス性能一覧!$A$2:$M$6097,5,0),"")</f>
        <v/>
      </c>
      <c r="G2109" s="68" t="str">
        <f>IFERROR(VLOOKUP($B2109,APガラス性能一覧!$A$2:$M$6097,6,0),"")</f>
        <v/>
      </c>
      <c r="H2109" s="68" t="str">
        <f>IFERROR(VLOOKUP($B2109,APガラス性能一覧!$A$2:$M$6097,7,0),"")</f>
        <v/>
      </c>
      <c r="I2109" s="68" t="str">
        <f>IFERROR(VLOOKUP($B2109,APガラス性能一覧!$A$2:$M$6097,8,0),"")</f>
        <v/>
      </c>
      <c r="J2109" s="68" t="str">
        <f>IFERROR(VLOOKUP($B2109,APガラス性能一覧!$A$2:$M$6097,9,0),"")</f>
        <v/>
      </c>
      <c r="K2109" s="68" t="str">
        <f>IFERROR(VLOOKUP($B2109,APガラス性能一覧!$A$2:$M$6097,10,0),"")</f>
        <v/>
      </c>
      <c r="L2109" s="68" t="str">
        <f>IFERROR(VLOOKUP($B2109,APガラス性能一覧!$A$2:$M$6097,11,0),"")</f>
        <v/>
      </c>
      <c r="M2109" s="68" t="str">
        <f>IFERROR(VLOOKUP($B2109,APガラス性能一覧!$A$2:$M$6097,12,0),"")</f>
        <v/>
      </c>
      <c r="N2109" s="68" t="str">
        <f>IFERROR(VLOOKUP($B2109,APガラス性能一覧!$A$2:$M$6097,13,0),"")</f>
        <v/>
      </c>
    </row>
    <row r="2110" spans="2:14" x14ac:dyDescent="0.4">
      <c r="B2110" s="68" t="str">
        <f>IF($D$2="","",IF($E$2=0.65,IFERROR(IF(INDEX(APガラス性能一覧!A:A,MATCH(ROW(B2104),APガラス性能一覧!$O:$O,0))="","",INDEX(APガラス性能一覧!A:A,MATCH(ROW(B2104),APガラス性能一覧!$O:$O,0))),""),IFERROR(IF(INDEX(APガラス性能一覧!A:A,MATCH(ROW(B2104),APガラス性能一覧!$N:$N,0))="","",INDEX(APガラス性能一覧!A:A,MATCH(ROW(B2104),APガラス性能一覧!$N:$N,0))),"")))</f>
        <v/>
      </c>
      <c r="C2110" s="68" t="str">
        <f>IFERROR(VLOOKUP($B2110,APガラス性能一覧!$A$2:$M$6097,2,0),"")</f>
        <v/>
      </c>
      <c r="D2110" s="68" t="str">
        <f>IFERROR(VLOOKUP($B2110,APガラス性能一覧!$A$2:$M$6097,3,0),"")</f>
        <v/>
      </c>
      <c r="E2110" s="68" t="str">
        <f>IFERROR(VLOOKUP($B2110,APガラス性能一覧!$A$2:$M$6097,4,0),"")</f>
        <v/>
      </c>
      <c r="F2110" s="68" t="str">
        <f>IFERROR(VLOOKUP($B2110,APガラス性能一覧!$A$2:$M$6097,5,0),"")</f>
        <v/>
      </c>
      <c r="G2110" s="68" t="str">
        <f>IFERROR(VLOOKUP($B2110,APガラス性能一覧!$A$2:$M$6097,6,0),"")</f>
        <v/>
      </c>
      <c r="H2110" s="68" t="str">
        <f>IFERROR(VLOOKUP($B2110,APガラス性能一覧!$A$2:$M$6097,7,0),"")</f>
        <v/>
      </c>
      <c r="I2110" s="68" t="str">
        <f>IFERROR(VLOOKUP($B2110,APガラス性能一覧!$A$2:$M$6097,8,0),"")</f>
        <v/>
      </c>
      <c r="J2110" s="68" t="str">
        <f>IFERROR(VLOOKUP($B2110,APガラス性能一覧!$A$2:$M$6097,9,0),"")</f>
        <v/>
      </c>
      <c r="K2110" s="68" t="str">
        <f>IFERROR(VLOOKUP($B2110,APガラス性能一覧!$A$2:$M$6097,10,0),"")</f>
        <v/>
      </c>
      <c r="L2110" s="68" t="str">
        <f>IFERROR(VLOOKUP($B2110,APガラス性能一覧!$A$2:$M$6097,11,0),"")</f>
        <v/>
      </c>
      <c r="M2110" s="68" t="str">
        <f>IFERROR(VLOOKUP($B2110,APガラス性能一覧!$A$2:$M$6097,12,0),"")</f>
        <v/>
      </c>
      <c r="N2110" s="68" t="str">
        <f>IFERROR(VLOOKUP($B2110,APガラス性能一覧!$A$2:$M$6097,13,0),"")</f>
        <v/>
      </c>
    </row>
    <row r="2111" spans="2:14" x14ac:dyDescent="0.4">
      <c r="B2111" s="68" t="str">
        <f>IF($D$2="","",IF($E$2=0.65,IFERROR(IF(INDEX(APガラス性能一覧!A:A,MATCH(ROW(B2105),APガラス性能一覧!$O:$O,0))="","",INDEX(APガラス性能一覧!A:A,MATCH(ROW(B2105),APガラス性能一覧!$O:$O,0))),""),IFERROR(IF(INDEX(APガラス性能一覧!A:A,MATCH(ROW(B2105),APガラス性能一覧!$N:$N,0))="","",INDEX(APガラス性能一覧!A:A,MATCH(ROW(B2105),APガラス性能一覧!$N:$N,0))),"")))</f>
        <v/>
      </c>
      <c r="C2111" s="68" t="str">
        <f>IFERROR(VLOOKUP($B2111,APガラス性能一覧!$A$2:$M$6097,2,0),"")</f>
        <v/>
      </c>
      <c r="D2111" s="68" t="str">
        <f>IFERROR(VLOOKUP($B2111,APガラス性能一覧!$A$2:$M$6097,3,0),"")</f>
        <v/>
      </c>
      <c r="E2111" s="68" t="str">
        <f>IFERROR(VLOOKUP($B2111,APガラス性能一覧!$A$2:$M$6097,4,0),"")</f>
        <v/>
      </c>
      <c r="F2111" s="68" t="str">
        <f>IFERROR(VLOOKUP($B2111,APガラス性能一覧!$A$2:$M$6097,5,0),"")</f>
        <v/>
      </c>
      <c r="G2111" s="68" t="str">
        <f>IFERROR(VLOOKUP($B2111,APガラス性能一覧!$A$2:$M$6097,6,0),"")</f>
        <v/>
      </c>
      <c r="H2111" s="68" t="str">
        <f>IFERROR(VLOOKUP($B2111,APガラス性能一覧!$A$2:$M$6097,7,0),"")</f>
        <v/>
      </c>
      <c r="I2111" s="68" t="str">
        <f>IFERROR(VLOOKUP($B2111,APガラス性能一覧!$A$2:$M$6097,8,0),"")</f>
        <v/>
      </c>
      <c r="J2111" s="68" t="str">
        <f>IFERROR(VLOOKUP($B2111,APガラス性能一覧!$A$2:$M$6097,9,0),"")</f>
        <v/>
      </c>
      <c r="K2111" s="68" t="str">
        <f>IFERROR(VLOOKUP($B2111,APガラス性能一覧!$A$2:$M$6097,10,0),"")</f>
        <v/>
      </c>
      <c r="L2111" s="68" t="str">
        <f>IFERROR(VLOOKUP($B2111,APガラス性能一覧!$A$2:$M$6097,11,0),"")</f>
        <v/>
      </c>
      <c r="M2111" s="68" t="str">
        <f>IFERROR(VLOOKUP($B2111,APガラス性能一覧!$A$2:$M$6097,12,0),"")</f>
        <v/>
      </c>
      <c r="N2111" s="68" t="str">
        <f>IFERROR(VLOOKUP($B2111,APガラス性能一覧!$A$2:$M$6097,13,0),"")</f>
        <v/>
      </c>
    </row>
    <row r="2112" spans="2:14" x14ac:dyDescent="0.4">
      <c r="B2112" s="68" t="str">
        <f>IF($D$2="","",IF($E$2=0.65,IFERROR(IF(INDEX(APガラス性能一覧!A:A,MATCH(ROW(B2106),APガラス性能一覧!$O:$O,0))="","",INDEX(APガラス性能一覧!A:A,MATCH(ROW(B2106),APガラス性能一覧!$O:$O,0))),""),IFERROR(IF(INDEX(APガラス性能一覧!A:A,MATCH(ROW(B2106),APガラス性能一覧!$N:$N,0))="","",INDEX(APガラス性能一覧!A:A,MATCH(ROW(B2106),APガラス性能一覧!$N:$N,0))),"")))</f>
        <v/>
      </c>
      <c r="C2112" s="68" t="str">
        <f>IFERROR(VLOOKUP($B2112,APガラス性能一覧!$A$2:$M$6097,2,0),"")</f>
        <v/>
      </c>
      <c r="D2112" s="68" t="str">
        <f>IFERROR(VLOOKUP($B2112,APガラス性能一覧!$A$2:$M$6097,3,0),"")</f>
        <v/>
      </c>
      <c r="E2112" s="68" t="str">
        <f>IFERROR(VLOOKUP($B2112,APガラス性能一覧!$A$2:$M$6097,4,0),"")</f>
        <v/>
      </c>
      <c r="F2112" s="68" t="str">
        <f>IFERROR(VLOOKUP($B2112,APガラス性能一覧!$A$2:$M$6097,5,0),"")</f>
        <v/>
      </c>
      <c r="G2112" s="68" t="str">
        <f>IFERROR(VLOOKUP($B2112,APガラス性能一覧!$A$2:$M$6097,6,0),"")</f>
        <v/>
      </c>
      <c r="H2112" s="68" t="str">
        <f>IFERROR(VLOOKUP($B2112,APガラス性能一覧!$A$2:$M$6097,7,0),"")</f>
        <v/>
      </c>
      <c r="I2112" s="68" t="str">
        <f>IFERROR(VLOOKUP($B2112,APガラス性能一覧!$A$2:$M$6097,8,0),"")</f>
        <v/>
      </c>
      <c r="J2112" s="68" t="str">
        <f>IFERROR(VLOOKUP($B2112,APガラス性能一覧!$A$2:$M$6097,9,0),"")</f>
        <v/>
      </c>
      <c r="K2112" s="68" t="str">
        <f>IFERROR(VLOOKUP($B2112,APガラス性能一覧!$A$2:$M$6097,10,0),"")</f>
        <v/>
      </c>
      <c r="L2112" s="68" t="str">
        <f>IFERROR(VLOOKUP($B2112,APガラス性能一覧!$A$2:$M$6097,11,0),"")</f>
        <v/>
      </c>
      <c r="M2112" s="68" t="str">
        <f>IFERROR(VLOOKUP($B2112,APガラス性能一覧!$A$2:$M$6097,12,0),"")</f>
        <v/>
      </c>
      <c r="N2112" s="68" t="str">
        <f>IFERROR(VLOOKUP($B2112,APガラス性能一覧!$A$2:$M$6097,13,0),"")</f>
        <v/>
      </c>
    </row>
    <row r="2113" spans="2:14" x14ac:dyDescent="0.4">
      <c r="B2113" s="68" t="str">
        <f>IF($D$2="","",IF($E$2=0.65,IFERROR(IF(INDEX(APガラス性能一覧!A:A,MATCH(ROW(B2107),APガラス性能一覧!$O:$O,0))="","",INDEX(APガラス性能一覧!A:A,MATCH(ROW(B2107),APガラス性能一覧!$O:$O,0))),""),IFERROR(IF(INDEX(APガラス性能一覧!A:A,MATCH(ROW(B2107),APガラス性能一覧!$N:$N,0))="","",INDEX(APガラス性能一覧!A:A,MATCH(ROW(B2107),APガラス性能一覧!$N:$N,0))),"")))</f>
        <v/>
      </c>
      <c r="C2113" s="68" t="str">
        <f>IFERROR(VLOOKUP($B2113,APガラス性能一覧!$A$2:$M$6097,2,0),"")</f>
        <v/>
      </c>
      <c r="D2113" s="68" t="str">
        <f>IFERROR(VLOOKUP($B2113,APガラス性能一覧!$A$2:$M$6097,3,0),"")</f>
        <v/>
      </c>
      <c r="E2113" s="68" t="str">
        <f>IFERROR(VLOOKUP($B2113,APガラス性能一覧!$A$2:$M$6097,4,0),"")</f>
        <v/>
      </c>
      <c r="F2113" s="68" t="str">
        <f>IFERROR(VLOOKUP($B2113,APガラス性能一覧!$A$2:$M$6097,5,0),"")</f>
        <v/>
      </c>
      <c r="G2113" s="68" t="str">
        <f>IFERROR(VLOOKUP($B2113,APガラス性能一覧!$A$2:$M$6097,6,0),"")</f>
        <v/>
      </c>
      <c r="H2113" s="68" t="str">
        <f>IFERROR(VLOOKUP($B2113,APガラス性能一覧!$A$2:$M$6097,7,0),"")</f>
        <v/>
      </c>
      <c r="I2113" s="68" t="str">
        <f>IFERROR(VLOOKUP($B2113,APガラス性能一覧!$A$2:$M$6097,8,0),"")</f>
        <v/>
      </c>
      <c r="J2113" s="68" t="str">
        <f>IFERROR(VLOOKUP($B2113,APガラス性能一覧!$A$2:$M$6097,9,0),"")</f>
        <v/>
      </c>
      <c r="K2113" s="68" t="str">
        <f>IFERROR(VLOOKUP($B2113,APガラス性能一覧!$A$2:$M$6097,10,0),"")</f>
        <v/>
      </c>
      <c r="L2113" s="68" t="str">
        <f>IFERROR(VLOOKUP($B2113,APガラス性能一覧!$A$2:$M$6097,11,0),"")</f>
        <v/>
      </c>
      <c r="M2113" s="68" t="str">
        <f>IFERROR(VLOOKUP($B2113,APガラス性能一覧!$A$2:$M$6097,12,0),"")</f>
        <v/>
      </c>
      <c r="N2113" s="68" t="str">
        <f>IFERROR(VLOOKUP($B2113,APガラス性能一覧!$A$2:$M$6097,13,0),"")</f>
        <v/>
      </c>
    </row>
    <row r="2114" spans="2:14" x14ac:dyDescent="0.4">
      <c r="B2114" s="68" t="str">
        <f>IF($D$2="","",IF($E$2=0.65,IFERROR(IF(INDEX(APガラス性能一覧!A:A,MATCH(ROW(B2108),APガラス性能一覧!$O:$O,0))="","",INDEX(APガラス性能一覧!A:A,MATCH(ROW(B2108),APガラス性能一覧!$O:$O,0))),""),IFERROR(IF(INDEX(APガラス性能一覧!A:A,MATCH(ROW(B2108),APガラス性能一覧!$N:$N,0))="","",INDEX(APガラス性能一覧!A:A,MATCH(ROW(B2108),APガラス性能一覧!$N:$N,0))),"")))</f>
        <v/>
      </c>
      <c r="C2114" s="68" t="str">
        <f>IFERROR(VLOOKUP($B2114,APガラス性能一覧!$A$2:$M$6097,2,0),"")</f>
        <v/>
      </c>
      <c r="D2114" s="68" t="str">
        <f>IFERROR(VLOOKUP($B2114,APガラス性能一覧!$A$2:$M$6097,3,0),"")</f>
        <v/>
      </c>
      <c r="E2114" s="68" t="str">
        <f>IFERROR(VLOOKUP($B2114,APガラス性能一覧!$A$2:$M$6097,4,0),"")</f>
        <v/>
      </c>
      <c r="F2114" s="68" t="str">
        <f>IFERROR(VLOOKUP($B2114,APガラス性能一覧!$A$2:$M$6097,5,0),"")</f>
        <v/>
      </c>
      <c r="G2114" s="68" t="str">
        <f>IFERROR(VLOOKUP($B2114,APガラス性能一覧!$A$2:$M$6097,6,0),"")</f>
        <v/>
      </c>
      <c r="H2114" s="68" t="str">
        <f>IFERROR(VLOOKUP($B2114,APガラス性能一覧!$A$2:$M$6097,7,0),"")</f>
        <v/>
      </c>
      <c r="I2114" s="68" t="str">
        <f>IFERROR(VLOOKUP($B2114,APガラス性能一覧!$A$2:$M$6097,8,0),"")</f>
        <v/>
      </c>
      <c r="J2114" s="68" t="str">
        <f>IFERROR(VLOOKUP($B2114,APガラス性能一覧!$A$2:$M$6097,9,0),"")</f>
        <v/>
      </c>
      <c r="K2114" s="68" t="str">
        <f>IFERROR(VLOOKUP($B2114,APガラス性能一覧!$A$2:$M$6097,10,0),"")</f>
        <v/>
      </c>
      <c r="L2114" s="68" t="str">
        <f>IFERROR(VLOOKUP($B2114,APガラス性能一覧!$A$2:$M$6097,11,0),"")</f>
        <v/>
      </c>
      <c r="M2114" s="68" t="str">
        <f>IFERROR(VLOOKUP($B2114,APガラス性能一覧!$A$2:$M$6097,12,0),"")</f>
        <v/>
      </c>
      <c r="N2114" s="68" t="str">
        <f>IFERROR(VLOOKUP($B2114,APガラス性能一覧!$A$2:$M$6097,13,0),"")</f>
        <v/>
      </c>
    </row>
    <row r="2115" spans="2:14" x14ac:dyDescent="0.4">
      <c r="B2115" s="68" t="str">
        <f>IF($D$2="","",IF($E$2=0.65,IFERROR(IF(INDEX(APガラス性能一覧!A:A,MATCH(ROW(B2109),APガラス性能一覧!$O:$O,0))="","",INDEX(APガラス性能一覧!A:A,MATCH(ROW(B2109),APガラス性能一覧!$O:$O,0))),""),IFERROR(IF(INDEX(APガラス性能一覧!A:A,MATCH(ROW(B2109),APガラス性能一覧!$N:$N,0))="","",INDEX(APガラス性能一覧!A:A,MATCH(ROW(B2109),APガラス性能一覧!$N:$N,0))),"")))</f>
        <v/>
      </c>
      <c r="C2115" s="68" t="str">
        <f>IFERROR(VLOOKUP($B2115,APガラス性能一覧!$A$2:$M$6097,2,0),"")</f>
        <v/>
      </c>
      <c r="D2115" s="68" t="str">
        <f>IFERROR(VLOOKUP($B2115,APガラス性能一覧!$A$2:$M$6097,3,0),"")</f>
        <v/>
      </c>
      <c r="E2115" s="68" t="str">
        <f>IFERROR(VLOOKUP($B2115,APガラス性能一覧!$A$2:$M$6097,4,0),"")</f>
        <v/>
      </c>
      <c r="F2115" s="68" t="str">
        <f>IFERROR(VLOOKUP($B2115,APガラス性能一覧!$A$2:$M$6097,5,0),"")</f>
        <v/>
      </c>
      <c r="G2115" s="68" t="str">
        <f>IFERROR(VLOOKUP($B2115,APガラス性能一覧!$A$2:$M$6097,6,0),"")</f>
        <v/>
      </c>
      <c r="H2115" s="68" t="str">
        <f>IFERROR(VLOOKUP($B2115,APガラス性能一覧!$A$2:$M$6097,7,0),"")</f>
        <v/>
      </c>
      <c r="I2115" s="68" t="str">
        <f>IFERROR(VLOOKUP($B2115,APガラス性能一覧!$A$2:$M$6097,8,0),"")</f>
        <v/>
      </c>
      <c r="J2115" s="68" t="str">
        <f>IFERROR(VLOOKUP($B2115,APガラス性能一覧!$A$2:$M$6097,9,0),"")</f>
        <v/>
      </c>
      <c r="K2115" s="68" t="str">
        <f>IFERROR(VLOOKUP($B2115,APガラス性能一覧!$A$2:$M$6097,10,0),"")</f>
        <v/>
      </c>
      <c r="L2115" s="68" t="str">
        <f>IFERROR(VLOOKUP($B2115,APガラス性能一覧!$A$2:$M$6097,11,0),"")</f>
        <v/>
      </c>
      <c r="M2115" s="68" t="str">
        <f>IFERROR(VLOOKUP($B2115,APガラス性能一覧!$A$2:$M$6097,12,0),"")</f>
        <v/>
      </c>
      <c r="N2115" s="68" t="str">
        <f>IFERROR(VLOOKUP($B2115,APガラス性能一覧!$A$2:$M$6097,13,0),"")</f>
        <v/>
      </c>
    </row>
    <row r="2116" spans="2:14" x14ac:dyDescent="0.4">
      <c r="B2116" s="68" t="str">
        <f>IF($D$2="","",IF($E$2=0.65,IFERROR(IF(INDEX(APガラス性能一覧!A:A,MATCH(ROW(B2110),APガラス性能一覧!$O:$O,0))="","",INDEX(APガラス性能一覧!A:A,MATCH(ROW(B2110),APガラス性能一覧!$O:$O,0))),""),IFERROR(IF(INDEX(APガラス性能一覧!A:A,MATCH(ROW(B2110),APガラス性能一覧!$N:$N,0))="","",INDEX(APガラス性能一覧!A:A,MATCH(ROW(B2110),APガラス性能一覧!$N:$N,0))),"")))</f>
        <v/>
      </c>
      <c r="C2116" s="68" t="str">
        <f>IFERROR(VLOOKUP($B2116,APガラス性能一覧!$A$2:$M$6097,2,0),"")</f>
        <v/>
      </c>
      <c r="D2116" s="68" t="str">
        <f>IFERROR(VLOOKUP($B2116,APガラス性能一覧!$A$2:$M$6097,3,0),"")</f>
        <v/>
      </c>
      <c r="E2116" s="68" t="str">
        <f>IFERROR(VLOOKUP($B2116,APガラス性能一覧!$A$2:$M$6097,4,0),"")</f>
        <v/>
      </c>
      <c r="F2116" s="68" t="str">
        <f>IFERROR(VLOOKUP($B2116,APガラス性能一覧!$A$2:$M$6097,5,0),"")</f>
        <v/>
      </c>
      <c r="G2116" s="68" t="str">
        <f>IFERROR(VLOOKUP($B2116,APガラス性能一覧!$A$2:$M$6097,6,0),"")</f>
        <v/>
      </c>
      <c r="H2116" s="68" t="str">
        <f>IFERROR(VLOOKUP($B2116,APガラス性能一覧!$A$2:$M$6097,7,0),"")</f>
        <v/>
      </c>
      <c r="I2116" s="68" t="str">
        <f>IFERROR(VLOOKUP($B2116,APガラス性能一覧!$A$2:$M$6097,8,0),"")</f>
        <v/>
      </c>
      <c r="J2116" s="68" t="str">
        <f>IFERROR(VLOOKUP($B2116,APガラス性能一覧!$A$2:$M$6097,9,0),"")</f>
        <v/>
      </c>
      <c r="K2116" s="68" t="str">
        <f>IFERROR(VLOOKUP($B2116,APガラス性能一覧!$A$2:$M$6097,10,0),"")</f>
        <v/>
      </c>
      <c r="L2116" s="68" t="str">
        <f>IFERROR(VLOOKUP($B2116,APガラス性能一覧!$A$2:$M$6097,11,0),"")</f>
        <v/>
      </c>
      <c r="M2116" s="68" t="str">
        <f>IFERROR(VLOOKUP($B2116,APガラス性能一覧!$A$2:$M$6097,12,0),"")</f>
        <v/>
      </c>
      <c r="N2116" s="68" t="str">
        <f>IFERROR(VLOOKUP($B2116,APガラス性能一覧!$A$2:$M$6097,13,0),"")</f>
        <v/>
      </c>
    </row>
    <row r="2117" spans="2:14" x14ac:dyDescent="0.4">
      <c r="B2117" s="68" t="str">
        <f>IF($D$2="","",IF($E$2=0.65,IFERROR(IF(INDEX(APガラス性能一覧!A:A,MATCH(ROW(B2111),APガラス性能一覧!$O:$O,0))="","",INDEX(APガラス性能一覧!A:A,MATCH(ROW(B2111),APガラス性能一覧!$O:$O,0))),""),IFERROR(IF(INDEX(APガラス性能一覧!A:A,MATCH(ROW(B2111),APガラス性能一覧!$N:$N,0))="","",INDEX(APガラス性能一覧!A:A,MATCH(ROW(B2111),APガラス性能一覧!$N:$N,0))),"")))</f>
        <v/>
      </c>
      <c r="C2117" s="68" t="str">
        <f>IFERROR(VLOOKUP($B2117,APガラス性能一覧!$A$2:$M$6097,2,0),"")</f>
        <v/>
      </c>
      <c r="D2117" s="68" t="str">
        <f>IFERROR(VLOOKUP($B2117,APガラス性能一覧!$A$2:$M$6097,3,0),"")</f>
        <v/>
      </c>
      <c r="E2117" s="68" t="str">
        <f>IFERROR(VLOOKUP($B2117,APガラス性能一覧!$A$2:$M$6097,4,0),"")</f>
        <v/>
      </c>
      <c r="F2117" s="68" t="str">
        <f>IFERROR(VLOOKUP($B2117,APガラス性能一覧!$A$2:$M$6097,5,0),"")</f>
        <v/>
      </c>
      <c r="G2117" s="68" t="str">
        <f>IFERROR(VLOOKUP($B2117,APガラス性能一覧!$A$2:$M$6097,6,0),"")</f>
        <v/>
      </c>
      <c r="H2117" s="68" t="str">
        <f>IFERROR(VLOOKUP($B2117,APガラス性能一覧!$A$2:$M$6097,7,0),"")</f>
        <v/>
      </c>
      <c r="I2117" s="68" t="str">
        <f>IFERROR(VLOOKUP($B2117,APガラス性能一覧!$A$2:$M$6097,8,0),"")</f>
        <v/>
      </c>
      <c r="J2117" s="68" t="str">
        <f>IFERROR(VLOOKUP($B2117,APガラス性能一覧!$A$2:$M$6097,9,0),"")</f>
        <v/>
      </c>
      <c r="K2117" s="68" t="str">
        <f>IFERROR(VLOOKUP($B2117,APガラス性能一覧!$A$2:$M$6097,10,0),"")</f>
        <v/>
      </c>
      <c r="L2117" s="68" t="str">
        <f>IFERROR(VLOOKUP($B2117,APガラス性能一覧!$A$2:$M$6097,11,0),"")</f>
        <v/>
      </c>
      <c r="M2117" s="68" t="str">
        <f>IFERROR(VLOOKUP($B2117,APガラス性能一覧!$A$2:$M$6097,12,0),"")</f>
        <v/>
      </c>
      <c r="N2117" s="68" t="str">
        <f>IFERROR(VLOOKUP($B2117,APガラス性能一覧!$A$2:$M$6097,13,0),"")</f>
        <v/>
      </c>
    </row>
    <row r="2118" spans="2:14" x14ac:dyDescent="0.4">
      <c r="B2118" s="68" t="str">
        <f>IF($D$2="","",IF($E$2=0.65,IFERROR(IF(INDEX(APガラス性能一覧!A:A,MATCH(ROW(B2112),APガラス性能一覧!$O:$O,0))="","",INDEX(APガラス性能一覧!A:A,MATCH(ROW(B2112),APガラス性能一覧!$O:$O,0))),""),IFERROR(IF(INDEX(APガラス性能一覧!A:A,MATCH(ROW(B2112),APガラス性能一覧!$N:$N,0))="","",INDEX(APガラス性能一覧!A:A,MATCH(ROW(B2112),APガラス性能一覧!$N:$N,0))),"")))</f>
        <v/>
      </c>
      <c r="C2118" s="68" t="str">
        <f>IFERROR(VLOOKUP($B2118,APガラス性能一覧!$A$2:$M$6097,2,0),"")</f>
        <v/>
      </c>
      <c r="D2118" s="68" t="str">
        <f>IFERROR(VLOOKUP($B2118,APガラス性能一覧!$A$2:$M$6097,3,0),"")</f>
        <v/>
      </c>
      <c r="E2118" s="68" t="str">
        <f>IFERROR(VLOOKUP($B2118,APガラス性能一覧!$A$2:$M$6097,4,0),"")</f>
        <v/>
      </c>
      <c r="F2118" s="68" t="str">
        <f>IFERROR(VLOOKUP($B2118,APガラス性能一覧!$A$2:$M$6097,5,0),"")</f>
        <v/>
      </c>
      <c r="G2118" s="68" t="str">
        <f>IFERROR(VLOOKUP($B2118,APガラス性能一覧!$A$2:$M$6097,6,0),"")</f>
        <v/>
      </c>
      <c r="H2118" s="68" t="str">
        <f>IFERROR(VLOOKUP($B2118,APガラス性能一覧!$A$2:$M$6097,7,0),"")</f>
        <v/>
      </c>
      <c r="I2118" s="68" t="str">
        <f>IFERROR(VLOOKUP($B2118,APガラス性能一覧!$A$2:$M$6097,8,0),"")</f>
        <v/>
      </c>
      <c r="J2118" s="68" t="str">
        <f>IFERROR(VLOOKUP($B2118,APガラス性能一覧!$A$2:$M$6097,9,0),"")</f>
        <v/>
      </c>
      <c r="K2118" s="68" t="str">
        <f>IFERROR(VLOOKUP($B2118,APガラス性能一覧!$A$2:$M$6097,10,0),"")</f>
        <v/>
      </c>
      <c r="L2118" s="68" t="str">
        <f>IFERROR(VLOOKUP($B2118,APガラス性能一覧!$A$2:$M$6097,11,0),"")</f>
        <v/>
      </c>
      <c r="M2118" s="68" t="str">
        <f>IFERROR(VLOOKUP($B2118,APガラス性能一覧!$A$2:$M$6097,12,0),"")</f>
        <v/>
      </c>
      <c r="N2118" s="68" t="str">
        <f>IFERROR(VLOOKUP($B2118,APガラス性能一覧!$A$2:$M$6097,13,0),"")</f>
        <v/>
      </c>
    </row>
    <row r="2119" spans="2:14" x14ac:dyDescent="0.4">
      <c r="B2119" s="68" t="str">
        <f>IF($D$2="","",IF($E$2=0.65,IFERROR(IF(INDEX(APガラス性能一覧!A:A,MATCH(ROW(B2113),APガラス性能一覧!$O:$O,0))="","",INDEX(APガラス性能一覧!A:A,MATCH(ROW(B2113),APガラス性能一覧!$O:$O,0))),""),IFERROR(IF(INDEX(APガラス性能一覧!A:A,MATCH(ROW(B2113),APガラス性能一覧!$N:$N,0))="","",INDEX(APガラス性能一覧!A:A,MATCH(ROW(B2113),APガラス性能一覧!$N:$N,0))),"")))</f>
        <v/>
      </c>
      <c r="C2119" s="68" t="str">
        <f>IFERROR(VLOOKUP($B2119,APガラス性能一覧!$A$2:$M$6097,2,0),"")</f>
        <v/>
      </c>
      <c r="D2119" s="68" t="str">
        <f>IFERROR(VLOOKUP($B2119,APガラス性能一覧!$A$2:$M$6097,3,0),"")</f>
        <v/>
      </c>
      <c r="E2119" s="68" t="str">
        <f>IFERROR(VLOOKUP($B2119,APガラス性能一覧!$A$2:$M$6097,4,0),"")</f>
        <v/>
      </c>
      <c r="F2119" s="68" t="str">
        <f>IFERROR(VLOOKUP($B2119,APガラス性能一覧!$A$2:$M$6097,5,0),"")</f>
        <v/>
      </c>
      <c r="G2119" s="68" t="str">
        <f>IFERROR(VLOOKUP($B2119,APガラス性能一覧!$A$2:$M$6097,6,0),"")</f>
        <v/>
      </c>
      <c r="H2119" s="68" t="str">
        <f>IFERROR(VLOOKUP($B2119,APガラス性能一覧!$A$2:$M$6097,7,0),"")</f>
        <v/>
      </c>
      <c r="I2119" s="68" t="str">
        <f>IFERROR(VLOOKUP($B2119,APガラス性能一覧!$A$2:$M$6097,8,0),"")</f>
        <v/>
      </c>
      <c r="J2119" s="68" t="str">
        <f>IFERROR(VLOOKUP($B2119,APガラス性能一覧!$A$2:$M$6097,9,0),"")</f>
        <v/>
      </c>
      <c r="K2119" s="68" t="str">
        <f>IFERROR(VLOOKUP($B2119,APガラス性能一覧!$A$2:$M$6097,10,0),"")</f>
        <v/>
      </c>
      <c r="L2119" s="68" t="str">
        <f>IFERROR(VLOOKUP($B2119,APガラス性能一覧!$A$2:$M$6097,11,0),"")</f>
        <v/>
      </c>
      <c r="M2119" s="68" t="str">
        <f>IFERROR(VLOOKUP($B2119,APガラス性能一覧!$A$2:$M$6097,12,0),"")</f>
        <v/>
      </c>
      <c r="N2119" s="68" t="str">
        <f>IFERROR(VLOOKUP($B2119,APガラス性能一覧!$A$2:$M$6097,13,0),"")</f>
        <v/>
      </c>
    </row>
    <row r="2120" spans="2:14" x14ac:dyDescent="0.4">
      <c r="B2120" s="68" t="str">
        <f>IF($D$2="","",IF($E$2=0.65,IFERROR(IF(INDEX(APガラス性能一覧!A:A,MATCH(ROW(B2114),APガラス性能一覧!$O:$O,0))="","",INDEX(APガラス性能一覧!A:A,MATCH(ROW(B2114),APガラス性能一覧!$O:$O,0))),""),IFERROR(IF(INDEX(APガラス性能一覧!A:A,MATCH(ROW(B2114),APガラス性能一覧!$N:$N,0))="","",INDEX(APガラス性能一覧!A:A,MATCH(ROW(B2114),APガラス性能一覧!$N:$N,0))),"")))</f>
        <v/>
      </c>
      <c r="C2120" s="68" t="str">
        <f>IFERROR(VLOOKUP($B2120,APガラス性能一覧!$A$2:$M$6097,2,0),"")</f>
        <v/>
      </c>
      <c r="D2120" s="68" t="str">
        <f>IFERROR(VLOOKUP($B2120,APガラス性能一覧!$A$2:$M$6097,3,0),"")</f>
        <v/>
      </c>
      <c r="E2120" s="68" t="str">
        <f>IFERROR(VLOOKUP($B2120,APガラス性能一覧!$A$2:$M$6097,4,0),"")</f>
        <v/>
      </c>
      <c r="F2120" s="68" t="str">
        <f>IFERROR(VLOOKUP($B2120,APガラス性能一覧!$A$2:$M$6097,5,0),"")</f>
        <v/>
      </c>
      <c r="G2120" s="68" t="str">
        <f>IFERROR(VLOOKUP($B2120,APガラス性能一覧!$A$2:$M$6097,6,0),"")</f>
        <v/>
      </c>
      <c r="H2120" s="68" t="str">
        <f>IFERROR(VLOOKUP($B2120,APガラス性能一覧!$A$2:$M$6097,7,0),"")</f>
        <v/>
      </c>
      <c r="I2120" s="68" t="str">
        <f>IFERROR(VLOOKUP($B2120,APガラス性能一覧!$A$2:$M$6097,8,0),"")</f>
        <v/>
      </c>
      <c r="J2120" s="68" t="str">
        <f>IFERROR(VLOOKUP($B2120,APガラス性能一覧!$A$2:$M$6097,9,0),"")</f>
        <v/>
      </c>
      <c r="K2120" s="68" t="str">
        <f>IFERROR(VLOOKUP($B2120,APガラス性能一覧!$A$2:$M$6097,10,0),"")</f>
        <v/>
      </c>
      <c r="L2120" s="68" t="str">
        <f>IFERROR(VLOOKUP($B2120,APガラス性能一覧!$A$2:$M$6097,11,0),"")</f>
        <v/>
      </c>
      <c r="M2120" s="68" t="str">
        <f>IFERROR(VLOOKUP($B2120,APガラス性能一覧!$A$2:$M$6097,12,0),"")</f>
        <v/>
      </c>
      <c r="N2120" s="68" t="str">
        <f>IFERROR(VLOOKUP($B2120,APガラス性能一覧!$A$2:$M$6097,13,0),"")</f>
        <v/>
      </c>
    </row>
    <row r="2121" spans="2:14" x14ac:dyDescent="0.4">
      <c r="B2121" s="68" t="str">
        <f>IF($D$2="","",IF($E$2=0.65,IFERROR(IF(INDEX(APガラス性能一覧!A:A,MATCH(ROW(B2115),APガラス性能一覧!$O:$O,0))="","",INDEX(APガラス性能一覧!A:A,MATCH(ROW(B2115),APガラス性能一覧!$O:$O,0))),""),IFERROR(IF(INDEX(APガラス性能一覧!A:A,MATCH(ROW(B2115),APガラス性能一覧!$N:$N,0))="","",INDEX(APガラス性能一覧!A:A,MATCH(ROW(B2115),APガラス性能一覧!$N:$N,0))),"")))</f>
        <v/>
      </c>
      <c r="C2121" s="68" t="str">
        <f>IFERROR(VLOOKUP($B2121,APガラス性能一覧!$A$2:$M$6097,2,0),"")</f>
        <v/>
      </c>
      <c r="D2121" s="68" t="str">
        <f>IFERROR(VLOOKUP($B2121,APガラス性能一覧!$A$2:$M$6097,3,0),"")</f>
        <v/>
      </c>
      <c r="E2121" s="68" t="str">
        <f>IFERROR(VLOOKUP($B2121,APガラス性能一覧!$A$2:$M$6097,4,0),"")</f>
        <v/>
      </c>
      <c r="F2121" s="68" t="str">
        <f>IFERROR(VLOOKUP($B2121,APガラス性能一覧!$A$2:$M$6097,5,0),"")</f>
        <v/>
      </c>
      <c r="G2121" s="68" t="str">
        <f>IFERROR(VLOOKUP($B2121,APガラス性能一覧!$A$2:$M$6097,6,0),"")</f>
        <v/>
      </c>
      <c r="H2121" s="68" t="str">
        <f>IFERROR(VLOOKUP($B2121,APガラス性能一覧!$A$2:$M$6097,7,0),"")</f>
        <v/>
      </c>
      <c r="I2121" s="68" t="str">
        <f>IFERROR(VLOOKUP($B2121,APガラス性能一覧!$A$2:$M$6097,8,0),"")</f>
        <v/>
      </c>
      <c r="J2121" s="68" t="str">
        <f>IFERROR(VLOOKUP($B2121,APガラス性能一覧!$A$2:$M$6097,9,0),"")</f>
        <v/>
      </c>
      <c r="K2121" s="68" t="str">
        <f>IFERROR(VLOOKUP($B2121,APガラス性能一覧!$A$2:$M$6097,10,0),"")</f>
        <v/>
      </c>
      <c r="L2121" s="68" t="str">
        <f>IFERROR(VLOOKUP($B2121,APガラス性能一覧!$A$2:$M$6097,11,0),"")</f>
        <v/>
      </c>
      <c r="M2121" s="68" t="str">
        <f>IFERROR(VLOOKUP($B2121,APガラス性能一覧!$A$2:$M$6097,12,0),"")</f>
        <v/>
      </c>
      <c r="N2121" s="68" t="str">
        <f>IFERROR(VLOOKUP($B2121,APガラス性能一覧!$A$2:$M$6097,13,0),"")</f>
        <v/>
      </c>
    </row>
    <row r="2122" spans="2:14" x14ac:dyDescent="0.4">
      <c r="B2122" s="68" t="str">
        <f>IF($D$2="","",IF($E$2=0.65,IFERROR(IF(INDEX(APガラス性能一覧!A:A,MATCH(ROW(B2116),APガラス性能一覧!$O:$O,0))="","",INDEX(APガラス性能一覧!A:A,MATCH(ROW(B2116),APガラス性能一覧!$O:$O,0))),""),IFERROR(IF(INDEX(APガラス性能一覧!A:A,MATCH(ROW(B2116),APガラス性能一覧!$N:$N,0))="","",INDEX(APガラス性能一覧!A:A,MATCH(ROW(B2116),APガラス性能一覧!$N:$N,0))),"")))</f>
        <v/>
      </c>
      <c r="C2122" s="68" t="str">
        <f>IFERROR(VLOOKUP($B2122,APガラス性能一覧!$A$2:$M$6097,2,0),"")</f>
        <v/>
      </c>
      <c r="D2122" s="68" t="str">
        <f>IFERROR(VLOOKUP($B2122,APガラス性能一覧!$A$2:$M$6097,3,0),"")</f>
        <v/>
      </c>
      <c r="E2122" s="68" t="str">
        <f>IFERROR(VLOOKUP($B2122,APガラス性能一覧!$A$2:$M$6097,4,0),"")</f>
        <v/>
      </c>
      <c r="F2122" s="68" t="str">
        <f>IFERROR(VLOOKUP($B2122,APガラス性能一覧!$A$2:$M$6097,5,0),"")</f>
        <v/>
      </c>
      <c r="G2122" s="68" t="str">
        <f>IFERROR(VLOOKUP($B2122,APガラス性能一覧!$A$2:$M$6097,6,0),"")</f>
        <v/>
      </c>
      <c r="H2122" s="68" t="str">
        <f>IFERROR(VLOOKUP($B2122,APガラス性能一覧!$A$2:$M$6097,7,0),"")</f>
        <v/>
      </c>
      <c r="I2122" s="68" t="str">
        <f>IFERROR(VLOOKUP($B2122,APガラス性能一覧!$A$2:$M$6097,8,0),"")</f>
        <v/>
      </c>
      <c r="J2122" s="68" t="str">
        <f>IFERROR(VLOOKUP($B2122,APガラス性能一覧!$A$2:$M$6097,9,0),"")</f>
        <v/>
      </c>
      <c r="K2122" s="68" t="str">
        <f>IFERROR(VLOOKUP($B2122,APガラス性能一覧!$A$2:$M$6097,10,0),"")</f>
        <v/>
      </c>
      <c r="L2122" s="68" t="str">
        <f>IFERROR(VLOOKUP($B2122,APガラス性能一覧!$A$2:$M$6097,11,0),"")</f>
        <v/>
      </c>
      <c r="M2122" s="68" t="str">
        <f>IFERROR(VLOOKUP($B2122,APガラス性能一覧!$A$2:$M$6097,12,0),"")</f>
        <v/>
      </c>
      <c r="N2122" s="68" t="str">
        <f>IFERROR(VLOOKUP($B2122,APガラス性能一覧!$A$2:$M$6097,13,0),"")</f>
        <v/>
      </c>
    </row>
    <row r="2123" spans="2:14" x14ac:dyDescent="0.4">
      <c r="B2123" s="68" t="str">
        <f>IF($D$2="","",IF($E$2=0.65,IFERROR(IF(INDEX(APガラス性能一覧!A:A,MATCH(ROW(B2117),APガラス性能一覧!$O:$O,0))="","",INDEX(APガラス性能一覧!A:A,MATCH(ROW(B2117),APガラス性能一覧!$O:$O,0))),""),IFERROR(IF(INDEX(APガラス性能一覧!A:A,MATCH(ROW(B2117),APガラス性能一覧!$N:$N,0))="","",INDEX(APガラス性能一覧!A:A,MATCH(ROW(B2117),APガラス性能一覧!$N:$N,0))),"")))</f>
        <v/>
      </c>
      <c r="C2123" s="68" t="str">
        <f>IFERROR(VLOOKUP($B2123,APガラス性能一覧!$A$2:$M$6097,2,0),"")</f>
        <v/>
      </c>
      <c r="D2123" s="68" t="str">
        <f>IFERROR(VLOOKUP($B2123,APガラス性能一覧!$A$2:$M$6097,3,0),"")</f>
        <v/>
      </c>
      <c r="E2123" s="68" t="str">
        <f>IFERROR(VLOOKUP($B2123,APガラス性能一覧!$A$2:$M$6097,4,0),"")</f>
        <v/>
      </c>
      <c r="F2123" s="68" t="str">
        <f>IFERROR(VLOOKUP($B2123,APガラス性能一覧!$A$2:$M$6097,5,0),"")</f>
        <v/>
      </c>
      <c r="G2123" s="68" t="str">
        <f>IFERROR(VLOOKUP($B2123,APガラス性能一覧!$A$2:$M$6097,6,0),"")</f>
        <v/>
      </c>
      <c r="H2123" s="68" t="str">
        <f>IFERROR(VLOOKUP($B2123,APガラス性能一覧!$A$2:$M$6097,7,0),"")</f>
        <v/>
      </c>
      <c r="I2123" s="68" t="str">
        <f>IFERROR(VLOOKUP($B2123,APガラス性能一覧!$A$2:$M$6097,8,0),"")</f>
        <v/>
      </c>
      <c r="J2123" s="68" t="str">
        <f>IFERROR(VLOOKUP($B2123,APガラス性能一覧!$A$2:$M$6097,9,0),"")</f>
        <v/>
      </c>
      <c r="K2123" s="68" t="str">
        <f>IFERROR(VLOOKUP($B2123,APガラス性能一覧!$A$2:$M$6097,10,0),"")</f>
        <v/>
      </c>
      <c r="L2123" s="68" t="str">
        <f>IFERROR(VLOOKUP($B2123,APガラス性能一覧!$A$2:$M$6097,11,0),"")</f>
        <v/>
      </c>
      <c r="M2123" s="68" t="str">
        <f>IFERROR(VLOOKUP($B2123,APガラス性能一覧!$A$2:$M$6097,12,0),"")</f>
        <v/>
      </c>
      <c r="N2123" s="68" t="str">
        <f>IFERROR(VLOOKUP($B2123,APガラス性能一覧!$A$2:$M$6097,13,0),"")</f>
        <v/>
      </c>
    </row>
    <row r="2124" spans="2:14" x14ac:dyDescent="0.4">
      <c r="B2124" s="68" t="str">
        <f>IF($D$2="","",IF($E$2=0.65,IFERROR(IF(INDEX(APガラス性能一覧!A:A,MATCH(ROW(B2118),APガラス性能一覧!$O:$O,0))="","",INDEX(APガラス性能一覧!A:A,MATCH(ROW(B2118),APガラス性能一覧!$O:$O,0))),""),IFERROR(IF(INDEX(APガラス性能一覧!A:A,MATCH(ROW(B2118),APガラス性能一覧!$N:$N,0))="","",INDEX(APガラス性能一覧!A:A,MATCH(ROW(B2118),APガラス性能一覧!$N:$N,0))),"")))</f>
        <v/>
      </c>
      <c r="C2124" s="68" t="str">
        <f>IFERROR(VLOOKUP($B2124,APガラス性能一覧!$A$2:$M$6097,2,0),"")</f>
        <v/>
      </c>
      <c r="D2124" s="68" t="str">
        <f>IFERROR(VLOOKUP($B2124,APガラス性能一覧!$A$2:$M$6097,3,0),"")</f>
        <v/>
      </c>
      <c r="E2124" s="68" t="str">
        <f>IFERROR(VLOOKUP($B2124,APガラス性能一覧!$A$2:$M$6097,4,0),"")</f>
        <v/>
      </c>
      <c r="F2124" s="68" t="str">
        <f>IFERROR(VLOOKUP($B2124,APガラス性能一覧!$A$2:$M$6097,5,0),"")</f>
        <v/>
      </c>
      <c r="G2124" s="68" t="str">
        <f>IFERROR(VLOOKUP($B2124,APガラス性能一覧!$A$2:$M$6097,6,0),"")</f>
        <v/>
      </c>
      <c r="H2124" s="68" t="str">
        <f>IFERROR(VLOOKUP($B2124,APガラス性能一覧!$A$2:$M$6097,7,0),"")</f>
        <v/>
      </c>
      <c r="I2124" s="68" t="str">
        <f>IFERROR(VLOOKUP($B2124,APガラス性能一覧!$A$2:$M$6097,8,0),"")</f>
        <v/>
      </c>
      <c r="J2124" s="68" t="str">
        <f>IFERROR(VLOOKUP($B2124,APガラス性能一覧!$A$2:$M$6097,9,0),"")</f>
        <v/>
      </c>
      <c r="K2124" s="68" t="str">
        <f>IFERROR(VLOOKUP($B2124,APガラス性能一覧!$A$2:$M$6097,10,0),"")</f>
        <v/>
      </c>
      <c r="L2124" s="68" t="str">
        <f>IFERROR(VLOOKUP($B2124,APガラス性能一覧!$A$2:$M$6097,11,0),"")</f>
        <v/>
      </c>
      <c r="M2124" s="68" t="str">
        <f>IFERROR(VLOOKUP($B2124,APガラス性能一覧!$A$2:$M$6097,12,0),"")</f>
        <v/>
      </c>
      <c r="N2124" s="68" t="str">
        <f>IFERROR(VLOOKUP($B2124,APガラス性能一覧!$A$2:$M$6097,13,0),"")</f>
        <v/>
      </c>
    </row>
    <row r="2125" spans="2:14" x14ac:dyDescent="0.4">
      <c r="B2125" s="68" t="str">
        <f>IF($D$2="","",IF($E$2=0.65,IFERROR(IF(INDEX(APガラス性能一覧!A:A,MATCH(ROW(B2119),APガラス性能一覧!$O:$O,0))="","",INDEX(APガラス性能一覧!A:A,MATCH(ROW(B2119),APガラス性能一覧!$O:$O,0))),""),IFERROR(IF(INDEX(APガラス性能一覧!A:A,MATCH(ROW(B2119),APガラス性能一覧!$N:$N,0))="","",INDEX(APガラス性能一覧!A:A,MATCH(ROW(B2119),APガラス性能一覧!$N:$N,0))),"")))</f>
        <v/>
      </c>
      <c r="C2125" s="68" t="str">
        <f>IFERROR(VLOOKUP($B2125,APガラス性能一覧!$A$2:$M$6097,2,0),"")</f>
        <v/>
      </c>
      <c r="D2125" s="68" t="str">
        <f>IFERROR(VLOOKUP($B2125,APガラス性能一覧!$A$2:$M$6097,3,0),"")</f>
        <v/>
      </c>
      <c r="E2125" s="68" t="str">
        <f>IFERROR(VLOOKUP($B2125,APガラス性能一覧!$A$2:$M$6097,4,0),"")</f>
        <v/>
      </c>
      <c r="F2125" s="68" t="str">
        <f>IFERROR(VLOOKUP($B2125,APガラス性能一覧!$A$2:$M$6097,5,0),"")</f>
        <v/>
      </c>
      <c r="G2125" s="68" t="str">
        <f>IFERROR(VLOOKUP($B2125,APガラス性能一覧!$A$2:$M$6097,6,0),"")</f>
        <v/>
      </c>
      <c r="H2125" s="68" t="str">
        <f>IFERROR(VLOOKUP($B2125,APガラス性能一覧!$A$2:$M$6097,7,0),"")</f>
        <v/>
      </c>
      <c r="I2125" s="68" t="str">
        <f>IFERROR(VLOOKUP($B2125,APガラス性能一覧!$A$2:$M$6097,8,0),"")</f>
        <v/>
      </c>
      <c r="J2125" s="68" t="str">
        <f>IFERROR(VLOOKUP($B2125,APガラス性能一覧!$A$2:$M$6097,9,0),"")</f>
        <v/>
      </c>
      <c r="K2125" s="68" t="str">
        <f>IFERROR(VLOOKUP($B2125,APガラス性能一覧!$A$2:$M$6097,10,0),"")</f>
        <v/>
      </c>
      <c r="L2125" s="68" t="str">
        <f>IFERROR(VLOOKUP($B2125,APガラス性能一覧!$A$2:$M$6097,11,0),"")</f>
        <v/>
      </c>
      <c r="M2125" s="68" t="str">
        <f>IFERROR(VLOOKUP($B2125,APガラス性能一覧!$A$2:$M$6097,12,0),"")</f>
        <v/>
      </c>
      <c r="N2125" s="68" t="str">
        <f>IFERROR(VLOOKUP($B2125,APガラス性能一覧!$A$2:$M$6097,13,0),"")</f>
        <v/>
      </c>
    </row>
    <row r="2126" spans="2:14" x14ac:dyDescent="0.4">
      <c r="B2126" s="68" t="str">
        <f>IF($D$2="","",IF($E$2=0.65,IFERROR(IF(INDEX(APガラス性能一覧!A:A,MATCH(ROW(B2120),APガラス性能一覧!$O:$O,0))="","",INDEX(APガラス性能一覧!A:A,MATCH(ROW(B2120),APガラス性能一覧!$O:$O,0))),""),IFERROR(IF(INDEX(APガラス性能一覧!A:A,MATCH(ROW(B2120),APガラス性能一覧!$N:$N,0))="","",INDEX(APガラス性能一覧!A:A,MATCH(ROW(B2120),APガラス性能一覧!$N:$N,0))),"")))</f>
        <v/>
      </c>
      <c r="C2126" s="68" t="str">
        <f>IFERROR(VLOOKUP($B2126,APガラス性能一覧!$A$2:$M$6097,2,0),"")</f>
        <v/>
      </c>
      <c r="D2126" s="68" t="str">
        <f>IFERROR(VLOOKUP($B2126,APガラス性能一覧!$A$2:$M$6097,3,0),"")</f>
        <v/>
      </c>
      <c r="E2126" s="68" t="str">
        <f>IFERROR(VLOOKUP($B2126,APガラス性能一覧!$A$2:$M$6097,4,0),"")</f>
        <v/>
      </c>
      <c r="F2126" s="68" t="str">
        <f>IFERROR(VLOOKUP($B2126,APガラス性能一覧!$A$2:$M$6097,5,0),"")</f>
        <v/>
      </c>
      <c r="G2126" s="68" t="str">
        <f>IFERROR(VLOOKUP($B2126,APガラス性能一覧!$A$2:$M$6097,6,0),"")</f>
        <v/>
      </c>
      <c r="H2126" s="68" t="str">
        <f>IFERROR(VLOOKUP($B2126,APガラス性能一覧!$A$2:$M$6097,7,0),"")</f>
        <v/>
      </c>
      <c r="I2126" s="68" t="str">
        <f>IFERROR(VLOOKUP($B2126,APガラス性能一覧!$A$2:$M$6097,8,0),"")</f>
        <v/>
      </c>
      <c r="J2126" s="68" t="str">
        <f>IFERROR(VLOOKUP($B2126,APガラス性能一覧!$A$2:$M$6097,9,0),"")</f>
        <v/>
      </c>
      <c r="K2126" s="68" t="str">
        <f>IFERROR(VLOOKUP($B2126,APガラス性能一覧!$A$2:$M$6097,10,0),"")</f>
        <v/>
      </c>
      <c r="L2126" s="68" t="str">
        <f>IFERROR(VLOOKUP($B2126,APガラス性能一覧!$A$2:$M$6097,11,0),"")</f>
        <v/>
      </c>
      <c r="M2126" s="68" t="str">
        <f>IFERROR(VLOOKUP($B2126,APガラス性能一覧!$A$2:$M$6097,12,0),"")</f>
        <v/>
      </c>
      <c r="N2126" s="68" t="str">
        <f>IFERROR(VLOOKUP($B2126,APガラス性能一覧!$A$2:$M$6097,13,0),"")</f>
        <v/>
      </c>
    </row>
    <row r="2127" spans="2:14" x14ac:dyDescent="0.4">
      <c r="B2127" s="68" t="str">
        <f>IF($D$2="","",IF($E$2=0.65,IFERROR(IF(INDEX(APガラス性能一覧!A:A,MATCH(ROW(B2121),APガラス性能一覧!$O:$O,0))="","",INDEX(APガラス性能一覧!A:A,MATCH(ROW(B2121),APガラス性能一覧!$O:$O,0))),""),IFERROR(IF(INDEX(APガラス性能一覧!A:A,MATCH(ROW(B2121),APガラス性能一覧!$N:$N,0))="","",INDEX(APガラス性能一覧!A:A,MATCH(ROW(B2121),APガラス性能一覧!$N:$N,0))),"")))</f>
        <v/>
      </c>
      <c r="C2127" s="68" t="str">
        <f>IFERROR(VLOOKUP($B2127,APガラス性能一覧!$A$2:$M$6097,2,0),"")</f>
        <v/>
      </c>
      <c r="D2127" s="68" t="str">
        <f>IFERROR(VLOOKUP($B2127,APガラス性能一覧!$A$2:$M$6097,3,0),"")</f>
        <v/>
      </c>
      <c r="E2127" s="68" t="str">
        <f>IFERROR(VLOOKUP($B2127,APガラス性能一覧!$A$2:$M$6097,4,0),"")</f>
        <v/>
      </c>
      <c r="F2127" s="68" t="str">
        <f>IFERROR(VLOOKUP($B2127,APガラス性能一覧!$A$2:$M$6097,5,0),"")</f>
        <v/>
      </c>
      <c r="G2127" s="68" t="str">
        <f>IFERROR(VLOOKUP($B2127,APガラス性能一覧!$A$2:$M$6097,6,0),"")</f>
        <v/>
      </c>
      <c r="H2127" s="68" t="str">
        <f>IFERROR(VLOOKUP($B2127,APガラス性能一覧!$A$2:$M$6097,7,0),"")</f>
        <v/>
      </c>
      <c r="I2127" s="68" t="str">
        <f>IFERROR(VLOOKUP($B2127,APガラス性能一覧!$A$2:$M$6097,8,0),"")</f>
        <v/>
      </c>
      <c r="J2127" s="68" t="str">
        <f>IFERROR(VLOOKUP($B2127,APガラス性能一覧!$A$2:$M$6097,9,0),"")</f>
        <v/>
      </c>
      <c r="K2127" s="68" t="str">
        <f>IFERROR(VLOOKUP($B2127,APガラス性能一覧!$A$2:$M$6097,10,0),"")</f>
        <v/>
      </c>
      <c r="L2127" s="68" t="str">
        <f>IFERROR(VLOOKUP($B2127,APガラス性能一覧!$A$2:$M$6097,11,0),"")</f>
        <v/>
      </c>
      <c r="M2127" s="68" t="str">
        <f>IFERROR(VLOOKUP($B2127,APガラス性能一覧!$A$2:$M$6097,12,0),"")</f>
        <v/>
      </c>
      <c r="N2127" s="68" t="str">
        <f>IFERROR(VLOOKUP($B2127,APガラス性能一覧!$A$2:$M$6097,13,0),"")</f>
        <v/>
      </c>
    </row>
    <row r="2128" spans="2:14" x14ac:dyDescent="0.4">
      <c r="B2128" s="68" t="str">
        <f>IF($D$2="","",IF($E$2=0.65,IFERROR(IF(INDEX(APガラス性能一覧!A:A,MATCH(ROW(B2122),APガラス性能一覧!$O:$O,0))="","",INDEX(APガラス性能一覧!A:A,MATCH(ROW(B2122),APガラス性能一覧!$O:$O,0))),""),IFERROR(IF(INDEX(APガラス性能一覧!A:A,MATCH(ROW(B2122),APガラス性能一覧!$N:$N,0))="","",INDEX(APガラス性能一覧!A:A,MATCH(ROW(B2122),APガラス性能一覧!$N:$N,0))),"")))</f>
        <v/>
      </c>
      <c r="C2128" s="68" t="str">
        <f>IFERROR(VLOOKUP($B2128,APガラス性能一覧!$A$2:$M$6097,2,0),"")</f>
        <v/>
      </c>
      <c r="D2128" s="68" t="str">
        <f>IFERROR(VLOOKUP($B2128,APガラス性能一覧!$A$2:$M$6097,3,0),"")</f>
        <v/>
      </c>
      <c r="E2128" s="68" t="str">
        <f>IFERROR(VLOOKUP($B2128,APガラス性能一覧!$A$2:$M$6097,4,0),"")</f>
        <v/>
      </c>
      <c r="F2128" s="68" t="str">
        <f>IFERROR(VLOOKUP($B2128,APガラス性能一覧!$A$2:$M$6097,5,0),"")</f>
        <v/>
      </c>
      <c r="G2128" s="68" t="str">
        <f>IFERROR(VLOOKUP($B2128,APガラス性能一覧!$A$2:$M$6097,6,0),"")</f>
        <v/>
      </c>
      <c r="H2128" s="68" t="str">
        <f>IFERROR(VLOOKUP($B2128,APガラス性能一覧!$A$2:$M$6097,7,0),"")</f>
        <v/>
      </c>
      <c r="I2128" s="68" t="str">
        <f>IFERROR(VLOOKUP($B2128,APガラス性能一覧!$A$2:$M$6097,8,0),"")</f>
        <v/>
      </c>
      <c r="J2128" s="68" t="str">
        <f>IFERROR(VLOOKUP($B2128,APガラス性能一覧!$A$2:$M$6097,9,0),"")</f>
        <v/>
      </c>
      <c r="K2128" s="68" t="str">
        <f>IFERROR(VLOOKUP($B2128,APガラス性能一覧!$A$2:$M$6097,10,0),"")</f>
        <v/>
      </c>
      <c r="L2128" s="68" t="str">
        <f>IFERROR(VLOOKUP($B2128,APガラス性能一覧!$A$2:$M$6097,11,0),"")</f>
        <v/>
      </c>
      <c r="M2128" s="68" t="str">
        <f>IFERROR(VLOOKUP($B2128,APガラス性能一覧!$A$2:$M$6097,12,0),"")</f>
        <v/>
      </c>
      <c r="N2128" s="68" t="str">
        <f>IFERROR(VLOOKUP($B2128,APガラス性能一覧!$A$2:$M$6097,13,0),"")</f>
        <v/>
      </c>
    </row>
    <row r="2129" spans="2:14" x14ac:dyDescent="0.4">
      <c r="B2129" s="68" t="str">
        <f>IF($D$2="","",IF($E$2=0.65,IFERROR(IF(INDEX(APガラス性能一覧!A:A,MATCH(ROW(B2123),APガラス性能一覧!$O:$O,0))="","",INDEX(APガラス性能一覧!A:A,MATCH(ROW(B2123),APガラス性能一覧!$O:$O,0))),""),IFERROR(IF(INDEX(APガラス性能一覧!A:A,MATCH(ROW(B2123),APガラス性能一覧!$N:$N,0))="","",INDEX(APガラス性能一覧!A:A,MATCH(ROW(B2123),APガラス性能一覧!$N:$N,0))),"")))</f>
        <v/>
      </c>
      <c r="C2129" s="68" t="str">
        <f>IFERROR(VLOOKUP($B2129,APガラス性能一覧!$A$2:$M$6097,2,0),"")</f>
        <v/>
      </c>
      <c r="D2129" s="68" t="str">
        <f>IFERROR(VLOOKUP($B2129,APガラス性能一覧!$A$2:$M$6097,3,0),"")</f>
        <v/>
      </c>
      <c r="E2129" s="68" t="str">
        <f>IFERROR(VLOOKUP($B2129,APガラス性能一覧!$A$2:$M$6097,4,0),"")</f>
        <v/>
      </c>
      <c r="F2129" s="68" t="str">
        <f>IFERROR(VLOOKUP($B2129,APガラス性能一覧!$A$2:$M$6097,5,0),"")</f>
        <v/>
      </c>
      <c r="G2129" s="68" t="str">
        <f>IFERROR(VLOOKUP($B2129,APガラス性能一覧!$A$2:$M$6097,6,0),"")</f>
        <v/>
      </c>
      <c r="H2129" s="68" t="str">
        <f>IFERROR(VLOOKUP($B2129,APガラス性能一覧!$A$2:$M$6097,7,0),"")</f>
        <v/>
      </c>
      <c r="I2129" s="68" t="str">
        <f>IFERROR(VLOOKUP($B2129,APガラス性能一覧!$A$2:$M$6097,8,0),"")</f>
        <v/>
      </c>
      <c r="J2129" s="68" t="str">
        <f>IFERROR(VLOOKUP($B2129,APガラス性能一覧!$A$2:$M$6097,9,0),"")</f>
        <v/>
      </c>
      <c r="K2129" s="68" t="str">
        <f>IFERROR(VLOOKUP($B2129,APガラス性能一覧!$A$2:$M$6097,10,0),"")</f>
        <v/>
      </c>
      <c r="L2129" s="68" t="str">
        <f>IFERROR(VLOOKUP($B2129,APガラス性能一覧!$A$2:$M$6097,11,0),"")</f>
        <v/>
      </c>
      <c r="M2129" s="68" t="str">
        <f>IFERROR(VLOOKUP($B2129,APガラス性能一覧!$A$2:$M$6097,12,0),"")</f>
        <v/>
      </c>
      <c r="N2129" s="68" t="str">
        <f>IFERROR(VLOOKUP($B2129,APガラス性能一覧!$A$2:$M$6097,13,0),"")</f>
        <v/>
      </c>
    </row>
    <row r="2130" spans="2:14" x14ac:dyDescent="0.4">
      <c r="B2130" s="68" t="str">
        <f>IF($D$2="","",IF($E$2=0.65,IFERROR(IF(INDEX(APガラス性能一覧!A:A,MATCH(ROW(B2124),APガラス性能一覧!$O:$O,0))="","",INDEX(APガラス性能一覧!A:A,MATCH(ROW(B2124),APガラス性能一覧!$O:$O,0))),""),IFERROR(IF(INDEX(APガラス性能一覧!A:A,MATCH(ROW(B2124),APガラス性能一覧!$N:$N,0))="","",INDEX(APガラス性能一覧!A:A,MATCH(ROW(B2124),APガラス性能一覧!$N:$N,0))),"")))</f>
        <v/>
      </c>
      <c r="C2130" s="68" t="str">
        <f>IFERROR(VLOOKUP($B2130,APガラス性能一覧!$A$2:$M$6097,2,0),"")</f>
        <v/>
      </c>
      <c r="D2130" s="68" t="str">
        <f>IFERROR(VLOOKUP($B2130,APガラス性能一覧!$A$2:$M$6097,3,0),"")</f>
        <v/>
      </c>
      <c r="E2130" s="68" t="str">
        <f>IFERROR(VLOOKUP($B2130,APガラス性能一覧!$A$2:$M$6097,4,0),"")</f>
        <v/>
      </c>
      <c r="F2130" s="68" t="str">
        <f>IFERROR(VLOOKUP($B2130,APガラス性能一覧!$A$2:$M$6097,5,0),"")</f>
        <v/>
      </c>
      <c r="G2130" s="68" t="str">
        <f>IFERROR(VLOOKUP($B2130,APガラス性能一覧!$A$2:$M$6097,6,0),"")</f>
        <v/>
      </c>
      <c r="H2130" s="68" t="str">
        <f>IFERROR(VLOOKUP($B2130,APガラス性能一覧!$A$2:$M$6097,7,0),"")</f>
        <v/>
      </c>
      <c r="I2130" s="68" t="str">
        <f>IFERROR(VLOOKUP($B2130,APガラス性能一覧!$A$2:$M$6097,8,0),"")</f>
        <v/>
      </c>
      <c r="J2130" s="68" t="str">
        <f>IFERROR(VLOOKUP($B2130,APガラス性能一覧!$A$2:$M$6097,9,0),"")</f>
        <v/>
      </c>
      <c r="K2130" s="68" t="str">
        <f>IFERROR(VLOOKUP($B2130,APガラス性能一覧!$A$2:$M$6097,10,0),"")</f>
        <v/>
      </c>
      <c r="L2130" s="68" t="str">
        <f>IFERROR(VLOOKUP($B2130,APガラス性能一覧!$A$2:$M$6097,11,0),"")</f>
        <v/>
      </c>
      <c r="M2130" s="68" t="str">
        <f>IFERROR(VLOOKUP($B2130,APガラス性能一覧!$A$2:$M$6097,12,0),"")</f>
        <v/>
      </c>
      <c r="N2130" s="68" t="str">
        <f>IFERROR(VLOOKUP($B2130,APガラス性能一覧!$A$2:$M$6097,13,0),"")</f>
        <v/>
      </c>
    </row>
    <row r="2131" spans="2:14" x14ac:dyDescent="0.4">
      <c r="B2131" s="68" t="str">
        <f>IF($D$2="","",IF($E$2=0.65,IFERROR(IF(INDEX(APガラス性能一覧!A:A,MATCH(ROW(B2125),APガラス性能一覧!$O:$O,0))="","",INDEX(APガラス性能一覧!A:A,MATCH(ROW(B2125),APガラス性能一覧!$O:$O,0))),""),IFERROR(IF(INDEX(APガラス性能一覧!A:A,MATCH(ROW(B2125),APガラス性能一覧!$N:$N,0))="","",INDEX(APガラス性能一覧!A:A,MATCH(ROW(B2125),APガラス性能一覧!$N:$N,0))),"")))</f>
        <v/>
      </c>
      <c r="C2131" s="68" t="str">
        <f>IFERROR(VLOOKUP($B2131,APガラス性能一覧!$A$2:$M$6097,2,0),"")</f>
        <v/>
      </c>
      <c r="D2131" s="68" t="str">
        <f>IFERROR(VLOOKUP($B2131,APガラス性能一覧!$A$2:$M$6097,3,0),"")</f>
        <v/>
      </c>
      <c r="E2131" s="68" t="str">
        <f>IFERROR(VLOOKUP($B2131,APガラス性能一覧!$A$2:$M$6097,4,0),"")</f>
        <v/>
      </c>
      <c r="F2131" s="68" t="str">
        <f>IFERROR(VLOOKUP($B2131,APガラス性能一覧!$A$2:$M$6097,5,0),"")</f>
        <v/>
      </c>
      <c r="G2131" s="68" t="str">
        <f>IFERROR(VLOOKUP($B2131,APガラス性能一覧!$A$2:$M$6097,6,0),"")</f>
        <v/>
      </c>
      <c r="H2131" s="68" t="str">
        <f>IFERROR(VLOOKUP($B2131,APガラス性能一覧!$A$2:$M$6097,7,0),"")</f>
        <v/>
      </c>
      <c r="I2131" s="68" t="str">
        <f>IFERROR(VLOOKUP($B2131,APガラス性能一覧!$A$2:$M$6097,8,0),"")</f>
        <v/>
      </c>
      <c r="J2131" s="68" t="str">
        <f>IFERROR(VLOOKUP($B2131,APガラス性能一覧!$A$2:$M$6097,9,0),"")</f>
        <v/>
      </c>
      <c r="K2131" s="68" t="str">
        <f>IFERROR(VLOOKUP($B2131,APガラス性能一覧!$A$2:$M$6097,10,0),"")</f>
        <v/>
      </c>
      <c r="L2131" s="68" t="str">
        <f>IFERROR(VLOOKUP($B2131,APガラス性能一覧!$A$2:$M$6097,11,0),"")</f>
        <v/>
      </c>
      <c r="M2131" s="68" t="str">
        <f>IFERROR(VLOOKUP($B2131,APガラス性能一覧!$A$2:$M$6097,12,0),"")</f>
        <v/>
      </c>
      <c r="N2131" s="68" t="str">
        <f>IFERROR(VLOOKUP($B2131,APガラス性能一覧!$A$2:$M$6097,13,0),"")</f>
        <v/>
      </c>
    </row>
    <row r="2132" spans="2:14" x14ac:dyDescent="0.4">
      <c r="B2132" s="68" t="str">
        <f>IF($D$2="","",IF($E$2=0.65,IFERROR(IF(INDEX(APガラス性能一覧!A:A,MATCH(ROW(B2126),APガラス性能一覧!$O:$O,0))="","",INDEX(APガラス性能一覧!A:A,MATCH(ROW(B2126),APガラス性能一覧!$O:$O,0))),""),IFERROR(IF(INDEX(APガラス性能一覧!A:A,MATCH(ROW(B2126),APガラス性能一覧!$N:$N,0))="","",INDEX(APガラス性能一覧!A:A,MATCH(ROW(B2126),APガラス性能一覧!$N:$N,0))),"")))</f>
        <v/>
      </c>
      <c r="C2132" s="68" t="str">
        <f>IFERROR(VLOOKUP($B2132,APガラス性能一覧!$A$2:$M$6097,2,0),"")</f>
        <v/>
      </c>
      <c r="D2132" s="68" t="str">
        <f>IFERROR(VLOOKUP($B2132,APガラス性能一覧!$A$2:$M$6097,3,0),"")</f>
        <v/>
      </c>
      <c r="E2132" s="68" t="str">
        <f>IFERROR(VLOOKUP($B2132,APガラス性能一覧!$A$2:$M$6097,4,0),"")</f>
        <v/>
      </c>
      <c r="F2132" s="68" t="str">
        <f>IFERROR(VLOOKUP($B2132,APガラス性能一覧!$A$2:$M$6097,5,0),"")</f>
        <v/>
      </c>
      <c r="G2132" s="68" t="str">
        <f>IFERROR(VLOOKUP($B2132,APガラス性能一覧!$A$2:$M$6097,6,0),"")</f>
        <v/>
      </c>
      <c r="H2132" s="68" t="str">
        <f>IFERROR(VLOOKUP($B2132,APガラス性能一覧!$A$2:$M$6097,7,0),"")</f>
        <v/>
      </c>
      <c r="I2132" s="68" t="str">
        <f>IFERROR(VLOOKUP($B2132,APガラス性能一覧!$A$2:$M$6097,8,0),"")</f>
        <v/>
      </c>
      <c r="J2132" s="68" t="str">
        <f>IFERROR(VLOOKUP($B2132,APガラス性能一覧!$A$2:$M$6097,9,0),"")</f>
        <v/>
      </c>
      <c r="K2132" s="68" t="str">
        <f>IFERROR(VLOOKUP($B2132,APガラス性能一覧!$A$2:$M$6097,10,0),"")</f>
        <v/>
      </c>
      <c r="L2132" s="68" t="str">
        <f>IFERROR(VLOOKUP($B2132,APガラス性能一覧!$A$2:$M$6097,11,0),"")</f>
        <v/>
      </c>
      <c r="M2132" s="68" t="str">
        <f>IFERROR(VLOOKUP($B2132,APガラス性能一覧!$A$2:$M$6097,12,0),"")</f>
        <v/>
      </c>
      <c r="N2132" s="68" t="str">
        <f>IFERROR(VLOOKUP($B2132,APガラス性能一覧!$A$2:$M$6097,13,0),"")</f>
        <v/>
      </c>
    </row>
    <row r="2133" spans="2:14" x14ac:dyDescent="0.4">
      <c r="B2133" s="68" t="str">
        <f>IF($D$2="","",IF($E$2=0.65,IFERROR(IF(INDEX(APガラス性能一覧!A:A,MATCH(ROW(B2127),APガラス性能一覧!$O:$O,0))="","",INDEX(APガラス性能一覧!A:A,MATCH(ROW(B2127),APガラス性能一覧!$O:$O,0))),""),IFERROR(IF(INDEX(APガラス性能一覧!A:A,MATCH(ROW(B2127),APガラス性能一覧!$N:$N,0))="","",INDEX(APガラス性能一覧!A:A,MATCH(ROW(B2127),APガラス性能一覧!$N:$N,0))),"")))</f>
        <v/>
      </c>
      <c r="C2133" s="68" t="str">
        <f>IFERROR(VLOOKUP($B2133,APガラス性能一覧!$A$2:$M$6097,2,0),"")</f>
        <v/>
      </c>
      <c r="D2133" s="68" t="str">
        <f>IFERROR(VLOOKUP($B2133,APガラス性能一覧!$A$2:$M$6097,3,0),"")</f>
        <v/>
      </c>
      <c r="E2133" s="68" t="str">
        <f>IFERROR(VLOOKUP($B2133,APガラス性能一覧!$A$2:$M$6097,4,0),"")</f>
        <v/>
      </c>
      <c r="F2133" s="68" t="str">
        <f>IFERROR(VLOOKUP($B2133,APガラス性能一覧!$A$2:$M$6097,5,0),"")</f>
        <v/>
      </c>
      <c r="G2133" s="68" t="str">
        <f>IFERROR(VLOOKUP($B2133,APガラス性能一覧!$A$2:$M$6097,6,0),"")</f>
        <v/>
      </c>
      <c r="H2133" s="68" t="str">
        <f>IFERROR(VLOOKUP($B2133,APガラス性能一覧!$A$2:$M$6097,7,0),"")</f>
        <v/>
      </c>
      <c r="I2133" s="68" t="str">
        <f>IFERROR(VLOOKUP($B2133,APガラス性能一覧!$A$2:$M$6097,8,0),"")</f>
        <v/>
      </c>
      <c r="J2133" s="68" t="str">
        <f>IFERROR(VLOOKUP($B2133,APガラス性能一覧!$A$2:$M$6097,9,0),"")</f>
        <v/>
      </c>
      <c r="K2133" s="68" t="str">
        <f>IFERROR(VLOOKUP($B2133,APガラス性能一覧!$A$2:$M$6097,10,0),"")</f>
        <v/>
      </c>
      <c r="L2133" s="68" t="str">
        <f>IFERROR(VLOOKUP($B2133,APガラス性能一覧!$A$2:$M$6097,11,0),"")</f>
        <v/>
      </c>
      <c r="M2133" s="68" t="str">
        <f>IFERROR(VLOOKUP($B2133,APガラス性能一覧!$A$2:$M$6097,12,0),"")</f>
        <v/>
      </c>
      <c r="N2133" s="68" t="str">
        <f>IFERROR(VLOOKUP($B2133,APガラス性能一覧!$A$2:$M$6097,13,0),"")</f>
        <v/>
      </c>
    </row>
    <row r="2134" spans="2:14" x14ac:dyDescent="0.4">
      <c r="B2134" s="68" t="str">
        <f>IF($D$2="","",IF($E$2=0.65,IFERROR(IF(INDEX(APガラス性能一覧!A:A,MATCH(ROW(B2128),APガラス性能一覧!$O:$O,0))="","",INDEX(APガラス性能一覧!A:A,MATCH(ROW(B2128),APガラス性能一覧!$O:$O,0))),""),IFERROR(IF(INDEX(APガラス性能一覧!A:A,MATCH(ROW(B2128),APガラス性能一覧!$N:$N,0))="","",INDEX(APガラス性能一覧!A:A,MATCH(ROW(B2128),APガラス性能一覧!$N:$N,0))),"")))</f>
        <v/>
      </c>
      <c r="C2134" s="68" t="str">
        <f>IFERROR(VLOOKUP($B2134,APガラス性能一覧!$A$2:$M$6097,2,0),"")</f>
        <v/>
      </c>
      <c r="D2134" s="68" t="str">
        <f>IFERROR(VLOOKUP($B2134,APガラス性能一覧!$A$2:$M$6097,3,0),"")</f>
        <v/>
      </c>
      <c r="E2134" s="68" t="str">
        <f>IFERROR(VLOOKUP($B2134,APガラス性能一覧!$A$2:$M$6097,4,0),"")</f>
        <v/>
      </c>
      <c r="F2134" s="68" t="str">
        <f>IFERROR(VLOOKUP($B2134,APガラス性能一覧!$A$2:$M$6097,5,0),"")</f>
        <v/>
      </c>
      <c r="G2134" s="68" t="str">
        <f>IFERROR(VLOOKUP($B2134,APガラス性能一覧!$A$2:$M$6097,6,0),"")</f>
        <v/>
      </c>
      <c r="H2134" s="68" t="str">
        <f>IFERROR(VLOOKUP($B2134,APガラス性能一覧!$A$2:$M$6097,7,0),"")</f>
        <v/>
      </c>
      <c r="I2134" s="68" t="str">
        <f>IFERROR(VLOOKUP($B2134,APガラス性能一覧!$A$2:$M$6097,8,0),"")</f>
        <v/>
      </c>
      <c r="J2134" s="68" t="str">
        <f>IFERROR(VLOOKUP($B2134,APガラス性能一覧!$A$2:$M$6097,9,0),"")</f>
        <v/>
      </c>
      <c r="K2134" s="68" t="str">
        <f>IFERROR(VLOOKUP($B2134,APガラス性能一覧!$A$2:$M$6097,10,0),"")</f>
        <v/>
      </c>
      <c r="L2134" s="68" t="str">
        <f>IFERROR(VLOOKUP($B2134,APガラス性能一覧!$A$2:$M$6097,11,0),"")</f>
        <v/>
      </c>
      <c r="M2134" s="68" t="str">
        <f>IFERROR(VLOOKUP($B2134,APガラス性能一覧!$A$2:$M$6097,12,0),"")</f>
        <v/>
      </c>
      <c r="N2134" s="68" t="str">
        <f>IFERROR(VLOOKUP($B2134,APガラス性能一覧!$A$2:$M$6097,13,0),"")</f>
        <v/>
      </c>
    </row>
    <row r="2135" spans="2:14" x14ac:dyDescent="0.4">
      <c r="B2135" s="68" t="str">
        <f>IF($D$2="","",IF($E$2=0.65,IFERROR(IF(INDEX(APガラス性能一覧!A:A,MATCH(ROW(B2129),APガラス性能一覧!$O:$O,0))="","",INDEX(APガラス性能一覧!A:A,MATCH(ROW(B2129),APガラス性能一覧!$O:$O,0))),""),IFERROR(IF(INDEX(APガラス性能一覧!A:A,MATCH(ROW(B2129),APガラス性能一覧!$N:$N,0))="","",INDEX(APガラス性能一覧!A:A,MATCH(ROW(B2129),APガラス性能一覧!$N:$N,0))),"")))</f>
        <v/>
      </c>
      <c r="C2135" s="68" t="str">
        <f>IFERROR(VLOOKUP($B2135,APガラス性能一覧!$A$2:$M$6097,2,0),"")</f>
        <v/>
      </c>
      <c r="D2135" s="68" t="str">
        <f>IFERROR(VLOOKUP($B2135,APガラス性能一覧!$A$2:$M$6097,3,0),"")</f>
        <v/>
      </c>
      <c r="E2135" s="68" t="str">
        <f>IFERROR(VLOOKUP($B2135,APガラス性能一覧!$A$2:$M$6097,4,0),"")</f>
        <v/>
      </c>
      <c r="F2135" s="68" t="str">
        <f>IFERROR(VLOOKUP($B2135,APガラス性能一覧!$A$2:$M$6097,5,0),"")</f>
        <v/>
      </c>
      <c r="G2135" s="68" t="str">
        <f>IFERROR(VLOOKUP($B2135,APガラス性能一覧!$A$2:$M$6097,6,0),"")</f>
        <v/>
      </c>
      <c r="H2135" s="68" t="str">
        <f>IFERROR(VLOOKUP($B2135,APガラス性能一覧!$A$2:$M$6097,7,0),"")</f>
        <v/>
      </c>
      <c r="I2135" s="68" t="str">
        <f>IFERROR(VLOOKUP($B2135,APガラス性能一覧!$A$2:$M$6097,8,0),"")</f>
        <v/>
      </c>
      <c r="J2135" s="68" t="str">
        <f>IFERROR(VLOOKUP($B2135,APガラス性能一覧!$A$2:$M$6097,9,0),"")</f>
        <v/>
      </c>
      <c r="K2135" s="68" t="str">
        <f>IFERROR(VLOOKUP($B2135,APガラス性能一覧!$A$2:$M$6097,10,0),"")</f>
        <v/>
      </c>
      <c r="L2135" s="68" t="str">
        <f>IFERROR(VLOOKUP($B2135,APガラス性能一覧!$A$2:$M$6097,11,0),"")</f>
        <v/>
      </c>
      <c r="M2135" s="68" t="str">
        <f>IFERROR(VLOOKUP($B2135,APガラス性能一覧!$A$2:$M$6097,12,0),"")</f>
        <v/>
      </c>
      <c r="N2135" s="68" t="str">
        <f>IFERROR(VLOOKUP($B2135,APガラス性能一覧!$A$2:$M$6097,13,0),"")</f>
        <v/>
      </c>
    </row>
    <row r="2136" spans="2:14" x14ac:dyDescent="0.4">
      <c r="B2136" s="68" t="str">
        <f>IF($D$2="","",IF($E$2=0.65,IFERROR(IF(INDEX(APガラス性能一覧!A:A,MATCH(ROW(B2130),APガラス性能一覧!$O:$O,0))="","",INDEX(APガラス性能一覧!A:A,MATCH(ROW(B2130),APガラス性能一覧!$O:$O,0))),""),IFERROR(IF(INDEX(APガラス性能一覧!A:A,MATCH(ROW(B2130),APガラス性能一覧!$N:$N,0))="","",INDEX(APガラス性能一覧!A:A,MATCH(ROW(B2130),APガラス性能一覧!$N:$N,0))),"")))</f>
        <v/>
      </c>
      <c r="C2136" s="68" t="str">
        <f>IFERROR(VLOOKUP($B2136,APガラス性能一覧!$A$2:$M$6097,2,0),"")</f>
        <v/>
      </c>
      <c r="D2136" s="68" t="str">
        <f>IFERROR(VLOOKUP($B2136,APガラス性能一覧!$A$2:$M$6097,3,0),"")</f>
        <v/>
      </c>
      <c r="E2136" s="68" t="str">
        <f>IFERROR(VLOOKUP($B2136,APガラス性能一覧!$A$2:$M$6097,4,0),"")</f>
        <v/>
      </c>
      <c r="F2136" s="68" t="str">
        <f>IFERROR(VLOOKUP($B2136,APガラス性能一覧!$A$2:$M$6097,5,0),"")</f>
        <v/>
      </c>
      <c r="G2136" s="68" t="str">
        <f>IFERROR(VLOOKUP($B2136,APガラス性能一覧!$A$2:$M$6097,6,0),"")</f>
        <v/>
      </c>
      <c r="H2136" s="68" t="str">
        <f>IFERROR(VLOOKUP($B2136,APガラス性能一覧!$A$2:$M$6097,7,0),"")</f>
        <v/>
      </c>
      <c r="I2136" s="68" t="str">
        <f>IFERROR(VLOOKUP($B2136,APガラス性能一覧!$A$2:$M$6097,8,0),"")</f>
        <v/>
      </c>
      <c r="J2136" s="68" t="str">
        <f>IFERROR(VLOOKUP($B2136,APガラス性能一覧!$A$2:$M$6097,9,0),"")</f>
        <v/>
      </c>
      <c r="K2136" s="68" t="str">
        <f>IFERROR(VLOOKUP($B2136,APガラス性能一覧!$A$2:$M$6097,10,0),"")</f>
        <v/>
      </c>
      <c r="L2136" s="68" t="str">
        <f>IFERROR(VLOOKUP($B2136,APガラス性能一覧!$A$2:$M$6097,11,0),"")</f>
        <v/>
      </c>
      <c r="M2136" s="68" t="str">
        <f>IFERROR(VLOOKUP($B2136,APガラス性能一覧!$A$2:$M$6097,12,0),"")</f>
        <v/>
      </c>
      <c r="N2136" s="68" t="str">
        <f>IFERROR(VLOOKUP($B2136,APガラス性能一覧!$A$2:$M$6097,13,0),"")</f>
        <v/>
      </c>
    </row>
    <row r="2137" spans="2:14" x14ac:dyDescent="0.4">
      <c r="B2137" s="68" t="str">
        <f>IF($D$2="","",IF($E$2=0.65,IFERROR(IF(INDEX(APガラス性能一覧!A:A,MATCH(ROW(B2131),APガラス性能一覧!$O:$O,0))="","",INDEX(APガラス性能一覧!A:A,MATCH(ROW(B2131),APガラス性能一覧!$O:$O,0))),""),IFERROR(IF(INDEX(APガラス性能一覧!A:A,MATCH(ROW(B2131),APガラス性能一覧!$N:$N,0))="","",INDEX(APガラス性能一覧!A:A,MATCH(ROW(B2131),APガラス性能一覧!$N:$N,0))),"")))</f>
        <v/>
      </c>
      <c r="C2137" s="68" t="str">
        <f>IFERROR(VLOOKUP($B2137,APガラス性能一覧!$A$2:$M$6097,2,0),"")</f>
        <v/>
      </c>
      <c r="D2137" s="68" t="str">
        <f>IFERROR(VLOOKUP($B2137,APガラス性能一覧!$A$2:$M$6097,3,0),"")</f>
        <v/>
      </c>
      <c r="E2137" s="68" t="str">
        <f>IFERROR(VLOOKUP($B2137,APガラス性能一覧!$A$2:$M$6097,4,0),"")</f>
        <v/>
      </c>
      <c r="F2137" s="68" t="str">
        <f>IFERROR(VLOOKUP($B2137,APガラス性能一覧!$A$2:$M$6097,5,0),"")</f>
        <v/>
      </c>
      <c r="G2137" s="68" t="str">
        <f>IFERROR(VLOOKUP($B2137,APガラス性能一覧!$A$2:$M$6097,6,0),"")</f>
        <v/>
      </c>
      <c r="H2137" s="68" t="str">
        <f>IFERROR(VLOOKUP($B2137,APガラス性能一覧!$A$2:$M$6097,7,0),"")</f>
        <v/>
      </c>
      <c r="I2137" s="68" t="str">
        <f>IFERROR(VLOOKUP($B2137,APガラス性能一覧!$A$2:$M$6097,8,0),"")</f>
        <v/>
      </c>
      <c r="J2137" s="68" t="str">
        <f>IFERROR(VLOOKUP($B2137,APガラス性能一覧!$A$2:$M$6097,9,0),"")</f>
        <v/>
      </c>
      <c r="K2137" s="68" t="str">
        <f>IFERROR(VLOOKUP($B2137,APガラス性能一覧!$A$2:$M$6097,10,0),"")</f>
        <v/>
      </c>
      <c r="L2137" s="68" t="str">
        <f>IFERROR(VLOOKUP($B2137,APガラス性能一覧!$A$2:$M$6097,11,0),"")</f>
        <v/>
      </c>
      <c r="M2137" s="68" t="str">
        <f>IFERROR(VLOOKUP($B2137,APガラス性能一覧!$A$2:$M$6097,12,0),"")</f>
        <v/>
      </c>
      <c r="N2137" s="68" t="str">
        <f>IFERROR(VLOOKUP($B2137,APガラス性能一覧!$A$2:$M$6097,13,0),"")</f>
        <v/>
      </c>
    </row>
    <row r="2138" spans="2:14" x14ac:dyDescent="0.4">
      <c r="B2138" s="68" t="str">
        <f>IF($D$2="","",IF($E$2=0.65,IFERROR(IF(INDEX(APガラス性能一覧!A:A,MATCH(ROW(B2132),APガラス性能一覧!$O:$O,0))="","",INDEX(APガラス性能一覧!A:A,MATCH(ROW(B2132),APガラス性能一覧!$O:$O,0))),""),IFERROR(IF(INDEX(APガラス性能一覧!A:A,MATCH(ROW(B2132),APガラス性能一覧!$N:$N,0))="","",INDEX(APガラス性能一覧!A:A,MATCH(ROW(B2132),APガラス性能一覧!$N:$N,0))),"")))</f>
        <v/>
      </c>
      <c r="C2138" s="68" t="str">
        <f>IFERROR(VLOOKUP($B2138,APガラス性能一覧!$A$2:$M$6097,2,0),"")</f>
        <v/>
      </c>
      <c r="D2138" s="68" t="str">
        <f>IFERROR(VLOOKUP($B2138,APガラス性能一覧!$A$2:$M$6097,3,0),"")</f>
        <v/>
      </c>
      <c r="E2138" s="68" t="str">
        <f>IFERROR(VLOOKUP($B2138,APガラス性能一覧!$A$2:$M$6097,4,0),"")</f>
        <v/>
      </c>
      <c r="F2138" s="68" t="str">
        <f>IFERROR(VLOOKUP($B2138,APガラス性能一覧!$A$2:$M$6097,5,0),"")</f>
        <v/>
      </c>
      <c r="G2138" s="68" t="str">
        <f>IFERROR(VLOOKUP($B2138,APガラス性能一覧!$A$2:$M$6097,6,0),"")</f>
        <v/>
      </c>
      <c r="H2138" s="68" t="str">
        <f>IFERROR(VLOOKUP($B2138,APガラス性能一覧!$A$2:$M$6097,7,0),"")</f>
        <v/>
      </c>
      <c r="I2138" s="68" t="str">
        <f>IFERROR(VLOOKUP($B2138,APガラス性能一覧!$A$2:$M$6097,8,0),"")</f>
        <v/>
      </c>
      <c r="J2138" s="68" t="str">
        <f>IFERROR(VLOOKUP($B2138,APガラス性能一覧!$A$2:$M$6097,9,0),"")</f>
        <v/>
      </c>
      <c r="K2138" s="68" t="str">
        <f>IFERROR(VLOOKUP($B2138,APガラス性能一覧!$A$2:$M$6097,10,0),"")</f>
        <v/>
      </c>
      <c r="L2138" s="68" t="str">
        <f>IFERROR(VLOOKUP($B2138,APガラス性能一覧!$A$2:$M$6097,11,0),"")</f>
        <v/>
      </c>
      <c r="M2138" s="68" t="str">
        <f>IFERROR(VLOOKUP($B2138,APガラス性能一覧!$A$2:$M$6097,12,0),"")</f>
        <v/>
      </c>
      <c r="N2138" s="68" t="str">
        <f>IFERROR(VLOOKUP($B2138,APガラス性能一覧!$A$2:$M$6097,13,0),"")</f>
        <v/>
      </c>
    </row>
    <row r="2139" spans="2:14" x14ac:dyDescent="0.4">
      <c r="B2139" s="68" t="str">
        <f>IF($D$2="","",IF($E$2=0.65,IFERROR(IF(INDEX(APガラス性能一覧!A:A,MATCH(ROW(B2133),APガラス性能一覧!$O:$O,0))="","",INDEX(APガラス性能一覧!A:A,MATCH(ROW(B2133),APガラス性能一覧!$O:$O,0))),""),IFERROR(IF(INDEX(APガラス性能一覧!A:A,MATCH(ROW(B2133),APガラス性能一覧!$N:$N,0))="","",INDEX(APガラス性能一覧!A:A,MATCH(ROW(B2133),APガラス性能一覧!$N:$N,0))),"")))</f>
        <v/>
      </c>
      <c r="C2139" s="68" t="str">
        <f>IFERROR(VLOOKUP($B2139,APガラス性能一覧!$A$2:$M$6097,2,0),"")</f>
        <v/>
      </c>
      <c r="D2139" s="68" t="str">
        <f>IFERROR(VLOOKUP($B2139,APガラス性能一覧!$A$2:$M$6097,3,0),"")</f>
        <v/>
      </c>
      <c r="E2139" s="68" t="str">
        <f>IFERROR(VLOOKUP($B2139,APガラス性能一覧!$A$2:$M$6097,4,0),"")</f>
        <v/>
      </c>
      <c r="F2139" s="68" t="str">
        <f>IFERROR(VLOOKUP($B2139,APガラス性能一覧!$A$2:$M$6097,5,0),"")</f>
        <v/>
      </c>
      <c r="G2139" s="68" t="str">
        <f>IFERROR(VLOOKUP($B2139,APガラス性能一覧!$A$2:$M$6097,6,0),"")</f>
        <v/>
      </c>
      <c r="H2139" s="68" t="str">
        <f>IFERROR(VLOOKUP($B2139,APガラス性能一覧!$A$2:$M$6097,7,0),"")</f>
        <v/>
      </c>
      <c r="I2139" s="68" t="str">
        <f>IFERROR(VLOOKUP($B2139,APガラス性能一覧!$A$2:$M$6097,8,0),"")</f>
        <v/>
      </c>
      <c r="J2139" s="68" t="str">
        <f>IFERROR(VLOOKUP($B2139,APガラス性能一覧!$A$2:$M$6097,9,0),"")</f>
        <v/>
      </c>
      <c r="K2139" s="68" t="str">
        <f>IFERROR(VLOOKUP($B2139,APガラス性能一覧!$A$2:$M$6097,10,0),"")</f>
        <v/>
      </c>
      <c r="L2139" s="68" t="str">
        <f>IFERROR(VLOOKUP($B2139,APガラス性能一覧!$A$2:$M$6097,11,0),"")</f>
        <v/>
      </c>
      <c r="M2139" s="68" t="str">
        <f>IFERROR(VLOOKUP($B2139,APガラス性能一覧!$A$2:$M$6097,12,0),"")</f>
        <v/>
      </c>
      <c r="N2139" s="68" t="str">
        <f>IFERROR(VLOOKUP($B2139,APガラス性能一覧!$A$2:$M$6097,13,0),"")</f>
        <v/>
      </c>
    </row>
    <row r="2140" spans="2:14" x14ac:dyDescent="0.4">
      <c r="B2140" s="68" t="str">
        <f>IF($D$2="","",IF($E$2=0.65,IFERROR(IF(INDEX(APガラス性能一覧!A:A,MATCH(ROW(B2134),APガラス性能一覧!$O:$O,0))="","",INDEX(APガラス性能一覧!A:A,MATCH(ROW(B2134),APガラス性能一覧!$O:$O,0))),""),IFERROR(IF(INDEX(APガラス性能一覧!A:A,MATCH(ROW(B2134),APガラス性能一覧!$N:$N,0))="","",INDEX(APガラス性能一覧!A:A,MATCH(ROW(B2134),APガラス性能一覧!$N:$N,0))),"")))</f>
        <v/>
      </c>
      <c r="C2140" s="68" t="str">
        <f>IFERROR(VLOOKUP($B2140,APガラス性能一覧!$A$2:$M$6097,2,0),"")</f>
        <v/>
      </c>
      <c r="D2140" s="68" t="str">
        <f>IFERROR(VLOOKUP($B2140,APガラス性能一覧!$A$2:$M$6097,3,0),"")</f>
        <v/>
      </c>
      <c r="E2140" s="68" t="str">
        <f>IFERROR(VLOOKUP($B2140,APガラス性能一覧!$A$2:$M$6097,4,0),"")</f>
        <v/>
      </c>
      <c r="F2140" s="68" t="str">
        <f>IFERROR(VLOOKUP($B2140,APガラス性能一覧!$A$2:$M$6097,5,0),"")</f>
        <v/>
      </c>
      <c r="G2140" s="68" t="str">
        <f>IFERROR(VLOOKUP($B2140,APガラス性能一覧!$A$2:$M$6097,6,0),"")</f>
        <v/>
      </c>
      <c r="H2140" s="68" t="str">
        <f>IFERROR(VLOOKUP($B2140,APガラス性能一覧!$A$2:$M$6097,7,0),"")</f>
        <v/>
      </c>
      <c r="I2140" s="68" t="str">
        <f>IFERROR(VLOOKUP($B2140,APガラス性能一覧!$A$2:$M$6097,8,0),"")</f>
        <v/>
      </c>
      <c r="J2140" s="68" t="str">
        <f>IFERROR(VLOOKUP($B2140,APガラス性能一覧!$A$2:$M$6097,9,0),"")</f>
        <v/>
      </c>
      <c r="K2140" s="68" t="str">
        <f>IFERROR(VLOOKUP($B2140,APガラス性能一覧!$A$2:$M$6097,10,0),"")</f>
        <v/>
      </c>
      <c r="L2140" s="68" t="str">
        <f>IFERROR(VLOOKUP($B2140,APガラス性能一覧!$A$2:$M$6097,11,0),"")</f>
        <v/>
      </c>
      <c r="M2140" s="68" t="str">
        <f>IFERROR(VLOOKUP($B2140,APガラス性能一覧!$A$2:$M$6097,12,0),"")</f>
        <v/>
      </c>
      <c r="N2140" s="68" t="str">
        <f>IFERROR(VLOOKUP($B2140,APガラス性能一覧!$A$2:$M$6097,13,0),"")</f>
        <v/>
      </c>
    </row>
    <row r="2141" spans="2:14" x14ac:dyDescent="0.4">
      <c r="B2141" s="68" t="str">
        <f>IF($D$2="","",IF($E$2=0.65,IFERROR(IF(INDEX(APガラス性能一覧!A:A,MATCH(ROW(B2135),APガラス性能一覧!$O:$O,0))="","",INDEX(APガラス性能一覧!A:A,MATCH(ROW(B2135),APガラス性能一覧!$O:$O,0))),""),IFERROR(IF(INDEX(APガラス性能一覧!A:A,MATCH(ROW(B2135),APガラス性能一覧!$N:$N,0))="","",INDEX(APガラス性能一覧!A:A,MATCH(ROW(B2135),APガラス性能一覧!$N:$N,0))),"")))</f>
        <v/>
      </c>
      <c r="C2141" s="68" t="str">
        <f>IFERROR(VLOOKUP($B2141,APガラス性能一覧!$A$2:$M$6097,2,0),"")</f>
        <v/>
      </c>
      <c r="D2141" s="68" t="str">
        <f>IFERROR(VLOOKUP($B2141,APガラス性能一覧!$A$2:$M$6097,3,0),"")</f>
        <v/>
      </c>
      <c r="E2141" s="68" t="str">
        <f>IFERROR(VLOOKUP($B2141,APガラス性能一覧!$A$2:$M$6097,4,0),"")</f>
        <v/>
      </c>
      <c r="F2141" s="68" t="str">
        <f>IFERROR(VLOOKUP($B2141,APガラス性能一覧!$A$2:$M$6097,5,0),"")</f>
        <v/>
      </c>
      <c r="G2141" s="68" t="str">
        <f>IFERROR(VLOOKUP($B2141,APガラス性能一覧!$A$2:$M$6097,6,0),"")</f>
        <v/>
      </c>
      <c r="H2141" s="68" t="str">
        <f>IFERROR(VLOOKUP($B2141,APガラス性能一覧!$A$2:$M$6097,7,0),"")</f>
        <v/>
      </c>
      <c r="I2141" s="68" t="str">
        <f>IFERROR(VLOOKUP($B2141,APガラス性能一覧!$A$2:$M$6097,8,0),"")</f>
        <v/>
      </c>
      <c r="J2141" s="68" t="str">
        <f>IFERROR(VLOOKUP($B2141,APガラス性能一覧!$A$2:$M$6097,9,0),"")</f>
        <v/>
      </c>
      <c r="K2141" s="68" t="str">
        <f>IFERROR(VLOOKUP($B2141,APガラス性能一覧!$A$2:$M$6097,10,0),"")</f>
        <v/>
      </c>
      <c r="L2141" s="68" t="str">
        <f>IFERROR(VLOOKUP($B2141,APガラス性能一覧!$A$2:$M$6097,11,0),"")</f>
        <v/>
      </c>
      <c r="M2141" s="68" t="str">
        <f>IFERROR(VLOOKUP($B2141,APガラス性能一覧!$A$2:$M$6097,12,0),"")</f>
        <v/>
      </c>
      <c r="N2141" s="68" t="str">
        <f>IFERROR(VLOOKUP($B2141,APガラス性能一覧!$A$2:$M$6097,13,0),"")</f>
        <v/>
      </c>
    </row>
    <row r="2142" spans="2:14" x14ac:dyDescent="0.4">
      <c r="B2142" s="68" t="str">
        <f>IF($D$2="","",IF($E$2=0.65,IFERROR(IF(INDEX(APガラス性能一覧!A:A,MATCH(ROW(B2136),APガラス性能一覧!$O:$O,0))="","",INDEX(APガラス性能一覧!A:A,MATCH(ROW(B2136),APガラス性能一覧!$O:$O,0))),""),IFERROR(IF(INDEX(APガラス性能一覧!A:A,MATCH(ROW(B2136),APガラス性能一覧!$N:$N,0))="","",INDEX(APガラス性能一覧!A:A,MATCH(ROW(B2136),APガラス性能一覧!$N:$N,0))),"")))</f>
        <v/>
      </c>
      <c r="C2142" s="68" t="str">
        <f>IFERROR(VLOOKUP($B2142,APガラス性能一覧!$A$2:$M$6097,2,0),"")</f>
        <v/>
      </c>
      <c r="D2142" s="68" t="str">
        <f>IFERROR(VLOOKUP($B2142,APガラス性能一覧!$A$2:$M$6097,3,0),"")</f>
        <v/>
      </c>
      <c r="E2142" s="68" t="str">
        <f>IFERROR(VLOOKUP($B2142,APガラス性能一覧!$A$2:$M$6097,4,0),"")</f>
        <v/>
      </c>
      <c r="F2142" s="68" t="str">
        <f>IFERROR(VLOOKUP($B2142,APガラス性能一覧!$A$2:$M$6097,5,0),"")</f>
        <v/>
      </c>
      <c r="G2142" s="68" t="str">
        <f>IFERROR(VLOOKUP($B2142,APガラス性能一覧!$A$2:$M$6097,6,0),"")</f>
        <v/>
      </c>
      <c r="H2142" s="68" t="str">
        <f>IFERROR(VLOOKUP($B2142,APガラス性能一覧!$A$2:$M$6097,7,0),"")</f>
        <v/>
      </c>
      <c r="I2142" s="68" t="str">
        <f>IFERROR(VLOOKUP($B2142,APガラス性能一覧!$A$2:$M$6097,8,0),"")</f>
        <v/>
      </c>
      <c r="J2142" s="68" t="str">
        <f>IFERROR(VLOOKUP($B2142,APガラス性能一覧!$A$2:$M$6097,9,0),"")</f>
        <v/>
      </c>
      <c r="K2142" s="68" t="str">
        <f>IFERROR(VLOOKUP($B2142,APガラス性能一覧!$A$2:$M$6097,10,0),"")</f>
        <v/>
      </c>
      <c r="L2142" s="68" t="str">
        <f>IFERROR(VLOOKUP($B2142,APガラス性能一覧!$A$2:$M$6097,11,0),"")</f>
        <v/>
      </c>
      <c r="M2142" s="68" t="str">
        <f>IFERROR(VLOOKUP($B2142,APガラス性能一覧!$A$2:$M$6097,12,0),"")</f>
        <v/>
      </c>
      <c r="N2142" s="68" t="str">
        <f>IFERROR(VLOOKUP($B2142,APガラス性能一覧!$A$2:$M$6097,13,0),"")</f>
        <v/>
      </c>
    </row>
    <row r="2143" spans="2:14" x14ac:dyDescent="0.4">
      <c r="B2143" s="68" t="str">
        <f>IF($D$2="","",IF($E$2=0.65,IFERROR(IF(INDEX(APガラス性能一覧!A:A,MATCH(ROW(B2137),APガラス性能一覧!$O:$O,0))="","",INDEX(APガラス性能一覧!A:A,MATCH(ROW(B2137),APガラス性能一覧!$O:$O,0))),""),IFERROR(IF(INDEX(APガラス性能一覧!A:A,MATCH(ROW(B2137),APガラス性能一覧!$N:$N,0))="","",INDEX(APガラス性能一覧!A:A,MATCH(ROW(B2137),APガラス性能一覧!$N:$N,0))),"")))</f>
        <v/>
      </c>
      <c r="C2143" s="68" t="str">
        <f>IFERROR(VLOOKUP($B2143,APガラス性能一覧!$A$2:$M$6097,2,0),"")</f>
        <v/>
      </c>
      <c r="D2143" s="68" t="str">
        <f>IFERROR(VLOOKUP($B2143,APガラス性能一覧!$A$2:$M$6097,3,0),"")</f>
        <v/>
      </c>
      <c r="E2143" s="68" t="str">
        <f>IFERROR(VLOOKUP($B2143,APガラス性能一覧!$A$2:$M$6097,4,0),"")</f>
        <v/>
      </c>
      <c r="F2143" s="68" t="str">
        <f>IFERROR(VLOOKUP($B2143,APガラス性能一覧!$A$2:$M$6097,5,0),"")</f>
        <v/>
      </c>
      <c r="G2143" s="68" t="str">
        <f>IFERROR(VLOOKUP($B2143,APガラス性能一覧!$A$2:$M$6097,6,0),"")</f>
        <v/>
      </c>
      <c r="H2143" s="68" t="str">
        <f>IFERROR(VLOOKUP($B2143,APガラス性能一覧!$A$2:$M$6097,7,0),"")</f>
        <v/>
      </c>
      <c r="I2143" s="68" t="str">
        <f>IFERROR(VLOOKUP($B2143,APガラス性能一覧!$A$2:$M$6097,8,0),"")</f>
        <v/>
      </c>
      <c r="J2143" s="68" t="str">
        <f>IFERROR(VLOOKUP($B2143,APガラス性能一覧!$A$2:$M$6097,9,0),"")</f>
        <v/>
      </c>
      <c r="K2143" s="68" t="str">
        <f>IFERROR(VLOOKUP($B2143,APガラス性能一覧!$A$2:$M$6097,10,0),"")</f>
        <v/>
      </c>
      <c r="L2143" s="68" t="str">
        <f>IFERROR(VLOOKUP($B2143,APガラス性能一覧!$A$2:$M$6097,11,0),"")</f>
        <v/>
      </c>
      <c r="M2143" s="68" t="str">
        <f>IFERROR(VLOOKUP($B2143,APガラス性能一覧!$A$2:$M$6097,12,0),"")</f>
        <v/>
      </c>
      <c r="N2143" s="68" t="str">
        <f>IFERROR(VLOOKUP($B2143,APガラス性能一覧!$A$2:$M$6097,13,0),"")</f>
        <v/>
      </c>
    </row>
    <row r="2144" spans="2:14" x14ac:dyDescent="0.4">
      <c r="B2144" s="68" t="str">
        <f>IF($D$2="","",IF($E$2=0.65,IFERROR(IF(INDEX(APガラス性能一覧!A:A,MATCH(ROW(B2138),APガラス性能一覧!$O:$O,0))="","",INDEX(APガラス性能一覧!A:A,MATCH(ROW(B2138),APガラス性能一覧!$O:$O,0))),""),IFERROR(IF(INDEX(APガラス性能一覧!A:A,MATCH(ROW(B2138),APガラス性能一覧!$N:$N,0))="","",INDEX(APガラス性能一覧!A:A,MATCH(ROW(B2138),APガラス性能一覧!$N:$N,0))),"")))</f>
        <v/>
      </c>
      <c r="C2144" s="68" t="str">
        <f>IFERROR(VLOOKUP($B2144,APガラス性能一覧!$A$2:$M$6097,2,0),"")</f>
        <v/>
      </c>
      <c r="D2144" s="68" t="str">
        <f>IFERROR(VLOOKUP($B2144,APガラス性能一覧!$A$2:$M$6097,3,0),"")</f>
        <v/>
      </c>
      <c r="E2144" s="68" t="str">
        <f>IFERROR(VLOOKUP($B2144,APガラス性能一覧!$A$2:$M$6097,4,0),"")</f>
        <v/>
      </c>
      <c r="F2144" s="68" t="str">
        <f>IFERROR(VLOOKUP($B2144,APガラス性能一覧!$A$2:$M$6097,5,0),"")</f>
        <v/>
      </c>
      <c r="G2144" s="68" t="str">
        <f>IFERROR(VLOOKUP($B2144,APガラス性能一覧!$A$2:$M$6097,6,0),"")</f>
        <v/>
      </c>
      <c r="H2144" s="68" t="str">
        <f>IFERROR(VLOOKUP($B2144,APガラス性能一覧!$A$2:$M$6097,7,0),"")</f>
        <v/>
      </c>
      <c r="I2144" s="68" t="str">
        <f>IFERROR(VLOOKUP($B2144,APガラス性能一覧!$A$2:$M$6097,8,0),"")</f>
        <v/>
      </c>
      <c r="J2144" s="68" t="str">
        <f>IFERROR(VLOOKUP($B2144,APガラス性能一覧!$A$2:$M$6097,9,0),"")</f>
        <v/>
      </c>
      <c r="K2144" s="68" t="str">
        <f>IFERROR(VLOOKUP($B2144,APガラス性能一覧!$A$2:$M$6097,10,0),"")</f>
        <v/>
      </c>
      <c r="L2144" s="68" t="str">
        <f>IFERROR(VLOOKUP($B2144,APガラス性能一覧!$A$2:$M$6097,11,0),"")</f>
        <v/>
      </c>
      <c r="M2144" s="68" t="str">
        <f>IFERROR(VLOOKUP($B2144,APガラス性能一覧!$A$2:$M$6097,12,0),"")</f>
        <v/>
      </c>
      <c r="N2144" s="68" t="str">
        <f>IFERROR(VLOOKUP($B2144,APガラス性能一覧!$A$2:$M$6097,13,0),"")</f>
        <v/>
      </c>
    </row>
    <row r="2145" spans="2:14" x14ac:dyDescent="0.4">
      <c r="B2145" s="68" t="str">
        <f>IF($D$2="","",IF($E$2=0.65,IFERROR(IF(INDEX(APガラス性能一覧!A:A,MATCH(ROW(B2139),APガラス性能一覧!$O:$O,0))="","",INDEX(APガラス性能一覧!A:A,MATCH(ROW(B2139),APガラス性能一覧!$O:$O,0))),""),IFERROR(IF(INDEX(APガラス性能一覧!A:A,MATCH(ROW(B2139),APガラス性能一覧!$N:$N,0))="","",INDEX(APガラス性能一覧!A:A,MATCH(ROW(B2139),APガラス性能一覧!$N:$N,0))),"")))</f>
        <v/>
      </c>
      <c r="C2145" s="68" t="str">
        <f>IFERROR(VLOOKUP($B2145,APガラス性能一覧!$A$2:$M$6097,2,0),"")</f>
        <v/>
      </c>
      <c r="D2145" s="68" t="str">
        <f>IFERROR(VLOOKUP($B2145,APガラス性能一覧!$A$2:$M$6097,3,0),"")</f>
        <v/>
      </c>
      <c r="E2145" s="68" t="str">
        <f>IFERROR(VLOOKUP($B2145,APガラス性能一覧!$A$2:$M$6097,4,0),"")</f>
        <v/>
      </c>
      <c r="F2145" s="68" t="str">
        <f>IFERROR(VLOOKUP($B2145,APガラス性能一覧!$A$2:$M$6097,5,0),"")</f>
        <v/>
      </c>
      <c r="G2145" s="68" t="str">
        <f>IFERROR(VLOOKUP($B2145,APガラス性能一覧!$A$2:$M$6097,6,0),"")</f>
        <v/>
      </c>
      <c r="H2145" s="68" t="str">
        <f>IFERROR(VLOOKUP($B2145,APガラス性能一覧!$A$2:$M$6097,7,0),"")</f>
        <v/>
      </c>
      <c r="I2145" s="68" t="str">
        <f>IFERROR(VLOOKUP($B2145,APガラス性能一覧!$A$2:$M$6097,8,0),"")</f>
        <v/>
      </c>
      <c r="J2145" s="68" t="str">
        <f>IFERROR(VLOOKUP($B2145,APガラス性能一覧!$A$2:$M$6097,9,0),"")</f>
        <v/>
      </c>
      <c r="K2145" s="68" t="str">
        <f>IFERROR(VLOOKUP($B2145,APガラス性能一覧!$A$2:$M$6097,10,0),"")</f>
        <v/>
      </c>
      <c r="L2145" s="68" t="str">
        <f>IFERROR(VLOOKUP($B2145,APガラス性能一覧!$A$2:$M$6097,11,0),"")</f>
        <v/>
      </c>
      <c r="M2145" s="68" t="str">
        <f>IFERROR(VLOOKUP($B2145,APガラス性能一覧!$A$2:$M$6097,12,0),"")</f>
        <v/>
      </c>
      <c r="N2145" s="68" t="str">
        <f>IFERROR(VLOOKUP($B2145,APガラス性能一覧!$A$2:$M$6097,13,0),"")</f>
        <v/>
      </c>
    </row>
    <row r="2146" spans="2:14" x14ac:dyDescent="0.4">
      <c r="B2146" s="68" t="str">
        <f>IF($D$2="","",IF($E$2=0.65,IFERROR(IF(INDEX(APガラス性能一覧!A:A,MATCH(ROW(B2140),APガラス性能一覧!$O:$O,0))="","",INDEX(APガラス性能一覧!A:A,MATCH(ROW(B2140),APガラス性能一覧!$O:$O,0))),""),IFERROR(IF(INDEX(APガラス性能一覧!A:A,MATCH(ROW(B2140),APガラス性能一覧!$N:$N,0))="","",INDEX(APガラス性能一覧!A:A,MATCH(ROW(B2140),APガラス性能一覧!$N:$N,0))),"")))</f>
        <v/>
      </c>
      <c r="C2146" s="68" t="str">
        <f>IFERROR(VLOOKUP($B2146,APガラス性能一覧!$A$2:$M$6097,2,0),"")</f>
        <v/>
      </c>
      <c r="D2146" s="68" t="str">
        <f>IFERROR(VLOOKUP($B2146,APガラス性能一覧!$A$2:$M$6097,3,0),"")</f>
        <v/>
      </c>
      <c r="E2146" s="68" t="str">
        <f>IFERROR(VLOOKUP($B2146,APガラス性能一覧!$A$2:$M$6097,4,0),"")</f>
        <v/>
      </c>
      <c r="F2146" s="68" t="str">
        <f>IFERROR(VLOOKUP($B2146,APガラス性能一覧!$A$2:$M$6097,5,0),"")</f>
        <v/>
      </c>
      <c r="G2146" s="68" t="str">
        <f>IFERROR(VLOOKUP($B2146,APガラス性能一覧!$A$2:$M$6097,6,0),"")</f>
        <v/>
      </c>
      <c r="H2146" s="68" t="str">
        <f>IFERROR(VLOOKUP($B2146,APガラス性能一覧!$A$2:$M$6097,7,0),"")</f>
        <v/>
      </c>
      <c r="I2146" s="68" t="str">
        <f>IFERROR(VLOOKUP($B2146,APガラス性能一覧!$A$2:$M$6097,8,0),"")</f>
        <v/>
      </c>
      <c r="J2146" s="68" t="str">
        <f>IFERROR(VLOOKUP($B2146,APガラス性能一覧!$A$2:$M$6097,9,0),"")</f>
        <v/>
      </c>
      <c r="K2146" s="68" t="str">
        <f>IFERROR(VLOOKUP($B2146,APガラス性能一覧!$A$2:$M$6097,10,0),"")</f>
        <v/>
      </c>
      <c r="L2146" s="68" t="str">
        <f>IFERROR(VLOOKUP($B2146,APガラス性能一覧!$A$2:$M$6097,11,0),"")</f>
        <v/>
      </c>
      <c r="M2146" s="68" t="str">
        <f>IFERROR(VLOOKUP($B2146,APガラス性能一覧!$A$2:$M$6097,12,0),"")</f>
        <v/>
      </c>
      <c r="N2146" s="68" t="str">
        <f>IFERROR(VLOOKUP($B2146,APガラス性能一覧!$A$2:$M$6097,13,0),"")</f>
        <v/>
      </c>
    </row>
    <row r="2147" spans="2:14" x14ac:dyDescent="0.4">
      <c r="B2147" s="68" t="str">
        <f>IF($D$2="","",IF($E$2=0.65,IFERROR(IF(INDEX(APガラス性能一覧!A:A,MATCH(ROW(B2141),APガラス性能一覧!$O:$O,0))="","",INDEX(APガラス性能一覧!A:A,MATCH(ROW(B2141),APガラス性能一覧!$O:$O,0))),""),IFERROR(IF(INDEX(APガラス性能一覧!A:A,MATCH(ROW(B2141),APガラス性能一覧!$N:$N,0))="","",INDEX(APガラス性能一覧!A:A,MATCH(ROW(B2141),APガラス性能一覧!$N:$N,0))),"")))</f>
        <v/>
      </c>
      <c r="C2147" s="68" t="str">
        <f>IFERROR(VLOOKUP($B2147,APガラス性能一覧!$A$2:$M$6097,2,0),"")</f>
        <v/>
      </c>
      <c r="D2147" s="68" t="str">
        <f>IFERROR(VLOOKUP($B2147,APガラス性能一覧!$A$2:$M$6097,3,0),"")</f>
        <v/>
      </c>
      <c r="E2147" s="68" t="str">
        <f>IFERROR(VLOOKUP($B2147,APガラス性能一覧!$A$2:$M$6097,4,0),"")</f>
        <v/>
      </c>
      <c r="F2147" s="68" t="str">
        <f>IFERROR(VLOOKUP($B2147,APガラス性能一覧!$A$2:$M$6097,5,0),"")</f>
        <v/>
      </c>
      <c r="G2147" s="68" t="str">
        <f>IFERROR(VLOOKUP($B2147,APガラス性能一覧!$A$2:$M$6097,6,0),"")</f>
        <v/>
      </c>
      <c r="H2147" s="68" t="str">
        <f>IFERROR(VLOOKUP($B2147,APガラス性能一覧!$A$2:$M$6097,7,0),"")</f>
        <v/>
      </c>
      <c r="I2147" s="68" t="str">
        <f>IFERROR(VLOOKUP($B2147,APガラス性能一覧!$A$2:$M$6097,8,0),"")</f>
        <v/>
      </c>
      <c r="J2147" s="68" t="str">
        <f>IFERROR(VLOOKUP($B2147,APガラス性能一覧!$A$2:$M$6097,9,0),"")</f>
        <v/>
      </c>
      <c r="K2147" s="68" t="str">
        <f>IFERROR(VLOOKUP($B2147,APガラス性能一覧!$A$2:$M$6097,10,0),"")</f>
        <v/>
      </c>
      <c r="L2147" s="68" t="str">
        <f>IFERROR(VLOOKUP($B2147,APガラス性能一覧!$A$2:$M$6097,11,0),"")</f>
        <v/>
      </c>
      <c r="M2147" s="68" t="str">
        <f>IFERROR(VLOOKUP($B2147,APガラス性能一覧!$A$2:$M$6097,12,0),"")</f>
        <v/>
      </c>
      <c r="N2147" s="68" t="str">
        <f>IFERROR(VLOOKUP($B2147,APガラス性能一覧!$A$2:$M$6097,13,0),"")</f>
        <v/>
      </c>
    </row>
    <row r="2148" spans="2:14" x14ac:dyDescent="0.4">
      <c r="B2148" s="68" t="str">
        <f>IF($D$2="","",IF($E$2=0.65,IFERROR(IF(INDEX(APガラス性能一覧!A:A,MATCH(ROW(B2142),APガラス性能一覧!$O:$O,0))="","",INDEX(APガラス性能一覧!A:A,MATCH(ROW(B2142),APガラス性能一覧!$O:$O,0))),""),IFERROR(IF(INDEX(APガラス性能一覧!A:A,MATCH(ROW(B2142),APガラス性能一覧!$N:$N,0))="","",INDEX(APガラス性能一覧!A:A,MATCH(ROW(B2142),APガラス性能一覧!$N:$N,0))),"")))</f>
        <v/>
      </c>
      <c r="C2148" s="68" t="str">
        <f>IFERROR(VLOOKUP($B2148,APガラス性能一覧!$A$2:$M$6097,2,0),"")</f>
        <v/>
      </c>
      <c r="D2148" s="68" t="str">
        <f>IFERROR(VLOOKUP($B2148,APガラス性能一覧!$A$2:$M$6097,3,0),"")</f>
        <v/>
      </c>
      <c r="E2148" s="68" t="str">
        <f>IFERROR(VLOOKUP($B2148,APガラス性能一覧!$A$2:$M$6097,4,0),"")</f>
        <v/>
      </c>
      <c r="F2148" s="68" t="str">
        <f>IFERROR(VLOOKUP($B2148,APガラス性能一覧!$A$2:$M$6097,5,0),"")</f>
        <v/>
      </c>
      <c r="G2148" s="68" t="str">
        <f>IFERROR(VLOOKUP($B2148,APガラス性能一覧!$A$2:$M$6097,6,0),"")</f>
        <v/>
      </c>
      <c r="H2148" s="68" t="str">
        <f>IFERROR(VLOOKUP($B2148,APガラス性能一覧!$A$2:$M$6097,7,0),"")</f>
        <v/>
      </c>
      <c r="I2148" s="68" t="str">
        <f>IFERROR(VLOOKUP($B2148,APガラス性能一覧!$A$2:$M$6097,8,0),"")</f>
        <v/>
      </c>
      <c r="J2148" s="68" t="str">
        <f>IFERROR(VLOOKUP($B2148,APガラス性能一覧!$A$2:$M$6097,9,0),"")</f>
        <v/>
      </c>
      <c r="K2148" s="68" t="str">
        <f>IFERROR(VLOOKUP($B2148,APガラス性能一覧!$A$2:$M$6097,10,0),"")</f>
        <v/>
      </c>
      <c r="L2148" s="68" t="str">
        <f>IFERROR(VLOOKUP($B2148,APガラス性能一覧!$A$2:$M$6097,11,0),"")</f>
        <v/>
      </c>
      <c r="M2148" s="68" t="str">
        <f>IFERROR(VLOOKUP($B2148,APガラス性能一覧!$A$2:$M$6097,12,0),"")</f>
        <v/>
      </c>
      <c r="N2148" s="68" t="str">
        <f>IFERROR(VLOOKUP($B2148,APガラス性能一覧!$A$2:$M$6097,13,0),"")</f>
        <v/>
      </c>
    </row>
    <row r="2149" spans="2:14" x14ac:dyDescent="0.4">
      <c r="B2149" s="68" t="str">
        <f>IF($D$2="","",IF($E$2=0.65,IFERROR(IF(INDEX(APガラス性能一覧!A:A,MATCH(ROW(B2143),APガラス性能一覧!$O:$O,0))="","",INDEX(APガラス性能一覧!A:A,MATCH(ROW(B2143),APガラス性能一覧!$O:$O,0))),""),IFERROR(IF(INDEX(APガラス性能一覧!A:A,MATCH(ROW(B2143),APガラス性能一覧!$N:$N,0))="","",INDEX(APガラス性能一覧!A:A,MATCH(ROW(B2143),APガラス性能一覧!$N:$N,0))),"")))</f>
        <v/>
      </c>
      <c r="C2149" s="68" t="str">
        <f>IFERROR(VLOOKUP($B2149,APガラス性能一覧!$A$2:$M$6097,2,0),"")</f>
        <v/>
      </c>
      <c r="D2149" s="68" t="str">
        <f>IFERROR(VLOOKUP($B2149,APガラス性能一覧!$A$2:$M$6097,3,0),"")</f>
        <v/>
      </c>
      <c r="E2149" s="68" t="str">
        <f>IFERROR(VLOOKUP($B2149,APガラス性能一覧!$A$2:$M$6097,4,0),"")</f>
        <v/>
      </c>
      <c r="F2149" s="68" t="str">
        <f>IFERROR(VLOOKUP($B2149,APガラス性能一覧!$A$2:$M$6097,5,0),"")</f>
        <v/>
      </c>
      <c r="G2149" s="68" t="str">
        <f>IFERROR(VLOOKUP($B2149,APガラス性能一覧!$A$2:$M$6097,6,0),"")</f>
        <v/>
      </c>
      <c r="H2149" s="68" t="str">
        <f>IFERROR(VLOOKUP($B2149,APガラス性能一覧!$A$2:$M$6097,7,0),"")</f>
        <v/>
      </c>
      <c r="I2149" s="68" t="str">
        <f>IFERROR(VLOOKUP($B2149,APガラス性能一覧!$A$2:$M$6097,8,0),"")</f>
        <v/>
      </c>
      <c r="J2149" s="68" t="str">
        <f>IFERROR(VLOOKUP($B2149,APガラス性能一覧!$A$2:$M$6097,9,0),"")</f>
        <v/>
      </c>
      <c r="K2149" s="68" t="str">
        <f>IFERROR(VLOOKUP($B2149,APガラス性能一覧!$A$2:$M$6097,10,0),"")</f>
        <v/>
      </c>
      <c r="L2149" s="68" t="str">
        <f>IFERROR(VLOOKUP($B2149,APガラス性能一覧!$A$2:$M$6097,11,0),"")</f>
        <v/>
      </c>
      <c r="M2149" s="68" t="str">
        <f>IFERROR(VLOOKUP($B2149,APガラス性能一覧!$A$2:$M$6097,12,0),"")</f>
        <v/>
      </c>
      <c r="N2149" s="68" t="str">
        <f>IFERROR(VLOOKUP($B2149,APガラス性能一覧!$A$2:$M$6097,13,0),"")</f>
        <v/>
      </c>
    </row>
    <row r="2150" spans="2:14" x14ac:dyDescent="0.4">
      <c r="B2150" s="68" t="str">
        <f>IF($D$2="","",IF($E$2=0.65,IFERROR(IF(INDEX(APガラス性能一覧!A:A,MATCH(ROW(B2144),APガラス性能一覧!$O:$O,0))="","",INDEX(APガラス性能一覧!A:A,MATCH(ROW(B2144),APガラス性能一覧!$O:$O,0))),""),IFERROR(IF(INDEX(APガラス性能一覧!A:A,MATCH(ROW(B2144),APガラス性能一覧!$N:$N,0))="","",INDEX(APガラス性能一覧!A:A,MATCH(ROW(B2144),APガラス性能一覧!$N:$N,0))),"")))</f>
        <v/>
      </c>
      <c r="C2150" s="68" t="str">
        <f>IFERROR(VLOOKUP($B2150,APガラス性能一覧!$A$2:$M$6097,2,0),"")</f>
        <v/>
      </c>
      <c r="D2150" s="68" t="str">
        <f>IFERROR(VLOOKUP($B2150,APガラス性能一覧!$A$2:$M$6097,3,0),"")</f>
        <v/>
      </c>
      <c r="E2150" s="68" t="str">
        <f>IFERROR(VLOOKUP($B2150,APガラス性能一覧!$A$2:$M$6097,4,0),"")</f>
        <v/>
      </c>
      <c r="F2150" s="68" t="str">
        <f>IFERROR(VLOOKUP($B2150,APガラス性能一覧!$A$2:$M$6097,5,0),"")</f>
        <v/>
      </c>
      <c r="G2150" s="68" t="str">
        <f>IFERROR(VLOOKUP($B2150,APガラス性能一覧!$A$2:$M$6097,6,0),"")</f>
        <v/>
      </c>
      <c r="H2150" s="68" t="str">
        <f>IFERROR(VLOOKUP($B2150,APガラス性能一覧!$A$2:$M$6097,7,0),"")</f>
        <v/>
      </c>
      <c r="I2150" s="68" t="str">
        <f>IFERROR(VLOOKUP($B2150,APガラス性能一覧!$A$2:$M$6097,8,0),"")</f>
        <v/>
      </c>
      <c r="J2150" s="68" t="str">
        <f>IFERROR(VLOOKUP($B2150,APガラス性能一覧!$A$2:$M$6097,9,0),"")</f>
        <v/>
      </c>
      <c r="K2150" s="68" t="str">
        <f>IFERROR(VLOOKUP($B2150,APガラス性能一覧!$A$2:$M$6097,10,0),"")</f>
        <v/>
      </c>
      <c r="L2150" s="68" t="str">
        <f>IFERROR(VLOOKUP($B2150,APガラス性能一覧!$A$2:$M$6097,11,0),"")</f>
        <v/>
      </c>
      <c r="M2150" s="68" t="str">
        <f>IFERROR(VLOOKUP($B2150,APガラス性能一覧!$A$2:$M$6097,12,0),"")</f>
        <v/>
      </c>
      <c r="N2150" s="68" t="str">
        <f>IFERROR(VLOOKUP($B2150,APガラス性能一覧!$A$2:$M$6097,13,0),"")</f>
        <v/>
      </c>
    </row>
    <row r="2151" spans="2:14" x14ac:dyDescent="0.4">
      <c r="B2151" s="68" t="str">
        <f>IF($D$2="","",IF($E$2=0.65,IFERROR(IF(INDEX(APガラス性能一覧!A:A,MATCH(ROW(B2145),APガラス性能一覧!$O:$O,0))="","",INDEX(APガラス性能一覧!A:A,MATCH(ROW(B2145),APガラス性能一覧!$O:$O,0))),""),IFERROR(IF(INDEX(APガラス性能一覧!A:A,MATCH(ROW(B2145),APガラス性能一覧!$N:$N,0))="","",INDEX(APガラス性能一覧!A:A,MATCH(ROW(B2145),APガラス性能一覧!$N:$N,0))),"")))</f>
        <v/>
      </c>
      <c r="C2151" s="68" t="str">
        <f>IFERROR(VLOOKUP($B2151,APガラス性能一覧!$A$2:$M$6097,2,0),"")</f>
        <v/>
      </c>
      <c r="D2151" s="68" t="str">
        <f>IFERROR(VLOOKUP($B2151,APガラス性能一覧!$A$2:$M$6097,3,0),"")</f>
        <v/>
      </c>
      <c r="E2151" s="68" t="str">
        <f>IFERROR(VLOOKUP($B2151,APガラス性能一覧!$A$2:$M$6097,4,0),"")</f>
        <v/>
      </c>
      <c r="F2151" s="68" t="str">
        <f>IFERROR(VLOOKUP($B2151,APガラス性能一覧!$A$2:$M$6097,5,0),"")</f>
        <v/>
      </c>
      <c r="G2151" s="68" t="str">
        <f>IFERROR(VLOOKUP($B2151,APガラス性能一覧!$A$2:$M$6097,6,0),"")</f>
        <v/>
      </c>
      <c r="H2151" s="68" t="str">
        <f>IFERROR(VLOOKUP($B2151,APガラス性能一覧!$A$2:$M$6097,7,0),"")</f>
        <v/>
      </c>
      <c r="I2151" s="68" t="str">
        <f>IFERROR(VLOOKUP($B2151,APガラス性能一覧!$A$2:$M$6097,8,0),"")</f>
        <v/>
      </c>
      <c r="J2151" s="68" t="str">
        <f>IFERROR(VLOOKUP($B2151,APガラス性能一覧!$A$2:$M$6097,9,0),"")</f>
        <v/>
      </c>
      <c r="K2151" s="68" t="str">
        <f>IFERROR(VLOOKUP($B2151,APガラス性能一覧!$A$2:$M$6097,10,0),"")</f>
        <v/>
      </c>
      <c r="L2151" s="68" t="str">
        <f>IFERROR(VLOOKUP($B2151,APガラス性能一覧!$A$2:$M$6097,11,0),"")</f>
        <v/>
      </c>
      <c r="M2151" s="68" t="str">
        <f>IFERROR(VLOOKUP($B2151,APガラス性能一覧!$A$2:$M$6097,12,0),"")</f>
        <v/>
      </c>
      <c r="N2151" s="68" t="str">
        <f>IFERROR(VLOOKUP($B2151,APガラス性能一覧!$A$2:$M$6097,13,0),"")</f>
        <v/>
      </c>
    </row>
    <row r="2152" spans="2:14" x14ac:dyDescent="0.4">
      <c r="B2152" s="68" t="str">
        <f>IF($D$2="","",IF($E$2=0.65,IFERROR(IF(INDEX(APガラス性能一覧!A:A,MATCH(ROW(B2146),APガラス性能一覧!$O:$O,0))="","",INDEX(APガラス性能一覧!A:A,MATCH(ROW(B2146),APガラス性能一覧!$O:$O,0))),""),IFERROR(IF(INDEX(APガラス性能一覧!A:A,MATCH(ROW(B2146),APガラス性能一覧!$N:$N,0))="","",INDEX(APガラス性能一覧!A:A,MATCH(ROW(B2146),APガラス性能一覧!$N:$N,0))),"")))</f>
        <v/>
      </c>
      <c r="C2152" s="68" t="str">
        <f>IFERROR(VLOOKUP($B2152,APガラス性能一覧!$A$2:$M$6097,2,0),"")</f>
        <v/>
      </c>
      <c r="D2152" s="68" t="str">
        <f>IFERROR(VLOOKUP($B2152,APガラス性能一覧!$A$2:$M$6097,3,0),"")</f>
        <v/>
      </c>
      <c r="E2152" s="68" t="str">
        <f>IFERROR(VLOOKUP($B2152,APガラス性能一覧!$A$2:$M$6097,4,0),"")</f>
        <v/>
      </c>
      <c r="F2152" s="68" t="str">
        <f>IFERROR(VLOOKUP($B2152,APガラス性能一覧!$A$2:$M$6097,5,0),"")</f>
        <v/>
      </c>
      <c r="G2152" s="68" t="str">
        <f>IFERROR(VLOOKUP($B2152,APガラス性能一覧!$A$2:$M$6097,6,0),"")</f>
        <v/>
      </c>
      <c r="H2152" s="68" t="str">
        <f>IFERROR(VLOOKUP($B2152,APガラス性能一覧!$A$2:$M$6097,7,0),"")</f>
        <v/>
      </c>
      <c r="I2152" s="68" t="str">
        <f>IFERROR(VLOOKUP($B2152,APガラス性能一覧!$A$2:$M$6097,8,0),"")</f>
        <v/>
      </c>
      <c r="J2152" s="68" t="str">
        <f>IFERROR(VLOOKUP($B2152,APガラス性能一覧!$A$2:$M$6097,9,0),"")</f>
        <v/>
      </c>
      <c r="K2152" s="68" t="str">
        <f>IFERROR(VLOOKUP($B2152,APガラス性能一覧!$A$2:$M$6097,10,0),"")</f>
        <v/>
      </c>
      <c r="L2152" s="68" t="str">
        <f>IFERROR(VLOOKUP($B2152,APガラス性能一覧!$A$2:$M$6097,11,0),"")</f>
        <v/>
      </c>
      <c r="M2152" s="68" t="str">
        <f>IFERROR(VLOOKUP($B2152,APガラス性能一覧!$A$2:$M$6097,12,0),"")</f>
        <v/>
      </c>
      <c r="N2152" s="68" t="str">
        <f>IFERROR(VLOOKUP($B2152,APガラス性能一覧!$A$2:$M$6097,13,0),"")</f>
        <v/>
      </c>
    </row>
    <row r="2153" spans="2:14" x14ac:dyDescent="0.4">
      <c r="B2153" s="68" t="str">
        <f>IF($D$2="","",IF($E$2=0.65,IFERROR(IF(INDEX(APガラス性能一覧!A:A,MATCH(ROW(B2147),APガラス性能一覧!$O:$O,0))="","",INDEX(APガラス性能一覧!A:A,MATCH(ROW(B2147),APガラス性能一覧!$O:$O,0))),""),IFERROR(IF(INDEX(APガラス性能一覧!A:A,MATCH(ROW(B2147),APガラス性能一覧!$N:$N,0))="","",INDEX(APガラス性能一覧!A:A,MATCH(ROW(B2147),APガラス性能一覧!$N:$N,0))),"")))</f>
        <v/>
      </c>
      <c r="C2153" s="68" t="str">
        <f>IFERROR(VLOOKUP($B2153,APガラス性能一覧!$A$2:$M$6097,2,0),"")</f>
        <v/>
      </c>
      <c r="D2153" s="68" t="str">
        <f>IFERROR(VLOOKUP($B2153,APガラス性能一覧!$A$2:$M$6097,3,0),"")</f>
        <v/>
      </c>
      <c r="E2153" s="68" t="str">
        <f>IFERROR(VLOOKUP($B2153,APガラス性能一覧!$A$2:$M$6097,4,0),"")</f>
        <v/>
      </c>
      <c r="F2153" s="68" t="str">
        <f>IFERROR(VLOOKUP($B2153,APガラス性能一覧!$A$2:$M$6097,5,0),"")</f>
        <v/>
      </c>
      <c r="G2153" s="68" t="str">
        <f>IFERROR(VLOOKUP($B2153,APガラス性能一覧!$A$2:$M$6097,6,0),"")</f>
        <v/>
      </c>
      <c r="H2153" s="68" t="str">
        <f>IFERROR(VLOOKUP($B2153,APガラス性能一覧!$A$2:$M$6097,7,0),"")</f>
        <v/>
      </c>
      <c r="I2153" s="68" t="str">
        <f>IFERROR(VLOOKUP($B2153,APガラス性能一覧!$A$2:$M$6097,8,0),"")</f>
        <v/>
      </c>
      <c r="J2153" s="68" t="str">
        <f>IFERROR(VLOOKUP($B2153,APガラス性能一覧!$A$2:$M$6097,9,0),"")</f>
        <v/>
      </c>
      <c r="K2153" s="68" t="str">
        <f>IFERROR(VLOOKUP($B2153,APガラス性能一覧!$A$2:$M$6097,10,0),"")</f>
        <v/>
      </c>
      <c r="L2153" s="68" t="str">
        <f>IFERROR(VLOOKUP($B2153,APガラス性能一覧!$A$2:$M$6097,11,0),"")</f>
        <v/>
      </c>
      <c r="M2153" s="68" t="str">
        <f>IFERROR(VLOOKUP($B2153,APガラス性能一覧!$A$2:$M$6097,12,0),"")</f>
        <v/>
      </c>
      <c r="N2153" s="68" t="str">
        <f>IFERROR(VLOOKUP($B2153,APガラス性能一覧!$A$2:$M$6097,13,0),"")</f>
        <v/>
      </c>
    </row>
    <row r="2154" spans="2:14" x14ac:dyDescent="0.4">
      <c r="B2154" s="68" t="str">
        <f>IF($D$2="","",IF($E$2=0.65,IFERROR(IF(INDEX(APガラス性能一覧!A:A,MATCH(ROW(B2148),APガラス性能一覧!$O:$O,0))="","",INDEX(APガラス性能一覧!A:A,MATCH(ROW(B2148),APガラス性能一覧!$O:$O,0))),""),IFERROR(IF(INDEX(APガラス性能一覧!A:A,MATCH(ROW(B2148),APガラス性能一覧!$N:$N,0))="","",INDEX(APガラス性能一覧!A:A,MATCH(ROW(B2148),APガラス性能一覧!$N:$N,0))),"")))</f>
        <v/>
      </c>
      <c r="C2154" s="68" t="str">
        <f>IFERROR(VLOOKUP($B2154,APガラス性能一覧!$A$2:$M$6097,2,0),"")</f>
        <v/>
      </c>
      <c r="D2154" s="68" t="str">
        <f>IFERROR(VLOOKUP($B2154,APガラス性能一覧!$A$2:$M$6097,3,0),"")</f>
        <v/>
      </c>
      <c r="E2154" s="68" t="str">
        <f>IFERROR(VLOOKUP($B2154,APガラス性能一覧!$A$2:$M$6097,4,0),"")</f>
        <v/>
      </c>
      <c r="F2154" s="68" t="str">
        <f>IFERROR(VLOOKUP($B2154,APガラス性能一覧!$A$2:$M$6097,5,0),"")</f>
        <v/>
      </c>
      <c r="G2154" s="68" t="str">
        <f>IFERROR(VLOOKUP($B2154,APガラス性能一覧!$A$2:$M$6097,6,0),"")</f>
        <v/>
      </c>
      <c r="H2154" s="68" t="str">
        <f>IFERROR(VLOOKUP($B2154,APガラス性能一覧!$A$2:$M$6097,7,0),"")</f>
        <v/>
      </c>
      <c r="I2154" s="68" t="str">
        <f>IFERROR(VLOOKUP($B2154,APガラス性能一覧!$A$2:$M$6097,8,0),"")</f>
        <v/>
      </c>
      <c r="J2154" s="68" t="str">
        <f>IFERROR(VLOOKUP($B2154,APガラス性能一覧!$A$2:$M$6097,9,0),"")</f>
        <v/>
      </c>
      <c r="K2154" s="68" t="str">
        <f>IFERROR(VLOOKUP($B2154,APガラス性能一覧!$A$2:$M$6097,10,0),"")</f>
        <v/>
      </c>
      <c r="L2154" s="68" t="str">
        <f>IFERROR(VLOOKUP($B2154,APガラス性能一覧!$A$2:$M$6097,11,0),"")</f>
        <v/>
      </c>
      <c r="M2154" s="68" t="str">
        <f>IFERROR(VLOOKUP($B2154,APガラス性能一覧!$A$2:$M$6097,12,0),"")</f>
        <v/>
      </c>
      <c r="N2154" s="68" t="str">
        <f>IFERROR(VLOOKUP($B2154,APガラス性能一覧!$A$2:$M$6097,13,0),"")</f>
        <v/>
      </c>
    </row>
    <row r="2155" spans="2:14" x14ac:dyDescent="0.4">
      <c r="B2155" s="68" t="str">
        <f>IF($D$2="","",IF($E$2=0.65,IFERROR(IF(INDEX(APガラス性能一覧!A:A,MATCH(ROW(B2149),APガラス性能一覧!$O:$O,0))="","",INDEX(APガラス性能一覧!A:A,MATCH(ROW(B2149),APガラス性能一覧!$O:$O,0))),""),IFERROR(IF(INDEX(APガラス性能一覧!A:A,MATCH(ROW(B2149),APガラス性能一覧!$N:$N,0))="","",INDEX(APガラス性能一覧!A:A,MATCH(ROW(B2149),APガラス性能一覧!$N:$N,0))),"")))</f>
        <v/>
      </c>
      <c r="C2155" s="68" t="str">
        <f>IFERROR(VLOOKUP($B2155,APガラス性能一覧!$A$2:$M$6097,2,0),"")</f>
        <v/>
      </c>
      <c r="D2155" s="68" t="str">
        <f>IFERROR(VLOOKUP($B2155,APガラス性能一覧!$A$2:$M$6097,3,0),"")</f>
        <v/>
      </c>
      <c r="E2155" s="68" t="str">
        <f>IFERROR(VLOOKUP($B2155,APガラス性能一覧!$A$2:$M$6097,4,0),"")</f>
        <v/>
      </c>
      <c r="F2155" s="68" t="str">
        <f>IFERROR(VLOOKUP($B2155,APガラス性能一覧!$A$2:$M$6097,5,0),"")</f>
        <v/>
      </c>
      <c r="G2155" s="68" t="str">
        <f>IFERROR(VLOOKUP($B2155,APガラス性能一覧!$A$2:$M$6097,6,0),"")</f>
        <v/>
      </c>
      <c r="H2155" s="68" t="str">
        <f>IFERROR(VLOOKUP($B2155,APガラス性能一覧!$A$2:$M$6097,7,0),"")</f>
        <v/>
      </c>
      <c r="I2155" s="68" t="str">
        <f>IFERROR(VLOOKUP($B2155,APガラス性能一覧!$A$2:$M$6097,8,0),"")</f>
        <v/>
      </c>
      <c r="J2155" s="68" t="str">
        <f>IFERROR(VLOOKUP($B2155,APガラス性能一覧!$A$2:$M$6097,9,0),"")</f>
        <v/>
      </c>
      <c r="K2155" s="68" t="str">
        <f>IFERROR(VLOOKUP($B2155,APガラス性能一覧!$A$2:$M$6097,10,0),"")</f>
        <v/>
      </c>
      <c r="L2155" s="68" t="str">
        <f>IFERROR(VLOOKUP($B2155,APガラス性能一覧!$A$2:$M$6097,11,0),"")</f>
        <v/>
      </c>
      <c r="M2155" s="68" t="str">
        <f>IFERROR(VLOOKUP($B2155,APガラス性能一覧!$A$2:$M$6097,12,0),"")</f>
        <v/>
      </c>
      <c r="N2155" s="68" t="str">
        <f>IFERROR(VLOOKUP($B2155,APガラス性能一覧!$A$2:$M$6097,13,0),"")</f>
        <v/>
      </c>
    </row>
    <row r="2156" spans="2:14" x14ac:dyDescent="0.4">
      <c r="B2156" s="68" t="str">
        <f>IF($D$2="","",IF($E$2=0.65,IFERROR(IF(INDEX(APガラス性能一覧!A:A,MATCH(ROW(B2150),APガラス性能一覧!$O:$O,0))="","",INDEX(APガラス性能一覧!A:A,MATCH(ROW(B2150),APガラス性能一覧!$O:$O,0))),""),IFERROR(IF(INDEX(APガラス性能一覧!A:A,MATCH(ROW(B2150),APガラス性能一覧!$N:$N,0))="","",INDEX(APガラス性能一覧!A:A,MATCH(ROW(B2150),APガラス性能一覧!$N:$N,0))),"")))</f>
        <v/>
      </c>
      <c r="C2156" s="68" t="str">
        <f>IFERROR(VLOOKUP($B2156,APガラス性能一覧!$A$2:$M$6097,2,0),"")</f>
        <v/>
      </c>
      <c r="D2156" s="68" t="str">
        <f>IFERROR(VLOOKUP($B2156,APガラス性能一覧!$A$2:$M$6097,3,0),"")</f>
        <v/>
      </c>
      <c r="E2156" s="68" t="str">
        <f>IFERROR(VLOOKUP($B2156,APガラス性能一覧!$A$2:$M$6097,4,0),"")</f>
        <v/>
      </c>
      <c r="F2156" s="68" t="str">
        <f>IFERROR(VLOOKUP($B2156,APガラス性能一覧!$A$2:$M$6097,5,0),"")</f>
        <v/>
      </c>
      <c r="G2156" s="68" t="str">
        <f>IFERROR(VLOOKUP($B2156,APガラス性能一覧!$A$2:$M$6097,6,0),"")</f>
        <v/>
      </c>
      <c r="H2156" s="68" t="str">
        <f>IFERROR(VLOOKUP($B2156,APガラス性能一覧!$A$2:$M$6097,7,0),"")</f>
        <v/>
      </c>
      <c r="I2156" s="68" t="str">
        <f>IFERROR(VLOOKUP($B2156,APガラス性能一覧!$A$2:$M$6097,8,0),"")</f>
        <v/>
      </c>
      <c r="J2156" s="68" t="str">
        <f>IFERROR(VLOOKUP($B2156,APガラス性能一覧!$A$2:$M$6097,9,0),"")</f>
        <v/>
      </c>
      <c r="K2156" s="68" t="str">
        <f>IFERROR(VLOOKUP($B2156,APガラス性能一覧!$A$2:$M$6097,10,0),"")</f>
        <v/>
      </c>
      <c r="L2156" s="68" t="str">
        <f>IFERROR(VLOOKUP($B2156,APガラス性能一覧!$A$2:$M$6097,11,0),"")</f>
        <v/>
      </c>
      <c r="M2156" s="68" t="str">
        <f>IFERROR(VLOOKUP($B2156,APガラス性能一覧!$A$2:$M$6097,12,0),"")</f>
        <v/>
      </c>
      <c r="N2156" s="68" t="str">
        <f>IFERROR(VLOOKUP($B2156,APガラス性能一覧!$A$2:$M$6097,13,0),"")</f>
        <v/>
      </c>
    </row>
    <row r="2157" spans="2:14" x14ac:dyDescent="0.4">
      <c r="B2157" s="68" t="str">
        <f>IF($D$2="","",IF($E$2=0.65,IFERROR(IF(INDEX(APガラス性能一覧!A:A,MATCH(ROW(B2151),APガラス性能一覧!$O:$O,0))="","",INDEX(APガラス性能一覧!A:A,MATCH(ROW(B2151),APガラス性能一覧!$O:$O,0))),""),IFERROR(IF(INDEX(APガラス性能一覧!A:A,MATCH(ROW(B2151),APガラス性能一覧!$N:$N,0))="","",INDEX(APガラス性能一覧!A:A,MATCH(ROW(B2151),APガラス性能一覧!$N:$N,0))),"")))</f>
        <v/>
      </c>
      <c r="C2157" s="68" t="str">
        <f>IFERROR(VLOOKUP($B2157,APガラス性能一覧!$A$2:$M$6097,2,0),"")</f>
        <v/>
      </c>
      <c r="D2157" s="68" t="str">
        <f>IFERROR(VLOOKUP($B2157,APガラス性能一覧!$A$2:$M$6097,3,0),"")</f>
        <v/>
      </c>
      <c r="E2157" s="68" t="str">
        <f>IFERROR(VLOOKUP($B2157,APガラス性能一覧!$A$2:$M$6097,4,0),"")</f>
        <v/>
      </c>
      <c r="F2157" s="68" t="str">
        <f>IFERROR(VLOOKUP($B2157,APガラス性能一覧!$A$2:$M$6097,5,0),"")</f>
        <v/>
      </c>
      <c r="G2157" s="68" t="str">
        <f>IFERROR(VLOOKUP($B2157,APガラス性能一覧!$A$2:$M$6097,6,0),"")</f>
        <v/>
      </c>
      <c r="H2157" s="68" t="str">
        <f>IFERROR(VLOOKUP($B2157,APガラス性能一覧!$A$2:$M$6097,7,0),"")</f>
        <v/>
      </c>
      <c r="I2157" s="68" t="str">
        <f>IFERROR(VLOOKUP($B2157,APガラス性能一覧!$A$2:$M$6097,8,0),"")</f>
        <v/>
      </c>
      <c r="J2157" s="68" t="str">
        <f>IFERROR(VLOOKUP($B2157,APガラス性能一覧!$A$2:$M$6097,9,0),"")</f>
        <v/>
      </c>
      <c r="K2157" s="68" t="str">
        <f>IFERROR(VLOOKUP($B2157,APガラス性能一覧!$A$2:$M$6097,10,0),"")</f>
        <v/>
      </c>
      <c r="L2157" s="68" t="str">
        <f>IFERROR(VLOOKUP($B2157,APガラス性能一覧!$A$2:$M$6097,11,0),"")</f>
        <v/>
      </c>
      <c r="M2157" s="68" t="str">
        <f>IFERROR(VLOOKUP($B2157,APガラス性能一覧!$A$2:$M$6097,12,0),"")</f>
        <v/>
      </c>
      <c r="N2157" s="68" t="str">
        <f>IFERROR(VLOOKUP($B2157,APガラス性能一覧!$A$2:$M$6097,13,0),"")</f>
        <v/>
      </c>
    </row>
    <row r="2158" spans="2:14" x14ac:dyDescent="0.4">
      <c r="B2158" s="68" t="str">
        <f>IF($D$2="","",IF($E$2=0.65,IFERROR(IF(INDEX(APガラス性能一覧!A:A,MATCH(ROW(B2152),APガラス性能一覧!$O:$O,0))="","",INDEX(APガラス性能一覧!A:A,MATCH(ROW(B2152),APガラス性能一覧!$O:$O,0))),""),IFERROR(IF(INDEX(APガラス性能一覧!A:A,MATCH(ROW(B2152),APガラス性能一覧!$N:$N,0))="","",INDEX(APガラス性能一覧!A:A,MATCH(ROW(B2152),APガラス性能一覧!$N:$N,0))),"")))</f>
        <v/>
      </c>
      <c r="C2158" s="68" t="str">
        <f>IFERROR(VLOOKUP($B2158,APガラス性能一覧!$A$2:$M$6097,2,0),"")</f>
        <v/>
      </c>
      <c r="D2158" s="68" t="str">
        <f>IFERROR(VLOOKUP($B2158,APガラス性能一覧!$A$2:$M$6097,3,0),"")</f>
        <v/>
      </c>
      <c r="E2158" s="68" t="str">
        <f>IFERROR(VLOOKUP($B2158,APガラス性能一覧!$A$2:$M$6097,4,0),"")</f>
        <v/>
      </c>
      <c r="F2158" s="68" t="str">
        <f>IFERROR(VLOOKUP($B2158,APガラス性能一覧!$A$2:$M$6097,5,0),"")</f>
        <v/>
      </c>
      <c r="G2158" s="68" t="str">
        <f>IFERROR(VLOOKUP($B2158,APガラス性能一覧!$A$2:$M$6097,6,0),"")</f>
        <v/>
      </c>
      <c r="H2158" s="68" t="str">
        <f>IFERROR(VLOOKUP($B2158,APガラス性能一覧!$A$2:$M$6097,7,0),"")</f>
        <v/>
      </c>
      <c r="I2158" s="68" t="str">
        <f>IFERROR(VLOOKUP($B2158,APガラス性能一覧!$A$2:$M$6097,8,0),"")</f>
        <v/>
      </c>
      <c r="J2158" s="68" t="str">
        <f>IFERROR(VLOOKUP($B2158,APガラス性能一覧!$A$2:$M$6097,9,0),"")</f>
        <v/>
      </c>
      <c r="K2158" s="68" t="str">
        <f>IFERROR(VLOOKUP($B2158,APガラス性能一覧!$A$2:$M$6097,10,0),"")</f>
        <v/>
      </c>
      <c r="L2158" s="68" t="str">
        <f>IFERROR(VLOOKUP($B2158,APガラス性能一覧!$A$2:$M$6097,11,0),"")</f>
        <v/>
      </c>
      <c r="M2158" s="68" t="str">
        <f>IFERROR(VLOOKUP($B2158,APガラス性能一覧!$A$2:$M$6097,12,0),"")</f>
        <v/>
      </c>
      <c r="N2158" s="68" t="str">
        <f>IFERROR(VLOOKUP($B2158,APガラス性能一覧!$A$2:$M$6097,13,0),"")</f>
        <v/>
      </c>
    </row>
    <row r="2159" spans="2:14" x14ac:dyDescent="0.4">
      <c r="B2159" s="68" t="str">
        <f>IF($D$2="","",IF($E$2=0.65,IFERROR(IF(INDEX(APガラス性能一覧!A:A,MATCH(ROW(B2153),APガラス性能一覧!$O:$O,0))="","",INDEX(APガラス性能一覧!A:A,MATCH(ROW(B2153),APガラス性能一覧!$O:$O,0))),""),IFERROR(IF(INDEX(APガラス性能一覧!A:A,MATCH(ROW(B2153),APガラス性能一覧!$N:$N,0))="","",INDEX(APガラス性能一覧!A:A,MATCH(ROW(B2153),APガラス性能一覧!$N:$N,0))),"")))</f>
        <v/>
      </c>
      <c r="C2159" s="68" t="str">
        <f>IFERROR(VLOOKUP($B2159,APガラス性能一覧!$A$2:$M$6097,2,0),"")</f>
        <v/>
      </c>
      <c r="D2159" s="68" t="str">
        <f>IFERROR(VLOOKUP($B2159,APガラス性能一覧!$A$2:$M$6097,3,0),"")</f>
        <v/>
      </c>
      <c r="E2159" s="68" t="str">
        <f>IFERROR(VLOOKUP($B2159,APガラス性能一覧!$A$2:$M$6097,4,0),"")</f>
        <v/>
      </c>
      <c r="F2159" s="68" t="str">
        <f>IFERROR(VLOOKUP($B2159,APガラス性能一覧!$A$2:$M$6097,5,0),"")</f>
        <v/>
      </c>
      <c r="G2159" s="68" t="str">
        <f>IFERROR(VLOOKUP($B2159,APガラス性能一覧!$A$2:$M$6097,6,0),"")</f>
        <v/>
      </c>
      <c r="H2159" s="68" t="str">
        <f>IFERROR(VLOOKUP($B2159,APガラス性能一覧!$A$2:$M$6097,7,0),"")</f>
        <v/>
      </c>
      <c r="I2159" s="68" t="str">
        <f>IFERROR(VLOOKUP($B2159,APガラス性能一覧!$A$2:$M$6097,8,0),"")</f>
        <v/>
      </c>
      <c r="J2159" s="68" t="str">
        <f>IFERROR(VLOOKUP($B2159,APガラス性能一覧!$A$2:$M$6097,9,0),"")</f>
        <v/>
      </c>
      <c r="K2159" s="68" t="str">
        <f>IFERROR(VLOOKUP($B2159,APガラス性能一覧!$A$2:$M$6097,10,0),"")</f>
        <v/>
      </c>
      <c r="L2159" s="68" t="str">
        <f>IFERROR(VLOOKUP($B2159,APガラス性能一覧!$A$2:$M$6097,11,0),"")</f>
        <v/>
      </c>
      <c r="M2159" s="68" t="str">
        <f>IFERROR(VLOOKUP($B2159,APガラス性能一覧!$A$2:$M$6097,12,0),"")</f>
        <v/>
      </c>
      <c r="N2159" s="68" t="str">
        <f>IFERROR(VLOOKUP($B2159,APガラス性能一覧!$A$2:$M$6097,13,0),"")</f>
        <v/>
      </c>
    </row>
    <row r="2160" spans="2:14" x14ac:dyDescent="0.4">
      <c r="B2160" s="68" t="str">
        <f>IF($D$2="","",IF($E$2=0.65,IFERROR(IF(INDEX(APガラス性能一覧!A:A,MATCH(ROW(B2154),APガラス性能一覧!$O:$O,0))="","",INDEX(APガラス性能一覧!A:A,MATCH(ROW(B2154),APガラス性能一覧!$O:$O,0))),""),IFERROR(IF(INDEX(APガラス性能一覧!A:A,MATCH(ROW(B2154),APガラス性能一覧!$N:$N,0))="","",INDEX(APガラス性能一覧!A:A,MATCH(ROW(B2154),APガラス性能一覧!$N:$N,0))),"")))</f>
        <v/>
      </c>
      <c r="C2160" s="68" t="str">
        <f>IFERROR(VLOOKUP($B2160,APガラス性能一覧!$A$2:$M$6097,2,0),"")</f>
        <v/>
      </c>
      <c r="D2160" s="68" t="str">
        <f>IFERROR(VLOOKUP($B2160,APガラス性能一覧!$A$2:$M$6097,3,0),"")</f>
        <v/>
      </c>
      <c r="E2160" s="68" t="str">
        <f>IFERROR(VLOOKUP($B2160,APガラス性能一覧!$A$2:$M$6097,4,0),"")</f>
        <v/>
      </c>
      <c r="F2160" s="68" t="str">
        <f>IFERROR(VLOOKUP($B2160,APガラス性能一覧!$A$2:$M$6097,5,0),"")</f>
        <v/>
      </c>
      <c r="G2160" s="68" t="str">
        <f>IFERROR(VLOOKUP($B2160,APガラス性能一覧!$A$2:$M$6097,6,0),"")</f>
        <v/>
      </c>
      <c r="H2160" s="68" t="str">
        <f>IFERROR(VLOOKUP($B2160,APガラス性能一覧!$A$2:$M$6097,7,0),"")</f>
        <v/>
      </c>
      <c r="I2160" s="68" t="str">
        <f>IFERROR(VLOOKUP($B2160,APガラス性能一覧!$A$2:$M$6097,8,0),"")</f>
        <v/>
      </c>
      <c r="J2160" s="68" t="str">
        <f>IFERROR(VLOOKUP($B2160,APガラス性能一覧!$A$2:$M$6097,9,0),"")</f>
        <v/>
      </c>
      <c r="K2160" s="68" t="str">
        <f>IFERROR(VLOOKUP($B2160,APガラス性能一覧!$A$2:$M$6097,10,0),"")</f>
        <v/>
      </c>
      <c r="L2160" s="68" t="str">
        <f>IFERROR(VLOOKUP($B2160,APガラス性能一覧!$A$2:$M$6097,11,0),"")</f>
        <v/>
      </c>
      <c r="M2160" s="68" t="str">
        <f>IFERROR(VLOOKUP($B2160,APガラス性能一覧!$A$2:$M$6097,12,0),"")</f>
        <v/>
      </c>
      <c r="N2160" s="68" t="str">
        <f>IFERROR(VLOOKUP($B2160,APガラス性能一覧!$A$2:$M$6097,13,0),"")</f>
        <v/>
      </c>
    </row>
    <row r="2161" spans="2:14" x14ac:dyDescent="0.4">
      <c r="B2161" s="68" t="str">
        <f>IF($D$2="","",IF($E$2=0.65,IFERROR(IF(INDEX(APガラス性能一覧!A:A,MATCH(ROW(B2155),APガラス性能一覧!$O:$O,0))="","",INDEX(APガラス性能一覧!A:A,MATCH(ROW(B2155),APガラス性能一覧!$O:$O,0))),""),IFERROR(IF(INDEX(APガラス性能一覧!A:A,MATCH(ROW(B2155),APガラス性能一覧!$N:$N,0))="","",INDEX(APガラス性能一覧!A:A,MATCH(ROW(B2155),APガラス性能一覧!$N:$N,0))),"")))</f>
        <v/>
      </c>
      <c r="C2161" s="68" t="str">
        <f>IFERROR(VLOOKUP($B2161,APガラス性能一覧!$A$2:$M$6097,2,0),"")</f>
        <v/>
      </c>
      <c r="D2161" s="68" t="str">
        <f>IFERROR(VLOOKUP($B2161,APガラス性能一覧!$A$2:$M$6097,3,0),"")</f>
        <v/>
      </c>
      <c r="E2161" s="68" t="str">
        <f>IFERROR(VLOOKUP($B2161,APガラス性能一覧!$A$2:$M$6097,4,0),"")</f>
        <v/>
      </c>
      <c r="F2161" s="68" t="str">
        <f>IFERROR(VLOOKUP($B2161,APガラス性能一覧!$A$2:$M$6097,5,0),"")</f>
        <v/>
      </c>
      <c r="G2161" s="68" t="str">
        <f>IFERROR(VLOOKUP($B2161,APガラス性能一覧!$A$2:$M$6097,6,0),"")</f>
        <v/>
      </c>
      <c r="H2161" s="68" t="str">
        <f>IFERROR(VLOOKUP($B2161,APガラス性能一覧!$A$2:$M$6097,7,0),"")</f>
        <v/>
      </c>
      <c r="I2161" s="68" t="str">
        <f>IFERROR(VLOOKUP($B2161,APガラス性能一覧!$A$2:$M$6097,8,0),"")</f>
        <v/>
      </c>
      <c r="J2161" s="68" t="str">
        <f>IFERROR(VLOOKUP($B2161,APガラス性能一覧!$A$2:$M$6097,9,0),"")</f>
        <v/>
      </c>
      <c r="K2161" s="68" t="str">
        <f>IFERROR(VLOOKUP($B2161,APガラス性能一覧!$A$2:$M$6097,10,0),"")</f>
        <v/>
      </c>
      <c r="L2161" s="68" t="str">
        <f>IFERROR(VLOOKUP($B2161,APガラス性能一覧!$A$2:$M$6097,11,0),"")</f>
        <v/>
      </c>
      <c r="M2161" s="68" t="str">
        <f>IFERROR(VLOOKUP($B2161,APガラス性能一覧!$A$2:$M$6097,12,0),"")</f>
        <v/>
      </c>
      <c r="N2161" s="68" t="str">
        <f>IFERROR(VLOOKUP($B2161,APガラス性能一覧!$A$2:$M$6097,13,0),"")</f>
        <v/>
      </c>
    </row>
    <row r="2162" spans="2:14" x14ac:dyDescent="0.4">
      <c r="B2162" s="68" t="str">
        <f>IF($D$2="","",IF($E$2=0.65,IFERROR(IF(INDEX(APガラス性能一覧!A:A,MATCH(ROW(B2156),APガラス性能一覧!$O:$O,0))="","",INDEX(APガラス性能一覧!A:A,MATCH(ROW(B2156),APガラス性能一覧!$O:$O,0))),""),IFERROR(IF(INDEX(APガラス性能一覧!A:A,MATCH(ROW(B2156),APガラス性能一覧!$N:$N,0))="","",INDEX(APガラス性能一覧!A:A,MATCH(ROW(B2156),APガラス性能一覧!$N:$N,0))),"")))</f>
        <v/>
      </c>
      <c r="C2162" s="68" t="str">
        <f>IFERROR(VLOOKUP($B2162,APガラス性能一覧!$A$2:$M$6097,2,0),"")</f>
        <v/>
      </c>
      <c r="D2162" s="68" t="str">
        <f>IFERROR(VLOOKUP($B2162,APガラス性能一覧!$A$2:$M$6097,3,0),"")</f>
        <v/>
      </c>
      <c r="E2162" s="68" t="str">
        <f>IFERROR(VLOOKUP($B2162,APガラス性能一覧!$A$2:$M$6097,4,0),"")</f>
        <v/>
      </c>
      <c r="F2162" s="68" t="str">
        <f>IFERROR(VLOOKUP($B2162,APガラス性能一覧!$A$2:$M$6097,5,0),"")</f>
        <v/>
      </c>
      <c r="G2162" s="68" t="str">
        <f>IFERROR(VLOOKUP($B2162,APガラス性能一覧!$A$2:$M$6097,6,0),"")</f>
        <v/>
      </c>
      <c r="H2162" s="68" t="str">
        <f>IFERROR(VLOOKUP($B2162,APガラス性能一覧!$A$2:$M$6097,7,0),"")</f>
        <v/>
      </c>
      <c r="I2162" s="68" t="str">
        <f>IFERROR(VLOOKUP($B2162,APガラス性能一覧!$A$2:$M$6097,8,0),"")</f>
        <v/>
      </c>
      <c r="J2162" s="68" t="str">
        <f>IFERROR(VLOOKUP($B2162,APガラス性能一覧!$A$2:$M$6097,9,0),"")</f>
        <v/>
      </c>
      <c r="K2162" s="68" t="str">
        <f>IFERROR(VLOOKUP($B2162,APガラス性能一覧!$A$2:$M$6097,10,0),"")</f>
        <v/>
      </c>
      <c r="L2162" s="68" t="str">
        <f>IFERROR(VLOOKUP($B2162,APガラス性能一覧!$A$2:$M$6097,11,0),"")</f>
        <v/>
      </c>
      <c r="M2162" s="68" t="str">
        <f>IFERROR(VLOOKUP($B2162,APガラス性能一覧!$A$2:$M$6097,12,0),"")</f>
        <v/>
      </c>
      <c r="N2162" s="68" t="str">
        <f>IFERROR(VLOOKUP($B2162,APガラス性能一覧!$A$2:$M$6097,13,0),"")</f>
        <v/>
      </c>
    </row>
    <row r="2163" spans="2:14" x14ac:dyDescent="0.4">
      <c r="B2163" s="68" t="str">
        <f>IF($D$2="","",IF($E$2=0.65,IFERROR(IF(INDEX(APガラス性能一覧!A:A,MATCH(ROW(B2157),APガラス性能一覧!$O:$O,0))="","",INDEX(APガラス性能一覧!A:A,MATCH(ROW(B2157),APガラス性能一覧!$O:$O,0))),""),IFERROR(IF(INDEX(APガラス性能一覧!A:A,MATCH(ROW(B2157),APガラス性能一覧!$N:$N,0))="","",INDEX(APガラス性能一覧!A:A,MATCH(ROW(B2157),APガラス性能一覧!$N:$N,0))),"")))</f>
        <v/>
      </c>
      <c r="C2163" s="68" t="str">
        <f>IFERROR(VLOOKUP($B2163,APガラス性能一覧!$A$2:$M$6097,2,0),"")</f>
        <v/>
      </c>
      <c r="D2163" s="68" t="str">
        <f>IFERROR(VLOOKUP($B2163,APガラス性能一覧!$A$2:$M$6097,3,0),"")</f>
        <v/>
      </c>
      <c r="E2163" s="68" t="str">
        <f>IFERROR(VLOOKUP($B2163,APガラス性能一覧!$A$2:$M$6097,4,0),"")</f>
        <v/>
      </c>
      <c r="F2163" s="68" t="str">
        <f>IFERROR(VLOOKUP($B2163,APガラス性能一覧!$A$2:$M$6097,5,0),"")</f>
        <v/>
      </c>
      <c r="G2163" s="68" t="str">
        <f>IFERROR(VLOOKUP($B2163,APガラス性能一覧!$A$2:$M$6097,6,0),"")</f>
        <v/>
      </c>
      <c r="H2163" s="68" t="str">
        <f>IFERROR(VLOOKUP($B2163,APガラス性能一覧!$A$2:$M$6097,7,0),"")</f>
        <v/>
      </c>
      <c r="I2163" s="68" t="str">
        <f>IFERROR(VLOOKUP($B2163,APガラス性能一覧!$A$2:$M$6097,8,0),"")</f>
        <v/>
      </c>
      <c r="J2163" s="68" t="str">
        <f>IFERROR(VLOOKUP($B2163,APガラス性能一覧!$A$2:$M$6097,9,0),"")</f>
        <v/>
      </c>
      <c r="K2163" s="68" t="str">
        <f>IFERROR(VLOOKUP($B2163,APガラス性能一覧!$A$2:$M$6097,10,0),"")</f>
        <v/>
      </c>
      <c r="L2163" s="68" t="str">
        <f>IFERROR(VLOOKUP($B2163,APガラス性能一覧!$A$2:$M$6097,11,0),"")</f>
        <v/>
      </c>
      <c r="M2163" s="68" t="str">
        <f>IFERROR(VLOOKUP($B2163,APガラス性能一覧!$A$2:$M$6097,12,0),"")</f>
        <v/>
      </c>
      <c r="N2163" s="68" t="str">
        <f>IFERROR(VLOOKUP($B2163,APガラス性能一覧!$A$2:$M$6097,13,0),"")</f>
        <v/>
      </c>
    </row>
    <row r="2164" spans="2:14" x14ac:dyDescent="0.4">
      <c r="B2164" s="68" t="str">
        <f>IF($D$2="","",IF($E$2=0.65,IFERROR(IF(INDEX(APガラス性能一覧!A:A,MATCH(ROW(B2158),APガラス性能一覧!$O:$O,0))="","",INDEX(APガラス性能一覧!A:A,MATCH(ROW(B2158),APガラス性能一覧!$O:$O,0))),""),IFERROR(IF(INDEX(APガラス性能一覧!A:A,MATCH(ROW(B2158),APガラス性能一覧!$N:$N,0))="","",INDEX(APガラス性能一覧!A:A,MATCH(ROW(B2158),APガラス性能一覧!$N:$N,0))),"")))</f>
        <v/>
      </c>
      <c r="C2164" s="68" t="str">
        <f>IFERROR(VLOOKUP($B2164,APガラス性能一覧!$A$2:$M$6097,2,0),"")</f>
        <v/>
      </c>
      <c r="D2164" s="68" t="str">
        <f>IFERROR(VLOOKUP($B2164,APガラス性能一覧!$A$2:$M$6097,3,0),"")</f>
        <v/>
      </c>
      <c r="E2164" s="68" t="str">
        <f>IFERROR(VLOOKUP($B2164,APガラス性能一覧!$A$2:$M$6097,4,0),"")</f>
        <v/>
      </c>
      <c r="F2164" s="68" t="str">
        <f>IFERROR(VLOOKUP($B2164,APガラス性能一覧!$A$2:$M$6097,5,0),"")</f>
        <v/>
      </c>
      <c r="G2164" s="68" t="str">
        <f>IFERROR(VLOOKUP($B2164,APガラス性能一覧!$A$2:$M$6097,6,0),"")</f>
        <v/>
      </c>
      <c r="H2164" s="68" t="str">
        <f>IFERROR(VLOOKUP($B2164,APガラス性能一覧!$A$2:$M$6097,7,0),"")</f>
        <v/>
      </c>
      <c r="I2164" s="68" t="str">
        <f>IFERROR(VLOOKUP($B2164,APガラス性能一覧!$A$2:$M$6097,8,0),"")</f>
        <v/>
      </c>
      <c r="J2164" s="68" t="str">
        <f>IFERROR(VLOOKUP($B2164,APガラス性能一覧!$A$2:$M$6097,9,0),"")</f>
        <v/>
      </c>
      <c r="K2164" s="68" t="str">
        <f>IFERROR(VLOOKUP($B2164,APガラス性能一覧!$A$2:$M$6097,10,0),"")</f>
        <v/>
      </c>
      <c r="L2164" s="68" t="str">
        <f>IFERROR(VLOOKUP($B2164,APガラス性能一覧!$A$2:$M$6097,11,0),"")</f>
        <v/>
      </c>
      <c r="M2164" s="68" t="str">
        <f>IFERROR(VLOOKUP($B2164,APガラス性能一覧!$A$2:$M$6097,12,0),"")</f>
        <v/>
      </c>
      <c r="N2164" s="68" t="str">
        <f>IFERROR(VLOOKUP($B2164,APガラス性能一覧!$A$2:$M$6097,13,0),"")</f>
        <v/>
      </c>
    </row>
    <row r="2165" spans="2:14" x14ac:dyDescent="0.4">
      <c r="B2165" s="68" t="str">
        <f>IF($D$2="","",IF($E$2=0.65,IFERROR(IF(INDEX(APガラス性能一覧!A:A,MATCH(ROW(B2159),APガラス性能一覧!$O:$O,0))="","",INDEX(APガラス性能一覧!A:A,MATCH(ROW(B2159),APガラス性能一覧!$O:$O,0))),""),IFERROR(IF(INDEX(APガラス性能一覧!A:A,MATCH(ROW(B2159),APガラス性能一覧!$N:$N,0))="","",INDEX(APガラス性能一覧!A:A,MATCH(ROW(B2159),APガラス性能一覧!$N:$N,0))),"")))</f>
        <v/>
      </c>
      <c r="C2165" s="68" t="str">
        <f>IFERROR(VLOOKUP($B2165,APガラス性能一覧!$A$2:$M$6097,2,0),"")</f>
        <v/>
      </c>
      <c r="D2165" s="68" t="str">
        <f>IFERROR(VLOOKUP($B2165,APガラス性能一覧!$A$2:$M$6097,3,0),"")</f>
        <v/>
      </c>
      <c r="E2165" s="68" t="str">
        <f>IFERROR(VLOOKUP($B2165,APガラス性能一覧!$A$2:$M$6097,4,0),"")</f>
        <v/>
      </c>
      <c r="F2165" s="68" t="str">
        <f>IFERROR(VLOOKUP($B2165,APガラス性能一覧!$A$2:$M$6097,5,0),"")</f>
        <v/>
      </c>
      <c r="G2165" s="68" t="str">
        <f>IFERROR(VLOOKUP($B2165,APガラス性能一覧!$A$2:$M$6097,6,0),"")</f>
        <v/>
      </c>
      <c r="H2165" s="68" t="str">
        <f>IFERROR(VLOOKUP($B2165,APガラス性能一覧!$A$2:$M$6097,7,0),"")</f>
        <v/>
      </c>
      <c r="I2165" s="68" t="str">
        <f>IFERROR(VLOOKUP($B2165,APガラス性能一覧!$A$2:$M$6097,8,0),"")</f>
        <v/>
      </c>
      <c r="J2165" s="68" t="str">
        <f>IFERROR(VLOOKUP($B2165,APガラス性能一覧!$A$2:$M$6097,9,0),"")</f>
        <v/>
      </c>
      <c r="K2165" s="68" t="str">
        <f>IFERROR(VLOOKUP($B2165,APガラス性能一覧!$A$2:$M$6097,10,0),"")</f>
        <v/>
      </c>
      <c r="L2165" s="68" t="str">
        <f>IFERROR(VLOOKUP($B2165,APガラス性能一覧!$A$2:$M$6097,11,0),"")</f>
        <v/>
      </c>
      <c r="M2165" s="68" t="str">
        <f>IFERROR(VLOOKUP($B2165,APガラス性能一覧!$A$2:$M$6097,12,0),"")</f>
        <v/>
      </c>
      <c r="N2165" s="68" t="str">
        <f>IFERROR(VLOOKUP($B2165,APガラス性能一覧!$A$2:$M$6097,13,0),"")</f>
        <v/>
      </c>
    </row>
    <row r="2166" spans="2:14" x14ac:dyDescent="0.4">
      <c r="B2166" s="68" t="str">
        <f>IF($D$2="","",IF($E$2=0.65,IFERROR(IF(INDEX(APガラス性能一覧!A:A,MATCH(ROW(B2160),APガラス性能一覧!$O:$O,0))="","",INDEX(APガラス性能一覧!A:A,MATCH(ROW(B2160),APガラス性能一覧!$O:$O,0))),""),IFERROR(IF(INDEX(APガラス性能一覧!A:A,MATCH(ROW(B2160),APガラス性能一覧!$N:$N,0))="","",INDEX(APガラス性能一覧!A:A,MATCH(ROW(B2160),APガラス性能一覧!$N:$N,0))),"")))</f>
        <v/>
      </c>
      <c r="C2166" s="68" t="str">
        <f>IFERROR(VLOOKUP($B2166,APガラス性能一覧!$A$2:$M$6097,2,0),"")</f>
        <v/>
      </c>
      <c r="D2166" s="68" t="str">
        <f>IFERROR(VLOOKUP($B2166,APガラス性能一覧!$A$2:$M$6097,3,0),"")</f>
        <v/>
      </c>
      <c r="E2166" s="68" t="str">
        <f>IFERROR(VLOOKUP($B2166,APガラス性能一覧!$A$2:$M$6097,4,0),"")</f>
        <v/>
      </c>
      <c r="F2166" s="68" t="str">
        <f>IFERROR(VLOOKUP($B2166,APガラス性能一覧!$A$2:$M$6097,5,0),"")</f>
        <v/>
      </c>
      <c r="G2166" s="68" t="str">
        <f>IFERROR(VLOOKUP($B2166,APガラス性能一覧!$A$2:$M$6097,6,0),"")</f>
        <v/>
      </c>
      <c r="H2166" s="68" t="str">
        <f>IFERROR(VLOOKUP($B2166,APガラス性能一覧!$A$2:$M$6097,7,0),"")</f>
        <v/>
      </c>
      <c r="I2166" s="68" t="str">
        <f>IFERROR(VLOOKUP($B2166,APガラス性能一覧!$A$2:$M$6097,8,0),"")</f>
        <v/>
      </c>
      <c r="J2166" s="68" t="str">
        <f>IFERROR(VLOOKUP($B2166,APガラス性能一覧!$A$2:$M$6097,9,0),"")</f>
        <v/>
      </c>
      <c r="K2166" s="68" t="str">
        <f>IFERROR(VLOOKUP($B2166,APガラス性能一覧!$A$2:$M$6097,10,0),"")</f>
        <v/>
      </c>
      <c r="L2166" s="68" t="str">
        <f>IFERROR(VLOOKUP($B2166,APガラス性能一覧!$A$2:$M$6097,11,0),"")</f>
        <v/>
      </c>
      <c r="M2166" s="68" t="str">
        <f>IFERROR(VLOOKUP($B2166,APガラス性能一覧!$A$2:$M$6097,12,0),"")</f>
        <v/>
      </c>
      <c r="N2166" s="68" t="str">
        <f>IFERROR(VLOOKUP($B2166,APガラス性能一覧!$A$2:$M$6097,13,0),"")</f>
        <v/>
      </c>
    </row>
    <row r="2167" spans="2:14" x14ac:dyDescent="0.4">
      <c r="B2167" s="68" t="str">
        <f>IF($D$2="","",IF($E$2=0.65,IFERROR(IF(INDEX(APガラス性能一覧!A:A,MATCH(ROW(B2161),APガラス性能一覧!$O:$O,0))="","",INDEX(APガラス性能一覧!A:A,MATCH(ROW(B2161),APガラス性能一覧!$O:$O,0))),""),IFERROR(IF(INDEX(APガラス性能一覧!A:A,MATCH(ROW(B2161),APガラス性能一覧!$N:$N,0))="","",INDEX(APガラス性能一覧!A:A,MATCH(ROW(B2161),APガラス性能一覧!$N:$N,0))),"")))</f>
        <v/>
      </c>
      <c r="C2167" s="68" t="str">
        <f>IFERROR(VLOOKUP($B2167,APガラス性能一覧!$A$2:$M$6097,2,0),"")</f>
        <v/>
      </c>
      <c r="D2167" s="68" t="str">
        <f>IFERROR(VLOOKUP($B2167,APガラス性能一覧!$A$2:$M$6097,3,0),"")</f>
        <v/>
      </c>
      <c r="E2167" s="68" t="str">
        <f>IFERROR(VLOOKUP($B2167,APガラス性能一覧!$A$2:$M$6097,4,0),"")</f>
        <v/>
      </c>
      <c r="F2167" s="68" t="str">
        <f>IFERROR(VLOOKUP($B2167,APガラス性能一覧!$A$2:$M$6097,5,0),"")</f>
        <v/>
      </c>
      <c r="G2167" s="68" t="str">
        <f>IFERROR(VLOOKUP($B2167,APガラス性能一覧!$A$2:$M$6097,6,0),"")</f>
        <v/>
      </c>
      <c r="H2167" s="68" t="str">
        <f>IFERROR(VLOOKUP($B2167,APガラス性能一覧!$A$2:$M$6097,7,0),"")</f>
        <v/>
      </c>
      <c r="I2167" s="68" t="str">
        <f>IFERROR(VLOOKUP($B2167,APガラス性能一覧!$A$2:$M$6097,8,0),"")</f>
        <v/>
      </c>
      <c r="J2167" s="68" t="str">
        <f>IFERROR(VLOOKUP($B2167,APガラス性能一覧!$A$2:$M$6097,9,0),"")</f>
        <v/>
      </c>
      <c r="K2167" s="68" t="str">
        <f>IFERROR(VLOOKUP($B2167,APガラス性能一覧!$A$2:$M$6097,10,0),"")</f>
        <v/>
      </c>
      <c r="L2167" s="68" t="str">
        <f>IFERROR(VLOOKUP($B2167,APガラス性能一覧!$A$2:$M$6097,11,0),"")</f>
        <v/>
      </c>
      <c r="M2167" s="68" t="str">
        <f>IFERROR(VLOOKUP($B2167,APガラス性能一覧!$A$2:$M$6097,12,0),"")</f>
        <v/>
      </c>
      <c r="N2167" s="68" t="str">
        <f>IFERROR(VLOOKUP($B2167,APガラス性能一覧!$A$2:$M$6097,13,0),"")</f>
        <v/>
      </c>
    </row>
    <row r="2168" spans="2:14" x14ac:dyDescent="0.4">
      <c r="B2168" s="68" t="str">
        <f>IF($D$2="","",IF($E$2=0.65,IFERROR(IF(INDEX(APガラス性能一覧!A:A,MATCH(ROW(B2162),APガラス性能一覧!$O:$O,0))="","",INDEX(APガラス性能一覧!A:A,MATCH(ROW(B2162),APガラス性能一覧!$O:$O,0))),""),IFERROR(IF(INDEX(APガラス性能一覧!A:A,MATCH(ROW(B2162),APガラス性能一覧!$N:$N,0))="","",INDEX(APガラス性能一覧!A:A,MATCH(ROW(B2162),APガラス性能一覧!$N:$N,0))),"")))</f>
        <v/>
      </c>
      <c r="C2168" s="68" t="str">
        <f>IFERROR(VLOOKUP($B2168,APガラス性能一覧!$A$2:$M$6097,2,0),"")</f>
        <v/>
      </c>
      <c r="D2168" s="68" t="str">
        <f>IFERROR(VLOOKUP($B2168,APガラス性能一覧!$A$2:$M$6097,3,0),"")</f>
        <v/>
      </c>
      <c r="E2168" s="68" t="str">
        <f>IFERROR(VLOOKUP($B2168,APガラス性能一覧!$A$2:$M$6097,4,0),"")</f>
        <v/>
      </c>
      <c r="F2168" s="68" t="str">
        <f>IFERROR(VLOOKUP($B2168,APガラス性能一覧!$A$2:$M$6097,5,0),"")</f>
        <v/>
      </c>
      <c r="G2168" s="68" t="str">
        <f>IFERROR(VLOOKUP($B2168,APガラス性能一覧!$A$2:$M$6097,6,0),"")</f>
        <v/>
      </c>
      <c r="H2168" s="68" t="str">
        <f>IFERROR(VLOOKUP($B2168,APガラス性能一覧!$A$2:$M$6097,7,0),"")</f>
        <v/>
      </c>
      <c r="I2168" s="68" t="str">
        <f>IFERROR(VLOOKUP($B2168,APガラス性能一覧!$A$2:$M$6097,8,0),"")</f>
        <v/>
      </c>
      <c r="J2168" s="68" t="str">
        <f>IFERROR(VLOOKUP($B2168,APガラス性能一覧!$A$2:$M$6097,9,0),"")</f>
        <v/>
      </c>
      <c r="K2168" s="68" t="str">
        <f>IFERROR(VLOOKUP($B2168,APガラス性能一覧!$A$2:$M$6097,10,0),"")</f>
        <v/>
      </c>
      <c r="L2168" s="68" t="str">
        <f>IFERROR(VLOOKUP($B2168,APガラス性能一覧!$A$2:$M$6097,11,0),"")</f>
        <v/>
      </c>
      <c r="M2168" s="68" t="str">
        <f>IFERROR(VLOOKUP($B2168,APガラス性能一覧!$A$2:$M$6097,12,0),"")</f>
        <v/>
      </c>
      <c r="N2168" s="68" t="str">
        <f>IFERROR(VLOOKUP($B2168,APガラス性能一覧!$A$2:$M$6097,13,0),"")</f>
        <v/>
      </c>
    </row>
    <row r="2169" spans="2:14" x14ac:dyDescent="0.4">
      <c r="B2169" s="68" t="str">
        <f>IF($D$2="","",IF($E$2=0.65,IFERROR(IF(INDEX(APガラス性能一覧!A:A,MATCH(ROW(B2163),APガラス性能一覧!$O:$O,0))="","",INDEX(APガラス性能一覧!A:A,MATCH(ROW(B2163),APガラス性能一覧!$O:$O,0))),""),IFERROR(IF(INDEX(APガラス性能一覧!A:A,MATCH(ROW(B2163),APガラス性能一覧!$N:$N,0))="","",INDEX(APガラス性能一覧!A:A,MATCH(ROW(B2163),APガラス性能一覧!$N:$N,0))),"")))</f>
        <v/>
      </c>
      <c r="C2169" s="68" t="str">
        <f>IFERROR(VLOOKUP($B2169,APガラス性能一覧!$A$2:$M$6097,2,0),"")</f>
        <v/>
      </c>
      <c r="D2169" s="68" t="str">
        <f>IFERROR(VLOOKUP($B2169,APガラス性能一覧!$A$2:$M$6097,3,0),"")</f>
        <v/>
      </c>
      <c r="E2169" s="68" t="str">
        <f>IFERROR(VLOOKUP($B2169,APガラス性能一覧!$A$2:$M$6097,4,0),"")</f>
        <v/>
      </c>
      <c r="F2169" s="68" t="str">
        <f>IFERROR(VLOOKUP($B2169,APガラス性能一覧!$A$2:$M$6097,5,0),"")</f>
        <v/>
      </c>
      <c r="G2169" s="68" t="str">
        <f>IFERROR(VLOOKUP($B2169,APガラス性能一覧!$A$2:$M$6097,6,0),"")</f>
        <v/>
      </c>
      <c r="H2169" s="68" t="str">
        <f>IFERROR(VLOOKUP($B2169,APガラス性能一覧!$A$2:$M$6097,7,0),"")</f>
        <v/>
      </c>
      <c r="I2169" s="68" t="str">
        <f>IFERROR(VLOOKUP($B2169,APガラス性能一覧!$A$2:$M$6097,8,0),"")</f>
        <v/>
      </c>
      <c r="J2169" s="68" t="str">
        <f>IFERROR(VLOOKUP($B2169,APガラス性能一覧!$A$2:$M$6097,9,0),"")</f>
        <v/>
      </c>
      <c r="K2169" s="68" t="str">
        <f>IFERROR(VLOOKUP($B2169,APガラス性能一覧!$A$2:$M$6097,10,0),"")</f>
        <v/>
      </c>
      <c r="L2169" s="68" t="str">
        <f>IFERROR(VLOOKUP($B2169,APガラス性能一覧!$A$2:$M$6097,11,0),"")</f>
        <v/>
      </c>
      <c r="M2169" s="68" t="str">
        <f>IFERROR(VLOOKUP($B2169,APガラス性能一覧!$A$2:$M$6097,12,0),"")</f>
        <v/>
      </c>
      <c r="N2169" s="68" t="str">
        <f>IFERROR(VLOOKUP($B2169,APガラス性能一覧!$A$2:$M$6097,13,0),"")</f>
        <v/>
      </c>
    </row>
    <row r="2170" spans="2:14" x14ac:dyDescent="0.4">
      <c r="B2170" s="68" t="str">
        <f>IF($D$2="","",IF($E$2=0.65,IFERROR(IF(INDEX(APガラス性能一覧!A:A,MATCH(ROW(B2164),APガラス性能一覧!$O:$O,0))="","",INDEX(APガラス性能一覧!A:A,MATCH(ROW(B2164),APガラス性能一覧!$O:$O,0))),""),IFERROR(IF(INDEX(APガラス性能一覧!A:A,MATCH(ROW(B2164),APガラス性能一覧!$N:$N,0))="","",INDEX(APガラス性能一覧!A:A,MATCH(ROW(B2164),APガラス性能一覧!$N:$N,0))),"")))</f>
        <v/>
      </c>
      <c r="C2170" s="68" t="str">
        <f>IFERROR(VLOOKUP($B2170,APガラス性能一覧!$A$2:$M$6097,2,0),"")</f>
        <v/>
      </c>
      <c r="D2170" s="68" t="str">
        <f>IFERROR(VLOOKUP($B2170,APガラス性能一覧!$A$2:$M$6097,3,0),"")</f>
        <v/>
      </c>
      <c r="E2170" s="68" t="str">
        <f>IFERROR(VLOOKUP($B2170,APガラス性能一覧!$A$2:$M$6097,4,0),"")</f>
        <v/>
      </c>
      <c r="F2170" s="68" t="str">
        <f>IFERROR(VLOOKUP($B2170,APガラス性能一覧!$A$2:$M$6097,5,0),"")</f>
        <v/>
      </c>
      <c r="G2170" s="68" t="str">
        <f>IFERROR(VLOOKUP($B2170,APガラス性能一覧!$A$2:$M$6097,6,0),"")</f>
        <v/>
      </c>
      <c r="H2170" s="68" t="str">
        <f>IFERROR(VLOOKUP($B2170,APガラス性能一覧!$A$2:$M$6097,7,0),"")</f>
        <v/>
      </c>
      <c r="I2170" s="68" t="str">
        <f>IFERROR(VLOOKUP($B2170,APガラス性能一覧!$A$2:$M$6097,8,0),"")</f>
        <v/>
      </c>
      <c r="J2170" s="68" t="str">
        <f>IFERROR(VLOOKUP($B2170,APガラス性能一覧!$A$2:$M$6097,9,0),"")</f>
        <v/>
      </c>
      <c r="K2170" s="68" t="str">
        <f>IFERROR(VLOOKUP($B2170,APガラス性能一覧!$A$2:$M$6097,10,0),"")</f>
        <v/>
      </c>
      <c r="L2170" s="68" t="str">
        <f>IFERROR(VLOOKUP($B2170,APガラス性能一覧!$A$2:$M$6097,11,0),"")</f>
        <v/>
      </c>
      <c r="M2170" s="68" t="str">
        <f>IFERROR(VLOOKUP($B2170,APガラス性能一覧!$A$2:$M$6097,12,0),"")</f>
        <v/>
      </c>
      <c r="N2170" s="68" t="str">
        <f>IFERROR(VLOOKUP($B2170,APガラス性能一覧!$A$2:$M$6097,13,0),"")</f>
        <v/>
      </c>
    </row>
    <row r="2171" spans="2:14" x14ac:dyDescent="0.4">
      <c r="B2171" s="68" t="str">
        <f>IF($D$2="","",IF($E$2=0.65,IFERROR(IF(INDEX(APガラス性能一覧!A:A,MATCH(ROW(B2165),APガラス性能一覧!$O:$O,0))="","",INDEX(APガラス性能一覧!A:A,MATCH(ROW(B2165),APガラス性能一覧!$O:$O,0))),""),IFERROR(IF(INDEX(APガラス性能一覧!A:A,MATCH(ROW(B2165),APガラス性能一覧!$N:$N,0))="","",INDEX(APガラス性能一覧!A:A,MATCH(ROW(B2165),APガラス性能一覧!$N:$N,0))),"")))</f>
        <v/>
      </c>
      <c r="C2171" s="68" t="str">
        <f>IFERROR(VLOOKUP($B2171,APガラス性能一覧!$A$2:$M$6097,2,0),"")</f>
        <v/>
      </c>
      <c r="D2171" s="68" t="str">
        <f>IFERROR(VLOOKUP($B2171,APガラス性能一覧!$A$2:$M$6097,3,0),"")</f>
        <v/>
      </c>
      <c r="E2171" s="68" t="str">
        <f>IFERROR(VLOOKUP($B2171,APガラス性能一覧!$A$2:$M$6097,4,0),"")</f>
        <v/>
      </c>
      <c r="F2171" s="68" t="str">
        <f>IFERROR(VLOOKUP($B2171,APガラス性能一覧!$A$2:$M$6097,5,0),"")</f>
        <v/>
      </c>
      <c r="G2171" s="68" t="str">
        <f>IFERROR(VLOOKUP($B2171,APガラス性能一覧!$A$2:$M$6097,6,0),"")</f>
        <v/>
      </c>
      <c r="H2171" s="68" t="str">
        <f>IFERROR(VLOOKUP($B2171,APガラス性能一覧!$A$2:$M$6097,7,0),"")</f>
        <v/>
      </c>
      <c r="I2171" s="68" t="str">
        <f>IFERROR(VLOOKUP($B2171,APガラス性能一覧!$A$2:$M$6097,8,0),"")</f>
        <v/>
      </c>
      <c r="J2171" s="68" t="str">
        <f>IFERROR(VLOOKUP($B2171,APガラス性能一覧!$A$2:$M$6097,9,0),"")</f>
        <v/>
      </c>
      <c r="K2171" s="68" t="str">
        <f>IFERROR(VLOOKUP($B2171,APガラス性能一覧!$A$2:$M$6097,10,0),"")</f>
        <v/>
      </c>
      <c r="L2171" s="68" t="str">
        <f>IFERROR(VLOOKUP($B2171,APガラス性能一覧!$A$2:$M$6097,11,0),"")</f>
        <v/>
      </c>
      <c r="M2171" s="68" t="str">
        <f>IFERROR(VLOOKUP($B2171,APガラス性能一覧!$A$2:$M$6097,12,0),"")</f>
        <v/>
      </c>
      <c r="N2171" s="68" t="str">
        <f>IFERROR(VLOOKUP($B2171,APガラス性能一覧!$A$2:$M$6097,13,0),"")</f>
        <v/>
      </c>
    </row>
    <row r="2172" spans="2:14" x14ac:dyDescent="0.4">
      <c r="B2172" s="68" t="str">
        <f>IF($D$2="","",IF($E$2=0.65,IFERROR(IF(INDEX(APガラス性能一覧!A:A,MATCH(ROW(B2166),APガラス性能一覧!$O:$O,0))="","",INDEX(APガラス性能一覧!A:A,MATCH(ROW(B2166),APガラス性能一覧!$O:$O,0))),""),IFERROR(IF(INDEX(APガラス性能一覧!A:A,MATCH(ROW(B2166),APガラス性能一覧!$N:$N,0))="","",INDEX(APガラス性能一覧!A:A,MATCH(ROW(B2166),APガラス性能一覧!$N:$N,0))),"")))</f>
        <v/>
      </c>
      <c r="C2172" s="68" t="str">
        <f>IFERROR(VLOOKUP($B2172,APガラス性能一覧!$A$2:$M$6097,2,0),"")</f>
        <v/>
      </c>
      <c r="D2172" s="68" t="str">
        <f>IFERROR(VLOOKUP($B2172,APガラス性能一覧!$A$2:$M$6097,3,0),"")</f>
        <v/>
      </c>
      <c r="E2172" s="68" t="str">
        <f>IFERROR(VLOOKUP($B2172,APガラス性能一覧!$A$2:$M$6097,4,0),"")</f>
        <v/>
      </c>
      <c r="F2172" s="68" t="str">
        <f>IFERROR(VLOOKUP($B2172,APガラス性能一覧!$A$2:$M$6097,5,0),"")</f>
        <v/>
      </c>
      <c r="G2172" s="68" t="str">
        <f>IFERROR(VLOOKUP($B2172,APガラス性能一覧!$A$2:$M$6097,6,0),"")</f>
        <v/>
      </c>
      <c r="H2172" s="68" t="str">
        <f>IFERROR(VLOOKUP($B2172,APガラス性能一覧!$A$2:$M$6097,7,0),"")</f>
        <v/>
      </c>
      <c r="I2172" s="68" t="str">
        <f>IFERROR(VLOOKUP($B2172,APガラス性能一覧!$A$2:$M$6097,8,0),"")</f>
        <v/>
      </c>
      <c r="J2172" s="68" t="str">
        <f>IFERROR(VLOOKUP($B2172,APガラス性能一覧!$A$2:$M$6097,9,0),"")</f>
        <v/>
      </c>
      <c r="K2172" s="68" t="str">
        <f>IFERROR(VLOOKUP($B2172,APガラス性能一覧!$A$2:$M$6097,10,0),"")</f>
        <v/>
      </c>
      <c r="L2172" s="68" t="str">
        <f>IFERROR(VLOOKUP($B2172,APガラス性能一覧!$A$2:$M$6097,11,0),"")</f>
        <v/>
      </c>
      <c r="M2172" s="68" t="str">
        <f>IFERROR(VLOOKUP($B2172,APガラス性能一覧!$A$2:$M$6097,12,0),"")</f>
        <v/>
      </c>
      <c r="N2172" s="68" t="str">
        <f>IFERROR(VLOOKUP($B2172,APガラス性能一覧!$A$2:$M$6097,13,0),"")</f>
        <v/>
      </c>
    </row>
    <row r="2173" spans="2:14" x14ac:dyDescent="0.4">
      <c r="B2173" s="68" t="str">
        <f>IF($D$2="","",IF($E$2=0.65,IFERROR(IF(INDEX(APガラス性能一覧!A:A,MATCH(ROW(B2167),APガラス性能一覧!$O:$O,0))="","",INDEX(APガラス性能一覧!A:A,MATCH(ROW(B2167),APガラス性能一覧!$O:$O,0))),""),IFERROR(IF(INDEX(APガラス性能一覧!A:A,MATCH(ROW(B2167),APガラス性能一覧!$N:$N,0))="","",INDEX(APガラス性能一覧!A:A,MATCH(ROW(B2167),APガラス性能一覧!$N:$N,0))),"")))</f>
        <v/>
      </c>
      <c r="C2173" s="68" t="str">
        <f>IFERROR(VLOOKUP($B2173,APガラス性能一覧!$A$2:$M$6097,2,0),"")</f>
        <v/>
      </c>
      <c r="D2173" s="68" t="str">
        <f>IFERROR(VLOOKUP($B2173,APガラス性能一覧!$A$2:$M$6097,3,0),"")</f>
        <v/>
      </c>
      <c r="E2173" s="68" t="str">
        <f>IFERROR(VLOOKUP($B2173,APガラス性能一覧!$A$2:$M$6097,4,0),"")</f>
        <v/>
      </c>
      <c r="F2173" s="68" t="str">
        <f>IFERROR(VLOOKUP($B2173,APガラス性能一覧!$A$2:$M$6097,5,0),"")</f>
        <v/>
      </c>
      <c r="G2173" s="68" t="str">
        <f>IFERROR(VLOOKUP($B2173,APガラス性能一覧!$A$2:$M$6097,6,0),"")</f>
        <v/>
      </c>
      <c r="H2173" s="68" t="str">
        <f>IFERROR(VLOOKUP($B2173,APガラス性能一覧!$A$2:$M$6097,7,0),"")</f>
        <v/>
      </c>
      <c r="I2173" s="68" t="str">
        <f>IFERROR(VLOOKUP($B2173,APガラス性能一覧!$A$2:$M$6097,8,0),"")</f>
        <v/>
      </c>
      <c r="J2173" s="68" t="str">
        <f>IFERROR(VLOOKUP($B2173,APガラス性能一覧!$A$2:$M$6097,9,0),"")</f>
        <v/>
      </c>
      <c r="K2173" s="68" t="str">
        <f>IFERROR(VLOOKUP($B2173,APガラス性能一覧!$A$2:$M$6097,10,0),"")</f>
        <v/>
      </c>
      <c r="L2173" s="68" t="str">
        <f>IFERROR(VLOOKUP($B2173,APガラス性能一覧!$A$2:$M$6097,11,0),"")</f>
        <v/>
      </c>
      <c r="M2173" s="68" t="str">
        <f>IFERROR(VLOOKUP($B2173,APガラス性能一覧!$A$2:$M$6097,12,0),"")</f>
        <v/>
      </c>
      <c r="N2173" s="68" t="str">
        <f>IFERROR(VLOOKUP($B2173,APガラス性能一覧!$A$2:$M$6097,13,0),"")</f>
        <v/>
      </c>
    </row>
    <row r="2174" spans="2:14" x14ac:dyDescent="0.4">
      <c r="B2174" s="68" t="str">
        <f>IF($D$2="","",IF($E$2=0.65,IFERROR(IF(INDEX(APガラス性能一覧!A:A,MATCH(ROW(B2168),APガラス性能一覧!$O:$O,0))="","",INDEX(APガラス性能一覧!A:A,MATCH(ROW(B2168),APガラス性能一覧!$O:$O,0))),""),IFERROR(IF(INDEX(APガラス性能一覧!A:A,MATCH(ROW(B2168),APガラス性能一覧!$N:$N,0))="","",INDEX(APガラス性能一覧!A:A,MATCH(ROW(B2168),APガラス性能一覧!$N:$N,0))),"")))</f>
        <v/>
      </c>
      <c r="C2174" s="68" t="str">
        <f>IFERROR(VLOOKUP($B2174,APガラス性能一覧!$A$2:$M$6097,2,0),"")</f>
        <v/>
      </c>
      <c r="D2174" s="68" t="str">
        <f>IFERROR(VLOOKUP($B2174,APガラス性能一覧!$A$2:$M$6097,3,0),"")</f>
        <v/>
      </c>
      <c r="E2174" s="68" t="str">
        <f>IFERROR(VLOOKUP($B2174,APガラス性能一覧!$A$2:$M$6097,4,0),"")</f>
        <v/>
      </c>
      <c r="F2174" s="68" t="str">
        <f>IFERROR(VLOOKUP($B2174,APガラス性能一覧!$A$2:$M$6097,5,0),"")</f>
        <v/>
      </c>
      <c r="G2174" s="68" t="str">
        <f>IFERROR(VLOOKUP($B2174,APガラス性能一覧!$A$2:$M$6097,6,0),"")</f>
        <v/>
      </c>
      <c r="H2174" s="68" t="str">
        <f>IFERROR(VLOOKUP($B2174,APガラス性能一覧!$A$2:$M$6097,7,0),"")</f>
        <v/>
      </c>
      <c r="I2174" s="68" t="str">
        <f>IFERROR(VLOOKUP($B2174,APガラス性能一覧!$A$2:$M$6097,8,0),"")</f>
        <v/>
      </c>
      <c r="J2174" s="68" t="str">
        <f>IFERROR(VLOOKUP($B2174,APガラス性能一覧!$A$2:$M$6097,9,0),"")</f>
        <v/>
      </c>
      <c r="K2174" s="68" t="str">
        <f>IFERROR(VLOOKUP($B2174,APガラス性能一覧!$A$2:$M$6097,10,0),"")</f>
        <v/>
      </c>
      <c r="L2174" s="68" t="str">
        <f>IFERROR(VLOOKUP($B2174,APガラス性能一覧!$A$2:$M$6097,11,0),"")</f>
        <v/>
      </c>
      <c r="M2174" s="68" t="str">
        <f>IFERROR(VLOOKUP($B2174,APガラス性能一覧!$A$2:$M$6097,12,0),"")</f>
        <v/>
      </c>
      <c r="N2174" s="68" t="str">
        <f>IFERROR(VLOOKUP($B2174,APガラス性能一覧!$A$2:$M$6097,13,0),"")</f>
        <v/>
      </c>
    </row>
    <row r="2175" spans="2:14" x14ac:dyDescent="0.4">
      <c r="B2175" s="68" t="str">
        <f>IF($D$2="","",IF($E$2=0.65,IFERROR(IF(INDEX(APガラス性能一覧!A:A,MATCH(ROW(B2169),APガラス性能一覧!$O:$O,0))="","",INDEX(APガラス性能一覧!A:A,MATCH(ROW(B2169),APガラス性能一覧!$O:$O,0))),""),IFERROR(IF(INDEX(APガラス性能一覧!A:A,MATCH(ROW(B2169),APガラス性能一覧!$N:$N,0))="","",INDEX(APガラス性能一覧!A:A,MATCH(ROW(B2169),APガラス性能一覧!$N:$N,0))),"")))</f>
        <v/>
      </c>
      <c r="C2175" s="68" t="str">
        <f>IFERROR(VLOOKUP($B2175,APガラス性能一覧!$A$2:$M$6097,2,0),"")</f>
        <v/>
      </c>
      <c r="D2175" s="68" t="str">
        <f>IFERROR(VLOOKUP($B2175,APガラス性能一覧!$A$2:$M$6097,3,0),"")</f>
        <v/>
      </c>
      <c r="E2175" s="68" t="str">
        <f>IFERROR(VLOOKUP($B2175,APガラス性能一覧!$A$2:$M$6097,4,0),"")</f>
        <v/>
      </c>
      <c r="F2175" s="68" t="str">
        <f>IFERROR(VLOOKUP($B2175,APガラス性能一覧!$A$2:$M$6097,5,0),"")</f>
        <v/>
      </c>
      <c r="G2175" s="68" t="str">
        <f>IFERROR(VLOOKUP($B2175,APガラス性能一覧!$A$2:$M$6097,6,0),"")</f>
        <v/>
      </c>
      <c r="H2175" s="68" t="str">
        <f>IFERROR(VLOOKUP($B2175,APガラス性能一覧!$A$2:$M$6097,7,0),"")</f>
        <v/>
      </c>
      <c r="I2175" s="68" t="str">
        <f>IFERROR(VLOOKUP($B2175,APガラス性能一覧!$A$2:$M$6097,8,0),"")</f>
        <v/>
      </c>
      <c r="J2175" s="68" t="str">
        <f>IFERROR(VLOOKUP($B2175,APガラス性能一覧!$A$2:$M$6097,9,0),"")</f>
        <v/>
      </c>
      <c r="K2175" s="68" t="str">
        <f>IFERROR(VLOOKUP($B2175,APガラス性能一覧!$A$2:$M$6097,10,0),"")</f>
        <v/>
      </c>
      <c r="L2175" s="68" t="str">
        <f>IFERROR(VLOOKUP($B2175,APガラス性能一覧!$A$2:$M$6097,11,0),"")</f>
        <v/>
      </c>
      <c r="M2175" s="68" t="str">
        <f>IFERROR(VLOOKUP($B2175,APガラス性能一覧!$A$2:$M$6097,12,0),"")</f>
        <v/>
      </c>
      <c r="N2175" s="68" t="str">
        <f>IFERROR(VLOOKUP($B2175,APガラス性能一覧!$A$2:$M$6097,13,0),"")</f>
        <v/>
      </c>
    </row>
    <row r="2176" spans="2:14" x14ac:dyDescent="0.4">
      <c r="B2176" s="68" t="str">
        <f>IF($D$2="","",IF($E$2=0.65,IFERROR(IF(INDEX(APガラス性能一覧!A:A,MATCH(ROW(B2170),APガラス性能一覧!$O:$O,0))="","",INDEX(APガラス性能一覧!A:A,MATCH(ROW(B2170),APガラス性能一覧!$O:$O,0))),""),IFERROR(IF(INDEX(APガラス性能一覧!A:A,MATCH(ROW(B2170),APガラス性能一覧!$N:$N,0))="","",INDEX(APガラス性能一覧!A:A,MATCH(ROW(B2170),APガラス性能一覧!$N:$N,0))),"")))</f>
        <v/>
      </c>
      <c r="C2176" s="68" t="str">
        <f>IFERROR(VLOOKUP($B2176,APガラス性能一覧!$A$2:$M$6097,2,0),"")</f>
        <v/>
      </c>
      <c r="D2176" s="68" t="str">
        <f>IFERROR(VLOOKUP($B2176,APガラス性能一覧!$A$2:$M$6097,3,0),"")</f>
        <v/>
      </c>
      <c r="E2176" s="68" t="str">
        <f>IFERROR(VLOOKUP($B2176,APガラス性能一覧!$A$2:$M$6097,4,0),"")</f>
        <v/>
      </c>
      <c r="F2176" s="68" t="str">
        <f>IFERROR(VLOOKUP($B2176,APガラス性能一覧!$A$2:$M$6097,5,0),"")</f>
        <v/>
      </c>
      <c r="G2176" s="68" t="str">
        <f>IFERROR(VLOOKUP($B2176,APガラス性能一覧!$A$2:$M$6097,6,0),"")</f>
        <v/>
      </c>
      <c r="H2176" s="68" t="str">
        <f>IFERROR(VLOOKUP($B2176,APガラス性能一覧!$A$2:$M$6097,7,0),"")</f>
        <v/>
      </c>
      <c r="I2176" s="68" t="str">
        <f>IFERROR(VLOOKUP($B2176,APガラス性能一覧!$A$2:$M$6097,8,0),"")</f>
        <v/>
      </c>
      <c r="J2176" s="68" t="str">
        <f>IFERROR(VLOOKUP($B2176,APガラス性能一覧!$A$2:$M$6097,9,0),"")</f>
        <v/>
      </c>
      <c r="K2176" s="68" t="str">
        <f>IFERROR(VLOOKUP($B2176,APガラス性能一覧!$A$2:$M$6097,10,0),"")</f>
        <v/>
      </c>
      <c r="L2176" s="68" t="str">
        <f>IFERROR(VLOOKUP($B2176,APガラス性能一覧!$A$2:$M$6097,11,0),"")</f>
        <v/>
      </c>
      <c r="M2176" s="68" t="str">
        <f>IFERROR(VLOOKUP($B2176,APガラス性能一覧!$A$2:$M$6097,12,0),"")</f>
        <v/>
      </c>
      <c r="N2176" s="68" t="str">
        <f>IFERROR(VLOOKUP($B2176,APガラス性能一覧!$A$2:$M$6097,13,0),"")</f>
        <v/>
      </c>
    </row>
    <row r="2177" spans="2:14" x14ac:dyDescent="0.4">
      <c r="B2177" s="68" t="str">
        <f>IF($D$2="","",IF($E$2=0.65,IFERROR(IF(INDEX(APガラス性能一覧!A:A,MATCH(ROW(B2171),APガラス性能一覧!$O:$O,0))="","",INDEX(APガラス性能一覧!A:A,MATCH(ROW(B2171),APガラス性能一覧!$O:$O,0))),""),IFERROR(IF(INDEX(APガラス性能一覧!A:A,MATCH(ROW(B2171),APガラス性能一覧!$N:$N,0))="","",INDEX(APガラス性能一覧!A:A,MATCH(ROW(B2171),APガラス性能一覧!$N:$N,0))),"")))</f>
        <v/>
      </c>
      <c r="C2177" s="68" t="str">
        <f>IFERROR(VLOOKUP($B2177,APガラス性能一覧!$A$2:$M$6097,2,0),"")</f>
        <v/>
      </c>
      <c r="D2177" s="68" t="str">
        <f>IFERROR(VLOOKUP($B2177,APガラス性能一覧!$A$2:$M$6097,3,0),"")</f>
        <v/>
      </c>
      <c r="E2177" s="68" t="str">
        <f>IFERROR(VLOOKUP($B2177,APガラス性能一覧!$A$2:$M$6097,4,0),"")</f>
        <v/>
      </c>
      <c r="F2177" s="68" t="str">
        <f>IFERROR(VLOOKUP($B2177,APガラス性能一覧!$A$2:$M$6097,5,0),"")</f>
        <v/>
      </c>
      <c r="G2177" s="68" t="str">
        <f>IFERROR(VLOOKUP($B2177,APガラス性能一覧!$A$2:$M$6097,6,0),"")</f>
        <v/>
      </c>
      <c r="H2177" s="68" t="str">
        <f>IFERROR(VLOOKUP($B2177,APガラス性能一覧!$A$2:$M$6097,7,0),"")</f>
        <v/>
      </c>
      <c r="I2177" s="68" t="str">
        <f>IFERROR(VLOOKUP($B2177,APガラス性能一覧!$A$2:$M$6097,8,0),"")</f>
        <v/>
      </c>
      <c r="J2177" s="68" t="str">
        <f>IFERROR(VLOOKUP($B2177,APガラス性能一覧!$A$2:$M$6097,9,0),"")</f>
        <v/>
      </c>
      <c r="K2177" s="68" t="str">
        <f>IFERROR(VLOOKUP($B2177,APガラス性能一覧!$A$2:$M$6097,10,0),"")</f>
        <v/>
      </c>
      <c r="L2177" s="68" t="str">
        <f>IFERROR(VLOOKUP($B2177,APガラス性能一覧!$A$2:$M$6097,11,0),"")</f>
        <v/>
      </c>
      <c r="M2177" s="68" t="str">
        <f>IFERROR(VLOOKUP($B2177,APガラス性能一覧!$A$2:$M$6097,12,0),"")</f>
        <v/>
      </c>
      <c r="N2177" s="68" t="str">
        <f>IFERROR(VLOOKUP($B2177,APガラス性能一覧!$A$2:$M$6097,13,0),"")</f>
        <v/>
      </c>
    </row>
    <row r="2178" spans="2:14" x14ac:dyDescent="0.4">
      <c r="B2178" s="68" t="str">
        <f>IF($D$2="","",IF($E$2=0.65,IFERROR(IF(INDEX(APガラス性能一覧!A:A,MATCH(ROW(B2172),APガラス性能一覧!$O:$O,0))="","",INDEX(APガラス性能一覧!A:A,MATCH(ROW(B2172),APガラス性能一覧!$O:$O,0))),""),IFERROR(IF(INDEX(APガラス性能一覧!A:A,MATCH(ROW(B2172),APガラス性能一覧!$N:$N,0))="","",INDEX(APガラス性能一覧!A:A,MATCH(ROW(B2172),APガラス性能一覧!$N:$N,0))),"")))</f>
        <v/>
      </c>
      <c r="C2178" s="68" t="str">
        <f>IFERROR(VLOOKUP($B2178,APガラス性能一覧!$A$2:$M$6097,2,0),"")</f>
        <v/>
      </c>
      <c r="D2178" s="68" t="str">
        <f>IFERROR(VLOOKUP($B2178,APガラス性能一覧!$A$2:$M$6097,3,0),"")</f>
        <v/>
      </c>
      <c r="E2178" s="68" t="str">
        <f>IFERROR(VLOOKUP($B2178,APガラス性能一覧!$A$2:$M$6097,4,0),"")</f>
        <v/>
      </c>
      <c r="F2178" s="68" t="str">
        <f>IFERROR(VLOOKUP($B2178,APガラス性能一覧!$A$2:$M$6097,5,0),"")</f>
        <v/>
      </c>
      <c r="G2178" s="68" t="str">
        <f>IFERROR(VLOOKUP($B2178,APガラス性能一覧!$A$2:$M$6097,6,0),"")</f>
        <v/>
      </c>
      <c r="H2178" s="68" t="str">
        <f>IFERROR(VLOOKUP($B2178,APガラス性能一覧!$A$2:$M$6097,7,0),"")</f>
        <v/>
      </c>
      <c r="I2178" s="68" t="str">
        <f>IFERROR(VLOOKUP($B2178,APガラス性能一覧!$A$2:$M$6097,8,0),"")</f>
        <v/>
      </c>
      <c r="J2178" s="68" t="str">
        <f>IFERROR(VLOOKUP($B2178,APガラス性能一覧!$A$2:$M$6097,9,0),"")</f>
        <v/>
      </c>
      <c r="K2178" s="68" t="str">
        <f>IFERROR(VLOOKUP($B2178,APガラス性能一覧!$A$2:$M$6097,10,0),"")</f>
        <v/>
      </c>
      <c r="L2178" s="68" t="str">
        <f>IFERROR(VLOOKUP($B2178,APガラス性能一覧!$A$2:$M$6097,11,0),"")</f>
        <v/>
      </c>
      <c r="M2178" s="68" t="str">
        <f>IFERROR(VLOOKUP($B2178,APガラス性能一覧!$A$2:$M$6097,12,0),"")</f>
        <v/>
      </c>
      <c r="N2178" s="68" t="str">
        <f>IFERROR(VLOOKUP($B2178,APガラス性能一覧!$A$2:$M$6097,13,0),"")</f>
        <v/>
      </c>
    </row>
    <row r="2179" spans="2:14" x14ac:dyDescent="0.4">
      <c r="B2179" s="68" t="str">
        <f>IF($D$2="","",IF($E$2=0.65,IFERROR(IF(INDEX(APガラス性能一覧!A:A,MATCH(ROW(B2173),APガラス性能一覧!$O:$O,0))="","",INDEX(APガラス性能一覧!A:A,MATCH(ROW(B2173),APガラス性能一覧!$O:$O,0))),""),IFERROR(IF(INDEX(APガラス性能一覧!A:A,MATCH(ROW(B2173),APガラス性能一覧!$N:$N,0))="","",INDEX(APガラス性能一覧!A:A,MATCH(ROW(B2173),APガラス性能一覧!$N:$N,0))),"")))</f>
        <v/>
      </c>
      <c r="C2179" s="68" t="str">
        <f>IFERROR(VLOOKUP($B2179,APガラス性能一覧!$A$2:$M$6097,2,0),"")</f>
        <v/>
      </c>
      <c r="D2179" s="68" t="str">
        <f>IFERROR(VLOOKUP($B2179,APガラス性能一覧!$A$2:$M$6097,3,0),"")</f>
        <v/>
      </c>
      <c r="E2179" s="68" t="str">
        <f>IFERROR(VLOOKUP($B2179,APガラス性能一覧!$A$2:$M$6097,4,0),"")</f>
        <v/>
      </c>
      <c r="F2179" s="68" t="str">
        <f>IFERROR(VLOOKUP($B2179,APガラス性能一覧!$A$2:$M$6097,5,0),"")</f>
        <v/>
      </c>
      <c r="G2179" s="68" t="str">
        <f>IFERROR(VLOOKUP($B2179,APガラス性能一覧!$A$2:$M$6097,6,0),"")</f>
        <v/>
      </c>
      <c r="H2179" s="68" t="str">
        <f>IFERROR(VLOOKUP($B2179,APガラス性能一覧!$A$2:$M$6097,7,0),"")</f>
        <v/>
      </c>
      <c r="I2179" s="68" t="str">
        <f>IFERROR(VLOOKUP($B2179,APガラス性能一覧!$A$2:$M$6097,8,0),"")</f>
        <v/>
      </c>
      <c r="J2179" s="68" t="str">
        <f>IFERROR(VLOOKUP($B2179,APガラス性能一覧!$A$2:$M$6097,9,0),"")</f>
        <v/>
      </c>
      <c r="K2179" s="68" t="str">
        <f>IFERROR(VLOOKUP($B2179,APガラス性能一覧!$A$2:$M$6097,10,0),"")</f>
        <v/>
      </c>
      <c r="L2179" s="68" t="str">
        <f>IFERROR(VLOOKUP($B2179,APガラス性能一覧!$A$2:$M$6097,11,0),"")</f>
        <v/>
      </c>
      <c r="M2179" s="68" t="str">
        <f>IFERROR(VLOOKUP($B2179,APガラス性能一覧!$A$2:$M$6097,12,0),"")</f>
        <v/>
      </c>
      <c r="N2179" s="68" t="str">
        <f>IFERROR(VLOOKUP($B2179,APガラス性能一覧!$A$2:$M$6097,13,0),"")</f>
        <v/>
      </c>
    </row>
    <row r="2180" spans="2:14" x14ac:dyDescent="0.4">
      <c r="B2180" s="68" t="str">
        <f>IF($D$2="","",IF($E$2=0.65,IFERROR(IF(INDEX(APガラス性能一覧!A:A,MATCH(ROW(B2174),APガラス性能一覧!$O:$O,0))="","",INDEX(APガラス性能一覧!A:A,MATCH(ROW(B2174),APガラス性能一覧!$O:$O,0))),""),IFERROR(IF(INDEX(APガラス性能一覧!A:A,MATCH(ROW(B2174),APガラス性能一覧!$N:$N,0))="","",INDEX(APガラス性能一覧!A:A,MATCH(ROW(B2174),APガラス性能一覧!$N:$N,0))),"")))</f>
        <v/>
      </c>
      <c r="C2180" s="68" t="str">
        <f>IFERROR(VLOOKUP($B2180,APガラス性能一覧!$A$2:$M$6097,2,0),"")</f>
        <v/>
      </c>
      <c r="D2180" s="68" t="str">
        <f>IFERROR(VLOOKUP($B2180,APガラス性能一覧!$A$2:$M$6097,3,0),"")</f>
        <v/>
      </c>
      <c r="E2180" s="68" t="str">
        <f>IFERROR(VLOOKUP($B2180,APガラス性能一覧!$A$2:$M$6097,4,0),"")</f>
        <v/>
      </c>
      <c r="F2180" s="68" t="str">
        <f>IFERROR(VLOOKUP($B2180,APガラス性能一覧!$A$2:$M$6097,5,0),"")</f>
        <v/>
      </c>
      <c r="G2180" s="68" t="str">
        <f>IFERROR(VLOOKUP($B2180,APガラス性能一覧!$A$2:$M$6097,6,0),"")</f>
        <v/>
      </c>
      <c r="H2180" s="68" t="str">
        <f>IFERROR(VLOOKUP($B2180,APガラス性能一覧!$A$2:$M$6097,7,0),"")</f>
        <v/>
      </c>
      <c r="I2180" s="68" t="str">
        <f>IFERROR(VLOOKUP($B2180,APガラス性能一覧!$A$2:$M$6097,8,0),"")</f>
        <v/>
      </c>
      <c r="J2180" s="68" t="str">
        <f>IFERROR(VLOOKUP($B2180,APガラス性能一覧!$A$2:$M$6097,9,0),"")</f>
        <v/>
      </c>
      <c r="K2180" s="68" t="str">
        <f>IFERROR(VLOOKUP($B2180,APガラス性能一覧!$A$2:$M$6097,10,0),"")</f>
        <v/>
      </c>
      <c r="L2180" s="68" t="str">
        <f>IFERROR(VLOOKUP($B2180,APガラス性能一覧!$A$2:$M$6097,11,0),"")</f>
        <v/>
      </c>
      <c r="M2180" s="68" t="str">
        <f>IFERROR(VLOOKUP($B2180,APガラス性能一覧!$A$2:$M$6097,12,0),"")</f>
        <v/>
      </c>
      <c r="N2180" s="68" t="str">
        <f>IFERROR(VLOOKUP($B2180,APガラス性能一覧!$A$2:$M$6097,13,0),"")</f>
        <v/>
      </c>
    </row>
    <row r="2181" spans="2:14" x14ac:dyDescent="0.4">
      <c r="B2181" s="68" t="str">
        <f>IF($D$2="","",IF($E$2=0.65,IFERROR(IF(INDEX(APガラス性能一覧!A:A,MATCH(ROW(B2175),APガラス性能一覧!$O:$O,0))="","",INDEX(APガラス性能一覧!A:A,MATCH(ROW(B2175),APガラス性能一覧!$O:$O,0))),""),IFERROR(IF(INDEX(APガラス性能一覧!A:A,MATCH(ROW(B2175),APガラス性能一覧!$N:$N,0))="","",INDEX(APガラス性能一覧!A:A,MATCH(ROW(B2175),APガラス性能一覧!$N:$N,0))),"")))</f>
        <v/>
      </c>
      <c r="C2181" s="68" t="str">
        <f>IFERROR(VLOOKUP($B2181,APガラス性能一覧!$A$2:$M$6097,2,0),"")</f>
        <v/>
      </c>
      <c r="D2181" s="68" t="str">
        <f>IFERROR(VLOOKUP($B2181,APガラス性能一覧!$A$2:$M$6097,3,0),"")</f>
        <v/>
      </c>
      <c r="E2181" s="68" t="str">
        <f>IFERROR(VLOOKUP($B2181,APガラス性能一覧!$A$2:$M$6097,4,0),"")</f>
        <v/>
      </c>
      <c r="F2181" s="68" t="str">
        <f>IFERROR(VLOOKUP($B2181,APガラス性能一覧!$A$2:$M$6097,5,0),"")</f>
        <v/>
      </c>
      <c r="G2181" s="68" t="str">
        <f>IFERROR(VLOOKUP($B2181,APガラス性能一覧!$A$2:$M$6097,6,0),"")</f>
        <v/>
      </c>
      <c r="H2181" s="68" t="str">
        <f>IFERROR(VLOOKUP($B2181,APガラス性能一覧!$A$2:$M$6097,7,0),"")</f>
        <v/>
      </c>
      <c r="I2181" s="68" t="str">
        <f>IFERROR(VLOOKUP($B2181,APガラス性能一覧!$A$2:$M$6097,8,0),"")</f>
        <v/>
      </c>
      <c r="J2181" s="68" t="str">
        <f>IFERROR(VLOOKUP($B2181,APガラス性能一覧!$A$2:$M$6097,9,0),"")</f>
        <v/>
      </c>
      <c r="K2181" s="68" t="str">
        <f>IFERROR(VLOOKUP($B2181,APガラス性能一覧!$A$2:$M$6097,10,0),"")</f>
        <v/>
      </c>
      <c r="L2181" s="68" t="str">
        <f>IFERROR(VLOOKUP($B2181,APガラス性能一覧!$A$2:$M$6097,11,0),"")</f>
        <v/>
      </c>
      <c r="M2181" s="68" t="str">
        <f>IFERROR(VLOOKUP($B2181,APガラス性能一覧!$A$2:$M$6097,12,0),"")</f>
        <v/>
      </c>
      <c r="N2181" s="68" t="str">
        <f>IFERROR(VLOOKUP($B2181,APガラス性能一覧!$A$2:$M$6097,13,0),"")</f>
        <v/>
      </c>
    </row>
    <row r="2182" spans="2:14" x14ac:dyDescent="0.4">
      <c r="B2182" s="68" t="str">
        <f>IF($D$2="","",IF($E$2=0.65,IFERROR(IF(INDEX(APガラス性能一覧!A:A,MATCH(ROW(B2176),APガラス性能一覧!$O:$O,0))="","",INDEX(APガラス性能一覧!A:A,MATCH(ROW(B2176),APガラス性能一覧!$O:$O,0))),""),IFERROR(IF(INDEX(APガラス性能一覧!A:A,MATCH(ROW(B2176),APガラス性能一覧!$N:$N,0))="","",INDEX(APガラス性能一覧!A:A,MATCH(ROW(B2176),APガラス性能一覧!$N:$N,0))),"")))</f>
        <v/>
      </c>
      <c r="C2182" s="68" t="str">
        <f>IFERROR(VLOOKUP($B2182,APガラス性能一覧!$A$2:$M$6097,2,0),"")</f>
        <v/>
      </c>
      <c r="D2182" s="68" t="str">
        <f>IFERROR(VLOOKUP($B2182,APガラス性能一覧!$A$2:$M$6097,3,0),"")</f>
        <v/>
      </c>
      <c r="E2182" s="68" t="str">
        <f>IFERROR(VLOOKUP($B2182,APガラス性能一覧!$A$2:$M$6097,4,0),"")</f>
        <v/>
      </c>
      <c r="F2182" s="68" t="str">
        <f>IFERROR(VLOOKUP($B2182,APガラス性能一覧!$A$2:$M$6097,5,0),"")</f>
        <v/>
      </c>
      <c r="G2182" s="68" t="str">
        <f>IFERROR(VLOOKUP($B2182,APガラス性能一覧!$A$2:$M$6097,6,0),"")</f>
        <v/>
      </c>
      <c r="H2182" s="68" t="str">
        <f>IFERROR(VLOOKUP($B2182,APガラス性能一覧!$A$2:$M$6097,7,0),"")</f>
        <v/>
      </c>
      <c r="I2182" s="68" t="str">
        <f>IFERROR(VLOOKUP($B2182,APガラス性能一覧!$A$2:$M$6097,8,0),"")</f>
        <v/>
      </c>
      <c r="J2182" s="68" t="str">
        <f>IFERROR(VLOOKUP($B2182,APガラス性能一覧!$A$2:$M$6097,9,0),"")</f>
        <v/>
      </c>
      <c r="K2182" s="68" t="str">
        <f>IFERROR(VLOOKUP($B2182,APガラス性能一覧!$A$2:$M$6097,10,0),"")</f>
        <v/>
      </c>
      <c r="L2182" s="68" t="str">
        <f>IFERROR(VLOOKUP($B2182,APガラス性能一覧!$A$2:$M$6097,11,0),"")</f>
        <v/>
      </c>
      <c r="M2182" s="68" t="str">
        <f>IFERROR(VLOOKUP($B2182,APガラス性能一覧!$A$2:$M$6097,12,0),"")</f>
        <v/>
      </c>
      <c r="N2182" s="68" t="str">
        <f>IFERROR(VLOOKUP($B2182,APガラス性能一覧!$A$2:$M$6097,13,0),"")</f>
        <v/>
      </c>
    </row>
    <row r="2183" spans="2:14" x14ac:dyDescent="0.4">
      <c r="B2183" s="68" t="str">
        <f>IF($D$2="","",IF($E$2=0.65,IFERROR(IF(INDEX(APガラス性能一覧!A:A,MATCH(ROW(B2177),APガラス性能一覧!$O:$O,0))="","",INDEX(APガラス性能一覧!A:A,MATCH(ROW(B2177),APガラス性能一覧!$O:$O,0))),""),IFERROR(IF(INDEX(APガラス性能一覧!A:A,MATCH(ROW(B2177),APガラス性能一覧!$N:$N,0))="","",INDEX(APガラス性能一覧!A:A,MATCH(ROW(B2177),APガラス性能一覧!$N:$N,0))),"")))</f>
        <v/>
      </c>
      <c r="C2183" s="68" t="str">
        <f>IFERROR(VLOOKUP($B2183,APガラス性能一覧!$A$2:$M$6097,2,0),"")</f>
        <v/>
      </c>
      <c r="D2183" s="68" t="str">
        <f>IFERROR(VLOOKUP($B2183,APガラス性能一覧!$A$2:$M$6097,3,0),"")</f>
        <v/>
      </c>
      <c r="E2183" s="68" t="str">
        <f>IFERROR(VLOOKUP($B2183,APガラス性能一覧!$A$2:$M$6097,4,0),"")</f>
        <v/>
      </c>
      <c r="F2183" s="68" t="str">
        <f>IFERROR(VLOOKUP($B2183,APガラス性能一覧!$A$2:$M$6097,5,0),"")</f>
        <v/>
      </c>
      <c r="G2183" s="68" t="str">
        <f>IFERROR(VLOOKUP($B2183,APガラス性能一覧!$A$2:$M$6097,6,0),"")</f>
        <v/>
      </c>
      <c r="H2183" s="68" t="str">
        <f>IFERROR(VLOOKUP($B2183,APガラス性能一覧!$A$2:$M$6097,7,0),"")</f>
        <v/>
      </c>
      <c r="I2183" s="68" t="str">
        <f>IFERROR(VLOOKUP($B2183,APガラス性能一覧!$A$2:$M$6097,8,0),"")</f>
        <v/>
      </c>
      <c r="J2183" s="68" t="str">
        <f>IFERROR(VLOOKUP($B2183,APガラス性能一覧!$A$2:$M$6097,9,0),"")</f>
        <v/>
      </c>
      <c r="K2183" s="68" t="str">
        <f>IFERROR(VLOOKUP($B2183,APガラス性能一覧!$A$2:$M$6097,10,0),"")</f>
        <v/>
      </c>
      <c r="L2183" s="68" t="str">
        <f>IFERROR(VLOOKUP($B2183,APガラス性能一覧!$A$2:$M$6097,11,0),"")</f>
        <v/>
      </c>
      <c r="M2183" s="68" t="str">
        <f>IFERROR(VLOOKUP($B2183,APガラス性能一覧!$A$2:$M$6097,12,0),"")</f>
        <v/>
      </c>
      <c r="N2183" s="68" t="str">
        <f>IFERROR(VLOOKUP($B2183,APガラス性能一覧!$A$2:$M$6097,13,0),"")</f>
        <v/>
      </c>
    </row>
    <row r="2184" spans="2:14" x14ac:dyDescent="0.4">
      <c r="B2184" s="68" t="str">
        <f>IF($D$2="","",IF($E$2=0.65,IFERROR(IF(INDEX(APガラス性能一覧!A:A,MATCH(ROW(B2178),APガラス性能一覧!$O:$O,0))="","",INDEX(APガラス性能一覧!A:A,MATCH(ROW(B2178),APガラス性能一覧!$O:$O,0))),""),IFERROR(IF(INDEX(APガラス性能一覧!A:A,MATCH(ROW(B2178),APガラス性能一覧!$N:$N,0))="","",INDEX(APガラス性能一覧!A:A,MATCH(ROW(B2178),APガラス性能一覧!$N:$N,0))),"")))</f>
        <v/>
      </c>
      <c r="C2184" s="68" t="str">
        <f>IFERROR(VLOOKUP($B2184,APガラス性能一覧!$A$2:$M$6097,2,0),"")</f>
        <v/>
      </c>
      <c r="D2184" s="68" t="str">
        <f>IFERROR(VLOOKUP($B2184,APガラス性能一覧!$A$2:$M$6097,3,0),"")</f>
        <v/>
      </c>
      <c r="E2184" s="68" t="str">
        <f>IFERROR(VLOOKUP($B2184,APガラス性能一覧!$A$2:$M$6097,4,0),"")</f>
        <v/>
      </c>
      <c r="F2184" s="68" t="str">
        <f>IFERROR(VLOOKUP($B2184,APガラス性能一覧!$A$2:$M$6097,5,0),"")</f>
        <v/>
      </c>
      <c r="G2184" s="68" t="str">
        <f>IFERROR(VLOOKUP($B2184,APガラス性能一覧!$A$2:$M$6097,6,0),"")</f>
        <v/>
      </c>
      <c r="H2184" s="68" t="str">
        <f>IFERROR(VLOOKUP($B2184,APガラス性能一覧!$A$2:$M$6097,7,0),"")</f>
        <v/>
      </c>
      <c r="I2184" s="68" t="str">
        <f>IFERROR(VLOOKUP($B2184,APガラス性能一覧!$A$2:$M$6097,8,0),"")</f>
        <v/>
      </c>
      <c r="J2184" s="68" t="str">
        <f>IFERROR(VLOOKUP($B2184,APガラス性能一覧!$A$2:$M$6097,9,0),"")</f>
        <v/>
      </c>
      <c r="K2184" s="68" t="str">
        <f>IFERROR(VLOOKUP($B2184,APガラス性能一覧!$A$2:$M$6097,10,0),"")</f>
        <v/>
      </c>
      <c r="L2184" s="68" t="str">
        <f>IFERROR(VLOOKUP($B2184,APガラス性能一覧!$A$2:$M$6097,11,0),"")</f>
        <v/>
      </c>
      <c r="M2184" s="68" t="str">
        <f>IFERROR(VLOOKUP($B2184,APガラス性能一覧!$A$2:$M$6097,12,0),"")</f>
        <v/>
      </c>
      <c r="N2184" s="68" t="str">
        <f>IFERROR(VLOOKUP($B2184,APガラス性能一覧!$A$2:$M$6097,13,0),"")</f>
        <v/>
      </c>
    </row>
    <row r="2185" spans="2:14" x14ac:dyDescent="0.4">
      <c r="B2185" s="68" t="str">
        <f>IF($D$2="","",IF($E$2=0.65,IFERROR(IF(INDEX(APガラス性能一覧!A:A,MATCH(ROW(B2179),APガラス性能一覧!$O:$O,0))="","",INDEX(APガラス性能一覧!A:A,MATCH(ROW(B2179),APガラス性能一覧!$O:$O,0))),""),IFERROR(IF(INDEX(APガラス性能一覧!A:A,MATCH(ROW(B2179),APガラス性能一覧!$N:$N,0))="","",INDEX(APガラス性能一覧!A:A,MATCH(ROW(B2179),APガラス性能一覧!$N:$N,0))),"")))</f>
        <v/>
      </c>
      <c r="C2185" s="68" t="str">
        <f>IFERROR(VLOOKUP($B2185,APガラス性能一覧!$A$2:$M$6097,2,0),"")</f>
        <v/>
      </c>
      <c r="D2185" s="68" t="str">
        <f>IFERROR(VLOOKUP($B2185,APガラス性能一覧!$A$2:$M$6097,3,0),"")</f>
        <v/>
      </c>
      <c r="E2185" s="68" t="str">
        <f>IFERROR(VLOOKUP($B2185,APガラス性能一覧!$A$2:$M$6097,4,0),"")</f>
        <v/>
      </c>
      <c r="F2185" s="68" t="str">
        <f>IFERROR(VLOOKUP($B2185,APガラス性能一覧!$A$2:$M$6097,5,0),"")</f>
        <v/>
      </c>
      <c r="G2185" s="68" t="str">
        <f>IFERROR(VLOOKUP($B2185,APガラス性能一覧!$A$2:$M$6097,6,0),"")</f>
        <v/>
      </c>
      <c r="H2185" s="68" t="str">
        <f>IFERROR(VLOOKUP($B2185,APガラス性能一覧!$A$2:$M$6097,7,0),"")</f>
        <v/>
      </c>
      <c r="I2185" s="68" t="str">
        <f>IFERROR(VLOOKUP($B2185,APガラス性能一覧!$A$2:$M$6097,8,0),"")</f>
        <v/>
      </c>
      <c r="J2185" s="68" t="str">
        <f>IFERROR(VLOOKUP($B2185,APガラス性能一覧!$A$2:$M$6097,9,0),"")</f>
        <v/>
      </c>
      <c r="K2185" s="68" t="str">
        <f>IFERROR(VLOOKUP($B2185,APガラス性能一覧!$A$2:$M$6097,10,0),"")</f>
        <v/>
      </c>
      <c r="L2185" s="68" t="str">
        <f>IFERROR(VLOOKUP($B2185,APガラス性能一覧!$A$2:$M$6097,11,0),"")</f>
        <v/>
      </c>
      <c r="M2185" s="68" t="str">
        <f>IFERROR(VLOOKUP($B2185,APガラス性能一覧!$A$2:$M$6097,12,0),"")</f>
        <v/>
      </c>
      <c r="N2185" s="68" t="str">
        <f>IFERROR(VLOOKUP($B2185,APガラス性能一覧!$A$2:$M$6097,13,0),"")</f>
        <v/>
      </c>
    </row>
    <row r="2186" spans="2:14" x14ac:dyDescent="0.4">
      <c r="B2186" s="68" t="str">
        <f>IF($D$2="","",IF($E$2=0.65,IFERROR(IF(INDEX(APガラス性能一覧!A:A,MATCH(ROW(B2180),APガラス性能一覧!$O:$O,0))="","",INDEX(APガラス性能一覧!A:A,MATCH(ROW(B2180),APガラス性能一覧!$O:$O,0))),""),IFERROR(IF(INDEX(APガラス性能一覧!A:A,MATCH(ROW(B2180),APガラス性能一覧!$N:$N,0))="","",INDEX(APガラス性能一覧!A:A,MATCH(ROW(B2180),APガラス性能一覧!$N:$N,0))),"")))</f>
        <v/>
      </c>
      <c r="C2186" s="68" t="str">
        <f>IFERROR(VLOOKUP($B2186,APガラス性能一覧!$A$2:$M$6097,2,0),"")</f>
        <v/>
      </c>
      <c r="D2186" s="68" t="str">
        <f>IFERROR(VLOOKUP($B2186,APガラス性能一覧!$A$2:$M$6097,3,0),"")</f>
        <v/>
      </c>
      <c r="E2186" s="68" t="str">
        <f>IFERROR(VLOOKUP($B2186,APガラス性能一覧!$A$2:$M$6097,4,0),"")</f>
        <v/>
      </c>
      <c r="F2186" s="68" t="str">
        <f>IFERROR(VLOOKUP($B2186,APガラス性能一覧!$A$2:$M$6097,5,0),"")</f>
        <v/>
      </c>
      <c r="G2186" s="68" t="str">
        <f>IFERROR(VLOOKUP($B2186,APガラス性能一覧!$A$2:$M$6097,6,0),"")</f>
        <v/>
      </c>
      <c r="H2186" s="68" t="str">
        <f>IFERROR(VLOOKUP($B2186,APガラス性能一覧!$A$2:$M$6097,7,0),"")</f>
        <v/>
      </c>
      <c r="I2186" s="68" t="str">
        <f>IFERROR(VLOOKUP($B2186,APガラス性能一覧!$A$2:$M$6097,8,0),"")</f>
        <v/>
      </c>
      <c r="J2186" s="68" t="str">
        <f>IFERROR(VLOOKUP($B2186,APガラス性能一覧!$A$2:$M$6097,9,0),"")</f>
        <v/>
      </c>
      <c r="K2186" s="68" t="str">
        <f>IFERROR(VLOOKUP($B2186,APガラス性能一覧!$A$2:$M$6097,10,0),"")</f>
        <v/>
      </c>
      <c r="L2186" s="68" t="str">
        <f>IFERROR(VLOOKUP($B2186,APガラス性能一覧!$A$2:$M$6097,11,0),"")</f>
        <v/>
      </c>
      <c r="M2186" s="68" t="str">
        <f>IFERROR(VLOOKUP($B2186,APガラス性能一覧!$A$2:$M$6097,12,0),"")</f>
        <v/>
      </c>
      <c r="N2186" s="68" t="str">
        <f>IFERROR(VLOOKUP($B2186,APガラス性能一覧!$A$2:$M$6097,13,0),"")</f>
        <v/>
      </c>
    </row>
    <row r="2187" spans="2:14" x14ac:dyDescent="0.4">
      <c r="B2187" s="68" t="str">
        <f>IF($D$2="","",IF($E$2=0.65,IFERROR(IF(INDEX(APガラス性能一覧!A:A,MATCH(ROW(B2181),APガラス性能一覧!$O:$O,0))="","",INDEX(APガラス性能一覧!A:A,MATCH(ROW(B2181),APガラス性能一覧!$O:$O,0))),""),IFERROR(IF(INDEX(APガラス性能一覧!A:A,MATCH(ROW(B2181),APガラス性能一覧!$N:$N,0))="","",INDEX(APガラス性能一覧!A:A,MATCH(ROW(B2181),APガラス性能一覧!$N:$N,0))),"")))</f>
        <v/>
      </c>
      <c r="C2187" s="68" t="str">
        <f>IFERROR(VLOOKUP($B2187,APガラス性能一覧!$A$2:$M$6097,2,0),"")</f>
        <v/>
      </c>
      <c r="D2187" s="68" t="str">
        <f>IFERROR(VLOOKUP($B2187,APガラス性能一覧!$A$2:$M$6097,3,0),"")</f>
        <v/>
      </c>
      <c r="E2187" s="68" t="str">
        <f>IFERROR(VLOOKUP($B2187,APガラス性能一覧!$A$2:$M$6097,4,0),"")</f>
        <v/>
      </c>
      <c r="F2187" s="68" t="str">
        <f>IFERROR(VLOOKUP($B2187,APガラス性能一覧!$A$2:$M$6097,5,0),"")</f>
        <v/>
      </c>
      <c r="G2187" s="68" t="str">
        <f>IFERROR(VLOOKUP($B2187,APガラス性能一覧!$A$2:$M$6097,6,0),"")</f>
        <v/>
      </c>
      <c r="H2187" s="68" t="str">
        <f>IFERROR(VLOOKUP($B2187,APガラス性能一覧!$A$2:$M$6097,7,0),"")</f>
        <v/>
      </c>
      <c r="I2187" s="68" t="str">
        <f>IFERROR(VLOOKUP($B2187,APガラス性能一覧!$A$2:$M$6097,8,0),"")</f>
        <v/>
      </c>
      <c r="J2187" s="68" t="str">
        <f>IFERROR(VLOOKUP($B2187,APガラス性能一覧!$A$2:$M$6097,9,0),"")</f>
        <v/>
      </c>
      <c r="K2187" s="68" t="str">
        <f>IFERROR(VLOOKUP($B2187,APガラス性能一覧!$A$2:$M$6097,10,0),"")</f>
        <v/>
      </c>
      <c r="L2187" s="68" t="str">
        <f>IFERROR(VLOOKUP($B2187,APガラス性能一覧!$A$2:$M$6097,11,0),"")</f>
        <v/>
      </c>
      <c r="M2187" s="68" t="str">
        <f>IFERROR(VLOOKUP($B2187,APガラス性能一覧!$A$2:$M$6097,12,0),"")</f>
        <v/>
      </c>
      <c r="N2187" s="68" t="str">
        <f>IFERROR(VLOOKUP($B2187,APガラス性能一覧!$A$2:$M$6097,13,0),"")</f>
        <v/>
      </c>
    </row>
    <row r="2188" spans="2:14" x14ac:dyDescent="0.4">
      <c r="B2188" s="68" t="str">
        <f>IF($D$2="","",IF($E$2=0.65,IFERROR(IF(INDEX(APガラス性能一覧!A:A,MATCH(ROW(B2182),APガラス性能一覧!$O:$O,0))="","",INDEX(APガラス性能一覧!A:A,MATCH(ROW(B2182),APガラス性能一覧!$O:$O,0))),""),IFERROR(IF(INDEX(APガラス性能一覧!A:A,MATCH(ROW(B2182),APガラス性能一覧!$N:$N,0))="","",INDEX(APガラス性能一覧!A:A,MATCH(ROW(B2182),APガラス性能一覧!$N:$N,0))),"")))</f>
        <v/>
      </c>
      <c r="C2188" s="68" t="str">
        <f>IFERROR(VLOOKUP($B2188,APガラス性能一覧!$A$2:$M$6097,2,0),"")</f>
        <v/>
      </c>
      <c r="D2188" s="68" t="str">
        <f>IFERROR(VLOOKUP($B2188,APガラス性能一覧!$A$2:$M$6097,3,0),"")</f>
        <v/>
      </c>
      <c r="E2188" s="68" t="str">
        <f>IFERROR(VLOOKUP($B2188,APガラス性能一覧!$A$2:$M$6097,4,0),"")</f>
        <v/>
      </c>
      <c r="F2188" s="68" t="str">
        <f>IFERROR(VLOOKUP($B2188,APガラス性能一覧!$A$2:$M$6097,5,0),"")</f>
        <v/>
      </c>
      <c r="G2188" s="68" t="str">
        <f>IFERROR(VLOOKUP($B2188,APガラス性能一覧!$A$2:$M$6097,6,0),"")</f>
        <v/>
      </c>
      <c r="H2188" s="68" t="str">
        <f>IFERROR(VLOOKUP($B2188,APガラス性能一覧!$A$2:$M$6097,7,0),"")</f>
        <v/>
      </c>
      <c r="I2188" s="68" t="str">
        <f>IFERROR(VLOOKUP($B2188,APガラス性能一覧!$A$2:$M$6097,8,0),"")</f>
        <v/>
      </c>
      <c r="J2188" s="68" t="str">
        <f>IFERROR(VLOOKUP($B2188,APガラス性能一覧!$A$2:$M$6097,9,0),"")</f>
        <v/>
      </c>
      <c r="K2188" s="68" t="str">
        <f>IFERROR(VLOOKUP($B2188,APガラス性能一覧!$A$2:$M$6097,10,0),"")</f>
        <v/>
      </c>
      <c r="L2188" s="68" t="str">
        <f>IFERROR(VLOOKUP($B2188,APガラス性能一覧!$A$2:$M$6097,11,0),"")</f>
        <v/>
      </c>
      <c r="M2188" s="68" t="str">
        <f>IFERROR(VLOOKUP($B2188,APガラス性能一覧!$A$2:$M$6097,12,0),"")</f>
        <v/>
      </c>
      <c r="N2188" s="68" t="str">
        <f>IFERROR(VLOOKUP($B2188,APガラス性能一覧!$A$2:$M$6097,13,0),"")</f>
        <v/>
      </c>
    </row>
    <row r="2189" spans="2:14" x14ac:dyDescent="0.4">
      <c r="B2189" s="68" t="str">
        <f>IF($D$2="","",IF($E$2=0.65,IFERROR(IF(INDEX(APガラス性能一覧!A:A,MATCH(ROW(B2183),APガラス性能一覧!$O:$O,0))="","",INDEX(APガラス性能一覧!A:A,MATCH(ROW(B2183),APガラス性能一覧!$O:$O,0))),""),IFERROR(IF(INDEX(APガラス性能一覧!A:A,MATCH(ROW(B2183),APガラス性能一覧!$N:$N,0))="","",INDEX(APガラス性能一覧!A:A,MATCH(ROW(B2183),APガラス性能一覧!$N:$N,0))),"")))</f>
        <v/>
      </c>
      <c r="C2189" s="68" t="str">
        <f>IFERROR(VLOOKUP($B2189,APガラス性能一覧!$A$2:$M$6097,2,0),"")</f>
        <v/>
      </c>
      <c r="D2189" s="68" t="str">
        <f>IFERROR(VLOOKUP($B2189,APガラス性能一覧!$A$2:$M$6097,3,0),"")</f>
        <v/>
      </c>
      <c r="E2189" s="68" t="str">
        <f>IFERROR(VLOOKUP($B2189,APガラス性能一覧!$A$2:$M$6097,4,0),"")</f>
        <v/>
      </c>
      <c r="F2189" s="68" t="str">
        <f>IFERROR(VLOOKUP($B2189,APガラス性能一覧!$A$2:$M$6097,5,0),"")</f>
        <v/>
      </c>
      <c r="G2189" s="68" t="str">
        <f>IFERROR(VLOOKUP($B2189,APガラス性能一覧!$A$2:$M$6097,6,0),"")</f>
        <v/>
      </c>
      <c r="H2189" s="68" t="str">
        <f>IFERROR(VLOOKUP($B2189,APガラス性能一覧!$A$2:$M$6097,7,0),"")</f>
        <v/>
      </c>
      <c r="I2189" s="68" t="str">
        <f>IFERROR(VLOOKUP($B2189,APガラス性能一覧!$A$2:$M$6097,8,0),"")</f>
        <v/>
      </c>
      <c r="J2189" s="68" t="str">
        <f>IFERROR(VLOOKUP($B2189,APガラス性能一覧!$A$2:$M$6097,9,0),"")</f>
        <v/>
      </c>
      <c r="K2189" s="68" t="str">
        <f>IFERROR(VLOOKUP($B2189,APガラス性能一覧!$A$2:$M$6097,10,0),"")</f>
        <v/>
      </c>
      <c r="L2189" s="68" t="str">
        <f>IFERROR(VLOOKUP($B2189,APガラス性能一覧!$A$2:$M$6097,11,0),"")</f>
        <v/>
      </c>
      <c r="M2189" s="68" t="str">
        <f>IFERROR(VLOOKUP($B2189,APガラス性能一覧!$A$2:$M$6097,12,0),"")</f>
        <v/>
      </c>
      <c r="N2189" s="68" t="str">
        <f>IFERROR(VLOOKUP($B2189,APガラス性能一覧!$A$2:$M$6097,13,0),"")</f>
        <v/>
      </c>
    </row>
    <row r="2190" spans="2:14" x14ac:dyDescent="0.4">
      <c r="B2190" s="68" t="str">
        <f>IF($D$2="","",IF($E$2=0.65,IFERROR(IF(INDEX(APガラス性能一覧!A:A,MATCH(ROW(B2184),APガラス性能一覧!$O:$O,0))="","",INDEX(APガラス性能一覧!A:A,MATCH(ROW(B2184),APガラス性能一覧!$O:$O,0))),""),IFERROR(IF(INDEX(APガラス性能一覧!A:A,MATCH(ROW(B2184),APガラス性能一覧!$N:$N,0))="","",INDEX(APガラス性能一覧!A:A,MATCH(ROW(B2184),APガラス性能一覧!$N:$N,0))),"")))</f>
        <v/>
      </c>
      <c r="C2190" s="68" t="str">
        <f>IFERROR(VLOOKUP($B2190,APガラス性能一覧!$A$2:$M$6097,2,0),"")</f>
        <v/>
      </c>
      <c r="D2190" s="68" t="str">
        <f>IFERROR(VLOOKUP($B2190,APガラス性能一覧!$A$2:$M$6097,3,0),"")</f>
        <v/>
      </c>
      <c r="E2190" s="68" t="str">
        <f>IFERROR(VLOOKUP($B2190,APガラス性能一覧!$A$2:$M$6097,4,0),"")</f>
        <v/>
      </c>
      <c r="F2190" s="68" t="str">
        <f>IFERROR(VLOOKUP($B2190,APガラス性能一覧!$A$2:$M$6097,5,0),"")</f>
        <v/>
      </c>
      <c r="G2190" s="68" t="str">
        <f>IFERROR(VLOOKUP($B2190,APガラス性能一覧!$A$2:$M$6097,6,0),"")</f>
        <v/>
      </c>
      <c r="H2190" s="68" t="str">
        <f>IFERROR(VLOOKUP($B2190,APガラス性能一覧!$A$2:$M$6097,7,0),"")</f>
        <v/>
      </c>
      <c r="I2190" s="68" t="str">
        <f>IFERROR(VLOOKUP($B2190,APガラス性能一覧!$A$2:$M$6097,8,0),"")</f>
        <v/>
      </c>
      <c r="J2190" s="68" t="str">
        <f>IFERROR(VLOOKUP($B2190,APガラス性能一覧!$A$2:$M$6097,9,0),"")</f>
        <v/>
      </c>
      <c r="K2190" s="68" t="str">
        <f>IFERROR(VLOOKUP($B2190,APガラス性能一覧!$A$2:$M$6097,10,0),"")</f>
        <v/>
      </c>
      <c r="L2190" s="68" t="str">
        <f>IFERROR(VLOOKUP($B2190,APガラス性能一覧!$A$2:$M$6097,11,0),"")</f>
        <v/>
      </c>
      <c r="M2190" s="68" t="str">
        <f>IFERROR(VLOOKUP($B2190,APガラス性能一覧!$A$2:$M$6097,12,0),"")</f>
        <v/>
      </c>
      <c r="N2190" s="68" t="str">
        <f>IFERROR(VLOOKUP($B2190,APガラス性能一覧!$A$2:$M$6097,13,0),"")</f>
        <v/>
      </c>
    </row>
    <row r="2191" spans="2:14" x14ac:dyDescent="0.4">
      <c r="B2191" s="68" t="str">
        <f>IF($D$2="","",IF($E$2=0.65,IFERROR(IF(INDEX(APガラス性能一覧!A:A,MATCH(ROW(B2185),APガラス性能一覧!$O:$O,0))="","",INDEX(APガラス性能一覧!A:A,MATCH(ROW(B2185),APガラス性能一覧!$O:$O,0))),""),IFERROR(IF(INDEX(APガラス性能一覧!A:A,MATCH(ROW(B2185),APガラス性能一覧!$N:$N,0))="","",INDEX(APガラス性能一覧!A:A,MATCH(ROW(B2185),APガラス性能一覧!$N:$N,0))),"")))</f>
        <v/>
      </c>
      <c r="C2191" s="68" t="str">
        <f>IFERROR(VLOOKUP($B2191,APガラス性能一覧!$A$2:$M$6097,2,0),"")</f>
        <v/>
      </c>
      <c r="D2191" s="68" t="str">
        <f>IFERROR(VLOOKUP($B2191,APガラス性能一覧!$A$2:$M$6097,3,0),"")</f>
        <v/>
      </c>
      <c r="E2191" s="68" t="str">
        <f>IFERROR(VLOOKUP($B2191,APガラス性能一覧!$A$2:$M$6097,4,0),"")</f>
        <v/>
      </c>
      <c r="F2191" s="68" t="str">
        <f>IFERROR(VLOOKUP($B2191,APガラス性能一覧!$A$2:$M$6097,5,0),"")</f>
        <v/>
      </c>
      <c r="G2191" s="68" t="str">
        <f>IFERROR(VLOOKUP($B2191,APガラス性能一覧!$A$2:$M$6097,6,0),"")</f>
        <v/>
      </c>
      <c r="H2191" s="68" t="str">
        <f>IFERROR(VLOOKUP($B2191,APガラス性能一覧!$A$2:$M$6097,7,0),"")</f>
        <v/>
      </c>
      <c r="I2191" s="68" t="str">
        <f>IFERROR(VLOOKUP($B2191,APガラス性能一覧!$A$2:$M$6097,8,0),"")</f>
        <v/>
      </c>
      <c r="J2191" s="68" t="str">
        <f>IFERROR(VLOOKUP($B2191,APガラス性能一覧!$A$2:$M$6097,9,0),"")</f>
        <v/>
      </c>
      <c r="K2191" s="68" t="str">
        <f>IFERROR(VLOOKUP($B2191,APガラス性能一覧!$A$2:$M$6097,10,0),"")</f>
        <v/>
      </c>
      <c r="L2191" s="68" t="str">
        <f>IFERROR(VLOOKUP($B2191,APガラス性能一覧!$A$2:$M$6097,11,0),"")</f>
        <v/>
      </c>
      <c r="M2191" s="68" t="str">
        <f>IFERROR(VLOOKUP($B2191,APガラス性能一覧!$A$2:$M$6097,12,0),"")</f>
        <v/>
      </c>
      <c r="N2191" s="68" t="str">
        <f>IFERROR(VLOOKUP($B2191,APガラス性能一覧!$A$2:$M$6097,13,0),"")</f>
        <v/>
      </c>
    </row>
    <row r="2192" spans="2:14" x14ac:dyDescent="0.4">
      <c r="B2192" s="68" t="str">
        <f>IF($D$2="","",IF($E$2=0.65,IFERROR(IF(INDEX(APガラス性能一覧!A:A,MATCH(ROW(B2186),APガラス性能一覧!$O:$O,0))="","",INDEX(APガラス性能一覧!A:A,MATCH(ROW(B2186),APガラス性能一覧!$O:$O,0))),""),IFERROR(IF(INDEX(APガラス性能一覧!A:A,MATCH(ROW(B2186),APガラス性能一覧!$N:$N,0))="","",INDEX(APガラス性能一覧!A:A,MATCH(ROW(B2186),APガラス性能一覧!$N:$N,0))),"")))</f>
        <v/>
      </c>
      <c r="C2192" s="68" t="str">
        <f>IFERROR(VLOOKUP($B2192,APガラス性能一覧!$A$2:$M$6097,2,0),"")</f>
        <v/>
      </c>
      <c r="D2192" s="68" t="str">
        <f>IFERROR(VLOOKUP($B2192,APガラス性能一覧!$A$2:$M$6097,3,0),"")</f>
        <v/>
      </c>
      <c r="E2192" s="68" t="str">
        <f>IFERROR(VLOOKUP($B2192,APガラス性能一覧!$A$2:$M$6097,4,0),"")</f>
        <v/>
      </c>
      <c r="F2192" s="68" t="str">
        <f>IFERROR(VLOOKUP($B2192,APガラス性能一覧!$A$2:$M$6097,5,0),"")</f>
        <v/>
      </c>
      <c r="G2192" s="68" t="str">
        <f>IFERROR(VLOOKUP($B2192,APガラス性能一覧!$A$2:$M$6097,6,0),"")</f>
        <v/>
      </c>
      <c r="H2192" s="68" t="str">
        <f>IFERROR(VLOOKUP($B2192,APガラス性能一覧!$A$2:$M$6097,7,0),"")</f>
        <v/>
      </c>
      <c r="I2192" s="68" t="str">
        <f>IFERROR(VLOOKUP($B2192,APガラス性能一覧!$A$2:$M$6097,8,0),"")</f>
        <v/>
      </c>
      <c r="J2192" s="68" t="str">
        <f>IFERROR(VLOOKUP($B2192,APガラス性能一覧!$A$2:$M$6097,9,0),"")</f>
        <v/>
      </c>
      <c r="K2192" s="68" t="str">
        <f>IFERROR(VLOOKUP($B2192,APガラス性能一覧!$A$2:$M$6097,10,0),"")</f>
        <v/>
      </c>
      <c r="L2192" s="68" t="str">
        <f>IFERROR(VLOOKUP($B2192,APガラス性能一覧!$A$2:$M$6097,11,0),"")</f>
        <v/>
      </c>
      <c r="M2192" s="68" t="str">
        <f>IFERROR(VLOOKUP($B2192,APガラス性能一覧!$A$2:$M$6097,12,0),"")</f>
        <v/>
      </c>
      <c r="N2192" s="68" t="str">
        <f>IFERROR(VLOOKUP($B2192,APガラス性能一覧!$A$2:$M$6097,13,0),"")</f>
        <v/>
      </c>
    </row>
    <row r="2193" spans="2:14" x14ac:dyDescent="0.4">
      <c r="B2193" s="68" t="str">
        <f>IF($D$2="","",IF($E$2=0.65,IFERROR(IF(INDEX(APガラス性能一覧!A:A,MATCH(ROW(B2187),APガラス性能一覧!$O:$O,0))="","",INDEX(APガラス性能一覧!A:A,MATCH(ROW(B2187),APガラス性能一覧!$O:$O,0))),""),IFERROR(IF(INDEX(APガラス性能一覧!A:A,MATCH(ROW(B2187),APガラス性能一覧!$N:$N,0))="","",INDEX(APガラス性能一覧!A:A,MATCH(ROW(B2187),APガラス性能一覧!$N:$N,0))),"")))</f>
        <v/>
      </c>
      <c r="C2193" s="68" t="str">
        <f>IFERROR(VLOOKUP($B2193,APガラス性能一覧!$A$2:$M$6097,2,0),"")</f>
        <v/>
      </c>
      <c r="D2193" s="68" t="str">
        <f>IFERROR(VLOOKUP($B2193,APガラス性能一覧!$A$2:$M$6097,3,0),"")</f>
        <v/>
      </c>
      <c r="E2193" s="68" t="str">
        <f>IFERROR(VLOOKUP($B2193,APガラス性能一覧!$A$2:$M$6097,4,0),"")</f>
        <v/>
      </c>
      <c r="F2193" s="68" t="str">
        <f>IFERROR(VLOOKUP($B2193,APガラス性能一覧!$A$2:$M$6097,5,0),"")</f>
        <v/>
      </c>
      <c r="G2193" s="68" t="str">
        <f>IFERROR(VLOOKUP($B2193,APガラス性能一覧!$A$2:$M$6097,6,0),"")</f>
        <v/>
      </c>
      <c r="H2193" s="68" t="str">
        <f>IFERROR(VLOOKUP($B2193,APガラス性能一覧!$A$2:$M$6097,7,0),"")</f>
        <v/>
      </c>
      <c r="I2193" s="68" t="str">
        <f>IFERROR(VLOOKUP($B2193,APガラス性能一覧!$A$2:$M$6097,8,0),"")</f>
        <v/>
      </c>
      <c r="J2193" s="68" t="str">
        <f>IFERROR(VLOOKUP($B2193,APガラス性能一覧!$A$2:$M$6097,9,0),"")</f>
        <v/>
      </c>
      <c r="K2193" s="68" t="str">
        <f>IFERROR(VLOOKUP($B2193,APガラス性能一覧!$A$2:$M$6097,10,0),"")</f>
        <v/>
      </c>
      <c r="L2193" s="68" t="str">
        <f>IFERROR(VLOOKUP($B2193,APガラス性能一覧!$A$2:$M$6097,11,0),"")</f>
        <v/>
      </c>
      <c r="M2193" s="68" t="str">
        <f>IFERROR(VLOOKUP($B2193,APガラス性能一覧!$A$2:$M$6097,12,0),"")</f>
        <v/>
      </c>
      <c r="N2193" s="68" t="str">
        <f>IFERROR(VLOOKUP($B2193,APガラス性能一覧!$A$2:$M$6097,13,0),"")</f>
        <v/>
      </c>
    </row>
    <row r="2194" spans="2:14" x14ac:dyDescent="0.4">
      <c r="B2194" s="68" t="str">
        <f>IF($D$2="","",IF($E$2=0.65,IFERROR(IF(INDEX(APガラス性能一覧!A:A,MATCH(ROW(B2188),APガラス性能一覧!$O:$O,0))="","",INDEX(APガラス性能一覧!A:A,MATCH(ROW(B2188),APガラス性能一覧!$O:$O,0))),""),IFERROR(IF(INDEX(APガラス性能一覧!A:A,MATCH(ROW(B2188),APガラス性能一覧!$N:$N,0))="","",INDEX(APガラス性能一覧!A:A,MATCH(ROW(B2188),APガラス性能一覧!$N:$N,0))),"")))</f>
        <v/>
      </c>
      <c r="C2194" s="68" t="str">
        <f>IFERROR(VLOOKUP($B2194,APガラス性能一覧!$A$2:$M$6097,2,0),"")</f>
        <v/>
      </c>
      <c r="D2194" s="68" t="str">
        <f>IFERROR(VLOOKUP($B2194,APガラス性能一覧!$A$2:$M$6097,3,0),"")</f>
        <v/>
      </c>
      <c r="E2194" s="68" t="str">
        <f>IFERROR(VLOOKUP($B2194,APガラス性能一覧!$A$2:$M$6097,4,0),"")</f>
        <v/>
      </c>
      <c r="F2194" s="68" t="str">
        <f>IFERROR(VLOOKUP($B2194,APガラス性能一覧!$A$2:$M$6097,5,0),"")</f>
        <v/>
      </c>
      <c r="G2194" s="68" t="str">
        <f>IFERROR(VLOOKUP($B2194,APガラス性能一覧!$A$2:$M$6097,6,0),"")</f>
        <v/>
      </c>
      <c r="H2194" s="68" t="str">
        <f>IFERROR(VLOOKUP($B2194,APガラス性能一覧!$A$2:$M$6097,7,0),"")</f>
        <v/>
      </c>
      <c r="I2194" s="68" t="str">
        <f>IFERROR(VLOOKUP($B2194,APガラス性能一覧!$A$2:$M$6097,8,0),"")</f>
        <v/>
      </c>
      <c r="J2194" s="68" t="str">
        <f>IFERROR(VLOOKUP($B2194,APガラス性能一覧!$A$2:$M$6097,9,0),"")</f>
        <v/>
      </c>
      <c r="K2194" s="68" t="str">
        <f>IFERROR(VLOOKUP($B2194,APガラス性能一覧!$A$2:$M$6097,10,0),"")</f>
        <v/>
      </c>
      <c r="L2194" s="68" t="str">
        <f>IFERROR(VLOOKUP($B2194,APガラス性能一覧!$A$2:$M$6097,11,0),"")</f>
        <v/>
      </c>
      <c r="M2194" s="68" t="str">
        <f>IFERROR(VLOOKUP($B2194,APガラス性能一覧!$A$2:$M$6097,12,0),"")</f>
        <v/>
      </c>
      <c r="N2194" s="68" t="str">
        <f>IFERROR(VLOOKUP($B2194,APガラス性能一覧!$A$2:$M$6097,13,0),"")</f>
        <v/>
      </c>
    </row>
    <row r="2195" spans="2:14" x14ac:dyDescent="0.4">
      <c r="B2195" s="68" t="str">
        <f>IF($D$2="","",IF($E$2=0.65,IFERROR(IF(INDEX(APガラス性能一覧!A:A,MATCH(ROW(B2189),APガラス性能一覧!$O:$O,0))="","",INDEX(APガラス性能一覧!A:A,MATCH(ROW(B2189),APガラス性能一覧!$O:$O,0))),""),IFERROR(IF(INDEX(APガラス性能一覧!A:A,MATCH(ROW(B2189),APガラス性能一覧!$N:$N,0))="","",INDEX(APガラス性能一覧!A:A,MATCH(ROW(B2189),APガラス性能一覧!$N:$N,0))),"")))</f>
        <v/>
      </c>
      <c r="C2195" s="68" t="str">
        <f>IFERROR(VLOOKUP($B2195,APガラス性能一覧!$A$2:$M$6097,2,0),"")</f>
        <v/>
      </c>
      <c r="D2195" s="68" t="str">
        <f>IFERROR(VLOOKUP($B2195,APガラス性能一覧!$A$2:$M$6097,3,0),"")</f>
        <v/>
      </c>
      <c r="E2195" s="68" t="str">
        <f>IFERROR(VLOOKUP($B2195,APガラス性能一覧!$A$2:$M$6097,4,0),"")</f>
        <v/>
      </c>
      <c r="F2195" s="68" t="str">
        <f>IFERROR(VLOOKUP($B2195,APガラス性能一覧!$A$2:$M$6097,5,0),"")</f>
        <v/>
      </c>
      <c r="G2195" s="68" t="str">
        <f>IFERROR(VLOOKUP($B2195,APガラス性能一覧!$A$2:$M$6097,6,0),"")</f>
        <v/>
      </c>
      <c r="H2195" s="68" t="str">
        <f>IFERROR(VLOOKUP($B2195,APガラス性能一覧!$A$2:$M$6097,7,0),"")</f>
        <v/>
      </c>
      <c r="I2195" s="68" t="str">
        <f>IFERROR(VLOOKUP($B2195,APガラス性能一覧!$A$2:$M$6097,8,0),"")</f>
        <v/>
      </c>
      <c r="J2195" s="68" t="str">
        <f>IFERROR(VLOOKUP($B2195,APガラス性能一覧!$A$2:$M$6097,9,0),"")</f>
        <v/>
      </c>
      <c r="K2195" s="68" t="str">
        <f>IFERROR(VLOOKUP($B2195,APガラス性能一覧!$A$2:$M$6097,10,0),"")</f>
        <v/>
      </c>
      <c r="L2195" s="68" t="str">
        <f>IFERROR(VLOOKUP($B2195,APガラス性能一覧!$A$2:$M$6097,11,0),"")</f>
        <v/>
      </c>
      <c r="M2195" s="68" t="str">
        <f>IFERROR(VLOOKUP($B2195,APガラス性能一覧!$A$2:$M$6097,12,0),"")</f>
        <v/>
      </c>
      <c r="N2195" s="68" t="str">
        <f>IFERROR(VLOOKUP($B2195,APガラス性能一覧!$A$2:$M$6097,13,0),"")</f>
        <v/>
      </c>
    </row>
    <row r="2196" spans="2:14" x14ac:dyDescent="0.4">
      <c r="B2196" s="68" t="str">
        <f>IF($D$2="","",IF($E$2=0.65,IFERROR(IF(INDEX(APガラス性能一覧!A:A,MATCH(ROW(B2190),APガラス性能一覧!$O:$O,0))="","",INDEX(APガラス性能一覧!A:A,MATCH(ROW(B2190),APガラス性能一覧!$O:$O,0))),""),IFERROR(IF(INDEX(APガラス性能一覧!A:A,MATCH(ROW(B2190),APガラス性能一覧!$N:$N,0))="","",INDEX(APガラス性能一覧!A:A,MATCH(ROW(B2190),APガラス性能一覧!$N:$N,0))),"")))</f>
        <v/>
      </c>
      <c r="C2196" s="68" t="str">
        <f>IFERROR(VLOOKUP($B2196,APガラス性能一覧!$A$2:$M$6097,2,0),"")</f>
        <v/>
      </c>
      <c r="D2196" s="68" t="str">
        <f>IFERROR(VLOOKUP($B2196,APガラス性能一覧!$A$2:$M$6097,3,0),"")</f>
        <v/>
      </c>
      <c r="E2196" s="68" t="str">
        <f>IFERROR(VLOOKUP($B2196,APガラス性能一覧!$A$2:$M$6097,4,0),"")</f>
        <v/>
      </c>
      <c r="F2196" s="68" t="str">
        <f>IFERROR(VLOOKUP($B2196,APガラス性能一覧!$A$2:$M$6097,5,0),"")</f>
        <v/>
      </c>
      <c r="G2196" s="68" t="str">
        <f>IFERROR(VLOOKUP($B2196,APガラス性能一覧!$A$2:$M$6097,6,0),"")</f>
        <v/>
      </c>
      <c r="H2196" s="68" t="str">
        <f>IFERROR(VLOOKUP($B2196,APガラス性能一覧!$A$2:$M$6097,7,0),"")</f>
        <v/>
      </c>
      <c r="I2196" s="68" t="str">
        <f>IFERROR(VLOOKUP($B2196,APガラス性能一覧!$A$2:$M$6097,8,0),"")</f>
        <v/>
      </c>
      <c r="J2196" s="68" t="str">
        <f>IFERROR(VLOOKUP($B2196,APガラス性能一覧!$A$2:$M$6097,9,0),"")</f>
        <v/>
      </c>
      <c r="K2196" s="68" t="str">
        <f>IFERROR(VLOOKUP($B2196,APガラス性能一覧!$A$2:$M$6097,10,0),"")</f>
        <v/>
      </c>
      <c r="L2196" s="68" t="str">
        <f>IFERROR(VLOOKUP($B2196,APガラス性能一覧!$A$2:$M$6097,11,0),"")</f>
        <v/>
      </c>
      <c r="M2196" s="68" t="str">
        <f>IFERROR(VLOOKUP($B2196,APガラス性能一覧!$A$2:$M$6097,12,0),"")</f>
        <v/>
      </c>
      <c r="N2196" s="68" t="str">
        <f>IFERROR(VLOOKUP($B2196,APガラス性能一覧!$A$2:$M$6097,13,0),"")</f>
        <v/>
      </c>
    </row>
    <row r="2197" spans="2:14" x14ac:dyDescent="0.4">
      <c r="B2197" s="68" t="str">
        <f>IF($D$2="","",IF($E$2=0.65,IFERROR(IF(INDEX(APガラス性能一覧!A:A,MATCH(ROW(B2191),APガラス性能一覧!$O:$O,0))="","",INDEX(APガラス性能一覧!A:A,MATCH(ROW(B2191),APガラス性能一覧!$O:$O,0))),""),IFERROR(IF(INDEX(APガラス性能一覧!A:A,MATCH(ROW(B2191),APガラス性能一覧!$N:$N,0))="","",INDEX(APガラス性能一覧!A:A,MATCH(ROW(B2191),APガラス性能一覧!$N:$N,0))),"")))</f>
        <v/>
      </c>
      <c r="C2197" s="68" t="str">
        <f>IFERROR(VLOOKUP($B2197,APガラス性能一覧!$A$2:$M$6097,2,0),"")</f>
        <v/>
      </c>
      <c r="D2197" s="68" t="str">
        <f>IFERROR(VLOOKUP($B2197,APガラス性能一覧!$A$2:$M$6097,3,0),"")</f>
        <v/>
      </c>
      <c r="E2197" s="68" t="str">
        <f>IFERROR(VLOOKUP($B2197,APガラス性能一覧!$A$2:$M$6097,4,0),"")</f>
        <v/>
      </c>
      <c r="F2197" s="68" t="str">
        <f>IFERROR(VLOOKUP($B2197,APガラス性能一覧!$A$2:$M$6097,5,0),"")</f>
        <v/>
      </c>
      <c r="G2197" s="68" t="str">
        <f>IFERROR(VLOOKUP($B2197,APガラス性能一覧!$A$2:$M$6097,6,0),"")</f>
        <v/>
      </c>
      <c r="H2197" s="68" t="str">
        <f>IFERROR(VLOOKUP($B2197,APガラス性能一覧!$A$2:$M$6097,7,0),"")</f>
        <v/>
      </c>
      <c r="I2197" s="68" t="str">
        <f>IFERROR(VLOOKUP($B2197,APガラス性能一覧!$A$2:$M$6097,8,0),"")</f>
        <v/>
      </c>
      <c r="J2197" s="68" t="str">
        <f>IFERROR(VLOOKUP($B2197,APガラス性能一覧!$A$2:$M$6097,9,0),"")</f>
        <v/>
      </c>
      <c r="K2197" s="68" t="str">
        <f>IFERROR(VLOOKUP($B2197,APガラス性能一覧!$A$2:$M$6097,10,0),"")</f>
        <v/>
      </c>
      <c r="L2197" s="68" t="str">
        <f>IFERROR(VLOOKUP($B2197,APガラス性能一覧!$A$2:$M$6097,11,0),"")</f>
        <v/>
      </c>
      <c r="M2197" s="68" t="str">
        <f>IFERROR(VLOOKUP($B2197,APガラス性能一覧!$A$2:$M$6097,12,0),"")</f>
        <v/>
      </c>
      <c r="N2197" s="68" t="str">
        <f>IFERROR(VLOOKUP($B2197,APガラス性能一覧!$A$2:$M$6097,13,0),"")</f>
        <v/>
      </c>
    </row>
    <row r="2198" spans="2:14" x14ac:dyDescent="0.4">
      <c r="B2198" s="68" t="str">
        <f>IF($D$2="","",IF($E$2=0.65,IFERROR(IF(INDEX(APガラス性能一覧!A:A,MATCH(ROW(B2192),APガラス性能一覧!$O:$O,0))="","",INDEX(APガラス性能一覧!A:A,MATCH(ROW(B2192),APガラス性能一覧!$O:$O,0))),""),IFERROR(IF(INDEX(APガラス性能一覧!A:A,MATCH(ROW(B2192),APガラス性能一覧!$N:$N,0))="","",INDEX(APガラス性能一覧!A:A,MATCH(ROW(B2192),APガラス性能一覧!$N:$N,0))),"")))</f>
        <v/>
      </c>
      <c r="C2198" s="68" t="str">
        <f>IFERROR(VLOOKUP($B2198,APガラス性能一覧!$A$2:$M$6097,2,0),"")</f>
        <v/>
      </c>
      <c r="D2198" s="68" t="str">
        <f>IFERROR(VLOOKUP($B2198,APガラス性能一覧!$A$2:$M$6097,3,0),"")</f>
        <v/>
      </c>
      <c r="E2198" s="68" t="str">
        <f>IFERROR(VLOOKUP($B2198,APガラス性能一覧!$A$2:$M$6097,4,0),"")</f>
        <v/>
      </c>
      <c r="F2198" s="68" t="str">
        <f>IFERROR(VLOOKUP($B2198,APガラス性能一覧!$A$2:$M$6097,5,0),"")</f>
        <v/>
      </c>
      <c r="G2198" s="68" t="str">
        <f>IFERROR(VLOOKUP($B2198,APガラス性能一覧!$A$2:$M$6097,6,0),"")</f>
        <v/>
      </c>
      <c r="H2198" s="68" t="str">
        <f>IFERROR(VLOOKUP($B2198,APガラス性能一覧!$A$2:$M$6097,7,0),"")</f>
        <v/>
      </c>
      <c r="I2198" s="68" t="str">
        <f>IFERROR(VLOOKUP($B2198,APガラス性能一覧!$A$2:$M$6097,8,0),"")</f>
        <v/>
      </c>
      <c r="J2198" s="68" t="str">
        <f>IFERROR(VLOOKUP($B2198,APガラス性能一覧!$A$2:$M$6097,9,0),"")</f>
        <v/>
      </c>
      <c r="K2198" s="68" t="str">
        <f>IFERROR(VLOOKUP($B2198,APガラス性能一覧!$A$2:$M$6097,10,0),"")</f>
        <v/>
      </c>
      <c r="L2198" s="68" t="str">
        <f>IFERROR(VLOOKUP($B2198,APガラス性能一覧!$A$2:$M$6097,11,0),"")</f>
        <v/>
      </c>
      <c r="M2198" s="68" t="str">
        <f>IFERROR(VLOOKUP($B2198,APガラス性能一覧!$A$2:$M$6097,12,0),"")</f>
        <v/>
      </c>
      <c r="N2198" s="68" t="str">
        <f>IFERROR(VLOOKUP($B2198,APガラス性能一覧!$A$2:$M$6097,13,0),"")</f>
        <v/>
      </c>
    </row>
    <row r="2199" spans="2:14" x14ac:dyDescent="0.4">
      <c r="B2199" s="68" t="str">
        <f>IF($D$2="","",IF($E$2=0.65,IFERROR(IF(INDEX(APガラス性能一覧!A:A,MATCH(ROW(B2193),APガラス性能一覧!$O:$O,0))="","",INDEX(APガラス性能一覧!A:A,MATCH(ROW(B2193),APガラス性能一覧!$O:$O,0))),""),IFERROR(IF(INDEX(APガラス性能一覧!A:A,MATCH(ROW(B2193),APガラス性能一覧!$N:$N,0))="","",INDEX(APガラス性能一覧!A:A,MATCH(ROW(B2193),APガラス性能一覧!$N:$N,0))),"")))</f>
        <v/>
      </c>
      <c r="C2199" s="68" t="str">
        <f>IFERROR(VLOOKUP($B2199,APガラス性能一覧!$A$2:$M$6097,2,0),"")</f>
        <v/>
      </c>
      <c r="D2199" s="68" t="str">
        <f>IFERROR(VLOOKUP($B2199,APガラス性能一覧!$A$2:$M$6097,3,0),"")</f>
        <v/>
      </c>
      <c r="E2199" s="68" t="str">
        <f>IFERROR(VLOOKUP($B2199,APガラス性能一覧!$A$2:$M$6097,4,0),"")</f>
        <v/>
      </c>
      <c r="F2199" s="68" t="str">
        <f>IFERROR(VLOOKUP($B2199,APガラス性能一覧!$A$2:$M$6097,5,0),"")</f>
        <v/>
      </c>
      <c r="G2199" s="68" t="str">
        <f>IFERROR(VLOOKUP($B2199,APガラス性能一覧!$A$2:$M$6097,6,0),"")</f>
        <v/>
      </c>
      <c r="H2199" s="68" t="str">
        <f>IFERROR(VLOOKUP($B2199,APガラス性能一覧!$A$2:$M$6097,7,0),"")</f>
        <v/>
      </c>
      <c r="I2199" s="68" t="str">
        <f>IFERROR(VLOOKUP($B2199,APガラス性能一覧!$A$2:$M$6097,8,0),"")</f>
        <v/>
      </c>
      <c r="J2199" s="68" t="str">
        <f>IFERROR(VLOOKUP($B2199,APガラス性能一覧!$A$2:$M$6097,9,0),"")</f>
        <v/>
      </c>
      <c r="K2199" s="68" t="str">
        <f>IFERROR(VLOOKUP($B2199,APガラス性能一覧!$A$2:$M$6097,10,0),"")</f>
        <v/>
      </c>
      <c r="L2199" s="68" t="str">
        <f>IFERROR(VLOOKUP($B2199,APガラス性能一覧!$A$2:$M$6097,11,0),"")</f>
        <v/>
      </c>
      <c r="M2199" s="68" t="str">
        <f>IFERROR(VLOOKUP($B2199,APガラス性能一覧!$A$2:$M$6097,12,0),"")</f>
        <v/>
      </c>
      <c r="N2199" s="68" t="str">
        <f>IFERROR(VLOOKUP($B2199,APガラス性能一覧!$A$2:$M$6097,13,0),"")</f>
        <v/>
      </c>
    </row>
    <row r="2200" spans="2:14" x14ac:dyDescent="0.4">
      <c r="B2200" s="68" t="str">
        <f>IF($D$2="","",IF($E$2=0.65,IFERROR(IF(INDEX(APガラス性能一覧!A:A,MATCH(ROW(B2194),APガラス性能一覧!$O:$O,0))="","",INDEX(APガラス性能一覧!A:A,MATCH(ROW(B2194),APガラス性能一覧!$O:$O,0))),""),IFERROR(IF(INDEX(APガラス性能一覧!A:A,MATCH(ROW(B2194),APガラス性能一覧!$N:$N,0))="","",INDEX(APガラス性能一覧!A:A,MATCH(ROW(B2194),APガラス性能一覧!$N:$N,0))),"")))</f>
        <v/>
      </c>
      <c r="C2200" s="68" t="str">
        <f>IFERROR(VLOOKUP($B2200,APガラス性能一覧!$A$2:$M$6097,2,0),"")</f>
        <v/>
      </c>
      <c r="D2200" s="68" t="str">
        <f>IFERROR(VLOOKUP($B2200,APガラス性能一覧!$A$2:$M$6097,3,0),"")</f>
        <v/>
      </c>
      <c r="E2200" s="68" t="str">
        <f>IFERROR(VLOOKUP($B2200,APガラス性能一覧!$A$2:$M$6097,4,0),"")</f>
        <v/>
      </c>
      <c r="F2200" s="68" t="str">
        <f>IFERROR(VLOOKUP($B2200,APガラス性能一覧!$A$2:$M$6097,5,0),"")</f>
        <v/>
      </c>
      <c r="G2200" s="68" t="str">
        <f>IFERROR(VLOOKUP($B2200,APガラス性能一覧!$A$2:$M$6097,6,0),"")</f>
        <v/>
      </c>
      <c r="H2200" s="68" t="str">
        <f>IFERROR(VLOOKUP($B2200,APガラス性能一覧!$A$2:$M$6097,7,0),"")</f>
        <v/>
      </c>
      <c r="I2200" s="68" t="str">
        <f>IFERROR(VLOOKUP($B2200,APガラス性能一覧!$A$2:$M$6097,8,0),"")</f>
        <v/>
      </c>
      <c r="J2200" s="68" t="str">
        <f>IFERROR(VLOOKUP($B2200,APガラス性能一覧!$A$2:$M$6097,9,0),"")</f>
        <v/>
      </c>
      <c r="K2200" s="68" t="str">
        <f>IFERROR(VLOOKUP($B2200,APガラス性能一覧!$A$2:$M$6097,10,0),"")</f>
        <v/>
      </c>
      <c r="L2200" s="68" t="str">
        <f>IFERROR(VLOOKUP($B2200,APガラス性能一覧!$A$2:$M$6097,11,0),"")</f>
        <v/>
      </c>
      <c r="M2200" s="68" t="str">
        <f>IFERROR(VLOOKUP($B2200,APガラス性能一覧!$A$2:$M$6097,12,0),"")</f>
        <v/>
      </c>
      <c r="N2200" s="68" t="str">
        <f>IFERROR(VLOOKUP($B2200,APガラス性能一覧!$A$2:$M$6097,13,0),"")</f>
        <v/>
      </c>
    </row>
    <row r="2201" spans="2:14" x14ac:dyDescent="0.4">
      <c r="B2201" s="68" t="str">
        <f>IF($D$2="","",IF($E$2=0.65,IFERROR(IF(INDEX(APガラス性能一覧!A:A,MATCH(ROW(B2195),APガラス性能一覧!$O:$O,0))="","",INDEX(APガラス性能一覧!A:A,MATCH(ROW(B2195),APガラス性能一覧!$O:$O,0))),""),IFERROR(IF(INDEX(APガラス性能一覧!A:A,MATCH(ROW(B2195),APガラス性能一覧!$N:$N,0))="","",INDEX(APガラス性能一覧!A:A,MATCH(ROW(B2195),APガラス性能一覧!$N:$N,0))),"")))</f>
        <v/>
      </c>
      <c r="C2201" s="68" t="str">
        <f>IFERROR(VLOOKUP($B2201,APガラス性能一覧!$A$2:$M$6097,2,0),"")</f>
        <v/>
      </c>
      <c r="D2201" s="68" t="str">
        <f>IFERROR(VLOOKUP($B2201,APガラス性能一覧!$A$2:$M$6097,3,0),"")</f>
        <v/>
      </c>
      <c r="E2201" s="68" t="str">
        <f>IFERROR(VLOOKUP($B2201,APガラス性能一覧!$A$2:$M$6097,4,0),"")</f>
        <v/>
      </c>
      <c r="F2201" s="68" t="str">
        <f>IFERROR(VLOOKUP($B2201,APガラス性能一覧!$A$2:$M$6097,5,0),"")</f>
        <v/>
      </c>
      <c r="G2201" s="68" t="str">
        <f>IFERROR(VLOOKUP($B2201,APガラス性能一覧!$A$2:$M$6097,6,0),"")</f>
        <v/>
      </c>
      <c r="H2201" s="68" t="str">
        <f>IFERROR(VLOOKUP($B2201,APガラス性能一覧!$A$2:$M$6097,7,0),"")</f>
        <v/>
      </c>
      <c r="I2201" s="68" t="str">
        <f>IFERROR(VLOOKUP($B2201,APガラス性能一覧!$A$2:$M$6097,8,0),"")</f>
        <v/>
      </c>
      <c r="J2201" s="68" t="str">
        <f>IFERROR(VLOOKUP($B2201,APガラス性能一覧!$A$2:$M$6097,9,0),"")</f>
        <v/>
      </c>
      <c r="K2201" s="68" t="str">
        <f>IFERROR(VLOOKUP($B2201,APガラス性能一覧!$A$2:$M$6097,10,0),"")</f>
        <v/>
      </c>
      <c r="L2201" s="68" t="str">
        <f>IFERROR(VLOOKUP($B2201,APガラス性能一覧!$A$2:$M$6097,11,0),"")</f>
        <v/>
      </c>
      <c r="M2201" s="68" t="str">
        <f>IFERROR(VLOOKUP($B2201,APガラス性能一覧!$A$2:$M$6097,12,0),"")</f>
        <v/>
      </c>
      <c r="N2201" s="68" t="str">
        <f>IFERROR(VLOOKUP($B2201,APガラス性能一覧!$A$2:$M$6097,13,0),"")</f>
        <v/>
      </c>
    </row>
    <row r="2202" spans="2:14" x14ac:dyDescent="0.4">
      <c r="B2202" s="68" t="str">
        <f>IF($D$2="","",IF($E$2=0.65,IFERROR(IF(INDEX(APガラス性能一覧!A:A,MATCH(ROW(B2196),APガラス性能一覧!$O:$O,0))="","",INDEX(APガラス性能一覧!A:A,MATCH(ROW(B2196),APガラス性能一覧!$O:$O,0))),""),IFERROR(IF(INDEX(APガラス性能一覧!A:A,MATCH(ROW(B2196),APガラス性能一覧!$N:$N,0))="","",INDEX(APガラス性能一覧!A:A,MATCH(ROW(B2196),APガラス性能一覧!$N:$N,0))),"")))</f>
        <v/>
      </c>
      <c r="C2202" s="68" t="str">
        <f>IFERROR(VLOOKUP($B2202,APガラス性能一覧!$A$2:$M$6097,2,0),"")</f>
        <v/>
      </c>
      <c r="D2202" s="68" t="str">
        <f>IFERROR(VLOOKUP($B2202,APガラス性能一覧!$A$2:$M$6097,3,0),"")</f>
        <v/>
      </c>
      <c r="E2202" s="68" t="str">
        <f>IFERROR(VLOOKUP($B2202,APガラス性能一覧!$A$2:$M$6097,4,0),"")</f>
        <v/>
      </c>
      <c r="F2202" s="68" t="str">
        <f>IFERROR(VLOOKUP($B2202,APガラス性能一覧!$A$2:$M$6097,5,0),"")</f>
        <v/>
      </c>
      <c r="G2202" s="68" t="str">
        <f>IFERROR(VLOOKUP($B2202,APガラス性能一覧!$A$2:$M$6097,6,0),"")</f>
        <v/>
      </c>
      <c r="H2202" s="68" t="str">
        <f>IFERROR(VLOOKUP($B2202,APガラス性能一覧!$A$2:$M$6097,7,0),"")</f>
        <v/>
      </c>
      <c r="I2202" s="68" t="str">
        <f>IFERROR(VLOOKUP($B2202,APガラス性能一覧!$A$2:$M$6097,8,0),"")</f>
        <v/>
      </c>
      <c r="J2202" s="68" t="str">
        <f>IFERROR(VLOOKUP($B2202,APガラス性能一覧!$A$2:$M$6097,9,0),"")</f>
        <v/>
      </c>
      <c r="K2202" s="68" t="str">
        <f>IFERROR(VLOOKUP($B2202,APガラス性能一覧!$A$2:$M$6097,10,0),"")</f>
        <v/>
      </c>
      <c r="L2202" s="68" t="str">
        <f>IFERROR(VLOOKUP($B2202,APガラス性能一覧!$A$2:$M$6097,11,0),"")</f>
        <v/>
      </c>
      <c r="M2202" s="68" t="str">
        <f>IFERROR(VLOOKUP($B2202,APガラス性能一覧!$A$2:$M$6097,12,0),"")</f>
        <v/>
      </c>
      <c r="N2202" s="68" t="str">
        <f>IFERROR(VLOOKUP($B2202,APガラス性能一覧!$A$2:$M$6097,13,0),"")</f>
        <v/>
      </c>
    </row>
    <row r="2203" spans="2:14" x14ac:dyDescent="0.4">
      <c r="B2203" s="68" t="str">
        <f>IF($D$2="","",IF($E$2=0.65,IFERROR(IF(INDEX(APガラス性能一覧!A:A,MATCH(ROW(B2197),APガラス性能一覧!$O:$O,0))="","",INDEX(APガラス性能一覧!A:A,MATCH(ROW(B2197),APガラス性能一覧!$O:$O,0))),""),IFERROR(IF(INDEX(APガラス性能一覧!A:A,MATCH(ROW(B2197),APガラス性能一覧!$N:$N,0))="","",INDEX(APガラス性能一覧!A:A,MATCH(ROW(B2197),APガラス性能一覧!$N:$N,0))),"")))</f>
        <v/>
      </c>
      <c r="C2203" s="68" t="str">
        <f>IFERROR(VLOOKUP($B2203,APガラス性能一覧!$A$2:$M$6097,2,0),"")</f>
        <v/>
      </c>
      <c r="D2203" s="68" t="str">
        <f>IFERROR(VLOOKUP($B2203,APガラス性能一覧!$A$2:$M$6097,3,0),"")</f>
        <v/>
      </c>
      <c r="E2203" s="68" t="str">
        <f>IFERROR(VLOOKUP($B2203,APガラス性能一覧!$A$2:$M$6097,4,0),"")</f>
        <v/>
      </c>
      <c r="F2203" s="68" t="str">
        <f>IFERROR(VLOOKUP($B2203,APガラス性能一覧!$A$2:$M$6097,5,0),"")</f>
        <v/>
      </c>
      <c r="G2203" s="68" t="str">
        <f>IFERROR(VLOOKUP($B2203,APガラス性能一覧!$A$2:$M$6097,6,0),"")</f>
        <v/>
      </c>
      <c r="H2203" s="68" t="str">
        <f>IFERROR(VLOOKUP($B2203,APガラス性能一覧!$A$2:$M$6097,7,0),"")</f>
        <v/>
      </c>
      <c r="I2203" s="68" t="str">
        <f>IFERROR(VLOOKUP($B2203,APガラス性能一覧!$A$2:$M$6097,8,0),"")</f>
        <v/>
      </c>
      <c r="J2203" s="68" t="str">
        <f>IFERROR(VLOOKUP($B2203,APガラス性能一覧!$A$2:$M$6097,9,0),"")</f>
        <v/>
      </c>
      <c r="K2203" s="68" t="str">
        <f>IFERROR(VLOOKUP($B2203,APガラス性能一覧!$A$2:$M$6097,10,0),"")</f>
        <v/>
      </c>
      <c r="L2203" s="68" t="str">
        <f>IFERROR(VLOOKUP($B2203,APガラス性能一覧!$A$2:$M$6097,11,0),"")</f>
        <v/>
      </c>
      <c r="M2203" s="68" t="str">
        <f>IFERROR(VLOOKUP($B2203,APガラス性能一覧!$A$2:$M$6097,12,0),"")</f>
        <v/>
      </c>
      <c r="N2203" s="68" t="str">
        <f>IFERROR(VLOOKUP($B2203,APガラス性能一覧!$A$2:$M$6097,13,0),"")</f>
        <v/>
      </c>
    </row>
    <row r="2204" spans="2:14" x14ac:dyDescent="0.4">
      <c r="B2204" s="68" t="str">
        <f>IF($D$2="","",IF($E$2=0.65,IFERROR(IF(INDEX(APガラス性能一覧!A:A,MATCH(ROW(B2198),APガラス性能一覧!$O:$O,0))="","",INDEX(APガラス性能一覧!A:A,MATCH(ROW(B2198),APガラス性能一覧!$O:$O,0))),""),IFERROR(IF(INDEX(APガラス性能一覧!A:A,MATCH(ROW(B2198),APガラス性能一覧!$N:$N,0))="","",INDEX(APガラス性能一覧!A:A,MATCH(ROW(B2198),APガラス性能一覧!$N:$N,0))),"")))</f>
        <v/>
      </c>
      <c r="C2204" s="68" t="str">
        <f>IFERROR(VLOOKUP($B2204,APガラス性能一覧!$A$2:$M$6097,2,0),"")</f>
        <v/>
      </c>
      <c r="D2204" s="68" t="str">
        <f>IFERROR(VLOOKUP($B2204,APガラス性能一覧!$A$2:$M$6097,3,0),"")</f>
        <v/>
      </c>
      <c r="E2204" s="68" t="str">
        <f>IFERROR(VLOOKUP($B2204,APガラス性能一覧!$A$2:$M$6097,4,0),"")</f>
        <v/>
      </c>
      <c r="F2204" s="68" t="str">
        <f>IFERROR(VLOOKUP($B2204,APガラス性能一覧!$A$2:$M$6097,5,0),"")</f>
        <v/>
      </c>
      <c r="G2204" s="68" t="str">
        <f>IFERROR(VLOOKUP($B2204,APガラス性能一覧!$A$2:$M$6097,6,0),"")</f>
        <v/>
      </c>
      <c r="H2204" s="68" t="str">
        <f>IFERROR(VLOOKUP($B2204,APガラス性能一覧!$A$2:$M$6097,7,0),"")</f>
        <v/>
      </c>
      <c r="I2204" s="68" t="str">
        <f>IFERROR(VLOOKUP($B2204,APガラス性能一覧!$A$2:$M$6097,8,0),"")</f>
        <v/>
      </c>
      <c r="J2204" s="68" t="str">
        <f>IFERROR(VLOOKUP($B2204,APガラス性能一覧!$A$2:$M$6097,9,0),"")</f>
        <v/>
      </c>
      <c r="K2204" s="68" t="str">
        <f>IFERROR(VLOOKUP($B2204,APガラス性能一覧!$A$2:$M$6097,10,0),"")</f>
        <v/>
      </c>
      <c r="L2204" s="68" t="str">
        <f>IFERROR(VLOOKUP($B2204,APガラス性能一覧!$A$2:$M$6097,11,0),"")</f>
        <v/>
      </c>
      <c r="M2204" s="68" t="str">
        <f>IFERROR(VLOOKUP($B2204,APガラス性能一覧!$A$2:$M$6097,12,0),"")</f>
        <v/>
      </c>
      <c r="N2204" s="68" t="str">
        <f>IFERROR(VLOOKUP($B2204,APガラス性能一覧!$A$2:$M$6097,13,0),"")</f>
        <v/>
      </c>
    </row>
    <row r="2205" spans="2:14" x14ac:dyDescent="0.4">
      <c r="B2205" s="68" t="str">
        <f>IF($D$2="","",IF($E$2=0.65,IFERROR(IF(INDEX(APガラス性能一覧!A:A,MATCH(ROW(B2199),APガラス性能一覧!$O:$O,0))="","",INDEX(APガラス性能一覧!A:A,MATCH(ROW(B2199),APガラス性能一覧!$O:$O,0))),""),IFERROR(IF(INDEX(APガラス性能一覧!A:A,MATCH(ROW(B2199),APガラス性能一覧!$N:$N,0))="","",INDEX(APガラス性能一覧!A:A,MATCH(ROW(B2199),APガラス性能一覧!$N:$N,0))),"")))</f>
        <v/>
      </c>
      <c r="C2205" s="68" t="str">
        <f>IFERROR(VLOOKUP($B2205,APガラス性能一覧!$A$2:$M$6097,2,0),"")</f>
        <v/>
      </c>
      <c r="D2205" s="68" t="str">
        <f>IFERROR(VLOOKUP($B2205,APガラス性能一覧!$A$2:$M$6097,3,0),"")</f>
        <v/>
      </c>
      <c r="E2205" s="68" t="str">
        <f>IFERROR(VLOOKUP($B2205,APガラス性能一覧!$A$2:$M$6097,4,0),"")</f>
        <v/>
      </c>
      <c r="F2205" s="68" t="str">
        <f>IFERROR(VLOOKUP($B2205,APガラス性能一覧!$A$2:$M$6097,5,0),"")</f>
        <v/>
      </c>
      <c r="G2205" s="68" t="str">
        <f>IFERROR(VLOOKUP($B2205,APガラス性能一覧!$A$2:$M$6097,6,0),"")</f>
        <v/>
      </c>
      <c r="H2205" s="68" t="str">
        <f>IFERROR(VLOOKUP($B2205,APガラス性能一覧!$A$2:$M$6097,7,0),"")</f>
        <v/>
      </c>
      <c r="I2205" s="68" t="str">
        <f>IFERROR(VLOOKUP($B2205,APガラス性能一覧!$A$2:$M$6097,8,0),"")</f>
        <v/>
      </c>
      <c r="J2205" s="68" t="str">
        <f>IFERROR(VLOOKUP($B2205,APガラス性能一覧!$A$2:$M$6097,9,0),"")</f>
        <v/>
      </c>
      <c r="K2205" s="68" t="str">
        <f>IFERROR(VLOOKUP($B2205,APガラス性能一覧!$A$2:$M$6097,10,0),"")</f>
        <v/>
      </c>
      <c r="L2205" s="68" t="str">
        <f>IFERROR(VLOOKUP($B2205,APガラス性能一覧!$A$2:$M$6097,11,0),"")</f>
        <v/>
      </c>
      <c r="M2205" s="68" t="str">
        <f>IFERROR(VLOOKUP($B2205,APガラス性能一覧!$A$2:$M$6097,12,0),"")</f>
        <v/>
      </c>
      <c r="N2205" s="68" t="str">
        <f>IFERROR(VLOOKUP($B2205,APガラス性能一覧!$A$2:$M$6097,13,0),"")</f>
        <v/>
      </c>
    </row>
    <row r="2206" spans="2:14" x14ac:dyDescent="0.4">
      <c r="B2206" s="68" t="str">
        <f>IF($D$2="","",IF($E$2=0.65,IFERROR(IF(INDEX(APガラス性能一覧!A:A,MATCH(ROW(B2200),APガラス性能一覧!$O:$O,0))="","",INDEX(APガラス性能一覧!A:A,MATCH(ROW(B2200),APガラス性能一覧!$O:$O,0))),""),IFERROR(IF(INDEX(APガラス性能一覧!A:A,MATCH(ROW(B2200),APガラス性能一覧!$N:$N,0))="","",INDEX(APガラス性能一覧!A:A,MATCH(ROW(B2200),APガラス性能一覧!$N:$N,0))),"")))</f>
        <v/>
      </c>
      <c r="C2206" s="68" t="str">
        <f>IFERROR(VLOOKUP($B2206,APガラス性能一覧!$A$2:$M$6097,2,0),"")</f>
        <v/>
      </c>
      <c r="D2206" s="68" t="str">
        <f>IFERROR(VLOOKUP($B2206,APガラス性能一覧!$A$2:$M$6097,3,0),"")</f>
        <v/>
      </c>
      <c r="E2206" s="68" t="str">
        <f>IFERROR(VLOOKUP($B2206,APガラス性能一覧!$A$2:$M$6097,4,0),"")</f>
        <v/>
      </c>
      <c r="F2206" s="68" t="str">
        <f>IFERROR(VLOOKUP($B2206,APガラス性能一覧!$A$2:$M$6097,5,0),"")</f>
        <v/>
      </c>
      <c r="G2206" s="68" t="str">
        <f>IFERROR(VLOOKUP($B2206,APガラス性能一覧!$A$2:$M$6097,6,0),"")</f>
        <v/>
      </c>
      <c r="H2206" s="68" t="str">
        <f>IFERROR(VLOOKUP($B2206,APガラス性能一覧!$A$2:$M$6097,7,0),"")</f>
        <v/>
      </c>
      <c r="I2206" s="68" t="str">
        <f>IFERROR(VLOOKUP($B2206,APガラス性能一覧!$A$2:$M$6097,8,0),"")</f>
        <v/>
      </c>
      <c r="J2206" s="68" t="str">
        <f>IFERROR(VLOOKUP($B2206,APガラス性能一覧!$A$2:$M$6097,9,0),"")</f>
        <v/>
      </c>
      <c r="K2206" s="68" t="str">
        <f>IFERROR(VLOOKUP($B2206,APガラス性能一覧!$A$2:$M$6097,10,0),"")</f>
        <v/>
      </c>
      <c r="L2206" s="68" t="str">
        <f>IFERROR(VLOOKUP($B2206,APガラス性能一覧!$A$2:$M$6097,11,0),"")</f>
        <v/>
      </c>
      <c r="M2206" s="68" t="str">
        <f>IFERROR(VLOOKUP($B2206,APガラス性能一覧!$A$2:$M$6097,12,0),"")</f>
        <v/>
      </c>
      <c r="N2206" s="68" t="str">
        <f>IFERROR(VLOOKUP($B2206,APガラス性能一覧!$A$2:$M$6097,13,0),"")</f>
        <v/>
      </c>
    </row>
    <row r="2207" spans="2:14" x14ac:dyDescent="0.4">
      <c r="B2207" s="68" t="str">
        <f>IF($D$2="","",IF($E$2=0.65,IFERROR(IF(INDEX(APガラス性能一覧!A:A,MATCH(ROW(B2201),APガラス性能一覧!$O:$O,0))="","",INDEX(APガラス性能一覧!A:A,MATCH(ROW(B2201),APガラス性能一覧!$O:$O,0))),""),IFERROR(IF(INDEX(APガラス性能一覧!A:A,MATCH(ROW(B2201),APガラス性能一覧!$N:$N,0))="","",INDEX(APガラス性能一覧!A:A,MATCH(ROW(B2201),APガラス性能一覧!$N:$N,0))),"")))</f>
        <v/>
      </c>
      <c r="C2207" s="68" t="str">
        <f>IFERROR(VLOOKUP($B2207,APガラス性能一覧!$A$2:$M$6097,2,0),"")</f>
        <v/>
      </c>
      <c r="D2207" s="68" t="str">
        <f>IFERROR(VLOOKUP($B2207,APガラス性能一覧!$A$2:$M$6097,3,0),"")</f>
        <v/>
      </c>
      <c r="E2207" s="68" t="str">
        <f>IFERROR(VLOOKUP($B2207,APガラス性能一覧!$A$2:$M$6097,4,0),"")</f>
        <v/>
      </c>
      <c r="F2207" s="68" t="str">
        <f>IFERROR(VLOOKUP($B2207,APガラス性能一覧!$A$2:$M$6097,5,0),"")</f>
        <v/>
      </c>
      <c r="G2207" s="68" t="str">
        <f>IFERROR(VLOOKUP($B2207,APガラス性能一覧!$A$2:$M$6097,6,0),"")</f>
        <v/>
      </c>
      <c r="H2207" s="68" t="str">
        <f>IFERROR(VLOOKUP($B2207,APガラス性能一覧!$A$2:$M$6097,7,0),"")</f>
        <v/>
      </c>
      <c r="I2207" s="68" t="str">
        <f>IFERROR(VLOOKUP($B2207,APガラス性能一覧!$A$2:$M$6097,8,0),"")</f>
        <v/>
      </c>
      <c r="J2207" s="68" t="str">
        <f>IFERROR(VLOOKUP($B2207,APガラス性能一覧!$A$2:$M$6097,9,0),"")</f>
        <v/>
      </c>
      <c r="K2207" s="68" t="str">
        <f>IFERROR(VLOOKUP($B2207,APガラス性能一覧!$A$2:$M$6097,10,0),"")</f>
        <v/>
      </c>
      <c r="L2207" s="68" t="str">
        <f>IFERROR(VLOOKUP($B2207,APガラス性能一覧!$A$2:$M$6097,11,0),"")</f>
        <v/>
      </c>
      <c r="M2207" s="68" t="str">
        <f>IFERROR(VLOOKUP($B2207,APガラス性能一覧!$A$2:$M$6097,12,0),"")</f>
        <v/>
      </c>
      <c r="N2207" s="68" t="str">
        <f>IFERROR(VLOOKUP($B2207,APガラス性能一覧!$A$2:$M$6097,13,0),"")</f>
        <v/>
      </c>
    </row>
    <row r="2208" spans="2:14" x14ac:dyDescent="0.4">
      <c r="B2208" s="68" t="str">
        <f>IF($D$2="","",IF($E$2=0.65,IFERROR(IF(INDEX(APガラス性能一覧!A:A,MATCH(ROW(B2202),APガラス性能一覧!$O:$O,0))="","",INDEX(APガラス性能一覧!A:A,MATCH(ROW(B2202),APガラス性能一覧!$O:$O,0))),""),IFERROR(IF(INDEX(APガラス性能一覧!A:A,MATCH(ROW(B2202),APガラス性能一覧!$N:$N,0))="","",INDEX(APガラス性能一覧!A:A,MATCH(ROW(B2202),APガラス性能一覧!$N:$N,0))),"")))</f>
        <v/>
      </c>
      <c r="C2208" s="68" t="str">
        <f>IFERROR(VLOOKUP($B2208,APガラス性能一覧!$A$2:$M$6097,2,0),"")</f>
        <v/>
      </c>
      <c r="D2208" s="68" t="str">
        <f>IFERROR(VLOOKUP($B2208,APガラス性能一覧!$A$2:$M$6097,3,0),"")</f>
        <v/>
      </c>
      <c r="E2208" s="68" t="str">
        <f>IFERROR(VLOOKUP($B2208,APガラス性能一覧!$A$2:$M$6097,4,0),"")</f>
        <v/>
      </c>
      <c r="F2208" s="68" t="str">
        <f>IFERROR(VLOOKUP($B2208,APガラス性能一覧!$A$2:$M$6097,5,0),"")</f>
        <v/>
      </c>
      <c r="G2208" s="68" t="str">
        <f>IFERROR(VLOOKUP($B2208,APガラス性能一覧!$A$2:$M$6097,6,0),"")</f>
        <v/>
      </c>
      <c r="H2208" s="68" t="str">
        <f>IFERROR(VLOOKUP($B2208,APガラス性能一覧!$A$2:$M$6097,7,0),"")</f>
        <v/>
      </c>
      <c r="I2208" s="68" t="str">
        <f>IFERROR(VLOOKUP($B2208,APガラス性能一覧!$A$2:$M$6097,8,0),"")</f>
        <v/>
      </c>
      <c r="J2208" s="68" t="str">
        <f>IFERROR(VLOOKUP($B2208,APガラス性能一覧!$A$2:$M$6097,9,0),"")</f>
        <v/>
      </c>
      <c r="K2208" s="68" t="str">
        <f>IFERROR(VLOOKUP($B2208,APガラス性能一覧!$A$2:$M$6097,10,0),"")</f>
        <v/>
      </c>
      <c r="L2208" s="68" t="str">
        <f>IFERROR(VLOOKUP($B2208,APガラス性能一覧!$A$2:$M$6097,11,0),"")</f>
        <v/>
      </c>
      <c r="M2208" s="68" t="str">
        <f>IFERROR(VLOOKUP($B2208,APガラス性能一覧!$A$2:$M$6097,12,0),"")</f>
        <v/>
      </c>
      <c r="N2208" s="68" t="str">
        <f>IFERROR(VLOOKUP($B2208,APガラス性能一覧!$A$2:$M$6097,13,0),"")</f>
        <v/>
      </c>
    </row>
    <row r="2209" spans="2:14" x14ac:dyDescent="0.4">
      <c r="B2209" s="68" t="str">
        <f>IF($D$2="","",IF($E$2=0.65,IFERROR(IF(INDEX(APガラス性能一覧!A:A,MATCH(ROW(B2203),APガラス性能一覧!$O:$O,0))="","",INDEX(APガラス性能一覧!A:A,MATCH(ROW(B2203),APガラス性能一覧!$O:$O,0))),""),IFERROR(IF(INDEX(APガラス性能一覧!A:A,MATCH(ROW(B2203),APガラス性能一覧!$N:$N,0))="","",INDEX(APガラス性能一覧!A:A,MATCH(ROW(B2203),APガラス性能一覧!$N:$N,0))),"")))</f>
        <v/>
      </c>
      <c r="C2209" s="68" t="str">
        <f>IFERROR(VLOOKUP($B2209,APガラス性能一覧!$A$2:$M$6097,2,0),"")</f>
        <v/>
      </c>
      <c r="D2209" s="68" t="str">
        <f>IFERROR(VLOOKUP($B2209,APガラス性能一覧!$A$2:$M$6097,3,0),"")</f>
        <v/>
      </c>
      <c r="E2209" s="68" t="str">
        <f>IFERROR(VLOOKUP($B2209,APガラス性能一覧!$A$2:$M$6097,4,0),"")</f>
        <v/>
      </c>
      <c r="F2209" s="68" t="str">
        <f>IFERROR(VLOOKUP($B2209,APガラス性能一覧!$A$2:$M$6097,5,0),"")</f>
        <v/>
      </c>
      <c r="G2209" s="68" t="str">
        <f>IFERROR(VLOOKUP($B2209,APガラス性能一覧!$A$2:$M$6097,6,0),"")</f>
        <v/>
      </c>
      <c r="H2209" s="68" t="str">
        <f>IFERROR(VLOOKUP($B2209,APガラス性能一覧!$A$2:$M$6097,7,0),"")</f>
        <v/>
      </c>
      <c r="I2209" s="68" t="str">
        <f>IFERROR(VLOOKUP($B2209,APガラス性能一覧!$A$2:$M$6097,8,0),"")</f>
        <v/>
      </c>
      <c r="J2209" s="68" t="str">
        <f>IFERROR(VLOOKUP($B2209,APガラス性能一覧!$A$2:$M$6097,9,0),"")</f>
        <v/>
      </c>
      <c r="K2209" s="68" t="str">
        <f>IFERROR(VLOOKUP($B2209,APガラス性能一覧!$A$2:$M$6097,10,0),"")</f>
        <v/>
      </c>
      <c r="L2209" s="68" t="str">
        <f>IFERROR(VLOOKUP($B2209,APガラス性能一覧!$A$2:$M$6097,11,0),"")</f>
        <v/>
      </c>
      <c r="M2209" s="68" t="str">
        <f>IFERROR(VLOOKUP($B2209,APガラス性能一覧!$A$2:$M$6097,12,0),"")</f>
        <v/>
      </c>
      <c r="N2209" s="68" t="str">
        <f>IFERROR(VLOOKUP($B2209,APガラス性能一覧!$A$2:$M$6097,13,0),"")</f>
        <v/>
      </c>
    </row>
    <row r="2210" spans="2:14" x14ac:dyDescent="0.4">
      <c r="B2210" s="68" t="str">
        <f>IF($D$2="","",IF($E$2=0.65,IFERROR(IF(INDEX(APガラス性能一覧!A:A,MATCH(ROW(B2204),APガラス性能一覧!$O:$O,0))="","",INDEX(APガラス性能一覧!A:A,MATCH(ROW(B2204),APガラス性能一覧!$O:$O,0))),""),IFERROR(IF(INDEX(APガラス性能一覧!A:A,MATCH(ROW(B2204),APガラス性能一覧!$N:$N,0))="","",INDEX(APガラス性能一覧!A:A,MATCH(ROW(B2204),APガラス性能一覧!$N:$N,0))),"")))</f>
        <v/>
      </c>
      <c r="C2210" s="68" t="str">
        <f>IFERROR(VLOOKUP($B2210,APガラス性能一覧!$A$2:$M$6097,2,0),"")</f>
        <v/>
      </c>
      <c r="D2210" s="68" t="str">
        <f>IFERROR(VLOOKUP($B2210,APガラス性能一覧!$A$2:$M$6097,3,0),"")</f>
        <v/>
      </c>
      <c r="E2210" s="68" t="str">
        <f>IFERROR(VLOOKUP($B2210,APガラス性能一覧!$A$2:$M$6097,4,0),"")</f>
        <v/>
      </c>
      <c r="F2210" s="68" t="str">
        <f>IFERROR(VLOOKUP($B2210,APガラス性能一覧!$A$2:$M$6097,5,0),"")</f>
        <v/>
      </c>
      <c r="G2210" s="68" t="str">
        <f>IFERROR(VLOOKUP($B2210,APガラス性能一覧!$A$2:$M$6097,6,0),"")</f>
        <v/>
      </c>
      <c r="H2210" s="68" t="str">
        <f>IFERROR(VLOOKUP($B2210,APガラス性能一覧!$A$2:$M$6097,7,0),"")</f>
        <v/>
      </c>
      <c r="I2210" s="68" t="str">
        <f>IFERROR(VLOOKUP($B2210,APガラス性能一覧!$A$2:$M$6097,8,0),"")</f>
        <v/>
      </c>
      <c r="J2210" s="68" t="str">
        <f>IFERROR(VLOOKUP($B2210,APガラス性能一覧!$A$2:$M$6097,9,0),"")</f>
        <v/>
      </c>
      <c r="K2210" s="68" t="str">
        <f>IFERROR(VLOOKUP($B2210,APガラス性能一覧!$A$2:$M$6097,10,0),"")</f>
        <v/>
      </c>
      <c r="L2210" s="68" t="str">
        <f>IFERROR(VLOOKUP($B2210,APガラス性能一覧!$A$2:$M$6097,11,0),"")</f>
        <v/>
      </c>
      <c r="M2210" s="68" t="str">
        <f>IFERROR(VLOOKUP($B2210,APガラス性能一覧!$A$2:$M$6097,12,0),"")</f>
        <v/>
      </c>
      <c r="N2210" s="68" t="str">
        <f>IFERROR(VLOOKUP($B2210,APガラス性能一覧!$A$2:$M$6097,13,0),"")</f>
        <v/>
      </c>
    </row>
    <row r="2211" spans="2:14" x14ac:dyDescent="0.4">
      <c r="B2211" s="68" t="str">
        <f>IF($D$2="","",IF($E$2=0.65,IFERROR(IF(INDEX(APガラス性能一覧!A:A,MATCH(ROW(B2205),APガラス性能一覧!$O:$O,0))="","",INDEX(APガラス性能一覧!A:A,MATCH(ROW(B2205),APガラス性能一覧!$O:$O,0))),""),IFERROR(IF(INDEX(APガラス性能一覧!A:A,MATCH(ROW(B2205),APガラス性能一覧!$N:$N,0))="","",INDEX(APガラス性能一覧!A:A,MATCH(ROW(B2205),APガラス性能一覧!$N:$N,0))),"")))</f>
        <v/>
      </c>
      <c r="C2211" s="68" t="str">
        <f>IFERROR(VLOOKUP($B2211,APガラス性能一覧!$A$2:$M$6097,2,0),"")</f>
        <v/>
      </c>
      <c r="D2211" s="68" t="str">
        <f>IFERROR(VLOOKUP($B2211,APガラス性能一覧!$A$2:$M$6097,3,0),"")</f>
        <v/>
      </c>
      <c r="E2211" s="68" t="str">
        <f>IFERROR(VLOOKUP($B2211,APガラス性能一覧!$A$2:$M$6097,4,0),"")</f>
        <v/>
      </c>
      <c r="F2211" s="68" t="str">
        <f>IFERROR(VLOOKUP($B2211,APガラス性能一覧!$A$2:$M$6097,5,0),"")</f>
        <v/>
      </c>
      <c r="G2211" s="68" t="str">
        <f>IFERROR(VLOOKUP($B2211,APガラス性能一覧!$A$2:$M$6097,6,0),"")</f>
        <v/>
      </c>
      <c r="H2211" s="68" t="str">
        <f>IFERROR(VLOOKUP($B2211,APガラス性能一覧!$A$2:$M$6097,7,0),"")</f>
        <v/>
      </c>
      <c r="I2211" s="68" t="str">
        <f>IFERROR(VLOOKUP($B2211,APガラス性能一覧!$A$2:$M$6097,8,0),"")</f>
        <v/>
      </c>
      <c r="J2211" s="68" t="str">
        <f>IFERROR(VLOOKUP($B2211,APガラス性能一覧!$A$2:$M$6097,9,0),"")</f>
        <v/>
      </c>
      <c r="K2211" s="68" t="str">
        <f>IFERROR(VLOOKUP($B2211,APガラス性能一覧!$A$2:$M$6097,10,0),"")</f>
        <v/>
      </c>
      <c r="L2211" s="68" t="str">
        <f>IFERROR(VLOOKUP($B2211,APガラス性能一覧!$A$2:$M$6097,11,0),"")</f>
        <v/>
      </c>
      <c r="M2211" s="68" t="str">
        <f>IFERROR(VLOOKUP($B2211,APガラス性能一覧!$A$2:$M$6097,12,0),"")</f>
        <v/>
      </c>
      <c r="N2211" s="68" t="str">
        <f>IFERROR(VLOOKUP($B2211,APガラス性能一覧!$A$2:$M$6097,13,0),"")</f>
        <v/>
      </c>
    </row>
    <row r="2212" spans="2:14" x14ac:dyDescent="0.4">
      <c r="B2212" s="68" t="str">
        <f>IF($D$2="","",IF($E$2=0.65,IFERROR(IF(INDEX(APガラス性能一覧!A:A,MATCH(ROW(B2206),APガラス性能一覧!$O:$O,0))="","",INDEX(APガラス性能一覧!A:A,MATCH(ROW(B2206),APガラス性能一覧!$O:$O,0))),""),IFERROR(IF(INDEX(APガラス性能一覧!A:A,MATCH(ROW(B2206),APガラス性能一覧!$N:$N,0))="","",INDEX(APガラス性能一覧!A:A,MATCH(ROW(B2206),APガラス性能一覧!$N:$N,0))),"")))</f>
        <v/>
      </c>
      <c r="C2212" s="68" t="str">
        <f>IFERROR(VLOOKUP($B2212,APガラス性能一覧!$A$2:$M$6097,2,0),"")</f>
        <v/>
      </c>
      <c r="D2212" s="68" t="str">
        <f>IFERROR(VLOOKUP($B2212,APガラス性能一覧!$A$2:$M$6097,3,0),"")</f>
        <v/>
      </c>
      <c r="E2212" s="68" t="str">
        <f>IFERROR(VLOOKUP($B2212,APガラス性能一覧!$A$2:$M$6097,4,0),"")</f>
        <v/>
      </c>
      <c r="F2212" s="68" t="str">
        <f>IFERROR(VLOOKUP($B2212,APガラス性能一覧!$A$2:$M$6097,5,0),"")</f>
        <v/>
      </c>
      <c r="G2212" s="68" t="str">
        <f>IFERROR(VLOOKUP($B2212,APガラス性能一覧!$A$2:$M$6097,6,0),"")</f>
        <v/>
      </c>
      <c r="H2212" s="68" t="str">
        <f>IFERROR(VLOOKUP($B2212,APガラス性能一覧!$A$2:$M$6097,7,0),"")</f>
        <v/>
      </c>
      <c r="I2212" s="68" t="str">
        <f>IFERROR(VLOOKUP($B2212,APガラス性能一覧!$A$2:$M$6097,8,0),"")</f>
        <v/>
      </c>
      <c r="J2212" s="68" t="str">
        <f>IFERROR(VLOOKUP($B2212,APガラス性能一覧!$A$2:$M$6097,9,0),"")</f>
        <v/>
      </c>
      <c r="K2212" s="68" t="str">
        <f>IFERROR(VLOOKUP($B2212,APガラス性能一覧!$A$2:$M$6097,10,0),"")</f>
        <v/>
      </c>
      <c r="L2212" s="68" t="str">
        <f>IFERROR(VLOOKUP($B2212,APガラス性能一覧!$A$2:$M$6097,11,0),"")</f>
        <v/>
      </c>
      <c r="M2212" s="68" t="str">
        <f>IFERROR(VLOOKUP($B2212,APガラス性能一覧!$A$2:$M$6097,12,0),"")</f>
        <v/>
      </c>
      <c r="N2212" s="68" t="str">
        <f>IFERROR(VLOOKUP($B2212,APガラス性能一覧!$A$2:$M$6097,13,0),"")</f>
        <v/>
      </c>
    </row>
    <row r="2213" spans="2:14" x14ac:dyDescent="0.4">
      <c r="B2213" s="68" t="str">
        <f>IF($D$2="","",IF($E$2=0.65,IFERROR(IF(INDEX(APガラス性能一覧!A:A,MATCH(ROW(B2207),APガラス性能一覧!$O:$O,0))="","",INDEX(APガラス性能一覧!A:A,MATCH(ROW(B2207),APガラス性能一覧!$O:$O,0))),""),IFERROR(IF(INDEX(APガラス性能一覧!A:A,MATCH(ROW(B2207),APガラス性能一覧!$N:$N,0))="","",INDEX(APガラス性能一覧!A:A,MATCH(ROW(B2207),APガラス性能一覧!$N:$N,0))),"")))</f>
        <v/>
      </c>
      <c r="C2213" s="68" t="str">
        <f>IFERROR(VLOOKUP($B2213,APガラス性能一覧!$A$2:$M$6097,2,0),"")</f>
        <v/>
      </c>
      <c r="D2213" s="68" t="str">
        <f>IFERROR(VLOOKUP($B2213,APガラス性能一覧!$A$2:$M$6097,3,0),"")</f>
        <v/>
      </c>
      <c r="E2213" s="68" t="str">
        <f>IFERROR(VLOOKUP($B2213,APガラス性能一覧!$A$2:$M$6097,4,0),"")</f>
        <v/>
      </c>
      <c r="F2213" s="68" t="str">
        <f>IFERROR(VLOOKUP($B2213,APガラス性能一覧!$A$2:$M$6097,5,0),"")</f>
        <v/>
      </c>
      <c r="G2213" s="68" t="str">
        <f>IFERROR(VLOOKUP($B2213,APガラス性能一覧!$A$2:$M$6097,6,0),"")</f>
        <v/>
      </c>
      <c r="H2213" s="68" t="str">
        <f>IFERROR(VLOOKUP($B2213,APガラス性能一覧!$A$2:$M$6097,7,0),"")</f>
        <v/>
      </c>
      <c r="I2213" s="68" t="str">
        <f>IFERROR(VLOOKUP($B2213,APガラス性能一覧!$A$2:$M$6097,8,0),"")</f>
        <v/>
      </c>
      <c r="J2213" s="68" t="str">
        <f>IFERROR(VLOOKUP($B2213,APガラス性能一覧!$A$2:$M$6097,9,0),"")</f>
        <v/>
      </c>
      <c r="K2213" s="68" t="str">
        <f>IFERROR(VLOOKUP($B2213,APガラス性能一覧!$A$2:$M$6097,10,0),"")</f>
        <v/>
      </c>
      <c r="L2213" s="68" t="str">
        <f>IFERROR(VLOOKUP($B2213,APガラス性能一覧!$A$2:$M$6097,11,0),"")</f>
        <v/>
      </c>
      <c r="M2213" s="68" t="str">
        <f>IFERROR(VLOOKUP($B2213,APガラス性能一覧!$A$2:$M$6097,12,0),"")</f>
        <v/>
      </c>
      <c r="N2213" s="68" t="str">
        <f>IFERROR(VLOOKUP($B2213,APガラス性能一覧!$A$2:$M$6097,13,0),"")</f>
        <v/>
      </c>
    </row>
    <row r="2214" spans="2:14" x14ac:dyDescent="0.4">
      <c r="B2214" s="68" t="str">
        <f>IF($D$2="","",IF($E$2=0.65,IFERROR(IF(INDEX(APガラス性能一覧!A:A,MATCH(ROW(B2208),APガラス性能一覧!$O:$O,0))="","",INDEX(APガラス性能一覧!A:A,MATCH(ROW(B2208),APガラス性能一覧!$O:$O,0))),""),IFERROR(IF(INDEX(APガラス性能一覧!A:A,MATCH(ROW(B2208),APガラス性能一覧!$N:$N,0))="","",INDEX(APガラス性能一覧!A:A,MATCH(ROW(B2208),APガラス性能一覧!$N:$N,0))),"")))</f>
        <v/>
      </c>
      <c r="C2214" s="68" t="str">
        <f>IFERROR(VLOOKUP($B2214,APガラス性能一覧!$A$2:$M$6097,2,0),"")</f>
        <v/>
      </c>
      <c r="D2214" s="68" t="str">
        <f>IFERROR(VLOOKUP($B2214,APガラス性能一覧!$A$2:$M$6097,3,0),"")</f>
        <v/>
      </c>
      <c r="E2214" s="68" t="str">
        <f>IFERROR(VLOOKUP($B2214,APガラス性能一覧!$A$2:$M$6097,4,0),"")</f>
        <v/>
      </c>
      <c r="F2214" s="68" t="str">
        <f>IFERROR(VLOOKUP($B2214,APガラス性能一覧!$A$2:$M$6097,5,0),"")</f>
        <v/>
      </c>
      <c r="G2214" s="68" t="str">
        <f>IFERROR(VLOOKUP($B2214,APガラス性能一覧!$A$2:$M$6097,6,0),"")</f>
        <v/>
      </c>
      <c r="H2214" s="68" t="str">
        <f>IFERROR(VLOOKUP($B2214,APガラス性能一覧!$A$2:$M$6097,7,0),"")</f>
        <v/>
      </c>
      <c r="I2214" s="68" t="str">
        <f>IFERROR(VLOOKUP($B2214,APガラス性能一覧!$A$2:$M$6097,8,0),"")</f>
        <v/>
      </c>
      <c r="J2214" s="68" t="str">
        <f>IFERROR(VLOOKUP($B2214,APガラス性能一覧!$A$2:$M$6097,9,0),"")</f>
        <v/>
      </c>
      <c r="K2214" s="68" t="str">
        <f>IFERROR(VLOOKUP($B2214,APガラス性能一覧!$A$2:$M$6097,10,0),"")</f>
        <v/>
      </c>
      <c r="L2214" s="68" t="str">
        <f>IFERROR(VLOOKUP($B2214,APガラス性能一覧!$A$2:$M$6097,11,0),"")</f>
        <v/>
      </c>
      <c r="M2214" s="68" t="str">
        <f>IFERROR(VLOOKUP($B2214,APガラス性能一覧!$A$2:$M$6097,12,0),"")</f>
        <v/>
      </c>
      <c r="N2214" s="68" t="str">
        <f>IFERROR(VLOOKUP($B2214,APガラス性能一覧!$A$2:$M$6097,13,0),"")</f>
        <v/>
      </c>
    </row>
    <row r="2215" spans="2:14" x14ac:dyDescent="0.4">
      <c r="B2215" s="68" t="str">
        <f>IF($D$2="","",IF($E$2=0.65,IFERROR(IF(INDEX(APガラス性能一覧!A:A,MATCH(ROW(B2209),APガラス性能一覧!$O:$O,0))="","",INDEX(APガラス性能一覧!A:A,MATCH(ROW(B2209),APガラス性能一覧!$O:$O,0))),""),IFERROR(IF(INDEX(APガラス性能一覧!A:A,MATCH(ROW(B2209),APガラス性能一覧!$N:$N,0))="","",INDEX(APガラス性能一覧!A:A,MATCH(ROW(B2209),APガラス性能一覧!$N:$N,0))),"")))</f>
        <v/>
      </c>
      <c r="C2215" s="68" t="str">
        <f>IFERROR(VLOOKUP($B2215,APガラス性能一覧!$A$2:$M$6097,2,0),"")</f>
        <v/>
      </c>
      <c r="D2215" s="68" t="str">
        <f>IFERROR(VLOOKUP($B2215,APガラス性能一覧!$A$2:$M$6097,3,0),"")</f>
        <v/>
      </c>
      <c r="E2215" s="68" t="str">
        <f>IFERROR(VLOOKUP($B2215,APガラス性能一覧!$A$2:$M$6097,4,0),"")</f>
        <v/>
      </c>
      <c r="F2215" s="68" t="str">
        <f>IFERROR(VLOOKUP($B2215,APガラス性能一覧!$A$2:$M$6097,5,0),"")</f>
        <v/>
      </c>
      <c r="G2215" s="68" t="str">
        <f>IFERROR(VLOOKUP($B2215,APガラス性能一覧!$A$2:$M$6097,6,0),"")</f>
        <v/>
      </c>
      <c r="H2215" s="68" t="str">
        <f>IFERROR(VLOOKUP($B2215,APガラス性能一覧!$A$2:$M$6097,7,0),"")</f>
        <v/>
      </c>
      <c r="I2215" s="68" t="str">
        <f>IFERROR(VLOOKUP($B2215,APガラス性能一覧!$A$2:$M$6097,8,0),"")</f>
        <v/>
      </c>
      <c r="J2215" s="68" t="str">
        <f>IFERROR(VLOOKUP($B2215,APガラス性能一覧!$A$2:$M$6097,9,0),"")</f>
        <v/>
      </c>
      <c r="K2215" s="68" t="str">
        <f>IFERROR(VLOOKUP($B2215,APガラス性能一覧!$A$2:$M$6097,10,0),"")</f>
        <v/>
      </c>
      <c r="L2215" s="68" t="str">
        <f>IFERROR(VLOOKUP($B2215,APガラス性能一覧!$A$2:$M$6097,11,0),"")</f>
        <v/>
      </c>
      <c r="M2215" s="68" t="str">
        <f>IFERROR(VLOOKUP($B2215,APガラス性能一覧!$A$2:$M$6097,12,0),"")</f>
        <v/>
      </c>
      <c r="N2215" s="68" t="str">
        <f>IFERROR(VLOOKUP($B2215,APガラス性能一覧!$A$2:$M$6097,13,0),"")</f>
        <v/>
      </c>
    </row>
    <row r="2216" spans="2:14" x14ac:dyDescent="0.4">
      <c r="B2216" s="68" t="str">
        <f>IF($D$2="","",IF($E$2=0.65,IFERROR(IF(INDEX(APガラス性能一覧!A:A,MATCH(ROW(B2210),APガラス性能一覧!$O:$O,0))="","",INDEX(APガラス性能一覧!A:A,MATCH(ROW(B2210),APガラス性能一覧!$O:$O,0))),""),IFERROR(IF(INDEX(APガラス性能一覧!A:A,MATCH(ROW(B2210),APガラス性能一覧!$N:$N,0))="","",INDEX(APガラス性能一覧!A:A,MATCH(ROW(B2210),APガラス性能一覧!$N:$N,0))),"")))</f>
        <v/>
      </c>
      <c r="C2216" s="68" t="str">
        <f>IFERROR(VLOOKUP($B2216,APガラス性能一覧!$A$2:$M$6097,2,0),"")</f>
        <v/>
      </c>
      <c r="D2216" s="68" t="str">
        <f>IFERROR(VLOOKUP($B2216,APガラス性能一覧!$A$2:$M$6097,3,0),"")</f>
        <v/>
      </c>
      <c r="E2216" s="68" t="str">
        <f>IFERROR(VLOOKUP($B2216,APガラス性能一覧!$A$2:$M$6097,4,0),"")</f>
        <v/>
      </c>
      <c r="F2216" s="68" t="str">
        <f>IFERROR(VLOOKUP($B2216,APガラス性能一覧!$A$2:$M$6097,5,0),"")</f>
        <v/>
      </c>
      <c r="G2216" s="68" t="str">
        <f>IFERROR(VLOOKUP($B2216,APガラス性能一覧!$A$2:$M$6097,6,0),"")</f>
        <v/>
      </c>
      <c r="H2216" s="68" t="str">
        <f>IFERROR(VLOOKUP($B2216,APガラス性能一覧!$A$2:$M$6097,7,0),"")</f>
        <v/>
      </c>
      <c r="I2216" s="68" t="str">
        <f>IFERROR(VLOOKUP($B2216,APガラス性能一覧!$A$2:$M$6097,8,0),"")</f>
        <v/>
      </c>
      <c r="J2216" s="68" t="str">
        <f>IFERROR(VLOOKUP($B2216,APガラス性能一覧!$A$2:$M$6097,9,0),"")</f>
        <v/>
      </c>
      <c r="K2216" s="68" t="str">
        <f>IFERROR(VLOOKUP($B2216,APガラス性能一覧!$A$2:$M$6097,10,0),"")</f>
        <v/>
      </c>
      <c r="L2216" s="68" t="str">
        <f>IFERROR(VLOOKUP($B2216,APガラス性能一覧!$A$2:$M$6097,11,0),"")</f>
        <v/>
      </c>
      <c r="M2216" s="68" t="str">
        <f>IFERROR(VLOOKUP($B2216,APガラス性能一覧!$A$2:$M$6097,12,0),"")</f>
        <v/>
      </c>
      <c r="N2216" s="68" t="str">
        <f>IFERROR(VLOOKUP($B2216,APガラス性能一覧!$A$2:$M$6097,13,0),"")</f>
        <v/>
      </c>
    </row>
    <row r="2217" spans="2:14" x14ac:dyDescent="0.4">
      <c r="B2217" s="68" t="str">
        <f>IF($D$2="","",IF($E$2=0.65,IFERROR(IF(INDEX(APガラス性能一覧!A:A,MATCH(ROW(B2211),APガラス性能一覧!$O:$O,0))="","",INDEX(APガラス性能一覧!A:A,MATCH(ROW(B2211),APガラス性能一覧!$O:$O,0))),""),IFERROR(IF(INDEX(APガラス性能一覧!A:A,MATCH(ROW(B2211),APガラス性能一覧!$N:$N,0))="","",INDEX(APガラス性能一覧!A:A,MATCH(ROW(B2211),APガラス性能一覧!$N:$N,0))),"")))</f>
        <v/>
      </c>
      <c r="C2217" s="68" t="str">
        <f>IFERROR(VLOOKUP($B2217,APガラス性能一覧!$A$2:$M$6097,2,0),"")</f>
        <v/>
      </c>
      <c r="D2217" s="68" t="str">
        <f>IFERROR(VLOOKUP($B2217,APガラス性能一覧!$A$2:$M$6097,3,0),"")</f>
        <v/>
      </c>
      <c r="E2217" s="68" t="str">
        <f>IFERROR(VLOOKUP($B2217,APガラス性能一覧!$A$2:$M$6097,4,0),"")</f>
        <v/>
      </c>
      <c r="F2217" s="68" t="str">
        <f>IFERROR(VLOOKUP($B2217,APガラス性能一覧!$A$2:$M$6097,5,0),"")</f>
        <v/>
      </c>
      <c r="G2217" s="68" t="str">
        <f>IFERROR(VLOOKUP($B2217,APガラス性能一覧!$A$2:$M$6097,6,0),"")</f>
        <v/>
      </c>
      <c r="H2217" s="68" t="str">
        <f>IFERROR(VLOOKUP($B2217,APガラス性能一覧!$A$2:$M$6097,7,0),"")</f>
        <v/>
      </c>
      <c r="I2217" s="68" t="str">
        <f>IFERROR(VLOOKUP($B2217,APガラス性能一覧!$A$2:$M$6097,8,0),"")</f>
        <v/>
      </c>
      <c r="J2217" s="68" t="str">
        <f>IFERROR(VLOOKUP($B2217,APガラス性能一覧!$A$2:$M$6097,9,0),"")</f>
        <v/>
      </c>
      <c r="K2217" s="68" t="str">
        <f>IFERROR(VLOOKUP($B2217,APガラス性能一覧!$A$2:$M$6097,10,0),"")</f>
        <v/>
      </c>
      <c r="L2217" s="68" t="str">
        <f>IFERROR(VLOOKUP($B2217,APガラス性能一覧!$A$2:$M$6097,11,0),"")</f>
        <v/>
      </c>
      <c r="M2217" s="68" t="str">
        <f>IFERROR(VLOOKUP($B2217,APガラス性能一覧!$A$2:$M$6097,12,0),"")</f>
        <v/>
      </c>
      <c r="N2217" s="68" t="str">
        <f>IFERROR(VLOOKUP($B2217,APガラス性能一覧!$A$2:$M$6097,13,0),"")</f>
        <v/>
      </c>
    </row>
    <row r="2218" spans="2:14" x14ac:dyDescent="0.4">
      <c r="B2218" s="68" t="str">
        <f>IF($D$2="","",IF($E$2=0.65,IFERROR(IF(INDEX(APガラス性能一覧!A:A,MATCH(ROW(B2212),APガラス性能一覧!$O:$O,0))="","",INDEX(APガラス性能一覧!A:A,MATCH(ROW(B2212),APガラス性能一覧!$O:$O,0))),""),IFERROR(IF(INDEX(APガラス性能一覧!A:A,MATCH(ROW(B2212),APガラス性能一覧!$N:$N,0))="","",INDEX(APガラス性能一覧!A:A,MATCH(ROW(B2212),APガラス性能一覧!$N:$N,0))),"")))</f>
        <v/>
      </c>
      <c r="C2218" s="68" t="str">
        <f>IFERROR(VLOOKUP($B2218,APガラス性能一覧!$A$2:$M$6097,2,0),"")</f>
        <v/>
      </c>
      <c r="D2218" s="68" t="str">
        <f>IFERROR(VLOOKUP($B2218,APガラス性能一覧!$A$2:$M$6097,3,0),"")</f>
        <v/>
      </c>
      <c r="E2218" s="68" t="str">
        <f>IFERROR(VLOOKUP($B2218,APガラス性能一覧!$A$2:$M$6097,4,0),"")</f>
        <v/>
      </c>
      <c r="F2218" s="68" t="str">
        <f>IFERROR(VLOOKUP($B2218,APガラス性能一覧!$A$2:$M$6097,5,0),"")</f>
        <v/>
      </c>
      <c r="G2218" s="68" t="str">
        <f>IFERROR(VLOOKUP($B2218,APガラス性能一覧!$A$2:$M$6097,6,0),"")</f>
        <v/>
      </c>
      <c r="H2218" s="68" t="str">
        <f>IFERROR(VLOOKUP($B2218,APガラス性能一覧!$A$2:$M$6097,7,0),"")</f>
        <v/>
      </c>
      <c r="I2218" s="68" t="str">
        <f>IFERROR(VLOOKUP($B2218,APガラス性能一覧!$A$2:$M$6097,8,0),"")</f>
        <v/>
      </c>
      <c r="J2218" s="68" t="str">
        <f>IFERROR(VLOOKUP($B2218,APガラス性能一覧!$A$2:$M$6097,9,0),"")</f>
        <v/>
      </c>
      <c r="K2218" s="68" t="str">
        <f>IFERROR(VLOOKUP($B2218,APガラス性能一覧!$A$2:$M$6097,10,0),"")</f>
        <v/>
      </c>
      <c r="L2218" s="68" t="str">
        <f>IFERROR(VLOOKUP($B2218,APガラス性能一覧!$A$2:$M$6097,11,0),"")</f>
        <v/>
      </c>
      <c r="M2218" s="68" t="str">
        <f>IFERROR(VLOOKUP($B2218,APガラス性能一覧!$A$2:$M$6097,12,0),"")</f>
        <v/>
      </c>
      <c r="N2218" s="68" t="str">
        <f>IFERROR(VLOOKUP($B2218,APガラス性能一覧!$A$2:$M$6097,13,0),"")</f>
        <v/>
      </c>
    </row>
    <row r="2219" spans="2:14" x14ac:dyDescent="0.4">
      <c r="B2219" s="68" t="str">
        <f>IF($D$2="","",IF($E$2=0.65,IFERROR(IF(INDEX(APガラス性能一覧!A:A,MATCH(ROW(B2213),APガラス性能一覧!$O:$O,0))="","",INDEX(APガラス性能一覧!A:A,MATCH(ROW(B2213),APガラス性能一覧!$O:$O,0))),""),IFERROR(IF(INDEX(APガラス性能一覧!A:A,MATCH(ROW(B2213),APガラス性能一覧!$N:$N,0))="","",INDEX(APガラス性能一覧!A:A,MATCH(ROW(B2213),APガラス性能一覧!$N:$N,0))),"")))</f>
        <v/>
      </c>
      <c r="C2219" s="68" t="str">
        <f>IFERROR(VLOOKUP($B2219,APガラス性能一覧!$A$2:$M$6097,2,0),"")</f>
        <v/>
      </c>
      <c r="D2219" s="68" t="str">
        <f>IFERROR(VLOOKUP($B2219,APガラス性能一覧!$A$2:$M$6097,3,0),"")</f>
        <v/>
      </c>
      <c r="E2219" s="68" t="str">
        <f>IFERROR(VLOOKUP($B2219,APガラス性能一覧!$A$2:$M$6097,4,0),"")</f>
        <v/>
      </c>
      <c r="F2219" s="68" t="str">
        <f>IFERROR(VLOOKUP($B2219,APガラス性能一覧!$A$2:$M$6097,5,0),"")</f>
        <v/>
      </c>
      <c r="G2219" s="68" t="str">
        <f>IFERROR(VLOOKUP($B2219,APガラス性能一覧!$A$2:$M$6097,6,0),"")</f>
        <v/>
      </c>
      <c r="H2219" s="68" t="str">
        <f>IFERROR(VLOOKUP($B2219,APガラス性能一覧!$A$2:$M$6097,7,0),"")</f>
        <v/>
      </c>
      <c r="I2219" s="68" t="str">
        <f>IFERROR(VLOOKUP($B2219,APガラス性能一覧!$A$2:$M$6097,8,0),"")</f>
        <v/>
      </c>
      <c r="J2219" s="68" t="str">
        <f>IFERROR(VLOOKUP($B2219,APガラス性能一覧!$A$2:$M$6097,9,0),"")</f>
        <v/>
      </c>
      <c r="K2219" s="68" t="str">
        <f>IFERROR(VLOOKUP($B2219,APガラス性能一覧!$A$2:$M$6097,10,0),"")</f>
        <v/>
      </c>
      <c r="L2219" s="68" t="str">
        <f>IFERROR(VLOOKUP($B2219,APガラス性能一覧!$A$2:$M$6097,11,0),"")</f>
        <v/>
      </c>
      <c r="M2219" s="68" t="str">
        <f>IFERROR(VLOOKUP($B2219,APガラス性能一覧!$A$2:$M$6097,12,0),"")</f>
        <v/>
      </c>
      <c r="N2219" s="68" t="str">
        <f>IFERROR(VLOOKUP($B2219,APガラス性能一覧!$A$2:$M$6097,13,0),"")</f>
        <v/>
      </c>
    </row>
    <row r="2220" spans="2:14" x14ac:dyDescent="0.4">
      <c r="B2220" s="68" t="str">
        <f>IF($D$2="","",IF($E$2=0.65,IFERROR(IF(INDEX(APガラス性能一覧!A:A,MATCH(ROW(B2214),APガラス性能一覧!$O:$O,0))="","",INDEX(APガラス性能一覧!A:A,MATCH(ROW(B2214),APガラス性能一覧!$O:$O,0))),""),IFERROR(IF(INDEX(APガラス性能一覧!A:A,MATCH(ROW(B2214),APガラス性能一覧!$N:$N,0))="","",INDEX(APガラス性能一覧!A:A,MATCH(ROW(B2214),APガラス性能一覧!$N:$N,0))),"")))</f>
        <v/>
      </c>
      <c r="C2220" s="68" t="str">
        <f>IFERROR(VLOOKUP($B2220,APガラス性能一覧!$A$2:$M$6097,2,0),"")</f>
        <v/>
      </c>
      <c r="D2220" s="68" t="str">
        <f>IFERROR(VLOOKUP($B2220,APガラス性能一覧!$A$2:$M$6097,3,0),"")</f>
        <v/>
      </c>
      <c r="E2220" s="68" t="str">
        <f>IFERROR(VLOOKUP($B2220,APガラス性能一覧!$A$2:$M$6097,4,0),"")</f>
        <v/>
      </c>
      <c r="F2220" s="68" t="str">
        <f>IFERROR(VLOOKUP($B2220,APガラス性能一覧!$A$2:$M$6097,5,0),"")</f>
        <v/>
      </c>
      <c r="G2220" s="68" t="str">
        <f>IFERROR(VLOOKUP($B2220,APガラス性能一覧!$A$2:$M$6097,6,0),"")</f>
        <v/>
      </c>
      <c r="H2220" s="68" t="str">
        <f>IFERROR(VLOOKUP($B2220,APガラス性能一覧!$A$2:$M$6097,7,0),"")</f>
        <v/>
      </c>
      <c r="I2220" s="68" t="str">
        <f>IFERROR(VLOOKUP($B2220,APガラス性能一覧!$A$2:$M$6097,8,0),"")</f>
        <v/>
      </c>
      <c r="J2220" s="68" t="str">
        <f>IFERROR(VLOOKUP($B2220,APガラス性能一覧!$A$2:$M$6097,9,0),"")</f>
        <v/>
      </c>
      <c r="K2220" s="68" t="str">
        <f>IFERROR(VLOOKUP($B2220,APガラス性能一覧!$A$2:$M$6097,10,0),"")</f>
        <v/>
      </c>
      <c r="L2220" s="68" t="str">
        <f>IFERROR(VLOOKUP($B2220,APガラス性能一覧!$A$2:$M$6097,11,0),"")</f>
        <v/>
      </c>
      <c r="M2220" s="68" t="str">
        <f>IFERROR(VLOOKUP($B2220,APガラス性能一覧!$A$2:$M$6097,12,0),"")</f>
        <v/>
      </c>
      <c r="N2220" s="68" t="str">
        <f>IFERROR(VLOOKUP($B2220,APガラス性能一覧!$A$2:$M$6097,13,0),"")</f>
        <v/>
      </c>
    </row>
    <row r="2221" spans="2:14" x14ac:dyDescent="0.4">
      <c r="B2221" s="68" t="str">
        <f>IF($D$2="","",IF($E$2=0.65,IFERROR(IF(INDEX(APガラス性能一覧!A:A,MATCH(ROW(B2215),APガラス性能一覧!$O:$O,0))="","",INDEX(APガラス性能一覧!A:A,MATCH(ROW(B2215),APガラス性能一覧!$O:$O,0))),""),IFERROR(IF(INDEX(APガラス性能一覧!A:A,MATCH(ROW(B2215),APガラス性能一覧!$N:$N,0))="","",INDEX(APガラス性能一覧!A:A,MATCH(ROW(B2215),APガラス性能一覧!$N:$N,0))),"")))</f>
        <v/>
      </c>
      <c r="C2221" s="68" t="str">
        <f>IFERROR(VLOOKUP($B2221,APガラス性能一覧!$A$2:$M$6097,2,0),"")</f>
        <v/>
      </c>
      <c r="D2221" s="68" t="str">
        <f>IFERROR(VLOOKUP($B2221,APガラス性能一覧!$A$2:$M$6097,3,0),"")</f>
        <v/>
      </c>
      <c r="E2221" s="68" t="str">
        <f>IFERROR(VLOOKUP($B2221,APガラス性能一覧!$A$2:$M$6097,4,0),"")</f>
        <v/>
      </c>
      <c r="F2221" s="68" t="str">
        <f>IFERROR(VLOOKUP($B2221,APガラス性能一覧!$A$2:$M$6097,5,0),"")</f>
        <v/>
      </c>
      <c r="G2221" s="68" t="str">
        <f>IFERROR(VLOOKUP($B2221,APガラス性能一覧!$A$2:$M$6097,6,0),"")</f>
        <v/>
      </c>
      <c r="H2221" s="68" t="str">
        <f>IFERROR(VLOOKUP($B2221,APガラス性能一覧!$A$2:$M$6097,7,0),"")</f>
        <v/>
      </c>
      <c r="I2221" s="68" t="str">
        <f>IFERROR(VLOOKUP($B2221,APガラス性能一覧!$A$2:$M$6097,8,0),"")</f>
        <v/>
      </c>
      <c r="J2221" s="68" t="str">
        <f>IFERROR(VLOOKUP($B2221,APガラス性能一覧!$A$2:$M$6097,9,0),"")</f>
        <v/>
      </c>
      <c r="K2221" s="68" t="str">
        <f>IFERROR(VLOOKUP($B2221,APガラス性能一覧!$A$2:$M$6097,10,0),"")</f>
        <v/>
      </c>
      <c r="L2221" s="68" t="str">
        <f>IFERROR(VLOOKUP($B2221,APガラス性能一覧!$A$2:$M$6097,11,0),"")</f>
        <v/>
      </c>
      <c r="M2221" s="68" t="str">
        <f>IFERROR(VLOOKUP($B2221,APガラス性能一覧!$A$2:$M$6097,12,0),"")</f>
        <v/>
      </c>
      <c r="N2221" s="68" t="str">
        <f>IFERROR(VLOOKUP($B2221,APガラス性能一覧!$A$2:$M$6097,13,0),"")</f>
        <v/>
      </c>
    </row>
    <row r="2222" spans="2:14" x14ac:dyDescent="0.4">
      <c r="B2222" s="68" t="str">
        <f>IF($D$2="","",IF($E$2=0.65,IFERROR(IF(INDEX(APガラス性能一覧!A:A,MATCH(ROW(B2216),APガラス性能一覧!$O:$O,0))="","",INDEX(APガラス性能一覧!A:A,MATCH(ROW(B2216),APガラス性能一覧!$O:$O,0))),""),IFERROR(IF(INDEX(APガラス性能一覧!A:A,MATCH(ROW(B2216),APガラス性能一覧!$N:$N,0))="","",INDEX(APガラス性能一覧!A:A,MATCH(ROW(B2216),APガラス性能一覧!$N:$N,0))),"")))</f>
        <v/>
      </c>
      <c r="C2222" s="68" t="str">
        <f>IFERROR(VLOOKUP($B2222,APガラス性能一覧!$A$2:$M$6097,2,0),"")</f>
        <v/>
      </c>
      <c r="D2222" s="68" t="str">
        <f>IFERROR(VLOOKUP($B2222,APガラス性能一覧!$A$2:$M$6097,3,0),"")</f>
        <v/>
      </c>
      <c r="E2222" s="68" t="str">
        <f>IFERROR(VLOOKUP($B2222,APガラス性能一覧!$A$2:$M$6097,4,0),"")</f>
        <v/>
      </c>
      <c r="F2222" s="68" t="str">
        <f>IFERROR(VLOOKUP($B2222,APガラス性能一覧!$A$2:$M$6097,5,0),"")</f>
        <v/>
      </c>
      <c r="G2222" s="68" t="str">
        <f>IFERROR(VLOOKUP($B2222,APガラス性能一覧!$A$2:$M$6097,6,0),"")</f>
        <v/>
      </c>
      <c r="H2222" s="68" t="str">
        <f>IFERROR(VLOOKUP($B2222,APガラス性能一覧!$A$2:$M$6097,7,0),"")</f>
        <v/>
      </c>
      <c r="I2222" s="68" t="str">
        <f>IFERROR(VLOOKUP($B2222,APガラス性能一覧!$A$2:$M$6097,8,0),"")</f>
        <v/>
      </c>
      <c r="J2222" s="68" t="str">
        <f>IFERROR(VLOOKUP($B2222,APガラス性能一覧!$A$2:$M$6097,9,0),"")</f>
        <v/>
      </c>
      <c r="K2222" s="68" t="str">
        <f>IFERROR(VLOOKUP($B2222,APガラス性能一覧!$A$2:$M$6097,10,0),"")</f>
        <v/>
      </c>
      <c r="L2222" s="68" t="str">
        <f>IFERROR(VLOOKUP($B2222,APガラス性能一覧!$A$2:$M$6097,11,0),"")</f>
        <v/>
      </c>
      <c r="M2222" s="68" t="str">
        <f>IFERROR(VLOOKUP($B2222,APガラス性能一覧!$A$2:$M$6097,12,0),"")</f>
        <v/>
      </c>
      <c r="N2222" s="68" t="str">
        <f>IFERROR(VLOOKUP($B2222,APガラス性能一覧!$A$2:$M$6097,13,0),"")</f>
        <v/>
      </c>
    </row>
    <row r="2223" spans="2:14" x14ac:dyDescent="0.4">
      <c r="B2223" s="68" t="str">
        <f>IF($D$2="","",IF($E$2=0.65,IFERROR(IF(INDEX(APガラス性能一覧!A:A,MATCH(ROW(B2217),APガラス性能一覧!$O:$O,0))="","",INDEX(APガラス性能一覧!A:A,MATCH(ROW(B2217),APガラス性能一覧!$O:$O,0))),""),IFERROR(IF(INDEX(APガラス性能一覧!A:A,MATCH(ROW(B2217),APガラス性能一覧!$N:$N,0))="","",INDEX(APガラス性能一覧!A:A,MATCH(ROW(B2217),APガラス性能一覧!$N:$N,0))),"")))</f>
        <v/>
      </c>
      <c r="C2223" s="68" t="str">
        <f>IFERROR(VLOOKUP($B2223,APガラス性能一覧!$A$2:$M$6097,2,0),"")</f>
        <v/>
      </c>
      <c r="D2223" s="68" t="str">
        <f>IFERROR(VLOOKUP($B2223,APガラス性能一覧!$A$2:$M$6097,3,0),"")</f>
        <v/>
      </c>
      <c r="E2223" s="68" t="str">
        <f>IFERROR(VLOOKUP($B2223,APガラス性能一覧!$A$2:$M$6097,4,0),"")</f>
        <v/>
      </c>
      <c r="F2223" s="68" t="str">
        <f>IFERROR(VLOOKUP($B2223,APガラス性能一覧!$A$2:$M$6097,5,0),"")</f>
        <v/>
      </c>
      <c r="G2223" s="68" t="str">
        <f>IFERROR(VLOOKUP($B2223,APガラス性能一覧!$A$2:$M$6097,6,0),"")</f>
        <v/>
      </c>
      <c r="H2223" s="68" t="str">
        <f>IFERROR(VLOOKUP($B2223,APガラス性能一覧!$A$2:$M$6097,7,0),"")</f>
        <v/>
      </c>
      <c r="I2223" s="68" t="str">
        <f>IFERROR(VLOOKUP($B2223,APガラス性能一覧!$A$2:$M$6097,8,0),"")</f>
        <v/>
      </c>
      <c r="J2223" s="68" t="str">
        <f>IFERROR(VLOOKUP($B2223,APガラス性能一覧!$A$2:$M$6097,9,0),"")</f>
        <v/>
      </c>
      <c r="K2223" s="68" t="str">
        <f>IFERROR(VLOOKUP($B2223,APガラス性能一覧!$A$2:$M$6097,10,0),"")</f>
        <v/>
      </c>
      <c r="L2223" s="68" t="str">
        <f>IFERROR(VLOOKUP($B2223,APガラス性能一覧!$A$2:$M$6097,11,0),"")</f>
        <v/>
      </c>
      <c r="M2223" s="68" t="str">
        <f>IFERROR(VLOOKUP($B2223,APガラス性能一覧!$A$2:$M$6097,12,0),"")</f>
        <v/>
      </c>
      <c r="N2223" s="68" t="str">
        <f>IFERROR(VLOOKUP($B2223,APガラス性能一覧!$A$2:$M$6097,13,0),"")</f>
        <v/>
      </c>
    </row>
    <row r="2224" spans="2:14" x14ac:dyDescent="0.4">
      <c r="B2224" s="68" t="str">
        <f>IF($D$2="","",IF($E$2=0.65,IFERROR(IF(INDEX(APガラス性能一覧!A:A,MATCH(ROW(B2218),APガラス性能一覧!$O:$O,0))="","",INDEX(APガラス性能一覧!A:A,MATCH(ROW(B2218),APガラス性能一覧!$O:$O,0))),""),IFERROR(IF(INDEX(APガラス性能一覧!A:A,MATCH(ROW(B2218),APガラス性能一覧!$N:$N,0))="","",INDEX(APガラス性能一覧!A:A,MATCH(ROW(B2218),APガラス性能一覧!$N:$N,0))),"")))</f>
        <v/>
      </c>
      <c r="C2224" s="68" t="str">
        <f>IFERROR(VLOOKUP($B2224,APガラス性能一覧!$A$2:$M$6097,2,0),"")</f>
        <v/>
      </c>
      <c r="D2224" s="68" t="str">
        <f>IFERROR(VLOOKUP($B2224,APガラス性能一覧!$A$2:$M$6097,3,0),"")</f>
        <v/>
      </c>
      <c r="E2224" s="68" t="str">
        <f>IFERROR(VLOOKUP($B2224,APガラス性能一覧!$A$2:$M$6097,4,0),"")</f>
        <v/>
      </c>
      <c r="F2224" s="68" t="str">
        <f>IFERROR(VLOOKUP($B2224,APガラス性能一覧!$A$2:$M$6097,5,0),"")</f>
        <v/>
      </c>
      <c r="G2224" s="68" t="str">
        <f>IFERROR(VLOOKUP($B2224,APガラス性能一覧!$A$2:$M$6097,6,0),"")</f>
        <v/>
      </c>
      <c r="H2224" s="68" t="str">
        <f>IFERROR(VLOOKUP($B2224,APガラス性能一覧!$A$2:$M$6097,7,0),"")</f>
        <v/>
      </c>
      <c r="I2224" s="68" t="str">
        <f>IFERROR(VLOOKUP($B2224,APガラス性能一覧!$A$2:$M$6097,8,0),"")</f>
        <v/>
      </c>
      <c r="J2224" s="68" t="str">
        <f>IFERROR(VLOOKUP($B2224,APガラス性能一覧!$A$2:$M$6097,9,0),"")</f>
        <v/>
      </c>
      <c r="K2224" s="68" t="str">
        <f>IFERROR(VLOOKUP($B2224,APガラス性能一覧!$A$2:$M$6097,10,0),"")</f>
        <v/>
      </c>
      <c r="L2224" s="68" t="str">
        <f>IFERROR(VLOOKUP($B2224,APガラス性能一覧!$A$2:$M$6097,11,0),"")</f>
        <v/>
      </c>
      <c r="M2224" s="68" t="str">
        <f>IFERROR(VLOOKUP($B2224,APガラス性能一覧!$A$2:$M$6097,12,0),"")</f>
        <v/>
      </c>
      <c r="N2224" s="68" t="str">
        <f>IFERROR(VLOOKUP($B2224,APガラス性能一覧!$A$2:$M$6097,13,0),"")</f>
        <v/>
      </c>
    </row>
    <row r="2225" spans="2:14" x14ac:dyDescent="0.4">
      <c r="B2225" s="68" t="str">
        <f>IF($D$2="","",IF($E$2=0.65,IFERROR(IF(INDEX(APガラス性能一覧!A:A,MATCH(ROW(B2219),APガラス性能一覧!$O:$O,0))="","",INDEX(APガラス性能一覧!A:A,MATCH(ROW(B2219),APガラス性能一覧!$O:$O,0))),""),IFERROR(IF(INDEX(APガラス性能一覧!A:A,MATCH(ROW(B2219),APガラス性能一覧!$N:$N,0))="","",INDEX(APガラス性能一覧!A:A,MATCH(ROW(B2219),APガラス性能一覧!$N:$N,0))),"")))</f>
        <v/>
      </c>
      <c r="C2225" s="68" t="str">
        <f>IFERROR(VLOOKUP($B2225,APガラス性能一覧!$A$2:$M$6097,2,0),"")</f>
        <v/>
      </c>
      <c r="D2225" s="68" t="str">
        <f>IFERROR(VLOOKUP($B2225,APガラス性能一覧!$A$2:$M$6097,3,0),"")</f>
        <v/>
      </c>
      <c r="E2225" s="68" t="str">
        <f>IFERROR(VLOOKUP($B2225,APガラス性能一覧!$A$2:$M$6097,4,0),"")</f>
        <v/>
      </c>
      <c r="F2225" s="68" t="str">
        <f>IFERROR(VLOOKUP($B2225,APガラス性能一覧!$A$2:$M$6097,5,0),"")</f>
        <v/>
      </c>
      <c r="G2225" s="68" t="str">
        <f>IFERROR(VLOOKUP($B2225,APガラス性能一覧!$A$2:$M$6097,6,0),"")</f>
        <v/>
      </c>
      <c r="H2225" s="68" t="str">
        <f>IFERROR(VLOOKUP($B2225,APガラス性能一覧!$A$2:$M$6097,7,0),"")</f>
        <v/>
      </c>
      <c r="I2225" s="68" t="str">
        <f>IFERROR(VLOOKUP($B2225,APガラス性能一覧!$A$2:$M$6097,8,0),"")</f>
        <v/>
      </c>
      <c r="J2225" s="68" t="str">
        <f>IFERROR(VLOOKUP($B2225,APガラス性能一覧!$A$2:$M$6097,9,0),"")</f>
        <v/>
      </c>
      <c r="K2225" s="68" t="str">
        <f>IFERROR(VLOOKUP($B2225,APガラス性能一覧!$A$2:$M$6097,10,0),"")</f>
        <v/>
      </c>
      <c r="L2225" s="68" t="str">
        <f>IFERROR(VLOOKUP($B2225,APガラス性能一覧!$A$2:$M$6097,11,0),"")</f>
        <v/>
      </c>
      <c r="M2225" s="68" t="str">
        <f>IFERROR(VLOOKUP($B2225,APガラス性能一覧!$A$2:$M$6097,12,0),"")</f>
        <v/>
      </c>
      <c r="N2225" s="68" t="str">
        <f>IFERROR(VLOOKUP($B2225,APガラス性能一覧!$A$2:$M$6097,13,0),"")</f>
        <v/>
      </c>
    </row>
    <row r="2226" spans="2:14" x14ac:dyDescent="0.4">
      <c r="B2226" s="68" t="str">
        <f>IF($D$2="","",IF($E$2=0.65,IFERROR(IF(INDEX(APガラス性能一覧!A:A,MATCH(ROW(B2220),APガラス性能一覧!$O:$O,0))="","",INDEX(APガラス性能一覧!A:A,MATCH(ROW(B2220),APガラス性能一覧!$O:$O,0))),""),IFERROR(IF(INDEX(APガラス性能一覧!A:A,MATCH(ROW(B2220),APガラス性能一覧!$N:$N,0))="","",INDEX(APガラス性能一覧!A:A,MATCH(ROW(B2220),APガラス性能一覧!$N:$N,0))),"")))</f>
        <v/>
      </c>
      <c r="C2226" s="68" t="str">
        <f>IFERROR(VLOOKUP($B2226,APガラス性能一覧!$A$2:$M$6097,2,0),"")</f>
        <v/>
      </c>
      <c r="D2226" s="68" t="str">
        <f>IFERROR(VLOOKUP($B2226,APガラス性能一覧!$A$2:$M$6097,3,0),"")</f>
        <v/>
      </c>
      <c r="E2226" s="68" t="str">
        <f>IFERROR(VLOOKUP($B2226,APガラス性能一覧!$A$2:$M$6097,4,0),"")</f>
        <v/>
      </c>
      <c r="F2226" s="68" t="str">
        <f>IFERROR(VLOOKUP($B2226,APガラス性能一覧!$A$2:$M$6097,5,0),"")</f>
        <v/>
      </c>
      <c r="G2226" s="68" t="str">
        <f>IFERROR(VLOOKUP($B2226,APガラス性能一覧!$A$2:$M$6097,6,0),"")</f>
        <v/>
      </c>
      <c r="H2226" s="68" t="str">
        <f>IFERROR(VLOOKUP($B2226,APガラス性能一覧!$A$2:$M$6097,7,0),"")</f>
        <v/>
      </c>
      <c r="I2226" s="68" t="str">
        <f>IFERROR(VLOOKUP($B2226,APガラス性能一覧!$A$2:$M$6097,8,0),"")</f>
        <v/>
      </c>
      <c r="J2226" s="68" t="str">
        <f>IFERROR(VLOOKUP($B2226,APガラス性能一覧!$A$2:$M$6097,9,0),"")</f>
        <v/>
      </c>
      <c r="K2226" s="68" t="str">
        <f>IFERROR(VLOOKUP($B2226,APガラス性能一覧!$A$2:$M$6097,10,0),"")</f>
        <v/>
      </c>
      <c r="L2226" s="68" t="str">
        <f>IFERROR(VLOOKUP($B2226,APガラス性能一覧!$A$2:$M$6097,11,0),"")</f>
        <v/>
      </c>
      <c r="M2226" s="68" t="str">
        <f>IFERROR(VLOOKUP($B2226,APガラス性能一覧!$A$2:$M$6097,12,0),"")</f>
        <v/>
      </c>
      <c r="N2226" s="68" t="str">
        <f>IFERROR(VLOOKUP($B2226,APガラス性能一覧!$A$2:$M$6097,13,0),"")</f>
        <v/>
      </c>
    </row>
    <row r="2227" spans="2:14" x14ac:dyDescent="0.4">
      <c r="B2227" s="68" t="str">
        <f>IF($D$2="","",IF($E$2=0.65,IFERROR(IF(INDEX(APガラス性能一覧!A:A,MATCH(ROW(B2221),APガラス性能一覧!$O:$O,0))="","",INDEX(APガラス性能一覧!A:A,MATCH(ROW(B2221),APガラス性能一覧!$O:$O,0))),""),IFERROR(IF(INDEX(APガラス性能一覧!A:A,MATCH(ROW(B2221),APガラス性能一覧!$N:$N,0))="","",INDEX(APガラス性能一覧!A:A,MATCH(ROW(B2221),APガラス性能一覧!$N:$N,0))),"")))</f>
        <v/>
      </c>
      <c r="C2227" s="68" t="str">
        <f>IFERROR(VLOOKUP($B2227,APガラス性能一覧!$A$2:$M$6097,2,0),"")</f>
        <v/>
      </c>
      <c r="D2227" s="68" t="str">
        <f>IFERROR(VLOOKUP($B2227,APガラス性能一覧!$A$2:$M$6097,3,0),"")</f>
        <v/>
      </c>
      <c r="E2227" s="68" t="str">
        <f>IFERROR(VLOOKUP($B2227,APガラス性能一覧!$A$2:$M$6097,4,0),"")</f>
        <v/>
      </c>
      <c r="F2227" s="68" t="str">
        <f>IFERROR(VLOOKUP($B2227,APガラス性能一覧!$A$2:$M$6097,5,0),"")</f>
        <v/>
      </c>
      <c r="G2227" s="68" t="str">
        <f>IFERROR(VLOOKUP($B2227,APガラス性能一覧!$A$2:$M$6097,6,0),"")</f>
        <v/>
      </c>
      <c r="H2227" s="68" t="str">
        <f>IFERROR(VLOOKUP($B2227,APガラス性能一覧!$A$2:$M$6097,7,0),"")</f>
        <v/>
      </c>
      <c r="I2227" s="68" t="str">
        <f>IFERROR(VLOOKUP($B2227,APガラス性能一覧!$A$2:$M$6097,8,0),"")</f>
        <v/>
      </c>
      <c r="J2227" s="68" t="str">
        <f>IFERROR(VLOOKUP($B2227,APガラス性能一覧!$A$2:$M$6097,9,0),"")</f>
        <v/>
      </c>
      <c r="K2227" s="68" t="str">
        <f>IFERROR(VLOOKUP($B2227,APガラス性能一覧!$A$2:$M$6097,10,0),"")</f>
        <v/>
      </c>
      <c r="L2227" s="68" t="str">
        <f>IFERROR(VLOOKUP($B2227,APガラス性能一覧!$A$2:$M$6097,11,0),"")</f>
        <v/>
      </c>
      <c r="M2227" s="68" t="str">
        <f>IFERROR(VLOOKUP($B2227,APガラス性能一覧!$A$2:$M$6097,12,0),"")</f>
        <v/>
      </c>
      <c r="N2227" s="68" t="str">
        <f>IFERROR(VLOOKUP($B2227,APガラス性能一覧!$A$2:$M$6097,13,0),"")</f>
        <v/>
      </c>
    </row>
    <row r="2228" spans="2:14" x14ac:dyDescent="0.4">
      <c r="B2228" s="68" t="str">
        <f>IF($D$2="","",IF($E$2=0.65,IFERROR(IF(INDEX(APガラス性能一覧!A:A,MATCH(ROW(B2222),APガラス性能一覧!$O:$O,0))="","",INDEX(APガラス性能一覧!A:A,MATCH(ROW(B2222),APガラス性能一覧!$O:$O,0))),""),IFERROR(IF(INDEX(APガラス性能一覧!A:A,MATCH(ROW(B2222),APガラス性能一覧!$N:$N,0))="","",INDEX(APガラス性能一覧!A:A,MATCH(ROW(B2222),APガラス性能一覧!$N:$N,0))),"")))</f>
        <v/>
      </c>
      <c r="C2228" s="68" t="str">
        <f>IFERROR(VLOOKUP($B2228,APガラス性能一覧!$A$2:$M$6097,2,0),"")</f>
        <v/>
      </c>
      <c r="D2228" s="68" t="str">
        <f>IFERROR(VLOOKUP($B2228,APガラス性能一覧!$A$2:$M$6097,3,0),"")</f>
        <v/>
      </c>
      <c r="E2228" s="68" t="str">
        <f>IFERROR(VLOOKUP($B2228,APガラス性能一覧!$A$2:$M$6097,4,0),"")</f>
        <v/>
      </c>
      <c r="F2228" s="68" t="str">
        <f>IFERROR(VLOOKUP($B2228,APガラス性能一覧!$A$2:$M$6097,5,0),"")</f>
        <v/>
      </c>
      <c r="G2228" s="68" t="str">
        <f>IFERROR(VLOOKUP($B2228,APガラス性能一覧!$A$2:$M$6097,6,0),"")</f>
        <v/>
      </c>
      <c r="H2228" s="68" t="str">
        <f>IFERROR(VLOOKUP($B2228,APガラス性能一覧!$A$2:$M$6097,7,0),"")</f>
        <v/>
      </c>
      <c r="I2228" s="68" t="str">
        <f>IFERROR(VLOOKUP($B2228,APガラス性能一覧!$A$2:$M$6097,8,0),"")</f>
        <v/>
      </c>
      <c r="J2228" s="68" t="str">
        <f>IFERROR(VLOOKUP($B2228,APガラス性能一覧!$A$2:$M$6097,9,0),"")</f>
        <v/>
      </c>
      <c r="K2228" s="68" t="str">
        <f>IFERROR(VLOOKUP($B2228,APガラス性能一覧!$A$2:$M$6097,10,0),"")</f>
        <v/>
      </c>
      <c r="L2228" s="68" t="str">
        <f>IFERROR(VLOOKUP($B2228,APガラス性能一覧!$A$2:$M$6097,11,0),"")</f>
        <v/>
      </c>
      <c r="M2228" s="68" t="str">
        <f>IFERROR(VLOOKUP($B2228,APガラス性能一覧!$A$2:$M$6097,12,0),"")</f>
        <v/>
      </c>
      <c r="N2228" s="68" t="str">
        <f>IFERROR(VLOOKUP($B2228,APガラス性能一覧!$A$2:$M$6097,13,0),"")</f>
        <v/>
      </c>
    </row>
    <row r="2229" spans="2:14" x14ac:dyDescent="0.4">
      <c r="B2229" s="68" t="str">
        <f>IF($D$2="","",IF($E$2=0.65,IFERROR(IF(INDEX(APガラス性能一覧!A:A,MATCH(ROW(B2223),APガラス性能一覧!$O:$O,0))="","",INDEX(APガラス性能一覧!A:A,MATCH(ROW(B2223),APガラス性能一覧!$O:$O,0))),""),IFERROR(IF(INDEX(APガラス性能一覧!A:A,MATCH(ROW(B2223),APガラス性能一覧!$N:$N,0))="","",INDEX(APガラス性能一覧!A:A,MATCH(ROW(B2223),APガラス性能一覧!$N:$N,0))),"")))</f>
        <v/>
      </c>
      <c r="C2229" s="68" t="str">
        <f>IFERROR(VLOOKUP($B2229,APガラス性能一覧!$A$2:$M$6097,2,0),"")</f>
        <v/>
      </c>
      <c r="D2229" s="68" t="str">
        <f>IFERROR(VLOOKUP($B2229,APガラス性能一覧!$A$2:$M$6097,3,0),"")</f>
        <v/>
      </c>
      <c r="E2229" s="68" t="str">
        <f>IFERROR(VLOOKUP($B2229,APガラス性能一覧!$A$2:$M$6097,4,0),"")</f>
        <v/>
      </c>
      <c r="F2229" s="68" t="str">
        <f>IFERROR(VLOOKUP($B2229,APガラス性能一覧!$A$2:$M$6097,5,0),"")</f>
        <v/>
      </c>
      <c r="G2229" s="68" t="str">
        <f>IFERROR(VLOOKUP($B2229,APガラス性能一覧!$A$2:$M$6097,6,0),"")</f>
        <v/>
      </c>
      <c r="H2229" s="68" t="str">
        <f>IFERROR(VLOOKUP($B2229,APガラス性能一覧!$A$2:$M$6097,7,0),"")</f>
        <v/>
      </c>
      <c r="I2229" s="68" t="str">
        <f>IFERROR(VLOOKUP($B2229,APガラス性能一覧!$A$2:$M$6097,8,0),"")</f>
        <v/>
      </c>
      <c r="J2229" s="68" t="str">
        <f>IFERROR(VLOOKUP($B2229,APガラス性能一覧!$A$2:$M$6097,9,0),"")</f>
        <v/>
      </c>
      <c r="K2229" s="68" t="str">
        <f>IFERROR(VLOOKUP($B2229,APガラス性能一覧!$A$2:$M$6097,10,0),"")</f>
        <v/>
      </c>
      <c r="L2229" s="68" t="str">
        <f>IFERROR(VLOOKUP($B2229,APガラス性能一覧!$A$2:$M$6097,11,0),"")</f>
        <v/>
      </c>
      <c r="M2229" s="68" t="str">
        <f>IFERROR(VLOOKUP($B2229,APガラス性能一覧!$A$2:$M$6097,12,0),"")</f>
        <v/>
      </c>
      <c r="N2229" s="68" t="str">
        <f>IFERROR(VLOOKUP($B2229,APガラス性能一覧!$A$2:$M$6097,13,0),"")</f>
        <v/>
      </c>
    </row>
    <row r="2230" spans="2:14" x14ac:dyDescent="0.4">
      <c r="B2230" s="68" t="str">
        <f>IF($D$2="","",IF($E$2=0.65,IFERROR(IF(INDEX(APガラス性能一覧!A:A,MATCH(ROW(B2224),APガラス性能一覧!$O:$O,0))="","",INDEX(APガラス性能一覧!A:A,MATCH(ROW(B2224),APガラス性能一覧!$O:$O,0))),""),IFERROR(IF(INDEX(APガラス性能一覧!A:A,MATCH(ROW(B2224),APガラス性能一覧!$N:$N,0))="","",INDEX(APガラス性能一覧!A:A,MATCH(ROW(B2224),APガラス性能一覧!$N:$N,0))),"")))</f>
        <v/>
      </c>
      <c r="C2230" s="68" t="str">
        <f>IFERROR(VLOOKUP($B2230,APガラス性能一覧!$A$2:$M$6097,2,0),"")</f>
        <v/>
      </c>
      <c r="D2230" s="68" t="str">
        <f>IFERROR(VLOOKUP($B2230,APガラス性能一覧!$A$2:$M$6097,3,0),"")</f>
        <v/>
      </c>
      <c r="E2230" s="68" t="str">
        <f>IFERROR(VLOOKUP($B2230,APガラス性能一覧!$A$2:$M$6097,4,0),"")</f>
        <v/>
      </c>
      <c r="F2230" s="68" t="str">
        <f>IFERROR(VLOOKUP($B2230,APガラス性能一覧!$A$2:$M$6097,5,0),"")</f>
        <v/>
      </c>
      <c r="G2230" s="68" t="str">
        <f>IFERROR(VLOOKUP($B2230,APガラス性能一覧!$A$2:$M$6097,6,0),"")</f>
        <v/>
      </c>
      <c r="H2230" s="68" t="str">
        <f>IFERROR(VLOOKUP($B2230,APガラス性能一覧!$A$2:$M$6097,7,0),"")</f>
        <v/>
      </c>
      <c r="I2230" s="68" t="str">
        <f>IFERROR(VLOOKUP($B2230,APガラス性能一覧!$A$2:$M$6097,8,0),"")</f>
        <v/>
      </c>
      <c r="J2230" s="68" t="str">
        <f>IFERROR(VLOOKUP($B2230,APガラス性能一覧!$A$2:$M$6097,9,0),"")</f>
        <v/>
      </c>
      <c r="K2230" s="68" t="str">
        <f>IFERROR(VLOOKUP($B2230,APガラス性能一覧!$A$2:$M$6097,10,0),"")</f>
        <v/>
      </c>
      <c r="L2230" s="68" t="str">
        <f>IFERROR(VLOOKUP($B2230,APガラス性能一覧!$A$2:$M$6097,11,0),"")</f>
        <v/>
      </c>
      <c r="M2230" s="68" t="str">
        <f>IFERROR(VLOOKUP($B2230,APガラス性能一覧!$A$2:$M$6097,12,0),"")</f>
        <v/>
      </c>
      <c r="N2230" s="68" t="str">
        <f>IFERROR(VLOOKUP($B2230,APガラス性能一覧!$A$2:$M$6097,13,0),"")</f>
        <v/>
      </c>
    </row>
    <row r="2231" spans="2:14" x14ac:dyDescent="0.4">
      <c r="B2231" s="68" t="str">
        <f>IF($D$2="","",IF($E$2=0.65,IFERROR(IF(INDEX(APガラス性能一覧!A:A,MATCH(ROW(B2225),APガラス性能一覧!$O:$O,0))="","",INDEX(APガラス性能一覧!A:A,MATCH(ROW(B2225),APガラス性能一覧!$O:$O,0))),""),IFERROR(IF(INDEX(APガラス性能一覧!A:A,MATCH(ROW(B2225),APガラス性能一覧!$N:$N,0))="","",INDEX(APガラス性能一覧!A:A,MATCH(ROW(B2225),APガラス性能一覧!$N:$N,0))),"")))</f>
        <v/>
      </c>
      <c r="C2231" s="68" t="str">
        <f>IFERROR(VLOOKUP($B2231,APガラス性能一覧!$A$2:$M$6097,2,0),"")</f>
        <v/>
      </c>
      <c r="D2231" s="68" t="str">
        <f>IFERROR(VLOOKUP($B2231,APガラス性能一覧!$A$2:$M$6097,3,0),"")</f>
        <v/>
      </c>
      <c r="E2231" s="68" t="str">
        <f>IFERROR(VLOOKUP($B2231,APガラス性能一覧!$A$2:$M$6097,4,0),"")</f>
        <v/>
      </c>
      <c r="F2231" s="68" t="str">
        <f>IFERROR(VLOOKUP($B2231,APガラス性能一覧!$A$2:$M$6097,5,0),"")</f>
        <v/>
      </c>
      <c r="G2231" s="68" t="str">
        <f>IFERROR(VLOOKUP($B2231,APガラス性能一覧!$A$2:$M$6097,6,0),"")</f>
        <v/>
      </c>
      <c r="H2231" s="68" t="str">
        <f>IFERROR(VLOOKUP($B2231,APガラス性能一覧!$A$2:$M$6097,7,0),"")</f>
        <v/>
      </c>
      <c r="I2231" s="68" t="str">
        <f>IFERROR(VLOOKUP($B2231,APガラス性能一覧!$A$2:$M$6097,8,0),"")</f>
        <v/>
      </c>
      <c r="J2231" s="68" t="str">
        <f>IFERROR(VLOOKUP($B2231,APガラス性能一覧!$A$2:$M$6097,9,0),"")</f>
        <v/>
      </c>
      <c r="K2231" s="68" t="str">
        <f>IFERROR(VLOOKUP($B2231,APガラス性能一覧!$A$2:$M$6097,10,0),"")</f>
        <v/>
      </c>
      <c r="L2231" s="68" t="str">
        <f>IFERROR(VLOOKUP($B2231,APガラス性能一覧!$A$2:$M$6097,11,0),"")</f>
        <v/>
      </c>
      <c r="M2231" s="68" t="str">
        <f>IFERROR(VLOOKUP($B2231,APガラス性能一覧!$A$2:$M$6097,12,0),"")</f>
        <v/>
      </c>
      <c r="N2231" s="68" t="str">
        <f>IFERROR(VLOOKUP($B2231,APガラス性能一覧!$A$2:$M$6097,13,0),"")</f>
        <v/>
      </c>
    </row>
    <row r="2232" spans="2:14" x14ac:dyDescent="0.4">
      <c r="B2232" s="68" t="str">
        <f>IF($D$2="","",IF($E$2=0.65,IFERROR(IF(INDEX(APガラス性能一覧!A:A,MATCH(ROW(B2226),APガラス性能一覧!$O:$O,0))="","",INDEX(APガラス性能一覧!A:A,MATCH(ROW(B2226),APガラス性能一覧!$O:$O,0))),""),IFERROR(IF(INDEX(APガラス性能一覧!A:A,MATCH(ROW(B2226),APガラス性能一覧!$N:$N,0))="","",INDEX(APガラス性能一覧!A:A,MATCH(ROW(B2226),APガラス性能一覧!$N:$N,0))),"")))</f>
        <v/>
      </c>
      <c r="C2232" s="68" t="str">
        <f>IFERROR(VLOOKUP($B2232,APガラス性能一覧!$A$2:$M$6097,2,0),"")</f>
        <v/>
      </c>
      <c r="D2232" s="68" t="str">
        <f>IFERROR(VLOOKUP($B2232,APガラス性能一覧!$A$2:$M$6097,3,0),"")</f>
        <v/>
      </c>
      <c r="E2232" s="68" t="str">
        <f>IFERROR(VLOOKUP($B2232,APガラス性能一覧!$A$2:$M$6097,4,0),"")</f>
        <v/>
      </c>
      <c r="F2232" s="68" t="str">
        <f>IFERROR(VLOOKUP($B2232,APガラス性能一覧!$A$2:$M$6097,5,0),"")</f>
        <v/>
      </c>
      <c r="G2232" s="68" t="str">
        <f>IFERROR(VLOOKUP($B2232,APガラス性能一覧!$A$2:$M$6097,6,0),"")</f>
        <v/>
      </c>
      <c r="H2232" s="68" t="str">
        <f>IFERROR(VLOOKUP($B2232,APガラス性能一覧!$A$2:$M$6097,7,0),"")</f>
        <v/>
      </c>
      <c r="I2232" s="68" t="str">
        <f>IFERROR(VLOOKUP($B2232,APガラス性能一覧!$A$2:$M$6097,8,0),"")</f>
        <v/>
      </c>
      <c r="J2232" s="68" t="str">
        <f>IFERROR(VLOOKUP($B2232,APガラス性能一覧!$A$2:$M$6097,9,0),"")</f>
        <v/>
      </c>
      <c r="K2232" s="68" t="str">
        <f>IFERROR(VLOOKUP($B2232,APガラス性能一覧!$A$2:$M$6097,10,0),"")</f>
        <v/>
      </c>
      <c r="L2232" s="68" t="str">
        <f>IFERROR(VLOOKUP($B2232,APガラス性能一覧!$A$2:$M$6097,11,0),"")</f>
        <v/>
      </c>
      <c r="M2232" s="68" t="str">
        <f>IFERROR(VLOOKUP($B2232,APガラス性能一覧!$A$2:$M$6097,12,0),"")</f>
        <v/>
      </c>
      <c r="N2232" s="68" t="str">
        <f>IFERROR(VLOOKUP($B2232,APガラス性能一覧!$A$2:$M$6097,13,0),"")</f>
        <v/>
      </c>
    </row>
    <row r="2233" spans="2:14" x14ac:dyDescent="0.4">
      <c r="B2233" s="68" t="str">
        <f>IF($D$2="","",IF($E$2=0.65,IFERROR(IF(INDEX(APガラス性能一覧!A:A,MATCH(ROW(B2227),APガラス性能一覧!$O:$O,0))="","",INDEX(APガラス性能一覧!A:A,MATCH(ROW(B2227),APガラス性能一覧!$O:$O,0))),""),IFERROR(IF(INDEX(APガラス性能一覧!A:A,MATCH(ROW(B2227),APガラス性能一覧!$N:$N,0))="","",INDEX(APガラス性能一覧!A:A,MATCH(ROW(B2227),APガラス性能一覧!$N:$N,0))),"")))</f>
        <v/>
      </c>
      <c r="C2233" s="68" t="str">
        <f>IFERROR(VLOOKUP($B2233,APガラス性能一覧!$A$2:$M$6097,2,0),"")</f>
        <v/>
      </c>
      <c r="D2233" s="68" t="str">
        <f>IFERROR(VLOOKUP($B2233,APガラス性能一覧!$A$2:$M$6097,3,0),"")</f>
        <v/>
      </c>
      <c r="E2233" s="68" t="str">
        <f>IFERROR(VLOOKUP($B2233,APガラス性能一覧!$A$2:$M$6097,4,0),"")</f>
        <v/>
      </c>
      <c r="F2233" s="68" t="str">
        <f>IFERROR(VLOOKUP($B2233,APガラス性能一覧!$A$2:$M$6097,5,0),"")</f>
        <v/>
      </c>
      <c r="G2233" s="68" t="str">
        <f>IFERROR(VLOOKUP($B2233,APガラス性能一覧!$A$2:$M$6097,6,0),"")</f>
        <v/>
      </c>
      <c r="H2233" s="68" t="str">
        <f>IFERROR(VLOOKUP($B2233,APガラス性能一覧!$A$2:$M$6097,7,0),"")</f>
        <v/>
      </c>
      <c r="I2233" s="68" t="str">
        <f>IFERROR(VLOOKUP($B2233,APガラス性能一覧!$A$2:$M$6097,8,0),"")</f>
        <v/>
      </c>
      <c r="J2233" s="68" t="str">
        <f>IFERROR(VLOOKUP($B2233,APガラス性能一覧!$A$2:$M$6097,9,0),"")</f>
        <v/>
      </c>
      <c r="K2233" s="68" t="str">
        <f>IFERROR(VLOOKUP($B2233,APガラス性能一覧!$A$2:$M$6097,10,0),"")</f>
        <v/>
      </c>
      <c r="L2233" s="68" t="str">
        <f>IFERROR(VLOOKUP($B2233,APガラス性能一覧!$A$2:$M$6097,11,0),"")</f>
        <v/>
      </c>
      <c r="M2233" s="68" t="str">
        <f>IFERROR(VLOOKUP($B2233,APガラス性能一覧!$A$2:$M$6097,12,0),"")</f>
        <v/>
      </c>
      <c r="N2233" s="68" t="str">
        <f>IFERROR(VLOOKUP($B2233,APガラス性能一覧!$A$2:$M$6097,13,0),"")</f>
        <v/>
      </c>
    </row>
    <row r="2234" spans="2:14" x14ac:dyDescent="0.4">
      <c r="B2234" s="68" t="str">
        <f>IF($D$2="","",IF($E$2=0.65,IFERROR(IF(INDEX(APガラス性能一覧!A:A,MATCH(ROW(B2228),APガラス性能一覧!$O:$O,0))="","",INDEX(APガラス性能一覧!A:A,MATCH(ROW(B2228),APガラス性能一覧!$O:$O,0))),""),IFERROR(IF(INDEX(APガラス性能一覧!A:A,MATCH(ROW(B2228),APガラス性能一覧!$N:$N,0))="","",INDEX(APガラス性能一覧!A:A,MATCH(ROW(B2228),APガラス性能一覧!$N:$N,0))),"")))</f>
        <v/>
      </c>
      <c r="C2234" s="68" t="str">
        <f>IFERROR(VLOOKUP($B2234,APガラス性能一覧!$A$2:$M$6097,2,0),"")</f>
        <v/>
      </c>
      <c r="D2234" s="68" t="str">
        <f>IFERROR(VLOOKUP($B2234,APガラス性能一覧!$A$2:$M$6097,3,0),"")</f>
        <v/>
      </c>
      <c r="E2234" s="68" t="str">
        <f>IFERROR(VLOOKUP($B2234,APガラス性能一覧!$A$2:$M$6097,4,0),"")</f>
        <v/>
      </c>
      <c r="F2234" s="68" t="str">
        <f>IFERROR(VLOOKUP($B2234,APガラス性能一覧!$A$2:$M$6097,5,0),"")</f>
        <v/>
      </c>
      <c r="G2234" s="68" t="str">
        <f>IFERROR(VLOOKUP($B2234,APガラス性能一覧!$A$2:$M$6097,6,0),"")</f>
        <v/>
      </c>
      <c r="H2234" s="68" t="str">
        <f>IFERROR(VLOOKUP($B2234,APガラス性能一覧!$A$2:$M$6097,7,0),"")</f>
        <v/>
      </c>
      <c r="I2234" s="68" t="str">
        <f>IFERROR(VLOOKUP($B2234,APガラス性能一覧!$A$2:$M$6097,8,0),"")</f>
        <v/>
      </c>
      <c r="J2234" s="68" t="str">
        <f>IFERROR(VLOOKUP($B2234,APガラス性能一覧!$A$2:$M$6097,9,0),"")</f>
        <v/>
      </c>
      <c r="K2234" s="68" t="str">
        <f>IFERROR(VLOOKUP($B2234,APガラス性能一覧!$A$2:$M$6097,10,0),"")</f>
        <v/>
      </c>
      <c r="L2234" s="68" t="str">
        <f>IFERROR(VLOOKUP($B2234,APガラス性能一覧!$A$2:$M$6097,11,0),"")</f>
        <v/>
      </c>
      <c r="M2234" s="68" t="str">
        <f>IFERROR(VLOOKUP($B2234,APガラス性能一覧!$A$2:$M$6097,12,0),"")</f>
        <v/>
      </c>
      <c r="N2234" s="68" t="str">
        <f>IFERROR(VLOOKUP($B2234,APガラス性能一覧!$A$2:$M$6097,13,0),"")</f>
        <v/>
      </c>
    </row>
    <row r="2235" spans="2:14" x14ac:dyDescent="0.4">
      <c r="B2235" s="68" t="str">
        <f>IF($D$2="","",IF($E$2=0.65,IFERROR(IF(INDEX(APガラス性能一覧!A:A,MATCH(ROW(B2229),APガラス性能一覧!$O:$O,0))="","",INDEX(APガラス性能一覧!A:A,MATCH(ROW(B2229),APガラス性能一覧!$O:$O,0))),""),IFERROR(IF(INDEX(APガラス性能一覧!A:A,MATCH(ROW(B2229),APガラス性能一覧!$N:$N,0))="","",INDEX(APガラス性能一覧!A:A,MATCH(ROW(B2229),APガラス性能一覧!$N:$N,0))),"")))</f>
        <v/>
      </c>
      <c r="C2235" s="68" t="str">
        <f>IFERROR(VLOOKUP($B2235,APガラス性能一覧!$A$2:$M$6097,2,0),"")</f>
        <v/>
      </c>
      <c r="D2235" s="68" t="str">
        <f>IFERROR(VLOOKUP($B2235,APガラス性能一覧!$A$2:$M$6097,3,0),"")</f>
        <v/>
      </c>
      <c r="E2235" s="68" t="str">
        <f>IFERROR(VLOOKUP($B2235,APガラス性能一覧!$A$2:$M$6097,4,0),"")</f>
        <v/>
      </c>
      <c r="F2235" s="68" t="str">
        <f>IFERROR(VLOOKUP($B2235,APガラス性能一覧!$A$2:$M$6097,5,0),"")</f>
        <v/>
      </c>
      <c r="G2235" s="68" t="str">
        <f>IFERROR(VLOOKUP($B2235,APガラス性能一覧!$A$2:$M$6097,6,0),"")</f>
        <v/>
      </c>
      <c r="H2235" s="68" t="str">
        <f>IFERROR(VLOOKUP($B2235,APガラス性能一覧!$A$2:$M$6097,7,0),"")</f>
        <v/>
      </c>
      <c r="I2235" s="68" t="str">
        <f>IFERROR(VLOOKUP($B2235,APガラス性能一覧!$A$2:$M$6097,8,0),"")</f>
        <v/>
      </c>
      <c r="J2235" s="68" t="str">
        <f>IFERROR(VLOOKUP($B2235,APガラス性能一覧!$A$2:$M$6097,9,0),"")</f>
        <v/>
      </c>
      <c r="K2235" s="68" t="str">
        <f>IFERROR(VLOOKUP($B2235,APガラス性能一覧!$A$2:$M$6097,10,0),"")</f>
        <v/>
      </c>
      <c r="L2235" s="68" t="str">
        <f>IFERROR(VLOOKUP($B2235,APガラス性能一覧!$A$2:$M$6097,11,0),"")</f>
        <v/>
      </c>
      <c r="M2235" s="68" t="str">
        <f>IFERROR(VLOOKUP($B2235,APガラス性能一覧!$A$2:$M$6097,12,0),"")</f>
        <v/>
      </c>
      <c r="N2235" s="68" t="str">
        <f>IFERROR(VLOOKUP($B2235,APガラス性能一覧!$A$2:$M$6097,13,0),"")</f>
        <v/>
      </c>
    </row>
    <row r="2236" spans="2:14" x14ac:dyDescent="0.4">
      <c r="B2236" s="68" t="str">
        <f>IF($D$2="","",IF($E$2=0.65,IFERROR(IF(INDEX(APガラス性能一覧!A:A,MATCH(ROW(B2230),APガラス性能一覧!$O:$O,0))="","",INDEX(APガラス性能一覧!A:A,MATCH(ROW(B2230),APガラス性能一覧!$O:$O,0))),""),IFERROR(IF(INDEX(APガラス性能一覧!A:A,MATCH(ROW(B2230),APガラス性能一覧!$N:$N,0))="","",INDEX(APガラス性能一覧!A:A,MATCH(ROW(B2230),APガラス性能一覧!$N:$N,0))),"")))</f>
        <v/>
      </c>
      <c r="C2236" s="68" t="str">
        <f>IFERROR(VLOOKUP($B2236,APガラス性能一覧!$A$2:$M$6097,2,0),"")</f>
        <v/>
      </c>
      <c r="D2236" s="68" t="str">
        <f>IFERROR(VLOOKUP($B2236,APガラス性能一覧!$A$2:$M$6097,3,0),"")</f>
        <v/>
      </c>
      <c r="E2236" s="68" t="str">
        <f>IFERROR(VLOOKUP($B2236,APガラス性能一覧!$A$2:$M$6097,4,0),"")</f>
        <v/>
      </c>
      <c r="F2236" s="68" t="str">
        <f>IFERROR(VLOOKUP($B2236,APガラス性能一覧!$A$2:$M$6097,5,0),"")</f>
        <v/>
      </c>
      <c r="G2236" s="68" t="str">
        <f>IFERROR(VLOOKUP($B2236,APガラス性能一覧!$A$2:$M$6097,6,0),"")</f>
        <v/>
      </c>
      <c r="H2236" s="68" t="str">
        <f>IFERROR(VLOOKUP($B2236,APガラス性能一覧!$A$2:$M$6097,7,0),"")</f>
        <v/>
      </c>
      <c r="I2236" s="68" t="str">
        <f>IFERROR(VLOOKUP($B2236,APガラス性能一覧!$A$2:$M$6097,8,0),"")</f>
        <v/>
      </c>
      <c r="J2236" s="68" t="str">
        <f>IFERROR(VLOOKUP($B2236,APガラス性能一覧!$A$2:$M$6097,9,0),"")</f>
        <v/>
      </c>
      <c r="K2236" s="68" t="str">
        <f>IFERROR(VLOOKUP($B2236,APガラス性能一覧!$A$2:$M$6097,10,0),"")</f>
        <v/>
      </c>
      <c r="L2236" s="68" t="str">
        <f>IFERROR(VLOOKUP($B2236,APガラス性能一覧!$A$2:$M$6097,11,0),"")</f>
        <v/>
      </c>
      <c r="M2236" s="68" t="str">
        <f>IFERROR(VLOOKUP($B2236,APガラス性能一覧!$A$2:$M$6097,12,0),"")</f>
        <v/>
      </c>
      <c r="N2236" s="68" t="str">
        <f>IFERROR(VLOOKUP($B2236,APガラス性能一覧!$A$2:$M$6097,13,0),"")</f>
        <v/>
      </c>
    </row>
    <row r="2237" spans="2:14" x14ac:dyDescent="0.4">
      <c r="B2237" s="68" t="str">
        <f>IF($D$2="","",IF($E$2=0.65,IFERROR(IF(INDEX(APガラス性能一覧!A:A,MATCH(ROW(B2231),APガラス性能一覧!$O:$O,0))="","",INDEX(APガラス性能一覧!A:A,MATCH(ROW(B2231),APガラス性能一覧!$O:$O,0))),""),IFERROR(IF(INDEX(APガラス性能一覧!A:A,MATCH(ROW(B2231),APガラス性能一覧!$N:$N,0))="","",INDEX(APガラス性能一覧!A:A,MATCH(ROW(B2231),APガラス性能一覧!$N:$N,0))),"")))</f>
        <v/>
      </c>
      <c r="C2237" s="68" t="str">
        <f>IFERROR(VLOOKUP($B2237,APガラス性能一覧!$A$2:$M$6097,2,0),"")</f>
        <v/>
      </c>
      <c r="D2237" s="68" t="str">
        <f>IFERROR(VLOOKUP($B2237,APガラス性能一覧!$A$2:$M$6097,3,0),"")</f>
        <v/>
      </c>
      <c r="E2237" s="68" t="str">
        <f>IFERROR(VLOOKUP($B2237,APガラス性能一覧!$A$2:$M$6097,4,0),"")</f>
        <v/>
      </c>
      <c r="F2237" s="68" t="str">
        <f>IFERROR(VLOOKUP($B2237,APガラス性能一覧!$A$2:$M$6097,5,0),"")</f>
        <v/>
      </c>
      <c r="G2237" s="68" t="str">
        <f>IFERROR(VLOOKUP($B2237,APガラス性能一覧!$A$2:$M$6097,6,0),"")</f>
        <v/>
      </c>
      <c r="H2237" s="68" t="str">
        <f>IFERROR(VLOOKUP($B2237,APガラス性能一覧!$A$2:$M$6097,7,0),"")</f>
        <v/>
      </c>
      <c r="I2237" s="68" t="str">
        <f>IFERROR(VLOOKUP($B2237,APガラス性能一覧!$A$2:$M$6097,8,0),"")</f>
        <v/>
      </c>
      <c r="J2237" s="68" t="str">
        <f>IFERROR(VLOOKUP($B2237,APガラス性能一覧!$A$2:$M$6097,9,0),"")</f>
        <v/>
      </c>
      <c r="K2237" s="68" t="str">
        <f>IFERROR(VLOOKUP($B2237,APガラス性能一覧!$A$2:$M$6097,10,0),"")</f>
        <v/>
      </c>
      <c r="L2237" s="68" t="str">
        <f>IFERROR(VLOOKUP($B2237,APガラス性能一覧!$A$2:$M$6097,11,0),"")</f>
        <v/>
      </c>
      <c r="M2237" s="68" t="str">
        <f>IFERROR(VLOOKUP($B2237,APガラス性能一覧!$A$2:$M$6097,12,0),"")</f>
        <v/>
      </c>
      <c r="N2237" s="68" t="str">
        <f>IFERROR(VLOOKUP($B2237,APガラス性能一覧!$A$2:$M$6097,13,0),"")</f>
        <v/>
      </c>
    </row>
    <row r="2238" spans="2:14" x14ac:dyDescent="0.4">
      <c r="B2238" s="68" t="str">
        <f>IF($D$2="","",IF($E$2=0.65,IFERROR(IF(INDEX(APガラス性能一覧!A:A,MATCH(ROW(B2232),APガラス性能一覧!$O:$O,0))="","",INDEX(APガラス性能一覧!A:A,MATCH(ROW(B2232),APガラス性能一覧!$O:$O,0))),""),IFERROR(IF(INDEX(APガラス性能一覧!A:A,MATCH(ROW(B2232),APガラス性能一覧!$N:$N,0))="","",INDEX(APガラス性能一覧!A:A,MATCH(ROW(B2232),APガラス性能一覧!$N:$N,0))),"")))</f>
        <v/>
      </c>
      <c r="C2238" s="68" t="str">
        <f>IFERROR(VLOOKUP($B2238,APガラス性能一覧!$A$2:$M$6097,2,0),"")</f>
        <v/>
      </c>
      <c r="D2238" s="68" t="str">
        <f>IFERROR(VLOOKUP($B2238,APガラス性能一覧!$A$2:$M$6097,3,0),"")</f>
        <v/>
      </c>
      <c r="E2238" s="68" t="str">
        <f>IFERROR(VLOOKUP($B2238,APガラス性能一覧!$A$2:$M$6097,4,0),"")</f>
        <v/>
      </c>
      <c r="F2238" s="68" t="str">
        <f>IFERROR(VLOOKUP($B2238,APガラス性能一覧!$A$2:$M$6097,5,0),"")</f>
        <v/>
      </c>
      <c r="G2238" s="68" t="str">
        <f>IFERROR(VLOOKUP($B2238,APガラス性能一覧!$A$2:$M$6097,6,0),"")</f>
        <v/>
      </c>
      <c r="H2238" s="68" t="str">
        <f>IFERROR(VLOOKUP($B2238,APガラス性能一覧!$A$2:$M$6097,7,0),"")</f>
        <v/>
      </c>
      <c r="I2238" s="68" t="str">
        <f>IFERROR(VLOOKUP($B2238,APガラス性能一覧!$A$2:$M$6097,8,0),"")</f>
        <v/>
      </c>
      <c r="J2238" s="68" t="str">
        <f>IFERROR(VLOOKUP($B2238,APガラス性能一覧!$A$2:$M$6097,9,0),"")</f>
        <v/>
      </c>
      <c r="K2238" s="68" t="str">
        <f>IFERROR(VLOOKUP($B2238,APガラス性能一覧!$A$2:$M$6097,10,0),"")</f>
        <v/>
      </c>
      <c r="L2238" s="68" t="str">
        <f>IFERROR(VLOOKUP($B2238,APガラス性能一覧!$A$2:$M$6097,11,0),"")</f>
        <v/>
      </c>
      <c r="M2238" s="68" t="str">
        <f>IFERROR(VLOOKUP($B2238,APガラス性能一覧!$A$2:$M$6097,12,0),"")</f>
        <v/>
      </c>
      <c r="N2238" s="68" t="str">
        <f>IFERROR(VLOOKUP($B2238,APガラス性能一覧!$A$2:$M$6097,13,0),"")</f>
        <v/>
      </c>
    </row>
    <row r="2239" spans="2:14" x14ac:dyDescent="0.4">
      <c r="B2239" s="68" t="str">
        <f>IF($D$2="","",IF($E$2=0.65,IFERROR(IF(INDEX(APガラス性能一覧!A:A,MATCH(ROW(B2233),APガラス性能一覧!$O:$O,0))="","",INDEX(APガラス性能一覧!A:A,MATCH(ROW(B2233),APガラス性能一覧!$O:$O,0))),""),IFERROR(IF(INDEX(APガラス性能一覧!A:A,MATCH(ROW(B2233),APガラス性能一覧!$N:$N,0))="","",INDEX(APガラス性能一覧!A:A,MATCH(ROW(B2233),APガラス性能一覧!$N:$N,0))),"")))</f>
        <v/>
      </c>
      <c r="C2239" s="68" t="str">
        <f>IFERROR(VLOOKUP($B2239,APガラス性能一覧!$A$2:$M$6097,2,0),"")</f>
        <v/>
      </c>
      <c r="D2239" s="68" t="str">
        <f>IFERROR(VLOOKUP($B2239,APガラス性能一覧!$A$2:$M$6097,3,0),"")</f>
        <v/>
      </c>
      <c r="E2239" s="68" t="str">
        <f>IFERROR(VLOOKUP($B2239,APガラス性能一覧!$A$2:$M$6097,4,0),"")</f>
        <v/>
      </c>
      <c r="F2239" s="68" t="str">
        <f>IFERROR(VLOOKUP($B2239,APガラス性能一覧!$A$2:$M$6097,5,0),"")</f>
        <v/>
      </c>
      <c r="G2239" s="68" t="str">
        <f>IFERROR(VLOOKUP($B2239,APガラス性能一覧!$A$2:$M$6097,6,0),"")</f>
        <v/>
      </c>
      <c r="H2239" s="68" t="str">
        <f>IFERROR(VLOOKUP($B2239,APガラス性能一覧!$A$2:$M$6097,7,0),"")</f>
        <v/>
      </c>
      <c r="I2239" s="68" t="str">
        <f>IFERROR(VLOOKUP($B2239,APガラス性能一覧!$A$2:$M$6097,8,0),"")</f>
        <v/>
      </c>
      <c r="J2239" s="68" t="str">
        <f>IFERROR(VLOOKUP($B2239,APガラス性能一覧!$A$2:$M$6097,9,0),"")</f>
        <v/>
      </c>
      <c r="K2239" s="68" t="str">
        <f>IFERROR(VLOOKUP($B2239,APガラス性能一覧!$A$2:$M$6097,10,0),"")</f>
        <v/>
      </c>
      <c r="L2239" s="68" t="str">
        <f>IFERROR(VLOOKUP($B2239,APガラス性能一覧!$A$2:$M$6097,11,0),"")</f>
        <v/>
      </c>
      <c r="M2239" s="68" t="str">
        <f>IFERROR(VLOOKUP($B2239,APガラス性能一覧!$A$2:$M$6097,12,0),"")</f>
        <v/>
      </c>
      <c r="N2239" s="68" t="str">
        <f>IFERROR(VLOOKUP($B2239,APガラス性能一覧!$A$2:$M$6097,13,0),"")</f>
        <v/>
      </c>
    </row>
    <row r="2240" spans="2:14" x14ac:dyDescent="0.4">
      <c r="B2240" s="68" t="str">
        <f>IF($D$2="","",IF($E$2=0.65,IFERROR(IF(INDEX(APガラス性能一覧!A:A,MATCH(ROW(B2234),APガラス性能一覧!$O:$O,0))="","",INDEX(APガラス性能一覧!A:A,MATCH(ROW(B2234),APガラス性能一覧!$O:$O,0))),""),IFERROR(IF(INDEX(APガラス性能一覧!A:A,MATCH(ROW(B2234),APガラス性能一覧!$N:$N,0))="","",INDEX(APガラス性能一覧!A:A,MATCH(ROW(B2234),APガラス性能一覧!$N:$N,0))),"")))</f>
        <v/>
      </c>
      <c r="C2240" s="68" t="str">
        <f>IFERROR(VLOOKUP($B2240,APガラス性能一覧!$A$2:$M$6097,2,0),"")</f>
        <v/>
      </c>
      <c r="D2240" s="68" t="str">
        <f>IFERROR(VLOOKUP($B2240,APガラス性能一覧!$A$2:$M$6097,3,0),"")</f>
        <v/>
      </c>
      <c r="E2240" s="68" t="str">
        <f>IFERROR(VLOOKUP($B2240,APガラス性能一覧!$A$2:$M$6097,4,0),"")</f>
        <v/>
      </c>
      <c r="F2240" s="68" t="str">
        <f>IFERROR(VLOOKUP($B2240,APガラス性能一覧!$A$2:$M$6097,5,0),"")</f>
        <v/>
      </c>
      <c r="G2240" s="68" t="str">
        <f>IFERROR(VLOOKUP($B2240,APガラス性能一覧!$A$2:$M$6097,6,0),"")</f>
        <v/>
      </c>
      <c r="H2240" s="68" t="str">
        <f>IFERROR(VLOOKUP($B2240,APガラス性能一覧!$A$2:$M$6097,7,0),"")</f>
        <v/>
      </c>
      <c r="I2240" s="68" t="str">
        <f>IFERROR(VLOOKUP($B2240,APガラス性能一覧!$A$2:$M$6097,8,0),"")</f>
        <v/>
      </c>
      <c r="J2240" s="68" t="str">
        <f>IFERROR(VLOOKUP($B2240,APガラス性能一覧!$A$2:$M$6097,9,0),"")</f>
        <v/>
      </c>
      <c r="K2240" s="68" t="str">
        <f>IFERROR(VLOOKUP($B2240,APガラス性能一覧!$A$2:$M$6097,10,0),"")</f>
        <v/>
      </c>
      <c r="L2240" s="68" t="str">
        <f>IFERROR(VLOOKUP($B2240,APガラス性能一覧!$A$2:$M$6097,11,0),"")</f>
        <v/>
      </c>
      <c r="M2240" s="68" t="str">
        <f>IFERROR(VLOOKUP($B2240,APガラス性能一覧!$A$2:$M$6097,12,0),"")</f>
        <v/>
      </c>
      <c r="N2240" s="68" t="str">
        <f>IFERROR(VLOOKUP($B2240,APガラス性能一覧!$A$2:$M$6097,13,0),"")</f>
        <v/>
      </c>
    </row>
    <row r="2241" spans="2:14" x14ac:dyDescent="0.4">
      <c r="B2241" s="68" t="str">
        <f>IF($D$2="","",IF($E$2=0.65,IFERROR(IF(INDEX(APガラス性能一覧!A:A,MATCH(ROW(B2235),APガラス性能一覧!$O:$O,0))="","",INDEX(APガラス性能一覧!A:A,MATCH(ROW(B2235),APガラス性能一覧!$O:$O,0))),""),IFERROR(IF(INDEX(APガラス性能一覧!A:A,MATCH(ROW(B2235),APガラス性能一覧!$N:$N,0))="","",INDEX(APガラス性能一覧!A:A,MATCH(ROW(B2235),APガラス性能一覧!$N:$N,0))),"")))</f>
        <v/>
      </c>
      <c r="C2241" s="68" t="str">
        <f>IFERROR(VLOOKUP($B2241,APガラス性能一覧!$A$2:$M$6097,2,0),"")</f>
        <v/>
      </c>
      <c r="D2241" s="68" t="str">
        <f>IFERROR(VLOOKUP($B2241,APガラス性能一覧!$A$2:$M$6097,3,0),"")</f>
        <v/>
      </c>
      <c r="E2241" s="68" t="str">
        <f>IFERROR(VLOOKUP($B2241,APガラス性能一覧!$A$2:$M$6097,4,0),"")</f>
        <v/>
      </c>
      <c r="F2241" s="68" t="str">
        <f>IFERROR(VLOOKUP($B2241,APガラス性能一覧!$A$2:$M$6097,5,0),"")</f>
        <v/>
      </c>
      <c r="G2241" s="68" t="str">
        <f>IFERROR(VLOOKUP($B2241,APガラス性能一覧!$A$2:$M$6097,6,0),"")</f>
        <v/>
      </c>
      <c r="H2241" s="68" t="str">
        <f>IFERROR(VLOOKUP($B2241,APガラス性能一覧!$A$2:$M$6097,7,0),"")</f>
        <v/>
      </c>
      <c r="I2241" s="68" t="str">
        <f>IFERROR(VLOOKUP($B2241,APガラス性能一覧!$A$2:$M$6097,8,0),"")</f>
        <v/>
      </c>
      <c r="J2241" s="68" t="str">
        <f>IFERROR(VLOOKUP($B2241,APガラス性能一覧!$A$2:$M$6097,9,0),"")</f>
        <v/>
      </c>
      <c r="K2241" s="68" t="str">
        <f>IFERROR(VLOOKUP($B2241,APガラス性能一覧!$A$2:$M$6097,10,0),"")</f>
        <v/>
      </c>
      <c r="L2241" s="68" t="str">
        <f>IFERROR(VLOOKUP($B2241,APガラス性能一覧!$A$2:$M$6097,11,0),"")</f>
        <v/>
      </c>
      <c r="M2241" s="68" t="str">
        <f>IFERROR(VLOOKUP($B2241,APガラス性能一覧!$A$2:$M$6097,12,0),"")</f>
        <v/>
      </c>
      <c r="N2241" s="68" t="str">
        <f>IFERROR(VLOOKUP($B2241,APガラス性能一覧!$A$2:$M$6097,13,0),"")</f>
        <v/>
      </c>
    </row>
    <row r="2242" spans="2:14" x14ac:dyDescent="0.4">
      <c r="B2242" s="68" t="str">
        <f>IF($D$2="","",IF($E$2=0.65,IFERROR(IF(INDEX(APガラス性能一覧!A:A,MATCH(ROW(B2236),APガラス性能一覧!$O:$O,0))="","",INDEX(APガラス性能一覧!A:A,MATCH(ROW(B2236),APガラス性能一覧!$O:$O,0))),""),IFERROR(IF(INDEX(APガラス性能一覧!A:A,MATCH(ROW(B2236),APガラス性能一覧!$N:$N,0))="","",INDEX(APガラス性能一覧!A:A,MATCH(ROW(B2236),APガラス性能一覧!$N:$N,0))),"")))</f>
        <v/>
      </c>
      <c r="C2242" s="68" t="str">
        <f>IFERROR(VLOOKUP($B2242,APガラス性能一覧!$A$2:$M$6097,2,0),"")</f>
        <v/>
      </c>
      <c r="D2242" s="68" t="str">
        <f>IFERROR(VLOOKUP($B2242,APガラス性能一覧!$A$2:$M$6097,3,0),"")</f>
        <v/>
      </c>
      <c r="E2242" s="68" t="str">
        <f>IFERROR(VLOOKUP($B2242,APガラス性能一覧!$A$2:$M$6097,4,0),"")</f>
        <v/>
      </c>
      <c r="F2242" s="68" t="str">
        <f>IFERROR(VLOOKUP($B2242,APガラス性能一覧!$A$2:$M$6097,5,0),"")</f>
        <v/>
      </c>
      <c r="G2242" s="68" t="str">
        <f>IFERROR(VLOOKUP($B2242,APガラス性能一覧!$A$2:$M$6097,6,0),"")</f>
        <v/>
      </c>
      <c r="H2242" s="68" t="str">
        <f>IFERROR(VLOOKUP($B2242,APガラス性能一覧!$A$2:$M$6097,7,0),"")</f>
        <v/>
      </c>
      <c r="I2242" s="68" t="str">
        <f>IFERROR(VLOOKUP($B2242,APガラス性能一覧!$A$2:$M$6097,8,0),"")</f>
        <v/>
      </c>
      <c r="J2242" s="68" t="str">
        <f>IFERROR(VLOOKUP($B2242,APガラス性能一覧!$A$2:$M$6097,9,0),"")</f>
        <v/>
      </c>
      <c r="K2242" s="68" t="str">
        <f>IFERROR(VLOOKUP($B2242,APガラス性能一覧!$A$2:$M$6097,10,0),"")</f>
        <v/>
      </c>
      <c r="L2242" s="68" t="str">
        <f>IFERROR(VLOOKUP($B2242,APガラス性能一覧!$A$2:$M$6097,11,0),"")</f>
        <v/>
      </c>
      <c r="M2242" s="68" t="str">
        <f>IFERROR(VLOOKUP($B2242,APガラス性能一覧!$A$2:$M$6097,12,0),"")</f>
        <v/>
      </c>
      <c r="N2242" s="68" t="str">
        <f>IFERROR(VLOOKUP($B2242,APガラス性能一覧!$A$2:$M$6097,13,0),"")</f>
        <v/>
      </c>
    </row>
    <row r="2243" spans="2:14" x14ac:dyDescent="0.4">
      <c r="B2243" s="68" t="str">
        <f>IF($D$2="","",IF($E$2=0.65,IFERROR(IF(INDEX(APガラス性能一覧!A:A,MATCH(ROW(B2237),APガラス性能一覧!$O:$O,0))="","",INDEX(APガラス性能一覧!A:A,MATCH(ROW(B2237),APガラス性能一覧!$O:$O,0))),""),IFERROR(IF(INDEX(APガラス性能一覧!A:A,MATCH(ROW(B2237),APガラス性能一覧!$N:$N,0))="","",INDEX(APガラス性能一覧!A:A,MATCH(ROW(B2237),APガラス性能一覧!$N:$N,0))),"")))</f>
        <v/>
      </c>
      <c r="C2243" s="68" t="str">
        <f>IFERROR(VLOOKUP($B2243,APガラス性能一覧!$A$2:$M$6097,2,0),"")</f>
        <v/>
      </c>
      <c r="D2243" s="68" t="str">
        <f>IFERROR(VLOOKUP($B2243,APガラス性能一覧!$A$2:$M$6097,3,0),"")</f>
        <v/>
      </c>
      <c r="E2243" s="68" t="str">
        <f>IFERROR(VLOOKUP($B2243,APガラス性能一覧!$A$2:$M$6097,4,0),"")</f>
        <v/>
      </c>
      <c r="F2243" s="68" t="str">
        <f>IFERROR(VLOOKUP($B2243,APガラス性能一覧!$A$2:$M$6097,5,0),"")</f>
        <v/>
      </c>
      <c r="G2243" s="68" t="str">
        <f>IFERROR(VLOOKUP($B2243,APガラス性能一覧!$A$2:$M$6097,6,0),"")</f>
        <v/>
      </c>
      <c r="H2243" s="68" t="str">
        <f>IFERROR(VLOOKUP($B2243,APガラス性能一覧!$A$2:$M$6097,7,0),"")</f>
        <v/>
      </c>
      <c r="I2243" s="68" t="str">
        <f>IFERROR(VLOOKUP($B2243,APガラス性能一覧!$A$2:$M$6097,8,0),"")</f>
        <v/>
      </c>
      <c r="J2243" s="68" t="str">
        <f>IFERROR(VLOOKUP($B2243,APガラス性能一覧!$A$2:$M$6097,9,0),"")</f>
        <v/>
      </c>
      <c r="K2243" s="68" t="str">
        <f>IFERROR(VLOOKUP($B2243,APガラス性能一覧!$A$2:$M$6097,10,0),"")</f>
        <v/>
      </c>
      <c r="L2243" s="68" t="str">
        <f>IFERROR(VLOOKUP($B2243,APガラス性能一覧!$A$2:$M$6097,11,0),"")</f>
        <v/>
      </c>
      <c r="M2243" s="68" t="str">
        <f>IFERROR(VLOOKUP($B2243,APガラス性能一覧!$A$2:$M$6097,12,0),"")</f>
        <v/>
      </c>
      <c r="N2243" s="68" t="str">
        <f>IFERROR(VLOOKUP($B2243,APガラス性能一覧!$A$2:$M$6097,13,0),"")</f>
        <v/>
      </c>
    </row>
    <row r="2244" spans="2:14" x14ac:dyDescent="0.4">
      <c r="B2244" s="68" t="str">
        <f>IF($D$2="","",IF($E$2=0.65,IFERROR(IF(INDEX(APガラス性能一覧!A:A,MATCH(ROW(B2238),APガラス性能一覧!$O:$O,0))="","",INDEX(APガラス性能一覧!A:A,MATCH(ROW(B2238),APガラス性能一覧!$O:$O,0))),""),IFERROR(IF(INDEX(APガラス性能一覧!A:A,MATCH(ROW(B2238),APガラス性能一覧!$N:$N,0))="","",INDEX(APガラス性能一覧!A:A,MATCH(ROW(B2238),APガラス性能一覧!$N:$N,0))),"")))</f>
        <v/>
      </c>
      <c r="C2244" s="68" t="str">
        <f>IFERROR(VLOOKUP($B2244,APガラス性能一覧!$A$2:$M$6097,2,0),"")</f>
        <v/>
      </c>
      <c r="D2244" s="68" t="str">
        <f>IFERROR(VLOOKUP($B2244,APガラス性能一覧!$A$2:$M$6097,3,0),"")</f>
        <v/>
      </c>
      <c r="E2244" s="68" t="str">
        <f>IFERROR(VLOOKUP($B2244,APガラス性能一覧!$A$2:$M$6097,4,0),"")</f>
        <v/>
      </c>
      <c r="F2244" s="68" t="str">
        <f>IFERROR(VLOOKUP($B2244,APガラス性能一覧!$A$2:$M$6097,5,0),"")</f>
        <v/>
      </c>
      <c r="G2244" s="68" t="str">
        <f>IFERROR(VLOOKUP($B2244,APガラス性能一覧!$A$2:$M$6097,6,0),"")</f>
        <v/>
      </c>
      <c r="H2244" s="68" t="str">
        <f>IFERROR(VLOOKUP($B2244,APガラス性能一覧!$A$2:$M$6097,7,0),"")</f>
        <v/>
      </c>
      <c r="I2244" s="68" t="str">
        <f>IFERROR(VLOOKUP($B2244,APガラス性能一覧!$A$2:$M$6097,8,0),"")</f>
        <v/>
      </c>
      <c r="J2244" s="68" t="str">
        <f>IFERROR(VLOOKUP($B2244,APガラス性能一覧!$A$2:$M$6097,9,0),"")</f>
        <v/>
      </c>
      <c r="K2244" s="68" t="str">
        <f>IFERROR(VLOOKUP($B2244,APガラス性能一覧!$A$2:$M$6097,10,0),"")</f>
        <v/>
      </c>
      <c r="L2244" s="68" t="str">
        <f>IFERROR(VLOOKUP($B2244,APガラス性能一覧!$A$2:$M$6097,11,0),"")</f>
        <v/>
      </c>
      <c r="M2244" s="68" t="str">
        <f>IFERROR(VLOOKUP($B2244,APガラス性能一覧!$A$2:$M$6097,12,0),"")</f>
        <v/>
      </c>
      <c r="N2244" s="68" t="str">
        <f>IFERROR(VLOOKUP($B2244,APガラス性能一覧!$A$2:$M$6097,13,0),"")</f>
        <v/>
      </c>
    </row>
    <row r="2245" spans="2:14" x14ac:dyDescent="0.4">
      <c r="B2245" s="68" t="str">
        <f>IF($D$2="","",IF($E$2=0.65,IFERROR(IF(INDEX(APガラス性能一覧!A:A,MATCH(ROW(B2239),APガラス性能一覧!$O:$O,0))="","",INDEX(APガラス性能一覧!A:A,MATCH(ROW(B2239),APガラス性能一覧!$O:$O,0))),""),IFERROR(IF(INDEX(APガラス性能一覧!A:A,MATCH(ROW(B2239),APガラス性能一覧!$N:$N,0))="","",INDEX(APガラス性能一覧!A:A,MATCH(ROW(B2239),APガラス性能一覧!$N:$N,0))),"")))</f>
        <v/>
      </c>
      <c r="C2245" s="68" t="str">
        <f>IFERROR(VLOOKUP($B2245,APガラス性能一覧!$A$2:$M$6097,2,0),"")</f>
        <v/>
      </c>
      <c r="D2245" s="68" t="str">
        <f>IFERROR(VLOOKUP($B2245,APガラス性能一覧!$A$2:$M$6097,3,0),"")</f>
        <v/>
      </c>
      <c r="E2245" s="68" t="str">
        <f>IFERROR(VLOOKUP($B2245,APガラス性能一覧!$A$2:$M$6097,4,0),"")</f>
        <v/>
      </c>
      <c r="F2245" s="68" t="str">
        <f>IFERROR(VLOOKUP($B2245,APガラス性能一覧!$A$2:$M$6097,5,0),"")</f>
        <v/>
      </c>
      <c r="G2245" s="68" t="str">
        <f>IFERROR(VLOOKUP($B2245,APガラス性能一覧!$A$2:$M$6097,6,0),"")</f>
        <v/>
      </c>
      <c r="H2245" s="68" t="str">
        <f>IFERROR(VLOOKUP($B2245,APガラス性能一覧!$A$2:$M$6097,7,0),"")</f>
        <v/>
      </c>
      <c r="I2245" s="68" t="str">
        <f>IFERROR(VLOOKUP($B2245,APガラス性能一覧!$A$2:$M$6097,8,0),"")</f>
        <v/>
      </c>
      <c r="J2245" s="68" t="str">
        <f>IFERROR(VLOOKUP($B2245,APガラス性能一覧!$A$2:$M$6097,9,0),"")</f>
        <v/>
      </c>
      <c r="K2245" s="68" t="str">
        <f>IFERROR(VLOOKUP($B2245,APガラス性能一覧!$A$2:$M$6097,10,0),"")</f>
        <v/>
      </c>
      <c r="L2245" s="68" t="str">
        <f>IFERROR(VLOOKUP($B2245,APガラス性能一覧!$A$2:$M$6097,11,0),"")</f>
        <v/>
      </c>
      <c r="M2245" s="68" t="str">
        <f>IFERROR(VLOOKUP($B2245,APガラス性能一覧!$A$2:$M$6097,12,0),"")</f>
        <v/>
      </c>
      <c r="N2245" s="68" t="str">
        <f>IFERROR(VLOOKUP($B2245,APガラス性能一覧!$A$2:$M$6097,13,0),"")</f>
        <v/>
      </c>
    </row>
    <row r="2246" spans="2:14" x14ac:dyDescent="0.4">
      <c r="B2246" s="68" t="str">
        <f>IF($D$2="","",IF($E$2=0.65,IFERROR(IF(INDEX(APガラス性能一覧!A:A,MATCH(ROW(B2240),APガラス性能一覧!$O:$O,0))="","",INDEX(APガラス性能一覧!A:A,MATCH(ROW(B2240),APガラス性能一覧!$O:$O,0))),""),IFERROR(IF(INDEX(APガラス性能一覧!A:A,MATCH(ROW(B2240),APガラス性能一覧!$N:$N,0))="","",INDEX(APガラス性能一覧!A:A,MATCH(ROW(B2240),APガラス性能一覧!$N:$N,0))),"")))</f>
        <v/>
      </c>
      <c r="C2246" s="68" t="str">
        <f>IFERROR(VLOOKUP($B2246,APガラス性能一覧!$A$2:$M$6097,2,0),"")</f>
        <v/>
      </c>
      <c r="D2246" s="68" t="str">
        <f>IFERROR(VLOOKUP($B2246,APガラス性能一覧!$A$2:$M$6097,3,0),"")</f>
        <v/>
      </c>
      <c r="E2246" s="68" t="str">
        <f>IFERROR(VLOOKUP($B2246,APガラス性能一覧!$A$2:$M$6097,4,0),"")</f>
        <v/>
      </c>
      <c r="F2246" s="68" t="str">
        <f>IFERROR(VLOOKUP($B2246,APガラス性能一覧!$A$2:$M$6097,5,0),"")</f>
        <v/>
      </c>
      <c r="G2246" s="68" t="str">
        <f>IFERROR(VLOOKUP($B2246,APガラス性能一覧!$A$2:$M$6097,6,0),"")</f>
        <v/>
      </c>
      <c r="H2246" s="68" t="str">
        <f>IFERROR(VLOOKUP($B2246,APガラス性能一覧!$A$2:$M$6097,7,0),"")</f>
        <v/>
      </c>
      <c r="I2246" s="68" t="str">
        <f>IFERROR(VLOOKUP($B2246,APガラス性能一覧!$A$2:$M$6097,8,0),"")</f>
        <v/>
      </c>
      <c r="J2246" s="68" t="str">
        <f>IFERROR(VLOOKUP($B2246,APガラス性能一覧!$A$2:$M$6097,9,0),"")</f>
        <v/>
      </c>
      <c r="K2246" s="68" t="str">
        <f>IFERROR(VLOOKUP($B2246,APガラス性能一覧!$A$2:$M$6097,10,0),"")</f>
        <v/>
      </c>
      <c r="L2246" s="68" t="str">
        <f>IFERROR(VLOOKUP($B2246,APガラス性能一覧!$A$2:$M$6097,11,0),"")</f>
        <v/>
      </c>
      <c r="M2246" s="68" t="str">
        <f>IFERROR(VLOOKUP($B2246,APガラス性能一覧!$A$2:$M$6097,12,0),"")</f>
        <v/>
      </c>
      <c r="N2246" s="68" t="str">
        <f>IFERROR(VLOOKUP($B2246,APガラス性能一覧!$A$2:$M$6097,13,0),"")</f>
        <v/>
      </c>
    </row>
    <row r="2247" spans="2:14" x14ac:dyDescent="0.4">
      <c r="B2247" s="68" t="str">
        <f>IF($D$2="","",IF($E$2=0.65,IFERROR(IF(INDEX(APガラス性能一覧!A:A,MATCH(ROW(B2241),APガラス性能一覧!$O:$O,0))="","",INDEX(APガラス性能一覧!A:A,MATCH(ROW(B2241),APガラス性能一覧!$O:$O,0))),""),IFERROR(IF(INDEX(APガラス性能一覧!A:A,MATCH(ROW(B2241),APガラス性能一覧!$N:$N,0))="","",INDEX(APガラス性能一覧!A:A,MATCH(ROW(B2241),APガラス性能一覧!$N:$N,0))),"")))</f>
        <v/>
      </c>
      <c r="C2247" s="68" t="str">
        <f>IFERROR(VLOOKUP($B2247,APガラス性能一覧!$A$2:$M$6097,2,0),"")</f>
        <v/>
      </c>
      <c r="D2247" s="68" t="str">
        <f>IFERROR(VLOOKUP($B2247,APガラス性能一覧!$A$2:$M$6097,3,0),"")</f>
        <v/>
      </c>
      <c r="E2247" s="68" t="str">
        <f>IFERROR(VLOOKUP($B2247,APガラス性能一覧!$A$2:$M$6097,4,0),"")</f>
        <v/>
      </c>
      <c r="F2247" s="68" t="str">
        <f>IFERROR(VLOOKUP($B2247,APガラス性能一覧!$A$2:$M$6097,5,0),"")</f>
        <v/>
      </c>
      <c r="G2247" s="68" t="str">
        <f>IFERROR(VLOOKUP($B2247,APガラス性能一覧!$A$2:$M$6097,6,0),"")</f>
        <v/>
      </c>
      <c r="H2247" s="68" t="str">
        <f>IFERROR(VLOOKUP($B2247,APガラス性能一覧!$A$2:$M$6097,7,0),"")</f>
        <v/>
      </c>
      <c r="I2247" s="68" t="str">
        <f>IFERROR(VLOOKUP($B2247,APガラス性能一覧!$A$2:$M$6097,8,0),"")</f>
        <v/>
      </c>
      <c r="J2247" s="68" t="str">
        <f>IFERROR(VLOOKUP($B2247,APガラス性能一覧!$A$2:$M$6097,9,0),"")</f>
        <v/>
      </c>
      <c r="K2247" s="68" t="str">
        <f>IFERROR(VLOOKUP($B2247,APガラス性能一覧!$A$2:$M$6097,10,0),"")</f>
        <v/>
      </c>
      <c r="L2247" s="68" t="str">
        <f>IFERROR(VLOOKUP($B2247,APガラス性能一覧!$A$2:$M$6097,11,0),"")</f>
        <v/>
      </c>
      <c r="M2247" s="68" t="str">
        <f>IFERROR(VLOOKUP($B2247,APガラス性能一覧!$A$2:$M$6097,12,0),"")</f>
        <v/>
      </c>
      <c r="N2247" s="68" t="str">
        <f>IFERROR(VLOOKUP($B2247,APガラス性能一覧!$A$2:$M$6097,13,0),"")</f>
        <v/>
      </c>
    </row>
    <row r="2248" spans="2:14" x14ac:dyDescent="0.4">
      <c r="B2248" s="68" t="str">
        <f>IF($D$2="","",IF($E$2=0.65,IFERROR(IF(INDEX(APガラス性能一覧!A:A,MATCH(ROW(B2242),APガラス性能一覧!$O:$O,0))="","",INDEX(APガラス性能一覧!A:A,MATCH(ROW(B2242),APガラス性能一覧!$O:$O,0))),""),IFERROR(IF(INDEX(APガラス性能一覧!A:A,MATCH(ROW(B2242),APガラス性能一覧!$N:$N,0))="","",INDEX(APガラス性能一覧!A:A,MATCH(ROW(B2242),APガラス性能一覧!$N:$N,0))),"")))</f>
        <v/>
      </c>
      <c r="C2248" s="68" t="str">
        <f>IFERROR(VLOOKUP($B2248,APガラス性能一覧!$A$2:$M$6097,2,0),"")</f>
        <v/>
      </c>
      <c r="D2248" s="68" t="str">
        <f>IFERROR(VLOOKUP($B2248,APガラス性能一覧!$A$2:$M$6097,3,0),"")</f>
        <v/>
      </c>
      <c r="E2248" s="68" t="str">
        <f>IFERROR(VLOOKUP($B2248,APガラス性能一覧!$A$2:$M$6097,4,0),"")</f>
        <v/>
      </c>
      <c r="F2248" s="68" t="str">
        <f>IFERROR(VLOOKUP($B2248,APガラス性能一覧!$A$2:$M$6097,5,0),"")</f>
        <v/>
      </c>
      <c r="G2248" s="68" t="str">
        <f>IFERROR(VLOOKUP($B2248,APガラス性能一覧!$A$2:$M$6097,6,0),"")</f>
        <v/>
      </c>
      <c r="H2248" s="68" t="str">
        <f>IFERROR(VLOOKUP($B2248,APガラス性能一覧!$A$2:$M$6097,7,0),"")</f>
        <v/>
      </c>
      <c r="I2248" s="68" t="str">
        <f>IFERROR(VLOOKUP($B2248,APガラス性能一覧!$A$2:$M$6097,8,0),"")</f>
        <v/>
      </c>
      <c r="J2248" s="68" t="str">
        <f>IFERROR(VLOOKUP($B2248,APガラス性能一覧!$A$2:$M$6097,9,0),"")</f>
        <v/>
      </c>
      <c r="K2248" s="68" t="str">
        <f>IFERROR(VLOOKUP($B2248,APガラス性能一覧!$A$2:$M$6097,10,0),"")</f>
        <v/>
      </c>
      <c r="L2248" s="68" t="str">
        <f>IFERROR(VLOOKUP($B2248,APガラス性能一覧!$A$2:$M$6097,11,0),"")</f>
        <v/>
      </c>
      <c r="M2248" s="68" t="str">
        <f>IFERROR(VLOOKUP($B2248,APガラス性能一覧!$A$2:$M$6097,12,0),"")</f>
        <v/>
      </c>
      <c r="N2248" s="68" t="str">
        <f>IFERROR(VLOOKUP($B2248,APガラス性能一覧!$A$2:$M$6097,13,0),"")</f>
        <v/>
      </c>
    </row>
    <row r="2249" spans="2:14" x14ac:dyDescent="0.4">
      <c r="B2249" s="68" t="str">
        <f>IF($D$2="","",IF($E$2=0.65,IFERROR(IF(INDEX(APガラス性能一覧!A:A,MATCH(ROW(B2243),APガラス性能一覧!$O:$O,0))="","",INDEX(APガラス性能一覧!A:A,MATCH(ROW(B2243),APガラス性能一覧!$O:$O,0))),""),IFERROR(IF(INDEX(APガラス性能一覧!A:A,MATCH(ROW(B2243),APガラス性能一覧!$N:$N,0))="","",INDEX(APガラス性能一覧!A:A,MATCH(ROW(B2243),APガラス性能一覧!$N:$N,0))),"")))</f>
        <v/>
      </c>
      <c r="C2249" s="68" t="str">
        <f>IFERROR(VLOOKUP($B2249,APガラス性能一覧!$A$2:$M$6097,2,0),"")</f>
        <v/>
      </c>
      <c r="D2249" s="68" t="str">
        <f>IFERROR(VLOOKUP($B2249,APガラス性能一覧!$A$2:$M$6097,3,0),"")</f>
        <v/>
      </c>
      <c r="E2249" s="68" t="str">
        <f>IFERROR(VLOOKUP($B2249,APガラス性能一覧!$A$2:$M$6097,4,0),"")</f>
        <v/>
      </c>
      <c r="F2249" s="68" t="str">
        <f>IFERROR(VLOOKUP($B2249,APガラス性能一覧!$A$2:$M$6097,5,0),"")</f>
        <v/>
      </c>
      <c r="G2249" s="68" t="str">
        <f>IFERROR(VLOOKUP($B2249,APガラス性能一覧!$A$2:$M$6097,6,0),"")</f>
        <v/>
      </c>
      <c r="H2249" s="68" t="str">
        <f>IFERROR(VLOOKUP($B2249,APガラス性能一覧!$A$2:$M$6097,7,0),"")</f>
        <v/>
      </c>
      <c r="I2249" s="68" t="str">
        <f>IFERROR(VLOOKUP($B2249,APガラス性能一覧!$A$2:$M$6097,8,0),"")</f>
        <v/>
      </c>
      <c r="J2249" s="68" t="str">
        <f>IFERROR(VLOOKUP($B2249,APガラス性能一覧!$A$2:$M$6097,9,0),"")</f>
        <v/>
      </c>
      <c r="K2249" s="68" t="str">
        <f>IFERROR(VLOOKUP($B2249,APガラス性能一覧!$A$2:$M$6097,10,0),"")</f>
        <v/>
      </c>
      <c r="L2249" s="68" t="str">
        <f>IFERROR(VLOOKUP($B2249,APガラス性能一覧!$A$2:$M$6097,11,0),"")</f>
        <v/>
      </c>
      <c r="M2249" s="68" t="str">
        <f>IFERROR(VLOOKUP($B2249,APガラス性能一覧!$A$2:$M$6097,12,0),"")</f>
        <v/>
      </c>
      <c r="N2249" s="68" t="str">
        <f>IFERROR(VLOOKUP($B2249,APガラス性能一覧!$A$2:$M$6097,13,0),"")</f>
        <v/>
      </c>
    </row>
    <row r="2250" spans="2:14" x14ac:dyDescent="0.4">
      <c r="B2250" s="68" t="str">
        <f>IF($D$2="","",IF($E$2=0.65,IFERROR(IF(INDEX(APガラス性能一覧!A:A,MATCH(ROW(B2244),APガラス性能一覧!$O:$O,0))="","",INDEX(APガラス性能一覧!A:A,MATCH(ROW(B2244),APガラス性能一覧!$O:$O,0))),""),IFERROR(IF(INDEX(APガラス性能一覧!A:A,MATCH(ROW(B2244),APガラス性能一覧!$N:$N,0))="","",INDEX(APガラス性能一覧!A:A,MATCH(ROW(B2244),APガラス性能一覧!$N:$N,0))),"")))</f>
        <v/>
      </c>
      <c r="C2250" s="68" t="str">
        <f>IFERROR(VLOOKUP($B2250,APガラス性能一覧!$A$2:$M$6097,2,0),"")</f>
        <v/>
      </c>
      <c r="D2250" s="68" t="str">
        <f>IFERROR(VLOOKUP($B2250,APガラス性能一覧!$A$2:$M$6097,3,0),"")</f>
        <v/>
      </c>
      <c r="E2250" s="68" t="str">
        <f>IFERROR(VLOOKUP($B2250,APガラス性能一覧!$A$2:$M$6097,4,0),"")</f>
        <v/>
      </c>
      <c r="F2250" s="68" t="str">
        <f>IFERROR(VLOOKUP($B2250,APガラス性能一覧!$A$2:$M$6097,5,0),"")</f>
        <v/>
      </c>
      <c r="G2250" s="68" t="str">
        <f>IFERROR(VLOOKUP($B2250,APガラス性能一覧!$A$2:$M$6097,6,0),"")</f>
        <v/>
      </c>
      <c r="H2250" s="68" t="str">
        <f>IFERROR(VLOOKUP($B2250,APガラス性能一覧!$A$2:$M$6097,7,0),"")</f>
        <v/>
      </c>
      <c r="I2250" s="68" t="str">
        <f>IFERROR(VLOOKUP($B2250,APガラス性能一覧!$A$2:$M$6097,8,0),"")</f>
        <v/>
      </c>
      <c r="J2250" s="68" t="str">
        <f>IFERROR(VLOOKUP($B2250,APガラス性能一覧!$A$2:$M$6097,9,0),"")</f>
        <v/>
      </c>
      <c r="K2250" s="68" t="str">
        <f>IFERROR(VLOOKUP($B2250,APガラス性能一覧!$A$2:$M$6097,10,0),"")</f>
        <v/>
      </c>
      <c r="L2250" s="68" t="str">
        <f>IFERROR(VLOOKUP($B2250,APガラス性能一覧!$A$2:$M$6097,11,0),"")</f>
        <v/>
      </c>
      <c r="M2250" s="68" t="str">
        <f>IFERROR(VLOOKUP($B2250,APガラス性能一覧!$A$2:$M$6097,12,0),"")</f>
        <v/>
      </c>
      <c r="N2250" s="68" t="str">
        <f>IFERROR(VLOOKUP($B2250,APガラス性能一覧!$A$2:$M$6097,13,0),"")</f>
        <v/>
      </c>
    </row>
    <row r="2251" spans="2:14" x14ac:dyDescent="0.4">
      <c r="B2251" s="68" t="str">
        <f>IF($D$2="","",IF($E$2=0.65,IFERROR(IF(INDEX(APガラス性能一覧!A:A,MATCH(ROW(B2245),APガラス性能一覧!$O:$O,0))="","",INDEX(APガラス性能一覧!A:A,MATCH(ROW(B2245),APガラス性能一覧!$O:$O,0))),""),IFERROR(IF(INDEX(APガラス性能一覧!A:A,MATCH(ROW(B2245),APガラス性能一覧!$N:$N,0))="","",INDEX(APガラス性能一覧!A:A,MATCH(ROW(B2245),APガラス性能一覧!$N:$N,0))),"")))</f>
        <v/>
      </c>
      <c r="C2251" s="68" t="str">
        <f>IFERROR(VLOOKUP($B2251,APガラス性能一覧!$A$2:$M$6097,2,0),"")</f>
        <v/>
      </c>
      <c r="D2251" s="68" t="str">
        <f>IFERROR(VLOOKUP($B2251,APガラス性能一覧!$A$2:$M$6097,3,0),"")</f>
        <v/>
      </c>
      <c r="E2251" s="68" t="str">
        <f>IFERROR(VLOOKUP($B2251,APガラス性能一覧!$A$2:$M$6097,4,0),"")</f>
        <v/>
      </c>
      <c r="F2251" s="68" t="str">
        <f>IFERROR(VLOOKUP($B2251,APガラス性能一覧!$A$2:$M$6097,5,0),"")</f>
        <v/>
      </c>
      <c r="G2251" s="68" t="str">
        <f>IFERROR(VLOOKUP($B2251,APガラス性能一覧!$A$2:$M$6097,6,0),"")</f>
        <v/>
      </c>
      <c r="H2251" s="68" t="str">
        <f>IFERROR(VLOOKUP($B2251,APガラス性能一覧!$A$2:$M$6097,7,0),"")</f>
        <v/>
      </c>
      <c r="I2251" s="68" t="str">
        <f>IFERROR(VLOOKUP($B2251,APガラス性能一覧!$A$2:$M$6097,8,0),"")</f>
        <v/>
      </c>
      <c r="J2251" s="68" t="str">
        <f>IFERROR(VLOOKUP($B2251,APガラス性能一覧!$A$2:$M$6097,9,0),"")</f>
        <v/>
      </c>
      <c r="K2251" s="68" t="str">
        <f>IFERROR(VLOOKUP($B2251,APガラス性能一覧!$A$2:$M$6097,10,0),"")</f>
        <v/>
      </c>
      <c r="L2251" s="68" t="str">
        <f>IFERROR(VLOOKUP($B2251,APガラス性能一覧!$A$2:$M$6097,11,0),"")</f>
        <v/>
      </c>
      <c r="M2251" s="68" t="str">
        <f>IFERROR(VLOOKUP($B2251,APガラス性能一覧!$A$2:$M$6097,12,0),"")</f>
        <v/>
      </c>
      <c r="N2251" s="68" t="str">
        <f>IFERROR(VLOOKUP($B2251,APガラス性能一覧!$A$2:$M$6097,13,0),"")</f>
        <v/>
      </c>
    </row>
    <row r="2252" spans="2:14" x14ac:dyDescent="0.4">
      <c r="B2252" s="68" t="str">
        <f>IF($D$2="","",IF($E$2=0.65,IFERROR(IF(INDEX(APガラス性能一覧!A:A,MATCH(ROW(B2246),APガラス性能一覧!$O:$O,0))="","",INDEX(APガラス性能一覧!A:A,MATCH(ROW(B2246),APガラス性能一覧!$O:$O,0))),""),IFERROR(IF(INDEX(APガラス性能一覧!A:A,MATCH(ROW(B2246),APガラス性能一覧!$N:$N,0))="","",INDEX(APガラス性能一覧!A:A,MATCH(ROW(B2246),APガラス性能一覧!$N:$N,0))),"")))</f>
        <v/>
      </c>
      <c r="C2252" s="68" t="str">
        <f>IFERROR(VLOOKUP($B2252,APガラス性能一覧!$A$2:$M$6097,2,0),"")</f>
        <v/>
      </c>
      <c r="D2252" s="68" t="str">
        <f>IFERROR(VLOOKUP($B2252,APガラス性能一覧!$A$2:$M$6097,3,0),"")</f>
        <v/>
      </c>
      <c r="E2252" s="68" t="str">
        <f>IFERROR(VLOOKUP($B2252,APガラス性能一覧!$A$2:$M$6097,4,0),"")</f>
        <v/>
      </c>
      <c r="F2252" s="68" t="str">
        <f>IFERROR(VLOOKUP($B2252,APガラス性能一覧!$A$2:$M$6097,5,0),"")</f>
        <v/>
      </c>
      <c r="G2252" s="68" t="str">
        <f>IFERROR(VLOOKUP($B2252,APガラス性能一覧!$A$2:$M$6097,6,0),"")</f>
        <v/>
      </c>
      <c r="H2252" s="68" t="str">
        <f>IFERROR(VLOOKUP($B2252,APガラス性能一覧!$A$2:$M$6097,7,0),"")</f>
        <v/>
      </c>
      <c r="I2252" s="68" t="str">
        <f>IFERROR(VLOOKUP($B2252,APガラス性能一覧!$A$2:$M$6097,8,0),"")</f>
        <v/>
      </c>
      <c r="J2252" s="68" t="str">
        <f>IFERROR(VLOOKUP($B2252,APガラス性能一覧!$A$2:$M$6097,9,0),"")</f>
        <v/>
      </c>
      <c r="K2252" s="68" t="str">
        <f>IFERROR(VLOOKUP($B2252,APガラス性能一覧!$A$2:$M$6097,10,0),"")</f>
        <v/>
      </c>
      <c r="L2252" s="68" t="str">
        <f>IFERROR(VLOOKUP($B2252,APガラス性能一覧!$A$2:$M$6097,11,0),"")</f>
        <v/>
      </c>
      <c r="M2252" s="68" t="str">
        <f>IFERROR(VLOOKUP($B2252,APガラス性能一覧!$A$2:$M$6097,12,0),"")</f>
        <v/>
      </c>
      <c r="N2252" s="68" t="str">
        <f>IFERROR(VLOOKUP($B2252,APガラス性能一覧!$A$2:$M$6097,13,0),"")</f>
        <v/>
      </c>
    </row>
    <row r="2253" spans="2:14" x14ac:dyDescent="0.4">
      <c r="B2253" s="68" t="str">
        <f>IF($D$2="","",IF($E$2=0.65,IFERROR(IF(INDEX(APガラス性能一覧!A:A,MATCH(ROW(B2247),APガラス性能一覧!$O:$O,0))="","",INDEX(APガラス性能一覧!A:A,MATCH(ROW(B2247),APガラス性能一覧!$O:$O,0))),""),IFERROR(IF(INDEX(APガラス性能一覧!A:A,MATCH(ROW(B2247),APガラス性能一覧!$N:$N,0))="","",INDEX(APガラス性能一覧!A:A,MATCH(ROW(B2247),APガラス性能一覧!$N:$N,0))),"")))</f>
        <v/>
      </c>
      <c r="C2253" s="68" t="str">
        <f>IFERROR(VLOOKUP($B2253,APガラス性能一覧!$A$2:$M$6097,2,0),"")</f>
        <v/>
      </c>
      <c r="D2253" s="68" t="str">
        <f>IFERROR(VLOOKUP($B2253,APガラス性能一覧!$A$2:$M$6097,3,0),"")</f>
        <v/>
      </c>
      <c r="E2253" s="68" t="str">
        <f>IFERROR(VLOOKUP($B2253,APガラス性能一覧!$A$2:$M$6097,4,0),"")</f>
        <v/>
      </c>
      <c r="F2253" s="68" t="str">
        <f>IFERROR(VLOOKUP($B2253,APガラス性能一覧!$A$2:$M$6097,5,0),"")</f>
        <v/>
      </c>
      <c r="G2253" s="68" t="str">
        <f>IFERROR(VLOOKUP($B2253,APガラス性能一覧!$A$2:$M$6097,6,0),"")</f>
        <v/>
      </c>
      <c r="H2253" s="68" t="str">
        <f>IFERROR(VLOOKUP($B2253,APガラス性能一覧!$A$2:$M$6097,7,0),"")</f>
        <v/>
      </c>
      <c r="I2253" s="68" t="str">
        <f>IFERROR(VLOOKUP($B2253,APガラス性能一覧!$A$2:$M$6097,8,0),"")</f>
        <v/>
      </c>
      <c r="J2253" s="68" t="str">
        <f>IFERROR(VLOOKUP($B2253,APガラス性能一覧!$A$2:$M$6097,9,0),"")</f>
        <v/>
      </c>
      <c r="K2253" s="68" t="str">
        <f>IFERROR(VLOOKUP($B2253,APガラス性能一覧!$A$2:$M$6097,10,0),"")</f>
        <v/>
      </c>
      <c r="L2253" s="68" t="str">
        <f>IFERROR(VLOOKUP($B2253,APガラス性能一覧!$A$2:$M$6097,11,0),"")</f>
        <v/>
      </c>
      <c r="M2253" s="68" t="str">
        <f>IFERROR(VLOOKUP($B2253,APガラス性能一覧!$A$2:$M$6097,12,0),"")</f>
        <v/>
      </c>
      <c r="N2253" s="68" t="str">
        <f>IFERROR(VLOOKUP($B2253,APガラス性能一覧!$A$2:$M$6097,13,0),"")</f>
        <v/>
      </c>
    </row>
    <row r="2254" spans="2:14" x14ac:dyDescent="0.4">
      <c r="B2254" s="68" t="str">
        <f>IF($D$2="","",IF($E$2=0.65,IFERROR(IF(INDEX(APガラス性能一覧!A:A,MATCH(ROW(B2248),APガラス性能一覧!$O:$O,0))="","",INDEX(APガラス性能一覧!A:A,MATCH(ROW(B2248),APガラス性能一覧!$O:$O,0))),""),IFERROR(IF(INDEX(APガラス性能一覧!A:A,MATCH(ROW(B2248),APガラス性能一覧!$N:$N,0))="","",INDEX(APガラス性能一覧!A:A,MATCH(ROW(B2248),APガラス性能一覧!$N:$N,0))),"")))</f>
        <v/>
      </c>
      <c r="C2254" s="68" t="str">
        <f>IFERROR(VLOOKUP($B2254,APガラス性能一覧!$A$2:$M$6097,2,0),"")</f>
        <v/>
      </c>
      <c r="D2254" s="68" t="str">
        <f>IFERROR(VLOOKUP($B2254,APガラス性能一覧!$A$2:$M$6097,3,0),"")</f>
        <v/>
      </c>
      <c r="E2254" s="68" t="str">
        <f>IFERROR(VLOOKUP($B2254,APガラス性能一覧!$A$2:$M$6097,4,0),"")</f>
        <v/>
      </c>
      <c r="F2254" s="68" t="str">
        <f>IFERROR(VLOOKUP($B2254,APガラス性能一覧!$A$2:$M$6097,5,0),"")</f>
        <v/>
      </c>
      <c r="G2254" s="68" t="str">
        <f>IFERROR(VLOOKUP($B2254,APガラス性能一覧!$A$2:$M$6097,6,0),"")</f>
        <v/>
      </c>
      <c r="H2254" s="68" t="str">
        <f>IFERROR(VLOOKUP($B2254,APガラス性能一覧!$A$2:$M$6097,7,0),"")</f>
        <v/>
      </c>
      <c r="I2254" s="68" t="str">
        <f>IFERROR(VLOOKUP($B2254,APガラス性能一覧!$A$2:$M$6097,8,0),"")</f>
        <v/>
      </c>
      <c r="J2254" s="68" t="str">
        <f>IFERROR(VLOOKUP($B2254,APガラス性能一覧!$A$2:$M$6097,9,0),"")</f>
        <v/>
      </c>
      <c r="K2254" s="68" t="str">
        <f>IFERROR(VLOOKUP($B2254,APガラス性能一覧!$A$2:$M$6097,10,0),"")</f>
        <v/>
      </c>
      <c r="L2254" s="68" t="str">
        <f>IFERROR(VLOOKUP($B2254,APガラス性能一覧!$A$2:$M$6097,11,0),"")</f>
        <v/>
      </c>
      <c r="M2254" s="68" t="str">
        <f>IFERROR(VLOOKUP($B2254,APガラス性能一覧!$A$2:$M$6097,12,0),"")</f>
        <v/>
      </c>
      <c r="N2254" s="68" t="str">
        <f>IFERROR(VLOOKUP($B2254,APガラス性能一覧!$A$2:$M$6097,13,0),"")</f>
        <v/>
      </c>
    </row>
    <row r="2255" spans="2:14" x14ac:dyDescent="0.4">
      <c r="B2255" s="68" t="str">
        <f>IF($D$2="","",IF($E$2=0.65,IFERROR(IF(INDEX(APガラス性能一覧!A:A,MATCH(ROW(B2249),APガラス性能一覧!$O:$O,0))="","",INDEX(APガラス性能一覧!A:A,MATCH(ROW(B2249),APガラス性能一覧!$O:$O,0))),""),IFERROR(IF(INDEX(APガラス性能一覧!A:A,MATCH(ROW(B2249),APガラス性能一覧!$N:$N,0))="","",INDEX(APガラス性能一覧!A:A,MATCH(ROW(B2249),APガラス性能一覧!$N:$N,0))),"")))</f>
        <v/>
      </c>
      <c r="C2255" s="68" t="str">
        <f>IFERROR(VLOOKUP($B2255,APガラス性能一覧!$A$2:$M$6097,2,0),"")</f>
        <v/>
      </c>
      <c r="D2255" s="68" t="str">
        <f>IFERROR(VLOOKUP($B2255,APガラス性能一覧!$A$2:$M$6097,3,0),"")</f>
        <v/>
      </c>
      <c r="E2255" s="68" t="str">
        <f>IFERROR(VLOOKUP($B2255,APガラス性能一覧!$A$2:$M$6097,4,0),"")</f>
        <v/>
      </c>
      <c r="F2255" s="68" t="str">
        <f>IFERROR(VLOOKUP($B2255,APガラス性能一覧!$A$2:$M$6097,5,0),"")</f>
        <v/>
      </c>
      <c r="G2255" s="68" t="str">
        <f>IFERROR(VLOOKUP($B2255,APガラス性能一覧!$A$2:$M$6097,6,0),"")</f>
        <v/>
      </c>
      <c r="H2255" s="68" t="str">
        <f>IFERROR(VLOOKUP($B2255,APガラス性能一覧!$A$2:$M$6097,7,0),"")</f>
        <v/>
      </c>
      <c r="I2255" s="68" t="str">
        <f>IFERROR(VLOOKUP($B2255,APガラス性能一覧!$A$2:$M$6097,8,0),"")</f>
        <v/>
      </c>
      <c r="J2255" s="68" t="str">
        <f>IFERROR(VLOOKUP($B2255,APガラス性能一覧!$A$2:$M$6097,9,0),"")</f>
        <v/>
      </c>
      <c r="K2255" s="68" t="str">
        <f>IFERROR(VLOOKUP($B2255,APガラス性能一覧!$A$2:$M$6097,10,0),"")</f>
        <v/>
      </c>
      <c r="L2255" s="68" t="str">
        <f>IFERROR(VLOOKUP($B2255,APガラス性能一覧!$A$2:$M$6097,11,0),"")</f>
        <v/>
      </c>
      <c r="M2255" s="68" t="str">
        <f>IFERROR(VLOOKUP($B2255,APガラス性能一覧!$A$2:$M$6097,12,0),"")</f>
        <v/>
      </c>
      <c r="N2255" s="68" t="str">
        <f>IFERROR(VLOOKUP($B2255,APガラス性能一覧!$A$2:$M$6097,13,0),"")</f>
        <v/>
      </c>
    </row>
    <row r="2256" spans="2:14" x14ac:dyDescent="0.4">
      <c r="B2256" s="68" t="str">
        <f>IF($D$2="","",IF($E$2=0.65,IFERROR(IF(INDEX(APガラス性能一覧!A:A,MATCH(ROW(B2250),APガラス性能一覧!$O:$O,0))="","",INDEX(APガラス性能一覧!A:A,MATCH(ROW(B2250),APガラス性能一覧!$O:$O,0))),""),IFERROR(IF(INDEX(APガラス性能一覧!A:A,MATCH(ROW(B2250),APガラス性能一覧!$N:$N,0))="","",INDEX(APガラス性能一覧!A:A,MATCH(ROW(B2250),APガラス性能一覧!$N:$N,0))),"")))</f>
        <v/>
      </c>
      <c r="C2256" s="68" t="str">
        <f>IFERROR(VLOOKUP($B2256,APガラス性能一覧!$A$2:$M$6097,2,0),"")</f>
        <v/>
      </c>
      <c r="D2256" s="68" t="str">
        <f>IFERROR(VLOOKUP($B2256,APガラス性能一覧!$A$2:$M$6097,3,0),"")</f>
        <v/>
      </c>
      <c r="E2256" s="68" t="str">
        <f>IFERROR(VLOOKUP($B2256,APガラス性能一覧!$A$2:$M$6097,4,0),"")</f>
        <v/>
      </c>
      <c r="F2256" s="68" t="str">
        <f>IFERROR(VLOOKUP($B2256,APガラス性能一覧!$A$2:$M$6097,5,0),"")</f>
        <v/>
      </c>
      <c r="G2256" s="68" t="str">
        <f>IFERROR(VLOOKUP($B2256,APガラス性能一覧!$A$2:$M$6097,6,0),"")</f>
        <v/>
      </c>
      <c r="H2256" s="68" t="str">
        <f>IFERROR(VLOOKUP($B2256,APガラス性能一覧!$A$2:$M$6097,7,0),"")</f>
        <v/>
      </c>
      <c r="I2256" s="68" t="str">
        <f>IFERROR(VLOOKUP($B2256,APガラス性能一覧!$A$2:$M$6097,8,0),"")</f>
        <v/>
      </c>
      <c r="J2256" s="68" t="str">
        <f>IFERROR(VLOOKUP($B2256,APガラス性能一覧!$A$2:$M$6097,9,0),"")</f>
        <v/>
      </c>
      <c r="K2256" s="68" t="str">
        <f>IFERROR(VLOOKUP($B2256,APガラス性能一覧!$A$2:$M$6097,10,0),"")</f>
        <v/>
      </c>
      <c r="L2256" s="68" t="str">
        <f>IFERROR(VLOOKUP($B2256,APガラス性能一覧!$A$2:$M$6097,11,0),"")</f>
        <v/>
      </c>
      <c r="M2256" s="68" t="str">
        <f>IFERROR(VLOOKUP($B2256,APガラス性能一覧!$A$2:$M$6097,12,0),"")</f>
        <v/>
      </c>
      <c r="N2256" s="68" t="str">
        <f>IFERROR(VLOOKUP($B2256,APガラス性能一覧!$A$2:$M$6097,13,0),"")</f>
        <v/>
      </c>
    </row>
    <row r="2257" spans="2:14" x14ac:dyDescent="0.4">
      <c r="B2257" s="68" t="str">
        <f>IF($D$2="","",IF($E$2=0.65,IFERROR(IF(INDEX(APガラス性能一覧!A:A,MATCH(ROW(B2251),APガラス性能一覧!$O:$O,0))="","",INDEX(APガラス性能一覧!A:A,MATCH(ROW(B2251),APガラス性能一覧!$O:$O,0))),""),IFERROR(IF(INDEX(APガラス性能一覧!A:A,MATCH(ROW(B2251),APガラス性能一覧!$N:$N,0))="","",INDEX(APガラス性能一覧!A:A,MATCH(ROW(B2251),APガラス性能一覧!$N:$N,0))),"")))</f>
        <v/>
      </c>
      <c r="C2257" s="68" t="str">
        <f>IFERROR(VLOOKUP($B2257,APガラス性能一覧!$A$2:$M$6097,2,0),"")</f>
        <v/>
      </c>
      <c r="D2257" s="68" t="str">
        <f>IFERROR(VLOOKUP($B2257,APガラス性能一覧!$A$2:$M$6097,3,0),"")</f>
        <v/>
      </c>
      <c r="E2257" s="68" t="str">
        <f>IFERROR(VLOOKUP($B2257,APガラス性能一覧!$A$2:$M$6097,4,0),"")</f>
        <v/>
      </c>
      <c r="F2257" s="68" t="str">
        <f>IFERROR(VLOOKUP($B2257,APガラス性能一覧!$A$2:$M$6097,5,0),"")</f>
        <v/>
      </c>
      <c r="G2257" s="68" t="str">
        <f>IFERROR(VLOOKUP($B2257,APガラス性能一覧!$A$2:$M$6097,6,0),"")</f>
        <v/>
      </c>
      <c r="H2257" s="68" t="str">
        <f>IFERROR(VLOOKUP($B2257,APガラス性能一覧!$A$2:$M$6097,7,0),"")</f>
        <v/>
      </c>
      <c r="I2257" s="68" t="str">
        <f>IFERROR(VLOOKUP($B2257,APガラス性能一覧!$A$2:$M$6097,8,0),"")</f>
        <v/>
      </c>
      <c r="J2257" s="68" t="str">
        <f>IFERROR(VLOOKUP($B2257,APガラス性能一覧!$A$2:$M$6097,9,0),"")</f>
        <v/>
      </c>
      <c r="K2257" s="68" t="str">
        <f>IFERROR(VLOOKUP($B2257,APガラス性能一覧!$A$2:$M$6097,10,0),"")</f>
        <v/>
      </c>
      <c r="L2257" s="68" t="str">
        <f>IFERROR(VLOOKUP($B2257,APガラス性能一覧!$A$2:$M$6097,11,0),"")</f>
        <v/>
      </c>
      <c r="M2257" s="68" t="str">
        <f>IFERROR(VLOOKUP($B2257,APガラス性能一覧!$A$2:$M$6097,12,0),"")</f>
        <v/>
      </c>
      <c r="N2257" s="68" t="str">
        <f>IFERROR(VLOOKUP($B2257,APガラス性能一覧!$A$2:$M$6097,13,0),"")</f>
        <v/>
      </c>
    </row>
    <row r="2258" spans="2:14" x14ac:dyDescent="0.4">
      <c r="B2258" s="68" t="str">
        <f>IF($D$2="","",IF($E$2=0.65,IFERROR(IF(INDEX(APガラス性能一覧!A:A,MATCH(ROW(B2252),APガラス性能一覧!$O:$O,0))="","",INDEX(APガラス性能一覧!A:A,MATCH(ROW(B2252),APガラス性能一覧!$O:$O,0))),""),IFERROR(IF(INDEX(APガラス性能一覧!A:A,MATCH(ROW(B2252),APガラス性能一覧!$N:$N,0))="","",INDEX(APガラス性能一覧!A:A,MATCH(ROW(B2252),APガラス性能一覧!$N:$N,0))),"")))</f>
        <v/>
      </c>
      <c r="C2258" s="68" t="str">
        <f>IFERROR(VLOOKUP($B2258,APガラス性能一覧!$A$2:$M$6097,2,0),"")</f>
        <v/>
      </c>
      <c r="D2258" s="68" t="str">
        <f>IFERROR(VLOOKUP($B2258,APガラス性能一覧!$A$2:$M$6097,3,0),"")</f>
        <v/>
      </c>
      <c r="E2258" s="68" t="str">
        <f>IFERROR(VLOOKUP($B2258,APガラス性能一覧!$A$2:$M$6097,4,0),"")</f>
        <v/>
      </c>
      <c r="F2258" s="68" t="str">
        <f>IFERROR(VLOOKUP($B2258,APガラス性能一覧!$A$2:$M$6097,5,0),"")</f>
        <v/>
      </c>
      <c r="G2258" s="68" t="str">
        <f>IFERROR(VLOOKUP($B2258,APガラス性能一覧!$A$2:$M$6097,6,0),"")</f>
        <v/>
      </c>
      <c r="H2258" s="68" t="str">
        <f>IFERROR(VLOOKUP($B2258,APガラス性能一覧!$A$2:$M$6097,7,0),"")</f>
        <v/>
      </c>
      <c r="I2258" s="68" t="str">
        <f>IFERROR(VLOOKUP($B2258,APガラス性能一覧!$A$2:$M$6097,8,0),"")</f>
        <v/>
      </c>
      <c r="J2258" s="68" t="str">
        <f>IFERROR(VLOOKUP($B2258,APガラス性能一覧!$A$2:$M$6097,9,0),"")</f>
        <v/>
      </c>
      <c r="K2258" s="68" t="str">
        <f>IFERROR(VLOOKUP($B2258,APガラス性能一覧!$A$2:$M$6097,10,0),"")</f>
        <v/>
      </c>
      <c r="L2258" s="68" t="str">
        <f>IFERROR(VLOOKUP($B2258,APガラス性能一覧!$A$2:$M$6097,11,0),"")</f>
        <v/>
      </c>
      <c r="M2258" s="68" t="str">
        <f>IFERROR(VLOOKUP($B2258,APガラス性能一覧!$A$2:$M$6097,12,0),"")</f>
        <v/>
      </c>
      <c r="N2258" s="68" t="str">
        <f>IFERROR(VLOOKUP($B2258,APガラス性能一覧!$A$2:$M$6097,13,0),"")</f>
        <v/>
      </c>
    </row>
    <row r="2259" spans="2:14" x14ac:dyDescent="0.4">
      <c r="B2259" s="68" t="str">
        <f>IF($D$2="","",IF($E$2=0.65,IFERROR(IF(INDEX(APガラス性能一覧!A:A,MATCH(ROW(B2253),APガラス性能一覧!$O:$O,0))="","",INDEX(APガラス性能一覧!A:A,MATCH(ROW(B2253),APガラス性能一覧!$O:$O,0))),""),IFERROR(IF(INDEX(APガラス性能一覧!A:A,MATCH(ROW(B2253),APガラス性能一覧!$N:$N,0))="","",INDEX(APガラス性能一覧!A:A,MATCH(ROW(B2253),APガラス性能一覧!$N:$N,0))),"")))</f>
        <v/>
      </c>
      <c r="C2259" s="68" t="str">
        <f>IFERROR(VLOOKUP($B2259,APガラス性能一覧!$A$2:$M$6097,2,0),"")</f>
        <v/>
      </c>
      <c r="D2259" s="68" t="str">
        <f>IFERROR(VLOOKUP($B2259,APガラス性能一覧!$A$2:$M$6097,3,0),"")</f>
        <v/>
      </c>
      <c r="E2259" s="68" t="str">
        <f>IFERROR(VLOOKUP($B2259,APガラス性能一覧!$A$2:$M$6097,4,0),"")</f>
        <v/>
      </c>
      <c r="F2259" s="68" t="str">
        <f>IFERROR(VLOOKUP($B2259,APガラス性能一覧!$A$2:$M$6097,5,0),"")</f>
        <v/>
      </c>
      <c r="G2259" s="68" t="str">
        <f>IFERROR(VLOOKUP($B2259,APガラス性能一覧!$A$2:$M$6097,6,0),"")</f>
        <v/>
      </c>
      <c r="H2259" s="68" t="str">
        <f>IFERROR(VLOOKUP($B2259,APガラス性能一覧!$A$2:$M$6097,7,0),"")</f>
        <v/>
      </c>
      <c r="I2259" s="68" t="str">
        <f>IFERROR(VLOOKUP($B2259,APガラス性能一覧!$A$2:$M$6097,8,0),"")</f>
        <v/>
      </c>
      <c r="J2259" s="68" t="str">
        <f>IFERROR(VLOOKUP($B2259,APガラス性能一覧!$A$2:$M$6097,9,0),"")</f>
        <v/>
      </c>
      <c r="K2259" s="68" t="str">
        <f>IFERROR(VLOOKUP($B2259,APガラス性能一覧!$A$2:$M$6097,10,0),"")</f>
        <v/>
      </c>
      <c r="L2259" s="68" t="str">
        <f>IFERROR(VLOOKUP($B2259,APガラス性能一覧!$A$2:$M$6097,11,0),"")</f>
        <v/>
      </c>
      <c r="M2259" s="68" t="str">
        <f>IFERROR(VLOOKUP($B2259,APガラス性能一覧!$A$2:$M$6097,12,0),"")</f>
        <v/>
      </c>
      <c r="N2259" s="68" t="str">
        <f>IFERROR(VLOOKUP($B2259,APガラス性能一覧!$A$2:$M$6097,13,0),"")</f>
        <v/>
      </c>
    </row>
    <row r="2260" spans="2:14" x14ac:dyDescent="0.4">
      <c r="B2260" s="68" t="str">
        <f>IF($D$2="","",IF($E$2=0.65,IFERROR(IF(INDEX(APガラス性能一覧!A:A,MATCH(ROW(B2254),APガラス性能一覧!$O:$O,0))="","",INDEX(APガラス性能一覧!A:A,MATCH(ROW(B2254),APガラス性能一覧!$O:$O,0))),""),IFERROR(IF(INDEX(APガラス性能一覧!A:A,MATCH(ROW(B2254),APガラス性能一覧!$N:$N,0))="","",INDEX(APガラス性能一覧!A:A,MATCH(ROW(B2254),APガラス性能一覧!$N:$N,0))),"")))</f>
        <v/>
      </c>
      <c r="C2260" s="68" t="str">
        <f>IFERROR(VLOOKUP($B2260,APガラス性能一覧!$A$2:$M$6097,2,0),"")</f>
        <v/>
      </c>
      <c r="D2260" s="68" t="str">
        <f>IFERROR(VLOOKUP($B2260,APガラス性能一覧!$A$2:$M$6097,3,0),"")</f>
        <v/>
      </c>
      <c r="E2260" s="68" t="str">
        <f>IFERROR(VLOOKUP($B2260,APガラス性能一覧!$A$2:$M$6097,4,0),"")</f>
        <v/>
      </c>
      <c r="F2260" s="68" t="str">
        <f>IFERROR(VLOOKUP($B2260,APガラス性能一覧!$A$2:$M$6097,5,0),"")</f>
        <v/>
      </c>
      <c r="G2260" s="68" t="str">
        <f>IFERROR(VLOOKUP($B2260,APガラス性能一覧!$A$2:$M$6097,6,0),"")</f>
        <v/>
      </c>
      <c r="H2260" s="68" t="str">
        <f>IFERROR(VLOOKUP($B2260,APガラス性能一覧!$A$2:$M$6097,7,0),"")</f>
        <v/>
      </c>
      <c r="I2260" s="68" t="str">
        <f>IFERROR(VLOOKUP($B2260,APガラス性能一覧!$A$2:$M$6097,8,0),"")</f>
        <v/>
      </c>
      <c r="J2260" s="68" t="str">
        <f>IFERROR(VLOOKUP($B2260,APガラス性能一覧!$A$2:$M$6097,9,0),"")</f>
        <v/>
      </c>
      <c r="K2260" s="68" t="str">
        <f>IFERROR(VLOOKUP($B2260,APガラス性能一覧!$A$2:$M$6097,10,0),"")</f>
        <v/>
      </c>
      <c r="L2260" s="68" t="str">
        <f>IFERROR(VLOOKUP($B2260,APガラス性能一覧!$A$2:$M$6097,11,0),"")</f>
        <v/>
      </c>
      <c r="M2260" s="68" t="str">
        <f>IFERROR(VLOOKUP($B2260,APガラス性能一覧!$A$2:$M$6097,12,0),"")</f>
        <v/>
      </c>
      <c r="N2260" s="68" t="str">
        <f>IFERROR(VLOOKUP($B2260,APガラス性能一覧!$A$2:$M$6097,13,0),"")</f>
        <v/>
      </c>
    </row>
    <row r="2261" spans="2:14" x14ac:dyDescent="0.4">
      <c r="B2261" s="68" t="str">
        <f>IF($D$2="","",IF($E$2=0.65,IFERROR(IF(INDEX(APガラス性能一覧!A:A,MATCH(ROW(B2255),APガラス性能一覧!$O:$O,0))="","",INDEX(APガラス性能一覧!A:A,MATCH(ROW(B2255),APガラス性能一覧!$O:$O,0))),""),IFERROR(IF(INDEX(APガラス性能一覧!A:A,MATCH(ROW(B2255),APガラス性能一覧!$N:$N,0))="","",INDEX(APガラス性能一覧!A:A,MATCH(ROW(B2255),APガラス性能一覧!$N:$N,0))),"")))</f>
        <v/>
      </c>
      <c r="C2261" s="68" t="str">
        <f>IFERROR(VLOOKUP($B2261,APガラス性能一覧!$A$2:$M$6097,2,0),"")</f>
        <v/>
      </c>
      <c r="D2261" s="68" t="str">
        <f>IFERROR(VLOOKUP($B2261,APガラス性能一覧!$A$2:$M$6097,3,0),"")</f>
        <v/>
      </c>
      <c r="E2261" s="68" t="str">
        <f>IFERROR(VLOOKUP($B2261,APガラス性能一覧!$A$2:$M$6097,4,0),"")</f>
        <v/>
      </c>
      <c r="F2261" s="68" t="str">
        <f>IFERROR(VLOOKUP($B2261,APガラス性能一覧!$A$2:$M$6097,5,0),"")</f>
        <v/>
      </c>
      <c r="G2261" s="68" t="str">
        <f>IFERROR(VLOOKUP($B2261,APガラス性能一覧!$A$2:$M$6097,6,0),"")</f>
        <v/>
      </c>
      <c r="H2261" s="68" t="str">
        <f>IFERROR(VLOOKUP($B2261,APガラス性能一覧!$A$2:$M$6097,7,0),"")</f>
        <v/>
      </c>
      <c r="I2261" s="68" t="str">
        <f>IFERROR(VLOOKUP($B2261,APガラス性能一覧!$A$2:$M$6097,8,0),"")</f>
        <v/>
      </c>
      <c r="J2261" s="68" t="str">
        <f>IFERROR(VLOOKUP($B2261,APガラス性能一覧!$A$2:$M$6097,9,0),"")</f>
        <v/>
      </c>
      <c r="K2261" s="68" t="str">
        <f>IFERROR(VLOOKUP($B2261,APガラス性能一覧!$A$2:$M$6097,10,0),"")</f>
        <v/>
      </c>
      <c r="L2261" s="68" t="str">
        <f>IFERROR(VLOOKUP($B2261,APガラス性能一覧!$A$2:$M$6097,11,0),"")</f>
        <v/>
      </c>
      <c r="M2261" s="68" t="str">
        <f>IFERROR(VLOOKUP($B2261,APガラス性能一覧!$A$2:$M$6097,12,0),"")</f>
        <v/>
      </c>
      <c r="N2261" s="68" t="str">
        <f>IFERROR(VLOOKUP($B2261,APガラス性能一覧!$A$2:$M$6097,13,0),"")</f>
        <v/>
      </c>
    </row>
    <row r="2262" spans="2:14" x14ac:dyDescent="0.4">
      <c r="B2262" s="68" t="str">
        <f>IF($D$2="","",IF($E$2=0.65,IFERROR(IF(INDEX(APガラス性能一覧!A:A,MATCH(ROW(B2256),APガラス性能一覧!$O:$O,0))="","",INDEX(APガラス性能一覧!A:A,MATCH(ROW(B2256),APガラス性能一覧!$O:$O,0))),""),IFERROR(IF(INDEX(APガラス性能一覧!A:A,MATCH(ROW(B2256),APガラス性能一覧!$N:$N,0))="","",INDEX(APガラス性能一覧!A:A,MATCH(ROW(B2256),APガラス性能一覧!$N:$N,0))),"")))</f>
        <v/>
      </c>
      <c r="C2262" s="68" t="str">
        <f>IFERROR(VLOOKUP($B2262,APガラス性能一覧!$A$2:$M$6097,2,0),"")</f>
        <v/>
      </c>
      <c r="D2262" s="68" t="str">
        <f>IFERROR(VLOOKUP($B2262,APガラス性能一覧!$A$2:$M$6097,3,0),"")</f>
        <v/>
      </c>
      <c r="E2262" s="68" t="str">
        <f>IFERROR(VLOOKUP($B2262,APガラス性能一覧!$A$2:$M$6097,4,0),"")</f>
        <v/>
      </c>
      <c r="F2262" s="68" t="str">
        <f>IFERROR(VLOOKUP($B2262,APガラス性能一覧!$A$2:$M$6097,5,0),"")</f>
        <v/>
      </c>
      <c r="G2262" s="68" t="str">
        <f>IFERROR(VLOOKUP($B2262,APガラス性能一覧!$A$2:$M$6097,6,0),"")</f>
        <v/>
      </c>
      <c r="H2262" s="68" t="str">
        <f>IFERROR(VLOOKUP($B2262,APガラス性能一覧!$A$2:$M$6097,7,0),"")</f>
        <v/>
      </c>
      <c r="I2262" s="68" t="str">
        <f>IFERROR(VLOOKUP($B2262,APガラス性能一覧!$A$2:$M$6097,8,0),"")</f>
        <v/>
      </c>
      <c r="J2262" s="68" t="str">
        <f>IFERROR(VLOOKUP($B2262,APガラス性能一覧!$A$2:$M$6097,9,0),"")</f>
        <v/>
      </c>
      <c r="K2262" s="68" t="str">
        <f>IFERROR(VLOOKUP($B2262,APガラス性能一覧!$A$2:$M$6097,10,0),"")</f>
        <v/>
      </c>
      <c r="L2262" s="68" t="str">
        <f>IFERROR(VLOOKUP($B2262,APガラス性能一覧!$A$2:$M$6097,11,0),"")</f>
        <v/>
      </c>
      <c r="M2262" s="68" t="str">
        <f>IFERROR(VLOOKUP($B2262,APガラス性能一覧!$A$2:$M$6097,12,0),"")</f>
        <v/>
      </c>
      <c r="N2262" s="68" t="str">
        <f>IFERROR(VLOOKUP($B2262,APガラス性能一覧!$A$2:$M$6097,13,0),"")</f>
        <v/>
      </c>
    </row>
    <row r="2263" spans="2:14" x14ac:dyDescent="0.4">
      <c r="B2263" s="68" t="str">
        <f>IF($D$2="","",IF($E$2=0.65,IFERROR(IF(INDEX(APガラス性能一覧!A:A,MATCH(ROW(B2257),APガラス性能一覧!$O:$O,0))="","",INDEX(APガラス性能一覧!A:A,MATCH(ROW(B2257),APガラス性能一覧!$O:$O,0))),""),IFERROR(IF(INDEX(APガラス性能一覧!A:A,MATCH(ROW(B2257),APガラス性能一覧!$N:$N,0))="","",INDEX(APガラス性能一覧!A:A,MATCH(ROW(B2257),APガラス性能一覧!$N:$N,0))),"")))</f>
        <v/>
      </c>
      <c r="C2263" s="68" t="str">
        <f>IFERROR(VLOOKUP($B2263,APガラス性能一覧!$A$2:$M$6097,2,0),"")</f>
        <v/>
      </c>
      <c r="D2263" s="68" t="str">
        <f>IFERROR(VLOOKUP($B2263,APガラス性能一覧!$A$2:$M$6097,3,0),"")</f>
        <v/>
      </c>
      <c r="E2263" s="68" t="str">
        <f>IFERROR(VLOOKUP($B2263,APガラス性能一覧!$A$2:$M$6097,4,0),"")</f>
        <v/>
      </c>
      <c r="F2263" s="68" t="str">
        <f>IFERROR(VLOOKUP($B2263,APガラス性能一覧!$A$2:$M$6097,5,0),"")</f>
        <v/>
      </c>
      <c r="G2263" s="68" t="str">
        <f>IFERROR(VLOOKUP($B2263,APガラス性能一覧!$A$2:$M$6097,6,0),"")</f>
        <v/>
      </c>
      <c r="H2263" s="68" t="str">
        <f>IFERROR(VLOOKUP($B2263,APガラス性能一覧!$A$2:$M$6097,7,0),"")</f>
        <v/>
      </c>
      <c r="I2263" s="68" t="str">
        <f>IFERROR(VLOOKUP($B2263,APガラス性能一覧!$A$2:$M$6097,8,0),"")</f>
        <v/>
      </c>
      <c r="J2263" s="68" t="str">
        <f>IFERROR(VLOOKUP($B2263,APガラス性能一覧!$A$2:$M$6097,9,0),"")</f>
        <v/>
      </c>
      <c r="K2263" s="68" t="str">
        <f>IFERROR(VLOOKUP($B2263,APガラス性能一覧!$A$2:$M$6097,10,0),"")</f>
        <v/>
      </c>
      <c r="L2263" s="68" t="str">
        <f>IFERROR(VLOOKUP($B2263,APガラス性能一覧!$A$2:$M$6097,11,0),"")</f>
        <v/>
      </c>
      <c r="M2263" s="68" t="str">
        <f>IFERROR(VLOOKUP($B2263,APガラス性能一覧!$A$2:$M$6097,12,0),"")</f>
        <v/>
      </c>
      <c r="N2263" s="68" t="str">
        <f>IFERROR(VLOOKUP($B2263,APガラス性能一覧!$A$2:$M$6097,13,0),"")</f>
        <v/>
      </c>
    </row>
    <row r="2264" spans="2:14" x14ac:dyDescent="0.4">
      <c r="B2264" s="68" t="str">
        <f>IF($D$2="","",IF($E$2=0.65,IFERROR(IF(INDEX(APガラス性能一覧!A:A,MATCH(ROW(B2258),APガラス性能一覧!$O:$O,0))="","",INDEX(APガラス性能一覧!A:A,MATCH(ROW(B2258),APガラス性能一覧!$O:$O,0))),""),IFERROR(IF(INDEX(APガラス性能一覧!A:A,MATCH(ROW(B2258),APガラス性能一覧!$N:$N,0))="","",INDEX(APガラス性能一覧!A:A,MATCH(ROW(B2258),APガラス性能一覧!$N:$N,0))),"")))</f>
        <v/>
      </c>
      <c r="C2264" s="68" t="str">
        <f>IFERROR(VLOOKUP($B2264,APガラス性能一覧!$A$2:$M$6097,2,0),"")</f>
        <v/>
      </c>
      <c r="D2264" s="68" t="str">
        <f>IFERROR(VLOOKUP($B2264,APガラス性能一覧!$A$2:$M$6097,3,0),"")</f>
        <v/>
      </c>
      <c r="E2264" s="68" t="str">
        <f>IFERROR(VLOOKUP($B2264,APガラス性能一覧!$A$2:$M$6097,4,0),"")</f>
        <v/>
      </c>
      <c r="F2264" s="68" t="str">
        <f>IFERROR(VLOOKUP($B2264,APガラス性能一覧!$A$2:$M$6097,5,0),"")</f>
        <v/>
      </c>
      <c r="G2264" s="68" t="str">
        <f>IFERROR(VLOOKUP($B2264,APガラス性能一覧!$A$2:$M$6097,6,0),"")</f>
        <v/>
      </c>
      <c r="H2264" s="68" t="str">
        <f>IFERROR(VLOOKUP($B2264,APガラス性能一覧!$A$2:$M$6097,7,0),"")</f>
        <v/>
      </c>
      <c r="I2264" s="68" t="str">
        <f>IFERROR(VLOOKUP($B2264,APガラス性能一覧!$A$2:$M$6097,8,0),"")</f>
        <v/>
      </c>
      <c r="J2264" s="68" t="str">
        <f>IFERROR(VLOOKUP($B2264,APガラス性能一覧!$A$2:$M$6097,9,0),"")</f>
        <v/>
      </c>
      <c r="K2264" s="68" t="str">
        <f>IFERROR(VLOOKUP($B2264,APガラス性能一覧!$A$2:$M$6097,10,0),"")</f>
        <v/>
      </c>
      <c r="L2264" s="68" t="str">
        <f>IFERROR(VLOOKUP($B2264,APガラス性能一覧!$A$2:$M$6097,11,0),"")</f>
        <v/>
      </c>
      <c r="M2264" s="68" t="str">
        <f>IFERROR(VLOOKUP($B2264,APガラス性能一覧!$A$2:$M$6097,12,0),"")</f>
        <v/>
      </c>
      <c r="N2264" s="68" t="str">
        <f>IFERROR(VLOOKUP($B2264,APガラス性能一覧!$A$2:$M$6097,13,0),"")</f>
        <v/>
      </c>
    </row>
    <row r="2265" spans="2:14" x14ac:dyDescent="0.4">
      <c r="B2265" s="68" t="str">
        <f>IF($D$2="","",IF($E$2=0.65,IFERROR(IF(INDEX(APガラス性能一覧!A:A,MATCH(ROW(B2259),APガラス性能一覧!$O:$O,0))="","",INDEX(APガラス性能一覧!A:A,MATCH(ROW(B2259),APガラス性能一覧!$O:$O,0))),""),IFERROR(IF(INDEX(APガラス性能一覧!A:A,MATCH(ROW(B2259),APガラス性能一覧!$N:$N,0))="","",INDEX(APガラス性能一覧!A:A,MATCH(ROW(B2259),APガラス性能一覧!$N:$N,0))),"")))</f>
        <v/>
      </c>
      <c r="C2265" s="68" t="str">
        <f>IFERROR(VLOOKUP($B2265,APガラス性能一覧!$A$2:$M$6097,2,0),"")</f>
        <v/>
      </c>
      <c r="D2265" s="68" t="str">
        <f>IFERROR(VLOOKUP($B2265,APガラス性能一覧!$A$2:$M$6097,3,0),"")</f>
        <v/>
      </c>
      <c r="E2265" s="68" t="str">
        <f>IFERROR(VLOOKUP($B2265,APガラス性能一覧!$A$2:$M$6097,4,0),"")</f>
        <v/>
      </c>
      <c r="F2265" s="68" t="str">
        <f>IFERROR(VLOOKUP($B2265,APガラス性能一覧!$A$2:$M$6097,5,0),"")</f>
        <v/>
      </c>
      <c r="G2265" s="68" t="str">
        <f>IFERROR(VLOOKUP($B2265,APガラス性能一覧!$A$2:$M$6097,6,0),"")</f>
        <v/>
      </c>
      <c r="H2265" s="68" t="str">
        <f>IFERROR(VLOOKUP($B2265,APガラス性能一覧!$A$2:$M$6097,7,0),"")</f>
        <v/>
      </c>
      <c r="I2265" s="68" t="str">
        <f>IFERROR(VLOOKUP($B2265,APガラス性能一覧!$A$2:$M$6097,8,0),"")</f>
        <v/>
      </c>
      <c r="J2265" s="68" t="str">
        <f>IFERROR(VLOOKUP($B2265,APガラス性能一覧!$A$2:$M$6097,9,0),"")</f>
        <v/>
      </c>
      <c r="K2265" s="68" t="str">
        <f>IFERROR(VLOOKUP($B2265,APガラス性能一覧!$A$2:$M$6097,10,0),"")</f>
        <v/>
      </c>
      <c r="L2265" s="68" t="str">
        <f>IFERROR(VLOOKUP($B2265,APガラス性能一覧!$A$2:$M$6097,11,0),"")</f>
        <v/>
      </c>
      <c r="M2265" s="68" t="str">
        <f>IFERROR(VLOOKUP($B2265,APガラス性能一覧!$A$2:$M$6097,12,0),"")</f>
        <v/>
      </c>
      <c r="N2265" s="68" t="str">
        <f>IFERROR(VLOOKUP($B2265,APガラス性能一覧!$A$2:$M$6097,13,0),"")</f>
        <v/>
      </c>
    </row>
    <row r="2266" spans="2:14" x14ac:dyDescent="0.4">
      <c r="B2266" s="68" t="str">
        <f>IF($D$2="","",IF($E$2=0.65,IFERROR(IF(INDEX(APガラス性能一覧!A:A,MATCH(ROW(B2260),APガラス性能一覧!$O:$O,0))="","",INDEX(APガラス性能一覧!A:A,MATCH(ROW(B2260),APガラス性能一覧!$O:$O,0))),""),IFERROR(IF(INDEX(APガラス性能一覧!A:A,MATCH(ROW(B2260),APガラス性能一覧!$N:$N,0))="","",INDEX(APガラス性能一覧!A:A,MATCH(ROW(B2260),APガラス性能一覧!$N:$N,0))),"")))</f>
        <v/>
      </c>
      <c r="C2266" s="68" t="str">
        <f>IFERROR(VLOOKUP($B2266,APガラス性能一覧!$A$2:$M$6097,2,0),"")</f>
        <v/>
      </c>
      <c r="D2266" s="68" t="str">
        <f>IFERROR(VLOOKUP($B2266,APガラス性能一覧!$A$2:$M$6097,3,0),"")</f>
        <v/>
      </c>
      <c r="E2266" s="68" t="str">
        <f>IFERROR(VLOOKUP($B2266,APガラス性能一覧!$A$2:$M$6097,4,0),"")</f>
        <v/>
      </c>
      <c r="F2266" s="68" t="str">
        <f>IFERROR(VLOOKUP($B2266,APガラス性能一覧!$A$2:$M$6097,5,0),"")</f>
        <v/>
      </c>
      <c r="G2266" s="68" t="str">
        <f>IFERROR(VLOOKUP($B2266,APガラス性能一覧!$A$2:$M$6097,6,0),"")</f>
        <v/>
      </c>
      <c r="H2266" s="68" t="str">
        <f>IFERROR(VLOOKUP($B2266,APガラス性能一覧!$A$2:$M$6097,7,0),"")</f>
        <v/>
      </c>
      <c r="I2266" s="68" t="str">
        <f>IFERROR(VLOOKUP($B2266,APガラス性能一覧!$A$2:$M$6097,8,0),"")</f>
        <v/>
      </c>
      <c r="J2266" s="68" t="str">
        <f>IFERROR(VLOOKUP($B2266,APガラス性能一覧!$A$2:$M$6097,9,0),"")</f>
        <v/>
      </c>
      <c r="K2266" s="68" t="str">
        <f>IFERROR(VLOOKUP($B2266,APガラス性能一覧!$A$2:$M$6097,10,0),"")</f>
        <v/>
      </c>
      <c r="L2266" s="68" t="str">
        <f>IFERROR(VLOOKUP($B2266,APガラス性能一覧!$A$2:$M$6097,11,0),"")</f>
        <v/>
      </c>
      <c r="M2266" s="68" t="str">
        <f>IFERROR(VLOOKUP($B2266,APガラス性能一覧!$A$2:$M$6097,12,0),"")</f>
        <v/>
      </c>
      <c r="N2266" s="68" t="str">
        <f>IFERROR(VLOOKUP($B2266,APガラス性能一覧!$A$2:$M$6097,13,0),"")</f>
        <v/>
      </c>
    </row>
    <row r="2267" spans="2:14" x14ac:dyDescent="0.4">
      <c r="B2267" s="68" t="str">
        <f>IF($D$2="","",IF($E$2=0.65,IFERROR(IF(INDEX(APガラス性能一覧!A:A,MATCH(ROW(B2261),APガラス性能一覧!$O:$O,0))="","",INDEX(APガラス性能一覧!A:A,MATCH(ROW(B2261),APガラス性能一覧!$O:$O,0))),""),IFERROR(IF(INDEX(APガラス性能一覧!A:A,MATCH(ROW(B2261),APガラス性能一覧!$N:$N,0))="","",INDEX(APガラス性能一覧!A:A,MATCH(ROW(B2261),APガラス性能一覧!$N:$N,0))),"")))</f>
        <v/>
      </c>
      <c r="C2267" s="68" t="str">
        <f>IFERROR(VLOOKUP($B2267,APガラス性能一覧!$A$2:$M$6097,2,0),"")</f>
        <v/>
      </c>
      <c r="D2267" s="68" t="str">
        <f>IFERROR(VLOOKUP($B2267,APガラス性能一覧!$A$2:$M$6097,3,0),"")</f>
        <v/>
      </c>
      <c r="E2267" s="68" t="str">
        <f>IFERROR(VLOOKUP($B2267,APガラス性能一覧!$A$2:$M$6097,4,0),"")</f>
        <v/>
      </c>
      <c r="F2267" s="68" t="str">
        <f>IFERROR(VLOOKUP($B2267,APガラス性能一覧!$A$2:$M$6097,5,0),"")</f>
        <v/>
      </c>
      <c r="G2267" s="68" t="str">
        <f>IFERROR(VLOOKUP($B2267,APガラス性能一覧!$A$2:$M$6097,6,0),"")</f>
        <v/>
      </c>
      <c r="H2267" s="68" t="str">
        <f>IFERROR(VLOOKUP($B2267,APガラス性能一覧!$A$2:$M$6097,7,0),"")</f>
        <v/>
      </c>
      <c r="I2267" s="68" t="str">
        <f>IFERROR(VLOOKUP($B2267,APガラス性能一覧!$A$2:$M$6097,8,0),"")</f>
        <v/>
      </c>
      <c r="J2267" s="68" t="str">
        <f>IFERROR(VLOOKUP($B2267,APガラス性能一覧!$A$2:$M$6097,9,0),"")</f>
        <v/>
      </c>
      <c r="K2267" s="68" t="str">
        <f>IFERROR(VLOOKUP($B2267,APガラス性能一覧!$A$2:$M$6097,10,0),"")</f>
        <v/>
      </c>
      <c r="L2267" s="68" t="str">
        <f>IFERROR(VLOOKUP($B2267,APガラス性能一覧!$A$2:$M$6097,11,0),"")</f>
        <v/>
      </c>
      <c r="M2267" s="68" t="str">
        <f>IFERROR(VLOOKUP($B2267,APガラス性能一覧!$A$2:$M$6097,12,0),"")</f>
        <v/>
      </c>
      <c r="N2267" s="68" t="str">
        <f>IFERROR(VLOOKUP($B2267,APガラス性能一覧!$A$2:$M$6097,13,0),"")</f>
        <v/>
      </c>
    </row>
    <row r="2268" spans="2:14" x14ac:dyDescent="0.4">
      <c r="B2268" s="68" t="str">
        <f>IF($D$2="","",IF($E$2=0.65,IFERROR(IF(INDEX(APガラス性能一覧!A:A,MATCH(ROW(B2262),APガラス性能一覧!$O:$O,0))="","",INDEX(APガラス性能一覧!A:A,MATCH(ROW(B2262),APガラス性能一覧!$O:$O,0))),""),IFERROR(IF(INDEX(APガラス性能一覧!A:A,MATCH(ROW(B2262),APガラス性能一覧!$N:$N,0))="","",INDEX(APガラス性能一覧!A:A,MATCH(ROW(B2262),APガラス性能一覧!$N:$N,0))),"")))</f>
        <v/>
      </c>
      <c r="C2268" s="68" t="str">
        <f>IFERROR(VLOOKUP($B2268,APガラス性能一覧!$A$2:$M$6097,2,0),"")</f>
        <v/>
      </c>
      <c r="D2268" s="68" t="str">
        <f>IFERROR(VLOOKUP($B2268,APガラス性能一覧!$A$2:$M$6097,3,0),"")</f>
        <v/>
      </c>
      <c r="E2268" s="68" t="str">
        <f>IFERROR(VLOOKUP($B2268,APガラス性能一覧!$A$2:$M$6097,4,0),"")</f>
        <v/>
      </c>
      <c r="F2268" s="68" t="str">
        <f>IFERROR(VLOOKUP($B2268,APガラス性能一覧!$A$2:$M$6097,5,0),"")</f>
        <v/>
      </c>
      <c r="G2268" s="68" t="str">
        <f>IFERROR(VLOOKUP($B2268,APガラス性能一覧!$A$2:$M$6097,6,0),"")</f>
        <v/>
      </c>
      <c r="H2268" s="68" t="str">
        <f>IFERROR(VLOOKUP($B2268,APガラス性能一覧!$A$2:$M$6097,7,0),"")</f>
        <v/>
      </c>
      <c r="I2268" s="68" t="str">
        <f>IFERROR(VLOOKUP($B2268,APガラス性能一覧!$A$2:$M$6097,8,0),"")</f>
        <v/>
      </c>
      <c r="J2268" s="68" t="str">
        <f>IFERROR(VLOOKUP($B2268,APガラス性能一覧!$A$2:$M$6097,9,0),"")</f>
        <v/>
      </c>
      <c r="K2268" s="68" t="str">
        <f>IFERROR(VLOOKUP($B2268,APガラス性能一覧!$A$2:$M$6097,10,0),"")</f>
        <v/>
      </c>
      <c r="L2268" s="68" t="str">
        <f>IFERROR(VLOOKUP($B2268,APガラス性能一覧!$A$2:$M$6097,11,0),"")</f>
        <v/>
      </c>
      <c r="M2268" s="68" t="str">
        <f>IFERROR(VLOOKUP($B2268,APガラス性能一覧!$A$2:$M$6097,12,0),"")</f>
        <v/>
      </c>
      <c r="N2268" s="68" t="str">
        <f>IFERROR(VLOOKUP($B2268,APガラス性能一覧!$A$2:$M$6097,13,0),"")</f>
        <v/>
      </c>
    </row>
    <row r="2269" spans="2:14" x14ac:dyDescent="0.4">
      <c r="B2269" s="68" t="str">
        <f>IF($D$2="","",IF($E$2=0.65,IFERROR(IF(INDEX(APガラス性能一覧!A:A,MATCH(ROW(B2263),APガラス性能一覧!$O:$O,0))="","",INDEX(APガラス性能一覧!A:A,MATCH(ROW(B2263),APガラス性能一覧!$O:$O,0))),""),IFERROR(IF(INDEX(APガラス性能一覧!A:A,MATCH(ROW(B2263),APガラス性能一覧!$N:$N,0))="","",INDEX(APガラス性能一覧!A:A,MATCH(ROW(B2263),APガラス性能一覧!$N:$N,0))),"")))</f>
        <v/>
      </c>
      <c r="C2269" s="68" t="str">
        <f>IFERROR(VLOOKUP($B2269,APガラス性能一覧!$A$2:$M$6097,2,0),"")</f>
        <v/>
      </c>
      <c r="D2269" s="68" t="str">
        <f>IFERROR(VLOOKUP($B2269,APガラス性能一覧!$A$2:$M$6097,3,0),"")</f>
        <v/>
      </c>
      <c r="E2269" s="68" t="str">
        <f>IFERROR(VLOOKUP($B2269,APガラス性能一覧!$A$2:$M$6097,4,0),"")</f>
        <v/>
      </c>
      <c r="F2269" s="68" t="str">
        <f>IFERROR(VLOOKUP($B2269,APガラス性能一覧!$A$2:$M$6097,5,0),"")</f>
        <v/>
      </c>
      <c r="G2269" s="68" t="str">
        <f>IFERROR(VLOOKUP($B2269,APガラス性能一覧!$A$2:$M$6097,6,0),"")</f>
        <v/>
      </c>
      <c r="H2269" s="68" t="str">
        <f>IFERROR(VLOOKUP($B2269,APガラス性能一覧!$A$2:$M$6097,7,0),"")</f>
        <v/>
      </c>
      <c r="I2269" s="68" t="str">
        <f>IFERROR(VLOOKUP($B2269,APガラス性能一覧!$A$2:$M$6097,8,0),"")</f>
        <v/>
      </c>
      <c r="J2269" s="68" t="str">
        <f>IFERROR(VLOOKUP($B2269,APガラス性能一覧!$A$2:$M$6097,9,0),"")</f>
        <v/>
      </c>
      <c r="K2269" s="68" t="str">
        <f>IFERROR(VLOOKUP($B2269,APガラス性能一覧!$A$2:$M$6097,10,0),"")</f>
        <v/>
      </c>
      <c r="L2269" s="68" t="str">
        <f>IFERROR(VLOOKUP($B2269,APガラス性能一覧!$A$2:$M$6097,11,0),"")</f>
        <v/>
      </c>
      <c r="M2269" s="68" t="str">
        <f>IFERROR(VLOOKUP($B2269,APガラス性能一覧!$A$2:$M$6097,12,0),"")</f>
        <v/>
      </c>
      <c r="N2269" s="68" t="str">
        <f>IFERROR(VLOOKUP($B2269,APガラス性能一覧!$A$2:$M$6097,13,0),"")</f>
        <v/>
      </c>
    </row>
    <row r="2270" spans="2:14" x14ac:dyDescent="0.4">
      <c r="B2270" s="68" t="str">
        <f>IF($D$2="","",IF($E$2=0.65,IFERROR(IF(INDEX(APガラス性能一覧!A:A,MATCH(ROW(B2264),APガラス性能一覧!$O:$O,0))="","",INDEX(APガラス性能一覧!A:A,MATCH(ROW(B2264),APガラス性能一覧!$O:$O,0))),""),IFERROR(IF(INDEX(APガラス性能一覧!A:A,MATCH(ROW(B2264),APガラス性能一覧!$N:$N,0))="","",INDEX(APガラス性能一覧!A:A,MATCH(ROW(B2264),APガラス性能一覧!$N:$N,0))),"")))</f>
        <v/>
      </c>
      <c r="C2270" s="68" t="str">
        <f>IFERROR(VLOOKUP($B2270,APガラス性能一覧!$A$2:$M$6097,2,0),"")</f>
        <v/>
      </c>
      <c r="D2270" s="68" t="str">
        <f>IFERROR(VLOOKUP($B2270,APガラス性能一覧!$A$2:$M$6097,3,0),"")</f>
        <v/>
      </c>
      <c r="E2270" s="68" t="str">
        <f>IFERROR(VLOOKUP($B2270,APガラス性能一覧!$A$2:$M$6097,4,0),"")</f>
        <v/>
      </c>
      <c r="F2270" s="68" t="str">
        <f>IFERROR(VLOOKUP($B2270,APガラス性能一覧!$A$2:$M$6097,5,0),"")</f>
        <v/>
      </c>
      <c r="G2270" s="68" t="str">
        <f>IFERROR(VLOOKUP($B2270,APガラス性能一覧!$A$2:$M$6097,6,0),"")</f>
        <v/>
      </c>
      <c r="H2270" s="68" t="str">
        <f>IFERROR(VLOOKUP($B2270,APガラス性能一覧!$A$2:$M$6097,7,0),"")</f>
        <v/>
      </c>
      <c r="I2270" s="68" t="str">
        <f>IFERROR(VLOOKUP($B2270,APガラス性能一覧!$A$2:$M$6097,8,0),"")</f>
        <v/>
      </c>
      <c r="J2270" s="68" t="str">
        <f>IFERROR(VLOOKUP($B2270,APガラス性能一覧!$A$2:$M$6097,9,0),"")</f>
        <v/>
      </c>
      <c r="K2270" s="68" t="str">
        <f>IFERROR(VLOOKUP($B2270,APガラス性能一覧!$A$2:$M$6097,10,0),"")</f>
        <v/>
      </c>
      <c r="L2270" s="68" t="str">
        <f>IFERROR(VLOOKUP($B2270,APガラス性能一覧!$A$2:$M$6097,11,0),"")</f>
        <v/>
      </c>
      <c r="M2270" s="68" t="str">
        <f>IFERROR(VLOOKUP($B2270,APガラス性能一覧!$A$2:$M$6097,12,0),"")</f>
        <v/>
      </c>
      <c r="N2270" s="68" t="str">
        <f>IFERROR(VLOOKUP($B2270,APガラス性能一覧!$A$2:$M$6097,13,0),"")</f>
        <v/>
      </c>
    </row>
    <row r="2271" spans="2:14" x14ac:dyDescent="0.4">
      <c r="B2271" s="68" t="str">
        <f>IF($D$2="","",IF($E$2=0.65,IFERROR(IF(INDEX(APガラス性能一覧!A:A,MATCH(ROW(B2265),APガラス性能一覧!$O:$O,0))="","",INDEX(APガラス性能一覧!A:A,MATCH(ROW(B2265),APガラス性能一覧!$O:$O,0))),""),IFERROR(IF(INDEX(APガラス性能一覧!A:A,MATCH(ROW(B2265),APガラス性能一覧!$N:$N,0))="","",INDEX(APガラス性能一覧!A:A,MATCH(ROW(B2265),APガラス性能一覧!$N:$N,0))),"")))</f>
        <v/>
      </c>
      <c r="C2271" s="68" t="str">
        <f>IFERROR(VLOOKUP($B2271,APガラス性能一覧!$A$2:$M$6097,2,0),"")</f>
        <v/>
      </c>
      <c r="D2271" s="68" t="str">
        <f>IFERROR(VLOOKUP($B2271,APガラス性能一覧!$A$2:$M$6097,3,0),"")</f>
        <v/>
      </c>
      <c r="E2271" s="68" t="str">
        <f>IFERROR(VLOOKUP($B2271,APガラス性能一覧!$A$2:$M$6097,4,0),"")</f>
        <v/>
      </c>
      <c r="F2271" s="68" t="str">
        <f>IFERROR(VLOOKUP($B2271,APガラス性能一覧!$A$2:$M$6097,5,0),"")</f>
        <v/>
      </c>
      <c r="G2271" s="68" t="str">
        <f>IFERROR(VLOOKUP($B2271,APガラス性能一覧!$A$2:$M$6097,6,0),"")</f>
        <v/>
      </c>
      <c r="H2271" s="68" t="str">
        <f>IFERROR(VLOOKUP($B2271,APガラス性能一覧!$A$2:$M$6097,7,0),"")</f>
        <v/>
      </c>
      <c r="I2271" s="68" t="str">
        <f>IFERROR(VLOOKUP($B2271,APガラス性能一覧!$A$2:$M$6097,8,0),"")</f>
        <v/>
      </c>
      <c r="J2271" s="68" t="str">
        <f>IFERROR(VLOOKUP($B2271,APガラス性能一覧!$A$2:$M$6097,9,0),"")</f>
        <v/>
      </c>
      <c r="K2271" s="68" t="str">
        <f>IFERROR(VLOOKUP($B2271,APガラス性能一覧!$A$2:$M$6097,10,0),"")</f>
        <v/>
      </c>
      <c r="L2271" s="68" t="str">
        <f>IFERROR(VLOOKUP($B2271,APガラス性能一覧!$A$2:$M$6097,11,0),"")</f>
        <v/>
      </c>
      <c r="M2271" s="68" t="str">
        <f>IFERROR(VLOOKUP($B2271,APガラス性能一覧!$A$2:$M$6097,12,0),"")</f>
        <v/>
      </c>
      <c r="N2271" s="68" t="str">
        <f>IFERROR(VLOOKUP($B2271,APガラス性能一覧!$A$2:$M$6097,13,0),"")</f>
        <v/>
      </c>
    </row>
    <row r="2272" spans="2:14" x14ac:dyDescent="0.4">
      <c r="B2272" s="68" t="str">
        <f>IF($D$2="","",IF($E$2=0.65,IFERROR(IF(INDEX(APガラス性能一覧!A:A,MATCH(ROW(B2266),APガラス性能一覧!$O:$O,0))="","",INDEX(APガラス性能一覧!A:A,MATCH(ROW(B2266),APガラス性能一覧!$O:$O,0))),""),IFERROR(IF(INDEX(APガラス性能一覧!A:A,MATCH(ROW(B2266),APガラス性能一覧!$N:$N,0))="","",INDEX(APガラス性能一覧!A:A,MATCH(ROW(B2266),APガラス性能一覧!$N:$N,0))),"")))</f>
        <v/>
      </c>
      <c r="C2272" s="68" t="str">
        <f>IFERROR(VLOOKUP($B2272,APガラス性能一覧!$A$2:$M$6097,2,0),"")</f>
        <v/>
      </c>
      <c r="D2272" s="68" t="str">
        <f>IFERROR(VLOOKUP($B2272,APガラス性能一覧!$A$2:$M$6097,3,0),"")</f>
        <v/>
      </c>
      <c r="E2272" s="68" t="str">
        <f>IFERROR(VLOOKUP($B2272,APガラス性能一覧!$A$2:$M$6097,4,0),"")</f>
        <v/>
      </c>
      <c r="F2272" s="68" t="str">
        <f>IFERROR(VLOOKUP($B2272,APガラス性能一覧!$A$2:$M$6097,5,0),"")</f>
        <v/>
      </c>
      <c r="G2272" s="68" t="str">
        <f>IFERROR(VLOOKUP($B2272,APガラス性能一覧!$A$2:$M$6097,6,0),"")</f>
        <v/>
      </c>
      <c r="H2272" s="68" t="str">
        <f>IFERROR(VLOOKUP($B2272,APガラス性能一覧!$A$2:$M$6097,7,0),"")</f>
        <v/>
      </c>
      <c r="I2272" s="68" t="str">
        <f>IFERROR(VLOOKUP($B2272,APガラス性能一覧!$A$2:$M$6097,8,0),"")</f>
        <v/>
      </c>
      <c r="J2272" s="68" t="str">
        <f>IFERROR(VLOOKUP($B2272,APガラス性能一覧!$A$2:$M$6097,9,0),"")</f>
        <v/>
      </c>
      <c r="K2272" s="68" t="str">
        <f>IFERROR(VLOOKUP($B2272,APガラス性能一覧!$A$2:$M$6097,10,0),"")</f>
        <v/>
      </c>
      <c r="L2272" s="68" t="str">
        <f>IFERROR(VLOOKUP($B2272,APガラス性能一覧!$A$2:$M$6097,11,0),"")</f>
        <v/>
      </c>
      <c r="M2272" s="68" t="str">
        <f>IFERROR(VLOOKUP($B2272,APガラス性能一覧!$A$2:$M$6097,12,0),"")</f>
        <v/>
      </c>
      <c r="N2272" s="68" t="str">
        <f>IFERROR(VLOOKUP($B2272,APガラス性能一覧!$A$2:$M$6097,13,0),"")</f>
        <v/>
      </c>
    </row>
    <row r="2273" spans="2:14" x14ac:dyDescent="0.4">
      <c r="B2273" s="68" t="str">
        <f>IF($D$2="","",IF($E$2=0.65,IFERROR(IF(INDEX(APガラス性能一覧!A:A,MATCH(ROW(B2267),APガラス性能一覧!$O:$O,0))="","",INDEX(APガラス性能一覧!A:A,MATCH(ROW(B2267),APガラス性能一覧!$O:$O,0))),""),IFERROR(IF(INDEX(APガラス性能一覧!A:A,MATCH(ROW(B2267),APガラス性能一覧!$N:$N,0))="","",INDEX(APガラス性能一覧!A:A,MATCH(ROW(B2267),APガラス性能一覧!$N:$N,0))),"")))</f>
        <v/>
      </c>
      <c r="C2273" s="68" t="str">
        <f>IFERROR(VLOOKUP($B2273,APガラス性能一覧!$A$2:$M$6097,2,0),"")</f>
        <v/>
      </c>
      <c r="D2273" s="68" t="str">
        <f>IFERROR(VLOOKUP($B2273,APガラス性能一覧!$A$2:$M$6097,3,0),"")</f>
        <v/>
      </c>
      <c r="E2273" s="68" t="str">
        <f>IFERROR(VLOOKUP($B2273,APガラス性能一覧!$A$2:$M$6097,4,0),"")</f>
        <v/>
      </c>
      <c r="F2273" s="68" t="str">
        <f>IFERROR(VLOOKUP($B2273,APガラス性能一覧!$A$2:$M$6097,5,0),"")</f>
        <v/>
      </c>
      <c r="G2273" s="68" t="str">
        <f>IFERROR(VLOOKUP($B2273,APガラス性能一覧!$A$2:$M$6097,6,0),"")</f>
        <v/>
      </c>
      <c r="H2273" s="68" t="str">
        <f>IFERROR(VLOOKUP($B2273,APガラス性能一覧!$A$2:$M$6097,7,0),"")</f>
        <v/>
      </c>
      <c r="I2273" s="68" t="str">
        <f>IFERROR(VLOOKUP($B2273,APガラス性能一覧!$A$2:$M$6097,8,0),"")</f>
        <v/>
      </c>
      <c r="J2273" s="68" t="str">
        <f>IFERROR(VLOOKUP($B2273,APガラス性能一覧!$A$2:$M$6097,9,0),"")</f>
        <v/>
      </c>
      <c r="K2273" s="68" t="str">
        <f>IFERROR(VLOOKUP($B2273,APガラス性能一覧!$A$2:$M$6097,10,0),"")</f>
        <v/>
      </c>
      <c r="L2273" s="68" t="str">
        <f>IFERROR(VLOOKUP($B2273,APガラス性能一覧!$A$2:$M$6097,11,0),"")</f>
        <v/>
      </c>
      <c r="M2273" s="68" t="str">
        <f>IFERROR(VLOOKUP($B2273,APガラス性能一覧!$A$2:$M$6097,12,0),"")</f>
        <v/>
      </c>
      <c r="N2273" s="68" t="str">
        <f>IFERROR(VLOOKUP($B2273,APガラス性能一覧!$A$2:$M$6097,13,0),"")</f>
        <v/>
      </c>
    </row>
    <row r="2274" spans="2:14" x14ac:dyDescent="0.4">
      <c r="B2274" s="68" t="str">
        <f>IF($D$2="","",IF($E$2=0.65,IFERROR(IF(INDEX(APガラス性能一覧!A:A,MATCH(ROW(B2268),APガラス性能一覧!$O:$O,0))="","",INDEX(APガラス性能一覧!A:A,MATCH(ROW(B2268),APガラス性能一覧!$O:$O,0))),""),IFERROR(IF(INDEX(APガラス性能一覧!A:A,MATCH(ROW(B2268),APガラス性能一覧!$N:$N,0))="","",INDEX(APガラス性能一覧!A:A,MATCH(ROW(B2268),APガラス性能一覧!$N:$N,0))),"")))</f>
        <v/>
      </c>
      <c r="C2274" s="68" t="str">
        <f>IFERROR(VLOOKUP($B2274,APガラス性能一覧!$A$2:$M$6097,2,0),"")</f>
        <v/>
      </c>
      <c r="D2274" s="68" t="str">
        <f>IFERROR(VLOOKUP($B2274,APガラス性能一覧!$A$2:$M$6097,3,0),"")</f>
        <v/>
      </c>
      <c r="E2274" s="68" t="str">
        <f>IFERROR(VLOOKUP($B2274,APガラス性能一覧!$A$2:$M$6097,4,0),"")</f>
        <v/>
      </c>
      <c r="F2274" s="68" t="str">
        <f>IFERROR(VLOOKUP($B2274,APガラス性能一覧!$A$2:$M$6097,5,0),"")</f>
        <v/>
      </c>
      <c r="G2274" s="68" t="str">
        <f>IFERROR(VLOOKUP($B2274,APガラス性能一覧!$A$2:$M$6097,6,0),"")</f>
        <v/>
      </c>
      <c r="H2274" s="68" t="str">
        <f>IFERROR(VLOOKUP($B2274,APガラス性能一覧!$A$2:$M$6097,7,0),"")</f>
        <v/>
      </c>
      <c r="I2274" s="68" t="str">
        <f>IFERROR(VLOOKUP($B2274,APガラス性能一覧!$A$2:$M$6097,8,0),"")</f>
        <v/>
      </c>
      <c r="J2274" s="68" t="str">
        <f>IFERROR(VLOOKUP($B2274,APガラス性能一覧!$A$2:$M$6097,9,0),"")</f>
        <v/>
      </c>
      <c r="K2274" s="68" t="str">
        <f>IFERROR(VLOOKUP($B2274,APガラス性能一覧!$A$2:$M$6097,10,0),"")</f>
        <v/>
      </c>
      <c r="L2274" s="68" t="str">
        <f>IFERROR(VLOOKUP($B2274,APガラス性能一覧!$A$2:$M$6097,11,0),"")</f>
        <v/>
      </c>
      <c r="M2274" s="68" t="str">
        <f>IFERROR(VLOOKUP($B2274,APガラス性能一覧!$A$2:$M$6097,12,0),"")</f>
        <v/>
      </c>
      <c r="N2274" s="68" t="str">
        <f>IFERROR(VLOOKUP($B2274,APガラス性能一覧!$A$2:$M$6097,13,0),"")</f>
        <v/>
      </c>
    </row>
    <row r="2275" spans="2:14" x14ac:dyDescent="0.4">
      <c r="B2275" s="68" t="str">
        <f>IF($D$2="","",IF($E$2=0.65,IFERROR(IF(INDEX(APガラス性能一覧!A:A,MATCH(ROW(B2269),APガラス性能一覧!$O:$O,0))="","",INDEX(APガラス性能一覧!A:A,MATCH(ROW(B2269),APガラス性能一覧!$O:$O,0))),""),IFERROR(IF(INDEX(APガラス性能一覧!A:A,MATCH(ROW(B2269),APガラス性能一覧!$N:$N,0))="","",INDEX(APガラス性能一覧!A:A,MATCH(ROW(B2269),APガラス性能一覧!$N:$N,0))),"")))</f>
        <v/>
      </c>
      <c r="C2275" s="68" t="str">
        <f>IFERROR(VLOOKUP($B2275,APガラス性能一覧!$A$2:$M$6097,2,0),"")</f>
        <v/>
      </c>
      <c r="D2275" s="68" t="str">
        <f>IFERROR(VLOOKUP($B2275,APガラス性能一覧!$A$2:$M$6097,3,0),"")</f>
        <v/>
      </c>
      <c r="E2275" s="68" t="str">
        <f>IFERROR(VLOOKUP($B2275,APガラス性能一覧!$A$2:$M$6097,4,0),"")</f>
        <v/>
      </c>
      <c r="F2275" s="68" t="str">
        <f>IFERROR(VLOOKUP($B2275,APガラス性能一覧!$A$2:$M$6097,5,0),"")</f>
        <v/>
      </c>
      <c r="G2275" s="68" t="str">
        <f>IFERROR(VLOOKUP($B2275,APガラス性能一覧!$A$2:$M$6097,6,0),"")</f>
        <v/>
      </c>
      <c r="H2275" s="68" t="str">
        <f>IFERROR(VLOOKUP($B2275,APガラス性能一覧!$A$2:$M$6097,7,0),"")</f>
        <v/>
      </c>
      <c r="I2275" s="68" t="str">
        <f>IFERROR(VLOOKUP($B2275,APガラス性能一覧!$A$2:$M$6097,8,0),"")</f>
        <v/>
      </c>
      <c r="J2275" s="68" t="str">
        <f>IFERROR(VLOOKUP($B2275,APガラス性能一覧!$A$2:$M$6097,9,0),"")</f>
        <v/>
      </c>
      <c r="K2275" s="68" t="str">
        <f>IFERROR(VLOOKUP($B2275,APガラス性能一覧!$A$2:$M$6097,10,0),"")</f>
        <v/>
      </c>
      <c r="L2275" s="68" t="str">
        <f>IFERROR(VLOOKUP($B2275,APガラス性能一覧!$A$2:$M$6097,11,0),"")</f>
        <v/>
      </c>
      <c r="M2275" s="68" t="str">
        <f>IFERROR(VLOOKUP($B2275,APガラス性能一覧!$A$2:$M$6097,12,0),"")</f>
        <v/>
      </c>
      <c r="N2275" s="68" t="str">
        <f>IFERROR(VLOOKUP($B2275,APガラス性能一覧!$A$2:$M$6097,13,0),"")</f>
        <v/>
      </c>
    </row>
    <row r="2276" spans="2:14" x14ac:dyDescent="0.4">
      <c r="B2276" s="68" t="str">
        <f>IF($D$2="","",IF($E$2=0.65,IFERROR(IF(INDEX(APガラス性能一覧!A:A,MATCH(ROW(B2270),APガラス性能一覧!$O:$O,0))="","",INDEX(APガラス性能一覧!A:A,MATCH(ROW(B2270),APガラス性能一覧!$O:$O,0))),""),IFERROR(IF(INDEX(APガラス性能一覧!A:A,MATCH(ROW(B2270),APガラス性能一覧!$N:$N,0))="","",INDEX(APガラス性能一覧!A:A,MATCH(ROW(B2270),APガラス性能一覧!$N:$N,0))),"")))</f>
        <v/>
      </c>
      <c r="C2276" s="68" t="str">
        <f>IFERROR(VLOOKUP($B2276,APガラス性能一覧!$A$2:$M$6097,2,0),"")</f>
        <v/>
      </c>
      <c r="D2276" s="68" t="str">
        <f>IFERROR(VLOOKUP($B2276,APガラス性能一覧!$A$2:$M$6097,3,0),"")</f>
        <v/>
      </c>
      <c r="E2276" s="68" t="str">
        <f>IFERROR(VLOOKUP($B2276,APガラス性能一覧!$A$2:$M$6097,4,0),"")</f>
        <v/>
      </c>
      <c r="F2276" s="68" t="str">
        <f>IFERROR(VLOOKUP($B2276,APガラス性能一覧!$A$2:$M$6097,5,0),"")</f>
        <v/>
      </c>
      <c r="G2276" s="68" t="str">
        <f>IFERROR(VLOOKUP($B2276,APガラス性能一覧!$A$2:$M$6097,6,0),"")</f>
        <v/>
      </c>
      <c r="H2276" s="68" t="str">
        <f>IFERROR(VLOOKUP($B2276,APガラス性能一覧!$A$2:$M$6097,7,0),"")</f>
        <v/>
      </c>
      <c r="I2276" s="68" t="str">
        <f>IFERROR(VLOOKUP($B2276,APガラス性能一覧!$A$2:$M$6097,8,0),"")</f>
        <v/>
      </c>
      <c r="J2276" s="68" t="str">
        <f>IFERROR(VLOOKUP($B2276,APガラス性能一覧!$A$2:$M$6097,9,0),"")</f>
        <v/>
      </c>
      <c r="K2276" s="68" t="str">
        <f>IFERROR(VLOOKUP($B2276,APガラス性能一覧!$A$2:$M$6097,10,0),"")</f>
        <v/>
      </c>
      <c r="L2276" s="68" t="str">
        <f>IFERROR(VLOOKUP($B2276,APガラス性能一覧!$A$2:$M$6097,11,0),"")</f>
        <v/>
      </c>
      <c r="M2276" s="68" t="str">
        <f>IFERROR(VLOOKUP($B2276,APガラス性能一覧!$A$2:$M$6097,12,0),"")</f>
        <v/>
      </c>
      <c r="N2276" s="68" t="str">
        <f>IFERROR(VLOOKUP($B2276,APガラス性能一覧!$A$2:$M$6097,13,0),"")</f>
        <v/>
      </c>
    </row>
    <row r="2277" spans="2:14" x14ac:dyDescent="0.4">
      <c r="B2277" s="68" t="str">
        <f>IF($D$2="","",IF($E$2=0.65,IFERROR(IF(INDEX(APガラス性能一覧!A:A,MATCH(ROW(B2271),APガラス性能一覧!$O:$O,0))="","",INDEX(APガラス性能一覧!A:A,MATCH(ROW(B2271),APガラス性能一覧!$O:$O,0))),""),IFERROR(IF(INDEX(APガラス性能一覧!A:A,MATCH(ROW(B2271),APガラス性能一覧!$N:$N,0))="","",INDEX(APガラス性能一覧!A:A,MATCH(ROW(B2271),APガラス性能一覧!$N:$N,0))),"")))</f>
        <v/>
      </c>
      <c r="C2277" s="68" t="str">
        <f>IFERROR(VLOOKUP($B2277,APガラス性能一覧!$A$2:$M$6097,2,0),"")</f>
        <v/>
      </c>
      <c r="D2277" s="68" t="str">
        <f>IFERROR(VLOOKUP($B2277,APガラス性能一覧!$A$2:$M$6097,3,0),"")</f>
        <v/>
      </c>
      <c r="E2277" s="68" t="str">
        <f>IFERROR(VLOOKUP($B2277,APガラス性能一覧!$A$2:$M$6097,4,0),"")</f>
        <v/>
      </c>
      <c r="F2277" s="68" t="str">
        <f>IFERROR(VLOOKUP($B2277,APガラス性能一覧!$A$2:$M$6097,5,0),"")</f>
        <v/>
      </c>
      <c r="G2277" s="68" t="str">
        <f>IFERROR(VLOOKUP($B2277,APガラス性能一覧!$A$2:$M$6097,6,0),"")</f>
        <v/>
      </c>
      <c r="H2277" s="68" t="str">
        <f>IFERROR(VLOOKUP($B2277,APガラス性能一覧!$A$2:$M$6097,7,0),"")</f>
        <v/>
      </c>
      <c r="I2277" s="68" t="str">
        <f>IFERROR(VLOOKUP($B2277,APガラス性能一覧!$A$2:$M$6097,8,0),"")</f>
        <v/>
      </c>
      <c r="J2277" s="68" t="str">
        <f>IFERROR(VLOOKUP($B2277,APガラス性能一覧!$A$2:$M$6097,9,0),"")</f>
        <v/>
      </c>
      <c r="K2277" s="68" t="str">
        <f>IFERROR(VLOOKUP($B2277,APガラス性能一覧!$A$2:$M$6097,10,0),"")</f>
        <v/>
      </c>
      <c r="L2277" s="68" t="str">
        <f>IFERROR(VLOOKUP($B2277,APガラス性能一覧!$A$2:$M$6097,11,0),"")</f>
        <v/>
      </c>
      <c r="M2277" s="68" t="str">
        <f>IFERROR(VLOOKUP($B2277,APガラス性能一覧!$A$2:$M$6097,12,0),"")</f>
        <v/>
      </c>
      <c r="N2277" s="68" t="str">
        <f>IFERROR(VLOOKUP($B2277,APガラス性能一覧!$A$2:$M$6097,13,0),"")</f>
        <v/>
      </c>
    </row>
    <row r="2278" spans="2:14" x14ac:dyDescent="0.4">
      <c r="B2278" s="68" t="str">
        <f>IF($D$2="","",IF($E$2=0.65,IFERROR(IF(INDEX(APガラス性能一覧!A:A,MATCH(ROW(B2272),APガラス性能一覧!$O:$O,0))="","",INDEX(APガラス性能一覧!A:A,MATCH(ROW(B2272),APガラス性能一覧!$O:$O,0))),""),IFERROR(IF(INDEX(APガラス性能一覧!A:A,MATCH(ROW(B2272),APガラス性能一覧!$N:$N,0))="","",INDEX(APガラス性能一覧!A:A,MATCH(ROW(B2272),APガラス性能一覧!$N:$N,0))),"")))</f>
        <v/>
      </c>
      <c r="C2278" s="68" t="str">
        <f>IFERROR(VLOOKUP($B2278,APガラス性能一覧!$A$2:$M$6097,2,0),"")</f>
        <v/>
      </c>
      <c r="D2278" s="68" t="str">
        <f>IFERROR(VLOOKUP($B2278,APガラス性能一覧!$A$2:$M$6097,3,0),"")</f>
        <v/>
      </c>
      <c r="E2278" s="68" t="str">
        <f>IFERROR(VLOOKUP($B2278,APガラス性能一覧!$A$2:$M$6097,4,0),"")</f>
        <v/>
      </c>
      <c r="F2278" s="68" t="str">
        <f>IFERROR(VLOOKUP($B2278,APガラス性能一覧!$A$2:$M$6097,5,0),"")</f>
        <v/>
      </c>
      <c r="G2278" s="68" t="str">
        <f>IFERROR(VLOOKUP($B2278,APガラス性能一覧!$A$2:$M$6097,6,0),"")</f>
        <v/>
      </c>
      <c r="H2278" s="68" t="str">
        <f>IFERROR(VLOOKUP($B2278,APガラス性能一覧!$A$2:$M$6097,7,0),"")</f>
        <v/>
      </c>
      <c r="I2278" s="68" t="str">
        <f>IFERROR(VLOOKUP($B2278,APガラス性能一覧!$A$2:$M$6097,8,0),"")</f>
        <v/>
      </c>
      <c r="J2278" s="68" t="str">
        <f>IFERROR(VLOOKUP($B2278,APガラス性能一覧!$A$2:$M$6097,9,0),"")</f>
        <v/>
      </c>
      <c r="K2278" s="68" t="str">
        <f>IFERROR(VLOOKUP($B2278,APガラス性能一覧!$A$2:$M$6097,10,0),"")</f>
        <v/>
      </c>
      <c r="L2278" s="68" t="str">
        <f>IFERROR(VLOOKUP($B2278,APガラス性能一覧!$A$2:$M$6097,11,0),"")</f>
        <v/>
      </c>
      <c r="M2278" s="68" t="str">
        <f>IFERROR(VLOOKUP($B2278,APガラス性能一覧!$A$2:$M$6097,12,0),"")</f>
        <v/>
      </c>
      <c r="N2278" s="68" t="str">
        <f>IFERROR(VLOOKUP($B2278,APガラス性能一覧!$A$2:$M$6097,13,0),"")</f>
        <v/>
      </c>
    </row>
    <row r="2279" spans="2:14" x14ac:dyDescent="0.4">
      <c r="B2279" s="68" t="str">
        <f>IF($D$2="","",IF($E$2=0.65,IFERROR(IF(INDEX(APガラス性能一覧!A:A,MATCH(ROW(B2273),APガラス性能一覧!$O:$O,0))="","",INDEX(APガラス性能一覧!A:A,MATCH(ROW(B2273),APガラス性能一覧!$O:$O,0))),""),IFERROR(IF(INDEX(APガラス性能一覧!A:A,MATCH(ROW(B2273),APガラス性能一覧!$N:$N,0))="","",INDEX(APガラス性能一覧!A:A,MATCH(ROW(B2273),APガラス性能一覧!$N:$N,0))),"")))</f>
        <v/>
      </c>
      <c r="C2279" s="68" t="str">
        <f>IFERROR(VLOOKUP($B2279,APガラス性能一覧!$A$2:$M$6097,2,0),"")</f>
        <v/>
      </c>
      <c r="D2279" s="68" t="str">
        <f>IFERROR(VLOOKUP($B2279,APガラス性能一覧!$A$2:$M$6097,3,0),"")</f>
        <v/>
      </c>
      <c r="E2279" s="68" t="str">
        <f>IFERROR(VLOOKUP($B2279,APガラス性能一覧!$A$2:$M$6097,4,0),"")</f>
        <v/>
      </c>
      <c r="F2279" s="68" t="str">
        <f>IFERROR(VLOOKUP($B2279,APガラス性能一覧!$A$2:$M$6097,5,0),"")</f>
        <v/>
      </c>
      <c r="G2279" s="68" t="str">
        <f>IFERROR(VLOOKUP($B2279,APガラス性能一覧!$A$2:$M$6097,6,0),"")</f>
        <v/>
      </c>
      <c r="H2279" s="68" t="str">
        <f>IFERROR(VLOOKUP($B2279,APガラス性能一覧!$A$2:$M$6097,7,0),"")</f>
        <v/>
      </c>
      <c r="I2279" s="68" t="str">
        <f>IFERROR(VLOOKUP($B2279,APガラス性能一覧!$A$2:$M$6097,8,0),"")</f>
        <v/>
      </c>
      <c r="J2279" s="68" t="str">
        <f>IFERROR(VLOOKUP($B2279,APガラス性能一覧!$A$2:$M$6097,9,0),"")</f>
        <v/>
      </c>
      <c r="K2279" s="68" t="str">
        <f>IFERROR(VLOOKUP($B2279,APガラス性能一覧!$A$2:$M$6097,10,0),"")</f>
        <v/>
      </c>
      <c r="L2279" s="68" t="str">
        <f>IFERROR(VLOOKUP($B2279,APガラス性能一覧!$A$2:$M$6097,11,0),"")</f>
        <v/>
      </c>
      <c r="M2279" s="68" t="str">
        <f>IFERROR(VLOOKUP($B2279,APガラス性能一覧!$A$2:$M$6097,12,0),"")</f>
        <v/>
      </c>
      <c r="N2279" s="68" t="str">
        <f>IFERROR(VLOOKUP($B2279,APガラス性能一覧!$A$2:$M$6097,13,0),"")</f>
        <v/>
      </c>
    </row>
    <row r="2280" spans="2:14" x14ac:dyDescent="0.4">
      <c r="B2280" s="68" t="str">
        <f>IF($D$2="","",IF($E$2=0.65,IFERROR(IF(INDEX(APガラス性能一覧!A:A,MATCH(ROW(B2274),APガラス性能一覧!$O:$O,0))="","",INDEX(APガラス性能一覧!A:A,MATCH(ROW(B2274),APガラス性能一覧!$O:$O,0))),""),IFERROR(IF(INDEX(APガラス性能一覧!A:A,MATCH(ROW(B2274),APガラス性能一覧!$N:$N,0))="","",INDEX(APガラス性能一覧!A:A,MATCH(ROW(B2274),APガラス性能一覧!$N:$N,0))),"")))</f>
        <v/>
      </c>
      <c r="C2280" s="68" t="str">
        <f>IFERROR(VLOOKUP($B2280,APガラス性能一覧!$A$2:$M$6097,2,0),"")</f>
        <v/>
      </c>
      <c r="D2280" s="68" t="str">
        <f>IFERROR(VLOOKUP($B2280,APガラス性能一覧!$A$2:$M$6097,3,0),"")</f>
        <v/>
      </c>
      <c r="E2280" s="68" t="str">
        <f>IFERROR(VLOOKUP($B2280,APガラス性能一覧!$A$2:$M$6097,4,0),"")</f>
        <v/>
      </c>
      <c r="F2280" s="68" t="str">
        <f>IFERROR(VLOOKUP($B2280,APガラス性能一覧!$A$2:$M$6097,5,0),"")</f>
        <v/>
      </c>
      <c r="G2280" s="68" t="str">
        <f>IFERROR(VLOOKUP($B2280,APガラス性能一覧!$A$2:$M$6097,6,0),"")</f>
        <v/>
      </c>
      <c r="H2280" s="68" t="str">
        <f>IFERROR(VLOOKUP($B2280,APガラス性能一覧!$A$2:$M$6097,7,0),"")</f>
        <v/>
      </c>
      <c r="I2280" s="68" t="str">
        <f>IFERROR(VLOOKUP($B2280,APガラス性能一覧!$A$2:$M$6097,8,0),"")</f>
        <v/>
      </c>
      <c r="J2280" s="68" t="str">
        <f>IFERROR(VLOOKUP($B2280,APガラス性能一覧!$A$2:$M$6097,9,0),"")</f>
        <v/>
      </c>
      <c r="K2280" s="68" t="str">
        <f>IFERROR(VLOOKUP($B2280,APガラス性能一覧!$A$2:$M$6097,10,0),"")</f>
        <v/>
      </c>
      <c r="L2280" s="68" t="str">
        <f>IFERROR(VLOOKUP($B2280,APガラス性能一覧!$A$2:$M$6097,11,0),"")</f>
        <v/>
      </c>
      <c r="M2280" s="68" t="str">
        <f>IFERROR(VLOOKUP($B2280,APガラス性能一覧!$A$2:$M$6097,12,0),"")</f>
        <v/>
      </c>
      <c r="N2280" s="68" t="str">
        <f>IFERROR(VLOOKUP($B2280,APガラス性能一覧!$A$2:$M$6097,13,0),"")</f>
        <v/>
      </c>
    </row>
    <row r="2281" spans="2:14" x14ac:dyDescent="0.4">
      <c r="B2281" s="68" t="str">
        <f>IF($D$2="","",IF($E$2=0.65,IFERROR(IF(INDEX(APガラス性能一覧!A:A,MATCH(ROW(B2275),APガラス性能一覧!$O:$O,0))="","",INDEX(APガラス性能一覧!A:A,MATCH(ROW(B2275),APガラス性能一覧!$O:$O,0))),""),IFERROR(IF(INDEX(APガラス性能一覧!A:A,MATCH(ROW(B2275),APガラス性能一覧!$N:$N,0))="","",INDEX(APガラス性能一覧!A:A,MATCH(ROW(B2275),APガラス性能一覧!$N:$N,0))),"")))</f>
        <v/>
      </c>
      <c r="C2281" s="68" t="str">
        <f>IFERROR(VLOOKUP($B2281,APガラス性能一覧!$A$2:$M$6097,2,0),"")</f>
        <v/>
      </c>
      <c r="D2281" s="68" t="str">
        <f>IFERROR(VLOOKUP($B2281,APガラス性能一覧!$A$2:$M$6097,3,0),"")</f>
        <v/>
      </c>
      <c r="E2281" s="68" t="str">
        <f>IFERROR(VLOOKUP($B2281,APガラス性能一覧!$A$2:$M$6097,4,0),"")</f>
        <v/>
      </c>
      <c r="F2281" s="68" t="str">
        <f>IFERROR(VLOOKUP($B2281,APガラス性能一覧!$A$2:$M$6097,5,0),"")</f>
        <v/>
      </c>
      <c r="G2281" s="68" t="str">
        <f>IFERROR(VLOOKUP($B2281,APガラス性能一覧!$A$2:$M$6097,6,0),"")</f>
        <v/>
      </c>
      <c r="H2281" s="68" t="str">
        <f>IFERROR(VLOOKUP($B2281,APガラス性能一覧!$A$2:$M$6097,7,0),"")</f>
        <v/>
      </c>
      <c r="I2281" s="68" t="str">
        <f>IFERROR(VLOOKUP($B2281,APガラス性能一覧!$A$2:$M$6097,8,0),"")</f>
        <v/>
      </c>
      <c r="J2281" s="68" t="str">
        <f>IFERROR(VLOOKUP($B2281,APガラス性能一覧!$A$2:$M$6097,9,0),"")</f>
        <v/>
      </c>
      <c r="K2281" s="68" t="str">
        <f>IFERROR(VLOOKUP($B2281,APガラス性能一覧!$A$2:$M$6097,10,0),"")</f>
        <v/>
      </c>
      <c r="L2281" s="68" t="str">
        <f>IFERROR(VLOOKUP($B2281,APガラス性能一覧!$A$2:$M$6097,11,0),"")</f>
        <v/>
      </c>
      <c r="M2281" s="68" t="str">
        <f>IFERROR(VLOOKUP($B2281,APガラス性能一覧!$A$2:$M$6097,12,0),"")</f>
        <v/>
      </c>
      <c r="N2281" s="68" t="str">
        <f>IFERROR(VLOOKUP($B2281,APガラス性能一覧!$A$2:$M$6097,13,0),"")</f>
        <v/>
      </c>
    </row>
    <row r="2282" spans="2:14" x14ac:dyDescent="0.4">
      <c r="B2282" s="68" t="str">
        <f>IF($D$2="","",IF($E$2=0.65,IFERROR(IF(INDEX(APガラス性能一覧!A:A,MATCH(ROW(B2276),APガラス性能一覧!$O:$O,0))="","",INDEX(APガラス性能一覧!A:A,MATCH(ROW(B2276),APガラス性能一覧!$O:$O,0))),""),IFERROR(IF(INDEX(APガラス性能一覧!A:A,MATCH(ROW(B2276),APガラス性能一覧!$N:$N,0))="","",INDEX(APガラス性能一覧!A:A,MATCH(ROW(B2276),APガラス性能一覧!$N:$N,0))),"")))</f>
        <v/>
      </c>
      <c r="C2282" s="68" t="str">
        <f>IFERROR(VLOOKUP($B2282,APガラス性能一覧!$A$2:$M$6097,2,0),"")</f>
        <v/>
      </c>
      <c r="D2282" s="68" t="str">
        <f>IFERROR(VLOOKUP($B2282,APガラス性能一覧!$A$2:$M$6097,3,0),"")</f>
        <v/>
      </c>
      <c r="E2282" s="68" t="str">
        <f>IFERROR(VLOOKUP($B2282,APガラス性能一覧!$A$2:$M$6097,4,0),"")</f>
        <v/>
      </c>
      <c r="F2282" s="68" t="str">
        <f>IFERROR(VLOOKUP($B2282,APガラス性能一覧!$A$2:$M$6097,5,0),"")</f>
        <v/>
      </c>
      <c r="G2282" s="68" t="str">
        <f>IFERROR(VLOOKUP($B2282,APガラス性能一覧!$A$2:$M$6097,6,0),"")</f>
        <v/>
      </c>
      <c r="H2282" s="68" t="str">
        <f>IFERROR(VLOOKUP($B2282,APガラス性能一覧!$A$2:$M$6097,7,0),"")</f>
        <v/>
      </c>
      <c r="I2282" s="68" t="str">
        <f>IFERROR(VLOOKUP($B2282,APガラス性能一覧!$A$2:$M$6097,8,0),"")</f>
        <v/>
      </c>
      <c r="J2282" s="68" t="str">
        <f>IFERROR(VLOOKUP($B2282,APガラス性能一覧!$A$2:$M$6097,9,0),"")</f>
        <v/>
      </c>
      <c r="K2282" s="68" t="str">
        <f>IFERROR(VLOOKUP($B2282,APガラス性能一覧!$A$2:$M$6097,10,0),"")</f>
        <v/>
      </c>
      <c r="L2282" s="68" t="str">
        <f>IFERROR(VLOOKUP($B2282,APガラス性能一覧!$A$2:$M$6097,11,0),"")</f>
        <v/>
      </c>
      <c r="M2282" s="68" t="str">
        <f>IFERROR(VLOOKUP($B2282,APガラス性能一覧!$A$2:$M$6097,12,0),"")</f>
        <v/>
      </c>
      <c r="N2282" s="68" t="str">
        <f>IFERROR(VLOOKUP($B2282,APガラス性能一覧!$A$2:$M$6097,13,0),"")</f>
        <v/>
      </c>
    </row>
    <row r="2283" spans="2:14" x14ac:dyDescent="0.4">
      <c r="B2283" s="68" t="str">
        <f>IF($D$2="","",IF($E$2=0.65,IFERROR(IF(INDEX(APガラス性能一覧!A:A,MATCH(ROW(B2277),APガラス性能一覧!$O:$O,0))="","",INDEX(APガラス性能一覧!A:A,MATCH(ROW(B2277),APガラス性能一覧!$O:$O,0))),""),IFERROR(IF(INDEX(APガラス性能一覧!A:A,MATCH(ROW(B2277),APガラス性能一覧!$N:$N,0))="","",INDEX(APガラス性能一覧!A:A,MATCH(ROW(B2277),APガラス性能一覧!$N:$N,0))),"")))</f>
        <v/>
      </c>
      <c r="C2283" s="68" t="str">
        <f>IFERROR(VLOOKUP($B2283,APガラス性能一覧!$A$2:$M$6097,2,0),"")</f>
        <v/>
      </c>
      <c r="D2283" s="68" t="str">
        <f>IFERROR(VLOOKUP($B2283,APガラス性能一覧!$A$2:$M$6097,3,0),"")</f>
        <v/>
      </c>
      <c r="E2283" s="68" t="str">
        <f>IFERROR(VLOOKUP($B2283,APガラス性能一覧!$A$2:$M$6097,4,0),"")</f>
        <v/>
      </c>
      <c r="F2283" s="68" t="str">
        <f>IFERROR(VLOOKUP($B2283,APガラス性能一覧!$A$2:$M$6097,5,0),"")</f>
        <v/>
      </c>
      <c r="G2283" s="68" t="str">
        <f>IFERROR(VLOOKUP($B2283,APガラス性能一覧!$A$2:$M$6097,6,0),"")</f>
        <v/>
      </c>
      <c r="H2283" s="68" t="str">
        <f>IFERROR(VLOOKUP($B2283,APガラス性能一覧!$A$2:$M$6097,7,0),"")</f>
        <v/>
      </c>
      <c r="I2283" s="68" t="str">
        <f>IFERROR(VLOOKUP($B2283,APガラス性能一覧!$A$2:$M$6097,8,0),"")</f>
        <v/>
      </c>
      <c r="J2283" s="68" t="str">
        <f>IFERROR(VLOOKUP($B2283,APガラス性能一覧!$A$2:$M$6097,9,0),"")</f>
        <v/>
      </c>
      <c r="K2283" s="68" t="str">
        <f>IFERROR(VLOOKUP($B2283,APガラス性能一覧!$A$2:$M$6097,10,0),"")</f>
        <v/>
      </c>
      <c r="L2283" s="68" t="str">
        <f>IFERROR(VLOOKUP($B2283,APガラス性能一覧!$A$2:$M$6097,11,0),"")</f>
        <v/>
      </c>
      <c r="M2283" s="68" t="str">
        <f>IFERROR(VLOOKUP($B2283,APガラス性能一覧!$A$2:$M$6097,12,0),"")</f>
        <v/>
      </c>
      <c r="N2283" s="68" t="str">
        <f>IFERROR(VLOOKUP($B2283,APガラス性能一覧!$A$2:$M$6097,13,0),"")</f>
        <v/>
      </c>
    </row>
    <row r="2284" spans="2:14" x14ac:dyDescent="0.4">
      <c r="B2284" s="68" t="str">
        <f>IF($D$2="","",IF($E$2=0.65,IFERROR(IF(INDEX(APガラス性能一覧!A:A,MATCH(ROW(B2278),APガラス性能一覧!$O:$O,0))="","",INDEX(APガラス性能一覧!A:A,MATCH(ROW(B2278),APガラス性能一覧!$O:$O,0))),""),IFERROR(IF(INDEX(APガラス性能一覧!A:A,MATCH(ROW(B2278),APガラス性能一覧!$N:$N,0))="","",INDEX(APガラス性能一覧!A:A,MATCH(ROW(B2278),APガラス性能一覧!$N:$N,0))),"")))</f>
        <v/>
      </c>
      <c r="C2284" s="68" t="str">
        <f>IFERROR(VLOOKUP($B2284,APガラス性能一覧!$A$2:$M$6097,2,0),"")</f>
        <v/>
      </c>
      <c r="D2284" s="68" t="str">
        <f>IFERROR(VLOOKUP($B2284,APガラス性能一覧!$A$2:$M$6097,3,0),"")</f>
        <v/>
      </c>
      <c r="E2284" s="68" t="str">
        <f>IFERROR(VLOOKUP($B2284,APガラス性能一覧!$A$2:$M$6097,4,0),"")</f>
        <v/>
      </c>
      <c r="F2284" s="68" t="str">
        <f>IFERROR(VLOOKUP($B2284,APガラス性能一覧!$A$2:$M$6097,5,0),"")</f>
        <v/>
      </c>
      <c r="G2284" s="68" t="str">
        <f>IFERROR(VLOOKUP($B2284,APガラス性能一覧!$A$2:$M$6097,6,0),"")</f>
        <v/>
      </c>
      <c r="H2284" s="68" t="str">
        <f>IFERROR(VLOOKUP($B2284,APガラス性能一覧!$A$2:$M$6097,7,0),"")</f>
        <v/>
      </c>
      <c r="I2284" s="68" t="str">
        <f>IFERROR(VLOOKUP($B2284,APガラス性能一覧!$A$2:$M$6097,8,0),"")</f>
        <v/>
      </c>
      <c r="J2284" s="68" t="str">
        <f>IFERROR(VLOOKUP($B2284,APガラス性能一覧!$A$2:$M$6097,9,0),"")</f>
        <v/>
      </c>
      <c r="K2284" s="68" t="str">
        <f>IFERROR(VLOOKUP($B2284,APガラス性能一覧!$A$2:$M$6097,10,0),"")</f>
        <v/>
      </c>
      <c r="L2284" s="68" t="str">
        <f>IFERROR(VLOOKUP($B2284,APガラス性能一覧!$A$2:$M$6097,11,0),"")</f>
        <v/>
      </c>
      <c r="M2284" s="68" t="str">
        <f>IFERROR(VLOOKUP($B2284,APガラス性能一覧!$A$2:$M$6097,12,0),"")</f>
        <v/>
      </c>
      <c r="N2284" s="68" t="str">
        <f>IFERROR(VLOOKUP($B2284,APガラス性能一覧!$A$2:$M$6097,13,0),"")</f>
        <v/>
      </c>
    </row>
    <row r="2285" spans="2:14" x14ac:dyDescent="0.4">
      <c r="B2285" s="68" t="str">
        <f>IF($D$2="","",IF($E$2=0.65,IFERROR(IF(INDEX(APガラス性能一覧!A:A,MATCH(ROW(B2279),APガラス性能一覧!$O:$O,0))="","",INDEX(APガラス性能一覧!A:A,MATCH(ROW(B2279),APガラス性能一覧!$O:$O,0))),""),IFERROR(IF(INDEX(APガラス性能一覧!A:A,MATCH(ROW(B2279),APガラス性能一覧!$N:$N,0))="","",INDEX(APガラス性能一覧!A:A,MATCH(ROW(B2279),APガラス性能一覧!$N:$N,0))),"")))</f>
        <v/>
      </c>
      <c r="C2285" s="68" t="str">
        <f>IFERROR(VLOOKUP($B2285,APガラス性能一覧!$A$2:$M$6097,2,0),"")</f>
        <v/>
      </c>
      <c r="D2285" s="68" t="str">
        <f>IFERROR(VLOOKUP($B2285,APガラス性能一覧!$A$2:$M$6097,3,0),"")</f>
        <v/>
      </c>
      <c r="E2285" s="68" t="str">
        <f>IFERROR(VLOOKUP($B2285,APガラス性能一覧!$A$2:$M$6097,4,0),"")</f>
        <v/>
      </c>
      <c r="F2285" s="68" t="str">
        <f>IFERROR(VLOOKUP($B2285,APガラス性能一覧!$A$2:$M$6097,5,0),"")</f>
        <v/>
      </c>
      <c r="G2285" s="68" t="str">
        <f>IFERROR(VLOOKUP($B2285,APガラス性能一覧!$A$2:$M$6097,6,0),"")</f>
        <v/>
      </c>
      <c r="H2285" s="68" t="str">
        <f>IFERROR(VLOOKUP($B2285,APガラス性能一覧!$A$2:$M$6097,7,0),"")</f>
        <v/>
      </c>
      <c r="I2285" s="68" t="str">
        <f>IFERROR(VLOOKUP($B2285,APガラス性能一覧!$A$2:$M$6097,8,0),"")</f>
        <v/>
      </c>
      <c r="J2285" s="68" t="str">
        <f>IFERROR(VLOOKUP($B2285,APガラス性能一覧!$A$2:$M$6097,9,0),"")</f>
        <v/>
      </c>
      <c r="K2285" s="68" t="str">
        <f>IFERROR(VLOOKUP($B2285,APガラス性能一覧!$A$2:$M$6097,10,0),"")</f>
        <v/>
      </c>
      <c r="L2285" s="68" t="str">
        <f>IFERROR(VLOOKUP($B2285,APガラス性能一覧!$A$2:$M$6097,11,0),"")</f>
        <v/>
      </c>
      <c r="M2285" s="68" t="str">
        <f>IFERROR(VLOOKUP($B2285,APガラス性能一覧!$A$2:$M$6097,12,0),"")</f>
        <v/>
      </c>
      <c r="N2285" s="68" t="str">
        <f>IFERROR(VLOOKUP($B2285,APガラス性能一覧!$A$2:$M$6097,13,0),"")</f>
        <v/>
      </c>
    </row>
    <row r="2286" spans="2:14" x14ac:dyDescent="0.4">
      <c r="B2286" s="68" t="str">
        <f>IF($D$2="","",IF($E$2=0.65,IFERROR(IF(INDEX(APガラス性能一覧!A:A,MATCH(ROW(B2280),APガラス性能一覧!$O:$O,0))="","",INDEX(APガラス性能一覧!A:A,MATCH(ROW(B2280),APガラス性能一覧!$O:$O,0))),""),IFERROR(IF(INDEX(APガラス性能一覧!A:A,MATCH(ROW(B2280),APガラス性能一覧!$N:$N,0))="","",INDEX(APガラス性能一覧!A:A,MATCH(ROW(B2280),APガラス性能一覧!$N:$N,0))),"")))</f>
        <v/>
      </c>
      <c r="C2286" s="68" t="str">
        <f>IFERROR(VLOOKUP($B2286,APガラス性能一覧!$A$2:$M$6097,2,0),"")</f>
        <v/>
      </c>
      <c r="D2286" s="68" t="str">
        <f>IFERROR(VLOOKUP($B2286,APガラス性能一覧!$A$2:$M$6097,3,0),"")</f>
        <v/>
      </c>
      <c r="E2286" s="68" t="str">
        <f>IFERROR(VLOOKUP($B2286,APガラス性能一覧!$A$2:$M$6097,4,0),"")</f>
        <v/>
      </c>
      <c r="F2286" s="68" t="str">
        <f>IFERROR(VLOOKUP($B2286,APガラス性能一覧!$A$2:$M$6097,5,0),"")</f>
        <v/>
      </c>
      <c r="G2286" s="68" t="str">
        <f>IFERROR(VLOOKUP($B2286,APガラス性能一覧!$A$2:$M$6097,6,0),"")</f>
        <v/>
      </c>
      <c r="H2286" s="68" t="str">
        <f>IFERROR(VLOOKUP($B2286,APガラス性能一覧!$A$2:$M$6097,7,0),"")</f>
        <v/>
      </c>
      <c r="I2286" s="68" t="str">
        <f>IFERROR(VLOOKUP($B2286,APガラス性能一覧!$A$2:$M$6097,8,0),"")</f>
        <v/>
      </c>
      <c r="J2286" s="68" t="str">
        <f>IFERROR(VLOOKUP($B2286,APガラス性能一覧!$A$2:$M$6097,9,0),"")</f>
        <v/>
      </c>
      <c r="K2286" s="68" t="str">
        <f>IFERROR(VLOOKUP($B2286,APガラス性能一覧!$A$2:$M$6097,10,0),"")</f>
        <v/>
      </c>
      <c r="L2286" s="68" t="str">
        <f>IFERROR(VLOOKUP($B2286,APガラス性能一覧!$A$2:$M$6097,11,0),"")</f>
        <v/>
      </c>
      <c r="M2286" s="68" t="str">
        <f>IFERROR(VLOOKUP($B2286,APガラス性能一覧!$A$2:$M$6097,12,0),"")</f>
        <v/>
      </c>
      <c r="N2286" s="68" t="str">
        <f>IFERROR(VLOOKUP($B2286,APガラス性能一覧!$A$2:$M$6097,13,0),"")</f>
        <v/>
      </c>
    </row>
    <row r="2287" spans="2:14" x14ac:dyDescent="0.4">
      <c r="B2287" s="68" t="str">
        <f>IF($D$2="","",IF($E$2=0.65,IFERROR(IF(INDEX(APガラス性能一覧!A:A,MATCH(ROW(B2281),APガラス性能一覧!$O:$O,0))="","",INDEX(APガラス性能一覧!A:A,MATCH(ROW(B2281),APガラス性能一覧!$O:$O,0))),""),IFERROR(IF(INDEX(APガラス性能一覧!A:A,MATCH(ROW(B2281),APガラス性能一覧!$N:$N,0))="","",INDEX(APガラス性能一覧!A:A,MATCH(ROW(B2281),APガラス性能一覧!$N:$N,0))),"")))</f>
        <v/>
      </c>
      <c r="C2287" s="68" t="str">
        <f>IFERROR(VLOOKUP($B2287,APガラス性能一覧!$A$2:$M$6097,2,0),"")</f>
        <v/>
      </c>
      <c r="D2287" s="68" t="str">
        <f>IFERROR(VLOOKUP($B2287,APガラス性能一覧!$A$2:$M$6097,3,0),"")</f>
        <v/>
      </c>
      <c r="E2287" s="68" t="str">
        <f>IFERROR(VLOOKUP($B2287,APガラス性能一覧!$A$2:$M$6097,4,0),"")</f>
        <v/>
      </c>
      <c r="F2287" s="68" t="str">
        <f>IFERROR(VLOOKUP($B2287,APガラス性能一覧!$A$2:$M$6097,5,0),"")</f>
        <v/>
      </c>
      <c r="G2287" s="68" t="str">
        <f>IFERROR(VLOOKUP($B2287,APガラス性能一覧!$A$2:$M$6097,6,0),"")</f>
        <v/>
      </c>
      <c r="H2287" s="68" t="str">
        <f>IFERROR(VLOOKUP($B2287,APガラス性能一覧!$A$2:$M$6097,7,0),"")</f>
        <v/>
      </c>
      <c r="I2287" s="68" t="str">
        <f>IFERROR(VLOOKUP($B2287,APガラス性能一覧!$A$2:$M$6097,8,0),"")</f>
        <v/>
      </c>
      <c r="J2287" s="68" t="str">
        <f>IFERROR(VLOOKUP($B2287,APガラス性能一覧!$A$2:$M$6097,9,0),"")</f>
        <v/>
      </c>
      <c r="K2287" s="68" t="str">
        <f>IFERROR(VLOOKUP($B2287,APガラス性能一覧!$A$2:$M$6097,10,0),"")</f>
        <v/>
      </c>
      <c r="L2287" s="68" t="str">
        <f>IFERROR(VLOOKUP($B2287,APガラス性能一覧!$A$2:$M$6097,11,0),"")</f>
        <v/>
      </c>
      <c r="M2287" s="68" t="str">
        <f>IFERROR(VLOOKUP($B2287,APガラス性能一覧!$A$2:$M$6097,12,0),"")</f>
        <v/>
      </c>
      <c r="N2287" s="68" t="str">
        <f>IFERROR(VLOOKUP($B2287,APガラス性能一覧!$A$2:$M$6097,13,0),"")</f>
        <v/>
      </c>
    </row>
    <row r="2288" spans="2:14" x14ac:dyDescent="0.4">
      <c r="B2288" s="68" t="str">
        <f>IF($D$2="","",IF($E$2=0.65,IFERROR(IF(INDEX(APガラス性能一覧!A:A,MATCH(ROW(B2282),APガラス性能一覧!$O:$O,0))="","",INDEX(APガラス性能一覧!A:A,MATCH(ROW(B2282),APガラス性能一覧!$O:$O,0))),""),IFERROR(IF(INDEX(APガラス性能一覧!A:A,MATCH(ROW(B2282),APガラス性能一覧!$N:$N,0))="","",INDEX(APガラス性能一覧!A:A,MATCH(ROW(B2282),APガラス性能一覧!$N:$N,0))),"")))</f>
        <v/>
      </c>
      <c r="C2288" s="68" t="str">
        <f>IFERROR(VLOOKUP($B2288,APガラス性能一覧!$A$2:$M$6097,2,0),"")</f>
        <v/>
      </c>
      <c r="D2288" s="68" t="str">
        <f>IFERROR(VLOOKUP($B2288,APガラス性能一覧!$A$2:$M$6097,3,0),"")</f>
        <v/>
      </c>
      <c r="E2288" s="68" t="str">
        <f>IFERROR(VLOOKUP($B2288,APガラス性能一覧!$A$2:$M$6097,4,0),"")</f>
        <v/>
      </c>
      <c r="F2288" s="68" t="str">
        <f>IFERROR(VLOOKUP($B2288,APガラス性能一覧!$A$2:$M$6097,5,0),"")</f>
        <v/>
      </c>
      <c r="G2288" s="68" t="str">
        <f>IFERROR(VLOOKUP($B2288,APガラス性能一覧!$A$2:$M$6097,6,0),"")</f>
        <v/>
      </c>
      <c r="H2288" s="68" t="str">
        <f>IFERROR(VLOOKUP($B2288,APガラス性能一覧!$A$2:$M$6097,7,0),"")</f>
        <v/>
      </c>
      <c r="I2288" s="68" t="str">
        <f>IFERROR(VLOOKUP($B2288,APガラス性能一覧!$A$2:$M$6097,8,0),"")</f>
        <v/>
      </c>
      <c r="J2288" s="68" t="str">
        <f>IFERROR(VLOOKUP($B2288,APガラス性能一覧!$A$2:$M$6097,9,0),"")</f>
        <v/>
      </c>
      <c r="K2288" s="68" t="str">
        <f>IFERROR(VLOOKUP($B2288,APガラス性能一覧!$A$2:$M$6097,10,0),"")</f>
        <v/>
      </c>
      <c r="L2288" s="68" t="str">
        <f>IFERROR(VLOOKUP($B2288,APガラス性能一覧!$A$2:$M$6097,11,0),"")</f>
        <v/>
      </c>
      <c r="M2288" s="68" t="str">
        <f>IFERROR(VLOOKUP($B2288,APガラス性能一覧!$A$2:$M$6097,12,0),"")</f>
        <v/>
      </c>
      <c r="N2288" s="68" t="str">
        <f>IFERROR(VLOOKUP($B2288,APガラス性能一覧!$A$2:$M$6097,13,0),"")</f>
        <v/>
      </c>
    </row>
    <row r="2289" spans="2:14" x14ac:dyDescent="0.4">
      <c r="B2289" s="68" t="str">
        <f>IF($D$2="","",IF($E$2=0.65,IFERROR(IF(INDEX(APガラス性能一覧!A:A,MATCH(ROW(B2283),APガラス性能一覧!$O:$O,0))="","",INDEX(APガラス性能一覧!A:A,MATCH(ROW(B2283),APガラス性能一覧!$O:$O,0))),""),IFERROR(IF(INDEX(APガラス性能一覧!A:A,MATCH(ROW(B2283),APガラス性能一覧!$N:$N,0))="","",INDEX(APガラス性能一覧!A:A,MATCH(ROW(B2283),APガラス性能一覧!$N:$N,0))),"")))</f>
        <v/>
      </c>
      <c r="C2289" s="68" t="str">
        <f>IFERROR(VLOOKUP($B2289,APガラス性能一覧!$A$2:$M$6097,2,0),"")</f>
        <v/>
      </c>
      <c r="D2289" s="68" t="str">
        <f>IFERROR(VLOOKUP($B2289,APガラス性能一覧!$A$2:$M$6097,3,0),"")</f>
        <v/>
      </c>
      <c r="E2289" s="68" t="str">
        <f>IFERROR(VLOOKUP($B2289,APガラス性能一覧!$A$2:$M$6097,4,0),"")</f>
        <v/>
      </c>
      <c r="F2289" s="68" t="str">
        <f>IFERROR(VLOOKUP($B2289,APガラス性能一覧!$A$2:$M$6097,5,0),"")</f>
        <v/>
      </c>
      <c r="G2289" s="68" t="str">
        <f>IFERROR(VLOOKUP($B2289,APガラス性能一覧!$A$2:$M$6097,6,0),"")</f>
        <v/>
      </c>
      <c r="H2289" s="68" t="str">
        <f>IFERROR(VLOOKUP($B2289,APガラス性能一覧!$A$2:$M$6097,7,0),"")</f>
        <v/>
      </c>
      <c r="I2289" s="68" t="str">
        <f>IFERROR(VLOOKUP($B2289,APガラス性能一覧!$A$2:$M$6097,8,0),"")</f>
        <v/>
      </c>
      <c r="J2289" s="68" t="str">
        <f>IFERROR(VLOOKUP($B2289,APガラス性能一覧!$A$2:$M$6097,9,0),"")</f>
        <v/>
      </c>
      <c r="K2289" s="68" t="str">
        <f>IFERROR(VLOOKUP($B2289,APガラス性能一覧!$A$2:$M$6097,10,0),"")</f>
        <v/>
      </c>
      <c r="L2289" s="68" t="str">
        <f>IFERROR(VLOOKUP($B2289,APガラス性能一覧!$A$2:$M$6097,11,0),"")</f>
        <v/>
      </c>
      <c r="M2289" s="68" t="str">
        <f>IFERROR(VLOOKUP($B2289,APガラス性能一覧!$A$2:$M$6097,12,0),"")</f>
        <v/>
      </c>
      <c r="N2289" s="68" t="str">
        <f>IFERROR(VLOOKUP($B2289,APガラス性能一覧!$A$2:$M$6097,13,0),"")</f>
        <v/>
      </c>
    </row>
    <row r="2290" spans="2:14" x14ac:dyDescent="0.4">
      <c r="B2290" s="68" t="str">
        <f>IF($D$2="","",IF($E$2=0.65,IFERROR(IF(INDEX(APガラス性能一覧!A:A,MATCH(ROW(B2284),APガラス性能一覧!$O:$O,0))="","",INDEX(APガラス性能一覧!A:A,MATCH(ROW(B2284),APガラス性能一覧!$O:$O,0))),""),IFERROR(IF(INDEX(APガラス性能一覧!A:A,MATCH(ROW(B2284),APガラス性能一覧!$N:$N,0))="","",INDEX(APガラス性能一覧!A:A,MATCH(ROW(B2284),APガラス性能一覧!$N:$N,0))),"")))</f>
        <v/>
      </c>
      <c r="C2290" s="68" t="str">
        <f>IFERROR(VLOOKUP($B2290,APガラス性能一覧!$A$2:$M$6097,2,0),"")</f>
        <v/>
      </c>
      <c r="D2290" s="68" t="str">
        <f>IFERROR(VLOOKUP($B2290,APガラス性能一覧!$A$2:$M$6097,3,0),"")</f>
        <v/>
      </c>
      <c r="E2290" s="68" t="str">
        <f>IFERROR(VLOOKUP($B2290,APガラス性能一覧!$A$2:$M$6097,4,0),"")</f>
        <v/>
      </c>
      <c r="F2290" s="68" t="str">
        <f>IFERROR(VLOOKUP($B2290,APガラス性能一覧!$A$2:$M$6097,5,0),"")</f>
        <v/>
      </c>
      <c r="G2290" s="68" t="str">
        <f>IFERROR(VLOOKUP($B2290,APガラス性能一覧!$A$2:$M$6097,6,0),"")</f>
        <v/>
      </c>
      <c r="H2290" s="68" t="str">
        <f>IFERROR(VLOOKUP($B2290,APガラス性能一覧!$A$2:$M$6097,7,0),"")</f>
        <v/>
      </c>
      <c r="I2290" s="68" t="str">
        <f>IFERROR(VLOOKUP($B2290,APガラス性能一覧!$A$2:$M$6097,8,0),"")</f>
        <v/>
      </c>
      <c r="J2290" s="68" t="str">
        <f>IFERROR(VLOOKUP($B2290,APガラス性能一覧!$A$2:$M$6097,9,0),"")</f>
        <v/>
      </c>
      <c r="K2290" s="68" t="str">
        <f>IFERROR(VLOOKUP($B2290,APガラス性能一覧!$A$2:$M$6097,10,0),"")</f>
        <v/>
      </c>
      <c r="L2290" s="68" t="str">
        <f>IFERROR(VLOOKUP($B2290,APガラス性能一覧!$A$2:$M$6097,11,0),"")</f>
        <v/>
      </c>
      <c r="M2290" s="68" t="str">
        <f>IFERROR(VLOOKUP($B2290,APガラス性能一覧!$A$2:$M$6097,12,0),"")</f>
        <v/>
      </c>
      <c r="N2290" s="68" t="str">
        <f>IFERROR(VLOOKUP($B2290,APガラス性能一覧!$A$2:$M$6097,13,0),"")</f>
        <v/>
      </c>
    </row>
    <row r="2291" spans="2:14" x14ac:dyDescent="0.4">
      <c r="B2291" s="68" t="str">
        <f>IF($D$2="","",IF($E$2=0.65,IFERROR(IF(INDEX(APガラス性能一覧!A:A,MATCH(ROW(B2285),APガラス性能一覧!$O:$O,0))="","",INDEX(APガラス性能一覧!A:A,MATCH(ROW(B2285),APガラス性能一覧!$O:$O,0))),""),IFERROR(IF(INDEX(APガラス性能一覧!A:A,MATCH(ROW(B2285),APガラス性能一覧!$N:$N,0))="","",INDEX(APガラス性能一覧!A:A,MATCH(ROW(B2285),APガラス性能一覧!$N:$N,0))),"")))</f>
        <v/>
      </c>
      <c r="C2291" s="68" t="str">
        <f>IFERROR(VLOOKUP($B2291,APガラス性能一覧!$A$2:$M$6097,2,0),"")</f>
        <v/>
      </c>
      <c r="D2291" s="68" t="str">
        <f>IFERROR(VLOOKUP($B2291,APガラス性能一覧!$A$2:$M$6097,3,0),"")</f>
        <v/>
      </c>
      <c r="E2291" s="68" t="str">
        <f>IFERROR(VLOOKUP($B2291,APガラス性能一覧!$A$2:$M$6097,4,0),"")</f>
        <v/>
      </c>
      <c r="F2291" s="68" t="str">
        <f>IFERROR(VLOOKUP($B2291,APガラス性能一覧!$A$2:$M$6097,5,0),"")</f>
        <v/>
      </c>
      <c r="G2291" s="68" t="str">
        <f>IFERROR(VLOOKUP($B2291,APガラス性能一覧!$A$2:$M$6097,6,0),"")</f>
        <v/>
      </c>
      <c r="H2291" s="68" t="str">
        <f>IFERROR(VLOOKUP($B2291,APガラス性能一覧!$A$2:$M$6097,7,0),"")</f>
        <v/>
      </c>
      <c r="I2291" s="68" t="str">
        <f>IFERROR(VLOOKUP($B2291,APガラス性能一覧!$A$2:$M$6097,8,0),"")</f>
        <v/>
      </c>
      <c r="J2291" s="68" t="str">
        <f>IFERROR(VLOOKUP($B2291,APガラス性能一覧!$A$2:$M$6097,9,0),"")</f>
        <v/>
      </c>
      <c r="K2291" s="68" t="str">
        <f>IFERROR(VLOOKUP($B2291,APガラス性能一覧!$A$2:$M$6097,10,0),"")</f>
        <v/>
      </c>
      <c r="L2291" s="68" t="str">
        <f>IFERROR(VLOOKUP($B2291,APガラス性能一覧!$A$2:$M$6097,11,0),"")</f>
        <v/>
      </c>
      <c r="M2291" s="68" t="str">
        <f>IFERROR(VLOOKUP($B2291,APガラス性能一覧!$A$2:$M$6097,12,0),"")</f>
        <v/>
      </c>
      <c r="N2291" s="68" t="str">
        <f>IFERROR(VLOOKUP($B2291,APガラス性能一覧!$A$2:$M$6097,13,0),"")</f>
        <v/>
      </c>
    </row>
    <row r="2292" spans="2:14" x14ac:dyDescent="0.4">
      <c r="B2292" s="68" t="str">
        <f>IF($D$2="","",IF($E$2=0.65,IFERROR(IF(INDEX(APガラス性能一覧!A:A,MATCH(ROW(B2286),APガラス性能一覧!$O:$O,0))="","",INDEX(APガラス性能一覧!A:A,MATCH(ROW(B2286),APガラス性能一覧!$O:$O,0))),""),IFERROR(IF(INDEX(APガラス性能一覧!A:A,MATCH(ROW(B2286),APガラス性能一覧!$N:$N,0))="","",INDEX(APガラス性能一覧!A:A,MATCH(ROW(B2286),APガラス性能一覧!$N:$N,0))),"")))</f>
        <v/>
      </c>
      <c r="C2292" s="68" t="str">
        <f>IFERROR(VLOOKUP($B2292,APガラス性能一覧!$A$2:$M$6097,2,0),"")</f>
        <v/>
      </c>
      <c r="D2292" s="68" t="str">
        <f>IFERROR(VLOOKUP($B2292,APガラス性能一覧!$A$2:$M$6097,3,0),"")</f>
        <v/>
      </c>
      <c r="E2292" s="68" t="str">
        <f>IFERROR(VLOOKUP($B2292,APガラス性能一覧!$A$2:$M$6097,4,0),"")</f>
        <v/>
      </c>
      <c r="F2292" s="68" t="str">
        <f>IFERROR(VLOOKUP($B2292,APガラス性能一覧!$A$2:$M$6097,5,0),"")</f>
        <v/>
      </c>
      <c r="G2292" s="68" t="str">
        <f>IFERROR(VLOOKUP($B2292,APガラス性能一覧!$A$2:$M$6097,6,0),"")</f>
        <v/>
      </c>
      <c r="H2292" s="68" t="str">
        <f>IFERROR(VLOOKUP($B2292,APガラス性能一覧!$A$2:$M$6097,7,0),"")</f>
        <v/>
      </c>
      <c r="I2292" s="68" t="str">
        <f>IFERROR(VLOOKUP($B2292,APガラス性能一覧!$A$2:$M$6097,8,0),"")</f>
        <v/>
      </c>
      <c r="J2292" s="68" t="str">
        <f>IFERROR(VLOOKUP($B2292,APガラス性能一覧!$A$2:$M$6097,9,0),"")</f>
        <v/>
      </c>
      <c r="K2292" s="68" t="str">
        <f>IFERROR(VLOOKUP($B2292,APガラス性能一覧!$A$2:$M$6097,10,0),"")</f>
        <v/>
      </c>
      <c r="L2292" s="68" t="str">
        <f>IFERROR(VLOOKUP($B2292,APガラス性能一覧!$A$2:$M$6097,11,0),"")</f>
        <v/>
      </c>
      <c r="M2292" s="68" t="str">
        <f>IFERROR(VLOOKUP($B2292,APガラス性能一覧!$A$2:$M$6097,12,0),"")</f>
        <v/>
      </c>
      <c r="N2292" s="68" t="str">
        <f>IFERROR(VLOOKUP($B2292,APガラス性能一覧!$A$2:$M$6097,13,0),"")</f>
        <v/>
      </c>
    </row>
    <row r="2293" spans="2:14" x14ac:dyDescent="0.4">
      <c r="B2293" s="68" t="str">
        <f>IF($D$2="","",IF($E$2=0.65,IFERROR(IF(INDEX(APガラス性能一覧!A:A,MATCH(ROW(B2287),APガラス性能一覧!$O:$O,0))="","",INDEX(APガラス性能一覧!A:A,MATCH(ROW(B2287),APガラス性能一覧!$O:$O,0))),""),IFERROR(IF(INDEX(APガラス性能一覧!A:A,MATCH(ROW(B2287),APガラス性能一覧!$N:$N,0))="","",INDEX(APガラス性能一覧!A:A,MATCH(ROW(B2287),APガラス性能一覧!$N:$N,0))),"")))</f>
        <v/>
      </c>
      <c r="C2293" s="68" t="str">
        <f>IFERROR(VLOOKUP($B2293,APガラス性能一覧!$A$2:$M$6097,2,0),"")</f>
        <v/>
      </c>
      <c r="D2293" s="68" t="str">
        <f>IFERROR(VLOOKUP($B2293,APガラス性能一覧!$A$2:$M$6097,3,0),"")</f>
        <v/>
      </c>
      <c r="E2293" s="68" t="str">
        <f>IFERROR(VLOOKUP($B2293,APガラス性能一覧!$A$2:$M$6097,4,0),"")</f>
        <v/>
      </c>
      <c r="F2293" s="68" t="str">
        <f>IFERROR(VLOOKUP($B2293,APガラス性能一覧!$A$2:$M$6097,5,0),"")</f>
        <v/>
      </c>
      <c r="G2293" s="68" t="str">
        <f>IFERROR(VLOOKUP($B2293,APガラス性能一覧!$A$2:$M$6097,6,0),"")</f>
        <v/>
      </c>
      <c r="H2293" s="68" t="str">
        <f>IFERROR(VLOOKUP($B2293,APガラス性能一覧!$A$2:$M$6097,7,0),"")</f>
        <v/>
      </c>
      <c r="I2293" s="68" t="str">
        <f>IFERROR(VLOOKUP($B2293,APガラス性能一覧!$A$2:$M$6097,8,0),"")</f>
        <v/>
      </c>
      <c r="J2293" s="68" t="str">
        <f>IFERROR(VLOOKUP($B2293,APガラス性能一覧!$A$2:$M$6097,9,0),"")</f>
        <v/>
      </c>
      <c r="K2293" s="68" t="str">
        <f>IFERROR(VLOOKUP($B2293,APガラス性能一覧!$A$2:$M$6097,10,0),"")</f>
        <v/>
      </c>
      <c r="L2293" s="68" t="str">
        <f>IFERROR(VLOOKUP($B2293,APガラス性能一覧!$A$2:$M$6097,11,0),"")</f>
        <v/>
      </c>
      <c r="M2293" s="68" t="str">
        <f>IFERROR(VLOOKUP($B2293,APガラス性能一覧!$A$2:$M$6097,12,0),"")</f>
        <v/>
      </c>
      <c r="N2293" s="68" t="str">
        <f>IFERROR(VLOOKUP($B2293,APガラス性能一覧!$A$2:$M$6097,13,0),"")</f>
        <v/>
      </c>
    </row>
    <row r="2294" spans="2:14" x14ac:dyDescent="0.4">
      <c r="B2294" s="68" t="str">
        <f>IF($D$2="","",IF($E$2=0.65,IFERROR(IF(INDEX(APガラス性能一覧!A:A,MATCH(ROW(B2288),APガラス性能一覧!$O:$O,0))="","",INDEX(APガラス性能一覧!A:A,MATCH(ROW(B2288),APガラス性能一覧!$O:$O,0))),""),IFERROR(IF(INDEX(APガラス性能一覧!A:A,MATCH(ROW(B2288),APガラス性能一覧!$N:$N,0))="","",INDEX(APガラス性能一覧!A:A,MATCH(ROW(B2288),APガラス性能一覧!$N:$N,0))),"")))</f>
        <v/>
      </c>
      <c r="C2294" s="68" t="str">
        <f>IFERROR(VLOOKUP($B2294,APガラス性能一覧!$A$2:$M$6097,2,0),"")</f>
        <v/>
      </c>
      <c r="D2294" s="68" t="str">
        <f>IFERROR(VLOOKUP($B2294,APガラス性能一覧!$A$2:$M$6097,3,0),"")</f>
        <v/>
      </c>
      <c r="E2294" s="68" t="str">
        <f>IFERROR(VLOOKUP($B2294,APガラス性能一覧!$A$2:$M$6097,4,0),"")</f>
        <v/>
      </c>
      <c r="F2294" s="68" t="str">
        <f>IFERROR(VLOOKUP($B2294,APガラス性能一覧!$A$2:$M$6097,5,0),"")</f>
        <v/>
      </c>
      <c r="G2294" s="68" t="str">
        <f>IFERROR(VLOOKUP($B2294,APガラス性能一覧!$A$2:$M$6097,6,0),"")</f>
        <v/>
      </c>
      <c r="H2294" s="68" t="str">
        <f>IFERROR(VLOOKUP($B2294,APガラス性能一覧!$A$2:$M$6097,7,0),"")</f>
        <v/>
      </c>
      <c r="I2294" s="68" t="str">
        <f>IFERROR(VLOOKUP($B2294,APガラス性能一覧!$A$2:$M$6097,8,0),"")</f>
        <v/>
      </c>
      <c r="J2294" s="68" t="str">
        <f>IFERROR(VLOOKUP($B2294,APガラス性能一覧!$A$2:$M$6097,9,0),"")</f>
        <v/>
      </c>
      <c r="K2294" s="68" t="str">
        <f>IFERROR(VLOOKUP($B2294,APガラス性能一覧!$A$2:$M$6097,10,0),"")</f>
        <v/>
      </c>
      <c r="L2294" s="68" t="str">
        <f>IFERROR(VLOOKUP($B2294,APガラス性能一覧!$A$2:$M$6097,11,0),"")</f>
        <v/>
      </c>
      <c r="M2294" s="68" t="str">
        <f>IFERROR(VLOOKUP($B2294,APガラス性能一覧!$A$2:$M$6097,12,0),"")</f>
        <v/>
      </c>
      <c r="N2294" s="68" t="str">
        <f>IFERROR(VLOOKUP($B2294,APガラス性能一覧!$A$2:$M$6097,13,0),"")</f>
        <v/>
      </c>
    </row>
    <row r="2295" spans="2:14" x14ac:dyDescent="0.4">
      <c r="B2295" s="68" t="str">
        <f>IF($D$2="","",IF($E$2=0.65,IFERROR(IF(INDEX(APガラス性能一覧!A:A,MATCH(ROW(B2289),APガラス性能一覧!$O:$O,0))="","",INDEX(APガラス性能一覧!A:A,MATCH(ROW(B2289),APガラス性能一覧!$O:$O,0))),""),IFERROR(IF(INDEX(APガラス性能一覧!A:A,MATCH(ROW(B2289),APガラス性能一覧!$N:$N,0))="","",INDEX(APガラス性能一覧!A:A,MATCH(ROW(B2289),APガラス性能一覧!$N:$N,0))),"")))</f>
        <v/>
      </c>
      <c r="C2295" s="68" t="str">
        <f>IFERROR(VLOOKUP($B2295,APガラス性能一覧!$A$2:$M$6097,2,0),"")</f>
        <v/>
      </c>
      <c r="D2295" s="68" t="str">
        <f>IFERROR(VLOOKUP($B2295,APガラス性能一覧!$A$2:$M$6097,3,0),"")</f>
        <v/>
      </c>
      <c r="E2295" s="68" t="str">
        <f>IFERROR(VLOOKUP($B2295,APガラス性能一覧!$A$2:$M$6097,4,0),"")</f>
        <v/>
      </c>
      <c r="F2295" s="68" t="str">
        <f>IFERROR(VLOOKUP($B2295,APガラス性能一覧!$A$2:$M$6097,5,0),"")</f>
        <v/>
      </c>
      <c r="G2295" s="68" t="str">
        <f>IFERROR(VLOOKUP($B2295,APガラス性能一覧!$A$2:$M$6097,6,0),"")</f>
        <v/>
      </c>
      <c r="H2295" s="68" t="str">
        <f>IFERROR(VLOOKUP($B2295,APガラス性能一覧!$A$2:$M$6097,7,0),"")</f>
        <v/>
      </c>
      <c r="I2295" s="68" t="str">
        <f>IFERROR(VLOOKUP($B2295,APガラス性能一覧!$A$2:$M$6097,8,0),"")</f>
        <v/>
      </c>
      <c r="J2295" s="68" t="str">
        <f>IFERROR(VLOOKUP($B2295,APガラス性能一覧!$A$2:$M$6097,9,0),"")</f>
        <v/>
      </c>
      <c r="K2295" s="68" t="str">
        <f>IFERROR(VLOOKUP($B2295,APガラス性能一覧!$A$2:$M$6097,10,0),"")</f>
        <v/>
      </c>
      <c r="L2295" s="68" t="str">
        <f>IFERROR(VLOOKUP($B2295,APガラス性能一覧!$A$2:$M$6097,11,0),"")</f>
        <v/>
      </c>
      <c r="M2295" s="68" t="str">
        <f>IFERROR(VLOOKUP($B2295,APガラス性能一覧!$A$2:$M$6097,12,0),"")</f>
        <v/>
      </c>
      <c r="N2295" s="68" t="str">
        <f>IFERROR(VLOOKUP($B2295,APガラス性能一覧!$A$2:$M$6097,13,0),"")</f>
        <v/>
      </c>
    </row>
    <row r="2296" spans="2:14" x14ac:dyDescent="0.4">
      <c r="B2296" s="68" t="str">
        <f>IF($D$2="","",IF($E$2=0.65,IFERROR(IF(INDEX(APガラス性能一覧!A:A,MATCH(ROW(B2290),APガラス性能一覧!$O:$O,0))="","",INDEX(APガラス性能一覧!A:A,MATCH(ROW(B2290),APガラス性能一覧!$O:$O,0))),""),IFERROR(IF(INDEX(APガラス性能一覧!A:A,MATCH(ROW(B2290),APガラス性能一覧!$N:$N,0))="","",INDEX(APガラス性能一覧!A:A,MATCH(ROW(B2290),APガラス性能一覧!$N:$N,0))),"")))</f>
        <v/>
      </c>
      <c r="C2296" s="68" t="str">
        <f>IFERROR(VLOOKUP($B2296,APガラス性能一覧!$A$2:$M$6097,2,0),"")</f>
        <v/>
      </c>
      <c r="D2296" s="68" t="str">
        <f>IFERROR(VLOOKUP($B2296,APガラス性能一覧!$A$2:$M$6097,3,0),"")</f>
        <v/>
      </c>
      <c r="E2296" s="68" t="str">
        <f>IFERROR(VLOOKUP($B2296,APガラス性能一覧!$A$2:$M$6097,4,0),"")</f>
        <v/>
      </c>
      <c r="F2296" s="68" t="str">
        <f>IFERROR(VLOOKUP($B2296,APガラス性能一覧!$A$2:$M$6097,5,0),"")</f>
        <v/>
      </c>
      <c r="G2296" s="68" t="str">
        <f>IFERROR(VLOOKUP($B2296,APガラス性能一覧!$A$2:$M$6097,6,0),"")</f>
        <v/>
      </c>
      <c r="H2296" s="68" t="str">
        <f>IFERROR(VLOOKUP($B2296,APガラス性能一覧!$A$2:$M$6097,7,0),"")</f>
        <v/>
      </c>
      <c r="I2296" s="68" t="str">
        <f>IFERROR(VLOOKUP($B2296,APガラス性能一覧!$A$2:$M$6097,8,0),"")</f>
        <v/>
      </c>
      <c r="J2296" s="68" t="str">
        <f>IFERROR(VLOOKUP($B2296,APガラス性能一覧!$A$2:$M$6097,9,0),"")</f>
        <v/>
      </c>
      <c r="K2296" s="68" t="str">
        <f>IFERROR(VLOOKUP($B2296,APガラス性能一覧!$A$2:$M$6097,10,0),"")</f>
        <v/>
      </c>
      <c r="L2296" s="68" t="str">
        <f>IFERROR(VLOOKUP($B2296,APガラス性能一覧!$A$2:$M$6097,11,0),"")</f>
        <v/>
      </c>
      <c r="M2296" s="68" t="str">
        <f>IFERROR(VLOOKUP($B2296,APガラス性能一覧!$A$2:$M$6097,12,0),"")</f>
        <v/>
      </c>
      <c r="N2296" s="68" t="str">
        <f>IFERROR(VLOOKUP($B2296,APガラス性能一覧!$A$2:$M$6097,13,0),"")</f>
        <v/>
      </c>
    </row>
    <row r="2297" spans="2:14" x14ac:dyDescent="0.4">
      <c r="B2297" s="68" t="str">
        <f>IF($D$2="","",IF($E$2=0.65,IFERROR(IF(INDEX(APガラス性能一覧!A:A,MATCH(ROW(B2291),APガラス性能一覧!$O:$O,0))="","",INDEX(APガラス性能一覧!A:A,MATCH(ROW(B2291),APガラス性能一覧!$O:$O,0))),""),IFERROR(IF(INDEX(APガラス性能一覧!A:A,MATCH(ROW(B2291),APガラス性能一覧!$N:$N,0))="","",INDEX(APガラス性能一覧!A:A,MATCH(ROW(B2291),APガラス性能一覧!$N:$N,0))),"")))</f>
        <v/>
      </c>
      <c r="C2297" s="68" t="str">
        <f>IFERROR(VLOOKUP($B2297,APガラス性能一覧!$A$2:$M$6097,2,0),"")</f>
        <v/>
      </c>
      <c r="D2297" s="68" t="str">
        <f>IFERROR(VLOOKUP($B2297,APガラス性能一覧!$A$2:$M$6097,3,0),"")</f>
        <v/>
      </c>
      <c r="E2297" s="68" t="str">
        <f>IFERROR(VLOOKUP($B2297,APガラス性能一覧!$A$2:$M$6097,4,0),"")</f>
        <v/>
      </c>
      <c r="F2297" s="68" t="str">
        <f>IFERROR(VLOOKUP($B2297,APガラス性能一覧!$A$2:$M$6097,5,0),"")</f>
        <v/>
      </c>
      <c r="G2297" s="68" t="str">
        <f>IFERROR(VLOOKUP($B2297,APガラス性能一覧!$A$2:$M$6097,6,0),"")</f>
        <v/>
      </c>
      <c r="H2297" s="68" t="str">
        <f>IFERROR(VLOOKUP($B2297,APガラス性能一覧!$A$2:$M$6097,7,0),"")</f>
        <v/>
      </c>
      <c r="I2297" s="68" t="str">
        <f>IFERROR(VLOOKUP($B2297,APガラス性能一覧!$A$2:$M$6097,8,0),"")</f>
        <v/>
      </c>
      <c r="J2297" s="68" t="str">
        <f>IFERROR(VLOOKUP($B2297,APガラス性能一覧!$A$2:$M$6097,9,0),"")</f>
        <v/>
      </c>
      <c r="K2297" s="68" t="str">
        <f>IFERROR(VLOOKUP($B2297,APガラス性能一覧!$A$2:$M$6097,10,0),"")</f>
        <v/>
      </c>
      <c r="L2297" s="68" t="str">
        <f>IFERROR(VLOOKUP($B2297,APガラス性能一覧!$A$2:$M$6097,11,0),"")</f>
        <v/>
      </c>
      <c r="M2297" s="68" t="str">
        <f>IFERROR(VLOOKUP($B2297,APガラス性能一覧!$A$2:$M$6097,12,0),"")</f>
        <v/>
      </c>
      <c r="N2297" s="68" t="str">
        <f>IFERROR(VLOOKUP($B2297,APガラス性能一覧!$A$2:$M$6097,13,0),"")</f>
        <v/>
      </c>
    </row>
    <row r="2298" spans="2:14" x14ac:dyDescent="0.4">
      <c r="B2298" s="68" t="str">
        <f>IF($D$2="","",IF($E$2=0.65,IFERROR(IF(INDEX(APガラス性能一覧!A:A,MATCH(ROW(B2292),APガラス性能一覧!$O:$O,0))="","",INDEX(APガラス性能一覧!A:A,MATCH(ROW(B2292),APガラス性能一覧!$O:$O,0))),""),IFERROR(IF(INDEX(APガラス性能一覧!A:A,MATCH(ROW(B2292),APガラス性能一覧!$N:$N,0))="","",INDEX(APガラス性能一覧!A:A,MATCH(ROW(B2292),APガラス性能一覧!$N:$N,0))),"")))</f>
        <v/>
      </c>
      <c r="C2298" s="68" t="str">
        <f>IFERROR(VLOOKUP($B2298,APガラス性能一覧!$A$2:$M$6097,2,0),"")</f>
        <v/>
      </c>
      <c r="D2298" s="68" t="str">
        <f>IFERROR(VLOOKUP($B2298,APガラス性能一覧!$A$2:$M$6097,3,0),"")</f>
        <v/>
      </c>
      <c r="E2298" s="68" t="str">
        <f>IFERROR(VLOOKUP($B2298,APガラス性能一覧!$A$2:$M$6097,4,0),"")</f>
        <v/>
      </c>
      <c r="F2298" s="68" t="str">
        <f>IFERROR(VLOOKUP($B2298,APガラス性能一覧!$A$2:$M$6097,5,0),"")</f>
        <v/>
      </c>
      <c r="G2298" s="68" t="str">
        <f>IFERROR(VLOOKUP($B2298,APガラス性能一覧!$A$2:$M$6097,6,0),"")</f>
        <v/>
      </c>
      <c r="H2298" s="68" t="str">
        <f>IFERROR(VLOOKUP($B2298,APガラス性能一覧!$A$2:$M$6097,7,0),"")</f>
        <v/>
      </c>
      <c r="I2298" s="68" t="str">
        <f>IFERROR(VLOOKUP($B2298,APガラス性能一覧!$A$2:$M$6097,8,0),"")</f>
        <v/>
      </c>
      <c r="J2298" s="68" t="str">
        <f>IFERROR(VLOOKUP($B2298,APガラス性能一覧!$A$2:$M$6097,9,0),"")</f>
        <v/>
      </c>
      <c r="K2298" s="68" t="str">
        <f>IFERROR(VLOOKUP($B2298,APガラス性能一覧!$A$2:$M$6097,10,0),"")</f>
        <v/>
      </c>
      <c r="L2298" s="68" t="str">
        <f>IFERROR(VLOOKUP($B2298,APガラス性能一覧!$A$2:$M$6097,11,0),"")</f>
        <v/>
      </c>
      <c r="M2298" s="68" t="str">
        <f>IFERROR(VLOOKUP($B2298,APガラス性能一覧!$A$2:$M$6097,12,0),"")</f>
        <v/>
      </c>
      <c r="N2298" s="68" t="str">
        <f>IFERROR(VLOOKUP($B2298,APガラス性能一覧!$A$2:$M$6097,13,0),"")</f>
        <v/>
      </c>
    </row>
    <row r="2299" spans="2:14" x14ac:dyDescent="0.4">
      <c r="B2299" s="68" t="str">
        <f>IF($D$2="","",IF($E$2=0.65,IFERROR(IF(INDEX(APガラス性能一覧!A:A,MATCH(ROW(B2293),APガラス性能一覧!$O:$O,0))="","",INDEX(APガラス性能一覧!A:A,MATCH(ROW(B2293),APガラス性能一覧!$O:$O,0))),""),IFERROR(IF(INDEX(APガラス性能一覧!A:A,MATCH(ROW(B2293),APガラス性能一覧!$N:$N,0))="","",INDEX(APガラス性能一覧!A:A,MATCH(ROW(B2293),APガラス性能一覧!$N:$N,0))),"")))</f>
        <v/>
      </c>
      <c r="C2299" s="68" t="str">
        <f>IFERROR(VLOOKUP($B2299,APガラス性能一覧!$A$2:$M$6097,2,0),"")</f>
        <v/>
      </c>
      <c r="D2299" s="68" t="str">
        <f>IFERROR(VLOOKUP($B2299,APガラス性能一覧!$A$2:$M$6097,3,0),"")</f>
        <v/>
      </c>
      <c r="E2299" s="68" t="str">
        <f>IFERROR(VLOOKUP($B2299,APガラス性能一覧!$A$2:$M$6097,4,0),"")</f>
        <v/>
      </c>
      <c r="F2299" s="68" t="str">
        <f>IFERROR(VLOOKUP($B2299,APガラス性能一覧!$A$2:$M$6097,5,0),"")</f>
        <v/>
      </c>
      <c r="G2299" s="68" t="str">
        <f>IFERROR(VLOOKUP($B2299,APガラス性能一覧!$A$2:$M$6097,6,0),"")</f>
        <v/>
      </c>
      <c r="H2299" s="68" t="str">
        <f>IFERROR(VLOOKUP($B2299,APガラス性能一覧!$A$2:$M$6097,7,0),"")</f>
        <v/>
      </c>
      <c r="I2299" s="68" t="str">
        <f>IFERROR(VLOOKUP($B2299,APガラス性能一覧!$A$2:$M$6097,8,0),"")</f>
        <v/>
      </c>
      <c r="J2299" s="68" t="str">
        <f>IFERROR(VLOOKUP($B2299,APガラス性能一覧!$A$2:$M$6097,9,0),"")</f>
        <v/>
      </c>
      <c r="K2299" s="68" t="str">
        <f>IFERROR(VLOOKUP($B2299,APガラス性能一覧!$A$2:$M$6097,10,0),"")</f>
        <v/>
      </c>
      <c r="L2299" s="68" t="str">
        <f>IFERROR(VLOOKUP($B2299,APガラス性能一覧!$A$2:$M$6097,11,0),"")</f>
        <v/>
      </c>
      <c r="M2299" s="68" t="str">
        <f>IFERROR(VLOOKUP($B2299,APガラス性能一覧!$A$2:$M$6097,12,0),"")</f>
        <v/>
      </c>
      <c r="N2299" s="68" t="str">
        <f>IFERROR(VLOOKUP($B2299,APガラス性能一覧!$A$2:$M$6097,13,0),"")</f>
        <v/>
      </c>
    </row>
    <row r="2300" spans="2:14" x14ac:dyDescent="0.4">
      <c r="B2300" s="68" t="str">
        <f>IF($D$2="","",IF($E$2=0.65,IFERROR(IF(INDEX(APガラス性能一覧!A:A,MATCH(ROW(B2294),APガラス性能一覧!$O:$O,0))="","",INDEX(APガラス性能一覧!A:A,MATCH(ROW(B2294),APガラス性能一覧!$O:$O,0))),""),IFERROR(IF(INDEX(APガラス性能一覧!A:A,MATCH(ROW(B2294),APガラス性能一覧!$N:$N,0))="","",INDEX(APガラス性能一覧!A:A,MATCH(ROW(B2294),APガラス性能一覧!$N:$N,0))),"")))</f>
        <v/>
      </c>
      <c r="C2300" s="68" t="str">
        <f>IFERROR(VLOOKUP($B2300,APガラス性能一覧!$A$2:$M$6097,2,0),"")</f>
        <v/>
      </c>
      <c r="D2300" s="68" t="str">
        <f>IFERROR(VLOOKUP($B2300,APガラス性能一覧!$A$2:$M$6097,3,0),"")</f>
        <v/>
      </c>
      <c r="E2300" s="68" t="str">
        <f>IFERROR(VLOOKUP($B2300,APガラス性能一覧!$A$2:$M$6097,4,0),"")</f>
        <v/>
      </c>
      <c r="F2300" s="68" t="str">
        <f>IFERROR(VLOOKUP($B2300,APガラス性能一覧!$A$2:$M$6097,5,0),"")</f>
        <v/>
      </c>
      <c r="G2300" s="68" t="str">
        <f>IFERROR(VLOOKUP($B2300,APガラス性能一覧!$A$2:$M$6097,6,0),"")</f>
        <v/>
      </c>
      <c r="H2300" s="68" t="str">
        <f>IFERROR(VLOOKUP($B2300,APガラス性能一覧!$A$2:$M$6097,7,0),"")</f>
        <v/>
      </c>
      <c r="I2300" s="68" t="str">
        <f>IFERROR(VLOOKUP($B2300,APガラス性能一覧!$A$2:$M$6097,8,0),"")</f>
        <v/>
      </c>
      <c r="J2300" s="68" t="str">
        <f>IFERROR(VLOOKUP($B2300,APガラス性能一覧!$A$2:$M$6097,9,0),"")</f>
        <v/>
      </c>
      <c r="K2300" s="68" t="str">
        <f>IFERROR(VLOOKUP($B2300,APガラス性能一覧!$A$2:$M$6097,10,0),"")</f>
        <v/>
      </c>
      <c r="L2300" s="68" t="str">
        <f>IFERROR(VLOOKUP($B2300,APガラス性能一覧!$A$2:$M$6097,11,0),"")</f>
        <v/>
      </c>
      <c r="M2300" s="68" t="str">
        <f>IFERROR(VLOOKUP($B2300,APガラス性能一覧!$A$2:$M$6097,12,0),"")</f>
        <v/>
      </c>
      <c r="N2300" s="68" t="str">
        <f>IFERROR(VLOOKUP($B2300,APガラス性能一覧!$A$2:$M$6097,13,0),"")</f>
        <v/>
      </c>
    </row>
    <row r="2301" spans="2:14" x14ac:dyDescent="0.4">
      <c r="B2301" s="68" t="str">
        <f>IF($D$2="","",IF($E$2=0.65,IFERROR(IF(INDEX(APガラス性能一覧!A:A,MATCH(ROW(B2295),APガラス性能一覧!$O:$O,0))="","",INDEX(APガラス性能一覧!A:A,MATCH(ROW(B2295),APガラス性能一覧!$O:$O,0))),""),IFERROR(IF(INDEX(APガラス性能一覧!A:A,MATCH(ROW(B2295),APガラス性能一覧!$N:$N,0))="","",INDEX(APガラス性能一覧!A:A,MATCH(ROW(B2295),APガラス性能一覧!$N:$N,0))),"")))</f>
        <v/>
      </c>
      <c r="C2301" s="68" t="str">
        <f>IFERROR(VLOOKUP($B2301,APガラス性能一覧!$A$2:$M$6097,2,0),"")</f>
        <v/>
      </c>
      <c r="D2301" s="68" t="str">
        <f>IFERROR(VLOOKUP($B2301,APガラス性能一覧!$A$2:$M$6097,3,0),"")</f>
        <v/>
      </c>
      <c r="E2301" s="68" t="str">
        <f>IFERROR(VLOOKUP($B2301,APガラス性能一覧!$A$2:$M$6097,4,0),"")</f>
        <v/>
      </c>
      <c r="F2301" s="68" t="str">
        <f>IFERROR(VLOOKUP($B2301,APガラス性能一覧!$A$2:$M$6097,5,0),"")</f>
        <v/>
      </c>
      <c r="G2301" s="68" t="str">
        <f>IFERROR(VLOOKUP($B2301,APガラス性能一覧!$A$2:$M$6097,6,0),"")</f>
        <v/>
      </c>
      <c r="H2301" s="68" t="str">
        <f>IFERROR(VLOOKUP($B2301,APガラス性能一覧!$A$2:$M$6097,7,0),"")</f>
        <v/>
      </c>
      <c r="I2301" s="68" t="str">
        <f>IFERROR(VLOOKUP($B2301,APガラス性能一覧!$A$2:$M$6097,8,0),"")</f>
        <v/>
      </c>
      <c r="J2301" s="68" t="str">
        <f>IFERROR(VLOOKUP($B2301,APガラス性能一覧!$A$2:$M$6097,9,0),"")</f>
        <v/>
      </c>
      <c r="K2301" s="68" t="str">
        <f>IFERROR(VLOOKUP($B2301,APガラス性能一覧!$A$2:$M$6097,10,0),"")</f>
        <v/>
      </c>
      <c r="L2301" s="68" t="str">
        <f>IFERROR(VLOOKUP($B2301,APガラス性能一覧!$A$2:$M$6097,11,0),"")</f>
        <v/>
      </c>
      <c r="M2301" s="68" t="str">
        <f>IFERROR(VLOOKUP($B2301,APガラス性能一覧!$A$2:$M$6097,12,0),"")</f>
        <v/>
      </c>
      <c r="N2301" s="68" t="str">
        <f>IFERROR(VLOOKUP($B2301,APガラス性能一覧!$A$2:$M$6097,13,0),"")</f>
        <v/>
      </c>
    </row>
    <row r="2302" spans="2:14" x14ac:dyDescent="0.4">
      <c r="B2302" s="68" t="str">
        <f>IF($D$2="","",IF($E$2=0.65,IFERROR(IF(INDEX(APガラス性能一覧!A:A,MATCH(ROW(B2296),APガラス性能一覧!$O:$O,0))="","",INDEX(APガラス性能一覧!A:A,MATCH(ROW(B2296),APガラス性能一覧!$O:$O,0))),""),IFERROR(IF(INDEX(APガラス性能一覧!A:A,MATCH(ROW(B2296),APガラス性能一覧!$N:$N,0))="","",INDEX(APガラス性能一覧!A:A,MATCH(ROW(B2296),APガラス性能一覧!$N:$N,0))),"")))</f>
        <v/>
      </c>
      <c r="C2302" s="68" t="str">
        <f>IFERROR(VLOOKUP($B2302,APガラス性能一覧!$A$2:$M$6097,2,0),"")</f>
        <v/>
      </c>
      <c r="D2302" s="68" t="str">
        <f>IFERROR(VLOOKUP($B2302,APガラス性能一覧!$A$2:$M$6097,3,0),"")</f>
        <v/>
      </c>
      <c r="E2302" s="68" t="str">
        <f>IFERROR(VLOOKUP($B2302,APガラス性能一覧!$A$2:$M$6097,4,0),"")</f>
        <v/>
      </c>
      <c r="F2302" s="68" t="str">
        <f>IFERROR(VLOOKUP($B2302,APガラス性能一覧!$A$2:$M$6097,5,0),"")</f>
        <v/>
      </c>
      <c r="G2302" s="68" t="str">
        <f>IFERROR(VLOOKUP($B2302,APガラス性能一覧!$A$2:$M$6097,6,0),"")</f>
        <v/>
      </c>
      <c r="H2302" s="68" t="str">
        <f>IFERROR(VLOOKUP($B2302,APガラス性能一覧!$A$2:$M$6097,7,0),"")</f>
        <v/>
      </c>
      <c r="I2302" s="68" t="str">
        <f>IFERROR(VLOOKUP($B2302,APガラス性能一覧!$A$2:$M$6097,8,0),"")</f>
        <v/>
      </c>
      <c r="J2302" s="68" t="str">
        <f>IFERROR(VLOOKUP($B2302,APガラス性能一覧!$A$2:$M$6097,9,0),"")</f>
        <v/>
      </c>
      <c r="K2302" s="68" t="str">
        <f>IFERROR(VLOOKUP($B2302,APガラス性能一覧!$A$2:$M$6097,10,0),"")</f>
        <v/>
      </c>
      <c r="L2302" s="68" t="str">
        <f>IFERROR(VLOOKUP($B2302,APガラス性能一覧!$A$2:$M$6097,11,0),"")</f>
        <v/>
      </c>
      <c r="M2302" s="68" t="str">
        <f>IFERROR(VLOOKUP($B2302,APガラス性能一覧!$A$2:$M$6097,12,0),"")</f>
        <v/>
      </c>
      <c r="N2302" s="68" t="str">
        <f>IFERROR(VLOOKUP($B2302,APガラス性能一覧!$A$2:$M$6097,13,0),"")</f>
        <v/>
      </c>
    </row>
    <row r="2303" spans="2:14" x14ac:dyDescent="0.4">
      <c r="B2303" s="68" t="str">
        <f>IF($D$2="","",IF($E$2=0.65,IFERROR(IF(INDEX(APガラス性能一覧!A:A,MATCH(ROW(B2297),APガラス性能一覧!$O:$O,0))="","",INDEX(APガラス性能一覧!A:A,MATCH(ROW(B2297),APガラス性能一覧!$O:$O,0))),""),IFERROR(IF(INDEX(APガラス性能一覧!A:A,MATCH(ROW(B2297),APガラス性能一覧!$N:$N,0))="","",INDEX(APガラス性能一覧!A:A,MATCH(ROW(B2297),APガラス性能一覧!$N:$N,0))),"")))</f>
        <v/>
      </c>
      <c r="C2303" s="68" t="str">
        <f>IFERROR(VLOOKUP($B2303,APガラス性能一覧!$A$2:$M$6097,2,0),"")</f>
        <v/>
      </c>
      <c r="D2303" s="68" t="str">
        <f>IFERROR(VLOOKUP($B2303,APガラス性能一覧!$A$2:$M$6097,3,0),"")</f>
        <v/>
      </c>
      <c r="E2303" s="68" t="str">
        <f>IFERROR(VLOOKUP($B2303,APガラス性能一覧!$A$2:$M$6097,4,0),"")</f>
        <v/>
      </c>
      <c r="F2303" s="68" t="str">
        <f>IFERROR(VLOOKUP($B2303,APガラス性能一覧!$A$2:$M$6097,5,0),"")</f>
        <v/>
      </c>
      <c r="G2303" s="68" t="str">
        <f>IFERROR(VLOOKUP($B2303,APガラス性能一覧!$A$2:$M$6097,6,0),"")</f>
        <v/>
      </c>
      <c r="H2303" s="68" t="str">
        <f>IFERROR(VLOOKUP($B2303,APガラス性能一覧!$A$2:$M$6097,7,0),"")</f>
        <v/>
      </c>
      <c r="I2303" s="68" t="str">
        <f>IFERROR(VLOOKUP($B2303,APガラス性能一覧!$A$2:$M$6097,8,0),"")</f>
        <v/>
      </c>
      <c r="J2303" s="68" t="str">
        <f>IFERROR(VLOOKUP($B2303,APガラス性能一覧!$A$2:$M$6097,9,0),"")</f>
        <v/>
      </c>
      <c r="K2303" s="68" t="str">
        <f>IFERROR(VLOOKUP($B2303,APガラス性能一覧!$A$2:$M$6097,10,0),"")</f>
        <v/>
      </c>
      <c r="L2303" s="68" t="str">
        <f>IFERROR(VLOOKUP($B2303,APガラス性能一覧!$A$2:$M$6097,11,0),"")</f>
        <v/>
      </c>
      <c r="M2303" s="68" t="str">
        <f>IFERROR(VLOOKUP($B2303,APガラス性能一覧!$A$2:$M$6097,12,0),"")</f>
        <v/>
      </c>
      <c r="N2303" s="68" t="str">
        <f>IFERROR(VLOOKUP($B2303,APガラス性能一覧!$A$2:$M$6097,13,0),"")</f>
        <v/>
      </c>
    </row>
    <row r="2304" spans="2:14" x14ac:dyDescent="0.4">
      <c r="B2304" s="68" t="str">
        <f>IF($D$2="","",IF($E$2=0.65,IFERROR(IF(INDEX(APガラス性能一覧!A:A,MATCH(ROW(B2298),APガラス性能一覧!$O:$O,0))="","",INDEX(APガラス性能一覧!A:A,MATCH(ROW(B2298),APガラス性能一覧!$O:$O,0))),""),IFERROR(IF(INDEX(APガラス性能一覧!A:A,MATCH(ROW(B2298),APガラス性能一覧!$N:$N,0))="","",INDEX(APガラス性能一覧!A:A,MATCH(ROW(B2298),APガラス性能一覧!$N:$N,0))),"")))</f>
        <v/>
      </c>
      <c r="C2304" s="68" t="str">
        <f>IFERROR(VLOOKUP($B2304,APガラス性能一覧!$A$2:$M$6097,2,0),"")</f>
        <v/>
      </c>
      <c r="D2304" s="68" t="str">
        <f>IFERROR(VLOOKUP($B2304,APガラス性能一覧!$A$2:$M$6097,3,0),"")</f>
        <v/>
      </c>
      <c r="E2304" s="68" t="str">
        <f>IFERROR(VLOOKUP($B2304,APガラス性能一覧!$A$2:$M$6097,4,0),"")</f>
        <v/>
      </c>
      <c r="F2304" s="68" t="str">
        <f>IFERROR(VLOOKUP($B2304,APガラス性能一覧!$A$2:$M$6097,5,0),"")</f>
        <v/>
      </c>
      <c r="G2304" s="68" t="str">
        <f>IFERROR(VLOOKUP($B2304,APガラス性能一覧!$A$2:$M$6097,6,0),"")</f>
        <v/>
      </c>
      <c r="H2304" s="68" t="str">
        <f>IFERROR(VLOOKUP($B2304,APガラス性能一覧!$A$2:$M$6097,7,0),"")</f>
        <v/>
      </c>
      <c r="I2304" s="68" t="str">
        <f>IFERROR(VLOOKUP($B2304,APガラス性能一覧!$A$2:$M$6097,8,0),"")</f>
        <v/>
      </c>
      <c r="J2304" s="68" t="str">
        <f>IFERROR(VLOOKUP($B2304,APガラス性能一覧!$A$2:$M$6097,9,0),"")</f>
        <v/>
      </c>
      <c r="K2304" s="68" t="str">
        <f>IFERROR(VLOOKUP($B2304,APガラス性能一覧!$A$2:$M$6097,10,0),"")</f>
        <v/>
      </c>
      <c r="L2304" s="68" t="str">
        <f>IFERROR(VLOOKUP($B2304,APガラス性能一覧!$A$2:$M$6097,11,0),"")</f>
        <v/>
      </c>
      <c r="M2304" s="68" t="str">
        <f>IFERROR(VLOOKUP($B2304,APガラス性能一覧!$A$2:$M$6097,12,0),"")</f>
        <v/>
      </c>
      <c r="N2304" s="68" t="str">
        <f>IFERROR(VLOOKUP($B2304,APガラス性能一覧!$A$2:$M$6097,13,0),"")</f>
        <v/>
      </c>
    </row>
    <row r="2305" spans="2:14" x14ac:dyDescent="0.4">
      <c r="B2305" s="68" t="str">
        <f>IF($D$2="","",IF($E$2=0.65,IFERROR(IF(INDEX(APガラス性能一覧!A:A,MATCH(ROW(B2299),APガラス性能一覧!$O:$O,0))="","",INDEX(APガラス性能一覧!A:A,MATCH(ROW(B2299),APガラス性能一覧!$O:$O,0))),""),IFERROR(IF(INDEX(APガラス性能一覧!A:A,MATCH(ROW(B2299),APガラス性能一覧!$N:$N,0))="","",INDEX(APガラス性能一覧!A:A,MATCH(ROW(B2299),APガラス性能一覧!$N:$N,0))),"")))</f>
        <v/>
      </c>
      <c r="C2305" s="68" t="str">
        <f>IFERROR(VLOOKUP($B2305,APガラス性能一覧!$A$2:$M$6097,2,0),"")</f>
        <v/>
      </c>
      <c r="D2305" s="68" t="str">
        <f>IFERROR(VLOOKUP($B2305,APガラス性能一覧!$A$2:$M$6097,3,0),"")</f>
        <v/>
      </c>
      <c r="E2305" s="68" t="str">
        <f>IFERROR(VLOOKUP($B2305,APガラス性能一覧!$A$2:$M$6097,4,0),"")</f>
        <v/>
      </c>
      <c r="F2305" s="68" t="str">
        <f>IFERROR(VLOOKUP($B2305,APガラス性能一覧!$A$2:$M$6097,5,0),"")</f>
        <v/>
      </c>
      <c r="G2305" s="68" t="str">
        <f>IFERROR(VLOOKUP($B2305,APガラス性能一覧!$A$2:$M$6097,6,0),"")</f>
        <v/>
      </c>
      <c r="H2305" s="68" t="str">
        <f>IFERROR(VLOOKUP($B2305,APガラス性能一覧!$A$2:$M$6097,7,0),"")</f>
        <v/>
      </c>
      <c r="I2305" s="68" t="str">
        <f>IFERROR(VLOOKUP($B2305,APガラス性能一覧!$A$2:$M$6097,8,0),"")</f>
        <v/>
      </c>
      <c r="J2305" s="68" t="str">
        <f>IFERROR(VLOOKUP($B2305,APガラス性能一覧!$A$2:$M$6097,9,0),"")</f>
        <v/>
      </c>
      <c r="K2305" s="68" t="str">
        <f>IFERROR(VLOOKUP($B2305,APガラス性能一覧!$A$2:$M$6097,10,0),"")</f>
        <v/>
      </c>
      <c r="L2305" s="68" t="str">
        <f>IFERROR(VLOOKUP($B2305,APガラス性能一覧!$A$2:$M$6097,11,0),"")</f>
        <v/>
      </c>
      <c r="M2305" s="68" t="str">
        <f>IFERROR(VLOOKUP($B2305,APガラス性能一覧!$A$2:$M$6097,12,0),"")</f>
        <v/>
      </c>
      <c r="N2305" s="68" t="str">
        <f>IFERROR(VLOOKUP($B2305,APガラス性能一覧!$A$2:$M$6097,13,0),"")</f>
        <v/>
      </c>
    </row>
    <row r="2306" spans="2:14" x14ac:dyDescent="0.4">
      <c r="B2306" s="68" t="str">
        <f>IF($D$2="","",IF($E$2=0.65,IFERROR(IF(INDEX(APガラス性能一覧!A:A,MATCH(ROW(B2300),APガラス性能一覧!$O:$O,0))="","",INDEX(APガラス性能一覧!A:A,MATCH(ROW(B2300),APガラス性能一覧!$O:$O,0))),""),IFERROR(IF(INDEX(APガラス性能一覧!A:A,MATCH(ROW(B2300),APガラス性能一覧!$N:$N,0))="","",INDEX(APガラス性能一覧!A:A,MATCH(ROW(B2300),APガラス性能一覧!$N:$N,0))),"")))</f>
        <v/>
      </c>
      <c r="C2306" s="68" t="str">
        <f>IFERROR(VLOOKUP($B2306,APガラス性能一覧!$A$2:$M$6097,2,0),"")</f>
        <v/>
      </c>
      <c r="D2306" s="68" t="str">
        <f>IFERROR(VLOOKUP($B2306,APガラス性能一覧!$A$2:$M$6097,3,0),"")</f>
        <v/>
      </c>
      <c r="E2306" s="68" t="str">
        <f>IFERROR(VLOOKUP($B2306,APガラス性能一覧!$A$2:$M$6097,4,0),"")</f>
        <v/>
      </c>
      <c r="F2306" s="68" t="str">
        <f>IFERROR(VLOOKUP($B2306,APガラス性能一覧!$A$2:$M$6097,5,0),"")</f>
        <v/>
      </c>
      <c r="G2306" s="68" t="str">
        <f>IFERROR(VLOOKUP($B2306,APガラス性能一覧!$A$2:$M$6097,6,0),"")</f>
        <v/>
      </c>
      <c r="H2306" s="68" t="str">
        <f>IFERROR(VLOOKUP($B2306,APガラス性能一覧!$A$2:$M$6097,7,0),"")</f>
        <v/>
      </c>
      <c r="I2306" s="68" t="str">
        <f>IFERROR(VLOOKUP($B2306,APガラス性能一覧!$A$2:$M$6097,8,0),"")</f>
        <v/>
      </c>
      <c r="J2306" s="68" t="str">
        <f>IFERROR(VLOOKUP($B2306,APガラス性能一覧!$A$2:$M$6097,9,0),"")</f>
        <v/>
      </c>
      <c r="K2306" s="68" t="str">
        <f>IFERROR(VLOOKUP($B2306,APガラス性能一覧!$A$2:$M$6097,10,0),"")</f>
        <v/>
      </c>
      <c r="L2306" s="68" t="str">
        <f>IFERROR(VLOOKUP($B2306,APガラス性能一覧!$A$2:$M$6097,11,0),"")</f>
        <v/>
      </c>
      <c r="M2306" s="68" t="str">
        <f>IFERROR(VLOOKUP($B2306,APガラス性能一覧!$A$2:$M$6097,12,0),"")</f>
        <v/>
      </c>
      <c r="N2306" s="68" t="str">
        <f>IFERROR(VLOOKUP($B2306,APガラス性能一覧!$A$2:$M$6097,13,0),"")</f>
        <v/>
      </c>
    </row>
    <row r="2307" spans="2:14" x14ac:dyDescent="0.4">
      <c r="B2307" s="68" t="str">
        <f>IF($D$2="","",IF($E$2=0.65,IFERROR(IF(INDEX(APガラス性能一覧!A:A,MATCH(ROW(B2301),APガラス性能一覧!$O:$O,0))="","",INDEX(APガラス性能一覧!A:A,MATCH(ROW(B2301),APガラス性能一覧!$O:$O,0))),""),IFERROR(IF(INDEX(APガラス性能一覧!A:A,MATCH(ROW(B2301),APガラス性能一覧!$N:$N,0))="","",INDEX(APガラス性能一覧!A:A,MATCH(ROW(B2301),APガラス性能一覧!$N:$N,0))),"")))</f>
        <v/>
      </c>
      <c r="C2307" s="68" t="str">
        <f>IFERROR(VLOOKUP($B2307,APガラス性能一覧!$A$2:$M$6097,2,0),"")</f>
        <v/>
      </c>
      <c r="D2307" s="68" t="str">
        <f>IFERROR(VLOOKUP($B2307,APガラス性能一覧!$A$2:$M$6097,3,0),"")</f>
        <v/>
      </c>
      <c r="E2307" s="68" t="str">
        <f>IFERROR(VLOOKUP($B2307,APガラス性能一覧!$A$2:$M$6097,4,0),"")</f>
        <v/>
      </c>
      <c r="F2307" s="68" t="str">
        <f>IFERROR(VLOOKUP($B2307,APガラス性能一覧!$A$2:$M$6097,5,0),"")</f>
        <v/>
      </c>
      <c r="G2307" s="68" t="str">
        <f>IFERROR(VLOOKUP($B2307,APガラス性能一覧!$A$2:$M$6097,6,0),"")</f>
        <v/>
      </c>
      <c r="H2307" s="68" t="str">
        <f>IFERROR(VLOOKUP($B2307,APガラス性能一覧!$A$2:$M$6097,7,0),"")</f>
        <v/>
      </c>
      <c r="I2307" s="68" t="str">
        <f>IFERROR(VLOOKUP($B2307,APガラス性能一覧!$A$2:$M$6097,8,0),"")</f>
        <v/>
      </c>
      <c r="J2307" s="68" t="str">
        <f>IFERROR(VLOOKUP($B2307,APガラス性能一覧!$A$2:$M$6097,9,0),"")</f>
        <v/>
      </c>
      <c r="K2307" s="68" t="str">
        <f>IFERROR(VLOOKUP($B2307,APガラス性能一覧!$A$2:$M$6097,10,0),"")</f>
        <v/>
      </c>
      <c r="L2307" s="68" t="str">
        <f>IFERROR(VLOOKUP($B2307,APガラス性能一覧!$A$2:$M$6097,11,0),"")</f>
        <v/>
      </c>
      <c r="M2307" s="68" t="str">
        <f>IFERROR(VLOOKUP($B2307,APガラス性能一覧!$A$2:$M$6097,12,0),"")</f>
        <v/>
      </c>
      <c r="N2307" s="68" t="str">
        <f>IFERROR(VLOOKUP($B2307,APガラス性能一覧!$A$2:$M$6097,13,0),"")</f>
        <v/>
      </c>
    </row>
    <row r="2308" spans="2:14" x14ac:dyDescent="0.4">
      <c r="B2308" s="68" t="str">
        <f>IF($D$2="","",IF($E$2=0.65,IFERROR(IF(INDEX(APガラス性能一覧!A:A,MATCH(ROW(B2302),APガラス性能一覧!$O:$O,0))="","",INDEX(APガラス性能一覧!A:A,MATCH(ROW(B2302),APガラス性能一覧!$O:$O,0))),""),IFERROR(IF(INDEX(APガラス性能一覧!A:A,MATCH(ROW(B2302),APガラス性能一覧!$N:$N,0))="","",INDEX(APガラス性能一覧!A:A,MATCH(ROW(B2302),APガラス性能一覧!$N:$N,0))),"")))</f>
        <v/>
      </c>
      <c r="C2308" s="68" t="str">
        <f>IFERROR(VLOOKUP($B2308,APガラス性能一覧!$A$2:$M$6097,2,0),"")</f>
        <v/>
      </c>
      <c r="D2308" s="68" t="str">
        <f>IFERROR(VLOOKUP($B2308,APガラス性能一覧!$A$2:$M$6097,3,0),"")</f>
        <v/>
      </c>
      <c r="E2308" s="68" t="str">
        <f>IFERROR(VLOOKUP($B2308,APガラス性能一覧!$A$2:$M$6097,4,0),"")</f>
        <v/>
      </c>
      <c r="F2308" s="68" t="str">
        <f>IFERROR(VLOOKUP($B2308,APガラス性能一覧!$A$2:$M$6097,5,0),"")</f>
        <v/>
      </c>
      <c r="G2308" s="68" t="str">
        <f>IFERROR(VLOOKUP($B2308,APガラス性能一覧!$A$2:$M$6097,6,0),"")</f>
        <v/>
      </c>
      <c r="H2308" s="68" t="str">
        <f>IFERROR(VLOOKUP($B2308,APガラス性能一覧!$A$2:$M$6097,7,0),"")</f>
        <v/>
      </c>
      <c r="I2308" s="68" t="str">
        <f>IFERROR(VLOOKUP($B2308,APガラス性能一覧!$A$2:$M$6097,8,0),"")</f>
        <v/>
      </c>
      <c r="J2308" s="68" t="str">
        <f>IFERROR(VLOOKUP($B2308,APガラス性能一覧!$A$2:$M$6097,9,0),"")</f>
        <v/>
      </c>
      <c r="K2308" s="68" t="str">
        <f>IFERROR(VLOOKUP($B2308,APガラス性能一覧!$A$2:$M$6097,10,0),"")</f>
        <v/>
      </c>
      <c r="L2308" s="68" t="str">
        <f>IFERROR(VLOOKUP($B2308,APガラス性能一覧!$A$2:$M$6097,11,0),"")</f>
        <v/>
      </c>
      <c r="M2308" s="68" t="str">
        <f>IFERROR(VLOOKUP($B2308,APガラス性能一覧!$A$2:$M$6097,12,0),"")</f>
        <v/>
      </c>
      <c r="N2308" s="68" t="str">
        <f>IFERROR(VLOOKUP($B2308,APガラス性能一覧!$A$2:$M$6097,13,0),"")</f>
        <v/>
      </c>
    </row>
    <row r="2309" spans="2:14" x14ac:dyDescent="0.4">
      <c r="B2309" s="68" t="str">
        <f>IF($D$2="","",IF($E$2=0.65,IFERROR(IF(INDEX(APガラス性能一覧!A:A,MATCH(ROW(B2303),APガラス性能一覧!$O:$O,0))="","",INDEX(APガラス性能一覧!A:A,MATCH(ROW(B2303),APガラス性能一覧!$O:$O,0))),""),IFERROR(IF(INDEX(APガラス性能一覧!A:A,MATCH(ROW(B2303),APガラス性能一覧!$N:$N,0))="","",INDEX(APガラス性能一覧!A:A,MATCH(ROW(B2303),APガラス性能一覧!$N:$N,0))),"")))</f>
        <v/>
      </c>
      <c r="C2309" s="68" t="str">
        <f>IFERROR(VLOOKUP($B2309,APガラス性能一覧!$A$2:$M$6097,2,0),"")</f>
        <v/>
      </c>
      <c r="D2309" s="68" t="str">
        <f>IFERROR(VLOOKUP($B2309,APガラス性能一覧!$A$2:$M$6097,3,0),"")</f>
        <v/>
      </c>
      <c r="E2309" s="68" t="str">
        <f>IFERROR(VLOOKUP($B2309,APガラス性能一覧!$A$2:$M$6097,4,0),"")</f>
        <v/>
      </c>
      <c r="F2309" s="68" t="str">
        <f>IFERROR(VLOOKUP($B2309,APガラス性能一覧!$A$2:$M$6097,5,0),"")</f>
        <v/>
      </c>
      <c r="G2309" s="68" t="str">
        <f>IFERROR(VLOOKUP($B2309,APガラス性能一覧!$A$2:$M$6097,6,0),"")</f>
        <v/>
      </c>
      <c r="H2309" s="68" t="str">
        <f>IFERROR(VLOOKUP($B2309,APガラス性能一覧!$A$2:$M$6097,7,0),"")</f>
        <v/>
      </c>
      <c r="I2309" s="68" t="str">
        <f>IFERROR(VLOOKUP($B2309,APガラス性能一覧!$A$2:$M$6097,8,0),"")</f>
        <v/>
      </c>
      <c r="J2309" s="68" t="str">
        <f>IFERROR(VLOOKUP($B2309,APガラス性能一覧!$A$2:$M$6097,9,0),"")</f>
        <v/>
      </c>
      <c r="K2309" s="68" t="str">
        <f>IFERROR(VLOOKUP($B2309,APガラス性能一覧!$A$2:$M$6097,10,0),"")</f>
        <v/>
      </c>
      <c r="L2309" s="68" t="str">
        <f>IFERROR(VLOOKUP($B2309,APガラス性能一覧!$A$2:$M$6097,11,0),"")</f>
        <v/>
      </c>
      <c r="M2309" s="68" t="str">
        <f>IFERROR(VLOOKUP($B2309,APガラス性能一覧!$A$2:$M$6097,12,0),"")</f>
        <v/>
      </c>
      <c r="N2309" s="68" t="str">
        <f>IFERROR(VLOOKUP($B2309,APガラス性能一覧!$A$2:$M$6097,13,0),"")</f>
        <v/>
      </c>
    </row>
    <row r="2310" spans="2:14" x14ac:dyDescent="0.4">
      <c r="B2310" s="68" t="str">
        <f>IF($D$2="","",IF($E$2=0.65,IFERROR(IF(INDEX(APガラス性能一覧!A:A,MATCH(ROW(B2304),APガラス性能一覧!$O:$O,0))="","",INDEX(APガラス性能一覧!A:A,MATCH(ROW(B2304),APガラス性能一覧!$O:$O,0))),""),IFERROR(IF(INDEX(APガラス性能一覧!A:A,MATCH(ROW(B2304),APガラス性能一覧!$N:$N,0))="","",INDEX(APガラス性能一覧!A:A,MATCH(ROW(B2304),APガラス性能一覧!$N:$N,0))),"")))</f>
        <v/>
      </c>
      <c r="C2310" s="68" t="str">
        <f>IFERROR(VLOOKUP($B2310,APガラス性能一覧!$A$2:$M$6097,2,0),"")</f>
        <v/>
      </c>
      <c r="D2310" s="68" t="str">
        <f>IFERROR(VLOOKUP($B2310,APガラス性能一覧!$A$2:$M$6097,3,0),"")</f>
        <v/>
      </c>
      <c r="E2310" s="68" t="str">
        <f>IFERROR(VLOOKUP($B2310,APガラス性能一覧!$A$2:$M$6097,4,0),"")</f>
        <v/>
      </c>
      <c r="F2310" s="68" t="str">
        <f>IFERROR(VLOOKUP($B2310,APガラス性能一覧!$A$2:$M$6097,5,0),"")</f>
        <v/>
      </c>
      <c r="G2310" s="68" t="str">
        <f>IFERROR(VLOOKUP($B2310,APガラス性能一覧!$A$2:$M$6097,6,0),"")</f>
        <v/>
      </c>
      <c r="H2310" s="68" t="str">
        <f>IFERROR(VLOOKUP($B2310,APガラス性能一覧!$A$2:$M$6097,7,0),"")</f>
        <v/>
      </c>
      <c r="I2310" s="68" t="str">
        <f>IFERROR(VLOOKUP($B2310,APガラス性能一覧!$A$2:$M$6097,8,0),"")</f>
        <v/>
      </c>
      <c r="J2310" s="68" t="str">
        <f>IFERROR(VLOOKUP($B2310,APガラス性能一覧!$A$2:$M$6097,9,0),"")</f>
        <v/>
      </c>
      <c r="K2310" s="68" t="str">
        <f>IFERROR(VLOOKUP($B2310,APガラス性能一覧!$A$2:$M$6097,10,0),"")</f>
        <v/>
      </c>
      <c r="L2310" s="68" t="str">
        <f>IFERROR(VLOOKUP($B2310,APガラス性能一覧!$A$2:$M$6097,11,0),"")</f>
        <v/>
      </c>
      <c r="M2310" s="68" t="str">
        <f>IFERROR(VLOOKUP($B2310,APガラス性能一覧!$A$2:$M$6097,12,0),"")</f>
        <v/>
      </c>
      <c r="N2310" s="68" t="str">
        <f>IFERROR(VLOOKUP($B2310,APガラス性能一覧!$A$2:$M$6097,13,0),"")</f>
        <v/>
      </c>
    </row>
    <row r="2311" spans="2:14" x14ac:dyDescent="0.4">
      <c r="B2311" s="68" t="str">
        <f>IF($D$2="","",IF($E$2=0.65,IFERROR(IF(INDEX(APガラス性能一覧!A:A,MATCH(ROW(B2305),APガラス性能一覧!$O:$O,0))="","",INDEX(APガラス性能一覧!A:A,MATCH(ROW(B2305),APガラス性能一覧!$O:$O,0))),""),IFERROR(IF(INDEX(APガラス性能一覧!A:A,MATCH(ROW(B2305),APガラス性能一覧!$N:$N,0))="","",INDEX(APガラス性能一覧!A:A,MATCH(ROW(B2305),APガラス性能一覧!$N:$N,0))),"")))</f>
        <v/>
      </c>
      <c r="C2311" s="68" t="str">
        <f>IFERROR(VLOOKUP($B2311,APガラス性能一覧!$A$2:$M$6097,2,0),"")</f>
        <v/>
      </c>
      <c r="D2311" s="68" t="str">
        <f>IFERROR(VLOOKUP($B2311,APガラス性能一覧!$A$2:$M$6097,3,0),"")</f>
        <v/>
      </c>
      <c r="E2311" s="68" t="str">
        <f>IFERROR(VLOOKUP($B2311,APガラス性能一覧!$A$2:$M$6097,4,0),"")</f>
        <v/>
      </c>
      <c r="F2311" s="68" t="str">
        <f>IFERROR(VLOOKUP($B2311,APガラス性能一覧!$A$2:$M$6097,5,0),"")</f>
        <v/>
      </c>
      <c r="G2311" s="68" t="str">
        <f>IFERROR(VLOOKUP($B2311,APガラス性能一覧!$A$2:$M$6097,6,0),"")</f>
        <v/>
      </c>
      <c r="H2311" s="68" t="str">
        <f>IFERROR(VLOOKUP($B2311,APガラス性能一覧!$A$2:$M$6097,7,0),"")</f>
        <v/>
      </c>
      <c r="I2311" s="68" t="str">
        <f>IFERROR(VLOOKUP($B2311,APガラス性能一覧!$A$2:$M$6097,8,0),"")</f>
        <v/>
      </c>
      <c r="J2311" s="68" t="str">
        <f>IFERROR(VLOOKUP($B2311,APガラス性能一覧!$A$2:$M$6097,9,0),"")</f>
        <v/>
      </c>
      <c r="K2311" s="68" t="str">
        <f>IFERROR(VLOOKUP($B2311,APガラス性能一覧!$A$2:$M$6097,10,0),"")</f>
        <v/>
      </c>
      <c r="L2311" s="68" t="str">
        <f>IFERROR(VLOOKUP($B2311,APガラス性能一覧!$A$2:$M$6097,11,0),"")</f>
        <v/>
      </c>
      <c r="M2311" s="68" t="str">
        <f>IFERROR(VLOOKUP($B2311,APガラス性能一覧!$A$2:$M$6097,12,0),"")</f>
        <v/>
      </c>
      <c r="N2311" s="68" t="str">
        <f>IFERROR(VLOOKUP($B2311,APガラス性能一覧!$A$2:$M$6097,13,0),"")</f>
        <v/>
      </c>
    </row>
    <row r="2312" spans="2:14" x14ac:dyDescent="0.4">
      <c r="B2312" s="68" t="str">
        <f>IF($D$2="","",IF($E$2=0.65,IFERROR(IF(INDEX(APガラス性能一覧!A:A,MATCH(ROW(B2306),APガラス性能一覧!$O:$O,0))="","",INDEX(APガラス性能一覧!A:A,MATCH(ROW(B2306),APガラス性能一覧!$O:$O,0))),""),IFERROR(IF(INDEX(APガラス性能一覧!A:A,MATCH(ROW(B2306),APガラス性能一覧!$N:$N,0))="","",INDEX(APガラス性能一覧!A:A,MATCH(ROW(B2306),APガラス性能一覧!$N:$N,0))),"")))</f>
        <v/>
      </c>
      <c r="C2312" s="68" t="str">
        <f>IFERROR(VLOOKUP($B2312,APガラス性能一覧!$A$2:$M$6097,2,0),"")</f>
        <v/>
      </c>
      <c r="D2312" s="68" t="str">
        <f>IFERROR(VLOOKUP($B2312,APガラス性能一覧!$A$2:$M$6097,3,0),"")</f>
        <v/>
      </c>
      <c r="E2312" s="68" t="str">
        <f>IFERROR(VLOOKUP($B2312,APガラス性能一覧!$A$2:$M$6097,4,0),"")</f>
        <v/>
      </c>
      <c r="F2312" s="68" t="str">
        <f>IFERROR(VLOOKUP($B2312,APガラス性能一覧!$A$2:$M$6097,5,0),"")</f>
        <v/>
      </c>
      <c r="G2312" s="68" t="str">
        <f>IFERROR(VLOOKUP($B2312,APガラス性能一覧!$A$2:$M$6097,6,0),"")</f>
        <v/>
      </c>
      <c r="H2312" s="68" t="str">
        <f>IFERROR(VLOOKUP($B2312,APガラス性能一覧!$A$2:$M$6097,7,0),"")</f>
        <v/>
      </c>
      <c r="I2312" s="68" t="str">
        <f>IFERROR(VLOOKUP($B2312,APガラス性能一覧!$A$2:$M$6097,8,0),"")</f>
        <v/>
      </c>
      <c r="J2312" s="68" t="str">
        <f>IFERROR(VLOOKUP($B2312,APガラス性能一覧!$A$2:$M$6097,9,0),"")</f>
        <v/>
      </c>
      <c r="K2312" s="68" t="str">
        <f>IFERROR(VLOOKUP($B2312,APガラス性能一覧!$A$2:$M$6097,10,0),"")</f>
        <v/>
      </c>
      <c r="L2312" s="68" t="str">
        <f>IFERROR(VLOOKUP($B2312,APガラス性能一覧!$A$2:$M$6097,11,0),"")</f>
        <v/>
      </c>
      <c r="M2312" s="68" t="str">
        <f>IFERROR(VLOOKUP($B2312,APガラス性能一覧!$A$2:$M$6097,12,0),"")</f>
        <v/>
      </c>
      <c r="N2312" s="68" t="str">
        <f>IFERROR(VLOOKUP($B2312,APガラス性能一覧!$A$2:$M$6097,13,0),"")</f>
        <v/>
      </c>
    </row>
    <row r="2313" spans="2:14" x14ac:dyDescent="0.4">
      <c r="B2313" s="68" t="str">
        <f>IF($D$2="","",IF($E$2=0.65,IFERROR(IF(INDEX(APガラス性能一覧!A:A,MATCH(ROW(B2307),APガラス性能一覧!$O:$O,0))="","",INDEX(APガラス性能一覧!A:A,MATCH(ROW(B2307),APガラス性能一覧!$O:$O,0))),""),IFERROR(IF(INDEX(APガラス性能一覧!A:A,MATCH(ROW(B2307),APガラス性能一覧!$N:$N,0))="","",INDEX(APガラス性能一覧!A:A,MATCH(ROW(B2307),APガラス性能一覧!$N:$N,0))),"")))</f>
        <v/>
      </c>
      <c r="C2313" s="68" t="str">
        <f>IFERROR(VLOOKUP($B2313,APガラス性能一覧!$A$2:$M$6097,2,0),"")</f>
        <v/>
      </c>
      <c r="D2313" s="68" t="str">
        <f>IFERROR(VLOOKUP($B2313,APガラス性能一覧!$A$2:$M$6097,3,0),"")</f>
        <v/>
      </c>
      <c r="E2313" s="68" t="str">
        <f>IFERROR(VLOOKUP($B2313,APガラス性能一覧!$A$2:$M$6097,4,0),"")</f>
        <v/>
      </c>
      <c r="F2313" s="68" t="str">
        <f>IFERROR(VLOOKUP($B2313,APガラス性能一覧!$A$2:$M$6097,5,0),"")</f>
        <v/>
      </c>
      <c r="G2313" s="68" t="str">
        <f>IFERROR(VLOOKUP($B2313,APガラス性能一覧!$A$2:$M$6097,6,0),"")</f>
        <v/>
      </c>
      <c r="H2313" s="68" t="str">
        <f>IFERROR(VLOOKUP($B2313,APガラス性能一覧!$A$2:$M$6097,7,0),"")</f>
        <v/>
      </c>
      <c r="I2313" s="68" t="str">
        <f>IFERROR(VLOOKUP($B2313,APガラス性能一覧!$A$2:$M$6097,8,0),"")</f>
        <v/>
      </c>
      <c r="J2313" s="68" t="str">
        <f>IFERROR(VLOOKUP($B2313,APガラス性能一覧!$A$2:$M$6097,9,0),"")</f>
        <v/>
      </c>
      <c r="K2313" s="68" t="str">
        <f>IFERROR(VLOOKUP($B2313,APガラス性能一覧!$A$2:$M$6097,10,0),"")</f>
        <v/>
      </c>
      <c r="L2313" s="68" t="str">
        <f>IFERROR(VLOOKUP($B2313,APガラス性能一覧!$A$2:$M$6097,11,0),"")</f>
        <v/>
      </c>
      <c r="M2313" s="68" t="str">
        <f>IFERROR(VLOOKUP($B2313,APガラス性能一覧!$A$2:$M$6097,12,0),"")</f>
        <v/>
      </c>
      <c r="N2313" s="68" t="str">
        <f>IFERROR(VLOOKUP($B2313,APガラス性能一覧!$A$2:$M$6097,13,0),"")</f>
        <v/>
      </c>
    </row>
    <row r="2314" spans="2:14" x14ac:dyDescent="0.4">
      <c r="B2314" s="68" t="str">
        <f>IF($D$2="","",IF($E$2=0.65,IFERROR(IF(INDEX(APガラス性能一覧!A:A,MATCH(ROW(B2308),APガラス性能一覧!$O:$O,0))="","",INDEX(APガラス性能一覧!A:A,MATCH(ROW(B2308),APガラス性能一覧!$O:$O,0))),""),IFERROR(IF(INDEX(APガラス性能一覧!A:A,MATCH(ROW(B2308),APガラス性能一覧!$N:$N,0))="","",INDEX(APガラス性能一覧!A:A,MATCH(ROW(B2308),APガラス性能一覧!$N:$N,0))),"")))</f>
        <v/>
      </c>
      <c r="C2314" s="68" t="str">
        <f>IFERROR(VLOOKUP($B2314,APガラス性能一覧!$A$2:$M$6097,2,0),"")</f>
        <v/>
      </c>
      <c r="D2314" s="68" t="str">
        <f>IFERROR(VLOOKUP($B2314,APガラス性能一覧!$A$2:$M$6097,3,0),"")</f>
        <v/>
      </c>
      <c r="E2314" s="68" t="str">
        <f>IFERROR(VLOOKUP($B2314,APガラス性能一覧!$A$2:$M$6097,4,0),"")</f>
        <v/>
      </c>
      <c r="F2314" s="68" t="str">
        <f>IFERROR(VLOOKUP($B2314,APガラス性能一覧!$A$2:$M$6097,5,0),"")</f>
        <v/>
      </c>
      <c r="G2314" s="68" t="str">
        <f>IFERROR(VLOOKUP($B2314,APガラス性能一覧!$A$2:$M$6097,6,0),"")</f>
        <v/>
      </c>
      <c r="H2314" s="68" t="str">
        <f>IFERROR(VLOOKUP($B2314,APガラス性能一覧!$A$2:$M$6097,7,0),"")</f>
        <v/>
      </c>
      <c r="I2314" s="68" t="str">
        <f>IFERROR(VLOOKUP($B2314,APガラス性能一覧!$A$2:$M$6097,8,0),"")</f>
        <v/>
      </c>
      <c r="J2314" s="68" t="str">
        <f>IFERROR(VLOOKUP($B2314,APガラス性能一覧!$A$2:$M$6097,9,0),"")</f>
        <v/>
      </c>
      <c r="K2314" s="68" t="str">
        <f>IFERROR(VLOOKUP($B2314,APガラス性能一覧!$A$2:$M$6097,10,0),"")</f>
        <v/>
      </c>
      <c r="L2314" s="68" t="str">
        <f>IFERROR(VLOOKUP($B2314,APガラス性能一覧!$A$2:$M$6097,11,0),"")</f>
        <v/>
      </c>
      <c r="M2314" s="68" t="str">
        <f>IFERROR(VLOOKUP($B2314,APガラス性能一覧!$A$2:$M$6097,12,0),"")</f>
        <v/>
      </c>
      <c r="N2314" s="68" t="str">
        <f>IFERROR(VLOOKUP($B2314,APガラス性能一覧!$A$2:$M$6097,13,0),"")</f>
        <v/>
      </c>
    </row>
    <row r="2315" spans="2:14" x14ac:dyDescent="0.4">
      <c r="B2315" s="68" t="str">
        <f>IF($D$2="","",IF($E$2=0.65,IFERROR(IF(INDEX(APガラス性能一覧!A:A,MATCH(ROW(B2309),APガラス性能一覧!$O:$O,0))="","",INDEX(APガラス性能一覧!A:A,MATCH(ROW(B2309),APガラス性能一覧!$O:$O,0))),""),IFERROR(IF(INDEX(APガラス性能一覧!A:A,MATCH(ROW(B2309),APガラス性能一覧!$N:$N,0))="","",INDEX(APガラス性能一覧!A:A,MATCH(ROW(B2309),APガラス性能一覧!$N:$N,0))),"")))</f>
        <v/>
      </c>
      <c r="C2315" s="68" t="str">
        <f>IFERROR(VLOOKUP($B2315,APガラス性能一覧!$A$2:$M$6097,2,0),"")</f>
        <v/>
      </c>
      <c r="D2315" s="68" t="str">
        <f>IFERROR(VLOOKUP($B2315,APガラス性能一覧!$A$2:$M$6097,3,0),"")</f>
        <v/>
      </c>
      <c r="E2315" s="68" t="str">
        <f>IFERROR(VLOOKUP($B2315,APガラス性能一覧!$A$2:$M$6097,4,0),"")</f>
        <v/>
      </c>
      <c r="F2315" s="68" t="str">
        <f>IFERROR(VLOOKUP($B2315,APガラス性能一覧!$A$2:$M$6097,5,0),"")</f>
        <v/>
      </c>
      <c r="G2315" s="68" t="str">
        <f>IFERROR(VLOOKUP($B2315,APガラス性能一覧!$A$2:$M$6097,6,0),"")</f>
        <v/>
      </c>
      <c r="H2315" s="68" t="str">
        <f>IFERROR(VLOOKUP($B2315,APガラス性能一覧!$A$2:$M$6097,7,0),"")</f>
        <v/>
      </c>
      <c r="I2315" s="68" t="str">
        <f>IFERROR(VLOOKUP($B2315,APガラス性能一覧!$A$2:$M$6097,8,0),"")</f>
        <v/>
      </c>
      <c r="J2315" s="68" t="str">
        <f>IFERROR(VLOOKUP($B2315,APガラス性能一覧!$A$2:$M$6097,9,0),"")</f>
        <v/>
      </c>
      <c r="K2315" s="68" t="str">
        <f>IFERROR(VLOOKUP($B2315,APガラス性能一覧!$A$2:$M$6097,10,0),"")</f>
        <v/>
      </c>
      <c r="L2315" s="68" t="str">
        <f>IFERROR(VLOOKUP($B2315,APガラス性能一覧!$A$2:$M$6097,11,0),"")</f>
        <v/>
      </c>
      <c r="M2315" s="68" t="str">
        <f>IFERROR(VLOOKUP($B2315,APガラス性能一覧!$A$2:$M$6097,12,0),"")</f>
        <v/>
      </c>
      <c r="N2315" s="68" t="str">
        <f>IFERROR(VLOOKUP($B2315,APガラス性能一覧!$A$2:$M$6097,13,0),"")</f>
        <v/>
      </c>
    </row>
    <row r="2316" spans="2:14" x14ac:dyDescent="0.4">
      <c r="B2316" s="68" t="str">
        <f>IF($D$2="","",IF($E$2=0.65,IFERROR(IF(INDEX(APガラス性能一覧!A:A,MATCH(ROW(B2310),APガラス性能一覧!$O:$O,0))="","",INDEX(APガラス性能一覧!A:A,MATCH(ROW(B2310),APガラス性能一覧!$O:$O,0))),""),IFERROR(IF(INDEX(APガラス性能一覧!A:A,MATCH(ROW(B2310),APガラス性能一覧!$N:$N,0))="","",INDEX(APガラス性能一覧!A:A,MATCH(ROW(B2310),APガラス性能一覧!$N:$N,0))),"")))</f>
        <v/>
      </c>
      <c r="C2316" s="68" t="str">
        <f>IFERROR(VLOOKUP($B2316,APガラス性能一覧!$A$2:$M$6097,2,0),"")</f>
        <v/>
      </c>
      <c r="D2316" s="68" t="str">
        <f>IFERROR(VLOOKUP($B2316,APガラス性能一覧!$A$2:$M$6097,3,0),"")</f>
        <v/>
      </c>
      <c r="E2316" s="68" t="str">
        <f>IFERROR(VLOOKUP($B2316,APガラス性能一覧!$A$2:$M$6097,4,0),"")</f>
        <v/>
      </c>
      <c r="F2316" s="68" t="str">
        <f>IFERROR(VLOOKUP($B2316,APガラス性能一覧!$A$2:$M$6097,5,0),"")</f>
        <v/>
      </c>
      <c r="G2316" s="68" t="str">
        <f>IFERROR(VLOOKUP($B2316,APガラス性能一覧!$A$2:$M$6097,6,0),"")</f>
        <v/>
      </c>
      <c r="H2316" s="68" t="str">
        <f>IFERROR(VLOOKUP($B2316,APガラス性能一覧!$A$2:$M$6097,7,0),"")</f>
        <v/>
      </c>
      <c r="I2316" s="68" t="str">
        <f>IFERROR(VLOOKUP($B2316,APガラス性能一覧!$A$2:$M$6097,8,0),"")</f>
        <v/>
      </c>
      <c r="J2316" s="68" t="str">
        <f>IFERROR(VLOOKUP($B2316,APガラス性能一覧!$A$2:$M$6097,9,0),"")</f>
        <v/>
      </c>
      <c r="K2316" s="68" t="str">
        <f>IFERROR(VLOOKUP($B2316,APガラス性能一覧!$A$2:$M$6097,10,0),"")</f>
        <v/>
      </c>
      <c r="L2316" s="68" t="str">
        <f>IFERROR(VLOOKUP($B2316,APガラス性能一覧!$A$2:$M$6097,11,0),"")</f>
        <v/>
      </c>
      <c r="M2316" s="68" t="str">
        <f>IFERROR(VLOOKUP($B2316,APガラス性能一覧!$A$2:$M$6097,12,0),"")</f>
        <v/>
      </c>
      <c r="N2316" s="68" t="str">
        <f>IFERROR(VLOOKUP($B2316,APガラス性能一覧!$A$2:$M$6097,13,0),"")</f>
        <v/>
      </c>
    </row>
    <row r="2317" spans="2:14" x14ac:dyDescent="0.4">
      <c r="B2317" s="68" t="str">
        <f>IF($D$2="","",IF($E$2=0.65,IFERROR(IF(INDEX(APガラス性能一覧!A:A,MATCH(ROW(B2311),APガラス性能一覧!$O:$O,0))="","",INDEX(APガラス性能一覧!A:A,MATCH(ROW(B2311),APガラス性能一覧!$O:$O,0))),""),IFERROR(IF(INDEX(APガラス性能一覧!A:A,MATCH(ROW(B2311),APガラス性能一覧!$N:$N,0))="","",INDEX(APガラス性能一覧!A:A,MATCH(ROW(B2311),APガラス性能一覧!$N:$N,0))),"")))</f>
        <v/>
      </c>
      <c r="C2317" s="68" t="str">
        <f>IFERROR(VLOOKUP($B2317,APガラス性能一覧!$A$2:$M$6097,2,0),"")</f>
        <v/>
      </c>
      <c r="D2317" s="68" t="str">
        <f>IFERROR(VLOOKUP($B2317,APガラス性能一覧!$A$2:$M$6097,3,0),"")</f>
        <v/>
      </c>
      <c r="E2317" s="68" t="str">
        <f>IFERROR(VLOOKUP($B2317,APガラス性能一覧!$A$2:$M$6097,4,0),"")</f>
        <v/>
      </c>
      <c r="F2317" s="68" t="str">
        <f>IFERROR(VLOOKUP($B2317,APガラス性能一覧!$A$2:$M$6097,5,0),"")</f>
        <v/>
      </c>
      <c r="G2317" s="68" t="str">
        <f>IFERROR(VLOOKUP($B2317,APガラス性能一覧!$A$2:$M$6097,6,0),"")</f>
        <v/>
      </c>
      <c r="H2317" s="68" t="str">
        <f>IFERROR(VLOOKUP($B2317,APガラス性能一覧!$A$2:$M$6097,7,0),"")</f>
        <v/>
      </c>
      <c r="I2317" s="68" t="str">
        <f>IFERROR(VLOOKUP($B2317,APガラス性能一覧!$A$2:$M$6097,8,0),"")</f>
        <v/>
      </c>
      <c r="J2317" s="68" t="str">
        <f>IFERROR(VLOOKUP($B2317,APガラス性能一覧!$A$2:$M$6097,9,0),"")</f>
        <v/>
      </c>
      <c r="K2317" s="68" t="str">
        <f>IFERROR(VLOOKUP($B2317,APガラス性能一覧!$A$2:$M$6097,10,0),"")</f>
        <v/>
      </c>
      <c r="L2317" s="68" t="str">
        <f>IFERROR(VLOOKUP($B2317,APガラス性能一覧!$A$2:$M$6097,11,0),"")</f>
        <v/>
      </c>
      <c r="M2317" s="68" t="str">
        <f>IFERROR(VLOOKUP($B2317,APガラス性能一覧!$A$2:$M$6097,12,0),"")</f>
        <v/>
      </c>
      <c r="N2317" s="68" t="str">
        <f>IFERROR(VLOOKUP($B2317,APガラス性能一覧!$A$2:$M$6097,13,0),"")</f>
        <v/>
      </c>
    </row>
    <row r="2318" spans="2:14" x14ac:dyDescent="0.4">
      <c r="B2318" s="68" t="str">
        <f>IF($D$2="","",IF($E$2=0.65,IFERROR(IF(INDEX(APガラス性能一覧!A:A,MATCH(ROW(B2312),APガラス性能一覧!$O:$O,0))="","",INDEX(APガラス性能一覧!A:A,MATCH(ROW(B2312),APガラス性能一覧!$O:$O,0))),""),IFERROR(IF(INDEX(APガラス性能一覧!A:A,MATCH(ROW(B2312),APガラス性能一覧!$N:$N,0))="","",INDEX(APガラス性能一覧!A:A,MATCH(ROW(B2312),APガラス性能一覧!$N:$N,0))),"")))</f>
        <v/>
      </c>
      <c r="C2318" s="68" t="str">
        <f>IFERROR(VLOOKUP($B2318,APガラス性能一覧!$A$2:$M$6097,2,0),"")</f>
        <v/>
      </c>
      <c r="D2318" s="68" t="str">
        <f>IFERROR(VLOOKUP($B2318,APガラス性能一覧!$A$2:$M$6097,3,0),"")</f>
        <v/>
      </c>
      <c r="E2318" s="68" t="str">
        <f>IFERROR(VLOOKUP($B2318,APガラス性能一覧!$A$2:$M$6097,4,0),"")</f>
        <v/>
      </c>
      <c r="F2318" s="68" t="str">
        <f>IFERROR(VLOOKUP($B2318,APガラス性能一覧!$A$2:$M$6097,5,0),"")</f>
        <v/>
      </c>
      <c r="G2318" s="68" t="str">
        <f>IFERROR(VLOOKUP($B2318,APガラス性能一覧!$A$2:$M$6097,6,0),"")</f>
        <v/>
      </c>
      <c r="H2318" s="68" t="str">
        <f>IFERROR(VLOOKUP($B2318,APガラス性能一覧!$A$2:$M$6097,7,0),"")</f>
        <v/>
      </c>
      <c r="I2318" s="68" t="str">
        <f>IFERROR(VLOOKUP($B2318,APガラス性能一覧!$A$2:$M$6097,8,0),"")</f>
        <v/>
      </c>
      <c r="J2318" s="68" t="str">
        <f>IFERROR(VLOOKUP($B2318,APガラス性能一覧!$A$2:$M$6097,9,0),"")</f>
        <v/>
      </c>
      <c r="K2318" s="68" t="str">
        <f>IFERROR(VLOOKUP($B2318,APガラス性能一覧!$A$2:$M$6097,10,0),"")</f>
        <v/>
      </c>
      <c r="L2318" s="68" t="str">
        <f>IFERROR(VLOOKUP($B2318,APガラス性能一覧!$A$2:$M$6097,11,0),"")</f>
        <v/>
      </c>
      <c r="M2318" s="68" t="str">
        <f>IFERROR(VLOOKUP($B2318,APガラス性能一覧!$A$2:$M$6097,12,0),"")</f>
        <v/>
      </c>
      <c r="N2318" s="68" t="str">
        <f>IFERROR(VLOOKUP($B2318,APガラス性能一覧!$A$2:$M$6097,13,0),"")</f>
        <v/>
      </c>
    </row>
    <row r="2319" spans="2:14" x14ac:dyDescent="0.4">
      <c r="B2319" s="68" t="str">
        <f>IF($D$2="","",IF($E$2=0.65,IFERROR(IF(INDEX(APガラス性能一覧!A:A,MATCH(ROW(B2313),APガラス性能一覧!$O:$O,0))="","",INDEX(APガラス性能一覧!A:A,MATCH(ROW(B2313),APガラス性能一覧!$O:$O,0))),""),IFERROR(IF(INDEX(APガラス性能一覧!A:A,MATCH(ROW(B2313),APガラス性能一覧!$N:$N,0))="","",INDEX(APガラス性能一覧!A:A,MATCH(ROW(B2313),APガラス性能一覧!$N:$N,0))),"")))</f>
        <v/>
      </c>
      <c r="C2319" s="68" t="str">
        <f>IFERROR(VLOOKUP($B2319,APガラス性能一覧!$A$2:$M$6097,2,0),"")</f>
        <v/>
      </c>
      <c r="D2319" s="68" t="str">
        <f>IFERROR(VLOOKUP($B2319,APガラス性能一覧!$A$2:$M$6097,3,0),"")</f>
        <v/>
      </c>
      <c r="E2319" s="68" t="str">
        <f>IFERROR(VLOOKUP($B2319,APガラス性能一覧!$A$2:$M$6097,4,0),"")</f>
        <v/>
      </c>
      <c r="F2319" s="68" t="str">
        <f>IFERROR(VLOOKUP($B2319,APガラス性能一覧!$A$2:$M$6097,5,0),"")</f>
        <v/>
      </c>
      <c r="G2319" s="68" t="str">
        <f>IFERROR(VLOOKUP($B2319,APガラス性能一覧!$A$2:$M$6097,6,0),"")</f>
        <v/>
      </c>
      <c r="H2319" s="68" t="str">
        <f>IFERROR(VLOOKUP($B2319,APガラス性能一覧!$A$2:$M$6097,7,0),"")</f>
        <v/>
      </c>
      <c r="I2319" s="68" t="str">
        <f>IFERROR(VLOOKUP($B2319,APガラス性能一覧!$A$2:$M$6097,8,0),"")</f>
        <v/>
      </c>
      <c r="J2319" s="68" t="str">
        <f>IFERROR(VLOOKUP($B2319,APガラス性能一覧!$A$2:$M$6097,9,0),"")</f>
        <v/>
      </c>
      <c r="K2319" s="68" t="str">
        <f>IFERROR(VLOOKUP($B2319,APガラス性能一覧!$A$2:$M$6097,10,0),"")</f>
        <v/>
      </c>
      <c r="L2319" s="68" t="str">
        <f>IFERROR(VLOOKUP($B2319,APガラス性能一覧!$A$2:$M$6097,11,0),"")</f>
        <v/>
      </c>
      <c r="M2319" s="68" t="str">
        <f>IFERROR(VLOOKUP($B2319,APガラス性能一覧!$A$2:$M$6097,12,0),"")</f>
        <v/>
      </c>
      <c r="N2319" s="68" t="str">
        <f>IFERROR(VLOOKUP($B2319,APガラス性能一覧!$A$2:$M$6097,13,0),"")</f>
        <v/>
      </c>
    </row>
    <row r="2320" spans="2:14" x14ac:dyDescent="0.4">
      <c r="B2320" s="68" t="str">
        <f>IF($D$2="","",IF($E$2=0.65,IFERROR(IF(INDEX(APガラス性能一覧!A:A,MATCH(ROW(B2314),APガラス性能一覧!$O:$O,0))="","",INDEX(APガラス性能一覧!A:A,MATCH(ROW(B2314),APガラス性能一覧!$O:$O,0))),""),IFERROR(IF(INDEX(APガラス性能一覧!A:A,MATCH(ROW(B2314),APガラス性能一覧!$N:$N,0))="","",INDEX(APガラス性能一覧!A:A,MATCH(ROW(B2314),APガラス性能一覧!$N:$N,0))),"")))</f>
        <v/>
      </c>
      <c r="C2320" s="68" t="str">
        <f>IFERROR(VLOOKUP($B2320,APガラス性能一覧!$A$2:$M$6097,2,0),"")</f>
        <v/>
      </c>
      <c r="D2320" s="68" t="str">
        <f>IFERROR(VLOOKUP($B2320,APガラス性能一覧!$A$2:$M$6097,3,0),"")</f>
        <v/>
      </c>
      <c r="E2320" s="68" t="str">
        <f>IFERROR(VLOOKUP($B2320,APガラス性能一覧!$A$2:$M$6097,4,0),"")</f>
        <v/>
      </c>
      <c r="F2320" s="68" t="str">
        <f>IFERROR(VLOOKUP($B2320,APガラス性能一覧!$A$2:$M$6097,5,0),"")</f>
        <v/>
      </c>
      <c r="G2320" s="68" t="str">
        <f>IFERROR(VLOOKUP($B2320,APガラス性能一覧!$A$2:$M$6097,6,0),"")</f>
        <v/>
      </c>
      <c r="H2320" s="68" t="str">
        <f>IFERROR(VLOOKUP($B2320,APガラス性能一覧!$A$2:$M$6097,7,0),"")</f>
        <v/>
      </c>
      <c r="I2320" s="68" t="str">
        <f>IFERROR(VLOOKUP($B2320,APガラス性能一覧!$A$2:$M$6097,8,0),"")</f>
        <v/>
      </c>
      <c r="J2320" s="68" t="str">
        <f>IFERROR(VLOOKUP($B2320,APガラス性能一覧!$A$2:$M$6097,9,0),"")</f>
        <v/>
      </c>
      <c r="K2320" s="68" t="str">
        <f>IFERROR(VLOOKUP($B2320,APガラス性能一覧!$A$2:$M$6097,10,0),"")</f>
        <v/>
      </c>
      <c r="L2320" s="68" t="str">
        <f>IFERROR(VLOOKUP($B2320,APガラス性能一覧!$A$2:$M$6097,11,0),"")</f>
        <v/>
      </c>
      <c r="M2320" s="68" t="str">
        <f>IFERROR(VLOOKUP($B2320,APガラス性能一覧!$A$2:$M$6097,12,0),"")</f>
        <v/>
      </c>
      <c r="N2320" s="68" t="str">
        <f>IFERROR(VLOOKUP($B2320,APガラス性能一覧!$A$2:$M$6097,13,0),"")</f>
        <v/>
      </c>
    </row>
    <row r="2321" spans="2:14" x14ac:dyDescent="0.4">
      <c r="B2321" s="68" t="str">
        <f>IF($D$2="","",IF($E$2=0.65,IFERROR(IF(INDEX(APガラス性能一覧!A:A,MATCH(ROW(B2315),APガラス性能一覧!$O:$O,0))="","",INDEX(APガラス性能一覧!A:A,MATCH(ROW(B2315),APガラス性能一覧!$O:$O,0))),""),IFERROR(IF(INDEX(APガラス性能一覧!A:A,MATCH(ROW(B2315),APガラス性能一覧!$N:$N,0))="","",INDEX(APガラス性能一覧!A:A,MATCH(ROW(B2315),APガラス性能一覧!$N:$N,0))),"")))</f>
        <v/>
      </c>
      <c r="C2321" s="68" t="str">
        <f>IFERROR(VLOOKUP($B2321,APガラス性能一覧!$A$2:$M$6097,2,0),"")</f>
        <v/>
      </c>
      <c r="D2321" s="68" t="str">
        <f>IFERROR(VLOOKUP($B2321,APガラス性能一覧!$A$2:$M$6097,3,0),"")</f>
        <v/>
      </c>
      <c r="E2321" s="68" t="str">
        <f>IFERROR(VLOOKUP($B2321,APガラス性能一覧!$A$2:$M$6097,4,0),"")</f>
        <v/>
      </c>
      <c r="F2321" s="68" t="str">
        <f>IFERROR(VLOOKUP($B2321,APガラス性能一覧!$A$2:$M$6097,5,0),"")</f>
        <v/>
      </c>
      <c r="G2321" s="68" t="str">
        <f>IFERROR(VLOOKUP($B2321,APガラス性能一覧!$A$2:$M$6097,6,0),"")</f>
        <v/>
      </c>
      <c r="H2321" s="68" t="str">
        <f>IFERROR(VLOOKUP($B2321,APガラス性能一覧!$A$2:$M$6097,7,0),"")</f>
        <v/>
      </c>
      <c r="I2321" s="68" t="str">
        <f>IFERROR(VLOOKUP($B2321,APガラス性能一覧!$A$2:$M$6097,8,0),"")</f>
        <v/>
      </c>
      <c r="J2321" s="68" t="str">
        <f>IFERROR(VLOOKUP($B2321,APガラス性能一覧!$A$2:$M$6097,9,0),"")</f>
        <v/>
      </c>
      <c r="K2321" s="68" t="str">
        <f>IFERROR(VLOOKUP($B2321,APガラス性能一覧!$A$2:$M$6097,10,0),"")</f>
        <v/>
      </c>
      <c r="L2321" s="68" t="str">
        <f>IFERROR(VLOOKUP($B2321,APガラス性能一覧!$A$2:$M$6097,11,0),"")</f>
        <v/>
      </c>
      <c r="M2321" s="68" t="str">
        <f>IFERROR(VLOOKUP($B2321,APガラス性能一覧!$A$2:$M$6097,12,0),"")</f>
        <v/>
      </c>
      <c r="N2321" s="68" t="str">
        <f>IFERROR(VLOOKUP($B2321,APガラス性能一覧!$A$2:$M$6097,13,0),"")</f>
        <v/>
      </c>
    </row>
    <row r="2322" spans="2:14" x14ac:dyDescent="0.4">
      <c r="B2322" s="68" t="str">
        <f>IF($D$2="","",IF($E$2=0.65,IFERROR(IF(INDEX(APガラス性能一覧!A:A,MATCH(ROW(B2316),APガラス性能一覧!$O:$O,0))="","",INDEX(APガラス性能一覧!A:A,MATCH(ROW(B2316),APガラス性能一覧!$O:$O,0))),""),IFERROR(IF(INDEX(APガラス性能一覧!A:A,MATCH(ROW(B2316),APガラス性能一覧!$N:$N,0))="","",INDEX(APガラス性能一覧!A:A,MATCH(ROW(B2316),APガラス性能一覧!$N:$N,0))),"")))</f>
        <v/>
      </c>
      <c r="C2322" s="68" t="str">
        <f>IFERROR(VLOOKUP($B2322,APガラス性能一覧!$A$2:$M$6097,2,0),"")</f>
        <v/>
      </c>
      <c r="D2322" s="68" t="str">
        <f>IFERROR(VLOOKUP($B2322,APガラス性能一覧!$A$2:$M$6097,3,0),"")</f>
        <v/>
      </c>
      <c r="E2322" s="68" t="str">
        <f>IFERROR(VLOOKUP($B2322,APガラス性能一覧!$A$2:$M$6097,4,0),"")</f>
        <v/>
      </c>
      <c r="F2322" s="68" t="str">
        <f>IFERROR(VLOOKUP($B2322,APガラス性能一覧!$A$2:$M$6097,5,0),"")</f>
        <v/>
      </c>
      <c r="G2322" s="68" t="str">
        <f>IFERROR(VLOOKUP($B2322,APガラス性能一覧!$A$2:$M$6097,6,0),"")</f>
        <v/>
      </c>
      <c r="H2322" s="68" t="str">
        <f>IFERROR(VLOOKUP($B2322,APガラス性能一覧!$A$2:$M$6097,7,0),"")</f>
        <v/>
      </c>
      <c r="I2322" s="68" t="str">
        <f>IFERROR(VLOOKUP($B2322,APガラス性能一覧!$A$2:$M$6097,8,0),"")</f>
        <v/>
      </c>
      <c r="J2322" s="68" t="str">
        <f>IFERROR(VLOOKUP($B2322,APガラス性能一覧!$A$2:$M$6097,9,0),"")</f>
        <v/>
      </c>
      <c r="K2322" s="68" t="str">
        <f>IFERROR(VLOOKUP($B2322,APガラス性能一覧!$A$2:$M$6097,10,0),"")</f>
        <v/>
      </c>
      <c r="L2322" s="68" t="str">
        <f>IFERROR(VLOOKUP($B2322,APガラス性能一覧!$A$2:$M$6097,11,0),"")</f>
        <v/>
      </c>
      <c r="M2322" s="68" t="str">
        <f>IFERROR(VLOOKUP($B2322,APガラス性能一覧!$A$2:$M$6097,12,0),"")</f>
        <v/>
      </c>
      <c r="N2322" s="68" t="str">
        <f>IFERROR(VLOOKUP($B2322,APガラス性能一覧!$A$2:$M$6097,13,0),"")</f>
        <v/>
      </c>
    </row>
    <row r="2323" spans="2:14" x14ac:dyDescent="0.4">
      <c r="B2323" s="68" t="str">
        <f>IF($D$2="","",IF($E$2=0.65,IFERROR(IF(INDEX(APガラス性能一覧!A:A,MATCH(ROW(B2317),APガラス性能一覧!$O:$O,0))="","",INDEX(APガラス性能一覧!A:A,MATCH(ROW(B2317),APガラス性能一覧!$O:$O,0))),""),IFERROR(IF(INDEX(APガラス性能一覧!A:A,MATCH(ROW(B2317),APガラス性能一覧!$N:$N,0))="","",INDEX(APガラス性能一覧!A:A,MATCH(ROW(B2317),APガラス性能一覧!$N:$N,0))),"")))</f>
        <v/>
      </c>
      <c r="C2323" s="68" t="str">
        <f>IFERROR(VLOOKUP($B2323,APガラス性能一覧!$A$2:$M$6097,2,0),"")</f>
        <v/>
      </c>
      <c r="D2323" s="68" t="str">
        <f>IFERROR(VLOOKUP($B2323,APガラス性能一覧!$A$2:$M$6097,3,0),"")</f>
        <v/>
      </c>
      <c r="E2323" s="68" t="str">
        <f>IFERROR(VLOOKUP($B2323,APガラス性能一覧!$A$2:$M$6097,4,0),"")</f>
        <v/>
      </c>
      <c r="F2323" s="68" t="str">
        <f>IFERROR(VLOOKUP($B2323,APガラス性能一覧!$A$2:$M$6097,5,0),"")</f>
        <v/>
      </c>
      <c r="G2323" s="68" t="str">
        <f>IFERROR(VLOOKUP($B2323,APガラス性能一覧!$A$2:$M$6097,6,0),"")</f>
        <v/>
      </c>
      <c r="H2323" s="68" t="str">
        <f>IFERROR(VLOOKUP($B2323,APガラス性能一覧!$A$2:$M$6097,7,0),"")</f>
        <v/>
      </c>
      <c r="I2323" s="68" t="str">
        <f>IFERROR(VLOOKUP($B2323,APガラス性能一覧!$A$2:$M$6097,8,0),"")</f>
        <v/>
      </c>
      <c r="J2323" s="68" t="str">
        <f>IFERROR(VLOOKUP($B2323,APガラス性能一覧!$A$2:$M$6097,9,0),"")</f>
        <v/>
      </c>
      <c r="K2323" s="68" t="str">
        <f>IFERROR(VLOOKUP($B2323,APガラス性能一覧!$A$2:$M$6097,10,0),"")</f>
        <v/>
      </c>
      <c r="L2323" s="68" t="str">
        <f>IFERROR(VLOOKUP($B2323,APガラス性能一覧!$A$2:$M$6097,11,0),"")</f>
        <v/>
      </c>
      <c r="M2323" s="68" t="str">
        <f>IFERROR(VLOOKUP($B2323,APガラス性能一覧!$A$2:$M$6097,12,0),"")</f>
        <v/>
      </c>
      <c r="N2323" s="68" t="str">
        <f>IFERROR(VLOOKUP($B2323,APガラス性能一覧!$A$2:$M$6097,13,0),"")</f>
        <v/>
      </c>
    </row>
    <row r="2324" spans="2:14" x14ac:dyDescent="0.4">
      <c r="B2324" s="68" t="str">
        <f>IF($D$2="","",IF($E$2=0.65,IFERROR(IF(INDEX(APガラス性能一覧!A:A,MATCH(ROW(B2318),APガラス性能一覧!$O:$O,0))="","",INDEX(APガラス性能一覧!A:A,MATCH(ROW(B2318),APガラス性能一覧!$O:$O,0))),""),IFERROR(IF(INDEX(APガラス性能一覧!A:A,MATCH(ROW(B2318),APガラス性能一覧!$N:$N,0))="","",INDEX(APガラス性能一覧!A:A,MATCH(ROW(B2318),APガラス性能一覧!$N:$N,0))),"")))</f>
        <v/>
      </c>
      <c r="C2324" s="68" t="str">
        <f>IFERROR(VLOOKUP($B2324,APガラス性能一覧!$A$2:$M$6097,2,0),"")</f>
        <v/>
      </c>
      <c r="D2324" s="68" t="str">
        <f>IFERROR(VLOOKUP($B2324,APガラス性能一覧!$A$2:$M$6097,3,0),"")</f>
        <v/>
      </c>
      <c r="E2324" s="68" t="str">
        <f>IFERROR(VLOOKUP($B2324,APガラス性能一覧!$A$2:$M$6097,4,0),"")</f>
        <v/>
      </c>
      <c r="F2324" s="68" t="str">
        <f>IFERROR(VLOOKUP($B2324,APガラス性能一覧!$A$2:$M$6097,5,0),"")</f>
        <v/>
      </c>
      <c r="G2324" s="68" t="str">
        <f>IFERROR(VLOOKUP($B2324,APガラス性能一覧!$A$2:$M$6097,6,0),"")</f>
        <v/>
      </c>
      <c r="H2324" s="68" t="str">
        <f>IFERROR(VLOOKUP($B2324,APガラス性能一覧!$A$2:$M$6097,7,0),"")</f>
        <v/>
      </c>
      <c r="I2324" s="68" t="str">
        <f>IFERROR(VLOOKUP($B2324,APガラス性能一覧!$A$2:$M$6097,8,0),"")</f>
        <v/>
      </c>
      <c r="J2324" s="68" t="str">
        <f>IFERROR(VLOOKUP($B2324,APガラス性能一覧!$A$2:$M$6097,9,0),"")</f>
        <v/>
      </c>
      <c r="K2324" s="68" t="str">
        <f>IFERROR(VLOOKUP($B2324,APガラス性能一覧!$A$2:$M$6097,10,0),"")</f>
        <v/>
      </c>
      <c r="L2324" s="68" t="str">
        <f>IFERROR(VLOOKUP($B2324,APガラス性能一覧!$A$2:$M$6097,11,0),"")</f>
        <v/>
      </c>
      <c r="M2324" s="68" t="str">
        <f>IFERROR(VLOOKUP($B2324,APガラス性能一覧!$A$2:$M$6097,12,0),"")</f>
        <v/>
      </c>
      <c r="N2324" s="68" t="str">
        <f>IFERROR(VLOOKUP($B2324,APガラス性能一覧!$A$2:$M$6097,13,0),"")</f>
        <v/>
      </c>
    </row>
    <row r="2325" spans="2:14" x14ac:dyDescent="0.4">
      <c r="B2325" s="68" t="str">
        <f>IF($D$2="","",IF($E$2=0.65,IFERROR(IF(INDEX(APガラス性能一覧!A:A,MATCH(ROW(B2319),APガラス性能一覧!$O:$O,0))="","",INDEX(APガラス性能一覧!A:A,MATCH(ROW(B2319),APガラス性能一覧!$O:$O,0))),""),IFERROR(IF(INDEX(APガラス性能一覧!A:A,MATCH(ROW(B2319),APガラス性能一覧!$N:$N,0))="","",INDEX(APガラス性能一覧!A:A,MATCH(ROW(B2319),APガラス性能一覧!$N:$N,0))),"")))</f>
        <v/>
      </c>
      <c r="C2325" s="68" t="str">
        <f>IFERROR(VLOOKUP($B2325,APガラス性能一覧!$A$2:$M$6097,2,0),"")</f>
        <v/>
      </c>
      <c r="D2325" s="68" t="str">
        <f>IFERROR(VLOOKUP($B2325,APガラス性能一覧!$A$2:$M$6097,3,0),"")</f>
        <v/>
      </c>
      <c r="E2325" s="68" t="str">
        <f>IFERROR(VLOOKUP($B2325,APガラス性能一覧!$A$2:$M$6097,4,0),"")</f>
        <v/>
      </c>
      <c r="F2325" s="68" t="str">
        <f>IFERROR(VLOOKUP($B2325,APガラス性能一覧!$A$2:$M$6097,5,0),"")</f>
        <v/>
      </c>
      <c r="G2325" s="68" t="str">
        <f>IFERROR(VLOOKUP($B2325,APガラス性能一覧!$A$2:$M$6097,6,0),"")</f>
        <v/>
      </c>
      <c r="H2325" s="68" t="str">
        <f>IFERROR(VLOOKUP($B2325,APガラス性能一覧!$A$2:$M$6097,7,0),"")</f>
        <v/>
      </c>
      <c r="I2325" s="68" t="str">
        <f>IFERROR(VLOOKUP($B2325,APガラス性能一覧!$A$2:$M$6097,8,0),"")</f>
        <v/>
      </c>
      <c r="J2325" s="68" t="str">
        <f>IFERROR(VLOOKUP($B2325,APガラス性能一覧!$A$2:$M$6097,9,0),"")</f>
        <v/>
      </c>
      <c r="K2325" s="68" t="str">
        <f>IFERROR(VLOOKUP($B2325,APガラス性能一覧!$A$2:$M$6097,10,0),"")</f>
        <v/>
      </c>
      <c r="L2325" s="68" t="str">
        <f>IFERROR(VLOOKUP($B2325,APガラス性能一覧!$A$2:$M$6097,11,0),"")</f>
        <v/>
      </c>
      <c r="M2325" s="68" t="str">
        <f>IFERROR(VLOOKUP($B2325,APガラス性能一覧!$A$2:$M$6097,12,0),"")</f>
        <v/>
      </c>
      <c r="N2325" s="68" t="str">
        <f>IFERROR(VLOOKUP($B2325,APガラス性能一覧!$A$2:$M$6097,13,0),"")</f>
        <v/>
      </c>
    </row>
    <row r="2326" spans="2:14" x14ac:dyDescent="0.4">
      <c r="B2326" s="68" t="str">
        <f>IF($D$2="","",IF($E$2=0.65,IFERROR(IF(INDEX(APガラス性能一覧!A:A,MATCH(ROW(B2320),APガラス性能一覧!$O:$O,0))="","",INDEX(APガラス性能一覧!A:A,MATCH(ROW(B2320),APガラス性能一覧!$O:$O,0))),""),IFERROR(IF(INDEX(APガラス性能一覧!A:A,MATCH(ROW(B2320),APガラス性能一覧!$N:$N,0))="","",INDEX(APガラス性能一覧!A:A,MATCH(ROW(B2320),APガラス性能一覧!$N:$N,0))),"")))</f>
        <v/>
      </c>
      <c r="C2326" s="68" t="str">
        <f>IFERROR(VLOOKUP($B2326,APガラス性能一覧!$A$2:$M$6097,2,0),"")</f>
        <v/>
      </c>
      <c r="D2326" s="68" t="str">
        <f>IFERROR(VLOOKUP($B2326,APガラス性能一覧!$A$2:$M$6097,3,0),"")</f>
        <v/>
      </c>
      <c r="E2326" s="68" t="str">
        <f>IFERROR(VLOOKUP($B2326,APガラス性能一覧!$A$2:$M$6097,4,0),"")</f>
        <v/>
      </c>
      <c r="F2326" s="68" t="str">
        <f>IFERROR(VLOOKUP($B2326,APガラス性能一覧!$A$2:$M$6097,5,0),"")</f>
        <v/>
      </c>
      <c r="G2326" s="68" t="str">
        <f>IFERROR(VLOOKUP($B2326,APガラス性能一覧!$A$2:$M$6097,6,0),"")</f>
        <v/>
      </c>
      <c r="H2326" s="68" t="str">
        <f>IFERROR(VLOOKUP($B2326,APガラス性能一覧!$A$2:$M$6097,7,0),"")</f>
        <v/>
      </c>
      <c r="I2326" s="68" t="str">
        <f>IFERROR(VLOOKUP($B2326,APガラス性能一覧!$A$2:$M$6097,8,0),"")</f>
        <v/>
      </c>
      <c r="J2326" s="68" t="str">
        <f>IFERROR(VLOOKUP($B2326,APガラス性能一覧!$A$2:$M$6097,9,0),"")</f>
        <v/>
      </c>
      <c r="K2326" s="68" t="str">
        <f>IFERROR(VLOOKUP($B2326,APガラス性能一覧!$A$2:$M$6097,10,0),"")</f>
        <v/>
      </c>
      <c r="L2326" s="68" t="str">
        <f>IFERROR(VLOOKUP($B2326,APガラス性能一覧!$A$2:$M$6097,11,0),"")</f>
        <v/>
      </c>
      <c r="M2326" s="68" t="str">
        <f>IFERROR(VLOOKUP($B2326,APガラス性能一覧!$A$2:$M$6097,12,0),"")</f>
        <v/>
      </c>
      <c r="N2326" s="68" t="str">
        <f>IFERROR(VLOOKUP($B2326,APガラス性能一覧!$A$2:$M$6097,13,0),"")</f>
        <v/>
      </c>
    </row>
    <row r="2327" spans="2:14" x14ac:dyDescent="0.4">
      <c r="B2327" s="68" t="str">
        <f>IF($D$2="","",IF($E$2=0.65,IFERROR(IF(INDEX(APガラス性能一覧!A:A,MATCH(ROW(B2321),APガラス性能一覧!$O:$O,0))="","",INDEX(APガラス性能一覧!A:A,MATCH(ROW(B2321),APガラス性能一覧!$O:$O,0))),""),IFERROR(IF(INDEX(APガラス性能一覧!A:A,MATCH(ROW(B2321),APガラス性能一覧!$N:$N,0))="","",INDEX(APガラス性能一覧!A:A,MATCH(ROW(B2321),APガラス性能一覧!$N:$N,0))),"")))</f>
        <v/>
      </c>
      <c r="C2327" s="68" t="str">
        <f>IFERROR(VLOOKUP($B2327,APガラス性能一覧!$A$2:$M$6097,2,0),"")</f>
        <v/>
      </c>
      <c r="D2327" s="68" t="str">
        <f>IFERROR(VLOOKUP($B2327,APガラス性能一覧!$A$2:$M$6097,3,0),"")</f>
        <v/>
      </c>
      <c r="E2327" s="68" t="str">
        <f>IFERROR(VLOOKUP($B2327,APガラス性能一覧!$A$2:$M$6097,4,0),"")</f>
        <v/>
      </c>
      <c r="F2327" s="68" t="str">
        <f>IFERROR(VLOOKUP($B2327,APガラス性能一覧!$A$2:$M$6097,5,0),"")</f>
        <v/>
      </c>
      <c r="G2327" s="68" t="str">
        <f>IFERROR(VLOOKUP($B2327,APガラス性能一覧!$A$2:$M$6097,6,0),"")</f>
        <v/>
      </c>
      <c r="H2327" s="68" t="str">
        <f>IFERROR(VLOOKUP($B2327,APガラス性能一覧!$A$2:$M$6097,7,0),"")</f>
        <v/>
      </c>
      <c r="I2327" s="68" t="str">
        <f>IFERROR(VLOOKUP($B2327,APガラス性能一覧!$A$2:$M$6097,8,0),"")</f>
        <v/>
      </c>
      <c r="J2327" s="68" t="str">
        <f>IFERROR(VLOOKUP($B2327,APガラス性能一覧!$A$2:$M$6097,9,0),"")</f>
        <v/>
      </c>
      <c r="K2327" s="68" t="str">
        <f>IFERROR(VLOOKUP($B2327,APガラス性能一覧!$A$2:$M$6097,10,0),"")</f>
        <v/>
      </c>
      <c r="L2327" s="68" t="str">
        <f>IFERROR(VLOOKUP($B2327,APガラス性能一覧!$A$2:$M$6097,11,0),"")</f>
        <v/>
      </c>
      <c r="M2327" s="68" t="str">
        <f>IFERROR(VLOOKUP($B2327,APガラス性能一覧!$A$2:$M$6097,12,0),"")</f>
        <v/>
      </c>
      <c r="N2327" s="68" t="str">
        <f>IFERROR(VLOOKUP($B2327,APガラス性能一覧!$A$2:$M$6097,13,0),"")</f>
        <v/>
      </c>
    </row>
    <row r="2328" spans="2:14" x14ac:dyDescent="0.4">
      <c r="B2328" s="68" t="str">
        <f>IF($D$2="","",IF($E$2=0.65,IFERROR(IF(INDEX(APガラス性能一覧!A:A,MATCH(ROW(B2322),APガラス性能一覧!$O:$O,0))="","",INDEX(APガラス性能一覧!A:A,MATCH(ROW(B2322),APガラス性能一覧!$O:$O,0))),""),IFERROR(IF(INDEX(APガラス性能一覧!A:A,MATCH(ROW(B2322),APガラス性能一覧!$N:$N,0))="","",INDEX(APガラス性能一覧!A:A,MATCH(ROW(B2322),APガラス性能一覧!$N:$N,0))),"")))</f>
        <v/>
      </c>
      <c r="C2328" s="68" t="str">
        <f>IFERROR(VLOOKUP($B2328,APガラス性能一覧!$A$2:$M$6097,2,0),"")</f>
        <v/>
      </c>
      <c r="D2328" s="68" t="str">
        <f>IFERROR(VLOOKUP($B2328,APガラス性能一覧!$A$2:$M$6097,3,0),"")</f>
        <v/>
      </c>
      <c r="E2328" s="68" t="str">
        <f>IFERROR(VLOOKUP($B2328,APガラス性能一覧!$A$2:$M$6097,4,0),"")</f>
        <v/>
      </c>
      <c r="F2328" s="68" t="str">
        <f>IFERROR(VLOOKUP($B2328,APガラス性能一覧!$A$2:$M$6097,5,0),"")</f>
        <v/>
      </c>
      <c r="G2328" s="68" t="str">
        <f>IFERROR(VLOOKUP($B2328,APガラス性能一覧!$A$2:$M$6097,6,0),"")</f>
        <v/>
      </c>
      <c r="H2328" s="68" t="str">
        <f>IFERROR(VLOOKUP($B2328,APガラス性能一覧!$A$2:$M$6097,7,0),"")</f>
        <v/>
      </c>
      <c r="I2328" s="68" t="str">
        <f>IFERROR(VLOOKUP($B2328,APガラス性能一覧!$A$2:$M$6097,8,0),"")</f>
        <v/>
      </c>
      <c r="J2328" s="68" t="str">
        <f>IFERROR(VLOOKUP($B2328,APガラス性能一覧!$A$2:$M$6097,9,0),"")</f>
        <v/>
      </c>
      <c r="K2328" s="68" t="str">
        <f>IFERROR(VLOOKUP($B2328,APガラス性能一覧!$A$2:$M$6097,10,0),"")</f>
        <v/>
      </c>
      <c r="L2328" s="68" t="str">
        <f>IFERROR(VLOOKUP($B2328,APガラス性能一覧!$A$2:$M$6097,11,0),"")</f>
        <v/>
      </c>
      <c r="M2328" s="68" t="str">
        <f>IFERROR(VLOOKUP($B2328,APガラス性能一覧!$A$2:$M$6097,12,0),"")</f>
        <v/>
      </c>
      <c r="N2328" s="68" t="str">
        <f>IFERROR(VLOOKUP($B2328,APガラス性能一覧!$A$2:$M$6097,13,0),"")</f>
        <v/>
      </c>
    </row>
    <row r="2329" spans="2:14" x14ac:dyDescent="0.4">
      <c r="B2329" s="68" t="str">
        <f>IF($D$2="","",IF($E$2=0.65,IFERROR(IF(INDEX(APガラス性能一覧!A:A,MATCH(ROW(B2323),APガラス性能一覧!$O:$O,0))="","",INDEX(APガラス性能一覧!A:A,MATCH(ROW(B2323),APガラス性能一覧!$O:$O,0))),""),IFERROR(IF(INDEX(APガラス性能一覧!A:A,MATCH(ROW(B2323),APガラス性能一覧!$N:$N,0))="","",INDEX(APガラス性能一覧!A:A,MATCH(ROW(B2323),APガラス性能一覧!$N:$N,0))),"")))</f>
        <v/>
      </c>
      <c r="C2329" s="68" t="str">
        <f>IFERROR(VLOOKUP($B2329,APガラス性能一覧!$A$2:$M$6097,2,0),"")</f>
        <v/>
      </c>
      <c r="D2329" s="68" t="str">
        <f>IFERROR(VLOOKUP($B2329,APガラス性能一覧!$A$2:$M$6097,3,0),"")</f>
        <v/>
      </c>
      <c r="E2329" s="68" t="str">
        <f>IFERROR(VLOOKUP($B2329,APガラス性能一覧!$A$2:$M$6097,4,0),"")</f>
        <v/>
      </c>
      <c r="F2329" s="68" t="str">
        <f>IFERROR(VLOOKUP($B2329,APガラス性能一覧!$A$2:$M$6097,5,0),"")</f>
        <v/>
      </c>
      <c r="G2329" s="68" t="str">
        <f>IFERROR(VLOOKUP($B2329,APガラス性能一覧!$A$2:$M$6097,6,0),"")</f>
        <v/>
      </c>
      <c r="H2329" s="68" t="str">
        <f>IFERROR(VLOOKUP($B2329,APガラス性能一覧!$A$2:$M$6097,7,0),"")</f>
        <v/>
      </c>
      <c r="I2329" s="68" t="str">
        <f>IFERROR(VLOOKUP($B2329,APガラス性能一覧!$A$2:$M$6097,8,0),"")</f>
        <v/>
      </c>
      <c r="J2329" s="68" t="str">
        <f>IFERROR(VLOOKUP($B2329,APガラス性能一覧!$A$2:$M$6097,9,0),"")</f>
        <v/>
      </c>
      <c r="K2329" s="68" t="str">
        <f>IFERROR(VLOOKUP($B2329,APガラス性能一覧!$A$2:$M$6097,10,0),"")</f>
        <v/>
      </c>
      <c r="L2329" s="68" t="str">
        <f>IFERROR(VLOOKUP($B2329,APガラス性能一覧!$A$2:$M$6097,11,0),"")</f>
        <v/>
      </c>
      <c r="M2329" s="68" t="str">
        <f>IFERROR(VLOOKUP($B2329,APガラス性能一覧!$A$2:$M$6097,12,0),"")</f>
        <v/>
      </c>
      <c r="N2329" s="68" t="str">
        <f>IFERROR(VLOOKUP($B2329,APガラス性能一覧!$A$2:$M$6097,13,0),"")</f>
        <v/>
      </c>
    </row>
    <row r="2330" spans="2:14" x14ac:dyDescent="0.4">
      <c r="B2330" s="68" t="str">
        <f>IF($D$2="","",IF($E$2=0.65,IFERROR(IF(INDEX(APガラス性能一覧!A:A,MATCH(ROW(B2324),APガラス性能一覧!$O:$O,0))="","",INDEX(APガラス性能一覧!A:A,MATCH(ROW(B2324),APガラス性能一覧!$O:$O,0))),""),IFERROR(IF(INDEX(APガラス性能一覧!A:A,MATCH(ROW(B2324),APガラス性能一覧!$N:$N,0))="","",INDEX(APガラス性能一覧!A:A,MATCH(ROW(B2324),APガラス性能一覧!$N:$N,0))),"")))</f>
        <v/>
      </c>
      <c r="C2330" s="68" t="str">
        <f>IFERROR(VLOOKUP($B2330,APガラス性能一覧!$A$2:$M$6097,2,0),"")</f>
        <v/>
      </c>
      <c r="D2330" s="68" t="str">
        <f>IFERROR(VLOOKUP($B2330,APガラス性能一覧!$A$2:$M$6097,3,0),"")</f>
        <v/>
      </c>
      <c r="E2330" s="68" t="str">
        <f>IFERROR(VLOOKUP($B2330,APガラス性能一覧!$A$2:$M$6097,4,0),"")</f>
        <v/>
      </c>
      <c r="F2330" s="68" t="str">
        <f>IFERROR(VLOOKUP($B2330,APガラス性能一覧!$A$2:$M$6097,5,0),"")</f>
        <v/>
      </c>
      <c r="G2330" s="68" t="str">
        <f>IFERROR(VLOOKUP($B2330,APガラス性能一覧!$A$2:$M$6097,6,0),"")</f>
        <v/>
      </c>
      <c r="H2330" s="68" t="str">
        <f>IFERROR(VLOOKUP($B2330,APガラス性能一覧!$A$2:$M$6097,7,0),"")</f>
        <v/>
      </c>
      <c r="I2330" s="68" t="str">
        <f>IFERROR(VLOOKUP($B2330,APガラス性能一覧!$A$2:$M$6097,8,0),"")</f>
        <v/>
      </c>
      <c r="J2330" s="68" t="str">
        <f>IFERROR(VLOOKUP($B2330,APガラス性能一覧!$A$2:$M$6097,9,0),"")</f>
        <v/>
      </c>
      <c r="K2330" s="68" t="str">
        <f>IFERROR(VLOOKUP($B2330,APガラス性能一覧!$A$2:$M$6097,10,0),"")</f>
        <v/>
      </c>
      <c r="L2330" s="68" t="str">
        <f>IFERROR(VLOOKUP($B2330,APガラス性能一覧!$A$2:$M$6097,11,0),"")</f>
        <v/>
      </c>
      <c r="M2330" s="68" t="str">
        <f>IFERROR(VLOOKUP($B2330,APガラス性能一覧!$A$2:$M$6097,12,0),"")</f>
        <v/>
      </c>
      <c r="N2330" s="68" t="str">
        <f>IFERROR(VLOOKUP($B2330,APガラス性能一覧!$A$2:$M$6097,13,0),"")</f>
        <v/>
      </c>
    </row>
    <row r="2331" spans="2:14" x14ac:dyDescent="0.4">
      <c r="B2331" s="68" t="str">
        <f>IF($D$2="","",IF($E$2=0.65,IFERROR(IF(INDEX(APガラス性能一覧!A:A,MATCH(ROW(B2325),APガラス性能一覧!$O:$O,0))="","",INDEX(APガラス性能一覧!A:A,MATCH(ROW(B2325),APガラス性能一覧!$O:$O,0))),""),IFERROR(IF(INDEX(APガラス性能一覧!A:A,MATCH(ROW(B2325),APガラス性能一覧!$N:$N,0))="","",INDEX(APガラス性能一覧!A:A,MATCH(ROW(B2325),APガラス性能一覧!$N:$N,0))),"")))</f>
        <v/>
      </c>
      <c r="C2331" s="68" t="str">
        <f>IFERROR(VLOOKUP($B2331,APガラス性能一覧!$A$2:$M$6097,2,0),"")</f>
        <v/>
      </c>
      <c r="D2331" s="68" t="str">
        <f>IFERROR(VLOOKUP($B2331,APガラス性能一覧!$A$2:$M$6097,3,0),"")</f>
        <v/>
      </c>
      <c r="E2331" s="68" t="str">
        <f>IFERROR(VLOOKUP($B2331,APガラス性能一覧!$A$2:$M$6097,4,0),"")</f>
        <v/>
      </c>
      <c r="F2331" s="68" t="str">
        <f>IFERROR(VLOOKUP($B2331,APガラス性能一覧!$A$2:$M$6097,5,0),"")</f>
        <v/>
      </c>
      <c r="G2331" s="68" t="str">
        <f>IFERROR(VLOOKUP($B2331,APガラス性能一覧!$A$2:$M$6097,6,0),"")</f>
        <v/>
      </c>
      <c r="H2331" s="68" t="str">
        <f>IFERROR(VLOOKUP($B2331,APガラス性能一覧!$A$2:$M$6097,7,0),"")</f>
        <v/>
      </c>
      <c r="I2331" s="68" t="str">
        <f>IFERROR(VLOOKUP($B2331,APガラス性能一覧!$A$2:$M$6097,8,0),"")</f>
        <v/>
      </c>
      <c r="J2331" s="68" t="str">
        <f>IFERROR(VLOOKUP($B2331,APガラス性能一覧!$A$2:$M$6097,9,0),"")</f>
        <v/>
      </c>
      <c r="K2331" s="68" t="str">
        <f>IFERROR(VLOOKUP($B2331,APガラス性能一覧!$A$2:$M$6097,10,0),"")</f>
        <v/>
      </c>
      <c r="L2331" s="68" t="str">
        <f>IFERROR(VLOOKUP($B2331,APガラス性能一覧!$A$2:$M$6097,11,0),"")</f>
        <v/>
      </c>
      <c r="M2331" s="68" t="str">
        <f>IFERROR(VLOOKUP($B2331,APガラス性能一覧!$A$2:$M$6097,12,0),"")</f>
        <v/>
      </c>
      <c r="N2331" s="68" t="str">
        <f>IFERROR(VLOOKUP($B2331,APガラス性能一覧!$A$2:$M$6097,13,0),"")</f>
        <v/>
      </c>
    </row>
    <row r="2332" spans="2:14" x14ac:dyDescent="0.4">
      <c r="B2332" s="68" t="str">
        <f>IF($D$2="","",IF($E$2=0.65,IFERROR(IF(INDEX(APガラス性能一覧!A:A,MATCH(ROW(B2326),APガラス性能一覧!$O:$O,0))="","",INDEX(APガラス性能一覧!A:A,MATCH(ROW(B2326),APガラス性能一覧!$O:$O,0))),""),IFERROR(IF(INDEX(APガラス性能一覧!A:A,MATCH(ROW(B2326),APガラス性能一覧!$N:$N,0))="","",INDEX(APガラス性能一覧!A:A,MATCH(ROW(B2326),APガラス性能一覧!$N:$N,0))),"")))</f>
        <v/>
      </c>
      <c r="C2332" s="68" t="str">
        <f>IFERROR(VLOOKUP($B2332,APガラス性能一覧!$A$2:$M$6097,2,0),"")</f>
        <v/>
      </c>
      <c r="D2332" s="68" t="str">
        <f>IFERROR(VLOOKUP($B2332,APガラス性能一覧!$A$2:$M$6097,3,0),"")</f>
        <v/>
      </c>
      <c r="E2332" s="68" t="str">
        <f>IFERROR(VLOOKUP($B2332,APガラス性能一覧!$A$2:$M$6097,4,0),"")</f>
        <v/>
      </c>
      <c r="F2332" s="68" t="str">
        <f>IFERROR(VLOOKUP($B2332,APガラス性能一覧!$A$2:$M$6097,5,0),"")</f>
        <v/>
      </c>
      <c r="G2332" s="68" t="str">
        <f>IFERROR(VLOOKUP($B2332,APガラス性能一覧!$A$2:$M$6097,6,0),"")</f>
        <v/>
      </c>
      <c r="H2332" s="68" t="str">
        <f>IFERROR(VLOOKUP($B2332,APガラス性能一覧!$A$2:$M$6097,7,0),"")</f>
        <v/>
      </c>
      <c r="I2332" s="68" t="str">
        <f>IFERROR(VLOOKUP($B2332,APガラス性能一覧!$A$2:$M$6097,8,0),"")</f>
        <v/>
      </c>
      <c r="J2332" s="68" t="str">
        <f>IFERROR(VLOOKUP($B2332,APガラス性能一覧!$A$2:$M$6097,9,0),"")</f>
        <v/>
      </c>
      <c r="K2332" s="68" t="str">
        <f>IFERROR(VLOOKUP($B2332,APガラス性能一覧!$A$2:$M$6097,10,0),"")</f>
        <v/>
      </c>
      <c r="L2332" s="68" t="str">
        <f>IFERROR(VLOOKUP($B2332,APガラス性能一覧!$A$2:$M$6097,11,0),"")</f>
        <v/>
      </c>
      <c r="M2332" s="68" t="str">
        <f>IFERROR(VLOOKUP($B2332,APガラス性能一覧!$A$2:$M$6097,12,0),"")</f>
        <v/>
      </c>
      <c r="N2332" s="68" t="str">
        <f>IFERROR(VLOOKUP($B2332,APガラス性能一覧!$A$2:$M$6097,13,0),"")</f>
        <v/>
      </c>
    </row>
    <row r="2333" spans="2:14" x14ac:dyDescent="0.4">
      <c r="B2333" s="68" t="str">
        <f>IF($D$2="","",IF($E$2=0.65,IFERROR(IF(INDEX(APガラス性能一覧!A:A,MATCH(ROW(B2327),APガラス性能一覧!$O:$O,0))="","",INDEX(APガラス性能一覧!A:A,MATCH(ROW(B2327),APガラス性能一覧!$O:$O,0))),""),IFERROR(IF(INDEX(APガラス性能一覧!A:A,MATCH(ROW(B2327),APガラス性能一覧!$N:$N,0))="","",INDEX(APガラス性能一覧!A:A,MATCH(ROW(B2327),APガラス性能一覧!$N:$N,0))),"")))</f>
        <v/>
      </c>
      <c r="C2333" s="68" t="str">
        <f>IFERROR(VLOOKUP($B2333,APガラス性能一覧!$A$2:$M$6097,2,0),"")</f>
        <v/>
      </c>
      <c r="D2333" s="68" t="str">
        <f>IFERROR(VLOOKUP($B2333,APガラス性能一覧!$A$2:$M$6097,3,0),"")</f>
        <v/>
      </c>
      <c r="E2333" s="68" t="str">
        <f>IFERROR(VLOOKUP($B2333,APガラス性能一覧!$A$2:$M$6097,4,0),"")</f>
        <v/>
      </c>
      <c r="F2333" s="68" t="str">
        <f>IFERROR(VLOOKUP($B2333,APガラス性能一覧!$A$2:$M$6097,5,0),"")</f>
        <v/>
      </c>
      <c r="G2333" s="68" t="str">
        <f>IFERROR(VLOOKUP($B2333,APガラス性能一覧!$A$2:$M$6097,6,0),"")</f>
        <v/>
      </c>
      <c r="H2333" s="68" t="str">
        <f>IFERROR(VLOOKUP($B2333,APガラス性能一覧!$A$2:$M$6097,7,0),"")</f>
        <v/>
      </c>
      <c r="I2333" s="68" t="str">
        <f>IFERROR(VLOOKUP($B2333,APガラス性能一覧!$A$2:$M$6097,8,0),"")</f>
        <v/>
      </c>
      <c r="J2333" s="68" t="str">
        <f>IFERROR(VLOOKUP($B2333,APガラス性能一覧!$A$2:$M$6097,9,0),"")</f>
        <v/>
      </c>
      <c r="K2333" s="68" t="str">
        <f>IFERROR(VLOOKUP($B2333,APガラス性能一覧!$A$2:$M$6097,10,0),"")</f>
        <v/>
      </c>
      <c r="L2333" s="68" t="str">
        <f>IFERROR(VLOOKUP($B2333,APガラス性能一覧!$A$2:$M$6097,11,0),"")</f>
        <v/>
      </c>
      <c r="M2333" s="68" t="str">
        <f>IFERROR(VLOOKUP($B2333,APガラス性能一覧!$A$2:$M$6097,12,0),"")</f>
        <v/>
      </c>
      <c r="N2333" s="68" t="str">
        <f>IFERROR(VLOOKUP($B2333,APガラス性能一覧!$A$2:$M$6097,13,0),"")</f>
        <v/>
      </c>
    </row>
    <row r="2334" spans="2:14" x14ac:dyDescent="0.4">
      <c r="B2334" s="68" t="str">
        <f>IF($D$2="","",IF($E$2=0.65,IFERROR(IF(INDEX(APガラス性能一覧!A:A,MATCH(ROW(B2328),APガラス性能一覧!$O:$O,0))="","",INDEX(APガラス性能一覧!A:A,MATCH(ROW(B2328),APガラス性能一覧!$O:$O,0))),""),IFERROR(IF(INDEX(APガラス性能一覧!A:A,MATCH(ROW(B2328),APガラス性能一覧!$N:$N,0))="","",INDEX(APガラス性能一覧!A:A,MATCH(ROW(B2328),APガラス性能一覧!$N:$N,0))),"")))</f>
        <v/>
      </c>
      <c r="C2334" s="68" t="str">
        <f>IFERROR(VLOOKUP($B2334,APガラス性能一覧!$A$2:$M$6097,2,0),"")</f>
        <v/>
      </c>
      <c r="D2334" s="68" t="str">
        <f>IFERROR(VLOOKUP($B2334,APガラス性能一覧!$A$2:$M$6097,3,0),"")</f>
        <v/>
      </c>
      <c r="E2334" s="68" t="str">
        <f>IFERROR(VLOOKUP($B2334,APガラス性能一覧!$A$2:$M$6097,4,0),"")</f>
        <v/>
      </c>
      <c r="F2334" s="68" t="str">
        <f>IFERROR(VLOOKUP($B2334,APガラス性能一覧!$A$2:$M$6097,5,0),"")</f>
        <v/>
      </c>
      <c r="G2334" s="68" t="str">
        <f>IFERROR(VLOOKUP($B2334,APガラス性能一覧!$A$2:$M$6097,6,0),"")</f>
        <v/>
      </c>
      <c r="H2334" s="68" t="str">
        <f>IFERROR(VLOOKUP($B2334,APガラス性能一覧!$A$2:$M$6097,7,0),"")</f>
        <v/>
      </c>
      <c r="I2334" s="68" t="str">
        <f>IFERROR(VLOOKUP($B2334,APガラス性能一覧!$A$2:$M$6097,8,0),"")</f>
        <v/>
      </c>
      <c r="J2334" s="68" t="str">
        <f>IFERROR(VLOOKUP($B2334,APガラス性能一覧!$A$2:$M$6097,9,0),"")</f>
        <v/>
      </c>
      <c r="K2334" s="68" t="str">
        <f>IFERROR(VLOOKUP($B2334,APガラス性能一覧!$A$2:$M$6097,10,0),"")</f>
        <v/>
      </c>
      <c r="L2334" s="68" t="str">
        <f>IFERROR(VLOOKUP($B2334,APガラス性能一覧!$A$2:$M$6097,11,0),"")</f>
        <v/>
      </c>
      <c r="M2334" s="68" t="str">
        <f>IFERROR(VLOOKUP($B2334,APガラス性能一覧!$A$2:$M$6097,12,0),"")</f>
        <v/>
      </c>
      <c r="N2334" s="68" t="str">
        <f>IFERROR(VLOOKUP($B2334,APガラス性能一覧!$A$2:$M$6097,13,0),"")</f>
        <v/>
      </c>
    </row>
    <row r="2335" spans="2:14" x14ac:dyDescent="0.4">
      <c r="B2335" s="68" t="str">
        <f>IF($D$2="","",IF($E$2=0.65,IFERROR(IF(INDEX(APガラス性能一覧!A:A,MATCH(ROW(B2329),APガラス性能一覧!$O:$O,0))="","",INDEX(APガラス性能一覧!A:A,MATCH(ROW(B2329),APガラス性能一覧!$O:$O,0))),""),IFERROR(IF(INDEX(APガラス性能一覧!A:A,MATCH(ROW(B2329),APガラス性能一覧!$N:$N,0))="","",INDEX(APガラス性能一覧!A:A,MATCH(ROW(B2329),APガラス性能一覧!$N:$N,0))),"")))</f>
        <v/>
      </c>
      <c r="C2335" s="68" t="str">
        <f>IFERROR(VLOOKUP($B2335,APガラス性能一覧!$A$2:$M$6097,2,0),"")</f>
        <v/>
      </c>
      <c r="D2335" s="68" t="str">
        <f>IFERROR(VLOOKUP($B2335,APガラス性能一覧!$A$2:$M$6097,3,0),"")</f>
        <v/>
      </c>
      <c r="E2335" s="68" t="str">
        <f>IFERROR(VLOOKUP($B2335,APガラス性能一覧!$A$2:$M$6097,4,0),"")</f>
        <v/>
      </c>
      <c r="F2335" s="68" t="str">
        <f>IFERROR(VLOOKUP($B2335,APガラス性能一覧!$A$2:$M$6097,5,0),"")</f>
        <v/>
      </c>
      <c r="G2335" s="68" t="str">
        <f>IFERROR(VLOOKUP($B2335,APガラス性能一覧!$A$2:$M$6097,6,0),"")</f>
        <v/>
      </c>
      <c r="H2335" s="68" t="str">
        <f>IFERROR(VLOOKUP($B2335,APガラス性能一覧!$A$2:$M$6097,7,0),"")</f>
        <v/>
      </c>
      <c r="I2335" s="68" t="str">
        <f>IFERROR(VLOOKUP($B2335,APガラス性能一覧!$A$2:$M$6097,8,0),"")</f>
        <v/>
      </c>
      <c r="J2335" s="68" t="str">
        <f>IFERROR(VLOOKUP($B2335,APガラス性能一覧!$A$2:$M$6097,9,0),"")</f>
        <v/>
      </c>
      <c r="K2335" s="68" t="str">
        <f>IFERROR(VLOOKUP($B2335,APガラス性能一覧!$A$2:$M$6097,10,0),"")</f>
        <v/>
      </c>
      <c r="L2335" s="68" t="str">
        <f>IFERROR(VLOOKUP($B2335,APガラス性能一覧!$A$2:$M$6097,11,0),"")</f>
        <v/>
      </c>
      <c r="M2335" s="68" t="str">
        <f>IFERROR(VLOOKUP($B2335,APガラス性能一覧!$A$2:$M$6097,12,0),"")</f>
        <v/>
      </c>
      <c r="N2335" s="68" t="str">
        <f>IFERROR(VLOOKUP($B2335,APガラス性能一覧!$A$2:$M$6097,13,0),"")</f>
        <v/>
      </c>
    </row>
    <row r="2336" spans="2:14" x14ac:dyDescent="0.4">
      <c r="B2336" s="68" t="str">
        <f>IF($D$2="","",IF($E$2=0.65,IFERROR(IF(INDEX(APガラス性能一覧!A:A,MATCH(ROW(B2330),APガラス性能一覧!$O:$O,0))="","",INDEX(APガラス性能一覧!A:A,MATCH(ROW(B2330),APガラス性能一覧!$O:$O,0))),""),IFERROR(IF(INDEX(APガラス性能一覧!A:A,MATCH(ROW(B2330),APガラス性能一覧!$N:$N,0))="","",INDEX(APガラス性能一覧!A:A,MATCH(ROW(B2330),APガラス性能一覧!$N:$N,0))),"")))</f>
        <v/>
      </c>
      <c r="C2336" s="68" t="str">
        <f>IFERROR(VLOOKUP($B2336,APガラス性能一覧!$A$2:$M$6097,2,0),"")</f>
        <v/>
      </c>
      <c r="D2336" s="68" t="str">
        <f>IFERROR(VLOOKUP($B2336,APガラス性能一覧!$A$2:$M$6097,3,0),"")</f>
        <v/>
      </c>
      <c r="E2336" s="68" t="str">
        <f>IFERROR(VLOOKUP($B2336,APガラス性能一覧!$A$2:$M$6097,4,0),"")</f>
        <v/>
      </c>
      <c r="F2336" s="68" t="str">
        <f>IFERROR(VLOOKUP($B2336,APガラス性能一覧!$A$2:$M$6097,5,0),"")</f>
        <v/>
      </c>
      <c r="G2336" s="68" t="str">
        <f>IFERROR(VLOOKUP($B2336,APガラス性能一覧!$A$2:$M$6097,6,0),"")</f>
        <v/>
      </c>
      <c r="H2336" s="68" t="str">
        <f>IFERROR(VLOOKUP($B2336,APガラス性能一覧!$A$2:$M$6097,7,0),"")</f>
        <v/>
      </c>
      <c r="I2336" s="68" t="str">
        <f>IFERROR(VLOOKUP($B2336,APガラス性能一覧!$A$2:$M$6097,8,0),"")</f>
        <v/>
      </c>
      <c r="J2336" s="68" t="str">
        <f>IFERROR(VLOOKUP($B2336,APガラス性能一覧!$A$2:$M$6097,9,0),"")</f>
        <v/>
      </c>
      <c r="K2336" s="68" t="str">
        <f>IFERROR(VLOOKUP($B2336,APガラス性能一覧!$A$2:$M$6097,10,0),"")</f>
        <v/>
      </c>
      <c r="L2336" s="68" t="str">
        <f>IFERROR(VLOOKUP($B2336,APガラス性能一覧!$A$2:$M$6097,11,0),"")</f>
        <v/>
      </c>
      <c r="M2336" s="68" t="str">
        <f>IFERROR(VLOOKUP($B2336,APガラス性能一覧!$A$2:$M$6097,12,0),"")</f>
        <v/>
      </c>
      <c r="N2336" s="68" t="str">
        <f>IFERROR(VLOOKUP($B2336,APガラス性能一覧!$A$2:$M$6097,13,0),"")</f>
        <v/>
      </c>
    </row>
    <row r="2337" spans="2:14" x14ac:dyDescent="0.4">
      <c r="B2337" s="68" t="str">
        <f>IF($D$2="","",IF($E$2=0.65,IFERROR(IF(INDEX(APガラス性能一覧!A:A,MATCH(ROW(B2331),APガラス性能一覧!$O:$O,0))="","",INDEX(APガラス性能一覧!A:A,MATCH(ROW(B2331),APガラス性能一覧!$O:$O,0))),""),IFERROR(IF(INDEX(APガラス性能一覧!A:A,MATCH(ROW(B2331),APガラス性能一覧!$N:$N,0))="","",INDEX(APガラス性能一覧!A:A,MATCH(ROW(B2331),APガラス性能一覧!$N:$N,0))),"")))</f>
        <v/>
      </c>
      <c r="C2337" s="68" t="str">
        <f>IFERROR(VLOOKUP($B2337,APガラス性能一覧!$A$2:$M$6097,2,0),"")</f>
        <v/>
      </c>
      <c r="D2337" s="68" t="str">
        <f>IFERROR(VLOOKUP($B2337,APガラス性能一覧!$A$2:$M$6097,3,0),"")</f>
        <v/>
      </c>
      <c r="E2337" s="68" t="str">
        <f>IFERROR(VLOOKUP($B2337,APガラス性能一覧!$A$2:$M$6097,4,0),"")</f>
        <v/>
      </c>
      <c r="F2337" s="68" t="str">
        <f>IFERROR(VLOOKUP($B2337,APガラス性能一覧!$A$2:$M$6097,5,0),"")</f>
        <v/>
      </c>
      <c r="G2337" s="68" t="str">
        <f>IFERROR(VLOOKUP($B2337,APガラス性能一覧!$A$2:$M$6097,6,0),"")</f>
        <v/>
      </c>
      <c r="H2337" s="68" t="str">
        <f>IFERROR(VLOOKUP($B2337,APガラス性能一覧!$A$2:$M$6097,7,0),"")</f>
        <v/>
      </c>
      <c r="I2337" s="68" t="str">
        <f>IFERROR(VLOOKUP($B2337,APガラス性能一覧!$A$2:$M$6097,8,0),"")</f>
        <v/>
      </c>
      <c r="J2337" s="68" t="str">
        <f>IFERROR(VLOOKUP($B2337,APガラス性能一覧!$A$2:$M$6097,9,0),"")</f>
        <v/>
      </c>
      <c r="K2337" s="68" t="str">
        <f>IFERROR(VLOOKUP($B2337,APガラス性能一覧!$A$2:$M$6097,10,0),"")</f>
        <v/>
      </c>
      <c r="L2337" s="68" t="str">
        <f>IFERROR(VLOOKUP($B2337,APガラス性能一覧!$A$2:$M$6097,11,0),"")</f>
        <v/>
      </c>
      <c r="M2337" s="68" t="str">
        <f>IFERROR(VLOOKUP($B2337,APガラス性能一覧!$A$2:$M$6097,12,0),"")</f>
        <v/>
      </c>
      <c r="N2337" s="68" t="str">
        <f>IFERROR(VLOOKUP($B2337,APガラス性能一覧!$A$2:$M$6097,13,0),"")</f>
        <v/>
      </c>
    </row>
    <row r="2338" spans="2:14" x14ac:dyDescent="0.4">
      <c r="B2338" s="68" t="str">
        <f>IF($D$2="","",IF($E$2=0.65,IFERROR(IF(INDEX(APガラス性能一覧!A:A,MATCH(ROW(B2332),APガラス性能一覧!$O:$O,0))="","",INDEX(APガラス性能一覧!A:A,MATCH(ROW(B2332),APガラス性能一覧!$O:$O,0))),""),IFERROR(IF(INDEX(APガラス性能一覧!A:A,MATCH(ROW(B2332),APガラス性能一覧!$N:$N,0))="","",INDEX(APガラス性能一覧!A:A,MATCH(ROW(B2332),APガラス性能一覧!$N:$N,0))),"")))</f>
        <v/>
      </c>
      <c r="C2338" s="68" t="str">
        <f>IFERROR(VLOOKUP($B2338,APガラス性能一覧!$A$2:$M$6097,2,0),"")</f>
        <v/>
      </c>
      <c r="D2338" s="68" t="str">
        <f>IFERROR(VLOOKUP($B2338,APガラス性能一覧!$A$2:$M$6097,3,0),"")</f>
        <v/>
      </c>
      <c r="E2338" s="68" t="str">
        <f>IFERROR(VLOOKUP($B2338,APガラス性能一覧!$A$2:$M$6097,4,0),"")</f>
        <v/>
      </c>
      <c r="F2338" s="68" t="str">
        <f>IFERROR(VLOOKUP($B2338,APガラス性能一覧!$A$2:$M$6097,5,0),"")</f>
        <v/>
      </c>
      <c r="G2338" s="68" t="str">
        <f>IFERROR(VLOOKUP($B2338,APガラス性能一覧!$A$2:$M$6097,6,0),"")</f>
        <v/>
      </c>
      <c r="H2338" s="68" t="str">
        <f>IFERROR(VLOOKUP($B2338,APガラス性能一覧!$A$2:$M$6097,7,0),"")</f>
        <v/>
      </c>
      <c r="I2338" s="68" t="str">
        <f>IFERROR(VLOOKUP($B2338,APガラス性能一覧!$A$2:$M$6097,8,0),"")</f>
        <v/>
      </c>
      <c r="J2338" s="68" t="str">
        <f>IFERROR(VLOOKUP($B2338,APガラス性能一覧!$A$2:$M$6097,9,0),"")</f>
        <v/>
      </c>
      <c r="K2338" s="68" t="str">
        <f>IFERROR(VLOOKUP($B2338,APガラス性能一覧!$A$2:$M$6097,10,0),"")</f>
        <v/>
      </c>
      <c r="L2338" s="68" t="str">
        <f>IFERROR(VLOOKUP($B2338,APガラス性能一覧!$A$2:$M$6097,11,0),"")</f>
        <v/>
      </c>
      <c r="M2338" s="68" t="str">
        <f>IFERROR(VLOOKUP($B2338,APガラス性能一覧!$A$2:$M$6097,12,0),"")</f>
        <v/>
      </c>
      <c r="N2338" s="68" t="str">
        <f>IFERROR(VLOOKUP($B2338,APガラス性能一覧!$A$2:$M$6097,13,0),"")</f>
        <v/>
      </c>
    </row>
    <row r="2339" spans="2:14" x14ac:dyDescent="0.4">
      <c r="B2339" s="68" t="str">
        <f>IF($D$2="","",IF($E$2=0.65,IFERROR(IF(INDEX(APガラス性能一覧!A:A,MATCH(ROW(B2333),APガラス性能一覧!$O:$O,0))="","",INDEX(APガラス性能一覧!A:A,MATCH(ROW(B2333),APガラス性能一覧!$O:$O,0))),""),IFERROR(IF(INDEX(APガラス性能一覧!A:A,MATCH(ROW(B2333),APガラス性能一覧!$N:$N,0))="","",INDEX(APガラス性能一覧!A:A,MATCH(ROW(B2333),APガラス性能一覧!$N:$N,0))),"")))</f>
        <v/>
      </c>
      <c r="C2339" s="68" t="str">
        <f>IFERROR(VLOOKUP($B2339,APガラス性能一覧!$A$2:$M$6097,2,0),"")</f>
        <v/>
      </c>
      <c r="D2339" s="68" t="str">
        <f>IFERROR(VLOOKUP($B2339,APガラス性能一覧!$A$2:$M$6097,3,0),"")</f>
        <v/>
      </c>
      <c r="E2339" s="68" t="str">
        <f>IFERROR(VLOOKUP($B2339,APガラス性能一覧!$A$2:$M$6097,4,0),"")</f>
        <v/>
      </c>
      <c r="F2339" s="68" t="str">
        <f>IFERROR(VLOOKUP($B2339,APガラス性能一覧!$A$2:$M$6097,5,0),"")</f>
        <v/>
      </c>
      <c r="G2339" s="68" t="str">
        <f>IFERROR(VLOOKUP($B2339,APガラス性能一覧!$A$2:$M$6097,6,0),"")</f>
        <v/>
      </c>
      <c r="H2339" s="68" t="str">
        <f>IFERROR(VLOOKUP($B2339,APガラス性能一覧!$A$2:$M$6097,7,0),"")</f>
        <v/>
      </c>
      <c r="I2339" s="68" t="str">
        <f>IFERROR(VLOOKUP($B2339,APガラス性能一覧!$A$2:$M$6097,8,0),"")</f>
        <v/>
      </c>
      <c r="J2339" s="68" t="str">
        <f>IFERROR(VLOOKUP($B2339,APガラス性能一覧!$A$2:$M$6097,9,0),"")</f>
        <v/>
      </c>
      <c r="K2339" s="68" t="str">
        <f>IFERROR(VLOOKUP($B2339,APガラス性能一覧!$A$2:$M$6097,10,0),"")</f>
        <v/>
      </c>
      <c r="L2339" s="68" t="str">
        <f>IFERROR(VLOOKUP($B2339,APガラス性能一覧!$A$2:$M$6097,11,0),"")</f>
        <v/>
      </c>
      <c r="M2339" s="68" t="str">
        <f>IFERROR(VLOOKUP($B2339,APガラス性能一覧!$A$2:$M$6097,12,0),"")</f>
        <v/>
      </c>
      <c r="N2339" s="68" t="str">
        <f>IFERROR(VLOOKUP($B2339,APガラス性能一覧!$A$2:$M$6097,13,0),"")</f>
        <v/>
      </c>
    </row>
    <row r="2340" spans="2:14" x14ac:dyDescent="0.4">
      <c r="B2340" s="68" t="str">
        <f>IF($D$2="","",IF($E$2=0.65,IFERROR(IF(INDEX(APガラス性能一覧!A:A,MATCH(ROW(B2334),APガラス性能一覧!$O:$O,0))="","",INDEX(APガラス性能一覧!A:A,MATCH(ROW(B2334),APガラス性能一覧!$O:$O,0))),""),IFERROR(IF(INDEX(APガラス性能一覧!A:A,MATCH(ROW(B2334),APガラス性能一覧!$N:$N,0))="","",INDEX(APガラス性能一覧!A:A,MATCH(ROW(B2334),APガラス性能一覧!$N:$N,0))),"")))</f>
        <v/>
      </c>
      <c r="C2340" s="68" t="str">
        <f>IFERROR(VLOOKUP($B2340,APガラス性能一覧!$A$2:$M$6097,2,0),"")</f>
        <v/>
      </c>
      <c r="D2340" s="68" t="str">
        <f>IFERROR(VLOOKUP($B2340,APガラス性能一覧!$A$2:$M$6097,3,0),"")</f>
        <v/>
      </c>
      <c r="E2340" s="68" t="str">
        <f>IFERROR(VLOOKUP($B2340,APガラス性能一覧!$A$2:$M$6097,4,0),"")</f>
        <v/>
      </c>
      <c r="F2340" s="68" t="str">
        <f>IFERROR(VLOOKUP($B2340,APガラス性能一覧!$A$2:$M$6097,5,0),"")</f>
        <v/>
      </c>
      <c r="G2340" s="68" t="str">
        <f>IFERROR(VLOOKUP($B2340,APガラス性能一覧!$A$2:$M$6097,6,0),"")</f>
        <v/>
      </c>
      <c r="H2340" s="68" t="str">
        <f>IFERROR(VLOOKUP($B2340,APガラス性能一覧!$A$2:$M$6097,7,0),"")</f>
        <v/>
      </c>
      <c r="I2340" s="68" t="str">
        <f>IFERROR(VLOOKUP($B2340,APガラス性能一覧!$A$2:$M$6097,8,0),"")</f>
        <v/>
      </c>
      <c r="J2340" s="68" t="str">
        <f>IFERROR(VLOOKUP($B2340,APガラス性能一覧!$A$2:$M$6097,9,0),"")</f>
        <v/>
      </c>
      <c r="K2340" s="68" t="str">
        <f>IFERROR(VLOOKUP($B2340,APガラス性能一覧!$A$2:$M$6097,10,0),"")</f>
        <v/>
      </c>
      <c r="L2340" s="68" t="str">
        <f>IFERROR(VLOOKUP($B2340,APガラス性能一覧!$A$2:$M$6097,11,0),"")</f>
        <v/>
      </c>
      <c r="M2340" s="68" t="str">
        <f>IFERROR(VLOOKUP($B2340,APガラス性能一覧!$A$2:$M$6097,12,0),"")</f>
        <v/>
      </c>
      <c r="N2340" s="68" t="str">
        <f>IFERROR(VLOOKUP($B2340,APガラス性能一覧!$A$2:$M$6097,13,0),"")</f>
        <v/>
      </c>
    </row>
    <row r="2341" spans="2:14" x14ac:dyDescent="0.4">
      <c r="B2341" s="68" t="str">
        <f>IF($D$2="","",IF($E$2=0.65,IFERROR(IF(INDEX(APガラス性能一覧!A:A,MATCH(ROW(B2335),APガラス性能一覧!$O:$O,0))="","",INDEX(APガラス性能一覧!A:A,MATCH(ROW(B2335),APガラス性能一覧!$O:$O,0))),""),IFERROR(IF(INDEX(APガラス性能一覧!A:A,MATCH(ROW(B2335),APガラス性能一覧!$N:$N,0))="","",INDEX(APガラス性能一覧!A:A,MATCH(ROW(B2335),APガラス性能一覧!$N:$N,0))),"")))</f>
        <v/>
      </c>
      <c r="C2341" s="68" t="str">
        <f>IFERROR(VLOOKUP($B2341,APガラス性能一覧!$A$2:$M$6097,2,0),"")</f>
        <v/>
      </c>
      <c r="D2341" s="68" t="str">
        <f>IFERROR(VLOOKUP($B2341,APガラス性能一覧!$A$2:$M$6097,3,0),"")</f>
        <v/>
      </c>
      <c r="E2341" s="68" t="str">
        <f>IFERROR(VLOOKUP($B2341,APガラス性能一覧!$A$2:$M$6097,4,0),"")</f>
        <v/>
      </c>
      <c r="F2341" s="68" t="str">
        <f>IFERROR(VLOOKUP($B2341,APガラス性能一覧!$A$2:$M$6097,5,0),"")</f>
        <v/>
      </c>
      <c r="G2341" s="68" t="str">
        <f>IFERROR(VLOOKUP($B2341,APガラス性能一覧!$A$2:$M$6097,6,0),"")</f>
        <v/>
      </c>
      <c r="H2341" s="68" t="str">
        <f>IFERROR(VLOOKUP($B2341,APガラス性能一覧!$A$2:$M$6097,7,0),"")</f>
        <v/>
      </c>
      <c r="I2341" s="68" t="str">
        <f>IFERROR(VLOOKUP($B2341,APガラス性能一覧!$A$2:$M$6097,8,0),"")</f>
        <v/>
      </c>
      <c r="J2341" s="68" t="str">
        <f>IFERROR(VLOOKUP($B2341,APガラス性能一覧!$A$2:$M$6097,9,0),"")</f>
        <v/>
      </c>
      <c r="K2341" s="68" t="str">
        <f>IFERROR(VLOOKUP($B2341,APガラス性能一覧!$A$2:$M$6097,10,0),"")</f>
        <v/>
      </c>
      <c r="L2341" s="68" t="str">
        <f>IFERROR(VLOOKUP($B2341,APガラス性能一覧!$A$2:$M$6097,11,0),"")</f>
        <v/>
      </c>
      <c r="M2341" s="68" t="str">
        <f>IFERROR(VLOOKUP($B2341,APガラス性能一覧!$A$2:$M$6097,12,0),"")</f>
        <v/>
      </c>
      <c r="N2341" s="68" t="str">
        <f>IFERROR(VLOOKUP($B2341,APガラス性能一覧!$A$2:$M$6097,13,0),"")</f>
        <v/>
      </c>
    </row>
    <row r="2342" spans="2:14" x14ac:dyDescent="0.4">
      <c r="B2342" s="68" t="str">
        <f>IF($D$2="","",IF($E$2=0.65,IFERROR(IF(INDEX(APガラス性能一覧!A:A,MATCH(ROW(B2336),APガラス性能一覧!$O:$O,0))="","",INDEX(APガラス性能一覧!A:A,MATCH(ROW(B2336),APガラス性能一覧!$O:$O,0))),""),IFERROR(IF(INDEX(APガラス性能一覧!A:A,MATCH(ROW(B2336),APガラス性能一覧!$N:$N,0))="","",INDEX(APガラス性能一覧!A:A,MATCH(ROW(B2336),APガラス性能一覧!$N:$N,0))),"")))</f>
        <v/>
      </c>
      <c r="C2342" s="68" t="str">
        <f>IFERROR(VLOOKUP($B2342,APガラス性能一覧!$A$2:$M$6097,2,0),"")</f>
        <v/>
      </c>
      <c r="D2342" s="68" t="str">
        <f>IFERROR(VLOOKUP($B2342,APガラス性能一覧!$A$2:$M$6097,3,0),"")</f>
        <v/>
      </c>
      <c r="E2342" s="68" t="str">
        <f>IFERROR(VLOOKUP($B2342,APガラス性能一覧!$A$2:$M$6097,4,0),"")</f>
        <v/>
      </c>
      <c r="F2342" s="68" t="str">
        <f>IFERROR(VLOOKUP($B2342,APガラス性能一覧!$A$2:$M$6097,5,0),"")</f>
        <v/>
      </c>
      <c r="G2342" s="68" t="str">
        <f>IFERROR(VLOOKUP($B2342,APガラス性能一覧!$A$2:$M$6097,6,0),"")</f>
        <v/>
      </c>
      <c r="H2342" s="68" t="str">
        <f>IFERROR(VLOOKUP($B2342,APガラス性能一覧!$A$2:$M$6097,7,0),"")</f>
        <v/>
      </c>
      <c r="I2342" s="68" t="str">
        <f>IFERROR(VLOOKUP($B2342,APガラス性能一覧!$A$2:$M$6097,8,0),"")</f>
        <v/>
      </c>
      <c r="J2342" s="68" t="str">
        <f>IFERROR(VLOOKUP($B2342,APガラス性能一覧!$A$2:$M$6097,9,0),"")</f>
        <v/>
      </c>
      <c r="K2342" s="68" t="str">
        <f>IFERROR(VLOOKUP($B2342,APガラス性能一覧!$A$2:$M$6097,10,0),"")</f>
        <v/>
      </c>
      <c r="L2342" s="68" t="str">
        <f>IFERROR(VLOOKUP($B2342,APガラス性能一覧!$A$2:$M$6097,11,0),"")</f>
        <v/>
      </c>
      <c r="M2342" s="68" t="str">
        <f>IFERROR(VLOOKUP($B2342,APガラス性能一覧!$A$2:$M$6097,12,0),"")</f>
        <v/>
      </c>
      <c r="N2342" s="68" t="str">
        <f>IFERROR(VLOOKUP($B2342,APガラス性能一覧!$A$2:$M$6097,13,0),"")</f>
        <v/>
      </c>
    </row>
    <row r="2343" spans="2:14" x14ac:dyDescent="0.4">
      <c r="B2343" s="68" t="str">
        <f>IF($D$2="","",IF($E$2=0.65,IFERROR(IF(INDEX(APガラス性能一覧!A:A,MATCH(ROW(B2337),APガラス性能一覧!$O:$O,0))="","",INDEX(APガラス性能一覧!A:A,MATCH(ROW(B2337),APガラス性能一覧!$O:$O,0))),""),IFERROR(IF(INDEX(APガラス性能一覧!A:A,MATCH(ROW(B2337),APガラス性能一覧!$N:$N,0))="","",INDEX(APガラス性能一覧!A:A,MATCH(ROW(B2337),APガラス性能一覧!$N:$N,0))),"")))</f>
        <v/>
      </c>
      <c r="C2343" s="68" t="str">
        <f>IFERROR(VLOOKUP($B2343,APガラス性能一覧!$A$2:$M$6097,2,0),"")</f>
        <v/>
      </c>
      <c r="D2343" s="68" t="str">
        <f>IFERROR(VLOOKUP($B2343,APガラス性能一覧!$A$2:$M$6097,3,0),"")</f>
        <v/>
      </c>
      <c r="E2343" s="68" t="str">
        <f>IFERROR(VLOOKUP($B2343,APガラス性能一覧!$A$2:$M$6097,4,0),"")</f>
        <v/>
      </c>
      <c r="F2343" s="68" t="str">
        <f>IFERROR(VLOOKUP($B2343,APガラス性能一覧!$A$2:$M$6097,5,0),"")</f>
        <v/>
      </c>
      <c r="G2343" s="68" t="str">
        <f>IFERROR(VLOOKUP($B2343,APガラス性能一覧!$A$2:$M$6097,6,0),"")</f>
        <v/>
      </c>
      <c r="H2343" s="68" t="str">
        <f>IFERROR(VLOOKUP($B2343,APガラス性能一覧!$A$2:$M$6097,7,0),"")</f>
        <v/>
      </c>
      <c r="I2343" s="68" t="str">
        <f>IFERROR(VLOOKUP($B2343,APガラス性能一覧!$A$2:$M$6097,8,0),"")</f>
        <v/>
      </c>
      <c r="J2343" s="68" t="str">
        <f>IFERROR(VLOOKUP($B2343,APガラス性能一覧!$A$2:$M$6097,9,0),"")</f>
        <v/>
      </c>
      <c r="K2343" s="68" t="str">
        <f>IFERROR(VLOOKUP($B2343,APガラス性能一覧!$A$2:$M$6097,10,0),"")</f>
        <v/>
      </c>
      <c r="L2343" s="68" t="str">
        <f>IFERROR(VLOOKUP($B2343,APガラス性能一覧!$A$2:$M$6097,11,0),"")</f>
        <v/>
      </c>
      <c r="M2343" s="68" t="str">
        <f>IFERROR(VLOOKUP($B2343,APガラス性能一覧!$A$2:$M$6097,12,0),"")</f>
        <v/>
      </c>
      <c r="N2343" s="68" t="str">
        <f>IFERROR(VLOOKUP($B2343,APガラス性能一覧!$A$2:$M$6097,13,0),"")</f>
        <v/>
      </c>
    </row>
    <row r="2344" spans="2:14" x14ac:dyDescent="0.4">
      <c r="B2344" s="68" t="str">
        <f>IF($D$2="","",IF($E$2=0.65,IFERROR(IF(INDEX(APガラス性能一覧!A:A,MATCH(ROW(B2338),APガラス性能一覧!$O:$O,0))="","",INDEX(APガラス性能一覧!A:A,MATCH(ROW(B2338),APガラス性能一覧!$O:$O,0))),""),IFERROR(IF(INDEX(APガラス性能一覧!A:A,MATCH(ROW(B2338),APガラス性能一覧!$N:$N,0))="","",INDEX(APガラス性能一覧!A:A,MATCH(ROW(B2338),APガラス性能一覧!$N:$N,0))),"")))</f>
        <v/>
      </c>
      <c r="C2344" s="68" t="str">
        <f>IFERROR(VLOOKUP($B2344,APガラス性能一覧!$A$2:$M$6097,2,0),"")</f>
        <v/>
      </c>
      <c r="D2344" s="68" t="str">
        <f>IFERROR(VLOOKUP($B2344,APガラス性能一覧!$A$2:$M$6097,3,0),"")</f>
        <v/>
      </c>
      <c r="E2344" s="68" t="str">
        <f>IFERROR(VLOOKUP($B2344,APガラス性能一覧!$A$2:$M$6097,4,0),"")</f>
        <v/>
      </c>
      <c r="F2344" s="68" t="str">
        <f>IFERROR(VLOOKUP($B2344,APガラス性能一覧!$A$2:$M$6097,5,0),"")</f>
        <v/>
      </c>
      <c r="G2344" s="68" t="str">
        <f>IFERROR(VLOOKUP($B2344,APガラス性能一覧!$A$2:$M$6097,6,0),"")</f>
        <v/>
      </c>
      <c r="H2344" s="68" t="str">
        <f>IFERROR(VLOOKUP($B2344,APガラス性能一覧!$A$2:$M$6097,7,0),"")</f>
        <v/>
      </c>
      <c r="I2344" s="68" t="str">
        <f>IFERROR(VLOOKUP($B2344,APガラス性能一覧!$A$2:$M$6097,8,0),"")</f>
        <v/>
      </c>
      <c r="J2344" s="68" t="str">
        <f>IFERROR(VLOOKUP($B2344,APガラス性能一覧!$A$2:$M$6097,9,0),"")</f>
        <v/>
      </c>
      <c r="K2344" s="68" t="str">
        <f>IFERROR(VLOOKUP($B2344,APガラス性能一覧!$A$2:$M$6097,10,0),"")</f>
        <v/>
      </c>
      <c r="L2344" s="68" t="str">
        <f>IFERROR(VLOOKUP($B2344,APガラス性能一覧!$A$2:$M$6097,11,0),"")</f>
        <v/>
      </c>
      <c r="M2344" s="68" t="str">
        <f>IFERROR(VLOOKUP($B2344,APガラス性能一覧!$A$2:$M$6097,12,0),"")</f>
        <v/>
      </c>
      <c r="N2344" s="68" t="str">
        <f>IFERROR(VLOOKUP($B2344,APガラス性能一覧!$A$2:$M$6097,13,0),"")</f>
        <v/>
      </c>
    </row>
    <row r="2345" spans="2:14" x14ac:dyDescent="0.4">
      <c r="B2345" s="68" t="str">
        <f>IF($D$2="","",IF($E$2=0.65,IFERROR(IF(INDEX(APガラス性能一覧!A:A,MATCH(ROW(B2339),APガラス性能一覧!$O:$O,0))="","",INDEX(APガラス性能一覧!A:A,MATCH(ROW(B2339),APガラス性能一覧!$O:$O,0))),""),IFERROR(IF(INDEX(APガラス性能一覧!A:A,MATCH(ROW(B2339),APガラス性能一覧!$N:$N,0))="","",INDEX(APガラス性能一覧!A:A,MATCH(ROW(B2339),APガラス性能一覧!$N:$N,0))),"")))</f>
        <v/>
      </c>
      <c r="C2345" s="68" t="str">
        <f>IFERROR(VLOOKUP($B2345,APガラス性能一覧!$A$2:$M$6097,2,0),"")</f>
        <v/>
      </c>
      <c r="D2345" s="68" t="str">
        <f>IFERROR(VLOOKUP($B2345,APガラス性能一覧!$A$2:$M$6097,3,0),"")</f>
        <v/>
      </c>
      <c r="E2345" s="68" t="str">
        <f>IFERROR(VLOOKUP($B2345,APガラス性能一覧!$A$2:$M$6097,4,0),"")</f>
        <v/>
      </c>
      <c r="F2345" s="68" t="str">
        <f>IFERROR(VLOOKUP($B2345,APガラス性能一覧!$A$2:$M$6097,5,0),"")</f>
        <v/>
      </c>
      <c r="G2345" s="68" t="str">
        <f>IFERROR(VLOOKUP($B2345,APガラス性能一覧!$A$2:$M$6097,6,0),"")</f>
        <v/>
      </c>
      <c r="H2345" s="68" t="str">
        <f>IFERROR(VLOOKUP($B2345,APガラス性能一覧!$A$2:$M$6097,7,0),"")</f>
        <v/>
      </c>
      <c r="I2345" s="68" t="str">
        <f>IFERROR(VLOOKUP($B2345,APガラス性能一覧!$A$2:$M$6097,8,0),"")</f>
        <v/>
      </c>
      <c r="J2345" s="68" t="str">
        <f>IFERROR(VLOOKUP($B2345,APガラス性能一覧!$A$2:$M$6097,9,0),"")</f>
        <v/>
      </c>
      <c r="K2345" s="68" t="str">
        <f>IFERROR(VLOOKUP($B2345,APガラス性能一覧!$A$2:$M$6097,10,0),"")</f>
        <v/>
      </c>
      <c r="L2345" s="68" t="str">
        <f>IFERROR(VLOOKUP($B2345,APガラス性能一覧!$A$2:$M$6097,11,0),"")</f>
        <v/>
      </c>
      <c r="M2345" s="68" t="str">
        <f>IFERROR(VLOOKUP($B2345,APガラス性能一覧!$A$2:$M$6097,12,0),"")</f>
        <v/>
      </c>
      <c r="N2345" s="68" t="str">
        <f>IFERROR(VLOOKUP($B2345,APガラス性能一覧!$A$2:$M$6097,13,0),"")</f>
        <v/>
      </c>
    </row>
    <row r="2346" spans="2:14" x14ac:dyDescent="0.4">
      <c r="B2346" s="68" t="str">
        <f>IF($D$2="","",IF($E$2=0.65,IFERROR(IF(INDEX(APガラス性能一覧!A:A,MATCH(ROW(B2340),APガラス性能一覧!$O:$O,0))="","",INDEX(APガラス性能一覧!A:A,MATCH(ROW(B2340),APガラス性能一覧!$O:$O,0))),""),IFERROR(IF(INDEX(APガラス性能一覧!A:A,MATCH(ROW(B2340),APガラス性能一覧!$N:$N,0))="","",INDEX(APガラス性能一覧!A:A,MATCH(ROW(B2340),APガラス性能一覧!$N:$N,0))),"")))</f>
        <v/>
      </c>
      <c r="C2346" s="68" t="str">
        <f>IFERROR(VLOOKUP($B2346,APガラス性能一覧!$A$2:$M$6097,2,0),"")</f>
        <v/>
      </c>
      <c r="D2346" s="68" t="str">
        <f>IFERROR(VLOOKUP($B2346,APガラス性能一覧!$A$2:$M$6097,3,0),"")</f>
        <v/>
      </c>
      <c r="E2346" s="68" t="str">
        <f>IFERROR(VLOOKUP($B2346,APガラス性能一覧!$A$2:$M$6097,4,0),"")</f>
        <v/>
      </c>
      <c r="F2346" s="68" t="str">
        <f>IFERROR(VLOOKUP($B2346,APガラス性能一覧!$A$2:$M$6097,5,0),"")</f>
        <v/>
      </c>
      <c r="G2346" s="68" t="str">
        <f>IFERROR(VLOOKUP($B2346,APガラス性能一覧!$A$2:$M$6097,6,0),"")</f>
        <v/>
      </c>
      <c r="H2346" s="68" t="str">
        <f>IFERROR(VLOOKUP($B2346,APガラス性能一覧!$A$2:$M$6097,7,0),"")</f>
        <v/>
      </c>
      <c r="I2346" s="68" t="str">
        <f>IFERROR(VLOOKUP($B2346,APガラス性能一覧!$A$2:$M$6097,8,0),"")</f>
        <v/>
      </c>
      <c r="J2346" s="68" t="str">
        <f>IFERROR(VLOOKUP($B2346,APガラス性能一覧!$A$2:$M$6097,9,0),"")</f>
        <v/>
      </c>
      <c r="K2346" s="68" t="str">
        <f>IFERROR(VLOOKUP($B2346,APガラス性能一覧!$A$2:$M$6097,10,0),"")</f>
        <v/>
      </c>
      <c r="L2346" s="68" t="str">
        <f>IFERROR(VLOOKUP($B2346,APガラス性能一覧!$A$2:$M$6097,11,0),"")</f>
        <v/>
      </c>
      <c r="M2346" s="68" t="str">
        <f>IFERROR(VLOOKUP($B2346,APガラス性能一覧!$A$2:$M$6097,12,0),"")</f>
        <v/>
      </c>
      <c r="N2346" s="68" t="str">
        <f>IFERROR(VLOOKUP($B2346,APガラス性能一覧!$A$2:$M$6097,13,0),"")</f>
        <v/>
      </c>
    </row>
    <row r="2347" spans="2:14" x14ac:dyDescent="0.4">
      <c r="B2347" s="68" t="str">
        <f>IF($D$2="","",IF($E$2=0.65,IFERROR(IF(INDEX(APガラス性能一覧!A:A,MATCH(ROW(B2341),APガラス性能一覧!$O:$O,0))="","",INDEX(APガラス性能一覧!A:A,MATCH(ROW(B2341),APガラス性能一覧!$O:$O,0))),""),IFERROR(IF(INDEX(APガラス性能一覧!A:A,MATCH(ROW(B2341),APガラス性能一覧!$N:$N,0))="","",INDEX(APガラス性能一覧!A:A,MATCH(ROW(B2341),APガラス性能一覧!$N:$N,0))),"")))</f>
        <v/>
      </c>
      <c r="C2347" s="68" t="str">
        <f>IFERROR(VLOOKUP($B2347,APガラス性能一覧!$A$2:$M$6097,2,0),"")</f>
        <v/>
      </c>
      <c r="D2347" s="68" t="str">
        <f>IFERROR(VLOOKUP($B2347,APガラス性能一覧!$A$2:$M$6097,3,0),"")</f>
        <v/>
      </c>
      <c r="E2347" s="68" t="str">
        <f>IFERROR(VLOOKUP($B2347,APガラス性能一覧!$A$2:$M$6097,4,0),"")</f>
        <v/>
      </c>
      <c r="F2347" s="68" t="str">
        <f>IFERROR(VLOOKUP($B2347,APガラス性能一覧!$A$2:$M$6097,5,0),"")</f>
        <v/>
      </c>
      <c r="G2347" s="68" t="str">
        <f>IFERROR(VLOOKUP($B2347,APガラス性能一覧!$A$2:$M$6097,6,0),"")</f>
        <v/>
      </c>
      <c r="H2347" s="68" t="str">
        <f>IFERROR(VLOOKUP($B2347,APガラス性能一覧!$A$2:$M$6097,7,0),"")</f>
        <v/>
      </c>
      <c r="I2347" s="68" t="str">
        <f>IFERROR(VLOOKUP($B2347,APガラス性能一覧!$A$2:$M$6097,8,0),"")</f>
        <v/>
      </c>
      <c r="J2347" s="68" t="str">
        <f>IFERROR(VLOOKUP($B2347,APガラス性能一覧!$A$2:$M$6097,9,0),"")</f>
        <v/>
      </c>
      <c r="K2347" s="68" t="str">
        <f>IFERROR(VLOOKUP($B2347,APガラス性能一覧!$A$2:$M$6097,10,0),"")</f>
        <v/>
      </c>
      <c r="L2347" s="68" t="str">
        <f>IFERROR(VLOOKUP($B2347,APガラス性能一覧!$A$2:$M$6097,11,0),"")</f>
        <v/>
      </c>
      <c r="M2347" s="68" t="str">
        <f>IFERROR(VLOOKUP($B2347,APガラス性能一覧!$A$2:$M$6097,12,0),"")</f>
        <v/>
      </c>
      <c r="N2347" s="68" t="str">
        <f>IFERROR(VLOOKUP($B2347,APガラス性能一覧!$A$2:$M$6097,13,0),"")</f>
        <v/>
      </c>
    </row>
    <row r="2348" spans="2:14" x14ac:dyDescent="0.4">
      <c r="B2348" s="68" t="str">
        <f>IF($D$2="","",IF($E$2=0.65,IFERROR(IF(INDEX(APガラス性能一覧!A:A,MATCH(ROW(B2342),APガラス性能一覧!$O:$O,0))="","",INDEX(APガラス性能一覧!A:A,MATCH(ROW(B2342),APガラス性能一覧!$O:$O,0))),""),IFERROR(IF(INDEX(APガラス性能一覧!A:A,MATCH(ROW(B2342),APガラス性能一覧!$N:$N,0))="","",INDEX(APガラス性能一覧!A:A,MATCH(ROW(B2342),APガラス性能一覧!$N:$N,0))),"")))</f>
        <v/>
      </c>
      <c r="C2348" s="68" t="str">
        <f>IFERROR(VLOOKUP($B2348,APガラス性能一覧!$A$2:$M$6097,2,0),"")</f>
        <v/>
      </c>
      <c r="D2348" s="68" t="str">
        <f>IFERROR(VLOOKUP($B2348,APガラス性能一覧!$A$2:$M$6097,3,0),"")</f>
        <v/>
      </c>
      <c r="E2348" s="68" t="str">
        <f>IFERROR(VLOOKUP($B2348,APガラス性能一覧!$A$2:$M$6097,4,0),"")</f>
        <v/>
      </c>
      <c r="F2348" s="68" t="str">
        <f>IFERROR(VLOOKUP($B2348,APガラス性能一覧!$A$2:$M$6097,5,0),"")</f>
        <v/>
      </c>
      <c r="G2348" s="68" t="str">
        <f>IFERROR(VLOOKUP($B2348,APガラス性能一覧!$A$2:$M$6097,6,0),"")</f>
        <v/>
      </c>
      <c r="H2348" s="68" t="str">
        <f>IFERROR(VLOOKUP($B2348,APガラス性能一覧!$A$2:$M$6097,7,0),"")</f>
        <v/>
      </c>
      <c r="I2348" s="68" t="str">
        <f>IFERROR(VLOOKUP($B2348,APガラス性能一覧!$A$2:$M$6097,8,0),"")</f>
        <v/>
      </c>
      <c r="J2348" s="68" t="str">
        <f>IFERROR(VLOOKUP($B2348,APガラス性能一覧!$A$2:$M$6097,9,0),"")</f>
        <v/>
      </c>
      <c r="K2348" s="68" t="str">
        <f>IFERROR(VLOOKUP($B2348,APガラス性能一覧!$A$2:$M$6097,10,0),"")</f>
        <v/>
      </c>
      <c r="L2348" s="68" t="str">
        <f>IFERROR(VLOOKUP($B2348,APガラス性能一覧!$A$2:$M$6097,11,0),"")</f>
        <v/>
      </c>
      <c r="M2348" s="68" t="str">
        <f>IFERROR(VLOOKUP($B2348,APガラス性能一覧!$A$2:$M$6097,12,0),"")</f>
        <v/>
      </c>
      <c r="N2348" s="68" t="str">
        <f>IFERROR(VLOOKUP($B2348,APガラス性能一覧!$A$2:$M$6097,13,0),"")</f>
        <v/>
      </c>
    </row>
    <row r="2349" spans="2:14" x14ac:dyDescent="0.4">
      <c r="B2349" s="68" t="str">
        <f>IF($D$2="","",IF($E$2=0.65,IFERROR(IF(INDEX(APガラス性能一覧!A:A,MATCH(ROW(B2343),APガラス性能一覧!$O:$O,0))="","",INDEX(APガラス性能一覧!A:A,MATCH(ROW(B2343),APガラス性能一覧!$O:$O,0))),""),IFERROR(IF(INDEX(APガラス性能一覧!A:A,MATCH(ROW(B2343),APガラス性能一覧!$N:$N,0))="","",INDEX(APガラス性能一覧!A:A,MATCH(ROW(B2343),APガラス性能一覧!$N:$N,0))),"")))</f>
        <v/>
      </c>
      <c r="C2349" s="68" t="str">
        <f>IFERROR(VLOOKUP($B2349,APガラス性能一覧!$A$2:$M$6097,2,0),"")</f>
        <v/>
      </c>
      <c r="D2349" s="68" t="str">
        <f>IFERROR(VLOOKUP($B2349,APガラス性能一覧!$A$2:$M$6097,3,0),"")</f>
        <v/>
      </c>
      <c r="E2349" s="68" t="str">
        <f>IFERROR(VLOOKUP($B2349,APガラス性能一覧!$A$2:$M$6097,4,0),"")</f>
        <v/>
      </c>
      <c r="F2349" s="68" t="str">
        <f>IFERROR(VLOOKUP($B2349,APガラス性能一覧!$A$2:$M$6097,5,0),"")</f>
        <v/>
      </c>
      <c r="G2349" s="68" t="str">
        <f>IFERROR(VLOOKUP($B2349,APガラス性能一覧!$A$2:$M$6097,6,0),"")</f>
        <v/>
      </c>
      <c r="H2349" s="68" t="str">
        <f>IFERROR(VLOOKUP($B2349,APガラス性能一覧!$A$2:$M$6097,7,0),"")</f>
        <v/>
      </c>
      <c r="I2349" s="68" t="str">
        <f>IFERROR(VLOOKUP($B2349,APガラス性能一覧!$A$2:$M$6097,8,0),"")</f>
        <v/>
      </c>
      <c r="J2349" s="68" t="str">
        <f>IFERROR(VLOOKUP($B2349,APガラス性能一覧!$A$2:$M$6097,9,0),"")</f>
        <v/>
      </c>
      <c r="K2349" s="68" t="str">
        <f>IFERROR(VLOOKUP($B2349,APガラス性能一覧!$A$2:$M$6097,10,0),"")</f>
        <v/>
      </c>
      <c r="L2349" s="68" t="str">
        <f>IFERROR(VLOOKUP($B2349,APガラス性能一覧!$A$2:$M$6097,11,0),"")</f>
        <v/>
      </c>
      <c r="M2349" s="68" t="str">
        <f>IFERROR(VLOOKUP($B2349,APガラス性能一覧!$A$2:$M$6097,12,0),"")</f>
        <v/>
      </c>
      <c r="N2349" s="68" t="str">
        <f>IFERROR(VLOOKUP($B2349,APガラス性能一覧!$A$2:$M$6097,13,0),"")</f>
        <v/>
      </c>
    </row>
    <row r="2350" spans="2:14" x14ac:dyDescent="0.4">
      <c r="B2350" s="68" t="str">
        <f>IF($D$2="","",IF($E$2=0.65,IFERROR(IF(INDEX(APガラス性能一覧!A:A,MATCH(ROW(B2344),APガラス性能一覧!$O:$O,0))="","",INDEX(APガラス性能一覧!A:A,MATCH(ROW(B2344),APガラス性能一覧!$O:$O,0))),""),IFERROR(IF(INDEX(APガラス性能一覧!A:A,MATCH(ROW(B2344),APガラス性能一覧!$N:$N,0))="","",INDEX(APガラス性能一覧!A:A,MATCH(ROW(B2344),APガラス性能一覧!$N:$N,0))),"")))</f>
        <v/>
      </c>
      <c r="C2350" s="68" t="str">
        <f>IFERROR(VLOOKUP($B2350,APガラス性能一覧!$A$2:$M$6097,2,0),"")</f>
        <v/>
      </c>
      <c r="D2350" s="68" t="str">
        <f>IFERROR(VLOOKUP($B2350,APガラス性能一覧!$A$2:$M$6097,3,0),"")</f>
        <v/>
      </c>
      <c r="E2350" s="68" t="str">
        <f>IFERROR(VLOOKUP($B2350,APガラス性能一覧!$A$2:$M$6097,4,0),"")</f>
        <v/>
      </c>
      <c r="F2350" s="68" t="str">
        <f>IFERROR(VLOOKUP($B2350,APガラス性能一覧!$A$2:$M$6097,5,0),"")</f>
        <v/>
      </c>
      <c r="G2350" s="68" t="str">
        <f>IFERROR(VLOOKUP($B2350,APガラス性能一覧!$A$2:$M$6097,6,0),"")</f>
        <v/>
      </c>
      <c r="H2350" s="68" t="str">
        <f>IFERROR(VLOOKUP($B2350,APガラス性能一覧!$A$2:$M$6097,7,0),"")</f>
        <v/>
      </c>
      <c r="I2350" s="68" t="str">
        <f>IFERROR(VLOOKUP($B2350,APガラス性能一覧!$A$2:$M$6097,8,0),"")</f>
        <v/>
      </c>
      <c r="J2350" s="68" t="str">
        <f>IFERROR(VLOOKUP($B2350,APガラス性能一覧!$A$2:$M$6097,9,0),"")</f>
        <v/>
      </c>
      <c r="K2350" s="68" t="str">
        <f>IFERROR(VLOOKUP($B2350,APガラス性能一覧!$A$2:$M$6097,10,0),"")</f>
        <v/>
      </c>
      <c r="L2350" s="68" t="str">
        <f>IFERROR(VLOOKUP($B2350,APガラス性能一覧!$A$2:$M$6097,11,0),"")</f>
        <v/>
      </c>
      <c r="M2350" s="68" t="str">
        <f>IFERROR(VLOOKUP($B2350,APガラス性能一覧!$A$2:$M$6097,12,0),"")</f>
        <v/>
      </c>
      <c r="N2350" s="68" t="str">
        <f>IFERROR(VLOOKUP($B2350,APガラス性能一覧!$A$2:$M$6097,13,0),"")</f>
        <v/>
      </c>
    </row>
    <row r="2351" spans="2:14" x14ac:dyDescent="0.4">
      <c r="B2351" s="68" t="str">
        <f>IF($D$2="","",IF($E$2=0.65,IFERROR(IF(INDEX(APガラス性能一覧!A:A,MATCH(ROW(B2345),APガラス性能一覧!$O:$O,0))="","",INDEX(APガラス性能一覧!A:A,MATCH(ROW(B2345),APガラス性能一覧!$O:$O,0))),""),IFERROR(IF(INDEX(APガラス性能一覧!A:A,MATCH(ROW(B2345),APガラス性能一覧!$N:$N,0))="","",INDEX(APガラス性能一覧!A:A,MATCH(ROW(B2345),APガラス性能一覧!$N:$N,0))),"")))</f>
        <v/>
      </c>
      <c r="C2351" s="68" t="str">
        <f>IFERROR(VLOOKUP($B2351,APガラス性能一覧!$A$2:$M$6097,2,0),"")</f>
        <v/>
      </c>
      <c r="D2351" s="68" t="str">
        <f>IFERROR(VLOOKUP($B2351,APガラス性能一覧!$A$2:$M$6097,3,0),"")</f>
        <v/>
      </c>
      <c r="E2351" s="68" t="str">
        <f>IFERROR(VLOOKUP($B2351,APガラス性能一覧!$A$2:$M$6097,4,0),"")</f>
        <v/>
      </c>
      <c r="F2351" s="68" t="str">
        <f>IFERROR(VLOOKUP($B2351,APガラス性能一覧!$A$2:$M$6097,5,0),"")</f>
        <v/>
      </c>
      <c r="G2351" s="68" t="str">
        <f>IFERROR(VLOOKUP($B2351,APガラス性能一覧!$A$2:$M$6097,6,0),"")</f>
        <v/>
      </c>
      <c r="H2351" s="68" t="str">
        <f>IFERROR(VLOOKUP($B2351,APガラス性能一覧!$A$2:$M$6097,7,0),"")</f>
        <v/>
      </c>
      <c r="I2351" s="68" t="str">
        <f>IFERROR(VLOOKUP($B2351,APガラス性能一覧!$A$2:$M$6097,8,0),"")</f>
        <v/>
      </c>
      <c r="J2351" s="68" t="str">
        <f>IFERROR(VLOOKUP($B2351,APガラス性能一覧!$A$2:$M$6097,9,0),"")</f>
        <v/>
      </c>
      <c r="K2351" s="68" t="str">
        <f>IFERROR(VLOOKUP($B2351,APガラス性能一覧!$A$2:$M$6097,10,0),"")</f>
        <v/>
      </c>
      <c r="L2351" s="68" t="str">
        <f>IFERROR(VLOOKUP($B2351,APガラス性能一覧!$A$2:$M$6097,11,0),"")</f>
        <v/>
      </c>
      <c r="M2351" s="68" t="str">
        <f>IFERROR(VLOOKUP($B2351,APガラス性能一覧!$A$2:$M$6097,12,0),"")</f>
        <v/>
      </c>
      <c r="N2351" s="68" t="str">
        <f>IFERROR(VLOOKUP($B2351,APガラス性能一覧!$A$2:$M$6097,13,0),"")</f>
        <v/>
      </c>
    </row>
    <row r="2352" spans="2:14" x14ac:dyDescent="0.4">
      <c r="B2352" s="68" t="str">
        <f>IF($D$2="","",IF($E$2=0.65,IFERROR(IF(INDEX(APガラス性能一覧!A:A,MATCH(ROW(B2346),APガラス性能一覧!$O:$O,0))="","",INDEX(APガラス性能一覧!A:A,MATCH(ROW(B2346),APガラス性能一覧!$O:$O,0))),""),IFERROR(IF(INDEX(APガラス性能一覧!A:A,MATCH(ROW(B2346),APガラス性能一覧!$N:$N,0))="","",INDEX(APガラス性能一覧!A:A,MATCH(ROW(B2346),APガラス性能一覧!$N:$N,0))),"")))</f>
        <v/>
      </c>
      <c r="C2352" s="68" t="str">
        <f>IFERROR(VLOOKUP($B2352,APガラス性能一覧!$A$2:$M$6097,2,0),"")</f>
        <v/>
      </c>
      <c r="D2352" s="68" t="str">
        <f>IFERROR(VLOOKUP($B2352,APガラス性能一覧!$A$2:$M$6097,3,0),"")</f>
        <v/>
      </c>
      <c r="E2352" s="68" t="str">
        <f>IFERROR(VLOOKUP($B2352,APガラス性能一覧!$A$2:$M$6097,4,0),"")</f>
        <v/>
      </c>
      <c r="F2352" s="68" t="str">
        <f>IFERROR(VLOOKUP($B2352,APガラス性能一覧!$A$2:$M$6097,5,0),"")</f>
        <v/>
      </c>
      <c r="G2352" s="68" t="str">
        <f>IFERROR(VLOOKUP($B2352,APガラス性能一覧!$A$2:$M$6097,6,0),"")</f>
        <v/>
      </c>
      <c r="H2352" s="68" t="str">
        <f>IFERROR(VLOOKUP($B2352,APガラス性能一覧!$A$2:$M$6097,7,0),"")</f>
        <v/>
      </c>
      <c r="I2352" s="68" t="str">
        <f>IFERROR(VLOOKUP($B2352,APガラス性能一覧!$A$2:$M$6097,8,0),"")</f>
        <v/>
      </c>
      <c r="J2352" s="68" t="str">
        <f>IFERROR(VLOOKUP($B2352,APガラス性能一覧!$A$2:$M$6097,9,0),"")</f>
        <v/>
      </c>
      <c r="K2352" s="68" t="str">
        <f>IFERROR(VLOOKUP($B2352,APガラス性能一覧!$A$2:$M$6097,10,0),"")</f>
        <v/>
      </c>
      <c r="L2352" s="68" t="str">
        <f>IFERROR(VLOOKUP($B2352,APガラス性能一覧!$A$2:$M$6097,11,0),"")</f>
        <v/>
      </c>
      <c r="M2352" s="68" t="str">
        <f>IFERROR(VLOOKUP($B2352,APガラス性能一覧!$A$2:$M$6097,12,0),"")</f>
        <v/>
      </c>
      <c r="N2352" s="68" t="str">
        <f>IFERROR(VLOOKUP($B2352,APガラス性能一覧!$A$2:$M$6097,13,0),"")</f>
        <v/>
      </c>
    </row>
    <row r="2353" spans="2:14" x14ac:dyDescent="0.4">
      <c r="B2353" s="68" t="str">
        <f>IF($D$2="","",IF($E$2=0.65,IFERROR(IF(INDEX(APガラス性能一覧!A:A,MATCH(ROW(B2347),APガラス性能一覧!$O:$O,0))="","",INDEX(APガラス性能一覧!A:A,MATCH(ROW(B2347),APガラス性能一覧!$O:$O,0))),""),IFERROR(IF(INDEX(APガラス性能一覧!A:A,MATCH(ROW(B2347),APガラス性能一覧!$N:$N,0))="","",INDEX(APガラス性能一覧!A:A,MATCH(ROW(B2347),APガラス性能一覧!$N:$N,0))),"")))</f>
        <v/>
      </c>
      <c r="C2353" s="68" t="str">
        <f>IFERROR(VLOOKUP($B2353,APガラス性能一覧!$A$2:$M$6097,2,0),"")</f>
        <v/>
      </c>
      <c r="D2353" s="68" t="str">
        <f>IFERROR(VLOOKUP($B2353,APガラス性能一覧!$A$2:$M$6097,3,0),"")</f>
        <v/>
      </c>
      <c r="E2353" s="68" t="str">
        <f>IFERROR(VLOOKUP($B2353,APガラス性能一覧!$A$2:$M$6097,4,0),"")</f>
        <v/>
      </c>
      <c r="F2353" s="68" t="str">
        <f>IFERROR(VLOOKUP($B2353,APガラス性能一覧!$A$2:$M$6097,5,0),"")</f>
        <v/>
      </c>
      <c r="G2353" s="68" t="str">
        <f>IFERROR(VLOOKUP($B2353,APガラス性能一覧!$A$2:$M$6097,6,0),"")</f>
        <v/>
      </c>
      <c r="H2353" s="68" t="str">
        <f>IFERROR(VLOOKUP($B2353,APガラス性能一覧!$A$2:$M$6097,7,0),"")</f>
        <v/>
      </c>
      <c r="I2353" s="68" t="str">
        <f>IFERROR(VLOOKUP($B2353,APガラス性能一覧!$A$2:$M$6097,8,0),"")</f>
        <v/>
      </c>
      <c r="J2353" s="68" t="str">
        <f>IFERROR(VLOOKUP($B2353,APガラス性能一覧!$A$2:$M$6097,9,0),"")</f>
        <v/>
      </c>
      <c r="K2353" s="68" t="str">
        <f>IFERROR(VLOOKUP($B2353,APガラス性能一覧!$A$2:$M$6097,10,0),"")</f>
        <v/>
      </c>
      <c r="L2353" s="68" t="str">
        <f>IFERROR(VLOOKUP($B2353,APガラス性能一覧!$A$2:$M$6097,11,0),"")</f>
        <v/>
      </c>
      <c r="M2353" s="68" t="str">
        <f>IFERROR(VLOOKUP($B2353,APガラス性能一覧!$A$2:$M$6097,12,0),"")</f>
        <v/>
      </c>
      <c r="N2353" s="68" t="str">
        <f>IFERROR(VLOOKUP($B2353,APガラス性能一覧!$A$2:$M$6097,13,0),"")</f>
        <v/>
      </c>
    </row>
    <row r="2354" spans="2:14" x14ac:dyDescent="0.4">
      <c r="B2354" s="68" t="str">
        <f>IF($D$2="","",IF($E$2=0.65,IFERROR(IF(INDEX(APガラス性能一覧!A:A,MATCH(ROW(B2348),APガラス性能一覧!$O:$O,0))="","",INDEX(APガラス性能一覧!A:A,MATCH(ROW(B2348),APガラス性能一覧!$O:$O,0))),""),IFERROR(IF(INDEX(APガラス性能一覧!A:A,MATCH(ROW(B2348),APガラス性能一覧!$N:$N,0))="","",INDEX(APガラス性能一覧!A:A,MATCH(ROW(B2348),APガラス性能一覧!$N:$N,0))),"")))</f>
        <v/>
      </c>
      <c r="C2354" s="68" t="str">
        <f>IFERROR(VLOOKUP($B2354,APガラス性能一覧!$A$2:$M$6097,2,0),"")</f>
        <v/>
      </c>
      <c r="D2354" s="68" t="str">
        <f>IFERROR(VLOOKUP($B2354,APガラス性能一覧!$A$2:$M$6097,3,0),"")</f>
        <v/>
      </c>
      <c r="E2354" s="68" t="str">
        <f>IFERROR(VLOOKUP($B2354,APガラス性能一覧!$A$2:$M$6097,4,0),"")</f>
        <v/>
      </c>
      <c r="F2354" s="68" t="str">
        <f>IFERROR(VLOOKUP($B2354,APガラス性能一覧!$A$2:$M$6097,5,0),"")</f>
        <v/>
      </c>
      <c r="G2354" s="68" t="str">
        <f>IFERROR(VLOOKUP($B2354,APガラス性能一覧!$A$2:$M$6097,6,0),"")</f>
        <v/>
      </c>
      <c r="H2354" s="68" t="str">
        <f>IFERROR(VLOOKUP($B2354,APガラス性能一覧!$A$2:$M$6097,7,0),"")</f>
        <v/>
      </c>
      <c r="I2354" s="68" t="str">
        <f>IFERROR(VLOOKUP($B2354,APガラス性能一覧!$A$2:$M$6097,8,0),"")</f>
        <v/>
      </c>
      <c r="J2354" s="68" t="str">
        <f>IFERROR(VLOOKUP($B2354,APガラス性能一覧!$A$2:$M$6097,9,0),"")</f>
        <v/>
      </c>
      <c r="K2354" s="68" t="str">
        <f>IFERROR(VLOOKUP($B2354,APガラス性能一覧!$A$2:$M$6097,10,0),"")</f>
        <v/>
      </c>
      <c r="L2354" s="68" t="str">
        <f>IFERROR(VLOOKUP($B2354,APガラス性能一覧!$A$2:$M$6097,11,0),"")</f>
        <v/>
      </c>
      <c r="M2354" s="68" t="str">
        <f>IFERROR(VLOOKUP($B2354,APガラス性能一覧!$A$2:$M$6097,12,0),"")</f>
        <v/>
      </c>
      <c r="N2354" s="68" t="str">
        <f>IFERROR(VLOOKUP($B2354,APガラス性能一覧!$A$2:$M$6097,13,0),"")</f>
        <v/>
      </c>
    </row>
    <row r="2355" spans="2:14" x14ac:dyDescent="0.4">
      <c r="B2355" s="68" t="str">
        <f>IF($D$2="","",IF($E$2=0.65,IFERROR(IF(INDEX(APガラス性能一覧!A:A,MATCH(ROW(B2349),APガラス性能一覧!$O:$O,0))="","",INDEX(APガラス性能一覧!A:A,MATCH(ROW(B2349),APガラス性能一覧!$O:$O,0))),""),IFERROR(IF(INDEX(APガラス性能一覧!A:A,MATCH(ROW(B2349),APガラス性能一覧!$N:$N,0))="","",INDEX(APガラス性能一覧!A:A,MATCH(ROW(B2349),APガラス性能一覧!$N:$N,0))),"")))</f>
        <v/>
      </c>
      <c r="C2355" s="68" t="str">
        <f>IFERROR(VLOOKUP($B2355,APガラス性能一覧!$A$2:$M$6097,2,0),"")</f>
        <v/>
      </c>
      <c r="D2355" s="68" t="str">
        <f>IFERROR(VLOOKUP($B2355,APガラス性能一覧!$A$2:$M$6097,3,0),"")</f>
        <v/>
      </c>
      <c r="E2355" s="68" t="str">
        <f>IFERROR(VLOOKUP($B2355,APガラス性能一覧!$A$2:$M$6097,4,0),"")</f>
        <v/>
      </c>
      <c r="F2355" s="68" t="str">
        <f>IFERROR(VLOOKUP($B2355,APガラス性能一覧!$A$2:$M$6097,5,0),"")</f>
        <v/>
      </c>
      <c r="G2355" s="68" t="str">
        <f>IFERROR(VLOOKUP($B2355,APガラス性能一覧!$A$2:$M$6097,6,0),"")</f>
        <v/>
      </c>
      <c r="H2355" s="68" t="str">
        <f>IFERROR(VLOOKUP($B2355,APガラス性能一覧!$A$2:$M$6097,7,0),"")</f>
        <v/>
      </c>
      <c r="I2355" s="68" t="str">
        <f>IFERROR(VLOOKUP($B2355,APガラス性能一覧!$A$2:$M$6097,8,0),"")</f>
        <v/>
      </c>
      <c r="J2355" s="68" t="str">
        <f>IFERROR(VLOOKUP($B2355,APガラス性能一覧!$A$2:$M$6097,9,0),"")</f>
        <v/>
      </c>
      <c r="K2355" s="68" t="str">
        <f>IFERROR(VLOOKUP($B2355,APガラス性能一覧!$A$2:$M$6097,10,0),"")</f>
        <v/>
      </c>
      <c r="L2355" s="68" t="str">
        <f>IFERROR(VLOOKUP($B2355,APガラス性能一覧!$A$2:$M$6097,11,0),"")</f>
        <v/>
      </c>
      <c r="M2355" s="68" t="str">
        <f>IFERROR(VLOOKUP($B2355,APガラス性能一覧!$A$2:$M$6097,12,0),"")</f>
        <v/>
      </c>
      <c r="N2355" s="68" t="str">
        <f>IFERROR(VLOOKUP($B2355,APガラス性能一覧!$A$2:$M$6097,13,0),"")</f>
        <v/>
      </c>
    </row>
    <row r="2356" spans="2:14" x14ac:dyDescent="0.4">
      <c r="B2356" s="68" t="str">
        <f>IF($D$2="","",IF($E$2=0.65,IFERROR(IF(INDEX(APガラス性能一覧!A:A,MATCH(ROW(B2350),APガラス性能一覧!$O:$O,0))="","",INDEX(APガラス性能一覧!A:A,MATCH(ROW(B2350),APガラス性能一覧!$O:$O,0))),""),IFERROR(IF(INDEX(APガラス性能一覧!A:A,MATCH(ROW(B2350),APガラス性能一覧!$N:$N,0))="","",INDEX(APガラス性能一覧!A:A,MATCH(ROW(B2350),APガラス性能一覧!$N:$N,0))),"")))</f>
        <v/>
      </c>
      <c r="C2356" s="68" t="str">
        <f>IFERROR(VLOOKUP($B2356,APガラス性能一覧!$A$2:$M$6097,2,0),"")</f>
        <v/>
      </c>
      <c r="D2356" s="68" t="str">
        <f>IFERROR(VLOOKUP($B2356,APガラス性能一覧!$A$2:$M$6097,3,0),"")</f>
        <v/>
      </c>
      <c r="E2356" s="68" t="str">
        <f>IFERROR(VLOOKUP($B2356,APガラス性能一覧!$A$2:$M$6097,4,0),"")</f>
        <v/>
      </c>
      <c r="F2356" s="68" t="str">
        <f>IFERROR(VLOOKUP($B2356,APガラス性能一覧!$A$2:$M$6097,5,0),"")</f>
        <v/>
      </c>
      <c r="G2356" s="68" t="str">
        <f>IFERROR(VLOOKUP($B2356,APガラス性能一覧!$A$2:$M$6097,6,0),"")</f>
        <v/>
      </c>
      <c r="H2356" s="68" t="str">
        <f>IFERROR(VLOOKUP($B2356,APガラス性能一覧!$A$2:$M$6097,7,0),"")</f>
        <v/>
      </c>
      <c r="I2356" s="68" t="str">
        <f>IFERROR(VLOOKUP($B2356,APガラス性能一覧!$A$2:$M$6097,8,0),"")</f>
        <v/>
      </c>
      <c r="J2356" s="68" t="str">
        <f>IFERROR(VLOOKUP($B2356,APガラス性能一覧!$A$2:$M$6097,9,0),"")</f>
        <v/>
      </c>
      <c r="K2356" s="68" t="str">
        <f>IFERROR(VLOOKUP($B2356,APガラス性能一覧!$A$2:$M$6097,10,0),"")</f>
        <v/>
      </c>
      <c r="L2356" s="68" t="str">
        <f>IFERROR(VLOOKUP($B2356,APガラス性能一覧!$A$2:$M$6097,11,0),"")</f>
        <v/>
      </c>
      <c r="M2356" s="68" t="str">
        <f>IFERROR(VLOOKUP($B2356,APガラス性能一覧!$A$2:$M$6097,12,0),"")</f>
        <v/>
      </c>
      <c r="N2356" s="68" t="str">
        <f>IFERROR(VLOOKUP($B2356,APガラス性能一覧!$A$2:$M$6097,13,0),"")</f>
        <v/>
      </c>
    </row>
    <row r="2357" spans="2:14" x14ac:dyDescent="0.4">
      <c r="B2357" s="68" t="str">
        <f>IF($D$2="","",IF($E$2=0.65,IFERROR(IF(INDEX(APガラス性能一覧!A:A,MATCH(ROW(B2351),APガラス性能一覧!$O:$O,0))="","",INDEX(APガラス性能一覧!A:A,MATCH(ROW(B2351),APガラス性能一覧!$O:$O,0))),""),IFERROR(IF(INDEX(APガラス性能一覧!A:A,MATCH(ROW(B2351),APガラス性能一覧!$N:$N,0))="","",INDEX(APガラス性能一覧!A:A,MATCH(ROW(B2351),APガラス性能一覧!$N:$N,0))),"")))</f>
        <v/>
      </c>
      <c r="C2357" s="68" t="str">
        <f>IFERROR(VLOOKUP($B2357,APガラス性能一覧!$A$2:$M$6097,2,0),"")</f>
        <v/>
      </c>
      <c r="D2357" s="68" t="str">
        <f>IFERROR(VLOOKUP($B2357,APガラス性能一覧!$A$2:$M$6097,3,0),"")</f>
        <v/>
      </c>
      <c r="E2357" s="68" t="str">
        <f>IFERROR(VLOOKUP($B2357,APガラス性能一覧!$A$2:$M$6097,4,0),"")</f>
        <v/>
      </c>
      <c r="F2357" s="68" t="str">
        <f>IFERROR(VLOOKUP($B2357,APガラス性能一覧!$A$2:$M$6097,5,0),"")</f>
        <v/>
      </c>
      <c r="G2357" s="68" t="str">
        <f>IFERROR(VLOOKUP($B2357,APガラス性能一覧!$A$2:$M$6097,6,0),"")</f>
        <v/>
      </c>
      <c r="H2357" s="68" t="str">
        <f>IFERROR(VLOOKUP($B2357,APガラス性能一覧!$A$2:$M$6097,7,0),"")</f>
        <v/>
      </c>
      <c r="I2357" s="68" t="str">
        <f>IFERROR(VLOOKUP($B2357,APガラス性能一覧!$A$2:$M$6097,8,0),"")</f>
        <v/>
      </c>
      <c r="J2357" s="68" t="str">
        <f>IFERROR(VLOOKUP($B2357,APガラス性能一覧!$A$2:$M$6097,9,0),"")</f>
        <v/>
      </c>
      <c r="K2357" s="68" t="str">
        <f>IFERROR(VLOOKUP($B2357,APガラス性能一覧!$A$2:$M$6097,10,0),"")</f>
        <v/>
      </c>
      <c r="L2357" s="68" t="str">
        <f>IFERROR(VLOOKUP($B2357,APガラス性能一覧!$A$2:$M$6097,11,0),"")</f>
        <v/>
      </c>
      <c r="M2357" s="68" t="str">
        <f>IFERROR(VLOOKUP($B2357,APガラス性能一覧!$A$2:$M$6097,12,0),"")</f>
        <v/>
      </c>
      <c r="N2357" s="68" t="str">
        <f>IFERROR(VLOOKUP($B2357,APガラス性能一覧!$A$2:$M$6097,13,0),"")</f>
        <v/>
      </c>
    </row>
    <row r="2358" spans="2:14" x14ac:dyDescent="0.4">
      <c r="B2358" s="68" t="str">
        <f>IF($D$2="","",IF($E$2=0.65,IFERROR(IF(INDEX(APガラス性能一覧!A:A,MATCH(ROW(B2352),APガラス性能一覧!$O:$O,0))="","",INDEX(APガラス性能一覧!A:A,MATCH(ROW(B2352),APガラス性能一覧!$O:$O,0))),""),IFERROR(IF(INDEX(APガラス性能一覧!A:A,MATCH(ROW(B2352),APガラス性能一覧!$N:$N,0))="","",INDEX(APガラス性能一覧!A:A,MATCH(ROW(B2352),APガラス性能一覧!$N:$N,0))),"")))</f>
        <v/>
      </c>
      <c r="C2358" s="68" t="str">
        <f>IFERROR(VLOOKUP($B2358,APガラス性能一覧!$A$2:$M$6097,2,0),"")</f>
        <v/>
      </c>
      <c r="D2358" s="68" t="str">
        <f>IFERROR(VLOOKUP($B2358,APガラス性能一覧!$A$2:$M$6097,3,0),"")</f>
        <v/>
      </c>
      <c r="E2358" s="68" t="str">
        <f>IFERROR(VLOOKUP($B2358,APガラス性能一覧!$A$2:$M$6097,4,0),"")</f>
        <v/>
      </c>
      <c r="F2358" s="68" t="str">
        <f>IFERROR(VLOOKUP($B2358,APガラス性能一覧!$A$2:$M$6097,5,0),"")</f>
        <v/>
      </c>
      <c r="G2358" s="68" t="str">
        <f>IFERROR(VLOOKUP($B2358,APガラス性能一覧!$A$2:$M$6097,6,0),"")</f>
        <v/>
      </c>
      <c r="H2358" s="68" t="str">
        <f>IFERROR(VLOOKUP($B2358,APガラス性能一覧!$A$2:$M$6097,7,0),"")</f>
        <v/>
      </c>
      <c r="I2358" s="68" t="str">
        <f>IFERROR(VLOOKUP($B2358,APガラス性能一覧!$A$2:$M$6097,8,0),"")</f>
        <v/>
      </c>
      <c r="J2358" s="68" t="str">
        <f>IFERROR(VLOOKUP($B2358,APガラス性能一覧!$A$2:$M$6097,9,0),"")</f>
        <v/>
      </c>
      <c r="K2358" s="68" t="str">
        <f>IFERROR(VLOOKUP($B2358,APガラス性能一覧!$A$2:$M$6097,10,0),"")</f>
        <v/>
      </c>
      <c r="L2358" s="68" t="str">
        <f>IFERROR(VLOOKUP($B2358,APガラス性能一覧!$A$2:$M$6097,11,0),"")</f>
        <v/>
      </c>
      <c r="M2358" s="68" t="str">
        <f>IFERROR(VLOOKUP($B2358,APガラス性能一覧!$A$2:$M$6097,12,0),"")</f>
        <v/>
      </c>
      <c r="N2358" s="68" t="str">
        <f>IFERROR(VLOOKUP($B2358,APガラス性能一覧!$A$2:$M$6097,13,0),"")</f>
        <v/>
      </c>
    </row>
    <row r="2359" spans="2:14" x14ac:dyDescent="0.4">
      <c r="B2359" s="68" t="str">
        <f>IF($D$2="","",IF($E$2=0.65,IFERROR(IF(INDEX(APガラス性能一覧!A:A,MATCH(ROW(B2353),APガラス性能一覧!$O:$O,0))="","",INDEX(APガラス性能一覧!A:A,MATCH(ROW(B2353),APガラス性能一覧!$O:$O,0))),""),IFERROR(IF(INDEX(APガラス性能一覧!A:A,MATCH(ROW(B2353),APガラス性能一覧!$N:$N,0))="","",INDEX(APガラス性能一覧!A:A,MATCH(ROW(B2353),APガラス性能一覧!$N:$N,0))),"")))</f>
        <v/>
      </c>
      <c r="C2359" s="68" t="str">
        <f>IFERROR(VLOOKUP($B2359,APガラス性能一覧!$A$2:$M$6097,2,0),"")</f>
        <v/>
      </c>
      <c r="D2359" s="68" t="str">
        <f>IFERROR(VLOOKUP($B2359,APガラス性能一覧!$A$2:$M$6097,3,0),"")</f>
        <v/>
      </c>
      <c r="E2359" s="68" t="str">
        <f>IFERROR(VLOOKUP($B2359,APガラス性能一覧!$A$2:$M$6097,4,0),"")</f>
        <v/>
      </c>
      <c r="F2359" s="68" t="str">
        <f>IFERROR(VLOOKUP($B2359,APガラス性能一覧!$A$2:$M$6097,5,0),"")</f>
        <v/>
      </c>
      <c r="G2359" s="68" t="str">
        <f>IFERROR(VLOOKUP($B2359,APガラス性能一覧!$A$2:$M$6097,6,0),"")</f>
        <v/>
      </c>
      <c r="H2359" s="68" t="str">
        <f>IFERROR(VLOOKUP($B2359,APガラス性能一覧!$A$2:$M$6097,7,0),"")</f>
        <v/>
      </c>
      <c r="I2359" s="68" t="str">
        <f>IFERROR(VLOOKUP($B2359,APガラス性能一覧!$A$2:$M$6097,8,0),"")</f>
        <v/>
      </c>
      <c r="J2359" s="68" t="str">
        <f>IFERROR(VLOOKUP($B2359,APガラス性能一覧!$A$2:$M$6097,9,0),"")</f>
        <v/>
      </c>
      <c r="K2359" s="68" t="str">
        <f>IFERROR(VLOOKUP($B2359,APガラス性能一覧!$A$2:$M$6097,10,0),"")</f>
        <v/>
      </c>
      <c r="L2359" s="68" t="str">
        <f>IFERROR(VLOOKUP($B2359,APガラス性能一覧!$A$2:$M$6097,11,0),"")</f>
        <v/>
      </c>
      <c r="M2359" s="68" t="str">
        <f>IFERROR(VLOOKUP($B2359,APガラス性能一覧!$A$2:$M$6097,12,0),"")</f>
        <v/>
      </c>
      <c r="N2359" s="68" t="str">
        <f>IFERROR(VLOOKUP($B2359,APガラス性能一覧!$A$2:$M$6097,13,0),"")</f>
        <v/>
      </c>
    </row>
    <row r="2360" spans="2:14" x14ac:dyDescent="0.4">
      <c r="B2360" s="68" t="str">
        <f>IF($D$2="","",IF($E$2=0.65,IFERROR(IF(INDEX(APガラス性能一覧!A:A,MATCH(ROW(B2354),APガラス性能一覧!$O:$O,0))="","",INDEX(APガラス性能一覧!A:A,MATCH(ROW(B2354),APガラス性能一覧!$O:$O,0))),""),IFERROR(IF(INDEX(APガラス性能一覧!A:A,MATCH(ROW(B2354),APガラス性能一覧!$N:$N,0))="","",INDEX(APガラス性能一覧!A:A,MATCH(ROW(B2354),APガラス性能一覧!$N:$N,0))),"")))</f>
        <v/>
      </c>
      <c r="C2360" s="68" t="str">
        <f>IFERROR(VLOOKUP($B2360,APガラス性能一覧!$A$2:$M$6097,2,0),"")</f>
        <v/>
      </c>
      <c r="D2360" s="68" t="str">
        <f>IFERROR(VLOOKUP($B2360,APガラス性能一覧!$A$2:$M$6097,3,0),"")</f>
        <v/>
      </c>
      <c r="E2360" s="68" t="str">
        <f>IFERROR(VLOOKUP($B2360,APガラス性能一覧!$A$2:$M$6097,4,0),"")</f>
        <v/>
      </c>
      <c r="F2360" s="68" t="str">
        <f>IFERROR(VLOOKUP($B2360,APガラス性能一覧!$A$2:$M$6097,5,0),"")</f>
        <v/>
      </c>
      <c r="G2360" s="68" t="str">
        <f>IFERROR(VLOOKUP($B2360,APガラス性能一覧!$A$2:$M$6097,6,0),"")</f>
        <v/>
      </c>
      <c r="H2360" s="68" t="str">
        <f>IFERROR(VLOOKUP($B2360,APガラス性能一覧!$A$2:$M$6097,7,0),"")</f>
        <v/>
      </c>
      <c r="I2360" s="68" t="str">
        <f>IFERROR(VLOOKUP($B2360,APガラス性能一覧!$A$2:$M$6097,8,0),"")</f>
        <v/>
      </c>
      <c r="J2360" s="68" t="str">
        <f>IFERROR(VLOOKUP($B2360,APガラス性能一覧!$A$2:$M$6097,9,0),"")</f>
        <v/>
      </c>
      <c r="K2360" s="68" t="str">
        <f>IFERROR(VLOOKUP($B2360,APガラス性能一覧!$A$2:$M$6097,10,0),"")</f>
        <v/>
      </c>
      <c r="L2360" s="68" t="str">
        <f>IFERROR(VLOOKUP($B2360,APガラス性能一覧!$A$2:$M$6097,11,0),"")</f>
        <v/>
      </c>
      <c r="M2360" s="68" t="str">
        <f>IFERROR(VLOOKUP($B2360,APガラス性能一覧!$A$2:$M$6097,12,0),"")</f>
        <v/>
      </c>
      <c r="N2360" s="68" t="str">
        <f>IFERROR(VLOOKUP($B2360,APガラス性能一覧!$A$2:$M$6097,13,0),"")</f>
        <v/>
      </c>
    </row>
    <row r="2361" spans="2:14" x14ac:dyDescent="0.4">
      <c r="B2361" s="68" t="str">
        <f>IF($D$2="","",IF($E$2=0.65,IFERROR(IF(INDEX(APガラス性能一覧!A:A,MATCH(ROW(B2355),APガラス性能一覧!$O:$O,0))="","",INDEX(APガラス性能一覧!A:A,MATCH(ROW(B2355),APガラス性能一覧!$O:$O,0))),""),IFERROR(IF(INDEX(APガラス性能一覧!A:A,MATCH(ROW(B2355),APガラス性能一覧!$N:$N,0))="","",INDEX(APガラス性能一覧!A:A,MATCH(ROW(B2355),APガラス性能一覧!$N:$N,0))),"")))</f>
        <v/>
      </c>
      <c r="C2361" s="68" t="str">
        <f>IFERROR(VLOOKUP($B2361,APガラス性能一覧!$A$2:$M$6097,2,0),"")</f>
        <v/>
      </c>
      <c r="D2361" s="68" t="str">
        <f>IFERROR(VLOOKUP($B2361,APガラス性能一覧!$A$2:$M$6097,3,0),"")</f>
        <v/>
      </c>
      <c r="E2361" s="68" t="str">
        <f>IFERROR(VLOOKUP($B2361,APガラス性能一覧!$A$2:$M$6097,4,0),"")</f>
        <v/>
      </c>
      <c r="F2361" s="68" t="str">
        <f>IFERROR(VLOOKUP($B2361,APガラス性能一覧!$A$2:$M$6097,5,0),"")</f>
        <v/>
      </c>
      <c r="G2361" s="68" t="str">
        <f>IFERROR(VLOOKUP($B2361,APガラス性能一覧!$A$2:$M$6097,6,0),"")</f>
        <v/>
      </c>
      <c r="H2361" s="68" t="str">
        <f>IFERROR(VLOOKUP($B2361,APガラス性能一覧!$A$2:$M$6097,7,0),"")</f>
        <v/>
      </c>
      <c r="I2361" s="68" t="str">
        <f>IFERROR(VLOOKUP($B2361,APガラス性能一覧!$A$2:$M$6097,8,0),"")</f>
        <v/>
      </c>
      <c r="J2361" s="68" t="str">
        <f>IFERROR(VLOOKUP($B2361,APガラス性能一覧!$A$2:$M$6097,9,0),"")</f>
        <v/>
      </c>
      <c r="K2361" s="68" t="str">
        <f>IFERROR(VLOOKUP($B2361,APガラス性能一覧!$A$2:$M$6097,10,0),"")</f>
        <v/>
      </c>
      <c r="L2361" s="68" t="str">
        <f>IFERROR(VLOOKUP($B2361,APガラス性能一覧!$A$2:$M$6097,11,0),"")</f>
        <v/>
      </c>
      <c r="M2361" s="68" t="str">
        <f>IFERROR(VLOOKUP($B2361,APガラス性能一覧!$A$2:$M$6097,12,0),"")</f>
        <v/>
      </c>
      <c r="N2361" s="68" t="str">
        <f>IFERROR(VLOOKUP($B2361,APガラス性能一覧!$A$2:$M$6097,13,0),"")</f>
        <v/>
      </c>
    </row>
    <row r="2362" spans="2:14" x14ac:dyDescent="0.4">
      <c r="B2362" s="68" t="str">
        <f>IF($D$2="","",IF($E$2=0.65,IFERROR(IF(INDEX(APガラス性能一覧!A:A,MATCH(ROW(B2356),APガラス性能一覧!$O:$O,0))="","",INDEX(APガラス性能一覧!A:A,MATCH(ROW(B2356),APガラス性能一覧!$O:$O,0))),""),IFERROR(IF(INDEX(APガラス性能一覧!A:A,MATCH(ROW(B2356),APガラス性能一覧!$N:$N,0))="","",INDEX(APガラス性能一覧!A:A,MATCH(ROW(B2356),APガラス性能一覧!$N:$N,0))),"")))</f>
        <v/>
      </c>
      <c r="C2362" s="68" t="str">
        <f>IFERROR(VLOOKUP($B2362,APガラス性能一覧!$A$2:$M$6097,2,0),"")</f>
        <v/>
      </c>
      <c r="D2362" s="68" t="str">
        <f>IFERROR(VLOOKUP($B2362,APガラス性能一覧!$A$2:$M$6097,3,0),"")</f>
        <v/>
      </c>
      <c r="E2362" s="68" t="str">
        <f>IFERROR(VLOOKUP($B2362,APガラス性能一覧!$A$2:$M$6097,4,0),"")</f>
        <v/>
      </c>
      <c r="F2362" s="68" t="str">
        <f>IFERROR(VLOOKUP($B2362,APガラス性能一覧!$A$2:$M$6097,5,0),"")</f>
        <v/>
      </c>
      <c r="G2362" s="68" t="str">
        <f>IFERROR(VLOOKUP($B2362,APガラス性能一覧!$A$2:$M$6097,6,0),"")</f>
        <v/>
      </c>
      <c r="H2362" s="68" t="str">
        <f>IFERROR(VLOOKUP($B2362,APガラス性能一覧!$A$2:$M$6097,7,0),"")</f>
        <v/>
      </c>
      <c r="I2362" s="68" t="str">
        <f>IFERROR(VLOOKUP($B2362,APガラス性能一覧!$A$2:$M$6097,8,0),"")</f>
        <v/>
      </c>
      <c r="J2362" s="68" t="str">
        <f>IFERROR(VLOOKUP($B2362,APガラス性能一覧!$A$2:$M$6097,9,0),"")</f>
        <v/>
      </c>
      <c r="K2362" s="68" t="str">
        <f>IFERROR(VLOOKUP($B2362,APガラス性能一覧!$A$2:$M$6097,10,0),"")</f>
        <v/>
      </c>
      <c r="L2362" s="68" t="str">
        <f>IFERROR(VLOOKUP($B2362,APガラス性能一覧!$A$2:$M$6097,11,0),"")</f>
        <v/>
      </c>
      <c r="M2362" s="68" t="str">
        <f>IFERROR(VLOOKUP($B2362,APガラス性能一覧!$A$2:$M$6097,12,0),"")</f>
        <v/>
      </c>
      <c r="N2362" s="68" t="str">
        <f>IFERROR(VLOOKUP($B2362,APガラス性能一覧!$A$2:$M$6097,13,0),"")</f>
        <v/>
      </c>
    </row>
    <row r="2363" spans="2:14" x14ac:dyDescent="0.4">
      <c r="B2363" s="68" t="str">
        <f>IF($D$2="","",IF($E$2=0.65,IFERROR(IF(INDEX(APガラス性能一覧!A:A,MATCH(ROW(B2357),APガラス性能一覧!$O:$O,0))="","",INDEX(APガラス性能一覧!A:A,MATCH(ROW(B2357),APガラス性能一覧!$O:$O,0))),""),IFERROR(IF(INDEX(APガラス性能一覧!A:A,MATCH(ROW(B2357),APガラス性能一覧!$N:$N,0))="","",INDEX(APガラス性能一覧!A:A,MATCH(ROW(B2357),APガラス性能一覧!$N:$N,0))),"")))</f>
        <v/>
      </c>
      <c r="C2363" s="68" t="str">
        <f>IFERROR(VLOOKUP($B2363,APガラス性能一覧!$A$2:$M$6097,2,0),"")</f>
        <v/>
      </c>
      <c r="D2363" s="68" t="str">
        <f>IFERROR(VLOOKUP($B2363,APガラス性能一覧!$A$2:$M$6097,3,0),"")</f>
        <v/>
      </c>
      <c r="E2363" s="68" t="str">
        <f>IFERROR(VLOOKUP($B2363,APガラス性能一覧!$A$2:$M$6097,4,0),"")</f>
        <v/>
      </c>
      <c r="F2363" s="68" t="str">
        <f>IFERROR(VLOOKUP($B2363,APガラス性能一覧!$A$2:$M$6097,5,0),"")</f>
        <v/>
      </c>
      <c r="G2363" s="68" t="str">
        <f>IFERROR(VLOOKUP($B2363,APガラス性能一覧!$A$2:$M$6097,6,0),"")</f>
        <v/>
      </c>
      <c r="H2363" s="68" t="str">
        <f>IFERROR(VLOOKUP($B2363,APガラス性能一覧!$A$2:$M$6097,7,0),"")</f>
        <v/>
      </c>
      <c r="I2363" s="68" t="str">
        <f>IFERROR(VLOOKUP($B2363,APガラス性能一覧!$A$2:$M$6097,8,0),"")</f>
        <v/>
      </c>
      <c r="J2363" s="68" t="str">
        <f>IFERROR(VLOOKUP($B2363,APガラス性能一覧!$A$2:$M$6097,9,0),"")</f>
        <v/>
      </c>
      <c r="K2363" s="68" t="str">
        <f>IFERROR(VLOOKUP($B2363,APガラス性能一覧!$A$2:$M$6097,10,0),"")</f>
        <v/>
      </c>
      <c r="L2363" s="68" t="str">
        <f>IFERROR(VLOOKUP($B2363,APガラス性能一覧!$A$2:$M$6097,11,0),"")</f>
        <v/>
      </c>
      <c r="M2363" s="68" t="str">
        <f>IFERROR(VLOOKUP($B2363,APガラス性能一覧!$A$2:$M$6097,12,0),"")</f>
        <v/>
      </c>
      <c r="N2363" s="68" t="str">
        <f>IFERROR(VLOOKUP($B2363,APガラス性能一覧!$A$2:$M$6097,13,0),"")</f>
        <v/>
      </c>
    </row>
    <row r="2364" spans="2:14" x14ac:dyDescent="0.4">
      <c r="B2364" s="68" t="str">
        <f>IF($D$2="","",IF($E$2=0.65,IFERROR(IF(INDEX(APガラス性能一覧!A:A,MATCH(ROW(B2358),APガラス性能一覧!$O:$O,0))="","",INDEX(APガラス性能一覧!A:A,MATCH(ROW(B2358),APガラス性能一覧!$O:$O,0))),""),IFERROR(IF(INDEX(APガラス性能一覧!A:A,MATCH(ROW(B2358),APガラス性能一覧!$N:$N,0))="","",INDEX(APガラス性能一覧!A:A,MATCH(ROW(B2358),APガラス性能一覧!$N:$N,0))),"")))</f>
        <v/>
      </c>
      <c r="C2364" s="68" t="str">
        <f>IFERROR(VLOOKUP($B2364,APガラス性能一覧!$A$2:$M$6097,2,0),"")</f>
        <v/>
      </c>
      <c r="D2364" s="68" t="str">
        <f>IFERROR(VLOOKUP($B2364,APガラス性能一覧!$A$2:$M$6097,3,0),"")</f>
        <v/>
      </c>
      <c r="E2364" s="68" t="str">
        <f>IFERROR(VLOOKUP($B2364,APガラス性能一覧!$A$2:$M$6097,4,0),"")</f>
        <v/>
      </c>
      <c r="F2364" s="68" t="str">
        <f>IFERROR(VLOOKUP($B2364,APガラス性能一覧!$A$2:$M$6097,5,0),"")</f>
        <v/>
      </c>
      <c r="G2364" s="68" t="str">
        <f>IFERROR(VLOOKUP($B2364,APガラス性能一覧!$A$2:$M$6097,6,0),"")</f>
        <v/>
      </c>
      <c r="H2364" s="68" t="str">
        <f>IFERROR(VLOOKUP($B2364,APガラス性能一覧!$A$2:$M$6097,7,0),"")</f>
        <v/>
      </c>
      <c r="I2364" s="68" t="str">
        <f>IFERROR(VLOOKUP($B2364,APガラス性能一覧!$A$2:$M$6097,8,0),"")</f>
        <v/>
      </c>
      <c r="J2364" s="68" t="str">
        <f>IFERROR(VLOOKUP($B2364,APガラス性能一覧!$A$2:$M$6097,9,0),"")</f>
        <v/>
      </c>
      <c r="K2364" s="68" t="str">
        <f>IFERROR(VLOOKUP($B2364,APガラス性能一覧!$A$2:$M$6097,10,0),"")</f>
        <v/>
      </c>
      <c r="L2364" s="68" t="str">
        <f>IFERROR(VLOOKUP($B2364,APガラス性能一覧!$A$2:$M$6097,11,0),"")</f>
        <v/>
      </c>
      <c r="M2364" s="68" t="str">
        <f>IFERROR(VLOOKUP($B2364,APガラス性能一覧!$A$2:$M$6097,12,0),"")</f>
        <v/>
      </c>
      <c r="N2364" s="68" t="str">
        <f>IFERROR(VLOOKUP($B2364,APガラス性能一覧!$A$2:$M$6097,13,0),"")</f>
        <v/>
      </c>
    </row>
    <row r="2365" spans="2:14" x14ac:dyDescent="0.4">
      <c r="B2365" s="68" t="str">
        <f>IF($D$2="","",IF($E$2=0.65,IFERROR(IF(INDEX(APガラス性能一覧!A:A,MATCH(ROW(B2359),APガラス性能一覧!$O:$O,0))="","",INDEX(APガラス性能一覧!A:A,MATCH(ROW(B2359),APガラス性能一覧!$O:$O,0))),""),IFERROR(IF(INDEX(APガラス性能一覧!A:A,MATCH(ROW(B2359),APガラス性能一覧!$N:$N,0))="","",INDEX(APガラス性能一覧!A:A,MATCH(ROW(B2359),APガラス性能一覧!$N:$N,0))),"")))</f>
        <v/>
      </c>
      <c r="C2365" s="68" t="str">
        <f>IFERROR(VLOOKUP($B2365,APガラス性能一覧!$A$2:$M$6097,2,0),"")</f>
        <v/>
      </c>
      <c r="D2365" s="68" t="str">
        <f>IFERROR(VLOOKUP($B2365,APガラス性能一覧!$A$2:$M$6097,3,0),"")</f>
        <v/>
      </c>
      <c r="E2365" s="68" t="str">
        <f>IFERROR(VLOOKUP($B2365,APガラス性能一覧!$A$2:$M$6097,4,0),"")</f>
        <v/>
      </c>
      <c r="F2365" s="68" t="str">
        <f>IFERROR(VLOOKUP($B2365,APガラス性能一覧!$A$2:$M$6097,5,0),"")</f>
        <v/>
      </c>
      <c r="G2365" s="68" t="str">
        <f>IFERROR(VLOOKUP($B2365,APガラス性能一覧!$A$2:$M$6097,6,0),"")</f>
        <v/>
      </c>
      <c r="H2365" s="68" t="str">
        <f>IFERROR(VLOOKUP($B2365,APガラス性能一覧!$A$2:$M$6097,7,0),"")</f>
        <v/>
      </c>
      <c r="I2365" s="68" t="str">
        <f>IFERROR(VLOOKUP($B2365,APガラス性能一覧!$A$2:$M$6097,8,0),"")</f>
        <v/>
      </c>
      <c r="J2365" s="68" t="str">
        <f>IFERROR(VLOOKUP($B2365,APガラス性能一覧!$A$2:$M$6097,9,0),"")</f>
        <v/>
      </c>
      <c r="K2365" s="68" t="str">
        <f>IFERROR(VLOOKUP($B2365,APガラス性能一覧!$A$2:$M$6097,10,0),"")</f>
        <v/>
      </c>
      <c r="L2365" s="68" t="str">
        <f>IFERROR(VLOOKUP($B2365,APガラス性能一覧!$A$2:$M$6097,11,0),"")</f>
        <v/>
      </c>
      <c r="M2365" s="68" t="str">
        <f>IFERROR(VLOOKUP($B2365,APガラス性能一覧!$A$2:$M$6097,12,0),"")</f>
        <v/>
      </c>
      <c r="N2365" s="68" t="str">
        <f>IFERROR(VLOOKUP($B2365,APガラス性能一覧!$A$2:$M$6097,13,0),"")</f>
        <v/>
      </c>
    </row>
    <row r="2366" spans="2:14" x14ac:dyDescent="0.4">
      <c r="B2366" s="68" t="str">
        <f>IF($D$2="","",IF($E$2=0.65,IFERROR(IF(INDEX(APガラス性能一覧!A:A,MATCH(ROW(B2360),APガラス性能一覧!$O:$O,0))="","",INDEX(APガラス性能一覧!A:A,MATCH(ROW(B2360),APガラス性能一覧!$O:$O,0))),""),IFERROR(IF(INDEX(APガラス性能一覧!A:A,MATCH(ROW(B2360),APガラス性能一覧!$N:$N,0))="","",INDEX(APガラス性能一覧!A:A,MATCH(ROW(B2360),APガラス性能一覧!$N:$N,0))),"")))</f>
        <v/>
      </c>
      <c r="C2366" s="68" t="str">
        <f>IFERROR(VLOOKUP($B2366,APガラス性能一覧!$A$2:$M$6097,2,0),"")</f>
        <v/>
      </c>
      <c r="D2366" s="68" t="str">
        <f>IFERROR(VLOOKUP($B2366,APガラス性能一覧!$A$2:$M$6097,3,0),"")</f>
        <v/>
      </c>
      <c r="E2366" s="68" t="str">
        <f>IFERROR(VLOOKUP($B2366,APガラス性能一覧!$A$2:$M$6097,4,0),"")</f>
        <v/>
      </c>
      <c r="F2366" s="68" t="str">
        <f>IFERROR(VLOOKUP($B2366,APガラス性能一覧!$A$2:$M$6097,5,0),"")</f>
        <v/>
      </c>
      <c r="G2366" s="68" t="str">
        <f>IFERROR(VLOOKUP($B2366,APガラス性能一覧!$A$2:$M$6097,6,0),"")</f>
        <v/>
      </c>
      <c r="H2366" s="68" t="str">
        <f>IFERROR(VLOOKUP($B2366,APガラス性能一覧!$A$2:$M$6097,7,0),"")</f>
        <v/>
      </c>
      <c r="I2366" s="68" t="str">
        <f>IFERROR(VLOOKUP($B2366,APガラス性能一覧!$A$2:$M$6097,8,0),"")</f>
        <v/>
      </c>
      <c r="J2366" s="68" t="str">
        <f>IFERROR(VLOOKUP($B2366,APガラス性能一覧!$A$2:$M$6097,9,0),"")</f>
        <v/>
      </c>
      <c r="K2366" s="68" t="str">
        <f>IFERROR(VLOOKUP($B2366,APガラス性能一覧!$A$2:$M$6097,10,0),"")</f>
        <v/>
      </c>
      <c r="L2366" s="68" t="str">
        <f>IFERROR(VLOOKUP($B2366,APガラス性能一覧!$A$2:$M$6097,11,0),"")</f>
        <v/>
      </c>
      <c r="M2366" s="68" t="str">
        <f>IFERROR(VLOOKUP($B2366,APガラス性能一覧!$A$2:$M$6097,12,0),"")</f>
        <v/>
      </c>
      <c r="N2366" s="68" t="str">
        <f>IFERROR(VLOOKUP($B2366,APガラス性能一覧!$A$2:$M$6097,13,0),"")</f>
        <v/>
      </c>
    </row>
    <row r="2367" spans="2:14" x14ac:dyDescent="0.4">
      <c r="B2367" s="68" t="str">
        <f>IF($D$2="","",IF($E$2=0.65,IFERROR(IF(INDEX(APガラス性能一覧!A:A,MATCH(ROW(B2361),APガラス性能一覧!$O:$O,0))="","",INDEX(APガラス性能一覧!A:A,MATCH(ROW(B2361),APガラス性能一覧!$O:$O,0))),""),IFERROR(IF(INDEX(APガラス性能一覧!A:A,MATCH(ROW(B2361),APガラス性能一覧!$N:$N,0))="","",INDEX(APガラス性能一覧!A:A,MATCH(ROW(B2361),APガラス性能一覧!$N:$N,0))),"")))</f>
        <v/>
      </c>
      <c r="C2367" s="68" t="str">
        <f>IFERROR(VLOOKUP($B2367,APガラス性能一覧!$A$2:$M$6097,2,0),"")</f>
        <v/>
      </c>
      <c r="D2367" s="68" t="str">
        <f>IFERROR(VLOOKUP($B2367,APガラス性能一覧!$A$2:$M$6097,3,0),"")</f>
        <v/>
      </c>
      <c r="E2367" s="68" t="str">
        <f>IFERROR(VLOOKUP($B2367,APガラス性能一覧!$A$2:$M$6097,4,0),"")</f>
        <v/>
      </c>
      <c r="F2367" s="68" t="str">
        <f>IFERROR(VLOOKUP($B2367,APガラス性能一覧!$A$2:$M$6097,5,0),"")</f>
        <v/>
      </c>
      <c r="G2367" s="68" t="str">
        <f>IFERROR(VLOOKUP($B2367,APガラス性能一覧!$A$2:$M$6097,6,0),"")</f>
        <v/>
      </c>
      <c r="H2367" s="68" t="str">
        <f>IFERROR(VLOOKUP($B2367,APガラス性能一覧!$A$2:$M$6097,7,0),"")</f>
        <v/>
      </c>
      <c r="I2367" s="68" t="str">
        <f>IFERROR(VLOOKUP($B2367,APガラス性能一覧!$A$2:$M$6097,8,0),"")</f>
        <v/>
      </c>
      <c r="J2367" s="68" t="str">
        <f>IFERROR(VLOOKUP($B2367,APガラス性能一覧!$A$2:$M$6097,9,0),"")</f>
        <v/>
      </c>
      <c r="K2367" s="68" t="str">
        <f>IFERROR(VLOOKUP($B2367,APガラス性能一覧!$A$2:$M$6097,10,0),"")</f>
        <v/>
      </c>
      <c r="L2367" s="68" t="str">
        <f>IFERROR(VLOOKUP($B2367,APガラス性能一覧!$A$2:$M$6097,11,0),"")</f>
        <v/>
      </c>
      <c r="M2367" s="68" t="str">
        <f>IFERROR(VLOOKUP($B2367,APガラス性能一覧!$A$2:$M$6097,12,0),"")</f>
        <v/>
      </c>
      <c r="N2367" s="68" t="str">
        <f>IFERROR(VLOOKUP($B2367,APガラス性能一覧!$A$2:$M$6097,13,0),"")</f>
        <v/>
      </c>
    </row>
    <row r="2368" spans="2:14" x14ac:dyDescent="0.4">
      <c r="B2368" s="68" t="str">
        <f>IF($D$2="","",IF($E$2=0.65,IFERROR(IF(INDEX(APガラス性能一覧!A:A,MATCH(ROW(B2362),APガラス性能一覧!$O:$O,0))="","",INDEX(APガラス性能一覧!A:A,MATCH(ROW(B2362),APガラス性能一覧!$O:$O,0))),""),IFERROR(IF(INDEX(APガラス性能一覧!A:A,MATCH(ROW(B2362),APガラス性能一覧!$N:$N,0))="","",INDEX(APガラス性能一覧!A:A,MATCH(ROW(B2362),APガラス性能一覧!$N:$N,0))),"")))</f>
        <v/>
      </c>
      <c r="C2368" s="68" t="str">
        <f>IFERROR(VLOOKUP($B2368,APガラス性能一覧!$A$2:$M$6097,2,0),"")</f>
        <v/>
      </c>
      <c r="D2368" s="68" t="str">
        <f>IFERROR(VLOOKUP($B2368,APガラス性能一覧!$A$2:$M$6097,3,0),"")</f>
        <v/>
      </c>
      <c r="E2368" s="68" t="str">
        <f>IFERROR(VLOOKUP($B2368,APガラス性能一覧!$A$2:$M$6097,4,0),"")</f>
        <v/>
      </c>
      <c r="F2368" s="68" t="str">
        <f>IFERROR(VLOOKUP($B2368,APガラス性能一覧!$A$2:$M$6097,5,0),"")</f>
        <v/>
      </c>
      <c r="G2368" s="68" t="str">
        <f>IFERROR(VLOOKUP($B2368,APガラス性能一覧!$A$2:$M$6097,6,0),"")</f>
        <v/>
      </c>
      <c r="H2368" s="68" t="str">
        <f>IFERROR(VLOOKUP($B2368,APガラス性能一覧!$A$2:$M$6097,7,0),"")</f>
        <v/>
      </c>
      <c r="I2368" s="68" t="str">
        <f>IFERROR(VLOOKUP($B2368,APガラス性能一覧!$A$2:$M$6097,8,0),"")</f>
        <v/>
      </c>
      <c r="J2368" s="68" t="str">
        <f>IFERROR(VLOOKUP($B2368,APガラス性能一覧!$A$2:$M$6097,9,0),"")</f>
        <v/>
      </c>
      <c r="K2368" s="68" t="str">
        <f>IFERROR(VLOOKUP($B2368,APガラス性能一覧!$A$2:$M$6097,10,0),"")</f>
        <v/>
      </c>
      <c r="L2368" s="68" t="str">
        <f>IFERROR(VLOOKUP($B2368,APガラス性能一覧!$A$2:$M$6097,11,0),"")</f>
        <v/>
      </c>
      <c r="M2368" s="68" t="str">
        <f>IFERROR(VLOOKUP($B2368,APガラス性能一覧!$A$2:$M$6097,12,0),"")</f>
        <v/>
      </c>
      <c r="N2368" s="68" t="str">
        <f>IFERROR(VLOOKUP($B2368,APガラス性能一覧!$A$2:$M$6097,13,0),"")</f>
        <v/>
      </c>
    </row>
    <row r="2369" spans="2:14" x14ac:dyDescent="0.4">
      <c r="B2369" s="68" t="str">
        <f>IF($D$2="","",IF($E$2=0.65,IFERROR(IF(INDEX(APガラス性能一覧!A:A,MATCH(ROW(B2363),APガラス性能一覧!$O:$O,0))="","",INDEX(APガラス性能一覧!A:A,MATCH(ROW(B2363),APガラス性能一覧!$O:$O,0))),""),IFERROR(IF(INDEX(APガラス性能一覧!A:A,MATCH(ROW(B2363),APガラス性能一覧!$N:$N,0))="","",INDEX(APガラス性能一覧!A:A,MATCH(ROW(B2363),APガラス性能一覧!$N:$N,0))),"")))</f>
        <v/>
      </c>
      <c r="C2369" s="68" t="str">
        <f>IFERROR(VLOOKUP($B2369,APガラス性能一覧!$A$2:$M$6097,2,0),"")</f>
        <v/>
      </c>
      <c r="D2369" s="68" t="str">
        <f>IFERROR(VLOOKUP($B2369,APガラス性能一覧!$A$2:$M$6097,3,0),"")</f>
        <v/>
      </c>
      <c r="E2369" s="68" t="str">
        <f>IFERROR(VLOOKUP($B2369,APガラス性能一覧!$A$2:$M$6097,4,0),"")</f>
        <v/>
      </c>
      <c r="F2369" s="68" t="str">
        <f>IFERROR(VLOOKUP($B2369,APガラス性能一覧!$A$2:$M$6097,5,0),"")</f>
        <v/>
      </c>
      <c r="G2369" s="68" t="str">
        <f>IFERROR(VLOOKUP($B2369,APガラス性能一覧!$A$2:$M$6097,6,0),"")</f>
        <v/>
      </c>
      <c r="H2369" s="68" t="str">
        <f>IFERROR(VLOOKUP($B2369,APガラス性能一覧!$A$2:$M$6097,7,0),"")</f>
        <v/>
      </c>
      <c r="I2369" s="68" t="str">
        <f>IFERROR(VLOOKUP($B2369,APガラス性能一覧!$A$2:$M$6097,8,0),"")</f>
        <v/>
      </c>
      <c r="J2369" s="68" t="str">
        <f>IFERROR(VLOOKUP($B2369,APガラス性能一覧!$A$2:$M$6097,9,0),"")</f>
        <v/>
      </c>
      <c r="K2369" s="68" t="str">
        <f>IFERROR(VLOOKUP($B2369,APガラス性能一覧!$A$2:$M$6097,10,0),"")</f>
        <v/>
      </c>
      <c r="L2369" s="68" t="str">
        <f>IFERROR(VLOOKUP($B2369,APガラス性能一覧!$A$2:$M$6097,11,0),"")</f>
        <v/>
      </c>
      <c r="M2369" s="68" t="str">
        <f>IFERROR(VLOOKUP($B2369,APガラス性能一覧!$A$2:$M$6097,12,0),"")</f>
        <v/>
      </c>
      <c r="N2369" s="68" t="str">
        <f>IFERROR(VLOOKUP($B2369,APガラス性能一覧!$A$2:$M$6097,13,0),"")</f>
        <v/>
      </c>
    </row>
    <row r="2370" spans="2:14" x14ac:dyDescent="0.4">
      <c r="B2370" s="68" t="str">
        <f>IF($D$2="","",IF($E$2=0.65,IFERROR(IF(INDEX(APガラス性能一覧!A:A,MATCH(ROW(B2364),APガラス性能一覧!$O:$O,0))="","",INDEX(APガラス性能一覧!A:A,MATCH(ROW(B2364),APガラス性能一覧!$O:$O,0))),""),IFERROR(IF(INDEX(APガラス性能一覧!A:A,MATCH(ROW(B2364),APガラス性能一覧!$N:$N,0))="","",INDEX(APガラス性能一覧!A:A,MATCH(ROW(B2364),APガラス性能一覧!$N:$N,0))),"")))</f>
        <v/>
      </c>
      <c r="C2370" s="68" t="str">
        <f>IFERROR(VLOOKUP($B2370,APガラス性能一覧!$A$2:$M$6097,2,0),"")</f>
        <v/>
      </c>
      <c r="D2370" s="68" t="str">
        <f>IFERROR(VLOOKUP($B2370,APガラス性能一覧!$A$2:$M$6097,3,0),"")</f>
        <v/>
      </c>
      <c r="E2370" s="68" t="str">
        <f>IFERROR(VLOOKUP($B2370,APガラス性能一覧!$A$2:$M$6097,4,0),"")</f>
        <v/>
      </c>
      <c r="F2370" s="68" t="str">
        <f>IFERROR(VLOOKUP($B2370,APガラス性能一覧!$A$2:$M$6097,5,0),"")</f>
        <v/>
      </c>
      <c r="G2370" s="68" t="str">
        <f>IFERROR(VLOOKUP($B2370,APガラス性能一覧!$A$2:$M$6097,6,0),"")</f>
        <v/>
      </c>
      <c r="H2370" s="68" t="str">
        <f>IFERROR(VLOOKUP($B2370,APガラス性能一覧!$A$2:$M$6097,7,0),"")</f>
        <v/>
      </c>
      <c r="I2370" s="68" t="str">
        <f>IFERROR(VLOOKUP($B2370,APガラス性能一覧!$A$2:$M$6097,8,0),"")</f>
        <v/>
      </c>
      <c r="J2370" s="68" t="str">
        <f>IFERROR(VLOOKUP($B2370,APガラス性能一覧!$A$2:$M$6097,9,0),"")</f>
        <v/>
      </c>
      <c r="K2370" s="68" t="str">
        <f>IFERROR(VLOOKUP($B2370,APガラス性能一覧!$A$2:$M$6097,10,0),"")</f>
        <v/>
      </c>
      <c r="L2370" s="68" t="str">
        <f>IFERROR(VLOOKUP($B2370,APガラス性能一覧!$A$2:$M$6097,11,0),"")</f>
        <v/>
      </c>
      <c r="M2370" s="68" t="str">
        <f>IFERROR(VLOOKUP($B2370,APガラス性能一覧!$A$2:$M$6097,12,0),"")</f>
        <v/>
      </c>
      <c r="N2370" s="68" t="str">
        <f>IFERROR(VLOOKUP($B2370,APガラス性能一覧!$A$2:$M$6097,13,0),"")</f>
        <v/>
      </c>
    </row>
    <row r="2371" spans="2:14" x14ac:dyDescent="0.4">
      <c r="B2371" s="68" t="str">
        <f>IF($D$2="","",IF($E$2=0.65,IFERROR(IF(INDEX(APガラス性能一覧!A:A,MATCH(ROW(B2365),APガラス性能一覧!$O:$O,0))="","",INDEX(APガラス性能一覧!A:A,MATCH(ROW(B2365),APガラス性能一覧!$O:$O,0))),""),IFERROR(IF(INDEX(APガラス性能一覧!A:A,MATCH(ROW(B2365),APガラス性能一覧!$N:$N,0))="","",INDEX(APガラス性能一覧!A:A,MATCH(ROW(B2365),APガラス性能一覧!$N:$N,0))),"")))</f>
        <v/>
      </c>
      <c r="C2371" s="68" t="str">
        <f>IFERROR(VLOOKUP($B2371,APガラス性能一覧!$A$2:$M$6097,2,0),"")</f>
        <v/>
      </c>
      <c r="D2371" s="68" t="str">
        <f>IFERROR(VLOOKUP($B2371,APガラス性能一覧!$A$2:$M$6097,3,0),"")</f>
        <v/>
      </c>
      <c r="E2371" s="68" t="str">
        <f>IFERROR(VLOOKUP($B2371,APガラス性能一覧!$A$2:$M$6097,4,0),"")</f>
        <v/>
      </c>
      <c r="F2371" s="68" t="str">
        <f>IFERROR(VLOOKUP($B2371,APガラス性能一覧!$A$2:$M$6097,5,0),"")</f>
        <v/>
      </c>
      <c r="G2371" s="68" t="str">
        <f>IFERROR(VLOOKUP($B2371,APガラス性能一覧!$A$2:$M$6097,6,0),"")</f>
        <v/>
      </c>
      <c r="H2371" s="68" t="str">
        <f>IFERROR(VLOOKUP($B2371,APガラス性能一覧!$A$2:$M$6097,7,0),"")</f>
        <v/>
      </c>
      <c r="I2371" s="68" t="str">
        <f>IFERROR(VLOOKUP($B2371,APガラス性能一覧!$A$2:$M$6097,8,0),"")</f>
        <v/>
      </c>
      <c r="J2371" s="68" t="str">
        <f>IFERROR(VLOOKUP($B2371,APガラス性能一覧!$A$2:$M$6097,9,0),"")</f>
        <v/>
      </c>
      <c r="K2371" s="68" t="str">
        <f>IFERROR(VLOOKUP($B2371,APガラス性能一覧!$A$2:$M$6097,10,0),"")</f>
        <v/>
      </c>
      <c r="L2371" s="68" t="str">
        <f>IFERROR(VLOOKUP($B2371,APガラス性能一覧!$A$2:$M$6097,11,0),"")</f>
        <v/>
      </c>
      <c r="M2371" s="68" t="str">
        <f>IFERROR(VLOOKUP($B2371,APガラス性能一覧!$A$2:$M$6097,12,0),"")</f>
        <v/>
      </c>
      <c r="N2371" s="68" t="str">
        <f>IFERROR(VLOOKUP($B2371,APガラス性能一覧!$A$2:$M$6097,13,0),"")</f>
        <v/>
      </c>
    </row>
    <row r="2372" spans="2:14" x14ac:dyDescent="0.4">
      <c r="B2372" s="68" t="str">
        <f>IF($D$2="","",IF($E$2=0.65,IFERROR(IF(INDEX(APガラス性能一覧!A:A,MATCH(ROW(B2366),APガラス性能一覧!$O:$O,0))="","",INDEX(APガラス性能一覧!A:A,MATCH(ROW(B2366),APガラス性能一覧!$O:$O,0))),""),IFERROR(IF(INDEX(APガラス性能一覧!A:A,MATCH(ROW(B2366),APガラス性能一覧!$N:$N,0))="","",INDEX(APガラス性能一覧!A:A,MATCH(ROW(B2366),APガラス性能一覧!$N:$N,0))),"")))</f>
        <v/>
      </c>
      <c r="C2372" s="68" t="str">
        <f>IFERROR(VLOOKUP($B2372,APガラス性能一覧!$A$2:$M$6097,2,0),"")</f>
        <v/>
      </c>
      <c r="D2372" s="68" t="str">
        <f>IFERROR(VLOOKUP($B2372,APガラス性能一覧!$A$2:$M$6097,3,0),"")</f>
        <v/>
      </c>
      <c r="E2372" s="68" t="str">
        <f>IFERROR(VLOOKUP($B2372,APガラス性能一覧!$A$2:$M$6097,4,0),"")</f>
        <v/>
      </c>
      <c r="F2372" s="68" t="str">
        <f>IFERROR(VLOOKUP($B2372,APガラス性能一覧!$A$2:$M$6097,5,0),"")</f>
        <v/>
      </c>
      <c r="G2372" s="68" t="str">
        <f>IFERROR(VLOOKUP($B2372,APガラス性能一覧!$A$2:$M$6097,6,0),"")</f>
        <v/>
      </c>
      <c r="H2372" s="68" t="str">
        <f>IFERROR(VLOOKUP($B2372,APガラス性能一覧!$A$2:$M$6097,7,0),"")</f>
        <v/>
      </c>
      <c r="I2372" s="68" t="str">
        <f>IFERROR(VLOOKUP($B2372,APガラス性能一覧!$A$2:$M$6097,8,0),"")</f>
        <v/>
      </c>
      <c r="J2372" s="68" t="str">
        <f>IFERROR(VLOOKUP($B2372,APガラス性能一覧!$A$2:$M$6097,9,0),"")</f>
        <v/>
      </c>
      <c r="K2372" s="68" t="str">
        <f>IFERROR(VLOOKUP($B2372,APガラス性能一覧!$A$2:$M$6097,10,0),"")</f>
        <v/>
      </c>
      <c r="L2372" s="68" t="str">
        <f>IFERROR(VLOOKUP($B2372,APガラス性能一覧!$A$2:$M$6097,11,0),"")</f>
        <v/>
      </c>
      <c r="M2372" s="68" t="str">
        <f>IFERROR(VLOOKUP($B2372,APガラス性能一覧!$A$2:$M$6097,12,0),"")</f>
        <v/>
      </c>
      <c r="N2372" s="68" t="str">
        <f>IFERROR(VLOOKUP($B2372,APガラス性能一覧!$A$2:$M$6097,13,0),"")</f>
        <v/>
      </c>
    </row>
    <row r="2373" spans="2:14" x14ac:dyDescent="0.4">
      <c r="B2373" s="68" t="str">
        <f>IF($D$2="","",IF($E$2=0.65,IFERROR(IF(INDEX(APガラス性能一覧!A:A,MATCH(ROW(B2367),APガラス性能一覧!$O:$O,0))="","",INDEX(APガラス性能一覧!A:A,MATCH(ROW(B2367),APガラス性能一覧!$O:$O,0))),""),IFERROR(IF(INDEX(APガラス性能一覧!A:A,MATCH(ROW(B2367),APガラス性能一覧!$N:$N,0))="","",INDEX(APガラス性能一覧!A:A,MATCH(ROW(B2367),APガラス性能一覧!$N:$N,0))),"")))</f>
        <v/>
      </c>
      <c r="C2373" s="68" t="str">
        <f>IFERROR(VLOOKUP($B2373,APガラス性能一覧!$A$2:$M$6097,2,0),"")</f>
        <v/>
      </c>
      <c r="D2373" s="68" t="str">
        <f>IFERROR(VLOOKUP($B2373,APガラス性能一覧!$A$2:$M$6097,3,0),"")</f>
        <v/>
      </c>
      <c r="E2373" s="68" t="str">
        <f>IFERROR(VLOOKUP($B2373,APガラス性能一覧!$A$2:$M$6097,4,0),"")</f>
        <v/>
      </c>
      <c r="F2373" s="68" t="str">
        <f>IFERROR(VLOOKUP($B2373,APガラス性能一覧!$A$2:$M$6097,5,0),"")</f>
        <v/>
      </c>
      <c r="G2373" s="68" t="str">
        <f>IFERROR(VLOOKUP($B2373,APガラス性能一覧!$A$2:$M$6097,6,0),"")</f>
        <v/>
      </c>
      <c r="H2373" s="68" t="str">
        <f>IFERROR(VLOOKUP($B2373,APガラス性能一覧!$A$2:$M$6097,7,0),"")</f>
        <v/>
      </c>
      <c r="I2373" s="68" t="str">
        <f>IFERROR(VLOOKUP($B2373,APガラス性能一覧!$A$2:$M$6097,8,0),"")</f>
        <v/>
      </c>
      <c r="J2373" s="68" t="str">
        <f>IFERROR(VLOOKUP($B2373,APガラス性能一覧!$A$2:$M$6097,9,0),"")</f>
        <v/>
      </c>
      <c r="K2373" s="68" t="str">
        <f>IFERROR(VLOOKUP($B2373,APガラス性能一覧!$A$2:$M$6097,10,0),"")</f>
        <v/>
      </c>
      <c r="L2373" s="68" t="str">
        <f>IFERROR(VLOOKUP($B2373,APガラス性能一覧!$A$2:$M$6097,11,0),"")</f>
        <v/>
      </c>
      <c r="M2373" s="68" t="str">
        <f>IFERROR(VLOOKUP($B2373,APガラス性能一覧!$A$2:$M$6097,12,0),"")</f>
        <v/>
      </c>
      <c r="N2373" s="68" t="str">
        <f>IFERROR(VLOOKUP($B2373,APガラス性能一覧!$A$2:$M$6097,13,0),"")</f>
        <v/>
      </c>
    </row>
    <row r="2374" spans="2:14" x14ac:dyDescent="0.4">
      <c r="B2374" s="68" t="str">
        <f>IF($D$2="","",IF($E$2=0.65,IFERROR(IF(INDEX(APガラス性能一覧!A:A,MATCH(ROW(B2368),APガラス性能一覧!$O:$O,0))="","",INDEX(APガラス性能一覧!A:A,MATCH(ROW(B2368),APガラス性能一覧!$O:$O,0))),""),IFERROR(IF(INDEX(APガラス性能一覧!A:A,MATCH(ROW(B2368),APガラス性能一覧!$N:$N,0))="","",INDEX(APガラス性能一覧!A:A,MATCH(ROW(B2368),APガラス性能一覧!$N:$N,0))),"")))</f>
        <v/>
      </c>
      <c r="C2374" s="68" t="str">
        <f>IFERROR(VLOOKUP($B2374,APガラス性能一覧!$A$2:$M$6097,2,0),"")</f>
        <v/>
      </c>
      <c r="D2374" s="68" t="str">
        <f>IFERROR(VLOOKUP($B2374,APガラス性能一覧!$A$2:$M$6097,3,0),"")</f>
        <v/>
      </c>
      <c r="E2374" s="68" t="str">
        <f>IFERROR(VLOOKUP($B2374,APガラス性能一覧!$A$2:$M$6097,4,0),"")</f>
        <v/>
      </c>
      <c r="F2374" s="68" t="str">
        <f>IFERROR(VLOOKUP($B2374,APガラス性能一覧!$A$2:$M$6097,5,0),"")</f>
        <v/>
      </c>
      <c r="G2374" s="68" t="str">
        <f>IFERROR(VLOOKUP($B2374,APガラス性能一覧!$A$2:$M$6097,6,0),"")</f>
        <v/>
      </c>
      <c r="H2374" s="68" t="str">
        <f>IFERROR(VLOOKUP($B2374,APガラス性能一覧!$A$2:$M$6097,7,0),"")</f>
        <v/>
      </c>
      <c r="I2374" s="68" t="str">
        <f>IFERROR(VLOOKUP($B2374,APガラス性能一覧!$A$2:$M$6097,8,0),"")</f>
        <v/>
      </c>
      <c r="J2374" s="68" t="str">
        <f>IFERROR(VLOOKUP($B2374,APガラス性能一覧!$A$2:$M$6097,9,0),"")</f>
        <v/>
      </c>
      <c r="K2374" s="68" t="str">
        <f>IFERROR(VLOOKUP($B2374,APガラス性能一覧!$A$2:$M$6097,10,0),"")</f>
        <v/>
      </c>
      <c r="L2374" s="68" t="str">
        <f>IFERROR(VLOOKUP($B2374,APガラス性能一覧!$A$2:$M$6097,11,0),"")</f>
        <v/>
      </c>
      <c r="M2374" s="68" t="str">
        <f>IFERROR(VLOOKUP($B2374,APガラス性能一覧!$A$2:$M$6097,12,0),"")</f>
        <v/>
      </c>
      <c r="N2374" s="68" t="str">
        <f>IFERROR(VLOOKUP($B2374,APガラス性能一覧!$A$2:$M$6097,13,0),"")</f>
        <v/>
      </c>
    </row>
    <row r="2375" spans="2:14" x14ac:dyDescent="0.4">
      <c r="B2375" s="68" t="str">
        <f>IF($D$2="","",IF($E$2=0.65,IFERROR(IF(INDEX(APガラス性能一覧!A:A,MATCH(ROW(B2369),APガラス性能一覧!$O:$O,0))="","",INDEX(APガラス性能一覧!A:A,MATCH(ROW(B2369),APガラス性能一覧!$O:$O,0))),""),IFERROR(IF(INDEX(APガラス性能一覧!A:A,MATCH(ROW(B2369),APガラス性能一覧!$N:$N,0))="","",INDEX(APガラス性能一覧!A:A,MATCH(ROW(B2369),APガラス性能一覧!$N:$N,0))),"")))</f>
        <v/>
      </c>
      <c r="C2375" s="68" t="str">
        <f>IFERROR(VLOOKUP($B2375,APガラス性能一覧!$A$2:$M$6097,2,0),"")</f>
        <v/>
      </c>
      <c r="D2375" s="68" t="str">
        <f>IFERROR(VLOOKUP($B2375,APガラス性能一覧!$A$2:$M$6097,3,0),"")</f>
        <v/>
      </c>
      <c r="E2375" s="68" t="str">
        <f>IFERROR(VLOOKUP($B2375,APガラス性能一覧!$A$2:$M$6097,4,0),"")</f>
        <v/>
      </c>
      <c r="F2375" s="68" t="str">
        <f>IFERROR(VLOOKUP($B2375,APガラス性能一覧!$A$2:$M$6097,5,0),"")</f>
        <v/>
      </c>
      <c r="G2375" s="68" t="str">
        <f>IFERROR(VLOOKUP($B2375,APガラス性能一覧!$A$2:$M$6097,6,0),"")</f>
        <v/>
      </c>
      <c r="H2375" s="68" t="str">
        <f>IFERROR(VLOOKUP($B2375,APガラス性能一覧!$A$2:$M$6097,7,0),"")</f>
        <v/>
      </c>
      <c r="I2375" s="68" t="str">
        <f>IFERROR(VLOOKUP($B2375,APガラス性能一覧!$A$2:$M$6097,8,0),"")</f>
        <v/>
      </c>
      <c r="J2375" s="68" t="str">
        <f>IFERROR(VLOOKUP($B2375,APガラス性能一覧!$A$2:$M$6097,9,0),"")</f>
        <v/>
      </c>
      <c r="K2375" s="68" t="str">
        <f>IFERROR(VLOOKUP($B2375,APガラス性能一覧!$A$2:$M$6097,10,0),"")</f>
        <v/>
      </c>
      <c r="L2375" s="68" t="str">
        <f>IFERROR(VLOOKUP($B2375,APガラス性能一覧!$A$2:$M$6097,11,0),"")</f>
        <v/>
      </c>
      <c r="M2375" s="68" t="str">
        <f>IFERROR(VLOOKUP($B2375,APガラス性能一覧!$A$2:$M$6097,12,0),"")</f>
        <v/>
      </c>
      <c r="N2375" s="68" t="str">
        <f>IFERROR(VLOOKUP($B2375,APガラス性能一覧!$A$2:$M$6097,13,0),"")</f>
        <v/>
      </c>
    </row>
    <row r="2376" spans="2:14" x14ac:dyDescent="0.4">
      <c r="B2376" s="68" t="str">
        <f>IF($D$2="","",IF($E$2=0.65,IFERROR(IF(INDEX(APガラス性能一覧!A:A,MATCH(ROW(B2370),APガラス性能一覧!$O:$O,0))="","",INDEX(APガラス性能一覧!A:A,MATCH(ROW(B2370),APガラス性能一覧!$O:$O,0))),""),IFERROR(IF(INDEX(APガラス性能一覧!A:A,MATCH(ROW(B2370),APガラス性能一覧!$N:$N,0))="","",INDEX(APガラス性能一覧!A:A,MATCH(ROW(B2370),APガラス性能一覧!$N:$N,0))),"")))</f>
        <v/>
      </c>
      <c r="C2376" s="68" t="str">
        <f>IFERROR(VLOOKUP($B2376,APガラス性能一覧!$A$2:$M$6097,2,0),"")</f>
        <v/>
      </c>
      <c r="D2376" s="68" t="str">
        <f>IFERROR(VLOOKUP($B2376,APガラス性能一覧!$A$2:$M$6097,3,0),"")</f>
        <v/>
      </c>
      <c r="E2376" s="68" t="str">
        <f>IFERROR(VLOOKUP($B2376,APガラス性能一覧!$A$2:$M$6097,4,0),"")</f>
        <v/>
      </c>
      <c r="F2376" s="68" t="str">
        <f>IFERROR(VLOOKUP($B2376,APガラス性能一覧!$A$2:$M$6097,5,0),"")</f>
        <v/>
      </c>
      <c r="G2376" s="68" t="str">
        <f>IFERROR(VLOOKUP($B2376,APガラス性能一覧!$A$2:$M$6097,6,0),"")</f>
        <v/>
      </c>
      <c r="H2376" s="68" t="str">
        <f>IFERROR(VLOOKUP($B2376,APガラス性能一覧!$A$2:$M$6097,7,0),"")</f>
        <v/>
      </c>
      <c r="I2376" s="68" t="str">
        <f>IFERROR(VLOOKUP($B2376,APガラス性能一覧!$A$2:$M$6097,8,0),"")</f>
        <v/>
      </c>
      <c r="J2376" s="68" t="str">
        <f>IFERROR(VLOOKUP($B2376,APガラス性能一覧!$A$2:$M$6097,9,0),"")</f>
        <v/>
      </c>
      <c r="K2376" s="68" t="str">
        <f>IFERROR(VLOOKUP($B2376,APガラス性能一覧!$A$2:$M$6097,10,0),"")</f>
        <v/>
      </c>
      <c r="L2376" s="68" t="str">
        <f>IFERROR(VLOOKUP($B2376,APガラス性能一覧!$A$2:$M$6097,11,0),"")</f>
        <v/>
      </c>
      <c r="M2376" s="68" t="str">
        <f>IFERROR(VLOOKUP($B2376,APガラス性能一覧!$A$2:$M$6097,12,0),"")</f>
        <v/>
      </c>
      <c r="N2376" s="68" t="str">
        <f>IFERROR(VLOOKUP($B2376,APガラス性能一覧!$A$2:$M$6097,13,0),"")</f>
        <v/>
      </c>
    </row>
    <row r="2377" spans="2:14" x14ac:dyDescent="0.4">
      <c r="B2377" s="68" t="str">
        <f>IF($D$2="","",IF($E$2=0.65,IFERROR(IF(INDEX(APガラス性能一覧!A:A,MATCH(ROW(B2371),APガラス性能一覧!$O:$O,0))="","",INDEX(APガラス性能一覧!A:A,MATCH(ROW(B2371),APガラス性能一覧!$O:$O,0))),""),IFERROR(IF(INDEX(APガラス性能一覧!A:A,MATCH(ROW(B2371),APガラス性能一覧!$N:$N,0))="","",INDEX(APガラス性能一覧!A:A,MATCH(ROW(B2371),APガラス性能一覧!$N:$N,0))),"")))</f>
        <v/>
      </c>
      <c r="C2377" s="68" t="str">
        <f>IFERROR(VLOOKUP($B2377,APガラス性能一覧!$A$2:$M$6097,2,0),"")</f>
        <v/>
      </c>
      <c r="D2377" s="68" t="str">
        <f>IFERROR(VLOOKUP($B2377,APガラス性能一覧!$A$2:$M$6097,3,0),"")</f>
        <v/>
      </c>
      <c r="E2377" s="68" t="str">
        <f>IFERROR(VLOOKUP($B2377,APガラス性能一覧!$A$2:$M$6097,4,0),"")</f>
        <v/>
      </c>
      <c r="F2377" s="68" t="str">
        <f>IFERROR(VLOOKUP($B2377,APガラス性能一覧!$A$2:$M$6097,5,0),"")</f>
        <v/>
      </c>
      <c r="G2377" s="68" t="str">
        <f>IFERROR(VLOOKUP($B2377,APガラス性能一覧!$A$2:$M$6097,6,0),"")</f>
        <v/>
      </c>
      <c r="H2377" s="68" t="str">
        <f>IFERROR(VLOOKUP($B2377,APガラス性能一覧!$A$2:$M$6097,7,0),"")</f>
        <v/>
      </c>
      <c r="I2377" s="68" t="str">
        <f>IFERROR(VLOOKUP($B2377,APガラス性能一覧!$A$2:$M$6097,8,0),"")</f>
        <v/>
      </c>
      <c r="J2377" s="68" t="str">
        <f>IFERROR(VLOOKUP($B2377,APガラス性能一覧!$A$2:$M$6097,9,0),"")</f>
        <v/>
      </c>
      <c r="K2377" s="68" t="str">
        <f>IFERROR(VLOOKUP($B2377,APガラス性能一覧!$A$2:$M$6097,10,0),"")</f>
        <v/>
      </c>
      <c r="L2377" s="68" t="str">
        <f>IFERROR(VLOOKUP($B2377,APガラス性能一覧!$A$2:$M$6097,11,0),"")</f>
        <v/>
      </c>
      <c r="M2377" s="68" t="str">
        <f>IFERROR(VLOOKUP($B2377,APガラス性能一覧!$A$2:$M$6097,12,0),"")</f>
        <v/>
      </c>
      <c r="N2377" s="68" t="str">
        <f>IFERROR(VLOOKUP($B2377,APガラス性能一覧!$A$2:$M$6097,13,0),"")</f>
        <v/>
      </c>
    </row>
    <row r="2378" spans="2:14" x14ac:dyDescent="0.4">
      <c r="B2378" s="68" t="str">
        <f>IF($D$2="","",IF($E$2=0.65,IFERROR(IF(INDEX(APガラス性能一覧!A:A,MATCH(ROW(B2372),APガラス性能一覧!$O:$O,0))="","",INDEX(APガラス性能一覧!A:A,MATCH(ROW(B2372),APガラス性能一覧!$O:$O,0))),""),IFERROR(IF(INDEX(APガラス性能一覧!A:A,MATCH(ROW(B2372),APガラス性能一覧!$N:$N,0))="","",INDEX(APガラス性能一覧!A:A,MATCH(ROW(B2372),APガラス性能一覧!$N:$N,0))),"")))</f>
        <v/>
      </c>
      <c r="C2378" s="68" t="str">
        <f>IFERROR(VLOOKUP($B2378,APガラス性能一覧!$A$2:$M$6097,2,0),"")</f>
        <v/>
      </c>
      <c r="D2378" s="68" t="str">
        <f>IFERROR(VLOOKUP($B2378,APガラス性能一覧!$A$2:$M$6097,3,0),"")</f>
        <v/>
      </c>
      <c r="E2378" s="68" t="str">
        <f>IFERROR(VLOOKUP($B2378,APガラス性能一覧!$A$2:$M$6097,4,0),"")</f>
        <v/>
      </c>
      <c r="F2378" s="68" t="str">
        <f>IFERROR(VLOOKUP($B2378,APガラス性能一覧!$A$2:$M$6097,5,0),"")</f>
        <v/>
      </c>
      <c r="G2378" s="68" t="str">
        <f>IFERROR(VLOOKUP($B2378,APガラス性能一覧!$A$2:$M$6097,6,0),"")</f>
        <v/>
      </c>
      <c r="H2378" s="68" t="str">
        <f>IFERROR(VLOOKUP($B2378,APガラス性能一覧!$A$2:$M$6097,7,0),"")</f>
        <v/>
      </c>
      <c r="I2378" s="68" t="str">
        <f>IFERROR(VLOOKUP($B2378,APガラス性能一覧!$A$2:$M$6097,8,0),"")</f>
        <v/>
      </c>
      <c r="J2378" s="68" t="str">
        <f>IFERROR(VLOOKUP($B2378,APガラス性能一覧!$A$2:$M$6097,9,0),"")</f>
        <v/>
      </c>
      <c r="K2378" s="68" t="str">
        <f>IFERROR(VLOOKUP($B2378,APガラス性能一覧!$A$2:$M$6097,10,0),"")</f>
        <v/>
      </c>
      <c r="L2378" s="68" t="str">
        <f>IFERROR(VLOOKUP($B2378,APガラス性能一覧!$A$2:$M$6097,11,0),"")</f>
        <v/>
      </c>
      <c r="M2378" s="68" t="str">
        <f>IFERROR(VLOOKUP($B2378,APガラス性能一覧!$A$2:$M$6097,12,0),"")</f>
        <v/>
      </c>
      <c r="N2378" s="68" t="str">
        <f>IFERROR(VLOOKUP($B2378,APガラス性能一覧!$A$2:$M$6097,13,0),"")</f>
        <v/>
      </c>
    </row>
    <row r="2379" spans="2:14" x14ac:dyDescent="0.4">
      <c r="B2379" s="68" t="str">
        <f>IF($D$2="","",IF($E$2=0.65,IFERROR(IF(INDEX(APガラス性能一覧!A:A,MATCH(ROW(B2373),APガラス性能一覧!$O:$O,0))="","",INDEX(APガラス性能一覧!A:A,MATCH(ROW(B2373),APガラス性能一覧!$O:$O,0))),""),IFERROR(IF(INDEX(APガラス性能一覧!A:A,MATCH(ROW(B2373),APガラス性能一覧!$N:$N,0))="","",INDEX(APガラス性能一覧!A:A,MATCH(ROW(B2373),APガラス性能一覧!$N:$N,0))),"")))</f>
        <v/>
      </c>
      <c r="C2379" s="68" t="str">
        <f>IFERROR(VLOOKUP($B2379,APガラス性能一覧!$A$2:$M$6097,2,0),"")</f>
        <v/>
      </c>
      <c r="D2379" s="68" t="str">
        <f>IFERROR(VLOOKUP($B2379,APガラス性能一覧!$A$2:$M$6097,3,0),"")</f>
        <v/>
      </c>
      <c r="E2379" s="68" t="str">
        <f>IFERROR(VLOOKUP($B2379,APガラス性能一覧!$A$2:$M$6097,4,0),"")</f>
        <v/>
      </c>
      <c r="F2379" s="68" t="str">
        <f>IFERROR(VLOOKUP($B2379,APガラス性能一覧!$A$2:$M$6097,5,0),"")</f>
        <v/>
      </c>
      <c r="G2379" s="68" t="str">
        <f>IFERROR(VLOOKUP($B2379,APガラス性能一覧!$A$2:$M$6097,6,0),"")</f>
        <v/>
      </c>
      <c r="H2379" s="68" t="str">
        <f>IFERROR(VLOOKUP($B2379,APガラス性能一覧!$A$2:$M$6097,7,0),"")</f>
        <v/>
      </c>
      <c r="I2379" s="68" t="str">
        <f>IFERROR(VLOOKUP($B2379,APガラス性能一覧!$A$2:$M$6097,8,0),"")</f>
        <v/>
      </c>
      <c r="J2379" s="68" t="str">
        <f>IFERROR(VLOOKUP($B2379,APガラス性能一覧!$A$2:$M$6097,9,0),"")</f>
        <v/>
      </c>
      <c r="K2379" s="68" t="str">
        <f>IFERROR(VLOOKUP($B2379,APガラス性能一覧!$A$2:$M$6097,10,0),"")</f>
        <v/>
      </c>
      <c r="L2379" s="68" t="str">
        <f>IFERROR(VLOOKUP($B2379,APガラス性能一覧!$A$2:$M$6097,11,0),"")</f>
        <v/>
      </c>
      <c r="M2379" s="68" t="str">
        <f>IFERROR(VLOOKUP($B2379,APガラス性能一覧!$A$2:$M$6097,12,0),"")</f>
        <v/>
      </c>
      <c r="N2379" s="68" t="str">
        <f>IFERROR(VLOOKUP($B2379,APガラス性能一覧!$A$2:$M$6097,13,0),"")</f>
        <v/>
      </c>
    </row>
    <row r="2380" spans="2:14" x14ac:dyDescent="0.4">
      <c r="B2380" s="68" t="str">
        <f>IF($D$2="","",IF($E$2=0.65,IFERROR(IF(INDEX(APガラス性能一覧!A:A,MATCH(ROW(B2374),APガラス性能一覧!$O:$O,0))="","",INDEX(APガラス性能一覧!A:A,MATCH(ROW(B2374),APガラス性能一覧!$O:$O,0))),""),IFERROR(IF(INDEX(APガラス性能一覧!A:A,MATCH(ROW(B2374),APガラス性能一覧!$N:$N,0))="","",INDEX(APガラス性能一覧!A:A,MATCH(ROW(B2374),APガラス性能一覧!$N:$N,0))),"")))</f>
        <v/>
      </c>
      <c r="C2380" s="68" t="str">
        <f>IFERROR(VLOOKUP($B2380,APガラス性能一覧!$A$2:$M$6097,2,0),"")</f>
        <v/>
      </c>
      <c r="D2380" s="68" t="str">
        <f>IFERROR(VLOOKUP($B2380,APガラス性能一覧!$A$2:$M$6097,3,0),"")</f>
        <v/>
      </c>
      <c r="E2380" s="68" t="str">
        <f>IFERROR(VLOOKUP($B2380,APガラス性能一覧!$A$2:$M$6097,4,0),"")</f>
        <v/>
      </c>
      <c r="F2380" s="68" t="str">
        <f>IFERROR(VLOOKUP($B2380,APガラス性能一覧!$A$2:$M$6097,5,0),"")</f>
        <v/>
      </c>
      <c r="G2380" s="68" t="str">
        <f>IFERROR(VLOOKUP($B2380,APガラス性能一覧!$A$2:$M$6097,6,0),"")</f>
        <v/>
      </c>
      <c r="H2380" s="68" t="str">
        <f>IFERROR(VLOOKUP($B2380,APガラス性能一覧!$A$2:$M$6097,7,0),"")</f>
        <v/>
      </c>
      <c r="I2380" s="68" t="str">
        <f>IFERROR(VLOOKUP($B2380,APガラス性能一覧!$A$2:$M$6097,8,0),"")</f>
        <v/>
      </c>
      <c r="J2380" s="68" t="str">
        <f>IFERROR(VLOOKUP($B2380,APガラス性能一覧!$A$2:$M$6097,9,0),"")</f>
        <v/>
      </c>
      <c r="K2380" s="68" t="str">
        <f>IFERROR(VLOOKUP($B2380,APガラス性能一覧!$A$2:$M$6097,10,0),"")</f>
        <v/>
      </c>
      <c r="L2380" s="68" t="str">
        <f>IFERROR(VLOOKUP($B2380,APガラス性能一覧!$A$2:$M$6097,11,0),"")</f>
        <v/>
      </c>
      <c r="M2380" s="68" t="str">
        <f>IFERROR(VLOOKUP($B2380,APガラス性能一覧!$A$2:$M$6097,12,0),"")</f>
        <v/>
      </c>
      <c r="N2380" s="68" t="str">
        <f>IFERROR(VLOOKUP($B2380,APガラス性能一覧!$A$2:$M$6097,13,0),"")</f>
        <v/>
      </c>
    </row>
    <row r="2381" spans="2:14" x14ac:dyDescent="0.4">
      <c r="B2381" s="68" t="str">
        <f>IF($D$2="","",IF($E$2=0.65,IFERROR(IF(INDEX(APガラス性能一覧!A:A,MATCH(ROW(B2375),APガラス性能一覧!$O:$O,0))="","",INDEX(APガラス性能一覧!A:A,MATCH(ROW(B2375),APガラス性能一覧!$O:$O,0))),""),IFERROR(IF(INDEX(APガラス性能一覧!A:A,MATCH(ROW(B2375),APガラス性能一覧!$N:$N,0))="","",INDEX(APガラス性能一覧!A:A,MATCH(ROW(B2375),APガラス性能一覧!$N:$N,0))),"")))</f>
        <v/>
      </c>
      <c r="C2381" s="68" t="str">
        <f>IFERROR(VLOOKUP($B2381,APガラス性能一覧!$A$2:$M$6097,2,0),"")</f>
        <v/>
      </c>
      <c r="D2381" s="68" t="str">
        <f>IFERROR(VLOOKUP($B2381,APガラス性能一覧!$A$2:$M$6097,3,0),"")</f>
        <v/>
      </c>
      <c r="E2381" s="68" t="str">
        <f>IFERROR(VLOOKUP($B2381,APガラス性能一覧!$A$2:$M$6097,4,0),"")</f>
        <v/>
      </c>
      <c r="F2381" s="68" t="str">
        <f>IFERROR(VLOOKUP($B2381,APガラス性能一覧!$A$2:$M$6097,5,0),"")</f>
        <v/>
      </c>
      <c r="G2381" s="68" t="str">
        <f>IFERROR(VLOOKUP($B2381,APガラス性能一覧!$A$2:$M$6097,6,0),"")</f>
        <v/>
      </c>
      <c r="H2381" s="68" t="str">
        <f>IFERROR(VLOOKUP($B2381,APガラス性能一覧!$A$2:$M$6097,7,0),"")</f>
        <v/>
      </c>
      <c r="I2381" s="68" t="str">
        <f>IFERROR(VLOOKUP($B2381,APガラス性能一覧!$A$2:$M$6097,8,0),"")</f>
        <v/>
      </c>
      <c r="J2381" s="68" t="str">
        <f>IFERROR(VLOOKUP($B2381,APガラス性能一覧!$A$2:$M$6097,9,0),"")</f>
        <v/>
      </c>
      <c r="K2381" s="68" t="str">
        <f>IFERROR(VLOOKUP($B2381,APガラス性能一覧!$A$2:$M$6097,10,0),"")</f>
        <v/>
      </c>
      <c r="L2381" s="68" t="str">
        <f>IFERROR(VLOOKUP($B2381,APガラス性能一覧!$A$2:$M$6097,11,0),"")</f>
        <v/>
      </c>
      <c r="M2381" s="68" t="str">
        <f>IFERROR(VLOOKUP($B2381,APガラス性能一覧!$A$2:$M$6097,12,0),"")</f>
        <v/>
      </c>
      <c r="N2381" s="68" t="str">
        <f>IFERROR(VLOOKUP($B2381,APガラス性能一覧!$A$2:$M$6097,13,0),"")</f>
        <v/>
      </c>
    </row>
    <row r="2382" spans="2:14" x14ac:dyDescent="0.4">
      <c r="B2382" s="68" t="str">
        <f>IF($D$2="","",IF($E$2=0.65,IFERROR(IF(INDEX(APガラス性能一覧!A:A,MATCH(ROW(B2376),APガラス性能一覧!$O:$O,0))="","",INDEX(APガラス性能一覧!A:A,MATCH(ROW(B2376),APガラス性能一覧!$O:$O,0))),""),IFERROR(IF(INDEX(APガラス性能一覧!A:A,MATCH(ROW(B2376),APガラス性能一覧!$N:$N,0))="","",INDEX(APガラス性能一覧!A:A,MATCH(ROW(B2376),APガラス性能一覧!$N:$N,0))),"")))</f>
        <v/>
      </c>
      <c r="C2382" s="68" t="str">
        <f>IFERROR(VLOOKUP($B2382,APガラス性能一覧!$A$2:$M$6097,2,0),"")</f>
        <v/>
      </c>
      <c r="D2382" s="68" t="str">
        <f>IFERROR(VLOOKUP($B2382,APガラス性能一覧!$A$2:$M$6097,3,0),"")</f>
        <v/>
      </c>
      <c r="E2382" s="68" t="str">
        <f>IFERROR(VLOOKUP($B2382,APガラス性能一覧!$A$2:$M$6097,4,0),"")</f>
        <v/>
      </c>
      <c r="F2382" s="68" t="str">
        <f>IFERROR(VLOOKUP($B2382,APガラス性能一覧!$A$2:$M$6097,5,0),"")</f>
        <v/>
      </c>
      <c r="G2382" s="68" t="str">
        <f>IFERROR(VLOOKUP($B2382,APガラス性能一覧!$A$2:$M$6097,6,0),"")</f>
        <v/>
      </c>
      <c r="H2382" s="68" t="str">
        <f>IFERROR(VLOOKUP($B2382,APガラス性能一覧!$A$2:$M$6097,7,0),"")</f>
        <v/>
      </c>
      <c r="I2382" s="68" t="str">
        <f>IFERROR(VLOOKUP($B2382,APガラス性能一覧!$A$2:$M$6097,8,0),"")</f>
        <v/>
      </c>
      <c r="J2382" s="68" t="str">
        <f>IFERROR(VLOOKUP($B2382,APガラス性能一覧!$A$2:$M$6097,9,0),"")</f>
        <v/>
      </c>
      <c r="K2382" s="68" t="str">
        <f>IFERROR(VLOOKUP($B2382,APガラス性能一覧!$A$2:$M$6097,10,0),"")</f>
        <v/>
      </c>
      <c r="L2382" s="68" t="str">
        <f>IFERROR(VLOOKUP($B2382,APガラス性能一覧!$A$2:$M$6097,11,0),"")</f>
        <v/>
      </c>
      <c r="M2382" s="68" t="str">
        <f>IFERROR(VLOOKUP($B2382,APガラス性能一覧!$A$2:$M$6097,12,0),"")</f>
        <v/>
      </c>
      <c r="N2382" s="68" t="str">
        <f>IFERROR(VLOOKUP($B2382,APガラス性能一覧!$A$2:$M$6097,13,0),"")</f>
        <v/>
      </c>
    </row>
    <row r="2383" spans="2:14" x14ac:dyDescent="0.4">
      <c r="B2383" s="68" t="str">
        <f>IF($D$2="","",IF($E$2=0.65,IFERROR(IF(INDEX(APガラス性能一覧!A:A,MATCH(ROW(B2377),APガラス性能一覧!$O:$O,0))="","",INDEX(APガラス性能一覧!A:A,MATCH(ROW(B2377),APガラス性能一覧!$O:$O,0))),""),IFERROR(IF(INDEX(APガラス性能一覧!A:A,MATCH(ROW(B2377),APガラス性能一覧!$N:$N,0))="","",INDEX(APガラス性能一覧!A:A,MATCH(ROW(B2377),APガラス性能一覧!$N:$N,0))),"")))</f>
        <v/>
      </c>
      <c r="C2383" s="68" t="str">
        <f>IFERROR(VLOOKUP($B2383,APガラス性能一覧!$A$2:$M$6097,2,0),"")</f>
        <v/>
      </c>
      <c r="D2383" s="68" t="str">
        <f>IFERROR(VLOOKUP($B2383,APガラス性能一覧!$A$2:$M$6097,3,0),"")</f>
        <v/>
      </c>
      <c r="E2383" s="68" t="str">
        <f>IFERROR(VLOOKUP($B2383,APガラス性能一覧!$A$2:$M$6097,4,0),"")</f>
        <v/>
      </c>
      <c r="F2383" s="68" t="str">
        <f>IFERROR(VLOOKUP($B2383,APガラス性能一覧!$A$2:$M$6097,5,0),"")</f>
        <v/>
      </c>
      <c r="G2383" s="68" t="str">
        <f>IFERROR(VLOOKUP($B2383,APガラス性能一覧!$A$2:$M$6097,6,0),"")</f>
        <v/>
      </c>
      <c r="H2383" s="68" t="str">
        <f>IFERROR(VLOOKUP($B2383,APガラス性能一覧!$A$2:$M$6097,7,0),"")</f>
        <v/>
      </c>
      <c r="I2383" s="68" t="str">
        <f>IFERROR(VLOOKUP($B2383,APガラス性能一覧!$A$2:$M$6097,8,0),"")</f>
        <v/>
      </c>
      <c r="J2383" s="68" t="str">
        <f>IFERROR(VLOOKUP($B2383,APガラス性能一覧!$A$2:$M$6097,9,0),"")</f>
        <v/>
      </c>
      <c r="K2383" s="68" t="str">
        <f>IFERROR(VLOOKUP($B2383,APガラス性能一覧!$A$2:$M$6097,10,0),"")</f>
        <v/>
      </c>
      <c r="L2383" s="68" t="str">
        <f>IFERROR(VLOOKUP($B2383,APガラス性能一覧!$A$2:$M$6097,11,0),"")</f>
        <v/>
      </c>
      <c r="M2383" s="68" t="str">
        <f>IFERROR(VLOOKUP($B2383,APガラス性能一覧!$A$2:$M$6097,12,0),"")</f>
        <v/>
      </c>
      <c r="N2383" s="68" t="str">
        <f>IFERROR(VLOOKUP($B2383,APガラス性能一覧!$A$2:$M$6097,13,0),"")</f>
        <v/>
      </c>
    </row>
    <row r="2384" spans="2:14" x14ac:dyDescent="0.4">
      <c r="B2384" s="68" t="str">
        <f>IF($D$2="","",IF($E$2=0.65,IFERROR(IF(INDEX(APガラス性能一覧!A:A,MATCH(ROW(B2378),APガラス性能一覧!$O:$O,0))="","",INDEX(APガラス性能一覧!A:A,MATCH(ROW(B2378),APガラス性能一覧!$O:$O,0))),""),IFERROR(IF(INDEX(APガラス性能一覧!A:A,MATCH(ROW(B2378),APガラス性能一覧!$N:$N,0))="","",INDEX(APガラス性能一覧!A:A,MATCH(ROW(B2378),APガラス性能一覧!$N:$N,0))),"")))</f>
        <v/>
      </c>
      <c r="C2384" s="68" t="str">
        <f>IFERROR(VLOOKUP($B2384,APガラス性能一覧!$A$2:$M$6097,2,0),"")</f>
        <v/>
      </c>
      <c r="D2384" s="68" t="str">
        <f>IFERROR(VLOOKUP($B2384,APガラス性能一覧!$A$2:$M$6097,3,0),"")</f>
        <v/>
      </c>
      <c r="E2384" s="68" t="str">
        <f>IFERROR(VLOOKUP($B2384,APガラス性能一覧!$A$2:$M$6097,4,0),"")</f>
        <v/>
      </c>
      <c r="F2384" s="68" t="str">
        <f>IFERROR(VLOOKUP($B2384,APガラス性能一覧!$A$2:$M$6097,5,0),"")</f>
        <v/>
      </c>
      <c r="G2384" s="68" t="str">
        <f>IFERROR(VLOOKUP($B2384,APガラス性能一覧!$A$2:$M$6097,6,0),"")</f>
        <v/>
      </c>
      <c r="H2384" s="68" t="str">
        <f>IFERROR(VLOOKUP($B2384,APガラス性能一覧!$A$2:$M$6097,7,0),"")</f>
        <v/>
      </c>
      <c r="I2384" s="68" t="str">
        <f>IFERROR(VLOOKUP($B2384,APガラス性能一覧!$A$2:$M$6097,8,0),"")</f>
        <v/>
      </c>
      <c r="J2384" s="68" t="str">
        <f>IFERROR(VLOOKUP($B2384,APガラス性能一覧!$A$2:$M$6097,9,0),"")</f>
        <v/>
      </c>
      <c r="K2384" s="68" t="str">
        <f>IFERROR(VLOOKUP($B2384,APガラス性能一覧!$A$2:$M$6097,10,0),"")</f>
        <v/>
      </c>
      <c r="L2384" s="68" t="str">
        <f>IFERROR(VLOOKUP($B2384,APガラス性能一覧!$A$2:$M$6097,11,0),"")</f>
        <v/>
      </c>
      <c r="M2384" s="68" t="str">
        <f>IFERROR(VLOOKUP($B2384,APガラス性能一覧!$A$2:$M$6097,12,0),"")</f>
        <v/>
      </c>
      <c r="N2384" s="68" t="str">
        <f>IFERROR(VLOOKUP($B2384,APガラス性能一覧!$A$2:$M$6097,13,0),"")</f>
        <v/>
      </c>
    </row>
    <row r="2385" spans="2:14" x14ac:dyDescent="0.4">
      <c r="B2385" s="68" t="str">
        <f>IF($D$2="","",IF($E$2=0.65,IFERROR(IF(INDEX(APガラス性能一覧!A:A,MATCH(ROW(B2379),APガラス性能一覧!$O:$O,0))="","",INDEX(APガラス性能一覧!A:A,MATCH(ROW(B2379),APガラス性能一覧!$O:$O,0))),""),IFERROR(IF(INDEX(APガラス性能一覧!A:A,MATCH(ROW(B2379),APガラス性能一覧!$N:$N,0))="","",INDEX(APガラス性能一覧!A:A,MATCH(ROW(B2379),APガラス性能一覧!$N:$N,0))),"")))</f>
        <v/>
      </c>
      <c r="C2385" s="68" t="str">
        <f>IFERROR(VLOOKUP($B2385,APガラス性能一覧!$A$2:$M$6097,2,0),"")</f>
        <v/>
      </c>
      <c r="D2385" s="68" t="str">
        <f>IFERROR(VLOOKUP($B2385,APガラス性能一覧!$A$2:$M$6097,3,0),"")</f>
        <v/>
      </c>
      <c r="E2385" s="68" t="str">
        <f>IFERROR(VLOOKUP($B2385,APガラス性能一覧!$A$2:$M$6097,4,0),"")</f>
        <v/>
      </c>
      <c r="F2385" s="68" t="str">
        <f>IFERROR(VLOOKUP($B2385,APガラス性能一覧!$A$2:$M$6097,5,0),"")</f>
        <v/>
      </c>
      <c r="G2385" s="68" t="str">
        <f>IFERROR(VLOOKUP($B2385,APガラス性能一覧!$A$2:$M$6097,6,0),"")</f>
        <v/>
      </c>
      <c r="H2385" s="68" t="str">
        <f>IFERROR(VLOOKUP($B2385,APガラス性能一覧!$A$2:$M$6097,7,0),"")</f>
        <v/>
      </c>
      <c r="I2385" s="68" t="str">
        <f>IFERROR(VLOOKUP($B2385,APガラス性能一覧!$A$2:$M$6097,8,0),"")</f>
        <v/>
      </c>
      <c r="J2385" s="68" t="str">
        <f>IFERROR(VLOOKUP($B2385,APガラス性能一覧!$A$2:$M$6097,9,0),"")</f>
        <v/>
      </c>
      <c r="K2385" s="68" t="str">
        <f>IFERROR(VLOOKUP($B2385,APガラス性能一覧!$A$2:$M$6097,10,0),"")</f>
        <v/>
      </c>
      <c r="L2385" s="68" t="str">
        <f>IFERROR(VLOOKUP($B2385,APガラス性能一覧!$A$2:$M$6097,11,0),"")</f>
        <v/>
      </c>
      <c r="M2385" s="68" t="str">
        <f>IFERROR(VLOOKUP($B2385,APガラス性能一覧!$A$2:$M$6097,12,0),"")</f>
        <v/>
      </c>
      <c r="N2385" s="68" t="str">
        <f>IFERROR(VLOOKUP($B2385,APガラス性能一覧!$A$2:$M$6097,13,0),"")</f>
        <v/>
      </c>
    </row>
    <row r="2386" spans="2:14" x14ac:dyDescent="0.4">
      <c r="B2386" s="68" t="str">
        <f>IF($D$2="","",IF($E$2=0.65,IFERROR(IF(INDEX(APガラス性能一覧!A:A,MATCH(ROW(B2380),APガラス性能一覧!$O:$O,0))="","",INDEX(APガラス性能一覧!A:A,MATCH(ROW(B2380),APガラス性能一覧!$O:$O,0))),""),IFERROR(IF(INDEX(APガラス性能一覧!A:A,MATCH(ROW(B2380),APガラス性能一覧!$N:$N,0))="","",INDEX(APガラス性能一覧!A:A,MATCH(ROW(B2380),APガラス性能一覧!$N:$N,0))),"")))</f>
        <v/>
      </c>
      <c r="C2386" s="68" t="str">
        <f>IFERROR(VLOOKUP($B2386,APガラス性能一覧!$A$2:$M$6097,2,0),"")</f>
        <v/>
      </c>
      <c r="D2386" s="68" t="str">
        <f>IFERROR(VLOOKUP($B2386,APガラス性能一覧!$A$2:$M$6097,3,0),"")</f>
        <v/>
      </c>
      <c r="E2386" s="68" t="str">
        <f>IFERROR(VLOOKUP($B2386,APガラス性能一覧!$A$2:$M$6097,4,0),"")</f>
        <v/>
      </c>
      <c r="F2386" s="68" t="str">
        <f>IFERROR(VLOOKUP($B2386,APガラス性能一覧!$A$2:$M$6097,5,0),"")</f>
        <v/>
      </c>
      <c r="G2386" s="68" t="str">
        <f>IFERROR(VLOOKUP($B2386,APガラス性能一覧!$A$2:$M$6097,6,0),"")</f>
        <v/>
      </c>
      <c r="H2386" s="68" t="str">
        <f>IFERROR(VLOOKUP($B2386,APガラス性能一覧!$A$2:$M$6097,7,0),"")</f>
        <v/>
      </c>
      <c r="I2386" s="68" t="str">
        <f>IFERROR(VLOOKUP($B2386,APガラス性能一覧!$A$2:$M$6097,8,0),"")</f>
        <v/>
      </c>
      <c r="J2386" s="68" t="str">
        <f>IFERROR(VLOOKUP($B2386,APガラス性能一覧!$A$2:$M$6097,9,0),"")</f>
        <v/>
      </c>
      <c r="K2386" s="68" t="str">
        <f>IFERROR(VLOOKUP($B2386,APガラス性能一覧!$A$2:$M$6097,10,0),"")</f>
        <v/>
      </c>
      <c r="L2386" s="68" t="str">
        <f>IFERROR(VLOOKUP($B2386,APガラス性能一覧!$A$2:$M$6097,11,0),"")</f>
        <v/>
      </c>
      <c r="M2386" s="68" t="str">
        <f>IFERROR(VLOOKUP($B2386,APガラス性能一覧!$A$2:$M$6097,12,0),"")</f>
        <v/>
      </c>
      <c r="N2386" s="68" t="str">
        <f>IFERROR(VLOOKUP($B2386,APガラス性能一覧!$A$2:$M$6097,13,0),"")</f>
        <v/>
      </c>
    </row>
    <row r="2387" spans="2:14" x14ac:dyDescent="0.4">
      <c r="B2387" s="68" t="str">
        <f>IF($D$2="","",IF($E$2=0.65,IFERROR(IF(INDEX(APガラス性能一覧!A:A,MATCH(ROW(B2381),APガラス性能一覧!$O:$O,0))="","",INDEX(APガラス性能一覧!A:A,MATCH(ROW(B2381),APガラス性能一覧!$O:$O,0))),""),IFERROR(IF(INDEX(APガラス性能一覧!A:A,MATCH(ROW(B2381),APガラス性能一覧!$N:$N,0))="","",INDEX(APガラス性能一覧!A:A,MATCH(ROW(B2381),APガラス性能一覧!$N:$N,0))),"")))</f>
        <v/>
      </c>
      <c r="C2387" s="68" t="str">
        <f>IFERROR(VLOOKUP($B2387,APガラス性能一覧!$A$2:$M$6097,2,0),"")</f>
        <v/>
      </c>
      <c r="D2387" s="68" t="str">
        <f>IFERROR(VLOOKUP($B2387,APガラス性能一覧!$A$2:$M$6097,3,0),"")</f>
        <v/>
      </c>
      <c r="E2387" s="68" t="str">
        <f>IFERROR(VLOOKUP($B2387,APガラス性能一覧!$A$2:$M$6097,4,0),"")</f>
        <v/>
      </c>
      <c r="F2387" s="68" t="str">
        <f>IFERROR(VLOOKUP($B2387,APガラス性能一覧!$A$2:$M$6097,5,0),"")</f>
        <v/>
      </c>
      <c r="G2387" s="68" t="str">
        <f>IFERROR(VLOOKUP($B2387,APガラス性能一覧!$A$2:$M$6097,6,0),"")</f>
        <v/>
      </c>
      <c r="H2387" s="68" t="str">
        <f>IFERROR(VLOOKUP($B2387,APガラス性能一覧!$A$2:$M$6097,7,0),"")</f>
        <v/>
      </c>
      <c r="I2387" s="68" t="str">
        <f>IFERROR(VLOOKUP($B2387,APガラス性能一覧!$A$2:$M$6097,8,0),"")</f>
        <v/>
      </c>
      <c r="J2387" s="68" t="str">
        <f>IFERROR(VLOOKUP($B2387,APガラス性能一覧!$A$2:$M$6097,9,0),"")</f>
        <v/>
      </c>
      <c r="K2387" s="68" t="str">
        <f>IFERROR(VLOOKUP($B2387,APガラス性能一覧!$A$2:$M$6097,10,0),"")</f>
        <v/>
      </c>
      <c r="L2387" s="68" t="str">
        <f>IFERROR(VLOOKUP($B2387,APガラス性能一覧!$A$2:$M$6097,11,0),"")</f>
        <v/>
      </c>
      <c r="M2387" s="68" t="str">
        <f>IFERROR(VLOOKUP($B2387,APガラス性能一覧!$A$2:$M$6097,12,0),"")</f>
        <v/>
      </c>
      <c r="N2387" s="68" t="str">
        <f>IFERROR(VLOOKUP($B2387,APガラス性能一覧!$A$2:$M$6097,13,0),"")</f>
        <v/>
      </c>
    </row>
    <row r="2388" spans="2:14" x14ac:dyDescent="0.4">
      <c r="B2388" s="68" t="str">
        <f>IF($D$2="","",IF($E$2=0.65,IFERROR(IF(INDEX(APガラス性能一覧!A:A,MATCH(ROW(B2382),APガラス性能一覧!$O:$O,0))="","",INDEX(APガラス性能一覧!A:A,MATCH(ROW(B2382),APガラス性能一覧!$O:$O,0))),""),IFERROR(IF(INDEX(APガラス性能一覧!A:A,MATCH(ROW(B2382),APガラス性能一覧!$N:$N,0))="","",INDEX(APガラス性能一覧!A:A,MATCH(ROW(B2382),APガラス性能一覧!$N:$N,0))),"")))</f>
        <v/>
      </c>
      <c r="C2388" s="68" t="str">
        <f>IFERROR(VLOOKUP($B2388,APガラス性能一覧!$A$2:$M$6097,2,0),"")</f>
        <v/>
      </c>
      <c r="D2388" s="68" t="str">
        <f>IFERROR(VLOOKUP($B2388,APガラス性能一覧!$A$2:$M$6097,3,0),"")</f>
        <v/>
      </c>
      <c r="E2388" s="68" t="str">
        <f>IFERROR(VLOOKUP($B2388,APガラス性能一覧!$A$2:$M$6097,4,0),"")</f>
        <v/>
      </c>
      <c r="F2388" s="68" t="str">
        <f>IFERROR(VLOOKUP($B2388,APガラス性能一覧!$A$2:$M$6097,5,0),"")</f>
        <v/>
      </c>
      <c r="G2388" s="68" t="str">
        <f>IFERROR(VLOOKUP($B2388,APガラス性能一覧!$A$2:$M$6097,6,0),"")</f>
        <v/>
      </c>
      <c r="H2388" s="68" t="str">
        <f>IFERROR(VLOOKUP($B2388,APガラス性能一覧!$A$2:$M$6097,7,0),"")</f>
        <v/>
      </c>
      <c r="I2388" s="68" t="str">
        <f>IFERROR(VLOOKUP($B2388,APガラス性能一覧!$A$2:$M$6097,8,0),"")</f>
        <v/>
      </c>
      <c r="J2388" s="68" t="str">
        <f>IFERROR(VLOOKUP($B2388,APガラス性能一覧!$A$2:$M$6097,9,0),"")</f>
        <v/>
      </c>
      <c r="K2388" s="68" t="str">
        <f>IFERROR(VLOOKUP($B2388,APガラス性能一覧!$A$2:$M$6097,10,0),"")</f>
        <v/>
      </c>
      <c r="L2388" s="68" t="str">
        <f>IFERROR(VLOOKUP($B2388,APガラス性能一覧!$A$2:$M$6097,11,0),"")</f>
        <v/>
      </c>
      <c r="M2388" s="68" t="str">
        <f>IFERROR(VLOOKUP($B2388,APガラス性能一覧!$A$2:$M$6097,12,0),"")</f>
        <v/>
      </c>
      <c r="N2388" s="68" t="str">
        <f>IFERROR(VLOOKUP($B2388,APガラス性能一覧!$A$2:$M$6097,13,0),"")</f>
        <v/>
      </c>
    </row>
    <row r="2389" spans="2:14" x14ac:dyDescent="0.4">
      <c r="B2389" s="68" t="str">
        <f>IF($D$2="","",IF($E$2=0.65,IFERROR(IF(INDEX(APガラス性能一覧!A:A,MATCH(ROW(B2383),APガラス性能一覧!$O:$O,0))="","",INDEX(APガラス性能一覧!A:A,MATCH(ROW(B2383),APガラス性能一覧!$O:$O,0))),""),IFERROR(IF(INDEX(APガラス性能一覧!A:A,MATCH(ROW(B2383),APガラス性能一覧!$N:$N,0))="","",INDEX(APガラス性能一覧!A:A,MATCH(ROW(B2383),APガラス性能一覧!$N:$N,0))),"")))</f>
        <v/>
      </c>
      <c r="C2389" s="68" t="str">
        <f>IFERROR(VLOOKUP($B2389,APガラス性能一覧!$A$2:$M$6097,2,0),"")</f>
        <v/>
      </c>
      <c r="D2389" s="68" t="str">
        <f>IFERROR(VLOOKUP($B2389,APガラス性能一覧!$A$2:$M$6097,3,0),"")</f>
        <v/>
      </c>
      <c r="E2389" s="68" t="str">
        <f>IFERROR(VLOOKUP($B2389,APガラス性能一覧!$A$2:$M$6097,4,0),"")</f>
        <v/>
      </c>
      <c r="F2389" s="68" t="str">
        <f>IFERROR(VLOOKUP($B2389,APガラス性能一覧!$A$2:$M$6097,5,0),"")</f>
        <v/>
      </c>
      <c r="G2389" s="68" t="str">
        <f>IFERROR(VLOOKUP($B2389,APガラス性能一覧!$A$2:$M$6097,6,0),"")</f>
        <v/>
      </c>
      <c r="H2389" s="68" t="str">
        <f>IFERROR(VLOOKUP($B2389,APガラス性能一覧!$A$2:$M$6097,7,0),"")</f>
        <v/>
      </c>
      <c r="I2389" s="68" t="str">
        <f>IFERROR(VLOOKUP($B2389,APガラス性能一覧!$A$2:$M$6097,8,0),"")</f>
        <v/>
      </c>
      <c r="J2389" s="68" t="str">
        <f>IFERROR(VLOOKUP($B2389,APガラス性能一覧!$A$2:$M$6097,9,0),"")</f>
        <v/>
      </c>
      <c r="K2389" s="68" t="str">
        <f>IFERROR(VLOOKUP($B2389,APガラス性能一覧!$A$2:$M$6097,10,0),"")</f>
        <v/>
      </c>
      <c r="L2389" s="68" t="str">
        <f>IFERROR(VLOOKUP($B2389,APガラス性能一覧!$A$2:$M$6097,11,0),"")</f>
        <v/>
      </c>
      <c r="M2389" s="68" t="str">
        <f>IFERROR(VLOOKUP($B2389,APガラス性能一覧!$A$2:$M$6097,12,0),"")</f>
        <v/>
      </c>
      <c r="N2389" s="68" t="str">
        <f>IFERROR(VLOOKUP($B2389,APガラス性能一覧!$A$2:$M$6097,13,0),"")</f>
        <v/>
      </c>
    </row>
    <row r="2390" spans="2:14" x14ac:dyDescent="0.4">
      <c r="B2390" s="68" t="str">
        <f>IF($D$2="","",IF($E$2=0.65,IFERROR(IF(INDEX(APガラス性能一覧!A:A,MATCH(ROW(B2384),APガラス性能一覧!$O:$O,0))="","",INDEX(APガラス性能一覧!A:A,MATCH(ROW(B2384),APガラス性能一覧!$O:$O,0))),""),IFERROR(IF(INDEX(APガラス性能一覧!A:A,MATCH(ROW(B2384),APガラス性能一覧!$N:$N,0))="","",INDEX(APガラス性能一覧!A:A,MATCH(ROW(B2384),APガラス性能一覧!$N:$N,0))),"")))</f>
        <v/>
      </c>
      <c r="C2390" s="68" t="str">
        <f>IFERROR(VLOOKUP($B2390,APガラス性能一覧!$A$2:$M$6097,2,0),"")</f>
        <v/>
      </c>
      <c r="D2390" s="68" t="str">
        <f>IFERROR(VLOOKUP($B2390,APガラス性能一覧!$A$2:$M$6097,3,0),"")</f>
        <v/>
      </c>
      <c r="E2390" s="68" t="str">
        <f>IFERROR(VLOOKUP($B2390,APガラス性能一覧!$A$2:$M$6097,4,0),"")</f>
        <v/>
      </c>
      <c r="F2390" s="68" t="str">
        <f>IFERROR(VLOOKUP($B2390,APガラス性能一覧!$A$2:$M$6097,5,0),"")</f>
        <v/>
      </c>
      <c r="G2390" s="68" t="str">
        <f>IFERROR(VLOOKUP($B2390,APガラス性能一覧!$A$2:$M$6097,6,0),"")</f>
        <v/>
      </c>
      <c r="H2390" s="68" t="str">
        <f>IFERROR(VLOOKUP($B2390,APガラス性能一覧!$A$2:$M$6097,7,0),"")</f>
        <v/>
      </c>
      <c r="I2390" s="68" t="str">
        <f>IFERROR(VLOOKUP($B2390,APガラス性能一覧!$A$2:$M$6097,8,0),"")</f>
        <v/>
      </c>
      <c r="J2390" s="68" t="str">
        <f>IFERROR(VLOOKUP($B2390,APガラス性能一覧!$A$2:$M$6097,9,0),"")</f>
        <v/>
      </c>
      <c r="K2390" s="68" t="str">
        <f>IFERROR(VLOOKUP($B2390,APガラス性能一覧!$A$2:$M$6097,10,0),"")</f>
        <v/>
      </c>
      <c r="L2390" s="68" t="str">
        <f>IFERROR(VLOOKUP($B2390,APガラス性能一覧!$A$2:$M$6097,11,0),"")</f>
        <v/>
      </c>
      <c r="M2390" s="68" t="str">
        <f>IFERROR(VLOOKUP($B2390,APガラス性能一覧!$A$2:$M$6097,12,0),"")</f>
        <v/>
      </c>
      <c r="N2390" s="68" t="str">
        <f>IFERROR(VLOOKUP($B2390,APガラス性能一覧!$A$2:$M$6097,13,0),"")</f>
        <v/>
      </c>
    </row>
    <row r="2391" spans="2:14" x14ac:dyDescent="0.4">
      <c r="B2391" s="68" t="str">
        <f>IF($D$2="","",IF($E$2=0.65,IFERROR(IF(INDEX(APガラス性能一覧!A:A,MATCH(ROW(B2385),APガラス性能一覧!$O:$O,0))="","",INDEX(APガラス性能一覧!A:A,MATCH(ROW(B2385),APガラス性能一覧!$O:$O,0))),""),IFERROR(IF(INDEX(APガラス性能一覧!A:A,MATCH(ROW(B2385),APガラス性能一覧!$N:$N,0))="","",INDEX(APガラス性能一覧!A:A,MATCH(ROW(B2385),APガラス性能一覧!$N:$N,0))),"")))</f>
        <v/>
      </c>
      <c r="C2391" s="68" t="str">
        <f>IFERROR(VLOOKUP($B2391,APガラス性能一覧!$A$2:$M$6097,2,0),"")</f>
        <v/>
      </c>
      <c r="D2391" s="68" t="str">
        <f>IFERROR(VLOOKUP($B2391,APガラス性能一覧!$A$2:$M$6097,3,0),"")</f>
        <v/>
      </c>
      <c r="E2391" s="68" t="str">
        <f>IFERROR(VLOOKUP($B2391,APガラス性能一覧!$A$2:$M$6097,4,0),"")</f>
        <v/>
      </c>
      <c r="F2391" s="68" t="str">
        <f>IFERROR(VLOOKUP($B2391,APガラス性能一覧!$A$2:$M$6097,5,0),"")</f>
        <v/>
      </c>
      <c r="G2391" s="68" t="str">
        <f>IFERROR(VLOOKUP($B2391,APガラス性能一覧!$A$2:$M$6097,6,0),"")</f>
        <v/>
      </c>
      <c r="H2391" s="68" t="str">
        <f>IFERROR(VLOOKUP($B2391,APガラス性能一覧!$A$2:$M$6097,7,0),"")</f>
        <v/>
      </c>
      <c r="I2391" s="68" t="str">
        <f>IFERROR(VLOOKUP($B2391,APガラス性能一覧!$A$2:$M$6097,8,0),"")</f>
        <v/>
      </c>
      <c r="J2391" s="68" t="str">
        <f>IFERROR(VLOOKUP($B2391,APガラス性能一覧!$A$2:$M$6097,9,0),"")</f>
        <v/>
      </c>
      <c r="K2391" s="68" t="str">
        <f>IFERROR(VLOOKUP($B2391,APガラス性能一覧!$A$2:$M$6097,10,0),"")</f>
        <v/>
      </c>
      <c r="L2391" s="68" t="str">
        <f>IFERROR(VLOOKUP($B2391,APガラス性能一覧!$A$2:$M$6097,11,0),"")</f>
        <v/>
      </c>
      <c r="M2391" s="68" t="str">
        <f>IFERROR(VLOOKUP($B2391,APガラス性能一覧!$A$2:$M$6097,12,0),"")</f>
        <v/>
      </c>
      <c r="N2391" s="68" t="str">
        <f>IFERROR(VLOOKUP($B2391,APガラス性能一覧!$A$2:$M$6097,13,0),"")</f>
        <v/>
      </c>
    </row>
    <row r="2392" spans="2:14" x14ac:dyDescent="0.4">
      <c r="B2392" s="68" t="str">
        <f>IF($D$2="","",IF($E$2=0.65,IFERROR(IF(INDEX(APガラス性能一覧!A:A,MATCH(ROW(B2386),APガラス性能一覧!$O:$O,0))="","",INDEX(APガラス性能一覧!A:A,MATCH(ROW(B2386),APガラス性能一覧!$O:$O,0))),""),IFERROR(IF(INDEX(APガラス性能一覧!A:A,MATCH(ROW(B2386),APガラス性能一覧!$N:$N,0))="","",INDEX(APガラス性能一覧!A:A,MATCH(ROW(B2386),APガラス性能一覧!$N:$N,0))),"")))</f>
        <v/>
      </c>
      <c r="C2392" s="68" t="str">
        <f>IFERROR(VLOOKUP($B2392,APガラス性能一覧!$A$2:$M$6097,2,0),"")</f>
        <v/>
      </c>
      <c r="D2392" s="68" t="str">
        <f>IFERROR(VLOOKUP($B2392,APガラス性能一覧!$A$2:$M$6097,3,0),"")</f>
        <v/>
      </c>
      <c r="E2392" s="68" t="str">
        <f>IFERROR(VLOOKUP($B2392,APガラス性能一覧!$A$2:$M$6097,4,0),"")</f>
        <v/>
      </c>
      <c r="F2392" s="68" t="str">
        <f>IFERROR(VLOOKUP($B2392,APガラス性能一覧!$A$2:$M$6097,5,0),"")</f>
        <v/>
      </c>
      <c r="G2392" s="68" t="str">
        <f>IFERROR(VLOOKUP($B2392,APガラス性能一覧!$A$2:$M$6097,6,0),"")</f>
        <v/>
      </c>
      <c r="H2392" s="68" t="str">
        <f>IFERROR(VLOOKUP($B2392,APガラス性能一覧!$A$2:$M$6097,7,0),"")</f>
        <v/>
      </c>
      <c r="I2392" s="68" t="str">
        <f>IFERROR(VLOOKUP($B2392,APガラス性能一覧!$A$2:$M$6097,8,0),"")</f>
        <v/>
      </c>
      <c r="J2392" s="68" t="str">
        <f>IFERROR(VLOOKUP($B2392,APガラス性能一覧!$A$2:$M$6097,9,0),"")</f>
        <v/>
      </c>
      <c r="K2392" s="68" t="str">
        <f>IFERROR(VLOOKUP($B2392,APガラス性能一覧!$A$2:$M$6097,10,0),"")</f>
        <v/>
      </c>
      <c r="L2392" s="68" t="str">
        <f>IFERROR(VLOOKUP($B2392,APガラス性能一覧!$A$2:$M$6097,11,0),"")</f>
        <v/>
      </c>
      <c r="M2392" s="68" t="str">
        <f>IFERROR(VLOOKUP($B2392,APガラス性能一覧!$A$2:$M$6097,12,0),"")</f>
        <v/>
      </c>
      <c r="N2392" s="68" t="str">
        <f>IFERROR(VLOOKUP($B2392,APガラス性能一覧!$A$2:$M$6097,13,0),"")</f>
        <v/>
      </c>
    </row>
    <row r="2393" spans="2:14" x14ac:dyDescent="0.4">
      <c r="B2393" s="68" t="str">
        <f>IF($D$2="","",IF($E$2=0.65,IFERROR(IF(INDEX(APガラス性能一覧!A:A,MATCH(ROW(B2387),APガラス性能一覧!$O:$O,0))="","",INDEX(APガラス性能一覧!A:A,MATCH(ROW(B2387),APガラス性能一覧!$O:$O,0))),""),IFERROR(IF(INDEX(APガラス性能一覧!A:A,MATCH(ROW(B2387),APガラス性能一覧!$N:$N,0))="","",INDEX(APガラス性能一覧!A:A,MATCH(ROW(B2387),APガラス性能一覧!$N:$N,0))),"")))</f>
        <v/>
      </c>
      <c r="C2393" s="68" t="str">
        <f>IFERROR(VLOOKUP($B2393,APガラス性能一覧!$A$2:$M$6097,2,0),"")</f>
        <v/>
      </c>
      <c r="D2393" s="68" t="str">
        <f>IFERROR(VLOOKUP($B2393,APガラス性能一覧!$A$2:$M$6097,3,0),"")</f>
        <v/>
      </c>
      <c r="E2393" s="68" t="str">
        <f>IFERROR(VLOOKUP($B2393,APガラス性能一覧!$A$2:$M$6097,4,0),"")</f>
        <v/>
      </c>
      <c r="F2393" s="68" t="str">
        <f>IFERROR(VLOOKUP($B2393,APガラス性能一覧!$A$2:$M$6097,5,0),"")</f>
        <v/>
      </c>
      <c r="G2393" s="68" t="str">
        <f>IFERROR(VLOOKUP($B2393,APガラス性能一覧!$A$2:$M$6097,6,0),"")</f>
        <v/>
      </c>
      <c r="H2393" s="68" t="str">
        <f>IFERROR(VLOOKUP($B2393,APガラス性能一覧!$A$2:$M$6097,7,0),"")</f>
        <v/>
      </c>
      <c r="I2393" s="68" t="str">
        <f>IFERROR(VLOOKUP($B2393,APガラス性能一覧!$A$2:$M$6097,8,0),"")</f>
        <v/>
      </c>
      <c r="J2393" s="68" t="str">
        <f>IFERROR(VLOOKUP($B2393,APガラス性能一覧!$A$2:$M$6097,9,0),"")</f>
        <v/>
      </c>
      <c r="K2393" s="68" t="str">
        <f>IFERROR(VLOOKUP($B2393,APガラス性能一覧!$A$2:$M$6097,10,0),"")</f>
        <v/>
      </c>
      <c r="L2393" s="68" t="str">
        <f>IFERROR(VLOOKUP($B2393,APガラス性能一覧!$A$2:$M$6097,11,0),"")</f>
        <v/>
      </c>
      <c r="M2393" s="68" t="str">
        <f>IFERROR(VLOOKUP($B2393,APガラス性能一覧!$A$2:$M$6097,12,0),"")</f>
        <v/>
      </c>
      <c r="N2393" s="68" t="str">
        <f>IFERROR(VLOOKUP($B2393,APガラス性能一覧!$A$2:$M$6097,13,0),"")</f>
        <v/>
      </c>
    </row>
    <row r="2394" spans="2:14" x14ac:dyDescent="0.4">
      <c r="B2394" s="68" t="str">
        <f>IF($D$2="","",IF($E$2=0.65,IFERROR(IF(INDEX(APガラス性能一覧!A:A,MATCH(ROW(B2388),APガラス性能一覧!$O:$O,0))="","",INDEX(APガラス性能一覧!A:A,MATCH(ROW(B2388),APガラス性能一覧!$O:$O,0))),""),IFERROR(IF(INDEX(APガラス性能一覧!A:A,MATCH(ROW(B2388),APガラス性能一覧!$N:$N,0))="","",INDEX(APガラス性能一覧!A:A,MATCH(ROW(B2388),APガラス性能一覧!$N:$N,0))),"")))</f>
        <v/>
      </c>
      <c r="C2394" s="68" t="str">
        <f>IFERROR(VLOOKUP($B2394,APガラス性能一覧!$A$2:$M$6097,2,0),"")</f>
        <v/>
      </c>
      <c r="D2394" s="68" t="str">
        <f>IFERROR(VLOOKUP($B2394,APガラス性能一覧!$A$2:$M$6097,3,0),"")</f>
        <v/>
      </c>
      <c r="E2394" s="68" t="str">
        <f>IFERROR(VLOOKUP($B2394,APガラス性能一覧!$A$2:$M$6097,4,0),"")</f>
        <v/>
      </c>
      <c r="F2394" s="68" t="str">
        <f>IFERROR(VLOOKUP($B2394,APガラス性能一覧!$A$2:$M$6097,5,0),"")</f>
        <v/>
      </c>
      <c r="G2394" s="68" t="str">
        <f>IFERROR(VLOOKUP($B2394,APガラス性能一覧!$A$2:$M$6097,6,0),"")</f>
        <v/>
      </c>
      <c r="H2394" s="68" t="str">
        <f>IFERROR(VLOOKUP($B2394,APガラス性能一覧!$A$2:$M$6097,7,0),"")</f>
        <v/>
      </c>
      <c r="I2394" s="68" t="str">
        <f>IFERROR(VLOOKUP($B2394,APガラス性能一覧!$A$2:$M$6097,8,0),"")</f>
        <v/>
      </c>
      <c r="J2394" s="68" t="str">
        <f>IFERROR(VLOOKUP($B2394,APガラス性能一覧!$A$2:$M$6097,9,0),"")</f>
        <v/>
      </c>
      <c r="K2394" s="68" t="str">
        <f>IFERROR(VLOOKUP($B2394,APガラス性能一覧!$A$2:$M$6097,10,0),"")</f>
        <v/>
      </c>
      <c r="L2394" s="68" t="str">
        <f>IFERROR(VLOOKUP($B2394,APガラス性能一覧!$A$2:$M$6097,11,0),"")</f>
        <v/>
      </c>
      <c r="M2394" s="68" t="str">
        <f>IFERROR(VLOOKUP($B2394,APガラス性能一覧!$A$2:$M$6097,12,0),"")</f>
        <v/>
      </c>
      <c r="N2394" s="68" t="str">
        <f>IFERROR(VLOOKUP($B2394,APガラス性能一覧!$A$2:$M$6097,13,0),"")</f>
        <v/>
      </c>
    </row>
    <row r="2395" spans="2:14" x14ac:dyDescent="0.4">
      <c r="B2395" s="68" t="str">
        <f>IF($D$2="","",IF($E$2=0.65,IFERROR(IF(INDEX(APガラス性能一覧!A:A,MATCH(ROW(B2389),APガラス性能一覧!$O:$O,0))="","",INDEX(APガラス性能一覧!A:A,MATCH(ROW(B2389),APガラス性能一覧!$O:$O,0))),""),IFERROR(IF(INDEX(APガラス性能一覧!A:A,MATCH(ROW(B2389),APガラス性能一覧!$N:$N,0))="","",INDEX(APガラス性能一覧!A:A,MATCH(ROW(B2389),APガラス性能一覧!$N:$N,0))),"")))</f>
        <v/>
      </c>
      <c r="C2395" s="68" t="str">
        <f>IFERROR(VLOOKUP($B2395,APガラス性能一覧!$A$2:$M$6097,2,0),"")</f>
        <v/>
      </c>
      <c r="D2395" s="68" t="str">
        <f>IFERROR(VLOOKUP($B2395,APガラス性能一覧!$A$2:$M$6097,3,0),"")</f>
        <v/>
      </c>
      <c r="E2395" s="68" t="str">
        <f>IFERROR(VLOOKUP($B2395,APガラス性能一覧!$A$2:$M$6097,4,0),"")</f>
        <v/>
      </c>
      <c r="F2395" s="68" t="str">
        <f>IFERROR(VLOOKUP($B2395,APガラス性能一覧!$A$2:$M$6097,5,0),"")</f>
        <v/>
      </c>
      <c r="G2395" s="68" t="str">
        <f>IFERROR(VLOOKUP($B2395,APガラス性能一覧!$A$2:$M$6097,6,0),"")</f>
        <v/>
      </c>
      <c r="H2395" s="68" t="str">
        <f>IFERROR(VLOOKUP($B2395,APガラス性能一覧!$A$2:$M$6097,7,0),"")</f>
        <v/>
      </c>
      <c r="I2395" s="68" t="str">
        <f>IFERROR(VLOOKUP($B2395,APガラス性能一覧!$A$2:$M$6097,8,0),"")</f>
        <v/>
      </c>
      <c r="J2395" s="68" t="str">
        <f>IFERROR(VLOOKUP($B2395,APガラス性能一覧!$A$2:$M$6097,9,0),"")</f>
        <v/>
      </c>
      <c r="K2395" s="68" t="str">
        <f>IFERROR(VLOOKUP($B2395,APガラス性能一覧!$A$2:$M$6097,10,0),"")</f>
        <v/>
      </c>
      <c r="L2395" s="68" t="str">
        <f>IFERROR(VLOOKUP($B2395,APガラス性能一覧!$A$2:$M$6097,11,0),"")</f>
        <v/>
      </c>
      <c r="M2395" s="68" t="str">
        <f>IFERROR(VLOOKUP($B2395,APガラス性能一覧!$A$2:$M$6097,12,0),"")</f>
        <v/>
      </c>
      <c r="N2395" s="68" t="str">
        <f>IFERROR(VLOOKUP($B2395,APガラス性能一覧!$A$2:$M$6097,13,0),"")</f>
        <v/>
      </c>
    </row>
    <row r="2396" spans="2:14" x14ac:dyDescent="0.4">
      <c r="B2396" s="68" t="str">
        <f>IF($D$2="","",IF($E$2=0.65,IFERROR(IF(INDEX(APガラス性能一覧!A:A,MATCH(ROW(B2390),APガラス性能一覧!$O:$O,0))="","",INDEX(APガラス性能一覧!A:A,MATCH(ROW(B2390),APガラス性能一覧!$O:$O,0))),""),IFERROR(IF(INDEX(APガラス性能一覧!A:A,MATCH(ROW(B2390),APガラス性能一覧!$N:$N,0))="","",INDEX(APガラス性能一覧!A:A,MATCH(ROW(B2390),APガラス性能一覧!$N:$N,0))),"")))</f>
        <v/>
      </c>
      <c r="C2396" s="68" t="str">
        <f>IFERROR(VLOOKUP($B2396,APガラス性能一覧!$A$2:$M$6097,2,0),"")</f>
        <v/>
      </c>
      <c r="D2396" s="68" t="str">
        <f>IFERROR(VLOOKUP($B2396,APガラス性能一覧!$A$2:$M$6097,3,0),"")</f>
        <v/>
      </c>
      <c r="E2396" s="68" t="str">
        <f>IFERROR(VLOOKUP($B2396,APガラス性能一覧!$A$2:$M$6097,4,0),"")</f>
        <v/>
      </c>
      <c r="F2396" s="68" t="str">
        <f>IFERROR(VLOOKUP($B2396,APガラス性能一覧!$A$2:$M$6097,5,0),"")</f>
        <v/>
      </c>
      <c r="G2396" s="68" t="str">
        <f>IFERROR(VLOOKUP($B2396,APガラス性能一覧!$A$2:$M$6097,6,0),"")</f>
        <v/>
      </c>
      <c r="H2396" s="68" t="str">
        <f>IFERROR(VLOOKUP($B2396,APガラス性能一覧!$A$2:$M$6097,7,0),"")</f>
        <v/>
      </c>
      <c r="I2396" s="68" t="str">
        <f>IFERROR(VLOOKUP($B2396,APガラス性能一覧!$A$2:$M$6097,8,0),"")</f>
        <v/>
      </c>
      <c r="J2396" s="68" t="str">
        <f>IFERROR(VLOOKUP($B2396,APガラス性能一覧!$A$2:$M$6097,9,0),"")</f>
        <v/>
      </c>
      <c r="K2396" s="68" t="str">
        <f>IFERROR(VLOOKUP($B2396,APガラス性能一覧!$A$2:$M$6097,10,0),"")</f>
        <v/>
      </c>
      <c r="L2396" s="68" t="str">
        <f>IFERROR(VLOOKUP($B2396,APガラス性能一覧!$A$2:$M$6097,11,0),"")</f>
        <v/>
      </c>
      <c r="M2396" s="68" t="str">
        <f>IFERROR(VLOOKUP($B2396,APガラス性能一覧!$A$2:$M$6097,12,0),"")</f>
        <v/>
      </c>
      <c r="N2396" s="68" t="str">
        <f>IFERROR(VLOOKUP($B2396,APガラス性能一覧!$A$2:$M$6097,13,0),"")</f>
        <v/>
      </c>
    </row>
    <row r="2397" spans="2:14" x14ac:dyDescent="0.4">
      <c r="B2397" s="68" t="str">
        <f>IF($D$2="","",IF($E$2=0.65,IFERROR(IF(INDEX(APガラス性能一覧!A:A,MATCH(ROW(B2391),APガラス性能一覧!$O:$O,0))="","",INDEX(APガラス性能一覧!A:A,MATCH(ROW(B2391),APガラス性能一覧!$O:$O,0))),""),IFERROR(IF(INDEX(APガラス性能一覧!A:A,MATCH(ROW(B2391),APガラス性能一覧!$N:$N,0))="","",INDEX(APガラス性能一覧!A:A,MATCH(ROW(B2391),APガラス性能一覧!$N:$N,0))),"")))</f>
        <v/>
      </c>
      <c r="C2397" s="68" t="str">
        <f>IFERROR(VLOOKUP($B2397,APガラス性能一覧!$A$2:$M$6097,2,0),"")</f>
        <v/>
      </c>
      <c r="D2397" s="68" t="str">
        <f>IFERROR(VLOOKUP($B2397,APガラス性能一覧!$A$2:$M$6097,3,0),"")</f>
        <v/>
      </c>
      <c r="E2397" s="68" t="str">
        <f>IFERROR(VLOOKUP($B2397,APガラス性能一覧!$A$2:$M$6097,4,0),"")</f>
        <v/>
      </c>
      <c r="F2397" s="68" t="str">
        <f>IFERROR(VLOOKUP($B2397,APガラス性能一覧!$A$2:$M$6097,5,0),"")</f>
        <v/>
      </c>
      <c r="G2397" s="68" t="str">
        <f>IFERROR(VLOOKUP($B2397,APガラス性能一覧!$A$2:$M$6097,6,0),"")</f>
        <v/>
      </c>
      <c r="H2397" s="68" t="str">
        <f>IFERROR(VLOOKUP($B2397,APガラス性能一覧!$A$2:$M$6097,7,0),"")</f>
        <v/>
      </c>
      <c r="I2397" s="68" t="str">
        <f>IFERROR(VLOOKUP($B2397,APガラス性能一覧!$A$2:$M$6097,8,0),"")</f>
        <v/>
      </c>
      <c r="J2397" s="68" t="str">
        <f>IFERROR(VLOOKUP($B2397,APガラス性能一覧!$A$2:$M$6097,9,0),"")</f>
        <v/>
      </c>
      <c r="K2397" s="68" t="str">
        <f>IFERROR(VLOOKUP($B2397,APガラス性能一覧!$A$2:$M$6097,10,0),"")</f>
        <v/>
      </c>
      <c r="L2397" s="68" t="str">
        <f>IFERROR(VLOOKUP($B2397,APガラス性能一覧!$A$2:$M$6097,11,0),"")</f>
        <v/>
      </c>
      <c r="M2397" s="68" t="str">
        <f>IFERROR(VLOOKUP($B2397,APガラス性能一覧!$A$2:$M$6097,12,0),"")</f>
        <v/>
      </c>
      <c r="N2397" s="68" t="str">
        <f>IFERROR(VLOOKUP($B2397,APガラス性能一覧!$A$2:$M$6097,13,0),"")</f>
        <v/>
      </c>
    </row>
    <row r="2398" spans="2:14" x14ac:dyDescent="0.4">
      <c r="B2398" s="68" t="str">
        <f>IF($D$2="","",IF($E$2=0.65,IFERROR(IF(INDEX(APガラス性能一覧!A:A,MATCH(ROW(B2392),APガラス性能一覧!$O:$O,0))="","",INDEX(APガラス性能一覧!A:A,MATCH(ROW(B2392),APガラス性能一覧!$O:$O,0))),""),IFERROR(IF(INDEX(APガラス性能一覧!A:A,MATCH(ROW(B2392),APガラス性能一覧!$N:$N,0))="","",INDEX(APガラス性能一覧!A:A,MATCH(ROW(B2392),APガラス性能一覧!$N:$N,0))),"")))</f>
        <v/>
      </c>
      <c r="C2398" s="68" t="str">
        <f>IFERROR(VLOOKUP($B2398,APガラス性能一覧!$A$2:$M$6097,2,0),"")</f>
        <v/>
      </c>
      <c r="D2398" s="68" t="str">
        <f>IFERROR(VLOOKUP($B2398,APガラス性能一覧!$A$2:$M$6097,3,0),"")</f>
        <v/>
      </c>
      <c r="E2398" s="68" t="str">
        <f>IFERROR(VLOOKUP($B2398,APガラス性能一覧!$A$2:$M$6097,4,0),"")</f>
        <v/>
      </c>
      <c r="F2398" s="68" t="str">
        <f>IFERROR(VLOOKUP($B2398,APガラス性能一覧!$A$2:$M$6097,5,0),"")</f>
        <v/>
      </c>
      <c r="G2398" s="68" t="str">
        <f>IFERROR(VLOOKUP($B2398,APガラス性能一覧!$A$2:$M$6097,6,0),"")</f>
        <v/>
      </c>
      <c r="H2398" s="68" t="str">
        <f>IFERROR(VLOOKUP($B2398,APガラス性能一覧!$A$2:$M$6097,7,0),"")</f>
        <v/>
      </c>
      <c r="I2398" s="68" t="str">
        <f>IFERROR(VLOOKUP($B2398,APガラス性能一覧!$A$2:$M$6097,8,0),"")</f>
        <v/>
      </c>
      <c r="J2398" s="68" t="str">
        <f>IFERROR(VLOOKUP($B2398,APガラス性能一覧!$A$2:$M$6097,9,0),"")</f>
        <v/>
      </c>
      <c r="K2398" s="68" t="str">
        <f>IFERROR(VLOOKUP($B2398,APガラス性能一覧!$A$2:$M$6097,10,0),"")</f>
        <v/>
      </c>
      <c r="L2398" s="68" t="str">
        <f>IFERROR(VLOOKUP($B2398,APガラス性能一覧!$A$2:$M$6097,11,0),"")</f>
        <v/>
      </c>
      <c r="M2398" s="68" t="str">
        <f>IFERROR(VLOOKUP($B2398,APガラス性能一覧!$A$2:$M$6097,12,0),"")</f>
        <v/>
      </c>
      <c r="N2398" s="68" t="str">
        <f>IFERROR(VLOOKUP($B2398,APガラス性能一覧!$A$2:$M$6097,13,0),"")</f>
        <v/>
      </c>
    </row>
    <row r="2399" spans="2:14" x14ac:dyDescent="0.4">
      <c r="B2399" s="68" t="str">
        <f>IF($D$2="","",IF($E$2=0.65,IFERROR(IF(INDEX(APガラス性能一覧!A:A,MATCH(ROW(B2393),APガラス性能一覧!$O:$O,0))="","",INDEX(APガラス性能一覧!A:A,MATCH(ROW(B2393),APガラス性能一覧!$O:$O,0))),""),IFERROR(IF(INDEX(APガラス性能一覧!A:A,MATCH(ROW(B2393),APガラス性能一覧!$N:$N,0))="","",INDEX(APガラス性能一覧!A:A,MATCH(ROW(B2393),APガラス性能一覧!$N:$N,0))),"")))</f>
        <v/>
      </c>
      <c r="C2399" s="68" t="str">
        <f>IFERROR(VLOOKUP($B2399,APガラス性能一覧!$A$2:$M$6097,2,0),"")</f>
        <v/>
      </c>
      <c r="D2399" s="68" t="str">
        <f>IFERROR(VLOOKUP($B2399,APガラス性能一覧!$A$2:$M$6097,3,0),"")</f>
        <v/>
      </c>
      <c r="E2399" s="68" t="str">
        <f>IFERROR(VLOOKUP($B2399,APガラス性能一覧!$A$2:$M$6097,4,0),"")</f>
        <v/>
      </c>
      <c r="F2399" s="68" t="str">
        <f>IFERROR(VLOOKUP($B2399,APガラス性能一覧!$A$2:$M$6097,5,0),"")</f>
        <v/>
      </c>
      <c r="G2399" s="68" t="str">
        <f>IFERROR(VLOOKUP($B2399,APガラス性能一覧!$A$2:$M$6097,6,0),"")</f>
        <v/>
      </c>
      <c r="H2399" s="68" t="str">
        <f>IFERROR(VLOOKUP($B2399,APガラス性能一覧!$A$2:$M$6097,7,0),"")</f>
        <v/>
      </c>
      <c r="I2399" s="68" t="str">
        <f>IFERROR(VLOOKUP($B2399,APガラス性能一覧!$A$2:$M$6097,8,0),"")</f>
        <v/>
      </c>
      <c r="J2399" s="68" t="str">
        <f>IFERROR(VLOOKUP($B2399,APガラス性能一覧!$A$2:$M$6097,9,0),"")</f>
        <v/>
      </c>
      <c r="K2399" s="68" t="str">
        <f>IFERROR(VLOOKUP($B2399,APガラス性能一覧!$A$2:$M$6097,10,0),"")</f>
        <v/>
      </c>
      <c r="L2399" s="68" t="str">
        <f>IFERROR(VLOOKUP($B2399,APガラス性能一覧!$A$2:$M$6097,11,0),"")</f>
        <v/>
      </c>
      <c r="M2399" s="68" t="str">
        <f>IFERROR(VLOOKUP($B2399,APガラス性能一覧!$A$2:$M$6097,12,0),"")</f>
        <v/>
      </c>
      <c r="N2399" s="68" t="str">
        <f>IFERROR(VLOOKUP($B2399,APガラス性能一覧!$A$2:$M$6097,13,0),"")</f>
        <v/>
      </c>
    </row>
    <row r="2400" spans="2:14" x14ac:dyDescent="0.4">
      <c r="B2400" s="68" t="str">
        <f>IF($D$2="","",IF($E$2=0.65,IFERROR(IF(INDEX(APガラス性能一覧!A:A,MATCH(ROW(B2394),APガラス性能一覧!$O:$O,0))="","",INDEX(APガラス性能一覧!A:A,MATCH(ROW(B2394),APガラス性能一覧!$O:$O,0))),""),IFERROR(IF(INDEX(APガラス性能一覧!A:A,MATCH(ROW(B2394),APガラス性能一覧!$N:$N,0))="","",INDEX(APガラス性能一覧!A:A,MATCH(ROW(B2394),APガラス性能一覧!$N:$N,0))),"")))</f>
        <v/>
      </c>
      <c r="C2400" s="68" t="str">
        <f>IFERROR(VLOOKUP($B2400,APガラス性能一覧!$A$2:$M$6097,2,0),"")</f>
        <v/>
      </c>
      <c r="D2400" s="68" t="str">
        <f>IFERROR(VLOOKUP($B2400,APガラス性能一覧!$A$2:$M$6097,3,0),"")</f>
        <v/>
      </c>
      <c r="E2400" s="68" t="str">
        <f>IFERROR(VLOOKUP($B2400,APガラス性能一覧!$A$2:$M$6097,4,0),"")</f>
        <v/>
      </c>
      <c r="F2400" s="68" t="str">
        <f>IFERROR(VLOOKUP($B2400,APガラス性能一覧!$A$2:$M$6097,5,0),"")</f>
        <v/>
      </c>
      <c r="G2400" s="68" t="str">
        <f>IFERROR(VLOOKUP($B2400,APガラス性能一覧!$A$2:$M$6097,6,0),"")</f>
        <v/>
      </c>
      <c r="H2400" s="68" t="str">
        <f>IFERROR(VLOOKUP($B2400,APガラス性能一覧!$A$2:$M$6097,7,0),"")</f>
        <v/>
      </c>
      <c r="I2400" s="68" t="str">
        <f>IFERROR(VLOOKUP($B2400,APガラス性能一覧!$A$2:$M$6097,8,0),"")</f>
        <v/>
      </c>
      <c r="J2400" s="68" t="str">
        <f>IFERROR(VLOOKUP($B2400,APガラス性能一覧!$A$2:$M$6097,9,0),"")</f>
        <v/>
      </c>
      <c r="K2400" s="68" t="str">
        <f>IFERROR(VLOOKUP($B2400,APガラス性能一覧!$A$2:$M$6097,10,0),"")</f>
        <v/>
      </c>
      <c r="L2400" s="68" t="str">
        <f>IFERROR(VLOOKUP($B2400,APガラス性能一覧!$A$2:$M$6097,11,0),"")</f>
        <v/>
      </c>
      <c r="M2400" s="68" t="str">
        <f>IFERROR(VLOOKUP($B2400,APガラス性能一覧!$A$2:$M$6097,12,0),"")</f>
        <v/>
      </c>
      <c r="N2400" s="68" t="str">
        <f>IFERROR(VLOOKUP($B2400,APガラス性能一覧!$A$2:$M$6097,13,0),"")</f>
        <v/>
      </c>
    </row>
    <row r="2401" spans="2:14" x14ac:dyDescent="0.4">
      <c r="B2401" s="68" t="str">
        <f>IF($D$2="","",IF($E$2=0.65,IFERROR(IF(INDEX(APガラス性能一覧!A:A,MATCH(ROW(B2395),APガラス性能一覧!$O:$O,0))="","",INDEX(APガラス性能一覧!A:A,MATCH(ROW(B2395),APガラス性能一覧!$O:$O,0))),""),IFERROR(IF(INDEX(APガラス性能一覧!A:A,MATCH(ROW(B2395),APガラス性能一覧!$N:$N,0))="","",INDEX(APガラス性能一覧!A:A,MATCH(ROW(B2395),APガラス性能一覧!$N:$N,0))),"")))</f>
        <v/>
      </c>
      <c r="C2401" s="68" t="str">
        <f>IFERROR(VLOOKUP($B2401,APガラス性能一覧!$A$2:$M$6097,2,0),"")</f>
        <v/>
      </c>
      <c r="D2401" s="68" t="str">
        <f>IFERROR(VLOOKUP($B2401,APガラス性能一覧!$A$2:$M$6097,3,0),"")</f>
        <v/>
      </c>
      <c r="E2401" s="68" t="str">
        <f>IFERROR(VLOOKUP($B2401,APガラス性能一覧!$A$2:$M$6097,4,0),"")</f>
        <v/>
      </c>
      <c r="F2401" s="68" t="str">
        <f>IFERROR(VLOOKUP($B2401,APガラス性能一覧!$A$2:$M$6097,5,0),"")</f>
        <v/>
      </c>
      <c r="G2401" s="68" t="str">
        <f>IFERROR(VLOOKUP($B2401,APガラス性能一覧!$A$2:$M$6097,6,0),"")</f>
        <v/>
      </c>
      <c r="H2401" s="68" t="str">
        <f>IFERROR(VLOOKUP($B2401,APガラス性能一覧!$A$2:$M$6097,7,0),"")</f>
        <v/>
      </c>
      <c r="I2401" s="68" t="str">
        <f>IFERROR(VLOOKUP($B2401,APガラス性能一覧!$A$2:$M$6097,8,0),"")</f>
        <v/>
      </c>
      <c r="J2401" s="68" t="str">
        <f>IFERROR(VLOOKUP($B2401,APガラス性能一覧!$A$2:$M$6097,9,0),"")</f>
        <v/>
      </c>
      <c r="K2401" s="68" t="str">
        <f>IFERROR(VLOOKUP($B2401,APガラス性能一覧!$A$2:$M$6097,10,0),"")</f>
        <v/>
      </c>
      <c r="L2401" s="68" t="str">
        <f>IFERROR(VLOOKUP($B2401,APガラス性能一覧!$A$2:$M$6097,11,0),"")</f>
        <v/>
      </c>
      <c r="M2401" s="68" t="str">
        <f>IFERROR(VLOOKUP($B2401,APガラス性能一覧!$A$2:$M$6097,12,0),"")</f>
        <v/>
      </c>
      <c r="N2401" s="68" t="str">
        <f>IFERROR(VLOOKUP($B2401,APガラス性能一覧!$A$2:$M$6097,13,0),"")</f>
        <v/>
      </c>
    </row>
    <row r="2402" spans="2:14" x14ac:dyDescent="0.4">
      <c r="B2402" s="68" t="str">
        <f>IF($D$2="","",IF($E$2=0.65,IFERROR(IF(INDEX(APガラス性能一覧!A:A,MATCH(ROW(B2396),APガラス性能一覧!$O:$O,0))="","",INDEX(APガラス性能一覧!A:A,MATCH(ROW(B2396),APガラス性能一覧!$O:$O,0))),""),IFERROR(IF(INDEX(APガラス性能一覧!A:A,MATCH(ROW(B2396),APガラス性能一覧!$N:$N,0))="","",INDEX(APガラス性能一覧!A:A,MATCH(ROW(B2396),APガラス性能一覧!$N:$N,0))),"")))</f>
        <v/>
      </c>
      <c r="C2402" s="68" t="str">
        <f>IFERROR(VLOOKUP($B2402,APガラス性能一覧!$A$2:$M$6097,2,0),"")</f>
        <v/>
      </c>
      <c r="D2402" s="68" t="str">
        <f>IFERROR(VLOOKUP($B2402,APガラス性能一覧!$A$2:$M$6097,3,0),"")</f>
        <v/>
      </c>
      <c r="E2402" s="68" t="str">
        <f>IFERROR(VLOOKUP($B2402,APガラス性能一覧!$A$2:$M$6097,4,0),"")</f>
        <v/>
      </c>
      <c r="F2402" s="68" t="str">
        <f>IFERROR(VLOOKUP($B2402,APガラス性能一覧!$A$2:$M$6097,5,0),"")</f>
        <v/>
      </c>
      <c r="G2402" s="68" t="str">
        <f>IFERROR(VLOOKUP($B2402,APガラス性能一覧!$A$2:$M$6097,6,0),"")</f>
        <v/>
      </c>
      <c r="H2402" s="68" t="str">
        <f>IFERROR(VLOOKUP($B2402,APガラス性能一覧!$A$2:$M$6097,7,0),"")</f>
        <v/>
      </c>
      <c r="I2402" s="68" t="str">
        <f>IFERROR(VLOOKUP($B2402,APガラス性能一覧!$A$2:$M$6097,8,0),"")</f>
        <v/>
      </c>
      <c r="J2402" s="68" t="str">
        <f>IFERROR(VLOOKUP($B2402,APガラス性能一覧!$A$2:$M$6097,9,0),"")</f>
        <v/>
      </c>
      <c r="K2402" s="68" t="str">
        <f>IFERROR(VLOOKUP($B2402,APガラス性能一覧!$A$2:$M$6097,10,0),"")</f>
        <v/>
      </c>
      <c r="L2402" s="68" t="str">
        <f>IFERROR(VLOOKUP($B2402,APガラス性能一覧!$A$2:$M$6097,11,0),"")</f>
        <v/>
      </c>
      <c r="M2402" s="68" t="str">
        <f>IFERROR(VLOOKUP($B2402,APガラス性能一覧!$A$2:$M$6097,12,0),"")</f>
        <v/>
      </c>
      <c r="N2402" s="68" t="str">
        <f>IFERROR(VLOOKUP($B2402,APガラス性能一覧!$A$2:$M$6097,13,0),"")</f>
        <v/>
      </c>
    </row>
    <row r="2403" spans="2:14" x14ac:dyDescent="0.4">
      <c r="B2403" s="68" t="str">
        <f>IF($D$2="","",IF($E$2=0.65,IFERROR(IF(INDEX(APガラス性能一覧!A:A,MATCH(ROW(B2397),APガラス性能一覧!$O:$O,0))="","",INDEX(APガラス性能一覧!A:A,MATCH(ROW(B2397),APガラス性能一覧!$O:$O,0))),""),IFERROR(IF(INDEX(APガラス性能一覧!A:A,MATCH(ROW(B2397),APガラス性能一覧!$N:$N,0))="","",INDEX(APガラス性能一覧!A:A,MATCH(ROW(B2397),APガラス性能一覧!$N:$N,0))),"")))</f>
        <v/>
      </c>
      <c r="C2403" s="68" t="str">
        <f>IFERROR(VLOOKUP($B2403,APガラス性能一覧!$A$2:$M$6097,2,0),"")</f>
        <v/>
      </c>
      <c r="D2403" s="68" t="str">
        <f>IFERROR(VLOOKUP($B2403,APガラス性能一覧!$A$2:$M$6097,3,0),"")</f>
        <v/>
      </c>
      <c r="E2403" s="68" t="str">
        <f>IFERROR(VLOOKUP($B2403,APガラス性能一覧!$A$2:$M$6097,4,0),"")</f>
        <v/>
      </c>
      <c r="F2403" s="68" t="str">
        <f>IFERROR(VLOOKUP($B2403,APガラス性能一覧!$A$2:$M$6097,5,0),"")</f>
        <v/>
      </c>
      <c r="G2403" s="68" t="str">
        <f>IFERROR(VLOOKUP($B2403,APガラス性能一覧!$A$2:$M$6097,6,0),"")</f>
        <v/>
      </c>
      <c r="H2403" s="68" t="str">
        <f>IFERROR(VLOOKUP($B2403,APガラス性能一覧!$A$2:$M$6097,7,0),"")</f>
        <v/>
      </c>
      <c r="I2403" s="68" t="str">
        <f>IFERROR(VLOOKUP($B2403,APガラス性能一覧!$A$2:$M$6097,8,0),"")</f>
        <v/>
      </c>
      <c r="J2403" s="68" t="str">
        <f>IFERROR(VLOOKUP($B2403,APガラス性能一覧!$A$2:$M$6097,9,0),"")</f>
        <v/>
      </c>
      <c r="K2403" s="68" t="str">
        <f>IFERROR(VLOOKUP($B2403,APガラス性能一覧!$A$2:$M$6097,10,0),"")</f>
        <v/>
      </c>
      <c r="L2403" s="68" t="str">
        <f>IFERROR(VLOOKUP($B2403,APガラス性能一覧!$A$2:$M$6097,11,0),"")</f>
        <v/>
      </c>
      <c r="M2403" s="68" t="str">
        <f>IFERROR(VLOOKUP($B2403,APガラス性能一覧!$A$2:$M$6097,12,0),"")</f>
        <v/>
      </c>
      <c r="N2403" s="68" t="str">
        <f>IFERROR(VLOOKUP($B2403,APガラス性能一覧!$A$2:$M$6097,13,0),"")</f>
        <v/>
      </c>
    </row>
    <row r="2404" spans="2:14" x14ac:dyDescent="0.4">
      <c r="B2404" s="68" t="str">
        <f>IF($D$2="","",IF($E$2=0.65,IFERROR(IF(INDEX(APガラス性能一覧!A:A,MATCH(ROW(B2398),APガラス性能一覧!$O:$O,0))="","",INDEX(APガラス性能一覧!A:A,MATCH(ROW(B2398),APガラス性能一覧!$O:$O,0))),""),IFERROR(IF(INDEX(APガラス性能一覧!A:A,MATCH(ROW(B2398),APガラス性能一覧!$N:$N,0))="","",INDEX(APガラス性能一覧!A:A,MATCH(ROW(B2398),APガラス性能一覧!$N:$N,0))),"")))</f>
        <v/>
      </c>
      <c r="C2404" s="68" t="str">
        <f>IFERROR(VLOOKUP($B2404,APガラス性能一覧!$A$2:$M$6097,2,0),"")</f>
        <v/>
      </c>
      <c r="D2404" s="68" t="str">
        <f>IFERROR(VLOOKUP($B2404,APガラス性能一覧!$A$2:$M$6097,3,0),"")</f>
        <v/>
      </c>
      <c r="E2404" s="68" t="str">
        <f>IFERROR(VLOOKUP($B2404,APガラス性能一覧!$A$2:$M$6097,4,0),"")</f>
        <v/>
      </c>
      <c r="F2404" s="68" t="str">
        <f>IFERROR(VLOOKUP($B2404,APガラス性能一覧!$A$2:$M$6097,5,0),"")</f>
        <v/>
      </c>
      <c r="G2404" s="68" t="str">
        <f>IFERROR(VLOOKUP($B2404,APガラス性能一覧!$A$2:$M$6097,6,0),"")</f>
        <v/>
      </c>
      <c r="H2404" s="68" t="str">
        <f>IFERROR(VLOOKUP($B2404,APガラス性能一覧!$A$2:$M$6097,7,0),"")</f>
        <v/>
      </c>
      <c r="I2404" s="68" t="str">
        <f>IFERROR(VLOOKUP($B2404,APガラス性能一覧!$A$2:$M$6097,8,0),"")</f>
        <v/>
      </c>
      <c r="J2404" s="68" t="str">
        <f>IFERROR(VLOOKUP($B2404,APガラス性能一覧!$A$2:$M$6097,9,0),"")</f>
        <v/>
      </c>
      <c r="K2404" s="68" t="str">
        <f>IFERROR(VLOOKUP($B2404,APガラス性能一覧!$A$2:$M$6097,10,0),"")</f>
        <v/>
      </c>
      <c r="L2404" s="68" t="str">
        <f>IFERROR(VLOOKUP($B2404,APガラス性能一覧!$A$2:$M$6097,11,0),"")</f>
        <v/>
      </c>
      <c r="M2404" s="68" t="str">
        <f>IFERROR(VLOOKUP($B2404,APガラス性能一覧!$A$2:$M$6097,12,0),"")</f>
        <v/>
      </c>
      <c r="N2404" s="68" t="str">
        <f>IFERROR(VLOOKUP($B2404,APガラス性能一覧!$A$2:$M$6097,13,0),"")</f>
        <v/>
      </c>
    </row>
    <row r="2405" spans="2:14" x14ac:dyDescent="0.4">
      <c r="B2405" s="68" t="str">
        <f>IF($D$2="","",IF($E$2=0.65,IFERROR(IF(INDEX(APガラス性能一覧!A:A,MATCH(ROW(B2399),APガラス性能一覧!$O:$O,0))="","",INDEX(APガラス性能一覧!A:A,MATCH(ROW(B2399),APガラス性能一覧!$O:$O,0))),""),IFERROR(IF(INDEX(APガラス性能一覧!A:A,MATCH(ROW(B2399),APガラス性能一覧!$N:$N,0))="","",INDEX(APガラス性能一覧!A:A,MATCH(ROW(B2399),APガラス性能一覧!$N:$N,0))),"")))</f>
        <v/>
      </c>
      <c r="C2405" s="68" t="str">
        <f>IFERROR(VLOOKUP($B2405,APガラス性能一覧!$A$2:$M$6097,2,0),"")</f>
        <v/>
      </c>
      <c r="D2405" s="68" t="str">
        <f>IFERROR(VLOOKUP($B2405,APガラス性能一覧!$A$2:$M$6097,3,0),"")</f>
        <v/>
      </c>
      <c r="E2405" s="68" t="str">
        <f>IFERROR(VLOOKUP($B2405,APガラス性能一覧!$A$2:$M$6097,4,0),"")</f>
        <v/>
      </c>
      <c r="F2405" s="68" t="str">
        <f>IFERROR(VLOOKUP($B2405,APガラス性能一覧!$A$2:$M$6097,5,0),"")</f>
        <v/>
      </c>
      <c r="G2405" s="68" t="str">
        <f>IFERROR(VLOOKUP($B2405,APガラス性能一覧!$A$2:$M$6097,6,0),"")</f>
        <v/>
      </c>
      <c r="H2405" s="68" t="str">
        <f>IFERROR(VLOOKUP($B2405,APガラス性能一覧!$A$2:$M$6097,7,0),"")</f>
        <v/>
      </c>
      <c r="I2405" s="68" t="str">
        <f>IFERROR(VLOOKUP($B2405,APガラス性能一覧!$A$2:$M$6097,8,0),"")</f>
        <v/>
      </c>
      <c r="J2405" s="68" t="str">
        <f>IFERROR(VLOOKUP($B2405,APガラス性能一覧!$A$2:$M$6097,9,0),"")</f>
        <v/>
      </c>
      <c r="K2405" s="68" t="str">
        <f>IFERROR(VLOOKUP($B2405,APガラス性能一覧!$A$2:$M$6097,10,0),"")</f>
        <v/>
      </c>
      <c r="L2405" s="68" t="str">
        <f>IFERROR(VLOOKUP($B2405,APガラス性能一覧!$A$2:$M$6097,11,0),"")</f>
        <v/>
      </c>
      <c r="M2405" s="68" t="str">
        <f>IFERROR(VLOOKUP($B2405,APガラス性能一覧!$A$2:$M$6097,12,0),"")</f>
        <v/>
      </c>
      <c r="N2405" s="68" t="str">
        <f>IFERROR(VLOOKUP($B2405,APガラス性能一覧!$A$2:$M$6097,13,0),"")</f>
        <v/>
      </c>
    </row>
    <row r="2406" spans="2:14" x14ac:dyDescent="0.4">
      <c r="B2406" s="68" t="str">
        <f>IF($D$2="","",IF($E$2=0.65,IFERROR(IF(INDEX(APガラス性能一覧!A:A,MATCH(ROW(B2400),APガラス性能一覧!$O:$O,0))="","",INDEX(APガラス性能一覧!A:A,MATCH(ROW(B2400),APガラス性能一覧!$O:$O,0))),""),IFERROR(IF(INDEX(APガラス性能一覧!A:A,MATCH(ROW(B2400),APガラス性能一覧!$N:$N,0))="","",INDEX(APガラス性能一覧!A:A,MATCH(ROW(B2400),APガラス性能一覧!$N:$N,0))),"")))</f>
        <v/>
      </c>
      <c r="C2406" s="68" t="str">
        <f>IFERROR(VLOOKUP($B2406,APガラス性能一覧!$A$2:$M$6097,2,0),"")</f>
        <v/>
      </c>
      <c r="D2406" s="68" t="str">
        <f>IFERROR(VLOOKUP($B2406,APガラス性能一覧!$A$2:$M$6097,3,0),"")</f>
        <v/>
      </c>
      <c r="E2406" s="68" t="str">
        <f>IFERROR(VLOOKUP($B2406,APガラス性能一覧!$A$2:$M$6097,4,0),"")</f>
        <v/>
      </c>
      <c r="F2406" s="68" t="str">
        <f>IFERROR(VLOOKUP($B2406,APガラス性能一覧!$A$2:$M$6097,5,0),"")</f>
        <v/>
      </c>
      <c r="G2406" s="68" t="str">
        <f>IFERROR(VLOOKUP($B2406,APガラス性能一覧!$A$2:$M$6097,6,0),"")</f>
        <v/>
      </c>
      <c r="H2406" s="68" t="str">
        <f>IFERROR(VLOOKUP($B2406,APガラス性能一覧!$A$2:$M$6097,7,0),"")</f>
        <v/>
      </c>
      <c r="I2406" s="68" t="str">
        <f>IFERROR(VLOOKUP($B2406,APガラス性能一覧!$A$2:$M$6097,8,0),"")</f>
        <v/>
      </c>
      <c r="J2406" s="68" t="str">
        <f>IFERROR(VLOOKUP($B2406,APガラス性能一覧!$A$2:$M$6097,9,0),"")</f>
        <v/>
      </c>
      <c r="K2406" s="68" t="str">
        <f>IFERROR(VLOOKUP($B2406,APガラス性能一覧!$A$2:$M$6097,10,0),"")</f>
        <v/>
      </c>
      <c r="L2406" s="68" t="str">
        <f>IFERROR(VLOOKUP($B2406,APガラス性能一覧!$A$2:$M$6097,11,0),"")</f>
        <v/>
      </c>
      <c r="M2406" s="68" t="str">
        <f>IFERROR(VLOOKUP($B2406,APガラス性能一覧!$A$2:$M$6097,12,0),"")</f>
        <v/>
      </c>
      <c r="N2406" s="68" t="str">
        <f>IFERROR(VLOOKUP($B2406,APガラス性能一覧!$A$2:$M$6097,13,0),"")</f>
        <v/>
      </c>
    </row>
    <row r="2407" spans="2:14" x14ac:dyDescent="0.4">
      <c r="B2407" s="68" t="str">
        <f>IF($D$2="","",IF($E$2=0.65,IFERROR(IF(INDEX(APガラス性能一覧!A:A,MATCH(ROW(B2401),APガラス性能一覧!$O:$O,0))="","",INDEX(APガラス性能一覧!A:A,MATCH(ROW(B2401),APガラス性能一覧!$O:$O,0))),""),IFERROR(IF(INDEX(APガラス性能一覧!A:A,MATCH(ROW(B2401),APガラス性能一覧!$N:$N,0))="","",INDEX(APガラス性能一覧!A:A,MATCH(ROW(B2401),APガラス性能一覧!$N:$N,0))),"")))</f>
        <v/>
      </c>
      <c r="C2407" s="68" t="str">
        <f>IFERROR(VLOOKUP($B2407,APガラス性能一覧!$A$2:$M$6097,2,0),"")</f>
        <v/>
      </c>
      <c r="D2407" s="68" t="str">
        <f>IFERROR(VLOOKUP($B2407,APガラス性能一覧!$A$2:$M$6097,3,0),"")</f>
        <v/>
      </c>
      <c r="E2407" s="68" t="str">
        <f>IFERROR(VLOOKUP($B2407,APガラス性能一覧!$A$2:$M$6097,4,0),"")</f>
        <v/>
      </c>
      <c r="F2407" s="68" t="str">
        <f>IFERROR(VLOOKUP($B2407,APガラス性能一覧!$A$2:$M$6097,5,0),"")</f>
        <v/>
      </c>
      <c r="G2407" s="68" t="str">
        <f>IFERROR(VLOOKUP($B2407,APガラス性能一覧!$A$2:$M$6097,6,0),"")</f>
        <v/>
      </c>
      <c r="H2407" s="68" t="str">
        <f>IFERROR(VLOOKUP($B2407,APガラス性能一覧!$A$2:$M$6097,7,0),"")</f>
        <v/>
      </c>
      <c r="I2407" s="68" t="str">
        <f>IFERROR(VLOOKUP($B2407,APガラス性能一覧!$A$2:$M$6097,8,0),"")</f>
        <v/>
      </c>
      <c r="J2407" s="68" t="str">
        <f>IFERROR(VLOOKUP($B2407,APガラス性能一覧!$A$2:$M$6097,9,0),"")</f>
        <v/>
      </c>
      <c r="K2407" s="68" t="str">
        <f>IFERROR(VLOOKUP($B2407,APガラス性能一覧!$A$2:$M$6097,10,0),"")</f>
        <v/>
      </c>
      <c r="L2407" s="68" t="str">
        <f>IFERROR(VLOOKUP($B2407,APガラス性能一覧!$A$2:$M$6097,11,0),"")</f>
        <v/>
      </c>
      <c r="M2407" s="68" t="str">
        <f>IFERROR(VLOOKUP($B2407,APガラス性能一覧!$A$2:$M$6097,12,0),"")</f>
        <v/>
      </c>
      <c r="N2407" s="68" t="str">
        <f>IFERROR(VLOOKUP($B2407,APガラス性能一覧!$A$2:$M$6097,13,0),"")</f>
        <v/>
      </c>
    </row>
    <row r="2408" spans="2:14" x14ac:dyDescent="0.4">
      <c r="B2408" s="68" t="str">
        <f>IF($D$2="","",IF($E$2=0.65,IFERROR(IF(INDEX(APガラス性能一覧!A:A,MATCH(ROW(B2402),APガラス性能一覧!$O:$O,0))="","",INDEX(APガラス性能一覧!A:A,MATCH(ROW(B2402),APガラス性能一覧!$O:$O,0))),""),IFERROR(IF(INDEX(APガラス性能一覧!A:A,MATCH(ROW(B2402),APガラス性能一覧!$N:$N,0))="","",INDEX(APガラス性能一覧!A:A,MATCH(ROW(B2402),APガラス性能一覧!$N:$N,0))),"")))</f>
        <v/>
      </c>
      <c r="C2408" s="68" t="str">
        <f>IFERROR(VLOOKUP($B2408,APガラス性能一覧!$A$2:$M$6097,2,0),"")</f>
        <v/>
      </c>
      <c r="D2408" s="68" t="str">
        <f>IFERROR(VLOOKUP($B2408,APガラス性能一覧!$A$2:$M$6097,3,0),"")</f>
        <v/>
      </c>
      <c r="E2408" s="68" t="str">
        <f>IFERROR(VLOOKUP($B2408,APガラス性能一覧!$A$2:$M$6097,4,0),"")</f>
        <v/>
      </c>
      <c r="F2408" s="68" t="str">
        <f>IFERROR(VLOOKUP($B2408,APガラス性能一覧!$A$2:$M$6097,5,0),"")</f>
        <v/>
      </c>
      <c r="G2408" s="68" t="str">
        <f>IFERROR(VLOOKUP($B2408,APガラス性能一覧!$A$2:$M$6097,6,0),"")</f>
        <v/>
      </c>
      <c r="H2408" s="68" t="str">
        <f>IFERROR(VLOOKUP($B2408,APガラス性能一覧!$A$2:$M$6097,7,0),"")</f>
        <v/>
      </c>
      <c r="I2408" s="68" t="str">
        <f>IFERROR(VLOOKUP($B2408,APガラス性能一覧!$A$2:$M$6097,8,0),"")</f>
        <v/>
      </c>
      <c r="J2408" s="68" t="str">
        <f>IFERROR(VLOOKUP($B2408,APガラス性能一覧!$A$2:$M$6097,9,0),"")</f>
        <v/>
      </c>
      <c r="K2408" s="68" t="str">
        <f>IFERROR(VLOOKUP($B2408,APガラス性能一覧!$A$2:$M$6097,10,0),"")</f>
        <v/>
      </c>
      <c r="L2408" s="68" t="str">
        <f>IFERROR(VLOOKUP($B2408,APガラス性能一覧!$A$2:$M$6097,11,0),"")</f>
        <v/>
      </c>
      <c r="M2408" s="68" t="str">
        <f>IFERROR(VLOOKUP($B2408,APガラス性能一覧!$A$2:$M$6097,12,0),"")</f>
        <v/>
      </c>
      <c r="N2408" s="68" t="str">
        <f>IFERROR(VLOOKUP($B2408,APガラス性能一覧!$A$2:$M$6097,13,0),"")</f>
        <v/>
      </c>
    </row>
    <row r="2409" spans="2:14" x14ac:dyDescent="0.4">
      <c r="B2409" s="68" t="str">
        <f>IF($D$2="","",IF($E$2=0.65,IFERROR(IF(INDEX(APガラス性能一覧!A:A,MATCH(ROW(B2403),APガラス性能一覧!$O:$O,0))="","",INDEX(APガラス性能一覧!A:A,MATCH(ROW(B2403),APガラス性能一覧!$O:$O,0))),""),IFERROR(IF(INDEX(APガラス性能一覧!A:A,MATCH(ROW(B2403),APガラス性能一覧!$N:$N,0))="","",INDEX(APガラス性能一覧!A:A,MATCH(ROW(B2403),APガラス性能一覧!$N:$N,0))),"")))</f>
        <v/>
      </c>
      <c r="C2409" s="68" t="str">
        <f>IFERROR(VLOOKUP($B2409,APガラス性能一覧!$A$2:$M$6097,2,0),"")</f>
        <v/>
      </c>
      <c r="D2409" s="68" t="str">
        <f>IFERROR(VLOOKUP($B2409,APガラス性能一覧!$A$2:$M$6097,3,0),"")</f>
        <v/>
      </c>
      <c r="E2409" s="68" t="str">
        <f>IFERROR(VLOOKUP($B2409,APガラス性能一覧!$A$2:$M$6097,4,0),"")</f>
        <v/>
      </c>
      <c r="F2409" s="68" t="str">
        <f>IFERROR(VLOOKUP($B2409,APガラス性能一覧!$A$2:$M$6097,5,0),"")</f>
        <v/>
      </c>
      <c r="G2409" s="68" t="str">
        <f>IFERROR(VLOOKUP($B2409,APガラス性能一覧!$A$2:$M$6097,6,0),"")</f>
        <v/>
      </c>
      <c r="H2409" s="68" t="str">
        <f>IFERROR(VLOOKUP($B2409,APガラス性能一覧!$A$2:$M$6097,7,0),"")</f>
        <v/>
      </c>
      <c r="I2409" s="68" t="str">
        <f>IFERROR(VLOOKUP($B2409,APガラス性能一覧!$A$2:$M$6097,8,0),"")</f>
        <v/>
      </c>
      <c r="J2409" s="68" t="str">
        <f>IFERROR(VLOOKUP($B2409,APガラス性能一覧!$A$2:$M$6097,9,0),"")</f>
        <v/>
      </c>
      <c r="K2409" s="68" t="str">
        <f>IFERROR(VLOOKUP($B2409,APガラス性能一覧!$A$2:$M$6097,10,0),"")</f>
        <v/>
      </c>
      <c r="L2409" s="68" t="str">
        <f>IFERROR(VLOOKUP($B2409,APガラス性能一覧!$A$2:$M$6097,11,0),"")</f>
        <v/>
      </c>
      <c r="M2409" s="68" t="str">
        <f>IFERROR(VLOOKUP($B2409,APガラス性能一覧!$A$2:$M$6097,12,0),"")</f>
        <v/>
      </c>
      <c r="N2409" s="68" t="str">
        <f>IFERROR(VLOOKUP($B2409,APガラス性能一覧!$A$2:$M$6097,13,0),"")</f>
        <v/>
      </c>
    </row>
    <row r="2410" spans="2:14" x14ac:dyDescent="0.4">
      <c r="B2410" s="68" t="str">
        <f>IF($D$2="","",IF($E$2=0.65,IFERROR(IF(INDEX(APガラス性能一覧!A:A,MATCH(ROW(B2404),APガラス性能一覧!$O:$O,0))="","",INDEX(APガラス性能一覧!A:A,MATCH(ROW(B2404),APガラス性能一覧!$O:$O,0))),""),IFERROR(IF(INDEX(APガラス性能一覧!A:A,MATCH(ROW(B2404),APガラス性能一覧!$N:$N,0))="","",INDEX(APガラス性能一覧!A:A,MATCH(ROW(B2404),APガラス性能一覧!$N:$N,0))),"")))</f>
        <v/>
      </c>
      <c r="C2410" s="68" t="str">
        <f>IFERROR(VLOOKUP($B2410,APガラス性能一覧!$A$2:$M$6097,2,0),"")</f>
        <v/>
      </c>
      <c r="D2410" s="68" t="str">
        <f>IFERROR(VLOOKUP($B2410,APガラス性能一覧!$A$2:$M$6097,3,0),"")</f>
        <v/>
      </c>
      <c r="E2410" s="68" t="str">
        <f>IFERROR(VLOOKUP($B2410,APガラス性能一覧!$A$2:$M$6097,4,0),"")</f>
        <v/>
      </c>
      <c r="F2410" s="68" t="str">
        <f>IFERROR(VLOOKUP($B2410,APガラス性能一覧!$A$2:$M$6097,5,0),"")</f>
        <v/>
      </c>
      <c r="G2410" s="68" t="str">
        <f>IFERROR(VLOOKUP($B2410,APガラス性能一覧!$A$2:$M$6097,6,0),"")</f>
        <v/>
      </c>
      <c r="H2410" s="68" t="str">
        <f>IFERROR(VLOOKUP($B2410,APガラス性能一覧!$A$2:$M$6097,7,0),"")</f>
        <v/>
      </c>
      <c r="I2410" s="68" t="str">
        <f>IFERROR(VLOOKUP($B2410,APガラス性能一覧!$A$2:$M$6097,8,0),"")</f>
        <v/>
      </c>
      <c r="J2410" s="68" t="str">
        <f>IFERROR(VLOOKUP($B2410,APガラス性能一覧!$A$2:$M$6097,9,0),"")</f>
        <v/>
      </c>
      <c r="K2410" s="68" t="str">
        <f>IFERROR(VLOOKUP($B2410,APガラス性能一覧!$A$2:$M$6097,10,0),"")</f>
        <v/>
      </c>
      <c r="L2410" s="68" t="str">
        <f>IFERROR(VLOOKUP($B2410,APガラス性能一覧!$A$2:$M$6097,11,0),"")</f>
        <v/>
      </c>
      <c r="M2410" s="68" t="str">
        <f>IFERROR(VLOOKUP($B2410,APガラス性能一覧!$A$2:$M$6097,12,0),"")</f>
        <v/>
      </c>
      <c r="N2410" s="68" t="str">
        <f>IFERROR(VLOOKUP($B2410,APガラス性能一覧!$A$2:$M$6097,13,0),"")</f>
        <v/>
      </c>
    </row>
    <row r="2411" spans="2:14" x14ac:dyDescent="0.4">
      <c r="B2411" s="68" t="str">
        <f>IF($D$2="","",IF($E$2=0.65,IFERROR(IF(INDEX(APガラス性能一覧!A:A,MATCH(ROW(B2405),APガラス性能一覧!$O:$O,0))="","",INDEX(APガラス性能一覧!A:A,MATCH(ROW(B2405),APガラス性能一覧!$O:$O,0))),""),IFERROR(IF(INDEX(APガラス性能一覧!A:A,MATCH(ROW(B2405),APガラス性能一覧!$N:$N,0))="","",INDEX(APガラス性能一覧!A:A,MATCH(ROW(B2405),APガラス性能一覧!$N:$N,0))),"")))</f>
        <v/>
      </c>
      <c r="C2411" s="68" t="str">
        <f>IFERROR(VLOOKUP($B2411,APガラス性能一覧!$A$2:$M$6097,2,0),"")</f>
        <v/>
      </c>
      <c r="D2411" s="68" t="str">
        <f>IFERROR(VLOOKUP($B2411,APガラス性能一覧!$A$2:$M$6097,3,0),"")</f>
        <v/>
      </c>
      <c r="E2411" s="68" t="str">
        <f>IFERROR(VLOOKUP($B2411,APガラス性能一覧!$A$2:$M$6097,4,0),"")</f>
        <v/>
      </c>
      <c r="F2411" s="68" t="str">
        <f>IFERROR(VLOOKUP($B2411,APガラス性能一覧!$A$2:$M$6097,5,0),"")</f>
        <v/>
      </c>
      <c r="G2411" s="68" t="str">
        <f>IFERROR(VLOOKUP($B2411,APガラス性能一覧!$A$2:$M$6097,6,0),"")</f>
        <v/>
      </c>
      <c r="H2411" s="68" t="str">
        <f>IFERROR(VLOOKUP($B2411,APガラス性能一覧!$A$2:$M$6097,7,0),"")</f>
        <v/>
      </c>
      <c r="I2411" s="68" t="str">
        <f>IFERROR(VLOOKUP($B2411,APガラス性能一覧!$A$2:$M$6097,8,0),"")</f>
        <v/>
      </c>
      <c r="J2411" s="68" t="str">
        <f>IFERROR(VLOOKUP($B2411,APガラス性能一覧!$A$2:$M$6097,9,0),"")</f>
        <v/>
      </c>
      <c r="K2411" s="68" t="str">
        <f>IFERROR(VLOOKUP($B2411,APガラス性能一覧!$A$2:$M$6097,10,0),"")</f>
        <v/>
      </c>
      <c r="L2411" s="68" t="str">
        <f>IFERROR(VLOOKUP($B2411,APガラス性能一覧!$A$2:$M$6097,11,0),"")</f>
        <v/>
      </c>
      <c r="M2411" s="68" t="str">
        <f>IFERROR(VLOOKUP($B2411,APガラス性能一覧!$A$2:$M$6097,12,0),"")</f>
        <v/>
      </c>
      <c r="N2411" s="68" t="str">
        <f>IFERROR(VLOOKUP($B2411,APガラス性能一覧!$A$2:$M$6097,13,0),"")</f>
        <v/>
      </c>
    </row>
    <row r="2412" spans="2:14" x14ac:dyDescent="0.4">
      <c r="B2412" s="68" t="str">
        <f>IF($D$2="","",IF($E$2=0.65,IFERROR(IF(INDEX(APガラス性能一覧!A:A,MATCH(ROW(B2406),APガラス性能一覧!$O:$O,0))="","",INDEX(APガラス性能一覧!A:A,MATCH(ROW(B2406),APガラス性能一覧!$O:$O,0))),""),IFERROR(IF(INDEX(APガラス性能一覧!A:A,MATCH(ROW(B2406),APガラス性能一覧!$N:$N,0))="","",INDEX(APガラス性能一覧!A:A,MATCH(ROW(B2406),APガラス性能一覧!$N:$N,0))),"")))</f>
        <v/>
      </c>
      <c r="C2412" s="68" t="str">
        <f>IFERROR(VLOOKUP($B2412,APガラス性能一覧!$A$2:$M$6097,2,0),"")</f>
        <v/>
      </c>
      <c r="D2412" s="68" t="str">
        <f>IFERROR(VLOOKUP($B2412,APガラス性能一覧!$A$2:$M$6097,3,0),"")</f>
        <v/>
      </c>
      <c r="E2412" s="68" t="str">
        <f>IFERROR(VLOOKUP($B2412,APガラス性能一覧!$A$2:$M$6097,4,0),"")</f>
        <v/>
      </c>
      <c r="F2412" s="68" t="str">
        <f>IFERROR(VLOOKUP($B2412,APガラス性能一覧!$A$2:$M$6097,5,0),"")</f>
        <v/>
      </c>
      <c r="G2412" s="68" t="str">
        <f>IFERROR(VLOOKUP($B2412,APガラス性能一覧!$A$2:$M$6097,6,0),"")</f>
        <v/>
      </c>
      <c r="H2412" s="68" t="str">
        <f>IFERROR(VLOOKUP($B2412,APガラス性能一覧!$A$2:$M$6097,7,0),"")</f>
        <v/>
      </c>
      <c r="I2412" s="68" t="str">
        <f>IFERROR(VLOOKUP($B2412,APガラス性能一覧!$A$2:$M$6097,8,0),"")</f>
        <v/>
      </c>
      <c r="J2412" s="68" t="str">
        <f>IFERROR(VLOOKUP($B2412,APガラス性能一覧!$A$2:$M$6097,9,0),"")</f>
        <v/>
      </c>
      <c r="K2412" s="68" t="str">
        <f>IFERROR(VLOOKUP($B2412,APガラス性能一覧!$A$2:$M$6097,10,0),"")</f>
        <v/>
      </c>
      <c r="L2412" s="68" t="str">
        <f>IFERROR(VLOOKUP($B2412,APガラス性能一覧!$A$2:$M$6097,11,0),"")</f>
        <v/>
      </c>
      <c r="M2412" s="68" t="str">
        <f>IFERROR(VLOOKUP($B2412,APガラス性能一覧!$A$2:$M$6097,12,0),"")</f>
        <v/>
      </c>
      <c r="N2412" s="68" t="str">
        <f>IFERROR(VLOOKUP($B2412,APガラス性能一覧!$A$2:$M$6097,13,0),"")</f>
        <v/>
      </c>
    </row>
    <row r="2413" spans="2:14" x14ac:dyDescent="0.4">
      <c r="B2413" s="68" t="str">
        <f>IF($D$2="","",IF($E$2=0.65,IFERROR(IF(INDEX(APガラス性能一覧!A:A,MATCH(ROW(B2407),APガラス性能一覧!$O:$O,0))="","",INDEX(APガラス性能一覧!A:A,MATCH(ROW(B2407),APガラス性能一覧!$O:$O,0))),""),IFERROR(IF(INDEX(APガラス性能一覧!A:A,MATCH(ROW(B2407),APガラス性能一覧!$N:$N,0))="","",INDEX(APガラス性能一覧!A:A,MATCH(ROW(B2407),APガラス性能一覧!$N:$N,0))),"")))</f>
        <v/>
      </c>
      <c r="C2413" s="68" t="str">
        <f>IFERROR(VLOOKUP($B2413,APガラス性能一覧!$A$2:$M$6097,2,0),"")</f>
        <v/>
      </c>
      <c r="D2413" s="68" t="str">
        <f>IFERROR(VLOOKUP($B2413,APガラス性能一覧!$A$2:$M$6097,3,0),"")</f>
        <v/>
      </c>
      <c r="E2413" s="68" t="str">
        <f>IFERROR(VLOOKUP($B2413,APガラス性能一覧!$A$2:$M$6097,4,0),"")</f>
        <v/>
      </c>
      <c r="F2413" s="68" t="str">
        <f>IFERROR(VLOOKUP($B2413,APガラス性能一覧!$A$2:$M$6097,5,0),"")</f>
        <v/>
      </c>
      <c r="G2413" s="68" t="str">
        <f>IFERROR(VLOOKUP($B2413,APガラス性能一覧!$A$2:$M$6097,6,0),"")</f>
        <v/>
      </c>
      <c r="H2413" s="68" t="str">
        <f>IFERROR(VLOOKUP($B2413,APガラス性能一覧!$A$2:$M$6097,7,0),"")</f>
        <v/>
      </c>
      <c r="I2413" s="68" t="str">
        <f>IFERROR(VLOOKUP($B2413,APガラス性能一覧!$A$2:$M$6097,8,0),"")</f>
        <v/>
      </c>
      <c r="J2413" s="68" t="str">
        <f>IFERROR(VLOOKUP($B2413,APガラス性能一覧!$A$2:$M$6097,9,0),"")</f>
        <v/>
      </c>
      <c r="K2413" s="68" t="str">
        <f>IFERROR(VLOOKUP($B2413,APガラス性能一覧!$A$2:$M$6097,10,0),"")</f>
        <v/>
      </c>
      <c r="L2413" s="68" t="str">
        <f>IFERROR(VLOOKUP($B2413,APガラス性能一覧!$A$2:$M$6097,11,0),"")</f>
        <v/>
      </c>
      <c r="M2413" s="68" t="str">
        <f>IFERROR(VLOOKUP($B2413,APガラス性能一覧!$A$2:$M$6097,12,0),"")</f>
        <v/>
      </c>
      <c r="N2413" s="68" t="str">
        <f>IFERROR(VLOOKUP($B2413,APガラス性能一覧!$A$2:$M$6097,13,0),"")</f>
        <v/>
      </c>
    </row>
    <row r="2414" spans="2:14" x14ac:dyDescent="0.4">
      <c r="B2414" s="68" t="str">
        <f>IF($D$2="","",IF($E$2=0.65,IFERROR(IF(INDEX(APガラス性能一覧!A:A,MATCH(ROW(B2408),APガラス性能一覧!$O:$O,0))="","",INDEX(APガラス性能一覧!A:A,MATCH(ROW(B2408),APガラス性能一覧!$O:$O,0))),""),IFERROR(IF(INDEX(APガラス性能一覧!A:A,MATCH(ROW(B2408),APガラス性能一覧!$N:$N,0))="","",INDEX(APガラス性能一覧!A:A,MATCH(ROW(B2408),APガラス性能一覧!$N:$N,0))),"")))</f>
        <v/>
      </c>
      <c r="C2414" s="68" t="str">
        <f>IFERROR(VLOOKUP($B2414,APガラス性能一覧!$A$2:$M$6097,2,0),"")</f>
        <v/>
      </c>
      <c r="D2414" s="68" t="str">
        <f>IFERROR(VLOOKUP($B2414,APガラス性能一覧!$A$2:$M$6097,3,0),"")</f>
        <v/>
      </c>
      <c r="E2414" s="68" t="str">
        <f>IFERROR(VLOOKUP($B2414,APガラス性能一覧!$A$2:$M$6097,4,0),"")</f>
        <v/>
      </c>
      <c r="F2414" s="68" t="str">
        <f>IFERROR(VLOOKUP($B2414,APガラス性能一覧!$A$2:$M$6097,5,0),"")</f>
        <v/>
      </c>
      <c r="G2414" s="68" t="str">
        <f>IFERROR(VLOOKUP($B2414,APガラス性能一覧!$A$2:$M$6097,6,0),"")</f>
        <v/>
      </c>
      <c r="H2414" s="68" t="str">
        <f>IFERROR(VLOOKUP($B2414,APガラス性能一覧!$A$2:$M$6097,7,0),"")</f>
        <v/>
      </c>
      <c r="I2414" s="68" t="str">
        <f>IFERROR(VLOOKUP($B2414,APガラス性能一覧!$A$2:$M$6097,8,0),"")</f>
        <v/>
      </c>
      <c r="J2414" s="68" t="str">
        <f>IFERROR(VLOOKUP($B2414,APガラス性能一覧!$A$2:$M$6097,9,0),"")</f>
        <v/>
      </c>
      <c r="K2414" s="68" t="str">
        <f>IFERROR(VLOOKUP($B2414,APガラス性能一覧!$A$2:$M$6097,10,0),"")</f>
        <v/>
      </c>
      <c r="L2414" s="68" t="str">
        <f>IFERROR(VLOOKUP($B2414,APガラス性能一覧!$A$2:$M$6097,11,0),"")</f>
        <v/>
      </c>
      <c r="M2414" s="68" t="str">
        <f>IFERROR(VLOOKUP($B2414,APガラス性能一覧!$A$2:$M$6097,12,0),"")</f>
        <v/>
      </c>
      <c r="N2414" s="68" t="str">
        <f>IFERROR(VLOOKUP($B2414,APガラス性能一覧!$A$2:$M$6097,13,0),"")</f>
        <v/>
      </c>
    </row>
    <row r="2415" spans="2:14" x14ac:dyDescent="0.4">
      <c r="B2415" s="68" t="str">
        <f>IF($D$2="","",IF($E$2=0.65,IFERROR(IF(INDEX(APガラス性能一覧!A:A,MATCH(ROW(B2409),APガラス性能一覧!$O:$O,0))="","",INDEX(APガラス性能一覧!A:A,MATCH(ROW(B2409),APガラス性能一覧!$O:$O,0))),""),IFERROR(IF(INDEX(APガラス性能一覧!A:A,MATCH(ROW(B2409),APガラス性能一覧!$N:$N,0))="","",INDEX(APガラス性能一覧!A:A,MATCH(ROW(B2409),APガラス性能一覧!$N:$N,0))),"")))</f>
        <v/>
      </c>
      <c r="C2415" s="68" t="str">
        <f>IFERROR(VLOOKUP($B2415,APガラス性能一覧!$A$2:$M$6097,2,0),"")</f>
        <v/>
      </c>
      <c r="D2415" s="68" t="str">
        <f>IFERROR(VLOOKUP($B2415,APガラス性能一覧!$A$2:$M$6097,3,0),"")</f>
        <v/>
      </c>
      <c r="E2415" s="68" t="str">
        <f>IFERROR(VLOOKUP($B2415,APガラス性能一覧!$A$2:$M$6097,4,0),"")</f>
        <v/>
      </c>
      <c r="F2415" s="68" t="str">
        <f>IFERROR(VLOOKUP($B2415,APガラス性能一覧!$A$2:$M$6097,5,0),"")</f>
        <v/>
      </c>
      <c r="G2415" s="68" t="str">
        <f>IFERROR(VLOOKUP($B2415,APガラス性能一覧!$A$2:$M$6097,6,0),"")</f>
        <v/>
      </c>
      <c r="H2415" s="68" t="str">
        <f>IFERROR(VLOOKUP($B2415,APガラス性能一覧!$A$2:$M$6097,7,0),"")</f>
        <v/>
      </c>
      <c r="I2415" s="68" t="str">
        <f>IFERROR(VLOOKUP($B2415,APガラス性能一覧!$A$2:$M$6097,8,0),"")</f>
        <v/>
      </c>
      <c r="J2415" s="68" t="str">
        <f>IFERROR(VLOOKUP($B2415,APガラス性能一覧!$A$2:$M$6097,9,0),"")</f>
        <v/>
      </c>
      <c r="K2415" s="68" t="str">
        <f>IFERROR(VLOOKUP($B2415,APガラス性能一覧!$A$2:$M$6097,10,0),"")</f>
        <v/>
      </c>
      <c r="L2415" s="68" t="str">
        <f>IFERROR(VLOOKUP($B2415,APガラス性能一覧!$A$2:$M$6097,11,0),"")</f>
        <v/>
      </c>
      <c r="M2415" s="68" t="str">
        <f>IFERROR(VLOOKUP($B2415,APガラス性能一覧!$A$2:$M$6097,12,0),"")</f>
        <v/>
      </c>
      <c r="N2415" s="68" t="str">
        <f>IFERROR(VLOOKUP($B2415,APガラス性能一覧!$A$2:$M$6097,13,0),"")</f>
        <v/>
      </c>
    </row>
    <row r="2416" spans="2:14" x14ac:dyDescent="0.4">
      <c r="B2416" s="68" t="str">
        <f>IF($D$2="","",IF($E$2=0.65,IFERROR(IF(INDEX(APガラス性能一覧!A:A,MATCH(ROW(B2410),APガラス性能一覧!$O:$O,0))="","",INDEX(APガラス性能一覧!A:A,MATCH(ROW(B2410),APガラス性能一覧!$O:$O,0))),""),IFERROR(IF(INDEX(APガラス性能一覧!A:A,MATCH(ROW(B2410),APガラス性能一覧!$N:$N,0))="","",INDEX(APガラス性能一覧!A:A,MATCH(ROW(B2410),APガラス性能一覧!$N:$N,0))),"")))</f>
        <v/>
      </c>
      <c r="C2416" s="68" t="str">
        <f>IFERROR(VLOOKUP($B2416,APガラス性能一覧!$A$2:$M$6097,2,0),"")</f>
        <v/>
      </c>
      <c r="D2416" s="68" t="str">
        <f>IFERROR(VLOOKUP($B2416,APガラス性能一覧!$A$2:$M$6097,3,0),"")</f>
        <v/>
      </c>
      <c r="E2416" s="68" t="str">
        <f>IFERROR(VLOOKUP($B2416,APガラス性能一覧!$A$2:$M$6097,4,0),"")</f>
        <v/>
      </c>
      <c r="F2416" s="68" t="str">
        <f>IFERROR(VLOOKUP($B2416,APガラス性能一覧!$A$2:$M$6097,5,0),"")</f>
        <v/>
      </c>
      <c r="G2416" s="68" t="str">
        <f>IFERROR(VLOOKUP($B2416,APガラス性能一覧!$A$2:$M$6097,6,0),"")</f>
        <v/>
      </c>
      <c r="H2416" s="68" t="str">
        <f>IFERROR(VLOOKUP($B2416,APガラス性能一覧!$A$2:$M$6097,7,0),"")</f>
        <v/>
      </c>
      <c r="I2416" s="68" t="str">
        <f>IFERROR(VLOOKUP($B2416,APガラス性能一覧!$A$2:$M$6097,8,0),"")</f>
        <v/>
      </c>
      <c r="J2416" s="68" t="str">
        <f>IFERROR(VLOOKUP($B2416,APガラス性能一覧!$A$2:$M$6097,9,0),"")</f>
        <v/>
      </c>
      <c r="K2416" s="68" t="str">
        <f>IFERROR(VLOOKUP($B2416,APガラス性能一覧!$A$2:$M$6097,10,0),"")</f>
        <v/>
      </c>
      <c r="L2416" s="68" t="str">
        <f>IFERROR(VLOOKUP($B2416,APガラス性能一覧!$A$2:$M$6097,11,0),"")</f>
        <v/>
      </c>
      <c r="M2416" s="68" t="str">
        <f>IFERROR(VLOOKUP($B2416,APガラス性能一覧!$A$2:$M$6097,12,0),"")</f>
        <v/>
      </c>
      <c r="N2416" s="68" t="str">
        <f>IFERROR(VLOOKUP($B2416,APガラス性能一覧!$A$2:$M$6097,13,0),"")</f>
        <v/>
      </c>
    </row>
    <row r="2417" spans="2:14" x14ac:dyDescent="0.4">
      <c r="B2417" s="68" t="str">
        <f>IF($D$2="","",IF($E$2=0.65,IFERROR(IF(INDEX(APガラス性能一覧!A:A,MATCH(ROW(B2411),APガラス性能一覧!$O:$O,0))="","",INDEX(APガラス性能一覧!A:A,MATCH(ROW(B2411),APガラス性能一覧!$O:$O,0))),""),IFERROR(IF(INDEX(APガラス性能一覧!A:A,MATCH(ROW(B2411),APガラス性能一覧!$N:$N,0))="","",INDEX(APガラス性能一覧!A:A,MATCH(ROW(B2411),APガラス性能一覧!$N:$N,0))),"")))</f>
        <v/>
      </c>
      <c r="C2417" s="68" t="str">
        <f>IFERROR(VLOOKUP($B2417,APガラス性能一覧!$A$2:$M$6097,2,0),"")</f>
        <v/>
      </c>
      <c r="D2417" s="68" t="str">
        <f>IFERROR(VLOOKUP($B2417,APガラス性能一覧!$A$2:$M$6097,3,0),"")</f>
        <v/>
      </c>
      <c r="E2417" s="68" t="str">
        <f>IFERROR(VLOOKUP($B2417,APガラス性能一覧!$A$2:$M$6097,4,0),"")</f>
        <v/>
      </c>
      <c r="F2417" s="68" t="str">
        <f>IFERROR(VLOOKUP($B2417,APガラス性能一覧!$A$2:$M$6097,5,0),"")</f>
        <v/>
      </c>
      <c r="G2417" s="68" t="str">
        <f>IFERROR(VLOOKUP($B2417,APガラス性能一覧!$A$2:$M$6097,6,0),"")</f>
        <v/>
      </c>
      <c r="H2417" s="68" t="str">
        <f>IFERROR(VLOOKUP($B2417,APガラス性能一覧!$A$2:$M$6097,7,0),"")</f>
        <v/>
      </c>
      <c r="I2417" s="68" t="str">
        <f>IFERROR(VLOOKUP($B2417,APガラス性能一覧!$A$2:$M$6097,8,0),"")</f>
        <v/>
      </c>
      <c r="J2417" s="68" t="str">
        <f>IFERROR(VLOOKUP($B2417,APガラス性能一覧!$A$2:$M$6097,9,0),"")</f>
        <v/>
      </c>
      <c r="K2417" s="68" t="str">
        <f>IFERROR(VLOOKUP($B2417,APガラス性能一覧!$A$2:$M$6097,10,0),"")</f>
        <v/>
      </c>
      <c r="L2417" s="68" t="str">
        <f>IFERROR(VLOOKUP($B2417,APガラス性能一覧!$A$2:$M$6097,11,0),"")</f>
        <v/>
      </c>
      <c r="M2417" s="68" t="str">
        <f>IFERROR(VLOOKUP($B2417,APガラス性能一覧!$A$2:$M$6097,12,0),"")</f>
        <v/>
      </c>
      <c r="N2417" s="68" t="str">
        <f>IFERROR(VLOOKUP($B2417,APガラス性能一覧!$A$2:$M$6097,13,0),"")</f>
        <v/>
      </c>
    </row>
    <row r="2418" spans="2:14" x14ac:dyDescent="0.4">
      <c r="B2418" s="68" t="str">
        <f>IF($D$2="","",IF($E$2=0.65,IFERROR(IF(INDEX(APガラス性能一覧!A:A,MATCH(ROW(B2412),APガラス性能一覧!$O:$O,0))="","",INDEX(APガラス性能一覧!A:A,MATCH(ROW(B2412),APガラス性能一覧!$O:$O,0))),""),IFERROR(IF(INDEX(APガラス性能一覧!A:A,MATCH(ROW(B2412),APガラス性能一覧!$N:$N,0))="","",INDEX(APガラス性能一覧!A:A,MATCH(ROW(B2412),APガラス性能一覧!$N:$N,0))),"")))</f>
        <v/>
      </c>
      <c r="C2418" s="68" t="str">
        <f>IFERROR(VLOOKUP($B2418,APガラス性能一覧!$A$2:$M$6097,2,0),"")</f>
        <v/>
      </c>
      <c r="D2418" s="68" t="str">
        <f>IFERROR(VLOOKUP($B2418,APガラス性能一覧!$A$2:$M$6097,3,0),"")</f>
        <v/>
      </c>
      <c r="E2418" s="68" t="str">
        <f>IFERROR(VLOOKUP($B2418,APガラス性能一覧!$A$2:$M$6097,4,0),"")</f>
        <v/>
      </c>
      <c r="F2418" s="68" t="str">
        <f>IFERROR(VLOOKUP($B2418,APガラス性能一覧!$A$2:$M$6097,5,0),"")</f>
        <v/>
      </c>
      <c r="G2418" s="68" t="str">
        <f>IFERROR(VLOOKUP($B2418,APガラス性能一覧!$A$2:$M$6097,6,0),"")</f>
        <v/>
      </c>
      <c r="H2418" s="68" t="str">
        <f>IFERROR(VLOOKUP($B2418,APガラス性能一覧!$A$2:$M$6097,7,0),"")</f>
        <v/>
      </c>
      <c r="I2418" s="68" t="str">
        <f>IFERROR(VLOOKUP($B2418,APガラス性能一覧!$A$2:$M$6097,8,0),"")</f>
        <v/>
      </c>
      <c r="J2418" s="68" t="str">
        <f>IFERROR(VLOOKUP($B2418,APガラス性能一覧!$A$2:$M$6097,9,0),"")</f>
        <v/>
      </c>
      <c r="K2418" s="68" t="str">
        <f>IFERROR(VLOOKUP($B2418,APガラス性能一覧!$A$2:$M$6097,10,0),"")</f>
        <v/>
      </c>
      <c r="L2418" s="68" t="str">
        <f>IFERROR(VLOOKUP($B2418,APガラス性能一覧!$A$2:$M$6097,11,0),"")</f>
        <v/>
      </c>
      <c r="M2418" s="68" t="str">
        <f>IFERROR(VLOOKUP($B2418,APガラス性能一覧!$A$2:$M$6097,12,0),"")</f>
        <v/>
      </c>
      <c r="N2418" s="68" t="str">
        <f>IFERROR(VLOOKUP($B2418,APガラス性能一覧!$A$2:$M$6097,13,0),"")</f>
        <v/>
      </c>
    </row>
    <row r="2419" spans="2:14" x14ac:dyDescent="0.4">
      <c r="B2419" s="68" t="str">
        <f>IF($D$2="","",IF($E$2=0.65,IFERROR(IF(INDEX(APガラス性能一覧!A:A,MATCH(ROW(B2413),APガラス性能一覧!$O:$O,0))="","",INDEX(APガラス性能一覧!A:A,MATCH(ROW(B2413),APガラス性能一覧!$O:$O,0))),""),IFERROR(IF(INDEX(APガラス性能一覧!A:A,MATCH(ROW(B2413),APガラス性能一覧!$N:$N,0))="","",INDEX(APガラス性能一覧!A:A,MATCH(ROW(B2413),APガラス性能一覧!$N:$N,0))),"")))</f>
        <v/>
      </c>
      <c r="C2419" s="68" t="str">
        <f>IFERROR(VLOOKUP($B2419,APガラス性能一覧!$A$2:$M$6097,2,0),"")</f>
        <v/>
      </c>
      <c r="D2419" s="68" t="str">
        <f>IFERROR(VLOOKUP($B2419,APガラス性能一覧!$A$2:$M$6097,3,0),"")</f>
        <v/>
      </c>
      <c r="E2419" s="68" t="str">
        <f>IFERROR(VLOOKUP($B2419,APガラス性能一覧!$A$2:$M$6097,4,0),"")</f>
        <v/>
      </c>
      <c r="F2419" s="68" t="str">
        <f>IFERROR(VLOOKUP($B2419,APガラス性能一覧!$A$2:$M$6097,5,0),"")</f>
        <v/>
      </c>
      <c r="G2419" s="68" t="str">
        <f>IFERROR(VLOOKUP($B2419,APガラス性能一覧!$A$2:$M$6097,6,0),"")</f>
        <v/>
      </c>
      <c r="H2419" s="68" t="str">
        <f>IFERROR(VLOOKUP($B2419,APガラス性能一覧!$A$2:$M$6097,7,0),"")</f>
        <v/>
      </c>
      <c r="I2419" s="68" t="str">
        <f>IFERROR(VLOOKUP($B2419,APガラス性能一覧!$A$2:$M$6097,8,0),"")</f>
        <v/>
      </c>
      <c r="J2419" s="68" t="str">
        <f>IFERROR(VLOOKUP($B2419,APガラス性能一覧!$A$2:$M$6097,9,0),"")</f>
        <v/>
      </c>
      <c r="K2419" s="68" t="str">
        <f>IFERROR(VLOOKUP($B2419,APガラス性能一覧!$A$2:$M$6097,10,0),"")</f>
        <v/>
      </c>
      <c r="L2419" s="68" t="str">
        <f>IFERROR(VLOOKUP($B2419,APガラス性能一覧!$A$2:$M$6097,11,0),"")</f>
        <v/>
      </c>
      <c r="M2419" s="68" t="str">
        <f>IFERROR(VLOOKUP($B2419,APガラス性能一覧!$A$2:$M$6097,12,0),"")</f>
        <v/>
      </c>
      <c r="N2419" s="68" t="str">
        <f>IFERROR(VLOOKUP($B2419,APガラス性能一覧!$A$2:$M$6097,13,0),"")</f>
        <v/>
      </c>
    </row>
    <row r="2420" spans="2:14" x14ac:dyDescent="0.4">
      <c r="B2420" s="68" t="str">
        <f>IF($D$2="","",IF($E$2=0.65,IFERROR(IF(INDEX(APガラス性能一覧!A:A,MATCH(ROW(B2414),APガラス性能一覧!$O:$O,0))="","",INDEX(APガラス性能一覧!A:A,MATCH(ROW(B2414),APガラス性能一覧!$O:$O,0))),""),IFERROR(IF(INDEX(APガラス性能一覧!A:A,MATCH(ROW(B2414),APガラス性能一覧!$N:$N,0))="","",INDEX(APガラス性能一覧!A:A,MATCH(ROW(B2414),APガラス性能一覧!$N:$N,0))),"")))</f>
        <v/>
      </c>
      <c r="C2420" s="68" t="str">
        <f>IFERROR(VLOOKUP($B2420,APガラス性能一覧!$A$2:$M$6097,2,0),"")</f>
        <v/>
      </c>
      <c r="D2420" s="68" t="str">
        <f>IFERROR(VLOOKUP($B2420,APガラス性能一覧!$A$2:$M$6097,3,0),"")</f>
        <v/>
      </c>
      <c r="E2420" s="68" t="str">
        <f>IFERROR(VLOOKUP($B2420,APガラス性能一覧!$A$2:$M$6097,4,0),"")</f>
        <v/>
      </c>
      <c r="F2420" s="68" t="str">
        <f>IFERROR(VLOOKUP($B2420,APガラス性能一覧!$A$2:$M$6097,5,0),"")</f>
        <v/>
      </c>
      <c r="G2420" s="68" t="str">
        <f>IFERROR(VLOOKUP($B2420,APガラス性能一覧!$A$2:$M$6097,6,0),"")</f>
        <v/>
      </c>
      <c r="H2420" s="68" t="str">
        <f>IFERROR(VLOOKUP($B2420,APガラス性能一覧!$A$2:$M$6097,7,0),"")</f>
        <v/>
      </c>
      <c r="I2420" s="68" t="str">
        <f>IFERROR(VLOOKUP($B2420,APガラス性能一覧!$A$2:$M$6097,8,0),"")</f>
        <v/>
      </c>
      <c r="J2420" s="68" t="str">
        <f>IFERROR(VLOOKUP($B2420,APガラス性能一覧!$A$2:$M$6097,9,0),"")</f>
        <v/>
      </c>
      <c r="K2420" s="68" t="str">
        <f>IFERROR(VLOOKUP($B2420,APガラス性能一覧!$A$2:$M$6097,10,0),"")</f>
        <v/>
      </c>
      <c r="L2420" s="68" t="str">
        <f>IFERROR(VLOOKUP($B2420,APガラス性能一覧!$A$2:$M$6097,11,0),"")</f>
        <v/>
      </c>
      <c r="M2420" s="68" t="str">
        <f>IFERROR(VLOOKUP($B2420,APガラス性能一覧!$A$2:$M$6097,12,0),"")</f>
        <v/>
      </c>
      <c r="N2420" s="68" t="str">
        <f>IFERROR(VLOOKUP($B2420,APガラス性能一覧!$A$2:$M$6097,13,0),"")</f>
        <v/>
      </c>
    </row>
    <row r="2421" spans="2:14" x14ac:dyDescent="0.4">
      <c r="B2421" s="68" t="str">
        <f>IF($D$2="","",IF($E$2=0.65,IFERROR(IF(INDEX(APガラス性能一覧!A:A,MATCH(ROW(B2415),APガラス性能一覧!$O:$O,0))="","",INDEX(APガラス性能一覧!A:A,MATCH(ROW(B2415),APガラス性能一覧!$O:$O,0))),""),IFERROR(IF(INDEX(APガラス性能一覧!A:A,MATCH(ROW(B2415),APガラス性能一覧!$N:$N,0))="","",INDEX(APガラス性能一覧!A:A,MATCH(ROW(B2415),APガラス性能一覧!$N:$N,0))),"")))</f>
        <v/>
      </c>
      <c r="C2421" s="68" t="str">
        <f>IFERROR(VLOOKUP($B2421,APガラス性能一覧!$A$2:$M$6097,2,0),"")</f>
        <v/>
      </c>
      <c r="D2421" s="68" t="str">
        <f>IFERROR(VLOOKUP($B2421,APガラス性能一覧!$A$2:$M$6097,3,0),"")</f>
        <v/>
      </c>
      <c r="E2421" s="68" t="str">
        <f>IFERROR(VLOOKUP($B2421,APガラス性能一覧!$A$2:$M$6097,4,0),"")</f>
        <v/>
      </c>
      <c r="F2421" s="68" t="str">
        <f>IFERROR(VLOOKUP($B2421,APガラス性能一覧!$A$2:$M$6097,5,0),"")</f>
        <v/>
      </c>
      <c r="G2421" s="68" t="str">
        <f>IFERROR(VLOOKUP($B2421,APガラス性能一覧!$A$2:$M$6097,6,0),"")</f>
        <v/>
      </c>
      <c r="H2421" s="68" t="str">
        <f>IFERROR(VLOOKUP($B2421,APガラス性能一覧!$A$2:$M$6097,7,0),"")</f>
        <v/>
      </c>
      <c r="I2421" s="68" t="str">
        <f>IFERROR(VLOOKUP($B2421,APガラス性能一覧!$A$2:$M$6097,8,0),"")</f>
        <v/>
      </c>
      <c r="J2421" s="68" t="str">
        <f>IFERROR(VLOOKUP($B2421,APガラス性能一覧!$A$2:$M$6097,9,0),"")</f>
        <v/>
      </c>
      <c r="K2421" s="68" t="str">
        <f>IFERROR(VLOOKUP($B2421,APガラス性能一覧!$A$2:$M$6097,10,0),"")</f>
        <v/>
      </c>
      <c r="L2421" s="68" t="str">
        <f>IFERROR(VLOOKUP($B2421,APガラス性能一覧!$A$2:$M$6097,11,0),"")</f>
        <v/>
      </c>
      <c r="M2421" s="68" t="str">
        <f>IFERROR(VLOOKUP($B2421,APガラス性能一覧!$A$2:$M$6097,12,0),"")</f>
        <v/>
      </c>
      <c r="N2421" s="68" t="str">
        <f>IFERROR(VLOOKUP($B2421,APガラス性能一覧!$A$2:$M$6097,13,0),"")</f>
        <v/>
      </c>
    </row>
    <row r="2422" spans="2:14" x14ac:dyDescent="0.4">
      <c r="B2422" s="68" t="str">
        <f>IF($D$2="","",IF($E$2=0.65,IFERROR(IF(INDEX(APガラス性能一覧!A:A,MATCH(ROW(B2416),APガラス性能一覧!$O:$O,0))="","",INDEX(APガラス性能一覧!A:A,MATCH(ROW(B2416),APガラス性能一覧!$O:$O,0))),""),IFERROR(IF(INDEX(APガラス性能一覧!A:A,MATCH(ROW(B2416),APガラス性能一覧!$N:$N,0))="","",INDEX(APガラス性能一覧!A:A,MATCH(ROW(B2416),APガラス性能一覧!$N:$N,0))),"")))</f>
        <v/>
      </c>
      <c r="C2422" s="68" t="str">
        <f>IFERROR(VLOOKUP($B2422,APガラス性能一覧!$A$2:$M$6097,2,0),"")</f>
        <v/>
      </c>
      <c r="D2422" s="68" t="str">
        <f>IFERROR(VLOOKUP($B2422,APガラス性能一覧!$A$2:$M$6097,3,0),"")</f>
        <v/>
      </c>
      <c r="E2422" s="68" t="str">
        <f>IFERROR(VLOOKUP($B2422,APガラス性能一覧!$A$2:$M$6097,4,0),"")</f>
        <v/>
      </c>
      <c r="F2422" s="68" t="str">
        <f>IFERROR(VLOOKUP($B2422,APガラス性能一覧!$A$2:$M$6097,5,0),"")</f>
        <v/>
      </c>
      <c r="G2422" s="68" t="str">
        <f>IFERROR(VLOOKUP($B2422,APガラス性能一覧!$A$2:$M$6097,6,0),"")</f>
        <v/>
      </c>
      <c r="H2422" s="68" t="str">
        <f>IFERROR(VLOOKUP($B2422,APガラス性能一覧!$A$2:$M$6097,7,0),"")</f>
        <v/>
      </c>
      <c r="I2422" s="68" t="str">
        <f>IFERROR(VLOOKUP($B2422,APガラス性能一覧!$A$2:$M$6097,8,0),"")</f>
        <v/>
      </c>
      <c r="J2422" s="68" t="str">
        <f>IFERROR(VLOOKUP($B2422,APガラス性能一覧!$A$2:$M$6097,9,0),"")</f>
        <v/>
      </c>
      <c r="K2422" s="68" t="str">
        <f>IFERROR(VLOOKUP($B2422,APガラス性能一覧!$A$2:$M$6097,10,0),"")</f>
        <v/>
      </c>
      <c r="L2422" s="68" t="str">
        <f>IFERROR(VLOOKUP($B2422,APガラス性能一覧!$A$2:$M$6097,11,0),"")</f>
        <v/>
      </c>
      <c r="M2422" s="68" t="str">
        <f>IFERROR(VLOOKUP($B2422,APガラス性能一覧!$A$2:$M$6097,12,0),"")</f>
        <v/>
      </c>
      <c r="N2422" s="68" t="str">
        <f>IFERROR(VLOOKUP($B2422,APガラス性能一覧!$A$2:$M$6097,13,0),"")</f>
        <v/>
      </c>
    </row>
    <row r="2423" spans="2:14" x14ac:dyDescent="0.4">
      <c r="B2423" s="68" t="str">
        <f>IF($D$2="","",IF($E$2=0.65,IFERROR(IF(INDEX(APガラス性能一覧!A:A,MATCH(ROW(B2417),APガラス性能一覧!$O:$O,0))="","",INDEX(APガラス性能一覧!A:A,MATCH(ROW(B2417),APガラス性能一覧!$O:$O,0))),""),IFERROR(IF(INDEX(APガラス性能一覧!A:A,MATCH(ROW(B2417),APガラス性能一覧!$N:$N,0))="","",INDEX(APガラス性能一覧!A:A,MATCH(ROW(B2417),APガラス性能一覧!$N:$N,0))),"")))</f>
        <v/>
      </c>
      <c r="C2423" s="68" t="str">
        <f>IFERROR(VLOOKUP($B2423,APガラス性能一覧!$A$2:$M$6097,2,0),"")</f>
        <v/>
      </c>
      <c r="D2423" s="68" t="str">
        <f>IFERROR(VLOOKUP($B2423,APガラス性能一覧!$A$2:$M$6097,3,0),"")</f>
        <v/>
      </c>
      <c r="E2423" s="68" t="str">
        <f>IFERROR(VLOOKUP($B2423,APガラス性能一覧!$A$2:$M$6097,4,0),"")</f>
        <v/>
      </c>
      <c r="F2423" s="68" t="str">
        <f>IFERROR(VLOOKUP($B2423,APガラス性能一覧!$A$2:$M$6097,5,0),"")</f>
        <v/>
      </c>
      <c r="G2423" s="68" t="str">
        <f>IFERROR(VLOOKUP($B2423,APガラス性能一覧!$A$2:$M$6097,6,0),"")</f>
        <v/>
      </c>
      <c r="H2423" s="68" t="str">
        <f>IFERROR(VLOOKUP($B2423,APガラス性能一覧!$A$2:$M$6097,7,0),"")</f>
        <v/>
      </c>
      <c r="I2423" s="68" t="str">
        <f>IFERROR(VLOOKUP($B2423,APガラス性能一覧!$A$2:$M$6097,8,0),"")</f>
        <v/>
      </c>
      <c r="J2423" s="68" t="str">
        <f>IFERROR(VLOOKUP($B2423,APガラス性能一覧!$A$2:$M$6097,9,0),"")</f>
        <v/>
      </c>
      <c r="K2423" s="68" t="str">
        <f>IFERROR(VLOOKUP($B2423,APガラス性能一覧!$A$2:$M$6097,10,0),"")</f>
        <v/>
      </c>
      <c r="L2423" s="68" t="str">
        <f>IFERROR(VLOOKUP($B2423,APガラス性能一覧!$A$2:$M$6097,11,0),"")</f>
        <v/>
      </c>
      <c r="M2423" s="68" t="str">
        <f>IFERROR(VLOOKUP($B2423,APガラス性能一覧!$A$2:$M$6097,12,0),"")</f>
        <v/>
      </c>
      <c r="N2423" s="68" t="str">
        <f>IFERROR(VLOOKUP($B2423,APガラス性能一覧!$A$2:$M$6097,13,0),"")</f>
        <v/>
      </c>
    </row>
    <row r="2424" spans="2:14" x14ac:dyDescent="0.4">
      <c r="B2424" s="68" t="str">
        <f>IF($D$2="","",IF($E$2=0.65,IFERROR(IF(INDEX(APガラス性能一覧!A:A,MATCH(ROW(B2418),APガラス性能一覧!$O:$O,0))="","",INDEX(APガラス性能一覧!A:A,MATCH(ROW(B2418),APガラス性能一覧!$O:$O,0))),""),IFERROR(IF(INDEX(APガラス性能一覧!A:A,MATCH(ROW(B2418),APガラス性能一覧!$N:$N,0))="","",INDEX(APガラス性能一覧!A:A,MATCH(ROW(B2418),APガラス性能一覧!$N:$N,0))),"")))</f>
        <v/>
      </c>
      <c r="C2424" s="68" t="str">
        <f>IFERROR(VLOOKUP($B2424,APガラス性能一覧!$A$2:$M$6097,2,0),"")</f>
        <v/>
      </c>
      <c r="D2424" s="68" t="str">
        <f>IFERROR(VLOOKUP($B2424,APガラス性能一覧!$A$2:$M$6097,3,0),"")</f>
        <v/>
      </c>
      <c r="E2424" s="68" t="str">
        <f>IFERROR(VLOOKUP($B2424,APガラス性能一覧!$A$2:$M$6097,4,0),"")</f>
        <v/>
      </c>
      <c r="F2424" s="68" t="str">
        <f>IFERROR(VLOOKUP($B2424,APガラス性能一覧!$A$2:$M$6097,5,0),"")</f>
        <v/>
      </c>
      <c r="G2424" s="68" t="str">
        <f>IFERROR(VLOOKUP($B2424,APガラス性能一覧!$A$2:$M$6097,6,0),"")</f>
        <v/>
      </c>
      <c r="H2424" s="68" t="str">
        <f>IFERROR(VLOOKUP($B2424,APガラス性能一覧!$A$2:$M$6097,7,0),"")</f>
        <v/>
      </c>
      <c r="I2424" s="68" t="str">
        <f>IFERROR(VLOOKUP($B2424,APガラス性能一覧!$A$2:$M$6097,8,0),"")</f>
        <v/>
      </c>
      <c r="J2424" s="68" t="str">
        <f>IFERROR(VLOOKUP($B2424,APガラス性能一覧!$A$2:$M$6097,9,0),"")</f>
        <v/>
      </c>
      <c r="K2424" s="68" t="str">
        <f>IFERROR(VLOOKUP($B2424,APガラス性能一覧!$A$2:$M$6097,10,0),"")</f>
        <v/>
      </c>
      <c r="L2424" s="68" t="str">
        <f>IFERROR(VLOOKUP($B2424,APガラス性能一覧!$A$2:$M$6097,11,0),"")</f>
        <v/>
      </c>
      <c r="M2424" s="68" t="str">
        <f>IFERROR(VLOOKUP($B2424,APガラス性能一覧!$A$2:$M$6097,12,0),"")</f>
        <v/>
      </c>
      <c r="N2424" s="68" t="str">
        <f>IFERROR(VLOOKUP($B2424,APガラス性能一覧!$A$2:$M$6097,13,0),"")</f>
        <v/>
      </c>
    </row>
    <row r="2425" spans="2:14" x14ac:dyDescent="0.4">
      <c r="B2425" s="68" t="str">
        <f>IF($D$2="","",IF($E$2=0.65,IFERROR(IF(INDEX(APガラス性能一覧!A:A,MATCH(ROW(B2419),APガラス性能一覧!$O:$O,0))="","",INDEX(APガラス性能一覧!A:A,MATCH(ROW(B2419),APガラス性能一覧!$O:$O,0))),""),IFERROR(IF(INDEX(APガラス性能一覧!A:A,MATCH(ROW(B2419),APガラス性能一覧!$N:$N,0))="","",INDEX(APガラス性能一覧!A:A,MATCH(ROW(B2419),APガラス性能一覧!$N:$N,0))),"")))</f>
        <v/>
      </c>
      <c r="C2425" s="68" t="str">
        <f>IFERROR(VLOOKUP($B2425,APガラス性能一覧!$A$2:$M$6097,2,0),"")</f>
        <v/>
      </c>
      <c r="D2425" s="68" t="str">
        <f>IFERROR(VLOOKUP($B2425,APガラス性能一覧!$A$2:$M$6097,3,0),"")</f>
        <v/>
      </c>
      <c r="E2425" s="68" t="str">
        <f>IFERROR(VLOOKUP($B2425,APガラス性能一覧!$A$2:$M$6097,4,0),"")</f>
        <v/>
      </c>
      <c r="F2425" s="68" t="str">
        <f>IFERROR(VLOOKUP($B2425,APガラス性能一覧!$A$2:$M$6097,5,0),"")</f>
        <v/>
      </c>
      <c r="G2425" s="68" t="str">
        <f>IFERROR(VLOOKUP($B2425,APガラス性能一覧!$A$2:$M$6097,6,0),"")</f>
        <v/>
      </c>
      <c r="H2425" s="68" t="str">
        <f>IFERROR(VLOOKUP($B2425,APガラス性能一覧!$A$2:$M$6097,7,0),"")</f>
        <v/>
      </c>
      <c r="I2425" s="68" t="str">
        <f>IFERROR(VLOOKUP($B2425,APガラス性能一覧!$A$2:$M$6097,8,0),"")</f>
        <v/>
      </c>
      <c r="J2425" s="68" t="str">
        <f>IFERROR(VLOOKUP($B2425,APガラス性能一覧!$A$2:$M$6097,9,0),"")</f>
        <v/>
      </c>
      <c r="K2425" s="68" t="str">
        <f>IFERROR(VLOOKUP($B2425,APガラス性能一覧!$A$2:$M$6097,10,0),"")</f>
        <v/>
      </c>
      <c r="L2425" s="68" t="str">
        <f>IFERROR(VLOOKUP($B2425,APガラス性能一覧!$A$2:$M$6097,11,0),"")</f>
        <v/>
      </c>
      <c r="M2425" s="68" t="str">
        <f>IFERROR(VLOOKUP($B2425,APガラス性能一覧!$A$2:$M$6097,12,0),"")</f>
        <v/>
      </c>
      <c r="N2425" s="68" t="str">
        <f>IFERROR(VLOOKUP($B2425,APガラス性能一覧!$A$2:$M$6097,13,0),"")</f>
        <v/>
      </c>
    </row>
    <row r="2426" spans="2:14" x14ac:dyDescent="0.4">
      <c r="B2426" s="68" t="str">
        <f>IF($D$2="","",IF($E$2=0.65,IFERROR(IF(INDEX(APガラス性能一覧!A:A,MATCH(ROW(B2420),APガラス性能一覧!$O:$O,0))="","",INDEX(APガラス性能一覧!A:A,MATCH(ROW(B2420),APガラス性能一覧!$O:$O,0))),""),IFERROR(IF(INDEX(APガラス性能一覧!A:A,MATCH(ROW(B2420),APガラス性能一覧!$N:$N,0))="","",INDEX(APガラス性能一覧!A:A,MATCH(ROW(B2420),APガラス性能一覧!$N:$N,0))),"")))</f>
        <v/>
      </c>
      <c r="C2426" s="68" t="str">
        <f>IFERROR(VLOOKUP($B2426,APガラス性能一覧!$A$2:$M$6097,2,0),"")</f>
        <v/>
      </c>
      <c r="D2426" s="68" t="str">
        <f>IFERROR(VLOOKUP($B2426,APガラス性能一覧!$A$2:$M$6097,3,0),"")</f>
        <v/>
      </c>
      <c r="E2426" s="68" t="str">
        <f>IFERROR(VLOOKUP($B2426,APガラス性能一覧!$A$2:$M$6097,4,0),"")</f>
        <v/>
      </c>
      <c r="F2426" s="68" t="str">
        <f>IFERROR(VLOOKUP($B2426,APガラス性能一覧!$A$2:$M$6097,5,0),"")</f>
        <v/>
      </c>
      <c r="G2426" s="68" t="str">
        <f>IFERROR(VLOOKUP($B2426,APガラス性能一覧!$A$2:$M$6097,6,0),"")</f>
        <v/>
      </c>
      <c r="H2426" s="68" t="str">
        <f>IFERROR(VLOOKUP($B2426,APガラス性能一覧!$A$2:$M$6097,7,0),"")</f>
        <v/>
      </c>
      <c r="I2426" s="68" t="str">
        <f>IFERROR(VLOOKUP($B2426,APガラス性能一覧!$A$2:$M$6097,8,0),"")</f>
        <v/>
      </c>
      <c r="J2426" s="68" t="str">
        <f>IFERROR(VLOOKUP($B2426,APガラス性能一覧!$A$2:$M$6097,9,0),"")</f>
        <v/>
      </c>
      <c r="K2426" s="68" t="str">
        <f>IFERROR(VLOOKUP($B2426,APガラス性能一覧!$A$2:$M$6097,10,0),"")</f>
        <v/>
      </c>
      <c r="L2426" s="68" t="str">
        <f>IFERROR(VLOOKUP($B2426,APガラス性能一覧!$A$2:$M$6097,11,0),"")</f>
        <v/>
      </c>
      <c r="M2426" s="68" t="str">
        <f>IFERROR(VLOOKUP($B2426,APガラス性能一覧!$A$2:$M$6097,12,0),"")</f>
        <v/>
      </c>
      <c r="N2426" s="68" t="str">
        <f>IFERROR(VLOOKUP($B2426,APガラス性能一覧!$A$2:$M$6097,13,0),"")</f>
        <v/>
      </c>
    </row>
    <row r="2427" spans="2:14" x14ac:dyDescent="0.4">
      <c r="B2427" s="68" t="str">
        <f>IF($D$2="","",IF($E$2=0.65,IFERROR(IF(INDEX(APガラス性能一覧!A:A,MATCH(ROW(B2421),APガラス性能一覧!$O:$O,0))="","",INDEX(APガラス性能一覧!A:A,MATCH(ROW(B2421),APガラス性能一覧!$O:$O,0))),""),IFERROR(IF(INDEX(APガラス性能一覧!A:A,MATCH(ROW(B2421),APガラス性能一覧!$N:$N,0))="","",INDEX(APガラス性能一覧!A:A,MATCH(ROW(B2421),APガラス性能一覧!$N:$N,0))),"")))</f>
        <v/>
      </c>
      <c r="C2427" s="68" t="str">
        <f>IFERROR(VLOOKUP($B2427,APガラス性能一覧!$A$2:$M$6097,2,0),"")</f>
        <v/>
      </c>
      <c r="D2427" s="68" t="str">
        <f>IFERROR(VLOOKUP($B2427,APガラス性能一覧!$A$2:$M$6097,3,0),"")</f>
        <v/>
      </c>
      <c r="E2427" s="68" t="str">
        <f>IFERROR(VLOOKUP($B2427,APガラス性能一覧!$A$2:$M$6097,4,0),"")</f>
        <v/>
      </c>
      <c r="F2427" s="68" t="str">
        <f>IFERROR(VLOOKUP($B2427,APガラス性能一覧!$A$2:$M$6097,5,0),"")</f>
        <v/>
      </c>
      <c r="G2427" s="68" t="str">
        <f>IFERROR(VLOOKUP($B2427,APガラス性能一覧!$A$2:$M$6097,6,0),"")</f>
        <v/>
      </c>
      <c r="H2427" s="68" t="str">
        <f>IFERROR(VLOOKUP($B2427,APガラス性能一覧!$A$2:$M$6097,7,0),"")</f>
        <v/>
      </c>
      <c r="I2427" s="68" t="str">
        <f>IFERROR(VLOOKUP($B2427,APガラス性能一覧!$A$2:$M$6097,8,0),"")</f>
        <v/>
      </c>
      <c r="J2427" s="68" t="str">
        <f>IFERROR(VLOOKUP($B2427,APガラス性能一覧!$A$2:$M$6097,9,0),"")</f>
        <v/>
      </c>
      <c r="K2427" s="68" t="str">
        <f>IFERROR(VLOOKUP($B2427,APガラス性能一覧!$A$2:$M$6097,10,0),"")</f>
        <v/>
      </c>
      <c r="L2427" s="68" t="str">
        <f>IFERROR(VLOOKUP($B2427,APガラス性能一覧!$A$2:$M$6097,11,0),"")</f>
        <v/>
      </c>
      <c r="M2427" s="68" t="str">
        <f>IFERROR(VLOOKUP($B2427,APガラス性能一覧!$A$2:$M$6097,12,0),"")</f>
        <v/>
      </c>
      <c r="N2427" s="68" t="str">
        <f>IFERROR(VLOOKUP($B2427,APガラス性能一覧!$A$2:$M$6097,13,0),"")</f>
        <v/>
      </c>
    </row>
    <row r="2428" spans="2:14" x14ac:dyDescent="0.4">
      <c r="B2428" s="68" t="str">
        <f>IF($D$2="","",IF($E$2=0.65,IFERROR(IF(INDEX(APガラス性能一覧!A:A,MATCH(ROW(B2422),APガラス性能一覧!$O:$O,0))="","",INDEX(APガラス性能一覧!A:A,MATCH(ROW(B2422),APガラス性能一覧!$O:$O,0))),""),IFERROR(IF(INDEX(APガラス性能一覧!A:A,MATCH(ROW(B2422),APガラス性能一覧!$N:$N,0))="","",INDEX(APガラス性能一覧!A:A,MATCH(ROW(B2422),APガラス性能一覧!$N:$N,0))),"")))</f>
        <v/>
      </c>
      <c r="C2428" s="68" t="str">
        <f>IFERROR(VLOOKUP($B2428,APガラス性能一覧!$A$2:$M$6097,2,0),"")</f>
        <v/>
      </c>
      <c r="D2428" s="68" t="str">
        <f>IFERROR(VLOOKUP($B2428,APガラス性能一覧!$A$2:$M$6097,3,0),"")</f>
        <v/>
      </c>
      <c r="E2428" s="68" t="str">
        <f>IFERROR(VLOOKUP($B2428,APガラス性能一覧!$A$2:$M$6097,4,0),"")</f>
        <v/>
      </c>
      <c r="F2428" s="68" t="str">
        <f>IFERROR(VLOOKUP($B2428,APガラス性能一覧!$A$2:$M$6097,5,0),"")</f>
        <v/>
      </c>
      <c r="G2428" s="68" t="str">
        <f>IFERROR(VLOOKUP($B2428,APガラス性能一覧!$A$2:$M$6097,6,0),"")</f>
        <v/>
      </c>
      <c r="H2428" s="68" t="str">
        <f>IFERROR(VLOOKUP($B2428,APガラス性能一覧!$A$2:$M$6097,7,0),"")</f>
        <v/>
      </c>
      <c r="I2428" s="68" t="str">
        <f>IFERROR(VLOOKUP($B2428,APガラス性能一覧!$A$2:$M$6097,8,0),"")</f>
        <v/>
      </c>
      <c r="J2428" s="68" t="str">
        <f>IFERROR(VLOOKUP($B2428,APガラス性能一覧!$A$2:$M$6097,9,0),"")</f>
        <v/>
      </c>
      <c r="K2428" s="68" t="str">
        <f>IFERROR(VLOOKUP($B2428,APガラス性能一覧!$A$2:$M$6097,10,0),"")</f>
        <v/>
      </c>
      <c r="L2428" s="68" t="str">
        <f>IFERROR(VLOOKUP($B2428,APガラス性能一覧!$A$2:$M$6097,11,0),"")</f>
        <v/>
      </c>
      <c r="M2428" s="68" t="str">
        <f>IFERROR(VLOOKUP($B2428,APガラス性能一覧!$A$2:$M$6097,12,0),"")</f>
        <v/>
      </c>
      <c r="N2428" s="68" t="str">
        <f>IFERROR(VLOOKUP($B2428,APガラス性能一覧!$A$2:$M$6097,13,0),"")</f>
        <v/>
      </c>
    </row>
    <row r="2429" spans="2:14" x14ac:dyDescent="0.4">
      <c r="B2429" s="68" t="str">
        <f>IF($D$2="","",IF($E$2=0.65,IFERROR(IF(INDEX(APガラス性能一覧!A:A,MATCH(ROW(B2423),APガラス性能一覧!$O:$O,0))="","",INDEX(APガラス性能一覧!A:A,MATCH(ROW(B2423),APガラス性能一覧!$O:$O,0))),""),IFERROR(IF(INDEX(APガラス性能一覧!A:A,MATCH(ROW(B2423),APガラス性能一覧!$N:$N,0))="","",INDEX(APガラス性能一覧!A:A,MATCH(ROW(B2423),APガラス性能一覧!$N:$N,0))),"")))</f>
        <v/>
      </c>
      <c r="C2429" s="68" t="str">
        <f>IFERROR(VLOOKUP($B2429,APガラス性能一覧!$A$2:$M$6097,2,0),"")</f>
        <v/>
      </c>
      <c r="D2429" s="68" t="str">
        <f>IFERROR(VLOOKUP($B2429,APガラス性能一覧!$A$2:$M$6097,3,0),"")</f>
        <v/>
      </c>
      <c r="E2429" s="68" t="str">
        <f>IFERROR(VLOOKUP($B2429,APガラス性能一覧!$A$2:$M$6097,4,0),"")</f>
        <v/>
      </c>
      <c r="F2429" s="68" t="str">
        <f>IFERROR(VLOOKUP($B2429,APガラス性能一覧!$A$2:$M$6097,5,0),"")</f>
        <v/>
      </c>
      <c r="G2429" s="68" t="str">
        <f>IFERROR(VLOOKUP($B2429,APガラス性能一覧!$A$2:$M$6097,6,0),"")</f>
        <v/>
      </c>
      <c r="H2429" s="68" t="str">
        <f>IFERROR(VLOOKUP($B2429,APガラス性能一覧!$A$2:$M$6097,7,0),"")</f>
        <v/>
      </c>
      <c r="I2429" s="68" t="str">
        <f>IFERROR(VLOOKUP($B2429,APガラス性能一覧!$A$2:$M$6097,8,0),"")</f>
        <v/>
      </c>
      <c r="J2429" s="68" t="str">
        <f>IFERROR(VLOOKUP($B2429,APガラス性能一覧!$A$2:$M$6097,9,0),"")</f>
        <v/>
      </c>
      <c r="K2429" s="68" t="str">
        <f>IFERROR(VLOOKUP($B2429,APガラス性能一覧!$A$2:$M$6097,10,0),"")</f>
        <v/>
      </c>
      <c r="L2429" s="68" t="str">
        <f>IFERROR(VLOOKUP($B2429,APガラス性能一覧!$A$2:$M$6097,11,0),"")</f>
        <v/>
      </c>
      <c r="M2429" s="68" t="str">
        <f>IFERROR(VLOOKUP($B2429,APガラス性能一覧!$A$2:$M$6097,12,0),"")</f>
        <v/>
      </c>
      <c r="N2429" s="68" t="str">
        <f>IFERROR(VLOOKUP($B2429,APガラス性能一覧!$A$2:$M$6097,13,0),"")</f>
        <v/>
      </c>
    </row>
    <row r="2430" spans="2:14" x14ac:dyDescent="0.4">
      <c r="B2430" s="68" t="str">
        <f>IF($D$2="","",IF($E$2=0.65,IFERROR(IF(INDEX(APガラス性能一覧!A:A,MATCH(ROW(B2424),APガラス性能一覧!$O:$O,0))="","",INDEX(APガラス性能一覧!A:A,MATCH(ROW(B2424),APガラス性能一覧!$O:$O,0))),""),IFERROR(IF(INDEX(APガラス性能一覧!A:A,MATCH(ROW(B2424),APガラス性能一覧!$N:$N,0))="","",INDEX(APガラス性能一覧!A:A,MATCH(ROW(B2424),APガラス性能一覧!$N:$N,0))),"")))</f>
        <v/>
      </c>
      <c r="C2430" s="68" t="str">
        <f>IFERROR(VLOOKUP($B2430,APガラス性能一覧!$A$2:$M$6097,2,0),"")</f>
        <v/>
      </c>
      <c r="D2430" s="68" t="str">
        <f>IFERROR(VLOOKUP($B2430,APガラス性能一覧!$A$2:$M$6097,3,0),"")</f>
        <v/>
      </c>
      <c r="E2430" s="68" t="str">
        <f>IFERROR(VLOOKUP($B2430,APガラス性能一覧!$A$2:$M$6097,4,0),"")</f>
        <v/>
      </c>
      <c r="F2430" s="68" t="str">
        <f>IFERROR(VLOOKUP($B2430,APガラス性能一覧!$A$2:$M$6097,5,0),"")</f>
        <v/>
      </c>
      <c r="G2430" s="68" t="str">
        <f>IFERROR(VLOOKUP($B2430,APガラス性能一覧!$A$2:$M$6097,6,0),"")</f>
        <v/>
      </c>
      <c r="H2430" s="68" t="str">
        <f>IFERROR(VLOOKUP($B2430,APガラス性能一覧!$A$2:$M$6097,7,0),"")</f>
        <v/>
      </c>
      <c r="I2430" s="68" t="str">
        <f>IFERROR(VLOOKUP($B2430,APガラス性能一覧!$A$2:$M$6097,8,0),"")</f>
        <v/>
      </c>
      <c r="J2430" s="68" t="str">
        <f>IFERROR(VLOOKUP($B2430,APガラス性能一覧!$A$2:$M$6097,9,0),"")</f>
        <v/>
      </c>
      <c r="K2430" s="68" t="str">
        <f>IFERROR(VLOOKUP($B2430,APガラス性能一覧!$A$2:$M$6097,10,0),"")</f>
        <v/>
      </c>
      <c r="L2430" s="68" t="str">
        <f>IFERROR(VLOOKUP($B2430,APガラス性能一覧!$A$2:$M$6097,11,0),"")</f>
        <v/>
      </c>
      <c r="M2430" s="68" t="str">
        <f>IFERROR(VLOOKUP($B2430,APガラス性能一覧!$A$2:$M$6097,12,0),"")</f>
        <v/>
      </c>
      <c r="N2430" s="68" t="str">
        <f>IFERROR(VLOOKUP($B2430,APガラス性能一覧!$A$2:$M$6097,13,0),"")</f>
        <v/>
      </c>
    </row>
    <row r="2431" spans="2:14" x14ac:dyDescent="0.4">
      <c r="B2431" s="68" t="str">
        <f>IF($D$2="","",IF($E$2=0.65,IFERROR(IF(INDEX(APガラス性能一覧!A:A,MATCH(ROW(B2425),APガラス性能一覧!$O:$O,0))="","",INDEX(APガラス性能一覧!A:A,MATCH(ROW(B2425),APガラス性能一覧!$O:$O,0))),""),IFERROR(IF(INDEX(APガラス性能一覧!A:A,MATCH(ROW(B2425),APガラス性能一覧!$N:$N,0))="","",INDEX(APガラス性能一覧!A:A,MATCH(ROW(B2425),APガラス性能一覧!$N:$N,0))),"")))</f>
        <v/>
      </c>
      <c r="C2431" s="68" t="str">
        <f>IFERROR(VLOOKUP($B2431,APガラス性能一覧!$A$2:$M$6097,2,0),"")</f>
        <v/>
      </c>
      <c r="D2431" s="68" t="str">
        <f>IFERROR(VLOOKUP($B2431,APガラス性能一覧!$A$2:$M$6097,3,0),"")</f>
        <v/>
      </c>
      <c r="E2431" s="68" t="str">
        <f>IFERROR(VLOOKUP($B2431,APガラス性能一覧!$A$2:$M$6097,4,0),"")</f>
        <v/>
      </c>
      <c r="F2431" s="68" t="str">
        <f>IFERROR(VLOOKUP($B2431,APガラス性能一覧!$A$2:$M$6097,5,0),"")</f>
        <v/>
      </c>
      <c r="G2431" s="68" t="str">
        <f>IFERROR(VLOOKUP($B2431,APガラス性能一覧!$A$2:$M$6097,6,0),"")</f>
        <v/>
      </c>
      <c r="H2431" s="68" t="str">
        <f>IFERROR(VLOOKUP($B2431,APガラス性能一覧!$A$2:$M$6097,7,0),"")</f>
        <v/>
      </c>
      <c r="I2431" s="68" t="str">
        <f>IFERROR(VLOOKUP($B2431,APガラス性能一覧!$A$2:$M$6097,8,0),"")</f>
        <v/>
      </c>
      <c r="J2431" s="68" t="str">
        <f>IFERROR(VLOOKUP($B2431,APガラス性能一覧!$A$2:$M$6097,9,0),"")</f>
        <v/>
      </c>
      <c r="K2431" s="68" t="str">
        <f>IFERROR(VLOOKUP($B2431,APガラス性能一覧!$A$2:$M$6097,10,0),"")</f>
        <v/>
      </c>
      <c r="L2431" s="68" t="str">
        <f>IFERROR(VLOOKUP($B2431,APガラス性能一覧!$A$2:$M$6097,11,0),"")</f>
        <v/>
      </c>
      <c r="M2431" s="68" t="str">
        <f>IFERROR(VLOOKUP($B2431,APガラス性能一覧!$A$2:$M$6097,12,0),"")</f>
        <v/>
      </c>
      <c r="N2431" s="68" t="str">
        <f>IFERROR(VLOOKUP($B2431,APガラス性能一覧!$A$2:$M$6097,13,0),"")</f>
        <v/>
      </c>
    </row>
    <row r="2432" spans="2:14" x14ac:dyDescent="0.4">
      <c r="B2432" s="68" t="str">
        <f>IF($D$2="","",IF($E$2=0.65,IFERROR(IF(INDEX(APガラス性能一覧!A:A,MATCH(ROW(B2426),APガラス性能一覧!$O:$O,0))="","",INDEX(APガラス性能一覧!A:A,MATCH(ROW(B2426),APガラス性能一覧!$O:$O,0))),""),IFERROR(IF(INDEX(APガラス性能一覧!A:A,MATCH(ROW(B2426),APガラス性能一覧!$N:$N,0))="","",INDEX(APガラス性能一覧!A:A,MATCH(ROW(B2426),APガラス性能一覧!$N:$N,0))),"")))</f>
        <v/>
      </c>
      <c r="C2432" s="68" t="str">
        <f>IFERROR(VLOOKUP($B2432,APガラス性能一覧!$A$2:$M$6097,2,0),"")</f>
        <v/>
      </c>
      <c r="D2432" s="68" t="str">
        <f>IFERROR(VLOOKUP($B2432,APガラス性能一覧!$A$2:$M$6097,3,0),"")</f>
        <v/>
      </c>
      <c r="E2432" s="68" t="str">
        <f>IFERROR(VLOOKUP($B2432,APガラス性能一覧!$A$2:$M$6097,4,0),"")</f>
        <v/>
      </c>
      <c r="F2432" s="68" t="str">
        <f>IFERROR(VLOOKUP($B2432,APガラス性能一覧!$A$2:$M$6097,5,0),"")</f>
        <v/>
      </c>
      <c r="G2432" s="68" t="str">
        <f>IFERROR(VLOOKUP($B2432,APガラス性能一覧!$A$2:$M$6097,6,0),"")</f>
        <v/>
      </c>
      <c r="H2432" s="68" t="str">
        <f>IFERROR(VLOOKUP($B2432,APガラス性能一覧!$A$2:$M$6097,7,0),"")</f>
        <v/>
      </c>
      <c r="I2432" s="68" t="str">
        <f>IFERROR(VLOOKUP($B2432,APガラス性能一覧!$A$2:$M$6097,8,0),"")</f>
        <v/>
      </c>
      <c r="J2432" s="68" t="str">
        <f>IFERROR(VLOOKUP($B2432,APガラス性能一覧!$A$2:$M$6097,9,0),"")</f>
        <v/>
      </c>
      <c r="K2432" s="68" t="str">
        <f>IFERROR(VLOOKUP($B2432,APガラス性能一覧!$A$2:$M$6097,10,0),"")</f>
        <v/>
      </c>
      <c r="L2432" s="68" t="str">
        <f>IFERROR(VLOOKUP($B2432,APガラス性能一覧!$A$2:$M$6097,11,0),"")</f>
        <v/>
      </c>
      <c r="M2432" s="68" t="str">
        <f>IFERROR(VLOOKUP($B2432,APガラス性能一覧!$A$2:$M$6097,12,0),"")</f>
        <v/>
      </c>
      <c r="N2432" s="68" t="str">
        <f>IFERROR(VLOOKUP($B2432,APガラス性能一覧!$A$2:$M$6097,13,0),"")</f>
        <v/>
      </c>
    </row>
    <row r="2433" spans="2:14" x14ac:dyDescent="0.4">
      <c r="B2433" s="68" t="str">
        <f>IF($D$2="","",IF($E$2=0.65,IFERROR(IF(INDEX(APガラス性能一覧!A:A,MATCH(ROW(B2427),APガラス性能一覧!$O:$O,0))="","",INDEX(APガラス性能一覧!A:A,MATCH(ROW(B2427),APガラス性能一覧!$O:$O,0))),""),IFERROR(IF(INDEX(APガラス性能一覧!A:A,MATCH(ROW(B2427),APガラス性能一覧!$N:$N,0))="","",INDEX(APガラス性能一覧!A:A,MATCH(ROW(B2427),APガラス性能一覧!$N:$N,0))),"")))</f>
        <v/>
      </c>
      <c r="C2433" s="68" t="str">
        <f>IFERROR(VLOOKUP($B2433,APガラス性能一覧!$A$2:$M$6097,2,0),"")</f>
        <v/>
      </c>
      <c r="D2433" s="68" t="str">
        <f>IFERROR(VLOOKUP($B2433,APガラス性能一覧!$A$2:$M$6097,3,0),"")</f>
        <v/>
      </c>
      <c r="E2433" s="68" t="str">
        <f>IFERROR(VLOOKUP($B2433,APガラス性能一覧!$A$2:$M$6097,4,0),"")</f>
        <v/>
      </c>
      <c r="F2433" s="68" t="str">
        <f>IFERROR(VLOOKUP($B2433,APガラス性能一覧!$A$2:$M$6097,5,0),"")</f>
        <v/>
      </c>
      <c r="G2433" s="68" t="str">
        <f>IFERROR(VLOOKUP($B2433,APガラス性能一覧!$A$2:$M$6097,6,0),"")</f>
        <v/>
      </c>
      <c r="H2433" s="68" t="str">
        <f>IFERROR(VLOOKUP($B2433,APガラス性能一覧!$A$2:$M$6097,7,0),"")</f>
        <v/>
      </c>
      <c r="I2433" s="68" t="str">
        <f>IFERROR(VLOOKUP($B2433,APガラス性能一覧!$A$2:$M$6097,8,0),"")</f>
        <v/>
      </c>
      <c r="J2433" s="68" t="str">
        <f>IFERROR(VLOOKUP($B2433,APガラス性能一覧!$A$2:$M$6097,9,0),"")</f>
        <v/>
      </c>
      <c r="K2433" s="68" t="str">
        <f>IFERROR(VLOOKUP($B2433,APガラス性能一覧!$A$2:$M$6097,10,0),"")</f>
        <v/>
      </c>
      <c r="L2433" s="68" t="str">
        <f>IFERROR(VLOOKUP($B2433,APガラス性能一覧!$A$2:$M$6097,11,0),"")</f>
        <v/>
      </c>
      <c r="M2433" s="68" t="str">
        <f>IFERROR(VLOOKUP($B2433,APガラス性能一覧!$A$2:$M$6097,12,0),"")</f>
        <v/>
      </c>
      <c r="N2433" s="68" t="str">
        <f>IFERROR(VLOOKUP($B2433,APガラス性能一覧!$A$2:$M$6097,13,0),"")</f>
        <v/>
      </c>
    </row>
    <row r="2434" spans="2:14" x14ac:dyDescent="0.4">
      <c r="B2434" s="68" t="str">
        <f>IF($D$2="","",IF($E$2=0.65,IFERROR(IF(INDEX(APガラス性能一覧!A:A,MATCH(ROW(B2428),APガラス性能一覧!$O:$O,0))="","",INDEX(APガラス性能一覧!A:A,MATCH(ROW(B2428),APガラス性能一覧!$O:$O,0))),""),IFERROR(IF(INDEX(APガラス性能一覧!A:A,MATCH(ROW(B2428),APガラス性能一覧!$N:$N,0))="","",INDEX(APガラス性能一覧!A:A,MATCH(ROW(B2428),APガラス性能一覧!$N:$N,0))),"")))</f>
        <v/>
      </c>
      <c r="C2434" s="68" t="str">
        <f>IFERROR(VLOOKUP($B2434,APガラス性能一覧!$A$2:$M$6097,2,0),"")</f>
        <v/>
      </c>
      <c r="D2434" s="68" t="str">
        <f>IFERROR(VLOOKUP($B2434,APガラス性能一覧!$A$2:$M$6097,3,0),"")</f>
        <v/>
      </c>
      <c r="E2434" s="68" t="str">
        <f>IFERROR(VLOOKUP($B2434,APガラス性能一覧!$A$2:$M$6097,4,0),"")</f>
        <v/>
      </c>
      <c r="F2434" s="68" t="str">
        <f>IFERROR(VLOOKUP($B2434,APガラス性能一覧!$A$2:$M$6097,5,0),"")</f>
        <v/>
      </c>
      <c r="G2434" s="68" t="str">
        <f>IFERROR(VLOOKUP($B2434,APガラス性能一覧!$A$2:$M$6097,6,0),"")</f>
        <v/>
      </c>
      <c r="H2434" s="68" t="str">
        <f>IFERROR(VLOOKUP($B2434,APガラス性能一覧!$A$2:$M$6097,7,0),"")</f>
        <v/>
      </c>
      <c r="I2434" s="68" t="str">
        <f>IFERROR(VLOOKUP($B2434,APガラス性能一覧!$A$2:$M$6097,8,0),"")</f>
        <v/>
      </c>
      <c r="J2434" s="68" t="str">
        <f>IFERROR(VLOOKUP($B2434,APガラス性能一覧!$A$2:$M$6097,9,0),"")</f>
        <v/>
      </c>
      <c r="K2434" s="68" t="str">
        <f>IFERROR(VLOOKUP($B2434,APガラス性能一覧!$A$2:$M$6097,10,0),"")</f>
        <v/>
      </c>
      <c r="L2434" s="68" t="str">
        <f>IFERROR(VLOOKUP($B2434,APガラス性能一覧!$A$2:$M$6097,11,0),"")</f>
        <v/>
      </c>
      <c r="M2434" s="68" t="str">
        <f>IFERROR(VLOOKUP($B2434,APガラス性能一覧!$A$2:$M$6097,12,0),"")</f>
        <v/>
      </c>
      <c r="N2434" s="68" t="str">
        <f>IFERROR(VLOOKUP($B2434,APガラス性能一覧!$A$2:$M$6097,13,0),"")</f>
        <v/>
      </c>
    </row>
    <row r="2435" spans="2:14" x14ac:dyDescent="0.4">
      <c r="B2435" s="68" t="str">
        <f>IF($D$2="","",IF($E$2=0.65,IFERROR(IF(INDEX(APガラス性能一覧!A:A,MATCH(ROW(B2429),APガラス性能一覧!$O:$O,0))="","",INDEX(APガラス性能一覧!A:A,MATCH(ROW(B2429),APガラス性能一覧!$O:$O,0))),""),IFERROR(IF(INDEX(APガラス性能一覧!A:A,MATCH(ROW(B2429),APガラス性能一覧!$N:$N,0))="","",INDEX(APガラス性能一覧!A:A,MATCH(ROW(B2429),APガラス性能一覧!$N:$N,0))),"")))</f>
        <v/>
      </c>
      <c r="C2435" s="68" t="str">
        <f>IFERROR(VLOOKUP($B2435,APガラス性能一覧!$A$2:$M$6097,2,0),"")</f>
        <v/>
      </c>
      <c r="D2435" s="68" t="str">
        <f>IFERROR(VLOOKUP($B2435,APガラス性能一覧!$A$2:$M$6097,3,0),"")</f>
        <v/>
      </c>
      <c r="E2435" s="68" t="str">
        <f>IFERROR(VLOOKUP($B2435,APガラス性能一覧!$A$2:$M$6097,4,0),"")</f>
        <v/>
      </c>
      <c r="F2435" s="68" t="str">
        <f>IFERROR(VLOOKUP($B2435,APガラス性能一覧!$A$2:$M$6097,5,0),"")</f>
        <v/>
      </c>
      <c r="G2435" s="68" t="str">
        <f>IFERROR(VLOOKUP($B2435,APガラス性能一覧!$A$2:$M$6097,6,0),"")</f>
        <v/>
      </c>
      <c r="H2435" s="68" t="str">
        <f>IFERROR(VLOOKUP($B2435,APガラス性能一覧!$A$2:$M$6097,7,0),"")</f>
        <v/>
      </c>
      <c r="I2435" s="68" t="str">
        <f>IFERROR(VLOOKUP($B2435,APガラス性能一覧!$A$2:$M$6097,8,0),"")</f>
        <v/>
      </c>
      <c r="J2435" s="68" t="str">
        <f>IFERROR(VLOOKUP($B2435,APガラス性能一覧!$A$2:$M$6097,9,0),"")</f>
        <v/>
      </c>
      <c r="K2435" s="68" t="str">
        <f>IFERROR(VLOOKUP($B2435,APガラス性能一覧!$A$2:$M$6097,10,0),"")</f>
        <v/>
      </c>
      <c r="L2435" s="68" t="str">
        <f>IFERROR(VLOOKUP($B2435,APガラス性能一覧!$A$2:$M$6097,11,0),"")</f>
        <v/>
      </c>
      <c r="M2435" s="68" t="str">
        <f>IFERROR(VLOOKUP($B2435,APガラス性能一覧!$A$2:$M$6097,12,0),"")</f>
        <v/>
      </c>
      <c r="N2435" s="68" t="str">
        <f>IFERROR(VLOOKUP($B2435,APガラス性能一覧!$A$2:$M$6097,13,0),"")</f>
        <v/>
      </c>
    </row>
    <row r="2436" spans="2:14" x14ac:dyDescent="0.4">
      <c r="B2436" s="68" t="str">
        <f>IF($D$2="","",IF($E$2=0.65,IFERROR(IF(INDEX(APガラス性能一覧!A:A,MATCH(ROW(B2430),APガラス性能一覧!$O:$O,0))="","",INDEX(APガラス性能一覧!A:A,MATCH(ROW(B2430),APガラス性能一覧!$O:$O,0))),""),IFERROR(IF(INDEX(APガラス性能一覧!A:A,MATCH(ROW(B2430),APガラス性能一覧!$N:$N,0))="","",INDEX(APガラス性能一覧!A:A,MATCH(ROW(B2430),APガラス性能一覧!$N:$N,0))),"")))</f>
        <v/>
      </c>
      <c r="C2436" s="68" t="str">
        <f>IFERROR(VLOOKUP($B2436,APガラス性能一覧!$A$2:$M$6097,2,0),"")</f>
        <v/>
      </c>
      <c r="D2436" s="68" t="str">
        <f>IFERROR(VLOOKUP($B2436,APガラス性能一覧!$A$2:$M$6097,3,0),"")</f>
        <v/>
      </c>
      <c r="E2436" s="68" t="str">
        <f>IFERROR(VLOOKUP($B2436,APガラス性能一覧!$A$2:$M$6097,4,0),"")</f>
        <v/>
      </c>
      <c r="F2436" s="68" t="str">
        <f>IFERROR(VLOOKUP($B2436,APガラス性能一覧!$A$2:$M$6097,5,0),"")</f>
        <v/>
      </c>
      <c r="G2436" s="68" t="str">
        <f>IFERROR(VLOOKUP($B2436,APガラス性能一覧!$A$2:$M$6097,6,0),"")</f>
        <v/>
      </c>
      <c r="H2436" s="68" t="str">
        <f>IFERROR(VLOOKUP($B2436,APガラス性能一覧!$A$2:$M$6097,7,0),"")</f>
        <v/>
      </c>
      <c r="I2436" s="68" t="str">
        <f>IFERROR(VLOOKUP($B2436,APガラス性能一覧!$A$2:$M$6097,8,0),"")</f>
        <v/>
      </c>
      <c r="J2436" s="68" t="str">
        <f>IFERROR(VLOOKUP($B2436,APガラス性能一覧!$A$2:$M$6097,9,0),"")</f>
        <v/>
      </c>
      <c r="K2436" s="68" t="str">
        <f>IFERROR(VLOOKUP($B2436,APガラス性能一覧!$A$2:$M$6097,10,0),"")</f>
        <v/>
      </c>
      <c r="L2436" s="68" t="str">
        <f>IFERROR(VLOOKUP($B2436,APガラス性能一覧!$A$2:$M$6097,11,0),"")</f>
        <v/>
      </c>
      <c r="M2436" s="68" t="str">
        <f>IFERROR(VLOOKUP($B2436,APガラス性能一覧!$A$2:$M$6097,12,0),"")</f>
        <v/>
      </c>
      <c r="N2436" s="68" t="str">
        <f>IFERROR(VLOOKUP($B2436,APガラス性能一覧!$A$2:$M$6097,13,0),"")</f>
        <v/>
      </c>
    </row>
    <row r="2437" spans="2:14" x14ac:dyDescent="0.4">
      <c r="B2437" s="68" t="str">
        <f>IF($D$2="","",IF($E$2=0.65,IFERROR(IF(INDEX(APガラス性能一覧!A:A,MATCH(ROW(B2431),APガラス性能一覧!$O:$O,0))="","",INDEX(APガラス性能一覧!A:A,MATCH(ROW(B2431),APガラス性能一覧!$O:$O,0))),""),IFERROR(IF(INDEX(APガラス性能一覧!A:A,MATCH(ROW(B2431),APガラス性能一覧!$N:$N,0))="","",INDEX(APガラス性能一覧!A:A,MATCH(ROW(B2431),APガラス性能一覧!$N:$N,0))),"")))</f>
        <v/>
      </c>
      <c r="C2437" s="68" t="str">
        <f>IFERROR(VLOOKUP($B2437,APガラス性能一覧!$A$2:$M$6097,2,0),"")</f>
        <v/>
      </c>
      <c r="D2437" s="68" t="str">
        <f>IFERROR(VLOOKUP($B2437,APガラス性能一覧!$A$2:$M$6097,3,0),"")</f>
        <v/>
      </c>
      <c r="E2437" s="68" t="str">
        <f>IFERROR(VLOOKUP($B2437,APガラス性能一覧!$A$2:$M$6097,4,0),"")</f>
        <v/>
      </c>
      <c r="F2437" s="68" t="str">
        <f>IFERROR(VLOOKUP($B2437,APガラス性能一覧!$A$2:$M$6097,5,0),"")</f>
        <v/>
      </c>
      <c r="G2437" s="68" t="str">
        <f>IFERROR(VLOOKUP($B2437,APガラス性能一覧!$A$2:$M$6097,6,0),"")</f>
        <v/>
      </c>
      <c r="H2437" s="68" t="str">
        <f>IFERROR(VLOOKUP($B2437,APガラス性能一覧!$A$2:$M$6097,7,0),"")</f>
        <v/>
      </c>
      <c r="I2437" s="68" t="str">
        <f>IFERROR(VLOOKUP($B2437,APガラス性能一覧!$A$2:$M$6097,8,0),"")</f>
        <v/>
      </c>
      <c r="J2437" s="68" t="str">
        <f>IFERROR(VLOOKUP($B2437,APガラス性能一覧!$A$2:$M$6097,9,0),"")</f>
        <v/>
      </c>
      <c r="K2437" s="68" t="str">
        <f>IFERROR(VLOOKUP($B2437,APガラス性能一覧!$A$2:$M$6097,10,0),"")</f>
        <v/>
      </c>
      <c r="L2437" s="68" t="str">
        <f>IFERROR(VLOOKUP($B2437,APガラス性能一覧!$A$2:$M$6097,11,0),"")</f>
        <v/>
      </c>
      <c r="M2437" s="68" t="str">
        <f>IFERROR(VLOOKUP($B2437,APガラス性能一覧!$A$2:$M$6097,12,0),"")</f>
        <v/>
      </c>
      <c r="N2437" s="68" t="str">
        <f>IFERROR(VLOOKUP($B2437,APガラス性能一覧!$A$2:$M$6097,13,0),"")</f>
        <v/>
      </c>
    </row>
    <row r="2438" spans="2:14" x14ac:dyDescent="0.4">
      <c r="B2438" s="68" t="str">
        <f>IF($D$2="","",IF($E$2=0.65,IFERROR(IF(INDEX(APガラス性能一覧!A:A,MATCH(ROW(B2432),APガラス性能一覧!$O:$O,0))="","",INDEX(APガラス性能一覧!A:A,MATCH(ROW(B2432),APガラス性能一覧!$O:$O,0))),""),IFERROR(IF(INDEX(APガラス性能一覧!A:A,MATCH(ROW(B2432),APガラス性能一覧!$N:$N,0))="","",INDEX(APガラス性能一覧!A:A,MATCH(ROW(B2432),APガラス性能一覧!$N:$N,0))),"")))</f>
        <v/>
      </c>
      <c r="C2438" s="68" t="str">
        <f>IFERROR(VLOOKUP($B2438,APガラス性能一覧!$A$2:$M$6097,2,0),"")</f>
        <v/>
      </c>
      <c r="D2438" s="68" t="str">
        <f>IFERROR(VLOOKUP($B2438,APガラス性能一覧!$A$2:$M$6097,3,0),"")</f>
        <v/>
      </c>
      <c r="E2438" s="68" t="str">
        <f>IFERROR(VLOOKUP($B2438,APガラス性能一覧!$A$2:$M$6097,4,0),"")</f>
        <v/>
      </c>
      <c r="F2438" s="68" t="str">
        <f>IFERROR(VLOOKUP($B2438,APガラス性能一覧!$A$2:$M$6097,5,0),"")</f>
        <v/>
      </c>
      <c r="G2438" s="68" t="str">
        <f>IFERROR(VLOOKUP($B2438,APガラス性能一覧!$A$2:$M$6097,6,0),"")</f>
        <v/>
      </c>
      <c r="H2438" s="68" t="str">
        <f>IFERROR(VLOOKUP($B2438,APガラス性能一覧!$A$2:$M$6097,7,0),"")</f>
        <v/>
      </c>
      <c r="I2438" s="68" t="str">
        <f>IFERROR(VLOOKUP($B2438,APガラス性能一覧!$A$2:$M$6097,8,0),"")</f>
        <v/>
      </c>
      <c r="J2438" s="68" t="str">
        <f>IFERROR(VLOOKUP($B2438,APガラス性能一覧!$A$2:$M$6097,9,0),"")</f>
        <v/>
      </c>
      <c r="K2438" s="68" t="str">
        <f>IFERROR(VLOOKUP($B2438,APガラス性能一覧!$A$2:$M$6097,10,0),"")</f>
        <v/>
      </c>
      <c r="L2438" s="68" t="str">
        <f>IFERROR(VLOOKUP($B2438,APガラス性能一覧!$A$2:$M$6097,11,0),"")</f>
        <v/>
      </c>
      <c r="M2438" s="68" t="str">
        <f>IFERROR(VLOOKUP($B2438,APガラス性能一覧!$A$2:$M$6097,12,0),"")</f>
        <v/>
      </c>
      <c r="N2438" s="68" t="str">
        <f>IFERROR(VLOOKUP($B2438,APガラス性能一覧!$A$2:$M$6097,13,0),"")</f>
        <v/>
      </c>
    </row>
    <row r="2439" spans="2:14" x14ac:dyDescent="0.4">
      <c r="B2439" s="68" t="str">
        <f>IF($D$2="","",IF($E$2=0.65,IFERROR(IF(INDEX(APガラス性能一覧!A:A,MATCH(ROW(B2433),APガラス性能一覧!$O:$O,0))="","",INDEX(APガラス性能一覧!A:A,MATCH(ROW(B2433),APガラス性能一覧!$O:$O,0))),""),IFERROR(IF(INDEX(APガラス性能一覧!A:A,MATCH(ROW(B2433),APガラス性能一覧!$N:$N,0))="","",INDEX(APガラス性能一覧!A:A,MATCH(ROW(B2433),APガラス性能一覧!$N:$N,0))),"")))</f>
        <v/>
      </c>
      <c r="C2439" s="68" t="str">
        <f>IFERROR(VLOOKUP($B2439,APガラス性能一覧!$A$2:$M$6097,2,0),"")</f>
        <v/>
      </c>
      <c r="D2439" s="68" t="str">
        <f>IFERROR(VLOOKUP($B2439,APガラス性能一覧!$A$2:$M$6097,3,0),"")</f>
        <v/>
      </c>
      <c r="E2439" s="68" t="str">
        <f>IFERROR(VLOOKUP($B2439,APガラス性能一覧!$A$2:$M$6097,4,0),"")</f>
        <v/>
      </c>
      <c r="F2439" s="68" t="str">
        <f>IFERROR(VLOOKUP($B2439,APガラス性能一覧!$A$2:$M$6097,5,0),"")</f>
        <v/>
      </c>
      <c r="G2439" s="68" t="str">
        <f>IFERROR(VLOOKUP($B2439,APガラス性能一覧!$A$2:$M$6097,6,0),"")</f>
        <v/>
      </c>
      <c r="H2439" s="68" t="str">
        <f>IFERROR(VLOOKUP($B2439,APガラス性能一覧!$A$2:$M$6097,7,0),"")</f>
        <v/>
      </c>
      <c r="I2439" s="68" t="str">
        <f>IFERROR(VLOOKUP($B2439,APガラス性能一覧!$A$2:$M$6097,8,0),"")</f>
        <v/>
      </c>
      <c r="J2439" s="68" t="str">
        <f>IFERROR(VLOOKUP($B2439,APガラス性能一覧!$A$2:$M$6097,9,0),"")</f>
        <v/>
      </c>
      <c r="K2439" s="68" t="str">
        <f>IFERROR(VLOOKUP($B2439,APガラス性能一覧!$A$2:$M$6097,10,0),"")</f>
        <v/>
      </c>
      <c r="L2439" s="68" t="str">
        <f>IFERROR(VLOOKUP($B2439,APガラス性能一覧!$A$2:$M$6097,11,0),"")</f>
        <v/>
      </c>
      <c r="M2439" s="68" t="str">
        <f>IFERROR(VLOOKUP($B2439,APガラス性能一覧!$A$2:$M$6097,12,0),"")</f>
        <v/>
      </c>
      <c r="N2439" s="68" t="str">
        <f>IFERROR(VLOOKUP($B2439,APガラス性能一覧!$A$2:$M$6097,13,0),"")</f>
        <v/>
      </c>
    </row>
    <row r="2440" spans="2:14" x14ac:dyDescent="0.4">
      <c r="B2440" s="68" t="str">
        <f>IF($D$2="","",IF($E$2=0.65,IFERROR(IF(INDEX(APガラス性能一覧!A:A,MATCH(ROW(B2434),APガラス性能一覧!$O:$O,0))="","",INDEX(APガラス性能一覧!A:A,MATCH(ROW(B2434),APガラス性能一覧!$O:$O,0))),""),IFERROR(IF(INDEX(APガラス性能一覧!A:A,MATCH(ROW(B2434),APガラス性能一覧!$N:$N,0))="","",INDEX(APガラス性能一覧!A:A,MATCH(ROW(B2434),APガラス性能一覧!$N:$N,0))),"")))</f>
        <v/>
      </c>
      <c r="C2440" s="68" t="str">
        <f>IFERROR(VLOOKUP($B2440,APガラス性能一覧!$A$2:$M$6097,2,0),"")</f>
        <v/>
      </c>
      <c r="D2440" s="68" t="str">
        <f>IFERROR(VLOOKUP($B2440,APガラス性能一覧!$A$2:$M$6097,3,0),"")</f>
        <v/>
      </c>
      <c r="E2440" s="68" t="str">
        <f>IFERROR(VLOOKUP($B2440,APガラス性能一覧!$A$2:$M$6097,4,0),"")</f>
        <v/>
      </c>
      <c r="F2440" s="68" t="str">
        <f>IFERROR(VLOOKUP($B2440,APガラス性能一覧!$A$2:$M$6097,5,0),"")</f>
        <v/>
      </c>
      <c r="G2440" s="68" t="str">
        <f>IFERROR(VLOOKUP($B2440,APガラス性能一覧!$A$2:$M$6097,6,0),"")</f>
        <v/>
      </c>
      <c r="H2440" s="68" t="str">
        <f>IFERROR(VLOOKUP($B2440,APガラス性能一覧!$A$2:$M$6097,7,0),"")</f>
        <v/>
      </c>
      <c r="I2440" s="68" t="str">
        <f>IFERROR(VLOOKUP($B2440,APガラス性能一覧!$A$2:$M$6097,8,0),"")</f>
        <v/>
      </c>
      <c r="J2440" s="68" t="str">
        <f>IFERROR(VLOOKUP($B2440,APガラス性能一覧!$A$2:$M$6097,9,0),"")</f>
        <v/>
      </c>
      <c r="K2440" s="68" t="str">
        <f>IFERROR(VLOOKUP($B2440,APガラス性能一覧!$A$2:$M$6097,10,0),"")</f>
        <v/>
      </c>
      <c r="L2440" s="68" t="str">
        <f>IFERROR(VLOOKUP($B2440,APガラス性能一覧!$A$2:$M$6097,11,0),"")</f>
        <v/>
      </c>
      <c r="M2440" s="68" t="str">
        <f>IFERROR(VLOOKUP($B2440,APガラス性能一覧!$A$2:$M$6097,12,0),"")</f>
        <v/>
      </c>
      <c r="N2440" s="68" t="str">
        <f>IFERROR(VLOOKUP($B2440,APガラス性能一覧!$A$2:$M$6097,13,0),"")</f>
        <v/>
      </c>
    </row>
    <row r="2441" spans="2:14" x14ac:dyDescent="0.4">
      <c r="B2441" s="68" t="str">
        <f>IF($D$2="","",IF($E$2=0.65,IFERROR(IF(INDEX(APガラス性能一覧!A:A,MATCH(ROW(B2435),APガラス性能一覧!$O:$O,0))="","",INDEX(APガラス性能一覧!A:A,MATCH(ROW(B2435),APガラス性能一覧!$O:$O,0))),""),IFERROR(IF(INDEX(APガラス性能一覧!A:A,MATCH(ROW(B2435),APガラス性能一覧!$N:$N,0))="","",INDEX(APガラス性能一覧!A:A,MATCH(ROW(B2435),APガラス性能一覧!$N:$N,0))),"")))</f>
        <v/>
      </c>
      <c r="C2441" s="68" t="str">
        <f>IFERROR(VLOOKUP($B2441,APガラス性能一覧!$A$2:$M$6097,2,0),"")</f>
        <v/>
      </c>
      <c r="D2441" s="68" t="str">
        <f>IFERROR(VLOOKUP($B2441,APガラス性能一覧!$A$2:$M$6097,3,0),"")</f>
        <v/>
      </c>
      <c r="E2441" s="68" t="str">
        <f>IFERROR(VLOOKUP($B2441,APガラス性能一覧!$A$2:$M$6097,4,0),"")</f>
        <v/>
      </c>
      <c r="F2441" s="68" t="str">
        <f>IFERROR(VLOOKUP($B2441,APガラス性能一覧!$A$2:$M$6097,5,0),"")</f>
        <v/>
      </c>
      <c r="G2441" s="68" t="str">
        <f>IFERROR(VLOOKUP($B2441,APガラス性能一覧!$A$2:$M$6097,6,0),"")</f>
        <v/>
      </c>
      <c r="H2441" s="68" t="str">
        <f>IFERROR(VLOOKUP($B2441,APガラス性能一覧!$A$2:$M$6097,7,0),"")</f>
        <v/>
      </c>
      <c r="I2441" s="68" t="str">
        <f>IFERROR(VLOOKUP($B2441,APガラス性能一覧!$A$2:$M$6097,8,0),"")</f>
        <v/>
      </c>
      <c r="J2441" s="68" t="str">
        <f>IFERROR(VLOOKUP($B2441,APガラス性能一覧!$A$2:$M$6097,9,0),"")</f>
        <v/>
      </c>
      <c r="K2441" s="68" t="str">
        <f>IFERROR(VLOOKUP($B2441,APガラス性能一覧!$A$2:$M$6097,10,0),"")</f>
        <v/>
      </c>
      <c r="L2441" s="68" t="str">
        <f>IFERROR(VLOOKUP($B2441,APガラス性能一覧!$A$2:$M$6097,11,0),"")</f>
        <v/>
      </c>
      <c r="M2441" s="68" t="str">
        <f>IFERROR(VLOOKUP($B2441,APガラス性能一覧!$A$2:$M$6097,12,0),"")</f>
        <v/>
      </c>
      <c r="N2441" s="68" t="str">
        <f>IFERROR(VLOOKUP($B2441,APガラス性能一覧!$A$2:$M$6097,13,0),"")</f>
        <v/>
      </c>
    </row>
    <row r="2442" spans="2:14" x14ac:dyDescent="0.4">
      <c r="B2442" s="68" t="str">
        <f>IF($D$2="","",IF($E$2=0.65,IFERROR(IF(INDEX(APガラス性能一覧!A:A,MATCH(ROW(B2436),APガラス性能一覧!$O:$O,0))="","",INDEX(APガラス性能一覧!A:A,MATCH(ROW(B2436),APガラス性能一覧!$O:$O,0))),""),IFERROR(IF(INDEX(APガラス性能一覧!A:A,MATCH(ROW(B2436),APガラス性能一覧!$N:$N,0))="","",INDEX(APガラス性能一覧!A:A,MATCH(ROW(B2436),APガラス性能一覧!$N:$N,0))),"")))</f>
        <v/>
      </c>
      <c r="C2442" s="68" t="str">
        <f>IFERROR(VLOOKUP($B2442,APガラス性能一覧!$A$2:$M$6097,2,0),"")</f>
        <v/>
      </c>
      <c r="D2442" s="68" t="str">
        <f>IFERROR(VLOOKUP($B2442,APガラス性能一覧!$A$2:$M$6097,3,0),"")</f>
        <v/>
      </c>
      <c r="E2442" s="68" t="str">
        <f>IFERROR(VLOOKUP($B2442,APガラス性能一覧!$A$2:$M$6097,4,0),"")</f>
        <v/>
      </c>
      <c r="F2442" s="68" t="str">
        <f>IFERROR(VLOOKUP($B2442,APガラス性能一覧!$A$2:$M$6097,5,0),"")</f>
        <v/>
      </c>
      <c r="G2442" s="68" t="str">
        <f>IFERROR(VLOOKUP($B2442,APガラス性能一覧!$A$2:$M$6097,6,0),"")</f>
        <v/>
      </c>
      <c r="H2442" s="68" t="str">
        <f>IFERROR(VLOOKUP($B2442,APガラス性能一覧!$A$2:$M$6097,7,0),"")</f>
        <v/>
      </c>
      <c r="I2442" s="68" t="str">
        <f>IFERROR(VLOOKUP($B2442,APガラス性能一覧!$A$2:$M$6097,8,0),"")</f>
        <v/>
      </c>
      <c r="J2442" s="68" t="str">
        <f>IFERROR(VLOOKUP($B2442,APガラス性能一覧!$A$2:$M$6097,9,0),"")</f>
        <v/>
      </c>
      <c r="K2442" s="68" t="str">
        <f>IFERROR(VLOOKUP($B2442,APガラス性能一覧!$A$2:$M$6097,10,0),"")</f>
        <v/>
      </c>
      <c r="L2442" s="68" t="str">
        <f>IFERROR(VLOOKUP($B2442,APガラス性能一覧!$A$2:$M$6097,11,0),"")</f>
        <v/>
      </c>
      <c r="M2442" s="68" t="str">
        <f>IFERROR(VLOOKUP($B2442,APガラス性能一覧!$A$2:$M$6097,12,0),"")</f>
        <v/>
      </c>
      <c r="N2442" s="68" t="str">
        <f>IFERROR(VLOOKUP($B2442,APガラス性能一覧!$A$2:$M$6097,13,0),"")</f>
        <v/>
      </c>
    </row>
    <row r="2443" spans="2:14" x14ac:dyDescent="0.4">
      <c r="B2443" s="68" t="str">
        <f>IF($D$2="","",IF($E$2=0.65,IFERROR(IF(INDEX(APガラス性能一覧!A:A,MATCH(ROW(B2437),APガラス性能一覧!$O:$O,0))="","",INDEX(APガラス性能一覧!A:A,MATCH(ROW(B2437),APガラス性能一覧!$O:$O,0))),""),IFERROR(IF(INDEX(APガラス性能一覧!A:A,MATCH(ROW(B2437),APガラス性能一覧!$N:$N,0))="","",INDEX(APガラス性能一覧!A:A,MATCH(ROW(B2437),APガラス性能一覧!$N:$N,0))),"")))</f>
        <v/>
      </c>
      <c r="C2443" s="68" t="str">
        <f>IFERROR(VLOOKUP($B2443,APガラス性能一覧!$A$2:$M$6097,2,0),"")</f>
        <v/>
      </c>
      <c r="D2443" s="68" t="str">
        <f>IFERROR(VLOOKUP($B2443,APガラス性能一覧!$A$2:$M$6097,3,0),"")</f>
        <v/>
      </c>
      <c r="E2443" s="68" t="str">
        <f>IFERROR(VLOOKUP($B2443,APガラス性能一覧!$A$2:$M$6097,4,0),"")</f>
        <v/>
      </c>
      <c r="F2443" s="68" t="str">
        <f>IFERROR(VLOOKUP($B2443,APガラス性能一覧!$A$2:$M$6097,5,0),"")</f>
        <v/>
      </c>
      <c r="G2443" s="68" t="str">
        <f>IFERROR(VLOOKUP($B2443,APガラス性能一覧!$A$2:$M$6097,6,0),"")</f>
        <v/>
      </c>
      <c r="H2443" s="68" t="str">
        <f>IFERROR(VLOOKUP($B2443,APガラス性能一覧!$A$2:$M$6097,7,0),"")</f>
        <v/>
      </c>
      <c r="I2443" s="68" t="str">
        <f>IFERROR(VLOOKUP($B2443,APガラス性能一覧!$A$2:$M$6097,8,0),"")</f>
        <v/>
      </c>
      <c r="J2443" s="68" t="str">
        <f>IFERROR(VLOOKUP($B2443,APガラス性能一覧!$A$2:$M$6097,9,0),"")</f>
        <v/>
      </c>
      <c r="K2443" s="68" t="str">
        <f>IFERROR(VLOOKUP($B2443,APガラス性能一覧!$A$2:$M$6097,10,0),"")</f>
        <v/>
      </c>
      <c r="L2443" s="68" t="str">
        <f>IFERROR(VLOOKUP($B2443,APガラス性能一覧!$A$2:$M$6097,11,0),"")</f>
        <v/>
      </c>
      <c r="M2443" s="68" t="str">
        <f>IFERROR(VLOOKUP($B2443,APガラス性能一覧!$A$2:$M$6097,12,0),"")</f>
        <v/>
      </c>
      <c r="N2443" s="68" t="str">
        <f>IFERROR(VLOOKUP($B2443,APガラス性能一覧!$A$2:$M$6097,13,0),"")</f>
        <v/>
      </c>
    </row>
    <row r="2444" spans="2:14" x14ac:dyDescent="0.4">
      <c r="B2444" s="68" t="str">
        <f>IF($D$2="","",IF($E$2=0.65,IFERROR(IF(INDEX(APガラス性能一覧!A:A,MATCH(ROW(B2438),APガラス性能一覧!$O:$O,0))="","",INDEX(APガラス性能一覧!A:A,MATCH(ROW(B2438),APガラス性能一覧!$O:$O,0))),""),IFERROR(IF(INDEX(APガラス性能一覧!A:A,MATCH(ROW(B2438),APガラス性能一覧!$N:$N,0))="","",INDEX(APガラス性能一覧!A:A,MATCH(ROW(B2438),APガラス性能一覧!$N:$N,0))),"")))</f>
        <v/>
      </c>
      <c r="C2444" s="68" t="str">
        <f>IFERROR(VLOOKUP($B2444,APガラス性能一覧!$A$2:$M$6097,2,0),"")</f>
        <v/>
      </c>
      <c r="D2444" s="68" t="str">
        <f>IFERROR(VLOOKUP($B2444,APガラス性能一覧!$A$2:$M$6097,3,0),"")</f>
        <v/>
      </c>
      <c r="E2444" s="68" t="str">
        <f>IFERROR(VLOOKUP($B2444,APガラス性能一覧!$A$2:$M$6097,4,0),"")</f>
        <v/>
      </c>
      <c r="F2444" s="68" t="str">
        <f>IFERROR(VLOOKUP($B2444,APガラス性能一覧!$A$2:$M$6097,5,0),"")</f>
        <v/>
      </c>
      <c r="G2444" s="68" t="str">
        <f>IFERROR(VLOOKUP($B2444,APガラス性能一覧!$A$2:$M$6097,6,0),"")</f>
        <v/>
      </c>
      <c r="H2444" s="68" t="str">
        <f>IFERROR(VLOOKUP($B2444,APガラス性能一覧!$A$2:$M$6097,7,0),"")</f>
        <v/>
      </c>
      <c r="I2444" s="68" t="str">
        <f>IFERROR(VLOOKUP($B2444,APガラス性能一覧!$A$2:$M$6097,8,0),"")</f>
        <v/>
      </c>
      <c r="J2444" s="68" t="str">
        <f>IFERROR(VLOOKUP($B2444,APガラス性能一覧!$A$2:$M$6097,9,0),"")</f>
        <v/>
      </c>
      <c r="K2444" s="68" t="str">
        <f>IFERROR(VLOOKUP($B2444,APガラス性能一覧!$A$2:$M$6097,10,0),"")</f>
        <v/>
      </c>
      <c r="L2444" s="68" t="str">
        <f>IFERROR(VLOOKUP($B2444,APガラス性能一覧!$A$2:$M$6097,11,0),"")</f>
        <v/>
      </c>
      <c r="M2444" s="68" t="str">
        <f>IFERROR(VLOOKUP($B2444,APガラス性能一覧!$A$2:$M$6097,12,0),"")</f>
        <v/>
      </c>
      <c r="N2444" s="68" t="str">
        <f>IFERROR(VLOOKUP($B2444,APガラス性能一覧!$A$2:$M$6097,13,0),"")</f>
        <v/>
      </c>
    </row>
    <row r="2445" spans="2:14" x14ac:dyDescent="0.4">
      <c r="B2445" s="68" t="str">
        <f>IF($D$2="","",IF($E$2=0.65,IFERROR(IF(INDEX(APガラス性能一覧!A:A,MATCH(ROW(B2439),APガラス性能一覧!$O:$O,0))="","",INDEX(APガラス性能一覧!A:A,MATCH(ROW(B2439),APガラス性能一覧!$O:$O,0))),""),IFERROR(IF(INDEX(APガラス性能一覧!A:A,MATCH(ROW(B2439),APガラス性能一覧!$N:$N,0))="","",INDEX(APガラス性能一覧!A:A,MATCH(ROW(B2439),APガラス性能一覧!$N:$N,0))),"")))</f>
        <v/>
      </c>
      <c r="C2445" s="68" t="str">
        <f>IFERROR(VLOOKUP($B2445,APガラス性能一覧!$A$2:$M$6097,2,0),"")</f>
        <v/>
      </c>
      <c r="D2445" s="68" t="str">
        <f>IFERROR(VLOOKUP($B2445,APガラス性能一覧!$A$2:$M$6097,3,0),"")</f>
        <v/>
      </c>
      <c r="E2445" s="68" t="str">
        <f>IFERROR(VLOOKUP($B2445,APガラス性能一覧!$A$2:$M$6097,4,0),"")</f>
        <v/>
      </c>
      <c r="F2445" s="68" t="str">
        <f>IFERROR(VLOOKUP($B2445,APガラス性能一覧!$A$2:$M$6097,5,0),"")</f>
        <v/>
      </c>
      <c r="G2445" s="68" t="str">
        <f>IFERROR(VLOOKUP($B2445,APガラス性能一覧!$A$2:$M$6097,6,0),"")</f>
        <v/>
      </c>
      <c r="H2445" s="68" t="str">
        <f>IFERROR(VLOOKUP($B2445,APガラス性能一覧!$A$2:$M$6097,7,0),"")</f>
        <v/>
      </c>
      <c r="I2445" s="68" t="str">
        <f>IFERROR(VLOOKUP($B2445,APガラス性能一覧!$A$2:$M$6097,8,0),"")</f>
        <v/>
      </c>
      <c r="J2445" s="68" t="str">
        <f>IFERROR(VLOOKUP($B2445,APガラス性能一覧!$A$2:$M$6097,9,0),"")</f>
        <v/>
      </c>
      <c r="K2445" s="68" t="str">
        <f>IFERROR(VLOOKUP($B2445,APガラス性能一覧!$A$2:$M$6097,10,0),"")</f>
        <v/>
      </c>
      <c r="L2445" s="68" t="str">
        <f>IFERROR(VLOOKUP($B2445,APガラス性能一覧!$A$2:$M$6097,11,0),"")</f>
        <v/>
      </c>
      <c r="M2445" s="68" t="str">
        <f>IFERROR(VLOOKUP($B2445,APガラス性能一覧!$A$2:$M$6097,12,0),"")</f>
        <v/>
      </c>
      <c r="N2445" s="68" t="str">
        <f>IFERROR(VLOOKUP($B2445,APガラス性能一覧!$A$2:$M$6097,13,0),"")</f>
        <v/>
      </c>
    </row>
    <row r="2446" spans="2:14" x14ac:dyDescent="0.4">
      <c r="B2446" s="68" t="str">
        <f>IF($D$2="","",IF($E$2=0.65,IFERROR(IF(INDEX(APガラス性能一覧!A:A,MATCH(ROW(B2440),APガラス性能一覧!$O:$O,0))="","",INDEX(APガラス性能一覧!A:A,MATCH(ROW(B2440),APガラス性能一覧!$O:$O,0))),""),IFERROR(IF(INDEX(APガラス性能一覧!A:A,MATCH(ROW(B2440),APガラス性能一覧!$N:$N,0))="","",INDEX(APガラス性能一覧!A:A,MATCH(ROW(B2440),APガラス性能一覧!$N:$N,0))),"")))</f>
        <v/>
      </c>
      <c r="C2446" s="68" t="str">
        <f>IFERROR(VLOOKUP($B2446,APガラス性能一覧!$A$2:$M$6097,2,0),"")</f>
        <v/>
      </c>
      <c r="D2446" s="68" t="str">
        <f>IFERROR(VLOOKUP($B2446,APガラス性能一覧!$A$2:$M$6097,3,0),"")</f>
        <v/>
      </c>
      <c r="E2446" s="68" t="str">
        <f>IFERROR(VLOOKUP($B2446,APガラス性能一覧!$A$2:$M$6097,4,0),"")</f>
        <v/>
      </c>
      <c r="F2446" s="68" t="str">
        <f>IFERROR(VLOOKUP($B2446,APガラス性能一覧!$A$2:$M$6097,5,0),"")</f>
        <v/>
      </c>
      <c r="G2446" s="68" t="str">
        <f>IFERROR(VLOOKUP($B2446,APガラス性能一覧!$A$2:$M$6097,6,0),"")</f>
        <v/>
      </c>
      <c r="H2446" s="68" t="str">
        <f>IFERROR(VLOOKUP($B2446,APガラス性能一覧!$A$2:$M$6097,7,0),"")</f>
        <v/>
      </c>
      <c r="I2446" s="68" t="str">
        <f>IFERROR(VLOOKUP($B2446,APガラス性能一覧!$A$2:$M$6097,8,0),"")</f>
        <v/>
      </c>
      <c r="J2446" s="68" t="str">
        <f>IFERROR(VLOOKUP($B2446,APガラス性能一覧!$A$2:$M$6097,9,0),"")</f>
        <v/>
      </c>
      <c r="K2446" s="68" t="str">
        <f>IFERROR(VLOOKUP($B2446,APガラス性能一覧!$A$2:$M$6097,10,0),"")</f>
        <v/>
      </c>
      <c r="L2446" s="68" t="str">
        <f>IFERROR(VLOOKUP($B2446,APガラス性能一覧!$A$2:$M$6097,11,0),"")</f>
        <v/>
      </c>
      <c r="M2446" s="68" t="str">
        <f>IFERROR(VLOOKUP($B2446,APガラス性能一覧!$A$2:$M$6097,12,0),"")</f>
        <v/>
      </c>
      <c r="N2446" s="68" t="str">
        <f>IFERROR(VLOOKUP($B2446,APガラス性能一覧!$A$2:$M$6097,13,0),"")</f>
        <v/>
      </c>
    </row>
    <row r="2447" spans="2:14" x14ac:dyDescent="0.4">
      <c r="B2447" s="68" t="str">
        <f>IF($D$2="","",IF($E$2=0.65,IFERROR(IF(INDEX(APガラス性能一覧!A:A,MATCH(ROW(B2441),APガラス性能一覧!$O:$O,0))="","",INDEX(APガラス性能一覧!A:A,MATCH(ROW(B2441),APガラス性能一覧!$O:$O,0))),""),IFERROR(IF(INDEX(APガラス性能一覧!A:A,MATCH(ROW(B2441),APガラス性能一覧!$N:$N,0))="","",INDEX(APガラス性能一覧!A:A,MATCH(ROW(B2441),APガラス性能一覧!$N:$N,0))),"")))</f>
        <v/>
      </c>
      <c r="C2447" s="68" t="str">
        <f>IFERROR(VLOOKUP($B2447,APガラス性能一覧!$A$2:$M$6097,2,0),"")</f>
        <v/>
      </c>
      <c r="D2447" s="68" t="str">
        <f>IFERROR(VLOOKUP($B2447,APガラス性能一覧!$A$2:$M$6097,3,0),"")</f>
        <v/>
      </c>
      <c r="E2447" s="68" t="str">
        <f>IFERROR(VLOOKUP($B2447,APガラス性能一覧!$A$2:$M$6097,4,0),"")</f>
        <v/>
      </c>
      <c r="F2447" s="68" t="str">
        <f>IFERROR(VLOOKUP($B2447,APガラス性能一覧!$A$2:$M$6097,5,0),"")</f>
        <v/>
      </c>
      <c r="G2447" s="68" t="str">
        <f>IFERROR(VLOOKUP($B2447,APガラス性能一覧!$A$2:$M$6097,6,0),"")</f>
        <v/>
      </c>
      <c r="H2447" s="68" t="str">
        <f>IFERROR(VLOOKUP($B2447,APガラス性能一覧!$A$2:$M$6097,7,0),"")</f>
        <v/>
      </c>
      <c r="I2447" s="68" t="str">
        <f>IFERROR(VLOOKUP($B2447,APガラス性能一覧!$A$2:$M$6097,8,0),"")</f>
        <v/>
      </c>
      <c r="J2447" s="68" t="str">
        <f>IFERROR(VLOOKUP($B2447,APガラス性能一覧!$A$2:$M$6097,9,0),"")</f>
        <v/>
      </c>
      <c r="K2447" s="68" t="str">
        <f>IFERROR(VLOOKUP($B2447,APガラス性能一覧!$A$2:$M$6097,10,0),"")</f>
        <v/>
      </c>
      <c r="L2447" s="68" t="str">
        <f>IFERROR(VLOOKUP($B2447,APガラス性能一覧!$A$2:$M$6097,11,0),"")</f>
        <v/>
      </c>
      <c r="M2447" s="68" t="str">
        <f>IFERROR(VLOOKUP($B2447,APガラス性能一覧!$A$2:$M$6097,12,0),"")</f>
        <v/>
      </c>
      <c r="N2447" s="68" t="str">
        <f>IFERROR(VLOOKUP($B2447,APガラス性能一覧!$A$2:$M$6097,13,0),"")</f>
        <v/>
      </c>
    </row>
    <row r="2448" spans="2:14" x14ac:dyDescent="0.4">
      <c r="B2448" s="68" t="str">
        <f>IF($D$2="","",IF($E$2=0.65,IFERROR(IF(INDEX(APガラス性能一覧!A:A,MATCH(ROW(B2442),APガラス性能一覧!$O:$O,0))="","",INDEX(APガラス性能一覧!A:A,MATCH(ROW(B2442),APガラス性能一覧!$O:$O,0))),""),IFERROR(IF(INDEX(APガラス性能一覧!A:A,MATCH(ROW(B2442),APガラス性能一覧!$N:$N,0))="","",INDEX(APガラス性能一覧!A:A,MATCH(ROW(B2442),APガラス性能一覧!$N:$N,0))),"")))</f>
        <v/>
      </c>
      <c r="C2448" s="68" t="str">
        <f>IFERROR(VLOOKUP($B2448,APガラス性能一覧!$A$2:$M$6097,2,0),"")</f>
        <v/>
      </c>
      <c r="D2448" s="68" t="str">
        <f>IFERROR(VLOOKUP($B2448,APガラス性能一覧!$A$2:$M$6097,3,0),"")</f>
        <v/>
      </c>
      <c r="E2448" s="68" t="str">
        <f>IFERROR(VLOOKUP($B2448,APガラス性能一覧!$A$2:$M$6097,4,0),"")</f>
        <v/>
      </c>
      <c r="F2448" s="68" t="str">
        <f>IFERROR(VLOOKUP($B2448,APガラス性能一覧!$A$2:$M$6097,5,0),"")</f>
        <v/>
      </c>
      <c r="G2448" s="68" t="str">
        <f>IFERROR(VLOOKUP($B2448,APガラス性能一覧!$A$2:$M$6097,6,0),"")</f>
        <v/>
      </c>
      <c r="H2448" s="68" t="str">
        <f>IFERROR(VLOOKUP($B2448,APガラス性能一覧!$A$2:$M$6097,7,0),"")</f>
        <v/>
      </c>
      <c r="I2448" s="68" t="str">
        <f>IFERROR(VLOOKUP($B2448,APガラス性能一覧!$A$2:$M$6097,8,0),"")</f>
        <v/>
      </c>
      <c r="J2448" s="68" t="str">
        <f>IFERROR(VLOOKUP($B2448,APガラス性能一覧!$A$2:$M$6097,9,0),"")</f>
        <v/>
      </c>
      <c r="K2448" s="68" t="str">
        <f>IFERROR(VLOOKUP($B2448,APガラス性能一覧!$A$2:$M$6097,10,0),"")</f>
        <v/>
      </c>
      <c r="L2448" s="68" t="str">
        <f>IFERROR(VLOOKUP($B2448,APガラス性能一覧!$A$2:$M$6097,11,0),"")</f>
        <v/>
      </c>
      <c r="M2448" s="68" t="str">
        <f>IFERROR(VLOOKUP($B2448,APガラス性能一覧!$A$2:$M$6097,12,0),"")</f>
        <v/>
      </c>
      <c r="N2448" s="68" t="str">
        <f>IFERROR(VLOOKUP($B2448,APガラス性能一覧!$A$2:$M$6097,13,0),"")</f>
        <v/>
      </c>
    </row>
    <row r="2449" spans="2:14" x14ac:dyDescent="0.4">
      <c r="B2449" s="68" t="str">
        <f>IF($D$2="","",IF($E$2=0.65,IFERROR(IF(INDEX(APガラス性能一覧!A:A,MATCH(ROW(B2443),APガラス性能一覧!$O:$O,0))="","",INDEX(APガラス性能一覧!A:A,MATCH(ROW(B2443),APガラス性能一覧!$O:$O,0))),""),IFERROR(IF(INDEX(APガラス性能一覧!A:A,MATCH(ROW(B2443),APガラス性能一覧!$N:$N,0))="","",INDEX(APガラス性能一覧!A:A,MATCH(ROW(B2443),APガラス性能一覧!$N:$N,0))),"")))</f>
        <v/>
      </c>
      <c r="C2449" s="68" t="str">
        <f>IFERROR(VLOOKUP($B2449,APガラス性能一覧!$A$2:$M$6097,2,0),"")</f>
        <v/>
      </c>
      <c r="D2449" s="68" t="str">
        <f>IFERROR(VLOOKUP($B2449,APガラス性能一覧!$A$2:$M$6097,3,0),"")</f>
        <v/>
      </c>
      <c r="E2449" s="68" t="str">
        <f>IFERROR(VLOOKUP($B2449,APガラス性能一覧!$A$2:$M$6097,4,0),"")</f>
        <v/>
      </c>
      <c r="F2449" s="68" t="str">
        <f>IFERROR(VLOOKUP($B2449,APガラス性能一覧!$A$2:$M$6097,5,0),"")</f>
        <v/>
      </c>
      <c r="G2449" s="68" t="str">
        <f>IFERROR(VLOOKUP($B2449,APガラス性能一覧!$A$2:$M$6097,6,0),"")</f>
        <v/>
      </c>
      <c r="H2449" s="68" t="str">
        <f>IFERROR(VLOOKUP($B2449,APガラス性能一覧!$A$2:$M$6097,7,0),"")</f>
        <v/>
      </c>
      <c r="I2449" s="68" t="str">
        <f>IFERROR(VLOOKUP($B2449,APガラス性能一覧!$A$2:$M$6097,8,0),"")</f>
        <v/>
      </c>
      <c r="J2449" s="68" t="str">
        <f>IFERROR(VLOOKUP($B2449,APガラス性能一覧!$A$2:$M$6097,9,0),"")</f>
        <v/>
      </c>
      <c r="K2449" s="68" t="str">
        <f>IFERROR(VLOOKUP($B2449,APガラス性能一覧!$A$2:$M$6097,10,0),"")</f>
        <v/>
      </c>
      <c r="L2449" s="68" t="str">
        <f>IFERROR(VLOOKUP($B2449,APガラス性能一覧!$A$2:$M$6097,11,0),"")</f>
        <v/>
      </c>
      <c r="M2449" s="68" t="str">
        <f>IFERROR(VLOOKUP($B2449,APガラス性能一覧!$A$2:$M$6097,12,0),"")</f>
        <v/>
      </c>
      <c r="N2449" s="68" t="str">
        <f>IFERROR(VLOOKUP($B2449,APガラス性能一覧!$A$2:$M$6097,13,0),"")</f>
        <v/>
      </c>
    </row>
    <row r="2450" spans="2:14" x14ac:dyDescent="0.4">
      <c r="B2450" s="68" t="str">
        <f>IF($D$2="","",IF($E$2=0.65,IFERROR(IF(INDEX(APガラス性能一覧!A:A,MATCH(ROW(B2444),APガラス性能一覧!$O:$O,0))="","",INDEX(APガラス性能一覧!A:A,MATCH(ROW(B2444),APガラス性能一覧!$O:$O,0))),""),IFERROR(IF(INDEX(APガラス性能一覧!A:A,MATCH(ROW(B2444),APガラス性能一覧!$N:$N,0))="","",INDEX(APガラス性能一覧!A:A,MATCH(ROW(B2444),APガラス性能一覧!$N:$N,0))),"")))</f>
        <v/>
      </c>
      <c r="C2450" s="68" t="str">
        <f>IFERROR(VLOOKUP($B2450,APガラス性能一覧!$A$2:$M$6097,2,0),"")</f>
        <v/>
      </c>
      <c r="D2450" s="68" t="str">
        <f>IFERROR(VLOOKUP($B2450,APガラス性能一覧!$A$2:$M$6097,3,0),"")</f>
        <v/>
      </c>
      <c r="E2450" s="68" t="str">
        <f>IFERROR(VLOOKUP($B2450,APガラス性能一覧!$A$2:$M$6097,4,0),"")</f>
        <v/>
      </c>
      <c r="F2450" s="68" t="str">
        <f>IFERROR(VLOOKUP($B2450,APガラス性能一覧!$A$2:$M$6097,5,0),"")</f>
        <v/>
      </c>
      <c r="G2450" s="68" t="str">
        <f>IFERROR(VLOOKUP($B2450,APガラス性能一覧!$A$2:$M$6097,6,0),"")</f>
        <v/>
      </c>
      <c r="H2450" s="68" t="str">
        <f>IFERROR(VLOOKUP($B2450,APガラス性能一覧!$A$2:$M$6097,7,0),"")</f>
        <v/>
      </c>
      <c r="I2450" s="68" t="str">
        <f>IFERROR(VLOOKUP($B2450,APガラス性能一覧!$A$2:$M$6097,8,0),"")</f>
        <v/>
      </c>
      <c r="J2450" s="68" t="str">
        <f>IFERROR(VLOOKUP($B2450,APガラス性能一覧!$A$2:$M$6097,9,0),"")</f>
        <v/>
      </c>
      <c r="K2450" s="68" t="str">
        <f>IFERROR(VLOOKUP($B2450,APガラス性能一覧!$A$2:$M$6097,10,0),"")</f>
        <v/>
      </c>
      <c r="L2450" s="68" t="str">
        <f>IFERROR(VLOOKUP($B2450,APガラス性能一覧!$A$2:$M$6097,11,0),"")</f>
        <v/>
      </c>
      <c r="M2450" s="68" t="str">
        <f>IFERROR(VLOOKUP($B2450,APガラス性能一覧!$A$2:$M$6097,12,0),"")</f>
        <v/>
      </c>
      <c r="N2450" s="68" t="str">
        <f>IFERROR(VLOOKUP($B2450,APガラス性能一覧!$A$2:$M$6097,13,0),"")</f>
        <v/>
      </c>
    </row>
    <row r="2451" spans="2:14" x14ac:dyDescent="0.4">
      <c r="B2451" s="68" t="str">
        <f>IF($D$2="","",IF($E$2=0.65,IFERROR(IF(INDEX(APガラス性能一覧!A:A,MATCH(ROW(B2445),APガラス性能一覧!$O:$O,0))="","",INDEX(APガラス性能一覧!A:A,MATCH(ROW(B2445),APガラス性能一覧!$O:$O,0))),""),IFERROR(IF(INDEX(APガラス性能一覧!A:A,MATCH(ROW(B2445),APガラス性能一覧!$N:$N,0))="","",INDEX(APガラス性能一覧!A:A,MATCH(ROW(B2445),APガラス性能一覧!$N:$N,0))),"")))</f>
        <v/>
      </c>
      <c r="C2451" s="68" t="str">
        <f>IFERROR(VLOOKUP($B2451,APガラス性能一覧!$A$2:$M$6097,2,0),"")</f>
        <v/>
      </c>
      <c r="D2451" s="68" t="str">
        <f>IFERROR(VLOOKUP($B2451,APガラス性能一覧!$A$2:$M$6097,3,0),"")</f>
        <v/>
      </c>
      <c r="E2451" s="68" t="str">
        <f>IFERROR(VLOOKUP($B2451,APガラス性能一覧!$A$2:$M$6097,4,0),"")</f>
        <v/>
      </c>
      <c r="F2451" s="68" t="str">
        <f>IFERROR(VLOOKUP($B2451,APガラス性能一覧!$A$2:$M$6097,5,0),"")</f>
        <v/>
      </c>
      <c r="G2451" s="68" t="str">
        <f>IFERROR(VLOOKUP($B2451,APガラス性能一覧!$A$2:$M$6097,6,0),"")</f>
        <v/>
      </c>
      <c r="H2451" s="68" t="str">
        <f>IFERROR(VLOOKUP($B2451,APガラス性能一覧!$A$2:$M$6097,7,0),"")</f>
        <v/>
      </c>
      <c r="I2451" s="68" t="str">
        <f>IFERROR(VLOOKUP($B2451,APガラス性能一覧!$A$2:$M$6097,8,0),"")</f>
        <v/>
      </c>
      <c r="J2451" s="68" t="str">
        <f>IFERROR(VLOOKUP($B2451,APガラス性能一覧!$A$2:$M$6097,9,0),"")</f>
        <v/>
      </c>
      <c r="K2451" s="68" t="str">
        <f>IFERROR(VLOOKUP($B2451,APガラス性能一覧!$A$2:$M$6097,10,0),"")</f>
        <v/>
      </c>
      <c r="L2451" s="68" t="str">
        <f>IFERROR(VLOOKUP($B2451,APガラス性能一覧!$A$2:$M$6097,11,0),"")</f>
        <v/>
      </c>
      <c r="M2451" s="68" t="str">
        <f>IFERROR(VLOOKUP($B2451,APガラス性能一覧!$A$2:$M$6097,12,0),"")</f>
        <v/>
      </c>
      <c r="N2451" s="68" t="str">
        <f>IFERROR(VLOOKUP($B2451,APガラス性能一覧!$A$2:$M$6097,13,0),"")</f>
        <v/>
      </c>
    </row>
    <row r="2452" spans="2:14" x14ac:dyDescent="0.4">
      <c r="B2452" s="68" t="str">
        <f>IF($D$2="","",IF($E$2=0.65,IFERROR(IF(INDEX(APガラス性能一覧!A:A,MATCH(ROW(B2446),APガラス性能一覧!$O:$O,0))="","",INDEX(APガラス性能一覧!A:A,MATCH(ROW(B2446),APガラス性能一覧!$O:$O,0))),""),IFERROR(IF(INDEX(APガラス性能一覧!A:A,MATCH(ROW(B2446),APガラス性能一覧!$N:$N,0))="","",INDEX(APガラス性能一覧!A:A,MATCH(ROW(B2446),APガラス性能一覧!$N:$N,0))),"")))</f>
        <v/>
      </c>
      <c r="C2452" s="68" t="str">
        <f>IFERROR(VLOOKUP($B2452,APガラス性能一覧!$A$2:$M$6097,2,0),"")</f>
        <v/>
      </c>
      <c r="D2452" s="68" t="str">
        <f>IFERROR(VLOOKUP($B2452,APガラス性能一覧!$A$2:$M$6097,3,0),"")</f>
        <v/>
      </c>
      <c r="E2452" s="68" t="str">
        <f>IFERROR(VLOOKUP($B2452,APガラス性能一覧!$A$2:$M$6097,4,0),"")</f>
        <v/>
      </c>
      <c r="F2452" s="68" t="str">
        <f>IFERROR(VLOOKUP($B2452,APガラス性能一覧!$A$2:$M$6097,5,0),"")</f>
        <v/>
      </c>
      <c r="G2452" s="68" t="str">
        <f>IFERROR(VLOOKUP($B2452,APガラス性能一覧!$A$2:$M$6097,6,0),"")</f>
        <v/>
      </c>
      <c r="H2452" s="68" t="str">
        <f>IFERROR(VLOOKUP($B2452,APガラス性能一覧!$A$2:$M$6097,7,0),"")</f>
        <v/>
      </c>
      <c r="I2452" s="68" t="str">
        <f>IFERROR(VLOOKUP($B2452,APガラス性能一覧!$A$2:$M$6097,8,0),"")</f>
        <v/>
      </c>
      <c r="J2452" s="68" t="str">
        <f>IFERROR(VLOOKUP($B2452,APガラス性能一覧!$A$2:$M$6097,9,0),"")</f>
        <v/>
      </c>
      <c r="K2452" s="68" t="str">
        <f>IFERROR(VLOOKUP($B2452,APガラス性能一覧!$A$2:$M$6097,10,0),"")</f>
        <v/>
      </c>
      <c r="L2452" s="68" t="str">
        <f>IFERROR(VLOOKUP($B2452,APガラス性能一覧!$A$2:$M$6097,11,0),"")</f>
        <v/>
      </c>
      <c r="M2452" s="68" t="str">
        <f>IFERROR(VLOOKUP($B2452,APガラス性能一覧!$A$2:$M$6097,12,0),"")</f>
        <v/>
      </c>
      <c r="N2452" s="68" t="str">
        <f>IFERROR(VLOOKUP($B2452,APガラス性能一覧!$A$2:$M$6097,13,0),"")</f>
        <v/>
      </c>
    </row>
    <row r="2453" spans="2:14" x14ac:dyDescent="0.4">
      <c r="B2453" s="68" t="str">
        <f>IF($D$2="","",IF($E$2=0.65,IFERROR(IF(INDEX(APガラス性能一覧!A:A,MATCH(ROW(B2447),APガラス性能一覧!$O:$O,0))="","",INDEX(APガラス性能一覧!A:A,MATCH(ROW(B2447),APガラス性能一覧!$O:$O,0))),""),IFERROR(IF(INDEX(APガラス性能一覧!A:A,MATCH(ROW(B2447),APガラス性能一覧!$N:$N,0))="","",INDEX(APガラス性能一覧!A:A,MATCH(ROW(B2447),APガラス性能一覧!$N:$N,0))),"")))</f>
        <v/>
      </c>
      <c r="C2453" s="68" t="str">
        <f>IFERROR(VLOOKUP($B2453,APガラス性能一覧!$A$2:$M$6097,2,0),"")</f>
        <v/>
      </c>
      <c r="D2453" s="68" t="str">
        <f>IFERROR(VLOOKUP($B2453,APガラス性能一覧!$A$2:$M$6097,3,0),"")</f>
        <v/>
      </c>
      <c r="E2453" s="68" t="str">
        <f>IFERROR(VLOOKUP($B2453,APガラス性能一覧!$A$2:$M$6097,4,0),"")</f>
        <v/>
      </c>
      <c r="F2453" s="68" t="str">
        <f>IFERROR(VLOOKUP($B2453,APガラス性能一覧!$A$2:$M$6097,5,0),"")</f>
        <v/>
      </c>
      <c r="G2453" s="68" t="str">
        <f>IFERROR(VLOOKUP($B2453,APガラス性能一覧!$A$2:$M$6097,6,0),"")</f>
        <v/>
      </c>
      <c r="H2453" s="68" t="str">
        <f>IFERROR(VLOOKUP($B2453,APガラス性能一覧!$A$2:$M$6097,7,0),"")</f>
        <v/>
      </c>
      <c r="I2453" s="68" t="str">
        <f>IFERROR(VLOOKUP($B2453,APガラス性能一覧!$A$2:$M$6097,8,0),"")</f>
        <v/>
      </c>
      <c r="J2453" s="68" t="str">
        <f>IFERROR(VLOOKUP($B2453,APガラス性能一覧!$A$2:$M$6097,9,0),"")</f>
        <v/>
      </c>
      <c r="K2453" s="68" t="str">
        <f>IFERROR(VLOOKUP($B2453,APガラス性能一覧!$A$2:$M$6097,10,0),"")</f>
        <v/>
      </c>
      <c r="L2453" s="68" t="str">
        <f>IFERROR(VLOOKUP($B2453,APガラス性能一覧!$A$2:$M$6097,11,0),"")</f>
        <v/>
      </c>
      <c r="M2453" s="68" t="str">
        <f>IFERROR(VLOOKUP($B2453,APガラス性能一覧!$A$2:$M$6097,12,0),"")</f>
        <v/>
      </c>
      <c r="N2453" s="68" t="str">
        <f>IFERROR(VLOOKUP($B2453,APガラス性能一覧!$A$2:$M$6097,13,0),"")</f>
        <v/>
      </c>
    </row>
    <row r="2454" spans="2:14" x14ac:dyDescent="0.4">
      <c r="B2454" s="68" t="str">
        <f>IF($D$2="","",IF($E$2=0.65,IFERROR(IF(INDEX(APガラス性能一覧!A:A,MATCH(ROW(B2448),APガラス性能一覧!$O:$O,0))="","",INDEX(APガラス性能一覧!A:A,MATCH(ROW(B2448),APガラス性能一覧!$O:$O,0))),""),IFERROR(IF(INDEX(APガラス性能一覧!A:A,MATCH(ROW(B2448),APガラス性能一覧!$N:$N,0))="","",INDEX(APガラス性能一覧!A:A,MATCH(ROW(B2448),APガラス性能一覧!$N:$N,0))),"")))</f>
        <v/>
      </c>
      <c r="C2454" s="68" t="str">
        <f>IFERROR(VLOOKUP($B2454,APガラス性能一覧!$A$2:$M$6097,2,0),"")</f>
        <v/>
      </c>
      <c r="D2454" s="68" t="str">
        <f>IFERROR(VLOOKUP($B2454,APガラス性能一覧!$A$2:$M$6097,3,0),"")</f>
        <v/>
      </c>
      <c r="E2454" s="68" t="str">
        <f>IFERROR(VLOOKUP($B2454,APガラス性能一覧!$A$2:$M$6097,4,0),"")</f>
        <v/>
      </c>
      <c r="F2454" s="68" t="str">
        <f>IFERROR(VLOOKUP($B2454,APガラス性能一覧!$A$2:$M$6097,5,0),"")</f>
        <v/>
      </c>
      <c r="G2454" s="68" t="str">
        <f>IFERROR(VLOOKUP($B2454,APガラス性能一覧!$A$2:$M$6097,6,0),"")</f>
        <v/>
      </c>
      <c r="H2454" s="68" t="str">
        <f>IFERROR(VLOOKUP($B2454,APガラス性能一覧!$A$2:$M$6097,7,0),"")</f>
        <v/>
      </c>
      <c r="I2454" s="68" t="str">
        <f>IFERROR(VLOOKUP($B2454,APガラス性能一覧!$A$2:$M$6097,8,0),"")</f>
        <v/>
      </c>
      <c r="J2454" s="68" t="str">
        <f>IFERROR(VLOOKUP($B2454,APガラス性能一覧!$A$2:$M$6097,9,0),"")</f>
        <v/>
      </c>
      <c r="K2454" s="68" t="str">
        <f>IFERROR(VLOOKUP($B2454,APガラス性能一覧!$A$2:$M$6097,10,0),"")</f>
        <v/>
      </c>
      <c r="L2454" s="68" t="str">
        <f>IFERROR(VLOOKUP($B2454,APガラス性能一覧!$A$2:$M$6097,11,0),"")</f>
        <v/>
      </c>
      <c r="M2454" s="68" t="str">
        <f>IFERROR(VLOOKUP($B2454,APガラス性能一覧!$A$2:$M$6097,12,0),"")</f>
        <v/>
      </c>
      <c r="N2454" s="68" t="str">
        <f>IFERROR(VLOOKUP($B2454,APガラス性能一覧!$A$2:$M$6097,13,0),"")</f>
        <v/>
      </c>
    </row>
    <row r="2455" spans="2:14" x14ac:dyDescent="0.4">
      <c r="B2455" s="68" t="str">
        <f>IF($D$2="","",IF($E$2=0.65,IFERROR(IF(INDEX(APガラス性能一覧!A:A,MATCH(ROW(B2449),APガラス性能一覧!$O:$O,0))="","",INDEX(APガラス性能一覧!A:A,MATCH(ROW(B2449),APガラス性能一覧!$O:$O,0))),""),IFERROR(IF(INDEX(APガラス性能一覧!A:A,MATCH(ROW(B2449),APガラス性能一覧!$N:$N,0))="","",INDEX(APガラス性能一覧!A:A,MATCH(ROW(B2449),APガラス性能一覧!$N:$N,0))),"")))</f>
        <v/>
      </c>
      <c r="C2455" s="68" t="str">
        <f>IFERROR(VLOOKUP($B2455,APガラス性能一覧!$A$2:$M$6097,2,0),"")</f>
        <v/>
      </c>
      <c r="D2455" s="68" t="str">
        <f>IFERROR(VLOOKUP($B2455,APガラス性能一覧!$A$2:$M$6097,3,0),"")</f>
        <v/>
      </c>
      <c r="E2455" s="68" t="str">
        <f>IFERROR(VLOOKUP($B2455,APガラス性能一覧!$A$2:$M$6097,4,0),"")</f>
        <v/>
      </c>
      <c r="F2455" s="68" t="str">
        <f>IFERROR(VLOOKUP($B2455,APガラス性能一覧!$A$2:$M$6097,5,0),"")</f>
        <v/>
      </c>
      <c r="G2455" s="68" t="str">
        <f>IFERROR(VLOOKUP($B2455,APガラス性能一覧!$A$2:$M$6097,6,0),"")</f>
        <v/>
      </c>
      <c r="H2455" s="68" t="str">
        <f>IFERROR(VLOOKUP($B2455,APガラス性能一覧!$A$2:$M$6097,7,0),"")</f>
        <v/>
      </c>
      <c r="I2455" s="68" t="str">
        <f>IFERROR(VLOOKUP($B2455,APガラス性能一覧!$A$2:$M$6097,8,0),"")</f>
        <v/>
      </c>
      <c r="J2455" s="68" t="str">
        <f>IFERROR(VLOOKUP($B2455,APガラス性能一覧!$A$2:$M$6097,9,0),"")</f>
        <v/>
      </c>
      <c r="K2455" s="68" t="str">
        <f>IFERROR(VLOOKUP($B2455,APガラス性能一覧!$A$2:$M$6097,10,0),"")</f>
        <v/>
      </c>
      <c r="L2455" s="68" t="str">
        <f>IFERROR(VLOOKUP($B2455,APガラス性能一覧!$A$2:$M$6097,11,0),"")</f>
        <v/>
      </c>
      <c r="M2455" s="68" t="str">
        <f>IFERROR(VLOOKUP($B2455,APガラス性能一覧!$A$2:$M$6097,12,0),"")</f>
        <v/>
      </c>
      <c r="N2455" s="68" t="str">
        <f>IFERROR(VLOOKUP($B2455,APガラス性能一覧!$A$2:$M$6097,13,0),"")</f>
        <v/>
      </c>
    </row>
    <row r="2456" spans="2:14" x14ac:dyDescent="0.4">
      <c r="B2456" s="68" t="str">
        <f>IF($D$2="","",IF($E$2=0.65,IFERROR(IF(INDEX(APガラス性能一覧!A:A,MATCH(ROW(B2450),APガラス性能一覧!$O:$O,0))="","",INDEX(APガラス性能一覧!A:A,MATCH(ROW(B2450),APガラス性能一覧!$O:$O,0))),""),IFERROR(IF(INDEX(APガラス性能一覧!A:A,MATCH(ROW(B2450),APガラス性能一覧!$N:$N,0))="","",INDEX(APガラス性能一覧!A:A,MATCH(ROW(B2450),APガラス性能一覧!$N:$N,0))),"")))</f>
        <v/>
      </c>
      <c r="C2456" s="68" t="str">
        <f>IFERROR(VLOOKUP($B2456,APガラス性能一覧!$A$2:$M$6097,2,0),"")</f>
        <v/>
      </c>
      <c r="D2456" s="68" t="str">
        <f>IFERROR(VLOOKUP($B2456,APガラス性能一覧!$A$2:$M$6097,3,0),"")</f>
        <v/>
      </c>
      <c r="E2456" s="68" t="str">
        <f>IFERROR(VLOOKUP($B2456,APガラス性能一覧!$A$2:$M$6097,4,0),"")</f>
        <v/>
      </c>
      <c r="F2456" s="68" t="str">
        <f>IFERROR(VLOOKUP($B2456,APガラス性能一覧!$A$2:$M$6097,5,0),"")</f>
        <v/>
      </c>
      <c r="G2456" s="68" t="str">
        <f>IFERROR(VLOOKUP($B2456,APガラス性能一覧!$A$2:$M$6097,6,0),"")</f>
        <v/>
      </c>
      <c r="H2456" s="68" t="str">
        <f>IFERROR(VLOOKUP($B2456,APガラス性能一覧!$A$2:$M$6097,7,0),"")</f>
        <v/>
      </c>
      <c r="I2456" s="68" t="str">
        <f>IFERROR(VLOOKUP($B2456,APガラス性能一覧!$A$2:$M$6097,8,0),"")</f>
        <v/>
      </c>
      <c r="J2456" s="68" t="str">
        <f>IFERROR(VLOOKUP($B2456,APガラス性能一覧!$A$2:$M$6097,9,0),"")</f>
        <v/>
      </c>
      <c r="K2456" s="68" t="str">
        <f>IFERROR(VLOOKUP($B2456,APガラス性能一覧!$A$2:$M$6097,10,0),"")</f>
        <v/>
      </c>
      <c r="L2456" s="68" t="str">
        <f>IFERROR(VLOOKUP($B2456,APガラス性能一覧!$A$2:$M$6097,11,0),"")</f>
        <v/>
      </c>
      <c r="M2456" s="68" t="str">
        <f>IFERROR(VLOOKUP($B2456,APガラス性能一覧!$A$2:$M$6097,12,0),"")</f>
        <v/>
      </c>
      <c r="N2456" s="68" t="str">
        <f>IFERROR(VLOOKUP($B2456,APガラス性能一覧!$A$2:$M$6097,13,0),"")</f>
        <v/>
      </c>
    </row>
    <row r="2457" spans="2:14" x14ac:dyDescent="0.4">
      <c r="B2457" s="68" t="str">
        <f>IF($D$2="","",IF($E$2=0.65,IFERROR(IF(INDEX(APガラス性能一覧!A:A,MATCH(ROW(B2451),APガラス性能一覧!$O:$O,0))="","",INDEX(APガラス性能一覧!A:A,MATCH(ROW(B2451),APガラス性能一覧!$O:$O,0))),""),IFERROR(IF(INDEX(APガラス性能一覧!A:A,MATCH(ROW(B2451),APガラス性能一覧!$N:$N,0))="","",INDEX(APガラス性能一覧!A:A,MATCH(ROW(B2451),APガラス性能一覧!$N:$N,0))),"")))</f>
        <v/>
      </c>
      <c r="C2457" s="68" t="str">
        <f>IFERROR(VLOOKUP($B2457,APガラス性能一覧!$A$2:$M$6097,2,0),"")</f>
        <v/>
      </c>
      <c r="D2457" s="68" t="str">
        <f>IFERROR(VLOOKUP($B2457,APガラス性能一覧!$A$2:$M$6097,3,0),"")</f>
        <v/>
      </c>
      <c r="E2457" s="68" t="str">
        <f>IFERROR(VLOOKUP($B2457,APガラス性能一覧!$A$2:$M$6097,4,0),"")</f>
        <v/>
      </c>
      <c r="F2457" s="68" t="str">
        <f>IFERROR(VLOOKUP($B2457,APガラス性能一覧!$A$2:$M$6097,5,0),"")</f>
        <v/>
      </c>
      <c r="G2457" s="68" t="str">
        <f>IFERROR(VLOOKUP($B2457,APガラス性能一覧!$A$2:$M$6097,6,0),"")</f>
        <v/>
      </c>
      <c r="H2457" s="68" t="str">
        <f>IFERROR(VLOOKUP($B2457,APガラス性能一覧!$A$2:$M$6097,7,0),"")</f>
        <v/>
      </c>
      <c r="I2457" s="68" t="str">
        <f>IFERROR(VLOOKUP($B2457,APガラス性能一覧!$A$2:$M$6097,8,0),"")</f>
        <v/>
      </c>
      <c r="J2457" s="68" t="str">
        <f>IFERROR(VLOOKUP($B2457,APガラス性能一覧!$A$2:$M$6097,9,0),"")</f>
        <v/>
      </c>
      <c r="K2457" s="68" t="str">
        <f>IFERROR(VLOOKUP($B2457,APガラス性能一覧!$A$2:$M$6097,10,0),"")</f>
        <v/>
      </c>
      <c r="L2457" s="68" t="str">
        <f>IFERROR(VLOOKUP($B2457,APガラス性能一覧!$A$2:$M$6097,11,0),"")</f>
        <v/>
      </c>
      <c r="M2457" s="68" t="str">
        <f>IFERROR(VLOOKUP($B2457,APガラス性能一覧!$A$2:$M$6097,12,0),"")</f>
        <v/>
      </c>
      <c r="N2457" s="68" t="str">
        <f>IFERROR(VLOOKUP($B2457,APガラス性能一覧!$A$2:$M$6097,13,0),"")</f>
        <v/>
      </c>
    </row>
    <row r="2458" spans="2:14" x14ac:dyDescent="0.4">
      <c r="B2458" s="68" t="str">
        <f>IF($D$2="","",IF($E$2=0.65,IFERROR(IF(INDEX(APガラス性能一覧!A:A,MATCH(ROW(B2452),APガラス性能一覧!$O:$O,0))="","",INDEX(APガラス性能一覧!A:A,MATCH(ROW(B2452),APガラス性能一覧!$O:$O,0))),""),IFERROR(IF(INDEX(APガラス性能一覧!A:A,MATCH(ROW(B2452),APガラス性能一覧!$N:$N,0))="","",INDEX(APガラス性能一覧!A:A,MATCH(ROW(B2452),APガラス性能一覧!$N:$N,0))),"")))</f>
        <v/>
      </c>
      <c r="C2458" s="68" t="str">
        <f>IFERROR(VLOOKUP($B2458,APガラス性能一覧!$A$2:$M$6097,2,0),"")</f>
        <v/>
      </c>
      <c r="D2458" s="68" t="str">
        <f>IFERROR(VLOOKUP($B2458,APガラス性能一覧!$A$2:$M$6097,3,0),"")</f>
        <v/>
      </c>
      <c r="E2458" s="68" t="str">
        <f>IFERROR(VLOOKUP($B2458,APガラス性能一覧!$A$2:$M$6097,4,0),"")</f>
        <v/>
      </c>
      <c r="F2458" s="68" t="str">
        <f>IFERROR(VLOOKUP($B2458,APガラス性能一覧!$A$2:$M$6097,5,0),"")</f>
        <v/>
      </c>
      <c r="G2458" s="68" t="str">
        <f>IFERROR(VLOOKUP($B2458,APガラス性能一覧!$A$2:$M$6097,6,0),"")</f>
        <v/>
      </c>
      <c r="H2458" s="68" t="str">
        <f>IFERROR(VLOOKUP($B2458,APガラス性能一覧!$A$2:$M$6097,7,0),"")</f>
        <v/>
      </c>
      <c r="I2458" s="68" t="str">
        <f>IFERROR(VLOOKUP($B2458,APガラス性能一覧!$A$2:$M$6097,8,0),"")</f>
        <v/>
      </c>
      <c r="J2458" s="68" t="str">
        <f>IFERROR(VLOOKUP($B2458,APガラス性能一覧!$A$2:$M$6097,9,0),"")</f>
        <v/>
      </c>
      <c r="K2458" s="68" t="str">
        <f>IFERROR(VLOOKUP($B2458,APガラス性能一覧!$A$2:$M$6097,10,0),"")</f>
        <v/>
      </c>
      <c r="L2458" s="68" t="str">
        <f>IFERROR(VLOOKUP($B2458,APガラス性能一覧!$A$2:$M$6097,11,0),"")</f>
        <v/>
      </c>
      <c r="M2458" s="68" t="str">
        <f>IFERROR(VLOOKUP($B2458,APガラス性能一覧!$A$2:$M$6097,12,0),"")</f>
        <v/>
      </c>
      <c r="N2458" s="68" t="str">
        <f>IFERROR(VLOOKUP($B2458,APガラス性能一覧!$A$2:$M$6097,13,0),"")</f>
        <v/>
      </c>
    </row>
    <row r="2459" spans="2:14" x14ac:dyDescent="0.4">
      <c r="B2459" s="68" t="str">
        <f>IF($D$2="","",IF($E$2=0.65,IFERROR(IF(INDEX(APガラス性能一覧!A:A,MATCH(ROW(B2453),APガラス性能一覧!$O:$O,0))="","",INDEX(APガラス性能一覧!A:A,MATCH(ROW(B2453),APガラス性能一覧!$O:$O,0))),""),IFERROR(IF(INDEX(APガラス性能一覧!A:A,MATCH(ROW(B2453),APガラス性能一覧!$N:$N,0))="","",INDEX(APガラス性能一覧!A:A,MATCH(ROW(B2453),APガラス性能一覧!$N:$N,0))),"")))</f>
        <v/>
      </c>
      <c r="C2459" s="68" t="str">
        <f>IFERROR(VLOOKUP($B2459,APガラス性能一覧!$A$2:$M$6097,2,0),"")</f>
        <v/>
      </c>
      <c r="D2459" s="68" t="str">
        <f>IFERROR(VLOOKUP($B2459,APガラス性能一覧!$A$2:$M$6097,3,0),"")</f>
        <v/>
      </c>
      <c r="E2459" s="68" t="str">
        <f>IFERROR(VLOOKUP($B2459,APガラス性能一覧!$A$2:$M$6097,4,0),"")</f>
        <v/>
      </c>
      <c r="F2459" s="68" t="str">
        <f>IFERROR(VLOOKUP($B2459,APガラス性能一覧!$A$2:$M$6097,5,0),"")</f>
        <v/>
      </c>
      <c r="G2459" s="68" t="str">
        <f>IFERROR(VLOOKUP($B2459,APガラス性能一覧!$A$2:$M$6097,6,0),"")</f>
        <v/>
      </c>
      <c r="H2459" s="68" t="str">
        <f>IFERROR(VLOOKUP($B2459,APガラス性能一覧!$A$2:$M$6097,7,0),"")</f>
        <v/>
      </c>
      <c r="I2459" s="68" t="str">
        <f>IFERROR(VLOOKUP($B2459,APガラス性能一覧!$A$2:$M$6097,8,0),"")</f>
        <v/>
      </c>
      <c r="J2459" s="68" t="str">
        <f>IFERROR(VLOOKUP($B2459,APガラス性能一覧!$A$2:$M$6097,9,0),"")</f>
        <v/>
      </c>
      <c r="K2459" s="68" t="str">
        <f>IFERROR(VLOOKUP($B2459,APガラス性能一覧!$A$2:$M$6097,10,0),"")</f>
        <v/>
      </c>
      <c r="L2459" s="68" t="str">
        <f>IFERROR(VLOOKUP($B2459,APガラス性能一覧!$A$2:$M$6097,11,0),"")</f>
        <v/>
      </c>
      <c r="M2459" s="68" t="str">
        <f>IFERROR(VLOOKUP($B2459,APガラス性能一覧!$A$2:$M$6097,12,0),"")</f>
        <v/>
      </c>
      <c r="N2459" s="68" t="str">
        <f>IFERROR(VLOOKUP($B2459,APガラス性能一覧!$A$2:$M$6097,13,0),"")</f>
        <v/>
      </c>
    </row>
    <row r="2460" spans="2:14" x14ac:dyDescent="0.4">
      <c r="B2460" s="68" t="str">
        <f>IF($D$2="","",IF($E$2=0.65,IFERROR(IF(INDEX(APガラス性能一覧!A:A,MATCH(ROW(B2454),APガラス性能一覧!$O:$O,0))="","",INDEX(APガラス性能一覧!A:A,MATCH(ROW(B2454),APガラス性能一覧!$O:$O,0))),""),IFERROR(IF(INDEX(APガラス性能一覧!A:A,MATCH(ROW(B2454),APガラス性能一覧!$N:$N,0))="","",INDEX(APガラス性能一覧!A:A,MATCH(ROW(B2454),APガラス性能一覧!$N:$N,0))),"")))</f>
        <v/>
      </c>
      <c r="C2460" s="68" t="str">
        <f>IFERROR(VLOOKUP($B2460,APガラス性能一覧!$A$2:$M$6097,2,0),"")</f>
        <v/>
      </c>
      <c r="D2460" s="68" t="str">
        <f>IFERROR(VLOOKUP($B2460,APガラス性能一覧!$A$2:$M$6097,3,0),"")</f>
        <v/>
      </c>
      <c r="E2460" s="68" t="str">
        <f>IFERROR(VLOOKUP($B2460,APガラス性能一覧!$A$2:$M$6097,4,0),"")</f>
        <v/>
      </c>
      <c r="F2460" s="68" t="str">
        <f>IFERROR(VLOOKUP($B2460,APガラス性能一覧!$A$2:$M$6097,5,0),"")</f>
        <v/>
      </c>
      <c r="G2460" s="68" t="str">
        <f>IFERROR(VLOOKUP($B2460,APガラス性能一覧!$A$2:$M$6097,6,0),"")</f>
        <v/>
      </c>
      <c r="H2460" s="68" t="str">
        <f>IFERROR(VLOOKUP($B2460,APガラス性能一覧!$A$2:$M$6097,7,0),"")</f>
        <v/>
      </c>
      <c r="I2460" s="68" t="str">
        <f>IFERROR(VLOOKUP($B2460,APガラス性能一覧!$A$2:$M$6097,8,0),"")</f>
        <v/>
      </c>
      <c r="J2460" s="68" t="str">
        <f>IFERROR(VLOOKUP($B2460,APガラス性能一覧!$A$2:$M$6097,9,0),"")</f>
        <v/>
      </c>
      <c r="K2460" s="68" t="str">
        <f>IFERROR(VLOOKUP($B2460,APガラス性能一覧!$A$2:$M$6097,10,0),"")</f>
        <v/>
      </c>
      <c r="L2460" s="68" t="str">
        <f>IFERROR(VLOOKUP($B2460,APガラス性能一覧!$A$2:$M$6097,11,0),"")</f>
        <v/>
      </c>
      <c r="M2460" s="68" t="str">
        <f>IFERROR(VLOOKUP($B2460,APガラス性能一覧!$A$2:$M$6097,12,0),"")</f>
        <v/>
      </c>
      <c r="N2460" s="68" t="str">
        <f>IFERROR(VLOOKUP($B2460,APガラス性能一覧!$A$2:$M$6097,13,0),"")</f>
        <v/>
      </c>
    </row>
    <row r="2461" spans="2:14" x14ac:dyDescent="0.4">
      <c r="B2461" s="68" t="str">
        <f>IF($D$2="","",IF($E$2=0.65,IFERROR(IF(INDEX(APガラス性能一覧!A:A,MATCH(ROW(B2455),APガラス性能一覧!$O:$O,0))="","",INDEX(APガラス性能一覧!A:A,MATCH(ROW(B2455),APガラス性能一覧!$O:$O,0))),""),IFERROR(IF(INDEX(APガラス性能一覧!A:A,MATCH(ROW(B2455),APガラス性能一覧!$N:$N,0))="","",INDEX(APガラス性能一覧!A:A,MATCH(ROW(B2455),APガラス性能一覧!$N:$N,0))),"")))</f>
        <v/>
      </c>
      <c r="C2461" s="68" t="str">
        <f>IFERROR(VLOOKUP($B2461,APガラス性能一覧!$A$2:$M$6097,2,0),"")</f>
        <v/>
      </c>
      <c r="D2461" s="68" t="str">
        <f>IFERROR(VLOOKUP($B2461,APガラス性能一覧!$A$2:$M$6097,3,0),"")</f>
        <v/>
      </c>
      <c r="E2461" s="68" t="str">
        <f>IFERROR(VLOOKUP($B2461,APガラス性能一覧!$A$2:$M$6097,4,0),"")</f>
        <v/>
      </c>
      <c r="F2461" s="68" t="str">
        <f>IFERROR(VLOOKUP($B2461,APガラス性能一覧!$A$2:$M$6097,5,0),"")</f>
        <v/>
      </c>
      <c r="G2461" s="68" t="str">
        <f>IFERROR(VLOOKUP($B2461,APガラス性能一覧!$A$2:$M$6097,6,0),"")</f>
        <v/>
      </c>
      <c r="H2461" s="68" t="str">
        <f>IFERROR(VLOOKUP($B2461,APガラス性能一覧!$A$2:$M$6097,7,0),"")</f>
        <v/>
      </c>
      <c r="I2461" s="68" t="str">
        <f>IFERROR(VLOOKUP($B2461,APガラス性能一覧!$A$2:$M$6097,8,0),"")</f>
        <v/>
      </c>
      <c r="J2461" s="68" t="str">
        <f>IFERROR(VLOOKUP($B2461,APガラス性能一覧!$A$2:$M$6097,9,0),"")</f>
        <v/>
      </c>
      <c r="K2461" s="68" t="str">
        <f>IFERROR(VLOOKUP($B2461,APガラス性能一覧!$A$2:$M$6097,10,0),"")</f>
        <v/>
      </c>
      <c r="L2461" s="68" t="str">
        <f>IFERROR(VLOOKUP($B2461,APガラス性能一覧!$A$2:$M$6097,11,0),"")</f>
        <v/>
      </c>
      <c r="M2461" s="68" t="str">
        <f>IFERROR(VLOOKUP($B2461,APガラス性能一覧!$A$2:$M$6097,12,0),"")</f>
        <v/>
      </c>
      <c r="N2461" s="68" t="str">
        <f>IFERROR(VLOOKUP($B2461,APガラス性能一覧!$A$2:$M$6097,13,0),"")</f>
        <v/>
      </c>
    </row>
    <row r="2462" spans="2:14" x14ac:dyDescent="0.4">
      <c r="B2462" s="68" t="str">
        <f>IF($D$2="","",IF($E$2=0.65,IFERROR(IF(INDEX(APガラス性能一覧!A:A,MATCH(ROW(B2456),APガラス性能一覧!$O:$O,0))="","",INDEX(APガラス性能一覧!A:A,MATCH(ROW(B2456),APガラス性能一覧!$O:$O,0))),""),IFERROR(IF(INDEX(APガラス性能一覧!A:A,MATCH(ROW(B2456),APガラス性能一覧!$N:$N,0))="","",INDEX(APガラス性能一覧!A:A,MATCH(ROW(B2456),APガラス性能一覧!$N:$N,0))),"")))</f>
        <v/>
      </c>
      <c r="C2462" s="68" t="str">
        <f>IFERROR(VLOOKUP($B2462,APガラス性能一覧!$A$2:$M$6097,2,0),"")</f>
        <v/>
      </c>
      <c r="D2462" s="68" t="str">
        <f>IFERROR(VLOOKUP($B2462,APガラス性能一覧!$A$2:$M$6097,3,0),"")</f>
        <v/>
      </c>
      <c r="E2462" s="68" t="str">
        <f>IFERROR(VLOOKUP($B2462,APガラス性能一覧!$A$2:$M$6097,4,0),"")</f>
        <v/>
      </c>
      <c r="F2462" s="68" t="str">
        <f>IFERROR(VLOOKUP($B2462,APガラス性能一覧!$A$2:$M$6097,5,0),"")</f>
        <v/>
      </c>
      <c r="G2462" s="68" t="str">
        <f>IFERROR(VLOOKUP($B2462,APガラス性能一覧!$A$2:$M$6097,6,0),"")</f>
        <v/>
      </c>
      <c r="H2462" s="68" t="str">
        <f>IFERROR(VLOOKUP($B2462,APガラス性能一覧!$A$2:$M$6097,7,0),"")</f>
        <v/>
      </c>
      <c r="I2462" s="68" t="str">
        <f>IFERROR(VLOOKUP($B2462,APガラス性能一覧!$A$2:$M$6097,8,0),"")</f>
        <v/>
      </c>
      <c r="J2462" s="68" t="str">
        <f>IFERROR(VLOOKUP($B2462,APガラス性能一覧!$A$2:$M$6097,9,0),"")</f>
        <v/>
      </c>
      <c r="K2462" s="68" t="str">
        <f>IFERROR(VLOOKUP($B2462,APガラス性能一覧!$A$2:$M$6097,10,0),"")</f>
        <v/>
      </c>
      <c r="L2462" s="68" t="str">
        <f>IFERROR(VLOOKUP($B2462,APガラス性能一覧!$A$2:$M$6097,11,0),"")</f>
        <v/>
      </c>
      <c r="M2462" s="68" t="str">
        <f>IFERROR(VLOOKUP($B2462,APガラス性能一覧!$A$2:$M$6097,12,0),"")</f>
        <v/>
      </c>
      <c r="N2462" s="68" t="str">
        <f>IFERROR(VLOOKUP($B2462,APガラス性能一覧!$A$2:$M$6097,13,0),"")</f>
        <v/>
      </c>
    </row>
    <row r="2463" spans="2:14" x14ac:dyDescent="0.4">
      <c r="B2463" s="68" t="str">
        <f>IF($D$2="","",IF($E$2=0.65,IFERROR(IF(INDEX(APガラス性能一覧!A:A,MATCH(ROW(B2457),APガラス性能一覧!$O:$O,0))="","",INDEX(APガラス性能一覧!A:A,MATCH(ROW(B2457),APガラス性能一覧!$O:$O,0))),""),IFERROR(IF(INDEX(APガラス性能一覧!A:A,MATCH(ROW(B2457),APガラス性能一覧!$N:$N,0))="","",INDEX(APガラス性能一覧!A:A,MATCH(ROW(B2457),APガラス性能一覧!$N:$N,0))),"")))</f>
        <v/>
      </c>
      <c r="C2463" s="68" t="str">
        <f>IFERROR(VLOOKUP($B2463,APガラス性能一覧!$A$2:$M$6097,2,0),"")</f>
        <v/>
      </c>
      <c r="D2463" s="68" t="str">
        <f>IFERROR(VLOOKUP($B2463,APガラス性能一覧!$A$2:$M$6097,3,0),"")</f>
        <v/>
      </c>
      <c r="E2463" s="68" t="str">
        <f>IFERROR(VLOOKUP($B2463,APガラス性能一覧!$A$2:$M$6097,4,0),"")</f>
        <v/>
      </c>
      <c r="F2463" s="68" t="str">
        <f>IFERROR(VLOOKUP($B2463,APガラス性能一覧!$A$2:$M$6097,5,0),"")</f>
        <v/>
      </c>
      <c r="G2463" s="68" t="str">
        <f>IFERROR(VLOOKUP($B2463,APガラス性能一覧!$A$2:$M$6097,6,0),"")</f>
        <v/>
      </c>
      <c r="H2463" s="68" t="str">
        <f>IFERROR(VLOOKUP($B2463,APガラス性能一覧!$A$2:$M$6097,7,0),"")</f>
        <v/>
      </c>
      <c r="I2463" s="68" t="str">
        <f>IFERROR(VLOOKUP($B2463,APガラス性能一覧!$A$2:$M$6097,8,0),"")</f>
        <v/>
      </c>
      <c r="J2463" s="68" t="str">
        <f>IFERROR(VLOOKUP($B2463,APガラス性能一覧!$A$2:$M$6097,9,0),"")</f>
        <v/>
      </c>
      <c r="K2463" s="68" t="str">
        <f>IFERROR(VLOOKUP($B2463,APガラス性能一覧!$A$2:$M$6097,10,0),"")</f>
        <v/>
      </c>
      <c r="L2463" s="68" t="str">
        <f>IFERROR(VLOOKUP($B2463,APガラス性能一覧!$A$2:$M$6097,11,0),"")</f>
        <v/>
      </c>
      <c r="M2463" s="68" t="str">
        <f>IFERROR(VLOOKUP($B2463,APガラス性能一覧!$A$2:$M$6097,12,0),"")</f>
        <v/>
      </c>
      <c r="N2463" s="68" t="str">
        <f>IFERROR(VLOOKUP($B2463,APガラス性能一覧!$A$2:$M$6097,13,0),"")</f>
        <v/>
      </c>
    </row>
    <row r="2464" spans="2:14" x14ac:dyDescent="0.4">
      <c r="B2464" s="68" t="str">
        <f>IF($D$2="","",IF($E$2=0.65,IFERROR(IF(INDEX(APガラス性能一覧!A:A,MATCH(ROW(B2458),APガラス性能一覧!$O:$O,0))="","",INDEX(APガラス性能一覧!A:A,MATCH(ROW(B2458),APガラス性能一覧!$O:$O,0))),""),IFERROR(IF(INDEX(APガラス性能一覧!A:A,MATCH(ROW(B2458),APガラス性能一覧!$N:$N,0))="","",INDEX(APガラス性能一覧!A:A,MATCH(ROW(B2458),APガラス性能一覧!$N:$N,0))),"")))</f>
        <v/>
      </c>
      <c r="C2464" s="68" t="str">
        <f>IFERROR(VLOOKUP($B2464,APガラス性能一覧!$A$2:$M$6097,2,0),"")</f>
        <v/>
      </c>
      <c r="D2464" s="68" t="str">
        <f>IFERROR(VLOOKUP($B2464,APガラス性能一覧!$A$2:$M$6097,3,0),"")</f>
        <v/>
      </c>
      <c r="E2464" s="68" t="str">
        <f>IFERROR(VLOOKUP($B2464,APガラス性能一覧!$A$2:$M$6097,4,0),"")</f>
        <v/>
      </c>
      <c r="F2464" s="68" t="str">
        <f>IFERROR(VLOOKUP($B2464,APガラス性能一覧!$A$2:$M$6097,5,0),"")</f>
        <v/>
      </c>
      <c r="G2464" s="68" t="str">
        <f>IFERROR(VLOOKUP($B2464,APガラス性能一覧!$A$2:$M$6097,6,0),"")</f>
        <v/>
      </c>
      <c r="H2464" s="68" t="str">
        <f>IFERROR(VLOOKUP($B2464,APガラス性能一覧!$A$2:$M$6097,7,0),"")</f>
        <v/>
      </c>
      <c r="I2464" s="68" t="str">
        <f>IFERROR(VLOOKUP($B2464,APガラス性能一覧!$A$2:$M$6097,8,0),"")</f>
        <v/>
      </c>
      <c r="J2464" s="68" t="str">
        <f>IFERROR(VLOOKUP($B2464,APガラス性能一覧!$A$2:$M$6097,9,0),"")</f>
        <v/>
      </c>
      <c r="K2464" s="68" t="str">
        <f>IFERROR(VLOOKUP($B2464,APガラス性能一覧!$A$2:$M$6097,10,0),"")</f>
        <v/>
      </c>
      <c r="L2464" s="68" t="str">
        <f>IFERROR(VLOOKUP($B2464,APガラス性能一覧!$A$2:$M$6097,11,0),"")</f>
        <v/>
      </c>
      <c r="M2464" s="68" t="str">
        <f>IFERROR(VLOOKUP($B2464,APガラス性能一覧!$A$2:$M$6097,12,0),"")</f>
        <v/>
      </c>
      <c r="N2464" s="68" t="str">
        <f>IFERROR(VLOOKUP($B2464,APガラス性能一覧!$A$2:$M$6097,13,0),"")</f>
        <v/>
      </c>
    </row>
    <row r="2465" spans="2:14" x14ac:dyDescent="0.4">
      <c r="B2465" s="68" t="str">
        <f>IF($D$2="","",IF($E$2=0.65,IFERROR(IF(INDEX(APガラス性能一覧!A:A,MATCH(ROW(B2459),APガラス性能一覧!$O:$O,0))="","",INDEX(APガラス性能一覧!A:A,MATCH(ROW(B2459),APガラス性能一覧!$O:$O,0))),""),IFERROR(IF(INDEX(APガラス性能一覧!A:A,MATCH(ROW(B2459),APガラス性能一覧!$N:$N,0))="","",INDEX(APガラス性能一覧!A:A,MATCH(ROW(B2459),APガラス性能一覧!$N:$N,0))),"")))</f>
        <v/>
      </c>
      <c r="C2465" s="68" t="str">
        <f>IFERROR(VLOOKUP($B2465,APガラス性能一覧!$A$2:$M$6097,2,0),"")</f>
        <v/>
      </c>
      <c r="D2465" s="68" t="str">
        <f>IFERROR(VLOOKUP($B2465,APガラス性能一覧!$A$2:$M$6097,3,0),"")</f>
        <v/>
      </c>
      <c r="E2465" s="68" t="str">
        <f>IFERROR(VLOOKUP($B2465,APガラス性能一覧!$A$2:$M$6097,4,0),"")</f>
        <v/>
      </c>
      <c r="F2465" s="68" t="str">
        <f>IFERROR(VLOOKUP($B2465,APガラス性能一覧!$A$2:$M$6097,5,0),"")</f>
        <v/>
      </c>
      <c r="G2465" s="68" t="str">
        <f>IFERROR(VLOOKUP($B2465,APガラス性能一覧!$A$2:$M$6097,6,0),"")</f>
        <v/>
      </c>
      <c r="H2465" s="68" t="str">
        <f>IFERROR(VLOOKUP($B2465,APガラス性能一覧!$A$2:$M$6097,7,0),"")</f>
        <v/>
      </c>
      <c r="I2465" s="68" t="str">
        <f>IFERROR(VLOOKUP($B2465,APガラス性能一覧!$A$2:$M$6097,8,0),"")</f>
        <v/>
      </c>
      <c r="J2465" s="68" t="str">
        <f>IFERROR(VLOOKUP($B2465,APガラス性能一覧!$A$2:$M$6097,9,0),"")</f>
        <v/>
      </c>
      <c r="K2465" s="68" t="str">
        <f>IFERROR(VLOOKUP($B2465,APガラス性能一覧!$A$2:$M$6097,10,0),"")</f>
        <v/>
      </c>
      <c r="L2465" s="68" t="str">
        <f>IFERROR(VLOOKUP($B2465,APガラス性能一覧!$A$2:$M$6097,11,0),"")</f>
        <v/>
      </c>
      <c r="M2465" s="68" t="str">
        <f>IFERROR(VLOOKUP($B2465,APガラス性能一覧!$A$2:$M$6097,12,0),"")</f>
        <v/>
      </c>
      <c r="N2465" s="68" t="str">
        <f>IFERROR(VLOOKUP($B2465,APガラス性能一覧!$A$2:$M$6097,13,0),"")</f>
        <v/>
      </c>
    </row>
    <row r="2466" spans="2:14" x14ac:dyDescent="0.4">
      <c r="B2466" s="68" t="str">
        <f>IF($D$2="","",IF($E$2=0.65,IFERROR(IF(INDEX(APガラス性能一覧!A:A,MATCH(ROW(B2460),APガラス性能一覧!$O:$O,0))="","",INDEX(APガラス性能一覧!A:A,MATCH(ROW(B2460),APガラス性能一覧!$O:$O,0))),""),IFERROR(IF(INDEX(APガラス性能一覧!A:A,MATCH(ROW(B2460),APガラス性能一覧!$N:$N,0))="","",INDEX(APガラス性能一覧!A:A,MATCH(ROW(B2460),APガラス性能一覧!$N:$N,0))),"")))</f>
        <v/>
      </c>
      <c r="C2466" s="68" t="str">
        <f>IFERROR(VLOOKUP($B2466,APガラス性能一覧!$A$2:$M$6097,2,0),"")</f>
        <v/>
      </c>
      <c r="D2466" s="68" t="str">
        <f>IFERROR(VLOOKUP($B2466,APガラス性能一覧!$A$2:$M$6097,3,0),"")</f>
        <v/>
      </c>
      <c r="E2466" s="68" t="str">
        <f>IFERROR(VLOOKUP($B2466,APガラス性能一覧!$A$2:$M$6097,4,0),"")</f>
        <v/>
      </c>
      <c r="F2466" s="68" t="str">
        <f>IFERROR(VLOOKUP($B2466,APガラス性能一覧!$A$2:$M$6097,5,0),"")</f>
        <v/>
      </c>
      <c r="G2466" s="68" t="str">
        <f>IFERROR(VLOOKUP($B2466,APガラス性能一覧!$A$2:$M$6097,6,0),"")</f>
        <v/>
      </c>
      <c r="H2466" s="68" t="str">
        <f>IFERROR(VLOOKUP($B2466,APガラス性能一覧!$A$2:$M$6097,7,0),"")</f>
        <v/>
      </c>
      <c r="I2466" s="68" t="str">
        <f>IFERROR(VLOOKUP($B2466,APガラス性能一覧!$A$2:$M$6097,8,0),"")</f>
        <v/>
      </c>
      <c r="J2466" s="68" t="str">
        <f>IFERROR(VLOOKUP($B2466,APガラス性能一覧!$A$2:$M$6097,9,0),"")</f>
        <v/>
      </c>
      <c r="K2466" s="68" t="str">
        <f>IFERROR(VLOOKUP($B2466,APガラス性能一覧!$A$2:$M$6097,10,0),"")</f>
        <v/>
      </c>
      <c r="L2466" s="68" t="str">
        <f>IFERROR(VLOOKUP($B2466,APガラス性能一覧!$A$2:$M$6097,11,0),"")</f>
        <v/>
      </c>
      <c r="M2466" s="68" t="str">
        <f>IFERROR(VLOOKUP($B2466,APガラス性能一覧!$A$2:$M$6097,12,0),"")</f>
        <v/>
      </c>
      <c r="N2466" s="68" t="str">
        <f>IFERROR(VLOOKUP($B2466,APガラス性能一覧!$A$2:$M$6097,13,0),"")</f>
        <v/>
      </c>
    </row>
    <row r="2467" spans="2:14" x14ac:dyDescent="0.4">
      <c r="B2467" s="68" t="str">
        <f>IF($D$2="","",IF($E$2=0.65,IFERROR(IF(INDEX(APガラス性能一覧!A:A,MATCH(ROW(B2461),APガラス性能一覧!$O:$O,0))="","",INDEX(APガラス性能一覧!A:A,MATCH(ROW(B2461),APガラス性能一覧!$O:$O,0))),""),IFERROR(IF(INDEX(APガラス性能一覧!A:A,MATCH(ROW(B2461),APガラス性能一覧!$N:$N,0))="","",INDEX(APガラス性能一覧!A:A,MATCH(ROW(B2461),APガラス性能一覧!$N:$N,0))),"")))</f>
        <v/>
      </c>
      <c r="C2467" s="68" t="str">
        <f>IFERROR(VLOOKUP($B2467,APガラス性能一覧!$A$2:$M$6097,2,0),"")</f>
        <v/>
      </c>
      <c r="D2467" s="68" t="str">
        <f>IFERROR(VLOOKUP($B2467,APガラス性能一覧!$A$2:$M$6097,3,0),"")</f>
        <v/>
      </c>
      <c r="E2467" s="68" t="str">
        <f>IFERROR(VLOOKUP($B2467,APガラス性能一覧!$A$2:$M$6097,4,0),"")</f>
        <v/>
      </c>
      <c r="F2467" s="68" t="str">
        <f>IFERROR(VLOOKUP($B2467,APガラス性能一覧!$A$2:$M$6097,5,0),"")</f>
        <v/>
      </c>
      <c r="G2467" s="68" t="str">
        <f>IFERROR(VLOOKUP($B2467,APガラス性能一覧!$A$2:$M$6097,6,0),"")</f>
        <v/>
      </c>
      <c r="H2467" s="68" t="str">
        <f>IFERROR(VLOOKUP($B2467,APガラス性能一覧!$A$2:$M$6097,7,0),"")</f>
        <v/>
      </c>
      <c r="I2467" s="68" t="str">
        <f>IFERROR(VLOOKUP($B2467,APガラス性能一覧!$A$2:$M$6097,8,0),"")</f>
        <v/>
      </c>
      <c r="J2467" s="68" t="str">
        <f>IFERROR(VLOOKUP($B2467,APガラス性能一覧!$A$2:$M$6097,9,0),"")</f>
        <v/>
      </c>
      <c r="K2467" s="68" t="str">
        <f>IFERROR(VLOOKUP($B2467,APガラス性能一覧!$A$2:$M$6097,10,0),"")</f>
        <v/>
      </c>
      <c r="L2467" s="68" t="str">
        <f>IFERROR(VLOOKUP($B2467,APガラス性能一覧!$A$2:$M$6097,11,0),"")</f>
        <v/>
      </c>
      <c r="M2467" s="68" t="str">
        <f>IFERROR(VLOOKUP($B2467,APガラス性能一覧!$A$2:$M$6097,12,0),"")</f>
        <v/>
      </c>
      <c r="N2467" s="68" t="str">
        <f>IFERROR(VLOOKUP($B2467,APガラス性能一覧!$A$2:$M$6097,13,0),"")</f>
        <v/>
      </c>
    </row>
    <row r="2468" spans="2:14" x14ac:dyDescent="0.4">
      <c r="B2468" s="68" t="str">
        <f>IF($D$2="","",IF($E$2=0.65,IFERROR(IF(INDEX(APガラス性能一覧!A:A,MATCH(ROW(B2462),APガラス性能一覧!$O:$O,0))="","",INDEX(APガラス性能一覧!A:A,MATCH(ROW(B2462),APガラス性能一覧!$O:$O,0))),""),IFERROR(IF(INDEX(APガラス性能一覧!A:A,MATCH(ROW(B2462),APガラス性能一覧!$N:$N,0))="","",INDEX(APガラス性能一覧!A:A,MATCH(ROW(B2462),APガラス性能一覧!$N:$N,0))),"")))</f>
        <v/>
      </c>
      <c r="C2468" s="68" t="str">
        <f>IFERROR(VLOOKUP($B2468,APガラス性能一覧!$A$2:$M$6097,2,0),"")</f>
        <v/>
      </c>
      <c r="D2468" s="68" t="str">
        <f>IFERROR(VLOOKUP($B2468,APガラス性能一覧!$A$2:$M$6097,3,0),"")</f>
        <v/>
      </c>
      <c r="E2468" s="68" t="str">
        <f>IFERROR(VLOOKUP($B2468,APガラス性能一覧!$A$2:$M$6097,4,0),"")</f>
        <v/>
      </c>
      <c r="F2468" s="68" t="str">
        <f>IFERROR(VLOOKUP($B2468,APガラス性能一覧!$A$2:$M$6097,5,0),"")</f>
        <v/>
      </c>
      <c r="G2468" s="68" t="str">
        <f>IFERROR(VLOOKUP($B2468,APガラス性能一覧!$A$2:$M$6097,6,0),"")</f>
        <v/>
      </c>
      <c r="H2468" s="68" t="str">
        <f>IFERROR(VLOOKUP($B2468,APガラス性能一覧!$A$2:$M$6097,7,0),"")</f>
        <v/>
      </c>
      <c r="I2468" s="68" t="str">
        <f>IFERROR(VLOOKUP($B2468,APガラス性能一覧!$A$2:$M$6097,8,0),"")</f>
        <v/>
      </c>
      <c r="J2468" s="68" t="str">
        <f>IFERROR(VLOOKUP($B2468,APガラス性能一覧!$A$2:$M$6097,9,0),"")</f>
        <v/>
      </c>
      <c r="K2468" s="68" t="str">
        <f>IFERROR(VLOOKUP($B2468,APガラス性能一覧!$A$2:$M$6097,10,0),"")</f>
        <v/>
      </c>
      <c r="L2468" s="68" t="str">
        <f>IFERROR(VLOOKUP($B2468,APガラス性能一覧!$A$2:$M$6097,11,0),"")</f>
        <v/>
      </c>
      <c r="M2468" s="68" t="str">
        <f>IFERROR(VLOOKUP($B2468,APガラス性能一覧!$A$2:$M$6097,12,0),"")</f>
        <v/>
      </c>
      <c r="N2468" s="68" t="str">
        <f>IFERROR(VLOOKUP($B2468,APガラス性能一覧!$A$2:$M$6097,13,0),"")</f>
        <v/>
      </c>
    </row>
    <row r="2469" spans="2:14" x14ac:dyDescent="0.4">
      <c r="B2469" s="68" t="str">
        <f>IF($D$2="","",IF($E$2=0.65,IFERROR(IF(INDEX(APガラス性能一覧!A:A,MATCH(ROW(B2463),APガラス性能一覧!$O:$O,0))="","",INDEX(APガラス性能一覧!A:A,MATCH(ROW(B2463),APガラス性能一覧!$O:$O,0))),""),IFERROR(IF(INDEX(APガラス性能一覧!A:A,MATCH(ROW(B2463),APガラス性能一覧!$N:$N,0))="","",INDEX(APガラス性能一覧!A:A,MATCH(ROW(B2463),APガラス性能一覧!$N:$N,0))),"")))</f>
        <v/>
      </c>
      <c r="C2469" s="68" t="str">
        <f>IFERROR(VLOOKUP($B2469,APガラス性能一覧!$A$2:$M$6097,2,0),"")</f>
        <v/>
      </c>
      <c r="D2469" s="68" t="str">
        <f>IFERROR(VLOOKUP($B2469,APガラス性能一覧!$A$2:$M$6097,3,0),"")</f>
        <v/>
      </c>
      <c r="E2469" s="68" t="str">
        <f>IFERROR(VLOOKUP($B2469,APガラス性能一覧!$A$2:$M$6097,4,0),"")</f>
        <v/>
      </c>
      <c r="F2469" s="68" t="str">
        <f>IFERROR(VLOOKUP($B2469,APガラス性能一覧!$A$2:$M$6097,5,0),"")</f>
        <v/>
      </c>
      <c r="G2469" s="68" t="str">
        <f>IFERROR(VLOOKUP($B2469,APガラス性能一覧!$A$2:$M$6097,6,0),"")</f>
        <v/>
      </c>
      <c r="H2469" s="68" t="str">
        <f>IFERROR(VLOOKUP($B2469,APガラス性能一覧!$A$2:$M$6097,7,0),"")</f>
        <v/>
      </c>
      <c r="I2469" s="68" t="str">
        <f>IFERROR(VLOOKUP($B2469,APガラス性能一覧!$A$2:$M$6097,8,0),"")</f>
        <v/>
      </c>
      <c r="J2469" s="68" t="str">
        <f>IFERROR(VLOOKUP($B2469,APガラス性能一覧!$A$2:$M$6097,9,0),"")</f>
        <v/>
      </c>
      <c r="K2469" s="68" t="str">
        <f>IFERROR(VLOOKUP($B2469,APガラス性能一覧!$A$2:$M$6097,10,0),"")</f>
        <v/>
      </c>
      <c r="L2469" s="68" t="str">
        <f>IFERROR(VLOOKUP($B2469,APガラス性能一覧!$A$2:$M$6097,11,0),"")</f>
        <v/>
      </c>
      <c r="M2469" s="68" t="str">
        <f>IFERROR(VLOOKUP($B2469,APガラス性能一覧!$A$2:$M$6097,12,0),"")</f>
        <v/>
      </c>
      <c r="N2469" s="68" t="str">
        <f>IFERROR(VLOOKUP($B2469,APガラス性能一覧!$A$2:$M$6097,13,0),"")</f>
        <v/>
      </c>
    </row>
    <row r="2470" spans="2:14" x14ac:dyDescent="0.4">
      <c r="B2470" s="68" t="str">
        <f>IF($D$2="","",IF($E$2=0.65,IFERROR(IF(INDEX(APガラス性能一覧!A:A,MATCH(ROW(B2464),APガラス性能一覧!$O:$O,0))="","",INDEX(APガラス性能一覧!A:A,MATCH(ROW(B2464),APガラス性能一覧!$O:$O,0))),""),IFERROR(IF(INDEX(APガラス性能一覧!A:A,MATCH(ROW(B2464),APガラス性能一覧!$N:$N,0))="","",INDEX(APガラス性能一覧!A:A,MATCH(ROW(B2464),APガラス性能一覧!$N:$N,0))),"")))</f>
        <v/>
      </c>
      <c r="C2470" s="68" t="str">
        <f>IFERROR(VLOOKUP($B2470,APガラス性能一覧!$A$2:$M$6097,2,0),"")</f>
        <v/>
      </c>
      <c r="D2470" s="68" t="str">
        <f>IFERROR(VLOOKUP($B2470,APガラス性能一覧!$A$2:$M$6097,3,0),"")</f>
        <v/>
      </c>
      <c r="E2470" s="68" t="str">
        <f>IFERROR(VLOOKUP($B2470,APガラス性能一覧!$A$2:$M$6097,4,0),"")</f>
        <v/>
      </c>
      <c r="F2470" s="68" t="str">
        <f>IFERROR(VLOOKUP($B2470,APガラス性能一覧!$A$2:$M$6097,5,0),"")</f>
        <v/>
      </c>
      <c r="G2470" s="68" t="str">
        <f>IFERROR(VLOOKUP($B2470,APガラス性能一覧!$A$2:$M$6097,6,0),"")</f>
        <v/>
      </c>
      <c r="H2470" s="68" t="str">
        <f>IFERROR(VLOOKUP($B2470,APガラス性能一覧!$A$2:$M$6097,7,0),"")</f>
        <v/>
      </c>
      <c r="I2470" s="68" t="str">
        <f>IFERROR(VLOOKUP($B2470,APガラス性能一覧!$A$2:$M$6097,8,0),"")</f>
        <v/>
      </c>
      <c r="J2470" s="68" t="str">
        <f>IFERROR(VLOOKUP($B2470,APガラス性能一覧!$A$2:$M$6097,9,0),"")</f>
        <v/>
      </c>
      <c r="K2470" s="68" t="str">
        <f>IFERROR(VLOOKUP($B2470,APガラス性能一覧!$A$2:$M$6097,10,0),"")</f>
        <v/>
      </c>
      <c r="L2470" s="68" t="str">
        <f>IFERROR(VLOOKUP($B2470,APガラス性能一覧!$A$2:$M$6097,11,0),"")</f>
        <v/>
      </c>
      <c r="M2470" s="68" t="str">
        <f>IFERROR(VLOOKUP($B2470,APガラス性能一覧!$A$2:$M$6097,12,0),"")</f>
        <v/>
      </c>
      <c r="N2470" s="68" t="str">
        <f>IFERROR(VLOOKUP($B2470,APガラス性能一覧!$A$2:$M$6097,13,0),"")</f>
        <v/>
      </c>
    </row>
    <row r="2471" spans="2:14" x14ac:dyDescent="0.4">
      <c r="B2471" s="68" t="str">
        <f>IF($D$2="","",IF($E$2=0.65,IFERROR(IF(INDEX(APガラス性能一覧!A:A,MATCH(ROW(B2465),APガラス性能一覧!$O:$O,0))="","",INDEX(APガラス性能一覧!A:A,MATCH(ROW(B2465),APガラス性能一覧!$O:$O,0))),""),IFERROR(IF(INDEX(APガラス性能一覧!A:A,MATCH(ROW(B2465),APガラス性能一覧!$N:$N,0))="","",INDEX(APガラス性能一覧!A:A,MATCH(ROW(B2465),APガラス性能一覧!$N:$N,0))),"")))</f>
        <v/>
      </c>
      <c r="C2471" s="68" t="str">
        <f>IFERROR(VLOOKUP($B2471,APガラス性能一覧!$A$2:$M$6097,2,0),"")</f>
        <v/>
      </c>
      <c r="D2471" s="68" t="str">
        <f>IFERROR(VLOOKUP($B2471,APガラス性能一覧!$A$2:$M$6097,3,0),"")</f>
        <v/>
      </c>
      <c r="E2471" s="68" t="str">
        <f>IFERROR(VLOOKUP($B2471,APガラス性能一覧!$A$2:$M$6097,4,0),"")</f>
        <v/>
      </c>
      <c r="F2471" s="68" t="str">
        <f>IFERROR(VLOOKUP($B2471,APガラス性能一覧!$A$2:$M$6097,5,0),"")</f>
        <v/>
      </c>
      <c r="G2471" s="68" t="str">
        <f>IFERROR(VLOOKUP($B2471,APガラス性能一覧!$A$2:$M$6097,6,0),"")</f>
        <v/>
      </c>
      <c r="H2471" s="68" t="str">
        <f>IFERROR(VLOOKUP($B2471,APガラス性能一覧!$A$2:$M$6097,7,0),"")</f>
        <v/>
      </c>
      <c r="I2471" s="68" t="str">
        <f>IFERROR(VLOOKUP($B2471,APガラス性能一覧!$A$2:$M$6097,8,0),"")</f>
        <v/>
      </c>
      <c r="J2471" s="68" t="str">
        <f>IFERROR(VLOOKUP($B2471,APガラス性能一覧!$A$2:$M$6097,9,0),"")</f>
        <v/>
      </c>
      <c r="K2471" s="68" t="str">
        <f>IFERROR(VLOOKUP($B2471,APガラス性能一覧!$A$2:$M$6097,10,0),"")</f>
        <v/>
      </c>
      <c r="L2471" s="68" t="str">
        <f>IFERROR(VLOOKUP($B2471,APガラス性能一覧!$A$2:$M$6097,11,0),"")</f>
        <v/>
      </c>
      <c r="M2471" s="68" t="str">
        <f>IFERROR(VLOOKUP($B2471,APガラス性能一覧!$A$2:$M$6097,12,0),"")</f>
        <v/>
      </c>
      <c r="N2471" s="68" t="str">
        <f>IFERROR(VLOOKUP($B2471,APガラス性能一覧!$A$2:$M$6097,13,0),"")</f>
        <v/>
      </c>
    </row>
    <row r="2472" spans="2:14" x14ac:dyDescent="0.4">
      <c r="B2472" s="68" t="str">
        <f>IF($D$2="","",IF($E$2=0.65,IFERROR(IF(INDEX(APガラス性能一覧!A:A,MATCH(ROW(B2466),APガラス性能一覧!$O:$O,0))="","",INDEX(APガラス性能一覧!A:A,MATCH(ROW(B2466),APガラス性能一覧!$O:$O,0))),""),IFERROR(IF(INDEX(APガラス性能一覧!A:A,MATCH(ROW(B2466),APガラス性能一覧!$N:$N,0))="","",INDEX(APガラス性能一覧!A:A,MATCH(ROW(B2466),APガラス性能一覧!$N:$N,0))),"")))</f>
        <v/>
      </c>
      <c r="C2472" s="68" t="str">
        <f>IFERROR(VLOOKUP($B2472,APガラス性能一覧!$A$2:$M$6097,2,0),"")</f>
        <v/>
      </c>
      <c r="D2472" s="68" t="str">
        <f>IFERROR(VLOOKUP($B2472,APガラス性能一覧!$A$2:$M$6097,3,0),"")</f>
        <v/>
      </c>
      <c r="E2472" s="68" t="str">
        <f>IFERROR(VLOOKUP($B2472,APガラス性能一覧!$A$2:$M$6097,4,0),"")</f>
        <v/>
      </c>
      <c r="F2472" s="68" t="str">
        <f>IFERROR(VLOOKUP($B2472,APガラス性能一覧!$A$2:$M$6097,5,0),"")</f>
        <v/>
      </c>
      <c r="G2472" s="68" t="str">
        <f>IFERROR(VLOOKUP($B2472,APガラス性能一覧!$A$2:$M$6097,6,0),"")</f>
        <v/>
      </c>
      <c r="H2472" s="68" t="str">
        <f>IFERROR(VLOOKUP($B2472,APガラス性能一覧!$A$2:$M$6097,7,0),"")</f>
        <v/>
      </c>
      <c r="I2472" s="68" t="str">
        <f>IFERROR(VLOOKUP($B2472,APガラス性能一覧!$A$2:$M$6097,8,0),"")</f>
        <v/>
      </c>
      <c r="J2472" s="68" t="str">
        <f>IFERROR(VLOOKUP($B2472,APガラス性能一覧!$A$2:$M$6097,9,0),"")</f>
        <v/>
      </c>
      <c r="K2472" s="68" t="str">
        <f>IFERROR(VLOOKUP($B2472,APガラス性能一覧!$A$2:$M$6097,10,0),"")</f>
        <v/>
      </c>
      <c r="L2472" s="68" t="str">
        <f>IFERROR(VLOOKUP($B2472,APガラス性能一覧!$A$2:$M$6097,11,0),"")</f>
        <v/>
      </c>
      <c r="M2472" s="68" t="str">
        <f>IFERROR(VLOOKUP($B2472,APガラス性能一覧!$A$2:$M$6097,12,0),"")</f>
        <v/>
      </c>
      <c r="N2472" s="68" t="str">
        <f>IFERROR(VLOOKUP($B2472,APガラス性能一覧!$A$2:$M$6097,13,0),"")</f>
        <v/>
      </c>
    </row>
    <row r="2473" spans="2:14" x14ac:dyDescent="0.4">
      <c r="B2473" s="68" t="str">
        <f>IF($D$2="","",IF($E$2=0.65,IFERROR(IF(INDEX(APガラス性能一覧!A:A,MATCH(ROW(B2467),APガラス性能一覧!$O:$O,0))="","",INDEX(APガラス性能一覧!A:A,MATCH(ROW(B2467),APガラス性能一覧!$O:$O,0))),""),IFERROR(IF(INDEX(APガラス性能一覧!A:A,MATCH(ROW(B2467),APガラス性能一覧!$N:$N,0))="","",INDEX(APガラス性能一覧!A:A,MATCH(ROW(B2467),APガラス性能一覧!$N:$N,0))),"")))</f>
        <v/>
      </c>
      <c r="C2473" s="68" t="str">
        <f>IFERROR(VLOOKUP($B2473,APガラス性能一覧!$A$2:$M$6097,2,0),"")</f>
        <v/>
      </c>
      <c r="D2473" s="68" t="str">
        <f>IFERROR(VLOOKUP($B2473,APガラス性能一覧!$A$2:$M$6097,3,0),"")</f>
        <v/>
      </c>
      <c r="E2473" s="68" t="str">
        <f>IFERROR(VLOOKUP($B2473,APガラス性能一覧!$A$2:$M$6097,4,0),"")</f>
        <v/>
      </c>
      <c r="F2473" s="68" t="str">
        <f>IFERROR(VLOOKUP($B2473,APガラス性能一覧!$A$2:$M$6097,5,0),"")</f>
        <v/>
      </c>
      <c r="G2473" s="68" t="str">
        <f>IFERROR(VLOOKUP($B2473,APガラス性能一覧!$A$2:$M$6097,6,0),"")</f>
        <v/>
      </c>
      <c r="H2473" s="68" t="str">
        <f>IFERROR(VLOOKUP($B2473,APガラス性能一覧!$A$2:$M$6097,7,0),"")</f>
        <v/>
      </c>
      <c r="I2473" s="68" t="str">
        <f>IFERROR(VLOOKUP($B2473,APガラス性能一覧!$A$2:$M$6097,8,0),"")</f>
        <v/>
      </c>
      <c r="J2473" s="68" t="str">
        <f>IFERROR(VLOOKUP($B2473,APガラス性能一覧!$A$2:$M$6097,9,0),"")</f>
        <v/>
      </c>
      <c r="K2473" s="68" t="str">
        <f>IFERROR(VLOOKUP($B2473,APガラス性能一覧!$A$2:$M$6097,10,0),"")</f>
        <v/>
      </c>
      <c r="L2473" s="68" t="str">
        <f>IFERROR(VLOOKUP($B2473,APガラス性能一覧!$A$2:$M$6097,11,0),"")</f>
        <v/>
      </c>
      <c r="M2473" s="68" t="str">
        <f>IFERROR(VLOOKUP($B2473,APガラス性能一覧!$A$2:$M$6097,12,0),"")</f>
        <v/>
      </c>
      <c r="N2473" s="68" t="str">
        <f>IFERROR(VLOOKUP($B2473,APガラス性能一覧!$A$2:$M$6097,13,0),"")</f>
        <v/>
      </c>
    </row>
    <row r="2474" spans="2:14" x14ac:dyDescent="0.4">
      <c r="B2474" s="68" t="str">
        <f>IF($D$2="","",IF($E$2=0.65,IFERROR(IF(INDEX(APガラス性能一覧!A:A,MATCH(ROW(B2468),APガラス性能一覧!$O:$O,0))="","",INDEX(APガラス性能一覧!A:A,MATCH(ROW(B2468),APガラス性能一覧!$O:$O,0))),""),IFERROR(IF(INDEX(APガラス性能一覧!A:A,MATCH(ROW(B2468),APガラス性能一覧!$N:$N,0))="","",INDEX(APガラス性能一覧!A:A,MATCH(ROW(B2468),APガラス性能一覧!$N:$N,0))),"")))</f>
        <v/>
      </c>
      <c r="C2474" s="68" t="str">
        <f>IFERROR(VLOOKUP($B2474,APガラス性能一覧!$A$2:$M$6097,2,0),"")</f>
        <v/>
      </c>
      <c r="D2474" s="68" t="str">
        <f>IFERROR(VLOOKUP($B2474,APガラス性能一覧!$A$2:$M$6097,3,0),"")</f>
        <v/>
      </c>
      <c r="E2474" s="68" t="str">
        <f>IFERROR(VLOOKUP($B2474,APガラス性能一覧!$A$2:$M$6097,4,0),"")</f>
        <v/>
      </c>
      <c r="F2474" s="68" t="str">
        <f>IFERROR(VLOOKUP($B2474,APガラス性能一覧!$A$2:$M$6097,5,0),"")</f>
        <v/>
      </c>
      <c r="G2474" s="68" t="str">
        <f>IFERROR(VLOOKUP($B2474,APガラス性能一覧!$A$2:$M$6097,6,0),"")</f>
        <v/>
      </c>
      <c r="H2474" s="68" t="str">
        <f>IFERROR(VLOOKUP($B2474,APガラス性能一覧!$A$2:$M$6097,7,0),"")</f>
        <v/>
      </c>
      <c r="I2474" s="68" t="str">
        <f>IFERROR(VLOOKUP($B2474,APガラス性能一覧!$A$2:$M$6097,8,0),"")</f>
        <v/>
      </c>
      <c r="J2474" s="68" t="str">
        <f>IFERROR(VLOOKUP($B2474,APガラス性能一覧!$A$2:$M$6097,9,0),"")</f>
        <v/>
      </c>
      <c r="K2474" s="68" t="str">
        <f>IFERROR(VLOOKUP($B2474,APガラス性能一覧!$A$2:$M$6097,10,0),"")</f>
        <v/>
      </c>
      <c r="L2474" s="68" t="str">
        <f>IFERROR(VLOOKUP($B2474,APガラス性能一覧!$A$2:$M$6097,11,0),"")</f>
        <v/>
      </c>
      <c r="M2474" s="68" t="str">
        <f>IFERROR(VLOOKUP($B2474,APガラス性能一覧!$A$2:$M$6097,12,0),"")</f>
        <v/>
      </c>
      <c r="N2474" s="68" t="str">
        <f>IFERROR(VLOOKUP($B2474,APガラス性能一覧!$A$2:$M$6097,13,0),"")</f>
        <v/>
      </c>
    </row>
    <row r="2475" spans="2:14" x14ac:dyDescent="0.4">
      <c r="B2475" s="68" t="str">
        <f>IF($D$2="","",IF($E$2=0.65,IFERROR(IF(INDEX(APガラス性能一覧!A:A,MATCH(ROW(B2469),APガラス性能一覧!$O:$O,0))="","",INDEX(APガラス性能一覧!A:A,MATCH(ROW(B2469),APガラス性能一覧!$O:$O,0))),""),IFERROR(IF(INDEX(APガラス性能一覧!A:A,MATCH(ROW(B2469),APガラス性能一覧!$N:$N,0))="","",INDEX(APガラス性能一覧!A:A,MATCH(ROW(B2469),APガラス性能一覧!$N:$N,0))),"")))</f>
        <v/>
      </c>
      <c r="C2475" s="68" t="str">
        <f>IFERROR(VLOOKUP($B2475,APガラス性能一覧!$A$2:$M$6097,2,0),"")</f>
        <v/>
      </c>
      <c r="D2475" s="68" t="str">
        <f>IFERROR(VLOOKUP($B2475,APガラス性能一覧!$A$2:$M$6097,3,0),"")</f>
        <v/>
      </c>
      <c r="E2475" s="68" t="str">
        <f>IFERROR(VLOOKUP($B2475,APガラス性能一覧!$A$2:$M$6097,4,0),"")</f>
        <v/>
      </c>
      <c r="F2475" s="68" t="str">
        <f>IFERROR(VLOOKUP($B2475,APガラス性能一覧!$A$2:$M$6097,5,0),"")</f>
        <v/>
      </c>
      <c r="G2475" s="68" t="str">
        <f>IFERROR(VLOOKUP($B2475,APガラス性能一覧!$A$2:$M$6097,6,0),"")</f>
        <v/>
      </c>
      <c r="H2475" s="68" t="str">
        <f>IFERROR(VLOOKUP($B2475,APガラス性能一覧!$A$2:$M$6097,7,0),"")</f>
        <v/>
      </c>
      <c r="I2475" s="68" t="str">
        <f>IFERROR(VLOOKUP($B2475,APガラス性能一覧!$A$2:$M$6097,8,0),"")</f>
        <v/>
      </c>
      <c r="J2475" s="68" t="str">
        <f>IFERROR(VLOOKUP($B2475,APガラス性能一覧!$A$2:$M$6097,9,0),"")</f>
        <v/>
      </c>
      <c r="K2475" s="68" t="str">
        <f>IFERROR(VLOOKUP($B2475,APガラス性能一覧!$A$2:$M$6097,10,0),"")</f>
        <v/>
      </c>
      <c r="L2475" s="68" t="str">
        <f>IFERROR(VLOOKUP($B2475,APガラス性能一覧!$A$2:$M$6097,11,0),"")</f>
        <v/>
      </c>
      <c r="M2475" s="68" t="str">
        <f>IFERROR(VLOOKUP($B2475,APガラス性能一覧!$A$2:$M$6097,12,0),"")</f>
        <v/>
      </c>
      <c r="N2475" s="68" t="str">
        <f>IFERROR(VLOOKUP($B2475,APガラス性能一覧!$A$2:$M$6097,13,0),"")</f>
        <v/>
      </c>
    </row>
    <row r="2476" spans="2:14" x14ac:dyDescent="0.4">
      <c r="B2476" s="68" t="str">
        <f>IF($D$2="","",IF($E$2=0.65,IFERROR(IF(INDEX(APガラス性能一覧!A:A,MATCH(ROW(B2470),APガラス性能一覧!$O:$O,0))="","",INDEX(APガラス性能一覧!A:A,MATCH(ROW(B2470),APガラス性能一覧!$O:$O,0))),""),IFERROR(IF(INDEX(APガラス性能一覧!A:A,MATCH(ROW(B2470),APガラス性能一覧!$N:$N,0))="","",INDEX(APガラス性能一覧!A:A,MATCH(ROW(B2470),APガラス性能一覧!$N:$N,0))),"")))</f>
        <v/>
      </c>
      <c r="C2476" s="68" t="str">
        <f>IFERROR(VLOOKUP($B2476,APガラス性能一覧!$A$2:$M$6097,2,0),"")</f>
        <v/>
      </c>
      <c r="D2476" s="68" t="str">
        <f>IFERROR(VLOOKUP($B2476,APガラス性能一覧!$A$2:$M$6097,3,0),"")</f>
        <v/>
      </c>
      <c r="E2476" s="68" t="str">
        <f>IFERROR(VLOOKUP($B2476,APガラス性能一覧!$A$2:$M$6097,4,0),"")</f>
        <v/>
      </c>
      <c r="F2476" s="68" t="str">
        <f>IFERROR(VLOOKUP($B2476,APガラス性能一覧!$A$2:$M$6097,5,0),"")</f>
        <v/>
      </c>
      <c r="G2476" s="68" t="str">
        <f>IFERROR(VLOOKUP($B2476,APガラス性能一覧!$A$2:$M$6097,6,0),"")</f>
        <v/>
      </c>
      <c r="H2476" s="68" t="str">
        <f>IFERROR(VLOOKUP($B2476,APガラス性能一覧!$A$2:$M$6097,7,0),"")</f>
        <v/>
      </c>
      <c r="I2476" s="68" t="str">
        <f>IFERROR(VLOOKUP($B2476,APガラス性能一覧!$A$2:$M$6097,8,0),"")</f>
        <v/>
      </c>
      <c r="J2476" s="68" t="str">
        <f>IFERROR(VLOOKUP($B2476,APガラス性能一覧!$A$2:$M$6097,9,0),"")</f>
        <v/>
      </c>
      <c r="K2476" s="68" t="str">
        <f>IFERROR(VLOOKUP($B2476,APガラス性能一覧!$A$2:$M$6097,10,0),"")</f>
        <v/>
      </c>
      <c r="L2476" s="68" t="str">
        <f>IFERROR(VLOOKUP($B2476,APガラス性能一覧!$A$2:$M$6097,11,0),"")</f>
        <v/>
      </c>
      <c r="M2476" s="68" t="str">
        <f>IFERROR(VLOOKUP($B2476,APガラス性能一覧!$A$2:$M$6097,12,0),"")</f>
        <v/>
      </c>
      <c r="N2476" s="68" t="str">
        <f>IFERROR(VLOOKUP($B2476,APガラス性能一覧!$A$2:$M$6097,13,0),"")</f>
        <v/>
      </c>
    </row>
    <row r="2477" spans="2:14" x14ac:dyDescent="0.4">
      <c r="B2477" s="68" t="str">
        <f>IF($D$2="","",IF($E$2=0.65,IFERROR(IF(INDEX(APガラス性能一覧!A:A,MATCH(ROW(B2471),APガラス性能一覧!$O:$O,0))="","",INDEX(APガラス性能一覧!A:A,MATCH(ROW(B2471),APガラス性能一覧!$O:$O,0))),""),IFERROR(IF(INDEX(APガラス性能一覧!A:A,MATCH(ROW(B2471),APガラス性能一覧!$N:$N,0))="","",INDEX(APガラス性能一覧!A:A,MATCH(ROW(B2471),APガラス性能一覧!$N:$N,0))),"")))</f>
        <v/>
      </c>
      <c r="C2477" s="68" t="str">
        <f>IFERROR(VLOOKUP($B2477,APガラス性能一覧!$A$2:$M$6097,2,0),"")</f>
        <v/>
      </c>
      <c r="D2477" s="68" t="str">
        <f>IFERROR(VLOOKUP($B2477,APガラス性能一覧!$A$2:$M$6097,3,0),"")</f>
        <v/>
      </c>
      <c r="E2477" s="68" t="str">
        <f>IFERROR(VLOOKUP($B2477,APガラス性能一覧!$A$2:$M$6097,4,0),"")</f>
        <v/>
      </c>
      <c r="F2477" s="68" t="str">
        <f>IFERROR(VLOOKUP($B2477,APガラス性能一覧!$A$2:$M$6097,5,0),"")</f>
        <v/>
      </c>
      <c r="G2477" s="68" t="str">
        <f>IFERROR(VLOOKUP($B2477,APガラス性能一覧!$A$2:$M$6097,6,0),"")</f>
        <v/>
      </c>
      <c r="H2477" s="68" t="str">
        <f>IFERROR(VLOOKUP($B2477,APガラス性能一覧!$A$2:$M$6097,7,0),"")</f>
        <v/>
      </c>
      <c r="I2477" s="68" t="str">
        <f>IFERROR(VLOOKUP($B2477,APガラス性能一覧!$A$2:$M$6097,8,0),"")</f>
        <v/>
      </c>
      <c r="J2477" s="68" t="str">
        <f>IFERROR(VLOOKUP($B2477,APガラス性能一覧!$A$2:$M$6097,9,0),"")</f>
        <v/>
      </c>
      <c r="K2477" s="68" t="str">
        <f>IFERROR(VLOOKUP($B2477,APガラス性能一覧!$A$2:$M$6097,10,0),"")</f>
        <v/>
      </c>
      <c r="L2477" s="68" t="str">
        <f>IFERROR(VLOOKUP($B2477,APガラス性能一覧!$A$2:$M$6097,11,0),"")</f>
        <v/>
      </c>
      <c r="M2477" s="68" t="str">
        <f>IFERROR(VLOOKUP($B2477,APガラス性能一覧!$A$2:$M$6097,12,0),"")</f>
        <v/>
      </c>
      <c r="N2477" s="68" t="str">
        <f>IFERROR(VLOOKUP($B2477,APガラス性能一覧!$A$2:$M$6097,13,0),"")</f>
        <v/>
      </c>
    </row>
    <row r="2478" spans="2:14" x14ac:dyDescent="0.4">
      <c r="B2478" s="68" t="str">
        <f>IF($D$2="","",IF($E$2=0.65,IFERROR(IF(INDEX(APガラス性能一覧!A:A,MATCH(ROW(B2472),APガラス性能一覧!$O:$O,0))="","",INDEX(APガラス性能一覧!A:A,MATCH(ROW(B2472),APガラス性能一覧!$O:$O,0))),""),IFERROR(IF(INDEX(APガラス性能一覧!A:A,MATCH(ROW(B2472),APガラス性能一覧!$N:$N,0))="","",INDEX(APガラス性能一覧!A:A,MATCH(ROW(B2472),APガラス性能一覧!$N:$N,0))),"")))</f>
        <v/>
      </c>
      <c r="C2478" s="68" t="str">
        <f>IFERROR(VLOOKUP($B2478,APガラス性能一覧!$A$2:$M$6097,2,0),"")</f>
        <v/>
      </c>
      <c r="D2478" s="68" t="str">
        <f>IFERROR(VLOOKUP($B2478,APガラス性能一覧!$A$2:$M$6097,3,0),"")</f>
        <v/>
      </c>
      <c r="E2478" s="68" t="str">
        <f>IFERROR(VLOOKUP($B2478,APガラス性能一覧!$A$2:$M$6097,4,0),"")</f>
        <v/>
      </c>
      <c r="F2478" s="68" t="str">
        <f>IFERROR(VLOOKUP($B2478,APガラス性能一覧!$A$2:$M$6097,5,0),"")</f>
        <v/>
      </c>
      <c r="G2478" s="68" t="str">
        <f>IFERROR(VLOOKUP($B2478,APガラス性能一覧!$A$2:$M$6097,6,0),"")</f>
        <v/>
      </c>
      <c r="H2478" s="68" t="str">
        <f>IFERROR(VLOOKUP($B2478,APガラス性能一覧!$A$2:$M$6097,7,0),"")</f>
        <v/>
      </c>
      <c r="I2478" s="68" t="str">
        <f>IFERROR(VLOOKUP($B2478,APガラス性能一覧!$A$2:$M$6097,8,0),"")</f>
        <v/>
      </c>
      <c r="J2478" s="68" t="str">
        <f>IFERROR(VLOOKUP($B2478,APガラス性能一覧!$A$2:$M$6097,9,0),"")</f>
        <v/>
      </c>
      <c r="K2478" s="68" t="str">
        <f>IFERROR(VLOOKUP($B2478,APガラス性能一覧!$A$2:$M$6097,10,0),"")</f>
        <v/>
      </c>
      <c r="L2478" s="68" t="str">
        <f>IFERROR(VLOOKUP($B2478,APガラス性能一覧!$A$2:$M$6097,11,0),"")</f>
        <v/>
      </c>
      <c r="M2478" s="68" t="str">
        <f>IFERROR(VLOOKUP($B2478,APガラス性能一覧!$A$2:$M$6097,12,0),"")</f>
        <v/>
      </c>
      <c r="N2478" s="68" t="str">
        <f>IFERROR(VLOOKUP($B2478,APガラス性能一覧!$A$2:$M$6097,13,0),"")</f>
        <v/>
      </c>
    </row>
    <row r="2479" spans="2:14" x14ac:dyDescent="0.4">
      <c r="B2479" s="68" t="str">
        <f>IF($D$2="","",IF($E$2=0.65,IFERROR(IF(INDEX(APガラス性能一覧!A:A,MATCH(ROW(B2473),APガラス性能一覧!$O:$O,0))="","",INDEX(APガラス性能一覧!A:A,MATCH(ROW(B2473),APガラス性能一覧!$O:$O,0))),""),IFERROR(IF(INDEX(APガラス性能一覧!A:A,MATCH(ROW(B2473),APガラス性能一覧!$N:$N,0))="","",INDEX(APガラス性能一覧!A:A,MATCH(ROW(B2473),APガラス性能一覧!$N:$N,0))),"")))</f>
        <v/>
      </c>
      <c r="C2479" s="68" t="str">
        <f>IFERROR(VLOOKUP($B2479,APガラス性能一覧!$A$2:$M$6097,2,0),"")</f>
        <v/>
      </c>
      <c r="D2479" s="68" t="str">
        <f>IFERROR(VLOOKUP($B2479,APガラス性能一覧!$A$2:$M$6097,3,0),"")</f>
        <v/>
      </c>
      <c r="E2479" s="68" t="str">
        <f>IFERROR(VLOOKUP($B2479,APガラス性能一覧!$A$2:$M$6097,4,0),"")</f>
        <v/>
      </c>
      <c r="F2479" s="68" t="str">
        <f>IFERROR(VLOOKUP($B2479,APガラス性能一覧!$A$2:$M$6097,5,0),"")</f>
        <v/>
      </c>
      <c r="G2479" s="68" t="str">
        <f>IFERROR(VLOOKUP($B2479,APガラス性能一覧!$A$2:$M$6097,6,0),"")</f>
        <v/>
      </c>
      <c r="H2479" s="68" t="str">
        <f>IFERROR(VLOOKUP($B2479,APガラス性能一覧!$A$2:$M$6097,7,0),"")</f>
        <v/>
      </c>
      <c r="I2479" s="68" t="str">
        <f>IFERROR(VLOOKUP($B2479,APガラス性能一覧!$A$2:$M$6097,8,0),"")</f>
        <v/>
      </c>
      <c r="J2479" s="68" t="str">
        <f>IFERROR(VLOOKUP($B2479,APガラス性能一覧!$A$2:$M$6097,9,0),"")</f>
        <v/>
      </c>
      <c r="K2479" s="68" t="str">
        <f>IFERROR(VLOOKUP($B2479,APガラス性能一覧!$A$2:$M$6097,10,0),"")</f>
        <v/>
      </c>
      <c r="L2479" s="68" t="str">
        <f>IFERROR(VLOOKUP($B2479,APガラス性能一覧!$A$2:$M$6097,11,0),"")</f>
        <v/>
      </c>
      <c r="M2479" s="68" t="str">
        <f>IFERROR(VLOOKUP($B2479,APガラス性能一覧!$A$2:$M$6097,12,0),"")</f>
        <v/>
      </c>
      <c r="N2479" s="68" t="str">
        <f>IFERROR(VLOOKUP($B2479,APガラス性能一覧!$A$2:$M$6097,13,0),"")</f>
        <v/>
      </c>
    </row>
    <row r="2480" spans="2:14" x14ac:dyDescent="0.4">
      <c r="B2480" s="68" t="str">
        <f>IF($D$2="","",IF($E$2=0.65,IFERROR(IF(INDEX(APガラス性能一覧!A:A,MATCH(ROW(B2474),APガラス性能一覧!$O:$O,0))="","",INDEX(APガラス性能一覧!A:A,MATCH(ROW(B2474),APガラス性能一覧!$O:$O,0))),""),IFERROR(IF(INDEX(APガラス性能一覧!A:A,MATCH(ROW(B2474),APガラス性能一覧!$N:$N,0))="","",INDEX(APガラス性能一覧!A:A,MATCH(ROW(B2474),APガラス性能一覧!$N:$N,0))),"")))</f>
        <v/>
      </c>
      <c r="C2480" s="68" t="str">
        <f>IFERROR(VLOOKUP($B2480,APガラス性能一覧!$A$2:$M$6097,2,0),"")</f>
        <v/>
      </c>
      <c r="D2480" s="68" t="str">
        <f>IFERROR(VLOOKUP($B2480,APガラス性能一覧!$A$2:$M$6097,3,0),"")</f>
        <v/>
      </c>
      <c r="E2480" s="68" t="str">
        <f>IFERROR(VLOOKUP($B2480,APガラス性能一覧!$A$2:$M$6097,4,0),"")</f>
        <v/>
      </c>
      <c r="F2480" s="68" t="str">
        <f>IFERROR(VLOOKUP($B2480,APガラス性能一覧!$A$2:$M$6097,5,0),"")</f>
        <v/>
      </c>
      <c r="G2480" s="68" t="str">
        <f>IFERROR(VLOOKUP($B2480,APガラス性能一覧!$A$2:$M$6097,6,0),"")</f>
        <v/>
      </c>
      <c r="H2480" s="68" t="str">
        <f>IFERROR(VLOOKUP($B2480,APガラス性能一覧!$A$2:$M$6097,7,0),"")</f>
        <v/>
      </c>
      <c r="I2480" s="68" t="str">
        <f>IFERROR(VLOOKUP($B2480,APガラス性能一覧!$A$2:$M$6097,8,0),"")</f>
        <v/>
      </c>
      <c r="J2480" s="68" t="str">
        <f>IFERROR(VLOOKUP($B2480,APガラス性能一覧!$A$2:$M$6097,9,0),"")</f>
        <v/>
      </c>
      <c r="K2480" s="68" t="str">
        <f>IFERROR(VLOOKUP($B2480,APガラス性能一覧!$A$2:$M$6097,10,0),"")</f>
        <v/>
      </c>
      <c r="L2480" s="68" t="str">
        <f>IFERROR(VLOOKUP($B2480,APガラス性能一覧!$A$2:$M$6097,11,0),"")</f>
        <v/>
      </c>
      <c r="M2480" s="68" t="str">
        <f>IFERROR(VLOOKUP($B2480,APガラス性能一覧!$A$2:$M$6097,12,0),"")</f>
        <v/>
      </c>
      <c r="N2480" s="68" t="str">
        <f>IFERROR(VLOOKUP($B2480,APガラス性能一覧!$A$2:$M$6097,13,0),"")</f>
        <v/>
      </c>
    </row>
    <row r="2481" spans="2:14" x14ac:dyDescent="0.4">
      <c r="B2481" s="68" t="str">
        <f>IF($D$2="","",IF($E$2=0.65,IFERROR(IF(INDEX(APガラス性能一覧!A:A,MATCH(ROW(B2475),APガラス性能一覧!$O:$O,0))="","",INDEX(APガラス性能一覧!A:A,MATCH(ROW(B2475),APガラス性能一覧!$O:$O,0))),""),IFERROR(IF(INDEX(APガラス性能一覧!A:A,MATCH(ROW(B2475),APガラス性能一覧!$N:$N,0))="","",INDEX(APガラス性能一覧!A:A,MATCH(ROW(B2475),APガラス性能一覧!$N:$N,0))),"")))</f>
        <v/>
      </c>
      <c r="C2481" s="68" t="str">
        <f>IFERROR(VLOOKUP($B2481,APガラス性能一覧!$A$2:$M$6097,2,0),"")</f>
        <v/>
      </c>
      <c r="D2481" s="68" t="str">
        <f>IFERROR(VLOOKUP($B2481,APガラス性能一覧!$A$2:$M$6097,3,0),"")</f>
        <v/>
      </c>
      <c r="E2481" s="68" t="str">
        <f>IFERROR(VLOOKUP($B2481,APガラス性能一覧!$A$2:$M$6097,4,0),"")</f>
        <v/>
      </c>
      <c r="F2481" s="68" t="str">
        <f>IFERROR(VLOOKUP($B2481,APガラス性能一覧!$A$2:$M$6097,5,0),"")</f>
        <v/>
      </c>
      <c r="G2481" s="68" t="str">
        <f>IFERROR(VLOOKUP($B2481,APガラス性能一覧!$A$2:$M$6097,6,0),"")</f>
        <v/>
      </c>
      <c r="H2481" s="68" t="str">
        <f>IFERROR(VLOOKUP($B2481,APガラス性能一覧!$A$2:$M$6097,7,0),"")</f>
        <v/>
      </c>
      <c r="I2481" s="68" t="str">
        <f>IFERROR(VLOOKUP($B2481,APガラス性能一覧!$A$2:$M$6097,8,0),"")</f>
        <v/>
      </c>
      <c r="J2481" s="68" t="str">
        <f>IFERROR(VLOOKUP($B2481,APガラス性能一覧!$A$2:$M$6097,9,0),"")</f>
        <v/>
      </c>
      <c r="K2481" s="68" t="str">
        <f>IFERROR(VLOOKUP($B2481,APガラス性能一覧!$A$2:$M$6097,10,0),"")</f>
        <v/>
      </c>
      <c r="L2481" s="68" t="str">
        <f>IFERROR(VLOOKUP($B2481,APガラス性能一覧!$A$2:$M$6097,11,0),"")</f>
        <v/>
      </c>
      <c r="M2481" s="68" t="str">
        <f>IFERROR(VLOOKUP($B2481,APガラス性能一覧!$A$2:$M$6097,12,0),"")</f>
        <v/>
      </c>
      <c r="N2481" s="68" t="str">
        <f>IFERROR(VLOOKUP($B2481,APガラス性能一覧!$A$2:$M$6097,13,0),"")</f>
        <v/>
      </c>
    </row>
    <row r="2482" spans="2:14" x14ac:dyDescent="0.4">
      <c r="B2482" s="68" t="str">
        <f>IF($D$2="","",IF($E$2=0.65,IFERROR(IF(INDEX(APガラス性能一覧!A:A,MATCH(ROW(B2476),APガラス性能一覧!$O:$O,0))="","",INDEX(APガラス性能一覧!A:A,MATCH(ROW(B2476),APガラス性能一覧!$O:$O,0))),""),IFERROR(IF(INDEX(APガラス性能一覧!A:A,MATCH(ROW(B2476),APガラス性能一覧!$N:$N,0))="","",INDEX(APガラス性能一覧!A:A,MATCH(ROW(B2476),APガラス性能一覧!$N:$N,0))),"")))</f>
        <v/>
      </c>
      <c r="C2482" s="68" t="str">
        <f>IFERROR(VLOOKUP($B2482,APガラス性能一覧!$A$2:$M$6097,2,0),"")</f>
        <v/>
      </c>
      <c r="D2482" s="68" t="str">
        <f>IFERROR(VLOOKUP($B2482,APガラス性能一覧!$A$2:$M$6097,3,0),"")</f>
        <v/>
      </c>
      <c r="E2482" s="68" t="str">
        <f>IFERROR(VLOOKUP($B2482,APガラス性能一覧!$A$2:$M$6097,4,0),"")</f>
        <v/>
      </c>
      <c r="F2482" s="68" t="str">
        <f>IFERROR(VLOOKUP($B2482,APガラス性能一覧!$A$2:$M$6097,5,0),"")</f>
        <v/>
      </c>
      <c r="G2482" s="68" t="str">
        <f>IFERROR(VLOOKUP($B2482,APガラス性能一覧!$A$2:$M$6097,6,0),"")</f>
        <v/>
      </c>
      <c r="H2482" s="68" t="str">
        <f>IFERROR(VLOOKUP($B2482,APガラス性能一覧!$A$2:$M$6097,7,0),"")</f>
        <v/>
      </c>
      <c r="I2482" s="68" t="str">
        <f>IFERROR(VLOOKUP($B2482,APガラス性能一覧!$A$2:$M$6097,8,0),"")</f>
        <v/>
      </c>
      <c r="J2482" s="68" t="str">
        <f>IFERROR(VLOOKUP($B2482,APガラス性能一覧!$A$2:$M$6097,9,0),"")</f>
        <v/>
      </c>
      <c r="K2482" s="68" t="str">
        <f>IFERROR(VLOOKUP($B2482,APガラス性能一覧!$A$2:$M$6097,10,0),"")</f>
        <v/>
      </c>
      <c r="L2482" s="68" t="str">
        <f>IFERROR(VLOOKUP($B2482,APガラス性能一覧!$A$2:$M$6097,11,0),"")</f>
        <v/>
      </c>
      <c r="M2482" s="68" t="str">
        <f>IFERROR(VLOOKUP($B2482,APガラス性能一覧!$A$2:$M$6097,12,0),"")</f>
        <v/>
      </c>
      <c r="N2482" s="68" t="str">
        <f>IFERROR(VLOOKUP($B2482,APガラス性能一覧!$A$2:$M$6097,13,0),"")</f>
        <v/>
      </c>
    </row>
    <row r="2483" spans="2:14" x14ac:dyDescent="0.4">
      <c r="B2483" s="68" t="str">
        <f>IF($D$2="","",IF($E$2=0.65,IFERROR(IF(INDEX(APガラス性能一覧!A:A,MATCH(ROW(B2477),APガラス性能一覧!$O:$O,0))="","",INDEX(APガラス性能一覧!A:A,MATCH(ROW(B2477),APガラス性能一覧!$O:$O,0))),""),IFERROR(IF(INDEX(APガラス性能一覧!A:A,MATCH(ROW(B2477),APガラス性能一覧!$N:$N,0))="","",INDEX(APガラス性能一覧!A:A,MATCH(ROW(B2477),APガラス性能一覧!$N:$N,0))),"")))</f>
        <v/>
      </c>
      <c r="C2483" s="68" t="str">
        <f>IFERROR(VLOOKUP($B2483,APガラス性能一覧!$A$2:$M$6097,2,0),"")</f>
        <v/>
      </c>
      <c r="D2483" s="68" t="str">
        <f>IFERROR(VLOOKUP($B2483,APガラス性能一覧!$A$2:$M$6097,3,0),"")</f>
        <v/>
      </c>
      <c r="E2483" s="68" t="str">
        <f>IFERROR(VLOOKUP($B2483,APガラス性能一覧!$A$2:$M$6097,4,0),"")</f>
        <v/>
      </c>
      <c r="F2483" s="68" t="str">
        <f>IFERROR(VLOOKUP($B2483,APガラス性能一覧!$A$2:$M$6097,5,0),"")</f>
        <v/>
      </c>
      <c r="G2483" s="68" t="str">
        <f>IFERROR(VLOOKUP($B2483,APガラス性能一覧!$A$2:$M$6097,6,0),"")</f>
        <v/>
      </c>
      <c r="H2483" s="68" t="str">
        <f>IFERROR(VLOOKUP($B2483,APガラス性能一覧!$A$2:$M$6097,7,0),"")</f>
        <v/>
      </c>
      <c r="I2483" s="68" t="str">
        <f>IFERROR(VLOOKUP($B2483,APガラス性能一覧!$A$2:$M$6097,8,0),"")</f>
        <v/>
      </c>
      <c r="J2483" s="68" t="str">
        <f>IFERROR(VLOOKUP($B2483,APガラス性能一覧!$A$2:$M$6097,9,0),"")</f>
        <v/>
      </c>
      <c r="K2483" s="68" t="str">
        <f>IFERROR(VLOOKUP($B2483,APガラス性能一覧!$A$2:$M$6097,10,0),"")</f>
        <v/>
      </c>
      <c r="L2483" s="68" t="str">
        <f>IFERROR(VLOOKUP($B2483,APガラス性能一覧!$A$2:$M$6097,11,0),"")</f>
        <v/>
      </c>
      <c r="M2483" s="68" t="str">
        <f>IFERROR(VLOOKUP($B2483,APガラス性能一覧!$A$2:$M$6097,12,0),"")</f>
        <v/>
      </c>
      <c r="N2483" s="68" t="str">
        <f>IFERROR(VLOOKUP($B2483,APガラス性能一覧!$A$2:$M$6097,13,0),"")</f>
        <v/>
      </c>
    </row>
    <row r="2484" spans="2:14" x14ac:dyDescent="0.4">
      <c r="B2484" s="68" t="str">
        <f>IF($D$2="","",IF($E$2=0.65,IFERROR(IF(INDEX(APガラス性能一覧!A:A,MATCH(ROW(B2478),APガラス性能一覧!$O:$O,0))="","",INDEX(APガラス性能一覧!A:A,MATCH(ROW(B2478),APガラス性能一覧!$O:$O,0))),""),IFERROR(IF(INDEX(APガラス性能一覧!A:A,MATCH(ROW(B2478),APガラス性能一覧!$N:$N,0))="","",INDEX(APガラス性能一覧!A:A,MATCH(ROW(B2478),APガラス性能一覧!$N:$N,0))),"")))</f>
        <v/>
      </c>
      <c r="C2484" s="68" t="str">
        <f>IFERROR(VLOOKUP($B2484,APガラス性能一覧!$A$2:$M$6097,2,0),"")</f>
        <v/>
      </c>
      <c r="D2484" s="68" t="str">
        <f>IFERROR(VLOOKUP($B2484,APガラス性能一覧!$A$2:$M$6097,3,0),"")</f>
        <v/>
      </c>
      <c r="E2484" s="68" t="str">
        <f>IFERROR(VLOOKUP($B2484,APガラス性能一覧!$A$2:$M$6097,4,0),"")</f>
        <v/>
      </c>
      <c r="F2484" s="68" t="str">
        <f>IFERROR(VLOOKUP($B2484,APガラス性能一覧!$A$2:$M$6097,5,0),"")</f>
        <v/>
      </c>
      <c r="G2484" s="68" t="str">
        <f>IFERROR(VLOOKUP($B2484,APガラス性能一覧!$A$2:$M$6097,6,0),"")</f>
        <v/>
      </c>
      <c r="H2484" s="68" t="str">
        <f>IFERROR(VLOOKUP($B2484,APガラス性能一覧!$A$2:$M$6097,7,0),"")</f>
        <v/>
      </c>
      <c r="I2484" s="68" t="str">
        <f>IFERROR(VLOOKUP($B2484,APガラス性能一覧!$A$2:$M$6097,8,0),"")</f>
        <v/>
      </c>
      <c r="J2484" s="68" t="str">
        <f>IFERROR(VLOOKUP($B2484,APガラス性能一覧!$A$2:$M$6097,9,0),"")</f>
        <v/>
      </c>
      <c r="K2484" s="68" t="str">
        <f>IFERROR(VLOOKUP($B2484,APガラス性能一覧!$A$2:$M$6097,10,0),"")</f>
        <v/>
      </c>
      <c r="L2484" s="68" t="str">
        <f>IFERROR(VLOOKUP($B2484,APガラス性能一覧!$A$2:$M$6097,11,0),"")</f>
        <v/>
      </c>
      <c r="M2484" s="68" t="str">
        <f>IFERROR(VLOOKUP($B2484,APガラス性能一覧!$A$2:$M$6097,12,0),"")</f>
        <v/>
      </c>
      <c r="N2484" s="68" t="str">
        <f>IFERROR(VLOOKUP($B2484,APガラス性能一覧!$A$2:$M$6097,13,0),"")</f>
        <v/>
      </c>
    </row>
    <row r="2485" spans="2:14" x14ac:dyDescent="0.4">
      <c r="B2485" s="68" t="str">
        <f>IF($D$2="","",IF($E$2=0.65,IFERROR(IF(INDEX(APガラス性能一覧!A:A,MATCH(ROW(B2479),APガラス性能一覧!$O:$O,0))="","",INDEX(APガラス性能一覧!A:A,MATCH(ROW(B2479),APガラス性能一覧!$O:$O,0))),""),IFERROR(IF(INDEX(APガラス性能一覧!A:A,MATCH(ROW(B2479),APガラス性能一覧!$N:$N,0))="","",INDEX(APガラス性能一覧!A:A,MATCH(ROW(B2479),APガラス性能一覧!$N:$N,0))),"")))</f>
        <v/>
      </c>
      <c r="C2485" s="68" t="str">
        <f>IFERROR(VLOOKUP($B2485,APガラス性能一覧!$A$2:$M$6097,2,0),"")</f>
        <v/>
      </c>
      <c r="D2485" s="68" t="str">
        <f>IFERROR(VLOOKUP($B2485,APガラス性能一覧!$A$2:$M$6097,3,0),"")</f>
        <v/>
      </c>
      <c r="E2485" s="68" t="str">
        <f>IFERROR(VLOOKUP($B2485,APガラス性能一覧!$A$2:$M$6097,4,0),"")</f>
        <v/>
      </c>
      <c r="F2485" s="68" t="str">
        <f>IFERROR(VLOOKUP($B2485,APガラス性能一覧!$A$2:$M$6097,5,0),"")</f>
        <v/>
      </c>
      <c r="G2485" s="68" t="str">
        <f>IFERROR(VLOOKUP($B2485,APガラス性能一覧!$A$2:$M$6097,6,0),"")</f>
        <v/>
      </c>
      <c r="H2485" s="68" t="str">
        <f>IFERROR(VLOOKUP($B2485,APガラス性能一覧!$A$2:$M$6097,7,0),"")</f>
        <v/>
      </c>
      <c r="I2485" s="68" t="str">
        <f>IFERROR(VLOOKUP($B2485,APガラス性能一覧!$A$2:$M$6097,8,0),"")</f>
        <v/>
      </c>
      <c r="J2485" s="68" t="str">
        <f>IFERROR(VLOOKUP($B2485,APガラス性能一覧!$A$2:$M$6097,9,0),"")</f>
        <v/>
      </c>
      <c r="K2485" s="68" t="str">
        <f>IFERROR(VLOOKUP($B2485,APガラス性能一覧!$A$2:$M$6097,10,0),"")</f>
        <v/>
      </c>
      <c r="L2485" s="68" t="str">
        <f>IFERROR(VLOOKUP($B2485,APガラス性能一覧!$A$2:$M$6097,11,0),"")</f>
        <v/>
      </c>
      <c r="M2485" s="68" t="str">
        <f>IFERROR(VLOOKUP($B2485,APガラス性能一覧!$A$2:$M$6097,12,0),"")</f>
        <v/>
      </c>
      <c r="N2485" s="68" t="str">
        <f>IFERROR(VLOOKUP($B2485,APガラス性能一覧!$A$2:$M$6097,13,0),"")</f>
        <v/>
      </c>
    </row>
    <row r="2486" spans="2:14" x14ac:dyDescent="0.4">
      <c r="B2486" s="68" t="str">
        <f>IF($D$2="","",IF($E$2=0.65,IFERROR(IF(INDEX(APガラス性能一覧!A:A,MATCH(ROW(B2480),APガラス性能一覧!$O:$O,0))="","",INDEX(APガラス性能一覧!A:A,MATCH(ROW(B2480),APガラス性能一覧!$O:$O,0))),""),IFERROR(IF(INDEX(APガラス性能一覧!A:A,MATCH(ROW(B2480),APガラス性能一覧!$N:$N,0))="","",INDEX(APガラス性能一覧!A:A,MATCH(ROW(B2480),APガラス性能一覧!$N:$N,0))),"")))</f>
        <v/>
      </c>
      <c r="C2486" s="68" t="str">
        <f>IFERROR(VLOOKUP($B2486,APガラス性能一覧!$A$2:$M$6097,2,0),"")</f>
        <v/>
      </c>
      <c r="D2486" s="68" t="str">
        <f>IFERROR(VLOOKUP($B2486,APガラス性能一覧!$A$2:$M$6097,3,0),"")</f>
        <v/>
      </c>
      <c r="E2486" s="68" t="str">
        <f>IFERROR(VLOOKUP($B2486,APガラス性能一覧!$A$2:$M$6097,4,0),"")</f>
        <v/>
      </c>
      <c r="F2486" s="68" t="str">
        <f>IFERROR(VLOOKUP($B2486,APガラス性能一覧!$A$2:$M$6097,5,0),"")</f>
        <v/>
      </c>
      <c r="G2486" s="68" t="str">
        <f>IFERROR(VLOOKUP($B2486,APガラス性能一覧!$A$2:$M$6097,6,0),"")</f>
        <v/>
      </c>
      <c r="H2486" s="68" t="str">
        <f>IFERROR(VLOOKUP($B2486,APガラス性能一覧!$A$2:$M$6097,7,0),"")</f>
        <v/>
      </c>
      <c r="I2486" s="68" t="str">
        <f>IFERROR(VLOOKUP($B2486,APガラス性能一覧!$A$2:$M$6097,8,0),"")</f>
        <v/>
      </c>
      <c r="J2486" s="68" t="str">
        <f>IFERROR(VLOOKUP($B2486,APガラス性能一覧!$A$2:$M$6097,9,0),"")</f>
        <v/>
      </c>
      <c r="K2486" s="68" t="str">
        <f>IFERROR(VLOOKUP($B2486,APガラス性能一覧!$A$2:$M$6097,10,0),"")</f>
        <v/>
      </c>
      <c r="L2486" s="68" t="str">
        <f>IFERROR(VLOOKUP($B2486,APガラス性能一覧!$A$2:$M$6097,11,0),"")</f>
        <v/>
      </c>
      <c r="M2486" s="68" t="str">
        <f>IFERROR(VLOOKUP($B2486,APガラス性能一覧!$A$2:$M$6097,12,0),"")</f>
        <v/>
      </c>
      <c r="N2486" s="68" t="str">
        <f>IFERROR(VLOOKUP($B2486,APガラス性能一覧!$A$2:$M$6097,13,0),"")</f>
        <v/>
      </c>
    </row>
    <row r="2487" spans="2:14" x14ac:dyDescent="0.4">
      <c r="B2487" s="68" t="str">
        <f>IF($D$2="","",IF($E$2=0.65,IFERROR(IF(INDEX(APガラス性能一覧!A:A,MATCH(ROW(B2481),APガラス性能一覧!$O:$O,0))="","",INDEX(APガラス性能一覧!A:A,MATCH(ROW(B2481),APガラス性能一覧!$O:$O,0))),""),IFERROR(IF(INDEX(APガラス性能一覧!A:A,MATCH(ROW(B2481),APガラス性能一覧!$N:$N,0))="","",INDEX(APガラス性能一覧!A:A,MATCH(ROW(B2481),APガラス性能一覧!$N:$N,0))),"")))</f>
        <v/>
      </c>
      <c r="C2487" s="68" t="str">
        <f>IFERROR(VLOOKUP($B2487,APガラス性能一覧!$A$2:$M$6097,2,0),"")</f>
        <v/>
      </c>
      <c r="D2487" s="68" t="str">
        <f>IFERROR(VLOOKUP($B2487,APガラス性能一覧!$A$2:$M$6097,3,0),"")</f>
        <v/>
      </c>
      <c r="E2487" s="68" t="str">
        <f>IFERROR(VLOOKUP($B2487,APガラス性能一覧!$A$2:$M$6097,4,0),"")</f>
        <v/>
      </c>
      <c r="F2487" s="68" t="str">
        <f>IFERROR(VLOOKUP($B2487,APガラス性能一覧!$A$2:$M$6097,5,0),"")</f>
        <v/>
      </c>
      <c r="G2487" s="68" t="str">
        <f>IFERROR(VLOOKUP($B2487,APガラス性能一覧!$A$2:$M$6097,6,0),"")</f>
        <v/>
      </c>
      <c r="H2487" s="68" t="str">
        <f>IFERROR(VLOOKUP($B2487,APガラス性能一覧!$A$2:$M$6097,7,0),"")</f>
        <v/>
      </c>
      <c r="I2487" s="68" t="str">
        <f>IFERROR(VLOOKUP($B2487,APガラス性能一覧!$A$2:$M$6097,8,0),"")</f>
        <v/>
      </c>
      <c r="J2487" s="68" t="str">
        <f>IFERROR(VLOOKUP($B2487,APガラス性能一覧!$A$2:$M$6097,9,0),"")</f>
        <v/>
      </c>
      <c r="K2487" s="68" t="str">
        <f>IFERROR(VLOOKUP($B2487,APガラス性能一覧!$A$2:$M$6097,10,0),"")</f>
        <v/>
      </c>
      <c r="L2487" s="68" t="str">
        <f>IFERROR(VLOOKUP($B2487,APガラス性能一覧!$A$2:$M$6097,11,0),"")</f>
        <v/>
      </c>
      <c r="M2487" s="68" t="str">
        <f>IFERROR(VLOOKUP($B2487,APガラス性能一覧!$A$2:$M$6097,12,0),"")</f>
        <v/>
      </c>
      <c r="N2487" s="68" t="str">
        <f>IFERROR(VLOOKUP($B2487,APガラス性能一覧!$A$2:$M$6097,13,0),"")</f>
        <v/>
      </c>
    </row>
    <row r="2488" spans="2:14" x14ac:dyDescent="0.4">
      <c r="B2488" s="68" t="str">
        <f>IF($D$2="","",IF($E$2=0.65,IFERROR(IF(INDEX(APガラス性能一覧!A:A,MATCH(ROW(B2482),APガラス性能一覧!$O:$O,0))="","",INDEX(APガラス性能一覧!A:A,MATCH(ROW(B2482),APガラス性能一覧!$O:$O,0))),""),IFERROR(IF(INDEX(APガラス性能一覧!A:A,MATCH(ROW(B2482),APガラス性能一覧!$N:$N,0))="","",INDEX(APガラス性能一覧!A:A,MATCH(ROW(B2482),APガラス性能一覧!$N:$N,0))),"")))</f>
        <v/>
      </c>
      <c r="C2488" s="68" t="str">
        <f>IFERROR(VLOOKUP($B2488,APガラス性能一覧!$A$2:$M$6097,2,0),"")</f>
        <v/>
      </c>
      <c r="D2488" s="68" t="str">
        <f>IFERROR(VLOOKUP($B2488,APガラス性能一覧!$A$2:$M$6097,3,0),"")</f>
        <v/>
      </c>
      <c r="E2488" s="68" t="str">
        <f>IFERROR(VLOOKUP($B2488,APガラス性能一覧!$A$2:$M$6097,4,0),"")</f>
        <v/>
      </c>
      <c r="F2488" s="68" t="str">
        <f>IFERROR(VLOOKUP($B2488,APガラス性能一覧!$A$2:$M$6097,5,0),"")</f>
        <v/>
      </c>
      <c r="G2488" s="68" t="str">
        <f>IFERROR(VLOOKUP($B2488,APガラス性能一覧!$A$2:$M$6097,6,0),"")</f>
        <v/>
      </c>
      <c r="H2488" s="68" t="str">
        <f>IFERROR(VLOOKUP($B2488,APガラス性能一覧!$A$2:$M$6097,7,0),"")</f>
        <v/>
      </c>
      <c r="I2488" s="68" t="str">
        <f>IFERROR(VLOOKUP($B2488,APガラス性能一覧!$A$2:$M$6097,8,0),"")</f>
        <v/>
      </c>
      <c r="J2488" s="68" t="str">
        <f>IFERROR(VLOOKUP($B2488,APガラス性能一覧!$A$2:$M$6097,9,0),"")</f>
        <v/>
      </c>
      <c r="K2488" s="68" t="str">
        <f>IFERROR(VLOOKUP($B2488,APガラス性能一覧!$A$2:$M$6097,10,0),"")</f>
        <v/>
      </c>
      <c r="L2488" s="68" t="str">
        <f>IFERROR(VLOOKUP($B2488,APガラス性能一覧!$A$2:$M$6097,11,0),"")</f>
        <v/>
      </c>
      <c r="M2488" s="68" t="str">
        <f>IFERROR(VLOOKUP($B2488,APガラス性能一覧!$A$2:$M$6097,12,0),"")</f>
        <v/>
      </c>
      <c r="N2488" s="68" t="str">
        <f>IFERROR(VLOOKUP($B2488,APガラス性能一覧!$A$2:$M$6097,13,0),"")</f>
        <v/>
      </c>
    </row>
    <row r="2489" spans="2:14" x14ac:dyDescent="0.4">
      <c r="B2489" s="68" t="str">
        <f>IF($D$2="","",IF($E$2=0.65,IFERROR(IF(INDEX(APガラス性能一覧!A:A,MATCH(ROW(B2483),APガラス性能一覧!$O:$O,0))="","",INDEX(APガラス性能一覧!A:A,MATCH(ROW(B2483),APガラス性能一覧!$O:$O,0))),""),IFERROR(IF(INDEX(APガラス性能一覧!A:A,MATCH(ROW(B2483),APガラス性能一覧!$N:$N,0))="","",INDEX(APガラス性能一覧!A:A,MATCH(ROW(B2483),APガラス性能一覧!$N:$N,0))),"")))</f>
        <v/>
      </c>
      <c r="C2489" s="68" t="str">
        <f>IFERROR(VLOOKUP($B2489,APガラス性能一覧!$A$2:$M$6097,2,0),"")</f>
        <v/>
      </c>
      <c r="D2489" s="68" t="str">
        <f>IFERROR(VLOOKUP($B2489,APガラス性能一覧!$A$2:$M$6097,3,0),"")</f>
        <v/>
      </c>
      <c r="E2489" s="68" t="str">
        <f>IFERROR(VLOOKUP($B2489,APガラス性能一覧!$A$2:$M$6097,4,0),"")</f>
        <v/>
      </c>
      <c r="F2489" s="68" t="str">
        <f>IFERROR(VLOOKUP($B2489,APガラス性能一覧!$A$2:$M$6097,5,0),"")</f>
        <v/>
      </c>
      <c r="G2489" s="68" t="str">
        <f>IFERROR(VLOOKUP($B2489,APガラス性能一覧!$A$2:$M$6097,6,0),"")</f>
        <v/>
      </c>
      <c r="H2489" s="68" t="str">
        <f>IFERROR(VLOOKUP($B2489,APガラス性能一覧!$A$2:$M$6097,7,0),"")</f>
        <v/>
      </c>
      <c r="I2489" s="68" t="str">
        <f>IFERROR(VLOOKUP($B2489,APガラス性能一覧!$A$2:$M$6097,8,0),"")</f>
        <v/>
      </c>
      <c r="J2489" s="68" t="str">
        <f>IFERROR(VLOOKUP($B2489,APガラス性能一覧!$A$2:$M$6097,9,0),"")</f>
        <v/>
      </c>
      <c r="K2489" s="68" t="str">
        <f>IFERROR(VLOOKUP($B2489,APガラス性能一覧!$A$2:$M$6097,10,0),"")</f>
        <v/>
      </c>
      <c r="L2489" s="68" t="str">
        <f>IFERROR(VLOOKUP($B2489,APガラス性能一覧!$A$2:$M$6097,11,0),"")</f>
        <v/>
      </c>
      <c r="M2489" s="68" t="str">
        <f>IFERROR(VLOOKUP($B2489,APガラス性能一覧!$A$2:$M$6097,12,0),"")</f>
        <v/>
      </c>
      <c r="N2489" s="68" t="str">
        <f>IFERROR(VLOOKUP($B2489,APガラス性能一覧!$A$2:$M$6097,13,0),"")</f>
        <v/>
      </c>
    </row>
    <row r="2490" spans="2:14" x14ac:dyDescent="0.4">
      <c r="B2490" s="68" t="str">
        <f>IF($D$2="","",IF($E$2=0.65,IFERROR(IF(INDEX(APガラス性能一覧!A:A,MATCH(ROW(B2484),APガラス性能一覧!$O:$O,0))="","",INDEX(APガラス性能一覧!A:A,MATCH(ROW(B2484),APガラス性能一覧!$O:$O,0))),""),IFERROR(IF(INDEX(APガラス性能一覧!A:A,MATCH(ROW(B2484),APガラス性能一覧!$N:$N,0))="","",INDEX(APガラス性能一覧!A:A,MATCH(ROW(B2484),APガラス性能一覧!$N:$N,0))),"")))</f>
        <v/>
      </c>
      <c r="C2490" s="68" t="str">
        <f>IFERROR(VLOOKUP($B2490,APガラス性能一覧!$A$2:$M$6097,2,0),"")</f>
        <v/>
      </c>
      <c r="D2490" s="68" t="str">
        <f>IFERROR(VLOOKUP($B2490,APガラス性能一覧!$A$2:$M$6097,3,0),"")</f>
        <v/>
      </c>
      <c r="E2490" s="68" t="str">
        <f>IFERROR(VLOOKUP($B2490,APガラス性能一覧!$A$2:$M$6097,4,0),"")</f>
        <v/>
      </c>
      <c r="F2490" s="68" t="str">
        <f>IFERROR(VLOOKUP($B2490,APガラス性能一覧!$A$2:$M$6097,5,0),"")</f>
        <v/>
      </c>
      <c r="G2490" s="68" t="str">
        <f>IFERROR(VLOOKUP($B2490,APガラス性能一覧!$A$2:$M$6097,6,0),"")</f>
        <v/>
      </c>
      <c r="H2490" s="68" t="str">
        <f>IFERROR(VLOOKUP($B2490,APガラス性能一覧!$A$2:$M$6097,7,0),"")</f>
        <v/>
      </c>
      <c r="I2490" s="68" t="str">
        <f>IFERROR(VLOOKUP($B2490,APガラス性能一覧!$A$2:$M$6097,8,0),"")</f>
        <v/>
      </c>
      <c r="J2490" s="68" t="str">
        <f>IFERROR(VLOOKUP($B2490,APガラス性能一覧!$A$2:$M$6097,9,0),"")</f>
        <v/>
      </c>
      <c r="K2490" s="68" t="str">
        <f>IFERROR(VLOOKUP($B2490,APガラス性能一覧!$A$2:$M$6097,10,0),"")</f>
        <v/>
      </c>
      <c r="L2490" s="68" t="str">
        <f>IFERROR(VLOOKUP($B2490,APガラス性能一覧!$A$2:$M$6097,11,0),"")</f>
        <v/>
      </c>
      <c r="M2490" s="68" t="str">
        <f>IFERROR(VLOOKUP($B2490,APガラス性能一覧!$A$2:$M$6097,12,0),"")</f>
        <v/>
      </c>
      <c r="N2490" s="68" t="str">
        <f>IFERROR(VLOOKUP($B2490,APガラス性能一覧!$A$2:$M$6097,13,0),"")</f>
        <v/>
      </c>
    </row>
    <row r="2491" spans="2:14" x14ac:dyDescent="0.4">
      <c r="B2491" s="68" t="str">
        <f>IF($D$2="","",IF($E$2=0.65,IFERROR(IF(INDEX(APガラス性能一覧!A:A,MATCH(ROW(B2485),APガラス性能一覧!$O:$O,0))="","",INDEX(APガラス性能一覧!A:A,MATCH(ROW(B2485),APガラス性能一覧!$O:$O,0))),""),IFERROR(IF(INDEX(APガラス性能一覧!A:A,MATCH(ROW(B2485),APガラス性能一覧!$N:$N,0))="","",INDEX(APガラス性能一覧!A:A,MATCH(ROW(B2485),APガラス性能一覧!$N:$N,0))),"")))</f>
        <v/>
      </c>
      <c r="C2491" s="68" t="str">
        <f>IFERROR(VLOOKUP($B2491,APガラス性能一覧!$A$2:$M$6097,2,0),"")</f>
        <v/>
      </c>
      <c r="D2491" s="68" t="str">
        <f>IFERROR(VLOOKUP($B2491,APガラス性能一覧!$A$2:$M$6097,3,0),"")</f>
        <v/>
      </c>
      <c r="E2491" s="68" t="str">
        <f>IFERROR(VLOOKUP($B2491,APガラス性能一覧!$A$2:$M$6097,4,0),"")</f>
        <v/>
      </c>
      <c r="F2491" s="68" t="str">
        <f>IFERROR(VLOOKUP($B2491,APガラス性能一覧!$A$2:$M$6097,5,0),"")</f>
        <v/>
      </c>
      <c r="G2491" s="68" t="str">
        <f>IFERROR(VLOOKUP($B2491,APガラス性能一覧!$A$2:$M$6097,6,0),"")</f>
        <v/>
      </c>
      <c r="H2491" s="68" t="str">
        <f>IFERROR(VLOOKUP($B2491,APガラス性能一覧!$A$2:$M$6097,7,0),"")</f>
        <v/>
      </c>
      <c r="I2491" s="68" t="str">
        <f>IFERROR(VLOOKUP($B2491,APガラス性能一覧!$A$2:$M$6097,8,0),"")</f>
        <v/>
      </c>
      <c r="J2491" s="68" t="str">
        <f>IFERROR(VLOOKUP($B2491,APガラス性能一覧!$A$2:$M$6097,9,0),"")</f>
        <v/>
      </c>
      <c r="K2491" s="68" t="str">
        <f>IFERROR(VLOOKUP($B2491,APガラス性能一覧!$A$2:$M$6097,10,0),"")</f>
        <v/>
      </c>
      <c r="L2491" s="68" t="str">
        <f>IFERROR(VLOOKUP($B2491,APガラス性能一覧!$A$2:$M$6097,11,0),"")</f>
        <v/>
      </c>
      <c r="M2491" s="68" t="str">
        <f>IFERROR(VLOOKUP($B2491,APガラス性能一覧!$A$2:$M$6097,12,0),"")</f>
        <v/>
      </c>
      <c r="N2491" s="68" t="str">
        <f>IFERROR(VLOOKUP($B2491,APガラス性能一覧!$A$2:$M$6097,13,0),"")</f>
        <v/>
      </c>
    </row>
    <row r="2492" spans="2:14" x14ac:dyDescent="0.4">
      <c r="B2492" s="68" t="str">
        <f>IF($D$2="","",IF($E$2=0.65,IFERROR(IF(INDEX(APガラス性能一覧!A:A,MATCH(ROW(B2486),APガラス性能一覧!$O:$O,0))="","",INDEX(APガラス性能一覧!A:A,MATCH(ROW(B2486),APガラス性能一覧!$O:$O,0))),""),IFERROR(IF(INDEX(APガラス性能一覧!A:A,MATCH(ROW(B2486),APガラス性能一覧!$N:$N,0))="","",INDEX(APガラス性能一覧!A:A,MATCH(ROW(B2486),APガラス性能一覧!$N:$N,0))),"")))</f>
        <v/>
      </c>
      <c r="C2492" s="68" t="str">
        <f>IFERROR(VLOOKUP($B2492,APガラス性能一覧!$A$2:$M$6097,2,0),"")</f>
        <v/>
      </c>
      <c r="D2492" s="68" t="str">
        <f>IFERROR(VLOOKUP($B2492,APガラス性能一覧!$A$2:$M$6097,3,0),"")</f>
        <v/>
      </c>
      <c r="E2492" s="68" t="str">
        <f>IFERROR(VLOOKUP($B2492,APガラス性能一覧!$A$2:$M$6097,4,0),"")</f>
        <v/>
      </c>
      <c r="F2492" s="68" t="str">
        <f>IFERROR(VLOOKUP($B2492,APガラス性能一覧!$A$2:$M$6097,5,0),"")</f>
        <v/>
      </c>
      <c r="G2492" s="68" t="str">
        <f>IFERROR(VLOOKUP($B2492,APガラス性能一覧!$A$2:$M$6097,6,0),"")</f>
        <v/>
      </c>
      <c r="H2492" s="68" t="str">
        <f>IFERROR(VLOOKUP($B2492,APガラス性能一覧!$A$2:$M$6097,7,0),"")</f>
        <v/>
      </c>
      <c r="I2492" s="68" t="str">
        <f>IFERROR(VLOOKUP($B2492,APガラス性能一覧!$A$2:$M$6097,8,0),"")</f>
        <v/>
      </c>
      <c r="J2492" s="68" t="str">
        <f>IFERROR(VLOOKUP($B2492,APガラス性能一覧!$A$2:$M$6097,9,0),"")</f>
        <v/>
      </c>
      <c r="K2492" s="68" t="str">
        <f>IFERROR(VLOOKUP($B2492,APガラス性能一覧!$A$2:$M$6097,10,0),"")</f>
        <v/>
      </c>
      <c r="L2492" s="68" t="str">
        <f>IFERROR(VLOOKUP($B2492,APガラス性能一覧!$A$2:$M$6097,11,0),"")</f>
        <v/>
      </c>
      <c r="M2492" s="68" t="str">
        <f>IFERROR(VLOOKUP($B2492,APガラス性能一覧!$A$2:$M$6097,12,0),"")</f>
        <v/>
      </c>
      <c r="N2492" s="68" t="str">
        <f>IFERROR(VLOOKUP($B2492,APガラス性能一覧!$A$2:$M$6097,13,0),"")</f>
        <v/>
      </c>
    </row>
    <row r="2493" spans="2:14" x14ac:dyDescent="0.4">
      <c r="B2493" s="68" t="str">
        <f>IF($D$2="","",IF($E$2=0.65,IFERROR(IF(INDEX(APガラス性能一覧!A:A,MATCH(ROW(B2487),APガラス性能一覧!$O:$O,0))="","",INDEX(APガラス性能一覧!A:A,MATCH(ROW(B2487),APガラス性能一覧!$O:$O,0))),""),IFERROR(IF(INDEX(APガラス性能一覧!A:A,MATCH(ROW(B2487),APガラス性能一覧!$N:$N,0))="","",INDEX(APガラス性能一覧!A:A,MATCH(ROW(B2487),APガラス性能一覧!$N:$N,0))),"")))</f>
        <v/>
      </c>
      <c r="C2493" s="68" t="str">
        <f>IFERROR(VLOOKUP($B2493,APガラス性能一覧!$A$2:$M$6097,2,0),"")</f>
        <v/>
      </c>
      <c r="D2493" s="68" t="str">
        <f>IFERROR(VLOOKUP($B2493,APガラス性能一覧!$A$2:$M$6097,3,0),"")</f>
        <v/>
      </c>
      <c r="E2493" s="68" t="str">
        <f>IFERROR(VLOOKUP($B2493,APガラス性能一覧!$A$2:$M$6097,4,0),"")</f>
        <v/>
      </c>
      <c r="F2493" s="68" t="str">
        <f>IFERROR(VLOOKUP($B2493,APガラス性能一覧!$A$2:$M$6097,5,0),"")</f>
        <v/>
      </c>
      <c r="G2493" s="68" t="str">
        <f>IFERROR(VLOOKUP($B2493,APガラス性能一覧!$A$2:$M$6097,6,0),"")</f>
        <v/>
      </c>
      <c r="H2493" s="68" t="str">
        <f>IFERROR(VLOOKUP($B2493,APガラス性能一覧!$A$2:$M$6097,7,0),"")</f>
        <v/>
      </c>
      <c r="I2493" s="68" t="str">
        <f>IFERROR(VLOOKUP($B2493,APガラス性能一覧!$A$2:$M$6097,8,0),"")</f>
        <v/>
      </c>
      <c r="J2493" s="68" t="str">
        <f>IFERROR(VLOOKUP($B2493,APガラス性能一覧!$A$2:$M$6097,9,0),"")</f>
        <v/>
      </c>
      <c r="K2493" s="68" t="str">
        <f>IFERROR(VLOOKUP($B2493,APガラス性能一覧!$A$2:$M$6097,10,0),"")</f>
        <v/>
      </c>
      <c r="L2493" s="68" t="str">
        <f>IFERROR(VLOOKUP($B2493,APガラス性能一覧!$A$2:$M$6097,11,0),"")</f>
        <v/>
      </c>
      <c r="M2493" s="68" t="str">
        <f>IFERROR(VLOOKUP($B2493,APガラス性能一覧!$A$2:$M$6097,12,0),"")</f>
        <v/>
      </c>
      <c r="N2493" s="68" t="str">
        <f>IFERROR(VLOOKUP($B2493,APガラス性能一覧!$A$2:$M$6097,13,0),"")</f>
        <v/>
      </c>
    </row>
    <row r="2494" spans="2:14" x14ac:dyDescent="0.4">
      <c r="B2494" s="68" t="str">
        <f>IF($D$2="","",IF($E$2=0.65,IFERROR(IF(INDEX(APガラス性能一覧!A:A,MATCH(ROW(B2488),APガラス性能一覧!$O:$O,0))="","",INDEX(APガラス性能一覧!A:A,MATCH(ROW(B2488),APガラス性能一覧!$O:$O,0))),""),IFERROR(IF(INDEX(APガラス性能一覧!A:A,MATCH(ROW(B2488),APガラス性能一覧!$N:$N,0))="","",INDEX(APガラス性能一覧!A:A,MATCH(ROW(B2488),APガラス性能一覧!$N:$N,0))),"")))</f>
        <v/>
      </c>
      <c r="C2494" s="68" t="str">
        <f>IFERROR(VLOOKUP($B2494,APガラス性能一覧!$A$2:$M$6097,2,0),"")</f>
        <v/>
      </c>
      <c r="D2494" s="68" t="str">
        <f>IFERROR(VLOOKUP($B2494,APガラス性能一覧!$A$2:$M$6097,3,0),"")</f>
        <v/>
      </c>
      <c r="E2494" s="68" t="str">
        <f>IFERROR(VLOOKUP($B2494,APガラス性能一覧!$A$2:$M$6097,4,0),"")</f>
        <v/>
      </c>
      <c r="F2494" s="68" t="str">
        <f>IFERROR(VLOOKUP($B2494,APガラス性能一覧!$A$2:$M$6097,5,0),"")</f>
        <v/>
      </c>
      <c r="G2494" s="68" t="str">
        <f>IFERROR(VLOOKUP($B2494,APガラス性能一覧!$A$2:$M$6097,6,0),"")</f>
        <v/>
      </c>
      <c r="H2494" s="68" t="str">
        <f>IFERROR(VLOOKUP($B2494,APガラス性能一覧!$A$2:$M$6097,7,0),"")</f>
        <v/>
      </c>
      <c r="I2494" s="68" t="str">
        <f>IFERROR(VLOOKUP($B2494,APガラス性能一覧!$A$2:$M$6097,8,0),"")</f>
        <v/>
      </c>
      <c r="J2494" s="68" t="str">
        <f>IFERROR(VLOOKUP($B2494,APガラス性能一覧!$A$2:$M$6097,9,0),"")</f>
        <v/>
      </c>
      <c r="K2494" s="68" t="str">
        <f>IFERROR(VLOOKUP($B2494,APガラス性能一覧!$A$2:$M$6097,10,0),"")</f>
        <v/>
      </c>
      <c r="L2494" s="68" t="str">
        <f>IFERROR(VLOOKUP($B2494,APガラス性能一覧!$A$2:$M$6097,11,0),"")</f>
        <v/>
      </c>
      <c r="M2494" s="68" t="str">
        <f>IFERROR(VLOOKUP($B2494,APガラス性能一覧!$A$2:$M$6097,12,0),"")</f>
        <v/>
      </c>
      <c r="N2494" s="68" t="str">
        <f>IFERROR(VLOOKUP($B2494,APガラス性能一覧!$A$2:$M$6097,13,0),"")</f>
        <v/>
      </c>
    </row>
    <row r="2495" spans="2:14" x14ac:dyDescent="0.4">
      <c r="B2495" s="68" t="str">
        <f>IF($D$2="","",IF($E$2=0.65,IFERROR(IF(INDEX(APガラス性能一覧!A:A,MATCH(ROW(B2489),APガラス性能一覧!$O:$O,0))="","",INDEX(APガラス性能一覧!A:A,MATCH(ROW(B2489),APガラス性能一覧!$O:$O,0))),""),IFERROR(IF(INDEX(APガラス性能一覧!A:A,MATCH(ROW(B2489),APガラス性能一覧!$N:$N,0))="","",INDEX(APガラス性能一覧!A:A,MATCH(ROW(B2489),APガラス性能一覧!$N:$N,0))),"")))</f>
        <v/>
      </c>
      <c r="C2495" s="68" t="str">
        <f>IFERROR(VLOOKUP($B2495,APガラス性能一覧!$A$2:$M$6097,2,0),"")</f>
        <v/>
      </c>
      <c r="D2495" s="68" t="str">
        <f>IFERROR(VLOOKUP($B2495,APガラス性能一覧!$A$2:$M$6097,3,0),"")</f>
        <v/>
      </c>
      <c r="E2495" s="68" t="str">
        <f>IFERROR(VLOOKUP($B2495,APガラス性能一覧!$A$2:$M$6097,4,0),"")</f>
        <v/>
      </c>
      <c r="F2495" s="68" t="str">
        <f>IFERROR(VLOOKUP($B2495,APガラス性能一覧!$A$2:$M$6097,5,0),"")</f>
        <v/>
      </c>
      <c r="G2495" s="68" t="str">
        <f>IFERROR(VLOOKUP($B2495,APガラス性能一覧!$A$2:$M$6097,6,0),"")</f>
        <v/>
      </c>
      <c r="H2495" s="68" t="str">
        <f>IFERROR(VLOOKUP($B2495,APガラス性能一覧!$A$2:$M$6097,7,0),"")</f>
        <v/>
      </c>
      <c r="I2495" s="68" t="str">
        <f>IFERROR(VLOOKUP($B2495,APガラス性能一覧!$A$2:$M$6097,8,0),"")</f>
        <v/>
      </c>
      <c r="J2495" s="68" t="str">
        <f>IFERROR(VLOOKUP($B2495,APガラス性能一覧!$A$2:$M$6097,9,0),"")</f>
        <v/>
      </c>
      <c r="K2495" s="68" t="str">
        <f>IFERROR(VLOOKUP($B2495,APガラス性能一覧!$A$2:$M$6097,10,0),"")</f>
        <v/>
      </c>
      <c r="L2495" s="68" t="str">
        <f>IFERROR(VLOOKUP($B2495,APガラス性能一覧!$A$2:$M$6097,11,0),"")</f>
        <v/>
      </c>
      <c r="M2495" s="68" t="str">
        <f>IFERROR(VLOOKUP($B2495,APガラス性能一覧!$A$2:$M$6097,12,0),"")</f>
        <v/>
      </c>
      <c r="N2495" s="68" t="str">
        <f>IFERROR(VLOOKUP($B2495,APガラス性能一覧!$A$2:$M$6097,13,0),"")</f>
        <v/>
      </c>
    </row>
    <row r="2496" spans="2:14" x14ac:dyDescent="0.4">
      <c r="B2496" s="68" t="str">
        <f>IF($D$2="","",IF($E$2=0.65,IFERROR(IF(INDEX(APガラス性能一覧!A:A,MATCH(ROW(B2490),APガラス性能一覧!$O:$O,0))="","",INDEX(APガラス性能一覧!A:A,MATCH(ROW(B2490),APガラス性能一覧!$O:$O,0))),""),IFERROR(IF(INDEX(APガラス性能一覧!A:A,MATCH(ROW(B2490),APガラス性能一覧!$N:$N,0))="","",INDEX(APガラス性能一覧!A:A,MATCH(ROW(B2490),APガラス性能一覧!$N:$N,0))),"")))</f>
        <v/>
      </c>
      <c r="C2496" s="68" t="str">
        <f>IFERROR(VLOOKUP($B2496,APガラス性能一覧!$A$2:$M$6097,2,0),"")</f>
        <v/>
      </c>
      <c r="D2496" s="68" t="str">
        <f>IFERROR(VLOOKUP($B2496,APガラス性能一覧!$A$2:$M$6097,3,0),"")</f>
        <v/>
      </c>
      <c r="E2496" s="68" t="str">
        <f>IFERROR(VLOOKUP($B2496,APガラス性能一覧!$A$2:$M$6097,4,0),"")</f>
        <v/>
      </c>
      <c r="F2496" s="68" t="str">
        <f>IFERROR(VLOOKUP($B2496,APガラス性能一覧!$A$2:$M$6097,5,0),"")</f>
        <v/>
      </c>
      <c r="G2496" s="68" t="str">
        <f>IFERROR(VLOOKUP($B2496,APガラス性能一覧!$A$2:$M$6097,6,0),"")</f>
        <v/>
      </c>
      <c r="H2496" s="68" t="str">
        <f>IFERROR(VLOOKUP($B2496,APガラス性能一覧!$A$2:$M$6097,7,0),"")</f>
        <v/>
      </c>
      <c r="I2496" s="68" t="str">
        <f>IFERROR(VLOOKUP($B2496,APガラス性能一覧!$A$2:$M$6097,8,0),"")</f>
        <v/>
      </c>
      <c r="J2496" s="68" t="str">
        <f>IFERROR(VLOOKUP($B2496,APガラス性能一覧!$A$2:$M$6097,9,0),"")</f>
        <v/>
      </c>
      <c r="K2496" s="68" t="str">
        <f>IFERROR(VLOOKUP($B2496,APガラス性能一覧!$A$2:$M$6097,10,0),"")</f>
        <v/>
      </c>
      <c r="L2496" s="68" t="str">
        <f>IFERROR(VLOOKUP($B2496,APガラス性能一覧!$A$2:$M$6097,11,0),"")</f>
        <v/>
      </c>
      <c r="M2496" s="68" t="str">
        <f>IFERROR(VLOOKUP($B2496,APガラス性能一覧!$A$2:$M$6097,12,0),"")</f>
        <v/>
      </c>
      <c r="N2496" s="68" t="str">
        <f>IFERROR(VLOOKUP($B2496,APガラス性能一覧!$A$2:$M$6097,13,0),"")</f>
        <v/>
      </c>
    </row>
    <row r="2497" spans="2:14" x14ac:dyDescent="0.4">
      <c r="B2497" s="68" t="str">
        <f>IF($D$2="","",IF($E$2=0.65,IFERROR(IF(INDEX(APガラス性能一覧!A:A,MATCH(ROW(B2491),APガラス性能一覧!$O:$O,0))="","",INDEX(APガラス性能一覧!A:A,MATCH(ROW(B2491),APガラス性能一覧!$O:$O,0))),""),IFERROR(IF(INDEX(APガラス性能一覧!A:A,MATCH(ROW(B2491),APガラス性能一覧!$N:$N,0))="","",INDEX(APガラス性能一覧!A:A,MATCH(ROW(B2491),APガラス性能一覧!$N:$N,0))),"")))</f>
        <v/>
      </c>
      <c r="C2497" s="68" t="str">
        <f>IFERROR(VLOOKUP($B2497,APガラス性能一覧!$A$2:$M$6097,2,0),"")</f>
        <v/>
      </c>
      <c r="D2497" s="68" t="str">
        <f>IFERROR(VLOOKUP($B2497,APガラス性能一覧!$A$2:$M$6097,3,0),"")</f>
        <v/>
      </c>
      <c r="E2497" s="68" t="str">
        <f>IFERROR(VLOOKUP($B2497,APガラス性能一覧!$A$2:$M$6097,4,0),"")</f>
        <v/>
      </c>
      <c r="F2497" s="68" t="str">
        <f>IFERROR(VLOOKUP($B2497,APガラス性能一覧!$A$2:$M$6097,5,0),"")</f>
        <v/>
      </c>
      <c r="G2497" s="68" t="str">
        <f>IFERROR(VLOOKUP($B2497,APガラス性能一覧!$A$2:$M$6097,6,0),"")</f>
        <v/>
      </c>
      <c r="H2497" s="68" t="str">
        <f>IFERROR(VLOOKUP($B2497,APガラス性能一覧!$A$2:$M$6097,7,0),"")</f>
        <v/>
      </c>
      <c r="I2497" s="68" t="str">
        <f>IFERROR(VLOOKUP($B2497,APガラス性能一覧!$A$2:$M$6097,8,0),"")</f>
        <v/>
      </c>
      <c r="J2497" s="68" t="str">
        <f>IFERROR(VLOOKUP($B2497,APガラス性能一覧!$A$2:$M$6097,9,0),"")</f>
        <v/>
      </c>
      <c r="K2497" s="68" t="str">
        <f>IFERROR(VLOOKUP($B2497,APガラス性能一覧!$A$2:$M$6097,10,0),"")</f>
        <v/>
      </c>
      <c r="L2497" s="68" t="str">
        <f>IFERROR(VLOOKUP($B2497,APガラス性能一覧!$A$2:$M$6097,11,0),"")</f>
        <v/>
      </c>
      <c r="M2497" s="68" t="str">
        <f>IFERROR(VLOOKUP($B2497,APガラス性能一覧!$A$2:$M$6097,12,0),"")</f>
        <v/>
      </c>
      <c r="N2497" s="68" t="str">
        <f>IFERROR(VLOOKUP($B2497,APガラス性能一覧!$A$2:$M$6097,13,0),"")</f>
        <v/>
      </c>
    </row>
    <row r="2498" spans="2:14" x14ac:dyDescent="0.4">
      <c r="B2498" s="68" t="str">
        <f>IF($D$2="","",IF($E$2=0.65,IFERROR(IF(INDEX(APガラス性能一覧!A:A,MATCH(ROW(B2492),APガラス性能一覧!$O:$O,0))="","",INDEX(APガラス性能一覧!A:A,MATCH(ROW(B2492),APガラス性能一覧!$O:$O,0))),""),IFERROR(IF(INDEX(APガラス性能一覧!A:A,MATCH(ROW(B2492),APガラス性能一覧!$N:$N,0))="","",INDEX(APガラス性能一覧!A:A,MATCH(ROW(B2492),APガラス性能一覧!$N:$N,0))),"")))</f>
        <v/>
      </c>
      <c r="C2498" s="68" t="str">
        <f>IFERROR(VLOOKUP($B2498,APガラス性能一覧!$A$2:$M$6097,2,0),"")</f>
        <v/>
      </c>
      <c r="D2498" s="68" t="str">
        <f>IFERROR(VLOOKUP($B2498,APガラス性能一覧!$A$2:$M$6097,3,0),"")</f>
        <v/>
      </c>
      <c r="E2498" s="68" t="str">
        <f>IFERROR(VLOOKUP($B2498,APガラス性能一覧!$A$2:$M$6097,4,0),"")</f>
        <v/>
      </c>
      <c r="F2498" s="68" t="str">
        <f>IFERROR(VLOOKUP($B2498,APガラス性能一覧!$A$2:$M$6097,5,0),"")</f>
        <v/>
      </c>
      <c r="G2498" s="68" t="str">
        <f>IFERROR(VLOOKUP($B2498,APガラス性能一覧!$A$2:$M$6097,6,0),"")</f>
        <v/>
      </c>
      <c r="H2498" s="68" t="str">
        <f>IFERROR(VLOOKUP($B2498,APガラス性能一覧!$A$2:$M$6097,7,0),"")</f>
        <v/>
      </c>
      <c r="I2498" s="68" t="str">
        <f>IFERROR(VLOOKUP($B2498,APガラス性能一覧!$A$2:$M$6097,8,0),"")</f>
        <v/>
      </c>
      <c r="J2498" s="68" t="str">
        <f>IFERROR(VLOOKUP($B2498,APガラス性能一覧!$A$2:$M$6097,9,0),"")</f>
        <v/>
      </c>
      <c r="K2498" s="68" t="str">
        <f>IFERROR(VLOOKUP($B2498,APガラス性能一覧!$A$2:$M$6097,10,0),"")</f>
        <v/>
      </c>
      <c r="L2498" s="68" t="str">
        <f>IFERROR(VLOOKUP($B2498,APガラス性能一覧!$A$2:$M$6097,11,0),"")</f>
        <v/>
      </c>
      <c r="M2498" s="68" t="str">
        <f>IFERROR(VLOOKUP($B2498,APガラス性能一覧!$A$2:$M$6097,12,0),"")</f>
        <v/>
      </c>
      <c r="N2498" s="68" t="str">
        <f>IFERROR(VLOOKUP($B2498,APガラス性能一覧!$A$2:$M$6097,13,0),"")</f>
        <v/>
      </c>
    </row>
    <row r="2499" spans="2:14" x14ac:dyDescent="0.4">
      <c r="B2499" s="68" t="str">
        <f>IF($D$2="","",IF($E$2=0.65,IFERROR(IF(INDEX(APガラス性能一覧!A:A,MATCH(ROW(B2493),APガラス性能一覧!$O:$O,0))="","",INDEX(APガラス性能一覧!A:A,MATCH(ROW(B2493),APガラス性能一覧!$O:$O,0))),""),IFERROR(IF(INDEX(APガラス性能一覧!A:A,MATCH(ROW(B2493),APガラス性能一覧!$N:$N,0))="","",INDEX(APガラス性能一覧!A:A,MATCH(ROW(B2493),APガラス性能一覧!$N:$N,0))),"")))</f>
        <v/>
      </c>
      <c r="C2499" s="68" t="str">
        <f>IFERROR(VLOOKUP($B2499,APガラス性能一覧!$A$2:$M$6097,2,0),"")</f>
        <v/>
      </c>
      <c r="D2499" s="68" t="str">
        <f>IFERROR(VLOOKUP($B2499,APガラス性能一覧!$A$2:$M$6097,3,0),"")</f>
        <v/>
      </c>
      <c r="E2499" s="68" t="str">
        <f>IFERROR(VLOOKUP($B2499,APガラス性能一覧!$A$2:$M$6097,4,0),"")</f>
        <v/>
      </c>
      <c r="F2499" s="68" t="str">
        <f>IFERROR(VLOOKUP($B2499,APガラス性能一覧!$A$2:$M$6097,5,0),"")</f>
        <v/>
      </c>
      <c r="G2499" s="68" t="str">
        <f>IFERROR(VLOOKUP($B2499,APガラス性能一覧!$A$2:$M$6097,6,0),"")</f>
        <v/>
      </c>
      <c r="H2499" s="68" t="str">
        <f>IFERROR(VLOOKUP($B2499,APガラス性能一覧!$A$2:$M$6097,7,0),"")</f>
        <v/>
      </c>
      <c r="I2499" s="68" t="str">
        <f>IFERROR(VLOOKUP($B2499,APガラス性能一覧!$A$2:$M$6097,8,0),"")</f>
        <v/>
      </c>
      <c r="J2499" s="68" t="str">
        <f>IFERROR(VLOOKUP($B2499,APガラス性能一覧!$A$2:$M$6097,9,0),"")</f>
        <v/>
      </c>
      <c r="K2499" s="68" t="str">
        <f>IFERROR(VLOOKUP($B2499,APガラス性能一覧!$A$2:$M$6097,10,0),"")</f>
        <v/>
      </c>
      <c r="L2499" s="68" t="str">
        <f>IFERROR(VLOOKUP($B2499,APガラス性能一覧!$A$2:$M$6097,11,0),"")</f>
        <v/>
      </c>
      <c r="M2499" s="68" t="str">
        <f>IFERROR(VLOOKUP($B2499,APガラス性能一覧!$A$2:$M$6097,12,0),"")</f>
        <v/>
      </c>
      <c r="N2499" s="68" t="str">
        <f>IFERROR(VLOOKUP($B2499,APガラス性能一覧!$A$2:$M$6097,13,0),"")</f>
        <v/>
      </c>
    </row>
    <row r="2500" spans="2:14" x14ac:dyDescent="0.4">
      <c r="B2500" s="68" t="str">
        <f>IF($D$2="","",IF($E$2=0.65,IFERROR(IF(INDEX(APガラス性能一覧!A:A,MATCH(ROW(B2494),APガラス性能一覧!$O:$O,0))="","",INDEX(APガラス性能一覧!A:A,MATCH(ROW(B2494),APガラス性能一覧!$O:$O,0))),""),IFERROR(IF(INDEX(APガラス性能一覧!A:A,MATCH(ROW(B2494),APガラス性能一覧!$N:$N,0))="","",INDEX(APガラス性能一覧!A:A,MATCH(ROW(B2494),APガラス性能一覧!$N:$N,0))),"")))</f>
        <v/>
      </c>
      <c r="C2500" s="68" t="str">
        <f>IFERROR(VLOOKUP($B2500,APガラス性能一覧!$A$2:$M$6097,2,0),"")</f>
        <v/>
      </c>
      <c r="D2500" s="68" t="str">
        <f>IFERROR(VLOOKUP($B2500,APガラス性能一覧!$A$2:$M$6097,3,0),"")</f>
        <v/>
      </c>
      <c r="E2500" s="68" t="str">
        <f>IFERROR(VLOOKUP($B2500,APガラス性能一覧!$A$2:$M$6097,4,0),"")</f>
        <v/>
      </c>
      <c r="F2500" s="68" t="str">
        <f>IFERROR(VLOOKUP($B2500,APガラス性能一覧!$A$2:$M$6097,5,0),"")</f>
        <v/>
      </c>
      <c r="G2500" s="68" t="str">
        <f>IFERROR(VLOOKUP($B2500,APガラス性能一覧!$A$2:$M$6097,6,0),"")</f>
        <v/>
      </c>
      <c r="H2500" s="68" t="str">
        <f>IFERROR(VLOOKUP($B2500,APガラス性能一覧!$A$2:$M$6097,7,0),"")</f>
        <v/>
      </c>
      <c r="I2500" s="68" t="str">
        <f>IFERROR(VLOOKUP($B2500,APガラス性能一覧!$A$2:$M$6097,8,0),"")</f>
        <v/>
      </c>
      <c r="J2500" s="68" t="str">
        <f>IFERROR(VLOOKUP($B2500,APガラス性能一覧!$A$2:$M$6097,9,0),"")</f>
        <v/>
      </c>
      <c r="K2500" s="68" t="str">
        <f>IFERROR(VLOOKUP($B2500,APガラス性能一覧!$A$2:$M$6097,10,0),"")</f>
        <v/>
      </c>
      <c r="L2500" s="68" t="str">
        <f>IFERROR(VLOOKUP($B2500,APガラス性能一覧!$A$2:$M$6097,11,0),"")</f>
        <v/>
      </c>
      <c r="M2500" s="68" t="str">
        <f>IFERROR(VLOOKUP($B2500,APガラス性能一覧!$A$2:$M$6097,12,0),"")</f>
        <v/>
      </c>
      <c r="N2500" s="68" t="str">
        <f>IFERROR(VLOOKUP($B2500,APガラス性能一覧!$A$2:$M$6097,13,0),"")</f>
        <v/>
      </c>
    </row>
    <row r="2501" spans="2:14" x14ac:dyDescent="0.4">
      <c r="B2501" s="68" t="str">
        <f>IF($D$2="","",IF($E$2=0.65,IFERROR(IF(INDEX(APガラス性能一覧!A:A,MATCH(ROW(B2495),APガラス性能一覧!$O:$O,0))="","",INDEX(APガラス性能一覧!A:A,MATCH(ROW(B2495),APガラス性能一覧!$O:$O,0))),""),IFERROR(IF(INDEX(APガラス性能一覧!A:A,MATCH(ROW(B2495),APガラス性能一覧!$N:$N,0))="","",INDEX(APガラス性能一覧!A:A,MATCH(ROW(B2495),APガラス性能一覧!$N:$N,0))),"")))</f>
        <v/>
      </c>
      <c r="C2501" s="68" t="str">
        <f>IFERROR(VLOOKUP($B2501,APガラス性能一覧!$A$2:$M$6097,2,0),"")</f>
        <v/>
      </c>
      <c r="D2501" s="68" t="str">
        <f>IFERROR(VLOOKUP($B2501,APガラス性能一覧!$A$2:$M$6097,3,0),"")</f>
        <v/>
      </c>
      <c r="E2501" s="68" t="str">
        <f>IFERROR(VLOOKUP($B2501,APガラス性能一覧!$A$2:$M$6097,4,0),"")</f>
        <v/>
      </c>
      <c r="F2501" s="68" t="str">
        <f>IFERROR(VLOOKUP($B2501,APガラス性能一覧!$A$2:$M$6097,5,0),"")</f>
        <v/>
      </c>
      <c r="G2501" s="68" t="str">
        <f>IFERROR(VLOOKUP($B2501,APガラス性能一覧!$A$2:$M$6097,6,0),"")</f>
        <v/>
      </c>
      <c r="H2501" s="68" t="str">
        <f>IFERROR(VLOOKUP($B2501,APガラス性能一覧!$A$2:$M$6097,7,0),"")</f>
        <v/>
      </c>
      <c r="I2501" s="68" t="str">
        <f>IFERROR(VLOOKUP($B2501,APガラス性能一覧!$A$2:$M$6097,8,0),"")</f>
        <v/>
      </c>
      <c r="J2501" s="68" t="str">
        <f>IFERROR(VLOOKUP($B2501,APガラス性能一覧!$A$2:$M$6097,9,0),"")</f>
        <v/>
      </c>
      <c r="K2501" s="68" t="str">
        <f>IFERROR(VLOOKUP($B2501,APガラス性能一覧!$A$2:$M$6097,10,0),"")</f>
        <v/>
      </c>
      <c r="L2501" s="68" t="str">
        <f>IFERROR(VLOOKUP($B2501,APガラス性能一覧!$A$2:$M$6097,11,0),"")</f>
        <v/>
      </c>
      <c r="M2501" s="68" t="str">
        <f>IFERROR(VLOOKUP($B2501,APガラス性能一覧!$A$2:$M$6097,12,0),"")</f>
        <v/>
      </c>
      <c r="N2501" s="68" t="str">
        <f>IFERROR(VLOOKUP($B2501,APガラス性能一覧!$A$2:$M$6097,13,0),"")</f>
        <v/>
      </c>
    </row>
    <row r="2502" spans="2:14" x14ac:dyDescent="0.4">
      <c r="B2502" s="68" t="str">
        <f>IF($D$2="","",IF($E$2=0.65,IFERROR(IF(INDEX(APガラス性能一覧!A:A,MATCH(ROW(B2496),APガラス性能一覧!$O:$O,0))="","",INDEX(APガラス性能一覧!A:A,MATCH(ROW(B2496),APガラス性能一覧!$O:$O,0))),""),IFERROR(IF(INDEX(APガラス性能一覧!A:A,MATCH(ROW(B2496),APガラス性能一覧!$N:$N,0))="","",INDEX(APガラス性能一覧!A:A,MATCH(ROW(B2496),APガラス性能一覧!$N:$N,0))),"")))</f>
        <v/>
      </c>
      <c r="C2502" s="68" t="str">
        <f>IFERROR(VLOOKUP($B2502,APガラス性能一覧!$A$2:$M$6097,2,0),"")</f>
        <v/>
      </c>
      <c r="D2502" s="68" t="str">
        <f>IFERROR(VLOOKUP($B2502,APガラス性能一覧!$A$2:$M$6097,3,0),"")</f>
        <v/>
      </c>
      <c r="E2502" s="68" t="str">
        <f>IFERROR(VLOOKUP($B2502,APガラス性能一覧!$A$2:$M$6097,4,0),"")</f>
        <v/>
      </c>
      <c r="F2502" s="68" t="str">
        <f>IFERROR(VLOOKUP($B2502,APガラス性能一覧!$A$2:$M$6097,5,0),"")</f>
        <v/>
      </c>
      <c r="G2502" s="68" t="str">
        <f>IFERROR(VLOOKUP($B2502,APガラス性能一覧!$A$2:$M$6097,6,0),"")</f>
        <v/>
      </c>
      <c r="H2502" s="68" t="str">
        <f>IFERROR(VLOOKUP($B2502,APガラス性能一覧!$A$2:$M$6097,7,0),"")</f>
        <v/>
      </c>
      <c r="I2502" s="68" t="str">
        <f>IFERROR(VLOOKUP($B2502,APガラス性能一覧!$A$2:$M$6097,8,0),"")</f>
        <v/>
      </c>
      <c r="J2502" s="68" t="str">
        <f>IFERROR(VLOOKUP($B2502,APガラス性能一覧!$A$2:$M$6097,9,0),"")</f>
        <v/>
      </c>
      <c r="K2502" s="68" t="str">
        <f>IFERROR(VLOOKUP($B2502,APガラス性能一覧!$A$2:$M$6097,10,0),"")</f>
        <v/>
      </c>
      <c r="L2502" s="68" t="str">
        <f>IFERROR(VLOOKUP($B2502,APガラス性能一覧!$A$2:$M$6097,11,0),"")</f>
        <v/>
      </c>
      <c r="M2502" s="68" t="str">
        <f>IFERROR(VLOOKUP($B2502,APガラス性能一覧!$A$2:$M$6097,12,0),"")</f>
        <v/>
      </c>
      <c r="N2502" s="68" t="str">
        <f>IFERROR(VLOOKUP($B2502,APガラス性能一覧!$A$2:$M$6097,13,0),"")</f>
        <v/>
      </c>
    </row>
    <row r="2503" spans="2:14" x14ac:dyDescent="0.4">
      <c r="B2503" s="68" t="str">
        <f>IF($D$2="","",IF($E$2=0.65,IFERROR(IF(INDEX(APガラス性能一覧!A:A,MATCH(ROW(B2497),APガラス性能一覧!$O:$O,0))="","",INDEX(APガラス性能一覧!A:A,MATCH(ROW(B2497),APガラス性能一覧!$O:$O,0))),""),IFERROR(IF(INDEX(APガラス性能一覧!A:A,MATCH(ROW(B2497),APガラス性能一覧!$N:$N,0))="","",INDEX(APガラス性能一覧!A:A,MATCH(ROW(B2497),APガラス性能一覧!$N:$N,0))),"")))</f>
        <v/>
      </c>
      <c r="C2503" s="68" t="str">
        <f>IFERROR(VLOOKUP($B2503,APガラス性能一覧!$A$2:$M$6097,2,0),"")</f>
        <v/>
      </c>
      <c r="D2503" s="68" t="str">
        <f>IFERROR(VLOOKUP($B2503,APガラス性能一覧!$A$2:$M$6097,3,0),"")</f>
        <v/>
      </c>
      <c r="E2503" s="68" t="str">
        <f>IFERROR(VLOOKUP($B2503,APガラス性能一覧!$A$2:$M$6097,4,0),"")</f>
        <v/>
      </c>
      <c r="F2503" s="68" t="str">
        <f>IFERROR(VLOOKUP($B2503,APガラス性能一覧!$A$2:$M$6097,5,0),"")</f>
        <v/>
      </c>
      <c r="G2503" s="68" t="str">
        <f>IFERROR(VLOOKUP($B2503,APガラス性能一覧!$A$2:$M$6097,6,0),"")</f>
        <v/>
      </c>
      <c r="H2503" s="68" t="str">
        <f>IFERROR(VLOOKUP($B2503,APガラス性能一覧!$A$2:$M$6097,7,0),"")</f>
        <v/>
      </c>
      <c r="I2503" s="68" t="str">
        <f>IFERROR(VLOOKUP($B2503,APガラス性能一覧!$A$2:$M$6097,8,0),"")</f>
        <v/>
      </c>
      <c r="J2503" s="68" t="str">
        <f>IFERROR(VLOOKUP($B2503,APガラス性能一覧!$A$2:$M$6097,9,0),"")</f>
        <v/>
      </c>
      <c r="K2503" s="68" t="str">
        <f>IFERROR(VLOOKUP($B2503,APガラス性能一覧!$A$2:$M$6097,10,0),"")</f>
        <v/>
      </c>
      <c r="L2503" s="68" t="str">
        <f>IFERROR(VLOOKUP($B2503,APガラス性能一覧!$A$2:$M$6097,11,0),"")</f>
        <v/>
      </c>
      <c r="M2503" s="68" t="str">
        <f>IFERROR(VLOOKUP($B2503,APガラス性能一覧!$A$2:$M$6097,12,0),"")</f>
        <v/>
      </c>
      <c r="N2503" s="68" t="str">
        <f>IFERROR(VLOOKUP($B2503,APガラス性能一覧!$A$2:$M$6097,13,0),"")</f>
        <v/>
      </c>
    </row>
    <row r="2504" spans="2:14" x14ac:dyDescent="0.4">
      <c r="B2504" s="68" t="str">
        <f>IF($D$2="","",IF($E$2=0.65,IFERROR(IF(INDEX(APガラス性能一覧!A:A,MATCH(ROW(B2498),APガラス性能一覧!$O:$O,0))="","",INDEX(APガラス性能一覧!A:A,MATCH(ROW(B2498),APガラス性能一覧!$O:$O,0))),""),IFERROR(IF(INDEX(APガラス性能一覧!A:A,MATCH(ROW(B2498),APガラス性能一覧!$N:$N,0))="","",INDEX(APガラス性能一覧!A:A,MATCH(ROW(B2498),APガラス性能一覧!$N:$N,0))),"")))</f>
        <v/>
      </c>
      <c r="C2504" s="68" t="str">
        <f>IFERROR(VLOOKUP($B2504,APガラス性能一覧!$A$2:$M$6097,2,0),"")</f>
        <v/>
      </c>
      <c r="D2504" s="68" t="str">
        <f>IFERROR(VLOOKUP($B2504,APガラス性能一覧!$A$2:$M$6097,3,0),"")</f>
        <v/>
      </c>
      <c r="E2504" s="68" t="str">
        <f>IFERROR(VLOOKUP($B2504,APガラス性能一覧!$A$2:$M$6097,4,0),"")</f>
        <v/>
      </c>
      <c r="F2504" s="68" t="str">
        <f>IFERROR(VLOOKUP($B2504,APガラス性能一覧!$A$2:$M$6097,5,0),"")</f>
        <v/>
      </c>
      <c r="G2504" s="68" t="str">
        <f>IFERROR(VLOOKUP($B2504,APガラス性能一覧!$A$2:$M$6097,6,0),"")</f>
        <v/>
      </c>
      <c r="H2504" s="68" t="str">
        <f>IFERROR(VLOOKUP($B2504,APガラス性能一覧!$A$2:$M$6097,7,0),"")</f>
        <v/>
      </c>
      <c r="I2504" s="68" t="str">
        <f>IFERROR(VLOOKUP($B2504,APガラス性能一覧!$A$2:$M$6097,8,0),"")</f>
        <v/>
      </c>
      <c r="J2504" s="68" t="str">
        <f>IFERROR(VLOOKUP($B2504,APガラス性能一覧!$A$2:$M$6097,9,0),"")</f>
        <v/>
      </c>
      <c r="K2504" s="68" t="str">
        <f>IFERROR(VLOOKUP($B2504,APガラス性能一覧!$A$2:$M$6097,10,0),"")</f>
        <v/>
      </c>
      <c r="L2504" s="68" t="str">
        <f>IFERROR(VLOOKUP($B2504,APガラス性能一覧!$A$2:$M$6097,11,0),"")</f>
        <v/>
      </c>
      <c r="M2504" s="68" t="str">
        <f>IFERROR(VLOOKUP($B2504,APガラス性能一覧!$A$2:$M$6097,12,0),"")</f>
        <v/>
      </c>
      <c r="N2504" s="68" t="str">
        <f>IFERROR(VLOOKUP($B2504,APガラス性能一覧!$A$2:$M$6097,13,0),"")</f>
        <v/>
      </c>
    </row>
    <row r="2505" spans="2:14" x14ac:dyDescent="0.4">
      <c r="B2505" s="68" t="str">
        <f>IF($D$2="","",IF($E$2=0.65,IFERROR(IF(INDEX(APガラス性能一覧!A:A,MATCH(ROW(B2499),APガラス性能一覧!$O:$O,0))="","",INDEX(APガラス性能一覧!A:A,MATCH(ROW(B2499),APガラス性能一覧!$O:$O,0))),""),IFERROR(IF(INDEX(APガラス性能一覧!A:A,MATCH(ROW(B2499),APガラス性能一覧!$N:$N,0))="","",INDEX(APガラス性能一覧!A:A,MATCH(ROW(B2499),APガラス性能一覧!$N:$N,0))),"")))</f>
        <v/>
      </c>
      <c r="C2505" s="68" t="str">
        <f>IFERROR(VLOOKUP($B2505,APガラス性能一覧!$A$2:$M$6097,2,0),"")</f>
        <v/>
      </c>
      <c r="D2505" s="68" t="str">
        <f>IFERROR(VLOOKUP($B2505,APガラス性能一覧!$A$2:$M$6097,3,0),"")</f>
        <v/>
      </c>
      <c r="E2505" s="68" t="str">
        <f>IFERROR(VLOOKUP($B2505,APガラス性能一覧!$A$2:$M$6097,4,0),"")</f>
        <v/>
      </c>
      <c r="F2505" s="68" t="str">
        <f>IFERROR(VLOOKUP($B2505,APガラス性能一覧!$A$2:$M$6097,5,0),"")</f>
        <v/>
      </c>
      <c r="G2505" s="68" t="str">
        <f>IFERROR(VLOOKUP($B2505,APガラス性能一覧!$A$2:$M$6097,6,0),"")</f>
        <v/>
      </c>
      <c r="H2505" s="68" t="str">
        <f>IFERROR(VLOOKUP($B2505,APガラス性能一覧!$A$2:$M$6097,7,0),"")</f>
        <v/>
      </c>
      <c r="I2505" s="68" t="str">
        <f>IFERROR(VLOOKUP($B2505,APガラス性能一覧!$A$2:$M$6097,8,0),"")</f>
        <v/>
      </c>
      <c r="J2505" s="68" t="str">
        <f>IFERROR(VLOOKUP($B2505,APガラス性能一覧!$A$2:$M$6097,9,0),"")</f>
        <v/>
      </c>
      <c r="K2505" s="68" t="str">
        <f>IFERROR(VLOOKUP($B2505,APガラス性能一覧!$A$2:$M$6097,10,0),"")</f>
        <v/>
      </c>
      <c r="L2505" s="68" t="str">
        <f>IFERROR(VLOOKUP($B2505,APガラス性能一覧!$A$2:$M$6097,11,0),"")</f>
        <v/>
      </c>
      <c r="M2505" s="68" t="str">
        <f>IFERROR(VLOOKUP($B2505,APガラス性能一覧!$A$2:$M$6097,12,0),"")</f>
        <v/>
      </c>
      <c r="N2505" s="68" t="str">
        <f>IFERROR(VLOOKUP($B2505,APガラス性能一覧!$A$2:$M$6097,13,0),"")</f>
        <v/>
      </c>
    </row>
    <row r="2506" spans="2:14" x14ac:dyDescent="0.4">
      <c r="B2506" s="68" t="str">
        <f>IF($D$2="","",IF($E$2=0.65,IFERROR(IF(INDEX(APガラス性能一覧!A:A,MATCH(ROW(B2500),APガラス性能一覧!$O:$O,0))="","",INDEX(APガラス性能一覧!A:A,MATCH(ROW(B2500),APガラス性能一覧!$O:$O,0))),""),IFERROR(IF(INDEX(APガラス性能一覧!A:A,MATCH(ROW(B2500),APガラス性能一覧!$N:$N,0))="","",INDEX(APガラス性能一覧!A:A,MATCH(ROW(B2500),APガラス性能一覧!$N:$N,0))),"")))</f>
        <v/>
      </c>
      <c r="C2506" s="68" t="str">
        <f>IFERROR(VLOOKUP($B2506,APガラス性能一覧!$A$2:$M$6097,2,0),"")</f>
        <v/>
      </c>
      <c r="D2506" s="68" t="str">
        <f>IFERROR(VLOOKUP($B2506,APガラス性能一覧!$A$2:$M$6097,3,0),"")</f>
        <v/>
      </c>
      <c r="E2506" s="68" t="str">
        <f>IFERROR(VLOOKUP($B2506,APガラス性能一覧!$A$2:$M$6097,4,0),"")</f>
        <v/>
      </c>
      <c r="F2506" s="68" t="str">
        <f>IFERROR(VLOOKUP($B2506,APガラス性能一覧!$A$2:$M$6097,5,0),"")</f>
        <v/>
      </c>
      <c r="G2506" s="68" t="str">
        <f>IFERROR(VLOOKUP($B2506,APガラス性能一覧!$A$2:$M$6097,6,0),"")</f>
        <v/>
      </c>
      <c r="H2506" s="68" t="str">
        <f>IFERROR(VLOOKUP($B2506,APガラス性能一覧!$A$2:$M$6097,7,0),"")</f>
        <v/>
      </c>
      <c r="I2506" s="68" t="str">
        <f>IFERROR(VLOOKUP($B2506,APガラス性能一覧!$A$2:$M$6097,8,0),"")</f>
        <v/>
      </c>
      <c r="J2506" s="68" t="str">
        <f>IFERROR(VLOOKUP($B2506,APガラス性能一覧!$A$2:$M$6097,9,0),"")</f>
        <v/>
      </c>
      <c r="K2506" s="68" t="str">
        <f>IFERROR(VLOOKUP($B2506,APガラス性能一覧!$A$2:$M$6097,10,0),"")</f>
        <v/>
      </c>
      <c r="L2506" s="68" t="str">
        <f>IFERROR(VLOOKUP($B2506,APガラス性能一覧!$A$2:$M$6097,11,0),"")</f>
        <v/>
      </c>
      <c r="M2506" s="68" t="str">
        <f>IFERROR(VLOOKUP($B2506,APガラス性能一覧!$A$2:$M$6097,12,0),"")</f>
        <v/>
      </c>
      <c r="N2506" s="68" t="str">
        <f>IFERROR(VLOOKUP($B2506,APガラス性能一覧!$A$2:$M$6097,13,0),"")</f>
        <v/>
      </c>
    </row>
    <row r="2507" spans="2:14" x14ac:dyDescent="0.4">
      <c r="B2507" s="68" t="str">
        <f>IF($D$2="","",IF($E$2=0.65,IFERROR(IF(INDEX(APガラス性能一覧!A:A,MATCH(ROW(B2501),APガラス性能一覧!$O:$O,0))="","",INDEX(APガラス性能一覧!A:A,MATCH(ROW(B2501),APガラス性能一覧!$O:$O,0))),""),IFERROR(IF(INDEX(APガラス性能一覧!A:A,MATCH(ROW(B2501),APガラス性能一覧!$N:$N,0))="","",INDEX(APガラス性能一覧!A:A,MATCH(ROW(B2501),APガラス性能一覧!$N:$N,0))),"")))</f>
        <v/>
      </c>
      <c r="C2507" s="68" t="str">
        <f>IFERROR(VLOOKUP($B2507,APガラス性能一覧!$A$2:$M$6097,2,0),"")</f>
        <v/>
      </c>
      <c r="D2507" s="68" t="str">
        <f>IFERROR(VLOOKUP($B2507,APガラス性能一覧!$A$2:$M$6097,3,0),"")</f>
        <v/>
      </c>
      <c r="E2507" s="68" t="str">
        <f>IFERROR(VLOOKUP($B2507,APガラス性能一覧!$A$2:$M$6097,4,0),"")</f>
        <v/>
      </c>
      <c r="F2507" s="68" t="str">
        <f>IFERROR(VLOOKUP($B2507,APガラス性能一覧!$A$2:$M$6097,5,0),"")</f>
        <v/>
      </c>
      <c r="G2507" s="68" t="str">
        <f>IFERROR(VLOOKUP($B2507,APガラス性能一覧!$A$2:$M$6097,6,0),"")</f>
        <v/>
      </c>
      <c r="H2507" s="68" t="str">
        <f>IFERROR(VLOOKUP($B2507,APガラス性能一覧!$A$2:$M$6097,7,0),"")</f>
        <v/>
      </c>
      <c r="I2507" s="68" t="str">
        <f>IFERROR(VLOOKUP($B2507,APガラス性能一覧!$A$2:$M$6097,8,0),"")</f>
        <v/>
      </c>
      <c r="J2507" s="68" t="str">
        <f>IFERROR(VLOOKUP($B2507,APガラス性能一覧!$A$2:$M$6097,9,0),"")</f>
        <v/>
      </c>
      <c r="K2507" s="68" t="str">
        <f>IFERROR(VLOOKUP($B2507,APガラス性能一覧!$A$2:$M$6097,10,0),"")</f>
        <v/>
      </c>
      <c r="L2507" s="68" t="str">
        <f>IFERROR(VLOOKUP($B2507,APガラス性能一覧!$A$2:$M$6097,11,0),"")</f>
        <v/>
      </c>
      <c r="M2507" s="68" t="str">
        <f>IFERROR(VLOOKUP($B2507,APガラス性能一覧!$A$2:$M$6097,12,0),"")</f>
        <v/>
      </c>
      <c r="N2507" s="68" t="str">
        <f>IFERROR(VLOOKUP($B2507,APガラス性能一覧!$A$2:$M$6097,13,0),"")</f>
        <v/>
      </c>
    </row>
    <row r="2508" spans="2:14" x14ac:dyDescent="0.4">
      <c r="B2508" s="68" t="str">
        <f>IF($D$2="","",IF($E$2=0.65,IFERROR(IF(INDEX(APガラス性能一覧!A:A,MATCH(ROW(B2502),APガラス性能一覧!$O:$O,0))="","",INDEX(APガラス性能一覧!A:A,MATCH(ROW(B2502),APガラス性能一覧!$O:$O,0))),""),IFERROR(IF(INDEX(APガラス性能一覧!A:A,MATCH(ROW(B2502),APガラス性能一覧!$N:$N,0))="","",INDEX(APガラス性能一覧!A:A,MATCH(ROW(B2502),APガラス性能一覧!$N:$N,0))),"")))</f>
        <v/>
      </c>
      <c r="C2508" s="68" t="str">
        <f>IFERROR(VLOOKUP($B2508,APガラス性能一覧!$A$2:$M$6097,2,0),"")</f>
        <v/>
      </c>
      <c r="D2508" s="68" t="str">
        <f>IFERROR(VLOOKUP($B2508,APガラス性能一覧!$A$2:$M$6097,3,0),"")</f>
        <v/>
      </c>
      <c r="E2508" s="68" t="str">
        <f>IFERROR(VLOOKUP($B2508,APガラス性能一覧!$A$2:$M$6097,4,0),"")</f>
        <v/>
      </c>
      <c r="F2508" s="68" t="str">
        <f>IFERROR(VLOOKUP($B2508,APガラス性能一覧!$A$2:$M$6097,5,0),"")</f>
        <v/>
      </c>
      <c r="G2508" s="68" t="str">
        <f>IFERROR(VLOOKUP($B2508,APガラス性能一覧!$A$2:$M$6097,6,0),"")</f>
        <v/>
      </c>
      <c r="H2508" s="68" t="str">
        <f>IFERROR(VLOOKUP($B2508,APガラス性能一覧!$A$2:$M$6097,7,0),"")</f>
        <v/>
      </c>
      <c r="I2508" s="68" t="str">
        <f>IFERROR(VLOOKUP($B2508,APガラス性能一覧!$A$2:$M$6097,8,0),"")</f>
        <v/>
      </c>
      <c r="J2508" s="68" t="str">
        <f>IFERROR(VLOOKUP($B2508,APガラス性能一覧!$A$2:$M$6097,9,0),"")</f>
        <v/>
      </c>
      <c r="K2508" s="68" t="str">
        <f>IFERROR(VLOOKUP($B2508,APガラス性能一覧!$A$2:$M$6097,10,0),"")</f>
        <v/>
      </c>
      <c r="L2508" s="68" t="str">
        <f>IFERROR(VLOOKUP($B2508,APガラス性能一覧!$A$2:$M$6097,11,0),"")</f>
        <v/>
      </c>
      <c r="M2508" s="68" t="str">
        <f>IFERROR(VLOOKUP($B2508,APガラス性能一覧!$A$2:$M$6097,12,0),"")</f>
        <v/>
      </c>
      <c r="N2508" s="68" t="str">
        <f>IFERROR(VLOOKUP($B2508,APガラス性能一覧!$A$2:$M$6097,13,0),"")</f>
        <v/>
      </c>
    </row>
    <row r="2509" spans="2:14" x14ac:dyDescent="0.4">
      <c r="B2509" s="68" t="str">
        <f>IF($D$2="","",IF($E$2=0.65,IFERROR(IF(INDEX(APガラス性能一覧!A:A,MATCH(ROW(B2503),APガラス性能一覧!$O:$O,0))="","",INDEX(APガラス性能一覧!A:A,MATCH(ROW(B2503),APガラス性能一覧!$O:$O,0))),""),IFERROR(IF(INDEX(APガラス性能一覧!A:A,MATCH(ROW(B2503),APガラス性能一覧!$N:$N,0))="","",INDEX(APガラス性能一覧!A:A,MATCH(ROW(B2503),APガラス性能一覧!$N:$N,0))),"")))</f>
        <v/>
      </c>
      <c r="C2509" s="68" t="str">
        <f>IFERROR(VLOOKUP($B2509,APガラス性能一覧!$A$2:$M$6097,2,0),"")</f>
        <v/>
      </c>
      <c r="D2509" s="68" t="str">
        <f>IFERROR(VLOOKUP($B2509,APガラス性能一覧!$A$2:$M$6097,3,0),"")</f>
        <v/>
      </c>
      <c r="E2509" s="68" t="str">
        <f>IFERROR(VLOOKUP($B2509,APガラス性能一覧!$A$2:$M$6097,4,0),"")</f>
        <v/>
      </c>
      <c r="F2509" s="68" t="str">
        <f>IFERROR(VLOOKUP($B2509,APガラス性能一覧!$A$2:$M$6097,5,0),"")</f>
        <v/>
      </c>
      <c r="G2509" s="68" t="str">
        <f>IFERROR(VLOOKUP($B2509,APガラス性能一覧!$A$2:$M$6097,6,0),"")</f>
        <v/>
      </c>
      <c r="H2509" s="68" t="str">
        <f>IFERROR(VLOOKUP($B2509,APガラス性能一覧!$A$2:$M$6097,7,0),"")</f>
        <v/>
      </c>
      <c r="I2509" s="68" t="str">
        <f>IFERROR(VLOOKUP($B2509,APガラス性能一覧!$A$2:$M$6097,8,0),"")</f>
        <v/>
      </c>
      <c r="J2509" s="68" t="str">
        <f>IFERROR(VLOOKUP($B2509,APガラス性能一覧!$A$2:$M$6097,9,0),"")</f>
        <v/>
      </c>
      <c r="K2509" s="68" t="str">
        <f>IFERROR(VLOOKUP($B2509,APガラス性能一覧!$A$2:$M$6097,10,0),"")</f>
        <v/>
      </c>
      <c r="L2509" s="68" t="str">
        <f>IFERROR(VLOOKUP($B2509,APガラス性能一覧!$A$2:$M$6097,11,0),"")</f>
        <v/>
      </c>
      <c r="M2509" s="68" t="str">
        <f>IFERROR(VLOOKUP($B2509,APガラス性能一覧!$A$2:$M$6097,12,0),"")</f>
        <v/>
      </c>
      <c r="N2509" s="68" t="str">
        <f>IFERROR(VLOOKUP($B2509,APガラス性能一覧!$A$2:$M$6097,13,0),"")</f>
        <v/>
      </c>
    </row>
    <row r="2510" spans="2:14" x14ac:dyDescent="0.4">
      <c r="B2510" s="68" t="str">
        <f>IF($D$2="","",IF($E$2=0.65,IFERROR(IF(INDEX(APガラス性能一覧!A:A,MATCH(ROW(B2504),APガラス性能一覧!$O:$O,0))="","",INDEX(APガラス性能一覧!A:A,MATCH(ROW(B2504),APガラス性能一覧!$O:$O,0))),""),IFERROR(IF(INDEX(APガラス性能一覧!A:A,MATCH(ROW(B2504),APガラス性能一覧!$N:$N,0))="","",INDEX(APガラス性能一覧!A:A,MATCH(ROW(B2504),APガラス性能一覧!$N:$N,0))),"")))</f>
        <v/>
      </c>
      <c r="C2510" s="68" t="str">
        <f>IFERROR(VLOOKUP($B2510,APガラス性能一覧!$A$2:$M$6097,2,0),"")</f>
        <v/>
      </c>
      <c r="D2510" s="68" t="str">
        <f>IFERROR(VLOOKUP($B2510,APガラス性能一覧!$A$2:$M$6097,3,0),"")</f>
        <v/>
      </c>
      <c r="E2510" s="68" t="str">
        <f>IFERROR(VLOOKUP($B2510,APガラス性能一覧!$A$2:$M$6097,4,0),"")</f>
        <v/>
      </c>
      <c r="F2510" s="68" t="str">
        <f>IFERROR(VLOOKUP($B2510,APガラス性能一覧!$A$2:$M$6097,5,0),"")</f>
        <v/>
      </c>
      <c r="G2510" s="68" t="str">
        <f>IFERROR(VLOOKUP($B2510,APガラス性能一覧!$A$2:$M$6097,6,0),"")</f>
        <v/>
      </c>
      <c r="H2510" s="68" t="str">
        <f>IFERROR(VLOOKUP($B2510,APガラス性能一覧!$A$2:$M$6097,7,0),"")</f>
        <v/>
      </c>
      <c r="I2510" s="68" t="str">
        <f>IFERROR(VLOOKUP($B2510,APガラス性能一覧!$A$2:$M$6097,8,0),"")</f>
        <v/>
      </c>
      <c r="J2510" s="68" t="str">
        <f>IFERROR(VLOOKUP($B2510,APガラス性能一覧!$A$2:$M$6097,9,0),"")</f>
        <v/>
      </c>
      <c r="K2510" s="68" t="str">
        <f>IFERROR(VLOOKUP($B2510,APガラス性能一覧!$A$2:$M$6097,10,0),"")</f>
        <v/>
      </c>
      <c r="L2510" s="68" t="str">
        <f>IFERROR(VLOOKUP($B2510,APガラス性能一覧!$A$2:$M$6097,11,0),"")</f>
        <v/>
      </c>
      <c r="M2510" s="68" t="str">
        <f>IFERROR(VLOOKUP($B2510,APガラス性能一覧!$A$2:$M$6097,12,0),"")</f>
        <v/>
      </c>
      <c r="N2510" s="68" t="str">
        <f>IFERROR(VLOOKUP($B2510,APガラス性能一覧!$A$2:$M$6097,13,0),"")</f>
        <v/>
      </c>
    </row>
    <row r="2511" spans="2:14" x14ac:dyDescent="0.4">
      <c r="B2511" s="68" t="str">
        <f>IF($D$2="","",IF($E$2=0.65,IFERROR(IF(INDEX(APガラス性能一覧!A:A,MATCH(ROW(B2505),APガラス性能一覧!$O:$O,0))="","",INDEX(APガラス性能一覧!A:A,MATCH(ROW(B2505),APガラス性能一覧!$O:$O,0))),""),IFERROR(IF(INDEX(APガラス性能一覧!A:A,MATCH(ROW(B2505),APガラス性能一覧!$N:$N,0))="","",INDEX(APガラス性能一覧!A:A,MATCH(ROW(B2505),APガラス性能一覧!$N:$N,0))),"")))</f>
        <v/>
      </c>
      <c r="C2511" s="68" t="str">
        <f>IFERROR(VLOOKUP($B2511,APガラス性能一覧!$A$2:$M$6097,2,0),"")</f>
        <v/>
      </c>
      <c r="D2511" s="68" t="str">
        <f>IFERROR(VLOOKUP($B2511,APガラス性能一覧!$A$2:$M$6097,3,0),"")</f>
        <v/>
      </c>
      <c r="E2511" s="68" t="str">
        <f>IFERROR(VLOOKUP($B2511,APガラス性能一覧!$A$2:$M$6097,4,0),"")</f>
        <v/>
      </c>
      <c r="F2511" s="68" t="str">
        <f>IFERROR(VLOOKUP($B2511,APガラス性能一覧!$A$2:$M$6097,5,0),"")</f>
        <v/>
      </c>
      <c r="G2511" s="68" t="str">
        <f>IFERROR(VLOOKUP($B2511,APガラス性能一覧!$A$2:$M$6097,6,0),"")</f>
        <v/>
      </c>
      <c r="H2511" s="68" t="str">
        <f>IFERROR(VLOOKUP($B2511,APガラス性能一覧!$A$2:$M$6097,7,0),"")</f>
        <v/>
      </c>
      <c r="I2511" s="68" t="str">
        <f>IFERROR(VLOOKUP($B2511,APガラス性能一覧!$A$2:$M$6097,8,0),"")</f>
        <v/>
      </c>
      <c r="J2511" s="68" t="str">
        <f>IFERROR(VLOOKUP($B2511,APガラス性能一覧!$A$2:$M$6097,9,0),"")</f>
        <v/>
      </c>
      <c r="K2511" s="68" t="str">
        <f>IFERROR(VLOOKUP($B2511,APガラス性能一覧!$A$2:$M$6097,10,0),"")</f>
        <v/>
      </c>
      <c r="L2511" s="68" t="str">
        <f>IFERROR(VLOOKUP($B2511,APガラス性能一覧!$A$2:$M$6097,11,0),"")</f>
        <v/>
      </c>
      <c r="M2511" s="68" t="str">
        <f>IFERROR(VLOOKUP($B2511,APガラス性能一覧!$A$2:$M$6097,12,0),"")</f>
        <v/>
      </c>
      <c r="N2511" s="68" t="str">
        <f>IFERROR(VLOOKUP($B2511,APガラス性能一覧!$A$2:$M$6097,13,0),"")</f>
        <v/>
      </c>
    </row>
    <row r="2512" spans="2:14" x14ac:dyDescent="0.4">
      <c r="B2512" s="68" t="str">
        <f>IF($D$2="","",IF($E$2=0.65,IFERROR(IF(INDEX(APガラス性能一覧!A:A,MATCH(ROW(B2506),APガラス性能一覧!$O:$O,0))="","",INDEX(APガラス性能一覧!A:A,MATCH(ROW(B2506),APガラス性能一覧!$O:$O,0))),""),IFERROR(IF(INDEX(APガラス性能一覧!A:A,MATCH(ROW(B2506),APガラス性能一覧!$N:$N,0))="","",INDEX(APガラス性能一覧!A:A,MATCH(ROW(B2506),APガラス性能一覧!$N:$N,0))),"")))</f>
        <v/>
      </c>
      <c r="C2512" s="68" t="str">
        <f>IFERROR(VLOOKUP($B2512,APガラス性能一覧!$A$2:$M$6097,2,0),"")</f>
        <v/>
      </c>
      <c r="D2512" s="68" t="str">
        <f>IFERROR(VLOOKUP($B2512,APガラス性能一覧!$A$2:$M$6097,3,0),"")</f>
        <v/>
      </c>
      <c r="E2512" s="68" t="str">
        <f>IFERROR(VLOOKUP($B2512,APガラス性能一覧!$A$2:$M$6097,4,0),"")</f>
        <v/>
      </c>
      <c r="F2512" s="68" t="str">
        <f>IFERROR(VLOOKUP($B2512,APガラス性能一覧!$A$2:$M$6097,5,0),"")</f>
        <v/>
      </c>
      <c r="G2512" s="68" t="str">
        <f>IFERROR(VLOOKUP($B2512,APガラス性能一覧!$A$2:$M$6097,6,0),"")</f>
        <v/>
      </c>
      <c r="H2512" s="68" t="str">
        <f>IFERROR(VLOOKUP($B2512,APガラス性能一覧!$A$2:$M$6097,7,0),"")</f>
        <v/>
      </c>
      <c r="I2512" s="68" t="str">
        <f>IFERROR(VLOOKUP($B2512,APガラス性能一覧!$A$2:$M$6097,8,0),"")</f>
        <v/>
      </c>
      <c r="J2512" s="68" t="str">
        <f>IFERROR(VLOOKUP($B2512,APガラス性能一覧!$A$2:$M$6097,9,0),"")</f>
        <v/>
      </c>
      <c r="K2512" s="68" t="str">
        <f>IFERROR(VLOOKUP($B2512,APガラス性能一覧!$A$2:$M$6097,10,0),"")</f>
        <v/>
      </c>
      <c r="L2512" s="68" t="str">
        <f>IFERROR(VLOOKUP($B2512,APガラス性能一覧!$A$2:$M$6097,11,0),"")</f>
        <v/>
      </c>
      <c r="M2512" s="68" t="str">
        <f>IFERROR(VLOOKUP($B2512,APガラス性能一覧!$A$2:$M$6097,12,0),"")</f>
        <v/>
      </c>
      <c r="N2512" s="68" t="str">
        <f>IFERROR(VLOOKUP($B2512,APガラス性能一覧!$A$2:$M$6097,13,0),"")</f>
        <v/>
      </c>
    </row>
    <row r="2513" spans="2:14" x14ac:dyDescent="0.4">
      <c r="B2513" s="68" t="str">
        <f>IF($D$2="","",IF($E$2=0.65,IFERROR(IF(INDEX(APガラス性能一覧!A:A,MATCH(ROW(B2507),APガラス性能一覧!$O:$O,0))="","",INDEX(APガラス性能一覧!A:A,MATCH(ROW(B2507),APガラス性能一覧!$O:$O,0))),""),IFERROR(IF(INDEX(APガラス性能一覧!A:A,MATCH(ROW(B2507),APガラス性能一覧!$N:$N,0))="","",INDEX(APガラス性能一覧!A:A,MATCH(ROW(B2507),APガラス性能一覧!$N:$N,0))),"")))</f>
        <v/>
      </c>
      <c r="C2513" s="68" t="str">
        <f>IFERROR(VLOOKUP($B2513,APガラス性能一覧!$A$2:$M$6097,2,0),"")</f>
        <v/>
      </c>
      <c r="D2513" s="68" t="str">
        <f>IFERROR(VLOOKUP($B2513,APガラス性能一覧!$A$2:$M$6097,3,0),"")</f>
        <v/>
      </c>
      <c r="E2513" s="68" t="str">
        <f>IFERROR(VLOOKUP($B2513,APガラス性能一覧!$A$2:$M$6097,4,0),"")</f>
        <v/>
      </c>
      <c r="F2513" s="68" t="str">
        <f>IFERROR(VLOOKUP($B2513,APガラス性能一覧!$A$2:$M$6097,5,0),"")</f>
        <v/>
      </c>
      <c r="G2513" s="68" t="str">
        <f>IFERROR(VLOOKUP($B2513,APガラス性能一覧!$A$2:$M$6097,6,0),"")</f>
        <v/>
      </c>
      <c r="H2513" s="68" t="str">
        <f>IFERROR(VLOOKUP($B2513,APガラス性能一覧!$A$2:$M$6097,7,0),"")</f>
        <v/>
      </c>
      <c r="I2513" s="68" t="str">
        <f>IFERROR(VLOOKUP($B2513,APガラス性能一覧!$A$2:$M$6097,8,0),"")</f>
        <v/>
      </c>
      <c r="J2513" s="68" t="str">
        <f>IFERROR(VLOOKUP($B2513,APガラス性能一覧!$A$2:$M$6097,9,0),"")</f>
        <v/>
      </c>
      <c r="K2513" s="68" t="str">
        <f>IFERROR(VLOOKUP($B2513,APガラス性能一覧!$A$2:$M$6097,10,0),"")</f>
        <v/>
      </c>
      <c r="L2513" s="68" t="str">
        <f>IFERROR(VLOOKUP($B2513,APガラス性能一覧!$A$2:$M$6097,11,0),"")</f>
        <v/>
      </c>
      <c r="M2513" s="68" t="str">
        <f>IFERROR(VLOOKUP($B2513,APガラス性能一覧!$A$2:$M$6097,12,0),"")</f>
        <v/>
      </c>
      <c r="N2513" s="68" t="str">
        <f>IFERROR(VLOOKUP($B2513,APガラス性能一覧!$A$2:$M$6097,13,0),"")</f>
        <v/>
      </c>
    </row>
    <row r="2514" spans="2:14" x14ac:dyDescent="0.4">
      <c r="B2514" s="68" t="str">
        <f>IF($D$2="","",IF($E$2=0.65,IFERROR(IF(INDEX(APガラス性能一覧!A:A,MATCH(ROW(B2508),APガラス性能一覧!$O:$O,0))="","",INDEX(APガラス性能一覧!A:A,MATCH(ROW(B2508),APガラス性能一覧!$O:$O,0))),""),IFERROR(IF(INDEX(APガラス性能一覧!A:A,MATCH(ROW(B2508),APガラス性能一覧!$N:$N,0))="","",INDEX(APガラス性能一覧!A:A,MATCH(ROW(B2508),APガラス性能一覧!$N:$N,0))),"")))</f>
        <v/>
      </c>
      <c r="C2514" s="68" t="str">
        <f>IFERROR(VLOOKUP($B2514,APガラス性能一覧!$A$2:$M$6097,2,0),"")</f>
        <v/>
      </c>
      <c r="D2514" s="68" t="str">
        <f>IFERROR(VLOOKUP($B2514,APガラス性能一覧!$A$2:$M$6097,3,0),"")</f>
        <v/>
      </c>
      <c r="E2514" s="68" t="str">
        <f>IFERROR(VLOOKUP($B2514,APガラス性能一覧!$A$2:$M$6097,4,0),"")</f>
        <v/>
      </c>
      <c r="F2514" s="68" t="str">
        <f>IFERROR(VLOOKUP($B2514,APガラス性能一覧!$A$2:$M$6097,5,0),"")</f>
        <v/>
      </c>
      <c r="G2514" s="68" t="str">
        <f>IFERROR(VLOOKUP($B2514,APガラス性能一覧!$A$2:$M$6097,6,0),"")</f>
        <v/>
      </c>
      <c r="H2514" s="68" t="str">
        <f>IFERROR(VLOOKUP($B2514,APガラス性能一覧!$A$2:$M$6097,7,0),"")</f>
        <v/>
      </c>
      <c r="I2514" s="68" t="str">
        <f>IFERROR(VLOOKUP($B2514,APガラス性能一覧!$A$2:$M$6097,8,0),"")</f>
        <v/>
      </c>
      <c r="J2514" s="68" t="str">
        <f>IFERROR(VLOOKUP($B2514,APガラス性能一覧!$A$2:$M$6097,9,0),"")</f>
        <v/>
      </c>
      <c r="K2514" s="68" t="str">
        <f>IFERROR(VLOOKUP($B2514,APガラス性能一覧!$A$2:$M$6097,10,0),"")</f>
        <v/>
      </c>
      <c r="L2514" s="68" t="str">
        <f>IFERROR(VLOOKUP($B2514,APガラス性能一覧!$A$2:$M$6097,11,0),"")</f>
        <v/>
      </c>
      <c r="M2514" s="68" t="str">
        <f>IFERROR(VLOOKUP($B2514,APガラス性能一覧!$A$2:$M$6097,12,0),"")</f>
        <v/>
      </c>
      <c r="N2514" s="68" t="str">
        <f>IFERROR(VLOOKUP($B2514,APガラス性能一覧!$A$2:$M$6097,13,0),"")</f>
        <v/>
      </c>
    </row>
    <row r="2515" spans="2:14" x14ac:dyDescent="0.4">
      <c r="B2515" s="68" t="str">
        <f>IF($D$2="","",IF($E$2=0.65,IFERROR(IF(INDEX(APガラス性能一覧!A:A,MATCH(ROW(B2509),APガラス性能一覧!$O:$O,0))="","",INDEX(APガラス性能一覧!A:A,MATCH(ROW(B2509),APガラス性能一覧!$O:$O,0))),""),IFERROR(IF(INDEX(APガラス性能一覧!A:A,MATCH(ROW(B2509),APガラス性能一覧!$N:$N,0))="","",INDEX(APガラス性能一覧!A:A,MATCH(ROW(B2509),APガラス性能一覧!$N:$N,0))),"")))</f>
        <v/>
      </c>
      <c r="C2515" s="68" t="str">
        <f>IFERROR(VLOOKUP($B2515,APガラス性能一覧!$A$2:$M$6097,2,0),"")</f>
        <v/>
      </c>
      <c r="D2515" s="68" t="str">
        <f>IFERROR(VLOOKUP($B2515,APガラス性能一覧!$A$2:$M$6097,3,0),"")</f>
        <v/>
      </c>
      <c r="E2515" s="68" t="str">
        <f>IFERROR(VLOOKUP($B2515,APガラス性能一覧!$A$2:$M$6097,4,0),"")</f>
        <v/>
      </c>
      <c r="F2515" s="68" t="str">
        <f>IFERROR(VLOOKUP($B2515,APガラス性能一覧!$A$2:$M$6097,5,0),"")</f>
        <v/>
      </c>
      <c r="G2515" s="68" t="str">
        <f>IFERROR(VLOOKUP($B2515,APガラス性能一覧!$A$2:$M$6097,6,0),"")</f>
        <v/>
      </c>
      <c r="H2515" s="68" t="str">
        <f>IFERROR(VLOOKUP($B2515,APガラス性能一覧!$A$2:$M$6097,7,0),"")</f>
        <v/>
      </c>
      <c r="I2515" s="68" t="str">
        <f>IFERROR(VLOOKUP($B2515,APガラス性能一覧!$A$2:$M$6097,8,0),"")</f>
        <v/>
      </c>
      <c r="J2515" s="68" t="str">
        <f>IFERROR(VLOOKUP($B2515,APガラス性能一覧!$A$2:$M$6097,9,0),"")</f>
        <v/>
      </c>
      <c r="K2515" s="68" t="str">
        <f>IFERROR(VLOOKUP($B2515,APガラス性能一覧!$A$2:$M$6097,10,0),"")</f>
        <v/>
      </c>
      <c r="L2515" s="68" t="str">
        <f>IFERROR(VLOOKUP($B2515,APガラス性能一覧!$A$2:$M$6097,11,0),"")</f>
        <v/>
      </c>
      <c r="M2515" s="68" t="str">
        <f>IFERROR(VLOOKUP($B2515,APガラス性能一覧!$A$2:$M$6097,12,0),"")</f>
        <v/>
      </c>
      <c r="N2515" s="68" t="str">
        <f>IFERROR(VLOOKUP($B2515,APガラス性能一覧!$A$2:$M$6097,13,0),"")</f>
        <v/>
      </c>
    </row>
    <row r="2516" spans="2:14" x14ac:dyDescent="0.4">
      <c r="B2516" s="68" t="str">
        <f>IF($D$2="","",IF($E$2=0.65,IFERROR(IF(INDEX(APガラス性能一覧!A:A,MATCH(ROW(B2510),APガラス性能一覧!$O:$O,0))="","",INDEX(APガラス性能一覧!A:A,MATCH(ROW(B2510),APガラス性能一覧!$O:$O,0))),""),IFERROR(IF(INDEX(APガラス性能一覧!A:A,MATCH(ROW(B2510),APガラス性能一覧!$N:$N,0))="","",INDEX(APガラス性能一覧!A:A,MATCH(ROW(B2510),APガラス性能一覧!$N:$N,0))),"")))</f>
        <v/>
      </c>
      <c r="C2516" s="68" t="str">
        <f>IFERROR(VLOOKUP($B2516,APガラス性能一覧!$A$2:$M$6097,2,0),"")</f>
        <v/>
      </c>
      <c r="D2516" s="68" t="str">
        <f>IFERROR(VLOOKUP($B2516,APガラス性能一覧!$A$2:$M$6097,3,0),"")</f>
        <v/>
      </c>
      <c r="E2516" s="68" t="str">
        <f>IFERROR(VLOOKUP($B2516,APガラス性能一覧!$A$2:$M$6097,4,0),"")</f>
        <v/>
      </c>
      <c r="F2516" s="68" t="str">
        <f>IFERROR(VLOOKUP($B2516,APガラス性能一覧!$A$2:$M$6097,5,0),"")</f>
        <v/>
      </c>
      <c r="G2516" s="68" t="str">
        <f>IFERROR(VLOOKUP($B2516,APガラス性能一覧!$A$2:$M$6097,6,0),"")</f>
        <v/>
      </c>
      <c r="H2516" s="68" t="str">
        <f>IFERROR(VLOOKUP($B2516,APガラス性能一覧!$A$2:$M$6097,7,0),"")</f>
        <v/>
      </c>
      <c r="I2516" s="68" t="str">
        <f>IFERROR(VLOOKUP($B2516,APガラス性能一覧!$A$2:$M$6097,8,0),"")</f>
        <v/>
      </c>
      <c r="J2516" s="68" t="str">
        <f>IFERROR(VLOOKUP($B2516,APガラス性能一覧!$A$2:$M$6097,9,0),"")</f>
        <v/>
      </c>
      <c r="K2516" s="68" t="str">
        <f>IFERROR(VLOOKUP($B2516,APガラス性能一覧!$A$2:$M$6097,10,0),"")</f>
        <v/>
      </c>
      <c r="L2516" s="68" t="str">
        <f>IFERROR(VLOOKUP($B2516,APガラス性能一覧!$A$2:$M$6097,11,0),"")</f>
        <v/>
      </c>
      <c r="M2516" s="68" t="str">
        <f>IFERROR(VLOOKUP($B2516,APガラス性能一覧!$A$2:$M$6097,12,0),"")</f>
        <v/>
      </c>
      <c r="N2516" s="68" t="str">
        <f>IFERROR(VLOOKUP($B2516,APガラス性能一覧!$A$2:$M$6097,13,0),"")</f>
        <v/>
      </c>
    </row>
    <row r="2517" spans="2:14" x14ac:dyDescent="0.4">
      <c r="B2517" s="68" t="str">
        <f>IF($D$2="","",IF($E$2=0.65,IFERROR(IF(INDEX(APガラス性能一覧!A:A,MATCH(ROW(B2511),APガラス性能一覧!$O:$O,0))="","",INDEX(APガラス性能一覧!A:A,MATCH(ROW(B2511),APガラス性能一覧!$O:$O,0))),""),IFERROR(IF(INDEX(APガラス性能一覧!A:A,MATCH(ROW(B2511),APガラス性能一覧!$N:$N,0))="","",INDEX(APガラス性能一覧!A:A,MATCH(ROW(B2511),APガラス性能一覧!$N:$N,0))),"")))</f>
        <v/>
      </c>
      <c r="C2517" s="68" t="str">
        <f>IFERROR(VLOOKUP($B2517,APガラス性能一覧!$A$2:$M$6097,2,0),"")</f>
        <v/>
      </c>
      <c r="D2517" s="68" t="str">
        <f>IFERROR(VLOOKUP($B2517,APガラス性能一覧!$A$2:$M$6097,3,0),"")</f>
        <v/>
      </c>
      <c r="E2517" s="68" t="str">
        <f>IFERROR(VLOOKUP($B2517,APガラス性能一覧!$A$2:$M$6097,4,0),"")</f>
        <v/>
      </c>
      <c r="F2517" s="68" t="str">
        <f>IFERROR(VLOOKUP($B2517,APガラス性能一覧!$A$2:$M$6097,5,0),"")</f>
        <v/>
      </c>
      <c r="G2517" s="68" t="str">
        <f>IFERROR(VLOOKUP($B2517,APガラス性能一覧!$A$2:$M$6097,6,0),"")</f>
        <v/>
      </c>
      <c r="H2517" s="68" t="str">
        <f>IFERROR(VLOOKUP($B2517,APガラス性能一覧!$A$2:$M$6097,7,0),"")</f>
        <v/>
      </c>
      <c r="I2517" s="68" t="str">
        <f>IFERROR(VLOOKUP($B2517,APガラス性能一覧!$A$2:$M$6097,8,0),"")</f>
        <v/>
      </c>
      <c r="J2517" s="68" t="str">
        <f>IFERROR(VLOOKUP($B2517,APガラス性能一覧!$A$2:$M$6097,9,0),"")</f>
        <v/>
      </c>
      <c r="K2517" s="68" t="str">
        <f>IFERROR(VLOOKUP($B2517,APガラス性能一覧!$A$2:$M$6097,10,0),"")</f>
        <v/>
      </c>
      <c r="L2517" s="68" t="str">
        <f>IFERROR(VLOOKUP($B2517,APガラス性能一覧!$A$2:$M$6097,11,0),"")</f>
        <v/>
      </c>
      <c r="M2517" s="68" t="str">
        <f>IFERROR(VLOOKUP($B2517,APガラス性能一覧!$A$2:$M$6097,12,0),"")</f>
        <v/>
      </c>
      <c r="N2517" s="68" t="str">
        <f>IFERROR(VLOOKUP($B2517,APガラス性能一覧!$A$2:$M$6097,13,0),"")</f>
        <v/>
      </c>
    </row>
    <row r="2518" spans="2:14" x14ac:dyDescent="0.4">
      <c r="B2518" s="68" t="str">
        <f>IF($D$2="","",IF($E$2=0.65,IFERROR(IF(INDEX(APガラス性能一覧!A:A,MATCH(ROW(B2512),APガラス性能一覧!$O:$O,0))="","",INDEX(APガラス性能一覧!A:A,MATCH(ROW(B2512),APガラス性能一覧!$O:$O,0))),""),IFERROR(IF(INDEX(APガラス性能一覧!A:A,MATCH(ROW(B2512),APガラス性能一覧!$N:$N,0))="","",INDEX(APガラス性能一覧!A:A,MATCH(ROW(B2512),APガラス性能一覧!$N:$N,0))),"")))</f>
        <v/>
      </c>
      <c r="C2518" s="68" t="str">
        <f>IFERROR(VLOOKUP($B2518,APガラス性能一覧!$A$2:$M$6097,2,0),"")</f>
        <v/>
      </c>
      <c r="D2518" s="68" t="str">
        <f>IFERROR(VLOOKUP($B2518,APガラス性能一覧!$A$2:$M$6097,3,0),"")</f>
        <v/>
      </c>
      <c r="E2518" s="68" t="str">
        <f>IFERROR(VLOOKUP($B2518,APガラス性能一覧!$A$2:$M$6097,4,0),"")</f>
        <v/>
      </c>
      <c r="F2518" s="68" t="str">
        <f>IFERROR(VLOOKUP($B2518,APガラス性能一覧!$A$2:$M$6097,5,0),"")</f>
        <v/>
      </c>
      <c r="G2518" s="68" t="str">
        <f>IFERROR(VLOOKUP($B2518,APガラス性能一覧!$A$2:$M$6097,6,0),"")</f>
        <v/>
      </c>
      <c r="H2518" s="68" t="str">
        <f>IFERROR(VLOOKUP($B2518,APガラス性能一覧!$A$2:$M$6097,7,0),"")</f>
        <v/>
      </c>
      <c r="I2518" s="68" t="str">
        <f>IFERROR(VLOOKUP($B2518,APガラス性能一覧!$A$2:$M$6097,8,0),"")</f>
        <v/>
      </c>
      <c r="J2518" s="68" t="str">
        <f>IFERROR(VLOOKUP($B2518,APガラス性能一覧!$A$2:$M$6097,9,0),"")</f>
        <v/>
      </c>
      <c r="K2518" s="68" t="str">
        <f>IFERROR(VLOOKUP($B2518,APガラス性能一覧!$A$2:$M$6097,10,0),"")</f>
        <v/>
      </c>
      <c r="L2518" s="68" t="str">
        <f>IFERROR(VLOOKUP($B2518,APガラス性能一覧!$A$2:$M$6097,11,0),"")</f>
        <v/>
      </c>
      <c r="M2518" s="68" t="str">
        <f>IFERROR(VLOOKUP($B2518,APガラス性能一覧!$A$2:$M$6097,12,0),"")</f>
        <v/>
      </c>
      <c r="N2518" s="68" t="str">
        <f>IFERROR(VLOOKUP($B2518,APガラス性能一覧!$A$2:$M$6097,13,0),"")</f>
        <v/>
      </c>
    </row>
    <row r="2519" spans="2:14" x14ac:dyDescent="0.4">
      <c r="B2519" s="68" t="str">
        <f>IF($D$2="","",IF($E$2=0.65,IFERROR(IF(INDEX(APガラス性能一覧!A:A,MATCH(ROW(B2513),APガラス性能一覧!$O:$O,0))="","",INDEX(APガラス性能一覧!A:A,MATCH(ROW(B2513),APガラス性能一覧!$O:$O,0))),""),IFERROR(IF(INDEX(APガラス性能一覧!A:A,MATCH(ROW(B2513),APガラス性能一覧!$N:$N,0))="","",INDEX(APガラス性能一覧!A:A,MATCH(ROW(B2513),APガラス性能一覧!$N:$N,0))),"")))</f>
        <v/>
      </c>
      <c r="C2519" s="68" t="str">
        <f>IFERROR(VLOOKUP($B2519,APガラス性能一覧!$A$2:$M$6097,2,0),"")</f>
        <v/>
      </c>
      <c r="D2519" s="68" t="str">
        <f>IFERROR(VLOOKUP($B2519,APガラス性能一覧!$A$2:$M$6097,3,0),"")</f>
        <v/>
      </c>
      <c r="E2519" s="68" t="str">
        <f>IFERROR(VLOOKUP($B2519,APガラス性能一覧!$A$2:$M$6097,4,0),"")</f>
        <v/>
      </c>
      <c r="F2519" s="68" t="str">
        <f>IFERROR(VLOOKUP($B2519,APガラス性能一覧!$A$2:$M$6097,5,0),"")</f>
        <v/>
      </c>
      <c r="G2519" s="68" t="str">
        <f>IFERROR(VLOOKUP($B2519,APガラス性能一覧!$A$2:$M$6097,6,0),"")</f>
        <v/>
      </c>
      <c r="H2519" s="68" t="str">
        <f>IFERROR(VLOOKUP($B2519,APガラス性能一覧!$A$2:$M$6097,7,0),"")</f>
        <v/>
      </c>
      <c r="I2519" s="68" t="str">
        <f>IFERROR(VLOOKUP($B2519,APガラス性能一覧!$A$2:$M$6097,8,0),"")</f>
        <v/>
      </c>
      <c r="J2519" s="68" t="str">
        <f>IFERROR(VLOOKUP($B2519,APガラス性能一覧!$A$2:$M$6097,9,0),"")</f>
        <v/>
      </c>
      <c r="K2519" s="68" t="str">
        <f>IFERROR(VLOOKUP($B2519,APガラス性能一覧!$A$2:$M$6097,10,0),"")</f>
        <v/>
      </c>
      <c r="L2519" s="68" t="str">
        <f>IFERROR(VLOOKUP($B2519,APガラス性能一覧!$A$2:$M$6097,11,0),"")</f>
        <v/>
      </c>
      <c r="M2519" s="68" t="str">
        <f>IFERROR(VLOOKUP($B2519,APガラス性能一覧!$A$2:$M$6097,12,0),"")</f>
        <v/>
      </c>
      <c r="N2519" s="68" t="str">
        <f>IFERROR(VLOOKUP($B2519,APガラス性能一覧!$A$2:$M$6097,13,0),"")</f>
        <v/>
      </c>
    </row>
    <row r="2520" spans="2:14" x14ac:dyDescent="0.4">
      <c r="B2520" s="68" t="str">
        <f>IF($D$2="","",IF($E$2=0.65,IFERROR(IF(INDEX(APガラス性能一覧!A:A,MATCH(ROW(B2514),APガラス性能一覧!$O:$O,0))="","",INDEX(APガラス性能一覧!A:A,MATCH(ROW(B2514),APガラス性能一覧!$O:$O,0))),""),IFERROR(IF(INDEX(APガラス性能一覧!A:A,MATCH(ROW(B2514),APガラス性能一覧!$N:$N,0))="","",INDEX(APガラス性能一覧!A:A,MATCH(ROW(B2514),APガラス性能一覧!$N:$N,0))),"")))</f>
        <v/>
      </c>
      <c r="C2520" s="68" t="str">
        <f>IFERROR(VLOOKUP($B2520,APガラス性能一覧!$A$2:$M$6097,2,0),"")</f>
        <v/>
      </c>
      <c r="D2520" s="68" t="str">
        <f>IFERROR(VLOOKUP($B2520,APガラス性能一覧!$A$2:$M$6097,3,0),"")</f>
        <v/>
      </c>
      <c r="E2520" s="68" t="str">
        <f>IFERROR(VLOOKUP($B2520,APガラス性能一覧!$A$2:$M$6097,4,0),"")</f>
        <v/>
      </c>
      <c r="F2520" s="68" t="str">
        <f>IFERROR(VLOOKUP($B2520,APガラス性能一覧!$A$2:$M$6097,5,0),"")</f>
        <v/>
      </c>
      <c r="G2520" s="68" t="str">
        <f>IFERROR(VLOOKUP($B2520,APガラス性能一覧!$A$2:$M$6097,6,0),"")</f>
        <v/>
      </c>
      <c r="H2520" s="68" t="str">
        <f>IFERROR(VLOOKUP($B2520,APガラス性能一覧!$A$2:$M$6097,7,0),"")</f>
        <v/>
      </c>
      <c r="I2520" s="68" t="str">
        <f>IFERROR(VLOOKUP($B2520,APガラス性能一覧!$A$2:$M$6097,8,0),"")</f>
        <v/>
      </c>
      <c r="J2520" s="68" t="str">
        <f>IFERROR(VLOOKUP($B2520,APガラス性能一覧!$A$2:$M$6097,9,0),"")</f>
        <v/>
      </c>
      <c r="K2520" s="68" t="str">
        <f>IFERROR(VLOOKUP($B2520,APガラス性能一覧!$A$2:$M$6097,10,0),"")</f>
        <v/>
      </c>
      <c r="L2520" s="68" t="str">
        <f>IFERROR(VLOOKUP($B2520,APガラス性能一覧!$A$2:$M$6097,11,0),"")</f>
        <v/>
      </c>
      <c r="M2520" s="68" t="str">
        <f>IFERROR(VLOOKUP($B2520,APガラス性能一覧!$A$2:$M$6097,12,0),"")</f>
        <v/>
      </c>
      <c r="N2520" s="68" t="str">
        <f>IFERROR(VLOOKUP($B2520,APガラス性能一覧!$A$2:$M$6097,13,0),"")</f>
        <v/>
      </c>
    </row>
    <row r="2521" spans="2:14" x14ac:dyDescent="0.4">
      <c r="B2521" s="68" t="str">
        <f>IF($D$2="","",IF($E$2=0.65,IFERROR(IF(INDEX(APガラス性能一覧!A:A,MATCH(ROW(B2515),APガラス性能一覧!$O:$O,0))="","",INDEX(APガラス性能一覧!A:A,MATCH(ROW(B2515),APガラス性能一覧!$O:$O,0))),""),IFERROR(IF(INDEX(APガラス性能一覧!A:A,MATCH(ROW(B2515),APガラス性能一覧!$N:$N,0))="","",INDEX(APガラス性能一覧!A:A,MATCH(ROW(B2515),APガラス性能一覧!$N:$N,0))),"")))</f>
        <v/>
      </c>
      <c r="C2521" s="68" t="str">
        <f>IFERROR(VLOOKUP($B2521,APガラス性能一覧!$A$2:$M$6097,2,0),"")</f>
        <v/>
      </c>
      <c r="D2521" s="68" t="str">
        <f>IFERROR(VLOOKUP($B2521,APガラス性能一覧!$A$2:$M$6097,3,0),"")</f>
        <v/>
      </c>
      <c r="E2521" s="68" t="str">
        <f>IFERROR(VLOOKUP($B2521,APガラス性能一覧!$A$2:$M$6097,4,0),"")</f>
        <v/>
      </c>
      <c r="F2521" s="68" t="str">
        <f>IFERROR(VLOOKUP($B2521,APガラス性能一覧!$A$2:$M$6097,5,0),"")</f>
        <v/>
      </c>
      <c r="G2521" s="68" t="str">
        <f>IFERROR(VLOOKUP($B2521,APガラス性能一覧!$A$2:$M$6097,6,0),"")</f>
        <v/>
      </c>
      <c r="H2521" s="68" t="str">
        <f>IFERROR(VLOOKUP($B2521,APガラス性能一覧!$A$2:$M$6097,7,0),"")</f>
        <v/>
      </c>
      <c r="I2521" s="68" t="str">
        <f>IFERROR(VLOOKUP($B2521,APガラス性能一覧!$A$2:$M$6097,8,0),"")</f>
        <v/>
      </c>
      <c r="J2521" s="68" t="str">
        <f>IFERROR(VLOOKUP($B2521,APガラス性能一覧!$A$2:$M$6097,9,0),"")</f>
        <v/>
      </c>
      <c r="K2521" s="68" t="str">
        <f>IFERROR(VLOOKUP($B2521,APガラス性能一覧!$A$2:$M$6097,10,0),"")</f>
        <v/>
      </c>
      <c r="L2521" s="68" t="str">
        <f>IFERROR(VLOOKUP($B2521,APガラス性能一覧!$A$2:$M$6097,11,0),"")</f>
        <v/>
      </c>
      <c r="M2521" s="68" t="str">
        <f>IFERROR(VLOOKUP($B2521,APガラス性能一覧!$A$2:$M$6097,12,0),"")</f>
        <v/>
      </c>
      <c r="N2521" s="68" t="str">
        <f>IFERROR(VLOOKUP($B2521,APガラス性能一覧!$A$2:$M$6097,13,0),"")</f>
        <v/>
      </c>
    </row>
    <row r="2522" spans="2:14" x14ac:dyDescent="0.4">
      <c r="B2522" s="68" t="str">
        <f>IF($D$2="","",IF($E$2=0.65,IFERROR(IF(INDEX(APガラス性能一覧!A:A,MATCH(ROW(B2516),APガラス性能一覧!$O:$O,0))="","",INDEX(APガラス性能一覧!A:A,MATCH(ROW(B2516),APガラス性能一覧!$O:$O,0))),""),IFERROR(IF(INDEX(APガラス性能一覧!A:A,MATCH(ROW(B2516),APガラス性能一覧!$N:$N,0))="","",INDEX(APガラス性能一覧!A:A,MATCH(ROW(B2516),APガラス性能一覧!$N:$N,0))),"")))</f>
        <v/>
      </c>
      <c r="C2522" s="68" t="str">
        <f>IFERROR(VLOOKUP($B2522,APガラス性能一覧!$A$2:$M$6097,2,0),"")</f>
        <v/>
      </c>
      <c r="D2522" s="68" t="str">
        <f>IFERROR(VLOOKUP($B2522,APガラス性能一覧!$A$2:$M$6097,3,0),"")</f>
        <v/>
      </c>
      <c r="E2522" s="68" t="str">
        <f>IFERROR(VLOOKUP($B2522,APガラス性能一覧!$A$2:$M$6097,4,0),"")</f>
        <v/>
      </c>
      <c r="F2522" s="68" t="str">
        <f>IFERROR(VLOOKUP($B2522,APガラス性能一覧!$A$2:$M$6097,5,0),"")</f>
        <v/>
      </c>
      <c r="G2522" s="68" t="str">
        <f>IFERROR(VLOOKUP($B2522,APガラス性能一覧!$A$2:$M$6097,6,0),"")</f>
        <v/>
      </c>
      <c r="H2522" s="68" t="str">
        <f>IFERROR(VLOOKUP($B2522,APガラス性能一覧!$A$2:$M$6097,7,0),"")</f>
        <v/>
      </c>
      <c r="I2522" s="68" t="str">
        <f>IFERROR(VLOOKUP($B2522,APガラス性能一覧!$A$2:$M$6097,8,0),"")</f>
        <v/>
      </c>
      <c r="J2522" s="68" t="str">
        <f>IFERROR(VLOOKUP($B2522,APガラス性能一覧!$A$2:$M$6097,9,0),"")</f>
        <v/>
      </c>
      <c r="K2522" s="68" t="str">
        <f>IFERROR(VLOOKUP($B2522,APガラス性能一覧!$A$2:$M$6097,10,0),"")</f>
        <v/>
      </c>
      <c r="L2522" s="68" t="str">
        <f>IFERROR(VLOOKUP($B2522,APガラス性能一覧!$A$2:$M$6097,11,0),"")</f>
        <v/>
      </c>
      <c r="M2522" s="68" t="str">
        <f>IFERROR(VLOOKUP($B2522,APガラス性能一覧!$A$2:$M$6097,12,0),"")</f>
        <v/>
      </c>
      <c r="N2522" s="68" t="str">
        <f>IFERROR(VLOOKUP($B2522,APガラス性能一覧!$A$2:$M$6097,13,0),"")</f>
        <v/>
      </c>
    </row>
    <row r="2523" spans="2:14" x14ac:dyDescent="0.4">
      <c r="B2523" s="68" t="str">
        <f>IF($D$2="","",IF($E$2=0.65,IFERROR(IF(INDEX(APガラス性能一覧!A:A,MATCH(ROW(B2517),APガラス性能一覧!$O:$O,0))="","",INDEX(APガラス性能一覧!A:A,MATCH(ROW(B2517),APガラス性能一覧!$O:$O,0))),""),IFERROR(IF(INDEX(APガラス性能一覧!A:A,MATCH(ROW(B2517),APガラス性能一覧!$N:$N,0))="","",INDEX(APガラス性能一覧!A:A,MATCH(ROW(B2517),APガラス性能一覧!$N:$N,0))),"")))</f>
        <v/>
      </c>
      <c r="C2523" s="68" t="str">
        <f>IFERROR(VLOOKUP($B2523,APガラス性能一覧!$A$2:$M$6097,2,0),"")</f>
        <v/>
      </c>
      <c r="D2523" s="68" t="str">
        <f>IFERROR(VLOOKUP($B2523,APガラス性能一覧!$A$2:$M$6097,3,0),"")</f>
        <v/>
      </c>
      <c r="E2523" s="68" t="str">
        <f>IFERROR(VLOOKUP($B2523,APガラス性能一覧!$A$2:$M$6097,4,0),"")</f>
        <v/>
      </c>
      <c r="F2523" s="68" t="str">
        <f>IFERROR(VLOOKUP($B2523,APガラス性能一覧!$A$2:$M$6097,5,0),"")</f>
        <v/>
      </c>
      <c r="G2523" s="68" t="str">
        <f>IFERROR(VLOOKUP($B2523,APガラス性能一覧!$A$2:$M$6097,6,0),"")</f>
        <v/>
      </c>
      <c r="H2523" s="68" t="str">
        <f>IFERROR(VLOOKUP($B2523,APガラス性能一覧!$A$2:$M$6097,7,0),"")</f>
        <v/>
      </c>
      <c r="I2523" s="68" t="str">
        <f>IFERROR(VLOOKUP($B2523,APガラス性能一覧!$A$2:$M$6097,8,0),"")</f>
        <v/>
      </c>
      <c r="J2523" s="68" t="str">
        <f>IFERROR(VLOOKUP($B2523,APガラス性能一覧!$A$2:$M$6097,9,0),"")</f>
        <v/>
      </c>
      <c r="K2523" s="68" t="str">
        <f>IFERROR(VLOOKUP($B2523,APガラス性能一覧!$A$2:$M$6097,10,0),"")</f>
        <v/>
      </c>
      <c r="L2523" s="68" t="str">
        <f>IFERROR(VLOOKUP($B2523,APガラス性能一覧!$A$2:$M$6097,11,0),"")</f>
        <v/>
      </c>
      <c r="M2523" s="68" t="str">
        <f>IFERROR(VLOOKUP($B2523,APガラス性能一覧!$A$2:$M$6097,12,0),"")</f>
        <v/>
      </c>
      <c r="N2523" s="68" t="str">
        <f>IFERROR(VLOOKUP($B2523,APガラス性能一覧!$A$2:$M$6097,13,0),"")</f>
        <v/>
      </c>
    </row>
    <row r="2524" spans="2:14" x14ac:dyDescent="0.4">
      <c r="B2524" s="68" t="str">
        <f>IF($D$2="","",IF($E$2=0.65,IFERROR(IF(INDEX(APガラス性能一覧!A:A,MATCH(ROW(B2518),APガラス性能一覧!$O:$O,0))="","",INDEX(APガラス性能一覧!A:A,MATCH(ROW(B2518),APガラス性能一覧!$O:$O,0))),""),IFERROR(IF(INDEX(APガラス性能一覧!A:A,MATCH(ROW(B2518),APガラス性能一覧!$N:$N,0))="","",INDEX(APガラス性能一覧!A:A,MATCH(ROW(B2518),APガラス性能一覧!$N:$N,0))),"")))</f>
        <v/>
      </c>
      <c r="C2524" s="68" t="str">
        <f>IFERROR(VLOOKUP($B2524,APガラス性能一覧!$A$2:$M$6097,2,0),"")</f>
        <v/>
      </c>
      <c r="D2524" s="68" t="str">
        <f>IFERROR(VLOOKUP($B2524,APガラス性能一覧!$A$2:$M$6097,3,0),"")</f>
        <v/>
      </c>
      <c r="E2524" s="68" t="str">
        <f>IFERROR(VLOOKUP($B2524,APガラス性能一覧!$A$2:$M$6097,4,0),"")</f>
        <v/>
      </c>
      <c r="F2524" s="68" t="str">
        <f>IFERROR(VLOOKUP($B2524,APガラス性能一覧!$A$2:$M$6097,5,0),"")</f>
        <v/>
      </c>
      <c r="G2524" s="68" t="str">
        <f>IFERROR(VLOOKUP($B2524,APガラス性能一覧!$A$2:$M$6097,6,0),"")</f>
        <v/>
      </c>
      <c r="H2524" s="68" t="str">
        <f>IFERROR(VLOOKUP($B2524,APガラス性能一覧!$A$2:$M$6097,7,0),"")</f>
        <v/>
      </c>
      <c r="I2524" s="68" t="str">
        <f>IFERROR(VLOOKUP($B2524,APガラス性能一覧!$A$2:$M$6097,8,0),"")</f>
        <v/>
      </c>
      <c r="J2524" s="68" t="str">
        <f>IFERROR(VLOOKUP($B2524,APガラス性能一覧!$A$2:$M$6097,9,0),"")</f>
        <v/>
      </c>
      <c r="K2524" s="68" t="str">
        <f>IFERROR(VLOOKUP($B2524,APガラス性能一覧!$A$2:$M$6097,10,0),"")</f>
        <v/>
      </c>
      <c r="L2524" s="68" t="str">
        <f>IFERROR(VLOOKUP($B2524,APガラス性能一覧!$A$2:$M$6097,11,0),"")</f>
        <v/>
      </c>
      <c r="M2524" s="68" t="str">
        <f>IFERROR(VLOOKUP($B2524,APガラス性能一覧!$A$2:$M$6097,12,0),"")</f>
        <v/>
      </c>
      <c r="N2524" s="68" t="str">
        <f>IFERROR(VLOOKUP($B2524,APガラス性能一覧!$A$2:$M$6097,13,0),"")</f>
        <v/>
      </c>
    </row>
    <row r="2525" spans="2:14" x14ac:dyDescent="0.4">
      <c r="B2525" s="68" t="str">
        <f>IF($D$2="","",IF($E$2=0.65,IFERROR(IF(INDEX(APガラス性能一覧!A:A,MATCH(ROW(B2519),APガラス性能一覧!$O:$O,0))="","",INDEX(APガラス性能一覧!A:A,MATCH(ROW(B2519),APガラス性能一覧!$O:$O,0))),""),IFERROR(IF(INDEX(APガラス性能一覧!A:A,MATCH(ROW(B2519),APガラス性能一覧!$N:$N,0))="","",INDEX(APガラス性能一覧!A:A,MATCH(ROW(B2519),APガラス性能一覧!$N:$N,0))),"")))</f>
        <v/>
      </c>
      <c r="C2525" s="68" t="str">
        <f>IFERROR(VLOOKUP($B2525,APガラス性能一覧!$A$2:$M$6097,2,0),"")</f>
        <v/>
      </c>
      <c r="D2525" s="68" t="str">
        <f>IFERROR(VLOOKUP($B2525,APガラス性能一覧!$A$2:$M$6097,3,0),"")</f>
        <v/>
      </c>
      <c r="E2525" s="68" t="str">
        <f>IFERROR(VLOOKUP($B2525,APガラス性能一覧!$A$2:$M$6097,4,0),"")</f>
        <v/>
      </c>
      <c r="F2525" s="68" t="str">
        <f>IFERROR(VLOOKUP($B2525,APガラス性能一覧!$A$2:$M$6097,5,0),"")</f>
        <v/>
      </c>
      <c r="G2525" s="68" t="str">
        <f>IFERROR(VLOOKUP($B2525,APガラス性能一覧!$A$2:$M$6097,6,0),"")</f>
        <v/>
      </c>
      <c r="H2525" s="68" t="str">
        <f>IFERROR(VLOOKUP($B2525,APガラス性能一覧!$A$2:$M$6097,7,0),"")</f>
        <v/>
      </c>
      <c r="I2525" s="68" t="str">
        <f>IFERROR(VLOOKUP($B2525,APガラス性能一覧!$A$2:$M$6097,8,0),"")</f>
        <v/>
      </c>
      <c r="J2525" s="68" t="str">
        <f>IFERROR(VLOOKUP($B2525,APガラス性能一覧!$A$2:$M$6097,9,0),"")</f>
        <v/>
      </c>
      <c r="K2525" s="68" t="str">
        <f>IFERROR(VLOOKUP($B2525,APガラス性能一覧!$A$2:$M$6097,10,0),"")</f>
        <v/>
      </c>
      <c r="L2525" s="68" t="str">
        <f>IFERROR(VLOOKUP($B2525,APガラス性能一覧!$A$2:$M$6097,11,0),"")</f>
        <v/>
      </c>
      <c r="M2525" s="68" t="str">
        <f>IFERROR(VLOOKUP($B2525,APガラス性能一覧!$A$2:$M$6097,12,0),"")</f>
        <v/>
      </c>
      <c r="N2525" s="68" t="str">
        <f>IFERROR(VLOOKUP($B2525,APガラス性能一覧!$A$2:$M$6097,13,0),"")</f>
        <v/>
      </c>
    </row>
    <row r="2526" spans="2:14" x14ac:dyDescent="0.4">
      <c r="B2526" s="68" t="str">
        <f>IF($D$2="","",IF($E$2=0.65,IFERROR(IF(INDEX(APガラス性能一覧!A:A,MATCH(ROW(B2520),APガラス性能一覧!$O:$O,0))="","",INDEX(APガラス性能一覧!A:A,MATCH(ROW(B2520),APガラス性能一覧!$O:$O,0))),""),IFERROR(IF(INDEX(APガラス性能一覧!A:A,MATCH(ROW(B2520),APガラス性能一覧!$N:$N,0))="","",INDEX(APガラス性能一覧!A:A,MATCH(ROW(B2520),APガラス性能一覧!$N:$N,0))),"")))</f>
        <v/>
      </c>
      <c r="C2526" s="68" t="str">
        <f>IFERROR(VLOOKUP($B2526,APガラス性能一覧!$A$2:$M$6097,2,0),"")</f>
        <v/>
      </c>
      <c r="D2526" s="68" t="str">
        <f>IFERROR(VLOOKUP($B2526,APガラス性能一覧!$A$2:$M$6097,3,0),"")</f>
        <v/>
      </c>
      <c r="E2526" s="68" t="str">
        <f>IFERROR(VLOOKUP($B2526,APガラス性能一覧!$A$2:$M$6097,4,0),"")</f>
        <v/>
      </c>
      <c r="F2526" s="68" t="str">
        <f>IFERROR(VLOOKUP($B2526,APガラス性能一覧!$A$2:$M$6097,5,0),"")</f>
        <v/>
      </c>
      <c r="G2526" s="68" t="str">
        <f>IFERROR(VLOOKUP($B2526,APガラス性能一覧!$A$2:$M$6097,6,0),"")</f>
        <v/>
      </c>
      <c r="H2526" s="68" t="str">
        <f>IFERROR(VLOOKUP($B2526,APガラス性能一覧!$A$2:$M$6097,7,0),"")</f>
        <v/>
      </c>
      <c r="I2526" s="68" t="str">
        <f>IFERROR(VLOOKUP($B2526,APガラス性能一覧!$A$2:$M$6097,8,0),"")</f>
        <v/>
      </c>
      <c r="J2526" s="68" t="str">
        <f>IFERROR(VLOOKUP($B2526,APガラス性能一覧!$A$2:$M$6097,9,0),"")</f>
        <v/>
      </c>
      <c r="K2526" s="68" t="str">
        <f>IFERROR(VLOOKUP($B2526,APガラス性能一覧!$A$2:$M$6097,10,0),"")</f>
        <v/>
      </c>
      <c r="L2526" s="68" t="str">
        <f>IFERROR(VLOOKUP($B2526,APガラス性能一覧!$A$2:$M$6097,11,0),"")</f>
        <v/>
      </c>
      <c r="M2526" s="68" t="str">
        <f>IFERROR(VLOOKUP($B2526,APガラス性能一覧!$A$2:$M$6097,12,0),"")</f>
        <v/>
      </c>
      <c r="N2526" s="68" t="str">
        <f>IFERROR(VLOOKUP($B2526,APガラス性能一覧!$A$2:$M$6097,13,0),"")</f>
        <v/>
      </c>
    </row>
    <row r="2527" spans="2:14" x14ac:dyDescent="0.4">
      <c r="B2527" s="68" t="str">
        <f>IF($D$2="","",IF($E$2=0.65,IFERROR(IF(INDEX(APガラス性能一覧!A:A,MATCH(ROW(B2521),APガラス性能一覧!$O:$O,0))="","",INDEX(APガラス性能一覧!A:A,MATCH(ROW(B2521),APガラス性能一覧!$O:$O,0))),""),IFERROR(IF(INDEX(APガラス性能一覧!A:A,MATCH(ROW(B2521),APガラス性能一覧!$N:$N,0))="","",INDEX(APガラス性能一覧!A:A,MATCH(ROW(B2521),APガラス性能一覧!$N:$N,0))),"")))</f>
        <v/>
      </c>
      <c r="C2527" s="68" t="str">
        <f>IFERROR(VLOOKUP($B2527,APガラス性能一覧!$A$2:$M$6097,2,0),"")</f>
        <v/>
      </c>
      <c r="D2527" s="68" t="str">
        <f>IFERROR(VLOOKUP($B2527,APガラス性能一覧!$A$2:$M$6097,3,0),"")</f>
        <v/>
      </c>
      <c r="E2527" s="68" t="str">
        <f>IFERROR(VLOOKUP($B2527,APガラス性能一覧!$A$2:$M$6097,4,0),"")</f>
        <v/>
      </c>
      <c r="F2527" s="68" t="str">
        <f>IFERROR(VLOOKUP($B2527,APガラス性能一覧!$A$2:$M$6097,5,0),"")</f>
        <v/>
      </c>
      <c r="G2527" s="68" t="str">
        <f>IFERROR(VLOOKUP($B2527,APガラス性能一覧!$A$2:$M$6097,6,0),"")</f>
        <v/>
      </c>
      <c r="H2527" s="68" t="str">
        <f>IFERROR(VLOOKUP($B2527,APガラス性能一覧!$A$2:$M$6097,7,0),"")</f>
        <v/>
      </c>
      <c r="I2527" s="68" t="str">
        <f>IFERROR(VLOOKUP($B2527,APガラス性能一覧!$A$2:$M$6097,8,0),"")</f>
        <v/>
      </c>
      <c r="J2527" s="68" t="str">
        <f>IFERROR(VLOOKUP($B2527,APガラス性能一覧!$A$2:$M$6097,9,0),"")</f>
        <v/>
      </c>
      <c r="K2527" s="68" t="str">
        <f>IFERROR(VLOOKUP($B2527,APガラス性能一覧!$A$2:$M$6097,10,0),"")</f>
        <v/>
      </c>
      <c r="L2527" s="68" t="str">
        <f>IFERROR(VLOOKUP($B2527,APガラス性能一覧!$A$2:$M$6097,11,0),"")</f>
        <v/>
      </c>
      <c r="M2527" s="68" t="str">
        <f>IFERROR(VLOOKUP($B2527,APガラス性能一覧!$A$2:$M$6097,12,0),"")</f>
        <v/>
      </c>
      <c r="N2527" s="68" t="str">
        <f>IFERROR(VLOOKUP($B2527,APガラス性能一覧!$A$2:$M$6097,13,0),"")</f>
        <v/>
      </c>
    </row>
    <row r="2528" spans="2:14" x14ac:dyDescent="0.4">
      <c r="B2528" s="68" t="str">
        <f>IF($D$2="","",IF($E$2=0.65,IFERROR(IF(INDEX(APガラス性能一覧!A:A,MATCH(ROW(B2522),APガラス性能一覧!$O:$O,0))="","",INDEX(APガラス性能一覧!A:A,MATCH(ROW(B2522),APガラス性能一覧!$O:$O,0))),""),IFERROR(IF(INDEX(APガラス性能一覧!A:A,MATCH(ROW(B2522),APガラス性能一覧!$N:$N,0))="","",INDEX(APガラス性能一覧!A:A,MATCH(ROW(B2522),APガラス性能一覧!$N:$N,0))),"")))</f>
        <v/>
      </c>
      <c r="C2528" s="68" t="str">
        <f>IFERROR(VLOOKUP($B2528,APガラス性能一覧!$A$2:$M$6097,2,0),"")</f>
        <v/>
      </c>
      <c r="D2528" s="68" t="str">
        <f>IFERROR(VLOOKUP($B2528,APガラス性能一覧!$A$2:$M$6097,3,0),"")</f>
        <v/>
      </c>
      <c r="E2528" s="68" t="str">
        <f>IFERROR(VLOOKUP($B2528,APガラス性能一覧!$A$2:$M$6097,4,0),"")</f>
        <v/>
      </c>
      <c r="F2528" s="68" t="str">
        <f>IFERROR(VLOOKUP($B2528,APガラス性能一覧!$A$2:$M$6097,5,0),"")</f>
        <v/>
      </c>
      <c r="G2528" s="68" t="str">
        <f>IFERROR(VLOOKUP($B2528,APガラス性能一覧!$A$2:$M$6097,6,0),"")</f>
        <v/>
      </c>
      <c r="H2528" s="68" t="str">
        <f>IFERROR(VLOOKUP($B2528,APガラス性能一覧!$A$2:$M$6097,7,0),"")</f>
        <v/>
      </c>
      <c r="I2528" s="68" t="str">
        <f>IFERROR(VLOOKUP($B2528,APガラス性能一覧!$A$2:$M$6097,8,0),"")</f>
        <v/>
      </c>
      <c r="J2528" s="68" t="str">
        <f>IFERROR(VLOOKUP($B2528,APガラス性能一覧!$A$2:$M$6097,9,0),"")</f>
        <v/>
      </c>
      <c r="K2528" s="68" t="str">
        <f>IFERROR(VLOOKUP($B2528,APガラス性能一覧!$A$2:$M$6097,10,0),"")</f>
        <v/>
      </c>
      <c r="L2528" s="68" t="str">
        <f>IFERROR(VLOOKUP($B2528,APガラス性能一覧!$A$2:$M$6097,11,0),"")</f>
        <v/>
      </c>
      <c r="M2528" s="68" t="str">
        <f>IFERROR(VLOOKUP($B2528,APガラス性能一覧!$A$2:$M$6097,12,0),"")</f>
        <v/>
      </c>
      <c r="N2528" s="68" t="str">
        <f>IFERROR(VLOOKUP($B2528,APガラス性能一覧!$A$2:$M$6097,13,0),"")</f>
        <v/>
      </c>
    </row>
    <row r="2529" spans="2:14" x14ac:dyDescent="0.4">
      <c r="B2529" s="68" t="str">
        <f>IF($D$2="","",IF($E$2=0.65,IFERROR(IF(INDEX(APガラス性能一覧!A:A,MATCH(ROW(B2523),APガラス性能一覧!$O:$O,0))="","",INDEX(APガラス性能一覧!A:A,MATCH(ROW(B2523),APガラス性能一覧!$O:$O,0))),""),IFERROR(IF(INDEX(APガラス性能一覧!A:A,MATCH(ROW(B2523),APガラス性能一覧!$N:$N,0))="","",INDEX(APガラス性能一覧!A:A,MATCH(ROW(B2523),APガラス性能一覧!$N:$N,0))),"")))</f>
        <v/>
      </c>
      <c r="C2529" s="68" t="str">
        <f>IFERROR(VLOOKUP($B2529,APガラス性能一覧!$A$2:$M$6097,2,0),"")</f>
        <v/>
      </c>
      <c r="D2529" s="68" t="str">
        <f>IFERROR(VLOOKUP($B2529,APガラス性能一覧!$A$2:$M$6097,3,0),"")</f>
        <v/>
      </c>
      <c r="E2529" s="68" t="str">
        <f>IFERROR(VLOOKUP($B2529,APガラス性能一覧!$A$2:$M$6097,4,0),"")</f>
        <v/>
      </c>
      <c r="F2529" s="68" t="str">
        <f>IFERROR(VLOOKUP($B2529,APガラス性能一覧!$A$2:$M$6097,5,0),"")</f>
        <v/>
      </c>
      <c r="G2529" s="68" t="str">
        <f>IFERROR(VLOOKUP($B2529,APガラス性能一覧!$A$2:$M$6097,6,0),"")</f>
        <v/>
      </c>
      <c r="H2529" s="68" t="str">
        <f>IFERROR(VLOOKUP($B2529,APガラス性能一覧!$A$2:$M$6097,7,0),"")</f>
        <v/>
      </c>
      <c r="I2529" s="68" t="str">
        <f>IFERROR(VLOOKUP($B2529,APガラス性能一覧!$A$2:$M$6097,8,0),"")</f>
        <v/>
      </c>
      <c r="J2529" s="68" t="str">
        <f>IFERROR(VLOOKUP($B2529,APガラス性能一覧!$A$2:$M$6097,9,0),"")</f>
        <v/>
      </c>
      <c r="K2529" s="68" t="str">
        <f>IFERROR(VLOOKUP($B2529,APガラス性能一覧!$A$2:$M$6097,10,0),"")</f>
        <v/>
      </c>
      <c r="L2529" s="68" t="str">
        <f>IFERROR(VLOOKUP($B2529,APガラス性能一覧!$A$2:$M$6097,11,0),"")</f>
        <v/>
      </c>
      <c r="M2529" s="68" t="str">
        <f>IFERROR(VLOOKUP($B2529,APガラス性能一覧!$A$2:$M$6097,12,0),"")</f>
        <v/>
      </c>
      <c r="N2529" s="68" t="str">
        <f>IFERROR(VLOOKUP($B2529,APガラス性能一覧!$A$2:$M$6097,13,0),"")</f>
        <v/>
      </c>
    </row>
    <row r="2530" spans="2:14" x14ac:dyDescent="0.4">
      <c r="B2530" s="68" t="str">
        <f>IF($D$2="","",IF($E$2=0.65,IFERROR(IF(INDEX(APガラス性能一覧!A:A,MATCH(ROW(B2524),APガラス性能一覧!$O:$O,0))="","",INDEX(APガラス性能一覧!A:A,MATCH(ROW(B2524),APガラス性能一覧!$O:$O,0))),""),IFERROR(IF(INDEX(APガラス性能一覧!A:A,MATCH(ROW(B2524),APガラス性能一覧!$N:$N,0))="","",INDEX(APガラス性能一覧!A:A,MATCH(ROW(B2524),APガラス性能一覧!$N:$N,0))),"")))</f>
        <v/>
      </c>
      <c r="C2530" s="68" t="str">
        <f>IFERROR(VLOOKUP($B2530,APガラス性能一覧!$A$2:$M$6097,2,0),"")</f>
        <v/>
      </c>
      <c r="D2530" s="68" t="str">
        <f>IFERROR(VLOOKUP($B2530,APガラス性能一覧!$A$2:$M$6097,3,0),"")</f>
        <v/>
      </c>
      <c r="E2530" s="68" t="str">
        <f>IFERROR(VLOOKUP($B2530,APガラス性能一覧!$A$2:$M$6097,4,0),"")</f>
        <v/>
      </c>
      <c r="F2530" s="68" t="str">
        <f>IFERROR(VLOOKUP($B2530,APガラス性能一覧!$A$2:$M$6097,5,0),"")</f>
        <v/>
      </c>
      <c r="G2530" s="68" t="str">
        <f>IFERROR(VLOOKUP($B2530,APガラス性能一覧!$A$2:$M$6097,6,0),"")</f>
        <v/>
      </c>
      <c r="H2530" s="68" t="str">
        <f>IFERROR(VLOOKUP($B2530,APガラス性能一覧!$A$2:$M$6097,7,0),"")</f>
        <v/>
      </c>
      <c r="I2530" s="68" t="str">
        <f>IFERROR(VLOOKUP($B2530,APガラス性能一覧!$A$2:$M$6097,8,0),"")</f>
        <v/>
      </c>
      <c r="J2530" s="68" t="str">
        <f>IFERROR(VLOOKUP($B2530,APガラス性能一覧!$A$2:$M$6097,9,0),"")</f>
        <v/>
      </c>
      <c r="K2530" s="68" t="str">
        <f>IFERROR(VLOOKUP($B2530,APガラス性能一覧!$A$2:$M$6097,10,0),"")</f>
        <v/>
      </c>
      <c r="L2530" s="68" t="str">
        <f>IFERROR(VLOOKUP($B2530,APガラス性能一覧!$A$2:$M$6097,11,0),"")</f>
        <v/>
      </c>
      <c r="M2530" s="68" t="str">
        <f>IFERROR(VLOOKUP($B2530,APガラス性能一覧!$A$2:$M$6097,12,0),"")</f>
        <v/>
      </c>
      <c r="N2530" s="68" t="str">
        <f>IFERROR(VLOOKUP($B2530,APガラス性能一覧!$A$2:$M$6097,13,0),"")</f>
        <v/>
      </c>
    </row>
    <row r="2531" spans="2:14" x14ac:dyDescent="0.4">
      <c r="B2531" s="68" t="str">
        <f>IF($D$2="","",IF($E$2=0.65,IFERROR(IF(INDEX(APガラス性能一覧!A:A,MATCH(ROW(B2525),APガラス性能一覧!$O:$O,0))="","",INDEX(APガラス性能一覧!A:A,MATCH(ROW(B2525),APガラス性能一覧!$O:$O,0))),""),IFERROR(IF(INDEX(APガラス性能一覧!A:A,MATCH(ROW(B2525),APガラス性能一覧!$N:$N,0))="","",INDEX(APガラス性能一覧!A:A,MATCH(ROW(B2525),APガラス性能一覧!$N:$N,0))),"")))</f>
        <v/>
      </c>
      <c r="C2531" s="68" t="str">
        <f>IFERROR(VLOOKUP($B2531,APガラス性能一覧!$A$2:$M$6097,2,0),"")</f>
        <v/>
      </c>
      <c r="D2531" s="68" t="str">
        <f>IFERROR(VLOOKUP($B2531,APガラス性能一覧!$A$2:$M$6097,3,0),"")</f>
        <v/>
      </c>
      <c r="E2531" s="68" t="str">
        <f>IFERROR(VLOOKUP($B2531,APガラス性能一覧!$A$2:$M$6097,4,0),"")</f>
        <v/>
      </c>
      <c r="F2531" s="68" t="str">
        <f>IFERROR(VLOOKUP($B2531,APガラス性能一覧!$A$2:$M$6097,5,0),"")</f>
        <v/>
      </c>
      <c r="G2531" s="68" t="str">
        <f>IFERROR(VLOOKUP($B2531,APガラス性能一覧!$A$2:$M$6097,6,0),"")</f>
        <v/>
      </c>
      <c r="H2531" s="68" t="str">
        <f>IFERROR(VLOOKUP($B2531,APガラス性能一覧!$A$2:$M$6097,7,0),"")</f>
        <v/>
      </c>
      <c r="I2531" s="68" t="str">
        <f>IFERROR(VLOOKUP($B2531,APガラス性能一覧!$A$2:$M$6097,8,0),"")</f>
        <v/>
      </c>
      <c r="J2531" s="68" t="str">
        <f>IFERROR(VLOOKUP($B2531,APガラス性能一覧!$A$2:$M$6097,9,0),"")</f>
        <v/>
      </c>
      <c r="K2531" s="68" t="str">
        <f>IFERROR(VLOOKUP($B2531,APガラス性能一覧!$A$2:$M$6097,10,0),"")</f>
        <v/>
      </c>
      <c r="L2531" s="68" t="str">
        <f>IFERROR(VLOOKUP($B2531,APガラス性能一覧!$A$2:$M$6097,11,0),"")</f>
        <v/>
      </c>
      <c r="M2531" s="68" t="str">
        <f>IFERROR(VLOOKUP($B2531,APガラス性能一覧!$A$2:$M$6097,12,0),"")</f>
        <v/>
      </c>
      <c r="N2531" s="68" t="str">
        <f>IFERROR(VLOOKUP($B2531,APガラス性能一覧!$A$2:$M$6097,13,0),"")</f>
        <v/>
      </c>
    </row>
    <row r="2532" spans="2:14" x14ac:dyDescent="0.4">
      <c r="B2532" s="68" t="str">
        <f>IF($D$2="","",IF($E$2=0.65,IFERROR(IF(INDEX(APガラス性能一覧!A:A,MATCH(ROW(B2526),APガラス性能一覧!$O:$O,0))="","",INDEX(APガラス性能一覧!A:A,MATCH(ROW(B2526),APガラス性能一覧!$O:$O,0))),""),IFERROR(IF(INDEX(APガラス性能一覧!A:A,MATCH(ROW(B2526),APガラス性能一覧!$N:$N,0))="","",INDEX(APガラス性能一覧!A:A,MATCH(ROW(B2526),APガラス性能一覧!$N:$N,0))),"")))</f>
        <v/>
      </c>
      <c r="C2532" s="68" t="str">
        <f>IFERROR(VLOOKUP($B2532,APガラス性能一覧!$A$2:$M$6097,2,0),"")</f>
        <v/>
      </c>
      <c r="D2532" s="68" t="str">
        <f>IFERROR(VLOOKUP($B2532,APガラス性能一覧!$A$2:$M$6097,3,0),"")</f>
        <v/>
      </c>
      <c r="E2532" s="68" t="str">
        <f>IFERROR(VLOOKUP($B2532,APガラス性能一覧!$A$2:$M$6097,4,0),"")</f>
        <v/>
      </c>
      <c r="F2532" s="68" t="str">
        <f>IFERROR(VLOOKUP($B2532,APガラス性能一覧!$A$2:$M$6097,5,0),"")</f>
        <v/>
      </c>
      <c r="G2532" s="68" t="str">
        <f>IFERROR(VLOOKUP($B2532,APガラス性能一覧!$A$2:$M$6097,6,0),"")</f>
        <v/>
      </c>
      <c r="H2532" s="68" t="str">
        <f>IFERROR(VLOOKUP($B2532,APガラス性能一覧!$A$2:$M$6097,7,0),"")</f>
        <v/>
      </c>
      <c r="I2532" s="68" t="str">
        <f>IFERROR(VLOOKUP($B2532,APガラス性能一覧!$A$2:$M$6097,8,0),"")</f>
        <v/>
      </c>
      <c r="J2532" s="68" t="str">
        <f>IFERROR(VLOOKUP($B2532,APガラス性能一覧!$A$2:$M$6097,9,0),"")</f>
        <v/>
      </c>
      <c r="K2532" s="68" t="str">
        <f>IFERROR(VLOOKUP($B2532,APガラス性能一覧!$A$2:$M$6097,10,0),"")</f>
        <v/>
      </c>
      <c r="L2532" s="68" t="str">
        <f>IFERROR(VLOOKUP($B2532,APガラス性能一覧!$A$2:$M$6097,11,0),"")</f>
        <v/>
      </c>
      <c r="M2532" s="68" t="str">
        <f>IFERROR(VLOOKUP($B2532,APガラス性能一覧!$A$2:$M$6097,12,0),"")</f>
        <v/>
      </c>
      <c r="N2532" s="68" t="str">
        <f>IFERROR(VLOOKUP($B2532,APガラス性能一覧!$A$2:$M$6097,13,0),"")</f>
        <v/>
      </c>
    </row>
    <row r="2533" spans="2:14" x14ac:dyDescent="0.4">
      <c r="B2533" s="68" t="str">
        <f>IF($D$2="","",IF($E$2=0.65,IFERROR(IF(INDEX(APガラス性能一覧!A:A,MATCH(ROW(B2527),APガラス性能一覧!$O:$O,0))="","",INDEX(APガラス性能一覧!A:A,MATCH(ROW(B2527),APガラス性能一覧!$O:$O,0))),""),IFERROR(IF(INDEX(APガラス性能一覧!A:A,MATCH(ROW(B2527),APガラス性能一覧!$N:$N,0))="","",INDEX(APガラス性能一覧!A:A,MATCH(ROW(B2527),APガラス性能一覧!$N:$N,0))),"")))</f>
        <v/>
      </c>
      <c r="C2533" s="68" t="str">
        <f>IFERROR(VLOOKUP($B2533,APガラス性能一覧!$A$2:$M$6097,2,0),"")</f>
        <v/>
      </c>
      <c r="D2533" s="68" t="str">
        <f>IFERROR(VLOOKUP($B2533,APガラス性能一覧!$A$2:$M$6097,3,0),"")</f>
        <v/>
      </c>
      <c r="E2533" s="68" t="str">
        <f>IFERROR(VLOOKUP($B2533,APガラス性能一覧!$A$2:$M$6097,4,0),"")</f>
        <v/>
      </c>
      <c r="F2533" s="68" t="str">
        <f>IFERROR(VLOOKUP($B2533,APガラス性能一覧!$A$2:$M$6097,5,0),"")</f>
        <v/>
      </c>
      <c r="G2533" s="68" t="str">
        <f>IFERROR(VLOOKUP($B2533,APガラス性能一覧!$A$2:$M$6097,6,0),"")</f>
        <v/>
      </c>
      <c r="H2533" s="68" t="str">
        <f>IFERROR(VLOOKUP($B2533,APガラス性能一覧!$A$2:$M$6097,7,0),"")</f>
        <v/>
      </c>
      <c r="I2533" s="68" t="str">
        <f>IFERROR(VLOOKUP($B2533,APガラス性能一覧!$A$2:$M$6097,8,0),"")</f>
        <v/>
      </c>
      <c r="J2533" s="68" t="str">
        <f>IFERROR(VLOOKUP($B2533,APガラス性能一覧!$A$2:$M$6097,9,0),"")</f>
        <v/>
      </c>
      <c r="K2533" s="68" t="str">
        <f>IFERROR(VLOOKUP($B2533,APガラス性能一覧!$A$2:$M$6097,10,0),"")</f>
        <v/>
      </c>
      <c r="L2533" s="68" t="str">
        <f>IFERROR(VLOOKUP($B2533,APガラス性能一覧!$A$2:$M$6097,11,0),"")</f>
        <v/>
      </c>
      <c r="M2533" s="68" t="str">
        <f>IFERROR(VLOOKUP($B2533,APガラス性能一覧!$A$2:$M$6097,12,0),"")</f>
        <v/>
      </c>
      <c r="N2533" s="68" t="str">
        <f>IFERROR(VLOOKUP($B2533,APガラス性能一覧!$A$2:$M$6097,13,0),"")</f>
        <v/>
      </c>
    </row>
    <row r="2534" spans="2:14" x14ac:dyDescent="0.4">
      <c r="B2534" s="68" t="str">
        <f>IF($D$2="","",IF($E$2=0.65,IFERROR(IF(INDEX(APガラス性能一覧!A:A,MATCH(ROW(B2528),APガラス性能一覧!$O:$O,0))="","",INDEX(APガラス性能一覧!A:A,MATCH(ROW(B2528),APガラス性能一覧!$O:$O,0))),""),IFERROR(IF(INDEX(APガラス性能一覧!A:A,MATCH(ROW(B2528),APガラス性能一覧!$N:$N,0))="","",INDEX(APガラス性能一覧!A:A,MATCH(ROW(B2528),APガラス性能一覧!$N:$N,0))),"")))</f>
        <v/>
      </c>
      <c r="C2534" s="68" t="str">
        <f>IFERROR(VLOOKUP($B2534,APガラス性能一覧!$A$2:$M$6097,2,0),"")</f>
        <v/>
      </c>
      <c r="D2534" s="68" t="str">
        <f>IFERROR(VLOOKUP($B2534,APガラス性能一覧!$A$2:$M$6097,3,0),"")</f>
        <v/>
      </c>
      <c r="E2534" s="68" t="str">
        <f>IFERROR(VLOOKUP($B2534,APガラス性能一覧!$A$2:$M$6097,4,0),"")</f>
        <v/>
      </c>
      <c r="F2534" s="68" t="str">
        <f>IFERROR(VLOOKUP($B2534,APガラス性能一覧!$A$2:$M$6097,5,0),"")</f>
        <v/>
      </c>
      <c r="G2534" s="68" t="str">
        <f>IFERROR(VLOOKUP($B2534,APガラス性能一覧!$A$2:$M$6097,6,0),"")</f>
        <v/>
      </c>
      <c r="H2534" s="68" t="str">
        <f>IFERROR(VLOOKUP($B2534,APガラス性能一覧!$A$2:$M$6097,7,0),"")</f>
        <v/>
      </c>
      <c r="I2534" s="68" t="str">
        <f>IFERROR(VLOOKUP($B2534,APガラス性能一覧!$A$2:$M$6097,8,0),"")</f>
        <v/>
      </c>
      <c r="J2534" s="68" t="str">
        <f>IFERROR(VLOOKUP($B2534,APガラス性能一覧!$A$2:$M$6097,9,0),"")</f>
        <v/>
      </c>
      <c r="K2534" s="68" t="str">
        <f>IFERROR(VLOOKUP($B2534,APガラス性能一覧!$A$2:$M$6097,10,0),"")</f>
        <v/>
      </c>
      <c r="L2534" s="68" t="str">
        <f>IFERROR(VLOOKUP($B2534,APガラス性能一覧!$A$2:$M$6097,11,0),"")</f>
        <v/>
      </c>
      <c r="M2534" s="68" t="str">
        <f>IFERROR(VLOOKUP($B2534,APガラス性能一覧!$A$2:$M$6097,12,0),"")</f>
        <v/>
      </c>
      <c r="N2534" s="68" t="str">
        <f>IFERROR(VLOOKUP($B2534,APガラス性能一覧!$A$2:$M$6097,13,0),"")</f>
        <v/>
      </c>
    </row>
    <row r="2535" spans="2:14" x14ac:dyDescent="0.4">
      <c r="B2535" s="68" t="str">
        <f>IF($D$2="","",IF($E$2=0.65,IFERROR(IF(INDEX(APガラス性能一覧!A:A,MATCH(ROW(B2529),APガラス性能一覧!$O:$O,0))="","",INDEX(APガラス性能一覧!A:A,MATCH(ROW(B2529),APガラス性能一覧!$O:$O,0))),""),IFERROR(IF(INDEX(APガラス性能一覧!A:A,MATCH(ROW(B2529),APガラス性能一覧!$N:$N,0))="","",INDEX(APガラス性能一覧!A:A,MATCH(ROW(B2529),APガラス性能一覧!$N:$N,0))),"")))</f>
        <v/>
      </c>
      <c r="C2535" s="68" t="str">
        <f>IFERROR(VLOOKUP($B2535,APガラス性能一覧!$A$2:$M$6097,2,0),"")</f>
        <v/>
      </c>
      <c r="D2535" s="68" t="str">
        <f>IFERROR(VLOOKUP($B2535,APガラス性能一覧!$A$2:$M$6097,3,0),"")</f>
        <v/>
      </c>
      <c r="E2535" s="68" t="str">
        <f>IFERROR(VLOOKUP($B2535,APガラス性能一覧!$A$2:$M$6097,4,0),"")</f>
        <v/>
      </c>
      <c r="F2535" s="68" t="str">
        <f>IFERROR(VLOOKUP($B2535,APガラス性能一覧!$A$2:$M$6097,5,0),"")</f>
        <v/>
      </c>
      <c r="G2535" s="68" t="str">
        <f>IFERROR(VLOOKUP($B2535,APガラス性能一覧!$A$2:$M$6097,6,0),"")</f>
        <v/>
      </c>
      <c r="H2535" s="68" t="str">
        <f>IFERROR(VLOOKUP($B2535,APガラス性能一覧!$A$2:$M$6097,7,0),"")</f>
        <v/>
      </c>
      <c r="I2535" s="68" t="str">
        <f>IFERROR(VLOOKUP($B2535,APガラス性能一覧!$A$2:$M$6097,8,0),"")</f>
        <v/>
      </c>
      <c r="J2535" s="68" t="str">
        <f>IFERROR(VLOOKUP($B2535,APガラス性能一覧!$A$2:$M$6097,9,0),"")</f>
        <v/>
      </c>
      <c r="K2535" s="68" t="str">
        <f>IFERROR(VLOOKUP($B2535,APガラス性能一覧!$A$2:$M$6097,10,0),"")</f>
        <v/>
      </c>
      <c r="L2535" s="68" t="str">
        <f>IFERROR(VLOOKUP($B2535,APガラス性能一覧!$A$2:$M$6097,11,0),"")</f>
        <v/>
      </c>
      <c r="M2535" s="68" t="str">
        <f>IFERROR(VLOOKUP($B2535,APガラス性能一覧!$A$2:$M$6097,12,0),"")</f>
        <v/>
      </c>
      <c r="N2535" s="68" t="str">
        <f>IFERROR(VLOOKUP($B2535,APガラス性能一覧!$A$2:$M$6097,13,0),"")</f>
        <v/>
      </c>
    </row>
    <row r="2536" spans="2:14" x14ac:dyDescent="0.4">
      <c r="B2536" s="68" t="str">
        <f>IF($D$2="","",IF($E$2=0.65,IFERROR(IF(INDEX(APガラス性能一覧!A:A,MATCH(ROW(B2530),APガラス性能一覧!$O:$O,0))="","",INDEX(APガラス性能一覧!A:A,MATCH(ROW(B2530),APガラス性能一覧!$O:$O,0))),""),IFERROR(IF(INDEX(APガラス性能一覧!A:A,MATCH(ROW(B2530),APガラス性能一覧!$N:$N,0))="","",INDEX(APガラス性能一覧!A:A,MATCH(ROW(B2530),APガラス性能一覧!$N:$N,0))),"")))</f>
        <v/>
      </c>
      <c r="C2536" s="68" t="str">
        <f>IFERROR(VLOOKUP($B2536,APガラス性能一覧!$A$2:$M$6097,2,0),"")</f>
        <v/>
      </c>
      <c r="D2536" s="68" t="str">
        <f>IFERROR(VLOOKUP($B2536,APガラス性能一覧!$A$2:$M$6097,3,0),"")</f>
        <v/>
      </c>
      <c r="E2536" s="68" t="str">
        <f>IFERROR(VLOOKUP($B2536,APガラス性能一覧!$A$2:$M$6097,4,0),"")</f>
        <v/>
      </c>
      <c r="F2536" s="68" t="str">
        <f>IFERROR(VLOOKUP($B2536,APガラス性能一覧!$A$2:$M$6097,5,0),"")</f>
        <v/>
      </c>
      <c r="G2536" s="68" t="str">
        <f>IFERROR(VLOOKUP($B2536,APガラス性能一覧!$A$2:$M$6097,6,0),"")</f>
        <v/>
      </c>
      <c r="H2536" s="68" t="str">
        <f>IFERROR(VLOOKUP($B2536,APガラス性能一覧!$A$2:$M$6097,7,0),"")</f>
        <v/>
      </c>
      <c r="I2536" s="68" t="str">
        <f>IFERROR(VLOOKUP($B2536,APガラス性能一覧!$A$2:$M$6097,8,0),"")</f>
        <v/>
      </c>
      <c r="J2536" s="68" t="str">
        <f>IFERROR(VLOOKUP($B2536,APガラス性能一覧!$A$2:$M$6097,9,0),"")</f>
        <v/>
      </c>
      <c r="K2536" s="68" t="str">
        <f>IFERROR(VLOOKUP($B2536,APガラス性能一覧!$A$2:$M$6097,10,0),"")</f>
        <v/>
      </c>
      <c r="L2536" s="68" t="str">
        <f>IFERROR(VLOOKUP($B2536,APガラス性能一覧!$A$2:$M$6097,11,0),"")</f>
        <v/>
      </c>
      <c r="M2536" s="68" t="str">
        <f>IFERROR(VLOOKUP($B2536,APガラス性能一覧!$A$2:$M$6097,12,0),"")</f>
        <v/>
      </c>
      <c r="N2536" s="68" t="str">
        <f>IFERROR(VLOOKUP($B2536,APガラス性能一覧!$A$2:$M$6097,13,0),"")</f>
        <v/>
      </c>
    </row>
    <row r="2537" spans="2:14" x14ac:dyDescent="0.4">
      <c r="B2537" s="68" t="str">
        <f>IF($D$2="","",IF($E$2=0.65,IFERROR(IF(INDEX(APガラス性能一覧!A:A,MATCH(ROW(B2531),APガラス性能一覧!$O:$O,0))="","",INDEX(APガラス性能一覧!A:A,MATCH(ROW(B2531),APガラス性能一覧!$O:$O,0))),""),IFERROR(IF(INDEX(APガラス性能一覧!A:A,MATCH(ROW(B2531),APガラス性能一覧!$N:$N,0))="","",INDEX(APガラス性能一覧!A:A,MATCH(ROW(B2531),APガラス性能一覧!$N:$N,0))),"")))</f>
        <v/>
      </c>
      <c r="C2537" s="68" t="str">
        <f>IFERROR(VLOOKUP($B2537,APガラス性能一覧!$A$2:$M$6097,2,0),"")</f>
        <v/>
      </c>
      <c r="D2537" s="68" t="str">
        <f>IFERROR(VLOOKUP($B2537,APガラス性能一覧!$A$2:$M$6097,3,0),"")</f>
        <v/>
      </c>
      <c r="E2537" s="68" t="str">
        <f>IFERROR(VLOOKUP($B2537,APガラス性能一覧!$A$2:$M$6097,4,0),"")</f>
        <v/>
      </c>
      <c r="F2537" s="68" t="str">
        <f>IFERROR(VLOOKUP($B2537,APガラス性能一覧!$A$2:$M$6097,5,0),"")</f>
        <v/>
      </c>
      <c r="G2537" s="68" t="str">
        <f>IFERROR(VLOOKUP($B2537,APガラス性能一覧!$A$2:$M$6097,6,0),"")</f>
        <v/>
      </c>
      <c r="H2537" s="68" t="str">
        <f>IFERROR(VLOOKUP($B2537,APガラス性能一覧!$A$2:$M$6097,7,0),"")</f>
        <v/>
      </c>
      <c r="I2537" s="68" t="str">
        <f>IFERROR(VLOOKUP($B2537,APガラス性能一覧!$A$2:$M$6097,8,0),"")</f>
        <v/>
      </c>
      <c r="J2537" s="68" t="str">
        <f>IFERROR(VLOOKUP($B2537,APガラス性能一覧!$A$2:$M$6097,9,0),"")</f>
        <v/>
      </c>
      <c r="K2537" s="68" t="str">
        <f>IFERROR(VLOOKUP($B2537,APガラス性能一覧!$A$2:$M$6097,10,0),"")</f>
        <v/>
      </c>
      <c r="L2537" s="68" t="str">
        <f>IFERROR(VLOOKUP($B2537,APガラス性能一覧!$A$2:$M$6097,11,0),"")</f>
        <v/>
      </c>
      <c r="M2537" s="68" t="str">
        <f>IFERROR(VLOOKUP($B2537,APガラス性能一覧!$A$2:$M$6097,12,0),"")</f>
        <v/>
      </c>
      <c r="N2537" s="68" t="str">
        <f>IFERROR(VLOOKUP($B2537,APガラス性能一覧!$A$2:$M$6097,13,0),"")</f>
        <v/>
      </c>
    </row>
    <row r="2538" spans="2:14" x14ac:dyDescent="0.4">
      <c r="B2538" s="68" t="str">
        <f>IF($D$2="","",IF($E$2=0.65,IFERROR(IF(INDEX(APガラス性能一覧!A:A,MATCH(ROW(B2532),APガラス性能一覧!$O:$O,0))="","",INDEX(APガラス性能一覧!A:A,MATCH(ROW(B2532),APガラス性能一覧!$O:$O,0))),""),IFERROR(IF(INDEX(APガラス性能一覧!A:A,MATCH(ROW(B2532),APガラス性能一覧!$N:$N,0))="","",INDEX(APガラス性能一覧!A:A,MATCH(ROW(B2532),APガラス性能一覧!$N:$N,0))),"")))</f>
        <v/>
      </c>
      <c r="C2538" s="68" t="str">
        <f>IFERROR(VLOOKUP($B2538,APガラス性能一覧!$A$2:$M$6097,2,0),"")</f>
        <v/>
      </c>
      <c r="D2538" s="68" t="str">
        <f>IFERROR(VLOOKUP($B2538,APガラス性能一覧!$A$2:$M$6097,3,0),"")</f>
        <v/>
      </c>
      <c r="E2538" s="68" t="str">
        <f>IFERROR(VLOOKUP($B2538,APガラス性能一覧!$A$2:$M$6097,4,0),"")</f>
        <v/>
      </c>
      <c r="F2538" s="68" t="str">
        <f>IFERROR(VLOOKUP($B2538,APガラス性能一覧!$A$2:$M$6097,5,0),"")</f>
        <v/>
      </c>
      <c r="G2538" s="68" t="str">
        <f>IFERROR(VLOOKUP($B2538,APガラス性能一覧!$A$2:$M$6097,6,0),"")</f>
        <v/>
      </c>
      <c r="H2538" s="68" t="str">
        <f>IFERROR(VLOOKUP($B2538,APガラス性能一覧!$A$2:$M$6097,7,0),"")</f>
        <v/>
      </c>
      <c r="I2538" s="68" t="str">
        <f>IFERROR(VLOOKUP($B2538,APガラス性能一覧!$A$2:$M$6097,8,0),"")</f>
        <v/>
      </c>
      <c r="J2538" s="68" t="str">
        <f>IFERROR(VLOOKUP($B2538,APガラス性能一覧!$A$2:$M$6097,9,0),"")</f>
        <v/>
      </c>
      <c r="K2538" s="68" t="str">
        <f>IFERROR(VLOOKUP($B2538,APガラス性能一覧!$A$2:$M$6097,10,0),"")</f>
        <v/>
      </c>
      <c r="L2538" s="68" t="str">
        <f>IFERROR(VLOOKUP($B2538,APガラス性能一覧!$A$2:$M$6097,11,0),"")</f>
        <v/>
      </c>
      <c r="M2538" s="68" t="str">
        <f>IFERROR(VLOOKUP($B2538,APガラス性能一覧!$A$2:$M$6097,12,0),"")</f>
        <v/>
      </c>
      <c r="N2538" s="68" t="str">
        <f>IFERROR(VLOOKUP($B2538,APガラス性能一覧!$A$2:$M$6097,13,0),"")</f>
        <v/>
      </c>
    </row>
    <row r="2539" spans="2:14" x14ac:dyDescent="0.4">
      <c r="B2539" s="68" t="str">
        <f>IF($D$2="","",IF($E$2=0.65,IFERROR(IF(INDEX(APガラス性能一覧!A:A,MATCH(ROW(B2533),APガラス性能一覧!$O:$O,0))="","",INDEX(APガラス性能一覧!A:A,MATCH(ROW(B2533),APガラス性能一覧!$O:$O,0))),""),IFERROR(IF(INDEX(APガラス性能一覧!A:A,MATCH(ROW(B2533),APガラス性能一覧!$N:$N,0))="","",INDEX(APガラス性能一覧!A:A,MATCH(ROW(B2533),APガラス性能一覧!$N:$N,0))),"")))</f>
        <v/>
      </c>
      <c r="C2539" s="68" t="str">
        <f>IFERROR(VLOOKUP($B2539,APガラス性能一覧!$A$2:$M$6097,2,0),"")</f>
        <v/>
      </c>
      <c r="D2539" s="68" t="str">
        <f>IFERROR(VLOOKUP($B2539,APガラス性能一覧!$A$2:$M$6097,3,0),"")</f>
        <v/>
      </c>
      <c r="E2539" s="68" t="str">
        <f>IFERROR(VLOOKUP($B2539,APガラス性能一覧!$A$2:$M$6097,4,0),"")</f>
        <v/>
      </c>
      <c r="F2539" s="68" t="str">
        <f>IFERROR(VLOOKUP($B2539,APガラス性能一覧!$A$2:$M$6097,5,0),"")</f>
        <v/>
      </c>
      <c r="G2539" s="68" t="str">
        <f>IFERROR(VLOOKUP($B2539,APガラス性能一覧!$A$2:$M$6097,6,0),"")</f>
        <v/>
      </c>
      <c r="H2539" s="68" t="str">
        <f>IFERROR(VLOOKUP($B2539,APガラス性能一覧!$A$2:$M$6097,7,0),"")</f>
        <v/>
      </c>
      <c r="I2539" s="68" t="str">
        <f>IFERROR(VLOOKUP($B2539,APガラス性能一覧!$A$2:$M$6097,8,0),"")</f>
        <v/>
      </c>
      <c r="J2539" s="68" t="str">
        <f>IFERROR(VLOOKUP($B2539,APガラス性能一覧!$A$2:$M$6097,9,0),"")</f>
        <v/>
      </c>
      <c r="K2539" s="68" t="str">
        <f>IFERROR(VLOOKUP($B2539,APガラス性能一覧!$A$2:$M$6097,10,0),"")</f>
        <v/>
      </c>
      <c r="L2539" s="68" t="str">
        <f>IFERROR(VLOOKUP($B2539,APガラス性能一覧!$A$2:$M$6097,11,0),"")</f>
        <v/>
      </c>
      <c r="M2539" s="68" t="str">
        <f>IFERROR(VLOOKUP($B2539,APガラス性能一覧!$A$2:$M$6097,12,0),"")</f>
        <v/>
      </c>
      <c r="N2539" s="68" t="str">
        <f>IFERROR(VLOOKUP($B2539,APガラス性能一覧!$A$2:$M$6097,13,0),"")</f>
        <v/>
      </c>
    </row>
    <row r="2540" spans="2:14" x14ac:dyDescent="0.4">
      <c r="B2540" s="68" t="str">
        <f>IF($D$2="","",IF($E$2=0.65,IFERROR(IF(INDEX(APガラス性能一覧!A:A,MATCH(ROW(B2534),APガラス性能一覧!$O:$O,0))="","",INDEX(APガラス性能一覧!A:A,MATCH(ROW(B2534),APガラス性能一覧!$O:$O,0))),""),IFERROR(IF(INDEX(APガラス性能一覧!A:A,MATCH(ROW(B2534),APガラス性能一覧!$N:$N,0))="","",INDEX(APガラス性能一覧!A:A,MATCH(ROW(B2534),APガラス性能一覧!$N:$N,0))),"")))</f>
        <v/>
      </c>
      <c r="C2540" s="68" t="str">
        <f>IFERROR(VLOOKUP($B2540,APガラス性能一覧!$A$2:$M$6097,2,0),"")</f>
        <v/>
      </c>
      <c r="D2540" s="68" t="str">
        <f>IFERROR(VLOOKUP($B2540,APガラス性能一覧!$A$2:$M$6097,3,0),"")</f>
        <v/>
      </c>
      <c r="E2540" s="68" t="str">
        <f>IFERROR(VLOOKUP($B2540,APガラス性能一覧!$A$2:$M$6097,4,0),"")</f>
        <v/>
      </c>
      <c r="F2540" s="68" t="str">
        <f>IFERROR(VLOOKUP($B2540,APガラス性能一覧!$A$2:$M$6097,5,0),"")</f>
        <v/>
      </c>
      <c r="G2540" s="68" t="str">
        <f>IFERROR(VLOOKUP($B2540,APガラス性能一覧!$A$2:$M$6097,6,0),"")</f>
        <v/>
      </c>
      <c r="H2540" s="68" t="str">
        <f>IFERROR(VLOOKUP($B2540,APガラス性能一覧!$A$2:$M$6097,7,0),"")</f>
        <v/>
      </c>
      <c r="I2540" s="68" t="str">
        <f>IFERROR(VLOOKUP($B2540,APガラス性能一覧!$A$2:$M$6097,8,0),"")</f>
        <v/>
      </c>
      <c r="J2540" s="68" t="str">
        <f>IFERROR(VLOOKUP($B2540,APガラス性能一覧!$A$2:$M$6097,9,0),"")</f>
        <v/>
      </c>
      <c r="K2540" s="68" t="str">
        <f>IFERROR(VLOOKUP($B2540,APガラス性能一覧!$A$2:$M$6097,10,0),"")</f>
        <v/>
      </c>
      <c r="L2540" s="68" t="str">
        <f>IFERROR(VLOOKUP($B2540,APガラス性能一覧!$A$2:$M$6097,11,0),"")</f>
        <v/>
      </c>
      <c r="M2540" s="68" t="str">
        <f>IFERROR(VLOOKUP($B2540,APガラス性能一覧!$A$2:$M$6097,12,0),"")</f>
        <v/>
      </c>
      <c r="N2540" s="68" t="str">
        <f>IFERROR(VLOOKUP($B2540,APガラス性能一覧!$A$2:$M$6097,13,0),"")</f>
        <v/>
      </c>
    </row>
    <row r="2541" spans="2:14" x14ac:dyDescent="0.4">
      <c r="B2541" s="68" t="str">
        <f>IF($D$2="","",IF($E$2=0.65,IFERROR(IF(INDEX(APガラス性能一覧!A:A,MATCH(ROW(B2535),APガラス性能一覧!$O:$O,0))="","",INDEX(APガラス性能一覧!A:A,MATCH(ROW(B2535),APガラス性能一覧!$O:$O,0))),""),IFERROR(IF(INDEX(APガラス性能一覧!A:A,MATCH(ROW(B2535),APガラス性能一覧!$N:$N,0))="","",INDEX(APガラス性能一覧!A:A,MATCH(ROW(B2535),APガラス性能一覧!$N:$N,0))),"")))</f>
        <v/>
      </c>
      <c r="C2541" s="68" t="str">
        <f>IFERROR(VLOOKUP($B2541,APガラス性能一覧!$A$2:$M$6097,2,0),"")</f>
        <v/>
      </c>
      <c r="D2541" s="68" t="str">
        <f>IFERROR(VLOOKUP($B2541,APガラス性能一覧!$A$2:$M$6097,3,0),"")</f>
        <v/>
      </c>
      <c r="E2541" s="68" t="str">
        <f>IFERROR(VLOOKUP($B2541,APガラス性能一覧!$A$2:$M$6097,4,0),"")</f>
        <v/>
      </c>
      <c r="F2541" s="68" t="str">
        <f>IFERROR(VLOOKUP($B2541,APガラス性能一覧!$A$2:$M$6097,5,0),"")</f>
        <v/>
      </c>
      <c r="G2541" s="68" t="str">
        <f>IFERROR(VLOOKUP($B2541,APガラス性能一覧!$A$2:$M$6097,6,0),"")</f>
        <v/>
      </c>
      <c r="H2541" s="68" t="str">
        <f>IFERROR(VLOOKUP($B2541,APガラス性能一覧!$A$2:$M$6097,7,0),"")</f>
        <v/>
      </c>
      <c r="I2541" s="68" t="str">
        <f>IFERROR(VLOOKUP($B2541,APガラス性能一覧!$A$2:$M$6097,8,0),"")</f>
        <v/>
      </c>
      <c r="J2541" s="68" t="str">
        <f>IFERROR(VLOOKUP($B2541,APガラス性能一覧!$A$2:$M$6097,9,0),"")</f>
        <v/>
      </c>
      <c r="K2541" s="68" t="str">
        <f>IFERROR(VLOOKUP($B2541,APガラス性能一覧!$A$2:$M$6097,10,0),"")</f>
        <v/>
      </c>
      <c r="L2541" s="68" t="str">
        <f>IFERROR(VLOOKUP($B2541,APガラス性能一覧!$A$2:$M$6097,11,0),"")</f>
        <v/>
      </c>
      <c r="M2541" s="68" t="str">
        <f>IFERROR(VLOOKUP($B2541,APガラス性能一覧!$A$2:$M$6097,12,0),"")</f>
        <v/>
      </c>
      <c r="N2541" s="68" t="str">
        <f>IFERROR(VLOOKUP($B2541,APガラス性能一覧!$A$2:$M$6097,13,0),"")</f>
        <v/>
      </c>
    </row>
    <row r="2542" spans="2:14" x14ac:dyDescent="0.4">
      <c r="B2542" s="68" t="str">
        <f>IF($D$2="","",IF($E$2=0.65,IFERROR(IF(INDEX(APガラス性能一覧!A:A,MATCH(ROW(B2536),APガラス性能一覧!$O:$O,0))="","",INDEX(APガラス性能一覧!A:A,MATCH(ROW(B2536),APガラス性能一覧!$O:$O,0))),""),IFERROR(IF(INDEX(APガラス性能一覧!A:A,MATCH(ROW(B2536),APガラス性能一覧!$N:$N,0))="","",INDEX(APガラス性能一覧!A:A,MATCH(ROW(B2536),APガラス性能一覧!$N:$N,0))),"")))</f>
        <v/>
      </c>
      <c r="C2542" s="68" t="str">
        <f>IFERROR(VLOOKUP($B2542,APガラス性能一覧!$A$2:$M$6097,2,0),"")</f>
        <v/>
      </c>
      <c r="D2542" s="68" t="str">
        <f>IFERROR(VLOOKUP($B2542,APガラス性能一覧!$A$2:$M$6097,3,0),"")</f>
        <v/>
      </c>
      <c r="E2542" s="68" t="str">
        <f>IFERROR(VLOOKUP($B2542,APガラス性能一覧!$A$2:$M$6097,4,0),"")</f>
        <v/>
      </c>
      <c r="F2542" s="68" t="str">
        <f>IFERROR(VLOOKUP($B2542,APガラス性能一覧!$A$2:$M$6097,5,0),"")</f>
        <v/>
      </c>
      <c r="G2542" s="68" t="str">
        <f>IFERROR(VLOOKUP($B2542,APガラス性能一覧!$A$2:$M$6097,6,0),"")</f>
        <v/>
      </c>
      <c r="H2542" s="68" t="str">
        <f>IFERROR(VLOOKUP($B2542,APガラス性能一覧!$A$2:$M$6097,7,0),"")</f>
        <v/>
      </c>
      <c r="I2542" s="68" t="str">
        <f>IFERROR(VLOOKUP($B2542,APガラス性能一覧!$A$2:$M$6097,8,0),"")</f>
        <v/>
      </c>
      <c r="J2542" s="68" t="str">
        <f>IFERROR(VLOOKUP($B2542,APガラス性能一覧!$A$2:$M$6097,9,0),"")</f>
        <v/>
      </c>
      <c r="K2542" s="68" t="str">
        <f>IFERROR(VLOOKUP($B2542,APガラス性能一覧!$A$2:$M$6097,10,0),"")</f>
        <v/>
      </c>
      <c r="L2542" s="68" t="str">
        <f>IFERROR(VLOOKUP($B2542,APガラス性能一覧!$A$2:$M$6097,11,0),"")</f>
        <v/>
      </c>
      <c r="M2542" s="68" t="str">
        <f>IFERROR(VLOOKUP($B2542,APガラス性能一覧!$A$2:$M$6097,12,0),"")</f>
        <v/>
      </c>
      <c r="N2542" s="68" t="str">
        <f>IFERROR(VLOOKUP($B2542,APガラス性能一覧!$A$2:$M$6097,13,0),"")</f>
        <v/>
      </c>
    </row>
    <row r="2543" spans="2:14" x14ac:dyDescent="0.4">
      <c r="B2543" s="68" t="str">
        <f>IF($D$2="","",IF($E$2=0.65,IFERROR(IF(INDEX(APガラス性能一覧!A:A,MATCH(ROW(B2537),APガラス性能一覧!$O:$O,0))="","",INDEX(APガラス性能一覧!A:A,MATCH(ROW(B2537),APガラス性能一覧!$O:$O,0))),""),IFERROR(IF(INDEX(APガラス性能一覧!A:A,MATCH(ROW(B2537),APガラス性能一覧!$N:$N,0))="","",INDEX(APガラス性能一覧!A:A,MATCH(ROW(B2537),APガラス性能一覧!$N:$N,0))),"")))</f>
        <v/>
      </c>
      <c r="C2543" s="68" t="str">
        <f>IFERROR(VLOOKUP($B2543,APガラス性能一覧!$A$2:$M$6097,2,0),"")</f>
        <v/>
      </c>
      <c r="D2543" s="68" t="str">
        <f>IFERROR(VLOOKUP($B2543,APガラス性能一覧!$A$2:$M$6097,3,0),"")</f>
        <v/>
      </c>
      <c r="E2543" s="68" t="str">
        <f>IFERROR(VLOOKUP($B2543,APガラス性能一覧!$A$2:$M$6097,4,0),"")</f>
        <v/>
      </c>
      <c r="F2543" s="68" t="str">
        <f>IFERROR(VLOOKUP($B2543,APガラス性能一覧!$A$2:$M$6097,5,0),"")</f>
        <v/>
      </c>
      <c r="G2543" s="68" t="str">
        <f>IFERROR(VLOOKUP($B2543,APガラス性能一覧!$A$2:$M$6097,6,0),"")</f>
        <v/>
      </c>
      <c r="H2543" s="68" t="str">
        <f>IFERROR(VLOOKUP($B2543,APガラス性能一覧!$A$2:$M$6097,7,0),"")</f>
        <v/>
      </c>
      <c r="I2543" s="68" t="str">
        <f>IFERROR(VLOOKUP($B2543,APガラス性能一覧!$A$2:$M$6097,8,0),"")</f>
        <v/>
      </c>
      <c r="J2543" s="68" t="str">
        <f>IFERROR(VLOOKUP($B2543,APガラス性能一覧!$A$2:$M$6097,9,0),"")</f>
        <v/>
      </c>
      <c r="K2543" s="68" t="str">
        <f>IFERROR(VLOOKUP($B2543,APガラス性能一覧!$A$2:$M$6097,10,0),"")</f>
        <v/>
      </c>
      <c r="L2543" s="68" t="str">
        <f>IFERROR(VLOOKUP($B2543,APガラス性能一覧!$A$2:$M$6097,11,0),"")</f>
        <v/>
      </c>
      <c r="M2543" s="68" t="str">
        <f>IFERROR(VLOOKUP($B2543,APガラス性能一覧!$A$2:$M$6097,12,0),"")</f>
        <v/>
      </c>
      <c r="N2543" s="68" t="str">
        <f>IFERROR(VLOOKUP($B2543,APガラス性能一覧!$A$2:$M$6097,13,0),"")</f>
        <v/>
      </c>
    </row>
    <row r="2544" spans="2:14" x14ac:dyDescent="0.4">
      <c r="B2544" s="68" t="str">
        <f>IF($D$2="","",IF($E$2=0.65,IFERROR(IF(INDEX(APガラス性能一覧!A:A,MATCH(ROW(B2538),APガラス性能一覧!$O:$O,0))="","",INDEX(APガラス性能一覧!A:A,MATCH(ROW(B2538),APガラス性能一覧!$O:$O,0))),""),IFERROR(IF(INDEX(APガラス性能一覧!A:A,MATCH(ROW(B2538),APガラス性能一覧!$N:$N,0))="","",INDEX(APガラス性能一覧!A:A,MATCH(ROW(B2538),APガラス性能一覧!$N:$N,0))),"")))</f>
        <v/>
      </c>
      <c r="C2544" s="68" t="str">
        <f>IFERROR(VLOOKUP($B2544,APガラス性能一覧!$A$2:$M$6097,2,0),"")</f>
        <v/>
      </c>
      <c r="D2544" s="68" t="str">
        <f>IFERROR(VLOOKUP($B2544,APガラス性能一覧!$A$2:$M$6097,3,0),"")</f>
        <v/>
      </c>
      <c r="E2544" s="68" t="str">
        <f>IFERROR(VLOOKUP($B2544,APガラス性能一覧!$A$2:$M$6097,4,0),"")</f>
        <v/>
      </c>
      <c r="F2544" s="68" t="str">
        <f>IFERROR(VLOOKUP($B2544,APガラス性能一覧!$A$2:$M$6097,5,0),"")</f>
        <v/>
      </c>
      <c r="G2544" s="68" t="str">
        <f>IFERROR(VLOOKUP($B2544,APガラス性能一覧!$A$2:$M$6097,6,0),"")</f>
        <v/>
      </c>
      <c r="H2544" s="68" t="str">
        <f>IFERROR(VLOOKUP($B2544,APガラス性能一覧!$A$2:$M$6097,7,0),"")</f>
        <v/>
      </c>
      <c r="I2544" s="68" t="str">
        <f>IFERROR(VLOOKUP($B2544,APガラス性能一覧!$A$2:$M$6097,8,0),"")</f>
        <v/>
      </c>
      <c r="J2544" s="68" t="str">
        <f>IFERROR(VLOOKUP($B2544,APガラス性能一覧!$A$2:$M$6097,9,0),"")</f>
        <v/>
      </c>
      <c r="K2544" s="68" t="str">
        <f>IFERROR(VLOOKUP($B2544,APガラス性能一覧!$A$2:$M$6097,10,0),"")</f>
        <v/>
      </c>
      <c r="L2544" s="68" t="str">
        <f>IFERROR(VLOOKUP($B2544,APガラス性能一覧!$A$2:$M$6097,11,0),"")</f>
        <v/>
      </c>
      <c r="M2544" s="68" t="str">
        <f>IFERROR(VLOOKUP($B2544,APガラス性能一覧!$A$2:$M$6097,12,0),"")</f>
        <v/>
      </c>
      <c r="N2544" s="68" t="str">
        <f>IFERROR(VLOOKUP($B2544,APガラス性能一覧!$A$2:$M$6097,13,0),"")</f>
        <v/>
      </c>
    </row>
    <row r="2545" spans="2:14" x14ac:dyDescent="0.4">
      <c r="B2545" s="68" t="str">
        <f>IF($D$2="","",IF($E$2=0.65,IFERROR(IF(INDEX(APガラス性能一覧!A:A,MATCH(ROW(B2539),APガラス性能一覧!$O:$O,0))="","",INDEX(APガラス性能一覧!A:A,MATCH(ROW(B2539),APガラス性能一覧!$O:$O,0))),""),IFERROR(IF(INDEX(APガラス性能一覧!A:A,MATCH(ROW(B2539),APガラス性能一覧!$N:$N,0))="","",INDEX(APガラス性能一覧!A:A,MATCH(ROW(B2539),APガラス性能一覧!$N:$N,0))),"")))</f>
        <v/>
      </c>
      <c r="C2545" s="68" t="str">
        <f>IFERROR(VLOOKUP($B2545,APガラス性能一覧!$A$2:$M$6097,2,0),"")</f>
        <v/>
      </c>
      <c r="D2545" s="68" t="str">
        <f>IFERROR(VLOOKUP($B2545,APガラス性能一覧!$A$2:$M$6097,3,0),"")</f>
        <v/>
      </c>
      <c r="E2545" s="68" t="str">
        <f>IFERROR(VLOOKUP($B2545,APガラス性能一覧!$A$2:$M$6097,4,0),"")</f>
        <v/>
      </c>
      <c r="F2545" s="68" t="str">
        <f>IFERROR(VLOOKUP($B2545,APガラス性能一覧!$A$2:$M$6097,5,0),"")</f>
        <v/>
      </c>
      <c r="G2545" s="68" t="str">
        <f>IFERROR(VLOOKUP($B2545,APガラス性能一覧!$A$2:$M$6097,6,0),"")</f>
        <v/>
      </c>
      <c r="H2545" s="68" t="str">
        <f>IFERROR(VLOOKUP($B2545,APガラス性能一覧!$A$2:$M$6097,7,0),"")</f>
        <v/>
      </c>
      <c r="I2545" s="68" t="str">
        <f>IFERROR(VLOOKUP($B2545,APガラス性能一覧!$A$2:$M$6097,8,0),"")</f>
        <v/>
      </c>
      <c r="J2545" s="68" t="str">
        <f>IFERROR(VLOOKUP($B2545,APガラス性能一覧!$A$2:$M$6097,9,0),"")</f>
        <v/>
      </c>
      <c r="K2545" s="68" t="str">
        <f>IFERROR(VLOOKUP($B2545,APガラス性能一覧!$A$2:$M$6097,10,0),"")</f>
        <v/>
      </c>
      <c r="L2545" s="68" t="str">
        <f>IFERROR(VLOOKUP($B2545,APガラス性能一覧!$A$2:$M$6097,11,0),"")</f>
        <v/>
      </c>
      <c r="M2545" s="68" t="str">
        <f>IFERROR(VLOOKUP($B2545,APガラス性能一覧!$A$2:$M$6097,12,0),"")</f>
        <v/>
      </c>
      <c r="N2545" s="68" t="str">
        <f>IFERROR(VLOOKUP($B2545,APガラス性能一覧!$A$2:$M$6097,13,0),"")</f>
        <v/>
      </c>
    </row>
    <row r="2546" spans="2:14" x14ac:dyDescent="0.4">
      <c r="B2546" s="68" t="str">
        <f>IF($D$2="","",IF($E$2=0.65,IFERROR(IF(INDEX(APガラス性能一覧!A:A,MATCH(ROW(B2540),APガラス性能一覧!$O:$O,0))="","",INDEX(APガラス性能一覧!A:A,MATCH(ROW(B2540),APガラス性能一覧!$O:$O,0))),""),IFERROR(IF(INDEX(APガラス性能一覧!A:A,MATCH(ROW(B2540),APガラス性能一覧!$N:$N,0))="","",INDEX(APガラス性能一覧!A:A,MATCH(ROW(B2540),APガラス性能一覧!$N:$N,0))),"")))</f>
        <v/>
      </c>
      <c r="C2546" s="68" t="str">
        <f>IFERROR(VLOOKUP($B2546,APガラス性能一覧!$A$2:$M$6097,2,0),"")</f>
        <v/>
      </c>
      <c r="D2546" s="68" t="str">
        <f>IFERROR(VLOOKUP($B2546,APガラス性能一覧!$A$2:$M$6097,3,0),"")</f>
        <v/>
      </c>
      <c r="E2546" s="68" t="str">
        <f>IFERROR(VLOOKUP($B2546,APガラス性能一覧!$A$2:$M$6097,4,0),"")</f>
        <v/>
      </c>
      <c r="F2546" s="68" t="str">
        <f>IFERROR(VLOOKUP($B2546,APガラス性能一覧!$A$2:$M$6097,5,0),"")</f>
        <v/>
      </c>
      <c r="G2546" s="68" t="str">
        <f>IFERROR(VLOOKUP($B2546,APガラス性能一覧!$A$2:$M$6097,6,0),"")</f>
        <v/>
      </c>
      <c r="H2546" s="68" t="str">
        <f>IFERROR(VLOOKUP($B2546,APガラス性能一覧!$A$2:$M$6097,7,0),"")</f>
        <v/>
      </c>
      <c r="I2546" s="68" t="str">
        <f>IFERROR(VLOOKUP($B2546,APガラス性能一覧!$A$2:$M$6097,8,0),"")</f>
        <v/>
      </c>
      <c r="J2546" s="68" t="str">
        <f>IFERROR(VLOOKUP($B2546,APガラス性能一覧!$A$2:$M$6097,9,0),"")</f>
        <v/>
      </c>
      <c r="K2546" s="68" t="str">
        <f>IFERROR(VLOOKUP($B2546,APガラス性能一覧!$A$2:$M$6097,10,0),"")</f>
        <v/>
      </c>
      <c r="L2546" s="68" t="str">
        <f>IFERROR(VLOOKUP($B2546,APガラス性能一覧!$A$2:$M$6097,11,0),"")</f>
        <v/>
      </c>
      <c r="M2546" s="68" t="str">
        <f>IFERROR(VLOOKUP($B2546,APガラス性能一覧!$A$2:$M$6097,12,0),"")</f>
        <v/>
      </c>
      <c r="N2546" s="68" t="str">
        <f>IFERROR(VLOOKUP($B2546,APガラス性能一覧!$A$2:$M$6097,13,0),"")</f>
        <v/>
      </c>
    </row>
    <row r="2547" spans="2:14" x14ac:dyDescent="0.4">
      <c r="B2547" s="68" t="str">
        <f>IF($D$2="","",IF($E$2=0.65,IFERROR(IF(INDEX(APガラス性能一覧!A:A,MATCH(ROW(B2541),APガラス性能一覧!$O:$O,0))="","",INDEX(APガラス性能一覧!A:A,MATCH(ROW(B2541),APガラス性能一覧!$O:$O,0))),""),IFERROR(IF(INDEX(APガラス性能一覧!A:A,MATCH(ROW(B2541),APガラス性能一覧!$N:$N,0))="","",INDEX(APガラス性能一覧!A:A,MATCH(ROW(B2541),APガラス性能一覧!$N:$N,0))),"")))</f>
        <v/>
      </c>
      <c r="C2547" s="68" t="str">
        <f>IFERROR(VLOOKUP($B2547,APガラス性能一覧!$A$2:$M$6097,2,0),"")</f>
        <v/>
      </c>
      <c r="D2547" s="68" t="str">
        <f>IFERROR(VLOOKUP($B2547,APガラス性能一覧!$A$2:$M$6097,3,0),"")</f>
        <v/>
      </c>
      <c r="E2547" s="68" t="str">
        <f>IFERROR(VLOOKUP($B2547,APガラス性能一覧!$A$2:$M$6097,4,0),"")</f>
        <v/>
      </c>
      <c r="F2547" s="68" t="str">
        <f>IFERROR(VLOOKUP($B2547,APガラス性能一覧!$A$2:$M$6097,5,0),"")</f>
        <v/>
      </c>
      <c r="G2547" s="68" t="str">
        <f>IFERROR(VLOOKUP($B2547,APガラス性能一覧!$A$2:$M$6097,6,0),"")</f>
        <v/>
      </c>
      <c r="H2547" s="68" t="str">
        <f>IFERROR(VLOOKUP($B2547,APガラス性能一覧!$A$2:$M$6097,7,0),"")</f>
        <v/>
      </c>
      <c r="I2547" s="68" t="str">
        <f>IFERROR(VLOOKUP($B2547,APガラス性能一覧!$A$2:$M$6097,8,0),"")</f>
        <v/>
      </c>
      <c r="J2547" s="68" t="str">
        <f>IFERROR(VLOOKUP($B2547,APガラス性能一覧!$A$2:$M$6097,9,0),"")</f>
        <v/>
      </c>
      <c r="K2547" s="68" t="str">
        <f>IFERROR(VLOOKUP($B2547,APガラス性能一覧!$A$2:$M$6097,10,0),"")</f>
        <v/>
      </c>
      <c r="L2547" s="68" t="str">
        <f>IFERROR(VLOOKUP($B2547,APガラス性能一覧!$A$2:$M$6097,11,0),"")</f>
        <v/>
      </c>
      <c r="M2547" s="68" t="str">
        <f>IFERROR(VLOOKUP($B2547,APガラス性能一覧!$A$2:$M$6097,12,0),"")</f>
        <v/>
      </c>
      <c r="N2547" s="68" t="str">
        <f>IFERROR(VLOOKUP($B2547,APガラス性能一覧!$A$2:$M$6097,13,0),"")</f>
        <v/>
      </c>
    </row>
    <row r="2548" spans="2:14" x14ac:dyDescent="0.4">
      <c r="B2548" s="68" t="str">
        <f>IF($D$2="","",IF($E$2=0.65,IFERROR(IF(INDEX(APガラス性能一覧!A:A,MATCH(ROW(B2542),APガラス性能一覧!$O:$O,0))="","",INDEX(APガラス性能一覧!A:A,MATCH(ROW(B2542),APガラス性能一覧!$O:$O,0))),""),IFERROR(IF(INDEX(APガラス性能一覧!A:A,MATCH(ROW(B2542),APガラス性能一覧!$N:$N,0))="","",INDEX(APガラス性能一覧!A:A,MATCH(ROW(B2542),APガラス性能一覧!$N:$N,0))),"")))</f>
        <v/>
      </c>
      <c r="C2548" s="68" t="str">
        <f>IFERROR(VLOOKUP($B2548,APガラス性能一覧!$A$2:$M$6097,2,0),"")</f>
        <v/>
      </c>
      <c r="D2548" s="68" t="str">
        <f>IFERROR(VLOOKUP($B2548,APガラス性能一覧!$A$2:$M$6097,3,0),"")</f>
        <v/>
      </c>
      <c r="E2548" s="68" t="str">
        <f>IFERROR(VLOOKUP($B2548,APガラス性能一覧!$A$2:$M$6097,4,0),"")</f>
        <v/>
      </c>
      <c r="F2548" s="68" t="str">
        <f>IFERROR(VLOOKUP($B2548,APガラス性能一覧!$A$2:$M$6097,5,0),"")</f>
        <v/>
      </c>
      <c r="G2548" s="68" t="str">
        <f>IFERROR(VLOOKUP($B2548,APガラス性能一覧!$A$2:$M$6097,6,0),"")</f>
        <v/>
      </c>
      <c r="H2548" s="68" t="str">
        <f>IFERROR(VLOOKUP($B2548,APガラス性能一覧!$A$2:$M$6097,7,0),"")</f>
        <v/>
      </c>
      <c r="I2548" s="68" t="str">
        <f>IFERROR(VLOOKUP($B2548,APガラス性能一覧!$A$2:$M$6097,8,0),"")</f>
        <v/>
      </c>
      <c r="J2548" s="68" t="str">
        <f>IFERROR(VLOOKUP($B2548,APガラス性能一覧!$A$2:$M$6097,9,0),"")</f>
        <v/>
      </c>
      <c r="K2548" s="68" t="str">
        <f>IFERROR(VLOOKUP($B2548,APガラス性能一覧!$A$2:$M$6097,10,0),"")</f>
        <v/>
      </c>
      <c r="L2548" s="68" t="str">
        <f>IFERROR(VLOOKUP($B2548,APガラス性能一覧!$A$2:$M$6097,11,0),"")</f>
        <v/>
      </c>
      <c r="M2548" s="68" t="str">
        <f>IFERROR(VLOOKUP($B2548,APガラス性能一覧!$A$2:$M$6097,12,0),"")</f>
        <v/>
      </c>
      <c r="N2548" s="68" t="str">
        <f>IFERROR(VLOOKUP($B2548,APガラス性能一覧!$A$2:$M$6097,13,0),"")</f>
        <v/>
      </c>
    </row>
    <row r="2549" spans="2:14" x14ac:dyDescent="0.4">
      <c r="B2549" s="68" t="str">
        <f>IF($D$2="","",IF($E$2=0.65,IFERROR(IF(INDEX(APガラス性能一覧!A:A,MATCH(ROW(B2543),APガラス性能一覧!$O:$O,0))="","",INDEX(APガラス性能一覧!A:A,MATCH(ROW(B2543),APガラス性能一覧!$O:$O,0))),""),IFERROR(IF(INDEX(APガラス性能一覧!A:A,MATCH(ROW(B2543),APガラス性能一覧!$N:$N,0))="","",INDEX(APガラス性能一覧!A:A,MATCH(ROW(B2543),APガラス性能一覧!$N:$N,0))),"")))</f>
        <v/>
      </c>
      <c r="C2549" s="68" t="str">
        <f>IFERROR(VLOOKUP($B2549,APガラス性能一覧!$A$2:$M$6097,2,0),"")</f>
        <v/>
      </c>
      <c r="D2549" s="68" t="str">
        <f>IFERROR(VLOOKUP($B2549,APガラス性能一覧!$A$2:$M$6097,3,0),"")</f>
        <v/>
      </c>
      <c r="E2549" s="68" t="str">
        <f>IFERROR(VLOOKUP($B2549,APガラス性能一覧!$A$2:$M$6097,4,0),"")</f>
        <v/>
      </c>
      <c r="F2549" s="68" t="str">
        <f>IFERROR(VLOOKUP($B2549,APガラス性能一覧!$A$2:$M$6097,5,0),"")</f>
        <v/>
      </c>
      <c r="G2549" s="68" t="str">
        <f>IFERROR(VLOOKUP($B2549,APガラス性能一覧!$A$2:$M$6097,6,0),"")</f>
        <v/>
      </c>
      <c r="H2549" s="68" t="str">
        <f>IFERROR(VLOOKUP($B2549,APガラス性能一覧!$A$2:$M$6097,7,0),"")</f>
        <v/>
      </c>
      <c r="I2549" s="68" t="str">
        <f>IFERROR(VLOOKUP($B2549,APガラス性能一覧!$A$2:$M$6097,8,0),"")</f>
        <v/>
      </c>
      <c r="J2549" s="68" t="str">
        <f>IFERROR(VLOOKUP($B2549,APガラス性能一覧!$A$2:$M$6097,9,0),"")</f>
        <v/>
      </c>
      <c r="K2549" s="68" t="str">
        <f>IFERROR(VLOOKUP($B2549,APガラス性能一覧!$A$2:$M$6097,10,0),"")</f>
        <v/>
      </c>
      <c r="L2549" s="68" t="str">
        <f>IFERROR(VLOOKUP($B2549,APガラス性能一覧!$A$2:$M$6097,11,0),"")</f>
        <v/>
      </c>
      <c r="M2549" s="68" t="str">
        <f>IFERROR(VLOOKUP($B2549,APガラス性能一覧!$A$2:$M$6097,12,0),"")</f>
        <v/>
      </c>
      <c r="N2549" s="68" t="str">
        <f>IFERROR(VLOOKUP($B2549,APガラス性能一覧!$A$2:$M$6097,13,0),"")</f>
        <v/>
      </c>
    </row>
    <row r="2550" spans="2:14" x14ac:dyDescent="0.4">
      <c r="B2550" s="68" t="str">
        <f>IF($D$2="","",IF($E$2=0.65,IFERROR(IF(INDEX(APガラス性能一覧!A:A,MATCH(ROW(B2544),APガラス性能一覧!$O:$O,0))="","",INDEX(APガラス性能一覧!A:A,MATCH(ROW(B2544),APガラス性能一覧!$O:$O,0))),""),IFERROR(IF(INDEX(APガラス性能一覧!A:A,MATCH(ROW(B2544),APガラス性能一覧!$N:$N,0))="","",INDEX(APガラス性能一覧!A:A,MATCH(ROW(B2544),APガラス性能一覧!$N:$N,0))),"")))</f>
        <v/>
      </c>
      <c r="C2550" s="68" t="str">
        <f>IFERROR(VLOOKUP($B2550,APガラス性能一覧!$A$2:$M$6097,2,0),"")</f>
        <v/>
      </c>
      <c r="D2550" s="68" t="str">
        <f>IFERROR(VLOOKUP($B2550,APガラス性能一覧!$A$2:$M$6097,3,0),"")</f>
        <v/>
      </c>
      <c r="E2550" s="68" t="str">
        <f>IFERROR(VLOOKUP($B2550,APガラス性能一覧!$A$2:$M$6097,4,0),"")</f>
        <v/>
      </c>
      <c r="F2550" s="68" t="str">
        <f>IFERROR(VLOOKUP($B2550,APガラス性能一覧!$A$2:$M$6097,5,0),"")</f>
        <v/>
      </c>
      <c r="G2550" s="68" t="str">
        <f>IFERROR(VLOOKUP($B2550,APガラス性能一覧!$A$2:$M$6097,6,0),"")</f>
        <v/>
      </c>
      <c r="H2550" s="68" t="str">
        <f>IFERROR(VLOOKUP($B2550,APガラス性能一覧!$A$2:$M$6097,7,0),"")</f>
        <v/>
      </c>
      <c r="I2550" s="68" t="str">
        <f>IFERROR(VLOOKUP($B2550,APガラス性能一覧!$A$2:$M$6097,8,0),"")</f>
        <v/>
      </c>
      <c r="J2550" s="68" t="str">
        <f>IFERROR(VLOOKUP($B2550,APガラス性能一覧!$A$2:$M$6097,9,0),"")</f>
        <v/>
      </c>
      <c r="K2550" s="68" t="str">
        <f>IFERROR(VLOOKUP($B2550,APガラス性能一覧!$A$2:$M$6097,10,0),"")</f>
        <v/>
      </c>
      <c r="L2550" s="68" t="str">
        <f>IFERROR(VLOOKUP($B2550,APガラス性能一覧!$A$2:$M$6097,11,0),"")</f>
        <v/>
      </c>
      <c r="M2550" s="68" t="str">
        <f>IFERROR(VLOOKUP($B2550,APガラス性能一覧!$A$2:$M$6097,12,0),"")</f>
        <v/>
      </c>
      <c r="N2550" s="68" t="str">
        <f>IFERROR(VLOOKUP($B2550,APガラス性能一覧!$A$2:$M$6097,13,0),"")</f>
        <v/>
      </c>
    </row>
    <row r="2551" spans="2:14" x14ac:dyDescent="0.4">
      <c r="B2551" s="68" t="str">
        <f>IF($D$2="","",IF($E$2=0.65,IFERROR(IF(INDEX(APガラス性能一覧!A:A,MATCH(ROW(B2545),APガラス性能一覧!$O:$O,0))="","",INDEX(APガラス性能一覧!A:A,MATCH(ROW(B2545),APガラス性能一覧!$O:$O,0))),""),IFERROR(IF(INDEX(APガラス性能一覧!A:A,MATCH(ROW(B2545),APガラス性能一覧!$N:$N,0))="","",INDEX(APガラス性能一覧!A:A,MATCH(ROW(B2545),APガラス性能一覧!$N:$N,0))),"")))</f>
        <v/>
      </c>
      <c r="C2551" s="68" t="str">
        <f>IFERROR(VLOOKUP($B2551,APガラス性能一覧!$A$2:$M$6097,2,0),"")</f>
        <v/>
      </c>
      <c r="D2551" s="68" t="str">
        <f>IFERROR(VLOOKUP($B2551,APガラス性能一覧!$A$2:$M$6097,3,0),"")</f>
        <v/>
      </c>
      <c r="E2551" s="68" t="str">
        <f>IFERROR(VLOOKUP($B2551,APガラス性能一覧!$A$2:$M$6097,4,0),"")</f>
        <v/>
      </c>
      <c r="F2551" s="68" t="str">
        <f>IFERROR(VLOOKUP($B2551,APガラス性能一覧!$A$2:$M$6097,5,0),"")</f>
        <v/>
      </c>
      <c r="G2551" s="68" t="str">
        <f>IFERROR(VLOOKUP($B2551,APガラス性能一覧!$A$2:$M$6097,6,0),"")</f>
        <v/>
      </c>
      <c r="H2551" s="68" t="str">
        <f>IFERROR(VLOOKUP($B2551,APガラス性能一覧!$A$2:$M$6097,7,0),"")</f>
        <v/>
      </c>
      <c r="I2551" s="68" t="str">
        <f>IFERROR(VLOOKUP($B2551,APガラス性能一覧!$A$2:$M$6097,8,0),"")</f>
        <v/>
      </c>
      <c r="J2551" s="68" t="str">
        <f>IFERROR(VLOOKUP($B2551,APガラス性能一覧!$A$2:$M$6097,9,0),"")</f>
        <v/>
      </c>
      <c r="K2551" s="68" t="str">
        <f>IFERROR(VLOOKUP($B2551,APガラス性能一覧!$A$2:$M$6097,10,0),"")</f>
        <v/>
      </c>
      <c r="L2551" s="68" t="str">
        <f>IFERROR(VLOOKUP($B2551,APガラス性能一覧!$A$2:$M$6097,11,0),"")</f>
        <v/>
      </c>
      <c r="M2551" s="68" t="str">
        <f>IFERROR(VLOOKUP($B2551,APガラス性能一覧!$A$2:$M$6097,12,0),"")</f>
        <v/>
      </c>
      <c r="N2551" s="68" t="str">
        <f>IFERROR(VLOOKUP($B2551,APガラス性能一覧!$A$2:$M$6097,13,0),"")</f>
        <v/>
      </c>
    </row>
    <row r="2552" spans="2:14" x14ac:dyDescent="0.4">
      <c r="B2552" s="68" t="str">
        <f>IF($D$2="","",IF($E$2=0.65,IFERROR(IF(INDEX(APガラス性能一覧!A:A,MATCH(ROW(B2546),APガラス性能一覧!$O:$O,0))="","",INDEX(APガラス性能一覧!A:A,MATCH(ROW(B2546),APガラス性能一覧!$O:$O,0))),""),IFERROR(IF(INDEX(APガラス性能一覧!A:A,MATCH(ROW(B2546),APガラス性能一覧!$N:$N,0))="","",INDEX(APガラス性能一覧!A:A,MATCH(ROW(B2546),APガラス性能一覧!$N:$N,0))),"")))</f>
        <v/>
      </c>
      <c r="C2552" s="68" t="str">
        <f>IFERROR(VLOOKUP($B2552,APガラス性能一覧!$A$2:$M$6097,2,0),"")</f>
        <v/>
      </c>
      <c r="D2552" s="68" t="str">
        <f>IFERROR(VLOOKUP($B2552,APガラス性能一覧!$A$2:$M$6097,3,0),"")</f>
        <v/>
      </c>
      <c r="E2552" s="68" t="str">
        <f>IFERROR(VLOOKUP($B2552,APガラス性能一覧!$A$2:$M$6097,4,0),"")</f>
        <v/>
      </c>
      <c r="F2552" s="68" t="str">
        <f>IFERROR(VLOOKUP($B2552,APガラス性能一覧!$A$2:$M$6097,5,0),"")</f>
        <v/>
      </c>
      <c r="G2552" s="68" t="str">
        <f>IFERROR(VLOOKUP($B2552,APガラス性能一覧!$A$2:$M$6097,6,0),"")</f>
        <v/>
      </c>
      <c r="H2552" s="68" t="str">
        <f>IFERROR(VLOOKUP($B2552,APガラス性能一覧!$A$2:$M$6097,7,0),"")</f>
        <v/>
      </c>
      <c r="I2552" s="68" t="str">
        <f>IFERROR(VLOOKUP($B2552,APガラス性能一覧!$A$2:$M$6097,8,0),"")</f>
        <v/>
      </c>
      <c r="J2552" s="68" t="str">
        <f>IFERROR(VLOOKUP($B2552,APガラス性能一覧!$A$2:$M$6097,9,0),"")</f>
        <v/>
      </c>
      <c r="K2552" s="68" t="str">
        <f>IFERROR(VLOOKUP($B2552,APガラス性能一覧!$A$2:$M$6097,10,0),"")</f>
        <v/>
      </c>
      <c r="L2552" s="68" t="str">
        <f>IFERROR(VLOOKUP($B2552,APガラス性能一覧!$A$2:$M$6097,11,0),"")</f>
        <v/>
      </c>
      <c r="M2552" s="68" t="str">
        <f>IFERROR(VLOOKUP($B2552,APガラス性能一覧!$A$2:$M$6097,12,0),"")</f>
        <v/>
      </c>
      <c r="N2552" s="68" t="str">
        <f>IFERROR(VLOOKUP($B2552,APガラス性能一覧!$A$2:$M$6097,13,0),"")</f>
        <v/>
      </c>
    </row>
    <row r="2553" spans="2:14" x14ac:dyDescent="0.4">
      <c r="B2553" s="68" t="str">
        <f>IF($D$2="","",IF($E$2=0.65,IFERROR(IF(INDEX(APガラス性能一覧!A:A,MATCH(ROW(B2547),APガラス性能一覧!$O:$O,0))="","",INDEX(APガラス性能一覧!A:A,MATCH(ROW(B2547),APガラス性能一覧!$O:$O,0))),""),IFERROR(IF(INDEX(APガラス性能一覧!A:A,MATCH(ROW(B2547),APガラス性能一覧!$N:$N,0))="","",INDEX(APガラス性能一覧!A:A,MATCH(ROW(B2547),APガラス性能一覧!$N:$N,0))),"")))</f>
        <v/>
      </c>
      <c r="C2553" s="68" t="str">
        <f>IFERROR(VLOOKUP($B2553,APガラス性能一覧!$A$2:$M$6097,2,0),"")</f>
        <v/>
      </c>
      <c r="D2553" s="68" t="str">
        <f>IFERROR(VLOOKUP($B2553,APガラス性能一覧!$A$2:$M$6097,3,0),"")</f>
        <v/>
      </c>
      <c r="E2553" s="68" t="str">
        <f>IFERROR(VLOOKUP($B2553,APガラス性能一覧!$A$2:$M$6097,4,0),"")</f>
        <v/>
      </c>
      <c r="F2553" s="68" t="str">
        <f>IFERROR(VLOOKUP($B2553,APガラス性能一覧!$A$2:$M$6097,5,0),"")</f>
        <v/>
      </c>
      <c r="G2553" s="68" t="str">
        <f>IFERROR(VLOOKUP($B2553,APガラス性能一覧!$A$2:$M$6097,6,0),"")</f>
        <v/>
      </c>
      <c r="H2553" s="68" t="str">
        <f>IFERROR(VLOOKUP($B2553,APガラス性能一覧!$A$2:$M$6097,7,0),"")</f>
        <v/>
      </c>
      <c r="I2553" s="68" t="str">
        <f>IFERROR(VLOOKUP($B2553,APガラス性能一覧!$A$2:$M$6097,8,0),"")</f>
        <v/>
      </c>
      <c r="J2553" s="68" t="str">
        <f>IFERROR(VLOOKUP($B2553,APガラス性能一覧!$A$2:$M$6097,9,0),"")</f>
        <v/>
      </c>
      <c r="K2553" s="68" t="str">
        <f>IFERROR(VLOOKUP($B2553,APガラス性能一覧!$A$2:$M$6097,10,0),"")</f>
        <v/>
      </c>
      <c r="L2553" s="68" t="str">
        <f>IFERROR(VLOOKUP($B2553,APガラス性能一覧!$A$2:$M$6097,11,0),"")</f>
        <v/>
      </c>
      <c r="M2553" s="68" t="str">
        <f>IFERROR(VLOOKUP($B2553,APガラス性能一覧!$A$2:$M$6097,12,0),"")</f>
        <v/>
      </c>
      <c r="N2553" s="68" t="str">
        <f>IFERROR(VLOOKUP($B2553,APガラス性能一覧!$A$2:$M$6097,13,0),"")</f>
        <v/>
      </c>
    </row>
    <row r="2554" spans="2:14" x14ac:dyDescent="0.4">
      <c r="B2554" s="68" t="str">
        <f>IF($D$2="","",IF($E$2=0.65,IFERROR(IF(INDEX(APガラス性能一覧!A:A,MATCH(ROW(B2548),APガラス性能一覧!$O:$O,0))="","",INDEX(APガラス性能一覧!A:A,MATCH(ROW(B2548),APガラス性能一覧!$O:$O,0))),""),IFERROR(IF(INDEX(APガラス性能一覧!A:A,MATCH(ROW(B2548),APガラス性能一覧!$N:$N,0))="","",INDEX(APガラス性能一覧!A:A,MATCH(ROW(B2548),APガラス性能一覧!$N:$N,0))),"")))</f>
        <v/>
      </c>
      <c r="C2554" s="68" t="str">
        <f>IFERROR(VLOOKUP($B2554,APガラス性能一覧!$A$2:$M$6097,2,0),"")</f>
        <v/>
      </c>
      <c r="D2554" s="68" t="str">
        <f>IFERROR(VLOOKUP($B2554,APガラス性能一覧!$A$2:$M$6097,3,0),"")</f>
        <v/>
      </c>
      <c r="E2554" s="68" t="str">
        <f>IFERROR(VLOOKUP($B2554,APガラス性能一覧!$A$2:$M$6097,4,0),"")</f>
        <v/>
      </c>
      <c r="F2554" s="68" t="str">
        <f>IFERROR(VLOOKUP($B2554,APガラス性能一覧!$A$2:$M$6097,5,0),"")</f>
        <v/>
      </c>
      <c r="G2554" s="68" t="str">
        <f>IFERROR(VLOOKUP($B2554,APガラス性能一覧!$A$2:$M$6097,6,0),"")</f>
        <v/>
      </c>
      <c r="H2554" s="68" t="str">
        <f>IFERROR(VLOOKUP($B2554,APガラス性能一覧!$A$2:$M$6097,7,0),"")</f>
        <v/>
      </c>
      <c r="I2554" s="68" t="str">
        <f>IFERROR(VLOOKUP($B2554,APガラス性能一覧!$A$2:$M$6097,8,0),"")</f>
        <v/>
      </c>
      <c r="J2554" s="68" t="str">
        <f>IFERROR(VLOOKUP($B2554,APガラス性能一覧!$A$2:$M$6097,9,0),"")</f>
        <v/>
      </c>
      <c r="K2554" s="68" t="str">
        <f>IFERROR(VLOOKUP($B2554,APガラス性能一覧!$A$2:$M$6097,10,0),"")</f>
        <v/>
      </c>
      <c r="L2554" s="68" t="str">
        <f>IFERROR(VLOOKUP($B2554,APガラス性能一覧!$A$2:$M$6097,11,0),"")</f>
        <v/>
      </c>
      <c r="M2554" s="68" t="str">
        <f>IFERROR(VLOOKUP($B2554,APガラス性能一覧!$A$2:$M$6097,12,0),"")</f>
        <v/>
      </c>
      <c r="N2554" s="68" t="str">
        <f>IFERROR(VLOOKUP($B2554,APガラス性能一覧!$A$2:$M$6097,13,0),"")</f>
        <v/>
      </c>
    </row>
    <row r="2555" spans="2:14" x14ac:dyDescent="0.4">
      <c r="B2555" s="68" t="str">
        <f>IF($D$2="","",IF($E$2=0.65,IFERROR(IF(INDEX(APガラス性能一覧!A:A,MATCH(ROW(B2549),APガラス性能一覧!$O:$O,0))="","",INDEX(APガラス性能一覧!A:A,MATCH(ROW(B2549),APガラス性能一覧!$O:$O,0))),""),IFERROR(IF(INDEX(APガラス性能一覧!A:A,MATCH(ROW(B2549),APガラス性能一覧!$N:$N,0))="","",INDEX(APガラス性能一覧!A:A,MATCH(ROW(B2549),APガラス性能一覧!$N:$N,0))),"")))</f>
        <v/>
      </c>
      <c r="C2555" s="68" t="str">
        <f>IFERROR(VLOOKUP($B2555,APガラス性能一覧!$A$2:$M$6097,2,0),"")</f>
        <v/>
      </c>
      <c r="D2555" s="68" t="str">
        <f>IFERROR(VLOOKUP($B2555,APガラス性能一覧!$A$2:$M$6097,3,0),"")</f>
        <v/>
      </c>
      <c r="E2555" s="68" t="str">
        <f>IFERROR(VLOOKUP($B2555,APガラス性能一覧!$A$2:$M$6097,4,0),"")</f>
        <v/>
      </c>
      <c r="F2555" s="68" t="str">
        <f>IFERROR(VLOOKUP($B2555,APガラス性能一覧!$A$2:$M$6097,5,0),"")</f>
        <v/>
      </c>
      <c r="G2555" s="68" t="str">
        <f>IFERROR(VLOOKUP($B2555,APガラス性能一覧!$A$2:$M$6097,6,0),"")</f>
        <v/>
      </c>
      <c r="H2555" s="68" t="str">
        <f>IFERROR(VLOOKUP($B2555,APガラス性能一覧!$A$2:$M$6097,7,0),"")</f>
        <v/>
      </c>
      <c r="I2555" s="68" t="str">
        <f>IFERROR(VLOOKUP($B2555,APガラス性能一覧!$A$2:$M$6097,8,0),"")</f>
        <v/>
      </c>
      <c r="J2555" s="68" t="str">
        <f>IFERROR(VLOOKUP($B2555,APガラス性能一覧!$A$2:$M$6097,9,0),"")</f>
        <v/>
      </c>
      <c r="K2555" s="68" t="str">
        <f>IFERROR(VLOOKUP($B2555,APガラス性能一覧!$A$2:$M$6097,10,0),"")</f>
        <v/>
      </c>
      <c r="L2555" s="68" t="str">
        <f>IFERROR(VLOOKUP($B2555,APガラス性能一覧!$A$2:$M$6097,11,0),"")</f>
        <v/>
      </c>
      <c r="M2555" s="68" t="str">
        <f>IFERROR(VLOOKUP($B2555,APガラス性能一覧!$A$2:$M$6097,12,0),"")</f>
        <v/>
      </c>
      <c r="N2555" s="68" t="str">
        <f>IFERROR(VLOOKUP($B2555,APガラス性能一覧!$A$2:$M$6097,13,0),"")</f>
        <v/>
      </c>
    </row>
    <row r="2556" spans="2:14" x14ac:dyDescent="0.4">
      <c r="B2556" s="68" t="str">
        <f>IF($D$2="","",IF($E$2=0.65,IFERROR(IF(INDEX(APガラス性能一覧!A:A,MATCH(ROW(B2550),APガラス性能一覧!$O:$O,0))="","",INDEX(APガラス性能一覧!A:A,MATCH(ROW(B2550),APガラス性能一覧!$O:$O,0))),""),IFERROR(IF(INDEX(APガラス性能一覧!A:A,MATCH(ROW(B2550),APガラス性能一覧!$N:$N,0))="","",INDEX(APガラス性能一覧!A:A,MATCH(ROW(B2550),APガラス性能一覧!$N:$N,0))),"")))</f>
        <v/>
      </c>
      <c r="C2556" s="68" t="str">
        <f>IFERROR(VLOOKUP($B2556,APガラス性能一覧!$A$2:$M$6097,2,0),"")</f>
        <v/>
      </c>
      <c r="D2556" s="68" t="str">
        <f>IFERROR(VLOOKUP($B2556,APガラス性能一覧!$A$2:$M$6097,3,0),"")</f>
        <v/>
      </c>
      <c r="E2556" s="68" t="str">
        <f>IFERROR(VLOOKUP($B2556,APガラス性能一覧!$A$2:$M$6097,4,0),"")</f>
        <v/>
      </c>
      <c r="F2556" s="68" t="str">
        <f>IFERROR(VLOOKUP($B2556,APガラス性能一覧!$A$2:$M$6097,5,0),"")</f>
        <v/>
      </c>
      <c r="G2556" s="68" t="str">
        <f>IFERROR(VLOOKUP($B2556,APガラス性能一覧!$A$2:$M$6097,6,0),"")</f>
        <v/>
      </c>
      <c r="H2556" s="68" t="str">
        <f>IFERROR(VLOOKUP($B2556,APガラス性能一覧!$A$2:$M$6097,7,0),"")</f>
        <v/>
      </c>
      <c r="I2556" s="68" t="str">
        <f>IFERROR(VLOOKUP($B2556,APガラス性能一覧!$A$2:$M$6097,8,0),"")</f>
        <v/>
      </c>
      <c r="J2556" s="68" t="str">
        <f>IFERROR(VLOOKUP($B2556,APガラス性能一覧!$A$2:$M$6097,9,0),"")</f>
        <v/>
      </c>
      <c r="K2556" s="68" t="str">
        <f>IFERROR(VLOOKUP($B2556,APガラス性能一覧!$A$2:$M$6097,10,0),"")</f>
        <v/>
      </c>
      <c r="L2556" s="68" t="str">
        <f>IFERROR(VLOOKUP($B2556,APガラス性能一覧!$A$2:$M$6097,11,0),"")</f>
        <v/>
      </c>
      <c r="M2556" s="68" t="str">
        <f>IFERROR(VLOOKUP($B2556,APガラス性能一覧!$A$2:$M$6097,12,0),"")</f>
        <v/>
      </c>
      <c r="N2556" s="68" t="str">
        <f>IFERROR(VLOOKUP($B2556,APガラス性能一覧!$A$2:$M$6097,13,0),"")</f>
        <v/>
      </c>
    </row>
    <row r="2557" spans="2:14" x14ac:dyDescent="0.4">
      <c r="B2557" s="68" t="str">
        <f>IF($D$2="","",IF($E$2=0.65,IFERROR(IF(INDEX(APガラス性能一覧!A:A,MATCH(ROW(B2551),APガラス性能一覧!$O:$O,0))="","",INDEX(APガラス性能一覧!A:A,MATCH(ROW(B2551),APガラス性能一覧!$O:$O,0))),""),IFERROR(IF(INDEX(APガラス性能一覧!A:A,MATCH(ROW(B2551),APガラス性能一覧!$N:$N,0))="","",INDEX(APガラス性能一覧!A:A,MATCH(ROW(B2551),APガラス性能一覧!$N:$N,0))),"")))</f>
        <v/>
      </c>
      <c r="C2557" s="68" t="str">
        <f>IFERROR(VLOOKUP($B2557,APガラス性能一覧!$A$2:$M$6097,2,0),"")</f>
        <v/>
      </c>
      <c r="D2557" s="68" t="str">
        <f>IFERROR(VLOOKUP($B2557,APガラス性能一覧!$A$2:$M$6097,3,0),"")</f>
        <v/>
      </c>
      <c r="E2557" s="68" t="str">
        <f>IFERROR(VLOOKUP($B2557,APガラス性能一覧!$A$2:$M$6097,4,0),"")</f>
        <v/>
      </c>
      <c r="F2557" s="68" t="str">
        <f>IFERROR(VLOOKUP($B2557,APガラス性能一覧!$A$2:$M$6097,5,0),"")</f>
        <v/>
      </c>
      <c r="G2557" s="68" t="str">
        <f>IFERROR(VLOOKUP($B2557,APガラス性能一覧!$A$2:$M$6097,6,0),"")</f>
        <v/>
      </c>
      <c r="H2557" s="68" t="str">
        <f>IFERROR(VLOOKUP($B2557,APガラス性能一覧!$A$2:$M$6097,7,0),"")</f>
        <v/>
      </c>
      <c r="I2557" s="68" t="str">
        <f>IFERROR(VLOOKUP($B2557,APガラス性能一覧!$A$2:$M$6097,8,0),"")</f>
        <v/>
      </c>
      <c r="J2557" s="68" t="str">
        <f>IFERROR(VLOOKUP($B2557,APガラス性能一覧!$A$2:$M$6097,9,0),"")</f>
        <v/>
      </c>
      <c r="K2557" s="68" t="str">
        <f>IFERROR(VLOOKUP($B2557,APガラス性能一覧!$A$2:$M$6097,10,0),"")</f>
        <v/>
      </c>
      <c r="L2557" s="68" t="str">
        <f>IFERROR(VLOOKUP($B2557,APガラス性能一覧!$A$2:$M$6097,11,0),"")</f>
        <v/>
      </c>
      <c r="M2557" s="68" t="str">
        <f>IFERROR(VLOOKUP($B2557,APガラス性能一覧!$A$2:$M$6097,12,0),"")</f>
        <v/>
      </c>
      <c r="N2557" s="68" t="str">
        <f>IFERROR(VLOOKUP($B2557,APガラス性能一覧!$A$2:$M$6097,13,0),"")</f>
        <v/>
      </c>
    </row>
    <row r="2558" spans="2:14" x14ac:dyDescent="0.4">
      <c r="B2558" s="68" t="str">
        <f>IF($D$2="","",IF($E$2=0.65,IFERROR(IF(INDEX(APガラス性能一覧!A:A,MATCH(ROW(B2552),APガラス性能一覧!$O:$O,0))="","",INDEX(APガラス性能一覧!A:A,MATCH(ROW(B2552),APガラス性能一覧!$O:$O,0))),""),IFERROR(IF(INDEX(APガラス性能一覧!A:A,MATCH(ROW(B2552),APガラス性能一覧!$N:$N,0))="","",INDEX(APガラス性能一覧!A:A,MATCH(ROW(B2552),APガラス性能一覧!$N:$N,0))),"")))</f>
        <v/>
      </c>
      <c r="C2558" s="68" t="str">
        <f>IFERROR(VLOOKUP($B2558,APガラス性能一覧!$A$2:$M$6097,2,0),"")</f>
        <v/>
      </c>
      <c r="D2558" s="68" t="str">
        <f>IFERROR(VLOOKUP($B2558,APガラス性能一覧!$A$2:$M$6097,3,0),"")</f>
        <v/>
      </c>
      <c r="E2558" s="68" t="str">
        <f>IFERROR(VLOOKUP($B2558,APガラス性能一覧!$A$2:$M$6097,4,0),"")</f>
        <v/>
      </c>
      <c r="F2558" s="68" t="str">
        <f>IFERROR(VLOOKUP($B2558,APガラス性能一覧!$A$2:$M$6097,5,0),"")</f>
        <v/>
      </c>
      <c r="G2558" s="68" t="str">
        <f>IFERROR(VLOOKUP($B2558,APガラス性能一覧!$A$2:$M$6097,6,0),"")</f>
        <v/>
      </c>
      <c r="H2558" s="68" t="str">
        <f>IFERROR(VLOOKUP($B2558,APガラス性能一覧!$A$2:$M$6097,7,0),"")</f>
        <v/>
      </c>
      <c r="I2558" s="68" t="str">
        <f>IFERROR(VLOOKUP($B2558,APガラス性能一覧!$A$2:$M$6097,8,0),"")</f>
        <v/>
      </c>
      <c r="J2558" s="68" t="str">
        <f>IFERROR(VLOOKUP($B2558,APガラス性能一覧!$A$2:$M$6097,9,0),"")</f>
        <v/>
      </c>
      <c r="K2558" s="68" t="str">
        <f>IFERROR(VLOOKUP($B2558,APガラス性能一覧!$A$2:$M$6097,10,0),"")</f>
        <v/>
      </c>
      <c r="L2558" s="68" t="str">
        <f>IFERROR(VLOOKUP($B2558,APガラス性能一覧!$A$2:$M$6097,11,0),"")</f>
        <v/>
      </c>
      <c r="M2558" s="68" t="str">
        <f>IFERROR(VLOOKUP($B2558,APガラス性能一覧!$A$2:$M$6097,12,0),"")</f>
        <v/>
      </c>
      <c r="N2558" s="68" t="str">
        <f>IFERROR(VLOOKUP($B2558,APガラス性能一覧!$A$2:$M$6097,13,0),"")</f>
        <v/>
      </c>
    </row>
    <row r="2559" spans="2:14" x14ac:dyDescent="0.4">
      <c r="B2559" s="68" t="str">
        <f>IF($D$2="","",IF($E$2=0.65,IFERROR(IF(INDEX(APガラス性能一覧!A:A,MATCH(ROW(B2553),APガラス性能一覧!$O:$O,0))="","",INDEX(APガラス性能一覧!A:A,MATCH(ROW(B2553),APガラス性能一覧!$O:$O,0))),""),IFERROR(IF(INDEX(APガラス性能一覧!A:A,MATCH(ROW(B2553),APガラス性能一覧!$N:$N,0))="","",INDEX(APガラス性能一覧!A:A,MATCH(ROW(B2553),APガラス性能一覧!$N:$N,0))),"")))</f>
        <v/>
      </c>
      <c r="C2559" s="68" t="str">
        <f>IFERROR(VLOOKUP($B2559,APガラス性能一覧!$A$2:$M$6097,2,0),"")</f>
        <v/>
      </c>
      <c r="D2559" s="68" t="str">
        <f>IFERROR(VLOOKUP($B2559,APガラス性能一覧!$A$2:$M$6097,3,0),"")</f>
        <v/>
      </c>
      <c r="E2559" s="68" t="str">
        <f>IFERROR(VLOOKUP($B2559,APガラス性能一覧!$A$2:$M$6097,4,0),"")</f>
        <v/>
      </c>
      <c r="F2559" s="68" t="str">
        <f>IFERROR(VLOOKUP($B2559,APガラス性能一覧!$A$2:$M$6097,5,0),"")</f>
        <v/>
      </c>
      <c r="G2559" s="68" t="str">
        <f>IFERROR(VLOOKUP($B2559,APガラス性能一覧!$A$2:$M$6097,6,0),"")</f>
        <v/>
      </c>
      <c r="H2559" s="68" t="str">
        <f>IFERROR(VLOOKUP($B2559,APガラス性能一覧!$A$2:$M$6097,7,0),"")</f>
        <v/>
      </c>
      <c r="I2559" s="68" t="str">
        <f>IFERROR(VLOOKUP($B2559,APガラス性能一覧!$A$2:$M$6097,8,0),"")</f>
        <v/>
      </c>
      <c r="J2559" s="68" t="str">
        <f>IFERROR(VLOOKUP($B2559,APガラス性能一覧!$A$2:$M$6097,9,0),"")</f>
        <v/>
      </c>
      <c r="K2559" s="68" t="str">
        <f>IFERROR(VLOOKUP($B2559,APガラス性能一覧!$A$2:$M$6097,10,0),"")</f>
        <v/>
      </c>
      <c r="L2559" s="68" t="str">
        <f>IFERROR(VLOOKUP($B2559,APガラス性能一覧!$A$2:$M$6097,11,0),"")</f>
        <v/>
      </c>
      <c r="M2559" s="68" t="str">
        <f>IFERROR(VLOOKUP($B2559,APガラス性能一覧!$A$2:$M$6097,12,0),"")</f>
        <v/>
      </c>
      <c r="N2559" s="68" t="str">
        <f>IFERROR(VLOOKUP($B2559,APガラス性能一覧!$A$2:$M$6097,13,0),"")</f>
        <v/>
      </c>
    </row>
    <row r="2560" spans="2:14" x14ac:dyDescent="0.4">
      <c r="B2560" s="68" t="str">
        <f>IF($D$2="","",IF($E$2=0.65,IFERROR(IF(INDEX(APガラス性能一覧!A:A,MATCH(ROW(B2554),APガラス性能一覧!$O:$O,0))="","",INDEX(APガラス性能一覧!A:A,MATCH(ROW(B2554),APガラス性能一覧!$O:$O,0))),""),IFERROR(IF(INDEX(APガラス性能一覧!A:A,MATCH(ROW(B2554),APガラス性能一覧!$N:$N,0))="","",INDEX(APガラス性能一覧!A:A,MATCH(ROW(B2554),APガラス性能一覧!$N:$N,0))),"")))</f>
        <v/>
      </c>
      <c r="C2560" s="68" t="str">
        <f>IFERROR(VLOOKUP($B2560,APガラス性能一覧!$A$2:$M$6097,2,0),"")</f>
        <v/>
      </c>
      <c r="D2560" s="68" t="str">
        <f>IFERROR(VLOOKUP($B2560,APガラス性能一覧!$A$2:$M$6097,3,0),"")</f>
        <v/>
      </c>
      <c r="E2560" s="68" t="str">
        <f>IFERROR(VLOOKUP($B2560,APガラス性能一覧!$A$2:$M$6097,4,0),"")</f>
        <v/>
      </c>
      <c r="F2560" s="68" t="str">
        <f>IFERROR(VLOOKUP($B2560,APガラス性能一覧!$A$2:$M$6097,5,0),"")</f>
        <v/>
      </c>
      <c r="G2560" s="68" t="str">
        <f>IFERROR(VLOOKUP($B2560,APガラス性能一覧!$A$2:$M$6097,6,0),"")</f>
        <v/>
      </c>
      <c r="H2560" s="68" t="str">
        <f>IFERROR(VLOOKUP($B2560,APガラス性能一覧!$A$2:$M$6097,7,0),"")</f>
        <v/>
      </c>
      <c r="I2560" s="68" t="str">
        <f>IFERROR(VLOOKUP($B2560,APガラス性能一覧!$A$2:$M$6097,8,0),"")</f>
        <v/>
      </c>
      <c r="J2560" s="68" t="str">
        <f>IFERROR(VLOOKUP($B2560,APガラス性能一覧!$A$2:$M$6097,9,0),"")</f>
        <v/>
      </c>
      <c r="K2560" s="68" t="str">
        <f>IFERROR(VLOOKUP($B2560,APガラス性能一覧!$A$2:$M$6097,10,0),"")</f>
        <v/>
      </c>
      <c r="L2560" s="68" t="str">
        <f>IFERROR(VLOOKUP($B2560,APガラス性能一覧!$A$2:$M$6097,11,0),"")</f>
        <v/>
      </c>
      <c r="M2560" s="68" t="str">
        <f>IFERROR(VLOOKUP($B2560,APガラス性能一覧!$A$2:$M$6097,12,0),"")</f>
        <v/>
      </c>
      <c r="N2560" s="68" t="str">
        <f>IFERROR(VLOOKUP($B2560,APガラス性能一覧!$A$2:$M$6097,13,0),"")</f>
        <v/>
      </c>
    </row>
    <row r="2561" spans="2:14" x14ac:dyDescent="0.4">
      <c r="B2561" s="68" t="str">
        <f>IF($D$2="","",IF($E$2=0.65,IFERROR(IF(INDEX(APガラス性能一覧!A:A,MATCH(ROW(B2555),APガラス性能一覧!$O:$O,0))="","",INDEX(APガラス性能一覧!A:A,MATCH(ROW(B2555),APガラス性能一覧!$O:$O,0))),""),IFERROR(IF(INDEX(APガラス性能一覧!A:A,MATCH(ROW(B2555),APガラス性能一覧!$N:$N,0))="","",INDEX(APガラス性能一覧!A:A,MATCH(ROW(B2555),APガラス性能一覧!$N:$N,0))),"")))</f>
        <v/>
      </c>
      <c r="C2561" s="68" t="str">
        <f>IFERROR(VLOOKUP($B2561,APガラス性能一覧!$A$2:$M$6097,2,0),"")</f>
        <v/>
      </c>
      <c r="D2561" s="68" t="str">
        <f>IFERROR(VLOOKUP($B2561,APガラス性能一覧!$A$2:$M$6097,3,0),"")</f>
        <v/>
      </c>
      <c r="E2561" s="68" t="str">
        <f>IFERROR(VLOOKUP($B2561,APガラス性能一覧!$A$2:$M$6097,4,0),"")</f>
        <v/>
      </c>
      <c r="F2561" s="68" t="str">
        <f>IFERROR(VLOOKUP($B2561,APガラス性能一覧!$A$2:$M$6097,5,0),"")</f>
        <v/>
      </c>
      <c r="G2561" s="68" t="str">
        <f>IFERROR(VLOOKUP($B2561,APガラス性能一覧!$A$2:$M$6097,6,0),"")</f>
        <v/>
      </c>
      <c r="H2561" s="68" t="str">
        <f>IFERROR(VLOOKUP($B2561,APガラス性能一覧!$A$2:$M$6097,7,0),"")</f>
        <v/>
      </c>
      <c r="I2561" s="68" t="str">
        <f>IFERROR(VLOOKUP($B2561,APガラス性能一覧!$A$2:$M$6097,8,0),"")</f>
        <v/>
      </c>
      <c r="J2561" s="68" t="str">
        <f>IFERROR(VLOOKUP($B2561,APガラス性能一覧!$A$2:$M$6097,9,0),"")</f>
        <v/>
      </c>
      <c r="K2561" s="68" t="str">
        <f>IFERROR(VLOOKUP($B2561,APガラス性能一覧!$A$2:$M$6097,10,0),"")</f>
        <v/>
      </c>
      <c r="L2561" s="68" t="str">
        <f>IFERROR(VLOOKUP($B2561,APガラス性能一覧!$A$2:$M$6097,11,0),"")</f>
        <v/>
      </c>
      <c r="M2561" s="68" t="str">
        <f>IFERROR(VLOOKUP($B2561,APガラス性能一覧!$A$2:$M$6097,12,0),"")</f>
        <v/>
      </c>
      <c r="N2561" s="68" t="str">
        <f>IFERROR(VLOOKUP($B2561,APガラス性能一覧!$A$2:$M$6097,13,0),"")</f>
        <v/>
      </c>
    </row>
    <row r="2562" spans="2:14" x14ac:dyDescent="0.4">
      <c r="B2562" s="68" t="str">
        <f>IF($D$2="","",IF($E$2=0.65,IFERROR(IF(INDEX(APガラス性能一覧!A:A,MATCH(ROW(B2556),APガラス性能一覧!$O:$O,0))="","",INDEX(APガラス性能一覧!A:A,MATCH(ROW(B2556),APガラス性能一覧!$O:$O,0))),""),IFERROR(IF(INDEX(APガラス性能一覧!A:A,MATCH(ROW(B2556),APガラス性能一覧!$N:$N,0))="","",INDEX(APガラス性能一覧!A:A,MATCH(ROW(B2556),APガラス性能一覧!$N:$N,0))),"")))</f>
        <v/>
      </c>
      <c r="C2562" s="68" t="str">
        <f>IFERROR(VLOOKUP($B2562,APガラス性能一覧!$A$2:$M$6097,2,0),"")</f>
        <v/>
      </c>
      <c r="D2562" s="68" t="str">
        <f>IFERROR(VLOOKUP($B2562,APガラス性能一覧!$A$2:$M$6097,3,0),"")</f>
        <v/>
      </c>
      <c r="E2562" s="68" t="str">
        <f>IFERROR(VLOOKUP($B2562,APガラス性能一覧!$A$2:$M$6097,4,0),"")</f>
        <v/>
      </c>
      <c r="F2562" s="68" t="str">
        <f>IFERROR(VLOOKUP($B2562,APガラス性能一覧!$A$2:$M$6097,5,0),"")</f>
        <v/>
      </c>
      <c r="G2562" s="68" t="str">
        <f>IFERROR(VLOOKUP($B2562,APガラス性能一覧!$A$2:$M$6097,6,0),"")</f>
        <v/>
      </c>
      <c r="H2562" s="68" t="str">
        <f>IFERROR(VLOOKUP($B2562,APガラス性能一覧!$A$2:$M$6097,7,0),"")</f>
        <v/>
      </c>
      <c r="I2562" s="68" t="str">
        <f>IFERROR(VLOOKUP($B2562,APガラス性能一覧!$A$2:$M$6097,8,0),"")</f>
        <v/>
      </c>
      <c r="J2562" s="68" t="str">
        <f>IFERROR(VLOOKUP($B2562,APガラス性能一覧!$A$2:$M$6097,9,0),"")</f>
        <v/>
      </c>
      <c r="K2562" s="68" t="str">
        <f>IFERROR(VLOOKUP($B2562,APガラス性能一覧!$A$2:$M$6097,10,0),"")</f>
        <v/>
      </c>
      <c r="L2562" s="68" t="str">
        <f>IFERROR(VLOOKUP($B2562,APガラス性能一覧!$A$2:$M$6097,11,0),"")</f>
        <v/>
      </c>
      <c r="M2562" s="68" t="str">
        <f>IFERROR(VLOOKUP($B2562,APガラス性能一覧!$A$2:$M$6097,12,0),"")</f>
        <v/>
      </c>
      <c r="N2562" s="68" t="str">
        <f>IFERROR(VLOOKUP($B2562,APガラス性能一覧!$A$2:$M$6097,13,0),"")</f>
        <v/>
      </c>
    </row>
    <row r="2563" spans="2:14" x14ac:dyDescent="0.4">
      <c r="B2563" s="68" t="str">
        <f>IF($D$2="","",IF($E$2=0.65,IFERROR(IF(INDEX(APガラス性能一覧!A:A,MATCH(ROW(B2557),APガラス性能一覧!$O:$O,0))="","",INDEX(APガラス性能一覧!A:A,MATCH(ROW(B2557),APガラス性能一覧!$O:$O,0))),""),IFERROR(IF(INDEX(APガラス性能一覧!A:A,MATCH(ROW(B2557),APガラス性能一覧!$N:$N,0))="","",INDEX(APガラス性能一覧!A:A,MATCH(ROW(B2557),APガラス性能一覧!$N:$N,0))),"")))</f>
        <v/>
      </c>
      <c r="C2563" s="68" t="str">
        <f>IFERROR(VLOOKUP($B2563,APガラス性能一覧!$A$2:$M$6097,2,0),"")</f>
        <v/>
      </c>
      <c r="D2563" s="68" t="str">
        <f>IFERROR(VLOOKUP($B2563,APガラス性能一覧!$A$2:$M$6097,3,0),"")</f>
        <v/>
      </c>
      <c r="E2563" s="68" t="str">
        <f>IFERROR(VLOOKUP($B2563,APガラス性能一覧!$A$2:$M$6097,4,0),"")</f>
        <v/>
      </c>
      <c r="F2563" s="68" t="str">
        <f>IFERROR(VLOOKUP($B2563,APガラス性能一覧!$A$2:$M$6097,5,0),"")</f>
        <v/>
      </c>
      <c r="G2563" s="68" t="str">
        <f>IFERROR(VLOOKUP($B2563,APガラス性能一覧!$A$2:$M$6097,6,0),"")</f>
        <v/>
      </c>
      <c r="H2563" s="68" t="str">
        <f>IFERROR(VLOOKUP($B2563,APガラス性能一覧!$A$2:$M$6097,7,0),"")</f>
        <v/>
      </c>
      <c r="I2563" s="68" t="str">
        <f>IFERROR(VLOOKUP($B2563,APガラス性能一覧!$A$2:$M$6097,8,0),"")</f>
        <v/>
      </c>
      <c r="J2563" s="68" t="str">
        <f>IFERROR(VLOOKUP($B2563,APガラス性能一覧!$A$2:$M$6097,9,0),"")</f>
        <v/>
      </c>
      <c r="K2563" s="68" t="str">
        <f>IFERROR(VLOOKUP($B2563,APガラス性能一覧!$A$2:$M$6097,10,0),"")</f>
        <v/>
      </c>
      <c r="L2563" s="68" t="str">
        <f>IFERROR(VLOOKUP($B2563,APガラス性能一覧!$A$2:$M$6097,11,0),"")</f>
        <v/>
      </c>
      <c r="M2563" s="68" t="str">
        <f>IFERROR(VLOOKUP($B2563,APガラス性能一覧!$A$2:$M$6097,12,0),"")</f>
        <v/>
      </c>
      <c r="N2563" s="68" t="str">
        <f>IFERROR(VLOOKUP($B2563,APガラス性能一覧!$A$2:$M$6097,13,0),"")</f>
        <v/>
      </c>
    </row>
    <row r="2564" spans="2:14" x14ac:dyDescent="0.4">
      <c r="B2564" s="68" t="str">
        <f>IF($D$2="","",IF($E$2=0.65,IFERROR(IF(INDEX(APガラス性能一覧!A:A,MATCH(ROW(B2558),APガラス性能一覧!$O:$O,0))="","",INDEX(APガラス性能一覧!A:A,MATCH(ROW(B2558),APガラス性能一覧!$O:$O,0))),""),IFERROR(IF(INDEX(APガラス性能一覧!A:A,MATCH(ROW(B2558),APガラス性能一覧!$N:$N,0))="","",INDEX(APガラス性能一覧!A:A,MATCH(ROW(B2558),APガラス性能一覧!$N:$N,0))),"")))</f>
        <v/>
      </c>
      <c r="C2564" s="68" t="str">
        <f>IFERROR(VLOOKUP($B2564,APガラス性能一覧!$A$2:$M$6097,2,0),"")</f>
        <v/>
      </c>
      <c r="D2564" s="68" t="str">
        <f>IFERROR(VLOOKUP($B2564,APガラス性能一覧!$A$2:$M$6097,3,0),"")</f>
        <v/>
      </c>
      <c r="E2564" s="68" t="str">
        <f>IFERROR(VLOOKUP($B2564,APガラス性能一覧!$A$2:$M$6097,4,0),"")</f>
        <v/>
      </c>
      <c r="F2564" s="68" t="str">
        <f>IFERROR(VLOOKUP($B2564,APガラス性能一覧!$A$2:$M$6097,5,0),"")</f>
        <v/>
      </c>
      <c r="G2564" s="68" t="str">
        <f>IFERROR(VLOOKUP($B2564,APガラス性能一覧!$A$2:$M$6097,6,0),"")</f>
        <v/>
      </c>
      <c r="H2564" s="68" t="str">
        <f>IFERROR(VLOOKUP($B2564,APガラス性能一覧!$A$2:$M$6097,7,0),"")</f>
        <v/>
      </c>
      <c r="I2564" s="68" t="str">
        <f>IFERROR(VLOOKUP($B2564,APガラス性能一覧!$A$2:$M$6097,8,0),"")</f>
        <v/>
      </c>
      <c r="J2564" s="68" t="str">
        <f>IFERROR(VLOOKUP($B2564,APガラス性能一覧!$A$2:$M$6097,9,0),"")</f>
        <v/>
      </c>
      <c r="K2564" s="68" t="str">
        <f>IFERROR(VLOOKUP($B2564,APガラス性能一覧!$A$2:$M$6097,10,0),"")</f>
        <v/>
      </c>
      <c r="L2564" s="68" t="str">
        <f>IFERROR(VLOOKUP($B2564,APガラス性能一覧!$A$2:$M$6097,11,0),"")</f>
        <v/>
      </c>
      <c r="M2564" s="68" t="str">
        <f>IFERROR(VLOOKUP($B2564,APガラス性能一覧!$A$2:$M$6097,12,0),"")</f>
        <v/>
      </c>
      <c r="N2564" s="68" t="str">
        <f>IFERROR(VLOOKUP($B2564,APガラス性能一覧!$A$2:$M$6097,13,0),"")</f>
        <v/>
      </c>
    </row>
    <row r="2565" spans="2:14" x14ac:dyDescent="0.4">
      <c r="B2565" s="68" t="str">
        <f>IF($D$2="","",IF($E$2=0.65,IFERROR(IF(INDEX(APガラス性能一覧!A:A,MATCH(ROW(B2559),APガラス性能一覧!$O:$O,0))="","",INDEX(APガラス性能一覧!A:A,MATCH(ROW(B2559),APガラス性能一覧!$O:$O,0))),""),IFERROR(IF(INDEX(APガラス性能一覧!A:A,MATCH(ROW(B2559),APガラス性能一覧!$N:$N,0))="","",INDEX(APガラス性能一覧!A:A,MATCH(ROW(B2559),APガラス性能一覧!$N:$N,0))),"")))</f>
        <v/>
      </c>
      <c r="C2565" s="68" t="str">
        <f>IFERROR(VLOOKUP($B2565,APガラス性能一覧!$A$2:$M$6097,2,0),"")</f>
        <v/>
      </c>
      <c r="D2565" s="68" t="str">
        <f>IFERROR(VLOOKUP($B2565,APガラス性能一覧!$A$2:$M$6097,3,0),"")</f>
        <v/>
      </c>
      <c r="E2565" s="68" t="str">
        <f>IFERROR(VLOOKUP($B2565,APガラス性能一覧!$A$2:$M$6097,4,0),"")</f>
        <v/>
      </c>
      <c r="F2565" s="68" t="str">
        <f>IFERROR(VLOOKUP($B2565,APガラス性能一覧!$A$2:$M$6097,5,0),"")</f>
        <v/>
      </c>
      <c r="G2565" s="68" t="str">
        <f>IFERROR(VLOOKUP($B2565,APガラス性能一覧!$A$2:$M$6097,6,0),"")</f>
        <v/>
      </c>
      <c r="H2565" s="68" t="str">
        <f>IFERROR(VLOOKUP($B2565,APガラス性能一覧!$A$2:$M$6097,7,0),"")</f>
        <v/>
      </c>
      <c r="I2565" s="68" t="str">
        <f>IFERROR(VLOOKUP($B2565,APガラス性能一覧!$A$2:$M$6097,8,0),"")</f>
        <v/>
      </c>
      <c r="J2565" s="68" t="str">
        <f>IFERROR(VLOOKUP($B2565,APガラス性能一覧!$A$2:$M$6097,9,0),"")</f>
        <v/>
      </c>
      <c r="K2565" s="68" t="str">
        <f>IFERROR(VLOOKUP($B2565,APガラス性能一覧!$A$2:$M$6097,10,0),"")</f>
        <v/>
      </c>
      <c r="L2565" s="68" t="str">
        <f>IFERROR(VLOOKUP($B2565,APガラス性能一覧!$A$2:$M$6097,11,0),"")</f>
        <v/>
      </c>
      <c r="M2565" s="68" t="str">
        <f>IFERROR(VLOOKUP($B2565,APガラス性能一覧!$A$2:$M$6097,12,0),"")</f>
        <v/>
      </c>
      <c r="N2565" s="68" t="str">
        <f>IFERROR(VLOOKUP($B2565,APガラス性能一覧!$A$2:$M$6097,13,0),"")</f>
        <v/>
      </c>
    </row>
    <row r="2566" spans="2:14" x14ac:dyDescent="0.4">
      <c r="B2566" s="68" t="str">
        <f>IF($D$2="","",IF($E$2=0.65,IFERROR(IF(INDEX(APガラス性能一覧!A:A,MATCH(ROW(B2560),APガラス性能一覧!$O:$O,0))="","",INDEX(APガラス性能一覧!A:A,MATCH(ROW(B2560),APガラス性能一覧!$O:$O,0))),""),IFERROR(IF(INDEX(APガラス性能一覧!A:A,MATCH(ROW(B2560),APガラス性能一覧!$N:$N,0))="","",INDEX(APガラス性能一覧!A:A,MATCH(ROW(B2560),APガラス性能一覧!$N:$N,0))),"")))</f>
        <v/>
      </c>
      <c r="C2566" s="68" t="str">
        <f>IFERROR(VLOOKUP($B2566,APガラス性能一覧!$A$2:$M$6097,2,0),"")</f>
        <v/>
      </c>
      <c r="D2566" s="68" t="str">
        <f>IFERROR(VLOOKUP($B2566,APガラス性能一覧!$A$2:$M$6097,3,0),"")</f>
        <v/>
      </c>
      <c r="E2566" s="68" t="str">
        <f>IFERROR(VLOOKUP($B2566,APガラス性能一覧!$A$2:$M$6097,4,0),"")</f>
        <v/>
      </c>
      <c r="F2566" s="68" t="str">
        <f>IFERROR(VLOOKUP($B2566,APガラス性能一覧!$A$2:$M$6097,5,0),"")</f>
        <v/>
      </c>
      <c r="G2566" s="68" t="str">
        <f>IFERROR(VLOOKUP($B2566,APガラス性能一覧!$A$2:$M$6097,6,0),"")</f>
        <v/>
      </c>
      <c r="H2566" s="68" t="str">
        <f>IFERROR(VLOOKUP($B2566,APガラス性能一覧!$A$2:$M$6097,7,0),"")</f>
        <v/>
      </c>
      <c r="I2566" s="68" t="str">
        <f>IFERROR(VLOOKUP($B2566,APガラス性能一覧!$A$2:$M$6097,8,0),"")</f>
        <v/>
      </c>
      <c r="J2566" s="68" t="str">
        <f>IFERROR(VLOOKUP($B2566,APガラス性能一覧!$A$2:$M$6097,9,0),"")</f>
        <v/>
      </c>
      <c r="K2566" s="68" t="str">
        <f>IFERROR(VLOOKUP($B2566,APガラス性能一覧!$A$2:$M$6097,10,0),"")</f>
        <v/>
      </c>
      <c r="L2566" s="68" t="str">
        <f>IFERROR(VLOOKUP($B2566,APガラス性能一覧!$A$2:$M$6097,11,0),"")</f>
        <v/>
      </c>
      <c r="M2566" s="68" t="str">
        <f>IFERROR(VLOOKUP($B2566,APガラス性能一覧!$A$2:$M$6097,12,0),"")</f>
        <v/>
      </c>
      <c r="N2566" s="68" t="str">
        <f>IFERROR(VLOOKUP($B2566,APガラス性能一覧!$A$2:$M$6097,13,0),"")</f>
        <v/>
      </c>
    </row>
    <row r="2567" spans="2:14" x14ac:dyDescent="0.4">
      <c r="B2567" s="68" t="str">
        <f>IF($D$2="","",IF($E$2=0.65,IFERROR(IF(INDEX(APガラス性能一覧!A:A,MATCH(ROW(B2561),APガラス性能一覧!$O:$O,0))="","",INDEX(APガラス性能一覧!A:A,MATCH(ROW(B2561),APガラス性能一覧!$O:$O,0))),""),IFERROR(IF(INDEX(APガラス性能一覧!A:A,MATCH(ROW(B2561),APガラス性能一覧!$N:$N,0))="","",INDEX(APガラス性能一覧!A:A,MATCH(ROW(B2561),APガラス性能一覧!$N:$N,0))),"")))</f>
        <v/>
      </c>
      <c r="C2567" s="68" t="str">
        <f>IFERROR(VLOOKUP($B2567,APガラス性能一覧!$A$2:$M$6097,2,0),"")</f>
        <v/>
      </c>
      <c r="D2567" s="68" t="str">
        <f>IFERROR(VLOOKUP($B2567,APガラス性能一覧!$A$2:$M$6097,3,0),"")</f>
        <v/>
      </c>
      <c r="E2567" s="68" t="str">
        <f>IFERROR(VLOOKUP($B2567,APガラス性能一覧!$A$2:$M$6097,4,0),"")</f>
        <v/>
      </c>
      <c r="F2567" s="68" t="str">
        <f>IFERROR(VLOOKUP($B2567,APガラス性能一覧!$A$2:$M$6097,5,0),"")</f>
        <v/>
      </c>
      <c r="G2567" s="68" t="str">
        <f>IFERROR(VLOOKUP($B2567,APガラス性能一覧!$A$2:$M$6097,6,0),"")</f>
        <v/>
      </c>
      <c r="H2567" s="68" t="str">
        <f>IFERROR(VLOOKUP($B2567,APガラス性能一覧!$A$2:$M$6097,7,0),"")</f>
        <v/>
      </c>
      <c r="I2567" s="68" t="str">
        <f>IFERROR(VLOOKUP($B2567,APガラス性能一覧!$A$2:$M$6097,8,0),"")</f>
        <v/>
      </c>
      <c r="J2567" s="68" t="str">
        <f>IFERROR(VLOOKUP($B2567,APガラス性能一覧!$A$2:$M$6097,9,0),"")</f>
        <v/>
      </c>
      <c r="K2567" s="68" t="str">
        <f>IFERROR(VLOOKUP($B2567,APガラス性能一覧!$A$2:$M$6097,10,0),"")</f>
        <v/>
      </c>
      <c r="L2567" s="68" t="str">
        <f>IFERROR(VLOOKUP($B2567,APガラス性能一覧!$A$2:$M$6097,11,0),"")</f>
        <v/>
      </c>
      <c r="M2567" s="68" t="str">
        <f>IFERROR(VLOOKUP($B2567,APガラス性能一覧!$A$2:$M$6097,12,0),"")</f>
        <v/>
      </c>
      <c r="N2567" s="68" t="str">
        <f>IFERROR(VLOOKUP($B2567,APガラス性能一覧!$A$2:$M$6097,13,0),"")</f>
        <v/>
      </c>
    </row>
    <row r="2568" spans="2:14" x14ac:dyDescent="0.4">
      <c r="B2568" s="68" t="str">
        <f>IF($D$2="","",IF($E$2=0.65,IFERROR(IF(INDEX(APガラス性能一覧!A:A,MATCH(ROW(B2562),APガラス性能一覧!$O:$O,0))="","",INDEX(APガラス性能一覧!A:A,MATCH(ROW(B2562),APガラス性能一覧!$O:$O,0))),""),IFERROR(IF(INDEX(APガラス性能一覧!A:A,MATCH(ROW(B2562),APガラス性能一覧!$N:$N,0))="","",INDEX(APガラス性能一覧!A:A,MATCH(ROW(B2562),APガラス性能一覧!$N:$N,0))),"")))</f>
        <v/>
      </c>
      <c r="C2568" s="68" t="str">
        <f>IFERROR(VLOOKUP($B2568,APガラス性能一覧!$A$2:$M$6097,2,0),"")</f>
        <v/>
      </c>
      <c r="D2568" s="68" t="str">
        <f>IFERROR(VLOOKUP($B2568,APガラス性能一覧!$A$2:$M$6097,3,0),"")</f>
        <v/>
      </c>
      <c r="E2568" s="68" t="str">
        <f>IFERROR(VLOOKUP($B2568,APガラス性能一覧!$A$2:$M$6097,4,0),"")</f>
        <v/>
      </c>
      <c r="F2568" s="68" t="str">
        <f>IFERROR(VLOOKUP($B2568,APガラス性能一覧!$A$2:$M$6097,5,0),"")</f>
        <v/>
      </c>
      <c r="G2568" s="68" t="str">
        <f>IFERROR(VLOOKUP($B2568,APガラス性能一覧!$A$2:$M$6097,6,0),"")</f>
        <v/>
      </c>
      <c r="H2568" s="68" t="str">
        <f>IFERROR(VLOOKUP($B2568,APガラス性能一覧!$A$2:$M$6097,7,0),"")</f>
        <v/>
      </c>
      <c r="I2568" s="68" t="str">
        <f>IFERROR(VLOOKUP($B2568,APガラス性能一覧!$A$2:$M$6097,8,0),"")</f>
        <v/>
      </c>
      <c r="J2568" s="68" t="str">
        <f>IFERROR(VLOOKUP($B2568,APガラス性能一覧!$A$2:$M$6097,9,0),"")</f>
        <v/>
      </c>
      <c r="K2568" s="68" t="str">
        <f>IFERROR(VLOOKUP($B2568,APガラス性能一覧!$A$2:$M$6097,10,0),"")</f>
        <v/>
      </c>
      <c r="L2568" s="68" t="str">
        <f>IFERROR(VLOOKUP($B2568,APガラス性能一覧!$A$2:$M$6097,11,0),"")</f>
        <v/>
      </c>
      <c r="M2568" s="68" t="str">
        <f>IFERROR(VLOOKUP($B2568,APガラス性能一覧!$A$2:$M$6097,12,0),"")</f>
        <v/>
      </c>
      <c r="N2568" s="68" t="str">
        <f>IFERROR(VLOOKUP($B2568,APガラス性能一覧!$A$2:$M$6097,13,0),"")</f>
        <v/>
      </c>
    </row>
    <row r="2569" spans="2:14" x14ac:dyDescent="0.4">
      <c r="B2569" s="68" t="str">
        <f>IF($D$2="","",IF($E$2=0.65,IFERROR(IF(INDEX(APガラス性能一覧!A:A,MATCH(ROW(B2563),APガラス性能一覧!$O:$O,0))="","",INDEX(APガラス性能一覧!A:A,MATCH(ROW(B2563),APガラス性能一覧!$O:$O,0))),""),IFERROR(IF(INDEX(APガラス性能一覧!A:A,MATCH(ROW(B2563),APガラス性能一覧!$N:$N,0))="","",INDEX(APガラス性能一覧!A:A,MATCH(ROW(B2563),APガラス性能一覧!$N:$N,0))),"")))</f>
        <v/>
      </c>
      <c r="C2569" s="68" t="str">
        <f>IFERROR(VLOOKUP($B2569,APガラス性能一覧!$A$2:$M$6097,2,0),"")</f>
        <v/>
      </c>
      <c r="D2569" s="68" t="str">
        <f>IFERROR(VLOOKUP($B2569,APガラス性能一覧!$A$2:$M$6097,3,0),"")</f>
        <v/>
      </c>
      <c r="E2569" s="68" t="str">
        <f>IFERROR(VLOOKUP($B2569,APガラス性能一覧!$A$2:$M$6097,4,0),"")</f>
        <v/>
      </c>
      <c r="F2569" s="68" t="str">
        <f>IFERROR(VLOOKUP($B2569,APガラス性能一覧!$A$2:$M$6097,5,0),"")</f>
        <v/>
      </c>
      <c r="G2569" s="68" t="str">
        <f>IFERROR(VLOOKUP($B2569,APガラス性能一覧!$A$2:$M$6097,6,0),"")</f>
        <v/>
      </c>
      <c r="H2569" s="68" t="str">
        <f>IFERROR(VLOOKUP($B2569,APガラス性能一覧!$A$2:$M$6097,7,0),"")</f>
        <v/>
      </c>
      <c r="I2569" s="68" t="str">
        <f>IFERROR(VLOOKUP($B2569,APガラス性能一覧!$A$2:$M$6097,8,0),"")</f>
        <v/>
      </c>
      <c r="J2569" s="68" t="str">
        <f>IFERROR(VLOOKUP($B2569,APガラス性能一覧!$A$2:$M$6097,9,0),"")</f>
        <v/>
      </c>
      <c r="K2569" s="68" t="str">
        <f>IFERROR(VLOOKUP($B2569,APガラス性能一覧!$A$2:$M$6097,10,0),"")</f>
        <v/>
      </c>
      <c r="L2569" s="68" t="str">
        <f>IFERROR(VLOOKUP($B2569,APガラス性能一覧!$A$2:$M$6097,11,0),"")</f>
        <v/>
      </c>
      <c r="M2569" s="68" t="str">
        <f>IFERROR(VLOOKUP($B2569,APガラス性能一覧!$A$2:$M$6097,12,0),"")</f>
        <v/>
      </c>
      <c r="N2569" s="68" t="str">
        <f>IFERROR(VLOOKUP($B2569,APガラス性能一覧!$A$2:$M$6097,13,0),"")</f>
        <v/>
      </c>
    </row>
    <row r="2570" spans="2:14" x14ac:dyDescent="0.4">
      <c r="B2570" s="68" t="str">
        <f>IF($D$2="","",IF($E$2=0.65,IFERROR(IF(INDEX(APガラス性能一覧!A:A,MATCH(ROW(B2564),APガラス性能一覧!$O:$O,0))="","",INDEX(APガラス性能一覧!A:A,MATCH(ROW(B2564),APガラス性能一覧!$O:$O,0))),""),IFERROR(IF(INDEX(APガラス性能一覧!A:A,MATCH(ROW(B2564),APガラス性能一覧!$N:$N,0))="","",INDEX(APガラス性能一覧!A:A,MATCH(ROW(B2564),APガラス性能一覧!$N:$N,0))),"")))</f>
        <v/>
      </c>
      <c r="C2570" s="68" t="str">
        <f>IFERROR(VLOOKUP($B2570,APガラス性能一覧!$A$2:$M$6097,2,0),"")</f>
        <v/>
      </c>
      <c r="D2570" s="68" t="str">
        <f>IFERROR(VLOOKUP($B2570,APガラス性能一覧!$A$2:$M$6097,3,0),"")</f>
        <v/>
      </c>
      <c r="E2570" s="68" t="str">
        <f>IFERROR(VLOOKUP($B2570,APガラス性能一覧!$A$2:$M$6097,4,0),"")</f>
        <v/>
      </c>
      <c r="F2570" s="68" t="str">
        <f>IFERROR(VLOOKUP($B2570,APガラス性能一覧!$A$2:$M$6097,5,0),"")</f>
        <v/>
      </c>
      <c r="G2570" s="68" t="str">
        <f>IFERROR(VLOOKUP($B2570,APガラス性能一覧!$A$2:$M$6097,6,0),"")</f>
        <v/>
      </c>
      <c r="H2570" s="68" t="str">
        <f>IFERROR(VLOOKUP($B2570,APガラス性能一覧!$A$2:$M$6097,7,0),"")</f>
        <v/>
      </c>
      <c r="I2570" s="68" t="str">
        <f>IFERROR(VLOOKUP($B2570,APガラス性能一覧!$A$2:$M$6097,8,0),"")</f>
        <v/>
      </c>
      <c r="J2570" s="68" t="str">
        <f>IFERROR(VLOOKUP($B2570,APガラス性能一覧!$A$2:$M$6097,9,0),"")</f>
        <v/>
      </c>
      <c r="K2570" s="68" t="str">
        <f>IFERROR(VLOOKUP($B2570,APガラス性能一覧!$A$2:$M$6097,10,0),"")</f>
        <v/>
      </c>
      <c r="L2570" s="68" t="str">
        <f>IFERROR(VLOOKUP($B2570,APガラス性能一覧!$A$2:$M$6097,11,0),"")</f>
        <v/>
      </c>
      <c r="M2570" s="68" t="str">
        <f>IFERROR(VLOOKUP($B2570,APガラス性能一覧!$A$2:$M$6097,12,0),"")</f>
        <v/>
      </c>
      <c r="N2570" s="68" t="str">
        <f>IFERROR(VLOOKUP($B2570,APガラス性能一覧!$A$2:$M$6097,13,0),"")</f>
        <v/>
      </c>
    </row>
    <row r="2571" spans="2:14" x14ac:dyDescent="0.4">
      <c r="B2571" s="68" t="str">
        <f>IF($D$2="","",IF($E$2=0.65,IFERROR(IF(INDEX(APガラス性能一覧!A:A,MATCH(ROW(B2565),APガラス性能一覧!$O:$O,0))="","",INDEX(APガラス性能一覧!A:A,MATCH(ROW(B2565),APガラス性能一覧!$O:$O,0))),""),IFERROR(IF(INDEX(APガラス性能一覧!A:A,MATCH(ROW(B2565),APガラス性能一覧!$N:$N,0))="","",INDEX(APガラス性能一覧!A:A,MATCH(ROW(B2565),APガラス性能一覧!$N:$N,0))),"")))</f>
        <v/>
      </c>
      <c r="C2571" s="68" t="str">
        <f>IFERROR(VLOOKUP($B2571,APガラス性能一覧!$A$2:$M$6097,2,0),"")</f>
        <v/>
      </c>
      <c r="D2571" s="68" t="str">
        <f>IFERROR(VLOOKUP($B2571,APガラス性能一覧!$A$2:$M$6097,3,0),"")</f>
        <v/>
      </c>
      <c r="E2571" s="68" t="str">
        <f>IFERROR(VLOOKUP($B2571,APガラス性能一覧!$A$2:$M$6097,4,0),"")</f>
        <v/>
      </c>
      <c r="F2571" s="68" t="str">
        <f>IFERROR(VLOOKUP($B2571,APガラス性能一覧!$A$2:$M$6097,5,0),"")</f>
        <v/>
      </c>
      <c r="G2571" s="68" t="str">
        <f>IFERROR(VLOOKUP($B2571,APガラス性能一覧!$A$2:$M$6097,6,0),"")</f>
        <v/>
      </c>
      <c r="H2571" s="68" t="str">
        <f>IFERROR(VLOOKUP($B2571,APガラス性能一覧!$A$2:$M$6097,7,0),"")</f>
        <v/>
      </c>
      <c r="I2571" s="68" t="str">
        <f>IFERROR(VLOOKUP($B2571,APガラス性能一覧!$A$2:$M$6097,8,0),"")</f>
        <v/>
      </c>
      <c r="J2571" s="68" t="str">
        <f>IFERROR(VLOOKUP($B2571,APガラス性能一覧!$A$2:$M$6097,9,0),"")</f>
        <v/>
      </c>
      <c r="K2571" s="68" t="str">
        <f>IFERROR(VLOOKUP($B2571,APガラス性能一覧!$A$2:$M$6097,10,0),"")</f>
        <v/>
      </c>
      <c r="L2571" s="68" t="str">
        <f>IFERROR(VLOOKUP($B2571,APガラス性能一覧!$A$2:$M$6097,11,0),"")</f>
        <v/>
      </c>
      <c r="M2571" s="68" t="str">
        <f>IFERROR(VLOOKUP($B2571,APガラス性能一覧!$A$2:$M$6097,12,0),"")</f>
        <v/>
      </c>
      <c r="N2571" s="68" t="str">
        <f>IFERROR(VLOOKUP($B2571,APガラス性能一覧!$A$2:$M$6097,13,0),"")</f>
        <v/>
      </c>
    </row>
    <row r="2572" spans="2:14" x14ac:dyDescent="0.4">
      <c r="B2572" s="68" t="str">
        <f>IF($D$2="","",IF($E$2=0.65,IFERROR(IF(INDEX(APガラス性能一覧!A:A,MATCH(ROW(B2566),APガラス性能一覧!$O:$O,0))="","",INDEX(APガラス性能一覧!A:A,MATCH(ROW(B2566),APガラス性能一覧!$O:$O,0))),""),IFERROR(IF(INDEX(APガラス性能一覧!A:A,MATCH(ROW(B2566),APガラス性能一覧!$N:$N,0))="","",INDEX(APガラス性能一覧!A:A,MATCH(ROW(B2566),APガラス性能一覧!$N:$N,0))),"")))</f>
        <v/>
      </c>
      <c r="C2572" s="68" t="str">
        <f>IFERROR(VLOOKUP($B2572,APガラス性能一覧!$A$2:$M$6097,2,0),"")</f>
        <v/>
      </c>
      <c r="D2572" s="68" t="str">
        <f>IFERROR(VLOOKUP($B2572,APガラス性能一覧!$A$2:$M$6097,3,0),"")</f>
        <v/>
      </c>
      <c r="E2572" s="68" t="str">
        <f>IFERROR(VLOOKUP($B2572,APガラス性能一覧!$A$2:$M$6097,4,0),"")</f>
        <v/>
      </c>
      <c r="F2572" s="68" t="str">
        <f>IFERROR(VLOOKUP($B2572,APガラス性能一覧!$A$2:$M$6097,5,0),"")</f>
        <v/>
      </c>
      <c r="G2572" s="68" t="str">
        <f>IFERROR(VLOOKUP($B2572,APガラス性能一覧!$A$2:$M$6097,6,0),"")</f>
        <v/>
      </c>
      <c r="H2572" s="68" t="str">
        <f>IFERROR(VLOOKUP($B2572,APガラス性能一覧!$A$2:$M$6097,7,0),"")</f>
        <v/>
      </c>
      <c r="I2572" s="68" t="str">
        <f>IFERROR(VLOOKUP($B2572,APガラス性能一覧!$A$2:$M$6097,8,0),"")</f>
        <v/>
      </c>
      <c r="J2572" s="68" t="str">
        <f>IFERROR(VLOOKUP($B2572,APガラス性能一覧!$A$2:$M$6097,9,0),"")</f>
        <v/>
      </c>
      <c r="K2572" s="68" t="str">
        <f>IFERROR(VLOOKUP($B2572,APガラス性能一覧!$A$2:$M$6097,10,0),"")</f>
        <v/>
      </c>
      <c r="L2572" s="68" t="str">
        <f>IFERROR(VLOOKUP($B2572,APガラス性能一覧!$A$2:$M$6097,11,0),"")</f>
        <v/>
      </c>
      <c r="M2572" s="68" t="str">
        <f>IFERROR(VLOOKUP($B2572,APガラス性能一覧!$A$2:$M$6097,12,0),"")</f>
        <v/>
      </c>
      <c r="N2572" s="68" t="str">
        <f>IFERROR(VLOOKUP($B2572,APガラス性能一覧!$A$2:$M$6097,13,0),"")</f>
        <v/>
      </c>
    </row>
    <row r="2573" spans="2:14" x14ac:dyDescent="0.4">
      <c r="B2573" s="68" t="str">
        <f>IF($D$2="","",IF($E$2=0.65,IFERROR(IF(INDEX(APガラス性能一覧!A:A,MATCH(ROW(B2567),APガラス性能一覧!$O:$O,0))="","",INDEX(APガラス性能一覧!A:A,MATCH(ROW(B2567),APガラス性能一覧!$O:$O,0))),""),IFERROR(IF(INDEX(APガラス性能一覧!A:A,MATCH(ROW(B2567),APガラス性能一覧!$N:$N,0))="","",INDEX(APガラス性能一覧!A:A,MATCH(ROW(B2567),APガラス性能一覧!$N:$N,0))),"")))</f>
        <v/>
      </c>
      <c r="C2573" s="68" t="str">
        <f>IFERROR(VLOOKUP($B2573,APガラス性能一覧!$A$2:$M$6097,2,0),"")</f>
        <v/>
      </c>
      <c r="D2573" s="68" t="str">
        <f>IFERROR(VLOOKUP($B2573,APガラス性能一覧!$A$2:$M$6097,3,0),"")</f>
        <v/>
      </c>
      <c r="E2573" s="68" t="str">
        <f>IFERROR(VLOOKUP($B2573,APガラス性能一覧!$A$2:$M$6097,4,0),"")</f>
        <v/>
      </c>
      <c r="F2573" s="68" t="str">
        <f>IFERROR(VLOOKUP($B2573,APガラス性能一覧!$A$2:$M$6097,5,0),"")</f>
        <v/>
      </c>
      <c r="G2573" s="68" t="str">
        <f>IFERROR(VLOOKUP($B2573,APガラス性能一覧!$A$2:$M$6097,6,0),"")</f>
        <v/>
      </c>
      <c r="H2573" s="68" t="str">
        <f>IFERROR(VLOOKUP($B2573,APガラス性能一覧!$A$2:$M$6097,7,0),"")</f>
        <v/>
      </c>
      <c r="I2573" s="68" t="str">
        <f>IFERROR(VLOOKUP($B2573,APガラス性能一覧!$A$2:$M$6097,8,0),"")</f>
        <v/>
      </c>
      <c r="J2573" s="68" t="str">
        <f>IFERROR(VLOOKUP($B2573,APガラス性能一覧!$A$2:$M$6097,9,0),"")</f>
        <v/>
      </c>
      <c r="K2573" s="68" t="str">
        <f>IFERROR(VLOOKUP($B2573,APガラス性能一覧!$A$2:$M$6097,10,0),"")</f>
        <v/>
      </c>
      <c r="L2573" s="68" t="str">
        <f>IFERROR(VLOOKUP($B2573,APガラス性能一覧!$A$2:$M$6097,11,0),"")</f>
        <v/>
      </c>
      <c r="M2573" s="68" t="str">
        <f>IFERROR(VLOOKUP($B2573,APガラス性能一覧!$A$2:$M$6097,12,0),"")</f>
        <v/>
      </c>
      <c r="N2573" s="68" t="str">
        <f>IFERROR(VLOOKUP($B2573,APガラス性能一覧!$A$2:$M$6097,13,0),"")</f>
        <v/>
      </c>
    </row>
    <row r="2574" spans="2:14" x14ac:dyDescent="0.4">
      <c r="B2574" s="68" t="str">
        <f>IF($D$2="","",IF($E$2=0.65,IFERROR(IF(INDEX(APガラス性能一覧!A:A,MATCH(ROW(B2568),APガラス性能一覧!$O:$O,0))="","",INDEX(APガラス性能一覧!A:A,MATCH(ROW(B2568),APガラス性能一覧!$O:$O,0))),""),IFERROR(IF(INDEX(APガラス性能一覧!A:A,MATCH(ROW(B2568),APガラス性能一覧!$N:$N,0))="","",INDEX(APガラス性能一覧!A:A,MATCH(ROW(B2568),APガラス性能一覧!$N:$N,0))),"")))</f>
        <v/>
      </c>
      <c r="C2574" s="68" t="str">
        <f>IFERROR(VLOOKUP($B2574,APガラス性能一覧!$A$2:$M$6097,2,0),"")</f>
        <v/>
      </c>
      <c r="D2574" s="68" t="str">
        <f>IFERROR(VLOOKUP($B2574,APガラス性能一覧!$A$2:$M$6097,3,0),"")</f>
        <v/>
      </c>
      <c r="E2574" s="68" t="str">
        <f>IFERROR(VLOOKUP($B2574,APガラス性能一覧!$A$2:$M$6097,4,0),"")</f>
        <v/>
      </c>
      <c r="F2574" s="68" t="str">
        <f>IFERROR(VLOOKUP($B2574,APガラス性能一覧!$A$2:$M$6097,5,0),"")</f>
        <v/>
      </c>
      <c r="G2574" s="68" t="str">
        <f>IFERROR(VLOOKUP($B2574,APガラス性能一覧!$A$2:$M$6097,6,0),"")</f>
        <v/>
      </c>
      <c r="H2574" s="68" t="str">
        <f>IFERROR(VLOOKUP($B2574,APガラス性能一覧!$A$2:$M$6097,7,0),"")</f>
        <v/>
      </c>
      <c r="I2574" s="68" t="str">
        <f>IFERROR(VLOOKUP($B2574,APガラス性能一覧!$A$2:$M$6097,8,0),"")</f>
        <v/>
      </c>
      <c r="J2574" s="68" t="str">
        <f>IFERROR(VLOOKUP($B2574,APガラス性能一覧!$A$2:$M$6097,9,0),"")</f>
        <v/>
      </c>
      <c r="K2574" s="68" t="str">
        <f>IFERROR(VLOOKUP($B2574,APガラス性能一覧!$A$2:$M$6097,10,0),"")</f>
        <v/>
      </c>
      <c r="L2574" s="68" t="str">
        <f>IFERROR(VLOOKUP($B2574,APガラス性能一覧!$A$2:$M$6097,11,0),"")</f>
        <v/>
      </c>
      <c r="M2574" s="68" t="str">
        <f>IFERROR(VLOOKUP($B2574,APガラス性能一覧!$A$2:$M$6097,12,0),"")</f>
        <v/>
      </c>
      <c r="N2574" s="68" t="str">
        <f>IFERROR(VLOOKUP($B2574,APガラス性能一覧!$A$2:$M$6097,13,0),"")</f>
        <v/>
      </c>
    </row>
    <row r="2575" spans="2:14" x14ac:dyDescent="0.4">
      <c r="B2575" s="68" t="str">
        <f>IF($D$2="","",IF($E$2=0.65,IFERROR(IF(INDEX(APガラス性能一覧!A:A,MATCH(ROW(B2569),APガラス性能一覧!$O:$O,0))="","",INDEX(APガラス性能一覧!A:A,MATCH(ROW(B2569),APガラス性能一覧!$O:$O,0))),""),IFERROR(IF(INDEX(APガラス性能一覧!A:A,MATCH(ROW(B2569),APガラス性能一覧!$N:$N,0))="","",INDEX(APガラス性能一覧!A:A,MATCH(ROW(B2569),APガラス性能一覧!$N:$N,0))),"")))</f>
        <v/>
      </c>
      <c r="C2575" s="68" t="str">
        <f>IFERROR(VLOOKUP($B2575,APガラス性能一覧!$A$2:$M$6097,2,0),"")</f>
        <v/>
      </c>
      <c r="D2575" s="68" t="str">
        <f>IFERROR(VLOOKUP($B2575,APガラス性能一覧!$A$2:$M$6097,3,0),"")</f>
        <v/>
      </c>
      <c r="E2575" s="68" t="str">
        <f>IFERROR(VLOOKUP($B2575,APガラス性能一覧!$A$2:$M$6097,4,0),"")</f>
        <v/>
      </c>
      <c r="F2575" s="68" t="str">
        <f>IFERROR(VLOOKUP($B2575,APガラス性能一覧!$A$2:$M$6097,5,0),"")</f>
        <v/>
      </c>
      <c r="G2575" s="68" t="str">
        <f>IFERROR(VLOOKUP($B2575,APガラス性能一覧!$A$2:$M$6097,6,0),"")</f>
        <v/>
      </c>
      <c r="H2575" s="68" t="str">
        <f>IFERROR(VLOOKUP($B2575,APガラス性能一覧!$A$2:$M$6097,7,0),"")</f>
        <v/>
      </c>
      <c r="I2575" s="68" t="str">
        <f>IFERROR(VLOOKUP($B2575,APガラス性能一覧!$A$2:$M$6097,8,0),"")</f>
        <v/>
      </c>
      <c r="J2575" s="68" t="str">
        <f>IFERROR(VLOOKUP($B2575,APガラス性能一覧!$A$2:$M$6097,9,0),"")</f>
        <v/>
      </c>
      <c r="K2575" s="68" t="str">
        <f>IFERROR(VLOOKUP($B2575,APガラス性能一覧!$A$2:$M$6097,10,0),"")</f>
        <v/>
      </c>
      <c r="L2575" s="68" t="str">
        <f>IFERROR(VLOOKUP($B2575,APガラス性能一覧!$A$2:$M$6097,11,0),"")</f>
        <v/>
      </c>
      <c r="M2575" s="68" t="str">
        <f>IFERROR(VLOOKUP($B2575,APガラス性能一覧!$A$2:$M$6097,12,0),"")</f>
        <v/>
      </c>
      <c r="N2575" s="68" t="str">
        <f>IFERROR(VLOOKUP($B2575,APガラス性能一覧!$A$2:$M$6097,13,0),"")</f>
        <v/>
      </c>
    </row>
    <row r="2576" spans="2:14" x14ac:dyDescent="0.4">
      <c r="B2576" s="68" t="str">
        <f>IF($D$2="","",IF($E$2=0.65,IFERROR(IF(INDEX(APガラス性能一覧!A:A,MATCH(ROW(B2570),APガラス性能一覧!$O:$O,0))="","",INDEX(APガラス性能一覧!A:A,MATCH(ROW(B2570),APガラス性能一覧!$O:$O,0))),""),IFERROR(IF(INDEX(APガラス性能一覧!A:A,MATCH(ROW(B2570),APガラス性能一覧!$N:$N,0))="","",INDEX(APガラス性能一覧!A:A,MATCH(ROW(B2570),APガラス性能一覧!$N:$N,0))),"")))</f>
        <v/>
      </c>
      <c r="C2576" s="68" t="str">
        <f>IFERROR(VLOOKUP($B2576,APガラス性能一覧!$A$2:$M$6097,2,0),"")</f>
        <v/>
      </c>
      <c r="D2576" s="68" t="str">
        <f>IFERROR(VLOOKUP($B2576,APガラス性能一覧!$A$2:$M$6097,3,0),"")</f>
        <v/>
      </c>
      <c r="E2576" s="68" t="str">
        <f>IFERROR(VLOOKUP($B2576,APガラス性能一覧!$A$2:$M$6097,4,0),"")</f>
        <v/>
      </c>
      <c r="F2576" s="68" t="str">
        <f>IFERROR(VLOOKUP($B2576,APガラス性能一覧!$A$2:$M$6097,5,0),"")</f>
        <v/>
      </c>
      <c r="G2576" s="68" t="str">
        <f>IFERROR(VLOOKUP($B2576,APガラス性能一覧!$A$2:$M$6097,6,0),"")</f>
        <v/>
      </c>
      <c r="H2576" s="68" t="str">
        <f>IFERROR(VLOOKUP($B2576,APガラス性能一覧!$A$2:$M$6097,7,0),"")</f>
        <v/>
      </c>
      <c r="I2576" s="68" t="str">
        <f>IFERROR(VLOOKUP($B2576,APガラス性能一覧!$A$2:$M$6097,8,0),"")</f>
        <v/>
      </c>
      <c r="J2576" s="68" t="str">
        <f>IFERROR(VLOOKUP($B2576,APガラス性能一覧!$A$2:$M$6097,9,0),"")</f>
        <v/>
      </c>
      <c r="K2576" s="68" t="str">
        <f>IFERROR(VLOOKUP($B2576,APガラス性能一覧!$A$2:$M$6097,10,0),"")</f>
        <v/>
      </c>
      <c r="L2576" s="68" t="str">
        <f>IFERROR(VLOOKUP($B2576,APガラス性能一覧!$A$2:$M$6097,11,0),"")</f>
        <v/>
      </c>
      <c r="M2576" s="68" t="str">
        <f>IFERROR(VLOOKUP($B2576,APガラス性能一覧!$A$2:$M$6097,12,0),"")</f>
        <v/>
      </c>
      <c r="N2576" s="68" t="str">
        <f>IFERROR(VLOOKUP($B2576,APガラス性能一覧!$A$2:$M$6097,13,0),"")</f>
        <v/>
      </c>
    </row>
    <row r="2577" spans="2:14" x14ac:dyDescent="0.4">
      <c r="B2577" s="68" t="str">
        <f>IF($D$2="","",IF($E$2=0.65,IFERROR(IF(INDEX(APガラス性能一覧!A:A,MATCH(ROW(B2571),APガラス性能一覧!$O:$O,0))="","",INDEX(APガラス性能一覧!A:A,MATCH(ROW(B2571),APガラス性能一覧!$O:$O,0))),""),IFERROR(IF(INDEX(APガラス性能一覧!A:A,MATCH(ROW(B2571),APガラス性能一覧!$N:$N,0))="","",INDEX(APガラス性能一覧!A:A,MATCH(ROW(B2571),APガラス性能一覧!$N:$N,0))),"")))</f>
        <v/>
      </c>
      <c r="C2577" s="68" t="str">
        <f>IFERROR(VLOOKUP($B2577,APガラス性能一覧!$A$2:$M$6097,2,0),"")</f>
        <v/>
      </c>
      <c r="D2577" s="68" t="str">
        <f>IFERROR(VLOOKUP($B2577,APガラス性能一覧!$A$2:$M$6097,3,0),"")</f>
        <v/>
      </c>
      <c r="E2577" s="68" t="str">
        <f>IFERROR(VLOOKUP($B2577,APガラス性能一覧!$A$2:$M$6097,4,0),"")</f>
        <v/>
      </c>
      <c r="F2577" s="68" t="str">
        <f>IFERROR(VLOOKUP($B2577,APガラス性能一覧!$A$2:$M$6097,5,0),"")</f>
        <v/>
      </c>
      <c r="G2577" s="68" t="str">
        <f>IFERROR(VLOOKUP($B2577,APガラス性能一覧!$A$2:$M$6097,6,0),"")</f>
        <v/>
      </c>
      <c r="H2577" s="68" t="str">
        <f>IFERROR(VLOOKUP($B2577,APガラス性能一覧!$A$2:$M$6097,7,0),"")</f>
        <v/>
      </c>
      <c r="I2577" s="68" t="str">
        <f>IFERROR(VLOOKUP($B2577,APガラス性能一覧!$A$2:$M$6097,8,0),"")</f>
        <v/>
      </c>
      <c r="J2577" s="68" t="str">
        <f>IFERROR(VLOOKUP($B2577,APガラス性能一覧!$A$2:$M$6097,9,0),"")</f>
        <v/>
      </c>
      <c r="K2577" s="68" t="str">
        <f>IFERROR(VLOOKUP($B2577,APガラス性能一覧!$A$2:$M$6097,10,0),"")</f>
        <v/>
      </c>
      <c r="L2577" s="68" t="str">
        <f>IFERROR(VLOOKUP($B2577,APガラス性能一覧!$A$2:$M$6097,11,0),"")</f>
        <v/>
      </c>
      <c r="M2577" s="68" t="str">
        <f>IFERROR(VLOOKUP($B2577,APガラス性能一覧!$A$2:$M$6097,12,0),"")</f>
        <v/>
      </c>
      <c r="N2577" s="68" t="str">
        <f>IFERROR(VLOOKUP($B2577,APガラス性能一覧!$A$2:$M$6097,13,0),"")</f>
        <v/>
      </c>
    </row>
    <row r="2578" spans="2:14" x14ac:dyDescent="0.4">
      <c r="B2578" s="68" t="str">
        <f>IF($D$2="","",IF($E$2=0.65,IFERROR(IF(INDEX(APガラス性能一覧!A:A,MATCH(ROW(B2572),APガラス性能一覧!$O:$O,0))="","",INDEX(APガラス性能一覧!A:A,MATCH(ROW(B2572),APガラス性能一覧!$O:$O,0))),""),IFERROR(IF(INDEX(APガラス性能一覧!A:A,MATCH(ROW(B2572),APガラス性能一覧!$N:$N,0))="","",INDEX(APガラス性能一覧!A:A,MATCH(ROW(B2572),APガラス性能一覧!$N:$N,0))),"")))</f>
        <v/>
      </c>
      <c r="C2578" s="68" t="str">
        <f>IFERROR(VLOOKUP($B2578,APガラス性能一覧!$A$2:$M$6097,2,0),"")</f>
        <v/>
      </c>
      <c r="D2578" s="68" t="str">
        <f>IFERROR(VLOOKUP($B2578,APガラス性能一覧!$A$2:$M$6097,3,0),"")</f>
        <v/>
      </c>
      <c r="E2578" s="68" t="str">
        <f>IFERROR(VLOOKUP($B2578,APガラス性能一覧!$A$2:$M$6097,4,0),"")</f>
        <v/>
      </c>
      <c r="F2578" s="68" t="str">
        <f>IFERROR(VLOOKUP($B2578,APガラス性能一覧!$A$2:$M$6097,5,0),"")</f>
        <v/>
      </c>
      <c r="G2578" s="68" t="str">
        <f>IFERROR(VLOOKUP($B2578,APガラス性能一覧!$A$2:$M$6097,6,0),"")</f>
        <v/>
      </c>
      <c r="H2578" s="68" t="str">
        <f>IFERROR(VLOOKUP($B2578,APガラス性能一覧!$A$2:$M$6097,7,0),"")</f>
        <v/>
      </c>
      <c r="I2578" s="68" t="str">
        <f>IFERROR(VLOOKUP($B2578,APガラス性能一覧!$A$2:$M$6097,8,0),"")</f>
        <v/>
      </c>
      <c r="J2578" s="68" t="str">
        <f>IFERROR(VLOOKUP($B2578,APガラス性能一覧!$A$2:$M$6097,9,0),"")</f>
        <v/>
      </c>
      <c r="K2578" s="68" t="str">
        <f>IFERROR(VLOOKUP($B2578,APガラス性能一覧!$A$2:$M$6097,10,0),"")</f>
        <v/>
      </c>
      <c r="L2578" s="68" t="str">
        <f>IFERROR(VLOOKUP($B2578,APガラス性能一覧!$A$2:$M$6097,11,0),"")</f>
        <v/>
      </c>
      <c r="M2578" s="68" t="str">
        <f>IFERROR(VLOOKUP($B2578,APガラス性能一覧!$A$2:$M$6097,12,0),"")</f>
        <v/>
      </c>
      <c r="N2578" s="68" t="str">
        <f>IFERROR(VLOOKUP($B2578,APガラス性能一覧!$A$2:$M$6097,13,0),"")</f>
        <v/>
      </c>
    </row>
    <row r="2579" spans="2:14" x14ac:dyDescent="0.4">
      <c r="B2579" s="68" t="str">
        <f>IF($D$2="","",IF($E$2=0.65,IFERROR(IF(INDEX(APガラス性能一覧!A:A,MATCH(ROW(B2573),APガラス性能一覧!$O:$O,0))="","",INDEX(APガラス性能一覧!A:A,MATCH(ROW(B2573),APガラス性能一覧!$O:$O,0))),""),IFERROR(IF(INDEX(APガラス性能一覧!A:A,MATCH(ROW(B2573),APガラス性能一覧!$N:$N,0))="","",INDEX(APガラス性能一覧!A:A,MATCH(ROW(B2573),APガラス性能一覧!$N:$N,0))),"")))</f>
        <v/>
      </c>
      <c r="C2579" s="68" t="str">
        <f>IFERROR(VLOOKUP($B2579,APガラス性能一覧!$A$2:$M$6097,2,0),"")</f>
        <v/>
      </c>
      <c r="D2579" s="68" t="str">
        <f>IFERROR(VLOOKUP($B2579,APガラス性能一覧!$A$2:$M$6097,3,0),"")</f>
        <v/>
      </c>
      <c r="E2579" s="68" t="str">
        <f>IFERROR(VLOOKUP($B2579,APガラス性能一覧!$A$2:$M$6097,4,0),"")</f>
        <v/>
      </c>
      <c r="F2579" s="68" t="str">
        <f>IFERROR(VLOOKUP($B2579,APガラス性能一覧!$A$2:$M$6097,5,0),"")</f>
        <v/>
      </c>
      <c r="G2579" s="68" t="str">
        <f>IFERROR(VLOOKUP($B2579,APガラス性能一覧!$A$2:$M$6097,6,0),"")</f>
        <v/>
      </c>
      <c r="H2579" s="68" t="str">
        <f>IFERROR(VLOOKUP($B2579,APガラス性能一覧!$A$2:$M$6097,7,0),"")</f>
        <v/>
      </c>
      <c r="I2579" s="68" t="str">
        <f>IFERROR(VLOOKUP($B2579,APガラス性能一覧!$A$2:$M$6097,8,0),"")</f>
        <v/>
      </c>
      <c r="J2579" s="68" t="str">
        <f>IFERROR(VLOOKUP($B2579,APガラス性能一覧!$A$2:$M$6097,9,0),"")</f>
        <v/>
      </c>
      <c r="K2579" s="68" t="str">
        <f>IFERROR(VLOOKUP($B2579,APガラス性能一覧!$A$2:$M$6097,10,0),"")</f>
        <v/>
      </c>
      <c r="L2579" s="68" t="str">
        <f>IFERROR(VLOOKUP($B2579,APガラス性能一覧!$A$2:$M$6097,11,0),"")</f>
        <v/>
      </c>
      <c r="M2579" s="68" t="str">
        <f>IFERROR(VLOOKUP($B2579,APガラス性能一覧!$A$2:$M$6097,12,0),"")</f>
        <v/>
      </c>
      <c r="N2579" s="68" t="str">
        <f>IFERROR(VLOOKUP($B2579,APガラス性能一覧!$A$2:$M$6097,13,0),"")</f>
        <v/>
      </c>
    </row>
    <row r="2580" spans="2:14" x14ac:dyDescent="0.4">
      <c r="B2580" s="68" t="str">
        <f>IF($D$2="","",IF($E$2=0.65,IFERROR(IF(INDEX(APガラス性能一覧!A:A,MATCH(ROW(B2574),APガラス性能一覧!$O:$O,0))="","",INDEX(APガラス性能一覧!A:A,MATCH(ROW(B2574),APガラス性能一覧!$O:$O,0))),""),IFERROR(IF(INDEX(APガラス性能一覧!A:A,MATCH(ROW(B2574),APガラス性能一覧!$N:$N,0))="","",INDEX(APガラス性能一覧!A:A,MATCH(ROW(B2574),APガラス性能一覧!$N:$N,0))),"")))</f>
        <v/>
      </c>
      <c r="C2580" s="68" t="str">
        <f>IFERROR(VLOOKUP($B2580,APガラス性能一覧!$A$2:$M$6097,2,0),"")</f>
        <v/>
      </c>
      <c r="D2580" s="68" t="str">
        <f>IFERROR(VLOOKUP($B2580,APガラス性能一覧!$A$2:$M$6097,3,0),"")</f>
        <v/>
      </c>
      <c r="E2580" s="68" t="str">
        <f>IFERROR(VLOOKUP($B2580,APガラス性能一覧!$A$2:$M$6097,4,0),"")</f>
        <v/>
      </c>
      <c r="F2580" s="68" t="str">
        <f>IFERROR(VLOOKUP($B2580,APガラス性能一覧!$A$2:$M$6097,5,0),"")</f>
        <v/>
      </c>
      <c r="G2580" s="68" t="str">
        <f>IFERROR(VLOOKUP($B2580,APガラス性能一覧!$A$2:$M$6097,6,0),"")</f>
        <v/>
      </c>
      <c r="H2580" s="68" t="str">
        <f>IFERROR(VLOOKUP($B2580,APガラス性能一覧!$A$2:$M$6097,7,0),"")</f>
        <v/>
      </c>
      <c r="I2580" s="68" t="str">
        <f>IFERROR(VLOOKUP($B2580,APガラス性能一覧!$A$2:$M$6097,8,0),"")</f>
        <v/>
      </c>
      <c r="J2580" s="68" t="str">
        <f>IFERROR(VLOOKUP($B2580,APガラス性能一覧!$A$2:$M$6097,9,0),"")</f>
        <v/>
      </c>
      <c r="K2580" s="68" t="str">
        <f>IFERROR(VLOOKUP($B2580,APガラス性能一覧!$A$2:$M$6097,10,0),"")</f>
        <v/>
      </c>
      <c r="L2580" s="68" t="str">
        <f>IFERROR(VLOOKUP($B2580,APガラス性能一覧!$A$2:$M$6097,11,0),"")</f>
        <v/>
      </c>
      <c r="M2580" s="68" t="str">
        <f>IFERROR(VLOOKUP($B2580,APガラス性能一覧!$A$2:$M$6097,12,0),"")</f>
        <v/>
      </c>
      <c r="N2580" s="68" t="str">
        <f>IFERROR(VLOOKUP($B2580,APガラス性能一覧!$A$2:$M$6097,13,0),"")</f>
        <v/>
      </c>
    </row>
    <row r="2581" spans="2:14" x14ac:dyDescent="0.4">
      <c r="B2581" s="68" t="str">
        <f>IF($D$2="","",IF($E$2=0.65,IFERROR(IF(INDEX(APガラス性能一覧!A:A,MATCH(ROW(B2575),APガラス性能一覧!$O:$O,0))="","",INDEX(APガラス性能一覧!A:A,MATCH(ROW(B2575),APガラス性能一覧!$O:$O,0))),""),IFERROR(IF(INDEX(APガラス性能一覧!A:A,MATCH(ROW(B2575),APガラス性能一覧!$N:$N,0))="","",INDEX(APガラス性能一覧!A:A,MATCH(ROW(B2575),APガラス性能一覧!$N:$N,0))),"")))</f>
        <v/>
      </c>
      <c r="C2581" s="68" t="str">
        <f>IFERROR(VLOOKUP($B2581,APガラス性能一覧!$A$2:$M$6097,2,0),"")</f>
        <v/>
      </c>
      <c r="D2581" s="68" t="str">
        <f>IFERROR(VLOOKUP($B2581,APガラス性能一覧!$A$2:$M$6097,3,0),"")</f>
        <v/>
      </c>
      <c r="E2581" s="68" t="str">
        <f>IFERROR(VLOOKUP($B2581,APガラス性能一覧!$A$2:$M$6097,4,0),"")</f>
        <v/>
      </c>
      <c r="F2581" s="68" t="str">
        <f>IFERROR(VLOOKUP($B2581,APガラス性能一覧!$A$2:$M$6097,5,0),"")</f>
        <v/>
      </c>
      <c r="G2581" s="68" t="str">
        <f>IFERROR(VLOOKUP($B2581,APガラス性能一覧!$A$2:$M$6097,6,0),"")</f>
        <v/>
      </c>
      <c r="H2581" s="68" t="str">
        <f>IFERROR(VLOOKUP($B2581,APガラス性能一覧!$A$2:$M$6097,7,0),"")</f>
        <v/>
      </c>
      <c r="I2581" s="68" t="str">
        <f>IFERROR(VLOOKUP($B2581,APガラス性能一覧!$A$2:$M$6097,8,0),"")</f>
        <v/>
      </c>
      <c r="J2581" s="68" t="str">
        <f>IFERROR(VLOOKUP($B2581,APガラス性能一覧!$A$2:$M$6097,9,0),"")</f>
        <v/>
      </c>
      <c r="K2581" s="68" t="str">
        <f>IFERROR(VLOOKUP($B2581,APガラス性能一覧!$A$2:$M$6097,10,0),"")</f>
        <v/>
      </c>
      <c r="L2581" s="68" t="str">
        <f>IFERROR(VLOOKUP($B2581,APガラス性能一覧!$A$2:$M$6097,11,0),"")</f>
        <v/>
      </c>
      <c r="M2581" s="68" t="str">
        <f>IFERROR(VLOOKUP($B2581,APガラス性能一覧!$A$2:$M$6097,12,0),"")</f>
        <v/>
      </c>
      <c r="N2581" s="68" t="str">
        <f>IFERROR(VLOOKUP($B2581,APガラス性能一覧!$A$2:$M$6097,13,0),"")</f>
        <v/>
      </c>
    </row>
    <row r="2582" spans="2:14" x14ac:dyDescent="0.4">
      <c r="B2582" s="68" t="str">
        <f>IF($D$2="","",IF($E$2=0.65,IFERROR(IF(INDEX(APガラス性能一覧!A:A,MATCH(ROW(B2576),APガラス性能一覧!$O:$O,0))="","",INDEX(APガラス性能一覧!A:A,MATCH(ROW(B2576),APガラス性能一覧!$O:$O,0))),""),IFERROR(IF(INDEX(APガラス性能一覧!A:A,MATCH(ROW(B2576),APガラス性能一覧!$N:$N,0))="","",INDEX(APガラス性能一覧!A:A,MATCH(ROW(B2576),APガラス性能一覧!$N:$N,0))),"")))</f>
        <v/>
      </c>
      <c r="C2582" s="68" t="str">
        <f>IFERROR(VLOOKUP($B2582,APガラス性能一覧!$A$2:$M$6097,2,0),"")</f>
        <v/>
      </c>
      <c r="D2582" s="68" t="str">
        <f>IFERROR(VLOOKUP($B2582,APガラス性能一覧!$A$2:$M$6097,3,0),"")</f>
        <v/>
      </c>
      <c r="E2582" s="68" t="str">
        <f>IFERROR(VLOOKUP($B2582,APガラス性能一覧!$A$2:$M$6097,4,0),"")</f>
        <v/>
      </c>
      <c r="F2582" s="68" t="str">
        <f>IFERROR(VLOOKUP($B2582,APガラス性能一覧!$A$2:$M$6097,5,0),"")</f>
        <v/>
      </c>
      <c r="G2582" s="68" t="str">
        <f>IFERROR(VLOOKUP($B2582,APガラス性能一覧!$A$2:$M$6097,6,0),"")</f>
        <v/>
      </c>
      <c r="H2582" s="68" t="str">
        <f>IFERROR(VLOOKUP($B2582,APガラス性能一覧!$A$2:$M$6097,7,0),"")</f>
        <v/>
      </c>
      <c r="I2582" s="68" t="str">
        <f>IFERROR(VLOOKUP($B2582,APガラス性能一覧!$A$2:$M$6097,8,0),"")</f>
        <v/>
      </c>
      <c r="J2582" s="68" t="str">
        <f>IFERROR(VLOOKUP($B2582,APガラス性能一覧!$A$2:$M$6097,9,0),"")</f>
        <v/>
      </c>
      <c r="K2582" s="68" t="str">
        <f>IFERROR(VLOOKUP($B2582,APガラス性能一覧!$A$2:$M$6097,10,0),"")</f>
        <v/>
      </c>
      <c r="L2582" s="68" t="str">
        <f>IFERROR(VLOOKUP($B2582,APガラス性能一覧!$A$2:$M$6097,11,0),"")</f>
        <v/>
      </c>
      <c r="M2582" s="68" t="str">
        <f>IFERROR(VLOOKUP($B2582,APガラス性能一覧!$A$2:$M$6097,12,0),"")</f>
        <v/>
      </c>
      <c r="N2582" s="68" t="str">
        <f>IFERROR(VLOOKUP($B2582,APガラス性能一覧!$A$2:$M$6097,13,0),"")</f>
        <v/>
      </c>
    </row>
    <row r="2583" spans="2:14" x14ac:dyDescent="0.4">
      <c r="B2583" s="68" t="str">
        <f>IF($D$2="","",IF($E$2=0.65,IFERROR(IF(INDEX(APガラス性能一覧!A:A,MATCH(ROW(B2577),APガラス性能一覧!$O:$O,0))="","",INDEX(APガラス性能一覧!A:A,MATCH(ROW(B2577),APガラス性能一覧!$O:$O,0))),""),IFERROR(IF(INDEX(APガラス性能一覧!A:A,MATCH(ROW(B2577),APガラス性能一覧!$N:$N,0))="","",INDEX(APガラス性能一覧!A:A,MATCH(ROW(B2577),APガラス性能一覧!$N:$N,0))),"")))</f>
        <v/>
      </c>
      <c r="C2583" s="68" t="str">
        <f>IFERROR(VLOOKUP($B2583,APガラス性能一覧!$A$2:$M$6097,2,0),"")</f>
        <v/>
      </c>
      <c r="D2583" s="68" t="str">
        <f>IFERROR(VLOOKUP($B2583,APガラス性能一覧!$A$2:$M$6097,3,0),"")</f>
        <v/>
      </c>
      <c r="E2583" s="68" t="str">
        <f>IFERROR(VLOOKUP($B2583,APガラス性能一覧!$A$2:$M$6097,4,0),"")</f>
        <v/>
      </c>
      <c r="F2583" s="68" t="str">
        <f>IFERROR(VLOOKUP($B2583,APガラス性能一覧!$A$2:$M$6097,5,0),"")</f>
        <v/>
      </c>
      <c r="G2583" s="68" t="str">
        <f>IFERROR(VLOOKUP($B2583,APガラス性能一覧!$A$2:$M$6097,6,0),"")</f>
        <v/>
      </c>
      <c r="H2583" s="68" t="str">
        <f>IFERROR(VLOOKUP($B2583,APガラス性能一覧!$A$2:$M$6097,7,0),"")</f>
        <v/>
      </c>
      <c r="I2583" s="68" t="str">
        <f>IFERROR(VLOOKUP($B2583,APガラス性能一覧!$A$2:$M$6097,8,0),"")</f>
        <v/>
      </c>
      <c r="J2583" s="68" t="str">
        <f>IFERROR(VLOOKUP($B2583,APガラス性能一覧!$A$2:$M$6097,9,0),"")</f>
        <v/>
      </c>
      <c r="K2583" s="68" t="str">
        <f>IFERROR(VLOOKUP($B2583,APガラス性能一覧!$A$2:$M$6097,10,0),"")</f>
        <v/>
      </c>
      <c r="L2583" s="68" t="str">
        <f>IFERROR(VLOOKUP($B2583,APガラス性能一覧!$A$2:$M$6097,11,0),"")</f>
        <v/>
      </c>
      <c r="M2583" s="68" t="str">
        <f>IFERROR(VLOOKUP($B2583,APガラス性能一覧!$A$2:$M$6097,12,0),"")</f>
        <v/>
      </c>
      <c r="N2583" s="68" t="str">
        <f>IFERROR(VLOOKUP($B2583,APガラス性能一覧!$A$2:$M$6097,13,0),"")</f>
        <v/>
      </c>
    </row>
    <row r="2584" spans="2:14" x14ac:dyDescent="0.4">
      <c r="B2584" s="68" t="str">
        <f>IF($D$2="","",IF($E$2=0.65,IFERROR(IF(INDEX(APガラス性能一覧!A:A,MATCH(ROW(B2578),APガラス性能一覧!$O:$O,0))="","",INDEX(APガラス性能一覧!A:A,MATCH(ROW(B2578),APガラス性能一覧!$O:$O,0))),""),IFERROR(IF(INDEX(APガラス性能一覧!A:A,MATCH(ROW(B2578),APガラス性能一覧!$N:$N,0))="","",INDEX(APガラス性能一覧!A:A,MATCH(ROW(B2578),APガラス性能一覧!$N:$N,0))),"")))</f>
        <v/>
      </c>
      <c r="C2584" s="68" t="str">
        <f>IFERROR(VLOOKUP($B2584,APガラス性能一覧!$A$2:$M$6097,2,0),"")</f>
        <v/>
      </c>
      <c r="D2584" s="68" t="str">
        <f>IFERROR(VLOOKUP($B2584,APガラス性能一覧!$A$2:$M$6097,3,0),"")</f>
        <v/>
      </c>
      <c r="E2584" s="68" t="str">
        <f>IFERROR(VLOOKUP($B2584,APガラス性能一覧!$A$2:$M$6097,4,0),"")</f>
        <v/>
      </c>
      <c r="F2584" s="68" t="str">
        <f>IFERROR(VLOOKUP($B2584,APガラス性能一覧!$A$2:$M$6097,5,0),"")</f>
        <v/>
      </c>
      <c r="G2584" s="68" t="str">
        <f>IFERROR(VLOOKUP($B2584,APガラス性能一覧!$A$2:$M$6097,6,0),"")</f>
        <v/>
      </c>
      <c r="H2584" s="68" t="str">
        <f>IFERROR(VLOOKUP($B2584,APガラス性能一覧!$A$2:$M$6097,7,0),"")</f>
        <v/>
      </c>
      <c r="I2584" s="68" t="str">
        <f>IFERROR(VLOOKUP($B2584,APガラス性能一覧!$A$2:$M$6097,8,0),"")</f>
        <v/>
      </c>
      <c r="J2584" s="68" t="str">
        <f>IFERROR(VLOOKUP($B2584,APガラス性能一覧!$A$2:$M$6097,9,0),"")</f>
        <v/>
      </c>
      <c r="K2584" s="68" t="str">
        <f>IFERROR(VLOOKUP($B2584,APガラス性能一覧!$A$2:$M$6097,10,0),"")</f>
        <v/>
      </c>
      <c r="L2584" s="68" t="str">
        <f>IFERROR(VLOOKUP($B2584,APガラス性能一覧!$A$2:$M$6097,11,0),"")</f>
        <v/>
      </c>
      <c r="M2584" s="68" t="str">
        <f>IFERROR(VLOOKUP($B2584,APガラス性能一覧!$A$2:$M$6097,12,0),"")</f>
        <v/>
      </c>
      <c r="N2584" s="68" t="str">
        <f>IFERROR(VLOOKUP($B2584,APガラス性能一覧!$A$2:$M$6097,13,0),"")</f>
        <v/>
      </c>
    </row>
    <row r="2585" spans="2:14" x14ac:dyDescent="0.4">
      <c r="B2585" s="68" t="str">
        <f>IF($D$2="","",IF($E$2=0.65,IFERROR(IF(INDEX(APガラス性能一覧!A:A,MATCH(ROW(B2579),APガラス性能一覧!$O:$O,0))="","",INDEX(APガラス性能一覧!A:A,MATCH(ROW(B2579),APガラス性能一覧!$O:$O,0))),""),IFERROR(IF(INDEX(APガラス性能一覧!A:A,MATCH(ROW(B2579),APガラス性能一覧!$N:$N,0))="","",INDEX(APガラス性能一覧!A:A,MATCH(ROW(B2579),APガラス性能一覧!$N:$N,0))),"")))</f>
        <v/>
      </c>
      <c r="C2585" s="68" t="str">
        <f>IFERROR(VLOOKUP($B2585,APガラス性能一覧!$A$2:$M$6097,2,0),"")</f>
        <v/>
      </c>
      <c r="D2585" s="68" t="str">
        <f>IFERROR(VLOOKUP($B2585,APガラス性能一覧!$A$2:$M$6097,3,0),"")</f>
        <v/>
      </c>
      <c r="E2585" s="68" t="str">
        <f>IFERROR(VLOOKUP($B2585,APガラス性能一覧!$A$2:$M$6097,4,0),"")</f>
        <v/>
      </c>
      <c r="F2585" s="68" t="str">
        <f>IFERROR(VLOOKUP($B2585,APガラス性能一覧!$A$2:$M$6097,5,0),"")</f>
        <v/>
      </c>
      <c r="G2585" s="68" t="str">
        <f>IFERROR(VLOOKUP($B2585,APガラス性能一覧!$A$2:$M$6097,6,0),"")</f>
        <v/>
      </c>
      <c r="H2585" s="68" t="str">
        <f>IFERROR(VLOOKUP($B2585,APガラス性能一覧!$A$2:$M$6097,7,0),"")</f>
        <v/>
      </c>
      <c r="I2585" s="68" t="str">
        <f>IFERROR(VLOOKUP($B2585,APガラス性能一覧!$A$2:$M$6097,8,0),"")</f>
        <v/>
      </c>
      <c r="J2585" s="68" t="str">
        <f>IFERROR(VLOOKUP($B2585,APガラス性能一覧!$A$2:$M$6097,9,0),"")</f>
        <v/>
      </c>
      <c r="K2585" s="68" t="str">
        <f>IFERROR(VLOOKUP($B2585,APガラス性能一覧!$A$2:$M$6097,10,0),"")</f>
        <v/>
      </c>
      <c r="L2585" s="68" t="str">
        <f>IFERROR(VLOOKUP($B2585,APガラス性能一覧!$A$2:$M$6097,11,0),"")</f>
        <v/>
      </c>
      <c r="M2585" s="68" t="str">
        <f>IFERROR(VLOOKUP($B2585,APガラス性能一覧!$A$2:$M$6097,12,0),"")</f>
        <v/>
      </c>
      <c r="N2585" s="68" t="str">
        <f>IFERROR(VLOOKUP($B2585,APガラス性能一覧!$A$2:$M$6097,13,0),"")</f>
        <v/>
      </c>
    </row>
    <row r="2586" spans="2:14" x14ac:dyDescent="0.4">
      <c r="B2586" s="68" t="str">
        <f>IF($D$2="","",IF($E$2=0.65,IFERROR(IF(INDEX(APガラス性能一覧!A:A,MATCH(ROW(B2580),APガラス性能一覧!$O:$O,0))="","",INDEX(APガラス性能一覧!A:A,MATCH(ROW(B2580),APガラス性能一覧!$O:$O,0))),""),IFERROR(IF(INDEX(APガラス性能一覧!A:A,MATCH(ROW(B2580),APガラス性能一覧!$N:$N,0))="","",INDEX(APガラス性能一覧!A:A,MATCH(ROW(B2580),APガラス性能一覧!$N:$N,0))),"")))</f>
        <v/>
      </c>
      <c r="C2586" s="68" t="str">
        <f>IFERROR(VLOOKUP($B2586,APガラス性能一覧!$A$2:$M$6097,2,0),"")</f>
        <v/>
      </c>
      <c r="D2586" s="68" t="str">
        <f>IFERROR(VLOOKUP($B2586,APガラス性能一覧!$A$2:$M$6097,3,0),"")</f>
        <v/>
      </c>
      <c r="E2586" s="68" t="str">
        <f>IFERROR(VLOOKUP($B2586,APガラス性能一覧!$A$2:$M$6097,4,0),"")</f>
        <v/>
      </c>
      <c r="F2586" s="68" t="str">
        <f>IFERROR(VLOOKUP($B2586,APガラス性能一覧!$A$2:$M$6097,5,0),"")</f>
        <v/>
      </c>
      <c r="G2586" s="68" t="str">
        <f>IFERROR(VLOOKUP($B2586,APガラス性能一覧!$A$2:$M$6097,6,0),"")</f>
        <v/>
      </c>
      <c r="H2586" s="68" t="str">
        <f>IFERROR(VLOOKUP($B2586,APガラス性能一覧!$A$2:$M$6097,7,0),"")</f>
        <v/>
      </c>
      <c r="I2586" s="68" t="str">
        <f>IFERROR(VLOOKUP($B2586,APガラス性能一覧!$A$2:$M$6097,8,0),"")</f>
        <v/>
      </c>
      <c r="J2586" s="68" t="str">
        <f>IFERROR(VLOOKUP($B2586,APガラス性能一覧!$A$2:$M$6097,9,0),"")</f>
        <v/>
      </c>
      <c r="K2586" s="68" t="str">
        <f>IFERROR(VLOOKUP($B2586,APガラス性能一覧!$A$2:$M$6097,10,0),"")</f>
        <v/>
      </c>
      <c r="L2586" s="68" t="str">
        <f>IFERROR(VLOOKUP($B2586,APガラス性能一覧!$A$2:$M$6097,11,0),"")</f>
        <v/>
      </c>
      <c r="M2586" s="68" t="str">
        <f>IFERROR(VLOOKUP($B2586,APガラス性能一覧!$A$2:$M$6097,12,0),"")</f>
        <v/>
      </c>
      <c r="N2586" s="68" t="str">
        <f>IFERROR(VLOOKUP($B2586,APガラス性能一覧!$A$2:$M$6097,13,0),"")</f>
        <v/>
      </c>
    </row>
    <row r="2587" spans="2:14" x14ac:dyDescent="0.4">
      <c r="B2587" s="68" t="str">
        <f>IF($D$2="","",IF($E$2=0.65,IFERROR(IF(INDEX(APガラス性能一覧!A:A,MATCH(ROW(B2581),APガラス性能一覧!$O:$O,0))="","",INDEX(APガラス性能一覧!A:A,MATCH(ROW(B2581),APガラス性能一覧!$O:$O,0))),""),IFERROR(IF(INDEX(APガラス性能一覧!A:A,MATCH(ROW(B2581),APガラス性能一覧!$N:$N,0))="","",INDEX(APガラス性能一覧!A:A,MATCH(ROW(B2581),APガラス性能一覧!$N:$N,0))),"")))</f>
        <v/>
      </c>
      <c r="C2587" s="68" t="str">
        <f>IFERROR(VLOOKUP($B2587,APガラス性能一覧!$A$2:$M$6097,2,0),"")</f>
        <v/>
      </c>
      <c r="D2587" s="68" t="str">
        <f>IFERROR(VLOOKUP($B2587,APガラス性能一覧!$A$2:$M$6097,3,0),"")</f>
        <v/>
      </c>
      <c r="E2587" s="68" t="str">
        <f>IFERROR(VLOOKUP($B2587,APガラス性能一覧!$A$2:$M$6097,4,0),"")</f>
        <v/>
      </c>
      <c r="F2587" s="68" t="str">
        <f>IFERROR(VLOOKUP($B2587,APガラス性能一覧!$A$2:$M$6097,5,0),"")</f>
        <v/>
      </c>
      <c r="G2587" s="68" t="str">
        <f>IFERROR(VLOOKUP($B2587,APガラス性能一覧!$A$2:$M$6097,6,0),"")</f>
        <v/>
      </c>
      <c r="H2587" s="68" t="str">
        <f>IFERROR(VLOOKUP($B2587,APガラス性能一覧!$A$2:$M$6097,7,0),"")</f>
        <v/>
      </c>
      <c r="I2587" s="68" t="str">
        <f>IFERROR(VLOOKUP($B2587,APガラス性能一覧!$A$2:$M$6097,8,0),"")</f>
        <v/>
      </c>
      <c r="J2587" s="68" t="str">
        <f>IFERROR(VLOOKUP($B2587,APガラス性能一覧!$A$2:$M$6097,9,0),"")</f>
        <v/>
      </c>
      <c r="K2587" s="68" t="str">
        <f>IFERROR(VLOOKUP($B2587,APガラス性能一覧!$A$2:$M$6097,10,0),"")</f>
        <v/>
      </c>
      <c r="L2587" s="68" t="str">
        <f>IFERROR(VLOOKUP($B2587,APガラス性能一覧!$A$2:$M$6097,11,0),"")</f>
        <v/>
      </c>
      <c r="M2587" s="68" t="str">
        <f>IFERROR(VLOOKUP($B2587,APガラス性能一覧!$A$2:$M$6097,12,0),"")</f>
        <v/>
      </c>
      <c r="N2587" s="68" t="str">
        <f>IFERROR(VLOOKUP($B2587,APガラス性能一覧!$A$2:$M$6097,13,0),"")</f>
        <v/>
      </c>
    </row>
    <row r="2588" spans="2:14" x14ac:dyDescent="0.4">
      <c r="B2588" s="68" t="str">
        <f>IF($D$2="","",IF($E$2=0.65,IFERROR(IF(INDEX(APガラス性能一覧!A:A,MATCH(ROW(B2582),APガラス性能一覧!$O:$O,0))="","",INDEX(APガラス性能一覧!A:A,MATCH(ROW(B2582),APガラス性能一覧!$O:$O,0))),""),IFERROR(IF(INDEX(APガラス性能一覧!A:A,MATCH(ROW(B2582),APガラス性能一覧!$N:$N,0))="","",INDEX(APガラス性能一覧!A:A,MATCH(ROW(B2582),APガラス性能一覧!$N:$N,0))),"")))</f>
        <v/>
      </c>
      <c r="C2588" s="68" t="str">
        <f>IFERROR(VLOOKUP($B2588,APガラス性能一覧!$A$2:$M$6097,2,0),"")</f>
        <v/>
      </c>
      <c r="D2588" s="68" t="str">
        <f>IFERROR(VLOOKUP($B2588,APガラス性能一覧!$A$2:$M$6097,3,0),"")</f>
        <v/>
      </c>
      <c r="E2588" s="68" t="str">
        <f>IFERROR(VLOOKUP($B2588,APガラス性能一覧!$A$2:$M$6097,4,0),"")</f>
        <v/>
      </c>
      <c r="F2588" s="68" t="str">
        <f>IFERROR(VLOOKUP($B2588,APガラス性能一覧!$A$2:$M$6097,5,0),"")</f>
        <v/>
      </c>
      <c r="G2588" s="68" t="str">
        <f>IFERROR(VLOOKUP($B2588,APガラス性能一覧!$A$2:$M$6097,6,0),"")</f>
        <v/>
      </c>
      <c r="H2588" s="68" t="str">
        <f>IFERROR(VLOOKUP($B2588,APガラス性能一覧!$A$2:$M$6097,7,0),"")</f>
        <v/>
      </c>
      <c r="I2588" s="68" t="str">
        <f>IFERROR(VLOOKUP($B2588,APガラス性能一覧!$A$2:$M$6097,8,0),"")</f>
        <v/>
      </c>
      <c r="J2588" s="68" t="str">
        <f>IFERROR(VLOOKUP($B2588,APガラス性能一覧!$A$2:$M$6097,9,0),"")</f>
        <v/>
      </c>
      <c r="K2588" s="68" t="str">
        <f>IFERROR(VLOOKUP($B2588,APガラス性能一覧!$A$2:$M$6097,10,0),"")</f>
        <v/>
      </c>
      <c r="L2588" s="68" t="str">
        <f>IFERROR(VLOOKUP($B2588,APガラス性能一覧!$A$2:$M$6097,11,0),"")</f>
        <v/>
      </c>
      <c r="M2588" s="68" t="str">
        <f>IFERROR(VLOOKUP($B2588,APガラス性能一覧!$A$2:$M$6097,12,0),"")</f>
        <v/>
      </c>
      <c r="N2588" s="68" t="str">
        <f>IFERROR(VLOOKUP($B2588,APガラス性能一覧!$A$2:$M$6097,13,0),"")</f>
        <v/>
      </c>
    </row>
    <row r="2589" spans="2:14" x14ac:dyDescent="0.4">
      <c r="B2589" s="68" t="str">
        <f>IF($D$2="","",IF($E$2=0.65,IFERROR(IF(INDEX(APガラス性能一覧!A:A,MATCH(ROW(B2583),APガラス性能一覧!$O:$O,0))="","",INDEX(APガラス性能一覧!A:A,MATCH(ROW(B2583),APガラス性能一覧!$O:$O,0))),""),IFERROR(IF(INDEX(APガラス性能一覧!A:A,MATCH(ROW(B2583),APガラス性能一覧!$N:$N,0))="","",INDEX(APガラス性能一覧!A:A,MATCH(ROW(B2583),APガラス性能一覧!$N:$N,0))),"")))</f>
        <v/>
      </c>
      <c r="C2589" s="68" t="str">
        <f>IFERROR(VLOOKUP($B2589,APガラス性能一覧!$A$2:$M$6097,2,0),"")</f>
        <v/>
      </c>
      <c r="D2589" s="68" t="str">
        <f>IFERROR(VLOOKUP($B2589,APガラス性能一覧!$A$2:$M$6097,3,0),"")</f>
        <v/>
      </c>
      <c r="E2589" s="68" t="str">
        <f>IFERROR(VLOOKUP($B2589,APガラス性能一覧!$A$2:$M$6097,4,0),"")</f>
        <v/>
      </c>
      <c r="F2589" s="68" t="str">
        <f>IFERROR(VLOOKUP($B2589,APガラス性能一覧!$A$2:$M$6097,5,0),"")</f>
        <v/>
      </c>
      <c r="G2589" s="68" t="str">
        <f>IFERROR(VLOOKUP($B2589,APガラス性能一覧!$A$2:$M$6097,6,0),"")</f>
        <v/>
      </c>
      <c r="H2589" s="68" t="str">
        <f>IFERROR(VLOOKUP($B2589,APガラス性能一覧!$A$2:$M$6097,7,0),"")</f>
        <v/>
      </c>
      <c r="I2589" s="68" t="str">
        <f>IFERROR(VLOOKUP($B2589,APガラス性能一覧!$A$2:$M$6097,8,0),"")</f>
        <v/>
      </c>
      <c r="J2589" s="68" t="str">
        <f>IFERROR(VLOOKUP($B2589,APガラス性能一覧!$A$2:$M$6097,9,0),"")</f>
        <v/>
      </c>
      <c r="K2589" s="68" t="str">
        <f>IFERROR(VLOOKUP($B2589,APガラス性能一覧!$A$2:$M$6097,10,0),"")</f>
        <v/>
      </c>
      <c r="L2589" s="68" t="str">
        <f>IFERROR(VLOOKUP($B2589,APガラス性能一覧!$A$2:$M$6097,11,0),"")</f>
        <v/>
      </c>
      <c r="M2589" s="68" t="str">
        <f>IFERROR(VLOOKUP($B2589,APガラス性能一覧!$A$2:$M$6097,12,0),"")</f>
        <v/>
      </c>
      <c r="N2589" s="68" t="str">
        <f>IFERROR(VLOOKUP($B2589,APガラス性能一覧!$A$2:$M$6097,13,0),"")</f>
        <v/>
      </c>
    </row>
    <row r="2590" spans="2:14" x14ac:dyDescent="0.4">
      <c r="B2590" s="68" t="str">
        <f>IF($D$2="","",IF($E$2=0.65,IFERROR(IF(INDEX(APガラス性能一覧!A:A,MATCH(ROW(B2584),APガラス性能一覧!$O:$O,0))="","",INDEX(APガラス性能一覧!A:A,MATCH(ROW(B2584),APガラス性能一覧!$O:$O,0))),""),IFERROR(IF(INDEX(APガラス性能一覧!A:A,MATCH(ROW(B2584),APガラス性能一覧!$N:$N,0))="","",INDEX(APガラス性能一覧!A:A,MATCH(ROW(B2584),APガラス性能一覧!$N:$N,0))),"")))</f>
        <v/>
      </c>
      <c r="C2590" s="68" t="str">
        <f>IFERROR(VLOOKUP($B2590,APガラス性能一覧!$A$2:$M$6097,2,0),"")</f>
        <v/>
      </c>
      <c r="D2590" s="68" t="str">
        <f>IFERROR(VLOOKUP($B2590,APガラス性能一覧!$A$2:$M$6097,3,0),"")</f>
        <v/>
      </c>
      <c r="E2590" s="68" t="str">
        <f>IFERROR(VLOOKUP($B2590,APガラス性能一覧!$A$2:$M$6097,4,0),"")</f>
        <v/>
      </c>
      <c r="F2590" s="68" t="str">
        <f>IFERROR(VLOOKUP($B2590,APガラス性能一覧!$A$2:$M$6097,5,0),"")</f>
        <v/>
      </c>
      <c r="G2590" s="68" t="str">
        <f>IFERROR(VLOOKUP($B2590,APガラス性能一覧!$A$2:$M$6097,6,0),"")</f>
        <v/>
      </c>
      <c r="H2590" s="68" t="str">
        <f>IFERROR(VLOOKUP($B2590,APガラス性能一覧!$A$2:$M$6097,7,0),"")</f>
        <v/>
      </c>
      <c r="I2590" s="68" t="str">
        <f>IFERROR(VLOOKUP($B2590,APガラス性能一覧!$A$2:$M$6097,8,0),"")</f>
        <v/>
      </c>
      <c r="J2590" s="68" t="str">
        <f>IFERROR(VLOOKUP($B2590,APガラス性能一覧!$A$2:$M$6097,9,0),"")</f>
        <v/>
      </c>
      <c r="K2590" s="68" t="str">
        <f>IFERROR(VLOOKUP($B2590,APガラス性能一覧!$A$2:$M$6097,10,0),"")</f>
        <v/>
      </c>
      <c r="L2590" s="68" t="str">
        <f>IFERROR(VLOOKUP($B2590,APガラス性能一覧!$A$2:$M$6097,11,0),"")</f>
        <v/>
      </c>
      <c r="M2590" s="68" t="str">
        <f>IFERROR(VLOOKUP($B2590,APガラス性能一覧!$A$2:$M$6097,12,0),"")</f>
        <v/>
      </c>
      <c r="N2590" s="68" t="str">
        <f>IFERROR(VLOOKUP($B2590,APガラス性能一覧!$A$2:$M$6097,13,0),"")</f>
        <v/>
      </c>
    </row>
    <row r="2591" spans="2:14" x14ac:dyDescent="0.4">
      <c r="B2591" s="68" t="str">
        <f>IF($D$2="","",IF($E$2=0.65,IFERROR(IF(INDEX(APガラス性能一覧!A:A,MATCH(ROW(B2585),APガラス性能一覧!$O:$O,0))="","",INDEX(APガラス性能一覧!A:A,MATCH(ROW(B2585),APガラス性能一覧!$O:$O,0))),""),IFERROR(IF(INDEX(APガラス性能一覧!A:A,MATCH(ROW(B2585),APガラス性能一覧!$N:$N,0))="","",INDEX(APガラス性能一覧!A:A,MATCH(ROW(B2585),APガラス性能一覧!$N:$N,0))),"")))</f>
        <v/>
      </c>
      <c r="C2591" s="68" t="str">
        <f>IFERROR(VLOOKUP($B2591,APガラス性能一覧!$A$2:$M$6097,2,0),"")</f>
        <v/>
      </c>
      <c r="D2591" s="68" t="str">
        <f>IFERROR(VLOOKUP($B2591,APガラス性能一覧!$A$2:$M$6097,3,0),"")</f>
        <v/>
      </c>
      <c r="E2591" s="68" t="str">
        <f>IFERROR(VLOOKUP($B2591,APガラス性能一覧!$A$2:$M$6097,4,0),"")</f>
        <v/>
      </c>
      <c r="F2591" s="68" t="str">
        <f>IFERROR(VLOOKUP($B2591,APガラス性能一覧!$A$2:$M$6097,5,0),"")</f>
        <v/>
      </c>
      <c r="G2591" s="68" t="str">
        <f>IFERROR(VLOOKUP($B2591,APガラス性能一覧!$A$2:$M$6097,6,0),"")</f>
        <v/>
      </c>
      <c r="H2591" s="68" t="str">
        <f>IFERROR(VLOOKUP($B2591,APガラス性能一覧!$A$2:$M$6097,7,0),"")</f>
        <v/>
      </c>
      <c r="I2591" s="68" t="str">
        <f>IFERROR(VLOOKUP($B2591,APガラス性能一覧!$A$2:$M$6097,8,0),"")</f>
        <v/>
      </c>
      <c r="J2591" s="68" t="str">
        <f>IFERROR(VLOOKUP($B2591,APガラス性能一覧!$A$2:$M$6097,9,0),"")</f>
        <v/>
      </c>
      <c r="K2591" s="68" t="str">
        <f>IFERROR(VLOOKUP($B2591,APガラス性能一覧!$A$2:$M$6097,10,0),"")</f>
        <v/>
      </c>
      <c r="L2591" s="68" t="str">
        <f>IFERROR(VLOOKUP($B2591,APガラス性能一覧!$A$2:$M$6097,11,0),"")</f>
        <v/>
      </c>
      <c r="M2591" s="68" t="str">
        <f>IFERROR(VLOOKUP($B2591,APガラス性能一覧!$A$2:$M$6097,12,0),"")</f>
        <v/>
      </c>
      <c r="N2591" s="68" t="str">
        <f>IFERROR(VLOOKUP($B2591,APガラス性能一覧!$A$2:$M$6097,13,0),"")</f>
        <v/>
      </c>
    </row>
    <row r="2592" spans="2:14" x14ac:dyDescent="0.4">
      <c r="B2592" s="68" t="str">
        <f>IF($D$2="","",IF($E$2=0.65,IFERROR(IF(INDEX(APガラス性能一覧!A:A,MATCH(ROW(B2586),APガラス性能一覧!$O:$O,0))="","",INDEX(APガラス性能一覧!A:A,MATCH(ROW(B2586),APガラス性能一覧!$O:$O,0))),""),IFERROR(IF(INDEX(APガラス性能一覧!A:A,MATCH(ROW(B2586),APガラス性能一覧!$N:$N,0))="","",INDEX(APガラス性能一覧!A:A,MATCH(ROW(B2586),APガラス性能一覧!$N:$N,0))),"")))</f>
        <v/>
      </c>
      <c r="C2592" s="68" t="str">
        <f>IFERROR(VLOOKUP($B2592,APガラス性能一覧!$A$2:$M$6097,2,0),"")</f>
        <v/>
      </c>
      <c r="D2592" s="68" t="str">
        <f>IFERROR(VLOOKUP($B2592,APガラス性能一覧!$A$2:$M$6097,3,0),"")</f>
        <v/>
      </c>
      <c r="E2592" s="68" t="str">
        <f>IFERROR(VLOOKUP($B2592,APガラス性能一覧!$A$2:$M$6097,4,0),"")</f>
        <v/>
      </c>
      <c r="F2592" s="68" t="str">
        <f>IFERROR(VLOOKUP($B2592,APガラス性能一覧!$A$2:$M$6097,5,0),"")</f>
        <v/>
      </c>
      <c r="G2592" s="68" t="str">
        <f>IFERROR(VLOOKUP($B2592,APガラス性能一覧!$A$2:$M$6097,6,0),"")</f>
        <v/>
      </c>
      <c r="H2592" s="68" t="str">
        <f>IFERROR(VLOOKUP($B2592,APガラス性能一覧!$A$2:$M$6097,7,0),"")</f>
        <v/>
      </c>
      <c r="I2592" s="68" t="str">
        <f>IFERROR(VLOOKUP($B2592,APガラス性能一覧!$A$2:$M$6097,8,0),"")</f>
        <v/>
      </c>
      <c r="J2592" s="68" t="str">
        <f>IFERROR(VLOOKUP($B2592,APガラス性能一覧!$A$2:$M$6097,9,0),"")</f>
        <v/>
      </c>
      <c r="K2592" s="68" t="str">
        <f>IFERROR(VLOOKUP($B2592,APガラス性能一覧!$A$2:$M$6097,10,0),"")</f>
        <v/>
      </c>
      <c r="L2592" s="68" t="str">
        <f>IFERROR(VLOOKUP($B2592,APガラス性能一覧!$A$2:$M$6097,11,0),"")</f>
        <v/>
      </c>
      <c r="M2592" s="68" t="str">
        <f>IFERROR(VLOOKUP($B2592,APガラス性能一覧!$A$2:$M$6097,12,0),"")</f>
        <v/>
      </c>
      <c r="N2592" s="68" t="str">
        <f>IFERROR(VLOOKUP($B2592,APガラス性能一覧!$A$2:$M$6097,13,0),"")</f>
        <v/>
      </c>
    </row>
    <row r="2593" spans="2:14" x14ac:dyDescent="0.4">
      <c r="B2593" s="68" t="str">
        <f>IF($D$2="","",IF($E$2=0.65,IFERROR(IF(INDEX(APガラス性能一覧!A:A,MATCH(ROW(B2587),APガラス性能一覧!$O:$O,0))="","",INDEX(APガラス性能一覧!A:A,MATCH(ROW(B2587),APガラス性能一覧!$O:$O,0))),""),IFERROR(IF(INDEX(APガラス性能一覧!A:A,MATCH(ROW(B2587),APガラス性能一覧!$N:$N,0))="","",INDEX(APガラス性能一覧!A:A,MATCH(ROW(B2587),APガラス性能一覧!$N:$N,0))),"")))</f>
        <v/>
      </c>
      <c r="C2593" s="68" t="str">
        <f>IFERROR(VLOOKUP($B2593,APガラス性能一覧!$A$2:$M$6097,2,0),"")</f>
        <v/>
      </c>
      <c r="D2593" s="68" t="str">
        <f>IFERROR(VLOOKUP($B2593,APガラス性能一覧!$A$2:$M$6097,3,0),"")</f>
        <v/>
      </c>
      <c r="E2593" s="68" t="str">
        <f>IFERROR(VLOOKUP($B2593,APガラス性能一覧!$A$2:$M$6097,4,0),"")</f>
        <v/>
      </c>
      <c r="F2593" s="68" t="str">
        <f>IFERROR(VLOOKUP($B2593,APガラス性能一覧!$A$2:$M$6097,5,0),"")</f>
        <v/>
      </c>
      <c r="G2593" s="68" t="str">
        <f>IFERROR(VLOOKUP($B2593,APガラス性能一覧!$A$2:$M$6097,6,0),"")</f>
        <v/>
      </c>
      <c r="H2593" s="68" t="str">
        <f>IFERROR(VLOOKUP($B2593,APガラス性能一覧!$A$2:$M$6097,7,0),"")</f>
        <v/>
      </c>
      <c r="I2593" s="68" t="str">
        <f>IFERROR(VLOOKUP($B2593,APガラス性能一覧!$A$2:$M$6097,8,0),"")</f>
        <v/>
      </c>
      <c r="J2593" s="68" t="str">
        <f>IFERROR(VLOOKUP($B2593,APガラス性能一覧!$A$2:$M$6097,9,0),"")</f>
        <v/>
      </c>
      <c r="K2593" s="68" t="str">
        <f>IFERROR(VLOOKUP($B2593,APガラス性能一覧!$A$2:$M$6097,10,0),"")</f>
        <v/>
      </c>
      <c r="L2593" s="68" t="str">
        <f>IFERROR(VLOOKUP($B2593,APガラス性能一覧!$A$2:$M$6097,11,0),"")</f>
        <v/>
      </c>
      <c r="M2593" s="68" t="str">
        <f>IFERROR(VLOOKUP($B2593,APガラス性能一覧!$A$2:$M$6097,12,0),"")</f>
        <v/>
      </c>
      <c r="N2593" s="68" t="str">
        <f>IFERROR(VLOOKUP($B2593,APガラス性能一覧!$A$2:$M$6097,13,0),"")</f>
        <v/>
      </c>
    </row>
    <row r="2594" spans="2:14" x14ac:dyDescent="0.4">
      <c r="B2594" s="68" t="str">
        <f>IF($D$2="","",IF($E$2=0.65,IFERROR(IF(INDEX(APガラス性能一覧!A:A,MATCH(ROW(B2588),APガラス性能一覧!$O:$O,0))="","",INDEX(APガラス性能一覧!A:A,MATCH(ROW(B2588),APガラス性能一覧!$O:$O,0))),""),IFERROR(IF(INDEX(APガラス性能一覧!A:A,MATCH(ROW(B2588),APガラス性能一覧!$N:$N,0))="","",INDEX(APガラス性能一覧!A:A,MATCH(ROW(B2588),APガラス性能一覧!$N:$N,0))),"")))</f>
        <v/>
      </c>
      <c r="C2594" s="68" t="str">
        <f>IFERROR(VLOOKUP($B2594,APガラス性能一覧!$A$2:$M$6097,2,0),"")</f>
        <v/>
      </c>
      <c r="D2594" s="68" t="str">
        <f>IFERROR(VLOOKUP($B2594,APガラス性能一覧!$A$2:$M$6097,3,0),"")</f>
        <v/>
      </c>
      <c r="E2594" s="68" t="str">
        <f>IFERROR(VLOOKUP($B2594,APガラス性能一覧!$A$2:$M$6097,4,0),"")</f>
        <v/>
      </c>
      <c r="F2594" s="68" t="str">
        <f>IFERROR(VLOOKUP($B2594,APガラス性能一覧!$A$2:$M$6097,5,0),"")</f>
        <v/>
      </c>
      <c r="G2594" s="68" t="str">
        <f>IFERROR(VLOOKUP($B2594,APガラス性能一覧!$A$2:$M$6097,6,0),"")</f>
        <v/>
      </c>
      <c r="H2594" s="68" t="str">
        <f>IFERROR(VLOOKUP($B2594,APガラス性能一覧!$A$2:$M$6097,7,0),"")</f>
        <v/>
      </c>
      <c r="I2594" s="68" t="str">
        <f>IFERROR(VLOOKUP($B2594,APガラス性能一覧!$A$2:$M$6097,8,0),"")</f>
        <v/>
      </c>
      <c r="J2594" s="68" t="str">
        <f>IFERROR(VLOOKUP($B2594,APガラス性能一覧!$A$2:$M$6097,9,0),"")</f>
        <v/>
      </c>
      <c r="K2594" s="68" t="str">
        <f>IFERROR(VLOOKUP($B2594,APガラス性能一覧!$A$2:$M$6097,10,0),"")</f>
        <v/>
      </c>
      <c r="L2594" s="68" t="str">
        <f>IFERROR(VLOOKUP($B2594,APガラス性能一覧!$A$2:$M$6097,11,0),"")</f>
        <v/>
      </c>
      <c r="M2594" s="68" t="str">
        <f>IFERROR(VLOOKUP($B2594,APガラス性能一覧!$A$2:$M$6097,12,0),"")</f>
        <v/>
      </c>
      <c r="N2594" s="68" t="str">
        <f>IFERROR(VLOOKUP($B2594,APガラス性能一覧!$A$2:$M$6097,13,0),"")</f>
        <v/>
      </c>
    </row>
    <row r="2595" spans="2:14" x14ac:dyDescent="0.4">
      <c r="B2595" s="68" t="str">
        <f>IF($D$2="","",IF($E$2=0.65,IFERROR(IF(INDEX(APガラス性能一覧!A:A,MATCH(ROW(B2589),APガラス性能一覧!$O:$O,0))="","",INDEX(APガラス性能一覧!A:A,MATCH(ROW(B2589),APガラス性能一覧!$O:$O,0))),""),IFERROR(IF(INDEX(APガラス性能一覧!A:A,MATCH(ROW(B2589),APガラス性能一覧!$N:$N,0))="","",INDEX(APガラス性能一覧!A:A,MATCH(ROW(B2589),APガラス性能一覧!$N:$N,0))),"")))</f>
        <v/>
      </c>
      <c r="C2595" s="68" t="str">
        <f>IFERROR(VLOOKUP($B2595,APガラス性能一覧!$A$2:$M$6097,2,0),"")</f>
        <v/>
      </c>
      <c r="D2595" s="68" t="str">
        <f>IFERROR(VLOOKUP($B2595,APガラス性能一覧!$A$2:$M$6097,3,0),"")</f>
        <v/>
      </c>
      <c r="E2595" s="68" t="str">
        <f>IFERROR(VLOOKUP($B2595,APガラス性能一覧!$A$2:$M$6097,4,0),"")</f>
        <v/>
      </c>
      <c r="F2595" s="68" t="str">
        <f>IFERROR(VLOOKUP($B2595,APガラス性能一覧!$A$2:$M$6097,5,0),"")</f>
        <v/>
      </c>
      <c r="G2595" s="68" t="str">
        <f>IFERROR(VLOOKUP($B2595,APガラス性能一覧!$A$2:$M$6097,6,0),"")</f>
        <v/>
      </c>
      <c r="H2595" s="68" t="str">
        <f>IFERROR(VLOOKUP($B2595,APガラス性能一覧!$A$2:$M$6097,7,0),"")</f>
        <v/>
      </c>
      <c r="I2595" s="68" t="str">
        <f>IFERROR(VLOOKUP($B2595,APガラス性能一覧!$A$2:$M$6097,8,0),"")</f>
        <v/>
      </c>
      <c r="J2595" s="68" t="str">
        <f>IFERROR(VLOOKUP($B2595,APガラス性能一覧!$A$2:$M$6097,9,0),"")</f>
        <v/>
      </c>
      <c r="K2595" s="68" t="str">
        <f>IFERROR(VLOOKUP($B2595,APガラス性能一覧!$A$2:$M$6097,10,0),"")</f>
        <v/>
      </c>
      <c r="L2595" s="68" t="str">
        <f>IFERROR(VLOOKUP($B2595,APガラス性能一覧!$A$2:$M$6097,11,0),"")</f>
        <v/>
      </c>
      <c r="M2595" s="68" t="str">
        <f>IFERROR(VLOOKUP($B2595,APガラス性能一覧!$A$2:$M$6097,12,0),"")</f>
        <v/>
      </c>
      <c r="N2595" s="68" t="str">
        <f>IFERROR(VLOOKUP($B2595,APガラス性能一覧!$A$2:$M$6097,13,0),"")</f>
        <v/>
      </c>
    </row>
    <row r="2596" spans="2:14" x14ac:dyDescent="0.4">
      <c r="B2596" s="68" t="str">
        <f>IF($D$2="","",IF($E$2=0.65,IFERROR(IF(INDEX(APガラス性能一覧!A:A,MATCH(ROW(B2590),APガラス性能一覧!$O:$O,0))="","",INDEX(APガラス性能一覧!A:A,MATCH(ROW(B2590),APガラス性能一覧!$O:$O,0))),""),IFERROR(IF(INDEX(APガラス性能一覧!A:A,MATCH(ROW(B2590),APガラス性能一覧!$N:$N,0))="","",INDEX(APガラス性能一覧!A:A,MATCH(ROW(B2590),APガラス性能一覧!$N:$N,0))),"")))</f>
        <v/>
      </c>
      <c r="C2596" s="68" t="str">
        <f>IFERROR(VLOOKUP($B2596,APガラス性能一覧!$A$2:$M$6097,2,0),"")</f>
        <v/>
      </c>
      <c r="D2596" s="68" t="str">
        <f>IFERROR(VLOOKUP($B2596,APガラス性能一覧!$A$2:$M$6097,3,0),"")</f>
        <v/>
      </c>
      <c r="E2596" s="68" t="str">
        <f>IFERROR(VLOOKUP($B2596,APガラス性能一覧!$A$2:$M$6097,4,0),"")</f>
        <v/>
      </c>
      <c r="F2596" s="68" t="str">
        <f>IFERROR(VLOOKUP($B2596,APガラス性能一覧!$A$2:$M$6097,5,0),"")</f>
        <v/>
      </c>
      <c r="G2596" s="68" t="str">
        <f>IFERROR(VLOOKUP($B2596,APガラス性能一覧!$A$2:$M$6097,6,0),"")</f>
        <v/>
      </c>
      <c r="H2596" s="68" t="str">
        <f>IFERROR(VLOOKUP($B2596,APガラス性能一覧!$A$2:$M$6097,7,0),"")</f>
        <v/>
      </c>
      <c r="I2596" s="68" t="str">
        <f>IFERROR(VLOOKUP($B2596,APガラス性能一覧!$A$2:$M$6097,8,0),"")</f>
        <v/>
      </c>
      <c r="J2596" s="68" t="str">
        <f>IFERROR(VLOOKUP($B2596,APガラス性能一覧!$A$2:$M$6097,9,0),"")</f>
        <v/>
      </c>
      <c r="K2596" s="68" t="str">
        <f>IFERROR(VLOOKUP($B2596,APガラス性能一覧!$A$2:$M$6097,10,0),"")</f>
        <v/>
      </c>
      <c r="L2596" s="68" t="str">
        <f>IFERROR(VLOOKUP($B2596,APガラス性能一覧!$A$2:$M$6097,11,0),"")</f>
        <v/>
      </c>
      <c r="M2596" s="68" t="str">
        <f>IFERROR(VLOOKUP($B2596,APガラス性能一覧!$A$2:$M$6097,12,0),"")</f>
        <v/>
      </c>
      <c r="N2596" s="68" t="str">
        <f>IFERROR(VLOOKUP($B2596,APガラス性能一覧!$A$2:$M$6097,13,0),"")</f>
        <v/>
      </c>
    </row>
    <row r="2597" spans="2:14" x14ac:dyDescent="0.4">
      <c r="B2597" s="68" t="str">
        <f>IF($D$2="","",IF($E$2=0.65,IFERROR(IF(INDEX(APガラス性能一覧!A:A,MATCH(ROW(B2591),APガラス性能一覧!$O:$O,0))="","",INDEX(APガラス性能一覧!A:A,MATCH(ROW(B2591),APガラス性能一覧!$O:$O,0))),""),IFERROR(IF(INDEX(APガラス性能一覧!A:A,MATCH(ROW(B2591),APガラス性能一覧!$N:$N,0))="","",INDEX(APガラス性能一覧!A:A,MATCH(ROW(B2591),APガラス性能一覧!$N:$N,0))),"")))</f>
        <v/>
      </c>
      <c r="C2597" s="68" t="str">
        <f>IFERROR(VLOOKUP($B2597,APガラス性能一覧!$A$2:$M$6097,2,0),"")</f>
        <v/>
      </c>
      <c r="D2597" s="68" t="str">
        <f>IFERROR(VLOOKUP($B2597,APガラス性能一覧!$A$2:$M$6097,3,0),"")</f>
        <v/>
      </c>
      <c r="E2597" s="68" t="str">
        <f>IFERROR(VLOOKUP($B2597,APガラス性能一覧!$A$2:$M$6097,4,0),"")</f>
        <v/>
      </c>
      <c r="F2597" s="68" t="str">
        <f>IFERROR(VLOOKUP($B2597,APガラス性能一覧!$A$2:$M$6097,5,0),"")</f>
        <v/>
      </c>
      <c r="G2597" s="68" t="str">
        <f>IFERROR(VLOOKUP($B2597,APガラス性能一覧!$A$2:$M$6097,6,0),"")</f>
        <v/>
      </c>
      <c r="H2597" s="68" t="str">
        <f>IFERROR(VLOOKUP($B2597,APガラス性能一覧!$A$2:$M$6097,7,0),"")</f>
        <v/>
      </c>
      <c r="I2597" s="68" t="str">
        <f>IFERROR(VLOOKUP($B2597,APガラス性能一覧!$A$2:$M$6097,8,0),"")</f>
        <v/>
      </c>
      <c r="J2597" s="68" t="str">
        <f>IFERROR(VLOOKUP($B2597,APガラス性能一覧!$A$2:$M$6097,9,0),"")</f>
        <v/>
      </c>
      <c r="K2597" s="68" t="str">
        <f>IFERROR(VLOOKUP($B2597,APガラス性能一覧!$A$2:$M$6097,10,0),"")</f>
        <v/>
      </c>
      <c r="L2597" s="68" t="str">
        <f>IFERROR(VLOOKUP($B2597,APガラス性能一覧!$A$2:$M$6097,11,0),"")</f>
        <v/>
      </c>
      <c r="M2597" s="68" t="str">
        <f>IFERROR(VLOOKUP($B2597,APガラス性能一覧!$A$2:$M$6097,12,0),"")</f>
        <v/>
      </c>
      <c r="N2597" s="68" t="str">
        <f>IFERROR(VLOOKUP($B2597,APガラス性能一覧!$A$2:$M$6097,13,0),"")</f>
        <v/>
      </c>
    </row>
    <row r="2598" spans="2:14" x14ac:dyDescent="0.4">
      <c r="B2598" s="68" t="str">
        <f>IF($D$2="","",IF($E$2=0.65,IFERROR(IF(INDEX(APガラス性能一覧!A:A,MATCH(ROW(B2592),APガラス性能一覧!$O:$O,0))="","",INDEX(APガラス性能一覧!A:A,MATCH(ROW(B2592),APガラス性能一覧!$O:$O,0))),""),IFERROR(IF(INDEX(APガラス性能一覧!A:A,MATCH(ROW(B2592),APガラス性能一覧!$N:$N,0))="","",INDEX(APガラス性能一覧!A:A,MATCH(ROW(B2592),APガラス性能一覧!$N:$N,0))),"")))</f>
        <v/>
      </c>
      <c r="C2598" s="68" t="str">
        <f>IFERROR(VLOOKUP($B2598,APガラス性能一覧!$A$2:$M$6097,2,0),"")</f>
        <v/>
      </c>
      <c r="D2598" s="68" t="str">
        <f>IFERROR(VLOOKUP($B2598,APガラス性能一覧!$A$2:$M$6097,3,0),"")</f>
        <v/>
      </c>
      <c r="E2598" s="68" t="str">
        <f>IFERROR(VLOOKUP($B2598,APガラス性能一覧!$A$2:$M$6097,4,0),"")</f>
        <v/>
      </c>
      <c r="F2598" s="68" t="str">
        <f>IFERROR(VLOOKUP($B2598,APガラス性能一覧!$A$2:$M$6097,5,0),"")</f>
        <v/>
      </c>
      <c r="G2598" s="68" t="str">
        <f>IFERROR(VLOOKUP($B2598,APガラス性能一覧!$A$2:$M$6097,6,0),"")</f>
        <v/>
      </c>
      <c r="H2598" s="68" t="str">
        <f>IFERROR(VLOOKUP($B2598,APガラス性能一覧!$A$2:$M$6097,7,0),"")</f>
        <v/>
      </c>
      <c r="I2598" s="68" t="str">
        <f>IFERROR(VLOOKUP($B2598,APガラス性能一覧!$A$2:$M$6097,8,0),"")</f>
        <v/>
      </c>
      <c r="J2598" s="68" t="str">
        <f>IFERROR(VLOOKUP($B2598,APガラス性能一覧!$A$2:$M$6097,9,0),"")</f>
        <v/>
      </c>
      <c r="K2598" s="68" t="str">
        <f>IFERROR(VLOOKUP($B2598,APガラス性能一覧!$A$2:$M$6097,10,0),"")</f>
        <v/>
      </c>
      <c r="L2598" s="68" t="str">
        <f>IFERROR(VLOOKUP($B2598,APガラス性能一覧!$A$2:$M$6097,11,0),"")</f>
        <v/>
      </c>
      <c r="M2598" s="68" t="str">
        <f>IFERROR(VLOOKUP($B2598,APガラス性能一覧!$A$2:$M$6097,12,0),"")</f>
        <v/>
      </c>
      <c r="N2598" s="68" t="str">
        <f>IFERROR(VLOOKUP($B2598,APガラス性能一覧!$A$2:$M$6097,13,0),"")</f>
        <v/>
      </c>
    </row>
    <row r="2599" spans="2:14" x14ac:dyDescent="0.4">
      <c r="B2599" s="68" t="str">
        <f>IF($D$2="","",IF($E$2=0.65,IFERROR(IF(INDEX(APガラス性能一覧!A:A,MATCH(ROW(B2593),APガラス性能一覧!$O:$O,0))="","",INDEX(APガラス性能一覧!A:A,MATCH(ROW(B2593),APガラス性能一覧!$O:$O,0))),""),IFERROR(IF(INDEX(APガラス性能一覧!A:A,MATCH(ROW(B2593),APガラス性能一覧!$N:$N,0))="","",INDEX(APガラス性能一覧!A:A,MATCH(ROW(B2593),APガラス性能一覧!$N:$N,0))),"")))</f>
        <v/>
      </c>
      <c r="C2599" s="68" t="str">
        <f>IFERROR(VLOOKUP($B2599,APガラス性能一覧!$A$2:$M$6097,2,0),"")</f>
        <v/>
      </c>
      <c r="D2599" s="68" t="str">
        <f>IFERROR(VLOOKUP($B2599,APガラス性能一覧!$A$2:$M$6097,3,0),"")</f>
        <v/>
      </c>
      <c r="E2599" s="68" t="str">
        <f>IFERROR(VLOOKUP($B2599,APガラス性能一覧!$A$2:$M$6097,4,0),"")</f>
        <v/>
      </c>
      <c r="F2599" s="68" t="str">
        <f>IFERROR(VLOOKUP($B2599,APガラス性能一覧!$A$2:$M$6097,5,0),"")</f>
        <v/>
      </c>
      <c r="G2599" s="68" t="str">
        <f>IFERROR(VLOOKUP($B2599,APガラス性能一覧!$A$2:$M$6097,6,0),"")</f>
        <v/>
      </c>
      <c r="H2599" s="68" t="str">
        <f>IFERROR(VLOOKUP($B2599,APガラス性能一覧!$A$2:$M$6097,7,0),"")</f>
        <v/>
      </c>
      <c r="I2599" s="68" t="str">
        <f>IFERROR(VLOOKUP($B2599,APガラス性能一覧!$A$2:$M$6097,8,0),"")</f>
        <v/>
      </c>
      <c r="J2599" s="68" t="str">
        <f>IFERROR(VLOOKUP($B2599,APガラス性能一覧!$A$2:$M$6097,9,0),"")</f>
        <v/>
      </c>
      <c r="K2599" s="68" t="str">
        <f>IFERROR(VLOOKUP($B2599,APガラス性能一覧!$A$2:$M$6097,10,0),"")</f>
        <v/>
      </c>
      <c r="L2599" s="68" t="str">
        <f>IFERROR(VLOOKUP($B2599,APガラス性能一覧!$A$2:$M$6097,11,0),"")</f>
        <v/>
      </c>
      <c r="M2599" s="68" t="str">
        <f>IFERROR(VLOOKUP($B2599,APガラス性能一覧!$A$2:$M$6097,12,0),"")</f>
        <v/>
      </c>
      <c r="N2599" s="68" t="str">
        <f>IFERROR(VLOOKUP($B2599,APガラス性能一覧!$A$2:$M$6097,13,0),"")</f>
        <v/>
      </c>
    </row>
    <row r="2600" spans="2:14" x14ac:dyDescent="0.4">
      <c r="B2600" s="68" t="str">
        <f>IF($D$2="","",IF($E$2=0.65,IFERROR(IF(INDEX(APガラス性能一覧!A:A,MATCH(ROW(B2594),APガラス性能一覧!$O:$O,0))="","",INDEX(APガラス性能一覧!A:A,MATCH(ROW(B2594),APガラス性能一覧!$O:$O,0))),""),IFERROR(IF(INDEX(APガラス性能一覧!A:A,MATCH(ROW(B2594),APガラス性能一覧!$N:$N,0))="","",INDEX(APガラス性能一覧!A:A,MATCH(ROW(B2594),APガラス性能一覧!$N:$N,0))),"")))</f>
        <v/>
      </c>
      <c r="C2600" s="68" t="str">
        <f>IFERROR(VLOOKUP($B2600,APガラス性能一覧!$A$2:$M$6097,2,0),"")</f>
        <v/>
      </c>
      <c r="D2600" s="68" t="str">
        <f>IFERROR(VLOOKUP($B2600,APガラス性能一覧!$A$2:$M$6097,3,0),"")</f>
        <v/>
      </c>
      <c r="E2600" s="68" t="str">
        <f>IFERROR(VLOOKUP($B2600,APガラス性能一覧!$A$2:$M$6097,4,0),"")</f>
        <v/>
      </c>
      <c r="F2600" s="68" t="str">
        <f>IFERROR(VLOOKUP($B2600,APガラス性能一覧!$A$2:$M$6097,5,0),"")</f>
        <v/>
      </c>
      <c r="G2600" s="68" t="str">
        <f>IFERROR(VLOOKUP($B2600,APガラス性能一覧!$A$2:$M$6097,6,0),"")</f>
        <v/>
      </c>
      <c r="H2600" s="68" t="str">
        <f>IFERROR(VLOOKUP($B2600,APガラス性能一覧!$A$2:$M$6097,7,0),"")</f>
        <v/>
      </c>
      <c r="I2600" s="68" t="str">
        <f>IFERROR(VLOOKUP($B2600,APガラス性能一覧!$A$2:$M$6097,8,0),"")</f>
        <v/>
      </c>
      <c r="J2600" s="68" t="str">
        <f>IFERROR(VLOOKUP($B2600,APガラス性能一覧!$A$2:$M$6097,9,0),"")</f>
        <v/>
      </c>
      <c r="K2600" s="68" t="str">
        <f>IFERROR(VLOOKUP($B2600,APガラス性能一覧!$A$2:$M$6097,10,0),"")</f>
        <v/>
      </c>
      <c r="L2600" s="68" t="str">
        <f>IFERROR(VLOOKUP($B2600,APガラス性能一覧!$A$2:$M$6097,11,0),"")</f>
        <v/>
      </c>
      <c r="M2600" s="68" t="str">
        <f>IFERROR(VLOOKUP($B2600,APガラス性能一覧!$A$2:$M$6097,12,0),"")</f>
        <v/>
      </c>
      <c r="N2600" s="68" t="str">
        <f>IFERROR(VLOOKUP($B2600,APガラス性能一覧!$A$2:$M$6097,13,0),"")</f>
        <v/>
      </c>
    </row>
    <row r="2601" spans="2:14" x14ac:dyDescent="0.4">
      <c r="B2601" s="68" t="str">
        <f>IF($D$2="","",IF($E$2=0.65,IFERROR(IF(INDEX(APガラス性能一覧!A:A,MATCH(ROW(B2595),APガラス性能一覧!$O:$O,0))="","",INDEX(APガラス性能一覧!A:A,MATCH(ROW(B2595),APガラス性能一覧!$O:$O,0))),""),IFERROR(IF(INDEX(APガラス性能一覧!A:A,MATCH(ROW(B2595),APガラス性能一覧!$N:$N,0))="","",INDEX(APガラス性能一覧!A:A,MATCH(ROW(B2595),APガラス性能一覧!$N:$N,0))),"")))</f>
        <v/>
      </c>
      <c r="C2601" s="68" t="str">
        <f>IFERROR(VLOOKUP($B2601,APガラス性能一覧!$A$2:$M$6097,2,0),"")</f>
        <v/>
      </c>
      <c r="D2601" s="68" t="str">
        <f>IFERROR(VLOOKUP($B2601,APガラス性能一覧!$A$2:$M$6097,3,0),"")</f>
        <v/>
      </c>
      <c r="E2601" s="68" t="str">
        <f>IFERROR(VLOOKUP($B2601,APガラス性能一覧!$A$2:$M$6097,4,0),"")</f>
        <v/>
      </c>
      <c r="F2601" s="68" t="str">
        <f>IFERROR(VLOOKUP($B2601,APガラス性能一覧!$A$2:$M$6097,5,0),"")</f>
        <v/>
      </c>
      <c r="G2601" s="68" t="str">
        <f>IFERROR(VLOOKUP($B2601,APガラス性能一覧!$A$2:$M$6097,6,0),"")</f>
        <v/>
      </c>
      <c r="H2601" s="68" t="str">
        <f>IFERROR(VLOOKUP($B2601,APガラス性能一覧!$A$2:$M$6097,7,0),"")</f>
        <v/>
      </c>
      <c r="I2601" s="68" t="str">
        <f>IFERROR(VLOOKUP($B2601,APガラス性能一覧!$A$2:$M$6097,8,0),"")</f>
        <v/>
      </c>
      <c r="J2601" s="68" t="str">
        <f>IFERROR(VLOOKUP($B2601,APガラス性能一覧!$A$2:$M$6097,9,0),"")</f>
        <v/>
      </c>
      <c r="K2601" s="68" t="str">
        <f>IFERROR(VLOOKUP($B2601,APガラス性能一覧!$A$2:$M$6097,10,0),"")</f>
        <v/>
      </c>
      <c r="L2601" s="68" t="str">
        <f>IFERROR(VLOOKUP($B2601,APガラス性能一覧!$A$2:$M$6097,11,0),"")</f>
        <v/>
      </c>
      <c r="M2601" s="68" t="str">
        <f>IFERROR(VLOOKUP($B2601,APガラス性能一覧!$A$2:$M$6097,12,0),"")</f>
        <v/>
      </c>
      <c r="N2601" s="68" t="str">
        <f>IFERROR(VLOOKUP($B2601,APガラス性能一覧!$A$2:$M$6097,13,0),"")</f>
        <v/>
      </c>
    </row>
    <row r="2602" spans="2:14" x14ac:dyDescent="0.4">
      <c r="B2602" s="68" t="str">
        <f>IF($D$2="","",IF($E$2=0.65,IFERROR(IF(INDEX(APガラス性能一覧!A:A,MATCH(ROW(B2596),APガラス性能一覧!$O:$O,0))="","",INDEX(APガラス性能一覧!A:A,MATCH(ROW(B2596),APガラス性能一覧!$O:$O,0))),""),IFERROR(IF(INDEX(APガラス性能一覧!A:A,MATCH(ROW(B2596),APガラス性能一覧!$N:$N,0))="","",INDEX(APガラス性能一覧!A:A,MATCH(ROW(B2596),APガラス性能一覧!$N:$N,0))),"")))</f>
        <v/>
      </c>
      <c r="C2602" s="68" t="str">
        <f>IFERROR(VLOOKUP($B2602,APガラス性能一覧!$A$2:$M$6097,2,0),"")</f>
        <v/>
      </c>
      <c r="D2602" s="68" t="str">
        <f>IFERROR(VLOOKUP($B2602,APガラス性能一覧!$A$2:$M$6097,3,0),"")</f>
        <v/>
      </c>
      <c r="E2602" s="68" t="str">
        <f>IFERROR(VLOOKUP($B2602,APガラス性能一覧!$A$2:$M$6097,4,0),"")</f>
        <v/>
      </c>
      <c r="F2602" s="68" t="str">
        <f>IFERROR(VLOOKUP($B2602,APガラス性能一覧!$A$2:$M$6097,5,0),"")</f>
        <v/>
      </c>
      <c r="G2602" s="68" t="str">
        <f>IFERROR(VLOOKUP($B2602,APガラス性能一覧!$A$2:$M$6097,6,0),"")</f>
        <v/>
      </c>
      <c r="H2602" s="68" t="str">
        <f>IFERROR(VLOOKUP($B2602,APガラス性能一覧!$A$2:$M$6097,7,0),"")</f>
        <v/>
      </c>
      <c r="I2602" s="68" t="str">
        <f>IFERROR(VLOOKUP($B2602,APガラス性能一覧!$A$2:$M$6097,8,0),"")</f>
        <v/>
      </c>
      <c r="J2602" s="68" t="str">
        <f>IFERROR(VLOOKUP($B2602,APガラス性能一覧!$A$2:$M$6097,9,0),"")</f>
        <v/>
      </c>
      <c r="K2602" s="68" t="str">
        <f>IFERROR(VLOOKUP($B2602,APガラス性能一覧!$A$2:$M$6097,10,0),"")</f>
        <v/>
      </c>
      <c r="L2602" s="68" t="str">
        <f>IFERROR(VLOOKUP($B2602,APガラス性能一覧!$A$2:$M$6097,11,0),"")</f>
        <v/>
      </c>
      <c r="M2602" s="68" t="str">
        <f>IFERROR(VLOOKUP($B2602,APガラス性能一覧!$A$2:$M$6097,12,0),"")</f>
        <v/>
      </c>
      <c r="N2602" s="68" t="str">
        <f>IFERROR(VLOOKUP($B2602,APガラス性能一覧!$A$2:$M$6097,13,0),"")</f>
        <v/>
      </c>
    </row>
    <row r="2603" spans="2:14" x14ac:dyDescent="0.4">
      <c r="B2603" s="68" t="str">
        <f>IF($D$2="","",IF($E$2=0.65,IFERROR(IF(INDEX(APガラス性能一覧!A:A,MATCH(ROW(B2597),APガラス性能一覧!$O:$O,0))="","",INDEX(APガラス性能一覧!A:A,MATCH(ROW(B2597),APガラス性能一覧!$O:$O,0))),""),IFERROR(IF(INDEX(APガラス性能一覧!A:A,MATCH(ROW(B2597),APガラス性能一覧!$N:$N,0))="","",INDEX(APガラス性能一覧!A:A,MATCH(ROW(B2597),APガラス性能一覧!$N:$N,0))),"")))</f>
        <v/>
      </c>
      <c r="C2603" s="68" t="str">
        <f>IFERROR(VLOOKUP($B2603,APガラス性能一覧!$A$2:$M$6097,2,0),"")</f>
        <v/>
      </c>
      <c r="D2603" s="68" t="str">
        <f>IFERROR(VLOOKUP($B2603,APガラス性能一覧!$A$2:$M$6097,3,0),"")</f>
        <v/>
      </c>
      <c r="E2603" s="68" t="str">
        <f>IFERROR(VLOOKUP($B2603,APガラス性能一覧!$A$2:$M$6097,4,0),"")</f>
        <v/>
      </c>
      <c r="F2603" s="68" t="str">
        <f>IFERROR(VLOOKUP($B2603,APガラス性能一覧!$A$2:$M$6097,5,0),"")</f>
        <v/>
      </c>
      <c r="G2603" s="68" t="str">
        <f>IFERROR(VLOOKUP($B2603,APガラス性能一覧!$A$2:$M$6097,6,0),"")</f>
        <v/>
      </c>
      <c r="H2603" s="68" t="str">
        <f>IFERROR(VLOOKUP($B2603,APガラス性能一覧!$A$2:$M$6097,7,0),"")</f>
        <v/>
      </c>
      <c r="I2603" s="68" t="str">
        <f>IFERROR(VLOOKUP($B2603,APガラス性能一覧!$A$2:$M$6097,8,0),"")</f>
        <v/>
      </c>
      <c r="J2603" s="68" t="str">
        <f>IFERROR(VLOOKUP($B2603,APガラス性能一覧!$A$2:$M$6097,9,0),"")</f>
        <v/>
      </c>
      <c r="K2603" s="68" t="str">
        <f>IFERROR(VLOOKUP($B2603,APガラス性能一覧!$A$2:$M$6097,10,0),"")</f>
        <v/>
      </c>
      <c r="L2603" s="68" t="str">
        <f>IFERROR(VLOOKUP($B2603,APガラス性能一覧!$A$2:$M$6097,11,0),"")</f>
        <v/>
      </c>
      <c r="M2603" s="68" t="str">
        <f>IFERROR(VLOOKUP($B2603,APガラス性能一覧!$A$2:$M$6097,12,0),"")</f>
        <v/>
      </c>
      <c r="N2603" s="68" t="str">
        <f>IFERROR(VLOOKUP($B2603,APガラス性能一覧!$A$2:$M$6097,13,0),"")</f>
        <v/>
      </c>
    </row>
    <row r="2604" spans="2:14" x14ac:dyDescent="0.4">
      <c r="B2604" s="68" t="str">
        <f>IF($D$2="","",IF($E$2=0.65,IFERROR(IF(INDEX(APガラス性能一覧!A:A,MATCH(ROW(B2598),APガラス性能一覧!$O:$O,0))="","",INDEX(APガラス性能一覧!A:A,MATCH(ROW(B2598),APガラス性能一覧!$O:$O,0))),""),IFERROR(IF(INDEX(APガラス性能一覧!A:A,MATCH(ROW(B2598),APガラス性能一覧!$N:$N,0))="","",INDEX(APガラス性能一覧!A:A,MATCH(ROW(B2598),APガラス性能一覧!$N:$N,0))),"")))</f>
        <v/>
      </c>
      <c r="C2604" s="68" t="str">
        <f>IFERROR(VLOOKUP($B2604,APガラス性能一覧!$A$2:$M$6097,2,0),"")</f>
        <v/>
      </c>
      <c r="D2604" s="68" t="str">
        <f>IFERROR(VLOOKUP($B2604,APガラス性能一覧!$A$2:$M$6097,3,0),"")</f>
        <v/>
      </c>
      <c r="E2604" s="68" t="str">
        <f>IFERROR(VLOOKUP($B2604,APガラス性能一覧!$A$2:$M$6097,4,0),"")</f>
        <v/>
      </c>
      <c r="F2604" s="68" t="str">
        <f>IFERROR(VLOOKUP($B2604,APガラス性能一覧!$A$2:$M$6097,5,0),"")</f>
        <v/>
      </c>
      <c r="G2604" s="68" t="str">
        <f>IFERROR(VLOOKUP($B2604,APガラス性能一覧!$A$2:$M$6097,6,0),"")</f>
        <v/>
      </c>
      <c r="H2604" s="68" t="str">
        <f>IFERROR(VLOOKUP($B2604,APガラス性能一覧!$A$2:$M$6097,7,0),"")</f>
        <v/>
      </c>
      <c r="I2604" s="68" t="str">
        <f>IFERROR(VLOOKUP($B2604,APガラス性能一覧!$A$2:$M$6097,8,0),"")</f>
        <v/>
      </c>
      <c r="J2604" s="68" t="str">
        <f>IFERROR(VLOOKUP($B2604,APガラス性能一覧!$A$2:$M$6097,9,0),"")</f>
        <v/>
      </c>
      <c r="K2604" s="68" t="str">
        <f>IFERROR(VLOOKUP($B2604,APガラス性能一覧!$A$2:$M$6097,10,0),"")</f>
        <v/>
      </c>
      <c r="L2604" s="68" t="str">
        <f>IFERROR(VLOOKUP($B2604,APガラス性能一覧!$A$2:$M$6097,11,0),"")</f>
        <v/>
      </c>
      <c r="M2604" s="68" t="str">
        <f>IFERROR(VLOOKUP($B2604,APガラス性能一覧!$A$2:$M$6097,12,0),"")</f>
        <v/>
      </c>
      <c r="N2604" s="68" t="str">
        <f>IFERROR(VLOOKUP($B2604,APガラス性能一覧!$A$2:$M$6097,13,0),"")</f>
        <v/>
      </c>
    </row>
    <row r="2605" spans="2:14" x14ac:dyDescent="0.4">
      <c r="B2605" s="68" t="str">
        <f>IF($D$2="","",IF($E$2=0.65,IFERROR(IF(INDEX(APガラス性能一覧!A:A,MATCH(ROW(B2599),APガラス性能一覧!$O:$O,0))="","",INDEX(APガラス性能一覧!A:A,MATCH(ROW(B2599),APガラス性能一覧!$O:$O,0))),""),IFERROR(IF(INDEX(APガラス性能一覧!A:A,MATCH(ROW(B2599),APガラス性能一覧!$N:$N,0))="","",INDEX(APガラス性能一覧!A:A,MATCH(ROW(B2599),APガラス性能一覧!$N:$N,0))),"")))</f>
        <v/>
      </c>
      <c r="C2605" s="68" t="str">
        <f>IFERROR(VLOOKUP($B2605,APガラス性能一覧!$A$2:$M$6097,2,0),"")</f>
        <v/>
      </c>
      <c r="D2605" s="68" t="str">
        <f>IFERROR(VLOOKUP($B2605,APガラス性能一覧!$A$2:$M$6097,3,0),"")</f>
        <v/>
      </c>
      <c r="E2605" s="68" t="str">
        <f>IFERROR(VLOOKUP($B2605,APガラス性能一覧!$A$2:$M$6097,4,0),"")</f>
        <v/>
      </c>
      <c r="F2605" s="68" t="str">
        <f>IFERROR(VLOOKUP($B2605,APガラス性能一覧!$A$2:$M$6097,5,0),"")</f>
        <v/>
      </c>
      <c r="G2605" s="68" t="str">
        <f>IFERROR(VLOOKUP($B2605,APガラス性能一覧!$A$2:$M$6097,6,0),"")</f>
        <v/>
      </c>
      <c r="H2605" s="68" t="str">
        <f>IFERROR(VLOOKUP($B2605,APガラス性能一覧!$A$2:$M$6097,7,0),"")</f>
        <v/>
      </c>
      <c r="I2605" s="68" t="str">
        <f>IFERROR(VLOOKUP($B2605,APガラス性能一覧!$A$2:$M$6097,8,0),"")</f>
        <v/>
      </c>
      <c r="J2605" s="68" t="str">
        <f>IFERROR(VLOOKUP($B2605,APガラス性能一覧!$A$2:$M$6097,9,0),"")</f>
        <v/>
      </c>
      <c r="K2605" s="68" t="str">
        <f>IFERROR(VLOOKUP($B2605,APガラス性能一覧!$A$2:$M$6097,10,0),"")</f>
        <v/>
      </c>
      <c r="L2605" s="68" t="str">
        <f>IFERROR(VLOOKUP($B2605,APガラス性能一覧!$A$2:$M$6097,11,0),"")</f>
        <v/>
      </c>
      <c r="M2605" s="68" t="str">
        <f>IFERROR(VLOOKUP($B2605,APガラス性能一覧!$A$2:$M$6097,12,0),"")</f>
        <v/>
      </c>
      <c r="N2605" s="68" t="str">
        <f>IFERROR(VLOOKUP($B2605,APガラス性能一覧!$A$2:$M$6097,13,0),"")</f>
        <v/>
      </c>
    </row>
    <row r="2606" spans="2:14" x14ac:dyDescent="0.4">
      <c r="B2606" s="68" t="str">
        <f>IF($D$2="","",IF($E$2=0.65,IFERROR(IF(INDEX(APガラス性能一覧!A:A,MATCH(ROW(B2600),APガラス性能一覧!$O:$O,0))="","",INDEX(APガラス性能一覧!A:A,MATCH(ROW(B2600),APガラス性能一覧!$O:$O,0))),""),IFERROR(IF(INDEX(APガラス性能一覧!A:A,MATCH(ROW(B2600),APガラス性能一覧!$N:$N,0))="","",INDEX(APガラス性能一覧!A:A,MATCH(ROW(B2600),APガラス性能一覧!$N:$N,0))),"")))</f>
        <v/>
      </c>
      <c r="C2606" s="68" t="str">
        <f>IFERROR(VLOOKUP($B2606,APガラス性能一覧!$A$2:$M$6097,2,0),"")</f>
        <v/>
      </c>
      <c r="D2606" s="68" t="str">
        <f>IFERROR(VLOOKUP($B2606,APガラス性能一覧!$A$2:$M$6097,3,0),"")</f>
        <v/>
      </c>
      <c r="E2606" s="68" t="str">
        <f>IFERROR(VLOOKUP($B2606,APガラス性能一覧!$A$2:$M$6097,4,0),"")</f>
        <v/>
      </c>
      <c r="F2606" s="68" t="str">
        <f>IFERROR(VLOOKUP($B2606,APガラス性能一覧!$A$2:$M$6097,5,0),"")</f>
        <v/>
      </c>
      <c r="G2606" s="68" t="str">
        <f>IFERROR(VLOOKUP($B2606,APガラス性能一覧!$A$2:$M$6097,6,0),"")</f>
        <v/>
      </c>
      <c r="H2606" s="68" t="str">
        <f>IFERROR(VLOOKUP($B2606,APガラス性能一覧!$A$2:$M$6097,7,0),"")</f>
        <v/>
      </c>
      <c r="I2606" s="68" t="str">
        <f>IFERROR(VLOOKUP($B2606,APガラス性能一覧!$A$2:$M$6097,8,0),"")</f>
        <v/>
      </c>
      <c r="J2606" s="68" t="str">
        <f>IFERROR(VLOOKUP($B2606,APガラス性能一覧!$A$2:$M$6097,9,0),"")</f>
        <v/>
      </c>
      <c r="K2606" s="68" t="str">
        <f>IFERROR(VLOOKUP($B2606,APガラス性能一覧!$A$2:$M$6097,10,0),"")</f>
        <v/>
      </c>
      <c r="L2606" s="68" t="str">
        <f>IFERROR(VLOOKUP($B2606,APガラス性能一覧!$A$2:$M$6097,11,0),"")</f>
        <v/>
      </c>
      <c r="M2606" s="68" t="str">
        <f>IFERROR(VLOOKUP($B2606,APガラス性能一覧!$A$2:$M$6097,12,0),"")</f>
        <v/>
      </c>
      <c r="N2606" s="68" t="str">
        <f>IFERROR(VLOOKUP($B2606,APガラス性能一覧!$A$2:$M$6097,13,0),"")</f>
        <v/>
      </c>
    </row>
    <row r="2607" spans="2:14" x14ac:dyDescent="0.4">
      <c r="B2607" s="68" t="str">
        <f>IF($D$2="","",IF($E$2=0.65,IFERROR(IF(INDEX(APガラス性能一覧!A:A,MATCH(ROW(B2601),APガラス性能一覧!$O:$O,0))="","",INDEX(APガラス性能一覧!A:A,MATCH(ROW(B2601),APガラス性能一覧!$O:$O,0))),""),IFERROR(IF(INDEX(APガラス性能一覧!A:A,MATCH(ROW(B2601),APガラス性能一覧!$N:$N,0))="","",INDEX(APガラス性能一覧!A:A,MATCH(ROW(B2601),APガラス性能一覧!$N:$N,0))),"")))</f>
        <v/>
      </c>
      <c r="C2607" s="68" t="str">
        <f>IFERROR(VLOOKUP($B2607,APガラス性能一覧!$A$2:$M$6097,2,0),"")</f>
        <v/>
      </c>
      <c r="D2607" s="68" t="str">
        <f>IFERROR(VLOOKUP($B2607,APガラス性能一覧!$A$2:$M$6097,3,0),"")</f>
        <v/>
      </c>
      <c r="E2607" s="68" t="str">
        <f>IFERROR(VLOOKUP($B2607,APガラス性能一覧!$A$2:$M$6097,4,0),"")</f>
        <v/>
      </c>
      <c r="F2607" s="68" t="str">
        <f>IFERROR(VLOOKUP($B2607,APガラス性能一覧!$A$2:$M$6097,5,0),"")</f>
        <v/>
      </c>
      <c r="G2607" s="68" t="str">
        <f>IFERROR(VLOOKUP($B2607,APガラス性能一覧!$A$2:$M$6097,6,0),"")</f>
        <v/>
      </c>
      <c r="H2607" s="68" t="str">
        <f>IFERROR(VLOOKUP($B2607,APガラス性能一覧!$A$2:$M$6097,7,0),"")</f>
        <v/>
      </c>
      <c r="I2607" s="68" t="str">
        <f>IFERROR(VLOOKUP($B2607,APガラス性能一覧!$A$2:$M$6097,8,0),"")</f>
        <v/>
      </c>
      <c r="J2607" s="68" t="str">
        <f>IFERROR(VLOOKUP($B2607,APガラス性能一覧!$A$2:$M$6097,9,0),"")</f>
        <v/>
      </c>
      <c r="K2607" s="68" t="str">
        <f>IFERROR(VLOOKUP($B2607,APガラス性能一覧!$A$2:$M$6097,10,0),"")</f>
        <v/>
      </c>
      <c r="L2607" s="68" t="str">
        <f>IFERROR(VLOOKUP($B2607,APガラス性能一覧!$A$2:$M$6097,11,0),"")</f>
        <v/>
      </c>
      <c r="M2607" s="68" t="str">
        <f>IFERROR(VLOOKUP($B2607,APガラス性能一覧!$A$2:$M$6097,12,0),"")</f>
        <v/>
      </c>
      <c r="N2607" s="68" t="str">
        <f>IFERROR(VLOOKUP($B2607,APガラス性能一覧!$A$2:$M$6097,13,0),"")</f>
        <v/>
      </c>
    </row>
    <row r="2608" spans="2:14" x14ac:dyDescent="0.4">
      <c r="B2608" s="68" t="str">
        <f>IF($D$2="","",IF($E$2=0.65,IFERROR(IF(INDEX(APガラス性能一覧!A:A,MATCH(ROW(B2602),APガラス性能一覧!$O:$O,0))="","",INDEX(APガラス性能一覧!A:A,MATCH(ROW(B2602),APガラス性能一覧!$O:$O,0))),""),IFERROR(IF(INDEX(APガラス性能一覧!A:A,MATCH(ROW(B2602),APガラス性能一覧!$N:$N,0))="","",INDEX(APガラス性能一覧!A:A,MATCH(ROW(B2602),APガラス性能一覧!$N:$N,0))),"")))</f>
        <v/>
      </c>
      <c r="C2608" s="68" t="str">
        <f>IFERROR(VLOOKUP($B2608,APガラス性能一覧!$A$2:$M$6097,2,0),"")</f>
        <v/>
      </c>
      <c r="D2608" s="68" t="str">
        <f>IFERROR(VLOOKUP($B2608,APガラス性能一覧!$A$2:$M$6097,3,0),"")</f>
        <v/>
      </c>
      <c r="E2608" s="68" t="str">
        <f>IFERROR(VLOOKUP($B2608,APガラス性能一覧!$A$2:$M$6097,4,0),"")</f>
        <v/>
      </c>
      <c r="F2608" s="68" t="str">
        <f>IFERROR(VLOOKUP($B2608,APガラス性能一覧!$A$2:$M$6097,5,0),"")</f>
        <v/>
      </c>
      <c r="G2608" s="68" t="str">
        <f>IFERROR(VLOOKUP($B2608,APガラス性能一覧!$A$2:$M$6097,6,0),"")</f>
        <v/>
      </c>
      <c r="H2608" s="68" t="str">
        <f>IFERROR(VLOOKUP($B2608,APガラス性能一覧!$A$2:$M$6097,7,0),"")</f>
        <v/>
      </c>
      <c r="I2608" s="68" t="str">
        <f>IFERROR(VLOOKUP($B2608,APガラス性能一覧!$A$2:$M$6097,8,0),"")</f>
        <v/>
      </c>
      <c r="J2608" s="68" t="str">
        <f>IFERROR(VLOOKUP($B2608,APガラス性能一覧!$A$2:$M$6097,9,0),"")</f>
        <v/>
      </c>
      <c r="K2608" s="68" t="str">
        <f>IFERROR(VLOOKUP($B2608,APガラス性能一覧!$A$2:$M$6097,10,0),"")</f>
        <v/>
      </c>
      <c r="L2608" s="68" t="str">
        <f>IFERROR(VLOOKUP($B2608,APガラス性能一覧!$A$2:$M$6097,11,0),"")</f>
        <v/>
      </c>
      <c r="M2608" s="68" t="str">
        <f>IFERROR(VLOOKUP($B2608,APガラス性能一覧!$A$2:$M$6097,12,0),"")</f>
        <v/>
      </c>
      <c r="N2608" s="68" t="str">
        <f>IFERROR(VLOOKUP($B2608,APガラス性能一覧!$A$2:$M$6097,13,0),"")</f>
        <v/>
      </c>
    </row>
    <row r="2609" spans="2:14" x14ac:dyDescent="0.4">
      <c r="B2609" s="68" t="str">
        <f>IF($D$2="","",IF($E$2=0.65,IFERROR(IF(INDEX(APガラス性能一覧!A:A,MATCH(ROW(B2603),APガラス性能一覧!$O:$O,0))="","",INDEX(APガラス性能一覧!A:A,MATCH(ROW(B2603),APガラス性能一覧!$O:$O,0))),""),IFERROR(IF(INDEX(APガラス性能一覧!A:A,MATCH(ROW(B2603),APガラス性能一覧!$N:$N,0))="","",INDEX(APガラス性能一覧!A:A,MATCH(ROW(B2603),APガラス性能一覧!$N:$N,0))),"")))</f>
        <v/>
      </c>
      <c r="C2609" s="68" t="str">
        <f>IFERROR(VLOOKUP($B2609,APガラス性能一覧!$A$2:$M$6097,2,0),"")</f>
        <v/>
      </c>
      <c r="D2609" s="68" t="str">
        <f>IFERROR(VLOOKUP($B2609,APガラス性能一覧!$A$2:$M$6097,3,0),"")</f>
        <v/>
      </c>
      <c r="E2609" s="68" t="str">
        <f>IFERROR(VLOOKUP($B2609,APガラス性能一覧!$A$2:$M$6097,4,0),"")</f>
        <v/>
      </c>
      <c r="F2609" s="68" t="str">
        <f>IFERROR(VLOOKUP($B2609,APガラス性能一覧!$A$2:$M$6097,5,0),"")</f>
        <v/>
      </c>
      <c r="G2609" s="68" t="str">
        <f>IFERROR(VLOOKUP($B2609,APガラス性能一覧!$A$2:$M$6097,6,0),"")</f>
        <v/>
      </c>
      <c r="H2609" s="68" t="str">
        <f>IFERROR(VLOOKUP($B2609,APガラス性能一覧!$A$2:$M$6097,7,0),"")</f>
        <v/>
      </c>
      <c r="I2609" s="68" t="str">
        <f>IFERROR(VLOOKUP($B2609,APガラス性能一覧!$A$2:$M$6097,8,0),"")</f>
        <v/>
      </c>
      <c r="J2609" s="68" t="str">
        <f>IFERROR(VLOOKUP($B2609,APガラス性能一覧!$A$2:$M$6097,9,0),"")</f>
        <v/>
      </c>
      <c r="K2609" s="68" t="str">
        <f>IFERROR(VLOOKUP($B2609,APガラス性能一覧!$A$2:$M$6097,10,0),"")</f>
        <v/>
      </c>
      <c r="L2609" s="68" t="str">
        <f>IFERROR(VLOOKUP($B2609,APガラス性能一覧!$A$2:$M$6097,11,0),"")</f>
        <v/>
      </c>
      <c r="M2609" s="68" t="str">
        <f>IFERROR(VLOOKUP($B2609,APガラス性能一覧!$A$2:$M$6097,12,0),"")</f>
        <v/>
      </c>
      <c r="N2609" s="68" t="str">
        <f>IFERROR(VLOOKUP($B2609,APガラス性能一覧!$A$2:$M$6097,13,0),"")</f>
        <v/>
      </c>
    </row>
    <row r="2610" spans="2:14" x14ac:dyDescent="0.4">
      <c r="B2610" s="68" t="str">
        <f>IF($D$2="","",IF($E$2=0.65,IFERROR(IF(INDEX(APガラス性能一覧!A:A,MATCH(ROW(B2604),APガラス性能一覧!$O:$O,0))="","",INDEX(APガラス性能一覧!A:A,MATCH(ROW(B2604),APガラス性能一覧!$O:$O,0))),""),IFERROR(IF(INDEX(APガラス性能一覧!A:A,MATCH(ROW(B2604),APガラス性能一覧!$N:$N,0))="","",INDEX(APガラス性能一覧!A:A,MATCH(ROW(B2604),APガラス性能一覧!$N:$N,0))),"")))</f>
        <v/>
      </c>
      <c r="C2610" s="68" t="str">
        <f>IFERROR(VLOOKUP($B2610,APガラス性能一覧!$A$2:$M$6097,2,0),"")</f>
        <v/>
      </c>
      <c r="D2610" s="68" t="str">
        <f>IFERROR(VLOOKUP($B2610,APガラス性能一覧!$A$2:$M$6097,3,0),"")</f>
        <v/>
      </c>
      <c r="E2610" s="68" t="str">
        <f>IFERROR(VLOOKUP($B2610,APガラス性能一覧!$A$2:$M$6097,4,0),"")</f>
        <v/>
      </c>
      <c r="F2610" s="68" t="str">
        <f>IFERROR(VLOOKUP($B2610,APガラス性能一覧!$A$2:$M$6097,5,0),"")</f>
        <v/>
      </c>
      <c r="G2610" s="68" t="str">
        <f>IFERROR(VLOOKUP($B2610,APガラス性能一覧!$A$2:$M$6097,6,0),"")</f>
        <v/>
      </c>
      <c r="H2610" s="68" t="str">
        <f>IFERROR(VLOOKUP($B2610,APガラス性能一覧!$A$2:$M$6097,7,0),"")</f>
        <v/>
      </c>
      <c r="I2610" s="68" t="str">
        <f>IFERROR(VLOOKUP($B2610,APガラス性能一覧!$A$2:$M$6097,8,0),"")</f>
        <v/>
      </c>
      <c r="J2610" s="68" t="str">
        <f>IFERROR(VLOOKUP($B2610,APガラス性能一覧!$A$2:$M$6097,9,0),"")</f>
        <v/>
      </c>
      <c r="K2610" s="68" t="str">
        <f>IFERROR(VLOOKUP($B2610,APガラス性能一覧!$A$2:$M$6097,10,0),"")</f>
        <v/>
      </c>
      <c r="L2610" s="68" t="str">
        <f>IFERROR(VLOOKUP($B2610,APガラス性能一覧!$A$2:$M$6097,11,0),"")</f>
        <v/>
      </c>
      <c r="M2610" s="68" t="str">
        <f>IFERROR(VLOOKUP($B2610,APガラス性能一覧!$A$2:$M$6097,12,0),"")</f>
        <v/>
      </c>
      <c r="N2610" s="68" t="str">
        <f>IFERROR(VLOOKUP($B2610,APガラス性能一覧!$A$2:$M$6097,13,0),"")</f>
        <v/>
      </c>
    </row>
    <row r="2611" spans="2:14" x14ac:dyDescent="0.4">
      <c r="B2611" s="68" t="str">
        <f>IF($D$2="","",IF($E$2=0.65,IFERROR(IF(INDEX(APガラス性能一覧!A:A,MATCH(ROW(B2605),APガラス性能一覧!$O:$O,0))="","",INDEX(APガラス性能一覧!A:A,MATCH(ROW(B2605),APガラス性能一覧!$O:$O,0))),""),IFERROR(IF(INDEX(APガラス性能一覧!A:A,MATCH(ROW(B2605),APガラス性能一覧!$N:$N,0))="","",INDEX(APガラス性能一覧!A:A,MATCH(ROW(B2605),APガラス性能一覧!$N:$N,0))),"")))</f>
        <v/>
      </c>
      <c r="C2611" s="68" t="str">
        <f>IFERROR(VLOOKUP($B2611,APガラス性能一覧!$A$2:$M$6097,2,0),"")</f>
        <v/>
      </c>
      <c r="D2611" s="68" t="str">
        <f>IFERROR(VLOOKUP($B2611,APガラス性能一覧!$A$2:$M$6097,3,0),"")</f>
        <v/>
      </c>
      <c r="E2611" s="68" t="str">
        <f>IFERROR(VLOOKUP($B2611,APガラス性能一覧!$A$2:$M$6097,4,0),"")</f>
        <v/>
      </c>
      <c r="F2611" s="68" t="str">
        <f>IFERROR(VLOOKUP($B2611,APガラス性能一覧!$A$2:$M$6097,5,0),"")</f>
        <v/>
      </c>
      <c r="G2611" s="68" t="str">
        <f>IFERROR(VLOOKUP($B2611,APガラス性能一覧!$A$2:$M$6097,6,0),"")</f>
        <v/>
      </c>
      <c r="H2611" s="68" t="str">
        <f>IFERROR(VLOOKUP($B2611,APガラス性能一覧!$A$2:$M$6097,7,0),"")</f>
        <v/>
      </c>
      <c r="I2611" s="68" t="str">
        <f>IFERROR(VLOOKUP($B2611,APガラス性能一覧!$A$2:$M$6097,8,0),"")</f>
        <v/>
      </c>
      <c r="J2611" s="68" t="str">
        <f>IFERROR(VLOOKUP($B2611,APガラス性能一覧!$A$2:$M$6097,9,0),"")</f>
        <v/>
      </c>
      <c r="K2611" s="68" t="str">
        <f>IFERROR(VLOOKUP($B2611,APガラス性能一覧!$A$2:$M$6097,10,0),"")</f>
        <v/>
      </c>
      <c r="L2611" s="68" t="str">
        <f>IFERROR(VLOOKUP($B2611,APガラス性能一覧!$A$2:$M$6097,11,0),"")</f>
        <v/>
      </c>
      <c r="M2611" s="68" t="str">
        <f>IFERROR(VLOOKUP($B2611,APガラス性能一覧!$A$2:$M$6097,12,0),"")</f>
        <v/>
      </c>
      <c r="N2611" s="68" t="str">
        <f>IFERROR(VLOOKUP($B2611,APガラス性能一覧!$A$2:$M$6097,13,0),"")</f>
        <v/>
      </c>
    </row>
    <row r="2612" spans="2:14" x14ac:dyDescent="0.4">
      <c r="B2612" s="68" t="str">
        <f>IF($D$2="","",IF($E$2=0.65,IFERROR(IF(INDEX(APガラス性能一覧!A:A,MATCH(ROW(B2606),APガラス性能一覧!$O:$O,0))="","",INDEX(APガラス性能一覧!A:A,MATCH(ROW(B2606),APガラス性能一覧!$O:$O,0))),""),IFERROR(IF(INDEX(APガラス性能一覧!A:A,MATCH(ROW(B2606),APガラス性能一覧!$N:$N,0))="","",INDEX(APガラス性能一覧!A:A,MATCH(ROW(B2606),APガラス性能一覧!$N:$N,0))),"")))</f>
        <v/>
      </c>
      <c r="C2612" s="68" t="str">
        <f>IFERROR(VLOOKUP($B2612,APガラス性能一覧!$A$2:$M$6097,2,0),"")</f>
        <v/>
      </c>
      <c r="D2612" s="68" t="str">
        <f>IFERROR(VLOOKUP($B2612,APガラス性能一覧!$A$2:$M$6097,3,0),"")</f>
        <v/>
      </c>
      <c r="E2612" s="68" t="str">
        <f>IFERROR(VLOOKUP($B2612,APガラス性能一覧!$A$2:$M$6097,4,0),"")</f>
        <v/>
      </c>
      <c r="F2612" s="68" t="str">
        <f>IFERROR(VLOOKUP($B2612,APガラス性能一覧!$A$2:$M$6097,5,0),"")</f>
        <v/>
      </c>
      <c r="G2612" s="68" t="str">
        <f>IFERROR(VLOOKUP($B2612,APガラス性能一覧!$A$2:$M$6097,6,0),"")</f>
        <v/>
      </c>
      <c r="H2612" s="68" t="str">
        <f>IFERROR(VLOOKUP($B2612,APガラス性能一覧!$A$2:$M$6097,7,0),"")</f>
        <v/>
      </c>
      <c r="I2612" s="68" t="str">
        <f>IFERROR(VLOOKUP($B2612,APガラス性能一覧!$A$2:$M$6097,8,0),"")</f>
        <v/>
      </c>
      <c r="J2612" s="68" t="str">
        <f>IFERROR(VLOOKUP($B2612,APガラス性能一覧!$A$2:$M$6097,9,0),"")</f>
        <v/>
      </c>
      <c r="K2612" s="68" t="str">
        <f>IFERROR(VLOOKUP($B2612,APガラス性能一覧!$A$2:$M$6097,10,0),"")</f>
        <v/>
      </c>
      <c r="L2612" s="68" t="str">
        <f>IFERROR(VLOOKUP($B2612,APガラス性能一覧!$A$2:$M$6097,11,0),"")</f>
        <v/>
      </c>
      <c r="M2612" s="68" t="str">
        <f>IFERROR(VLOOKUP($B2612,APガラス性能一覧!$A$2:$M$6097,12,0),"")</f>
        <v/>
      </c>
      <c r="N2612" s="68" t="str">
        <f>IFERROR(VLOOKUP($B2612,APガラス性能一覧!$A$2:$M$6097,13,0),"")</f>
        <v/>
      </c>
    </row>
    <row r="2613" spans="2:14" x14ac:dyDescent="0.4">
      <c r="B2613" s="68" t="str">
        <f>IF($D$2="","",IF($E$2=0.65,IFERROR(IF(INDEX(APガラス性能一覧!A:A,MATCH(ROW(B2607),APガラス性能一覧!$O:$O,0))="","",INDEX(APガラス性能一覧!A:A,MATCH(ROW(B2607),APガラス性能一覧!$O:$O,0))),""),IFERROR(IF(INDEX(APガラス性能一覧!A:A,MATCH(ROW(B2607),APガラス性能一覧!$N:$N,0))="","",INDEX(APガラス性能一覧!A:A,MATCH(ROW(B2607),APガラス性能一覧!$N:$N,0))),"")))</f>
        <v/>
      </c>
      <c r="C2613" s="68" t="str">
        <f>IFERROR(VLOOKUP($B2613,APガラス性能一覧!$A$2:$M$6097,2,0),"")</f>
        <v/>
      </c>
      <c r="D2613" s="68" t="str">
        <f>IFERROR(VLOOKUP($B2613,APガラス性能一覧!$A$2:$M$6097,3,0),"")</f>
        <v/>
      </c>
      <c r="E2613" s="68" t="str">
        <f>IFERROR(VLOOKUP($B2613,APガラス性能一覧!$A$2:$M$6097,4,0),"")</f>
        <v/>
      </c>
      <c r="F2613" s="68" t="str">
        <f>IFERROR(VLOOKUP($B2613,APガラス性能一覧!$A$2:$M$6097,5,0),"")</f>
        <v/>
      </c>
      <c r="G2613" s="68" t="str">
        <f>IFERROR(VLOOKUP($B2613,APガラス性能一覧!$A$2:$M$6097,6,0),"")</f>
        <v/>
      </c>
      <c r="H2613" s="68" t="str">
        <f>IFERROR(VLOOKUP($B2613,APガラス性能一覧!$A$2:$M$6097,7,0),"")</f>
        <v/>
      </c>
      <c r="I2613" s="68" t="str">
        <f>IFERROR(VLOOKUP($B2613,APガラス性能一覧!$A$2:$M$6097,8,0),"")</f>
        <v/>
      </c>
      <c r="J2613" s="68" t="str">
        <f>IFERROR(VLOOKUP($B2613,APガラス性能一覧!$A$2:$M$6097,9,0),"")</f>
        <v/>
      </c>
      <c r="K2613" s="68" t="str">
        <f>IFERROR(VLOOKUP($B2613,APガラス性能一覧!$A$2:$M$6097,10,0),"")</f>
        <v/>
      </c>
      <c r="L2613" s="68" t="str">
        <f>IFERROR(VLOOKUP($B2613,APガラス性能一覧!$A$2:$M$6097,11,0),"")</f>
        <v/>
      </c>
      <c r="M2613" s="68" t="str">
        <f>IFERROR(VLOOKUP($B2613,APガラス性能一覧!$A$2:$M$6097,12,0),"")</f>
        <v/>
      </c>
      <c r="N2613" s="68" t="str">
        <f>IFERROR(VLOOKUP($B2613,APガラス性能一覧!$A$2:$M$6097,13,0),"")</f>
        <v/>
      </c>
    </row>
    <row r="2614" spans="2:14" x14ac:dyDescent="0.4">
      <c r="B2614" s="68" t="str">
        <f>IF($D$2="","",IF($E$2=0.65,IFERROR(IF(INDEX(APガラス性能一覧!A:A,MATCH(ROW(B2608),APガラス性能一覧!$O:$O,0))="","",INDEX(APガラス性能一覧!A:A,MATCH(ROW(B2608),APガラス性能一覧!$O:$O,0))),""),IFERROR(IF(INDEX(APガラス性能一覧!A:A,MATCH(ROW(B2608),APガラス性能一覧!$N:$N,0))="","",INDEX(APガラス性能一覧!A:A,MATCH(ROW(B2608),APガラス性能一覧!$N:$N,0))),"")))</f>
        <v/>
      </c>
      <c r="C2614" s="68" t="str">
        <f>IFERROR(VLOOKUP($B2614,APガラス性能一覧!$A$2:$M$6097,2,0),"")</f>
        <v/>
      </c>
      <c r="D2614" s="68" t="str">
        <f>IFERROR(VLOOKUP($B2614,APガラス性能一覧!$A$2:$M$6097,3,0),"")</f>
        <v/>
      </c>
      <c r="E2614" s="68" t="str">
        <f>IFERROR(VLOOKUP($B2614,APガラス性能一覧!$A$2:$M$6097,4,0),"")</f>
        <v/>
      </c>
      <c r="F2614" s="68" t="str">
        <f>IFERROR(VLOOKUP($B2614,APガラス性能一覧!$A$2:$M$6097,5,0),"")</f>
        <v/>
      </c>
      <c r="G2614" s="68" t="str">
        <f>IFERROR(VLOOKUP($B2614,APガラス性能一覧!$A$2:$M$6097,6,0),"")</f>
        <v/>
      </c>
      <c r="H2614" s="68" t="str">
        <f>IFERROR(VLOOKUP($B2614,APガラス性能一覧!$A$2:$M$6097,7,0),"")</f>
        <v/>
      </c>
      <c r="I2614" s="68" t="str">
        <f>IFERROR(VLOOKUP($B2614,APガラス性能一覧!$A$2:$M$6097,8,0),"")</f>
        <v/>
      </c>
      <c r="J2614" s="68" t="str">
        <f>IFERROR(VLOOKUP($B2614,APガラス性能一覧!$A$2:$M$6097,9,0),"")</f>
        <v/>
      </c>
      <c r="K2614" s="68" t="str">
        <f>IFERROR(VLOOKUP($B2614,APガラス性能一覧!$A$2:$M$6097,10,0),"")</f>
        <v/>
      </c>
      <c r="L2614" s="68" t="str">
        <f>IFERROR(VLOOKUP($B2614,APガラス性能一覧!$A$2:$M$6097,11,0),"")</f>
        <v/>
      </c>
      <c r="M2614" s="68" t="str">
        <f>IFERROR(VLOOKUP($B2614,APガラス性能一覧!$A$2:$M$6097,12,0),"")</f>
        <v/>
      </c>
      <c r="N2614" s="68" t="str">
        <f>IFERROR(VLOOKUP($B2614,APガラス性能一覧!$A$2:$M$6097,13,0),"")</f>
        <v/>
      </c>
    </row>
    <row r="2615" spans="2:14" x14ac:dyDescent="0.4">
      <c r="B2615" s="68" t="str">
        <f>IF($D$2="","",IF($E$2=0.65,IFERROR(IF(INDEX(APガラス性能一覧!A:A,MATCH(ROW(B2609),APガラス性能一覧!$O:$O,0))="","",INDEX(APガラス性能一覧!A:A,MATCH(ROW(B2609),APガラス性能一覧!$O:$O,0))),""),IFERROR(IF(INDEX(APガラス性能一覧!A:A,MATCH(ROW(B2609),APガラス性能一覧!$N:$N,0))="","",INDEX(APガラス性能一覧!A:A,MATCH(ROW(B2609),APガラス性能一覧!$N:$N,0))),"")))</f>
        <v/>
      </c>
      <c r="C2615" s="68" t="str">
        <f>IFERROR(VLOOKUP($B2615,APガラス性能一覧!$A$2:$M$6097,2,0),"")</f>
        <v/>
      </c>
      <c r="D2615" s="68" t="str">
        <f>IFERROR(VLOOKUP($B2615,APガラス性能一覧!$A$2:$M$6097,3,0),"")</f>
        <v/>
      </c>
      <c r="E2615" s="68" t="str">
        <f>IFERROR(VLOOKUP($B2615,APガラス性能一覧!$A$2:$M$6097,4,0),"")</f>
        <v/>
      </c>
      <c r="F2615" s="68" t="str">
        <f>IFERROR(VLOOKUP($B2615,APガラス性能一覧!$A$2:$M$6097,5,0),"")</f>
        <v/>
      </c>
      <c r="G2615" s="68" t="str">
        <f>IFERROR(VLOOKUP($B2615,APガラス性能一覧!$A$2:$M$6097,6,0),"")</f>
        <v/>
      </c>
      <c r="H2615" s="68" t="str">
        <f>IFERROR(VLOOKUP($B2615,APガラス性能一覧!$A$2:$M$6097,7,0),"")</f>
        <v/>
      </c>
      <c r="I2615" s="68" t="str">
        <f>IFERROR(VLOOKUP($B2615,APガラス性能一覧!$A$2:$M$6097,8,0),"")</f>
        <v/>
      </c>
      <c r="J2615" s="68" t="str">
        <f>IFERROR(VLOOKUP($B2615,APガラス性能一覧!$A$2:$M$6097,9,0),"")</f>
        <v/>
      </c>
      <c r="K2615" s="68" t="str">
        <f>IFERROR(VLOOKUP($B2615,APガラス性能一覧!$A$2:$M$6097,10,0),"")</f>
        <v/>
      </c>
      <c r="L2615" s="68" t="str">
        <f>IFERROR(VLOOKUP($B2615,APガラス性能一覧!$A$2:$M$6097,11,0),"")</f>
        <v/>
      </c>
      <c r="M2615" s="68" t="str">
        <f>IFERROR(VLOOKUP($B2615,APガラス性能一覧!$A$2:$M$6097,12,0),"")</f>
        <v/>
      </c>
      <c r="N2615" s="68" t="str">
        <f>IFERROR(VLOOKUP($B2615,APガラス性能一覧!$A$2:$M$6097,13,0),"")</f>
        <v/>
      </c>
    </row>
    <row r="2616" spans="2:14" x14ac:dyDescent="0.4">
      <c r="B2616" s="68" t="str">
        <f>IF($D$2="","",IF($E$2=0.65,IFERROR(IF(INDEX(APガラス性能一覧!A:A,MATCH(ROW(B2610),APガラス性能一覧!$O:$O,0))="","",INDEX(APガラス性能一覧!A:A,MATCH(ROW(B2610),APガラス性能一覧!$O:$O,0))),""),IFERROR(IF(INDEX(APガラス性能一覧!A:A,MATCH(ROW(B2610),APガラス性能一覧!$N:$N,0))="","",INDEX(APガラス性能一覧!A:A,MATCH(ROW(B2610),APガラス性能一覧!$N:$N,0))),"")))</f>
        <v/>
      </c>
      <c r="C2616" s="68" t="str">
        <f>IFERROR(VLOOKUP($B2616,APガラス性能一覧!$A$2:$M$6097,2,0),"")</f>
        <v/>
      </c>
      <c r="D2616" s="68" t="str">
        <f>IFERROR(VLOOKUP($B2616,APガラス性能一覧!$A$2:$M$6097,3,0),"")</f>
        <v/>
      </c>
      <c r="E2616" s="68" t="str">
        <f>IFERROR(VLOOKUP($B2616,APガラス性能一覧!$A$2:$M$6097,4,0),"")</f>
        <v/>
      </c>
      <c r="F2616" s="68" t="str">
        <f>IFERROR(VLOOKUP($B2616,APガラス性能一覧!$A$2:$M$6097,5,0),"")</f>
        <v/>
      </c>
      <c r="G2616" s="68" t="str">
        <f>IFERROR(VLOOKUP($B2616,APガラス性能一覧!$A$2:$M$6097,6,0),"")</f>
        <v/>
      </c>
      <c r="H2616" s="68" t="str">
        <f>IFERROR(VLOOKUP($B2616,APガラス性能一覧!$A$2:$M$6097,7,0),"")</f>
        <v/>
      </c>
      <c r="I2616" s="68" t="str">
        <f>IFERROR(VLOOKUP($B2616,APガラス性能一覧!$A$2:$M$6097,8,0),"")</f>
        <v/>
      </c>
      <c r="J2616" s="68" t="str">
        <f>IFERROR(VLOOKUP($B2616,APガラス性能一覧!$A$2:$M$6097,9,0),"")</f>
        <v/>
      </c>
      <c r="K2616" s="68" t="str">
        <f>IFERROR(VLOOKUP($B2616,APガラス性能一覧!$A$2:$M$6097,10,0),"")</f>
        <v/>
      </c>
      <c r="L2616" s="68" t="str">
        <f>IFERROR(VLOOKUP($B2616,APガラス性能一覧!$A$2:$M$6097,11,0),"")</f>
        <v/>
      </c>
      <c r="M2616" s="68" t="str">
        <f>IFERROR(VLOOKUP($B2616,APガラス性能一覧!$A$2:$M$6097,12,0),"")</f>
        <v/>
      </c>
      <c r="N2616" s="68" t="str">
        <f>IFERROR(VLOOKUP($B2616,APガラス性能一覧!$A$2:$M$6097,13,0),"")</f>
        <v/>
      </c>
    </row>
    <row r="2617" spans="2:14" x14ac:dyDescent="0.4">
      <c r="B2617" s="68" t="str">
        <f>IF($D$2="","",IF($E$2=0.65,IFERROR(IF(INDEX(APガラス性能一覧!A:A,MATCH(ROW(B2611),APガラス性能一覧!$O:$O,0))="","",INDEX(APガラス性能一覧!A:A,MATCH(ROW(B2611),APガラス性能一覧!$O:$O,0))),""),IFERROR(IF(INDEX(APガラス性能一覧!A:A,MATCH(ROW(B2611),APガラス性能一覧!$N:$N,0))="","",INDEX(APガラス性能一覧!A:A,MATCH(ROW(B2611),APガラス性能一覧!$N:$N,0))),"")))</f>
        <v/>
      </c>
      <c r="C2617" s="68" t="str">
        <f>IFERROR(VLOOKUP($B2617,APガラス性能一覧!$A$2:$M$6097,2,0),"")</f>
        <v/>
      </c>
      <c r="D2617" s="68" t="str">
        <f>IFERROR(VLOOKUP($B2617,APガラス性能一覧!$A$2:$M$6097,3,0),"")</f>
        <v/>
      </c>
      <c r="E2617" s="68" t="str">
        <f>IFERROR(VLOOKUP($B2617,APガラス性能一覧!$A$2:$M$6097,4,0),"")</f>
        <v/>
      </c>
      <c r="F2617" s="68" t="str">
        <f>IFERROR(VLOOKUP($B2617,APガラス性能一覧!$A$2:$M$6097,5,0),"")</f>
        <v/>
      </c>
      <c r="G2617" s="68" t="str">
        <f>IFERROR(VLOOKUP($B2617,APガラス性能一覧!$A$2:$M$6097,6,0),"")</f>
        <v/>
      </c>
      <c r="H2617" s="68" t="str">
        <f>IFERROR(VLOOKUP($B2617,APガラス性能一覧!$A$2:$M$6097,7,0),"")</f>
        <v/>
      </c>
      <c r="I2617" s="68" t="str">
        <f>IFERROR(VLOOKUP($B2617,APガラス性能一覧!$A$2:$M$6097,8,0),"")</f>
        <v/>
      </c>
      <c r="J2617" s="68" t="str">
        <f>IFERROR(VLOOKUP($B2617,APガラス性能一覧!$A$2:$M$6097,9,0),"")</f>
        <v/>
      </c>
      <c r="K2617" s="68" t="str">
        <f>IFERROR(VLOOKUP($B2617,APガラス性能一覧!$A$2:$M$6097,10,0),"")</f>
        <v/>
      </c>
      <c r="L2617" s="68" t="str">
        <f>IFERROR(VLOOKUP($B2617,APガラス性能一覧!$A$2:$M$6097,11,0),"")</f>
        <v/>
      </c>
      <c r="M2617" s="68" t="str">
        <f>IFERROR(VLOOKUP($B2617,APガラス性能一覧!$A$2:$M$6097,12,0),"")</f>
        <v/>
      </c>
      <c r="N2617" s="68" t="str">
        <f>IFERROR(VLOOKUP($B2617,APガラス性能一覧!$A$2:$M$6097,13,0),"")</f>
        <v/>
      </c>
    </row>
    <row r="2618" spans="2:14" x14ac:dyDescent="0.4">
      <c r="B2618" s="68" t="str">
        <f>IF($D$2="","",IF($E$2=0.65,IFERROR(IF(INDEX(APガラス性能一覧!A:A,MATCH(ROW(B2612),APガラス性能一覧!$O:$O,0))="","",INDEX(APガラス性能一覧!A:A,MATCH(ROW(B2612),APガラス性能一覧!$O:$O,0))),""),IFERROR(IF(INDEX(APガラス性能一覧!A:A,MATCH(ROW(B2612),APガラス性能一覧!$N:$N,0))="","",INDEX(APガラス性能一覧!A:A,MATCH(ROW(B2612),APガラス性能一覧!$N:$N,0))),"")))</f>
        <v/>
      </c>
      <c r="C2618" s="68" t="str">
        <f>IFERROR(VLOOKUP($B2618,APガラス性能一覧!$A$2:$M$6097,2,0),"")</f>
        <v/>
      </c>
      <c r="D2618" s="68" t="str">
        <f>IFERROR(VLOOKUP($B2618,APガラス性能一覧!$A$2:$M$6097,3,0),"")</f>
        <v/>
      </c>
      <c r="E2618" s="68" t="str">
        <f>IFERROR(VLOOKUP($B2618,APガラス性能一覧!$A$2:$M$6097,4,0),"")</f>
        <v/>
      </c>
      <c r="F2618" s="68" t="str">
        <f>IFERROR(VLOOKUP($B2618,APガラス性能一覧!$A$2:$M$6097,5,0),"")</f>
        <v/>
      </c>
      <c r="G2618" s="68" t="str">
        <f>IFERROR(VLOOKUP($B2618,APガラス性能一覧!$A$2:$M$6097,6,0),"")</f>
        <v/>
      </c>
      <c r="H2618" s="68" t="str">
        <f>IFERROR(VLOOKUP($B2618,APガラス性能一覧!$A$2:$M$6097,7,0),"")</f>
        <v/>
      </c>
      <c r="I2618" s="68" t="str">
        <f>IFERROR(VLOOKUP($B2618,APガラス性能一覧!$A$2:$M$6097,8,0),"")</f>
        <v/>
      </c>
      <c r="J2618" s="68" t="str">
        <f>IFERROR(VLOOKUP($B2618,APガラス性能一覧!$A$2:$M$6097,9,0),"")</f>
        <v/>
      </c>
      <c r="K2618" s="68" t="str">
        <f>IFERROR(VLOOKUP($B2618,APガラス性能一覧!$A$2:$M$6097,10,0),"")</f>
        <v/>
      </c>
      <c r="L2618" s="68" t="str">
        <f>IFERROR(VLOOKUP($B2618,APガラス性能一覧!$A$2:$M$6097,11,0),"")</f>
        <v/>
      </c>
      <c r="M2618" s="68" t="str">
        <f>IFERROR(VLOOKUP($B2618,APガラス性能一覧!$A$2:$M$6097,12,0),"")</f>
        <v/>
      </c>
      <c r="N2618" s="68" t="str">
        <f>IFERROR(VLOOKUP($B2618,APガラス性能一覧!$A$2:$M$6097,13,0),"")</f>
        <v/>
      </c>
    </row>
    <row r="2619" spans="2:14" x14ac:dyDescent="0.4">
      <c r="B2619" s="68" t="str">
        <f>IF($D$2="","",IF($E$2=0.65,IFERROR(IF(INDEX(APガラス性能一覧!A:A,MATCH(ROW(B2613),APガラス性能一覧!$O:$O,0))="","",INDEX(APガラス性能一覧!A:A,MATCH(ROW(B2613),APガラス性能一覧!$O:$O,0))),""),IFERROR(IF(INDEX(APガラス性能一覧!A:A,MATCH(ROW(B2613),APガラス性能一覧!$N:$N,0))="","",INDEX(APガラス性能一覧!A:A,MATCH(ROW(B2613),APガラス性能一覧!$N:$N,0))),"")))</f>
        <v/>
      </c>
      <c r="C2619" s="68" t="str">
        <f>IFERROR(VLOOKUP($B2619,APガラス性能一覧!$A$2:$M$6097,2,0),"")</f>
        <v/>
      </c>
      <c r="D2619" s="68" t="str">
        <f>IFERROR(VLOOKUP($B2619,APガラス性能一覧!$A$2:$M$6097,3,0),"")</f>
        <v/>
      </c>
      <c r="E2619" s="68" t="str">
        <f>IFERROR(VLOOKUP($B2619,APガラス性能一覧!$A$2:$M$6097,4,0),"")</f>
        <v/>
      </c>
      <c r="F2619" s="68" t="str">
        <f>IFERROR(VLOOKUP($B2619,APガラス性能一覧!$A$2:$M$6097,5,0),"")</f>
        <v/>
      </c>
      <c r="G2619" s="68" t="str">
        <f>IFERROR(VLOOKUP($B2619,APガラス性能一覧!$A$2:$M$6097,6,0),"")</f>
        <v/>
      </c>
      <c r="H2619" s="68" t="str">
        <f>IFERROR(VLOOKUP($B2619,APガラス性能一覧!$A$2:$M$6097,7,0),"")</f>
        <v/>
      </c>
      <c r="I2619" s="68" t="str">
        <f>IFERROR(VLOOKUP($B2619,APガラス性能一覧!$A$2:$M$6097,8,0),"")</f>
        <v/>
      </c>
      <c r="J2619" s="68" t="str">
        <f>IFERROR(VLOOKUP($B2619,APガラス性能一覧!$A$2:$M$6097,9,0),"")</f>
        <v/>
      </c>
      <c r="K2619" s="68" t="str">
        <f>IFERROR(VLOOKUP($B2619,APガラス性能一覧!$A$2:$M$6097,10,0),"")</f>
        <v/>
      </c>
      <c r="L2619" s="68" t="str">
        <f>IFERROR(VLOOKUP($B2619,APガラス性能一覧!$A$2:$M$6097,11,0),"")</f>
        <v/>
      </c>
      <c r="M2619" s="68" t="str">
        <f>IFERROR(VLOOKUP($B2619,APガラス性能一覧!$A$2:$M$6097,12,0),"")</f>
        <v/>
      </c>
      <c r="N2619" s="68" t="str">
        <f>IFERROR(VLOOKUP($B2619,APガラス性能一覧!$A$2:$M$6097,13,0),"")</f>
        <v/>
      </c>
    </row>
    <row r="2620" spans="2:14" x14ac:dyDescent="0.4">
      <c r="B2620" s="68" t="str">
        <f>IF($D$2="","",IF($E$2=0.65,IFERROR(IF(INDEX(APガラス性能一覧!A:A,MATCH(ROW(B2614),APガラス性能一覧!$O:$O,0))="","",INDEX(APガラス性能一覧!A:A,MATCH(ROW(B2614),APガラス性能一覧!$O:$O,0))),""),IFERROR(IF(INDEX(APガラス性能一覧!A:A,MATCH(ROW(B2614),APガラス性能一覧!$N:$N,0))="","",INDEX(APガラス性能一覧!A:A,MATCH(ROW(B2614),APガラス性能一覧!$N:$N,0))),"")))</f>
        <v/>
      </c>
      <c r="C2620" s="68" t="str">
        <f>IFERROR(VLOOKUP($B2620,APガラス性能一覧!$A$2:$M$6097,2,0),"")</f>
        <v/>
      </c>
      <c r="D2620" s="68" t="str">
        <f>IFERROR(VLOOKUP($B2620,APガラス性能一覧!$A$2:$M$6097,3,0),"")</f>
        <v/>
      </c>
      <c r="E2620" s="68" t="str">
        <f>IFERROR(VLOOKUP($B2620,APガラス性能一覧!$A$2:$M$6097,4,0),"")</f>
        <v/>
      </c>
      <c r="F2620" s="68" t="str">
        <f>IFERROR(VLOOKUP($B2620,APガラス性能一覧!$A$2:$M$6097,5,0),"")</f>
        <v/>
      </c>
      <c r="G2620" s="68" t="str">
        <f>IFERROR(VLOOKUP($B2620,APガラス性能一覧!$A$2:$M$6097,6,0),"")</f>
        <v/>
      </c>
      <c r="H2620" s="68" t="str">
        <f>IFERROR(VLOOKUP($B2620,APガラス性能一覧!$A$2:$M$6097,7,0),"")</f>
        <v/>
      </c>
      <c r="I2620" s="68" t="str">
        <f>IFERROR(VLOOKUP($B2620,APガラス性能一覧!$A$2:$M$6097,8,0),"")</f>
        <v/>
      </c>
      <c r="J2620" s="68" t="str">
        <f>IFERROR(VLOOKUP($B2620,APガラス性能一覧!$A$2:$M$6097,9,0),"")</f>
        <v/>
      </c>
      <c r="K2620" s="68" t="str">
        <f>IFERROR(VLOOKUP($B2620,APガラス性能一覧!$A$2:$M$6097,10,0),"")</f>
        <v/>
      </c>
      <c r="L2620" s="68" t="str">
        <f>IFERROR(VLOOKUP($B2620,APガラス性能一覧!$A$2:$M$6097,11,0),"")</f>
        <v/>
      </c>
      <c r="M2620" s="68" t="str">
        <f>IFERROR(VLOOKUP($B2620,APガラス性能一覧!$A$2:$M$6097,12,0),"")</f>
        <v/>
      </c>
      <c r="N2620" s="68" t="str">
        <f>IFERROR(VLOOKUP($B2620,APガラス性能一覧!$A$2:$M$6097,13,0),"")</f>
        <v/>
      </c>
    </row>
    <row r="2621" spans="2:14" x14ac:dyDescent="0.4">
      <c r="B2621" s="68" t="str">
        <f>IF($D$2="","",IF($E$2=0.65,IFERROR(IF(INDEX(APガラス性能一覧!A:A,MATCH(ROW(B2615),APガラス性能一覧!$O:$O,0))="","",INDEX(APガラス性能一覧!A:A,MATCH(ROW(B2615),APガラス性能一覧!$O:$O,0))),""),IFERROR(IF(INDEX(APガラス性能一覧!A:A,MATCH(ROW(B2615),APガラス性能一覧!$N:$N,0))="","",INDEX(APガラス性能一覧!A:A,MATCH(ROW(B2615),APガラス性能一覧!$N:$N,0))),"")))</f>
        <v/>
      </c>
      <c r="C2621" s="68" t="str">
        <f>IFERROR(VLOOKUP($B2621,APガラス性能一覧!$A$2:$M$6097,2,0),"")</f>
        <v/>
      </c>
      <c r="D2621" s="68" t="str">
        <f>IFERROR(VLOOKUP($B2621,APガラス性能一覧!$A$2:$M$6097,3,0),"")</f>
        <v/>
      </c>
      <c r="E2621" s="68" t="str">
        <f>IFERROR(VLOOKUP($B2621,APガラス性能一覧!$A$2:$M$6097,4,0),"")</f>
        <v/>
      </c>
      <c r="F2621" s="68" t="str">
        <f>IFERROR(VLOOKUP($B2621,APガラス性能一覧!$A$2:$M$6097,5,0),"")</f>
        <v/>
      </c>
      <c r="G2621" s="68" t="str">
        <f>IFERROR(VLOOKUP($B2621,APガラス性能一覧!$A$2:$M$6097,6,0),"")</f>
        <v/>
      </c>
      <c r="H2621" s="68" t="str">
        <f>IFERROR(VLOOKUP($B2621,APガラス性能一覧!$A$2:$M$6097,7,0),"")</f>
        <v/>
      </c>
      <c r="I2621" s="68" t="str">
        <f>IFERROR(VLOOKUP($B2621,APガラス性能一覧!$A$2:$M$6097,8,0),"")</f>
        <v/>
      </c>
      <c r="J2621" s="68" t="str">
        <f>IFERROR(VLOOKUP($B2621,APガラス性能一覧!$A$2:$M$6097,9,0),"")</f>
        <v/>
      </c>
      <c r="K2621" s="68" t="str">
        <f>IFERROR(VLOOKUP($B2621,APガラス性能一覧!$A$2:$M$6097,10,0),"")</f>
        <v/>
      </c>
      <c r="L2621" s="68" t="str">
        <f>IFERROR(VLOOKUP($B2621,APガラス性能一覧!$A$2:$M$6097,11,0),"")</f>
        <v/>
      </c>
      <c r="M2621" s="68" t="str">
        <f>IFERROR(VLOOKUP($B2621,APガラス性能一覧!$A$2:$M$6097,12,0),"")</f>
        <v/>
      </c>
      <c r="N2621" s="68" t="str">
        <f>IFERROR(VLOOKUP($B2621,APガラス性能一覧!$A$2:$M$6097,13,0),"")</f>
        <v/>
      </c>
    </row>
    <row r="2622" spans="2:14" x14ac:dyDescent="0.4">
      <c r="B2622" s="68" t="str">
        <f>IF($D$2="","",IF($E$2=0.65,IFERROR(IF(INDEX(APガラス性能一覧!A:A,MATCH(ROW(B2616),APガラス性能一覧!$O:$O,0))="","",INDEX(APガラス性能一覧!A:A,MATCH(ROW(B2616),APガラス性能一覧!$O:$O,0))),""),IFERROR(IF(INDEX(APガラス性能一覧!A:A,MATCH(ROW(B2616),APガラス性能一覧!$N:$N,0))="","",INDEX(APガラス性能一覧!A:A,MATCH(ROW(B2616),APガラス性能一覧!$N:$N,0))),"")))</f>
        <v/>
      </c>
      <c r="C2622" s="68" t="str">
        <f>IFERROR(VLOOKUP($B2622,APガラス性能一覧!$A$2:$M$6097,2,0),"")</f>
        <v/>
      </c>
      <c r="D2622" s="68" t="str">
        <f>IFERROR(VLOOKUP($B2622,APガラス性能一覧!$A$2:$M$6097,3,0),"")</f>
        <v/>
      </c>
      <c r="E2622" s="68" t="str">
        <f>IFERROR(VLOOKUP($B2622,APガラス性能一覧!$A$2:$M$6097,4,0),"")</f>
        <v/>
      </c>
      <c r="F2622" s="68" t="str">
        <f>IFERROR(VLOOKUP($B2622,APガラス性能一覧!$A$2:$M$6097,5,0),"")</f>
        <v/>
      </c>
      <c r="G2622" s="68" t="str">
        <f>IFERROR(VLOOKUP($B2622,APガラス性能一覧!$A$2:$M$6097,6,0),"")</f>
        <v/>
      </c>
      <c r="H2622" s="68" t="str">
        <f>IFERROR(VLOOKUP($B2622,APガラス性能一覧!$A$2:$M$6097,7,0),"")</f>
        <v/>
      </c>
      <c r="I2622" s="68" t="str">
        <f>IFERROR(VLOOKUP($B2622,APガラス性能一覧!$A$2:$M$6097,8,0),"")</f>
        <v/>
      </c>
      <c r="J2622" s="68" t="str">
        <f>IFERROR(VLOOKUP($B2622,APガラス性能一覧!$A$2:$M$6097,9,0),"")</f>
        <v/>
      </c>
      <c r="K2622" s="68" t="str">
        <f>IFERROR(VLOOKUP($B2622,APガラス性能一覧!$A$2:$M$6097,10,0),"")</f>
        <v/>
      </c>
      <c r="L2622" s="68" t="str">
        <f>IFERROR(VLOOKUP($B2622,APガラス性能一覧!$A$2:$M$6097,11,0),"")</f>
        <v/>
      </c>
      <c r="M2622" s="68" t="str">
        <f>IFERROR(VLOOKUP($B2622,APガラス性能一覧!$A$2:$M$6097,12,0),"")</f>
        <v/>
      </c>
      <c r="N2622" s="68" t="str">
        <f>IFERROR(VLOOKUP($B2622,APガラス性能一覧!$A$2:$M$6097,13,0),"")</f>
        <v/>
      </c>
    </row>
    <row r="2623" spans="2:14" x14ac:dyDescent="0.4">
      <c r="B2623" s="68" t="str">
        <f>IF($D$2="","",IF($E$2=0.65,IFERROR(IF(INDEX(APガラス性能一覧!A:A,MATCH(ROW(B2617),APガラス性能一覧!$O:$O,0))="","",INDEX(APガラス性能一覧!A:A,MATCH(ROW(B2617),APガラス性能一覧!$O:$O,0))),""),IFERROR(IF(INDEX(APガラス性能一覧!A:A,MATCH(ROW(B2617),APガラス性能一覧!$N:$N,0))="","",INDEX(APガラス性能一覧!A:A,MATCH(ROW(B2617),APガラス性能一覧!$N:$N,0))),"")))</f>
        <v/>
      </c>
      <c r="C2623" s="68" t="str">
        <f>IFERROR(VLOOKUP($B2623,APガラス性能一覧!$A$2:$M$6097,2,0),"")</f>
        <v/>
      </c>
      <c r="D2623" s="68" t="str">
        <f>IFERROR(VLOOKUP($B2623,APガラス性能一覧!$A$2:$M$6097,3,0),"")</f>
        <v/>
      </c>
      <c r="E2623" s="68" t="str">
        <f>IFERROR(VLOOKUP($B2623,APガラス性能一覧!$A$2:$M$6097,4,0),"")</f>
        <v/>
      </c>
      <c r="F2623" s="68" t="str">
        <f>IFERROR(VLOOKUP($B2623,APガラス性能一覧!$A$2:$M$6097,5,0),"")</f>
        <v/>
      </c>
      <c r="G2623" s="68" t="str">
        <f>IFERROR(VLOOKUP($B2623,APガラス性能一覧!$A$2:$M$6097,6,0),"")</f>
        <v/>
      </c>
      <c r="H2623" s="68" t="str">
        <f>IFERROR(VLOOKUP($B2623,APガラス性能一覧!$A$2:$M$6097,7,0),"")</f>
        <v/>
      </c>
      <c r="I2623" s="68" t="str">
        <f>IFERROR(VLOOKUP($B2623,APガラス性能一覧!$A$2:$M$6097,8,0),"")</f>
        <v/>
      </c>
      <c r="J2623" s="68" t="str">
        <f>IFERROR(VLOOKUP($B2623,APガラス性能一覧!$A$2:$M$6097,9,0),"")</f>
        <v/>
      </c>
      <c r="K2623" s="68" t="str">
        <f>IFERROR(VLOOKUP($B2623,APガラス性能一覧!$A$2:$M$6097,10,0),"")</f>
        <v/>
      </c>
      <c r="L2623" s="68" t="str">
        <f>IFERROR(VLOOKUP($B2623,APガラス性能一覧!$A$2:$M$6097,11,0),"")</f>
        <v/>
      </c>
      <c r="M2623" s="68" t="str">
        <f>IFERROR(VLOOKUP($B2623,APガラス性能一覧!$A$2:$M$6097,12,0),"")</f>
        <v/>
      </c>
      <c r="N2623" s="68" t="str">
        <f>IFERROR(VLOOKUP($B2623,APガラス性能一覧!$A$2:$M$6097,13,0),"")</f>
        <v/>
      </c>
    </row>
    <row r="2624" spans="2:14" x14ac:dyDescent="0.4">
      <c r="B2624" s="68" t="str">
        <f>IF($D$2="","",IF($E$2=0.65,IFERROR(IF(INDEX(APガラス性能一覧!A:A,MATCH(ROW(B2618),APガラス性能一覧!$O:$O,0))="","",INDEX(APガラス性能一覧!A:A,MATCH(ROW(B2618),APガラス性能一覧!$O:$O,0))),""),IFERROR(IF(INDEX(APガラス性能一覧!A:A,MATCH(ROW(B2618),APガラス性能一覧!$N:$N,0))="","",INDEX(APガラス性能一覧!A:A,MATCH(ROW(B2618),APガラス性能一覧!$N:$N,0))),"")))</f>
        <v/>
      </c>
      <c r="C2624" s="68" t="str">
        <f>IFERROR(VLOOKUP($B2624,APガラス性能一覧!$A$2:$M$6097,2,0),"")</f>
        <v/>
      </c>
      <c r="D2624" s="68" t="str">
        <f>IFERROR(VLOOKUP($B2624,APガラス性能一覧!$A$2:$M$6097,3,0),"")</f>
        <v/>
      </c>
      <c r="E2624" s="68" t="str">
        <f>IFERROR(VLOOKUP($B2624,APガラス性能一覧!$A$2:$M$6097,4,0),"")</f>
        <v/>
      </c>
      <c r="F2624" s="68" t="str">
        <f>IFERROR(VLOOKUP($B2624,APガラス性能一覧!$A$2:$M$6097,5,0),"")</f>
        <v/>
      </c>
      <c r="G2624" s="68" t="str">
        <f>IFERROR(VLOOKUP($B2624,APガラス性能一覧!$A$2:$M$6097,6,0),"")</f>
        <v/>
      </c>
      <c r="H2624" s="68" t="str">
        <f>IFERROR(VLOOKUP($B2624,APガラス性能一覧!$A$2:$M$6097,7,0),"")</f>
        <v/>
      </c>
      <c r="I2624" s="68" t="str">
        <f>IFERROR(VLOOKUP($B2624,APガラス性能一覧!$A$2:$M$6097,8,0),"")</f>
        <v/>
      </c>
      <c r="J2624" s="68" t="str">
        <f>IFERROR(VLOOKUP($B2624,APガラス性能一覧!$A$2:$M$6097,9,0),"")</f>
        <v/>
      </c>
      <c r="K2624" s="68" t="str">
        <f>IFERROR(VLOOKUP($B2624,APガラス性能一覧!$A$2:$M$6097,10,0),"")</f>
        <v/>
      </c>
      <c r="L2624" s="68" t="str">
        <f>IFERROR(VLOOKUP($B2624,APガラス性能一覧!$A$2:$M$6097,11,0),"")</f>
        <v/>
      </c>
      <c r="M2624" s="68" t="str">
        <f>IFERROR(VLOOKUP($B2624,APガラス性能一覧!$A$2:$M$6097,12,0),"")</f>
        <v/>
      </c>
      <c r="N2624" s="68" t="str">
        <f>IFERROR(VLOOKUP($B2624,APガラス性能一覧!$A$2:$M$6097,13,0),"")</f>
        <v/>
      </c>
    </row>
    <row r="2625" spans="2:14" x14ac:dyDescent="0.4">
      <c r="B2625" s="68" t="str">
        <f>IF($D$2="","",IF($E$2=0.65,IFERROR(IF(INDEX(APガラス性能一覧!A:A,MATCH(ROW(B2619),APガラス性能一覧!$O:$O,0))="","",INDEX(APガラス性能一覧!A:A,MATCH(ROW(B2619),APガラス性能一覧!$O:$O,0))),""),IFERROR(IF(INDEX(APガラス性能一覧!A:A,MATCH(ROW(B2619),APガラス性能一覧!$N:$N,0))="","",INDEX(APガラス性能一覧!A:A,MATCH(ROW(B2619),APガラス性能一覧!$N:$N,0))),"")))</f>
        <v/>
      </c>
      <c r="C2625" s="68" t="str">
        <f>IFERROR(VLOOKUP($B2625,APガラス性能一覧!$A$2:$M$6097,2,0),"")</f>
        <v/>
      </c>
      <c r="D2625" s="68" t="str">
        <f>IFERROR(VLOOKUP($B2625,APガラス性能一覧!$A$2:$M$6097,3,0),"")</f>
        <v/>
      </c>
      <c r="E2625" s="68" t="str">
        <f>IFERROR(VLOOKUP($B2625,APガラス性能一覧!$A$2:$M$6097,4,0),"")</f>
        <v/>
      </c>
      <c r="F2625" s="68" t="str">
        <f>IFERROR(VLOOKUP($B2625,APガラス性能一覧!$A$2:$M$6097,5,0),"")</f>
        <v/>
      </c>
      <c r="G2625" s="68" t="str">
        <f>IFERROR(VLOOKUP($B2625,APガラス性能一覧!$A$2:$M$6097,6,0),"")</f>
        <v/>
      </c>
      <c r="H2625" s="68" t="str">
        <f>IFERROR(VLOOKUP($B2625,APガラス性能一覧!$A$2:$M$6097,7,0),"")</f>
        <v/>
      </c>
      <c r="I2625" s="68" t="str">
        <f>IFERROR(VLOOKUP($B2625,APガラス性能一覧!$A$2:$M$6097,8,0),"")</f>
        <v/>
      </c>
      <c r="J2625" s="68" t="str">
        <f>IFERROR(VLOOKUP($B2625,APガラス性能一覧!$A$2:$M$6097,9,0),"")</f>
        <v/>
      </c>
      <c r="K2625" s="68" t="str">
        <f>IFERROR(VLOOKUP($B2625,APガラス性能一覧!$A$2:$M$6097,10,0),"")</f>
        <v/>
      </c>
      <c r="L2625" s="68" t="str">
        <f>IFERROR(VLOOKUP($B2625,APガラス性能一覧!$A$2:$M$6097,11,0),"")</f>
        <v/>
      </c>
      <c r="M2625" s="68" t="str">
        <f>IFERROR(VLOOKUP($B2625,APガラス性能一覧!$A$2:$M$6097,12,0),"")</f>
        <v/>
      </c>
      <c r="N2625" s="68" t="str">
        <f>IFERROR(VLOOKUP($B2625,APガラス性能一覧!$A$2:$M$6097,13,0),"")</f>
        <v/>
      </c>
    </row>
    <row r="2626" spans="2:14" x14ac:dyDescent="0.4">
      <c r="B2626" s="68" t="str">
        <f>IF($D$2="","",IF($E$2=0.65,IFERROR(IF(INDEX(APガラス性能一覧!A:A,MATCH(ROW(B2620),APガラス性能一覧!$O:$O,0))="","",INDEX(APガラス性能一覧!A:A,MATCH(ROW(B2620),APガラス性能一覧!$O:$O,0))),""),IFERROR(IF(INDEX(APガラス性能一覧!A:A,MATCH(ROW(B2620),APガラス性能一覧!$N:$N,0))="","",INDEX(APガラス性能一覧!A:A,MATCH(ROW(B2620),APガラス性能一覧!$N:$N,0))),"")))</f>
        <v/>
      </c>
      <c r="C2626" s="68" t="str">
        <f>IFERROR(VLOOKUP($B2626,APガラス性能一覧!$A$2:$M$6097,2,0),"")</f>
        <v/>
      </c>
      <c r="D2626" s="68" t="str">
        <f>IFERROR(VLOOKUP($B2626,APガラス性能一覧!$A$2:$M$6097,3,0),"")</f>
        <v/>
      </c>
      <c r="E2626" s="68" t="str">
        <f>IFERROR(VLOOKUP($B2626,APガラス性能一覧!$A$2:$M$6097,4,0),"")</f>
        <v/>
      </c>
      <c r="F2626" s="68" t="str">
        <f>IFERROR(VLOOKUP($B2626,APガラス性能一覧!$A$2:$M$6097,5,0),"")</f>
        <v/>
      </c>
      <c r="G2626" s="68" t="str">
        <f>IFERROR(VLOOKUP($B2626,APガラス性能一覧!$A$2:$M$6097,6,0),"")</f>
        <v/>
      </c>
      <c r="H2626" s="68" t="str">
        <f>IFERROR(VLOOKUP($B2626,APガラス性能一覧!$A$2:$M$6097,7,0),"")</f>
        <v/>
      </c>
      <c r="I2626" s="68" t="str">
        <f>IFERROR(VLOOKUP($B2626,APガラス性能一覧!$A$2:$M$6097,8,0),"")</f>
        <v/>
      </c>
      <c r="J2626" s="68" t="str">
        <f>IFERROR(VLOOKUP($B2626,APガラス性能一覧!$A$2:$M$6097,9,0),"")</f>
        <v/>
      </c>
      <c r="K2626" s="68" t="str">
        <f>IFERROR(VLOOKUP($B2626,APガラス性能一覧!$A$2:$M$6097,10,0),"")</f>
        <v/>
      </c>
      <c r="L2626" s="68" t="str">
        <f>IFERROR(VLOOKUP($B2626,APガラス性能一覧!$A$2:$M$6097,11,0),"")</f>
        <v/>
      </c>
      <c r="M2626" s="68" t="str">
        <f>IFERROR(VLOOKUP($B2626,APガラス性能一覧!$A$2:$M$6097,12,0),"")</f>
        <v/>
      </c>
      <c r="N2626" s="68" t="str">
        <f>IFERROR(VLOOKUP($B2626,APガラス性能一覧!$A$2:$M$6097,13,0),"")</f>
        <v/>
      </c>
    </row>
    <row r="2627" spans="2:14" x14ac:dyDescent="0.4">
      <c r="B2627" s="68" t="str">
        <f>IF($D$2="","",IF($E$2=0.65,IFERROR(IF(INDEX(APガラス性能一覧!A:A,MATCH(ROW(B2621),APガラス性能一覧!$O:$O,0))="","",INDEX(APガラス性能一覧!A:A,MATCH(ROW(B2621),APガラス性能一覧!$O:$O,0))),""),IFERROR(IF(INDEX(APガラス性能一覧!A:A,MATCH(ROW(B2621),APガラス性能一覧!$N:$N,0))="","",INDEX(APガラス性能一覧!A:A,MATCH(ROW(B2621),APガラス性能一覧!$N:$N,0))),"")))</f>
        <v/>
      </c>
      <c r="C2627" s="68" t="str">
        <f>IFERROR(VLOOKUP($B2627,APガラス性能一覧!$A$2:$M$6097,2,0),"")</f>
        <v/>
      </c>
      <c r="D2627" s="68" t="str">
        <f>IFERROR(VLOOKUP($B2627,APガラス性能一覧!$A$2:$M$6097,3,0),"")</f>
        <v/>
      </c>
      <c r="E2627" s="68" t="str">
        <f>IFERROR(VLOOKUP($B2627,APガラス性能一覧!$A$2:$M$6097,4,0),"")</f>
        <v/>
      </c>
      <c r="F2627" s="68" t="str">
        <f>IFERROR(VLOOKUP($B2627,APガラス性能一覧!$A$2:$M$6097,5,0),"")</f>
        <v/>
      </c>
      <c r="G2627" s="68" t="str">
        <f>IFERROR(VLOOKUP($B2627,APガラス性能一覧!$A$2:$M$6097,6,0),"")</f>
        <v/>
      </c>
      <c r="H2627" s="68" t="str">
        <f>IFERROR(VLOOKUP($B2627,APガラス性能一覧!$A$2:$M$6097,7,0),"")</f>
        <v/>
      </c>
      <c r="I2627" s="68" t="str">
        <f>IFERROR(VLOOKUP($B2627,APガラス性能一覧!$A$2:$M$6097,8,0),"")</f>
        <v/>
      </c>
      <c r="J2627" s="68" t="str">
        <f>IFERROR(VLOOKUP($B2627,APガラス性能一覧!$A$2:$M$6097,9,0),"")</f>
        <v/>
      </c>
      <c r="K2627" s="68" t="str">
        <f>IFERROR(VLOOKUP($B2627,APガラス性能一覧!$A$2:$M$6097,10,0),"")</f>
        <v/>
      </c>
      <c r="L2627" s="68" t="str">
        <f>IFERROR(VLOOKUP($B2627,APガラス性能一覧!$A$2:$M$6097,11,0),"")</f>
        <v/>
      </c>
      <c r="M2627" s="68" t="str">
        <f>IFERROR(VLOOKUP($B2627,APガラス性能一覧!$A$2:$M$6097,12,0),"")</f>
        <v/>
      </c>
      <c r="N2627" s="68" t="str">
        <f>IFERROR(VLOOKUP($B2627,APガラス性能一覧!$A$2:$M$6097,13,0),"")</f>
        <v/>
      </c>
    </row>
    <row r="2628" spans="2:14" x14ac:dyDescent="0.4">
      <c r="B2628" s="68" t="str">
        <f>IF($D$2="","",IF($E$2=0.65,IFERROR(IF(INDEX(APガラス性能一覧!A:A,MATCH(ROW(B2622),APガラス性能一覧!$O:$O,0))="","",INDEX(APガラス性能一覧!A:A,MATCH(ROW(B2622),APガラス性能一覧!$O:$O,0))),""),IFERROR(IF(INDEX(APガラス性能一覧!A:A,MATCH(ROW(B2622),APガラス性能一覧!$N:$N,0))="","",INDEX(APガラス性能一覧!A:A,MATCH(ROW(B2622),APガラス性能一覧!$N:$N,0))),"")))</f>
        <v/>
      </c>
      <c r="C2628" s="68" t="str">
        <f>IFERROR(VLOOKUP($B2628,APガラス性能一覧!$A$2:$M$6097,2,0),"")</f>
        <v/>
      </c>
      <c r="D2628" s="68" t="str">
        <f>IFERROR(VLOOKUP($B2628,APガラス性能一覧!$A$2:$M$6097,3,0),"")</f>
        <v/>
      </c>
      <c r="E2628" s="68" t="str">
        <f>IFERROR(VLOOKUP($B2628,APガラス性能一覧!$A$2:$M$6097,4,0),"")</f>
        <v/>
      </c>
      <c r="F2628" s="68" t="str">
        <f>IFERROR(VLOOKUP($B2628,APガラス性能一覧!$A$2:$M$6097,5,0),"")</f>
        <v/>
      </c>
      <c r="G2628" s="68" t="str">
        <f>IFERROR(VLOOKUP($B2628,APガラス性能一覧!$A$2:$M$6097,6,0),"")</f>
        <v/>
      </c>
      <c r="H2628" s="68" t="str">
        <f>IFERROR(VLOOKUP($B2628,APガラス性能一覧!$A$2:$M$6097,7,0),"")</f>
        <v/>
      </c>
      <c r="I2628" s="68" t="str">
        <f>IFERROR(VLOOKUP($B2628,APガラス性能一覧!$A$2:$M$6097,8,0),"")</f>
        <v/>
      </c>
      <c r="J2628" s="68" t="str">
        <f>IFERROR(VLOOKUP($B2628,APガラス性能一覧!$A$2:$M$6097,9,0),"")</f>
        <v/>
      </c>
      <c r="K2628" s="68" t="str">
        <f>IFERROR(VLOOKUP($B2628,APガラス性能一覧!$A$2:$M$6097,10,0),"")</f>
        <v/>
      </c>
      <c r="L2628" s="68" t="str">
        <f>IFERROR(VLOOKUP($B2628,APガラス性能一覧!$A$2:$M$6097,11,0),"")</f>
        <v/>
      </c>
      <c r="M2628" s="68" t="str">
        <f>IFERROR(VLOOKUP($B2628,APガラス性能一覧!$A$2:$M$6097,12,0),"")</f>
        <v/>
      </c>
      <c r="N2628" s="68" t="str">
        <f>IFERROR(VLOOKUP($B2628,APガラス性能一覧!$A$2:$M$6097,13,0),"")</f>
        <v/>
      </c>
    </row>
    <row r="2629" spans="2:14" x14ac:dyDescent="0.4">
      <c r="B2629" s="68" t="str">
        <f>IF($D$2="","",IF($E$2=0.65,IFERROR(IF(INDEX(APガラス性能一覧!A:A,MATCH(ROW(B2623),APガラス性能一覧!$O:$O,0))="","",INDEX(APガラス性能一覧!A:A,MATCH(ROW(B2623),APガラス性能一覧!$O:$O,0))),""),IFERROR(IF(INDEX(APガラス性能一覧!A:A,MATCH(ROW(B2623),APガラス性能一覧!$N:$N,0))="","",INDEX(APガラス性能一覧!A:A,MATCH(ROW(B2623),APガラス性能一覧!$N:$N,0))),"")))</f>
        <v/>
      </c>
      <c r="C2629" s="68" t="str">
        <f>IFERROR(VLOOKUP($B2629,APガラス性能一覧!$A$2:$M$6097,2,0),"")</f>
        <v/>
      </c>
      <c r="D2629" s="68" t="str">
        <f>IFERROR(VLOOKUP($B2629,APガラス性能一覧!$A$2:$M$6097,3,0),"")</f>
        <v/>
      </c>
      <c r="E2629" s="68" t="str">
        <f>IFERROR(VLOOKUP($B2629,APガラス性能一覧!$A$2:$M$6097,4,0),"")</f>
        <v/>
      </c>
      <c r="F2629" s="68" t="str">
        <f>IFERROR(VLOOKUP($B2629,APガラス性能一覧!$A$2:$M$6097,5,0),"")</f>
        <v/>
      </c>
      <c r="G2629" s="68" t="str">
        <f>IFERROR(VLOOKUP($B2629,APガラス性能一覧!$A$2:$M$6097,6,0),"")</f>
        <v/>
      </c>
      <c r="H2629" s="68" t="str">
        <f>IFERROR(VLOOKUP($B2629,APガラス性能一覧!$A$2:$M$6097,7,0),"")</f>
        <v/>
      </c>
      <c r="I2629" s="68" t="str">
        <f>IFERROR(VLOOKUP($B2629,APガラス性能一覧!$A$2:$M$6097,8,0),"")</f>
        <v/>
      </c>
      <c r="J2629" s="68" t="str">
        <f>IFERROR(VLOOKUP($B2629,APガラス性能一覧!$A$2:$M$6097,9,0),"")</f>
        <v/>
      </c>
      <c r="K2629" s="68" t="str">
        <f>IFERROR(VLOOKUP($B2629,APガラス性能一覧!$A$2:$M$6097,10,0),"")</f>
        <v/>
      </c>
      <c r="L2629" s="68" t="str">
        <f>IFERROR(VLOOKUP($B2629,APガラス性能一覧!$A$2:$M$6097,11,0),"")</f>
        <v/>
      </c>
      <c r="M2629" s="68" t="str">
        <f>IFERROR(VLOOKUP($B2629,APガラス性能一覧!$A$2:$M$6097,12,0),"")</f>
        <v/>
      </c>
      <c r="N2629" s="68" t="str">
        <f>IFERROR(VLOOKUP($B2629,APガラス性能一覧!$A$2:$M$6097,13,0),"")</f>
        <v/>
      </c>
    </row>
    <row r="2630" spans="2:14" x14ac:dyDescent="0.4">
      <c r="B2630" s="68" t="str">
        <f>IF($D$2="","",IF($E$2=0.65,IFERROR(IF(INDEX(APガラス性能一覧!A:A,MATCH(ROW(B2624),APガラス性能一覧!$O:$O,0))="","",INDEX(APガラス性能一覧!A:A,MATCH(ROW(B2624),APガラス性能一覧!$O:$O,0))),""),IFERROR(IF(INDEX(APガラス性能一覧!A:A,MATCH(ROW(B2624),APガラス性能一覧!$N:$N,0))="","",INDEX(APガラス性能一覧!A:A,MATCH(ROW(B2624),APガラス性能一覧!$N:$N,0))),"")))</f>
        <v/>
      </c>
      <c r="C2630" s="68" t="str">
        <f>IFERROR(VLOOKUP($B2630,APガラス性能一覧!$A$2:$M$6097,2,0),"")</f>
        <v/>
      </c>
      <c r="D2630" s="68" t="str">
        <f>IFERROR(VLOOKUP($B2630,APガラス性能一覧!$A$2:$M$6097,3,0),"")</f>
        <v/>
      </c>
      <c r="E2630" s="68" t="str">
        <f>IFERROR(VLOOKUP($B2630,APガラス性能一覧!$A$2:$M$6097,4,0),"")</f>
        <v/>
      </c>
      <c r="F2630" s="68" t="str">
        <f>IFERROR(VLOOKUP($B2630,APガラス性能一覧!$A$2:$M$6097,5,0),"")</f>
        <v/>
      </c>
      <c r="G2630" s="68" t="str">
        <f>IFERROR(VLOOKUP($B2630,APガラス性能一覧!$A$2:$M$6097,6,0),"")</f>
        <v/>
      </c>
      <c r="H2630" s="68" t="str">
        <f>IFERROR(VLOOKUP($B2630,APガラス性能一覧!$A$2:$M$6097,7,0),"")</f>
        <v/>
      </c>
      <c r="I2630" s="68" t="str">
        <f>IFERROR(VLOOKUP($B2630,APガラス性能一覧!$A$2:$M$6097,8,0),"")</f>
        <v/>
      </c>
      <c r="J2630" s="68" t="str">
        <f>IFERROR(VLOOKUP($B2630,APガラス性能一覧!$A$2:$M$6097,9,0),"")</f>
        <v/>
      </c>
      <c r="K2630" s="68" t="str">
        <f>IFERROR(VLOOKUP($B2630,APガラス性能一覧!$A$2:$M$6097,10,0),"")</f>
        <v/>
      </c>
      <c r="L2630" s="68" t="str">
        <f>IFERROR(VLOOKUP($B2630,APガラス性能一覧!$A$2:$M$6097,11,0),"")</f>
        <v/>
      </c>
      <c r="M2630" s="68" t="str">
        <f>IFERROR(VLOOKUP($B2630,APガラス性能一覧!$A$2:$M$6097,12,0),"")</f>
        <v/>
      </c>
      <c r="N2630" s="68" t="str">
        <f>IFERROR(VLOOKUP($B2630,APガラス性能一覧!$A$2:$M$6097,13,0),"")</f>
        <v/>
      </c>
    </row>
    <row r="2631" spans="2:14" x14ac:dyDescent="0.4">
      <c r="B2631" s="68" t="str">
        <f>IF($D$2="","",IF($E$2=0.65,IFERROR(IF(INDEX(APガラス性能一覧!A:A,MATCH(ROW(B2625),APガラス性能一覧!$O:$O,0))="","",INDEX(APガラス性能一覧!A:A,MATCH(ROW(B2625),APガラス性能一覧!$O:$O,0))),""),IFERROR(IF(INDEX(APガラス性能一覧!A:A,MATCH(ROW(B2625),APガラス性能一覧!$N:$N,0))="","",INDEX(APガラス性能一覧!A:A,MATCH(ROW(B2625),APガラス性能一覧!$N:$N,0))),"")))</f>
        <v/>
      </c>
      <c r="C2631" s="68" t="str">
        <f>IFERROR(VLOOKUP($B2631,APガラス性能一覧!$A$2:$M$6097,2,0),"")</f>
        <v/>
      </c>
      <c r="D2631" s="68" t="str">
        <f>IFERROR(VLOOKUP($B2631,APガラス性能一覧!$A$2:$M$6097,3,0),"")</f>
        <v/>
      </c>
      <c r="E2631" s="68" t="str">
        <f>IFERROR(VLOOKUP($B2631,APガラス性能一覧!$A$2:$M$6097,4,0),"")</f>
        <v/>
      </c>
      <c r="F2631" s="68" t="str">
        <f>IFERROR(VLOOKUP($B2631,APガラス性能一覧!$A$2:$M$6097,5,0),"")</f>
        <v/>
      </c>
      <c r="G2631" s="68" t="str">
        <f>IFERROR(VLOOKUP($B2631,APガラス性能一覧!$A$2:$M$6097,6,0),"")</f>
        <v/>
      </c>
      <c r="H2631" s="68" t="str">
        <f>IFERROR(VLOOKUP($B2631,APガラス性能一覧!$A$2:$M$6097,7,0),"")</f>
        <v/>
      </c>
      <c r="I2631" s="68" t="str">
        <f>IFERROR(VLOOKUP($B2631,APガラス性能一覧!$A$2:$M$6097,8,0),"")</f>
        <v/>
      </c>
      <c r="J2631" s="68" t="str">
        <f>IFERROR(VLOOKUP($B2631,APガラス性能一覧!$A$2:$M$6097,9,0),"")</f>
        <v/>
      </c>
      <c r="K2631" s="68" t="str">
        <f>IFERROR(VLOOKUP($B2631,APガラス性能一覧!$A$2:$M$6097,10,0),"")</f>
        <v/>
      </c>
      <c r="L2631" s="68" t="str">
        <f>IFERROR(VLOOKUP($B2631,APガラス性能一覧!$A$2:$M$6097,11,0),"")</f>
        <v/>
      </c>
      <c r="M2631" s="68" t="str">
        <f>IFERROR(VLOOKUP($B2631,APガラス性能一覧!$A$2:$M$6097,12,0),"")</f>
        <v/>
      </c>
      <c r="N2631" s="68" t="str">
        <f>IFERROR(VLOOKUP($B2631,APガラス性能一覧!$A$2:$M$6097,13,0),"")</f>
        <v/>
      </c>
    </row>
    <row r="2632" spans="2:14" x14ac:dyDescent="0.4">
      <c r="B2632" s="68" t="str">
        <f>IF($D$2="","",IF($E$2=0.65,IFERROR(IF(INDEX(APガラス性能一覧!A:A,MATCH(ROW(B2626),APガラス性能一覧!$O:$O,0))="","",INDEX(APガラス性能一覧!A:A,MATCH(ROW(B2626),APガラス性能一覧!$O:$O,0))),""),IFERROR(IF(INDEX(APガラス性能一覧!A:A,MATCH(ROW(B2626),APガラス性能一覧!$N:$N,0))="","",INDEX(APガラス性能一覧!A:A,MATCH(ROW(B2626),APガラス性能一覧!$N:$N,0))),"")))</f>
        <v/>
      </c>
      <c r="C2632" s="68" t="str">
        <f>IFERROR(VLOOKUP($B2632,APガラス性能一覧!$A$2:$M$6097,2,0),"")</f>
        <v/>
      </c>
      <c r="D2632" s="68" t="str">
        <f>IFERROR(VLOOKUP($B2632,APガラス性能一覧!$A$2:$M$6097,3,0),"")</f>
        <v/>
      </c>
      <c r="E2632" s="68" t="str">
        <f>IFERROR(VLOOKUP($B2632,APガラス性能一覧!$A$2:$M$6097,4,0),"")</f>
        <v/>
      </c>
      <c r="F2632" s="68" t="str">
        <f>IFERROR(VLOOKUP($B2632,APガラス性能一覧!$A$2:$M$6097,5,0),"")</f>
        <v/>
      </c>
      <c r="G2632" s="68" t="str">
        <f>IFERROR(VLOOKUP($B2632,APガラス性能一覧!$A$2:$M$6097,6,0),"")</f>
        <v/>
      </c>
      <c r="H2632" s="68" t="str">
        <f>IFERROR(VLOOKUP($B2632,APガラス性能一覧!$A$2:$M$6097,7,0),"")</f>
        <v/>
      </c>
      <c r="I2632" s="68" t="str">
        <f>IFERROR(VLOOKUP($B2632,APガラス性能一覧!$A$2:$M$6097,8,0),"")</f>
        <v/>
      </c>
      <c r="J2632" s="68" t="str">
        <f>IFERROR(VLOOKUP($B2632,APガラス性能一覧!$A$2:$M$6097,9,0),"")</f>
        <v/>
      </c>
      <c r="K2632" s="68" t="str">
        <f>IFERROR(VLOOKUP($B2632,APガラス性能一覧!$A$2:$M$6097,10,0),"")</f>
        <v/>
      </c>
      <c r="L2632" s="68" t="str">
        <f>IFERROR(VLOOKUP($B2632,APガラス性能一覧!$A$2:$M$6097,11,0),"")</f>
        <v/>
      </c>
      <c r="M2632" s="68" t="str">
        <f>IFERROR(VLOOKUP($B2632,APガラス性能一覧!$A$2:$M$6097,12,0),"")</f>
        <v/>
      </c>
      <c r="N2632" s="68" t="str">
        <f>IFERROR(VLOOKUP($B2632,APガラス性能一覧!$A$2:$M$6097,13,0),"")</f>
        <v/>
      </c>
    </row>
    <row r="2633" spans="2:14" x14ac:dyDescent="0.4">
      <c r="B2633" s="68" t="str">
        <f>IF($D$2="","",IF($E$2=0.65,IFERROR(IF(INDEX(APガラス性能一覧!A:A,MATCH(ROW(B2627),APガラス性能一覧!$O:$O,0))="","",INDEX(APガラス性能一覧!A:A,MATCH(ROW(B2627),APガラス性能一覧!$O:$O,0))),""),IFERROR(IF(INDEX(APガラス性能一覧!A:A,MATCH(ROW(B2627),APガラス性能一覧!$N:$N,0))="","",INDEX(APガラス性能一覧!A:A,MATCH(ROW(B2627),APガラス性能一覧!$N:$N,0))),"")))</f>
        <v/>
      </c>
      <c r="C2633" s="68" t="str">
        <f>IFERROR(VLOOKUP($B2633,APガラス性能一覧!$A$2:$M$6097,2,0),"")</f>
        <v/>
      </c>
      <c r="D2633" s="68" t="str">
        <f>IFERROR(VLOOKUP($B2633,APガラス性能一覧!$A$2:$M$6097,3,0),"")</f>
        <v/>
      </c>
      <c r="E2633" s="68" t="str">
        <f>IFERROR(VLOOKUP($B2633,APガラス性能一覧!$A$2:$M$6097,4,0),"")</f>
        <v/>
      </c>
      <c r="F2633" s="68" t="str">
        <f>IFERROR(VLOOKUP($B2633,APガラス性能一覧!$A$2:$M$6097,5,0),"")</f>
        <v/>
      </c>
      <c r="G2633" s="68" t="str">
        <f>IFERROR(VLOOKUP($B2633,APガラス性能一覧!$A$2:$M$6097,6,0),"")</f>
        <v/>
      </c>
      <c r="H2633" s="68" t="str">
        <f>IFERROR(VLOOKUP($B2633,APガラス性能一覧!$A$2:$M$6097,7,0),"")</f>
        <v/>
      </c>
      <c r="I2633" s="68" t="str">
        <f>IFERROR(VLOOKUP($B2633,APガラス性能一覧!$A$2:$M$6097,8,0),"")</f>
        <v/>
      </c>
      <c r="J2633" s="68" t="str">
        <f>IFERROR(VLOOKUP($B2633,APガラス性能一覧!$A$2:$M$6097,9,0),"")</f>
        <v/>
      </c>
      <c r="K2633" s="68" t="str">
        <f>IFERROR(VLOOKUP($B2633,APガラス性能一覧!$A$2:$M$6097,10,0),"")</f>
        <v/>
      </c>
      <c r="L2633" s="68" t="str">
        <f>IFERROR(VLOOKUP($B2633,APガラス性能一覧!$A$2:$M$6097,11,0),"")</f>
        <v/>
      </c>
      <c r="M2633" s="68" t="str">
        <f>IFERROR(VLOOKUP($B2633,APガラス性能一覧!$A$2:$M$6097,12,0),"")</f>
        <v/>
      </c>
      <c r="N2633" s="68" t="str">
        <f>IFERROR(VLOOKUP($B2633,APガラス性能一覧!$A$2:$M$6097,13,0),"")</f>
        <v/>
      </c>
    </row>
    <row r="2634" spans="2:14" x14ac:dyDescent="0.4">
      <c r="B2634" s="68" t="str">
        <f>IF($D$2="","",IF($E$2=0.65,IFERROR(IF(INDEX(APガラス性能一覧!A:A,MATCH(ROW(B2628),APガラス性能一覧!$O:$O,0))="","",INDEX(APガラス性能一覧!A:A,MATCH(ROW(B2628),APガラス性能一覧!$O:$O,0))),""),IFERROR(IF(INDEX(APガラス性能一覧!A:A,MATCH(ROW(B2628),APガラス性能一覧!$N:$N,0))="","",INDEX(APガラス性能一覧!A:A,MATCH(ROW(B2628),APガラス性能一覧!$N:$N,0))),"")))</f>
        <v/>
      </c>
      <c r="C2634" s="68" t="str">
        <f>IFERROR(VLOOKUP($B2634,APガラス性能一覧!$A$2:$M$6097,2,0),"")</f>
        <v/>
      </c>
      <c r="D2634" s="68" t="str">
        <f>IFERROR(VLOOKUP($B2634,APガラス性能一覧!$A$2:$M$6097,3,0),"")</f>
        <v/>
      </c>
      <c r="E2634" s="68" t="str">
        <f>IFERROR(VLOOKUP($B2634,APガラス性能一覧!$A$2:$M$6097,4,0),"")</f>
        <v/>
      </c>
      <c r="F2634" s="68" t="str">
        <f>IFERROR(VLOOKUP($B2634,APガラス性能一覧!$A$2:$M$6097,5,0),"")</f>
        <v/>
      </c>
      <c r="G2634" s="68" t="str">
        <f>IFERROR(VLOOKUP($B2634,APガラス性能一覧!$A$2:$M$6097,6,0),"")</f>
        <v/>
      </c>
      <c r="H2634" s="68" t="str">
        <f>IFERROR(VLOOKUP($B2634,APガラス性能一覧!$A$2:$M$6097,7,0),"")</f>
        <v/>
      </c>
      <c r="I2634" s="68" t="str">
        <f>IFERROR(VLOOKUP($B2634,APガラス性能一覧!$A$2:$M$6097,8,0),"")</f>
        <v/>
      </c>
      <c r="J2634" s="68" t="str">
        <f>IFERROR(VLOOKUP($B2634,APガラス性能一覧!$A$2:$M$6097,9,0),"")</f>
        <v/>
      </c>
      <c r="K2634" s="68" t="str">
        <f>IFERROR(VLOOKUP($B2634,APガラス性能一覧!$A$2:$M$6097,10,0),"")</f>
        <v/>
      </c>
      <c r="L2634" s="68" t="str">
        <f>IFERROR(VLOOKUP($B2634,APガラス性能一覧!$A$2:$M$6097,11,0),"")</f>
        <v/>
      </c>
      <c r="M2634" s="68" t="str">
        <f>IFERROR(VLOOKUP($B2634,APガラス性能一覧!$A$2:$M$6097,12,0),"")</f>
        <v/>
      </c>
      <c r="N2634" s="68" t="str">
        <f>IFERROR(VLOOKUP($B2634,APガラス性能一覧!$A$2:$M$6097,13,0),"")</f>
        <v/>
      </c>
    </row>
    <row r="2635" spans="2:14" x14ac:dyDescent="0.4">
      <c r="B2635" s="68" t="str">
        <f>IF($D$2="","",IF($E$2=0.65,IFERROR(IF(INDEX(APガラス性能一覧!A:A,MATCH(ROW(B2629),APガラス性能一覧!$O:$O,0))="","",INDEX(APガラス性能一覧!A:A,MATCH(ROW(B2629),APガラス性能一覧!$O:$O,0))),""),IFERROR(IF(INDEX(APガラス性能一覧!A:A,MATCH(ROW(B2629),APガラス性能一覧!$N:$N,0))="","",INDEX(APガラス性能一覧!A:A,MATCH(ROW(B2629),APガラス性能一覧!$N:$N,0))),"")))</f>
        <v/>
      </c>
      <c r="C2635" s="68" t="str">
        <f>IFERROR(VLOOKUP($B2635,APガラス性能一覧!$A$2:$M$6097,2,0),"")</f>
        <v/>
      </c>
      <c r="D2635" s="68" t="str">
        <f>IFERROR(VLOOKUP($B2635,APガラス性能一覧!$A$2:$M$6097,3,0),"")</f>
        <v/>
      </c>
      <c r="E2635" s="68" t="str">
        <f>IFERROR(VLOOKUP($B2635,APガラス性能一覧!$A$2:$M$6097,4,0),"")</f>
        <v/>
      </c>
      <c r="F2635" s="68" t="str">
        <f>IFERROR(VLOOKUP($B2635,APガラス性能一覧!$A$2:$M$6097,5,0),"")</f>
        <v/>
      </c>
      <c r="G2635" s="68" t="str">
        <f>IFERROR(VLOOKUP($B2635,APガラス性能一覧!$A$2:$M$6097,6,0),"")</f>
        <v/>
      </c>
      <c r="H2635" s="68" t="str">
        <f>IFERROR(VLOOKUP($B2635,APガラス性能一覧!$A$2:$M$6097,7,0),"")</f>
        <v/>
      </c>
      <c r="I2635" s="68" t="str">
        <f>IFERROR(VLOOKUP($B2635,APガラス性能一覧!$A$2:$M$6097,8,0),"")</f>
        <v/>
      </c>
      <c r="J2635" s="68" t="str">
        <f>IFERROR(VLOOKUP($B2635,APガラス性能一覧!$A$2:$M$6097,9,0),"")</f>
        <v/>
      </c>
      <c r="K2635" s="68" t="str">
        <f>IFERROR(VLOOKUP($B2635,APガラス性能一覧!$A$2:$M$6097,10,0),"")</f>
        <v/>
      </c>
      <c r="L2635" s="68" t="str">
        <f>IFERROR(VLOOKUP($B2635,APガラス性能一覧!$A$2:$M$6097,11,0),"")</f>
        <v/>
      </c>
      <c r="M2635" s="68" t="str">
        <f>IFERROR(VLOOKUP($B2635,APガラス性能一覧!$A$2:$M$6097,12,0),"")</f>
        <v/>
      </c>
      <c r="N2635" s="68" t="str">
        <f>IFERROR(VLOOKUP($B2635,APガラス性能一覧!$A$2:$M$6097,13,0),"")</f>
        <v/>
      </c>
    </row>
    <row r="2636" spans="2:14" x14ac:dyDescent="0.4">
      <c r="B2636" s="68" t="str">
        <f>IF($D$2="","",IF($E$2=0.65,IFERROR(IF(INDEX(APガラス性能一覧!A:A,MATCH(ROW(B2630),APガラス性能一覧!$O:$O,0))="","",INDEX(APガラス性能一覧!A:A,MATCH(ROW(B2630),APガラス性能一覧!$O:$O,0))),""),IFERROR(IF(INDEX(APガラス性能一覧!A:A,MATCH(ROW(B2630),APガラス性能一覧!$N:$N,0))="","",INDEX(APガラス性能一覧!A:A,MATCH(ROW(B2630),APガラス性能一覧!$N:$N,0))),"")))</f>
        <v/>
      </c>
      <c r="C2636" s="68" t="str">
        <f>IFERROR(VLOOKUP($B2636,APガラス性能一覧!$A$2:$M$6097,2,0),"")</f>
        <v/>
      </c>
      <c r="D2636" s="68" t="str">
        <f>IFERROR(VLOOKUP($B2636,APガラス性能一覧!$A$2:$M$6097,3,0),"")</f>
        <v/>
      </c>
      <c r="E2636" s="68" t="str">
        <f>IFERROR(VLOOKUP($B2636,APガラス性能一覧!$A$2:$M$6097,4,0),"")</f>
        <v/>
      </c>
      <c r="F2636" s="68" t="str">
        <f>IFERROR(VLOOKUP($B2636,APガラス性能一覧!$A$2:$M$6097,5,0),"")</f>
        <v/>
      </c>
      <c r="G2636" s="68" t="str">
        <f>IFERROR(VLOOKUP($B2636,APガラス性能一覧!$A$2:$M$6097,6,0),"")</f>
        <v/>
      </c>
      <c r="H2636" s="68" t="str">
        <f>IFERROR(VLOOKUP($B2636,APガラス性能一覧!$A$2:$M$6097,7,0),"")</f>
        <v/>
      </c>
      <c r="I2636" s="68" t="str">
        <f>IFERROR(VLOOKUP($B2636,APガラス性能一覧!$A$2:$M$6097,8,0),"")</f>
        <v/>
      </c>
      <c r="J2636" s="68" t="str">
        <f>IFERROR(VLOOKUP($B2636,APガラス性能一覧!$A$2:$M$6097,9,0),"")</f>
        <v/>
      </c>
      <c r="K2636" s="68" t="str">
        <f>IFERROR(VLOOKUP($B2636,APガラス性能一覧!$A$2:$M$6097,10,0),"")</f>
        <v/>
      </c>
      <c r="L2636" s="68" t="str">
        <f>IFERROR(VLOOKUP($B2636,APガラス性能一覧!$A$2:$M$6097,11,0),"")</f>
        <v/>
      </c>
      <c r="M2636" s="68" t="str">
        <f>IFERROR(VLOOKUP($B2636,APガラス性能一覧!$A$2:$M$6097,12,0),"")</f>
        <v/>
      </c>
      <c r="N2636" s="68" t="str">
        <f>IFERROR(VLOOKUP($B2636,APガラス性能一覧!$A$2:$M$6097,13,0),"")</f>
        <v/>
      </c>
    </row>
    <row r="2637" spans="2:14" x14ac:dyDescent="0.4">
      <c r="B2637" s="68" t="str">
        <f>IF($D$2="","",IF($E$2=0.65,IFERROR(IF(INDEX(APガラス性能一覧!A:A,MATCH(ROW(B2631),APガラス性能一覧!$O:$O,0))="","",INDEX(APガラス性能一覧!A:A,MATCH(ROW(B2631),APガラス性能一覧!$O:$O,0))),""),IFERROR(IF(INDEX(APガラス性能一覧!A:A,MATCH(ROW(B2631),APガラス性能一覧!$N:$N,0))="","",INDEX(APガラス性能一覧!A:A,MATCH(ROW(B2631),APガラス性能一覧!$N:$N,0))),"")))</f>
        <v/>
      </c>
      <c r="C2637" s="68" t="str">
        <f>IFERROR(VLOOKUP($B2637,APガラス性能一覧!$A$2:$M$6097,2,0),"")</f>
        <v/>
      </c>
      <c r="D2637" s="68" t="str">
        <f>IFERROR(VLOOKUP($B2637,APガラス性能一覧!$A$2:$M$6097,3,0),"")</f>
        <v/>
      </c>
      <c r="E2637" s="68" t="str">
        <f>IFERROR(VLOOKUP($B2637,APガラス性能一覧!$A$2:$M$6097,4,0),"")</f>
        <v/>
      </c>
      <c r="F2637" s="68" t="str">
        <f>IFERROR(VLOOKUP($B2637,APガラス性能一覧!$A$2:$M$6097,5,0),"")</f>
        <v/>
      </c>
      <c r="G2637" s="68" t="str">
        <f>IFERROR(VLOOKUP($B2637,APガラス性能一覧!$A$2:$M$6097,6,0),"")</f>
        <v/>
      </c>
      <c r="H2637" s="68" t="str">
        <f>IFERROR(VLOOKUP($B2637,APガラス性能一覧!$A$2:$M$6097,7,0),"")</f>
        <v/>
      </c>
      <c r="I2637" s="68" t="str">
        <f>IFERROR(VLOOKUP($B2637,APガラス性能一覧!$A$2:$M$6097,8,0),"")</f>
        <v/>
      </c>
      <c r="J2637" s="68" t="str">
        <f>IFERROR(VLOOKUP($B2637,APガラス性能一覧!$A$2:$M$6097,9,0),"")</f>
        <v/>
      </c>
      <c r="K2637" s="68" t="str">
        <f>IFERROR(VLOOKUP($B2637,APガラス性能一覧!$A$2:$M$6097,10,0),"")</f>
        <v/>
      </c>
      <c r="L2637" s="68" t="str">
        <f>IFERROR(VLOOKUP($B2637,APガラス性能一覧!$A$2:$M$6097,11,0),"")</f>
        <v/>
      </c>
      <c r="M2637" s="68" t="str">
        <f>IFERROR(VLOOKUP($B2637,APガラス性能一覧!$A$2:$M$6097,12,0),"")</f>
        <v/>
      </c>
      <c r="N2637" s="68" t="str">
        <f>IFERROR(VLOOKUP($B2637,APガラス性能一覧!$A$2:$M$6097,13,0),"")</f>
        <v/>
      </c>
    </row>
    <row r="2638" spans="2:14" x14ac:dyDescent="0.4">
      <c r="B2638" s="68" t="str">
        <f>IF($D$2="","",IF($E$2=0.65,IFERROR(IF(INDEX(APガラス性能一覧!A:A,MATCH(ROW(B2632),APガラス性能一覧!$O:$O,0))="","",INDEX(APガラス性能一覧!A:A,MATCH(ROW(B2632),APガラス性能一覧!$O:$O,0))),""),IFERROR(IF(INDEX(APガラス性能一覧!A:A,MATCH(ROW(B2632),APガラス性能一覧!$N:$N,0))="","",INDEX(APガラス性能一覧!A:A,MATCH(ROW(B2632),APガラス性能一覧!$N:$N,0))),"")))</f>
        <v/>
      </c>
      <c r="C2638" s="68" t="str">
        <f>IFERROR(VLOOKUP($B2638,APガラス性能一覧!$A$2:$M$6097,2,0),"")</f>
        <v/>
      </c>
      <c r="D2638" s="68" t="str">
        <f>IFERROR(VLOOKUP($B2638,APガラス性能一覧!$A$2:$M$6097,3,0),"")</f>
        <v/>
      </c>
      <c r="E2638" s="68" t="str">
        <f>IFERROR(VLOOKUP($B2638,APガラス性能一覧!$A$2:$M$6097,4,0),"")</f>
        <v/>
      </c>
      <c r="F2638" s="68" t="str">
        <f>IFERROR(VLOOKUP($B2638,APガラス性能一覧!$A$2:$M$6097,5,0),"")</f>
        <v/>
      </c>
      <c r="G2638" s="68" t="str">
        <f>IFERROR(VLOOKUP($B2638,APガラス性能一覧!$A$2:$M$6097,6,0),"")</f>
        <v/>
      </c>
      <c r="H2638" s="68" t="str">
        <f>IFERROR(VLOOKUP($B2638,APガラス性能一覧!$A$2:$M$6097,7,0),"")</f>
        <v/>
      </c>
      <c r="I2638" s="68" t="str">
        <f>IFERROR(VLOOKUP($B2638,APガラス性能一覧!$A$2:$M$6097,8,0),"")</f>
        <v/>
      </c>
      <c r="J2638" s="68" t="str">
        <f>IFERROR(VLOOKUP($B2638,APガラス性能一覧!$A$2:$M$6097,9,0),"")</f>
        <v/>
      </c>
      <c r="K2638" s="68" t="str">
        <f>IFERROR(VLOOKUP($B2638,APガラス性能一覧!$A$2:$M$6097,10,0),"")</f>
        <v/>
      </c>
      <c r="L2638" s="68" t="str">
        <f>IFERROR(VLOOKUP($B2638,APガラス性能一覧!$A$2:$M$6097,11,0),"")</f>
        <v/>
      </c>
      <c r="M2638" s="68" t="str">
        <f>IFERROR(VLOOKUP($B2638,APガラス性能一覧!$A$2:$M$6097,12,0),"")</f>
        <v/>
      </c>
      <c r="N2638" s="68" t="str">
        <f>IFERROR(VLOOKUP($B2638,APガラス性能一覧!$A$2:$M$6097,13,0),"")</f>
        <v/>
      </c>
    </row>
    <row r="2639" spans="2:14" x14ac:dyDescent="0.4">
      <c r="B2639" s="68" t="str">
        <f>IF($D$2="","",IF($E$2=0.65,IFERROR(IF(INDEX(APガラス性能一覧!A:A,MATCH(ROW(B2633),APガラス性能一覧!$O:$O,0))="","",INDEX(APガラス性能一覧!A:A,MATCH(ROW(B2633),APガラス性能一覧!$O:$O,0))),""),IFERROR(IF(INDEX(APガラス性能一覧!A:A,MATCH(ROW(B2633),APガラス性能一覧!$N:$N,0))="","",INDEX(APガラス性能一覧!A:A,MATCH(ROW(B2633),APガラス性能一覧!$N:$N,0))),"")))</f>
        <v/>
      </c>
      <c r="C2639" s="68" t="str">
        <f>IFERROR(VLOOKUP($B2639,APガラス性能一覧!$A$2:$M$6097,2,0),"")</f>
        <v/>
      </c>
      <c r="D2639" s="68" t="str">
        <f>IFERROR(VLOOKUP($B2639,APガラス性能一覧!$A$2:$M$6097,3,0),"")</f>
        <v/>
      </c>
      <c r="E2639" s="68" t="str">
        <f>IFERROR(VLOOKUP($B2639,APガラス性能一覧!$A$2:$M$6097,4,0),"")</f>
        <v/>
      </c>
      <c r="F2639" s="68" t="str">
        <f>IFERROR(VLOOKUP($B2639,APガラス性能一覧!$A$2:$M$6097,5,0),"")</f>
        <v/>
      </c>
      <c r="G2639" s="68" t="str">
        <f>IFERROR(VLOOKUP($B2639,APガラス性能一覧!$A$2:$M$6097,6,0),"")</f>
        <v/>
      </c>
      <c r="H2639" s="68" t="str">
        <f>IFERROR(VLOOKUP($B2639,APガラス性能一覧!$A$2:$M$6097,7,0),"")</f>
        <v/>
      </c>
      <c r="I2639" s="68" t="str">
        <f>IFERROR(VLOOKUP($B2639,APガラス性能一覧!$A$2:$M$6097,8,0),"")</f>
        <v/>
      </c>
      <c r="J2639" s="68" t="str">
        <f>IFERROR(VLOOKUP($B2639,APガラス性能一覧!$A$2:$M$6097,9,0),"")</f>
        <v/>
      </c>
      <c r="K2639" s="68" t="str">
        <f>IFERROR(VLOOKUP($B2639,APガラス性能一覧!$A$2:$M$6097,10,0),"")</f>
        <v/>
      </c>
      <c r="L2639" s="68" t="str">
        <f>IFERROR(VLOOKUP($B2639,APガラス性能一覧!$A$2:$M$6097,11,0),"")</f>
        <v/>
      </c>
      <c r="M2639" s="68" t="str">
        <f>IFERROR(VLOOKUP($B2639,APガラス性能一覧!$A$2:$M$6097,12,0),"")</f>
        <v/>
      </c>
      <c r="N2639" s="68" t="str">
        <f>IFERROR(VLOOKUP($B2639,APガラス性能一覧!$A$2:$M$6097,13,0),"")</f>
        <v/>
      </c>
    </row>
    <row r="2640" spans="2:14" x14ac:dyDescent="0.4">
      <c r="B2640" s="68" t="str">
        <f>IF($D$2="","",IF($E$2=0.65,IFERROR(IF(INDEX(APガラス性能一覧!A:A,MATCH(ROW(B2634),APガラス性能一覧!$O:$O,0))="","",INDEX(APガラス性能一覧!A:A,MATCH(ROW(B2634),APガラス性能一覧!$O:$O,0))),""),IFERROR(IF(INDEX(APガラス性能一覧!A:A,MATCH(ROW(B2634),APガラス性能一覧!$N:$N,0))="","",INDEX(APガラス性能一覧!A:A,MATCH(ROW(B2634),APガラス性能一覧!$N:$N,0))),"")))</f>
        <v/>
      </c>
      <c r="C2640" s="68" t="str">
        <f>IFERROR(VLOOKUP($B2640,APガラス性能一覧!$A$2:$M$6097,2,0),"")</f>
        <v/>
      </c>
      <c r="D2640" s="68" t="str">
        <f>IFERROR(VLOOKUP($B2640,APガラス性能一覧!$A$2:$M$6097,3,0),"")</f>
        <v/>
      </c>
      <c r="E2640" s="68" t="str">
        <f>IFERROR(VLOOKUP($B2640,APガラス性能一覧!$A$2:$M$6097,4,0),"")</f>
        <v/>
      </c>
      <c r="F2640" s="68" t="str">
        <f>IFERROR(VLOOKUP($B2640,APガラス性能一覧!$A$2:$M$6097,5,0),"")</f>
        <v/>
      </c>
      <c r="G2640" s="68" t="str">
        <f>IFERROR(VLOOKUP($B2640,APガラス性能一覧!$A$2:$M$6097,6,0),"")</f>
        <v/>
      </c>
      <c r="H2640" s="68" t="str">
        <f>IFERROR(VLOOKUP($B2640,APガラス性能一覧!$A$2:$M$6097,7,0),"")</f>
        <v/>
      </c>
      <c r="I2640" s="68" t="str">
        <f>IFERROR(VLOOKUP($B2640,APガラス性能一覧!$A$2:$M$6097,8,0),"")</f>
        <v/>
      </c>
      <c r="J2640" s="68" t="str">
        <f>IFERROR(VLOOKUP($B2640,APガラス性能一覧!$A$2:$M$6097,9,0),"")</f>
        <v/>
      </c>
      <c r="K2640" s="68" t="str">
        <f>IFERROR(VLOOKUP($B2640,APガラス性能一覧!$A$2:$M$6097,10,0),"")</f>
        <v/>
      </c>
      <c r="L2640" s="68" t="str">
        <f>IFERROR(VLOOKUP($B2640,APガラス性能一覧!$A$2:$M$6097,11,0),"")</f>
        <v/>
      </c>
      <c r="M2640" s="68" t="str">
        <f>IFERROR(VLOOKUP($B2640,APガラス性能一覧!$A$2:$M$6097,12,0),"")</f>
        <v/>
      </c>
      <c r="N2640" s="68" t="str">
        <f>IFERROR(VLOOKUP($B2640,APガラス性能一覧!$A$2:$M$6097,13,0),"")</f>
        <v/>
      </c>
    </row>
    <row r="2641" spans="2:14" x14ac:dyDescent="0.4">
      <c r="B2641" s="68" t="str">
        <f>IF($D$2="","",IF($E$2=0.65,IFERROR(IF(INDEX(APガラス性能一覧!A:A,MATCH(ROW(B2635),APガラス性能一覧!$O:$O,0))="","",INDEX(APガラス性能一覧!A:A,MATCH(ROW(B2635),APガラス性能一覧!$O:$O,0))),""),IFERROR(IF(INDEX(APガラス性能一覧!A:A,MATCH(ROW(B2635),APガラス性能一覧!$N:$N,0))="","",INDEX(APガラス性能一覧!A:A,MATCH(ROW(B2635),APガラス性能一覧!$N:$N,0))),"")))</f>
        <v/>
      </c>
      <c r="C2641" s="68" t="str">
        <f>IFERROR(VLOOKUP($B2641,APガラス性能一覧!$A$2:$M$6097,2,0),"")</f>
        <v/>
      </c>
      <c r="D2641" s="68" t="str">
        <f>IFERROR(VLOOKUP($B2641,APガラス性能一覧!$A$2:$M$6097,3,0),"")</f>
        <v/>
      </c>
      <c r="E2641" s="68" t="str">
        <f>IFERROR(VLOOKUP($B2641,APガラス性能一覧!$A$2:$M$6097,4,0),"")</f>
        <v/>
      </c>
      <c r="F2641" s="68" t="str">
        <f>IFERROR(VLOOKUP($B2641,APガラス性能一覧!$A$2:$M$6097,5,0),"")</f>
        <v/>
      </c>
      <c r="G2641" s="68" t="str">
        <f>IFERROR(VLOOKUP($B2641,APガラス性能一覧!$A$2:$M$6097,6,0),"")</f>
        <v/>
      </c>
      <c r="H2641" s="68" t="str">
        <f>IFERROR(VLOOKUP($B2641,APガラス性能一覧!$A$2:$M$6097,7,0),"")</f>
        <v/>
      </c>
      <c r="I2641" s="68" t="str">
        <f>IFERROR(VLOOKUP($B2641,APガラス性能一覧!$A$2:$M$6097,8,0),"")</f>
        <v/>
      </c>
      <c r="J2641" s="68" t="str">
        <f>IFERROR(VLOOKUP($B2641,APガラス性能一覧!$A$2:$M$6097,9,0),"")</f>
        <v/>
      </c>
      <c r="K2641" s="68" t="str">
        <f>IFERROR(VLOOKUP($B2641,APガラス性能一覧!$A$2:$M$6097,10,0),"")</f>
        <v/>
      </c>
      <c r="L2641" s="68" t="str">
        <f>IFERROR(VLOOKUP($B2641,APガラス性能一覧!$A$2:$M$6097,11,0),"")</f>
        <v/>
      </c>
      <c r="M2641" s="68" t="str">
        <f>IFERROR(VLOOKUP($B2641,APガラス性能一覧!$A$2:$M$6097,12,0),"")</f>
        <v/>
      </c>
      <c r="N2641" s="68" t="str">
        <f>IFERROR(VLOOKUP($B2641,APガラス性能一覧!$A$2:$M$6097,13,0),"")</f>
        <v/>
      </c>
    </row>
    <row r="2642" spans="2:14" x14ac:dyDescent="0.4">
      <c r="B2642" s="68" t="str">
        <f>IF($D$2="","",IF($E$2=0.65,IFERROR(IF(INDEX(APガラス性能一覧!A:A,MATCH(ROW(B2636),APガラス性能一覧!$O:$O,0))="","",INDEX(APガラス性能一覧!A:A,MATCH(ROW(B2636),APガラス性能一覧!$O:$O,0))),""),IFERROR(IF(INDEX(APガラス性能一覧!A:A,MATCH(ROW(B2636),APガラス性能一覧!$N:$N,0))="","",INDEX(APガラス性能一覧!A:A,MATCH(ROW(B2636),APガラス性能一覧!$N:$N,0))),"")))</f>
        <v/>
      </c>
      <c r="C2642" s="68" t="str">
        <f>IFERROR(VLOOKUP($B2642,APガラス性能一覧!$A$2:$M$6097,2,0),"")</f>
        <v/>
      </c>
      <c r="D2642" s="68" t="str">
        <f>IFERROR(VLOOKUP($B2642,APガラス性能一覧!$A$2:$M$6097,3,0),"")</f>
        <v/>
      </c>
      <c r="E2642" s="68" t="str">
        <f>IFERROR(VLOOKUP($B2642,APガラス性能一覧!$A$2:$M$6097,4,0),"")</f>
        <v/>
      </c>
      <c r="F2642" s="68" t="str">
        <f>IFERROR(VLOOKUP($B2642,APガラス性能一覧!$A$2:$M$6097,5,0),"")</f>
        <v/>
      </c>
      <c r="G2642" s="68" t="str">
        <f>IFERROR(VLOOKUP($B2642,APガラス性能一覧!$A$2:$M$6097,6,0),"")</f>
        <v/>
      </c>
      <c r="H2642" s="68" t="str">
        <f>IFERROR(VLOOKUP($B2642,APガラス性能一覧!$A$2:$M$6097,7,0),"")</f>
        <v/>
      </c>
      <c r="I2642" s="68" t="str">
        <f>IFERROR(VLOOKUP($B2642,APガラス性能一覧!$A$2:$M$6097,8,0),"")</f>
        <v/>
      </c>
      <c r="J2642" s="68" t="str">
        <f>IFERROR(VLOOKUP($B2642,APガラス性能一覧!$A$2:$M$6097,9,0),"")</f>
        <v/>
      </c>
      <c r="K2642" s="68" t="str">
        <f>IFERROR(VLOOKUP($B2642,APガラス性能一覧!$A$2:$M$6097,10,0),"")</f>
        <v/>
      </c>
      <c r="L2642" s="68" t="str">
        <f>IFERROR(VLOOKUP($B2642,APガラス性能一覧!$A$2:$M$6097,11,0),"")</f>
        <v/>
      </c>
      <c r="M2642" s="68" t="str">
        <f>IFERROR(VLOOKUP($B2642,APガラス性能一覧!$A$2:$M$6097,12,0),"")</f>
        <v/>
      </c>
      <c r="N2642" s="68" t="str">
        <f>IFERROR(VLOOKUP($B2642,APガラス性能一覧!$A$2:$M$6097,13,0),"")</f>
        <v/>
      </c>
    </row>
    <row r="2643" spans="2:14" x14ac:dyDescent="0.4">
      <c r="B2643" s="68" t="str">
        <f>IF($D$2="","",IF($E$2=0.65,IFERROR(IF(INDEX(APガラス性能一覧!A:A,MATCH(ROW(B2637),APガラス性能一覧!$O:$O,0))="","",INDEX(APガラス性能一覧!A:A,MATCH(ROW(B2637),APガラス性能一覧!$O:$O,0))),""),IFERROR(IF(INDEX(APガラス性能一覧!A:A,MATCH(ROW(B2637),APガラス性能一覧!$N:$N,0))="","",INDEX(APガラス性能一覧!A:A,MATCH(ROW(B2637),APガラス性能一覧!$N:$N,0))),"")))</f>
        <v/>
      </c>
      <c r="C2643" s="68" t="str">
        <f>IFERROR(VLOOKUP($B2643,APガラス性能一覧!$A$2:$M$6097,2,0),"")</f>
        <v/>
      </c>
      <c r="D2643" s="68" t="str">
        <f>IFERROR(VLOOKUP($B2643,APガラス性能一覧!$A$2:$M$6097,3,0),"")</f>
        <v/>
      </c>
      <c r="E2643" s="68" t="str">
        <f>IFERROR(VLOOKUP($B2643,APガラス性能一覧!$A$2:$M$6097,4,0),"")</f>
        <v/>
      </c>
      <c r="F2643" s="68" t="str">
        <f>IFERROR(VLOOKUP($B2643,APガラス性能一覧!$A$2:$M$6097,5,0),"")</f>
        <v/>
      </c>
      <c r="G2643" s="68" t="str">
        <f>IFERROR(VLOOKUP($B2643,APガラス性能一覧!$A$2:$M$6097,6,0),"")</f>
        <v/>
      </c>
      <c r="H2643" s="68" t="str">
        <f>IFERROR(VLOOKUP($B2643,APガラス性能一覧!$A$2:$M$6097,7,0),"")</f>
        <v/>
      </c>
      <c r="I2643" s="68" t="str">
        <f>IFERROR(VLOOKUP($B2643,APガラス性能一覧!$A$2:$M$6097,8,0),"")</f>
        <v/>
      </c>
      <c r="J2643" s="68" t="str">
        <f>IFERROR(VLOOKUP($B2643,APガラス性能一覧!$A$2:$M$6097,9,0),"")</f>
        <v/>
      </c>
      <c r="K2643" s="68" t="str">
        <f>IFERROR(VLOOKUP($B2643,APガラス性能一覧!$A$2:$M$6097,10,0),"")</f>
        <v/>
      </c>
      <c r="L2643" s="68" t="str">
        <f>IFERROR(VLOOKUP($B2643,APガラス性能一覧!$A$2:$M$6097,11,0),"")</f>
        <v/>
      </c>
      <c r="M2643" s="68" t="str">
        <f>IFERROR(VLOOKUP($B2643,APガラス性能一覧!$A$2:$M$6097,12,0),"")</f>
        <v/>
      </c>
      <c r="N2643" s="68" t="str">
        <f>IFERROR(VLOOKUP($B2643,APガラス性能一覧!$A$2:$M$6097,13,0),"")</f>
        <v/>
      </c>
    </row>
    <row r="2644" spans="2:14" x14ac:dyDescent="0.4">
      <c r="B2644" s="68" t="str">
        <f>IF($D$2="","",IF($E$2=0.65,IFERROR(IF(INDEX(APガラス性能一覧!A:A,MATCH(ROW(B2638),APガラス性能一覧!$O:$O,0))="","",INDEX(APガラス性能一覧!A:A,MATCH(ROW(B2638),APガラス性能一覧!$O:$O,0))),""),IFERROR(IF(INDEX(APガラス性能一覧!A:A,MATCH(ROW(B2638),APガラス性能一覧!$N:$N,0))="","",INDEX(APガラス性能一覧!A:A,MATCH(ROW(B2638),APガラス性能一覧!$N:$N,0))),"")))</f>
        <v/>
      </c>
      <c r="C2644" s="68" t="str">
        <f>IFERROR(VLOOKUP($B2644,APガラス性能一覧!$A$2:$M$6097,2,0),"")</f>
        <v/>
      </c>
      <c r="D2644" s="68" t="str">
        <f>IFERROR(VLOOKUP($B2644,APガラス性能一覧!$A$2:$M$6097,3,0),"")</f>
        <v/>
      </c>
      <c r="E2644" s="68" t="str">
        <f>IFERROR(VLOOKUP($B2644,APガラス性能一覧!$A$2:$M$6097,4,0),"")</f>
        <v/>
      </c>
      <c r="F2644" s="68" t="str">
        <f>IFERROR(VLOOKUP($B2644,APガラス性能一覧!$A$2:$M$6097,5,0),"")</f>
        <v/>
      </c>
      <c r="G2644" s="68" t="str">
        <f>IFERROR(VLOOKUP($B2644,APガラス性能一覧!$A$2:$M$6097,6,0),"")</f>
        <v/>
      </c>
      <c r="H2644" s="68" t="str">
        <f>IFERROR(VLOOKUP($B2644,APガラス性能一覧!$A$2:$M$6097,7,0),"")</f>
        <v/>
      </c>
      <c r="I2644" s="68" t="str">
        <f>IFERROR(VLOOKUP($B2644,APガラス性能一覧!$A$2:$M$6097,8,0),"")</f>
        <v/>
      </c>
      <c r="J2644" s="68" t="str">
        <f>IFERROR(VLOOKUP($B2644,APガラス性能一覧!$A$2:$M$6097,9,0),"")</f>
        <v/>
      </c>
      <c r="K2644" s="68" t="str">
        <f>IFERROR(VLOOKUP($B2644,APガラス性能一覧!$A$2:$M$6097,10,0),"")</f>
        <v/>
      </c>
      <c r="L2644" s="68" t="str">
        <f>IFERROR(VLOOKUP($B2644,APガラス性能一覧!$A$2:$M$6097,11,0),"")</f>
        <v/>
      </c>
      <c r="M2644" s="68" t="str">
        <f>IFERROR(VLOOKUP($B2644,APガラス性能一覧!$A$2:$M$6097,12,0),"")</f>
        <v/>
      </c>
      <c r="N2644" s="68" t="str">
        <f>IFERROR(VLOOKUP($B2644,APガラス性能一覧!$A$2:$M$6097,13,0),"")</f>
        <v/>
      </c>
    </row>
    <row r="2645" spans="2:14" x14ac:dyDescent="0.4">
      <c r="B2645" s="68" t="str">
        <f>IF($D$2="","",IF($E$2=0.65,IFERROR(IF(INDEX(APガラス性能一覧!A:A,MATCH(ROW(B2639),APガラス性能一覧!$O:$O,0))="","",INDEX(APガラス性能一覧!A:A,MATCH(ROW(B2639),APガラス性能一覧!$O:$O,0))),""),IFERROR(IF(INDEX(APガラス性能一覧!A:A,MATCH(ROW(B2639),APガラス性能一覧!$N:$N,0))="","",INDEX(APガラス性能一覧!A:A,MATCH(ROW(B2639),APガラス性能一覧!$N:$N,0))),"")))</f>
        <v/>
      </c>
      <c r="C2645" s="68" t="str">
        <f>IFERROR(VLOOKUP($B2645,APガラス性能一覧!$A$2:$M$6097,2,0),"")</f>
        <v/>
      </c>
      <c r="D2645" s="68" t="str">
        <f>IFERROR(VLOOKUP($B2645,APガラス性能一覧!$A$2:$M$6097,3,0),"")</f>
        <v/>
      </c>
      <c r="E2645" s="68" t="str">
        <f>IFERROR(VLOOKUP($B2645,APガラス性能一覧!$A$2:$M$6097,4,0),"")</f>
        <v/>
      </c>
      <c r="F2645" s="68" t="str">
        <f>IFERROR(VLOOKUP($B2645,APガラス性能一覧!$A$2:$M$6097,5,0),"")</f>
        <v/>
      </c>
      <c r="G2645" s="68" t="str">
        <f>IFERROR(VLOOKUP($B2645,APガラス性能一覧!$A$2:$M$6097,6,0),"")</f>
        <v/>
      </c>
      <c r="H2645" s="68" t="str">
        <f>IFERROR(VLOOKUP($B2645,APガラス性能一覧!$A$2:$M$6097,7,0),"")</f>
        <v/>
      </c>
      <c r="I2645" s="68" t="str">
        <f>IFERROR(VLOOKUP($B2645,APガラス性能一覧!$A$2:$M$6097,8,0),"")</f>
        <v/>
      </c>
      <c r="J2645" s="68" t="str">
        <f>IFERROR(VLOOKUP($B2645,APガラス性能一覧!$A$2:$M$6097,9,0),"")</f>
        <v/>
      </c>
      <c r="K2645" s="68" t="str">
        <f>IFERROR(VLOOKUP($B2645,APガラス性能一覧!$A$2:$M$6097,10,0),"")</f>
        <v/>
      </c>
      <c r="L2645" s="68" t="str">
        <f>IFERROR(VLOOKUP($B2645,APガラス性能一覧!$A$2:$M$6097,11,0),"")</f>
        <v/>
      </c>
      <c r="M2645" s="68" t="str">
        <f>IFERROR(VLOOKUP($B2645,APガラス性能一覧!$A$2:$M$6097,12,0),"")</f>
        <v/>
      </c>
      <c r="N2645" s="68" t="str">
        <f>IFERROR(VLOOKUP($B2645,APガラス性能一覧!$A$2:$M$6097,13,0),"")</f>
        <v/>
      </c>
    </row>
    <row r="2646" spans="2:14" x14ac:dyDescent="0.4">
      <c r="B2646" s="68" t="str">
        <f>IF($D$2="","",IF($E$2=0.65,IFERROR(IF(INDEX(APガラス性能一覧!A:A,MATCH(ROW(B2640),APガラス性能一覧!$O:$O,0))="","",INDEX(APガラス性能一覧!A:A,MATCH(ROW(B2640),APガラス性能一覧!$O:$O,0))),""),IFERROR(IF(INDEX(APガラス性能一覧!A:A,MATCH(ROW(B2640),APガラス性能一覧!$N:$N,0))="","",INDEX(APガラス性能一覧!A:A,MATCH(ROW(B2640),APガラス性能一覧!$N:$N,0))),"")))</f>
        <v/>
      </c>
      <c r="C2646" s="68" t="str">
        <f>IFERROR(VLOOKUP($B2646,APガラス性能一覧!$A$2:$M$6097,2,0),"")</f>
        <v/>
      </c>
      <c r="D2646" s="68" t="str">
        <f>IFERROR(VLOOKUP($B2646,APガラス性能一覧!$A$2:$M$6097,3,0),"")</f>
        <v/>
      </c>
      <c r="E2646" s="68" t="str">
        <f>IFERROR(VLOOKUP($B2646,APガラス性能一覧!$A$2:$M$6097,4,0),"")</f>
        <v/>
      </c>
      <c r="F2646" s="68" t="str">
        <f>IFERROR(VLOOKUP($B2646,APガラス性能一覧!$A$2:$M$6097,5,0),"")</f>
        <v/>
      </c>
      <c r="G2646" s="68" t="str">
        <f>IFERROR(VLOOKUP($B2646,APガラス性能一覧!$A$2:$M$6097,6,0),"")</f>
        <v/>
      </c>
      <c r="H2646" s="68" t="str">
        <f>IFERROR(VLOOKUP($B2646,APガラス性能一覧!$A$2:$M$6097,7,0),"")</f>
        <v/>
      </c>
      <c r="I2646" s="68" t="str">
        <f>IFERROR(VLOOKUP($B2646,APガラス性能一覧!$A$2:$M$6097,8,0),"")</f>
        <v/>
      </c>
      <c r="J2646" s="68" t="str">
        <f>IFERROR(VLOOKUP($B2646,APガラス性能一覧!$A$2:$M$6097,9,0),"")</f>
        <v/>
      </c>
      <c r="K2646" s="68" t="str">
        <f>IFERROR(VLOOKUP($B2646,APガラス性能一覧!$A$2:$M$6097,10,0),"")</f>
        <v/>
      </c>
      <c r="L2646" s="68" t="str">
        <f>IFERROR(VLOOKUP($B2646,APガラス性能一覧!$A$2:$M$6097,11,0),"")</f>
        <v/>
      </c>
      <c r="M2646" s="68" t="str">
        <f>IFERROR(VLOOKUP($B2646,APガラス性能一覧!$A$2:$M$6097,12,0),"")</f>
        <v/>
      </c>
      <c r="N2646" s="68" t="str">
        <f>IFERROR(VLOOKUP($B2646,APガラス性能一覧!$A$2:$M$6097,13,0),"")</f>
        <v/>
      </c>
    </row>
    <row r="2647" spans="2:14" x14ac:dyDescent="0.4">
      <c r="B2647" s="68" t="str">
        <f>IF($D$2="","",IF($E$2=0.65,IFERROR(IF(INDEX(APガラス性能一覧!A:A,MATCH(ROW(B2641),APガラス性能一覧!$O:$O,0))="","",INDEX(APガラス性能一覧!A:A,MATCH(ROW(B2641),APガラス性能一覧!$O:$O,0))),""),IFERROR(IF(INDEX(APガラス性能一覧!A:A,MATCH(ROW(B2641),APガラス性能一覧!$N:$N,0))="","",INDEX(APガラス性能一覧!A:A,MATCH(ROW(B2641),APガラス性能一覧!$N:$N,0))),"")))</f>
        <v/>
      </c>
      <c r="C2647" s="68" t="str">
        <f>IFERROR(VLOOKUP($B2647,APガラス性能一覧!$A$2:$M$6097,2,0),"")</f>
        <v/>
      </c>
      <c r="D2647" s="68" t="str">
        <f>IFERROR(VLOOKUP($B2647,APガラス性能一覧!$A$2:$M$6097,3,0),"")</f>
        <v/>
      </c>
      <c r="E2647" s="68" t="str">
        <f>IFERROR(VLOOKUP($B2647,APガラス性能一覧!$A$2:$M$6097,4,0),"")</f>
        <v/>
      </c>
      <c r="F2647" s="68" t="str">
        <f>IFERROR(VLOOKUP($B2647,APガラス性能一覧!$A$2:$M$6097,5,0),"")</f>
        <v/>
      </c>
      <c r="G2647" s="68" t="str">
        <f>IFERROR(VLOOKUP($B2647,APガラス性能一覧!$A$2:$M$6097,6,0),"")</f>
        <v/>
      </c>
      <c r="H2647" s="68" t="str">
        <f>IFERROR(VLOOKUP($B2647,APガラス性能一覧!$A$2:$M$6097,7,0),"")</f>
        <v/>
      </c>
      <c r="I2647" s="68" t="str">
        <f>IFERROR(VLOOKUP($B2647,APガラス性能一覧!$A$2:$M$6097,8,0),"")</f>
        <v/>
      </c>
      <c r="J2647" s="68" t="str">
        <f>IFERROR(VLOOKUP($B2647,APガラス性能一覧!$A$2:$M$6097,9,0),"")</f>
        <v/>
      </c>
      <c r="K2647" s="68" t="str">
        <f>IFERROR(VLOOKUP($B2647,APガラス性能一覧!$A$2:$M$6097,10,0),"")</f>
        <v/>
      </c>
      <c r="L2647" s="68" t="str">
        <f>IFERROR(VLOOKUP($B2647,APガラス性能一覧!$A$2:$M$6097,11,0),"")</f>
        <v/>
      </c>
      <c r="M2647" s="68" t="str">
        <f>IFERROR(VLOOKUP($B2647,APガラス性能一覧!$A$2:$M$6097,12,0),"")</f>
        <v/>
      </c>
      <c r="N2647" s="68" t="str">
        <f>IFERROR(VLOOKUP($B2647,APガラス性能一覧!$A$2:$M$6097,13,0),"")</f>
        <v/>
      </c>
    </row>
    <row r="2648" spans="2:14" x14ac:dyDescent="0.4">
      <c r="B2648" s="68" t="str">
        <f>IF($D$2="","",IF($E$2=0.65,IFERROR(IF(INDEX(APガラス性能一覧!A:A,MATCH(ROW(B2642),APガラス性能一覧!$O:$O,0))="","",INDEX(APガラス性能一覧!A:A,MATCH(ROW(B2642),APガラス性能一覧!$O:$O,0))),""),IFERROR(IF(INDEX(APガラス性能一覧!A:A,MATCH(ROW(B2642),APガラス性能一覧!$N:$N,0))="","",INDEX(APガラス性能一覧!A:A,MATCH(ROW(B2642),APガラス性能一覧!$N:$N,0))),"")))</f>
        <v/>
      </c>
      <c r="C2648" s="68" t="str">
        <f>IFERROR(VLOOKUP($B2648,APガラス性能一覧!$A$2:$M$6097,2,0),"")</f>
        <v/>
      </c>
      <c r="D2648" s="68" t="str">
        <f>IFERROR(VLOOKUP($B2648,APガラス性能一覧!$A$2:$M$6097,3,0),"")</f>
        <v/>
      </c>
      <c r="E2648" s="68" t="str">
        <f>IFERROR(VLOOKUP($B2648,APガラス性能一覧!$A$2:$M$6097,4,0),"")</f>
        <v/>
      </c>
      <c r="F2648" s="68" t="str">
        <f>IFERROR(VLOOKUP($B2648,APガラス性能一覧!$A$2:$M$6097,5,0),"")</f>
        <v/>
      </c>
      <c r="G2648" s="68" t="str">
        <f>IFERROR(VLOOKUP($B2648,APガラス性能一覧!$A$2:$M$6097,6,0),"")</f>
        <v/>
      </c>
      <c r="H2648" s="68" t="str">
        <f>IFERROR(VLOOKUP($B2648,APガラス性能一覧!$A$2:$M$6097,7,0),"")</f>
        <v/>
      </c>
      <c r="I2648" s="68" t="str">
        <f>IFERROR(VLOOKUP($B2648,APガラス性能一覧!$A$2:$M$6097,8,0),"")</f>
        <v/>
      </c>
      <c r="J2648" s="68" t="str">
        <f>IFERROR(VLOOKUP($B2648,APガラス性能一覧!$A$2:$M$6097,9,0),"")</f>
        <v/>
      </c>
      <c r="K2648" s="68" t="str">
        <f>IFERROR(VLOOKUP($B2648,APガラス性能一覧!$A$2:$M$6097,10,0),"")</f>
        <v/>
      </c>
      <c r="L2648" s="68" t="str">
        <f>IFERROR(VLOOKUP($B2648,APガラス性能一覧!$A$2:$M$6097,11,0),"")</f>
        <v/>
      </c>
      <c r="M2648" s="68" t="str">
        <f>IFERROR(VLOOKUP($B2648,APガラス性能一覧!$A$2:$M$6097,12,0),"")</f>
        <v/>
      </c>
      <c r="N2648" s="68" t="str">
        <f>IFERROR(VLOOKUP($B2648,APガラス性能一覧!$A$2:$M$6097,13,0),"")</f>
        <v/>
      </c>
    </row>
    <row r="2649" spans="2:14" x14ac:dyDescent="0.4">
      <c r="B2649" s="68" t="str">
        <f>IF($D$2="","",IF($E$2=0.65,IFERROR(IF(INDEX(APガラス性能一覧!A:A,MATCH(ROW(B2643),APガラス性能一覧!$O:$O,0))="","",INDEX(APガラス性能一覧!A:A,MATCH(ROW(B2643),APガラス性能一覧!$O:$O,0))),""),IFERROR(IF(INDEX(APガラス性能一覧!A:A,MATCH(ROW(B2643),APガラス性能一覧!$N:$N,0))="","",INDEX(APガラス性能一覧!A:A,MATCH(ROW(B2643),APガラス性能一覧!$N:$N,0))),"")))</f>
        <v/>
      </c>
      <c r="C2649" s="68" t="str">
        <f>IFERROR(VLOOKUP($B2649,APガラス性能一覧!$A$2:$M$6097,2,0),"")</f>
        <v/>
      </c>
      <c r="D2649" s="68" t="str">
        <f>IFERROR(VLOOKUP($B2649,APガラス性能一覧!$A$2:$M$6097,3,0),"")</f>
        <v/>
      </c>
      <c r="E2649" s="68" t="str">
        <f>IFERROR(VLOOKUP($B2649,APガラス性能一覧!$A$2:$M$6097,4,0),"")</f>
        <v/>
      </c>
      <c r="F2649" s="68" t="str">
        <f>IFERROR(VLOOKUP($B2649,APガラス性能一覧!$A$2:$M$6097,5,0),"")</f>
        <v/>
      </c>
      <c r="G2649" s="68" t="str">
        <f>IFERROR(VLOOKUP($B2649,APガラス性能一覧!$A$2:$M$6097,6,0),"")</f>
        <v/>
      </c>
      <c r="H2649" s="68" t="str">
        <f>IFERROR(VLOOKUP($B2649,APガラス性能一覧!$A$2:$M$6097,7,0),"")</f>
        <v/>
      </c>
      <c r="I2649" s="68" t="str">
        <f>IFERROR(VLOOKUP($B2649,APガラス性能一覧!$A$2:$M$6097,8,0),"")</f>
        <v/>
      </c>
      <c r="J2649" s="68" t="str">
        <f>IFERROR(VLOOKUP($B2649,APガラス性能一覧!$A$2:$M$6097,9,0),"")</f>
        <v/>
      </c>
      <c r="K2649" s="68" t="str">
        <f>IFERROR(VLOOKUP($B2649,APガラス性能一覧!$A$2:$M$6097,10,0),"")</f>
        <v/>
      </c>
      <c r="L2649" s="68" t="str">
        <f>IFERROR(VLOOKUP($B2649,APガラス性能一覧!$A$2:$M$6097,11,0),"")</f>
        <v/>
      </c>
      <c r="M2649" s="68" t="str">
        <f>IFERROR(VLOOKUP($B2649,APガラス性能一覧!$A$2:$M$6097,12,0),"")</f>
        <v/>
      </c>
      <c r="N2649" s="68" t="str">
        <f>IFERROR(VLOOKUP($B2649,APガラス性能一覧!$A$2:$M$6097,13,0),"")</f>
        <v/>
      </c>
    </row>
    <row r="2650" spans="2:14" x14ac:dyDescent="0.4">
      <c r="B2650" s="68" t="str">
        <f>IF($D$2="","",IF($E$2=0.65,IFERROR(IF(INDEX(APガラス性能一覧!A:A,MATCH(ROW(B2644),APガラス性能一覧!$O:$O,0))="","",INDEX(APガラス性能一覧!A:A,MATCH(ROW(B2644),APガラス性能一覧!$O:$O,0))),""),IFERROR(IF(INDEX(APガラス性能一覧!A:A,MATCH(ROW(B2644),APガラス性能一覧!$N:$N,0))="","",INDEX(APガラス性能一覧!A:A,MATCH(ROW(B2644),APガラス性能一覧!$N:$N,0))),"")))</f>
        <v/>
      </c>
      <c r="C2650" s="68" t="str">
        <f>IFERROR(VLOOKUP($B2650,APガラス性能一覧!$A$2:$M$6097,2,0),"")</f>
        <v/>
      </c>
      <c r="D2650" s="68" t="str">
        <f>IFERROR(VLOOKUP($B2650,APガラス性能一覧!$A$2:$M$6097,3,0),"")</f>
        <v/>
      </c>
      <c r="E2650" s="68" t="str">
        <f>IFERROR(VLOOKUP($B2650,APガラス性能一覧!$A$2:$M$6097,4,0),"")</f>
        <v/>
      </c>
      <c r="F2650" s="68" t="str">
        <f>IFERROR(VLOOKUP($B2650,APガラス性能一覧!$A$2:$M$6097,5,0),"")</f>
        <v/>
      </c>
      <c r="G2650" s="68" t="str">
        <f>IFERROR(VLOOKUP($B2650,APガラス性能一覧!$A$2:$M$6097,6,0),"")</f>
        <v/>
      </c>
      <c r="H2650" s="68" t="str">
        <f>IFERROR(VLOOKUP($B2650,APガラス性能一覧!$A$2:$M$6097,7,0),"")</f>
        <v/>
      </c>
      <c r="I2650" s="68" t="str">
        <f>IFERROR(VLOOKUP($B2650,APガラス性能一覧!$A$2:$M$6097,8,0),"")</f>
        <v/>
      </c>
      <c r="J2650" s="68" t="str">
        <f>IFERROR(VLOOKUP($B2650,APガラス性能一覧!$A$2:$M$6097,9,0),"")</f>
        <v/>
      </c>
      <c r="K2650" s="68" t="str">
        <f>IFERROR(VLOOKUP($B2650,APガラス性能一覧!$A$2:$M$6097,10,0),"")</f>
        <v/>
      </c>
      <c r="L2650" s="68" t="str">
        <f>IFERROR(VLOOKUP($B2650,APガラス性能一覧!$A$2:$M$6097,11,0),"")</f>
        <v/>
      </c>
      <c r="M2650" s="68" t="str">
        <f>IFERROR(VLOOKUP($B2650,APガラス性能一覧!$A$2:$M$6097,12,0),"")</f>
        <v/>
      </c>
      <c r="N2650" s="68" t="str">
        <f>IFERROR(VLOOKUP($B2650,APガラス性能一覧!$A$2:$M$6097,13,0),"")</f>
        <v/>
      </c>
    </row>
    <row r="2651" spans="2:14" x14ac:dyDescent="0.4">
      <c r="B2651" s="68" t="str">
        <f>IF($D$2="","",IF($E$2=0.65,IFERROR(IF(INDEX(APガラス性能一覧!A:A,MATCH(ROW(B2645),APガラス性能一覧!$O:$O,0))="","",INDEX(APガラス性能一覧!A:A,MATCH(ROW(B2645),APガラス性能一覧!$O:$O,0))),""),IFERROR(IF(INDEX(APガラス性能一覧!A:A,MATCH(ROW(B2645),APガラス性能一覧!$N:$N,0))="","",INDEX(APガラス性能一覧!A:A,MATCH(ROW(B2645),APガラス性能一覧!$N:$N,0))),"")))</f>
        <v/>
      </c>
      <c r="C2651" s="68" t="str">
        <f>IFERROR(VLOOKUP($B2651,APガラス性能一覧!$A$2:$M$6097,2,0),"")</f>
        <v/>
      </c>
      <c r="D2651" s="68" t="str">
        <f>IFERROR(VLOOKUP($B2651,APガラス性能一覧!$A$2:$M$6097,3,0),"")</f>
        <v/>
      </c>
      <c r="E2651" s="68" t="str">
        <f>IFERROR(VLOOKUP($B2651,APガラス性能一覧!$A$2:$M$6097,4,0),"")</f>
        <v/>
      </c>
      <c r="F2651" s="68" t="str">
        <f>IFERROR(VLOOKUP($B2651,APガラス性能一覧!$A$2:$M$6097,5,0),"")</f>
        <v/>
      </c>
      <c r="G2651" s="68" t="str">
        <f>IFERROR(VLOOKUP($B2651,APガラス性能一覧!$A$2:$M$6097,6,0),"")</f>
        <v/>
      </c>
      <c r="H2651" s="68" t="str">
        <f>IFERROR(VLOOKUP($B2651,APガラス性能一覧!$A$2:$M$6097,7,0),"")</f>
        <v/>
      </c>
      <c r="I2651" s="68" t="str">
        <f>IFERROR(VLOOKUP($B2651,APガラス性能一覧!$A$2:$M$6097,8,0),"")</f>
        <v/>
      </c>
      <c r="J2651" s="68" t="str">
        <f>IFERROR(VLOOKUP($B2651,APガラス性能一覧!$A$2:$M$6097,9,0),"")</f>
        <v/>
      </c>
      <c r="K2651" s="68" t="str">
        <f>IFERROR(VLOOKUP($B2651,APガラス性能一覧!$A$2:$M$6097,10,0),"")</f>
        <v/>
      </c>
      <c r="L2651" s="68" t="str">
        <f>IFERROR(VLOOKUP($B2651,APガラス性能一覧!$A$2:$M$6097,11,0),"")</f>
        <v/>
      </c>
      <c r="M2651" s="68" t="str">
        <f>IFERROR(VLOOKUP($B2651,APガラス性能一覧!$A$2:$M$6097,12,0),"")</f>
        <v/>
      </c>
      <c r="N2651" s="68" t="str">
        <f>IFERROR(VLOOKUP($B2651,APガラス性能一覧!$A$2:$M$6097,13,0),"")</f>
        <v/>
      </c>
    </row>
    <row r="2652" spans="2:14" x14ac:dyDescent="0.4">
      <c r="B2652" s="68" t="str">
        <f>IF($D$2="","",IF($E$2=0.65,IFERROR(IF(INDEX(APガラス性能一覧!A:A,MATCH(ROW(B2646),APガラス性能一覧!$O:$O,0))="","",INDEX(APガラス性能一覧!A:A,MATCH(ROW(B2646),APガラス性能一覧!$O:$O,0))),""),IFERROR(IF(INDEX(APガラス性能一覧!A:A,MATCH(ROW(B2646),APガラス性能一覧!$N:$N,0))="","",INDEX(APガラス性能一覧!A:A,MATCH(ROW(B2646),APガラス性能一覧!$N:$N,0))),"")))</f>
        <v/>
      </c>
      <c r="C2652" s="68" t="str">
        <f>IFERROR(VLOOKUP($B2652,APガラス性能一覧!$A$2:$M$6097,2,0),"")</f>
        <v/>
      </c>
      <c r="D2652" s="68" t="str">
        <f>IFERROR(VLOOKUP($B2652,APガラス性能一覧!$A$2:$M$6097,3,0),"")</f>
        <v/>
      </c>
      <c r="E2652" s="68" t="str">
        <f>IFERROR(VLOOKUP($B2652,APガラス性能一覧!$A$2:$M$6097,4,0),"")</f>
        <v/>
      </c>
      <c r="F2652" s="68" t="str">
        <f>IFERROR(VLOOKUP($B2652,APガラス性能一覧!$A$2:$M$6097,5,0),"")</f>
        <v/>
      </c>
      <c r="G2652" s="68" t="str">
        <f>IFERROR(VLOOKUP($B2652,APガラス性能一覧!$A$2:$M$6097,6,0),"")</f>
        <v/>
      </c>
      <c r="H2652" s="68" t="str">
        <f>IFERROR(VLOOKUP($B2652,APガラス性能一覧!$A$2:$M$6097,7,0),"")</f>
        <v/>
      </c>
      <c r="I2652" s="68" t="str">
        <f>IFERROR(VLOOKUP($B2652,APガラス性能一覧!$A$2:$M$6097,8,0),"")</f>
        <v/>
      </c>
      <c r="J2652" s="68" t="str">
        <f>IFERROR(VLOOKUP($B2652,APガラス性能一覧!$A$2:$M$6097,9,0),"")</f>
        <v/>
      </c>
      <c r="K2652" s="68" t="str">
        <f>IFERROR(VLOOKUP($B2652,APガラス性能一覧!$A$2:$M$6097,10,0),"")</f>
        <v/>
      </c>
      <c r="L2652" s="68" t="str">
        <f>IFERROR(VLOOKUP($B2652,APガラス性能一覧!$A$2:$M$6097,11,0),"")</f>
        <v/>
      </c>
      <c r="M2652" s="68" t="str">
        <f>IFERROR(VLOOKUP($B2652,APガラス性能一覧!$A$2:$M$6097,12,0),"")</f>
        <v/>
      </c>
      <c r="N2652" s="68" t="str">
        <f>IFERROR(VLOOKUP($B2652,APガラス性能一覧!$A$2:$M$6097,13,0),"")</f>
        <v/>
      </c>
    </row>
    <row r="2653" spans="2:14" x14ac:dyDescent="0.4">
      <c r="B2653" s="68" t="str">
        <f>IF($D$2="","",IF($E$2=0.65,IFERROR(IF(INDEX(APガラス性能一覧!A:A,MATCH(ROW(B2647),APガラス性能一覧!$O:$O,0))="","",INDEX(APガラス性能一覧!A:A,MATCH(ROW(B2647),APガラス性能一覧!$O:$O,0))),""),IFERROR(IF(INDEX(APガラス性能一覧!A:A,MATCH(ROW(B2647),APガラス性能一覧!$N:$N,0))="","",INDEX(APガラス性能一覧!A:A,MATCH(ROW(B2647),APガラス性能一覧!$N:$N,0))),"")))</f>
        <v/>
      </c>
      <c r="C2653" s="68" t="str">
        <f>IFERROR(VLOOKUP($B2653,APガラス性能一覧!$A$2:$M$6097,2,0),"")</f>
        <v/>
      </c>
      <c r="D2653" s="68" t="str">
        <f>IFERROR(VLOOKUP($B2653,APガラス性能一覧!$A$2:$M$6097,3,0),"")</f>
        <v/>
      </c>
      <c r="E2653" s="68" t="str">
        <f>IFERROR(VLOOKUP($B2653,APガラス性能一覧!$A$2:$M$6097,4,0),"")</f>
        <v/>
      </c>
      <c r="F2653" s="68" t="str">
        <f>IFERROR(VLOOKUP($B2653,APガラス性能一覧!$A$2:$M$6097,5,0),"")</f>
        <v/>
      </c>
      <c r="G2653" s="68" t="str">
        <f>IFERROR(VLOOKUP($B2653,APガラス性能一覧!$A$2:$M$6097,6,0),"")</f>
        <v/>
      </c>
      <c r="H2653" s="68" t="str">
        <f>IFERROR(VLOOKUP($B2653,APガラス性能一覧!$A$2:$M$6097,7,0),"")</f>
        <v/>
      </c>
      <c r="I2653" s="68" t="str">
        <f>IFERROR(VLOOKUP($B2653,APガラス性能一覧!$A$2:$M$6097,8,0),"")</f>
        <v/>
      </c>
      <c r="J2653" s="68" t="str">
        <f>IFERROR(VLOOKUP($B2653,APガラス性能一覧!$A$2:$M$6097,9,0),"")</f>
        <v/>
      </c>
      <c r="K2653" s="68" t="str">
        <f>IFERROR(VLOOKUP($B2653,APガラス性能一覧!$A$2:$M$6097,10,0),"")</f>
        <v/>
      </c>
      <c r="L2653" s="68" t="str">
        <f>IFERROR(VLOOKUP($B2653,APガラス性能一覧!$A$2:$M$6097,11,0),"")</f>
        <v/>
      </c>
      <c r="M2653" s="68" t="str">
        <f>IFERROR(VLOOKUP($B2653,APガラス性能一覧!$A$2:$M$6097,12,0),"")</f>
        <v/>
      </c>
      <c r="N2653" s="68" t="str">
        <f>IFERROR(VLOOKUP($B2653,APガラス性能一覧!$A$2:$M$6097,13,0),"")</f>
        <v/>
      </c>
    </row>
    <row r="2654" spans="2:14" x14ac:dyDescent="0.4">
      <c r="B2654" s="68" t="str">
        <f>IF($D$2="","",IF($E$2=0.65,IFERROR(IF(INDEX(APガラス性能一覧!A:A,MATCH(ROW(B2648),APガラス性能一覧!$O:$O,0))="","",INDEX(APガラス性能一覧!A:A,MATCH(ROW(B2648),APガラス性能一覧!$O:$O,0))),""),IFERROR(IF(INDEX(APガラス性能一覧!A:A,MATCH(ROW(B2648),APガラス性能一覧!$N:$N,0))="","",INDEX(APガラス性能一覧!A:A,MATCH(ROW(B2648),APガラス性能一覧!$N:$N,0))),"")))</f>
        <v/>
      </c>
      <c r="C2654" s="68" t="str">
        <f>IFERROR(VLOOKUP($B2654,APガラス性能一覧!$A$2:$M$6097,2,0),"")</f>
        <v/>
      </c>
      <c r="D2654" s="68" t="str">
        <f>IFERROR(VLOOKUP($B2654,APガラス性能一覧!$A$2:$M$6097,3,0),"")</f>
        <v/>
      </c>
      <c r="E2654" s="68" t="str">
        <f>IFERROR(VLOOKUP($B2654,APガラス性能一覧!$A$2:$M$6097,4,0),"")</f>
        <v/>
      </c>
      <c r="F2654" s="68" t="str">
        <f>IFERROR(VLOOKUP($B2654,APガラス性能一覧!$A$2:$M$6097,5,0),"")</f>
        <v/>
      </c>
      <c r="G2654" s="68" t="str">
        <f>IFERROR(VLOOKUP($B2654,APガラス性能一覧!$A$2:$M$6097,6,0),"")</f>
        <v/>
      </c>
      <c r="H2654" s="68" t="str">
        <f>IFERROR(VLOOKUP($B2654,APガラス性能一覧!$A$2:$M$6097,7,0),"")</f>
        <v/>
      </c>
      <c r="I2654" s="68" t="str">
        <f>IFERROR(VLOOKUP($B2654,APガラス性能一覧!$A$2:$M$6097,8,0),"")</f>
        <v/>
      </c>
      <c r="J2654" s="68" t="str">
        <f>IFERROR(VLOOKUP($B2654,APガラス性能一覧!$A$2:$M$6097,9,0),"")</f>
        <v/>
      </c>
      <c r="K2654" s="68" t="str">
        <f>IFERROR(VLOOKUP($B2654,APガラス性能一覧!$A$2:$M$6097,10,0),"")</f>
        <v/>
      </c>
      <c r="L2654" s="68" t="str">
        <f>IFERROR(VLOOKUP($B2654,APガラス性能一覧!$A$2:$M$6097,11,0),"")</f>
        <v/>
      </c>
      <c r="M2654" s="68" t="str">
        <f>IFERROR(VLOOKUP($B2654,APガラス性能一覧!$A$2:$M$6097,12,0),"")</f>
        <v/>
      </c>
      <c r="N2654" s="68" t="str">
        <f>IFERROR(VLOOKUP($B2654,APガラス性能一覧!$A$2:$M$6097,13,0),"")</f>
        <v/>
      </c>
    </row>
    <row r="2655" spans="2:14" x14ac:dyDescent="0.4">
      <c r="B2655" s="68" t="str">
        <f>IF($D$2="","",IF($E$2=0.65,IFERROR(IF(INDEX(APガラス性能一覧!A:A,MATCH(ROW(B2649),APガラス性能一覧!$O:$O,0))="","",INDEX(APガラス性能一覧!A:A,MATCH(ROW(B2649),APガラス性能一覧!$O:$O,0))),""),IFERROR(IF(INDEX(APガラス性能一覧!A:A,MATCH(ROW(B2649),APガラス性能一覧!$N:$N,0))="","",INDEX(APガラス性能一覧!A:A,MATCH(ROW(B2649),APガラス性能一覧!$N:$N,0))),"")))</f>
        <v/>
      </c>
      <c r="C2655" s="68" t="str">
        <f>IFERROR(VLOOKUP($B2655,APガラス性能一覧!$A$2:$M$6097,2,0),"")</f>
        <v/>
      </c>
      <c r="D2655" s="68" t="str">
        <f>IFERROR(VLOOKUP($B2655,APガラス性能一覧!$A$2:$M$6097,3,0),"")</f>
        <v/>
      </c>
      <c r="E2655" s="68" t="str">
        <f>IFERROR(VLOOKUP($B2655,APガラス性能一覧!$A$2:$M$6097,4,0),"")</f>
        <v/>
      </c>
      <c r="F2655" s="68" t="str">
        <f>IFERROR(VLOOKUP($B2655,APガラス性能一覧!$A$2:$M$6097,5,0),"")</f>
        <v/>
      </c>
      <c r="G2655" s="68" t="str">
        <f>IFERROR(VLOOKUP($B2655,APガラス性能一覧!$A$2:$M$6097,6,0),"")</f>
        <v/>
      </c>
      <c r="H2655" s="68" t="str">
        <f>IFERROR(VLOOKUP($B2655,APガラス性能一覧!$A$2:$M$6097,7,0),"")</f>
        <v/>
      </c>
      <c r="I2655" s="68" t="str">
        <f>IFERROR(VLOOKUP($B2655,APガラス性能一覧!$A$2:$M$6097,8,0),"")</f>
        <v/>
      </c>
      <c r="J2655" s="68" t="str">
        <f>IFERROR(VLOOKUP($B2655,APガラス性能一覧!$A$2:$M$6097,9,0),"")</f>
        <v/>
      </c>
      <c r="K2655" s="68" t="str">
        <f>IFERROR(VLOOKUP($B2655,APガラス性能一覧!$A$2:$M$6097,10,0),"")</f>
        <v/>
      </c>
      <c r="L2655" s="68" t="str">
        <f>IFERROR(VLOOKUP($B2655,APガラス性能一覧!$A$2:$M$6097,11,0),"")</f>
        <v/>
      </c>
      <c r="M2655" s="68" t="str">
        <f>IFERROR(VLOOKUP($B2655,APガラス性能一覧!$A$2:$M$6097,12,0),"")</f>
        <v/>
      </c>
      <c r="N2655" s="68" t="str">
        <f>IFERROR(VLOOKUP($B2655,APガラス性能一覧!$A$2:$M$6097,13,0),"")</f>
        <v/>
      </c>
    </row>
    <row r="2656" spans="2:14" x14ac:dyDescent="0.4">
      <c r="B2656" s="68" t="str">
        <f>IF($D$2="","",IF($E$2=0.65,IFERROR(IF(INDEX(APガラス性能一覧!A:A,MATCH(ROW(B2650),APガラス性能一覧!$O:$O,0))="","",INDEX(APガラス性能一覧!A:A,MATCH(ROW(B2650),APガラス性能一覧!$O:$O,0))),""),IFERROR(IF(INDEX(APガラス性能一覧!A:A,MATCH(ROW(B2650),APガラス性能一覧!$N:$N,0))="","",INDEX(APガラス性能一覧!A:A,MATCH(ROW(B2650),APガラス性能一覧!$N:$N,0))),"")))</f>
        <v/>
      </c>
      <c r="C2656" s="68" t="str">
        <f>IFERROR(VLOOKUP($B2656,APガラス性能一覧!$A$2:$M$6097,2,0),"")</f>
        <v/>
      </c>
      <c r="D2656" s="68" t="str">
        <f>IFERROR(VLOOKUP($B2656,APガラス性能一覧!$A$2:$M$6097,3,0),"")</f>
        <v/>
      </c>
      <c r="E2656" s="68" t="str">
        <f>IFERROR(VLOOKUP($B2656,APガラス性能一覧!$A$2:$M$6097,4,0),"")</f>
        <v/>
      </c>
      <c r="F2656" s="68" t="str">
        <f>IFERROR(VLOOKUP($B2656,APガラス性能一覧!$A$2:$M$6097,5,0),"")</f>
        <v/>
      </c>
      <c r="G2656" s="68" t="str">
        <f>IFERROR(VLOOKUP($B2656,APガラス性能一覧!$A$2:$M$6097,6,0),"")</f>
        <v/>
      </c>
      <c r="H2656" s="68" t="str">
        <f>IFERROR(VLOOKUP($B2656,APガラス性能一覧!$A$2:$M$6097,7,0),"")</f>
        <v/>
      </c>
      <c r="I2656" s="68" t="str">
        <f>IFERROR(VLOOKUP($B2656,APガラス性能一覧!$A$2:$M$6097,8,0),"")</f>
        <v/>
      </c>
      <c r="J2656" s="68" t="str">
        <f>IFERROR(VLOOKUP($B2656,APガラス性能一覧!$A$2:$M$6097,9,0),"")</f>
        <v/>
      </c>
      <c r="K2656" s="68" t="str">
        <f>IFERROR(VLOOKUP($B2656,APガラス性能一覧!$A$2:$M$6097,10,0),"")</f>
        <v/>
      </c>
      <c r="L2656" s="68" t="str">
        <f>IFERROR(VLOOKUP($B2656,APガラス性能一覧!$A$2:$M$6097,11,0),"")</f>
        <v/>
      </c>
      <c r="M2656" s="68" t="str">
        <f>IFERROR(VLOOKUP($B2656,APガラス性能一覧!$A$2:$M$6097,12,0),"")</f>
        <v/>
      </c>
      <c r="N2656" s="68" t="str">
        <f>IFERROR(VLOOKUP($B2656,APガラス性能一覧!$A$2:$M$6097,13,0),"")</f>
        <v/>
      </c>
    </row>
    <row r="2657" spans="2:14" x14ac:dyDescent="0.4">
      <c r="B2657" s="68" t="str">
        <f>IF($D$2="","",IF($E$2=0.65,IFERROR(IF(INDEX(APガラス性能一覧!A:A,MATCH(ROW(B2651),APガラス性能一覧!$O:$O,0))="","",INDEX(APガラス性能一覧!A:A,MATCH(ROW(B2651),APガラス性能一覧!$O:$O,0))),""),IFERROR(IF(INDEX(APガラス性能一覧!A:A,MATCH(ROW(B2651),APガラス性能一覧!$N:$N,0))="","",INDEX(APガラス性能一覧!A:A,MATCH(ROW(B2651),APガラス性能一覧!$N:$N,0))),"")))</f>
        <v/>
      </c>
      <c r="C2657" s="68" t="str">
        <f>IFERROR(VLOOKUP($B2657,APガラス性能一覧!$A$2:$M$6097,2,0),"")</f>
        <v/>
      </c>
      <c r="D2657" s="68" t="str">
        <f>IFERROR(VLOOKUP($B2657,APガラス性能一覧!$A$2:$M$6097,3,0),"")</f>
        <v/>
      </c>
      <c r="E2657" s="68" t="str">
        <f>IFERROR(VLOOKUP($B2657,APガラス性能一覧!$A$2:$M$6097,4,0),"")</f>
        <v/>
      </c>
      <c r="F2657" s="68" t="str">
        <f>IFERROR(VLOOKUP($B2657,APガラス性能一覧!$A$2:$M$6097,5,0),"")</f>
        <v/>
      </c>
      <c r="G2657" s="68" t="str">
        <f>IFERROR(VLOOKUP($B2657,APガラス性能一覧!$A$2:$M$6097,6,0),"")</f>
        <v/>
      </c>
      <c r="H2657" s="68" t="str">
        <f>IFERROR(VLOOKUP($B2657,APガラス性能一覧!$A$2:$M$6097,7,0),"")</f>
        <v/>
      </c>
      <c r="I2657" s="68" t="str">
        <f>IFERROR(VLOOKUP($B2657,APガラス性能一覧!$A$2:$M$6097,8,0),"")</f>
        <v/>
      </c>
      <c r="J2657" s="68" t="str">
        <f>IFERROR(VLOOKUP($B2657,APガラス性能一覧!$A$2:$M$6097,9,0),"")</f>
        <v/>
      </c>
      <c r="K2657" s="68" t="str">
        <f>IFERROR(VLOOKUP($B2657,APガラス性能一覧!$A$2:$M$6097,10,0),"")</f>
        <v/>
      </c>
      <c r="L2657" s="68" t="str">
        <f>IFERROR(VLOOKUP($B2657,APガラス性能一覧!$A$2:$M$6097,11,0),"")</f>
        <v/>
      </c>
      <c r="M2657" s="68" t="str">
        <f>IFERROR(VLOOKUP($B2657,APガラス性能一覧!$A$2:$M$6097,12,0),"")</f>
        <v/>
      </c>
      <c r="N2657" s="68" t="str">
        <f>IFERROR(VLOOKUP($B2657,APガラス性能一覧!$A$2:$M$6097,13,0),"")</f>
        <v/>
      </c>
    </row>
    <row r="2658" spans="2:14" x14ac:dyDescent="0.4">
      <c r="B2658" s="68" t="str">
        <f>IF($D$2="","",IF($E$2=0.65,IFERROR(IF(INDEX(APガラス性能一覧!A:A,MATCH(ROW(B2652),APガラス性能一覧!$O:$O,0))="","",INDEX(APガラス性能一覧!A:A,MATCH(ROW(B2652),APガラス性能一覧!$O:$O,0))),""),IFERROR(IF(INDEX(APガラス性能一覧!A:A,MATCH(ROW(B2652),APガラス性能一覧!$N:$N,0))="","",INDEX(APガラス性能一覧!A:A,MATCH(ROW(B2652),APガラス性能一覧!$N:$N,0))),"")))</f>
        <v/>
      </c>
      <c r="C2658" s="68" t="str">
        <f>IFERROR(VLOOKUP($B2658,APガラス性能一覧!$A$2:$M$6097,2,0),"")</f>
        <v/>
      </c>
      <c r="D2658" s="68" t="str">
        <f>IFERROR(VLOOKUP($B2658,APガラス性能一覧!$A$2:$M$6097,3,0),"")</f>
        <v/>
      </c>
      <c r="E2658" s="68" t="str">
        <f>IFERROR(VLOOKUP($B2658,APガラス性能一覧!$A$2:$M$6097,4,0),"")</f>
        <v/>
      </c>
      <c r="F2658" s="68" t="str">
        <f>IFERROR(VLOOKUP($B2658,APガラス性能一覧!$A$2:$M$6097,5,0),"")</f>
        <v/>
      </c>
      <c r="G2658" s="68" t="str">
        <f>IFERROR(VLOOKUP($B2658,APガラス性能一覧!$A$2:$M$6097,6,0),"")</f>
        <v/>
      </c>
      <c r="H2658" s="68" t="str">
        <f>IFERROR(VLOOKUP($B2658,APガラス性能一覧!$A$2:$M$6097,7,0),"")</f>
        <v/>
      </c>
      <c r="I2658" s="68" t="str">
        <f>IFERROR(VLOOKUP($B2658,APガラス性能一覧!$A$2:$M$6097,8,0),"")</f>
        <v/>
      </c>
      <c r="J2658" s="68" t="str">
        <f>IFERROR(VLOOKUP($B2658,APガラス性能一覧!$A$2:$M$6097,9,0),"")</f>
        <v/>
      </c>
      <c r="K2658" s="68" t="str">
        <f>IFERROR(VLOOKUP($B2658,APガラス性能一覧!$A$2:$M$6097,10,0),"")</f>
        <v/>
      </c>
      <c r="L2658" s="68" t="str">
        <f>IFERROR(VLOOKUP($B2658,APガラス性能一覧!$A$2:$M$6097,11,0),"")</f>
        <v/>
      </c>
      <c r="M2658" s="68" t="str">
        <f>IFERROR(VLOOKUP($B2658,APガラス性能一覧!$A$2:$M$6097,12,0),"")</f>
        <v/>
      </c>
      <c r="N2658" s="68" t="str">
        <f>IFERROR(VLOOKUP($B2658,APガラス性能一覧!$A$2:$M$6097,13,0),"")</f>
        <v/>
      </c>
    </row>
    <row r="2659" spans="2:14" x14ac:dyDescent="0.4">
      <c r="B2659" s="68" t="str">
        <f>IF($D$2="","",IF($E$2=0.65,IFERROR(IF(INDEX(APガラス性能一覧!A:A,MATCH(ROW(B2653),APガラス性能一覧!$O:$O,0))="","",INDEX(APガラス性能一覧!A:A,MATCH(ROW(B2653),APガラス性能一覧!$O:$O,0))),""),IFERROR(IF(INDEX(APガラス性能一覧!A:A,MATCH(ROW(B2653),APガラス性能一覧!$N:$N,0))="","",INDEX(APガラス性能一覧!A:A,MATCH(ROW(B2653),APガラス性能一覧!$N:$N,0))),"")))</f>
        <v/>
      </c>
      <c r="C2659" s="68" t="str">
        <f>IFERROR(VLOOKUP($B2659,APガラス性能一覧!$A$2:$M$6097,2,0),"")</f>
        <v/>
      </c>
      <c r="D2659" s="68" t="str">
        <f>IFERROR(VLOOKUP($B2659,APガラス性能一覧!$A$2:$M$6097,3,0),"")</f>
        <v/>
      </c>
      <c r="E2659" s="68" t="str">
        <f>IFERROR(VLOOKUP($B2659,APガラス性能一覧!$A$2:$M$6097,4,0),"")</f>
        <v/>
      </c>
      <c r="F2659" s="68" t="str">
        <f>IFERROR(VLOOKUP($B2659,APガラス性能一覧!$A$2:$M$6097,5,0),"")</f>
        <v/>
      </c>
      <c r="G2659" s="68" t="str">
        <f>IFERROR(VLOOKUP($B2659,APガラス性能一覧!$A$2:$M$6097,6,0),"")</f>
        <v/>
      </c>
      <c r="H2659" s="68" t="str">
        <f>IFERROR(VLOOKUP($B2659,APガラス性能一覧!$A$2:$M$6097,7,0),"")</f>
        <v/>
      </c>
      <c r="I2659" s="68" t="str">
        <f>IFERROR(VLOOKUP($B2659,APガラス性能一覧!$A$2:$M$6097,8,0),"")</f>
        <v/>
      </c>
      <c r="J2659" s="68" t="str">
        <f>IFERROR(VLOOKUP($B2659,APガラス性能一覧!$A$2:$M$6097,9,0),"")</f>
        <v/>
      </c>
      <c r="K2659" s="68" t="str">
        <f>IFERROR(VLOOKUP($B2659,APガラス性能一覧!$A$2:$M$6097,10,0),"")</f>
        <v/>
      </c>
      <c r="L2659" s="68" t="str">
        <f>IFERROR(VLOOKUP($B2659,APガラス性能一覧!$A$2:$M$6097,11,0),"")</f>
        <v/>
      </c>
      <c r="M2659" s="68" t="str">
        <f>IFERROR(VLOOKUP($B2659,APガラス性能一覧!$A$2:$M$6097,12,0),"")</f>
        <v/>
      </c>
      <c r="N2659" s="68" t="str">
        <f>IFERROR(VLOOKUP($B2659,APガラス性能一覧!$A$2:$M$6097,13,0),"")</f>
        <v/>
      </c>
    </row>
    <row r="2660" spans="2:14" x14ac:dyDescent="0.4">
      <c r="B2660" s="68" t="str">
        <f>IF($D$2="","",IF($E$2=0.65,IFERROR(IF(INDEX(APガラス性能一覧!A:A,MATCH(ROW(B2654),APガラス性能一覧!$O:$O,0))="","",INDEX(APガラス性能一覧!A:A,MATCH(ROW(B2654),APガラス性能一覧!$O:$O,0))),""),IFERROR(IF(INDEX(APガラス性能一覧!A:A,MATCH(ROW(B2654),APガラス性能一覧!$N:$N,0))="","",INDEX(APガラス性能一覧!A:A,MATCH(ROW(B2654),APガラス性能一覧!$N:$N,0))),"")))</f>
        <v/>
      </c>
      <c r="C2660" s="68" t="str">
        <f>IFERROR(VLOOKUP($B2660,APガラス性能一覧!$A$2:$M$6097,2,0),"")</f>
        <v/>
      </c>
      <c r="D2660" s="68" t="str">
        <f>IFERROR(VLOOKUP($B2660,APガラス性能一覧!$A$2:$M$6097,3,0),"")</f>
        <v/>
      </c>
      <c r="E2660" s="68" t="str">
        <f>IFERROR(VLOOKUP($B2660,APガラス性能一覧!$A$2:$M$6097,4,0),"")</f>
        <v/>
      </c>
      <c r="F2660" s="68" t="str">
        <f>IFERROR(VLOOKUP($B2660,APガラス性能一覧!$A$2:$M$6097,5,0),"")</f>
        <v/>
      </c>
      <c r="G2660" s="68" t="str">
        <f>IFERROR(VLOOKUP($B2660,APガラス性能一覧!$A$2:$M$6097,6,0),"")</f>
        <v/>
      </c>
      <c r="H2660" s="68" t="str">
        <f>IFERROR(VLOOKUP($B2660,APガラス性能一覧!$A$2:$M$6097,7,0),"")</f>
        <v/>
      </c>
      <c r="I2660" s="68" t="str">
        <f>IFERROR(VLOOKUP($B2660,APガラス性能一覧!$A$2:$M$6097,8,0),"")</f>
        <v/>
      </c>
      <c r="J2660" s="68" t="str">
        <f>IFERROR(VLOOKUP($B2660,APガラス性能一覧!$A$2:$M$6097,9,0),"")</f>
        <v/>
      </c>
      <c r="K2660" s="68" t="str">
        <f>IFERROR(VLOOKUP($B2660,APガラス性能一覧!$A$2:$M$6097,10,0),"")</f>
        <v/>
      </c>
      <c r="L2660" s="68" t="str">
        <f>IFERROR(VLOOKUP($B2660,APガラス性能一覧!$A$2:$M$6097,11,0),"")</f>
        <v/>
      </c>
      <c r="M2660" s="68" t="str">
        <f>IFERROR(VLOOKUP($B2660,APガラス性能一覧!$A$2:$M$6097,12,0),"")</f>
        <v/>
      </c>
      <c r="N2660" s="68" t="str">
        <f>IFERROR(VLOOKUP($B2660,APガラス性能一覧!$A$2:$M$6097,13,0),"")</f>
        <v/>
      </c>
    </row>
    <row r="2661" spans="2:14" x14ac:dyDescent="0.4">
      <c r="B2661" s="68" t="str">
        <f>IF($D$2="","",IF($E$2=0.65,IFERROR(IF(INDEX(APガラス性能一覧!A:A,MATCH(ROW(B2655),APガラス性能一覧!$O:$O,0))="","",INDEX(APガラス性能一覧!A:A,MATCH(ROW(B2655),APガラス性能一覧!$O:$O,0))),""),IFERROR(IF(INDEX(APガラス性能一覧!A:A,MATCH(ROW(B2655),APガラス性能一覧!$N:$N,0))="","",INDEX(APガラス性能一覧!A:A,MATCH(ROW(B2655),APガラス性能一覧!$N:$N,0))),"")))</f>
        <v/>
      </c>
      <c r="C2661" s="68" t="str">
        <f>IFERROR(VLOOKUP($B2661,APガラス性能一覧!$A$2:$M$6097,2,0),"")</f>
        <v/>
      </c>
      <c r="D2661" s="68" t="str">
        <f>IFERROR(VLOOKUP($B2661,APガラス性能一覧!$A$2:$M$6097,3,0),"")</f>
        <v/>
      </c>
      <c r="E2661" s="68" t="str">
        <f>IFERROR(VLOOKUP($B2661,APガラス性能一覧!$A$2:$M$6097,4,0),"")</f>
        <v/>
      </c>
      <c r="F2661" s="68" t="str">
        <f>IFERROR(VLOOKUP($B2661,APガラス性能一覧!$A$2:$M$6097,5,0),"")</f>
        <v/>
      </c>
      <c r="G2661" s="68" t="str">
        <f>IFERROR(VLOOKUP($B2661,APガラス性能一覧!$A$2:$M$6097,6,0),"")</f>
        <v/>
      </c>
      <c r="H2661" s="68" t="str">
        <f>IFERROR(VLOOKUP($B2661,APガラス性能一覧!$A$2:$M$6097,7,0),"")</f>
        <v/>
      </c>
      <c r="I2661" s="68" t="str">
        <f>IFERROR(VLOOKUP($B2661,APガラス性能一覧!$A$2:$M$6097,8,0),"")</f>
        <v/>
      </c>
      <c r="J2661" s="68" t="str">
        <f>IFERROR(VLOOKUP($B2661,APガラス性能一覧!$A$2:$M$6097,9,0),"")</f>
        <v/>
      </c>
      <c r="K2661" s="68" t="str">
        <f>IFERROR(VLOOKUP($B2661,APガラス性能一覧!$A$2:$M$6097,10,0),"")</f>
        <v/>
      </c>
      <c r="L2661" s="68" t="str">
        <f>IFERROR(VLOOKUP($B2661,APガラス性能一覧!$A$2:$M$6097,11,0),"")</f>
        <v/>
      </c>
      <c r="M2661" s="68" t="str">
        <f>IFERROR(VLOOKUP($B2661,APガラス性能一覧!$A$2:$M$6097,12,0),"")</f>
        <v/>
      </c>
      <c r="N2661" s="68" t="str">
        <f>IFERROR(VLOOKUP($B2661,APガラス性能一覧!$A$2:$M$6097,13,0),"")</f>
        <v/>
      </c>
    </row>
    <row r="2662" spans="2:14" x14ac:dyDescent="0.4">
      <c r="B2662" s="68" t="str">
        <f>IF($D$2="","",IF($E$2=0.65,IFERROR(IF(INDEX(APガラス性能一覧!A:A,MATCH(ROW(B2656),APガラス性能一覧!$O:$O,0))="","",INDEX(APガラス性能一覧!A:A,MATCH(ROW(B2656),APガラス性能一覧!$O:$O,0))),""),IFERROR(IF(INDEX(APガラス性能一覧!A:A,MATCH(ROW(B2656),APガラス性能一覧!$N:$N,0))="","",INDEX(APガラス性能一覧!A:A,MATCH(ROW(B2656),APガラス性能一覧!$N:$N,0))),"")))</f>
        <v/>
      </c>
      <c r="C2662" s="68" t="str">
        <f>IFERROR(VLOOKUP($B2662,APガラス性能一覧!$A$2:$M$6097,2,0),"")</f>
        <v/>
      </c>
      <c r="D2662" s="68" t="str">
        <f>IFERROR(VLOOKUP($B2662,APガラス性能一覧!$A$2:$M$6097,3,0),"")</f>
        <v/>
      </c>
      <c r="E2662" s="68" t="str">
        <f>IFERROR(VLOOKUP($B2662,APガラス性能一覧!$A$2:$M$6097,4,0),"")</f>
        <v/>
      </c>
      <c r="F2662" s="68" t="str">
        <f>IFERROR(VLOOKUP($B2662,APガラス性能一覧!$A$2:$M$6097,5,0),"")</f>
        <v/>
      </c>
      <c r="G2662" s="68" t="str">
        <f>IFERROR(VLOOKUP($B2662,APガラス性能一覧!$A$2:$M$6097,6,0),"")</f>
        <v/>
      </c>
      <c r="H2662" s="68" t="str">
        <f>IFERROR(VLOOKUP($B2662,APガラス性能一覧!$A$2:$M$6097,7,0),"")</f>
        <v/>
      </c>
      <c r="I2662" s="68" t="str">
        <f>IFERROR(VLOOKUP($B2662,APガラス性能一覧!$A$2:$M$6097,8,0),"")</f>
        <v/>
      </c>
      <c r="J2662" s="68" t="str">
        <f>IFERROR(VLOOKUP($B2662,APガラス性能一覧!$A$2:$M$6097,9,0),"")</f>
        <v/>
      </c>
      <c r="K2662" s="68" t="str">
        <f>IFERROR(VLOOKUP($B2662,APガラス性能一覧!$A$2:$M$6097,10,0),"")</f>
        <v/>
      </c>
      <c r="L2662" s="68" t="str">
        <f>IFERROR(VLOOKUP($B2662,APガラス性能一覧!$A$2:$M$6097,11,0),"")</f>
        <v/>
      </c>
      <c r="M2662" s="68" t="str">
        <f>IFERROR(VLOOKUP($B2662,APガラス性能一覧!$A$2:$M$6097,12,0),"")</f>
        <v/>
      </c>
      <c r="N2662" s="68" t="str">
        <f>IFERROR(VLOOKUP($B2662,APガラス性能一覧!$A$2:$M$6097,13,0),"")</f>
        <v/>
      </c>
    </row>
    <row r="2663" spans="2:14" x14ac:dyDescent="0.4">
      <c r="B2663" s="68" t="str">
        <f>IF($D$2="","",IF($E$2=0.65,IFERROR(IF(INDEX(APガラス性能一覧!A:A,MATCH(ROW(B2657),APガラス性能一覧!$O:$O,0))="","",INDEX(APガラス性能一覧!A:A,MATCH(ROW(B2657),APガラス性能一覧!$O:$O,0))),""),IFERROR(IF(INDEX(APガラス性能一覧!A:A,MATCH(ROW(B2657),APガラス性能一覧!$N:$N,0))="","",INDEX(APガラス性能一覧!A:A,MATCH(ROW(B2657),APガラス性能一覧!$N:$N,0))),"")))</f>
        <v/>
      </c>
      <c r="C2663" s="68" t="str">
        <f>IFERROR(VLOOKUP($B2663,APガラス性能一覧!$A$2:$M$6097,2,0),"")</f>
        <v/>
      </c>
      <c r="D2663" s="68" t="str">
        <f>IFERROR(VLOOKUP($B2663,APガラス性能一覧!$A$2:$M$6097,3,0),"")</f>
        <v/>
      </c>
      <c r="E2663" s="68" t="str">
        <f>IFERROR(VLOOKUP($B2663,APガラス性能一覧!$A$2:$M$6097,4,0),"")</f>
        <v/>
      </c>
      <c r="F2663" s="68" t="str">
        <f>IFERROR(VLOOKUP($B2663,APガラス性能一覧!$A$2:$M$6097,5,0),"")</f>
        <v/>
      </c>
      <c r="G2663" s="68" t="str">
        <f>IFERROR(VLOOKUP($B2663,APガラス性能一覧!$A$2:$M$6097,6,0),"")</f>
        <v/>
      </c>
      <c r="H2663" s="68" t="str">
        <f>IFERROR(VLOOKUP($B2663,APガラス性能一覧!$A$2:$M$6097,7,0),"")</f>
        <v/>
      </c>
      <c r="I2663" s="68" t="str">
        <f>IFERROR(VLOOKUP($B2663,APガラス性能一覧!$A$2:$M$6097,8,0),"")</f>
        <v/>
      </c>
      <c r="J2663" s="68" t="str">
        <f>IFERROR(VLOOKUP($B2663,APガラス性能一覧!$A$2:$M$6097,9,0),"")</f>
        <v/>
      </c>
      <c r="K2663" s="68" t="str">
        <f>IFERROR(VLOOKUP($B2663,APガラス性能一覧!$A$2:$M$6097,10,0),"")</f>
        <v/>
      </c>
      <c r="L2663" s="68" t="str">
        <f>IFERROR(VLOOKUP($B2663,APガラス性能一覧!$A$2:$M$6097,11,0),"")</f>
        <v/>
      </c>
      <c r="M2663" s="68" t="str">
        <f>IFERROR(VLOOKUP($B2663,APガラス性能一覧!$A$2:$M$6097,12,0),"")</f>
        <v/>
      </c>
      <c r="N2663" s="68" t="str">
        <f>IFERROR(VLOOKUP($B2663,APガラス性能一覧!$A$2:$M$6097,13,0),"")</f>
        <v/>
      </c>
    </row>
    <row r="2664" spans="2:14" x14ac:dyDescent="0.4">
      <c r="B2664" s="68" t="str">
        <f>IF($D$2="","",IF($E$2=0.65,IFERROR(IF(INDEX(APガラス性能一覧!A:A,MATCH(ROW(B2658),APガラス性能一覧!$O:$O,0))="","",INDEX(APガラス性能一覧!A:A,MATCH(ROW(B2658),APガラス性能一覧!$O:$O,0))),""),IFERROR(IF(INDEX(APガラス性能一覧!A:A,MATCH(ROW(B2658),APガラス性能一覧!$N:$N,0))="","",INDEX(APガラス性能一覧!A:A,MATCH(ROW(B2658),APガラス性能一覧!$N:$N,0))),"")))</f>
        <v/>
      </c>
      <c r="C2664" s="68" t="str">
        <f>IFERROR(VLOOKUP($B2664,APガラス性能一覧!$A$2:$M$6097,2,0),"")</f>
        <v/>
      </c>
      <c r="D2664" s="68" t="str">
        <f>IFERROR(VLOOKUP($B2664,APガラス性能一覧!$A$2:$M$6097,3,0),"")</f>
        <v/>
      </c>
      <c r="E2664" s="68" t="str">
        <f>IFERROR(VLOOKUP($B2664,APガラス性能一覧!$A$2:$M$6097,4,0),"")</f>
        <v/>
      </c>
      <c r="F2664" s="68" t="str">
        <f>IFERROR(VLOOKUP($B2664,APガラス性能一覧!$A$2:$M$6097,5,0),"")</f>
        <v/>
      </c>
      <c r="G2664" s="68" t="str">
        <f>IFERROR(VLOOKUP($B2664,APガラス性能一覧!$A$2:$M$6097,6,0),"")</f>
        <v/>
      </c>
      <c r="H2664" s="68" t="str">
        <f>IFERROR(VLOOKUP($B2664,APガラス性能一覧!$A$2:$M$6097,7,0),"")</f>
        <v/>
      </c>
      <c r="I2664" s="68" t="str">
        <f>IFERROR(VLOOKUP($B2664,APガラス性能一覧!$A$2:$M$6097,8,0),"")</f>
        <v/>
      </c>
      <c r="J2664" s="68" t="str">
        <f>IFERROR(VLOOKUP($B2664,APガラス性能一覧!$A$2:$M$6097,9,0),"")</f>
        <v/>
      </c>
      <c r="K2664" s="68" t="str">
        <f>IFERROR(VLOOKUP($B2664,APガラス性能一覧!$A$2:$M$6097,10,0),"")</f>
        <v/>
      </c>
      <c r="L2664" s="68" t="str">
        <f>IFERROR(VLOOKUP($B2664,APガラス性能一覧!$A$2:$M$6097,11,0),"")</f>
        <v/>
      </c>
      <c r="M2664" s="68" t="str">
        <f>IFERROR(VLOOKUP($B2664,APガラス性能一覧!$A$2:$M$6097,12,0),"")</f>
        <v/>
      </c>
      <c r="N2664" s="68" t="str">
        <f>IFERROR(VLOOKUP($B2664,APガラス性能一覧!$A$2:$M$6097,13,0),"")</f>
        <v/>
      </c>
    </row>
    <row r="2665" spans="2:14" x14ac:dyDescent="0.4">
      <c r="B2665" s="68" t="str">
        <f>IF($D$2="","",IF($E$2=0.65,IFERROR(IF(INDEX(APガラス性能一覧!A:A,MATCH(ROW(B2659),APガラス性能一覧!$O:$O,0))="","",INDEX(APガラス性能一覧!A:A,MATCH(ROW(B2659),APガラス性能一覧!$O:$O,0))),""),IFERROR(IF(INDEX(APガラス性能一覧!A:A,MATCH(ROW(B2659),APガラス性能一覧!$N:$N,0))="","",INDEX(APガラス性能一覧!A:A,MATCH(ROW(B2659),APガラス性能一覧!$N:$N,0))),"")))</f>
        <v/>
      </c>
      <c r="C2665" s="68" t="str">
        <f>IFERROR(VLOOKUP($B2665,APガラス性能一覧!$A$2:$M$6097,2,0),"")</f>
        <v/>
      </c>
      <c r="D2665" s="68" t="str">
        <f>IFERROR(VLOOKUP($B2665,APガラス性能一覧!$A$2:$M$6097,3,0),"")</f>
        <v/>
      </c>
      <c r="E2665" s="68" t="str">
        <f>IFERROR(VLOOKUP($B2665,APガラス性能一覧!$A$2:$M$6097,4,0),"")</f>
        <v/>
      </c>
      <c r="F2665" s="68" t="str">
        <f>IFERROR(VLOOKUP($B2665,APガラス性能一覧!$A$2:$M$6097,5,0),"")</f>
        <v/>
      </c>
      <c r="G2665" s="68" t="str">
        <f>IFERROR(VLOOKUP($B2665,APガラス性能一覧!$A$2:$M$6097,6,0),"")</f>
        <v/>
      </c>
      <c r="H2665" s="68" t="str">
        <f>IFERROR(VLOOKUP($B2665,APガラス性能一覧!$A$2:$M$6097,7,0),"")</f>
        <v/>
      </c>
      <c r="I2665" s="68" t="str">
        <f>IFERROR(VLOOKUP($B2665,APガラス性能一覧!$A$2:$M$6097,8,0),"")</f>
        <v/>
      </c>
      <c r="J2665" s="68" t="str">
        <f>IFERROR(VLOOKUP($B2665,APガラス性能一覧!$A$2:$M$6097,9,0),"")</f>
        <v/>
      </c>
      <c r="K2665" s="68" t="str">
        <f>IFERROR(VLOOKUP($B2665,APガラス性能一覧!$A$2:$M$6097,10,0),"")</f>
        <v/>
      </c>
      <c r="L2665" s="68" t="str">
        <f>IFERROR(VLOOKUP($B2665,APガラス性能一覧!$A$2:$M$6097,11,0),"")</f>
        <v/>
      </c>
      <c r="M2665" s="68" t="str">
        <f>IFERROR(VLOOKUP($B2665,APガラス性能一覧!$A$2:$M$6097,12,0),"")</f>
        <v/>
      </c>
      <c r="N2665" s="68" t="str">
        <f>IFERROR(VLOOKUP($B2665,APガラス性能一覧!$A$2:$M$6097,13,0),"")</f>
        <v/>
      </c>
    </row>
    <row r="2666" spans="2:14" x14ac:dyDescent="0.4">
      <c r="B2666" s="68" t="str">
        <f>IF($D$2="","",IF($E$2=0.65,IFERROR(IF(INDEX(APガラス性能一覧!A:A,MATCH(ROW(B2660),APガラス性能一覧!$O:$O,0))="","",INDEX(APガラス性能一覧!A:A,MATCH(ROW(B2660),APガラス性能一覧!$O:$O,0))),""),IFERROR(IF(INDEX(APガラス性能一覧!A:A,MATCH(ROW(B2660),APガラス性能一覧!$N:$N,0))="","",INDEX(APガラス性能一覧!A:A,MATCH(ROW(B2660),APガラス性能一覧!$N:$N,0))),"")))</f>
        <v/>
      </c>
      <c r="C2666" s="68" t="str">
        <f>IFERROR(VLOOKUP($B2666,APガラス性能一覧!$A$2:$M$6097,2,0),"")</f>
        <v/>
      </c>
      <c r="D2666" s="68" t="str">
        <f>IFERROR(VLOOKUP($B2666,APガラス性能一覧!$A$2:$M$6097,3,0),"")</f>
        <v/>
      </c>
      <c r="E2666" s="68" t="str">
        <f>IFERROR(VLOOKUP($B2666,APガラス性能一覧!$A$2:$M$6097,4,0),"")</f>
        <v/>
      </c>
      <c r="F2666" s="68" t="str">
        <f>IFERROR(VLOOKUP($B2666,APガラス性能一覧!$A$2:$M$6097,5,0),"")</f>
        <v/>
      </c>
      <c r="G2666" s="68" t="str">
        <f>IFERROR(VLOOKUP($B2666,APガラス性能一覧!$A$2:$M$6097,6,0),"")</f>
        <v/>
      </c>
      <c r="H2666" s="68" t="str">
        <f>IFERROR(VLOOKUP($B2666,APガラス性能一覧!$A$2:$M$6097,7,0),"")</f>
        <v/>
      </c>
      <c r="I2666" s="68" t="str">
        <f>IFERROR(VLOOKUP($B2666,APガラス性能一覧!$A$2:$M$6097,8,0),"")</f>
        <v/>
      </c>
      <c r="J2666" s="68" t="str">
        <f>IFERROR(VLOOKUP($B2666,APガラス性能一覧!$A$2:$M$6097,9,0),"")</f>
        <v/>
      </c>
      <c r="K2666" s="68" t="str">
        <f>IFERROR(VLOOKUP($B2666,APガラス性能一覧!$A$2:$M$6097,10,0),"")</f>
        <v/>
      </c>
      <c r="L2666" s="68" t="str">
        <f>IFERROR(VLOOKUP($B2666,APガラス性能一覧!$A$2:$M$6097,11,0),"")</f>
        <v/>
      </c>
      <c r="M2666" s="68" t="str">
        <f>IFERROR(VLOOKUP($B2666,APガラス性能一覧!$A$2:$M$6097,12,0),"")</f>
        <v/>
      </c>
      <c r="N2666" s="68" t="str">
        <f>IFERROR(VLOOKUP($B2666,APガラス性能一覧!$A$2:$M$6097,13,0),"")</f>
        <v/>
      </c>
    </row>
    <row r="2667" spans="2:14" x14ac:dyDescent="0.4">
      <c r="B2667" s="68" t="str">
        <f>IF($D$2="","",IF($E$2=0.65,IFERROR(IF(INDEX(APガラス性能一覧!A:A,MATCH(ROW(B2661),APガラス性能一覧!$O:$O,0))="","",INDEX(APガラス性能一覧!A:A,MATCH(ROW(B2661),APガラス性能一覧!$O:$O,0))),""),IFERROR(IF(INDEX(APガラス性能一覧!A:A,MATCH(ROW(B2661),APガラス性能一覧!$N:$N,0))="","",INDEX(APガラス性能一覧!A:A,MATCH(ROW(B2661),APガラス性能一覧!$N:$N,0))),"")))</f>
        <v/>
      </c>
      <c r="C2667" s="68" t="str">
        <f>IFERROR(VLOOKUP($B2667,APガラス性能一覧!$A$2:$M$6097,2,0),"")</f>
        <v/>
      </c>
      <c r="D2667" s="68" t="str">
        <f>IFERROR(VLOOKUP($B2667,APガラス性能一覧!$A$2:$M$6097,3,0),"")</f>
        <v/>
      </c>
      <c r="E2667" s="68" t="str">
        <f>IFERROR(VLOOKUP($B2667,APガラス性能一覧!$A$2:$M$6097,4,0),"")</f>
        <v/>
      </c>
      <c r="F2667" s="68" t="str">
        <f>IFERROR(VLOOKUP($B2667,APガラス性能一覧!$A$2:$M$6097,5,0),"")</f>
        <v/>
      </c>
      <c r="G2667" s="68" t="str">
        <f>IFERROR(VLOOKUP($B2667,APガラス性能一覧!$A$2:$M$6097,6,0),"")</f>
        <v/>
      </c>
      <c r="H2667" s="68" t="str">
        <f>IFERROR(VLOOKUP($B2667,APガラス性能一覧!$A$2:$M$6097,7,0),"")</f>
        <v/>
      </c>
      <c r="I2667" s="68" t="str">
        <f>IFERROR(VLOOKUP($B2667,APガラス性能一覧!$A$2:$M$6097,8,0),"")</f>
        <v/>
      </c>
      <c r="J2667" s="68" t="str">
        <f>IFERROR(VLOOKUP($B2667,APガラス性能一覧!$A$2:$M$6097,9,0),"")</f>
        <v/>
      </c>
      <c r="K2667" s="68" t="str">
        <f>IFERROR(VLOOKUP($B2667,APガラス性能一覧!$A$2:$M$6097,10,0),"")</f>
        <v/>
      </c>
      <c r="L2667" s="68" t="str">
        <f>IFERROR(VLOOKUP($B2667,APガラス性能一覧!$A$2:$M$6097,11,0),"")</f>
        <v/>
      </c>
      <c r="M2667" s="68" t="str">
        <f>IFERROR(VLOOKUP($B2667,APガラス性能一覧!$A$2:$M$6097,12,0),"")</f>
        <v/>
      </c>
      <c r="N2667" s="68" t="str">
        <f>IFERROR(VLOOKUP($B2667,APガラス性能一覧!$A$2:$M$6097,13,0),"")</f>
        <v/>
      </c>
    </row>
    <row r="2668" spans="2:14" x14ac:dyDescent="0.4">
      <c r="B2668" s="68" t="str">
        <f>IF($D$2="","",IF($E$2=0.65,IFERROR(IF(INDEX(APガラス性能一覧!A:A,MATCH(ROW(B2662),APガラス性能一覧!$O:$O,0))="","",INDEX(APガラス性能一覧!A:A,MATCH(ROW(B2662),APガラス性能一覧!$O:$O,0))),""),IFERROR(IF(INDEX(APガラス性能一覧!A:A,MATCH(ROW(B2662),APガラス性能一覧!$N:$N,0))="","",INDEX(APガラス性能一覧!A:A,MATCH(ROW(B2662),APガラス性能一覧!$N:$N,0))),"")))</f>
        <v/>
      </c>
      <c r="C2668" s="68" t="str">
        <f>IFERROR(VLOOKUP($B2668,APガラス性能一覧!$A$2:$M$6097,2,0),"")</f>
        <v/>
      </c>
      <c r="D2668" s="68" t="str">
        <f>IFERROR(VLOOKUP($B2668,APガラス性能一覧!$A$2:$M$6097,3,0),"")</f>
        <v/>
      </c>
      <c r="E2668" s="68" t="str">
        <f>IFERROR(VLOOKUP($B2668,APガラス性能一覧!$A$2:$M$6097,4,0),"")</f>
        <v/>
      </c>
      <c r="F2668" s="68" t="str">
        <f>IFERROR(VLOOKUP($B2668,APガラス性能一覧!$A$2:$M$6097,5,0),"")</f>
        <v/>
      </c>
      <c r="G2668" s="68" t="str">
        <f>IFERROR(VLOOKUP($B2668,APガラス性能一覧!$A$2:$M$6097,6,0),"")</f>
        <v/>
      </c>
      <c r="H2668" s="68" t="str">
        <f>IFERROR(VLOOKUP($B2668,APガラス性能一覧!$A$2:$M$6097,7,0),"")</f>
        <v/>
      </c>
      <c r="I2668" s="68" t="str">
        <f>IFERROR(VLOOKUP($B2668,APガラス性能一覧!$A$2:$M$6097,8,0),"")</f>
        <v/>
      </c>
      <c r="J2668" s="68" t="str">
        <f>IFERROR(VLOOKUP($B2668,APガラス性能一覧!$A$2:$M$6097,9,0),"")</f>
        <v/>
      </c>
      <c r="K2668" s="68" t="str">
        <f>IFERROR(VLOOKUP($B2668,APガラス性能一覧!$A$2:$M$6097,10,0),"")</f>
        <v/>
      </c>
      <c r="L2668" s="68" t="str">
        <f>IFERROR(VLOOKUP($B2668,APガラス性能一覧!$A$2:$M$6097,11,0),"")</f>
        <v/>
      </c>
      <c r="M2668" s="68" t="str">
        <f>IFERROR(VLOOKUP($B2668,APガラス性能一覧!$A$2:$M$6097,12,0),"")</f>
        <v/>
      </c>
      <c r="N2668" s="68" t="str">
        <f>IFERROR(VLOOKUP($B2668,APガラス性能一覧!$A$2:$M$6097,13,0),"")</f>
        <v/>
      </c>
    </row>
    <row r="2669" spans="2:14" x14ac:dyDescent="0.4">
      <c r="B2669" s="68" t="str">
        <f>IF($D$2="","",IF($E$2=0.65,IFERROR(IF(INDEX(APガラス性能一覧!A:A,MATCH(ROW(B2663),APガラス性能一覧!$O:$O,0))="","",INDEX(APガラス性能一覧!A:A,MATCH(ROW(B2663),APガラス性能一覧!$O:$O,0))),""),IFERROR(IF(INDEX(APガラス性能一覧!A:A,MATCH(ROW(B2663),APガラス性能一覧!$N:$N,0))="","",INDEX(APガラス性能一覧!A:A,MATCH(ROW(B2663),APガラス性能一覧!$N:$N,0))),"")))</f>
        <v/>
      </c>
      <c r="C2669" s="68" t="str">
        <f>IFERROR(VLOOKUP($B2669,APガラス性能一覧!$A$2:$M$6097,2,0),"")</f>
        <v/>
      </c>
      <c r="D2669" s="68" t="str">
        <f>IFERROR(VLOOKUP($B2669,APガラス性能一覧!$A$2:$M$6097,3,0),"")</f>
        <v/>
      </c>
      <c r="E2669" s="68" t="str">
        <f>IFERROR(VLOOKUP($B2669,APガラス性能一覧!$A$2:$M$6097,4,0),"")</f>
        <v/>
      </c>
      <c r="F2669" s="68" t="str">
        <f>IFERROR(VLOOKUP($B2669,APガラス性能一覧!$A$2:$M$6097,5,0),"")</f>
        <v/>
      </c>
      <c r="G2669" s="68" t="str">
        <f>IFERROR(VLOOKUP($B2669,APガラス性能一覧!$A$2:$M$6097,6,0),"")</f>
        <v/>
      </c>
      <c r="H2669" s="68" t="str">
        <f>IFERROR(VLOOKUP($B2669,APガラス性能一覧!$A$2:$M$6097,7,0),"")</f>
        <v/>
      </c>
      <c r="I2669" s="68" t="str">
        <f>IFERROR(VLOOKUP($B2669,APガラス性能一覧!$A$2:$M$6097,8,0),"")</f>
        <v/>
      </c>
      <c r="J2669" s="68" t="str">
        <f>IFERROR(VLOOKUP($B2669,APガラス性能一覧!$A$2:$M$6097,9,0),"")</f>
        <v/>
      </c>
      <c r="K2669" s="68" t="str">
        <f>IFERROR(VLOOKUP($B2669,APガラス性能一覧!$A$2:$M$6097,10,0),"")</f>
        <v/>
      </c>
      <c r="L2669" s="68" t="str">
        <f>IFERROR(VLOOKUP($B2669,APガラス性能一覧!$A$2:$M$6097,11,0),"")</f>
        <v/>
      </c>
      <c r="M2669" s="68" t="str">
        <f>IFERROR(VLOOKUP($B2669,APガラス性能一覧!$A$2:$M$6097,12,0),"")</f>
        <v/>
      </c>
      <c r="N2669" s="68" t="str">
        <f>IFERROR(VLOOKUP($B2669,APガラス性能一覧!$A$2:$M$6097,13,0),"")</f>
        <v/>
      </c>
    </row>
    <row r="2670" spans="2:14" x14ac:dyDescent="0.4">
      <c r="B2670" s="68" t="str">
        <f>IF($D$2="","",IF($E$2=0.65,IFERROR(IF(INDEX(APガラス性能一覧!A:A,MATCH(ROW(B2664),APガラス性能一覧!$O:$O,0))="","",INDEX(APガラス性能一覧!A:A,MATCH(ROW(B2664),APガラス性能一覧!$O:$O,0))),""),IFERROR(IF(INDEX(APガラス性能一覧!A:A,MATCH(ROW(B2664),APガラス性能一覧!$N:$N,0))="","",INDEX(APガラス性能一覧!A:A,MATCH(ROW(B2664),APガラス性能一覧!$N:$N,0))),"")))</f>
        <v/>
      </c>
      <c r="C2670" s="68" t="str">
        <f>IFERROR(VLOOKUP($B2670,APガラス性能一覧!$A$2:$M$6097,2,0),"")</f>
        <v/>
      </c>
      <c r="D2670" s="68" t="str">
        <f>IFERROR(VLOOKUP($B2670,APガラス性能一覧!$A$2:$M$6097,3,0),"")</f>
        <v/>
      </c>
      <c r="E2670" s="68" t="str">
        <f>IFERROR(VLOOKUP($B2670,APガラス性能一覧!$A$2:$M$6097,4,0),"")</f>
        <v/>
      </c>
      <c r="F2670" s="68" t="str">
        <f>IFERROR(VLOOKUP($B2670,APガラス性能一覧!$A$2:$M$6097,5,0),"")</f>
        <v/>
      </c>
      <c r="G2670" s="68" t="str">
        <f>IFERROR(VLOOKUP($B2670,APガラス性能一覧!$A$2:$M$6097,6,0),"")</f>
        <v/>
      </c>
      <c r="H2670" s="68" t="str">
        <f>IFERROR(VLOOKUP($B2670,APガラス性能一覧!$A$2:$M$6097,7,0),"")</f>
        <v/>
      </c>
      <c r="I2670" s="68" t="str">
        <f>IFERROR(VLOOKUP($B2670,APガラス性能一覧!$A$2:$M$6097,8,0),"")</f>
        <v/>
      </c>
      <c r="J2670" s="68" t="str">
        <f>IFERROR(VLOOKUP($B2670,APガラス性能一覧!$A$2:$M$6097,9,0),"")</f>
        <v/>
      </c>
      <c r="K2670" s="68" t="str">
        <f>IFERROR(VLOOKUP($B2670,APガラス性能一覧!$A$2:$M$6097,10,0),"")</f>
        <v/>
      </c>
      <c r="L2670" s="68" t="str">
        <f>IFERROR(VLOOKUP($B2670,APガラス性能一覧!$A$2:$M$6097,11,0),"")</f>
        <v/>
      </c>
      <c r="M2670" s="68" t="str">
        <f>IFERROR(VLOOKUP($B2670,APガラス性能一覧!$A$2:$M$6097,12,0),"")</f>
        <v/>
      </c>
      <c r="N2670" s="68" t="str">
        <f>IFERROR(VLOOKUP($B2670,APガラス性能一覧!$A$2:$M$6097,13,0),"")</f>
        <v/>
      </c>
    </row>
    <row r="2671" spans="2:14" x14ac:dyDescent="0.4">
      <c r="B2671" s="68" t="str">
        <f>IF($D$2="","",IF($E$2=0.65,IFERROR(IF(INDEX(APガラス性能一覧!A:A,MATCH(ROW(B2665),APガラス性能一覧!$O:$O,0))="","",INDEX(APガラス性能一覧!A:A,MATCH(ROW(B2665),APガラス性能一覧!$O:$O,0))),""),IFERROR(IF(INDEX(APガラス性能一覧!A:A,MATCH(ROW(B2665),APガラス性能一覧!$N:$N,0))="","",INDEX(APガラス性能一覧!A:A,MATCH(ROW(B2665),APガラス性能一覧!$N:$N,0))),"")))</f>
        <v/>
      </c>
      <c r="C2671" s="68" t="str">
        <f>IFERROR(VLOOKUP($B2671,APガラス性能一覧!$A$2:$M$6097,2,0),"")</f>
        <v/>
      </c>
      <c r="D2671" s="68" t="str">
        <f>IFERROR(VLOOKUP($B2671,APガラス性能一覧!$A$2:$M$6097,3,0),"")</f>
        <v/>
      </c>
      <c r="E2671" s="68" t="str">
        <f>IFERROR(VLOOKUP($B2671,APガラス性能一覧!$A$2:$M$6097,4,0),"")</f>
        <v/>
      </c>
      <c r="F2671" s="68" t="str">
        <f>IFERROR(VLOOKUP($B2671,APガラス性能一覧!$A$2:$M$6097,5,0),"")</f>
        <v/>
      </c>
      <c r="G2671" s="68" t="str">
        <f>IFERROR(VLOOKUP($B2671,APガラス性能一覧!$A$2:$M$6097,6,0),"")</f>
        <v/>
      </c>
      <c r="H2671" s="68" t="str">
        <f>IFERROR(VLOOKUP($B2671,APガラス性能一覧!$A$2:$M$6097,7,0),"")</f>
        <v/>
      </c>
      <c r="I2671" s="68" t="str">
        <f>IFERROR(VLOOKUP($B2671,APガラス性能一覧!$A$2:$M$6097,8,0),"")</f>
        <v/>
      </c>
      <c r="J2671" s="68" t="str">
        <f>IFERROR(VLOOKUP($B2671,APガラス性能一覧!$A$2:$M$6097,9,0),"")</f>
        <v/>
      </c>
      <c r="K2671" s="68" t="str">
        <f>IFERROR(VLOOKUP($B2671,APガラス性能一覧!$A$2:$M$6097,10,0),"")</f>
        <v/>
      </c>
      <c r="L2671" s="68" t="str">
        <f>IFERROR(VLOOKUP($B2671,APガラス性能一覧!$A$2:$M$6097,11,0),"")</f>
        <v/>
      </c>
      <c r="M2671" s="68" t="str">
        <f>IFERROR(VLOOKUP($B2671,APガラス性能一覧!$A$2:$M$6097,12,0),"")</f>
        <v/>
      </c>
      <c r="N2671" s="68" t="str">
        <f>IFERROR(VLOOKUP($B2671,APガラス性能一覧!$A$2:$M$6097,13,0),"")</f>
        <v/>
      </c>
    </row>
    <row r="2672" spans="2:14" x14ac:dyDescent="0.4">
      <c r="B2672" s="68" t="str">
        <f>IF($D$2="","",IF($E$2=0.65,IFERROR(IF(INDEX(APガラス性能一覧!A:A,MATCH(ROW(B2666),APガラス性能一覧!$O:$O,0))="","",INDEX(APガラス性能一覧!A:A,MATCH(ROW(B2666),APガラス性能一覧!$O:$O,0))),""),IFERROR(IF(INDEX(APガラス性能一覧!A:A,MATCH(ROW(B2666),APガラス性能一覧!$N:$N,0))="","",INDEX(APガラス性能一覧!A:A,MATCH(ROW(B2666),APガラス性能一覧!$N:$N,0))),"")))</f>
        <v/>
      </c>
      <c r="C2672" s="68" t="str">
        <f>IFERROR(VLOOKUP($B2672,APガラス性能一覧!$A$2:$M$6097,2,0),"")</f>
        <v/>
      </c>
      <c r="D2672" s="68" t="str">
        <f>IFERROR(VLOOKUP($B2672,APガラス性能一覧!$A$2:$M$6097,3,0),"")</f>
        <v/>
      </c>
      <c r="E2672" s="68" t="str">
        <f>IFERROR(VLOOKUP($B2672,APガラス性能一覧!$A$2:$M$6097,4,0),"")</f>
        <v/>
      </c>
      <c r="F2672" s="68" t="str">
        <f>IFERROR(VLOOKUP($B2672,APガラス性能一覧!$A$2:$M$6097,5,0),"")</f>
        <v/>
      </c>
      <c r="G2672" s="68" t="str">
        <f>IFERROR(VLOOKUP($B2672,APガラス性能一覧!$A$2:$M$6097,6,0),"")</f>
        <v/>
      </c>
      <c r="H2672" s="68" t="str">
        <f>IFERROR(VLOOKUP($B2672,APガラス性能一覧!$A$2:$M$6097,7,0),"")</f>
        <v/>
      </c>
      <c r="I2672" s="68" t="str">
        <f>IFERROR(VLOOKUP($B2672,APガラス性能一覧!$A$2:$M$6097,8,0),"")</f>
        <v/>
      </c>
      <c r="J2672" s="68" t="str">
        <f>IFERROR(VLOOKUP($B2672,APガラス性能一覧!$A$2:$M$6097,9,0),"")</f>
        <v/>
      </c>
      <c r="K2672" s="68" t="str">
        <f>IFERROR(VLOOKUP($B2672,APガラス性能一覧!$A$2:$M$6097,10,0),"")</f>
        <v/>
      </c>
      <c r="L2672" s="68" t="str">
        <f>IFERROR(VLOOKUP($B2672,APガラス性能一覧!$A$2:$M$6097,11,0),"")</f>
        <v/>
      </c>
      <c r="M2672" s="68" t="str">
        <f>IFERROR(VLOOKUP($B2672,APガラス性能一覧!$A$2:$M$6097,12,0),"")</f>
        <v/>
      </c>
      <c r="N2672" s="68" t="str">
        <f>IFERROR(VLOOKUP($B2672,APガラス性能一覧!$A$2:$M$6097,13,0),"")</f>
        <v/>
      </c>
    </row>
    <row r="2673" spans="2:14" x14ac:dyDescent="0.4">
      <c r="B2673" s="68" t="str">
        <f>IF($D$2="","",IF($E$2=0.65,IFERROR(IF(INDEX(APガラス性能一覧!A:A,MATCH(ROW(B2667),APガラス性能一覧!$O:$O,0))="","",INDEX(APガラス性能一覧!A:A,MATCH(ROW(B2667),APガラス性能一覧!$O:$O,0))),""),IFERROR(IF(INDEX(APガラス性能一覧!A:A,MATCH(ROW(B2667),APガラス性能一覧!$N:$N,0))="","",INDEX(APガラス性能一覧!A:A,MATCH(ROW(B2667),APガラス性能一覧!$N:$N,0))),"")))</f>
        <v/>
      </c>
      <c r="C2673" s="68" t="str">
        <f>IFERROR(VLOOKUP($B2673,APガラス性能一覧!$A$2:$M$6097,2,0),"")</f>
        <v/>
      </c>
      <c r="D2673" s="68" t="str">
        <f>IFERROR(VLOOKUP($B2673,APガラス性能一覧!$A$2:$M$6097,3,0),"")</f>
        <v/>
      </c>
      <c r="E2673" s="68" t="str">
        <f>IFERROR(VLOOKUP($B2673,APガラス性能一覧!$A$2:$M$6097,4,0),"")</f>
        <v/>
      </c>
      <c r="F2673" s="68" t="str">
        <f>IFERROR(VLOOKUP($B2673,APガラス性能一覧!$A$2:$M$6097,5,0),"")</f>
        <v/>
      </c>
      <c r="G2673" s="68" t="str">
        <f>IFERROR(VLOOKUP($B2673,APガラス性能一覧!$A$2:$M$6097,6,0),"")</f>
        <v/>
      </c>
      <c r="H2673" s="68" t="str">
        <f>IFERROR(VLOOKUP($B2673,APガラス性能一覧!$A$2:$M$6097,7,0),"")</f>
        <v/>
      </c>
      <c r="I2673" s="68" t="str">
        <f>IFERROR(VLOOKUP($B2673,APガラス性能一覧!$A$2:$M$6097,8,0),"")</f>
        <v/>
      </c>
      <c r="J2673" s="68" t="str">
        <f>IFERROR(VLOOKUP($B2673,APガラス性能一覧!$A$2:$M$6097,9,0),"")</f>
        <v/>
      </c>
      <c r="K2673" s="68" t="str">
        <f>IFERROR(VLOOKUP($B2673,APガラス性能一覧!$A$2:$M$6097,10,0),"")</f>
        <v/>
      </c>
      <c r="L2673" s="68" t="str">
        <f>IFERROR(VLOOKUP($B2673,APガラス性能一覧!$A$2:$M$6097,11,0),"")</f>
        <v/>
      </c>
      <c r="M2673" s="68" t="str">
        <f>IFERROR(VLOOKUP($B2673,APガラス性能一覧!$A$2:$M$6097,12,0),"")</f>
        <v/>
      </c>
      <c r="N2673" s="68" t="str">
        <f>IFERROR(VLOOKUP($B2673,APガラス性能一覧!$A$2:$M$6097,13,0),"")</f>
        <v/>
      </c>
    </row>
    <row r="2674" spans="2:14" x14ac:dyDescent="0.4">
      <c r="B2674" s="68" t="str">
        <f>IF($D$2="","",IF($E$2=0.65,IFERROR(IF(INDEX(APガラス性能一覧!A:A,MATCH(ROW(B2668),APガラス性能一覧!$O:$O,0))="","",INDEX(APガラス性能一覧!A:A,MATCH(ROW(B2668),APガラス性能一覧!$O:$O,0))),""),IFERROR(IF(INDEX(APガラス性能一覧!A:A,MATCH(ROW(B2668),APガラス性能一覧!$N:$N,0))="","",INDEX(APガラス性能一覧!A:A,MATCH(ROW(B2668),APガラス性能一覧!$N:$N,0))),"")))</f>
        <v/>
      </c>
      <c r="C2674" s="68" t="str">
        <f>IFERROR(VLOOKUP($B2674,APガラス性能一覧!$A$2:$M$6097,2,0),"")</f>
        <v/>
      </c>
      <c r="D2674" s="68" t="str">
        <f>IFERROR(VLOOKUP($B2674,APガラス性能一覧!$A$2:$M$6097,3,0),"")</f>
        <v/>
      </c>
      <c r="E2674" s="68" t="str">
        <f>IFERROR(VLOOKUP($B2674,APガラス性能一覧!$A$2:$M$6097,4,0),"")</f>
        <v/>
      </c>
      <c r="F2674" s="68" t="str">
        <f>IFERROR(VLOOKUP($B2674,APガラス性能一覧!$A$2:$M$6097,5,0),"")</f>
        <v/>
      </c>
      <c r="G2674" s="68" t="str">
        <f>IFERROR(VLOOKUP($B2674,APガラス性能一覧!$A$2:$M$6097,6,0),"")</f>
        <v/>
      </c>
      <c r="H2674" s="68" t="str">
        <f>IFERROR(VLOOKUP($B2674,APガラス性能一覧!$A$2:$M$6097,7,0),"")</f>
        <v/>
      </c>
      <c r="I2674" s="68" t="str">
        <f>IFERROR(VLOOKUP($B2674,APガラス性能一覧!$A$2:$M$6097,8,0),"")</f>
        <v/>
      </c>
      <c r="J2674" s="68" t="str">
        <f>IFERROR(VLOOKUP($B2674,APガラス性能一覧!$A$2:$M$6097,9,0),"")</f>
        <v/>
      </c>
      <c r="K2674" s="68" t="str">
        <f>IFERROR(VLOOKUP($B2674,APガラス性能一覧!$A$2:$M$6097,10,0),"")</f>
        <v/>
      </c>
      <c r="L2674" s="68" t="str">
        <f>IFERROR(VLOOKUP($B2674,APガラス性能一覧!$A$2:$M$6097,11,0),"")</f>
        <v/>
      </c>
      <c r="M2674" s="68" t="str">
        <f>IFERROR(VLOOKUP($B2674,APガラス性能一覧!$A$2:$M$6097,12,0),"")</f>
        <v/>
      </c>
      <c r="N2674" s="68" t="str">
        <f>IFERROR(VLOOKUP($B2674,APガラス性能一覧!$A$2:$M$6097,13,0),"")</f>
        <v/>
      </c>
    </row>
    <row r="2675" spans="2:14" x14ac:dyDescent="0.4">
      <c r="B2675" s="68" t="str">
        <f>IF($D$2="","",IF($E$2=0.65,IFERROR(IF(INDEX(APガラス性能一覧!A:A,MATCH(ROW(B2669),APガラス性能一覧!$O:$O,0))="","",INDEX(APガラス性能一覧!A:A,MATCH(ROW(B2669),APガラス性能一覧!$O:$O,0))),""),IFERROR(IF(INDEX(APガラス性能一覧!A:A,MATCH(ROW(B2669),APガラス性能一覧!$N:$N,0))="","",INDEX(APガラス性能一覧!A:A,MATCH(ROW(B2669),APガラス性能一覧!$N:$N,0))),"")))</f>
        <v/>
      </c>
      <c r="C2675" s="68" t="str">
        <f>IFERROR(VLOOKUP($B2675,APガラス性能一覧!$A$2:$M$6097,2,0),"")</f>
        <v/>
      </c>
      <c r="D2675" s="68" t="str">
        <f>IFERROR(VLOOKUP($B2675,APガラス性能一覧!$A$2:$M$6097,3,0),"")</f>
        <v/>
      </c>
      <c r="E2675" s="68" t="str">
        <f>IFERROR(VLOOKUP($B2675,APガラス性能一覧!$A$2:$M$6097,4,0),"")</f>
        <v/>
      </c>
      <c r="F2675" s="68" t="str">
        <f>IFERROR(VLOOKUP($B2675,APガラス性能一覧!$A$2:$M$6097,5,0),"")</f>
        <v/>
      </c>
      <c r="G2675" s="68" t="str">
        <f>IFERROR(VLOOKUP($B2675,APガラス性能一覧!$A$2:$M$6097,6,0),"")</f>
        <v/>
      </c>
      <c r="H2675" s="68" t="str">
        <f>IFERROR(VLOOKUP($B2675,APガラス性能一覧!$A$2:$M$6097,7,0),"")</f>
        <v/>
      </c>
      <c r="I2675" s="68" t="str">
        <f>IFERROR(VLOOKUP($B2675,APガラス性能一覧!$A$2:$M$6097,8,0),"")</f>
        <v/>
      </c>
      <c r="J2675" s="68" t="str">
        <f>IFERROR(VLOOKUP($B2675,APガラス性能一覧!$A$2:$M$6097,9,0),"")</f>
        <v/>
      </c>
      <c r="K2675" s="68" t="str">
        <f>IFERROR(VLOOKUP($B2675,APガラス性能一覧!$A$2:$M$6097,10,0),"")</f>
        <v/>
      </c>
      <c r="L2675" s="68" t="str">
        <f>IFERROR(VLOOKUP($B2675,APガラス性能一覧!$A$2:$M$6097,11,0),"")</f>
        <v/>
      </c>
      <c r="M2675" s="68" t="str">
        <f>IFERROR(VLOOKUP($B2675,APガラス性能一覧!$A$2:$M$6097,12,0),"")</f>
        <v/>
      </c>
      <c r="N2675" s="68" t="str">
        <f>IFERROR(VLOOKUP($B2675,APガラス性能一覧!$A$2:$M$6097,13,0),"")</f>
        <v/>
      </c>
    </row>
    <row r="2676" spans="2:14" x14ac:dyDescent="0.4">
      <c r="B2676" s="68" t="str">
        <f>IF($D$2="","",IF($E$2=0.65,IFERROR(IF(INDEX(APガラス性能一覧!A:A,MATCH(ROW(B2670),APガラス性能一覧!$O:$O,0))="","",INDEX(APガラス性能一覧!A:A,MATCH(ROW(B2670),APガラス性能一覧!$O:$O,0))),""),IFERROR(IF(INDEX(APガラス性能一覧!A:A,MATCH(ROW(B2670),APガラス性能一覧!$N:$N,0))="","",INDEX(APガラス性能一覧!A:A,MATCH(ROW(B2670),APガラス性能一覧!$N:$N,0))),"")))</f>
        <v/>
      </c>
      <c r="C2676" s="68" t="str">
        <f>IFERROR(VLOOKUP($B2676,APガラス性能一覧!$A$2:$M$6097,2,0),"")</f>
        <v/>
      </c>
      <c r="D2676" s="68" t="str">
        <f>IFERROR(VLOOKUP($B2676,APガラス性能一覧!$A$2:$M$6097,3,0),"")</f>
        <v/>
      </c>
      <c r="E2676" s="68" t="str">
        <f>IFERROR(VLOOKUP($B2676,APガラス性能一覧!$A$2:$M$6097,4,0),"")</f>
        <v/>
      </c>
      <c r="F2676" s="68" t="str">
        <f>IFERROR(VLOOKUP($B2676,APガラス性能一覧!$A$2:$M$6097,5,0),"")</f>
        <v/>
      </c>
      <c r="G2676" s="68" t="str">
        <f>IFERROR(VLOOKUP($B2676,APガラス性能一覧!$A$2:$M$6097,6,0),"")</f>
        <v/>
      </c>
      <c r="H2676" s="68" t="str">
        <f>IFERROR(VLOOKUP($B2676,APガラス性能一覧!$A$2:$M$6097,7,0),"")</f>
        <v/>
      </c>
      <c r="I2676" s="68" t="str">
        <f>IFERROR(VLOOKUP($B2676,APガラス性能一覧!$A$2:$M$6097,8,0),"")</f>
        <v/>
      </c>
      <c r="J2676" s="68" t="str">
        <f>IFERROR(VLOOKUP($B2676,APガラス性能一覧!$A$2:$M$6097,9,0),"")</f>
        <v/>
      </c>
      <c r="K2676" s="68" t="str">
        <f>IFERROR(VLOOKUP($B2676,APガラス性能一覧!$A$2:$M$6097,10,0),"")</f>
        <v/>
      </c>
      <c r="L2676" s="68" t="str">
        <f>IFERROR(VLOOKUP($B2676,APガラス性能一覧!$A$2:$M$6097,11,0),"")</f>
        <v/>
      </c>
      <c r="M2676" s="68" t="str">
        <f>IFERROR(VLOOKUP($B2676,APガラス性能一覧!$A$2:$M$6097,12,0),"")</f>
        <v/>
      </c>
      <c r="N2676" s="68" t="str">
        <f>IFERROR(VLOOKUP($B2676,APガラス性能一覧!$A$2:$M$6097,13,0),"")</f>
        <v/>
      </c>
    </row>
    <row r="2677" spans="2:14" x14ac:dyDescent="0.4">
      <c r="B2677" s="68" t="str">
        <f>IF($D$2="","",IF($E$2=0.65,IFERROR(IF(INDEX(APガラス性能一覧!A:A,MATCH(ROW(B2671),APガラス性能一覧!$O:$O,0))="","",INDEX(APガラス性能一覧!A:A,MATCH(ROW(B2671),APガラス性能一覧!$O:$O,0))),""),IFERROR(IF(INDEX(APガラス性能一覧!A:A,MATCH(ROW(B2671),APガラス性能一覧!$N:$N,0))="","",INDEX(APガラス性能一覧!A:A,MATCH(ROW(B2671),APガラス性能一覧!$N:$N,0))),"")))</f>
        <v/>
      </c>
      <c r="C2677" s="68" t="str">
        <f>IFERROR(VLOOKUP($B2677,APガラス性能一覧!$A$2:$M$6097,2,0),"")</f>
        <v/>
      </c>
      <c r="D2677" s="68" t="str">
        <f>IFERROR(VLOOKUP($B2677,APガラス性能一覧!$A$2:$M$6097,3,0),"")</f>
        <v/>
      </c>
      <c r="E2677" s="68" t="str">
        <f>IFERROR(VLOOKUP($B2677,APガラス性能一覧!$A$2:$M$6097,4,0),"")</f>
        <v/>
      </c>
      <c r="F2677" s="68" t="str">
        <f>IFERROR(VLOOKUP($B2677,APガラス性能一覧!$A$2:$M$6097,5,0),"")</f>
        <v/>
      </c>
      <c r="G2677" s="68" t="str">
        <f>IFERROR(VLOOKUP($B2677,APガラス性能一覧!$A$2:$M$6097,6,0),"")</f>
        <v/>
      </c>
      <c r="H2677" s="68" t="str">
        <f>IFERROR(VLOOKUP($B2677,APガラス性能一覧!$A$2:$M$6097,7,0),"")</f>
        <v/>
      </c>
      <c r="I2677" s="68" t="str">
        <f>IFERROR(VLOOKUP($B2677,APガラス性能一覧!$A$2:$M$6097,8,0),"")</f>
        <v/>
      </c>
      <c r="J2677" s="68" t="str">
        <f>IFERROR(VLOOKUP($B2677,APガラス性能一覧!$A$2:$M$6097,9,0),"")</f>
        <v/>
      </c>
      <c r="K2677" s="68" t="str">
        <f>IFERROR(VLOOKUP($B2677,APガラス性能一覧!$A$2:$M$6097,10,0),"")</f>
        <v/>
      </c>
      <c r="L2677" s="68" t="str">
        <f>IFERROR(VLOOKUP($B2677,APガラス性能一覧!$A$2:$M$6097,11,0),"")</f>
        <v/>
      </c>
      <c r="M2677" s="68" t="str">
        <f>IFERROR(VLOOKUP($B2677,APガラス性能一覧!$A$2:$M$6097,12,0),"")</f>
        <v/>
      </c>
      <c r="N2677" s="68" t="str">
        <f>IFERROR(VLOOKUP($B2677,APガラス性能一覧!$A$2:$M$6097,13,0),"")</f>
        <v/>
      </c>
    </row>
    <row r="2678" spans="2:14" x14ac:dyDescent="0.4">
      <c r="B2678" s="68" t="str">
        <f>IF($D$2="","",IF($E$2=0.65,IFERROR(IF(INDEX(APガラス性能一覧!A:A,MATCH(ROW(B2672),APガラス性能一覧!$O:$O,0))="","",INDEX(APガラス性能一覧!A:A,MATCH(ROW(B2672),APガラス性能一覧!$O:$O,0))),""),IFERROR(IF(INDEX(APガラス性能一覧!A:A,MATCH(ROW(B2672),APガラス性能一覧!$N:$N,0))="","",INDEX(APガラス性能一覧!A:A,MATCH(ROW(B2672),APガラス性能一覧!$N:$N,0))),"")))</f>
        <v/>
      </c>
      <c r="C2678" s="68" t="str">
        <f>IFERROR(VLOOKUP($B2678,APガラス性能一覧!$A$2:$M$6097,2,0),"")</f>
        <v/>
      </c>
      <c r="D2678" s="68" t="str">
        <f>IFERROR(VLOOKUP($B2678,APガラス性能一覧!$A$2:$M$6097,3,0),"")</f>
        <v/>
      </c>
      <c r="E2678" s="68" t="str">
        <f>IFERROR(VLOOKUP($B2678,APガラス性能一覧!$A$2:$M$6097,4,0),"")</f>
        <v/>
      </c>
      <c r="F2678" s="68" t="str">
        <f>IFERROR(VLOOKUP($B2678,APガラス性能一覧!$A$2:$M$6097,5,0),"")</f>
        <v/>
      </c>
      <c r="G2678" s="68" t="str">
        <f>IFERROR(VLOOKUP($B2678,APガラス性能一覧!$A$2:$M$6097,6,0),"")</f>
        <v/>
      </c>
      <c r="H2678" s="68" t="str">
        <f>IFERROR(VLOOKUP($B2678,APガラス性能一覧!$A$2:$M$6097,7,0),"")</f>
        <v/>
      </c>
      <c r="I2678" s="68" t="str">
        <f>IFERROR(VLOOKUP($B2678,APガラス性能一覧!$A$2:$M$6097,8,0),"")</f>
        <v/>
      </c>
      <c r="J2678" s="68" t="str">
        <f>IFERROR(VLOOKUP($B2678,APガラス性能一覧!$A$2:$M$6097,9,0),"")</f>
        <v/>
      </c>
      <c r="K2678" s="68" t="str">
        <f>IFERROR(VLOOKUP($B2678,APガラス性能一覧!$A$2:$M$6097,10,0),"")</f>
        <v/>
      </c>
      <c r="L2678" s="68" t="str">
        <f>IFERROR(VLOOKUP($B2678,APガラス性能一覧!$A$2:$M$6097,11,0),"")</f>
        <v/>
      </c>
      <c r="M2678" s="68" t="str">
        <f>IFERROR(VLOOKUP($B2678,APガラス性能一覧!$A$2:$M$6097,12,0),"")</f>
        <v/>
      </c>
      <c r="N2678" s="68" t="str">
        <f>IFERROR(VLOOKUP($B2678,APガラス性能一覧!$A$2:$M$6097,13,0),"")</f>
        <v/>
      </c>
    </row>
    <row r="2679" spans="2:14" x14ac:dyDescent="0.4">
      <c r="B2679" s="68" t="str">
        <f>IF($D$2="","",IF($E$2=0.65,IFERROR(IF(INDEX(APガラス性能一覧!A:A,MATCH(ROW(B2673),APガラス性能一覧!$O:$O,0))="","",INDEX(APガラス性能一覧!A:A,MATCH(ROW(B2673),APガラス性能一覧!$O:$O,0))),""),IFERROR(IF(INDEX(APガラス性能一覧!A:A,MATCH(ROW(B2673),APガラス性能一覧!$N:$N,0))="","",INDEX(APガラス性能一覧!A:A,MATCH(ROW(B2673),APガラス性能一覧!$N:$N,0))),"")))</f>
        <v/>
      </c>
      <c r="C2679" s="68" t="str">
        <f>IFERROR(VLOOKUP($B2679,APガラス性能一覧!$A$2:$M$6097,2,0),"")</f>
        <v/>
      </c>
      <c r="D2679" s="68" t="str">
        <f>IFERROR(VLOOKUP($B2679,APガラス性能一覧!$A$2:$M$6097,3,0),"")</f>
        <v/>
      </c>
      <c r="E2679" s="68" t="str">
        <f>IFERROR(VLOOKUP($B2679,APガラス性能一覧!$A$2:$M$6097,4,0),"")</f>
        <v/>
      </c>
      <c r="F2679" s="68" t="str">
        <f>IFERROR(VLOOKUP($B2679,APガラス性能一覧!$A$2:$M$6097,5,0),"")</f>
        <v/>
      </c>
      <c r="G2679" s="68" t="str">
        <f>IFERROR(VLOOKUP($B2679,APガラス性能一覧!$A$2:$M$6097,6,0),"")</f>
        <v/>
      </c>
      <c r="H2679" s="68" t="str">
        <f>IFERROR(VLOOKUP($B2679,APガラス性能一覧!$A$2:$M$6097,7,0),"")</f>
        <v/>
      </c>
      <c r="I2679" s="68" t="str">
        <f>IFERROR(VLOOKUP($B2679,APガラス性能一覧!$A$2:$M$6097,8,0),"")</f>
        <v/>
      </c>
      <c r="J2679" s="68" t="str">
        <f>IFERROR(VLOOKUP($B2679,APガラス性能一覧!$A$2:$M$6097,9,0),"")</f>
        <v/>
      </c>
      <c r="K2679" s="68" t="str">
        <f>IFERROR(VLOOKUP($B2679,APガラス性能一覧!$A$2:$M$6097,10,0),"")</f>
        <v/>
      </c>
      <c r="L2679" s="68" t="str">
        <f>IFERROR(VLOOKUP($B2679,APガラス性能一覧!$A$2:$M$6097,11,0),"")</f>
        <v/>
      </c>
      <c r="M2679" s="68" t="str">
        <f>IFERROR(VLOOKUP($B2679,APガラス性能一覧!$A$2:$M$6097,12,0),"")</f>
        <v/>
      </c>
      <c r="N2679" s="68" t="str">
        <f>IFERROR(VLOOKUP($B2679,APガラス性能一覧!$A$2:$M$6097,13,0),"")</f>
        <v/>
      </c>
    </row>
    <row r="2680" spans="2:14" x14ac:dyDescent="0.4">
      <c r="B2680" s="68" t="str">
        <f>IF($D$2="","",IF($E$2=0.65,IFERROR(IF(INDEX(APガラス性能一覧!A:A,MATCH(ROW(B2674),APガラス性能一覧!$O:$O,0))="","",INDEX(APガラス性能一覧!A:A,MATCH(ROW(B2674),APガラス性能一覧!$O:$O,0))),""),IFERROR(IF(INDEX(APガラス性能一覧!A:A,MATCH(ROW(B2674),APガラス性能一覧!$N:$N,0))="","",INDEX(APガラス性能一覧!A:A,MATCH(ROW(B2674),APガラス性能一覧!$N:$N,0))),"")))</f>
        <v/>
      </c>
      <c r="C2680" s="68" t="str">
        <f>IFERROR(VLOOKUP($B2680,APガラス性能一覧!$A$2:$M$6097,2,0),"")</f>
        <v/>
      </c>
      <c r="D2680" s="68" t="str">
        <f>IFERROR(VLOOKUP($B2680,APガラス性能一覧!$A$2:$M$6097,3,0),"")</f>
        <v/>
      </c>
      <c r="E2680" s="68" t="str">
        <f>IFERROR(VLOOKUP($B2680,APガラス性能一覧!$A$2:$M$6097,4,0),"")</f>
        <v/>
      </c>
      <c r="F2680" s="68" t="str">
        <f>IFERROR(VLOOKUP($B2680,APガラス性能一覧!$A$2:$M$6097,5,0),"")</f>
        <v/>
      </c>
      <c r="G2680" s="68" t="str">
        <f>IFERROR(VLOOKUP($B2680,APガラス性能一覧!$A$2:$M$6097,6,0),"")</f>
        <v/>
      </c>
      <c r="H2680" s="68" t="str">
        <f>IFERROR(VLOOKUP($B2680,APガラス性能一覧!$A$2:$M$6097,7,0),"")</f>
        <v/>
      </c>
      <c r="I2680" s="68" t="str">
        <f>IFERROR(VLOOKUP($B2680,APガラス性能一覧!$A$2:$M$6097,8,0),"")</f>
        <v/>
      </c>
      <c r="J2680" s="68" t="str">
        <f>IFERROR(VLOOKUP($B2680,APガラス性能一覧!$A$2:$M$6097,9,0),"")</f>
        <v/>
      </c>
      <c r="K2680" s="68" t="str">
        <f>IFERROR(VLOOKUP($B2680,APガラス性能一覧!$A$2:$M$6097,10,0),"")</f>
        <v/>
      </c>
      <c r="L2680" s="68" t="str">
        <f>IFERROR(VLOOKUP($B2680,APガラス性能一覧!$A$2:$M$6097,11,0),"")</f>
        <v/>
      </c>
      <c r="M2680" s="68" t="str">
        <f>IFERROR(VLOOKUP($B2680,APガラス性能一覧!$A$2:$M$6097,12,0),"")</f>
        <v/>
      </c>
      <c r="N2680" s="68" t="str">
        <f>IFERROR(VLOOKUP($B2680,APガラス性能一覧!$A$2:$M$6097,13,0),"")</f>
        <v/>
      </c>
    </row>
    <row r="2681" spans="2:14" x14ac:dyDescent="0.4">
      <c r="B2681" s="68" t="str">
        <f>IF($D$2="","",IF($E$2=0.65,IFERROR(IF(INDEX(APガラス性能一覧!A:A,MATCH(ROW(B2675),APガラス性能一覧!$O:$O,0))="","",INDEX(APガラス性能一覧!A:A,MATCH(ROW(B2675),APガラス性能一覧!$O:$O,0))),""),IFERROR(IF(INDEX(APガラス性能一覧!A:A,MATCH(ROW(B2675),APガラス性能一覧!$N:$N,0))="","",INDEX(APガラス性能一覧!A:A,MATCH(ROW(B2675),APガラス性能一覧!$N:$N,0))),"")))</f>
        <v/>
      </c>
      <c r="C2681" s="68" t="str">
        <f>IFERROR(VLOOKUP($B2681,APガラス性能一覧!$A$2:$M$6097,2,0),"")</f>
        <v/>
      </c>
      <c r="D2681" s="68" t="str">
        <f>IFERROR(VLOOKUP($B2681,APガラス性能一覧!$A$2:$M$6097,3,0),"")</f>
        <v/>
      </c>
      <c r="E2681" s="68" t="str">
        <f>IFERROR(VLOOKUP($B2681,APガラス性能一覧!$A$2:$M$6097,4,0),"")</f>
        <v/>
      </c>
      <c r="F2681" s="68" t="str">
        <f>IFERROR(VLOOKUP($B2681,APガラス性能一覧!$A$2:$M$6097,5,0),"")</f>
        <v/>
      </c>
      <c r="G2681" s="68" t="str">
        <f>IFERROR(VLOOKUP($B2681,APガラス性能一覧!$A$2:$M$6097,6,0),"")</f>
        <v/>
      </c>
      <c r="H2681" s="68" t="str">
        <f>IFERROR(VLOOKUP($B2681,APガラス性能一覧!$A$2:$M$6097,7,0),"")</f>
        <v/>
      </c>
      <c r="I2681" s="68" t="str">
        <f>IFERROR(VLOOKUP($B2681,APガラス性能一覧!$A$2:$M$6097,8,0),"")</f>
        <v/>
      </c>
      <c r="J2681" s="68" t="str">
        <f>IFERROR(VLOOKUP($B2681,APガラス性能一覧!$A$2:$M$6097,9,0),"")</f>
        <v/>
      </c>
      <c r="K2681" s="68" t="str">
        <f>IFERROR(VLOOKUP($B2681,APガラス性能一覧!$A$2:$M$6097,10,0),"")</f>
        <v/>
      </c>
      <c r="L2681" s="68" t="str">
        <f>IFERROR(VLOOKUP($B2681,APガラス性能一覧!$A$2:$M$6097,11,0),"")</f>
        <v/>
      </c>
      <c r="M2681" s="68" t="str">
        <f>IFERROR(VLOOKUP($B2681,APガラス性能一覧!$A$2:$M$6097,12,0),"")</f>
        <v/>
      </c>
      <c r="N2681" s="68" t="str">
        <f>IFERROR(VLOOKUP($B2681,APガラス性能一覧!$A$2:$M$6097,13,0),"")</f>
        <v/>
      </c>
    </row>
    <row r="2682" spans="2:14" x14ac:dyDescent="0.4">
      <c r="B2682" s="68" t="str">
        <f>IF($D$2="","",IF($E$2=0.65,IFERROR(IF(INDEX(APガラス性能一覧!A:A,MATCH(ROW(B2676),APガラス性能一覧!$O:$O,0))="","",INDEX(APガラス性能一覧!A:A,MATCH(ROW(B2676),APガラス性能一覧!$O:$O,0))),""),IFERROR(IF(INDEX(APガラス性能一覧!A:A,MATCH(ROW(B2676),APガラス性能一覧!$N:$N,0))="","",INDEX(APガラス性能一覧!A:A,MATCH(ROW(B2676),APガラス性能一覧!$N:$N,0))),"")))</f>
        <v/>
      </c>
      <c r="C2682" s="68" t="str">
        <f>IFERROR(VLOOKUP($B2682,APガラス性能一覧!$A$2:$M$6097,2,0),"")</f>
        <v/>
      </c>
      <c r="D2682" s="68" t="str">
        <f>IFERROR(VLOOKUP($B2682,APガラス性能一覧!$A$2:$M$6097,3,0),"")</f>
        <v/>
      </c>
      <c r="E2682" s="68" t="str">
        <f>IFERROR(VLOOKUP($B2682,APガラス性能一覧!$A$2:$M$6097,4,0),"")</f>
        <v/>
      </c>
      <c r="F2682" s="68" t="str">
        <f>IFERROR(VLOOKUP($B2682,APガラス性能一覧!$A$2:$M$6097,5,0),"")</f>
        <v/>
      </c>
      <c r="G2682" s="68" t="str">
        <f>IFERROR(VLOOKUP($B2682,APガラス性能一覧!$A$2:$M$6097,6,0),"")</f>
        <v/>
      </c>
      <c r="H2682" s="68" t="str">
        <f>IFERROR(VLOOKUP($B2682,APガラス性能一覧!$A$2:$M$6097,7,0),"")</f>
        <v/>
      </c>
      <c r="I2682" s="68" t="str">
        <f>IFERROR(VLOOKUP($B2682,APガラス性能一覧!$A$2:$M$6097,8,0),"")</f>
        <v/>
      </c>
      <c r="J2682" s="68" t="str">
        <f>IFERROR(VLOOKUP($B2682,APガラス性能一覧!$A$2:$M$6097,9,0),"")</f>
        <v/>
      </c>
      <c r="K2682" s="68" t="str">
        <f>IFERROR(VLOOKUP($B2682,APガラス性能一覧!$A$2:$M$6097,10,0),"")</f>
        <v/>
      </c>
      <c r="L2682" s="68" t="str">
        <f>IFERROR(VLOOKUP($B2682,APガラス性能一覧!$A$2:$M$6097,11,0),"")</f>
        <v/>
      </c>
      <c r="M2682" s="68" t="str">
        <f>IFERROR(VLOOKUP($B2682,APガラス性能一覧!$A$2:$M$6097,12,0),"")</f>
        <v/>
      </c>
      <c r="N2682" s="68" t="str">
        <f>IFERROR(VLOOKUP($B2682,APガラス性能一覧!$A$2:$M$6097,13,0),"")</f>
        <v/>
      </c>
    </row>
    <row r="2683" spans="2:14" x14ac:dyDescent="0.4">
      <c r="B2683" s="68" t="str">
        <f>IF($D$2="","",IF($E$2=0.65,IFERROR(IF(INDEX(APガラス性能一覧!A:A,MATCH(ROW(B2677),APガラス性能一覧!$O:$O,0))="","",INDEX(APガラス性能一覧!A:A,MATCH(ROW(B2677),APガラス性能一覧!$O:$O,0))),""),IFERROR(IF(INDEX(APガラス性能一覧!A:A,MATCH(ROW(B2677),APガラス性能一覧!$N:$N,0))="","",INDEX(APガラス性能一覧!A:A,MATCH(ROW(B2677),APガラス性能一覧!$N:$N,0))),"")))</f>
        <v/>
      </c>
      <c r="C2683" s="68" t="str">
        <f>IFERROR(VLOOKUP($B2683,APガラス性能一覧!$A$2:$M$6097,2,0),"")</f>
        <v/>
      </c>
      <c r="D2683" s="68" t="str">
        <f>IFERROR(VLOOKUP($B2683,APガラス性能一覧!$A$2:$M$6097,3,0),"")</f>
        <v/>
      </c>
      <c r="E2683" s="68" t="str">
        <f>IFERROR(VLOOKUP($B2683,APガラス性能一覧!$A$2:$M$6097,4,0),"")</f>
        <v/>
      </c>
      <c r="F2683" s="68" t="str">
        <f>IFERROR(VLOOKUP($B2683,APガラス性能一覧!$A$2:$M$6097,5,0),"")</f>
        <v/>
      </c>
      <c r="G2683" s="68" t="str">
        <f>IFERROR(VLOOKUP($B2683,APガラス性能一覧!$A$2:$M$6097,6,0),"")</f>
        <v/>
      </c>
      <c r="H2683" s="68" t="str">
        <f>IFERROR(VLOOKUP($B2683,APガラス性能一覧!$A$2:$M$6097,7,0),"")</f>
        <v/>
      </c>
      <c r="I2683" s="68" t="str">
        <f>IFERROR(VLOOKUP($B2683,APガラス性能一覧!$A$2:$M$6097,8,0),"")</f>
        <v/>
      </c>
      <c r="J2683" s="68" t="str">
        <f>IFERROR(VLOOKUP($B2683,APガラス性能一覧!$A$2:$M$6097,9,0),"")</f>
        <v/>
      </c>
      <c r="K2683" s="68" t="str">
        <f>IFERROR(VLOOKUP($B2683,APガラス性能一覧!$A$2:$M$6097,10,0),"")</f>
        <v/>
      </c>
      <c r="L2683" s="68" t="str">
        <f>IFERROR(VLOOKUP($B2683,APガラス性能一覧!$A$2:$M$6097,11,0),"")</f>
        <v/>
      </c>
      <c r="M2683" s="68" t="str">
        <f>IFERROR(VLOOKUP($B2683,APガラス性能一覧!$A$2:$M$6097,12,0),"")</f>
        <v/>
      </c>
      <c r="N2683" s="68" t="str">
        <f>IFERROR(VLOOKUP($B2683,APガラス性能一覧!$A$2:$M$6097,13,0),"")</f>
        <v/>
      </c>
    </row>
    <row r="2684" spans="2:14" x14ac:dyDescent="0.4">
      <c r="B2684" s="68" t="str">
        <f>IF($D$2="","",IF($E$2=0.65,IFERROR(IF(INDEX(APガラス性能一覧!A:A,MATCH(ROW(B2678),APガラス性能一覧!$O:$O,0))="","",INDEX(APガラス性能一覧!A:A,MATCH(ROW(B2678),APガラス性能一覧!$O:$O,0))),""),IFERROR(IF(INDEX(APガラス性能一覧!A:A,MATCH(ROW(B2678),APガラス性能一覧!$N:$N,0))="","",INDEX(APガラス性能一覧!A:A,MATCH(ROW(B2678),APガラス性能一覧!$N:$N,0))),"")))</f>
        <v/>
      </c>
      <c r="C2684" s="68" t="str">
        <f>IFERROR(VLOOKUP($B2684,APガラス性能一覧!$A$2:$M$6097,2,0),"")</f>
        <v/>
      </c>
      <c r="D2684" s="68" t="str">
        <f>IFERROR(VLOOKUP($B2684,APガラス性能一覧!$A$2:$M$6097,3,0),"")</f>
        <v/>
      </c>
      <c r="E2684" s="68" t="str">
        <f>IFERROR(VLOOKUP($B2684,APガラス性能一覧!$A$2:$M$6097,4,0),"")</f>
        <v/>
      </c>
      <c r="F2684" s="68" t="str">
        <f>IFERROR(VLOOKUP($B2684,APガラス性能一覧!$A$2:$M$6097,5,0),"")</f>
        <v/>
      </c>
      <c r="G2684" s="68" t="str">
        <f>IFERROR(VLOOKUP($B2684,APガラス性能一覧!$A$2:$M$6097,6,0),"")</f>
        <v/>
      </c>
      <c r="H2684" s="68" t="str">
        <f>IFERROR(VLOOKUP($B2684,APガラス性能一覧!$A$2:$M$6097,7,0),"")</f>
        <v/>
      </c>
      <c r="I2684" s="68" t="str">
        <f>IFERROR(VLOOKUP($B2684,APガラス性能一覧!$A$2:$M$6097,8,0),"")</f>
        <v/>
      </c>
      <c r="J2684" s="68" t="str">
        <f>IFERROR(VLOOKUP($B2684,APガラス性能一覧!$A$2:$M$6097,9,0),"")</f>
        <v/>
      </c>
      <c r="K2684" s="68" t="str">
        <f>IFERROR(VLOOKUP($B2684,APガラス性能一覧!$A$2:$M$6097,10,0),"")</f>
        <v/>
      </c>
      <c r="L2684" s="68" t="str">
        <f>IFERROR(VLOOKUP($B2684,APガラス性能一覧!$A$2:$M$6097,11,0),"")</f>
        <v/>
      </c>
      <c r="M2684" s="68" t="str">
        <f>IFERROR(VLOOKUP($B2684,APガラス性能一覧!$A$2:$M$6097,12,0),"")</f>
        <v/>
      </c>
      <c r="N2684" s="68" t="str">
        <f>IFERROR(VLOOKUP($B2684,APガラス性能一覧!$A$2:$M$6097,13,0),"")</f>
        <v/>
      </c>
    </row>
    <row r="2685" spans="2:14" x14ac:dyDescent="0.4">
      <c r="B2685" s="68" t="str">
        <f>IF($D$2="","",IF($E$2=0.65,IFERROR(IF(INDEX(APガラス性能一覧!A:A,MATCH(ROW(B2679),APガラス性能一覧!$O:$O,0))="","",INDEX(APガラス性能一覧!A:A,MATCH(ROW(B2679),APガラス性能一覧!$O:$O,0))),""),IFERROR(IF(INDEX(APガラス性能一覧!A:A,MATCH(ROW(B2679),APガラス性能一覧!$N:$N,0))="","",INDEX(APガラス性能一覧!A:A,MATCH(ROW(B2679),APガラス性能一覧!$N:$N,0))),"")))</f>
        <v/>
      </c>
      <c r="C2685" s="68" t="str">
        <f>IFERROR(VLOOKUP($B2685,APガラス性能一覧!$A$2:$M$6097,2,0),"")</f>
        <v/>
      </c>
      <c r="D2685" s="68" t="str">
        <f>IFERROR(VLOOKUP($B2685,APガラス性能一覧!$A$2:$M$6097,3,0),"")</f>
        <v/>
      </c>
      <c r="E2685" s="68" t="str">
        <f>IFERROR(VLOOKUP($B2685,APガラス性能一覧!$A$2:$M$6097,4,0),"")</f>
        <v/>
      </c>
      <c r="F2685" s="68" t="str">
        <f>IFERROR(VLOOKUP($B2685,APガラス性能一覧!$A$2:$M$6097,5,0),"")</f>
        <v/>
      </c>
      <c r="G2685" s="68" t="str">
        <f>IFERROR(VLOOKUP($B2685,APガラス性能一覧!$A$2:$M$6097,6,0),"")</f>
        <v/>
      </c>
      <c r="H2685" s="68" t="str">
        <f>IFERROR(VLOOKUP($B2685,APガラス性能一覧!$A$2:$M$6097,7,0),"")</f>
        <v/>
      </c>
      <c r="I2685" s="68" t="str">
        <f>IFERROR(VLOOKUP($B2685,APガラス性能一覧!$A$2:$M$6097,8,0),"")</f>
        <v/>
      </c>
      <c r="J2685" s="68" t="str">
        <f>IFERROR(VLOOKUP($B2685,APガラス性能一覧!$A$2:$M$6097,9,0),"")</f>
        <v/>
      </c>
      <c r="K2685" s="68" t="str">
        <f>IFERROR(VLOOKUP($B2685,APガラス性能一覧!$A$2:$M$6097,10,0),"")</f>
        <v/>
      </c>
      <c r="L2685" s="68" t="str">
        <f>IFERROR(VLOOKUP($B2685,APガラス性能一覧!$A$2:$M$6097,11,0),"")</f>
        <v/>
      </c>
      <c r="M2685" s="68" t="str">
        <f>IFERROR(VLOOKUP($B2685,APガラス性能一覧!$A$2:$M$6097,12,0),"")</f>
        <v/>
      </c>
      <c r="N2685" s="68" t="str">
        <f>IFERROR(VLOOKUP($B2685,APガラス性能一覧!$A$2:$M$6097,13,0),"")</f>
        <v/>
      </c>
    </row>
    <row r="2686" spans="2:14" x14ac:dyDescent="0.4">
      <c r="B2686" s="68" t="str">
        <f>IF($D$2="","",IF($E$2=0.65,IFERROR(IF(INDEX(APガラス性能一覧!A:A,MATCH(ROW(B2680),APガラス性能一覧!$O:$O,0))="","",INDEX(APガラス性能一覧!A:A,MATCH(ROW(B2680),APガラス性能一覧!$O:$O,0))),""),IFERROR(IF(INDEX(APガラス性能一覧!A:A,MATCH(ROW(B2680),APガラス性能一覧!$N:$N,0))="","",INDEX(APガラス性能一覧!A:A,MATCH(ROW(B2680),APガラス性能一覧!$N:$N,0))),"")))</f>
        <v/>
      </c>
      <c r="C2686" s="68" t="str">
        <f>IFERROR(VLOOKUP($B2686,APガラス性能一覧!$A$2:$M$6097,2,0),"")</f>
        <v/>
      </c>
      <c r="D2686" s="68" t="str">
        <f>IFERROR(VLOOKUP($B2686,APガラス性能一覧!$A$2:$M$6097,3,0),"")</f>
        <v/>
      </c>
      <c r="E2686" s="68" t="str">
        <f>IFERROR(VLOOKUP($B2686,APガラス性能一覧!$A$2:$M$6097,4,0),"")</f>
        <v/>
      </c>
      <c r="F2686" s="68" t="str">
        <f>IFERROR(VLOOKUP($B2686,APガラス性能一覧!$A$2:$M$6097,5,0),"")</f>
        <v/>
      </c>
      <c r="G2686" s="68" t="str">
        <f>IFERROR(VLOOKUP($B2686,APガラス性能一覧!$A$2:$M$6097,6,0),"")</f>
        <v/>
      </c>
      <c r="H2686" s="68" t="str">
        <f>IFERROR(VLOOKUP($B2686,APガラス性能一覧!$A$2:$M$6097,7,0),"")</f>
        <v/>
      </c>
      <c r="I2686" s="68" t="str">
        <f>IFERROR(VLOOKUP($B2686,APガラス性能一覧!$A$2:$M$6097,8,0),"")</f>
        <v/>
      </c>
      <c r="J2686" s="68" t="str">
        <f>IFERROR(VLOOKUP($B2686,APガラス性能一覧!$A$2:$M$6097,9,0),"")</f>
        <v/>
      </c>
      <c r="K2686" s="68" t="str">
        <f>IFERROR(VLOOKUP($B2686,APガラス性能一覧!$A$2:$M$6097,10,0),"")</f>
        <v/>
      </c>
      <c r="L2686" s="68" t="str">
        <f>IFERROR(VLOOKUP($B2686,APガラス性能一覧!$A$2:$M$6097,11,0),"")</f>
        <v/>
      </c>
      <c r="M2686" s="68" t="str">
        <f>IFERROR(VLOOKUP($B2686,APガラス性能一覧!$A$2:$M$6097,12,0),"")</f>
        <v/>
      </c>
      <c r="N2686" s="68" t="str">
        <f>IFERROR(VLOOKUP($B2686,APガラス性能一覧!$A$2:$M$6097,13,0),"")</f>
        <v/>
      </c>
    </row>
    <row r="2687" spans="2:14" x14ac:dyDescent="0.4">
      <c r="B2687" s="68" t="str">
        <f>IF($D$2="","",IF($E$2=0.65,IFERROR(IF(INDEX(APガラス性能一覧!A:A,MATCH(ROW(B2681),APガラス性能一覧!$O:$O,0))="","",INDEX(APガラス性能一覧!A:A,MATCH(ROW(B2681),APガラス性能一覧!$O:$O,0))),""),IFERROR(IF(INDEX(APガラス性能一覧!A:A,MATCH(ROW(B2681),APガラス性能一覧!$N:$N,0))="","",INDEX(APガラス性能一覧!A:A,MATCH(ROW(B2681),APガラス性能一覧!$N:$N,0))),"")))</f>
        <v/>
      </c>
      <c r="C2687" s="68" t="str">
        <f>IFERROR(VLOOKUP($B2687,APガラス性能一覧!$A$2:$M$6097,2,0),"")</f>
        <v/>
      </c>
      <c r="D2687" s="68" t="str">
        <f>IFERROR(VLOOKUP($B2687,APガラス性能一覧!$A$2:$M$6097,3,0),"")</f>
        <v/>
      </c>
      <c r="E2687" s="68" t="str">
        <f>IFERROR(VLOOKUP($B2687,APガラス性能一覧!$A$2:$M$6097,4,0),"")</f>
        <v/>
      </c>
      <c r="F2687" s="68" t="str">
        <f>IFERROR(VLOOKUP($B2687,APガラス性能一覧!$A$2:$M$6097,5,0),"")</f>
        <v/>
      </c>
      <c r="G2687" s="68" t="str">
        <f>IFERROR(VLOOKUP($B2687,APガラス性能一覧!$A$2:$M$6097,6,0),"")</f>
        <v/>
      </c>
      <c r="H2687" s="68" t="str">
        <f>IFERROR(VLOOKUP($B2687,APガラス性能一覧!$A$2:$M$6097,7,0),"")</f>
        <v/>
      </c>
      <c r="I2687" s="68" t="str">
        <f>IFERROR(VLOOKUP($B2687,APガラス性能一覧!$A$2:$M$6097,8,0),"")</f>
        <v/>
      </c>
      <c r="J2687" s="68" t="str">
        <f>IFERROR(VLOOKUP($B2687,APガラス性能一覧!$A$2:$M$6097,9,0),"")</f>
        <v/>
      </c>
      <c r="K2687" s="68" t="str">
        <f>IFERROR(VLOOKUP($B2687,APガラス性能一覧!$A$2:$M$6097,10,0),"")</f>
        <v/>
      </c>
      <c r="L2687" s="68" t="str">
        <f>IFERROR(VLOOKUP($B2687,APガラス性能一覧!$A$2:$M$6097,11,0),"")</f>
        <v/>
      </c>
      <c r="M2687" s="68" t="str">
        <f>IFERROR(VLOOKUP($B2687,APガラス性能一覧!$A$2:$M$6097,12,0),"")</f>
        <v/>
      </c>
      <c r="N2687" s="68" t="str">
        <f>IFERROR(VLOOKUP($B2687,APガラス性能一覧!$A$2:$M$6097,13,0),"")</f>
        <v/>
      </c>
    </row>
    <row r="2688" spans="2:14" x14ac:dyDescent="0.4">
      <c r="B2688" s="68" t="str">
        <f>IF($D$2="","",IF($E$2=0.65,IFERROR(IF(INDEX(APガラス性能一覧!A:A,MATCH(ROW(B2682),APガラス性能一覧!$O:$O,0))="","",INDEX(APガラス性能一覧!A:A,MATCH(ROW(B2682),APガラス性能一覧!$O:$O,0))),""),IFERROR(IF(INDEX(APガラス性能一覧!A:A,MATCH(ROW(B2682),APガラス性能一覧!$N:$N,0))="","",INDEX(APガラス性能一覧!A:A,MATCH(ROW(B2682),APガラス性能一覧!$N:$N,0))),"")))</f>
        <v/>
      </c>
      <c r="C2688" s="68" t="str">
        <f>IFERROR(VLOOKUP($B2688,APガラス性能一覧!$A$2:$M$6097,2,0),"")</f>
        <v/>
      </c>
      <c r="D2688" s="68" t="str">
        <f>IFERROR(VLOOKUP($B2688,APガラス性能一覧!$A$2:$M$6097,3,0),"")</f>
        <v/>
      </c>
      <c r="E2688" s="68" t="str">
        <f>IFERROR(VLOOKUP($B2688,APガラス性能一覧!$A$2:$M$6097,4,0),"")</f>
        <v/>
      </c>
      <c r="F2688" s="68" t="str">
        <f>IFERROR(VLOOKUP($B2688,APガラス性能一覧!$A$2:$M$6097,5,0),"")</f>
        <v/>
      </c>
      <c r="G2688" s="68" t="str">
        <f>IFERROR(VLOOKUP($B2688,APガラス性能一覧!$A$2:$M$6097,6,0),"")</f>
        <v/>
      </c>
      <c r="H2688" s="68" t="str">
        <f>IFERROR(VLOOKUP($B2688,APガラス性能一覧!$A$2:$M$6097,7,0),"")</f>
        <v/>
      </c>
      <c r="I2688" s="68" t="str">
        <f>IFERROR(VLOOKUP($B2688,APガラス性能一覧!$A$2:$M$6097,8,0),"")</f>
        <v/>
      </c>
      <c r="J2688" s="68" t="str">
        <f>IFERROR(VLOOKUP($B2688,APガラス性能一覧!$A$2:$M$6097,9,0),"")</f>
        <v/>
      </c>
      <c r="K2688" s="68" t="str">
        <f>IFERROR(VLOOKUP($B2688,APガラス性能一覧!$A$2:$M$6097,10,0),"")</f>
        <v/>
      </c>
      <c r="L2688" s="68" t="str">
        <f>IFERROR(VLOOKUP($B2688,APガラス性能一覧!$A$2:$M$6097,11,0),"")</f>
        <v/>
      </c>
      <c r="M2688" s="68" t="str">
        <f>IFERROR(VLOOKUP($B2688,APガラス性能一覧!$A$2:$M$6097,12,0),"")</f>
        <v/>
      </c>
      <c r="N2688" s="68" t="str">
        <f>IFERROR(VLOOKUP($B2688,APガラス性能一覧!$A$2:$M$6097,13,0),"")</f>
        <v/>
      </c>
    </row>
    <row r="2689" spans="2:14" x14ac:dyDescent="0.4">
      <c r="B2689" s="68" t="str">
        <f>IF($D$2="","",IF($E$2=0.65,IFERROR(IF(INDEX(APガラス性能一覧!A:A,MATCH(ROW(B2683),APガラス性能一覧!$O:$O,0))="","",INDEX(APガラス性能一覧!A:A,MATCH(ROW(B2683),APガラス性能一覧!$O:$O,0))),""),IFERROR(IF(INDEX(APガラス性能一覧!A:A,MATCH(ROW(B2683),APガラス性能一覧!$N:$N,0))="","",INDEX(APガラス性能一覧!A:A,MATCH(ROW(B2683),APガラス性能一覧!$N:$N,0))),"")))</f>
        <v/>
      </c>
      <c r="C2689" s="68" t="str">
        <f>IFERROR(VLOOKUP($B2689,APガラス性能一覧!$A$2:$M$6097,2,0),"")</f>
        <v/>
      </c>
      <c r="D2689" s="68" t="str">
        <f>IFERROR(VLOOKUP($B2689,APガラス性能一覧!$A$2:$M$6097,3,0),"")</f>
        <v/>
      </c>
      <c r="E2689" s="68" t="str">
        <f>IFERROR(VLOOKUP($B2689,APガラス性能一覧!$A$2:$M$6097,4,0),"")</f>
        <v/>
      </c>
      <c r="F2689" s="68" t="str">
        <f>IFERROR(VLOOKUP($B2689,APガラス性能一覧!$A$2:$M$6097,5,0),"")</f>
        <v/>
      </c>
      <c r="G2689" s="68" t="str">
        <f>IFERROR(VLOOKUP($B2689,APガラス性能一覧!$A$2:$M$6097,6,0),"")</f>
        <v/>
      </c>
      <c r="H2689" s="68" t="str">
        <f>IFERROR(VLOOKUP($B2689,APガラス性能一覧!$A$2:$M$6097,7,0),"")</f>
        <v/>
      </c>
      <c r="I2689" s="68" t="str">
        <f>IFERROR(VLOOKUP($B2689,APガラス性能一覧!$A$2:$M$6097,8,0),"")</f>
        <v/>
      </c>
      <c r="J2689" s="68" t="str">
        <f>IFERROR(VLOOKUP($B2689,APガラス性能一覧!$A$2:$M$6097,9,0),"")</f>
        <v/>
      </c>
      <c r="K2689" s="68" t="str">
        <f>IFERROR(VLOOKUP($B2689,APガラス性能一覧!$A$2:$M$6097,10,0),"")</f>
        <v/>
      </c>
      <c r="L2689" s="68" t="str">
        <f>IFERROR(VLOOKUP($B2689,APガラス性能一覧!$A$2:$M$6097,11,0),"")</f>
        <v/>
      </c>
      <c r="M2689" s="68" t="str">
        <f>IFERROR(VLOOKUP($B2689,APガラス性能一覧!$A$2:$M$6097,12,0),"")</f>
        <v/>
      </c>
      <c r="N2689" s="68" t="str">
        <f>IFERROR(VLOOKUP($B2689,APガラス性能一覧!$A$2:$M$6097,13,0),"")</f>
        <v/>
      </c>
    </row>
    <row r="2690" spans="2:14" x14ac:dyDescent="0.4">
      <c r="B2690" s="68" t="str">
        <f>IF($D$2="","",IF($E$2=0.65,IFERROR(IF(INDEX(APガラス性能一覧!A:A,MATCH(ROW(B2684),APガラス性能一覧!$O:$O,0))="","",INDEX(APガラス性能一覧!A:A,MATCH(ROW(B2684),APガラス性能一覧!$O:$O,0))),""),IFERROR(IF(INDEX(APガラス性能一覧!A:A,MATCH(ROW(B2684),APガラス性能一覧!$N:$N,0))="","",INDEX(APガラス性能一覧!A:A,MATCH(ROW(B2684),APガラス性能一覧!$N:$N,0))),"")))</f>
        <v/>
      </c>
      <c r="C2690" s="68" t="str">
        <f>IFERROR(VLOOKUP($B2690,APガラス性能一覧!$A$2:$M$6097,2,0),"")</f>
        <v/>
      </c>
      <c r="D2690" s="68" t="str">
        <f>IFERROR(VLOOKUP($B2690,APガラス性能一覧!$A$2:$M$6097,3,0),"")</f>
        <v/>
      </c>
      <c r="E2690" s="68" t="str">
        <f>IFERROR(VLOOKUP($B2690,APガラス性能一覧!$A$2:$M$6097,4,0),"")</f>
        <v/>
      </c>
      <c r="F2690" s="68" t="str">
        <f>IFERROR(VLOOKUP($B2690,APガラス性能一覧!$A$2:$M$6097,5,0),"")</f>
        <v/>
      </c>
      <c r="G2690" s="68" t="str">
        <f>IFERROR(VLOOKUP($B2690,APガラス性能一覧!$A$2:$M$6097,6,0),"")</f>
        <v/>
      </c>
      <c r="H2690" s="68" t="str">
        <f>IFERROR(VLOOKUP($B2690,APガラス性能一覧!$A$2:$M$6097,7,0),"")</f>
        <v/>
      </c>
      <c r="I2690" s="68" t="str">
        <f>IFERROR(VLOOKUP($B2690,APガラス性能一覧!$A$2:$M$6097,8,0),"")</f>
        <v/>
      </c>
      <c r="J2690" s="68" t="str">
        <f>IFERROR(VLOOKUP($B2690,APガラス性能一覧!$A$2:$M$6097,9,0),"")</f>
        <v/>
      </c>
      <c r="K2690" s="68" t="str">
        <f>IFERROR(VLOOKUP($B2690,APガラス性能一覧!$A$2:$M$6097,10,0),"")</f>
        <v/>
      </c>
      <c r="L2690" s="68" t="str">
        <f>IFERROR(VLOOKUP($B2690,APガラス性能一覧!$A$2:$M$6097,11,0),"")</f>
        <v/>
      </c>
      <c r="M2690" s="68" t="str">
        <f>IFERROR(VLOOKUP($B2690,APガラス性能一覧!$A$2:$M$6097,12,0),"")</f>
        <v/>
      </c>
      <c r="N2690" s="68" t="str">
        <f>IFERROR(VLOOKUP($B2690,APガラス性能一覧!$A$2:$M$6097,13,0),"")</f>
        <v/>
      </c>
    </row>
    <row r="2691" spans="2:14" x14ac:dyDescent="0.4">
      <c r="B2691" s="68" t="str">
        <f>IF($D$2="","",IF($E$2=0.65,IFERROR(IF(INDEX(APガラス性能一覧!A:A,MATCH(ROW(B2685),APガラス性能一覧!$O:$O,0))="","",INDEX(APガラス性能一覧!A:A,MATCH(ROW(B2685),APガラス性能一覧!$O:$O,0))),""),IFERROR(IF(INDEX(APガラス性能一覧!A:A,MATCH(ROW(B2685),APガラス性能一覧!$N:$N,0))="","",INDEX(APガラス性能一覧!A:A,MATCH(ROW(B2685),APガラス性能一覧!$N:$N,0))),"")))</f>
        <v/>
      </c>
      <c r="C2691" s="68" t="str">
        <f>IFERROR(VLOOKUP($B2691,APガラス性能一覧!$A$2:$M$6097,2,0),"")</f>
        <v/>
      </c>
      <c r="D2691" s="68" t="str">
        <f>IFERROR(VLOOKUP($B2691,APガラス性能一覧!$A$2:$M$6097,3,0),"")</f>
        <v/>
      </c>
      <c r="E2691" s="68" t="str">
        <f>IFERROR(VLOOKUP($B2691,APガラス性能一覧!$A$2:$M$6097,4,0),"")</f>
        <v/>
      </c>
      <c r="F2691" s="68" t="str">
        <f>IFERROR(VLOOKUP($B2691,APガラス性能一覧!$A$2:$M$6097,5,0),"")</f>
        <v/>
      </c>
      <c r="G2691" s="68" t="str">
        <f>IFERROR(VLOOKUP($B2691,APガラス性能一覧!$A$2:$M$6097,6,0),"")</f>
        <v/>
      </c>
      <c r="H2691" s="68" t="str">
        <f>IFERROR(VLOOKUP($B2691,APガラス性能一覧!$A$2:$M$6097,7,0),"")</f>
        <v/>
      </c>
      <c r="I2691" s="68" t="str">
        <f>IFERROR(VLOOKUP($B2691,APガラス性能一覧!$A$2:$M$6097,8,0),"")</f>
        <v/>
      </c>
      <c r="J2691" s="68" t="str">
        <f>IFERROR(VLOOKUP($B2691,APガラス性能一覧!$A$2:$M$6097,9,0),"")</f>
        <v/>
      </c>
      <c r="K2691" s="68" t="str">
        <f>IFERROR(VLOOKUP($B2691,APガラス性能一覧!$A$2:$M$6097,10,0),"")</f>
        <v/>
      </c>
      <c r="L2691" s="68" t="str">
        <f>IFERROR(VLOOKUP($B2691,APガラス性能一覧!$A$2:$M$6097,11,0),"")</f>
        <v/>
      </c>
      <c r="M2691" s="68" t="str">
        <f>IFERROR(VLOOKUP($B2691,APガラス性能一覧!$A$2:$M$6097,12,0),"")</f>
        <v/>
      </c>
      <c r="N2691" s="68" t="str">
        <f>IFERROR(VLOOKUP($B2691,APガラス性能一覧!$A$2:$M$6097,13,0),"")</f>
        <v/>
      </c>
    </row>
    <row r="2692" spans="2:14" x14ac:dyDescent="0.4">
      <c r="B2692" s="68" t="str">
        <f>IF($D$2="","",IF($E$2=0.65,IFERROR(IF(INDEX(APガラス性能一覧!A:A,MATCH(ROW(B2686),APガラス性能一覧!$O:$O,0))="","",INDEX(APガラス性能一覧!A:A,MATCH(ROW(B2686),APガラス性能一覧!$O:$O,0))),""),IFERROR(IF(INDEX(APガラス性能一覧!A:A,MATCH(ROW(B2686),APガラス性能一覧!$N:$N,0))="","",INDEX(APガラス性能一覧!A:A,MATCH(ROW(B2686),APガラス性能一覧!$N:$N,0))),"")))</f>
        <v/>
      </c>
      <c r="C2692" s="68" t="str">
        <f>IFERROR(VLOOKUP($B2692,APガラス性能一覧!$A$2:$M$6097,2,0),"")</f>
        <v/>
      </c>
      <c r="D2692" s="68" t="str">
        <f>IFERROR(VLOOKUP($B2692,APガラス性能一覧!$A$2:$M$6097,3,0),"")</f>
        <v/>
      </c>
      <c r="E2692" s="68" t="str">
        <f>IFERROR(VLOOKUP($B2692,APガラス性能一覧!$A$2:$M$6097,4,0),"")</f>
        <v/>
      </c>
      <c r="F2692" s="68" t="str">
        <f>IFERROR(VLOOKUP($B2692,APガラス性能一覧!$A$2:$M$6097,5,0),"")</f>
        <v/>
      </c>
      <c r="G2692" s="68" t="str">
        <f>IFERROR(VLOOKUP($B2692,APガラス性能一覧!$A$2:$M$6097,6,0),"")</f>
        <v/>
      </c>
      <c r="H2692" s="68" t="str">
        <f>IFERROR(VLOOKUP($B2692,APガラス性能一覧!$A$2:$M$6097,7,0),"")</f>
        <v/>
      </c>
      <c r="I2692" s="68" t="str">
        <f>IFERROR(VLOOKUP($B2692,APガラス性能一覧!$A$2:$M$6097,8,0),"")</f>
        <v/>
      </c>
      <c r="J2692" s="68" t="str">
        <f>IFERROR(VLOOKUP($B2692,APガラス性能一覧!$A$2:$M$6097,9,0),"")</f>
        <v/>
      </c>
      <c r="K2692" s="68" t="str">
        <f>IFERROR(VLOOKUP($B2692,APガラス性能一覧!$A$2:$M$6097,10,0),"")</f>
        <v/>
      </c>
      <c r="L2692" s="68" t="str">
        <f>IFERROR(VLOOKUP($B2692,APガラス性能一覧!$A$2:$M$6097,11,0),"")</f>
        <v/>
      </c>
      <c r="M2692" s="68" t="str">
        <f>IFERROR(VLOOKUP($B2692,APガラス性能一覧!$A$2:$M$6097,12,0),"")</f>
        <v/>
      </c>
      <c r="N2692" s="68" t="str">
        <f>IFERROR(VLOOKUP($B2692,APガラス性能一覧!$A$2:$M$6097,13,0),"")</f>
        <v/>
      </c>
    </row>
    <row r="2693" spans="2:14" x14ac:dyDescent="0.4">
      <c r="B2693" s="68" t="str">
        <f>IF($D$2="","",IF($E$2=0.65,IFERROR(IF(INDEX(APガラス性能一覧!A:A,MATCH(ROW(B2687),APガラス性能一覧!$O:$O,0))="","",INDEX(APガラス性能一覧!A:A,MATCH(ROW(B2687),APガラス性能一覧!$O:$O,0))),""),IFERROR(IF(INDEX(APガラス性能一覧!A:A,MATCH(ROW(B2687),APガラス性能一覧!$N:$N,0))="","",INDEX(APガラス性能一覧!A:A,MATCH(ROW(B2687),APガラス性能一覧!$N:$N,0))),"")))</f>
        <v/>
      </c>
      <c r="C2693" s="68" t="str">
        <f>IFERROR(VLOOKUP($B2693,APガラス性能一覧!$A$2:$M$6097,2,0),"")</f>
        <v/>
      </c>
      <c r="D2693" s="68" t="str">
        <f>IFERROR(VLOOKUP($B2693,APガラス性能一覧!$A$2:$M$6097,3,0),"")</f>
        <v/>
      </c>
      <c r="E2693" s="68" t="str">
        <f>IFERROR(VLOOKUP($B2693,APガラス性能一覧!$A$2:$M$6097,4,0),"")</f>
        <v/>
      </c>
      <c r="F2693" s="68" t="str">
        <f>IFERROR(VLOOKUP($B2693,APガラス性能一覧!$A$2:$M$6097,5,0),"")</f>
        <v/>
      </c>
      <c r="G2693" s="68" t="str">
        <f>IFERROR(VLOOKUP($B2693,APガラス性能一覧!$A$2:$M$6097,6,0),"")</f>
        <v/>
      </c>
      <c r="H2693" s="68" t="str">
        <f>IFERROR(VLOOKUP($B2693,APガラス性能一覧!$A$2:$M$6097,7,0),"")</f>
        <v/>
      </c>
      <c r="I2693" s="68" t="str">
        <f>IFERROR(VLOOKUP($B2693,APガラス性能一覧!$A$2:$M$6097,8,0),"")</f>
        <v/>
      </c>
      <c r="J2693" s="68" t="str">
        <f>IFERROR(VLOOKUP($B2693,APガラス性能一覧!$A$2:$M$6097,9,0),"")</f>
        <v/>
      </c>
      <c r="K2693" s="68" t="str">
        <f>IFERROR(VLOOKUP($B2693,APガラス性能一覧!$A$2:$M$6097,10,0),"")</f>
        <v/>
      </c>
      <c r="L2693" s="68" t="str">
        <f>IFERROR(VLOOKUP($B2693,APガラス性能一覧!$A$2:$M$6097,11,0),"")</f>
        <v/>
      </c>
      <c r="M2693" s="68" t="str">
        <f>IFERROR(VLOOKUP($B2693,APガラス性能一覧!$A$2:$M$6097,12,0),"")</f>
        <v/>
      </c>
      <c r="N2693" s="68" t="str">
        <f>IFERROR(VLOOKUP($B2693,APガラス性能一覧!$A$2:$M$6097,13,0),"")</f>
        <v/>
      </c>
    </row>
    <row r="2694" spans="2:14" x14ac:dyDescent="0.4">
      <c r="B2694" s="68" t="str">
        <f>IF($D$2="","",IF($E$2=0.65,IFERROR(IF(INDEX(APガラス性能一覧!A:A,MATCH(ROW(B2688),APガラス性能一覧!$O:$O,0))="","",INDEX(APガラス性能一覧!A:A,MATCH(ROW(B2688),APガラス性能一覧!$O:$O,0))),""),IFERROR(IF(INDEX(APガラス性能一覧!A:A,MATCH(ROW(B2688),APガラス性能一覧!$N:$N,0))="","",INDEX(APガラス性能一覧!A:A,MATCH(ROW(B2688),APガラス性能一覧!$N:$N,0))),"")))</f>
        <v/>
      </c>
      <c r="C2694" s="68" t="str">
        <f>IFERROR(VLOOKUP($B2694,APガラス性能一覧!$A$2:$M$6097,2,0),"")</f>
        <v/>
      </c>
      <c r="D2694" s="68" t="str">
        <f>IFERROR(VLOOKUP($B2694,APガラス性能一覧!$A$2:$M$6097,3,0),"")</f>
        <v/>
      </c>
      <c r="E2694" s="68" t="str">
        <f>IFERROR(VLOOKUP($B2694,APガラス性能一覧!$A$2:$M$6097,4,0),"")</f>
        <v/>
      </c>
      <c r="F2694" s="68" t="str">
        <f>IFERROR(VLOOKUP($B2694,APガラス性能一覧!$A$2:$M$6097,5,0),"")</f>
        <v/>
      </c>
      <c r="G2694" s="68" t="str">
        <f>IFERROR(VLOOKUP($B2694,APガラス性能一覧!$A$2:$M$6097,6,0),"")</f>
        <v/>
      </c>
      <c r="H2694" s="68" t="str">
        <f>IFERROR(VLOOKUP($B2694,APガラス性能一覧!$A$2:$M$6097,7,0),"")</f>
        <v/>
      </c>
      <c r="I2694" s="68" t="str">
        <f>IFERROR(VLOOKUP($B2694,APガラス性能一覧!$A$2:$M$6097,8,0),"")</f>
        <v/>
      </c>
      <c r="J2694" s="68" t="str">
        <f>IFERROR(VLOOKUP($B2694,APガラス性能一覧!$A$2:$M$6097,9,0),"")</f>
        <v/>
      </c>
      <c r="K2694" s="68" t="str">
        <f>IFERROR(VLOOKUP($B2694,APガラス性能一覧!$A$2:$M$6097,10,0),"")</f>
        <v/>
      </c>
      <c r="L2694" s="68" t="str">
        <f>IFERROR(VLOOKUP($B2694,APガラス性能一覧!$A$2:$M$6097,11,0),"")</f>
        <v/>
      </c>
      <c r="M2694" s="68" t="str">
        <f>IFERROR(VLOOKUP($B2694,APガラス性能一覧!$A$2:$M$6097,12,0),"")</f>
        <v/>
      </c>
      <c r="N2694" s="68" t="str">
        <f>IFERROR(VLOOKUP($B2694,APガラス性能一覧!$A$2:$M$6097,13,0),"")</f>
        <v/>
      </c>
    </row>
    <row r="2695" spans="2:14" x14ac:dyDescent="0.4">
      <c r="B2695" s="68" t="str">
        <f>IF($D$2="","",IF($E$2=0.65,IFERROR(IF(INDEX(APガラス性能一覧!A:A,MATCH(ROW(B2689),APガラス性能一覧!$O:$O,0))="","",INDEX(APガラス性能一覧!A:A,MATCH(ROW(B2689),APガラス性能一覧!$O:$O,0))),""),IFERROR(IF(INDEX(APガラス性能一覧!A:A,MATCH(ROW(B2689),APガラス性能一覧!$N:$N,0))="","",INDEX(APガラス性能一覧!A:A,MATCH(ROW(B2689),APガラス性能一覧!$N:$N,0))),"")))</f>
        <v/>
      </c>
      <c r="C2695" s="68" t="str">
        <f>IFERROR(VLOOKUP($B2695,APガラス性能一覧!$A$2:$M$6097,2,0),"")</f>
        <v/>
      </c>
      <c r="D2695" s="68" t="str">
        <f>IFERROR(VLOOKUP($B2695,APガラス性能一覧!$A$2:$M$6097,3,0),"")</f>
        <v/>
      </c>
      <c r="E2695" s="68" t="str">
        <f>IFERROR(VLOOKUP($B2695,APガラス性能一覧!$A$2:$M$6097,4,0),"")</f>
        <v/>
      </c>
      <c r="F2695" s="68" t="str">
        <f>IFERROR(VLOOKUP($B2695,APガラス性能一覧!$A$2:$M$6097,5,0),"")</f>
        <v/>
      </c>
      <c r="G2695" s="68" t="str">
        <f>IFERROR(VLOOKUP($B2695,APガラス性能一覧!$A$2:$M$6097,6,0),"")</f>
        <v/>
      </c>
      <c r="H2695" s="68" t="str">
        <f>IFERROR(VLOOKUP($B2695,APガラス性能一覧!$A$2:$M$6097,7,0),"")</f>
        <v/>
      </c>
      <c r="I2695" s="68" t="str">
        <f>IFERROR(VLOOKUP($B2695,APガラス性能一覧!$A$2:$M$6097,8,0),"")</f>
        <v/>
      </c>
      <c r="J2695" s="68" t="str">
        <f>IFERROR(VLOOKUP($B2695,APガラス性能一覧!$A$2:$M$6097,9,0),"")</f>
        <v/>
      </c>
      <c r="K2695" s="68" t="str">
        <f>IFERROR(VLOOKUP($B2695,APガラス性能一覧!$A$2:$M$6097,10,0),"")</f>
        <v/>
      </c>
      <c r="L2695" s="68" t="str">
        <f>IFERROR(VLOOKUP($B2695,APガラス性能一覧!$A$2:$M$6097,11,0),"")</f>
        <v/>
      </c>
      <c r="M2695" s="68" t="str">
        <f>IFERROR(VLOOKUP($B2695,APガラス性能一覧!$A$2:$M$6097,12,0),"")</f>
        <v/>
      </c>
      <c r="N2695" s="68" t="str">
        <f>IFERROR(VLOOKUP($B2695,APガラス性能一覧!$A$2:$M$6097,13,0),"")</f>
        <v/>
      </c>
    </row>
    <row r="2696" spans="2:14" x14ac:dyDescent="0.4">
      <c r="B2696" s="68" t="str">
        <f>IF($D$2="","",IF($E$2=0.65,IFERROR(IF(INDEX(APガラス性能一覧!A:A,MATCH(ROW(B2690),APガラス性能一覧!$O:$O,0))="","",INDEX(APガラス性能一覧!A:A,MATCH(ROW(B2690),APガラス性能一覧!$O:$O,0))),""),IFERROR(IF(INDEX(APガラス性能一覧!A:A,MATCH(ROW(B2690),APガラス性能一覧!$N:$N,0))="","",INDEX(APガラス性能一覧!A:A,MATCH(ROW(B2690),APガラス性能一覧!$N:$N,0))),"")))</f>
        <v/>
      </c>
      <c r="C2696" s="68" t="str">
        <f>IFERROR(VLOOKUP($B2696,APガラス性能一覧!$A$2:$M$6097,2,0),"")</f>
        <v/>
      </c>
      <c r="D2696" s="68" t="str">
        <f>IFERROR(VLOOKUP($B2696,APガラス性能一覧!$A$2:$M$6097,3,0),"")</f>
        <v/>
      </c>
      <c r="E2696" s="68" t="str">
        <f>IFERROR(VLOOKUP($B2696,APガラス性能一覧!$A$2:$M$6097,4,0),"")</f>
        <v/>
      </c>
      <c r="F2696" s="68" t="str">
        <f>IFERROR(VLOOKUP($B2696,APガラス性能一覧!$A$2:$M$6097,5,0),"")</f>
        <v/>
      </c>
      <c r="G2696" s="68" t="str">
        <f>IFERROR(VLOOKUP($B2696,APガラス性能一覧!$A$2:$M$6097,6,0),"")</f>
        <v/>
      </c>
      <c r="H2696" s="68" t="str">
        <f>IFERROR(VLOOKUP($B2696,APガラス性能一覧!$A$2:$M$6097,7,0),"")</f>
        <v/>
      </c>
      <c r="I2696" s="68" t="str">
        <f>IFERROR(VLOOKUP($B2696,APガラス性能一覧!$A$2:$M$6097,8,0),"")</f>
        <v/>
      </c>
      <c r="J2696" s="68" t="str">
        <f>IFERROR(VLOOKUP($B2696,APガラス性能一覧!$A$2:$M$6097,9,0),"")</f>
        <v/>
      </c>
      <c r="K2696" s="68" t="str">
        <f>IFERROR(VLOOKUP($B2696,APガラス性能一覧!$A$2:$M$6097,10,0),"")</f>
        <v/>
      </c>
      <c r="L2696" s="68" t="str">
        <f>IFERROR(VLOOKUP($B2696,APガラス性能一覧!$A$2:$M$6097,11,0),"")</f>
        <v/>
      </c>
      <c r="M2696" s="68" t="str">
        <f>IFERROR(VLOOKUP($B2696,APガラス性能一覧!$A$2:$M$6097,12,0),"")</f>
        <v/>
      </c>
      <c r="N2696" s="68" t="str">
        <f>IFERROR(VLOOKUP($B2696,APガラス性能一覧!$A$2:$M$6097,13,0),"")</f>
        <v/>
      </c>
    </row>
    <row r="2697" spans="2:14" x14ac:dyDescent="0.4">
      <c r="B2697" s="68" t="str">
        <f>IF($D$2="","",IF($E$2=0.65,IFERROR(IF(INDEX(APガラス性能一覧!A:A,MATCH(ROW(B2691),APガラス性能一覧!$O:$O,0))="","",INDEX(APガラス性能一覧!A:A,MATCH(ROW(B2691),APガラス性能一覧!$O:$O,0))),""),IFERROR(IF(INDEX(APガラス性能一覧!A:A,MATCH(ROW(B2691),APガラス性能一覧!$N:$N,0))="","",INDEX(APガラス性能一覧!A:A,MATCH(ROW(B2691),APガラス性能一覧!$N:$N,0))),"")))</f>
        <v/>
      </c>
      <c r="C2697" s="68" t="str">
        <f>IFERROR(VLOOKUP($B2697,APガラス性能一覧!$A$2:$M$6097,2,0),"")</f>
        <v/>
      </c>
      <c r="D2697" s="68" t="str">
        <f>IFERROR(VLOOKUP($B2697,APガラス性能一覧!$A$2:$M$6097,3,0),"")</f>
        <v/>
      </c>
      <c r="E2697" s="68" t="str">
        <f>IFERROR(VLOOKUP($B2697,APガラス性能一覧!$A$2:$M$6097,4,0),"")</f>
        <v/>
      </c>
      <c r="F2697" s="68" t="str">
        <f>IFERROR(VLOOKUP($B2697,APガラス性能一覧!$A$2:$M$6097,5,0),"")</f>
        <v/>
      </c>
      <c r="G2697" s="68" t="str">
        <f>IFERROR(VLOOKUP($B2697,APガラス性能一覧!$A$2:$M$6097,6,0),"")</f>
        <v/>
      </c>
      <c r="H2697" s="68" t="str">
        <f>IFERROR(VLOOKUP($B2697,APガラス性能一覧!$A$2:$M$6097,7,0),"")</f>
        <v/>
      </c>
      <c r="I2697" s="68" t="str">
        <f>IFERROR(VLOOKUP($B2697,APガラス性能一覧!$A$2:$M$6097,8,0),"")</f>
        <v/>
      </c>
      <c r="J2697" s="68" t="str">
        <f>IFERROR(VLOOKUP($B2697,APガラス性能一覧!$A$2:$M$6097,9,0),"")</f>
        <v/>
      </c>
      <c r="K2697" s="68" t="str">
        <f>IFERROR(VLOOKUP($B2697,APガラス性能一覧!$A$2:$M$6097,10,0),"")</f>
        <v/>
      </c>
      <c r="L2697" s="68" t="str">
        <f>IFERROR(VLOOKUP($B2697,APガラス性能一覧!$A$2:$M$6097,11,0),"")</f>
        <v/>
      </c>
      <c r="M2697" s="68" t="str">
        <f>IFERROR(VLOOKUP($B2697,APガラス性能一覧!$A$2:$M$6097,12,0),"")</f>
        <v/>
      </c>
      <c r="N2697" s="68" t="str">
        <f>IFERROR(VLOOKUP($B2697,APガラス性能一覧!$A$2:$M$6097,13,0),"")</f>
        <v/>
      </c>
    </row>
    <row r="2698" spans="2:14" x14ac:dyDescent="0.4">
      <c r="B2698" s="68" t="str">
        <f>IF($D$2="","",IF($E$2=0.65,IFERROR(IF(INDEX(APガラス性能一覧!A:A,MATCH(ROW(B2692),APガラス性能一覧!$O:$O,0))="","",INDEX(APガラス性能一覧!A:A,MATCH(ROW(B2692),APガラス性能一覧!$O:$O,0))),""),IFERROR(IF(INDEX(APガラス性能一覧!A:A,MATCH(ROW(B2692),APガラス性能一覧!$N:$N,0))="","",INDEX(APガラス性能一覧!A:A,MATCH(ROW(B2692),APガラス性能一覧!$N:$N,0))),"")))</f>
        <v/>
      </c>
      <c r="C2698" s="68" t="str">
        <f>IFERROR(VLOOKUP($B2698,APガラス性能一覧!$A$2:$M$6097,2,0),"")</f>
        <v/>
      </c>
      <c r="D2698" s="68" t="str">
        <f>IFERROR(VLOOKUP($B2698,APガラス性能一覧!$A$2:$M$6097,3,0),"")</f>
        <v/>
      </c>
      <c r="E2698" s="68" t="str">
        <f>IFERROR(VLOOKUP($B2698,APガラス性能一覧!$A$2:$M$6097,4,0),"")</f>
        <v/>
      </c>
      <c r="F2698" s="68" t="str">
        <f>IFERROR(VLOOKUP($B2698,APガラス性能一覧!$A$2:$M$6097,5,0),"")</f>
        <v/>
      </c>
      <c r="G2698" s="68" t="str">
        <f>IFERROR(VLOOKUP($B2698,APガラス性能一覧!$A$2:$M$6097,6,0),"")</f>
        <v/>
      </c>
      <c r="H2698" s="68" t="str">
        <f>IFERROR(VLOOKUP($B2698,APガラス性能一覧!$A$2:$M$6097,7,0),"")</f>
        <v/>
      </c>
      <c r="I2698" s="68" t="str">
        <f>IFERROR(VLOOKUP($B2698,APガラス性能一覧!$A$2:$M$6097,8,0),"")</f>
        <v/>
      </c>
      <c r="J2698" s="68" t="str">
        <f>IFERROR(VLOOKUP($B2698,APガラス性能一覧!$A$2:$M$6097,9,0),"")</f>
        <v/>
      </c>
      <c r="K2698" s="68" t="str">
        <f>IFERROR(VLOOKUP($B2698,APガラス性能一覧!$A$2:$M$6097,10,0),"")</f>
        <v/>
      </c>
      <c r="L2698" s="68" t="str">
        <f>IFERROR(VLOOKUP($B2698,APガラス性能一覧!$A$2:$M$6097,11,0),"")</f>
        <v/>
      </c>
      <c r="M2698" s="68" t="str">
        <f>IFERROR(VLOOKUP($B2698,APガラス性能一覧!$A$2:$M$6097,12,0),"")</f>
        <v/>
      </c>
      <c r="N2698" s="68" t="str">
        <f>IFERROR(VLOOKUP($B2698,APガラス性能一覧!$A$2:$M$6097,13,0),"")</f>
        <v/>
      </c>
    </row>
    <row r="2699" spans="2:14" x14ac:dyDescent="0.4">
      <c r="B2699" s="68" t="str">
        <f>IF($D$2="","",IF($E$2=0.65,IFERROR(IF(INDEX(APガラス性能一覧!A:A,MATCH(ROW(B2693),APガラス性能一覧!$O:$O,0))="","",INDEX(APガラス性能一覧!A:A,MATCH(ROW(B2693),APガラス性能一覧!$O:$O,0))),""),IFERROR(IF(INDEX(APガラス性能一覧!A:A,MATCH(ROW(B2693),APガラス性能一覧!$N:$N,0))="","",INDEX(APガラス性能一覧!A:A,MATCH(ROW(B2693),APガラス性能一覧!$N:$N,0))),"")))</f>
        <v/>
      </c>
      <c r="C2699" s="68" t="str">
        <f>IFERROR(VLOOKUP($B2699,APガラス性能一覧!$A$2:$M$6097,2,0),"")</f>
        <v/>
      </c>
      <c r="D2699" s="68" t="str">
        <f>IFERROR(VLOOKUP($B2699,APガラス性能一覧!$A$2:$M$6097,3,0),"")</f>
        <v/>
      </c>
      <c r="E2699" s="68" t="str">
        <f>IFERROR(VLOOKUP($B2699,APガラス性能一覧!$A$2:$M$6097,4,0),"")</f>
        <v/>
      </c>
      <c r="F2699" s="68" t="str">
        <f>IFERROR(VLOOKUP($B2699,APガラス性能一覧!$A$2:$M$6097,5,0),"")</f>
        <v/>
      </c>
      <c r="G2699" s="68" t="str">
        <f>IFERROR(VLOOKUP($B2699,APガラス性能一覧!$A$2:$M$6097,6,0),"")</f>
        <v/>
      </c>
      <c r="H2699" s="68" t="str">
        <f>IFERROR(VLOOKUP($B2699,APガラス性能一覧!$A$2:$M$6097,7,0),"")</f>
        <v/>
      </c>
      <c r="I2699" s="68" t="str">
        <f>IFERROR(VLOOKUP($B2699,APガラス性能一覧!$A$2:$M$6097,8,0),"")</f>
        <v/>
      </c>
      <c r="J2699" s="68" t="str">
        <f>IFERROR(VLOOKUP($B2699,APガラス性能一覧!$A$2:$M$6097,9,0),"")</f>
        <v/>
      </c>
      <c r="K2699" s="68" t="str">
        <f>IFERROR(VLOOKUP($B2699,APガラス性能一覧!$A$2:$M$6097,10,0),"")</f>
        <v/>
      </c>
      <c r="L2699" s="68" t="str">
        <f>IFERROR(VLOOKUP($B2699,APガラス性能一覧!$A$2:$M$6097,11,0),"")</f>
        <v/>
      </c>
      <c r="M2699" s="68" t="str">
        <f>IFERROR(VLOOKUP($B2699,APガラス性能一覧!$A$2:$M$6097,12,0),"")</f>
        <v/>
      </c>
      <c r="N2699" s="68" t="str">
        <f>IFERROR(VLOOKUP($B2699,APガラス性能一覧!$A$2:$M$6097,13,0),"")</f>
        <v/>
      </c>
    </row>
    <row r="2700" spans="2:14" x14ac:dyDescent="0.4">
      <c r="B2700" s="68" t="str">
        <f>IF($D$2="","",IF($E$2=0.65,IFERROR(IF(INDEX(APガラス性能一覧!A:A,MATCH(ROW(B2694),APガラス性能一覧!$O:$O,0))="","",INDEX(APガラス性能一覧!A:A,MATCH(ROW(B2694),APガラス性能一覧!$O:$O,0))),""),IFERROR(IF(INDEX(APガラス性能一覧!A:A,MATCH(ROW(B2694),APガラス性能一覧!$N:$N,0))="","",INDEX(APガラス性能一覧!A:A,MATCH(ROW(B2694),APガラス性能一覧!$N:$N,0))),"")))</f>
        <v/>
      </c>
      <c r="C2700" s="68" t="str">
        <f>IFERROR(VLOOKUP($B2700,APガラス性能一覧!$A$2:$M$6097,2,0),"")</f>
        <v/>
      </c>
      <c r="D2700" s="68" t="str">
        <f>IFERROR(VLOOKUP($B2700,APガラス性能一覧!$A$2:$M$6097,3,0),"")</f>
        <v/>
      </c>
      <c r="E2700" s="68" t="str">
        <f>IFERROR(VLOOKUP($B2700,APガラス性能一覧!$A$2:$M$6097,4,0),"")</f>
        <v/>
      </c>
      <c r="F2700" s="68" t="str">
        <f>IFERROR(VLOOKUP($B2700,APガラス性能一覧!$A$2:$M$6097,5,0),"")</f>
        <v/>
      </c>
      <c r="G2700" s="68" t="str">
        <f>IFERROR(VLOOKUP($B2700,APガラス性能一覧!$A$2:$M$6097,6,0),"")</f>
        <v/>
      </c>
      <c r="H2700" s="68" t="str">
        <f>IFERROR(VLOOKUP($B2700,APガラス性能一覧!$A$2:$M$6097,7,0),"")</f>
        <v/>
      </c>
      <c r="I2700" s="68" t="str">
        <f>IFERROR(VLOOKUP($B2700,APガラス性能一覧!$A$2:$M$6097,8,0),"")</f>
        <v/>
      </c>
      <c r="J2700" s="68" t="str">
        <f>IFERROR(VLOOKUP($B2700,APガラス性能一覧!$A$2:$M$6097,9,0),"")</f>
        <v/>
      </c>
      <c r="K2700" s="68" t="str">
        <f>IFERROR(VLOOKUP($B2700,APガラス性能一覧!$A$2:$M$6097,10,0),"")</f>
        <v/>
      </c>
      <c r="L2700" s="68" t="str">
        <f>IFERROR(VLOOKUP($B2700,APガラス性能一覧!$A$2:$M$6097,11,0),"")</f>
        <v/>
      </c>
      <c r="M2700" s="68" t="str">
        <f>IFERROR(VLOOKUP($B2700,APガラス性能一覧!$A$2:$M$6097,12,0),"")</f>
        <v/>
      </c>
      <c r="N2700" s="68" t="str">
        <f>IFERROR(VLOOKUP($B2700,APガラス性能一覧!$A$2:$M$6097,13,0),"")</f>
        <v/>
      </c>
    </row>
    <row r="2701" spans="2:14" x14ac:dyDescent="0.4">
      <c r="B2701" s="68" t="str">
        <f>IF($D$2="","",IF($E$2=0.65,IFERROR(IF(INDEX(APガラス性能一覧!A:A,MATCH(ROW(B2695),APガラス性能一覧!$O:$O,0))="","",INDEX(APガラス性能一覧!A:A,MATCH(ROW(B2695),APガラス性能一覧!$O:$O,0))),""),IFERROR(IF(INDEX(APガラス性能一覧!A:A,MATCH(ROW(B2695),APガラス性能一覧!$N:$N,0))="","",INDEX(APガラス性能一覧!A:A,MATCH(ROW(B2695),APガラス性能一覧!$N:$N,0))),"")))</f>
        <v/>
      </c>
      <c r="C2701" s="68" t="str">
        <f>IFERROR(VLOOKUP($B2701,APガラス性能一覧!$A$2:$M$6097,2,0),"")</f>
        <v/>
      </c>
      <c r="D2701" s="68" t="str">
        <f>IFERROR(VLOOKUP($B2701,APガラス性能一覧!$A$2:$M$6097,3,0),"")</f>
        <v/>
      </c>
      <c r="E2701" s="68" t="str">
        <f>IFERROR(VLOOKUP($B2701,APガラス性能一覧!$A$2:$M$6097,4,0),"")</f>
        <v/>
      </c>
      <c r="F2701" s="68" t="str">
        <f>IFERROR(VLOOKUP($B2701,APガラス性能一覧!$A$2:$M$6097,5,0),"")</f>
        <v/>
      </c>
      <c r="G2701" s="68" t="str">
        <f>IFERROR(VLOOKUP($B2701,APガラス性能一覧!$A$2:$M$6097,6,0),"")</f>
        <v/>
      </c>
      <c r="H2701" s="68" t="str">
        <f>IFERROR(VLOOKUP($B2701,APガラス性能一覧!$A$2:$M$6097,7,0),"")</f>
        <v/>
      </c>
      <c r="I2701" s="68" t="str">
        <f>IFERROR(VLOOKUP($B2701,APガラス性能一覧!$A$2:$M$6097,8,0),"")</f>
        <v/>
      </c>
      <c r="J2701" s="68" t="str">
        <f>IFERROR(VLOOKUP($B2701,APガラス性能一覧!$A$2:$M$6097,9,0),"")</f>
        <v/>
      </c>
      <c r="K2701" s="68" t="str">
        <f>IFERROR(VLOOKUP($B2701,APガラス性能一覧!$A$2:$M$6097,10,0),"")</f>
        <v/>
      </c>
      <c r="L2701" s="68" t="str">
        <f>IFERROR(VLOOKUP($B2701,APガラス性能一覧!$A$2:$M$6097,11,0),"")</f>
        <v/>
      </c>
      <c r="M2701" s="68" t="str">
        <f>IFERROR(VLOOKUP($B2701,APガラス性能一覧!$A$2:$M$6097,12,0),"")</f>
        <v/>
      </c>
      <c r="N2701" s="68" t="str">
        <f>IFERROR(VLOOKUP($B2701,APガラス性能一覧!$A$2:$M$6097,13,0),"")</f>
        <v/>
      </c>
    </row>
    <row r="2702" spans="2:14" x14ac:dyDescent="0.4">
      <c r="B2702" s="68" t="str">
        <f>IF($D$2="","",IF($E$2=0.65,IFERROR(IF(INDEX(APガラス性能一覧!A:A,MATCH(ROW(B2696),APガラス性能一覧!$O:$O,0))="","",INDEX(APガラス性能一覧!A:A,MATCH(ROW(B2696),APガラス性能一覧!$O:$O,0))),""),IFERROR(IF(INDEX(APガラス性能一覧!A:A,MATCH(ROW(B2696),APガラス性能一覧!$N:$N,0))="","",INDEX(APガラス性能一覧!A:A,MATCH(ROW(B2696),APガラス性能一覧!$N:$N,0))),"")))</f>
        <v/>
      </c>
      <c r="C2702" s="68" t="str">
        <f>IFERROR(VLOOKUP($B2702,APガラス性能一覧!$A$2:$M$6097,2,0),"")</f>
        <v/>
      </c>
      <c r="D2702" s="68" t="str">
        <f>IFERROR(VLOOKUP($B2702,APガラス性能一覧!$A$2:$M$6097,3,0),"")</f>
        <v/>
      </c>
      <c r="E2702" s="68" t="str">
        <f>IFERROR(VLOOKUP($B2702,APガラス性能一覧!$A$2:$M$6097,4,0),"")</f>
        <v/>
      </c>
      <c r="F2702" s="68" t="str">
        <f>IFERROR(VLOOKUP($B2702,APガラス性能一覧!$A$2:$M$6097,5,0),"")</f>
        <v/>
      </c>
      <c r="G2702" s="68" t="str">
        <f>IFERROR(VLOOKUP($B2702,APガラス性能一覧!$A$2:$M$6097,6,0),"")</f>
        <v/>
      </c>
      <c r="H2702" s="68" t="str">
        <f>IFERROR(VLOOKUP($B2702,APガラス性能一覧!$A$2:$M$6097,7,0),"")</f>
        <v/>
      </c>
      <c r="I2702" s="68" t="str">
        <f>IFERROR(VLOOKUP($B2702,APガラス性能一覧!$A$2:$M$6097,8,0),"")</f>
        <v/>
      </c>
      <c r="J2702" s="68" t="str">
        <f>IFERROR(VLOOKUP($B2702,APガラス性能一覧!$A$2:$M$6097,9,0),"")</f>
        <v/>
      </c>
      <c r="K2702" s="68" t="str">
        <f>IFERROR(VLOOKUP($B2702,APガラス性能一覧!$A$2:$M$6097,10,0),"")</f>
        <v/>
      </c>
      <c r="L2702" s="68" t="str">
        <f>IFERROR(VLOOKUP($B2702,APガラス性能一覧!$A$2:$M$6097,11,0),"")</f>
        <v/>
      </c>
      <c r="M2702" s="68" t="str">
        <f>IFERROR(VLOOKUP($B2702,APガラス性能一覧!$A$2:$M$6097,12,0),"")</f>
        <v/>
      </c>
      <c r="N2702" s="68" t="str">
        <f>IFERROR(VLOOKUP($B2702,APガラス性能一覧!$A$2:$M$6097,13,0),"")</f>
        <v/>
      </c>
    </row>
    <row r="2703" spans="2:14" x14ac:dyDescent="0.4">
      <c r="B2703" s="68" t="str">
        <f>IF($D$2="","",IF($E$2=0.65,IFERROR(IF(INDEX(APガラス性能一覧!A:A,MATCH(ROW(B2697),APガラス性能一覧!$O:$O,0))="","",INDEX(APガラス性能一覧!A:A,MATCH(ROW(B2697),APガラス性能一覧!$O:$O,0))),""),IFERROR(IF(INDEX(APガラス性能一覧!A:A,MATCH(ROW(B2697),APガラス性能一覧!$N:$N,0))="","",INDEX(APガラス性能一覧!A:A,MATCH(ROW(B2697),APガラス性能一覧!$N:$N,0))),"")))</f>
        <v/>
      </c>
      <c r="C2703" s="68" t="str">
        <f>IFERROR(VLOOKUP($B2703,APガラス性能一覧!$A$2:$M$6097,2,0),"")</f>
        <v/>
      </c>
      <c r="D2703" s="68" t="str">
        <f>IFERROR(VLOOKUP($B2703,APガラス性能一覧!$A$2:$M$6097,3,0),"")</f>
        <v/>
      </c>
      <c r="E2703" s="68" t="str">
        <f>IFERROR(VLOOKUP($B2703,APガラス性能一覧!$A$2:$M$6097,4,0),"")</f>
        <v/>
      </c>
      <c r="F2703" s="68" t="str">
        <f>IFERROR(VLOOKUP($B2703,APガラス性能一覧!$A$2:$M$6097,5,0),"")</f>
        <v/>
      </c>
      <c r="G2703" s="68" t="str">
        <f>IFERROR(VLOOKUP($B2703,APガラス性能一覧!$A$2:$M$6097,6,0),"")</f>
        <v/>
      </c>
      <c r="H2703" s="68" t="str">
        <f>IFERROR(VLOOKUP($B2703,APガラス性能一覧!$A$2:$M$6097,7,0),"")</f>
        <v/>
      </c>
      <c r="I2703" s="68" t="str">
        <f>IFERROR(VLOOKUP($B2703,APガラス性能一覧!$A$2:$M$6097,8,0),"")</f>
        <v/>
      </c>
      <c r="J2703" s="68" t="str">
        <f>IFERROR(VLOOKUP($B2703,APガラス性能一覧!$A$2:$M$6097,9,0),"")</f>
        <v/>
      </c>
      <c r="K2703" s="68" t="str">
        <f>IFERROR(VLOOKUP($B2703,APガラス性能一覧!$A$2:$M$6097,10,0),"")</f>
        <v/>
      </c>
      <c r="L2703" s="68" t="str">
        <f>IFERROR(VLOOKUP($B2703,APガラス性能一覧!$A$2:$M$6097,11,0),"")</f>
        <v/>
      </c>
      <c r="M2703" s="68" t="str">
        <f>IFERROR(VLOOKUP($B2703,APガラス性能一覧!$A$2:$M$6097,12,0),"")</f>
        <v/>
      </c>
      <c r="N2703" s="68" t="str">
        <f>IFERROR(VLOOKUP($B2703,APガラス性能一覧!$A$2:$M$6097,13,0),"")</f>
        <v/>
      </c>
    </row>
    <row r="2704" spans="2:14" x14ac:dyDescent="0.4">
      <c r="B2704" s="68" t="str">
        <f>IF($D$2="","",IF($E$2=0.65,IFERROR(IF(INDEX(APガラス性能一覧!A:A,MATCH(ROW(B2698),APガラス性能一覧!$O:$O,0))="","",INDEX(APガラス性能一覧!A:A,MATCH(ROW(B2698),APガラス性能一覧!$O:$O,0))),""),IFERROR(IF(INDEX(APガラス性能一覧!A:A,MATCH(ROW(B2698),APガラス性能一覧!$N:$N,0))="","",INDEX(APガラス性能一覧!A:A,MATCH(ROW(B2698),APガラス性能一覧!$N:$N,0))),"")))</f>
        <v/>
      </c>
      <c r="C2704" s="68" t="str">
        <f>IFERROR(VLOOKUP($B2704,APガラス性能一覧!$A$2:$M$6097,2,0),"")</f>
        <v/>
      </c>
      <c r="D2704" s="68" t="str">
        <f>IFERROR(VLOOKUP($B2704,APガラス性能一覧!$A$2:$M$6097,3,0),"")</f>
        <v/>
      </c>
      <c r="E2704" s="68" t="str">
        <f>IFERROR(VLOOKUP($B2704,APガラス性能一覧!$A$2:$M$6097,4,0),"")</f>
        <v/>
      </c>
      <c r="F2704" s="68" t="str">
        <f>IFERROR(VLOOKUP($B2704,APガラス性能一覧!$A$2:$M$6097,5,0),"")</f>
        <v/>
      </c>
      <c r="G2704" s="68" t="str">
        <f>IFERROR(VLOOKUP($B2704,APガラス性能一覧!$A$2:$M$6097,6,0),"")</f>
        <v/>
      </c>
      <c r="H2704" s="68" t="str">
        <f>IFERROR(VLOOKUP($B2704,APガラス性能一覧!$A$2:$M$6097,7,0),"")</f>
        <v/>
      </c>
      <c r="I2704" s="68" t="str">
        <f>IFERROR(VLOOKUP($B2704,APガラス性能一覧!$A$2:$M$6097,8,0),"")</f>
        <v/>
      </c>
      <c r="J2704" s="68" t="str">
        <f>IFERROR(VLOOKUP($B2704,APガラス性能一覧!$A$2:$M$6097,9,0),"")</f>
        <v/>
      </c>
      <c r="K2704" s="68" t="str">
        <f>IFERROR(VLOOKUP($B2704,APガラス性能一覧!$A$2:$M$6097,10,0),"")</f>
        <v/>
      </c>
      <c r="L2704" s="68" t="str">
        <f>IFERROR(VLOOKUP($B2704,APガラス性能一覧!$A$2:$M$6097,11,0),"")</f>
        <v/>
      </c>
      <c r="M2704" s="68" t="str">
        <f>IFERROR(VLOOKUP($B2704,APガラス性能一覧!$A$2:$M$6097,12,0),"")</f>
        <v/>
      </c>
      <c r="N2704" s="68" t="str">
        <f>IFERROR(VLOOKUP($B2704,APガラス性能一覧!$A$2:$M$6097,13,0),"")</f>
        <v/>
      </c>
    </row>
    <row r="2705" spans="2:14" x14ac:dyDescent="0.4">
      <c r="B2705" s="68" t="str">
        <f>IF($D$2="","",IF($E$2=0.65,IFERROR(IF(INDEX(APガラス性能一覧!A:A,MATCH(ROW(B2699),APガラス性能一覧!$O:$O,0))="","",INDEX(APガラス性能一覧!A:A,MATCH(ROW(B2699),APガラス性能一覧!$O:$O,0))),""),IFERROR(IF(INDEX(APガラス性能一覧!A:A,MATCH(ROW(B2699),APガラス性能一覧!$N:$N,0))="","",INDEX(APガラス性能一覧!A:A,MATCH(ROW(B2699),APガラス性能一覧!$N:$N,0))),"")))</f>
        <v/>
      </c>
      <c r="C2705" s="68" t="str">
        <f>IFERROR(VLOOKUP($B2705,APガラス性能一覧!$A$2:$M$6097,2,0),"")</f>
        <v/>
      </c>
      <c r="D2705" s="68" t="str">
        <f>IFERROR(VLOOKUP($B2705,APガラス性能一覧!$A$2:$M$6097,3,0),"")</f>
        <v/>
      </c>
      <c r="E2705" s="68" t="str">
        <f>IFERROR(VLOOKUP($B2705,APガラス性能一覧!$A$2:$M$6097,4,0),"")</f>
        <v/>
      </c>
      <c r="F2705" s="68" t="str">
        <f>IFERROR(VLOOKUP($B2705,APガラス性能一覧!$A$2:$M$6097,5,0),"")</f>
        <v/>
      </c>
      <c r="G2705" s="68" t="str">
        <f>IFERROR(VLOOKUP($B2705,APガラス性能一覧!$A$2:$M$6097,6,0),"")</f>
        <v/>
      </c>
      <c r="H2705" s="68" t="str">
        <f>IFERROR(VLOOKUP($B2705,APガラス性能一覧!$A$2:$M$6097,7,0),"")</f>
        <v/>
      </c>
      <c r="I2705" s="68" t="str">
        <f>IFERROR(VLOOKUP($B2705,APガラス性能一覧!$A$2:$M$6097,8,0),"")</f>
        <v/>
      </c>
      <c r="J2705" s="68" t="str">
        <f>IFERROR(VLOOKUP($B2705,APガラス性能一覧!$A$2:$M$6097,9,0),"")</f>
        <v/>
      </c>
      <c r="K2705" s="68" t="str">
        <f>IFERROR(VLOOKUP($B2705,APガラス性能一覧!$A$2:$M$6097,10,0),"")</f>
        <v/>
      </c>
      <c r="L2705" s="68" t="str">
        <f>IFERROR(VLOOKUP($B2705,APガラス性能一覧!$A$2:$M$6097,11,0),"")</f>
        <v/>
      </c>
      <c r="M2705" s="68" t="str">
        <f>IFERROR(VLOOKUP($B2705,APガラス性能一覧!$A$2:$M$6097,12,0),"")</f>
        <v/>
      </c>
      <c r="N2705" s="68" t="str">
        <f>IFERROR(VLOOKUP($B2705,APガラス性能一覧!$A$2:$M$6097,13,0),"")</f>
        <v/>
      </c>
    </row>
    <row r="2706" spans="2:14" x14ac:dyDescent="0.4">
      <c r="B2706" s="68" t="str">
        <f>IF($D$2="","",IF($E$2=0.65,IFERROR(IF(INDEX(APガラス性能一覧!A:A,MATCH(ROW(B2700),APガラス性能一覧!$O:$O,0))="","",INDEX(APガラス性能一覧!A:A,MATCH(ROW(B2700),APガラス性能一覧!$O:$O,0))),""),IFERROR(IF(INDEX(APガラス性能一覧!A:A,MATCH(ROW(B2700),APガラス性能一覧!$N:$N,0))="","",INDEX(APガラス性能一覧!A:A,MATCH(ROW(B2700),APガラス性能一覧!$N:$N,0))),"")))</f>
        <v/>
      </c>
      <c r="C2706" s="68" t="str">
        <f>IFERROR(VLOOKUP($B2706,APガラス性能一覧!$A$2:$M$6097,2,0),"")</f>
        <v/>
      </c>
      <c r="D2706" s="68" t="str">
        <f>IFERROR(VLOOKUP($B2706,APガラス性能一覧!$A$2:$M$6097,3,0),"")</f>
        <v/>
      </c>
      <c r="E2706" s="68" t="str">
        <f>IFERROR(VLOOKUP($B2706,APガラス性能一覧!$A$2:$M$6097,4,0),"")</f>
        <v/>
      </c>
      <c r="F2706" s="68" t="str">
        <f>IFERROR(VLOOKUP($B2706,APガラス性能一覧!$A$2:$M$6097,5,0),"")</f>
        <v/>
      </c>
      <c r="G2706" s="68" t="str">
        <f>IFERROR(VLOOKUP($B2706,APガラス性能一覧!$A$2:$M$6097,6,0),"")</f>
        <v/>
      </c>
      <c r="H2706" s="68" t="str">
        <f>IFERROR(VLOOKUP($B2706,APガラス性能一覧!$A$2:$M$6097,7,0),"")</f>
        <v/>
      </c>
      <c r="I2706" s="68" t="str">
        <f>IFERROR(VLOOKUP($B2706,APガラス性能一覧!$A$2:$M$6097,8,0),"")</f>
        <v/>
      </c>
      <c r="J2706" s="68" t="str">
        <f>IFERROR(VLOOKUP($B2706,APガラス性能一覧!$A$2:$M$6097,9,0),"")</f>
        <v/>
      </c>
      <c r="K2706" s="68" t="str">
        <f>IFERROR(VLOOKUP($B2706,APガラス性能一覧!$A$2:$M$6097,10,0),"")</f>
        <v/>
      </c>
      <c r="L2706" s="68" t="str">
        <f>IFERROR(VLOOKUP($B2706,APガラス性能一覧!$A$2:$M$6097,11,0),"")</f>
        <v/>
      </c>
      <c r="M2706" s="68" t="str">
        <f>IFERROR(VLOOKUP($B2706,APガラス性能一覧!$A$2:$M$6097,12,0),"")</f>
        <v/>
      </c>
      <c r="N2706" s="68" t="str">
        <f>IFERROR(VLOOKUP($B2706,APガラス性能一覧!$A$2:$M$6097,13,0),"")</f>
        <v/>
      </c>
    </row>
    <row r="2707" spans="2:14" x14ac:dyDescent="0.4">
      <c r="B2707" s="68" t="str">
        <f>IF($D$2="","",IF($E$2=0.65,IFERROR(IF(INDEX(APガラス性能一覧!A:A,MATCH(ROW(B2701),APガラス性能一覧!$O:$O,0))="","",INDEX(APガラス性能一覧!A:A,MATCH(ROW(B2701),APガラス性能一覧!$O:$O,0))),""),IFERROR(IF(INDEX(APガラス性能一覧!A:A,MATCH(ROW(B2701),APガラス性能一覧!$N:$N,0))="","",INDEX(APガラス性能一覧!A:A,MATCH(ROW(B2701),APガラス性能一覧!$N:$N,0))),"")))</f>
        <v/>
      </c>
      <c r="C2707" s="68" t="str">
        <f>IFERROR(VLOOKUP($B2707,APガラス性能一覧!$A$2:$M$6097,2,0),"")</f>
        <v/>
      </c>
      <c r="D2707" s="68" t="str">
        <f>IFERROR(VLOOKUP($B2707,APガラス性能一覧!$A$2:$M$6097,3,0),"")</f>
        <v/>
      </c>
      <c r="E2707" s="68" t="str">
        <f>IFERROR(VLOOKUP($B2707,APガラス性能一覧!$A$2:$M$6097,4,0),"")</f>
        <v/>
      </c>
      <c r="F2707" s="68" t="str">
        <f>IFERROR(VLOOKUP($B2707,APガラス性能一覧!$A$2:$M$6097,5,0),"")</f>
        <v/>
      </c>
      <c r="G2707" s="68" t="str">
        <f>IFERROR(VLOOKUP($B2707,APガラス性能一覧!$A$2:$M$6097,6,0),"")</f>
        <v/>
      </c>
      <c r="H2707" s="68" t="str">
        <f>IFERROR(VLOOKUP($B2707,APガラス性能一覧!$A$2:$M$6097,7,0),"")</f>
        <v/>
      </c>
      <c r="I2707" s="68" t="str">
        <f>IFERROR(VLOOKUP($B2707,APガラス性能一覧!$A$2:$M$6097,8,0),"")</f>
        <v/>
      </c>
      <c r="J2707" s="68" t="str">
        <f>IFERROR(VLOOKUP($B2707,APガラス性能一覧!$A$2:$M$6097,9,0),"")</f>
        <v/>
      </c>
      <c r="K2707" s="68" t="str">
        <f>IFERROR(VLOOKUP($B2707,APガラス性能一覧!$A$2:$M$6097,10,0),"")</f>
        <v/>
      </c>
      <c r="L2707" s="68" t="str">
        <f>IFERROR(VLOOKUP($B2707,APガラス性能一覧!$A$2:$M$6097,11,0),"")</f>
        <v/>
      </c>
      <c r="M2707" s="68" t="str">
        <f>IFERROR(VLOOKUP($B2707,APガラス性能一覧!$A$2:$M$6097,12,0),"")</f>
        <v/>
      </c>
      <c r="N2707" s="68" t="str">
        <f>IFERROR(VLOOKUP($B2707,APガラス性能一覧!$A$2:$M$6097,13,0),"")</f>
        <v/>
      </c>
    </row>
    <row r="2708" spans="2:14" x14ac:dyDescent="0.4">
      <c r="B2708" s="68" t="str">
        <f>IF($D$2="","",IF($E$2=0.65,IFERROR(IF(INDEX(APガラス性能一覧!A:A,MATCH(ROW(B2702),APガラス性能一覧!$O:$O,0))="","",INDEX(APガラス性能一覧!A:A,MATCH(ROW(B2702),APガラス性能一覧!$O:$O,0))),""),IFERROR(IF(INDEX(APガラス性能一覧!A:A,MATCH(ROW(B2702),APガラス性能一覧!$N:$N,0))="","",INDEX(APガラス性能一覧!A:A,MATCH(ROW(B2702),APガラス性能一覧!$N:$N,0))),"")))</f>
        <v/>
      </c>
      <c r="C2708" s="68" t="str">
        <f>IFERROR(VLOOKUP($B2708,APガラス性能一覧!$A$2:$M$6097,2,0),"")</f>
        <v/>
      </c>
      <c r="D2708" s="68" t="str">
        <f>IFERROR(VLOOKUP($B2708,APガラス性能一覧!$A$2:$M$6097,3,0),"")</f>
        <v/>
      </c>
      <c r="E2708" s="68" t="str">
        <f>IFERROR(VLOOKUP($B2708,APガラス性能一覧!$A$2:$M$6097,4,0),"")</f>
        <v/>
      </c>
      <c r="F2708" s="68" t="str">
        <f>IFERROR(VLOOKUP($B2708,APガラス性能一覧!$A$2:$M$6097,5,0),"")</f>
        <v/>
      </c>
      <c r="G2708" s="68" t="str">
        <f>IFERROR(VLOOKUP($B2708,APガラス性能一覧!$A$2:$M$6097,6,0),"")</f>
        <v/>
      </c>
      <c r="H2708" s="68" t="str">
        <f>IFERROR(VLOOKUP($B2708,APガラス性能一覧!$A$2:$M$6097,7,0),"")</f>
        <v/>
      </c>
      <c r="I2708" s="68" t="str">
        <f>IFERROR(VLOOKUP($B2708,APガラス性能一覧!$A$2:$M$6097,8,0),"")</f>
        <v/>
      </c>
      <c r="J2708" s="68" t="str">
        <f>IFERROR(VLOOKUP($B2708,APガラス性能一覧!$A$2:$M$6097,9,0),"")</f>
        <v/>
      </c>
      <c r="K2708" s="68" t="str">
        <f>IFERROR(VLOOKUP($B2708,APガラス性能一覧!$A$2:$M$6097,10,0),"")</f>
        <v/>
      </c>
      <c r="L2708" s="68" t="str">
        <f>IFERROR(VLOOKUP($B2708,APガラス性能一覧!$A$2:$M$6097,11,0),"")</f>
        <v/>
      </c>
      <c r="M2708" s="68" t="str">
        <f>IFERROR(VLOOKUP($B2708,APガラス性能一覧!$A$2:$M$6097,12,0),"")</f>
        <v/>
      </c>
      <c r="N2708" s="68" t="str">
        <f>IFERROR(VLOOKUP($B2708,APガラス性能一覧!$A$2:$M$6097,13,0),"")</f>
        <v/>
      </c>
    </row>
    <row r="2709" spans="2:14" x14ac:dyDescent="0.4">
      <c r="B2709" s="68" t="str">
        <f>IF($D$2="","",IF($E$2=0.65,IFERROR(IF(INDEX(APガラス性能一覧!A:A,MATCH(ROW(B2703),APガラス性能一覧!$O:$O,0))="","",INDEX(APガラス性能一覧!A:A,MATCH(ROW(B2703),APガラス性能一覧!$O:$O,0))),""),IFERROR(IF(INDEX(APガラス性能一覧!A:A,MATCH(ROW(B2703),APガラス性能一覧!$N:$N,0))="","",INDEX(APガラス性能一覧!A:A,MATCH(ROW(B2703),APガラス性能一覧!$N:$N,0))),"")))</f>
        <v/>
      </c>
      <c r="C2709" s="68" t="str">
        <f>IFERROR(VLOOKUP($B2709,APガラス性能一覧!$A$2:$M$6097,2,0),"")</f>
        <v/>
      </c>
      <c r="D2709" s="68" t="str">
        <f>IFERROR(VLOOKUP($B2709,APガラス性能一覧!$A$2:$M$6097,3,0),"")</f>
        <v/>
      </c>
      <c r="E2709" s="68" t="str">
        <f>IFERROR(VLOOKUP($B2709,APガラス性能一覧!$A$2:$M$6097,4,0),"")</f>
        <v/>
      </c>
      <c r="F2709" s="68" t="str">
        <f>IFERROR(VLOOKUP($B2709,APガラス性能一覧!$A$2:$M$6097,5,0),"")</f>
        <v/>
      </c>
      <c r="G2709" s="68" t="str">
        <f>IFERROR(VLOOKUP($B2709,APガラス性能一覧!$A$2:$M$6097,6,0),"")</f>
        <v/>
      </c>
      <c r="H2709" s="68" t="str">
        <f>IFERROR(VLOOKUP($B2709,APガラス性能一覧!$A$2:$M$6097,7,0),"")</f>
        <v/>
      </c>
      <c r="I2709" s="68" t="str">
        <f>IFERROR(VLOOKUP($B2709,APガラス性能一覧!$A$2:$M$6097,8,0),"")</f>
        <v/>
      </c>
      <c r="J2709" s="68" t="str">
        <f>IFERROR(VLOOKUP($B2709,APガラス性能一覧!$A$2:$M$6097,9,0),"")</f>
        <v/>
      </c>
      <c r="K2709" s="68" t="str">
        <f>IFERROR(VLOOKUP($B2709,APガラス性能一覧!$A$2:$M$6097,10,0),"")</f>
        <v/>
      </c>
      <c r="L2709" s="68" t="str">
        <f>IFERROR(VLOOKUP($B2709,APガラス性能一覧!$A$2:$M$6097,11,0),"")</f>
        <v/>
      </c>
      <c r="M2709" s="68" t="str">
        <f>IFERROR(VLOOKUP($B2709,APガラス性能一覧!$A$2:$M$6097,12,0),"")</f>
        <v/>
      </c>
      <c r="N2709" s="68" t="str">
        <f>IFERROR(VLOOKUP($B2709,APガラス性能一覧!$A$2:$M$6097,13,0),"")</f>
        <v/>
      </c>
    </row>
    <row r="2710" spans="2:14" x14ac:dyDescent="0.4">
      <c r="B2710" s="68" t="str">
        <f>IF($D$2="","",IF($E$2=0.65,IFERROR(IF(INDEX(APガラス性能一覧!A:A,MATCH(ROW(B2704),APガラス性能一覧!$O:$O,0))="","",INDEX(APガラス性能一覧!A:A,MATCH(ROW(B2704),APガラス性能一覧!$O:$O,0))),""),IFERROR(IF(INDEX(APガラス性能一覧!A:A,MATCH(ROW(B2704),APガラス性能一覧!$N:$N,0))="","",INDEX(APガラス性能一覧!A:A,MATCH(ROW(B2704),APガラス性能一覧!$N:$N,0))),"")))</f>
        <v/>
      </c>
      <c r="C2710" s="68" t="str">
        <f>IFERROR(VLOOKUP($B2710,APガラス性能一覧!$A$2:$M$6097,2,0),"")</f>
        <v/>
      </c>
      <c r="D2710" s="68" t="str">
        <f>IFERROR(VLOOKUP($B2710,APガラス性能一覧!$A$2:$M$6097,3,0),"")</f>
        <v/>
      </c>
      <c r="E2710" s="68" t="str">
        <f>IFERROR(VLOOKUP($B2710,APガラス性能一覧!$A$2:$M$6097,4,0),"")</f>
        <v/>
      </c>
      <c r="F2710" s="68" t="str">
        <f>IFERROR(VLOOKUP($B2710,APガラス性能一覧!$A$2:$M$6097,5,0),"")</f>
        <v/>
      </c>
      <c r="G2710" s="68" t="str">
        <f>IFERROR(VLOOKUP($B2710,APガラス性能一覧!$A$2:$M$6097,6,0),"")</f>
        <v/>
      </c>
      <c r="H2710" s="68" t="str">
        <f>IFERROR(VLOOKUP($B2710,APガラス性能一覧!$A$2:$M$6097,7,0),"")</f>
        <v/>
      </c>
      <c r="I2710" s="68" t="str">
        <f>IFERROR(VLOOKUP($B2710,APガラス性能一覧!$A$2:$M$6097,8,0),"")</f>
        <v/>
      </c>
      <c r="J2710" s="68" t="str">
        <f>IFERROR(VLOOKUP($B2710,APガラス性能一覧!$A$2:$M$6097,9,0),"")</f>
        <v/>
      </c>
      <c r="K2710" s="68" t="str">
        <f>IFERROR(VLOOKUP($B2710,APガラス性能一覧!$A$2:$M$6097,10,0),"")</f>
        <v/>
      </c>
      <c r="L2710" s="68" t="str">
        <f>IFERROR(VLOOKUP($B2710,APガラス性能一覧!$A$2:$M$6097,11,0),"")</f>
        <v/>
      </c>
      <c r="M2710" s="68" t="str">
        <f>IFERROR(VLOOKUP($B2710,APガラス性能一覧!$A$2:$M$6097,12,0),"")</f>
        <v/>
      </c>
      <c r="N2710" s="68" t="str">
        <f>IFERROR(VLOOKUP($B2710,APガラス性能一覧!$A$2:$M$6097,13,0),"")</f>
        <v/>
      </c>
    </row>
    <row r="2711" spans="2:14" x14ac:dyDescent="0.4">
      <c r="B2711" s="68" t="str">
        <f>IF($D$2="","",IF($E$2=0.65,IFERROR(IF(INDEX(APガラス性能一覧!A:A,MATCH(ROW(B2705),APガラス性能一覧!$O:$O,0))="","",INDEX(APガラス性能一覧!A:A,MATCH(ROW(B2705),APガラス性能一覧!$O:$O,0))),""),IFERROR(IF(INDEX(APガラス性能一覧!A:A,MATCH(ROW(B2705),APガラス性能一覧!$N:$N,0))="","",INDEX(APガラス性能一覧!A:A,MATCH(ROW(B2705),APガラス性能一覧!$N:$N,0))),"")))</f>
        <v/>
      </c>
      <c r="C2711" s="68" t="str">
        <f>IFERROR(VLOOKUP($B2711,APガラス性能一覧!$A$2:$M$6097,2,0),"")</f>
        <v/>
      </c>
      <c r="D2711" s="68" t="str">
        <f>IFERROR(VLOOKUP($B2711,APガラス性能一覧!$A$2:$M$6097,3,0),"")</f>
        <v/>
      </c>
      <c r="E2711" s="68" t="str">
        <f>IFERROR(VLOOKUP($B2711,APガラス性能一覧!$A$2:$M$6097,4,0),"")</f>
        <v/>
      </c>
      <c r="F2711" s="68" t="str">
        <f>IFERROR(VLOOKUP($B2711,APガラス性能一覧!$A$2:$M$6097,5,0),"")</f>
        <v/>
      </c>
      <c r="G2711" s="68" t="str">
        <f>IFERROR(VLOOKUP($B2711,APガラス性能一覧!$A$2:$M$6097,6,0),"")</f>
        <v/>
      </c>
      <c r="H2711" s="68" t="str">
        <f>IFERROR(VLOOKUP($B2711,APガラス性能一覧!$A$2:$M$6097,7,0),"")</f>
        <v/>
      </c>
      <c r="I2711" s="68" t="str">
        <f>IFERROR(VLOOKUP($B2711,APガラス性能一覧!$A$2:$M$6097,8,0),"")</f>
        <v/>
      </c>
      <c r="J2711" s="68" t="str">
        <f>IFERROR(VLOOKUP($B2711,APガラス性能一覧!$A$2:$M$6097,9,0),"")</f>
        <v/>
      </c>
      <c r="K2711" s="68" t="str">
        <f>IFERROR(VLOOKUP($B2711,APガラス性能一覧!$A$2:$M$6097,10,0),"")</f>
        <v/>
      </c>
      <c r="L2711" s="68" t="str">
        <f>IFERROR(VLOOKUP($B2711,APガラス性能一覧!$A$2:$M$6097,11,0),"")</f>
        <v/>
      </c>
      <c r="M2711" s="68" t="str">
        <f>IFERROR(VLOOKUP($B2711,APガラス性能一覧!$A$2:$M$6097,12,0),"")</f>
        <v/>
      </c>
      <c r="N2711" s="68" t="str">
        <f>IFERROR(VLOOKUP($B2711,APガラス性能一覧!$A$2:$M$6097,13,0),"")</f>
        <v/>
      </c>
    </row>
    <row r="2712" spans="2:14" x14ac:dyDescent="0.4">
      <c r="B2712" s="68" t="str">
        <f>IF($D$2="","",IF($E$2=0.65,IFERROR(IF(INDEX(APガラス性能一覧!A:A,MATCH(ROW(B2706),APガラス性能一覧!$O:$O,0))="","",INDEX(APガラス性能一覧!A:A,MATCH(ROW(B2706),APガラス性能一覧!$O:$O,0))),""),IFERROR(IF(INDEX(APガラス性能一覧!A:A,MATCH(ROW(B2706),APガラス性能一覧!$N:$N,0))="","",INDEX(APガラス性能一覧!A:A,MATCH(ROW(B2706),APガラス性能一覧!$N:$N,0))),"")))</f>
        <v/>
      </c>
      <c r="C2712" s="68" t="str">
        <f>IFERROR(VLOOKUP($B2712,APガラス性能一覧!$A$2:$M$6097,2,0),"")</f>
        <v/>
      </c>
      <c r="D2712" s="68" t="str">
        <f>IFERROR(VLOOKUP($B2712,APガラス性能一覧!$A$2:$M$6097,3,0),"")</f>
        <v/>
      </c>
      <c r="E2712" s="68" t="str">
        <f>IFERROR(VLOOKUP($B2712,APガラス性能一覧!$A$2:$M$6097,4,0),"")</f>
        <v/>
      </c>
      <c r="F2712" s="68" t="str">
        <f>IFERROR(VLOOKUP($B2712,APガラス性能一覧!$A$2:$M$6097,5,0),"")</f>
        <v/>
      </c>
      <c r="G2712" s="68" t="str">
        <f>IFERROR(VLOOKUP($B2712,APガラス性能一覧!$A$2:$M$6097,6,0),"")</f>
        <v/>
      </c>
      <c r="H2712" s="68" t="str">
        <f>IFERROR(VLOOKUP($B2712,APガラス性能一覧!$A$2:$M$6097,7,0),"")</f>
        <v/>
      </c>
      <c r="I2712" s="68" t="str">
        <f>IFERROR(VLOOKUP($B2712,APガラス性能一覧!$A$2:$M$6097,8,0),"")</f>
        <v/>
      </c>
      <c r="J2712" s="68" t="str">
        <f>IFERROR(VLOOKUP($B2712,APガラス性能一覧!$A$2:$M$6097,9,0),"")</f>
        <v/>
      </c>
      <c r="K2712" s="68" t="str">
        <f>IFERROR(VLOOKUP($B2712,APガラス性能一覧!$A$2:$M$6097,10,0),"")</f>
        <v/>
      </c>
      <c r="L2712" s="68" t="str">
        <f>IFERROR(VLOOKUP($B2712,APガラス性能一覧!$A$2:$M$6097,11,0),"")</f>
        <v/>
      </c>
      <c r="M2712" s="68" t="str">
        <f>IFERROR(VLOOKUP($B2712,APガラス性能一覧!$A$2:$M$6097,12,0),"")</f>
        <v/>
      </c>
      <c r="N2712" s="68" t="str">
        <f>IFERROR(VLOOKUP($B2712,APガラス性能一覧!$A$2:$M$6097,13,0),"")</f>
        <v/>
      </c>
    </row>
    <row r="2713" spans="2:14" x14ac:dyDescent="0.4">
      <c r="B2713" s="68" t="str">
        <f>IF($D$2="","",IF($E$2=0.65,IFERROR(IF(INDEX(APガラス性能一覧!A:A,MATCH(ROW(B2707),APガラス性能一覧!$O:$O,0))="","",INDEX(APガラス性能一覧!A:A,MATCH(ROW(B2707),APガラス性能一覧!$O:$O,0))),""),IFERROR(IF(INDEX(APガラス性能一覧!A:A,MATCH(ROW(B2707),APガラス性能一覧!$N:$N,0))="","",INDEX(APガラス性能一覧!A:A,MATCH(ROW(B2707),APガラス性能一覧!$N:$N,0))),"")))</f>
        <v/>
      </c>
      <c r="C2713" s="68" t="str">
        <f>IFERROR(VLOOKUP($B2713,APガラス性能一覧!$A$2:$M$6097,2,0),"")</f>
        <v/>
      </c>
      <c r="D2713" s="68" t="str">
        <f>IFERROR(VLOOKUP($B2713,APガラス性能一覧!$A$2:$M$6097,3,0),"")</f>
        <v/>
      </c>
      <c r="E2713" s="68" t="str">
        <f>IFERROR(VLOOKUP($B2713,APガラス性能一覧!$A$2:$M$6097,4,0),"")</f>
        <v/>
      </c>
      <c r="F2713" s="68" t="str">
        <f>IFERROR(VLOOKUP($B2713,APガラス性能一覧!$A$2:$M$6097,5,0),"")</f>
        <v/>
      </c>
      <c r="G2713" s="68" t="str">
        <f>IFERROR(VLOOKUP($B2713,APガラス性能一覧!$A$2:$M$6097,6,0),"")</f>
        <v/>
      </c>
      <c r="H2713" s="68" t="str">
        <f>IFERROR(VLOOKUP($B2713,APガラス性能一覧!$A$2:$M$6097,7,0),"")</f>
        <v/>
      </c>
      <c r="I2713" s="68" t="str">
        <f>IFERROR(VLOOKUP($B2713,APガラス性能一覧!$A$2:$M$6097,8,0),"")</f>
        <v/>
      </c>
      <c r="J2713" s="68" t="str">
        <f>IFERROR(VLOOKUP($B2713,APガラス性能一覧!$A$2:$M$6097,9,0),"")</f>
        <v/>
      </c>
      <c r="K2713" s="68" t="str">
        <f>IFERROR(VLOOKUP($B2713,APガラス性能一覧!$A$2:$M$6097,10,0),"")</f>
        <v/>
      </c>
      <c r="L2713" s="68" t="str">
        <f>IFERROR(VLOOKUP($B2713,APガラス性能一覧!$A$2:$M$6097,11,0),"")</f>
        <v/>
      </c>
      <c r="M2713" s="68" t="str">
        <f>IFERROR(VLOOKUP($B2713,APガラス性能一覧!$A$2:$M$6097,12,0),"")</f>
        <v/>
      </c>
      <c r="N2713" s="68" t="str">
        <f>IFERROR(VLOOKUP($B2713,APガラス性能一覧!$A$2:$M$6097,13,0),"")</f>
        <v/>
      </c>
    </row>
    <row r="2714" spans="2:14" x14ac:dyDescent="0.4">
      <c r="B2714" s="68" t="str">
        <f>IF($D$2="","",IF($E$2=0.65,IFERROR(IF(INDEX(APガラス性能一覧!A:A,MATCH(ROW(B2708),APガラス性能一覧!$O:$O,0))="","",INDEX(APガラス性能一覧!A:A,MATCH(ROW(B2708),APガラス性能一覧!$O:$O,0))),""),IFERROR(IF(INDEX(APガラス性能一覧!A:A,MATCH(ROW(B2708),APガラス性能一覧!$N:$N,0))="","",INDEX(APガラス性能一覧!A:A,MATCH(ROW(B2708),APガラス性能一覧!$N:$N,0))),"")))</f>
        <v/>
      </c>
      <c r="C2714" s="68" t="str">
        <f>IFERROR(VLOOKUP($B2714,APガラス性能一覧!$A$2:$M$6097,2,0),"")</f>
        <v/>
      </c>
      <c r="D2714" s="68" t="str">
        <f>IFERROR(VLOOKUP($B2714,APガラス性能一覧!$A$2:$M$6097,3,0),"")</f>
        <v/>
      </c>
      <c r="E2714" s="68" t="str">
        <f>IFERROR(VLOOKUP($B2714,APガラス性能一覧!$A$2:$M$6097,4,0),"")</f>
        <v/>
      </c>
      <c r="F2714" s="68" t="str">
        <f>IFERROR(VLOOKUP($B2714,APガラス性能一覧!$A$2:$M$6097,5,0),"")</f>
        <v/>
      </c>
      <c r="G2714" s="68" t="str">
        <f>IFERROR(VLOOKUP($B2714,APガラス性能一覧!$A$2:$M$6097,6,0),"")</f>
        <v/>
      </c>
      <c r="H2714" s="68" t="str">
        <f>IFERROR(VLOOKUP($B2714,APガラス性能一覧!$A$2:$M$6097,7,0),"")</f>
        <v/>
      </c>
      <c r="I2714" s="68" t="str">
        <f>IFERROR(VLOOKUP($B2714,APガラス性能一覧!$A$2:$M$6097,8,0),"")</f>
        <v/>
      </c>
      <c r="J2714" s="68" t="str">
        <f>IFERROR(VLOOKUP($B2714,APガラス性能一覧!$A$2:$M$6097,9,0),"")</f>
        <v/>
      </c>
      <c r="K2714" s="68" t="str">
        <f>IFERROR(VLOOKUP($B2714,APガラス性能一覧!$A$2:$M$6097,10,0),"")</f>
        <v/>
      </c>
      <c r="L2714" s="68" t="str">
        <f>IFERROR(VLOOKUP($B2714,APガラス性能一覧!$A$2:$M$6097,11,0),"")</f>
        <v/>
      </c>
      <c r="M2714" s="68" t="str">
        <f>IFERROR(VLOOKUP($B2714,APガラス性能一覧!$A$2:$M$6097,12,0),"")</f>
        <v/>
      </c>
      <c r="N2714" s="68" t="str">
        <f>IFERROR(VLOOKUP($B2714,APガラス性能一覧!$A$2:$M$6097,13,0),"")</f>
        <v/>
      </c>
    </row>
    <row r="2715" spans="2:14" x14ac:dyDescent="0.4">
      <c r="B2715" s="68" t="str">
        <f>IF($D$2="","",IF($E$2=0.65,IFERROR(IF(INDEX(APガラス性能一覧!A:A,MATCH(ROW(B2709),APガラス性能一覧!$O:$O,0))="","",INDEX(APガラス性能一覧!A:A,MATCH(ROW(B2709),APガラス性能一覧!$O:$O,0))),""),IFERROR(IF(INDEX(APガラス性能一覧!A:A,MATCH(ROW(B2709),APガラス性能一覧!$N:$N,0))="","",INDEX(APガラス性能一覧!A:A,MATCH(ROW(B2709),APガラス性能一覧!$N:$N,0))),"")))</f>
        <v/>
      </c>
      <c r="C2715" s="68" t="str">
        <f>IFERROR(VLOOKUP($B2715,APガラス性能一覧!$A$2:$M$6097,2,0),"")</f>
        <v/>
      </c>
      <c r="D2715" s="68" t="str">
        <f>IFERROR(VLOOKUP($B2715,APガラス性能一覧!$A$2:$M$6097,3,0),"")</f>
        <v/>
      </c>
      <c r="E2715" s="68" t="str">
        <f>IFERROR(VLOOKUP($B2715,APガラス性能一覧!$A$2:$M$6097,4,0),"")</f>
        <v/>
      </c>
      <c r="F2715" s="68" t="str">
        <f>IFERROR(VLOOKUP($B2715,APガラス性能一覧!$A$2:$M$6097,5,0),"")</f>
        <v/>
      </c>
      <c r="G2715" s="68" t="str">
        <f>IFERROR(VLOOKUP($B2715,APガラス性能一覧!$A$2:$M$6097,6,0),"")</f>
        <v/>
      </c>
      <c r="H2715" s="68" t="str">
        <f>IFERROR(VLOOKUP($B2715,APガラス性能一覧!$A$2:$M$6097,7,0),"")</f>
        <v/>
      </c>
      <c r="I2715" s="68" t="str">
        <f>IFERROR(VLOOKUP($B2715,APガラス性能一覧!$A$2:$M$6097,8,0),"")</f>
        <v/>
      </c>
      <c r="J2715" s="68" t="str">
        <f>IFERROR(VLOOKUP($B2715,APガラス性能一覧!$A$2:$M$6097,9,0),"")</f>
        <v/>
      </c>
      <c r="K2715" s="68" t="str">
        <f>IFERROR(VLOOKUP($B2715,APガラス性能一覧!$A$2:$M$6097,10,0),"")</f>
        <v/>
      </c>
      <c r="L2715" s="68" t="str">
        <f>IFERROR(VLOOKUP($B2715,APガラス性能一覧!$A$2:$M$6097,11,0),"")</f>
        <v/>
      </c>
      <c r="M2715" s="68" t="str">
        <f>IFERROR(VLOOKUP($B2715,APガラス性能一覧!$A$2:$M$6097,12,0),"")</f>
        <v/>
      </c>
      <c r="N2715" s="68" t="str">
        <f>IFERROR(VLOOKUP($B2715,APガラス性能一覧!$A$2:$M$6097,13,0),"")</f>
        <v/>
      </c>
    </row>
    <row r="2716" spans="2:14" x14ac:dyDescent="0.4">
      <c r="B2716" s="68" t="str">
        <f>IF($D$2="","",IF($E$2=0.65,IFERROR(IF(INDEX(APガラス性能一覧!A:A,MATCH(ROW(B2710),APガラス性能一覧!$O:$O,0))="","",INDEX(APガラス性能一覧!A:A,MATCH(ROW(B2710),APガラス性能一覧!$O:$O,0))),""),IFERROR(IF(INDEX(APガラス性能一覧!A:A,MATCH(ROW(B2710),APガラス性能一覧!$N:$N,0))="","",INDEX(APガラス性能一覧!A:A,MATCH(ROW(B2710),APガラス性能一覧!$N:$N,0))),"")))</f>
        <v/>
      </c>
      <c r="C2716" s="68" t="str">
        <f>IFERROR(VLOOKUP($B2716,APガラス性能一覧!$A$2:$M$6097,2,0),"")</f>
        <v/>
      </c>
      <c r="D2716" s="68" t="str">
        <f>IFERROR(VLOOKUP($B2716,APガラス性能一覧!$A$2:$M$6097,3,0),"")</f>
        <v/>
      </c>
      <c r="E2716" s="68" t="str">
        <f>IFERROR(VLOOKUP($B2716,APガラス性能一覧!$A$2:$M$6097,4,0),"")</f>
        <v/>
      </c>
      <c r="F2716" s="68" t="str">
        <f>IFERROR(VLOOKUP($B2716,APガラス性能一覧!$A$2:$M$6097,5,0),"")</f>
        <v/>
      </c>
      <c r="G2716" s="68" t="str">
        <f>IFERROR(VLOOKUP($B2716,APガラス性能一覧!$A$2:$M$6097,6,0),"")</f>
        <v/>
      </c>
      <c r="H2716" s="68" t="str">
        <f>IFERROR(VLOOKUP($B2716,APガラス性能一覧!$A$2:$M$6097,7,0),"")</f>
        <v/>
      </c>
      <c r="I2716" s="68" t="str">
        <f>IFERROR(VLOOKUP($B2716,APガラス性能一覧!$A$2:$M$6097,8,0),"")</f>
        <v/>
      </c>
      <c r="J2716" s="68" t="str">
        <f>IFERROR(VLOOKUP($B2716,APガラス性能一覧!$A$2:$M$6097,9,0),"")</f>
        <v/>
      </c>
      <c r="K2716" s="68" t="str">
        <f>IFERROR(VLOOKUP($B2716,APガラス性能一覧!$A$2:$M$6097,10,0),"")</f>
        <v/>
      </c>
      <c r="L2716" s="68" t="str">
        <f>IFERROR(VLOOKUP($B2716,APガラス性能一覧!$A$2:$M$6097,11,0),"")</f>
        <v/>
      </c>
      <c r="M2716" s="68" t="str">
        <f>IFERROR(VLOOKUP($B2716,APガラス性能一覧!$A$2:$M$6097,12,0),"")</f>
        <v/>
      </c>
      <c r="N2716" s="68" t="str">
        <f>IFERROR(VLOOKUP($B2716,APガラス性能一覧!$A$2:$M$6097,13,0),"")</f>
        <v/>
      </c>
    </row>
    <row r="2717" spans="2:14" x14ac:dyDescent="0.4">
      <c r="B2717" s="68" t="str">
        <f>IF($D$2="","",IF($E$2=0.65,IFERROR(IF(INDEX(APガラス性能一覧!A:A,MATCH(ROW(B2711),APガラス性能一覧!$O:$O,0))="","",INDEX(APガラス性能一覧!A:A,MATCH(ROW(B2711),APガラス性能一覧!$O:$O,0))),""),IFERROR(IF(INDEX(APガラス性能一覧!A:A,MATCH(ROW(B2711),APガラス性能一覧!$N:$N,0))="","",INDEX(APガラス性能一覧!A:A,MATCH(ROW(B2711),APガラス性能一覧!$N:$N,0))),"")))</f>
        <v/>
      </c>
      <c r="C2717" s="68" t="str">
        <f>IFERROR(VLOOKUP($B2717,APガラス性能一覧!$A$2:$M$6097,2,0),"")</f>
        <v/>
      </c>
      <c r="D2717" s="68" t="str">
        <f>IFERROR(VLOOKUP($B2717,APガラス性能一覧!$A$2:$M$6097,3,0),"")</f>
        <v/>
      </c>
      <c r="E2717" s="68" t="str">
        <f>IFERROR(VLOOKUP($B2717,APガラス性能一覧!$A$2:$M$6097,4,0),"")</f>
        <v/>
      </c>
      <c r="F2717" s="68" t="str">
        <f>IFERROR(VLOOKUP($B2717,APガラス性能一覧!$A$2:$M$6097,5,0),"")</f>
        <v/>
      </c>
      <c r="G2717" s="68" t="str">
        <f>IFERROR(VLOOKUP($B2717,APガラス性能一覧!$A$2:$M$6097,6,0),"")</f>
        <v/>
      </c>
      <c r="H2717" s="68" t="str">
        <f>IFERROR(VLOOKUP($B2717,APガラス性能一覧!$A$2:$M$6097,7,0),"")</f>
        <v/>
      </c>
      <c r="I2717" s="68" t="str">
        <f>IFERROR(VLOOKUP($B2717,APガラス性能一覧!$A$2:$M$6097,8,0),"")</f>
        <v/>
      </c>
      <c r="J2717" s="68" t="str">
        <f>IFERROR(VLOOKUP($B2717,APガラス性能一覧!$A$2:$M$6097,9,0),"")</f>
        <v/>
      </c>
      <c r="K2717" s="68" t="str">
        <f>IFERROR(VLOOKUP($B2717,APガラス性能一覧!$A$2:$M$6097,10,0),"")</f>
        <v/>
      </c>
      <c r="L2717" s="68" t="str">
        <f>IFERROR(VLOOKUP($B2717,APガラス性能一覧!$A$2:$M$6097,11,0),"")</f>
        <v/>
      </c>
      <c r="M2717" s="68" t="str">
        <f>IFERROR(VLOOKUP($B2717,APガラス性能一覧!$A$2:$M$6097,12,0),"")</f>
        <v/>
      </c>
      <c r="N2717" s="68" t="str">
        <f>IFERROR(VLOOKUP($B2717,APガラス性能一覧!$A$2:$M$6097,13,0),"")</f>
        <v/>
      </c>
    </row>
    <row r="2718" spans="2:14" x14ac:dyDescent="0.4">
      <c r="B2718" s="68" t="str">
        <f>IF($D$2="","",IF($E$2=0.65,IFERROR(IF(INDEX(APガラス性能一覧!A:A,MATCH(ROW(B2712),APガラス性能一覧!$O:$O,0))="","",INDEX(APガラス性能一覧!A:A,MATCH(ROW(B2712),APガラス性能一覧!$O:$O,0))),""),IFERROR(IF(INDEX(APガラス性能一覧!A:A,MATCH(ROW(B2712),APガラス性能一覧!$N:$N,0))="","",INDEX(APガラス性能一覧!A:A,MATCH(ROW(B2712),APガラス性能一覧!$N:$N,0))),"")))</f>
        <v/>
      </c>
      <c r="C2718" s="68" t="str">
        <f>IFERROR(VLOOKUP($B2718,APガラス性能一覧!$A$2:$M$6097,2,0),"")</f>
        <v/>
      </c>
      <c r="D2718" s="68" t="str">
        <f>IFERROR(VLOOKUP($B2718,APガラス性能一覧!$A$2:$M$6097,3,0),"")</f>
        <v/>
      </c>
      <c r="E2718" s="68" t="str">
        <f>IFERROR(VLOOKUP($B2718,APガラス性能一覧!$A$2:$M$6097,4,0),"")</f>
        <v/>
      </c>
      <c r="F2718" s="68" t="str">
        <f>IFERROR(VLOOKUP($B2718,APガラス性能一覧!$A$2:$M$6097,5,0),"")</f>
        <v/>
      </c>
      <c r="G2718" s="68" t="str">
        <f>IFERROR(VLOOKUP($B2718,APガラス性能一覧!$A$2:$M$6097,6,0),"")</f>
        <v/>
      </c>
      <c r="H2718" s="68" t="str">
        <f>IFERROR(VLOOKUP($B2718,APガラス性能一覧!$A$2:$M$6097,7,0),"")</f>
        <v/>
      </c>
      <c r="I2718" s="68" t="str">
        <f>IFERROR(VLOOKUP($B2718,APガラス性能一覧!$A$2:$M$6097,8,0),"")</f>
        <v/>
      </c>
      <c r="J2718" s="68" t="str">
        <f>IFERROR(VLOOKUP($B2718,APガラス性能一覧!$A$2:$M$6097,9,0),"")</f>
        <v/>
      </c>
      <c r="K2718" s="68" t="str">
        <f>IFERROR(VLOOKUP($B2718,APガラス性能一覧!$A$2:$M$6097,10,0),"")</f>
        <v/>
      </c>
      <c r="L2718" s="68" t="str">
        <f>IFERROR(VLOOKUP($B2718,APガラス性能一覧!$A$2:$M$6097,11,0),"")</f>
        <v/>
      </c>
      <c r="M2718" s="68" t="str">
        <f>IFERROR(VLOOKUP($B2718,APガラス性能一覧!$A$2:$M$6097,12,0),"")</f>
        <v/>
      </c>
      <c r="N2718" s="68" t="str">
        <f>IFERROR(VLOOKUP($B2718,APガラス性能一覧!$A$2:$M$6097,13,0),"")</f>
        <v/>
      </c>
    </row>
    <row r="2719" spans="2:14" x14ac:dyDescent="0.4">
      <c r="B2719" s="68" t="str">
        <f>IF($D$2="","",IF($E$2=0.65,IFERROR(IF(INDEX(APガラス性能一覧!A:A,MATCH(ROW(B2713),APガラス性能一覧!$O:$O,0))="","",INDEX(APガラス性能一覧!A:A,MATCH(ROW(B2713),APガラス性能一覧!$O:$O,0))),""),IFERROR(IF(INDEX(APガラス性能一覧!A:A,MATCH(ROW(B2713),APガラス性能一覧!$N:$N,0))="","",INDEX(APガラス性能一覧!A:A,MATCH(ROW(B2713),APガラス性能一覧!$N:$N,0))),"")))</f>
        <v/>
      </c>
      <c r="C2719" s="68" t="str">
        <f>IFERROR(VLOOKUP($B2719,APガラス性能一覧!$A$2:$M$6097,2,0),"")</f>
        <v/>
      </c>
      <c r="D2719" s="68" t="str">
        <f>IFERROR(VLOOKUP($B2719,APガラス性能一覧!$A$2:$M$6097,3,0),"")</f>
        <v/>
      </c>
      <c r="E2719" s="68" t="str">
        <f>IFERROR(VLOOKUP($B2719,APガラス性能一覧!$A$2:$M$6097,4,0),"")</f>
        <v/>
      </c>
      <c r="F2719" s="68" t="str">
        <f>IFERROR(VLOOKUP($B2719,APガラス性能一覧!$A$2:$M$6097,5,0),"")</f>
        <v/>
      </c>
      <c r="G2719" s="68" t="str">
        <f>IFERROR(VLOOKUP($B2719,APガラス性能一覧!$A$2:$M$6097,6,0),"")</f>
        <v/>
      </c>
      <c r="H2719" s="68" t="str">
        <f>IFERROR(VLOOKUP($B2719,APガラス性能一覧!$A$2:$M$6097,7,0),"")</f>
        <v/>
      </c>
      <c r="I2719" s="68" t="str">
        <f>IFERROR(VLOOKUP($B2719,APガラス性能一覧!$A$2:$M$6097,8,0),"")</f>
        <v/>
      </c>
      <c r="J2719" s="68" t="str">
        <f>IFERROR(VLOOKUP($B2719,APガラス性能一覧!$A$2:$M$6097,9,0),"")</f>
        <v/>
      </c>
      <c r="K2719" s="68" t="str">
        <f>IFERROR(VLOOKUP($B2719,APガラス性能一覧!$A$2:$M$6097,10,0),"")</f>
        <v/>
      </c>
      <c r="L2719" s="68" t="str">
        <f>IFERROR(VLOOKUP($B2719,APガラス性能一覧!$A$2:$M$6097,11,0),"")</f>
        <v/>
      </c>
      <c r="M2719" s="68" t="str">
        <f>IFERROR(VLOOKUP($B2719,APガラス性能一覧!$A$2:$M$6097,12,0),"")</f>
        <v/>
      </c>
      <c r="N2719" s="68" t="str">
        <f>IFERROR(VLOOKUP($B2719,APガラス性能一覧!$A$2:$M$6097,13,0),"")</f>
        <v/>
      </c>
    </row>
    <row r="2720" spans="2:14" x14ac:dyDescent="0.4">
      <c r="B2720" s="68" t="str">
        <f>IF($D$2="","",IF($E$2=0.65,IFERROR(IF(INDEX(APガラス性能一覧!A:A,MATCH(ROW(B2714),APガラス性能一覧!$O:$O,0))="","",INDEX(APガラス性能一覧!A:A,MATCH(ROW(B2714),APガラス性能一覧!$O:$O,0))),""),IFERROR(IF(INDEX(APガラス性能一覧!A:A,MATCH(ROW(B2714),APガラス性能一覧!$N:$N,0))="","",INDEX(APガラス性能一覧!A:A,MATCH(ROW(B2714),APガラス性能一覧!$N:$N,0))),"")))</f>
        <v/>
      </c>
      <c r="C2720" s="68" t="str">
        <f>IFERROR(VLOOKUP($B2720,APガラス性能一覧!$A$2:$M$6097,2,0),"")</f>
        <v/>
      </c>
      <c r="D2720" s="68" t="str">
        <f>IFERROR(VLOOKUP($B2720,APガラス性能一覧!$A$2:$M$6097,3,0),"")</f>
        <v/>
      </c>
      <c r="E2720" s="68" t="str">
        <f>IFERROR(VLOOKUP($B2720,APガラス性能一覧!$A$2:$M$6097,4,0),"")</f>
        <v/>
      </c>
      <c r="F2720" s="68" t="str">
        <f>IFERROR(VLOOKUP($B2720,APガラス性能一覧!$A$2:$M$6097,5,0),"")</f>
        <v/>
      </c>
      <c r="G2720" s="68" t="str">
        <f>IFERROR(VLOOKUP($B2720,APガラス性能一覧!$A$2:$M$6097,6,0),"")</f>
        <v/>
      </c>
      <c r="H2720" s="68" t="str">
        <f>IFERROR(VLOOKUP($B2720,APガラス性能一覧!$A$2:$M$6097,7,0),"")</f>
        <v/>
      </c>
      <c r="I2720" s="68" t="str">
        <f>IFERROR(VLOOKUP($B2720,APガラス性能一覧!$A$2:$M$6097,8,0),"")</f>
        <v/>
      </c>
      <c r="J2720" s="68" t="str">
        <f>IFERROR(VLOOKUP($B2720,APガラス性能一覧!$A$2:$M$6097,9,0),"")</f>
        <v/>
      </c>
      <c r="K2720" s="68" t="str">
        <f>IFERROR(VLOOKUP($B2720,APガラス性能一覧!$A$2:$M$6097,10,0),"")</f>
        <v/>
      </c>
      <c r="L2720" s="68" t="str">
        <f>IFERROR(VLOOKUP($B2720,APガラス性能一覧!$A$2:$M$6097,11,0),"")</f>
        <v/>
      </c>
      <c r="M2720" s="68" t="str">
        <f>IFERROR(VLOOKUP($B2720,APガラス性能一覧!$A$2:$M$6097,12,0),"")</f>
        <v/>
      </c>
      <c r="N2720" s="68" t="str">
        <f>IFERROR(VLOOKUP($B2720,APガラス性能一覧!$A$2:$M$6097,13,0),"")</f>
        <v/>
      </c>
    </row>
    <row r="2721" spans="2:14" x14ac:dyDescent="0.4">
      <c r="B2721" s="68" t="str">
        <f>IF($D$2="","",IF($E$2=0.65,IFERROR(IF(INDEX(APガラス性能一覧!A:A,MATCH(ROW(B2715),APガラス性能一覧!$O:$O,0))="","",INDEX(APガラス性能一覧!A:A,MATCH(ROW(B2715),APガラス性能一覧!$O:$O,0))),""),IFERROR(IF(INDEX(APガラス性能一覧!A:A,MATCH(ROW(B2715),APガラス性能一覧!$N:$N,0))="","",INDEX(APガラス性能一覧!A:A,MATCH(ROW(B2715),APガラス性能一覧!$N:$N,0))),"")))</f>
        <v/>
      </c>
      <c r="C2721" s="68" t="str">
        <f>IFERROR(VLOOKUP($B2721,APガラス性能一覧!$A$2:$M$6097,2,0),"")</f>
        <v/>
      </c>
      <c r="D2721" s="68" t="str">
        <f>IFERROR(VLOOKUP($B2721,APガラス性能一覧!$A$2:$M$6097,3,0),"")</f>
        <v/>
      </c>
      <c r="E2721" s="68" t="str">
        <f>IFERROR(VLOOKUP($B2721,APガラス性能一覧!$A$2:$M$6097,4,0),"")</f>
        <v/>
      </c>
      <c r="F2721" s="68" t="str">
        <f>IFERROR(VLOOKUP($B2721,APガラス性能一覧!$A$2:$M$6097,5,0),"")</f>
        <v/>
      </c>
      <c r="G2721" s="68" t="str">
        <f>IFERROR(VLOOKUP($B2721,APガラス性能一覧!$A$2:$M$6097,6,0),"")</f>
        <v/>
      </c>
      <c r="H2721" s="68" t="str">
        <f>IFERROR(VLOOKUP($B2721,APガラス性能一覧!$A$2:$M$6097,7,0),"")</f>
        <v/>
      </c>
      <c r="I2721" s="68" t="str">
        <f>IFERROR(VLOOKUP($B2721,APガラス性能一覧!$A$2:$M$6097,8,0),"")</f>
        <v/>
      </c>
      <c r="J2721" s="68" t="str">
        <f>IFERROR(VLOOKUP($B2721,APガラス性能一覧!$A$2:$M$6097,9,0),"")</f>
        <v/>
      </c>
      <c r="K2721" s="68" t="str">
        <f>IFERROR(VLOOKUP($B2721,APガラス性能一覧!$A$2:$M$6097,10,0),"")</f>
        <v/>
      </c>
      <c r="L2721" s="68" t="str">
        <f>IFERROR(VLOOKUP($B2721,APガラス性能一覧!$A$2:$M$6097,11,0),"")</f>
        <v/>
      </c>
      <c r="M2721" s="68" t="str">
        <f>IFERROR(VLOOKUP($B2721,APガラス性能一覧!$A$2:$M$6097,12,0),"")</f>
        <v/>
      </c>
      <c r="N2721" s="68" t="str">
        <f>IFERROR(VLOOKUP($B2721,APガラス性能一覧!$A$2:$M$6097,13,0),"")</f>
        <v/>
      </c>
    </row>
    <row r="2722" spans="2:14" x14ac:dyDescent="0.4">
      <c r="B2722" s="68" t="str">
        <f>IF($D$2="","",IF($E$2=0.65,IFERROR(IF(INDEX(APガラス性能一覧!A:A,MATCH(ROW(B2716),APガラス性能一覧!$O:$O,0))="","",INDEX(APガラス性能一覧!A:A,MATCH(ROW(B2716),APガラス性能一覧!$O:$O,0))),""),IFERROR(IF(INDEX(APガラス性能一覧!A:A,MATCH(ROW(B2716),APガラス性能一覧!$N:$N,0))="","",INDEX(APガラス性能一覧!A:A,MATCH(ROW(B2716),APガラス性能一覧!$N:$N,0))),"")))</f>
        <v/>
      </c>
      <c r="C2722" s="68" t="str">
        <f>IFERROR(VLOOKUP($B2722,APガラス性能一覧!$A$2:$M$6097,2,0),"")</f>
        <v/>
      </c>
      <c r="D2722" s="68" t="str">
        <f>IFERROR(VLOOKUP($B2722,APガラス性能一覧!$A$2:$M$6097,3,0),"")</f>
        <v/>
      </c>
      <c r="E2722" s="68" t="str">
        <f>IFERROR(VLOOKUP($B2722,APガラス性能一覧!$A$2:$M$6097,4,0),"")</f>
        <v/>
      </c>
      <c r="F2722" s="68" t="str">
        <f>IFERROR(VLOOKUP($B2722,APガラス性能一覧!$A$2:$M$6097,5,0),"")</f>
        <v/>
      </c>
      <c r="G2722" s="68" t="str">
        <f>IFERROR(VLOOKUP($B2722,APガラス性能一覧!$A$2:$M$6097,6,0),"")</f>
        <v/>
      </c>
      <c r="H2722" s="68" t="str">
        <f>IFERROR(VLOOKUP($B2722,APガラス性能一覧!$A$2:$M$6097,7,0),"")</f>
        <v/>
      </c>
      <c r="I2722" s="68" t="str">
        <f>IFERROR(VLOOKUP($B2722,APガラス性能一覧!$A$2:$M$6097,8,0),"")</f>
        <v/>
      </c>
      <c r="J2722" s="68" t="str">
        <f>IFERROR(VLOOKUP($B2722,APガラス性能一覧!$A$2:$M$6097,9,0),"")</f>
        <v/>
      </c>
      <c r="K2722" s="68" t="str">
        <f>IFERROR(VLOOKUP($B2722,APガラス性能一覧!$A$2:$M$6097,10,0),"")</f>
        <v/>
      </c>
      <c r="L2722" s="68" t="str">
        <f>IFERROR(VLOOKUP($B2722,APガラス性能一覧!$A$2:$M$6097,11,0),"")</f>
        <v/>
      </c>
      <c r="M2722" s="68" t="str">
        <f>IFERROR(VLOOKUP($B2722,APガラス性能一覧!$A$2:$M$6097,12,0),"")</f>
        <v/>
      </c>
      <c r="N2722" s="68" t="str">
        <f>IFERROR(VLOOKUP($B2722,APガラス性能一覧!$A$2:$M$6097,13,0),"")</f>
        <v/>
      </c>
    </row>
    <row r="2723" spans="2:14" x14ac:dyDescent="0.4">
      <c r="B2723" s="68" t="str">
        <f>IF($D$2="","",IF($E$2=0.65,IFERROR(IF(INDEX(APガラス性能一覧!A:A,MATCH(ROW(B2717),APガラス性能一覧!$O:$O,0))="","",INDEX(APガラス性能一覧!A:A,MATCH(ROW(B2717),APガラス性能一覧!$O:$O,0))),""),IFERROR(IF(INDEX(APガラス性能一覧!A:A,MATCH(ROW(B2717),APガラス性能一覧!$N:$N,0))="","",INDEX(APガラス性能一覧!A:A,MATCH(ROW(B2717),APガラス性能一覧!$N:$N,0))),"")))</f>
        <v/>
      </c>
      <c r="C2723" s="68" t="str">
        <f>IFERROR(VLOOKUP($B2723,APガラス性能一覧!$A$2:$M$6097,2,0),"")</f>
        <v/>
      </c>
      <c r="D2723" s="68" t="str">
        <f>IFERROR(VLOOKUP($B2723,APガラス性能一覧!$A$2:$M$6097,3,0),"")</f>
        <v/>
      </c>
      <c r="E2723" s="68" t="str">
        <f>IFERROR(VLOOKUP($B2723,APガラス性能一覧!$A$2:$M$6097,4,0),"")</f>
        <v/>
      </c>
      <c r="F2723" s="68" t="str">
        <f>IFERROR(VLOOKUP($B2723,APガラス性能一覧!$A$2:$M$6097,5,0),"")</f>
        <v/>
      </c>
      <c r="G2723" s="68" t="str">
        <f>IFERROR(VLOOKUP($B2723,APガラス性能一覧!$A$2:$M$6097,6,0),"")</f>
        <v/>
      </c>
      <c r="H2723" s="68" t="str">
        <f>IFERROR(VLOOKUP($B2723,APガラス性能一覧!$A$2:$M$6097,7,0),"")</f>
        <v/>
      </c>
      <c r="I2723" s="68" t="str">
        <f>IFERROR(VLOOKUP($B2723,APガラス性能一覧!$A$2:$M$6097,8,0),"")</f>
        <v/>
      </c>
      <c r="J2723" s="68" t="str">
        <f>IFERROR(VLOOKUP($B2723,APガラス性能一覧!$A$2:$M$6097,9,0),"")</f>
        <v/>
      </c>
      <c r="K2723" s="68" t="str">
        <f>IFERROR(VLOOKUP($B2723,APガラス性能一覧!$A$2:$M$6097,10,0),"")</f>
        <v/>
      </c>
      <c r="L2723" s="68" t="str">
        <f>IFERROR(VLOOKUP($B2723,APガラス性能一覧!$A$2:$M$6097,11,0),"")</f>
        <v/>
      </c>
      <c r="M2723" s="68" t="str">
        <f>IFERROR(VLOOKUP($B2723,APガラス性能一覧!$A$2:$M$6097,12,0),"")</f>
        <v/>
      </c>
      <c r="N2723" s="68" t="str">
        <f>IFERROR(VLOOKUP($B2723,APガラス性能一覧!$A$2:$M$6097,13,0),"")</f>
        <v/>
      </c>
    </row>
    <row r="2724" spans="2:14" x14ac:dyDescent="0.4">
      <c r="B2724" s="68" t="str">
        <f>IF($D$2="","",IF($E$2=0.65,IFERROR(IF(INDEX(APガラス性能一覧!A:A,MATCH(ROW(B2718),APガラス性能一覧!$O:$O,0))="","",INDEX(APガラス性能一覧!A:A,MATCH(ROW(B2718),APガラス性能一覧!$O:$O,0))),""),IFERROR(IF(INDEX(APガラス性能一覧!A:A,MATCH(ROW(B2718),APガラス性能一覧!$N:$N,0))="","",INDEX(APガラス性能一覧!A:A,MATCH(ROW(B2718),APガラス性能一覧!$N:$N,0))),"")))</f>
        <v/>
      </c>
      <c r="C2724" s="68" t="str">
        <f>IFERROR(VLOOKUP($B2724,APガラス性能一覧!$A$2:$M$6097,2,0),"")</f>
        <v/>
      </c>
      <c r="D2724" s="68" t="str">
        <f>IFERROR(VLOOKUP($B2724,APガラス性能一覧!$A$2:$M$6097,3,0),"")</f>
        <v/>
      </c>
      <c r="E2724" s="68" t="str">
        <f>IFERROR(VLOOKUP($B2724,APガラス性能一覧!$A$2:$M$6097,4,0),"")</f>
        <v/>
      </c>
      <c r="F2724" s="68" t="str">
        <f>IFERROR(VLOOKUP($B2724,APガラス性能一覧!$A$2:$M$6097,5,0),"")</f>
        <v/>
      </c>
      <c r="G2724" s="68" t="str">
        <f>IFERROR(VLOOKUP($B2724,APガラス性能一覧!$A$2:$M$6097,6,0),"")</f>
        <v/>
      </c>
      <c r="H2724" s="68" t="str">
        <f>IFERROR(VLOOKUP($B2724,APガラス性能一覧!$A$2:$M$6097,7,0),"")</f>
        <v/>
      </c>
      <c r="I2724" s="68" t="str">
        <f>IFERROR(VLOOKUP($B2724,APガラス性能一覧!$A$2:$M$6097,8,0),"")</f>
        <v/>
      </c>
      <c r="J2724" s="68" t="str">
        <f>IFERROR(VLOOKUP($B2724,APガラス性能一覧!$A$2:$M$6097,9,0),"")</f>
        <v/>
      </c>
      <c r="K2724" s="68" t="str">
        <f>IFERROR(VLOOKUP($B2724,APガラス性能一覧!$A$2:$M$6097,10,0),"")</f>
        <v/>
      </c>
      <c r="L2724" s="68" t="str">
        <f>IFERROR(VLOOKUP($B2724,APガラス性能一覧!$A$2:$M$6097,11,0),"")</f>
        <v/>
      </c>
      <c r="M2724" s="68" t="str">
        <f>IFERROR(VLOOKUP($B2724,APガラス性能一覧!$A$2:$M$6097,12,0),"")</f>
        <v/>
      </c>
      <c r="N2724" s="68" t="str">
        <f>IFERROR(VLOOKUP($B2724,APガラス性能一覧!$A$2:$M$6097,13,0),"")</f>
        <v/>
      </c>
    </row>
    <row r="2725" spans="2:14" x14ac:dyDescent="0.4">
      <c r="B2725" s="68" t="str">
        <f>IF($D$2="","",IF($E$2=0.65,IFERROR(IF(INDEX(APガラス性能一覧!A:A,MATCH(ROW(B2719),APガラス性能一覧!$O:$O,0))="","",INDEX(APガラス性能一覧!A:A,MATCH(ROW(B2719),APガラス性能一覧!$O:$O,0))),""),IFERROR(IF(INDEX(APガラス性能一覧!A:A,MATCH(ROW(B2719),APガラス性能一覧!$N:$N,0))="","",INDEX(APガラス性能一覧!A:A,MATCH(ROW(B2719),APガラス性能一覧!$N:$N,0))),"")))</f>
        <v/>
      </c>
      <c r="C2725" s="68" t="str">
        <f>IFERROR(VLOOKUP($B2725,APガラス性能一覧!$A$2:$M$6097,2,0),"")</f>
        <v/>
      </c>
      <c r="D2725" s="68" t="str">
        <f>IFERROR(VLOOKUP($B2725,APガラス性能一覧!$A$2:$M$6097,3,0),"")</f>
        <v/>
      </c>
      <c r="E2725" s="68" t="str">
        <f>IFERROR(VLOOKUP($B2725,APガラス性能一覧!$A$2:$M$6097,4,0),"")</f>
        <v/>
      </c>
      <c r="F2725" s="68" t="str">
        <f>IFERROR(VLOOKUP($B2725,APガラス性能一覧!$A$2:$M$6097,5,0),"")</f>
        <v/>
      </c>
      <c r="G2725" s="68" t="str">
        <f>IFERROR(VLOOKUP($B2725,APガラス性能一覧!$A$2:$M$6097,6,0),"")</f>
        <v/>
      </c>
      <c r="H2725" s="68" t="str">
        <f>IFERROR(VLOOKUP($B2725,APガラス性能一覧!$A$2:$M$6097,7,0),"")</f>
        <v/>
      </c>
      <c r="I2725" s="68" t="str">
        <f>IFERROR(VLOOKUP($B2725,APガラス性能一覧!$A$2:$M$6097,8,0),"")</f>
        <v/>
      </c>
      <c r="J2725" s="68" t="str">
        <f>IFERROR(VLOOKUP($B2725,APガラス性能一覧!$A$2:$M$6097,9,0),"")</f>
        <v/>
      </c>
      <c r="K2725" s="68" t="str">
        <f>IFERROR(VLOOKUP($B2725,APガラス性能一覧!$A$2:$M$6097,10,0),"")</f>
        <v/>
      </c>
      <c r="L2725" s="68" t="str">
        <f>IFERROR(VLOOKUP($B2725,APガラス性能一覧!$A$2:$M$6097,11,0),"")</f>
        <v/>
      </c>
      <c r="M2725" s="68" t="str">
        <f>IFERROR(VLOOKUP($B2725,APガラス性能一覧!$A$2:$M$6097,12,0),"")</f>
        <v/>
      </c>
      <c r="N2725" s="68" t="str">
        <f>IFERROR(VLOOKUP($B2725,APガラス性能一覧!$A$2:$M$6097,13,0),"")</f>
        <v/>
      </c>
    </row>
    <row r="2726" spans="2:14" x14ac:dyDescent="0.4">
      <c r="B2726" s="68" t="str">
        <f>IF($D$2="","",IF($E$2=0.65,IFERROR(IF(INDEX(APガラス性能一覧!A:A,MATCH(ROW(B2720),APガラス性能一覧!$O:$O,0))="","",INDEX(APガラス性能一覧!A:A,MATCH(ROW(B2720),APガラス性能一覧!$O:$O,0))),""),IFERROR(IF(INDEX(APガラス性能一覧!A:A,MATCH(ROW(B2720),APガラス性能一覧!$N:$N,0))="","",INDEX(APガラス性能一覧!A:A,MATCH(ROW(B2720),APガラス性能一覧!$N:$N,0))),"")))</f>
        <v/>
      </c>
      <c r="C2726" s="68" t="str">
        <f>IFERROR(VLOOKUP($B2726,APガラス性能一覧!$A$2:$M$6097,2,0),"")</f>
        <v/>
      </c>
      <c r="D2726" s="68" t="str">
        <f>IFERROR(VLOOKUP($B2726,APガラス性能一覧!$A$2:$M$6097,3,0),"")</f>
        <v/>
      </c>
      <c r="E2726" s="68" t="str">
        <f>IFERROR(VLOOKUP($B2726,APガラス性能一覧!$A$2:$M$6097,4,0),"")</f>
        <v/>
      </c>
      <c r="F2726" s="68" t="str">
        <f>IFERROR(VLOOKUP($B2726,APガラス性能一覧!$A$2:$M$6097,5,0),"")</f>
        <v/>
      </c>
      <c r="G2726" s="68" t="str">
        <f>IFERROR(VLOOKUP($B2726,APガラス性能一覧!$A$2:$M$6097,6,0),"")</f>
        <v/>
      </c>
      <c r="H2726" s="68" t="str">
        <f>IFERROR(VLOOKUP($B2726,APガラス性能一覧!$A$2:$M$6097,7,0),"")</f>
        <v/>
      </c>
      <c r="I2726" s="68" t="str">
        <f>IFERROR(VLOOKUP($B2726,APガラス性能一覧!$A$2:$M$6097,8,0),"")</f>
        <v/>
      </c>
      <c r="J2726" s="68" t="str">
        <f>IFERROR(VLOOKUP($B2726,APガラス性能一覧!$A$2:$M$6097,9,0),"")</f>
        <v/>
      </c>
      <c r="K2726" s="68" t="str">
        <f>IFERROR(VLOOKUP($B2726,APガラス性能一覧!$A$2:$M$6097,10,0),"")</f>
        <v/>
      </c>
      <c r="L2726" s="68" t="str">
        <f>IFERROR(VLOOKUP($B2726,APガラス性能一覧!$A$2:$M$6097,11,0),"")</f>
        <v/>
      </c>
      <c r="M2726" s="68" t="str">
        <f>IFERROR(VLOOKUP($B2726,APガラス性能一覧!$A$2:$M$6097,12,0),"")</f>
        <v/>
      </c>
      <c r="N2726" s="68" t="str">
        <f>IFERROR(VLOOKUP($B2726,APガラス性能一覧!$A$2:$M$6097,13,0),"")</f>
        <v/>
      </c>
    </row>
    <row r="2727" spans="2:14" x14ac:dyDescent="0.4">
      <c r="B2727" s="68" t="str">
        <f>IF($D$2="","",IF($E$2=0.65,IFERROR(IF(INDEX(APガラス性能一覧!A:A,MATCH(ROW(B2721),APガラス性能一覧!$O:$O,0))="","",INDEX(APガラス性能一覧!A:A,MATCH(ROW(B2721),APガラス性能一覧!$O:$O,0))),""),IFERROR(IF(INDEX(APガラス性能一覧!A:A,MATCH(ROW(B2721),APガラス性能一覧!$N:$N,0))="","",INDEX(APガラス性能一覧!A:A,MATCH(ROW(B2721),APガラス性能一覧!$N:$N,0))),"")))</f>
        <v/>
      </c>
      <c r="C2727" s="68" t="str">
        <f>IFERROR(VLOOKUP($B2727,APガラス性能一覧!$A$2:$M$6097,2,0),"")</f>
        <v/>
      </c>
      <c r="D2727" s="68" t="str">
        <f>IFERROR(VLOOKUP($B2727,APガラス性能一覧!$A$2:$M$6097,3,0),"")</f>
        <v/>
      </c>
      <c r="E2727" s="68" t="str">
        <f>IFERROR(VLOOKUP($B2727,APガラス性能一覧!$A$2:$M$6097,4,0),"")</f>
        <v/>
      </c>
      <c r="F2727" s="68" t="str">
        <f>IFERROR(VLOOKUP($B2727,APガラス性能一覧!$A$2:$M$6097,5,0),"")</f>
        <v/>
      </c>
      <c r="G2727" s="68" t="str">
        <f>IFERROR(VLOOKUP($B2727,APガラス性能一覧!$A$2:$M$6097,6,0),"")</f>
        <v/>
      </c>
      <c r="H2727" s="68" t="str">
        <f>IFERROR(VLOOKUP($B2727,APガラス性能一覧!$A$2:$M$6097,7,0),"")</f>
        <v/>
      </c>
      <c r="I2727" s="68" t="str">
        <f>IFERROR(VLOOKUP($B2727,APガラス性能一覧!$A$2:$M$6097,8,0),"")</f>
        <v/>
      </c>
      <c r="J2727" s="68" t="str">
        <f>IFERROR(VLOOKUP($B2727,APガラス性能一覧!$A$2:$M$6097,9,0),"")</f>
        <v/>
      </c>
      <c r="K2727" s="68" t="str">
        <f>IFERROR(VLOOKUP($B2727,APガラス性能一覧!$A$2:$M$6097,10,0),"")</f>
        <v/>
      </c>
      <c r="L2727" s="68" t="str">
        <f>IFERROR(VLOOKUP($B2727,APガラス性能一覧!$A$2:$M$6097,11,0),"")</f>
        <v/>
      </c>
      <c r="M2727" s="68" t="str">
        <f>IFERROR(VLOOKUP($B2727,APガラス性能一覧!$A$2:$M$6097,12,0),"")</f>
        <v/>
      </c>
      <c r="N2727" s="68" t="str">
        <f>IFERROR(VLOOKUP($B2727,APガラス性能一覧!$A$2:$M$6097,13,0),"")</f>
        <v/>
      </c>
    </row>
    <row r="2728" spans="2:14" x14ac:dyDescent="0.4">
      <c r="B2728" s="68" t="str">
        <f>IF($D$2="","",IF($E$2=0.65,IFERROR(IF(INDEX(APガラス性能一覧!A:A,MATCH(ROW(B2722),APガラス性能一覧!$O:$O,0))="","",INDEX(APガラス性能一覧!A:A,MATCH(ROW(B2722),APガラス性能一覧!$O:$O,0))),""),IFERROR(IF(INDEX(APガラス性能一覧!A:A,MATCH(ROW(B2722),APガラス性能一覧!$N:$N,0))="","",INDEX(APガラス性能一覧!A:A,MATCH(ROW(B2722),APガラス性能一覧!$N:$N,0))),"")))</f>
        <v/>
      </c>
      <c r="C2728" s="68" t="str">
        <f>IFERROR(VLOOKUP($B2728,APガラス性能一覧!$A$2:$M$6097,2,0),"")</f>
        <v/>
      </c>
      <c r="D2728" s="68" t="str">
        <f>IFERROR(VLOOKUP($B2728,APガラス性能一覧!$A$2:$M$6097,3,0),"")</f>
        <v/>
      </c>
      <c r="E2728" s="68" t="str">
        <f>IFERROR(VLOOKUP($B2728,APガラス性能一覧!$A$2:$M$6097,4,0),"")</f>
        <v/>
      </c>
      <c r="F2728" s="68" t="str">
        <f>IFERROR(VLOOKUP($B2728,APガラス性能一覧!$A$2:$M$6097,5,0),"")</f>
        <v/>
      </c>
      <c r="G2728" s="68" t="str">
        <f>IFERROR(VLOOKUP($B2728,APガラス性能一覧!$A$2:$M$6097,6,0),"")</f>
        <v/>
      </c>
      <c r="H2728" s="68" t="str">
        <f>IFERROR(VLOOKUP($B2728,APガラス性能一覧!$A$2:$M$6097,7,0),"")</f>
        <v/>
      </c>
      <c r="I2728" s="68" t="str">
        <f>IFERROR(VLOOKUP($B2728,APガラス性能一覧!$A$2:$M$6097,8,0),"")</f>
        <v/>
      </c>
      <c r="J2728" s="68" t="str">
        <f>IFERROR(VLOOKUP($B2728,APガラス性能一覧!$A$2:$M$6097,9,0),"")</f>
        <v/>
      </c>
      <c r="K2728" s="68" t="str">
        <f>IFERROR(VLOOKUP($B2728,APガラス性能一覧!$A$2:$M$6097,10,0),"")</f>
        <v/>
      </c>
      <c r="L2728" s="68" t="str">
        <f>IFERROR(VLOOKUP($B2728,APガラス性能一覧!$A$2:$M$6097,11,0),"")</f>
        <v/>
      </c>
      <c r="M2728" s="68" t="str">
        <f>IFERROR(VLOOKUP($B2728,APガラス性能一覧!$A$2:$M$6097,12,0),"")</f>
        <v/>
      </c>
      <c r="N2728" s="68" t="str">
        <f>IFERROR(VLOOKUP($B2728,APガラス性能一覧!$A$2:$M$6097,13,0),"")</f>
        <v/>
      </c>
    </row>
    <row r="2729" spans="2:14" x14ac:dyDescent="0.4">
      <c r="B2729" s="68" t="str">
        <f>IF($D$2="","",IF($E$2=0.65,IFERROR(IF(INDEX(APガラス性能一覧!A:A,MATCH(ROW(B2723),APガラス性能一覧!$O:$O,0))="","",INDEX(APガラス性能一覧!A:A,MATCH(ROW(B2723),APガラス性能一覧!$O:$O,0))),""),IFERROR(IF(INDEX(APガラス性能一覧!A:A,MATCH(ROW(B2723),APガラス性能一覧!$N:$N,0))="","",INDEX(APガラス性能一覧!A:A,MATCH(ROW(B2723),APガラス性能一覧!$N:$N,0))),"")))</f>
        <v/>
      </c>
      <c r="C2729" s="68" t="str">
        <f>IFERROR(VLOOKUP($B2729,APガラス性能一覧!$A$2:$M$6097,2,0),"")</f>
        <v/>
      </c>
      <c r="D2729" s="68" t="str">
        <f>IFERROR(VLOOKUP($B2729,APガラス性能一覧!$A$2:$M$6097,3,0),"")</f>
        <v/>
      </c>
      <c r="E2729" s="68" t="str">
        <f>IFERROR(VLOOKUP($B2729,APガラス性能一覧!$A$2:$M$6097,4,0),"")</f>
        <v/>
      </c>
      <c r="F2729" s="68" t="str">
        <f>IFERROR(VLOOKUP($B2729,APガラス性能一覧!$A$2:$M$6097,5,0),"")</f>
        <v/>
      </c>
      <c r="G2729" s="68" t="str">
        <f>IFERROR(VLOOKUP($B2729,APガラス性能一覧!$A$2:$M$6097,6,0),"")</f>
        <v/>
      </c>
      <c r="H2729" s="68" t="str">
        <f>IFERROR(VLOOKUP($B2729,APガラス性能一覧!$A$2:$M$6097,7,0),"")</f>
        <v/>
      </c>
      <c r="I2729" s="68" t="str">
        <f>IFERROR(VLOOKUP($B2729,APガラス性能一覧!$A$2:$M$6097,8,0),"")</f>
        <v/>
      </c>
      <c r="J2729" s="68" t="str">
        <f>IFERROR(VLOOKUP($B2729,APガラス性能一覧!$A$2:$M$6097,9,0),"")</f>
        <v/>
      </c>
      <c r="K2729" s="68" t="str">
        <f>IFERROR(VLOOKUP($B2729,APガラス性能一覧!$A$2:$M$6097,10,0),"")</f>
        <v/>
      </c>
      <c r="L2729" s="68" t="str">
        <f>IFERROR(VLOOKUP($B2729,APガラス性能一覧!$A$2:$M$6097,11,0),"")</f>
        <v/>
      </c>
      <c r="M2729" s="68" t="str">
        <f>IFERROR(VLOOKUP($B2729,APガラス性能一覧!$A$2:$M$6097,12,0),"")</f>
        <v/>
      </c>
      <c r="N2729" s="68" t="str">
        <f>IFERROR(VLOOKUP($B2729,APガラス性能一覧!$A$2:$M$6097,13,0),"")</f>
        <v/>
      </c>
    </row>
    <row r="2730" spans="2:14" x14ac:dyDescent="0.4">
      <c r="B2730" s="68" t="str">
        <f>IF($D$2="","",IF($E$2=0.65,IFERROR(IF(INDEX(APガラス性能一覧!A:A,MATCH(ROW(B2724),APガラス性能一覧!$O:$O,0))="","",INDEX(APガラス性能一覧!A:A,MATCH(ROW(B2724),APガラス性能一覧!$O:$O,0))),""),IFERROR(IF(INDEX(APガラス性能一覧!A:A,MATCH(ROW(B2724),APガラス性能一覧!$N:$N,0))="","",INDEX(APガラス性能一覧!A:A,MATCH(ROW(B2724),APガラス性能一覧!$N:$N,0))),"")))</f>
        <v/>
      </c>
      <c r="C2730" s="68" t="str">
        <f>IFERROR(VLOOKUP($B2730,APガラス性能一覧!$A$2:$M$6097,2,0),"")</f>
        <v/>
      </c>
      <c r="D2730" s="68" t="str">
        <f>IFERROR(VLOOKUP($B2730,APガラス性能一覧!$A$2:$M$6097,3,0),"")</f>
        <v/>
      </c>
      <c r="E2730" s="68" t="str">
        <f>IFERROR(VLOOKUP($B2730,APガラス性能一覧!$A$2:$M$6097,4,0),"")</f>
        <v/>
      </c>
      <c r="F2730" s="68" t="str">
        <f>IFERROR(VLOOKUP($B2730,APガラス性能一覧!$A$2:$M$6097,5,0),"")</f>
        <v/>
      </c>
      <c r="G2730" s="68" t="str">
        <f>IFERROR(VLOOKUP($B2730,APガラス性能一覧!$A$2:$M$6097,6,0),"")</f>
        <v/>
      </c>
      <c r="H2730" s="68" t="str">
        <f>IFERROR(VLOOKUP($B2730,APガラス性能一覧!$A$2:$M$6097,7,0),"")</f>
        <v/>
      </c>
      <c r="I2730" s="68" t="str">
        <f>IFERROR(VLOOKUP($B2730,APガラス性能一覧!$A$2:$M$6097,8,0),"")</f>
        <v/>
      </c>
      <c r="J2730" s="68" t="str">
        <f>IFERROR(VLOOKUP($B2730,APガラス性能一覧!$A$2:$M$6097,9,0),"")</f>
        <v/>
      </c>
      <c r="K2730" s="68" t="str">
        <f>IFERROR(VLOOKUP($B2730,APガラス性能一覧!$A$2:$M$6097,10,0),"")</f>
        <v/>
      </c>
      <c r="L2730" s="68" t="str">
        <f>IFERROR(VLOOKUP($B2730,APガラス性能一覧!$A$2:$M$6097,11,0),"")</f>
        <v/>
      </c>
      <c r="M2730" s="68" t="str">
        <f>IFERROR(VLOOKUP($B2730,APガラス性能一覧!$A$2:$M$6097,12,0),"")</f>
        <v/>
      </c>
      <c r="N2730" s="68" t="str">
        <f>IFERROR(VLOOKUP($B2730,APガラス性能一覧!$A$2:$M$6097,13,0),"")</f>
        <v/>
      </c>
    </row>
    <row r="2731" spans="2:14" x14ac:dyDescent="0.4">
      <c r="B2731" s="68" t="str">
        <f>IF($D$2="","",IF($E$2=0.65,IFERROR(IF(INDEX(APガラス性能一覧!A:A,MATCH(ROW(B2725),APガラス性能一覧!$O:$O,0))="","",INDEX(APガラス性能一覧!A:A,MATCH(ROW(B2725),APガラス性能一覧!$O:$O,0))),""),IFERROR(IF(INDEX(APガラス性能一覧!A:A,MATCH(ROW(B2725),APガラス性能一覧!$N:$N,0))="","",INDEX(APガラス性能一覧!A:A,MATCH(ROW(B2725),APガラス性能一覧!$N:$N,0))),"")))</f>
        <v/>
      </c>
      <c r="C2731" s="68" t="str">
        <f>IFERROR(VLOOKUP($B2731,APガラス性能一覧!$A$2:$M$6097,2,0),"")</f>
        <v/>
      </c>
      <c r="D2731" s="68" t="str">
        <f>IFERROR(VLOOKUP($B2731,APガラス性能一覧!$A$2:$M$6097,3,0),"")</f>
        <v/>
      </c>
      <c r="E2731" s="68" t="str">
        <f>IFERROR(VLOOKUP($B2731,APガラス性能一覧!$A$2:$M$6097,4,0),"")</f>
        <v/>
      </c>
      <c r="F2731" s="68" t="str">
        <f>IFERROR(VLOOKUP($B2731,APガラス性能一覧!$A$2:$M$6097,5,0),"")</f>
        <v/>
      </c>
      <c r="G2731" s="68" t="str">
        <f>IFERROR(VLOOKUP($B2731,APガラス性能一覧!$A$2:$M$6097,6,0),"")</f>
        <v/>
      </c>
      <c r="H2731" s="68" t="str">
        <f>IFERROR(VLOOKUP($B2731,APガラス性能一覧!$A$2:$M$6097,7,0),"")</f>
        <v/>
      </c>
      <c r="I2731" s="68" t="str">
        <f>IFERROR(VLOOKUP($B2731,APガラス性能一覧!$A$2:$M$6097,8,0),"")</f>
        <v/>
      </c>
      <c r="J2731" s="68" t="str">
        <f>IFERROR(VLOOKUP($B2731,APガラス性能一覧!$A$2:$M$6097,9,0),"")</f>
        <v/>
      </c>
      <c r="K2731" s="68" t="str">
        <f>IFERROR(VLOOKUP($B2731,APガラス性能一覧!$A$2:$M$6097,10,0),"")</f>
        <v/>
      </c>
      <c r="L2731" s="68" t="str">
        <f>IFERROR(VLOOKUP($B2731,APガラス性能一覧!$A$2:$M$6097,11,0),"")</f>
        <v/>
      </c>
      <c r="M2731" s="68" t="str">
        <f>IFERROR(VLOOKUP($B2731,APガラス性能一覧!$A$2:$M$6097,12,0),"")</f>
        <v/>
      </c>
      <c r="N2731" s="68" t="str">
        <f>IFERROR(VLOOKUP($B2731,APガラス性能一覧!$A$2:$M$6097,13,0),"")</f>
        <v/>
      </c>
    </row>
    <row r="2732" spans="2:14" x14ac:dyDescent="0.4">
      <c r="B2732" s="68" t="str">
        <f>IF($D$2="","",IF($E$2=0.65,IFERROR(IF(INDEX(APガラス性能一覧!A:A,MATCH(ROW(B2726),APガラス性能一覧!$O:$O,0))="","",INDEX(APガラス性能一覧!A:A,MATCH(ROW(B2726),APガラス性能一覧!$O:$O,0))),""),IFERROR(IF(INDEX(APガラス性能一覧!A:A,MATCH(ROW(B2726),APガラス性能一覧!$N:$N,0))="","",INDEX(APガラス性能一覧!A:A,MATCH(ROW(B2726),APガラス性能一覧!$N:$N,0))),"")))</f>
        <v/>
      </c>
      <c r="C2732" s="68" t="str">
        <f>IFERROR(VLOOKUP($B2732,APガラス性能一覧!$A$2:$M$6097,2,0),"")</f>
        <v/>
      </c>
      <c r="D2732" s="68" t="str">
        <f>IFERROR(VLOOKUP($B2732,APガラス性能一覧!$A$2:$M$6097,3,0),"")</f>
        <v/>
      </c>
      <c r="E2732" s="68" t="str">
        <f>IFERROR(VLOOKUP($B2732,APガラス性能一覧!$A$2:$M$6097,4,0),"")</f>
        <v/>
      </c>
      <c r="F2732" s="68" t="str">
        <f>IFERROR(VLOOKUP($B2732,APガラス性能一覧!$A$2:$M$6097,5,0),"")</f>
        <v/>
      </c>
      <c r="G2732" s="68" t="str">
        <f>IFERROR(VLOOKUP($B2732,APガラス性能一覧!$A$2:$M$6097,6,0),"")</f>
        <v/>
      </c>
      <c r="H2732" s="68" t="str">
        <f>IFERROR(VLOOKUP($B2732,APガラス性能一覧!$A$2:$M$6097,7,0),"")</f>
        <v/>
      </c>
      <c r="I2732" s="68" t="str">
        <f>IFERROR(VLOOKUP($B2732,APガラス性能一覧!$A$2:$M$6097,8,0),"")</f>
        <v/>
      </c>
      <c r="J2732" s="68" t="str">
        <f>IFERROR(VLOOKUP($B2732,APガラス性能一覧!$A$2:$M$6097,9,0),"")</f>
        <v/>
      </c>
      <c r="K2732" s="68" t="str">
        <f>IFERROR(VLOOKUP($B2732,APガラス性能一覧!$A$2:$M$6097,10,0),"")</f>
        <v/>
      </c>
      <c r="L2732" s="68" t="str">
        <f>IFERROR(VLOOKUP($B2732,APガラス性能一覧!$A$2:$M$6097,11,0),"")</f>
        <v/>
      </c>
      <c r="M2732" s="68" t="str">
        <f>IFERROR(VLOOKUP($B2732,APガラス性能一覧!$A$2:$M$6097,12,0),"")</f>
        <v/>
      </c>
      <c r="N2732" s="68" t="str">
        <f>IFERROR(VLOOKUP($B2732,APガラス性能一覧!$A$2:$M$6097,13,0),"")</f>
        <v/>
      </c>
    </row>
    <row r="2733" spans="2:14" x14ac:dyDescent="0.4">
      <c r="B2733" s="68" t="str">
        <f>IF($D$2="","",IF($E$2=0.65,IFERROR(IF(INDEX(APガラス性能一覧!A:A,MATCH(ROW(B2727),APガラス性能一覧!$O:$O,0))="","",INDEX(APガラス性能一覧!A:A,MATCH(ROW(B2727),APガラス性能一覧!$O:$O,0))),""),IFERROR(IF(INDEX(APガラス性能一覧!A:A,MATCH(ROW(B2727),APガラス性能一覧!$N:$N,0))="","",INDEX(APガラス性能一覧!A:A,MATCH(ROW(B2727),APガラス性能一覧!$N:$N,0))),"")))</f>
        <v/>
      </c>
      <c r="C2733" s="68" t="str">
        <f>IFERROR(VLOOKUP($B2733,APガラス性能一覧!$A$2:$M$6097,2,0),"")</f>
        <v/>
      </c>
      <c r="D2733" s="68" t="str">
        <f>IFERROR(VLOOKUP($B2733,APガラス性能一覧!$A$2:$M$6097,3,0),"")</f>
        <v/>
      </c>
      <c r="E2733" s="68" t="str">
        <f>IFERROR(VLOOKUP($B2733,APガラス性能一覧!$A$2:$M$6097,4,0),"")</f>
        <v/>
      </c>
      <c r="F2733" s="68" t="str">
        <f>IFERROR(VLOOKUP($B2733,APガラス性能一覧!$A$2:$M$6097,5,0),"")</f>
        <v/>
      </c>
      <c r="G2733" s="68" t="str">
        <f>IFERROR(VLOOKUP($B2733,APガラス性能一覧!$A$2:$M$6097,6,0),"")</f>
        <v/>
      </c>
      <c r="H2733" s="68" t="str">
        <f>IFERROR(VLOOKUP($B2733,APガラス性能一覧!$A$2:$M$6097,7,0),"")</f>
        <v/>
      </c>
      <c r="I2733" s="68" t="str">
        <f>IFERROR(VLOOKUP($B2733,APガラス性能一覧!$A$2:$M$6097,8,0),"")</f>
        <v/>
      </c>
      <c r="J2733" s="68" t="str">
        <f>IFERROR(VLOOKUP($B2733,APガラス性能一覧!$A$2:$M$6097,9,0),"")</f>
        <v/>
      </c>
      <c r="K2733" s="68" t="str">
        <f>IFERROR(VLOOKUP($B2733,APガラス性能一覧!$A$2:$M$6097,10,0),"")</f>
        <v/>
      </c>
      <c r="L2733" s="68" t="str">
        <f>IFERROR(VLOOKUP($B2733,APガラス性能一覧!$A$2:$M$6097,11,0),"")</f>
        <v/>
      </c>
      <c r="M2733" s="68" t="str">
        <f>IFERROR(VLOOKUP($B2733,APガラス性能一覧!$A$2:$M$6097,12,0),"")</f>
        <v/>
      </c>
      <c r="N2733" s="68" t="str">
        <f>IFERROR(VLOOKUP($B2733,APガラス性能一覧!$A$2:$M$6097,13,0),"")</f>
        <v/>
      </c>
    </row>
    <row r="2734" spans="2:14" x14ac:dyDescent="0.4">
      <c r="B2734" s="68" t="str">
        <f>IF($D$2="","",IF($E$2=0.65,IFERROR(IF(INDEX(APガラス性能一覧!A:A,MATCH(ROW(B2728),APガラス性能一覧!$O:$O,0))="","",INDEX(APガラス性能一覧!A:A,MATCH(ROW(B2728),APガラス性能一覧!$O:$O,0))),""),IFERROR(IF(INDEX(APガラス性能一覧!A:A,MATCH(ROW(B2728),APガラス性能一覧!$N:$N,0))="","",INDEX(APガラス性能一覧!A:A,MATCH(ROW(B2728),APガラス性能一覧!$N:$N,0))),"")))</f>
        <v/>
      </c>
      <c r="C2734" s="68" t="str">
        <f>IFERROR(VLOOKUP($B2734,APガラス性能一覧!$A$2:$M$6097,2,0),"")</f>
        <v/>
      </c>
      <c r="D2734" s="68" t="str">
        <f>IFERROR(VLOOKUP($B2734,APガラス性能一覧!$A$2:$M$6097,3,0),"")</f>
        <v/>
      </c>
      <c r="E2734" s="68" t="str">
        <f>IFERROR(VLOOKUP($B2734,APガラス性能一覧!$A$2:$M$6097,4,0),"")</f>
        <v/>
      </c>
      <c r="F2734" s="68" t="str">
        <f>IFERROR(VLOOKUP($B2734,APガラス性能一覧!$A$2:$M$6097,5,0),"")</f>
        <v/>
      </c>
      <c r="G2734" s="68" t="str">
        <f>IFERROR(VLOOKUP($B2734,APガラス性能一覧!$A$2:$M$6097,6,0),"")</f>
        <v/>
      </c>
      <c r="H2734" s="68" t="str">
        <f>IFERROR(VLOOKUP($B2734,APガラス性能一覧!$A$2:$M$6097,7,0),"")</f>
        <v/>
      </c>
      <c r="I2734" s="68" t="str">
        <f>IFERROR(VLOOKUP($B2734,APガラス性能一覧!$A$2:$M$6097,8,0),"")</f>
        <v/>
      </c>
      <c r="J2734" s="68" t="str">
        <f>IFERROR(VLOOKUP($B2734,APガラス性能一覧!$A$2:$M$6097,9,0),"")</f>
        <v/>
      </c>
      <c r="K2734" s="68" t="str">
        <f>IFERROR(VLOOKUP($B2734,APガラス性能一覧!$A$2:$M$6097,10,0),"")</f>
        <v/>
      </c>
      <c r="L2734" s="68" t="str">
        <f>IFERROR(VLOOKUP($B2734,APガラス性能一覧!$A$2:$M$6097,11,0),"")</f>
        <v/>
      </c>
      <c r="M2734" s="68" t="str">
        <f>IFERROR(VLOOKUP($B2734,APガラス性能一覧!$A$2:$M$6097,12,0),"")</f>
        <v/>
      </c>
      <c r="N2734" s="68" t="str">
        <f>IFERROR(VLOOKUP($B2734,APガラス性能一覧!$A$2:$M$6097,13,0),"")</f>
        <v/>
      </c>
    </row>
    <row r="2735" spans="2:14" x14ac:dyDescent="0.4">
      <c r="B2735" s="68" t="str">
        <f>IF($D$2="","",IF($E$2=0.65,IFERROR(IF(INDEX(APガラス性能一覧!A:A,MATCH(ROW(B2729),APガラス性能一覧!$O:$O,0))="","",INDEX(APガラス性能一覧!A:A,MATCH(ROW(B2729),APガラス性能一覧!$O:$O,0))),""),IFERROR(IF(INDEX(APガラス性能一覧!A:A,MATCH(ROW(B2729),APガラス性能一覧!$N:$N,0))="","",INDEX(APガラス性能一覧!A:A,MATCH(ROW(B2729),APガラス性能一覧!$N:$N,0))),"")))</f>
        <v/>
      </c>
      <c r="C2735" s="68" t="str">
        <f>IFERROR(VLOOKUP($B2735,APガラス性能一覧!$A$2:$M$6097,2,0),"")</f>
        <v/>
      </c>
      <c r="D2735" s="68" t="str">
        <f>IFERROR(VLOOKUP($B2735,APガラス性能一覧!$A$2:$M$6097,3,0),"")</f>
        <v/>
      </c>
      <c r="E2735" s="68" t="str">
        <f>IFERROR(VLOOKUP($B2735,APガラス性能一覧!$A$2:$M$6097,4,0),"")</f>
        <v/>
      </c>
      <c r="F2735" s="68" t="str">
        <f>IFERROR(VLOOKUP($B2735,APガラス性能一覧!$A$2:$M$6097,5,0),"")</f>
        <v/>
      </c>
      <c r="G2735" s="68" t="str">
        <f>IFERROR(VLOOKUP($B2735,APガラス性能一覧!$A$2:$M$6097,6,0),"")</f>
        <v/>
      </c>
      <c r="H2735" s="68" t="str">
        <f>IFERROR(VLOOKUP($B2735,APガラス性能一覧!$A$2:$M$6097,7,0),"")</f>
        <v/>
      </c>
      <c r="I2735" s="68" t="str">
        <f>IFERROR(VLOOKUP($B2735,APガラス性能一覧!$A$2:$M$6097,8,0),"")</f>
        <v/>
      </c>
      <c r="J2735" s="68" t="str">
        <f>IFERROR(VLOOKUP($B2735,APガラス性能一覧!$A$2:$M$6097,9,0),"")</f>
        <v/>
      </c>
      <c r="K2735" s="68" t="str">
        <f>IFERROR(VLOOKUP($B2735,APガラス性能一覧!$A$2:$M$6097,10,0),"")</f>
        <v/>
      </c>
      <c r="L2735" s="68" t="str">
        <f>IFERROR(VLOOKUP($B2735,APガラス性能一覧!$A$2:$M$6097,11,0),"")</f>
        <v/>
      </c>
      <c r="M2735" s="68" t="str">
        <f>IFERROR(VLOOKUP($B2735,APガラス性能一覧!$A$2:$M$6097,12,0),"")</f>
        <v/>
      </c>
      <c r="N2735" s="68" t="str">
        <f>IFERROR(VLOOKUP($B2735,APガラス性能一覧!$A$2:$M$6097,13,0),"")</f>
        <v/>
      </c>
    </row>
    <row r="2736" spans="2:14" x14ac:dyDescent="0.4">
      <c r="B2736" s="68" t="str">
        <f>IF($D$2="","",IF($E$2=0.65,IFERROR(IF(INDEX(APガラス性能一覧!A:A,MATCH(ROW(B2730),APガラス性能一覧!$O:$O,0))="","",INDEX(APガラス性能一覧!A:A,MATCH(ROW(B2730),APガラス性能一覧!$O:$O,0))),""),IFERROR(IF(INDEX(APガラス性能一覧!A:A,MATCH(ROW(B2730),APガラス性能一覧!$N:$N,0))="","",INDEX(APガラス性能一覧!A:A,MATCH(ROW(B2730),APガラス性能一覧!$N:$N,0))),"")))</f>
        <v/>
      </c>
      <c r="C2736" s="68" t="str">
        <f>IFERROR(VLOOKUP($B2736,APガラス性能一覧!$A$2:$M$6097,2,0),"")</f>
        <v/>
      </c>
      <c r="D2736" s="68" t="str">
        <f>IFERROR(VLOOKUP($B2736,APガラス性能一覧!$A$2:$M$6097,3,0),"")</f>
        <v/>
      </c>
      <c r="E2736" s="68" t="str">
        <f>IFERROR(VLOOKUP($B2736,APガラス性能一覧!$A$2:$M$6097,4,0),"")</f>
        <v/>
      </c>
      <c r="F2736" s="68" t="str">
        <f>IFERROR(VLOOKUP($B2736,APガラス性能一覧!$A$2:$M$6097,5,0),"")</f>
        <v/>
      </c>
      <c r="G2736" s="68" t="str">
        <f>IFERROR(VLOOKUP($B2736,APガラス性能一覧!$A$2:$M$6097,6,0),"")</f>
        <v/>
      </c>
      <c r="H2736" s="68" t="str">
        <f>IFERROR(VLOOKUP($B2736,APガラス性能一覧!$A$2:$M$6097,7,0),"")</f>
        <v/>
      </c>
      <c r="I2736" s="68" t="str">
        <f>IFERROR(VLOOKUP($B2736,APガラス性能一覧!$A$2:$M$6097,8,0),"")</f>
        <v/>
      </c>
      <c r="J2736" s="68" t="str">
        <f>IFERROR(VLOOKUP($B2736,APガラス性能一覧!$A$2:$M$6097,9,0),"")</f>
        <v/>
      </c>
      <c r="K2736" s="68" t="str">
        <f>IFERROR(VLOOKUP($B2736,APガラス性能一覧!$A$2:$M$6097,10,0),"")</f>
        <v/>
      </c>
      <c r="L2736" s="68" t="str">
        <f>IFERROR(VLOOKUP($B2736,APガラス性能一覧!$A$2:$M$6097,11,0),"")</f>
        <v/>
      </c>
      <c r="M2736" s="68" t="str">
        <f>IFERROR(VLOOKUP($B2736,APガラス性能一覧!$A$2:$M$6097,12,0),"")</f>
        <v/>
      </c>
      <c r="N2736" s="68" t="str">
        <f>IFERROR(VLOOKUP($B2736,APガラス性能一覧!$A$2:$M$6097,13,0),"")</f>
        <v/>
      </c>
    </row>
    <row r="2737" spans="2:14" x14ac:dyDescent="0.4">
      <c r="B2737" s="68" t="str">
        <f>IF($D$2="","",IF($E$2=0.65,IFERROR(IF(INDEX(APガラス性能一覧!A:A,MATCH(ROW(B2731),APガラス性能一覧!$O:$O,0))="","",INDEX(APガラス性能一覧!A:A,MATCH(ROW(B2731),APガラス性能一覧!$O:$O,0))),""),IFERROR(IF(INDEX(APガラス性能一覧!A:A,MATCH(ROW(B2731),APガラス性能一覧!$N:$N,0))="","",INDEX(APガラス性能一覧!A:A,MATCH(ROW(B2731),APガラス性能一覧!$N:$N,0))),"")))</f>
        <v/>
      </c>
      <c r="C2737" s="68" t="str">
        <f>IFERROR(VLOOKUP($B2737,APガラス性能一覧!$A$2:$M$6097,2,0),"")</f>
        <v/>
      </c>
      <c r="D2737" s="68" t="str">
        <f>IFERROR(VLOOKUP($B2737,APガラス性能一覧!$A$2:$M$6097,3,0),"")</f>
        <v/>
      </c>
      <c r="E2737" s="68" t="str">
        <f>IFERROR(VLOOKUP($B2737,APガラス性能一覧!$A$2:$M$6097,4,0),"")</f>
        <v/>
      </c>
      <c r="F2737" s="68" t="str">
        <f>IFERROR(VLOOKUP($B2737,APガラス性能一覧!$A$2:$M$6097,5,0),"")</f>
        <v/>
      </c>
      <c r="G2737" s="68" t="str">
        <f>IFERROR(VLOOKUP($B2737,APガラス性能一覧!$A$2:$M$6097,6,0),"")</f>
        <v/>
      </c>
      <c r="H2737" s="68" t="str">
        <f>IFERROR(VLOOKUP($B2737,APガラス性能一覧!$A$2:$M$6097,7,0),"")</f>
        <v/>
      </c>
      <c r="I2737" s="68" t="str">
        <f>IFERROR(VLOOKUP($B2737,APガラス性能一覧!$A$2:$M$6097,8,0),"")</f>
        <v/>
      </c>
      <c r="J2737" s="68" t="str">
        <f>IFERROR(VLOOKUP($B2737,APガラス性能一覧!$A$2:$M$6097,9,0),"")</f>
        <v/>
      </c>
      <c r="K2737" s="68" t="str">
        <f>IFERROR(VLOOKUP($B2737,APガラス性能一覧!$A$2:$M$6097,10,0),"")</f>
        <v/>
      </c>
      <c r="L2737" s="68" t="str">
        <f>IFERROR(VLOOKUP($B2737,APガラス性能一覧!$A$2:$M$6097,11,0),"")</f>
        <v/>
      </c>
      <c r="M2737" s="68" t="str">
        <f>IFERROR(VLOOKUP($B2737,APガラス性能一覧!$A$2:$M$6097,12,0),"")</f>
        <v/>
      </c>
      <c r="N2737" s="68" t="str">
        <f>IFERROR(VLOOKUP($B2737,APガラス性能一覧!$A$2:$M$6097,13,0),"")</f>
        <v/>
      </c>
    </row>
    <row r="2738" spans="2:14" x14ac:dyDescent="0.4">
      <c r="B2738" s="68" t="str">
        <f>IF($D$2="","",IF($E$2=0.65,IFERROR(IF(INDEX(APガラス性能一覧!A:A,MATCH(ROW(B2732),APガラス性能一覧!$O:$O,0))="","",INDEX(APガラス性能一覧!A:A,MATCH(ROW(B2732),APガラス性能一覧!$O:$O,0))),""),IFERROR(IF(INDEX(APガラス性能一覧!A:A,MATCH(ROW(B2732),APガラス性能一覧!$N:$N,0))="","",INDEX(APガラス性能一覧!A:A,MATCH(ROW(B2732),APガラス性能一覧!$N:$N,0))),"")))</f>
        <v/>
      </c>
      <c r="C2738" s="68" t="str">
        <f>IFERROR(VLOOKUP($B2738,APガラス性能一覧!$A$2:$M$6097,2,0),"")</f>
        <v/>
      </c>
      <c r="D2738" s="68" t="str">
        <f>IFERROR(VLOOKUP($B2738,APガラス性能一覧!$A$2:$M$6097,3,0),"")</f>
        <v/>
      </c>
      <c r="E2738" s="68" t="str">
        <f>IFERROR(VLOOKUP($B2738,APガラス性能一覧!$A$2:$M$6097,4,0),"")</f>
        <v/>
      </c>
      <c r="F2738" s="68" t="str">
        <f>IFERROR(VLOOKUP($B2738,APガラス性能一覧!$A$2:$M$6097,5,0),"")</f>
        <v/>
      </c>
      <c r="G2738" s="68" t="str">
        <f>IFERROR(VLOOKUP($B2738,APガラス性能一覧!$A$2:$M$6097,6,0),"")</f>
        <v/>
      </c>
      <c r="H2738" s="68" t="str">
        <f>IFERROR(VLOOKUP($B2738,APガラス性能一覧!$A$2:$M$6097,7,0),"")</f>
        <v/>
      </c>
      <c r="I2738" s="68" t="str">
        <f>IFERROR(VLOOKUP($B2738,APガラス性能一覧!$A$2:$M$6097,8,0),"")</f>
        <v/>
      </c>
      <c r="J2738" s="68" t="str">
        <f>IFERROR(VLOOKUP($B2738,APガラス性能一覧!$A$2:$M$6097,9,0),"")</f>
        <v/>
      </c>
      <c r="K2738" s="68" t="str">
        <f>IFERROR(VLOOKUP($B2738,APガラス性能一覧!$A$2:$M$6097,10,0),"")</f>
        <v/>
      </c>
      <c r="L2738" s="68" t="str">
        <f>IFERROR(VLOOKUP($B2738,APガラス性能一覧!$A$2:$M$6097,11,0),"")</f>
        <v/>
      </c>
      <c r="M2738" s="68" t="str">
        <f>IFERROR(VLOOKUP($B2738,APガラス性能一覧!$A$2:$M$6097,12,0),"")</f>
        <v/>
      </c>
      <c r="N2738" s="68" t="str">
        <f>IFERROR(VLOOKUP($B2738,APガラス性能一覧!$A$2:$M$6097,13,0),"")</f>
        <v/>
      </c>
    </row>
    <row r="2739" spans="2:14" x14ac:dyDescent="0.4">
      <c r="B2739" s="68" t="str">
        <f>IF($D$2="","",IF($E$2=0.65,IFERROR(IF(INDEX(APガラス性能一覧!A:A,MATCH(ROW(B2733),APガラス性能一覧!$O:$O,0))="","",INDEX(APガラス性能一覧!A:A,MATCH(ROW(B2733),APガラス性能一覧!$O:$O,0))),""),IFERROR(IF(INDEX(APガラス性能一覧!A:A,MATCH(ROW(B2733),APガラス性能一覧!$N:$N,0))="","",INDEX(APガラス性能一覧!A:A,MATCH(ROW(B2733),APガラス性能一覧!$N:$N,0))),"")))</f>
        <v/>
      </c>
      <c r="C2739" s="68" t="str">
        <f>IFERROR(VLOOKUP($B2739,APガラス性能一覧!$A$2:$M$6097,2,0),"")</f>
        <v/>
      </c>
      <c r="D2739" s="68" t="str">
        <f>IFERROR(VLOOKUP($B2739,APガラス性能一覧!$A$2:$M$6097,3,0),"")</f>
        <v/>
      </c>
      <c r="E2739" s="68" t="str">
        <f>IFERROR(VLOOKUP($B2739,APガラス性能一覧!$A$2:$M$6097,4,0),"")</f>
        <v/>
      </c>
      <c r="F2739" s="68" t="str">
        <f>IFERROR(VLOOKUP($B2739,APガラス性能一覧!$A$2:$M$6097,5,0),"")</f>
        <v/>
      </c>
      <c r="G2739" s="68" t="str">
        <f>IFERROR(VLOOKUP($B2739,APガラス性能一覧!$A$2:$M$6097,6,0),"")</f>
        <v/>
      </c>
      <c r="H2739" s="68" t="str">
        <f>IFERROR(VLOOKUP($B2739,APガラス性能一覧!$A$2:$M$6097,7,0),"")</f>
        <v/>
      </c>
      <c r="I2739" s="68" t="str">
        <f>IFERROR(VLOOKUP($B2739,APガラス性能一覧!$A$2:$M$6097,8,0),"")</f>
        <v/>
      </c>
      <c r="J2739" s="68" t="str">
        <f>IFERROR(VLOOKUP($B2739,APガラス性能一覧!$A$2:$M$6097,9,0),"")</f>
        <v/>
      </c>
      <c r="K2739" s="68" t="str">
        <f>IFERROR(VLOOKUP($B2739,APガラス性能一覧!$A$2:$M$6097,10,0),"")</f>
        <v/>
      </c>
      <c r="L2739" s="68" t="str">
        <f>IFERROR(VLOOKUP($B2739,APガラス性能一覧!$A$2:$M$6097,11,0),"")</f>
        <v/>
      </c>
      <c r="M2739" s="68" t="str">
        <f>IFERROR(VLOOKUP($B2739,APガラス性能一覧!$A$2:$M$6097,12,0),"")</f>
        <v/>
      </c>
      <c r="N2739" s="68" t="str">
        <f>IFERROR(VLOOKUP($B2739,APガラス性能一覧!$A$2:$M$6097,13,0),"")</f>
        <v/>
      </c>
    </row>
    <row r="2740" spans="2:14" x14ac:dyDescent="0.4">
      <c r="B2740" s="68" t="str">
        <f>IF($D$2="","",IF($E$2=0.65,IFERROR(IF(INDEX(APガラス性能一覧!A:A,MATCH(ROW(B2734),APガラス性能一覧!$O:$O,0))="","",INDEX(APガラス性能一覧!A:A,MATCH(ROW(B2734),APガラス性能一覧!$O:$O,0))),""),IFERROR(IF(INDEX(APガラス性能一覧!A:A,MATCH(ROW(B2734),APガラス性能一覧!$N:$N,0))="","",INDEX(APガラス性能一覧!A:A,MATCH(ROW(B2734),APガラス性能一覧!$N:$N,0))),"")))</f>
        <v/>
      </c>
      <c r="C2740" s="68" t="str">
        <f>IFERROR(VLOOKUP($B2740,APガラス性能一覧!$A$2:$M$6097,2,0),"")</f>
        <v/>
      </c>
      <c r="D2740" s="68" t="str">
        <f>IFERROR(VLOOKUP($B2740,APガラス性能一覧!$A$2:$M$6097,3,0),"")</f>
        <v/>
      </c>
      <c r="E2740" s="68" t="str">
        <f>IFERROR(VLOOKUP($B2740,APガラス性能一覧!$A$2:$M$6097,4,0),"")</f>
        <v/>
      </c>
      <c r="F2740" s="68" t="str">
        <f>IFERROR(VLOOKUP($B2740,APガラス性能一覧!$A$2:$M$6097,5,0),"")</f>
        <v/>
      </c>
      <c r="G2740" s="68" t="str">
        <f>IFERROR(VLOOKUP($B2740,APガラス性能一覧!$A$2:$M$6097,6,0),"")</f>
        <v/>
      </c>
      <c r="H2740" s="68" t="str">
        <f>IFERROR(VLOOKUP($B2740,APガラス性能一覧!$A$2:$M$6097,7,0),"")</f>
        <v/>
      </c>
      <c r="I2740" s="68" t="str">
        <f>IFERROR(VLOOKUP($B2740,APガラス性能一覧!$A$2:$M$6097,8,0),"")</f>
        <v/>
      </c>
      <c r="J2740" s="68" t="str">
        <f>IFERROR(VLOOKUP($B2740,APガラス性能一覧!$A$2:$M$6097,9,0),"")</f>
        <v/>
      </c>
      <c r="K2740" s="68" t="str">
        <f>IFERROR(VLOOKUP($B2740,APガラス性能一覧!$A$2:$M$6097,10,0),"")</f>
        <v/>
      </c>
      <c r="L2740" s="68" t="str">
        <f>IFERROR(VLOOKUP($B2740,APガラス性能一覧!$A$2:$M$6097,11,0),"")</f>
        <v/>
      </c>
      <c r="M2740" s="68" t="str">
        <f>IFERROR(VLOOKUP($B2740,APガラス性能一覧!$A$2:$M$6097,12,0),"")</f>
        <v/>
      </c>
      <c r="N2740" s="68" t="str">
        <f>IFERROR(VLOOKUP($B2740,APガラス性能一覧!$A$2:$M$6097,13,0),"")</f>
        <v/>
      </c>
    </row>
    <row r="2741" spans="2:14" x14ac:dyDescent="0.4">
      <c r="B2741" s="68" t="str">
        <f>IF($D$2="","",IF($E$2=0.65,IFERROR(IF(INDEX(APガラス性能一覧!A:A,MATCH(ROW(B2735),APガラス性能一覧!$O:$O,0))="","",INDEX(APガラス性能一覧!A:A,MATCH(ROW(B2735),APガラス性能一覧!$O:$O,0))),""),IFERROR(IF(INDEX(APガラス性能一覧!A:A,MATCH(ROW(B2735),APガラス性能一覧!$N:$N,0))="","",INDEX(APガラス性能一覧!A:A,MATCH(ROW(B2735),APガラス性能一覧!$N:$N,0))),"")))</f>
        <v/>
      </c>
      <c r="C2741" s="68" t="str">
        <f>IFERROR(VLOOKUP($B2741,APガラス性能一覧!$A$2:$M$6097,2,0),"")</f>
        <v/>
      </c>
      <c r="D2741" s="68" t="str">
        <f>IFERROR(VLOOKUP($B2741,APガラス性能一覧!$A$2:$M$6097,3,0),"")</f>
        <v/>
      </c>
      <c r="E2741" s="68" t="str">
        <f>IFERROR(VLOOKUP($B2741,APガラス性能一覧!$A$2:$M$6097,4,0),"")</f>
        <v/>
      </c>
      <c r="F2741" s="68" t="str">
        <f>IFERROR(VLOOKUP($B2741,APガラス性能一覧!$A$2:$M$6097,5,0),"")</f>
        <v/>
      </c>
      <c r="G2741" s="68" t="str">
        <f>IFERROR(VLOOKUP($B2741,APガラス性能一覧!$A$2:$M$6097,6,0),"")</f>
        <v/>
      </c>
      <c r="H2741" s="68" t="str">
        <f>IFERROR(VLOOKUP($B2741,APガラス性能一覧!$A$2:$M$6097,7,0),"")</f>
        <v/>
      </c>
      <c r="I2741" s="68" t="str">
        <f>IFERROR(VLOOKUP($B2741,APガラス性能一覧!$A$2:$M$6097,8,0),"")</f>
        <v/>
      </c>
      <c r="J2741" s="68" t="str">
        <f>IFERROR(VLOOKUP($B2741,APガラス性能一覧!$A$2:$M$6097,9,0),"")</f>
        <v/>
      </c>
      <c r="K2741" s="68" t="str">
        <f>IFERROR(VLOOKUP($B2741,APガラス性能一覧!$A$2:$M$6097,10,0),"")</f>
        <v/>
      </c>
      <c r="L2741" s="68" t="str">
        <f>IFERROR(VLOOKUP($B2741,APガラス性能一覧!$A$2:$M$6097,11,0),"")</f>
        <v/>
      </c>
      <c r="M2741" s="68" t="str">
        <f>IFERROR(VLOOKUP($B2741,APガラス性能一覧!$A$2:$M$6097,12,0),"")</f>
        <v/>
      </c>
      <c r="N2741" s="68" t="str">
        <f>IFERROR(VLOOKUP($B2741,APガラス性能一覧!$A$2:$M$6097,13,0),"")</f>
        <v/>
      </c>
    </row>
    <row r="2742" spans="2:14" x14ac:dyDescent="0.4">
      <c r="B2742" s="68" t="str">
        <f>IF($D$2="","",IF($E$2=0.65,IFERROR(IF(INDEX(APガラス性能一覧!A:A,MATCH(ROW(B2736),APガラス性能一覧!$O:$O,0))="","",INDEX(APガラス性能一覧!A:A,MATCH(ROW(B2736),APガラス性能一覧!$O:$O,0))),""),IFERROR(IF(INDEX(APガラス性能一覧!A:A,MATCH(ROW(B2736),APガラス性能一覧!$N:$N,0))="","",INDEX(APガラス性能一覧!A:A,MATCH(ROW(B2736),APガラス性能一覧!$N:$N,0))),"")))</f>
        <v/>
      </c>
      <c r="C2742" s="68" t="str">
        <f>IFERROR(VLOOKUP($B2742,APガラス性能一覧!$A$2:$M$6097,2,0),"")</f>
        <v/>
      </c>
      <c r="D2742" s="68" t="str">
        <f>IFERROR(VLOOKUP($B2742,APガラス性能一覧!$A$2:$M$6097,3,0),"")</f>
        <v/>
      </c>
      <c r="E2742" s="68" t="str">
        <f>IFERROR(VLOOKUP($B2742,APガラス性能一覧!$A$2:$M$6097,4,0),"")</f>
        <v/>
      </c>
      <c r="F2742" s="68" t="str">
        <f>IFERROR(VLOOKUP($B2742,APガラス性能一覧!$A$2:$M$6097,5,0),"")</f>
        <v/>
      </c>
      <c r="G2742" s="68" t="str">
        <f>IFERROR(VLOOKUP($B2742,APガラス性能一覧!$A$2:$M$6097,6,0),"")</f>
        <v/>
      </c>
      <c r="H2742" s="68" t="str">
        <f>IFERROR(VLOOKUP($B2742,APガラス性能一覧!$A$2:$M$6097,7,0),"")</f>
        <v/>
      </c>
      <c r="I2742" s="68" t="str">
        <f>IFERROR(VLOOKUP($B2742,APガラス性能一覧!$A$2:$M$6097,8,0),"")</f>
        <v/>
      </c>
      <c r="J2742" s="68" t="str">
        <f>IFERROR(VLOOKUP($B2742,APガラス性能一覧!$A$2:$M$6097,9,0),"")</f>
        <v/>
      </c>
      <c r="K2742" s="68" t="str">
        <f>IFERROR(VLOOKUP($B2742,APガラス性能一覧!$A$2:$M$6097,10,0),"")</f>
        <v/>
      </c>
      <c r="L2742" s="68" t="str">
        <f>IFERROR(VLOOKUP($B2742,APガラス性能一覧!$A$2:$M$6097,11,0),"")</f>
        <v/>
      </c>
      <c r="M2742" s="68" t="str">
        <f>IFERROR(VLOOKUP($B2742,APガラス性能一覧!$A$2:$M$6097,12,0),"")</f>
        <v/>
      </c>
      <c r="N2742" s="68" t="str">
        <f>IFERROR(VLOOKUP($B2742,APガラス性能一覧!$A$2:$M$6097,13,0),"")</f>
        <v/>
      </c>
    </row>
    <row r="2743" spans="2:14" x14ac:dyDescent="0.4">
      <c r="B2743" s="68" t="str">
        <f>IF($D$2="","",IF($E$2=0.65,IFERROR(IF(INDEX(APガラス性能一覧!A:A,MATCH(ROW(B2737),APガラス性能一覧!$O:$O,0))="","",INDEX(APガラス性能一覧!A:A,MATCH(ROW(B2737),APガラス性能一覧!$O:$O,0))),""),IFERROR(IF(INDEX(APガラス性能一覧!A:A,MATCH(ROW(B2737),APガラス性能一覧!$N:$N,0))="","",INDEX(APガラス性能一覧!A:A,MATCH(ROW(B2737),APガラス性能一覧!$N:$N,0))),"")))</f>
        <v/>
      </c>
      <c r="C2743" s="68" t="str">
        <f>IFERROR(VLOOKUP($B2743,APガラス性能一覧!$A$2:$M$6097,2,0),"")</f>
        <v/>
      </c>
      <c r="D2743" s="68" t="str">
        <f>IFERROR(VLOOKUP($B2743,APガラス性能一覧!$A$2:$M$6097,3,0),"")</f>
        <v/>
      </c>
      <c r="E2743" s="68" t="str">
        <f>IFERROR(VLOOKUP($B2743,APガラス性能一覧!$A$2:$M$6097,4,0),"")</f>
        <v/>
      </c>
      <c r="F2743" s="68" t="str">
        <f>IFERROR(VLOOKUP($B2743,APガラス性能一覧!$A$2:$M$6097,5,0),"")</f>
        <v/>
      </c>
      <c r="G2743" s="68" t="str">
        <f>IFERROR(VLOOKUP($B2743,APガラス性能一覧!$A$2:$M$6097,6,0),"")</f>
        <v/>
      </c>
      <c r="H2743" s="68" t="str">
        <f>IFERROR(VLOOKUP($B2743,APガラス性能一覧!$A$2:$M$6097,7,0),"")</f>
        <v/>
      </c>
      <c r="I2743" s="68" t="str">
        <f>IFERROR(VLOOKUP($B2743,APガラス性能一覧!$A$2:$M$6097,8,0),"")</f>
        <v/>
      </c>
      <c r="J2743" s="68" t="str">
        <f>IFERROR(VLOOKUP($B2743,APガラス性能一覧!$A$2:$M$6097,9,0),"")</f>
        <v/>
      </c>
      <c r="K2743" s="68" t="str">
        <f>IFERROR(VLOOKUP($B2743,APガラス性能一覧!$A$2:$M$6097,10,0),"")</f>
        <v/>
      </c>
      <c r="L2743" s="68" t="str">
        <f>IFERROR(VLOOKUP($B2743,APガラス性能一覧!$A$2:$M$6097,11,0),"")</f>
        <v/>
      </c>
      <c r="M2743" s="68" t="str">
        <f>IFERROR(VLOOKUP($B2743,APガラス性能一覧!$A$2:$M$6097,12,0),"")</f>
        <v/>
      </c>
      <c r="N2743" s="68" t="str">
        <f>IFERROR(VLOOKUP($B2743,APガラス性能一覧!$A$2:$M$6097,13,0),"")</f>
        <v/>
      </c>
    </row>
    <row r="2744" spans="2:14" x14ac:dyDescent="0.4">
      <c r="B2744" s="68" t="str">
        <f>IF($D$2="","",IF($E$2=0.65,IFERROR(IF(INDEX(APガラス性能一覧!A:A,MATCH(ROW(B2738),APガラス性能一覧!$O:$O,0))="","",INDEX(APガラス性能一覧!A:A,MATCH(ROW(B2738),APガラス性能一覧!$O:$O,0))),""),IFERROR(IF(INDEX(APガラス性能一覧!A:A,MATCH(ROW(B2738),APガラス性能一覧!$N:$N,0))="","",INDEX(APガラス性能一覧!A:A,MATCH(ROW(B2738),APガラス性能一覧!$N:$N,0))),"")))</f>
        <v/>
      </c>
      <c r="C2744" s="68" t="str">
        <f>IFERROR(VLOOKUP($B2744,APガラス性能一覧!$A$2:$M$6097,2,0),"")</f>
        <v/>
      </c>
      <c r="D2744" s="68" t="str">
        <f>IFERROR(VLOOKUP($B2744,APガラス性能一覧!$A$2:$M$6097,3,0),"")</f>
        <v/>
      </c>
      <c r="E2744" s="68" t="str">
        <f>IFERROR(VLOOKUP($B2744,APガラス性能一覧!$A$2:$M$6097,4,0),"")</f>
        <v/>
      </c>
      <c r="F2744" s="68" t="str">
        <f>IFERROR(VLOOKUP($B2744,APガラス性能一覧!$A$2:$M$6097,5,0),"")</f>
        <v/>
      </c>
      <c r="G2744" s="68" t="str">
        <f>IFERROR(VLOOKUP($B2744,APガラス性能一覧!$A$2:$M$6097,6,0),"")</f>
        <v/>
      </c>
      <c r="H2744" s="68" t="str">
        <f>IFERROR(VLOOKUP($B2744,APガラス性能一覧!$A$2:$M$6097,7,0),"")</f>
        <v/>
      </c>
      <c r="I2744" s="68" t="str">
        <f>IFERROR(VLOOKUP($B2744,APガラス性能一覧!$A$2:$M$6097,8,0),"")</f>
        <v/>
      </c>
      <c r="J2744" s="68" t="str">
        <f>IFERROR(VLOOKUP($B2744,APガラス性能一覧!$A$2:$M$6097,9,0),"")</f>
        <v/>
      </c>
      <c r="K2744" s="68" t="str">
        <f>IFERROR(VLOOKUP($B2744,APガラス性能一覧!$A$2:$M$6097,10,0),"")</f>
        <v/>
      </c>
      <c r="L2744" s="68" t="str">
        <f>IFERROR(VLOOKUP($B2744,APガラス性能一覧!$A$2:$M$6097,11,0),"")</f>
        <v/>
      </c>
      <c r="M2744" s="68" t="str">
        <f>IFERROR(VLOOKUP($B2744,APガラス性能一覧!$A$2:$M$6097,12,0),"")</f>
        <v/>
      </c>
      <c r="N2744" s="68" t="str">
        <f>IFERROR(VLOOKUP($B2744,APガラス性能一覧!$A$2:$M$6097,13,0),"")</f>
        <v/>
      </c>
    </row>
    <row r="2745" spans="2:14" x14ac:dyDescent="0.4">
      <c r="B2745" s="68" t="str">
        <f>IF($D$2="","",IF($E$2=0.65,IFERROR(IF(INDEX(APガラス性能一覧!A:A,MATCH(ROW(B2739),APガラス性能一覧!$O:$O,0))="","",INDEX(APガラス性能一覧!A:A,MATCH(ROW(B2739),APガラス性能一覧!$O:$O,0))),""),IFERROR(IF(INDEX(APガラス性能一覧!A:A,MATCH(ROW(B2739),APガラス性能一覧!$N:$N,0))="","",INDEX(APガラス性能一覧!A:A,MATCH(ROW(B2739),APガラス性能一覧!$N:$N,0))),"")))</f>
        <v/>
      </c>
      <c r="C2745" s="68" t="str">
        <f>IFERROR(VLOOKUP($B2745,APガラス性能一覧!$A$2:$M$6097,2,0),"")</f>
        <v/>
      </c>
      <c r="D2745" s="68" t="str">
        <f>IFERROR(VLOOKUP($B2745,APガラス性能一覧!$A$2:$M$6097,3,0),"")</f>
        <v/>
      </c>
      <c r="E2745" s="68" t="str">
        <f>IFERROR(VLOOKUP($B2745,APガラス性能一覧!$A$2:$M$6097,4,0),"")</f>
        <v/>
      </c>
      <c r="F2745" s="68" t="str">
        <f>IFERROR(VLOOKUP($B2745,APガラス性能一覧!$A$2:$M$6097,5,0),"")</f>
        <v/>
      </c>
      <c r="G2745" s="68" t="str">
        <f>IFERROR(VLOOKUP($B2745,APガラス性能一覧!$A$2:$M$6097,6,0),"")</f>
        <v/>
      </c>
      <c r="H2745" s="68" t="str">
        <f>IFERROR(VLOOKUP($B2745,APガラス性能一覧!$A$2:$M$6097,7,0),"")</f>
        <v/>
      </c>
      <c r="I2745" s="68" t="str">
        <f>IFERROR(VLOOKUP($B2745,APガラス性能一覧!$A$2:$M$6097,8,0),"")</f>
        <v/>
      </c>
      <c r="J2745" s="68" t="str">
        <f>IFERROR(VLOOKUP($B2745,APガラス性能一覧!$A$2:$M$6097,9,0),"")</f>
        <v/>
      </c>
      <c r="K2745" s="68" t="str">
        <f>IFERROR(VLOOKUP($B2745,APガラス性能一覧!$A$2:$M$6097,10,0),"")</f>
        <v/>
      </c>
      <c r="L2745" s="68" t="str">
        <f>IFERROR(VLOOKUP($B2745,APガラス性能一覧!$A$2:$M$6097,11,0),"")</f>
        <v/>
      </c>
      <c r="M2745" s="68" t="str">
        <f>IFERROR(VLOOKUP($B2745,APガラス性能一覧!$A$2:$M$6097,12,0),"")</f>
        <v/>
      </c>
      <c r="N2745" s="68" t="str">
        <f>IFERROR(VLOOKUP($B2745,APガラス性能一覧!$A$2:$M$6097,13,0),"")</f>
        <v/>
      </c>
    </row>
    <row r="2746" spans="2:14" x14ac:dyDescent="0.4">
      <c r="B2746" s="68" t="str">
        <f>IF($D$2="","",IF($E$2=0.65,IFERROR(IF(INDEX(APガラス性能一覧!A:A,MATCH(ROW(B2740),APガラス性能一覧!$O:$O,0))="","",INDEX(APガラス性能一覧!A:A,MATCH(ROW(B2740),APガラス性能一覧!$O:$O,0))),""),IFERROR(IF(INDEX(APガラス性能一覧!A:A,MATCH(ROW(B2740),APガラス性能一覧!$N:$N,0))="","",INDEX(APガラス性能一覧!A:A,MATCH(ROW(B2740),APガラス性能一覧!$N:$N,0))),"")))</f>
        <v/>
      </c>
      <c r="C2746" s="68" t="str">
        <f>IFERROR(VLOOKUP($B2746,APガラス性能一覧!$A$2:$M$6097,2,0),"")</f>
        <v/>
      </c>
      <c r="D2746" s="68" t="str">
        <f>IFERROR(VLOOKUP($B2746,APガラス性能一覧!$A$2:$M$6097,3,0),"")</f>
        <v/>
      </c>
      <c r="E2746" s="68" t="str">
        <f>IFERROR(VLOOKUP($B2746,APガラス性能一覧!$A$2:$M$6097,4,0),"")</f>
        <v/>
      </c>
      <c r="F2746" s="68" t="str">
        <f>IFERROR(VLOOKUP($B2746,APガラス性能一覧!$A$2:$M$6097,5,0),"")</f>
        <v/>
      </c>
      <c r="G2746" s="68" t="str">
        <f>IFERROR(VLOOKUP($B2746,APガラス性能一覧!$A$2:$M$6097,6,0),"")</f>
        <v/>
      </c>
      <c r="H2746" s="68" t="str">
        <f>IFERROR(VLOOKUP($B2746,APガラス性能一覧!$A$2:$M$6097,7,0),"")</f>
        <v/>
      </c>
      <c r="I2746" s="68" t="str">
        <f>IFERROR(VLOOKUP($B2746,APガラス性能一覧!$A$2:$M$6097,8,0),"")</f>
        <v/>
      </c>
      <c r="J2746" s="68" t="str">
        <f>IFERROR(VLOOKUP($B2746,APガラス性能一覧!$A$2:$M$6097,9,0),"")</f>
        <v/>
      </c>
      <c r="K2746" s="68" t="str">
        <f>IFERROR(VLOOKUP($B2746,APガラス性能一覧!$A$2:$M$6097,10,0),"")</f>
        <v/>
      </c>
      <c r="L2746" s="68" t="str">
        <f>IFERROR(VLOOKUP($B2746,APガラス性能一覧!$A$2:$M$6097,11,0),"")</f>
        <v/>
      </c>
      <c r="M2746" s="68" t="str">
        <f>IFERROR(VLOOKUP($B2746,APガラス性能一覧!$A$2:$M$6097,12,0),"")</f>
        <v/>
      </c>
      <c r="N2746" s="68" t="str">
        <f>IFERROR(VLOOKUP($B2746,APガラス性能一覧!$A$2:$M$6097,13,0),"")</f>
        <v/>
      </c>
    </row>
    <row r="2747" spans="2:14" x14ac:dyDescent="0.4">
      <c r="B2747" s="68" t="str">
        <f>IF($D$2="","",IF($E$2=0.65,IFERROR(IF(INDEX(APガラス性能一覧!A:A,MATCH(ROW(B2741),APガラス性能一覧!$O:$O,0))="","",INDEX(APガラス性能一覧!A:A,MATCH(ROW(B2741),APガラス性能一覧!$O:$O,0))),""),IFERROR(IF(INDEX(APガラス性能一覧!A:A,MATCH(ROW(B2741),APガラス性能一覧!$N:$N,0))="","",INDEX(APガラス性能一覧!A:A,MATCH(ROW(B2741),APガラス性能一覧!$N:$N,0))),"")))</f>
        <v/>
      </c>
      <c r="C2747" s="68" t="str">
        <f>IFERROR(VLOOKUP($B2747,APガラス性能一覧!$A$2:$M$6097,2,0),"")</f>
        <v/>
      </c>
      <c r="D2747" s="68" t="str">
        <f>IFERROR(VLOOKUP($B2747,APガラス性能一覧!$A$2:$M$6097,3,0),"")</f>
        <v/>
      </c>
      <c r="E2747" s="68" t="str">
        <f>IFERROR(VLOOKUP($B2747,APガラス性能一覧!$A$2:$M$6097,4,0),"")</f>
        <v/>
      </c>
      <c r="F2747" s="68" t="str">
        <f>IFERROR(VLOOKUP($B2747,APガラス性能一覧!$A$2:$M$6097,5,0),"")</f>
        <v/>
      </c>
      <c r="G2747" s="68" t="str">
        <f>IFERROR(VLOOKUP($B2747,APガラス性能一覧!$A$2:$M$6097,6,0),"")</f>
        <v/>
      </c>
      <c r="H2747" s="68" t="str">
        <f>IFERROR(VLOOKUP($B2747,APガラス性能一覧!$A$2:$M$6097,7,0),"")</f>
        <v/>
      </c>
      <c r="I2747" s="68" t="str">
        <f>IFERROR(VLOOKUP($B2747,APガラス性能一覧!$A$2:$M$6097,8,0),"")</f>
        <v/>
      </c>
      <c r="J2747" s="68" t="str">
        <f>IFERROR(VLOOKUP($B2747,APガラス性能一覧!$A$2:$M$6097,9,0),"")</f>
        <v/>
      </c>
      <c r="K2747" s="68" t="str">
        <f>IFERROR(VLOOKUP($B2747,APガラス性能一覧!$A$2:$M$6097,10,0),"")</f>
        <v/>
      </c>
      <c r="L2747" s="68" t="str">
        <f>IFERROR(VLOOKUP($B2747,APガラス性能一覧!$A$2:$M$6097,11,0),"")</f>
        <v/>
      </c>
      <c r="M2747" s="68" t="str">
        <f>IFERROR(VLOOKUP($B2747,APガラス性能一覧!$A$2:$M$6097,12,0),"")</f>
        <v/>
      </c>
      <c r="N2747" s="68" t="str">
        <f>IFERROR(VLOOKUP($B2747,APガラス性能一覧!$A$2:$M$6097,13,0),"")</f>
        <v/>
      </c>
    </row>
    <row r="2748" spans="2:14" x14ac:dyDescent="0.4">
      <c r="B2748" s="68" t="str">
        <f>IF($D$2="","",IF($E$2=0.65,IFERROR(IF(INDEX(APガラス性能一覧!A:A,MATCH(ROW(B2742),APガラス性能一覧!$O:$O,0))="","",INDEX(APガラス性能一覧!A:A,MATCH(ROW(B2742),APガラス性能一覧!$O:$O,0))),""),IFERROR(IF(INDEX(APガラス性能一覧!A:A,MATCH(ROW(B2742),APガラス性能一覧!$N:$N,0))="","",INDEX(APガラス性能一覧!A:A,MATCH(ROW(B2742),APガラス性能一覧!$N:$N,0))),"")))</f>
        <v/>
      </c>
      <c r="C2748" s="68" t="str">
        <f>IFERROR(VLOOKUP($B2748,APガラス性能一覧!$A$2:$M$6097,2,0),"")</f>
        <v/>
      </c>
      <c r="D2748" s="68" t="str">
        <f>IFERROR(VLOOKUP($B2748,APガラス性能一覧!$A$2:$M$6097,3,0),"")</f>
        <v/>
      </c>
      <c r="E2748" s="68" t="str">
        <f>IFERROR(VLOOKUP($B2748,APガラス性能一覧!$A$2:$M$6097,4,0),"")</f>
        <v/>
      </c>
      <c r="F2748" s="68" t="str">
        <f>IFERROR(VLOOKUP($B2748,APガラス性能一覧!$A$2:$M$6097,5,0),"")</f>
        <v/>
      </c>
      <c r="G2748" s="68" t="str">
        <f>IFERROR(VLOOKUP($B2748,APガラス性能一覧!$A$2:$M$6097,6,0),"")</f>
        <v/>
      </c>
      <c r="H2748" s="68" t="str">
        <f>IFERROR(VLOOKUP($B2748,APガラス性能一覧!$A$2:$M$6097,7,0),"")</f>
        <v/>
      </c>
      <c r="I2748" s="68" t="str">
        <f>IFERROR(VLOOKUP($B2748,APガラス性能一覧!$A$2:$M$6097,8,0),"")</f>
        <v/>
      </c>
      <c r="J2748" s="68" t="str">
        <f>IFERROR(VLOOKUP($B2748,APガラス性能一覧!$A$2:$M$6097,9,0),"")</f>
        <v/>
      </c>
      <c r="K2748" s="68" t="str">
        <f>IFERROR(VLOOKUP($B2748,APガラス性能一覧!$A$2:$M$6097,10,0),"")</f>
        <v/>
      </c>
      <c r="L2748" s="68" t="str">
        <f>IFERROR(VLOOKUP($B2748,APガラス性能一覧!$A$2:$M$6097,11,0),"")</f>
        <v/>
      </c>
      <c r="M2748" s="68" t="str">
        <f>IFERROR(VLOOKUP($B2748,APガラス性能一覧!$A$2:$M$6097,12,0),"")</f>
        <v/>
      </c>
      <c r="N2748" s="68" t="str">
        <f>IFERROR(VLOOKUP($B2748,APガラス性能一覧!$A$2:$M$6097,13,0),"")</f>
        <v/>
      </c>
    </row>
    <row r="2749" spans="2:14" x14ac:dyDescent="0.4">
      <c r="B2749" s="68" t="str">
        <f>IF($D$2="","",IF($E$2=0.65,IFERROR(IF(INDEX(APガラス性能一覧!A:A,MATCH(ROW(B2743),APガラス性能一覧!$O:$O,0))="","",INDEX(APガラス性能一覧!A:A,MATCH(ROW(B2743),APガラス性能一覧!$O:$O,0))),""),IFERROR(IF(INDEX(APガラス性能一覧!A:A,MATCH(ROW(B2743),APガラス性能一覧!$N:$N,0))="","",INDEX(APガラス性能一覧!A:A,MATCH(ROW(B2743),APガラス性能一覧!$N:$N,0))),"")))</f>
        <v/>
      </c>
      <c r="C2749" s="68" t="str">
        <f>IFERROR(VLOOKUP($B2749,APガラス性能一覧!$A$2:$M$6097,2,0),"")</f>
        <v/>
      </c>
      <c r="D2749" s="68" t="str">
        <f>IFERROR(VLOOKUP($B2749,APガラス性能一覧!$A$2:$M$6097,3,0),"")</f>
        <v/>
      </c>
      <c r="E2749" s="68" t="str">
        <f>IFERROR(VLOOKUP($B2749,APガラス性能一覧!$A$2:$M$6097,4,0),"")</f>
        <v/>
      </c>
      <c r="F2749" s="68" t="str">
        <f>IFERROR(VLOOKUP($B2749,APガラス性能一覧!$A$2:$M$6097,5,0),"")</f>
        <v/>
      </c>
      <c r="G2749" s="68" t="str">
        <f>IFERROR(VLOOKUP($B2749,APガラス性能一覧!$A$2:$M$6097,6,0),"")</f>
        <v/>
      </c>
      <c r="H2749" s="68" t="str">
        <f>IFERROR(VLOOKUP($B2749,APガラス性能一覧!$A$2:$M$6097,7,0),"")</f>
        <v/>
      </c>
      <c r="I2749" s="68" t="str">
        <f>IFERROR(VLOOKUP($B2749,APガラス性能一覧!$A$2:$M$6097,8,0),"")</f>
        <v/>
      </c>
      <c r="J2749" s="68" t="str">
        <f>IFERROR(VLOOKUP($B2749,APガラス性能一覧!$A$2:$M$6097,9,0),"")</f>
        <v/>
      </c>
      <c r="K2749" s="68" t="str">
        <f>IFERROR(VLOOKUP($B2749,APガラス性能一覧!$A$2:$M$6097,10,0),"")</f>
        <v/>
      </c>
      <c r="L2749" s="68" t="str">
        <f>IFERROR(VLOOKUP($B2749,APガラス性能一覧!$A$2:$M$6097,11,0),"")</f>
        <v/>
      </c>
      <c r="M2749" s="68" t="str">
        <f>IFERROR(VLOOKUP($B2749,APガラス性能一覧!$A$2:$M$6097,12,0),"")</f>
        <v/>
      </c>
      <c r="N2749" s="68" t="str">
        <f>IFERROR(VLOOKUP($B2749,APガラス性能一覧!$A$2:$M$6097,13,0),"")</f>
        <v/>
      </c>
    </row>
    <row r="2750" spans="2:14" x14ac:dyDescent="0.4">
      <c r="B2750" s="68" t="str">
        <f>IF($D$2="","",IF($E$2=0.65,IFERROR(IF(INDEX(APガラス性能一覧!A:A,MATCH(ROW(B2744),APガラス性能一覧!$O:$O,0))="","",INDEX(APガラス性能一覧!A:A,MATCH(ROW(B2744),APガラス性能一覧!$O:$O,0))),""),IFERROR(IF(INDEX(APガラス性能一覧!A:A,MATCH(ROW(B2744),APガラス性能一覧!$N:$N,0))="","",INDEX(APガラス性能一覧!A:A,MATCH(ROW(B2744),APガラス性能一覧!$N:$N,0))),"")))</f>
        <v/>
      </c>
      <c r="C2750" s="68" t="str">
        <f>IFERROR(VLOOKUP($B2750,APガラス性能一覧!$A$2:$M$6097,2,0),"")</f>
        <v/>
      </c>
      <c r="D2750" s="68" t="str">
        <f>IFERROR(VLOOKUP($B2750,APガラス性能一覧!$A$2:$M$6097,3,0),"")</f>
        <v/>
      </c>
      <c r="E2750" s="68" t="str">
        <f>IFERROR(VLOOKUP($B2750,APガラス性能一覧!$A$2:$M$6097,4,0),"")</f>
        <v/>
      </c>
      <c r="F2750" s="68" t="str">
        <f>IFERROR(VLOOKUP($B2750,APガラス性能一覧!$A$2:$M$6097,5,0),"")</f>
        <v/>
      </c>
      <c r="G2750" s="68" t="str">
        <f>IFERROR(VLOOKUP($B2750,APガラス性能一覧!$A$2:$M$6097,6,0),"")</f>
        <v/>
      </c>
      <c r="H2750" s="68" t="str">
        <f>IFERROR(VLOOKUP($B2750,APガラス性能一覧!$A$2:$M$6097,7,0),"")</f>
        <v/>
      </c>
      <c r="I2750" s="68" t="str">
        <f>IFERROR(VLOOKUP($B2750,APガラス性能一覧!$A$2:$M$6097,8,0),"")</f>
        <v/>
      </c>
      <c r="J2750" s="68" t="str">
        <f>IFERROR(VLOOKUP($B2750,APガラス性能一覧!$A$2:$M$6097,9,0),"")</f>
        <v/>
      </c>
      <c r="K2750" s="68" t="str">
        <f>IFERROR(VLOOKUP($B2750,APガラス性能一覧!$A$2:$M$6097,10,0),"")</f>
        <v/>
      </c>
      <c r="L2750" s="68" t="str">
        <f>IFERROR(VLOOKUP($B2750,APガラス性能一覧!$A$2:$M$6097,11,0),"")</f>
        <v/>
      </c>
      <c r="M2750" s="68" t="str">
        <f>IFERROR(VLOOKUP($B2750,APガラス性能一覧!$A$2:$M$6097,12,0),"")</f>
        <v/>
      </c>
      <c r="N2750" s="68" t="str">
        <f>IFERROR(VLOOKUP($B2750,APガラス性能一覧!$A$2:$M$6097,13,0),"")</f>
        <v/>
      </c>
    </row>
    <row r="2751" spans="2:14" x14ac:dyDescent="0.4">
      <c r="B2751" s="68" t="str">
        <f>IF($D$2="","",IF($E$2=0.65,IFERROR(IF(INDEX(APガラス性能一覧!A:A,MATCH(ROW(B2745),APガラス性能一覧!$O:$O,0))="","",INDEX(APガラス性能一覧!A:A,MATCH(ROW(B2745),APガラス性能一覧!$O:$O,0))),""),IFERROR(IF(INDEX(APガラス性能一覧!A:A,MATCH(ROW(B2745),APガラス性能一覧!$N:$N,0))="","",INDEX(APガラス性能一覧!A:A,MATCH(ROW(B2745),APガラス性能一覧!$N:$N,0))),"")))</f>
        <v/>
      </c>
      <c r="C2751" s="68" t="str">
        <f>IFERROR(VLOOKUP($B2751,APガラス性能一覧!$A$2:$M$6097,2,0),"")</f>
        <v/>
      </c>
      <c r="D2751" s="68" t="str">
        <f>IFERROR(VLOOKUP($B2751,APガラス性能一覧!$A$2:$M$6097,3,0),"")</f>
        <v/>
      </c>
      <c r="E2751" s="68" t="str">
        <f>IFERROR(VLOOKUP($B2751,APガラス性能一覧!$A$2:$M$6097,4,0),"")</f>
        <v/>
      </c>
      <c r="F2751" s="68" t="str">
        <f>IFERROR(VLOOKUP($B2751,APガラス性能一覧!$A$2:$M$6097,5,0),"")</f>
        <v/>
      </c>
      <c r="G2751" s="68" t="str">
        <f>IFERROR(VLOOKUP($B2751,APガラス性能一覧!$A$2:$M$6097,6,0),"")</f>
        <v/>
      </c>
      <c r="H2751" s="68" t="str">
        <f>IFERROR(VLOOKUP($B2751,APガラス性能一覧!$A$2:$M$6097,7,0),"")</f>
        <v/>
      </c>
      <c r="I2751" s="68" t="str">
        <f>IFERROR(VLOOKUP($B2751,APガラス性能一覧!$A$2:$M$6097,8,0),"")</f>
        <v/>
      </c>
      <c r="J2751" s="68" t="str">
        <f>IFERROR(VLOOKUP($B2751,APガラス性能一覧!$A$2:$M$6097,9,0),"")</f>
        <v/>
      </c>
      <c r="K2751" s="68" t="str">
        <f>IFERROR(VLOOKUP($B2751,APガラス性能一覧!$A$2:$M$6097,10,0),"")</f>
        <v/>
      </c>
      <c r="L2751" s="68" t="str">
        <f>IFERROR(VLOOKUP($B2751,APガラス性能一覧!$A$2:$M$6097,11,0),"")</f>
        <v/>
      </c>
      <c r="M2751" s="68" t="str">
        <f>IFERROR(VLOOKUP($B2751,APガラス性能一覧!$A$2:$M$6097,12,0),"")</f>
        <v/>
      </c>
      <c r="N2751" s="68" t="str">
        <f>IFERROR(VLOOKUP($B2751,APガラス性能一覧!$A$2:$M$6097,13,0),"")</f>
        <v/>
      </c>
    </row>
    <row r="2752" spans="2:14" x14ac:dyDescent="0.4">
      <c r="B2752" s="68" t="str">
        <f>IF($D$2="","",IF($E$2=0.65,IFERROR(IF(INDEX(APガラス性能一覧!A:A,MATCH(ROW(B2746),APガラス性能一覧!$O:$O,0))="","",INDEX(APガラス性能一覧!A:A,MATCH(ROW(B2746),APガラス性能一覧!$O:$O,0))),""),IFERROR(IF(INDEX(APガラス性能一覧!A:A,MATCH(ROW(B2746),APガラス性能一覧!$N:$N,0))="","",INDEX(APガラス性能一覧!A:A,MATCH(ROW(B2746),APガラス性能一覧!$N:$N,0))),"")))</f>
        <v/>
      </c>
      <c r="C2752" s="68" t="str">
        <f>IFERROR(VLOOKUP($B2752,APガラス性能一覧!$A$2:$M$6097,2,0),"")</f>
        <v/>
      </c>
      <c r="D2752" s="68" t="str">
        <f>IFERROR(VLOOKUP($B2752,APガラス性能一覧!$A$2:$M$6097,3,0),"")</f>
        <v/>
      </c>
      <c r="E2752" s="68" t="str">
        <f>IFERROR(VLOOKUP($B2752,APガラス性能一覧!$A$2:$M$6097,4,0),"")</f>
        <v/>
      </c>
      <c r="F2752" s="68" t="str">
        <f>IFERROR(VLOOKUP($B2752,APガラス性能一覧!$A$2:$M$6097,5,0),"")</f>
        <v/>
      </c>
      <c r="G2752" s="68" t="str">
        <f>IFERROR(VLOOKUP($B2752,APガラス性能一覧!$A$2:$M$6097,6,0),"")</f>
        <v/>
      </c>
      <c r="H2752" s="68" t="str">
        <f>IFERROR(VLOOKUP($B2752,APガラス性能一覧!$A$2:$M$6097,7,0),"")</f>
        <v/>
      </c>
      <c r="I2752" s="68" t="str">
        <f>IFERROR(VLOOKUP($B2752,APガラス性能一覧!$A$2:$M$6097,8,0),"")</f>
        <v/>
      </c>
      <c r="J2752" s="68" t="str">
        <f>IFERROR(VLOOKUP($B2752,APガラス性能一覧!$A$2:$M$6097,9,0),"")</f>
        <v/>
      </c>
      <c r="K2752" s="68" t="str">
        <f>IFERROR(VLOOKUP($B2752,APガラス性能一覧!$A$2:$M$6097,10,0),"")</f>
        <v/>
      </c>
      <c r="L2752" s="68" t="str">
        <f>IFERROR(VLOOKUP($B2752,APガラス性能一覧!$A$2:$M$6097,11,0),"")</f>
        <v/>
      </c>
      <c r="M2752" s="68" t="str">
        <f>IFERROR(VLOOKUP($B2752,APガラス性能一覧!$A$2:$M$6097,12,0),"")</f>
        <v/>
      </c>
      <c r="N2752" s="68" t="str">
        <f>IFERROR(VLOOKUP($B2752,APガラス性能一覧!$A$2:$M$6097,13,0),"")</f>
        <v/>
      </c>
    </row>
    <row r="2753" spans="2:14" x14ac:dyDescent="0.4">
      <c r="B2753" s="68" t="str">
        <f>IF($D$2="","",IF($E$2=0.65,IFERROR(IF(INDEX(APガラス性能一覧!A:A,MATCH(ROW(B2747),APガラス性能一覧!$O:$O,0))="","",INDEX(APガラス性能一覧!A:A,MATCH(ROW(B2747),APガラス性能一覧!$O:$O,0))),""),IFERROR(IF(INDEX(APガラス性能一覧!A:A,MATCH(ROW(B2747),APガラス性能一覧!$N:$N,0))="","",INDEX(APガラス性能一覧!A:A,MATCH(ROW(B2747),APガラス性能一覧!$N:$N,0))),"")))</f>
        <v/>
      </c>
      <c r="C2753" s="68" t="str">
        <f>IFERROR(VLOOKUP($B2753,APガラス性能一覧!$A$2:$M$6097,2,0),"")</f>
        <v/>
      </c>
      <c r="D2753" s="68" t="str">
        <f>IFERROR(VLOOKUP($B2753,APガラス性能一覧!$A$2:$M$6097,3,0),"")</f>
        <v/>
      </c>
      <c r="E2753" s="68" t="str">
        <f>IFERROR(VLOOKUP($B2753,APガラス性能一覧!$A$2:$M$6097,4,0),"")</f>
        <v/>
      </c>
      <c r="F2753" s="68" t="str">
        <f>IFERROR(VLOOKUP($B2753,APガラス性能一覧!$A$2:$M$6097,5,0),"")</f>
        <v/>
      </c>
      <c r="G2753" s="68" t="str">
        <f>IFERROR(VLOOKUP($B2753,APガラス性能一覧!$A$2:$M$6097,6,0),"")</f>
        <v/>
      </c>
      <c r="H2753" s="68" t="str">
        <f>IFERROR(VLOOKUP($B2753,APガラス性能一覧!$A$2:$M$6097,7,0),"")</f>
        <v/>
      </c>
      <c r="I2753" s="68" t="str">
        <f>IFERROR(VLOOKUP($B2753,APガラス性能一覧!$A$2:$M$6097,8,0),"")</f>
        <v/>
      </c>
      <c r="J2753" s="68" t="str">
        <f>IFERROR(VLOOKUP($B2753,APガラス性能一覧!$A$2:$M$6097,9,0),"")</f>
        <v/>
      </c>
      <c r="K2753" s="68" t="str">
        <f>IFERROR(VLOOKUP($B2753,APガラス性能一覧!$A$2:$M$6097,10,0),"")</f>
        <v/>
      </c>
      <c r="L2753" s="68" t="str">
        <f>IFERROR(VLOOKUP($B2753,APガラス性能一覧!$A$2:$M$6097,11,0),"")</f>
        <v/>
      </c>
      <c r="M2753" s="68" t="str">
        <f>IFERROR(VLOOKUP($B2753,APガラス性能一覧!$A$2:$M$6097,12,0),"")</f>
        <v/>
      </c>
      <c r="N2753" s="68" t="str">
        <f>IFERROR(VLOOKUP($B2753,APガラス性能一覧!$A$2:$M$6097,13,0),"")</f>
        <v/>
      </c>
    </row>
    <row r="2754" spans="2:14" x14ac:dyDescent="0.4">
      <c r="B2754" s="68" t="str">
        <f>IF($D$2="","",IF($E$2=0.65,IFERROR(IF(INDEX(APガラス性能一覧!A:A,MATCH(ROW(B2748),APガラス性能一覧!$O:$O,0))="","",INDEX(APガラス性能一覧!A:A,MATCH(ROW(B2748),APガラス性能一覧!$O:$O,0))),""),IFERROR(IF(INDEX(APガラス性能一覧!A:A,MATCH(ROW(B2748),APガラス性能一覧!$N:$N,0))="","",INDEX(APガラス性能一覧!A:A,MATCH(ROW(B2748),APガラス性能一覧!$N:$N,0))),"")))</f>
        <v/>
      </c>
      <c r="C2754" s="68" t="str">
        <f>IFERROR(VLOOKUP($B2754,APガラス性能一覧!$A$2:$M$6097,2,0),"")</f>
        <v/>
      </c>
      <c r="D2754" s="68" t="str">
        <f>IFERROR(VLOOKUP($B2754,APガラス性能一覧!$A$2:$M$6097,3,0),"")</f>
        <v/>
      </c>
      <c r="E2754" s="68" t="str">
        <f>IFERROR(VLOOKUP($B2754,APガラス性能一覧!$A$2:$M$6097,4,0),"")</f>
        <v/>
      </c>
      <c r="F2754" s="68" t="str">
        <f>IFERROR(VLOOKUP($B2754,APガラス性能一覧!$A$2:$M$6097,5,0),"")</f>
        <v/>
      </c>
      <c r="G2754" s="68" t="str">
        <f>IFERROR(VLOOKUP($B2754,APガラス性能一覧!$A$2:$M$6097,6,0),"")</f>
        <v/>
      </c>
      <c r="H2754" s="68" t="str">
        <f>IFERROR(VLOOKUP($B2754,APガラス性能一覧!$A$2:$M$6097,7,0),"")</f>
        <v/>
      </c>
      <c r="I2754" s="68" t="str">
        <f>IFERROR(VLOOKUP($B2754,APガラス性能一覧!$A$2:$M$6097,8,0),"")</f>
        <v/>
      </c>
      <c r="J2754" s="68" t="str">
        <f>IFERROR(VLOOKUP($B2754,APガラス性能一覧!$A$2:$M$6097,9,0),"")</f>
        <v/>
      </c>
      <c r="K2754" s="68" t="str">
        <f>IFERROR(VLOOKUP($B2754,APガラス性能一覧!$A$2:$M$6097,10,0),"")</f>
        <v/>
      </c>
      <c r="L2754" s="68" t="str">
        <f>IFERROR(VLOOKUP($B2754,APガラス性能一覧!$A$2:$M$6097,11,0),"")</f>
        <v/>
      </c>
      <c r="M2754" s="68" t="str">
        <f>IFERROR(VLOOKUP($B2754,APガラス性能一覧!$A$2:$M$6097,12,0),"")</f>
        <v/>
      </c>
      <c r="N2754" s="68" t="str">
        <f>IFERROR(VLOOKUP($B2754,APガラス性能一覧!$A$2:$M$6097,13,0),"")</f>
        <v/>
      </c>
    </row>
    <row r="2755" spans="2:14" x14ac:dyDescent="0.4">
      <c r="B2755" s="68" t="str">
        <f>IF($D$2="","",IF($E$2=0.65,IFERROR(IF(INDEX(APガラス性能一覧!A:A,MATCH(ROW(B2749),APガラス性能一覧!$O:$O,0))="","",INDEX(APガラス性能一覧!A:A,MATCH(ROW(B2749),APガラス性能一覧!$O:$O,0))),""),IFERROR(IF(INDEX(APガラス性能一覧!A:A,MATCH(ROW(B2749),APガラス性能一覧!$N:$N,0))="","",INDEX(APガラス性能一覧!A:A,MATCH(ROW(B2749),APガラス性能一覧!$N:$N,0))),"")))</f>
        <v/>
      </c>
      <c r="C2755" s="68" t="str">
        <f>IFERROR(VLOOKUP($B2755,APガラス性能一覧!$A$2:$M$6097,2,0),"")</f>
        <v/>
      </c>
      <c r="D2755" s="68" t="str">
        <f>IFERROR(VLOOKUP($B2755,APガラス性能一覧!$A$2:$M$6097,3,0),"")</f>
        <v/>
      </c>
      <c r="E2755" s="68" t="str">
        <f>IFERROR(VLOOKUP($B2755,APガラス性能一覧!$A$2:$M$6097,4,0),"")</f>
        <v/>
      </c>
      <c r="F2755" s="68" t="str">
        <f>IFERROR(VLOOKUP($B2755,APガラス性能一覧!$A$2:$M$6097,5,0),"")</f>
        <v/>
      </c>
      <c r="G2755" s="68" t="str">
        <f>IFERROR(VLOOKUP($B2755,APガラス性能一覧!$A$2:$M$6097,6,0),"")</f>
        <v/>
      </c>
      <c r="H2755" s="68" t="str">
        <f>IFERROR(VLOOKUP($B2755,APガラス性能一覧!$A$2:$M$6097,7,0),"")</f>
        <v/>
      </c>
      <c r="I2755" s="68" t="str">
        <f>IFERROR(VLOOKUP($B2755,APガラス性能一覧!$A$2:$M$6097,8,0),"")</f>
        <v/>
      </c>
      <c r="J2755" s="68" t="str">
        <f>IFERROR(VLOOKUP($B2755,APガラス性能一覧!$A$2:$M$6097,9,0),"")</f>
        <v/>
      </c>
      <c r="K2755" s="68" t="str">
        <f>IFERROR(VLOOKUP($B2755,APガラス性能一覧!$A$2:$M$6097,10,0),"")</f>
        <v/>
      </c>
      <c r="L2755" s="68" t="str">
        <f>IFERROR(VLOOKUP($B2755,APガラス性能一覧!$A$2:$M$6097,11,0),"")</f>
        <v/>
      </c>
      <c r="M2755" s="68" t="str">
        <f>IFERROR(VLOOKUP($B2755,APガラス性能一覧!$A$2:$M$6097,12,0),"")</f>
        <v/>
      </c>
      <c r="N2755" s="68" t="str">
        <f>IFERROR(VLOOKUP($B2755,APガラス性能一覧!$A$2:$M$6097,13,0),"")</f>
        <v/>
      </c>
    </row>
    <row r="2756" spans="2:14" x14ac:dyDescent="0.4">
      <c r="B2756" s="68" t="str">
        <f>IF($D$2="","",IF($E$2=0.65,IFERROR(IF(INDEX(APガラス性能一覧!A:A,MATCH(ROW(B2750),APガラス性能一覧!$O:$O,0))="","",INDEX(APガラス性能一覧!A:A,MATCH(ROW(B2750),APガラス性能一覧!$O:$O,0))),""),IFERROR(IF(INDEX(APガラス性能一覧!A:A,MATCH(ROW(B2750),APガラス性能一覧!$N:$N,0))="","",INDEX(APガラス性能一覧!A:A,MATCH(ROW(B2750),APガラス性能一覧!$N:$N,0))),"")))</f>
        <v/>
      </c>
      <c r="C2756" s="68" t="str">
        <f>IFERROR(VLOOKUP($B2756,APガラス性能一覧!$A$2:$M$6097,2,0),"")</f>
        <v/>
      </c>
      <c r="D2756" s="68" t="str">
        <f>IFERROR(VLOOKUP($B2756,APガラス性能一覧!$A$2:$M$6097,3,0),"")</f>
        <v/>
      </c>
      <c r="E2756" s="68" t="str">
        <f>IFERROR(VLOOKUP($B2756,APガラス性能一覧!$A$2:$M$6097,4,0),"")</f>
        <v/>
      </c>
      <c r="F2756" s="68" t="str">
        <f>IFERROR(VLOOKUP($B2756,APガラス性能一覧!$A$2:$M$6097,5,0),"")</f>
        <v/>
      </c>
      <c r="G2756" s="68" t="str">
        <f>IFERROR(VLOOKUP($B2756,APガラス性能一覧!$A$2:$M$6097,6,0),"")</f>
        <v/>
      </c>
      <c r="H2756" s="68" t="str">
        <f>IFERROR(VLOOKUP($B2756,APガラス性能一覧!$A$2:$M$6097,7,0),"")</f>
        <v/>
      </c>
      <c r="I2756" s="68" t="str">
        <f>IFERROR(VLOOKUP($B2756,APガラス性能一覧!$A$2:$M$6097,8,0),"")</f>
        <v/>
      </c>
      <c r="J2756" s="68" t="str">
        <f>IFERROR(VLOOKUP($B2756,APガラス性能一覧!$A$2:$M$6097,9,0),"")</f>
        <v/>
      </c>
      <c r="K2756" s="68" t="str">
        <f>IFERROR(VLOOKUP($B2756,APガラス性能一覧!$A$2:$M$6097,10,0),"")</f>
        <v/>
      </c>
      <c r="L2756" s="68" t="str">
        <f>IFERROR(VLOOKUP($B2756,APガラス性能一覧!$A$2:$M$6097,11,0),"")</f>
        <v/>
      </c>
      <c r="M2756" s="68" t="str">
        <f>IFERROR(VLOOKUP($B2756,APガラス性能一覧!$A$2:$M$6097,12,0),"")</f>
        <v/>
      </c>
      <c r="N2756" s="68" t="str">
        <f>IFERROR(VLOOKUP($B2756,APガラス性能一覧!$A$2:$M$6097,13,0),"")</f>
        <v/>
      </c>
    </row>
    <row r="2757" spans="2:14" x14ac:dyDescent="0.4">
      <c r="B2757" s="68" t="str">
        <f>IF($D$2="","",IF($E$2=0.65,IFERROR(IF(INDEX(APガラス性能一覧!A:A,MATCH(ROW(B2751),APガラス性能一覧!$O:$O,0))="","",INDEX(APガラス性能一覧!A:A,MATCH(ROW(B2751),APガラス性能一覧!$O:$O,0))),""),IFERROR(IF(INDEX(APガラス性能一覧!A:A,MATCH(ROW(B2751),APガラス性能一覧!$N:$N,0))="","",INDEX(APガラス性能一覧!A:A,MATCH(ROW(B2751),APガラス性能一覧!$N:$N,0))),"")))</f>
        <v/>
      </c>
      <c r="C2757" s="68" t="str">
        <f>IFERROR(VLOOKUP($B2757,APガラス性能一覧!$A$2:$M$6097,2,0),"")</f>
        <v/>
      </c>
      <c r="D2757" s="68" t="str">
        <f>IFERROR(VLOOKUP($B2757,APガラス性能一覧!$A$2:$M$6097,3,0),"")</f>
        <v/>
      </c>
      <c r="E2757" s="68" t="str">
        <f>IFERROR(VLOOKUP($B2757,APガラス性能一覧!$A$2:$M$6097,4,0),"")</f>
        <v/>
      </c>
      <c r="F2757" s="68" t="str">
        <f>IFERROR(VLOOKUP($B2757,APガラス性能一覧!$A$2:$M$6097,5,0),"")</f>
        <v/>
      </c>
      <c r="G2757" s="68" t="str">
        <f>IFERROR(VLOOKUP($B2757,APガラス性能一覧!$A$2:$M$6097,6,0),"")</f>
        <v/>
      </c>
      <c r="H2757" s="68" t="str">
        <f>IFERROR(VLOOKUP($B2757,APガラス性能一覧!$A$2:$M$6097,7,0),"")</f>
        <v/>
      </c>
      <c r="I2757" s="68" t="str">
        <f>IFERROR(VLOOKUP($B2757,APガラス性能一覧!$A$2:$M$6097,8,0),"")</f>
        <v/>
      </c>
      <c r="J2757" s="68" t="str">
        <f>IFERROR(VLOOKUP($B2757,APガラス性能一覧!$A$2:$M$6097,9,0),"")</f>
        <v/>
      </c>
      <c r="K2757" s="68" t="str">
        <f>IFERROR(VLOOKUP($B2757,APガラス性能一覧!$A$2:$M$6097,10,0),"")</f>
        <v/>
      </c>
      <c r="L2757" s="68" t="str">
        <f>IFERROR(VLOOKUP($B2757,APガラス性能一覧!$A$2:$M$6097,11,0),"")</f>
        <v/>
      </c>
      <c r="M2757" s="68" t="str">
        <f>IFERROR(VLOOKUP($B2757,APガラス性能一覧!$A$2:$M$6097,12,0),"")</f>
        <v/>
      </c>
      <c r="N2757" s="68" t="str">
        <f>IFERROR(VLOOKUP($B2757,APガラス性能一覧!$A$2:$M$6097,13,0),"")</f>
        <v/>
      </c>
    </row>
    <row r="2758" spans="2:14" x14ac:dyDescent="0.4">
      <c r="B2758" s="68" t="str">
        <f>IF($D$2="","",IF($E$2=0.65,IFERROR(IF(INDEX(APガラス性能一覧!A:A,MATCH(ROW(B2752),APガラス性能一覧!$O:$O,0))="","",INDEX(APガラス性能一覧!A:A,MATCH(ROW(B2752),APガラス性能一覧!$O:$O,0))),""),IFERROR(IF(INDEX(APガラス性能一覧!A:A,MATCH(ROW(B2752),APガラス性能一覧!$N:$N,0))="","",INDEX(APガラス性能一覧!A:A,MATCH(ROW(B2752),APガラス性能一覧!$N:$N,0))),"")))</f>
        <v/>
      </c>
      <c r="C2758" s="68" t="str">
        <f>IFERROR(VLOOKUP($B2758,APガラス性能一覧!$A$2:$M$6097,2,0),"")</f>
        <v/>
      </c>
      <c r="D2758" s="68" t="str">
        <f>IFERROR(VLOOKUP($B2758,APガラス性能一覧!$A$2:$M$6097,3,0),"")</f>
        <v/>
      </c>
      <c r="E2758" s="68" t="str">
        <f>IFERROR(VLOOKUP($B2758,APガラス性能一覧!$A$2:$M$6097,4,0),"")</f>
        <v/>
      </c>
      <c r="F2758" s="68" t="str">
        <f>IFERROR(VLOOKUP($B2758,APガラス性能一覧!$A$2:$M$6097,5,0),"")</f>
        <v/>
      </c>
      <c r="G2758" s="68" t="str">
        <f>IFERROR(VLOOKUP($B2758,APガラス性能一覧!$A$2:$M$6097,6,0),"")</f>
        <v/>
      </c>
      <c r="H2758" s="68" t="str">
        <f>IFERROR(VLOOKUP($B2758,APガラス性能一覧!$A$2:$M$6097,7,0),"")</f>
        <v/>
      </c>
      <c r="I2758" s="68" t="str">
        <f>IFERROR(VLOOKUP($B2758,APガラス性能一覧!$A$2:$M$6097,8,0),"")</f>
        <v/>
      </c>
      <c r="J2758" s="68" t="str">
        <f>IFERROR(VLOOKUP($B2758,APガラス性能一覧!$A$2:$M$6097,9,0),"")</f>
        <v/>
      </c>
      <c r="K2758" s="68" t="str">
        <f>IFERROR(VLOOKUP($B2758,APガラス性能一覧!$A$2:$M$6097,10,0),"")</f>
        <v/>
      </c>
      <c r="L2758" s="68" t="str">
        <f>IFERROR(VLOOKUP($B2758,APガラス性能一覧!$A$2:$M$6097,11,0),"")</f>
        <v/>
      </c>
      <c r="M2758" s="68" t="str">
        <f>IFERROR(VLOOKUP($B2758,APガラス性能一覧!$A$2:$M$6097,12,0),"")</f>
        <v/>
      </c>
      <c r="N2758" s="68" t="str">
        <f>IFERROR(VLOOKUP($B2758,APガラス性能一覧!$A$2:$M$6097,13,0),"")</f>
        <v/>
      </c>
    </row>
    <row r="2759" spans="2:14" x14ac:dyDescent="0.4">
      <c r="B2759" s="68" t="str">
        <f>IF($D$2="","",IF($E$2=0.65,IFERROR(IF(INDEX(APガラス性能一覧!A:A,MATCH(ROW(B2753),APガラス性能一覧!$O:$O,0))="","",INDEX(APガラス性能一覧!A:A,MATCH(ROW(B2753),APガラス性能一覧!$O:$O,0))),""),IFERROR(IF(INDEX(APガラス性能一覧!A:A,MATCH(ROW(B2753),APガラス性能一覧!$N:$N,0))="","",INDEX(APガラス性能一覧!A:A,MATCH(ROW(B2753),APガラス性能一覧!$N:$N,0))),"")))</f>
        <v/>
      </c>
      <c r="C2759" s="68" t="str">
        <f>IFERROR(VLOOKUP($B2759,APガラス性能一覧!$A$2:$M$6097,2,0),"")</f>
        <v/>
      </c>
      <c r="D2759" s="68" t="str">
        <f>IFERROR(VLOOKUP($B2759,APガラス性能一覧!$A$2:$M$6097,3,0),"")</f>
        <v/>
      </c>
      <c r="E2759" s="68" t="str">
        <f>IFERROR(VLOOKUP($B2759,APガラス性能一覧!$A$2:$M$6097,4,0),"")</f>
        <v/>
      </c>
      <c r="F2759" s="68" t="str">
        <f>IFERROR(VLOOKUP($B2759,APガラス性能一覧!$A$2:$M$6097,5,0),"")</f>
        <v/>
      </c>
      <c r="G2759" s="68" t="str">
        <f>IFERROR(VLOOKUP($B2759,APガラス性能一覧!$A$2:$M$6097,6,0),"")</f>
        <v/>
      </c>
      <c r="H2759" s="68" t="str">
        <f>IFERROR(VLOOKUP($B2759,APガラス性能一覧!$A$2:$M$6097,7,0),"")</f>
        <v/>
      </c>
      <c r="I2759" s="68" t="str">
        <f>IFERROR(VLOOKUP($B2759,APガラス性能一覧!$A$2:$M$6097,8,0),"")</f>
        <v/>
      </c>
      <c r="J2759" s="68" t="str">
        <f>IFERROR(VLOOKUP($B2759,APガラス性能一覧!$A$2:$M$6097,9,0),"")</f>
        <v/>
      </c>
      <c r="K2759" s="68" t="str">
        <f>IFERROR(VLOOKUP($B2759,APガラス性能一覧!$A$2:$M$6097,10,0),"")</f>
        <v/>
      </c>
      <c r="L2759" s="68" t="str">
        <f>IFERROR(VLOOKUP($B2759,APガラス性能一覧!$A$2:$M$6097,11,0),"")</f>
        <v/>
      </c>
      <c r="M2759" s="68" t="str">
        <f>IFERROR(VLOOKUP($B2759,APガラス性能一覧!$A$2:$M$6097,12,0),"")</f>
        <v/>
      </c>
      <c r="N2759" s="68" t="str">
        <f>IFERROR(VLOOKUP($B2759,APガラス性能一覧!$A$2:$M$6097,13,0),"")</f>
        <v/>
      </c>
    </row>
    <row r="2760" spans="2:14" x14ac:dyDescent="0.4">
      <c r="B2760" s="68" t="str">
        <f>IF($D$2="","",IF($E$2=0.65,IFERROR(IF(INDEX(APガラス性能一覧!A:A,MATCH(ROW(B2754),APガラス性能一覧!$O:$O,0))="","",INDEX(APガラス性能一覧!A:A,MATCH(ROW(B2754),APガラス性能一覧!$O:$O,0))),""),IFERROR(IF(INDEX(APガラス性能一覧!A:A,MATCH(ROW(B2754),APガラス性能一覧!$N:$N,0))="","",INDEX(APガラス性能一覧!A:A,MATCH(ROW(B2754),APガラス性能一覧!$N:$N,0))),"")))</f>
        <v/>
      </c>
      <c r="C2760" s="68" t="str">
        <f>IFERROR(VLOOKUP($B2760,APガラス性能一覧!$A$2:$M$6097,2,0),"")</f>
        <v/>
      </c>
      <c r="D2760" s="68" t="str">
        <f>IFERROR(VLOOKUP($B2760,APガラス性能一覧!$A$2:$M$6097,3,0),"")</f>
        <v/>
      </c>
      <c r="E2760" s="68" t="str">
        <f>IFERROR(VLOOKUP($B2760,APガラス性能一覧!$A$2:$M$6097,4,0),"")</f>
        <v/>
      </c>
      <c r="F2760" s="68" t="str">
        <f>IFERROR(VLOOKUP($B2760,APガラス性能一覧!$A$2:$M$6097,5,0),"")</f>
        <v/>
      </c>
      <c r="G2760" s="68" t="str">
        <f>IFERROR(VLOOKUP($B2760,APガラス性能一覧!$A$2:$M$6097,6,0),"")</f>
        <v/>
      </c>
      <c r="H2760" s="68" t="str">
        <f>IFERROR(VLOOKUP($B2760,APガラス性能一覧!$A$2:$M$6097,7,0),"")</f>
        <v/>
      </c>
      <c r="I2760" s="68" t="str">
        <f>IFERROR(VLOOKUP($B2760,APガラス性能一覧!$A$2:$M$6097,8,0),"")</f>
        <v/>
      </c>
      <c r="J2760" s="68" t="str">
        <f>IFERROR(VLOOKUP($B2760,APガラス性能一覧!$A$2:$M$6097,9,0),"")</f>
        <v/>
      </c>
      <c r="K2760" s="68" t="str">
        <f>IFERROR(VLOOKUP($B2760,APガラス性能一覧!$A$2:$M$6097,10,0),"")</f>
        <v/>
      </c>
      <c r="L2760" s="68" t="str">
        <f>IFERROR(VLOOKUP($B2760,APガラス性能一覧!$A$2:$M$6097,11,0),"")</f>
        <v/>
      </c>
      <c r="M2760" s="68" t="str">
        <f>IFERROR(VLOOKUP($B2760,APガラス性能一覧!$A$2:$M$6097,12,0),"")</f>
        <v/>
      </c>
      <c r="N2760" s="68" t="str">
        <f>IFERROR(VLOOKUP($B2760,APガラス性能一覧!$A$2:$M$6097,13,0),"")</f>
        <v/>
      </c>
    </row>
    <row r="2761" spans="2:14" x14ac:dyDescent="0.4">
      <c r="B2761" s="68" t="str">
        <f>IF($D$2="","",IF($E$2=0.65,IFERROR(IF(INDEX(APガラス性能一覧!A:A,MATCH(ROW(B2755),APガラス性能一覧!$O:$O,0))="","",INDEX(APガラス性能一覧!A:A,MATCH(ROW(B2755),APガラス性能一覧!$O:$O,0))),""),IFERROR(IF(INDEX(APガラス性能一覧!A:A,MATCH(ROW(B2755),APガラス性能一覧!$N:$N,0))="","",INDEX(APガラス性能一覧!A:A,MATCH(ROW(B2755),APガラス性能一覧!$N:$N,0))),"")))</f>
        <v/>
      </c>
      <c r="C2761" s="68" t="str">
        <f>IFERROR(VLOOKUP($B2761,APガラス性能一覧!$A$2:$M$6097,2,0),"")</f>
        <v/>
      </c>
      <c r="D2761" s="68" t="str">
        <f>IFERROR(VLOOKUP($B2761,APガラス性能一覧!$A$2:$M$6097,3,0),"")</f>
        <v/>
      </c>
      <c r="E2761" s="68" t="str">
        <f>IFERROR(VLOOKUP($B2761,APガラス性能一覧!$A$2:$M$6097,4,0),"")</f>
        <v/>
      </c>
      <c r="F2761" s="68" t="str">
        <f>IFERROR(VLOOKUP($B2761,APガラス性能一覧!$A$2:$M$6097,5,0),"")</f>
        <v/>
      </c>
      <c r="G2761" s="68" t="str">
        <f>IFERROR(VLOOKUP($B2761,APガラス性能一覧!$A$2:$M$6097,6,0),"")</f>
        <v/>
      </c>
      <c r="H2761" s="68" t="str">
        <f>IFERROR(VLOOKUP($B2761,APガラス性能一覧!$A$2:$M$6097,7,0),"")</f>
        <v/>
      </c>
      <c r="I2761" s="68" t="str">
        <f>IFERROR(VLOOKUP($B2761,APガラス性能一覧!$A$2:$M$6097,8,0),"")</f>
        <v/>
      </c>
      <c r="J2761" s="68" t="str">
        <f>IFERROR(VLOOKUP($B2761,APガラス性能一覧!$A$2:$M$6097,9,0),"")</f>
        <v/>
      </c>
      <c r="K2761" s="68" t="str">
        <f>IFERROR(VLOOKUP($B2761,APガラス性能一覧!$A$2:$M$6097,10,0),"")</f>
        <v/>
      </c>
      <c r="L2761" s="68" t="str">
        <f>IFERROR(VLOOKUP($B2761,APガラス性能一覧!$A$2:$M$6097,11,0),"")</f>
        <v/>
      </c>
      <c r="M2761" s="68" t="str">
        <f>IFERROR(VLOOKUP($B2761,APガラス性能一覧!$A$2:$M$6097,12,0),"")</f>
        <v/>
      </c>
      <c r="N2761" s="68" t="str">
        <f>IFERROR(VLOOKUP($B2761,APガラス性能一覧!$A$2:$M$6097,13,0),"")</f>
        <v/>
      </c>
    </row>
    <row r="2762" spans="2:14" x14ac:dyDescent="0.4">
      <c r="B2762" s="68" t="str">
        <f>IF($D$2="","",IF($E$2=0.65,IFERROR(IF(INDEX(APガラス性能一覧!A:A,MATCH(ROW(B2756),APガラス性能一覧!$O:$O,0))="","",INDEX(APガラス性能一覧!A:A,MATCH(ROW(B2756),APガラス性能一覧!$O:$O,0))),""),IFERROR(IF(INDEX(APガラス性能一覧!A:A,MATCH(ROW(B2756),APガラス性能一覧!$N:$N,0))="","",INDEX(APガラス性能一覧!A:A,MATCH(ROW(B2756),APガラス性能一覧!$N:$N,0))),"")))</f>
        <v/>
      </c>
      <c r="C2762" s="68" t="str">
        <f>IFERROR(VLOOKUP($B2762,APガラス性能一覧!$A$2:$M$6097,2,0),"")</f>
        <v/>
      </c>
      <c r="D2762" s="68" t="str">
        <f>IFERROR(VLOOKUP($B2762,APガラス性能一覧!$A$2:$M$6097,3,0),"")</f>
        <v/>
      </c>
      <c r="E2762" s="68" t="str">
        <f>IFERROR(VLOOKUP($B2762,APガラス性能一覧!$A$2:$M$6097,4,0),"")</f>
        <v/>
      </c>
      <c r="F2762" s="68" t="str">
        <f>IFERROR(VLOOKUP($B2762,APガラス性能一覧!$A$2:$M$6097,5,0),"")</f>
        <v/>
      </c>
      <c r="G2762" s="68" t="str">
        <f>IFERROR(VLOOKUP($B2762,APガラス性能一覧!$A$2:$M$6097,6,0),"")</f>
        <v/>
      </c>
      <c r="H2762" s="68" t="str">
        <f>IFERROR(VLOOKUP($B2762,APガラス性能一覧!$A$2:$M$6097,7,0),"")</f>
        <v/>
      </c>
      <c r="I2762" s="68" t="str">
        <f>IFERROR(VLOOKUP($B2762,APガラス性能一覧!$A$2:$M$6097,8,0),"")</f>
        <v/>
      </c>
      <c r="J2762" s="68" t="str">
        <f>IFERROR(VLOOKUP($B2762,APガラス性能一覧!$A$2:$M$6097,9,0),"")</f>
        <v/>
      </c>
      <c r="K2762" s="68" t="str">
        <f>IFERROR(VLOOKUP($B2762,APガラス性能一覧!$A$2:$M$6097,10,0),"")</f>
        <v/>
      </c>
      <c r="L2762" s="68" t="str">
        <f>IFERROR(VLOOKUP($B2762,APガラス性能一覧!$A$2:$M$6097,11,0),"")</f>
        <v/>
      </c>
      <c r="M2762" s="68" t="str">
        <f>IFERROR(VLOOKUP($B2762,APガラス性能一覧!$A$2:$M$6097,12,0),"")</f>
        <v/>
      </c>
      <c r="N2762" s="68" t="str">
        <f>IFERROR(VLOOKUP($B2762,APガラス性能一覧!$A$2:$M$6097,13,0),"")</f>
        <v/>
      </c>
    </row>
    <row r="2763" spans="2:14" x14ac:dyDescent="0.4">
      <c r="B2763" s="68" t="str">
        <f>IF($D$2="","",IF($E$2=0.65,IFERROR(IF(INDEX(APガラス性能一覧!A:A,MATCH(ROW(B2757),APガラス性能一覧!$O:$O,0))="","",INDEX(APガラス性能一覧!A:A,MATCH(ROW(B2757),APガラス性能一覧!$O:$O,0))),""),IFERROR(IF(INDEX(APガラス性能一覧!A:A,MATCH(ROW(B2757),APガラス性能一覧!$N:$N,0))="","",INDEX(APガラス性能一覧!A:A,MATCH(ROW(B2757),APガラス性能一覧!$N:$N,0))),"")))</f>
        <v/>
      </c>
      <c r="C2763" s="68" t="str">
        <f>IFERROR(VLOOKUP($B2763,APガラス性能一覧!$A$2:$M$6097,2,0),"")</f>
        <v/>
      </c>
      <c r="D2763" s="68" t="str">
        <f>IFERROR(VLOOKUP($B2763,APガラス性能一覧!$A$2:$M$6097,3,0),"")</f>
        <v/>
      </c>
      <c r="E2763" s="68" t="str">
        <f>IFERROR(VLOOKUP($B2763,APガラス性能一覧!$A$2:$M$6097,4,0),"")</f>
        <v/>
      </c>
      <c r="F2763" s="68" t="str">
        <f>IFERROR(VLOOKUP($B2763,APガラス性能一覧!$A$2:$M$6097,5,0),"")</f>
        <v/>
      </c>
      <c r="G2763" s="68" t="str">
        <f>IFERROR(VLOOKUP($B2763,APガラス性能一覧!$A$2:$M$6097,6,0),"")</f>
        <v/>
      </c>
      <c r="H2763" s="68" t="str">
        <f>IFERROR(VLOOKUP($B2763,APガラス性能一覧!$A$2:$M$6097,7,0),"")</f>
        <v/>
      </c>
      <c r="I2763" s="68" t="str">
        <f>IFERROR(VLOOKUP($B2763,APガラス性能一覧!$A$2:$M$6097,8,0),"")</f>
        <v/>
      </c>
      <c r="J2763" s="68" t="str">
        <f>IFERROR(VLOOKUP($B2763,APガラス性能一覧!$A$2:$M$6097,9,0),"")</f>
        <v/>
      </c>
      <c r="K2763" s="68" t="str">
        <f>IFERROR(VLOOKUP($B2763,APガラス性能一覧!$A$2:$M$6097,10,0),"")</f>
        <v/>
      </c>
      <c r="L2763" s="68" t="str">
        <f>IFERROR(VLOOKUP($B2763,APガラス性能一覧!$A$2:$M$6097,11,0),"")</f>
        <v/>
      </c>
      <c r="M2763" s="68" t="str">
        <f>IFERROR(VLOOKUP($B2763,APガラス性能一覧!$A$2:$M$6097,12,0),"")</f>
        <v/>
      </c>
      <c r="N2763" s="68" t="str">
        <f>IFERROR(VLOOKUP($B2763,APガラス性能一覧!$A$2:$M$6097,13,0),"")</f>
        <v/>
      </c>
    </row>
    <row r="2764" spans="2:14" x14ac:dyDescent="0.4">
      <c r="B2764" s="68" t="str">
        <f>IF($D$2="","",IF($E$2=0.65,IFERROR(IF(INDEX(APガラス性能一覧!A:A,MATCH(ROW(B2758),APガラス性能一覧!$O:$O,0))="","",INDEX(APガラス性能一覧!A:A,MATCH(ROW(B2758),APガラス性能一覧!$O:$O,0))),""),IFERROR(IF(INDEX(APガラス性能一覧!A:A,MATCH(ROW(B2758),APガラス性能一覧!$N:$N,0))="","",INDEX(APガラス性能一覧!A:A,MATCH(ROW(B2758),APガラス性能一覧!$N:$N,0))),"")))</f>
        <v/>
      </c>
      <c r="C2764" s="68" t="str">
        <f>IFERROR(VLOOKUP($B2764,APガラス性能一覧!$A$2:$M$6097,2,0),"")</f>
        <v/>
      </c>
      <c r="D2764" s="68" t="str">
        <f>IFERROR(VLOOKUP($B2764,APガラス性能一覧!$A$2:$M$6097,3,0),"")</f>
        <v/>
      </c>
      <c r="E2764" s="68" t="str">
        <f>IFERROR(VLOOKUP($B2764,APガラス性能一覧!$A$2:$M$6097,4,0),"")</f>
        <v/>
      </c>
      <c r="F2764" s="68" t="str">
        <f>IFERROR(VLOOKUP($B2764,APガラス性能一覧!$A$2:$M$6097,5,0),"")</f>
        <v/>
      </c>
      <c r="G2764" s="68" t="str">
        <f>IFERROR(VLOOKUP($B2764,APガラス性能一覧!$A$2:$M$6097,6,0),"")</f>
        <v/>
      </c>
      <c r="H2764" s="68" t="str">
        <f>IFERROR(VLOOKUP($B2764,APガラス性能一覧!$A$2:$M$6097,7,0),"")</f>
        <v/>
      </c>
      <c r="I2764" s="68" t="str">
        <f>IFERROR(VLOOKUP($B2764,APガラス性能一覧!$A$2:$M$6097,8,0),"")</f>
        <v/>
      </c>
      <c r="J2764" s="68" t="str">
        <f>IFERROR(VLOOKUP($B2764,APガラス性能一覧!$A$2:$M$6097,9,0),"")</f>
        <v/>
      </c>
      <c r="K2764" s="68" t="str">
        <f>IFERROR(VLOOKUP($B2764,APガラス性能一覧!$A$2:$M$6097,10,0),"")</f>
        <v/>
      </c>
      <c r="L2764" s="68" t="str">
        <f>IFERROR(VLOOKUP($B2764,APガラス性能一覧!$A$2:$M$6097,11,0),"")</f>
        <v/>
      </c>
      <c r="M2764" s="68" t="str">
        <f>IFERROR(VLOOKUP($B2764,APガラス性能一覧!$A$2:$M$6097,12,0),"")</f>
        <v/>
      </c>
      <c r="N2764" s="68" t="str">
        <f>IFERROR(VLOOKUP($B2764,APガラス性能一覧!$A$2:$M$6097,13,0),"")</f>
        <v/>
      </c>
    </row>
    <row r="2765" spans="2:14" x14ac:dyDescent="0.4">
      <c r="B2765" s="68" t="str">
        <f>IF($D$2="","",IF($E$2=0.65,IFERROR(IF(INDEX(APガラス性能一覧!A:A,MATCH(ROW(B2759),APガラス性能一覧!$O:$O,0))="","",INDEX(APガラス性能一覧!A:A,MATCH(ROW(B2759),APガラス性能一覧!$O:$O,0))),""),IFERROR(IF(INDEX(APガラス性能一覧!A:A,MATCH(ROW(B2759),APガラス性能一覧!$N:$N,0))="","",INDEX(APガラス性能一覧!A:A,MATCH(ROW(B2759),APガラス性能一覧!$N:$N,0))),"")))</f>
        <v/>
      </c>
      <c r="C2765" s="68" t="str">
        <f>IFERROR(VLOOKUP($B2765,APガラス性能一覧!$A$2:$M$6097,2,0),"")</f>
        <v/>
      </c>
      <c r="D2765" s="68" t="str">
        <f>IFERROR(VLOOKUP($B2765,APガラス性能一覧!$A$2:$M$6097,3,0),"")</f>
        <v/>
      </c>
      <c r="E2765" s="68" t="str">
        <f>IFERROR(VLOOKUP($B2765,APガラス性能一覧!$A$2:$M$6097,4,0),"")</f>
        <v/>
      </c>
      <c r="F2765" s="68" t="str">
        <f>IFERROR(VLOOKUP($B2765,APガラス性能一覧!$A$2:$M$6097,5,0),"")</f>
        <v/>
      </c>
      <c r="G2765" s="68" t="str">
        <f>IFERROR(VLOOKUP($B2765,APガラス性能一覧!$A$2:$M$6097,6,0),"")</f>
        <v/>
      </c>
      <c r="H2765" s="68" t="str">
        <f>IFERROR(VLOOKUP($B2765,APガラス性能一覧!$A$2:$M$6097,7,0),"")</f>
        <v/>
      </c>
      <c r="I2765" s="68" t="str">
        <f>IFERROR(VLOOKUP($B2765,APガラス性能一覧!$A$2:$M$6097,8,0),"")</f>
        <v/>
      </c>
      <c r="J2765" s="68" t="str">
        <f>IFERROR(VLOOKUP($B2765,APガラス性能一覧!$A$2:$M$6097,9,0),"")</f>
        <v/>
      </c>
      <c r="K2765" s="68" t="str">
        <f>IFERROR(VLOOKUP($B2765,APガラス性能一覧!$A$2:$M$6097,10,0),"")</f>
        <v/>
      </c>
      <c r="L2765" s="68" t="str">
        <f>IFERROR(VLOOKUP($B2765,APガラス性能一覧!$A$2:$M$6097,11,0),"")</f>
        <v/>
      </c>
      <c r="M2765" s="68" t="str">
        <f>IFERROR(VLOOKUP($B2765,APガラス性能一覧!$A$2:$M$6097,12,0),"")</f>
        <v/>
      </c>
      <c r="N2765" s="68" t="str">
        <f>IFERROR(VLOOKUP($B2765,APガラス性能一覧!$A$2:$M$6097,13,0),"")</f>
        <v/>
      </c>
    </row>
    <row r="2766" spans="2:14" x14ac:dyDescent="0.4">
      <c r="B2766" s="68" t="str">
        <f>IF($D$2="","",IF($E$2=0.65,IFERROR(IF(INDEX(APガラス性能一覧!A:A,MATCH(ROW(B2760),APガラス性能一覧!$O:$O,0))="","",INDEX(APガラス性能一覧!A:A,MATCH(ROW(B2760),APガラス性能一覧!$O:$O,0))),""),IFERROR(IF(INDEX(APガラス性能一覧!A:A,MATCH(ROW(B2760),APガラス性能一覧!$N:$N,0))="","",INDEX(APガラス性能一覧!A:A,MATCH(ROW(B2760),APガラス性能一覧!$N:$N,0))),"")))</f>
        <v/>
      </c>
      <c r="C2766" s="68" t="str">
        <f>IFERROR(VLOOKUP($B2766,APガラス性能一覧!$A$2:$M$6097,2,0),"")</f>
        <v/>
      </c>
      <c r="D2766" s="68" t="str">
        <f>IFERROR(VLOOKUP($B2766,APガラス性能一覧!$A$2:$M$6097,3,0),"")</f>
        <v/>
      </c>
      <c r="E2766" s="68" t="str">
        <f>IFERROR(VLOOKUP($B2766,APガラス性能一覧!$A$2:$M$6097,4,0),"")</f>
        <v/>
      </c>
      <c r="F2766" s="68" t="str">
        <f>IFERROR(VLOOKUP($B2766,APガラス性能一覧!$A$2:$M$6097,5,0),"")</f>
        <v/>
      </c>
      <c r="G2766" s="68" t="str">
        <f>IFERROR(VLOOKUP($B2766,APガラス性能一覧!$A$2:$M$6097,6,0),"")</f>
        <v/>
      </c>
      <c r="H2766" s="68" t="str">
        <f>IFERROR(VLOOKUP($B2766,APガラス性能一覧!$A$2:$M$6097,7,0),"")</f>
        <v/>
      </c>
      <c r="I2766" s="68" t="str">
        <f>IFERROR(VLOOKUP($B2766,APガラス性能一覧!$A$2:$M$6097,8,0),"")</f>
        <v/>
      </c>
      <c r="J2766" s="68" t="str">
        <f>IFERROR(VLOOKUP($B2766,APガラス性能一覧!$A$2:$M$6097,9,0),"")</f>
        <v/>
      </c>
      <c r="K2766" s="68" t="str">
        <f>IFERROR(VLOOKUP($B2766,APガラス性能一覧!$A$2:$M$6097,10,0),"")</f>
        <v/>
      </c>
      <c r="L2766" s="68" t="str">
        <f>IFERROR(VLOOKUP($B2766,APガラス性能一覧!$A$2:$M$6097,11,0),"")</f>
        <v/>
      </c>
      <c r="M2766" s="68" t="str">
        <f>IFERROR(VLOOKUP($B2766,APガラス性能一覧!$A$2:$M$6097,12,0),"")</f>
        <v/>
      </c>
      <c r="N2766" s="68" t="str">
        <f>IFERROR(VLOOKUP($B2766,APガラス性能一覧!$A$2:$M$6097,13,0),"")</f>
        <v/>
      </c>
    </row>
    <row r="2767" spans="2:14" x14ac:dyDescent="0.4">
      <c r="B2767" s="68" t="str">
        <f>IF($D$2="","",IF($E$2=0.65,IFERROR(IF(INDEX(APガラス性能一覧!A:A,MATCH(ROW(B2761),APガラス性能一覧!$O:$O,0))="","",INDEX(APガラス性能一覧!A:A,MATCH(ROW(B2761),APガラス性能一覧!$O:$O,0))),""),IFERROR(IF(INDEX(APガラス性能一覧!A:A,MATCH(ROW(B2761),APガラス性能一覧!$N:$N,0))="","",INDEX(APガラス性能一覧!A:A,MATCH(ROW(B2761),APガラス性能一覧!$N:$N,0))),"")))</f>
        <v/>
      </c>
      <c r="C2767" s="68" t="str">
        <f>IFERROR(VLOOKUP($B2767,APガラス性能一覧!$A$2:$M$6097,2,0),"")</f>
        <v/>
      </c>
      <c r="D2767" s="68" t="str">
        <f>IFERROR(VLOOKUP($B2767,APガラス性能一覧!$A$2:$M$6097,3,0),"")</f>
        <v/>
      </c>
      <c r="E2767" s="68" t="str">
        <f>IFERROR(VLOOKUP($B2767,APガラス性能一覧!$A$2:$M$6097,4,0),"")</f>
        <v/>
      </c>
      <c r="F2767" s="68" t="str">
        <f>IFERROR(VLOOKUP($B2767,APガラス性能一覧!$A$2:$M$6097,5,0),"")</f>
        <v/>
      </c>
      <c r="G2767" s="68" t="str">
        <f>IFERROR(VLOOKUP($B2767,APガラス性能一覧!$A$2:$M$6097,6,0),"")</f>
        <v/>
      </c>
      <c r="H2767" s="68" t="str">
        <f>IFERROR(VLOOKUP($B2767,APガラス性能一覧!$A$2:$M$6097,7,0),"")</f>
        <v/>
      </c>
      <c r="I2767" s="68" t="str">
        <f>IFERROR(VLOOKUP($B2767,APガラス性能一覧!$A$2:$M$6097,8,0),"")</f>
        <v/>
      </c>
      <c r="J2767" s="68" t="str">
        <f>IFERROR(VLOOKUP($B2767,APガラス性能一覧!$A$2:$M$6097,9,0),"")</f>
        <v/>
      </c>
      <c r="K2767" s="68" t="str">
        <f>IFERROR(VLOOKUP($B2767,APガラス性能一覧!$A$2:$M$6097,10,0),"")</f>
        <v/>
      </c>
      <c r="L2767" s="68" t="str">
        <f>IFERROR(VLOOKUP($B2767,APガラス性能一覧!$A$2:$M$6097,11,0),"")</f>
        <v/>
      </c>
      <c r="M2767" s="68" t="str">
        <f>IFERROR(VLOOKUP($B2767,APガラス性能一覧!$A$2:$M$6097,12,0),"")</f>
        <v/>
      </c>
      <c r="N2767" s="68" t="str">
        <f>IFERROR(VLOOKUP($B2767,APガラス性能一覧!$A$2:$M$6097,13,0),"")</f>
        <v/>
      </c>
    </row>
    <row r="2768" spans="2:14" x14ac:dyDescent="0.4">
      <c r="B2768" s="68" t="str">
        <f>IF($D$2="","",IF($E$2=0.65,IFERROR(IF(INDEX(APガラス性能一覧!A:A,MATCH(ROW(B2762),APガラス性能一覧!$O:$O,0))="","",INDEX(APガラス性能一覧!A:A,MATCH(ROW(B2762),APガラス性能一覧!$O:$O,0))),""),IFERROR(IF(INDEX(APガラス性能一覧!A:A,MATCH(ROW(B2762),APガラス性能一覧!$N:$N,0))="","",INDEX(APガラス性能一覧!A:A,MATCH(ROW(B2762),APガラス性能一覧!$N:$N,0))),"")))</f>
        <v/>
      </c>
      <c r="C2768" s="68" t="str">
        <f>IFERROR(VLOOKUP($B2768,APガラス性能一覧!$A$2:$M$6097,2,0),"")</f>
        <v/>
      </c>
      <c r="D2768" s="68" t="str">
        <f>IFERROR(VLOOKUP($B2768,APガラス性能一覧!$A$2:$M$6097,3,0),"")</f>
        <v/>
      </c>
      <c r="E2768" s="68" t="str">
        <f>IFERROR(VLOOKUP($B2768,APガラス性能一覧!$A$2:$M$6097,4,0),"")</f>
        <v/>
      </c>
      <c r="F2768" s="68" t="str">
        <f>IFERROR(VLOOKUP($B2768,APガラス性能一覧!$A$2:$M$6097,5,0),"")</f>
        <v/>
      </c>
      <c r="G2768" s="68" t="str">
        <f>IFERROR(VLOOKUP($B2768,APガラス性能一覧!$A$2:$M$6097,6,0),"")</f>
        <v/>
      </c>
      <c r="H2768" s="68" t="str">
        <f>IFERROR(VLOOKUP($B2768,APガラス性能一覧!$A$2:$M$6097,7,0),"")</f>
        <v/>
      </c>
      <c r="I2768" s="68" t="str">
        <f>IFERROR(VLOOKUP($B2768,APガラス性能一覧!$A$2:$M$6097,8,0),"")</f>
        <v/>
      </c>
      <c r="J2768" s="68" t="str">
        <f>IFERROR(VLOOKUP($B2768,APガラス性能一覧!$A$2:$M$6097,9,0),"")</f>
        <v/>
      </c>
      <c r="K2768" s="68" t="str">
        <f>IFERROR(VLOOKUP($B2768,APガラス性能一覧!$A$2:$M$6097,10,0),"")</f>
        <v/>
      </c>
      <c r="L2768" s="68" t="str">
        <f>IFERROR(VLOOKUP($B2768,APガラス性能一覧!$A$2:$M$6097,11,0),"")</f>
        <v/>
      </c>
      <c r="M2768" s="68" t="str">
        <f>IFERROR(VLOOKUP($B2768,APガラス性能一覧!$A$2:$M$6097,12,0),"")</f>
        <v/>
      </c>
      <c r="N2768" s="68" t="str">
        <f>IFERROR(VLOOKUP($B2768,APガラス性能一覧!$A$2:$M$6097,13,0),"")</f>
        <v/>
      </c>
    </row>
    <row r="2769" spans="2:14" x14ac:dyDescent="0.4">
      <c r="B2769" s="68" t="str">
        <f>IF($D$2="","",IF($E$2=0.65,IFERROR(IF(INDEX(APガラス性能一覧!A:A,MATCH(ROW(B2763),APガラス性能一覧!$O:$O,0))="","",INDEX(APガラス性能一覧!A:A,MATCH(ROW(B2763),APガラス性能一覧!$O:$O,0))),""),IFERROR(IF(INDEX(APガラス性能一覧!A:A,MATCH(ROW(B2763),APガラス性能一覧!$N:$N,0))="","",INDEX(APガラス性能一覧!A:A,MATCH(ROW(B2763),APガラス性能一覧!$N:$N,0))),"")))</f>
        <v/>
      </c>
      <c r="C2769" s="68" t="str">
        <f>IFERROR(VLOOKUP($B2769,APガラス性能一覧!$A$2:$M$6097,2,0),"")</f>
        <v/>
      </c>
      <c r="D2769" s="68" t="str">
        <f>IFERROR(VLOOKUP($B2769,APガラス性能一覧!$A$2:$M$6097,3,0),"")</f>
        <v/>
      </c>
      <c r="E2769" s="68" t="str">
        <f>IFERROR(VLOOKUP($B2769,APガラス性能一覧!$A$2:$M$6097,4,0),"")</f>
        <v/>
      </c>
      <c r="F2769" s="68" t="str">
        <f>IFERROR(VLOOKUP($B2769,APガラス性能一覧!$A$2:$M$6097,5,0),"")</f>
        <v/>
      </c>
      <c r="G2769" s="68" t="str">
        <f>IFERROR(VLOOKUP($B2769,APガラス性能一覧!$A$2:$M$6097,6,0),"")</f>
        <v/>
      </c>
      <c r="H2769" s="68" t="str">
        <f>IFERROR(VLOOKUP($B2769,APガラス性能一覧!$A$2:$M$6097,7,0),"")</f>
        <v/>
      </c>
      <c r="I2769" s="68" t="str">
        <f>IFERROR(VLOOKUP($B2769,APガラス性能一覧!$A$2:$M$6097,8,0),"")</f>
        <v/>
      </c>
      <c r="J2769" s="68" t="str">
        <f>IFERROR(VLOOKUP($B2769,APガラス性能一覧!$A$2:$M$6097,9,0),"")</f>
        <v/>
      </c>
      <c r="K2769" s="68" t="str">
        <f>IFERROR(VLOOKUP($B2769,APガラス性能一覧!$A$2:$M$6097,10,0),"")</f>
        <v/>
      </c>
      <c r="L2769" s="68" t="str">
        <f>IFERROR(VLOOKUP($B2769,APガラス性能一覧!$A$2:$M$6097,11,0),"")</f>
        <v/>
      </c>
      <c r="M2769" s="68" t="str">
        <f>IFERROR(VLOOKUP($B2769,APガラス性能一覧!$A$2:$M$6097,12,0),"")</f>
        <v/>
      </c>
      <c r="N2769" s="68" t="str">
        <f>IFERROR(VLOOKUP($B2769,APガラス性能一覧!$A$2:$M$6097,13,0),"")</f>
        <v/>
      </c>
    </row>
    <row r="2770" spans="2:14" x14ac:dyDescent="0.4">
      <c r="B2770" s="68" t="str">
        <f>IF($D$2="","",IF($E$2=0.65,IFERROR(IF(INDEX(APガラス性能一覧!A:A,MATCH(ROW(B2764),APガラス性能一覧!$O:$O,0))="","",INDEX(APガラス性能一覧!A:A,MATCH(ROW(B2764),APガラス性能一覧!$O:$O,0))),""),IFERROR(IF(INDEX(APガラス性能一覧!A:A,MATCH(ROW(B2764),APガラス性能一覧!$N:$N,0))="","",INDEX(APガラス性能一覧!A:A,MATCH(ROW(B2764),APガラス性能一覧!$N:$N,0))),"")))</f>
        <v/>
      </c>
      <c r="C2770" s="68" t="str">
        <f>IFERROR(VLOOKUP($B2770,APガラス性能一覧!$A$2:$M$6097,2,0),"")</f>
        <v/>
      </c>
      <c r="D2770" s="68" t="str">
        <f>IFERROR(VLOOKUP($B2770,APガラス性能一覧!$A$2:$M$6097,3,0),"")</f>
        <v/>
      </c>
      <c r="E2770" s="68" t="str">
        <f>IFERROR(VLOOKUP($B2770,APガラス性能一覧!$A$2:$M$6097,4,0),"")</f>
        <v/>
      </c>
      <c r="F2770" s="68" t="str">
        <f>IFERROR(VLOOKUP($B2770,APガラス性能一覧!$A$2:$M$6097,5,0),"")</f>
        <v/>
      </c>
      <c r="G2770" s="68" t="str">
        <f>IFERROR(VLOOKUP($B2770,APガラス性能一覧!$A$2:$M$6097,6,0),"")</f>
        <v/>
      </c>
      <c r="H2770" s="68" t="str">
        <f>IFERROR(VLOOKUP($B2770,APガラス性能一覧!$A$2:$M$6097,7,0),"")</f>
        <v/>
      </c>
      <c r="I2770" s="68" t="str">
        <f>IFERROR(VLOOKUP($B2770,APガラス性能一覧!$A$2:$M$6097,8,0),"")</f>
        <v/>
      </c>
      <c r="J2770" s="68" t="str">
        <f>IFERROR(VLOOKUP($B2770,APガラス性能一覧!$A$2:$M$6097,9,0),"")</f>
        <v/>
      </c>
      <c r="K2770" s="68" t="str">
        <f>IFERROR(VLOOKUP($B2770,APガラス性能一覧!$A$2:$M$6097,10,0),"")</f>
        <v/>
      </c>
      <c r="L2770" s="68" t="str">
        <f>IFERROR(VLOOKUP($B2770,APガラス性能一覧!$A$2:$M$6097,11,0),"")</f>
        <v/>
      </c>
      <c r="M2770" s="68" t="str">
        <f>IFERROR(VLOOKUP($B2770,APガラス性能一覧!$A$2:$M$6097,12,0),"")</f>
        <v/>
      </c>
      <c r="N2770" s="68" t="str">
        <f>IFERROR(VLOOKUP($B2770,APガラス性能一覧!$A$2:$M$6097,13,0),"")</f>
        <v/>
      </c>
    </row>
    <row r="2771" spans="2:14" x14ac:dyDescent="0.4">
      <c r="B2771" s="68" t="str">
        <f>IF($D$2="","",IF($E$2=0.65,IFERROR(IF(INDEX(APガラス性能一覧!A:A,MATCH(ROW(B2765),APガラス性能一覧!$O:$O,0))="","",INDEX(APガラス性能一覧!A:A,MATCH(ROW(B2765),APガラス性能一覧!$O:$O,0))),""),IFERROR(IF(INDEX(APガラス性能一覧!A:A,MATCH(ROW(B2765),APガラス性能一覧!$N:$N,0))="","",INDEX(APガラス性能一覧!A:A,MATCH(ROW(B2765),APガラス性能一覧!$N:$N,0))),"")))</f>
        <v/>
      </c>
      <c r="C2771" s="68" t="str">
        <f>IFERROR(VLOOKUP($B2771,APガラス性能一覧!$A$2:$M$6097,2,0),"")</f>
        <v/>
      </c>
      <c r="D2771" s="68" t="str">
        <f>IFERROR(VLOOKUP($B2771,APガラス性能一覧!$A$2:$M$6097,3,0),"")</f>
        <v/>
      </c>
      <c r="E2771" s="68" t="str">
        <f>IFERROR(VLOOKUP($B2771,APガラス性能一覧!$A$2:$M$6097,4,0),"")</f>
        <v/>
      </c>
      <c r="F2771" s="68" t="str">
        <f>IFERROR(VLOOKUP($B2771,APガラス性能一覧!$A$2:$M$6097,5,0),"")</f>
        <v/>
      </c>
      <c r="G2771" s="68" t="str">
        <f>IFERROR(VLOOKUP($B2771,APガラス性能一覧!$A$2:$M$6097,6,0),"")</f>
        <v/>
      </c>
      <c r="H2771" s="68" t="str">
        <f>IFERROR(VLOOKUP($B2771,APガラス性能一覧!$A$2:$M$6097,7,0),"")</f>
        <v/>
      </c>
      <c r="I2771" s="68" t="str">
        <f>IFERROR(VLOOKUP($B2771,APガラス性能一覧!$A$2:$M$6097,8,0),"")</f>
        <v/>
      </c>
      <c r="J2771" s="68" t="str">
        <f>IFERROR(VLOOKUP($B2771,APガラス性能一覧!$A$2:$M$6097,9,0),"")</f>
        <v/>
      </c>
      <c r="K2771" s="68" t="str">
        <f>IFERROR(VLOOKUP($B2771,APガラス性能一覧!$A$2:$M$6097,10,0),"")</f>
        <v/>
      </c>
      <c r="L2771" s="68" t="str">
        <f>IFERROR(VLOOKUP($B2771,APガラス性能一覧!$A$2:$M$6097,11,0),"")</f>
        <v/>
      </c>
      <c r="M2771" s="68" t="str">
        <f>IFERROR(VLOOKUP($B2771,APガラス性能一覧!$A$2:$M$6097,12,0),"")</f>
        <v/>
      </c>
      <c r="N2771" s="68" t="str">
        <f>IFERROR(VLOOKUP($B2771,APガラス性能一覧!$A$2:$M$6097,13,0),"")</f>
        <v/>
      </c>
    </row>
    <row r="2772" spans="2:14" x14ac:dyDescent="0.4">
      <c r="B2772" s="68" t="str">
        <f>IF($D$2="","",IF($E$2=0.65,IFERROR(IF(INDEX(APガラス性能一覧!A:A,MATCH(ROW(B2766),APガラス性能一覧!$O:$O,0))="","",INDEX(APガラス性能一覧!A:A,MATCH(ROW(B2766),APガラス性能一覧!$O:$O,0))),""),IFERROR(IF(INDEX(APガラス性能一覧!A:A,MATCH(ROW(B2766),APガラス性能一覧!$N:$N,0))="","",INDEX(APガラス性能一覧!A:A,MATCH(ROW(B2766),APガラス性能一覧!$N:$N,0))),"")))</f>
        <v/>
      </c>
      <c r="C2772" s="68" t="str">
        <f>IFERROR(VLOOKUP($B2772,APガラス性能一覧!$A$2:$M$6097,2,0),"")</f>
        <v/>
      </c>
      <c r="D2772" s="68" t="str">
        <f>IFERROR(VLOOKUP($B2772,APガラス性能一覧!$A$2:$M$6097,3,0),"")</f>
        <v/>
      </c>
      <c r="E2772" s="68" t="str">
        <f>IFERROR(VLOOKUP($B2772,APガラス性能一覧!$A$2:$M$6097,4,0),"")</f>
        <v/>
      </c>
      <c r="F2772" s="68" t="str">
        <f>IFERROR(VLOOKUP($B2772,APガラス性能一覧!$A$2:$M$6097,5,0),"")</f>
        <v/>
      </c>
      <c r="G2772" s="68" t="str">
        <f>IFERROR(VLOOKUP($B2772,APガラス性能一覧!$A$2:$M$6097,6,0),"")</f>
        <v/>
      </c>
      <c r="H2772" s="68" t="str">
        <f>IFERROR(VLOOKUP($B2772,APガラス性能一覧!$A$2:$M$6097,7,0),"")</f>
        <v/>
      </c>
      <c r="I2772" s="68" t="str">
        <f>IFERROR(VLOOKUP($B2772,APガラス性能一覧!$A$2:$M$6097,8,0),"")</f>
        <v/>
      </c>
      <c r="J2772" s="68" t="str">
        <f>IFERROR(VLOOKUP($B2772,APガラス性能一覧!$A$2:$M$6097,9,0),"")</f>
        <v/>
      </c>
      <c r="K2772" s="68" t="str">
        <f>IFERROR(VLOOKUP($B2772,APガラス性能一覧!$A$2:$M$6097,10,0),"")</f>
        <v/>
      </c>
      <c r="L2772" s="68" t="str">
        <f>IFERROR(VLOOKUP($B2772,APガラス性能一覧!$A$2:$M$6097,11,0),"")</f>
        <v/>
      </c>
      <c r="M2772" s="68" t="str">
        <f>IFERROR(VLOOKUP($B2772,APガラス性能一覧!$A$2:$M$6097,12,0),"")</f>
        <v/>
      </c>
      <c r="N2772" s="68" t="str">
        <f>IFERROR(VLOOKUP($B2772,APガラス性能一覧!$A$2:$M$6097,13,0),"")</f>
        <v/>
      </c>
    </row>
    <row r="2773" spans="2:14" x14ac:dyDescent="0.4">
      <c r="B2773" s="68" t="str">
        <f>IF($D$2="","",IF($E$2=0.65,IFERROR(IF(INDEX(APガラス性能一覧!A:A,MATCH(ROW(B2767),APガラス性能一覧!$O:$O,0))="","",INDEX(APガラス性能一覧!A:A,MATCH(ROW(B2767),APガラス性能一覧!$O:$O,0))),""),IFERROR(IF(INDEX(APガラス性能一覧!A:A,MATCH(ROW(B2767),APガラス性能一覧!$N:$N,0))="","",INDEX(APガラス性能一覧!A:A,MATCH(ROW(B2767),APガラス性能一覧!$N:$N,0))),"")))</f>
        <v/>
      </c>
      <c r="C2773" s="68" t="str">
        <f>IFERROR(VLOOKUP($B2773,APガラス性能一覧!$A$2:$M$6097,2,0),"")</f>
        <v/>
      </c>
      <c r="D2773" s="68" t="str">
        <f>IFERROR(VLOOKUP($B2773,APガラス性能一覧!$A$2:$M$6097,3,0),"")</f>
        <v/>
      </c>
      <c r="E2773" s="68" t="str">
        <f>IFERROR(VLOOKUP($B2773,APガラス性能一覧!$A$2:$M$6097,4,0),"")</f>
        <v/>
      </c>
      <c r="F2773" s="68" t="str">
        <f>IFERROR(VLOOKUP($B2773,APガラス性能一覧!$A$2:$M$6097,5,0),"")</f>
        <v/>
      </c>
      <c r="G2773" s="68" t="str">
        <f>IFERROR(VLOOKUP($B2773,APガラス性能一覧!$A$2:$M$6097,6,0),"")</f>
        <v/>
      </c>
      <c r="H2773" s="68" t="str">
        <f>IFERROR(VLOOKUP($B2773,APガラス性能一覧!$A$2:$M$6097,7,0),"")</f>
        <v/>
      </c>
      <c r="I2773" s="68" t="str">
        <f>IFERROR(VLOOKUP($B2773,APガラス性能一覧!$A$2:$M$6097,8,0),"")</f>
        <v/>
      </c>
      <c r="J2773" s="68" t="str">
        <f>IFERROR(VLOOKUP($B2773,APガラス性能一覧!$A$2:$M$6097,9,0),"")</f>
        <v/>
      </c>
      <c r="K2773" s="68" t="str">
        <f>IFERROR(VLOOKUP($B2773,APガラス性能一覧!$A$2:$M$6097,10,0),"")</f>
        <v/>
      </c>
      <c r="L2773" s="68" t="str">
        <f>IFERROR(VLOOKUP($B2773,APガラス性能一覧!$A$2:$M$6097,11,0),"")</f>
        <v/>
      </c>
      <c r="M2773" s="68" t="str">
        <f>IFERROR(VLOOKUP($B2773,APガラス性能一覧!$A$2:$M$6097,12,0),"")</f>
        <v/>
      </c>
      <c r="N2773" s="68" t="str">
        <f>IFERROR(VLOOKUP($B2773,APガラス性能一覧!$A$2:$M$6097,13,0),"")</f>
        <v/>
      </c>
    </row>
    <row r="2774" spans="2:14" x14ac:dyDescent="0.4">
      <c r="B2774" s="68" t="str">
        <f>IF($D$2="","",IF($E$2=0.65,IFERROR(IF(INDEX(APガラス性能一覧!A:A,MATCH(ROW(B2768),APガラス性能一覧!$O:$O,0))="","",INDEX(APガラス性能一覧!A:A,MATCH(ROW(B2768),APガラス性能一覧!$O:$O,0))),""),IFERROR(IF(INDEX(APガラス性能一覧!A:A,MATCH(ROW(B2768),APガラス性能一覧!$N:$N,0))="","",INDEX(APガラス性能一覧!A:A,MATCH(ROW(B2768),APガラス性能一覧!$N:$N,0))),"")))</f>
        <v/>
      </c>
      <c r="C2774" s="68" t="str">
        <f>IFERROR(VLOOKUP($B2774,APガラス性能一覧!$A$2:$M$6097,2,0),"")</f>
        <v/>
      </c>
      <c r="D2774" s="68" t="str">
        <f>IFERROR(VLOOKUP($B2774,APガラス性能一覧!$A$2:$M$6097,3,0),"")</f>
        <v/>
      </c>
      <c r="E2774" s="68" t="str">
        <f>IFERROR(VLOOKUP($B2774,APガラス性能一覧!$A$2:$M$6097,4,0),"")</f>
        <v/>
      </c>
      <c r="F2774" s="68" t="str">
        <f>IFERROR(VLOOKUP($B2774,APガラス性能一覧!$A$2:$M$6097,5,0),"")</f>
        <v/>
      </c>
      <c r="G2774" s="68" t="str">
        <f>IFERROR(VLOOKUP($B2774,APガラス性能一覧!$A$2:$M$6097,6,0),"")</f>
        <v/>
      </c>
      <c r="H2774" s="68" t="str">
        <f>IFERROR(VLOOKUP($B2774,APガラス性能一覧!$A$2:$M$6097,7,0),"")</f>
        <v/>
      </c>
      <c r="I2774" s="68" t="str">
        <f>IFERROR(VLOOKUP($B2774,APガラス性能一覧!$A$2:$M$6097,8,0),"")</f>
        <v/>
      </c>
      <c r="J2774" s="68" t="str">
        <f>IFERROR(VLOOKUP($B2774,APガラス性能一覧!$A$2:$M$6097,9,0),"")</f>
        <v/>
      </c>
      <c r="K2774" s="68" t="str">
        <f>IFERROR(VLOOKUP($B2774,APガラス性能一覧!$A$2:$M$6097,10,0),"")</f>
        <v/>
      </c>
      <c r="L2774" s="68" t="str">
        <f>IFERROR(VLOOKUP($B2774,APガラス性能一覧!$A$2:$M$6097,11,0),"")</f>
        <v/>
      </c>
      <c r="M2774" s="68" t="str">
        <f>IFERROR(VLOOKUP($B2774,APガラス性能一覧!$A$2:$M$6097,12,0),"")</f>
        <v/>
      </c>
      <c r="N2774" s="68" t="str">
        <f>IFERROR(VLOOKUP($B2774,APガラス性能一覧!$A$2:$M$6097,13,0),"")</f>
        <v/>
      </c>
    </row>
    <row r="2775" spans="2:14" x14ac:dyDescent="0.4">
      <c r="B2775" s="68" t="str">
        <f>IF($D$2="","",IF($E$2=0.65,IFERROR(IF(INDEX(APガラス性能一覧!A:A,MATCH(ROW(B2769),APガラス性能一覧!$O:$O,0))="","",INDEX(APガラス性能一覧!A:A,MATCH(ROW(B2769),APガラス性能一覧!$O:$O,0))),""),IFERROR(IF(INDEX(APガラス性能一覧!A:A,MATCH(ROW(B2769),APガラス性能一覧!$N:$N,0))="","",INDEX(APガラス性能一覧!A:A,MATCH(ROW(B2769),APガラス性能一覧!$N:$N,0))),"")))</f>
        <v/>
      </c>
      <c r="C2775" s="68" t="str">
        <f>IFERROR(VLOOKUP($B2775,APガラス性能一覧!$A$2:$M$6097,2,0),"")</f>
        <v/>
      </c>
      <c r="D2775" s="68" t="str">
        <f>IFERROR(VLOOKUP($B2775,APガラス性能一覧!$A$2:$M$6097,3,0),"")</f>
        <v/>
      </c>
      <c r="E2775" s="68" t="str">
        <f>IFERROR(VLOOKUP($B2775,APガラス性能一覧!$A$2:$M$6097,4,0),"")</f>
        <v/>
      </c>
      <c r="F2775" s="68" t="str">
        <f>IFERROR(VLOOKUP($B2775,APガラス性能一覧!$A$2:$M$6097,5,0),"")</f>
        <v/>
      </c>
      <c r="G2775" s="68" t="str">
        <f>IFERROR(VLOOKUP($B2775,APガラス性能一覧!$A$2:$M$6097,6,0),"")</f>
        <v/>
      </c>
      <c r="H2775" s="68" t="str">
        <f>IFERROR(VLOOKUP($B2775,APガラス性能一覧!$A$2:$M$6097,7,0),"")</f>
        <v/>
      </c>
      <c r="I2775" s="68" t="str">
        <f>IFERROR(VLOOKUP($B2775,APガラス性能一覧!$A$2:$M$6097,8,0),"")</f>
        <v/>
      </c>
      <c r="J2775" s="68" t="str">
        <f>IFERROR(VLOOKUP($B2775,APガラス性能一覧!$A$2:$M$6097,9,0),"")</f>
        <v/>
      </c>
      <c r="K2775" s="68" t="str">
        <f>IFERROR(VLOOKUP($B2775,APガラス性能一覧!$A$2:$M$6097,10,0),"")</f>
        <v/>
      </c>
      <c r="L2775" s="68" t="str">
        <f>IFERROR(VLOOKUP($B2775,APガラス性能一覧!$A$2:$M$6097,11,0),"")</f>
        <v/>
      </c>
      <c r="M2775" s="68" t="str">
        <f>IFERROR(VLOOKUP($B2775,APガラス性能一覧!$A$2:$M$6097,12,0),"")</f>
        <v/>
      </c>
      <c r="N2775" s="68" t="str">
        <f>IFERROR(VLOOKUP($B2775,APガラス性能一覧!$A$2:$M$6097,13,0),"")</f>
        <v/>
      </c>
    </row>
    <row r="2776" spans="2:14" x14ac:dyDescent="0.4">
      <c r="B2776" s="68" t="str">
        <f>IF($D$2="","",IF($E$2=0.65,IFERROR(IF(INDEX(APガラス性能一覧!A:A,MATCH(ROW(B2770),APガラス性能一覧!$O:$O,0))="","",INDEX(APガラス性能一覧!A:A,MATCH(ROW(B2770),APガラス性能一覧!$O:$O,0))),""),IFERROR(IF(INDEX(APガラス性能一覧!A:A,MATCH(ROW(B2770),APガラス性能一覧!$N:$N,0))="","",INDEX(APガラス性能一覧!A:A,MATCH(ROW(B2770),APガラス性能一覧!$N:$N,0))),"")))</f>
        <v/>
      </c>
      <c r="C2776" s="68" t="str">
        <f>IFERROR(VLOOKUP($B2776,APガラス性能一覧!$A$2:$M$6097,2,0),"")</f>
        <v/>
      </c>
      <c r="D2776" s="68" t="str">
        <f>IFERROR(VLOOKUP($B2776,APガラス性能一覧!$A$2:$M$6097,3,0),"")</f>
        <v/>
      </c>
      <c r="E2776" s="68" t="str">
        <f>IFERROR(VLOOKUP($B2776,APガラス性能一覧!$A$2:$M$6097,4,0),"")</f>
        <v/>
      </c>
      <c r="F2776" s="68" t="str">
        <f>IFERROR(VLOOKUP($B2776,APガラス性能一覧!$A$2:$M$6097,5,0),"")</f>
        <v/>
      </c>
      <c r="G2776" s="68" t="str">
        <f>IFERROR(VLOOKUP($B2776,APガラス性能一覧!$A$2:$M$6097,6,0),"")</f>
        <v/>
      </c>
      <c r="H2776" s="68" t="str">
        <f>IFERROR(VLOOKUP($B2776,APガラス性能一覧!$A$2:$M$6097,7,0),"")</f>
        <v/>
      </c>
      <c r="I2776" s="68" t="str">
        <f>IFERROR(VLOOKUP($B2776,APガラス性能一覧!$A$2:$M$6097,8,0),"")</f>
        <v/>
      </c>
      <c r="J2776" s="68" t="str">
        <f>IFERROR(VLOOKUP($B2776,APガラス性能一覧!$A$2:$M$6097,9,0),"")</f>
        <v/>
      </c>
      <c r="K2776" s="68" t="str">
        <f>IFERROR(VLOOKUP($B2776,APガラス性能一覧!$A$2:$M$6097,10,0),"")</f>
        <v/>
      </c>
      <c r="L2776" s="68" t="str">
        <f>IFERROR(VLOOKUP($B2776,APガラス性能一覧!$A$2:$M$6097,11,0),"")</f>
        <v/>
      </c>
      <c r="M2776" s="68" t="str">
        <f>IFERROR(VLOOKUP($B2776,APガラス性能一覧!$A$2:$M$6097,12,0),"")</f>
        <v/>
      </c>
      <c r="N2776" s="68" t="str">
        <f>IFERROR(VLOOKUP($B2776,APガラス性能一覧!$A$2:$M$6097,13,0),"")</f>
        <v/>
      </c>
    </row>
    <row r="2777" spans="2:14" x14ac:dyDescent="0.4">
      <c r="B2777" s="68" t="str">
        <f>IF($D$2="","",IF($E$2=0.65,IFERROR(IF(INDEX(APガラス性能一覧!A:A,MATCH(ROW(B2771),APガラス性能一覧!$O:$O,0))="","",INDEX(APガラス性能一覧!A:A,MATCH(ROW(B2771),APガラス性能一覧!$O:$O,0))),""),IFERROR(IF(INDEX(APガラス性能一覧!A:A,MATCH(ROW(B2771),APガラス性能一覧!$N:$N,0))="","",INDEX(APガラス性能一覧!A:A,MATCH(ROW(B2771),APガラス性能一覧!$N:$N,0))),"")))</f>
        <v/>
      </c>
      <c r="C2777" s="68" t="str">
        <f>IFERROR(VLOOKUP($B2777,APガラス性能一覧!$A$2:$M$6097,2,0),"")</f>
        <v/>
      </c>
      <c r="D2777" s="68" t="str">
        <f>IFERROR(VLOOKUP($B2777,APガラス性能一覧!$A$2:$M$6097,3,0),"")</f>
        <v/>
      </c>
      <c r="E2777" s="68" t="str">
        <f>IFERROR(VLOOKUP($B2777,APガラス性能一覧!$A$2:$M$6097,4,0),"")</f>
        <v/>
      </c>
      <c r="F2777" s="68" t="str">
        <f>IFERROR(VLOOKUP($B2777,APガラス性能一覧!$A$2:$M$6097,5,0),"")</f>
        <v/>
      </c>
      <c r="G2777" s="68" t="str">
        <f>IFERROR(VLOOKUP($B2777,APガラス性能一覧!$A$2:$M$6097,6,0),"")</f>
        <v/>
      </c>
      <c r="H2777" s="68" t="str">
        <f>IFERROR(VLOOKUP($B2777,APガラス性能一覧!$A$2:$M$6097,7,0),"")</f>
        <v/>
      </c>
      <c r="I2777" s="68" t="str">
        <f>IFERROR(VLOOKUP($B2777,APガラス性能一覧!$A$2:$M$6097,8,0),"")</f>
        <v/>
      </c>
      <c r="J2777" s="68" t="str">
        <f>IFERROR(VLOOKUP($B2777,APガラス性能一覧!$A$2:$M$6097,9,0),"")</f>
        <v/>
      </c>
      <c r="K2777" s="68" t="str">
        <f>IFERROR(VLOOKUP($B2777,APガラス性能一覧!$A$2:$M$6097,10,0),"")</f>
        <v/>
      </c>
      <c r="L2777" s="68" t="str">
        <f>IFERROR(VLOOKUP($B2777,APガラス性能一覧!$A$2:$M$6097,11,0),"")</f>
        <v/>
      </c>
      <c r="M2777" s="68" t="str">
        <f>IFERROR(VLOOKUP($B2777,APガラス性能一覧!$A$2:$M$6097,12,0),"")</f>
        <v/>
      </c>
      <c r="N2777" s="68" t="str">
        <f>IFERROR(VLOOKUP($B2777,APガラス性能一覧!$A$2:$M$6097,13,0),"")</f>
        <v/>
      </c>
    </row>
    <row r="2778" spans="2:14" x14ac:dyDescent="0.4">
      <c r="B2778" s="68" t="str">
        <f>IF($D$2="","",IF($E$2=0.65,IFERROR(IF(INDEX(APガラス性能一覧!A:A,MATCH(ROW(B2772),APガラス性能一覧!$O:$O,0))="","",INDEX(APガラス性能一覧!A:A,MATCH(ROW(B2772),APガラス性能一覧!$O:$O,0))),""),IFERROR(IF(INDEX(APガラス性能一覧!A:A,MATCH(ROW(B2772),APガラス性能一覧!$N:$N,0))="","",INDEX(APガラス性能一覧!A:A,MATCH(ROW(B2772),APガラス性能一覧!$N:$N,0))),"")))</f>
        <v/>
      </c>
      <c r="C2778" s="68" t="str">
        <f>IFERROR(VLOOKUP($B2778,APガラス性能一覧!$A$2:$M$6097,2,0),"")</f>
        <v/>
      </c>
      <c r="D2778" s="68" t="str">
        <f>IFERROR(VLOOKUP($B2778,APガラス性能一覧!$A$2:$M$6097,3,0),"")</f>
        <v/>
      </c>
      <c r="E2778" s="68" t="str">
        <f>IFERROR(VLOOKUP($B2778,APガラス性能一覧!$A$2:$M$6097,4,0),"")</f>
        <v/>
      </c>
      <c r="F2778" s="68" t="str">
        <f>IFERROR(VLOOKUP($B2778,APガラス性能一覧!$A$2:$M$6097,5,0),"")</f>
        <v/>
      </c>
      <c r="G2778" s="68" t="str">
        <f>IFERROR(VLOOKUP($B2778,APガラス性能一覧!$A$2:$M$6097,6,0),"")</f>
        <v/>
      </c>
      <c r="H2778" s="68" t="str">
        <f>IFERROR(VLOOKUP($B2778,APガラス性能一覧!$A$2:$M$6097,7,0),"")</f>
        <v/>
      </c>
      <c r="I2778" s="68" t="str">
        <f>IFERROR(VLOOKUP($B2778,APガラス性能一覧!$A$2:$M$6097,8,0),"")</f>
        <v/>
      </c>
      <c r="J2778" s="68" t="str">
        <f>IFERROR(VLOOKUP($B2778,APガラス性能一覧!$A$2:$M$6097,9,0),"")</f>
        <v/>
      </c>
      <c r="K2778" s="68" t="str">
        <f>IFERROR(VLOOKUP($B2778,APガラス性能一覧!$A$2:$M$6097,10,0),"")</f>
        <v/>
      </c>
      <c r="L2778" s="68" t="str">
        <f>IFERROR(VLOOKUP($B2778,APガラス性能一覧!$A$2:$M$6097,11,0),"")</f>
        <v/>
      </c>
      <c r="M2778" s="68" t="str">
        <f>IFERROR(VLOOKUP($B2778,APガラス性能一覧!$A$2:$M$6097,12,0),"")</f>
        <v/>
      </c>
      <c r="N2778" s="68" t="str">
        <f>IFERROR(VLOOKUP($B2778,APガラス性能一覧!$A$2:$M$6097,13,0),"")</f>
        <v/>
      </c>
    </row>
    <row r="2779" spans="2:14" x14ac:dyDescent="0.4">
      <c r="B2779" s="68" t="str">
        <f>IF($D$2="","",IF($E$2=0.65,IFERROR(IF(INDEX(APガラス性能一覧!A:A,MATCH(ROW(B2773),APガラス性能一覧!$O:$O,0))="","",INDEX(APガラス性能一覧!A:A,MATCH(ROW(B2773),APガラス性能一覧!$O:$O,0))),""),IFERROR(IF(INDEX(APガラス性能一覧!A:A,MATCH(ROW(B2773),APガラス性能一覧!$N:$N,0))="","",INDEX(APガラス性能一覧!A:A,MATCH(ROW(B2773),APガラス性能一覧!$N:$N,0))),"")))</f>
        <v/>
      </c>
      <c r="C2779" s="68" t="str">
        <f>IFERROR(VLOOKUP($B2779,APガラス性能一覧!$A$2:$M$6097,2,0),"")</f>
        <v/>
      </c>
      <c r="D2779" s="68" t="str">
        <f>IFERROR(VLOOKUP($B2779,APガラス性能一覧!$A$2:$M$6097,3,0),"")</f>
        <v/>
      </c>
      <c r="E2779" s="68" t="str">
        <f>IFERROR(VLOOKUP($B2779,APガラス性能一覧!$A$2:$M$6097,4,0),"")</f>
        <v/>
      </c>
      <c r="F2779" s="68" t="str">
        <f>IFERROR(VLOOKUP($B2779,APガラス性能一覧!$A$2:$M$6097,5,0),"")</f>
        <v/>
      </c>
      <c r="G2779" s="68" t="str">
        <f>IFERROR(VLOOKUP($B2779,APガラス性能一覧!$A$2:$M$6097,6,0),"")</f>
        <v/>
      </c>
      <c r="H2779" s="68" t="str">
        <f>IFERROR(VLOOKUP($B2779,APガラス性能一覧!$A$2:$M$6097,7,0),"")</f>
        <v/>
      </c>
      <c r="I2779" s="68" t="str">
        <f>IFERROR(VLOOKUP($B2779,APガラス性能一覧!$A$2:$M$6097,8,0),"")</f>
        <v/>
      </c>
      <c r="J2779" s="68" t="str">
        <f>IFERROR(VLOOKUP($B2779,APガラス性能一覧!$A$2:$M$6097,9,0),"")</f>
        <v/>
      </c>
      <c r="K2779" s="68" t="str">
        <f>IFERROR(VLOOKUP($B2779,APガラス性能一覧!$A$2:$M$6097,10,0),"")</f>
        <v/>
      </c>
      <c r="L2779" s="68" t="str">
        <f>IFERROR(VLOOKUP($B2779,APガラス性能一覧!$A$2:$M$6097,11,0),"")</f>
        <v/>
      </c>
      <c r="M2779" s="68" t="str">
        <f>IFERROR(VLOOKUP($B2779,APガラス性能一覧!$A$2:$M$6097,12,0),"")</f>
        <v/>
      </c>
      <c r="N2779" s="68" t="str">
        <f>IFERROR(VLOOKUP($B2779,APガラス性能一覧!$A$2:$M$6097,13,0),"")</f>
        <v/>
      </c>
    </row>
    <row r="2780" spans="2:14" x14ac:dyDescent="0.4">
      <c r="B2780" s="68" t="str">
        <f>IF($D$2="","",IF($E$2=0.65,IFERROR(IF(INDEX(APガラス性能一覧!A:A,MATCH(ROW(B2774),APガラス性能一覧!$O:$O,0))="","",INDEX(APガラス性能一覧!A:A,MATCH(ROW(B2774),APガラス性能一覧!$O:$O,0))),""),IFERROR(IF(INDEX(APガラス性能一覧!A:A,MATCH(ROW(B2774),APガラス性能一覧!$N:$N,0))="","",INDEX(APガラス性能一覧!A:A,MATCH(ROW(B2774),APガラス性能一覧!$N:$N,0))),"")))</f>
        <v/>
      </c>
      <c r="C2780" s="68" t="str">
        <f>IFERROR(VLOOKUP($B2780,APガラス性能一覧!$A$2:$M$6097,2,0),"")</f>
        <v/>
      </c>
      <c r="D2780" s="68" t="str">
        <f>IFERROR(VLOOKUP($B2780,APガラス性能一覧!$A$2:$M$6097,3,0),"")</f>
        <v/>
      </c>
      <c r="E2780" s="68" t="str">
        <f>IFERROR(VLOOKUP($B2780,APガラス性能一覧!$A$2:$M$6097,4,0),"")</f>
        <v/>
      </c>
      <c r="F2780" s="68" t="str">
        <f>IFERROR(VLOOKUP($B2780,APガラス性能一覧!$A$2:$M$6097,5,0),"")</f>
        <v/>
      </c>
      <c r="G2780" s="68" t="str">
        <f>IFERROR(VLOOKUP($B2780,APガラス性能一覧!$A$2:$M$6097,6,0),"")</f>
        <v/>
      </c>
      <c r="H2780" s="68" t="str">
        <f>IFERROR(VLOOKUP($B2780,APガラス性能一覧!$A$2:$M$6097,7,0),"")</f>
        <v/>
      </c>
      <c r="I2780" s="68" t="str">
        <f>IFERROR(VLOOKUP($B2780,APガラス性能一覧!$A$2:$M$6097,8,0),"")</f>
        <v/>
      </c>
      <c r="J2780" s="68" t="str">
        <f>IFERROR(VLOOKUP($B2780,APガラス性能一覧!$A$2:$M$6097,9,0),"")</f>
        <v/>
      </c>
      <c r="K2780" s="68" t="str">
        <f>IFERROR(VLOOKUP($B2780,APガラス性能一覧!$A$2:$M$6097,10,0),"")</f>
        <v/>
      </c>
      <c r="L2780" s="68" t="str">
        <f>IFERROR(VLOOKUP($B2780,APガラス性能一覧!$A$2:$M$6097,11,0),"")</f>
        <v/>
      </c>
      <c r="M2780" s="68" t="str">
        <f>IFERROR(VLOOKUP($B2780,APガラス性能一覧!$A$2:$M$6097,12,0),"")</f>
        <v/>
      </c>
      <c r="N2780" s="68" t="str">
        <f>IFERROR(VLOOKUP($B2780,APガラス性能一覧!$A$2:$M$6097,13,0),"")</f>
        <v/>
      </c>
    </row>
    <row r="2781" spans="2:14" x14ac:dyDescent="0.4">
      <c r="B2781" s="68" t="str">
        <f>IF($D$2="","",IF($E$2=0.65,IFERROR(IF(INDEX(APガラス性能一覧!A:A,MATCH(ROW(B2775),APガラス性能一覧!$O:$O,0))="","",INDEX(APガラス性能一覧!A:A,MATCH(ROW(B2775),APガラス性能一覧!$O:$O,0))),""),IFERROR(IF(INDEX(APガラス性能一覧!A:A,MATCH(ROW(B2775),APガラス性能一覧!$N:$N,0))="","",INDEX(APガラス性能一覧!A:A,MATCH(ROW(B2775),APガラス性能一覧!$N:$N,0))),"")))</f>
        <v/>
      </c>
      <c r="C2781" s="68" t="str">
        <f>IFERROR(VLOOKUP($B2781,APガラス性能一覧!$A$2:$M$6097,2,0),"")</f>
        <v/>
      </c>
      <c r="D2781" s="68" t="str">
        <f>IFERROR(VLOOKUP($B2781,APガラス性能一覧!$A$2:$M$6097,3,0),"")</f>
        <v/>
      </c>
      <c r="E2781" s="68" t="str">
        <f>IFERROR(VLOOKUP($B2781,APガラス性能一覧!$A$2:$M$6097,4,0),"")</f>
        <v/>
      </c>
      <c r="F2781" s="68" t="str">
        <f>IFERROR(VLOOKUP($B2781,APガラス性能一覧!$A$2:$M$6097,5,0),"")</f>
        <v/>
      </c>
      <c r="G2781" s="68" t="str">
        <f>IFERROR(VLOOKUP($B2781,APガラス性能一覧!$A$2:$M$6097,6,0),"")</f>
        <v/>
      </c>
      <c r="H2781" s="68" t="str">
        <f>IFERROR(VLOOKUP($B2781,APガラス性能一覧!$A$2:$M$6097,7,0),"")</f>
        <v/>
      </c>
      <c r="I2781" s="68" t="str">
        <f>IFERROR(VLOOKUP($B2781,APガラス性能一覧!$A$2:$M$6097,8,0),"")</f>
        <v/>
      </c>
      <c r="J2781" s="68" t="str">
        <f>IFERROR(VLOOKUP($B2781,APガラス性能一覧!$A$2:$M$6097,9,0),"")</f>
        <v/>
      </c>
      <c r="K2781" s="68" t="str">
        <f>IFERROR(VLOOKUP($B2781,APガラス性能一覧!$A$2:$M$6097,10,0),"")</f>
        <v/>
      </c>
      <c r="L2781" s="68" t="str">
        <f>IFERROR(VLOOKUP($B2781,APガラス性能一覧!$A$2:$M$6097,11,0),"")</f>
        <v/>
      </c>
      <c r="M2781" s="68" t="str">
        <f>IFERROR(VLOOKUP($B2781,APガラス性能一覧!$A$2:$M$6097,12,0),"")</f>
        <v/>
      </c>
      <c r="N2781" s="68" t="str">
        <f>IFERROR(VLOOKUP($B2781,APガラス性能一覧!$A$2:$M$6097,13,0),"")</f>
        <v/>
      </c>
    </row>
    <row r="2782" spans="2:14" x14ac:dyDescent="0.4">
      <c r="B2782" s="68" t="str">
        <f>IF($D$2="","",IF($E$2=0.65,IFERROR(IF(INDEX(APガラス性能一覧!A:A,MATCH(ROW(B2776),APガラス性能一覧!$O:$O,0))="","",INDEX(APガラス性能一覧!A:A,MATCH(ROW(B2776),APガラス性能一覧!$O:$O,0))),""),IFERROR(IF(INDEX(APガラス性能一覧!A:A,MATCH(ROW(B2776),APガラス性能一覧!$N:$N,0))="","",INDEX(APガラス性能一覧!A:A,MATCH(ROW(B2776),APガラス性能一覧!$N:$N,0))),"")))</f>
        <v/>
      </c>
      <c r="C2782" s="68" t="str">
        <f>IFERROR(VLOOKUP($B2782,APガラス性能一覧!$A$2:$M$6097,2,0),"")</f>
        <v/>
      </c>
      <c r="D2782" s="68" t="str">
        <f>IFERROR(VLOOKUP($B2782,APガラス性能一覧!$A$2:$M$6097,3,0),"")</f>
        <v/>
      </c>
      <c r="E2782" s="68" t="str">
        <f>IFERROR(VLOOKUP($B2782,APガラス性能一覧!$A$2:$M$6097,4,0),"")</f>
        <v/>
      </c>
      <c r="F2782" s="68" t="str">
        <f>IFERROR(VLOOKUP($B2782,APガラス性能一覧!$A$2:$M$6097,5,0),"")</f>
        <v/>
      </c>
      <c r="G2782" s="68" t="str">
        <f>IFERROR(VLOOKUP($B2782,APガラス性能一覧!$A$2:$M$6097,6,0),"")</f>
        <v/>
      </c>
      <c r="H2782" s="68" t="str">
        <f>IFERROR(VLOOKUP($B2782,APガラス性能一覧!$A$2:$M$6097,7,0),"")</f>
        <v/>
      </c>
      <c r="I2782" s="68" t="str">
        <f>IFERROR(VLOOKUP($B2782,APガラス性能一覧!$A$2:$M$6097,8,0),"")</f>
        <v/>
      </c>
      <c r="J2782" s="68" t="str">
        <f>IFERROR(VLOOKUP($B2782,APガラス性能一覧!$A$2:$M$6097,9,0),"")</f>
        <v/>
      </c>
      <c r="K2782" s="68" t="str">
        <f>IFERROR(VLOOKUP($B2782,APガラス性能一覧!$A$2:$M$6097,10,0),"")</f>
        <v/>
      </c>
      <c r="L2782" s="68" t="str">
        <f>IFERROR(VLOOKUP($B2782,APガラス性能一覧!$A$2:$M$6097,11,0),"")</f>
        <v/>
      </c>
      <c r="M2782" s="68" t="str">
        <f>IFERROR(VLOOKUP($B2782,APガラス性能一覧!$A$2:$M$6097,12,0),"")</f>
        <v/>
      </c>
      <c r="N2782" s="68" t="str">
        <f>IFERROR(VLOOKUP($B2782,APガラス性能一覧!$A$2:$M$6097,13,0),"")</f>
        <v/>
      </c>
    </row>
    <row r="2783" spans="2:14" x14ac:dyDescent="0.4">
      <c r="B2783" s="68" t="str">
        <f>IF($D$2="","",IF($E$2=0.65,IFERROR(IF(INDEX(APガラス性能一覧!A:A,MATCH(ROW(B2777),APガラス性能一覧!$O:$O,0))="","",INDEX(APガラス性能一覧!A:A,MATCH(ROW(B2777),APガラス性能一覧!$O:$O,0))),""),IFERROR(IF(INDEX(APガラス性能一覧!A:A,MATCH(ROW(B2777),APガラス性能一覧!$N:$N,0))="","",INDEX(APガラス性能一覧!A:A,MATCH(ROW(B2777),APガラス性能一覧!$N:$N,0))),"")))</f>
        <v/>
      </c>
      <c r="C2783" s="68" t="str">
        <f>IFERROR(VLOOKUP($B2783,APガラス性能一覧!$A$2:$M$6097,2,0),"")</f>
        <v/>
      </c>
      <c r="D2783" s="68" t="str">
        <f>IFERROR(VLOOKUP($B2783,APガラス性能一覧!$A$2:$M$6097,3,0),"")</f>
        <v/>
      </c>
      <c r="E2783" s="68" t="str">
        <f>IFERROR(VLOOKUP($B2783,APガラス性能一覧!$A$2:$M$6097,4,0),"")</f>
        <v/>
      </c>
      <c r="F2783" s="68" t="str">
        <f>IFERROR(VLOOKUP($B2783,APガラス性能一覧!$A$2:$M$6097,5,0),"")</f>
        <v/>
      </c>
      <c r="G2783" s="68" t="str">
        <f>IFERROR(VLOOKUP($B2783,APガラス性能一覧!$A$2:$M$6097,6,0),"")</f>
        <v/>
      </c>
      <c r="H2783" s="68" t="str">
        <f>IFERROR(VLOOKUP($B2783,APガラス性能一覧!$A$2:$M$6097,7,0),"")</f>
        <v/>
      </c>
      <c r="I2783" s="68" t="str">
        <f>IFERROR(VLOOKUP($B2783,APガラス性能一覧!$A$2:$M$6097,8,0),"")</f>
        <v/>
      </c>
      <c r="J2783" s="68" t="str">
        <f>IFERROR(VLOOKUP($B2783,APガラス性能一覧!$A$2:$M$6097,9,0),"")</f>
        <v/>
      </c>
      <c r="K2783" s="68" t="str">
        <f>IFERROR(VLOOKUP($B2783,APガラス性能一覧!$A$2:$M$6097,10,0),"")</f>
        <v/>
      </c>
      <c r="L2783" s="68" t="str">
        <f>IFERROR(VLOOKUP($B2783,APガラス性能一覧!$A$2:$M$6097,11,0),"")</f>
        <v/>
      </c>
      <c r="M2783" s="68" t="str">
        <f>IFERROR(VLOOKUP($B2783,APガラス性能一覧!$A$2:$M$6097,12,0),"")</f>
        <v/>
      </c>
      <c r="N2783" s="68" t="str">
        <f>IFERROR(VLOOKUP($B2783,APガラス性能一覧!$A$2:$M$6097,13,0),"")</f>
        <v/>
      </c>
    </row>
    <row r="2784" spans="2:14" x14ac:dyDescent="0.4">
      <c r="B2784" s="68" t="str">
        <f>IF($D$2="","",IF($E$2=0.65,IFERROR(IF(INDEX(APガラス性能一覧!A:A,MATCH(ROW(B2778),APガラス性能一覧!$O:$O,0))="","",INDEX(APガラス性能一覧!A:A,MATCH(ROW(B2778),APガラス性能一覧!$O:$O,0))),""),IFERROR(IF(INDEX(APガラス性能一覧!A:A,MATCH(ROW(B2778),APガラス性能一覧!$N:$N,0))="","",INDEX(APガラス性能一覧!A:A,MATCH(ROW(B2778),APガラス性能一覧!$N:$N,0))),"")))</f>
        <v/>
      </c>
      <c r="C2784" s="68" t="str">
        <f>IFERROR(VLOOKUP($B2784,APガラス性能一覧!$A$2:$M$6097,2,0),"")</f>
        <v/>
      </c>
      <c r="D2784" s="68" t="str">
        <f>IFERROR(VLOOKUP($B2784,APガラス性能一覧!$A$2:$M$6097,3,0),"")</f>
        <v/>
      </c>
      <c r="E2784" s="68" t="str">
        <f>IFERROR(VLOOKUP($B2784,APガラス性能一覧!$A$2:$M$6097,4,0),"")</f>
        <v/>
      </c>
      <c r="F2784" s="68" t="str">
        <f>IFERROR(VLOOKUP($B2784,APガラス性能一覧!$A$2:$M$6097,5,0),"")</f>
        <v/>
      </c>
      <c r="G2784" s="68" t="str">
        <f>IFERROR(VLOOKUP($B2784,APガラス性能一覧!$A$2:$M$6097,6,0),"")</f>
        <v/>
      </c>
      <c r="H2784" s="68" t="str">
        <f>IFERROR(VLOOKUP($B2784,APガラス性能一覧!$A$2:$M$6097,7,0),"")</f>
        <v/>
      </c>
      <c r="I2784" s="68" t="str">
        <f>IFERROR(VLOOKUP($B2784,APガラス性能一覧!$A$2:$M$6097,8,0),"")</f>
        <v/>
      </c>
      <c r="J2784" s="68" t="str">
        <f>IFERROR(VLOOKUP($B2784,APガラス性能一覧!$A$2:$M$6097,9,0),"")</f>
        <v/>
      </c>
      <c r="K2784" s="68" t="str">
        <f>IFERROR(VLOOKUP($B2784,APガラス性能一覧!$A$2:$M$6097,10,0),"")</f>
        <v/>
      </c>
      <c r="L2784" s="68" t="str">
        <f>IFERROR(VLOOKUP($B2784,APガラス性能一覧!$A$2:$M$6097,11,0),"")</f>
        <v/>
      </c>
      <c r="M2784" s="68" t="str">
        <f>IFERROR(VLOOKUP($B2784,APガラス性能一覧!$A$2:$M$6097,12,0),"")</f>
        <v/>
      </c>
      <c r="N2784" s="68" t="str">
        <f>IFERROR(VLOOKUP($B2784,APガラス性能一覧!$A$2:$M$6097,13,0),"")</f>
        <v/>
      </c>
    </row>
    <row r="2785" spans="2:14" x14ac:dyDescent="0.4">
      <c r="B2785" s="68" t="str">
        <f>IF($D$2="","",IF($E$2=0.65,IFERROR(IF(INDEX(APガラス性能一覧!A:A,MATCH(ROW(B2779),APガラス性能一覧!$O:$O,0))="","",INDEX(APガラス性能一覧!A:A,MATCH(ROW(B2779),APガラス性能一覧!$O:$O,0))),""),IFERROR(IF(INDEX(APガラス性能一覧!A:A,MATCH(ROW(B2779),APガラス性能一覧!$N:$N,0))="","",INDEX(APガラス性能一覧!A:A,MATCH(ROW(B2779),APガラス性能一覧!$N:$N,0))),"")))</f>
        <v/>
      </c>
      <c r="C2785" s="68" t="str">
        <f>IFERROR(VLOOKUP($B2785,APガラス性能一覧!$A$2:$M$6097,2,0),"")</f>
        <v/>
      </c>
      <c r="D2785" s="68" t="str">
        <f>IFERROR(VLOOKUP($B2785,APガラス性能一覧!$A$2:$M$6097,3,0),"")</f>
        <v/>
      </c>
      <c r="E2785" s="68" t="str">
        <f>IFERROR(VLOOKUP($B2785,APガラス性能一覧!$A$2:$M$6097,4,0),"")</f>
        <v/>
      </c>
      <c r="F2785" s="68" t="str">
        <f>IFERROR(VLOOKUP($B2785,APガラス性能一覧!$A$2:$M$6097,5,0),"")</f>
        <v/>
      </c>
      <c r="G2785" s="68" t="str">
        <f>IFERROR(VLOOKUP($B2785,APガラス性能一覧!$A$2:$M$6097,6,0),"")</f>
        <v/>
      </c>
      <c r="H2785" s="68" t="str">
        <f>IFERROR(VLOOKUP($B2785,APガラス性能一覧!$A$2:$M$6097,7,0),"")</f>
        <v/>
      </c>
      <c r="I2785" s="68" t="str">
        <f>IFERROR(VLOOKUP($B2785,APガラス性能一覧!$A$2:$M$6097,8,0),"")</f>
        <v/>
      </c>
      <c r="J2785" s="68" t="str">
        <f>IFERROR(VLOOKUP($B2785,APガラス性能一覧!$A$2:$M$6097,9,0),"")</f>
        <v/>
      </c>
      <c r="K2785" s="68" t="str">
        <f>IFERROR(VLOOKUP($B2785,APガラス性能一覧!$A$2:$M$6097,10,0),"")</f>
        <v/>
      </c>
      <c r="L2785" s="68" t="str">
        <f>IFERROR(VLOOKUP($B2785,APガラス性能一覧!$A$2:$M$6097,11,0),"")</f>
        <v/>
      </c>
      <c r="M2785" s="68" t="str">
        <f>IFERROR(VLOOKUP($B2785,APガラス性能一覧!$A$2:$M$6097,12,0),"")</f>
        <v/>
      </c>
      <c r="N2785" s="68" t="str">
        <f>IFERROR(VLOOKUP($B2785,APガラス性能一覧!$A$2:$M$6097,13,0),"")</f>
        <v/>
      </c>
    </row>
    <row r="2786" spans="2:14" x14ac:dyDescent="0.4">
      <c r="B2786" s="68" t="str">
        <f>IF($D$2="","",IF($E$2=0.65,IFERROR(IF(INDEX(APガラス性能一覧!A:A,MATCH(ROW(B2780),APガラス性能一覧!$O:$O,0))="","",INDEX(APガラス性能一覧!A:A,MATCH(ROW(B2780),APガラス性能一覧!$O:$O,0))),""),IFERROR(IF(INDEX(APガラス性能一覧!A:A,MATCH(ROW(B2780),APガラス性能一覧!$N:$N,0))="","",INDEX(APガラス性能一覧!A:A,MATCH(ROW(B2780),APガラス性能一覧!$N:$N,0))),"")))</f>
        <v/>
      </c>
      <c r="C2786" s="68" t="str">
        <f>IFERROR(VLOOKUP($B2786,APガラス性能一覧!$A$2:$M$6097,2,0),"")</f>
        <v/>
      </c>
      <c r="D2786" s="68" t="str">
        <f>IFERROR(VLOOKUP($B2786,APガラス性能一覧!$A$2:$M$6097,3,0),"")</f>
        <v/>
      </c>
      <c r="E2786" s="68" t="str">
        <f>IFERROR(VLOOKUP($B2786,APガラス性能一覧!$A$2:$M$6097,4,0),"")</f>
        <v/>
      </c>
      <c r="F2786" s="68" t="str">
        <f>IFERROR(VLOOKUP($B2786,APガラス性能一覧!$A$2:$M$6097,5,0),"")</f>
        <v/>
      </c>
      <c r="G2786" s="68" t="str">
        <f>IFERROR(VLOOKUP($B2786,APガラス性能一覧!$A$2:$M$6097,6,0),"")</f>
        <v/>
      </c>
      <c r="H2786" s="68" t="str">
        <f>IFERROR(VLOOKUP($B2786,APガラス性能一覧!$A$2:$M$6097,7,0),"")</f>
        <v/>
      </c>
      <c r="I2786" s="68" t="str">
        <f>IFERROR(VLOOKUP($B2786,APガラス性能一覧!$A$2:$M$6097,8,0),"")</f>
        <v/>
      </c>
      <c r="J2786" s="68" t="str">
        <f>IFERROR(VLOOKUP($B2786,APガラス性能一覧!$A$2:$M$6097,9,0),"")</f>
        <v/>
      </c>
      <c r="K2786" s="68" t="str">
        <f>IFERROR(VLOOKUP($B2786,APガラス性能一覧!$A$2:$M$6097,10,0),"")</f>
        <v/>
      </c>
      <c r="L2786" s="68" t="str">
        <f>IFERROR(VLOOKUP($B2786,APガラス性能一覧!$A$2:$M$6097,11,0),"")</f>
        <v/>
      </c>
      <c r="M2786" s="68" t="str">
        <f>IFERROR(VLOOKUP($B2786,APガラス性能一覧!$A$2:$M$6097,12,0),"")</f>
        <v/>
      </c>
      <c r="N2786" s="68" t="str">
        <f>IFERROR(VLOOKUP($B2786,APガラス性能一覧!$A$2:$M$6097,13,0),"")</f>
        <v/>
      </c>
    </row>
    <row r="2787" spans="2:14" x14ac:dyDescent="0.4">
      <c r="B2787" s="68" t="str">
        <f>IF($D$2="","",IF($E$2=0.65,IFERROR(IF(INDEX(APガラス性能一覧!A:A,MATCH(ROW(B2781),APガラス性能一覧!$O:$O,0))="","",INDEX(APガラス性能一覧!A:A,MATCH(ROW(B2781),APガラス性能一覧!$O:$O,0))),""),IFERROR(IF(INDEX(APガラス性能一覧!A:A,MATCH(ROW(B2781),APガラス性能一覧!$N:$N,0))="","",INDEX(APガラス性能一覧!A:A,MATCH(ROW(B2781),APガラス性能一覧!$N:$N,0))),"")))</f>
        <v/>
      </c>
      <c r="C2787" s="68" t="str">
        <f>IFERROR(VLOOKUP($B2787,APガラス性能一覧!$A$2:$M$6097,2,0),"")</f>
        <v/>
      </c>
      <c r="D2787" s="68" t="str">
        <f>IFERROR(VLOOKUP($B2787,APガラス性能一覧!$A$2:$M$6097,3,0),"")</f>
        <v/>
      </c>
      <c r="E2787" s="68" t="str">
        <f>IFERROR(VLOOKUP($B2787,APガラス性能一覧!$A$2:$M$6097,4,0),"")</f>
        <v/>
      </c>
      <c r="F2787" s="68" t="str">
        <f>IFERROR(VLOOKUP($B2787,APガラス性能一覧!$A$2:$M$6097,5,0),"")</f>
        <v/>
      </c>
      <c r="G2787" s="68" t="str">
        <f>IFERROR(VLOOKUP($B2787,APガラス性能一覧!$A$2:$M$6097,6,0),"")</f>
        <v/>
      </c>
      <c r="H2787" s="68" t="str">
        <f>IFERROR(VLOOKUP($B2787,APガラス性能一覧!$A$2:$M$6097,7,0),"")</f>
        <v/>
      </c>
      <c r="I2787" s="68" t="str">
        <f>IFERROR(VLOOKUP($B2787,APガラス性能一覧!$A$2:$M$6097,8,0),"")</f>
        <v/>
      </c>
      <c r="J2787" s="68" t="str">
        <f>IFERROR(VLOOKUP($B2787,APガラス性能一覧!$A$2:$M$6097,9,0),"")</f>
        <v/>
      </c>
      <c r="K2787" s="68" t="str">
        <f>IFERROR(VLOOKUP($B2787,APガラス性能一覧!$A$2:$M$6097,10,0),"")</f>
        <v/>
      </c>
      <c r="L2787" s="68" t="str">
        <f>IFERROR(VLOOKUP($B2787,APガラス性能一覧!$A$2:$M$6097,11,0),"")</f>
        <v/>
      </c>
      <c r="M2787" s="68" t="str">
        <f>IFERROR(VLOOKUP($B2787,APガラス性能一覧!$A$2:$M$6097,12,0),"")</f>
        <v/>
      </c>
      <c r="N2787" s="68" t="str">
        <f>IFERROR(VLOOKUP($B2787,APガラス性能一覧!$A$2:$M$6097,13,0),"")</f>
        <v/>
      </c>
    </row>
    <row r="2788" spans="2:14" x14ac:dyDescent="0.4">
      <c r="B2788" s="68" t="str">
        <f>IF($D$2="","",IF($E$2=0.65,IFERROR(IF(INDEX(APガラス性能一覧!A:A,MATCH(ROW(B2782),APガラス性能一覧!$O:$O,0))="","",INDEX(APガラス性能一覧!A:A,MATCH(ROW(B2782),APガラス性能一覧!$O:$O,0))),""),IFERROR(IF(INDEX(APガラス性能一覧!A:A,MATCH(ROW(B2782),APガラス性能一覧!$N:$N,0))="","",INDEX(APガラス性能一覧!A:A,MATCH(ROW(B2782),APガラス性能一覧!$N:$N,0))),"")))</f>
        <v/>
      </c>
      <c r="C2788" s="68" t="str">
        <f>IFERROR(VLOOKUP($B2788,APガラス性能一覧!$A$2:$M$6097,2,0),"")</f>
        <v/>
      </c>
      <c r="D2788" s="68" t="str">
        <f>IFERROR(VLOOKUP($B2788,APガラス性能一覧!$A$2:$M$6097,3,0),"")</f>
        <v/>
      </c>
      <c r="E2788" s="68" t="str">
        <f>IFERROR(VLOOKUP($B2788,APガラス性能一覧!$A$2:$M$6097,4,0),"")</f>
        <v/>
      </c>
      <c r="F2788" s="68" t="str">
        <f>IFERROR(VLOOKUP($B2788,APガラス性能一覧!$A$2:$M$6097,5,0),"")</f>
        <v/>
      </c>
      <c r="G2788" s="68" t="str">
        <f>IFERROR(VLOOKUP($B2788,APガラス性能一覧!$A$2:$M$6097,6,0),"")</f>
        <v/>
      </c>
      <c r="H2788" s="68" t="str">
        <f>IFERROR(VLOOKUP($B2788,APガラス性能一覧!$A$2:$M$6097,7,0),"")</f>
        <v/>
      </c>
      <c r="I2788" s="68" t="str">
        <f>IFERROR(VLOOKUP($B2788,APガラス性能一覧!$A$2:$M$6097,8,0),"")</f>
        <v/>
      </c>
      <c r="J2788" s="68" t="str">
        <f>IFERROR(VLOOKUP($B2788,APガラス性能一覧!$A$2:$M$6097,9,0),"")</f>
        <v/>
      </c>
      <c r="K2788" s="68" t="str">
        <f>IFERROR(VLOOKUP($B2788,APガラス性能一覧!$A$2:$M$6097,10,0),"")</f>
        <v/>
      </c>
      <c r="L2788" s="68" t="str">
        <f>IFERROR(VLOOKUP($B2788,APガラス性能一覧!$A$2:$M$6097,11,0),"")</f>
        <v/>
      </c>
      <c r="M2788" s="68" t="str">
        <f>IFERROR(VLOOKUP($B2788,APガラス性能一覧!$A$2:$M$6097,12,0),"")</f>
        <v/>
      </c>
      <c r="N2788" s="68" t="str">
        <f>IFERROR(VLOOKUP($B2788,APガラス性能一覧!$A$2:$M$6097,13,0),"")</f>
        <v/>
      </c>
    </row>
    <row r="2789" spans="2:14" x14ac:dyDescent="0.4">
      <c r="B2789" s="68" t="str">
        <f>IF($D$2="","",IF($E$2=0.65,IFERROR(IF(INDEX(APガラス性能一覧!A:A,MATCH(ROW(B2783),APガラス性能一覧!$O:$O,0))="","",INDEX(APガラス性能一覧!A:A,MATCH(ROW(B2783),APガラス性能一覧!$O:$O,0))),""),IFERROR(IF(INDEX(APガラス性能一覧!A:A,MATCH(ROW(B2783),APガラス性能一覧!$N:$N,0))="","",INDEX(APガラス性能一覧!A:A,MATCH(ROW(B2783),APガラス性能一覧!$N:$N,0))),"")))</f>
        <v/>
      </c>
      <c r="C2789" s="68" t="str">
        <f>IFERROR(VLOOKUP($B2789,APガラス性能一覧!$A$2:$M$6097,2,0),"")</f>
        <v/>
      </c>
      <c r="D2789" s="68" t="str">
        <f>IFERROR(VLOOKUP($B2789,APガラス性能一覧!$A$2:$M$6097,3,0),"")</f>
        <v/>
      </c>
      <c r="E2789" s="68" t="str">
        <f>IFERROR(VLOOKUP($B2789,APガラス性能一覧!$A$2:$M$6097,4,0),"")</f>
        <v/>
      </c>
      <c r="F2789" s="68" t="str">
        <f>IFERROR(VLOOKUP($B2789,APガラス性能一覧!$A$2:$M$6097,5,0),"")</f>
        <v/>
      </c>
      <c r="G2789" s="68" t="str">
        <f>IFERROR(VLOOKUP($B2789,APガラス性能一覧!$A$2:$M$6097,6,0),"")</f>
        <v/>
      </c>
      <c r="H2789" s="68" t="str">
        <f>IFERROR(VLOOKUP($B2789,APガラス性能一覧!$A$2:$M$6097,7,0),"")</f>
        <v/>
      </c>
      <c r="I2789" s="68" t="str">
        <f>IFERROR(VLOOKUP($B2789,APガラス性能一覧!$A$2:$M$6097,8,0),"")</f>
        <v/>
      </c>
      <c r="J2789" s="68" t="str">
        <f>IFERROR(VLOOKUP($B2789,APガラス性能一覧!$A$2:$M$6097,9,0),"")</f>
        <v/>
      </c>
      <c r="K2789" s="68" t="str">
        <f>IFERROR(VLOOKUP($B2789,APガラス性能一覧!$A$2:$M$6097,10,0),"")</f>
        <v/>
      </c>
      <c r="L2789" s="68" t="str">
        <f>IFERROR(VLOOKUP($B2789,APガラス性能一覧!$A$2:$M$6097,11,0),"")</f>
        <v/>
      </c>
      <c r="M2789" s="68" t="str">
        <f>IFERROR(VLOOKUP($B2789,APガラス性能一覧!$A$2:$M$6097,12,0),"")</f>
        <v/>
      </c>
      <c r="N2789" s="68" t="str">
        <f>IFERROR(VLOOKUP($B2789,APガラス性能一覧!$A$2:$M$6097,13,0),"")</f>
        <v/>
      </c>
    </row>
    <row r="2790" spans="2:14" x14ac:dyDescent="0.4">
      <c r="B2790" s="68" t="str">
        <f>IF($D$2="","",IF($E$2=0.65,IFERROR(IF(INDEX(APガラス性能一覧!A:A,MATCH(ROW(B2784),APガラス性能一覧!$O:$O,0))="","",INDEX(APガラス性能一覧!A:A,MATCH(ROW(B2784),APガラス性能一覧!$O:$O,0))),""),IFERROR(IF(INDEX(APガラス性能一覧!A:A,MATCH(ROW(B2784),APガラス性能一覧!$N:$N,0))="","",INDEX(APガラス性能一覧!A:A,MATCH(ROW(B2784),APガラス性能一覧!$N:$N,0))),"")))</f>
        <v/>
      </c>
      <c r="C2790" s="68" t="str">
        <f>IFERROR(VLOOKUP($B2790,APガラス性能一覧!$A$2:$M$6097,2,0),"")</f>
        <v/>
      </c>
      <c r="D2790" s="68" t="str">
        <f>IFERROR(VLOOKUP($B2790,APガラス性能一覧!$A$2:$M$6097,3,0),"")</f>
        <v/>
      </c>
      <c r="E2790" s="68" t="str">
        <f>IFERROR(VLOOKUP($B2790,APガラス性能一覧!$A$2:$M$6097,4,0),"")</f>
        <v/>
      </c>
      <c r="F2790" s="68" t="str">
        <f>IFERROR(VLOOKUP($B2790,APガラス性能一覧!$A$2:$M$6097,5,0),"")</f>
        <v/>
      </c>
      <c r="G2790" s="68" t="str">
        <f>IFERROR(VLOOKUP($B2790,APガラス性能一覧!$A$2:$M$6097,6,0),"")</f>
        <v/>
      </c>
      <c r="H2790" s="68" t="str">
        <f>IFERROR(VLOOKUP($B2790,APガラス性能一覧!$A$2:$M$6097,7,0),"")</f>
        <v/>
      </c>
      <c r="I2790" s="68" t="str">
        <f>IFERROR(VLOOKUP($B2790,APガラス性能一覧!$A$2:$M$6097,8,0),"")</f>
        <v/>
      </c>
      <c r="J2790" s="68" t="str">
        <f>IFERROR(VLOOKUP($B2790,APガラス性能一覧!$A$2:$M$6097,9,0),"")</f>
        <v/>
      </c>
      <c r="K2790" s="68" t="str">
        <f>IFERROR(VLOOKUP($B2790,APガラス性能一覧!$A$2:$M$6097,10,0),"")</f>
        <v/>
      </c>
      <c r="L2790" s="68" t="str">
        <f>IFERROR(VLOOKUP($B2790,APガラス性能一覧!$A$2:$M$6097,11,0),"")</f>
        <v/>
      </c>
      <c r="M2790" s="68" t="str">
        <f>IFERROR(VLOOKUP($B2790,APガラス性能一覧!$A$2:$M$6097,12,0),"")</f>
        <v/>
      </c>
      <c r="N2790" s="68" t="str">
        <f>IFERROR(VLOOKUP($B2790,APガラス性能一覧!$A$2:$M$6097,13,0),"")</f>
        <v/>
      </c>
    </row>
    <row r="2791" spans="2:14" x14ac:dyDescent="0.4">
      <c r="B2791" s="68" t="str">
        <f>IF($D$2="","",IF($E$2=0.65,IFERROR(IF(INDEX(APガラス性能一覧!A:A,MATCH(ROW(B2785),APガラス性能一覧!$O:$O,0))="","",INDEX(APガラス性能一覧!A:A,MATCH(ROW(B2785),APガラス性能一覧!$O:$O,0))),""),IFERROR(IF(INDEX(APガラス性能一覧!A:A,MATCH(ROW(B2785),APガラス性能一覧!$N:$N,0))="","",INDEX(APガラス性能一覧!A:A,MATCH(ROW(B2785),APガラス性能一覧!$N:$N,0))),"")))</f>
        <v/>
      </c>
      <c r="C2791" s="68" t="str">
        <f>IFERROR(VLOOKUP($B2791,APガラス性能一覧!$A$2:$M$6097,2,0),"")</f>
        <v/>
      </c>
      <c r="D2791" s="68" t="str">
        <f>IFERROR(VLOOKUP($B2791,APガラス性能一覧!$A$2:$M$6097,3,0),"")</f>
        <v/>
      </c>
      <c r="E2791" s="68" t="str">
        <f>IFERROR(VLOOKUP($B2791,APガラス性能一覧!$A$2:$M$6097,4,0),"")</f>
        <v/>
      </c>
      <c r="F2791" s="68" t="str">
        <f>IFERROR(VLOOKUP($B2791,APガラス性能一覧!$A$2:$M$6097,5,0),"")</f>
        <v/>
      </c>
      <c r="G2791" s="68" t="str">
        <f>IFERROR(VLOOKUP($B2791,APガラス性能一覧!$A$2:$M$6097,6,0),"")</f>
        <v/>
      </c>
      <c r="H2791" s="68" t="str">
        <f>IFERROR(VLOOKUP($B2791,APガラス性能一覧!$A$2:$M$6097,7,0),"")</f>
        <v/>
      </c>
      <c r="I2791" s="68" t="str">
        <f>IFERROR(VLOOKUP($B2791,APガラス性能一覧!$A$2:$M$6097,8,0),"")</f>
        <v/>
      </c>
      <c r="J2791" s="68" t="str">
        <f>IFERROR(VLOOKUP($B2791,APガラス性能一覧!$A$2:$M$6097,9,0),"")</f>
        <v/>
      </c>
      <c r="K2791" s="68" t="str">
        <f>IFERROR(VLOOKUP($B2791,APガラス性能一覧!$A$2:$M$6097,10,0),"")</f>
        <v/>
      </c>
      <c r="L2791" s="68" t="str">
        <f>IFERROR(VLOOKUP($B2791,APガラス性能一覧!$A$2:$M$6097,11,0),"")</f>
        <v/>
      </c>
      <c r="M2791" s="68" t="str">
        <f>IFERROR(VLOOKUP($B2791,APガラス性能一覧!$A$2:$M$6097,12,0),"")</f>
        <v/>
      </c>
      <c r="N2791" s="68" t="str">
        <f>IFERROR(VLOOKUP($B2791,APガラス性能一覧!$A$2:$M$6097,13,0),"")</f>
        <v/>
      </c>
    </row>
    <row r="2792" spans="2:14" x14ac:dyDescent="0.4">
      <c r="B2792" s="68" t="str">
        <f>IF($D$2="","",IF($E$2=0.65,IFERROR(IF(INDEX(APガラス性能一覧!A:A,MATCH(ROW(B2786),APガラス性能一覧!$O:$O,0))="","",INDEX(APガラス性能一覧!A:A,MATCH(ROW(B2786),APガラス性能一覧!$O:$O,0))),""),IFERROR(IF(INDEX(APガラス性能一覧!A:A,MATCH(ROW(B2786),APガラス性能一覧!$N:$N,0))="","",INDEX(APガラス性能一覧!A:A,MATCH(ROW(B2786),APガラス性能一覧!$N:$N,0))),"")))</f>
        <v/>
      </c>
      <c r="C2792" s="68" t="str">
        <f>IFERROR(VLOOKUP($B2792,APガラス性能一覧!$A$2:$M$6097,2,0),"")</f>
        <v/>
      </c>
      <c r="D2792" s="68" t="str">
        <f>IFERROR(VLOOKUP($B2792,APガラス性能一覧!$A$2:$M$6097,3,0),"")</f>
        <v/>
      </c>
      <c r="E2792" s="68" t="str">
        <f>IFERROR(VLOOKUP($B2792,APガラス性能一覧!$A$2:$M$6097,4,0),"")</f>
        <v/>
      </c>
      <c r="F2792" s="68" t="str">
        <f>IFERROR(VLOOKUP($B2792,APガラス性能一覧!$A$2:$M$6097,5,0),"")</f>
        <v/>
      </c>
      <c r="G2792" s="68" t="str">
        <f>IFERROR(VLOOKUP($B2792,APガラス性能一覧!$A$2:$M$6097,6,0),"")</f>
        <v/>
      </c>
      <c r="H2792" s="68" t="str">
        <f>IFERROR(VLOOKUP($B2792,APガラス性能一覧!$A$2:$M$6097,7,0),"")</f>
        <v/>
      </c>
      <c r="I2792" s="68" t="str">
        <f>IFERROR(VLOOKUP($B2792,APガラス性能一覧!$A$2:$M$6097,8,0),"")</f>
        <v/>
      </c>
      <c r="J2792" s="68" t="str">
        <f>IFERROR(VLOOKUP($B2792,APガラス性能一覧!$A$2:$M$6097,9,0),"")</f>
        <v/>
      </c>
      <c r="K2792" s="68" t="str">
        <f>IFERROR(VLOOKUP($B2792,APガラス性能一覧!$A$2:$M$6097,10,0),"")</f>
        <v/>
      </c>
      <c r="L2792" s="68" t="str">
        <f>IFERROR(VLOOKUP($B2792,APガラス性能一覧!$A$2:$M$6097,11,0),"")</f>
        <v/>
      </c>
      <c r="M2792" s="68" t="str">
        <f>IFERROR(VLOOKUP($B2792,APガラス性能一覧!$A$2:$M$6097,12,0),"")</f>
        <v/>
      </c>
      <c r="N2792" s="68" t="str">
        <f>IFERROR(VLOOKUP($B2792,APガラス性能一覧!$A$2:$M$6097,13,0),"")</f>
        <v/>
      </c>
    </row>
    <row r="2793" spans="2:14" x14ac:dyDescent="0.4">
      <c r="B2793" s="68" t="str">
        <f>IF($D$2="","",IF($E$2=0.65,IFERROR(IF(INDEX(APガラス性能一覧!A:A,MATCH(ROW(B2787),APガラス性能一覧!$O:$O,0))="","",INDEX(APガラス性能一覧!A:A,MATCH(ROW(B2787),APガラス性能一覧!$O:$O,0))),""),IFERROR(IF(INDEX(APガラス性能一覧!A:A,MATCH(ROW(B2787),APガラス性能一覧!$N:$N,0))="","",INDEX(APガラス性能一覧!A:A,MATCH(ROW(B2787),APガラス性能一覧!$N:$N,0))),"")))</f>
        <v/>
      </c>
      <c r="C2793" s="68" t="str">
        <f>IFERROR(VLOOKUP($B2793,APガラス性能一覧!$A$2:$M$6097,2,0),"")</f>
        <v/>
      </c>
      <c r="D2793" s="68" t="str">
        <f>IFERROR(VLOOKUP($B2793,APガラス性能一覧!$A$2:$M$6097,3,0),"")</f>
        <v/>
      </c>
      <c r="E2793" s="68" t="str">
        <f>IFERROR(VLOOKUP($B2793,APガラス性能一覧!$A$2:$M$6097,4,0),"")</f>
        <v/>
      </c>
      <c r="F2793" s="68" t="str">
        <f>IFERROR(VLOOKUP($B2793,APガラス性能一覧!$A$2:$M$6097,5,0),"")</f>
        <v/>
      </c>
      <c r="G2793" s="68" t="str">
        <f>IFERROR(VLOOKUP($B2793,APガラス性能一覧!$A$2:$M$6097,6,0),"")</f>
        <v/>
      </c>
      <c r="H2793" s="68" t="str">
        <f>IFERROR(VLOOKUP($B2793,APガラス性能一覧!$A$2:$M$6097,7,0),"")</f>
        <v/>
      </c>
      <c r="I2793" s="68" t="str">
        <f>IFERROR(VLOOKUP($B2793,APガラス性能一覧!$A$2:$M$6097,8,0),"")</f>
        <v/>
      </c>
      <c r="J2793" s="68" t="str">
        <f>IFERROR(VLOOKUP($B2793,APガラス性能一覧!$A$2:$M$6097,9,0),"")</f>
        <v/>
      </c>
      <c r="K2793" s="68" t="str">
        <f>IFERROR(VLOOKUP($B2793,APガラス性能一覧!$A$2:$M$6097,10,0),"")</f>
        <v/>
      </c>
      <c r="L2793" s="68" t="str">
        <f>IFERROR(VLOOKUP($B2793,APガラス性能一覧!$A$2:$M$6097,11,0),"")</f>
        <v/>
      </c>
      <c r="M2793" s="68" t="str">
        <f>IFERROR(VLOOKUP($B2793,APガラス性能一覧!$A$2:$M$6097,12,0),"")</f>
        <v/>
      </c>
      <c r="N2793" s="68" t="str">
        <f>IFERROR(VLOOKUP($B2793,APガラス性能一覧!$A$2:$M$6097,13,0),"")</f>
        <v/>
      </c>
    </row>
    <row r="2794" spans="2:14" x14ac:dyDescent="0.4">
      <c r="B2794" s="68" t="str">
        <f>IF($D$2="","",IF($E$2=0.65,IFERROR(IF(INDEX(APガラス性能一覧!A:A,MATCH(ROW(B2788),APガラス性能一覧!$O:$O,0))="","",INDEX(APガラス性能一覧!A:A,MATCH(ROW(B2788),APガラス性能一覧!$O:$O,0))),""),IFERROR(IF(INDEX(APガラス性能一覧!A:A,MATCH(ROW(B2788),APガラス性能一覧!$N:$N,0))="","",INDEX(APガラス性能一覧!A:A,MATCH(ROW(B2788),APガラス性能一覧!$N:$N,0))),"")))</f>
        <v/>
      </c>
      <c r="C2794" s="68" t="str">
        <f>IFERROR(VLOOKUP($B2794,APガラス性能一覧!$A$2:$M$6097,2,0),"")</f>
        <v/>
      </c>
      <c r="D2794" s="68" t="str">
        <f>IFERROR(VLOOKUP($B2794,APガラス性能一覧!$A$2:$M$6097,3,0),"")</f>
        <v/>
      </c>
      <c r="E2794" s="68" t="str">
        <f>IFERROR(VLOOKUP($B2794,APガラス性能一覧!$A$2:$M$6097,4,0),"")</f>
        <v/>
      </c>
      <c r="F2794" s="68" t="str">
        <f>IFERROR(VLOOKUP($B2794,APガラス性能一覧!$A$2:$M$6097,5,0),"")</f>
        <v/>
      </c>
      <c r="G2794" s="68" t="str">
        <f>IFERROR(VLOOKUP($B2794,APガラス性能一覧!$A$2:$M$6097,6,0),"")</f>
        <v/>
      </c>
      <c r="H2794" s="68" t="str">
        <f>IFERROR(VLOOKUP($B2794,APガラス性能一覧!$A$2:$M$6097,7,0),"")</f>
        <v/>
      </c>
      <c r="I2794" s="68" t="str">
        <f>IFERROR(VLOOKUP($B2794,APガラス性能一覧!$A$2:$M$6097,8,0),"")</f>
        <v/>
      </c>
      <c r="J2794" s="68" t="str">
        <f>IFERROR(VLOOKUP($B2794,APガラス性能一覧!$A$2:$M$6097,9,0),"")</f>
        <v/>
      </c>
      <c r="K2794" s="68" t="str">
        <f>IFERROR(VLOOKUP($B2794,APガラス性能一覧!$A$2:$M$6097,10,0),"")</f>
        <v/>
      </c>
      <c r="L2794" s="68" t="str">
        <f>IFERROR(VLOOKUP($B2794,APガラス性能一覧!$A$2:$M$6097,11,0),"")</f>
        <v/>
      </c>
      <c r="M2794" s="68" t="str">
        <f>IFERROR(VLOOKUP($B2794,APガラス性能一覧!$A$2:$M$6097,12,0),"")</f>
        <v/>
      </c>
      <c r="N2794" s="68" t="str">
        <f>IFERROR(VLOOKUP($B2794,APガラス性能一覧!$A$2:$M$6097,13,0),"")</f>
        <v/>
      </c>
    </row>
    <row r="2795" spans="2:14" x14ac:dyDescent="0.4">
      <c r="B2795" s="68" t="str">
        <f>IF($D$2="","",IF($E$2=0.65,IFERROR(IF(INDEX(APガラス性能一覧!A:A,MATCH(ROW(B2789),APガラス性能一覧!$O:$O,0))="","",INDEX(APガラス性能一覧!A:A,MATCH(ROW(B2789),APガラス性能一覧!$O:$O,0))),""),IFERROR(IF(INDEX(APガラス性能一覧!A:A,MATCH(ROW(B2789),APガラス性能一覧!$N:$N,0))="","",INDEX(APガラス性能一覧!A:A,MATCH(ROW(B2789),APガラス性能一覧!$N:$N,0))),"")))</f>
        <v/>
      </c>
      <c r="C2795" s="68" t="str">
        <f>IFERROR(VLOOKUP($B2795,APガラス性能一覧!$A$2:$M$6097,2,0),"")</f>
        <v/>
      </c>
      <c r="D2795" s="68" t="str">
        <f>IFERROR(VLOOKUP($B2795,APガラス性能一覧!$A$2:$M$6097,3,0),"")</f>
        <v/>
      </c>
      <c r="E2795" s="68" t="str">
        <f>IFERROR(VLOOKUP($B2795,APガラス性能一覧!$A$2:$M$6097,4,0),"")</f>
        <v/>
      </c>
      <c r="F2795" s="68" t="str">
        <f>IFERROR(VLOOKUP($B2795,APガラス性能一覧!$A$2:$M$6097,5,0),"")</f>
        <v/>
      </c>
      <c r="G2795" s="68" t="str">
        <f>IFERROR(VLOOKUP($B2795,APガラス性能一覧!$A$2:$M$6097,6,0),"")</f>
        <v/>
      </c>
      <c r="H2795" s="68" t="str">
        <f>IFERROR(VLOOKUP($B2795,APガラス性能一覧!$A$2:$M$6097,7,0),"")</f>
        <v/>
      </c>
      <c r="I2795" s="68" t="str">
        <f>IFERROR(VLOOKUP($B2795,APガラス性能一覧!$A$2:$M$6097,8,0),"")</f>
        <v/>
      </c>
      <c r="J2795" s="68" t="str">
        <f>IFERROR(VLOOKUP($B2795,APガラス性能一覧!$A$2:$M$6097,9,0),"")</f>
        <v/>
      </c>
      <c r="K2795" s="68" t="str">
        <f>IFERROR(VLOOKUP($B2795,APガラス性能一覧!$A$2:$M$6097,10,0),"")</f>
        <v/>
      </c>
      <c r="L2795" s="68" t="str">
        <f>IFERROR(VLOOKUP($B2795,APガラス性能一覧!$A$2:$M$6097,11,0),"")</f>
        <v/>
      </c>
      <c r="M2795" s="68" t="str">
        <f>IFERROR(VLOOKUP($B2795,APガラス性能一覧!$A$2:$M$6097,12,0),"")</f>
        <v/>
      </c>
      <c r="N2795" s="68" t="str">
        <f>IFERROR(VLOOKUP($B2795,APガラス性能一覧!$A$2:$M$6097,13,0),"")</f>
        <v/>
      </c>
    </row>
    <row r="2796" spans="2:14" x14ac:dyDescent="0.4">
      <c r="B2796" s="68" t="str">
        <f>IF($D$2="","",IF($E$2=0.65,IFERROR(IF(INDEX(APガラス性能一覧!A:A,MATCH(ROW(B2790),APガラス性能一覧!$O:$O,0))="","",INDEX(APガラス性能一覧!A:A,MATCH(ROW(B2790),APガラス性能一覧!$O:$O,0))),""),IFERROR(IF(INDEX(APガラス性能一覧!A:A,MATCH(ROW(B2790),APガラス性能一覧!$N:$N,0))="","",INDEX(APガラス性能一覧!A:A,MATCH(ROW(B2790),APガラス性能一覧!$N:$N,0))),"")))</f>
        <v/>
      </c>
      <c r="C2796" s="68" t="str">
        <f>IFERROR(VLOOKUP($B2796,APガラス性能一覧!$A$2:$M$6097,2,0),"")</f>
        <v/>
      </c>
      <c r="D2796" s="68" t="str">
        <f>IFERROR(VLOOKUP($B2796,APガラス性能一覧!$A$2:$M$6097,3,0),"")</f>
        <v/>
      </c>
      <c r="E2796" s="68" t="str">
        <f>IFERROR(VLOOKUP($B2796,APガラス性能一覧!$A$2:$M$6097,4,0),"")</f>
        <v/>
      </c>
      <c r="F2796" s="68" t="str">
        <f>IFERROR(VLOOKUP($B2796,APガラス性能一覧!$A$2:$M$6097,5,0),"")</f>
        <v/>
      </c>
      <c r="G2796" s="68" t="str">
        <f>IFERROR(VLOOKUP($B2796,APガラス性能一覧!$A$2:$M$6097,6,0),"")</f>
        <v/>
      </c>
      <c r="H2796" s="68" t="str">
        <f>IFERROR(VLOOKUP($B2796,APガラス性能一覧!$A$2:$M$6097,7,0),"")</f>
        <v/>
      </c>
      <c r="I2796" s="68" t="str">
        <f>IFERROR(VLOOKUP($B2796,APガラス性能一覧!$A$2:$M$6097,8,0),"")</f>
        <v/>
      </c>
      <c r="J2796" s="68" t="str">
        <f>IFERROR(VLOOKUP($B2796,APガラス性能一覧!$A$2:$M$6097,9,0),"")</f>
        <v/>
      </c>
      <c r="K2796" s="68" t="str">
        <f>IFERROR(VLOOKUP($B2796,APガラス性能一覧!$A$2:$M$6097,10,0),"")</f>
        <v/>
      </c>
      <c r="L2796" s="68" t="str">
        <f>IFERROR(VLOOKUP($B2796,APガラス性能一覧!$A$2:$M$6097,11,0),"")</f>
        <v/>
      </c>
      <c r="M2796" s="68" t="str">
        <f>IFERROR(VLOOKUP($B2796,APガラス性能一覧!$A$2:$M$6097,12,0),"")</f>
        <v/>
      </c>
      <c r="N2796" s="68" t="str">
        <f>IFERROR(VLOOKUP($B2796,APガラス性能一覧!$A$2:$M$6097,13,0),"")</f>
        <v/>
      </c>
    </row>
    <row r="2797" spans="2:14" x14ac:dyDescent="0.4">
      <c r="B2797" s="68" t="str">
        <f>IF($D$2="","",IF($E$2=0.65,IFERROR(IF(INDEX(APガラス性能一覧!A:A,MATCH(ROW(B2791),APガラス性能一覧!$O:$O,0))="","",INDEX(APガラス性能一覧!A:A,MATCH(ROW(B2791),APガラス性能一覧!$O:$O,0))),""),IFERROR(IF(INDEX(APガラス性能一覧!A:A,MATCH(ROW(B2791),APガラス性能一覧!$N:$N,0))="","",INDEX(APガラス性能一覧!A:A,MATCH(ROW(B2791),APガラス性能一覧!$N:$N,0))),"")))</f>
        <v/>
      </c>
      <c r="C2797" s="68" t="str">
        <f>IFERROR(VLOOKUP($B2797,APガラス性能一覧!$A$2:$M$6097,2,0),"")</f>
        <v/>
      </c>
      <c r="D2797" s="68" t="str">
        <f>IFERROR(VLOOKUP($B2797,APガラス性能一覧!$A$2:$M$6097,3,0),"")</f>
        <v/>
      </c>
      <c r="E2797" s="68" t="str">
        <f>IFERROR(VLOOKUP($B2797,APガラス性能一覧!$A$2:$M$6097,4,0),"")</f>
        <v/>
      </c>
      <c r="F2797" s="68" t="str">
        <f>IFERROR(VLOOKUP($B2797,APガラス性能一覧!$A$2:$M$6097,5,0),"")</f>
        <v/>
      </c>
      <c r="G2797" s="68" t="str">
        <f>IFERROR(VLOOKUP($B2797,APガラス性能一覧!$A$2:$M$6097,6,0),"")</f>
        <v/>
      </c>
      <c r="H2797" s="68" t="str">
        <f>IFERROR(VLOOKUP($B2797,APガラス性能一覧!$A$2:$M$6097,7,0),"")</f>
        <v/>
      </c>
      <c r="I2797" s="68" t="str">
        <f>IFERROR(VLOOKUP($B2797,APガラス性能一覧!$A$2:$M$6097,8,0),"")</f>
        <v/>
      </c>
      <c r="J2797" s="68" t="str">
        <f>IFERROR(VLOOKUP($B2797,APガラス性能一覧!$A$2:$M$6097,9,0),"")</f>
        <v/>
      </c>
      <c r="K2797" s="68" t="str">
        <f>IFERROR(VLOOKUP($B2797,APガラス性能一覧!$A$2:$M$6097,10,0),"")</f>
        <v/>
      </c>
      <c r="L2797" s="68" t="str">
        <f>IFERROR(VLOOKUP($B2797,APガラス性能一覧!$A$2:$M$6097,11,0),"")</f>
        <v/>
      </c>
      <c r="M2797" s="68" t="str">
        <f>IFERROR(VLOOKUP($B2797,APガラス性能一覧!$A$2:$M$6097,12,0),"")</f>
        <v/>
      </c>
      <c r="N2797" s="68" t="str">
        <f>IFERROR(VLOOKUP($B2797,APガラス性能一覧!$A$2:$M$6097,13,0),"")</f>
        <v/>
      </c>
    </row>
    <row r="2798" spans="2:14" x14ac:dyDescent="0.4">
      <c r="B2798" s="68" t="str">
        <f>IF($D$2="","",IF($E$2=0.65,IFERROR(IF(INDEX(APガラス性能一覧!A:A,MATCH(ROW(B2792),APガラス性能一覧!$O:$O,0))="","",INDEX(APガラス性能一覧!A:A,MATCH(ROW(B2792),APガラス性能一覧!$O:$O,0))),""),IFERROR(IF(INDEX(APガラス性能一覧!A:A,MATCH(ROW(B2792),APガラス性能一覧!$N:$N,0))="","",INDEX(APガラス性能一覧!A:A,MATCH(ROW(B2792),APガラス性能一覧!$N:$N,0))),"")))</f>
        <v/>
      </c>
      <c r="C2798" s="68" t="str">
        <f>IFERROR(VLOOKUP($B2798,APガラス性能一覧!$A$2:$M$6097,2,0),"")</f>
        <v/>
      </c>
      <c r="D2798" s="68" t="str">
        <f>IFERROR(VLOOKUP($B2798,APガラス性能一覧!$A$2:$M$6097,3,0),"")</f>
        <v/>
      </c>
      <c r="E2798" s="68" t="str">
        <f>IFERROR(VLOOKUP($B2798,APガラス性能一覧!$A$2:$M$6097,4,0),"")</f>
        <v/>
      </c>
      <c r="F2798" s="68" t="str">
        <f>IFERROR(VLOOKUP($B2798,APガラス性能一覧!$A$2:$M$6097,5,0),"")</f>
        <v/>
      </c>
      <c r="G2798" s="68" t="str">
        <f>IFERROR(VLOOKUP($B2798,APガラス性能一覧!$A$2:$M$6097,6,0),"")</f>
        <v/>
      </c>
      <c r="H2798" s="68" t="str">
        <f>IFERROR(VLOOKUP($B2798,APガラス性能一覧!$A$2:$M$6097,7,0),"")</f>
        <v/>
      </c>
      <c r="I2798" s="68" t="str">
        <f>IFERROR(VLOOKUP($B2798,APガラス性能一覧!$A$2:$M$6097,8,0),"")</f>
        <v/>
      </c>
      <c r="J2798" s="68" t="str">
        <f>IFERROR(VLOOKUP($B2798,APガラス性能一覧!$A$2:$M$6097,9,0),"")</f>
        <v/>
      </c>
      <c r="K2798" s="68" t="str">
        <f>IFERROR(VLOOKUP($B2798,APガラス性能一覧!$A$2:$M$6097,10,0),"")</f>
        <v/>
      </c>
      <c r="L2798" s="68" t="str">
        <f>IFERROR(VLOOKUP($B2798,APガラス性能一覧!$A$2:$M$6097,11,0),"")</f>
        <v/>
      </c>
      <c r="M2798" s="68" t="str">
        <f>IFERROR(VLOOKUP($B2798,APガラス性能一覧!$A$2:$M$6097,12,0),"")</f>
        <v/>
      </c>
      <c r="N2798" s="68" t="str">
        <f>IFERROR(VLOOKUP($B2798,APガラス性能一覧!$A$2:$M$6097,13,0),"")</f>
        <v/>
      </c>
    </row>
    <row r="2799" spans="2:14" x14ac:dyDescent="0.4">
      <c r="B2799" s="68" t="str">
        <f>IF($D$2="","",IF($E$2=0.65,IFERROR(IF(INDEX(APガラス性能一覧!A:A,MATCH(ROW(B2793),APガラス性能一覧!$O:$O,0))="","",INDEX(APガラス性能一覧!A:A,MATCH(ROW(B2793),APガラス性能一覧!$O:$O,0))),""),IFERROR(IF(INDEX(APガラス性能一覧!A:A,MATCH(ROW(B2793),APガラス性能一覧!$N:$N,0))="","",INDEX(APガラス性能一覧!A:A,MATCH(ROW(B2793),APガラス性能一覧!$N:$N,0))),"")))</f>
        <v/>
      </c>
      <c r="C2799" s="68" t="str">
        <f>IFERROR(VLOOKUP($B2799,APガラス性能一覧!$A$2:$M$6097,2,0),"")</f>
        <v/>
      </c>
      <c r="D2799" s="68" t="str">
        <f>IFERROR(VLOOKUP($B2799,APガラス性能一覧!$A$2:$M$6097,3,0),"")</f>
        <v/>
      </c>
      <c r="E2799" s="68" t="str">
        <f>IFERROR(VLOOKUP($B2799,APガラス性能一覧!$A$2:$M$6097,4,0),"")</f>
        <v/>
      </c>
      <c r="F2799" s="68" t="str">
        <f>IFERROR(VLOOKUP($B2799,APガラス性能一覧!$A$2:$M$6097,5,0),"")</f>
        <v/>
      </c>
      <c r="G2799" s="68" t="str">
        <f>IFERROR(VLOOKUP($B2799,APガラス性能一覧!$A$2:$M$6097,6,0),"")</f>
        <v/>
      </c>
      <c r="H2799" s="68" t="str">
        <f>IFERROR(VLOOKUP($B2799,APガラス性能一覧!$A$2:$M$6097,7,0),"")</f>
        <v/>
      </c>
      <c r="I2799" s="68" t="str">
        <f>IFERROR(VLOOKUP($B2799,APガラス性能一覧!$A$2:$M$6097,8,0),"")</f>
        <v/>
      </c>
      <c r="J2799" s="68" t="str">
        <f>IFERROR(VLOOKUP($B2799,APガラス性能一覧!$A$2:$M$6097,9,0),"")</f>
        <v/>
      </c>
      <c r="K2799" s="68" t="str">
        <f>IFERROR(VLOOKUP($B2799,APガラス性能一覧!$A$2:$M$6097,10,0),"")</f>
        <v/>
      </c>
      <c r="L2799" s="68" t="str">
        <f>IFERROR(VLOOKUP($B2799,APガラス性能一覧!$A$2:$M$6097,11,0),"")</f>
        <v/>
      </c>
      <c r="M2799" s="68" t="str">
        <f>IFERROR(VLOOKUP($B2799,APガラス性能一覧!$A$2:$M$6097,12,0),"")</f>
        <v/>
      </c>
      <c r="N2799" s="68" t="str">
        <f>IFERROR(VLOOKUP($B2799,APガラス性能一覧!$A$2:$M$6097,13,0),"")</f>
        <v/>
      </c>
    </row>
    <row r="2800" spans="2:14" x14ac:dyDescent="0.4">
      <c r="B2800" s="68" t="str">
        <f>IF($D$2="","",IF($E$2=0.65,IFERROR(IF(INDEX(APガラス性能一覧!A:A,MATCH(ROW(B2794),APガラス性能一覧!$O:$O,0))="","",INDEX(APガラス性能一覧!A:A,MATCH(ROW(B2794),APガラス性能一覧!$O:$O,0))),""),IFERROR(IF(INDEX(APガラス性能一覧!A:A,MATCH(ROW(B2794),APガラス性能一覧!$N:$N,0))="","",INDEX(APガラス性能一覧!A:A,MATCH(ROW(B2794),APガラス性能一覧!$N:$N,0))),"")))</f>
        <v/>
      </c>
      <c r="C2800" s="68" t="str">
        <f>IFERROR(VLOOKUP($B2800,APガラス性能一覧!$A$2:$M$6097,2,0),"")</f>
        <v/>
      </c>
      <c r="D2800" s="68" t="str">
        <f>IFERROR(VLOOKUP($B2800,APガラス性能一覧!$A$2:$M$6097,3,0),"")</f>
        <v/>
      </c>
      <c r="E2800" s="68" t="str">
        <f>IFERROR(VLOOKUP($B2800,APガラス性能一覧!$A$2:$M$6097,4,0),"")</f>
        <v/>
      </c>
      <c r="F2800" s="68" t="str">
        <f>IFERROR(VLOOKUP($B2800,APガラス性能一覧!$A$2:$M$6097,5,0),"")</f>
        <v/>
      </c>
      <c r="G2800" s="68" t="str">
        <f>IFERROR(VLOOKUP($B2800,APガラス性能一覧!$A$2:$M$6097,6,0),"")</f>
        <v/>
      </c>
      <c r="H2800" s="68" t="str">
        <f>IFERROR(VLOOKUP($B2800,APガラス性能一覧!$A$2:$M$6097,7,0),"")</f>
        <v/>
      </c>
      <c r="I2800" s="68" t="str">
        <f>IFERROR(VLOOKUP($B2800,APガラス性能一覧!$A$2:$M$6097,8,0),"")</f>
        <v/>
      </c>
      <c r="J2800" s="68" t="str">
        <f>IFERROR(VLOOKUP($B2800,APガラス性能一覧!$A$2:$M$6097,9,0),"")</f>
        <v/>
      </c>
      <c r="K2800" s="68" t="str">
        <f>IFERROR(VLOOKUP($B2800,APガラス性能一覧!$A$2:$M$6097,10,0),"")</f>
        <v/>
      </c>
      <c r="L2800" s="68" t="str">
        <f>IFERROR(VLOOKUP($B2800,APガラス性能一覧!$A$2:$M$6097,11,0),"")</f>
        <v/>
      </c>
      <c r="M2800" s="68" t="str">
        <f>IFERROR(VLOOKUP($B2800,APガラス性能一覧!$A$2:$M$6097,12,0),"")</f>
        <v/>
      </c>
      <c r="N2800" s="68" t="str">
        <f>IFERROR(VLOOKUP($B2800,APガラス性能一覧!$A$2:$M$6097,13,0),"")</f>
        <v/>
      </c>
    </row>
    <row r="2801" spans="2:14" x14ac:dyDescent="0.4">
      <c r="B2801" s="68" t="str">
        <f>IF($D$2="","",IF($E$2=0.65,IFERROR(IF(INDEX(APガラス性能一覧!A:A,MATCH(ROW(B2795),APガラス性能一覧!$O:$O,0))="","",INDEX(APガラス性能一覧!A:A,MATCH(ROW(B2795),APガラス性能一覧!$O:$O,0))),""),IFERROR(IF(INDEX(APガラス性能一覧!A:A,MATCH(ROW(B2795),APガラス性能一覧!$N:$N,0))="","",INDEX(APガラス性能一覧!A:A,MATCH(ROW(B2795),APガラス性能一覧!$N:$N,0))),"")))</f>
        <v/>
      </c>
      <c r="C2801" s="68" t="str">
        <f>IFERROR(VLOOKUP($B2801,APガラス性能一覧!$A$2:$M$6097,2,0),"")</f>
        <v/>
      </c>
      <c r="D2801" s="68" t="str">
        <f>IFERROR(VLOOKUP($B2801,APガラス性能一覧!$A$2:$M$6097,3,0),"")</f>
        <v/>
      </c>
      <c r="E2801" s="68" t="str">
        <f>IFERROR(VLOOKUP($B2801,APガラス性能一覧!$A$2:$M$6097,4,0),"")</f>
        <v/>
      </c>
      <c r="F2801" s="68" t="str">
        <f>IFERROR(VLOOKUP($B2801,APガラス性能一覧!$A$2:$M$6097,5,0),"")</f>
        <v/>
      </c>
      <c r="G2801" s="68" t="str">
        <f>IFERROR(VLOOKUP($B2801,APガラス性能一覧!$A$2:$M$6097,6,0),"")</f>
        <v/>
      </c>
      <c r="H2801" s="68" t="str">
        <f>IFERROR(VLOOKUP($B2801,APガラス性能一覧!$A$2:$M$6097,7,0),"")</f>
        <v/>
      </c>
      <c r="I2801" s="68" t="str">
        <f>IFERROR(VLOOKUP($B2801,APガラス性能一覧!$A$2:$M$6097,8,0),"")</f>
        <v/>
      </c>
      <c r="J2801" s="68" t="str">
        <f>IFERROR(VLOOKUP($B2801,APガラス性能一覧!$A$2:$M$6097,9,0),"")</f>
        <v/>
      </c>
      <c r="K2801" s="68" t="str">
        <f>IFERROR(VLOOKUP($B2801,APガラス性能一覧!$A$2:$M$6097,10,0),"")</f>
        <v/>
      </c>
      <c r="L2801" s="68" t="str">
        <f>IFERROR(VLOOKUP($B2801,APガラス性能一覧!$A$2:$M$6097,11,0),"")</f>
        <v/>
      </c>
      <c r="M2801" s="68" t="str">
        <f>IFERROR(VLOOKUP($B2801,APガラス性能一覧!$A$2:$M$6097,12,0),"")</f>
        <v/>
      </c>
      <c r="N2801" s="68" t="str">
        <f>IFERROR(VLOOKUP($B2801,APガラス性能一覧!$A$2:$M$6097,13,0),"")</f>
        <v/>
      </c>
    </row>
    <row r="2802" spans="2:14" x14ac:dyDescent="0.4">
      <c r="B2802" s="68" t="str">
        <f>IF($D$2="","",IF($E$2=0.65,IFERROR(IF(INDEX(APガラス性能一覧!A:A,MATCH(ROW(B2796),APガラス性能一覧!$O:$O,0))="","",INDEX(APガラス性能一覧!A:A,MATCH(ROW(B2796),APガラス性能一覧!$O:$O,0))),""),IFERROR(IF(INDEX(APガラス性能一覧!A:A,MATCH(ROW(B2796),APガラス性能一覧!$N:$N,0))="","",INDEX(APガラス性能一覧!A:A,MATCH(ROW(B2796),APガラス性能一覧!$N:$N,0))),"")))</f>
        <v/>
      </c>
      <c r="C2802" s="68" t="str">
        <f>IFERROR(VLOOKUP($B2802,APガラス性能一覧!$A$2:$M$6097,2,0),"")</f>
        <v/>
      </c>
      <c r="D2802" s="68" t="str">
        <f>IFERROR(VLOOKUP($B2802,APガラス性能一覧!$A$2:$M$6097,3,0),"")</f>
        <v/>
      </c>
      <c r="E2802" s="68" t="str">
        <f>IFERROR(VLOOKUP($B2802,APガラス性能一覧!$A$2:$M$6097,4,0),"")</f>
        <v/>
      </c>
      <c r="F2802" s="68" t="str">
        <f>IFERROR(VLOOKUP($B2802,APガラス性能一覧!$A$2:$M$6097,5,0),"")</f>
        <v/>
      </c>
      <c r="G2802" s="68" t="str">
        <f>IFERROR(VLOOKUP($B2802,APガラス性能一覧!$A$2:$M$6097,6,0),"")</f>
        <v/>
      </c>
      <c r="H2802" s="68" t="str">
        <f>IFERROR(VLOOKUP($B2802,APガラス性能一覧!$A$2:$M$6097,7,0),"")</f>
        <v/>
      </c>
      <c r="I2802" s="68" t="str">
        <f>IFERROR(VLOOKUP($B2802,APガラス性能一覧!$A$2:$M$6097,8,0),"")</f>
        <v/>
      </c>
      <c r="J2802" s="68" t="str">
        <f>IFERROR(VLOOKUP($B2802,APガラス性能一覧!$A$2:$M$6097,9,0),"")</f>
        <v/>
      </c>
      <c r="K2802" s="68" t="str">
        <f>IFERROR(VLOOKUP($B2802,APガラス性能一覧!$A$2:$M$6097,10,0),"")</f>
        <v/>
      </c>
      <c r="L2802" s="68" t="str">
        <f>IFERROR(VLOOKUP($B2802,APガラス性能一覧!$A$2:$M$6097,11,0),"")</f>
        <v/>
      </c>
      <c r="M2802" s="68" t="str">
        <f>IFERROR(VLOOKUP($B2802,APガラス性能一覧!$A$2:$M$6097,12,0),"")</f>
        <v/>
      </c>
      <c r="N2802" s="68" t="str">
        <f>IFERROR(VLOOKUP($B2802,APガラス性能一覧!$A$2:$M$6097,13,0),"")</f>
        <v/>
      </c>
    </row>
    <row r="2803" spans="2:14" x14ac:dyDescent="0.4">
      <c r="B2803" s="68" t="str">
        <f>IF($D$2="","",IF($E$2=0.65,IFERROR(IF(INDEX(APガラス性能一覧!A:A,MATCH(ROW(B2797),APガラス性能一覧!$O:$O,0))="","",INDEX(APガラス性能一覧!A:A,MATCH(ROW(B2797),APガラス性能一覧!$O:$O,0))),""),IFERROR(IF(INDEX(APガラス性能一覧!A:A,MATCH(ROW(B2797),APガラス性能一覧!$N:$N,0))="","",INDEX(APガラス性能一覧!A:A,MATCH(ROW(B2797),APガラス性能一覧!$N:$N,0))),"")))</f>
        <v/>
      </c>
      <c r="C2803" s="68" t="str">
        <f>IFERROR(VLOOKUP($B2803,APガラス性能一覧!$A$2:$M$6097,2,0),"")</f>
        <v/>
      </c>
      <c r="D2803" s="68" t="str">
        <f>IFERROR(VLOOKUP($B2803,APガラス性能一覧!$A$2:$M$6097,3,0),"")</f>
        <v/>
      </c>
      <c r="E2803" s="68" t="str">
        <f>IFERROR(VLOOKUP($B2803,APガラス性能一覧!$A$2:$M$6097,4,0),"")</f>
        <v/>
      </c>
      <c r="F2803" s="68" t="str">
        <f>IFERROR(VLOOKUP($B2803,APガラス性能一覧!$A$2:$M$6097,5,0),"")</f>
        <v/>
      </c>
      <c r="G2803" s="68" t="str">
        <f>IFERROR(VLOOKUP($B2803,APガラス性能一覧!$A$2:$M$6097,6,0),"")</f>
        <v/>
      </c>
      <c r="H2803" s="68" t="str">
        <f>IFERROR(VLOOKUP($B2803,APガラス性能一覧!$A$2:$M$6097,7,0),"")</f>
        <v/>
      </c>
      <c r="I2803" s="68" t="str">
        <f>IFERROR(VLOOKUP($B2803,APガラス性能一覧!$A$2:$M$6097,8,0),"")</f>
        <v/>
      </c>
      <c r="J2803" s="68" t="str">
        <f>IFERROR(VLOOKUP($B2803,APガラス性能一覧!$A$2:$M$6097,9,0),"")</f>
        <v/>
      </c>
      <c r="K2803" s="68" t="str">
        <f>IFERROR(VLOOKUP($B2803,APガラス性能一覧!$A$2:$M$6097,10,0),"")</f>
        <v/>
      </c>
      <c r="L2803" s="68" t="str">
        <f>IFERROR(VLOOKUP($B2803,APガラス性能一覧!$A$2:$M$6097,11,0),"")</f>
        <v/>
      </c>
      <c r="M2803" s="68" t="str">
        <f>IFERROR(VLOOKUP($B2803,APガラス性能一覧!$A$2:$M$6097,12,0),"")</f>
        <v/>
      </c>
      <c r="N2803" s="68" t="str">
        <f>IFERROR(VLOOKUP($B2803,APガラス性能一覧!$A$2:$M$6097,13,0),"")</f>
        <v/>
      </c>
    </row>
    <row r="2804" spans="2:14" x14ac:dyDescent="0.4">
      <c r="B2804" s="68" t="str">
        <f>IF($D$2="","",IF($E$2=0.65,IFERROR(IF(INDEX(APガラス性能一覧!A:A,MATCH(ROW(B2798),APガラス性能一覧!$O:$O,0))="","",INDEX(APガラス性能一覧!A:A,MATCH(ROW(B2798),APガラス性能一覧!$O:$O,0))),""),IFERROR(IF(INDEX(APガラス性能一覧!A:A,MATCH(ROW(B2798),APガラス性能一覧!$N:$N,0))="","",INDEX(APガラス性能一覧!A:A,MATCH(ROW(B2798),APガラス性能一覧!$N:$N,0))),"")))</f>
        <v/>
      </c>
      <c r="C2804" s="68" t="str">
        <f>IFERROR(VLOOKUP($B2804,APガラス性能一覧!$A$2:$M$6097,2,0),"")</f>
        <v/>
      </c>
      <c r="D2804" s="68" t="str">
        <f>IFERROR(VLOOKUP($B2804,APガラス性能一覧!$A$2:$M$6097,3,0),"")</f>
        <v/>
      </c>
      <c r="E2804" s="68" t="str">
        <f>IFERROR(VLOOKUP($B2804,APガラス性能一覧!$A$2:$M$6097,4,0),"")</f>
        <v/>
      </c>
      <c r="F2804" s="68" t="str">
        <f>IFERROR(VLOOKUP($B2804,APガラス性能一覧!$A$2:$M$6097,5,0),"")</f>
        <v/>
      </c>
      <c r="G2804" s="68" t="str">
        <f>IFERROR(VLOOKUP($B2804,APガラス性能一覧!$A$2:$M$6097,6,0),"")</f>
        <v/>
      </c>
      <c r="H2804" s="68" t="str">
        <f>IFERROR(VLOOKUP($B2804,APガラス性能一覧!$A$2:$M$6097,7,0),"")</f>
        <v/>
      </c>
      <c r="I2804" s="68" t="str">
        <f>IFERROR(VLOOKUP($B2804,APガラス性能一覧!$A$2:$M$6097,8,0),"")</f>
        <v/>
      </c>
      <c r="J2804" s="68" t="str">
        <f>IFERROR(VLOOKUP($B2804,APガラス性能一覧!$A$2:$M$6097,9,0),"")</f>
        <v/>
      </c>
      <c r="K2804" s="68" t="str">
        <f>IFERROR(VLOOKUP($B2804,APガラス性能一覧!$A$2:$M$6097,10,0),"")</f>
        <v/>
      </c>
      <c r="L2804" s="68" t="str">
        <f>IFERROR(VLOOKUP($B2804,APガラス性能一覧!$A$2:$M$6097,11,0),"")</f>
        <v/>
      </c>
      <c r="M2804" s="68" t="str">
        <f>IFERROR(VLOOKUP($B2804,APガラス性能一覧!$A$2:$M$6097,12,0),"")</f>
        <v/>
      </c>
      <c r="N2804" s="68" t="str">
        <f>IFERROR(VLOOKUP($B2804,APガラス性能一覧!$A$2:$M$6097,13,0),"")</f>
        <v/>
      </c>
    </row>
    <row r="2805" spans="2:14" x14ac:dyDescent="0.4">
      <c r="B2805" s="68" t="str">
        <f>IF($D$2="","",IF($E$2=0.65,IFERROR(IF(INDEX(APガラス性能一覧!A:A,MATCH(ROW(B2799),APガラス性能一覧!$O:$O,0))="","",INDEX(APガラス性能一覧!A:A,MATCH(ROW(B2799),APガラス性能一覧!$O:$O,0))),""),IFERROR(IF(INDEX(APガラス性能一覧!A:A,MATCH(ROW(B2799),APガラス性能一覧!$N:$N,0))="","",INDEX(APガラス性能一覧!A:A,MATCH(ROW(B2799),APガラス性能一覧!$N:$N,0))),"")))</f>
        <v/>
      </c>
      <c r="C2805" s="68" t="str">
        <f>IFERROR(VLOOKUP($B2805,APガラス性能一覧!$A$2:$M$6097,2,0),"")</f>
        <v/>
      </c>
      <c r="D2805" s="68" t="str">
        <f>IFERROR(VLOOKUP($B2805,APガラス性能一覧!$A$2:$M$6097,3,0),"")</f>
        <v/>
      </c>
      <c r="E2805" s="68" t="str">
        <f>IFERROR(VLOOKUP($B2805,APガラス性能一覧!$A$2:$M$6097,4,0),"")</f>
        <v/>
      </c>
      <c r="F2805" s="68" t="str">
        <f>IFERROR(VLOOKUP($B2805,APガラス性能一覧!$A$2:$M$6097,5,0),"")</f>
        <v/>
      </c>
      <c r="G2805" s="68" t="str">
        <f>IFERROR(VLOOKUP($B2805,APガラス性能一覧!$A$2:$M$6097,6,0),"")</f>
        <v/>
      </c>
      <c r="H2805" s="68" t="str">
        <f>IFERROR(VLOOKUP($B2805,APガラス性能一覧!$A$2:$M$6097,7,0),"")</f>
        <v/>
      </c>
      <c r="I2805" s="68" t="str">
        <f>IFERROR(VLOOKUP($B2805,APガラス性能一覧!$A$2:$M$6097,8,0),"")</f>
        <v/>
      </c>
      <c r="J2805" s="68" t="str">
        <f>IFERROR(VLOOKUP($B2805,APガラス性能一覧!$A$2:$M$6097,9,0),"")</f>
        <v/>
      </c>
      <c r="K2805" s="68" t="str">
        <f>IFERROR(VLOOKUP($B2805,APガラス性能一覧!$A$2:$M$6097,10,0),"")</f>
        <v/>
      </c>
      <c r="L2805" s="68" t="str">
        <f>IFERROR(VLOOKUP($B2805,APガラス性能一覧!$A$2:$M$6097,11,0),"")</f>
        <v/>
      </c>
      <c r="M2805" s="68" t="str">
        <f>IFERROR(VLOOKUP($B2805,APガラス性能一覧!$A$2:$M$6097,12,0),"")</f>
        <v/>
      </c>
      <c r="N2805" s="68" t="str">
        <f>IFERROR(VLOOKUP($B2805,APガラス性能一覧!$A$2:$M$6097,13,0),"")</f>
        <v/>
      </c>
    </row>
    <row r="2806" spans="2:14" x14ac:dyDescent="0.4">
      <c r="B2806" s="68" t="str">
        <f>IF($D$2="","",IF($E$2=0.65,IFERROR(IF(INDEX(APガラス性能一覧!A:A,MATCH(ROW(B2800),APガラス性能一覧!$O:$O,0))="","",INDEX(APガラス性能一覧!A:A,MATCH(ROW(B2800),APガラス性能一覧!$O:$O,0))),""),IFERROR(IF(INDEX(APガラス性能一覧!A:A,MATCH(ROW(B2800),APガラス性能一覧!$N:$N,0))="","",INDEX(APガラス性能一覧!A:A,MATCH(ROW(B2800),APガラス性能一覧!$N:$N,0))),"")))</f>
        <v/>
      </c>
      <c r="C2806" s="68" t="str">
        <f>IFERROR(VLOOKUP($B2806,APガラス性能一覧!$A$2:$M$6097,2,0),"")</f>
        <v/>
      </c>
      <c r="D2806" s="68" t="str">
        <f>IFERROR(VLOOKUP($B2806,APガラス性能一覧!$A$2:$M$6097,3,0),"")</f>
        <v/>
      </c>
      <c r="E2806" s="68" t="str">
        <f>IFERROR(VLOOKUP($B2806,APガラス性能一覧!$A$2:$M$6097,4,0),"")</f>
        <v/>
      </c>
      <c r="F2806" s="68" t="str">
        <f>IFERROR(VLOOKUP($B2806,APガラス性能一覧!$A$2:$M$6097,5,0),"")</f>
        <v/>
      </c>
      <c r="G2806" s="68" t="str">
        <f>IFERROR(VLOOKUP($B2806,APガラス性能一覧!$A$2:$M$6097,6,0),"")</f>
        <v/>
      </c>
      <c r="H2806" s="68" t="str">
        <f>IFERROR(VLOOKUP($B2806,APガラス性能一覧!$A$2:$M$6097,7,0),"")</f>
        <v/>
      </c>
      <c r="I2806" s="68" t="str">
        <f>IFERROR(VLOOKUP($B2806,APガラス性能一覧!$A$2:$M$6097,8,0),"")</f>
        <v/>
      </c>
      <c r="J2806" s="68" t="str">
        <f>IFERROR(VLOOKUP($B2806,APガラス性能一覧!$A$2:$M$6097,9,0),"")</f>
        <v/>
      </c>
      <c r="K2806" s="68" t="str">
        <f>IFERROR(VLOOKUP($B2806,APガラス性能一覧!$A$2:$M$6097,10,0),"")</f>
        <v/>
      </c>
      <c r="L2806" s="68" t="str">
        <f>IFERROR(VLOOKUP($B2806,APガラス性能一覧!$A$2:$M$6097,11,0),"")</f>
        <v/>
      </c>
      <c r="M2806" s="68" t="str">
        <f>IFERROR(VLOOKUP($B2806,APガラス性能一覧!$A$2:$M$6097,12,0),"")</f>
        <v/>
      </c>
      <c r="N2806" s="68" t="str">
        <f>IFERROR(VLOOKUP($B2806,APガラス性能一覧!$A$2:$M$6097,13,0),"")</f>
        <v/>
      </c>
    </row>
    <row r="2807" spans="2:14" x14ac:dyDescent="0.4">
      <c r="B2807" s="68" t="str">
        <f>IF($D$2="","",IF($E$2=0.65,IFERROR(IF(INDEX(APガラス性能一覧!A:A,MATCH(ROW(B2801),APガラス性能一覧!$O:$O,0))="","",INDEX(APガラス性能一覧!A:A,MATCH(ROW(B2801),APガラス性能一覧!$O:$O,0))),""),IFERROR(IF(INDEX(APガラス性能一覧!A:A,MATCH(ROW(B2801),APガラス性能一覧!$N:$N,0))="","",INDEX(APガラス性能一覧!A:A,MATCH(ROW(B2801),APガラス性能一覧!$N:$N,0))),"")))</f>
        <v/>
      </c>
      <c r="C2807" s="68" t="str">
        <f>IFERROR(VLOOKUP($B2807,APガラス性能一覧!$A$2:$M$6097,2,0),"")</f>
        <v/>
      </c>
      <c r="D2807" s="68" t="str">
        <f>IFERROR(VLOOKUP($B2807,APガラス性能一覧!$A$2:$M$6097,3,0),"")</f>
        <v/>
      </c>
      <c r="E2807" s="68" t="str">
        <f>IFERROR(VLOOKUP($B2807,APガラス性能一覧!$A$2:$M$6097,4,0),"")</f>
        <v/>
      </c>
      <c r="F2807" s="68" t="str">
        <f>IFERROR(VLOOKUP($B2807,APガラス性能一覧!$A$2:$M$6097,5,0),"")</f>
        <v/>
      </c>
      <c r="G2807" s="68" t="str">
        <f>IFERROR(VLOOKUP($B2807,APガラス性能一覧!$A$2:$M$6097,6,0),"")</f>
        <v/>
      </c>
      <c r="H2807" s="68" t="str">
        <f>IFERROR(VLOOKUP($B2807,APガラス性能一覧!$A$2:$M$6097,7,0),"")</f>
        <v/>
      </c>
      <c r="I2807" s="68" t="str">
        <f>IFERROR(VLOOKUP($B2807,APガラス性能一覧!$A$2:$M$6097,8,0),"")</f>
        <v/>
      </c>
      <c r="J2807" s="68" t="str">
        <f>IFERROR(VLOOKUP($B2807,APガラス性能一覧!$A$2:$M$6097,9,0),"")</f>
        <v/>
      </c>
      <c r="K2807" s="68" t="str">
        <f>IFERROR(VLOOKUP($B2807,APガラス性能一覧!$A$2:$M$6097,10,0),"")</f>
        <v/>
      </c>
      <c r="L2807" s="68" t="str">
        <f>IFERROR(VLOOKUP($B2807,APガラス性能一覧!$A$2:$M$6097,11,0),"")</f>
        <v/>
      </c>
      <c r="M2807" s="68" t="str">
        <f>IFERROR(VLOOKUP($B2807,APガラス性能一覧!$A$2:$M$6097,12,0),"")</f>
        <v/>
      </c>
      <c r="N2807" s="68" t="str">
        <f>IFERROR(VLOOKUP($B2807,APガラス性能一覧!$A$2:$M$6097,13,0),"")</f>
        <v/>
      </c>
    </row>
    <row r="2808" spans="2:14" x14ac:dyDescent="0.4">
      <c r="B2808" s="68" t="str">
        <f>IF($D$2="","",IF($E$2=0.65,IFERROR(IF(INDEX(APガラス性能一覧!A:A,MATCH(ROW(B2802),APガラス性能一覧!$O:$O,0))="","",INDEX(APガラス性能一覧!A:A,MATCH(ROW(B2802),APガラス性能一覧!$O:$O,0))),""),IFERROR(IF(INDEX(APガラス性能一覧!A:A,MATCH(ROW(B2802),APガラス性能一覧!$N:$N,0))="","",INDEX(APガラス性能一覧!A:A,MATCH(ROW(B2802),APガラス性能一覧!$N:$N,0))),"")))</f>
        <v/>
      </c>
      <c r="C2808" s="68" t="str">
        <f>IFERROR(VLOOKUP($B2808,APガラス性能一覧!$A$2:$M$6097,2,0),"")</f>
        <v/>
      </c>
      <c r="D2808" s="68" t="str">
        <f>IFERROR(VLOOKUP($B2808,APガラス性能一覧!$A$2:$M$6097,3,0),"")</f>
        <v/>
      </c>
      <c r="E2808" s="68" t="str">
        <f>IFERROR(VLOOKUP($B2808,APガラス性能一覧!$A$2:$M$6097,4,0),"")</f>
        <v/>
      </c>
      <c r="F2808" s="68" t="str">
        <f>IFERROR(VLOOKUP($B2808,APガラス性能一覧!$A$2:$M$6097,5,0),"")</f>
        <v/>
      </c>
      <c r="G2808" s="68" t="str">
        <f>IFERROR(VLOOKUP($B2808,APガラス性能一覧!$A$2:$M$6097,6,0),"")</f>
        <v/>
      </c>
      <c r="H2808" s="68" t="str">
        <f>IFERROR(VLOOKUP($B2808,APガラス性能一覧!$A$2:$M$6097,7,0),"")</f>
        <v/>
      </c>
      <c r="I2808" s="68" t="str">
        <f>IFERROR(VLOOKUP($B2808,APガラス性能一覧!$A$2:$M$6097,8,0),"")</f>
        <v/>
      </c>
      <c r="J2808" s="68" t="str">
        <f>IFERROR(VLOOKUP($B2808,APガラス性能一覧!$A$2:$M$6097,9,0),"")</f>
        <v/>
      </c>
      <c r="K2808" s="68" t="str">
        <f>IFERROR(VLOOKUP($B2808,APガラス性能一覧!$A$2:$M$6097,10,0),"")</f>
        <v/>
      </c>
      <c r="L2808" s="68" t="str">
        <f>IFERROR(VLOOKUP($B2808,APガラス性能一覧!$A$2:$M$6097,11,0),"")</f>
        <v/>
      </c>
      <c r="M2808" s="68" t="str">
        <f>IFERROR(VLOOKUP($B2808,APガラス性能一覧!$A$2:$M$6097,12,0),"")</f>
        <v/>
      </c>
      <c r="N2808" s="68" t="str">
        <f>IFERROR(VLOOKUP($B2808,APガラス性能一覧!$A$2:$M$6097,13,0),"")</f>
        <v/>
      </c>
    </row>
    <row r="2809" spans="2:14" x14ac:dyDescent="0.4">
      <c r="B2809" s="68" t="str">
        <f>IF($D$2="","",IF($E$2=0.65,IFERROR(IF(INDEX(APガラス性能一覧!A:A,MATCH(ROW(B2803),APガラス性能一覧!$O:$O,0))="","",INDEX(APガラス性能一覧!A:A,MATCH(ROW(B2803),APガラス性能一覧!$O:$O,0))),""),IFERROR(IF(INDEX(APガラス性能一覧!A:A,MATCH(ROW(B2803),APガラス性能一覧!$N:$N,0))="","",INDEX(APガラス性能一覧!A:A,MATCH(ROW(B2803),APガラス性能一覧!$N:$N,0))),"")))</f>
        <v/>
      </c>
      <c r="C2809" s="68" t="str">
        <f>IFERROR(VLOOKUP($B2809,APガラス性能一覧!$A$2:$M$6097,2,0),"")</f>
        <v/>
      </c>
      <c r="D2809" s="68" t="str">
        <f>IFERROR(VLOOKUP($B2809,APガラス性能一覧!$A$2:$M$6097,3,0),"")</f>
        <v/>
      </c>
      <c r="E2809" s="68" t="str">
        <f>IFERROR(VLOOKUP($B2809,APガラス性能一覧!$A$2:$M$6097,4,0),"")</f>
        <v/>
      </c>
      <c r="F2809" s="68" t="str">
        <f>IFERROR(VLOOKUP($B2809,APガラス性能一覧!$A$2:$M$6097,5,0),"")</f>
        <v/>
      </c>
      <c r="G2809" s="68" t="str">
        <f>IFERROR(VLOOKUP($B2809,APガラス性能一覧!$A$2:$M$6097,6,0),"")</f>
        <v/>
      </c>
      <c r="H2809" s="68" t="str">
        <f>IFERROR(VLOOKUP($B2809,APガラス性能一覧!$A$2:$M$6097,7,0),"")</f>
        <v/>
      </c>
      <c r="I2809" s="68" t="str">
        <f>IFERROR(VLOOKUP($B2809,APガラス性能一覧!$A$2:$M$6097,8,0),"")</f>
        <v/>
      </c>
      <c r="J2809" s="68" t="str">
        <f>IFERROR(VLOOKUP($B2809,APガラス性能一覧!$A$2:$M$6097,9,0),"")</f>
        <v/>
      </c>
      <c r="K2809" s="68" t="str">
        <f>IFERROR(VLOOKUP($B2809,APガラス性能一覧!$A$2:$M$6097,10,0),"")</f>
        <v/>
      </c>
      <c r="L2809" s="68" t="str">
        <f>IFERROR(VLOOKUP($B2809,APガラス性能一覧!$A$2:$M$6097,11,0),"")</f>
        <v/>
      </c>
      <c r="M2809" s="68" t="str">
        <f>IFERROR(VLOOKUP($B2809,APガラス性能一覧!$A$2:$M$6097,12,0),"")</f>
        <v/>
      </c>
      <c r="N2809" s="68" t="str">
        <f>IFERROR(VLOOKUP($B2809,APガラス性能一覧!$A$2:$M$6097,13,0),"")</f>
        <v/>
      </c>
    </row>
    <row r="2810" spans="2:14" x14ac:dyDescent="0.4">
      <c r="B2810" s="68" t="str">
        <f>IF($D$2="","",IF($E$2=0.65,IFERROR(IF(INDEX(APガラス性能一覧!A:A,MATCH(ROW(B2804),APガラス性能一覧!$O:$O,0))="","",INDEX(APガラス性能一覧!A:A,MATCH(ROW(B2804),APガラス性能一覧!$O:$O,0))),""),IFERROR(IF(INDEX(APガラス性能一覧!A:A,MATCH(ROW(B2804),APガラス性能一覧!$N:$N,0))="","",INDEX(APガラス性能一覧!A:A,MATCH(ROW(B2804),APガラス性能一覧!$N:$N,0))),"")))</f>
        <v/>
      </c>
      <c r="C2810" s="68" t="str">
        <f>IFERROR(VLOOKUP($B2810,APガラス性能一覧!$A$2:$M$6097,2,0),"")</f>
        <v/>
      </c>
      <c r="D2810" s="68" t="str">
        <f>IFERROR(VLOOKUP($B2810,APガラス性能一覧!$A$2:$M$6097,3,0),"")</f>
        <v/>
      </c>
      <c r="E2810" s="68" t="str">
        <f>IFERROR(VLOOKUP($B2810,APガラス性能一覧!$A$2:$M$6097,4,0),"")</f>
        <v/>
      </c>
      <c r="F2810" s="68" t="str">
        <f>IFERROR(VLOOKUP($B2810,APガラス性能一覧!$A$2:$M$6097,5,0),"")</f>
        <v/>
      </c>
      <c r="G2810" s="68" t="str">
        <f>IFERROR(VLOOKUP($B2810,APガラス性能一覧!$A$2:$M$6097,6,0),"")</f>
        <v/>
      </c>
      <c r="H2810" s="68" t="str">
        <f>IFERROR(VLOOKUP($B2810,APガラス性能一覧!$A$2:$M$6097,7,0),"")</f>
        <v/>
      </c>
      <c r="I2810" s="68" t="str">
        <f>IFERROR(VLOOKUP($B2810,APガラス性能一覧!$A$2:$M$6097,8,0),"")</f>
        <v/>
      </c>
      <c r="J2810" s="68" t="str">
        <f>IFERROR(VLOOKUP($B2810,APガラス性能一覧!$A$2:$M$6097,9,0),"")</f>
        <v/>
      </c>
      <c r="K2810" s="68" t="str">
        <f>IFERROR(VLOOKUP($B2810,APガラス性能一覧!$A$2:$M$6097,10,0),"")</f>
        <v/>
      </c>
      <c r="L2810" s="68" t="str">
        <f>IFERROR(VLOOKUP($B2810,APガラス性能一覧!$A$2:$M$6097,11,0),"")</f>
        <v/>
      </c>
      <c r="M2810" s="68" t="str">
        <f>IFERROR(VLOOKUP($B2810,APガラス性能一覧!$A$2:$M$6097,12,0),"")</f>
        <v/>
      </c>
      <c r="N2810" s="68" t="str">
        <f>IFERROR(VLOOKUP($B2810,APガラス性能一覧!$A$2:$M$6097,13,0),"")</f>
        <v/>
      </c>
    </row>
    <row r="2811" spans="2:14" x14ac:dyDescent="0.4">
      <c r="B2811" s="68" t="str">
        <f>IF($D$2="","",IF($E$2=0.65,IFERROR(IF(INDEX(APガラス性能一覧!A:A,MATCH(ROW(B2805),APガラス性能一覧!$O:$O,0))="","",INDEX(APガラス性能一覧!A:A,MATCH(ROW(B2805),APガラス性能一覧!$O:$O,0))),""),IFERROR(IF(INDEX(APガラス性能一覧!A:A,MATCH(ROW(B2805),APガラス性能一覧!$N:$N,0))="","",INDEX(APガラス性能一覧!A:A,MATCH(ROW(B2805),APガラス性能一覧!$N:$N,0))),"")))</f>
        <v/>
      </c>
      <c r="C2811" s="68" t="str">
        <f>IFERROR(VLOOKUP($B2811,APガラス性能一覧!$A$2:$M$6097,2,0),"")</f>
        <v/>
      </c>
      <c r="D2811" s="68" t="str">
        <f>IFERROR(VLOOKUP($B2811,APガラス性能一覧!$A$2:$M$6097,3,0),"")</f>
        <v/>
      </c>
      <c r="E2811" s="68" t="str">
        <f>IFERROR(VLOOKUP($B2811,APガラス性能一覧!$A$2:$M$6097,4,0),"")</f>
        <v/>
      </c>
      <c r="F2811" s="68" t="str">
        <f>IFERROR(VLOOKUP($B2811,APガラス性能一覧!$A$2:$M$6097,5,0),"")</f>
        <v/>
      </c>
      <c r="G2811" s="68" t="str">
        <f>IFERROR(VLOOKUP($B2811,APガラス性能一覧!$A$2:$M$6097,6,0),"")</f>
        <v/>
      </c>
      <c r="H2811" s="68" t="str">
        <f>IFERROR(VLOOKUP($B2811,APガラス性能一覧!$A$2:$M$6097,7,0),"")</f>
        <v/>
      </c>
      <c r="I2811" s="68" t="str">
        <f>IFERROR(VLOOKUP($B2811,APガラス性能一覧!$A$2:$M$6097,8,0),"")</f>
        <v/>
      </c>
      <c r="J2811" s="68" t="str">
        <f>IFERROR(VLOOKUP($B2811,APガラス性能一覧!$A$2:$M$6097,9,0),"")</f>
        <v/>
      </c>
      <c r="K2811" s="68" t="str">
        <f>IFERROR(VLOOKUP($B2811,APガラス性能一覧!$A$2:$M$6097,10,0),"")</f>
        <v/>
      </c>
      <c r="L2811" s="68" t="str">
        <f>IFERROR(VLOOKUP($B2811,APガラス性能一覧!$A$2:$M$6097,11,0),"")</f>
        <v/>
      </c>
      <c r="M2811" s="68" t="str">
        <f>IFERROR(VLOOKUP($B2811,APガラス性能一覧!$A$2:$M$6097,12,0),"")</f>
        <v/>
      </c>
      <c r="N2811" s="68" t="str">
        <f>IFERROR(VLOOKUP($B2811,APガラス性能一覧!$A$2:$M$6097,13,0),"")</f>
        <v/>
      </c>
    </row>
    <row r="2812" spans="2:14" x14ac:dyDescent="0.4">
      <c r="B2812" s="68" t="str">
        <f>IF($D$2="","",IF($E$2=0.65,IFERROR(IF(INDEX(APガラス性能一覧!A:A,MATCH(ROW(B2806),APガラス性能一覧!$O:$O,0))="","",INDEX(APガラス性能一覧!A:A,MATCH(ROW(B2806),APガラス性能一覧!$O:$O,0))),""),IFERROR(IF(INDEX(APガラス性能一覧!A:A,MATCH(ROW(B2806),APガラス性能一覧!$N:$N,0))="","",INDEX(APガラス性能一覧!A:A,MATCH(ROW(B2806),APガラス性能一覧!$N:$N,0))),"")))</f>
        <v/>
      </c>
      <c r="C2812" s="68" t="str">
        <f>IFERROR(VLOOKUP($B2812,APガラス性能一覧!$A$2:$M$6097,2,0),"")</f>
        <v/>
      </c>
      <c r="D2812" s="68" t="str">
        <f>IFERROR(VLOOKUP($B2812,APガラス性能一覧!$A$2:$M$6097,3,0),"")</f>
        <v/>
      </c>
      <c r="E2812" s="68" t="str">
        <f>IFERROR(VLOOKUP($B2812,APガラス性能一覧!$A$2:$M$6097,4,0),"")</f>
        <v/>
      </c>
      <c r="F2812" s="68" t="str">
        <f>IFERROR(VLOOKUP($B2812,APガラス性能一覧!$A$2:$M$6097,5,0),"")</f>
        <v/>
      </c>
      <c r="G2812" s="68" t="str">
        <f>IFERROR(VLOOKUP($B2812,APガラス性能一覧!$A$2:$M$6097,6,0),"")</f>
        <v/>
      </c>
      <c r="H2812" s="68" t="str">
        <f>IFERROR(VLOOKUP($B2812,APガラス性能一覧!$A$2:$M$6097,7,0),"")</f>
        <v/>
      </c>
      <c r="I2812" s="68" t="str">
        <f>IFERROR(VLOOKUP($B2812,APガラス性能一覧!$A$2:$M$6097,8,0),"")</f>
        <v/>
      </c>
      <c r="J2812" s="68" t="str">
        <f>IFERROR(VLOOKUP($B2812,APガラス性能一覧!$A$2:$M$6097,9,0),"")</f>
        <v/>
      </c>
      <c r="K2812" s="68" t="str">
        <f>IFERROR(VLOOKUP($B2812,APガラス性能一覧!$A$2:$M$6097,10,0),"")</f>
        <v/>
      </c>
      <c r="L2812" s="68" t="str">
        <f>IFERROR(VLOOKUP($B2812,APガラス性能一覧!$A$2:$M$6097,11,0),"")</f>
        <v/>
      </c>
      <c r="M2812" s="68" t="str">
        <f>IFERROR(VLOOKUP($B2812,APガラス性能一覧!$A$2:$M$6097,12,0),"")</f>
        <v/>
      </c>
      <c r="N2812" s="68" t="str">
        <f>IFERROR(VLOOKUP($B2812,APガラス性能一覧!$A$2:$M$6097,13,0),"")</f>
        <v/>
      </c>
    </row>
    <row r="2813" spans="2:14" x14ac:dyDescent="0.4">
      <c r="B2813" s="68" t="str">
        <f>IF($D$2="","",IF($E$2=0.65,IFERROR(IF(INDEX(APガラス性能一覧!A:A,MATCH(ROW(B2807),APガラス性能一覧!$O:$O,0))="","",INDEX(APガラス性能一覧!A:A,MATCH(ROW(B2807),APガラス性能一覧!$O:$O,0))),""),IFERROR(IF(INDEX(APガラス性能一覧!A:A,MATCH(ROW(B2807),APガラス性能一覧!$N:$N,0))="","",INDEX(APガラス性能一覧!A:A,MATCH(ROW(B2807),APガラス性能一覧!$N:$N,0))),"")))</f>
        <v/>
      </c>
      <c r="C2813" s="68" t="str">
        <f>IFERROR(VLOOKUP($B2813,APガラス性能一覧!$A$2:$M$6097,2,0),"")</f>
        <v/>
      </c>
      <c r="D2813" s="68" t="str">
        <f>IFERROR(VLOOKUP($B2813,APガラス性能一覧!$A$2:$M$6097,3,0),"")</f>
        <v/>
      </c>
      <c r="E2813" s="68" t="str">
        <f>IFERROR(VLOOKUP($B2813,APガラス性能一覧!$A$2:$M$6097,4,0),"")</f>
        <v/>
      </c>
      <c r="F2813" s="68" t="str">
        <f>IFERROR(VLOOKUP($B2813,APガラス性能一覧!$A$2:$M$6097,5,0),"")</f>
        <v/>
      </c>
      <c r="G2813" s="68" t="str">
        <f>IFERROR(VLOOKUP($B2813,APガラス性能一覧!$A$2:$M$6097,6,0),"")</f>
        <v/>
      </c>
      <c r="H2813" s="68" t="str">
        <f>IFERROR(VLOOKUP($B2813,APガラス性能一覧!$A$2:$M$6097,7,0),"")</f>
        <v/>
      </c>
      <c r="I2813" s="68" t="str">
        <f>IFERROR(VLOOKUP($B2813,APガラス性能一覧!$A$2:$M$6097,8,0),"")</f>
        <v/>
      </c>
      <c r="J2813" s="68" t="str">
        <f>IFERROR(VLOOKUP($B2813,APガラス性能一覧!$A$2:$M$6097,9,0),"")</f>
        <v/>
      </c>
      <c r="K2813" s="68" t="str">
        <f>IFERROR(VLOOKUP($B2813,APガラス性能一覧!$A$2:$M$6097,10,0),"")</f>
        <v/>
      </c>
      <c r="L2813" s="68" t="str">
        <f>IFERROR(VLOOKUP($B2813,APガラス性能一覧!$A$2:$M$6097,11,0),"")</f>
        <v/>
      </c>
      <c r="M2813" s="68" t="str">
        <f>IFERROR(VLOOKUP($B2813,APガラス性能一覧!$A$2:$M$6097,12,0),"")</f>
        <v/>
      </c>
      <c r="N2813" s="68" t="str">
        <f>IFERROR(VLOOKUP($B2813,APガラス性能一覧!$A$2:$M$6097,13,0),"")</f>
        <v/>
      </c>
    </row>
    <row r="2814" spans="2:14" x14ac:dyDescent="0.4">
      <c r="B2814" s="68" t="str">
        <f>IF($D$2="","",IF($E$2=0.65,IFERROR(IF(INDEX(APガラス性能一覧!A:A,MATCH(ROW(B2808),APガラス性能一覧!$O:$O,0))="","",INDEX(APガラス性能一覧!A:A,MATCH(ROW(B2808),APガラス性能一覧!$O:$O,0))),""),IFERROR(IF(INDEX(APガラス性能一覧!A:A,MATCH(ROW(B2808),APガラス性能一覧!$N:$N,0))="","",INDEX(APガラス性能一覧!A:A,MATCH(ROW(B2808),APガラス性能一覧!$N:$N,0))),"")))</f>
        <v/>
      </c>
      <c r="C2814" s="68" t="str">
        <f>IFERROR(VLOOKUP($B2814,APガラス性能一覧!$A$2:$M$6097,2,0),"")</f>
        <v/>
      </c>
      <c r="D2814" s="68" t="str">
        <f>IFERROR(VLOOKUP($B2814,APガラス性能一覧!$A$2:$M$6097,3,0),"")</f>
        <v/>
      </c>
      <c r="E2814" s="68" t="str">
        <f>IFERROR(VLOOKUP($B2814,APガラス性能一覧!$A$2:$M$6097,4,0),"")</f>
        <v/>
      </c>
      <c r="F2814" s="68" t="str">
        <f>IFERROR(VLOOKUP($B2814,APガラス性能一覧!$A$2:$M$6097,5,0),"")</f>
        <v/>
      </c>
      <c r="G2814" s="68" t="str">
        <f>IFERROR(VLOOKUP($B2814,APガラス性能一覧!$A$2:$M$6097,6,0),"")</f>
        <v/>
      </c>
      <c r="H2814" s="68" t="str">
        <f>IFERROR(VLOOKUP($B2814,APガラス性能一覧!$A$2:$M$6097,7,0),"")</f>
        <v/>
      </c>
      <c r="I2814" s="68" t="str">
        <f>IFERROR(VLOOKUP($B2814,APガラス性能一覧!$A$2:$M$6097,8,0),"")</f>
        <v/>
      </c>
      <c r="J2814" s="68" t="str">
        <f>IFERROR(VLOOKUP($B2814,APガラス性能一覧!$A$2:$M$6097,9,0),"")</f>
        <v/>
      </c>
      <c r="K2814" s="68" t="str">
        <f>IFERROR(VLOOKUP($B2814,APガラス性能一覧!$A$2:$M$6097,10,0),"")</f>
        <v/>
      </c>
      <c r="L2814" s="68" t="str">
        <f>IFERROR(VLOOKUP($B2814,APガラス性能一覧!$A$2:$M$6097,11,0),"")</f>
        <v/>
      </c>
      <c r="M2814" s="68" t="str">
        <f>IFERROR(VLOOKUP($B2814,APガラス性能一覧!$A$2:$M$6097,12,0),"")</f>
        <v/>
      </c>
      <c r="N2814" s="68" t="str">
        <f>IFERROR(VLOOKUP($B2814,APガラス性能一覧!$A$2:$M$6097,13,0),"")</f>
        <v/>
      </c>
    </row>
    <row r="2815" spans="2:14" x14ac:dyDescent="0.4">
      <c r="B2815" s="68" t="str">
        <f>IF($D$2="","",IF($E$2=0.65,IFERROR(IF(INDEX(APガラス性能一覧!A:A,MATCH(ROW(B2809),APガラス性能一覧!$O:$O,0))="","",INDEX(APガラス性能一覧!A:A,MATCH(ROW(B2809),APガラス性能一覧!$O:$O,0))),""),IFERROR(IF(INDEX(APガラス性能一覧!A:A,MATCH(ROW(B2809),APガラス性能一覧!$N:$N,0))="","",INDEX(APガラス性能一覧!A:A,MATCH(ROW(B2809),APガラス性能一覧!$N:$N,0))),"")))</f>
        <v/>
      </c>
      <c r="C2815" s="68" t="str">
        <f>IFERROR(VLOOKUP($B2815,APガラス性能一覧!$A$2:$M$6097,2,0),"")</f>
        <v/>
      </c>
      <c r="D2815" s="68" t="str">
        <f>IFERROR(VLOOKUP($B2815,APガラス性能一覧!$A$2:$M$6097,3,0),"")</f>
        <v/>
      </c>
      <c r="E2815" s="68" t="str">
        <f>IFERROR(VLOOKUP($B2815,APガラス性能一覧!$A$2:$M$6097,4,0),"")</f>
        <v/>
      </c>
      <c r="F2815" s="68" t="str">
        <f>IFERROR(VLOOKUP($B2815,APガラス性能一覧!$A$2:$M$6097,5,0),"")</f>
        <v/>
      </c>
      <c r="G2815" s="68" t="str">
        <f>IFERROR(VLOOKUP($B2815,APガラス性能一覧!$A$2:$M$6097,6,0),"")</f>
        <v/>
      </c>
      <c r="H2815" s="68" t="str">
        <f>IFERROR(VLOOKUP($B2815,APガラス性能一覧!$A$2:$M$6097,7,0),"")</f>
        <v/>
      </c>
      <c r="I2815" s="68" t="str">
        <f>IFERROR(VLOOKUP($B2815,APガラス性能一覧!$A$2:$M$6097,8,0),"")</f>
        <v/>
      </c>
      <c r="J2815" s="68" t="str">
        <f>IFERROR(VLOOKUP($B2815,APガラス性能一覧!$A$2:$M$6097,9,0),"")</f>
        <v/>
      </c>
      <c r="K2815" s="68" t="str">
        <f>IFERROR(VLOOKUP($B2815,APガラス性能一覧!$A$2:$M$6097,10,0),"")</f>
        <v/>
      </c>
      <c r="L2815" s="68" t="str">
        <f>IFERROR(VLOOKUP($B2815,APガラス性能一覧!$A$2:$M$6097,11,0),"")</f>
        <v/>
      </c>
      <c r="M2815" s="68" t="str">
        <f>IFERROR(VLOOKUP($B2815,APガラス性能一覧!$A$2:$M$6097,12,0),"")</f>
        <v/>
      </c>
      <c r="N2815" s="68" t="str">
        <f>IFERROR(VLOOKUP($B2815,APガラス性能一覧!$A$2:$M$6097,13,0),"")</f>
        <v/>
      </c>
    </row>
    <row r="2816" spans="2:14" x14ac:dyDescent="0.4">
      <c r="B2816" s="68" t="str">
        <f>IF($D$2="","",IF($E$2=0.65,IFERROR(IF(INDEX(APガラス性能一覧!A:A,MATCH(ROW(B2810),APガラス性能一覧!$O:$O,0))="","",INDEX(APガラス性能一覧!A:A,MATCH(ROW(B2810),APガラス性能一覧!$O:$O,0))),""),IFERROR(IF(INDEX(APガラス性能一覧!A:A,MATCH(ROW(B2810),APガラス性能一覧!$N:$N,0))="","",INDEX(APガラス性能一覧!A:A,MATCH(ROW(B2810),APガラス性能一覧!$N:$N,0))),"")))</f>
        <v/>
      </c>
      <c r="C2816" s="68" t="str">
        <f>IFERROR(VLOOKUP($B2816,APガラス性能一覧!$A$2:$M$6097,2,0),"")</f>
        <v/>
      </c>
      <c r="D2816" s="68" t="str">
        <f>IFERROR(VLOOKUP($B2816,APガラス性能一覧!$A$2:$M$6097,3,0),"")</f>
        <v/>
      </c>
      <c r="E2816" s="68" t="str">
        <f>IFERROR(VLOOKUP($B2816,APガラス性能一覧!$A$2:$M$6097,4,0),"")</f>
        <v/>
      </c>
      <c r="F2816" s="68" t="str">
        <f>IFERROR(VLOOKUP($B2816,APガラス性能一覧!$A$2:$M$6097,5,0),"")</f>
        <v/>
      </c>
      <c r="G2816" s="68" t="str">
        <f>IFERROR(VLOOKUP($B2816,APガラス性能一覧!$A$2:$M$6097,6,0),"")</f>
        <v/>
      </c>
      <c r="H2816" s="68" t="str">
        <f>IFERROR(VLOOKUP($B2816,APガラス性能一覧!$A$2:$M$6097,7,0),"")</f>
        <v/>
      </c>
      <c r="I2816" s="68" t="str">
        <f>IFERROR(VLOOKUP($B2816,APガラス性能一覧!$A$2:$M$6097,8,0),"")</f>
        <v/>
      </c>
      <c r="J2816" s="68" t="str">
        <f>IFERROR(VLOOKUP($B2816,APガラス性能一覧!$A$2:$M$6097,9,0),"")</f>
        <v/>
      </c>
      <c r="K2816" s="68" t="str">
        <f>IFERROR(VLOOKUP($B2816,APガラス性能一覧!$A$2:$M$6097,10,0),"")</f>
        <v/>
      </c>
      <c r="L2816" s="68" t="str">
        <f>IFERROR(VLOOKUP($B2816,APガラス性能一覧!$A$2:$M$6097,11,0),"")</f>
        <v/>
      </c>
      <c r="M2816" s="68" t="str">
        <f>IFERROR(VLOOKUP($B2816,APガラス性能一覧!$A$2:$M$6097,12,0),"")</f>
        <v/>
      </c>
      <c r="N2816" s="68" t="str">
        <f>IFERROR(VLOOKUP($B2816,APガラス性能一覧!$A$2:$M$6097,13,0),"")</f>
        <v/>
      </c>
    </row>
    <row r="2817" spans="2:14" x14ac:dyDescent="0.4">
      <c r="B2817" s="68" t="str">
        <f>IF($D$2="","",IF($E$2=0.65,IFERROR(IF(INDEX(APガラス性能一覧!A:A,MATCH(ROW(B2811),APガラス性能一覧!$O:$O,0))="","",INDEX(APガラス性能一覧!A:A,MATCH(ROW(B2811),APガラス性能一覧!$O:$O,0))),""),IFERROR(IF(INDEX(APガラス性能一覧!A:A,MATCH(ROW(B2811),APガラス性能一覧!$N:$N,0))="","",INDEX(APガラス性能一覧!A:A,MATCH(ROW(B2811),APガラス性能一覧!$N:$N,0))),"")))</f>
        <v/>
      </c>
      <c r="C2817" s="68" t="str">
        <f>IFERROR(VLOOKUP($B2817,APガラス性能一覧!$A$2:$M$6097,2,0),"")</f>
        <v/>
      </c>
      <c r="D2817" s="68" t="str">
        <f>IFERROR(VLOOKUP($B2817,APガラス性能一覧!$A$2:$M$6097,3,0),"")</f>
        <v/>
      </c>
      <c r="E2817" s="68" t="str">
        <f>IFERROR(VLOOKUP($B2817,APガラス性能一覧!$A$2:$M$6097,4,0),"")</f>
        <v/>
      </c>
      <c r="F2817" s="68" t="str">
        <f>IFERROR(VLOOKUP($B2817,APガラス性能一覧!$A$2:$M$6097,5,0),"")</f>
        <v/>
      </c>
      <c r="G2817" s="68" t="str">
        <f>IFERROR(VLOOKUP($B2817,APガラス性能一覧!$A$2:$M$6097,6,0),"")</f>
        <v/>
      </c>
      <c r="H2817" s="68" t="str">
        <f>IFERROR(VLOOKUP($B2817,APガラス性能一覧!$A$2:$M$6097,7,0),"")</f>
        <v/>
      </c>
      <c r="I2817" s="68" t="str">
        <f>IFERROR(VLOOKUP($B2817,APガラス性能一覧!$A$2:$M$6097,8,0),"")</f>
        <v/>
      </c>
      <c r="J2817" s="68" t="str">
        <f>IFERROR(VLOOKUP($B2817,APガラス性能一覧!$A$2:$M$6097,9,0),"")</f>
        <v/>
      </c>
      <c r="K2817" s="68" t="str">
        <f>IFERROR(VLOOKUP($B2817,APガラス性能一覧!$A$2:$M$6097,10,0),"")</f>
        <v/>
      </c>
      <c r="L2817" s="68" t="str">
        <f>IFERROR(VLOOKUP($B2817,APガラス性能一覧!$A$2:$M$6097,11,0),"")</f>
        <v/>
      </c>
      <c r="M2817" s="68" t="str">
        <f>IFERROR(VLOOKUP($B2817,APガラス性能一覧!$A$2:$M$6097,12,0),"")</f>
        <v/>
      </c>
      <c r="N2817" s="68" t="str">
        <f>IFERROR(VLOOKUP($B2817,APガラス性能一覧!$A$2:$M$6097,13,0),"")</f>
        <v/>
      </c>
    </row>
    <row r="2818" spans="2:14" x14ac:dyDescent="0.4">
      <c r="B2818" s="68" t="str">
        <f>IF($D$2="","",IF($E$2=0.65,IFERROR(IF(INDEX(APガラス性能一覧!A:A,MATCH(ROW(B2812),APガラス性能一覧!$O:$O,0))="","",INDEX(APガラス性能一覧!A:A,MATCH(ROW(B2812),APガラス性能一覧!$O:$O,0))),""),IFERROR(IF(INDEX(APガラス性能一覧!A:A,MATCH(ROW(B2812),APガラス性能一覧!$N:$N,0))="","",INDEX(APガラス性能一覧!A:A,MATCH(ROW(B2812),APガラス性能一覧!$N:$N,0))),"")))</f>
        <v/>
      </c>
      <c r="C2818" s="68" t="str">
        <f>IFERROR(VLOOKUP($B2818,APガラス性能一覧!$A$2:$M$6097,2,0),"")</f>
        <v/>
      </c>
      <c r="D2818" s="68" t="str">
        <f>IFERROR(VLOOKUP($B2818,APガラス性能一覧!$A$2:$M$6097,3,0),"")</f>
        <v/>
      </c>
      <c r="E2818" s="68" t="str">
        <f>IFERROR(VLOOKUP($B2818,APガラス性能一覧!$A$2:$M$6097,4,0),"")</f>
        <v/>
      </c>
      <c r="F2818" s="68" t="str">
        <f>IFERROR(VLOOKUP($B2818,APガラス性能一覧!$A$2:$M$6097,5,0),"")</f>
        <v/>
      </c>
      <c r="G2818" s="68" t="str">
        <f>IFERROR(VLOOKUP($B2818,APガラス性能一覧!$A$2:$M$6097,6,0),"")</f>
        <v/>
      </c>
      <c r="H2818" s="68" t="str">
        <f>IFERROR(VLOOKUP($B2818,APガラス性能一覧!$A$2:$M$6097,7,0),"")</f>
        <v/>
      </c>
      <c r="I2818" s="68" t="str">
        <f>IFERROR(VLOOKUP($B2818,APガラス性能一覧!$A$2:$M$6097,8,0),"")</f>
        <v/>
      </c>
      <c r="J2818" s="68" t="str">
        <f>IFERROR(VLOOKUP($B2818,APガラス性能一覧!$A$2:$M$6097,9,0),"")</f>
        <v/>
      </c>
      <c r="K2818" s="68" t="str">
        <f>IFERROR(VLOOKUP($B2818,APガラス性能一覧!$A$2:$M$6097,10,0),"")</f>
        <v/>
      </c>
      <c r="L2818" s="68" t="str">
        <f>IFERROR(VLOOKUP($B2818,APガラス性能一覧!$A$2:$M$6097,11,0),"")</f>
        <v/>
      </c>
      <c r="M2818" s="68" t="str">
        <f>IFERROR(VLOOKUP($B2818,APガラス性能一覧!$A$2:$M$6097,12,0),"")</f>
        <v/>
      </c>
      <c r="N2818" s="68" t="str">
        <f>IFERROR(VLOOKUP($B2818,APガラス性能一覧!$A$2:$M$6097,13,0),"")</f>
        <v/>
      </c>
    </row>
    <row r="2819" spans="2:14" x14ac:dyDescent="0.4">
      <c r="B2819" s="68" t="str">
        <f>IF($D$2="","",IF($E$2=0.65,IFERROR(IF(INDEX(APガラス性能一覧!A:A,MATCH(ROW(B2813),APガラス性能一覧!$O:$O,0))="","",INDEX(APガラス性能一覧!A:A,MATCH(ROW(B2813),APガラス性能一覧!$O:$O,0))),""),IFERROR(IF(INDEX(APガラス性能一覧!A:A,MATCH(ROW(B2813),APガラス性能一覧!$N:$N,0))="","",INDEX(APガラス性能一覧!A:A,MATCH(ROW(B2813),APガラス性能一覧!$N:$N,0))),"")))</f>
        <v/>
      </c>
      <c r="C2819" s="68" t="str">
        <f>IFERROR(VLOOKUP($B2819,APガラス性能一覧!$A$2:$M$6097,2,0),"")</f>
        <v/>
      </c>
      <c r="D2819" s="68" t="str">
        <f>IFERROR(VLOOKUP($B2819,APガラス性能一覧!$A$2:$M$6097,3,0),"")</f>
        <v/>
      </c>
      <c r="E2819" s="68" t="str">
        <f>IFERROR(VLOOKUP($B2819,APガラス性能一覧!$A$2:$M$6097,4,0),"")</f>
        <v/>
      </c>
      <c r="F2819" s="68" t="str">
        <f>IFERROR(VLOOKUP($B2819,APガラス性能一覧!$A$2:$M$6097,5,0),"")</f>
        <v/>
      </c>
      <c r="G2819" s="68" t="str">
        <f>IFERROR(VLOOKUP($B2819,APガラス性能一覧!$A$2:$M$6097,6,0),"")</f>
        <v/>
      </c>
      <c r="H2819" s="68" t="str">
        <f>IFERROR(VLOOKUP($B2819,APガラス性能一覧!$A$2:$M$6097,7,0),"")</f>
        <v/>
      </c>
      <c r="I2819" s="68" t="str">
        <f>IFERROR(VLOOKUP($B2819,APガラス性能一覧!$A$2:$M$6097,8,0),"")</f>
        <v/>
      </c>
      <c r="J2819" s="68" t="str">
        <f>IFERROR(VLOOKUP($B2819,APガラス性能一覧!$A$2:$M$6097,9,0),"")</f>
        <v/>
      </c>
      <c r="K2819" s="68" t="str">
        <f>IFERROR(VLOOKUP($B2819,APガラス性能一覧!$A$2:$M$6097,10,0),"")</f>
        <v/>
      </c>
      <c r="L2819" s="68" t="str">
        <f>IFERROR(VLOOKUP($B2819,APガラス性能一覧!$A$2:$M$6097,11,0),"")</f>
        <v/>
      </c>
      <c r="M2819" s="68" t="str">
        <f>IFERROR(VLOOKUP($B2819,APガラス性能一覧!$A$2:$M$6097,12,0),"")</f>
        <v/>
      </c>
      <c r="N2819" s="68" t="str">
        <f>IFERROR(VLOOKUP($B2819,APガラス性能一覧!$A$2:$M$6097,13,0),"")</f>
        <v/>
      </c>
    </row>
    <row r="2820" spans="2:14" x14ac:dyDescent="0.4">
      <c r="B2820" s="68" t="str">
        <f>IF($D$2="","",IF($E$2=0.65,IFERROR(IF(INDEX(APガラス性能一覧!A:A,MATCH(ROW(B2814),APガラス性能一覧!$O:$O,0))="","",INDEX(APガラス性能一覧!A:A,MATCH(ROW(B2814),APガラス性能一覧!$O:$O,0))),""),IFERROR(IF(INDEX(APガラス性能一覧!A:A,MATCH(ROW(B2814),APガラス性能一覧!$N:$N,0))="","",INDEX(APガラス性能一覧!A:A,MATCH(ROW(B2814),APガラス性能一覧!$N:$N,0))),"")))</f>
        <v/>
      </c>
      <c r="C2820" s="68" t="str">
        <f>IFERROR(VLOOKUP($B2820,APガラス性能一覧!$A$2:$M$6097,2,0),"")</f>
        <v/>
      </c>
      <c r="D2820" s="68" t="str">
        <f>IFERROR(VLOOKUP($B2820,APガラス性能一覧!$A$2:$M$6097,3,0),"")</f>
        <v/>
      </c>
      <c r="E2820" s="68" t="str">
        <f>IFERROR(VLOOKUP($B2820,APガラス性能一覧!$A$2:$M$6097,4,0),"")</f>
        <v/>
      </c>
      <c r="F2820" s="68" t="str">
        <f>IFERROR(VLOOKUP($B2820,APガラス性能一覧!$A$2:$M$6097,5,0),"")</f>
        <v/>
      </c>
      <c r="G2820" s="68" t="str">
        <f>IFERROR(VLOOKUP($B2820,APガラス性能一覧!$A$2:$M$6097,6,0),"")</f>
        <v/>
      </c>
      <c r="H2820" s="68" t="str">
        <f>IFERROR(VLOOKUP($B2820,APガラス性能一覧!$A$2:$M$6097,7,0),"")</f>
        <v/>
      </c>
      <c r="I2820" s="68" t="str">
        <f>IFERROR(VLOOKUP($B2820,APガラス性能一覧!$A$2:$M$6097,8,0),"")</f>
        <v/>
      </c>
      <c r="J2820" s="68" t="str">
        <f>IFERROR(VLOOKUP($B2820,APガラス性能一覧!$A$2:$M$6097,9,0),"")</f>
        <v/>
      </c>
      <c r="K2820" s="68" t="str">
        <f>IFERROR(VLOOKUP($B2820,APガラス性能一覧!$A$2:$M$6097,10,0),"")</f>
        <v/>
      </c>
      <c r="L2820" s="68" t="str">
        <f>IFERROR(VLOOKUP($B2820,APガラス性能一覧!$A$2:$M$6097,11,0),"")</f>
        <v/>
      </c>
      <c r="M2820" s="68" t="str">
        <f>IFERROR(VLOOKUP($B2820,APガラス性能一覧!$A$2:$M$6097,12,0),"")</f>
        <v/>
      </c>
      <c r="N2820" s="68" t="str">
        <f>IFERROR(VLOOKUP($B2820,APガラス性能一覧!$A$2:$M$6097,13,0),"")</f>
        <v/>
      </c>
    </row>
    <row r="2821" spans="2:14" x14ac:dyDescent="0.4">
      <c r="B2821" s="68" t="str">
        <f>IF($D$2="","",IF($E$2=0.65,IFERROR(IF(INDEX(APガラス性能一覧!A:A,MATCH(ROW(B2815),APガラス性能一覧!$O:$O,0))="","",INDEX(APガラス性能一覧!A:A,MATCH(ROW(B2815),APガラス性能一覧!$O:$O,0))),""),IFERROR(IF(INDEX(APガラス性能一覧!A:A,MATCH(ROW(B2815),APガラス性能一覧!$N:$N,0))="","",INDEX(APガラス性能一覧!A:A,MATCH(ROW(B2815),APガラス性能一覧!$N:$N,0))),"")))</f>
        <v/>
      </c>
      <c r="C2821" s="68" t="str">
        <f>IFERROR(VLOOKUP($B2821,APガラス性能一覧!$A$2:$M$6097,2,0),"")</f>
        <v/>
      </c>
      <c r="D2821" s="68" t="str">
        <f>IFERROR(VLOOKUP($B2821,APガラス性能一覧!$A$2:$M$6097,3,0),"")</f>
        <v/>
      </c>
      <c r="E2821" s="68" t="str">
        <f>IFERROR(VLOOKUP($B2821,APガラス性能一覧!$A$2:$M$6097,4,0),"")</f>
        <v/>
      </c>
      <c r="F2821" s="68" t="str">
        <f>IFERROR(VLOOKUP($B2821,APガラス性能一覧!$A$2:$M$6097,5,0),"")</f>
        <v/>
      </c>
      <c r="G2821" s="68" t="str">
        <f>IFERROR(VLOOKUP($B2821,APガラス性能一覧!$A$2:$M$6097,6,0),"")</f>
        <v/>
      </c>
      <c r="H2821" s="68" t="str">
        <f>IFERROR(VLOOKUP($B2821,APガラス性能一覧!$A$2:$M$6097,7,0),"")</f>
        <v/>
      </c>
      <c r="I2821" s="68" t="str">
        <f>IFERROR(VLOOKUP($B2821,APガラス性能一覧!$A$2:$M$6097,8,0),"")</f>
        <v/>
      </c>
      <c r="J2821" s="68" t="str">
        <f>IFERROR(VLOOKUP($B2821,APガラス性能一覧!$A$2:$M$6097,9,0),"")</f>
        <v/>
      </c>
      <c r="K2821" s="68" t="str">
        <f>IFERROR(VLOOKUP($B2821,APガラス性能一覧!$A$2:$M$6097,10,0),"")</f>
        <v/>
      </c>
      <c r="L2821" s="68" t="str">
        <f>IFERROR(VLOOKUP($B2821,APガラス性能一覧!$A$2:$M$6097,11,0),"")</f>
        <v/>
      </c>
      <c r="M2821" s="68" t="str">
        <f>IFERROR(VLOOKUP($B2821,APガラス性能一覧!$A$2:$M$6097,12,0),"")</f>
        <v/>
      </c>
      <c r="N2821" s="68" t="str">
        <f>IFERROR(VLOOKUP($B2821,APガラス性能一覧!$A$2:$M$6097,13,0),"")</f>
        <v/>
      </c>
    </row>
    <row r="2822" spans="2:14" x14ac:dyDescent="0.4">
      <c r="B2822" s="68" t="str">
        <f>IF($D$2="","",IF($E$2=0.65,IFERROR(IF(INDEX(APガラス性能一覧!A:A,MATCH(ROW(B2816),APガラス性能一覧!$O:$O,0))="","",INDEX(APガラス性能一覧!A:A,MATCH(ROW(B2816),APガラス性能一覧!$O:$O,0))),""),IFERROR(IF(INDEX(APガラス性能一覧!A:A,MATCH(ROW(B2816),APガラス性能一覧!$N:$N,0))="","",INDEX(APガラス性能一覧!A:A,MATCH(ROW(B2816),APガラス性能一覧!$N:$N,0))),"")))</f>
        <v/>
      </c>
      <c r="C2822" s="68" t="str">
        <f>IFERROR(VLOOKUP($B2822,APガラス性能一覧!$A$2:$M$6097,2,0),"")</f>
        <v/>
      </c>
      <c r="D2822" s="68" t="str">
        <f>IFERROR(VLOOKUP($B2822,APガラス性能一覧!$A$2:$M$6097,3,0),"")</f>
        <v/>
      </c>
      <c r="E2822" s="68" t="str">
        <f>IFERROR(VLOOKUP($B2822,APガラス性能一覧!$A$2:$M$6097,4,0),"")</f>
        <v/>
      </c>
      <c r="F2822" s="68" t="str">
        <f>IFERROR(VLOOKUP($B2822,APガラス性能一覧!$A$2:$M$6097,5,0),"")</f>
        <v/>
      </c>
      <c r="G2822" s="68" t="str">
        <f>IFERROR(VLOOKUP($B2822,APガラス性能一覧!$A$2:$M$6097,6,0),"")</f>
        <v/>
      </c>
      <c r="H2822" s="68" t="str">
        <f>IFERROR(VLOOKUP($B2822,APガラス性能一覧!$A$2:$M$6097,7,0),"")</f>
        <v/>
      </c>
      <c r="I2822" s="68" t="str">
        <f>IFERROR(VLOOKUP($B2822,APガラス性能一覧!$A$2:$M$6097,8,0),"")</f>
        <v/>
      </c>
      <c r="J2822" s="68" t="str">
        <f>IFERROR(VLOOKUP($B2822,APガラス性能一覧!$A$2:$M$6097,9,0),"")</f>
        <v/>
      </c>
      <c r="K2822" s="68" t="str">
        <f>IFERROR(VLOOKUP($B2822,APガラス性能一覧!$A$2:$M$6097,10,0),"")</f>
        <v/>
      </c>
      <c r="L2822" s="68" t="str">
        <f>IFERROR(VLOOKUP($B2822,APガラス性能一覧!$A$2:$M$6097,11,0),"")</f>
        <v/>
      </c>
      <c r="M2822" s="68" t="str">
        <f>IFERROR(VLOOKUP($B2822,APガラス性能一覧!$A$2:$M$6097,12,0),"")</f>
        <v/>
      </c>
      <c r="N2822" s="68" t="str">
        <f>IFERROR(VLOOKUP($B2822,APガラス性能一覧!$A$2:$M$6097,13,0),"")</f>
        <v/>
      </c>
    </row>
    <row r="2823" spans="2:14" x14ac:dyDescent="0.4">
      <c r="B2823" s="68" t="str">
        <f>IF($D$2="","",IF($E$2=0.65,IFERROR(IF(INDEX(APガラス性能一覧!A:A,MATCH(ROW(B2817),APガラス性能一覧!$O:$O,0))="","",INDEX(APガラス性能一覧!A:A,MATCH(ROW(B2817),APガラス性能一覧!$O:$O,0))),""),IFERROR(IF(INDEX(APガラス性能一覧!A:A,MATCH(ROW(B2817),APガラス性能一覧!$N:$N,0))="","",INDEX(APガラス性能一覧!A:A,MATCH(ROW(B2817),APガラス性能一覧!$N:$N,0))),"")))</f>
        <v/>
      </c>
      <c r="C2823" s="68" t="str">
        <f>IFERROR(VLOOKUP($B2823,APガラス性能一覧!$A$2:$M$6097,2,0),"")</f>
        <v/>
      </c>
      <c r="D2823" s="68" t="str">
        <f>IFERROR(VLOOKUP($B2823,APガラス性能一覧!$A$2:$M$6097,3,0),"")</f>
        <v/>
      </c>
      <c r="E2823" s="68" t="str">
        <f>IFERROR(VLOOKUP($B2823,APガラス性能一覧!$A$2:$M$6097,4,0),"")</f>
        <v/>
      </c>
      <c r="F2823" s="68" t="str">
        <f>IFERROR(VLOOKUP($B2823,APガラス性能一覧!$A$2:$M$6097,5,0),"")</f>
        <v/>
      </c>
      <c r="G2823" s="68" t="str">
        <f>IFERROR(VLOOKUP($B2823,APガラス性能一覧!$A$2:$M$6097,6,0),"")</f>
        <v/>
      </c>
      <c r="H2823" s="68" t="str">
        <f>IFERROR(VLOOKUP($B2823,APガラス性能一覧!$A$2:$M$6097,7,0),"")</f>
        <v/>
      </c>
      <c r="I2823" s="68" t="str">
        <f>IFERROR(VLOOKUP($B2823,APガラス性能一覧!$A$2:$M$6097,8,0),"")</f>
        <v/>
      </c>
      <c r="J2823" s="68" t="str">
        <f>IFERROR(VLOOKUP($B2823,APガラス性能一覧!$A$2:$M$6097,9,0),"")</f>
        <v/>
      </c>
      <c r="K2823" s="68" t="str">
        <f>IFERROR(VLOOKUP($B2823,APガラス性能一覧!$A$2:$M$6097,10,0),"")</f>
        <v/>
      </c>
      <c r="L2823" s="68" t="str">
        <f>IFERROR(VLOOKUP($B2823,APガラス性能一覧!$A$2:$M$6097,11,0),"")</f>
        <v/>
      </c>
      <c r="M2823" s="68" t="str">
        <f>IFERROR(VLOOKUP($B2823,APガラス性能一覧!$A$2:$M$6097,12,0),"")</f>
        <v/>
      </c>
      <c r="N2823" s="68" t="str">
        <f>IFERROR(VLOOKUP($B2823,APガラス性能一覧!$A$2:$M$6097,13,0),"")</f>
        <v/>
      </c>
    </row>
    <row r="2824" spans="2:14" x14ac:dyDescent="0.4">
      <c r="B2824" s="68" t="str">
        <f>IF($D$2="","",IF($E$2=0.65,IFERROR(IF(INDEX(APガラス性能一覧!A:A,MATCH(ROW(B2818),APガラス性能一覧!$O:$O,0))="","",INDEX(APガラス性能一覧!A:A,MATCH(ROW(B2818),APガラス性能一覧!$O:$O,0))),""),IFERROR(IF(INDEX(APガラス性能一覧!A:A,MATCH(ROW(B2818),APガラス性能一覧!$N:$N,0))="","",INDEX(APガラス性能一覧!A:A,MATCH(ROW(B2818),APガラス性能一覧!$N:$N,0))),"")))</f>
        <v/>
      </c>
      <c r="C2824" s="68" t="str">
        <f>IFERROR(VLOOKUP($B2824,APガラス性能一覧!$A$2:$M$6097,2,0),"")</f>
        <v/>
      </c>
      <c r="D2824" s="68" t="str">
        <f>IFERROR(VLOOKUP($B2824,APガラス性能一覧!$A$2:$M$6097,3,0),"")</f>
        <v/>
      </c>
      <c r="E2824" s="68" t="str">
        <f>IFERROR(VLOOKUP($B2824,APガラス性能一覧!$A$2:$M$6097,4,0),"")</f>
        <v/>
      </c>
      <c r="F2824" s="68" t="str">
        <f>IFERROR(VLOOKUP($B2824,APガラス性能一覧!$A$2:$M$6097,5,0),"")</f>
        <v/>
      </c>
      <c r="G2824" s="68" t="str">
        <f>IFERROR(VLOOKUP($B2824,APガラス性能一覧!$A$2:$M$6097,6,0),"")</f>
        <v/>
      </c>
      <c r="H2824" s="68" t="str">
        <f>IFERROR(VLOOKUP($B2824,APガラス性能一覧!$A$2:$M$6097,7,0),"")</f>
        <v/>
      </c>
      <c r="I2824" s="68" t="str">
        <f>IFERROR(VLOOKUP($B2824,APガラス性能一覧!$A$2:$M$6097,8,0),"")</f>
        <v/>
      </c>
      <c r="J2824" s="68" t="str">
        <f>IFERROR(VLOOKUP($B2824,APガラス性能一覧!$A$2:$M$6097,9,0),"")</f>
        <v/>
      </c>
      <c r="K2824" s="68" t="str">
        <f>IFERROR(VLOOKUP($B2824,APガラス性能一覧!$A$2:$M$6097,10,0),"")</f>
        <v/>
      </c>
      <c r="L2824" s="68" t="str">
        <f>IFERROR(VLOOKUP($B2824,APガラス性能一覧!$A$2:$M$6097,11,0),"")</f>
        <v/>
      </c>
      <c r="M2824" s="68" t="str">
        <f>IFERROR(VLOOKUP($B2824,APガラス性能一覧!$A$2:$M$6097,12,0),"")</f>
        <v/>
      </c>
      <c r="N2824" s="68" t="str">
        <f>IFERROR(VLOOKUP($B2824,APガラス性能一覧!$A$2:$M$6097,13,0),"")</f>
        <v/>
      </c>
    </row>
    <row r="2825" spans="2:14" x14ac:dyDescent="0.4">
      <c r="B2825" s="68" t="str">
        <f>IF($D$2="","",IF($E$2=0.65,IFERROR(IF(INDEX(APガラス性能一覧!A:A,MATCH(ROW(B2819),APガラス性能一覧!$O:$O,0))="","",INDEX(APガラス性能一覧!A:A,MATCH(ROW(B2819),APガラス性能一覧!$O:$O,0))),""),IFERROR(IF(INDEX(APガラス性能一覧!A:A,MATCH(ROW(B2819),APガラス性能一覧!$N:$N,0))="","",INDEX(APガラス性能一覧!A:A,MATCH(ROW(B2819),APガラス性能一覧!$N:$N,0))),"")))</f>
        <v/>
      </c>
      <c r="C2825" s="68" t="str">
        <f>IFERROR(VLOOKUP($B2825,APガラス性能一覧!$A$2:$M$6097,2,0),"")</f>
        <v/>
      </c>
      <c r="D2825" s="68" t="str">
        <f>IFERROR(VLOOKUP($B2825,APガラス性能一覧!$A$2:$M$6097,3,0),"")</f>
        <v/>
      </c>
      <c r="E2825" s="68" t="str">
        <f>IFERROR(VLOOKUP($B2825,APガラス性能一覧!$A$2:$M$6097,4,0),"")</f>
        <v/>
      </c>
      <c r="F2825" s="68" t="str">
        <f>IFERROR(VLOOKUP($B2825,APガラス性能一覧!$A$2:$M$6097,5,0),"")</f>
        <v/>
      </c>
      <c r="G2825" s="68" t="str">
        <f>IFERROR(VLOOKUP($B2825,APガラス性能一覧!$A$2:$M$6097,6,0),"")</f>
        <v/>
      </c>
      <c r="H2825" s="68" t="str">
        <f>IFERROR(VLOOKUP($B2825,APガラス性能一覧!$A$2:$M$6097,7,0),"")</f>
        <v/>
      </c>
      <c r="I2825" s="68" t="str">
        <f>IFERROR(VLOOKUP($B2825,APガラス性能一覧!$A$2:$M$6097,8,0),"")</f>
        <v/>
      </c>
      <c r="J2825" s="68" t="str">
        <f>IFERROR(VLOOKUP($B2825,APガラス性能一覧!$A$2:$M$6097,9,0),"")</f>
        <v/>
      </c>
      <c r="K2825" s="68" t="str">
        <f>IFERROR(VLOOKUP($B2825,APガラス性能一覧!$A$2:$M$6097,10,0),"")</f>
        <v/>
      </c>
      <c r="L2825" s="68" t="str">
        <f>IFERROR(VLOOKUP($B2825,APガラス性能一覧!$A$2:$M$6097,11,0),"")</f>
        <v/>
      </c>
      <c r="M2825" s="68" t="str">
        <f>IFERROR(VLOOKUP($B2825,APガラス性能一覧!$A$2:$M$6097,12,0),"")</f>
        <v/>
      </c>
      <c r="N2825" s="68" t="str">
        <f>IFERROR(VLOOKUP($B2825,APガラス性能一覧!$A$2:$M$6097,13,0),"")</f>
        <v/>
      </c>
    </row>
    <row r="2826" spans="2:14" x14ac:dyDescent="0.4">
      <c r="B2826" s="68" t="str">
        <f>IF($D$2="","",IF($E$2=0.65,IFERROR(IF(INDEX(APガラス性能一覧!A:A,MATCH(ROW(B2820),APガラス性能一覧!$O:$O,0))="","",INDEX(APガラス性能一覧!A:A,MATCH(ROW(B2820),APガラス性能一覧!$O:$O,0))),""),IFERROR(IF(INDEX(APガラス性能一覧!A:A,MATCH(ROW(B2820),APガラス性能一覧!$N:$N,0))="","",INDEX(APガラス性能一覧!A:A,MATCH(ROW(B2820),APガラス性能一覧!$N:$N,0))),"")))</f>
        <v/>
      </c>
      <c r="C2826" s="68" t="str">
        <f>IFERROR(VLOOKUP($B2826,APガラス性能一覧!$A$2:$M$6097,2,0),"")</f>
        <v/>
      </c>
      <c r="D2826" s="68" t="str">
        <f>IFERROR(VLOOKUP($B2826,APガラス性能一覧!$A$2:$M$6097,3,0),"")</f>
        <v/>
      </c>
      <c r="E2826" s="68" t="str">
        <f>IFERROR(VLOOKUP($B2826,APガラス性能一覧!$A$2:$M$6097,4,0),"")</f>
        <v/>
      </c>
      <c r="F2826" s="68" t="str">
        <f>IFERROR(VLOOKUP($B2826,APガラス性能一覧!$A$2:$M$6097,5,0),"")</f>
        <v/>
      </c>
      <c r="G2826" s="68" t="str">
        <f>IFERROR(VLOOKUP($B2826,APガラス性能一覧!$A$2:$M$6097,6,0),"")</f>
        <v/>
      </c>
      <c r="H2826" s="68" t="str">
        <f>IFERROR(VLOOKUP($B2826,APガラス性能一覧!$A$2:$M$6097,7,0),"")</f>
        <v/>
      </c>
      <c r="I2826" s="68" t="str">
        <f>IFERROR(VLOOKUP($B2826,APガラス性能一覧!$A$2:$M$6097,8,0),"")</f>
        <v/>
      </c>
      <c r="J2826" s="68" t="str">
        <f>IFERROR(VLOOKUP($B2826,APガラス性能一覧!$A$2:$M$6097,9,0),"")</f>
        <v/>
      </c>
      <c r="K2826" s="68" t="str">
        <f>IFERROR(VLOOKUP($B2826,APガラス性能一覧!$A$2:$M$6097,10,0),"")</f>
        <v/>
      </c>
      <c r="L2826" s="68" t="str">
        <f>IFERROR(VLOOKUP($B2826,APガラス性能一覧!$A$2:$M$6097,11,0),"")</f>
        <v/>
      </c>
      <c r="M2826" s="68" t="str">
        <f>IFERROR(VLOOKUP($B2826,APガラス性能一覧!$A$2:$M$6097,12,0),"")</f>
        <v/>
      </c>
      <c r="N2826" s="68" t="str">
        <f>IFERROR(VLOOKUP($B2826,APガラス性能一覧!$A$2:$M$6097,13,0),"")</f>
        <v/>
      </c>
    </row>
    <row r="2827" spans="2:14" x14ac:dyDescent="0.4">
      <c r="B2827" s="68" t="str">
        <f>IF($D$2="","",IF($E$2=0.65,IFERROR(IF(INDEX(APガラス性能一覧!A:A,MATCH(ROW(B2821),APガラス性能一覧!$O:$O,0))="","",INDEX(APガラス性能一覧!A:A,MATCH(ROW(B2821),APガラス性能一覧!$O:$O,0))),""),IFERROR(IF(INDEX(APガラス性能一覧!A:A,MATCH(ROW(B2821),APガラス性能一覧!$N:$N,0))="","",INDEX(APガラス性能一覧!A:A,MATCH(ROW(B2821),APガラス性能一覧!$N:$N,0))),"")))</f>
        <v/>
      </c>
      <c r="C2827" s="68" t="str">
        <f>IFERROR(VLOOKUP($B2827,APガラス性能一覧!$A$2:$M$6097,2,0),"")</f>
        <v/>
      </c>
      <c r="D2827" s="68" t="str">
        <f>IFERROR(VLOOKUP($B2827,APガラス性能一覧!$A$2:$M$6097,3,0),"")</f>
        <v/>
      </c>
      <c r="E2827" s="68" t="str">
        <f>IFERROR(VLOOKUP($B2827,APガラス性能一覧!$A$2:$M$6097,4,0),"")</f>
        <v/>
      </c>
      <c r="F2827" s="68" t="str">
        <f>IFERROR(VLOOKUP($B2827,APガラス性能一覧!$A$2:$M$6097,5,0),"")</f>
        <v/>
      </c>
      <c r="G2827" s="68" t="str">
        <f>IFERROR(VLOOKUP($B2827,APガラス性能一覧!$A$2:$M$6097,6,0),"")</f>
        <v/>
      </c>
      <c r="H2827" s="68" t="str">
        <f>IFERROR(VLOOKUP($B2827,APガラス性能一覧!$A$2:$M$6097,7,0),"")</f>
        <v/>
      </c>
      <c r="I2827" s="68" t="str">
        <f>IFERROR(VLOOKUP($B2827,APガラス性能一覧!$A$2:$M$6097,8,0),"")</f>
        <v/>
      </c>
      <c r="J2827" s="68" t="str">
        <f>IFERROR(VLOOKUP($B2827,APガラス性能一覧!$A$2:$M$6097,9,0),"")</f>
        <v/>
      </c>
      <c r="K2827" s="68" t="str">
        <f>IFERROR(VLOOKUP($B2827,APガラス性能一覧!$A$2:$M$6097,10,0),"")</f>
        <v/>
      </c>
      <c r="L2827" s="68" t="str">
        <f>IFERROR(VLOOKUP($B2827,APガラス性能一覧!$A$2:$M$6097,11,0),"")</f>
        <v/>
      </c>
      <c r="M2827" s="68" t="str">
        <f>IFERROR(VLOOKUP($B2827,APガラス性能一覧!$A$2:$M$6097,12,0),"")</f>
        <v/>
      </c>
      <c r="N2827" s="68" t="str">
        <f>IFERROR(VLOOKUP($B2827,APガラス性能一覧!$A$2:$M$6097,13,0),"")</f>
        <v/>
      </c>
    </row>
    <row r="2828" spans="2:14" x14ac:dyDescent="0.4">
      <c r="B2828" s="68" t="str">
        <f>IF($D$2="","",IF($E$2=0.65,IFERROR(IF(INDEX(APガラス性能一覧!A:A,MATCH(ROW(B2822),APガラス性能一覧!$O:$O,0))="","",INDEX(APガラス性能一覧!A:A,MATCH(ROW(B2822),APガラス性能一覧!$O:$O,0))),""),IFERROR(IF(INDEX(APガラス性能一覧!A:A,MATCH(ROW(B2822),APガラス性能一覧!$N:$N,0))="","",INDEX(APガラス性能一覧!A:A,MATCH(ROW(B2822),APガラス性能一覧!$N:$N,0))),"")))</f>
        <v/>
      </c>
      <c r="C2828" s="68" t="str">
        <f>IFERROR(VLOOKUP($B2828,APガラス性能一覧!$A$2:$M$6097,2,0),"")</f>
        <v/>
      </c>
      <c r="D2828" s="68" t="str">
        <f>IFERROR(VLOOKUP($B2828,APガラス性能一覧!$A$2:$M$6097,3,0),"")</f>
        <v/>
      </c>
      <c r="E2828" s="68" t="str">
        <f>IFERROR(VLOOKUP($B2828,APガラス性能一覧!$A$2:$M$6097,4,0),"")</f>
        <v/>
      </c>
      <c r="F2828" s="68" t="str">
        <f>IFERROR(VLOOKUP($B2828,APガラス性能一覧!$A$2:$M$6097,5,0),"")</f>
        <v/>
      </c>
      <c r="G2828" s="68" t="str">
        <f>IFERROR(VLOOKUP($B2828,APガラス性能一覧!$A$2:$M$6097,6,0),"")</f>
        <v/>
      </c>
      <c r="H2828" s="68" t="str">
        <f>IFERROR(VLOOKUP($B2828,APガラス性能一覧!$A$2:$M$6097,7,0),"")</f>
        <v/>
      </c>
      <c r="I2828" s="68" t="str">
        <f>IFERROR(VLOOKUP($B2828,APガラス性能一覧!$A$2:$M$6097,8,0),"")</f>
        <v/>
      </c>
      <c r="J2828" s="68" t="str">
        <f>IFERROR(VLOOKUP($B2828,APガラス性能一覧!$A$2:$M$6097,9,0),"")</f>
        <v/>
      </c>
      <c r="K2828" s="68" t="str">
        <f>IFERROR(VLOOKUP($B2828,APガラス性能一覧!$A$2:$M$6097,10,0),"")</f>
        <v/>
      </c>
      <c r="L2828" s="68" t="str">
        <f>IFERROR(VLOOKUP($B2828,APガラス性能一覧!$A$2:$M$6097,11,0),"")</f>
        <v/>
      </c>
      <c r="M2828" s="68" t="str">
        <f>IFERROR(VLOOKUP($B2828,APガラス性能一覧!$A$2:$M$6097,12,0),"")</f>
        <v/>
      </c>
      <c r="N2828" s="68" t="str">
        <f>IFERROR(VLOOKUP($B2828,APガラス性能一覧!$A$2:$M$6097,13,0),"")</f>
        <v/>
      </c>
    </row>
    <row r="2829" spans="2:14" x14ac:dyDescent="0.4">
      <c r="B2829" s="68" t="str">
        <f>IF($D$2="","",IF($E$2=0.65,IFERROR(IF(INDEX(APガラス性能一覧!A:A,MATCH(ROW(B2823),APガラス性能一覧!$O:$O,0))="","",INDEX(APガラス性能一覧!A:A,MATCH(ROW(B2823),APガラス性能一覧!$O:$O,0))),""),IFERROR(IF(INDEX(APガラス性能一覧!A:A,MATCH(ROW(B2823),APガラス性能一覧!$N:$N,0))="","",INDEX(APガラス性能一覧!A:A,MATCH(ROW(B2823),APガラス性能一覧!$N:$N,0))),"")))</f>
        <v/>
      </c>
      <c r="C2829" s="68" t="str">
        <f>IFERROR(VLOOKUP($B2829,APガラス性能一覧!$A$2:$M$6097,2,0),"")</f>
        <v/>
      </c>
      <c r="D2829" s="68" t="str">
        <f>IFERROR(VLOOKUP($B2829,APガラス性能一覧!$A$2:$M$6097,3,0),"")</f>
        <v/>
      </c>
      <c r="E2829" s="68" t="str">
        <f>IFERROR(VLOOKUP($B2829,APガラス性能一覧!$A$2:$M$6097,4,0),"")</f>
        <v/>
      </c>
      <c r="F2829" s="68" t="str">
        <f>IFERROR(VLOOKUP($B2829,APガラス性能一覧!$A$2:$M$6097,5,0),"")</f>
        <v/>
      </c>
      <c r="G2829" s="68" t="str">
        <f>IFERROR(VLOOKUP($B2829,APガラス性能一覧!$A$2:$M$6097,6,0),"")</f>
        <v/>
      </c>
      <c r="H2829" s="68" t="str">
        <f>IFERROR(VLOOKUP($B2829,APガラス性能一覧!$A$2:$M$6097,7,0),"")</f>
        <v/>
      </c>
      <c r="I2829" s="68" t="str">
        <f>IFERROR(VLOOKUP($B2829,APガラス性能一覧!$A$2:$M$6097,8,0),"")</f>
        <v/>
      </c>
      <c r="J2829" s="68" t="str">
        <f>IFERROR(VLOOKUP($B2829,APガラス性能一覧!$A$2:$M$6097,9,0),"")</f>
        <v/>
      </c>
      <c r="K2829" s="68" t="str">
        <f>IFERROR(VLOOKUP($B2829,APガラス性能一覧!$A$2:$M$6097,10,0),"")</f>
        <v/>
      </c>
      <c r="L2829" s="68" t="str">
        <f>IFERROR(VLOOKUP($B2829,APガラス性能一覧!$A$2:$M$6097,11,0),"")</f>
        <v/>
      </c>
      <c r="M2829" s="68" t="str">
        <f>IFERROR(VLOOKUP($B2829,APガラス性能一覧!$A$2:$M$6097,12,0),"")</f>
        <v/>
      </c>
      <c r="N2829" s="68" t="str">
        <f>IFERROR(VLOOKUP($B2829,APガラス性能一覧!$A$2:$M$6097,13,0),"")</f>
        <v/>
      </c>
    </row>
    <row r="2830" spans="2:14" x14ac:dyDescent="0.4">
      <c r="B2830" s="68" t="str">
        <f>IF($D$2="","",IF($E$2=0.65,IFERROR(IF(INDEX(APガラス性能一覧!A:A,MATCH(ROW(B2824),APガラス性能一覧!$O:$O,0))="","",INDEX(APガラス性能一覧!A:A,MATCH(ROW(B2824),APガラス性能一覧!$O:$O,0))),""),IFERROR(IF(INDEX(APガラス性能一覧!A:A,MATCH(ROW(B2824),APガラス性能一覧!$N:$N,0))="","",INDEX(APガラス性能一覧!A:A,MATCH(ROW(B2824),APガラス性能一覧!$N:$N,0))),"")))</f>
        <v/>
      </c>
      <c r="C2830" s="68" t="str">
        <f>IFERROR(VLOOKUP($B2830,APガラス性能一覧!$A$2:$M$6097,2,0),"")</f>
        <v/>
      </c>
      <c r="D2830" s="68" t="str">
        <f>IFERROR(VLOOKUP($B2830,APガラス性能一覧!$A$2:$M$6097,3,0),"")</f>
        <v/>
      </c>
      <c r="E2830" s="68" t="str">
        <f>IFERROR(VLOOKUP($B2830,APガラス性能一覧!$A$2:$M$6097,4,0),"")</f>
        <v/>
      </c>
      <c r="F2830" s="68" t="str">
        <f>IFERROR(VLOOKUP($B2830,APガラス性能一覧!$A$2:$M$6097,5,0),"")</f>
        <v/>
      </c>
      <c r="G2830" s="68" t="str">
        <f>IFERROR(VLOOKUP($B2830,APガラス性能一覧!$A$2:$M$6097,6,0),"")</f>
        <v/>
      </c>
      <c r="H2830" s="68" t="str">
        <f>IFERROR(VLOOKUP($B2830,APガラス性能一覧!$A$2:$M$6097,7,0),"")</f>
        <v/>
      </c>
      <c r="I2830" s="68" t="str">
        <f>IFERROR(VLOOKUP($B2830,APガラス性能一覧!$A$2:$M$6097,8,0),"")</f>
        <v/>
      </c>
      <c r="J2830" s="68" t="str">
        <f>IFERROR(VLOOKUP($B2830,APガラス性能一覧!$A$2:$M$6097,9,0),"")</f>
        <v/>
      </c>
      <c r="K2830" s="68" t="str">
        <f>IFERROR(VLOOKUP($B2830,APガラス性能一覧!$A$2:$M$6097,10,0),"")</f>
        <v/>
      </c>
      <c r="L2830" s="68" t="str">
        <f>IFERROR(VLOOKUP($B2830,APガラス性能一覧!$A$2:$M$6097,11,0),"")</f>
        <v/>
      </c>
      <c r="M2830" s="68" t="str">
        <f>IFERROR(VLOOKUP($B2830,APガラス性能一覧!$A$2:$M$6097,12,0),"")</f>
        <v/>
      </c>
      <c r="N2830" s="68" t="str">
        <f>IFERROR(VLOOKUP($B2830,APガラス性能一覧!$A$2:$M$6097,13,0),"")</f>
        <v/>
      </c>
    </row>
    <row r="2831" spans="2:14" x14ac:dyDescent="0.4">
      <c r="B2831" s="68" t="str">
        <f>IF($D$2="","",IF($E$2=0.65,IFERROR(IF(INDEX(APガラス性能一覧!A:A,MATCH(ROW(B2825),APガラス性能一覧!$O:$O,0))="","",INDEX(APガラス性能一覧!A:A,MATCH(ROW(B2825),APガラス性能一覧!$O:$O,0))),""),IFERROR(IF(INDEX(APガラス性能一覧!A:A,MATCH(ROW(B2825),APガラス性能一覧!$N:$N,0))="","",INDEX(APガラス性能一覧!A:A,MATCH(ROW(B2825),APガラス性能一覧!$N:$N,0))),"")))</f>
        <v/>
      </c>
      <c r="C2831" s="68" t="str">
        <f>IFERROR(VLOOKUP($B2831,APガラス性能一覧!$A$2:$M$6097,2,0),"")</f>
        <v/>
      </c>
      <c r="D2831" s="68" t="str">
        <f>IFERROR(VLOOKUP($B2831,APガラス性能一覧!$A$2:$M$6097,3,0),"")</f>
        <v/>
      </c>
      <c r="E2831" s="68" t="str">
        <f>IFERROR(VLOOKUP($B2831,APガラス性能一覧!$A$2:$M$6097,4,0),"")</f>
        <v/>
      </c>
      <c r="F2831" s="68" t="str">
        <f>IFERROR(VLOOKUP($B2831,APガラス性能一覧!$A$2:$M$6097,5,0),"")</f>
        <v/>
      </c>
      <c r="G2831" s="68" t="str">
        <f>IFERROR(VLOOKUP($B2831,APガラス性能一覧!$A$2:$M$6097,6,0),"")</f>
        <v/>
      </c>
      <c r="H2831" s="68" t="str">
        <f>IFERROR(VLOOKUP($B2831,APガラス性能一覧!$A$2:$M$6097,7,0),"")</f>
        <v/>
      </c>
      <c r="I2831" s="68" t="str">
        <f>IFERROR(VLOOKUP($B2831,APガラス性能一覧!$A$2:$M$6097,8,0),"")</f>
        <v/>
      </c>
      <c r="J2831" s="68" t="str">
        <f>IFERROR(VLOOKUP($B2831,APガラス性能一覧!$A$2:$M$6097,9,0),"")</f>
        <v/>
      </c>
      <c r="K2831" s="68" t="str">
        <f>IFERROR(VLOOKUP($B2831,APガラス性能一覧!$A$2:$M$6097,10,0),"")</f>
        <v/>
      </c>
      <c r="L2831" s="68" t="str">
        <f>IFERROR(VLOOKUP($B2831,APガラス性能一覧!$A$2:$M$6097,11,0),"")</f>
        <v/>
      </c>
      <c r="M2831" s="68" t="str">
        <f>IFERROR(VLOOKUP($B2831,APガラス性能一覧!$A$2:$M$6097,12,0),"")</f>
        <v/>
      </c>
      <c r="N2831" s="68" t="str">
        <f>IFERROR(VLOOKUP($B2831,APガラス性能一覧!$A$2:$M$6097,13,0),"")</f>
        <v/>
      </c>
    </row>
    <row r="2832" spans="2:14" x14ac:dyDescent="0.4">
      <c r="B2832" s="68" t="str">
        <f>IF($D$2="","",IF($E$2=0.65,IFERROR(IF(INDEX(APガラス性能一覧!A:A,MATCH(ROW(B2826),APガラス性能一覧!$O:$O,0))="","",INDEX(APガラス性能一覧!A:A,MATCH(ROW(B2826),APガラス性能一覧!$O:$O,0))),""),IFERROR(IF(INDEX(APガラス性能一覧!A:A,MATCH(ROW(B2826),APガラス性能一覧!$N:$N,0))="","",INDEX(APガラス性能一覧!A:A,MATCH(ROW(B2826),APガラス性能一覧!$N:$N,0))),"")))</f>
        <v/>
      </c>
      <c r="C2832" s="68" t="str">
        <f>IFERROR(VLOOKUP($B2832,APガラス性能一覧!$A$2:$M$6097,2,0),"")</f>
        <v/>
      </c>
      <c r="D2832" s="68" t="str">
        <f>IFERROR(VLOOKUP($B2832,APガラス性能一覧!$A$2:$M$6097,3,0),"")</f>
        <v/>
      </c>
      <c r="E2832" s="68" t="str">
        <f>IFERROR(VLOOKUP($B2832,APガラス性能一覧!$A$2:$M$6097,4,0),"")</f>
        <v/>
      </c>
      <c r="F2832" s="68" t="str">
        <f>IFERROR(VLOOKUP($B2832,APガラス性能一覧!$A$2:$M$6097,5,0),"")</f>
        <v/>
      </c>
      <c r="G2832" s="68" t="str">
        <f>IFERROR(VLOOKUP($B2832,APガラス性能一覧!$A$2:$M$6097,6,0),"")</f>
        <v/>
      </c>
      <c r="H2832" s="68" t="str">
        <f>IFERROR(VLOOKUP($B2832,APガラス性能一覧!$A$2:$M$6097,7,0),"")</f>
        <v/>
      </c>
      <c r="I2832" s="68" t="str">
        <f>IFERROR(VLOOKUP($B2832,APガラス性能一覧!$A$2:$M$6097,8,0),"")</f>
        <v/>
      </c>
      <c r="J2832" s="68" t="str">
        <f>IFERROR(VLOOKUP($B2832,APガラス性能一覧!$A$2:$M$6097,9,0),"")</f>
        <v/>
      </c>
      <c r="K2832" s="68" t="str">
        <f>IFERROR(VLOOKUP($B2832,APガラス性能一覧!$A$2:$M$6097,10,0),"")</f>
        <v/>
      </c>
      <c r="L2832" s="68" t="str">
        <f>IFERROR(VLOOKUP($B2832,APガラス性能一覧!$A$2:$M$6097,11,0),"")</f>
        <v/>
      </c>
      <c r="M2832" s="68" t="str">
        <f>IFERROR(VLOOKUP($B2832,APガラス性能一覧!$A$2:$M$6097,12,0),"")</f>
        <v/>
      </c>
      <c r="N2832" s="68" t="str">
        <f>IFERROR(VLOOKUP($B2832,APガラス性能一覧!$A$2:$M$6097,13,0),"")</f>
        <v/>
      </c>
    </row>
    <row r="2833" spans="2:14" x14ac:dyDescent="0.4">
      <c r="B2833" s="68" t="str">
        <f>IF($D$2="","",IF($E$2=0.65,IFERROR(IF(INDEX(APガラス性能一覧!A:A,MATCH(ROW(B2827),APガラス性能一覧!$O:$O,0))="","",INDEX(APガラス性能一覧!A:A,MATCH(ROW(B2827),APガラス性能一覧!$O:$O,0))),""),IFERROR(IF(INDEX(APガラス性能一覧!A:A,MATCH(ROW(B2827),APガラス性能一覧!$N:$N,0))="","",INDEX(APガラス性能一覧!A:A,MATCH(ROW(B2827),APガラス性能一覧!$N:$N,0))),"")))</f>
        <v/>
      </c>
      <c r="C2833" s="68" t="str">
        <f>IFERROR(VLOOKUP($B2833,APガラス性能一覧!$A$2:$M$6097,2,0),"")</f>
        <v/>
      </c>
      <c r="D2833" s="68" t="str">
        <f>IFERROR(VLOOKUP($B2833,APガラス性能一覧!$A$2:$M$6097,3,0),"")</f>
        <v/>
      </c>
      <c r="E2833" s="68" t="str">
        <f>IFERROR(VLOOKUP($B2833,APガラス性能一覧!$A$2:$M$6097,4,0),"")</f>
        <v/>
      </c>
      <c r="F2833" s="68" t="str">
        <f>IFERROR(VLOOKUP($B2833,APガラス性能一覧!$A$2:$M$6097,5,0),"")</f>
        <v/>
      </c>
      <c r="G2833" s="68" t="str">
        <f>IFERROR(VLOOKUP($B2833,APガラス性能一覧!$A$2:$M$6097,6,0),"")</f>
        <v/>
      </c>
      <c r="H2833" s="68" t="str">
        <f>IFERROR(VLOOKUP($B2833,APガラス性能一覧!$A$2:$M$6097,7,0),"")</f>
        <v/>
      </c>
      <c r="I2833" s="68" t="str">
        <f>IFERROR(VLOOKUP($B2833,APガラス性能一覧!$A$2:$M$6097,8,0),"")</f>
        <v/>
      </c>
      <c r="J2833" s="68" t="str">
        <f>IFERROR(VLOOKUP($B2833,APガラス性能一覧!$A$2:$M$6097,9,0),"")</f>
        <v/>
      </c>
      <c r="K2833" s="68" t="str">
        <f>IFERROR(VLOOKUP($B2833,APガラス性能一覧!$A$2:$M$6097,10,0),"")</f>
        <v/>
      </c>
      <c r="L2833" s="68" t="str">
        <f>IFERROR(VLOOKUP($B2833,APガラス性能一覧!$A$2:$M$6097,11,0),"")</f>
        <v/>
      </c>
      <c r="M2833" s="68" t="str">
        <f>IFERROR(VLOOKUP($B2833,APガラス性能一覧!$A$2:$M$6097,12,0),"")</f>
        <v/>
      </c>
      <c r="N2833" s="68" t="str">
        <f>IFERROR(VLOOKUP($B2833,APガラス性能一覧!$A$2:$M$6097,13,0),"")</f>
        <v/>
      </c>
    </row>
    <row r="2834" spans="2:14" x14ac:dyDescent="0.4">
      <c r="B2834" s="68" t="str">
        <f>IF($D$2="","",IF($E$2=0.65,IFERROR(IF(INDEX(APガラス性能一覧!A:A,MATCH(ROW(B2828),APガラス性能一覧!$O:$O,0))="","",INDEX(APガラス性能一覧!A:A,MATCH(ROW(B2828),APガラス性能一覧!$O:$O,0))),""),IFERROR(IF(INDEX(APガラス性能一覧!A:A,MATCH(ROW(B2828),APガラス性能一覧!$N:$N,0))="","",INDEX(APガラス性能一覧!A:A,MATCH(ROW(B2828),APガラス性能一覧!$N:$N,0))),"")))</f>
        <v/>
      </c>
      <c r="C2834" s="68" t="str">
        <f>IFERROR(VLOOKUP($B2834,APガラス性能一覧!$A$2:$M$6097,2,0),"")</f>
        <v/>
      </c>
      <c r="D2834" s="68" t="str">
        <f>IFERROR(VLOOKUP($B2834,APガラス性能一覧!$A$2:$M$6097,3,0),"")</f>
        <v/>
      </c>
      <c r="E2834" s="68" t="str">
        <f>IFERROR(VLOOKUP($B2834,APガラス性能一覧!$A$2:$M$6097,4,0),"")</f>
        <v/>
      </c>
      <c r="F2834" s="68" t="str">
        <f>IFERROR(VLOOKUP($B2834,APガラス性能一覧!$A$2:$M$6097,5,0),"")</f>
        <v/>
      </c>
      <c r="G2834" s="68" t="str">
        <f>IFERROR(VLOOKUP($B2834,APガラス性能一覧!$A$2:$M$6097,6,0),"")</f>
        <v/>
      </c>
      <c r="H2834" s="68" t="str">
        <f>IFERROR(VLOOKUP($B2834,APガラス性能一覧!$A$2:$M$6097,7,0),"")</f>
        <v/>
      </c>
      <c r="I2834" s="68" t="str">
        <f>IFERROR(VLOOKUP($B2834,APガラス性能一覧!$A$2:$M$6097,8,0),"")</f>
        <v/>
      </c>
      <c r="J2834" s="68" t="str">
        <f>IFERROR(VLOOKUP($B2834,APガラス性能一覧!$A$2:$M$6097,9,0),"")</f>
        <v/>
      </c>
      <c r="K2834" s="68" t="str">
        <f>IFERROR(VLOOKUP($B2834,APガラス性能一覧!$A$2:$M$6097,10,0),"")</f>
        <v/>
      </c>
      <c r="L2834" s="68" t="str">
        <f>IFERROR(VLOOKUP($B2834,APガラス性能一覧!$A$2:$M$6097,11,0),"")</f>
        <v/>
      </c>
      <c r="M2834" s="68" t="str">
        <f>IFERROR(VLOOKUP($B2834,APガラス性能一覧!$A$2:$M$6097,12,0),"")</f>
        <v/>
      </c>
      <c r="N2834" s="68" t="str">
        <f>IFERROR(VLOOKUP($B2834,APガラス性能一覧!$A$2:$M$6097,13,0),"")</f>
        <v/>
      </c>
    </row>
    <row r="2835" spans="2:14" x14ac:dyDescent="0.4">
      <c r="B2835" s="68" t="str">
        <f>IF($D$2="","",IF($E$2=0.65,IFERROR(IF(INDEX(APガラス性能一覧!A:A,MATCH(ROW(B2829),APガラス性能一覧!$O:$O,0))="","",INDEX(APガラス性能一覧!A:A,MATCH(ROW(B2829),APガラス性能一覧!$O:$O,0))),""),IFERROR(IF(INDEX(APガラス性能一覧!A:A,MATCH(ROW(B2829),APガラス性能一覧!$N:$N,0))="","",INDEX(APガラス性能一覧!A:A,MATCH(ROW(B2829),APガラス性能一覧!$N:$N,0))),"")))</f>
        <v/>
      </c>
      <c r="C2835" s="68" t="str">
        <f>IFERROR(VLOOKUP($B2835,APガラス性能一覧!$A$2:$M$6097,2,0),"")</f>
        <v/>
      </c>
      <c r="D2835" s="68" t="str">
        <f>IFERROR(VLOOKUP($B2835,APガラス性能一覧!$A$2:$M$6097,3,0),"")</f>
        <v/>
      </c>
      <c r="E2835" s="68" t="str">
        <f>IFERROR(VLOOKUP($B2835,APガラス性能一覧!$A$2:$M$6097,4,0),"")</f>
        <v/>
      </c>
      <c r="F2835" s="68" t="str">
        <f>IFERROR(VLOOKUP($B2835,APガラス性能一覧!$A$2:$M$6097,5,0),"")</f>
        <v/>
      </c>
      <c r="G2835" s="68" t="str">
        <f>IFERROR(VLOOKUP($B2835,APガラス性能一覧!$A$2:$M$6097,6,0),"")</f>
        <v/>
      </c>
      <c r="H2835" s="68" t="str">
        <f>IFERROR(VLOOKUP($B2835,APガラス性能一覧!$A$2:$M$6097,7,0),"")</f>
        <v/>
      </c>
      <c r="I2835" s="68" t="str">
        <f>IFERROR(VLOOKUP($B2835,APガラス性能一覧!$A$2:$M$6097,8,0),"")</f>
        <v/>
      </c>
      <c r="J2835" s="68" t="str">
        <f>IFERROR(VLOOKUP($B2835,APガラス性能一覧!$A$2:$M$6097,9,0),"")</f>
        <v/>
      </c>
      <c r="K2835" s="68" t="str">
        <f>IFERROR(VLOOKUP($B2835,APガラス性能一覧!$A$2:$M$6097,10,0),"")</f>
        <v/>
      </c>
      <c r="L2835" s="68" t="str">
        <f>IFERROR(VLOOKUP($B2835,APガラス性能一覧!$A$2:$M$6097,11,0),"")</f>
        <v/>
      </c>
      <c r="M2835" s="68" t="str">
        <f>IFERROR(VLOOKUP($B2835,APガラス性能一覧!$A$2:$M$6097,12,0),"")</f>
        <v/>
      </c>
      <c r="N2835" s="68" t="str">
        <f>IFERROR(VLOOKUP($B2835,APガラス性能一覧!$A$2:$M$6097,13,0),"")</f>
        <v/>
      </c>
    </row>
    <row r="2836" spans="2:14" x14ac:dyDescent="0.4">
      <c r="B2836" s="68" t="str">
        <f>IF($D$2="","",IF($E$2=0.65,IFERROR(IF(INDEX(APガラス性能一覧!A:A,MATCH(ROW(B2830),APガラス性能一覧!$O:$O,0))="","",INDEX(APガラス性能一覧!A:A,MATCH(ROW(B2830),APガラス性能一覧!$O:$O,0))),""),IFERROR(IF(INDEX(APガラス性能一覧!A:A,MATCH(ROW(B2830),APガラス性能一覧!$N:$N,0))="","",INDEX(APガラス性能一覧!A:A,MATCH(ROW(B2830),APガラス性能一覧!$N:$N,0))),"")))</f>
        <v/>
      </c>
      <c r="C2836" s="68" t="str">
        <f>IFERROR(VLOOKUP($B2836,APガラス性能一覧!$A$2:$M$6097,2,0),"")</f>
        <v/>
      </c>
      <c r="D2836" s="68" t="str">
        <f>IFERROR(VLOOKUP($B2836,APガラス性能一覧!$A$2:$M$6097,3,0),"")</f>
        <v/>
      </c>
      <c r="E2836" s="68" t="str">
        <f>IFERROR(VLOOKUP($B2836,APガラス性能一覧!$A$2:$M$6097,4,0),"")</f>
        <v/>
      </c>
      <c r="F2836" s="68" t="str">
        <f>IFERROR(VLOOKUP($B2836,APガラス性能一覧!$A$2:$M$6097,5,0),"")</f>
        <v/>
      </c>
      <c r="G2836" s="68" t="str">
        <f>IFERROR(VLOOKUP($B2836,APガラス性能一覧!$A$2:$M$6097,6,0),"")</f>
        <v/>
      </c>
      <c r="H2836" s="68" t="str">
        <f>IFERROR(VLOOKUP($B2836,APガラス性能一覧!$A$2:$M$6097,7,0),"")</f>
        <v/>
      </c>
      <c r="I2836" s="68" t="str">
        <f>IFERROR(VLOOKUP($B2836,APガラス性能一覧!$A$2:$M$6097,8,0),"")</f>
        <v/>
      </c>
      <c r="J2836" s="68" t="str">
        <f>IFERROR(VLOOKUP($B2836,APガラス性能一覧!$A$2:$M$6097,9,0),"")</f>
        <v/>
      </c>
      <c r="K2836" s="68" t="str">
        <f>IFERROR(VLOOKUP($B2836,APガラス性能一覧!$A$2:$M$6097,10,0),"")</f>
        <v/>
      </c>
      <c r="L2836" s="68" t="str">
        <f>IFERROR(VLOOKUP($B2836,APガラス性能一覧!$A$2:$M$6097,11,0),"")</f>
        <v/>
      </c>
      <c r="M2836" s="68" t="str">
        <f>IFERROR(VLOOKUP($B2836,APガラス性能一覧!$A$2:$M$6097,12,0),"")</f>
        <v/>
      </c>
      <c r="N2836" s="68" t="str">
        <f>IFERROR(VLOOKUP($B2836,APガラス性能一覧!$A$2:$M$6097,13,0),"")</f>
        <v/>
      </c>
    </row>
    <row r="2837" spans="2:14" x14ac:dyDescent="0.4">
      <c r="B2837" s="68" t="str">
        <f>IF($D$2="","",IF($E$2=0.65,IFERROR(IF(INDEX(APガラス性能一覧!A:A,MATCH(ROW(B2831),APガラス性能一覧!$O:$O,0))="","",INDEX(APガラス性能一覧!A:A,MATCH(ROW(B2831),APガラス性能一覧!$O:$O,0))),""),IFERROR(IF(INDEX(APガラス性能一覧!A:A,MATCH(ROW(B2831),APガラス性能一覧!$N:$N,0))="","",INDEX(APガラス性能一覧!A:A,MATCH(ROW(B2831),APガラス性能一覧!$N:$N,0))),"")))</f>
        <v/>
      </c>
      <c r="C2837" s="68" t="str">
        <f>IFERROR(VLOOKUP($B2837,APガラス性能一覧!$A$2:$M$6097,2,0),"")</f>
        <v/>
      </c>
      <c r="D2837" s="68" t="str">
        <f>IFERROR(VLOOKUP($B2837,APガラス性能一覧!$A$2:$M$6097,3,0),"")</f>
        <v/>
      </c>
      <c r="E2837" s="68" t="str">
        <f>IFERROR(VLOOKUP($B2837,APガラス性能一覧!$A$2:$M$6097,4,0),"")</f>
        <v/>
      </c>
      <c r="F2837" s="68" t="str">
        <f>IFERROR(VLOOKUP($B2837,APガラス性能一覧!$A$2:$M$6097,5,0),"")</f>
        <v/>
      </c>
      <c r="G2837" s="68" t="str">
        <f>IFERROR(VLOOKUP($B2837,APガラス性能一覧!$A$2:$M$6097,6,0),"")</f>
        <v/>
      </c>
      <c r="H2837" s="68" t="str">
        <f>IFERROR(VLOOKUP($B2837,APガラス性能一覧!$A$2:$M$6097,7,0),"")</f>
        <v/>
      </c>
      <c r="I2837" s="68" t="str">
        <f>IFERROR(VLOOKUP($B2837,APガラス性能一覧!$A$2:$M$6097,8,0),"")</f>
        <v/>
      </c>
      <c r="J2837" s="68" t="str">
        <f>IFERROR(VLOOKUP($B2837,APガラス性能一覧!$A$2:$M$6097,9,0),"")</f>
        <v/>
      </c>
      <c r="K2837" s="68" t="str">
        <f>IFERROR(VLOOKUP($B2837,APガラス性能一覧!$A$2:$M$6097,10,0),"")</f>
        <v/>
      </c>
      <c r="L2837" s="68" t="str">
        <f>IFERROR(VLOOKUP($B2837,APガラス性能一覧!$A$2:$M$6097,11,0),"")</f>
        <v/>
      </c>
      <c r="M2837" s="68" t="str">
        <f>IFERROR(VLOOKUP($B2837,APガラス性能一覧!$A$2:$M$6097,12,0),"")</f>
        <v/>
      </c>
      <c r="N2837" s="68" t="str">
        <f>IFERROR(VLOOKUP($B2837,APガラス性能一覧!$A$2:$M$6097,13,0),"")</f>
        <v/>
      </c>
    </row>
    <row r="2838" spans="2:14" x14ac:dyDescent="0.4">
      <c r="B2838" s="68" t="str">
        <f>IF($D$2="","",IF($E$2=0.65,IFERROR(IF(INDEX(APガラス性能一覧!A:A,MATCH(ROW(B2832),APガラス性能一覧!$O:$O,0))="","",INDEX(APガラス性能一覧!A:A,MATCH(ROW(B2832),APガラス性能一覧!$O:$O,0))),""),IFERROR(IF(INDEX(APガラス性能一覧!A:A,MATCH(ROW(B2832),APガラス性能一覧!$N:$N,0))="","",INDEX(APガラス性能一覧!A:A,MATCH(ROW(B2832),APガラス性能一覧!$N:$N,0))),"")))</f>
        <v/>
      </c>
      <c r="C2838" s="68" t="str">
        <f>IFERROR(VLOOKUP($B2838,APガラス性能一覧!$A$2:$M$6097,2,0),"")</f>
        <v/>
      </c>
      <c r="D2838" s="68" t="str">
        <f>IFERROR(VLOOKUP($B2838,APガラス性能一覧!$A$2:$M$6097,3,0),"")</f>
        <v/>
      </c>
      <c r="E2838" s="68" t="str">
        <f>IFERROR(VLOOKUP($B2838,APガラス性能一覧!$A$2:$M$6097,4,0),"")</f>
        <v/>
      </c>
      <c r="F2838" s="68" t="str">
        <f>IFERROR(VLOOKUP($B2838,APガラス性能一覧!$A$2:$M$6097,5,0),"")</f>
        <v/>
      </c>
      <c r="G2838" s="68" t="str">
        <f>IFERROR(VLOOKUP($B2838,APガラス性能一覧!$A$2:$M$6097,6,0),"")</f>
        <v/>
      </c>
      <c r="H2838" s="68" t="str">
        <f>IFERROR(VLOOKUP($B2838,APガラス性能一覧!$A$2:$M$6097,7,0),"")</f>
        <v/>
      </c>
      <c r="I2838" s="68" t="str">
        <f>IFERROR(VLOOKUP($B2838,APガラス性能一覧!$A$2:$M$6097,8,0),"")</f>
        <v/>
      </c>
      <c r="J2838" s="68" t="str">
        <f>IFERROR(VLOOKUP($B2838,APガラス性能一覧!$A$2:$M$6097,9,0),"")</f>
        <v/>
      </c>
      <c r="K2838" s="68" t="str">
        <f>IFERROR(VLOOKUP($B2838,APガラス性能一覧!$A$2:$M$6097,10,0),"")</f>
        <v/>
      </c>
      <c r="L2838" s="68" t="str">
        <f>IFERROR(VLOOKUP($B2838,APガラス性能一覧!$A$2:$M$6097,11,0),"")</f>
        <v/>
      </c>
      <c r="M2838" s="68" t="str">
        <f>IFERROR(VLOOKUP($B2838,APガラス性能一覧!$A$2:$M$6097,12,0),"")</f>
        <v/>
      </c>
      <c r="N2838" s="68" t="str">
        <f>IFERROR(VLOOKUP($B2838,APガラス性能一覧!$A$2:$M$6097,13,0),"")</f>
        <v/>
      </c>
    </row>
    <row r="2839" spans="2:14" x14ac:dyDescent="0.4">
      <c r="B2839" s="68" t="str">
        <f>IF($D$2="","",IF($E$2=0.65,IFERROR(IF(INDEX(APガラス性能一覧!A:A,MATCH(ROW(B2833),APガラス性能一覧!$O:$O,0))="","",INDEX(APガラス性能一覧!A:A,MATCH(ROW(B2833),APガラス性能一覧!$O:$O,0))),""),IFERROR(IF(INDEX(APガラス性能一覧!A:A,MATCH(ROW(B2833),APガラス性能一覧!$N:$N,0))="","",INDEX(APガラス性能一覧!A:A,MATCH(ROW(B2833),APガラス性能一覧!$N:$N,0))),"")))</f>
        <v/>
      </c>
      <c r="C2839" s="68" t="str">
        <f>IFERROR(VLOOKUP($B2839,APガラス性能一覧!$A$2:$M$6097,2,0),"")</f>
        <v/>
      </c>
      <c r="D2839" s="68" t="str">
        <f>IFERROR(VLOOKUP($B2839,APガラス性能一覧!$A$2:$M$6097,3,0),"")</f>
        <v/>
      </c>
      <c r="E2839" s="68" t="str">
        <f>IFERROR(VLOOKUP($B2839,APガラス性能一覧!$A$2:$M$6097,4,0),"")</f>
        <v/>
      </c>
      <c r="F2839" s="68" t="str">
        <f>IFERROR(VLOOKUP($B2839,APガラス性能一覧!$A$2:$M$6097,5,0),"")</f>
        <v/>
      </c>
      <c r="G2839" s="68" t="str">
        <f>IFERROR(VLOOKUP($B2839,APガラス性能一覧!$A$2:$M$6097,6,0),"")</f>
        <v/>
      </c>
      <c r="H2839" s="68" t="str">
        <f>IFERROR(VLOOKUP($B2839,APガラス性能一覧!$A$2:$M$6097,7,0),"")</f>
        <v/>
      </c>
      <c r="I2839" s="68" t="str">
        <f>IFERROR(VLOOKUP($B2839,APガラス性能一覧!$A$2:$M$6097,8,0),"")</f>
        <v/>
      </c>
      <c r="J2839" s="68" t="str">
        <f>IFERROR(VLOOKUP($B2839,APガラス性能一覧!$A$2:$M$6097,9,0),"")</f>
        <v/>
      </c>
      <c r="K2839" s="68" t="str">
        <f>IFERROR(VLOOKUP($B2839,APガラス性能一覧!$A$2:$M$6097,10,0),"")</f>
        <v/>
      </c>
      <c r="L2839" s="68" t="str">
        <f>IFERROR(VLOOKUP($B2839,APガラス性能一覧!$A$2:$M$6097,11,0),"")</f>
        <v/>
      </c>
      <c r="M2839" s="68" t="str">
        <f>IFERROR(VLOOKUP($B2839,APガラス性能一覧!$A$2:$M$6097,12,0),"")</f>
        <v/>
      </c>
      <c r="N2839" s="68" t="str">
        <f>IFERROR(VLOOKUP($B2839,APガラス性能一覧!$A$2:$M$6097,13,0),"")</f>
        <v/>
      </c>
    </row>
    <row r="2840" spans="2:14" x14ac:dyDescent="0.4">
      <c r="B2840" s="68" t="str">
        <f>IF($D$2="","",IF($E$2=0.65,IFERROR(IF(INDEX(APガラス性能一覧!A:A,MATCH(ROW(B2834),APガラス性能一覧!$O:$O,0))="","",INDEX(APガラス性能一覧!A:A,MATCH(ROW(B2834),APガラス性能一覧!$O:$O,0))),""),IFERROR(IF(INDEX(APガラス性能一覧!A:A,MATCH(ROW(B2834),APガラス性能一覧!$N:$N,0))="","",INDEX(APガラス性能一覧!A:A,MATCH(ROW(B2834),APガラス性能一覧!$N:$N,0))),"")))</f>
        <v/>
      </c>
      <c r="C2840" s="68" t="str">
        <f>IFERROR(VLOOKUP($B2840,APガラス性能一覧!$A$2:$M$6097,2,0),"")</f>
        <v/>
      </c>
      <c r="D2840" s="68" t="str">
        <f>IFERROR(VLOOKUP($B2840,APガラス性能一覧!$A$2:$M$6097,3,0),"")</f>
        <v/>
      </c>
      <c r="E2840" s="68" t="str">
        <f>IFERROR(VLOOKUP($B2840,APガラス性能一覧!$A$2:$M$6097,4,0),"")</f>
        <v/>
      </c>
      <c r="F2840" s="68" t="str">
        <f>IFERROR(VLOOKUP($B2840,APガラス性能一覧!$A$2:$M$6097,5,0),"")</f>
        <v/>
      </c>
      <c r="G2840" s="68" t="str">
        <f>IFERROR(VLOOKUP($B2840,APガラス性能一覧!$A$2:$M$6097,6,0),"")</f>
        <v/>
      </c>
      <c r="H2840" s="68" t="str">
        <f>IFERROR(VLOOKUP($B2840,APガラス性能一覧!$A$2:$M$6097,7,0),"")</f>
        <v/>
      </c>
      <c r="I2840" s="68" t="str">
        <f>IFERROR(VLOOKUP($B2840,APガラス性能一覧!$A$2:$M$6097,8,0),"")</f>
        <v/>
      </c>
      <c r="J2840" s="68" t="str">
        <f>IFERROR(VLOOKUP($B2840,APガラス性能一覧!$A$2:$M$6097,9,0),"")</f>
        <v/>
      </c>
      <c r="K2840" s="68" t="str">
        <f>IFERROR(VLOOKUP($B2840,APガラス性能一覧!$A$2:$M$6097,10,0),"")</f>
        <v/>
      </c>
      <c r="L2840" s="68" t="str">
        <f>IFERROR(VLOOKUP($B2840,APガラス性能一覧!$A$2:$M$6097,11,0),"")</f>
        <v/>
      </c>
      <c r="M2840" s="68" t="str">
        <f>IFERROR(VLOOKUP($B2840,APガラス性能一覧!$A$2:$M$6097,12,0),"")</f>
        <v/>
      </c>
      <c r="N2840" s="68" t="str">
        <f>IFERROR(VLOOKUP($B2840,APガラス性能一覧!$A$2:$M$6097,13,0),"")</f>
        <v/>
      </c>
    </row>
    <row r="2841" spans="2:14" x14ac:dyDescent="0.4">
      <c r="B2841" s="68" t="str">
        <f>IF($D$2="","",IF($E$2=0.65,IFERROR(IF(INDEX(APガラス性能一覧!A:A,MATCH(ROW(B2835),APガラス性能一覧!$O:$O,0))="","",INDEX(APガラス性能一覧!A:A,MATCH(ROW(B2835),APガラス性能一覧!$O:$O,0))),""),IFERROR(IF(INDEX(APガラス性能一覧!A:A,MATCH(ROW(B2835),APガラス性能一覧!$N:$N,0))="","",INDEX(APガラス性能一覧!A:A,MATCH(ROW(B2835),APガラス性能一覧!$N:$N,0))),"")))</f>
        <v/>
      </c>
      <c r="C2841" s="68" t="str">
        <f>IFERROR(VLOOKUP($B2841,APガラス性能一覧!$A$2:$M$6097,2,0),"")</f>
        <v/>
      </c>
      <c r="D2841" s="68" t="str">
        <f>IFERROR(VLOOKUP($B2841,APガラス性能一覧!$A$2:$M$6097,3,0),"")</f>
        <v/>
      </c>
      <c r="E2841" s="68" t="str">
        <f>IFERROR(VLOOKUP($B2841,APガラス性能一覧!$A$2:$M$6097,4,0),"")</f>
        <v/>
      </c>
      <c r="F2841" s="68" t="str">
        <f>IFERROR(VLOOKUP($B2841,APガラス性能一覧!$A$2:$M$6097,5,0),"")</f>
        <v/>
      </c>
      <c r="G2841" s="68" t="str">
        <f>IFERROR(VLOOKUP($B2841,APガラス性能一覧!$A$2:$M$6097,6,0),"")</f>
        <v/>
      </c>
      <c r="H2841" s="68" t="str">
        <f>IFERROR(VLOOKUP($B2841,APガラス性能一覧!$A$2:$M$6097,7,0),"")</f>
        <v/>
      </c>
      <c r="I2841" s="68" t="str">
        <f>IFERROR(VLOOKUP($B2841,APガラス性能一覧!$A$2:$M$6097,8,0),"")</f>
        <v/>
      </c>
      <c r="J2841" s="68" t="str">
        <f>IFERROR(VLOOKUP($B2841,APガラス性能一覧!$A$2:$M$6097,9,0),"")</f>
        <v/>
      </c>
      <c r="K2841" s="68" t="str">
        <f>IFERROR(VLOOKUP($B2841,APガラス性能一覧!$A$2:$M$6097,10,0),"")</f>
        <v/>
      </c>
      <c r="L2841" s="68" t="str">
        <f>IFERROR(VLOOKUP($B2841,APガラス性能一覧!$A$2:$M$6097,11,0),"")</f>
        <v/>
      </c>
      <c r="M2841" s="68" t="str">
        <f>IFERROR(VLOOKUP($B2841,APガラス性能一覧!$A$2:$M$6097,12,0),"")</f>
        <v/>
      </c>
      <c r="N2841" s="68" t="str">
        <f>IFERROR(VLOOKUP($B2841,APガラス性能一覧!$A$2:$M$6097,13,0),"")</f>
        <v/>
      </c>
    </row>
    <row r="2842" spans="2:14" x14ac:dyDescent="0.4">
      <c r="B2842" s="68" t="str">
        <f>IF($D$2="","",IF($E$2=0.65,IFERROR(IF(INDEX(APガラス性能一覧!A:A,MATCH(ROW(B2836),APガラス性能一覧!$O:$O,0))="","",INDEX(APガラス性能一覧!A:A,MATCH(ROW(B2836),APガラス性能一覧!$O:$O,0))),""),IFERROR(IF(INDEX(APガラス性能一覧!A:A,MATCH(ROW(B2836),APガラス性能一覧!$N:$N,0))="","",INDEX(APガラス性能一覧!A:A,MATCH(ROW(B2836),APガラス性能一覧!$N:$N,0))),"")))</f>
        <v/>
      </c>
      <c r="C2842" s="68" t="str">
        <f>IFERROR(VLOOKUP($B2842,APガラス性能一覧!$A$2:$M$6097,2,0),"")</f>
        <v/>
      </c>
      <c r="D2842" s="68" t="str">
        <f>IFERROR(VLOOKUP($B2842,APガラス性能一覧!$A$2:$M$6097,3,0),"")</f>
        <v/>
      </c>
      <c r="E2842" s="68" t="str">
        <f>IFERROR(VLOOKUP($B2842,APガラス性能一覧!$A$2:$M$6097,4,0),"")</f>
        <v/>
      </c>
      <c r="F2842" s="68" t="str">
        <f>IFERROR(VLOOKUP($B2842,APガラス性能一覧!$A$2:$M$6097,5,0),"")</f>
        <v/>
      </c>
      <c r="G2842" s="68" t="str">
        <f>IFERROR(VLOOKUP($B2842,APガラス性能一覧!$A$2:$M$6097,6,0),"")</f>
        <v/>
      </c>
      <c r="H2842" s="68" t="str">
        <f>IFERROR(VLOOKUP($B2842,APガラス性能一覧!$A$2:$M$6097,7,0),"")</f>
        <v/>
      </c>
      <c r="I2842" s="68" t="str">
        <f>IFERROR(VLOOKUP($B2842,APガラス性能一覧!$A$2:$M$6097,8,0),"")</f>
        <v/>
      </c>
      <c r="J2842" s="68" t="str">
        <f>IFERROR(VLOOKUP($B2842,APガラス性能一覧!$A$2:$M$6097,9,0),"")</f>
        <v/>
      </c>
      <c r="K2842" s="68" t="str">
        <f>IFERROR(VLOOKUP($B2842,APガラス性能一覧!$A$2:$M$6097,10,0),"")</f>
        <v/>
      </c>
      <c r="L2842" s="68" t="str">
        <f>IFERROR(VLOOKUP($B2842,APガラス性能一覧!$A$2:$M$6097,11,0),"")</f>
        <v/>
      </c>
      <c r="M2842" s="68" t="str">
        <f>IFERROR(VLOOKUP($B2842,APガラス性能一覧!$A$2:$M$6097,12,0),"")</f>
        <v/>
      </c>
      <c r="N2842" s="68" t="str">
        <f>IFERROR(VLOOKUP($B2842,APガラス性能一覧!$A$2:$M$6097,13,0),"")</f>
        <v/>
      </c>
    </row>
    <row r="2843" spans="2:14" x14ac:dyDescent="0.4">
      <c r="B2843" s="68" t="str">
        <f>IF($D$2="","",IF($E$2=0.65,IFERROR(IF(INDEX(APガラス性能一覧!A:A,MATCH(ROW(B2837),APガラス性能一覧!$O:$O,0))="","",INDEX(APガラス性能一覧!A:A,MATCH(ROW(B2837),APガラス性能一覧!$O:$O,0))),""),IFERROR(IF(INDEX(APガラス性能一覧!A:A,MATCH(ROW(B2837),APガラス性能一覧!$N:$N,0))="","",INDEX(APガラス性能一覧!A:A,MATCH(ROW(B2837),APガラス性能一覧!$N:$N,0))),"")))</f>
        <v/>
      </c>
      <c r="C2843" s="68" t="str">
        <f>IFERROR(VLOOKUP($B2843,APガラス性能一覧!$A$2:$M$6097,2,0),"")</f>
        <v/>
      </c>
      <c r="D2843" s="68" t="str">
        <f>IFERROR(VLOOKUP($B2843,APガラス性能一覧!$A$2:$M$6097,3,0),"")</f>
        <v/>
      </c>
      <c r="E2843" s="68" t="str">
        <f>IFERROR(VLOOKUP($B2843,APガラス性能一覧!$A$2:$M$6097,4,0),"")</f>
        <v/>
      </c>
      <c r="F2843" s="68" t="str">
        <f>IFERROR(VLOOKUP($B2843,APガラス性能一覧!$A$2:$M$6097,5,0),"")</f>
        <v/>
      </c>
      <c r="G2843" s="68" t="str">
        <f>IFERROR(VLOOKUP($B2843,APガラス性能一覧!$A$2:$M$6097,6,0),"")</f>
        <v/>
      </c>
      <c r="H2843" s="68" t="str">
        <f>IFERROR(VLOOKUP($B2843,APガラス性能一覧!$A$2:$M$6097,7,0),"")</f>
        <v/>
      </c>
      <c r="I2843" s="68" t="str">
        <f>IFERROR(VLOOKUP($B2843,APガラス性能一覧!$A$2:$M$6097,8,0),"")</f>
        <v/>
      </c>
      <c r="J2843" s="68" t="str">
        <f>IFERROR(VLOOKUP($B2843,APガラス性能一覧!$A$2:$M$6097,9,0),"")</f>
        <v/>
      </c>
      <c r="K2843" s="68" t="str">
        <f>IFERROR(VLOOKUP($B2843,APガラス性能一覧!$A$2:$M$6097,10,0),"")</f>
        <v/>
      </c>
      <c r="L2843" s="68" t="str">
        <f>IFERROR(VLOOKUP($B2843,APガラス性能一覧!$A$2:$M$6097,11,0),"")</f>
        <v/>
      </c>
      <c r="M2843" s="68" t="str">
        <f>IFERROR(VLOOKUP($B2843,APガラス性能一覧!$A$2:$M$6097,12,0),"")</f>
        <v/>
      </c>
      <c r="N2843" s="68" t="str">
        <f>IFERROR(VLOOKUP($B2843,APガラス性能一覧!$A$2:$M$6097,13,0),"")</f>
        <v/>
      </c>
    </row>
    <row r="2844" spans="2:14" x14ac:dyDescent="0.4">
      <c r="B2844" s="68" t="str">
        <f>IF($D$2="","",IF($E$2=0.65,IFERROR(IF(INDEX(APガラス性能一覧!A:A,MATCH(ROW(B2838),APガラス性能一覧!$O:$O,0))="","",INDEX(APガラス性能一覧!A:A,MATCH(ROW(B2838),APガラス性能一覧!$O:$O,0))),""),IFERROR(IF(INDEX(APガラス性能一覧!A:A,MATCH(ROW(B2838),APガラス性能一覧!$N:$N,0))="","",INDEX(APガラス性能一覧!A:A,MATCH(ROW(B2838),APガラス性能一覧!$N:$N,0))),"")))</f>
        <v/>
      </c>
      <c r="C2844" s="68" t="str">
        <f>IFERROR(VLOOKUP($B2844,APガラス性能一覧!$A$2:$M$6097,2,0),"")</f>
        <v/>
      </c>
      <c r="D2844" s="68" t="str">
        <f>IFERROR(VLOOKUP($B2844,APガラス性能一覧!$A$2:$M$6097,3,0),"")</f>
        <v/>
      </c>
      <c r="E2844" s="68" t="str">
        <f>IFERROR(VLOOKUP($B2844,APガラス性能一覧!$A$2:$M$6097,4,0),"")</f>
        <v/>
      </c>
      <c r="F2844" s="68" t="str">
        <f>IFERROR(VLOOKUP($B2844,APガラス性能一覧!$A$2:$M$6097,5,0),"")</f>
        <v/>
      </c>
      <c r="G2844" s="68" t="str">
        <f>IFERROR(VLOOKUP($B2844,APガラス性能一覧!$A$2:$M$6097,6,0),"")</f>
        <v/>
      </c>
      <c r="H2844" s="68" t="str">
        <f>IFERROR(VLOOKUP($B2844,APガラス性能一覧!$A$2:$M$6097,7,0),"")</f>
        <v/>
      </c>
      <c r="I2844" s="68" t="str">
        <f>IFERROR(VLOOKUP($B2844,APガラス性能一覧!$A$2:$M$6097,8,0),"")</f>
        <v/>
      </c>
      <c r="J2844" s="68" t="str">
        <f>IFERROR(VLOOKUP($B2844,APガラス性能一覧!$A$2:$M$6097,9,0),"")</f>
        <v/>
      </c>
      <c r="K2844" s="68" t="str">
        <f>IFERROR(VLOOKUP($B2844,APガラス性能一覧!$A$2:$M$6097,10,0),"")</f>
        <v/>
      </c>
      <c r="L2844" s="68" t="str">
        <f>IFERROR(VLOOKUP($B2844,APガラス性能一覧!$A$2:$M$6097,11,0),"")</f>
        <v/>
      </c>
      <c r="M2844" s="68" t="str">
        <f>IFERROR(VLOOKUP($B2844,APガラス性能一覧!$A$2:$M$6097,12,0),"")</f>
        <v/>
      </c>
      <c r="N2844" s="68" t="str">
        <f>IFERROR(VLOOKUP($B2844,APガラス性能一覧!$A$2:$M$6097,13,0),"")</f>
        <v/>
      </c>
    </row>
    <row r="2845" spans="2:14" x14ac:dyDescent="0.4">
      <c r="B2845" s="68" t="str">
        <f>IF($D$2="","",IF($E$2=0.65,IFERROR(IF(INDEX(APガラス性能一覧!A:A,MATCH(ROW(B2839),APガラス性能一覧!$O:$O,0))="","",INDEX(APガラス性能一覧!A:A,MATCH(ROW(B2839),APガラス性能一覧!$O:$O,0))),""),IFERROR(IF(INDEX(APガラス性能一覧!A:A,MATCH(ROW(B2839),APガラス性能一覧!$N:$N,0))="","",INDEX(APガラス性能一覧!A:A,MATCH(ROW(B2839),APガラス性能一覧!$N:$N,0))),"")))</f>
        <v/>
      </c>
      <c r="C2845" s="68" t="str">
        <f>IFERROR(VLOOKUP($B2845,APガラス性能一覧!$A$2:$M$6097,2,0),"")</f>
        <v/>
      </c>
      <c r="D2845" s="68" t="str">
        <f>IFERROR(VLOOKUP($B2845,APガラス性能一覧!$A$2:$M$6097,3,0),"")</f>
        <v/>
      </c>
      <c r="E2845" s="68" t="str">
        <f>IFERROR(VLOOKUP($B2845,APガラス性能一覧!$A$2:$M$6097,4,0),"")</f>
        <v/>
      </c>
      <c r="F2845" s="68" t="str">
        <f>IFERROR(VLOOKUP($B2845,APガラス性能一覧!$A$2:$M$6097,5,0),"")</f>
        <v/>
      </c>
      <c r="G2845" s="68" t="str">
        <f>IFERROR(VLOOKUP($B2845,APガラス性能一覧!$A$2:$M$6097,6,0),"")</f>
        <v/>
      </c>
      <c r="H2845" s="68" t="str">
        <f>IFERROR(VLOOKUP($B2845,APガラス性能一覧!$A$2:$M$6097,7,0),"")</f>
        <v/>
      </c>
      <c r="I2845" s="68" t="str">
        <f>IFERROR(VLOOKUP($B2845,APガラス性能一覧!$A$2:$M$6097,8,0),"")</f>
        <v/>
      </c>
      <c r="J2845" s="68" t="str">
        <f>IFERROR(VLOOKUP($B2845,APガラス性能一覧!$A$2:$M$6097,9,0),"")</f>
        <v/>
      </c>
      <c r="K2845" s="68" t="str">
        <f>IFERROR(VLOOKUP($B2845,APガラス性能一覧!$A$2:$M$6097,10,0),"")</f>
        <v/>
      </c>
      <c r="L2845" s="68" t="str">
        <f>IFERROR(VLOOKUP($B2845,APガラス性能一覧!$A$2:$M$6097,11,0),"")</f>
        <v/>
      </c>
      <c r="M2845" s="68" t="str">
        <f>IFERROR(VLOOKUP($B2845,APガラス性能一覧!$A$2:$M$6097,12,0),"")</f>
        <v/>
      </c>
      <c r="N2845" s="68" t="str">
        <f>IFERROR(VLOOKUP($B2845,APガラス性能一覧!$A$2:$M$6097,13,0),"")</f>
        <v/>
      </c>
    </row>
    <row r="2846" spans="2:14" x14ac:dyDescent="0.4">
      <c r="B2846" s="68" t="str">
        <f>IF($D$2="","",IF($E$2=0.65,IFERROR(IF(INDEX(APガラス性能一覧!A:A,MATCH(ROW(B2840),APガラス性能一覧!$O:$O,0))="","",INDEX(APガラス性能一覧!A:A,MATCH(ROW(B2840),APガラス性能一覧!$O:$O,0))),""),IFERROR(IF(INDEX(APガラス性能一覧!A:A,MATCH(ROW(B2840),APガラス性能一覧!$N:$N,0))="","",INDEX(APガラス性能一覧!A:A,MATCH(ROW(B2840),APガラス性能一覧!$N:$N,0))),"")))</f>
        <v/>
      </c>
      <c r="C2846" s="68" t="str">
        <f>IFERROR(VLOOKUP($B2846,APガラス性能一覧!$A$2:$M$6097,2,0),"")</f>
        <v/>
      </c>
      <c r="D2846" s="68" t="str">
        <f>IFERROR(VLOOKUP($B2846,APガラス性能一覧!$A$2:$M$6097,3,0),"")</f>
        <v/>
      </c>
      <c r="E2846" s="68" t="str">
        <f>IFERROR(VLOOKUP($B2846,APガラス性能一覧!$A$2:$M$6097,4,0),"")</f>
        <v/>
      </c>
      <c r="F2846" s="68" t="str">
        <f>IFERROR(VLOOKUP($B2846,APガラス性能一覧!$A$2:$M$6097,5,0),"")</f>
        <v/>
      </c>
      <c r="G2846" s="68" t="str">
        <f>IFERROR(VLOOKUP($B2846,APガラス性能一覧!$A$2:$M$6097,6,0),"")</f>
        <v/>
      </c>
      <c r="H2846" s="68" t="str">
        <f>IFERROR(VLOOKUP($B2846,APガラス性能一覧!$A$2:$M$6097,7,0),"")</f>
        <v/>
      </c>
      <c r="I2846" s="68" t="str">
        <f>IFERROR(VLOOKUP($B2846,APガラス性能一覧!$A$2:$M$6097,8,0),"")</f>
        <v/>
      </c>
      <c r="J2846" s="68" t="str">
        <f>IFERROR(VLOOKUP($B2846,APガラス性能一覧!$A$2:$M$6097,9,0),"")</f>
        <v/>
      </c>
      <c r="K2846" s="68" t="str">
        <f>IFERROR(VLOOKUP($B2846,APガラス性能一覧!$A$2:$M$6097,10,0),"")</f>
        <v/>
      </c>
      <c r="L2846" s="68" t="str">
        <f>IFERROR(VLOOKUP($B2846,APガラス性能一覧!$A$2:$M$6097,11,0),"")</f>
        <v/>
      </c>
      <c r="M2846" s="68" t="str">
        <f>IFERROR(VLOOKUP($B2846,APガラス性能一覧!$A$2:$M$6097,12,0),"")</f>
        <v/>
      </c>
      <c r="N2846" s="68" t="str">
        <f>IFERROR(VLOOKUP($B2846,APガラス性能一覧!$A$2:$M$6097,13,0),"")</f>
        <v/>
      </c>
    </row>
    <row r="2847" spans="2:14" x14ac:dyDescent="0.4">
      <c r="B2847" s="68" t="str">
        <f>IF($D$2="","",IF($E$2=0.65,IFERROR(IF(INDEX(APガラス性能一覧!A:A,MATCH(ROW(B2841),APガラス性能一覧!$O:$O,0))="","",INDEX(APガラス性能一覧!A:A,MATCH(ROW(B2841),APガラス性能一覧!$O:$O,0))),""),IFERROR(IF(INDEX(APガラス性能一覧!A:A,MATCH(ROW(B2841),APガラス性能一覧!$N:$N,0))="","",INDEX(APガラス性能一覧!A:A,MATCH(ROW(B2841),APガラス性能一覧!$N:$N,0))),"")))</f>
        <v/>
      </c>
      <c r="C2847" s="68" t="str">
        <f>IFERROR(VLOOKUP($B2847,APガラス性能一覧!$A$2:$M$6097,2,0),"")</f>
        <v/>
      </c>
      <c r="D2847" s="68" t="str">
        <f>IFERROR(VLOOKUP($B2847,APガラス性能一覧!$A$2:$M$6097,3,0),"")</f>
        <v/>
      </c>
      <c r="E2847" s="68" t="str">
        <f>IFERROR(VLOOKUP($B2847,APガラス性能一覧!$A$2:$M$6097,4,0),"")</f>
        <v/>
      </c>
      <c r="F2847" s="68" t="str">
        <f>IFERROR(VLOOKUP($B2847,APガラス性能一覧!$A$2:$M$6097,5,0),"")</f>
        <v/>
      </c>
      <c r="G2847" s="68" t="str">
        <f>IFERROR(VLOOKUP($B2847,APガラス性能一覧!$A$2:$M$6097,6,0),"")</f>
        <v/>
      </c>
      <c r="H2847" s="68" t="str">
        <f>IFERROR(VLOOKUP($B2847,APガラス性能一覧!$A$2:$M$6097,7,0),"")</f>
        <v/>
      </c>
      <c r="I2847" s="68" t="str">
        <f>IFERROR(VLOOKUP($B2847,APガラス性能一覧!$A$2:$M$6097,8,0),"")</f>
        <v/>
      </c>
      <c r="J2847" s="68" t="str">
        <f>IFERROR(VLOOKUP($B2847,APガラス性能一覧!$A$2:$M$6097,9,0),"")</f>
        <v/>
      </c>
      <c r="K2847" s="68" t="str">
        <f>IFERROR(VLOOKUP($B2847,APガラス性能一覧!$A$2:$M$6097,10,0),"")</f>
        <v/>
      </c>
      <c r="L2847" s="68" t="str">
        <f>IFERROR(VLOOKUP($B2847,APガラス性能一覧!$A$2:$M$6097,11,0),"")</f>
        <v/>
      </c>
      <c r="M2847" s="68" t="str">
        <f>IFERROR(VLOOKUP($B2847,APガラス性能一覧!$A$2:$M$6097,12,0),"")</f>
        <v/>
      </c>
      <c r="N2847" s="68" t="str">
        <f>IFERROR(VLOOKUP($B2847,APガラス性能一覧!$A$2:$M$6097,13,0),"")</f>
        <v/>
      </c>
    </row>
    <row r="2848" spans="2:14" x14ac:dyDescent="0.4">
      <c r="B2848" s="68" t="str">
        <f>IF($D$2="","",IF($E$2=0.65,IFERROR(IF(INDEX(APガラス性能一覧!A:A,MATCH(ROW(B2842),APガラス性能一覧!$O:$O,0))="","",INDEX(APガラス性能一覧!A:A,MATCH(ROW(B2842),APガラス性能一覧!$O:$O,0))),""),IFERROR(IF(INDEX(APガラス性能一覧!A:A,MATCH(ROW(B2842),APガラス性能一覧!$N:$N,0))="","",INDEX(APガラス性能一覧!A:A,MATCH(ROW(B2842),APガラス性能一覧!$N:$N,0))),"")))</f>
        <v/>
      </c>
      <c r="C2848" s="68" t="str">
        <f>IFERROR(VLOOKUP($B2848,APガラス性能一覧!$A$2:$M$6097,2,0),"")</f>
        <v/>
      </c>
      <c r="D2848" s="68" t="str">
        <f>IFERROR(VLOOKUP($B2848,APガラス性能一覧!$A$2:$M$6097,3,0),"")</f>
        <v/>
      </c>
      <c r="E2848" s="68" t="str">
        <f>IFERROR(VLOOKUP($B2848,APガラス性能一覧!$A$2:$M$6097,4,0),"")</f>
        <v/>
      </c>
      <c r="F2848" s="68" t="str">
        <f>IFERROR(VLOOKUP($B2848,APガラス性能一覧!$A$2:$M$6097,5,0),"")</f>
        <v/>
      </c>
      <c r="G2848" s="68" t="str">
        <f>IFERROR(VLOOKUP($B2848,APガラス性能一覧!$A$2:$M$6097,6,0),"")</f>
        <v/>
      </c>
      <c r="H2848" s="68" t="str">
        <f>IFERROR(VLOOKUP($B2848,APガラス性能一覧!$A$2:$M$6097,7,0),"")</f>
        <v/>
      </c>
      <c r="I2848" s="68" t="str">
        <f>IFERROR(VLOOKUP($B2848,APガラス性能一覧!$A$2:$M$6097,8,0),"")</f>
        <v/>
      </c>
      <c r="J2848" s="68" t="str">
        <f>IFERROR(VLOOKUP($B2848,APガラス性能一覧!$A$2:$M$6097,9,0),"")</f>
        <v/>
      </c>
      <c r="K2848" s="68" t="str">
        <f>IFERROR(VLOOKUP($B2848,APガラス性能一覧!$A$2:$M$6097,10,0),"")</f>
        <v/>
      </c>
      <c r="L2848" s="68" t="str">
        <f>IFERROR(VLOOKUP($B2848,APガラス性能一覧!$A$2:$M$6097,11,0),"")</f>
        <v/>
      </c>
      <c r="M2848" s="68" t="str">
        <f>IFERROR(VLOOKUP($B2848,APガラス性能一覧!$A$2:$M$6097,12,0),"")</f>
        <v/>
      </c>
      <c r="N2848" s="68" t="str">
        <f>IFERROR(VLOOKUP($B2848,APガラス性能一覧!$A$2:$M$6097,13,0),"")</f>
        <v/>
      </c>
    </row>
    <row r="2849" spans="2:14" x14ac:dyDescent="0.4">
      <c r="B2849" s="68" t="str">
        <f>IF($D$2="","",IF($E$2=0.65,IFERROR(IF(INDEX(APガラス性能一覧!A:A,MATCH(ROW(B2843),APガラス性能一覧!$O:$O,0))="","",INDEX(APガラス性能一覧!A:A,MATCH(ROW(B2843),APガラス性能一覧!$O:$O,0))),""),IFERROR(IF(INDEX(APガラス性能一覧!A:A,MATCH(ROW(B2843),APガラス性能一覧!$N:$N,0))="","",INDEX(APガラス性能一覧!A:A,MATCH(ROW(B2843),APガラス性能一覧!$N:$N,0))),"")))</f>
        <v/>
      </c>
      <c r="C2849" s="68" t="str">
        <f>IFERROR(VLOOKUP($B2849,APガラス性能一覧!$A$2:$M$6097,2,0),"")</f>
        <v/>
      </c>
      <c r="D2849" s="68" t="str">
        <f>IFERROR(VLOOKUP($B2849,APガラス性能一覧!$A$2:$M$6097,3,0),"")</f>
        <v/>
      </c>
      <c r="E2849" s="68" t="str">
        <f>IFERROR(VLOOKUP($B2849,APガラス性能一覧!$A$2:$M$6097,4,0),"")</f>
        <v/>
      </c>
      <c r="F2849" s="68" t="str">
        <f>IFERROR(VLOOKUP($B2849,APガラス性能一覧!$A$2:$M$6097,5,0),"")</f>
        <v/>
      </c>
      <c r="G2849" s="68" t="str">
        <f>IFERROR(VLOOKUP($B2849,APガラス性能一覧!$A$2:$M$6097,6,0),"")</f>
        <v/>
      </c>
      <c r="H2849" s="68" t="str">
        <f>IFERROR(VLOOKUP($B2849,APガラス性能一覧!$A$2:$M$6097,7,0),"")</f>
        <v/>
      </c>
      <c r="I2849" s="68" t="str">
        <f>IFERROR(VLOOKUP($B2849,APガラス性能一覧!$A$2:$M$6097,8,0),"")</f>
        <v/>
      </c>
      <c r="J2849" s="68" t="str">
        <f>IFERROR(VLOOKUP($B2849,APガラス性能一覧!$A$2:$M$6097,9,0),"")</f>
        <v/>
      </c>
      <c r="K2849" s="68" t="str">
        <f>IFERROR(VLOOKUP($B2849,APガラス性能一覧!$A$2:$M$6097,10,0),"")</f>
        <v/>
      </c>
      <c r="L2849" s="68" t="str">
        <f>IFERROR(VLOOKUP($B2849,APガラス性能一覧!$A$2:$M$6097,11,0),"")</f>
        <v/>
      </c>
      <c r="M2849" s="68" t="str">
        <f>IFERROR(VLOOKUP($B2849,APガラス性能一覧!$A$2:$M$6097,12,0),"")</f>
        <v/>
      </c>
      <c r="N2849" s="68" t="str">
        <f>IFERROR(VLOOKUP($B2849,APガラス性能一覧!$A$2:$M$6097,13,0),"")</f>
        <v/>
      </c>
    </row>
    <row r="2850" spans="2:14" x14ac:dyDescent="0.4">
      <c r="B2850" s="68" t="str">
        <f>IF($D$2="","",IF($E$2=0.65,IFERROR(IF(INDEX(APガラス性能一覧!A:A,MATCH(ROW(B2844),APガラス性能一覧!$O:$O,0))="","",INDEX(APガラス性能一覧!A:A,MATCH(ROW(B2844),APガラス性能一覧!$O:$O,0))),""),IFERROR(IF(INDEX(APガラス性能一覧!A:A,MATCH(ROW(B2844),APガラス性能一覧!$N:$N,0))="","",INDEX(APガラス性能一覧!A:A,MATCH(ROW(B2844),APガラス性能一覧!$N:$N,0))),"")))</f>
        <v/>
      </c>
      <c r="C2850" s="68" t="str">
        <f>IFERROR(VLOOKUP($B2850,APガラス性能一覧!$A$2:$M$6097,2,0),"")</f>
        <v/>
      </c>
      <c r="D2850" s="68" t="str">
        <f>IFERROR(VLOOKUP($B2850,APガラス性能一覧!$A$2:$M$6097,3,0),"")</f>
        <v/>
      </c>
      <c r="E2850" s="68" t="str">
        <f>IFERROR(VLOOKUP($B2850,APガラス性能一覧!$A$2:$M$6097,4,0),"")</f>
        <v/>
      </c>
      <c r="F2850" s="68" t="str">
        <f>IFERROR(VLOOKUP($B2850,APガラス性能一覧!$A$2:$M$6097,5,0),"")</f>
        <v/>
      </c>
      <c r="G2850" s="68" t="str">
        <f>IFERROR(VLOOKUP($B2850,APガラス性能一覧!$A$2:$M$6097,6,0),"")</f>
        <v/>
      </c>
      <c r="H2850" s="68" t="str">
        <f>IFERROR(VLOOKUP($B2850,APガラス性能一覧!$A$2:$M$6097,7,0),"")</f>
        <v/>
      </c>
      <c r="I2850" s="68" t="str">
        <f>IFERROR(VLOOKUP($B2850,APガラス性能一覧!$A$2:$M$6097,8,0),"")</f>
        <v/>
      </c>
      <c r="J2850" s="68" t="str">
        <f>IFERROR(VLOOKUP($B2850,APガラス性能一覧!$A$2:$M$6097,9,0),"")</f>
        <v/>
      </c>
      <c r="K2850" s="68" t="str">
        <f>IFERROR(VLOOKUP($B2850,APガラス性能一覧!$A$2:$M$6097,10,0),"")</f>
        <v/>
      </c>
      <c r="L2850" s="68" t="str">
        <f>IFERROR(VLOOKUP($B2850,APガラス性能一覧!$A$2:$M$6097,11,0),"")</f>
        <v/>
      </c>
      <c r="M2850" s="68" t="str">
        <f>IFERROR(VLOOKUP($B2850,APガラス性能一覧!$A$2:$M$6097,12,0),"")</f>
        <v/>
      </c>
      <c r="N2850" s="68" t="str">
        <f>IFERROR(VLOOKUP($B2850,APガラス性能一覧!$A$2:$M$6097,13,0),"")</f>
        <v/>
      </c>
    </row>
    <row r="2851" spans="2:14" x14ac:dyDescent="0.4">
      <c r="B2851" s="68" t="str">
        <f>IF($D$2="","",IF($E$2=0.65,IFERROR(IF(INDEX(APガラス性能一覧!A:A,MATCH(ROW(B2845),APガラス性能一覧!$O:$O,0))="","",INDEX(APガラス性能一覧!A:A,MATCH(ROW(B2845),APガラス性能一覧!$O:$O,0))),""),IFERROR(IF(INDEX(APガラス性能一覧!A:A,MATCH(ROW(B2845),APガラス性能一覧!$N:$N,0))="","",INDEX(APガラス性能一覧!A:A,MATCH(ROW(B2845),APガラス性能一覧!$N:$N,0))),"")))</f>
        <v/>
      </c>
      <c r="C2851" s="68" t="str">
        <f>IFERROR(VLOOKUP($B2851,APガラス性能一覧!$A$2:$M$6097,2,0),"")</f>
        <v/>
      </c>
      <c r="D2851" s="68" t="str">
        <f>IFERROR(VLOOKUP($B2851,APガラス性能一覧!$A$2:$M$6097,3,0),"")</f>
        <v/>
      </c>
      <c r="E2851" s="68" t="str">
        <f>IFERROR(VLOOKUP($B2851,APガラス性能一覧!$A$2:$M$6097,4,0),"")</f>
        <v/>
      </c>
      <c r="F2851" s="68" t="str">
        <f>IFERROR(VLOOKUP($B2851,APガラス性能一覧!$A$2:$M$6097,5,0),"")</f>
        <v/>
      </c>
      <c r="G2851" s="68" t="str">
        <f>IFERROR(VLOOKUP($B2851,APガラス性能一覧!$A$2:$M$6097,6,0),"")</f>
        <v/>
      </c>
      <c r="H2851" s="68" t="str">
        <f>IFERROR(VLOOKUP($B2851,APガラス性能一覧!$A$2:$M$6097,7,0),"")</f>
        <v/>
      </c>
      <c r="I2851" s="68" t="str">
        <f>IFERROR(VLOOKUP($B2851,APガラス性能一覧!$A$2:$M$6097,8,0),"")</f>
        <v/>
      </c>
      <c r="J2851" s="68" t="str">
        <f>IFERROR(VLOOKUP($B2851,APガラス性能一覧!$A$2:$M$6097,9,0),"")</f>
        <v/>
      </c>
      <c r="K2851" s="68" t="str">
        <f>IFERROR(VLOOKUP($B2851,APガラス性能一覧!$A$2:$M$6097,10,0),"")</f>
        <v/>
      </c>
      <c r="L2851" s="68" t="str">
        <f>IFERROR(VLOOKUP($B2851,APガラス性能一覧!$A$2:$M$6097,11,0),"")</f>
        <v/>
      </c>
      <c r="M2851" s="68" t="str">
        <f>IFERROR(VLOOKUP($B2851,APガラス性能一覧!$A$2:$M$6097,12,0),"")</f>
        <v/>
      </c>
      <c r="N2851" s="68" t="str">
        <f>IFERROR(VLOOKUP($B2851,APガラス性能一覧!$A$2:$M$6097,13,0),"")</f>
        <v/>
      </c>
    </row>
    <row r="2852" spans="2:14" x14ac:dyDescent="0.4">
      <c r="B2852" s="68" t="str">
        <f>IF($D$2="","",IF($E$2=0.65,IFERROR(IF(INDEX(APガラス性能一覧!A:A,MATCH(ROW(B2846),APガラス性能一覧!$O:$O,0))="","",INDEX(APガラス性能一覧!A:A,MATCH(ROW(B2846),APガラス性能一覧!$O:$O,0))),""),IFERROR(IF(INDEX(APガラス性能一覧!A:A,MATCH(ROW(B2846),APガラス性能一覧!$N:$N,0))="","",INDEX(APガラス性能一覧!A:A,MATCH(ROW(B2846),APガラス性能一覧!$N:$N,0))),"")))</f>
        <v/>
      </c>
      <c r="C2852" s="68" t="str">
        <f>IFERROR(VLOOKUP($B2852,APガラス性能一覧!$A$2:$M$6097,2,0),"")</f>
        <v/>
      </c>
      <c r="D2852" s="68" t="str">
        <f>IFERROR(VLOOKUP($B2852,APガラス性能一覧!$A$2:$M$6097,3,0),"")</f>
        <v/>
      </c>
      <c r="E2852" s="68" t="str">
        <f>IFERROR(VLOOKUP($B2852,APガラス性能一覧!$A$2:$M$6097,4,0),"")</f>
        <v/>
      </c>
      <c r="F2852" s="68" t="str">
        <f>IFERROR(VLOOKUP($B2852,APガラス性能一覧!$A$2:$M$6097,5,0),"")</f>
        <v/>
      </c>
      <c r="G2852" s="68" t="str">
        <f>IFERROR(VLOOKUP($B2852,APガラス性能一覧!$A$2:$M$6097,6,0),"")</f>
        <v/>
      </c>
      <c r="H2852" s="68" t="str">
        <f>IFERROR(VLOOKUP($B2852,APガラス性能一覧!$A$2:$M$6097,7,0),"")</f>
        <v/>
      </c>
      <c r="I2852" s="68" t="str">
        <f>IFERROR(VLOOKUP($B2852,APガラス性能一覧!$A$2:$M$6097,8,0),"")</f>
        <v/>
      </c>
      <c r="J2852" s="68" t="str">
        <f>IFERROR(VLOOKUP($B2852,APガラス性能一覧!$A$2:$M$6097,9,0),"")</f>
        <v/>
      </c>
      <c r="K2852" s="68" t="str">
        <f>IFERROR(VLOOKUP($B2852,APガラス性能一覧!$A$2:$M$6097,10,0),"")</f>
        <v/>
      </c>
      <c r="L2852" s="68" t="str">
        <f>IFERROR(VLOOKUP($B2852,APガラス性能一覧!$A$2:$M$6097,11,0),"")</f>
        <v/>
      </c>
      <c r="M2852" s="68" t="str">
        <f>IFERROR(VLOOKUP($B2852,APガラス性能一覧!$A$2:$M$6097,12,0),"")</f>
        <v/>
      </c>
      <c r="N2852" s="68" t="str">
        <f>IFERROR(VLOOKUP($B2852,APガラス性能一覧!$A$2:$M$6097,13,0),"")</f>
        <v/>
      </c>
    </row>
    <row r="2853" spans="2:14" x14ac:dyDescent="0.4">
      <c r="B2853" s="68" t="str">
        <f>IF($D$2="","",IF($E$2=0.65,IFERROR(IF(INDEX(APガラス性能一覧!A:A,MATCH(ROW(B2847),APガラス性能一覧!$O:$O,0))="","",INDEX(APガラス性能一覧!A:A,MATCH(ROW(B2847),APガラス性能一覧!$O:$O,0))),""),IFERROR(IF(INDEX(APガラス性能一覧!A:A,MATCH(ROW(B2847),APガラス性能一覧!$N:$N,0))="","",INDEX(APガラス性能一覧!A:A,MATCH(ROW(B2847),APガラス性能一覧!$N:$N,0))),"")))</f>
        <v/>
      </c>
      <c r="C2853" s="68" t="str">
        <f>IFERROR(VLOOKUP($B2853,APガラス性能一覧!$A$2:$M$6097,2,0),"")</f>
        <v/>
      </c>
      <c r="D2853" s="68" t="str">
        <f>IFERROR(VLOOKUP($B2853,APガラス性能一覧!$A$2:$M$6097,3,0),"")</f>
        <v/>
      </c>
      <c r="E2853" s="68" t="str">
        <f>IFERROR(VLOOKUP($B2853,APガラス性能一覧!$A$2:$M$6097,4,0),"")</f>
        <v/>
      </c>
      <c r="F2853" s="68" t="str">
        <f>IFERROR(VLOOKUP($B2853,APガラス性能一覧!$A$2:$M$6097,5,0),"")</f>
        <v/>
      </c>
      <c r="G2853" s="68" t="str">
        <f>IFERROR(VLOOKUP($B2853,APガラス性能一覧!$A$2:$M$6097,6,0),"")</f>
        <v/>
      </c>
      <c r="H2853" s="68" t="str">
        <f>IFERROR(VLOOKUP($B2853,APガラス性能一覧!$A$2:$M$6097,7,0),"")</f>
        <v/>
      </c>
      <c r="I2853" s="68" t="str">
        <f>IFERROR(VLOOKUP($B2853,APガラス性能一覧!$A$2:$M$6097,8,0),"")</f>
        <v/>
      </c>
      <c r="J2853" s="68" t="str">
        <f>IFERROR(VLOOKUP($B2853,APガラス性能一覧!$A$2:$M$6097,9,0),"")</f>
        <v/>
      </c>
      <c r="K2853" s="68" t="str">
        <f>IFERROR(VLOOKUP($B2853,APガラス性能一覧!$A$2:$M$6097,10,0),"")</f>
        <v/>
      </c>
      <c r="L2853" s="68" t="str">
        <f>IFERROR(VLOOKUP($B2853,APガラス性能一覧!$A$2:$M$6097,11,0),"")</f>
        <v/>
      </c>
      <c r="M2853" s="68" t="str">
        <f>IFERROR(VLOOKUP($B2853,APガラス性能一覧!$A$2:$M$6097,12,0),"")</f>
        <v/>
      </c>
      <c r="N2853" s="68" t="str">
        <f>IFERROR(VLOOKUP($B2853,APガラス性能一覧!$A$2:$M$6097,13,0),"")</f>
        <v/>
      </c>
    </row>
    <row r="2854" spans="2:14" x14ac:dyDescent="0.4">
      <c r="B2854" s="68" t="str">
        <f>IF($D$2="","",IF($E$2=0.65,IFERROR(IF(INDEX(APガラス性能一覧!A:A,MATCH(ROW(B2848),APガラス性能一覧!$O:$O,0))="","",INDEX(APガラス性能一覧!A:A,MATCH(ROW(B2848),APガラス性能一覧!$O:$O,0))),""),IFERROR(IF(INDEX(APガラス性能一覧!A:A,MATCH(ROW(B2848),APガラス性能一覧!$N:$N,0))="","",INDEX(APガラス性能一覧!A:A,MATCH(ROW(B2848),APガラス性能一覧!$N:$N,0))),"")))</f>
        <v/>
      </c>
      <c r="C2854" s="68" t="str">
        <f>IFERROR(VLOOKUP($B2854,APガラス性能一覧!$A$2:$M$6097,2,0),"")</f>
        <v/>
      </c>
      <c r="D2854" s="68" t="str">
        <f>IFERROR(VLOOKUP($B2854,APガラス性能一覧!$A$2:$M$6097,3,0),"")</f>
        <v/>
      </c>
      <c r="E2854" s="68" t="str">
        <f>IFERROR(VLOOKUP($B2854,APガラス性能一覧!$A$2:$M$6097,4,0),"")</f>
        <v/>
      </c>
      <c r="F2854" s="68" t="str">
        <f>IFERROR(VLOOKUP($B2854,APガラス性能一覧!$A$2:$M$6097,5,0),"")</f>
        <v/>
      </c>
      <c r="G2854" s="68" t="str">
        <f>IFERROR(VLOOKUP($B2854,APガラス性能一覧!$A$2:$M$6097,6,0),"")</f>
        <v/>
      </c>
      <c r="H2854" s="68" t="str">
        <f>IFERROR(VLOOKUP($B2854,APガラス性能一覧!$A$2:$M$6097,7,0),"")</f>
        <v/>
      </c>
      <c r="I2854" s="68" t="str">
        <f>IFERROR(VLOOKUP($B2854,APガラス性能一覧!$A$2:$M$6097,8,0),"")</f>
        <v/>
      </c>
      <c r="J2854" s="68" t="str">
        <f>IFERROR(VLOOKUP($B2854,APガラス性能一覧!$A$2:$M$6097,9,0),"")</f>
        <v/>
      </c>
      <c r="K2854" s="68" t="str">
        <f>IFERROR(VLOOKUP($B2854,APガラス性能一覧!$A$2:$M$6097,10,0),"")</f>
        <v/>
      </c>
      <c r="L2854" s="68" t="str">
        <f>IFERROR(VLOOKUP($B2854,APガラス性能一覧!$A$2:$M$6097,11,0),"")</f>
        <v/>
      </c>
      <c r="M2854" s="68" t="str">
        <f>IFERROR(VLOOKUP($B2854,APガラス性能一覧!$A$2:$M$6097,12,0),"")</f>
        <v/>
      </c>
      <c r="N2854" s="68" t="str">
        <f>IFERROR(VLOOKUP($B2854,APガラス性能一覧!$A$2:$M$6097,13,0),"")</f>
        <v/>
      </c>
    </row>
    <row r="2855" spans="2:14" x14ac:dyDescent="0.4">
      <c r="B2855" s="68" t="str">
        <f>IF($D$2="","",IF($E$2=0.65,IFERROR(IF(INDEX(APガラス性能一覧!A:A,MATCH(ROW(B2849),APガラス性能一覧!$O:$O,0))="","",INDEX(APガラス性能一覧!A:A,MATCH(ROW(B2849),APガラス性能一覧!$O:$O,0))),""),IFERROR(IF(INDEX(APガラス性能一覧!A:A,MATCH(ROW(B2849),APガラス性能一覧!$N:$N,0))="","",INDEX(APガラス性能一覧!A:A,MATCH(ROW(B2849),APガラス性能一覧!$N:$N,0))),"")))</f>
        <v/>
      </c>
      <c r="C2855" s="68" t="str">
        <f>IFERROR(VLOOKUP($B2855,APガラス性能一覧!$A$2:$M$6097,2,0),"")</f>
        <v/>
      </c>
      <c r="D2855" s="68" t="str">
        <f>IFERROR(VLOOKUP($B2855,APガラス性能一覧!$A$2:$M$6097,3,0),"")</f>
        <v/>
      </c>
      <c r="E2855" s="68" t="str">
        <f>IFERROR(VLOOKUP($B2855,APガラス性能一覧!$A$2:$M$6097,4,0),"")</f>
        <v/>
      </c>
      <c r="F2855" s="68" t="str">
        <f>IFERROR(VLOOKUP($B2855,APガラス性能一覧!$A$2:$M$6097,5,0),"")</f>
        <v/>
      </c>
      <c r="G2855" s="68" t="str">
        <f>IFERROR(VLOOKUP($B2855,APガラス性能一覧!$A$2:$M$6097,6,0),"")</f>
        <v/>
      </c>
      <c r="H2855" s="68" t="str">
        <f>IFERROR(VLOOKUP($B2855,APガラス性能一覧!$A$2:$M$6097,7,0),"")</f>
        <v/>
      </c>
      <c r="I2855" s="68" t="str">
        <f>IFERROR(VLOOKUP($B2855,APガラス性能一覧!$A$2:$M$6097,8,0),"")</f>
        <v/>
      </c>
      <c r="J2855" s="68" t="str">
        <f>IFERROR(VLOOKUP($B2855,APガラス性能一覧!$A$2:$M$6097,9,0),"")</f>
        <v/>
      </c>
      <c r="K2855" s="68" t="str">
        <f>IFERROR(VLOOKUP($B2855,APガラス性能一覧!$A$2:$M$6097,10,0),"")</f>
        <v/>
      </c>
      <c r="L2855" s="68" t="str">
        <f>IFERROR(VLOOKUP($B2855,APガラス性能一覧!$A$2:$M$6097,11,0),"")</f>
        <v/>
      </c>
      <c r="M2855" s="68" t="str">
        <f>IFERROR(VLOOKUP($B2855,APガラス性能一覧!$A$2:$M$6097,12,0),"")</f>
        <v/>
      </c>
      <c r="N2855" s="68" t="str">
        <f>IFERROR(VLOOKUP($B2855,APガラス性能一覧!$A$2:$M$6097,13,0),"")</f>
        <v/>
      </c>
    </row>
    <row r="2856" spans="2:14" x14ac:dyDescent="0.4">
      <c r="B2856" s="68" t="str">
        <f>IF($D$2="","",IF($E$2=0.65,IFERROR(IF(INDEX(APガラス性能一覧!A:A,MATCH(ROW(B2850),APガラス性能一覧!$O:$O,0))="","",INDEX(APガラス性能一覧!A:A,MATCH(ROW(B2850),APガラス性能一覧!$O:$O,0))),""),IFERROR(IF(INDEX(APガラス性能一覧!A:A,MATCH(ROW(B2850),APガラス性能一覧!$N:$N,0))="","",INDEX(APガラス性能一覧!A:A,MATCH(ROW(B2850),APガラス性能一覧!$N:$N,0))),"")))</f>
        <v/>
      </c>
      <c r="C2856" s="68" t="str">
        <f>IFERROR(VLOOKUP($B2856,APガラス性能一覧!$A$2:$M$6097,2,0),"")</f>
        <v/>
      </c>
      <c r="D2856" s="68" t="str">
        <f>IFERROR(VLOOKUP($B2856,APガラス性能一覧!$A$2:$M$6097,3,0),"")</f>
        <v/>
      </c>
      <c r="E2856" s="68" t="str">
        <f>IFERROR(VLOOKUP($B2856,APガラス性能一覧!$A$2:$M$6097,4,0),"")</f>
        <v/>
      </c>
      <c r="F2856" s="68" t="str">
        <f>IFERROR(VLOOKUP($B2856,APガラス性能一覧!$A$2:$M$6097,5,0),"")</f>
        <v/>
      </c>
      <c r="G2856" s="68" t="str">
        <f>IFERROR(VLOOKUP($B2856,APガラス性能一覧!$A$2:$M$6097,6,0),"")</f>
        <v/>
      </c>
      <c r="H2856" s="68" t="str">
        <f>IFERROR(VLOOKUP($B2856,APガラス性能一覧!$A$2:$M$6097,7,0),"")</f>
        <v/>
      </c>
      <c r="I2856" s="68" t="str">
        <f>IFERROR(VLOOKUP($B2856,APガラス性能一覧!$A$2:$M$6097,8,0),"")</f>
        <v/>
      </c>
      <c r="J2856" s="68" t="str">
        <f>IFERROR(VLOOKUP($B2856,APガラス性能一覧!$A$2:$M$6097,9,0),"")</f>
        <v/>
      </c>
      <c r="K2856" s="68" t="str">
        <f>IFERROR(VLOOKUP($B2856,APガラス性能一覧!$A$2:$M$6097,10,0),"")</f>
        <v/>
      </c>
      <c r="L2856" s="68" t="str">
        <f>IFERROR(VLOOKUP($B2856,APガラス性能一覧!$A$2:$M$6097,11,0),"")</f>
        <v/>
      </c>
      <c r="M2856" s="68" t="str">
        <f>IFERROR(VLOOKUP($B2856,APガラス性能一覧!$A$2:$M$6097,12,0),"")</f>
        <v/>
      </c>
      <c r="N2856" s="68" t="str">
        <f>IFERROR(VLOOKUP($B2856,APガラス性能一覧!$A$2:$M$6097,13,0),"")</f>
        <v/>
      </c>
    </row>
    <row r="2857" spans="2:14" x14ac:dyDescent="0.4">
      <c r="B2857" s="68" t="str">
        <f>IF($D$2="","",IF($E$2=0.65,IFERROR(IF(INDEX(APガラス性能一覧!A:A,MATCH(ROW(B2851),APガラス性能一覧!$O:$O,0))="","",INDEX(APガラス性能一覧!A:A,MATCH(ROW(B2851),APガラス性能一覧!$O:$O,0))),""),IFERROR(IF(INDEX(APガラス性能一覧!A:A,MATCH(ROW(B2851),APガラス性能一覧!$N:$N,0))="","",INDEX(APガラス性能一覧!A:A,MATCH(ROW(B2851),APガラス性能一覧!$N:$N,0))),"")))</f>
        <v/>
      </c>
      <c r="C2857" s="68" t="str">
        <f>IFERROR(VLOOKUP($B2857,APガラス性能一覧!$A$2:$M$6097,2,0),"")</f>
        <v/>
      </c>
      <c r="D2857" s="68" t="str">
        <f>IFERROR(VLOOKUP($B2857,APガラス性能一覧!$A$2:$M$6097,3,0),"")</f>
        <v/>
      </c>
      <c r="E2857" s="68" t="str">
        <f>IFERROR(VLOOKUP($B2857,APガラス性能一覧!$A$2:$M$6097,4,0),"")</f>
        <v/>
      </c>
      <c r="F2857" s="68" t="str">
        <f>IFERROR(VLOOKUP($B2857,APガラス性能一覧!$A$2:$M$6097,5,0),"")</f>
        <v/>
      </c>
      <c r="G2857" s="68" t="str">
        <f>IFERROR(VLOOKUP($B2857,APガラス性能一覧!$A$2:$M$6097,6,0),"")</f>
        <v/>
      </c>
      <c r="H2857" s="68" t="str">
        <f>IFERROR(VLOOKUP($B2857,APガラス性能一覧!$A$2:$M$6097,7,0),"")</f>
        <v/>
      </c>
      <c r="I2857" s="68" t="str">
        <f>IFERROR(VLOOKUP($B2857,APガラス性能一覧!$A$2:$M$6097,8,0),"")</f>
        <v/>
      </c>
      <c r="J2857" s="68" t="str">
        <f>IFERROR(VLOOKUP($B2857,APガラス性能一覧!$A$2:$M$6097,9,0),"")</f>
        <v/>
      </c>
      <c r="K2857" s="68" t="str">
        <f>IFERROR(VLOOKUP($B2857,APガラス性能一覧!$A$2:$M$6097,10,0),"")</f>
        <v/>
      </c>
      <c r="L2857" s="68" t="str">
        <f>IFERROR(VLOOKUP($B2857,APガラス性能一覧!$A$2:$M$6097,11,0),"")</f>
        <v/>
      </c>
      <c r="M2857" s="68" t="str">
        <f>IFERROR(VLOOKUP($B2857,APガラス性能一覧!$A$2:$M$6097,12,0),"")</f>
        <v/>
      </c>
      <c r="N2857" s="68" t="str">
        <f>IFERROR(VLOOKUP($B2857,APガラス性能一覧!$A$2:$M$6097,13,0),"")</f>
        <v/>
      </c>
    </row>
    <row r="2858" spans="2:14" x14ac:dyDescent="0.4">
      <c r="B2858" s="68" t="str">
        <f>IF($D$2="","",IF($E$2=0.65,IFERROR(IF(INDEX(APガラス性能一覧!A:A,MATCH(ROW(B2852),APガラス性能一覧!$O:$O,0))="","",INDEX(APガラス性能一覧!A:A,MATCH(ROW(B2852),APガラス性能一覧!$O:$O,0))),""),IFERROR(IF(INDEX(APガラス性能一覧!A:A,MATCH(ROW(B2852),APガラス性能一覧!$N:$N,0))="","",INDEX(APガラス性能一覧!A:A,MATCH(ROW(B2852),APガラス性能一覧!$N:$N,0))),"")))</f>
        <v/>
      </c>
      <c r="C2858" s="68" t="str">
        <f>IFERROR(VLOOKUP($B2858,APガラス性能一覧!$A$2:$M$6097,2,0),"")</f>
        <v/>
      </c>
      <c r="D2858" s="68" t="str">
        <f>IFERROR(VLOOKUP($B2858,APガラス性能一覧!$A$2:$M$6097,3,0),"")</f>
        <v/>
      </c>
      <c r="E2858" s="68" t="str">
        <f>IFERROR(VLOOKUP($B2858,APガラス性能一覧!$A$2:$M$6097,4,0),"")</f>
        <v/>
      </c>
      <c r="F2858" s="68" t="str">
        <f>IFERROR(VLOOKUP($B2858,APガラス性能一覧!$A$2:$M$6097,5,0),"")</f>
        <v/>
      </c>
      <c r="G2858" s="68" t="str">
        <f>IFERROR(VLOOKUP($B2858,APガラス性能一覧!$A$2:$M$6097,6,0),"")</f>
        <v/>
      </c>
      <c r="H2858" s="68" t="str">
        <f>IFERROR(VLOOKUP($B2858,APガラス性能一覧!$A$2:$M$6097,7,0),"")</f>
        <v/>
      </c>
      <c r="I2858" s="68" t="str">
        <f>IFERROR(VLOOKUP($B2858,APガラス性能一覧!$A$2:$M$6097,8,0),"")</f>
        <v/>
      </c>
      <c r="J2858" s="68" t="str">
        <f>IFERROR(VLOOKUP($B2858,APガラス性能一覧!$A$2:$M$6097,9,0),"")</f>
        <v/>
      </c>
      <c r="K2858" s="68" t="str">
        <f>IFERROR(VLOOKUP($B2858,APガラス性能一覧!$A$2:$M$6097,10,0),"")</f>
        <v/>
      </c>
      <c r="L2858" s="68" t="str">
        <f>IFERROR(VLOOKUP($B2858,APガラス性能一覧!$A$2:$M$6097,11,0),"")</f>
        <v/>
      </c>
      <c r="M2858" s="68" t="str">
        <f>IFERROR(VLOOKUP($B2858,APガラス性能一覧!$A$2:$M$6097,12,0),"")</f>
        <v/>
      </c>
      <c r="N2858" s="68" t="str">
        <f>IFERROR(VLOOKUP($B2858,APガラス性能一覧!$A$2:$M$6097,13,0),"")</f>
        <v/>
      </c>
    </row>
    <row r="2859" spans="2:14" x14ac:dyDescent="0.4">
      <c r="B2859" s="68" t="str">
        <f>IF($D$2="","",IF($E$2=0.65,IFERROR(IF(INDEX(APガラス性能一覧!A:A,MATCH(ROW(B2853),APガラス性能一覧!$O:$O,0))="","",INDEX(APガラス性能一覧!A:A,MATCH(ROW(B2853),APガラス性能一覧!$O:$O,0))),""),IFERROR(IF(INDEX(APガラス性能一覧!A:A,MATCH(ROW(B2853),APガラス性能一覧!$N:$N,0))="","",INDEX(APガラス性能一覧!A:A,MATCH(ROW(B2853),APガラス性能一覧!$N:$N,0))),"")))</f>
        <v/>
      </c>
      <c r="C2859" s="68" t="str">
        <f>IFERROR(VLOOKUP($B2859,APガラス性能一覧!$A$2:$M$6097,2,0),"")</f>
        <v/>
      </c>
      <c r="D2859" s="68" t="str">
        <f>IFERROR(VLOOKUP($B2859,APガラス性能一覧!$A$2:$M$6097,3,0),"")</f>
        <v/>
      </c>
      <c r="E2859" s="68" t="str">
        <f>IFERROR(VLOOKUP($B2859,APガラス性能一覧!$A$2:$M$6097,4,0),"")</f>
        <v/>
      </c>
      <c r="F2859" s="68" t="str">
        <f>IFERROR(VLOOKUP($B2859,APガラス性能一覧!$A$2:$M$6097,5,0),"")</f>
        <v/>
      </c>
      <c r="G2859" s="68" t="str">
        <f>IFERROR(VLOOKUP($B2859,APガラス性能一覧!$A$2:$M$6097,6,0),"")</f>
        <v/>
      </c>
      <c r="H2859" s="68" t="str">
        <f>IFERROR(VLOOKUP($B2859,APガラス性能一覧!$A$2:$M$6097,7,0),"")</f>
        <v/>
      </c>
      <c r="I2859" s="68" t="str">
        <f>IFERROR(VLOOKUP($B2859,APガラス性能一覧!$A$2:$M$6097,8,0),"")</f>
        <v/>
      </c>
      <c r="J2859" s="68" t="str">
        <f>IFERROR(VLOOKUP($B2859,APガラス性能一覧!$A$2:$M$6097,9,0),"")</f>
        <v/>
      </c>
      <c r="K2859" s="68" t="str">
        <f>IFERROR(VLOOKUP($B2859,APガラス性能一覧!$A$2:$M$6097,10,0),"")</f>
        <v/>
      </c>
      <c r="L2859" s="68" t="str">
        <f>IFERROR(VLOOKUP($B2859,APガラス性能一覧!$A$2:$M$6097,11,0),"")</f>
        <v/>
      </c>
      <c r="M2859" s="68" t="str">
        <f>IFERROR(VLOOKUP($B2859,APガラス性能一覧!$A$2:$M$6097,12,0),"")</f>
        <v/>
      </c>
      <c r="N2859" s="68" t="str">
        <f>IFERROR(VLOOKUP($B2859,APガラス性能一覧!$A$2:$M$6097,13,0),"")</f>
        <v/>
      </c>
    </row>
    <row r="2860" spans="2:14" x14ac:dyDescent="0.4">
      <c r="B2860" s="68" t="str">
        <f>IF($D$2="","",IF($E$2=0.65,IFERROR(IF(INDEX(APガラス性能一覧!A:A,MATCH(ROW(B2854),APガラス性能一覧!$O:$O,0))="","",INDEX(APガラス性能一覧!A:A,MATCH(ROW(B2854),APガラス性能一覧!$O:$O,0))),""),IFERROR(IF(INDEX(APガラス性能一覧!A:A,MATCH(ROW(B2854),APガラス性能一覧!$N:$N,0))="","",INDEX(APガラス性能一覧!A:A,MATCH(ROW(B2854),APガラス性能一覧!$N:$N,0))),"")))</f>
        <v/>
      </c>
      <c r="C2860" s="68" t="str">
        <f>IFERROR(VLOOKUP($B2860,APガラス性能一覧!$A$2:$M$6097,2,0),"")</f>
        <v/>
      </c>
      <c r="D2860" s="68" t="str">
        <f>IFERROR(VLOOKUP($B2860,APガラス性能一覧!$A$2:$M$6097,3,0),"")</f>
        <v/>
      </c>
      <c r="E2860" s="68" t="str">
        <f>IFERROR(VLOOKUP($B2860,APガラス性能一覧!$A$2:$M$6097,4,0),"")</f>
        <v/>
      </c>
      <c r="F2860" s="68" t="str">
        <f>IFERROR(VLOOKUP($B2860,APガラス性能一覧!$A$2:$M$6097,5,0),"")</f>
        <v/>
      </c>
      <c r="G2860" s="68" t="str">
        <f>IFERROR(VLOOKUP($B2860,APガラス性能一覧!$A$2:$M$6097,6,0),"")</f>
        <v/>
      </c>
      <c r="H2860" s="68" t="str">
        <f>IFERROR(VLOOKUP($B2860,APガラス性能一覧!$A$2:$M$6097,7,0),"")</f>
        <v/>
      </c>
      <c r="I2860" s="68" t="str">
        <f>IFERROR(VLOOKUP($B2860,APガラス性能一覧!$A$2:$M$6097,8,0),"")</f>
        <v/>
      </c>
      <c r="J2860" s="68" t="str">
        <f>IFERROR(VLOOKUP($B2860,APガラス性能一覧!$A$2:$M$6097,9,0),"")</f>
        <v/>
      </c>
      <c r="K2860" s="68" t="str">
        <f>IFERROR(VLOOKUP($B2860,APガラス性能一覧!$A$2:$M$6097,10,0),"")</f>
        <v/>
      </c>
      <c r="L2860" s="68" t="str">
        <f>IFERROR(VLOOKUP($B2860,APガラス性能一覧!$A$2:$M$6097,11,0),"")</f>
        <v/>
      </c>
      <c r="M2860" s="68" t="str">
        <f>IFERROR(VLOOKUP($B2860,APガラス性能一覧!$A$2:$M$6097,12,0),"")</f>
        <v/>
      </c>
      <c r="N2860" s="68" t="str">
        <f>IFERROR(VLOOKUP($B2860,APガラス性能一覧!$A$2:$M$6097,13,0),"")</f>
        <v/>
      </c>
    </row>
    <row r="2861" spans="2:14" x14ac:dyDescent="0.4">
      <c r="B2861" s="68" t="str">
        <f>IF($D$2="","",IF($E$2=0.65,IFERROR(IF(INDEX(APガラス性能一覧!A:A,MATCH(ROW(B2855),APガラス性能一覧!$O:$O,0))="","",INDEX(APガラス性能一覧!A:A,MATCH(ROW(B2855),APガラス性能一覧!$O:$O,0))),""),IFERROR(IF(INDEX(APガラス性能一覧!A:A,MATCH(ROW(B2855),APガラス性能一覧!$N:$N,0))="","",INDEX(APガラス性能一覧!A:A,MATCH(ROW(B2855),APガラス性能一覧!$N:$N,0))),"")))</f>
        <v/>
      </c>
      <c r="C2861" s="68" t="str">
        <f>IFERROR(VLOOKUP($B2861,APガラス性能一覧!$A$2:$M$6097,2,0),"")</f>
        <v/>
      </c>
      <c r="D2861" s="68" t="str">
        <f>IFERROR(VLOOKUP($B2861,APガラス性能一覧!$A$2:$M$6097,3,0),"")</f>
        <v/>
      </c>
      <c r="E2861" s="68" t="str">
        <f>IFERROR(VLOOKUP($B2861,APガラス性能一覧!$A$2:$M$6097,4,0),"")</f>
        <v/>
      </c>
      <c r="F2861" s="68" t="str">
        <f>IFERROR(VLOOKUP($B2861,APガラス性能一覧!$A$2:$M$6097,5,0),"")</f>
        <v/>
      </c>
      <c r="G2861" s="68" t="str">
        <f>IFERROR(VLOOKUP($B2861,APガラス性能一覧!$A$2:$M$6097,6,0),"")</f>
        <v/>
      </c>
      <c r="H2861" s="68" t="str">
        <f>IFERROR(VLOOKUP($B2861,APガラス性能一覧!$A$2:$M$6097,7,0),"")</f>
        <v/>
      </c>
      <c r="I2861" s="68" t="str">
        <f>IFERROR(VLOOKUP($B2861,APガラス性能一覧!$A$2:$M$6097,8,0),"")</f>
        <v/>
      </c>
      <c r="J2861" s="68" t="str">
        <f>IFERROR(VLOOKUP($B2861,APガラス性能一覧!$A$2:$M$6097,9,0),"")</f>
        <v/>
      </c>
      <c r="K2861" s="68" t="str">
        <f>IFERROR(VLOOKUP($B2861,APガラス性能一覧!$A$2:$M$6097,10,0),"")</f>
        <v/>
      </c>
      <c r="L2861" s="68" t="str">
        <f>IFERROR(VLOOKUP($B2861,APガラス性能一覧!$A$2:$M$6097,11,0),"")</f>
        <v/>
      </c>
      <c r="M2861" s="68" t="str">
        <f>IFERROR(VLOOKUP($B2861,APガラス性能一覧!$A$2:$M$6097,12,0),"")</f>
        <v/>
      </c>
      <c r="N2861" s="68" t="str">
        <f>IFERROR(VLOOKUP($B2861,APガラス性能一覧!$A$2:$M$6097,13,0),"")</f>
        <v/>
      </c>
    </row>
    <row r="2862" spans="2:14" x14ac:dyDescent="0.4">
      <c r="B2862" s="68" t="str">
        <f>IF($D$2="","",IF($E$2=0.65,IFERROR(IF(INDEX(APガラス性能一覧!A:A,MATCH(ROW(B2856),APガラス性能一覧!$O:$O,0))="","",INDEX(APガラス性能一覧!A:A,MATCH(ROW(B2856),APガラス性能一覧!$O:$O,0))),""),IFERROR(IF(INDEX(APガラス性能一覧!A:A,MATCH(ROW(B2856),APガラス性能一覧!$N:$N,0))="","",INDEX(APガラス性能一覧!A:A,MATCH(ROW(B2856),APガラス性能一覧!$N:$N,0))),"")))</f>
        <v/>
      </c>
      <c r="C2862" s="68" t="str">
        <f>IFERROR(VLOOKUP($B2862,APガラス性能一覧!$A$2:$M$6097,2,0),"")</f>
        <v/>
      </c>
      <c r="D2862" s="68" t="str">
        <f>IFERROR(VLOOKUP($B2862,APガラス性能一覧!$A$2:$M$6097,3,0),"")</f>
        <v/>
      </c>
      <c r="E2862" s="68" t="str">
        <f>IFERROR(VLOOKUP($B2862,APガラス性能一覧!$A$2:$M$6097,4,0),"")</f>
        <v/>
      </c>
      <c r="F2862" s="68" t="str">
        <f>IFERROR(VLOOKUP($B2862,APガラス性能一覧!$A$2:$M$6097,5,0),"")</f>
        <v/>
      </c>
      <c r="G2862" s="68" t="str">
        <f>IFERROR(VLOOKUP($B2862,APガラス性能一覧!$A$2:$M$6097,6,0),"")</f>
        <v/>
      </c>
      <c r="H2862" s="68" t="str">
        <f>IFERROR(VLOOKUP($B2862,APガラス性能一覧!$A$2:$M$6097,7,0),"")</f>
        <v/>
      </c>
      <c r="I2862" s="68" t="str">
        <f>IFERROR(VLOOKUP($B2862,APガラス性能一覧!$A$2:$M$6097,8,0),"")</f>
        <v/>
      </c>
      <c r="J2862" s="68" t="str">
        <f>IFERROR(VLOOKUP($B2862,APガラス性能一覧!$A$2:$M$6097,9,0),"")</f>
        <v/>
      </c>
      <c r="K2862" s="68" t="str">
        <f>IFERROR(VLOOKUP($B2862,APガラス性能一覧!$A$2:$M$6097,10,0),"")</f>
        <v/>
      </c>
      <c r="L2862" s="68" t="str">
        <f>IFERROR(VLOOKUP($B2862,APガラス性能一覧!$A$2:$M$6097,11,0),"")</f>
        <v/>
      </c>
      <c r="M2862" s="68" t="str">
        <f>IFERROR(VLOOKUP($B2862,APガラス性能一覧!$A$2:$M$6097,12,0),"")</f>
        <v/>
      </c>
      <c r="N2862" s="68" t="str">
        <f>IFERROR(VLOOKUP($B2862,APガラス性能一覧!$A$2:$M$6097,13,0),"")</f>
        <v/>
      </c>
    </row>
    <row r="2863" spans="2:14" x14ac:dyDescent="0.4">
      <c r="B2863" s="68" t="str">
        <f>IF($D$2="","",IF($E$2=0.65,IFERROR(IF(INDEX(APガラス性能一覧!A:A,MATCH(ROW(B2857),APガラス性能一覧!$O:$O,0))="","",INDEX(APガラス性能一覧!A:A,MATCH(ROW(B2857),APガラス性能一覧!$O:$O,0))),""),IFERROR(IF(INDEX(APガラス性能一覧!A:A,MATCH(ROW(B2857),APガラス性能一覧!$N:$N,0))="","",INDEX(APガラス性能一覧!A:A,MATCH(ROW(B2857),APガラス性能一覧!$N:$N,0))),"")))</f>
        <v/>
      </c>
      <c r="C2863" s="68" t="str">
        <f>IFERROR(VLOOKUP($B2863,APガラス性能一覧!$A$2:$M$6097,2,0),"")</f>
        <v/>
      </c>
      <c r="D2863" s="68" t="str">
        <f>IFERROR(VLOOKUP($B2863,APガラス性能一覧!$A$2:$M$6097,3,0),"")</f>
        <v/>
      </c>
      <c r="E2863" s="68" t="str">
        <f>IFERROR(VLOOKUP($B2863,APガラス性能一覧!$A$2:$M$6097,4,0),"")</f>
        <v/>
      </c>
      <c r="F2863" s="68" t="str">
        <f>IFERROR(VLOOKUP($B2863,APガラス性能一覧!$A$2:$M$6097,5,0),"")</f>
        <v/>
      </c>
      <c r="G2863" s="68" t="str">
        <f>IFERROR(VLOOKUP($B2863,APガラス性能一覧!$A$2:$M$6097,6,0),"")</f>
        <v/>
      </c>
      <c r="H2863" s="68" t="str">
        <f>IFERROR(VLOOKUP($B2863,APガラス性能一覧!$A$2:$M$6097,7,0),"")</f>
        <v/>
      </c>
      <c r="I2863" s="68" t="str">
        <f>IFERROR(VLOOKUP($B2863,APガラス性能一覧!$A$2:$M$6097,8,0),"")</f>
        <v/>
      </c>
      <c r="J2863" s="68" t="str">
        <f>IFERROR(VLOOKUP($B2863,APガラス性能一覧!$A$2:$M$6097,9,0),"")</f>
        <v/>
      </c>
      <c r="K2863" s="68" t="str">
        <f>IFERROR(VLOOKUP($B2863,APガラス性能一覧!$A$2:$M$6097,10,0),"")</f>
        <v/>
      </c>
      <c r="L2863" s="68" t="str">
        <f>IFERROR(VLOOKUP($B2863,APガラス性能一覧!$A$2:$M$6097,11,0),"")</f>
        <v/>
      </c>
      <c r="M2863" s="68" t="str">
        <f>IFERROR(VLOOKUP($B2863,APガラス性能一覧!$A$2:$M$6097,12,0),"")</f>
        <v/>
      </c>
      <c r="N2863" s="68" t="str">
        <f>IFERROR(VLOOKUP($B2863,APガラス性能一覧!$A$2:$M$6097,13,0),"")</f>
        <v/>
      </c>
    </row>
    <row r="2864" spans="2:14" x14ac:dyDescent="0.4">
      <c r="B2864" s="68" t="str">
        <f>IF($D$2="","",IF($E$2=0.65,IFERROR(IF(INDEX(APガラス性能一覧!A:A,MATCH(ROW(B2858),APガラス性能一覧!$O:$O,0))="","",INDEX(APガラス性能一覧!A:A,MATCH(ROW(B2858),APガラス性能一覧!$O:$O,0))),""),IFERROR(IF(INDEX(APガラス性能一覧!A:A,MATCH(ROW(B2858),APガラス性能一覧!$N:$N,0))="","",INDEX(APガラス性能一覧!A:A,MATCH(ROW(B2858),APガラス性能一覧!$N:$N,0))),"")))</f>
        <v/>
      </c>
      <c r="C2864" s="68" t="str">
        <f>IFERROR(VLOOKUP($B2864,APガラス性能一覧!$A$2:$M$6097,2,0),"")</f>
        <v/>
      </c>
      <c r="D2864" s="68" t="str">
        <f>IFERROR(VLOOKUP($B2864,APガラス性能一覧!$A$2:$M$6097,3,0),"")</f>
        <v/>
      </c>
      <c r="E2864" s="68" t="str">
        <f>IFERROR(VLOOKUP($B2864,APガラス性能一覧!$A$2:$M$6097,4,0),"")</f>
        <v/>
      </c>
      <c r="F2864" s="68" t="str">
        <f>IFERROR(VLOOKUP($B2864,APガラス性能一覧!$A$2:$M$6097,5,0),"")</f>
        <v/>
      </c>
      <c r="G2864" s="68" t="str">
        <f>IFERROR(VLOOKUP($B2864,APガラス性能一覧!$A$2:$M$6097,6,0),"")</f>
        <v/>
      </c>
      <c r="H2864" s="68" t="str">
        <f>IFERROR(VLOOKUP($B2864,APガラス性能一覧!$A$2:$M$6097,7,0),"")</f>
        <v/>
      </c>
      <c r="I2864" s="68" t="str">
        <f>IFERROR(VLOOKUP($B2864,APガラス性能一覧!$A$2:$M$6097,8,0),"")</f>
        <v/>
      </c>
      <c r="J2864" s="68" t="str">
        <f>IFERROR(VLOOKUP($B2864,APガラス性能一覧!$A$2:$M$6097,9,0),"")</f>
        <v/>
      </c>
      <c r="K2864" s="68" t="str">
        <f>IFERROR(VLOOKUP($B2864,APガラス性能一覧!$A$2:$M$6097,10,0),"")</f>
        <v/>
      </c>
      <c r="L2864" s="68" t="str">
        <f>IFERROR(VLOOKUP($B2864,APガラス性能一覧!$A$2:$M$6097,11,0),"")</f>
        <v/>
      </c>
      <c r="M2864" s="68" t="str">
        <f>IFERROR(VLOOKUP($B2864,APガラス性能一覧!$A$2:$M$6097,12,0),"")</f>
        <v/>
      </c>
      <c r="N2864" s="68" t="str">
        <f>IFERROR(VLOOKUP($B2864,APガラス性能一覧!$A$2:$M$6097,13,0),"")</f>
        <v/>
      </c>
    </row>
    <row r="2865" spans="2:14" x14ac:dyDescent="0.4">
      <c r="B2865" s="68" t="str">
        <f>IF($D$2="","",IF($E$2=0.65,IFERROR(IF(INDEX(APガラス性能一覧!A:A,MATCH(ROW(B2859),APガラス性能一覧!$O:$O,0))="","",INDEX(APガラス性能一覧!A:A,MATCH(ROW(B2859),APガラス性能一覧!$O:$O,0))),""),IFERROR(IF(INDEX(APガラス性能一覧!A:A,MATCH(ROW(B2859),APガラス性能一覧!$N:$N,0))="","",INDEX(APガラス性能一覧!A:A,MATCH(ROW(B2859),APガラス性能一覧!$N:$N,0))),"")))</f>
        <v/>
      </c>
      <c r="C2865" s="68" t="str">
        <f>IFERROR(VLOOKUP($B2865,APガラス性能一覧!$A$2:$M$6097,2,0),"")</f>
        <v/>
      </c>
      <c r="D2865" s="68" t="str">
        <f>IFERROR(VLOOKUP($B2865,APガラス性能一覧!$A$2:$M$6097,3,0),"")</f>
        <v/>
      </c>
      <c r="E2865" s="68" t="str">
        <f>IFERROR(VLOOKUP($B2865,APガラス性能一覧!$A$2:$M$6097,4,0),"")</f>
        <v/>
      </c>
      <c r="F2865" s="68" t="str">
        <f>IFERROR(VLOOKUP($B2865,APガラス性能一覧!$A$2:$M$6097,5,0),"")</f>
        <v/>
      </c>
      <c r="G2865" s="68" t="str">
        <f>IFERROR(VLOOKUP($B2865,APガラス性能一覧!$A$2:$M$6097,6,0),"")</f>
        <v/>
      </c>
      <c r="H2865" s="68" t="str">
        <f>IFERROR(VLOOKUP($B2865,APガラス性能一覧!$A$2:$M$6097,7,0),"")</f>
        <v/>
      </c>
      <c r="I2865" s="68" t="str">
        <f>IFERROR(VLOOKUP($B2865,APガラス性能一覧!$A$2:$M$6097,8,0),"")</f>
        <v/>
      </c>
      <c r="J2865" s="68" t="str">
        <f>IFERROR(VLOOKUP($B2865,APガラス性能一覧!$A$2:$M$6097,9,0),"")</f>
        <v/>
      </c>
      <c r="K2865" s="68" t="str">
        <f>IFERROR(VLOOKUP($B2865,APガラス性能一覧!$A$2:$M$6097,10,0),"")</f>
        <v/>
      </c>
      <c r="L2865" s="68" t="str">
        <f>IFERROR(VLOOKUP($B2865,APガラス性能一覧!$A$2:$M$6097,11,0),"")</f>
        <v/>
      </c>
      <c r="M2865" s="68" t="str">
        <f>IFERROR(VLOOKUP($B2865,APガラス性能一覧!$A$2:$M$6097,12,0),"")</f>
        <v/>
      </c>
      <c r="N2865" s="68" t="str">
        <f>IFERROR(VLOOKUP($B2865,APガラス性能一覧!$A$2:$M$6097,13,0),"")</f>
        <v/>
      </c>
    </row>
    <row r="2866" spans="2:14" x14ac:dyDescent="0.4">
      <c r="B2866" s="68" t="str">
        <f>IF($D$2="","",IF($E$2=0.65,IFERROR(IF(INDEX(APガラス性能一覧!A:A,MATCH(ROW(B2860),APガラス性能一覧!$O:$O,0))="","",INDEX(APガラス性能一覧!A:A,MATCH(ROW(B2860),APガラス性能一覧!$O:$O,0))),""),IFERROR(IF(INDEX(APガラス性能一覧!A:A,MATCH(ROW(B2860),APガラス性能一覧!$N:$N,0))="","",INDEX(APガラス性能一覧!A:A,MATCH(ROW(B2860),APガラス性能一覧!$N:$N,0))),"")))</f>
        <v/>
      </c>
      <c r="C2866" s="68" t="str">
        <f>IFERROR(VLOOKUP($B2866,APガラス性能一覧!$A$2:$M$6097,2,0),"")</f>
        <v/>
      </c>
      <c r="D2866" s="68" t="str">
        <f>IFERROR(VLOOKUP($B2866,APガラス性能一覧!$A$2:$M$6097,3,0),"")</f>
        <v/>
      </c>
      <c r="E2866" s="68" t="str">
        <f>IFERROR(VLOOKUP($B2866,APガラス性能一覧!$A$2:$M$6097,4,0),"")</f>
        <v/>
      </c>
      <c r="F2866" s="68" t="str">
        <f>IFERROR(VLOOKUP($B2866,APガラス性能一覧!$A$2:$M$6097,5,0),"")</f>
        <v/>
      </c>
      <c r="G2866" s="68" t="str">
        <f>IFERROR(VLOOKUP($B2866,APガラス性能一覧!$A$2:$M$6097,6,0),"")</f>
        <v/>
      </c>
      <c r="H2866" s="68" t="str">
        <f>IFERROR(VLOOKUP($B2866,APガラス性能一覧!$A$2:$M$6097,7,0),"")</f>
        <v/>
      </c>
      <c r="I2866" s="68" t="str">
        <f>IFERROR(VLOOKUP($B2866,APガラス性能一覧!$A$2:$M$6097,8,0),"")</f>
        <v/>
      </c>
      <c r="J2866" s="68" t="str">
        <f>IFERROR(VLOOKUP($B2866,APガラス性能一覧!$A$2:$M$6097,9,0),"")</f>
        <v/>
      </c>
      <c r="K2866" s="68" t="str">
        <f>IFERROR(VLOOKUP($B2866,APガラス性能一覧!$A$2:$M$6097,10,0),"")</f>
        <v/>
      </c>
      <c r="L2866" s="68" t="str">
        <f>IFERROR(VLOOKUP($B2866,APガラス性能一覧!$A$2:$M$6097,11,0),"")</f>
        <v/>
      </c>
      <c r="M2866" s="68" t="str">
        <f>IFERROR(VLOOKUP($B2866,APガラス性能一覧!$A$2:$M$6097,12,0),"")</f>
        <v/>
      </c>
      <c r="N2866" s="68" t="str">
        <f>IFERROR(VLOOKUP($B2866,APガラス性能一覧!$A$2:$M$6097,13,0),"")</f>
        <v/>
      </c>
    </row>
    <row r="2867" spans="2:14" x14ac:dyDescent="0.4">
      <c r="B2867" s="68" t="str">
        <f>IF($D$2="","",IF($E$2=0.65,IFERROR(IF(INDEX(APガラス性能一覧!A:A,MATCH(ROW(B2861),APガラス性能一覧!$O:$O,0))="","",INDEX(APガラス性能一覧!A:A,MATCH(ROW(B2861),APガラス性能一覧!$O:$O,0))),""),IFERROR(IF(INDEX(APガラス性能一覧!A:A,MATCH(ROW(B2861),APガラス性能一覧!$N:$N,0))="","",INDEX(APガラス性能一覧!A:A,MATCH(ROW(B2861),APガラス性能一覧!$N:$N,0))),"")))</f>
        <v/>
      </c>
      <c r="C2867" s="68" t="str">
        <f>IFERROR(VLOOKUP($B2867,APガラス性能一覧!$A$2:$M$6097,2,0),"")</f>
        <v/>
      </c>
      <c r="D2867" s="68" t="str">
        <f>IFERROR(VLOOKUP($B2867,APガラス性能一覧!$A$2:$M$6097,3,0),"")</f>
        <v/>
      </c>
      <c r="E2867" s="68" t="str">
        <f>IFERROR(VLOOKUP($B2867,APガラス性能一覧!$A$2:$M$6097,4,0),"")</f>
        <v/>
      </c>
      <c r="F2867" s="68" t="str">
        <f>IFERROR(VLOOKUP($B2867,APガラス性能一覧!$A$2:$M$6097,5,0),"")</f>
        <v/>
      </c>
      <c r="G2867" s="68" t="str">
        <f>IFERROR(VLOOKUP($B2867,APガラス性能一覧!$A$2:$M$6097,6,0),"")</f>
        <v/>
      </c>
      <c r="H2867" s="68" t="str">
        <f>IFERROR(VLOOKUP($B2867,APガラス性能一覧!$A$2:$M$6097,7,0),"")</f>
        <v/>
      </c>
      <c r="I2867" s="68" t="str">
        <f>IFERROR(VLOOKUP($B2867,APガラス性能一覧!$A$2:$M$6097,8,0),"")</f>
        <v/>
      </c>
      <c r="J2867" s="68" t="str">
        <f>IFERROR(VLOOKUP($B2867,APガラス性能一覧!$A$2:$M$6097,9,0),"")</f>
        <v/>
      </c>
      <c r="K2867" s="68" t="str">
        <f>IFERROR(VLOOKUP($B2867,APガラス性能一覧!$A$2:$M$6097,10,0),"")</f>
        <v/>
      </c>
      <c r="L2867" s="68" t="str">
        <f>IFERROR(VLOOKUP($B2867,APガラス性能一覧!$A$2:$M$6097,11,0),"")</f>
        <v/>
      </c>
      <c r="M2867" s="68" t="str">
        <f>IFERROR(VLOOKUP($B2867,APガラス性能一覧!$A$2:$M$6097,12,0),"")</f>
        <v/>
      </c>
      <c r="N2867" s="68" t="str">
        <f>IFERROR(VLOOKUP($B2867,APガラス性能一覧!$A$2:$M$6097,13,0),"")</f>
        <v/>
      </c>
    </row>
    <row r="2868" spans="2:14" x14ac:dyDescent="0.4">
      <c r="B2868" s="68" t="str">
        <f>IF($D$2="","",IF($E$2=0.65,IFERROR(IF(INDEX(APガラス性能一覧!A:A,MATCH(ROW(B2862),APガラス性能一覧!$O:$O,0))="","",INDEX(APガラス性能一覧!A:A,MATCH(ROW(B2862),APガラス性能一覧!$O:$O,0))),""),IFERROR(IF(INDEX(APガラス性能一覧!A:A,MATCH(ROW(B2862),APガラス性能一覧!$N:$N,0))="","",INDEX(APガラス性能一覧!A:A,MATCH(ROW(B2862),APガラス性能一覧!$N:$N,0))),"")))</f>
        <v/>
      </c>
      <c r="C2868" s="68" t="str">
        <f>IFERROR(VLOOKUP($B2868,APガラス性能一覧!$A$2:$M$6097,2,0),"")</f>
        <v/>
      </c>
      <c r="D2868" s="68" t="str">
        <f>IFERROR(VLOOKUP($B2868,APガラス性能一覧!$A$2:$M$6097,3,0),"")</f>
        <v/>
      </c>
      <c r="E2868" s="68" t="str">
        <f>IFERROR(VLOOKUP($B2868,APガラス性能一覧!$A$2:$M$6097,4,0),"")</f>
        <v/>
      </c>
      <c r="F2868" s="68" t="str">
        <f>IFERROR(VLOOKUP($B2868,APガラス性能一覧!$A$2:$M$6097,5,0),"")</f>
        <v/>
      </c>
      <c r="G2868" s="68" t="str">
        <f>IFERROR(VLOOKUP($B2868,APガラス性能一覧!$A$2:$M$6097,6,0),"")</f>
        <v/>
      </c>
      <c r="H2868" s="68" t="str">
        <f>IFERROR(VLOOKUP($B2868,APガラス性能一覧!$A$2:$M$6097,7,0),"")</f>
        <v/>
      </c>
      <c r="I2868" s="68" t="str">
        <f>IFERROR(VLOOKUP($B2868,APガラス性能一覧!$A$2:$M$6097,8,0),"")</f>
        <v/>
      </c>
      <c r="J2868" s="68" t="str">
        <f>IFERROR(VLOOKUP($B2868,APガラス性能一覧!$A$2:$M$6097,9,0),"")</f>
        <v/>
      </c>
      <c r="K2868" s="68" t="str">
        <f>IFERROR(VLOOKUP($B2868,APガラス性能一覧!$A$2:$M$6097,10,0),"")</f>
        <v/>
      </c>
      <c r="L2868" s="68" t="str">
        <f>IFERROR(VLOOKUP($B2868,APガラス性能一覧!$A$2:$M$6097,11,0),"")</f>
        <v/>
      </c>
      <c r="M2868" s="68" t="str">
        <f>IFERROR(VLOOKUP($B2868,APガラス性能一覧!$A$2:$M$6097,12,0),"")</f>
        <v/>
      </c>
      <c r="N2868" s="68" t="str">
        <f>IFERROR(VLOOKUP($B2868,APガラス性能一覧!$A$2:$M$6097,13,0),"")</f>
        <v/>
      </c>
    </row>
    <row r="2869" spans="2:14" x14ac:dyDescent="0.4">
      <c r="B2869" s="68" t="str">
        <f>IF($D$2="","",IF($E$2=0.65,IFERROR(IF(INDEX(APガラス性能一覧!A:A,MATCH(ROW(B2863),APガラス性能一覧!$O:$O,0))="","",INDEX(APガラス性能一覧!A:A,MATCH(ROW(B2863),APガラス性能一覧!$O:$O,0))),""),IFERROR(IF(INDEX(APガラス性能一覧!A:A,MATCH(ROW(B2863),APガラス性能一覧!$N:$N,0))="","",INDEX(APガラス性能一覧!A:A,MATCH(ROW(B2863),APガラス性能一覧!$N:$N,0))),"")))</f>
        <v/>
      </c>
      <c r="C2869" s="68" t="str">
        <f>IFERROR(VLOOKUP($B2869,APガラス性能一覧!$A$2:$M$6097,2,0),"")</f>
        <v/>
      </c>
      <c r="D2869" s="68" t="str">
        <f>IFERROR(VLOOKUP($B2869,APガラス性能一覧!$A$2:$M$6097,3,0),"")</f>
        <v/>
      </c>
      <c r="E2869" s="68" t="str">
        <f>IFERROR(VLOOKUP($B2869,APガラス性能一覧!$A$2:$M$6097,4,0),"")</f>
        <v/>
      </c>
      <c r="F2869" s="68" t="str">
        <f>IFERROR(VLOOKUP($B2869,APガラス性能一覧!$A$2:$M$6097,5,0),"")</f>
        <v/>
      </c>
      <c r="G2869" s="68" t="str">
        <f>IFERROR(VLOOKUP($B2869,APガラス性能一覧!$A$2:$M$6097,6,0),"")</f>
        <v/>
      </c>
      <c r="H2869" s="68" t="str">
        <f>IFERROR(VLOOKUP($B2869,APガラス性能一覧!$A$2:$M$6097,7,0),"")</f>
        <v/>
      </c>
      <c r="I2869" s="68" t="str">
        <f>IFERROR(VLOOKUP($B2869,APガラス性能一覧!$A$2:$M$6097,8,0),"")</f>
        <v/>
      </c>
      <c r="J2869" s="68" t="str">
        <f>IFERROR(VLOOKUP($B2869,APガラス性能一覧!$A$2:$M$6097,9,0),"")</f>
        <v/>
      </c>
      <c r="K2869" s="68" t="str">
        <f>IFERROR(VLOOKUP($B2869,APガラス性能一覧!$A$2:$M$6097,10,0),"")</f>
        <v/>
      </c>
      <c r="L2869" s="68" t="str">
        <f>IFERROR(VLOOKUP($B2869,APガラス性能一覧!$A$2:$M$6097,11,0),"")</f>
        <v/>
      </c>
      <c r="M2869" s="68" t="str">
        <f>IFERROR(VLOOKUP($B2869,APガラス性能一覧!$A$2:$M$6097,12,0),"")</f>
        <v/>
      </c>
      <c r="N2869" s="68" t="str">
        <f>IFERROR(VLOOKUP($B2869,APガラス性能一覧!$A$2:$M$6097,13,0),"")</f>
        <v/>
      </c>
    </row>
    <row r="2870" spans="2:14" x14ac:dyDescent="0.4">
      <c r="B2870" s="68" t="str">
        <f>IF($D$2="","",IF($E$2=0.65,IFERROR(IF(INDEX(APガラス性能一覧!A:A,MATCH(ROW(B2864),APガラス性能一覧!$O:$O,0))="","",INDEX(APガラス性能一覧!A:A,MATCH(ROW(B2864),APガラス性能一覧!$O:$O,0))),""),IFERROR(IF(INDEX(APガラス性能一覧!A:A,MATCH(ROW(B2864),APガラス性能一覧!$N:$N,0))="","",INDEX(APガラス性能一覧!A:A,MATCH(ROW(B2864),APガラス性能一覧!$N:$N,0))),"")))</f>
        <v/>
      </c>
      <c r="C2870" s="68" t="str">
        <f>IFERROR(VLOOKUP($B2870,APガラス性能一覧!$A$2:$M$6097,2,0),"")</f>
        <v/>
      </c>
      <c r="D2870" s="68" t="str">
        <f>IFERROR(VLOOKUP($B2870,APガラス性能一覧!$A$2:$M$6097,3,0),"")</f>
        <v/>
      </c>
      <c r="E2870" s="68" t="str">
        <f>IFERROR(VLOOKUP($B2870,APガラス性能一覧!$A$2:$M$6097,4,0),"")</f>
        <v/>
      </c>
      <c r="F2870" s="68" t="str">
        <f>IFERROR(VLOOKUP($B2870,APガラス性能一覧!$A$2:$M$6097,5,0),"")</f>
        <v/>
      </c>
      <c r="G2870" s="68" t="str">
        <f>IFERROR(VLOOKUP($B2870,APガラス性能一覧!$A$2:$M$6097,6,0),"")</f>
        <v/>
      </c>
      <c r="H2870" s="68" t="str">
        <f>IFERROR(VLOOKUP($B2870,APガラス性能一覧!$A$2:$M$6097,7,0),"")</f>
        <v/>
      </c>
      <c r="I2870" s="68" t="str">
        <f>IFERROR(VLOOKUP($B2870,APガラス性能一覧!$A$2:$M$6097,8,0),"")</f>
        <v/>
      </c>
      <c r="J2870" s="68" t="str">
        <f>IFERROR(VLOOKUP($B2870,APガラス性能一覧!$A$2:$M$6097,9,0),"")</f>
        <v/>
      </c>
      <c r="K2870" s="68" t="str">
        <f>IFERROR(VLOOKUP($B2870,APガラス性能一覧!$A$2:$M$6097,10,0),"")</f>
        <v/>
      </c>
      <c r="L2870" s="68" t="str">
        <f>IFERROR(VLOOKUP($B2870,APガラス性能一覧!$A$2:$M$6097,11,0),"")</f>
        <v/>
      </c>
      <c r="M2870" s="68" t="str">
        <f>IFERROR(VLOOKUP($B2870,APガラス性能一覧!$A$2:$M$6097,12,0),"")</f>
        <v/>
      </c>
      <c r="N2870" s="68" t="str">
        <f>IFERROR(VLOOKUP($B2870,APガラス性能一覧!$A$2:$M$6097,13,0),"")</f>
        <v/>
      </c>
    </row>
    <row r="2871" spans="2:14" x14ac:dyDescent="0.4">
      <c r="B2871" s="68" t="str">
        <f>IF($D$2="","",IF($E$2=0.65,IFERROR(IF(INDEX(APガラス性能一覧!A:A,MATCH(ROW(B2865),APガラス性能一覧!$O:$O,0))="","",INDEX(APガラス性能一覧!A:A,MATCH(ROW(B2865),APガラス性能一覧!$O:$O,0))),""),IFERROR(IF(INDEX(APガラス性能一覧!A:A,MATCH(ROW(B2865),APガラス性能一覧!$N:$N,0))="","",INDEX(APガラス性能一覧!A:A,MATCH(ROW(B2865),APガラス性能一覧!$N:$N,0))),"")))</f>
        <v/>
      </c>
      <c r="C2871" s="68" t="str">
        <f>IFERROR(VLOOKUP($B2871,APガラス性能一覧!$A$2:$M$6097,2,0),"")</f>
        <v/>
      </c>
      <c r="D2871" s="68" t="str">
        <f>IFERROR(VLOOKUP($B2871,APガラス性能一覧!$A$2:$M$6097,3,0),"")</f>
        <v/>
      </c>
      <c r="E2871" s="68" t="str">
        <f>IFERROR(VLOOKUP($B2871,APガラス性能一覧!$A$2:$M$6097,4,0),"")</f>
        <v/>
      </c>
      <c r="F2871" s="68" t="str">
        <f>IFERROR(VLOOKUP($B2871,APガラス性能一覧!$A$2:$M$6097,5,0),"")</f>
        <v/>
      </c>
      <c r="G2871" s="68" t="str">
        <f>IFERROR(VLOOKUP($B2871,APガラス性能一覧!$A$2:$M$6097,6,0),"")</f>
        <v/>
      </c>
      <c r="H2871" s="68" t="str">
        <f>IFERROR(VLOOKUP($B2871,APガラス性能一覧!$A$2:$M$6097,7,0),"")</f>
        <v/>
      </c>
      <c r="I2871" s="68" t="str">
        <f>IFERROR(VLOOKUP($B2871,APガラス性能一覧!$A$2:$M$6097,8,0),"")</f>
        <v/>
      </c>
      <c r="J2871" s="68" t="str">
        <f>IFERROR(VLOOKUP($B2871,APガラス性能一覧!$A$2:$M$6097,9,0),"")</f>
        <v/>
      </c>
      <c r="K2871" s="68" t="str">
        <f>IFERROR(VLOOKUP($B2871,APガラス性能一覧!$A$2:$M$6097,10,0),"")</f>
        <v/>
      </c>
      <c r="L2871" s="68" t="str">
        <f>IFERROR(VLOOKUP($B2871,APガラス性能一覧!$A$2:$M$6097,11,0),"")</f>
        <v/>
      </c>
      <c r="M2871" s="68" t="str">
        <f>IFERROR(VLOOKUP($B2871,APガラス性能一覧!$A$2:$M$6097,12,0),"")</f>
        <v/>
      </c>
      <c r="N2871" s="68" t="str">
        <f>IFERROR(VLOOKUP($B2871,APガラス性能一覧!$A$2:$M$6097,13,0),"")</f>
        <v/>
      </c>
    </row>
    <row r="2872" spans="2:14" x14ac:dyDescent="0.4">
      <c r="B2872" s="68" t="str">
        <f>IF($D$2="","",IF($E$2=0.65,IFERROR(IF(INDEX(APガラス性能一覧!A:A,MATCH(ROW(B2866),APガラス性能一覧!$O:$O,0))="","",INDEX(APガラス性能一覧!A:A,MATCH(ROW(B2866),APガラス性能一覧!$O:$O,0))),""),IFERROR(IF(INDEX(APガラス性能一覧!A:A,MATCH(ROW(B2866),APガラス性能一覧!$N:$N,0))="","",INDEX(APガラス性能一覧!A:A,MATCH(ROW(B2866),APガラス性能一覧!$N:$N,0))),"")))</f>
        <v/>
      </c>
      <c r="C2872" s="68" t="str">
        <f>IFERROR(VLOOKUP($B2872,APガラス性能一覧!$A$2:$M$6097,2,0),"")</f>
        <v/>
      </c>
      <c r="D2872" s="68" t="str">
        <f>IFERROR(VLOOKUP($B2872,APガラス性能一覧!$A$2:$M$6097,3,0),"")</f>
        <v/>
      </c>
      <c r="E2872" s="68" t="str">
        <f>IFERROR(VLOOKUP($B2872,APガラス性能一覧!$A$2:$M$6097,4,0),"")</f>
        <v/>
      </c>
      <c r="F2872" s="68" t="str">
        <f>IFERROR(VLOOKUP($B2872,APガラス性能一覧!$A$2:$M$6097,5,0),"")</f>
        <v/>
      </c>
      <c r="G2872" s="68" t="str">
        <f>IFERROR(VLOOKUP($B2872,APガラス性能一覧!$A$2:$M$6097,6,0),"")</f>
        <v/>
      </c>
      <c r="H2872" s="68" t="str">
        <f>IFERROR(VLOOKUP($B2872,APガラス性能一覧!$A$2:$M$6097,7,0),"")</f>
        <v/>
      </c>
      <c r="I2872" s="68" t="str">
        <f>IFERROR(VLOOKUP($B2872,APガラス性能一覧!$A$2:$M$6097,8,0),"")</f>
        <v/>
      </c>
      <c r="J2872" s="68" t="str">
        <f>IFERROR(VLOOKUP($B2872,APガラス性能一覧!$A$2:$M$6097,9,0),"")</f>
        <v/>
      </c>
      <c r="K2872" s="68" t="str">
        <f>IFERROR(VLOOKUP($B2872,APガラス性能一覧!$A$2:$M$6097,10,0),"")</f>
        <v/>
      </c>
      <c r="L2872" s="68" t="str">
        <f>IFERROR(VLOOKUP($B2872,APガラス性能一覧!$A$2:$M$6097,11,0),"")</f>
        <v/>
      </c>
      <c r="M2872" s="68" t="str">
        <f>IFERROR(VLOOKUP($B2872,APガラス性能一覧!$A$2:$M$6097,12,0),"")</f>
        <v/>
      </c>
      <c r="N2872" s="68" t="str">
        <f>IFERROR(VLOOKUP($B2872,APガラス性能一覧!$A$2:$M$6097,13,0),"")</f>
        <v/>
      </c>
    </row>
    <row r="2873" spans="2:14" x14ac:dyDescent="0.4">
      <c r="B2873" s="68" t="str">
        <f>IF($D$2="","",IF($E$2=0.65,IFERROR(IF(INDEX(APガラス性能一覧!A:A,MATCH(ROW(B2867),APガラス性能一覧!$O:$O,0))="","",INDEX(APガラス性能一覧!A:A,MATCH(ROW(B2867),APガラス性能一覧!$O:$O,0))),""),IFERROR(IF(INDEX(APガラス性能一覧!A:A,MATCH(ROW(B2867),APガラス性能一覧!$N:$N,0))="","",INDEX(APガラス性能一覧!A:A,MATCH(ROW(B2867),APガラス性能一覧!$N:$N,0))),"")))</f>
        <v/>
      </c>
      <c r="C2873" s="68" t="str">
        <f>IFERROR(VLOOKUP($B2873,APガラス性能一覧!$A$2:$M$6097,2,0),"")</f>
        <v/>
      </c>
      <c r="D2873" s="68" t="str">
        <f>IFERROR(VLOOKUP($B2873,APガラス性能一覧!$A$2:$M$6097,3,0),"")</f>
        <v/>
      </c>
      <c r="E2873" s="68" t="str">
        <f>IFERROR(VLOOKUP($B2873,APガラス性能一覧!$A$2:$M$6097,4,0),"")</f>
        <v/>
      </c>
      <c r="F2873" s="68" t="str">
        <f>IFERROR(VLOOKUP($B2873,APガラス性能一覧!$A$2:$M$6097,5,0),"")</f>
        <v/>
      </c>
      <c r="G2873" s="68" t="str">
        <f>IFERROR(VLOOKUP($B2873,APガラス性能一覧!$A$2:$M$6097,6,0),"")</f>
        <v/>
      </c>
      <c r="H2873" s="68" t="str">
        <f>IFERROR(VLOOKUP($B2873,APガラス性能一覧!$A$2:$M$6097,7,0),"")</f>
        <v/>
      </c>
      <c r="I2873" s="68" t="str">
        <f>IFERROR(VLOOKUP($B2873,APガラス性能一覧!$A$2:$M$6097,8,0),"")</f>
        <v/>
      </c>
      <c r="J2873" s="68" t="str">
        <f>IFERROR(VLOOKUP($B2873,APガラス性能一覧!$A$2:$M$6097,9,0),"")</f>
        <v/>
      </c>
      <c r="K2873" s="68" t="str">
        <f>IFERROR(VLOOKUP($B2873,APガラス性能一覧!$A$2:$M$6097,10,0),"")</f>
        <v/>
      </c>
      <c r="L2873" s="68" t="str">
        <f>IFERROR(VLOOKUP($B2873,APガラス性能一覧!$A$2:$M$6097,11,0),"")</f>
        <v/>
      </c>
      <c r="M2873" s="68" t="str">
        <f>IFERROR(VLOOKUP($B2873,APガラス性能一覧!$A$2:$M$6097,12,0),"")</f>
        <v/>
      </c>
      <c r="N2873" s="68" t="str">
        <f>IFERROR(VLOOKUP($B2873,APガラス性能一覧!$A$2:$M$6097,13,0),"")</f>
        <v/>
      </c>
    </row>
    <row r="2874" spans="2:14" x14ac:dyDescent="0.4">
      <c r="B2874" s="68" t="str">
        <f>IF($D$2="","",IF($E$2=0.65,IFERROR(IF(INDEX(APガラス性能一覧!A:A,MATCH(ROW(B2868),APガラス性能一覧!$O:$O,0))="","",INDEX(APガラス性能一覧!A:A,MATCH(ROW(B2868),APガラス性能一覧!$O:$O,0))),""),IFERROR(IF(INDEX(APガラス性能一覧!A:A,MATCH(ROW(B2868),APガラス性能一覧!$N:$N,0))="","",INDEX(APガラス性能一覧!A:A,MATCH(ROW(B2868),APガラス性能一覧!$N:$N,0))),"")))</f>
        <v/>
      </c>
      <c r="C2874" s="68" t="str">
        <f>IFERROR(VLOOKUP($B2874,APガラス性能一覧!$A$2:$M$6097,2,0),"")</f>
        <v/>
      </c>
      <c r="D2874" s="68" t="str">
        <f>IFERROR(VLOOKUP($B2874,APガラス性能一覧!$A$2:$M$6097,3,0),"")</f>
        <v/>
      </c>
      <c r="E2874" s="68" t="str">
        <f>IFERROR(VLOOKUP($B2874,APガラス性能一覧!$A$2:$M$6097,4,0),"")</f>
        <v/>
      </c>
      <c r="F2874" s="68" t="str">
        <f>IFERROR(VLOOKUP($B2874,APガラス性能一覧!$A$2:$M$6097,5,0),"")</f>
        <v/>
      </c>
      <c r="G2874" s="68" t="str">
        <f>IFERROR(VLOOKUP($B2874,APガラス性能一覧!$A$2:$M$6097,6,0),"")</f>
        <v/>
      </c>
      <c r="H2874" s="68" t="str">
        <f>IFERROR(VLOOKUP($B2874,APガラス性能一覧!$A$2:$M$6097,7,0),"")</f>
        <v/>
      </c>
      <c r="I2874" s="68" t="str">
        <f>IFERROR(VLOOKUP($B2874,APガラス性能一覧!$A$2:$M$6097,8,0),"")</f>
        <v/>
      </c>
      <c r="J2874" s="68" t="str">
        <f>IFERROR(VLOOKUP($B2874,APガラス性能一覧!$A$2:$M$6097,9,0),"")</f>
        <v/>
      </c>
      <c r="K2874" s="68" t="str">
        <f>IFERROR(VLOOKUP($B2874,APガラス性能一覧!$A$2:$M$6097,10,0),"")</f>
        <v/>
      </c>
      <c r="L2874" s="68" t="str">
        <f>IFERROR(VLOOKUP($B2874,APガラス性能一覧!$A$2:$M$6097,11,0),"")</f>
        <v/>
      </c>
      <c r="M2874" s="68" t="str">
        <f>IFERROR(VLOOKUP($B2874,APガラス性能一覧!$A$2:$M$6097,12,0),"")</f>
        <v/>
      </c>
      <c r="N2874" s="68" t="str">
        <f>IFERROR(VLOOKUP($B2874,APガラス性能一覧!$A$2:$M$6097,13,0),"")</f>
        <v/>
      </c>
    </row>
    <row r="2875" spans="2:14" x14ac:dyDescent="0.4">
      <c r="B2875" s="68" t="str">
        <f>IF($D$2="","",IF($E$2=0.65,IFERROR(IF(INDEX(APガラス性能一覧!A:A,MATCH(ROW(B2869),APガラス性能一覧!$O:$O,0))="","",INDEX(APガラス性能一覧!A:A,MATCH(ROW(B2869),APガラス性能一覧!$O:$O,0))),""),IFERROR(IF(INDEX(APガラス性能一覧!A:A,MATCH(ROW(B2869),APガラス性能一覧!$N:$N,0))="","",INDEX(APガラス性能一覧!A:A,MATCH(ROW(B2869),APガラス性能一覧!$N:$N,0))),"")))</f>
        <v/>
      </c>
      <c r="C2875" s="68" t="str">
        <f>IFERROR(VLOOKUP($B2875,APガラス性能一覧!$A$2:$M$6097,2,0),"")</f>
        <v/>
      </c>
      <c r="D2875" s="68" t="str">
        <f>IFERROR(VLOOKUP($B2875,APガラス性能一覧!$A$2:$M$6097,3,0),"")</f>
        <v/>
      </c>
      <c r="E2875" s="68" t="str">
        <f>IFERROR(VLOOKUP($B2875,APガラス性能一覧!$A$2:$M$6097,4,0),"")</f>
        <v/>
      </c>
      <c r="F2875" s="68" t="str">
        <f>IFERROR(VLOOKUP($B2875,APガラス性能一覧!$A$2:$M$6097,5,0),"")</f>
        <v/>
      </c>
      <c r="G2875" s="68" t="str">
        <f>IFERROR(VLOOKUP($B2875,APガラス性能一覧!$A$2:$M$6097,6,0),"")</f>
        <v/>
      </c>
      <c r="H2875" s="68" t="str">
        <f>IFERROR(VLOOKUP($B2875,APガラス性能一覧!$A$2:$M$6097,7,0),"")</f>
        <v/>
      </c>
      <c r="I2875" s="68" t="str">
        <f>IFERROR(VLOOKUP($B2875,APガラス性能一覧!$A$2:$M$6097,8,0),"")</f>
        <v/>
      </c>
      <c r="J2875" s="68" t="str">
        <f>IFERROR(VLOOKUP($B2875,APガラス性能一覧!$A$2:$M$6097,9,0),"")</f>
        <v/>
      </c>
      <c r="K2875" s="68" t="str">
        <f>IFERROR(VLOOKUP($B2875,APガラス性能一覧!$A$2:$M$6097,10,0),"")</f>
        <v/>
      </c>
      <c r="L2875" s="68" t="str">
        <f>IFERROR(VLOOKUP($B2875,APガラス性能一覧!$A$2:$M$6097,11,0),"")</f>
        <v/>
      </c>
      <c r="M2875" s="68" t="str">
        <f>IFERROR(VLOOKUP($B2875,APガラス性能一覧!$A$2:$M$6097,12,0),"")</f>
        <v/>
      </c>
      <c r="N2875" s="68" t="str">
        <f>IFERROR(VLOOKUP($B2875,APガラス性能一覧!$A$2:$M$6097,13,0),"")</f>
        <v/>
      </c>
    </row>
    <row r="2876" spans="2:14" x14ac:dyDescent="0.4">
      <c r="B2876" s="68" t="str">
        <f>IF($D$2="","",IF($E$2=0.65,IFERROR(IF(INDEX(APガラス性能一覧!A:A,MATCH(ROW(B2870),APガラス性能一覧!$O:$O,0))="","",INDEX(APガラス性能一覧!A:A,MATCH(ROW(B2870),APガラス性能一覧!$O:$O,0))),""),IFERROR(IF(INDEX(APガラス性能一覧!A:A,MATCH(ROW(B2870),APガラス性能一覧!$N:$N,0))="","",INDEX(APガラス性能一覧!A:A,MATCH(ROW(B2870),APガラス性能一覧!$N:$N,0))),"")))</f>
        <v/>
      </c>
      <c r="C2876" s="68" t="str">
        <f>IFERROR(VLOOKUP($B2876,APガラス性能一覧!$A$2:$M$6097,2,0),"")</f>
        <v/>
      </c>
      <c r="D2876" s="68" t="str">
        <f>IFERROR(VLOOKUP($B2876,APガラス性能一覧!$A$2:$M$6097,3,0),"")</f>
        <v/>
      </c>
      <c r="E2876" s="68" t="str">
        <f>IFERROR(VLOOKUP($B2876,APガラス性能一覧!$A$2:$M$6097,4,0),"")</f>
        <v/>
      </c>
      <c r="F2876" s="68" t="str">
        <f>IFERROR(VLOOKUP($B2876,APガラス性能一覧!$A$2:$M$6097,5,0),"")</f>
        <v/>
      </c>
      <c r="G2876" s="68" t="str">
        <f>IFERROR(VLOOKUP($B2876,APガラス性能一覧!$A$2:$M$6097,6,0),"")</f>
        <v/>
      </c>
      <c r="H2876" s="68" t="str">
        <f>IFERROR(VLOOKUP($B2876,APガラス性能一覧!$A$2:$M$6097,7,0),"")</f>
        <v/>
      </c>
      <c r="I2876" s="68" t="str">
        <f>IFERROR(VLOOKUP($B2876,APガラス性能一覧!$A$2:$M$6097,8,0),"")</f>
        <v/>
      </c>
      <c r="J2876" s="68" t="str">
        <f>IFERROR(VLOOKUP($B2876,APガラス性能一覧!$A$2:$M$6097,9,0),"")</f>
        <v/>
      </c>
      <c r="K2876" s="68" t="str">
        <f>IFERROR(VLOOKUP($B2876,APガラス性能一覧!$A$2:$M$6097,10,0),"")</f>
        <v/>
      </c>
      <c r="L2876" s="68" t="str">
        <f>IFERROR(VLOOKUP($B2876,APガラス性能一覧!$A$2:$M$6097,11,0),"")</f>
        <v/>
      </c>
      <c r="M2876" s="68" t="str">
        <f>IFERROR(VLOOKUP($B2876,APガラス性能一覧!$A$2:$M$6097,12,0),"")</f>
        <v/>
      </c>
      <c r="N2876" s="68" t="str">
        <f>IFERROR(VLOOKUP($B2876,APガラス性能一覧!$A$2:$M$6097,13,0),"")</f>
        <v/>
      </c>
    </row>
    <row r="2877" spans="2:14" x14ac:dyDescent="0.4">
      <c r="B2877" s="68" t="str">
        <f>IF($D$2="","",IF($E$2=0.65,IFERROR(IF(INDEX(APガラス性能一覧!A:A,MATCH(ROW(B2871),APガラス性能一覧!$O:$O,0))="","",INDEX(APガラス性能一覧!A:A,MATCH(ROW(B2871),APガラス性能一覧!$O:$O,0))),""),IFERROR(IF(INDEX(APガラス性能一覧!A:A,MATCH(ROW(B2871),APガラス性能一覧!$N:$N,0))="","",INDEX(APガラス性能一覧!A:A,MATCH(ROW(B2871),APガラス性能一覧!$N:$N,0))),"")))</f>
        <v/>
      </c>
      <c r="C2877" s="68" t="str">
        <f>IFERROR(VLOOKUP($B2877,APガラス性能一覧!$A$2:$M$6097,2,0),"")</f>
        <v/>
      </c>
      <c r="D2877" s="68" t="str">
        <f>IFERROR(VLOOKUP($B2877,APガラス性能一覧!$A$2:$M$6097,3,0),"")</f>
        <v/>
      </c>
      <c r="E2877" s="68" t="str">
        <f>IFERROR(VLOOKUP($B2877,APガラス性能一覧!$A$2:$M$6097,4,0),"")</f>
        <v/>
      </c>
      <c r="F2877" s="68" t="str">
        <f>IFERROR(VLOOKUP($B2877,APガラス性能一覧!$A$2:$M$6097,5,0),"")</f>
        <v/>
      </c>
      <c r="G2877" s="68" t="str">
        <f>IFERROR(VLOOKUP($B2877,APガラス性能一覧!$A$2:$M$6097,6,0),"")</f>
        <v/>
      </c>
      <c r="H2877" s="68" t="str">
        <f>IFERROR(VLOOKUP($B2877,APガラス性能一覧!$A$2:$M$6097,7,0),"")</f>
        <v/>
      </c>
      <c r="I2877" s="68" t="str">
        <f>IFERROR(VLOOKUP($B2877,APガラス性能一覧!$A$2:$M$6097,8,0),"")</f>
        <v/>
      </c>
      <c r="J2877" s="68" t="str">
        <f>IFERROR(VLOOKUP($B2877,APガラス性能一覧!$A$2:$M$6097,9,0),"")</f>
        <v/>
      </c>
      <c r="K2877" s="68" t="str">
        <f>IFERROR(VLOOKUP($B2877,APガラス性能一覧!$A$2:$M$6097,10,0),"")</f>
        <v/>
      </c>
      <c r="L2877" s="68" t="str">
        <f>IFERROR(VLOOKUP($B2877,APガラス性能一覧!$A$2:$M$6097,11,0),"")</f>
        <v/>
      </c>
      <c r="M2877" s="68" t="str">
        <f>IFERROR(VLOOKUP($B2877,APガラス性能一覧!$A$2:$M$6097,12,0),"")</f>
        <v/>
      </c>
      <c r="N2877" s="68" t="str">
        <f>IFERROR(VLOOKUP($B2877,APガラス性能一覧!$A$2:$M$6097,13,0),"")</f>
        <v/>
      </c>
    </row>
    <row r="2878" spans="2:14" x14ac:dyDescent="0.4">
      <c r="B2878" s="68" t="str">
        <f>IF($D$2="","",IF($E$2=0.65,IFERROR(IF(INDEX(APガラス性能一覧!A:A,MATCH(ROW(B2872),APガラス性能一覧!$O:$O,0))="","",INDEX(APガラス性能一覧!A:A,MATCH(ROW(B2872),APガラス性能一覧!$O:$O,0))),""),IFERROR(IF(INDEX(APガラス性能一覧!A:A,MATCH(ROW(B2872),APガラス性能一覧!$N:$N,0))="","",INDEX(APガラス性能一覧!A:A,MATCH(ROW(B2872),APガラス性能一覧!$N:$N,0))),"")))</f>
        <v/>
      </c>
      <c r="C2878" s="68" t="str">
        <f>IFERROR(VLOOKUP($B2878,APガラス性能一覧!$A$2:$M$6097,2,0),"")</f>
        <v/>
      </c>
      <c r="D2878" s="68" t="str">
        <f>IFERROR(VLOOKUP($B2878,APガラス性能一覧!$A$2:$M$6097,3,0),"")</f>
        <v/>
      </c>
      <c r="E2878" s="68" t="str">
        <f>IFERROR(VLOOKUP($B2878,APガラス性能一覧!$A$2:$M$6097,4,0),"")</f>
        <v/>
      </c>
      <c r="F2878" s="68" t="str">
        <f>IFERROR(VLOOKUP($B2878,APガラス性能一覧!$A$2:$M$6097,5,0),"")</f>
        <v/>
      </c>
      <c r="G2878" s="68" t="str">
        <f>IFERROR(VLOOKUP($B2878,APガラス性能一覧!$A$2:$M$6097,6,0),"")</f>
        <v/>
      </c>
      <c r="H2878" s="68" t="str">
        <f>IFERROR(VLOOKUP($B2878,APガラス性能一覧!$A$2:$M$6097,7,0),"")</f>
        <v/>
      </c>
      <c r="I2878" s="68" t="str">
        <f>IFERROR(VLOOKUP($B2878,APガラス性能一覧!$A$2:$M$6097,8,0),"")</f>
        <v/>
      </c>
      <c r="J2878" s="68" t="str">
        <f>IFERROR(VLOOKUP($B2878,APガラス性能一覧!$A$2:$M$6097,9,0),"")</f>
        <v/>
      </c>
      <c r="K2878" s="68" t="str">
        <f>IFERROR(VLOOKUP($B2878,APガラス性能一覧!$A$2:$M$6097,10,0),"")</f>
        <v/>
      </c>
      <c r="L2878" s="68" t="str">
        <f>IFERROR(VLOOKUP($B2878,APガラス性能一覧!$A$2:$M$6097,11,0),"")</f>
        <v/>
      </c>
      <c r="M2878" s="68" t="str">
        <f>IFERROR(VLOOKUP($B2878,APガラス性能一覧!$A$2:$M$6097,12,0),"")</f>
        <v/>
      </c>
      <c r="N2878" s="68" t="str">
        <f>IFERROR(VLOOKUP($B2878,APガラス性能一覧!$A$2:$M$6097,13,0),"")</f>
        <v/>
      </c>
    </row>
    <row r="2879" spans="2:14" x14ac:dyDescent="0.4">
      <c r="B2879" s="68" t="str">
        <f>IF($D$2="","",IF($E$2=0.65,IFERROR(IF(INDEX(APガラス性能一覧!A:A,MATCH(ROW(B2873),APガラス性能一覧!$O:$O,0))="","",INDEX(APガラス性能一覧!A:A,MATCH(ROW(B2873),APガラス性能一覧!$O:$O,0))),""),IFERROR(IF(INDEX(APガラス性能一覧!A:A,MATCH(ROW(B2873),APガラス性能一覧!$N:$N,0))="","",INDEX(APガラス性能一覧!A:A,MATCH(ROW(B2873),APガラス性能一覧!$N:$N,0))),"")))</f>
        <v/>
      </c>
      <c r="C2879" s="68" t="str">
        <f>IFERROR(VLOOKUP($B2879,APガラス性能一覧!$A$2:$M$6097,2,0),"")</f>
        <v/>
      </c>
      <c r="D2879" s="68" t="str">
        <f>IFERROR(VLOOKUP($B2879,APガラス性能一覧!$A$2:$M$6097,3,0),"")</f>
        <v/>
      </c>
      <c r="E2879" s="68" t="str">
        <f>IFERROR(VLOOKUP($B2879,APガラス性能一覧!$A$2:$M$6097,4,0),"")</f>
        <v/>
      </c>
      <c r="F2879" s="68" t="str">
        <f>IFERROR(VLOOKUP($B2879,APガラス性能一覧!$A$2:$M$6097,5,0),"")</f>
        <v/>
      </c>
      <c r="G2879" s="68" t="str">
        <f>IFERROR(VLOOKUP($B2879,APガラス性能一覧!$A$2:$M$6097,6,0),"")</f>
        <v/>
      </c>
      <c r="H2879" s="68" t="str">
        <f>IFERROR(VLOOKUP($B2879,APガラス性能一覧!$A$2:$M$6097,7,0),"")</f>
        <v/>
      </c>
      <c r="I2879" s="68" t="str">
        <f>IFERROR(VLOOKUP($B2879,APガラス性能一覧!$A$2:$M$6097,8,0),"")</f>
        <v/>
      </c>
      <c r="J2879" s="68" t="str">
        <f>IFERROR(VLOOKUP($B2879,APガラス性能一覧!$A$2:$M$6097,9,0),"")</f>
        <v/>
      </c>
      <c r="K2879" s="68" t="str">
        <f>IFERROR(VLOOKUP($B2879,APガラス性能一覧!$A$2:$M$6097,10,0),"")</f>
        <v/>
      </c>
      <c r="L2879" s="68" t="str">
        <f>IFERROR(VLOOKUP($B2879,APガラス性能一覧!$A$2:$M$6097,11,0),"")</f>
        <v/>
      </c>
      <c r="M2879" s="68" t="str">
        <f>IFERROR(VLOOKUP($B2879,APガラス性能一覧!$A$2:$M$6097,12,0),"")</f>
        <v/>
      </c>
      <c r="N2879" s="68" t="str">
        <f>IFERROR(VLOOKUP($B2879,APガラス性能一覧!$A$2:$M$6097,13,0),"")</f>
        <v/>
      </c>
    </row>
    <row r="2880" spans="2:14" x14ac:dyDescent="0.4">
      <c r="B2880" s="68" t="str">
        <f>IF($D$2="","",IF($E$2=0.65,IFERROR(IF(INDEX(APガラス性能一覧!A:A,MATCH(ROW(B2874),APガラス性能一覧!$O:$O,0))="","",INDEX(APガラス性能一覧!A:A,MATCH(ROW(B2874),APガラス性能一覧!$O:$O,0))),""),IFERROR(IF(INDEX(APガラス性能一覧!A:A,MATCH(ROW(B2874),APガラス性能一覧!$N:$N,0))="","",INDEX(APガラス性能一覧!A:A,MATCH(ROW(B2874),APガラス性能一覧!$N:$N,0))),"")))</f>
        <v/>
      </c>
      <c r="C2880" s="68" t="str">
        <f>IFERROR(VLOOKUP($B2880,APガラス性能一覧!$A$2:$M$6097,2,0),"")</f>
        <v/>
      </c>
      <c r="D2880" s="68" t="str">
        <f>IFERROR(VLOOKUP($B2880,APガラス性能一覧!$A$2:$M$6097,3,0),"")</f>
        <v/>
      </c>
      <c r="E2880" s="68" t="str">
        <f>IFERROR(VLOOKUP($B2880,APガラス性能一覧!$A$2:$M$6097,4,0),"")</f>
        <v/>
      </c>
      <c r="F2880" s="68" t="str">
        <f>IFERROR(VLOOKUP($B2880,APガラス性能一覧!$A$2:$M$6097,5,0),"")</f>
        <v/>
      </c>
      <c r="G2880" s="68" t="str">
        <f>IFERROR(VLOOKUP($B2880,APガラス性能一覧!$A$2:$M$6097,6,0),"")</f>
        <v/>
      </c>
      <c r="H2880" s="68" t="str">
        <f>IFERROR(VLOOKUP($B2880,APガラス性能一覧!$A$2:$M$6097,7,0),"")</f>
        <v/>
      </c>
      <c r="I2880" s="68" t="str">
        <f>IFERROR(VLOOKUP($B2880,APガラス性能一覧!$A$2:$M$6097,8,0),"")</f>
        <v/>
      </c>
      <c r="J2880" s="68" t="str">
        <f>IFERROR(VLOOKUP($B2880,APガラス性能一覧!$A$2:$M$6097,9,0),"")</f>
        <v/>
      </c>
      <c r="K2880" s="68" t="str">
        <f>IFERROR(VLOOKUP($B2880,APガラス性能一覧!$A$2:$M$6097,10,0),"")</f>
        <v/>
      </c>
      <c r="L2880" s="68" t="str">
        <f>IFERROR(VLOOKUP($B2880,APガラス性能一覧!$A$2:$M$6097,11,0),"")</f>
        <v/>
      </c>
      <c r="M2880" s="68" t="str">
        <f>IFERROR(VLOOKUP($B2880,APガラス性能一覧!$A$2:$M$6097,12,0),"")</f>
        <v/>
      </c>
      <c r="N2880" s="68" t="str">
        <f>IFERROR(VLOOKUP($B2880,APガラス性能一覧!$A$2:$M$6097,13,0),"")</f>
        <v/>
      </c>
    </row>
    <row r="2881" spans="2:14" x14ac:dyDescent="0.4">
      <c r="B2881" s="68" t="str">
        <f>IF($D$2="","",IF($E$2=0.65,IFERROR(IF(INDEX(APガラス性能一覧!A:A,MATCH(ROW(B2875),APガラス性能一覧!$O:$O,0))="","",INDEX(APガラス性能一覧!A:A,MATCH(ROW(B2875),APガラス性能一覧!$O:$O,0))),""),IFERROR(IF(INDEX(APガラス性能一覧!A:A,MATCH(ROW(B2875),APガラス性能一覧!$N:$N,0))="","",INDEX(APガラス性能一覧!A:A,MATCH(ROW(B2875),APガラス性能一覧!$N:$N,0))),"")))</f>
        <v/>
      </c>
      <c r="C2881" s="68" t="str">
        <f>IFERROR(VLOOKUP($B2881,APガラス性能一覧!$A$2:$M$6097,2,0),"")</f>
        <v/>
      </c>
      <c r="D2881" s="68" t="str">
        <f>IFERROR(VLOOKUP($B2881,APガラス性能一覧!$A$2:$M$6097,3,0),"")</f>
        <v/>
      </c>
      <c r="E2881" s="68" t="str">
        <f>IFERROR(VLOOKUP($B2881,APガラス性能一覧!$A$2:$M$6097,4,0),"")</f>
        <v/>
      </c>
      <c r="F2881" s="68" t="str">
        <f>IFERROR(VLOOKUP($B2881,APガラス性能一覧!$A$2:$M$6097,5,0),"")</f>
        <v/>
      </c>
      <c r="G2881" s="68" t="str">
        <f>IFERROR(VLOOKUP($B2881,APガラス性能一覧!$A$2:$M$6097,6,0),"")</f>
        <v/>
      </c>
      <c r="H2881" s="68" t="str">
        <f>IFERROR(VLOOKUP($B2881,APガラス性能一覧!$A$2:$M$6097,7,0),"")</f>
        <v/>
      </c>
      <c r="I2881" s="68" t="str">
        <f>IFERROR(VLOOKUP($B2881,APガラス性能一覧!$A$2:$M$6097,8,0),"")</f>
        <v/>
      </c>
      <c r="J2881" s="68" t="str">
        <f>IFERROR(VLOOKUP($B2881,APガラス性能一覧!$A$2:$M$6097,9,0),"")</f>
        <v/>
      </c>
      <c r="K2881" s="68" t="str">
        <f>IFERROR(VLOOKUP($B2881,APガラス性能一覧!$A$2:$M$6097,10,0),"")</f>
        <v/>
      </c>
      <c r="L2881" s="68" t="str">
        <f>IFERROR(VLOOKUP($B2881,APガラス性能一覧!$A$2:$M$6097,11,0),"")</f>
        <v/>
      </c>
      <c r="M2881" s="68" t="str">
        <f>IFERROR(VLOOKUP($B2881,APガラス性能一覧!$A$2:$M$6097,12,0),"")</f>
        <v/>
      </c>
      <c r="N2881" s="68" t="str">
        <f>IFERROR(VLOOKUP($B2881,APガラス性能一覧!$A$2:$M$6097,13,0),"")</f>
        <v/>
      </c>
    </row>
    <row r="2882" spans="2:14" x14ac:dyDescent="0.4">
      <c r="B2882" s="68" t="str">
        <f>IF($D$2="","",IF($E$2=0.65,IFERROR(IF(INDEX(APガラス性能一覧!A:A,MATCH(ROW(B2876),APガラス性能一覧!$O:$O,0))="","",INDEX(APガラス性能一覧!A:A,MATCH(ROW(B2876),APガラス性能一覧!$O:$O,0))),""),IFERROR(IF(INDEX(APガラス性能一覧!A:A,MATCH(ROW(B2876),APガラス性能一覧!$N:$N,0))="","",INDEX(APガラス性能一覧!A:A,MATCH(ROW(B2876),APガラス性能一覧!$N:$N,0))),"")))</f>
        <v/>
      </c>
      <c r="C2882" s="68" t="str">
        <f>IFERROR(VLOOKUP($B2882,APガラス性能一覧!$A$2:$M$6097,2,0),"")</f>
        <v/>
      </c>
      <c r="D2882" s="68" t="str">
        <f>IFERROR(VLOOKUP($B2882,APガラス性能一覧!$A$2:$M$6097,3,0),"")</f>
        <v/>
      </c>
      <c r="E2882" s="68" t="str">
        <f>IFERROR(VLOOKUP($B2882,APガラス性能一覧!$A$2:$M$6097,4,0),"")</f>
        <v/>
      </c>
      <c r="F2882" s="68" t="str">
        <f>IFERROR(VLOOKUP($B2882,APガラス性能一覧!$A$2:$M$6097,5,0),"")</f>
        <v/>
      </c>
      <c r="G2882" s="68" t="str">
        <f>IFERROR(VLOOKUP($B2882,APガラス性能一覧!$A$2:$M$6097,6,0),"")</f>
        <v/>
      </c>
      <c r="H2882" s="68" t="str">
        <f>IFERROR(VLOOKUP($B2882,APガラス性能一覧!$A$2:$M$6097,7,0),"")</f>
        <v/>
      </c>
      <c r="I2882" s="68" t="str">
        <f>IFERROR(VLOOKUP($B2882,APガラス性能一覧!$A$2:$M$6097,8,0),"")</f>
        <v/>
      </c>
      <c r="J2882" s="68" t="str">
        <f>IFERROR(VLOOKUP($B2882,APガラス性能一覧!$A$2:$M$6097,9,0),"")</f>
        <v/>
      </c>
      <c r="K2882" s="68" t="str">
        <f>IFERROR(VLOOKUP($B2882,APガラス性能一覧!$A$2:$M$6097,10,0),"")</f>
        <v/>
      </c>
      <c r="L2882" s="68" t="str">
        <f>IFERROR(VLOOKUP($B2882,APガラス性能一覧!$A$2:$M$6097,11,0),"")</f>
        <v/>
      </c>
      <c r="M2882" s="68" t="str">
        <f>IFERROR(VLOOKUP($B2882,APガラス性能一覧!$A$2:$M$6097,12,0),"")</f>
        <v/>
      </c>
      <c r="N2882" s="68" t="str">
        <f>IFERROR(VLOOKUP($B2882,APガラス性能一覧!$A$2:$M$6097,13,0),"")</f>
        <v/>
      </c>
    </row>
    <row r="2883" spans="2:14" x14ac:dyDescent="0.4">
      <c r="B2883" s="68" t="str">
        <f>IF($D$2="","",IF($E$2=0.65,IFERROR(IF(INDEX(APガラス性能一覧!A:A,MATCH(ROW(B2877),APガラス性能一覧!$O:$O,0))="","",INDEX(APガラス性能一覧!A:A,MATCH(ROW(B2877),APガラス性能一覧!$O:$O,0))),""),IFERROR(IF(INDEX(APガラス性能一覧!A:A,MATCH(ROW(B2877),APガラス性能一覧!$N:$N,0))="","",INDEX(APガラス性能一覧!A:A,MATCH(ROW(B2877),APガラス性能一覧!$N:$N,0))),"")))</f>
        <v/>
      </c>
      <c r="C2883" s="68" t="str">
        <f>IFERROR(VLOOKUP($B2883,APガラス性能一覧!$A$2:$M$6097,2,0),"")</f>
        <v/>
      </c>
      <c r="D2883" s="68" t="str">
        <f>IFERROR(VLOOKUP($B2883,APガラス性能一覧!$A$2:$M$6097,3,0),"")</f>
        <v/>
      </c>
      <c r="E2883" s="68" t="str">
        <f>IFERROR(VLOOKUP($B2883,APガラス性能一覧!$A$2:$M$6097,4,0),"")</f>
        <v/>
      </c>
      <c r="F2883" s="68" t="str">
        <f>IFERROR(VLOOKUP($B2883,APガラス性能一覧!$A$2:$M$6097,5,0),"")</f>
        <v/>
      </c>
      <c r="G2883" s="68" t="str">
        <f>IFERROR(VLOOKUP($B2883,APガラス性能一覧!$A$2:$M$6097,6,0),"")</f>
        <v/>
      </c>
      <c r="H2883" s="68" t="str">
        <f>IFERROR(VLOOKUP($B2883,APガラス性能一覧!$A$2:$M$6097,7,0),"")</f>
        <v/>
      </c>
      <c r="I2883" s="68" t="str">
        <f>IFERROR(VLOOKUP($B2883,APガラス性能一覧!$A$2:$M$6097,8,0),"")</f>
        <v/>
      </c>
      <c r="J2883" s="68" t="str">
        <f>IFERROR(VLOOKUP($B2883,APガラス性能一覧!$A$2:$M$6097,9,0),"")</f>
        <v/>
      </c>
      <c r="K2883" s="68" t="str">
        <f>IFERROR(VLOOKUP($B2883,APガラス性能一覧!$A$2:$M$6097,10,0),"")</f>
        <v/>
      </c>
      <c r="L2883" s="68" t="str">
        <f>IFERROR(VLOOKUP($B2883,APガラス性能一覧!$A$2:$M$6097,11,0),"")</f>
        <v/>
      </c>
      <c r="M2883" s="68" t="str">
        <f>IFERROR(VLOOKUP($B2883,APガラス性能一覧!$A$2:$M$6097,12,0),"")</f>
        <v/>
      </c>
      <c r="N2883" s="68" t="str">
        <f>IFERROR(VLOOKUP($B2883,APガラス性能一覧!$A$2:$M$6097,13,0),"")</f>
        <v/>
      </c>
    </row>
    <row r="2884" spans="2:14" x14ac:dyDescent="0.4">
      <c r="B2884" s="68" t="str">
        <f>IF($D$2="","",IF($E$2=0.65,IFERROR(IF(INDEX(APガラス性能一覧!A:A,MATCH(ROW(B2878),APガラス性能一覧!$O:$O,0))="","",INDEX(APガラス性能一覧!A:A,MATCH(ROW(B2878),APガラス性能一覧!$O:$O,0))),""),IFERROR(IF(INDEX(APガラス性能一覧!A:A,MATCH(ROW(B2878),APガラス性能一覧!$N:$N,0))="","",INDEX(APガラス性能一覧!A:A,MATCH(ROW(B2878),APガラス性能一覧!$N:$N,0))),"")))</f>
        <v/>
      </c>
      <c r="C2884" s="68" t="str">
        <f>IFERROR(VLOOKUP($B2884,APガラス性能一覧!$A$2:$M$6097,2,0),"")</f>
        <v/>
      </c>
      <c r="D2884" s="68" t="str">
        <f>IFERROR(VLOOKUP($B2884,APガラス性能一覧!$A$2:$M$6097,3,0),"")</f>
        <v/>
      </c>
      <c r="E2884" s="68" t="str">
        <f>IFERROR(VLOOKUP($B2884,APガラス性能一覧!$A$2:$M$6097,4,0),"")</f>
        <v/>
      </c>
      <c r="F2884" s="68" t="str">
        <f>IFERROR(VLOOKUP($B2884,APガラス性能一覧!$A$2:$M$6097,5,0),"")</f>
        <v/>
      </c>
      <c r="G2884" s="68" t="str">
        <f>IFERROR(VLOOKUP($B2884,APガラス性能一覧!$A$2:$M$6097,6,0),"")</f>
        <v/>
      </c>
      <c r="H2884" s="68" t="str">
        <f>IFERROR(VLOOKUP($B2884,APガラス性能一覧!$A$2:$M$6097,7,0),"")</f>
        <v/>
      </c>
      <c r="I2884" s="68" t="str">
        <f>IFERROR(VLOOKUP($B2884,APガラス性能一覧!$A$2:$M$6097,8,0),"")</f>
        <v/>
      </c>
      <c r="J2884" s="68" t="str">
        <f>IFERROR(VLOOKUP($B2884,APガラス性能一覧!$A$2:$M$6097,9,0),"")</f>
        <v/>
      </c>
      <c r="K2884" s="68" t="str">
        <f>IFERROR(VLOOKUP($B2884,APガラス性能一覧!$A$2:$M$6097,10,0),"")</f>
        <v/>
      </c>
      <c r="L2884" s="68" t="str">
        <f>IFERROR(VLOOKUP($B2884,APガラス性能一覧!$A$2:$M$6097,11,0),"")</f>
        <v/>
      </c>
      <c r="M2884" s="68" t="str">
        <f>IFERROR(VLOOKUP($B2884,APガラス性能一覧!$A$2:$M$6097,12,0),"")</f>
        <v/>
      </c>
      <c r="N2884" s="68" t="str">
        <f>IFERROR(VLOOKUP($B2884,APガラス性能一覧!$A$2:$M$6097,13,0),"")</f>
        <v/>
      </c>
    </row>
    <row r="2885" spans="2:14" x14ac:dyDescent="0.4">
      <c r="B2885" s="68" t="str">
        <f>IF($D$2="","",IF($E$2=0.65,IFERROR(IF(INDEX(APガラス性能一覧!A:A,MATCH(ROW(B2879),APガラス性能一覧!$O:$O,0))="","",INDEX(APガラス性能一覧!A:A,MATCH(ROW(B2879),APガラス性能一覧!$O:$O,0))),""),IFERROR(IF(INDEX(APガラス性能一覧!A:A,MATCH(ROW(B2879),APガラス性能一覧!$N:$N,0))="","",INDEX(APガラス性能一覧!A:A,MATCH(ROW(B2879),APガラス性能一覧!$N:$N,0))),"")))</f>
        <v/>
      </c>
      <c r="C2885" s="68" t="str">
        <f>IFERROR(VLOOKUP($B2885,APガラス性能一覧!$A$2:$M$6097,2,0),"")</f>
        <v/>
      </c>
      <c r="D2885" s="68" t="str">
        <f>IFERROR(VLOOKUP($B2885,APガラス性能一覧!$A$2:$M$6097,3,0),"")</f>
        <v/>
      </c>
      <c r="E2885" s="68" t="str">
        <f>IFERROR(VLOOKUP($B2885,APガラス性能一覧!$A$2:$M$6097,4,0),"")</f>
        <v/>
      </c>
      <c r="F2885" s="68" t="str">
        <f>IFERROR(VLOOKUP($B2885,APガラス性能一覧!$A$2:$M$6097,5,0),"")</f>
        <v/>
      </c>
      <c r="G2885" s="68" t="str">
        <f>IFERROR(VLOOKUP($B2885,APガラス性能一覧!$A$2:$M$6097,6,0),"")</f>
        <v/>
      </c>
      <c r="H2885" s="68" t="str">
        <f>IFERROR(VLOOKUP($B2885,APガラス性能一覧!$A$2:$M$6097,7,0),"")</f>
        <v/>
      </c>
      <c r="I2885" s="68" t="str">
        <f>IFERROR(VLOOKUP($B2885,APガラス性能一覧!$A$2:$M$6097,8,0),"")</f>
        <v/>
      </c>
      <c r="J2885" s="68" t="str">
        <f>IFERROR(VLOOKUP($B2885,APガラス性能一覧!$A$2:$M$6097,9,0),"")</f>
        <v/>
      </c>
      <c r="K2885" s="68" t="str">
        <f>IFERROR(VLOOKUP($B2885,APガラス性能一覧!$A$2:$M$6097,10,0),"")</f>
        <v/>
      </c>
      <c r="L2885" s="68" t="str">
        <f>IFERROR(VLOOKUP($B2885,APガラス性能一覧!$A$2:$M$6097,11,0),"")</f>
        <v/>
      </c>
      <c r="M2885" s="68" t="str">
        <f>IFERROR(VLOOKUP($B2885,APガラス性能一覧!$A$2:$M$6097,12,0),"")</f>
        <v/>
      </c>
      <c r="N2885" s="68" t="str">
        <f>IFERROR(VLOOKUP($B2885,APガラス性能一覧!$A$2:$M$6097,13,0),"")</f>
        <v/>
      </c>
    </row>
    <row r="2886" spans="2:14" x14ac:dyDescent="0.4">
      <c r="B2886" s="68" t="str">
        <f>IF($D$2="","",IF($E$2=0.65,IFERROR(IF(INDEX(APガラス性能一覧!A:A,MATCH(ROW(B2880),APガラス性能一覧!$O:$O,0))="","",INDEX(APガラス性能一覧!A:A,MATCH(ROW(B2880),APガラス性能一覧!$O:$O,0))),""),IFERROR(IF(INDEX(APガラス性能一覧!A:A,MATCH(ROW(B2880),APガラス性能一覧!$N:$N,0))="","",INDEX(APガラス性能一覧!A:A,MATCH(ROW(B2880),APガラス性能一覧!$N:$N,0))),"")))</f>
        <v/>
      </c>
      <c r="C2886" s="68" t="str">
        <f>IFERROR(VLOOKUP($B2886,APガラス性能一覧!$A$2:$M$6097,2,0),"")</f>
        <v/>
      </c>
      <c r="D2886" s="68" t="str">
        <f>IFERROR(VLOOKUP($B2886,APガラス性能一覧!$A$2:$M$6097,3,0),"")</f>
        <v/>
      </c>
      <c r="E2886" s="68" t="str">
        <f>IFERROR(VLOOKUP($B2886,APガラス性能一覧!$A$2:$M$6097,4,0),"")</f>
        <v/>
      </c>
      <c r="F2886" s="68" t="str">
        <f>IFERROR(VLOOKUP($B2886,APガラス性能一覧!$A$2:$M$6097,5,0),"")</f>
        <v/>
      </c>
      <c r="G2886" s="68" t="str">
        <f>IFERROR(VLOOKUP($B2886,APガラス性能一覧!$A$2:$M$6097,6,0),"")</f>
        <v/>
      </c>
      <c r="H2886" s="68" t="str">
        <f>IFERROR(VLOOKUP($B2886,APガラス性能一覧!$A$2:$M$6097,7,0),"")</f>
        <v/>
      </c>
      <c r="I2886" s="68" t="str">
        <f>IFERROR(VLOOKUP($B2886,APガラス性能一覧!$A$2:$M$6097,8,0),"")</f>
        <v/>
      </c>
      <c r="J2886" s="68" t="str">
        <f>IFERROR(VLOOKUP($B2886,APガラス性能一覧!$A$2:$M$6097,9,0),"")</f>
        <v/>
      </c>
      <c r="K2886" s="68" t="str">
        <f>IFERROR(VLOOKUP($B2886,APガラス性能一覧!$A$2:$M$6097,10,0),"")</f>
        <v/>
      </c>
      <c r="L2886" s="68" t="str">
        <f>IFERROR(VLOOKUP($B2886,APガラス性能一覧!$A$2:$M$6097,11,0),"")</f>
        <v/>
      </c>
      <c r="M2886" s="68" t="str">
        <f>IFERROR(VLOOKUP($B2886,APガラス性能一覧!$A$2:$M$6097,12,0),"")</f>
        <v/>
      </c>
      <c r="N2886" s="68" t="str">
        <f>IFERROR(VLOOKUP($B2886,APガラス性能一覧!$A$2:$M$6097,13,0),"")</f>
        <v/>
      </c>
    </row>
    <row r="2887" spans="2:14" x14ac:dyDescent="0.4">
      <c r="B2887" s="68" t="str">
        <f>IF($D$2="","",IF($E$2=0.65,IFERROR(IF(INDEX(APガラス性能一覧!A:A,MATCH(ROW(B2881),APガラス性能一覧!$O:$O,0))="","",INDEX(APガラス性能一覧!A:A,MATCH(ROW(B2881),APガラス性能一覧!$O:$O,0))),""),IFERROR(IF(INDEX(APガラス性能一覧!A:A,MATCH(ROW(B2881),APガラス性能一覧!$N:$N,0))="","",INDEX(APガラス性能一覧!A:A,MATCH(ROW(B2881),APガラス性能一覧!$N:$N,0))),"")))</f>
        <v/>
      </c>
      <c r="C2887" s="68" t="str">
        <f>IFERROR(VLOOKUP($B2887,APガラス性能一覧!$A$2:$M$6097,2,0),"")</f>
        <v/>
      </c>
      <c r="D2887" s="68" t="str">
        <f>IFERROR(VLOOKUP($B2887,APガラス性能一覧!$A$2:$M$6097,3,0),"")</f>
        <v/>
      </c>
      <c r="E2887" s="68" t="str">
        <f>IFERROR(VLOOKUP($B2887,APガラス性能一覧!$A$2:$M$6097,4,0),"")</f>
        <v/>
      </c>
      <c r="F2887" s="68" t="str">
        <f>IFERROR(VLOOKUP($B2887,APガラス性能一覧!$A$2:$M$6097,5,0),"")</f>
        <v/>
      </c>
      <c r="G2887" s="68" t="str">
        <f>IFERROR(VLOOKUP($B2887,APガラス性能一覧!$A$2:$M$6097,6,0),"")</f>
        <v/>
      </c>
      <c r="H2887" s="68" t="str">
        <f>IFERROR(VLOOKUP($B2887,APガラス性能一覧!$A$2:$M$6097,7,0),"")</f>
        <v/>
      </c>
      <c r="I2887" s="68" t="str">
        <f>IFERROR(VLOOKUP($B2887,APガラス性能一覧!$A$2:$M$6097,8,0),"")</f>
        <v/>
      </c>
      <c r="J2887" s="68" t="str">
        <f>IFERROR(VLOOKUP($B2887,APガラス性能一覧!$A$2:$M$6097,9,0),"")</f>
        <v/>
      </c>
      <c r="K2887" s="68" t="str">
        <f>IFERROR(VLOOKUP($B2887,APガラス性能一覧!$A$2:$M$6097,10,0),"")</f>
        <v/>
      </c>
      <c r="L2887" s="68" t="str">
        <f>IFERROR(VLOOKUP($B2887,APガラス性能一覧!$A$2:$M$6097,11,0),"")</f>
        <v/>
      </c>
      <c r="M2887" s="68" t="str">
        <f>IFERROR(VLOOKUP($B2887,APガラス性能一覧!$A$2:$M$6097,12,0),"")</f>
        <v/>
      </c>
      <c r="N2887" s="68" t="str">
        <f>IFERROR(VLOOKUP($B2887,APガラス性能一覧!$A$2:$M$6097,13,0),"")</f>
        <v/>
      </c>
    </row>
    <row r="2888" spans="2:14" x14ac:dyDescent="0.4">
      <c r="B2888" s="68" t="str">
        <f>IF($D$2="","",IF($E$2=0.65,IFERROR(IF(INDEX(APガラス性能一覧!A:A,MATCH(ROW(B2882),APガラス性能一覧!$O:$O,0))="","",INDEX(APガラス性能一覧!A:A,MATCH(ROW(B2882),APガラス性能一覧!$O:$O,0))),""),IFERROR(IF(INDEX(APガラス性能一覧!A:A,MATCH(ROW(B2882),APガラス性能一覧!$N:$N,0))="","",INDEX(APガラス性能一覧!A:A,MATCH(ROW(B2882),APガラス性能一覧!$N:$N,0))),"")))</f>
        <v/>
      </c>
      <c r="C2888" s="68" t="str">
        <f>IFERROR(VLOOKUP($B2888,APガラス性能一覧!$A$2:$M$6097,2,0),"")</f>
        <v/>
      </c>
      <c r="D2888" s="68" t="str">
        <f>IFERROR(VLOOKUP($B2888,APガラス性能一覧!$A$2:$M$6097,3,0),"")</f>
        <v/>
      </c>
      <c r="E2888" s="68" t="str">
        <f>IFERROR(VLOOKUP($B2888,APガラス性能一覧!$A$2:$M$6097,4,0),"")</f>
        <v/>
      </c>
      <c r="F2888" s="68" t="str">
        <f>IFERROR(VLOOKUP($B2888,APガラス性能一覧!$A$2:$M$6097,5,0),"")</f>
        <v/>
      </c>
      <c r="G2888" s="68" t="str">
        <f>IFERROR(VLOOKUP($B2888,APガラス性能一覧!$A$2:$M$6097,6,0),"")</f>
        <v/>
      </c>
      <c r="H2888" s="68" t="str">
        <f>IFERROR(VLOOKUP($B2888,APガラス性能一覧!$A$2:$M$6097,7,0),"")</f>
        <v/>
      </c>
      <c r="I2888" s="68" t="str">
        <f>IFERROR(VLOOKUP($B2888,APガラス性能一覧!$A$2:$M$6097,8,0),"")</f>
        <v/>
      </c>
      <c r="J2888" s="68" t="str">
        <f>IFERROR(VLOOKUP($B2888,APガラス性能一覧!$A$2:$M$6097,9,0),"")</f>
        <v/>
      </c>
      <c r="K2888" s="68" t="str">
        <f>IFERROR(VLOOKUP($B2888,APガラス性能一覧!$A$2:$M$6097,10,0),"")</f>
        <v/>
      </c>
      <c r="L2888" s="68" t="str">
        <f>IFERROR(VLOOKUP($B2888,APガラス性能一覧!$A$2:$M$6097,11,0),"")</f>
        <v/>
      </c>
      <c r="M2888" s="68" t="str">
        <f>IFERROR(VLOOKUP($B2888,APガラス性能一覧!$A$2:$M$6097,12,0),"")</f>
        <v/>
      </c>
      <c r="N2888" s="68" t="str">
        <f>IFERROR(VLOOKUP($B2888,APガラス性能一覧!$A$2:$M$6097,13,0),"")</f>
        <v/>
      </c>
    </row>
    <row r="2889" spans="2:14" x14ac:dyDescent="0.4">
      <c r="B2889" s="68" t="str">
        <f>IF($D$2="","",IF($E$2=0.65,IFERROR(IF(INDEX(APガラス性能一覧!A:A,MATCH(ROW(B2883),APガラス性能一覧!$O:$O,0))="","",INDEX(APガラス性能一覧!A:A,MATCH(ROW(B2883),APガラス性能一覧!$O:$O,0))),""),IFERROR(IF(INDEX(APガラス性能一覧!A:A,MATCH(ROW(B2883),APガラス性能一覧!$N:$N,0))="","",INDEX(APガラス性能一覧!A:A,MATCH(ROW(B2883),APガラス性能一覧!$N:$N,0))),"")))</f>
        <v/>
      </c>
      <c r="C2889" s="68" t="str">
        <f>IFERROR(VLOOKUP($B2889,APガラス性能一覧!$A$2:$M$6097,2,0),"")</f>
        <v/>
      </c>
      <c r="D2889" s="68" t="str">
        <f>IFERROR(VLOOKUP($B2889,APガラス性能一覧!$A$2:$M$6097,3,0),"")</f>
        <v/>
      </c>
      <c r="E2889" s="68" t="str">
        <f>IFERROR(VLOOKUP($B2889,APガラス性能一覧!$A$2:$M$6097,4,0),"")</f>
        <v/>
      </c>
      <c r="F2889" s="68" t="str">
        <f>IFERROR(VLOOKUP($B2889,APガラス性能一覧!$A$2:$M$6097,5,0),"")</f>
        <v/>
      </c>
      <c r="G2889" s="68" t="str">
        <f>IFERROR(VLOOKUP($B2889,APガラス性能一覧!$A$2:$M$6097,6,0),"")</f>
        <v/>
      </c>
      <c r="H2889" s="68" t="str">
        <f>IFERROR(VLOOKUP($B2889,APガラス性能一覧!$A$2:$M$6097,7,0),"")</f>
        <v/>
      </c>
      <c r="I2889" s="68" t="str">
        <f>IFERROR(VLOOKUP($B2889,APガラス性能一覧!$A$2:$M$6097,8,0),"")</f>
        <v/>
      </c>
      <c r="J2889" s="68" t="str">
        <f>IFERROR(VLOOKUP($B2889,APガラス性能一覧!$A$2:$M$6097,9,0),"")</f>
        <v/>
      </c>
      <c r="K2889" s="68" t="str">
        <f>IFERROR(VLOOKUP($B2889,APガラス性能一覧!$A$2:$M$6097,10,0),"")</f>
        <v/>
      </c>
      <c r="L2889" s="68" t="str">
        <f>IFERROR(VLOOKUP($B2889,APガラス性能一覧!$A$2:$M$6097,11,0),"")</f>
        <v/>
      </c>
      <c r="M2889" s="68" t="str">
        <f>IFERROR(VLOOKUP($B2889,APガラス性能一覧!$A$2:$M$6097,12,0),"")</f>
        <v/>
      </c>
      <c r="N2889" s="68" t="str">
        <f>IFERROR(VLOOKUP($B2889,APガラス性能一覧!$A$2:$M$6097,13,0),"")</f>
        <v/>
      </c>
    </row>
    <row r="2890" spans="2:14" x14ac:dyDescent="0.4">
      <c r="B2890" s="68" t="str">
        <f>IF($D$2="","",IF($E$2=0.65,IFERROR(IF(INDEX(APガラス性能一覧!A:A,MATCH(ROW(B2884),APガラス性能一覧!$O:$O,0))="","",INDEX(APガラス性能一覧!A:A,MATCH(ROW(B2884),APガラス性能一覧!$O:$O,0))),""),IFERROR(IF(INDEX(APガラス性能一覧!A:A,MATCH(ROW(B2884),APガラス性能一覧!$N:$N,0))="","",INDEX(APガラス性能一覧!A:A,MATCH(ROW(B2884),APガラス性能一覧!$N:$N,0))),"")))</f>
        <v/>
      </c>
      <c r="C2890" s="68" t="str">
        <f>IFERROR(VLOOKUP($B2890,APガラス性能一覧!$A$2:$M$6097,2,0),"")</f>
        <v/>
      </c>
      <c r="D2890" s="68" t="str">
        <f>IFERROR(VLOOKUP($B2890,APガラス性能一覧!$A$2:$M$6097,3,0),"")</f>
        <v/>
      </c>
      <c r="E2890" s="68" t="str">
        <f>IFERROR(VLOOKUP($B2890,APガラス性能一覧!$A$2:$M$6097,4,0),"")</f>
        <v/>
      </c>
      <c r="F2890" s="68" t="str">
        <f>IFERROR(VLOOKUP($B2890,APガラス性能一覧!$A$2:$M$6097,5,0),"")</f>
        <v/>
      </c>
      <c r="G2890" s="68" t="str">
        <f>IFERROR(VLOOKUP($B2890,APガラス性能一覧!$A$2:$M$6097,6,0),"")</f>
        <v/>
      </c>
      <c r="H2890" s="68" t="str">
        <f>IFERROR(VLOOKUP($B2890,APガラス性能一覧!$A$2:$M$6097,7,0),"")</f>
        <v/>
      </c>
      <c r="I2890" s="68" t="str">
        <f>IFERROR(VLOOKUP($B2890,APガラス性能一覧!$A$2:$M$6097,8,0),"")</f>
        <v/>
      </c>
      <c r="J2890" s="68" t="str">
        <f>IFERROR(VLOOKUP($B2890,APガラス性能一覧!$A$2:$M$6097,9,0),"")</f>
        <v/>
      </c>
      <c r="K2890" s="68" t="str">
        <f>IFERROR(VLOOKUP($B2890,APガラス性能一覧!$A$2:$M$6097,10,0),"")</f>
        <v/>
      </c>
      <c r="L2890" s="68" t="str">
        <f>IFERROR(VLOOKUP($B2890,APガラス性能一覧!$A$2:$M$6097,11,0),"")</f>
        <v/>
      </c>
      <c r="M2890" s="68" t="str">
        <f>IFERROR(VLOOKUP($B2890,APガラス性能一覧!$A$2:$M$6097,12,0),"")</f>
        <v/>
      </c>
      <c r="N2890" s="68" t="str">
        <f>IFERROR(VLOOKUP($B2890,APガラス性能一覧!$A$2:$M$6097,13,0),"")</f>
        <v/>
      </c>
    </row>
    <row r="2891" spans="2:14" x14ac:dyDescent="0.4">
      <c r="B2891" s="68" t="str">
        <f>IF($D$2="","",IF($E$2=0.65,IFERROR(IF(INDEX(APガラス性能一覧!A:A,MATCH(ROW(B2885),APガラス性能一覧!$O:$O,0))="","",INDEX(APガラス性能一覧!A:A,MATCH(ROW(B2885),APガラス性能一覧!$O:$O,0))),""),IFERROR(IF(INDEX(APガラス性能一覧!A:A,MATCH(ROW(B2885),APガラス性能一覧!$N:$N,0))="","",INDEX(APガラス性能一覧!A:A,MATCH(ROW(B2885),APガラス性能一覧!$N:$N,0))),"")))</f>
        <v/>
      </c>
      <c r="C2891" s="68" t="str">
        <f>IFERROR(VLOOKUP($B2891,APガラス性能一覧!$A$2:$M$6097,2,0),"")</f>
        <v/>
      </c>
      <c r="D2891" s="68" t="str">
        <f>IFERROR(VLOOKUP($B2891,APガラス性能一覧!$A$2:$M$6097,3,0),"")</f>
        <v/>
      </c>
      <c r="E2891" s="68" t="str">
        <f>IFERROR(VLOOKUP($B2891,APガラス性能一覧!$A$2:$M$6097,4,0),"")</f>
        <v/>
      </c>
      <c r="F2891" s="68" t="str">
        <f>IFERROR(VLOOKUP($B2891,APガラス性能一覧!$A$2:$M$6097,5,0),"")</f>
        <v/>
      </c>
      <c r="G2891" s="68" t="str">
        <f>IFERROR(VLOOKUP($B2891,APガラス性能一覧!$A$2:$M$6097,6,0),"")</f>
        <v/>
      </c>
      <c r="H2891" s="68" t="str">
        <f>IFERROR(VLOOKUP($B2891,APガラス性能一覧!$A$2:$M$6097,7,0),"")</f>
        <v/>
      </c>
      <c r="I2891" s="68" t="str">
        <f>IFERROR(VLOOKUP($B2891,APガラス性能一覧!$A$2:$M$6097,8,0),"")</f>
        <v/>
      </c>
      <c r="J2891" s="68" t="str">
        <f>IFERROR(VLOOKUP($B2891,APガラス性能一覧!$A$2:$M$6097,9,0),"")</f>
        <v/>
      </c>
      <c r="K2891" s="68" t="str">
        <f>IFERROR(VLOOKUP($B2891,APガラス性能一覧!$A$2:$M$6097,10,0),"")</f>
        <v/>
      </c>
      <c r="L2891" s="68" t="str">
        <f>IFERROR(VLOOKUP($B2891,APガラス性能一覧!$A$2:$M$6097,11,0),"")</f>
        <v/>
      </c>
      <c r="M2891" s="68" t="str">
        <f>IFERROR(VLOOKUP($B2891,APガラス性能一覧!$A$2:$M$6097,12,0),"")</f>
        <v/>
      </c>
      <c r="N2891" s="68" t="str">
        <f>IFERROR(VLOOKUP($B2891,APガラス性能一覧!$A$2:$M$6097,13,0),"")</f>
        <v/>
      </c>
    </row>
    <row r="2892" spans="2:14" x14ac:dyDescent="0.4">
      <c r="B2892" s="68" t="str">
        <f>IF($D$2="","",IF($E$2=0.65,IFERROR(IF(INDEX(APガラス性能一覧!A:A,MATCH(ROW(B2886),APガラス性能一覧!$O:$O,0))="","",INDEX(APガラス性能一覧!A:A,MATCH(ROW(B2886),APガラス性能一覧!$O:$O,0))),""),IFERROR(IF(INDEX(APガラス性能一覧!A:A,MATCH(ROW(B2886),APガラス性能一覧!$N:$N,0))="","",INDEX(APガラス性能一覧!A:A,MATCH(ROW(B2886),APガラス性能一覧!$N:$N,0))),"")))</f>
        <v/>
      </c>
      <c r="C2892" s="68" t="str">
        <f>IFERROR(VLOOKUP($B2892,APガラス性能一覧!$A$2:$M$6097,2,0),"")</f>
        <v/>
      </c>
      <c r="D2892" s="68" t="str">
        <f>IFERROR(VLOOKUP($B2892,APガラス性能一覧!$A$2:$M$6097,3,0),"")</f>
        <v/>
      </c>
      <c r="E2892" s="68" t="str">
        <f>IFERROR(VLOOKUP($B2892,APガラス性能一覧!$A$2:$M$6097,4,0),"")</f>
        <v/>
      </c>
      <c r="F2892" s="68" t="str">
        <f>IFERROR(VLOOKUP($B2892,APガラス性能一覧!$A$2:$M$6097,5,0),"")</f>
        <v/>
      </c>
      <c r="G2892" s="68" t="str">
        <f>IFERROR(VLOOKUP($B2892,APガラス性能一覧!$A$2:$M$6097,6,0),"")</f>
        <v/>
      </c>
      <c r="H2892" s="68" t="str">
        <f>IFERROR(VLOOKUP($B2892,APガラス性能一覧!$A$2:$M$6097,7,0),"")</f>
        <v/>
      </c>
      <c r="I2892" s="68" t="str">
        <f>IFERROR(VLOOKUP($B2892,APガラス性能一覧!$A$2:$M$6097,8,0),"")</f>
        <v/>
      </c>
      <c r="J2892" s="68" t="str">
        <f>IFERROR(VLOOKUP($B2892,APガラス性能一覧!$A$2:$M$6097,9,0),"")</f>
        <v/>
      </c>
      <c r="K2892" s="68" t="str">
        <f>IFERROR(VLOOKUP($B2892,APガラス性能一覧!$A$2:$M$6097,10,0),"")</f>
        <v/>
      </c>
      <c r="L2892" s="68" t="str">
        <f>IFERROR(VLOOKUP($B2892,APガラス性能一覧!$A$2:$M$6097,11,0),"")</f>
        <v/>
      </c>
      <c r="M2892" s="68" t="str">
        <f>IFERROR(VLOOKUP($B2892,APガラス性能一覧!$A$2:$M$6097,12,0),"")</f>
        <v/>
      </c>
      <c r="N2892" s="68" t="str">
        <f>IFERROR(VLOOKUP($B2892,APガラス性能一覧!$A$2:$M$6097,13,0),"")</f>
        <v/>
      </c>
    </row>
    <row r="2893" spans="2:14" x14ac:dyDescent="0.4">
      <c r="B2893" s="68" t="str">
        <f>IF($D$2="","",IF($E$2=0.65,IFERROR(IF(INDEX(APガラス性能一覧!A:A,MATCH(ROW(B2887),APガラス性能一覧!$O:$O,0))="","",INDEX(APガラス性能一覧!A:A,MATCH(ROW(B2887),APガラス性能一覧!$O:$O,0))),""),IFERROR(IF(INDEX(APガラス性能一覧!A:A,MATCH(ROW(B2887),APガラス性能一覧!$N:$N,0))="","",INDEX(APガラス性能一覧!A:A,MATCH(ROW(B2887),APガラス性能一覧!$N:$N,0))),"")))</f>
        <v/>
      </c>
      <c r="C2893" s="68" t="str">
        <f>IFERROR(VLOOKUP($B2893,APガラス性能一覧!$A$2:$M$6097,2,0),"")</f>
        <v/>
      </c>
      <c r="D2893" s="68" t="str">
        <f>IFERROR(VLOOKUP($B2893,APガラス性能一覧!$A$2:$M$6097,3,0),"")</f>
        <v/>
      </c>
      <c r="E2893" s="68" t="str">
        <f>IFERROR(VLOOKUP($B2893,APガラス性能一覧!$A$2:$M$6097,4,0),"")</f>
        <v/>
      </c>
      <c r="F2893" s="68" t="str">
        <f>IFERROR(VLOOKUP($B2893,APガラス性能一覧!$A$2:$M$6097,5,0),"")</f>
        <v/>
      </c>
      <c r="G2893" s="68" t="str">
        <f>IFERROR(VLOOKUP($B2893,APガラス性能一覧!$A$2:$M$6097,6,0),"")</f>
        <v/>
      </c>
      <c r="H2893" s="68" t="str">
        <f>IFERROR(VLOOKUP($B2893,APガラス性能一覧!$A$2:$M$6097,7,0),"")</f>
        <v/>
      </c>
      <c r="I2893" s="68" t="str">
        <f>IFERROR(VLOOKUP($B2893,APガラス性能一覧!$A$2:$M$6097,8,0),"")</f>
        <v/>
      </c>
      <c r="J2893" s="68" t="str">
        <f>IFERROR(VLOOKUP($B2893,APガラス性能一覧!$A$2:$M$6097,9,0),"")</f>
        <v/>
      </c>
      <c r="K2893" s="68" t="str">
        <f>IFERROR(VLOOKUP($B2893,APガラス性能一覧!$A$2:$M$6097,10,0),"")</f>
        <v/>
      </c>
      <c r="L2893" s="68" t="str">
        <f>IFERROR(VLOOKUP($B2893,APガラス性能一覧!$A$2:$M$6097,11,0),"")</f>
        <v/>
      </c>
      <c r="M2893" s="68" t="str">
        <f>IFERROR(VLOOKUP($B2893,APガラス性能一覧!$A$2:$M$6097,12,0),"")</f>
        <v/>
      </c>
      <c r="N2893" s="68" t="str">
        <f>IFERROR(VLOOKUP($B2893,APガラス性能一覧!$A$2:$M$6097,13,0),"")</f>
        <v/>
      </c>
    </row>
    <row r="2894" spans="2:14" x14ac:dyDescent="0.4">
      <c r="B2894" s="68" t="str">
        <f>IF($D$2="","",IF($E$2=0.65,IFERROR(IF(INDEX(APガラス性能一覧!A:A,MATCH(ROW(B2888),APガラス性能一覧!$O:$O,0))="","",INDEX(APガラス性能一覧!A:A,MATCH(ROW(B2888),APガラス性能一覧!$O:$O,0))),""),IFERROR(IF(INDEX(APガラス性能一覧!A:A,MATCH(ROW(B2888),APガラス性能一覧!$N:$N,0))="","",INDEX(APガラス性能一覧!A:A,MATCH(ROW(B2888),APガラス性能一覧!$N:$N,0))),"")))</f>
        <v/>
      </c>
      <c r="C2894" s="68" t="str">
        <f>IFERROR(VLOOKUP($B2894,APガラス性能一覧!$A$2:$M$6097,2,0),"")</f>
        <v/>
      </c>
      <c r="D2894" s="68" t="str">
        <f>IFERROR(VLOOKUP($B2894,APガラス性能一覧!$A$2:$M$6097,3,0),"")</f>
        <v/>
      </c>
      <c r="E2894" s="68" t="str">
        <f>IFERROR(VLOOKUP($B2894,APガラス性能一覧!$A$2:$M$6097,4,0),"")</f>
        <v/>
      </c>
      <c r="F2894" s="68" t="str">
        <f>IFERROR(VLOOKUP($B2894,APガラス性能一覧!$A$2:$M$6097,5,0),"")</f>
        <v/>
      </c>
      <c r="G2894" s="68" t="str">
        <f>IFERROR(VLOOKUP($B2894,APガラス性能一覧!$A$2:$M$6097,6,0),"")</f>
        <v/>
      </c>
      <c r="H2894" s="68" t="str">
        <f>IFERROR(VLOOKUP($B2894,APガラス性能一覧!$A$2:$M$6097,7,0),"")</f>
        <v/>
      </c>
      <c r="I2894" s="68" t="str">
        <f>IFERROR(VLOOKUP($B2894,APガラス性能一覧!$A$2:$M$6097,8,0),"")</f>
        <v/>
      </c>
      <c r="J2894" s="68" t="str">
        <f>IFERROR(VLOOKUP($B2894,APガラス性能一覧!$A$2:$M$6097,9,0),"")</f>
        <v/>
      </c>
      <c r="K2894" s="68" t="str">
        <f>IFERROR(VLOOKUP($B2894,APガラス性能一覧!$A$2:$M$6097,10,0),"")</f>
        <v/>
      </c>
      <c r="L2894" s="68" t="str">
        <f>IFERROR(VLOOKUP($B2894,APガラス性能一覧!$A$2:$M$6097,11,0),"")</f>
        <v/>
      </c>
      <c r="M2894" s="68" t="str">
        <f>IFERROR(VLOOKUP($B2894,APガラス性能一覧!$A$2:$M$6097,12,0),"")</f>
        <v/>
      </c>
      <c r="N2894" s="68" t="str">
        <f>IFERROR(VLOOKUP($B2894,APガラス性能一覧!$A$2:$M$6097,13,0),"")</f>
        <v/>
      </c>
    </row>
    <row r="2895" spans="2:14" x14ac:dyDescent="0.4">
      <c r="B2895" s="68" t="str">
        <f>IF($D$2="","",IF($E$2=0.65,IFERROR(IF(INDEX(APガラス性能一覧!A:A,MATCH(ROW(B2889),APガラス性能一覧!$O:$O,0))="","",INDEX(APガラス性能一覧!A:A,MATCH(ROW(B2889),APガラス性能一覧!$O:$O,0))),""),IFERROR(IF(INDEX(APガラス性能一覧!A:A,MATCH(ROW(B2889),APガラス性能一覧!$N:$N,0))="","",INDEX(APガラス性能一覧!A:A,MATCH(ROW(B2889),APガラス性能一覧!$N:$N,0))),"")))</f>
        <v/>
      </c>
      <c r="C2895" s="68" t="str">
        <f>IFERROR(VLOOKUP($B2895,APガラス性能一覧!$A$2:$M$6097,2,0),"")</f>
        <v/>
      </c>
      <c r="D2895" s="68" t="str">
        <f>IFERROR(VLOOKUP($B2895,APガラス性能一覧!$A$2:$M$6097,3,0),"")</f>
        <v/>
      </c>
      <c r="E2895" s="68" t="str">
        <f>IFERROR(VLOOKUP($B2895,APガラス性能一覧!$A$2:$M$6097,4,0),"")</f>
        <v/>
      </c>
      <c r="F2895" s="68" t="str">
        <f>IFERROR(VLOOKUP($B2895,APガラス性能一覧!$A$2:$M$6097,5,0),"")</f>
        <v/>
      </c>
      <c r="G2895" s="68" t="str">
        <f>IFERROR(VLOOKUP($B2895,APガラス性能一覧!$A$2:$M$6097,6,0),"")</f>
        <v/>
      </c>
      <c r="H2895" s="68" t="str">
        <f>IFERROR(VLOOKUP($B2895,APガラス性能一覧!$A$2:$M$6097,7,0),"")</f>
        <v/>
      </c>
      <c r="I2895" s="68" t="str">
        <f>IFERROR(VLOOKUP($B2895,APガラス性能一覧!$A$2:$M$6097,8,0),"")</f>
        <v/>
      </c>
      <c r="J2895" s="68" t="str">
        <f>IFERROR(VLOOKUP($B2895,APガラス性能一覧!$A$2:$M$6097,9,0),"")</f>
        <v/>
      </c>
      <c r="K2895" s="68" t="str">
        <f>IFERROR(VLOOKUP($B2895,APガラス性能一覧!$A$2:$M$6097,10,0),"")</f>
        <v/>
      </c>
      <c r="L2895" s="68" t="str">
        <f>IFERROR(VLOOKUP($B2895,APガラス性能一覧!$A$2:$M$6097,11,0),"")</f>
        <v/>
      </c>
      <c r="M2895" s="68" t="str">
        <f>IFERROR(VLOOKUP($B2895,APガラス性能一覧!$A$2:$M$6097,12,0),"")</f>
        <v/>
      </c>
      <c r="N2895" s="68" t="str">
        <f>IFERROR(VLOOKUP($B2895,APガラス性能一覧!$A$2:$M$6097,13,0),"")</f>
        <v/>
      </c>
    </row>
    <row r="2896" spans="2:14" x14ac:dyDescent="0.4">
      <c r="B2896" s="68" t="str">
        <f>IF($D$2="","",IF($E$2=0.65,IFERROR(IF(INDEX(APガラス性能一覧!A:A,MATCH(ROW(B2890),APガラス性能一覧!$O:$O,0))="","",INDEX(APガラス性能一覧!A:A,MATCH(ROW(B2890),APガラス性能一覧!$O:$O,0))),""),IFERROR(IF(INDEX(APガラス性能一覧!A:A,MATCH(ROW(B2890),APガラス性能一覧!$N:$N,0))="","",INDEX(APガラス性能一覧!A:A,MATCH(ROW(B2890),APガラス性能一覧!$N:$N,0))),"")))</f>
        <v/>
      </c>
      <c r="C2896" s="68" t="str">
        <f>IFERROR(VLOOKUP($B2896,APガラス性能一覧!$A$2:$M$6097,2,0),"")</f>
        <v/>
      </c>
      <c r="D2896" s="68" t="str">
        <f>IFERROR(VLOOKUP($B2896,APガラス性能一覧!$A$2:$M$6097,3,0),"")</f>
        <v/>
      </c>
      <c r="E2896" s="68" t="str">
        <f>IFERROR(VLOOKUP($B2896,APガラス性能一覧!$A$2:$M$6097,4,0),"")</f>
        <v/>
      </c>
      <c r="F2896" s="68" t="str">
        <f>IFERROR(VLOOKUP($B2896,APガラス性能一覧!$A$2:$M$6097,5,0),"")</f>
        <v/>
      </c>
      <c r="G2896" s="68" t="str">
        <f>IFERROR(VLOOKUP($B2896,APガラス性能一覧!$A$2:$M$6097,6,0),"")</f>
        <v/>
      </c>
      <c r="H2896" s="68" t="str">
        <f>IFERROR(VLOOKUP($B2896,APガラス性能一覧!$A$2:$M$6097,7,0),"")</f>
        <v/>
      </c>
      <c r="I2896" s="68" t="str">
        <f>IFERROR(VLOOKUP($B2896,APガラス性能一覧!$A$2:$M$6097,8,0),"")</f>
        <v/>
      </c>
      <c r="J2896" s="68" t="str">
        <f>IFERROR(VLOOKUP($B2896,APガラス性能一覧!$A$2:$M$6097,9,0),"")</f>
        <v/>
      </c>
      <c r="K2896" s="68" t="str">
        <f>IFERROR(VLOOKUP($B2896,APガラス性能一覧!$A$2:$M$6097,10,0),"")</f>
        <v/>
      </c>
      <c r="L2896" s="68" t="str">
        <f>IFERROR(VLOOKUP($B2896,APガラス性能一覧!$A$2:$M$6097,11,0),"")</f>
        <v/>
      </c>
      <c r="M2896" s="68" t="str">
        <f>IFERROR(VLOOKUP($B2896,APガラス性能一覧!$A$2:$M$6097,12,0),"")</f>
        <v/>
      </c>
      <c r="N2896" s="68" t="str">
        <f>IFERROR(VLOOKUP($B2896,APガラス性能一覧!$A$2:$M$6097,13,0),"")</f>
        <v/>
      </c>
    </row>
    <row r="2897" spans="2:14" x14ac:dyDescent="0.4">
      <c r="B2897" s="68" t="str">
        <f>IF($D$2="","",IF($E$2=0.65,IFERROR(IF(INDEX(APガラス性能一覧!A:A,MATCH(ROW(B2891),APガラス性能一覧!$O:$O,0))="","",INDEX(APガラス性能一覧!A:A,MATCH(ROW(B2891),APガラス性能一覧!$O:$O,0))),""),IFERROR(IF(INDEX(APガラス性能一覧!A:A,MATCH(ROW(B2891),APガラス性能一覧!$N:$N,0))="","",INDEX(APガラス性能一覧!A:A,MATCH(ROW(B2891),APガラス性能一覧!$N:$N,0))),"")))</f>
        <v/>
      </c>
      <c r="C2897" s="68" t="str">
        <f>IFERROR(VLOOKUP($B2897,APガラス性能一覧!$A$2:$M$6097,2,0),"")</f>
        <v/>
      </c>
      <c r="D2897" s="68" t="str">
        <f>IFERROR(VLOOKUP($B2897,APガラス性能一覧!$A$2:$M$6097,3,0),"")</f>
        <v/>
      </c>
      <c r="E2897" s="68" t="str">
        <f>IFERROR(VLOOKUP($B2897,APガラス性能一覧!$A$2:$M$6097,4,0),"")</f>
        <v/>
      </c>
      <c r="F2897" s="68" t="str">
        <f>IFERROR(VLOOKUP($B2897,APガラス性能一覧!$A$2:$M$6097,5,0),"")</f>
        <v/>
      </c>
      <c r="G2897" s="68" t="str">
        <f>IFERROR(VLOOKUP($B2897,APガラス性能一覧!$A$2:$M$6097,6,0),"")</f>
        <v/>
      </c>
      <c r="H2897" s="68" t="str">
        <f>IFERROR(VLOOKUP($B2897,APガラス性能一覧!$A$2:$M$6097,7,0),"")</f>
        <v/>
      </c>
      <c r="I2897" s="68" t="str">
        <f>IFERROR(VLOOKUP($B2897,APガラス性能一覧!$A$2:$M$6097,8,0),"")</f>
        <v/>
      </c>
      <c r="J2897" s="68" t="str">
        <f>IFERROR(VLOOKUP($B2897,APガラス性能一覧!$A$2:$M$6097,9,0),"")</f>
        <v/>
      </c>
      <c r="K2897" s="68" t="str">
        <f>IFERROR(VLOOKUP($B2897,APガラス性能一覧!$A$2:$M$6097,10,0),"")</f>
        <v/>
      </c>
      <c r="L2897" s="68" t="str">
        <f>IFERROR(VLOOKUP($B2897,APガラス性能一覧!$A$2:$M$6097,11,0),"")</f>
        <v/>
      </c>
      <c r="M2897" s="68" t="str">
        <f>IFERROR(VLOOKUP($B2897,APガラス性能一覧!$A$2:$M$6097,12,0),"")</f>
        <v/>
      </c>
      <c r="N2897" s="68" t="str">
        <f>IFERROR(VLOOKUP($B2897,APガラス性能一覧!$A$2:$M$6097,13,0),"")</f>
        <v/>
      </c>
    </row>
    <row r="2898" spans="2:14" x14ac:dyDescent="0.4">
      <c r="B2898" s="68" t="str">
        <f>IF($D$2="","",IF($E$2=0.65,IFERROR(IF(INDEX(APガラス性能一覧!A:A,MATCH(ROW(B2892),APガラス性能一覧!$O:$O,0))="","",INDEX(APガラス性能一覧!A:A,MATCH(ROW(B2892),APガラス性能一覧!$O:$O,0))),""),IFERROR(IF(INDEX(APガラス性能一覧!A:A,MATCH(ROW(B2892),APガラス性能一覧!$N:$N,0))="","",INDEX(APガラス性能一覧!A:A,MATCH(ROW(B2892),APガラス性能一覧!$N:$N,0))),"")))</f>
        <v/>
      </c>
      <c r="C2898" s="68" t="str">
        <f>IFERROR(VLOOKUP($B2898,APガラス性能一覧!$A$2:$M$6097,2,0),"")</f>
        <v/>
      </c>
      <c r="D2898" s="68" t="str">
        <f>IFERROR(VLOOKUP($B2898,APガラス性能一覧!$A$2:$M$6097,3,0),"")</f>
        <v/>
      </c>
      <c r="E2898" s="68" t="str">
        <f>IFERROR(VLOOKUP($B2898,APガラス性能一覧!$A$2:$M$6097,4,0),"")</f>
        <v/>
      </c>
      <c r="F2898" s="68" t="str">
        <f>IFERROR(VLOOKUP($B2898,APガラス性能一覧!$A$2:$M$6097,5,0),"")</f>
        <v/>
      </c>
      <c r="G2898" s="68" t="str">
        <f>IFERROR(VLOOKUP($B2898,APガラス性能一覧!$A$2:$M$6097,6,0),"")</f>
        <v/>
      </c>
      <c r="H2898" s="68" t="str">
        <f>IFERROR(VLOOKUP($B2898,APガラス性能一覧!$A$2:$M$6097,7,0),"")</f>
        <v/>
      </c>
      <c r="I2898" s="68" t="str">
        <f>IFERROR(VLOOKUP($B2898,APガラス性能一覧!$A$2:$M$6097,8,0),"")</f>
        <v/>
      </c>
      <c r="J2898" s="68" t="str">
        <f>IFERROR(VLOOKUP($B2898,APガラス性能一覧!$A$2:$M$6097,9,0),"")</f>
        <v/>
      </c>
      <c r="K2898" s="68" t="str">
        <f>IFERROR(VLOOKUP($B2898,APガラス性能一覧!$A$2:$M$6097,10,0),"")</f>
        <v/>
      </c>
      <c r="L2898" s="68" t="str">
        <f>IFERROR(VLOOKUP($B2898,APガラス性能一覧!$A$2:$M$6097,11,0),"")</f>
        <v/>
      </c>
      <c r="M2898" s="68" t="str">
        <f>IFERROR(VLOOKUP($B2898,APガラス性能一覧!$A$2:$M$6097,12,0),"")</f>
        <v/>
      </c>
      <c r="N2898" s="68" t="str">
        <f>IFERROR(VLOOKUP($B2898,APガラス性能一覧!$A$2:$M$6097,13,0),"")</f>
        <v/>
      </c>
    </row>
    <row r="2899" spans="2:14" x14ac:dyDescent="0.4">
      <c r="B2899" s="68" t="str">
        <f>IF($D$2="","",IF($E$2=0.65,IFERROR(IF(INDEX(APガラス性能一覧!A:A,MATCH(ROW(B2893),APガラス性能一覧!$O:$O,0))="","",INDEX(APガラス性能一覧!A:A,MATCH(ROW(B2893),APガラス性能一覧!$O:$O,0))),""),IFERROR(IF(INDEX(APガラス性能一覧!A:A,MATCH(ROW(B2893),APガラス性能一覧!$N:$N,0))="","",INDEX(APガラス性能一覧!A:A,MATCH(ROW(B2893),APガラス性能一覧!$N:$N,0))),"")))</f>
        <v/>
      </c>
      <c r="C2899" s="68" t="str">
        <f>IFERROR(VLOOKUP($B2899,APガラス性能一覧!$A$2:$M$6097,2,0),"")</f>
        <v/>
      </c>
      <c r="D2899" s="68" t="str">
        <f>IFERROR(VLOOKUP($B2899,APガラス性能一覧!$A$2:$M$6097,3,0),"")</f>
        <v/>
      </c>
      <c r="E2899" s="68" t="str">
        <f>IFERROR(VLOOKUP($B2899,APガラス性能一覧!$A$2:$M$6097,4,0),"")</f>
        <v/>
      </c>
      <c r="F2899" s="68" t="str">
        <f>IFERROR(VLOOKUP($B2899,APガラス性能一覧!$A$2:$M$6097,5,0),"")</f>
        <v/>
      </c>
      <c r="G2899" s="68" t="str">
        <f>IFERROR(VLOOKUP($B2899,APガラス性能一覧!$A$2:$M$6097,6,0),"")</f>
        <v/>
      </c>
      <c r="H2899" s="68" t="str">
        <f>IFERROR(VLOOKUP($B2899,APガラス性能一覧!$A$2:$M$6097,7,0),"")</f>
        <v/>
      </c>
      <c r="I2899" s="68" t="str">
        <f>IFERROR(VLOOKUP($B2899,APガラス性能一覧!$A$2:$M$6097,8,0),"")</f>
        <v/>
      </c>
      <c r="J2899" s="68" t="str">
        <f>IFERROR(VLOOKUP($B2899,APガラス性能一覧!$A$2:$M$6097,9,0),"")</f>
        <v/>
      </c>
      <c r="K2899" s="68" t="str">
        <f>IFERROR(VLOOKUP($B2899,APガラス性能一覧!$A$2:$M$6097,10,0),"")</f>
        <v/>
      </c>
      <c r="L2899" s="68" t="str">
        <f>IFERROR(VLOOKUP($B2899,APガラス性能一覧!$A$2:$M$6097,11,0),"")</f>
        <v/>
      </c>
      <c r="M2899" s="68" t="str">
        <f>IFERROR(VLOOKUP($B2899,APガラス性能一覧!$A$2:$M$6097,12,0),"")</f>
        <v/>
      </c>
      <c r="N2899" s="68" t="str">
        <f>IFERROR(VLOOKUP($B2899,APガラス性能一覧!$A$2:$M$6097,13,0),"")</f>
        <v/>
      </c>
    </row>
    <row r="2900" spans="2:14" x14ac:dyDescent="0.4">
      <c r="B2900" s="68" t="str">
        <f>IF($D$2="","",IF($E$2=0.65,IFERROR(IF(INDEX(APガラス性能一覧!A:A,MATCH(ROW(B2894),APガラス性能一覧!$O:$O,0))="","",INDEX(APガラス性能一覧!A:A,MATCH(ROW(B2894),APガラス性能一覧!$O:$O,0))),""),IFERROR(IF(INDEX(APガラス性能一覧!A:A,MATCH(ROW(B2894),APガラス性能一覧!$N:$N,0))="","",INDEX(APガラス性能一覧!A:A,MATCH(ROW(B2894),APガラス性能一覧!$N:$N,0))),"")))</f>
        <v/>
      </c>
      <c r="C2900" s="68" t="str">
        <f>IFERROR(VLOOKUP($B2900,APガラス性能一覧!$A$2:$M$6097,2,0),"")</f>
        <v/>
      </c>
      <c r="D2900" s="68" t="str">
        <f>IFERROR(VLOOKUP($B2900,APガラス性能一覧!$A$2:$M$6097,3,0),"")</f>
        <v/>
      </c>
      <c r="E2900" s="68" t="str">
        <f>IFERROR(VLOOKUP($B2900,APガラス性能一覧!$A$2:$M$6097,4,0),"")</f>
        <v/>
      </c>
      <c r="F2900" s="68" t="str">
        <f>IFERROR(VLOOKUP($B2900,APガラス性能一覧!$A$2:$M$6097,5,0),"")</f>
        <v/>
      </c>
      <c r="G2900" s="68" t="str">
        <f>IFERROR(VLOOKUP($B2900,APガラス性能一覧!$A$2:$M$6097,6,0),"")</f>
        <v/>
      </c>
      <c r="H2900" s="68" t="str">
        <f>IFERROR(VLOOKUP($B2900,APガラス性能一覧!$A$2:$M$6097,7,0),"")</f>
        <v/>
      </c>
      <c r="I2900" s="68" t="str">
        <f>IFERROR(VLOOKUP($B2900,APガラス性能一覧!$A$2:$M$6097,8,0),"")</f>
        <v/>
      </c>
      <c r="J2900" s="68" t="str">
        <f>IFERROR(VLOOKUP($B2900,APガラス性能一覧!$A$2:$M$6097,9,0),"")</f>
        <v/>
      </c>
      <c r="K2900" s="68" t="str">
        <f>IFERROR(VLOOKUP($B2900,APガラス性能一覧!$A$2:$M$6097,10,0),"")</f>
        <v/>
      </c>
      <c r="L2900" s="68" t="str">
        <f>IFERROR(VLOOKUP($B2900,APガラス性能一覧!$A$2:$M$6097,11,0),"")</f>
        <v/>
      </c>
      <c r="M2900" s="68" t="str">
        <f>IFERROR(VLOOKUP($B2900,APガラス性能一覧!$A$2:$M$6097,12,0),"")</f>
        <v/>
      </c>
      <c r="N2900" s="68" t="str">
        <f>IFERROR(VLOOKUP($B2900,APガラス性能一覧!$A$2:$M$6097,13,0),"")</f>
        <v/>
      </c>
    </row>
    <row r="2901" spans="2:14" x14ac:dyDescent="0.4">
      <c r="B2901" s="68" t="str">
        <f>IF($D$2="","",IF($E$2=0.65,IFERROR(IF(INDEX(APガラス性能一覧!A:A,MATCH(ROW(B2895),APガラス性能一覧!$O:$O,0))="","",INDEX(APガラス性能一覧!A:A,MATCH(ROW(B2895),APガラス性能一覧!$O:$O,0))),""),IFERROR(IF(INDEX(APガラス性能一覧!A:A,MATCH(ROW(B2895),APガラス性能一覧!$N:$N,0))="","",INDEX(APガラス性能一覧!A:A,MATCH(ROW(B2895),APガラス性能一覧!$N:$N,0))),"")))</f>
        <v/>
      </c>
      <c r="C2901" s="68" t="str">
        <f>IFERROR(VLOOKUP($B2901,APガラス性能一覧!$A$2:$M$6097,2,0),"")</f>
        <v/>
      </c>
      <c r="D2901" s="68" t="str">
        <f>IFERROR(VLOOKUP($B2901,APガラス性能一覧!$A$2:$M$6097,3,0),"")</f>
        <v/>
      </c>
      <c r="E2901" s="68" t="str">
        <f>IFERROR(VLOOKUP($B2901,APガラス性能一覧!$A$2:$M$6097,4,0),"")</f>
        <v/>
      </c>
      <c r="F2901" s="68" t="str">
        <f>IFERROR(VLOOKUP($B2901,APガラス性能一覧!$A$2:$M$6097,5,0),"")</f>
        <v/>
      </c>
      <c r="G2901" s="68" t="str">
        <f>IFERROR(VLOOKUP($B2901,APガラス性能一覧!$A$2:$M$6097,6,0),"")</f>
        <v/>
      </c>
      <c r="H2901" s="68" t="str">
        <f>IFERROR(VLOOKUP($B2901,APガラス性能一覧!$A$2:$M$6097,7,0),"")</f>
        <v/>
      </c>
      <c r="I2901" s="68" t="str">
        <f>IFERROR(VLOOKUP($B2901,APガラス性能一覧!$A$2:$M$6097,8,0),"")</f>
        <v/>
      </c>
      <c r="J2901" s="68" t="str">
        <f>IFERROR(VLOOKUP($B2901,APガラス性能一覧!$A$2:$M$6097,9,0),"")</f>
        <v/>
      </c>
      <c r="K2901" s="68" t="str">
        <f>IFERROR(VLOOKUP($B2901,APガラス性能一覧!$A$2:$M$6097,10,0),"")</f>
        <v/>
      </c>
      <c r="L2901" s="68" t="str">
        <f>IFERROR(VLOOKUP($B2901,APガラス性能一覧!$A$2:$M$6097,11,0),"")</f>
        <v/>
      </c>
      <c r="M2901" s="68" t="str">
        <f>IFERROR(VLOOKUP($B2901,APガラス性能一覧!$A$2:$M$6097,12,0),"")</f>
        <v/>
      </c>
      <c r="N2901" s="68" t="str">
        <f>IFERROR(VLOOKUP($B2901,APガラス性能一覧!$A$2:$M$6097,13,0),"")</f>
        <v/>
      </c>
    </row>
    <row r="2902" spans="2:14" x14ac:dyDescent="0.4">
      <c r="B2902" s="68" t="str">
        <f>IF($D$2="","",IF($E$2=0.65,IFERROR(IF(INDEX(APガラス性能一覧!A:A,MATCH(ROW(B2896),APガラス性能一覧!$O:$O,0))="","",INDEX(APガラス性能一覧!A:A,MATCH(ROW(B2896),APガラス性能一覧!$O:$O,0))),""),IFERROR(IF(INDEX(APガラス性能一覧!A:A,MATCH(ROW(B2896),APガラス性能一覧!$N:$N,0))="","",INDEX(APガラス性能一覧!A:A,MATCH(ROW(B2896),APガラス性能一覧!$N:$N,0))),"")))</f>
        <v/>
      </c>
      <c r="C2902" s="68" t="str">
        <f>IFERROR(VLOOKUP($B2902,APガラス性能一覧!$A$2:$M$6097,2,0),"")</f>
        <v/>
      </c>
      <c r="D2902" s="68" t="str">
        <f>IFERROR(VLOOKUP($B2902,APガラス性能一覧!$A$2:$M$6097,3,0),"")</f>
        <v/>
      </c>
      <c r="E2902" s="68" t="str">
        <f>IFERROR(VLOOKUP($B2902,APガラス性能一覧!$A$2:$M$6097,4,0),"")</f>
        <v/>
      </c>
      <c r="F2902" s="68" t="str">
        <f>IFERROR(VLOOKUP($B2902,APガラス性能一覧!$A$2:$M$6097,5,0),"")</f>
        <v/>
      </c>
      <c r="G2902" s="68" t="str">
        <f>IFERROR(VLOOKUP($B2902,APガラス性能一覧!$A$2:$M$6097,6,0),"")</f>
        <v/>
      </c>
      <c r="H2902" s="68" t="str">
        <f>IFERROR(VLOOKUP($B2902,APガラス性能一覧!$A$2:$M$6097,7,0),"")</f>
        <v/>
      </c>
      <c r="I2902" s="68" t="str">
        <f>IFERROR(VLOOKUP($B2902,APガラス性能一覧!$A$2:$M$6097,8,0),"")</f>
        <v/>
      </c>
      <c r="J2902" s="68" t="str">
        <f>IFERROR(VLOOKUP($B2902,APガラス性能一覧!$A$2:$M$6097,9,0),"")</f>
        <v/>
      </c>
      <c r="K2902" s="68" t="str">
        <f>IFERROR(VLOOKUP($B2902,APガラス性能一覧!$A$2:$M$6097,10,0),"")</f>
        <v/>
      </c>
      <c r="L2902" s="68" t="str">
        <f>IFERROR(VLOOKUP($B2902,APガラス性能一覧!$A$2:$M$6097,11,0),"")</f>
        <v/>
      </c>
      <c r="M2902" s="68" t="str">
        <f>IFERROR(VLOOKUP($B2902,APガラス性能一覧!$A$2:$M$6097,12,0),"")</f>
        <v/>
      </c>
      <c r="N2902" s="68" t="str">
        <f>IFERROR(VLOOKUP($B2902,APガラス性能一覧!$A$2:$M$6097,13,0),"")</f>
        <v/>
      </c>
    </row>
    <row r="2903" spans="2:14" x14ac:dyDescent="0.4">
      <c r="B2903" s="68" t="str">
        <f>IF($D$2="","",IF($E$2=0.65,IFERROR(IF(INDEX(APガラス性能一覧!A:A,MATCH(ROW(B2897),APガラス性能一覧!$O:$O,0))="","",INDEX(APガラス性能一覧!A:A,MATCH(ROW(B2897),APガラス性能一覧!$O:$O,0))),""),IFERROR(IF(INDEX(APガラス性能一覧!A:A,MATCH(ROW(B2897),APガラス性能一覧!$N:$N,0))="","",INDEX(APガラス性能一覧!A:A,MATCH(ROW(B2897),APガラス性能一覧!$N:$N,0))),"")))</f>
        <v/>
      </c>
      <c r="C2903" s="68" t="str">
        <f>IFERROR(VLOOKUP($B2903,APガラス性能一覧!$A$2:$M$6097,2,0),"")</f>
        <v/>
      </c>
      <c r="D2903" s="68" t="str">
        <f>IFERROR(VLOOKUP($B2903,APガラス性能一覧!$A$2:$M$6097,3,0),"")</f>
        <v/>
      </c>
      <c r="E2903" s="68" t="str">
        <f>IFERROR(VLOOKUP($B2903,APガラス性能一覧!$A$2:$M$6097,4,0),"")</f>
        <v/>
      </c>
      <c r="F2903" s="68" t="str">
        <f>IFERROR(VLOOKUP($B2903,APガラス性能一覧!$A$2:$M$6097,5,0),"")</f>
        <v/>
      </c>
      <c r="G2903" s="68" t="str">
        <f>IFERROR(VLOOKUP($B2903,APガラス性能一覧!$A$2:$M$6097,6,0),"")</f>
        <v/>
      </c>
      <c r="H2903" s="68" t="str">
        <f>IFERROR(VLOOKUP($B2903,APガラス性能一覧!$A$2:$M$6097,7,0),"")</f>
        <v/>
      </c>
      <c r="I2903" s="68" t="str">
        <f>IFERROR(VLOOKUP($B2903,APガラス性能一覧!$A$2:$M$6097,8,0),"")</f>
        <v/>
      </c>
      <c r="J2903" s="68" t="str">
        <f>IFERROR(VLOOKUP($B2903,APガラス性能一覧!$A$2:$M$6097,9,0),"")</f>
        <v/>
      </c>
      <c r="K2903" s="68" t="str">
        <f>IFERROR(VLOOKUP($B2903,APガラス性能一覧!$A$2:$M$6097,10,0),"")</f>
        <v/>
      </c>
      <c r="L2903" s="68" t="str">
        <f>IFERROR(VLOOKUP($B2903,APガラス性能一覧!$A$2:$M$6097,11,0),"")</f>
        <v/>
      </c>
      <c r="M2903" s="68" t="str">
        <f>IFERROR(VLOOKUP($B2903,APガラス性能一覧!$A$2:$M$6097,12,0),"")</f>
        <v/>
      </c>
      <c r="N2903" s="68" t="str">
        <f>IFERROR(VLOOKUP($B2903,APガラス性能一覧!$A$2:$M$6097,13,0),"")</f>
        <v/>
      </c>
    </row>
    <row r="2904" spans="2:14" x14ac:dyDescent="0.4">
      <c r="B2904" s="68" t="str">
        <f>IF($D$2="","",IF($E$2=0.65,IFERROR(IF(INDEX(APガラス性能一覧!A:A,MATCH(ROW(B2898),APガラス性能一覧!$O:$O,0))="","",INDEX(APガラス性能一覧!A:A,MATCH(ROW(B2898),APガラス性能一覧!$O:$O,0))),""),IFERROR(IF(INDEX(APガラス性能一覧!A:A,MATCH(ROW(B2898),APガラス性能一覧!$N:$N,0))="","",INDEX(APガラス性能一覧!A:A,MATCH(ROW(B2898),APガラス性能一覧!$N:$N,0))),"")))</f>
        <v/>
      </c>
      <c r="C2904" s="68" t="str">
        <f>IFERROR(VLOOKUP($B2904,APガラス性能一覧!$A$2:$M$6097,2,0),"")</f>
        <v/>
      </c>
      <c r="D2904" s="68" t="str">
        <f>IFERROR(VLOOKUP($B2904,APガラス性能一覧!$A$2:$M$6097,3,0),"")</f>
        <v/>
      </c>
      <c r="E2904" s="68" t="str">
        <f>IFERROR(VLOOKUP($B2904,APガラス性能一覧!$A$2:$M$6097,4,0),"")</f>
        <v/>
      </c>
      <c r="F2904" s="68" t="str">
        <f>IFERROR(VLOOKUP($B2904,APガラス性能一覧!$A$2:$M$6097,5,0),"")</f>
        <v/>
      </c>
      <c r="G2904" s="68" t="str">
        <f>IFERROR(VLOOKUP($B2904,APガラス性能一覧!$A$2:$M$6097,6,0),"")</f>
        <v/>
      </c>
      <c r="H2904" s="68" t="str">
        <f>IFERROR(VLOOKUP($B2904,APガラス性能一覧!$A$2:$M$6097,7,0),"")</f>
        <v/>
      </c>
      <c r="I2904" s="68" t="str">
        <f>IFERROR(VLOOKUP($B2904,APガラス性能一覧!$A$2:$M$6097,8,0),"")</f>
        <v/>
      </c>
      <c r="J2904" s="68" t="str">
        <f>IFERROR(VLOOKUP($B2904,APガラス性能一覧!$A$2:$M$6097,9,0),"")</f>
        <v/>
      </c>
      <c r="K2904" s="68" t="str">
        <f>IFERROR(VLOOKUP($B2904,APガラス性能一覧!$A$2:$M$6097,10,0),"")</f>
        <v/>
      </c>
      <c r="L2904" s="68" t="str">
        <f>IFERROR(VLOOKUP($B2904,APガラス性能一覧!$A$2:$M$6097,11,0),"")</f>
        <v/>
      </c>
      <c r="M2904" s="68" t="str">
        <f>IFERROR(VLOOKUP($B2904,APガラス性能一覧!$A$2:$M$6097,12,0),"")</f>
        <v/>
      </c>
      <c r="N2904" s="68" t="str">
        <f>IFERROR(VLOOKUP($B2904,APガラス性能一覧!$A$2:$M$6097,13,0),"")</f>
        <v/>
      </c>
    </row>
    <row r="2905" spans="2:14" x14ac:dyDescent="0.4">
      <c r="B2905" s="68" t="str">
        <f>IF($D$2="","",IF($E$2=0.65,IFERROR(IF(INDEX(APガラス性能一覧!A:A,MATCH(ROW(B2899),APガラス性能一覧!$O:$O,0))="","",INDEX(APガラス性能一覧!A:A,MATCH(ROW(B2899),APガラス性能一覧!$O:$O,0))),""),IFERROR(IF(INDEX(APガラス性能一覧!A:A,MATCH(ROW(B2899),APガラス性能一覧!$N:$N,0))="","",INDEX(APガラス性能一覧!A:A,MATCH(ROW(B2899),APガラス性能一覧!$N:$N,0))),"")))</f>
        <v/>
      </c>
      <c r="C2905" s="68" t="str">
        <f>IFERROR(VLOOKUP($B2905,APガラス性能一覧!$A$2:$M$6097,2,0),"")</f>
        <v/>
      </c>
      <c r="D2905" s="68" t="str">
        <f>IFERROR(VLOOKUP($B2905,APガラス性能一覧!$A$2:$M$6097,3,0),"")</f>
        <v/>
      </c>
      <c r="E2905" s="68" t="str">
        <f>IFERROR(VLOOKUP($B2905,APガラス性能一覧!$A$2:$M$6097,4,0),"")</f>
        <v/>
      </c>
      <c r="F2905" s="68" t="str">
        <f>IFERROR(VLOOKUP($B2905,APガラス性能一覧!$A$2:$M$6097,5,0),"")</f>
        <v/>
      </c>
      <c r="G2905" s="68" t="str">
        <f>IFERROR(VLOOKUP($B2905,APガラス性能一覧!$A$2:$M$6097,6,0),"")</f>
        <v/>
      </c>
      <c r="H2905" s="68" t="str">
        <f>IFERROR(VLOOKUP($B2905,APガラス性能一覧!$A$2:$M$6097,7,0),"")</f>
        <v/>
      </c>
      <c r="I2905" s="68" t="str">
        <f>IFERROR(VLOOKUP($B2905,APガラス性能一覧!$A$2:$M$6097,8,0),"")</f>
        <v/>
      </c>
      <c r="J2905" s="68" t="str">
        <f>IFERROR(VLOOKUP($B2905,APガラス性能一覧!$A$2:$M$6097,9,0),"")</f>
        <v/>
      </c>
      <c r="K2905" s="68" t="str">
        <f>IFERROR(VLOOKUP($B2905,APガラス性能一覧!$A$2:$M$6097,10,0),"")</f>
        <v/>
      </c>
      <c r="L2905" s="68" t="str">
        <f>IFERROR(VLOOKUP($B2905,APガラス性能一覧!$A$2:$M$6097,11,0),"")</f>
        <v/>
      </c>
      <c r="M2905" s="68" t="str">
        <f>IFERROR(VLOOKUP($B2905,APガラス性能一覧!$A$2:$M$6097,12,0),"")</f>
        <v/>
      </c>
      <c r="N2905" s="68" t="str">
        <f>IFERROR(VLOOKUP($B2905,APガラス性能一覧!$A$2:$M$6097,13,0),"")</f>
        <v/>
      </c>
    </row>
    <row r="2906" spans="2:14" x14ac:dyDescent="0.4">
      <c r="B2906" s="68" t="str">
        <f>IF($D$2="","",IF($E$2=0.65,IFERROR(IF(INDEX(APガラス性能一覧!A:A,MATCH(ROW(B2900),APガラス性能一覧!$O:$O,0))="","",INDEX(APガラス性能一覧!A:A,MATCH(ROW(B2900),APガラス性能一覧!$O:$O,0))),""),IFERROR(IF(INDEX(APガラス性能一覧!A:A,MATCH(ROW(B2900),APガラス性能一覧!$N:$N,0))="","",INDEX(APガラス性能一覧!A:A,MATCH(ROW(B2900),APガラス性能一覧!$N:$N,0))),"")))</f>
        <v/>
      </c>
      <c r="C2906" s="68" t="str">
        <f>IFERROR(VLOOKUP($B2906,APガラス性能一覧!$A$2:$M$6097,2,0),"")</f>
        <v/>
      </c>
      <c r="D2906" s="68" t="str">
        <f>IFERROR(VLOOKUP($B2906,APガラス性能一覧!$A$2:$M$6097,3,0),"")</f>
        <v/>
      </c>
      <c r="E2906" s="68" t="str">
        <f>IFERROR(VLOOKUP($B2906,APガラス性能一覧!$A$2:$M$6097,4,0),"")</f>
        <v/>
      </c>
      <c r="F2906" s="68" t="str">
        <f>IFERROR(VLOOKUP($B2906,APガラス性能一覧!$A$2:$M$6097,5,0),"")</f>
        <v/>
      </c>
      <c r="G2906" s="68" t="str">
        <f>IFERROR(VLOOKUP($B2906,APガラス性能一覧!$A$2:$M$6097,6,0),"")</f>
        <v/>
      </c>
      <c r="H2906" s="68" t="str">
        <f>IFERROR(VLOOKUP($B2906,APガラス性能一覧!$A$2:$M$6097,7,0),"")</f>
        <v/>
      </c>
      <c r="I2906" s="68" t="str">
        <f>IFERROR(VLOOKUP($B2906,APガラス性能一覧!$A$2:$M$6097,8,0),"")</f>
        <v/>
      </c>
      <c r="J2906" s="68" t="str">
        <f>IFERROR(VLOOKUP($B2906,APガラス性能一覧!$A$2:$M$6097,9,0),"")</f>
        <v/>
      </c>
      <c r="K2906" s="68" t="str">
        <f>IFERROR(VLOOKUP($B2906,APガラス性能一覧!$A$2:$M$6097,10,0),"")</f>
        <v/>
      </c>
      <c r="L2906" s="68" t="str">
        <f>IFERROR(VLOOKUP($B2906,APガラス性能一覧!$A$2:$M$6097,11,0),"")</f>
        <v/>
      </c>
      <c r="M2906" s="68" t="str">
        <f>IFERROR(VLOOKUP($B2906,APガラス性能一覧!$A$2:$M$6097,12,0),"")</f>
        <v/>
      </c>
      <c r="N2906" s="68" t="str">
        <f>IFERROR(VLOOKUP($B2906,APガラス性能一覧!$A$2:$M$6097,13,0),"")</f>
        <v/>
      </c>
    </row>
    <row r="2907" spans="2:14" x14ac:dyDescent="0.4">
      <c r="B2907" s="68" t="str">
        <f>IF($D$2="","",IF($E$2=0.65,IFERROR(IF(INDEX(APガラス性能一覧!A:A,MATCH(ROW(B2901),APガラス性能一覧!$O:$O,0))="","",INDEX(APガラス性能一覧!A:A,MATCH(ROW(B2901),APガラス性能一覧!$O:$O,0))),""),IFERROR(IF(INDEX(APガラス性能一覧!A:A,MATCH(ROW(B2901),APガラス性能一覧!$N:$N,0))="","",INDEX(APガラス性能一覧!A:A,MATCH(ROW(B2901),APガラス性能一覧!$N:$N,0))),"")))</f>
        <v/>
      </c>
      <c r="C2907" s="68" t="str">
        <f>IFERROR(VLOOKUP($B2907,APガラス性能一覧!$A$2:$M$6097,2,0),"")</f>
        <v/>
      </c>
      <c r="D2907" s="68" t="str">
        <f>IFERROR(VLOOKUP($B2907,APガラス性能一覧!$A$2:$M$6097,3,0),"")</f>
        <v/>
      </c>
      <c r="E2907" s="68" t="str">
        <f>IFERROR(VLOOKUP($B2907,APガラス性能一覧!$A$2:$M$6097,4,0),"")</f>
        <v/>
      </c>
      <c r="F2907" s="68" t="str">
        <f>IFERROR(VLOOKUP($B2907,APガラス性能一覧!$A$2:$M$6097,5,0),"")</f>
        <v/>
      </c>
      <c r="G2907" s="68" t="str">
        <f>IFERROR(VLOOKUP($B2907,APガラス性能一覧!$A$2:$M$6097,6,0),"")</f>
        <v/>
      </c>
      <c r="H2907" s="68" t="str">
        <f>IFERROR(VLOOKUP($B2907,APガラス性能一覧!$A$2:$M$6097,7,0),"")</f>
        <v/>
      </c>
      <c r="I2907" s="68" t="str">
        <f>IFERROR(VLOOKUP($B2907,APガラス性能一覧!$A$2:$M$6097,8,0),"")</f>
        <v/>
      </c>
      <c r="J2907" s="68" t="str">
        <f>IFERROR(VLOOKUP($B2907,APガラス性能一覧!$A$2:$M$6097,9,0),"")</f>
        <v/>
      </c>
      <c r="K2907" s="68" t="str">
        <f>IFERROR(VLOOKUP($B2907,APガラス性能一覧!$A$2:$M$6097,10,0),"")</f>
        <v/>
      </c>
      <c r="L2907" s="68" t="str">
        <f>IFERROR(VLOOKUP($B2907,APガラス性能一覧!$A$2:$M$6097,11,0),"")</f>
        <v/>
      </c>
      <c r="M2907" s="68" t="str">
        <f>IFERROR(VLOOKUP($B2907,APガラス性能一覧!$A$2:$M$6097,12,0),"")</f>
        <v/>
      </c>
      <c r="N2907" s="68" t="str">
        <f>IFERROR(VLOOKUP($B2907,APガラス性能一覧!$A$2:$M$6097,13,0),"")</f>
        <v/>
      </c>
    </row>
    <row r="2908" spans="2:14" x14ac:dyDescent="0.4">
      <c r="B2908" s="68" t="str">
        <f>IF($D$2="","",IF($E$2=0.65,IFERROR(IF(INDEX(APガラス性能一覧!A:A,MATCH(ROW(B2902),APガラス性能一覧!$O:$O,0))="","",INDEX(APガラス性能一覧!A:A,MATCH(ROW(B2902),APガラス性能一覧!$O:$O,0))),""),IFERROR(IF(INDEX(APガラス性能一覧!A:A,MATCH(ROW(B2902),APガラス性能一覧!$N:$N,0))="","",INDEX(APガラス性能一覧!A:A,MATCH(ROW(B2902),APガラス性能一覧!$N:$N,0))),"")))</f>
        <v/>
      </c>
      <c r="C2908" s="68" t="str">
        <f>IFERROR(VLOOKUP($B2908,APガラス性能一覧!$A$2:$M$6097,2,0),"")</f>
        <v/>
      </c>
      <c r="D2908" s="68" t="str">
        <f>IFERROR(VLOOKUP($B2908,APガラス性能一覧!$A$2:$M$6097,3,0),"")</f>
        <v/>
      </c>
      <c r="E2908" s="68" t="str">
        <f>IFERROR(VLOOKUP($B2908,APガラス性能一覧!$A$2:$M$6097,4,0),"")</f>
        <v/>
      </c>
      <c r="F2908" s="68" t="str">
        <f>IFERROR(VLOOKUP($B2908,APガラス性能一覧!$A$2:$M$6097,5,0),"")</f>
        <v/>
      </c>
      <c r="G2908" s="68" t="str">
        <f>IFERROR(VLOOKUP($B2908,APガラス性能一覧!$A$2:$M$6097,6,0),"")</f>
        <v/>
      </c>
      <c r="H2908" s="68" t="str">
        <f>IFERROR(VLOOKUP($B2908,APガラス性能一覧!$A$2:$M$6097,7,0),"")</f>
        <v/>
      </c>
      <c r="I2908" s="68" t="str">
        <f>IFERROR(VLOOKUP($B2908,APガラス性能一覧!$A$2:$M$6097,8,0),"")</f>
        <v/>
      </c>
      <c r="J2908" s="68" t="str">
        <f>IFERROR(VLOOKUP($B2908,APガラス性能一覧!$A$2:$M$6097,9,0),"")</f>
        <v/>
      </c>
      <c r="K2908" s="68" t="str">
        <f>IFERROR(VLOOKUP($B2908,APガラス性能一覧!$A$2:$M$6097,10,0),"")</f>
        <v/>
      </c>
      <c r="L2908" s="68" t="str">
        <f>IFERROR(VLOOKUP($B2908,APガラス性能一覧!$A$2:$M$6097,11,0),"")</f>
        <v/>
      </c>
      <c r="M2908" s="68" t="str">
        <f>IFERROR(VLOOKUP($B2908,APガラス性能一覧!$A$2:$M$6097,12,0),"")</f>
        <v/>
      </c>
      <c r="N2908" s="68" t="str">
        <f>IFERROR(VLOOKUP($B2908,APガラス性能一覧!$A$2:$M$6097,13,0),"")</f>
        <v/>
      </c>
    </row>
    <row r="2909" spans="2:14" x14ac:dyDescent="0.4">
      <c r="B2909" s="68" t="str">
        <f>IF($D$2="","",IF($E$2=0.65,IFERROR(IF(INDEX(APガラス性能一覧!A:A,MATCH(ROW(B2903),APガラス性能一覧!$O:$O,0))="","",INDEX(APガラス性能一覧!A:A,MATCH(ROW(B2903),APガラス性能一覧!$O:$O,0))),""),IFERROR(IF(INDEX(APガラス性能一覧!A:A,MATCH(ROW(B2903),APガラス性能一覧!$N:$N,0))="","",INDEX(APガラス性能一覧!A:A,MATCH(ROW(B2903),APガラス性能一覧!$N:$N,0))),"")))</f>
        <v/>
      </c>
      <c r="C2909" s="68" t="str">
        <f>IFERROR(VLOOKUP($B2909,APガラス性能一覧!$A$2:$M$6097,2,0),"")</f>
        <v/>
      </c>
      <c r="D2909" s="68" t="str">
        <f>IFERROR(VLOOKUP($B2909,APガラス性能一覧!$A$2:$M$6097,3,0),"")</f>
        <v/>
      </c>
      <c r="E2909" s="68" t="str">
        <f>IFERROR(VLOOKUP($B2909,APガラス性能一覧!$A$2:$M$6097,4,0),"")</f>
        <v/>
      </c>
      <c r="F2909" s="68" t="str">
        <f>IFERROR(VLOOKUP($B2909,APガラス性能一覧!$A$2:$M$6097,5,0),"")</f>
        <v/>
      </c>
      <c r="G2909" s="68" t="str">
        <f>IFERROR(VLOOKUP($B2909,APガラス性能一覧!$A$2:$M$6097,6,0),"")</f>
        <v/>
      </c>
      <c r="H2909" s="68" t="str">
        <f>IFERROR(VLOOKUP($B2909,APガラス性能一覧!$A$2:$M$6097,7,0),"")</f>
        <v/>
      </c>
      <c r="I2909" s="68" t="str">
        <f>IFERROR(VLOOKUP($B2909,APガラス性能一覧!$A$2:$M$6097,8,0),"")</f>
        <v/>
      </c>
      <c r="J2909" s="68" t="str">
        <f>IFERROR(VLOOKUP($B2909,APガラス性能一覧!$A$2:$M$6097,9,0),"")</f>
        <v/>
      </c>
      <c r="K2909" s="68" t="str">
        <f>IFERROR(VLOOKUP($B2909,APガラス性能一覧!$A$2:$M$6097,10,0),"")</f>
        <v/>
      </c>
      <c r="L2909" s="68" t="str">
        <f>IFERROR(VLOOKUP($B2909,APガラス性能一覧!$A$2:$M$6097,11,0),"")</f>
        <v/>
      </c>
      <c r="M2909" s="68" t="str">
        <f>IFERROR(VLOOKUP($B2909,APガラス性能一覧!$A$2:$M$6097,12,0),"")</f>
        <v/>
      </c>
      <c r="N2909" s="68" t="str">
        <f>IFERROR(VLOOKUP($B2909,APガラス性能一覧!$A$2:$M$6097,13,0),"")</f>
        <v/>
      </c>
    </row>
    <row r="2910" spans="2:14" x14ac:dyDescent="0.4">
      <c r="B2910" s="68" t="str">
        <f>IF($D$2="","",IF($E$2=0.65,IFERROR(IF(INDEX(APガラス性能一覧!A:A,MATCH(ROW(B2904),APガラス性能一覧!$O:$O,0))="","",INDEX(APガラス性能一覧!A:A,MATCH(ROW(B2904),APガラス性能一覧!$O:$O,0))),""),IFERROR(IF(INDEX(APガラス性能一覧!A:A,MATCH(ROW(B2904),APガラス性能一覧!$N:$N,0))="","",INDEX(APガラス性能一覧!A:A,MATCH(ROW(B2904),APガラス性能一覧!$N:$N,0))),"")))</f>
        <v/>
      </c>
      <c r="C2910" s="68" t="str">
        <f>IFERROR(VLOOKUP($B2910,APガラス性能一覧!$A$2:$M$6097,2,0),"")</f>
        <v/>
      </c>
      <c r="D2910" s="68" t="str">
        <f>IFERROR(VLOOKUP($B2910,APガラス性能一覧!$A$2:$M$6097,3,0),"")</f>
        <v/>
      </c>
      <c r="E2910" s="68" t="str">
        <f>IFERROR(VLOOKUP($B2910,APガラス性能一覧!$A$2:$M$6097,4,0),"")</f>
        <v/>
      </c>
      <c r="F2910" s="68" t="str">
        <f>IFERROR(VLOOKUP($B2910,APガラス性能一覧!$A$2:$M$6097,5,0),"")</f>
        <v/>
      </c>
      <c r="G2910" s="68" t="str">
        <f>IFERROR(VLOOKUP($B2910,APガラス性能一覧!$A$2:$M$6097,6,0),"")</f>
        <v/>
      </c>
      <c r="H2910" s="68" t="str">
        <f>IFERROR(VLOOKUP($B2910,APガラス性能一覧!$A$2:$M$6097,7,0),"")</f>
        <v/>
      </c>
      <c r="I2910" s="68" t="str">
        <f>IFERROR(VLOOKUP($B2910,APガラス性能一覧!$A$2:$M$6097,8,0),"")</f>
        <v/>
      </c>
      <c r="J2910" s="68" t="str">
        <f>IFERROR(VLOOKUP($B2910,APガラス性能一覧!$A$2:$M$6097,9,0),"")</f>
        <v/>
      </c>
      <c r="K2910" s="68" t="str">
        <f>IFERROR(VLOOKUP($B2910,APガラス性能一覧!$A$2:$M$6097,10,0),"")</f>
        <v/>
      </c>
      <c r="L2910" s="68" t="str">
        <f>IFERROR(VLOOKUP($B2910,APガラス性能一覧!$A$2:$M$6097,11,0),"")</f>
        <v/>
      </c>
      <c r="M2910" s="68" t="str">
        <f>IFERROR(VLOOKUP($B2910,APガラス性能一覧!$A$2:$M$6097,12,0),"")</f>
        <v/>
      </c>
      <c r="N2910" s="68" t="str">
        <f>IFERROR(VLOOKUP($B2910,APガラス性能一覧!$A$2:$M$6097,13,0),"")</f>
        <v/>
      </c>
    </row>
    <row r="2911" spans="2:14" x14ac:dyDescent="0.4">
      <c r="B2911" s="68" t="str">
        <f>IF($D$2="","",IF($E$2=0.65,IFERROR(IF(INDEX(APガラス性能一覧!A:A,MATCH(ROW(B2905),APガラス性能一覧!$O:$O,0))="","",INDEX(APガラス性能一覧!A:A,MATCH(ROW(B2905),APガラス性能一覧!$O:$O,0))),""),IFERROR(IF(INDEX(APガラス性能一覧!A:A,MATCH(ROW(B2905),APガラス性能一覧!$N:$N,0))="","",INDEX(APガラス性能一覧!A:A,MATCH(ROW(B2905),APガラス性能一覧!$N:$N,0))),"")))</f>
        <v/>
      </c>
      <c r="C2911" s="68" t="str">
        <f>IFERROR(VLOOKUP($B2911,APガラス性能一覧!$A$2:$M$6097,2,0),"")</f>
        <v/>
      </c>
      <c r="D2911" s="68" t="str">
        <f>IFERROR(VLOOKUP($B2911,APガラス性能一覧!$A$2:$M$6097,3,0),"")</f>
        <v/>
      </c>
      <c r="E2911" s="68" t="str">
        <f>IFERROR(VLOOKUP($B2911,APガラス性能一覧!$A$2:$M$6097,4,0),"")</f>
        <v/>
      </c>
      <c r="F2911" s="68" t="str">
        <f>IFERROR(VLOOKUP($B2911,APガラス性能一覧!$A$2:$M$6097,5,0),"")</f>
        <v/>
      </c>
      <c r="G2911" s="68" t="str">
        <f>IFERROR(VLOOKUP($B2911,APガラス性能一覧!$A$2:$M$6097,6,0),"")</f>
        <v/>
      </c>
      <c r="H2911" s="68" t="str">
        <f>IFERROR(VLOOKUP($B2911,APガラス性能一覧!$A$2:$M$6097,7,0),"")</f>
        <v/>
      </c>
      <c r="I2911" s="68" t="str">
        <f>IFERROR(VLOOKUP($B2911,APガラス性能一覧!$A$2:$M$6097,8,0),"")</f>
        <v/>
      </c>
      <c r="J2911" s="68" t="str">
        <f>IFERROR(VLOOKUP($B2911,APガラス性能一覧!$A$2:$M$6097,9,0),"")</f>
        <v/>
      </c>
      <c r="K2911" s="68" t="str">
        <f>IFERROR(VLOOKUP($B2911,APガラス性能一覧!$A$2:$M$6097,10,0),"")</f>
        <v/>
      </c>
      <c r="L2911" s="68" t="str">
        <f>IFERROR(VLOOKUP($B2911,APガラス性能一覧!$A$2:$M$6097,11,0),"")</f>
        <v/>
      </c>
      <c r="M2911" s="68" t="str">
        <f>IFERROR(VLOOKUP($B2911,APガラス性能一覧!$A$2:$M$6097,12,0),"")</f>
        <v/>
      </c>
      <c r="N2911" s="68" t="str">
        <f>IFERROR(VLOOKUP($B2911,APガラス性能一覧!$A$2:$M$6097,13,0),"")</f>
        <v/>
      </c>
    </row>
    <row r="2912" spans="2:14" x14ac:dyDescent="0.4">
      <c r="B2912" s="68" t="str">
        <f>IF($D$2="","",IF($E$2=0.65,IFERROR(IF(INDEX(APガラス性能一覧!A:A,MATCH(ROW(B2906),APガラス性能一覧!$O:$O,0))="","",INDEX(APガラス性能一覧!A:A,MATCH(ROW(B2906),APガラス性能一覧!$O:$O,0))),""),IFERROR(IF(INDEX(APガラス性能一覧!A:A,MATCH(ROW(B2906),APガラス性能一覧!$N:$N,0))="","",INDEX(APガラス性能一覧!A:A,MATCH(ROW(B2906),APガラス性能一覧!$N:$N,0))),"")))</f>
        <v/>
      </c>
      <c r="C2912" s="68" t="str">
        <f>IFERROR(VLOOKUP($B2912,APガラス性能一覧!$A$2:$M$6097,2,0),"")</f>
        <v/>
      </c>
      <c r="D2912" s="68" t="str">
        <f>IFERROR(VLOOKUP($B2912,APガラス性能一覧!$A$2:$M$6097,3,0),"")</f>
        <v/>
      </c>
      <c r="E2912" s="68" t="str">
        <f>IFERROR(VLOOKUP($B2912,APガラス性能一覧!$A$2:$M$6097,4,0),"")</f>
        <v/>
      </c>
      <c r="F2912" s="68" t="str">
        <f>IFERROR(VLOOKUP($B2912,APガラス性能一覧!$A$2:$M$6097,5,0),"")</f>
        <v/>
      </c>
      <c r="G2912" s="68" t="str">
        <f>IFERROR(VLOOKUP($B2912,APガラス性能一覧!$A$2:$M$6097,6,0),"")</f>
        <v/>
      </c>
      <c r="H2912" s="68" t="str">
        <f>IFERROR(VLOOKUP($B2912,APガラス性能一覧!$A$2:$M$6097,7,0),"")</f>
        <v/>
      </c>
      <c r="I2912" s="68" t="str">
        <f>IFERROR(VLOOKUP($B2912,APガラス性能一覧!$A$2:$M$6097,8,0),"")</f>
        <v/>
      </c>
      <c r="J2912" s="68" t="str">
        <f>IFERROR(VLOOKUP($B2912,APガラス性能一覧!$A$2:$M$6097,9,0),"")</f>
        <v/>
      </c>
      <c r="K2912" s="68" t="str">
        <f>IFERROR(VLOOKUP($B2912,APガラス性能一覧!$A$2:$M$6097,10,0),"")</f>
        <v/>
      </c>
      <c r="L2912" s="68" t="str">
        <f>IFERROR(VLOOKUP($B2912,APガラス性能一覧!$A$2:$M$6097,11,0),"")</f>
        <v/>
      </c>
      <c r="M2912" s="68" t="str">
        <f>IFERROR(VLOOKUP($B2912,APガラス性能一覧!$A$2:$M$6097,12,0),"")</f>
        <v/>
      </c>
      <c r="N2912" s="68" t="str">
        <f>IFERROR(VLOOKUP($B2912,APガラス性能一覧!$A$2:$M$6097,13,0),"")</f>
        <v/>
      </c>
    </row>
    <row r="2913" spans="2:14" x14ac:dyDescent="0.4">
      <c r="B2913" s="68" t="str">
        <f>IF($D$2="","",IF($E$2=0.65,IFERROR(IF(INDEX(APガラス性能一覧!A:A,MATCH(ROW(B2907),APガラス性能一覧!$O:$O,0))="","",INDEX(APガラス性能一覧!A:A,MATCH(ROW(B2907),APガラス性能一覧!$O:$O,0))),""),IFERROR(IF(INDEX(APガラス性能一覧!A:A,MATCH(ROW(B2907),APガラス性能一覧!$N:$N,0))="","",INDEX(APガラス性能一覧!A:A,MATCH(ROW(B2907),APガラス性能一覧!$N:$N,0))),"")))</f>
        <v/>
      </c>
      <c r="C2913" s="68" t="str">
        <f>IFERROR(VLOOKUP($B2913,APガラス性能一覧!$A$2:$M$6097,2,0),"")</f>
        <v/>
      </c>
      <c r="D2913" s="68" t="str">
        <f>IFERROR(VLOOKUP($B2913,APガラス性能一覧!$A$2:$M$6097,3,0),"")</f>
        <v/>
      </c>
      <c r="E2913" s="68" t="str">
        <f>IFERROR(VLOOKUP($B2913,APガラス性能一覧!$A$2:$M$6097,4,0),"")</f>
        <v/>
      </c>
      <c r="F2913" s="68" t="str">
        <f>IFERROR(VLOOKUP($B2913,APガラス性能一覧!$A$2:$M$6097,5,0),"")</f>
        <v/>
      </c>
      <c r="G2913" s="68" t="str">
        <f>IFERROR(VLOOKUP($B2913,APガラス性能一覧!$A$2:$M$6097,6,0),"")</f>
        <v/>
      </c>
      <c r="H2913" s="68" t="str">
        <f>IFERROR(VLOOKUP($B2913,APガラス性能一覧!$A$2:$M$6097,7,0),"")</f>
        <v/>
      </c>
      <c r="I2913" s="68" t="str">
        <f>IFERROR(VLOOKUP($B2913,APガラス性能一覧!$A$2:$M$6097,8,0),"")</f>
        <v/>
      </c>
      <c r="J2913" s="68" t="str">
        <f>IFERROR(VLOOKUP($B2913,APガラス性能一覧!$A$2:$M$6097,9,0),"")</f>
        <v/>
      </c>
      <c r="K2913" s="68" t="str">
        <f>IFERROR(VLOOKUP($B2913,APガラス性能一覧!$A$2:$M$6097,10,0),"")</f>
        <v/>
      </c>
      <c r="L2913" s="68" t="str">
        <f>IFERROR(VLOOKUP($B2913,APガラス性能一覧!$A$2:$M$6097,11,0),"")</f>
        <v/>
      </c>
      <c r="M2913" s="68" t="str">
        <f>IFERROR(VLOOKUP($B2913,APガラス性能一覧!$A$2:$M$6097,12,0),"")</f>
        <v/>
      </c>
      <c r="N2913" s="68" t="str">
        <f>IFERROR(VLOOKUP($B2913,APガラス性能一覧!$A$2:$M$6097,13,0),"")</f>
        <v/>
      </c>
    </row>
    <row r="2914" spans="2:14" x14ac:dyDescent="0.4">
      <c r="B2914" s="68" t="str">
        <f>IF($D$2="","",IF($E$2=0.65,IFERROR(IF(INDEX(APガラス性能一覧!A:A,MATCH(ROW(B2908),APガラス性能一覧!$O:$O,0))="","",INDEX(APガラス性能一覧!A:A,MATCH(ROW(B2908),APガラス性能一覧!$O:$O,0))),""),IFERROR(IF(INDEX(APガラス性能一覧!A:A,MATCH(ROW(B2908),APガラス性能一覧!$N:$N,0))="","",INDEX(APガラス性能一覧!A:A,MATCH(ROW(B2908),APガラス性能一覧!$N:$N,0))),"")))</f>
        <v/>
      </c>
      <c r="C2914" s="68" t="str">
        <f>IFERROR(VLOOKUP($B2914,APガラス性能一覧!$A$2:$M$6097,2,0),"")</f>
        <v/>
      </c>
      <c r="D2914" s="68" t="str">
        <f>IFERROR(VLOOKUP($B2914,APガラス性能一覧!$A$2:$M$6097,3,0),"")</f>
        <v/>
      </c>
      <c r="E2914" s="68" t="str">
        <f>IFERROR(VLOOKUP($B2914,APガラス性能一覧!$A$2:$M$6097,4,0),"")</f>
        <v/>
      </c>
      <c r="F2914" s="68" t="str">
        <f>IFERROR(VLOOKUP($B2914,APガラス性能一覧!$A$2:$M$6097,5,0),"")</f>
        <v/>
      </c>
      <c r="G2914" s="68" t="str">
        <f>IFERROR(VLOOKUP($B2914,APガラス性能一覧!$A$2:$M$6097,6,0),"")</f>
        <v/>
      </c>
      <c r="H2914" s="68" t="str">
        <f>IFERROR(VLOOKUP($B2914,APガラス性能一覧!$A$2:$M$6097,7,0),"")</f>
        <v/>
      </c>
      <c r="I2914" s="68" t="str">
        <f>IFERROR(VLOOKUP($B2914,APガラス性能一覧!$A$2:$M$6097,8,0),"")</f>
        <v/>
      </c>
      <c r="J2914" s="68" t="str">
        <f>IFERROR(VLOOKUP($B2914,APガラス性能一覧!$A$2:$M$6097,9,0),"")</f>
        <v/>
      </c>
      <c r="K2914" s="68" t="str">
        <f>IFERROR(VLOOKUP($B2914,APガラス性能一覧!$A$2:$M$6097,10,0),"")</f>
        <v/>
      </c>
      <c r="L2914" s="68" t="str">
        <f>IFERROR(VLOOKUP($B2914,APガラス性能一覧!$A$2:$M$6097,11,0),"")</f>
        <v/>
      </c>
      <c r="M2914" s="68" t="str">
        <f>IFERROR(VLOOKUP($B2914,APガラス性能一覧!$A$2:$M$6097,12,0),"")</f>
        <v/>
      </c>
      <c r="N2914" s="68" t="str">
        <f>IFERROR(VLOOKUP($B2914,APガラス性能一覧!$A$2:$M$6097,13,0),"")</f>
        <v/>
      </c>
    </row>
    <row r="2915" spans="2:14" x14ac:dyDescent="0.4">
      <c r="B2915" s="68" t="str">
        <f>IF($D$2="","",IF($E$2=0.65,IFERROR(IF(INDEX(APガラス性能一覧!A:A,MATCH(ROW(B2909),APガラス性能一覧!$O:$O,0))="","",INDEX(APガラス性能一覧!A:A,MATCH(ROW(B2909),APガラス性能一覧!$O:$O,0))),""),IFERROR(IF(INDEX(APガラス性能一覧!A:A,MATCH(ROW(B2909),APガラス性能一覧!$N:$N,0))="","",INDEX(APガラス性能一覧!A:A,MATCH(ROW(B2909),APガラス性能一覧!$N:$N,0))),"")))</f>
        <v/>
      </c>
      <c r="C2915" s="68" t="str">
        <f>IFERROR(VLOOKUP($B2915,APガラス性能一覧!$A$2:$M$6097,2,0),"")</f>
        <v/>
      </c>
      <c r="D2915" s="68" t="str">
        <f>IFERROR(VLOOKUP($B2915,APガラス性能一覧!$A$2:$M$6097,3,0),"")</f>
        <v/>
      </c>
      <c r="E2915" s="68" t="str">
        <f>IFERROR(VLOOKUP($B2915,APガラス性能一覧!$A$2:$M$6097,4,0),"")</f>
        <v/>
      </c>
      <c r="F2915" s="68" t="str">
        <f>IFERROR(VLOOKUP($B2915,APガラス性能一覧!$A$2:$M$6097,5,0),"")</f>
        <v/>
      </c>
      <c r="G2915" s="68" t="str">
        <f>IFERROR(VLOOKUP($B2915,APガラス性能一覧!$A$2:$M$6097,6,0),"")</f>
        <v/>
      </c>
      <c r="H2915" s="68" t="str">
        <f>IFERROR(VLOOKUP($B2915,APガラス性能一覧!$A$2:$M$6097,7,0),"")</f>
        <v/>
      </c>
      <c r="I2915" s="68" t="str">
        <f>IFERROR(VLOOKUP($B2915,APガラス性能一覧!$A$2:$M$6097,8,0),"")</f>
        <v/>
      </c>
      <c r="J2915" s="68" t="str">
        <f>IFERROR(VLOOKUP($B2915,APガラス性能一覧!$A$2:$M$6097,9,0),"")</f>
        <v/>
      </c>
      <c r="K2915" s="68" t="str">
        <f>IFERROR(VLOOKUP($B2915,APガラス性能一覧!$A$2:$M$6097,10,0),"")</f>
        <v/>
      </c>
      <c r="L2915" s="68" t="str">
        <f>IFERROR(VLOOKUP($B2915,APガラス性能一覧!$A$2:$M$6097,11,0),"")</f>
        <v/>
      </c>
      <c r="M2915" s="68" t="str">
        <f>IFERROR(VLOOKUP($B2915,APガラス性能一覧!$A$2:$M$6097,12,0),"")</f>
        <v/>
      </c>
      <c r="N2915" s="68" t="str">
        <f>IFERROR(VLOOKUP($B2915,APガラス性能一覧!$A$2:$M$6097,13,0),"")</f>
        <v/>
      </c>
    </row>
    <row r="2916" spans="2:14" x14ac:dyDescent="0.4">
      <c r="B2916" s="68" t="str">
        <f>IF($D$2="","",IF($E$2=0.65,IFERROR(IF(INDEX(APガラス性能一覧!A:A,MATCH(ROW(B2910),APガラス性能一覧!$O:$O,0))="","",INDEX(APガラス性能一覧!A:A,MATCH(ROW(B2910),APガラス性能一覧!$O:$O,0))),""),IFERROR(IF(INDEX(APガラス性能一覧!A:A,MATCH(ROW(B2910),APガラス性能一覧!$N:$N,0))="","",INDEX(APガラス性能一覧!A:A,MATCH(ROW(B2910),APガラス性能一覧!$N:$N,0))),"")))</f>
        <v/>
      </c>
      <c r="C2916" s="68" t="str">
        <f>IFERROR(VLOOKUP($B2916,APガラス性能一覧!$A$2:$M$6097,2,0),"")</f>
        <v/>
      </c>
      <c r="D2916" s="68" t="str">
        <f>IFERROR(VLOOKUP($B2916,APガラス性能一覧!$A$2:$M$6097,3,0),"")</f>
        <v/>
      </c>
      <c r="E2916" s="68" t="str">
        <f>IFERROR(VLOOKUP($B2916,APガラス性能一覧!$A$2:$M$6097,4,0),"")</f>
        <v/>
      </c>
      <c r="F2916" s="68" t="str">
        <f>IFERROR(VLOOKUP($B2916,APガラス性能一覧!$A$2:$M$6097,5,0),"")</f>
        <v/>
      </c>
      <c r="G2916" s="68" t="str">
        <f>IFERROR(VLOOKUP($B2916,APガラス性能一覧!$A$2:$M$6097,6,0),"")</f>
        <v/>
      </c>
      <c r="H2916" s="68" t="str">
        <f>IFERROR(VLOOKUP($B2916,APガラス性能一覧!$A$2:$M$6097,7,0),"")</f>
        <v/>
      </c>
      <c r="I2916" s="68" t="str">
        <f>IFERROR(VLOOKUP($B2916,APガラス性能一覧!$A$2:$M$6097,8,0),"")</f>
        <v/>
      </c>
      <c r="J2916" s="68" t="str">
        <f>IFERROR(VLOOKUP($B2916,APガラス性能一覧!$A$2:$M$6097,9,0),"")</f>
        <v/>
      </c>
      <c r="K2916" s="68" t="str">
        <f>IFERROR(VLOOKUP($B2916,APガラス性能一覧!$A$2:$M$6097,10,0),"")</f>
        <v/>
      </c>
      <c r="L2916" s="68" t="str">
        <f>IFERROR(VLOOKUP($B2916,APガラス性能一覧!$A$2:$M$6097,11,0),"")</f>
        <v/>
      </c>
      <c r="M2916" s="68" t="str">
        <f>IFERROR(VLOOKUP($B2916,APガラス性能一覧!$A$2:$M$6097,12,0),"")</f>
        <v/>
      </c>
      <c r="N2916" s="68" t="str">
        <f>IFERROR(VLOOKUP($B2916,APガラス性能一覧!$A$2:$M$6097,13,0),"")</f>
        <v/>
      </c>
    </row>
    <row r="2917" spans="2:14" x14ac:dyDescent="0.4">
      <c r="B2917" s="68" t="str">
        <f>IF($D$2="","",IF($E$2=0.65,IFERROR(IF(INDEX(APガラス性能一覧!A:A,MATCH(ROW(B2911),APガラス性能一覧!$O:$O,0))="","",INDEX(APガラス性能一覧!A:A,MATCH(ROW(B2911),APガラス性能一覧!$O:$O,0))),""),IFERROR(IF(INDEX(APガラス性能一覧!A:A,MATCH(ROW(B2911),APガラス性能一覧!$N:$N,0))="","",INDEX(APガラス性能一覧!A:A,MATCH(ROW(B2911),APガラス性能一覧!$N:$N,0))),"")))</f>
        <v/>
      </c>
      <c r="C2917" s="68" t="str">
        <f>IFERROR(VLOOKUP($B2917,APガラス性能一覧!$A$2:$M$6097,2,0),"")</f>
        <v/>
      </c>
      <c r="D2917" s="68" t="str">
        <f>IFERROR(VLOOKUP($B2917,APガラス性能一覧!$A$2:$M$6097,3,0),"")</f>
        <v/>
      </c>
      <c r="E2917" s="68" t="str">
        <f>IFERROR(VLOOKUP($B2917,APガラス性能一覧!$A$2:$M$6097,4,0),"")</f>
        <v/>
      </c>
      <c r="F2917" s="68" t="str">
        <f>IFERROR(VLOOKUP($B2917,APガラス性能一覧!$A$2:$M$6097,5,0),"")</f>
        <v/>
      </c>
      <c r="G2917" s="68" t="str">
        <f>IFERROR(VLOOKUP($B2917,APガラス性能一覧!$A$2:$M$6097,6,0),"")</f>
        <v/>
      </c>
      <c r="H2917" s="68" t="str">
        <f>IFERROR(VLOOKUP($B2917,APガラス性能一覧!$A$2:$M$6097,7,0),"")</f>
        <v/>
      </c>
      <c r="I2917" s="68" t="str">
        <f>IFERROR(VLOOKUP($B2917,APガラス性能一覧!$A$2:$M$6097,8,0),"")</f>
        <v/>
      </c>
      <c r="J2917" s="68" t="str">
        <f>IFERROR(VLOOKUP($B2917,APガラス性能一覧!$A$2:$M$6097,9,0),"")</f>
        <v/>
      </c>
      <c r="K2917" s="68" t="str">
        <f>IFERROR(VLOOKUP($B2917,APガラス性能一覧!$A$2:$M$6097,10,0),"")</f>
        <v/>
      </c>
      <c r="L2917" s="68" t="str">
        <f>IFERROR(VLOOKUP($B2917,APガラス性能一覧!$A$2:$M$6097,11,0),"")</f>
        <v/>
      </c>
      <c r="M2917" s="68" t="str">
        <f>IFERROR(VLOOKUP($B2917,APガラス性能一覧!$A$2:$M$6097,12,0),"")</f>
        <v/>
      </c>
      <c r="N2917" s="68" t="str">
        <f>IFERROR(VLOOKUP($B2917,APガラス性能一覧!$A$2:$M$6097,13,0),"")</f>
        <v/>
      </c>
    </row>
    <row r="2918" spans="2:14" x14ac:dyDescent="0.4">
      <c r="B2918" s="68" t="str">
        <f>IF($D$2="","",IF($E$2=0.65,IFERROR(IF(INDEX(APガラス性能一覧!A:A,MATCH(ROW(B2912),APガラス性能一覧!$O:$O,0))="","",INDEX(APガラス性能一覧!A:A,MATCH(ROW(B2912),APガラス性能一覧!$O:$O,0))),""),IFERROR(IF(INDEX(APガラス性能一覧!A:A,MATCH(ROW(B2912),APガラス性能一覧!$N:$N,0))="","",INDEX(APガラス性能一覧!A:A,MATCH(ROW(B2912),APガラス性能一覧!$N:$N,0))),"")))</f>
        <v/>
      </c>
      <c r="C2918" s="68" t="str">
        <f>IFERROR(VLOOKUP($B2918,APガラス性能一覧!$A$2:$M$6097,2,0),"")</f>
        <v/>
      </c>
      <c r="D2918" s="68" t="str">
        <f>IFERROR(VLOOKUP($B2918,APガラス性能一覧!$A$2:$M$6097,3,0),"")</f>
        <v/>
      </c>
      <c r="E2918" s="68" t="str">
        <f>IFERROR(VLOOKUP($B2918,APガラス性能一覧!$A$2:$M$6097,4,0),"")</f>
        <v/>
      </c>
      <c r="F2918" s="68" t="str">
        <f>IFERROR(VLOOKUP($B2918,APガラス性能一覧!$A$2:$M$6097,5,0),"")</f>
        <v/>
      </c>
      <c r="G2918" s="68" t="str">
        <f>IFERROR(VLOOKUP($B2918,APガラス性能一覧!$A$2:$M$6097,6,0),"")</f>
        <v/>
      </c>
      <c r="H2918" s="68" t="str">
        <f>IFERROR(VLOOKUP($B2918,APガラス性能一覧!$A$2:$M$6097,7,0),"")</f>
        <v/>
      </c>
      <c r="I2918" s="68" t="str">
        <f>IFERROR(VLOOKUP($B2918,APガラス性能一覧!$A$2:$M$6097,8,0),"")</f>
        <v/>
      </c>
      <c r="J2918" s="68" t="str">
        <f>IFERROR(VLOOKUP($B2918,APガラス性能一覧!$A$2:$M$6097,9,0),"")</f>
        <v/>
      </c>
      <c r="K2918" s="68" t="str">
        <f>IFERROR(VLOOKUP($B2918,APガラス性能一覧!$A$2:$M$6097,10,0),"")</f>
        <v/>
      </c>
      <c r="L2918" s="68" t="str">
        <f>IFERROR(VLOOKUP($B2918,APガラス性能一覧!$A$2:$M$6097,11,0),"")</f>
        <v/>
      </c>
      <c r="M2918" s="68" t="str">
        <f>IFERROR(VLOOKUP($B2918,APガラス性能一覧!$A$2:$M$6097,12,0),"")</f>
        <v/>
      </c>
      <c r="N2918" s="68" t="str">
        <f>IFERROR(VLOOKUP($B2918,APガラス性能一覧!$A$2:$M$6097,13,0),"")</f>
        <v/>
      </c>
    </row>
    <row r="2919" spans="2:14" x14ac:dyDescent="0.4">
      <c r="B2919" s="68" t="str">
        <f>IF($D$2="","",IF($E$2=0.65,IFERROR(IF(INDEX(APガラス性能一覧!A:A,MATCH(ROW(B2913),APガラス性能一覧!$O:$O,0))="","",INDEX(APガラス性能一覧!A:A,MATCH(ROW(B2913),APガラス性能一覧!$O:$O,0))),""),IFERROR(IF(INDEX(APガラス性能一覧!A:A,MATCH(ROW(B2913),APガラス性能一覧!$N:$N,0))="","",INDEX(APガラス性能一覧!A:A,MATCH(ROW(B2913),APガラス性能一覧!$N:$N,0))),"")))</f>
        <v/>
      </c>
      <c r="C2919" s="68" t="str">
        <f>IFERROR(VLOOKUP($B2919,APガラス性能一覧!$A$2:$M$6097,2,0),"")</f>
        <v/>
      </c>
      <c r="D2919" s="68" t="str">
        <f>IFERROR(VLOOKUP($B2919,APガラス性能一覧!$A$2:$M$6097,3,0),"")</f>
        <v/>
      </c>
      <c r="E2919" s="68" t="str">
        <f>IFERROR(VLOOKUP($B2919,APガラス性能一覧!$A$2:$M$6097,4,0),"")</f>
        <v/>
      </c>
      <c r="F2919" s="68" t="str">
        <f>IFERROR(VLOOKUP($B2919,APガラス性能一覧!$A$2:$M$6097,5,0),"")</f>
        <v/>
      </c>
      <c r="G2919" s="68" t="str">
        <f>IFERROR(VLOOKUP($B2919,APガラス性能一覧!$A$2:$M$6097,6,0),"")</f>
        <v/>
      </c>
      <c r="H2919" s="68" t="str">
        <f>IFERROR(VLOOKUP($B2919,APガラス性能一覧!$A$2:$M$6097,7,0),"")</f>
        <v/>
      </c>
      <c r="I2919" s="68" t="str">
        <f>IFERROR(VLOOKUP($B2919,APガラス性能一覧!$A$2:$M$6097,8,0),"")</f>
        <v/>
      </c>
      <c r="J2919" s="68" t="str">
        <f>IFERROR(VLOOKUP($B2919,APガラス性能一覧!$A$2:$M$6097,9,0),"")</f>
        <v/>
      </c>
      <c r="K2919" s="68" t="str">
        <f>IFERROR(VLOOKUP($B2919,APガラス性能一覧!$A$2:$M$6097,10,0),"")</f>
        <v/>
      </c>
      <c r="L2919" s="68" t="str">
        <f>IFERROR(VLOOKUP($B2919,APガラス性能一覧!$A$2:$M$6097,11,0),"")</f>
        <v/>
      </c>
      <c r="M2919" s="68" t="str">
        <f>IFERROR(VLOOKUP($B2919,APガラス性能一覧!$A$2:$M$6097,12,0),"")</f>
        <v/>
      </c>
      <c r="N2919" s="68" t="str">
        <f>IFERROR(VLOOKUP($B2919,APガラス性能一覧!$A$2:$M$6097,13,0),"")</f>
        <v/>
      </c>
    </row>
    <row r="2920" spans="2:14" x14ac:dyDescent="0.4">
      <c r="B2920" s="68" t="str">
        <f>IF($D$2="","",IF($E$2=0.65,IFERROR(IF(INDEX(APガラス性能一覧!A:A,MATCH(ROW(B2914),APガラス性能一覧!$O:$O,0))="","",INDEX(APガラス性能一覧!A:A,MATCH(ROW(B2914),APガラス性能一覧!$O:$O,0))),""),IFERROR(IF(INDEX(APガラス性能一覧!A:A,MATCH(ROW(B2914),APガラス性能一覧!$N:$N,0))="","",INDEX(APガラス性能一覧!A:A,MATCH(ROW(B2914),APガラス性能一覧!$N:$N,0))),"")))</f>
        <v/>
      </c>
      <c r="C2920" s="68" t="str">
        <f>IFERROR(VLOOKUP($B2920,APガラス性能一覧!$A$2:$M$6097,2,0),"")</f>
        <v/>
      </c>
      <c r="D2920" s="68" t="str">
        <f>IFERROR(VLOOKUP($B2920,APガラス性能一覧!$A$2:$M$6097,3,0),"")</f>
        <v/>
      </c>
      <c r="E2920" s="68" t="str">
        <f>IFERROR(VLOOKUP($B2920,APガラス性能一覧!$A$2:$M$6097,4,0),"")</f>
        <v/>
      </c>
      <c r="F2920" s="68" t="str">
        <f>IFERROR(VLOOKUP($B2920,APガラス性能一覧!$A$2:$M$6097,5,0),"")</f>
        <v/>
      </c>
      <c r="G2920" s="68" t="str">
        <f>IFERROR(VLOOKUP($B2920,APガラス性能一覧!$A$2:$M$6097,6,0),"")</f>
        <v/>
      </c>
      <c r="H2920" s="68" t="str">
        <f>IFERROR(VLOOKUP($B2920,APガラス性能一覧!$A$2:$M$6097,7,0),"")</f>
        <v/>
      </c>
      <c r="I2920" s="68" t="str">
        <f>IFERROR(VLOOKUP($B2920,APガラス性能一覧!$A$2:$M$6097,8,0),"")</f>
        <v/>
      </c>
      <c r="J2920" s="68" t="str">
        <f>IFERROR(VLOOKUP($B2920,APガラス性能一覧!$A$2:$M$6097,9,0),"")</f>
        <v/>
      </c>
      <c r="K2920" s="68" t="str">
        <f>IFERROR(VLOOKUP($B2920,APガラス性能一覧!$A$2:$M$6097,10,0),"")</f>
        <v/>
      </c>
      <c r="L2920" s="68" t="str">
        <f>IFERROR(VLOOKUP($B2920,APガラス性能一覧!$A$2:$M$6097,11,0),"")</f>
        <v/>
      </c>
      <c r="M2920" s="68" t="str">
        <f>IFERROR(VLOOKUP($B2920,APガラス性能一覧!$A$2:$M$6097,12,0),"")</f>
        <v/>
      </c>
      <c r="N2920" s="68" t="str">
        <f>IFERROR(VLOOKUP($B2920,APガラス性能一覧!$A$2:$M$6097,13,0),"")</f>
        <v/>
      </c>
    </row>
    <row r="2921" spans="2:14" x14ac:dyDescent="0.4">
      <c r="B2921" s="68" t="str">
        <f>IF($D$2="","",IF($E$2=0.65,IFERROR(IF(INDEX(APガラス性能一覧!A:A,MATCH(ROW(B2915),APガラス性能一覧!$O:$O,0))="","",INDEX(APガラス性能一覧!A:A,MATCH(ROW(B2915),APガラス性能一覧!$O:$O,0))),""),IFERROR(IF(INDEX(APガラス性能一覧!A:A,MATCH(ROW(B2915),APガラス性能一覧!$N:$N,0))="","",INDEX(APガラス性能一覧!A:A,MATCH(ROW(B2915),APガラス性能一覧!$N:$N,0))),"")))</f>
        <v/>
      </c>
      <c r="C2921" s="68" t="str">
        <f>IFERROR(VLOOKUP($B2921,APガラス性能一覧!$A$2:$M$6097,2,0),"")</f>
        <v/>
      </c>
      <c r="D2921" s="68" t="str">
        <f>IFERROR(VLOOKUP($B2921,APガラス性能一覧!$A$2:$M$6097,3,0),"")</f>
        <v/>
      </c>
      <c r="E2921" s="68" t="str">
        <f>IFERROR(VLOOKUP($B2921,APガラス性能一覧!$A$2:$M$6097,4,0),"")</f>
        <v/>
      </c>
      <c r="F2921" s="68" t="str">
        <f>IFERROR(VLOOKUP($B2921,APガラス性能一覧!$A$2:$M$6097,5,0),"")</f>
        <v/>
      </c>
      <c r="G2921" s="68" t="str">
        <f>IFERROR(VLOOKUP($B2921,APガラス性能一覧!$A$2:$M$6097,6,0),"")</f>
        <v/>
      </c>
      <c r="H2921" s="68" t="str">
        <f>IFERROR(VLOOKUP($B2921,APガラス性能一覧!$A$2:$M$6097,7,0),"")</f>
        <v/>
      </c>
      <c r="I2921" s="68" t="str">
        <f>IFERROR(VLOOKUP($B2921,APガラス性能一覧!$A$2:$M$6097,8,0),"")</f>
        <v/>
      </c>
      <c r="J2921" s="68" t="str">
        <f>IFERROR(VLOOKUP($B2921,APガラス性能一覧!$A$2:$M$6097,9,0),"")</f>
        <v/>
      </c>
      <c r="K2921" s="68" t="str">
        <f>IFERROR(VLOOKUP($B2921,APガラス性能一覧!$A$2:$M$6097,10,0),"")</f>
        <v/>
      </c>
      <c r="L2921" s="68" t="str">
        <f>IFERROR(VLOOKUP($B2921,APガラス性能一覧!$A$2:$M$6097,11,0),"")</f>
        <v/>
      </c>
      <c r="M2921" s="68" t="str">
        <f>IFERROR(VLOOKUP($B2921,APガラス性能一覧!$A$2:$M$6097,12,0),"")</f>
        <v/>
      </c>
      <c r="N2921" s="68" t="str">
        <f>IFERROR(VLOOKUP($B2921,APガラス性能一覧!$A$2:$M$6097,13,0),"")</f>
        <v/>
      </c>
    </row>
    <row r="2922" spans="2:14" x14ac:dyDescent="0.4">
      <c r="B2922" s="68" t="str">
        <f>IF($D$2="","",IF($E$2=0.65,IFERROR(IF(INDEX(APガラス性能一覧!A:A,MATCH(ROW(B2916),APガラス性能一覧!$O:$O,0))="","",INDEX(APガラス性能一覧!A:A,MATCH(ROW(B2916),APガラス性能一覧!$O:$O,0))),""),IFERROR(IF(INDEX(APガラス性能一覧!A:A,MATCH(ROW(B2916),APガラス性能一覧!$N:$N,0))="","",INDEX(APガラス性能一覧!A:A,MATCH(ROW(B2916),APガラス性能一覧!$N:$N,0))),"")))</f>
        <v/>
      </c>
      <c r="C2922" s="68" t="str">
        <f>IFERROR(VLOOKUP($B2922,APガラス性能一覧!$A$2:$M$6097,2,0),"")</f>
        <v/>
      </c>
      <c r="D2922" s="68" t="str">
        <f>IFERROR(VLOOKUP($B2922,APガラス性能一覧!$A$2:$M$6097,3,0),"")</f>
        <v/>
      </c>
      <c r="E2922" s="68" t="str">
        <f>IFERROR(VLOOKUP($B2922,APガラス性能一覧!$A$2:$M$6097,4,0),"")</f>
        <v/>
      </c>
      <c r="F2922" s="68" t="str">
        <f>IFERROR(VLOOKUP($B2922,APガラス性能一覧!$A$2:$M$6097,5,0),"")</f>
        <v/>
      </c>
      <c r="G2922" s="68" t="str">
        <f>IFERROR(VLOOKUP($B2922,APガラス性能一覧!$A$2:$M$6097,6,0),"")</f>
        <v/>
      </c>
      <c r="H2922" s="68" t="str">
        <f>IFERROR(VLOOKUP($B2922,APガラス性能一覧!$A$2:$M$6097,7,0),"")</f>
        <v/>
      </c>
      <c r="I2922" s="68" t="str">
        <f>IFERROR(VLOOKUP($B2922,APガラス性能一覧!$A$2:$M$6097,8,0),"")</f>
        <v/>
      </c>
      <c r="J2922" s="68" t="str">
        <f>IFERROR(VLOOKUP($B2922,APガラス性能一覧!$A$2:$M$6097,9,0),"")</f>
        <v/>
      </c>
      <c r="K2922" s="68" t="str">
        <f>IFERROR(VLOOKUP($B2922,APガラス性能一覧!$A$2:$M$6097,10,0),"")</f>
        <v/>
      </c>
      <c r="L2922" s="68" t="str">
        <f>IFERROR(VLOOKUP($B2922,APガラス性能一覧!$A$2:$M$6097,11,0),"")</f>
        <v/>
      </c>
      <c r="M2922" s="68" t="str">
        <f>IFERROR(VLOOKUP($B2922,APガラス性能一覧!$A$2:$M$6097,12,0),"")</f>
        <v/>
      </c>
      <c r="N2922" s="68" t="str">
        <f>IFERROR(VLOOKUP($B2922,APガラス性能一覧!$A$2:$M$6097,13,0),"")</f>
        <v/>
      </c>
    </row>
    <row r="2923" spans="2:14" x14ac:dyDescent="0.4">
      <c r="B2923" s="68" t="str">
        <f>IF($D$2="","",IF($E$2=0.65,IFERROR(IF(INDEX(APガラス性能一覧!A:A,MATCH(ROW(B2917),APガラス性能一覧!$O:$O,0))="","",INDEX(APガラス性能一覧!A:A,MATCH(ROW(B2917),APガラス性能一覧!$O:$O,0))),""),IFERROR(IF(INDEX(APガラス性能一覧!A:A,MATCH(ROW(B2917),APガラス性能一覧!$N:$N,0))="","",INDEX(APガラス性能一覧!A:A,MATCH(ROW(B2917),APガラス性能一覧!$N:$N,0))),"")))</f>
        <v/>
      </c>
      <c r="C2923" s="68" t="str">
        <f>IFERROR(VLOOKUP($B2923,APガラス性能一覧!$A$2:$M$6097,2,0),"")</f>
        <v/>
      </c>
      <c r="D2923" s="68" t="str">
        <f>IFERROR(VLOOKUP($B2923,APガラス性能一覧!$A$2:$M$6097,3,0),"")</f>
        <v/>
      </c>
      <c r="E2923" s="68" t="str">
        <f>IFERROR(VLOOKUP($B2923,APガラス性能一覧!$A$2:$M$6097,4,0),"")</f>
        <v/>
      </c>
      <c r="F2923" s="68" t="str">
        <f>IFERROR(VLOOKUP($B2923,APガラス性能一覧!$A$2:$M$6097,5,0),"")</f>
        <v/>
      </c>
      <c r="G2923" s="68" t="str">
        <f>IFERROR(VLOOKUP($B2923,APガラス性能一覧!$A$2:$M$6097,6,0),"")</f>
        <v/>
      </c>
      <c r="H2923" s="68" t="str">
        <f>IFERROR(VLOOKUP($B2923,APガラス性能一覧!$A$2:$M$6097,7,0),"")</f>
        <v/>
      </c>
      <c r="I2923" s="68" t="str">
        <f>IFERROR(VLOOKUP($B2923,APガラス性能一覧!$A$2:$M$6097,8,0),"")</f>
        <v/>
      </c>
      <c r="J2923" s="68" t="str">
        <f>IFERROR(VLOOKUP($B2923,APガラス性能一覧!$A$2:$M$6097,9,0),"")</f>
        <v/>
      </c>
      <c r="K2923" s="68" t="str">
        <f>IFERROR(VLOOKUP($B2923,APガラス性能一覧!$A$2:$M$6097,10,0),"")</f>
        <v/>
      </c>
      <c r="L2923" s="68" t="str">
        <f>IFERROR(VLOOKUP($B2923,APガラス性能一覧!$A$2:$M$6097,11,0),"")</f>
        <v/>
      </c>
      <c r="M2923" s="68" t="str">
        <f>IFERROR(VLOOKUP($B2923,APガラス性能一覧!$A$2:$M$6097,12,0),"")</f>
        <v/>
      </c>
      <c r="N2923" s="68" t="str">
        <f>IFERROR(VLOOKUP($B2923,APガラス性能一覧!$A$2:$M$6097,13,0),"")</f>
        <v/>
      </c>
    </row>
    <row r="2924" spans="2:14" x14ac:dyDescent="0.4">
      <c r="B2924" s="68" t="str">
        <f>IF($D$2="","",IF($E$2=0.65,IFERROR(IF(INDEX(APガラス性能一覧!A:A,MATCH(ROW(B2918),APガラス性能一覧!$O:$O,0))="","",INDEX(APガラス性能一覧!A:A,MATCH(ROW(B2918),APガラス性能一覧!$O:$O,0))),""),IFERROR(IF(INDEX(APガラス性能一覧!A:A,MATCH(ROW(B2918),APガラス性能一覧!$N:$N,0))="","",INDEX(APガラス性能一覧!A:A,MATCH(ROW(B2918),APガラス性能一覧!$N:$N,0))),"")))</f>
        <v/>
      </c>
      <c r="C2924" s="68" t="str">
        <f>IFERROR(VLOOKUP($B2924,APガラス性能一覧!$A$2:$M$6097,2,0),"")</f>
        <v/>
      </c>
      <c r="D2924" s="68" t="str">
        <f>IFERROR(VLOOKUP($B2924,APガラス性能一覧!$A$2:$M$6097,3,0),"")</f>
        <v/>
      </c>
      <c r="E2924" s="68" t="str">
        <f>IFERROR(VLOOKUP($B2924,APガラス性能一覧!$A$2:$M$6097,4,0),"")</f>
        <v/>
      </c>
      <c r="F2924" s="68" t="str">
        <f>IFERROR(VLOOKUP($B2924,APガラス性能一覧!$A$2:$M$6097,5,0),"")</f>
        <v/>
      </c>
      <c r="G2924" s="68" t="str">
        <f>IFERROR(VLOOKUP($B2924,APガラス性能一覧!$A$2:$M$6097,6,0),"")</f>
        <v/>
      </c>
      <c r="H2924" s="68" t="str">
        <f>IFERROR(VLOOKUP($B2924,APガラス性能一覧!$A$2:$M$6097,7,0),"")</f>
        <v/>
      </c>
      <c r="I2924" s="68" t="str">
        <f>IFERROR(VLOOKUP($B2924,APガラス性能一覧!$A$2:$M$6097,8,0),"")</f>
        <v/>
      </c>
      <c r="J2924" s="68" t="str">
        <f>IFERROR(VLOOKUP($B2924,APガラス性能一覧!$A$2:$M$6097,9,0),"")</f>
        <v/>
      </c>
      <c r="K2924" s="68" t="str">
        <f>IFERROR(VLOOKUP($B2924,APガラス性能一覧!$A$2:$M$6097,10,0),"")</f>
        <v/>
      </c>
      <c r="L2924" s="68" t="str">
        <f>IFERROR(VLOOKUP($B2924,APガラス性能一覧!$A$2:$M$6097,11,0),"")</f>
        <v/>
      </c>
      <c r="M2924" s="68" t="str">
        <f>IFERROR(VLOOKUP($B2924,APガラス性能一覧!$A$2:$M$6097,12,0),"")</f>
        <v/>
      </c>
      <c r="N2924" s="68" t="str">
        <f>IFERROR(VLOOKUP($B2924,APガラス性能一覧!$A$2:$M$6097,13,0),"")</f>
        <v/>
      </c>
    </row>
    <row r="2925" spans="2:14" x14ac:dyDescent="0.4">
      <c r="B2925" s="68" t="str">
        <f>IF($D$2="","",IF($E$2=0.65,IFERROR(IF(INDEX(APガラス性能一覧!A:A,MATCH(ROW(B2919),APガラス性能一覧!$O:$O,0))="","",INDEX(APガラス性能一覧!A:A,MATCH(ROW(B2919),APガラス性能一覧!$O:$O,0))),""),IFERROR(IF(INDEX(APガラス性能一覧!A:A,MATCH(ROW(B2919),APガラス性能一覧!$N:$N,0))="","",INDEX(APガラス性能一覧!A:A,MATCH(ROW(B2919),APガラス性能一覧!$N:$N,0))),"")))</f>
        <v/>
      </c>
      <c r="C2925" s="68" t="str">
        <f>IFERROR(VLOOKUP($B2925,APガラス性能一覧!$A$2:$M$6097,2,0),"")</f>
        <v/>
      </c>
      <c r="D2925" s="68" t="str">
        <f>IFERROR(VLOOKUP($B2925,APガラス性能一覧!$A$2:$M$6097,3,0),"")</f>
        <v/>
      </c>
      <c r="E2925" s="68" t="str">
        <f>IFERROR(VLOOKUP($B2925,APガラス性能一覧!$A$2:$M$6097,4,0),"")</f>
        <v/>
      </c>
      <c r="F2925" s="68" t="str">
        <f>IFERROR(VLOOKUP($B2925,APガラス性能一覧!$A$2:$M$6097,5,0),"")</f>
        <v/>
      </c>
      <c r="G2925" s="68" t="str">
        <f>IFERROR(VLOOKUP($B2925,APガラス性能一覧!$A$2:$M$6097,6,0),"")</f>
        <v/>
      </c>
      <c r="H2925" s="68" t="str">
        <f>IFERROR(VLOOKUP($B2925,APガラス性能一覧!$A$2:$M$6097,7,0),"")</f>
        <v/>
      </c>
      <c r="I2925" s="68" t="str">
        <f>IFERROR(VLOOKUP($B2925,APガラス性能一覧!$A$2:$M$6097,8,0),"")</f>
        <v/>
      </c>
      <c r="J2925" s="68" t="str">
        <f>IFERROR(VLOOKUP($B2925,APガラス性能一覧!$A$2:$M$6097,9,0),"")</f>
        <v/>
      </c>
      <c r="K2925" s="68" t="str">
        <f>IFERROR(VLOOKUP($B2925,APガラス性能一覧!$A$2:$M$6097,10,0),"")</f>
        <v/>
      </c>
      <c r="L2925" s="68" t="str">
        <f>IFERROR(VLOOKUP($B2925,APガラス性能一覧!$A$2:$M$6097,11,0),"")</f>
        <v/>
      </c>
      <c r="M2925" s="68" t="str">
        <f>IFERROR(VLOOKUP($B2925,APガラス性能一覧!$A$2:$M$6097,12,0),"")</f>
        <v/>
      </c>
      <c r="N2925" s="68" t="str">
        <f>IFERROR(VLOOKUP($B2925,APガラス性能一覧!$A$2:$M$6097,13,0),"")</f>
        <v/>
      </c>
    </row>
    <row r="2926" spans="2:14" x14ac:dyDescent="0.4">
      <c r="B2926" s="68" t="str">
        <f>IF($D$2="","",IF($E$2=0.65,IFERROR(IF(INDEX(APガラス性能一覧!A:A,MATCH(ROW(B2920),APガラス性能一覧!$O:$O,0))="","",INDEX(APガラス性能一覧!A:A,MATCH(ROW(B2920),APガラス性能一覧!$O:$O,0))),""),IFERROR(IF(INDEX(APガラス性能一覧!A:A,MATCH(ROW(B2920),APガラス性能一覧!$N:$N,0))="","",INDEX(APガラス性能一覧!A:A,MATCH(ROW(B2920),APガラス性能一覧!$N:$N,0))),"")))</f>
        <v/>
      </c>
      <c r="C2926" s="68" t="str">
        <f>IFERROR(VLOOKUP($B2926,APガラス性能一覧!$A$2:$M$6097,2,0),"")</f>
        <v/>
      </c>
      <c r="D2926" s="68" t="str">
        <f>IFERROR(VLOOKUP($B2926,APガラス性能一覧!$A$2:$M$6097,3,0),"")</f>
        <v/>
      </c>
      <c r="E2926" s="68" t="str">
        <f>IFERROR(VLOOKUP($B2926,APガラス性能一覧!$A$2:$M$6097,4,0),"")</f>
        <v/>
      </c>
      <c r="F2926" s="68" t="str">
        <f>IFERROR(VLOOKUP($B2926,APガラス性能一覧!$A$2:$M$6097,5,0),"")</f>
        <v/>
      </c>
      <c r="G2926" s="68" t="str">
        <f>IFERROR(VLOOKUP($B2926,APガラス性能一覧!$A$2:$M$6097,6,0),"")</f>
        <v/>
      </c>
      <c r="H2926" s="68" t="str">
        <f>IFERROR(VLOOKUP($B2926,APガラス性能一覧!$A$2:$M$6097,7,0),"")</f>
        <v/>
      </c>
      <c r="I2926" s="68" t="str">
        <f>IFERROR(VLOOKUP($B2926,APガラス性能一覧!$A$2:$M$6097,8,0),"")</f>
        <v/>
      </c>
      <c r="J2926" s="68" t="str">
        <f>IFERROR(VLOOKUP($B2926,APガラス性能一覧!$A$2:$M$6097,9,0),"")</f>
        <v/>
      </c>
      <c r="K2926" s="68" t="str">
        <f>IFERROR(VLOOKUP($B2926,APガラス性能一覧!$A$2:$M$6097,10,0),"")</f>
        <v/>
      </c>
      <c r="L2926" s="68" t="str">
        <f>IFERROR(VLOOKUP($B2926,APガラス性能一覧!$A$2:$M$6097,11,0),"")</f>
        <v/>
      </c>
      <c r="M2926" s="68" t="str">
        <f>IFERROR(VLOOKUP($B2926,APガラス性能一覧!$A$2:$M$6097,12,0),"")</f>
        <v/>
      </c>
      <c r="N2926" s="68" t="str">
        <f>IFERROR(VLOOKUP($B2926,APガラス性能一覧!$A$2:$M$6097,13,0),"")</f>
        <v/>
      </c>
    </row>
    <row r="2927" spans="2:14" x14ac:dyDescent="0.4">
      <c r="B2927" s="68" t="str">
        <f>IF($D$2="","",IF($E$2=0.65,IFERROR(IF(INDEX(APガラス性能一覧!A:A,MATCH(ROW(B2921),APガラス性能一覧!$O:$O,0))="","",INDEX(APガラス性能一覧!A:A,MATCH(ROW(B2921),APガラス性能一覧!$O:$O,0))),""),IFERROR(IF(INDEX(APガラス性能一覧!A:A,MATCH(ROW(B2921),APガラス性能一覧!$N:$N,0))="","",INDEX(APガラス性能一覧!A:A,MATCH(ROW(B2921),APガラス性能一覧!$N:$N,0))),"")))</f>
        <v/>
      </c>
      <c r="C2927" s="68" t="str">
        <f>IFERROR(VLOOKUP($B2927,APガラス性能一覧!$A$2:$M$6097,2,0),"")</f>
        <v/>
      </c>
      <c r="D2927" s="68" t="str">
        <f>IFERROR(VLOOKUP($B2927,APガラス性能一覧!$A$2:$M$6097,3,0),"")</f>
        <v/>
      </c>
      <c r="E2927" s="68" t="str">
        <f>IFERROR(VLOOKUP($B2927,APガラス性能一覧!$A$2:$M$6097,4,0),"")</f>
        <v/>
      </c>
      <c r="F2927" s="68" t="str">
        <f>IFERROR(VLOOKUP($B2927,APガラス性能一覧!$A$2:$M$6097,5,0),"")</f>
        <v/>
      </c>
      <c r="G2927" s="68" t="str">
        <f>IFERROR(VLOOKUP($B2927,APガラス性能一覧!$A$2:$M$6097,6,0),"")</f>
        <v/>
      </c>
      <c r="H2927" s="68" t="str">
        <f>IFERROR(VLOOKUP($B2927,APガラス性能一覧!$A$2:$M$6097,7,0),"")</f>
        <v/>
      </c>
      <c r="I2927" s="68" t="str">
        <f>IFERROR(VLOOKUP($B2927,APガラス性能一覧!$A$2:$M$6097,8,0),"")</f>
        <v/>
      </c>
      <c r="J2927" s="68" t="str">
        <f>IFERROR(VLOOKUP($B2927,APガラス性能一覧!$A$2:$M$6097,9,0),"")</f>
        <v/>
      </c>
      <c r="K2927" s="68" t="str">
        <f>IFERROR(VLOOKUP($B2927,APガラス性能一覧!$A$2:$M$6097,10,0),"")</f>
        <v/>
      </c>
      <c r="L2927" s="68" t="str">
        <f>IFERROR(VLOOKUP($B2927,APガラス性能一覧!$A$2:$M$6097,11,0),"")</f>
        <v/>
      </c>
      <c r="M2927" s="68" t="str">
        <f>IFERROR(VLOOKUP($B2927,APガラス性能一覧!$A$2:$M$6097,12,0),"")</f>
        <v/>
      </c>
      <c r="N2927" s="68" t="str">
        <f>IFERROR(VLOOKUP($B2927,APガラス性能一覧!$A$2:$M$6097,13,0),"")</f>
        <v/>
      </c>
    </row>
    <row r="2928" spans="2:14" x14ac:dyDescent="0.4">
      <c r="B2928" s="68" t="str">
        <f>IF($D$2="","",IF($E$2=0.65,IFERROR(IF(INDEX(APガラス性能一覧!A:A,MATCH(ROW(B2922),APガラス性能一覧!$O:$O,0))="","",INDEX(APガラス性能一覧!A:A,MATCH(ROW(B2922),APガラス性能一覧!$O:$O,0))),""),IFERROR(IF(INDEX(APガラス性能一覧!A:A,MATCH(ROW(B2922),APガラス性能一覧!$N:$N,0))="","",INDEX(APガラス性能一覧!A:A,MATCH(ROW(B2922),APガラス性能一覧!$N:$N,0))),"")))</f>
        <v/>
      </c>
      <c r="C2928" s="68" t="str">
        <f>IFERROR(VLOOKUP($B2928,APガラス性能一覧!$A$2:$M$6097,2,0),"")</f>
        <v/>
      </c>
      <c r="D2928" s="68" t="str">
        <f>IFERROR(VLOOKUP($B2928,APガラス性能一覧!$A$2:$M$6097,3,0),"")</f>
        <v/>
      </c>
      <c r="E2928" s="68" t="str">
        <f>IFERROR(VLOOKUP($B2928,APガラス性能一覧!$A$2:$M$6097,4,0),"")</f>
        <v/>
      </c>
      <c r="F2928" s="68" t="str">
        <f>IFERROR(VLOOKUP($B2928,APガラス性能一覧!$A$2:$M$6097,5,0),"")</f>
        <v/>
      </c>
      <c r="G2928" s="68" t="str">
        <f>IFERROR(VLOOKUP($B2928,APガラス性能一覧!$A$2:$M$6097,6,0),"")</f>
        <v/>
      </c>
      <c r="H2928" s="68" t="str">
        <f>IFERROR(VLOOKUP($B2928,APガラス性能一覧!$A$2:$M$6097,7,0),"")</f>
        <v/>
      </c>
      <c r="I2928" s="68" t="str">
        <f>IFERROR(VLOOKUP($B2928,APガラス性能一覧!$A$2:$M$6097,8,0),"")</f>
        <v/>
      </c>
      <c r="J2928" s="68" t="str">
        <f>IFERROR(VLOOKUP($B2928,APガラス性能一覧!$A$2:$M$6097,9,0),"")</f>
        <v/>
      </c>
      <c r="K2928" s="68" t="str">
        <f>IFERROR(VLOOKUP($B2928,APガラス性能一覧!$A$2:$M$6097,10,0),"")</f>
        <v/>
      </c>
      <c r="L2928" s="68" t="str">
        <f>IFERROR(VLOOKUP($B2928,APガラス性能一覧!$A$2:$M$6097,11,0),"")</f>
        <v/>
      </c>
      <c r="M2928" s="68" t="str">
        <f>IFERROR(VLOOKUP($B2928,APガラス性能一覧!$A$2:$M$6097,12,0),"")</f>
        <v/>
      </c>
      <c r="N2928" s="68" t="str">
        <f>IFERROR(VLOOKUP($B2928,APガラス性能一覧!$A$2:$M$6097,13,0),"")</f>
        <v/>
      </c>
    </row>
    <row r="2929" spans="2:14" x14ac:dyDescent="0.4">
      <c r="B2929" s="68" t="str">
        <f>IF($D$2="","",IF($E$2=0.65,IFERROR(IF(INDEX(APガラス性能一覧!A:A,MATCH(ROW(B2923),APガラス性能一覧!$O:$O,0))="","",INDEX(APガラス性能一覧!A:A,MATCH(ROW(B2923),APガラス性能一覧!$O:$O,0))),""),IFERROR(IF(INDEX(APガラス性能一覧!A:A,MATCH(ROW(B2923),APガラス性能一覧!$N:$N,0))="","",INDEX(APガラス性能一覧!A:A,MATCH(ROW(B2923),APガラス性能一覧!$N:$N,0))),"")))</f>
        <v/>
      </c>
      <c r="C2929" s="68" t="str">
        <f>IFERROR(VLOOKUP($B2929,APガラス性能一覧!$A$2:$M$6097,2,0),"")</f>
        <v/>
      </c>
      <c r="D2929" s="68" t="str">
        <f>IFERROR(VLOOKUP($B2929,APガラス性能一覧!$A$2:$M$6097,3,0),"")</f>
        <v/>
      </c>
      <c r="E2929" s="68" t="str">
        <f>IFERROR(VLOOKUP($B2929,APガラス性能一覧!$A$2:$M$6097,4,0),"")</f>
        <v/>
      </c>
      <c r="F2929" s="68" t="str">
        <f>IFERROR(VLOOKUP($B2929,APガラス性能一覧!$A$2:$M$6097,5,0),"")</f>
        <v/>
      </c>
      <c r="G2929" s="68" t="str">
        <f>IFERROR(VLOOKUP($B2929,APガラス性能一覧!$A$2:$M$6097,6,0),"")</f>
        <v/>
      </c>
      <c r="H2929" s="68" t="str">
        <f>IFERROR(VLOOKUP($B2929,APガラス性能一覧!$A$2:$M$6097,7,0),"")</f>
        <v/>
      </c>
      <c r="I2929" s="68" t="str">
        <f>IFERROR(VLOOKUP($B2929,APガラス性能一覧!$A$2:$M$6097,8,0),"")</f>
        <v/>
      </c>
      <c r="J2929" s="68" t="str">
        <f>IFERROR(VLOOKUP($B2929,APガラス性能一覧!$A$2:$M$6097,9,0),"")</f>
        <v/>
      </c>
      <c r="K2929" s="68" t="str">
        <f>IFERROR(VLOOKUP($B2929,APガラス性能一覧!$A$2:$M$6097,10,0),"")</f>
        <v/>
      </c>
      <c r="L2929" s="68" t="str">
        <f>IFERROR(VLOOKUP($B2929,APガラス性能一覧!$A$2:$M$6097,11,0),"")</f>
        <v/>
      </c>
      <c r="M2929" s="68" t="str">
        <f>IFERROR(VLOOKUP($B2929,APガラス性能一覧!$A$2:$M$6097,12,0),"")</f>
        <v/>
      </c>
      <c r="N2929" s="68" t="str">
        <f>IFERROR(VLOOKUP($B2929,APガラス性能一覧!$A$2:$M$6097,13,0),"")</f>
        <v/>
      </c>
    </row>
    <row r="2930" spans="2:14" x14ac:dyDescent="0.4">
      <c r="B2930" s="68" t="str">
        <f>IF($D$2="","",IF($E$2=0.65,IFERROR(IF(INDEX(APガラス性能一覧!A:A,MATCH(ROW(B2924),APガラス性能一覧!$O:$O,0))="","",INDEX(APガラス性能一覧!A:A,MATCH(ROW(B2924),APガラス性能一覧!$O:$O,0))),""),IFERROR(IF(INDEX(APガラス性能一覧!A:A,MATCH(ROW(B2924),APガラス性能一覧!$N:$N,0))="","",INDEX(APガラス性能一覧!A:A,MATCH(ROW(B2924),APガラス性能一覧!$N:$N,0))),"")))</f>
        <v/>
      </c>
      <c r="C2930" s="68" t="str">
        <f>IFERROR(VLOOKUP($B2930,APガラス性能一覧!$A$2:$M$6097,2,0),"")</f>
        <v/>
      </c>
      <c r="D2930" s="68" t="str">
        <f>IFERROR(VLOOKUP($B2930,APガラス性能一覧!$A$2:$M$6097,3,0),"")</f>
        <v/>
      </c>
      <c r="E2930" s="68" t="str">
        <f>IFERROR(VLOOKUP($B2930,APガラス性能一覧!$A$2:$M$6097,4,0),"")</f>
        <v/>
      </c>
      <c r="F2930" s="68" t="str">
        <f>IFERROR(VLOOKUP($B2930,APガラス性能一覧!$A$2:$M$6097,5,0),"")</f>
        <v/>
      </c>
      <c r="G2930" s="68" t="str">
        <f>IFERROR(VLOOKUP($B2930,APガラス性能一覧!$A$2:$M$6097,6,0),"")</f>
        <v/>
      </c>
      <c r="H2930" s="68" t="str">
        <f>IFERROR(VLOOKUP($B2930,APガラス性能一覧!$A$2:$M$6097,7,0),"")</f>
        <v/>
      </c>
      <c r="I2930" s="68" t="str">
        <f>IFERROR(VLOOKUP($B2930,APガラス性能一覧!$A$2:$M$6097,8,0),"")</f>
        <v/>
      </c>
      <c r="J2930" s="68" t="str">
        <f>IFERROR(VLOOKUP($B2930,APガラス性能一覧!$A$2:$M$6097,9,0),"")</f>
        <v/>
      </c>
      <c r="K2930" s="68" t="str">
        <f>IFERROR(VLOOKUP($B2930,APガラス性能一覧!$A$2:$M$6097,10,0),"")</f>
        <v/>
      </c>
      <c r="L2930" s="68" t="str">
        <f>IFERROR(VLOOKUP($B2930,APガラス性能一覧!$A$2:$M$6097,11,0),"")</f>
        <v/>
      </c>
      <c r="M2930" s="68" t="str">
        <f>IFERROR(VLOOKUP($B2930,APガラス性能一覧!$A$2:$M$6097,12,0),"")</f>
        <v/>
      </c>
      <c r="N2930" s="68" t="str">
        <f>IFERROR(VLOOKUP($B2930,APガラス性能一覧!$A$2:$M$6097,13,0),"")</f>
        <v/>
      </c>
    </row>
    <row r="2931" spans="2:14" x14ac:dyDescent="0.4">
      <c r="B2931" s="68" t="str">
        <f>IF($D$2="","",IF($E$2=0.65,IFERROR(IF(INDEX(APガラス性能一覧!A:A,MATCH(ROW(B2925),APガラス性能一覧!$O:$O,0))="","",INDEX(APガラス性能一覧!A:A,MATCH(ROW(B2925),APガラス性能一覧!$O:$O,0))),""),IFERROR(IF(INDEX(APガラス性能一覧!A:A,MATCH(ROW(B2925),APガラス性能一覧!$N:$N,0))="","",INDEX(APガラス性能一覧!A:A,MATCH(ROW(B2925),APガラス性能一覧!$N:$N,0))),"")))</f>
        <v/>
      </c>
      <c r="C2931" s="68" t="str">
        <f>IFERROR(VLOOKUP($B2931,APガラス性能一覧!$A$2:$M$6097,2,0),"")</f>
        <v/>
      </c>
      <c r="D2931" s="68" t="str">
        <f>IFERROR(VLOOKUP($B2931,APガラス性能一覧!$A$2:$M$6097,3,0),"")</f>
        <v/>
      </c>
      <c r="E2931" s="68" t="str">
        <f>IFERROR(VLOOKUP($B2931,APガラス性能一覧!$A$2:$M$6097,4,0),"")</f>
        <v/>
      </c>
      <c r="F2931" s="68" t="str">
        <f>IFERROR(VLOOKUP($B2931,APガラス性能一覧!$A$2:$M$6097,5,0),"")</f>
        <v/>
      </c>
      <c r="G2931" s="68" t="str">
        <f>IFERROR(VLOOKUP($B2931,APガラス性能一覧!$A$2:$M$6097,6,0),"")</f>
        <v/>
      </c>
      <c r="H2931" s="68" t="str">
        <f>IFERROR(VLOOKUP($B2931,APガラス性能一覧!$A$2:$M$6097,7,0),"")</f>
        <v/>
      </c>
      <c r="I2931" s="68" t="str">
        <f>IFERROR(VLOOKUP($B2931,APガラス性能一覧!$A$2:$M$6097,8,0),"")</f>
        <v/>
      </c>
      <c r="J2931" s="68" t="str">
        <f>IFERROR(VLOOKUP($B2931,APガラス性能一覧!$A$2:$M$6097,9,0),"")</f>
        <v/>
      </c>
      <c r="K2931" s="68" t="str">
        <f>IFERROR(VLOOKUP($B2931,APガラス性能一覧!$A$2:$M$6097,10,0),"")</f>
        <v/>
      </c>
      <c r="L2931" s="68" t="str">
        <f>IFERROR(VLOOKUP($B2931,APガラス性能一覧!$A$2:$M$6097,11,0),"")</f>
        <v/>
      </c>
      <c r="M2931" s="68" t="str">
        <f>IFERROR(VLOOKUP($B2931,APガラス性能一覧!$A$2:$M$6097,12,0),"")</f>
        <v/>
      </c>
      <c r="N2931" s="68" t="str">
        <f>IFERROR(VLOOKUP($B2931,APガラス性能一覧!$A$2:$M$6097,13,0),"")</f>
        <v/>
      </c>
    </row>
    <row r="2932" spans="2:14" x14ac:dyDescent="0.4">
      <c r="B2932" s="68" t="str">
        <f>IF($D$2="","",IF($E$2=0.65,IFERROR(IF(INDEX(APガラス性能一覧!A:A,MATCH(ROW(B2926),APガラス性能一覧!$O:$O,0))="","",INDEX(APガラス性能一覧!A:A,MATCH(ROW(B2926),APガラス性能一覧!$O:$O,0))),""),IFERROR(IF(INDEX(APガラス性能一覧!A:A,MATCH(ROW(B2926),APガラス性能一覧!$N:$N,0))="","",INDEX(APガラス性能一覧!A:A,MATCH(ROW(B2926),APガラス性能一覧!$N:$N,0))),"")))</f>
        <v/>
      </c>
      <c r="C2932" s="68" t="str">
        <f>IFERROR(VLOOKUP($B2932,APガラス性能一覧!$A$2:$M$6097,2,0),"")</f>
        <v/>
      </c>
      <c r="D2932" s="68" t="str">
        <f>IFERROR(VLOOKUP($B2932,APガラス性能一覧!$A$2:$M$6097,3,0),"")</f>
        <v/>
      </c>
      <c r="E2932" s="68" t="str">
        <f>IFERROR(VLOOKUP($B2932,APガラス性能一覧!$A$2:$M$6097,4,0),"")</f>
        <v/>
      </c>
      <c r="F2932" s="68" t="str">
        <f>IFERROR(VLOOKUP($B2932,APガラス性能一覧!$A$2:$M$6097,5,0),"")</f>
        <v/>
      </c>
      <c r="G2932" s="68" t="str">
        <f>IFERROR(VLOOKUP($B2932,APガラス性能一覧!$A$2:$M$6097,6,0),"")</f>
        <v/>
      </c>
      <c r="H2932" s="68" t="str">
        <f>IFERROR(VLOOKUP($B2932,APガラス性能一覧!$A$2:$M$6097,7,0),"")</f>
        <v/>
      </c>
      <c r="I2932" s="68" t="str">
        <f>IFERROR(VLOOKUP($B2932,APガラス性能一覧!$A$2:$M$6097,8,0),"")</f>
        <v/>
      </c>
      <c r="J2932" s="68" t="str">
        <f>IFERROR(VLOOKUP($B2932,APガラス性能一覧!$A$2:$M$6097,9,0),"")</f>
        <v/>
      </c>
      <c r="K2932" s="68" t="str">
        <f>IFERROR(VLOOKUP($B2932,APガラス性能一覧!$A$2:$M$6097,10,0),"")</f>
        <v/>
      </c>
      <c r="L2932" s="68" t="str">
        <f>IFERROR(VLOOKUP($B2932,APガラス性能一覧!$A$2:$M$6097,11,0),"")</f>
        <v/>
      </c>
      <c r="M2932" s="68" t="str">
        <f>IFERROR(VLOOKUP($B2932,APガラス性能一覧!$A$2:$M$6097,12,0),"")</f>
        <v/>
      </c>
      <c r="N2932" s="68" t="str">
        <f>IFERROR(VLOOKUP($B2932,APガラス性能一覧!$A$2:$M$6097,13,0),"")</f>
        <v/>
      </c>
    </row>
    <row r="2933" spans="2:14" x14ac:dyDescent="0.4">
      <c r="B2933" s="68" t="str">
        <f>IF($D$2="","",IF($E$2=0.65,IFERROR(IF(INDEX(APガラス性能一覧!A:A,MATCH(ROW(B2927),APガラス性能一覧!$O:$O,0))="","",INDEX(APガラス性能一覧!A:A,MATCH(ROW(B2927),APガラス性能一覧!$O:$O,0))),""),IFERROR(IF(INDEX(APガラス性能一覧!A:A,MATCH(ROW(B2927),APガラス性能一覧!$N:$N,0))="","",INDEX(APガラス性能一覧!A:A,MATCH(ROW(B2927),APガラス性能一覧!$N:$N,0))),"")))</f>
        <v/>
      </c>
      <c r="C2933" s="68" t="str">
        <f>IFERROR(VLOOKUP($B2933,APガラス性能一覧!$A$2:$M$6097,2,0),"")</f>
        <v/>
      </c>
      <c r="D2933" s="68" t="str">
        <f>IFERROR(VLOOKUP($B2933,APガラス性能一覧!$A$2:$M$6097,3,0),"")</f>
        <v/>
      </c>
      <c r="E2933" s="68" t="str">
        <f>IFERROR(VLOOKUP($B2933,APガラス性能一覧!$A$2:$M$6097,4,0),"")</f>
        <v/>
      </c>
      <c r="F2933" s="68" t="str">
        <f>IFERROR(VLOOKUP($B2933,APガラス性能一覧!$A$2:$M$6097,5,0),"")</f>
        <v/>
      </c>
      <c r="G2933" s="68" t="str">
        <f>IFERROR(VLOOKUP($B2933,APガラス性能一覧!$A$2:$M$6097,6,0),"")</f>
        <v/>
      </c>
      <c r="H2933" s="68" t="str">
        <f>IFERROR(VLOOKUP($B2933,APガラス性能一覧!$A$2:$M$6097,7,0),"")</f>
        <v/>
      </c>
      <c r="I2933" s="68" t="str">
        <f>IFERROR(VLOOKUP($B2933,APガラス性能一覧!$A$2:$M$6097,8,0),"")</f>
        <v/>
      </c>
      <c r="J2933" s="68" t="str">
        <f>IFERROR(VLOOKUP($B2933,APガラス性能一覧!$A$2:$M$6097,9,0),"")</f>
        <v/>
      </c>
      <c r="K2933" s="68" t="str">
        <f>IFERROR(VLOOKUP($B2933,APガラス性能一覧!$A$2:$M$6097,10,0),"")</f>
        <v/>
      </c>
      <c r="L2933" s="68" t="str">
        <f>IFERROR(VLOOKUP($B2933,APガラス性能一覧!$A$2:$M$6097,11,0),"")</f>
        <v/>
      </c>
      <c r="M2933" s="68" t="str">
        <f>IFERROR(VLOOKUP($B2933,APガラス性能一覧!$A$2:$M$6097,12,0),"")</f>
        <v/>
      </c>
      <c r="N2933" s="68" t="str">
        <f>IFERROR(VLOOKUP($B2933,APガラス性能一覧!$A$2:$M$6097,13,0),"")</f>
        <v/>
      </c>
    </row>
    <row r="2934" spans="2:14" x14ac:dyDescent="0.4">
      <c r="B2934" s="68" t="str">
        <f>IF($D$2="","",IF($E$2=0.65,IFERROR(IF(INDEX(APガラス性能一覧!A:A,MATCH(ROW(B2928),APガラス性能一覧!$O:$O,0))="","",INDEX(APガラス性能一覧!A:A,MATCH(ROW(B2928),APガラス性能一覧!$O:$O,0))),""),IFERROR(IF(INDEX(APガラス性能一覧!A:A,MATCH(ROW(B2928),APガラス性能一覧!$N:$N,0))="","",INDEX(APガラス性能一覧!A:A,MATCH(ROW(B2928),APガラス性能一覧!$N:$N,0))),"")))</f>
        <v/>
      </c>
      <c r="C2934" s="68" t="str">
        <f>IFERROR(VLOOKUP($B2934,APガラス性能一覧!$A$2:$M$6097,2,0),"")</f>
        <v/>
      </c>
      <c r="D2934" s="68" t="str">
        <f>IFERROR(VLOOKUP($B2934,APガラス性能一覧!$A$2:$M$6097,3,0),"")</f>
        <v/>
      </c>
      <c r="E2934" s="68" t="str">
        <f>IFERROR(VLOOKUP($B2934,APガラス性能一覧!$A$2:$M$6097,4,0),"")</f>
        <v/>
      </c>
      <c r="F2934" s="68" t="str">
        <f>IFERROR(VLOOKUP($B2934,APガラス性能一覧!$A$2:$M$6097,5,0),"")</f>
        <v/>
      </c>
      <c r="G2934" s="68" t="str">
        <f>IFERROR(VLOOKUP($B2934,APガラス性能一覧!$A$2:$M$6097,6,0),"")</f>
        <v/>
      </c>
      <c r="H2934" s="68" t="str">
        <f>IFERROR(VLOOKUP($B2934,APガラス性能一覧!$A$2:$M$6097,7,0),"")</f>
        <v/>
      </c>
      <c r="I2934" s="68" t="str">
        <f>IFERROR(VLOOKUP($B2934,APガラス性能一覧!$A$2:$M$6097,8,0),"")</f>
        <v/>
      </c>
      <c r="J2934" s="68" t="str">
        <f>IFERROR(VLOOKUP($B2934,APガラス性能一覧!$A$2:$M$6097,9,0),"")</f>
        <v/>
      </c>
      <c r="K2934" s="68" t="str">
        <f>IFERROR(VLOOKUP($B2934,APガラス性能一覧!$A$2:$M$6097,10,0),"")</f>
        <v/>
      </c>
      <c r="L2934" s="68" t="str">
        <f>IFERROR(VLOOKUP($B2934,APガラス性能一覧!$A$2:$M$6097,11,0),"")</f>
        <v/>
      </c>
      <c r="M2934" s="68" t="str">
        <f>IFERROR(VLOOKUP($B2934,APガラス性能一覧!$A$2:$M$6097,12,0),"")</f>
        <v/>
      </c>
      <c r="N2934" s="68" t="str">
        <f>IFERROR(VLOOKUP($B2934,APガラス性能一覧!$A$2:$M$6097,13,0),"")</f>
        <v/>
      </c>
    </row>
    <row r="2935" spans="2:14" x14ac:dyDescent="0.4">
      <c r="B2935" s="68" t="str">
        <f>IF($D$2="","",IF($E$2=0.65,IFERROR(IF(INDEX(APガラス性能一覧!A:A,MATCH(ROW(B2929),APガラス性能一覧!$O:$O,0))="","",INDEX(APガラス性能一覧!A:A,MATCH(ROW(B2929),APガラス性能一覧!$O:$O,0))),""),IFERROR(IF(INDEX(APガラス性能一覧!A:A,MATCH(ROW(B2929),APガラス性能一覧!$N:$N,0))="","",INDEX(APガラス性能一覧!A:A,MATCH(ROW(B2929),APガラス性能一覧!$N:$N,0))),"")))</f>
        <v/>
      </c>
      <c r="C2935" s="68" t="str">
        <f>IFERROR(VLOOKUP($B2935,APガラス性能一覧!$A$2:$M$6097,2,0),"")</f>
        <v/>
      </c>
      <c r="D2935" s="68" t="str">
        <f>IFERROR(VLOOKUP($B2935,APガラス性能一覧!$A$2:$M$6097,3,0),"")</f>
        <v/>
      </c>
      <c r="E2935" s="68" t="str">
        <f>IFERROR(VLOOKUP($B2935,APガラス性能一覧!$A$2:$M$6097,4,0),"")</f>
        <v/>
      </c>
      <c r="F2935" s="68" t="str">
        <f>IFERROR(VLOOKUP($B2935,APガラス性能一覧!$A$2:$M$6097,5,0),"")</f>
        <v/>
      </c>
      <c r="G2935" s="68" t="str">
        <f>IFERROR(VLOOKUP($B2935,APガラス性能一覧!$A$2:$M$6097,6,0),"")</f>
        <v/>
      </c>
      <c r="H2935" s="68" t="str">
        <f>IFERROR(VLOOKUP($B2935,APガラス性能一覧!$A$2:$M$6097,7,0),"")</f>
        <v/>
      </c>
      <c r="I2935" s="68" t="str">
        <f>IFERROR(VLOOKUP($B2935,APガラス性能一覧!$A$2:$M$6097,8,0),"")</f>
        <v/>
      </c>
      <c r="J2935" s="68" t="str">
        <f>IFERROR(VLOOKUP($B2935,APガラス性能一覧!$A$2:$M$6097,9,0),"")</f>
        <v/>
      </c>
      <c r="K2935" s="68" t="str">
        <f>IFERROR(VLOOKUP($B2935,APガラス性能一覧!$A$2:$M$6097,10,0),"")</f>
        <v/>
      </c>
      <c r="L2935" s="68" t="str">
        <f>IFERROR(VLOOKUP($B2935,APガラス性能一覧!$A$2:$M$6097,11,0),"")</f>
        <v/>
      </c>
      <c r="M2935" s="68" t="str">
        <f>IFERROR(VLOOKUP($B2935,APガラス性能一覧!$A$2:$M$6097,12,0),"")</f>
        <v/>
      </c>
      <c r="N2935" s="68" t="str">
        <f>IFERROR(VLOOKUP($B2935,APガラス性能一覧!$A$2:$M$6097,13,0),"")</f>
        <v/>
      </c>
    </row>
    <row r="2936" spans="2:14" x14ac:dyDescent="0.4">
      <c r="B2936" s="68" t="str">
        <f>IF($D$2="","",IF($E$2=0.65,IFERROR(IF(INDEX(APガラス性能一覧!A:A,MATCH(ROW(B2930),APガラス性能一覧!$O:$O,0))="","",INDEX(APガラス性能一覧!A:A,MATCH(ROW(B2930),APガラス性能一覧!$O:$O,0))),""),IFERROR(IF(INDEX(APガラス性能一覧!A:A,MATCH(ROW(B2930),APガラス性能一覧!$N:$N,0))="","",INDEX(APガラス性能一覧!A:A,MATCH(ROW(B2930),APガラス性能一覧!$N:$N,0))),"")))</f>
        <v/>
      </c>
      <c r="C2936" s="68" t="str">
        <f>IFERROR(VLOOKUP($B2936,APガラス性能一覧!$A$2:$M$6097,2,0),"")</f>
        <v/>
      </c>
      <c r="D2936" s="68" t="str">
        <f>IFERROR(VLOOKUP($B2936,APガラス性能一覧!$A$2:$M$6097,3,0),"")</f>
        <v/>
      </c>
      <c r="E2936" s="68" t="str">
        <f>IFERROR(VLOOKUP($B2936,APガラス性能一覧!$A$2:$M$6097,4,0),"")</f>
        <v/>
      </c>
      <c r="F2936" s="68" t="str">
        <f>IFERROR(VLOOKUP($B2936,APガラス性能一覧!$A$2:$M$6097,5,0),"")</f>
        <v/>
      </c>
      <c r="G2936" s="68" t="str">
        <f>IFERROR(VLOOKUP($B2936,APガラス性能一覧!$A$2:$M$6097,6,0),"")</f>
        <v/>
      </c>
      <c r="H2936" s="68" t="str">
        <f>IFERROR(VLOOKUP($B2936,APガラス性能一覧!$A$2:$M$6097,7,0),"")</f>
        <v/>
      </c>
      <c r="I2936" s="68" t="str">
        <f>IFERROR(VLOOKUP($B2936,APガラス性能一覧!$A$2:$M$6097,8,0),"")</f>
        <v/>
      </c>
      <c r="J2936" s="68" t="str">
        <f>IFERROR(VLOOKUP($B2936,APガラス性能一覧!$A$2:$M$6097,9,0),"")</f>
        <v/>
      </c>
      <c r="K2936" s="68" t="str">
        <f>IFERROR(VLOOKUP($B2936,APガラス性能一覧!$A$2:$M$6097,10,0),"")</f>
        <v/>
      </c>
      <c r="L2936" s="68" t="str">
        <f>IFERROR(VLOOKUP($B2936,APガラス性能一覧!$A$2:$M$6097,11,0),"")</f>
        <v/>
      </c>
      <c r="M2936" s="68" t="str">
        <f>IFERROR(VLOOKUP($B2936,APガラス性能一覧!$A$2:$M$6097,12,0),"")</f>
        <v/>
      </c>
      <c r="N2936" s="68" t="str">
        <f>IFERROR(VLOOKUP($B2936,APガラス性能一覧!$A$2:$M$6097,13,0),"")</f>
        <v/>
      </c>
    </row>
    <row r="2937" spans="2:14" x14ac:dyDescent="0.4">
      <c r="B2937" s="68" t="str">
        <f>IF($D$2="","",IF($E$2=0.65,IFERROR(IF(INDEX(APガラス性能一覧!A:A,MATCH(ROW(B2931),APガラス性能一覧!$O:$O,0))="","",INDEX(APガラス性能一覧!A:A,MATCH(ROW(B2931),APガラス性能一覧!$O:$O,0))),""),IFERROR(IF(INDEX(APガラス性能一覧!A:A,MATCH(ROW(B2931),APガラス性能一覧!$N:$N,0))="","",INDEX(APガラス性能一覧!A:A,MATCH(ROW(B2931),APガラス性能一覧!$N:$N,0))),"")))</f>
        <v/>
      </c>
      <c r="C2937" s="68" t="str">
        <f>IFERROR(VLOOKUP($B2937,APガラス性能一覧!$A$2:$M$6097,2,0),"")</f>
        <v/>
      </c>
      <c r="D2937" s="68" t="str">
        <f>IFERROR(VLOOKUP($B2937,APガラス性能一覧!$A$2:$M$6097,3,0),"")</f>
        <v/>
      </c>
      <c r="E2937" s="68" t="str">
        <f>IFERROR(VLOOKUP($B2937,APガラス性能一覧!$A$2:$M$6097,4,0),"")</f>
        <v/>
      </c>
      <c r="F2937" s="68" t="str">
        <f>IFERROR(VLOOKUP($B2937,APガラス性能一覧!$A$2:$M$6097,5,0),"")</f>
        <v/>
      </c>
      <c r="G2937" s="68" t="str">
        <f>IFERROR(VLOOKUP($B2937,APガラス性能一覧!$A$2:$M$6097,6,0),"")</f>
        <v/>
      </c>
      <c r="H2937" s="68" t="str">
        <f>IFERROR(VLOOKUP($B2937,APガラス性能一覧!$A$2:$M$6097,7,0),"")</f>
        <v/>
      </c>
      <c r="I2937" s="68" t="str">
        <f>IFERROR(VLOOKUP($B2937,APガラス性能一覧!$A$2:$M$6097,8,0),"")</f>
        <v/>
      </c>
      <c r="J2937" s="68" t="str">
        <f>IFERROR(VLOOKUP($B2937,APガラス性能一覧!$A$2:$M$6097,9,0),"")</f>
        <v/>
      </c>
      <c r="K2937" s="68" t="str">
        <f>IFERROR(VLOOKUP($B2937,APガラス性能一覧!$A$2:$M$6097,10,0),"")</f>
        <v/>
      </c>
      <c r="L2937" s="68" t="str">
        <f>IFERROR(VLOOKUP($B2937,APガラス性能一覧!$A$2:$M$6097,11,0),"")</f>
        <v/>
      </c>
      <c r="M2937" s="68" t="str">
        <f>IFERROR(VLOOKUP($B2937,APガラス性能一覧!$A$2:$M$6097,12,0),"")</f>
        <v/>
      </c>
      <c r="N2937" s="68" t="str">
        <f>IFERROR(VLOOKUP($B2937,APガラス性能一覧!$A$2:$M$6097,13,0),"")</f>
        <v/>
      </c>
    </row>
    <row r="2938" spans="2:14" x14ac:dyDescent="0.4">
      <c r="B2938" s="68" t="str">
        <f>IF($D$2="","",IF($E$2=0.65,IFERROR(IF(INDEX(APガラス性能一覧!A:A,MATCH(ROW(B2932),APガラス性能一覧!$O:$O,0))="","",INDEX(APガラス性能一覧!A:A,MATCH(ROW(B2932),APガラス性能一覧!$O:$O,0))),""),IFERROR(IF(INDEX(APガラス性能一覧!A:A,MATCH(ROW(B2932),APガラス性能一覧!$N:$N,0))="","",INDEX(APガラス性能一覧!A:A,MATCH(ROW(B2932),APガラス性能一覧!$N:$N,0))),"")))</f>
        <v/>
      </c>
      <c r="C2938" s="68" t="str">
        <f>IFERROR(VLOOKUP($B2938,APガラス性能一覧!$A$2:$M$6097,2,0),"")</f>
        <v/>
      </c>
      <c r="D2938" s="68" t="str">
        <f>IFERROR(VLOOKUP($B2938,APガラス性能一覧!$A$2:$M$6097,3,0),"")</f>
        <v/>
      </c>
      <c r="E2938" s="68" t="str">
        <f>IFERROR(VLOOKUP($B2938,APガラス性能一覧!$A$2:$M$6097,4,0),"")</f>
        <v/>
      </c>
      <c r="F2938" s="68" t="str">
        <f>IFERROR(VLOOKUP($B2938,APガラス性能一覧!$A$2:$M$6097,5,0),"")</f>
        <v/>
      </c>
      <c r="G2938" s="68" t="str">
        <f>IFERROR(VLOOKUP($B2938,APガラス性能一覧!$A$2:$M$6097,6,0),"")</f>
        <v/>
      </c>
      <c r="H2938" s="68" t="str">
        <f>IFERROR(VLOOKUP($B2938,APガラス性能一覧!$A$2:$M$6097,7,0),"")</f>
        <v/>
      </c>
      <c r="I2938" s="68" t="str">
        <f>IFERROR(VLOOKUP($B2938,APガラス性能一覧!$A$2:$M$6097,8,0),"")</f>
        <v/>
      </c>
      <c r="J2938" s="68" t="str">
        <f>IFERROR(VLOOKUP($B2938,APガラス性能一覧!$A$2:$M$6097,9,0),"")</f>
        <v/>
      </c>
      <c r="K2938" s="68" t="str">
        <f>IFERROR(VLOOKUP($B2938,APガラス性能一覧!$A$2:$M$6097,10,0),"")</f>
        <v/>
      </c>
      <c r="L2938" s="68" t="str">
        <f>IFERROR(VLOOKUP($B2938,APガラス性能一覧!$A$2:$M$6097,11,0),"")</f>
        <v/>
      </c>
      <c r="M2938" s="68" t="str">
        <f>IFERROR(VLOOKUP($B2938,APガラス性能一覧!$A$2:$M$6097,12,0),"")</f>
        <v/>
      </c>
      <c r="N2938" s="68" t="str">
        <f>IFERROR(VLOOKUP($B2938,APガラス性能一覧!$A$2:$M$6097,13,0),"")</f>
        <v/>
      </c>
    </row>
    <row r="2939" spans="2:14" x14ac:dyDescent="0.4">
      <c r="B2939" s="68" t="str">
        <f>IF($D$2="","",IF($E$2=0.65,IFERROR(IF(INDEX(APガラス性能一覧!A:A,MATCH(ROW(B2933),APガラス性能一覧!$O:$O,0))="","",INDEX(APガラス性能一覧!A:A,MATCH(ROW(B2933),APガラス性能一覧!$O:$O,0))),""),IFERROR(IF(INDEX(APガラス性能一覧!A:A,MATCH(ROW(B2933),APガラス性能一覧!$N:$N,0))="","",INDEX(APガラス性能一覧!A:A,MATCH(ROW(B2933),APガラス性能一覧!$N:$N,0))),"")))</f>
        <v/>
      </c>
      <c r="C2939" s="68" t="str">
        <f>IFERROR(VLOOKUP($B2939,APガラス性能一覧!$A$2:$M$6097,2,0),"")</f>
        <v/>
      </c>
      <c r="D2939" s="68" t="str">
        <f>IFERROR(VLOOKUP($B2939,APガラス性能一覧!$A$2:$M$6097,3,0),"")</f>
        <v/>
      </c>
      <c r="E2939" s="68" t="str">
        <f>IFERROR(VLOOKUP($B2939,APガラス性能一覧!$A$2:$M$6097,4,0),"")</f>
        <v/>
      </c>
      <c r="F2939" s="68" t="str">
        <f>IFERROR(VLOOKUP($B2939,APガラス性能一覧!$A$2:$M$6097,5,0),"")</f>
        <v/>
      </c>
      <c r="G2939" s="68" t="str">
        <f>IFERROR(VLOOKUP($B2939,APガラス性能一覧!$A$2:$M$6097,6,0),"")</f>
        <v/>
      </c>
      <c r="H2939" s="68" t="str">
        <f>IFERROR(VLOOKUP($B2939,APガラス性能一覧!$A$2:$M$6097,7,0),"")</f>
        <v/>
      </c>
      <c r="I2939" s="68" t="str">
        <f>IFERROR(VLOOKUP($B2939,APガラス性能一覧!$A$2:$M$6097,8,0),"")</f>
        <v/>
      </c>
      <c r="J2939" s="68" t="str">
        <f>IFERROR(VLOOKUP($B2939,APガラス性能一覧!$A$2:$M$6097,9,0),"")</f>
        <v/>
      </c>
      <c r="K2939" s="68" t="str">
        <f>IFERROR(VLOOKUP($B2939,APガラス性能一覧!$A$2:$M$6097,10,0),"")</f>
        <v/>
      </c>
      <c r="L2939" s="68" t="str">
        <f>IFERROR(VLOOKUP($B2939,APガラス性能一覧!$A$2:$M$6097,11,0),"")</f>
        <v/>
      </c>
      <c r="M2939" s="68" t="str">
        <f>IFERROR(VLOOKUP($B2939,APガラス性能一覧!$A$2:$M$6097,12,0),"")</f>
        <v/>
      </c>
      <c r="N2939" s="68" t="str">
        <f>IFERROR(VLOOKUP($B2939,APガラス性能一覧!$A$2:$M$6097,13,0),"")</f>
        <v/>
      </c>
    </row>
    <row r="2940" spans="2:14" x14ac:dyDescent="0.4">
      <c r="B2940" s="68" t="str">
        <f>IF($D$2="","",IF($E$2=0.65,IFERROR(IF(INDEX(APガラス性能一覧!A:A,MATCH(ROW(B2934),APガラス性能一覧!$O:$O,0))="","",INDEX(APガラス性能一覧!A:A,MATCH(ROW(B2934),APガラス性能一覧!$O:$O,0))),""),IFERROR(IF(INDEX(APガラス性能一覧!A:A,MATCH(ROW(B2934),APガラス性能一覧!$N:$N,0))="","",INDEX(APガラス性能一覧!A:A,MATCH(ROW(B2934),APガラス性能一覧!$N:$N,0))),"")))</f>
        <v/>
      </c>
      <c r="C2940" s="68" t="str">
        <f>IFERROR(VLOOKUP($B2940,APガラス性能一覧!$A$2:$M$6097,2,0),"")</f>
        <v/>
      </c>
      <c r="D2940" s="68" t="str">
        <f>IFERROR(VLOOKUP($B2940,APガラス性能一覧!$A$2:$M$6097,3,0),"")</f>
        <v/>
      </c>
      <c r="E2940" s="68" t="str">
        <f>IFERROR(VLOOKUP($B2940,APガラス性能一覧!$A$2:$M$6097,4,0),"")</f>
        <v/>
      </c>
      <c r="F2940" s="68" t="str">
        <f>IFERROR(VLOOKUP($B2940,APガラス性能一覧!$A$2:$M$6097,5,0),"")</f>
        <v/>
      </c>
      <c r="G2940" s="68" t="str">
        <f>IFERROR(VLOOKUP($B2940,APガラス性能一覧!$A$2:$M$6097,6,0),"")</f>
        <v/>
      </c>
      <c r="H2940" s="68" t="str">
        <f>IFERROR(VLOOKUP($B2940,APガラス性能一覧!$A$2:$M$6097,7,0),"")</f>
        <v/>
      </c>
      <c r="I2940" s="68" t="str">
        <f>IFERROR(VLOOKUP($B2940,APガラス性能一覧!$A$2:$M$6097,8,0),"")</f>
        <v/>
      </c>
      <c r="J2940" s="68" t="str">
        <f>IFERROR(VLOOKUP($B2940,APガラス性能一覧!$A$2:$M$6097,9,0),"")</f>
        <v/>
      </c>
      <c r="K2940" s="68" t="str">
        <f>IFERROR(VLOOKUP($B2940,APガラス性能一覧!$A$2:$M$6097,10,0),"")</f>
        <v/>
      </c>
      <c r="L2940" s="68" t="str">
        <f>IFERROR(VLOOKUP($B2940,APガラス性能一覧!$A$2:$M$6097,11,0),"")</f>
        <v/>
      </c>
      <c r="M2940" s="68" t="str">
        <f>IFERROR(VLOOKUP($B2940,APガラス性能一覧!$A$2:$M$6097,12,0),"")</f>
        <v/>
      </c>
      <c r="N2940" s="68" t="str">
        <f>IFERROR(VLOOKUP($B2940,APガラス性能一覧!$A$2:$M$6097,13,0),"")</f>
        <v/>
      </c>
    </row>
    <row r="2941" spans="2:14" x14ac:dyDescent="0.4">
      <c r="B2941" s="68" t="str">
        <f>IF($D$2="","",IF($E$2=0.65,IFERROR(IF(INDEX(APガラス性能一覧!A:A,MATCH(ROW(B2935),APガラス性能一覧!$O:$O,0))="","",INDEX(APガラス性能一覧!A:A,MATCH(ROW(B2935),APガラス性能一覧!$O:$O,0))),""),IFERROR(IF(INDEX(APガラス性能一覧!A:A,MATCH(ROW(B2935),APガラス性能一覧!$N:$N,0))="","",INDEX(APガラス性能一覧!A:A,MATCH(ROW(B2935),APガラス性能一覧!$N:$N,0))),"")))</f>
        <v/>
      </c>
      <c r="C2941" s="68" t="str">
        <f>IFERROR(VLOOKUP($B2941,APガラス性能一覧!$A$2:$M$6097,2,0),"")</f>
        <v/>
      </c>
      <c r="D2941" s="68" t="str">
        <f>IFERROR(VLOOKUP($B2941,APガラス性能一覧!$A$2:$M$6097,3,0),"")</f>
        <v/>
      </c>
      <c r="E2941" s="68" t="str">
        <f>IFERROR(VLOOKUP($B2941,APガラス性能一覧!$A$2:$M$6097,4,0),"")</f>
        <v/>
      </c>
      <c r="F2941" s="68" t="str">
        <f>IFERROR(VLOOKUP($B2941,APガラス性能一覧!$A$2:$M$6097,5,0),"")</f>
        <v/>
      </c>
      <c r="G2941" s="68" t="str">
        <f>IFERROR(VLOOKUP($B2941,APガラス性能一覧!$A$2:$M$6097,6,0),"")</f>
        <v/>
      </c>
      <c r="H2941" s="68" t="str">
        <f>IFERROR(VLOOKUP($B2941,APガラス性能一覧!$A$2:$M$6097,7,0),"")</f>
        <v/>
      </c>
      <c r="I2941" s="68" t="str">
        <f>IFERROR(VLOOKUP($B2941,APガラス性能一覧!$A$2:$M$6097,8,0),"")</f>
        <v/>
      </c>
      <c r="J2941" s="68" t="str">
        <f>IFERROR(VLOOKUP($B2941,APガラス性能一覧!$A$2:$M$6097,9,0),"")</f>
        <v/>
      </c>
      <c r="K2941" s="68" t="str">
        <f>IFERROR(VLOOKUP($B2941,APガラス性能一覧!$A$2:$M$6097,10,0),"")</f>
        <v/>
      </c>
      <c r="L2941" s="68" t="str">
        <f>IFERROR(VLOOKUP($B2941,APガラス性能一覧!$A$2:$M$6097,11,0),"")</f>
        <v/>
      </c>
      <c r="M2941" s="68" t="str">
        <f>IFERROR(VLOOKUP($B2941,APガラス性能一覧!$A$2:$M$6097,12,0),"")</f>
        <v/>
      </c>
      <c r="N2941" s="68" t="str">
        <f>IFERROR(VLOOKUP($B2941,APガラス性能一覧!$A$2:$M$6097,13,0),"")</f>
        <v/>
      </c>
    </row>
    <row r="2942" spans="2:14" x14ac:dyDescent="0.4">
      <c r="B2942" s="68" t="str">
        <f>IF($D$2="","",IF($E$2=0.65,IFERROR(IF(INDEX(APガラス性能一覧!A:A,MATCH(ROW(B2936),APガラス性能一覧!$O:$O,0))="","",INDEX(APガラス性能一覧!A:A,MATCH(ROW(B2936),APガラス性能一覧!$O:$O,0))),""),IFERROR(IF(INDEX(APガラス性能一覧!A:A,MATCH(ROW(B2936),APガラス性能一覧!$N:$N,0))="","",INDEX(APガラス性能一覧!A:A,MATCH(ROW(B2936),APガラス性能一覧!$N:$N,0))),"")))</f>
        <v/>
      </c>
      <c r="C2942" s="68" t="str">
        <f>IFERROR(VLOOKUP($B2942,APガラス性能一覧!$A$2:$M$6097,2,0),"")</f>
        <v/>
      </c>
      <c r="D2942" s="68" t="str">
        <f>IFERROR(VLOOKUP($B2942,APガラス性能一覧!$A$2:$M$6097,3,0),"")</f>
        <v/>
      </c>
      <c r="E2942" s="68" t="str">
        <f>IFERROR(VLOOKUP($B2942,APガラス性能一覧!$A$2:$M$6097,4,0),"")</f>
        <v/>
      </c>
      <c r="F2942" s="68" t="str">
        <f>IFERROR(VLOOKUP($B2942,APガラス性能一覧!$A$2:$M$6097,5,0),"")</f>
        <v/>
      </c>
      <c r="G2942" s="68" t="str">
        <f>IFERROR(VLOOKUP($B2942,APガラス性能一覧!$A$2:$M$6097,6,0),"")</f>
        <v/>
      </c>
      <c r="H2942" s="68" t="str">
        <f>IFERROR(VLOOKUP($B2942,APガラス性能一覧!$A$2:$M$6097,7,0),"")</f>
        <v/>
      </c>
      <c r="I2942" s="68" t="str">
        <f>IFERROR(VLOOKUP($B2942,APガラス性能一覧!$A$2:$M$6097,8,0),"")</f>
        <v/>
      </c>
      <c r="J2942" s="68" t="str">
        <f>IFERROR(VLOOKUP($B2942,APガラス性能一覧!$A$2:$M$6097,9,0),"")</f>
        <v/>
      </c>
      <c r="K2942" s="68" t="str">
        <f>IFERROR(VLOOKUP($B2942,APガラス性能一覧!$A$2:$M$6097,10,0),"")</f>
        <v/>
      </c>
      <c r="L2942" s="68" t="str">
        <f>IFERROR(VLOOKUP($B2942,APガラス性能一覧!$A$2:$M$6097,11,0),"")</f>
        <v/>
      </c>
      <c r="M2942" s="68" t="str">
        <f>IFERROR(VLOOKUP($B2942,APガラス性能一覧!$A$2:$M$6097,12,0),"")</f>
        <v/>
      </c>
      <c r="N2942" s="68" t="str">
        <f>IFERROR(VLOOKUP($B2942,APガラス性能一覧!$A$2:$M$6097,13,0),"")</f>
        <v/>
      </c>
    </row>
    <row r="2943" spans="2:14" x14ac:dyDescent="0.4">
      <c r="B2943" s="68" t="str">
        <f>IF($D$2="","",IF($E$2=0.65,IFERROR(IF(INDEX(APガラス性能一覧!A:A,MATCH(ROW(B2937),APガラス性能一覧!$O:$O,0))="","",INDEX(APガラス性能一覧!A:A,MATCH(ROW(B2937),APガラス性能一覧!$O:$O,0))),""),IFERROR(IF(INDEX(APガラス性能一覧!A:A,MATCH(ROW(B2937),APガラス性能一覧!$N:$N,0))="","",INDEX(APガラス性能一覧!A:A,MATCH(ROW(B2937),APガラス性能一覧!$N:$N,0))),"")))</f>
        <v/>
      </c>
      <c r="C2943" s="68" t="str">
        <f>IFERROR(VLOOKUP($B2943,APガラス性能一覧!$A$2:$M$6097,2,0),"")</f>
        <v/>
      </c>
      <c r="D2943" s="68" t="str">
        <f>IFERROR(VLOOKUP($B2943,APガラス性能一覧!$A$2:$M$6097,3,0),"")</f>
        <v/>
      </c>
      <c r="E2943" s="68" t="str">
        <f>IFERROR(VLOOKUP($B2943,APガラス性能一覧!$A$2:$M$6097,4,0),"")</f>
        <v/>
      </c>
      <c r="F2943" s="68" t="str">
        <f>IFERROR(VLOOKUP($B2943,APガラス性能一覧!$A$2:$M$6097,5,0),"")</f>
        <v/>
      </c>
      <c r="G2943" s="68" t="str">
        <f>IFERROR(VLOOKUP($B2943,APガラス性能一覧!$A$2:$M$6097,6,0),"")</f>
        <v/>
      </c>
      <c r="H2943" s="68" t="str">
        <f>IFERROR(VLOOKUP($B2943,APガラス性能一覧!$A$2:$M$6097,7,0),"")</f>
        <v/>
      </c>
      <c r="I2943" s="68" t="str">
        <f>IFERROR(VLOOKUP($B2943,APガラス性能一覧!$A$2:$M$6097,8,0),"")</f>
        <v/>
      </c>
      <c r="J2943" s="68" t="str">
        <f>IFERROR(VLOOKUP($B2943,APガラス性能一覧!$A$2:$M$6097,9,0),"")</f>
        <v/>
      </c>
      <c r="K2943" s="68" t="str">
        <f>IFERROR(VLOOKUP($B2943,APガラス性能一覧!$A$2:$M$6097,10,0),"")</f>
        <v/>
      </c>
      <c r="L2943" s="68" t="str">
        <f>IFERROR(VLOOKUP($B2943,APガラス性能一覧!$A$2:$M$6097,11,0),"")</f>
        <v/>
      </c>
      <c r="M2943" s="68" t="str">
        <f>IFERROR(VLOOKUP($B2943,APガラス性能一覧!$A$2:$M$6097,12,0),"")</f>
        <v/>
      </c>
      <c r="N2943" s="68" t="str">
        <f>IFERROR(VLOOKUP($B2943,APガラス性能一覧!$A$2:$M$6097,13,0),"")</f>
        <v/>
      </c>
    </row>
    <row r="2944" spans="2:14" x14ac:dyDescent="0.4">
      <c r="B2944" s="68" t="str">
        <f>IF($D$2="","",IF($E$2=0.65,IFERROR(IF(INDEX(APガラス性能一覧!A:A,MATCH(ROW(B2938),APガラス性能一覧!$O:$O,0))="","",INDEX(APガラス性能一覧!A:A,MATCH(ROW(B2938),APガラス性能一覧!$O:$O,0))),""),IFERROR(IF(INDEX(APガラス性能一覧!A:A,MATCH(ROW(B2938),APガラス性能一覧!$N:$N,0))="","",INDEX(APガラス性能一覧!A:A,MATCH(ROW(B2938),APガラス性能一覧!$N:$N,0))),"")))</f>
        <v/>
      </c>
      <c r="C2944" s="68" t="str">
        <f>IFERROR(VLOOKUP($B2944,APガラス性能一覧!$A$2:$M$6097,2,0),"")</f>
        <v/>
      </c>
      <c r="D2944" s="68" t="str">
        <f>IFERROR(VLOOKUP($B2944,APガラス性能一覧!$A$2:$M$6097,3,0),"")</f>
        <v/>
      </c>
      <c r="E2944" s="68" t="str">
        <f>IFERROR(VLOOKUP($B2944,APガラス性能一覧!$A$2:$M$6097,4,0),"")</f>
        <v/>
      </c>
      <c r="F2944" s="68" t="str">
        <f>IFERROR(VLOOKUP($B2944,APガラス性能一覧!$A$2:$M$6097,5,0),"")</f>
        <v/>
      </c>
      <c r="G2944" s="68" t="str">
        <f>IFERROR(VLOOKUP($B2944,APガラス性能一覧!$A$2:$M$6097,6,0),"")</f>
        <v/>
      </c>
      <c r="H2944" s="68" t="str">
        <f>IFERROR(VLOOKUP($B2944,APガラス性能一覧!$A$2:$M$6097,7,0),"")</f>
        <v/>
      </c>
      <c r="I2944" s="68" t="str">
        <f>IFERROR(VLOOKUP($B2944,APガラス性能一覧!$A$2:$M$6097,8,0),"")</f>
        <v/>
      </c>
      <c r="J2944" s="68" t="str">
        <f>IFERROR(VLOOKUP($B2944,APガラス性能一覧!$A$2:$M$6097,9,0),"")</f>
        <v/>
      </c>
      <c r="K2944" s="68" t="str">
        <f>IFERROR(VLOOKUP($B2944,APガラス性能一覧!$A$2:$M$6097,10,0),"")</f>
        <v/>
      </c>
      <c r="L2944" s="68" t="str">
        <f>IFERROR(VLOOKUP($B2944,APガラス性能一覧!$A$2:$M$6097,11,0),"")</f>
        <v/>
      </c>
      <c r="M2944" s="68" t="str">
        <f>IFERROR(VLOOKUP($B2944,APガラス性能一覧!$A$2:$M$6097,12,0),"")</f>
        <v/>
      </c>
      <c r="N2944" s="68" t="str">
        <f>IFERROR(VLOOKUP($B2944,APガラス性能一覧!$A$2:$M$6097,13,0),"")</f>
        <v/>
      </c>
    </row>
    <row r="2945" spans="2:14" x14ac:dyDescent="0.4">
      <c r="B2945" s="68" t="str">
        <f>IF($D$2="","",IF($E$2=0.65,IFERROR(IF(INDEX(APガラス性能一覧!A:A,MATCH(ROW(B2939),APガラス性能一覧!$O:$O,0))="","",INDEX(APガラス性能一覧!A:A,MATCH(ROW(B2939),APガラス性能一覧!$O:$O,0))),""),IFERROR(IF(INDEX(APガラス性能一覧!A:A,MATCH(ROW(B2939),APガラス性能一覧!$N:$N,0))="","",INDEX(APガラス性能一覧!A:A,MATCH(ROW(B2939),APガラス性能一覧!$N:$N,0))),"")))</f>
        <v/>
      </c>
      <c r="C2945" s="68" t="str">
        <f>IFERROR(VLOOKUP($B2945,APガラス性能一覧!$A$2:$M$6097,2,0),"")</f>
        <v/>
      </c>
      <c r="D2945" s="68" t="str">
        <f>IFERROR(VLOOKUP($B2945,APガラス性能一覧!$A$2:$M$6097,3,0),"")</f>
        <v/>
      </c>
      <c r="E2945" s="68" t="str">
        <f>IFERROR(VLOOKUP($B2945,APガラス性能一覧!$A$2:$M$6097,4,0),"")</f>
        <v/>
      </c>
      <c r="F2945" s="68" t="str">
        <f>IFERROR(VLOOKUP($B2945,APガラス性能一覧!$A$2:$M$6097,5,0),"")</f>
        <v/>
      </c>
      <c r="G2945" s="68" t="str">
        <f>IFERROR(VLOOKUP($B2945,APガラス性能一覧!$A$2:$M$6097,6,0),"")</f>
        <v/>
      </c>
      <c r="H2945" s="68" t="str">
        <f>IFERROR(VLOOKUP($B2945,APガラス性能一覧!$A$2:$M$6097,7,0),"")</f>
        <v/>
      </c>
      <c r="I2945" s="68" t="str">
        <f>IFERROR(VLOOKUP($B2945,APガラス性能一覧!$A$2:$M$6097,8,0),"")</f>
        <v/>
      </c>
      <c r="J2945" s="68" t="str">
        <f>IFERROR(VLOOKUP($B2945,APガラス性能一覧!$A$2:$M$6097,9,0),"")</f>
        <v/>
      </c>
      <c r="K2945" s="68" t="str">
        <f>IFERROR(VLOOKUP($B2945,APガラス性能一覧!$A$2:$M$6097,10,0),"")</f>
        <v/>
      </c>
      <c r="L2945" s="68" t="str">
        <f>IFERROR(VLOOKUP($B2945,APガラス性能一覧!$A$2:$M$6097,11,0),"")</f>
        <v/>
      </c>
      <c r="M2945" s="68" t="str">
        <f>IFERROR(VLOOKUP($B2945,APガラス性能一覧!$A$2:$M$6097,12,0),"")</f>
        <v/>
      </c>
      <c r="N2945" s="68" t="str">
        <f>IFERROR(VLOOKUP($B2945,APガラス性能一覧!$A$2:$M$6097,13,0),"")</f>
        <v/>
      </c>
    </row>
    <row r="2946" spans="2:14" x14ac:dyDescent="0.4">
      <c r="B2946" s="68" t="str">
        <f>IF($D$2="","",IF($E$2=0.65,IFERROR(IF(INDEX(APガラス性能一覧!A:A,MATCH(ROW(B2940),APガラス性能一覧!$O:$O,0))="","",INDEX(APガラス性能一覧!A:A,MATCH(ROW(B2940),APガラス性能一覧!$O:$O,0))),""),IFERROR(IF(INDEX(APガラス性能一覧!A:A,MATCH(ROW(B2940),APガラス性能一覧!$N:$N,0))="","",INDEX(APガラス性能一覧!A:A,MATCH(ROW(B2940),APガラス性能一覧!$N:$N,0))),"")))</f>
        <v/>
      </c>
      <c r="C2946" s="68" t="str">
        <f>IFERROR(VLOOKUP($B2946,APガラス性能一覧!$A$2:$M$6097,2,0),"")</f>
        <v/>
      </c>
      <c r="D2946" s="68" t="str">
        <f>IFERROR(VLOOKUP($B2946,APガラス性能一覧!$A$2:$M$6097,3,0),"")</f>
        <v/>
      </c>
      <c r="E2946" s="68" t="str">
        <f>IFERROR(VLOOKUP($B2946,APガラス性能一覧!$A$2:$M$6097,4,0),"")</f>
        <v/>
      </c>
      <c r="F2946" s="68" t="str">
        <f>IFERROR(VLOOKUP($B2946,APガラス性能一覧!$A$2:$M$6097,5,0),"")</f>
        <v/>
      </c>
      <c r="G2946" s="68" t="str">
        <f>IFERROR(VLOOKUP($B2946,APガラス性能一覧!$A$2:$M$6097,6,0),"")</f>
        <v/>
      </c>
      <c r="H2946" s="68" t="str">
        <f>IFERROR(VLOOKUP($B2946,APガラス性能一覧!$A$2:$M$6097,7,0),"")</f>
        <v/>
      </c>
      <c r="I2946" s="68" t="str">
        <f>IFERROR(VLOOKUP($B2946,APガラス性能一覧!$A$2:$M$6097,8,0),"")</f>
        <v/>
      </c>
      <c r="J2946" s="68" t="str">
        <f>IFERROR(VLOOKUP($B2946,APガラス性能一覧!$A$2:$M$6097,9,0),"")</f>
        <v/>
      </c>
      <c r="K2946" s="68" t="str">
        <f>IFERROR(VLOOKUP($B2946,APガラス性能一覧!$A$2:$M$6097,10,0),"")</f>
        <v/>
      </c>
      <c r="L2946" s="68" t="str">
        <f>IFERROR(VLOOKUP($B2946,APガラス性能一覧!$A$2:$M$6097,11,0),"")</f>
        <v/>
      </c>
      <c r="M2946" s="68" t="str">
        <f>IFERROR(VLOOKUP($B2946,APガラス性能一覧!$A$2:$M$6097,12,0),"")</f>
        <v/>
      </c>
      <c r="N2946" s="68" t="str">
        <f>IFERROR(VLOOKUP($B2946,APガラス性能一覧!$A$2:$M$6097,13,0),"")</f>
        <v/>
      </c>
    </row>
    <row r="2947" spans="2:14" x14ac:dyDescent="0.4">
      <c r="B2947" s="68" t="str">
        <f>IF($D$2="","",IF($E$2=0.65,IFERROR(IF(INDEX(APガラス性能一覧!A:A,MATCH(ROW(B2941),APガラス性能一覧!$O:$O,0))="","",INDEX(APガラス性能一覧!A:A,MATCH(ROW(B2941),APガラス性能一覧!$O:$O,0))),""),IFERROR(IF(INDEX(APガラス性能一覧!A:A,MATCH(ROW(B2941),APガラス性能一覧!$N:$N,0))="","",INDEX(APガラス性能一覧!A:A,MATCH(ROW(B2941),APガラス性能一覧!$N:$N,0))),"")))</f>
        <v/>
      </c>
      <c r="C2947" s="68" t="str">
        <f>IFERROR(VLOOKUP($B2947,APガラス性能一覧!$A$2:$M$6097,2,0),"")</f>
        <v/>
      </c>
      <c r="D2947" s="68" t="str">
        <f>IFERROR(VLOOKUP($B2947,APガラス性能一覧!$A$2:$M$6097,3,0),"")</f>
        <v/>
      </c>
      <c r="E2947" s="68" t="str">
        <f>IFERROR(VLOOKUP($B2947,APガラス性能一覧!$A$2:$M$6097,4,0),"")</f>
        <v/>
      </c>
      <c r="F2947" s="68" t="str">
        <f>IFERROR(VLOOKUP($B2947,APガラス性能一覧!$A$2:$M$6097,5,0),"")</f>
        <v/>
      </c>
      <c r="G2947" s="68" t="str">
        <f>IFERROR(VLOOKUP($B2947,APガラス性能一覧!$A$2:$M$6097,6,0),"")</f>
        <v/>
      </c>
      <c r="H2947" s="68" t="str">
        <f>IFERROR(VLOOKUP($B2947,APガラス性能一覧!$A$2:$M$6097,7,0),"")</f>
        <v/>
      </c>
      <c r="I2947" s="68" t="str">
        <f>IFERROR(VLOOKUP($B2947,APガラス性能一覧!$A$2:$M$6097,8,0),"")</f>
        <v/>
      </c>
      <c r="J2947" s="68" t="str">
        <f>IFERROR(VLOOKUP($B2947,APガラス性能一覧!$A$2:$M$6097,9,0),"")</f>
        <v/>
      </c>
      <c r="K2947" s="68" t="str">
        <f>IFERROR(VLOOKUP($B2947,APガラス性能一覧!$A$2:$M$6097,10,0),"")</f>
        <v/>
      </c>
      <c r="L2947" s="68" t="str">
        <f>IFERROR(VLOOKUP($B2947,APガラス性能一覧!$A$2:$M$6097,11,0),"")</f>
        <v/>
      </c>
      <c r="M2947" s="68" t="str">
        <f>IFERROR(VLOOKUP($B2947,APガラス性能一覧!$A$2:$M$6097,12,0),"")</f>
        <v/>
      </c>
      <c r="N2947" s="68" t="str">
        <f>IFERROR(VLOOKUP($B2947,APガラス性能一覧!$A$2:$M$6097,13,0),"")</f>
        <v/>
      </c>
    </row>
    <row r="2948" spans="2:14" x14ac:dyDescent="0.4">
      <c r="B2948" s="68" t="str">
        <f>IF($D$2="","",IF($E$2=0.65,IFERROR(IF(INDEX(APガラス性能一覧!A:A,MATCH(ROW(B2942),APガラス性能一覧!$O:$O,0))="","",INDEX(APガラス性能一覧!A:A,MATCH(ROW(B2942),APガラス性能一覧!$O:$O,0))),""),IFERROR(IF(INDEX(APガラス性能一覧!A:A,MATCH(ROW(B2942),APガラス性能一覧!$N:$N,0))="","",INDEX(APガラス性能一覧!A:A,MATCH(ROW(B2942),APガラス性能一覧!$N:$N,0))),"")))</f>
        <v/>
      </c>
      <c r="C2948" s="68" t="str">
        <f>IFERROR(VLOOKUP($B2948,APガラス性能一覧!$A$2:$M$6097,2,0),"")</f>
        <v/>
      </c>
      <c r="D2948" s="68" t="str">
        <f>IFERROR(VLOOKUP($B2948,APガラス性能一覧!$A$2:$M$6097,3,0),"")</f>
        <v/>
      </c>
      <c r="E2948" s="68" t="str">
        <f>IFERROR(VLOOKUP($B2948,APガラス性能一覧!$A$2:$M$6097,4,0),"")</f>
        <v/>
      </c>
      <c r="F2948" s="68" t="str">
        <f>IFERROR(VLOOKUP($B2948,APガラス性能一覧!$A$2:$M$6097,5,0),"")</f>
        <v/>
      </c>
      <c r="G2948" s="68" t="str">
        <f>IFERROR(VLOOKUP($B2948,APガラス性能一覧!$A$2:$M$6097,6,0),"")</f>
        <v/>
      </c>
      <c r="H2948" s="68" t="str">
        <f>IFERROR(VLOOKUP($B2948,APガラス性能一覧!$A$2:$M$6097,7,0),"")</f>
        <v/>
      </c>
      <c r="I2948" s="68" t="str">
        <f>IFERROR(VLOOKUP($B2948,APガラス性能一覧!$A$2:$M$6097,8,0),"")</f>
        <v/>
      </c>
      <c r="J2948" s="68" t="str">
        <f>IFERROR(VLOOKUP($B2948,APガラス性能一覧!$A$2:$M$6097,9,0),"")</f>
        <v/>
      </c>
      <c r="K2948" s="68" t="str">
        <f>IFERROR(VLOOKUP($B2948,APガラス性能一覧!$A$2:$M$6097,10,0),"")</f>
        <v/>
      </c>
      <c r="L2948" s="68" t="str">
        <f>IFERROR(VLOOKUP($B2948,APガラス性能一覧!$A$2:$M$6097,11,0),"")</f>
        <v/>
      </c>
      <c r="M2948" s="68" t="str">
        <f>IFERROR(VLOOKUP($B2948,APガラス性能一覧!$A$2:$M$6097,12,0),"")</f>
        <v/>
      </c>
      <c r="N2948" s="68" t="str">
        <f>IFERROR(VLOOKUP($B2948,APガラス性能一覧!$A$2:$M$6097,13,0),"")</f>
        <v/>
      </c>
    </row>
    <row r="2949" spans="2:14" x14ac:dyDescent="0.4">
      <c r="B2949" s="68" t="str">
        <f>IF($D$2="","",IF($E$2=0.65,IFERROR(IF(INDEX(APガラス性能一覧!A:A,MATCH(ROW(B2943),APガラス性能一覧!$O:$O,0))="","",INDEX(APガラス性能一覧!A:A,MATCH(ROW(B2943),APガラス性能一覧!$O:$O,0))),""),IFERROR(IF(INDEX(APガラス性能一覧!A:A,MATCH(ROW(B2943),APガラス性能一覧!$N:$N,0))="","",INDEX(APガラス性能一覧!A:A,MATCH(ROW(B2943),APガラス性能一覧!$N:$N,0))),"")))</f>
        <v/>
      </c>
      <c r="C2949" s="68" t="str">
        <f>IFERROR(VLOOKUP($B2949,APガラス性能一覧!$A$2:$M$6097,2,0),"")</f>
        <v/>
      </c>
      <c r="D2949" s="68" t="str">
        <f>IFERROR(VLOOKUP($B2949,APガラス性能一覧!$A$2:$M$6097,3,0),"")</f>
        <v/>
      </c>
      <c r="E2949" s="68" t="str">
        <f>IFERROR(VLOOKUP($B2949,APガラス性能一覧!$A$2:$M$6097,4,0),"")</f>
        <v/>
      </c>
      <c r="F2949" s="68" t="str">
        <f>IFERROR(VLOOKUP($B2949,APガラス性能一覧!$A$2:$M$6097,5,0),"")</f>
        <v/>
      </c>
      <c r="G2949" s="68" t="str">
        <f>IFERROR(VLOOKUP($B2949,APガラス性能一覧!$A$2:$M$6097,6,0),"")</f>
        <v/>
      </c>
      <c r="H2949" s="68" t="str">
        <f>IFERROR(VLOOKUP($B2949,APガラス性能一覧!$A$2:$M$6097,7,0),"")</f>
        <v/>
      </c>
      <c r="I2949" s="68" t="str">
        <f>IFERROR(VLOOKUP($B2949,APガラス性能一覧!$A$2:$M$6097,8,0),"")</f>
        <v/>
      </c>
      <c r="J2949" s="68" t="str">
        <f>IFERROR(VLOOKUP($B2949,APガラス性能一覧!$A$2:$M$6097,9,0),"")</f>
        <v/>
      </c>
      <c r="K2949" s="68" t="str">
        <f>IFERROR(VLOOKUP($B2949,APガラス性能一覧!$A$2:$M$6097,10,0),"")</f>
        <v/>
      </c>
      <c r="L2949" s="68" t="str">
        <f>IFERROR(VLOOKUP($B2949,APガラス性能一覧!$A$2:$M$6097,11,0),"")</f>
        <v/>
      </c>
      <c r="M2949" s="68" t="str">
        <f>IFERROR(VLOOKUP($B2949,APガラス性能一覧!$A$2:$M$6097,12,0),"")</f>
        <v/>
      </c>
      <c r="N2949" s="68" t="str">
        <f>IFERROR(VLOOKUP($B2949,APガラス性能一覧!$A$2:$M$6097,13,0),"")</f>
        <v/>
      </c>
    </row>
    <row r="2950" spans="2:14" x14ac:dyDescent="0.4">
      <c r="B2950" s="68" t="str">
        <f>IF($D$2="","",IF($E$2=0.65,IFERROR(IF(INDEX(APガラス性能一覧!A:A,MATCH(ROW(B2944),APガラス性能一覧!$O:$O,0))="","",INDEX(APガラス性能一覧!A:A,MATCH(ROW(B2944),APガラス性能一覧!$O:$O,0))),""),IFERROR(IF(INDEX(APガラス性能一覧!A:A,MATCH(ROW(B2944),APガラス性能一覧!$N:$N,0))="","",INDEX(APガラス性能一覧!A:A,MATCH(ROW(B2944),APガラス性能一覧!$N:$N,0))),"")))</f>
        <v/>
      </c>
      <c r="C2950" s="68" t="str">
        <f>IFERROR(VLOOKUP($B2950,APガラス性能一覧!$A$2:$M$6097,2,0),"")</f>
        <v/>
      </c>
      <c r="D2950" s="68" t="str">
        <f>IFERROR(VLOOKUP($B2950,APガラス性能一覧!$A$2:$M$6097,3,0),"")</f>
        <v/>
      </c>
      <c r="E2950" s="68" t="str">
        <f>IFERROR(VLOOKUP($B2950,APガラス性能一覧!$A$2:$M$6097,4,0),"")</f>
        <v/>
      </c>
      <c r="F2950" s="68" t="str">
        <f>IFERROR(VLOOKUP($B2950,APガラス性能一覧!$A$2:$M$6097,5,0),"")</f>
        <v/>
      </c>
      <c r="G2950" s="68" t="str">
        <f>IFERROR(VLOOKUP($B2950,APガラス性能一覧!$A$2:$M$6097,6,0),"")</f>
        <v/>
      </c>
      <c r="H2950" s="68" t="str">
        <f>IFERROR(VLOOKUP($B2950,APガラス性能一覧!$A$2:$M$6097,7,0),"")</f>
        <v/>
      </c>
      <c r="I2950" s="68" t="str">
        <f>IFERROR(VLOOKUP($B2950,APガラス性能一覧!$A$2:$M$6097,8,0),"")</f>
        <v/>
      </c>
      <c r="J2950" s="68" t="str">
        <f>IFERROR(VLOOKUP($B2950,APガラス性能一覧!$A$2:$M$6097,9,0),"")</f>
        <v/>
      </c>
      <c r="K2950" s="68" t="str">
        <f>IFERROR(VLOOKUP($B2950,APガラス性能一覧!$A$2:$M$6097,10,0),"")</f>
        <v/>
      </c>
      <c r="L2950" s="68" t="str">
        <f>IFERROR(VLOOKUP($B2950,APガラス性能一覧!$A$2:$M$6097,11,0),"")</f>
        <v/>
      </c>
      <c r="M2950" s="68" t="str">
        <f>IFERROR(VLOOKUP($B2950,APガラス性能一覧!$A$2:$M$6097,12,0),"")</f>
        <v/>
      </c>
      <c r="N2950" s="68" t="str">
        <f>IFERROR(VLOOKUP($B2950,APガラス性能一覧!$A$2:$M$6097,13,0),"")</f>
        <v/>
      </c>
    </row>
    <row r="2951" spans="2:14" x14ac:dyDescent="0.4">
      <c r="B2951" s="68" t="str">
        <f>IF($D$2="","",IF($E$2=0.65,IFERROR(IF(INDEX(APガラス性能一覧!A:A,MATCH(ROW(B2945),APガラス性能一覧!$O:$O,0))="","",INDEX(APガラス性能一覧!A:A,MATCH(ROW(B2945),APガラス性能一覧!$O:$O,0))),""),IFERROR(IF(INDEX(APガラス性能一覧!A:A,MATCH(ROW(B2945),APガラス性能一覧!$N:$N,0))="","",INDEX(APガラス性能一覧!A:A,MATCH(ROW(B2945),APガラス性能一覧!$N:$N,0))),"")))</f>
        <v/>
      </c>
      <c r="C2951" s="68" t="str">
        <f>IFERROR(VLOOKUP($B2951,APガラス性能一覧!$A$2:$M$6097,2,0),"")</f>
        <v/>
      </c>
      <c r="D2951" s="68" t="str">
        <f>IFERROR(VLOOKUP($B2951,APガラス性能一覧!$A$2:$M$6097,3,0),"")</f>
        <v/>
      </c>
      <c r="E2951" s="68" t="str">
        <f>IFERROR(VLOOKUP($B2951,APガラス性能一覧!$A$2:$M$6097,4,0),"")</f>
        <v/>
      </c>
      <c r="F2951" s="68" t="str">
        <f>IFERROR(VLOOKUP($B2951,APガラス性能一覧!$A$2:$M$6097,5,0),"")</f>
        <v/>
      </c>
      <c r="G2951" s="68" t="str">
        <f>IFERROR(VLOOKUP($B2951,APガラス性能一覧!$A$2:$M$6097,6,0),"")</f>
        <v/>
      </c>
      <c r="H2951" s="68" t="str">
        <f>IFERROR(VLOOKUP($B2951,APガラス性能一覧!$A$2:$M$6097,7,0),"")</f>
        <v/>
      </c>
      <c r="I2951" s="68" t="str">
        <f>IFERROR(VLOOKUP($B2951,APガラス性能一覧!$A$2:$M$6097,8,0),"")</f>
        <v/>
      </c>
      <c r="J2951" s="68" t="str">
        <f>IFERROR(VLOOKUP($B2951,APガラス性能一覧!$A$2:$M$6097,9,0),"")</f>
        <v/>
      </c>
      <c r="K2951" s="68" t="str">
        <f>IFERROR(VLOOKUP($B2951,APガラス性能一覧!$A$2:$M$6097,10,0),"")</f>
        <v/>
      </c>
      <c r="L2951" s="68" t="str">
        <f>IFERROR(VLOOKUP($B2951,APガラス性能一覧!$A$2:$M$6097,11,0),"")</f>
        <v/>
      </c>
      <c r="M2951" s="68" t="str">
        <f>IFERROR(VLOOKUP($B2951,APガラス性能一覧!$A$2:$M$6097,12,0),"")</f>
        <v/>
      </c>
      <c r="N2951" s="68" t="str">
        <f>IFERROR(VLOOKUP($B2951,APガラス性能一覧!$A$2:$M$6097,13,0),"")</f>
        <v/>
      </c>
    </row>
    <row r="2952" spans="2:14" x14ac:dyDescent="0.4">
      <c r="B2952" s="68" t="str">
        <f>IF($D$2="","",IF($E$2=0.65,IFERROR(IF(INDEX(APガラス性能一覧!A:A,MATCH(ROW(B2946),APガラス性能一覧!$O:$O,0))="","",INDEX(APガラス性能一覧!A:A,MATCH(ROW(B2946),APガラス性能一覧!$O:$O,0))),""),IFERROR(IF(INDEX(APガラス性能一覧!A:A,MATCH(ROW(B2946),APガラス性能一覧!$N:$N,0))="","",INDEX(APガラス性能一覧!A:A,MATCH(ROW(B2946),APガラス性能一覧!$N:$N,0))),"")))</f>
        <v/>
      </c>
      <c r="C2952" s="68" t="str">
        <f>IFERROR(VLOOKUP($B2952,APガラス性能一覧!$A$2:$M$6097,2,0),"")</f>
        <v/>
      </c>
      <c r="D2952" s="68" t="str">
        <f>IFERROR(VLOOKUP($B2952,APガラス性能一覧!$A$2:$M$6097,3,0),"")</f>
        <v/>
      </c>
      <c r="E2952" s="68" t="str">
        <f>IFERROR(VLOOKUP($B2952,APガラス性能一覧!$A$2:$M$6097,4,0),"")</f>
        <v/>
      </c>
      <c r="F2952" s="68" t="str">
        <f>IFERROR(VLOOKUP($B2952,APガラス性能一覧!$A$2:$M$6097,5,0),"")</f>
        <v/>
      </c>
      <c r="G2952" s="68" t="str">
        <f>IFERROR(VLOOKUP($B2952,APガラス性能一覧!$A$2:$M$6097,6,0),"")</f>
        <v/>
      </c>
      <c r="H2952" s="68" t="str">
        <f>IFERROR(VLOOKUP($B2952,APガラス性能一覧!$A$2:$M$6097,7,0),"")</f>
        <v/>
      </c>
      <c r="I2952" s="68" t="str">
        <f>IFERROR(VLOOKUP($B2952,APガラス性能一覧!$A$2:$M$6097,8,0),"")</f>
        <v/>
      </c>
      <c r="J2952" s="68" t="str">
        <f>IFERROR(VLOOKUP($B2952,APガラス性能一覧!$A$2:$M$6097,9,0),"")</f>
        <v/>
      </c>
      <c r="K2952" s="68" t="str">
        <f>IFERROR(VLOOKUP($B2952,APガラス性能一覧!$A$2:$M$6097,10,0),"")</f>
        <v/>
      </c>
      <c r="L2952" s="68" t="str">
        <f>IFERROR(VLOOKUP($B2952,APガラス性能一覧!$A$2:$M$6097,11,0),"")</f>
        <v/>
      </c>
      <c r="M2952" s="68" t="str">
        <f>IFERROR(VLOOKUP($B2952,APガラス性能一覧!$A$2:$M$6097,12,0),"")</f>
        <v/>
      </c>
      <c r="N2952" s="68" t="str">
        <f>IFERROR(VLOOKUP($B2952,APガラス性能一覧!$A$2:$M$6097,13,0),"")</f>
        <v/>
      </c>
    </row>
    <row r="2953" spans="2:14" x14ac:dyDescent="0.4">
      <c r="B2953" s="68" t="str">
        <f>IF($D$2="","",IF($E$2=0.65,IFERROR(IF(INDEX(APガラス性能一覧!A:A,MATCH(ROW(B2947),APガラス性能一覧!$O:$O,0))="","",INDEX(APガラス性能一覧!A:A,MATCH(ROW(B2947),APガラス性能一覧!$O:$O,0))),""),IFERROR(IF(INDEX(APガラス性能一覧!A:A,MATCH(ROW(B2947),APガラス性能一覧!$N:$N,0))="","",INDEX(APガラス性能一覧!A:A,MATCH(ROW(B2947),APガラス性能一覧!$N:$N,0))),"")))</f>
        <v/>
      </c>
      <c r="C2953" s="68" t="str">
        <f>IFERROR(VLOOKUP($B2953,APガラス性能一覧!$A$2:$M$6097,2,0),"")</f>
        <v/>
      </c>
      <c r="D2953" s="68" t="str">
        <f>IFERROR(VLOOKUP($B2953,APガラス性能一覧!$A$2:$M$6097,3,0),"")</f>
        <v/>
      </c>
      <c r="E2953" s="68" t="str">
        <f>IFERROR(VLOOKUP($B2953,APガラス性能一覧!$A$2:$M$6097,4,0),"")</f>
        <v/>
      </c>
      <c r="F2953" s="68" t="str">
        <f>IFERROR(VLOOKUP($B2953,APガラス性能一覧!$A$2:$M$6097,5,0),"")</f>
        <v/>
      </c>
      <c r="G2953" s="68" t="str">
        <f>IFERROR(VLOOKUP($B2953,APガラス性能一覧!$A$2:$M$6097,6,0),"")</f>
        <v/>
      </c>
      <c r="H2953" s="68" t="str">
        <f>IFERROR(VLOOKUP($B2953,APガラス性能一覧!$A$2:$M$6097,7,0),"")</f>
        <v/>
      </c>
      <c r="I2953" s="68" t="str">
        <f>IFERROR(VLOOKUP($B2953,APガラス性能一覧!$A$2:$M$6097,8,0),"")</f>
        <v/>
      </c>
      <c r="J2953" s="68" t="str">
        <f>IFERROR(VLOOKUP($B2953,APガラス性能一覧!$A$2:$M$6097,9,0),"")</f>
        <v/>
      </c>
      <c r="K2953" s="68" t="str">
        <f>IFERROR(VLOOKUP($B2953,APガラス性能一覧!$A$2:$M$6097,10,0),"")</f>
        <v/>
      </c>
      <c r="L2953" s="68" t="str">
        <f>IFERROR(VLOOKUP($B2953,APガラス性能一覧!$A$2:$M$6097,11,0),"")</f>
        <v/>
      </c>
      <c r="M2953" s="68" t="str">
        <f>IFERROR(VLOOKUP($B2953,APガラス性能一覧!$A$2:$M$6097,12,0),"")</f>
        <v/>
      </c>
      <c r="N2953" s="68" t="str">
        <f>IFERROR(VLOOKUP($B2953,APガラス性能一覧!$A$2:$M$6097,13,0),"")</f>
        <v/>
      </c>
    </row>
    <row r="2954" spans="2:14" x14ac:dyDescent="0.4">
      <c r="B2954" s="68" t="str">
        <f>IF($D$2="","",IF($E$2=0.65,IFERROR(IF(INDEX(APガラス性能一覧!A:A,MATCH(ROW(B2948),APガラス性能一覧!$O:$O,0))="","",INDEX(APガラス性能一覧!A:A,MATCH(ROW(B2948),APガラス性能一覧!$O:$O,0))),""),IFERROR(IF(INDEX(APガラス性能一覧!A:A,MATCH(ROW(B2948),APガラス性能一覧!$N:$N,0))="","",INDEX(APガラス性能一覧!A:A,MATCH(ROW(B2948),APガラス性能一覧!$N:$N,0))),"")))</f>
        <v/>
      </c>
      <c r="C2954" s="68" t="str">
        <f>IFERROR(VLOOKUP($B2954,APガラス性能一覧!$A$2:$M$6097,2,0),"")</f>
        <v/>
      </c>
      <c r="D2954" s="68" t="str">
        <f>IFERROR(VLOOKUP($B2954,APガラス性能一覧!$A$2:$M$6097,3,0),"")</f>
        <v/>
      </c>
      <c r="E2954" s="68" t="str">
        <f>IFERROR(VLOOKUP($B2954,APガラス性能一覧!$A$2:$M$6097,4,0),"")</f>
        <v/>
      </c>
      <c r="F2954" s="68" t="str">
        <f>IFERROR(VLOOKUP($B2954,APガラス性能一覧!$A$2:$M$6097,5,0),"")</f>
        <v/>
      </c>
      <c r="G2954" s="68" t="str">
        <f>IFERROR(VLOOKUP($B2954,APガラス性能一覧!$A$2:$M$6097,6,0),"")</f>
        <v/>
      </c>
      <c r="H2954" s="68" t="str">
        <f>IFERROR(VLOOKUP($B2954,APガラス性能一覧!$A$2:$M$6097,7,0),"")</f>
        <v/>
      </c>
      <c r="I2954" s="68" t="str">
        <f>IFERROR(VLOOKUP($B2954,APガラス性能一覧!$A$2:$M$6097,8,0),"")</f>
        <v/>
      </c>
      <c r="J2954" s="68" t="str">
        <f>IFERROR(VLOOKUP($B2954,APガラス性能一覧!$A$2:$M$6097,9,0),"")</f>
        <v/>
      </c>
      <c r="K2954" s="68" t="str">
        <f>IFERROR(VLOOKUP($B2954,APガラス性能一覧!$A$2:$M$6097,10,0),"")</f>
        <v/>
      </c>
      <c r="L2954" s="68" t="str">
        <f>IFERROR(VLOOKUP($B2954,APガラス性能一覧!$A$2:$M$6097,11,0),"")</f>
        <v/>
      </c>
      <c r="M2954" s="68" t="str">
        <f>IFERROR(VLOOKUP($B2954,APガラス性能一覧!$A$2:$M$6097,12,0),"")</f>
        <v/>
      </c>
      <c r="N2954" s="68" t="str">
        <f>IFERROR(VLOOKUP($B2954,APガラス性能一覧!$A$2:$M$6097,13,0),"")</f>
        <v/>
      </c>
    </row>
    <row r="2955" spans="2:14" x14ac:dyDescent="0.4">
      <c r="B2955" s="68" t="str">
        <f>IF($D$2="","",IF($E$2=0.65,IFERROR(IF(INDEX(APガラス性能一覧!A:A,MATCH(ROW(B2949),APガラス性能一覧!$O:$O,0))="","",INDEX(APガラス性能一覧!A:A,MATCH(ROW(B2949),APガラス性能一覧!$O:$O,0))),""),IFERROR(IF(INDEX(APガラス性能一覧!A:A,MATCH(ROW(B2949),APガラス性能一覧!$N:$N,0))="","",INDEX(APガラス性能一覧!A:A,MATCH(ROW(B2949),APガラス性能一覧!$N:$N,0))),"")))</f>
        <v/>
      </c>
      <c r="C2955" s="68" t="str">
        <f>IFERROR(VLOOKUP($B2955,APガラス性能一覧!$A$2:$M$6097,2,0),"")</f>
        <v/>
      </c>
      <c r="D2955" s="68" t="str">
        <f>IFERROR(VLOOKUP($B2955,APガラス性能一覧!$A$2:$M$6097,3,0),"")</f>
        <v/>
      </c>
      <c r="E2955" s="68" t="str">
        <f>IFERROR(VLOOKUP($B2955,APガラス性能一覧!$A$2:$M$6097,4,0),"")</f>
        <v/>
      </c>
      <c r="F2955" s="68" t="str">
        <f>IFERROR(VLOOKUP($B2955,APガラス性能一覧!$A$2:$M$6097,5,0),"")</f>
        <v/>
      </c>
      <c r="G2955" s="68" t="str">
        <f>IFERROR(VLOOKUP($B2955,APガラス性能一覧!$A$2:$M$6097,6,0),"")</f>
        <v/>
      </c>
      <c r="H2955" s="68" t="str">
        <f>IFERROR(VLOOKUP($B2955,APガラス性能一覧!$A$2:$M$6097,7,0),"")</f>
        <v/>
      </c>
      <c r="I2955" s="68" t="str">
        <f>IFERROR(VLOOKUP($B2955,APガラス性能一覧!$A$2:$M$6097,8,0),"")</f>
        <v/>
      </c>
      <c r="J2955" s="68" t="str">
        <f>IFERROR(VLOOKUP($B2955,APガラス性能一覧!$A$2:$M$6097,9,0),"")</f>
        <v/>
      </c>
      <c r="K2955" s="68" t="str">
        <f>IFERROR(VLOOKUP($B2955,APガラス性能一覧!$A$2:$M$6097,10,0),"")</f>
        <v/>
      </c>
      <c r="L2955" s="68" t="str">
        <f>IFERROR(VLOOKUP($B2955,APガラス性能一覧!$A$2:$M$6097,11,0),"")</f>
        <v/>
      </c>
      <c r="M2955" s="68" t="str">
        <f>IFERROR(VLOOKUP($B2955,APガラス性能一覧!$A$2:$M$6097,12,0),"")</f>
        <v/>
      </c>
      <c r="N2955" s="68" t="str">
        <f>IFERROR(VLOOKUP($B2955,APガラス性能一覧!$A$2:$M$6097,13,0),"")</f>
        <v/>
      </c>
    </row>
    <row r="2956" spans="2:14" x14ac:dyDescent="0.4">
      <c r="B2956" s="68" t="str">
        <f>IF($D$2="","",IF($E$2=0.65,IFERROR(IF(INDEX(APガラス性能一覧!A:A,MATCH(ROW(B2950),APガラス性能一覧!$O:$O,0))="","",INDEX(APガラス性能一覧!A:A,MATCH(ROW(B2950),APガラス性能一覧!$O:$O,0))),""),IFERROR(IF(INDEX(APガラス性能一覧!A:A,MATCH(ROW(B2950),APガラス性能一覧!$N:$N,0))="","",INDEX(APガラス性能一覧!A:A,MATCH(ROW(B2950),APガラス性能一覧!$N:$N,0))),"")))</f>
        <v/>
      </c>
      <c r="C2956" s="68" t="str">
        <f>IFERROR(VLOOKUP($B2956,APガラス性能一覧!$A$2:$M$6097,2,0),"")</f>
        <v/>
      </c>
      <c r="D2956" s="68" t="str">
        <f>IFERROR(VLOOKUP($B2956,APガラス性能一覧!$A$2:$M$6097,3,0),"")</f>
        <v/>
      </c>
      <c r="E2956" s="68" t="str">
        <f>IFERROR(VLOOKUP($B2956,APガラス性能一覧!$A$2:$M$6097,4,0),"")</f>
        <v/>
      </c>
      <c r="F2956" s="68" t="str">
        <f>IFERROR(VLOOKUP($B2956,APガラス性能一覧!$A$2:$M$6097,5,0),"")</f>
        <v/>
      </c>
      <c r="G2956" s="68" t="str">
        <f>IFERROR(VLOOKUP($B2956,APガラス性能一覧!$A$2:$M$6097,6,0),"")</f>
        <v/>
      </c>
      <c r="H2956" s="68" t="str">
        <f>IFERROR(VLOOKUP($B2956,APガラス性能一覧!$A$2:$M$6097,7,0),"")</f>
        <v/>
      </c>
      <c r="I2956" s="68" t="str">
        <f>IFERROR(VLOOKUP($B2956,APガラス性能一覧!$A$2:$M$6097,8,0),"")</f>
        <v/>
      </c>
      <c r="J2956" s="68" t="str">
        <f>IFERROR(VLOOKUP($B2956,APガラス性能一覧!$A$2:$M$6097,9,0),"")</f>
        <v/>
      </c>
      <c r="K2956" s="68" t="str">
        <f>IFERROR(VLOOKUP($B2956,APガラス性能一覧!$A$2:$M$6097,10,0),"")</f>
        <v/>
      </c>
      <c r="L2956" s="68" t="str">
        <f>IFERROR(VLOOKUP($B2956,APガラス性能一覧!$A$2:$M$6097,11,0),"")</f>
        <v/>
      </c>
      <c r="M2956" s="68" t="str">
        <f>IFERROR(VLOOKUP($B2956,APガラス性能一覧!$A$2:$M$6097,12,0),"")</f>
        <v/>
      </c>
      <c r="N2956" s="68" t="str">
        <f>IFERROR(VLOOKUP($B2956,APガラス性能一覧!$A$2:$M$6097,13,0),"")</f>
        <v/>
      </c>
    </row>
    <row r="2957" spans="2:14" x14ac:dyDescent="0.4">
      <c r="B2957" s="68" t="str">
        <f>IF($D$2="","",IF($E$2=0.65,IFERROR(IF(INDEX(APガラス性能一覧!A:A,MATCH(ROW(B2951),APガラス性能一覧!$O:$O,0))="","",INDEX(APガラス性能一覧!A:A,MATCH(ROW(B2951),APガラス性能一覧!$O:$O,0))),""),IFERROR(IF(INDEX(APガラス性能一覧!A:A,MATCH(ROW(B2951),APガラス性能一覧!$N:$N,0))="","",INDEX(APガラス性能一覧!A:A,MATCH(ROW(B2951),APガラス性能一覧!$N:$N,0))),"")))</f>
        <v/>
      </c>
      <c r="C2957" s="68" t="str">
        <f>IFERROR(VLOOKUP($B2957,APガラス性能一覧!$A$2:$M$6097,2,0),"")</f>
        <v/>
      </c>
      <c r="D2957" s="68" t="str">
        <f>IFERROR(VLOOKUP($B2957,APガラス性能一覧!$A$2:$M$6097,3,0),"")</f>
        <v/>
      </c>
      <c r="E2957" s="68" t="str">
        <f>IFERROR(VLOOKUP($B2957,APガラス性能一覧!$A$2:$M$6097,4,0),"")</f>
        <v/>
      </c>
      <c r="F2957" s="68" t="str">
        <f>IFERROR(VLOOKUP($B2957,APガラス性能一覧!$A$2:$M$6097,5,0),"")</f>
        <v/>
      </c>
      <c r="G2957" s="68" t="str">
        <f>IFERROR(VLOOKUP($B2957,APガラス性能一覧!$A$2:$M$6097,6,0),"")</f>
        <v/>
      </c>
      <c r="H2957" s="68" t="str">
        <f>IFERROR(VLOOKUP($B2957,APガラス性能一覧!$A$2:$M$6097,7,0),"")</f>
        <v/>
      </c>
      <c r="I2957" s="68" t="str">
        <f>IFERROR(VLOOKUP($B2957,APガラス性能一覧!$A$2:$M$6097,8,0),"")</f>
        <v/>
      </c>
      <c r="J2957" s="68" t="str">
        <f>IFERROR(VLOOKUP($B2957,APガラス性能一覧!$A$2:$M$6097,9,0),"")</f>
        <v/>
      </c>
      <c r="K2957" s="68" t="str">
        <f>IFERROR(VLOOKUP($B2957,APガラス性能一覧!$A$2:$M$6097,10,0),"")</f>
        <v/>
      </c>
      <c r="L2957" s="68" t="str">
        <f>IFERROR(VLOOKUP($B2957,APガラス性能一覧!$A$2:$M$6097,11,0),"")</f>
        <v/>
      </c>
      <c r="M2957" s="68" t="str">
        <f>IFERROR(VLOOKUP($B2957,APガラス性能一覧!$A$2:$M$6097,12,0),"")</f>
        <v/>
      </c>
      <c r="N2957" s="68" t="str">
        <f>IFERROR(VLOOKUP($B2957,APガラス性能一覧!$A$2:$M$6097,13,0),"")</f>
        <v/>
      </c>
    </row>
    <row r="2958" spans="2:14" x14ac:dyDescent="0.4">
      <c r="B2958" s="68" t="str">
        <f>IF($D$2="","",IF($E$2=0.65,IFERROR(IF(INDEX(APガラス性能一覧!A:A,MATCH(ROW(B2952),APガラス性能一覧!$O:$O,0))="","",INDEX(APガラス性能一覧!A:A,MATCH(ROW(B2952),APガラス性能一覧!$O:$O,0))),""),IFERROR(IF(INDEX(APガラス性能一覧!A:A,MATCH(ROW(B2952),APガラス性能一覧!$N:$N,0))="","",INDEX(APガラス性能一覧!A:A,MATCH(ROW(B2952),APガラス性能一覧!$N:$N,0))),"")))</f>
        <v/>
      </c>
      <c r="C2958" s="68" t="str">
        <f>IFERROR(VLOOKUP($B2958,APガラス性能一覧!$A$2:$M$6097,2,0),"")</f>
        <v/>
      </c>
      <c r="D2958" s="68" t="str">
        <f>IFERROR(VLOOKUP($B2958,APガラス性能一覧!$A$2:$M$6097,3,0),"")</f>
        <v/>
      </c>
      <c r="E2958" s="68" t="str">
        <f>IFERROR(VLOOKUP($B2958,APガラス性能一覧!$A$2:$M$6097,4,0),"")</f>
        <v/>
      </c>
      <c r="F2958" s="68" t="str">
        <f>IFERROR(VLOOKUP($B2958,APガラス性能一覧!$A$2:$M$6097,5,0),"")</f>
        <v/>
      </c>
      <c r="G2958" s="68" t="str">
        <f>IFERROR(VLOOKUP($B2958,APガラス性能一覧!$A$2:$M$6097,6,0),"")</f>
        <v/>
      </c>
      <c r="H2958" s="68" t="str">
        <f>IFERROR(VLOOKUP($B2958,APガラス性能一覧!$A$2:$M$6097,7,0),"")</f>
        <v/>
      </c>
      <c r="I2958" s="68" t="str">
        <f>IFERROR(VLOOKUP($B2958,APガラス性能一覧!$A$2:$M$6097,8,0),"")</f>
        <v/>
      </c>
      <c r="J2958" s="68" t="str">
        <f>IFERROR(VLOOKUP($B2958,APガラス性能一覧!$A$2:$M$6097,9,0),"")</f>
        <v/>
      </c>
      <c r="K2958" s="68" t="str">
        <f>IFERROR(VLOOKUP($B2958,APガラス性能一覧!$A$2:$M$6097,10,0),"")</f>
        <v/>
      </c>
      <c r="L2958" s="68" t="str">
        <f>IFERROR(VLOOKUP($B2958,APガラス性能一覧!$A$2:$M$6097,11,0),"")</f>
        <v/>
      </c>
      <c r="M2958" s="68" t="str">
        <f>IFERROR(VLOOKUP($B2958,APガラス性能一覧!$A$2:$M$6097,12,0),"")</f>
        <v/>
      </c>
      <c r="N2958" s="68" t="str">
        <f>IFERROR(VLOOKUP($B2958,APガラス性能一覧!$A$2:$M$6097,13,0),"")</f>
        <v/>
      </c>
    </row>
    <row r="2959" spans="2:14" x14ac:dyDescent="0.4">
      <c r="B2959" s="68" t="str">
        <f>IF($D$2="","",IF($E$2=0.65,IFERROR(IF(INDEX(APガラス性能一覧!A:A,MATCH(ROW(B2953),APガラス性能一覧!$O:$O,0))="","",INDEX(APガラス性能一覧!A:A,MATCH(ROW(B2953),APガラス性能一覧!$O:$O,0))),""),IFERROR(IF(INDEX(APガラス性能一覧!A:A,MATCH(ROW(B2953),APガラス性能一覧!$N:$N,0))="","",INDEX(APガラス性能一覧!A:A,MATCH(ROW(B2953),APガラス性能一覧!$N:$N,0))),"")))</f>
        <v/>
      </c>
      <c r="C2959" s="68" t="str">
        <f>IFERROR(VLOOKUP($B2959,APガラス性能一覧!$A$2:$M$6097,2,0),"")</f>
        <v/>
      </c>
      <c r="D2959" s="68" t="str">
        <f>IFERROR(VLOOKUP($B2959,APガラス性能一覧!$A$2:$M$6097,3,0),"")</f>
        <v/>
      </c>
      <c r="E2959" s="68" t="str">
        <f>IFERROR(VLOOKUP($B2959,APガラス性能一覧!$A$2:$M$6097,4,0),"")</f>
        <v/>
      </c>
      <c r="F2959" s="68" t="str">
        <f>IFERROR(VLOOKUP($B2959,APガラス性能一覧!$A$2:$M$6097,5,0),"")</f>
        <v/>
      </c>
      <c r="G2959" s="68" t="str">
        <f>IFERROR(VLOOKUP($B2959,APガラス性能一覧!$A$2:$M$6097,6,0),"")</f>
        <v/>
      </c>
      <c r="H2959" s="68" t="str">
        <f>IFERROR(VLOOKUP($B2959,APガラス性能一覧!$A$2:$M$6097,7,0),"")</f>
        <v/>
      </c>
      <c r="I2959" s="68" t="str">
        <f>IFERROR(VLOOKUP($B2959,APガラス性能一覧!$A$2:$M$6097,8,0),"")</f>
        <v/>
      </c>
      <c r="J2959" s="68" t="str">
        <f>IFERROR(VLOOKUP($B2959,APガラス性能一覧!$A$2:$M$6097,9,0),"")</f>
        <v/>
      </c>
      <c r="K2959" s="68" t="str">
        <f>IFERROR(VLOOKUP($B2959,APガラス性能一覧!$A$2:$M$6097,10,0),"")</f>
        <v/>
      </c>
      <c r="L2959" s="68" t="str">
        <f>IFERROR(VLOOKUP($B2959,APガラス性能一覧!$A$2:$M$6097,11,0),"")</f>
        <v/>
      </c>
      <c r="M2959" s="68" t="str">
        <f>IFERROR(VLOOKUP($B2959,APガラス性能一覧!$A$2:$M$6097,12,0),"")</f>
        <v/>
      </c>
      <c r="N2959" s="68" t="str">
        <f>IFERROR(VLOOKUP($B2959,APガラス性能一覧!$A$2:$M$6097,13,0),"")</f>
        <v/>
      </c>
    </row>
    <row r="2960" spans="2:14" x14ac:dyDescent="0.4">
      <c r="B2960" s="68" t="str">
        <f>IF($D$2="","",IF($E$2=0.65,IFERROR(IF(INDEX(APガラス性能一覧!A:A,MATCH(ROW(B2954),APガラス性能一覧!$O:$O,0))="","",INDEX(APガラス性能一覧!A:A,MATCH(ROW(B2954),APガラス性能一覧!$O:$O,0))),""),IFERROR(IF(INDEX(APガラス性能一覧!A:A,MATCH(ROW(B2954),APガラス性能一覧!$N:$N,0))="","",INDEX(APガラス性能一覧!A:A,MATCH(ROW(B2954),APガラス性能一覧!$N:$N,0))),"")))</f>
        <v/>
      </c>
      <c r="C2960" s="68" t="str">
        <f>IFERROR(VLOOKUP($B2960,APガラス性能一覧!$A$2:$M$6097,2,0),"")</f>
        <v/>
      </c>
      <c r="D2960" s="68" t="str">
        <f>IFERROR(VLOOKUP($B2960,APガラス性能一覧!$A$2:$M$6097,3,0),"")</f>
        <v/>
      </c>
      <c r="E2960" s="68" t="str">
        <f>IFERROR(VLOOKUP($B2960,APガラス性能一覧!$A$2:$M$6097,4,0),"")</f>
        <v/>
      </c>
      <c r="F2960" s="68" t="str">
        <f>IFERROR(VLOOKUP($B2960,APガラス性能一覧!$A$2:$M$6097,5,0),"")</f>
        <v/>
      </c>
      <c r="G2960" s="68" t="str">
        <f>IFERROR(VLOOKUP($B2960,APガラス性能一覧!$A$2:$M$6097,6,0),"")</f>
        <v/>
      </c>
      <c r="H2960" s="68" t="str">
        <f>IFERROR(VLOOKUP($B2960,APガラス性能一覧!$A$2:$M$6097,7,0),"")</f>
        <v/>
      </c>
      <c r="I2960" s="68" t="str">
        <f>IFERROR(VLOOKUP($B2960,APガラス性能一覧!$A$2:$M$6097,8,0),"")</f>
        <v/>
      </c>
      <c r="J2960" s="68" t="str">
        <f>IFERROR(VLOOKUP($B2960,APガラス性能一覧!$A$2:$M$6097,9,0),"")</f>
        <v/>
      </c>
      <c r="K2960" s="68" t="str">
        <f>IFERROR(VLOOKUP($B2960,APガラス性能一覧!$A$2:$M$6097,10,0),"")</f>
        <v/>
      </c>
      <c r="L2960" s="68" t="str">
        <f>IFERROR(VLOOKUP($B2960,APガラス性能一覧!$A$2:$M$6097,11,0),"")</f>
        <v/>
      </c>
      <c r="M2960" s="68" t="str">
        <f>IFERROR(VLOOKUP($B2960,APガラス性能一覧!$A$2:$M$6097,12,0),"")</f>
        <v/>
      </c>
      <c r="N2960" s="68" t="str">
        <f>IFERROR(VLOOKUP($B2960,APガラス性能一覧!$A$2:$M$6097,13,0),"")</f>
        <v/>
      </c>
    </row>
    <row r="2961" spans="2:14" x14ac:dyDescent="0.4">
      <c r="B2961" s="68" t="str">
        <f>IF($D$2="","",IF($E$2=0.65,IFERROR(IF(INDEX(APガラス性能一覧!A:A,MATCH(ROW(B2955),APガラス性能一覧!$O:$O,0))="","",INDEX(APガラス性能一覧!A:A,MATCH(ROW(B2955),APガラス性能一覧!$O:$O,0))),""),IFERROR(IF(INDEX(APガラス性能一覧!A:A,MATCH(ROW(B2955),APガラス性能一覧!$N:$N,0))="","",INDEX(APガラス性能一覧!A:A,MATCH(ROW(B2955),APガラス性能一覧!$N:$N,0))),"")))</f>
        <v/>
      </c>
      <c r="C2961" s="68" t="str">
        <f>IFERROR(VLOOKUP($B2961,APガラス性能一覧!$A$2:$M$6097,2,0),"")</f>
        <v/>
      </c>
      <c r="D2961" s="68" t="str">
        <f>IFERROR(VLOOKUP($B2961,APガラス性能一覧!$A$2:$M$6097,3,0),"")</f>
        <v/>
      </c>
      <c r="E2961" s="68" t="str">
        <f>IFERROR(VLOOKUP($B2961,APガラス性能一覧!$A$2:$M$6097,4,0),"")</f>
        <v/>
      </c>
      <c r="F2961" s="68" t="str">
        <f>IFERROR(VLOOKUP($B2961,APガラス性能一覧!$A$2:$M$6097,5,0),"")</f>
        <v/>
      </c>
      <c r="G2961" s="68" t="str">
        <f>IFERROR(VLOOKUP($B2961,APガラス性能一覧!$A$2:$M$6097,6,0),"")</f>
        <v/>
      </c>
      <c r="H2961" s="68" t="str">
        <f>IFERROR(VLOOKUP($B2961,APガラス性能一覧!$A$2:$M$6097,7,0),"")</f>
        <v/>
      </c>
      <c r="I2961" s="68" t="str">
        <f>IFERROR(VLOOKUP($B2961,APガラス性能一覧!$A$2:$M$6097,8,0),"")</f>
        <v/>
      </c>
      <c r="J2961" s="68" t="str">
        <f>IFERROR(VLOOKUP($B2961,APガラス性能一覧!$A$2:$M$6097,9,0),"")</f>
        <v/>
      </c>
      <c r="K2961" s="68" t="str">
        <f>IFERROR(VLOOKUP($B2961,APガラス性能一覧!$A$2:$M$6097,10,0),"")</f>
        <v/>
      </c>
      <c r="L2961" s="68" t="str">
        <f>IFERROR(VLOOKUP($B2961,APガラス性能一覧!$A$2:$M$6097,11,0),"")</f>
        <v/>
      </c>
      <c r="M2961" s="68" t="str">
        <f>IFERROR(VLOOKUP($B2961,APガラス性能一覧!$A$2:$M$6097,12,0),"")</f>
        <v/>
      </c>
      <c r="N2961" s="68" t="str">
        <f>IFERROR(VLOOKUP($B2961,APガラス性能一覧!$A$2:$M$6097,13,0),"")</f>
        <v/>
      </c>
    </row>
    <row r="2962" spans="2:14" x14ac:dyDescent="0.4">
      <c r="B2962" s="68" t="str">
        <f>IF($D$2="","",IF($E$2=0.65,IFERROR(IF(INDEX(APガラス性能一覧!A:A,MATCH(ROW(B2956),APガラス性能一覧!$O:$O,0))="","",INDEX(APガラス性能一覧!A:A,MATCH(ROW(B2956),APガラス性能一覧!$O:$O,0))),""),IFERROR(IF(INDEX(APガラス性能一覧!A:A,MATCH(ROW(B2956),APガラス性能一覧!$N:$N,0))="","",INDEX(APガラス性能一覧!A:A,MATCH(ROW(B2956),APガラス性能一覧!$N:$N,0))),"")))</f>
        <v/>
      </c>
      <c r="C2962" s="68" t="str">
        <f>IFERROR(VLOOKUP($B2962,APガラス性能一覧!$A$2:$M$6097,2,0),"")</f>
        <v/>
      </c>
      <c r="D2962" s="68" t="str">
        <f>IFERROR(VLOOKUP($B2962,APガラス性能一覧!$A$2:$M$6097,3,0),"")</f>
        <v/>
      </c>
      <c r="E2962" s="68" t="str">
        <f>IFERROR(VLOOKUP($B2962,APガラス性能一覧!$A$2:$M$6097,4,0),"")</f>
        <v/>
      </c>
      <c r="F2962" s="68" t="str">
        <f>IFERROR(VLOOKUP($B2962,APガラス性能一覧!$A$2:$M$6097,5,0),"")</f>
        <v/>
      </c>
      <c r="G2962" s="68" t="str">
        <f>IFERROR(VLOOKUP($B2962,APガラス性能一覧!$A$2:$M$6097,6,0),"")</f>
        <v/>
      </c>
      <c r="H2962" s="68" t="str">
        <f>IFERROR(VLOOKUP($B2962,APガラス性能一覧!$A$2:$M$6097,7,0),"")</f>
        <v/>
      </c>
      <c r="I2962" s="68" t="str">
        <f>IFERROR(VLOOKUP($B2962,APガラス性能一覧!$A$2:$M$6097,8,0),"")</f>
        <v/>
      </c>
      <c r="J2962" s="68" t="str">
        <f>IFERROR(VLOOKUP($B2962,APガラス性能一覧!$A$2:$M$6097,9,0),"")</f>
        <v/>
      </c>
      <c r="K2962" s="68" t="str">
        <f>IFERROR(VLOOKUP($B2962,APガラス性能一覧!$A$2:$M$6097,10,0),"")</f>
        <v/>
      </c>
      <c r="L2962" s="68" t="str">
        <f>IFERROR(VLOOKUP($B2962,APガラス性能一覧!$A$2:$M$6097,11,0),"")</f>
        <v/>
      </c>
      <c r="M2962" s="68" t="str">
        <f>IFERROR(VLOOKUP($B2962,APガラス性能一覧!$A$2:$M$6097,12,0),"")</f>
        <v/>
      </c>
      <c r="N2962" s="68" t="str">
        <f>IFERROR(VLOOKUP($B2962,APガラス性能一覧!$A$2:$M$6097,13,0),"")</f>
        <v/>
      </c>
    </row>
    <row r="2963" spans="2:14" x14ac:dyDescent="0.4">
      <c r="B2963" s="68" t="str">
        <f>IF($D$2="","",IF($E$2=0.65,IFERROR(IF(INDEX(APガラス性能一覧!A:A,MATCH(ROW(B2957),APガラス性能一覧!$O:$O,0))="","",INDEX(APガラス性能一覧!A:A,MATCH(ROW(B2957),APガラス性能一覧!$O:$O,0))),""),IFERROR(IF(INDEX(APガラス性能一覧!A:A,MATCH(ROW(B2957),APガラス性能一覧!$N:$N,0))="","",INDEX(APガラス性能一覧!A:A,MATCH(ROW(B2957),APガラス性能一覧!$N:$N,0))),"")))</f>
        <v/>
      </c>
      <c r="C2963" s="68" t="str">
        <f>IFERROR(VLOOKUP($B2963,APガラス性能一覧!$A$2:$M$6097,2,0),"")</f>
        <v/>
      </c>
      <c r="D2963" s="68" t="str">
        <f>IFERROR(VLOOKUP($B2963,APガラス性能一覧!$A$2:$M$6097,3,0),"")</f>
        <v/>
      </c>
      <c r="E2963" s="68" t="str">
        <f>IFERROR(VLOOKUP($B2963,APガラス性能一覧!$A$2:$M$6097,4,0),"")</f>
        <v/>
      </c>
      <c r="F2963" s="68" t="str">
        <f>IFERROR(VLOOKUP($B2963,APガラス性能一覧!$A$2:$M$6097,5,0),"")</f>
        <v/>
      </c>
      <c r="G2963" s="68" t="str">
        <f>IFERROR(VLOOKUP($B2963,APガラス性能一覧!$A$2:$M$6097,6,0),"")</f>
        <v/>
      </c>
      <c r="H2963" s="68" t="str">
        <f>IFERROR(VLOOKUP($B2963,APガラス性能一覧!$A$2:$M$6097,7,0),"")</f>
        <v/>
      </c>
      <c r="I2963" s="68" t="str">
        <f>IFERROR(VLOOKUP($B2963,APガラス性能一覧!$A$2:$M$6097,8,0),"")</f>
        <v/>
      </c>
      <c r="J2963" s="68" t="str">
        <f>IFERROR(VLOOKUP($B2963,APガラス性能一覧!$A$2:$M$6097,9,0),"")</f>
        <v/>
      </c>
      <c r="K2963" s="68" t="str">
        <f>IFERROR(VLOOKUP($B2963,APガラス性能一覧!$A$2:$M$6097,10,0),"")</f>
        <v/>
      </c>
      <c r="L2963" s="68" t="str">
        <f>IFERROR(VLOOKUP($B2963,APガラス性能一覧!$A$2:$M$6097,11,0),"")</f>
        <v/>
      </c>
      <c r="M2963" s="68" t="str">
        <f>IFERROR(VLOOKUP($B2963,APガラス性能一覧!$A$2:$M$6097,12,0),"")</f>
        <v/>
      </c>
      <c r="N2963" s="68" t="str">
        <f>IFERROR(VLOOKUP($B2963,APガラス性能一覧!$A$2:$M$6097,13,0),"")</f>
        <v/>
      </c>
    </row>
    <row r="2964" spans="2:14" x14ac:dyDescent="0.4">
      <c r="B2964" s="68" t="str">
        <f>IF($D$2="","",IF($E$2=0.65,IFERROR(IF(INDEX(APガラス性能一覧!A:A,MATCH(ROW(B2958),APガラス性能一覧!$O:$O,0))="","",INDEX(APガラス性能一覧!A:A,MATCH(ROW(B2958),APガラス性能一覧!$O:$O,0))),""),IFERROR(IF(INDEX(APガラス性能一覧!A:A,MATCH(ROW(B2958),APガラス性能一覧!$N:$N,0))="","",INDEX(APガラス性能一覧!A:A,MATCH(ROW(B2958),APガラス性能一覧!$N:$N,0))),"")))</f>
        <v/>
      </c>
      <c r="C2964" s="68" t="str">
        <f>IFERROR(VLOOKUP($B2964,APガラス性能一覧!$A$2:$M$6097,2,0),"")</f>
        <v/>
      </c>
      <c r="D2964" s="68" t="str">
        <f>IFERROR(VLOOKUP($B2964,APガラス性能一覧!$A$2:$M$6097,3,0),"")</f>
        <v/>
      </c>
      <c r="E2964" s="68" t="str">
        <f>IFERROR(VLOOKUP($B2964,APガラス性能一覧!$A$2:$M$6097,4,0),"")</f>
        <v/>
      </c>
      <c r="F2964" s="68" t="str">
        <f>IFERROR(VLOOKUP($B2964,APガラス性能一覧!$A$2:$M$6097,5,0),"")</f>
        <v/>
      </c>
      <c r="G2964" s="68" t="str">
        <f>IFERROR(VLOOKUP($B2964,APガラス性能一覧!$A$2:$M$6097,6,0),"")</f>
        <v/>
      </c>
      <c r="H2964" s="68" t="str">
        <f>IFERROR(VLOOKUP($B2964,APガラス性能一覧!$A$2:$M$6097,7,0),"")</f>
        <v/>
      </c>
      <c r="I2964" s="68" t="str">
        <f>IFERROR(VLOOKUP($B2964,APガラス性能一覧!$A$2:$M$6097,8,0),"")</f>
        <v/>
      </c>
      <c r="J2964" s="68" t="str">
        <f>IFERROR(VLOOKUP($B2964,APガラス性能一覧!$A$2:$M$6097,9,0),"")</f>
        <v/>
      </c>
      <c r="K2964" s="68" t="str">
        <f>IFERROR(VLOOKUP($B2964,APガラス性能一覧!$A$2:$M$6097,10,0),"")</f>
        <v/>
      </c>
      <c r="L2964" s="68" t="str">
        <f>IFERROR(VLOOKUP($B2964,APガラス性能一覧!$A$2:$M$6097,11,0),"")</f>
        <v/>
      </c>
      <c r="M2964" s="68" t="str">
        <f>IFERROR(VLOOKUP($B2964,APガラス性能一覧!$A$2:$M$6097,12,0),"")</f>
        <v/>
      </c>
      <c r="N2964" s="68" t="str">
        <f>IFERROR(VLOOKUP($B2964,APガラス性能一覧!$A$2:$M$6097,13,0),"")</f>
        <v/>
      </c>
    </row>
    <row r="2965" spans="2:14" x14ac:dyDescent="0.4">
      <c r="B2965" s="68" t="str">
        <f>IF($D$2="","",IF($E$2=0.65,IFERROR(IF(INDEX(APガラス性能一覧!A:A,MATCH(ROW(B2959),APガラス性能一覧!$O:$O,0))="","",INDEX(APガラス性能一覧!A:A,MATCH(ROW(B2959),APガラス性能一覧!$O:$O,0))),""),IFERROR(IF(INDEX(APガラス性能一覧!A:A,MATCH(ROW(B2959),APガラス性能一覧!$N:$N,0))="","",INDEX(APガラス性能一覧!A:A,MATCH(ROW(B2959),APガラス性能一覧!$N:$N,0))),"")))</f>
        <v/>
      </c>
      <c r="C2965" s="68" t="str">
        <f>IFERROR(VLOOKUP($B2965,APガラス性能一覧!$A$2:$M$6097,2,0),"")</f>
        <v/>
      </c>
      <c r="D2965" s="68" t="str">
        <f>IFERROR(VLOOKUP($B2965,APガラス性能一覧!$A$2:$M$6097,3,0),"")</f>
        <v/>
      </c>
      <c r="E2965" s="68" t="str">
        <f>IFERROR(VLOOKUP($B2965,APガラス性能一覧!$A$2:$M$6097,4,0),"")</f>
        <v/>
      </c>
      <c r="F2965" s="68" t="str">
        <f>IFERROR(VLOOKUP($B2965,APガラス性能一覧!$A$2:$M$6097,5,0),"")</f>
        <v/>
      </c>
      <c r="G2965" s="68" t="str">
        <f>IFERROR(VLOOKUP($B2965,APガラス性能一覧!$A$2:$M$6097,6,0),"")</f>
        <v/>
      </c>
      <c r="H2965" s="68" t="str">
        <f>IFERROR(VLOOKUP($B2965,APガラス性能一覧!$A$2:$M$6097,7,0),"")</f>
        <v/>
      </c>
      <c r="I2965" s="68" t="str">
        <f>IFERROR(VLOOKUP($B2965,APガラス性能一覧!$A$2:$M$6097,8,0),"")</f>
        <v/>
      </c>
      <c r="J2965" s="68" t="str">
        <f>IFERROR(VLOOKUP($B2965,APガラス性能一覧!$A$2:$M$6097,9,0),"")</f>
        <v/>
      </c>
      <c r="K2965" s="68" t="str">
        <f>IFERROR(VLOOKUP($B2965,APガラス性能一覧!$A$2:$M$6097,10,0),"")</f>
        <v/>
      </c>
      <c r="L2965" s="68" t="str">
        <f>IFERROR(VLOOKUP($B2965,APガラス性能一覧!$A$2:$M$6097,11,0),"")</f>
        <v/>
      </c>
      <c r="M2965" s="68" t="str">
        <f>IFERROR(VLOOKUP($B2965,APガラス性能一覧!$A$2:$M$6097,12,0),"")</f>
        <v/>
      </c>
      <c r="N2965" s="68" t="str">
        <f>IFERROR(VLOOKUP($B2965,APガラス性能一覧!$A$2:$M$6097,13,0),"")</f>
        <v/>
      </c>
    </row>
    <row r="2966" spans="2:14" x14ac:dyDescent="0.4">
      <c r="B2966" s="68" t="str">
        <f>IF($D$2="","",IF($E$2=0.65,IFERROR(IF(INDEX(APガラス性能一覧!A:A,MATCH(ROW(B2960),APガラス性能一覧!$O:$O,0))="","",INDEX(APガラス性能一覧!A:A,MATCH(ROW(B2960),APガラス性能一覧!$O:$O,0))),""),IFERROR(IF(INDEX(APガラス性能一覧!A:A,MATCH(ROW(B2960),APガラス性能一覧!$N:$N,0))="","",INDEX(APガラス性能一覧!A:A,MATCH(ROW(B2960),APガラス性能一覧!$N:$N,0))),"")))</f>
        <v/>
      </c>
      <c r="C2966" s="68" t="str">
        <f>IFERROR(VLOOKUP($B2966,APガラス性能一覧!$A$2:$M$6097,2,0),"")</f>
        <v/>
      </c>
      <c r="D2966" s="68" t="str">
        <f>IFERROR(VLOOKUP($B2966,APガラス性能一覧!$A$2:$M$6097,3,0),"")</f>
        <v/>
      </c>
      <c r="E2966" s="68" t="str">
        <f>IFERROR(VLOOKUP($B2966,APガラス性能一覧!$A$2:$M$6097,4,0),"")</f>
        <v/>
      </c>
      <c r="F2966" s="68" t="str">
        <f>IFERROR(VLOOKUP($B2966,APガラス性能一覧!$A$2:$M$6097,5,0),"")</f>
        <v/>
      </c>
      <c r="G2966" s="68" t="str">
        <f>IFERROR(VLOOKUP($B2966,APガラス性能一覧!$A$2:$M$6097,6,0),"")</f>
        <v/>
      </c>
      <c r="H2966" s="68" t="str">
        <f>IFERROR(VLOOKUP($B2966,APガラス性能一覧!$A$2:$M$6097,7,0),"")</f>
        <v/>
      </c>
      <c r="I2966" s="68" t="str">
        <f>IFERROR(VLOOKUP($B2966,APガラス性能一覧!$A$2:$M$6097,8,0),"")</f>
        <v/>
      </c>
      <c r="J2966" s="68" t="str">
        <f>IFERROR(VLOOKUP($B2966,APガラス性能一覧!$A$2:$M$6097,9,0),"")</f>
        <v/>
      </c>
      <c r="K2966" s="68" t="str">
        <f>IFERROR(VLOOKUP($B2966,APガラス性能一覧!$A$2:$M$6097,10,0),"")</f>
        <v/>
      </c>
      <c r="L2966" s="68" t="str">
        <f>IFERROR(VLOOKUP($B2966,APガラス性能一覧!$A$2:$M$6097,11,0),"")</f>
        <v/>
      </c>
      <c r="M2966" s="68" t="str">
        <f>IFERROR(VLOOKUP($B2966,APガラス性能一覧!$A$2:$M$6097,12,0),"")</f>
        <v/>
      </c>
      <c r="N2966" s="68" t="str">
        <f>IFERROR(VLOOKUP($B2966,APガラス性能一覧!$A$2:$M$6097,13,0),"")</f>
        <v/>
      </c>
    </row>
    <row r="2967" spans="2:14" x14ac:dyDescent="0.4">
      <c r="B2967" s="68" t="str">
        <f>IF($D$2="","",IF($E$2=0.65,IFERROR(IF(INDEX(APガラス性能一覧!A:A,MATCH(ROW(B2961),APガラス性能一覧!$O:$O,0))="","",INDEX(APガラス性能一覧!A:A,MATCH(ROW(B2961),APガラス性能一覧!$O:$O,0))),""),IFERROR(IF(INDEX(APガラス性能一覧!A:A,MATCH(ROW(B2961),APガラス性能一覧!$N:$N,0))="","",INDEX(APガラス性能一覧!A:A,MATCH(ROW(B2961),APガラス性能一覧!$N:$N,0))),"")))</f>
        <v/>
      </c>
      <c r="C2967" s="68" t="str">
        <f>IFERROR(VLOOKUP($B2967,APガラス性能一覧!$A$2:$M$6097,2,0),"")</f>
        <v/>
      </c>
      <c r="D2967" s="68" t="str">
        <f>IFERROR(VLOOKUP($B2967,APガラス性能一覧!$A$2:$M$6097,3,0),"")</f>
        <v/>
      </c>
      <c r="E2967" s="68" t="str">
        <f>IFERROR(VLOOKUP($B2967,APガラス性能一覧!$A$2:$M$6097,4,0),"")</f>
        <v/>
      </c>
      <c r="F2967" s="68" t="str">
        <f>IFERROR(VLOOKUP($B2967,APガラス性能一覧!$A$2:$M$6097,5,0),"")</f>
        <v/>
      </c>
      <c r="G2967" s="68" t="str">
        <f>IFERROR(VLOOKUP($B2967,APガラス性能一覧!$A$2:$M$6097,6,0),"")</f>
        <v/>
      </c>
      <c r="H2967" s="68" t="str">
        <f>IFERROR(VLOOKUP($B2967,APガラス性能一覧!$A$2:$M$6097,7,0),"")</f>
        <v/>
      </c>
      <c r="I2967" s="68" t="str">
        <f>IFERROR(VLOOKUP($B2967,APガラス性能一覧!$A$2:$M$6097,8,0),"")</f>
        <v/>
      </c>
      <c r="J2967" s="68" t="str">
        <f>IFERROR(VLOOKUP($B2967,APガラス性能一覧!$A$2:$M$6097,9,0),"")</f>
        <v/>
      </c>
      <c r="K2967" s="68" t="str">
        <f>IFERROR(VLOOKUP($B2967,APガラス性能一覧!$A$2:$M$6097,10,0),"")</f>
        <v/>
      </c>
      <c r="L2967" s="68" t="str">
        <f>IFERROR(VLOOKUP($B2967,APガラス性能一覧!$A$2:$M$6097,11,0),"")</f>
        <v/>
      </c>
      <c r="M2967" s="68" t="str">
        <f>IFERROR(VLOOKUP($B2967,APガラス性能一覧!$A$2:$M$6097,12,0),"")</f>
        <v/>
      </c>
      <c r="N2967" s="68" t="str">
        <f>IFERROR(VLOOKUP($B2967,APガラス性能一覧!$A$2:$M$6097,13,0),"")</f>
        <v/>
      </c>
    </row>
    <row r="2968" spans="2:14" x14ac:dyDescent="0.4">
      <c r="B2968" s="68" t="str">
        <f>IF($D$2="","",IF($E$2=0.65,IFERROR(IF(INDEX(APガラス性能一覧!A:A,MATCH(ROW(B2962),APガラス性能一覧!$O:$O,0))="","",INDEX(APガラス性能一覧!A:A,MATCH(ROW(B2962),APガラス性能一覧!$O:$O,0))),""),IFERROR(IF(INDEX(APガラス性能一覧!A:A,MATCH(ROW(B2962),APガラス性能一覧!$N:$N,0))="","",INDEX(APガラス性能一覧!A:A,MATCH(ROW(B2962),APガラス性能一覧!$N:$N,0))),"")))</f>
        <v/>
      </c>
      <c r="C2968" s="68" t="str">
        <f>IFERROR(VLOOKUP($B2968,APガラス性能一覧!$A$2:$M$6097,2,0),"")</f>
        <v/>
      </c>
      <c r="D2968" s="68" t="str">
        <f>IFERROR(VLOOKUP($B2968,APガラス性能一覧!$A$2:$M$6097,3,0),"")</f>
        <v/>
      </c>
      <c r="E2968" s="68" t="str">
        <f>IFERROR(VLOOKUP($B2968,APガラス性能一覧!$A$2:$M$6097,4,0),"")</f>
        <v/>
      </c>
      <c r="F2968" s="68" t="str">
        <f>IFERROR(VLOOKUP($B2968,APガラス性能一覧!$A$2:$M$6097,5,0),"")</f>
        <v/>
      </c>
      <c r="G2968" s="68" t="str">
        <f>IFERROR(VLOOKUP($B2968,APガラス性能一覧!$A$2:$M$6097,6,0),"")</f>
        <v/>
      </c>
      <c r="H2968" s="68" t="str">
        <f>IFERROR(VLOOKUP($B2968,APガラス性能一覧!$A$2:$M$6097,7,0),"")</f>
        <v/>
      </c>
      <c r="I2968" s="68" t="str">
        <f>IFERROR(VLOOKUP($B2968,APガラス性能一覧!$A$2:$M$6097,8,0),"")</f>
        <v/>
      </c>
      <c r="J2968" s="68" t="str">
        <f>IFERROR(VLOOKUP($B2968,APガラス性能一覧!$A$2:$M$6097,9,0),"")</f>
        <v/>
      </c>
      <c r="K2968" s="68" t="str">
        <f>IFERROR(VLOOKUP($B2968,APガラス性能一覧!$A$2:$M$6097,10,0),"")</f>
        <v/>
      </c>
      <c r="L2968" s="68" t="str">
        <f>IFERROR(VLOOKUP($B2968,APガラス性能一覧!$A$2:$M$6097,11,0),"")</f>
        <v/>
      </c>
      <c r="M2968" s="68" t="str">
        <f>IFERROR(VLOOKUP($B2968,APガラス性能一覧!$A$2:$M$6097,12,0),"")</f>
        <v/>
      </c>
      <c r="N2968" s="68" t="str">
        <f>IFERROR(VLOOKUP($B2968,APガラス性能一覧!$A$2:$M$6097,13,0),"")</f>
        <v/>
      </c>
    </row>
    <row r="2969" spans="2:14" x14ac:dyDescent="0.4">
      <c r="B2969" s="68" t="str">
        <f>IF($D$2="","",IF($E$2=0.65,IFERROR(IF(INDEX(APガラス性能一覧!A:A,MATCH(ROW(B2963),APガラス性能一覧!$O:$O,0))="","",INDEX(APガラス性能一覧!A:A,MATCH(ROW(B2963),APガラス性能一覧!$O:$O,0))),""),IFERROR(IF(INDEX(APガラス性能一覧!A:A,MATCH(ROW(B2963),APガラス性能一覧!$N:$N,0))="","",INDEX(APガラス性能一覧!A:A,MATCH(ROW(B2963),APガラス性能一覧!$N:$N,0))),"")))</f>
        <v/>
      </c>
      <c r="C2969" s="68" t="str">
        <f>IFERROR(VLOOKUP($B2969,APガラス性能一覧!$A$2:$M$6097,2,0),"")</f>
        <v/>
      </c>
      <c r="D2969" s="68" t="str">
        <f>IFERROR(VLOOKUP($B2969,APガラス性能一覧!$A$2:$M$6097,3,0),"")</f>
        <v/>
      </c>
      <c r="E2969" s="68" t="str">
        <f>IFERROR(VLOOKUP($B2969,APガラス性能一覧!$A$2:$M$6097,4,0),"")</f>
        <v/>
      </c>
      <c r="F2969" s="68" t="str">
        <f>IFERROR(VLOOKUP($B2969,APガラス性能一覧!$A$2:$M$6097,5,0),"")</f>
        <v/>
      </c>
      <c r="G2969" s="68" t="str">
        <f>IFERROR(VLOOKUP($B2969,APガラス性能一覧!$A$2:$M$6097,6,0),"")</f>
        <v/>
      </c>
      <c r="H2969" s="68" t="str">
        <f>IFERROR(VLOOKUP($B2969,APガラス性能一覧!$A$2:$M$6097,7,0),"")</f>
        <v/>
      </c>
      <c r="I2969" s="68" t="str">
        <f>IFERROR(VLOOKUP($B2969,APガラス性能一覧!$A$2:$M$6097,8,0),"")</f>
        <v/>
      </c>
      <c r="J2969" s="68" t="str">
        <f>IFERROR(VLOOKUP($B2969,APガラス性能一覧!$A$2:$M$6097,9,0),"")</f>
        <v/>
      </c>
      <c r="K2969" s="68" t="str">
        <f>IFERROR(VLOOKUP($B2969,APガラス性能一覧!$A$2:$M$6097,10,0),"")</f>
        <v/>
      </c>
      <c r="L2969" s="68" t="str">
        <f>IFERROR(VLOOKUP($B2969,APガラス性能一覧!$A$2:$M$6097,11,0),"")</f>
        <v/>
      </c>
      <c r="M2969" s="68" t="str">
        <f>IFERROR(VLOOKUP($B2969,APガラス性能一覧!$A$2:$M$6097,12,0),"")</f>
        <v/>
      </c>
      <c r="N2969" s="68" t="str">
        <f>IFERROR(VLOOKUP($B2969,APガラス性能一覧!$A$2:$M$6097,13,0),"")</f>
        <v/>
      </c>
    </row>
    <row r="2970" spans="2:14" x14ac:dyDescent="0.4">
      <c r="B2970" s="68" t="str">
        <f>IF($D$2="","",IF($E$2=0.65,IFERROR(IF(INDEX(APガラス性能一覧!A:A,MATCH(ROW(B2964),APガラス性能一覧!$O:$O,0))="","",INDEX(APガラス性能一覧!A:A,MATCH(ROW(B2964),APガラス性能一覧!$O:$O,0))),""),IFERROR(IF(INDEX(APガラス性能一覧!A:A,MATCH(ROW(B2964),APガラス性能一覧!$N:$N,0))="","",INDEX(APガラス性能一覧!A:A,MATCH(ROW(B2964),APガラス性能一覧!$N:$N,0))),"")))</f>
        <v/>
      </c>
      <c r="C2970" s="68" t="str">
        <f>IFERROR(VLOOKUP($B2970,APガラス性能一覧!$A$2:$M$6097,2,0),"")</f>
        <v/>
      </c>
      <c r="D2970" s="68" t="str">
        <f>IFERROR(VLOOKUP($B2970,APガラス性能一覧!$A$2:$M$6097,3,0),"")</f>
        <v/>
      </c>
      <c r="E2970" s="68" t="str">
        <f>IFERROR(VLOOKUP($B2970,APガラス性能一覧!$A$2:$M$6097,4,0),"")</f>
        <v/>
      </c>
      <c r="F2970" s="68" t="str">
        <f>IFERROR(VLOOKUP($B2970,APガラス性能一覧!$A$2:$M$6097,5,0),"")</f>
        <v/>
      </c>
      <c r="G2970" s="68" t="str">
        <f>IFERROR(VLOOKUP($B2970,APガラス性能一覧!$A$2:$M$6097,6,0),"")</f>
        <v/>
      </c>
      <c r="H2970" s="68" t="str">
        <f>IFERROR(VLOOKUP($B2970,APガラス性能一覧!$A$2:$M$6097,7,0),"")</f>
        <v/>
      </c>
      <c r="I2970" s="68" t="str">
        <f>IFERROR(VLOOKUP($B2970,APガラス性能一覧!$A$2:$M$6097,8,0),"")</f>
        <v/>
      </c>
      <c r="J2970" s="68" t="str">
        <f>IFERROR(VLOOKUP($B2970,APガラス性能一覧!$A$2:$M$6097,9,0),"")</f>
        <v/>
      </c>
      <c r="K2970" s="68" t="str">
        <f>IFERROR(VLOOKUP($B2970,APガラス性能一覧!$A$2:$M$6097,10,0),"")</f>
        <v/>
      </c>
      <c r="L2970" s="68" t="str">
        <f>IFERROR(VLOOKUP($B2970,APガラス性能一覧!$A$2:$M$6097,11,0),"")</f>
        <v/>
      </c>
      <c r="M2970" s="68" t="str">
        <f>IFERROR(VLOOKUP($B2970,APガラス性能一覧!$A$2:$M$6097,12,0),"")</f>
        <v/>
      </c>
      <c r="N2970" s="68" t="str">
        <f>IFERROR(VLOOKUP($B2970,APガラス性能一覧!$A$2:$M$6097,13,0),"")</f>
        <v/>
      </c>
    </row>
    <row r="2971" spans="2:14" x14ac:dyDescent="0.4">
      <c r="B2971" s="68" t="str">
        <f>IF($D$2="","",IF($E$2=0.65,IFERROR(IF(INDEX(APガラス性能一覧!A:A,MATCH(ROW(B2965),APガラス性能一覧!$O:$O,0))="","",INDEX(APガラス性能一覧!A:A,MATCH(ROW(B2965),APガラス性能一覧!$O:$O,0))),""),IFERROR(IF(INDEX(APガラス性能一覧!A:A,MATCH(ROW(B2965),APガラス性能一覧!$N:$N,0))="","",INDEX(APガラス性能一覧!A:A,MATCH(ROW(B2965),APガラス性能一覧!$N:$N,0))),"")))</f>
        <v/>
      </c>
      <c r="C2971" s="68" t="str">
        <f>IFERROR(VLOOKUP($B2971,APガラス性能一覧!$A$2:$M$6097,2,0),"")</f>
        <v/>
      </c>
      <c r="D2971" s="68" t="str">
        <f>IFERROR(VLOOKUP($B2971,APガラス性能一覧!$A$2:$M$6097,3,0),"")</f>
        <v/>
      </c>
      <c r="E2971" s="68" t="str">
        <f>IFERROR(VLOOKUP($B2971,APガラス性能一覧!$A$2:$M$6097,4,0),"")</f>
        <v/>
      </c>
      <c r="F2971" s="68" t="str">
        <f>IFERROR(VLOOKUP($B2971,APガラス性能一覧!$A$2:$M$6097,5,0),"")</f>
        <v/>
      </c>
      <c r="G2971" s="68" t="str">
        <f>IFERROR(VLOOKUP($B2971,APガラス性能一覧!$A$2:$M$6097,6,0),"")</f>
        <v/>
      </c>
      <c r="H2971" s="68" t="str">
        <f>IFERROR(VLOOKUP($B2971,APガラス性能一覧!$A$2:$M$6097,7,0),"")</f>
        <v/>
      </c>
      <c r="I2971" s="68" t="str">
        <f>IFERROR(VLOOKUP($B2971,APガラス性能一覧!$A$2:$M$6097,8,0),"")</f>
        <v/>
      </c>
      <c r="J2971" s="68" t="str">
        <f>IFERROR(VLOOKUP($B2971,APガラス性能一覧!$A$2:$M$6097,9,0),"")</f>
        <v/>
      </c>
      <c r="K2971" s="68" t="str">
        <f>IFERROR(VLOOKUP($B2971,APガラス性能一覧!$A$2:$M$6097,10,0),"")</f>
        <v/>
      </c>
      <c r="L2971" s="68" t="str">
        <f>IFERROR(VLOOKUP($B2971,APガラス性能一覧!$A$2:$M$6097,11,0),"")</f>
        <v/>
      </c>
      <c r="M2971" s="68" t="str">
        <f>IFERROR(VLOOKUP($B2971,APガラス性能一覧!$A$2:$M$6097,12,0),"")</f>
        <v/>
      </c>
      <c r="N2971" s="68" t="str">
        <f>IFERROR(VLOOKUP($B2971,APガラス性能一覧!$A$2:$M$6097,13,0),"")</f>
        <v/>
      </c>
    </row>
    <row r="2972" spans="2:14" x14ac:dyDescent="0.4">
      <c r="B2972" s="68" t="str">
        <f>IF($D$2="","",IF($E$2=0.65,IFERROR(IF(INDEX(APガラス性能一覧!A:A,MATCH(ROW(B2966),APガラス性能一覧!$O:$O,0))="","",INDEX(APガラス性能一覧!A:A,MATCH(ROW(B2966),APガラス性能一覧!$O:$O,0))),""),IFERROR(IF(INDEX(APガラス性能一覧!A:A,MATCH(ROW(B2966),APガラス性能一覧!$N:$N,0))="","",INDEX(APガラス性能一覧!A:A,MATCH(ROW(B2966),APガラス性能一覧!$N:$N,0))),"")))</f>
        <v/>
      </c>
      <c r="C2972" s="68" t="str">
        <f>IFERROR(VLOOKUP($B2972,APガラス性能一覧!$A$2:$M$6097,2,0),"")</f>
        <v/>
      </c>
      <c r="D2972" s="68" t="str">
        <f>IFERROR(VLOOKUP($B2972,APガラス性能一覧!$A$2:$M$6097,3,0),"")</f>
        <v/>
      </c>
      <c r="E2972" s="68" t="str">
        <f>IFERROR(VLOOKUP($B2972,APガラス性能一覧!$A$2:$M$6097,4,0),"")</f>
        <v/>
      </c>
      <c r="F2972" s="68" t="str">
        <f>IFERROR(VLOOKUP($B2972,APガラス性能一覧!$A$2:$M$6097,5,0),"")</f>
        <v/>
      </c>
      <c r="G2972" s="68" t="str">
        <f>IFERROR(VLOOKUP($B2972,APガラス性能一覧!$A$2:$M$6097,6,0),"")</f>
        <v/>
      </c>
      <c r="H2972" s="68" t="str">
        <f>IFERROR(VLOOKUP($B2972,APガラス性能一覧!$A$2:$M$6097,7,0),"")</f>
        <v/>
      </c>
      <c r="I2972" s="68" t="str">
        <f>IFERROR(VLOOKUP($B2972,APガラス性能一覧!$A$2:$M$6097,8,0),"")</f>
        <v/>
      </c>
      <c r="J2972" s="68" t="str">
        <f>IFERROR(VLOOKUP($B2972,APガラス性能一覧!$A$2:$M$6097,9,0),"")</f>
        <v/>
      </c>
      <c r="K2972" s="68" t="str">
        <f>IFERROR(VLOOKUP($B2972,APガラス性能一覧!$A$2:$M$6097,10,0),"")</f>
        <v/>
      </c>
      <c r="L2972" s="68" t="str">
        <f>IFERROR(VLOOKUP($B2972,APガラス性能一覧!$A$2:$M$6097,11,0),"")</f>
        <v/>
      </c>
      <c r="M2972" s="68" t="str">
        <f>IFERROR(VLOOKUP($B2972,APガラス性能一覧!$A$2:$M$6097,12,0),"")</f>
        <v/>
      </c>
      <c r="N2972" s="68" t="str">
        <f>IFERROR(VLOOKUP($B2972,APガラス性能一覧!$A$2:$M$6097,13,0),"")</f>
        <v/>
      </c>
    </row>
    <row r="2973" spans="2:14" x14ac:dyDescent="0.4">
      <c r="B2973" s="68" t="str">
        <f>IF($D$2="","",IF($E$2=0.65,IFERROR(IF(INDEX(APガラス性能一覧!A:A,MATCH(ROW(B2967),APガラス性能一覧!$O:$O,0))="","",INDEX(APガラス性能一覧!A:A,MATCH(ROW(B2967),APガラス性能一覧!$O:$O,0))),""),IFERROR(IF(INDEX(APガラス性能一覧!A:A,MATCH(ROW(B2967),APガラス性能一覧!$N:$N,0))="","",INDEX(APガラス性能一覧!A:A,MATCH(ROW(B2967),APガラス性能一覧!$N:$N,0))),"")))</f>
        <v/>
      </c>
      <c r="C2973" s="68" t="str">
        <f>IFERROR(VLOOKUP($B2973,APガラス性能一覧!$A$2:$M$6097,2,0),"")</f>
        <v/>
      </c>
      <c r="D2973" s="68" t="str">
        <f>IFERROR(VLOOKUP($B2973,APガラス性能一覧!$A$2:$M$6097,3,0),"")</f>
        <v/>
      </c>
      <c r="E2973" s="68" t="str">
        <f>IFERROR(VLOOKUP($B2973,APガラス性能一覧!$A$2:$M$6097,4,0),"")</f>
        <v/>
      </c>
      <c r="F2973" s="68" t="str">
        <f>IFERROR(VLOOKUP($B2973,APガラス性能一覧!$A$2:$M$6097,5,0),"")</f>
        <v/>
      </c>
      <c r="G2973" s="68" t="str">
        <f>IFERROR(VLOOKUP($B2973,APガラス性能一覧!$A$2:$M$6097,6,0),"")</f>
        <v/>
      </c>
      <c r="H2973" s="68" t="str">
        <f>IFERROR(VLOOKUP($B2973,APガラス性能一覧!$A$2:$M$6097,7,0),"")</f>
        <v/>
      </c>
      <c r="I2973" s="68" t="str">
        <f>IFERROR(VLOOKUP($B2973,APガラス性能一覧!$A$2:$M$6097,8,0),"")</f>
        <v/>
      </c>
      <c r="J2973" s="68" t="str">
        <f>IFERROR(VLOOKUP($B2973,APガラス性能一覧!$A$2:$M$6097,9,0),"")</f>
        <v/>
      </c>
      <c r="K2973" s="68" t="str">
        <f>IFERROR(VLOOKUP($B2973,APガラス性能一覧!$A$2:$M$6097,10,0),"")</f>
        <v/>
      </c>
      <c r="L2973" s="68" t="str">
        <f>IFERROR(VLOOKUP($B2973,APガラス性能一覧!$A$2:$M$6097,11,0),"")</f>
        <v/>
      </c>
      <c r="M2973" s="68" t="str">
        <f>IFERROR(VLOOKUP($B2973,APガラス性能一覧!$A$2:$M$6097,12,0),"")</f>
        <v/>
      </c>
      <c r="N2973" s="68" t="str">
        <f>IFERROR(VLOOKUP($B2973,APガラス性能一覧!$A$2:$M$6097,13,0),"")</f>
        <v/>
      </c>
    </row>
    <row r="2974" spans="2:14" x14ac:dyDescent="0.4">
      <c r="B2974" s="68" t="str">
        <f>IF($D$2="","",IF($E$2=0.65,IFERROR(IF(INDEX(APガラス性能一覧!A:A,MATCH(ROW(B2968),APガラス性能一覧!$O:$O,0))="","",INDEX(APガラス性能一覧!A:A,MATCH(ROW(B2968),APガラス性能一覧!$O:$O,0))),""),IFERROR(IF(INDEX(APガラス性能一覧!A:A,MATCH(ROW(B2968),APガラス性能一覧!$N:$N,0))="","",INDEX(APガラス性能一覧!A:A,MATCH(ROW(B2968),APガラス性能一覧!$N:$N,0))),"")))</f>
        <v/>
      </c>
      <c r="C2974" s="68" t="str">
        <f>IFERROR(VLOOKUP($B2974,APガラス性能一覧!$A$2:$M$6097,2,0),"")</f>
        <v/>
      </c>
      <c r="D2974" s="68" t="str">
        <f>IFERROR(VLOOKUP($B2974,APガラス性能一覧!$A$2:$M$6097,3,0),"")</f>
        <v/>
      </c>
      <c r="E2974" s="68" t="str">
        <f>IFERROR(VLOOKUP($B2974,APガラス性能一覧!$A$2:$M$6097,4,0),"")</f>
        <v/>
      </c>
      <c r="F2974" s="68" t="str">
        <f>IFERROR(VLOOKUP($B2974,APガラス性能一覧!$A$2:$M$6097,5,0),"")</f>
        <v/>
      </c>
      <c r="G2974" s="68" t="str">
        <f>IFERROR(VLOOKUP($B2974,APガラス性能一覧!$A$2:$M$6097,6,0),"")</f>
        <v/>
      </c>
      <c r="H2974" s="68" t="str">
        <f>IFERROR(VLOOKUP($B2974,APガラス性能一覧!$A$2:$M$6097,7,0),"")</f>
        <v/>
      </c>
      <c r="I2974" s="68" t="str">
        <f>IFERROR(VLOOKUP($B2974,APガラス性能一覧!$A$2:$M$6097,8,0),"")</f>
        <v/>
      </c>
      <c r="J2974" s="68" t="str">
        <f>IFERROR(VLOOKUP($B2974,APガラス性能一覧!$A$2:$M$6097,9,0),"")</f>
        <v/>
      </c>
      <c r="K2974" s="68" t="str">
        <f>IFERROR(VLOOKUP($B2974,APガラス性能一覧!$A$2:$M$6097,10,0),"")</f>
        <v/>
      </c>
      <c r="L2974" s="68" t="str">
        <f>IFERROR(VLOOKUP($B2974,APガラス性能一覧!$A$2:$M$6097,11,0),"")</f>
        <v/>
      </c>
      <c r="M2974" s="68" t="str">
        <f>IFERROR(VLOOKUP($B2974,APガラス性能一覧!$A$2:$M$6097,12,0),"")</f>
        <v/>
      </c>
      <c r="N2974" s="68" t="str">
        <f>IFERROR(VLOOKUP($B2974,APガラス性能一覧!$A$2:$M$6097,13,0),"")</f>
        <v/>
      </c>
    </row>
    <row r="2975" spans="2:14" x14ac:dyDescent="0.4">
      <c r="B2975" s="68" t="str">
        <f>IF($D$2="","",IF($E$2=0.65,IFERROR(IF(INDEX(APガラス性能一覧!A:A,MATCH(ROW(B2969),APガラス性能一覧!$O:$O,0))="","",INDEX(APガラス性能一覧!A:A,MATCH(ROW(B2969),APガラス性能一覧!$O:$O,0))),""),IFERROR(IF(INDEX(APガラス性能一覧!A:A,MATCH(ROW(B2969),APガラス性能一覧!$N:$N,0))="","",INDEX(APガラス性能一覧!A:A,MATCH(ROW(B2969),APガラス性能一覧!$N:$N,0))),"")))</f>
        <v/>
      </c>
      <c r="C2975" s="68" t="str">
        <f>IFERROR(VLOOKUP($B2975,APガラス性能一覧!$A$2:$M$6097,2,0),"")</f>
        <v/>
      </c>
      <c r="D2975" s="68" t="str">
        <f>IFERROR(VLOOKUP($B2975,APガラス性能一覧!$A$2:$M$6097,3,0),"")</f>
        <v/>
      </c>
      <c r="E2975" s="68" t="str">
        <f>IFERROR(VLOOKUP($B2975,APガラス性能一覧!$A$2:$M$6097,4,0),"")</f>
        <v/>
      </c>
      <c r="F2975" s="68" t="str">
        <f>IFERROR(VLOOKUP($B2975,APガラス性能一覧!$A$2:$M$6097,5,0),"")</f>
        <v/>
      </c>
      <c r="G2975" s="68" t="str">
        <f>IFERROR(VLOOKUP($B2975,APガラス性能一覧!$A$2:$M$6097,6,0),"")</f>
        <v/>
      </c>
      <c r="H2975" s="68" t="str">
        <f>IFERROR(VLOOKUP($B2975,APガラス性能一覧!$A$2:$M$6097,7,0),"")</f>
        <v/>
      </c>
      <c r="I2975" s="68" t="str">
        <f>IFERROR(VLOOKUP($B2975,APガラス性能一覧!$A$2:$M$6097,8,0),"")</f>
        <v/>
      </c>
      <c r="J2975" s="68" t="str">
        <f>IFERROR(VLOOKUP($B2975,APガラス性能一覧!$A$2:$M$6097,9,0),"")</f>
        <v/>
      </c>
      <c r="K2975" s="68" t="str">
        <f>IFERROR(VLOOKUP($B2975,APガラス性能一覧!$A$2:$M$6097,10,0),"")</f>
        <v/>
      </c>
      <c r="L2975" s="68" t="str">
        <f>IFERROR(VLOOKUP($B2975,APガラス性能一覧!$A$2:$M$6097,11,0),"")</f>
        <v/>
      </c>
      <c r="M2975" s="68" t="str">
        <f>IFERROR(VLOOKUP($B2975,APガラス性能一覧!$A$2:$M$6097,12,0),"")</f>
        <v/>
      </c>
      <c r="N2975" s="68" t="str">
        <f>IFERROR(VLOOKUP($B2975,APガラス性能一覧!$A$2:$M$6097,13,0),"")</f>
        <v/>
      </c>
    </row>
    <row r="2976" spans="2:14" x14ac:dyDescent="0.4">
      <c r="B2976" s="68" t="str">
        <f>IF($D$2="","",IF($E$2=0.65,IFERROR(IF(INDEX(APガラス性能一覧!A:A,MATCH(ROW(B2970),APガラス性能一覧!$O:$O,0))="","",INDEX(APガラス性能一覧!A:A,MATCH(ROW(B2970),APガラス性能一覧!$O:$O,0))),""),IFERROR(IF(INDEX(APガラス性能一覧!A:A,MATCH(ROW(B2970),APガラス性能一覧!$N:$N,0))="","",INDEX(APガラス性能一覧!A:A,MATCH(ROW(B2970),APガラス性能一覧!$N:$N,0))),"")))</f>
        <v/>
      </c>
      <c r="C2976" s="68" t="str">
        <f>IFERROR(VLOOKUP($B2976,APガラス性能一覧!$A$2:$M$6097,2,0),"")</f>
        <v/>
      </c>
      <c r="D2976" s="68" t="str">
        <f>IFERROR(VLOOKUP($B2976,APガラス性能一覧!$A$2:$M$6097,3,0),"")</f>
        <v/>
      </c>
      <c r="E2976" s="68" t="str">
        <f>IFERROR(VLOOKUP($B2976,APガラス性能一覧!$A$2:$M$6097,4,0),"")</f>
        <v/>
      </c>
      <c r="F2976" s="68" t="str">
        <f>IFERROR(VLOOKUP($B2976,APガラス性能一覧!$A$2:$M$6097,5,0),"")</f>
        <v/>
      </c>
      <c r="G2976" s="68" t="str">
        <f>IFERROR(VLOOKUP($B2976,APガラス性能一覧!$A$2:$M$6097,6,0),"")</f>
        <v/>
      </c>
      <c r="H2976" s="68" t="str">
        <f>IFERROR(VLOOKUP($B2976,APガラス性能一覧!$A$2:$M$6097,7,0),"")</f>
        <v/>
      </c>
      <c r="I2976" s="68" t="str">
        <f>IFERROR(VLOOKUP($B2976,APガラス性能一覧!$A$2:$M$6097,8,0),"")</f>
        <v/>
      </c>
      <c r="J2976" s="68" t="str">
        <f>IFERROR(VLOOKUP($B2976,APガラス性能一覧!$A$2:$M$6097,9,0),"")</f>
        <v/>
      </c>
      <c r="K2976" s="68" t="str">
        <f>IFERROR(VLOOKUP($B2976,APガラス性能一覧!$A$2:$M$6097,10,0),"")</f>
        <v/>
      </c>
      <c r="L2976" s="68" t="str">
        <f>IFERROR(VLOOKUP($B2976,APガラス性能一覧!$A$2:$M$6097,11,0),"")</f>
        <v/>
      </c>
      <c r="M2976" s="68" t="str">
        <f>IFERROR(VLOOKUP($B2976,APガラス性能一覧!$A$2:$M$6097,12,0),"")</f>
        <v/>
      </c>
      <c r="N2976" s="68" t="str">
        <f>IFERROR(VLOOKUP($B2976,APガラス性能一覧!$A$2:$M$6097,13,0),"")</f>
        <v/>
      </c>
    </row>
    <row r="2977" spans="2:14" x14ac:dyDescent="0.4">
      <c r="B2977" s="68" t="str">
        <f>IF($D$2="","",IF($E$2=0.65,IFERROR(IF(INDEX(APガラス性能一覧!A:A,MATCH(ROW(B2971),APガラス性能一覧!$O:$O,0))="","",INDEX(APガラス性能一覧!A:A,MATCH(ROW(B2971),APガラス性能一覧!$O:$O,0))),""),IFERROR(IF(INDEX(APガラス性能一覧!A:A,MATCH(ROW(B2971),APガラス性能一覧!$N:$N,0))="","",INDEX(APガラス性能一覧!A:A,MATCH(ROW(B2971),APガラス性能一覧!$N:$N,0))),"")))</f>
        <v/>
      </c>
      <c r="C2977" s="68" t="str">
        <f>IFERROR(VLOOKUP($B2977,APガラス性能一覧!$A$2:$M$6097,2,0),"")</f>
        <v/>
      </c>
      <c r="D2977" s="68" t="str">
        <f>IFERROR(VLOOKUP($B2977,APガラス性能一覧!$A$2:$M$6097,3,0),"")</f>
        <v/>
      </c>
      <c r="E2977" s="68" t="str">
        <f>IFERROR(VLOOKUP($B2977,APガラス性能一覧!$A$2:$M$6097,4,0),"")</f>
        <v/>
      </c>
      <c r="F2977" s="68" t="str">
        <f>IFERROR(VLOOKUP($B2977,APガラス性能一覧!$A$2:$M$6097,5,0),"")</f>
        <v/>
      </c>
      <c r="G2977" s="68" t="str">
        <f>IFERROR(VLOOKUP($B2977,APガラス性能一覧!$A$2:$M$6097,6,0),"")</f>
        <v/>
      </c>
      <c r="H2977" s="68" t="str">
        <f>IFERROR(VLOOKUP($B2977,APガラス性能一覧!$A$2:$M$6097,7,0),"")</f>
        <v/>
      </c>
      <c r="I2977" s="68" t="str">
        <f>IFERROR(VLOOKUP($B2977,APガラス性能一覧!$A$2:$M$6097,8,0),"")</f>
        <v/>
      </c>
      <c r="J2977" s="68" t="str">
        <f>IFERROR(VLOOKUP($B2977,APガラス性能一覧!$A$2:$M$6097,9,0),"")</f>
        <v/>
      </c>
      <c r="K2977" s="68" t="str">
        <f>IFERROR(VLOOKUP($B2977,APガラス性能一覧!$A$2:$M$6097,10,0),"")</f>
        <v/>
      </c>
      <c r="L2977" s="68" t="str">
        <f>IFERROR(VLOOKUP($B2977,APガラス性能一覧!$A$2:$M$6097,11,0),"")</f>
        <v/>
      </c>
      <c r="M2977" s="68" t="str">
        <f>IFERROR(VLOOKUP($B2977,APガラス性能一覧!$A$2:$M$6097,12,0),"")</f>
        <v/>
      </c>
      <c r="N2977" s="68" t="str">
        <f>IFERROR(VLOOKUP($B2977,APガラス性能一覧!$A$2:$M$6097,13,0),"")</f>
        <v/>
      </c>
    </row>
    <row r="2978" spans="2:14" x14ac:dyDescent="0.4">
      <c r="B2978" s="68" t="str">
        <f>IF($D$2="","",IF($E$2=0.65,IFERROR(IF(INDEX(APガラス性能一覧!A:A,MATCH(ROW(B2972),APガラス性能一覧!$O:$O,0))="","",INDEX(APガラス性能一覧!A:A,MATCH(ROW(B2972),APガラス性能一覧!$O:$O,0))),""),IFERROR(IF(INDEX(APガラス性能一覧!A:A,MATCH(ROW(B2972),APガラス性能一覧!$N:$N,0))="","",INDEX(APガラス性能一覧!A:A,MATCH(ROW(B2972),APガラス性能一覧!$N:$N,0))),"")))</f>
        <v/>
      </c>
      <c r="C2978" s="68" t="str">
        <f>IFERROR(VLOOKUP($B2978,APガラス性能一覧!$A$2:$M$6097,2,0),"")</f>
        <v/>
      </c>
      <c r="D2978" s="68" t="str">
        <f>IFERROR(VLOOKUP($B2978,APガラス性能一覧!$A$2:$M$6097,3,0),"")</f>
        <v/>
      </c>
      <c r="E2978" s="68" t="str">
        <f>IFERROR(VLOOKUP($B2978,APガラス性能一覧!$A$2:$M$6097,4,0),"")</f>
        <v/>
      </c>
      <c r="F2978" s="68" t="str">
        <f>IFERROR(VLOOKUP($B2978,APガラス性能一覧!$A$2:$M$6097,5,0),"")</f>
        <v/>
      </c>
      <c r="G2978" s="68" t="str">
        <f>IFERROR(VLOOKUP($B2978,APガラス性能一覧!$A$2:$M$6097,6,0),"")</f>
        <v/>
      </c>
      <c r="H2978" s="68" t="str">
        <f>IFERROR(VLOOKUP($B2978,APガラス性能一覧!$A$2:$M$6097,7,0),"")</f>
        <v/>
      </c>
      <c r="I2978" s="68" t="str">
        <f>IFERROR(VLOOKUP($B2978,APガラス性能一覧!$A$2:$M$6097,8,0),"")</f>
        <v/>
      </c>
      <c r="J2978" s="68" t="str">
        <f>IFERROR(VLOOKUP($B2978,APガラス性能一覧!$A$2:$M$6097,9,0),"")</f>
        <v/>
      </c>
      <c r="K2978" s="68" t="str">
        <f>IFERROR(VLOOKUP($B2978,APガラス性能一覧!$A$2:$M$6097,10,0),"")</f>
        <v/>
      </c>
      <c r="L2978" s="68" t="str">
        <f>IFERROR(VLOOKUP($B2978,APガラス性能一覧!$A$2:$M$6097,11,0),"")</f>
        <v/>
      </c>
      <c r="M2978" s="68" t="str">
        <f>IFERROR(VLOOKUP($B2978,APガラス性能一覧!$A$2:$M$6097,12,0),"")</f>
        <v/>
      </c>
      <c r="N2978" s="68" t="str">
        <f>IFERROR(VLOOKUP($B2978,APガラス性能一覧!$A$2:$M$6097,13,0),"")</f>
        <v/>
      </c>
    </row>
    <row r="2979" spans="2:14" x14ac:dyDescent="0.4">
      <c r="B2979" s="68" t="str">
        <f>IF($D$2="","",IF($E$2=0.65,IFERROR(IF(INDEX(APガラス性能一覧!A:A,MATCH(ROW(B2973),APガラス性能一覧!$O:$O,0))="","",INDEX(APガラス性能一覧!A:A,MATCH(ROW(B2973),APガラス性能一覧!$O:$O,0))),""),IFERROR(IF(INDEX(APガラス性能一覧!A:A,MATCH(ROW(B2973),APガラス性能一覧!$N:$N,0))="","",INDEX(APガラス性能一覧!A:A,MATCH(ROW(B2973),APガラス性能一覧!$N:$N,0))),"")))</f>
        <v/>
      </c>
      <c r="C2979" s="68" t="str">
        <f>IFERROR(VLOOKUP($B2979,APガラス性能一覧!$A$2:$M$6097,2,0),"")</f>
        <v/>
      </c>
      <c r="D2979" s="68" t="str">
        <f>IFERROR(VLOOKUP($B2979,APガラス性能一覧!$A$2:$M$6097,3,0),"")</f>
        <v/>
      </c>
      <c r="E2979" s="68" t="str">
        <f>IFERROR(VLOOKUP($B2979,APガラス性能一覧!$A$2:$M$6097,4,0),"")</f>
        <v/>
      </c>
      <c r="F2979" s="68" t="str">
        <f>IFERROR(VLOOKUP($B2979,APガラス性能一覧!$A$2:$M$6097,5,0),"")</f>
        <v/>
      </c>
      <c r="G2979" s="68" t="str">
        <f>IFERROR(VLOOKUP($B2979,APガラス性能一覧!$A$2:$M$6097,6,0),"")</f>
        <v/>
      </c>
      <c r="H2979" s="68" t="str">
        <f>IFERROR(VLOOKUP($B2979,APガラス性能一覧!$A$2:$M$6097,7,0),"")</f>
        <v/>
      </c>
      <c r="I2979" s="68" t="str">
        <f>IFERROR(VLOOKUP($B2979,APガラス性能一覧!$A$2:$M$6097,8,0),"")</f>
        <v/>
      </c>
      <c r="J2979" s="68" t="str">
        <f>IFERROR(VLOOKUP($B2979,APガラス性能一覧!$A$2:$M$6097,9,0),"")</f>
        <v/>
      </c>
      <c r="K2979" s="68" t="str">
        <f>IFERROR(VLOOKUP($B2979,APガラス性能一覧!$A$2:$M$6097,10,0),"")</f>
        <v/>
      </c>
      <c r="L2979" s="68" t="str">
        <f>IFERROR(VLOOKUP($B2979,APガラス性能一覧!$A$2:$M$6097,11,0),"")</f>
        <v/>
      </c>
      <c r="M2979" s="68" t="str">
        <f>IFERROR(VLOOKUP($B2979,APガラス性能一覧!$A$2:$M$6097,12,0),"")</f>
        <v/>
      </c>
      <c r="N2979" s="68" t="str">
        <f>IFERROR(VLOOKUP($B2979,APガラス性能一覧!$A$2:$M$6097,13,0),"")</f>
        <v/>
      </c>
    </row>
    <row r="2980" spans="2:14" x14ac:dyDescent="0.4">
      <c r="B2980" s="68" t="str">
        <f>IF($D$2="","",IF($E$2=0.65,IFERROR(IF(INDEX(APガラス性能一覧!A:A,MATCH(ROW(B2974),APガラス性能一覧!$O:$O,0))="","",INDEX(APガラス性能一覧!A:A,MATCH(ROW(B2974),APガラス性能一覧!$O:$O,0))),""),IFERROR(IF(INDEX(APガラス性能一覧!A:A,MATCH(ROW(B2974),APガラス性能一覧!$N:$N,0))="","",INDEX(APガラス性能一覧!A:A,MATCH(ROW(B2974),APガラス性能一覧!$N:$N,0))),"")))</f>
        <v/>
      </c>
      <c r="C2980" s="68" t="str">
        <f>IFERROR(VLOOKUP($B2980,APガラス性能一覧!$A$2:$M$6097,2,0),"")</f>
        <v/>
      </c>
      <c r="D2980" s="68" t="str">
        <f>IFERROR(VLOOKUP($B2980,APガラス性能一覧!$A$2:$M$6097,3,0),"")</f>
        <v/>
      </c>
      <c r="E2980" s="68" t="str">
        <f>IFERROR(VLOOKUP($B2980,APガラス性能一覧!$A$2:$M$6097,4,0),"")</f>
        <v/>
      </c>
      <c r="F2980" s="68" t="str">
        <f>IFERROR(VLOOKUP($B2980,APガラス性能一覧!$A$2:$M$6097,5,0),"")</f>
        <v/>
      </c>
      <c r="G2980" s="68" t="str">
        <f>IFERROR(VLOOKUP($B2980,APガラス性能一覧!$A$2:$M$6097,6,0),"")</f>
        <v/>
      </c>
      <c r="H2980" s="68" t="str">
        <f>IFERROR(VLOOKUP($B2980,APガラス性能一覧!$A$2:$M$6097,7,0),"")</f>
        <v/>
      </c>
      <c r="I2980" s="68" t="str">
        <f>IFERROR(VLOOKUP($B2980,APガラス性能一覧!$A$2:$M$6097,8,0),"")</f>
        <v/>
      </c>
      <c r="J2980" s="68" t="str">
        <f>IFERROR(VLOOKUP($B2980,APガラス性能一覧!$A$2:$M$6097,9,0),"")</f>
        <v/>
      </c>
      <c r="K2980" s="68" t="str">
        <f>IFERROR(VLOOKUP($B2980,APガラス性能一覧!$A$2:$M$6097,10,0),"")</f>
        <v/>
      </c>
      <c r="L2980" s="68" t="str">
        <f>IFERROR(VLOOKUP($B2980,APガラス性能一覧!$A$2:$M$6097,11,0),"")</f>
        <v/>
      </c>
      <c r="M2980" s="68" t="str">
        <f>IFERROR(VLOOKUP($B2980,APガラス性能一覧!$A$2:$M$6097,12,0),"")</f>
        <v/>
      </c>
      <c r="N2980" s="68" t="str">
        <f>IFERROR(VLOOKUP($B2980,APガラス性能一覧!$A$2:$M$6097,13,0),"")</f>
        <v/>
      </c>
    </row>
    <row r="2981" spans="2:14" x14ac:dyDescent="0.4">
      <c r="B2981" s="68" t="str">
        <f>IF($D$2="","",IF($E$2=0.65,IFERROR(IF(INDEX(APガラス性能一覧!A:A,MATCH(ROW(B2975),APガラス性能一覧!$O:$O,0))="","",INDEX(APガラス性能一覧!A:A,MATCH(ROW(B2975),APガラス性能一覧!$O:$O,0))),""),IFERROR(IF(INDEX(APガラス性能一覧!A:A,MATCH(ROW(B2975),APガラス性能一覧!$N:$N,0))="","",INDEX(APガラス性能一覧!A:A,MATCH(ROW(B2975),APガラス性能一覧!$N:$N,0))),"")))</f>
        <v/>
      </c>
      <c r="C2981" s="68" t="str">
        <f>IFERROR(VLOOKUP($B2981,APガラス性能一覧!$A$2:$M$6097,2,0),"")</f>
        <v/>
      </c>
      <c r="D2981" s="68" t="str">
        <f>IFERROR(VLOOKUP($B2981,APガラス性能一覧!$A$2:$M$6097,3,0),"")</f>
        <v/>
      </c>
      <c r="E2981" s="68" t="str">
        <f>IFERROR(VLOOKUP($B2981,APガラス性能一覧!$A$2:$M$6097,4,0),"")</f>
        <v/>
      </c>
      <c r="F2981" s="68" t="str">
        <f>IFERROR(VLOOKUP($B2981,APガラス性能一覧!$A$2:$M$6097,5,0),"")</f>
        <v/>
      </c>
      <c r="G2981" s="68" t="str">
        <f>IFERROR(VLOOKUP($B2981,APガラス性能一覧!$A$2:$M$6097,6,0),"")</f>
        <v/>
      </c>
      <c r="H2981" s="68" t="str">
        <f>IFERROR(VLOOKUP($B2981,APガラス性能一覧!$A$2:$M$6097,7,0),"")</f>
        <v/>
      </c>
      <c r="I2981" s="68" t="str">
        <f>IFERROR(VLOOKUP($B2981,APガラス性能一覧!$A$2:$M$6097,8,0),"")</f>
        <v/>
      </c>
      <c r="J2981" s="68" t="str">
        <f>IFERROR(VLOOKUP($B2981,APガラス性能一覧!$A$2:$M$6097,9,0),"")</f>
        <v/>
      </c>
      <c r="K2981" s="68" t="str">
        <f>IFERROR(VLOOKUP($B2981,APガラス性能一覧!$A$2:$M$6097,10,0),"")</f>
        <v/>
      </c>
      <c r="L2981" s="68" t="str">
        <f>IFERROR(VLOOKUP($B2981,APガラス性能一覧!$A$2:$M$6097,11,0),"")</f>
        <v/>
      </c>
      <c r="M2981" s="68" t="str">
        <f>IFERROR(VLOOKUP($B2981,APガラス性能一覧!$A$2:$M$6097,12,0),"")</f>
        <v/>
      </c>
      <c r="N2981" s="68" t="str">
        <f>IFERROR(VLOOKUP($B2981,APガラス性能一覧!$A$2:$M$6097,13,0),"")</f>
        <v/>
      </c>
    </row>
    <row r="2982" spans="2:14" x14ac:dyDescent="0.4">
      <c r="B2982" s="68" t="str">
        <f>IF($D$2="","",IF($E$2=0.65,IFERROR(IF(INDEX(APガラス性能一覧!A:A,MATCH(ROW(B2976),APガラス性能一覧!$O:$O,0))="","",INDEX(APガラス性能一覧!A:A,MATCH(ROW(B2976),APガラス性能一覧!$O:$O,0))),""),IFERROR(IF(INDEX(APガラス性能一覧!A:A,MATCH(ROW(B2976),APガラス性能一覧!$N:$N,0))="","",INDEX(APガラス性能一覧!A:A,MATCH(ROW(B2976),APガラス性能一覧!$N:$N,0))),"")))</f>
        <v/>
      </c>
      <c r="C2982" s="68" t="str">
        <f>IFERROR(VLOOKUP($B2982,APガラス性能一覧!$A$2:$M$6097,2,0),"")</f>
        <v/>
      </c>
      <c r="D2982" s="68" t="str">
        <f>IFERROR(VLOOKUP($B2982,APガラス性能一覧!$A$2:$M$6097,3,0),"")</f>
        <v/>
      </c>
      <c r="E2982" s="68" t="str">
        <f>IFERROR(VLOOKUP($B2982,APガラス性能一覧!$A$2:$M$6097,4,0),"")</f>
        <v/>
      </c>
      <c r="F2982" s="68" t="str">
        <f>IFERROR(VLOOKUP($B2982,APガラス性能一覧!$A$2:$M$6097,5,0),"")</f>
        <v/>
      </c>
      <c r="G2982" s="68" t="str">
        <f>IFERROR(VLOOKUP($B2982,APガラス性能一覧!$A$2:$M$6097,6,0),"")</f>
        <v/>
      </c>
      <c r="H2982" s="68" t="str">
        <f>IFERROR(VLOOKUP($B2982,APガラス性能一覧!$A$2:$M$6097,7,0),"")</f>
        <v/>
      </c>
      <c r="I2982" s="68" t="str">
        <f>IFERROR(VLOOKUP($B2982,APガラス性能一覧!$A$2:$M$6097,8,0),"")</f>
        <v/>
      </c>
      <c r="J2982" s="68" t="str">
        <f>IFERROR(VLOOKUP($B2982,APガラス性能一覧!$A$2:$M$6097,9,0),"")</f>
        <v/>
      </c>
      <c r="K2982" s="68" t="str">
        <f>IFERROR(VLOOKUP($B2982,APガラス性能一覧!$A$2:$M$6097,10,0),"")</f>
        <v/>
      </c>
      <c r="L2982" s="68" t="str">
        <f>IFERROR(VLOOKUP($B2982,APガラス性能一覧!$A$2:$M$6097,11,0),"")</f>
        <v/>
      </c>
      <c r="M2982" s="68" t="str">
        <f>IFERROR(VLOOKUP($B2982,APガラス性能一覧!$A$2:$M$6097,12,0),"")</f>
        <v/>
      </c>
      <c r="N2982" s="68" t="str">
        <f>IFERROR(VLOOKUP($B2982,APガラス性能一覧!$A$2:$M$6097,13,0),"")</f>
        <v/>
      </c>
    </row>
    <row r="2983" spans="2:14" x14ac:dyDescent="0.4">
      <c r="B2983" s="68" t="str">
        <f>IF($D$2="","",IF($E$2=0.65,IFERROR(IF(INDEX(APガラス性能一覧!A:A,MATCH(ROW(B2977),APガラス性能一覧!$O:$O,0))="","",INDEX(APガラス性能一覧!A:A,MATCH(ROW(B2977),APガラス性能一覧!$O:$O,0))),""),IFERROR(IF(INDEX(APガラス性能一覧!A:A,MATCH(ROW(B2977),APガラス性能一覧!$N:$N,0))="","",INDEX(APガラス性能一覧!A:A,MATCH(ROW(B2977),APガラス性能一覧!$N:$N,0))),"")))</f>
        <v/>
      </c>
      <c r="C2983" s="68" t="str">
        <f>IFERROR(VLOOKUP($B2983,APガラス性能一覧!$A$2:$M$6097,2,0),"")</f>
        <v/>
      </c>
      <c r="D2983" s="68" t="str">
        <f>IFERROR(VLOOKUP($B2983,APガラス性能一覧!$A$2:$M$6097,3,0),"")</f>
        <v/>
      </c>
      <c r="E2983" s="68" t="str">
        <f>IFERROR(VLOOKUP($B2983,APガラス性能一覧!$A$2:$M$6097,4,0),"")</f>
        <v/>
      </c>
      <c r="F2983" s="68" t="str">
        <f>IFERROR(VLOOKUP($B2983,APガラス性能一覧!$A$2:$M$6097,5,0),"")</f>
        <v/>
      </c>
      <c r="G2983" s="68" t="str">
        <f>IFERROR(VLOOKUP($B2983,APガラス性能一覧!$A$2:$M$6097,6,0),"")</f>
        <v/>
      </c>
      <c r="H2983" s="68" t="str">
        <f>IFERROR(VLOOKUP($B2983,APガラス性能一覧!$A$2:$M$6097,7,0),"")</f>
        <v/>
      </c>
      <c r="I2983" s="68" t="str">
        <f>IFERROR(VLOOKUP($B2983,APガラス性能一覧!$A$2:$M$6097,8,0),"")</f>
        <v/>
      </c>
      <c r="J2983" s="68" t="str">
        <f>IFERROR(VLOOKUP($B2983,APガラス性能一覧!$A$2:$M$6097,9,0),"")</f>
        <v/>
      </c>
      <c r="K2983" s="68" t="str">
        <f>IFERROR(VLOOKUP($B2983,APガラス性能一覧!$A$2:$M$6097,10,0),"")</f>
        <v/>
      </c>
      <c r="L2983" s="68" t="str">
        <f>IFERROR(VLOOKUP($B2983,APガラス性能一覧!$A$2:$M$6097,11,0),"")</f>
        <v/>
      </c>
      <c r="M2983" s="68" t="str">
        <f>IFERROR(VLOOKUP($B2983,APガラス性能一覧!$A$2:$M$6097,12,0),"")</f>
        <v/>
      </c>
      <c r="N2983" s="68" t="str">
        <f>IFERROR(VLOOKUP($B2983,APガラス性能一覧!$A$2:$M$6097,13,0),"")</f>
        <v/>
      </c>
    </row>
    <row r="2984" spans="2:14" x14ac:dyDescent="0.4">
      <c r="B2984" s="68" t="str">
        <f>IF($D$2="","",IF($E$2=0.65,IFERROR(IF(INDEX(APガラス性能一覧!A:A,MATCH(ROW(B2978),APガラス性能一覧!$O:$O,0))="","",INDEX(APガラス性能一覧!A:A,MATCH(ROW(B2978),APガラス性能一覧!$O:$O,0))),""),IFERROR(IF(INDEX(APガラス性能一覧!A:A,MATCH(ROW(B2978),APガラス性能一覧!$N:$N,0))="","",INDEX(APガラス性能一覧!A:A,MATCH(ROW(B2978),APガラス性能一覧!$N:$N,0))),"")))</f>
        <v/>
      </c>
      <c r="C2984" s="68" t="str">
        <f>IFERROR(VLOOKUP($B2984,APガラス性能一覧!$A$2:$M$6097,2,0),"")</f>
        <v/>
      </c>
      <c r="D2984" s="68" t="str">
        <f>IFERROR(VLOOKUP($B2984,APガラス性能一覧!$A$2:$M$6097,3,0),"")</f>
        <v/>
      </c>
      <c r="E2984" s="68" t="str">
        <f>IFERROR(VLOOKUP($B2984,APガラス性能一覧!$A$2:$M$6097,4,0),"")</f>
        <v/>
      </c>
      <c r="F2984" s="68" t="str">
        <f>IFERROR(VLOOKUP($B2984,APガラス性能一覧!$A$2:$M$6097,5,0),"")</f>
        <v/>
      </c>
      <c r="G2984" s="68" t="str">
        <f>IFERROR(VLOOKUP($B2984,APガラス性能一覧!$A$2:$M$6097,6,0),"")</f>
        <v/>
      </c>
      <c r="H2984" s="68" t="str">
        <f>IFERROR(VLOOKUP($B2984,APガラス性能一覧!$A$2:$M$6097,7,0),"")</f>
        <v/>
      </c>
      <c r="I2984" s="68" t="str">
        <f>IFERROR(VLOOKUP($B2984,APガラス性能一覧!$A$2:$M$6097,8,0),"")</f>
        <v/>
      </c>
      <c r="J2984" s="68" t="str">
        <f>IFERROR(VLOOKUP($B2984,APガラス性能一覧!$A$2:$M$6097,9,0),"")</f>
        <v/>
      </c>
      <c r="K2984" s="68" t="str">
        <f>IFERROR(VLOOKUP($B2984,APガラス性能一覧!$A$2:$M$6097,10,0),"")</f>
        <v/>
      </c>
      <c r="L2984" s="68" t="str">
        <f>IFERROR(VLOOKUP($B2984,APガラス性能一覧!$A$2:$M$6097,11,0),"")</f>
        <v/>
      </c>
      <c r="M2984" s="68" t="str">
        <f>IFERROR(VLOOKUP($B2984,APガラス性能一覧!$A$2:$M$6097,12,0),"")</f>
        <v/>
      </c>
      <c r="N2984" s="68" t="str">
        <f>IFERROR(VLOOKUP($B2984,APガラス性能一覧!$A$2:$M$6097,13,0),"")</f>
        <v/>
      </c>
    </row>
    <row r="2985" spans="2:14" x14ac:dyDescent="0.4">
      <c r="B2985" s="68" t="str">
        <f>IF($D$2="","",IF($E$2=0.65,IFERROR(IF(INDEX(APガラス性能一覧!A:A,MATCH(ROW(B2979),APガラス性能一覧!$O:$O,0))="","",INDEX(APガラス性能一覧!A:A,MATCH(ROW(B2979),APガラス性能一覧!$O:$O,0))),""),IFERROR(IF(INDEX(APガラス性能一覧!A:A,MATCH(ROW(B2979),APガラス性能一覧!$N:$N,0))="","",INDEX(APガラス性能一覧!A:A,MATCH(ROW(B2979),APガラス性能一覧!$N:$N,0))),"")))</f>
        <v/>
      </c>
      <c r="C2985" s="68" t="str">
        <f>IFERROR(VLOOKUP($B2985,APガラス性能一覧!$A$2:$M$6097,2,0),"")</f>
        <v/>
      </c>
      <c r="D2985" s="68" t="str">
        <f>IFERROR(VLOOKUP($B2985,APガラス性能一覧!$A$2:$M$6097,3,0),"")</f>
        <v/>
      </c>
      <c r="E2985" s="68" t="str">
        <f>IFERROR(VLOOKUP($B2985,APガラス性能一覧!$A$2:$M$6097,4,0),"")</f>
        <v/>
      </c>
      <c r="F2985" s="68" t="str">
        <f>IFERROR(VLOOKUP($B2985,APガラス性能一覧!$A$2:$M$6097,5,0),"")</f>
        <v/>
      </c>
      <c r="G2985" s="68" t="str">
        <f>IFERROR(VLOOKUP($B2985,APガラス性能一覧!$A$2:$M$6097,6,0),"")</f>
        <v/>
      </c>
      <c r="H2985" s="68" t="str">
        <f>IFERROR(VLOOKUP($B2985,APガラス性能一覧!$A$2:$M$6097,7,0),"")</f>
        <v/>
      </c>
      <c r="I2985" s="68" t="str">
        <f>IFERROR(VLOOKUP($B2985,APガラス性能一覧!$A$2:$M$6097,8,0),"")</f>
        <v/>
      </c>
      <c r="J2985" s="68" t="str">
        <f>IFERROR(VLOOKUP($B2985,APガラス性能一覧!$A$2:$M$6097,9,0),"")</f>
        <v/>
      </c>
      <c r="K2985" s="68" t="str">
        <f>IFERROR(VLOOKUP($B2985,APガラス性能一覧!$A$2:$M$6097,10,0),"")</f>
        <v/>
      </c>
      <c r="L2985" s="68" t="str">
        <f>IFERROR(VLOOKUP($B2985,APガラス性能一覧!$A$2:$M$6097,11,0),"")</f>
        <v/>
      </c>
      <c r="M2985" s="68" t="str">
        <f>IFERROR(VLOOKUP($B2985,APガラス性能一覧!$A$2:$M$6097,12,0),"")</f>
        <v/>
      </c>
      <c r="N2985" s="68" t="str">
        <f>IFERROR(VLOOKUP($B2985,APガラス性能一覧!$A$2:$M$6097,13,0),"")</f>
        <v/>
      </c>
    </row>
    <row r="2986" spans="2:14" x14ac:dyDescent="0.4">
      <c r="B2986" s="68" t="str">
        <f>IF($D$2="","",IF($E$2=0.65,IFERROR(IF(INDEX(APガラス性能一覧!A:A,MATCH(ROW(B2980),APガラス性能一覧!$O:$O,0))="","",INDEX(APガラス性能一覧!A:A,MATCH(ROW(B2980),APガラス性能一覧!$O:$O,0))),""),IFERROR(IF(INDEX(APガラス性能一覧!A:A,MATCH(ROW(B2980),APガラス性能一覧!$N:$N,0))="","",INDEX(APガラス性能一覧!A:A,MATCH(ROW(B2980),APガラス性能一覧!$N:$N,0))),"")))</f>
        <v/>
      </c>
      <c r="C2986" s="68" t="str">
        <f>IFERROR(VLOOKUP($B2986,APガラス性能一覧!$A$2:$M$6097,2,0),"")</f>
        <v/>
      </c>
      <c r="D2986" s="68" t="str">
        <f>IFERROR(VLOOKUP($B2986,APガラス性能一覧!$A$2:$M$6097,3,0),"")</f>
        <v/>
      </c>
      <c r="E2986" s="68" t="str">
        <f>IFERROR(VLOOKUP($B2986,APガラス性能一覧!$A$2:$M$6097,4,0),"")</f>
        <v/>
      </c>
      <c r="F2986" s="68" t="str">
        <f>IFERROR(VLOOKUP($B2986,APガラス性能一覧!$A$2:$M$6097,5,0),"")</f>
        <v/>
      </c>
      <c r="G2986" s="68" t="str">
        <f>IFERROR(VLOOKUP($B2986,APガラス性能一覧!$A$2:$M$6097,6,0),"")</f>
        <v/>
      </c>
      <c r="H2986" s="68" t="str">
        <f>IFERROR(VLOOKUP($B2986,APガラス性能一覧!$A$2:$M$6097,7,0),"")</f>
        <v/>
      </c>
      <c r="I2986" s="68" t="str">
        <f>IFERROR(VLOOKUP($B2986,APガラス性能一覧!$A$2:$M$6097,8,0),"")</f>
        <v/>
      </c>
      <c r="J2986" s="68" t="str">
        <f>IFERROR(VLOOKUP($B2986,APガラス性能一覧!$A$2:$M$6097,9,0),"")</f>
        <v/>
      </c>
      <c r="K2986" s="68" t="str">
        <f>IFERROR(VLOOKUP($B2986,APガラス性能一覧!$A$2:$M$6097,10,0),"")</f>
        <v/>
      </c>
      <c r="L2986" s="68" t="str">
        <f>IFERROR(VLOOKUP($B2986,APガラス性能一覧!$A$2:$M$6097,11,0),"")</f>
        <v/>
      </c>
      <c r="M2986" s="68" t="str">
        <f>IFERROR(VLOOKUP($B2986,APガラス性能一覧!$A$2:$M$6097,12,0),"")</f>
        <v/>
      </c>
      <c r="N2986" s="68" t="str">
        <f>IFERROR(VLOOKUP($B2986,APガラス性能一覧!$A$2:$M$6097,13,0),"")</f>
        <v/>
      </c>
    </row>
    <row r="2987" spans="2:14" x14ac:dyDescent="0.4">
      <c r="B2987" s="68" t="str">
        <f>IF($D$2="","",IF($E$2=0.65,IFERROR(IF(INDEX(APガラス性能一覧!A:A,MATCH(ROW(B2981),APガラス性能一覧!$O:$O,0))="","",INDEX(APガラス性能一覧!A:A,MATCH(ROW(B2981),APガラス性能一覧!$O:$O,0))),""),IFERROR(IF(INDEX(APガラス性能一覧!A:A,MATCH(ROW(B2981),APガラス性能一覧!$N:$N,0))="","",INDEX(APガラス性能一覧!A:A,MATCH(ROW(B2981),APガラス性能一覧!$N:$N,0))),"")))</f>
        <v/>
      </c>
      <c r="C2987" s="68" t="str">
        <f>IFERROR(VLOOKUP($B2987,APガラス性能一覧!$A$2:$M$6097,2,0),"")</f>
        <v/>
      </c>
      <c r="D2987" s="68" t="str">
        <f>IFERROR(VLOOKUP($B2987,APガラス性能一覧!$A$2:$M$6097,3,0),"")</f>
        <v/>
      </c>
      <c r="E2987" s="68" t="str">
        <f>IFERROR(VLOOKUP($B2987,APガラス性能一覧!$A$2:$M$6097,4,0),"")</f>
        <v/>
      </c>
      <c r="F2987" s="68" t="str">
        <f>IFERROR(VLOOKUP($B2987,APガラス性能一覧!$A$2:$M$6097,5,0),"")</f>
        <v/>
      </c>
      <c r="G2987" s="68" t="str">
        <f>IFERROR(VLOOKUP($B2987,APガラス性能一覧!$A$2:$M$6097,6,0),"")</f>
        <v/>
      </c>
      <c r="H2987" s="68" t="str">
        <f>IFERROR(VLOOKUP($B2987,APガラス性能一覧!$A$2:$M$6097,7,0),"")</f>
        <v/>
      </c>
      <c r="I2987" s="68" t="str">
        <f>IFERROR(VLOOKUP($B2987,APガラス性能一覧!$A$2:$M$6097,8,0),"")</f>
        <v/>
      </c>
      <c r="J2987" s="68" t="str">
        <f>IFERROR(VLOOKUP($B2987,APガラス性能一覧!$A$2:$M$6097,9,0),"")</f>
        <v/>
      </c>
      <c r="K2987" s="68" t="str">
        <f>IFERROR(VLOOKUP($B2987,APガラス性能一覧!$A$2:$M$6097,10,0),"")</f>
        <v/>
      </c>
      <c r="L2987" s="68" t="str">
        <f>IFERROR(VLOOKUP($B2987,APガラス性能一覧!$A$2:$M$6097,11,0),"")</f>
        <v/>
      </c>
      <c r="M2987" s="68" t="str">
        <f>IFERROR(VLOOKUP($B2987,APガラス性能一覧!$A$2:$M$6097,12,0),"")</f>
        <v/>
      </c>
      <c r="N2987" s="68" t="str">
        <f>IFERROR(VLOOKUP($B2987,APガラス性能一覧!$A$2:$M$6097,13,0),"")</f>
        <v/>
      </c>
    </row>
    <row r="2988" spans="2:14" x14ac:dyDescent="0.4">
      <c r="B2988" s="68" t="str">
        <f>IF($D$2="","",IF($E$2=0.65,IFERROR(IF(INDEX(APガラス性能一覧!A:A,MATCH(ROW(B2982),APガラス性能一覧!$O:$O,0))="","",INDEX(APガラス性能一覧!A:A,MATCH(ROW(B2982),APガラス性能一覧!$O:$O,0))),""),IFERROR(IF(INDEX(APガラス性能一覧!A:A,MATCH(ROW(B2982),APガラス性能一覧!$N:$N,0))="","",INDEX(APガラス性能一覧!A:A,MATCH(ROW(B2982),APガラス性能一覧!$N:$N,0))),"")))</f>
        <v/>
      </c>
      <c r="C2988" s="68" t="str">
        <f>IFERROR(VLOOKUP($B2988,APガラス性能一覧!$A$2:$M$6097,2,0),"")</f>
        <v/>
      </c>
      <c r="D2988" s="68" t="str">
        <f>IFERROR(VLOOKUP($B2988,APガラス性能一覧!$A$2:$M$6097,3,0),"")</f>
        <v/>
      </c>
      <c r="E2988" s="68" t="str">
        <f>IFERROR(VLOOKUP($B2988,APガラス性能一覧!$A$2:$M$6097,4,0),"")</f>
        <v/>
      </c>
      <c r="F2988" s="68" t="str">
        <f>IFERROR(VLOOKUP($B2988,APガラス性能一覧!$A$2:$M$6097,5,0),"")</f>
        <v/>
      </c>
      <c r="G2988" s="68" t="str">
        <f>IFERROR(VLOOKUP($B2988,APガラス性能一覧!$A$2:$M$6097,6,0),"")</f>
        <v/>
      </c>
      <c r="H2988" s="68" t="str">
        <f>IFERROR(VLOOKUP($B2988,APガラス性能一覧!$A$2:$M$6097,7,0),"")</f>
        <v/>
      </c>
      <c r="I2988" s="68" t="str">
        <f>IFERROR(VLOOKUP($B2988,APガラス性能一覧!$A$2:$M$6097,8,0),"")</f>
        <v/>
      </c>
      <c r="J2988" s="68" t="str">
        <f>IFERROR(VLOOKUP($B2988,APガラス性能一覧!$A$2:$M$6097,9,0),"")</f>
        <v/>
      </c>
      <c r="K2988" s="68" t="str">
        <f>IFERROR(VLOOKUP($B2988,APガラス性能一覧!$A$2:$M$6097,10,0),"")</f>
        <v/>
      </c>
      <c r="L2988" s="68" t="str">
        <f>IFERROR(VLOOKUP($B2988,APガラス性能一覧!$A$2:$M$6097,11,0),"")</f>
        <v/>
      </c>
      <c r="M2988" s="68" t="str">
        <f>IFERROR(VLOOKUP($B2988,APガラス性能一覧!$A$2:$M$6097,12,0),"")</f>
        <v/>
      </c>
      <c r="N2988" s="68" t="str">
        <f>IFERROR(VLOOKUP($B2988,APガラス性能一覧!$A$2:$M$6097,13,0),"")</f>
        <v/>
      </c>
    </row>
    <row r="2989" spans="2:14" x14ac:dyDescent="0.4">
      <c r="B2989" s="68" t="str">
        <f>IF($D$2="","",IF($E$2=0.65,IFERROR(IF(INDEX(APガラス性能一覧!A:A,MATCH(ROW(B2983),APガラス性能一覧!$O:$O,0))="","",INDEX(APガラス性能一覧!A:A,MATCH(ROW(B2983),APガラス性能一覧!$O:$O,0))),""),IFERROR(IF(INDEX(APガラス性能一覧!A:A,MATCH(ROW(B2983),APガラス性能一覧!$N:$N,0))="","",INDEX(APガラス性能一覧!A:A,MATCH(ROW(B2983),APガラス性能一覧!$N:$N,0))),"")))</f>
        <v/>
      </c>
      <c r="C2989" s="68" t="str">
        <f>IFERROR(VLOOKUP($B2989,APガラス性能一覧!$A$2:$M$6097,2,0),"")</f>
        <v/>
      </c>
      <c r="D2989" s="68" t="str">
        <f>IFERROR(VLOOKUP($B2989,APガラス性能一覧!$A$2:$M$6097,3,0),"")</f>
        <v/>
      </c>
      <c r="E2989" s="68" t="str">
        <f>IFERROR(VLOOKUP($B2989,APガラス性能一覧!$A$2:$M$6097,4,0),"")</f>
        <v/>
      </c>
      <c r="F2989" s="68" t="str">
        <f>IFERROR(VLOOKUP($B2989,APガラス性能一覧!$A$2:$M$6097,5,0),"")</f>
        <v/>
      </c>
      <c r="G2989" s="68" t="str">
        <f>IFERROR(VLOOKUP($B2989,APガラス性能一覧!$A$2:$M$6097,6,0),"")</f>
        <v/>
      </c>
      <c r="H2989" s="68" t="str">
        <f>IFERROR(VLOOKUP($B2989,APガラス性能一覧!$A$2:$M$6097,7,0),"")</f>
        <v/>
      </c>
      <c r="I2989" s="68" t="str">
        <f>IFERROR(VLOOKUP($B2989,APガラス性能一覧!$A$2:$M$6097,8,0),"")</f>
        <v/>
      </c>
      <c r="J2989" s="68" t="str">
        <f>IFERROR(VLOOKUP($B2989,APガラス性能一覧!$A$2:$M$6097,9,0),"")</f>
        <v/>
      </c>
      <c r="K2989" s="68" t="str">
        <f>IFERROR(VLOOKUP($B2989,APガラス性能一覧!$A$2:$M$6097,10,0),"")</f>
        <v/>
      </c>
      <c r="L2989" s="68" t="str">
        <f>IFERROR(VLOOKUP($B2989,APガラス性能一覧!$A$2:$M$6097,11,0),"")</f>
        <v/>
      </c>
      <c r="M2989" s="68" t="str">
        <f>IFERROR(VLOOKUP($B2989,APガラス性能一覧!$A$2:$M$6097,12,0),"")</f>
        <v/>
      </c>
      <c r="N2989" s="68" t="str">
        <f>IFERROR(VLOOKUP($B2989,APガラス性能一覧!$A$2:$M$6097,13,0),"")</f>
        <v/>
      </c>
    </row>
    <row r="2990" spans="2:14" x14ac:dyDescent="0.4">
      <c r="B2990" s="68" t="str">
        <f>IF($D$2="","",IF($E$2=0.65,IFERROR(IF(INDEX(APガラス性能一覧!A:A,MATCH(ROW(B2984),APガラス性能一覧!$O:$O,0))="","",INDEX(APガラス性能一覧!A:A,MATCH(ROW(B2984),APガラス性能一覧!$O:$O,0))),""),IFERROR(IF(INDEX(APガラス性能一覧!A:A,MATCH(ROW(B2984),APガラス性能一覧!$N:$N,0))="","",INDEX(APガラス性能一覧!A:A,MATCH(ROW(B2984),APガラス性能一覧!$N:$N,0))),"")))</f>
        <v/>
      </c>
      <c r="C2990" s="68" t="str">
        <f>IFERROR(VLOOKUP($B2990,APガラス性能一覧!$A$2:$M$6097,2,0),"")</f>
        <v/>
      </c>
      <c r="D2990" s="68" t="str">
        <f>IFERROR(VLOOKUP($B2990,APガラス性能一覧!$A$2:$M$6097,3,0),"")</f>
        <v/>
      </c>
      <c r="E2990" s="68" t="str">
        <f>IFERROR(VLOOKUP($B2990,APガラス性能一覧!$A$2:$M$6097,4,0),"")</f>
        <v/>
      </c>
      <c r="F2990" s="68" t="str">
        <f>IFERROR(VLOOKUP($B2990,APガラス性能一覧!$A$2:$M$6097,5,0),"")</f>
        <v/>
      </c>
      <c r="G2990" s="68" t="str">
        <f>IFERROR(VLOOKUP($B2990,APガラス性能一覧!$A$2:$M$6097,6,0),"")</f>
        <v/>
      </c>
      <c r="H2990" s="68" t="str">
        <f>IFERROR(VLOOKUP($B2990,APガラス性能一覧!$A$2:$M$6097,7,0),"")</f>
        <v/>
      </c>
      <c r="I2990" s="68" t="str">
        <f>IFERROR(VLOOKUP($B2990,APガラス性能一覧!$A$2:$M$6097,8,0),"")</f>
        <v/>
      </c>
      <c r="J2990" s="68" t="str">
        <f>IFERROR(VLOOKUP($B2990,APガラス性能一覧!$A$2:$M$6097,9,0),"")</f>
        <v/>
      </c>
      <c r="K2990" s="68" t="str">
        <f>IFERROR(VLOOKUP($B2990,APガラス性能一覧!$A$2:$M$6097,10,0),"")</f>
        <v/>
      </c>
      <c r="L2990" s="68" t="str">
        <f>IFERROR(VLOOKUP($B2990,APガラス性能一覧!$A$2:$M$6097,11,0),"")</f>
        <v/>
      </c>
      <c r="M2990" s="68" t="str">
        <f>IFERROR(VLOOKUP($B2990,APガラス性能一覧!$A$2:$M$6097,12,0),"")</f>
        <v/>
      </c>
      <c r="N2990" s="68" t="str">
        <f>IFERROR(VLOOKUP($B2990,APガラス性能一覧!$A$2:$M$6097,13,0),"")</f>
        <v/>
      </c>
    </row>
    <row r="2991" spans="2:14" x14ac:dyDescent="0.4">
      <c r="B2991" s="68" t="str">
        <f>IF($D$2="","",IF($E$2=0.65,IFERROR(IF(INDEX(APガラス性能一覧!A:A,MATCH(ROW(B2985),APガラス性能一覧!$O:$O,0))="","",INDEX(APガラス性能一覧!A:A,MATCH(ROW(B2985),APガラス性能一覧!$O:$O,0))),""),IFERROR(IF(INDEX(APガラス性能一覧!A:A,MATCH(ROW(B2985),APガラス性能一覧!$N:$N,0))="","",INDEX(APガラス性能一覧!A:A,MATCH(ROW(B2985),APガラス性能一覧!$N:$N,0))),"")))</f>
        <v/>
      </c>
      <c r="C2991" s="68" t="str">
        <f>IFERROR(VLOOKUP($B2991,APガラス性能一覧!$A$2:$M$6097,2,0),"")</f>
        <v/>
      </c>
      <c r="D2991" s="68" t="str">
        <f>IFERROR(VLOOKUP($B2991,APガラス性能一覧!$A$2:$M$6097,3,0),"")</f>
        <v/>
      </c>
      <c r="E2991" s="68" t="str">
        <f>IFERROR(VLOOKUP($B2991,APガラス性能一覧!$A$2:$M$6097,4,0),"")</f>
        <v/>
      </c>
      <c r="F2991" s="68" t="str">
        <f>IFERROR(VLOOKUP($B2991,APガラス性能一覧!$A$2:$M$6097,5,0),"")</f>
        <v/>
      </c>
      <c r="G2991" s="68" t="str">
        <f>IFERROR(VLOOKUP($B2991,APガラス性能一覧!$A$2:$M$6097,6,0),"")</f>
        <v/>
      </c>
      <c r="H2991" s="68" t="str">
        <f>IFERROR(VLOOKUP($B2991,APガラス性能一覧!$A$2:$M$6097,7,0),"")</f>
        <v/>
      </c>
      <c r="I2991" s="68" t="str">
        <f>IFERROR(VLOOKUP($B2991,APガラス性能一覧!$A$2:$M$6097,8,0),"")</f>
        <v/>
      </c>
      <c r="J2991" s="68" t="str">
        <f>IFERROR(VLOOKUP($B2991,APガラス性能一覧!$A$2:$M$6097,9,0),"")</f>
        <v/>
      </c>
      <c r="K2991" s="68" t="str">
        <f>IFERROR(VLOOKUP($B2991,APガラス性能一覧!$A$2:$M$6097,10,0),"")</f>
        <v/>
      </c>
      <c r="L2991" s="68" t="str">
        <f>IFERROR(VLOOKUP($B2991,APガラス性能一覧!$A$2:$M$6097,11,0),"")</f>
        <v/>
      </c>
      <c r="M2991" s="68" t="str">
        <f>IFERROR(VLOOKUP($B2991,APガラス性能一覧!$A$2:$M$6097,12,0),"")</f>
        <v/>
      </c>
      <c r="N2991" s="68" t="str">
        <f>IFERROR(VLOOKUP($B2991,APガラス性能一覧!$A$2:$M$6097,13,0),"")</f>
        <v/>
      </c>
    </row>
    <row r="2992" spans="2:14" x14ac:dyDescent="0.4">
      <c r="B2992" s="68" t="str">
        <f>IF($D$2="","",IF($E$2=0.65,IFERROR(IF(INDEX(APガラス性能一覧!A:A,MATCH(ROW(B2986),APガラス性能一覧!$O:$O,0))="","",INDEX(APガラス性能一覧!A:A,MATCH(ROW(B2986),APガラス性能一覧!$O:$O,0))),""),IFERROR(IF(INDEX(APガラス性能一覧!A:A,MATCH(ROW(B2986),APガラス性能一覧!$N:$N,0))="","",INDEX(APガラス性能一覧!A:A,MATCH(ROW(B2986),APガラス性能一覧!$N:$N,0))),"")))</f>
        <v/>
      </c>
      <c r="C2992" s="68" t="str">
        <f>IFERROR(VLOOKUP($B2992,APガラス性能一覧!$A$2:$M$6097,2,0),"")</f>
        <v/>
      </c>
      <c r="D2992" s="68" t="str">
        <f>IFERROR(VLOOKUP($B2992,APガラス性能一覧!$A$2:$M$6097,3,0),"")</f>
        <v/>
      </c>
      <c r="E2992" s="68" t="str">
        <f>IFERROR(VLOOKUP($B2992,APガラス性能一覧!$A$2:$M$6097,4,0),"")</f>
        <v/>
      </c>
      <c r="F2992" s="68" t="str">
        <f>IFERROR(VLOOKUP($B2992,APガラス性能一覧!$A$2:$M$6097,5,0),"")</f>
        <v/>
      </c>
      <c r="G2992" s="68" t="str">
        <f>IFERROR(VLOOKUP($B2992,APガラス性能一覧!$A$2:$M$6097,6,0),"")</f>
        <v/>
      </c>
      <c r="H2992" s="68" t="str">
        <f>IFERROR(VLOOKUP($B2992,APガラス性能一覧!$A$2:$M$6097,7,0),"")</f>
        <v/>
      </c>
      <c r="I2992" s="68" t="str">
        <f>IFERROR(VLOOKUP($B2992,APガラス性能一覧!$A$2:$M$6097,8,0),"")</f>
        <v/>
      </c>
      <c r="J2992" s="68" t="str">
        <f>IFERROR(VLOOKUP($B2992,APガラス性能一覧!$A$2:$M$6097,9,0),"")</f>
        <v/>
      </c>
      <c r="K2992" s="68" t="str">
        <f>IFERROR(VLOOKUP($B2992,APガラス性能一覧!$A$2:$M$6097,10,0),"")</f>
        <v/>
      </c>
      <c r="L2992" s="68" t="str">
        <f>IFERROR(VLOOKUP($B2992,APガラス性能一覧!$A$2:$M$6097,11,0),"")</f>
        <v/>
      </c>
      <c r="M2992" s="68" t="str">
        <f>IFERROR(VLOOKUP($B2992,APガラス性能一覧!$A$2:$M$6097,12,0),"")</f>
        <v/>
      </c>
      <c r="N2992" s="68" t="str">
        <f>IFERROR(VLOOKUP($B2992,APガラス性能一覧!$A$2:$M$6097,13,0),"")</f>
        <v/>
      </c>
    </row>
    <row r="2993" spans="2:14" x14ac:dyDescent="0.4">
      <c r="B2993" s="68" t="str">
        <f>IF($D$2="","",IF($E$2=0.65,IFERROR(IF(INDEX(APガラス性能一覧!A:A,MATCH(ROW(B2987),APガラス性能一覧!$O:$O,0))="","",INDEX(APガラス性能一覧!A:A,MATCH(ROW(B2987),APガラス性能一覧!$O:$O,0))),""),IFERROR(IF(INDEX(APガラス性能一覧!A:A,MATCH(ROW(B2987),APガラス性能一覧!$N:$N,0))="","",INDEX(APガラス性能一覧!A:A,MATCH(ROW(B2987),APガラス性能一覧!$N:$N,0))),"")))</f>
        <v/>
      </c>
      <c r="C2993" s="68" t="str">
        <f>IFERROR(VLOOKUP($B2993,APガラス性能一覧!$A$2:$M$6097,2,0),"")</f>
        <v/>
      </c>
      <c r="D2993" s="68" t="str">
        <f>IFERROR(VLOOKUP($B2993,APガラス性能一覧!$A$2:$M$6097,3,0),"")</f>
        <v/>
      </c>
      <c r="E2993" s="68" t="str">
        <f>IFERROR(VLOOKUP($B2993,APガラス性能一覧!$A$2:$M$6097,4,0),"")</f>
        <v/>
      </c>
      <c r="F2993" s="68" t="str">
        <f>IFERROR(VLOOKUP($B2993,APガラス性能一覧!$A$2:$M$6097,5,0),"")</f>
        <v/>
      </c>
      <c r="G2993" s="68" t="str">
        <f>IFERROR(VLOOKUP($B2993,APガラス性能一覧!$A$2:$M$6097,6,0),"")</f>
        <v/>
      </c>
      <c r="H2993" s="68" t="str">
        <f>IFERROR(VLOOKUP($B2993,APガラス性能一覧!$A$2:$M$6097,7,0),"")</f>
        <v/>
      </c>
      <c r="I2993" s="68" t="str">
        <f>IFERROR(VLOOKUP($B2993,APガラス性能一覧!$A$2:$M$6097,8,0),"")</f>
        <v/>
      </c>
      <c r="J2993" s="68" t="str">
        <f>IFERROR(VLOOKUP($B2993,APガラス性能一覧!$A$2:$M$6097,9,0),"")</f>
        <v/>
      </c>
      <c r="K2993" s="68" t="str">
        <f>IFERROR(VLOOKUP($B2993,APガラス性能一覧!$A$2:$M$6097,10,0),"")</f>
        <v/>
      </c>
      <c r="L2993" s="68" t="str">
        <f>IFERROR(VLOOKUP($B2993,APガラス性能一覧!$A$2:$M$6097,11,0),"")</f>
        <v/>
      </c>
      <c r="M2993" s="68" t="str">
        <f>IFERROR(VLOOKUP($B2993,APガラス性能一覧!$A$2:$M$6097,12,0),"")</f>
        <v/>
      </c>
      <c r="N2993" s="68" t="str">
        <f>IFERROR(VLOOKUP($B2993,APガラス性能一覧!$A$2:$M$6097,13,0),"")</f>
        <v/>
      </c>
    </row>
    <row r="2994" spans="2:14" x14ac:dyDescent="0.4">
      <c r="B2994" s="68" t="str">
        <f>IF($D$2="","",IF($E$2=0.65,IFERROR(IF(INDEX(APガラス性能一覧!A:A,MATCH(ROW(B2988),APガラス性能一覧!$O:$O,0))="","",INDEX(APガラス性能一覧!A:A,MATCH(ROW(B2988),APガラス性能一覧!$O:$O,0))),""),IFERROR(IF(INDEX(APガラス性能一覧!A:A,MATCH(ROW(B2988),APガラス性能一覧!$N:$N,0))="","",INDEX(APガラス性能一覧!A:A,MATCH(ROW(B2988),APガラス性能一覧!$N:$N,0))),"")))</f>
        <v/>
      </c>
      <c r="C2994" s="68" t="str">
        <f>IFERROR(VLOOKUP($B2994,APガラス性能一覧!$A$2:$M$6097,2,0),"")</f>
        <v/>
      </c>
      <c r="D2994" s="68" t="str">
        <f>IFERROR(VLOOKUP($B2994,APガラス性能一覧!$A$2:$M$6097,3,0),"")</f>
        <v/>
      </c>
      <c r="E2994" s="68" t="str">
        <f>IFERROR(VLOOKUP($B2994,APガラス性能一覧!$A$2:$M$6097,4,0),"")</f>
        <v/>
      </c>
      <c r="F2994" s="68" t="str">
        <f>IFERROR(VLOOKUP($B2994,APガラス性能一覧!$A$2:$M$6097,5,0),"")</f>
        <v/>
      </c>
      <c r="G2994" s="68" t="str">
        <f>IFERROR(VLOOKUP($B2994,APガラス性能一覧!$A$2:$M$6097,6,0),"")</f>
        <v/>
      </c>
      <c r="H2994" s="68" t="str">
        <f>IFERROR(VLOOKUP($B2994,APガラス性能一覧!$A$2:$M$6097,7,0),"")</f>
        <v/>
      </c>
      <c r="I2994" s="68" t="str">
        <f>IFERROR(VLOOKUP($B2994,APガラス性能一覧!$A$2:$M$6097,8,0),"")</f>
        <v/>
      </c>
      <c r="J2994" s="68" t="str">
        <f>IFERROR(VLOOKUP($B2994,APガラス性能一覧!$A$2:$M$6097,9,0),"")</f>
        <v/>
      </c>
      <c r="K2994" s="68" t="str">
        <f>IFERROR(VLOOKUP($B2994,APガラス性能一覧!$A$2:$M$6097,10,0),"")</f>
        <v/>
      </c>
      <c r="L2994" s="68" t="str">
        <f>IFERROR(VLOOKUP($B2994,APガラス性能一覧!$A$2:$M$6097,11,0),"")</f>
        <v/>
      </c>
      <c r="M2994" s="68" t="str">
        <f>IFERROR(VLOOKUP($B2994,APガラス性能一覧!$A$2:$M$6097,12,0),"")</f>
        <v/>
      </c>
      <c r="N2994" s="68" t="str">
        <f>IFERROR(VLOOKUP($B2994,APガラス性能一覧!$A$2:$M$6097,13,0),"")</f>
        <v/>
      </c>
    </row>
    <row r="2995" spans="2:14" x14ac:dyDescent="0.4">
      <c r="B2995" s="68" t="str">
        <f>IF($D$2="","",IF($E$2=0.65,IFERROR(IF(INDEX(APガラス性能一覧!A:A,MATCH(ROW(B2989),APガラス性能一覧!$O:$O,0))="","",INDEX(APガラス性能一覧!A:A,MATCH(ROW(B2989),APガラス性能一覧!$O:$O,0))),""),IFERROR(IF(INDEX(APガラス性能一覧!A:A,MATCH(ROW(B2989),APガラス性能一覧!$N:$N,0))="","",INDEX(APガラス性能一覧!A:A,MATCH(ROW(B2989),APガラス性能一覧!$N:$N,0))),"")))</f>
        <v/>
      </c>
      <c r="C2995" s="68" t="str">
        <f>IFERROR(VLOOKUP($B2995,APガラス性能一覧!$A$2:$M$6097,2,0),"")</f>
        <v/>
      </c>
      <c r="D2995" s="68" t="str">
        <f>IFERROR(VLOOKUP($B2995,APガラス性能一覧!$A$2:$M$6097,3,0),"")</f>
        <v/>
      </c>
      <c r="E2995" s="68" t="str">
        <f>IFERROR(VLOOKUP($B2995,APガラス性能一覧!$A$2:$M$6097,4,0),"")</f>
        <v/>
      </c>
      <c r="F2995" s="68" t="str">
        <f>IFERROR(VLOOKUP($B2995,APガラス性能一覧!$A$2:$M$6097,5,0),"")</f>
        <v/>
      </c>
      <c r="G2995" s="68" t="str">
        <f>IFERROR(VLOOKUP($B2995,APガラス性能一覧!$A$2:$M$6097,6,0),"")</f>
        <v/>
      </c>
      <c r="H2995" s="68" t="str">
        <f>IFERROR(VLOOKUP($B2995,APガラス性能一覧!$A$2:$M$6097,7,0),"")</f>
        <v/>
      </c>
      <c r="I2995" s="68" t="str">
        <f>IFERROR(VLOOKUP($B2995,APガラス性能一覧!$A$2:$M$6097,8,0),"")</f>
        <v/>
      </c>
      <c r="J2995" s="68" t="str">
        <f>IFERROR(VLOOKUP($B2995,APガラス性能一覧!$A$2:$M$6097,9,0),"")</f>
        <v/>
      </c>
      <c r="K2995" s="68" t="str">
        <f>IFERROR(VLOOKUP($B2995,APガラス性能一覧!$A$2:$M$6097,10,0),"")</f>
        <v/>
      </c>
      <c r="L2995" s="68" t="str">
        <f>IFERROR(VLOOKUP($B2995,APガラス性能一覧!$A$2:$M$6097,11,0),"")</f>
        <v/>
      </c>
      <c r="M2995" s="68" t="str">
        <f>IFERROR(VLOOKUP($B2995,APガラス性能一覧!$A$2:$M$6097,12,0),"")</f>
        <v/>
      </c>
      <c r="N2995" s="68" t="str">
        <f>IFERROR(VLOOKUP($B2995,APガラス性能一覧!$A$2:$M$6097,13,0),"")</f>
        <v/>
      </c>
    </row>
    <row r="2996" spans="2:14" x14ac:dyDescent="0.4">
      <c r="B2996" s="68" t="str">
        <f>IF($D$2="","",IF($E$2=0.65,IFERROR(IF(INDEX(APガラス性能一覧!A:A,MATCH(ROW(B2990),APガラス性能一覧!$O:$O,0))="","",INDEX(APガラス性能一覧!A:A,MATCH(ROW(B2990),APガラス性能一覧!$O:$O,0))),""),IFERROR(IF(INDEX(APガラス性能一覧!A:A,MATCH(ROW(B2990),APガラス性能一覧!$N:$N,0))="","",INDEX(APガラス性能一覧!A:A,MATCH(ROW(B2990),APガラス性能一覧!$N:$N,0))),"")))</f>
        <v/>
      </c>
      <c r="C2996" s="68" t="str">
        <f>IFERROR(VLOOKUP($B2996,APガラス性能一覧!$A$2:$M$6097,2,0),"")</f>
        <v/>
      </c>
      <c r="D2996" s="68" t="str">
        <f>IFERROR(VLOOKUP($B2996,APガラス性能一覧!$A$2:$M$6097,3,0),"")</f>
        <v/>
      </c>
      <c r="E2996" s="68" t="str">
        <f>IFERROR(VLOOKUP($B2996,APガラス性能一覧!$A$2:$M$6097,4,0),"")</f>
        <v/>
      </c>
      <c r="F2996" s="68" t="str">
        <f>IFERROR(VLOOKUP($B2996,APガラス性能一覧!$A$2:$M$6097,5,0),"")</f>
        <v/>
      </c>
      <c r="G2996" s="68" t="str">
        <f>IFERROR(VLOOKUP($B2996,APガラス性能一覧!$A$2:$M$6097,6,0),"")</f>
        <v/>
      </c>
      <c r="H2996" s="68" t="str">
        <f>IFERROR(VLOOKUP($B2996,APガラス性能一覧!$A$2:$M$6097,7,0),"")</f>
        <v/>
      </c>
      <c r="I2996" s="68" t="str">
        <f>IFERROR(VLOOKUP($B2996,APガラス性能一覧!$A$2:$M$6097,8,0),"")</f>
        <v/>
      </c>
      <c r="J2996" s="68" t="str">
        <f>IFERROR(VLOOKUP($B2996,APガラス性能一覧!$A$2:$M$6097,9,0),"")</f>
        <v/>
      </c>
      <c r="K2996" s="68" t="str">
        <f>IFERROR(VLOOKUP($B2996,APガラス性能一覧!$A$2:$M$6097,10,0),"")</f>
        <v/>
      </c>
      <c r="L2996" s="68" t="str">
        <f>IFERROR(VLOOKUP($B2996,APガラス性能一覧!$A$2:$M$6097,11,0),"")</f>
        <v/>
      </c>
      <c r="M2996" s="68" t="str">
        <f>IFERROR(VLOOKUP($B2996,APガラス性能一覧!$A$2:$M$6097,12,0),"")</f>
        <v/>
      </c>
      <c r="N2996" s="68" t="str">
        <f>IFERROR(VLOOKUP($B2996,APガラス性能一覧!$A$2:$M$6097,13,0),"")</f>
        <v/>
      </c>
    </row>
    <row r="2997" spans="2:14" x14ac:dyDescent="0.4">
      <c r="B2997" s="68" t="str">
        <f>IF($D$2="","",IF($E$2=0.65,IFERROR(IF(INDEX(APガラス性能一覧!A:A,MATCH(ROW(B2991),APガラス性能一覧!$O:$O,0))="","",INDEX(APガラス性能一覧!A:A,MATCH(ROW(B2991),APガラス性能一覧!$O:$O,0))),""),IFERROR(IF(INDEX(APガラス性能一覧!A:A,MATCH(ROW(B2991),APガラス性能一覧!$N:$N,0))="","",INDEX(APガラス性能一覧!A:A,MATCH(ROW(B2991),APガラス性能一覧!$N:$N,0))),"")))</f>
        <v/>
      </c>
      <c r="C2997" s="68" t="str">
        <f>IFERROR(VLOOKUP($B2997,APガラス性能一覧!$A$2:$M$6097,2,0),"")</f>
        <v/>
      </c>
      <c r="D2997" s="68" t="str">
        <f>IFERROR(VLOOKUP($B2997,APガラス性能一覧!$A$2:$M$6097,3,0),"")</f>
        <v/>
      </c>
      <c r="E2997" s="68" t="str">
        <f>IFERROR(VLOOKUP($B2997,APガラス性能一覧!$A$2:$M$6097,4,0),"")</f>
        <v/>
      </c>
      <c r="F2997" s="68" t="str">
        <f>IFERROR(VLOOKUP($B2997,APガラス性能一覧!$A$2:$M$6097,5,0),"")</f>
        <v/>
      </c>
      <c r="G2997" s="68" t="str">
        <f>IFERROR(VLOOKUP($B2997,APガラス性能一覧!$A$2:$M$6097,6,0),"")</f>
        <v/>
      </c>
      <c r="H2997" s="68" t="str">
        <f>IFERROR(VLOOKUP($B2997,APガラス性能一覧!$A$2:$M$6097,7,0),"")</f>
        <v/>
      </c>
      <c r="I2997" s="68" t="str">
        <f>IFERROR(VLOOKUP($B2997,APガラス性能一覧!$A$2:$M$6097,8,0),"")</f>
        <v/>
      </c>
      <c r="J2997" s="68" t="str">
        <f>IFERROR(VLOOKUP($B2997,APガラス性能一覧!$A$2:$M$6097,9,0),"")</f>
        <v/>
      </c>
      <c r="K2997" s="68" t="str">
        <f>IFERROR(VLOOKUP($B2997,APガラス性能一覧!$A$2:$M$6097,10,0),"")</f>
        <v/>
      </c>
      <c r="L2997" s="68" t="str">
        <f>IFERROR(VLOOKUP($B2997,APガラス性能一覧!$A$2:$M$6097,11,0),"")</f>
        <v/>
      </c>
      <c r="M2997" s="68" t="str">
        <f>IFERROR(VLOOKUP($B2997,APガラス性能一覧!$A$2:$M$6097,12,0),"")</f>
        <v/>
      </c>
      <c r="N2997" s="68" t="str">
        <f>IFERROR(VLOOKUP($B2997,APガラス性能一覧!$A$2:$M$6097,13,0),"")</f>
        <v/>
      </c>
    </row>
    <row r="2998" spans="2:14" x14ac:dyDescent="0.4">
      <c r="B2998" s="68" t="str">
        <f>IF($D$2="","",IF($E$2=0.65,IFERROR(IF(INDEX(APガラス性能一覧!A:A,MATCH(ROW(B2992),APガラス性能一覧!$O:$O,0))="","",INDEX(APガラス性能一覧!A:A,MATCH(ROW(B2992),APガラス性能一覧!$O:$O,0))),""),IFERROR(IF(INDEX(APガラス性能一覧!A:A,MATCH(ROW(B2992),APガラス性能一覧!$N:$N,0))="","",INDEX(APガラス性能一覧!A:A,MATCH(ROW(B2992),APガラス性能一覧!$N:$N,0))),"")))</f>
        <v/>
      </c>
      <c r="C2998" s="68" t="str">
        <f>IFERROR(VLOOKUP($B2998,APガラス性能一覧!$A$2:$M$6097,2,0),"")</f>
        <v/>
      </c>
      <c r="D2998" s="68" t="str">
        <f>IFERROR(VLOOKUP($B2998,APガラス性能一覧!$A$2:$M$6097,3,0),"")</f>
        <v/>
      </c>
      <c r="E2998" s="68" t="str">
        <f>IFERROR(VLOOKUP($B2998,APガラス性能一覧!$A$2:$M$6097,4,0),"")</f>
        <v/>
      </c>
      <c r="F2998" s="68" t="str">
        <f>IFERROR(VLOOKUP($B2998,APガラス性能一覧!$A$2:$M$6097,5,0),"")</f>
        <v/>
      </c>
      <c r="G2998" s="68" t="str">
        <f>IFERROR(VLOOKUP($B2998,APガラス性能一覧!$A$2:$M$6097,6,0),"")</f>
        <v/>
      </c>
      <c r="H2998" s="68" t="str">
        <f>IFERROR(VLOOKUP($B2998,APガラス性能一覧!$A$2:$M$6097,7,0),"")</f>
        <v/>
      </c>
      <c r="I2998" s="68" t="str">
        <f>IFERROR(VLOOKUP($B2998,APガラス性能一覧!$A$2:$M$6097,8,0),"")</f>
        <v/>
      </c>
      <c r="J2998" s="68" t="str">
        <f>IFERROR(VLOOKUP($B2998,APガラス性能一覧!$A$2:$M$6097,9,0),"")</f>
        <v/>
      </c>
      <c r="K2998" s="68" t="str">
        <f>IFERROR(VLOOKUP($B2998,APガラス性能一覧!$A$2:$M$6097,10,0),"")</f>
        <v/>
      </c>
      <c r="L2998" s="68" t="str">
        <f>IFERROR(VLOOKUP($B2998,APガラス性能一覧!$A$2:$M$6097,11,0),"")</f>
        <v/>
      </c>
      <c r="M2998" s="68" t="str">
        <f>IFERROR(VLOOKUP($B2998,APガラス性能一覧!$A$2:$M$6097,12,0),"")</f>
        <v/>
      </c>
      <c r="N2998" s="68" t="str">
        <f>IFERROR(VLOOKUP($B2998,APガラス性能一覧!$A$2:$M$6097,13,0),"")</f>
        <v/>
      </c>
    </row>
    <row r="2999" spans="2:14" x14ac:dyDescent="0.4">
      <c r="B2999" s="68" t="str">
        <f>IF($D$2="","",IF($E$2=0.65,IFERROR(IF(INDEX(APガラス性能一覧!A:A,MATCH(ROW(B2993),APガラス性能一覧!$O:$O,0))="","",INDEX(APガラス性能一覧!A:A,MATCH(ROW(B2993),APガラス性能一覧!$O:$O,0))),""),IFERROR(IF(INDEX(APガラス性能一覧!A:A,MATCH(ROW(B2993),APガラス性能一覧!$N:$N,0))="","",INDEX(APガラス性能一覧!A:A,MATCH(ROW(B2993),APガラス性能一覧!$N:$N,0))),"")))</f>
        <v/>
      </c>
      <c r="C2999" s="68" t="str">
        <f>IFERROR(VLOOKUP($B2999,APガラス性能一覧!$A$2:$M$6097,2,0),"")</f>
        <v/>
      </c>
      <c r="D2999" s="68" t="str">
        <f>IFERROR(VLOOKUP($B2999,APガラス性能一覧!$A$2:$M$6097,3,0),"")</f>
        <v/>
      </c>
      <c r="E2999" s="68" t="str">
        <f>IFERROR(VLOOKUP($B2999,APガラス性能一覧!$A$2:$M$6097,4,0),"")</f>
        <v/>
      </c>
      <c r="F2999" s="68" t="str">
        <f>IFERROR(VLOOKUP($B2999,APガラス性能一覧!$A$2:$M$6097,5,0),"")</f>
        <v/>
      </c>
      <c r="G2999" s="68" t="str">
        <f>IFERROR(VLOOKUP($B2999,APガラス性能一覧!$A$2:$M$6097,6,0),"")</f>
        <v/>
      </c>
      <c r="H2999" s="68" t="str">
        <f>IFERROR(VLOOKUP($B2999,APガラス性能一覧!$A$2:$M$6097,7,0),"")</f>
        <v/>
      </c>
      <c r="I2999" s="68" t="str">
        <f>IFERROR(VLOOKUP($B2999,APガラス性能一覧!$A$2:$M$6097,8,0),"")</f>
        <v/>
      </c>
      <c r="J2999" s="68" t="str">
        <f>IFERROR(VLOOKUP($B2999,APガラス性能一覧!$A$2:$M$6097,9,0),"")</f>
        <v/>
      </c>
      <c r="K2999" s="68" t="str">
        <f>IFERROR(VLOOKUP($B2999,APガラス性能一覧!$A$2:$M$6097,10,0),"")</f>
        <v/>
      </c>
      <c r="L2999" s="68" t="str">
        <f>IFERROR(VLOOKUP($B2999,APガラス性能一覧!$A$2:$M$6097,11,0),"")</f>
        <v/>
      </c>
      <c r="M2999" s="68" t="str">
        <f>IFERROR(VLOOKUP($B2999,APガラス性能一覧!$A$2:$M$6097,12,0),"")</f>
        <v/>
      </c>
      <c r="N2999" s="68" t="str">
        <f>IFERROR(VLOOKUP($B2999,APガラス性能一覧!$A$2:$M$6097,13,0),"")</f>
        <v/>
      </c>
    </row>
    <row r="3000" spans="2:14" x14ac:dyDescent="0.4">
      <c r="B3000" s="68" t="str">
        <f>IF($D$2="","",IF($E$2=0.65,IFERROR(IF(INDEX(APガラス性能一覧!A:A,MATCH(ROW(B2994),APガラス性能一覧!$O:$O,0))="","",INDEX(APガラス性能一覧!A:A,MATCH(ROW(B2994),APガラス性能一覧!$O:$O,0))),""),IFERROR(IF(INDEX(APガラス性能一覧!A:A,MATCH(ROW(B2994),APガラス性能一覧!$N:$N,0))="","",INDEX(APガラス性能一覧!A:A,MATCH(ROW(B2994),APガラス性能一覧!$N:$N,0))),"")))</f>
        <v/>
      </c>
      <c r="C3000" s="68" t="str">
        <f>IFERROR(VLOOKUP($B3000,APガラス性能一覧!$A$2:$M$6097,2,0),"")</f>
        <v/>
      </c>
      <c r="D3000" s="68" t="str">
        <f>IFERROR(VLOOKUP($B3000,APガラス性能一覧!$A$2:$M$6097,3,0),"")</f>
        <v/>
      </c>
      <c r="E3000" s="68" t="str">
        <f>IFERROR(VLOOKUP($B3000,APガラス性能一覧!$A$2:$M$6097,4,0),"")</f>
        <v/>
      </c>
      <c r="F3000" s="68" t="str">
        <f>IFERROR(VLOOKUP($B3000,APガラス性能一覧!$A$2:$M$6097,5,0),"")</f>
        <v/>
      </c>
      <c r="G3000" s="68" t="str">
        <f>IFERROR(VLOOKUP($B3000,APガラス性能一覧!$A$2:$M$6097,6,0),"")</f>
        <v/>
      </c>
      <c r="H3000" s="68" t="str">
        <f>IFERROR(VLOOKUP($B3000,APガラス性能一覧!$A$2:$M$6097,7,0),"")</f>
        <v/>
      </c>
      <c r="I3000" s="68" t="str">
        <f>IFERROR(VLOOKUP($B3000,APガラス性能一覧!$A$2:$M$6097,8,0),"")</f>
        <v/>
      </c>
      <c r="J3000" s="68" t="str">
        <f>IFERROR(VLOOKUP($B3000,APガラス性能一覧!$A$2:$M$6097,9,0),"")</f>
        <v/>
      </c>
      <c r="K3000" s="68" t="str">
        <f>IFERROR(VLOOKUP($B3000,APガラス性能一覧!$A$2:$M$6097,10,0),"")</f>
        <v/>
      </c>
      <c r="L3000" s="68" t="str">
        <f>IFERROR(VLOOKUP($B3000,APガラス性能一覧!$A$2:$M$6097,11,0),"")</f>
        <v/>
      </c>
      <c r="M3000" s="68" t="str">
        <f>IFERROR(VLOOKUP($B3000,APガラス性能一覧!$A$2:$M$6097,12,0),"")</f>
        <v/>
      </c>
      <c r="N3000" s="68" t="str">
        <f>IFERROR(VLOOKUP($B3000,APガラス性能一覧!$A$2:$M$6097,13,0),"")</f>
        <v/>
      </c>
    </row>
    <row r="3001" spans="2:14" x14ac:dyDescent="0.4">
      <c r="B3001" s="68" t="str">
        <f>IF($D$2="","",IF($E$2=0.65,IFERROR(IF(INDEX(APガラス性能一覧!A:A,MATCH(ROW(B2995),APガラス性能一覧!$O:$O,0))="","",INDEX(APガラス性能一覧!A:A,MATCH(ROW(B2995),APガラス性能一覧!$O:$O,0))),""),IFERROR(IF(INDEX(APガラス性能一覧!A:A,MATCH(ROW(B2995),APガラス性能一覧!$N:$N,0))="","",INDEX(APガラス性能一覧!A:A,MATCH(ROW(B2995),APガラス性能一覧!$N:$N,0))),"")))</f>
        <v/>
      </c>
      <c r="C3001" s="68" t="str">
        <f>IFERROR(VLOOKUP($B3001,APガラス性能一覧!$A$2:$M$6097,2,0),"")</f>
        <v/>
      </c>
      <c r="D3001" s="68" t="str">
        <f>IFERROR(VLOOKUP($B3001,APガラス性能一覧!$A$2:$M$6097,3,0),"")</f>
        <v/>
      </c>
      <c r="E3001" s="68" t="str">
        <f>IFERROR(VLOOKUP($B3001,APガラス性能一覧!$A$2:$M$6097,4,0),"")</f>
        <v/>
      </c>
      <c r="F3001" s="68" t="str">
        <f>IFERROR(VLOOKUP($B3001,APガラス性能一覧!$A$2:$M$6097,5,0),"")</f>
        <v/>
      </c>
      <c r="G3001" s="68" t="str">
        <f>IFERROR(VLOOKUP($B3001,APガラス性能一覧!$A$2:$M$6097,6,0),"")</f>
        <v/>
      </c>
      <c r="H3001" s="68" t="str">
        <f>IFERROR(VLOOKUP($B3001,APガラス性能一覧!$A$2:$M$6097,7,0),"")</f>
        <v/>
      </c>
      <c r="I3001" s="68" t="str">
        <f>IFERROR(VLOOKUP($B3001,APガラス性能一覧!$A$2:$M$6097,8,0),"")</f>
        <v/>
      </c>
      <c r="J3001" s="68" t="str">
        <f>IFERROR(VLOOKUP($B3001,APガラス性能一覧!$A$2:$M$6097,9,0),"")</f>
        <v/>
      </c>
      <c r="K3001" s="68" t="str">
        <f>IFERROR(VLOOKUP($B3001,APガラス性能一覧!$A$2:$M$6097,10,0),"")</f>
        <v/>
      </c>
      <c r="L3001" s="68" t="str">
        <f>IFERROR(VLOOKUP($B3001,APガラス性能一覧!$A$2:$M$6097,11,0),"")</f>
        <v/>
      </c>
      <c r="M3001" s="68" t="str">
        <f>IFERROR(VLOOKUP($B3001,APガラス性能一覧!$A$2:$M$6097,12,0),"")</f>
        <v/>
      </c>
      <c r="N3001" s="68" t="str">
        <f>IFERROR(VLOOKUP($B3001,APガラス性能一覧!$A$2:$M$6097,13,0),"")</f>
        <v/>
      </c>
    </row>
    <row r="3002" spans="2:14" x14ac:dyDescent="0.4">
      <c r="B3002" s="68" t="str">
        <f>IF($D$2="","",IF($E$2=0.65,IFERROR(IF(INDEX(APガラス性能一覧!A:A,MATCH(ROW(B2996),APガラス性能一覧!$O:$O,0))="","",INDEX(APガラス性能一覧!A:A,MATCH(ROW(B2996),APガラス性能一覧!$O:$O,0))),""),IFERROR(IF(INDEX(APガラス性能一覧!A:A,MATCH(ROW(B2996),APガラス性能一覧!$N:$N,0))="","",INDEX(APガラス性能一覧!A:A,MATCH(ROW(B2996),APガラス性能一覧!$N:$N,0))),"")))</f>
        <v/>
      </c>
      <c r="C3002" s="68" t="str">
        <f>IFERROR(VLOOKUP($B3002,APガラス性能一覧!$A$2:$M$6097,2,0),"")</f>
        <v/>
      </c>
      <c r="D3002" s="68" t="str">
        <f>IFERROR(VLOOKUP($B3002,APガラス性能一覧!$A$2:$M$6097,3,0),"")</f>
        <v/>
      </c>
      <c r="E3002" s="68" t="str">
        <f>IFERROR(VLOOKUP($B3002,APガラス性能一覧!$A$2:$M$6097,4,0),"")</f>
        <v/>
      </c>
      <c r="F3002" s="68" t="str">
        <f>IFERROR(VLOOKUP($B3002,APガラス性能一覧!$A$2:$M$6097,5,0),"")</f>
        <v/>
      </c>
      <c r="G3002" s="68" t="str">
        <f>IFERROR(VLOOKUP($B3002,APガラス性能一覧!$A$2:$M$6097,6,0),"")</f>
        <v/>
      </c>
      <c r="H3002" s="68" t="str">
        <f>IFERROR(VLOOKUP($B3002,APガラス性能一覧!$A$2:$M$6097,7,0),"")</f>
        <v/>
      </c>
      <c r="I3002" s="68" t="str">
        <f>IFERROR(VLOOKUP($B3002,APガラス性能一覧!$A$2:$M$6097,8,0),"")</f>
        <v/>
      </c>
      <c r="J3002" s="68" t="str">
        <f>IFERROR(VLOOKUP($B3002,APガラス性能一覧!$A$2:$M$6097,9,0),"")</f>
        <v/>
      </c>
      <c r="K3002" s="68" t="str">
        <f>IFERROR(VLOOKUP($B3002,APガラス性能一覧!$A$2:$M$6097,10,0),"")</f>
        <v/>
      </c>
      <c r="L3002" s="68" t="str">
        <f>IFERROR(VLOOKUP($B3002,APガラス性能一覧!$A$2:$M$6097,11,0),"")</f>
        <v/>
      </c>
      <c r="M3002" s="68" t="str">
        <f>IFERROR(VLOOKUP($B3002,APガラス性能一覧!$A$2:$M$6097,12,0),"")</f>
        <v/>
      </c>
      <c r="N3002" s="68" t="str">
        <f>IFERROR(VLOOKUP($B3002,APガラス性能一覧!$A$2:$M$6097,13,0),"")</f>
        <v/>
      </c>
    </row>
    <row r="3003" spans="2:14" x14ac:dyDescent="0.4">
      <c r="B3003" s="68" t="str">
        <f>IF($D$2="","",IF($E$2=0.65,IFERROR(IF(INDEX(APガラス性能一覧!A:A,MATCH(ROW(B2997),APガラス性能一覧!$O:$O,0))="","",INDEX(APガラス性能一覧!A:A,MATCH(ROW(B2997),APガラス性能一覧!$O:$O,0))),""),IFERROR(IF(INDEX(APガラス性能一覧!A:A,MATCH(ROW(B2997),APガラス性能一覧!$N:$N,0))="","",INDEX(APガラス性能一覧!A:A,MATCH(ROW(B2997),APガラス性能一覧!$N:$N,0))),"")))</f>
        <v/>
      </c>
      <c r="C3003" s="68" t="str">
        <f>IFERROR(VLOOKUP($B3003,APガラス性能一覧!$A$2:$M$6097,2,0),"")</f>
        <v/>
      </c>
      <c r="D3003" s="68" t="str">
        <f>IFERROR(VLOOKUP($B3003,APガラス性能一覧!$A$2:$M$6097,3,0),"")</f>
        <v/>
      </c>
      <c r="E3003" s="68" t="str">
        <f>IFERROR(VLOOKUP($B3003,APガラス性能一覧!$A$2:$M$6097,4,0),"")</f>
        <v/>
      </c>
      <c r="F3003" s="68" t="str">
        <f>IFERROR(VLOOKUP($B3003,APガラス性能一覧!$A$2:$M$6097,5,0),"")</f>
        <v/>
      </c>
      <c r="G3003" s="68" t="str">
        <f>IFERROR(VLOOKUP($B3003,APガラス性能一覧!$A$2:$M$6097,6,0),"")</f>
        <v/>
      </c>
      <c r="H3003" s="68" t="str">
        <f>IFERROR(VLOOKUP($B3003,APガラス性能一覧!$A$2:$M$6097,7,0),"")</f>
        <v/>
      </c>
      <c r="I3003" s="68" t="str">
        <f>IFERROR(VLOOKUP($B3003,APガラス性能一覧!$A$2:$M$6097,8,0),"")</f>
        <v/>
      </c>
      <c r="J3003" s="68" t="str">
        <f>IFERROR(VLOOKUP($B3003,APガラス性能一覧!$A$2:$M$6097,9,0),"")</f>
        <v/>
      </c>
      <c r="K3003" s="68" t="str">
        <f>IFERROR(VLOOKUP($B3003,APガラス性能一覧!$A$2:$M$6097,10,0),"")</f>
        <v/>
      </c>
      <c r="L3003" s="68" t="str">
        <f>IFERROR(VLOOKUP($B3003,APガラス性能一覧!$A$2:$M$6097,11,0),"")</f>
        <v/>
      </c>
      <c r="M3003" s="68" t="str">
        <f>IFERROR(VLOOKUP($B3003,APガラス性能一覧!$A$2:$M$6097,12,0),"")</f>
        <v/>
      </c>
      <c r="N3003" s="68" t="str">
        <f>IFERROR(VLOOKUP($B3003,APガラス性能一覧!$A$2:$M$6097,13,0),"")</f>
        <v/>
      </c>
    </row>
    <row r="3004" spans="2:14" x14ac:dyDescent="0.4">
      <c r="B3004" s="68" t="str">
        <f>IF($D$2="","",IF($E$2=0.65,IFERROR(IF(INDEX(APガラス性能一覧!A:A,MATCH(ROW(B2998),APガラス性能一覧!$O:$O,0))="","",INDEX(APガラス性能一覧!A:A,MATCH(ROW(B2998),APガラス性能一覧!$O:$O,0))),""),IFERROR(IF(INDEX(APガラス性能一覧!A:A,MATCH(ROW(B2998),APガラス性能一覧!$N:$N,0))="","",INDEX(APガラス性能一覧!A:A,MATCH(ROW(B2998),APガラス性能一覧!$N:$N,0))),"")))</f>
        <v/>
      </c>
      <c r="C3004" s="68" t="str">
        <f>IFERROR(VLOOKUP($B3004,APガラス性能一覧!$A$2:$M$6097,2,0),"")</f>
        <v/>
      </c>
      <c r="D3004" s="68" t="str">
        <f>IFERROR(VLOOKUP($B3004,APガラス性能一覧!$A$2:$M$6097,3,0),"")</f>
        <v/>
      </c>
      <c r="E3004" s="68" t="str">
        <f>IFERROR(VLOOKUP($B3004,APガラス性能一覧!$A$2:$M$6097,4,0),"")</f>
        <v/>
      </c>
      <c r="F3004" s="68" t="str">
        <f>IFERROR(VLOOKUP($B3004,APガラス性能一覧!$A$2:$M$6097,5,0),"")</f>
        <v/>
      </c>
      <c r="G3004" s="68" t="str">
        <f>IFERROR(VLOOKUP($B3004,APガラス性能一覧!$A$2:$M$6097,6,0),"")</f>
        <v/>
      </c>
      <c r="H3004" s="68" t="str">
        <f>IFERROR(VLOOKUP($B3004,APガラス性能一覧!$A$2:$M$6097,7,0),"")</f>
        <v/>
      </c>
      <c r="I3004" s="68" t="str">
        <f>IFERROR(VLOOKUP($B3004,APガラス性能一覧!$A$2:$M$6097,8,0),"")</f>
        <v/>
      </c>
      <c r="J3004" s="68" t="str">
        <f>IFERROR(VLOOKUP($B3004,APガラス性能一覧!$A$2:$M$6097,9,0),"")</f>
        <v/>
      </c>
      <c r="K3004" s="68" t="str">
        <f>IFERROR(VLOOKUP($B3004,APガラス性能一覧!$A$2:$M$6097,10,0),"")</f>
        <v/>
      </c>
      <c r="L3004" s="68" t="str">
        <f>IFERROR(VLOOKUP($B3004,APガラス性能一覧!$A$2:$M$6097,11,0),"")</f>
        <v/>
      </c>
      <c r="M3004" s="68" t="str">
        <f>IFERROR(VLOOKUP($B3004,APガラス性能一覧!$A$2:$M$6097,12,0),"")</f>
        <v/>
      </c>
      <c r="N3004" s="68" t="str">
        <f>IFERROR(VLOOKUP($B3004,APガラス性能一覧!$A$2:$M$6097,13,0),"")</f>
        <v/>
      </c>
    </row>
    <row r="3005" spans="2:14" x14ac:dyDescent="0.4">
      <c r="B3005" s="68" t="str">
        <f>IF($D$2="","",IF($E$2=0.65,IFERROR(IF(INDEX(APガラス性能一覧!A:A,MATCH(ROW(B2999),APガラス性能一覧!$O:$O,0))="","",INDEX(APガラス性能一覧!A:A,MATCH(ROW(B2999),APガラス性能一覧!$O:$O,0))),""),IFERROR(IF(INDEX(APガラス性能一覧!A:A,MATCH(ROW(B2999),APガラス性能一覧!$N:$N,0))="","",INDEX(APガラス性能一覧!A:A,MATCH(ROW(B2999),APガラス性能一覧!$N:$N,0))),"")))</f>
        <v/>
      </c>
      <c r="C3005" s="68" t="str">
        <f>IFERROR(VLOOKUP($B3005,APガラス性能一覧!$A$2:$M$6097,2,0),"")</f>
        <v/>
      </c>
      <c r="D3005" s="68" t="str">
        <f>IFERROR(VLOOKUP($B3005,APガラス性能一覧!$A$2:$M$6097,3,0),"")</f>
        <v/>
      </c>
      <c r="E3005" s="68" t="str">
        <f>IFERROR(VLOOKUP($B3005,APガラス性能一覧!$A$2:$M$6097,4,0),"")</f>
        <v/>
      </c>
      <c r="F3005" s="68" t="str">
        <f>IFERROR(VLOOKUP($B3005,APガラス性能一覧!$A$2:$M$6097,5,0),"")</f>
        <v/>
      </c>
      <c r="G3005" s="68" t="str">
        <f>IFERROR(VLOOKUP($B3005,APガラス性能一覧!$A$2:$M$6097,6,0),"")</f>
        <v/>
      </c>
      <c r="H3005" s="68" t="str">
        <f>IFERROR(VLOOKUP($B3005,APガラス性能一覧!$A$2:$M$6097,7,0),"")</f>
        <v/>
      </c>
      <c r="I3005" s="68" t="str">
        <f>IFERROR(VLOOKUP($B3005,APガラス性能一覧!$A$2:$M$6097,8,0),"")</f>
        <v/>
      </c>
      <c r="J3005" s="68" t="str">
        <f>IFERROR(VLOOKUP($B3005,APガラス性能一覧!$A$2:$M$6097,9,0),"")</f>
        <v/>
      </c>
      <c r="K3005" s="68" t="str">
        <f>IFERROR(VLOOKUP($B3005,APガラス性能一覧!$A$2:$M$6097,10,0),"")</f>
        <v/>
      </c>
      <c r="L3005" s="68" t="str">
        <f>IFERROR(VLOOKUP($B3005,APガラス性能一覧!$A$2:$M$6097,11,0),"")</f>
        <v/>
      </c>
      <c r="M3005" s="68" t="str">
        <f>IFERROR(VLOOKUP($B3005,APガラス性能一覧!$A$2:$M$6097,12,0),"")</f>
        <v/>
      </c>
      <c r="N3005" s="68" t="str">
        <f>IFERROR(VLOOKUP($B3005,APガラス性能一覧!$A$2:$M$6097,13,0),"")</f>
        <v/>
      </c>
    </row>
    <row r="3006" spans="2:14" x14ac:dyDescent="0.4">
      <c r="B3006" s="68" t="str">
        <f>IF($D$2="","",IF($E$2=0.65,IFERROR(IF(INDEX(APガラス性能一覧!A:A,MATCH(ROW(B3000),APガラス性能一覧!$O:$O,0))="","",INDEX(APガラス性能一覧!A:A,MATCH(ROW(B3000),APガラス性能一覧!$O:$O,0))),""),IFERROR(IF(INDEX(APガラス性能一覧!A:A,MATCH(ROW(B3000),APガラス性能一覧!$N:$N,0))="","",INDEX(APガラス性能一覧!A:A,MATCH(ROW(B3000),APガラス性能一覧!$N:$N,0))),"")))</f>
        <v/>
      </c>
      <c r="C3006" s="68" t="str">
        <f>IFERROR(VLOOKUP($B3006,APガラス性能一覧!$A$2:$M$6097,2,0),"")</f>
        <v/>
      </c>
      <c r="D3006" s="68" t="str">
        <f>IFERROR(VLOOKUP($B3006,APガラス性能一覧!$A$2:$M$6097,3,0),"")</f>
        <v/>
      </c>
      <c r="E3006" s="68" t="str">
        <f>IFERROR(VLOOKUP($B3006,APガラス性能一覧!$A$2:$M$6097,4,0),"")</f>
        <v/>
      </c>
      <c r="F3006" s="68" t="str">
        <f>IFERROR(VLOOKUP($B3006,APガラス性能一覧!$A$2:$M$6097,5,0),"")</f>
        <v/>
      </c>
      <c r="G3006" s="68" t="str">
        <f>IFERROR(VLOOKUP($B3006,APガラス性能一覧!$A$2:$M$6097,6,0),"")</f>
        <v/>
      </c>
      <c r="H3006" s="68" t="str">
        <f>IFERROR(VLOOKUP($B3006,APガラス性能一覧!$A$2:$M$6097,7,0),"")</f>
        <v/>
      </c>
      <c r="I3006" s="68" t="str">
        <f>IFERROR(VLOOKUP($B3006,APガラス性能一覧!$A$2:$M$6097,8,0),"")</f>
        <v/>
      </c>
      <c r="J3006" s="68" t="str">
        <f>IFERROR(VLOOKUP($B3006,APガラス性能一覧!$A$2:$M$6097,9,0),"")</f>
        <v/>
      </c>
      <c r="K3006" s="68" t="str">
        <f>IFERROR(VLOOKUP($B3006,APガラス性能一覧!$A$2:$M$6097,10,0),"")</f>
        <v/>
      </c>
      <c r="L3006" s="68" t="str">
        <f>IFERROR(VLOOKUP($B3006,APガラス性能一覧!$A$2:$M$6097,11,0),"")</f>
        <v/>
      </c>
      <c r="M3006" s="68" t="str">
        <f>IFERROR(VLOOKUP($B3006,APガラス性能一覧!$A$2:$M$6097,12,0),"")</f>
        <v/>
      </c>
      <c r="N3006" s="68" t="str">
        <f>IFERROR(VLOOKUP($B3006,APガラス性能一覧!$A$2:$M$6097,13,0),"")</f>
        <v/>
      </c>
    </row>
    <row r="3007" spans="2:14" x14ac:dyDescent="0.4">
      <c r="B3007" s="68" t="str">
        <f>IF($D$2="","",IF($E$2=0.65,IFERROR(IF(INDEX(APガラス性能一覧!A:A,MATCH(ROW(B3001),APガラス性能一覧!$O:$O,0))="","",INDEX(APガラス性能一覧!A:A,MATCH(ROW(B3001),APガラス性能一覧!$O:$O,0))),""),IFERROR(IF(INDEX(APガラス性能一覧!A:A,MATCH(ROW(B3001),APガラス性能一覧!$N:$N,0))="","",INDEX(APガラス性能一覧!A:A,MATCH(ROW(B3001),APガラス性能一覧!$N:$N,0))),"")))</f>
        <v/>
      </c>
      <c r="C3007" s="68" t="str">
        <f>IFERROR(VLOOKUP($B3007,APガラス性能一覧!$A$2:$M$6097,2,0),"")</f>
        <v/>
      </c>
      <c r="D3007" s="68" t="str">
        <f>IFERROR(VLOOKUP($B3007,APガラス性能一覧!$A$2:$M$6097,3,0),"")</f>
        <v/>
      </c>
      <c r="E3007" s="68" t="str">
        <f>IFERROR(VLOOKUP($B3007,APガラス性能一覧!$A$2:$M$6097,4,0),"")</f>
        <v/>
      </c>
      <c r="F3007" s="68" t="str">
        <f>IFERROR(VLOOKUP($B3007,APガラス性能一覧!$A$2:$M$6097,5,0),"")</f>
        <v/>
      </c>
      <c r="G3007" s="68" t="str">
        <f>IFERROR(VLOOKUP($B3007,APガラス性能一覧!$A$2:$M$6097,6,0),"")</f>
        <v/>
      </c>
      <c r="H3007" s="68" t="str">
        <f>IFERROR(VLOOKUP($B3007,APガラス性能一覧!$A$2:$M$6097,7,0),"")</f>
        <v/>
      </c>
      <c r="I3007" s="68" t="str">
        <f>IFERROR(VLOOKUP($B3007,APガラス性能一覧!$A$2:$M$6097,8,0),"")</f>
        <v/>
      </c>
      <c r="J3007" s="68" t="str">
        <f>IFERROR(VLOOKUP($B3007,APガラス性能一覧!$A$2:$M$6097,9,0),"")</f>
        <v/>
      </c>
      <c r="K3007" s="68" t="str">
        <f>IFERROR(VLOOKUP($B3007,APガラス性能一覧!$A$2:$M$6097,10,0),"")</f>
        <v/>
      </c>
      <c r="L3007" s="68" t="str">
        <f>IFERROR(VLOOKUP($B3007,APガラス性能一覧!$A$2:$M$6097,11,0),"")</f>
        <v/>
      </c>
      <c r="M3007" s="68" t="str">
        <f>IFERROR(VLOOKUP($B3007,APガラス性能一覧!$A$2:$M$6097,12,0),"")</f>
        <v/>
      </c>
      <c r="N3007" s="68" t="str">
        <f>IFERROR(VLOOKUP($B3007,APガラス性能一覧!$A$2:$M$6097,13,0),"")</f>
        <v/>
      </c>
    </row>
    <row r="3008" spans="2:14" x14ac:dyDescent="0.4">
      <c r="B3008" s="68" t="str">
        <f>IF($D$2="","",IF($E$2=0.65,IFERROR(IF(INDEX(APガラス性能一覧!A:A,MATCH(ROW(B3002),APガラス性能一覧!$O:$O,0))="","",INDEX(APガラス性能一覧!A:A,MATCH(ROW(B3002),APガラス性能一覧!$O:$O,0))),""),IFERROR(IF(INDEX(APガラス性能一覧!A:A,MATCH(ROW(B3002),APガラス性能一覧!$N:$N,0))="","",INDEX(APガラス性能一覧!A:A,MATCH(ROW(B3002),APガラス性能一覧!$N:$N,0))),"")))</f>
        <v/>
      </c>
      <c r="C3008" s="68" t="str">
        <f>IFERROR(VLOOKUP($B3008,APガラス性能一覧!$A$2:$M$6097,2,0),"")</f>
        <v/>
      </c>
      <c r="D3008" s="68" t="str">
        <f>IFERROR(VLOOKUP($B3008,APガラス性能一覧!$A$2:$M$6097,3,0),"")</f>
        <v/>
      </c>
      <c r="E3008" s="68" t="str">
        <f>IFERROR(VLOOKUP($B3008,APガラス性能一覧!$A$2:$M$6097,4,0),"")</f>
        <v/>
      </c>
      <c r="F3008" s="68" t="str">
        <f>IFERROR(VLOOKUP($B3008,APガラス性能一覧!$A$2:$M$6097,5,0),"")</f>
        <v/>
      </c>
      <c r="G3008" s="68" t="str">
        <f>IFERROR(VLOOKUP($B3008,APガラス性能一覧!$A$2:$M$6097,6,0),"")</f>
        <v/>
      </c>
      <c r="H3008" s="68" t="str">
        <f>IFERROR(VLOOKUP($B3008,APガラス性能一覧!$A$2:$M$6097,7,0),"")</f>
        <v/>
      </c>
      <c r="I3008" s="68" t="str">
        <f>IFERROR(VLOOKUP($B3008,APガラス性能一覧!$A$2:$M$6097,8,0),"")</f>
        <v/>
      </c>
      <c r="J3008" s="68" t="str">
        <f>IFERROR(VLOOKUP($B3008,APガラス性能一覧!$A$2:$M$6097,9,0),"")</f>
        <v/>
      </c>
      <c r="K3008" s="68" t="str">
        <f>IFERROR(VLOOKUP($B3008,APガラス性能一覧!$A$2:$M$6097,10,0),"")</f>
        <v/>
      </c>
      <c r="L3008" s="68" t="str">
        <f>IFERROR(VLOOKUP($B3008,APガラス性能一覧!$A$2:$M$6097,11,0),"")</f>
        <v/>
      </c>
      <c r="M3008" s="68" t="str">
        <f>IFERROR(VLOOKUP($B3008,APガラス性能一覧!$A$2:$M$6097,12,0),"")</f>
        <v/>
      </c>
      <c r="N3008" s="68" t="str">
        <f>IFERROR(VLOOKUP($B3008,APガラス性能一覧!$A$2:$M$6097,13,0),"")</f>
        <v/>
      </c>
    </row>
    <row r="3009" spans="2:14" x14ac:dyDescent="0.4">
      <c r="B3009" s="68" t="str">
        <f>IF($D$2="","",IF($E$2=0.65,IFERROR(IF(INDEX(APガラス性能一覧!A:A,MATCH(ROW(B3003),APガラス性能一覧!$O:$O,0))="","",INDEX(APガラス性能一覧!A:A,MATCH(ROW(B3003),APガラス性能一覧!$O:$O,0))),""),IFERROR(IF(INDEX(APガラス性能一覧!A:A,MATCH(ROW(B3003),APガラス性能一覧!$N:$N,0))="","",INDEX(APガラス性能一覧!A:A,MATCH(ROW(B3003),APガラス性能一覧!$N:$N,0))),"")))</f>
        <v/>
      </c>
      <c r="C3009" s="68" t="str">
        <f>IFERROR(VLOOKUP($B3009,APガラス性能一覧!$A$2:$M$6097,2,0),"")</f>
        <v/>
      </c>
      <c r="D3009" s="68" t="str">
        <f>IFERROR(VLOOKUP($B3009,APガラス性能一覧!$A$2:$M$6097,3,0),"")</f>
        <v/>
      </c>
      <c r="E3009" s="68" t="str">
        <f>IFERROR(VLOOKUP($B3009,APガラス性能一覧!$A$2:$M$6097,4,0),"")</f>
        <v/>
      </c>
      <c r="F3009" s="68" t="str">
        <f>IFERROR(VLOOKUP($B3009,APガラス性能一覧!$A$2:$M$6097,5,0),"")</f>
        <v/>
      </c>
      <c r="G3009" s="68" t="str">
        <f>IFERROR(VLOOKUP($B3009,APガラス性能一覧!$A$2:$M$6097,6,0),"")</f>
        <v/>
      </c>
      <c r="H3009" s="68" t="str">
        <f>IFERROR(VLOOKUP($B3009,APガラス性能一覧!$A$2:$M$6097,7,0),"")</f>
        <v/>
      </c>
      <c r="I3009" s="68" t="str">
        <f>IFERROR(VLOOKUP($B3009,APガラス性能一覧!$A$2:$M$6097,8,0),"")</f>
        <v/>
      </c>
      <c r="J3009" s="68" t="str">
        <f>IFERROR(VLOOKUP($B3009,APガラス性能一覧!$A$2:$M$6097,9,0),"")</f>
        <v/>
      </c>
      <c r="K3009" s="68" t="str">
        <f>IFERROR(VLOOKUP($B3009,APガラス性能一覧!$A$2:$M$6097,10,0),"")</f>
        <v/>
      </c>
      <c r="L3009" s="68" t="str">
        <f>IFERROR(VLOOKUP($B3009,APガラス性能一覧!$A$2:$M$6097,11,0),"")</f>
        <v/>
      </c>
      <c r="M3009" s="68" t="str">
        <f>IFERROR(VLOOKUP($B3009,APガラス性能一覧!$A$2:$M$6097,12,0),"")</f>
        <v/>
      </c>
      <c r="N3009" s="68" t="str">
        <f>IFERROR(VLOOKUP($B3009,APガラス性能一覧!$A$2:$M$6097,13,0),"")</f>
        <v/>
      </c>
    </row>
    <row r="3010" spans="2:14" x14ac:dyDescent="0.4">
      <c r="B3010" s="68" t="str">
        <f>IF($D$2="","",IF($E$2=0.65,IFERROR(IF(INDEX(APガラス性能一覧!A:A,MATCH(ROW(B3004),APガラス性能一覧!$O:$O,0))="","",INDEX(APガラス性能一覧!A:A,MATCH(ROW(B3004),APガラス性能一覧!$O:$O,0))),""),IFERROR(IF(INDEX(APガラス性能一覧!A:A,MATCH(ROW(B3004),APガラス性能一覧!$N:$N,0))="","",INDEX(APガラス性能一覧!A:A,MATCH(ROW(B3004),APガラス性能一覧!$N:$N,0))),"")))</f>
        <v/>
      </c>
      <c r="C3010" s="68" t="str">
        <f>IFERROR(VLOOKUP($B3010,APガラス性能一覧!$A$2:$M$6097,2,0),"")</f>
        <v/>
      </c>
      <c r="D3010" s="68" t="str">
        <f>IFERROR(VLOOKUP($B3010,APガラス性能一覧!$A$2:$M$6097,3,0),"")</f>
        <v/>
      </c>
      <c r="E3010" s="68" t="str">
        <f>IFERROR(VLOOKUP($B3010,APガラス性能一覧!$A$2:$M$6097,4,0),"")</f>
        <v/>
      </c>
      <c r="F3010" s="68" t="str">
        <f>IFERROR(VLOOKUP($B3010,APガラス性能一覧!$A$2:$M$6097,5,0),"")</f>
        <v/>
      </c>
      <c r="G3010" s="68" t="str">
        <f>IFERROR(VLOOKUP($B3010,APガラス性能一覧!$A$2:$M$6097,6,0),"")</f>
        <v/>
      </c>
      <c r="H3010" s="68" t="str">
        <f>IFERROR(VLOOKUP($B3010,APガラス性能一覧!$A$2:$M$6097,7,0),"")</f>
        <v/>
      </c>
      <c r="I3010" s="68" t="str">
        <f>IFERROR(VLOOKUP($B3010,APガラス性能一覧!$A$2:$M$6097,8,0),"")</f>
        <v/>
      </c>
      <c r="J3010" s="68" t="str">
        <f>IFERROR(VLOOKUP($B3010,APガラス性能一覧!$A$2:$M$6097,9,0),"")</f>
        <v/>
      </c>
      <c r="K3010" s="68" t="str">
        <f>IFERROR(VLOOKUP($B3010,APガラス性能一覧!$A$2:$M$6097,10,0),"")</f>
        <v/>
      </c>
      <c r="L3010" s="68" t="str">
        <f>IFERROR(VLOOKUP($B3010,APガラス性能一覧!$A$2:$M$6097,11,0),"")</f>
        <v/>
      </c>
      <c r="M3010" s="68" t="str">
        <f>IFERROR(VLOOKUP($B3010,APガラス性能一覧!$A$2:$M$6097,12,0),"")</f>
        <v/>
      </c>
      <c r="N3010" s="68" t="str">
        <f>IFERROR(VLOOKUP($B3010,APガラス性能一覧!$A$2:$M$6097,13,0),"")</f>
        <v/>
      </c>
    </row>
    <row r="3011" spans="2:14" x14ac:dyDescent="0.4">
      <c r="B3011" s="68" t="str">
        <f>IF($D$2="","",IF($E$2=0.65,IFERROR(IF(INDEX(APガラス性能一覧!A:A,MATCH(ROW(B3005),APガラス性能一覧!$O:$O,0))="","",INDEX(APガラス性能一覧!A:A,MATCH(ROW(B3005),APガラス性能一覧!$O:$O,0))),""),IFERROR(IF(INDEX(APガラス性能一覧!A:A,MATCH(ROW(B3005),APガラス性能一覧!$N:$N,0))="","",INDEX(APガラス性能一覧!A:A,MATCH(ROW(B3005),APガラス性能一覧!$N:$N,0))),"")))</f>
        <v/>
      </c>
      <c r="C3011" s="68" t="str">
        <f>IFERROR(VLOOKUP($B3011,APガラス性能一覧!$A$2:$M$6097,2,0),"")</f>
        <v/>
      </c>
      <c r="D3011" s="68" t="str">
        <f>IFERROR(VLOOKUP($B3011,APガラス性能一覧!$A$2:$M$6097,3,0),"")</f>
        <v/>
      </c>
      <c r="E3011" s="68" t="str">
        <f>IFERROR(VLOOKUP($B3011,APガラス性能一覧!$A$2:$M$6097,4,0),"")</f>
        <v/>
      </c>
      <c r="F3011" s="68" t="str">
        <f>IFERROR(VLOOKUP($B3011,APガラス性能一覧!$A$2:$M$6097,5,0),"")</f>
        <v/>
      </c>
      <c r="G3011" s="68" t="str">
        <f>IFERROR(VLOOKUP($B3011,APガラス性能一覧!$A$2:$M$6097,6,0),"")</f>
        <v/>
      </c>
      <c r="H3011" s="68" t="str">
        <f>IFERROR(VLOOKUP($B3011,APガラス性能一覧!$A$2:$M$6097,7,0),"")</f>
        <v/>
      </c>
      <c r="I3011" s="68" t="str">
        <f>IFERROR(VLOOKUP($B3011,APガラス性能一覧!$A$2:$M$6097,8,0),"")</f>
        <v/>
      </c>
      <c r="J3011" s="68" t="str">
        <f>IFERROR(VLOOKUP($B3011,APガラス性能一覧!$A$2:$M$6097,9,0),"")</f>
        <v/>
      </c>
      <c r="K3011" s="68" t="str">
        <f>IFERROR(VLOOKUP($B3011,APガラス性能一覧!$A$2:$M$6097,10,0),"")</f>
        <v/>
      </c>
      <c r="L3011" s="68" t="str">
        <f>IFERROR(VLOOKUP($B3011,APガラス性能一覧!$A$2:$M$6097,11,0),"")</f>
        <v/>
      </c>
      <c r="M3011" s="68" t="str">
        <f>IFERROR(VLOOKUP($B3011,APガラス性能一覧!$A$2:$M$6097,12,0),"")</f>
        <v/>
      </c>
      <c r="N3011" s="68" t="str">
        <f>IFERROR(VLOOKUP($B3011,APガラス性能一覧!$A$2:$M$6097,13,0),"")</f>
        <v/>
      </c>
    </row>
    <row r="3012" spans="2:14" x14ac:dyDescent="0.4">
      <c r="B3012" s="68" t="str">
        <f>IF($D$2="","",IF($E$2=0.65,IFERROR(IF(INDEX(APガラス性能一覧!A:A,MATCH(ROW(B3006),APガラス性能一覧!$O:$O,0))="","",INDEX(APガラス性能一覧!A:A,MATCH(ROW(B3006),APガラス性能一覧!$O:$O,0))),""),IFERROR(IF(INDEX(APガラス性能一覧!A:A,MATCH(ROW(B3006),APガラス性能一覧!$N:$N,0))="","",INDEX(APガラス性能一覧!A:A,MATCH(ROW(B3006),APガラス性能一覧!$N:$N,0))),"")))</f>
        <v/>
      </c>
      <c r="C3012" s="68" t="str">
        <f>IFERROR(VLOOKUP($B3012,APガラス性能一覧!$A$2:$M$6097,2,0),"")</f>
        <v/>
      </c>
      <c r="D3012" s="68" t="str">
        <f>IFERROR(VLOOKUP($B3012,APガラス性能一覧!$A$2:$M$6097,3,0),"")</f>
        <v/>
      </c>
      <c r="E3012" s="68" t="str">
        <f>IFERROR(VLOOKUP($B3012,APガラス性能一覧!$A$2:$M$6097,4,0),"")</f>
        <v/>
      </c>
      <c r="F3012" s="68" t="str">
        <f>IFERROR(VLOOKUP($B3012,APガラス性能一覧!$A$2:$M$6097,5,0),"")</f>
        <v/>
      </c>
      <c r="G3012" s="68" t="str">
        <f>IFERROR(VLOOKUP($B3012,APガラス性能一覧!$A$2:$M$6097,6,0),"")</f>
        <v/>
      </c>
      <c r="H3012" s="68" t="str">
        <f>IFERROR(VLOOKUP($B3012,APガラス性能一覧!$A$2:$M$6097,7,0),"")</f>
        <v/>
      </c>
      <c r="I3012" s="68" t="str">
        <f>IFERROR(VLOOKUP($B3012,APガラス性能一覧!$A$2:$M$6097,8,0),"")</f>
        <v/>
      </c>
      <c r="J3012" s="68" t="str">
        <f>IFERROR(VLOOKUP($B3012,APガラス性能一覧!$A$2:$M$6097,9,0),"")</f>
        <v/>
      </c>
      <c r="K3012" s="68" t="str">
        <f>IFERROR(VLOOKUP($B3012,APガラス性能一覧!$A$2:$M$6097,10,0),"")</f>
        <v/>
      </c>
      <c r="L3012" s="68" t="str">
        <f>IFERROR(VLOOKUP($B3012,APガラス性能一覧!$A$2:$M$6097,11,0),"")</f>
        <v/>
      </c>
      <c r="M3012" s="68" t="str">
        <f>IFERROR(VLOOKUP($B3012,APガラス性能一覧!$A$2:$M$6097,12,0),"")</f>
        <v/>
      </c>
      <c r="N3012" s="68" t="str">
        <f>IFERROR(VLOOKUP($B3012,APガラス性能一覧!$A$2:$M$6097,13,0),"")</f>
        <v/>
      </c>
    </row>
    <row r="3013" spans="2:14" x14ac:dyDescent="0.4">
      <c r="B3013" s="68" t="str">
        <f>IF($D$2="","",IF($E$2=0.65,IFERROR(IF(INDEX(APガラス性能一覧!A:A,MATCH(ROW(B3007),APガラス性能一覧!$O:$O,0))="","",INDEX(APガラス性能一覧!A:A,MATCH(ROW(B3007),APガラス性能一覧!$O:$O,0))),""),IFERROR(IF(INDEX(APガラス性能一覧!A:A,MATCH(ROW(B3007),APガラス性能一覧!$N:$N,0))="","",INDEX(APガラス性能一覧!A:A,MATCH(ROW(B3007),APガラス性能一覧!$N:$N,0))),"")))</f>
        <v/>
      </c>
      <c r="C3013" s="68" t="str">
        <f>IFERROR(VLOOKUP($B3013,APガラス性能一覧!$A$2:$M$6097,2,0),"")</f>
        <v/>
      </c>
      <c r="D3013" s="68" t="str">
        <f>IFERROR(VLOOKUP($B3013,APガラス性能一覧!$A$2:$M$6097,3,0),"")</f>
        <v/>
      </c>
      <c r="E3013" s="68" t="str">
        <f>IFERROR(VLOOKUP($B3013,APガラス性能一覧!$A$2:$M$6097,4,0),"")</f>
        <v/>
      </c>
      <c r="F3013" s="68" t="str">
        <f>IFERROR(VLOOKUP($B3013,APガラス性能一覧!$A$2:$M$6097,5,0),"")</f>
        <v/>
      </c>
      <c r="G3013" s="68" t="str">
        <f>IFERROR(VLOOKUP($B3013,APガラス性能一覧!$A$2:$M$6097,6,0),"")</f>
        <v/>
      </c>
      <c r="H3013" s="68" t="str">
        <f>IFERROR(VLOOKUP($B3013,APガラス性能一覧!$A$2:$M$6097,7,0),"")</f>
        <v/>
      </c>
      <c r="I3013" s="68" t="str">
        <f>IFERROR(VLOOKUP($B3013,APガラス性能一覧!$A$2:$M$6097,8,0),"")</f>
        <v/>
      </c>
      <c r="J3013" s="68" t="str">
        <f>IFERROR(VLOOKUP($B3013,APガラス性能一覧!$A$2:$M$6097,9,0),"")</f>
        <v/>
      </c>
      <c r="K3013" s="68" t="str">
        <f>IFERROR(VLOOKUP($B3013,APガラス性能一覧!$A$2:$M$6097,10,0),"")</f>
        <v/>
      </c>
      <c r="L3013" s="68" t="str">
        <f>IFERROR(VLOOKUP($B3013,APガラス性能一覧!$A$2:$M$6097,11,0),"")</f>
        <v/>
      </c>
      <c r="M3013" s="68" t="str">
        <f>IFERROR(VLOOKUP($B3013,APガラス性能一覧!$A$2:$M$6097,12,0),"")</f>
        <v/>
      </c>
      <c r="N3013" s="68" t="str">
        <f>IFERROR(VLOOKUP($B3013,APガラス性能一覧!$A$2:$M$6097,13,0),"")</f>
        <v/>
      </c>
    </row>
    <row r="3014" spans="2:14" x14ac:dyDescent="0.4">
      <c r="B3014" s="68" t="str">
        <f>IF($D$2="","",IF($E$2=0.65,IFERROR(IF(INDEX(APガラス性能一覧!A:A,MATCH(ROW(B3008),APガラス性能一覧!$O:$O,0))="","",INDEX(APガラス性能一覧!A:A,MATCH(ROW(B3008),APガラス性能一覧!$O:$O,0))),""),IFERROR(IF(INDEX(APガラス性能一覧!A:A,MATCH(ROW(B3008),APガラス性能一覧!$N:$N,0))="","",INDEX(APガラス性能一覧!A:A,MATCH(ROW(B3008),APガラス性能一覧!$N:$N,0))),"")))</f>
        <v/>
      </c>
      <c r="C3014" s="68" t="str">
        <f>IFERROR(VLOOKUP($B3014,APガラス性能一覧!$A$2:$M$6097,2,0),"")</f>
        <v/>
      </c>
      <c r="D3014" s="68" t="str">
        <f>IFERROR(VLOOKUP($B3014,APガラス性能一覧!$A$2:$M$6097,3,0),"")</f>
        <v/>
      </c>
      <c r="E3014" s="68" t="str">
        <f>IFERROR(VLOOKUP($B3014,APガラス性能一覧!$A$2:$M$6097,4,0),"")</f>
        <v/>
      </c>
      <c r="F3014" s="68" t="str">
        <f>IFERROR(VLOOKUP($B3014,APガラス性能一覧!$A$2:$M$6097,5,0),"")</f>
        <v/>
      </c>
      <c r="G3014" s="68" t="str">
        <f>IFERROR(VLOOKUP($B3014,APガラス性能一覧!$A$2:$M$6097,6,0),"")</f>
        <v/>
      </c>
      <c r="H3014" s="68" t="str">
        <f>IFERROR(VLOOKUP($B3014,APガラス性能一覧!$A$2:$M$6097,7,0),"")</f>
        <v/>
      </c>
      <c r="I3014" s="68" t="str">
        <f>IFERROR(VLOOKUP($B3014,APガラス性能一覧!$A$2:$M$6097,8,0),"")</f>
        <v/>
      </c>
      <c r="J3014" s="68" t="str">
        <f>IFERROR(VLOOKUP($B3014,APガラス性能一覧!$A$2:$M$6097,9,0),"")</f>
        <v/>
      </c>
      <c r="K3014" s="68" t="str">
        <f>IFERROR(VLOOKUP($B3014,APガラス性能一覧!$A$2:$M$6097,10,0),"")</f>
        <v/>
      </c>
      <c r="L3014" s="68" t="str">
        <f>IFERROR(VLOOKUP($B3014,APガラス性能一覧!$A$2:$M$6097,11,0),"")</f>
        <v/>
      </c>
      <c r="M3014" s="68" t="str">
        <f>IFERROR(VLOOKUP($B3014,APガラス性能一覧!$A$2:$M$6097,12,0),"")</f>
        <v/>
      </c>
      <c r="N3014" s="68" t="str">
        <f>IFERROR(VLOOKUP($B3014,APガラス性能一覧!$A$2:$M$6097,13,0),"")</f>
        <v/>
      </c>
    </row>
    <row r="3015" spans="2:14" x14ac:dyDescent="0.4">
      <c r="B3015" s="68" t="str">
        <f>IF($D$2="","",IF($E$2=0.65,IFERROR(IF(INDEX(APガラス性能一覧!A:A,MATCH(ROW(B3009),APガラス性能一覧!$O:$O,0))="","",INDEX(APガラス性能一覧!A:A,MATCH(ROW(B3009),APガラス性能一覧!$O:$O,0))),""),IFERROR(IF(INDEX(APガラス性能一覧!A:A,MATCH(ROW(B3009),APガラス性能一覧!$N:$N,0))="","",INDEX(APガラス性能一覧!A:A,MATCH(ROW(B3009),APガラス性能一覧!$N:$N,0))),"")))</f>
        <v/>
      </c>
      <c r="C3015" s="68" t="str">
        <f>IFERROR(VLOOKUP($B3015,APガラス性能一覧!$A$2:$M$6097,2,0),"")</f>
        <v/>
      </c>
      <c r="D3015" s="68" t="str">
        <f>IFERROR(VLOOKUP($B3015,APガラス性能一覧!$A$2:$M$6097,3,0),"")</f>
        <v/>
      </c>
      <c r="E3015" s="68" t="str">
        <f>IFERROR(VLOOKUP($B3015,APガラス性能一覧!$A$2:$M$6097,4,0),"")</f>
        <v/>
      </c>
      <c r="F3015" s="68" t="str">
        <f>IFERROR(VLOOKUP($B3015,APガラス性能一覧!$A$2:$M$6097,5,0),"")</f>
        <v/>
      </c>
      <c r="G3015" s="68" t="str">
        <f>IFERROR(VLOOKUP($B3015,APガラス性能一覧!$A$2:$M$6097,6,0),"")</f>
        <v/>
      </c>
      <c r="H3015" s="68" t="str">
        <f>IFERROR(VLOOKUP($B3015,APガラス性能一覧!$A$2:$M$6097,7,0),"")</f>
        <v/>
      </c>
      <c r="I3015" s="68" t="str">
        <f>IFERROR(VLOOKUP($B3015,APガラス性能一覧!$A$2:$M$6097,8,0),"")</f>
        <v/>
      </c>
      <c r="J3015" s="68" t="str">
        <f>IFERROR(VLOOKUP($B3015,APガラス性能一覧!$A$2:$M$6097,9,0),"")</f>
        <v/>
      </c>
      <c r="K3015" s="68" t="str">
        <f>IFERROR(VLOOKUP($B3015,APガラス性能一覧!$A$2:$M$6097,10,0),"")</f>
        <v/>
      </c>
      <c r="L3015" s="68" t="str">
        <f>IFERROR(VLOOKUP($B3015,APガラス性能一覧!$A$2:$M$6097,11,0),"")</f>
        <v/>
      </c>
      <c r="M3015" s="68" t="str">
        <f>IFERROR(VLOOKUP($B3015,APガラス性能一覧!$A$2:$M$6097,12,0),"")</f>
        <v/>
      </c>
      <c r="N3015" s="68" t="str">
        <f>IFERROR(VLOOKUP($B3015,APガラス性能一覧!$A$2:$M$6097,13,0),"")</f>
        <v/>
      </c>
    </row>
    <row r="3016" spans="2:14" x14ac:dyDescent="0.4">
      <c r="B3016" s="68" t="str">
        <f>IF($D$2="","",IF($E$2=0.65,IFERROR(IF(INDEX(APガラス性能一覧!A:A,MATCH(ROW(B3010),APガラス性能一覧!$O:$O,0))="","",INDEX(APガラス性能一覧!A:A,MATCH(ROW(B3010),APガラス性能一覧!$O:$O,0))),""),IFERROR(IF(INDEX(APガラス性能一覧!A:A,MATCH(ROW(B3010),APガラス性能一覧!$N:$N,0))="","",INDEX(APガラス性能一覧!A:A,MATCH(ROW(B3010),APガラス性能一覧!$N:$N,0))),"")))</f>
        <v/>
      </c>
      <c r="C3016" s="68" t="str">
        <f>IFERROR(VLOOKUP($B3016,APガラス性能一覧!$A$2:$M$6097,2,0),"")</f>
        <v/>
      </c>
      <c r="D3016" s="68" t="str">
        <f>IFERROR(VLOOKUP($B3016,APガラス性能一覧!$A$2:$M$6097,3,0),"")</f>
        <v/>
      </c>
      <c r="E3016" s="68" t="str">
        <f>IFERROR(VLOOKUP($B3016,APガラス性能一覧!$A$2:$M$6097,4,0),"")</f>
        <v/>
      </c>
      <c r="F3016" s="68" t="str">
        <f>IFERROR(VLOOKUP($B3016,APガラス性能一覧!$A$2:$M$6097,5,0),"")</f>
        <v/>
      </c>
      <c r="G3016" s="68" t="str">
        <f>IFERROR(VLOOKUP($B3016,APガラス性能一覧!$A$2:$M$6097,6,0),"")</f>
        <v/>
      </c>
      <c r="H3016" s="68" t="str">
        <f>IFERROR(VLOOKUP($B3016,APガラス性能一覧!$A$2:$M$6097,7,0),"")</f>
        <v/>
      </c>
      <c r="I3016" s="68" t="str">
        <f>IFERROR(VLOOKUP($B3016,APガラス性能一覧!$A$2:$M$6097,8,0),"")</f>
        <v/>
      </c>
      <c r="J3016" s="68" t="str">
        <f>IFERROR(VLOOKUP($B3016,APガラス性能一覧!$A$2:$M$6097,9,0),"")</f>
        <v/>
      </c>
      <c r="K3016" s="68" t="str">
        <f>IFERROR(VLOOKUP($B3016,APガラス性能一覧!$A$2:$M$6097,10,0),"")</f>
        <v/>
      </c>
      <c r="L3016" s="68" t="str">
        <f>IFERROR(VLOOKUP($B3016,APガラス性能一覧!$A$2:$M$6097,11,0),"")</f>
        <v/>
      </c>
      <c r="M3016" s="68" t="str">
        <f>IFERROR(VLOOKUP($B3016,APガラス性能一覧!$A$2:$M$6097,12,0),"")</f>
        <v/>
      </c>
      <c r="N3016" s="68" t="str">
        <f>IFERROR(VLOOKUP($B3016,APガラス性能一覧!$A$2:$M$6097,13,0),"")</f>
        <v/>
      </c>
    </row>
    <row r="3017" spans="2:14" x14ac:dyDescent="0.4">
      <c r="B3017" s="68" t="str">
        <f>IF($D$2="","",IF($E$2=0.65,IFERROR(IF(INDEX(APガラス性能一覧!A:A,MATCH(ROW(B3011),APガラス性能一覧!$O:$O,0))="","",INDEX(APガラス性能一覧!A:A,MATCH(ROW(B3011),APガラス性能一覧!$O:$O,0))),""),IFERROR(IF(INDEX(APガラス性能一覧!A:A,MATCH(ROW(B3011),APガラス性能一覧!$N:$N,0))="","",INDEX(APガラス性能一覧!A:A,MATCH(ROW(B3011),APガラス性能一覧!$N:$N,0))),"")))</f>
        <v/>
      </c>
      <c r="C3017" s="68" t="str">
        <f>IFERROR(VLOOKUP($B3017,APガラス性能一覧!$A$2:$M$6097,2,0),"")</f>
        <v/>
      </c>
      <c r="D3017" s="68" t="str">
        <f>IFERROR(VLOOKUP($B3017,APガラス性能一覧!$A$2:$M$6097,3,0),"")</f>
        <v/>
      </c>
      <c r="E3017" s="68" t="str">
        <f>IFERROR(VLOOKUP($B3017,APガラス性能一覧!$A$2:$M$6097,4,0),"")</f>
        <v/>
      </c>
      <c r="F3017" s="68" t="str">
        <f>IFERROR(VLOOKUP($B3017,APガラス性能一覧!$A$2:$M$6097,5,0),"")</f>
        <v/>
      </c>
      <c r="G3017" s="68" t="str">
        <f>IFERROR(VLOOKUP($B3017,APガラス性能一覧!$A$2:$M$6097,6,0),"")</f>
        <v/>
      </c>
      <c r="H3017" s="68" t="str">
        <f>IFERROR(VLOOKUP($B3017,APガラス性能一覧!$A$2:$M$6097,7,0),"")</f>
        <v/>
      </c>
      <c r="I3017" s="68" t="str">
        <f>IFERROR(VLOOKUP($B3017,APガラス性能一覧!$A$2:$M$6097,8,0),"")</f>
        <v/>
      </c>
      <c r="J3017" s="68" t="str">
        <f>IFERROR(VLOOKUP($B3017,APガラス性能一覧!$A$2:$M$6097,9,0),"")</f>
        <v/>
      </c>
      <c r="K3017" s="68" t="str">
        <f>IFERROR(VLOOKUP($B3017,APガラス性能一覧!$A$2:$M$6097,10,0),"")</f>
        <v/>
      </c>
      <c r="L3017" s="68" t="str">
        <f>IFERROR(VLOOKUP($B3017,APガラス性能一覧!$A$2:$M$6097,11,0),"")</f>
        <v/>
      </c>
      <c r="M3017" s="68" t="str">
        <f>IFERROR(VLOOKUP($B3017,APガラス性能一覧!$A$2:$M$6097,12,0),"")</f>
        <v/>
      </c>
      <c r="N3017" s="68" t="str">
        <f>IFERROR(VLOOKUP($B3017,APガラス性能一覧!$A$2:$M$6097,13,0),"")</f>
        <v/>
      </c>
    </row>
    <row r="3018" spans="2:14" x14ac:dyDescent="0.4">
      <c r="B3018" s="68" t="str">
        <f>IF($D$2="","",IF($E$2=0.65,IFERROR(IF(INDEX(APガラス性能一覧!A:A,MATCH(ROW(B3012),APガラス性能一覧!$O:$O,0))="","",INDEX(APガラス性能一覧!A:A,MATCH(ROW(B3012),APガラス性能一覧!$O:$O,0))),""),IFERROR(IF(INDEX(APガラス性能一覧!A:A,MATCH(ROW(B3012),APガラス性能一覧!$N:$N,0))="","",INDEX(APガラス性能一覧!A:A,MATCH(ROW(B3012),APガラス性能一覧!$N:$N,0))),"")))</f>
        <v/>
      </c>
      <c r="C3018" s="68" t="str">
        <f>IFERROR(VLOOKUP($B3018,APガラス性能一覧!$A$2:$M$6097,2,0),"")</f>
        <v/>
      </c>
      <c r="D3018" s="68" t="str">
        <f>IFERROR(VLOOKUP($B3018,APガラス性能一覧!$A$2:$M$6097,3,0),"")</f>
        <v/>
      </c>
      <c r="E3018" s="68" t="str">
        <f>IFERROR(VLOOKUP($B3018,APガラス性能一覧!$A$2:$M$6097,4,0),"")</f>
        <v/>
      </c>
      <c r="F3018" s="68" t="str">
        <f>IFERROR(VLOOKUP($B3018,APガラス性能一覧!$A$2:$M$6097,5,0),"")</f>
        <v/>
      </c>
      <c r="G3018" s="68" t="str">
        <f>IFERROR(VLOOKUP($B3018,APガラス性能一覧!$A$2:$M$6097,6,0),"")</f>
        <v/>
      </c>
      <c r="H3018" s="68" t="str">
        <f>IFERROR(VLOOKUP($B3018,APガラス性能一覧!$A$2:$M$6097,7,0),"")</f>
        <v/>
      </c>
      <c r="I3018" s="68" t="str">
        <f>IFERROR(VLOOKUP($B3018,APガラス性能一覧!$A$2:$M$6097,8,0),"")</f>
        <v/>
      </c>
      <c r="J3018" s="68" t="str">
        <f>IFERROR(VLOOKUP($B3018,APガラス性能一覧!$A$2:$M$6097,9,0),"")</f>
        <v/>
      </c>
      <c r="K3018" s="68" t="str">
        <f>IFERROR(VLOOKUP($B3018,APガラス性能一覧!$A$2:$M$6097,10,0),"")</f>
        <v/>
      </c>
      <c r="L3018" s="68" t="str">
        <f>IFERROR(VLOOKUP($B3018,APガラス性能一覧!$A$2:$M$6097,11,0),"")</f>
        <v/>
      </c>
      <c r="M3018" s="68" t="str">
        <f>IFERROR(VLOOKUP($B3018,APガラス性能一覧!$A$2:$M$6097,12,0),"")</f>
        <v/>
      </c>
      <c r="N3018" s="68" t="str">
        <f>IFERROR(VLOOKUP($B3018,APガラス性能一覧!$A$2:$M$6097,13,0),"")</f>
        <v/>
      </c>
    </row>
    <row r="3019" spans="2:14" x14ac:dyDescent="0.4">
      <c r="B3019" s="68" t="str">
        <f>IF($D$2="","",IF($E$2=0.65,IFERROR(IF(INDEX(APガラス性能一覧!A:A,MATCH(ROW(B3013),APガラス性能一覧!$O:$O,0))="","",INDEX(APガラス性能一覧!A:A,MATCH(ROW(B3013),APガラス性能一覧!$O:$O,0))),""),IFERROR(IF(INDEX(APガラス性能一覧!A:A,MATCH(ROW(B3013),APガラス性能一覧!$N:$N,0))="","",INDEX(APガラス性能一覧!A:A,MATCH(ROW(B3013),APガラス性能一覧!$N:$N,0))),"")))</f>
        <v/>
      </c>
      <c r="C3019" s="68" t="str">
        <f>IFERROR(VLOOKUP($B3019,APガラス性能一覧!$A$2:$M$6097,2,0),"")</f>
        <v/>
      </c>
      <c r="D3019" s="68" t="str">
        <f>IFERROR(VLOOKUP($B3019,APガラス性能一覧!$A$2:$M$6097,3,0),"")</f>
        <v/>
      </c>
      <c r="E3019" s="68" t="str">
        <f>IFERROR(VLOOKUP($B3019,APガラス性能一覧!$A$2:$M$6097,4,0),"")</f>
        <v/>
      </c>
      <c r="F3019" s="68" t="str">
        <f>IFERROR(VLOOKUP($B3019,APガラス性能一覧!$A$2:$M$6097,5,0),"")</f>
        <v/>
      </c>
      <c r="G3019" s="68" t="str">
        <f>IFERROR(VLOOKUP($B3019,APガラス性能一覧!$A$2:$M$6097,6,0),"")</f>
        <v/>
      </c>
      <c r="H3019" s="68" t="str">
        <f>IFERROR(VLOOKUP($B3019,APガラス性能一覧!$A$2:$M$6097,7,0),"")</f>
        <v/>
      </c>
      <c r="I3019" s="68" t="str">
        <f>IFERROR(VLOOKUP($B3019,APガラス性能一覧!$A$2:$M$6097,8,0),"")</f>
        <v/>
      </c>
      <c r="J3019" s="68" t="str">
        <f>IFERROR(VLOOKUP($B3019,APガラス性能一覧!$A$2:$M$6097,9,0),"")</f>
        <v/>
      </c>
      <c r="K3019" s="68" t="str">
        <f>IFERROR(VLOOKUP($B3019,APガラス性能一覧!$A$2:$M$6097,10,0),"")</f>
        <v/>
      </c>
      <c r="L3019" s="68" t="str">
        <f>IFERROR(VLOOKUP($B3019,APガラス性能一覧!$A$2:$M$6097,11,0),"")</f>
        <v/>
      </c>
      <c r="M3019" s="68" t="str">
        <f>IFERROR(VLOOKUP($B3019,APガラス性能一覧!$A$2:$M$6097,12,0),"")</f>
        <v/>
      </c>
      <c r="N3019" s="68" t="str">
        <f>IFERROR(VLOOKUP($B3019,APガラス性能一覧!$A$2:$M$6097,13,0),"")</f>
        <v/>
      </c>
    </row>
    <row r="3020" spans="2:14" x14ac:dyDescent="0.4">
      <c r="B3020" s="68" t="str">
        <f>IF($D$2="","",IF($E$2=0.65,IFERROR(IF(INDEX(APガラス性能一覧!A:A,MATCH(ROW(B3014),APガラス性能一覧!$O:$O,0))="","",INDEX(APガラス性能一覧!A:A,MATCH(ROW(B3014),APガラス性能一覧!$O:$O,0))),""),IFERROR(IF(INDEX(APガラス性能一覧!A:A,MATCH(ROW(B3014),APガラス性能一覧!$N:$N,0))="","",INDEX(APガラス性能一覧!A:A,MATCH(ROW(B3014),APガラス性能一覧!$N:$N,0))),"")))</f>
        <v/>
      </c>
      <c r="C3020" s="68" t="str">
        <f>IFERROR(VLOOKUP($B3020,APガラス性能一覧!$A$2:$M$6097,2,0),"")</f>
        <v/>
      </c>
      <c r="D3020" s="68" t="str">
        <f>IFERROR(VLOOKUP($B3020,APガラス性能一覧!$A$2:$M$6097,3,0),"")</f>
        <v/>
      </c>
      <c r="E3020" s="68" t="str">
        <f>IFERROR(VLOOKUP($B3020,APガラス性能一覧!$A$2:$M$6097,4,0),"")</f>
        <v/>
      </c>
      <c r="F3020" s="68" t="str">
        <f>IFERROR(VLOOKUP($B3020,APガラス性能一覧!$A$2:$M$6097,5,0),"")</f>
        <v/>
      </c>
      <c r="G3020" s="68" t="str">
        <f>IFERROR(VLOOKUP($B3020,APガラス性能一覧!$A$2:$M$6097,6,0),"")</f>
        <v/>
      </c>
      <c r="H3020" s="68" t="str">
        <f>IFERROR(VLOOKUP($B3020,APガラス性能一覧!$A$2:$M$6097,7,0),"")</f>
        <v/>
      </c>
      <c r="I3020" s="68" t="str">
        <f>IFERROR(VLOOKUP($B3020,APガラス性能一覧!$A$2:$M$6097,8,0),"")</f>
        <v/>
      </c>
      <c r="J3020" s="68" t="str">
        <f>IFERROR(VLOOKUP($B3020,APガラス性能一覧!$A$2:$M$6097,9,0),"")</f>
        <v/>
      </c>
      <c r="K3020" s="68" t="str">
        <f>IFERROR(VLOOKUP($B3020,APガラス性能一覧!$A$2:$M$6097,10,0),"")</f>
        <v/>
      </c>
      <c r="L3020" s="68" t="str">
        <f>IFERROR(VLOOKUP($B3020,APガラス性能一覧!$A$2:$M$6097,11,0),"")</f>
        <v/>
      </c>
      <c r="M3020" s="68" t="str">
        <f>IFERROR(VLOOKUP($B3020,APガラス性能一覧!$A$2:$M$6097,12,0),"")</f>
        <v/>
      </c>
      <c r="N3020" s="68" t="str">
        <f>IFERROR(VLOOKUP($B3020,APガラス性能一覧!$A$2:$M$6097,13,0),"")</f>
        <v/>
      </c>
    </row>
    <row r="3021" spans="2:14" x14ac:dyDescent="0.4">
      <c r="B3021" s="68" t="str">
        <f>IF($D$2="","",IF($E$2=0.65,IFERROR(IF(INDEX(APガラス性能一覧!A:A,MATCH(ROW(B3015),APガラス性能一覧!$O:$O,0))="","",INDEX(APガラス性能一覧!A:A,MATCH(ROW(B3015),APガラス性能一覧!$O:$O,0))),""),IFERROR(IF(INDEX(APガラス性能一覧!A:A,MATCH(ROW(B3015),APガラス性能一覧!$N:$N,0))="","",INDEX(APガラス性能一覧!A:A,MATCH(ROW(B3015),APガラス性能一覧!$N:$N,0))),"")))</f>
        <v/>
      </c>
      <c r="C3021" s="68" t="str">
        <f>IFERROR(VLOOKUP($B3021,APガラス性能一覧!$A$2:$M$6097,2,0),"")</f>
        <v/>
      </c>
      <c r="D3021" s="68" t="str">
        <f>IFERROR(VLOOKUP($B3021,APガラス性能一覧!$A$2:$M$6097,3,0),"")</f>
        <v/>
      </c>
      <c r="E3021" s="68" t="str">
        <f>IFERROR(VLOOKUP($B3021,APガラス性能一覧!$A$2:$M$6097,4,0),"")</f>
        <v/>
      </c>
      <c r="F3021" s="68" t="str">
        <f>IFERROR(VLOOKUP($B3021,APガラス性能一覧!$A$2:$M$6097,5,0),"")</f>
        <v/>
      </c>
      <c r="G3021" s="68" t="str">
        <f>IFERROR(VLOOKUP($B3021,APガラス性能一覧!$A$2:$M$6097,6,0),"")</f>
        <v/>
      </c>
      <c r="H3021" s="68" t="str">
        <f>IFERROR(VLOOKUP($B3021,APガラス性能一覧!$A$2:$M$6097,7,0),"")</f>
        <v/>
      </c>
      <c r="I3021" s="68" t="str">
        <f>IFERROR(VLOOKUP($B3021,APガラス性能一覧!$A$2:$M$6097,8,0),"")</f>
        <v/>
      </c>
      <c r="J3021" s="68" t="str">
        <f>IFERROR(VLOOKUP($B3021,APガラス性能一覧!$A$2:$M$6097,9,0),"")</f>
        <v/>
      </c>
      <c r="K3021" s="68" t="str">
        <f>IFERROR(VLOOKUP($B3021,APガラス性能一覧!$A$2:$M$6097,10,0),"")</f>
        <v/>
      </c>
      <c r="L3021" s="68" t="str">
        <f>IFERROR(VLOOKUP($B3021,APガラス性能一覧!$A$2:$M$6097,11,0),"")</f>
        <v/>
      </c>
      <c r="M3021" s="68" t="str">
        <f>IFERROR(VLOOKUP($B3021,APガラス性能一覧!$A$2:$M$6097,12,0),"")</f>
        <v/>
      </c>
      <c r="N3021" s="68" t="str">
        <f>IFERROR(VLOOKUP($B3021,APガラス性能一覧!$A$2:$M$6097,13,0),"")</f>
        <v/>
      </c>
    </row>
    <row r="3022" spans="2:14" x14ac:dyDescent="0.4">
      <c r="B3022" s="68" t="str">
        <f>IF($D$2="","",IF($E$2=0.65,IFERROR(IF(INDEX(APガラス性能一覧!A:A,MATCH(ROW(B3016),APガラス性能一覧!$O:$O,0))="","",INDEX(APガラス性能一覧!A:A,MATCH(ROW(B3016),APガラス性能一覧!$O:$O,0))),""),IFERROR(IF(INDEX(APガラス性能一覧!A:A,MATCH(ROW(B3016),APガラス性能一覧!$N:$N,0))="","",INDEX(APガラス性能一覧!A:A,MATCH(ROW(B3016),APガラス性能一覧!$N:$N,0))),"")))</f>
        <v/>
      </c>
      <c r="C3022" s="68" t="str">
        <f>IFERROR(VLOOKUP($B3022,APガラス性能一覧!$A$2:$M$6097,2,0),"")</f>
        <v/>
      </c>
      <c r="D3022" s="68" t="str">
        <f>IFERROR(VLOOKUP($B3022,APガラス性能一覧!$A$2:$M$6097,3,0),"")</f>
        <v/>
      </c>
      <c r="E3022" s="68" t="str">
        <f>IFERROR(VLOOKUP($B3022,APガラス性能一覧!$A$2:$M$6097,4,0),"")</f>
        <v/>
      </c>
      <c r="F3022" s="68" t="str">
        <f>IFERROR(VLOOKUP($B3022,APガラス性能一覧!$A$2:$M$6097,5,0),"")</f>
        <v/>
      </c>
      <c r="G3022" s="68" t="str">
        <f>IFERROR(VLOOKUP($B3022,APガラス性能一覧!$A$2:$M$6097,6,0),"")</f>
        <v/>
      </c>
      <c r="H3022" s="68" t="str">
        <f>IFERROR(VLOOKUP($B3022,APガラス性能一覧!$A$2:$M$6097,7,0),"")</f>
        <v/>
      </c>
      <c r="I3022" s="68" t="str">
        <f>IFERROR(VLOOKUP($B3022,APガラス性能一覧!$A$2:$M$6097,8,0),"")</f>
        <v/>
      </c>
      <c r="J3022" s="68" t="str">
        <f>IFERROR(VLOOKUP($B3022,APガラス性能一覧!$A$2:$M$6097,9,0),"")</f>
        <v/>
      </c>
      <c r="K3022" s="68" t="str">
        <f>IFERROR(VLOOKUP($B3022,APガラス性能一覧!$A$2:$M$6097,10,0),"")</f>
        <v/>
      </c>
      <c r="L3022" s="68" t="str">
        <f>IFERROR(VLOOKUP($B3022,APガラス性能一覧!$A$2:$M$6097,11,0),"")</f>
        <v/>
      </c>
      <c r="M3022" s="68" t="str">
        <f>IFERROR(VLOOKUP($B3022,APガラス性能一覧!$A$2:$M$6097,12,0),"")</f>
        <v/>
      </c>
      <c r="N3022" s="68" t="str">
        <f>IFERROR(VLOOKUP($B3022,APガラス性能一覧!$A$2:$M$6097,13,0),"")</f>
        <v/>
      </c>
    </row>
    <row r="3023" spans="2:14" x14ac:dyDescent="0.4">
      <c r="B3023" s="68" t="str">
        <f>IF($D$2="","",IF($E$2=0.65,IFERROR(IF(INDEX(APガラス性能一覧!A:A,MATCH(ROW(B3017),APガラス性能一覧!$O:$O,0))="","",INDEX(APガラス性能一覧!A:A,MATCH(ROW(B3017),APガラス性能一覧!$O:$O,0))),""),IFERROR(IF(INDEX(APガラス性能一覧!A:A,MATCH(ROW(B3017),APガラス性能一覧!$N:$N,0))="","",INDEX(APガラス性能一覧!A:A,MATCH(ROW(B3017),APガラス性能一覧!$N:$N,0))),"")))</f>
        <v/>
      </c>
      <c r="C3023" s="68" t="str">
        <f>IFERROR(VLOOKUP($B3023,APガラス性能一覧!$A$2:$M$6097,2,0),"")</f>
        <v/>
      </c>
      <c r="D3023" s="68" t="str">
        <f>IFERROR(VLOOKUP($B3023,APガラス性能一覧!$A$2:$M$6097,3,0),"")</f>
        <v/>
      </c>
      <c r="E3023" s="68" t="str">
        <f>IFERROR(VLOOKUP($B3023,APガラス性能一覧!$A$2:$M$6097,4,0),"")</f>
        <v/>
      </c>
      <c r="F3023" s="68" t="str">
        <f>IFERROR(VLOOKUP($B3023,APガラス性能一覧!$A$2:$M$6097,5,0),"")</f>
        <v/>
      </c>
      <c r="G3023" s="68" t="str">
        <f>IFERROR(VLOOKUP($B3023,APガラス性能一覧!$A$2:$M$6097,6,0),"")</f>
        <v/>
      </c>
      <c r="H3023" s="68" t="str">
        <f>IFERROR(VLOOKUP($B3023,APガラス性能一覧!$A$2:$M$6097,7,0),"")</f>
        <v/>
      </c>
      <c r="I3023" s="68" t="str">
        <f>IFERROR(VLOOKUP($B3023,APガラス性能一覧!$A$2:$M$6097,8,0),"")</f>
        <v/>
      </c>
      <c r="J3023" s="68" t="str">
        <f>IFERROR(VLOOKUP($B3023,APガラス性能一覧!$A$2:$M$6097,9,0),"")</f>
        <v/>
      </c>
      <c r="K3023" s="68" t="str">
        <f>IFERROR(VLOOKUP($B3023,APガラス性能一覧!$A$2:$M$6097,10,0),"")</f>
        <v/>
      </c>
      <c r="L3023" s="68" t="str">
        <f>IFERROR(VLOOKUP($B3023,APガラス性能一覧!$A$2:$M$6097,11,0),"")</f>
        <v/>
      </c>
      <c r="M3023" s="68" t="str">
        <f>IFERROR(VLOOKUP($B3023,APガラス性能一覧!$A$2:$M$6097,12,0),"")</f>
        <v/>
      </c>
      <c r="N3023" s="68" t="str">
        <f>IFERROR(VLOOKUP($B3023,APガラス性能一覧!$A$2:$M$6097,13,0),"")</f>
        <v/>
      </c>
    </row>
    <row r="3024" spans="2:14" x14ac:dyDescent="0.4">
      <c r="B3024" s="68" t="str">
        <f>IF($D$2="","",IF($E$2=0.65,IFERROR(IF(INDEX(APガラス性能一覧!A:A,MATCH(ROW(B3018),APガラス性能一覧!$O:$O,0))="","",INDEX(APガラス性能一覧!A:A,MATCH(ROW(B3018),APガラス性能一覧!$O:$O,0))),""),IFERROR(IF(INDEX(APガラス性能一覧!A:A,MATCH(ROW(B3018),APガラス性能一覧!$N:$N,0))="","",INDEX(APガラス性能一覧!A:A,MATCH(ROW(B3018),APガラス性能一覧!$N:$N,0))),"")))</f>
        <v/>
      </c>
      <c r="C3024" s="68" t="str">
        <f>IFERROR(VLOOKUP($B3024,APガラス性能一覧!$A$2:$M$6097,2,0),"")</f>
        <v/>
      </c>
      <c r="D3024" s="68" t="str">
        <f>IFERROR(VLOOKUP($B3024,APガラス性能一覧!$A$2:$M$6097,3,0),"")</f>
        <v/>
      </c>
      <c r="E3024" s="68" t="str">
        <f>IFERROR(VLOOKUP($B3024,APガラス性能一覧!$A$2:$M$6097,4,0),"")</f>
        <v/>
      </c>
      <c r="F3024" s="68" t="str">
        <f>IFERROR(VLOOKUP($B3024,APガラス性能一覧!$A$2:$M$6097,5,0),"")</f>
        <v/>
      </c>
      <c r="G3024" s="68" t="str">
        <f>IFERROR(VLOOKUP($B3024,APガラス性能一覧!$A$2:$M$6097,6,0),"")</f>
        <v/>
      </c>
      <c r="H3024" s="68" t="str">
        <f>IFERROR(VLOOKUP($B3024,APガラス性能一覧!$A$2:$M$6097,7,0),"")</f>
        <v/>
      </c>
      <c r="I3024" s="68" t="str">
        <f>IFERROR(VLOOKUP($B3024,APガラス性能一覧!$A$2:$M$6097,8,0),"")</f>
        <v/>
      </c>
      <c r="J3024" s="68" t="str">
        <f>IFERROR(VLOOKUP($B3024,APガラス性能一覧!$A$2:$M$6097,9,0),"")</f>
        <v/>
      </c>
      <c r="K3024" s="68" t="str">
        <f>IFERROR(VLOOKUP($B3024,APガラス性能一覧!$A$2:$M$6097,10,0),"")</f>
        <v/>
      </c>
      <c r="L3024" s="68" t="str">
        <f>IFERROR(VLOOKUP($B3024,APガラス性能一覧!$A$2:$M$6097,11,0),"")</f>
        <v/>
      </c>
      <c r="M3024" s="68" t="str">
        <f>IFERROR(VLOOKUP($B3024,APガラス性能一覧!$A$2:$M$6097,12,0),"")</f>
        <v/>
      </c>
      <c r="N3024" s="68" t="str">
        <f>IFERROR(VLOOKUP($B3024,APガラス性能一覧!$A$2:$M$6097,13,0),"")</f>
        <v/>
      </c>
    </row>
    <row r="3025" spans="2:14" x14ac:dyDescent="0.4">
      <c r="B3025" s="68" t="str">
        <f>IF($D$2="","",IF($E$2=0.65,IFERROR(IF(INDEX(APガラス性能一覧!A:A,MATCH(ROW(B3019),APガラス性能一覧!$O:$O,0))="","",INDEX(APガラス性能一覧!A:A,MATCH(ROW(B3019),APガラス性能一覧!$O:$O,0))),""),IFERROR(IF(INDEX(APガラス性能一覧!A:A,MATCH(ROW(B3019),APガラス性能一覧!$N:$N,0))="","",INDEX(APガラス性能一覧!A:A,MATCH(ROW(B3019),APガラス性能一覧!$N:$N,0))),"")))</f>
        <v/>
      </c>
      <c r="C3025" s="68" t="str">
        <f>IFERROR(VLOOKUP($B3025,APガラス性能一覧!$A$2:$M$6097,2,0),"")</f>
        <v/>
      </c>
      <c r="D3025" s="68" t="str">
        <f>IFERROR(VLOOKUP($B3025,APガラス性能一覧!$A$2:$M$6097,3,0),"")</f>
        <v/>
      </c>
      <c r="E3025" s="68" t="str">
        <f>IFERROR(VLOOKUP($B3025,APガラス性能一覧!$A$2:$M$6097,4,0),"")</f>
        <v/>
      </c>
      <c r="F3025" s="68" t="str">
        <f>IFERROR(VLOOKUP($B3025,APガラス性能一覧!$A$2:$M$6097,5,0),"")</f>
        <v/>
      </c>
      <c r="G3025" s="68" t="str">
        <f>IFERROR(VLOOKUP($B3025,APガラス性能一覧!$A$2:$M$6097,6,0),"")</f>
        <v/>
      </c>
      <c r="H3025" s="68" t="str">
        <f>IFERROR(VLOOKUP($B3025,APガラス性能一覧!$A$2:$M$6097,7,0),"")</f>
        <v/>
      </c>
      <c r="I3025" s="68" t="str">
        <f>IFERROR(VLOOKUP($B3025,APガラス性能一覧!$A$2:$M$6097,8,0),"")</f>
        <v/>
      </c>
      <c r="J3025" s="68" t="str">
        <f>IFERROR(VLOOKUP($B3025,APガラス性能一覧!$A$2:$M$6097,9,0),"")</f>
        <v/>
      </c>
      <c r="K3025" s="68" t="str">
        <f>IFERROR(VLOOKUP($B3025,APガラス性能一覧!$A$2:$M$6097,10,0),"")</f>
        <v/>
      </c>
      <c r="L3025" s="68" t="str">
        <f>IFERROR(VLOOKUP($B3025,APガラス性能一覧!$A$2:$M$6097,11,0),"")</f>
        <v/>
      </c>
      <c r="M3025" s="68" t="str">
        <f>IFERROR(VLOOKUP($B3025,APガラス性能一覧!$A$2:$M$6097,12,0),"")</f>
        <v/>
      </c>
      <c r="N3025" s="68" t="str">
        <f>IFERROR(VLOOKUP($B3025,APガラス性能一覧!$A$2:$M$6097,13,0),"")</f>
        <v/>
      </c>
    </row>
    <row r="3026" spans="2:14" x14ac:dyDescent="0.4">
      <c r="B3026" s="68" t="str">
        <f>IF($D$2="","",IF($E$2=0.65,IFERROR(IF(INDEX(APガラス性能一覧!A:A,MATCH(ROW(B3020),APガラス性能一覧!$O:$O,0))="","",INDEX(APガラス性能一覧!A:A,MATCH(ROW(B3020),APガラス性能一覧!$O:$O,0))),""),IFERROR(IF(INDEX(APガラス性能一覧!A:A,MATCH(ROW(B3020),APガラス性能一覧!$N:$N,0))="","",INDEX(APガラス性能一覧!A:A,MATCH(ROW(B3020),APガラス性能一覧!$N:$N,0))),"")))</f>
        <v/>
      </c>
      <c r="C3026" s="68" t="str">
        <f>IFERROR(VLOOKUP($B3026,APガラス性能一覧!$A$2:$M$6097,2,0),"")</f>
        <v/>
      </c>
      <c r="D3026" s="68" t="str">
        <f>IFERROR(VLOOKUP($B3026,APガラス性能一覧!$A$2:$M$6097,3,0),"")</f>
        <v/>
      </c>
      <c r="E3026" s="68" t="str">
        <f>IFERROR(VLOOKUP($B3026,APガラス性能一覧!$A$2:$M$6097,4,0),"")</f>
        <v/>
      </c>
      <c r="F3026" s="68" t="str">
        <f>IFERROR(VLOOKUP($B3026,APガラス性能一覧!$A$2:$M$6097,5,0),"")</f>
        <v/>
      </c>
      <c r="G3026" s="68" t="str">
        <f>IFERROR(VLOOKUP($B3026,APガラス性能一覧!$A$2:$M$6097,6,0),"")</f>
        <v/>
      </c>
      <c r="H3026" s="68" t="str">
        <f>IFERROR(VLOOKUP($B3026,APガラス性能一覧!$A$2:$M$6097,7,0),"")</f>
        <v/>
      </c>
      <c r="I3026" s="68" t="str">
        <f>IFERROR(VLOOKUP($B3026,APガラス性能一覧!$A$2:$M$6097,8,0),"")</f>
        <v/>
      </c>
      <c r="J3026" s="68" t="str">
        <f>IFERROR(VLOOKUP($B3026,APガラス性能一覧!$A$2:$M$6097,9,0),"")</f>
        <v/>
      </c>
      <c r="K3026" s="68" t="str">
        <f>IFERROR(VLOOKUP($B3026,APガラス性能一覧!$A$2:$M$6097,10,0),"")</f>
        <v/>
      </c>
      <c r="L3026" s="68" t="str">
        <f>IFERROR(VLOOKUP($B3026,APガラス性能一覧!$A$2:$M$6097,11,0),"")</f>
        <v/>
      </c>
      <c r="M3026" s="68" t="str">
        <f>IFERROR(VLOOKUP($B3026,APガラス性能一覧!$A$2:$M$6097,12,0),"")</f>
        <v/>
      </c>
      <c r="N3026" s="68" t="str">
        <f>IFERROR(VLOOKUP($B3026,APガラス性能一覧!$A$2:$M$6097,13,0),"")</f>
        <v/>
      </c>
    </row>
    <row r="3027" spans="2:14" x14ac:dyDescent="0.4">
      <c r="B3027" s="68" t="str">
        <f>IF($D$2="","",IF($E$2=0.65,IFERROR(IF(INDEX(APガラス性能一覧!A:A,MATCH(ROW(B3021),APガラス性能一覧!$O:$O,0))="","",INDEX(APガラス性能一覧!A:A,MATCH(ROW(B3021),APガラス性能一覧!$O:$O,0))),""),IFERROR(IF(INDEX(APガラス性能一覧!A:A,MATCH(ROW(B3021),APガラス性能一覧!$N:$N,0))="","",INDEX(APガラス性能一覧!A:A,MATCH(ROW(B3021),APガラス性能一覧!$N:$N,0))),"")))</f>
        <v/>
      </c>
      <c r="C3027" s="68" t="str">
        <f>IFERROR(VLOOKUP($B3027,APガラス性能一覧!$A$2:$M$6097,2,0),"")</f>
        <v/>
      </c>
      <c r="D3027" s="68" t="str">
        <f>IFERROR(VLOOKUP($B3027,APガラス性能一覧!$A$2:$M$6097,3,0),"")</f>
        <v/>
      </c>
      <c r="E3027" s="68" t="str">
        <f>IFERROR(VLOOKUP($B3027,APガラス性能一覧!$A$2:$M$6097,4,0),"")</f>
        <v/>
      </c>
      <c r="F3027" s="68" t="str">
        <f>IFERROR(VLOOKUP($B3027,APガラス性能一覧!$A$2:$M$6097,5,0),"")</f>
        <v/>
      </c>
      <c r="G3027" s="68" t="str">
        <f>IFERROR(VLOOKUP($B3027,APガラス性能一覧!$A$2:$M$6097,6,0),"")</f>
        <v/>
      </c>
      <c r="H3027" s="68" t="str">
        <f>IFERROR(VLOOKUP($B3027,APガラス性能一覧!$A$2:$M$6097,7,0),"")</f>
        <v/>
      </c>
      <c r="I3027" s="68" t="str">
        <f>IFERROR(VLOOKUP($B3027,APガラス性能一覧!$A$2:$M$6097,8,0),"")</f>
        <v/>
      </c>
      <c r="J3027" s="68" t="str">
        <f>IFERROR(VLOOKUP($B3027,APガラス性能一覧!$A$2:$M$6097,9,0),"")</f>
        <v/>
      </c>
      <c r="K3027" s="68" t="str">
        <f>IFERROR(VLOOKUP($B3027,APガラス性能一覧!$A$2:$M$6097,10,0),"")</f>
        <v/>
      </c>
      <c r="L3027" s="68" t="str">
        <f>IFERROR(VLOOKUP($B3027,APガラス性能一覧!$A$2:$M$6097,11,0),"")</f>
        <v/>
      </c>
      <c r="M3027" s="68" t="str">
        <f>IFERROR(VLOOKUP($B3027,APガラス性能一覧!$A$2:$M$6097,12,0),"")</f>
        <v/>
      </c>
      <c r="N3027" s="68" t="str">
        <f>IFERROR(VLOOKUP($B3027,APガラス性能一覧!$A$2:$M$6097,13,0),"")</f>
        <v/>
      </c>
    </row>
    <row r="3028" spans="2:14" x14ac:dyDescent="0.4">
      <c r="B3028" s="68" t="str">
        <f>IF($D$2="","",IF($E$2=0.65,IFERROR(IF(INDEX(APガラス性能一覧!A:A,MATCH(ROW(B3022),APガラス性能一覧!$O:$O,0))="","",INDEX(APガラス性能一覧!A:A,MATCH(ROW(B3022),APガラス性能一覧!$O:$O,0))),""),IFERROR(IF(INDEX(APガラス性能一覧!A:A,MATCH(ROW(B3022),APガラス性能一覧!$N:$N,0))="","",INDEX(APガラス性能一覧!A:A,MATCH(ROW(B3022),APガラス性能一覧!$N:$N,0))),"")))</f>
        <v/>
      </c>
      <c r="C3028" s="68" t="str">
        <f>IFERROR(VLOOKUP($B3028,APガラス性能一覧!$A$2:$M$6097,2,0),"")</f>
        <v/>
      </c>
      <c r="D3028" s="68" t="str">
        <f>IFERROR(VLOOKUP($B3028,APガラス性能一覧!$A$2:$M$6097,3,0),"")</f>
        <v/>
      </c>
      <c r="E3028" s="68" t="str">
        <f>IFERROR(VLOOKUP($B3028,APガラス性能一覧!$A$2:$M$6097,4,0),"")</f>
        <v/>
      </c>
      <c r="F3028" s="68" t="str">
        <f>IFERROR(VLOOKUP($B3028,APガラス性能一覧!$A$2:$M$6097,5,0),"")</f>
        <v/>
      </c>
      <c r="G3028" s="68" t="str">
        <f>IFERROR(VLOOKUP($B3028,APガラス性能一覧!$A$2:$M$6097,6,0),"")</f>
        <v/>
      </c>
      <c r="H3028" s="68" t="str">
        <f>IFERROR(VLOOKUP($B3028,APガラス性能一覧!$A$2:$M$6097,7,0),"")</f>
        <v/>
      </c>
      <c r="I3028" s="68" t="str">
        <f>IFERROR(VLOOKUP($B3028,APガラス性能一覧!$A$2:$M$6097,8,0),"")</f>
        <v/>
      </c>
      <c r="J3028" s="68" t="str">
        <f>IFERROR(VLOOKUP($B3028,APガラス性能一覧!$A$2:$M$6097,9,0),"")</f>
        <v/>
      </c>
      <c r="K3028" s="68" t="str">
        <f>IFERROR(VLOOKUP($B3028,APガラス性能一覧!$A$2:$M$6097,10,0),"")</f>
        <v/>
      </c>
      <c r="L3028" s="68" t="str">
        <f>IFERROR(VLOOKUP($B3028,APガラス性能一覧!$A$2:$M$6097,11,0),"")</f>
        <v/>
      </c>
      <c r="M3028" s="68" t="str">
        <f>IFERROR(VLOOKUP($B3028,APガラス性能一覧!$A$2:$M$6097,12,0),"")</f>
        <v/>
      </c>
      <c r="N3028" s="68" t="str">
        <f>IFERROR(VLOOKUP($B3028,APガラス性能一覧!$A$2:$M$6097,13,0),"")</f>
        <v/>
      </c>
    </row>
    <row r="3029" spans="2:14" x14ac:dyDescent="0.4">
      <c r="B3029" s="68" t="str">
        <f>IF($D$2="","",IF($E$2=0.65,IFERROR(IF(INDEX(APガラス性能一覧!A:A,MATCH(ROW(B3023),APガラス性能一覧!$O:$O,0))="","",INDEX(APガラス性能一覧!A:A,MATCH(ROW(B3023),APガラス性能一覧!$O:$O,0))),""),IFERROR(IF(INDEX(APガラス性能一覧!A:A,MATCH(ROW(B3023),APガラス性能一覧!$N:$N,0))="","",INDEX(APガラス性能一覧!A:A,MATCH(ROW(B3023),APガラス性能一覧!$N:$N,0))),"")))</f>
        <v/>
      </c>
      <c r="C3029" s="68" t="str">
        <f>IFERROR(VLOOKUP($B3029,APガラス性能一覧!$A$2:$M$6097,2,0),"")</f>
        <v/>
      </c>
      <c r="D3029" s="68" t="str">
        <f>IFERROR(VLOOKUP($B3029,APガラス性能一覧!$A$2:$M$6097,3,0),"")</f>
        <v/>
      </c>
      <c r="E3029" s="68" t="str">
        <f>IFERROR(VLOOKUP($B3029,APガラス性能一覧!$A$2:$M$6097,4,0),"")</f>
        <v/>
      </c>
      <c r="F3029" s="68" t="str">
        <f>IFERROR(VLOOKUP($B3029,APガラス性能一覧!$A$2:$M$6097,5,0),"")</f>
        <v/>
      </c>
      <c r="G3029" s="68" t="str">
        <f>IFERROR(VLOOKUP($B3029,APガラス性能一覧!$A$2:$M$6097,6,0),"")</f>
        <v/>
      </c>
      <c r="H3029" s="68" t="str">
        <f>IFERROR(VLOOKUP($B3029,APガラス性能一覧!$A$2:$M$6097,7,0),"")</f>
        <v/>
      </c>
      <c r="I3029" s="68" t="str">
        <f>IFERROR(VLOOKUP($B3029,APガラス性能一覧!$A$2:$M$6097,8,0),"")</f>
        <v/>
      </c>
      <c r="J3029" s="68" t="str">
        <f>IFERROR(VLOOKUP($B3029,APガラス性能一覧!$A$2:$M$6097,9,0),"")</f>
        <v/>
      </c>
      <c r="K3029" s="68" t="str">
        <f>IFERROR(VLOOKUP($B3029,APガラス性能一覧!$A$2:$M$6097,10,0),"")</f>
        <v/>
      </c>
      <c r="L3029" s="68" t="str">
        <f>IFERROR(VLOOKUP($B3029,APガラス性能一覧!$A$2:$M$6097,11,0),"")</f>
        <v/>
      </c>
      <c r="M3029" s="68" t="str">
        <f>IFERROR(VLOOKUP($B3029,APガラス性能一覧!$A$2:$M$6097,12,0),"")</f>
        <v/>
      </c>
      <c r="N3029" s="68" t="str">
        <f>IFERROR(VLOOKUP($B3029,APガラス性能一覧!$A$2:$M$6097,13,0),"")</f>
        <v/>
      </c>
    </row>
    <row r="3030" spans="2:14" x14ac:dyDescent="0.4">
      <c r="B3030" s="68" t="str">
        <f>IF($D$2="","",IF($E$2=0.65,IFERROR(IF(INDEX(APガラス性能一覧!A:A,MATCH(ROW(B3024),APガラス性能一覧!$O:$O,0))="","",INDEX(APガラス性能一覧!A:A,MATCH(ROW(B3024),APガラス性能一覧!$O:$O,0))),""),IFERROR(IF(INDEX(APガラス性能一覧!A:A,MATCH(ROW(B3024),APガラス性能一覧!$N:$N,0))="","",INDEX(APガラス性能一覧!A:A,MATCH(ROW(B3024),APガラス性能一覧!$N:$N,0))),"")))</f>
        <v/>
      </c>
      <c r="C3030" s="68" t="str">
        <f>IFERROR(VLOOKUP($B3030,APガラス性能一覧!$A$2:$M$6097,2,0),"")</f>
        <v/>
      </c>
      <c r="D3030" s="68" t="str">
        <f>IFERROR(VLOOKUP($B3030,APガラス性能一覧!$A$2:$M$6097,3,0),"")</f>
        <v/>
      </c>
      <c r="E3030" s="68" t="str">
        <f>IFERROR(VLOOKUP($B3030,APガラス性能一覧!$A$2:$M$6097,4,0),"")</f>
        <v/>
      </c>
      <c r="F3030" s="68" t="str">
        <f>IFERROR(VLOOKUP($B3030,APガラス性能一覧!$A$2:$M$6097,5,0),"")</f>
        <v/>
      </c>
      <c r="G3030" s="68" t="str">
        <f>IFERROR(VLOOKUP($B3030,APガラス性能一覧!$A$2:$M$6097,6,0),"")</f>
        <v/>
      </c>
      <c r="H3030" s="68" t="str">
        <f>IFERROR(VLOOKUP($B3030,APガラス性能一覧!$A$2:$M$6097,7,0),"")</f>
        <v/>
      </c>
      <c r="I3030" s="68" t="str">
        <f>IFERROR(VLOOKUP($B3030,APガラス性能一覧!$A$2:$M$6097,8,0),"")</f>
        <v/>
      </c>
      <c r="J3030" s="68" t="str">
        <f>IFERROR(VLOOKUP($B3030,APガラス性能一覧!$A$2:$M$6097,9,0),"")</f>
        <v/>
      </c>
      <c r="K3030" s="68" t="str">
        <f>IFERROR(VLOOKUP($B3030,APガラス性能一覧!$A$2:$M$6097,10,0),"")</f>
        <v/>
      </c>
      <c r="L3030" s="68" t="str">
        <f>IFERROR(VLOOKUP($B3030,APガラス性能一覧!$A$2:$M$6097,11,0),"")</f>
        <v/>
      </c>
      <c r="M3030" s="68" t="str">
        <f>IFERROR(VLOOKUP($B3030,APガラス性能一覧!$A$2:$M$6097,12,0),"")</f>
        <v/>
      </c>
      <c r="N3030" s="68" t="str">
        <f>IFERROR(VLOOKUP($B3030,APガラス性能一覧!$A$2:$M$6097,13,0),"")</f>
        <v/>
      </c>
    </row>
    <row r="3031" spans="2:14" x14ac:dyDescent="0.4">
      <c r="B3031" s="68" t="str">
        <f>IF($D$2="","",IF($E$2=0.65,IFERROR(IF(INDEX(APガラス性能一覧!A:A,MATCH(ROW(B3025),APガラス性能一覧!$O:$O,0))="","",INDEX(APガラス性能一覧!A:A,MATCH(ROW(B3025),APガラス性能一覧!$O:$O,0))),""),IFERROR(IF(INDEX(APガラス性能一覧!A:A,MATCH(ROW(B3025),APガラス性能一覧!$N:$N,0))="","",INDEX(APガラス性能一覧!A:A,MATCH(ROW(B3025),APガラス性能一覧!$N:$N,0))),"")))</f>
        <v/>
      </c>
      <c r="C3031" s="68" t="str">
        <f>IFERROR(VLOOKUP($B3031,APガラス性能一覧!$A$2:$M$6097,2,0),"")</f>
        <v/>
      </c>
      <c r="D3031" s="68" t="str">
        <f>IFERROR(VLOOKUP($B3031,APガラス性能一覧!$A$2:$M$6097,3,0),"")</f>
        <v/>
      </c>
      <c r="E3031" s="68" t="str">
        <f>IFERROR(VLOOKUP($B3031,APガラス性能一覧!$A$2:$M$6097,4,0),"")</f>
        <v/>
      </c>
      <c r="F3031" s="68" t="str">
        <f>IFERROR(VLOOKUP($B3031,APガラス性能一覧!$A$2:$M$6097,5,0),"")</f>
        <v/>
      </c>
      <c r="G3031" s="68" t="str">
        <f>IFERROR(VLOOKUP($B3031,APガラス性能一覧!$A$2:$M$6097,6,0),"")</f>
        <v/>
      </c>
      <c r="H3031" s="68" t="str">
        <f>IFERROR(VLOOKUP($B3031,APガラス性能一覧!$A$2:$M$6097,7,0),"")</f>
        <v/>
      </c>
      <c r="I3031" s="68" t="str">
        <f>IFERROR(VLOOKUP($B3031,APガラス性能一覧!$A$2:$M$6097,8,0),"")</f>
        <v/>
      </c>
      <c r="J3031" s="68" t="str">
        <f>IFERROR(VLOOKUP($B3031,APガラス性能一覧!$A$2:$M$6097,9,0),"")</f>
        <v/>
      </c>
      <c r="K3031" s="68" t="str">
        <f>IFERROR(VLOOKUP($B3031,APガラス性能一覧!$A$2:$M$6097,10,0),"")</f>
        <v/>
      </c>
      <c r="L3031" s="68" t="str">
        <f>IFERROR(VLOOKUP($B3031,APガラス性能一覧!$A$2:$M$6097,11,0),"")</f>
        <v/>
      </c>
      <c r="M3031" s="68" t="str">
        <f>IFERROR(VLOOKUP($B3031,APガラス性能一覧!$A$2:$M$6097,12,0),"")</f>
        <v/>
      </c>
      <c r="N3031" s="68" t="str">
        <f>IFERROR(VLOOKUP($B3031,APガラス性能一覧!$A$2:$M$6097,13,0),"")</f>
        <v/>
      </c>
    </row>
    <row r="3032" spans="2:14" x14ac:dyDescent="0.4">
      <c r="B3032" s="68" t="str">
        <f>IF($D$2="","",IF($E$2=0.65,IFERROR(IF(INDEX(APガラス性能一覧!A:A,MATCH(ROW(B3026),APガラス性能一覧!$O:$O,0))="","",INDEX(APガラス性能一覧!A:A,MATCH(ROW(B3026),APガラス性能一覧!$O:$O,0))),""),IFERROR(IF(INDEX(APガラス性能一覧!A:A,MATCH(ROW(B3026),APガラス性能一覧!$N:$N,0))="","",INDEX(APガラス性能一覧!A:A,MATCH(ROW(B3026),APガラス性能一覧!$N:$N,0))),"")))</f>
        <v/>
      </c>
      <c r="C3032" s="68" t="str">
        <f>IFERROR(VLOOKUP($B3032,APガラス性能一覧!$A$2:$M$6097,2,0),"")</f>
        <v/>
      </c>
      <c r="D3032" s="68" t="str">
        <f>IFERROR(VLOOKUP($B3032,APガラス性能一覧!$A$2:$M$6097,3,0),"")</f>
        <v/>
      </c>
      <c r="E3032" s="68" t="str">
        <f>IFERROR(VLOOKUP($B3032,APガラス性能一覧!$A$2:$M$6097,4,0),"")</f>
        <v/>
      </c>
      <c r="F3032" s="68" t="str">
        <f>IFERROR(VLOOKUP($B3032,APガラス性能一覧!$A$2:$M$6097,5,0),"")</f>
        <v/>
      </c>
      <c r="G3032" s="68" t="str">
        <f>IFERROR(VLOOKUP($B3032,APガラス性能一覧!$A$2:$M$6097,6,0),"")</f>
        <v/>
      </c>
      <c r="H3032" s="68" t="str">
        <f>IFERROR(VLOOKUP($B3032,APガラス性能一覧!$A$2:$M$6097,7,0),"")</f>
        <v/>
      </c>
      <c r="I3032" s="68" t="str">
        <f>IFERROR(VLOOKUP($B3032,APガラス性能一覧!$A$2:$M$6097,8,0),"")</f>
        <v/>
      </c>
      <c r="J3032" s="68" t="str">
        <f>IFERROR(VLOOKUP($B3032,APガラス性能一覧!$A$2:$M$6097,9,0),"")</f>
        <v/>
      </c>
      <c r="K3032" s="68" t="str">
        <f>IFERROR(VLOOKUP($B3032,APガラス性能一覧!$A$2:$M$6097,10,0),"")</f>
        <v/>
      </c>
      <c r="L3032" s="68" t="str">
        <f>IFERROR(VLOOKUP($B3032,APガラス性能一覧!$A$2:$M$6097,11,0),"")</f>
        <v/>
      </c>
      <c r="M3032" s="68" t="str">
        <f>IFERROR(VLOOKUP($B3032,APガラス性能一覧!$A$2:$M$6097,12,0),"")</f>
        <v/>
      </c>
      <c r="N3032" s="68" t="str">
        <f>IFERROR(VLOOKUP($B3032,APガラス性能一覧!$A$2:$M$6097,13,0),"")</f>
        <v/>
      </c>
    </row>
    <row r="3033" spans="2:14" x14ac:dyDescent="0.4">
      <c r="B3033" s="68" t="str">
        <f>IF($D$2="","",IF($E$2=0.65,IFERROR(IF(INDEX(APガラス性能一覧!A:A,MATCH(ROW(B3027),APガラス性能一覧!$O:$O,0))="","",INDEX(APガラス性能一覧!A:A,MATCH(ROW(B3027),APガラス性能一覧!$O:$O,0))),""),IFERROR(IF(INDEX(APガラス性能一覧!A:A,MATCH(ROW(B3027),APガラス性能一覧!$N:$N,0))="","",INDEX(APガラス性能一覧!A:A,MATCH(ROW(B3027),APガラス性能一覧!$N:$N,0))),"")))</f>
        <v/>
      </c>
      <c r="C3033" s="68" t="str">
        <f>IFERROR(VLOOKUP($B3033,APガラス性能一覧!$A$2:$M$6097,2,0),"")</f>
        <v/>
      </c>
      <c r="D3033" s="68" t="str">
        <f>IFERROR(VLOOKUP($B3033,APガラス性能一覧!$A$2:$M$6097,3,0),"")</f>
        <v/>
      </c>
      <c r="E3033" s="68" t="str">
        <f>IFERROR(VLOOKUP($B3033,APガラス性能一覧!$A$2:$M$6097,4,0),"")</f>
        <v/>
      </c>
      <c r="F3033" s="68" t="str">
        <f>IFERROR(VLOOKUP($B3033,APガラス性能一覧!$A$2:$M$6097,5,0),"")</f>
        <v/>
      </c>
      <c r="G3033" s="68" t="str">
        <f>IFERROR(VLOOKUP($B3033,APガラス性能一覧!$A$2:$M$6097,6,0),"")</f>
        <v/>
      </c>
      <c r="H3033" s="68" t="str">
        <f>IFERROR(VLOOKUP($B3033,APガラス性能一覧!$A$2:$M$6097,7,0),"")</f>
        <v/>
      </c>
      <c r="I3033" s="68" t="str">
        <f>IFERROR(VLOOKUP($B3033,APガラス性能一覧!$A$2:$M$6097,8,0),"")</f>
        <v/>
      </c>
      <c r="J3033" s="68" t="str">
        <f>IFERROR(VLOOKUP($B3033,APガラス性能一覧!$A$2:$M$6097,9,0),"")</f>
        <v/>
      </c>
      <c r="K3033" s="68" t="str">
        <f>IFERROR(VLOOKUP($B3033,APガラス性能一覧!$A$2:$M$6097,10,0),"")</f>
        <v/>
      </c>
      <c r="L3033" s="68" t="str">
        <f>IFERROR(VLOOKUP($B3033,APガラス性能一覧!$A$2:$M$6097,11,0),"")</f>
        <v/>
      </c>
      <c r="M3033" s="68" t="str">
        <f>IFERROR(VLOOKUP($B3033,APガラス性能一覧!$A$2:$M$6097,12,0),"")</f>
        <v/>
      </c>
      <c r="N3033" s="68" t="str">
        <f>IFERROR(VLOOKUP($B3033,APガラス性能一覧!$A$2:$M$6097,13,0),"")</f>
        <v/>
      </c>
    </row>
    <row r="3034" spans="2:14" x14ac:dyDescent="0.4">
      <c r="B3034" s="68" t="str">
        <f>IF($D$2="","",IF($E$2=0.65,IFERROR(IF(INDEX(APガラス性能一覧!A:A,MATCH(ROW(B3028),APガラス性能一覧!$O:$O,0))="","",INDEX(APガラス性能一覧!A:A,MATCH(ROW(B3028),APガラス性能一覧!$O:$O,0))),""),IFERROR(IF(INDEX(APガラス性能一覧!A:A,MATCH(ROW(B3028),APガラス性能一覧!$N:$N,0))="","",INDEX(APガラス性能一覧!A:A,MATCH(ROW(B3028),APガラス性能一覧!$N:$N,0))),"")))</f>
        <v/>
      </c>
      <c r="C3034" s="68" t="str">
        <f>IFERROR(VLOOKUP($B3034,APガラス性能一覧!$A$2:$M$6097,2,0),"")</f>
        <v/>
      </c>
      <c r="D3034" s="68" t="str">
        <f>IFERROR(VLOOKUP($B3034,APガラス性能一覧!$A$2:$M$6097,3,0),"")</f>
        <v/>
      </c>
      <c r="E3034" s="68" t="str">
        <f>IFERROR(VLOOKUP($B3034,APガラス性能一覧!$A$2:$M$6097,4,0),"")</f>
        <v/>
      </c>
      <c r="F3034" s="68" t="str">
        <f>IFERROR(VLOOKUP($B3034,APガラス性能一覧!$A$2:$M$6097,5,0),"")</f>
        <v/>
      </c>
      <c r="G3034" s="68" t="str">
        <f>IFERROR(VLOOKUP($B3034,APガラス性能一覧!$A$2:$M$6097,6,0),"")</f>
        <v/>
      </c>
      <c r="H3034" s="68" t="str">
        <f>IFERROR(VLOOKUP($B3034,APガラス性能一覧!$A$2:$M$6097,7,0),"")</f>
        <v/>
      </c>
      <c r="I3034" s="68" t="str">
        <f>IFERROR(VLOOKUP($B3034,APガラス性能一覧!$A$2:$M$6097,8,0),"")</f>
        <v/>
      </c>
      <c r="J3034" s="68" t="str">
        <f>IFERROR(VLOOKUP($B3034,APガラス性能一覧!$A$2:$M$6097,9,0),"")</f>
        <v/>
      </c>
      <c r="K3034" s="68" t="str">
        <f>IFERROR(VLOOKUP($B3034,APガラス性能一覧!$A$2:$M$6097,10,0),"")</f>
        <v/>
      </c>
      <c r="L3034" s="68" t="str">
        <f>IFERROR(VLOOKUP($B3034,APガラス性能一覧!$A$2:$M$6097,11,0),"")</f>
        <v/>
      </c>
      <c r="M3034" s="68" t="str">
        <f>IFERROR(VLOOKUP($B3034,APガラス性能一覧!$A$2:$M$6097,12,0),"")</f>
        <v/>
      </c>
      <c r="N3034" s="68" t="str">
        <f>IFERROR(VLOOKUP($B3034,APガラス性能一覧!$A$2:$M$6097,13,0),"")</f>
        <v/>
      </c>
    </row>
    <row r="3035" spans="2:14" x14ac:dyDescent="0.4">
      <c r="B3035" s="68" t="str">
        <f>IF($D$2="","",IF($E$2=0.65,IFERROR(IF(INDEX(APガラス性能一覧!A:A,MATCH(ROW(B3029),APガラス性能一覧!$O:$O,0))="","",INDEX(APガラス性能一覧!A:A,MATCH(ROW(B3029),APガラス性能一覧!$O:$O,0))),""),IFERROR(IF(INDEX(APガラス性能一覧!A:A,MATCH(ROW(B3029),APガラス性能一覧!$N:$N,0))="","",INDEX(APガラス性能一覧!A:A,MATCH(ROW(B3029),APガラス性能一覧!$N:$N,0))),"")))</f>
        <v/>
      </c>
      <c r="C3035" s="68" t="str">
        <f>IFERROR(VLOOKUP($B3035,APガラス性能一覧!$A$2:$M$6097,2,0),"")</f>
        <v/>
      </c>
      <c r="D3035" s="68" t="str">
        <f>IFERROR(VLOOKUP($B3035,APガラス性能一覧!$A$2:$M$6097,3,0),"")</f>
        <v/>
      </c>
      <c r="E3035" s="68" t="str">
        <f>IFERROR(VLOOKUP($B3035,APガラス性能一覧!$A$2:$M$6097,4,0),"")</f>
        <v/>
      </c>
      <c r="F3035" s="68" t="str">
        <f>IFERROR(VLOOKUP($B3035,APガラス性能一覧!$A$2:$M$6097,5,0),"")</f>
        <v/>
      </c>
      <c r="G3035" s="68" t="str">
        <f>IFERROR(VLOOKUP($B3035,APガラス性能一覧!$A$2:$M$6097,6,0),"")</f>
        <v/>
      </c>
      <c r="H3035" s="68" t="str">
        <f>IFERROR(VLOOKUP($B3035,APガラス性能一覧!$A$2:$M$6097,7,0),"")</f>
        <v/>
      </c>
      <c r="I3035" s="68" t="str">
        <f>IFERROR(VLOOKUP($B3035,APガラス性能一覧!$A$2:$M$6097,8,0),"")</f>
        <v/>
      </c>
      <c r="J3035" s="68" t="str">
        <f>IFERROR(VLOOKUP($B3035,APガラス性能一覧!$A$2:$M$6097,9,0),"")</f>
        <v/>
      </c>
      <c r="K3035" s="68" t="str">
        <f>IFERROR(VLOOKUP($B3035,APガラス性能一覧!$A$2:$M$6097,10,0),"")</f>
        <v/>
      </c>
      <c r="L3035" s="68" t="str">
        <f>IFERROR(VLOOKUP($B3035,APガラス性能一覧!$A$2:$M$6097,11,0),"")</f>
        <v/>
      </c>
      <c r="M3035" s="68" t="str">
        <f>IFERROR(VLOOKUP($B3035,APガラス性能一覧!$A$2:$M$6097,12,0),"")</f>
        <v/>
      </c>
      <c r="N3035" s="68" t="str">
        <f>IFERROR(VLOOKUP($B3035,APガラス性能一覧!$A$2:$M$6097,13,0),"")</f>
        <v/>
      </c>
    </row>
    <row r="3036" spans="2:14" x14ac:dyDescent="0.4">
      <c r="B3036" s="68" t="str">
        <f>IF($D$2="","",IF($E$2=0.65,IFERROR(IF(INDEX(APガラス性能一覧!A:A,MATCH(ROW(B3030),APガラス性能一覧!$O:$O,0))="","",INDEX(APガラス性能一覧!A:A,MATCH(ROW(B3030),APガラス性能一覧!$O:$O,0))),""),IFERROR(IF(INDEX(APガラス性能一覧!A:A,MATCH(ROW(B3030),APガラス性能一覧!$N:$N,0))="","",INDEX(APガラス性能一覧!A:A,MATCH(ROW(B3030),APガラス性能一覧!$N:$N,0))),"")))</f>
        <v/>
      </c>
      <c r="C3036" s="68" t="str">
        <f>IFERROR(VLOOKUP($B3036,APガラス性能一覧!$A$2:$M$6097,2,0),"")</f>
        <v/>
      </c>
      <c r="D3036" s="68" t="str">
        <f>IFERROR(VLOOKUP($B3036,APガラス性能一覧!$A$2:$M$6097,3,0),"")</f>
        <v/>
      </c>
      <c r="E3036" s="68" t="str">
        <f>IFERROR(VLOOKUP($B3036,APガラス性能一覧!$A$2:$M$6097,4,0),"")</f>
        <v/>
      </c>
      <c r="F3036" s="68" t="str">
        <f>IFERROR(VLOOKUP($B3036,APガラス性能一覧!$A$2:$M$6097,5,0),"")</f>
        <v/>
      </c>
      <c r="G3036" s="68" t="str">
        <f>IFERROR(VLOOKUP($B3036,APガラス性能一覧!$A$2:$M$6097,6,0),"")</f>
        <v/>
      </c>
      <c r="H3036" s="68" t="str">
        <f>IFERROR(VLOOKUP($B3036,APガラス性能一覧!$A$2:$M$6097,7,0),"")</f>
        <v/>
      </c>
      <c r="I3036" s="68" t="str">
        <f>IFERROR(VLOOKUP($B3036,APガラス性能一覧!$A$2:$M$6097,8,0),"")</f>
        <v/>
      </c>
      <c r="J3036" s="68" t="str">
        <f>IFERROR(VLOOKUP($B3036,APガラス性能一覧!$A$2:$M$6097,9,0),"")</f>
        <v/>
      </c>
      <c r="K3036" s="68" t="str">
        <f>IFERROR(VLOOKUP($B3036,APガラス性能一覧!$A$2:$M$6097,10,0),"")</f>
        <v/>
      </c>
      <c r="L3036" s="68" t="str">
        <f>IFERROR(VLOOKUP($B3036,APガラス性能一覧!$A$2:$M$6097,11,0),"")</f>
        <v/>
      </c>
      <c r="M3036" s="68" t="str">
        <f>IFERROR(VLOOKUP($B3036,APガラス性能一覧!$A$2:$M$6097,12,0),"")</f>
        <v/>
      </c>
      <c r="N3036" s="68" t="str">
        <f>IFERROR(VLOOKUP($B3036,APガラス性能一覧!$A$2:$M$6097,13,0),"")</f>
        <v/>
      </c>
    </row>
    <row r="3037" spans="2:14" x14ac:dyDescent="0.4">
      <c r="B3037" s="68" t="str">
        <f>IF($D$2="","",IF($E$2=0.65,IFERROR(IF(INDEX(APガラス性能一覧!A:A,MATCH(ROW(B3031),APガラス性能一覧!$O:$O,0))="","",INDEX(APガラス性能一覧!A:A,MATCH(ROW(B3031),APガラス性能一覧!$O:$O,0))),""),IFERROR(IF(INDEX(APガラス性能一覧!A:A,MATCH(ROW(B3031),APガラス性能一覧!$N:$N,0))="","",INDEX(APガラス性能一覧!A:A,MATCH(ROW(B3031),APガラス性能一覧!$N:$N,0))),"")))</f>
        <v/>
      </c>
      <c r="C3037" s="68" t="str">
        <f>IFERROR(VLOOKUP($B3037,APガラス性能一覧!$A$2:$M$6097,2,0),"")</f>
        <v/>
      </c>
      <c r="D3037" s="68" t="str">
        <f>IFERROR(VLOOKUP($B3037,APガラス性能一覧!$A$2:$M$6097,3,0),"")</f>
        <v/>
      </c>
      <c r="E3037" s="68" t="str">
        <f>IFERROR(VLOOKUP($B3037,APガラス性能一覧!$A$2:$M$6097,4,0),"")</f>
        <v/>
      </c>
      <c r="F3037" s="68" t="str">
        <f>IFERROR(VLOOKUP($B3037,APガラス性能一覧!$A$2:$M$6097,5,0),"")</f>
        <v/>
      </c>
      <c r="G3037" s="68" t="str">
        <f>IFERROR(VLOOKUP($B3037,APガラス性能一覧!$A$2:$M$6097,6,0),"")</f>
        <v/>
      </c>
      <c r="H3037" s="68" t="str">
        <f>IFERROR(VLOOKUP($B3037,APガラス性能一覧!$A$2:$M$6097,7,0),"")</f>
        <v/>
      </c>
      <c r="I3037" s="68" t="str">
        <f>IFERROR(VLOOKUP($B3037,APガラス性能一覧!$A$2:$M$6097,8,0),"")</f>
        <v/>
      </c>
      <c r="J3037" s="68" t="str">
        <f>IFERROR(VLOOKUP($B3037,APガラス性能一覧!$A$2:$M$6097,9,0),"")</f>
        <v/>
      </c>
      <c r="K3037" s="68" t="str">
        <f>IFERROR(VLOOKUP($B3037,APガラス性能一覧!$A$2:$M$6097,10,0),"")</f>
        <v/>
      </c>
      <c r="L3037" s="68" t="str">
        <f>IFERROR(VLOOKUP($B3037,APガラス性能一覧!$A$2:$M$6097,11,0),"")</f>
        <v/>
      </c>
      <c r="M3037" s="68" t="str">
        <f>IFERROR(VLOOKUP($B3037,APガラス性能一覧!$A$2:$M$6097,12,0),"")</f>
        <v/>
      </c>
      <c r="N3037" s="68" t="str">
        <f>IFERROR(VLOOKUP($B3037,APガラス性能一覧!$A$2:$M$6097,13,0),"")</f>
        <v/>
      </c>
    </row>
    <row r="3038" spans="2:14" x14ac:dyDescent="0.4">
      <c r="B3038" s="68" t="str">
        <f>IF($D$2="","",IF($E$2=0.65,IFERROR(IF(INDEX(APガラス性能一覧!A:A,MATCH(ROW(B3032),APガラス性能一覧!$O:$O,0))="","",INDEX(APガラス性能一覧!A:A,MATCH(ROW(B3032),APガラス性能一覧!$O:$O,0))),""),IFERROR(IF(INDEX(APガラス性能一覧!A:A,MATCH(ROW(B3032),APガラス性能一覧!$N:$N,0))="","",INDEX(APガラス性能一覧!A:A,MATCH(ROW(B3032),APガラス性能一覧!$N:$N,0))),"")))</f>
        <v/>
      </c>
      <c r="C3038" s="68" t="str">
        <f>IFERROR(VLOOKUP($B3038,APガラス性能一覧!$A$2:$M$6097,2,0),"")</f>
        <v/>
      </c>
      <c r="D3038" s="68" t="str">
        <f>IFERROR(VLOOKUP($B3038,APガラス性能一覧!$A$2:$M$6097,3,0),"")</f>
        <v/>
      </c>
      <c r="E3038" s="68" t="str">
        <f>IFERROR(VLOOKUP($B3038,APガラス性能一覧!$A$2:$M$6097,4,0),"")</f>
        <v/>
      </c>
      <c r="F3038" s="68" t="str">
        <f>IFERROR(VLOOKUP($B3038,APガラス性能一覧!$A$2:$M$6097,5,0),"")</f>
        <v/>
      </c>
      <c r="G3038" s="68" t="str">
        <f>IFERROR(VLOOKUP($B3038,APガラス性能一覧!$A$2:$M$6097,6,0),"")</f>
        <v/>
      </c>
      <c r="H3038" s="68" t="str">
        <f>IFERROR(VLOOKUP($B3038,APガラス性能一覧!$A$2:$M$6097,7,0),"")</f>
        <v/>
      </c>
      <c r="I3038" s="68" t="str">
        <f>IFERROR(VLOOKUP($B3038,APガラス性能一覧!$A$2:$M$6097,8,0),"")</f>
        <v/>
      </c>
      <c r="J3038" s="68" t="str">
        <f>IFERROR(VLOOKUP($B3038,APガラス性能一覧!$A$2:$M$6097,9,0),"")</f>
        <v/>
      </c>
      <c r="K3038" s="68" t="str">
        <f>IFERROR(VLOOKUP($B3038,APガラス性能一覧!$A$2:$M$6097,10,0),"")</f>
        <v/>
      </c>
      <c r="L3038" s="68" t="str">
        <f>IFERROR(VLOOKUP($B3038,APガラス性能一覧!$A$2:$M$6097,11,0),"")</f>
        <v/>
      </c>
      <c r="M3038" s="68" t="str">
        <f>IFERROR(VLOOKUP($B3038,APガラス性能一覧!$A$2:$M$6097,12,0),"")</f>
        <v/>
      </c>
      <c r="N3038" s="68" t="str">
        <f>IFERROR(VLOOKUP($B3038,APガラス性能一覧!$A$2:$M$6097,13,0),"")</f>
        <v/>
      </c>
    </row>
    <row r="3039" spans="2:14" x14ac:dyDescent="0.4">
      <c r="B3039" s="68" t="str">
        <f>IF($D$2="","",IF($E$2=0.65,IFERROR(IF(INDEX(APガラス性能一覧!A:A,MATCH(ROW(B3033),APガラス性能一覧!$O:$O,0))="","",INDEX(APガラス性能一覧!A:A,MATCH(ROW(B3033),APガラス性能一覧!$O:$O,0))),""),IFERROR(IF(INDEX(APガラス性能一覧!A:A,MATCH(ROW(B3033),APガラス性能一覧!$N:$N,0))="","",INDEX(APガラス性能一覧!A:A,MATCH(ROW(B3033),APガラス性能一覧!$N:$N,0))),"")))</f>
        <v/>
      </c>
      <c r="C3039" s="68" t="str">
        <f>IFERROR(VLOOKUP($B3039,APガラス性能一覧!$A$2:$M$6097,2,0),"")</f>
        <v/>
      </c>
      <c r="D3039" s="68" t="str">
        <f>IFERROR(VLOOKUP($B3039,APガラス性能一覧!$A$2:$M$6097,3,0),"")</f>
        <v/>
      </c>
      <c r="E3039" s="68" t="str">
        <f>IFERROR(VLOOKUP($B3039,APガラス性能一覧!$A$2:$M$6097,4,0),"")</f>
        <v/>
      </c>
      <c r="F3039" s="68" t="str">
        <f>IFERROR(VLOOKUP($B3039,APガラス性能一覧!$A$2:$M$6097,5,0),"")</f>
        <v/>
      </c>
      <c r="G3039" s="68" t="str">
        <f>IFERROR(VLOOKUP($B3039,APガラス性能一覧!$A$2:$M$6097,6,0),"")</f>
        <v/>
      </c>
      <c r="H3039" s="68" t="str">
        <f>IFERROR(VLOOKUP($B3039,APガラス性能一覧!$A$2:$M$6097,7,0),"")</f>
        <v/>
      </c>
      <c r="I3039" s="68" t="str">
        <f>IFERROR(VLOOKUP($B3039,APガラス性能一覧!$A$2:$M$6097,8,0),"")</f>
        <v/>
      </c>
      <c r="J3039" s="68" t="str">
        <f>IFERROR(VLOOKUP($B3039,APガラス性能一覧!$A$2:$M$6097,9,0),"")</f>
        <v/>
      </c>
      <c r="K3039" s="68" t="str">
        <f>IFERROR(VLOOKUP($B3039,APガラス性能一覧!$A$2:$M$6097,10,0),"")</f>
        <v/>
      </c>
      <c r="L3039" s="68" t="str">
        <f>IFERROR(VLOOKUP($B3039,APガラス性能一覧!$A$2:$M$6097,11,0),"")</f>
        <v/>
      </c>
      <c r="M3039" s="68" t="str">
        <f>IFERROR(VLOOKUP($B3039,APガラス性能一覧!$A$2:$M$6097,12,0),"")</f>
        <v/>
      </c>
      <c r="N3039" s="68" t="str">
        <f>IFERROR(VLOOKUP($B3039,APガラス性能一覧!$A$2:$M$6097,13,0),"")</f>
        <v/>
      </c>
    </row>
    <row r="3040" spans="2:14" x14ac:dyDescent="0.4">
      <c r="B3040" s="68" t="str">
        <f>IF($D$2="","",IF($E$2=0.65,IFERROR(IF(INDEX(APガラス性能一覧!A:A,MATCH(ROW(B3034),APガラス性能一覧!$O:$O,0))="","",INDEX(APガラス性能一覧!A:A,MATCH(ROW(B3034),APガラス性能一覧!$O:$O,0))),""),IFERROR(IF(INDEX(APガラス性能一覧!A:A,MATCH(ROW(B3034),APガラス性能一覧!$N:$N,0))="","",INDEX(APガラス性能一覧!A:A,MATCH(ROW(B3034),APガラス性能一覧!$N:$N,0))),"")))</f>
        <v/>
      </c>
      <c r="C3040" s="68" t="str">
        <f>IFERROR(VLOOKUP($B3040,APガラス性能一覧!$A$2:$M$6097,2,0),"")</f>
        <v/>
      </c>
      <c r="D3040" s="68" t="str">
        <f>IFERROR(VLOOKUP($B3040,APガラス性能一覧!$A$2:$M$6097,3,0),"")</f>
        <v/>
      </c>
      <c r="E3040" s="68" t="str">
        <f>IFERROR(VLOOKUP($B3040,APガラス性能一覧!$A$2:$M$6097,4,0),"")</f>
        <v/>
      </c>
      <c r="F3040" s="68" t="str">
        <f>IFERROR(VLOOKUP($B3040,APガラス性能一覧!$A$2:$M$6097,5,0),"")</f>
        <v/>
      </c>
      <c r="G3040" s="68" t="str">
        <f>IFERROR(VLOOKUP($B3040,APガラス性能一覧!$A$2:$M$6097,6,0),"")</f>
        <v/>
      </c>
      <c r="H3040" s="68" t="str">
        <f>IFERROR(VLOOKUP($B3040,APガラス性能一覧!$A$2:$M$6097,7,0),"")</f>
        <v/>
      </c>
      <c r="I3040" s="68" t="str">
        <f>IFERROR(VLOOKUP($B3040,APガラス性能一覧!$A$2:$M$6097,8,0),"")</f>
        <v/>
      </c>
      <c r="J3040" s="68" t="str">
        <f>IFERROR(VLOOKUP($B3040,APガラス性能一覧!$A$2:$M$6097,9,0),"")</f>
        <v/>
      </c>
      <c r="K3040" s="68" t="str">
        <f>IFERROR(VLOOKUP($B3040,APガラス性能一覧!$A$2:$M$6097,10,0),"")</f>
        <v/>
      </c>
      <c r="L3040" s="68" t="str">
        <f>IFERROR(VLOOKUP($B3040,APガラス性能一覧!$A$2:$M$6097,11,0),"")</f>
        <v/>
      </c>
      <c r="M3040" s="68" t="str">
        <f>IFERROR(VLOOKUP($B3040,APガラス性能一覧!$A$2:$M$6097,12,0),"")</f>
        <v/>
      </c>
      <c r="N3040" s="68" t="str">
        <f>IFERROR(VLOOKUP($B3040,APガラス性能一覧!$A$2:$M$6097,13,0),"")</f>
        <v/>
      </c>
    </row>
    <row r="3041" spans="2:14" x14ac:dyDescent="0.4">
      <c r="B3041" s="68" t="str">
        <f>IF($D$2="","",IF($E$2=0.65,IFERROR(IF(INDEX(APガラス性能一覧!A:A,MATCH(ROW(B3035),APガラス性能一覧!$O:$O,0))="","",INDEX(APガラス性能一覧!A:A,MATCH(ROW(B3035),APガラス性能一覧!$O:$O,0))),""),IFERROR(IF(INDEX(APガラス性能一覧!A:A,MATCH(ROW(B3035),APガラス性能一覧!$N:$N,0))="","",INDEX(APガラス性能一覧!A:A,MATCH(ROW(B3035),APガラス性能一覧!$N:$N,0))),"")))</f>
        <v/>
      </c>
      <c r="C3041" s="68" t="str">
        <f>IFERROR(VLOOKUP($B3041,APガラス性能一覧!$A$2:$M$6097,2,0),"")</f>
        <v/>
      </c>
      <c r="D3041" s="68" t="str">
        <f>IFERROR(VLOOKUP($B3041,APガラス性能一覧!$A$2:$M$6097,3,0),"")</f>
        <v/>
      </c>
      <c r="E3041" s="68" t="str">
        <f>IFERROR(VLOOKUP($B3041,APガラス性能一覧!$A$2:$M$6097,4,0),"")</f>
        <v/>
      </c>
      <c r="F3041" s="68" t="str">
        <f>IFERROR(VLOOKUP($B3041,APガラス性能一覧!$A$2:$M$6097,5,0),"")</f>
        <v/>
      </c>
      <c r="G3041" s="68" t="str">
        <f>IFERROR(VLOOKUP($B3041,APガラス性能一覧!$A$2:$M$6097,6,0),"")</f>
        <v/>
      </c>
      <c r="H3041" s="68" t="str">
        <f>IFERROR(VLOOKUP($B3041,APガラス性能一覧!$A$2:$M$6097,7,0),"")</f>
        <v/>
      </c>
      <c r="I3041" s="68" t="str">
        <f>IFERROR(VLOOKUP($B3041,APガラス性能一覧!$A$2:$M$6097,8,0),"")</f>
        <v/>
      </c>
      <c r="J3041" s="68" t="str">
        <f>IFERROR(VLOOKUP($B3041,APガラス性能一覧!$A$2:$M$6097,9,0),"")</f>
        <v/>
      </c>
      <c r="K3041" s="68" t="str">
        <f>IFERROR(VLOOKUP($B3041,APガラス性能一覧!$A$2:$M$6097,10,0),"")</f>
        <v/>
      </c>
      <c r="L3041" s="68" t="str">
        <f>IFERROR(VLOOKUP($B3041,APガラス性能一覧!$A$2:$M$6097,11,0),"")</f>
        <v/>
      </c>
      <c r="M3041" s="68" t="str">
        <f>IFERROR(VLOOKUP($B3041,APガラス性能一覧!$A$2:$M$6097,12,0),"")</f>
        <v/>
      </c>
      <c r="N3041" s="68" t="str">
        <f>IFERROR(VLOOKUP($B3041,APガラス性能一覧!$A$2:$M$6097,13,0),"")</f>
        <v/>
      </c>
    </row>
    <row r="3042" spans="2:14" x14ac:dyDescent="0.4">
      <c r="B3042" s="68" t="str">
        <f>IF($D$2="","",IF($E$2=0.65,IFERROR(IF(INDEX(APガラス性能一覧!A:A,MATCH(ROW(B3036),APガラス性能一覧!$O:$O,0))="","",INDEX(APガラス性能一覧!A:A,MATCH(ROW(B3036),APガラス性能一覧!$O:$O,0))),""),IFERROR(IF(INDEX(APガラス性能一覧!A:A,MATCH(ROW(B3036),APガラス性能一覧!$N:$N,0))="","",INDEX(APガラス性能一覧!A:A,MATCH(ROW(B3036),APガラス性能一覧!$N:$N,0))),"")))</f>
        <v/>
      </c>
      <c r="C3042" s="68" t="str">
        <f>IFERROR(VLOOKUP($B3042,APガラス性能一覧!$A$2:$M$6097,2,0),"")</f>
        <v/>
      </c>
      <c r="D3042" s="68" t="str">
        <f>IFERROR(VLOOKUP($B3042,APガラス性能一覧!$A$2:$M$6097,3,0),"")</f>
        <v/>
      </c>
      <c r="E3042" s="68" t="str">
        <f>IFERROR(VLOOKUP($B3042,APガラス性能一覧!$A$2:$M$6097,4,0),"")</f>
        <v/>
      </c>
      <c r="F3042" s="68" t="str">
        <f>IFERROR(VLOOKUP($B3042,APガラス性能一覧!$A$2:$M$6097,5,0),"")</f>
        <v/>
      </c>
      <c r="G3042" s="68" t="str">
        <f>IFERROR(VLOOKUP($B3042,APガラス性能一覧!$A$2:$M$6097,6,0),"")</f>
        <v/>
      </c>
      <c r="H3042" s="68" t="str">
        <f>IFERROR(VLOOKUP($B3042,APガラス性能一覧!$A$2:$M$6097,7,0),"")</f>
        <v/>
      </c>
      <c r="I3042" s="68" t="str">
        <f>IFERROR(VLOOKUP($B3042,APガラス性能一覧!$A$2:$M$6097,8,0),"")</f>
        <v/>
      </c>
      <c r="J3042" s="68" t="str">
        <f>IFERROR(VLOOKUP($B3042,APガラス性能一覧!$A$2:$M$6097,9,0),"")</f>
        <v/>
      </c>
      <c r="K3042" s="68" t="str">
        <f>IFERROR(VLOOKUP($B3042,APガラス性能一覧!$A$2:$M$6097,10,0),"")</f>
        <v/>
      </c>
      <c r="L3042" s="68" t="str">
        <f>IFERROR(VLOOKUP($B3042,APガラス性能一覧!$A$2:$M$6097,11,0),"")</f>
        <v/>
      </c>
      <c r="M3042" s="68" t="str">
        <f>IFERROR(VLOOKUP($B3042,APガラス性能一覧!$A$2:$M$6097,12,0),"")</f>
        <v/>
      </c>
      <c r="N3042" s="68" t="str">
        <f>IFERROR(VLOOKUP($B3042,APガラス性能一覧!$A$2:$M$6097,13,0),"")</f>
        <v/>
      </c>
    </row>
    <row r="3043" spans="2:14" x14ac:dyDescent="0.4">
      <c r="B3043" s="68" t="str">
        <f>IF($D$2="","",IF($E$2=0.65,IFERROR(IF(INDEX(APガラス性能一覧!A:A,MATCH(ROW(B3037),APガラス性能一覧!$O:$O,0))="","",INDEX(APガラス性能一覧!A:A,MATCH(ROW(B3037),APガラス性能一覧!$O:$O,0))),""),IFERROR(IF(INDEX(APガラス性能一覧!A:A,MATCH(ROW(B3037),APガラス性能一覧!$N:$N,0))="","",INDEX(APガラス性能一覧!A:A,MATCH(ROW(B3037),APガラス性能一覧!$N:$N,0))),"")))</f>
        <v/>
      </c>
      <c r="C3043" s="68" t="str">
        <f>IFERROR(VLOOKUP($B3043,APガラス性能一覧!$A$2:$M$6097,2,0),"")</f>
        <v/>
      </c>
      <c r="D3043" s="68" t="str">
        <f>IFERROR(VLOOKUP($B3043,APガラス性能一覧!$A$2:$M$6097,3,0),"")</f>
        <v/>
      </c>
      <c r="E3043" s="68" t="str">
        <f>IFERROR(VLOOKUP($B3043,APガラス性能一覧!$A$2:$M$6097,4,0),"")</f>
        <v/>
      </c>
      <c r="F3043" s="68" t="str">
        <f>IFERROR(VLOOKUP($B3043,APガラス性能一覧!$A$2:$M$6097,5,0),"")</f>
        <v/>
      </c>
      <c r="G3043" s="68" t="str">
        <f>IFERROR(VLOOKUP($B3043,APガラス性能一覧!$A$2:$M$6097,6,0),"")</f>
        <v/>
      </c>
      <c r="H3043" s="68" t="str">
        <f>IFERROR(VLOOKUP($B3043,APガラス性能一覧!$A$2:$M$6097,7,0),"")</f>
        <v/>
      </c>
      <c r="I3043" s="68" t="str">
        <f>IFERROR(VLOOKUP($B3043,APガラス性能一覧!$A$2:$M$6097,8,0),"")</f>
        <v/>
      </c>
      <c r="J3043" s="68" t="str">
        <f>IFERROR(VLOOKUP($B3043,APガラス性能一覧!$A$2:$M$6097,9,0),"")</f>
        <v/>
      </c>
      <c r="K3043" s="68" t="str">
        <f>IFERROR(VLOOKUP($B3043,APガラス性能一覧!$A$2:$M$6097,10,0),"")</f>
        <v/>
      </c>
      <c r="L3043" s="68" t="str">
        <f>IFERROR(VLOOKUP($B3043,APガラス性能一覧!$A$2:$M$6097,11,0),"")</f>
        <v/>
      </c>
      <c r="M3043" s="68" t="str">
        <f>IFERROR(VLOOKUP($B3043,APガラス性能一覧!$A$2:$M$6097,12,0),"")</f>
        <v/>
      </c>
      <c r="N3043" s="68" t="str">
        <f>IFERROR(VLOOKUP($B3043,APガラス性能一覧!$A$2:$M$6097,13,0),"")</f>
        <v/>
      </c>
    </row>
    <row r="3044" spans="2:14" x14ac:dyDescent="0.4">
      <c r="B3044" s="68" t="str">
        <f>IF($D$2="","",IF($E$2=0.65,IFERROR(IF(INDEX(APガラス性能一覧!A:A,MATCH(ROW(B3038),APガラス性能一覧!$O:$O,0))="","",INDEX(APガラス性能一覧!A:A,MATCH(ROW(B3038),APガラス性能一覧!$O:$O,0))),""),IFERROR(IF(INDEX(APガラス性能一覧!A:A,MATCH(ROW(B3038),APガラス性能一覧!$N:$N,0))="","",INDEX(APガラス性能一覧!A:A,MATCH(ROW(B3038),APガラス性能一覧!$N:$N,0))),"")))</f>
        <v/>
      </c>
      <c r="C3044" s="68" t="str">
        <f>IFERROR(VLOOKUP($B3044,APガラス性能一覧!$A$2:$M$6097,2,0),"")</f>
        <v/>
      </c>
      <c r="D3044" s="68" t="str">
        <f>IFERROR(VLOOKUP($B3044,APガラス性能一覧!$A$2:$M$6097,3,0),"")</f>
        <v/>
      </c>
      <c r="E3044" s="68" t="str">
        <f>IFERROR(VLOOKUP($B3044,APガラス性能一覧!$A$2:$M$6097,4,0),"")</f>
        <v/>
      </c>
      <c r="F3044" s="68" t="str">
        <f>IFERROR(VLOOKUP($B3044,APガラス性能一覧!$A$2:$M$6097,5,0),"")</f>
        <v/>
      </c>
      <c r="G3044" s="68" t="str">
        <f>IFERROR(VLOOKUP($B3044,APガラス性能一覧!$A$2:$M$6097,6,0),"")</f>
        <v/>
      </c>
      <c r="H3044" s="68" t="str">
        <f>IFERROR(VLOOKUP($B3044,APガラス性能一覧!$A$2:$M$6097,7,0),"")</f>
        <v/>
      </c>
      <c r="I3044" s="68" t="str">
        <f>IFERROR(VLOOKUP($B3044,APガラス性能一覧!$A$2:$M$6097,8,0),"")</f>
        <v/>
      </c>
      <c r="J3044" s="68" t="str">
        <f>IFERROR(VLOOKUP($B3044,APガラス性能一覧!$A$2:$M$6097,9,0),"")</f>
        <v/>
      </c>
      <c r="K3044" s="68" t="str">
        <f>IFERROR(VLOOKUP($B3044,APガラス性能一覧!$A$2:$M$6097,10,0),"")</f>
        <v/>
      </c>
      <c r="L3044" s="68" t="str">
        <f>IFERROR(VLOOKUP($B3044,APガラス性能一覧!$A$2:$M$6097,11,0),"")</f>
        <v/>
      </c>
      <c r="M3044" s="68" t="str">
        <f>IFERROR(VLOOKUP($B3044,APガラス性能一覧!$A$2:$M$6097,12,0),"")</f>
        <v/>
      </c>
      <c r="N3044" s="68" t="str">
        <f>IFERROR(VLOOKUP($B3044,APガラス性能一覧!$A$2:$M$6097,13,0),"")</f>
        <v/>
      </c>
    </row>
    <row r="3045" spans="2:14" x14ac:dyDescent="0.4">
      <c r="B3045" s="68" t="str">
        <f>IF($D$2="","",IF($E$2=0.65,IFERROR(IF(INDEX(APガラス性能一覧!A:A,MATCH(ROW(B3039),APガラス性能一覧!$O:$O,0))="","",INDEX(APガラス性能一覧!A:A,MATCH(ROW(B3039),APガラス性能一覧!$O:$O,0))),""),IFERROR(IF(INDEX(APガラス性能一覧!A:A,MATCH(ROW(B3039),APガラス性能一覧!$N:$N,0))="","",INDEX(APガラス性能一覧!A:A,MATCH(ROW(B3039),APガラス性能一覧!$N:$N,0))),"")))</f>
        <v/>
      </c>
      <c r="C3045" s="68" t="str">
        <f>IFERROR(VLOOKUP($B3045,APガラス性能一覧!$A$2:$M$6097,2,0),"")</f>
        <v/>
      </c>
      <c r="D3045" s="68" t="str">
        <f>IFERROR(VLOOKUP($B3045,APガラス性能一覧!$A$2:$M$6097,3,0),"")</f>
        <v/>
      </c>
      <c r="E3045" s="68" t="str">
        <f>IFERROR(VLOOKUP($B3045,APガラス性能一覧!$A$2:$M$6097,4,0),"")</f>
        <v/>
      </c>
      <c r="F3045" s="68" t="str">
        <f>IFERROR(VLOOKUP($B3045,APガラス性能一覧!$A$2:$M$6097,5,0),"")</f>
        <v/>
      </c>
      <c r="G3045" s="68" t="str">
        <f>IFERROR(VLOOKUP($B3045,APガラス性能一覧!$A$2:$M$6097,6,0),"")</f>
        <v/>
      </c>
      <c r="H3045" s="68" t="str">
        <f>IFERROR(VLOOKUP($B3045,APガラス性能一覧!$A$2:$M$6097,7,0),"")</f>
        <v/>
      </c>
      <c r="I3045" s="68" t="str">
        <f>IFERROR(VLOOKUP($B3045,APガラス性能一覧!$A$2:$M$6097,8,0),"")</f>
        <v/>
      </c>
      <c r="J3045" s="68" t="str">
        <f>IFERROR(VLOOKUP($B3045,APガラス性能一覧!$A$2:$M$6097,9,0),"")</f>
        <v/>
      </c>
      <c r="K3045" s="68" t="str">
        <f>IFERROR(VLOOKUP($B3045,APガラス性能一覧!$A$2:$M$6097,10,0),"")</f>
        <v/>
      </c>
      <c r="L3045" s="68" t="str">
        <f>IFERROR(VLOOKUP($B3045,APガラス性能一覧!$A$2:$M$6097,11,0),"")</f>
        <v/>
      </c>
      <c r="M3045" s="68" t="str">
        <f>IFERROR(VLOOKUP($B3045,APガラス性能一覧!$A$2:$M$6097,12,0),"")</f>
        <v/>
      </c>
      <c r="N3045" s="68" t="str">
        <f>IFERROR(VLOOKUP($B3045,APガラス性能一覧!$A$2:$M$6097,13,0),"")</f>
        <v/>
      </c>
    </row>
    <row r="3046" spans="2:14" x14ac:dyDescent="0.4">
      <c r="B3046" s="68" t="str">
        <f>IF($D$2="","",IF($E$2=0.65,IFERROR(IF(INDEX(APガラス性能一覧!A:A,MATCH(ROW(B3040),APガラス性能一覧!$O:$O,0))="","",INDEX(APガラス性能一覧!A:A,MATCH(ROW(B3040),APガラス性能一覧!$O:$O,0))),""),IFERROR(IF(INDEX(APガラス性能一覧!A:A,MATCH(ROW(B3040),APガラス性能一覧!$N:$N,0))="","",INDEX(APガラス性能一覧!A:A,MATCH(ROW(B3040),APガラス性能一覧!$N:$N,0))),"")))</f>
        <v/>
      </c>
      <c r="C3046" s="68" t="str">
        <f>IFERROR(VLOOKUP($B3046,APガラス性能一覧!$A$2:$M$6097,2,0),"")</f>
        <v/>
      </c>
      <c r="D3046" s="68" t="str">
        <f>IFERROR(VLOOKUP($B3046,APガラス性能一覧!$A$2:$M$6097,3,0),"")</f>
        <v/>
      </c>
      <c r="E3046" s="68" t="str">
        <f>IFERROR(VLOOKUP($B3046,APガラス性能一覧!$A$2:$M$6097,4,0),"")</f>
        <v/>
      </c>
      <c r="F3046" s="68" t="str">
        <f>IFERROR(VLOOKUP($B3046,APガラス性能一覧!$A$2:$M$6097,5,0),"")</f>
        <v/>
      </c>
      <c r="G3046" s="68" t="str">
        <f>IFERROR(VLOOKUP($B3046,APガラス性能一覧!$A$2:$M$6097,6,0),"")</f>
        <v/>
      </c>
      <c r="H3046" s="68" t="str">
        <f>IFERROR(VLOOKUP($B3046,APガラス性能一覧!$A$2:$M$6097,7,0),"")</f>
        <v/>
      </c>
      <c r="I3046" s="68" t="str">
        <f>IFERROR(VLOOKUP($B3046,APガラス性能一覧!$A$2:$M$6097,8,0),"")</f>
        <v/>
      </c>
      <c r="J3046" s="68" t="str">
        <f>IFERROR(VLOOKUP($B3046,APガラス性能一覧!$A$2:$M$6097,9,0),"")</f>
        <v/>
      </c>
      <c r="K3046" s="68" t="str">
        <f>IFERROR(VLOOKUP($B3046,APガラス性能一覧!$A$2:$M$6097,10,0),"")</f>
        <v/>
      </c>
      <c r="L3046" s="68" t="str">
        <f>IFERROR(VLOOKUP($B3046,APガラス性能一覧!$A$2:$M$6097,11,0),"")</f>
        <v/>
      </c>
      <c r="M3046" s="68" t="str">
        <f>IFERROR(VLOOKUP($B3046,APガラス性能一覧!$A$2:$M$6097,12,0),"")</f>
        <v/>
      </c>
      <c r="N3046" s="68" t="str">
        <f>IFERROR(VLOOKUP($B3046,APガラス性能一覧!$A$2:$M$6097,13,0),"")</f>
        <v/>
      </c>
    </row>
    <row r="3047" spans="2:14" x14ac:dyDescent="0.4">
      <c r="B3047" s="68" t="str">
        <f>IF($D$2="","",IF($E$2=0.65,IFERROR(IF(INDEX(APガラス性能一覧!A:A,MATCH(ROW(B3041),APガラス性能一覧!$O:$O,0))="","",INDEX(APガラス性能一覧!A:A,MATCH(ROW(B3041),APガラス性能一覧!$O:$O,0))),""),IFERROR(IF(INDEX(APガラス性能一覧!A:A,MATCH(ROW(B3041),APガラス性能一覧!$N:$N,0))="","",INDEX(APガラス性能一覧!A:A,MATCH(ROW(B3041),APガラス性能一覧!$N:$N,0))),"")))</f>
        <v/>
      </c>
      <c r="C3047" s="68" t="str">
        <f>IFERROR(VLOOKUP($B3047,APガラス性能一覧!$A$2:$M$6097,2,0),"")</f>
        <v/>
      </c>
      <c r="D3047" s="68" t="str">
        <f>IFERROR(VLOOKUP($B3047,APガラス性能一覧!$A$2:$M$6097,3,0),"")</f>
        <v/>
      </c>
      <c r="E3047" s="68" t="str">
        <f>IFERROR(VLOOKUP($B3047,APガラス性能一覧!$A$2:$M$6097,4,0),"")</f>
        <v/>
      </c>
      <c r="F3047" s="68" t="str">
        <f>IFERROR(VLOOKUP($B3047,APガラス性能一覧!$A$2:$M$6097,5,0),"")</f>
        <v/>
      </c>
      <c r="G3047" s="68" t="str">
        <f>IFERROR(VLOOKUP($B3047,APガラス性能一覧!$A$2:$M$6097,6,0),"")</f>
        <v/>
      </c>
      <c r="H3047" s="68" t="str">
        <f>IFERROR(VLOOKUP($B3047,APガラス性能一覧!$A$2:$M$6097,7,0),"")</f>
        <v/>
      </c>
      <c r="I3047" s="68" t="str">
        <f>IFERROR(VLOOKUP($B3047,APガラス性能一覧!$A$2:$M$6097,8,0),"")</f>
        <v/>
      </c>
      <c r="J3047" s="68" t="str">
        <f>IFERROR(VLOOKUP($B3047,APガラス性能一覧!$A$2:$M$6097,9,0),"")</f>
        <v/>
      </c>
      <c r="K3047" s="68" t="str">
        <f>IFERROR(VLOOKUP($B3047,APガラス性能一覧!$A$2:$M$6097,10,0),"")</f>
        <v/>
      </c>
      <c r="L3047" s="68" t="str">
        <f>IFERROR(VLOOKUP($B3047,APガラス性能一覧!$A$2:$M$6097,11,0),"")</f>
        <v/>
      </c>
      <c r="M3047" s="68" t="str">
        <f>IFERROR(VLOOKUP($B3047,APガラス性能一覧!$A$2:$M$6097,12,0),"")</f>
        <v/>
      </c>
      <c r="N3047" s="68" t="str">
        <f>IFERROR(VLOOKUP($B3047,APガラス性能一覧!$A$2:$M$6097,13,0),"")</f>
        <v/>
      </c>
    </row>
    <row r="3048" spans="2:14" x14ac:dyDescent="0.4">
      <c r="B3048" s="68" t="str">
        <f>IF($D$2="","",IF($E$2=0.65,IFERROR(IF(INDEX(APガラス性能一覧!A:A,MATCH(ROW(B3042),APガラス性能一覧!$O:$O,0))="","",INDEX(APガラス性能一覧!A:A,MATCH(ROW(B3042),APガラス性能一覧!$O:$O,0))),""),IFERROR(IF(INDEX(APガラス性能一覧!A:A,MATCH(ROW(B3042),APガラス性能一覧!$N:$N,0))="","",INDEX(APガラス性能一覧!A:A,MATCH(ROW(B3042),APガラス性能一覧!$N:$N,0))),"")))</f>
        <v/>
      </c>
      <c r="C3048" s="68" t="str">
        <f>IFERROR(VLOOKUP($B3048,APガラス性能一覧!$A$2:$M$6097,2,0),"")</f>
        <v/>
      </c>
      <c r="D3048" s="68" t="str">
        <f>IFERROR(VLOOKUP($B3048,APガラス性能一覧!$A$2:$M$6097,3,0),"")</f>
        <v/>
      </c>
      <c r="E3048" s="68" t="str">
        <f>IFERROR(VLOOKUP($B3048,APガラス性能一覧!$A$2:$M$6097,4,0),"")</f>
        <v/>
      </c>
      <c r="F3048" s="68" t="str">
        <f>IFERROR(VLOOKUP($B3048,APガラス性能一覧!$A$2:$M$6097,5,0),"")</f>
        <v/>
      </c>
      <c r="G3048" s="68" t="str">
        <f>IFERROR(VLOOKUP($B3048,APガラス性能一覧!$A$2:$M$6097,6,0),"")</f>
        <v/>
      </c>
      <c r="H3048" s="68" t="str">
        <f>IFERROR(VLOOKUP($B3048,APガラス性能一覧!$A$2:$M$6097,7,0),"")</f>
        <v/>
      </c>
      <c r="I3048" s="68" t="str">
        <f>IFERROR(VLOOKUP($B3048,APガラス性能一覧!$A$2:$M$6097,8,0),"")</f>
        <v/>
      </c>
      <c r="J3048" s="68" t="str">
        <f>IFERROR(VLOOKUP($B3048,APガラス性能一覧!$A$2:$M$6097,9,0),"")</f>
        <v/>
      </c>
      <c r="K3048" s="68" t="str">
        <f>IFERROR(VLOOKUP($B3048,APガラス性能一覧!$A$2:$M$6097,10,0),"")</f>
        <v/>
      </c>
      <c r="L3048" s="68" t="str">
        <f>IFERROR(VLOOKUP($B3048,APガラス性能一覧!$A$2:$M$6097,11,0),"")</f>
        <v/>
      </c>
      <c r="M3048" s="68" t="str">
        <f>IFERROR(VLOOKUP($B3048,APガラス性能一覧!$A$2:$M$6097,12,0),"")</f>
        <v/>
      </c>
      <c r="N3048" s="68" t="str">
        <f>IFERROR(VLOOKUP($B3048,APガラス性能一覧!$A$2:$M$6097,13,0),"")</f>
        <v/>
      </c>
    </row>
    <row r="3049" spans="2:14" x14ac:dyDescent="0.4">
      <c r="B3049" s="68" t="str">
        <f>IF($D$2="","",IF($E$2=0.65,IFERROR(IF(INDEX(APガラス性能一覧!A:A,MATCH(ROW(B3043),APガラス性能一覧!$O:$O,0))="","",INDEX(APガラス性能一覧!A:A,MATCH(ROW(B3043),APガラス性能一覧!$O:$O,0))),""),IFERROR(IF(INDEX(APガラス性能一覧!A:A,MATCH(ROW(B3043),APガラス性能一覧!$N:$N,0))="","",INDEX(APガラス性能一覧!A:A,MATCH(ROW(B3043),APガラス性能一覧!$N:$N,0))),"")))</f>
        <v/>
      </c>
      <c r="C3049" s="68" t="str">
        <f>IFERROR(VLOOKUP($B3049,APガラス性能一覧!$A$2:$M$6097,2,0),"")</f>
        <v/>
      </c>
      <c r="D3049" s="68" t="str">
        <f>IFERROR(VLOOKUP($B3049,APガラス性能一覧!$A$2:$M$6097,3,0),"")</f>
        <v/>
      </c>
      <c r="E3049" s="68" t="str">
        <f>IFERROR(VLOOKUP($B3049,APガラス性能一覧!$A$2:$M$6097,4,0),"")</f>
        <v/>
      </c>
      <c r="F3049" s="68" t="str">
        <f>IFERROR(VLOOKUP($B3049,APガラス性能一覧!$A$2:$M$6097,5,0),"")</f>
        <v/>
      </c>
      <c r="G3049" s="68" t="str">
        <f>IFERROR(VLOOKUP($B3049,APガラス性能一覧!$A$2:$M$6097,6,0),"")</f>
        <v/>
      </c>
      <c r="H3049" s="68" t="str">
        <f>IFERROR(VLOOKUP($B3049,APガラス性能一覧!$A$2:$M$6097,7,0),"")</f>
        <v/>
      </c>
      <c r="I3049" s="68" t="str">
        <f>IFERROR(VLOOKUP($B3049,APガラス性能一覧!$A$2:$M$6097,8,0),"")</f>
        <v/>
      </c>
      <c r="J3049" s="68" t="str">
        <f>IFERROR(VLOOKUP($B3049,APガラス性能一覧!$A$2:$M$6097,9,0),"")</f>
        <v/>
      </c>
      <c r="K3049" s="68" t="str">
        <f>IFERROR(VLOOKUP($B3049,APガラス性能一覧!$A$2:$M$6097,10,0),"")</f>
        <v/>
      </c>
      <c r="L3049" s="68" t="str">
        <f>IFERROR(VLOOKUP($B3049,APガラス性能一覧!$A$2:$M$6097,11,0),"")</f>
        <v/>
      </c>
      <c r="M3049" s="68" t="str">
        <f>IFERROR(VLOOKUP($B3049,APガラス性能一覧!$A$2:$M$6097,12,0),"")</f>
        <v/>
      </c>
      <c r="N3049" s="68" t="str">
        <f>IFERROR(VLOOKUP($B3049,APガラス性能一覧!$A$2:$M$6097,13,0),"")</f>
        <v/>
      </c>
    </row>
    <row r="3050" spans="2:14" x14ac:dyDescent="0.4">
      <c r="B3050" s="68" t="str">
        <f>IF($D$2="","",IF($E$2=0.65,IFERROR(IF(INDEX(APガラス性能一覧!A:A,MATCH(ROW(B3044),APガラス性能一覧!$O:$O,0))="","",INDEX(APガラス性能一覧!A:A,MATCH(ROW(B3044),APガラス性能一覧!$O:$O,0))),""),IFERROR(IF(INDEX(APガラス性能一覧!A:A,MATCH(ROW(B3044),APガラス性能一覧!$N:$N,0))="","",INDEX(APガラス性能一覧!A:A,MATCH(ROW(B3044),APガラス性能一覧!$N:$N,0))),"")))</f>
        <v/>
      </c>
      <c r="C3050" s="68" t="str">
        <f>IFERROR(VLOOKUP($B3050,APガラス性能一覧!$A$2:$M$6097,2,0),"")</f>
        <v/>
      </c>
      <c r="D3050" s="68" t="str">
        <f>IFERROR(VLOOKUP($B3050,APガラス性能一覧!$A$2:$M$6097,3,0),"")</f>
        <v/>
      </c>
      <c r="E3050" s="68" t="str">
        <f>IFERROR(VLOOKUP($B3050,APガラス性能一覧!$A$2:$M$6097,4,0),"")</f>
        <v/>
      </c>
      <c r="F3050" s="68" t="str">
        <f>IFERROR(VLOOKUP($B3050,APガラス性能一覧!$A$2:$M$6097,5,0),"")</f>
        <v/>
      </c>
      <c r="G3050" s="68" t="str">
        <f>IFERROR(VLOOKUP($B3050,APガラス性能一覧!$A$2:$M$6097,6,0),"")</f>
        <v/>
      </c>
      <c r="H3050" s="68" t="str">
        <f>IFERROR(VLOOKUP($B3050,APガラス性能一覧!$A$2:$M$6097,7,0),"")</f>
        <v/>
      </c>
      <c r="I3050" s="68" t="str">
        <f>IFERROR(VLOOKUP($B3050,APガラス性能一覧!$A$2:$M$6097,8,0),"")</f>
        <v/>
      </c>
      <c r="J3050" s="68" t="str">
        <f>IFERROR(VLOOKUP($B3050,APガラス性能一覧!$A$2:$M$6097,9,0),"")</f>
        <v/>
      </c>
      <c r="K3050" s="68" t="str">
        <f>IFERROR(VLOOKUP($B3050,APガラス性能一覧!$A$2:$M$6097,10,0),"")</f>
        <v/>
      </c>
      <c r="L3050" s="68" t="str">
        <f>IFERROR(VLOOKUP($B3050,APガラス性能一覧!$A$2:$M$6097,11,0),"")</f>
        <v/>
      </c>
      <c r="M3050" s="68" t="str">
        <f>IFERROR(VLOOKUP($B3050,APガラス性能一覧!$A$2:$M$6097,12,0),"")</f>
        <v/>
      </c>
      <c r="N3050" s="68" t="str">
        <f>IFERROR(VLOOKUP($B3050,APガラス性能一覧!$A$2:$M$6097,13,0),"")</f>
        <v/>
      </c>
    </row>
    <row r="3051" spans="2:14" x14ac:dyDescent="0.4">
      <c r="B3051" s="68" t="str">
        <f>IF($D$2="","",IF($E$2=0.65,IFERROR(IF(INDEX(APガラス性能一覧!A:A,MATCH(ROW(B3045),APガラス性能一覧!$O:$O,0))="","",INDEX(APガラス性能一覧!A:A,MATCH(ROW(B3045),APガラス性能一覧!$O:$O,0))),""),IFERROR(IF(INDEX(APガラス性能一覧!A:A,MATCH(ROW(B3045),APガラス性能一覧!$N:$N,0))="","",INDEX(APガラス性能一覧!A:A,MATCH(ROW(B3045),APガラス性能一覧!$N:$N,0))),"")))</f>
        <v/>
      </c>
      <c r="C3051" s="68" t="str">
        <f>IFERROR(VLOOKUP($B3051,APガラス性能一覧!$A$2:$M$6097,2,0),"")</f>
        <v/>
      </c>
      <c r="D3051" s="68" t="str">
        <f>IFERROR(VLOOKUP($B3051,APガラス性能一覧!$A$2:$M$6097,3,0),"")</f>
        <v/>
      </c>
      <c r="E3051" s="68" t="str">
        <f>IFERROR(VLOOKUP($B3051,APガラス性能一覧!$A$2:$M$6097,4,0),"")</f>
        <v/>
      </c>
      <c r="F3051" s="68" t="str">
        <f>IFERROR(VLOOKUP($B3051,APガラス性能一覧!$A$2:$M$6097,5,0),"")</f>
        <v/>
      </c>
      <c r="G3051" s="68" t="str">
        <f>IFERROR(VLOOKUP($B3051,APガラス性能一覧!$A$2:$M$6097,6,0),"")</f>
        <v/>
      </c>
      <c r="H3051" s="68" t="str">
        <f>IFERROR(VLOOKUP($B3051,APガラス性能一覧!$A$2:$M$6097,7,0),"")</f>
        <v/>
      </c>
      <c r="I3051" s="68" t="str">
        <f>IFERROR(VLOOKUP($B3051,APガラス性能一覧!$A$2:$M$6097,8,0),"")</f>
        <v/>
      </c>
      <c r="J3051" s="68" t="str">
        <f>IFERROR(VLOOKUP($B3051,APガラス性能一覧!$A$2:$M$6097,9,0),"")</f>
        <v/>
      </c>
      <c r="K3051" s="68" t="str">
        <f>IFERROR(VLOOKUP($B3051,APガラス性能一覧!$A$2:$M$6097,10,0),"")</f>
        <v/>
      </c>
      <c r="L3051" s="68" t="str">
        <f>IFERROR(VLOOKUP($B3051,APガラス性能一覧!$A$2:$M$6097,11,0),"")</f>
        <v/>
      </c>
      <c r="M3051" s="68" t="str">
        <f>IFERROR(VLOOKUP($B3051,APガラス性能一覧!$A$2:$M$6097,12,0),"")</f>
        <v/>
      </c>
      <c r="N3051" s="68" t="str">
        <f>IFERROR(VLOOKUP($B3051,APガラス性能一覧!$A$2:$M$6097,13,0),"")</f>
        <v/>
      </c>
    </row>
    <row r="3052" spans="2:14" x14ac:dyDescent="0.4">
      <c r="B3052" s="68" t="str">
        <f>IF($D$2="","",IF($E$2=0.65,IFERROR(IF(INDEX(APガラス性能一覧!A:A,MATCH(ROW(B3046),APガラス性能一覧!$O:$O,0))="","",INDEX(APガラス性能一覧!A:A,MATCH(ROW(B3046),APガラス性能一覧!$O:$O,0))),""),IFERROR(IF(INDEX(APガラス性能一覧!A:A,MATCH(ROW(B3046),APガラス性能一覧!$N:$N,0))="","",INDEX(APガラス性能一覧!A:A,MATCH(ROW(B3046),APガラス性能一覧!$N:$N,0))),"")))</f>
        <v/>
      </c>
      <c r="C3052" s="68" t="str">
        <f>IFERROR(VLOOKUP($B3052,APガラス性能一覧!$A$2:$M$6097,2,0),"")</f>
        <v/>
      </c>
      <c r="D3052" s="68" t="str">
        <f>IFERROR(VLOOKUP($B3052,APガラス性能一覧!$A$2:$M$6097,3,0),"")</f>
        <v/>
      </c>
      <c r="E3052" s="68" t="str">
        <f>IFERROR(VLOOKUP($B3052,APガラス性能一覧!$A$2:$M$6097,4,0),"")</f>
        <v/>
      </c>
      <c r="F3052" s="68" t="str">
        <f>IFERROR(VLOOKUP($B3052,APガラス性能一覧!$A$2:$M$6097,5,0),"")</f>
        <v/>
      </c>
      <c r="G3052" s="68" t="str">
        <f>IFERROR(VLOOKUP($B3052,APガラス性能一覧!$A$2:$M$6097,6,0),"")</f>
        <v/>
      </c>
      <c r="H3052" s="68" t="str">
        <f>IFERROR(VLOOKUP($B3052,APガラス性能一覧!$A$2:$M$6097,7,0),"")</f>
        <v/>
      </c>
      <c r="I3052" s="68" t="str">
        <f>IFERROR(VLOOKUP($B3052,APガラス性能一覧!$A$2:$M$6097,8,0),"")</f>
        <v/>
      </c>
      <c r="J3052" s="68" t="str">
        <f>IFERROR(VLOOKUP($B3052,APガラス性能一覧!$A$2:$M$6097,9,0),"")</f>
        <v/>
      </c>
      <c r="K3052" s="68" t="str">
        <f>IFERROR(VLOOKUP($B3052,APガラス性能一覧!$A$2:$M$6097,10,0),"")</f>
        <v/>
      </c>
      <c r="L3052" s="68" t="str">
        <f>IFERROR(VLOOKUP($B3052,APガラス性能一覧!$A$2:$M$6097,11,0),"")</f>
        <v/>
      </c>
      <c r="M3052" s="68" t="str">
        <f>IFERROR(VLOOKUP($B3052,APガラス性能一覧!$A$2:$M$6097,12,0),"")</f>
        <v/>
      </c>
      <c r="N3052" s="68" t="str">
        <f>IFERROR(VLOOKUP($B3052,APガラス性能一覧!$A$2:$M$6097,13,0),"")</f>
        <v/>
      </c>
    </row>
    <row r="3053" spans="2:14" x14ac:dyDescent="0.4">
      <c r="B3053" s="68" t="str">
        <f>IF($D$2="","",IF($E$2=0.65,IFERROR(IF(INDEX(APガラス性能一覧!A:A,MATCH(ROW(B3047),APガラス性能一覧!$O:$O,0))="","",INDEX(APガラス性能一覧!A:A,MATCH(ROW(B3047),APガラス性能一覧!$O:$O,0))),""),IFERROR(IF(INDEX(APガラス性能一覧!A:A,MATCH(ROW(B3047),APガラス性能一覧!$N:$N,0))="","",INDEX(APガラス性能一覧!A:A,MATCH(ROW(B3047),APガラス性能一覧!$N:$N,0))),"")))</f>
        <v/>
      </c>
      <c r="C3053" s="68" t="str">
        <f>IFERROR(VLOOKUP($B3053,APガラス性能一覧!$A$2:$M$6097,2,0),"")</f>
        <v/>
      </c>
      <c r="D3053" s="68" t="str">
        <f>IFERROR(VLOOKUP($B3053,APガラス性能一覧!$A$2:$M$6097,3,0),"")</f>
        <v/>
      </c>
      <c r="E3053" s="68" t="str">
        <f>IFERROR(VLOOKUP($B3053,APガラス性能一覧!$A$2:$M$6097,4,0),"")</f>
        <v/>
      </c>
      <c r="F3053" s="68" t="str">
        <f>IFERROR(VLOOKUP($B3053,APガラス性能一覧!$A$2:$M$6097,5,0),"")</f>
        <v/>
      </c>
      <c r="G3053" s="68" t="str">
        <f>IFERROR(VLOOKUP($B3053,APガラス性能一覧!$A$2:$M$6097,6,0),"")</f>
        <v/>
      </c>
      <c r="H3053" s="68" t="str">
        <f>IFERROR(VLOOKUP($B3053,APガラス性能一覧!$A$2:$M$6097,7,0),"")</f>
        <v/>
      </c>
      <c r="I3053" s="68" t="str">
        <f>IFERROR(VLOOKUP($B3053,APガラス性能一覧!$A$2:$M$6097,8,0),"")</f>
        <v/>
      </c>
      <c r="J3053" s="68" t="str">
        <f>IFERROR(VLOOKUP($B3053,APガラス性能一覧!$A$2:$M$6097,9,0),"")</f>
        <v/>
      </c>
      <c r="K3053" s="68" t="str">
        <f>IFERROR(VLOOKUP($B3053,APガラス性能一覧!$A$2:$M$6097,10,0),"")</f>
        <v/>
      </c>
      <c r="L3053" s="68" t="str">
        <f>IFERROR(VLOOKUP($B3053,APガラス性能一覧!$A$2:$M$6097,11,0),"")</f>
        <v/>
      </c>
      <c r="M3053" s="68" t="str">
        <f>IFERROR(VLOOKUP($B3053,APガラス性能一覧!$A$2:$M$6097,12,0),"")</f>
        <v/>
      </c>
      <c r="N3053" s="68" t="str">
        <f>IFERROR(VLOOKUP($B3053,APガラス性能一覧!$A$2:$M$6097,13,0),"")</f>
        <v/>
      </c>
    </row>
    <row r="3054" spans="2:14" x14ac:dyDescent="0.4">
      <c r="B3054" s="68" t="str">
        <f>IF($D$2="","",IF($E$2=0.65,IFERROR(IF(INDEX(APガラス性能一覧!A:A,MATCH(ROW(B3048),APガラス性能一覧!$O:$O,0))="","",INDEX(APガラス性能一覧!A:A,MATCH(ROW(B3048),APガラス性能一覧!$O:$O,0))),""),IFERROR(IF(INDEX(APガラス性能一覧!A:A,MATCH(ROW(B3048),APガラス性能一覧!$N:$N,0))="","",INDEX(APガラス性能一覧!A:A,MATCH(ROW(B3048),APガラス性能一覧!$N:$N,0))),"")))</f>
        <v/>
      </c>
      <c r="C3054" s="68" t="str">
        <f>IFERROR(VLOOKUP($B3054,APガラス性能一覧!$A$2:$M$6097,2,0),"")</f>
        <v/>
      </c>
      <c r="D3054" s="68" t="str">
        <f>IFERROR(VLOOKUP($B3054,APガラス性能一覧!$A$2:$M$6097,3,0),"")</f>
        <v/>
      </c>
      <c r="E3054" s="68" t="str">
        <f>IFERROR(VLOOKUP($B3054,APガラス性能一覧!$A$2:$M$6097,4,0),"")</f>
        <v/>
      </c>
      <c r="F3054" s="68" t="str">
        <f>IFERROR(VLOOKUP($B3054,APガラス性能一覧!$A$2:$M$6097,5,0),"")</f>
        <v/>
      </c>
      <c r="G3054" s="68" t="str">
        <f>IFERROR(VLOOKUP($B3054,APガラス性能一覧!$A$2:$M$6097,6,0),"")</f>
        <v/>
      </c>
      <c r="H3054" s="68" t="str">
        <f>IFERROR(VLOOKUP($B3054,APガラス性能一覧!$A$2:$M$6097,7,0),"")</f>
        <v/>
      </c>
      <c r="I3054" s="68" t="str">
        <f>IFERROR(VLOOKUP($B3054,APガラス性能一覧!$A$2:$M$6097,8,0),"")</f>
        <v/>
      </c>
      <c r="J3054" s="68" t="str">
        <f>IFERROR(VLOOKUP($B3054,APガラス性能一覧!$A$2:$M$6097,9,0),"")</f>
        <v/>
      </c>
      <c r="K3054" s="68" t="str">
        <f>IFERROR(VLOOKUP($B3054,APガラス性能一覧!$A$2:$M$6097,10,0),"")</f>
        <v/>
      </c>
      <c r="L3054" s="68" t="str">
        <f>IFERROR(VLOOKUP($B3054,APガラス性能一覧!$A$2:$M$6097,11,0),"")</f>
        <v/>
      </c>
      <c r="M3054" s="68" t="str">
        <f>IFERROR(VLOOKUP($B3054,APガラス性能一覧!$A$2:$M$6097,12,0),"")</f>
        <v/>
      </c>
      <c r="N3054" s="68" t="str">
        <f>IFERROR(VLOOKUP($B3054,APガラス性能一覧!$A$2:$M$6097,13,0),"")</f>
        <v/>
      </c>
    </row>
    <row r="3055" spans="2:14" x14ac:dyDescent="0.4">
      <c r="B3055" s="68" t="str">
        <f>IF($D$2="","",IF($E$2=0.65,IFERROR(IF(INDEX(APガラス性能一覧!A:A,MATCH(ROW(B3049),APガラス性能一覧!$O:$O,0))="","",INDEX(APガラス性能一覧!A:A,MATCH(ROW(B3049),APガラス性能一覧!$O:$O,0))),""),IFERROR(IF(INDEX(APガラス性能一覧!A:A,MATCH(ROW(B3049),APガラス性能一覧!$N:$N,0))="","",INDEX(APガラス性能一覧!A:A,MATCH(ROW(B3049),APガラス性能一覧!$N:$N,0))),"")))</f>
        <v/>
      </c>
      <c r="C3055" s="68" t="str">
        <f>IFERROR(VLOOKUP($B3055,APガラス性能一覧!$A$2:$M$6097,2,0),"")</f>
        <v/>
      </c>
      <c r="D3055" s="68" t="str">
        <f>IFERROR(VLOOKUP($B3055,APガラス性能一覧!$A$2:$M$6097,3,0),"")</f>
        <v/>
      </c>
      <c r="E3055" s="68" t="str">
        <f>IFERROR(VLOOKUP($B3055,APガラス性能一覧!$A$2:$M$6097,4,0),"")</f>
        <v/>
      </c>
      <c r="F3055" s="68" t="str">
        <f>IFERROR(VLOOKUP($B3055,APガラス性能一覧!$A$2:$M$6097,5,0),"")</f>
        <v/>
      </c>
      <c r="G3055" s="68" t="str">
        <f>IFERROR(VLOOKUP($B3055,APガラス性能一覧!$A$2:$M$6097,6,0),"")</f>
        <v/>
      </c>
      <c r="H3055" s="68" t="str">
        <f>IFERROR(VLOOKUP($B3055,APガラス性能一覧!$A$2:$M$6097,7,0),"")</f>
        <v/>
      </c>
      <c r="I3055" s="68" t="str">
        <f>IFERROR(VLOOKUP($B3055,APガラス性能一覧!$A$2:$M$6097,8,0),"")</f>
        <v/>
      </c>
      <c r="J3055" s="68" t="str">
        <f>IFERROR(VLOOKUP($B3055,APガラス性能一覧!$A$2:$M$6097,9,0),"")</f>
        <v/>
      </c>
      <c r="K3055" s="68" t="str">
        <f>IFERROR(VLOOKUP($B3055,APガラス性能一覧!$A$2:$M$6097,10,0),"")</f>
        <v/>
      </c>
      <c r="L3055" s="68" t="str">
        <f>IFERROR(VLOOKUP($B3055,APガラス性能一覧!$A$2:$M$6097,11,0),"")</f>
        <v/>
      </c>
      <c r="M3055" s="68" t="str">
        <f>IFERROR(VLOOKUP($B3055,APガラス性能一覧!$A$2:$M$6097,12,0),"")</f>
        <v/>
      </c>
      <c r="N3055" s="68" t="str">
        <f>IFERROR(VLOOKUP($B3055,APガラス性能一覧!$A$2:$M$6097,13,0),"")</f>
        <v/>
      </c>
    </row>
    <row r="3056" spans="2:14" x14ac:dyDescent="0.4">
      <c r="B3056" s="68" t="str">
        <f>IF($D$2="","",IF($E$2=0.65,IFERROR(IF(INDEX(APガラス性能一覧!A:A,MATCH(ROW(B3050),APガラス性能一覧!$O:$O,0))="","",INDEX(APガラス性能一覧!A:A,MATCH(ROW(B3050),APガラス性能一覧!$O:$O,0))),""),IFERROR(IF(INDEX(APガラス性能一覧!A:A,MATCH(ROW(B3050),APガラス性能一覧!$N:$N,0))="","",INDEX(APガラス性能一覧!A:A,MATCH(ROW(B3050),APガラス性能一覧!$N:$N,0))),"")))</f>
        <v/>
      </c>
      <c r="C3056" s="68" t="str">
        <f>IFERROR(VLOOKUP($B3056,APガラス性能一覧!$A$2:$M$6097,2,0),"")</f>
        <v/>
      </c>
      <c r="D3056" s="68" t="str">
        <f>IFERROR(VLOOKUP($B3056,APガラス性能一覧!$A$2:$M$6097,3,0),"")</f>
        <v/>
      </c>
      <c r="E3056" s="68" t="str">
        <f>IFERROR(VLOOKUP($B3056,APガラス性能一覧!$A$2:$M$6097,4,0),"")</f>
        <v/>
      </c>
      <c r="F3056" s="68" t="str">
        <f>IFERROR(VLOOKUP($B3056,APガラス性能一覧!$A$2:$M$6097,5,0),"")</f>
        <v/>
      </c>
      <c r="G3056" s="68" t="str">
        <f>IFERROR(VLOOKUP($B3056,APガラス性能一覧!$A$2:$M$6097,6,0),"")</f>
        <v/>
      </c>
      <c r="H3056" s="68" t="str">
        <f>IFERROR(VLOOKUP($B3056,APガラス性能一覧!$A$2:$M$6097,7,0),"")</f>
        <v/>
      </c>
      <c r="I3056" s="68" t="str">
        <f>IFERROR(VLOOKUP($B3056,APガラス性能一覧!$A$2:$M$6097,8,0),"")</f>
        <v/>
      </c>
      <c r="J3056" s="68" t="str">
        <f>IFERROR(VLOOKUP($B3056,APガラス性能一覧!$A$2:$M$6097,9,0),"")</f>
        <v/>
      </c>
      <c r="K3056" s="68" t="str">
        <f>IFERROR(VLOOKUP($B3056,APガラス性能一覧!$A$2:$M$6097,10,0),"")</f>
        <v/>
      </c>
      <c r="L3056" s="68" t="str">
        <f>IFERROR(VLOOKUP($B3056,APガラス性能一覧!$A$2:$M$6097,11,0),"")</f>
        <v/>
      </c>
      <c r="M3056" s="68" t="str">
        <f>IFERROR(VLOOKUP($B3056,APガラス性能一覧!$A$2:$M$6097,12,0),"")</f>
        <v/>
      </c>
      <c r="N3056" s="68" t="str">
        <f>IFERROR(VLOOKUP($B3056,APガラス性能一覧!$A$2:$M$6097,13,0),"")</f>
        <v/>
      </c>
    </row>
    <row r="3057" spans="2:14" x14ac:dyDescent="0.4">
      <c r="B3057" s="68" t="str">
        <f>IF($D$2="","",IF($E$2=0.65,IFERROR(IF(INDEX(APガラス性能一覧!A:A,MATCH(ROW(B3051),APガラス性能一覧!$O:$O,0))="","",INDEX(APガラス性能一覧!A:A,MATCH(ROW(B3051),APガラス性能一覧!$O:$O,0))),""),IFERROR(IF(INDEX(APガラス性能一覧!A:A,MATCH(ROW(B3051),APガラス性能一覧!$N:$N,0))="","",INDEX(APガラス性能一覧!A:A,MATCH(ROW(B3051),APガラス性能一覧!$N:$N,0))),"")))</f>
        <v/>
      </c>
      <c r="C3057" s="68" t="str">
        <f>IFERROR(VLOOKUP($B3057,APガラス性能一覧!$A$2:$M$6097,2,0),"")</f>
        <v/>
      </c>
      <c r="D3057" s="68" t="str">
        <f>IFERROR(VLOOKUP($B3057,APガラス性能一覧!$A$2:$M$6097,3,0),"")</f>
        <v/>
      </c>
      <c r="E3057" s="68" t="str">
        <f>IFERROR(VLOOKUP($B3057,APガラス性能一覧!$A$2:$M$6097,4,0),"")</f>
        <v/>
      </c>
      <c r="F3057" s="68" t="str">
        <f>IFERROR(VLOOKUP($B3057,APガラス性能一覧!$A$2:$M$6097,5,0),"")</f>
        <v/>
      </c>
      <c r="G3057" s="68" t="str">
        <f>IFERROR(VLOOKUP($B3057,APガラス性能一覧!$A$2:$M$6097,6,0),"")</f>
        <v/>
      </c>
      <c r="H3057" s="68" t="str">
        <f>IFERROR(VLOOKUP($B3057,APガラス性能一覧!$A$2:$M$6097,7,0),"")</f>
        <v/>
      </c>
      <c r="I3057" s="68" t="str">
        <f>IFERROR(VLOOKUP($B3057,APガラス性能一覧!$A$2:$M$6097,8,0),"")</f>
        <v/>
      </c>
      <c r="J3057" s="68" t="str">
        <f>IFERROR(VLOOKUP($B3057,APガラス性能一覧!$A$2:$M$6097,9,0),"")</f>
        <v/>
      </c>
      <c r="K3057" s="68" t="str">
        <f>IFERROR(VLOOKUP($B3057,APガラス性能一覧!$A$2:$M$6097,10,0),"")</f>
        <v/>
      </c>
      <c r="L3057" s="68" t="str">
        <f>IFERROR(VLOOKUP($B3057,APガラス性能一覧!$A$2:$M$6097,11,0),"")</f>
        <v/>
      </c>
      <c r="M3057" s="68" t="str">
        <f>IFERROR(VLOOKUP($B3057,APガラス性能一覧!$A$2:$M$6097,12,0),"")</f>
        <v/>
      </c>
      <c r="N3057" s="68" t="str">
        <f>IFERROR(VLOOKUP($B3057,APガラス性能一覧!$A$2:$M$6097,13,0),"")</f>
        <v/>
      </c>
    </row>
    <row r="3058" spans="2:14" x14ac:dyDescent="0.4">
      <c r="B3058" s="68" t="str">
        <f>IF($D$2="","",IF($E$2=0.65,IFERROR(IF(INDEX(APガラス性能一覧!A:A,MATCH(ROW(B3052),APガラス性能一覧!$O:$O,0))="","",INDEX(APガラス性能一覧!A:A,MATCH(ROW(B3052),APガラス性能一覧!$O:$O,0))),""),IFERROR(IF(INDEX(APガラス性能一覧!A:A,MATCH(ROW(B3052),APガラス性能一覧!$N:$N,0))="","",INDEX(APガラス性能一覧!A:A,MATCH(ROW(B3052),APガラス性能一覧!$N:$N,0))),"")))</f>
        <v/>
      </c>
      <c r="C3058" s="68" t="str">
        <f>IFERROR(VLOOKUP($B3058,APガラス性能一覧!$A$2:$M$6097,2,0),"")</f>
        <v/>
      </c>
      <c r="D3058" s="68" t="str">
        <f>IFERROR(VLOOKUP($B3058,APガラス性能一覧!$A$2:$M$6097,3,0),"")</f>
        <v/>
      </c>
      <c r="E3058" s="68" t="str">
        <f>IFERROR(VLOOKUP($B3058,APガラス性能一覧!$A$2:$M$6097,4,0),"")</f>
        <v/>
      </c>
      <c r="F3058" s="68" t="str">
        <f>IFERROR(VLOOKUP($B3058,APガラス性能一覧!$A$2:$M$6097,5,0),"")</f>
        <v/>
      </c>
      <c r="G3058" s="68" t="str">
        <f>IFERROR(VLOOKUP($B3058,APガラス性能一覧!$A$2:$M$6097,6,0),"")</f>
        <v/>
      </c>
      <c r="H3058" s="68" t="str">
        <f>IFERROR(VLOOKUP($B3058,APガラス性能一覧!$A$2:$M$6097,7,0),"")</f>
        <v/>
      </c>
      <c r="I3058" s="68" t="str">
        <f>IFERROR(VLOOKUP($B3058,APガラス性能一覧!$A$2:$M$6097,8,0),"")</f>
        <v/>
      </c>
      <c r="J3058" s="68" t="str">
        <f>IFERROR(VLOOKUP($B3058,APガラス性能一覧!$A$2:$M$6097,9,0),"")</f>
        <v/>
      </c>
      <c r="K3058" s="68" t="str">
        <f>IFERROR(VLOOKUP($B3058,APガラス性能一覧!$A$2:$M$6097,10,0),"")</f>
        <v/>
      </c>
      <c r="L3058" s="68" t="str">
        <f>IFERROR(VLOOKUP($B3058,APガラス性能一覧!$A$2:$M$6097,11,0),"")</f>
        <v/>
      </c>
      <c r="M3058" s="68" t="str">
        <f>IFERROR(VLOOKUP($B3058,APガラス性能一覧!$A$2:$M$6097,12,0),"")</f>
        <v/>
      </c>
      <c r="N3058" s="68" t="str">
        <f>IFERROR(VLOOKUP($B3058,APガラス性能一覧!$A$2:$M$6097,13,0),"")</f>
        <v/>
      </c>
    </row>
    <row r="3059" spans="2:14" x14ac:dyDescent="0.4">
      <c r="B3059" s="68" t="str">
        <f>IF($D$2="","",IF($E$2=0.65,IFERROR(IF(INDEX(APガラス性能一覧!A:A,MATCH(ROW(B3053),APガラス性能一覧!$O:$O,0))="","",INDEX(APガラス性能一覧!A:A,MATCH(ROW(B3053),APガラス性能一覧!$O:$O,0))),""),IFERROR(IF(INDEX(APガラス性能一覧!A:A,MATCH(ROW(B3053),APガラス性能一覧!$N:$N,0))="","",INDEX(APガラス性能一覧!A:A,MATCH(ROW(B3053),APガラス性能一覧!$N:$N,0))),"")))</f>
        <v/>
      </c>
      <c r="C3059" s="68" t="str">
        <f>IFERROR(VLOOKUP($B3059,APガラス性能一覧!$A$2:$M$6097,2,0),"")</f>
        <v/>
      </c>
      <c r="D3059" s="68" t="str">
        <f>IFERROR(VLOOKUP($B3059,APガラス性能一覧!$A$2:$M$6097,3,0),"")</f>
        <v/>
      </c>
      <c r="E3059" s="68" t="str">
        <f>IFERROR(VLOOKUP($B3059,APガラス性能一覧!$A$2:$M$6097,4,0),"")</f>
        <v/>
      </c>
      <c r="F3059" s="68" t="str">
        <f>IFERROR(VLOOKUP($B3059,APガラス性能一覧!$A$2:$M$6097,5,0),"")</f>
        <v/>
      </c>
      <c r="G3059" s="68" t="str">
        <f>IFERROR(VLOOKUP($B3059,APガラス性能一覧!$A$2:$M$6097,6,0),"")</f>
        <v/>
      </c>
      <c r="H3059" s="68" t="str">
        <f>IFERROR(VLOOKUP($B3059,APガラス性能一覧!$A$2:$M$6097,7,0),"")</f>
        <v/>
      </c>
      <c r="I3059" s="68" t="str">
        <f>IFERROR(VLOOKUP($B3059,APガラス性能一覧!$A$2:$M$6097,8,0),"")</f>
        <v/>
      </c>
      <c r="J3059" s="68" t="str">
        <f>IFERROR(VLOOKUP($B3059,APガラス性能一覧!$A$2:$M$6097,9,0),"")</f>
        <v/>
      </c>
      <c r="K3059" s="68" t="str">
        <f>IFERROR(VLOOKUP($B3059,APガラス性能一覧!$A$2:$M$6097,10,0),"")</f>
        <v/>
      </c>
      <c r="L3059" s="68" t="str">
        <f>IFERROR(VLOOKUP($B3059,APガラス性能一覧!$A$2:$M$6097,11,0),"")</f>
        <v/>
      </c>
      <c r="M3059" s="68" t="str">
        <f>IFERROR(VLOOKUP($B3059,APガラス性能一覧!$A$2:$M$6097,12,0),"")</f>
        <v/>
      </c>
      <c r="N3059" s="68" t="str">
        <f>IFERROR(VLOOKUP($B3059,APガラス性能一覧!$A$2:$M$6097,13,0),"")</f>
        <v/>
      </c>
    </row>
    <row r="3060" spans="2:14" x14ac:dyDescent="0.4">
      <c r="B3060" s="68" t="str">
        <f>IF($D$2="","",IF($E$2=0.65,IFERROR(IF(INDEX(APガラス性能一覧!A:A,MATCH(ROW(B3054),APガラス性能一覧!$O:$O,0))="","",INDEX(APガラス性能一覧!A:A,MATCH(ROW(B3054),APガラス性能一覧!$O:$O,0))),""),IFERROR(IF(INDEX(APガラス性能一覧!A:A,MATCH(ROW(B3054),APガラス性能一覧!$N:$N,0))="","",INDEX(APガラス性能一覧!A:A,MATCH(ROW(B3054),APガラス性能一覧!$N:$N,0))),"")))</f>
        <v/>
      </c>
      <c r="C3060" s="68" t="str">
        <f>IFERROR(VLOOKUP($B3060,APガラス性能一覧!$A$2:$M$6097,2,0),"")</f>
        <v/>
      </c>
      <c r="D3060" s="68" t="str">
        <f>IFERROR(VLOOKUP($B3060,APガラス性能一覧!$A$2:$M$6097,3,0),"")</f>
        <v/>
      </c>
      <c r="E3060" s="68" t="str">
        <f>IFERROR(VLOOKUP($B3060,APガラス性能一覧!$A$2:$M$6097,4,0),"")</f>
        <v/>
      </c>
      <c r="F3060" s="68" t="str">
        <f>IFERROR(VLOOKUP($B3060,APガラス性能一覧!$A$2:$M$6097,5,0),"")</f>
        <v/>
      </c>
      <c r="G3060" s="68" t="str">
        <f>IFERROR(VLOOKUP($B3060,APガラス性能一覧!$A$2:$M$6097,6,0),"")</f>
        <v/>
      </c>
      <c r="H3060" s="68" t="str">
        <f>IFERROR(VLOOKUP($B3060,APガラス性能一覧!$A$2:$M$6097,7,0),"")</f>
        <v/>
      </c>
      <c r="I3060" s="68" t="str">
        <f>IFERROR(VLOOKUP($B3060,APガラス性能一覧!$A$2:$M$6097,8,0),"")</f>
        <v/>
      </c>
      <c r="J3060" s="68" t="str">
        <f>IFERROR(VLOOKUP($B3060,APガラス性能一覧!$A$2:$M$6097,9,0),"")</f>
        <v/>
      </c>
      <c r="K3060" s="68" t="str">
        <f>IFERROR(VLOOKUP($B3060,APガラス性能一覧!$A$2:$M$6097,10,0),"")</f>
        <v/>
      </c>
      <c r="L3060" s="68" t="str">
        <f>IFERROR(VLOOKUP($B3060,APガラス性能一覧!$A$2:$M$6097,11,0),"")</f>
        <v/>
      </c>
      <c r="M3060" s="68" t="str">
        <f>IFERROR(VLOOKUP($B3060,APガラス性能一覧!$A$2:$M$6097,12,0),"")</f>
        <v/>
      </c>
      <c r="N3060" s="68" t="str">
        <f>IFERROR(VLOOKUP($B3060,APガラス性能一覧!$A$2:$M$6097,13,0),"")</f>
        <v/>
      </c>
    </row>
    <row r="3061" spans="2:14" x14ac:dyDescent="0.4">
      <c r="B3061" s="68" t="str">
        <f>IF($D$2="","",IF($E$2=0.65,IFERROR(IF(INDEX(APガラス性能一覧!A:A,MATCH(ROW(B3055),APガラス性能一覧!$O:$O,0))="","",INDEX(APガラス性能一覧!A:A,MATCH(ROW(B3055),APガラス性能一覧!$O:$O,0))),""),IFERROR(IF(INDEX(APガラス性能一覧!A:A,MATCH(ROW(B3055),APガラス性能一覧!$N:$N,0))="","",INDEX(APガラス性能一覧!A:A,MATCH(ROW(B3055),APガラス性能一覧!$N:$N,0))),"")))</f>
        <v/>
      </c>
      <c r="C3061" s="68" t="str">
        <f>IFERROR(VLOOKUP($B3061,APガラス性能一覧!$A$2:$M$6097,2,0),"")</f>
        <v/>
      </c>
      <c r="D3061" s="68" t="str">
        <f>IFERROR(VLOOKUP($B3061,APガラス性能一覧!$A$2:$M$6097,3,0),"")</f>
        <v/>
      </c>
      <c r="E3061" s="68" t="str">
        <f>IFERROR(VLOOKUP($B3061,APガラス性能一覧!$A$2:$M$6097,4,0),"")</f>
        <v/>
      </c>
      <c r="F3061" s="68" t="str">
        <f>IFERROR(VLOOKUP($B3061,APガラス性能一覧!$A$2:$M$6097,5,0),"")</f>
        <v/>
      </c>
      <c r="G3061" s="68" t="str">
        <f>IFERROR(VLOOKUP($B3061,APガラス性能一覧!$A$2:$M$6097,6,0),"")</f>
        <v/>
      </c>
      <c r="H3061" s="68" t="str">
        <f>IFERROR(VLOOKUP($B3061,APガラス性能一覧!$A$2:$M$6097,7,0),"")</f>
        <v/>
      </c>
      <c r="I3061" s="68" t="str">
        <f>IFERROR(VLOOKUP($B3061,APガラス性能一覧!$A$2:$M$6097,8,0),"")</f>
        <v/>
      </c>
      <c r="J3061" s="68" t="str">
        <f>IFERROR(VLOOKUP($B3061,APガラス性能一覧!$A$2:$M$6097,9,0),"")</f>
        <v/>
      </c>
      <c r="K3061" s="68" t="str">
        <f>IFERROR(VLOOKUP($B3061,APガラス性能一覧!$A$2:$M$6097,10,0),"")</f>
        <v/>
      </c>
      <c r="L3061" s="68" t="str">
        <f>IFERROR(VLOOKUP($B3061,APガラス性能一覧!$A$2:$M$6097,11,0),"")</f>
        <v/>
      </c>
      <c r="M3061" s="68" t="str">
        <f>IFERROR(VLOOKUP($B3061,APガラス性能一覧!$A$2:$M$6097,12,0),"")</f>
        <v/>
      </c>
      <c r="N3061" s="68" t="str">
        <f>IFERROR(VLOOKUP($B3061,APガラス性能一覧!$A$2:$M$6097,13,0),"")</f>
        <v/>
      </c>
    </row>
    <row r="3062" spans="2:14" x14ac:dyDescent="0.4">
      <c r="B3062" s="68" t="str">
        <f>IF($D$2="","",IF($E$2=0.65,IFERROR(IF(INDEX(APガラス性能一覧!A:A,MATCH(ROW(B3056),APガラス性能一覧!$O:$O,0))="","",INDEX(APガラス性能一覧!A:A,MATCH(ROW(B3056),APガラス性能一覧!$O:$O,0))),""),IFERROR(IF(INDEX(APガラス性能一覧!A:A,MATCH(ROW(B3056),APガラス性能一覧!$N:$N,0))="","",INDEX(APガラス性能一覧!A:A,MATCH(ROW(B3056),APガラス性能一覧!$N:$N,0))),"")))</f>
        <v/>
      </c>
      <c r="C3062" s="68" t="str">
        <f>IFERROR(VLOOKUP($B3062,APガラス性能一覧!$A$2:$M$6097,2,0),"")</f>
        <v/>
      </c>
      <c r="D3062" s="68" t="str">
        <f>IFERROR(VLOOKUP($B3062,APガラス性能一覧!$A$2:$M$6097,3,0),"")</f>
        <v/>
      </c>
      <c r="E3062" s="68" t="str">
        <f>IFERROR(VLOOKUP($B3062,APガラス性能一覧!$A$2:$M$6097,4,0),"")</f>
        <v/>
      </c>
      <c r="F3062" s="68" t="str">
        <f>IFERROR(VLOOKUP($B3062,APガラス性能一覧!$A$2:$M$6097,5,0),"")</f>
        <v/>
      </c>
      <c r="G3062" s="68" t="str">
        <f>IFERROR(VLOOKUP($B3062,APガラス性能一覧!$A$2:$M$6097,6,0),"")</f>
        <v/>
      </c>
      <c r="H3062" s="68" t="str">
        <f>IFERROR(VLOOKUP($B3062,APガラス性能一覧!$A$2:$M$6097,7,0),"")</f>
        <v/>
      </c>
      <c r="I3062" s="68" t="str">
        <f>IFERROR(VLOOKUP($B3062,APガラス性能一覧!$A$2:$M$6097,8,0),"")</f>
        <v/>
      </c>
      <c r="J3062" s="68" t="str">
        <f>IFERROR(VLOOKUP($B3062,APガラス性能一覧!$A$2:$M$6097,9,0),"")</f>
        <v/>
      </c>
      <c r="K3062" s="68" t="str">
        <f>IFERROR(VLOOKUP($B3062,APガラス性能一覧!$A$2:$M$6097,10,0),"")</f>
        <v/>
      </c>
      <c r="L3062" s="68" t="str">
        <f>IFERROR(VLOOKUP($B3062,APガラス性能一覧!$A$2:$M$6097,11,0),"")</f>
        <v/>
      </c>
      <c r="M3062" s="68" t="str">
        <f>IFERROR(VLOOKUP($B3062,APガラス性能一覧!$A$2:$M$6097,12,0),"")</f>
        <v/>
      </c>
      <c r="N3062" s="68" t="str">
        <f>IFERROR(VLOOKUP($B3062,APガラス性能一覧!$A$2:$M$6097,13,0),"")</f>
        <v/>
      </c>
    </row>
    <row r="3063" spans="2:14" x14ac:dyDescent="0.4">
      <c r="B3063" s="68" t="str">
        <f>IF($D$2="","",IF($E$2=0.65,IFERROR(IF(INDEX(APガラス性能一覧!A:A,MATCH(ROW(B3057),APガラス性能一覧!$O:$O,0))="","",INDEX(APガラス性能一覧!A:A,MATCH(ROW(B3057),APガラス性能一覧!$O:$O,0))),""),IFERROR(IF(INDEX(APガラス性能一覧!A:A,MATCH(ROW(B3057),APガラス性能一覧!$N:$N,0))="","",INDEX(APガラス性能一覧!A:A,MATCH(ROW(B3057),APガラス性能一覧!$N:$N,0))),"")))</f>
        <v/>
      </c>
      <c r="C3063" s="68" t="str">
        <f>IFERROR(VLOOKUP($B3063,APガラス性能一覧!$A$2:$M$6097,2,0),"")</f>
        <v/>
      </c>
      <c r="D3063" s="68" t="str">
        <f>IFERROR(VLOOKUP($B3063,APガラス性能一覧!$A$2:$M$6097,3,0),"")</f>
        <v/>
      </c>
      <c r="E3063" s="68" t="str">
        <f>IFERROR(VLOOKUP($B3063,APガラス性能一覧!$A$2:$M$6097,4,0),"")</f>
        <v/>
      </c>
      <c r="F3063" s="68" t="str">
        <f>IFERROR(VLOOKUP($B3063,APガラス性能一覧!$A$2:$M$6097,5,0),"")</f>
        <v/>
      </c>
      <c r="G3063" s="68" t="str">
        <f>IFERROR(VLOOKUP($B3063,APガラス性能一覧!$A$2:$M$6097,6,0),"")</f>
        <v/>
      </c>
      <c r="H3063" s="68" t="str">
        <f>IFERROR(VLOOKUP($B3063,APガラス性能一覧!$A$2:$M$6097,7,0),"")</f>
        <v/>
      </c>
      <c r="I3063" s="68" t="str">
        <f>IFERROR(VLOOKUP($B3063,APガラス性能一覧!$A$2:$M$6097,8,0),"")</f>
        <v/>
      </c>
      <c r="J3063" s="68" t="str">
        <f>IFERROR(VLOOKUP($B3063,APガラス性能一覧!$A$2:$M$6097,9,0),"")</f>
        <v/>
      </c>
      <c r="K3063" s="68" t="str">
        <f>IFERROR(VLOOKUP($B3063,APガラス性能一覧!$A$2:$M$6097,10,0),"")</f>
        <v/>
      </c>
      <c r="L3063" s="68" t="str">
        <f>IFERROR(VLOOKUP($B3063,APガラス性能一覧!$A$2:$M$6097,11,0),"")</f>
        <v/>
      </c>
      <c r="M3063" s="68" t="str">
        <f>IFERROR(VLOOKUP($B3063,APガラス性能一覧!$A$2:$M$6097,12,0),"")</f>
        <v/>
      </c>
      <c r="N3063" s="68" t="str">
        <f>IFERROR(VLOOKUP($B3063,APガラス性能一覧!$A$2:$M$6097,13,0),"")</f>
        <v/>
      </c>
    </row>
    <row r="3064" spans="2:14" x14ac:dyDescent="0.4">
      <c r="B3064" s="68" t="str">
        <f>IF($D$2="","",IF($E$2=0.65,IFERROR(IF(INDEX(APガラス性能一覧!A:A,MATCH(ROW(B3058),APガラス性能一覧!$O:$O,0))="","",INDEX(APガラス性能一覧!A:A,MATCH(ROW(B3058),APガラス性能一覧!$O:$O,0))),""),IFERROR(IF(INDEX(APガラス性能一覧!A:A,MATCH(ROW(B3058),APガラス性能一覧!$N:$N,0))="","",INDEX(APガラス性能一覧!A:A,MATCH(ROW(B3058),APガラス性能一覧!$N:$N,0))),"")))</f>
        <v/>
      </c>
      <c r="C3064" s="68" t="str">
        <f>IFERROR(VLOOKUP($B3064,APガラス性能一覧!$A$2:$M$6097,2,0),"")</f>
        <v/>
      </c>
      <c r="D3064" s="68" t="str">
        <f>IFERROR(VLOOKUP($B3064,APガラス性能一覧!$A$2:$M$6097,3,0),"")</f>
        <v/>
      </c>
      <c r="E3064" s="68" t="str">
        <f>IFERROR(VLOOKUP($B3064,APガラス性能一覧!$A$2:$M$6097,4,0),"")</f>
        <v/>
      </c>
      <c r="F3064" s="68" t="str">
        <f>IFERROR(VLOOKUP($B3064,APガラス性能一覧!$A$2:$M$6097,5,0),"")</f>
        <v/>
      </c>
      <c r="G3064" s="68" t="str">
        <f>IFERROR(VLOOKUP($B3064,APガラス性能一覧!$A$2:$M$6097,6,0),"")</f>
        <v/>
      </c>
      <c r="H3064" s="68" t="str">
        <f>IFERROR(VLOOKUP($B3064,APガラス性能一覧!$A$2:$M$6097,7,0),"")</f>
        <v/>
      </c>
      <c r="I3064" s="68" t="str">
        <f>IFERROR(VLOOKUP($B3064,APガラス性能一覧!$A$2:$M$6097,8,0),"")</f>
        <v/>
      </c>
      <c r="J3064" s="68" t="str">
        <f>IFERROR(VLOOKUP($B3064,APガラス性能一覧!$A$2:$M$6097,9,0),"")</f>
        <v/>
      </c>
      <c r="K3064" s="68" t="str">
        <f>IFERROR(VLOOKUP($B3064,APガラス性能一覧!$A$2:$M$6097,10,0),"")</f>
        <v/>
      </c>
      <c r="L3064" s="68" t="str">
        <f>IFERROR(VLOOKUP($B3064,APガラス性能一覧!$A$2:$M$6097,11,0),"")</f>
        <v/>
      </c>
      <c r="M3064" s="68" t="str">
        <f>IFERROR(VLOOKUP($B3064,APガラス性能一覧!$A$2:$M$6097,12,0),"")</f>
        <v/>
      </c>
      <c r="N3064" s="68" t="str">
        <f>IFERROR(VLOOKUP($B3064,APガラス性能一覧!$A$2:$M$6097,13,0),"")</f>
        <v/>
      </c>
    </row>
    <row r="3065" spans="2:14" x14ac:dyDescent="0.4">
      <c r="B3065" s="68" t="str">
        <f>IF($D$2="","",IF($E$2=0.65,IFERROR(IF(INDEX(APガラス性能一覧!A:A,MATCH(ROW(B3059),APガラス性能一覧!$O:$O,0))="","",INDEX(APガラス性能一覧!A:A,MATCH(ROW(B3059),APガラス性能一覧!$O:$O,0))),""),IFERROR(IF(INDEX(APガラス性能一覧!A:A,MATCH(ROW(B3059),APガラス性能一覧!$N:$N,0))="","",INDEX(APガラス性能一覧!A:A,MATCH(ROW(B3059),APガラス性能一覧!$N:$N,0))),"")))</f>
        <v/>
      </c>
      <c r="C3065" s="68" t="str">
        <f>IFERROR(VLOOKUP($B3065,APガラス性能一覧!$A$2:$M$6097,2,0),"")</f>
        <v/>
      </c>
      <c r="D3065" s="68" t="str">
        <f>IFERROR(VLOOKUP($B3065,APガラス性能一覧!$A$2:$M$6097,3,0),"")</f>
        <v/>
      </c>
      <c r="E3065" s="68" t="str">
        <f>IFERROR(VLOOKUP($B3065,APガラス性能一覧!$A$2:$M$6097,4,0),"")</f>
        <v/>
      </c>
      <c r="F3065" s="68" t="str">
        <f>IFERROR(VLOOKUP($B3065,APガラス性能一覧!$A$2:$M$6097,5,0),"")</f>
        <v/>
      </c>
      <c r="G3065" s="68" t="str">
        <f>IFERROR(VLOOKUP($B3065,APガラス性能一覧!$A$2:$M$6097,6,0),"")</f>
        <v/>
      </c>
      <c r="H3065" s="68" t="str">
        <f>IFERROR(VLOOKUP($B3065,APガラス性能一覧!$A$2:$M$6097,7,0),"")</f>
        <v/>
      </c>
      <c r="I3065" s="68" t="str">
        <f>IFERROR(VLOOKUP($B3065,APガラス性能一覧!$A$2:$M$6097,8,0),"")</f>
        <v/>
      </c>
      <c r="J3065" s="68" t="str">
        <f>IFERROR(VLOOKUP($B3065,APガラス性能一覧!$A$2:$M$6097,9,0),"")</f>
        <v/>
      </c>
      <c r="K3065" s="68" t="str">
        <f>IFERROR(VLOOKUP($B3065,APガラス性能一覧!$A$2:$M$6097,10,0),"")</f>
        <v/>
      </c>
      <c r="L3065" s="68" t="str">
        <f>IFERROR(VLOOKUP($B3065,APガラス性能一覧!$A$2:$M$6097,11,0),"")</f>
        <v/>
      </c>
      <c r="M3065" s="68" t="str">
        <f>IFERROR(VLOOKUP($B3065,APガラス性能一覧!$A$2:$M$6097,12,0),"")</f>
        <v/>
      </c>
      <c r="N3065" s="68" t="str">
        <f>IFERROR(VLOOKUP($B3065,APガラス性能一覧!$A$2:$M$6097,13,0),"")</f>
        <v/>
      </c>
    </row>
    <row r="3066" spans="2:14" x14ac:dyDescent="0.4">
      <c r="B3066" s="68" t="str">
        <f>IF($D$2="","",IF($E$2=0.65,IFERROR(IF(INDEX(APガラス性能一覧!A:A,MATCH(ROW(B3060),APガラス性能一覧!$O:$O,0))="","",INDEX(APガラス性能一覧!A:A,MATCH(ROW(B3060),APガラス性能一覧!$O:$O,0))),""),IFERROR(IF(INDEX(APガラス性能一覧!A:A,MATCH(ROW(B3060),APガラス性能一覧!$N:$N,0))="","",INDEX(APガラス性能一覧!A:A,MATCH(ROW(B3060),APガラス性能一覧!$N:$N,0))),"")))</f>
        <v/>
      </c>
      <c r="C3066" s="68" t="str">
        <f>IFERROR(VLOOKUP($B3066,APガラス性能一覧!$A$2:$M$6097,2,0),"")</f>
        <v/>
      </c>
      <c r="D3066" s="68" t="str">
        <f>IFERROR(VLOOKUP($B3066,APガラス性能一覧!$A$2:$M$6097,3,0),"")</f>
        <v/>
      </c>
      <c r="E3066" s="68" t="str">
        <f>IFERROR(VLOOKUP($B3066,APガラス性能一覧!$A$2:$M$6097,4,0),"")</f>
        <v/>
      </c>
      <c r="F3066" s="68" t="str">
        <f>IFERROR(VLOOKUP($B3066,APガラス性能一覧!$A$2:$M$6097,5,0),"")</f>
        <v/>
      </c>
      <c r="G3066" s="68" t="str">
        <f>IFERROR(VLOOKUP($B3066,APガラス性能一覧!$A$2:$M$6097,6,0),"")</f>
        <v/>
      </c>
      <c r="H3066" s="68" t="str">
        <f>IFERROR(VLOOKUP($B3066,APガラス性能一覧!$A$2:$M$6097,7,0),"")</f>
        <v/>
      </c>
      <c r="I3066" s="68" t="str">
        <f>IFERROR(VLOOKUP($B3066,APガラス性能一覧!$A$2:$M$6097,8,0),"")</f>
        <v/>
      </c>
      <c r="J3066" s="68" t="str">
        <f>IFERROR(VLOOKUP($B3066,APガラス性能一覧!$A$2:$M$6097,9,0),"")</f>
        <v/>
      </c>
      <c r="K3066" s="68" t="str">
        <f>IFERROR(VLOOKUP($B3066,APガラス性能一覧!$A$2:$M$6097,10,0),"")</f>
        <v/>
      </c>
      <c r="L3066" s="68" t="str">
        <f>IFERROR(VLOOKUP($B3066,APガラス性能一覧!$A$2:$M$6097,11,0),"")</f>
        <v/>
      </c>
      <c r="M3066" s="68" t="str">
        <f>IFERROR(VLOOKUP($B3066,APガラス性能一覧!$A$2:$M$6097,12,0),"")</f>
        <v/>
      </c>
      <c r="N3066" s="68" t="str">
        <f>IFERROR(VLOOKUP($B3066,APガラス性能一覧!$A$2:$M$6097,13,0),"")</f>
        <v/>
      </c>
    </row>
    <row r="3067" spans="2:14" x14ac:dyDescent="0.4">
      <c r="B3067" s="68" t="str">
        <f>IF($D$2="","",IF($E$2=0.65,IFERROR(IF(INDEX(APガラス性能一覧!A:A,MATCH(ROW(B3061),APガラス性能一覧!$O:$O,0))="","",INDEX(APガラス性能一覧!A:A,MATCH(ROW(B3061),APガラス性能一覧!$O:$O,0))),""),IFERROR(IF(INDEX(APガラス性能一覧!A:A,MATCH(ROW(B3061),APガラス性能一覧!$N:$N,0))="","",INDEX(APガラス性能一覧!A:A,MATCH(ROW(B3061),APガラス性能一覧!$N:$N,0))),"")))</f>
        <v/>
      </c>
      <c r="C3067" s="68" t="str">
        <f>IFERROR(VLOOKUP($B3067,APガラス性能一覧!$A$2:$M$6097,2,0),"")</f>
        <v/>
      </c>
      <c r="D3067" s="68" t="str">
        <f>IFERROR(VLOOKUP($B3067,APガラス性能一覧!$A$2:$M$6097,3,0),"")</f>
        <v/>
      </c>
      <c r="E3067" s="68" t="str">
        <f>IFERROR(VLOOKUP($B3067,APガラス性能一覧!$A$2:$M$6097,4,0),"")</f>
        <v/>
      </c>
      <c r="F3067" s="68" t="str">
        <f>IFERROR(VLOOKUP($B3067,APガラス性能一覧!$A$2:$M$6097,5,0),"")</f>
        <v/>
      </c>
      <c r="G3067" s="68" t="str">
        <f>IFERROR(VLOOKUP($B3067,APガラス性能一覧!$A$2:$M$6097,6,0),"")</f>
        <v/>
      </c>
      <c r="H3067" s="68" t="str">
        <f>IFERROR(VLOOKUP($B3067,APガラス性能一覧!$A$2:$M$6097,7,0),"")</f>
        <v/>
      </c>
      <c r="I3067" s="68" t="str">
        <f>IFERROR(VLOOKUP($B3067,APガラス性能一覧!$A$2:$M$6097,8,0),"")</f>
        <v/>
      </c>
      <c r="J3067" s="68" t="str">
        <f>IFERROR(VLOOKUP($B3067,APガラス性能一覧!$A$2:$M$6097,9,0),"")</f>
        <v/>
      </c>
      <c r="K3067" s="68" t="str">
        <f>IFERROR(VLOOKUP($B3067,APガラス性能一覧!$A$2:$M$6097,10,0),"")</f>
        <v/>
      </c>
      <c r="L3067" s="68" t="str">
        <f>IFERROR(VLOOKUP($B3067,APガラス性能一覧!$A$2:$M$6097,11,0),"")</f>
        <v/>
      </c>
      <c r="M3067" s="68" t="str">
        <f>IFERROR(VLOOKUP($B3067,APガラス性能一覧!$A$2:$M$6097,12,0),"")</f>
        <v/>
      </c>
      <c r="N3067" s="68" t="str">
        <f>IFERROR(VLOOKUP($B3067,APガラス性能一覧!$A$2:$M$6097,13,0),"")</f>
        <v/>
      </c>
    </row>
    <row r="3068" spans="2:14" x14ac:dyDescent="0.4">
      <c r="B3068" s="68" t="str">
        <f>IF($D$2="","",IF($E$2=0.65,IFERROR(IF(INDEX(APガラス性能一覧!A:A,MATCH(ROW(B3062),APガラス性能一覧!$O:$O,0))="","",INDEX(APガラス性能一覧!A:A,MATCH(ROW(B3062),APガラス性能一覧!$O:$O,0))),""),IFERROR(IF(INDEX(APガラス性能一覧!A:A,MATCH(ROW(B3062),APガラス性能一覧!$N:$N,0))="","",INDEX(APガラス性能一覧!A:A,MATCH(ROW(B3062),APガラス性能一覧!$N:$N,0))),"")))</f>
        <v/>
      </c>
      <c r="C3068" s="68" t="str">
        <f>IFERROR(VLOOKUP($B3068,APガラス性能一覧!$A$2:$M$6097,2,0),"")</f>
        <v/>
      </c>
      <c r="D3068" s="68" t="str">
        <f>IFERROR(VLOOKUP($B3068,APガラス性能一覧!$A$2:$M$6097,3,0),"")</f>
        <v/>
      </c>
      <c r="E3068" s="68" t="str">
        <f>IFERROR(VLOOKUP($B3068,APガラス性能一覧!$A$2:$M$6097,4,0),"")</f>
        <v/>
      </c>
      <c r="F3068" s="68" t="str">
        <f>IFERROR(VLOOKUP($B3068,APガラス性能一覧!$A$2:$M$6097,5,0),"")</f>
        <v/>
      </c>
      <c r="G3068" s="68" t="str">
        <f>IFERROR(VLOOKUP($B3068,APガラス性能一覧!$A$2:$M$6097,6,0),"")</f>
        <v/>
      </c>
      <c r="H3068" s="68" t="str">
        <f>IFERROR(VLOOKUP($B3068,APガラス性能一覧!$A$2:$M$6097,7,0),"")</f>
        <v/>
      </c>
      <c r="I3068" s="68" t="str">
        <f>IFERROR(VLOOKUP($B3068,APガラス性能一覧!$A$2:$M$6097,8,0),"")</f>
        <v/>
      </c>
      <c r="J3068" s="68" t="str">
        <f>IFERROR(VLOOKUP($B3068,APガラス性能一覧!$A$2:$M$6097,9,0),"")</f>
        <v/>
      </c>
      <c r="K3068" s="68" t="str">
        <f>IFERROR(VLOOKUP($B3068,APガラス性能一覧!$A$2:$M$6097,10,0),"")</f>
        <v/>
      </c>
      <c r="L3068" s="68" t="str">
        <f>IFERROR(VLOOKUP($B3068,APガラス性能一覧!$A$2:$M$6097,11,0),"")</f>
        <v/>
      </c>
      <c r="M3068" s="68" t="str">
        <f>IFERROR(VLOOKUP($B3068,APガラス性能一覧!$A$2:$M$6097,12,0),"")</f>
        <v/>
      </c>
      <c r="N3068" s="68" t="str">
        <f>IFERROR(VLOOKUP($B3068,APガラス性能一覧!$A$2:$M$6097,13,0),"")</f>
        <v/>
      </c>
    </row>
    <row r="3069" spans="2:14" x14ac:dyDescent="0.4">
      <c r="B3069" s="68" t="str">
        <f>IF($D$2="","",IF($E$2=0.65,IFERROR(IF(INDEX(APガラス性能一覧!A:A,MATCH(ROW(B3063),APガラス性能一覧!$O:$O,0))="","",INDEX(APガラス性能一覧!A:A,MATCH(ROW(B3063),APガラス性能一覧!$O:$O,0))),""),IFERROR(IF(INDEX(APガラス性能一覧!A:A,MATCH(ROW(B3063),APガラス性能一覧!$N:$N,0))="","",INDEX(APガラス性能一覧!A:A,MATCH(ROW(B3063),APガラス性能一覧!$N:$N,0))),"")))</f>
        <v/>
      </c>
      <c r="C3069" s="68" t="str">
        <f>IFERROR(VLOOKUP($B3069,APガラス性能一覧!$A$2:$M$6097,2,0),"")</f>
        <v/>
      </c>
      <c r="D3069" s="68" t="str">
        <f>IFERROR(VLOOKUP($B3069,APガラス性能一覧!$A$2:$M$6097,3,0),"")</f>
        <v/>
      </c>
      <c r="E3069" s="68" t="str">
        <f>IFERROR(VLOOKUP($B3069,APガラス性能一覧!$A$2:$M$6097,4,0),"")</f>
        <v/>
      </c>
      <c r="F3069" s="68" t="str">
        <f>IFERROR(VLOOKUP($B3069,APガラス性能一覧!$A$2:$M$6097,5,0),"")</f>
        <v/>
      </c>
      <c r="G3069" s="68" t="str">
        <f>IFERROR(VLOOKUP($B3069,APガラス性能一覧!$A$2:$M$6097,6,0),"")</f>
        <v/>
      </c>
      <c r="H3069" s="68" t="str">
        <f>IFERROR(VLOOKUP($B3069,APガラス性能一覧!$A$2:$M$6097,7,0),"")</f>
        <v/>
      </c>
      <c r="I3069" s="68" t="str">
        <f>IFERROR(VLOOKUP($B3069,APガラス性能一覧!$A$2:$M$6097,8,0),"")</f>
        <v/>
      </c>
      <c r="J3069" s="68" t="str">
        <f>IFERROR(VLOOKUP($B3069,APガラス性能一覧!$A$2:$M$6097,9,0),"")</f>
        <v/>
      </c>
      <c r="K3069" s="68" t="str">
        <f>IFERROR(VLOOKUP($B3069,APガラス性能一覧!$A$2:$M$6097,10,0),"")</f>
        <v/>
      </c>
      <c r="L3069" s="68" t="str">
        <f>IFERROR(VLOOKUP($B3069,APガラス性能一覧!$A$2:$M$6097,11,0),"")</f>
        <v/>
      </c>
      <c r="M3069" s="68" t="str">
        <f>IFERROR(VLOOKUP($B3069,APガラス性能一覧!$A$2:$M$6097,12,0),"")</f>
        <v/>
      </c>
      <c r="N3069" s="68" t="str">
        <f>IFERROR(VLOOKUP($B3069,APガラス性能一覧!$A$2:$M$6097,13,0),"")</f>
        <v/>
      </c>
    </row>
    <row r="3070" spans="2:14" x14ac:dyDescent="0.4">
      <c r="B3070" s="68" t="str">
        <f>IF($D$2="","",IF($E$2=0.65,IFERROR(IF(INDEX(APガラス性能一覧!A:A,MATCH(ROW(B3064),APガラス性能一覧!$O:$O,0))="","",INDEX(APガラス性能一覧!A:A,MATCH(ROW(B3064),APガラス性能一覧!$O:$O,0))),""),IFERROR(IF(INDEX(APガラス性能一覧!A:A,MATCH(ROW(B3064),APガラス性能一覧!$N:$N,0))="","",INDEX(APガラス性能一覧!A:A,MATCH(ROW(B3064),APガラス性能一覧!$N:$N,0))),"")))</f>
        <v/>
      </c>
      <c r="C3070" s="68" t="str">
        <f>IFERROR(VLOOKUP($B3070,APガラス性能一覧!$A$2:$M$6097,2,0),"")</f>
        <v/>
      </c>
      <c r="D3070" s="68" t="str">
        <f>IFERROR(VLOOKUP($B3070,APガラス性能一覧!$A$2:$M$6097,3,0),"")</f>
        <v/>
      </c>
      <c r="E3070" s="68" t="str">
        <f>IFERROR(VLOOKUP($B3070,APガラス性能一覧!$A$2:$M$6097,4,0),"")</f>
        <v/>
      </c>
      <c r="F3070" s="68" t="str">
        <f>IFERROR(VLOOKUP($B3070,APガラス性能一覧!$A$2:$M$6097,5,0),"")</f>
        <v/>
      </c>
      <c r="G3070" s="68" t="str">
        <f>IFERROR(VLOOKUP($B3070,APガラス性能一覧!$A$2:$M$6097,6,0),"")</f>
        <v/>
      </c>
      <c r="H3070" s="68" t="str">
        <f>IFERROR(VLOOKUP($B3070,APガラス性能一覧!$A$2:$M$6097,7,0),"")</f>
        <v/>
      </c>
      <c r="I3070" s="68" t="str">
        <f>IFERROR(VLOOKUP($B3070,APガラス性能一覧!$A$2:$M$6097,8,0),"")</f>
        <v/>
      </c>
      <c r="J3070" s="68" t="str">
        <f>IFERROR(VLOOKUP($B3070,APガラス性能一覧!$A$2:$M$6097,9,0),"")</f>
        <v/>
      </c>
      <c r="K3070" s="68" t="str">
        <f>IFERROR(VLOOKUP($B3070,APガラス性能一覧!$A$2:$M$6097,10,0),"")</f>
        <v/>
      </c>
      <c r="L3070" s="68" t="str">
        <f>IFERROR(VLOOKUP($B3070,APガラス性能一覧!$A$2:$M$6097,11,0),"")</f>
        <v/>
      </c>
      <c r="M3070" s="68" t="str">
        <f>IFERROR(VLOOKUP($B3070,APガラス性能一覧!$A$2:$M$6097,12,0),"")</f>
        <v/>
      </c>
      <c r="N3070" s="68" t="str">
        <f>IFERROR(VLOOKUP($B3070,APガラス性能一覧!$A$2:$M$6097,13,0),"")</f>
        <v/>
      </c>
    </row>
    <row r="3071" spans="2:14" x14ac:dyDescent="0.4">
      <c r="B3071" s="68" t="str">
        <f>IF($D$2="","",IF($E$2=0.65,IFERROR(IF(INDEX(APガラス性能一覧!A:A,MATCH(ROW(B3065),APガラス性能一覧!$O:$O,0))="","",INDEX(APガラス性能一覧!A:A,MATCH(ROW(B3065),APガラス性能一覧!$O:$O,0))),""),IFERROR(IF(INDEX(APガラス性能一覧!A:A,MATCH(ROW(B3065),APガラス性能一覧!$N:$N,0))="","",INDEX(APガラス性能一覧!A:A,MATCH(ROW(B3065),APガラス性能一覧!$N:$N,0))),"")))</f>
        <v/>
      </c>
      <c r="C3071" s="68" t="str">
        <f>IFERROR(VLOOKUP($B3071,APガラス性能一覧!$A$2:$M$6097,2,0),"")</f>
        <v/>
      </c>
      <c r="D3071" s="68" t="str">
        <f>IFERROR(VLOOKUP($B3071,APガラス性能一覧!$A$2:$M$6097,3,0),"")</f>
        <v/>
      </c>
      <c r="E3071" s="68" t="str">
        <f>IFERROR(VLOOKUP($B3071,APガラス性能一覧!$A$2:$M$6097,4,0),"")</f>
        <v/>
      </c>
      <c r="F3071" s="68" t="str">
        <f>IFERROR(VLOOKUP($B3071,APガラス性能一覧!$A$2:$M$6097,5,0),"")</f>
        <v/>
      </c>
      <c r="G3071" s="68" t="str">
        <f>IFERROR(VLOOKUP($B3071,APガラス性能一覧!$A$2:$M$6097,6,0),"")</f>
        <v/>
      </c>
      <c r="H3071" s="68" t="str">
        <f>IFERROR(VLOOKUP($B3071,APガラス性能一覧!$A$2:$M$6097,7,0),"")</f>
        <v/>
      </c>
      <c r="I3071" s="68" t="str">
        <f>IFERROR(VLOOKUP($B3071,APガラス性能一覧!$A$2:$M$6097,8,0),"")</f>
        <v/>
      </c>
      <c r="J3071" s="68" t="str">
        <f>IFERROR(VLOOKUP($B3071,APガラス性能一覧!$A$2:$M$6097,9,0),"")</f>
        <v/>
      </c>
      <c r="K3071" s="68" t="str">
        <f>IFERROR(VLOOKUP($B3071,APガラス性能一覧!$A$2:$M$6097,10,0),"")</f>
        <v/>
      </c>
      <c r="L3071" s="68" t="str">
        <f>IFERROR(VLOOKUP($B3071,APガラス性能一覧!$A$2:$M$6097,11,0),"")</f>
        <v/>
      </c>
      <c r="M3071" s="68" t="str">
        <f>IFERROR(VLOOKUP($B3071,APガラス性能一覧!$A$2:$M$6097,12,0),"")</f>
        <v/>
      </c>
      <c r="N3071" s="68" t="str">
        <f>IFERROR(VLOOKUP($B3071,APガラス性能一覧!$A$2:$M$6097,13,0),"")</f>
        <v/>
      </c>
    </row>
    <row r="3072" spans="2:14" x14ac:dyDescent="0.4">
      <c r="B3072" s="68" t="str">
        <f>IF($D$2="","",IF($E$2=0.65,IFERROR(IF(INDEX(APガラス性能一覧!A:A,MATCH(ROW(B3066),APガラス性能一覧!$O:$O,0))="","",INDEX(APガラス性能一覧!A:A,MATCH(ROW(B3066),APガラス性能一覧!$O:$O,0))),""),IFERROR(IF(INDEX(APガラス性能一覧!A:A,MATCH(ROW(B3066),APガラス性能一覧!$N:$N,0))="","",INDEX(APガラス性能一覧!A:A,MATCH(ROW(B3066),APガラス性能一覧!$N:$N,0))),"")))</f>
        <v/>
      </c>
      <c r="C3072" s="68" t="str">
        <f>IFERROR(VLOOKUP($B3072,APガラス性能一覧!$A$2:$M$6097,2,0),"")</f>
        <v/>
      </c>
      <c r="D3072" s="68" t="str">
        <f>IFERROR(VLOOKUP($B3072,APガラス性能一覧!$A$2:$M$6097,3,0),"")</f>
        <v/>
      </c>
      <c r="E3072" s="68" t="str">
        <f>IFERROR(VLOOKUP($B3072,APガラス性能一覧!$A$2:$M$6097,4,0),"")</f>
        <v/>
      </c>
      <c r="F3072" s="68" t="str">
        <f>IFERROR(VLOOKUP($B3072,APガラス性能一覧!$A$2:$M$6097,5,0),"")</f>
        <v/>
      </c>
      <c r="G3072" s="68" t="str">
        <f>IFERROR(VLOOKUP($B3072,APガラス性能一覧!$A$2:$M$6097,6,0),"")</f>
        <v/>
      </c>
      <c r="H3072" s="68" t="str">
        <f>IFERROR(VLOOKUP($B3072,APガラス性能一覧!$A$2:$M$6097,7,0),"")</f>
        <v/>
      </c>
      <c r="I3072" s="68" t="str">
        <f>IFERROR(VLOOKUP($B3072,APガラス性能一覧!$A$2:$M$6097,8,0),"")</f>
        <v/>
      </c>
      <c r="J3072" s="68" t="str">
        <f>IFERROR(VLOOKUP($B3072,APガラス性能一覧!$A$2:$M$6097,9,0),"")</f>
        <v/>
      </c>
      <c r="K3072" s="68" t="str">
        <f>IFERROR(VLOOKUP($B3072,APガラス性能一覧!$A$2:$M$6097,10,0),"")</f>
        <v/>
      </c>
      <c r="L3072" s="68" t="str">
        <f>IFERROR(VLOOKUP($B3072,APガラス性能一覧!$A$2:$M$6097,11,0),"")</f>
        <v/>
      </c>
      <c r="M3072" s="68" t="str">
        <f>IFERROR(VLOOKUP($B3072,APガラス性能一覧!$A$2:$M$6097,12,0),"")</f>
        <v/>
      </c>
      <c r="N3072" s="68" t="str">
        <f>IFERROR(VLOOKUP($B3072,APガラス性能一覧!$A$2:$M$6097,13,0),"")</f>
        <v/>
      </c>
    </row>
    <row r="3073" spans="2:14" x14ac:dyDescent="0.4">
      <c r="B3073" s="68" t="str">
        <f>IF($D$2="","",IF($E$2=0.65,IFERROR(IF(INDEX(APガラス性能一覧!A:A,MATCH(ROW(B3067),APガラス性能一覧!$O:$O,0))="","",INDEX(APガラス性能一覧!A:A,MATCH(ROW(B3067),APガラス性能一覧!$O:$O,0))),""),IFERROR(IF(INDEX(APガラス性能一覧!A:A,MATCH(ROW(B3067),APガラス性能一覧!$N:$N,0))="","",INDEX(APガラス性能一覧!A:A,MATCH(ROW(B3067),APガラス性能一覧!$N:$N,0))),"")))</f>
        <v/>
      </c>
      <c r="C3073" s="68" t="str">
        <f>IFERROR(VLOOKUP($B3073,APガラス性能一覧!$A$2:$M$6097,2,0),"")</f>
        <v/>
      </c>
      <c r="D3073" s="68" t="str">
        <f>IFERROR(VLOOKUP($B3073,APガラス性能一覧!$A$2:$M$6097,3,0),"")</f>
        <v/>
      </c>
      <c r="E3073" s="68" t="str">
        <f>IFERROR(VLOOKUP($B3073,APガラス性能一覧!$A$2:$M$6097,4,0),"")</f>
        <v/>
      </c>
      <c r="F3073" s="68" t="str">
        <f>IFERROR(VLOOKUP($B3073,APガラス性能一覧!$A$2:$M$6097,5,0),"")</f>
        <v/>
      </c>
      <c r="G3073" s="68" t="str">
        <f>IFERROR(VLOOKUP($B3073,APガラス性能一覧!$A$2:$M$6097,6,0),"")</f>
        <v/>
      </c>
      <c r="H3073" s="68" t="str">
        <f>IFERROR(VLOOKUP($B3073,APガラス性能一覧!$A$2:$M$6097,7,0),"")</f>
        <v/>
      </c>
      <c r="I3073" s="68" t="str">
        <f>IFERROR(VLOOKUP($B3073,APガラス性能一覧!$A$2:$M$6097,8,0),"")</f>
        <v/>
      </c>
      <c r="J3073" s="68" t="str">
        <f>IFERROR(VLOOKUP($B3073,APガラス性能一覧!$A$2:$M$6097,9,0),"")</f>
        <v/>
      </c>
      <c r="K3073" s="68" t="str">
        <f>IFERROR(VLOOKUP($B3073,APガラス性能一覧!$A$2:$M$6097,10,0),"")</f>
        <v/>
      </c>
      <c r="L3073" s="68" t="str">
        <f>IFERROR(VLOOKUP($B3073,APガラス性能一覧!$A$2:$M$6097,11,0),"")</f>
        <v/>
      </c>
      <c r="M3073" s="68" t="str">
        <f>IFERROR(VLOOKUP($B3073,APガラス性能一覧!$A$2:$M$6097,12,0),"")</f>
        <v/>
      </c>
      <c r="N3073" s="68" t="str">
        <f>IFERROR(VLOOKUP($B3073,APガラス性能一覧!$A$2:$M$6097,13,0),"")</f>
        <v/>
      </c>
    </row>
    <row r="3074" spans="2:14" x14ac:dyDescent="0.4">
      <c r="B3074" s="68" t="str">
        <f>IF($D$2="","",IF($E$2=0.65,IFERROR(IF(INDEX(APガラス性能一覧!A:A,MATCH(ROW(B3068),APガラス性能一覧!$O:$O,0))="","",INDEX(APガラス性能一覧!A:A,MATCH(ROW(B3068),APガラス性能一覧!$O:$O,0))),""),IFERROR(IF(INDEX(APガラス性能一覧!A:A,MATCH(ROW(B3068),APガラス性能一覧!$N:$N,0))="","",INDEX(APガラス性能一覧!A:A,MATCH(ROW(B3068),APガラス性能一覧!$N:$N,0))),"")))</f>
        <v/>
      </c>
      <c r="C3074" s="68" t="str">
        <f>IFERROR(VLOOKUP($B3074,APガラス性能一覧!$A$2:$M$6097,2,0),"")</f>
        <v/>
      </c>
      <c r="D3074" s="68" t="str">
        <f>IFERROR(VLOOKUP($B3074,APガラス性能一覧!$A$2:$M$6097,3,0),"")</f>
        <v/>
      </c>
      <c r="E3074" s="68" t="str">
        <f>IFERROR(VLOOKUP($B3074,APガラス性能一覧!$A$2:$M$6097,4,0),"")</f>
        <v/>
      </c>
      <c r="F3074" s="68" t="str">
        <f>IFERROR(VLOOKUP($B3074,APガラス性能一覧!$A$2:$M$6097,5,0),"")</f>
        <v/>
      </c>
      <c r="G3074" s="68" t="str">
        <f>IFERROR(VLOOKUP($B3074,APガラス性能一覧!$A$2:$M$6097,6,0),"")</f>
        <v/>
      </c>
      <c r="H3074" s="68" t="str">
        <f>IFERROR(VLOOKUP($B3074,APガラス性能一覧!$A$2:$M$6097,7,0),"")</f>
        <v/>
      </c>
      <c r="I3074" s="68" t="str">
        <f>IFERROR(VLOOKUP($B3074,APガラス性能一覧!$A$2:$M$6097,8,0),"")</f>
        <v/>
      </c>
      <c r="J3074" s="68" t="str">
        <f>IFERROR(VLOOKUP($B3074,APガラス性能一覧!$A$2:$M$6097,9,0),"")</f>
        <v/>
      </c>
      <c r="K3074" s="68" t="str">
        <f>IFERROR(VLOOKUP($B3074,APガラス性能一覧!$A$2:$M$6097,10,0),"")</f>
        <v/>
      </c>
      <c r="L3074" s="68" t="str">
        <f>IFERROR(VLOOKUP($B3074,APガラス性能一覧!$A$2:$M$6097,11,0),"")</f>
        <v/>
      </c>
      <c r="M3074" s="68" t="str">
        <f>IFERROR(VLOOKUP($B3074,APガラス性能一覧!$A$2:$M$6097,12,0),"")</f>
        <v/>
      </c>
      <c r="N3074" s="68" t="str">
        <f>IFERROR(VLOOKUP($B3074,APガラス性能一覧!$A$2:$M$6097,13,0),"")</f>
        <v/>
      </c>
    </row>
    <row r="3075" spans="2:14" x14ac:dyDescent="0.4">
      <c r="B3075" s="68" t="str">
        <f>IF($D$2="","",IF($E$2=0.65,IFERROR(IF(INDEX(APガラス性能一覧!A:A,MATCH(ROW(B3069),APガラス性能一覧!$O:$O,0))="","",INDEX(APガラス性能一覧!A:A,MATCH(ROW(B3069),APガラス性能一覧!$O:$O,0))),""),IFERROR(IF(INDEX(APガラス性能一覧!A:A,MATCH(ROW(B3069),APガラス性能一覧!$N:$N,0))="","",INDEX(APガラス性能一覧!A:A,MATCH(ROW(B3069),APガラス性能一覧!$N:$N,0))),"")))</f>
        <v/>
      </c>
      <c r="C3075" s="68" t="str">
        <f>IFERROR(VLOOKUP($B3075,APガラス性能一覧!$A$2:$M$6097,2,0),"")</f>
        <v/>
      </c>
      <c r="D3075" s="68" t="str">
        <f>IFERROR(VLOOKUP($B3075,APガラス性能一覧!$A$2:$M$6097,3,0),"")</f>
        <v/>
      </c>
      <c r="E3075" s="68" t="str">
        <f>IFERROR(VLOOKUP($B3075,APガラス性能一覧!$A$2:$M$6097,4,0),"")</f>
        <v/>
      </c>
      <c r="F3075" s="68" t="str">
        <f>IFERROR(VLOOKUP($B3075,APガラス性能一覧!$A$2:$M$6097,5,0),"")</f>
        <v/>
      </c>
      <c r="G3075" s="68" t="str">
        <f>IFERROR(VLOOKUP($B3075,APガラス性能一覧!$A$2:$M$6097,6,0),"")</f>
        <v/>
      </c>
      <c r="H3075" s="68" t="str">
        <f>IFERROR(VLOOKUP($B3075,APガラス性能一覧!$A$2:$M$6097,7,0),"")</f>
        <v/>
      </c>
      <c r="I3075" s="68" t="str">
        <f>IFERROR(VLOOKUP($B3075,APガラス性能一覧!$A$2:$M$6097,8,0),"")</f>
        <v/>
      </c>
      <c r="J3075" s="68" t="str">
        <f>IFERROR(VLOOKUP($B3075,APガラス性能一覧!$A$2:$M$6097,9,0),"")</f>
        <v/>
      </c>
      <c r="K3075" s="68" t="str">
        <f>IFERROR(VLOOKUP($B3075,APガラス性能一覧!$A$2:$M$6097,10,0),"")</f>
        <v/>
      </c>
      <c r="L3075" s="68" t="str">
        <f>IFERROR(VLOOKUP($B3075,APガラス性能一覧!$A$2:$M$6097,11,0),"")</f>
        <v/>
      </c>
      <c r="M3075" s="68" t="str">
        <f>IFERROR(VLOOKUP($B3075,APガラス性能一覧!$A$2:$M$6097,12,0),"")</f>
        <v/>
      </c>
      <c r="N3075" s="68" t="str">
        <f>IFERROR(VLOOKUP($B3075,APガラス性能一覧!$A$2:$M$6097,13,0),"")</f>
        <v/>
      </c>
    </row>
    <row r="3076" spans="2:14" x14ac:dyDescent="0.4">
      <c r="B3076" s="68" t="str">
        <f>IF($D$2="","",IF($E$2=0.65,IFERROR(IF(INDEX(APガラス性能一覧!A:A,MATCH(ROW(B3070),APガラス性能一覧!$O:$O,0))="","",INDEX(APガラス性能一覧!A:A,MATCH(ROW(B3070),APガラス性能一覧!$O:$O,0))),""),IFERROR(IF(INDEX(APガラス性能一覧!A:A,MATCH(ROW(B3070),APガラス性能一覧!$N:$N,0))="","",INDEX(APガラス性能一覧!A:A,MATCH(ROW(B3070),APガラス性能一覧!$N:$N,0))),"")))</f>
        <v/>
      </c>
      <c r="C3076" s="68" t="str">
        <f>IFERROR(VLOOKUP($B3076,APガラス性能一覧!$A$2:$M$6097,2,0),"")</f>
        <v/>
      </c>
      <c r="D3076" s="68" t="str">
        <f>IFERROR(VLOOKUP($B3076,APガラス性能一覧!$A$2:$M$6097,3,0),"")</f>
        <v/>
      </c>
      <c r="E3076" s="68" t="str">
        <f>IFERROR(VLOOKUP($B3076,APガラス性能一覧!$A$2:$M$6097,4,0),"")</f>
        <v/>
      </c>
      <c r="F3076" s="68" t="str">
        <f>IFERROR(VLOOKUP($B3076,APガラス性能一覧!$A$2:$M$6097,5,0),"")</f>
        <v/>
      </c>
      <c r="G3076" s="68" t="str">
        <f>IFERROR(VLOOKUP($B3076,APガラス性能一覧!$A$2:$M$6097,6,0),"")</f>
        <v/>
      </c>
      <c r="H3076" s="68" t="str">
        <f>IFERROR(VLOOKUP($B3076,APガラス性能一覧!$A$2:$M$6097,7,0),"")</f>
        <v/>
      </c>
      <c r="I3076" s="68" t="str">
        <f>IFERROR(VLOOKUP($B3076,APガラス性能一覧!$A$2:$M$6097,8,0),"")</f>
        <v/>
      </c>
      <c r="J3076" s="68" t="str">
        <f>IFERROR(VLOOKUP($B3076,APガラス性能一覧!$A$2:$M$6097,9,0),"")</f>
        <v/>
      </c>
      <c r="K3076" s="68" t="str">
        <f>IFERROR(VLOOKUP($B3076,APガラス性能一覧!$A$2:$M$6097,10,0),"")</f>
        <v/>
      </c>
      <c r="L3076" s="68" t="str">
        <f>IFERROR(VLOOKUP($B3076,APガラス性能一覧!$A$2:$M$6097,11,0),"")</f>
        <v/>
      </c>
      <c r="M3076" s="68" t="str">
        <f>IFERROR(VLOOKUP($B3076,APガラス性能一覧!$A$2:$M$6097,12,0),"")</f>
        <v/>
      </c>
      <c r="N3076" s="68" t="str">
        <f>IFERROR(VLOOKUP($B3076,APガラス性能一覧!$A$2:$M$6097,13,0),"")</f>
        <v/>
      </c>
    </row>
    <row r="3077" spans="2:14" x14ac:dyDescent="0.4">
      <c r="B3077" s="68" t="str">
        <f>IF($D$2="","",IF($E$2=0.65,IFERROR(IF(INDEX(APガラス性能一覧!A:A,MATCH(ROW(B3071),APガラス性能一覧!$O:$O,0))="","",INDEX(APガラス性能一覧!A:A,MATCH(ROW(B3071),APガラス性能一覧!$O:$O,0))),""),IFERROR(IF(INDEX(APガラス性能一覧!A:A,MATCH(ROW(B3071),APガラス性能一覧!$N:$N,0))="","",INDEX(APガラス性能一覧!A:A,MATCH(ROW(B3071),APガラス性能一覧!$N:$N,0))),"")))</f>
        <v/>
      </c>
      <c r="C3077" s="68" t="str">
        <f>IFERROR(VLOOKUP($B3077,APガラス性能一覧!$A$2:$M$6097,2,0),"")</f>
        <v/>
      </c>
      <c r="D3077" s="68" t="str">
        <f>IFERROR(VLOOKUP($B3077,APガラス性能一覧!$A$2:$M$6097,3,0),"")</f>
        <v/>
      </c>
      <c r="E3077" s="68" t="str">
        <f>IFERROR(VLOOKUP($B3077,APガラス性能一覧!$A$2:$M$6097,4,0),"")</f>
        <v/>
      </c>
      <c r="F3077" s="68" t="str">
        <f>IFERROR(VLOOKUP($B3077,APガラス性能一覧!$A$2:$M$6097,5,0),"")</f>
        <v/>
      </c>
      <c r="G3077" s="68" t="str">
        <f>IFERROR(VLOOKUP($B3077,APガラス性能一覧!$A$2:$M$6097,6,0),"")</f>
        <v/>
      </c>
      <c r="H3077" s="68" t="str">
        <f>IFERROR(VLOOKUP($B3077,APガラス性能一覧!$A$2:$M$6097,7,0),"")</f>
        <v/>
      </c>
      <c r="I3077" s="68" t="str">
        <f>IFERROR(VLOOKUP($B3077,APガラス性能一覧!$A$2:$M$6097,8,0),"")</f>
        <v/>
      </c>
      <c r="J3077" s="68" t="str">
        <f>IFERROR(VLOOKUP($B3077,APガラス性能一覧!$A$2:$M$6097,9,0),"")</f>
        <v/>
      </c>
      <c r="K3077" s="68" t="str">
        <f>IFERROR(VLOOKUP($B3077,APガラス性能一覧!$A$2:$M$6097,10,0),"")</f>
        <v/>
      </c>
      <c r="L3077" s="68" t="str">
        <f>IFERROR(VLOOKUP($B3077,APガラス性能一覧!$A$2:$M$6097,11,0),"")</f>
        <v/>
      </c>
      <c r="M3077" s="68" t="str">
        <f>IFERROR(VLOOKUP($B3077,APガラス性能一覧!$A$2:$M$6097,12,0),"")</f>
        <v/>
      </c>
      <c r="N3077" s="68" t="str">
        <f>IFERROR(VLOOKUP($B3077,APガラス性能一覧!$A$2:$M$6097,13,0),"")</f>
        <v/>
      </c>
    </row>
    <row r="3078" spans="2:14" x14ac:dyDescent="0.4">
      <c r="B3078" s="68" t="str">
        <f>IF($D$2="","",IF($E$2=0.65,IFERROR(IF(INDEX(APガラス性能一覧!A:A,MATCH(ROW(B3072),APガラス性能一覧!$O:$O,0))="","",INDEX(APガラス性能一覧!A:A,MATCH(ROW(B3072),APガラス性能一覧!$O:$O,0))),""),IFERROR(IF(INDEX(APガラス性能一覧!A:A,MATCH(ROW(B3072),APガラス性能一覧!$N:$N,0))="","",INDEX(APガラス性能一覧!A:A,MATCH(ROW(B3072),APガラス性能一覧!$N:$N,0))),"")))</f>
        <v/>
      </c>
      <c r="C3078" s="68" t="str">
        <f>IFERROR(VLOOKUP($B3078,APガラス性能一覧!$A$2:$M$6097,2,0),"")</f>
        <v/>
      </c>
      <c r="D3078" s="68" t="str">
        <f>IFERROR(VLOOKUP($B3078,APガラス性能一覧!$A$2:$M$6097,3,0),"")</f>
        <v/>
      </c>
      <c r="E3078" s="68" t="str">
        <f>IFERROR(VLOOKUP($B3078,APガラス性能一覧!$A$2:$M$6097,4,0),"")</f>
        <v/>
      </c>
      <c r="F3078" s="68" t="str">
        <f>IFERROR(VLOOKUP($B3078,APガラス性能一覧!$A$2:$M$6097,5,0),"")</f>
        <v/>
      </c>
      <c r="G3078" s="68" t="str">
        <f>IFERROR(VLOOKUP($B3078,APガラス性能一覧!$A$2:$M$6097,6,0),"")</f>
        <v/>
      </c>
      <c r="H3078" s="68" t="str">
        <f>IFERROR(VLOOKUP($B3078,APガラス性能一覧!$A$2:$M$6097,7,0),"")</f>
        <v/>
      </c>
      <c r="I3078" s="68" t="str">
        <f>IFERROR(VLOOKUP($B3078,APガラス性能一覧!$A$2:$M$6097,8,0),"")</f>
        <v/>
      </c>
      <c r="J3078" s="68" t="str">
        <f>IFERROR(VLOOKUP($B3078,APガラス性能一覧!$A$2:$M$6097,9,0),"")</f>
        <v/>
      </c>
      <c r="K3078" s="68" t="str">
        <f>IFERROR(VLOOKUP($B3078,APガラス性能一覧!$A$2:$M$6097,10,0),"")</f>
        <v/>
      </c>
      <c r="L3078" s="68" t="str">
        <f>IFERROR(VLOOKUP($B3078,APガラス性能一覧!$A$2:$M$6097,11,0),"")</f>
        <v/>
      </c>
      <c r="M3078" s="68" t="str">
        <f>IFERROR(VLOOKUP($B3078,APガラス性能一覧!$A$2:$M$6097,12,0),"")</f>
        <v/>
      </c>
      <c r="N3078" s="68" t="str">
        <f>IFERROR(VLOOKUP($B3078,APガラス性能一覧!$A$2:$M$6097,13,0),"")</f>
        <v/>
      </c>
    </row>
    <row r="3079" spans="2:14" x14ac:dyDescent="0.4">
      <c r="B3079" s="68" t="str">
        <f>IF($D$2="","",IF($E$2=0.65,IFERROR(IF(INDEX(APガラス性能一覧!A:A,MATCH(ROW(B3073),APガラス性能一覧!$O:$O,0))="","",INDEX(APガラス性能一覧!A:A,MATCH(ROW(B3073),APガラス性能一覧!$O:$O,0))),""),IFERROR(IF(INDEX(APガラス性能一覧!A:A,MATCH(ROW(B3073),APガラス性能一覧!$N:$N,0))="","",INDEX(APガラス性能一覧!A:A,MATCH(ROW(B3073),APガラス性能一覧!$N:$N,0))),"")))</f>
        <v/>
      </c>
      <c r="C3079" s="68" t="str">
        <f>IFERROR(VLOOKUP($B3079,APガラス性能一覧!$A$2:$M$6097,2,0),"")</f>
        <v/>
      </c>
      <c r="D3079" s="68" t="str">
        <f>IFERROR(VLOOKUP($B3079,APガラス性能一覧!$A$2:$M$6097,3,0),"")</f>
        <v/>
      </c>
      <c r="E3079" s="68" t="str">
        <f>IFERROR(VLOOKUP($B3079,APガラス性能一覧!$A$2:$M$6097,4,0),"")</f>
        <v/>
      </c>
      <c r="F3079" s="68" t="str">
        <f>IFERROR(VLOOKUP($B3079,APガラス性能一覧!$A$2:$M$6097,5,0),"")</f>
        <v/>
      </c>
      <c r="G3079" s="68" t="str">
        <f>IFERROR(VLOOKUP($B3079,APガラス性能一覧!$A$2:$M$6097,6,0),"")</f>
        <v/>
      </c>
      <c r="H3079" s="68" t="str">
        <f>IFERROR(VLOOKUP($B3079,APガラス性能一覧!$A$2:$M$6097,7,0),"")</f>
        <v/>
      </c>
      <c r="I3079" s="68" t="str">
        <f>IFERROR(VLOOKUP($B3079,APガラス性能一覧!$A$2:$M$6097,8,0),"")</f>
        <v/>
      </c>
      <c r="J3079" s="68" t="str">
        <f>IFERROR(VLOOKUP($B3079,APガラス性能一覧!$A$2:$M$6097,9,0),"")</f>
        <v/>
      </c>
      <c r="K3079" s="68" t="str">
        <f>IFERROR(VLOOKUP($B3079,APガラス性能一覧!$A$2:$M$6097,10,0),"")</f>
        <v/>
      </c>
      <c r="L3079" s="68" t="str">
        <f>IFERROR(VLOOKUP($B3079,APガラス性能一覧!$A$2:$M$6097,11,0),"")</f>
        <v/>
      </c>
      <c r="M3079" s="68" t="str">
        <f>IFERROR(VLOOKUP($B3079,APガラス性能一覧!$A$2:$M$6097,12,0),"")</f>
        <v/>
      </c>
      <c r="N3079" s="68" t="str">
        <f>IFERROR(VLOOKUP($B3079,APガラス性能一覧!$A$2:$M$6097,13,0),"")</f>
        <v/>
      </c>
    </row>
    <row r="3080" spans="2:14" x14ac:dyDescent="0.4">
      <c r="B3080" s="68" t="str">
        <f>IF($D$2="","",IF($E$2=0.65,IFERROR(IF(INDEX(APガラス性能一覧!A:A,MATCH(ROW(B3074),APガラス性能一覧!$O:$O,0))="","",INDEX(APガラス性能一覧!A:A,MATCH(ROW(B3074),APガラス性能一覧!$O:$O,0))),""),IFERROR(IF(INDEX(APガラス性能一覧!A:A,MATCH(ROW(B3074),APガラス性能一覧!$N:$N,0))="","",INDEX(APガラス性能一覧!A:A,MATCH(ROW(B3074),APガラス性能一覧!$N:$N,0))),"")))</f>
        <v/>
      </c>
      <c r="C3080" s="68" t="str">
        <f>IFERROR(VLOOKUP($B3080,APガラス性能一覧!$A$2:$M$6097,2,0),"")</f>
        <v/>
      </c>
      <c r="D3080" s="68" t="str">
        <f>IFERROR(VLOOKUP($B3080,APガラス性能一覧!$A$2:$M$6097,3,0),"")</f>
        <v/>
      </c>
      <c r="E3080" s="68" t="str">
        <f>IFERROR(VLOOKUP($B3080,APガラス性能一覧!$A$2:$M$6097,4,0),"")</f>
        <v/>
      </c>
      <c r="F3080" s="68" t="str">
        <f>IFERROR(VLOOKUP($B3080,APガラス性能一覧!$A$2:$M$6097,5,0),"")</f>
        <v/>
      </c>
      <c r="G3080" s="68" t="str">
        <f>IFERROR(VLOOKUP($B3080,APガラス性能一覧!$A$2:$M$6097,6,0),"")</f>
        <v/>
      </c>
      <c r="H3080" s="68" t="str">
        <f>IFERROR(VLOOKUP($B3080,APガラス性能一覧!$A$2:$M$6097,7,0),"")</f>
        <v/>
      </c>
      <c r="I3080" s="68" t="str">
        <f>IFERROR(VLOOKUP($B3080,APガラス性能一覧!$A$2:$M$6097,8,0),"")</f>
        <v/>
      </c>
      <c r="J3080" s="68" t="str">
        <f>IFERROR(VLOOKUP($B3080,APガラス性能一覧!$A$2:$M$6097,9,0),"")</f>
        <v/>
      </c>
      <c r="K3080" s="68" t="str">
        <f>IFERROR(VLOOKUP($B3080,APガラス性能一覧!$A$2:$M$6097,10,0),"")</f>
        <v/>
      </c>
      <c r="L3080" s="68" t="str">
        <f>IFERROR(VLOOKUP($B3080,APガラス性能一覧!$A$2:$M$6097,11,0),"")</f>
        <v/>
      </c>
      <c r="M3080" s="68" t="str">
        <f>IFERROR(VLOOKUP($B3080,APガラス性能一覧!$A$2:$M$6097,12,0),"")</f>
        <v/>
      </c>
      <c r="N3080" s="68" t="str">
        <f>IFERROR(VLOOKUP($B3080,APガラス性能一覧!$A$2:$M$6097,13,0),"")</f>
        <v/>
      </c>
    </row>
    <row r="3081" spans="2:14" x14ac:dyDescent="0.4">
      <c r="B3081" s="68" t="str">
        <f>IF($D$2="","",IF($E$2=0.65,IFERROR(IF(INDEX(APガラス性能一覧!A:A,MATCH(ROW(B3075),APガラス性能一覧!$O:$O,0))="","",INDEX(APガラス性能一覧!A:A,MATCH(ROW(B3075),APガラス性能一覧!$O:$O,0))),""),IFERROR(IF(INDEX(APガラス性能一覧!A:A,MATCH(ROW(B3075),APガラス性能一覧!$N:$N,0))="","",INDEX(APガラス性能一覧!A:A,MATCH(ROW(B3075),APガラス性能一覧!$N:$N,0))),"")))</f>
        <v/>
      </c>
      <c r="C3081" s="68" t="str">
        <f>IFERROR(VLOOKUP($B3081,APガラス性能一覧!$A$2:$M$6097,2,0),"")</f>
        <v/>
      </c>
      <c r="D3081" s="68" t="str">
        <f>IFERROR(VLOOKUP($B3081,APガラス性能一覧!$A$2:$M$6097,3,0),"")</f>
        <v/>
      </c>
      <c r="E3081" s="68" t="str">
        <f>IFERROR(VLOOKUP($B3081,APガラス性能一覧!$A$2:$M$6097,4,0),"")</f>
        <v/>
      </c>
      <c r="F3081" s="68" t="str">
        <f>IFERROR(VLOOKUP($B3081,APガラス性能一覧!$A$2:$M$6097,5,0),"")</f>
        <v/>
      </c>
      <c r="G3081" s="68" t="str">
        <f>IFERROR(VLOOKUP($B3081,APガラス性能一覧!$A$2:$M$6097,6,0),"")</f>
        <v/>
      </c>
      <c r="H3081" s="68" t="str">
        <f>IFERROR(VLOOKUP($B3081,APガラス性能一覧!$A$2:$M$6097,7,0),"")</f>
        <v/>
      </c>
      <c r="I3081" s="68" t="str">
        <f>IFERROR(VLOOKUP($B3081,APガラス性能一覧!$A$2:$M$6097,8,0),"")</f>
        <v/>
      </c>
      <c r="J3081" s="68" t="str">
        <f>IFERROR(VLOOKUP($B3081,APガラス性能一覧!$A$2:$M$6097,9,0),"")</f>
        <v/>
      </c>
      <c r="K3081" s="68" t="str">
        <f>IFERROR(VLOOKUP($B3081,APガラス性能一覧!$A$2:$M$6097,10,0),"")</f>
        <v/>
      </c>
      <c r="L3081" s="68" t="str">
        <f>IFERROR(VLOOKUP($B3081,APガラス性能一覧!$A$2:$M$6097,11,0),"")</f>
        <v/>
      </c>
      <c r="M3081" s="68" t="str">
        <f>IFERROR(VLOOKUP($B3081,APガラス性能一覧!$A$2:$M$6097,12,0),"")</f>
        <v/>
      </c>
      <c r="N3081" s="68" t="str">
        <f>IFERROR(VLOOKUP($B3081,APガラス性能一覧!$A$2:$M$6097,13,0),"")</f>
        <v/>
      </c>
    </row>
    <row r="3082" spans="2:14" x14ac:dyDescent="0.4">
      <c r="B3082" s="68" t="str">
        <f>IF($D$2="","",IF($E$2=0.65,IFERROR(IF(INDEX(APガラス性能一覧!A:A,MATCH(ROW(B3076),APガラス性能一覧!$O:$O,0))="","",INDEX(APガラス性能一覧!A:A,MATCH(ROW(B3076),APガラス性能一覧!$O:$O,0))),""),IFERROR(IF(INDEX(APガラス性能一覧!A:A,MATCH(ROW(B3076),APガラス性能一覧!$N:$N,0))="","",INDEX(APガラス性能一覧!A:A,MATCH(ROW(B3076),APガラス性能一覧!$N:$N,0))),"")))</f>
        <v/>
      </c>
      <c r="C3082" s="68" t="str">
        <f>IFERROR(VLOOKUP($B3082,APガラス性能一覧!$A$2:$M$6097,2,0),"")</f>
        <v/>
      </c>
      <c r="D3082" s="68" t="str">
        <f>IFERROR(VLOOKUP($B3082,APガラス性能一覧!$A$2:$M$6097,3,0),"")</f>
        <v/>
      </c>
      <c r="E3082" s="68" t="str">
        <f>IFERROR(VLOOKUP($B3082,APガラス性能一覧!$A$2:$M$6097,4,0),"")</f>
        <v/>
      </c>
      <c r="F3082" s="68" t="str">
        <f>IFERROR(VLOOKUP($B3082,APガラス性能一覧!$A$2:$M$6097,5,0),"")</f>
        <v/>
      </c>
      <c r="G3082" s="68" t="str">
        <f>IFERROR(VLOOKUP($B3082,APガラス性能一覧!$A$2:$M$6097,6,0),"")</f>
        <v/>
      </c>
      <c r="H3082" s="68" t="str">
        <f>IFERROR(VLOOKUP($B3082,APガラス性能一覧!$A$2:$M$6097,7,0),"")</f>
        <v/>
      </c>
      <c r="I3082" s="68" t="str">
        <f>IFERROR(VLOOKUP($B3082,APガラス性能一覧!$A$2:$M$6097,8,0),"")</f>
        <v/>
      </c>
      <c r="J3082" s="68" t="str">
        <f>IFERROR(VLOOKUP($B3082,APガラス性能一覧!$A$2:$M$6097,9,0),"")</f>
        <v/>
      </c>
      <c r="K3082" s="68" t="str">
        <f>IFERROR(VLOOKUP($B3082,APガラス性能一覧!$A$2:$M$6097,10,0),"")</f>
        <v/>
      </c>
      <c r="L3082" s="68" t="str">
        <f>IFERROR(VLOOKUP($B3082,APガラス性能一覧!$A$2:$M$6097,11,0),"")</f>
        <v/>
      </c>
      <c r="M3082" s="68" t="str">
        <f>IFERROR(VLOOKUP($B3082,APガラス性能一覧!$A$2:$M$6097,12,0),"")</f>
        <v/>
      </c>
      <c r="N3082" s="68" t="str">
        <f>IFERROR(VLOOKUP($B3082,APガラス性能一覧!$A$2:$M$6097,13,0),"")</f>
        <v/>
      </c>
    </row>
    <row r="3083" spans="2:14" x14ac:dyDescent="0.4">
      <c r="B3083" s="68" t="str">
        <f>IF($D$2="","",IF($E$2=0.65,IFERROR(IF(INDEX(APガラス性能一覧!A:A,MATCH(ROW(B3077),APガラス性能一覧!$O:$O,0))="","",INDEX(APガラス性能一覧!A:A,MATCH(ROW(B3077),APガラス性能一覧!$O:$O,0))),""),IFERROR(IF(INDEX(APガラス性能一覧!A:A,MATCH(ROW(B3077),APガラス性能一覧!$N:$N,0))="","",INDEX(APガラス性能一覧!A:A,MATCH(ROW(B3077),APガラス性能一覧!$N:$N,0))),"")))</f>
        <v/>
      </c>
      <c r="C3083" s="68" t="str">
        <f>IFERROR(VLOOKUP($B3083,APガラス性能一覧!$A$2:$M$6097,2,0),"")</f>
        <v/>
      </c>
      <c r="D3083" s="68" t="str">
        <f>IFERROR(VLOOKUP($B3083,APガラス性能一覧!$A$2:$M$6097,3,0),"")</f>
        <v/>
      </c>
      <c r="E3083" s="68" t="str">
        <f>IFERROR(VLOOKUP($B3083,APガラス性能一覧!$A$2:$M$6097,4,0),"")</f>
        <v/>
      </c>
      <c r="F3083" s="68" t="str">
        <f>IFERROR(VLOOKUP($B3083,APガラス性能一覧!$A$2:$M$6097,5,0),"")</f>
        <v/>
      </c>
      <c r="G3083" s="68" t="str">
        <f>IFERROR(VLOOKUP($B3083,APガラス性能一覧!$A$2:$M$6097,6,0),"")</f>
        <v/>
      </c>
      <c r="H3083" s="68" t="str">
        <f>IFERROR(VLOOKUP($B3083,APガラス性能一覧!$A$2:$M$6097,7,0),"")</f>
        <v/>
      </c>
      <c r="I3083" s="68" t="str">
        <f>IFERROR(VLOOKUP($B3083,APガラス性能一覧!$A$2:$M$6097,8,0),"")</f>
        <v/>
      </c>
      <c r="J3083" s="68" t="str">
        <f>IFERROR(VLOOKUP($B3083,APガラス性能一覧!$A$2:$M$6097,9,0),"")</f>
        <v/>
      </c>
      <c r="K3083" s="68" t="str">
        <f>IFERROR(VLOOKUP($B3083,APガラス性能一覧!$A$2:$M$6097,10,0),"")</f>
        <v/>
      </c>
      <c r="L3083" s="68" t="str">
        <f>IFERROR(VLOOKUP($B3083,APガラス性能一覧!$A$2:$M$6097,11,0),"")</f>
        <v/>
      </c>
      <c r="M3083" s="68" t="str">
        <f>IFERROR(VLOOKUP($B3083,APガラス性能一覧!$A$2:$M$6097,12,0),"")</f>
        <v/>
      </c>
      <c r="N3083" s="68" t="str">
        <f>IFERROR(VLOOKUP($B3083,APガラス性能一覧!$A$2:$M$6097,13,0),"")</f>
        <v/>
      </c>
    </row>
    <row r="3084" spans="2:14" x14ac:dyDescent="0.4">
      <c r="B3084" s="68" t="str">
        <f>IF($D$2="","",IF($E$2=0.65,IFERROR(IF(INDEX(APガラス性能一覧!A:A,MATCH(ROW(B3078),APガラス性能一覧!$O:$O,0))="","",INDEX(APガラス性能一覧!A:A,MATCH(ROW(B3078),APガラス性能一覧!$O:$O,0))),""),IFERROR(IF(INDEX(APガラス性能一覧!A:A,MATCH(ROW(B3078),APガラス性能一覧!$N:$N,0))="","",INDEX(APガラス性能一覧!A:A,MATCH(ROW(B3078),APガラス性能一覧!$N:$N,0))),"")))</f>
        <v/>
      </c>
      <c r="C3084" s="68" t="str">
        <f>IFERROR(VLOOKUP($B3084,APガラス性能一覧!$A$2:$M$6097,2,0),"")</f>
        <v/>
      </c>
      <c r="D3084" s="68" t="str">
        <f>IFERROR(VLOOKUP($B3084,APガラス性能一覧!$A$2:$M$6097,3,0),"")</f>
        <v/>
      </c>
      <c r="E3084" s="68" t="str">
        <f>IFERROR(VLOOKUP($B3084,APガラス性能一覧!$A$2:$M$6097,4,0),"")</f>
        <v/>
      </c>
      <c r="F3084" s="68" t="str">
        <f>IFERROR(VLOOKUP($B3084,APガラス性能一覧!$A$2:$M$6097,5,0),"")</f>
        <v/>
      </c>
      <c r="G3084" s="68" t="str">
        <f>IFERROR(VLOOKUP($B3084,APガラス性能一覧!$A$2:$M$6097,6,0),"")</f>
        <v/>
      </c>
      <c r="H3084" s="68" t="str">
        <f>IFERROR(VLOOKUP($B3084,APガラス性能一覧!$A$2:$M$6097,7,0),"")</f>
        <v/>
      </c>
      <c r="I3084" s="68" t="str">
        <f>IFERROR(VLOOKUP($B3084,APガラス性能一覧!$A$2:$M$6097,8,0),"")</f>
        <v/>
      </c>
      <c r="J3084" s="68" t="str">
        <f>IFERROR(VLOOKUP($B3084,APガラス性能一覧!$A$2:$M$6097,9,0),"")</f>
        <v/>
      </c>
      <c r="K3084" s="68" t="str">
        <f>IFERROR(VLOOKUP($B3084,APガラス性能一覧!$A$2:$M$6097,10,0),"")</f>
        <v/>
      </c>
      <c r="L3084" s="68" t="str">
        <f>IFERROR(VLOOKUP($B3084,APガラス性能一覧!$A$2:$M$6097,11,0),"")</f>
        <v/>
      </c>
      <c r="M3084" s="68" t="str">
        <f>IFERROR(VLOOKUP($B3084,APガラス性能一覧!$A$2:$M$6097,12,0),"")</f>
        <v/>
      </c>
      <c r="N3084" s="68" t="str">
        <f>IFERROR(VLOOKUP($B3084,APガラス性能一覧!$A$2:$M$6097,13,0),"")</f>
        <v/>
      </c>
    </row>
    <row r="3085" spans="2:14" x14ac:dyDescent="0.4">
      <c r="B3085" s="68" t="str">
        <f>IF($D$2="","",IF($E$2=0.65,IFERROR(IF(INDEX(APガラス性能一覧!A:A,MATCH(ROW(B3079),APガラス性能一覧!$O:$O,0))="","",INDEX(APガラス性能一覧!A:A,MATCH(ROW(B3079),APガラス性能一覧!$O:$O,0))),""),IFERROR(IF(INDEX(APガラス性能一覧!A:A,MATCH(ROW(B3079),APガラス性能一覧!$N:$N,0))="","",INDEX(APガラス性能一覧!A:A,MATCH(ROW(B3079),APガラス性能一覧!$N:$N,0))),"")))</f>
        <v/>
      </c>
      <c r="C3085" s="68" t="str">
        <f>IFERROR(VLOOKUP($B3085,APガラス性能一覧!$A$2:$M$6097,2,0),"")</f>
        <v/>
      </c>
      <c r="D3085" s="68" t="str">
        <f>IFERROR(VLOOKUP($B3085,APガラス性能一覧!$A$2:$M$6097,3,0),"")</f>
        <v/>
      </c>
      <c r="E3085" s="68" t="str">
        <f>IFERROR(VLOOKUP($B3085,APガラス性能一覧!$A$2:$M$6097,4,0),"")</f>
        <v/>
      </c>
      <c r="F3085" s="68" t="str">
        <f>IFERROR(VLOOKUP($B3085,APガラス性能一覧!$A$2:$M$6097,5,0),"")</f>
        <v/>
      </c>
      <c r="G3085" s="68" t="str">
        <f>IFERROR(VLOOKUP($B3085,APガラス性能一覧!$A$2:$M$6097,6,0),"")</f>
        <v/>
      </c>
      <c r="H3085" s="68" t="str">
        <f>IFERROR(VLOOKUP($B3085,APガラス性能一覧!$A$2:$M$6097,7,0),"")</f>
        <v/>
      </c>
      <c r="I3085" s="68" t="str">
        <f>IFERROR(VLOOKUP($B3085,APガラス性能一覧!$A$2:$M$6097,8,0),"")</f>
        <v/>
      </c>
      <c r="J3085" s="68" t="str">
        <f>IFERROR(VLOOKUP($B3085,APガラス性能一覧!$A$2:$M$6097,9,0),"")</f>
        <v/>
      </c>
      <c r="K3085" s="68" t="str">
        <f>IFERROR(VLOOKUP($B3085,APガラス性能一覧!$A$2:$M$6097,10,0),"")</f>
        <v/>
      </c>
      <c r="L3085" s="68" t="str">
        <f>IFERROR(VLOOKUP($B3085,APガラス性能一覧!$A$2:$M$6097,11,0),"")</f>
        <v/>
      </c>
      <c r="M3085" s="68" t="str">
        <f>IFERROR(VLOOKUP($B3085,APガラス性能一覧!$A$2:$M$6097,12,0),"")</f>
        <v/>
      </c>
      <c r="N3085" s="68" t="str">
        <f>IFERROR(VLOOKUP($B3085,APガラス性能一覧!$A$2:$M$6097,13,0),"")</f>
        <v/>
      </c>
    </row>
    <row r="3086" spans="2:14" x14ac:dyDescent="0.4">
      <c r="B3086" s="68" t="str">
        <f>IF($D$2="","",IF($E$2=0.65,IFERROR(IF(INDEX(APガラス性能一覧!A:A,MATCH(ROW(B3080),APガラス性能一覧!$O:$O,0))="","",INDEX(APガラス性能一覧!A:A,MATCH(ROW(B3080),APガラス性能一覧!$O:$O,0))),""),IFERROR(IF(INDEX(APガラス性能一覧!A:A,MATCH(ROW(B3080),APガラス性能一覧!$N:$N,0))="","",INDEX(APガラス性能一覧!A:A,MATCH(ROW(B3080),APガラス性能一覧!$N:$N,0))),"")))</f>
        <v/>
      </c>
      <c r="C3086" s="68" t="str">
        <f>IFERROR(VLOOKUP($B3086,APガラス性能一覧!$A$2:$M$6097,2,0),"")</f>
        <v/>
      </c>
      <c r="D3086" s="68" t="str">
        <f>IFERROR(VLOOKUP($B3086,APガラス性能一覧!$A$2:$M$6097,3,0),"")</f>
        <v/>
      </c>
      <c r="E3086" s="68" t="str">
        <f>IFERROR(VLOOKUP($B3086,APガラス性能一覧!$A$2:$M$6097,4,0),"")</f>
        <v/>
      </c>
      <c r="F3086" s="68" t="str">
        <f>IFERROR(VLOOKUP($B3086,APガラス性能一覧!$A$2:$M$6097,5,0),"")</f>
        <v/>
      </c>
      <c r="G3086" s="68" t="str">
        <f>IFERROR(VLOOKUP($B3086,APガラス性能一覧!$A$2:$M$6097,6,0),"")</f>
        <v/>
      </c>
      <c r="H3086" s="68" t="str">
        <f>IFERROR(VLOOKUP($B3086,APガラス性能一覧!$A$2:$M$6097,7,0),"")</f>
        <v/>
      </c>
      <c r="I3086" s="68" t="str">
        <f>IFERROR(VLOOKUP($B3086,APガラス性能一覧!$A$2:$M$6097,8,0),"")</f>
        <v/>
      </c>
      <c r="J3086" s="68" t="str">
        <f>IFERROR(VLOOKUP($B3086,APガラス性能一覧!$A$2:$M$6097,9,0),"")</f>
        <v/>
      </c>
      <c r="K3086" s="68" t="str">
        <f>IFERROR(VLOOKUP($B3086,APガラス性能一覧!$A$2:$M$6097,10,0),"")</f>
        <v/>
      </c>
      <c r="L3086" s="68" t="str">
        <f>IFERROR(VLOOKUP($B3086,APガラス性能一覧!$A$2:$M$6097,11,0),"")</f>
        <v/>
      </c>
      <c r="M3086" s="68" t="str">
        <f>IFERROR(VLOOKUP($B3086,APガラス性能一覧!$A$2:$M$6097,12,0),"")</f>
        <v/>
      </c>
      <c r="N3086" s="68" t="str">
        <f>IFERROR(VLOOKUP($B3086,APガラス性能一覧!$A$2:$M$6097,13,0),"")</f>
        <v/>
      </c>
    </row>
    <row r="3087" spans="2:14" x14ac:dyDescent="0.4">
      <c r="B3087" s="68" t="str">
        <f>IF($D$2="","",IF($E$2=0.65,IFERROR(IF(INDEX(APガラス性能一覧!A:A,MATCH(ROW(B3081),APガラス性能一覧!$O:$O,0))="","",INDEX(APガラス性能一覧!A:A,MATCH(ROW(B3081),APガラス性能一覧!$O:$O,0))),""),IFERROR(IF(INDEX(APガラス性能一覧!A:A,MATCH(ROW(B3081),APガラス性能一覧!$N:$N,0))="","",INDEX(APガラス性能一覧!A:A,MATCH(ROW(B3081),APガラス性能一覧!$N:$N,0))),"")))</f>
        <v/>
      </c>
      <c r="C3087" s="68" t="str">
        <f>IFERROR(VLOOKUP($B3087,APガラス性能一覧!$A$2:$M$6097,2,0),"")</f>
        <v/>
      </c>
      <c r="D3087" s="68" t="str">
        <f>IFERROR(VLOOKUP($B3087,APガラス性能一覧!$A$2:$M$6097,3,0),"")</f>
        <v/>
      </c>
      <c r="E3087" s="68" t="str">
        <f>IFERROR(VLOOKUP($B3087,APガラス性能一覧!$A$2:$M$6097,4,0),"")</f>
        <v/>
      </c>
      <c r="F3087" s="68" t="str">
        <f>IFERROR(VLOOKUP($B3087,APガラス性能一覧!$A$2:$M$6097,5,0),"")</f>
        <v/>
      </c>
      <c r="G3087" s="68" t="str">
        <f>IFERROR(VLOOKUP($B3087,APガラス性能一覧!$A$2:$M$6097,6,0),"")</f>
        <v/>
      </c>
      <c r="H3087" s="68" t="str">
        <f>IFERROR(VLOOKUP($B3087,APガラス性能一覧!$A$2:$M$6097,7,0),"")</f>
        <v/>
      </c>
      <c r="I3087" s="68" t="str">
        <f>IFERROR(VLOOKUP($B3087,APガラス性能一覧!$A$2:$M$6097,8,0),"")</f>
        <v/>
      </c>
      <c r="J3087" s="68" t="str">
        <f>IFERROR(VLOOKUP($B3087,APガラス性能一覧!$A$2:$M$6097,9,0),"")</f>
        <v/>
      </c>
      <c r="K3087" s="68" t="str">
        <f>IFERROR(VLOOKUP($B3087,APガラス性能一覧!$A$2:$M$6097,10,0),"")</f>
        <v/>
      </c>
      <c r="L3087" s="68" t="str">
        <f>IFERROR(VLOOKUP($B3087,APガラス性能一覧!$A$2:$M$6097,11,0),"")</f>
        <v/>
      </c>
      <c r="M3087" s="68" t="str">
        <f>IFERROR(VLOOKUP($B3087,APガラス性能一覧!$A$2:$M$6097,12,0),"")</f>
        <v/>
      </c>
      <c r="N3087" s="68" t="str">
        <f>IFERROR(VLOOKUP($B3087,APガラス性能一覧!$A$2:$M$6097,13,0),"")</f>
        <v/>
      </c>
    </row>
    <row r="3088" spans="2:14" x14ac:dyDescent="0.4">
      <c r="B3088" s="68" t="str">
        <f>IF($D$2="","",IF($E$2=0.65,IFERROR(IF(INDEX(APガラス性能一覧!A:A,MATCH(ROW(B3082),APガラス性能一覧!$O:$O,0))="","",INDEX(APガラス性能一覧!A:A,MATCH(ROW(B3082),APガラス性能一覧!$O:$O,0))),""),IFERROR(IF(INDEX(APガラス性能一覧!A:A,MATCH(ROW(B3082),APガラス性能一覧!$N:$N,0))="","",INDEX(APガラス性能一覧!A:A,MATCH(ROW(B3082),APガラス性能一覧!$N:$N,0))),"")))</f>
        <v/>
      </c>
      <c r="C3088" s="68" t="str">
        <f>IFERROR(VLOOKUP($B3088,APガラス性能一覧!$A$2:$M$6097,2,0),"")</f>
        <v/>
      </c>
      <c r="D3088" s="68" t="str">
        <f>IFERROR(VLOOKUP($B3088,APガラス性能一覧!$A$2:$M$6097,3,0),"")</f>
        <v/>
      </c>
      <c r="E3088" s="68" t="str">
        <f>IFERROR(VLOOKUP($B3088,APガラス性能一覧!$A$2:$M$6097,4,0),"")</f>
        <v/>
      </c>
      <c r="F3088" s="68" t="str">
        <f>IFERROR(VLOOKUP($B3088,APガラス性能一覧!$A$2:$M$6097,5,0),"")</f>
        <v/>
      </c>
      <c r="G3088" s="68" t="str">
        <f>IFERROR(VLOOKUP($B3088,APガラス性能一覧!$A$2:$M$6097,6,0),"")</f>
        <v/>
      </c>
      <c r="H3088" s="68" t="str">
        <f>IFERROR(VLOOKUP($B3088,APガラス性能一覧!$A$2:$M$6097,7,0),"")</f>
        <v/>
      </c>
      <c r="I3088" s="68" t="str">
        <f>IFERROR(VLOOKUP($B3088,APガラス性能一覧!$A$2:$M$6097,8,0),"")</f>
        <v/>
      </c>
      <c r="J3088" s="68" t="str">
        <f>IFERROR(VLOOKUP($B3088,APガラス性能一覧!$A$2:$M$6097,9,0),"")</f>
        <v/>
      </c>
      <c r="K3088" s="68" t="str">
        <f>IFERROR(VLOOKUP($B3088,APガラス性能一覧!$A$2:$M$6097,10,0),"")</f>
        <v/>
      </c>
      <c r="L3088" s="68" t="str">
        <f>IFERROR(VLOOKUP($B3088,APガラス性能一覧!$A$2:$M$6097,11,0),"")</f>
        <v/>
      </c>
      <c r="M3088" s="68" t="str">
        <f>IFERROR(VLOOKUP($B3088,APガラス性能一覧!$A$2:$M$6097,12,0),"")</f>
        <v/>
      </c>
      <c r="N3088" s="68" t="str">
        <f>IFERROR(VLOOKUP($B3088,APガラス性能一覧!$A$2:$M$6097,13,0),"")</f>
        <v/>
      </c>
    </row>
    <row r="3089" spans="2:14" x14ac:dyDescent="0.4">
      <c r="B3089" s="68" t="str">
        <f>IF($D$2="","",IF($E$2=0.65,IFERROR(IF(INDEX(APガラス性能一覧!A:A,MATCH(ROW(B3083),APガラス性能一覧!$O:$O,0))="","",INDEX(APガラス性能一覧!A:A,MATCH(ROW(B3083),APガラス性能一覧!$O:$O,0))),""),IFERROR(IF(INDEX(APガラス性能一覧!A:A,MATCH(ROW(B3083),APガラス性能一覧!$N:$N,0))="","",INDEX(APガラス性能一覧!A:A,MATCH(ROW(B3083),APガラス性能一覧!$N:$N,0))),"")))</f>
        <v/>
      </c>
      <c r="C3089" s="68" t="str">
        <f>IFERROR(VLOOKUP($B3089,APガラス性能一覧!$A$2:$M$6097,2,0),"")</f>
        <v/>
      </c>
      <c r="D3089" s="68" t="str">
        <f>IFERROR(VLOOKUP($B3089,APガラス性能一覧!$A$2:$M$6097,3,0),"")</f>
        <v/>
      </c>
      <c r="E3089" s="68" t="str">
        <f>IFERROR(VLOOKUP($B3089,APガラス性能一覧!$A$2:$M$6097,4,0),"")</f>
        <v/>
      </c>
      <c r="F3089" s="68" t="str">
        <f>IFERROR(VLOOKUP($B3089,APガラス性能一覧!$A$2:$M$6097,5,0),"")</f>
        <v/>
      </c>
      <c r="G3089" s="68" t="str">
        <f>IFERROR(VLOOKUP($B3089,APガラス性能一覧!$A$2:$M$6097,6,0),"")</f>
        <v/>
      </c>
      <c r="H3089" s="68" t="str">
        <f>IFERROR(VLOOKUP($B3089,APガラス性能一覧!$A$2:$M$6097,7,0),"")</f>
        <v/>
      </c>
      <c r="I3089" s="68" t="str">
        <f>IFERROR(VLOOKUP($B3089,APガラス性能一覧!$A$2:$M$6097,8,0),"")</f>
        <v/>
      </c>
      <c r="J3089" s="68" t="str">
        <f>IFERROR(VLOOKUP($B3089,APガラス性能一覧!$A$2:$M$6097,9,0),"")</f>
        <v/>
      </c>
      <c r="K3089" s="68" t="str">
        <f>IFERROR(VLOOKUP($B3089,APガラス性能一覧!$A$2:$M$6097,10,0),"")</f>
        <v/>
      </c>
      <c r="L3089" s="68" t="str">
        <f>IFERROR(VLOOKUP($B3089,APガラス性能一覧!$A$2:$M$6097,11,0),"")</f>
        <v/>
      </c>
      <c r="M3089" s="68" t="str">
        <f>IFERROR(VLOOKUP($B3089,APガラス性能一覧!$A$2:$M$6097,12,0),"")</f>
        <v/>
      </c>
      <c r="N3089" s="68" t="str">
        <f>IFERROR(VLOOKUP($B3089,APガラス性能一覧!$A$2:$M$6097,13,0),"")</f>
        <v/>
      </c>
    </row>
    <row r="3090" spans="2:14" x14ac:dyDescent="0.4">
      <c r="B3090" s="68" t="str">
        <f>IF($D$2="","",IF($E$2=0.65,IFERROR(IF(INDEX(APガラス性能一覧!A:A,MATCH(ROW(B3084),APガラス性能一覧!$O:$O,0))="","",INDEX(APガラス性能一覧!A:A,MATCH(ROW(B3084),APガラス性能一覧!$O:$O,0))),""),IFERROR(IF(INDEX(APガラス性能一覧!A:A,MATCH(ROW(B3084),APガラス性能一覧!$N:$N,0))="","",INDEX(APガラス性能一覧!A:A,MATCH(ROW(B3084),APガラス性能一覧!$N:$N,0))),"")))</f>
        <v/>
      </c>
      <c r="C3090" s="68" t="str">
        <f>IFERROR(VLOOKUP($B3090,APガラス性能一覧!$A$2:$M$6097,2,0),"")</f>
        <v/>
      </c>
      <c r="D3090" s="68" t="str">
        <f>IFERROR(VLOOKUP($B3090,APガラス性能一覧!$A$2:$M$6097,3,0),"")</f>
        <v/>
      </c>
      <c r="E3090" s="68" t="str">
        <f>IFERROR(VLOOKUP($B3090,APガラス性能一覧!$A$2:$M$6097,4,0),"")</f>
        <v/>
      </c>
      <c r="F3090" s="68" t="str">
        <f>IFERROR(VLOOKUP($B3090,APガラス性能一覧!$A$2:$M$6097,5,0),"")</f>
        <v/>
      </c>
      <c r="G3090" s="68" t="str">
        <f>IFERROR(VLOOKUP($B3090,APガラス性能一覧!$A$2:$M$6097,6,0),"")</f>
        <v/>
      </c>
      <c r="H3090" s="68" t="str">
        <f>IFERROR(VLOOKUP($B3090,APガラス性能一覧!$A$2:$M$6097,7,0),"")</f>
        <v/>
      </c>
      <c r="I3090" s="68" t="str">
        <f>IFERROR(VLOOKUP($B3090,APガラス性能一覧!$A$2:$M$6097,8,0),"")</f>
        <v/>
      </c>
      <c r="J3090" s="68" t="str">
        <f>IFERROR(VLOOKUP($B3090,APガラス性能一覧!$A$2:$M$6097,9,0),"")</f>
        <v/>
      </c>
      <c r="K3090" s="68" t="str">
        <f>IFERROR(VLOOKUP($B3090,APガラス性能一覧!$A$2:$M$6097,10,0),"")</f>
        <v/>
      </c>
      <c r="L3090" s="68" t="str">
        <f>IFERROR(VLOOKUP($B3090,APガラス性能一覧!$A$2:$M$6097,11,0),"")</f>
        <v/>
      </c>
      <c r="M3090" s="68" t="str">
        <f>IFERROR(VLOOKUP($B3090,APガラス性能一覧!$A$2:$M$6097,12,0),"")</f>
        <v/>
      </c>
      <c r="N3090" s="68" t="str">
        <f>IFERROR(VLOOKUP($B3090,APガラス性能一覧!$A$2:$M$6097,13,0),"")</f>
        <v/>
      </c>
    </row>
    <row r="3091" spans="2:14" x14ac:dyDescent="0.4">
      <c r="B3091" s="68" t="str">
        <f>IF($D$2="","",IF($E$2=0.65,IFERROR(IF(INDEX(APガラス性能一覧!A:A,MATCH(ROW(B3085),APガラス性能一覧!$O:$O,0))="","",INDEX(APガラス性能一覧!A:A,MATCH(ROW(B3085),APガラス性能一覧!$O:$O,0))),""),IFERROR(IF(INDEX(APガラス性能一覧!A:A,MATCH(ROW(B3085),APガラス性能一覧!$N:$N,0))="","",INDEX(APガラス性能一覧!A:A,MATCH(ROW(B3085),APガラス性能一覧!$N:$N,0))),"")))</f>
        <v/>
      </c>
      <c r="C3091" s="68" t="str">
        <f>IFERROR(VLOOKUP($B3091,APガラス性能一覧!$A$2:$M$6097,2,0),"")</f>
        <v/>
      </c>
      <c r="D3091" s="68" t="str">
        <f>IFERROR(VLOOKUP($B3091,APガラス性能一覧!$A$2:$M$6097,3,0),"")</f>
        <v/>
      </c>
      <c r="E3091" s="68" t="str">
        <f>IFERROR(VLOOKUP($B3091,APガラス性能一覧!$A$2:$M$6097,4,0),"")</f>
        <v/>
      </c>
      <c r="F3091" s="68" t="str">
        <f>IFERROR(VLOOKUP($B3091,APガラス性能一覧!$A$2:$M$6097,5,0),"")</f>
        <v/>
      </c>
      <c r="G3091" s="68" t="str">
        <f>IFERROR(VLOOKUP($B3091,APガラス性能一覧!$A$2:$M$6097,6,0),"")</f>
        <v/>
      </c>
      <c r="H3091" s="68" t="str">
        <f>IFERROR(VLOOKUP($B3091,APガラス性能一覧!$A$2:$M$6097,7,0),"")</f>
        <v/>
      </c>
      <c r="I3091" s="68" t="str">
        <f>IFERROR(VLOOKUP($B3091,APガラス性能一覧!$A$2:$M$6097,8,0),"")</f>
        <v/>
      </c>
      <c r="J3091" s="68" t="str">
        <f>IFERROR(VLOOKUP($B3091,APガラス性能一覧!$A$2:$M$6097,9,0),"")</f>
        <v/>
      </c>
      <c r="K3091" s="68" t="str">
        <f>IFERROR(VLOOKUP($B3091,APガラス性能一覧!$A$2:$M$6097,10,0),"")</f>
        <v/>
      </c>
      <c r="L3091" s="68" t="str">
        <f>IFERROR(VLOOKUP($B3091,APガラス性能一覧!$A$2:$M$6097,11,0),"")</f>
        <v/>
      </c>
      <c r="M3091" s="68" t="str">
        <f>IFERROR(VLOOKUP($B3091,APガラス性能一覧!$A$2:$M$6097,12,0),"")</f>
        <v/>
      </c>
      <c r="N3091" s="68" t="str">
        <f>IFERROR(VLOOKUP($B3091,APガラス性能一覧!$A$2:$M$6097,13,0),"")</f>
        <v/>
      </c>
    </row>
    <row r="3092" spans="2:14" x14ac:dyDescent="0.4">
      <c r="B3092" s="68" t="str">
        <f>IF($D$2="","",IF($E$2=0.65,IFERROR(IF(INDEX(APガラス性能一覧!A:A,MATCH(ROW(B3086),APガラス性能一覧!$O:$O,0))="","",INDEX(APガラス性能一覧!A:A,MATCH(ROW(B3086),APガラス性能一覧!$O:$O,0))),""),IFERROR(IF(INDEX(APガラス性能一覧!A:A,MATCH(ROW(B3086),APガラス性能一覧!$N:$N,0))="","",INDEX(APガラス性能一覧!A:A,MATCH(ROW(B3086),APガラス性能一覧!$N:$N,0))),"")))</f>
        <v/>
      </c>
      <c r="C3092" s="68" t="str">
        <f>IFERROR(VLOOKUP($B3092,APガラス性能一覧!$A$2:$M$6097,2,0),"")</f>
        <v/>
      </c>
      <c r="D3092" s="68" t="str">
        <f>IFERROR(VLOOKUP($B3092,APガラス性能一覧!$A$2:$M$6097,3,0),"")</f>
        <v/>
      </c>
      <c r="E3092" s="68" t="str">
        <f>IFERROR(VLOOKUP($B3092,APガラス性能一覧!$A$2:$M$6097,4,0),"")</f>
        <v/>
      </c>
      <c r="F3092" s="68" t="str">
        <f>IFERROR(VLOOKUP($B3092,APガラス性能一覧!$A$2:$M$6097,5,0),"")</f>
        <v/>
      </c>
      <c r="G3092" s="68" t="str">
        <f>IFERROR(VLOOKUP($B3092,APガラス性能一覧!$A$2:$M$6097,6,0),"")</f>
        <v/>
      </c>
      <c r="H3092" s="68" t="str">
        <f>IFERROR(VLOOKUP($B3092,APガラス性能一覧!$A$2:$M$6097,7,0),"")</f>
        <v/>
      </c>
      <c r="I3092" s="68" t="str">
        <f>IFERROR(VLOOKUP($B3092,APガラス性能一覧!$A$2:$M$6097,8,0),"")</f>
        <v/>
      </c>
      <c r="J3092" s="68" t="str">
        <f>IFERROR(VLOOKUP($B3092,APガラス性能一覧!$A$2:$M$6097,9,0),"")</f>
        <v/>
      </c>
      <c r="K3092" s="68" t="str">
        <f>IFERROR(VLOOKUP($B3092,APガラス性能一覧!$A$2:$M$6097,10,0),"")</f>
        <v/>
      </c>
      <c r="L3092" s="68" t="str">
        <f>IFERROR(VLOOKUP($B3092,APガラス性能一覧!$A$2:$M$6097,11,0),"")</f>
        <v/>
      </c>
      <c r="M3092" s="68" t="str">
        <f>IFERROR(VLOOKUP($B3092,APガラス性能一覧!$A$2:$M$6097,12,0),"")</f>
        <v/>
      </c>
      <c r="N3092" s="68" t="str">
        <f>IFERROR(VLOOKUP($B3092,APガラス性能一覧!$A$2:$M$6097,13,0),"")</f>
        <v/>
      </c>
    </row>
    <row r="3093" spans="2:14" x14ac:dyDescent="0.4">
      <c r="B3093" s="68" t="str">
        <f>IF($D$2="","",IF($E$2=0.65,IFERROR(IF(INDEX(APガラス性能一覧!A:A,MATCH(ROW(B3087),APガラス性能一覧!$O:$O,0))="","",INDEX(APガラス性能一覧!A:A,MATCH(ROW(B3087),APガラス性能一覧!$O:$O,0))),""),IFERROR(IF(INDEX(APガラス性能一覧!A:A,MATCH(ROW(B3087),APガラス性能一覧!$N:$N,0))="","",INDEX(APガラス性能一覧!A:A,MATCH(ROW(B3087),APガラス性能一覧!$N:$N,0))),"")))</f>
        <v/>
      </c>
      <c r="C3093" s="68" t="str">
        <f>IFERROR(VLOOKUP($B3093,APガラス性能一覧!$A$2:$M$6097,2,0),"")</f>
        <v/>
      </c>
      <c r="D3093" s="68" t="str">
        <f>IFERROR(VLOOKUP($B3093,APガラス性能一覧!$A$2:$M$6097,3,0),"")</f>
        <v/>
      </c>
      <c r="E3093" s="68" t="str">
        <f>IFERROR(VLOOKUP($B3093,APガラス性能一覧!$A$2:$M$6097,4,0),"")</f>
        <v/>
      </c>
      <c r="F3093" s="68" t="str">
        <f>IFERROR(VLOOKUP($B3093,APガラス性能一覧!$A$2:$M$6097,5,0),"")</f>
        <v/>
      </c>
      <c r="G3093" s="68" t="str">
        <f>IFERROR(VLOOKUP($B3093,APガラス性能一覧!$A$2:$M$6097,6,0),"")</f>
        <v/>
      </c>
      <c r="H3093" s="68" t="str">
        <f>IFERROR(VLOOKUP($B3093,APガラス性能一覧!$A$2:$M$6097,7,0),"")</f>
        <v/>
      </c>
      <c r="I3093" s="68" t="str">
        <f>IFERROR(VLOOKUP($B3093,APガラス性能一覧!$A$2:$M$6097,8,0),"")</f>
        <v/>
      </c>
      <c r="J3093" s="68" t="str">
        <f>IFERROR(VLOOKUP($B3093,APガラス性能一覧!$A$2:$M$6097,9,0),"")</f>
        <v/>
      </c>
      <c r="K3093" s="68" t="str">
        <f>IFERROR(VLOOKUP($B3093,APガラス性能一覧!$A$2:$M$6097,10,0),"")</f>
        <v/>
      </c>
      <c r="L3093" s="68" t="str">
        <f>IFERROR(VLOOKUP($B3093,APガラス性能一覧!$A$2:$M$6097,11,0),"")</f>
        <v/>
      </c>
      <c r="M3093" s="68" t="str">
        <f>IFERROR(VLOOKUP($B3093,APガラス性能一覧!$A$2:$M$6097,12,0),"")</f>
        <v/>
      </c>
      <c r="N3093" s="68" t="str">
        <f>IFERROR(VLOOKUP($B3093,APガラス性能一覧!$A$2:$M$6097,13,0),"")</f>
        <v/>
      </c>
    </row>
    <row r="3094" spans="2:14" x14ac:dyDescent="0.4">
      <c r="B3094" s="68" t="str">
        <f>IF($D$2="","",IF($E$2=0.65,IFERROR(IF(INDEX(APガラス性能一覧!A:A,MATCH(ROW(B3088),APガラス性能一覧!$O:$O,0))="","",INDEX(APガラス性能一覧!A:A,MATCH(ROW(B3088),APガラス性能一覧!$O:$O,0))),""),IFERROR(IF(INDEX(APガラス性能一覧!A:A,MATCH(ROW(B3088),APガラス性能一覧!$N:$N,0))="","",INDEX(APガラス性能一覧!A:A,MATCH(ROW(B3088),APガラス性能一覧!$N:$N,0))),"")))</f>
        <v/>
      </c>
      <c r="C3094" s="68" t="str">
        <f>IFERROR(VLOOKUP($B3094,APガラス性能一覧!$A$2:$M$6097,2,0),"")</f>
        <v/>
      </c>
      <c r="D3094" s="68" t="str">
        <f>IFERROR(VLOOKUP($B3094,APガラス性能一覧!$A$2:$M$6097,3,0),"")</f>
        <v/>
      </c>
      <c r="E3094" s="68" t="str">
        <f>IFERROR(VLOOKUP($B3094,APガラス性能一覧!$A$2:$M$6097,4,0),"")</f>
        <v/>
      </c>
      <c r="F3094" s="68" t="str">
        <f>IFERROR(VLOOKUP($B3094,APガラス性能一覧!$A$2:$M$6097,5,0),"")</f>
        <v/>
      </c>
      <c r="G3094" s="68" t="str">
        <f>IFERROR(VLOOKUP($B3094,APガラス性能一覧!$A$2:$M$6097,6,0),"")</f>
        <v/>
      </c>
      <c r="H3094" s="68" t="str">
        <f>IFERROR(VLOOKUP($B3094,APガラス性能一覧!$A$2:$M$6097,7,0),"")</f>
        <v/>
      </c>
      <c r="I3094" s="68" t="str">
        <f>IFERROR(VLOOKUP($B3094,APガラス性能一覧!$A$2:$M$6097,8,0),"")</f>
        <v/>
      </c>
      <c r="J3094" s="68" t="str">
        <f>IFERROR(VLOOKUP($B3094,APガラス性能一覧!$A$2:$M$6097,9,0),"")</f>
        <v/>
      </c>
      <c r="K3094" s="68" t="str">
        <f>IFERROR(VLOOKUP($B3094,APガラス性能一覧!$A$2:$M$6097,10,0),"")</f>
        <v/>
      </c>
      <c r="L3094" s="68" t="str">
        <f>IFERROR(VLOOKUP($B3094,APガラス性能一覧!$A$2:$M$6097,11,0),"")</f>
        <v/>
      </c>
      <c r="M3094" s="68" t="str">
        <f>IFERROR(VLOOKUP($B3094,APガラス性能一覧!$A$2:$M$6097,12,0),"")</f>
        <v/>
      </c>
      <c r="N3094" s="68" t="str">
        <f>IFERROR(VLOOKUP($B3094,APガラス性能一覧!$A$2:$M$6097,13,0),"")</f>
        <v/>
      </c>
    </row>
    <row r="3095" spans="2:14" x14ac:dyDescent="0.4">
      <c r="B3095" s="68" t="str">
        <f>IF($D$2="","",IF($E$2=0.65,IFERROR(IF(INDEX(APガラス性能一覧!A:A,MATCH(ROW(B3089),APガラス性能一覧!$O:$O,0))="","",INDEX(APガラス性能一覧!A:A,MATCH(ROW(B3089),APガラス性能一覧!$O:$O,0))),""),IFERROR(IF(INDEX(APガラス性能一覧!A:A,MATCH(ROW(B3089),APガラス性能一覧!$N:$N,0))="","",INDEX(APガラス性能一覧!A:A,MATCH(ROW(B3089),APガラス性能一覧!$N:$N,0))),"")))</f>
        <v/>
      </c>
      <c r="C3095" s="68" t="str">
        <f>IFERROR(VLOOKUP($B3095,APガラス性能一覧!$A$2:$M$6097,2,0),"")</f>
        <v/>
      </c>
      <c r="D3095" s="68" t="str">
        <f>IFERROR(VLOOKUP($B3095,APガラス性能一覧!$A$2:$M$6097,3,0),"")</f>
        <v/>
      </c>
      <c r="E3095" s="68" t="str">
        <f>IFERROR(VLOOKUP($B3095,APガラス性能一覧!$A$2:$M$6097,4,0),"")</f>
        <v/>
      </c>
      <c r="F3095" s="68" t="str">
        <f>IFERROR(VLOOKUP($B3095,APガラス性能一覧!$A$2:$M$6097,5,0),"")</f>
        <v/>
      </c>
      <c r="G3095" s="68" t="str">
        <f>IFERROR(VLOOKUP($B3095,APガラス性能一覧!$A$2:$M$6097,6,0),"")</f>
        <v/>
      </c>
      <c r="H3095" s="68" t="str">
        <f>IFERROR(VLOOKUP($B3095,APガラス性能一覧!$A$2:$M$6097,7,0),"")</f>
        <v/>
      </c>
      <c r="I3095" s="68" t="str">
        <f>IFERROR(VLOOKUP($B3095,APガラス性能一覧!$A$2:$M$6097,8,0),"")</f>
        <v/>
      </c>
      <c r="J3095" s="68" t="str">
        <f>IFERROR(VLOOKUP($B3095,APガラス性能一覧!$A$2:$M$6097,9,0),"")</f>
        <v/>
      </c>
      <c r="K3095" s="68" t="str">
        <f>IFERROR(VLOOKUP($B3095,APガラス性能一覧!$A$2:$M$6097,10,0),"")</f>
        <v/>
      </c>
      <c r="L3095" s="68" t="str">
        <f>IFERROR(VLOOKUP($B3095,APガラス性能一覧!$A$2:$M$6097,11,0),"")</f>
        <v/>
      </c>
      <c r="M3095" s="68" t="str">
        <f>IFERROR(VLOOKUP($B3095,APガラス性能一覧!$A$2:$M$6097,12,0),"")</f>
        <v/>
      </c>
      <c r="N3095" s="68" t="str">
        <f>IFERROR(VLOOKUP($B3095,APガラス性能一覧!$A$2:$M$6097,13,0),"")</f>
        <v/>
      </c>
    </row>
    <row r="3096" spans="2:14" x14ac:dyDescent="0.4">
      <c r="B3096" s="68" t="str">
        <f>IF($D$2="","",IF($E$2=0.65,IFERROR(IF(INDEX(APガラス性能一覧!A:A,MATCH(ROW(B3090),APガラス性能一覧!$O:$O,0))="","",INDEX(APガラス性能一覧!A:A,MATCH(ROW(B3090),APガラス性能一覧!$O:$O,0))),""),IFERROR(IF(INDEX(APガラス性能一覧!A:A,MATCH(ROW(B3090),APガラス性能一覧!$N:$N,0))="","",INDEX(APガラス性能一覧!A:A,MATCH(ROW(B3090),APガラス性能一覧!$N:$N,0))),"")))</f>
        <v/>
      </c>
      <c r="C3096" s="68" t="str">
        <f>IFERROR(VLOOKUP($B3096,APガラス性能一覧!$A$2:$M$6097,2,0),"")</f>
        <v/>
      </c>
      <c r="D3096" s="68" t="str">
        <f>IFERROR(VLOOKUP($B3096,APガラス性能一覧!$A$2:$M$6097,3,0),"")</f>
        <v/>
      </c>
      <c r="E3096" s="68" t="str">
        <f>IFERROR(VLOOKUP($B3096,APガラス性能一覧!$A$2:$M$6097,4,0),"")</f>
        <v/>
      </c>
      <c r="F3096" s="68" t="str">
        <f>IFERROR(VLOOKUP($B3096,APガラス性能一覧!$A$2:$M$6097,5,0),"")</f>
        <v/>
      </c>
      <c r="G3096" s="68" t="str">
        <f>IFERROR(VLOOKUP($B3096,APガラス性能一覧!$A$2:$M$6097,6,0),"")</f>
        <v/>
      </c>
      <c r="H3096" s="68" t="str">
        <f>IFERROR(VLOOKUP($B3096,APガラス性能一覧!$A$2:$M$6097,7,0),"")</f>
        <v/>
      </c>
      <c r="I3096" s="68" t="str">
        <f>IFERROR(VLOOKUP($B3096,APガラス性能一覧!$A$2:$M$6097,8,0),"")</f>
        <v/>
      </c>
      <c r="J3096" s="68" t="str">
        <f>IFERROR(VLOOKUP($B3096,APガラス性能一覧!$A$2:$M$6097,9,0),"")</f>
        <v/>
      </c>
      <c r="K3096" s="68" t="str">
        <f>IFERROR(VLOOKUP($B3096,APガラス性能一覧!$A$2:$M$6097,10,0),"")</f>
        <v/>
      </c>
      <c r="L3096" s="68" t="str">
        <f>IFERROR(VLOOKUP($B3096,APガラス性能一覧!$A$2:$M$6097,11,0),"")</f>
        <v/>
      </c>
      <c r="M3096" s="68" t="str">
        <f>IFERROR(VLOOKUP($B3096,APガラス性能一覧!$A$2:$M$6097,12,0),"")</f>
        <v/>
      </c>
      <c r="N3096" s="68" t="str">
        <f>IFERROR(VLOOKUP($B3096,APガラス性能一覧!$A$2:$M$6097,13,0),"")</f>
        <v/>
      </c>
    </row>
    <row r="3097" spans="2:14" x14ac:dyDescent="0.4">
      <c r="B3097" s="68" t="str">
        <f>IF($D$2="","",IF($E$2=0.65,IFERROR(IF(INDEX(APガラス性能一覧!A:A,MATCH(ROW(B3091),APガラス性能一覧!$O:$O,0))="","",INDEX(APガラス性能一覧!A:A,MATCH(ROW(B3091),APガラス性能一覧!$O:$O,0))),""),IFERROR(IF(INDEX(APガラス性能一覧!A:A,MATCH(ROW(B3091),APガラス性能一覧!$N:$N,0))="","",INDEX(APガラス性能一覧!A:A,MATCH(ROW(B3091),APガラス性能一覧!$N:$N,0))),"")))</f>
        <v/>
      </c>
      <c r="C3097" s="68" t="str">
        <f>IFERROR(VLOOKUP($B3097,APガラス性能一覧!$A$2:$M$6097,2,0),"")</f>
        <v/>
      </c>
      <c r="D3097" s="68" t="str">
        <f>IFERROR(VLOOKUP($B3097,APガラス性能一覧!$A$2:$M$6097,3,0),"")</f>
        <v/>
      </c>
      <c r="E3097" s="68" t="str">
        <f>IFERROR(VLOOKUP($B3097,APガラス性能一覧!$A$2:$M$6097,4,0),"")</f>
        <v/>
      </c>
      <c r="F3097" s="68" t="str">
        <f>IFERROR(VLOOKUP($B3097,APガラス性能一覧!$A$2:$M$6097,5,0),"")</f>
        <v/>
      </c>
      <c r="G3097" s="68" t="str">
        <f>IFERROR(VLOOKUP($B3097,APガラス性能一覧!$A$2:$M$6097,6,0),"")</f>
        <v/>
      </c>
      <c r="H3097" s="68" t="str">
        <f>IFERROR(VLOOKUP($B3097,APガラス性能一覧!$A$2:$M$6097,7,0),"")</f>
        <v/>
      </c>
      <c r="I3097" s="68" t="str">
        <f>IFERROR(VLOOKUP($B3097,APガラス性能一覧!$A$2:$M$6097,8,0),"")</f>
        <v/>
      </c>
      <c r="J3097" s="68" t="str">
        <f>IFERROR(VLOOKUP($B3097,APガラス性能一覧!$A$2:$M$6097,9,0),"")</f>
        <v/>
      </c>
      <c r="K3097" s="68" t="str">
        <f>IFERROR(VLOOKUP($B3097,APガラス性能一覧!$A$2:$M$6097,10,0),"")</f>
        <v/>
      </c>
      <c r="L3097" s="68" t="str">
        <f>IFERROR(VLOOKUP($B3097,APガラス性能一覧!$A$2:$M$6097,11,0),"")</f>
        <v/>
      </c>
      <c r="M3097" s="68" t="str">
        <f>IFERROR(VLOOKUP($B3097,APガラス性能一覧!$A$2:$M$6097,12,0),"")</f>
        <v/>
      </c>
      <c r="N3097" s="68" t="str">
        <f>IFERROR(VLOOKUP($B3097,APガラス性能一覧!$A$2:$M$6097,13,0),"")</f>
        <v/>
      </c>
    </row>
    <row r="3098" spans="2:14" x14ac:dyDescent="0.4">
      <c r="B3098" s="68" t="str">
        <f>IF($D$2="","",IF($E$2=0.65,IFERROR(IF(INDEX(APガラス性能一覧!A:A,MATCH(ROW(B3092),APガラス性能一覧!$O:$O,0))="","",INDEX(APガラス性能一覧!A:A,MATCH(ROW(B3092),APガラス性能一覧!$O:$O,0))),""),IFERROR(IF(INDEX(APガラス性能一覧!A:A,MATCH(ROW(B3092),APガラス性能一覧!$N:$N,0))="","",INDEX(APガラス性能一覧!A:A,MATCH(ROW(B3092),APガラス性能一覧!$N:$N,0))),"")))</f>
        <v/>
      </c>
      <c r="C3098" s="68" t="str">
        <f>IFERROR(VLOOKUP($B3098,APガラス性能一覧!$A$2:$M$6097,2,0),"")</f>
        <v/>
      </c>
      <c r="D3098" s="68" t="str">
        <f>IFERROR(VLOOKUP($B3098,APガラス性能一覧!$A$2:$M$6097,3,0),"")</f>
        <v/>
      </c>
      <c r="E3098" s="68" t="str">
        <f>IFERROR(VLOOKUP($B3098,APガラス性能一覧!$A$2:$M$6097,4,0),"")</f>
        <v/>
      </c>
      <c r="F3098" s="68" t="str">
        <f>IFERROR(VLOOKUP($B3098,APガラス性能一覧!$A$2:$M$6097,5,0),"")</f>
        <v/>
      </c>
      <c r="G3098" s="68" t="str">
        <f>IFERROR(VLOOKUP($B3098,APガラス性能一覧!$A$2:$M$6097,6,0),"")</f>
        <v/>
      </c>
      <c r="H3098" s="68" t="str">
        <f>IFERROR(VLOOKUP($B3098,APガラス性能一覧!$A$2:$M$6097,7,0),"")</f>
        <v/>
      </c>
      <c r="I3098" s="68" t="str">
        <f>IFERROR(VLOOKUP($B3098,APガラス性能一覧!$A$2:$M$6097,8,0),"")</f>
        <v/>
      </c>
      <c r="J3098" s="68" t="str">
        <f>IFERROR(VLOOKUP($B3098,APガラス性能一覧!$A$2:$M$6097,9,0),"")</f>
        <v/>
      </c>
      <c r="K3098" s="68" t="str">
        <f>IFERROR(VLOOKUP($B3098,APガラス性能一覧!$A$2:$M$6097,10,0),"")</f>
        <v/>
      </c>
      <c r="L3098" s="68" t="str">
        <f>IFERROR(VLOOKUP($B3098,APガラス性能一覧!$A$2:$M$6097,11,0),"")</f>
        <v/>
      </c>
      <c r="M3098" s="68" t="str">
        <f>IFERROR(VLOOKUP($B3098,APガラス性能一覧!$A$2:$M$6097,12,0),"")</f>
        <v/>
      </c>
      <c r="N3098" s="68" t="str">
        <f>IFERROR(VLOOKUP($B3098,APガラス性能一覧!$A$2:$M$6097,13,0),"")</f>
        <v/>
      </c>
    </row>
    <row r="3099" spans="2:14" x14ac:dyDescent="0.4">
      <c r="B3099" s="68" t="str">
        <f>IF($D$2="","",IF($E$2=0.65,IFERROR(IF(INDEX(APガラス性能一覧!A:A,MATCH(ROW(B3093),APガラス性能一覧!$O:$O,0))="","",INDEX(APガラス性能一覧!A:A,MATCH(ROW(B3093),APガラス性能一覧!$O:$O,0))),""),IFERROR(IF(INDEX(APガラス性能一覧!A:A,MATCH(ROW(B3093),APガラス性能一覧!$N:$N,0))="","",INDEX(APガラス性能一覧!A:A,MATCH(ROW(B3093),APガラス性能一覧!$N:$N,0))),"")))</f>
        <v/>
      </c>
      <c r="C3099" s="68" t="str">
        <f>IFERROR(VLOOKUP($B3099,APガラス性能一覧!$A$2:$M$6097,2,0),"")</f>
        <v/>
      </c>
      <c r="D3099" s="68" t="str">
        <f>IFERROR(VLOOKUP($B3099,APガラス性能一覧!$A$2:$M$6097,3,0),"")</f>
        <v/>
      </c>
      <c r="E3099" s="68" t="str">
        <f>IFERROR(VLOOKUP($B3099,APガラス性能一覧!$A$2:$M$6097,4,0),"")</f>
        <v/>
      </c>
      <c r="F3099" s="68" t="str">
        <f>IFERROR(VLOOKUP($B3099,APガラス性能一覧!$A$2:$M$6097,5,0),"")</f>
        <v/>
      </c>
      <c r="G3099" s="68" t="str">
        <f>IFERROR(VLOOKUP($B3099,APガラス性能一覧!$A$2:$M$6097,6,0),"")</f>
        <v/>
      </c>
      <c r="H3099" s="68" t="str">
        <f>IFERROR(VLOOKUP($B3099,APガラス性能一覧!$A$2:$M$6097,7,0),"")</f>
        <v/>
      </c>
      <c r="I3099" s="68" t="str">
        <f>IFERROR(VLOOKUP($B3099,APガラス性能一覧!$A$2:$M$6097,8,0),"")</f>
        <v/>
      </c>
      <c r="J3099" s="68" t="str">
        <f>IFERROR(VLOOKUP($B3099,APガラス性能一覧!$A$2:$M$6097,9,0),"")</f>
        <v/>
      </c>
      <c r="K3099" s="68" t="str">
        <f>IFERROR(VLOOKUP($B3099,APガラス性能一覧!$A$2:$M$6097,10,0),"")</f>
        <v/>
      </c>
      <c r="L3099" s="68" t="str">
        <f>IFERROR(VLOOKUP($B3099,APガラス性能一覧!$A$2:$M$6097,11,0),"")</f>
        <v/>
      </c>
      <c r="M3099" s="68" t="str">
        <f>IFERROR(VLOOKUP($B3099,APガラス性能一覧!$A$2:$M$6097,12,0),"")</f>
        <v/>
      </c>
      <c r="N3099" s="68" t="str">
        <f>IFERROR(VLOOKUP($B3099,APガラス性能一覧!$A$2:$M$6097,13,0),"")</f>
        <v/>
      </c>
    </row>
    <row r="3100" spans="2:14" x14ac:dyDescent="0.4">
      <c r="B3100" s="68" t="str">
        <f>IF($D$2="","",IF($E$2=0.65,IFERROR(IF(INDEX(APガラス性能一覧!A:A,MATCH(ROW(B3094),APガラス性能一覧!$O:$O,0))="","",INDEX(APガラス性能一覧!A:A,MATCH(ROW(B3094),APガラス性能一覧!$O:$O,0))),""),IFERROR(IF(INDEX(APガラス性能一覧!A:A,MATCH(ROW(B3094),APガラス性能一覧!$N:$N,0))="","",INDEX(APガラス性能一覧!A:A,MATCH(ROW(B3094),APガラス性能一覧!$N:$N,0))),"")))</f>
        <v/>
      </c>
      <c r="C3100" s="68" t="str">
        <f>IFERROR(VLOOKUP($B3100,APガラス性能一覧!$A$2:$M$6097,2,0),"")</f>
        <v/>
      </c>
      <c r="D3100" s="68" t="str">
        <f>IFERROR(VLOOKUP($B3100,APガラス性能一覧!$A$2:$M$6097,3,0),"")</f>
        <v/>
      </c>
      <c r="E3100" s="68" t="str">
        <f>IFERROR(VLOOKUP($B3100,APガラス性能一覧!$A$2:$M$6097,4,0),"")</f>
        <v/>
      </c>
      <c r="F3100" s="68" t="str">
        <f>IFERROR(VLOOKUP($B3100,APガラス性能一覧!$A$2:$M$6097,5,0),"")</f>
        <v/>
      </c>
      <c r="G3100" s="68" t="str">
        <f>IFERROR(VLOOKUP($B3100,APガラス性能一覧!$A$2:$M$6097,6,0),"")</f>
        <v/>
      </c>
      <c r="H3100" s="68" t="str">
        <f>IFERROR(VLOOKUP($B3100,APガラス性能一覧!$A$2:$M$6097,7,0),"")</f>
        <v/>
      </c>
      <c r="I3100" s="68" t="str">
        <f>IFERROR(VLOOKUP($B3100,APガラス性能一覧!$A$2:$M$6097,8,0),"")</f>
        <v/>
      </c>
      <c r="J3100" s="68" t="str">
        <f>IFERROR(VLOOKUP($B3100,APガラス性能一覧!$A$2:$M$6097,9,0),"")</f>
        <v/>
      </c>
      <c r="K3100" s="68" t="str">
        <f>IFERROR(VLOOKUP($B3100,APガラス性能一覧!$A$2:$M$6097,10,0),"")</f>
        <v/>
      </c>
      <c r="L3100" s="68" t="str">
        <f>IFERROR(VLOOKUP($B3100,APガラス性能一覧!$A$2:$M$6097,11,0),"")</f>
        <v/>
      </c>
      <c r="M3100" s="68" t="str">
        <f>IFERROR(VLOOKUP($B3100,APガラス性能一覧!$A$2:$M$6097,12,0),"")</f>
        <v/>
      </c>
      <c r="N3100" s="68" t="str">
        <f>IFERROR(VLOOKUP($B3100,APガラス性能一覧!$A$2:$M$6097,13,0),"")</f>
        <v/>
      </c>
    </row>
    <row r="3101" spans="2:14" x14ac:dyDescent="0.4">
      <c r="B3101" s="68" t="str">
        <f>IF($D$2="","",IF($E$2=0.65,IFERROR(IF(INDEX(APガラス性能一覧!A:A,MATCH(ROW(B3095),APガラス性能一覧!$O:$O,0))="","",INDEX(APガラス性能一覧!A:A,MATCH(ROW(B3095),APガラス性能一覧!$O:$O,0))),""),IFERROR(IF(INDEX(APガラス性能一覧!A:A,MATCH(ROW(B3095),APガラス性能一覧!$N:$N,0))="","",INDEX(APガラス性能一覧!A:A,MATCH(ROW(B3095),APガラス性能一覧!$N:$N,0))),"")))</f>
        <v/>
      </c>
      <c r="C3101" s="68" t="str">
        <f>IFERROR(VLOOKUP($B3101,APガラス性能一覧!$A$2:$M$6097,2,0),"")</f>
        <v/>
      </c>
      <c r="D3101" s="68" t="str">
        <f>IFERROR(VLOOKUP($B3101,APガラス性能一覧!$A$2:$M$6097,3,0),"")</f>
        <v/>
      </c>
      <c r="E3101" s="68" t="str">
        <f>IFERROR(VLOOKUP($B3101,APガラス性能一覧!$A$2:$M$6097,4,0),"")</f>
        <v/>
      </c>
      <c r="F3101" s="68" t="str">
        <f>IFERROR(VLOOKUP($B3101,APガラス性能一覧!$A$2:$M$6097,5,0),"")</f>
        <v/>
      </c>
      <c r="G3101" s="68" t="str">
        <f>IFERROR(VLOOKUP($B3101,APガラス性能一覧!$A$2:$M$6097,6,0),"")</f>
        <v/>
      </c>
      <c r="H3101" s="68" t="str">
        <f>IFERROR(VLOOKUP($B3101,APガラス性能一覧!$A$2:$M$6097,7,0),"")</f>
        <v/>
      </c>
      <c r="I3101" s="68" t="str">
        <f>IFERROR(VLOOKUP($B3101,APガラス性能一覧!$A$2:$M$6097,8,0),"")</f>
        <v/>
      </c>
      <c r="J3101" s="68" t="str">
        <f>IFERROR(VLOOKUP($B3101,APガラス性能一覧!$A$2:$M$6097,9,0),"")</f>
        <v/>
      </c>
      <c r="K3101" s="68" t="str">
        <f>IFERROR(VLOOKUP($B3101,APガラス性能一覧!$A$2:$M$6097,10,0),"")</f>
        <v/>
      </c>
      <c r="L3101" s="68" t="str">
        <f>IFERROR(VLOOKUP($B3101,APガラス性能一覧!$A$2:$M$6097,11,0),"")</f>
        <v/>
      </c>
      <c r="M3101" s="68" t="str">
        <f>IFERROR(VLOOKUP($B3101,APガラス性能一覧!$A$2:$M$6097,12,0),"")</f>
        <v/>
      </c>
      <c r="N3101" s="68" t="str">
        <f>IFERROR(VLOOKUP($B3101,APガラス性能一覧!$A$2:$M$6097,13,0),"")</f>
        <v/>
      </c>
    </row>
    <row r="3102" spans="2:14" x14ac:dyDescent="0.4">
      <c r="B3102" s="68" t="str">
        <f>IF($D$2="","",IF($E$2=0.65,IFERROR(IF(INDEX(APガラス性能一覧!A:A,MATCH(ROW(B3096),APガラス性能一覧!$O:$O,0))="","",INDEX(APガラス性能一覧!A:A,MATCH(ROW(B3096),APガラス性能一覧!$O:$O,0))),""),IFERROR(IF(INDEX(APガラス性能一覧!A:A,MATCH(ROW(B3096),APガラス性能一覧!$N:$N,0))="","",INDEX(APガラス性能一覧!A:A,MATCH(ROW(B3096),APガラス性能一覧!$N:$N,0))),"")))</f>
        <v/>
      </c>
      <c r="C3102" s="68" t="str">
        <f>IFERROR(VLOOKUP($B3102,APガラス性能一覧!$A$2:$M$6097,2,0),"")</f>
        <v/>
      </c>
      <c r="D3102" s="68" t="str">
        <f>IFERROR(VLOOKUP($B3102,APガラス性能一覧!$A$2:$M$6097,3,0),"")</f>
        <v/>
      </c>
      <c r="E3102" s="68" t="str">
        <f>IFERROR(VLOOKUP($B3102,APガラス性能一覧!$A$2:$M$6097,4,0),"")</f>
        <v/>
      </c>
      <c r="F3102" s="68" t="str">
        <f>IFERROR(VLOOKUP($B3102,APガラス性能一覧!$A$2:$M$6097,5,0),"")</f>
        <v/>
      </c>
      <c r="G3102" s="68" t="str">
        <f>IFERROR(VLOOKUP($B3102,APガラス性能一覧!$A$2:$M$6097,6,0),"")</f>
        <v/>
      </c>
      <c r="H3102" s="68" t="str">
        <f>IFERROR(VLOOKUP($B3102,APガラス性能一覧!$A$2:$M$6097,7,0),"")</f>
        <v/>
      </c>
      <c r="I3102" s="68" t="str">
        <f>IFERROR(VLOOKUP($B3102,APガラス性能一覧!$A$2:$M$6097,8,0),"")</f>
        <v/>
      </c>
      <c r="J3102" s="68" t="str">
        <f>IFERROR(VLOOKUP($B3102,APガラス性能一覧!$A$2:$M$6097,9,0),"")</f>
        <v/>
      </c>
      <c r="K3102" s="68" t="str">
        <f>IFERROR(VLOOKUP($B3102,APガラス性能一覧!$A$2:$M$6097,10,0),"")</f>
        <v/>
      </c>
      <c r="L3102" s="68" t="str">
        <f>IFERROR(VLOOKUP($B3102,APガラス性能一覧!$A$2:$M$6097,11,0),"")</f>
        <v/>
      </c>
      <c r="M3102" s="68" t="str">
        <f>IFERROR(VLOOKUP($B3102,APガラス性能一覧!$A$2:$M$6097,12,0),"")</f>
        <v/>
      </c>
      <c r="N3102" s="68" t="str">
        <f>IFERROR(VLOOKUP($B3102,APガラス性能一覧!$A$2:$M$6097,13,0),"")</f>
        <v/>
      </c>
    </row>
    <row r="3103" spans="2:14" x14ac:dyDescent="0.4">
      <c r="B3103" s="68" t="str">
        <f>IF($D$2="","",IF($E$2=0.65,IFERROR(IF(INDEX(APガラス性能一覧!A:A,MATCH(ROW(B3097),APガラス性能一覧!$O:$O,0))="","",INDEX(APガラス性能一覧!A:A,MATCH(ROW(B3097),APガラス性能一覧!$O:$O,0))),""),IFERROR(IF(INDEX(APガラス性能一覧!A:A,MATCH(ROW(B3097),APガラス性能一覧!$N:$N,0))="","",INDEX(APガラス性能一覧!A:A,MATCH(ROW(B3097),APガラス性能一覧!$N:$N,0))),"")))</f>
        <v/>
      </c>
      <c r="C3103" s="68" t="str">
        <f>IFERROR(VLOOKUP($B3103,APガラス性能一覧!$A$2:$M$6097,2,0),"")</f>
        <v/>
      </c>
      <c r="D3103" s="68" t="str">
        <f>IFERROR(VLOOKUP($B3103,APガラス性能一覧!$A$2:$M$6097,3,0),"")</f>
        <v/>
      </c>
      <c r="E3103" s="68" t="str">
        <f>IFERROR(VLOOKUP($B3103,APガラス性能一覧!$A$2:$M$6097,4,0),"")</f>
        <v/>
      </c>
      <c r="F3103" s="68" t="str">
        <f>IFERROR(VLOOKUP($B3103,APガラス性能一覧!$A$2:$M$6097,5,0),"")</f>
        <v/>
      </c>
      <c r="G3103" s="68" t="str">
        <f>IFERROR(VLOOKUP($B3103,APガラス性能一覧!$A$2:$M$6097,6,0),"")</f>
        <v/>
      </c>
      <c r="H3103" s="68" t="str">
        <f>IFERROR(VLOOKUP($B3103,APガラス性能一覧!$A$2:$M$6097,7,0),"")</f>
        <v/>
      </c>
      <c r="I3103" s="68" t="str">
        <f>IFERROR(VLOOKUP($B3103,APガラス性能一覧!$A$2:$M$6097,8,0),"")</f>
        <v/>
      </c>
      <c r="J3103" s="68" t="str">
        <f>IFERROR(VLOOKUP($B3103,APガラス性能一覧!$A$2:$M$6097,9,0),"")</f>
        <v/>
      </c>
      <c r="K3103" s="68" t="str">
        <f>IFERROR(VLOOKUP($B3103,APガラス性能一覧!$A$2:$M$6097,10,0),"")</f>
        <v/>
      </c>
      <c r="L3103" s="68" t="str">
        <f>IFERROR(VLOOKUP($B3103,APガラス性能一覧!$A$2:$M$6097,11,0),"")</f>
        <v/>
      </c>
      <c r="M3103" s="68" t="str">
        <f>IFERROR(VLOOKUP($B3103,APガラス性能一覧!$A$2:$M$6097,12,0),"")</f>
        <v/>
      </c>
      <c r="N3103" s="68" t="str">
        <f>IFERROR(VLOOKUP($B3103,APガラス性能一覧!$A$2:$M$6097,13,0),"")</f>
        <v/>
      </c>
    </row>
    <row r="3104" spans="2:14" x14ac:dyDescent="0.4">
      <c r="B3104" s="68" t="str">
        <f>IF($D$2="","",IF($E$2=0.65,IFERROR(IF(INDEX(APガラス性能一覧!A:A,MATCH(ROW(B3098),APガラス性能一覧!$O:$O,0))="","",INDEX(APガラス性能一覧!A:A,MATCH(ROW(B3098),APガラス性能一覧!$O:$O,0))),""),IFERROR(IF(INDEX(APガラス性能一覧!A:A,MATCH(ROW(B3098),APガラス性能一覧!$N:$N,0))="","",INDEX(APガラス性能一覧!A:A,MATCH(ROW(B3098),APガラス性能一覧!$N:$N,0))),"")))</f>
        <v/>
      </c>
      <c r="C3104" s="68" t="str">
        <f>IFERROR(VLOOKUP($B3104,APガラス性能一覧!$A$2:$M$6097,2,0),"")</f>
        <v/>
      </c>
      <c r="D3104" s="68" t="str">
        <f>IFERROR(VLOOKUP($B3104,APガラス性能一覧!$A$2:$M$6097,3,0),"")</f>
        <v/>
      </c>
      <c r="E3104" s="68" t="str">
        <f>IFERROR(VLOOKUP($B3104,APガラス性能一覧!$A$2:$M$6097,4,0),"")</f>
        <v/>
      </c>
      <c r="F3104" s="68" t="str">
        <f>IFERROR(VLOOKUP($B3104,APガラス性能一覧!$A$2:$M$6097,5,0),"")</f>
        <v/>
      </c>
      <c r="G3104" s="68" t="str">
        <f>IFERROR(VLOOKUP($B3104,APガラス性能一覧!$A$2:$M$6097,6,0),"")</f>
        <v/>
      </c>
      <c r="H3104" s="68" t="str">
        <f>IFERROR(VLOOKUP($B3104,APガラス性能一覧!$A$2:$M$6097,7,0),"")</f>
        <v/>
      </c>
      <c r="I3104" s="68" t="str">
        <f>IFERROR(VLOOKUP($B3104,APガラス性能一覧!$A$2:$M$6097,8,0),"")</f>
        <v/>
      </c>
      <c r="J3104" s="68" t="str">
        <f>IFERROR(VLOOKUP($B3104,APガラス性能一覧!$A$2:$M$6097,9,0),"")</f>
        <v/>
      </c>
      <c r="K3104" s="68" t="str">
        <f>IFERROR(VLOOKUP($B3104,APガラス性能一覧!$A$2:$M$6097,10,0),"")</f>
        <v/>
      </c>
      <c r="L3104" s="68" t="str">
        <f>IFERROR(VLOOKUP($B3104,APガラス性能一覧!$A$2:$M$6097,11,0),"")</f>
        <v/>
      </c>
      <c r="M3104" s="68" t="str">
        <f>IFERROR(VLOOKUP($B3104,APガラス性能一覧!$A$2:$M$6097,12,0),"")</f>
        <v/>
      </c>
      <c r="N3104" s="68" t="str">
        <f>IFERROR(VLOOKUP($B3104,APガラス性能一覧!$A$2:$M$6097,13,0),"")</f>
        <v/>
      </c>
    </row>
    <row r="3105" spans="2:14" x14ac:dyDescent="0.4">
      <c r="B3105" s="68" t="str">
        <f>IF($D$2="","",IF($E$2=0.65,IFERROR(IF(INDEX(APガラス性能一覧!A:A,MATCH(ROW(B3099),APガラス性能一覧!$O:$O,0))="","",INDEX(APガラス性能一覧!A:A,MATCH(ROW(B3099),APガラス性能一覧!$O:$O,0))),""),IFERROR(IF(INDEX(APガラス性能一覧!A:A,MATCH(ROW(B3099),APガラス性能一覧!$N:$N,0))="","",INDEX(APガラス性能一覧!A:A,MATCH(ROW(B3099),APガラス性能一覧!$N:$N,0))),"")))</f>
        <v/>
      </c>
      <c r="C3105" s="68" t="str">
        <f>IFERROR(VLOOKUP($B3105,APガラス性能一覧!$A$2:$M$6097,2,0),"")</f>
        <v/>
      </c>
      <c r="D3105" s="68" t="str">
        <f>IFERROR(VLOOKUP($B3105,APガラス性能一覧!$A$2:$M$6097,3,0),"")</f>
        <v/>
      </c>
      <c r="E3105" s="68" t="str">
        <f>IFERROR(VLOOKUP($B3105,APガラス性能一覧!$A$2:$M$6097,4,0),"")</f>
        <v/>
      </c>
      <c r="F3105" s="68" t="str">
        <f>IFERROR(VLOOKUP($B3105,APガラス性能一覧!$A$2:$M$6097,5,0),"")</f>
        <v/>
      </c>
      <c r="G3105" s="68" t="str">
        <f>IFERROR(VLOOKUP($B3105,APガラス性能一覧!$A$2:$M$6097,6,0),"")</f>
        <v/>
      </c>
      <c r="H3105" s="68" t="str">
        <f>IFERROR(VLOOKUP($B3105,APガラス性能一覧!$A$2:$M$6097,7,0),"")</f>
        <v/>
      </c>
      <c r="I3105" s="68" t="str">
        <f>IFERROR(VLOOKUP($B3105,APガラス性能一覧!$A$2:$M$6097,8,0),"")</f>
        <v/>
      </c>
      <c r="J3105" s="68" t="str">
        <f>IFERROR(VLOOKUP($B3105,APガラス性能一覧!$A$2:$M$6097,9,0),"")</f>
        <v/>
      </c>
      <c r="K3105" s="68" t="str">
        <f>IFERROR(VLOOKUP($B3105,APガラス性能一覧!$A$2:$M$6097,10,0),"")</f>
        <v/>
      </c>
      <c r="L3105" s="68" t="str">
        <f>IFERROR(VLOOKUP($B3105,APガラス性能一覧!$A$2:$M$6097,11,0),"")</f>
        <v/>
      </c>
      <c r="M3105" s="68" t="str">
        <f>IFERROR(VLOOKUP($B3105,APガラス性能一覧!$A$2:$M$6097,12,0),"")</f>
        <v/>
      </c>
      <c r="N3105" s="68" t="str">
        <f>IFERROR(VLOOKUP($B3105,APガラス性能一覧!$A$2:$M$6097,13,0),"")</f>
        <v/>
      </c>
    </row>
    <row r="3106" spans="2:14" x14ac:dyDescent="0.4">
      <c r="B3106" s="68" t="str">
        <f>IF($D$2="","",IF($E$2=0.65,IFERROR(IF(INDEX(APガラス性能一覧!A:A,MATCH(ROW(B3100),APガラス性能一覧!$O:$O,0))="","",INDEX(APガラス性能一覧!A:A,MATCH(ROW(B3100),APガラス性能一覧!$O:$O,0))),""),IFERROR(IF(INDEX(APガラス性能一覧!A:A,MATCH(ROW(B3100),APガラス性能一覧!$N:$N,0))="","",INDEX(APガラス性能一覧!A:A,MATCH(ROW(B3100),APガラス性能一覧!$N:$N,0))),"")))</f>
        <v/>
      </c>
      <c r="C3106" s="68" t="str">
        <f>IFERROR(VLOOKUP($B3106,APガラス性能一覧!$A$2:$M$6097,2,0),"")</f>
        <v/>
      </c>
      <c r="D3106" s="68" t="str">
        <f>IFERROR(VLOOKUP($B3106,APガラス性能一覧!$A$2:$M$6097,3,0),"")</f>
        <v/>
      </c>
      <c r="E3106" s="68" t="str">
        <f>IFERROR(VLOOKUP($B3106,APガラス性能一覧!$A$2:$M$6097,4,0),"")</f>
        <v/>
      </c>
      <c r="F3106" s="68" t="str">
        <f>IFERROR(VLOOKUP($B3106,APガラス性能一覧!$A$2:$M$6097,5,0),"")</f>
        <v/>
      </c>
      <c r="G3106" s="68" t="str">
        <f>IFERROR(VLOOKUP($B3106,APガラス性能一覧!$A$2:$M$6097,6,0),"")</f>
        <v/>
      </c>
      <c r="H3106" s="68" t="str">
        <f>IFERROR(VLOOKUP($B3106,APガラス性能一覧!$A$2:$M$6097,7,0),"")</f>
        <v/>
      </c>
      <c r="I3106" s="68" t="str">
        <f>IFERROR(VLOOKUP($B3106,APガラス性能一覧!$A$2:$M$6097,8,0),"")</f>
        <v/>
      </c>
      <c r="J3106" s="68" t="str">
        <f>IFERROR(VLOOKUP($B3106,APガラス性能一覧!$A$2:$M$6097,9,0),"")</f>
        <v/>
      </c>
      <c r="K3106" s="68" t="str">
        <f>IFERROR(VLOOKUP($B3106,APガラス性能一覧!$A$2:$M$6097,10,0),"")</f>
        <v/>
      </c>
      <c r="L3106" s="68" t="str">
        <f>IFERROR(VLOOKUP($B3106,APガラス性能一覧!$A$2:$M$6097,11,0),"")</f>
        <v/>
      </c>
      <c r="M3106" s="68" t="str">
        <f>IFERROR(VLOOKUP($B3106,APガラス性能一覧!$A$2:$M$6097,12,0),"")</f>
        <v/>
      </c>
      <c r="N3106" s="68" t="str">
        <f>IFERROR(VLOOKUP($B3106,APガラス性能一覧!$A$2:$M$6097,13,0),"")</f>
        <v/>
      </c>
    </row>
    <row r="3107" spans="2:14" x14ac:dyDescent="0.4">
      <c r="B3107" s="68" t="str">
        <f>IF($D$2="","",IF($E$2=0.65,IFERROR(IF(INDEX(APガラス性能一覧!A:A,MATCH(ROW(B3101),APガラス性能一覧!$O:$O,0))="","",INDEX(APガラス性能一覧!A:A,MATCH(ROW(B3101),APガラス性能一覧!$O:$O,0))),""),IFERROR(IF(INDEX(APガラス性能一覧!A:A,MATCH(ROW(B3101),APガラス性能一覧!$N:$N,0))="","",INDEX(APガラス性能一覧!A:A,MATCH(ROW(B3101),APガラス性能一覧!$N:$N,0))),"")))</f>
        <v/>
      </c>
      <c r="C3107" s="68" t="str">
        <f>IFERROR(VLOOKUP($B3107,APガラス性能一覧!$A$2:$M$6097,2,0),"")</f>
        <v/>
      </c>
      <c r="D3107" s="68" t="str">
        <f>IFERROR(VLOOKUP($B3107,APガラス性能一覧!$A$2:$M$6097,3,0),"")</f>
        <v/>
      </c>
      <c r="E3107" s="68" t="str">
        <f>IFERROR(VLOOKUP($B3107,APガラス性能一覧!$A$2:$M$6097,4,0),"")</f>
        <v/>
      </c>
      <c r="F3107" s="68" t="str">
        <f>IFERROR(VLOOKUP($B3107,APガラス性能一覧!$A$2:$M$6097,5,0),"")</f>
        <v/>
      </c>
      <c r="G3107" s="68" t="str">
        <f>IFERROR(VLOOKUP($B3107,APガラス性能一覧!$A$2:$M$6097,6,0),"")</f>
        <v/>
      </c>
      <c r="H3107" s="68" t="str">
        <f>IFERROR(VLOOKUP($B3107,APガラス性能一覧!$A$2:$M$6097,7,0),"")</f>
        <v/>
      </c>
      <c r="I3107" s="68" t="str">
        <f>IFERROR(VLOOKUP($B3107,APガラス性能一覧!$A$2:$M$6097,8,0),"")</f>
        <v/>
      </c>
      <c r="J3107" s="68" t="str">
        <f>IFERROR(VLOOKUP($B3107,APガラス性能一覧!$A$2:$M$6097,9,0),"")</f>
        <v/>
      </c>
      <c r="K3107" s="68" t="str">
        <f>IFERROR(VLOOKUP($B3107,APガラス性能一覧!$A$2:$M$6097,10,0),"")</f>
        <v/>
      </c>
      <c r="L3107" s="68" t="str">
        <f>IFERROR(VLOOKUP($B3107,APガラス性能一覧!$A$2:$M$6097,11,0),"")</f>
        <v/>
      </c>
      <c r="M3107" s="68" t="str">
        <f>IFERROR(VLOOKUP($B3107,APガラス性能一覧!$A$2:$M$6097,12,0),"")</f>
        <v/>
      </c>
      <c r="N3107" s="68" t="str">
        <f>IFERROR(VLOOKUP($B3107,APガラス性能一覧!$A$2:$M$6097,13,0),"")</f>
        <v/>
      </c>
    </row>
    <row r="3108" spans="2:14" x14ac:dyDescent="0.4">
      <c r="B3108" s="68" t="str">
        <f>IF($D$2="","",IF($E$2=0.65,IFERROR(IF(INDEX(APガラス性能一覧!A:A,MATCH(ROW(B3102),APガラス性能一覧!$O:$O,0))="","",INDEX(APガラス性能一覧!A:A,MATCH(ROW(B3102),APガラス性能一覧!$O:$O,0))),""),IFERROR(IF(INDEX(APガラス性能一覧!A:A,MATCH(ROW(B3102),APガラス性能一覧!$N:$N,0))="","",INDEX(APガラス性能一覧!A:A,MATCH(ROW(B3102),APガラス性能一覧!$N:$N,0))),"")))</f>
        <v/>
      </c>
      <c r="C3108" s="68" t="str">
        <f>IFERROR(VLOOKUP($B3108,APガラス性能一覧!$A$2:$M$6097,2,0),"")</f>
        <v/>
      </c>
      <c r="D3108" s="68" t="str">
        <f>IFERROR(VLOOKUP($B3108,APガラス性能一覧!$A$2:$M$6097,3,0),"")</f>
        <v/>
      </c>
      <c r="E3108" s="68" t="str">
        <f>IFERROR(VLOOKUP($B3108,APガラス性能一覧!$A$2:$M$6097,4,0),"")</f>
        <v/>
      </c>
      <c r="F3108" s="68" t="str">
        <f>IFERROR(VLOOKUP($B3108,APガラス性能一覧!$A$2:$M$6097,5,0),"")</f>
        <v/>
      </c>
      <c r="G3108" s="68" t="str">
        <f>IFERROR(VLOOKUP($B3108,APガラス性能一覧!$A$2:$M$6097,6,0),"")</f>
        <v/>
      </c>
      <c r="H3108" s="68" t="str">
        <f>IFERROR(VLOOKUP($B3108,APガラス性能一覧!$A$2:$M$6097,7,0),"")</f>
        <v/>
      </c>
      <c r="I3108" s="68" t="str">
        <f>IFERROR(VLOOKUP($B3108,APガラス性能一覧!$A$2:$M$6097,8,0),"")</f>
        <v/>
      </c>
      <c r="J3108" s="68" t="str">
        <f>IFERROR(VLOOKUP($B3108,APガラス性能一覧!$A$2:$M$6097,9,0),"")</f>
        <v/>
      </c>
      <c r="K3108" s="68" t="str">
        <f>IFERROR(VLOOKUP($B3108,APガラス性能一覧!$A$2:$M$6097,10,0),"")</f>
        <v/>
      </c>
      <c r="L3108" s="68" t="str">
        <f>IFERROR(VLOOKUP($B3108,APガラス性能一覧!$A$2:$M$6097,11,0),"")</f>
        <v/>
      </c>
      <c r="M3108" s="68" t="str">
        <f>IFERROR(VLOOKUP($B3108,APガラス性能一覧!$A$2:$M$6097,12,0),"")</f>
        <v/>
      </c>
      <c r="N3108" s="68" t="str">
        <f>IFERROR(VLOOKUP($B3108,APガラス性能一覧!$A$2:$M$6097,13,0),"")</f>
        <v/>
      </c>
    </row>
    <row r="3109" spans="2:14" x14ac:dyDescent="0.4">
      <c r="B3109" s="68" t="str">
        <f>IF($D$2="","",IF($E$2=0.65,IFERROR(IF(INDEX(APガラス性能一覧!A:A,MATCH(ROW(B3103),APガラス性能一覧!$O:$O,0))="","",INDEX(APガラス性能一覧!A:A,MATCH(ROW(B3103),APガラス性能一覧!$O:$O,0))),""),IFERROR(IF(INDEX(APガラス性能一覧!A:A,MATCH(ROW(B3103),APガラス性能一覧!$N:$N,0))="","",INDEX(APガラス性能一覧!A:A,MATCH(ROW(B3103),APガラス性能一覧!$N:$N,0))),"")))</f>
        <v/>
      </c>
      <c r="C3109" s="68" t="str">
        <f>IFERROR(VLOOKUP($B3109,APガラス性能一覧!$A$2:$M$6097,2,0),"")</f>
        <v/>
      </c>
      <c r="D3109" s="68" t="str">
        <f>IFERROR(VLOOKUP($B3109,APガラス性能一覧!$A$2:$M$6097,3,0),"")</f>
        <v/>
      </c>
      <c r="E3109" s="68" t="str">
        <f>IFERROR(VLOOKUP($B3109,APガラス性能一覧!$A$2:$M$6097,4,0),"")</f>
        <v/>
      </c>
      <c r="F3109" s="68" t="str">
        <f>IFERROR(VLOOKUP($B3109,APガラス性能一覧!$A$2:$M$6097,5,0),"")</f>
        <v/>
      </c>
      <c r="G3109" s="68" t="str">
        <f>IFERROR(VLOOKUP($B3109,APガラス性能一覧!$A$2:$M$6097,6,0),"")</f>
        <v/>
      </c>
      <c r="H3109" s="68" t="str">
        <f>IFERROR(VLOOKUP($B3109,APガラス性能一覧!$A$2:$M$6097,7,0),"")</f>
        <v/>
      </c>
      <c r="I3109" s="68" t="str">
        <f>IFERROR(VLOOKUP($B3109,APガラス性能一覧!$A$2:$M$6097,8,0),"")</f>
        <v/>
      </c>
      <c r="J3109" s="68" t="str">
        <f>IFERROR(VLOOKUP($B3109,APガラス性能一覧!$A$2:$M$6097,9,0),"")</f>
        <v/>
      </c>
      <c r="K3109" s="68" t="str">
        <f>IFERROR(VLOOKUP($B3109,APガラス性能一覧!$A$2:$M$6097,10,0),"")</f>
        <v/>
      </c>
      <c r="L3109" s="68" t="str">
        <f>IFERROR(VLOOKUP($B3109,APガラス性能一覧!$A$2:$M$6097,11,0),"")</f>
        <v/>
      </c>
      <c r="M3109" s="68" t="str">
        <f>IFERROR(VLOOKUP($B3109,APガラス性能一覧!$A$2:$M$6097,12,0),"")</f>
        <v/>
      </c>
      <c r="N3109" s="68" t="str">
        <f>IFERROR(VLOOKUP($B3109,APガラス性能一覧!$A$2:$M$6097,13,0),"")</f>
        <v/>
      </c>
    </row>
    <row r="3110" spans="2:14" x14ac:dyDescent="0.4">
      <c r="B3110" s="68" t="str">
        <f>IF($D$2="","",IF($E$2=0.65,IFERROR(IF(INDEX(APガラス性能一覧!A:A,MATCH(ROW(B3104),APガラス性能一覧!$O:$O,0))="","",INDEX(APガラス性能一覧!A:A,MATCH(ROW(B3104),APガラス性能一覧!$O:$O,0))),""),IFERROR(IF(INDEX(APガラス性能一覧!A:A,MATCH(ROW(B3104),APガラス性能一覧!$N:$N,0))="","",INDEX(APガラス性能一覧!A:A,MATCH(ROW(B3104),APガラス性能一覧!$N:$N,0))),"")))</f>
        <v/>
      </c>
      <c r="C3110" s="68" t="str">
        <f>IFERROR(VLOOKUP($B3110,APガラス性能一覧!$A$2:$M$6097,2,0),"")</f>
        <v/>
      </c>
      <c r="D3110" s="68" t="str">
        <f>IFERROR(VLOOKUP($B3110,APガラス性能一覧!$A$2:$M$6097,3,0),"")</f>
        <v/>
      </c>
      <c r="E3110" s="68" t="str">
        <f>IFERROR(VLOOKUP($B3110,APガラス性能一覧!$A$2:$M$6097,4,0),"")</f>
        <v/>
      </c>
      <c r="F3110" s="68" t="str">
        <f>IFERROR(VLOOKUP($B3110,APガラス性能一覧!$A$2:$M$6097,5,0),"")</f>
        <v/>
      </c>
      <c r="G3110" s="68" t="str">
        <f>IFERROR(VLOOKUP($B3110,APガラス性能一覧!$A$2:$M$6097,6,0),"")</f>
        <v/>
      </c>
      <c r="H3110" s="68" t="str">
        <f>IFERROR(VLOOKUP($B3110,APガラス性能一覧!$A$2:$M$6097,7,0),"")</f>
        <v/>
      </c>
      <c r="I3110" s="68" t="str">
        <f>IFERROR(VLOOKUP($B3110,APガラス性能一覧!$A$2:$M$6097,8,0),"")</f>
        <v/>
      </c>
      <c r="J3110" s="68" t="str">
        <f>IFERROR(VLOOKUP($B3110,APガラス性能一覧!$A$2:$M$6097,9,0),"")</f>
        <v/>
      </c>
      <c r="K3110" s="68" t="str">
        <f>IFERROR(VLOOKUP($B3110,APガラス性能一覧!$A$2:$M$6097,10,0),"")</f>
        <v/>
      </c>
      <c r="L3110" s="68" t="str">
        <f>IFERROR(VLOOKUP($B3110,APガラス性能一覧!$A$2:$M$6097,11,0),"")</f>
        <v/>
      </c>
      <c r="M3110" s="68" t="str">
        <f>IFERROR(VLOOKUP($B3110,APガラス性能一覧!$A$2:$M$6097,12,0),"")</f>
        <v/>
      </c>
      <c r="N3110" s="68" t="str">
        <f>IFERROR(VLOOKUP($B3110,APガラス性能一覧!$A$2:$M$6097,13,0),"")</f>
        <v/>
      </c>
    </row>
    <row r="3111" spans="2:14" x14ac:dyDescent="0.4">
      <c r="B3111" s="68" t="str">
        <f>IF($D$2="","",IF($E$2=0.65,IFERROR(IF(INDEX(APガラス性能一覧!A:A,MATCH(ROW(B3105),APガラス性能一覧!$O:$O,0))="","",INDEX(APガラス性能一覧!A:A,MATCH(ROW(B3105),APガラス性能一覧!$O:$O,0))),""),IFERROR(IF(INDEX(APガラス性能一覧!A:A,MATCH(ROW(B3105),APガラス性能一覧!$N:$N,0))="","",INDEX(APガラス性能一覧!A:A,MATCH(ROW(B3105),APガラス性能一覧!$N:$N,0))),"")))</f>
        <v/>
      </c>
      <c r="C3111" s="68" t="str">
        <f>IFERROR(VLOOKUP($B3111,APガラス性能一覧!$A$2:$M$6097,2,0),"")</f>
        <v/>
      </c>
      <c r="D3111" s="68" t="str">
        <f>IFERROR(VLOOKUP($B3111,APガラス性能一覧!$A$2:$M$6097,3,0),"")</f>
        <v/>
      </c>
      <c r="E3111" s="68" t="str">
        <f>IFERROR(VLOOKUP($B3111,APガラス性能一覧!$A$2:$M$6097,4,0),"")</f>
        <v/>
      </c>
      <c r="F3111" s="68" t="str">
        <f>IFERROR(VLOOKUP($B3111,APガラス性能一覧!$A$2:$M$6097,5,0),"")</f>
        <v/>
      </c>
      <c r="G3111" s="68" t="str">
        <f>IFERROR(VLOOKUP($B3111,APガラス性能一覧!$A$2:$M$6097,6,0),"")</f>
        <v/>
      </c>
      <c r="H3111" s="68" t="str">
        <f>IFERROR(VLOOKUP($B3111,APガラス性能一覧!$A$2:$M$6097,7,0),"")</f>
        <v/>
      </c>
      <c r="I3111" s="68" t="str">
        <f>IFERROR(VLOOKUP($B3111,APガラス性能一覧!$A$2:$M$6097,8,0),"")</f>
        <v/>
      </c>
      <c r="J3111" s="68" t="str">
        <f>IFERROR(VLOOKUP($B3111,APガラス性能一覧!$A$2:$M$6097,9,0),"")</f>
        <v/>
      </c>
      <c r="K3111" s="68" t="str">
        <f>IFERROR(VLOOKUP($B3111,APガラス性能一覧!$A$2:$M$6097,10,0),"")</f>
        <v/>
      </c>
      <c r="L3111" s="68" t="str">
        <f>IFERROR(VLOOKUP($B3111,APガラス性能一覧!$A$2:$M$6097,11,0),"")</f>
        <v/>
      </c>
      <c r="M3111" s="68" t="str">
        <f>IFERROR(VLOOKUP($B3111,APガラス性能一覧!$A$2:$M$6097,12,0),"")</f>
        <v/>
      </c>
      <c r="N3111" s="68" t="str">
        <f>IFERROR(VLOOKUP($B3111,APガラス性能一覧!$A$2:$M$6097,13,0),"")</f>
        <v/>
      </c>
    </row>
    <row r="3112" spans="2:14" x14ac:dyDescent="0.4">
      <c r="B3112" s="68" t="str">
        <f>IF($D$2="","",IF($E$2=0.65,IFERROR(IF(INDEX(APガラス性能一覧!A:A,MATCH(ROW(B3106),APガラス性能一覧!$O:$O,0))="","",INDEX(APガラス性能一覧!A:A,MATCH(ROW(B3106),APガラス性能一覧!$O:$O,0))),""),IFERROR(IF(INDEX(APガラス性能一覧!A:A,MATCH(ROW(B3106),APガラス性能一覧!$N:$N,0))="","",INDEX(APガラス性能一覧!A:A,MATCH(ROW(B3106),APガラス性能一覧!$N:$N,0))),"")))</f>
        <v/>
      </c>
      <c r="C3112" s="68" t="str">
        <f>IFERROR(VLOOKUP($B3112,APガラス性能一覧!$A$2:$M$6097,2,0),"")</f>
        <v/>
      </c>
      <c r="D3112" s="68" t="str">
        <f>IFERROR(VLOOKUP($B3112,APガラス性能一覧!$A$2:$M$6097,3,0),"")</f>
        <v/>
      </c>
      <c r="E3112" s="68" t="str">
        <f>IFERROR(VLOOKUP($B3112,APガラス性能一覧!$A$2:$M$6097,4,0),"")</f>
        <v/>
      </c>
      <c r="F3112" s="68" t="str">
        <f>IFERROR(VLOOKUP($B3112,APガラス性能一覧!$A$2:$M$6097,5,0),"")</f>
        <v/>
      </c>
      <c r="G3112" s="68" t="str">
        <f>IFERROR(VLOOKUP($B3112,APガラス性能一覧!$A$2:$M$6097,6,0),"")</f>
        <v/>
      </c>
      <c r="H3112" s="68" t="str">
        <f>IFERROR(VLOOKUP($B3112,APガラス性能一覧!$A$2:$M$6097,7,0),"")</f>
        <v/>
      </c>
      <c r="I3112" s="68" t="str">
        <f>IFERROR(VLOOKUP($B3112,APガラス性能一覧!$A$2:$M$6097,8,0),"")</f>
        <v/>
      </c>
      <c r="J3112" s="68" t="str">
        <f>IFERROR(VLOOKUP($B3112,APガラス性能一覧!$A$2:$M$6097,9,0),"")</f>
        <v/>
      </c>
      <c r="K3112" s="68" t="str">
        <f>IFERROR(VLOOKUP($B3112,APガラス性能一覧!$A$2:$M$6097,10,0),"")</f>
        <v/>
      </c>
      <c r="L3112" s="68" t="str">
        <f>IFERROR(VLOOKUP($B3112,APガラス性能一覧!$A$2:$M$6097,11,0),"")</f>
        <v/>
      </c>
      <c r="M3112" s="68" t="str">
        <f>IFERROR(VLOOKUP($B3112,APガラス性能一覧!$A$2:$M$6097,12,0),"")</f>
        <v/>
      </c>
      <c r="N3112" s="68" t="str">
        <f>IFERROR(VLOOKUP($B3112,APガラス性能一覧!$A$2:$M$6097,13,0),"")</f>
        <v/>
      </c>
    </row>
    <row r="3113" spans="2:14" x14ac:dyDescent="0.4">
      <c r="B3113" s="68" t="str">
        <f>IF($D$2="","",IF($E$2=0.65,IFERROR(IF(INDEX(APガラス性能一覧!A:A,MATCH(ROW(B3107),APガラス性能一覧!$O:$O,0))="","",INDEX(APガラス性能一覧!A:A,MATCH(ROW(B3107),APガラス性能一覧!$O:$O,0))),""),IFERROR(IF(INDEX(APガラス性能一覧!A:A,MATCH(ROW(B3107),APガラス性能一覧!$N:$N,0))="","",INDEX(APガラス性能一覧!A:A,MATCH(ROW(B3107),APガラス性能一覧!$N:$N,0))),"")))</f>
        <v/>
      </c>
      <c r="C3113" s="68" t="str">
        <f>IFERROR(VLOOKUP($B3113,APガラス性能一覧!$A$2:$M$6097,2,0),"")</f>
        <v/>
      </c>
      <c r="D3113" s="68" t="str">
        <f>IFERROR(VLOOKUP($B3113,APガラス性能一覧!$A$2:$M$6097,3,0),"")</f>
        <v/>
      </c>
      <c r="E3113" s="68" t="str">
        <f>IFERROR(VLOOKUP($B3113,APガラス性能一覧!$A$2:$M$6097,4,0),"")</f>
        <v/>
      </c>
      <c r="F3113" s="68" t="str">
        <f>IFERROR(VLOOKUP($B3113,APガラス性能一覧!$A$2:$M$6097,5,0),"")</f>
        <v/>
      </c>
      <c r="G3113" s="68" t="str">
        <f>IFERROR(VLOOKUP($B3113,APガラス性能一覧!$A$2:$M$6097,6,0),"")</f>
        <v/>
      </c>
      <c r="H3113" s="68" t="str">
        <f>IFERROR(VLOOKUP($B3113,APガラス性能一覧!$A$2:$M$6097,7,0),"")</f>
        <v/>
      </c>
      <c r="I3113" s="68" t="str">
        <f>IFERROR(VLOOKUP($B3113,APガラス性能一覧!$A$2:$M$6097,8,0),"")</f>
        <v/>
      </c>
      <c r="J3113" s="68" t="str">
        <f>IFERROR(VLOOKUP($B3113,APガラス性能一覧!$A$2:$M$6097,9,0),"")</f>
        <v/>
      </c>
      <c r="K3113" s="68" t="str">
        <f>IFERROR(VLOOKUP($B3113,APガラス性能一覧!$A$2:$M$6097,10,0),"")</f>
        <v/>
      </c>
      <c r="L3113" s="68" t="str">
        <f>IFERROR(VLOOKUP($B3113,APガラス性能一覧!$A$2:$M$6097,11,0),"")</f>
        <v/>
      </c>
      <c r="M3113" s="68" t="str">
        <f>IFERROR(VLOOKUP($B3113,APガラス性能一覧!$A$2:$M$6097,12,0),"")</f>
        <v/>
      </c>
      <c r="N3113" s="68" t="str">
        <f>IFERROR(VLOOKUP($B3113,APガラス性能一覧!$A$2:$M$6097,13,0),"")</f>
        <v/>
      </c>
    </row>
    <row r="3114" spans="2:14" x14ac:dyDescent="0.4">
      <c r="B3114" s="68" t="str">
        <f>IF($D$2="","",IF($E$2=0.65,IFERROR(IF(INDEX(APガラス性能一覧!A:A,MATCH(ROW(B3108),APガラス性能一覧!$O:$O,0))="","",INDEX(APガラス性能一覧!A:A,MATCH(ROW(B3108),APガラス性能一覧!$O:$O,0))),""),IFERROR(IF(INDEX(APガラス性能一覧!A:A,MATCH(ROW(B3108),APガラス性能一覧!$N:$N,0))="","",INDEX(APガラス性能一覧!A:A,MATCH(ROW(B3108),APガラス性能一覧!$N:$N,0))),"")))</f>
        <v/>
      </c>
      <c r="C3114" s="68" t="str">
        <f>IFERROR(VLOOKUP($B3114,APガラス性能一覧!$A$2:$M$6097,2,0),"")</f>
        <v/>
      </c>
      <c r="D3114" s="68" t="str">
        <f>IFERROR(VLOOKUP($B3114,APガラス性能一覧!$A$2:$M$6097,3,0),"")</f>
        <v/>
      </c>
      <c r="E3114" s="68" t="str">
        <f>IFERROR(VLOOKUP($B3114,APガラス性能一覧!$A$2:$M$6097,4,0),"")</f>
        <v/>
      </c>
      <c r="F3114" s="68" t="str">
        <f>IFERROR(VLOOKUP($B3114,APガラス性能一覧!$A$2:$M$6097,5,0),"")</f>
        <v/>
      </c>
      <c r="G3114" s="68" t="str">
        <f>IFERROR(VLOOKUP($B3114,APガラス性能一覧!$A$2:$M$6097,6,0),"")</f>
        <v/>
      </c>
      <c r="H3114" s="68" t="str">
        <f>IFERROR(VLOOKUP($B3114,APガラス性能一覧!$A$2:$M$6097,7,0),"")</f>
        <v/>
      </c>
      <c r="I3114" s="68" t="str">
        <f>IFERROR(VLOOKUP($B3114,APガラス性能一覧!$A$2:$M$6097,8,0),"")</f>
        <v/>
      </c>
      <c r="J3114" s="68" t="str">
        <f>IFERROR(VLOOKUP($B3114,APガラス性能一覧!$A$2:$M$6097,9,0),"")</f>
        <v/>
      </c>
      <c r="K3114" s="68" t="str">
        <f>IFERROR(VLOOKUP($B3114,APガラス性能一覧!$A$2:$M$6097,10,0),"")</f>
        <v/>
      </c>
      <c r="L3114" s="68" t="str">
        <f>IFERROR(VLOOKUP($B3114,APガラス性能一覧!$A$2:$M$6097,11,0),"")</f>
        <v/>
      </c>
      <c r="M3114" s="68" t="str">
        <f>IFERROR(VLOOKUP($B3114,APガラス性能一覧!$A$2:$M$6097,12,0),"")</f>
        <v/>
      </c>
      <c r="N3114" s="68" t="str">
        <f>IFERROR(VLOOKUP($B3114,APガラス性能一覧!$A$2:$M$6097,13,0),"")</f>
        <v/>
      </c>
    </row>
    <row r="3115" spans="2:14" x14ac:dyDescent="0.4">
      <c r="B3115" s="68" t="str">
        <f>IF($D$2="","",IF($E$2=0.65,IFERROR(IF(INDEX(APガラス性能一覧!A:A,MATCH(ROW(B3109),APガラス性能一覧!$O:$O,0))="","",INDEX(APガラス性能一覧!A:A,MATCH(ROW(B3109),APガラス性能一覧!$O:$O,0))),""),IFERROR(IF(INDEX(APガラス性能一覧!A:A,MATCH(ROW(B3109),APガラス性能一覧!$N:$N,0))="","",INDEX(APガラス性能一覧!A:A,MATCH(ROW(B3109),APガラス性能一覧!$N:$N,0))),"")))</f>
        <v/>
      </c>
      <c r="C3115" s="68" t="str">
        <f>IFERROR(VLOOKUP($B3115,APガラス性能一覧!$A$2:$M$6097,2,0),"")</f>
        <v/>
      </c>
      <c r="D3115" s="68" t="str">
        <f>IFERROR(VLOOKUP($B3115,APガラス性能一覧!$A$2:$M$6097,3,0),"")</f>
        <v/>
      </c>
      <c r="E3115" s="68" t="str">
        <f>IFERROR(VLOOKUP($B3115,APガラス性能一覧!$A$2:$M$6097,4,0),"")</f>
        <v/>
      </c>
      <c r="F3115" s="68" t="str">
        <f>IFERROR(VLOOKUP($B3115,APガラス性能一覧!$A$2:$M$6097,5,0),"")</f>
        <v/>
      </c>
      <c r="G3115" s="68" t="str">
        <f>IFERROR(VLOOKUP($B3115,APガラス性能一覧!$A$2:$M$6097,6,0),"")</f>
        <v/>
      </c>
      <c r="H3115" s="68" t="str">
        <f>IFERROR(VLOOKUP($B3115,APガラス性能一覧!$A$2:$M$6097,7,0),"")</f>
        <v/>
      </c>
      <c r="I3115" s="68" t="str">
        <f>IFERROR(VLOOKUP($B3115,APガラス性能一覧!$A$2:$M$6097,8,0),"")</f>
        <v/>
      </c>
      <c r="J3115" s="68" t="str">
        <f>IFERROR(VLOOKUP($B3115,APガラス性能一覧!$A$2:$M$6097,9,0),"")</f>
        <v/>
      </c>
      <c r="K3115" s="68" t="str">
        <f>IFERROR(VLOOKUP($B3115,APガラス性能一覧!$A$2:$M$6097,10,0),"")</f>
        <v/>
      </c>
      <c r="L3115" s="68" t="str">
        <f>IFERROR(VLOOKUP($B3115,APガラス性能一覧!$A$2:$M$6097,11,0),"")</f>
        <v/>
      </c>
      <c r="M3115" s="68" t="str">
        <f>IFERROR(VLOOKUP($B3115,APガラス性能一覧!$A$2:$M$6097,12,0),"")</f>
        <v/>
      </c>
      <c r="N3115" s="68" t="str">
        <f>IFERROR(VLOOKUP($B3115,APガラス性能一覧!$A$2:$M$6097,13,0),"")</f>
        <v/>
      </c>
    </row>
    <row r="3116" spans="2:14" x14ac:dyDescent="0.4">
      <c r="B3116" s="68" t="str">
        <f>IF($D$2="","",IF($E$2=0.65,IFERROR(IF(INDEX(APガラス性能一覧!A:A,MATCH(ROW(B3110),APガラス性能一覧!$O:$O,0))="","",INDEX(APガラス性能一覧!A:A,MATCH(ROW(B3110),APガラス性能一覧!$O:$O,0))),""),IFERROR(IF(INDEX(APガラス性能一覧!A:A,MATCH(ROW(B3110),APガラス性能一覧!$N:$N,0))="","",INDEX(APガラス性能一覧!A:A,MATCH(ROW(B3110),APガラス性能一覧!$N:$N,0))),"")))</f>
        <v/>
      </c>
      <c r="C3116" s="68" t="str">
        <f>IFERROR(VLOOKUP($B3116,APガラス性能一覧!$A$2:$M$6097,2,0),"")</f>
        <v/>
      </c>
      <c r="D3116" s="68" t="str">
        <f>IFERROR(VLOOKUP($B3116,APガラス性能一覧!$A$2:$M$6097,3,0),"")</f>
        <v/>
      </c>
      <c r="E3116" s="68" t="str">
        <f>IFERROR(VLOOKUP($B3116,APガラス性能一覧!$A$2:$M$6097,4,0),"")</f>
        <v/>
      </c>
      <c r="F3116" s="68" t="str">
        <f>IFERROR(VLOOKUP($B3116,APガラス性能一覧!$A$2:$M$6097,5,0),"")</f>
        <v/>
      </c>
      <c r="G3116" s="68" t="str">
        <f>IFERROR(VLOOKUP($B3116,APガラス性能一覧!$A$2:$M$6097,6,0),"")</f>
        <v/>
      </c>
      <c r="H3116" s="68" t="str">
        <f>IFERROR(VLOOKUP($B3116,APガラス性能一覧!$A$2:$M$6097,7,0),"")</f>
        <v/>
      </c>
      <c r="I3116" s="68" t="str">
        <f>IFERROR(VLOOKUP($B3116,APガラス性能一覧!$A$2:$M$6097,8,0),"")</f>
        <v/>
      </c>
      <c r="J3116" s="68" t="str">
        <f>IFERROR(VLOOKUP($B3116,APガラス性能一覧!$A$2:$M$6097,9,0),"")</f>
        <v/>
      </c>
      <c r="K3116" s="68" t="str">
        <f>IFERROR(VLOOKUP($B3116,APガラス性能一覧!$A$2:$M$6097,10,0),"")</f>
        <v/>
      </c>
      <c r="L3116" s="68" t="str">
        <f>IFERROR(VLOOKUP($B3116,APガラス性能一覧!$A$2:$M$6097,11,0),"")</f>
        <v/>
      </c>
      <c r="M3116" s="68" t="str">
        <f>IFERROR(VLOOKUP($B3116,APガラス性能一覧!$A$2:$M$6097,12,0),"")</f>
        <v/>
      </c>
      <c r="N3116" s="68" t="str">
        <f>IFERROR(VLOOKUP($B3116,APガラス性能一覧!$A$2:$M$6097,13,0),"")</f>
        <v/>
      </c>
    </row>
    <row r="3117" spans="2:14" x14ac:dyDescent="0.4">
      <c r="B3117" s="68" t="str">
        <f>IF($D$2="","",IF($E$2=0.65,IFERROR(IF(INDEX(APガラス性能一覧!A:A,MATCH(ROW(B3111),APガラス性能一覧!$O:$O,0))="","",INDEX(APガラス性能一覧!A:A,MATCH(ROW(B3111),APガラス性能一覧!$O:$O,0))),""),IFERROR(IF(INDEX(APガラス性能一覧!A:A,MATCH(ROW(B3111),APガラス性能一覧!$N:$N,0))="","",INDEX(APガラス性能一覧!A:A,MATCH(ROW(B3111),APガラス性能一覧!$N:$N,0))),"")))</f>
        <v/>
      </c>
      <c r="C3117" s="68" t="str">
        <f>IFERROR(VLOOKUP($B3117,APガラス性能一覧!$A$2:$M$6097,2,0),"")</f>
        <v/>
      </c>
      <c r="D3117" s="68" t="str">
        <f>IFERROR(VLOOKUP($B3117,APガラス性能一覧!$A$2:$M$6097,3,0),"")</f>
        <v/>
      </c>
      <c r="E3117" s="68" t="str">
        <f>IFERROR(VLOOKUP($B3117,APガラス性能一覧!$A$2:$M$6097,4,0),"")</f>
        <v/>
      </c>
      <c r="F3117" s="68" t="str">
        <f>IFERROR(VLOOKUP($B3117,APガラス性能一覧!$A$2:$M$6097,5,0),"")</f>
        <v/>
      </c>
      <c r="G3117" s="68" t="str">
        <f>IFERROR(VLOOKUP($B3117,APガラス性能一覧!$A$2:$M$6097,6,0),"")</f>
        <v/>
      </c>
      <c r="H3117" s="68" t="str">
        <f>IFERROR(VLOOKUP($B3117,APガラス性能一覧!$A$2:$M$6097,7,0),"")</f>
        <v/>
      </c>
      <c r="I3117" s="68" t="str">
        <f>IFERROR(VLOOKUP($B3117,APガラス性能一覧!$A$2:$M$6097,8,0),"")</f>
        <v/>
      </c>
      <c r="J3117" s="68" t="str">
        <f>IFERROR(VLOOKUP($B3117,APガラス性能一覧!$A$2:$M$6097,9,0),"")</f>
        <v/>
      </c>
      <c r="K3117" s="68" t="str">
        <f>IFERROR(VLOOKUP($B3117,APガラス性能一覧!$A$2:$M$6097,10,0),"")</f>
        <v/>
      </c>
      <c r="L3117" s="68" t="str">
        <f>IFERROR(VLOOKUP($B3117,APガラス性能一覧!$A$2:$M$6097,11,0),"")</f>
        <v/>
      </c>
      <c r="M3117" s="68" t="str">
        <f>IFERROR(VLOOKUP($B3117,APガラス性能一覧!$A$2:$M$6097,12,0),"")</f>
        <v/>
      </c>
      <c r="N3117" s="68" t="str">
        <f>IFERROR(VLOOKUP($B3117,APガラス性能一覧!$A$2:$M$6097,13,0),"")</f>
        <v/>
      </c>
    </row>
    <row r="3118" spans="2:14" x14ac:dyDescent="0.4">
      <c r="B3118" s="68" t="str">
        <f>IF($D$2="","",IF($E$2=0.65,IFERROR(IF(INDEX(APガラス性能一覧!A:A,MATCH(ROW(B3112),APガラス性能一覧!$O:$O,0))="","",INDEX(APガラス性能一覧!A:A,MATCH(ROW(B3112),APガラス性能一覧!$O:$O,0))),""),IFERROR(IF(INDEX(APガラス性能一覧!A:A,MATCH(ROW(B3112),APガラス性能一覧!$N:$N,0))="","",INDEX(APガラス性能一覧!A:A,MATCH(ROW(B3112),APガラス性能一覧!$N:$N,0))),"")))</f>
        <v/>
      </c>
      <c r="C3118" s="68" t="str">
        <f>IFERROR(VLOOKUP($B3118,APガラス性能一覧!$A$2:$M$6097,2,0),"")</f>
        <v/>
      </c>
      <c r="D3118" s="68" t="str">
        <f>IFERROR(VLOOKUP($B3118,APガラス性能一覧!$A$2:$M$6097,3,0),"")</f>
        <v/>
      </c>
      <c r="E3118" s="68" t="str">
        <f>IFERROR(VLOOKUP($B3118,APガラス性能一覧!$A$2:$M$6097,4,0),"")</f>
        <v/>
      </c>
      <c r="F3118" s="68" t="str">
        <f>IFERROR(VLOOKUP($B3118,APガラス性能一覧!$A$2:$M$6097,5,0),"")</f>
        <v/>
      </c>
      <c r="G3118" s="68" t="str">
        <f>IFERROR(VLOOKUP($B3118,APガラス性能一覧!$A$2:$M$6097,6,0),"")</f>
        <v/>
      </c>
      <c r="H3118" s="68" t="str">
        <f>IFERROR(VLOOKUP($B3118,APガラス性能一覧!$A$2:$M$6097,7,0),"")</f>
        <v/>
      </c>
      <c r="I3118" s="68" t="str">
        <f>IFERROR(VLOOKUP($B3118,APガラス性能一覧!$A$2:$M$6097,8,0),"")</f>
        <v/>
      </c>
      <c r="J3118" s="68" t="str">
        <f>IFERROR(VLOOKUP($B3118,APガラス性能一覧!$A$2:$M$6097,9,0),"")</f>
        <v/>
      </c>
      <c r="K3118" s="68" t="str">
        <f>IFERROR(VLOOKUP($B3118,APガラス性能一覧!$A$2:$M$6097,10,0),"")</f>
        <v/>
      </c>
      <c r="L3118" s="68" t="str">
        <f>IFERROR(VLOOKUP($B3118,APガラス性能一覧!$A$2:$M$6097,11,0),"")</f>
        <v/>
      </c>
      <c r="M3118" s="68" t="str">
        <f>IFERROR(VLOOKUP($B3118,APガラス性能一覧!$A$2:$M$6097,12,0),"")</f>
        <v/>
      </c>
      <c r="N3118" s="68" t="str">
        <f>IFERROR(VLOOKUP($B3118,APガラス性能一覧!$A$2:$M$6097,13,0),"")</f>
        <v/>
      </c>
    </row>
    <row r="3119" spans="2:14" x14ac:dyDescent="0.4">
      <c r="B3119" s="68" t="str">
        <f>IF($D$2="","",IF($E$2=0.65,IFERROR(IF(INDEX(APガラス性能一覧!A:A,MATCH(ROW(B3113),APガラス性能一覧!$O:$O,0))="","",INDEX(APガラス性能一覧!A:A,MATCH(ROW(B3113),APガラス性能一覧!$O:$O,0))),""),IFERROR(IF(INDEX(APガラス性能一覧!A:A,MATCH(ROW(B3113),APガラス性能一覧!$N:$N,0))="","",INDEX(APガラス性能一覧!A:A,MATCH(ROW(B3113),APガラス性能一覧!$N:$N,0))),"")))</f>
        <v/>
      </c>
      <c r="C3119" s="68" t="str">
        <f>IFERROR(VLOOKUP($B3119,APガラス性能一覧!$A$2:$M$6097,2,0),"")</f>
        <v/>
      </c>
      <c r="D3119" s="68" t="str">
        <f>IFERROR(VLOOKUP($B3119,APガラス性能一覧!$A$2:$M$6097,3,0),"")</f>
        <v/>
      </c>
      <c r="E3119" s="68" t="str">
        <f>IFERROR(VLOOKUP($B3119,APガラス性能一覧!$A$2:$M$6097,4,0),"")</f>
        <v/>
      </c>
      <c r="F3119" s="68" t="str">
        <f>IFERROR(VLOOKUP($B3119,APガラス性能一覧!$A$2:$M$6097,5,0),"")</f>
        <v/>
      </c>
      <c r="G3119" s="68" t="str">
        <f>IFERROR(VLOOKUP($B3119,APガラス性能一覧!$A$2:$M$6097,6,0),"")</f>
        <v/>
      </c>
      <c r="H3119" s="68" t="str">
        <f>IFERROR(VLOOKUP($B3119,APガラス性能一覧!$A$2:$M$6097,7,0),"")</f>
        <v/>
      </c>
      <c r="I3119" s="68" t="str">
        <f>IFERROR(VLOOKUP($B3119,APガラス性能一覧!$A$2:$M$6097,8,0),"")</f>
        <v/>
      </c>
      <c r="J3119" s="68" t="str">
        <f>IFERROR(VLOOKUP($B3119,APガラス性能一覧!$A$2:$M$6097,9,0),"")</f>
        <v/>
      </c>
      <c r="K3119" s="68" t="str">
        <f>IFERROR(VLOOKUP($B3119,APガラス性能一覧!$A$2:$M$6097,10,0),"")</f>
        <v/>
      </c>
      <c r="L3119" s="68" t="str">
        <f>IFERROR(VLOOKUP($B3119,APガラス性能一覧!$A$2:$M$6097,11,0),"")</f>
        <v/>
      </c>
      <c r="M3119" s="68" t="str">
        <f>IFERROR(VLOOKUP($B3119,APガラス性能一覧!$A$2:$M$6097,12,0),"")</f>
        <v/>
      </c>
      <c r="N3119" s="68" t="str">
        <f>IFERROR(VLOOKUP($B3119,APガラス性能一覧!$A$2:$M$6097,13,0),"")</f>
        <v/>
      </c>
    </row>
    <row r="3120" spans="2:14" x14ac:dyDescent="0.4">
      <c r="B3120" s="68" t="str">
        <f>IF($D$2="","",IF($E$2=0.65,IFERROR(IF(INDEX(APガラス性能一覧!A:A,MATCH(ROW(B3114),APガラス性能一覧!$O:$O,0))="","",INDEX(APガラス性能一覧!A:A,MATCH(ROW(B3114),APガラス性能一覧!$O:$O,0))),""),IFERROR(IF(INDEX(APガラス性能一覧!A:A,MATCH(ROW(B3114),APガラス性能一覧!$N:$N,0))="","",INDEX(APガラス性能一覧!A:A,MATCH(ROW(B3114),APガラス性能一覧!$N:$N,0))),"")))</f>
        <v/>
      </c>
      <c r="C3120" s="68" t="str">
        <f>IFERROR(VLOOKUP($B3120,APガラス性能一覧!$A$2:$M$6097,2,0),"")</f>
        <v/>
      </c>
      <c r="D3120" s="68" t="str">
        <f>IFERROR(VLOOKUP($B3120,APガラス性能一覧!$A$2:$M$6097,3,0),"")</f>
        <v/>
      </c>
      <c r="E3120" s="68" t="str">
        <f>IFERROR(VLOOKUP($B3120,APガラス性能一覧!$A$2:$M$6097,4,0),"")</f>
        <v/>
      </c>
      <c r="F3120" s="68" t="str">
        <f>IFERROR(VLOOKUP($B3120,APガラス性能一覧!$A$2:$M$6097,5,0),"")</f>
        <v/>
      </c>
      <c r="G3120" s="68" t="str">
        <f>IFERROR(VLOOKUP($B3120,APガラス性能一覧!$A$2:$M$6097,6,0),"")</f>
        <v/>
      </c>
      <c r="H3120" s="68" t="str">
        <f>IFERROR(VLOOKUP($B3120,APガラス性能一覧!$A$2:$M$6097,7,0),"")</f>
        <v/>
      </c>
      <c r="I3120" s="68" t="str">
        <f>IFERROR(VLOOKUP($B3120,APガラス性能一覧!$A$2:$M$6097,8,0),"")</f>
        <v/>
      </c>
      <c r="J3120" s="68" t="str">
        <f>IFERROR(VLOOKUP($B3120,APガラス性能一覧!$A$2:$M$6097,9,0),"")</f>
        <v/>
      </c>
      <c r="K3120" s="68" t="str">
        <f>IFERROR(VLOOKUP($B3120,APガラス性能一覧!$A$2:$M$6097,10,0),"")</f>
        <v/>
      </c>
      <c r="L3120" s="68" t="str">
        <f>IFERROR(VLOOKUP($B3120,APガラス性能一覧!$A$2:$M$6097,11,0),"")</f>
        <v/>
      </c>
      <c r="M3120" s="68" t="str">
        <f>IFERROR(VLOOKUP($B3120,APガラス性能一覧!$A$2:$M$6097,12,0),"")</f>
        <v/>
      </c>
      <c r="N3120" s="68" t="str">
        <f>IFERROR(VLOOKUP($B3120,APガラス性能一覧!$A$2:$M$6097,13,0),"")</f>
        <v/>
      </c>
    </row>
    <row r="3121" spans="2:14" x14ac:dyDescent="0.4">
      <c r="B3121" s="68" t="str">
        <f>IF($D$2="","",IF($E$2=0.65,IFERROR(IF(INDEX(APガラス性能一覧!A:A,MATCH(ROW(B3115),APガラス性能一覧!$O:$O,0))="","",INDEX(APガラス性能一覧!A:A,MATCH(ROW(B3115),APガラス性能一覧!$O:$O,0))),""),IFERROR(IF(INDEX(APガラス性能一覧!A:A,MATCH(ROW(B3115),APガラス性能一覧!$N:$N,0))="","",INDEX(APガラス性能一覧!A:A,MATCH(ROW(B3115),APガラス性能一覧!$N:$N,0))),"")))</f>
        <v/>
      </c>
      <c r="C3121" s="68" t="str">
        <f>IFERROR(VLOOKUP($B3121,APガラス性能一覧!$A$2:$M$6097,2,0),"")</f>
        <v/>
      </c>
      <c r="D3121" s="68" t="str">
        <f>IFERROR(VLOOKUP($B3121,APガラス性能一覧!$A$2:$M$6097,3,0),"")</f>
        <v/>
      </c>
      <c r="E3121" s="68" t="str">
        <f>IFERROR(VLOOKUP($B3121,APガラス性能一覧!$A$2:$M$6097,4,0),"")</f>
        <v/>
      </c>
      <c r="F3121" s="68" t="str">
        <f>IFERROR(VLOOKUP($B3121,APガラス性能一覧!$A$2:$M$6097,5,0),"")</f>
        <v/>
      </c>
      <c r="G3121" s="68" t="str">
        <f>IFERROR(VLOOKUP($B3121,APガラス性能一覧!$A$2:$M$6097,6,0),"")</f>
        <v/>
      </c>
      <c r="H3121" s="68" t="str">
        <f>IFERROR(VLOOKUP($B3121,APガラス性能一覧!$A$2:$M$6097,7,0),"")</f>
        <v/>
      </c>
      <c r="I3121" s="68" t="str">
        <f>IFERROR(VLOOKUP($B3121,APガラス性能一覧!$A$2:$M$6097,8,0),"")</f>
        <v/>
      </c>
      <c r="J3121" s="68" t="str">
        <f>IFERROR(VLOOKUP($B3121,APガラス性能一覧!$A$2:$M$6097,9,0),"")</f>
        <v/>
      </c>
      <c r="K3121" s="68" t="str">
        <f>IFERROR(VLOOKUP($B3121,APガラス性能一覧!$A$2:$M$6097,10,0),"")</f>
        <v/>
      </c>
      <c r="L3121" s="68" t="str">
        <f>IFERROR(VLOOKUP($B3121,APガラス性能一覧!$A$2:$M$6097,11,0),"")</f>
        <v/>
      </c>
      <c r="M3121" s="68" t="str">
        <f>IFERROR(VLOOKUP($B3121,APガラス性能一覧!$A$2:$M$6097,12,0),"")</f>
        <v/>
      </c>
      <c r="N3121" s="68" t="str">
        <f>IFERROR(VLOOKUP($B3121,APガラス性能一覧!$A$2:$M$6097,13,0),"")</f>
        <v/>
      </c>
    </row>
    <row r="3122" spans="2:14" x14ac:dyDescent="0.4">
      <c r="B3122" s="68" t="str">
        <f>IF($D$2="","",IF($E$2=0.65,IFERROR(IF(INDEX(APガラス性能一覧!A:A,MATCH(ROW(B3116),APガラス性能一覧!$O:$O,0))="","",INDEX(APガラス性能一覧!A:A,MATCH(ROW(B3116),APガラス性能一覧!$O:$O,0))),""),IFERROR(IF(INDEX(APガラス性能一覧!A:A,MATCH(ROW(B3116),APガラス性能一覧!$N:$N,0))="","",INDEX(APガラス性能一覧!A:A,MATCH(ROW(B3116),APガラス性能一覧!$N:$N,0))),"")))</f>
        <v/>
      </c>
      <c r="C3122" s="68" t="str">
        <f>IFERROR(VLOOKUP($B3122,APガラス性能一覧!$A$2:$M$6097,2,0),"")</f>
        <v/>
      </c>
      <c r="D3122" s="68" t="str">
        <f>IFERROR(VLOOKUP($B3122,APガラス性能一覧!$A$2:$M$6097,3,0),"")</f>
        <v/>
      </c>
      <c r="E3122" s="68" t="str">
        <f>IFERROR(VLOOKUP($B3122,APガラス性能一覧!$A$2:$M$6097,4,0),"")</f>
        <v/>
      </c>
      <c r="F3122" s="68" t="str">
        <f>IFERROR(VLOOKUP($B3122,APガラス性能一覧!$A$2:$M$6097,5,0),"")</f>
        <v/>
      </c>
      <c r="G3122" s="68" t="str">
        <f>IFERROR(VLOOKUP($B3122,APガラス性能一覧!$A$2:$M$6097,6,0),"")</f>
        <v/>
      </c>
      <c r="H3122" s="68" t="str">
        <f>IFERROR(VLOOKUP($B3122,APガラス性能一覧!$A$2:$M$6097,7,0),"")</f>
        <v/>
      </c>
      <c r="I3122" s="68" t="str">
        <f>IFERROR(VLOOKUP($B3122,APガラス性能一覧!$A$2:$M$6097,8,0),"")</f>
        <v/>
      </c>
      <c r="J3122" s="68" t="str">
        <f>IFERROR(VLOOKUP($B3122,APガラス性能一覧!$A$2:$M$6097,9,0),"")</f>
        <v/>
      </c>
      <c r="K3122" s="68" t="str">
        <f>IFERROR(VLOOKUP($B3122,APガラス性能一覧!$A$2:$M$6097,10,0),"")</f>
        <v/>
      </c>
      <c r="L3122" s="68" t="str">
        <f>IFERROR(VLOOKUP($B3122,APガラス性能一覧!$A$2:$M$6097,11,0),"")</f>
        <v/>
      </c>
      <c r="M3122" s="68" t="str">
        <f>IFERROR(VLOOKUP($B3122,APガラス性能一覧!$A$2:$M$6097,12,0),"")</f>
        <v/>
      </c>
      <c r="N3122" s="68" t="str">
        <f>IFERROR(VLOOKUP($B3122,APガラス性能一覧!$A$2:$M$6097,13,0),"")</f>
        <v/>
      </c>
    </row>
    <row r="3123" spans="2:14" x14ac:dyDescent="0.4">
      <c r="B3123" s="68" t="str">
        <f>IF($D$2="","",IF($E$2=0.65,IFERROR(IF(INDEX(APガラス性能一覧!A:A,MATCH(ROW(B3117),APガラス性能一覧!$O:$O,0))="","",INDEX(APガラス性能一覧!A:A,MATCH(ROW(B3117),APガラス性能一覧!$O:$O,0))),""),IFERROR(IF(INDEX(APガラス性能一覧!A:A,MATCH(ROW(B3117),APガラス性能一覧!$N:$N,0))="","",INDEX(APガラス性能一覧!A:A,MATCH(ROW(B3117),APガラス性能一覧!$N:$N,0))),"")))</f>
        <v/>
      </c>
      <c r="C3123" s="68" t="str">
        <f>IFERROR(VLOOKUP($B3123,APガラス性能一覧!$A$2:$M$6097,2,0),"")</f>
        <v/>
      </c>
      <c r="D3123" s="68" t="str">
        <f>IFERROR(VLOOKUP($B3123,APガラス性能一覧!$A$2:$M$6097,3,0),"")</f>
        <v/>
      </c>
      <c r="E3123" s="68" t="str">
        <f>IFERROR(VLOOKUP($B3123,APガラス性能一覧!$A$2:$M$6097,4,0),"")</f>
        <v/>
      </c>
      <c r="F3123" s="68" t="str">
        <f>IFERROR(VLOOKUP($B3123,APガラス性能一覧!$A$2:$M$6097,5,0),"")</f>
        <v/>
      </c>
      <c r="G3123" s="68" t="str">
        <f>IFERROR(VLOOKUP($B3123,APガラス性能一覧!$A$2:$M$6097,6,0),"")</f>
        <v/>
      </c>
      <c r="H3123" s="68" t="str">
        <f>IFERROR(VLOOKUP($B3123,APガラス性能一覧!$A$2:$M$6097,7,0),"")</f>
        <v/>
      </c>
      <c r="I3123" s="68" t="str">
        <f>IFERROR(VLOOKUP($B3123,APガラス性能一覧!$A$2:$M$6097,8,0),"")</f>
        <v/>
      </c>
      <c r="J3123" s="68" t="str">
        <f>IFERROR(VLOOKUP($B3123,APガラス性能一覧!$A$2:$M$6097,9,0),"")</f>
        <v/>
      </c>
      <c r="K3123" s="68" t="str">
        <f>IFERROR(VLOOKUP($B3123,APガラス性能一覧!$A$2:$M$6097,10,0),"")</f>
        <v/>
      </c>
      <c r="L3123" s="68" t="str">
        <f>IFERROR(VLOOKUP($B3123,APガラス性能一覧!$A$2:$M$6097,11,0),"")</f>
        <v/>
      </c>
      <c r="M3123" s="68" t="str">
        <f>IFERROR(VLOOKUP($B3123,APガラス性能一覧!$A$2:$M$6097,12,0),"")</f>
        <v/>
      </c>
      <c r="N3123" s="68" t="str">
        <f>IFERROR(VLOOKUP($B3123,APガラス性能一覧!$A$2:$M$6097,13,0),"")</f>
        <v/>
      </c>
    </row>
    <row r="3124" spans="2:14" x14ac:dyDescent="0.4">
      <c r="B3124" s="68" t="str">
        <f>IF($D$2="","",IF($E$2=0.65,IFERROR(IF(INDEX(APガラス性能一覧!A:A,MATCH(ROW(B3118),APガラス性能一覧!$O:$O,0))="","",INDEX(APガラス性能一覧!A:A,MATCH(ROW(B3118),APガラス性能一覧!$O:$O,0))),""),IFERROR(IF(INDEX(APガラス性能一覧!A:A,MATCH(ROW(B3118),APガラス性能一覧!$N:$N,0))="","",INDEX(APガラス性能一覧!A:A,MATCH(ROW(B3118),APガラス性能一覧!$N:$N,0))),"")))</f>
        <v/>
      </c>
      <c r="C3124" s="68" t="str">
        <f>IFERROR(VLOOKUP($B3124,APガラス性能一覧!$A$2:$M$6097,2,0),"")</f>
        <v/>
      </c>
      <c r="D3124" s="68" t="str">
        <f>IFERROR(VLOOKUP($B3124,APガラス性能一覧!$A$2:$M$6097,3,0),"")</f>
        <v/>
      </c>
      <c r="E3124" s="68" t="str">
        <f>IFERROR(VLOOKUP($B3124,APガラス性能一覧!$A$2:$M$6097,4,0),"")</f>
        <v/>
      </c>
      <c r="F3124" s="68" t="str">
        <f>IFERROR(VLOOKUP($B3124,APガラス性能一覧!$A$2:$M$6097,5,0),"")</f>
        <v/>
      </c>
      <c r="G3124" s="68" t="str">
        <f>IFERROR(VLOOKUP($B3124,APガラス性能一覧!$A$2:$M$6097,6,0),"")</f>
        <v/>
      </c>
      <c r="H3124" s="68" t="str">
        <f>IFERROR(VLOOKUP($B3124,APガラス性能一覧!$A$2:$M$6097,7,0),"")</f>
        <v/>
      </c>
      <c r="I3124" s="68" t="str">
        <f>IFERROR(VLOOKUP($B3124,APガラス性能一覧!$A$2:$M$6097,8,0),"")</f>
        <v/>
      </c>
      <c r="J3124" s="68" t="str">
        <f>IFERROR(VLOOKUP($B3124,APガラス性能一覧!$A$2:$M$6097,9,0),"")</f>
        <v/>
      </c>
      <c r="K3124" s="68" t="str">
        <f>IFERROR(VLOOKUP($B3124,APガラス性能一覧!$A$2:$M$6097,10,0),"")</f>
        <v/>
      </c>
      <c r="L3124" s="68" t="str">
        <f>IFERROR(VLOOKUP($B3124,APガラス性能一覧!$A$2:$M$6097,11,0),"")</f>
        <v/>
      </c>
      <c r="M3124" s="68" t="str">
        <f>IFERROR(VLOOKUP($B3124,APガラス性能一覧!$A$2:$M$6097,12,0),"")</f>
        <v/>
      </c>
      <c r="N3124" s="68" t="str">
        <f>IFERROR(VLOOKUP($B3124,APガラス性能一覧!$A$2:$M$6097,13,0),"")</f>
        <v/>
      </c>
    </row>
    <row r="3125" spans="2:14" x14ac:dyDescent="0.4">
      <c r="B3125" s="68" t="str">
        <f>IF($D$2="","",IF($E$2=0.65,IFERROR(IF(INDEX(APガラス性能一覧!A:A,MATCH(ROW(B3119),APガラス性能一覧!$O:$O,0))="","",INDEX(APガラス性能一覧!A:A,MATCH(ROW(B3119),APガラス性能一覧!$O:$O,0))),""),IFERROR(IF(INDEX(APガラス性能一覧!A:A,MATCH(ROW(B3119),APガラス性能一覧!$N:$N,0))="","",INDEX(APガラス性能一覧!A:A,MATCH(ROW(B3119),APガラス性能一覧!$N:$N,0))),"")))</f>
        <v/>
      </c>
      <c r="C3125" s="68" t="str">
        <f>IFERROR(VLOOKUP($B3125,APガラス性能一覧!$A$2:$M$6097,2,0),"")</f>
        <v/>
      </c>
      <c r="D3125" s="68" t="str">
        <f>IFERROR(VLOOKUP($B3125,APガラス性能一覧!$A$2:$M$6097,3,0),"")</f>
        <v/>
      </c>
      <c r="E3125" s="68" t="str">
        <f>IFERROR(VLOOKUP($B3125,APガラス性能一覧!$A$2:$M$6097,4,0),"")</f>
        <v/>
      </c>
      <c r="F3125" s="68" t="str">
        <f>IFERROR(VLOOKUP($B3125,APガラス性能一覧!$A$2:$M$6097,5,0),"")</f>
        <v/>
      </c>
      <c r="G3125" s="68" t="str">
        <f>IFERROR(VLOOKUP($B3125,APガラス性能一覧!$A$2:$M$6097,6,0),"")</f>
        <v/>
      </c>
      <c r="H3125" s="68" t="str">
        <f>IFERROR(VLOOKUP($B3125,APガラス性能一覧!$A$2:$M$6097,7,0),"")</f>
        <v/>
      </c>
      <c r="I3125" s="68" t="str">
        <f>IFERROR(VLOOKUP($B3125,APガラス性能一覧!$A$2:$M$6097,8,0),"")</f>
        <v/>
      </c>
      <c r="J3125" s="68" t="str">
        <f>IFERROR(VLOOKUP($B3125,APガラス性能一覧!$A$2:$M$6097,9,0),"")</f>
        <v/>
      </c>
      <c r="K3125" s="68" t="str">
        <f>IFERROR(VLOOKUP($B3125,APガラス性能一覧!$A$2:$M$6097,10,0),"")</f>
        <v/>
      </c>
      <c r="L3125" s="68" t="str">
        <f>IFERROR(VLOOKUP($B3125,APガラス性能一覧!$A$2:$M$6097,11,0),"")</f>
        <v/>
      </c>
      <c r="M3125" s="68" t="str">
        <f>IFERROR(VLOOKUP($B3125,APガラス性能一覧!$A$2:$M$6097,12,0),"")</f>
        <v/>
      </c>
      <c r="N3125" s="68" t="str">
        <f>IFERROR(VLOOKUP($B3125,APガラス性能一覧!$A$2:$M$6097,13,0),"")</f>
        <v/>
      </c>
    </row>
    <row r="3126" spans="2:14" x14ac:dyDescent="0.4">
      <c r="B3126" s="68" t="str">
        <f>IF($D$2="","",IF($E$2=0.65,IFERROR(IF(INDEX(APガラス性能一覧!A:A,MATCH(ROW(B3120),APガラス性能一覧!$O:$O,0))="","",INDEX(APガラス性能一覧!A:A,MATCH(ROW(B3120),APガラス性能一覧!$O:$O,0))),""),IFERROR(IF(INDEX(APガラス性能一覧!A:A,MATCH(ROW(B3120),APガラス性能一覧!$N:$N,0))="","",INDEX(APガラス性能一覧!A:A,MATCH(ROW(B3120),APガラス性能一覧!$N:$N,0))),"")))</f>
        <v/>
      </c>
      <c r="C3126" s="68" t="str">
        <f>IFERROR(VLOOKUP($B3126,APガラス性能一覧!$A$2:$M$6097,2,0),"")</f>
        <v/>
      </c>
      <c r="D3126" s="68" t="str">
        <f>IFERROR(VLOOKUP($B3126,APガラス性能一覧!$A$2:$M$6097,3,0),"")</f>
        <v/>
      </c>
      <c r="E3126" s="68" t="str">
        <f>IFERROR(VLOOKUP($B3126,APガラス性能一覧!$A$2:$M$6097,4,0),"")</f>
        <v/>
      </c>
      <c r="F3126" s="68" t="str">
        <f>IFERROR(VLOOKUP($B3126,APガラス性能一覧!$A$2:$M$6097,5,0),"")</f>
        <v/>
      </c>
      <c r="G3126" s="68" t="str">
        <f>IFERROR(VLOOKUP($B3126,APガラス性能一覧!$A$2:$M$6097,6,0),"")</f>
        <v/>
      </c>
      <c r="H3126" s="68" t="str">
        <f>IFERROR(VLOOKUP($B3126,APガラス性能一覧!$A$2:$M$6097,7,0),"")</f>
        <v/>
      </c>
      <c r="I3126" s="68" t="str">
        <f>IFERROR(VLOOKUP($B3126,APガラス性能一覧!$A$2:$M$6097,8,0),"")</f>
        <v/>
      </c>
      <c r="J3126" s="68" t="str">
        <f>IFERROR(VLOOKUP($B3126,APガラス性能一覧!$A$2:$M$6097,9,0),"")</f>
        <v/>
      </c>
      <c r="K3126" s="68" t="str">
        <f>IFERROR(VLOOKUP($B3126,APガラス性能一覧!$A$2:$M$6097,10,0),"")</f>
        <v/>
      </c>
      <c r="L3126" s="68" t="str">
        <f>IFERROR(VLOOKUP($B3126,APガラス性能一覧!$A$2:$M$6097,11,0),"")</f>
        <v/>
      </c>
      <c r="M3126" s="68" t="str">
        <f>IFERROR(VLOOKUP($B3126,APガラス性能一覧!$A$2:$M$6097,12,0),"")</f>
        <v/>
      </c>
      <c r="N3126" s="68" t="str">
        <f>IFERROR(VLOOKUP($B3126,APガラス性能一覧!$A$2:$M$6097,13,0),"")</f>
        <v/>
      </c>
    </row>
    <row r="3127" spans="2:14" x14ac:dyDescent="0.4">
      <c r="B3127" s="68" t="str">
        <f>IF($D$2="","",IF($E$2=0.65,IFERROR(IF(INDEX(APガラス性能一覧!A:A,MATCH(ROW(B3121),APガラス性能一覧!$O:$O,0))="","",INDEX(APガラス性能一覧!A:A,MATCH(ROW(B3121),APガラス性能一覧!$O:$O,0))),""),IFERROR(IF(INDEX(APガラス性能一覧!A:A,MATCH(ROW(B3121),APガラス性能一覧!$N:$N,0))="","",INDEX(APガラス性能一覧!A:A,MATCH(ROW(B3121),APガラス性能一覧!$N:$N,0))),"")))</f>
        <v/>
      </c>
      <c r="C3127" s="68" t="str">
        <f>IFERROR(VLOOKUP($B3127,APガラス性能一覧!$A$2:$M$6097,2,0),"")</f>
        <v/>
      </c>
      <c r="D3127" s="68" t="str">
        <f>IFERROR(VLOOKUP($B3127,APガラス性能一覧!$A$2:$M$6097,3,0),"")</f>
        <v/>
      </c>
      <c r="E3127" s="68" t="str">
        <f>IFERROR(VLOOKUP($B3127,APガラス性能一覧!$A$2:$M$6097,4,0),"")</f>
        <v/>
      </c>
      <c r="F3127" s="68" t="str">
        <f>IFERROR(VLOOKUP($B3127,APガラス性能一覧!$A$2:$M$6097,5,0),"")</f>
        <v/>
      </c>
      <c r="G3127" s="68" t="str">
        <f>IFERROR(VLOOKUP($B3127,APガラス性能一覧!$A$2:$M$6097,6,0),"")</f>
        <v/>
      </c>
      <c r="H3127" s="68" t="str">
        <f>IFERROR(VLOOKUP($B3127,APガラス性能一覧!$A$2:$M$6097,7,0),"")</f>
        <v/>
      </c>
      <c r="I3127" s="68" t="str">
        <f>IFERROR(VLOOKUP($B3127,APガラス性能一覧!$A$2:$M$6097,8,0),"")</f>
        <v/>
      </c>
      <c r="J3127" s="68" t="str">
        <f>IFERROR(VLOOKUP($B3127,APガラス性能一覧!$A$2:$M$6097,9,0),"")</f>
        <v/>
      </c>
      <c r="K3127" s="68" t="str">
        <f>IFERROR(VLOOKUP($B3127,APガラス性能一覧!$A$2:$M$6097,10,0),"")</f>
        <v/>
      </c>
      <c r="L3127" s="68" t="str">
        <f>IFERROR(VLOOKUP($B3127,APガラス性能一覧!$A$2:$M$6097,11,0),"")</f>
        <v/>
      </c>
      <c r="M3127" s="68" t="str">
        <f>IFERROR(VLOOKUP($B3127,APガラス性能一覧!$A$2:$M$6097,12,0),"")</f>
        <v/>
      </c>
      <c r="N3127" s="68" t="str">
        <f>IFERROR(VLOOKUP($B3127,APガラス性能一覧!$A$2:$M$6097,13,0),"")</f>
        <v/>
      </c>
    </row>
    <row r="3128" spans="2:14" x14ac:dyDescent="0.4">
      <c r="B3128" s="68" t="str">
        <f>IF($D$2="","",IF($E$2=0.65,IFERROR(IF(INDEX(APガラス性能一覧!A:A,MATCH(ROW(B3122),APガラス性能一覧!$O:$O,0))="","",INDEX(APガラス性能一覧!A:A,MATCH(ROW(B3122),APガラス性能一覧!$O:$O,0))),""),IFERROR(IF(INDEX(APガラス性能一覧!A:A,MATCH(ROW(B3122),APガラス性能一覧!$N:$N,0))="","",INDEX(APガラス性能一覧!A:A,MATCH(ROW(B3122),APガラス性能一覧!$N:$N,0))),"")))</f>
        <v/>
      </c>
      <c r="C3128" s="68" t="str">
        <f>IFERROR(VLOOKUP($B3128,APガラス性能一覧!$A$2:$M$6097,2,0),"")</f>
        <v/>
      </c>
      <c r="D3128" s="68" t="str">
        <f>IFERROR(VLOOKUP($B3128,APガラス性能一覧!$A$2:$M$6097,3,0),"")</f>
        <v/>
      </c>
      <c r="E3128" s="68" t="str">
        <f>IFERROR(VLOOKUP($B3128,APガラス性能一覧!$A$2:$M$6097,4,0),"")</f>
        <v/>
      </c>
      <c r="F3128" s="68" t="str">
        <f>IFERROR(VLOOKUP($B3128,APガラス性能一覧!$A$2:$M$6097,5,0),"")</f>
        <v/>
      </c>
      <c r="G3128" s="68" t="str">
        <f>IFERROR(VLOOKUP($B3128,APガラス性能一覧!$A$2:$M$6097,6,0),"")</f>
        <v/>
      </c>
      <c r="H3128" s="68" t="str">
        <f>IFERROR(VLOOKUP($B3128,APガラス性能一覧!$A$2:$M$6097,7,0),"")</f>
        <v/>
      </c>
      <c r="I3128" s="68" t="str">
        <f>IFERROR(VLOOKUP($B3128,APガラス性能一覧!$A$2:$M$6097,8,0),"")</f>
        <v/>
      </c>
      <c r="J3128" s="68" t="str">
        <f>IFERROR(VLOOKUP($B3128,APガラス性能一覧!$A$2:$M$6097,9,0),"")</f>
        <v/>
      </c>
      <c r="K3128" s="68" t="str">
        <f>IFERROR(VLOOKUP($B3128,APガラス性能一覧!$A$2:$M$6097,10,0),"")</f>
        <v/>
      </c>
      <c r="L3128" s="68" t="str">
        <f>IFERROR(VLOOKUP($B3128,APガラス性能一覧!$A$2:$M$6097,11,0),"")</f>
        <v/>
      </c>
      <c r="M3128" s="68" t="str">
        <f>IFERROR(VLOOKUP($B3128,APガラス性能一覧!$A$2:$M$6097,12,0),"")</f>
        <v/>
      </c>
      <c r="N3128" s="68" t="str">
        <f>IFERROR(VLOOKUP($B3128,APガラス性能一覧!$A$2:$M$6097,13,0),"")</f>
        <v/>
      </c>
    </row>
    <row r="3129" spans="2:14" x14ac:dyDescent="0.4">
      <c r="B3129" s="68" t="str">
        <f>IF($D$2="","",IF($E$2=0.65,IFERROR(IF(INDEX(APガラス性能一覧!A:A,MATCH(ROW(B3123),APガラス性能一覧!$O:$O,0))="","",INDEX(APガラス性能一覧!A:A,MATCH(ROW(B3123),APガラス性能一覧!$O:$O,0))),""),IFERROR(IF(INDEX(APガラス性能一覧!A:A,MATCH(ROW(B3123),APガラス性能一覧!$N:$N,0))="","",INDEX(APガラス性能一覧!A:A,MATCH(ROW(B3123),APガラス性能一覧!$N:$N,0))),"")))</f>
        <v/>
      </c>
      <c r="C3129" s="68" t="str">
        <f>IFERROR(VLOOKUP($B3129,APガラス性能一覧!$A$2:$M$6097,2,0),"")</f>
        <v/>
      </c>
      <c r="D3129" s="68" t="str">
        <f>IFERROR(VLOOKUP($B3129,APガラス性能一覧!$A$2:$M$6097,3,0),"")</f>
        <v/>
      </c>
      <c r="E3129" s="68" t="str">
        <f>IFERROR(VLOOKUP($B3129,APガラス性能一覧!$A$2:$M$6097,4,0),"")</f>
        <v/>
      </c>
      <c r="F3129" s="68" t="str">
        <f>IFERROR(VLOOKUP($B3129,APガラス性能一覧!$A$2:$M$6097,5,0),"")</f>
        <v/>
      </c>
      <c r="G3129" s="68" t="str">
        <f>IFERROR(VLOOKUP($B3129,APガラス性能一覧!$A$2:$M$6097,6,0),"")</f>
        <v/>
      </c>
      <c r="H3129" s="68" t="str">
        <f>IFERROR(VLOOKUP($B3129,APガラス性能一覧!$A$2:$M$6097,7,0),"")</f>
        <v/>
      </c>
      <c r="I3129" s="68" t="str">
        <f>IFERROR(VLOOKUP($B3129,APガラス性能一覧!$A$2:$M$6097,8,0),"")</f>
        <v/>
      </c>
      <c r="J3129" s="68" t="str">
        <f>IFERROR(VLOOKUP($B3129,APガラス性能一覧!$A$2:$M$6097,9,0),"")</f>
        <v/>
      </c>
      <c r="K3129" s="68" t="str">
        <f>IFERROR(VLOOKUP($B3129,APガラス性能一覧!$A$2:$M$6097,10,0),"")</f>
        <v/>
      </c>
      <c r="L3129" s="68" t="str">
        <f>IFERROR(VLOOKUP($B3129,APガラス性能一覧!$A$2:$M$6097,11,0),"")</f>
        <v/>
      </c>
      <c r="M3129" s="68" t="str">
        <f>IFERROR(VLOOKUP($B3129,APガラス性能一覧!$A$2:$M$6097,12,0),"")</f>
        <v/>
      </c>
      <c r="N3129" s="68" t="str">
        <f>IFERROR(VLOOKUP($B3129,APガラス性能一覧!$A$2:$M$6097,13,0),"")</f>
        <v/>
      </c>
    </row>
    <row r="3130" spans="2:14" x14ac:dyDescent="0.4">
      <c r="B3130" s="68" t="str">
        <f>IF($D$2="","",IF($E$2=0.65,IFERROR(IF(INDEX(APガラス性能一覧!A:A,MATCH(ROW(B3124),APガラス性能一覧!$O:$O,0))="","",INDEX(APガラス性能一覧!A:A,MATCH(ROW(B3124),APガラス性能一覧!$O:$O,0))),""),IFERROR(IF(INDEX(APガラス性能一覧!A:A,MATCH(ROW(B3124),APガラス性能一覧!$N:$N,0))="","",INDEX(APガラス性能一覧!A:A,MATCH(ROW(B3124),APガラス性能一覧!$N:$N,0))),"")))</f>
        <v/>
      </c>
      <c r="C3130" s="68" t="str">
        <f>IFERROR(VLOOKUP($B3130,APガラス性能一覧!$A$2:$M$6097,2,0),"")</f>
        <v/>
      </c>
      <c r="D3130" s="68" t="str">
        <f>IFERROR(VLOOKUP($B3130,APガラス性能一覧!$A$2:$M$6097,3,0),"")</f>
        <v/>
      </c>
      <c r="E3130" s="68" t="str">
        <f>IFERROR(VLOOKUP($B3130,APガラス性能一覧!$A$2:$M$6097,4,0),"")</f>
        <v/>
      </c>
      <c r="F3130" s="68" t="str">
        <f>IFERROR(VLOOKUP($B3130,APガラス性能一覧!$A$2:$M$6097,5,0),"")</f>
        <v/>
      </c>
      <c r="G3130" s="68" t="str">
        <f>IFERROR(VLOOKUP($B3130,APガラス性能一覧!$A$2:$M$6097,6,0),"")</f>
        <v/>
      </c>
      <c r="H3130" s="68" t="str">
        <f>IFERROR(VLOOKUP($B3130,APガラス性能一覧!$A$2:$M$6097,7,0),"")</f>
        <v/>
      </c>
      <c r="I3130" s="68" t="str">
        <f>IFERROR(VLOOKUP($B3130,APガラス性能一覧!$A$2:$M$6097,8,0),"")</f>
        <v/>
      </c>
      <c r="J3130" s="68" t="str">
        <f>IFERROR(VLOOKUP($B3130,APガラス性能一覧!$A$2:$M$6097,9,0),"")</f>
        <v/>
      </c>
      <c r="K3130" s="68" t="str">
        <f>IFERROR(VLOOKUP($B3130,APガラス性能一覧!$A$2:$M$6097,10,0),"")</f>
        <v/>
      </c>
      <c r="L3130" s="68" t="str">
        <f>IFERROR(VLOOKUP($B3130,APガラス性能一覧!$A$2:$M$6097,11,0),"")</f>
        <v/>
      </c>
      <c r="M3130" s="68" t="str">
        <f>IFERROR(VLOOKUP($B3130,APガラス性能一覧!$A$2:$M$6097,12,0),"")</f>
        <v/>
      </c>
      <c r="N3130" s="68" t="str">
        <f>IFERROR(VLOOKUP($B3130,APガラス性能一覧!$A$2:$M$6097,13,0),"")</f>
        <v/>
      </c>
    </row>
    <row r="3131" spans="2:14" x14ac:dyDescent="0.4">
      <c r="B3131" s="68" t="str">
        <f>IF($D$2="","",IF($E$2=0.65,IFERROR(IF(INDEX(APガラス性能一覧!A:A,MATCH(ROW(B3125),APガラス性能一覧!$O:$O,0))="","",INDEX(APガラス性能一覧!A:A,MATCH(ROW(B3125),APガラス性能一覧!$O:$O,0))),""),IFERROR(IF(INDEX(APガラス性能一覧!A:A,MATCH(ROW(B3125),APガラス性能一覧!$N:$N,0))="","",INDEX(APガラス性能一覧!A:A,MATCH(ROW(B3125),APガラス性能一覧!$N:$N,0))),"")))</f>
        <v/>
      </c>
      <c r="C3131" s="68" t="str">
        <f>IFERROR(VLOOKUP($B3131,APガラス性能一覧!$A$2:$M$6097,2,0),"")</f>
        <v/>
      </c>
      <c r="D3131" s="68" t="str">
        <f>IFERROR(VLOOKUP($B3131,APガラス性能一覧!$A$2:$M$6097,3,0),"")</f>
        <v/>
      </c>
      <c r="E3131" s="68" t="str">
        <f>IFERROR(VLOOKUP($B3131,APガラス性能一覧!$A$2:$M$6097,4,0),"")</f>
        <v/>
      </c>
      <c r="F3131" s="68" t="str">
        <f>IFERROR(VLOOKUP($B3131,APガラス性能一覧!$A$2:$M$6097,5,0),"")</f>
        <v/>
      </c>
      <c r="G3131" s="68" t="str">
        <f>IFERROR(VLOOKUP($B3131,APガラス性能一覧!$A$2:$M$6097,6,0),"")</f>
        <v/>
      </c>
      <c r="H3131" s="68" t="str">
        <f>IFERROR(VLOOKUP($B3131,APガラス性能一覧!$A$2:$M$6097,7,0),"")</f>
        <v/>
      </c>
      <c r="I3131" s="68" t="str">
        <f>IFERROR(VLOOKUP($B3131,APガラス性能一覧!$A$2:$M$6097,8,0),"")</f>
        <v/>
      </c>
      <c r="J3131" s="68" t="str">
        <f>IFERROR(VLOOKUP($B3131,APガラス性能一覧!$A$2:$M$6097,9,0),"")</f>
        <v/>
      </c>
      <c r="K3131" s="68" t="str">
        <f>IFERROR(VLOOKUP($B3131,APガラス性能一覧!$A$2:$M$6097,10,0),"")</f>
        <v/>
      </c>
      <c r="L3131" s="68" t="str">
        <f>IFERROR(VLOOKUP($B3131,APガラス性能一覧!$A$2:$M$6097,11,0),"")</f>
        <v/>
      </c>
      <c r="M3131" s="68" t="str">
        <f>IFERROR(VLOOKUP($B3131,APガラス性能一覧!$A$2:$M$6097,12,0),"")</f>
        <v/>
      </c>
      <c r="N3131" s="68" t="str">
        <f>IFERROR(VLOOKUP($B3131,APガラス性能一覧!$A$2:$M$6097,13,0),"")</f>
        <v/>
      </c>
    </row>
    <row r="3132" spans="2:14" x14ac:dyDescent="0.4">
      <c r="B3132" s="68" t="str">
        <f>IF($D$2="","",IF($E$2=0.65,IFERROR(IF(INDEX(APガラス性能一覧!A:A,MATCH(ROW(B3126),APガラス性能一覧!$O:$O,0))="","",INDEX(APガラス性能一覧!A:A,MATCH(ROW(B3126),APガラス性能一覧!$O:$O,0))),""),IFERROR(IF(INDEX(APガラス性能一覧!A:A,MATCH(ROW(B3126),APガラス性能一覧!$N:$N,0))="","",INDEX(APガラス性能一覧!A:A,MATCH(ROW(B3126),APガラス性能一覧!$N:$N,0))),"")))</f>
        <v/>
      </c>
      <c r="C3132" s="68" t="str">
        <f>IFERROR(VLOOKUP($B3132,APガラス性能一覧!$A$2:$M$6097,2,0),"")</f>
        <v/>
      </c>
      <c r="D3132" s="68" t="str">
        <f>IFERROR(VLOOKUP($B3132,APガラス性能一覧!$A$2:$M$6097,3,0),"")</f>
        <v/>
      </c>
      <c r="E3132" s="68" t="str">
        <f>IFERROR(VLOOKUP($B3132,APガラス性能一覧!$A$2:$M$6097,4,0),"")</f>
        <v/>
      </c>
      <c r="F3132" s="68" t="str">
        <f>IFERROR(VLOOKUP($B3132,APガラス性能一覧!$A$2:$M$6097,5,0),"")</f>
        <v/>
      </c>
      <c r="G3132" s="68" t="str">
        <f>IFERROR(VLOOKUP($B3132,APガラス性能一覧!$A$2:$M$6097,6,0),"")</f>
        <v/>
      </c>
      <c r="H3132" s="68" t="str">
        <f>IFERROR(VLOOKUP($B3132,APガラス性能一覧!$A$2:$M$6097,7,0),"")</f>
        <v/>
      </c>
      <c r="I3132" s="68" t="str">
        <f>IFERROR(VLOOKUP($B3132,APガラス性能一覧!$A$2:$M$6097,8,0),"")</f>
        <v/>
      </c>
      <c r="J3132" s="68" t="str">
        <f>IFERROR(VLOOKUP($B3132,APガラス性能一覧!$A$2:$M$6097,9,0),"")</f>
        <v/>
      </c>
      <c r="K3132" s="68" t="str">
        <f>IFERROR(VLOOKUP($B3132,APガラス性能一覧!$A$2:$M$6097,10,0),"")</f>
        <v/>
      </c>
      <c r="L3132" s="68" t="str">
        <f>IFERROR(VLOOKUP($B3132,APガラス性能一覧!$A$2:$M$6097,11,0),"")</f>
        <v/>
      </c>
      <c r="M3132" s="68" t="str">
        <f>IFERROR(VLOOKUP($B3132,APガラス性能一覧!$A$2:$M$6097,12,0),"")</f>
        <v/>
      </c>
      <c r="N3132" s="68" t="str">
        <f>IFERROR(VLOOKUP($B3132,APガラス性能一覧!$A$2:$M$6097,13,0),"")</f>
        <v/>
      </c>
    </row>
    <row r="3133" spans="2:14" x14ac:dyDescent="0.4">
      <c r="B3133" s="68" t="str">
        <f>IF($D$2="","",IF($E$2=0.65,IFERROR(IF(INDEX(APガラス性能一覧!A:A,MATCH(ROW(B3127),APガラス性能一覧!$O:$O,0))="","",INDEX(APガラス性能一覧!A:A,MATCH(ROW(B3127),APガラス性能一覧!$O:$O,0))),""),IFERROR(IF(INDEX(APガラス性能一覧!A:A,MATCH(ROW(B3127),APガラス性能一覧!$N:$N,0))="","",INDEX(APガラス性能一覧!A:A,MATCH(ROW(B3127),APガラス性能一覧!$N:$N,0))),"")))</f>
        <v/>
      </c>
      <c r="C3133" s="68" t="str">
        <f>IFERROR(VLOOKUP($B3133,APガラス性能一覧!$A$2:$M$6097,2,0),"")</f>
        <v/>
      </c>
      <c r="D3133" s="68" t="str">
        <f>IFERROR(VLOOKUP($B3133,APガラス性能一覧!$A$2:$M$6097,3,0),"")</f>
        <v/>
      </c>
      <c r="E3133" s="68" t="str">
        <f>IFERROR(VLOOKUP($B3133,APガラス性能一覧!$A$2:$M$6097,4,0),"")</f>
        <v/>
      </c>
      <c r="F3133" s="68" t="str">
        <f>IFERROR(VLOOKUP($B3133,APガラス性能一覧!$A$2:$M$6097,5,0),"")</f>
        <v/>
      </c>
      <c r="G3133" s="68" t="str">
        <f>IFERROR(VLOOKUP($B3133,APガラス性能一覧!$A$2:$M$6097,6,0),"")</f>
        <v/>
      </c>
      <c r="H3133" s="68" t="str">
        <f>IFERROR(VLOOKUP($B3133,APガラス性能一覧!$A$2:$M$6097,7,0),"")</f>
        <v/>
      </c>
      <c r="I3133" s="68" t="str">
        <f>IFERROR(VLOOKUP($B3133,APガラス性能一覧!$A$2:$M$6097,8,0),"")</f>
        <v/>
      </c>
      <c r="J3133" s="68" t="str">
        <f>IFERROR(VLOOKUP($B3133,APガラス性能一覧!$A$2:$M$6097,9,0),"")</f>
        <v/>
      </c>
      <c r="K3133" s="68" t="str">
        <f>IFERROR(VLOOKUP($B3133,APガラス性能一覧!$A$2:$M$6097,10,0),"")</f>
        <v/>
      </c>
      <c r="L3133" s="68" t="str">
        <f>IFERROR(VLOOKUP($B3133,APガラス性能一覧!$A$2:$M$6097,11,0),"")</f>
        <v/>
      </c>
      <c r="M3133" s="68" t="str">
        <f>IFERROR(VLOOKUP($B3133,APガラス性能一覧!$A$2:$M$6097,12,0),"")</f>
        <v/>
      </c>
      <c r="N3133" s="68" t="str">
        <f>IFERROR(VLOOKUP($B3133,APガラス性能一覧!$A$2:$M$6097,13,0),"")</f>
        <v/>
      </c>
    </row>
    <row r="3134" spans="2:14" x14ac:dyDescent="0.4">
      <c r="B3134" s="68" t="str">
        <f>IF($D$2="","",IF($E$2=0.65,IFERROR(IF(INDEX(APガラス性能一覧!A:A,MATCH(ROW(B3128),APガラス性能一覧!$O:$O,0))="","",INDEX(APガラス性能一覧!A:A,MATCH(ROW(B3128),APガラス性能一覧!$O:$O,0))),""),IFERROR(IF(INDEX(APガラス性能一覧!A:A,MATCH(ROW(B3128),APガラス性能一覧!$N:$N,0))="","",INDEX(APガラス性能一覧!A:A,MATCH(ROW(B3128),APガラス性能一覧!$N:$N,0))),"")))</f>
        <v/>
      </c>
      <c r="C3134" s="68" t="str">
        <f>IFERROR(VLOOKUP($B3134,APガラス性能一覧!$A$2:$M$6097,2,0),"")</f>
        <v/>
      </c>
      <c r="D3134" s="68" t="str">
        <f>IFERROR(VLOOKUP($B3134,APガラス性能一覧!$A$2:$M$6097,3,0),"")</f>
        <v/>
      </c>
      <c r="E3134" s="68" t="str">
        <f>IFERROR(VLOOKUP($B3134,APガラス性能一覧!$A$2:$M$6097,4,0),"")</f>
        <v/>
      </c>
      <c r="F3134" s="68" t="str">
        <f>IFERROR(VLOOKUP($B3134,APガラス性能一覧!$A$2:$M$6097,5,0),"")</f>
        <v/>
      </c>
      <c r="G3134" s="68" t="str">
        <f>IFERROR(VLOOKUP($B3134,APガラス性能一覧!$A$2:$M$6097,6,0),"")</f>
        <v/>
      </c>
      <c r="H3134" s="68" t="str">
        <f>IFERROR(VLOOKUP($B3134,APガラス性能一覧!$A$2:$M$6097,7,0),"")</f>
        <v/>
      </c>
      <c r="I3134" s="68" t="str">
        <f>IFERROR(VLOOKUP($B3134,APガラス性能一覧!$A$2:$M$6097,8,0),"")</f>
        <v/>
      </c>
      <c r="J3134" s="68" t="str">
        <f>IFERROR(VLOOKUP($B3134,APガラス性能一覧!$A$2:$M$6097,9,0),"")</f>
        <v/>
      </c>
      <c r="K3134" s="68" t="str">
        <f>IFERROR(VLOOKUP($B3134,APガラス性能一覧!$A$2:$M$6097,10,0),"")</f>
        <v/>
      </c>
      <c r="L3134" s="68" t="str">
        <f>IFERROR(VLOOKUP($B3134,APガラス性能一覧!$A$2:$M$6097,11,0),"")</f>
        <v/>
      </c>
      <c r="M3134" s="68" t="str">
        <f>IFERROR(VLOOKUP($B3134,APガラス性能一覧!$A$2:$M$6097,12,0),"")</f>
        <v/>
      </c>
      <c r="N3134" s="68" t="str">
        <f>IFERROR(VLOOKUP($B3134,APガラス性能一覧!$A$2:$M$6097,13,0),"")</f>
        <v/>
      </c>
    </row>
    <row r="3135" spans="2:14" x14ac:dyDescent="0.4">
      <c r="B3135" s="68" t="str">
        <f>IF($D$2="","",IF($E$2=0.65,IFERROR(IF(INDEX(APガラス性能一覧!A:A,MATCH(ROW(B3129),APガラス性能一覧!$O:$O,0))="","",INDEX(APガラス性能一覧!A:A,MATCH(ROW(B3129),APガラス性能一覧!$O:$O,0))),""),IFERROR(IF(INDEX(APガラス性能一覧!A:A,MATCH(ROW(B3129),APガラス性能一覧!$N:$N,0))="","",INDEX(APガラス性能一覧!A:A,MATCH(ROW(B3129),APガラス性能一覧!$N:$N,0))),"")))</f>
        <v/>
      </c>
      <c r="C3135" s="68" t="str">
        <f>IFERROR(VLOOKUP($B3135,APガラス性能一覧!$A$2:$M$6097,2,0),"")</f>
        <v/>
      </c>
      <c r="D3135" s="68" t="str">
        <f>IFERROR(VLOOKUP($B3135,APガラス性能一覧!$A$2:$M$6097,3,0),"")</f>
        <v/>
      </c>
      <c r="E3135" s="68" t="str">
        <f>IFERROR(VLOOKUP($B3135,APガラス性能一覧!$A$2:$M$6097,4,0),"")</f>
        <v/>
      </c>
      <c r="F3135" s="68" t="str">
        <f>IFERROR(VLOOKUP($B3135,APガラス性能一覧!$A$2:$M$6097,5,0),"")</f>
        <v/>
      </c>
      <c r="G3135" s="68" t="str">
        <f>IFERROR(VLOOKUP($B3135,APガラス性能一覧!$A$2:$M$6097,6,0),"")</f>
        <v/>
      </c>
      <c r="H3135" s="68" t="str">
        <f>IFERROR(VLOOKUP($B3135,APガラス性能一覧!$A$2:$M$6097,7,0),"")</f>
        <v/>
      </c>
      <c r="I3135" s="68" t="str">
        <f>IFERROR(VLOOKUP($B3135,APガラス性能一覧!$A$2:$M$6097,8,0),"")</f>
        <v/>
      </c>
      <c r="J3135" s="68" t="str">
        <f>IFERROR(VLOOKUP($B3135,APガラス性能一覧!$A$2:$M$6097,9,0),"")</f>
        <v/>
      </c>
      <c r="K3135" s="68" t="str">
        <f>IFERROR(VLOOKUP($B3135,APガラス性能一覧!$A$2:$M$6097,10,0),"")</f>
        <v/>
      </c>
      <c r="L3135" s="68" t="str">
        <f>IFERROR(VLOOKUP($B3135,APガラス性能一覧!$A$2:$M$6097,11,0),"")</f>
        <v/>
      </c>
      <c r="M3135" s="68" t="str">
        <f>IFERROR(VLOOKUP($B3135,APガラス性能一覧!$A$2:$M$6097,12,0),"")</f>
        <v/>
      </c>
      <c r="N3135" s="68" t="str">
        <f>IFERROR(VLOOKUP($B3135,APガラス性能一覧!$A$2:$M$6097,13,0),"")</f>
        <v/>
      </c>
    </row>
    <row r="3136" spans="2:14" x14ac:dyDescent="0.4">
      <c r="B3136" s="68" t="str">
        <f>IF($D$2="","",IF($E$2=0.65,IFERROR(IF(INDEX(APガラス性能一覧!A:A,MATCH(ROW(B3130),APガラス性能一覧!$O:$O,0))="","",INDEX(APガラス性能一覧!A:A,MATCH(ROW(B3130),APガラス性能一覧!$O:$O,0))),""),IFERROR(IF(INDEX(APガラス性能一覧!A:A,MATCH(ROW(B3130),APガラス性能一覧!$N:$N,0))="","",INDEX(APガラス性能一覧!A:A,MATCH(ROW(B3130),APガラス性能一覧!$N:$N,0))),"")))</f>
        <v/>
      </c>
      <c r="C3136" s="68" t="str">
        <f>IFERROR(VLOOKUP($B3136,APガラス性能一覧!$A$2:$M$6097,2,0),"")</f>
        <v/>
      </c>
      <c r="D3136" s="68" t="str">
        <f>IFERROR(VLOOKUP($B3136,APガラス性能一覧!$A$2:$M$6097,3,0),"")</f>
        <v/>
      </c>
      <c r="E3136" s="68" t="str">
        <f>IFERROR(VLOOKUP($B3136,APガラス性能一覧!$A$2:$M$6097,4,0),"")</f>
        <v/>
      </c>
      <c r="F3136" s="68" t="str">
        <f>IFERROR(VLOOKUP($B3136,APガラス性能一覧!$A$2:$M$6097,5,0),"")</f>
        <v/>
      </c>
      <c r="G3136" s="68" t="str">
        <f>IFERROR(VLOOKUP($B3136,APガラス性能一覧!$A$2:$M$6097,6,0),"")</f>
        <v/>
      </c>
      <c r="H3136" s="68" t="str">
        <f>IFERROR(VLOOKUP($B3136,APガラス性能一覧!$A$2:$M$6097,7,0),"")</f>
        <v/>
      </c>
      <c r="I3136" s="68" t="str">
        <f>IFERROR(VLOOKUP($B3136,APガラス性能一覧!$A$2:$M$6097,8,0),"")</f>
        <v/>
      </c>
      <c r="J3136" s="68" t="str">
        <f>IFERROR(VLOOKUP($B3136,APガラス性能一覧!$A$2:$M$6097,9,0),"")</f>
        <v/>
      </c>
      <c r="K3136" s="68" t="str">
        <f>IFERROR(VLOOKUP($B3136,APガラス性能一覧!$A$2:$M$6097,10,0),"")</f>
        <v/>
      </c>
      <c r="L3136" s="68" t="str">
        <f>IFERROR(VLOOKUP($B3136,APガラス性能一覧!$A$2:$M$6097,11,0),"")</f>
        <v/>
      </c>
      <c r="M3136" s="68" t="str">
        <f>IFERROR(VLOOKUP($B3136,APガラス性能一覧!$A$2:$M$6097,12,0),"")</f>
        <v/>
      </c>
      <c r="N3136" s="68" t="str">
        <f>IFERROR(VLOOKUP($B3136,APガラス性能一覧!$A$2:$M$6097,13,0),"")</f>
        <v/>
      </c>
    </row>
    <row r="3137" spans="2:14" x14ac:dyDescent="0.4">
      <c r="B3137" s="68" t="str">
        <f>IF($D$2="","",IF($E$2=0.65,IFERROR(IF(INDEX(APガラス性能一覧!A:A,MATCH(ROW(B3131),APガラス性能一覧!$O:$O,0))="","",INDEX(APガラス性能一覧!A:A,MATCH(ROW(B3131),APガラス性能一覧!$O:$O,0))),""),IFERROR(IF(INDEX(APガラス性能一覧!A:A,MATCH(ROW(B3131),APガラス性能一覧!$N:$N,0))="","",INDEX(APガラス性能一覧!A:A,MATCH(ROW(B3131),APガラス性能一覧!$N:$N,0))),"")))</f>
        <v/>
      </c>
      <c r="C3137" s="68" t="str">
        <f>IFERROR(VLOOKUP($B3137,APガラス性能一覧!$A$2:$M$6097,2,0),"")</f>
        <v/>
      </c>
      <c r="D3137" s="68" t="str">
        <f>IFERROR(VLOOKUP($B3137,APガラス性能一覧!$A$2:$M$6097,3,0),"")</f>
        <v/>
      </c>
      <c r="E3137" s="68" t="str">
        <f>IFERROR(VLOOKUP($B3137,APガラス性能一覧!$A$2:$M$6097,4,0),"")</f>
        <v/>
      </c>
      <c r="F3137" s="68" t="str">
        <f>IFERROR(VLOOKUP($B3137,APガラス性能一覧!$A$2:$M$6097,5,0),"")</f>
        <v/>
      </c>
      <c r="G3137" s="68" t="str">
        <f>IFERROR(VLOOKUP($B3137,APガラス性能一覧!$A$2:$M$6097,6,0),"")</f>
        <v/>
      </c>
      <c r="H3137" s="68" t="str">
        <f>IFERROR(VLOOKUP($B3137,APガラス性能一覧!$A$2:$M$6097,7,0),"")</f>
        <v/>
      </c>
      <c r="I3137" s="68" t="str">
        <f>IFERROR(VLOOKUP($B3137,APガラス性能一覧!$A$2:$M$6097,8,0),"")</f>
        <v/>
      </c>
      <c r="J3137" s="68" t="str">
        <f>IFERROR(VLOOKUP($B3137,APガラス性能一覧!$A$2:$M$6097,9,0),"")</f>
        <v/>
      </c>
      <c r="K3137" s="68" t="str">
        <f>IFERROR(VLOOKUP($B3137,APガラス性能一覧!$A$2:$M$6097,10,0),"")</f>
        <v/>
      </c>
      <c r="L3137" s="68" t="str">
        <f>IFERROR(VLOOKUP($B3137,APガラス性能一覧!$A$2:$M$6097,11,0),"")</f>
        <v/>
      </c>
      <c r="M3137" s="68" t="str">
        <f>IFERROR(VLOOKUP($B3137,APガラス性能一覧!$A$2:$M$6097,12,0),"")</f>
        <v/>
      </c>
      <c r="N3137" s="68" t="str">
        <f>IFERROR(VLOOKUP($B3137,APガラス性能一覧!$A$2:$M$6097,13,0),"")</f>
        <v/>
      </c>
    </row>
    <row r="3138" spans="2:14" x14ac:dyDescent="0.4">
      <c r="B3138" s="68" t="str">
        <f>IF($D$2="","",IF($E$2=0.65,IFERROR(IF(INDEX(APガラス性能一覧!A:A,MATCH(ROW(B3132),APガラス性能一覧!$O:$O,0))="","",INDEX(APガラス性能一覧!A:A,MATCH(ROW(B3132),APガラス性能一覧!$O:$O,0))),""),IFERROR(IF(INDEX(APガラス性能一覧!A:A,MATCH(ROW(B3132),APガラス性能一覧!$N:$N,0))="","",INDEX(APガラス性能一覧!A:A,MATCH(ROW(B3132),APガラス性能一覧!$N:$N,0))),"")))</f>
        <v/>
      </c>
      <c r="C3138" s="68" t="str">
        <f>IFERROR(VLOOKUP($B3138,APガラス性能一覧!$A$2:$M$6097,2,0),"")</f>
        <v/>
      </c>
      <c r="D3138" s="68" t="str">
        <f>IFERROR(VLOOKUP($B3138,APガラス性能一覧!$A$2:$M$6097,3,0),"")</f>
        <v/>
      </c>
      <c r="E3138" s="68" t="str">
        <f>IFERROR(VLOOKUP($B3138,APガラス性能一覧!$A$2:$M$6097,4,0),"")</f>
        <v/>
      </c>
      <c r="F3138" s="68" t="str">
        <f>IFERROR(VLOOKUP($B3138,APガラス性能一覧!$A$2:$M$6097,5,0),"")</f>
        <v/>
      </c>
      <c r="G3138" s="68" t="str">
        <f>IFERROR(VLOOKUP($B3138,APガラス性能一覧!$A$2:$M$6097,6,0),"")</f>
        <v/>
      </c>
      <c r="H3138" s="68" t="str">
        <f>IFERROR(VLOOKUP($B3138,APガラス性能一覧!$A$2:$M$6097,7,0),"")</f>
        <v/>
      </c>
      <c r="I3138" s="68" t="str">
        <f>IFERROR(VLOOKUP($B3138,APガラス性能一覧!$A$2:$M$6097,8,0),"")</f>
        <v/>
      </c>
      <c r="J3138" s="68" t="str">
        <f>IFERROR(VLOOKUP($B3138,APガラス性能一覧!$A$2:$M$6097,9,0),"")</f>
        <v/>
      </c>
      <c r="K3138" s="68" t="str">
        <f>IFERROR(VLOOKUP($B3138,APガラス性能一覧!$A$2:$M$6097,10,0),"")</f>
        <v/>
      </c>
      <c r="L3138" s="68" t="str">
        <f>IFERROR(VLOOKUP($B3138,APガラス性能一覧!$A$2:$M$6097,11,0),"")</f>
        <v/>
      </c>
      <c r="M3138" s="68" t="str">
        <f>IFERROR(VLOOKUP($B3138,APガラス性能一覧!$A$2:$M$6097,12,0),"")</f>
        <v/>
      </c>
      <c r="N3138" s="68" t="str">
        <f>IFERROR(VLOOKUP($B3138,APガラス性能一覧!$A$2:$M$6097,13,0),"")</f>
        <v/>
      </c>
    </row>
    <row r="3139" spans="2:14" x14ac:dyDescent="0.4">
      <c r="B3139" s="68" t="str">
        <f>IF($D$2="","",IF($E$2=0.65,IFERROR(IF(INDEX(APガラス性能一覧!A:A,MATCH(ROW(B3133),APガラス性能一覧!$O:$O,0))="","",INDEX(APガラス性能一覧!A:A,MATCH(ROW(B3133),APガラス性能一覧!$O:$O,0))),""),IFERROR(IF(INDEX(APガラス性能一覧!A:A,MATCH(ROW(B3133),APガラス性能一覧!$N:$N,0))="","",INDEX(APガラス性能一覧!A:A,MATCH(ROW(B3133),APガラス性能一覧!$N:$N,0))),"")))</f>
        <v/>
      </c>
      <c r="C3139" s="68" t="str">
        <f>IFERROR(VLOOKUP($B3139,APガラス性能一覧!$A$2:$M$6097,2,0),"")</f>
        <v/>
      </c>
      <c r="D3139" s="68" t="str">
        <f>IFERROR(VLOOKUP($B3139,APガラス性能一覧!$A$2:$M$6097,3,0),"")</f>
        <v/>
      </c>
      <c r="E3139" s="68" t="str">
        <f>IFERROR(VLOOKUP($B3139,APガラス性能一覧!$A$2:$M$6097,4,0),"")</f>
        <v/>
      </c>
      <c r="F3139" s="68" t="str">
        <f>IFERROR(VLOOKUP($B3139,APガラス性能一覧!$A$2:$M$6097,5,0),"")</f>
        <v/>
      </c>
      <c r="G3139" s="68" t="str">
        <f>IFERROR(VLOOKUP($B3139,APガラス性能一覧!$A$2:$M$6097,6,0),"")</f>
        <v/>
      </c>
      <c r="H3139" s="68" t="str">
        <f>IFERROR(VLOOKUP($B3139,APガラス性能一覧!$A$2:$M$6097,7,0),"")</f>
        <v/>
      </c>
      <c r="I3139" s="68" t="str">
        <f>IFERROR(VLOOKUP($B3139,APガラス性能一覧!$A$2:$M$6097,8,0),"")</f>
        <v/>
      </c>
      <c r="J3139" s="68" t="str">
        <f>IFERROR(VLOOKUP($B3139,APガラス性能一覧!$A$2:$M$6097,9,0),"")</f>
        <v/>
      </c>
      <c r="K3139" s="68" t="str">
        <f>IFERROR(VLOOKUP($B3139,APガラス性能一覧!$A$2:$M$6097,10,0),"")</f>
        <v/>
      </c>
      <c r="L3139" s="68" t="str">
        <f>IFERROR(VLOOKUP($B3139,APガラス性能一覧!$A$2:$M$6097,11,0),"")</f>
        <v/>
      </c>
      <c r="M3139" s="68" t="str">
        <f>IFERROR(VLOOKUP($B3139,APガラス性能一覧!$A$2:$M$6097,12,0),"")</f>
        <v/>
      </c>
      <c r="N3139" s="68" t="str">
        <f>IFERROR(VLOOKUP($B3139,APガラス性能一覧!$A$2:$M$6097,13,0),"")</f>
        <v/>
      </c>
    </row>
    <row r="3140" spans="2:14" x14ac:dyDescent="0.4">
      <c r="B3140" s="68" t="str">
        <f>IF($D$2="","",IF($E$2=0.65,IFERROR(IF(INDEX(APガラス性能一覧!A:A,MATCH(ROW(B3134),APガラス性能一覧!$O:$O,0))="","",INDEX(APガラス性能一覧!A:A,MATCH(ROW(B3134),APガラス性能一覧!$O:$O,0))),""),IFERROR(IF(INDEX(APガラス性能一覧!A:A,MATCH(ROW(B3134),APガラス性能一覧!$N:$N,0))="","",INDEX(APガラス性能一覧!A:A,MATCH(ROW(B3134),APガラス性能一覧!$N:$N,0))),"")))</f>
        <v/>
      </c>
      <c r="C3140" s="68" t="str">
        <f>IFERROR(VLOOKUP($B3140,APガラス性能一覧!$A$2:$M$6097,2,0),"")</f>
        <v/>
      </c>
      <c r="D3140" s="68" t="str">
        <f>IFERROR(VLOOKUP($B3140,APガラス性能一覧!$A$2:$M$6097,3,0),"")</f>
        <v/>
      </c>
      <c r="E3140" s="68" t="str">
        <f>IFERROR(VLOOKUP($B3140,APガラス性能一覧!$A$2:$M$6097,4,0),"")</f>
        <v/>
      </c>
      <c r="F3140" s="68" t="str">
        <f>IFERROR(VLOOKUP($B3140,APガラス性能一覧!$A$2:$M$6097,5,0),"")</f>
        <v/>
      </c>
      <c r="G3140" s="68" t="str">
        <f>IFERROR(VLOOKUP($B3140,APガラス性能一覧!$A$2:$M$6097,6,0),"")</f>
        <v/>
      </c>
      <c r="H3140" s="68" t="str">
        <f>IFERROR(VLOOKUP($B3140,APガラス性能一覧!$A$2:$M$6097,7,0),"")</f>
        <v/>
      </c>
      <c r="I3140" s="68" t="str">
        <f>IFERROR(VLOOKUP($B3140,APガラス性能一覧!$A$2:$M$6097,8,0),"")</f>
        <v/>
      </c>
      <c r="J3140" s="68" t="str">
        <f>IFERROR(VLOOKUP($B3140,APガラス性能一覧!$A$2:$M$6097,9,0),"")</f>
        <v/>
      </c>
      <c r="K3140" s="68" t="str">
        <f>IFERROR(VLOOKUP($B3140,APガラス性能一覧!$A$2:$M$6097,10,0),"")</f>
        <v/>
      </c>
      <c r="L3140" s="68" t="str">
        <f>IFERROR(VLOOKUP($B3140,APガラス性能一覧!$A$2:$M$6097,11,0),"")</f>
        <v/>
      </c>
      <c r="M3140" s="68" t="str">
        <f>IFERROR(VLOOKUP($B3140,APガラス性能一覧!$A$2:$M$6097,12,0),"")</f>
        <v/>
      </c>
      <c r="N3140" s="68" t="str">
        <f>IFERROR(VLOOKUP($B3140,APガラス性能一覧!$A$2:$M$6097,13,0),"")</f>
        <v/>
      </c>
    </row>
    <row r="3141" spans="2:14" x14ac:dyDescent="0.4">
      <c r="B3141" s="68" t="str">
        <f>IF($D$2="","",IF($E$2=0.65,IFERROR(IF(INDEX(APガラス性能一覧!A:A,MATCH(ROW(B3135),APガラス性能一覧!$O:$O,0))="","",INDEX(APガラス性能一覧!A:A,MATCH(ROW(B3135),APガラス性能一覧!$O:$O,0))),""),IFERROR(IF(INDEX(APガラス性能一覧!A:A,MATCH(ROW(B3135),APガラス性能一覧!$N:$N,0))="","",INDEX(APガラス性能一覧!A:A,MATCH(ROW(B3135),APガラス性能一覧!$N:$N,0))),"")))</f>
        <v/>
      </c>
      <c r="C3141" s="68" t="str">
        <f>IFERROR(VLOOKUP($B3141,APガラス性能一覧!$A$2:$M$6097,2,0),"")</f>
        <v/>
      </c>
      <c r="D3141" s="68" t="str">
        <f>IFERROR(VLOOKUP($B3141,APガラス性能一覧!$A$2:$M$6097,3,0),"")</f>
        <v/>
      </c>
      <c r="E3141" s="68" t="str">
        <f>IFERROR(VLOOKUP($B3141,APガラス性能一覧!$A$2:$M$6097,4,0),"")</f>
        <v/>
      </c>
      <c r="F3141" s="68" t="str">
        <f>IFERROR(VLOOKUP($B3141,APガラス性能一覧!$A$2:$M$6097,5,0),"")</f>
        <v/>
      </c>
      <c r="G3141" s="68" t="str">
        <f>IFERROR(VLOOKUP($B3141,APガラス性能一覧!$A$2:$M$6097,6,0),"")</f>
        <v/>
      </c>
      <c r="H3141" s="68" t="str">
        <f>IFERROR(VLOOKUP($B3141,APガラス性能一覧!$A$2:$M$6097,7,0),"")</f>
        <v/>
      </c>
      <c r="I3141" s="68" t="str">
        <f>IFERROR(VLOOKUP($B3141,APガラス性能一覧!$A$2:$M$6097,8,0),"")</f>
        <v/>
      </c>
      <c r="J3141" s="68" t="str">
        <f>IFERROR(VLOOKUP($B3141,APガラス性能一覧!$A$2:$M$6097,9,0),"")</f>
        <v/>
      </c>
      <c r="K3141" s="68" t="str">
        <f>IFERROR(VLOOKUP($B3141,APガラス性能一覧!$A$2:$M$6097,10,0),"")</f>
        <v/>
      </c>
      <c r="L3141" s="68" t="str">
        <f>IFERROR(VLOOKUP($B3141,APガラス性能一覧!$A$2:$M$6097,11,0),"")</f>
        <v/>
      </c>
      <c r="M3141" s="68" t="str">
        <f>IFERROR(VLOOKUP($B3141,APガラス性能一覧!$A$2:$M$6097,12,0),"")</f>
        <v/>
      </c>
      <c r="N3141" s="68" t="str">
        <f>IFERROR(VLOOKUP($B3141,APガラス性能一覧!$A$2:$M$6097,13,0),"")</f>
        <v/>
      </c>
    </row>
    <row r="3142" spans="2:14" x14ac:dyDescent="0.4">
      <c r="B3142" s="68" t="str">
        <f>IF($D$2="","",IF($E$2=0.65,IFERROR(IF(INDEX(APガラス性能一覧!A:A,MATCH(ROW(B3136),APガラス性能一覧!$O:$O,0))="","",INDEX(APガラス性能一覧!A:A,MATCH(ROW(B3136),APガラス性能一覧!$O:$O,0))),""),IFERROR(IF(INDEX(APガラス性能一覧!A:A,MATCH(ROW(B3136),APガラス性能一覧!$N:$N,0))="","",INDEX(APガラス性能一覧!A:A,MATCH(ROW(B3136),APガラス性能一覧!$N:$N,0))),"")))</f>
        <v/>
      </c>
      <c r="C3142" s="68" t="str">
        <f>IFERROR(VLOOKUP($B3142,APガラス性能一覧!$A$2:$M$6097,2,0),"")</f>
        <v/>
      </c>
      <c r="D3142" s="68" t="str">
        <f>IFERROR(VLOOKUP($B3142,APガラス性能一覧!$A$2:$M$6097,3,0),"")</f>
        <v/>
      </c>
      <c r="E3142" s="68" t="str">
        <f>IFERROR(VLOOKUP($B3142,APガラス性能一覧!$A$2:$M$6097,4,0),"")</f>
        <v/>
      </c>
      <c r="F3142" s="68" t="str">
        <f>IFERROR(VLOOKUP($B3142,APガラス性能一覧!$A$2:$M$6097,5,0),"")</f>
        <v/>
      </c>
      <c r="G3142" s="68" t="str">
        <f>IFERROR(VLOOKUP($B3142,APガラス性能一覧!$A$2:$M$6097,6,0),"")</f>
        <v/>
      </c>
      <c r="H3142" s="68" t="str">
        <f>IFERROR(VLOOKUP($B3142,APガラス性能一覧!$A$2:$M$6097,7,0),"")</f>
        <v/>
      </c>
      <c r="I3142" s="68" t="str">
        <f>IFERROR(VLOOKUP($B3142,APガラス性能一覧!$A$2:$M$6097,8,0),"")</f>
        <v/>
      </c>
      <c r="J3142" s="68" t="str">
        <f>IFERROR(VLOOKUP($B3142,APガラス性能一覧!$A$2:$M$6097,9,0),"")</f>
        <v/>
      </c>
      <c r="K3142" s="68" t="str">
        <f>IFERROR(VLOOKUP($B3142,APガラス性能一覧!$A$2:$M$6097,10,0),"")</f>
        <v/>
      </c>
      <c r="L3142" s="68" t="str">
        <f>IFERROR(VLOOKUP($B3142,APガラス性能一覧!$A$2:$M$6097,11,0),"")</f>
        <v/>
      </c>
      <c r="M3142" s="68" t="str">
        <f>IFERROR(VLOOKUP($B3142,APガラス性能一覧!$A$2:$M$6097,12,0),"")</f>
        <v/>
      </c>
      <c r="N3142" s="68" t="str">
        <f>IFERROR(VLOOKUP($B3142,APガラス性能一覧!$A$2:$M$6097,13,0),"")</f>
        <v/>
      </c>
    </row>
    <row r="3143" spans="2:14" x14ac:dyDescent="0.4">
      <c r="B3143" s="68" t="str">
        <f>IF($D$2="","",IF($E$2=0.65,IFERROR(IF(INDEX(APガラス性能一覧!A:A,MATCH(ROW(B3137),APガラス性能一覧!$O:$O,0))="","",INDEX(APガラス性能一覧!A:A,MATCH(ROW(B3137),APガラス性能一覧!$O:$O,0))),""),IFERROR(IF(INDEX(APガラス性能一覧!A:A,MATCH(ROW(B3137),APガラス性能一覧!$N:$N,0))="","",INDEX(APガラス性能一覧!A:A,MATCH(ROW(B3137),APガラス性能一覧!$N:$N,0))),"")))</f>
        <v/>
      </c>
      <c r="C3143" s="68" t="str">
        <f>IFERROR(VLOOKUP($B3143,APガラス性能一覧!$A$2:$M$6097,2,0),"")</f>
        <v/>
      </c>
      <c r="D3143" s="68" t="str">
        <f>IFERROR(VLOOKUP($B3143,APガラス性能一覧!$A$2:$M$6097,3,0),"")</f>
        <v/>
      </c>
      <c r="E3143" s="68" t="str">
        <f>IFERROR(VLOOKUP($B3143,APガラス性能一覧!$A$2:$M$6097,4,0),"")</f>
        <v/>
      </c>
      <c r="F3143" s="68" t="str">
        <f>IFERROR(VLOOKUP($B3143,APガラス性能一覧!$A$2:$M$6097,5,0),"")</f>
        <v/>
      </c>
      <c r="G3143" s="68" t="str">
        <f>IFERROR(VLOOKUP($B3143,APガラス性能一覧!$A$2:$M$6097,6,0),"")</f>
        <v/>
      </c>
      <c r="H3143" s="68" t="str">
        <f>IFERROR(VLOOKUP($B3143,APガラス性能一覧!$A$2:$M$6097,7,0),"")</f>
        <v/>
      </c>
      <c r="I3143" s="68" t="str">
        <f>IFERROR(VLOOKUP($B3143,APガラス性能一覧!$A$2:$M$6097,8,0),"")</f>
        <v/>
      </c>
      <c r="J3143" s="68" t="str">
        <f>IFERROR(VLOOKUP($B3143,APガラス性能一覧!$A$2:$M$6097,9,0),"")</f>
        <v/>
      </c>
      <c r="K3143" s="68" t="str">
        <f>IFERROR(VLOOKUP($B3143,APガラス性能一覧!$A$2:$M$6097,10,0),"")</f>
        <v/>
      </c>
      <c r="L3143" s="68" t="str">
        <f>IFERROR(VLOOKUP($B3143,APガラス性能一覧!$A$2:$M$6097,11,0),"")</f>
        <v/>
      </c>
      <c r="M3143" s="68" t="str">
        <f>IFERROR(VLOOKUP($B3143,APガラス性能一覧!$A$2:$M$6097,12,0),"")</f>
        <v/>
      </c>
      <c r="N3143" s="68" t="str">
        <f>IFERROR(VLOOKUP($B3143,APガラス性能一覧!$A$2:$M$6097,13,0),"")</f>
        <v/>
      </c>
    </row>
    <row r="3144" spans="2:14" x14ac:dyDescent="0.4">
      <c r="B3144" s="68" t="str">
        <f>IF($D$2="","",IF($E$2=0.65,IFERROR(IF(INDEX(APガラス性能一覧!A:A,MATCH(ROW(B3138),APガラス性能一覧!$O:$O,0))="","",INDEX(APガラス性能一覧!A:A,MATCH(ROW(B3138),APガラス性能一覧!$O:$O,0))),""),IFERROR(IF(INDEX(APガラス性能一覧!A:A,MATCH(ROW(B3138),APガラス性能一覧!$N:$N,0))="","",INDEX(APガラス性能一覧!A:A,MATCH(ROW(B3138),APガラス性能一覧!$N:$N,0))),"")))</f>
        <v/>
      </c>
      <c r="C3144" s="68" t="str">
        <f>IFERROR(VLOOKUP($B3144,APガラス性能一覧!$A$2:$M$6097,2,0),"")</f>
        <v/>
      </c>
      <c r="D3144" s="68" t="str">
        <f>IFERROR(VLOOKUP($B3144,APガラス性能一覧!$A$2:$M$6097,3,0),"")</f>
        <v/>
      </c>
      <c r="E3144" s="68" t="str">
        <f>IFERROR(VLOOKUP($B3144,APガラス性能一覧!$A$2:$M$6097,4,0),"")</f>
        <v/>
      </c>
      <c r="F3144" s="68" t="str">
        <f>IFERROR(VLOOKUP($B3144,APガラス性能一覧!$A$2:$M$6097,5,0),"")</f>
        <v/>
      </c>
      <c r="G3144" s="68" t="str">
        <f>IFERROR(VLOOKUP($B3144,APガラス性能一覧!$A$2:$M$6097,6,0),"")</f>
        <v/>
      </c>
      <c r="H3144" s="68" t="str">
        <f>IFERROR(VLOOKUP($B3144,APガラス性能一覧!$A$2:$M$6097,7,0),"")</f>
        <v/>
      </c>
      <c r="I3144" s="68" t="str">
        <f>IFERROR(VLOOKUP($B3144,APガラス性能一覧!$A$2:$M$6097,8,0),"")</f>
        <v/>
      </c>
      <c r="J3144" s="68" t="str">
        <f>IFERROR(VLOOKUP($B3144,APガラス性能一覧!$A$2:$M$6097,9,0),"")</f>
        <v/>
      </c>
      <c r="K3144" s="68" t="str">
        <f>IFERROR(VLOOKUP($B3144,APガラス性能一覧!$A$2:$M$6097,10,0),"")</f>
        <v/>
      </c>
      <c r="L3144" s="68" t="str">
        <f>IFERROR(VLOOKUP($B3144,APガラス性能一覧!$A$2:$M$6097,11,0),"")</f>
        <v/>
      </c>
      <c r="M3144" s="68" t="str">
        <f>IFERROR(VLOOKUP($B3144,APガラス性能一覧!$A$2:$M$6097,12,0),"")</f>
        <v/>
      </c>
      <c r="N3144" s="68" t="str">
        <f>IFERROR(VLOOKUP($B3144,APガラス性能一覧!$A$2:$M$6097,13,0),"")</f>
        <v/>
      </c>
    </row>
    <row r="3145" spans="2:14" x14ac:dyDescent="0.4">
      <c r="B3145" s="68" t="str">
        <f>IF($D$2="","",IF($E$2=0.65,IFERROR(IF(INDEX(APガラス性能一覧!A:A,MATCH(ROW(B3139),APガラス性能一覧!$O:$O,0))="","",INDEX(APガラス性能一覧!A:A,MATCH(ROW(B3139),APガラス性能一覧!$O:$O,0))),""),IFERROR(IF(INDEX(APガラス性能一覧!A:A,MATCH(ROW(B3139),APガラス性能一覧!$N:$N,0))="","",INDEX(APガラス性能一覧!A:A,MATCH(ROW(B3139),APガラス性能一覧!$N:$N,0))),"")))</f>
        <v/>
      </c>
      <c r="C3145" s="68" t="str">
        <f>IFERROR(VLOOKUP($B3145,APガラス性能一覧!$A$2:$M$6097,2,0),"")</f>
        <v/>
      </c>
      <c r="D3145" s="68" t="str">
        <f>IFERROR(VLOOKUP($B3145,APガラス性能一覧!$A$2:$M$6097,3,0),"")</f>
        <v/>
      </c>
      <c r="E3145" s="68" t="str">
        <f>IFERROR(VLOOKUP($B3145,APガラス性能一覧!$A$2:$M$6097,4,0),"")</f>
        <v/>
      </c>
      <c r="F3145" s="68" t="str">
        <f>IFERROR(VLOOKUP($B3145,APガラス性能一覧!$A$2:$M$6097,5,0),"")</f>
        <v/>
      </c>
      <c r="G3145" s="68" t="str">
        <f>IFERROR(VLOOKUP($B3145,APガラス性能一覧!$A$2:$M$6097,6,0),"")</f>
        <v/>
      </c>
      <c r="H3145" s="68" t="str">
        <f>IFERROR(VLOOKUP($B3145,APガラス性能一覧!$A$2:$M$6097,7,0),"")</f>
        <v/>
      </c>
      <c r="I3145" s="68" t="str">
        <f>IFERROR(VLOOKUP($B3145,APガラス性能一覧!$A$2:$M$6097,8,0),"")</f>
        <v/>
      </c>
      <c r="J3145" s="68" t="str">
        <f>IFERROR(VLOOKUP($B3145,APガラス性能一覧!$A$2:$M$6097,9,0),"")</f>
        <v/>
      </c>
      <c r="K3145" s="68" t="str">
        <f>IFERROR(VLOOKUP($B3145,APガラス性能一覧!$A$2:$M$6097,10,0),"")</f>
        <v/>
      </c>
      <c r="L3145" s="68" t="str">
        <f>IFERROR(VLOOKUP($B3145,APガラス性能一覧!$A$2:$M$6097,11,0),"")</f>
        <v/>
      </c>
      <c r="M3145" s="68" t="str">
        <f>IFERROR(VLOOKUP($B3145,APガラス性能一覧!$A$2:$M$6097,12,0),"")</f>
        <v/>
      </c>
      <c r="N3145" s="68" t="str">
        <f>IFERROR(VLOOKUP($B3145,APガラス性能一覧!$A$2:$M$6097,13,0),"")</f>
        <v/>
      </c>
    </row>
    <row r="3146" spans="2:14" x14ac:dyDescent="0.4">
      <c r="B3146" s="68" t="str">
        <f>IF($D$2="","",IF($E$2=0.65,IFERROR(IF(INDEX(APガラス性能一覧!A:A,MATCH(ROW(B3140),APガラス性能一覧!$O:$O,0))="","",INDEX(APガラス性能一覧!A:A,MATCH(ROW(B3140),APガラス性能一覧!$O:$O,0))),""),IFERROR(IF(INDEX(APガラス性能一覧!A:A,MATCH(ROW(B3140),APガラス性能一覧!$N:$N,0))="","",INDEX(APガラス性能一覧!A:A,MATCH(ROW(B3140),APガラス性能一覧!$N:$N,0))),"")))</f>
        <v/>
      </c>
      <c r="C3146" s="68" t="str">
        <f>IFERROR(VLOOKUP($B3146,APガラス性能一覧!$A$2:$M$6097,2,0),"")</f>
        <v/>
      </c>
      <c r="D3146" s="68" t="str">
        <f>IFERROR(VLOOKUP($B3146,APガラス性能一覧!$A$2:$M$6097,3,0),"")</f>
        <v/>
      </c>
      <c r="E3146" s="68" t="str">
        <f>IFERROR(VLOOKUP($B3146,APガラス性能一覧!$A$2:$M$6097,4,0),"")</f>
        <v/>
      </c>
      <c r="F3146" s="68" t="str">
        <f>IFERROR(VLOOKUP($B3146,APガラス性能一覧!$A$2:$M$6097,5,0),"")</f>
        <v/>
      </c>
      <c r="G3146" s="68" t="str">
        <f>IFERROR(VLOOKUP($B3146,APガラス性能一覧!$A$2:$M$6097,6,0),"")</f>
        <v/>
      </c>
      <c r="H3146" s="68" t="str">
        <f>IFERROR(VLOOKUP($B3146,APガラス性能一覧!$A$2:$M$6097,7,0),"")</f>
        <v/>
      </c>
      <c r="I3146" s="68" t="str">
        <f>IFERROR(VLOOKUP($B3146,APガラス性能一覧!$A$2:$M$6097,8,0),"")</f>
        <v/>
      </c>
      <c r="J3146" s="68" t="str">
        <f>IFERROR(VLOOKUP($B3146,APガラス性能一覧!$A$2:$M$6097,9,0),"")</f>
        <v/>
      </c>
      <c r="K3146" s="68" t="str">
        <f>IFERROR(VLOOKUP($B3146,APガラス性能一覧!$A$2:$M$6097,10,0),"")</f>
        <v/>
      </c>
      <c r="L3146" s="68" t="str">
        <f>IFERROR(VLOOKUP($B3146,APガラス性能一覧!$A$2:$M$6097,11,0),"")</f>
        <v/>
      </c>
      <c r="M3146" s="68" t="str">
        <f>IFERROR(VLOOKUP($B3146,APガラス性能一覧!$A$2:$M$6097,12,0),"")</f>
        <v/>
      </c>
      <c r="N3146" s="68" t="str">
        <f>IFERROR(VLOOKUP($B3146,APガラス性能一覧!$A$2:$M$6097,13,0),"")</f>
        <v/>
      </c>
    </row>
    <row r="3147" spans="2:14" x14ac:dyDescent="0.4">
      <c r="B3147" s="68" t="str">
        <f>IF($D$2="","",IF($E$2=0.65,IFERROR(IF(INDEX(APガラス性能一覧!A:A,MATCH(ROW(B3141),APガラス性能一覧!$O:$O,0))="","",INDEX(APガラス性能一覧!A:A,MATCH(ROW(B3141),APガラス性能一覧!$O:$O,0))),""),IFERROR(IF(INDEX(APガラス性能一覧!A:A,MATCH(ROW(B3141),APガラス性能一覧!$N:$N,0))="","",INDEX(APガラス性能一覧!A:A,MATCH(ROW(B3141),APガラス性能一覧!$N:$N,0))),"")))</f>
        <v/>
      </c>
      <c r="C3147" s="68" t="str">
        <f>IFERROR(VLOOKUP($B3147,APガラス性能一覧!$A$2:$M$6097,2,0),"")</f>
        <v/>
      </c>
      <c r="D3147" s="68" t="str">
        <f>IFERROR(VLOOKUP($B3147,APガラス性能一覧!$A$2:$M$6097,3,0),"")</f>
        <v/>
      </c>
      <c r="E3147" s="68" t="str">
        <f>IFERROR(VLOOKUP($B3147,APガラス性能一覧!$A$2:$M$6097,4,0),"")</f>
        <v/>
      </c>
      <c r="F3147" s="68" t="str">
        <f>IFERROR(VLOOKUP($B3147,APガラス性能一覧!$A$2:$M$6097,5,0),"")</f>
        <v/>
      </c>
      <c r="G3147" s="68" t="str">
        <f>IFERROR(VLOOKUP($B3147,APガラス性能一覧!$A$2:$M$6097,6,0),"")</f>
        <v/>
      </c>
      <c r="H3147" s="68" t="str">
        <f>IFERROR(VLOOKUP($B3147,APガラス性能一覧!$A$2:$M$6097,7,0),"")</f>
        <v/>
      </c>
      <c r="I3147" s="68" t="str">
        <f>IFERROR(VLOOKUP($B3147,APガラス性能一覧!$A$2:$M$6097,8,0),"")</f>
        <v/>
      </c>
      <c r="J3147" s="68" t="str">
        <f>IFERROR(VLOOKUP($B3147,APガラス性能一覧!$A$2:$M$6097,9,0),"")</f>
        <v/>
      </c>
      <c r="K3147" s="68" t="str">
        <f>IFERROR(VLOOKUP($B3147,APガラス性能一覧!$A$2:$M$6097,10,0),"")</f>
        <v/>
      </c>
      <c r="L3147" s="68" t="str">
        <f>IFERROR(VLOOKUP($B3147,APガラス性能一覧!$A$2:$M$6097,11,0),"")</f>
        <v/>
      </c>
      <c r="M3147" s="68" t="str">
        <f>IFERROR(VLOOKUP($B3147,APガラス性能一覧!$A$2:$M$6097,12,0),"")</f>
        <v/>
      </c>
      <c r="N3147" s="68" t="str">
        <f>IFERROR(VLOOKUP($B3147,APガラス性能一覧!$A$2:$M$6097,13,0),"")</f>
        <v/>
      </c>
    </row>
    <row r="3148" spans="2:14" x14ac:dyDescent="0.4">
      <c r="B3148" s="68" t="str">
        <f>IF($D$2="","",IF($E$2=0.65,IFERROR(IF(INDEX(APガラス性能一覧!A:A,MATCH(ROW(B3142),APガラス性能一覧!$O:$O,0))="","",INDEX(APガラス性能一覧!A:A,MATCH(ROW(B3142),APガラス性能一覧!$O:$O,0))),""),IFERROR(IF(INDEX(APガラス性能一覧!A:A,MATCH(ROW(B3142),APガラス性能一覧!$N:$N,0))="","",INDEX(APガラス性能一覧!A:A,MATCH(ROW(B3142),APガラス性能一覧!$N:$N,0))),"")))</f>
        <v/>
      </c>
      <c r="C3148" s="68" t="str">
        <f>IFERROR(VLOOKUP($B3148,APガラス性能一覧!$A$2:$M$6097,2,0),"")</f>
        <v/>
      </c>
      <c r="D3148" s="68" t="str">
        <f>IFERROR(VLOOKUP($B3148,APガラス性能一覧!$A$2:$M$6097,3,0),"")</f>
        <v/>
      </c>
      <c r="E3148" s="68" t="str">
        <f>IFERROR(VLOOKUP($B3148,APガラス性能一覧!$A$2:$M$6097,4,0),"")</f>
        <v/>
      </c>
      <c r="F3148" s="68" t="str">
        <f>IFERROR(VLOOKUP($B3148,APガラス性能一覧!$A$2:$M$6097,5,0),"")</f>
        <v/>
      </c>
      <c r="G3148" s="68" t="str">
        <f>IFERROR(VLOOKUP($B3148,APガラス性能一覧!$A$2:$M$6097,6,0),"")</f>
        <v/>
      </c>
      <c r="H3148" s="68" t="str">
        <f>IFERROR(VLOOKUP($B3148,APガラス性能一覧!$A$2:$M$6097,7,0),"")</f>
        <v/>
      </c>
      <c r="I3148" s="68" t="str">
        <f>IFERROR(VLOOKUP($B3148,APガラス性能一覧!$A$2:$M$6097,8,0),"")</f>
        <v/>
      </c>
      <c r="J3148" s="68" t="str">
        <f>IFERROR(VLOOKUP($B3148,APガラス性能一覧!$A$2:$M$6097,9,0),"")</f>
        <v/>
      </c>
      <c r="K3148" s="68" t="str">
        <f>IFERROR(VLOOKUP($B3148,APガラス性能一覧!$A$2:$M$6097,10,0),"")</f>
        <v/>
      </c>
      <c r="L3148" s="68" t="str">
        <f>IFERROR(VLOOKUP($B3148,APガラス性能一覧!$A$2:$M$6097,11,0),"")</f>
        <v/>
      </c>
      <c r="M3148" s="68" t="str">
        <f>IFERROR(VLOOKUP($B3148,APガラス性能一覧!$A$2:$M$6097,12,0),"")</f>
        <v/>
      </c>
      <c r="N3148" s="68" t="str">
        <f>IFERROR(VLOOKUP($B3148,APガラス性能一覧!$A$2:$M$6097,13,0),"")</f>
        <v/>
      </c>
    </row>
    <row r="3149" spans="2:14" x14ac:dyDescent="0.4">
      <c r="B3149" s="68" t="str">
        <f>IF($D$2="","",IF($E$2=0.65,IFERROR(IF(INDEX(APガラス性能一覧!A:A,MATCH(ROW(B3143),APガラス性能一覧!$O:$O,0))="","",INDEX(APガラス性能一覧!A:A,MATCH(ROW(B3143),APガラス性能一覧!$O:$O,0))),""),IFERROR(IF(INDEX(APガラス性能一覧!A:A,MATCH(ROW(B3143),APガラス性能一覧!$N:$N,0))="","",INDEX(APガラス性能一覧!A:A,MATCH(ROW(B3143),APガラス性能一覧!$N:$N,0))),"")))</f>
        <v/>
      </c>
      <c r="C3149" s="68" t="str">
        <f>IFERROR(VLOOKUP($B3149,APガラス性能一覧!$A$2:$M$6097,2,0),"")</f>
        <v/>
      </c>
      <c r="D3149" s="68" t="str">
        <f>IFERROR(VLOOKUP($B3149,APガラス性能一覧!$A$2:$M$6097,3,0),"")</f>
        <v/>
      </c>
      <c r="E3149" s="68" t="str">
        <f>IFERROR(VLOOKUP($B3149,APガラス性能一覧!$A$2:$M$6097,4,0),"")</f>
        <v/>
      </c>
      <c r="F3149" s="68" t="str">
        <f>IFERROR(VLOOKUP($B3149,APガラス性能一覧!$A$2:$M$6097,5,0),"")</f>
        <v/>
      </c>
      <c r="G3149" s="68" t="str">
        <f>IFERROR(VLOOKUP($B3149,APガラス性能一覧!$A$2:$M$6097,6,0),"")</f>
        <v/>
      </c>
      <c r="H3149" s="68" t="str">
        <f>IFERROR(VLOOKUP($B3149,APガラス性能一覧!$A$2:$M$6097,7,0),"")</f>
        <v/>
      </c>
      <c r="I3149" s="68" t="str">
        <f>IFERROR(VLOOKUP($B3149,APガラス性能一覧!$A$2:$M$6097,8,0),"")</f>
        <v/>
      </c>
      <c r="J3149" s="68" t="str">
        <f>IFERROR(VLOOKUP($B3149,APガラス性能一覧!$A$2:$M$6097,9,0),"")</f>
        <v/>
      </c>
      <c r="K3149" s="68" t="str">
        <f>IFERROR(VLOOKUP($B3149,APガラス性能一覧!$A$2:$M$6097,10,0),"")</f>
        <v/>
      </c>
      <c r="L3149" s="68" t="str">
        <f>IFERROR(VLOOKUP($B3149,APガラス性能一覧!$A$2:$M$6097,11,0),"")</f>
        <v/>
      </c>
      <c r="M3149" s="68" t="str">
        <f>IFERROR(VLOOKUP($B3149,APガラス性能一覧!$A$2:$M$6097,12,0),"")</f>
        <v/>
      </c>
      <c r="N3149" s="68" t="str">
        <f>IFERROR(VLOOKUP($B3149,APガラス性能一覧!$A$2:$M$6097,13,0),"")</f>
        <v/>
      </c>
    </row>
    <row r="3150" spans="2:14" x14ac:dyDescent="0.4">
      <c r="B3150" s="68" t="str">
        <f>IF($D$2="","",IF($E$2=0.65,IFERROR(IF(INDEX(APガラス性能一覧!A:A,MATCH(ROW(B3144),APガラス性能一覧!$O:$O,0))="","",INDEX(APガラス性能一覧!A:A,MATCH(ROW(B3144),APガラス性能一覧!$O:$O,0))),""),IFERROR(IF(INDEX(APガラス性能一覧!A:A,MATCH(ROW(B3144),APガラス性能一覧!$N:$N,0))="","",INDEX(APガラス性能一覧!A:A,MATCH(ROW(B3144),APガラス性能一覧!$N:$N,0))),"")))</f>
        <v/>
      </c>
      <c r="C3150" s="68" t="str">
        <f>IFERROR(VLOOKUP($B3150,APガラス性能一覧!$A$2:$M$6097,2,0),"")</f>
        <v/>
      </c>
      <c r="D3150" s="68" t="str">
        <f>IFERROR(VLOOKUP($B3150,APガラス性能一覧!$A$2:$M$6097,3,0),"")</f>
        <v/>
      </c>
      <c r="E3150" s="68" t="str">
        <f>IFERROR(VLOOKUP($B3150,APガラス性能一覧!$A$2:$M$6097,4,0),"")</f>
        <v/>
      </c>
      <c r="F3150" s="68" t="str">
        <f>IFERROR(VLOOKUP($B3150,APガラス性能一覧!$A$2:$M$6097,5,0),"")</f>
        <v/>
      </c>
      <c r="G3150" s="68" t="str">
        <f>IFERROR(VLOOKUP($B3150,APガラス性能一覧!$A$2:$M$6097,6,0),"")</f>
        <v/>
      </c>
      <c r="H3150" s="68" t="str">
        <f>IFERROR(VLOOKUP($B3150,APガラス性能一覧!$A$2:$M$6097,7,0),"")</f>
        <v/>
      </c>
      <c r="I3150" s="68" t="str">
        <f>IFERROR(VLOOKUP($B3150,APガラス性能一覧!$A$2:$M$6097,8,0),"")</f>
        <v/>
      </c>
      <c r="J3150" s="68" t="str">
        <f>IFERROR(VLOOKUP($B3150,APガラス性能一覧!$A$2:$M$6097,9,0),"")</f>
        <v/>
      </c>
      <c r="K3150" s="68" t="str">
        <f>IFERROR(VLOOKUP($B3150,APガラス性能一覧!$A$2:$M$6097,10,0),"")</f>
        <v/>
      </c>
      <c r="L3150" s="68" t="str">
        <f>IFERROR(VLOOKUP($B3150,APガラス性能一覧!$A$2:$M$6097,11,0),"")</f>
        <v/>
      </c>
      <c r="M3150" s="68" t="str">
        <f>IFERROR(VLOOKUP($B3150,APガラス性能一覧!$A$2:$M$6097,12,0),"")</f>
        <v/>
      </c>
      <c r="N3150" s="68" t="str">
        <f>IFERROR(VLOOKUP($B3150,APガラス性能一覧!$A$2:$M$6097,13,0),"")</f>
        <v/>
      </c>
    </row>
    <row r="3151" spans="2:14" x14ac:dyDescent="0.4">
      <c r="B3151" s="68" t="str">
        <f>IF($D$2="","",IF($E$2=0.65,IFERROR(IF(INDEX(APガラス性能一覧!A:A,MATCH(ROW(B3145),APガラス性能一覧!$O:$O,0))="","",INDEX(APガラス性能一覧!A:A,MATCH(ROW(B3145),APガラス性能一覧!$O:$O,0))),""),IFERROR(IF(INDEX(APガラス性能一覧!A:A,MATCH(ROW(B3145),APガラス性能一覧!$N:$N,0))="","",INDEX(APガラス性能一覧!A:A,MATCH(ROW(B3145),APガラス性能一覧!$N:$N,0))),"")))</f>
        <v/>
      </c>
      <c r="C3151" s="68" t="str">
        <f>IFERROR(VLOOKUP($B3151,APガラス性能一覧!$A$2:$M$6097,2,0),"")</f>
        <v/>
      </c>
      <c r="D3151" s="68" t="str">
        <f>IFERROR(VLOOKUP($B3151,APガラス性能一覧!$A$2:$M$6097,3,0),"")</f>
        <v/>
      </c>
      <c r="E3151" s="68" t="str">
        <f>IFERROR(VLOOKUP($B3151,APガラス性能一覧!$A$2:$M$6097,4,0),"")</f>
        <v/>
      </c>
      <c r="F3151" s="68" t="str">
        <f>IFERROR(VLOOKUP($B3151,APガラス性能一覧!$A$2:$M$6097,5,0),"")</f>
        <v/>
      </c>
      <c r="G3151" s="68" t="str">
        <f>IFERROR(VLOOKUP($B3151,APガラス性能一覧!$A$2:$M$6097,6,0),"")</f>
        <v/>
      </c>
      <c r="H3151" s="68" t="str">
        <f>IFERROR(VLOOKUP($B3151,APガラス性能一覧!$A$2:$M$6097,7,0),"")</f>
        <v/>
      </c>
      <c r="I3151" s="68" t="str">
        <f>IFERROR(VLOOKUP($B3151,APガラス性能一覧!$A$2:$M$6097,8,0),"")</f>
        <v/>
      </c>
      <c r="J3151" s="68" t="str">
        <f>IFERROR(VLOOKUP($B3151,APガラス性能一覧!$A$2:$M$6097,9,0),"")</f>
        <v/>
      </c>
      <c r="K3151" s="68" t="str">
        <f>IFERROR(VLOOKUP($B3151,APガラス性能一覧!$A$2:$M$6097,10,0),"")</f>
        <v/>
      </c>
      <c r="L3151" s="68" t="str">
        <f>IFERROR(VLOOKUP($B3151,APガラス性能一覧!$A$2:$M$6097,11,0),"")</f>
        <v/>
      </c>
      <c r="M3151" s="68" t="str">
        <f>IFERROR(VLOOKUP($B3151,APガラス性能一覧!$A$2:$M$6097,12,0),"")</f>
        <v/>
      </c>
      <c r="N3151" s="68" t="str">
        <f>IFERROR(VLOOKUP($B3151,APガラス性能一覧!$A$2:$M$6097,13,0),"")</f>
        <v/>
      </c>
    </row>
    <row r="3152" spans="2:14" x14ac:dyDescent="0.4">
      <c r="B3152" s="68" t="str">
        <f>IF($D$2="","",IF($E$2=0.65,IFERROR(IF(INDEX(APガラス性能一覧!A:A,MATCH(ROW(B3146),APガラス性能一覧!$O:$O,0))="","",INDEX(APガラス性能一覧!A:A,MATCH(ROW(B3146),APガラス性能一覧!$O:$O,0))),""),IFERROR(IF(INDEX(APガラス性能一覧!A:A,MATCH(ROW(B3146),APガラス性能一覧!$N:$N,0))="","",INDEX(APガラス性能一覧!A:A,MATCH(ROW(B3146),APガラス性能一覧!$N:$N,0))),"")))</f>
        <v/>
      </c>
      <c r="C3152" s="68" t="str">
        <f>IFERROR(VLOOKUP($B3152,APガラス性能一覧!$A$2:$M$6097,2,0),"")</f>
        <v/>
      </c>
      <c r="D3152" s="68" t="str">
        <f>IFERROR(VLOOKUP($B3152,APガラス性能一覧!$A$2:$M$6097,3,0),"")</f>
        <v/>
      </c>
      <c r="E3152" s="68" t="str">
        <f>IFERROR(VLOOKUP($B3152,APガラス性能一覧!$A$2:$M$6097,4,0),"")</f>
        <v/>
      </c>
      <c r="F3152" s="68" t="str">
        <f>IFERROR(VLOOKUP($B3152,APガラス性能一覧!$A$2:$M$6097,5,0),"")</f>
        <v/>
      </c>
      <c r="G3152" s="68" t="str">
        <f>IFERROR(VLOOKUP($B3152,APガラス性能一覧!$A$2:$M$6097,6,0),"")</f>
        <v/>
      </c>
      <c r="H3152" s="68" t="str">
        <f>IFERROR(VLOOKUP($B3152,APガラス性能一覧!$A$2:$M$6097,7,0),"")</f>
        <v/>
      </c>
      <c r="I3152" s="68" t="str">
        <f>IFERROR(VLOOKUP($B3152,APガラス性能一覧!$A$2:$M$6097,8,0),"")</f>
        <v/>
      </c>
      <c r="J3152" s="68" t="str">
        <f>IFERROR(VLOOKUP($B3152,APガラス性能一覧!$A$2:$M$6097,9,0),"")</f>
        <v/>
      </c>
      <c r="K3152" s="68" t="str">
        <f>IFERROR(VLOOKUP($B3152,APガラス性能一覧!$A$2:$M$6097,10,0),"")</f>
        <v/>
      </c>
      <c r="L3152" s="68" t="str">
        <f>IFERROR(VLOOKUP($B3152,APガラス性能一覧!$A$2:$M$6097,11,0),"")</f>
        <v/>
      </c>
      <c r="M3152" s="68" t="str">
        <f>IFERROR(VLOOKUP($B3152,APガラス性能一覧!$A$2:$M$6097,12,0),"")</f>
        <v/>
      </c>
      <c r="N3152" s="68" t="str">
        <f>IFERROR(VLOOKUP($B3152,APガラス性能一覧!$A$2:$M$6097,13,0),"")</f>
        <v/>
      </c>
    </row>
    <row r="3153" spans="2:14" x14ac:dyDescent="0.4">
      <c r="B3153" s="68" t="str">
        <f>IF($D$2="","",IF($E$2=0.65,IFERROR(IF(INDEX(APガラス性能一覧!A:A,MATCH(ROW(B3147),APガラス性能一覧!$O:$O,0))="","",INDEX(APガラス性能一覧!A:A,MATCH(ROW(B3147),APガラス性能一覧!$O:$O,0))),""),IFERROR(IF(INDEX(APガラス性能一覧!A:A,MATCH(ROW(B3147),APガラス性能一覧!$N:$N,0))="","",INDEX(APガラス性能一覧!A:A,MATCH(ROW(B3147),APガラス性能一覧!$N:$N,0))),"")))</f>
        <v/>
      </c>
      <c r="C3153" s="68" t="str">
        <f>IFERROR(VLOOKUP($B3153,APガラス性能一覧!$A$2:$M$6097,2,0),"")</f>
        <v/>
      </c>
      <c r="D3153" s="68" t="str">
        <f>IFERROR(VLOOKUP($B3153,APガラス性能一覧!$A$2:$M$6097,3,0),"")</f>
        <v/>
      </c>
      <c r="E3153" s="68" t="str">
        <f>IFERROR(VLOOKUP($B3153,APガラス性能一覧!$A$2:$M$6097,4,0),"")</f>
        <v/>
      </c>
      <c r="F3153" s="68" t="str">
        <f>IFERROR(VLOOKUP($B3153,APガラス性能一覧!$A$2:$M$6097,5,0),"")</f>
        <v/>
      </c>
      <c r="G3153" s="68" t="str">
        <f>IFERROR(VLOOKUP($B3153,APガラス性能一覧!$A$2:$M$6097,6,0),"")</f>
        <v/>
      </c>
      <c r="H3153" s="68" t="str">
        <f>IFERROR(VLOOKUP($B3153,APガラス性能一覧!$A$2:$M$6097,7,0),"")</f>
        <v/>
      </c>
      <c r="I3153" s="68" t="str">
        <f>IFERROR(VLOOKUP($B3153,APガラス性能一覧!$A$2:$M$6097,8,0),"")</f>
        <v/>
      </c>
      <c r="J3153" s="68" t="str">
        <f>IFERROR(VLOOKUP($B3153,APガラス性能一覧!$A$2:$M$6097,9,0),"")</f>
        <v/>
      </c>
      <c r="K3153" s="68" t="str">
        <f>IFERROR(VLOOKUP($B3153,APガラス性能一覧!$A$2:$M$6097,10,0),"")</f>
        <v/>
      </c>
      <c r="L3153" s="68" t="str">
        <f>IFERROR(VLOOKUP($B3153,APガラス性能一覧!$A$2:$M$6097,11,0),"")</f>
        <v/>
      </c>
      <c r="M3153" s="68" t="str">
        <f>IFERROR(VLOOKUP($B3153,APガラス性能一覧!$A$2:$M$6097,12,0),"")</f>
        <v/>
      </c>
      <c r="N3153" s="68" t="str">
        <f>IFERROR(VLOOKUP($B3153,APガラス性能一覧!$A$2:$M$6097,13,0),"")</f>
        <v/>
      </c>
    </row>
    <row r="3154" spans="2:14" x14ac:dyDescent="0.4">
      <c r="B3154" s="68" t="str">
        <f>IF($D$2="","",IF($E$2=0.65,IFERROR(IF(INDEX(APガラス性能一覧!A:A,MATCH(ROW(B3148),APガラス性能一覧!$O:$O,0))="","",INDEX(APガラス性能一覧!A:A,MATCH(ROW(B3148),APガラス性能一覧!$O:$O,0))),""),IFERROR(IF(INDEX(APガラス性能一覧!A:A,MATCH(ROW(B3148),APガラス性能一覧!$N:$N,0))="","",INDEX(APガラス性能一覧!A:A,MATCH(ROW(B3148),APガラス性能一覧!$N:$N,0))),"")))</f>
        <v/>
      </c>
      <c r="C3154" s="68" t="str">
        <f>IFERROR(VLOOKUP($B3154,APガラス性能一覧!$A$2:$M$6097,2,0),"")</f>
        <v/>
      </c>
      <c r="D3154" s="68" t="str">
        <f>IFERROR(VLOOKUP($B3154,APガラス性能一覧!$A$2:$M$6097,3,0),"")</f>
        <v/>
      </c>
      <c r="E3154" s="68" t="str">
        <f>IFERROR(VLOOKUP($B3154,APガラス性能一覧!$A$2:$M$6097,4,0),"")</f>
        <v/>
      </c>
      <c r="F3154" s="68" t="str">
        <f>IFERROR(VLOOKUP($B3154,APガラス性能一覧!$A$2:$M$6097,5,0),"")</f>
        <v/>
      </c>
      <c r="G3154" s="68" t="str">
        <f>IFERROR(VLOOKUP($B3154,APガラス性能一覧!$A$2:$M$6097,6,0),"")</f>
        <v/>
      </c>
      <c r="H3154" s="68" t="str">
        <f>IFERROR(VLOOKUP($B3154,APガラス性能一覧!$A$2:$M$6097,7,0),"")</f>
        <v/>
      </c>
      <c r="I3154" s="68" t="str">
        <f>IFERROR(VLOOKUP($B3154,APガラス性能一覧!$A$2:$M$6097,8,0),"")</f>
        <v/>
      </c>
      <c r="J3154" s="68" t="str">
        <f>IFERROR(VLOOKUP($B3154,APガラス性能一覧!$A$2:$M$6097,9,0),"")</f>
        <v/>
      </c>
      <c r="K3154" s="68" t="str">
        <f>IFERROR(VLOOKUP($B3154,APガラス性能一覧!$A$2:$M$6097,10,0),"")</f>
        <v/>
      </c>
      <c r="L3154" s="68" t="str">
        <f>IFERROR(VLOOKUP($B3154,APガラス性能一覧!$A$2:$M$6097,11,0),"")</f>
        <v/>
      </c>
      <c r="M3154" s="68" t="str">
        <f>IFERROR(VLOOKUP($B3154,APガラス性能一覧!$A$2:$M$6097,12,0),"")</f>
        <v/>
      </c>
      <c r="N3154" s="68" t="str">
        <f>IFERROR(VLOOKUP($B3154,APガラス性能一覧!$A$2:$M$6097,13,0),"")</f>
        <v/>
      </c>
    </row>
    <row r="3155" spans="2:14" x14ac:dyDescent="0.4">
      <c r="B3155" s="68" t="str">
        <f>IF($D$2="","",IF($E$2=0.65,IFERROR(IF(INDEX(APガラス性能一覧!A:A,MATCH(ROW(B3149),APガラス性能一覧!$O:$O,0))="","",INDEX(APガラス性能一覧!A:A,MATCH(ROW(B3149),APガラス性能一覧!$O:$O,0))),""),IFERROR(IF(INDEX(APガラス性能一覧!A:A,MATCH(ROW(B3149),APガラス性能一覧!$N:$N,0))="","",INDEX(APガラス性能一覧!A:A,MATCH(ROW(B3149),APガラス性能一覧!$N:$N,0))),"")))</f>
        <v/>
      </c>
      <c r="C3155" s="68" t="str">
        <f>IFERROR(VLOOKUP($B3155,APガラス性能一覧!$A$2:$M$6097,2,0),"")</f>
        <v/>
      </c>
      <c r="D3155" s="68" t="str">
        <f>IFERROR(VLOOKUP($B3155,APガラス性能一覧!$A$2:$M$6097,3,0),"")</f>
        <v/>
      </c>
      <c r="E3155" s="68" t="str">
        <f>IFERROR(VLOOKUP($B3155,APガラス性能一覧!$A$2:$M$6097,4,0),"")</f>
        <v/>
      </c>
      <c r="F3155" s="68" t="str">
        <f>IFERROR(VLOOKUP($B3155,APガラス性能一覧!$A$2:$M$6097,5,0),"")</f>
        <v/>
      </c>
      <c r="G3155" s="68" t="str">
        <f>IFERROR(VLOOKUP($B3155,APガラス性能一覧!$A$2:$M$6097,6,0),"")</f>
        <v/>
      </c>
      <c r="H3155" s="68" t="str">
        <f>IFERROR(VLOOKUP($B3155,APガラス性能一覧!$A$2:$M$6097,7,0),"")</f>
        <v/>
      </c>
      <c r="I3155" s="68" t="str">
        <f>IFERROR(VLOOKUP($B3155,APガラス性能一覧!$A$2:$M$6097,8,0),"")</f>
        <v/>
      </c>
      <c r="J3155" s="68" t="str">
        <f>IFERROR(VLOOKUP($B3155,APガラス性能一覧!$A$2:$M$6097,9,0),"")</f>
        <v/>
      </c>
      <c r="K3155" s="68" t="str">
        <f>IFERROR(VLOOKUP($B3155,APガラス性能一覧!$A$2:$M$6097,10,0),"")</f>
        <v/>
      </c>
      <c r="L3155" s="68" t="str">
        <f>IFERROR(VLOOKUP($B3155,APガラス性能一覧!$A$2:$M$6097,11,0),"")</f>
        <v/>
      </c>
      <c r="M3155" s="68" t="str">
        <f>IFERROR(VLOOKUP($B3155,APガラス性能一覧!$A$2:$M$6097,12,0),"")</f>
        <v/>
      </c>
      <c r="N3155" s="68" t="str">
        <f>IFERROR(VLOOKUP($B3155,APガラス性能一覧!$A$2:$M$6097,13,0),"")</f>
        <v/>
      </c>
    </row>
    <row r="3156" spans="2:14" x14ac:dyDescent="0.4">
      <c r="B3156" s="68" t="str">
        <f>IF($D$2="","",IF($E$2=0.65,IFERROR(IF(INDEX(APガラス性能一覧!A:A,MATCH(ROW(B3150),APガラス性能一覧!$O:$O,0))="","",INDEX(APガラス性能一覧!A:A,MATCH(ROW(B3150),APガラス性能一覧!$O:$O,0))),""),IFERROR(IF(INDEX(APガラス性能一覧!A:A,MATCH(ROW(B3150),APガラス性能一覧!$N:$N,0))="","",INDEX(APガラス性能一覧!A:A,MATCH(ROW(B3150),APガラス性能一覧!$N:$N,0))),"")))</f>
        <v/>
      </c>
      <c r="C3156" s="68" t="str">
        <f>IFERROR(VLOOKUP($B3156,APガラス性能一覧!$A$2:$M$6097,2,0),"")</f>
        <v/>
      </c>
      <c r="D3156" s="68" t="str">
        <f>IFERROR(VLOOKUP($B3156,APガラス性能一覧!$A$2:$M$6097,3,0),"")</f>
        <v/>
      </c>
      <c r="E3156" s="68" t="str">
        <f>IFERROR(VLOOKUP($B3156,APガラス性能一覧!$A$2:$M$6097,4,0),"")</f>
        <v/>
      </c>
      <c r="F3156" s="68" t="str">
        <f>IFERROR(VLOOKUP($B3156,APガラス性能一覧!$A$2:$M$6097,5,0),"")</f>
        <v/>
      </c>
      <c r="G3156" s="68" t="str">
        <f>IFERROR(VLOOKUP($B3156,APガラス性能一覧!$A$2:$M$6097,6,0),"")</f>
        <v/>
      </c>
      <c r="H3156" s="68" t="str">
        <f>IFERROR(VLOOKUP($B3156,APガラス性能一覧!$A$2:$M$6097,7,0),"")</f>
        <v/>
      </c>
      <c r="I3156" s="68" t="str">
        <f>IFERROR(VLOOKUP($B3156,APガラス性能一覧!$A$2:$M$6097,8,0),"")</f>
        <v/>
      </c>
      <c r="J3156" s="68" t="str">
        <f>IFERROR(VLOOKUP($B3156,APガラス性能一覧!$A$2:$M$6097,9,0),"")</f>
        <v/>
      </c>
      <c r="K3156" s="68" t="str">
        <f>IFERROR(VLOOKUP($B3156,APガラス性能一覧!$A$2:$M$6097,10,0),"")</f>
        <v/>
      </c>
      <c r="L3156" s="68" t="str">
        <f>IFERROR(VLOOKUP($B3156,APガラス性能一覧!$A$2:$M$6097,11,0),"")</f>
        <v/>
      </c>
      <c r="M3156" s="68" t="str">
        <f>IFERROR(VLOOKUP($B3156,APガラス性能一覧!$A$2:$M$6097,12,0),"")</f>
        <v/>
      </c>
      <c r="N3156" s="68" t="str">
        <f>IFERROR(VLOOKUP($B3156,APガラス性能一覧!$A$2:$M$6097,13,0),"")</f>
        <v/>
      </c>
    </row>
    <row r="3157" spans="2:14" x14ac:dyDescent="0.4">
      <c r="B3157" s="68" t="str">
        <f>IF($D$2="","",IF($E$2=0.65,IFERROR(IF(INDEX(APガラス性能一覧!A:A,MATCH(ROW(B3151),APガラス性能一覧!$O:$O,0))="","",INDEX(APガラス性能一覧!A:A,MATCH(ROW(B3151),APガラス性能一覧!$O:$O,0))),""),IFERROR(IF(INDEX(APガラス性能一覧!A:A,MATCH(ROW(B3151),APガラス性能一覧!$N:$N,0))="","",INDEX(APガラス性能一覧!A:A,MATCH(ROW(B3151),APガラス性能一覧!$N:$N,0))),"")))</f>
        <v/>
      </c>
      <c r="C3157" s="68" t="str">
        <f>IFERROR(VLOOKUP($B3157,APガラス性能一覧!$A$2:$M$6097,2,0),"")</f>
        <v/>
      </c>
      <c r="D3157" s="68" t="str">
        <f>IFERROR(VLOOKUP($B3157,APガラス性能一覧!$A$2:$M$6097,3,0),"")</f>
        <v/>
      </c>
      <c r="E3157" s="68" t="str">
        <f>IFERROR(VLOOKUP($B3157,APガラス性能一覧!$A$2:$M$6097,4,0),"")</f>
        <v/>
      </c>
      <c r="F3157" s="68" t="str">
        <f>IFERROR(VLOOKUP($B3157,APガラス性能一覧!$A$2:$M$6097,5,0),"")</f>
        <v/>
      </c>
      <c r="G3157" s="68" t="str">
        <f>IFERROR(VLOOKUP($B3157,APガラス性能一覧!$A$2:$M$6097,6,0),"")</f>
        <v/>
      </c>
      <c r="H3157" s="68" t="str">
        <f>IFERROR(VLOOKUP($B3157,APガラス性能一覧!$A$2:$M$6097,7,0),"")</f>
        <v/>
      </c>
      <c r="I3157" s="68" t="str">
        <f>IFERROR(VLOOKUP($B3157,APガラス性能一覧!$A$2:$M$6097,8,0),"")</f>
        <v/>
      </c>
      <c r="J3157" s="68" t="str">
        <f>IFERROR(VLOOKUP($B3157,APガラス性能一覧!$A$2:$M$6097,9,0),"")</f>
        <v/>
      </c>
      <c r="K3157" s="68" t="str">
        <f>IFERROR(VLOOKUP($B3157,APガラス性能一覧!$A$2:$M$6097,10,0),"")</f>
        <v/>
      </c>
      <c r="L3157" s="68" t="str">
        <f>IFERROR(VLOOKUP($B3157,APガラス性能一覧!$A$2:$M$6097,11,0),"")</f>
        <v/>
      </c>
      <c r="M3157" s="68" t="str">
        <f>IFERROR(VLOOKUP($B3157,APガラス性能一覧!$A$2:$M$6097,12,0),"")</f>
        <v/>
      </c>
      <c r="N3157" s="68" t="str">
        <f>IFERROR(VLOOKUP($B3157,APガラス性能一覧!$A$2:$M$6097,13,0),"")</f>
        <v/>
      </c>
    </row>
    <row r="3158" spans="2:14" x14ac:dyDescent="0.4">
      <c r="B3158" s="68" t="str">
        <f>IF($D$2="","",IF($E$2=0.65,IFERROR(IF(INDEX(APガラス性能一覧!A:A,MATCH(ROW(B3152),APガラス性能一覧!$O:$O,0))="","",INDEX(APガラス性能一覧!A:A,MATCH(ROW(B3152),APガラス性能一覧!$O:$O,0))),""),IFERROR(IF(INDEX(APガラス性能一覧!A:A,MATCH(ROW(B3152),APガラス性能一覧!$N:$N,0))="","",INDEX(APガラス性能一覧!A:A,MATCH(ROW(B3152),APガラス性能一覧!$N:$N,0))),"")))</f>
        <v/>
      </c>
      <c r="C3158" s="68" t="str">
        <f>IFERROR(VLOOKUP($B3158,APガラス性能一覧!$A$2:$M$6097,2,0),"")</f>
        <v/>
      </c>
      <c r="D3158" s="68" t="str">
        <f>IFERROR(VLOOKUP($B3158,APガラス性能一覧!$A$2:$M$6097,3,0),"")</f>
        <v/>
      </c>
      <c r="E3158" s="68" t="str">
        <f>IFERROR(VLOOKUP($B3158,APガラス性能一覧!$A$2:$M$6097,4,0),"")</f>
        <v/>
      </c>
      <c r="F3158" s="68" t="str">
        <f>IFERROR(VLOOKUP($B3158,APガラス性能一覧!$A$2:$M$6097,5,0),"")</f>
        <v/>
      </c>
      <c r="G3158" s="68" t="str">
        <f>IFERROR(VLOOKUP($B3158,APガラス性能一覧!$A$2:$M$6097,6,0),"")</f>
        <v/>
      </c>
      <c r="H3158" s="68" t="str">
        <f>IFERROR(VLOOKUP($B3158,APガラス性能一覧!$A$2:$M$6097,7,0),"")</f>
        <v/>
      </c>
      <c r="I3158" s="68" t="str">
        <f>IFERROR(VLOOKUP($B3158,APガラス性能一覧!$A$2:$M$6097,8,0),"")</f>
        <v/>
      </c>
      <c r="J3158" s="68" t="str">
        <f>IFERROR(VLOOKUP($B3158,APガラス性能一覧!$A$2:$M$6097,9,0),"")</f>
        <v/>
      </c>
      <c r="K3158" s="68" t="str">
        <f>IFERROR(VLOOKUP($B3158,APガラス性能一覧!$A$2:$M$6097,10,0),"")</f>
        <v/>
      </c>
      <c r="L3158" s="68" t="str">
        <f>IFERROR(VLOOKUP($B3158,APガラス性能一覧!$A$2:$M$6097,11,0),"")</f>
        <v/>
      </c>
      <c r="M3158" s="68" t="str">
        <f>IFERROR(VLOOKUP($B3158,APガラス性能一覧!$A$2:$M$6097,12,0),"")</f>
        <v/>
      </c>
      <c r="N3158" s="68" t="str">
        <f>IFERROR(VLOOKUP($B3158,APガラス性能一覧!$A$2:$M$6097,13,0),"")</f>
        <v/>
      </c>
    </row>
    <row r="3159" spans="2:14" x14ac:dyDescent="0.4">
      <c r="B3159" s="68" t="str">
        <f>IF($D$2="","",IF($E$2=0.65,IFERROR(IF(INDEX(APガラス性能一覧!A:A,MATCH(ROW(B3153),APガラス性能一覧!$O:$O,0))="","",INDEX(APガラス性能一覧!A:A,MATCH(ROW(B3153),APガラス性能一覧!$O:$O,0))),""),IFERROR(IF(INDEX(APガラス性能一覧!A:A,MATCH(ROW(B3153),APガラス性能一覧!$N:$N,0))="","",INDEX(APガラス性能一覧!A:A,MATCH(ROW(B3153),APガラス性能一覧!$N:$N,0))),"")))</f>
        <v/>
      </c>
      <c r="C3159" s="68" t="str">
        <f>IFERROR(VLOOKUP($B3159,APガラス性能一覧!$A$2:$M$6097,2,0),"")</f>
        <v/>
      </c>
      <c r="D3159" s="68" t="str">
        <f>IFERROR(VLOOKUP($B3159,APガラス性能一覧!$A$2:$M$6097,3,0),"")</f>
        <v/>
      </c>
      <c r="E3159" s="68" t="str">
        <f>IFERROR(VLOOKUP($B3159,APガラス性能一覧!$A$2:$M$6097,4,0),"")</f>
        <v/>
      </c>
      <c r="F3159" s="68" t="str">
        <f>IFERROR(VLOOKUP($B3159,APガラス性能一覧!$A$2:$M$6097,5,0),"")</f>
        <v/>
      </c>
      <c r="G3159" s="68" t="str">
        <f>IFERROR(VLOOKUP($B3159,APガラス性能一覧!$A$2:$M$6097,6,0),"")</f>
        <v/>
      </c>
      <c r="H3159" s="68" t="str">
        <f>IFERROR(VLOOKUP($B3159,APガラス性能一覧!$A$2:$M$6097,7,0),"")</f>
        <v/>
      </c>
      <c r="I3159" s="68" t="str">
        <f>IFERROR(VLOOKUP($B3159,APガラス性能一覧!$A$2:$M$6097,8,0),"")</f>
        <v/>
      </c>
      <c r="J3159" s="68" t="str">
        <f>IFERROR(VLOOKUP($B3159,APガラス性能一覧!$A$2:$M$6097,9,0),"")</f>
        <v/>
      </c>
      <c r="K3159" s="68" t="str">
        <f>IFERROR(VLOOKUP($B3159,APガラス性能一覧!$A$2:$M$6097,10,0),"")</f>
        <v/>
      </c>
      <c r="L3159" s="68" t="str">
        <f>IFERROR(VLOOKUP($B3159,APガラス性能一覧!$A$2:$M$6097,11,0),"")</f>
        <v/>
      </c>
      <c r="M3159" s="68" t="str">
        <f>IFERROR(VLOOKUP($B3159,APガラス性能一覧!$A$2:$M$6097,12,0),"")</f>
        <v/>
      </c>
      <c r="N3159" s="68" t="str">
        <f>IFERROR(VLOOKUP($B3159,APガラス性能一覧!$A$2:$M$6097,13,0),"")</f>
        <v/>
      </c>
    </row>
    <row r="3160" spans="2:14" x14ac:dyDescent="0.4">
      <c r="B3160" s="68" t="str">
        <f>IF($D$2="","",IF($E$2=0.65,IFERROR(IF(INDEX(APガラス性能一覧!A:A,MATCH(ROW(B3154),APガラス性能一覧!$O:$O,0))="","",INDEX(APガラス性能一覧!A:A,MATCH(ROW(B3154),APガラス性能一覧!$O:$O,0))),""),IFERROR(IF(INDEX(APガラス性能一覧!A:A,MATCH(ROW(B3154),APガラス性能一覧!$N:$N,0))="","",INDEX(APガラス性能一覧!A:A,MATCH(ROW(B3154),APガラス性能一覧!$N:$N,0))),"")))</f>
        <v/>
      </c>
      <c r="C3160" s="68" t="str">
        <f>IFERROR(VLOOKUP($B3160,APガラス性能一覧!$A$2:$M$6097,2,0),"")</f>
        <v/>
      </c>
      <c r="D3160" s="68" t="str">
        <f>IFERROR(VLOOKUP($B3160,APガラス性能一覧!$A$2:$M$6097,3,0),"")</f>
        <v/>
      </c>
      <c r="E3160" s="68" t="str">
        <f>IFERROR(VLOOKUP($B3160,APガラス性能一覧!$A$2:$M$6097,4,0),"")</f>
        <v/>
      </c>
      <c r="F3160" s="68" t="str">
        <f>IFERROR(VLOOKUP($B3160,APガラス性能一覧!$A$2:$M$6097,5,0),"")</f>
        <v/>
      </c>
      <c r="G3160" s="68" t="str">
        <f>IFERROR(VLOOKUP($B3160,APガラス性能一覧!$A$2:$M$6097,6,0),"")</f>
        <v/>
      </c>
      <c r="H3160" s="68" t="str">
        <f>IFERROR(VLOOKUP($B3160,APガラス性能一覧!$A$2:$M$6097,7,0),"")</f>
        <v/>
      </c>
      <c r="I3160" s="68" t="str">
        <f>IFERROR(VLOOKUP($B3160,APガラス性能一覧!$A$2:$M$6097,8,0),"")</f>
        <v/>
      </c>
      <c r="J3160" s="68" t="str">
        <f>IFERROR(VLOOKUP($B3160,APガラス性能一覧!$A$2:$M$6097,9,0),"")</f>
        <v/>
      </c>
      <c r="K3160" s="68" t="str">
        <f>IFERROR(VLOOKUP($B3160,APガラス性能一覧!$A$2:$M$6097,10,0),"")</f>
        <v/>
      </c>
      <c r="L3160" s="68" t="str">
        <f>IFERROR(VLOOKUP($B3160,APガラス性能一覧!$A$2:$M$6097,11,0),"")</f>
        <v/>
      </c>
      <c r="M3160" s="68" t="str">
        <f>IFERROR(VLOOKUP($B3160,APガラス性能一覧!$A$2:$M$6097,12,0),"")</f>
        <v/>
      </c>
      <c r="N3160" s="68" t="str">
        <f>IFERROR(VLOOKUP($B3160,APガラス性能一覧!$A$2:$M$6097,13,0),"")</f>
        <v/>
      </c>
    </row>
    <row r="3161" spans="2:14" x14ac:dyDescent="0.4">
      <c r="B3161" s="68" t="str">
        <f>IF($D$2="","",IF($E$2=0.65,IFERROR(IF(INDEX(APガラス性能一覧!A:A,MATCH(ROW(B3155),APガラス性能一覧!$O:$O,0))="","",INDEX(APガラス性能一覧!A:A,MATCH(ROW(B3155),APガラス性能一覧!$O:$O,0))),""),IFERROR(IF(INDEX(APガラス性能一覧!A:A,MATCH(ROW(B3155),APガラス性能一覧!$N:$N,0))="","",INDEX(APガラス性能一覧!A:A,MATCH(ROW(B3155),APガラス性能一覧!$N:$N,0))),"")))</f>
        <v/>
      </c>
      <c r="C3161" s="68" t="str">
        <f>IFERROR(VLOOKUP($B3161,APガラス性能一覧!$A$2:$M$6097,2,0),"")</f>
        <v/>
      </c>
      <c r="D3161" s="68" t="str">
        <f>IFERROR(VLOOKUP($B3161,APガラス性能一覧!$A$2:$M$6097,3,0),"")</f>
        <v/>
      </c>
      <c r="E3161" s="68" t="str">
        <f>IFERROR(VLOOKUP($B3161,APガラス性能一覧!$A$2:$M$6097,4,0),"")</f>
        <v/>
      </c>
      <c r="F3161" s="68" t="str">
        <f>IFERROR(VLOOKUP($B3161,APガラス性能一覧!$A$2:$M$6097,5,0),"")</f>
        <v/>
      </c>
      <c r="G3161" s="68" t="str">
        <f>IFERROR(VLOOKUP($B3161,APガラス性能一覧!$A$2:$M$6097,6,0),"")</f>
        <v/>
      </c>
      <c r="H3161" s="68" t="str">
        <f>IFERROR(VLOOKUP($B3161,APガラス性能一覧!$A$2:$M$6097,7,0),"")</f>
        <v/>
      </c>
      <c r="I3161" s="68" t="str">
        <f>IFERROR(VLOOKUP($B3161,APガラス性能一覧!$A$2:$M$6097,8,0),"")</f>
        <v/>
      </c>
      <c r="J3161" s="68" t="str">
        <f>IFERROR(VLOOKUP($B3161,APガラス性能一覧!$A$2:$M$6097,9,0),"")</f>
        <v/>
      </c>
      <c r="K3161" s="68" t="str">
        <f>IFERROR(VLOOKUP($B3161,APガラス性能一覧!$A$2:$M$6097,10,0),"")</f>
        <v/>
      </c>
      <c r="L3161" s="68" t="str">
        <f>IFERROR(VLOOKUP($B3161,APガラス性能一覧!$A$2:$M$6097,11,0),"")</f>
        <v/>
      </c>
      <c r="M3161" s="68" t="str">
        <f>IFERROR(VLOOKUP($B3161,APガラス性能一覧!$A$2:$M$6097,12,0),"")</f>
        <v/>
      </c>
      <c r="N3161" s="68" t="str">
        <f>IFERROR(VLOOKUP($B3161,APガラス性能一覧!$A$2:$M$6097,13,0),"")</f>
        <v/>
      </c>
    </row>
    <row r="3162" spans="2:14" x14ac:dyDescent="0.4">
      <c r="B3162" s="68" t="str">
        <f>IF($D$2="","",IF($E$2=0.65,IFERROR(IF(INDEX(APガラス性能一覧!A:A,MATCH(ROW(B3156),APガラス性能一覧!$O:$O,0))="","",INDEX(APガラス性能一覧!A:A,MATCH(ROW(B3156),APガラス性能一覧!$O:$O,0))),""),IFERROR(IF(INDEX(APガラス性能一覧!A:A,MATCH(ROW(B3156),APガラス性能一覧!$N:$N,0))="","",INDEX(APガラス性能一覧!A:A,MATCH(ROW(B3156),APガラス性能一覧!$N:$N,0))),"")))</f>
        <v/>
      </c>
      <c r="C3162" s="68" t="str">
        <f>IFERROR(VLOOKUP($B3162,APガラス性能一覧!$A$2:$M$6097,2,0),"")</f>
        <v/>
      </c>
      <c r="D3162" s="68" t="str">
        <f>IFERROR(VLOOKUP($B3162,APガラス性能一覧!$A$2:$M$6097,3,0),"")</f>
        <v/>
      </c>
      <c r="E3162" s="68" t="str">
        <f>IFERROR(VLOOKUP($B3162,APガラス性能一覧!$A$2:$M$6097,4,0),"")</f>
        <v/>
      </c>
      <c r="F3162" s="68" t="str">
        <f>IFERROR(VLOOKUP($B3162,APガラス性能一覧!$A$2:$M$6097,5,0),"")</f>
        <v/>
      </c>
      <c r="G3162" s="68" t="str">
        <f>IFERROR(VLOOKUP($B3162,APガラス性能一覧!$A$2:$M$6097,6,0),"")</f>
        <v/>
      </c>
      <c r="H3162" s="68" t="str">
        <f>IFERROR(VLOOKUP($B3162,APガラス性能一覧!$A$2:$M$6097,7,0),"")</f>
        <v/>
      </c>
      <c r="I3162" s="68" t="str">
        <f>IFERROR(VLOOKUP($B3162,APガラス性能一覧!$A$2:$M$6097,8,0),"")</f>
        <v/>
      </c>
      <c r="J3162" s="68" t="str">
        <f>IFERROR(VLOOKUP($B3162,APガラス性能一覧!$A$2:$M$6097,9,0),"")</f>
        <v/>
      </c>
      <c r="K3162" s="68" t="str">
        <f>IFERROR(VLOOKUP($B3162,APガラス性能一覧!$A$2:$M$6097,10,0),"")</f>
        <v/>
      </c>
      <c r="L3162" s="68" t="str">
        <f>IFERROR(VLOOKUP($B3162,APガラス性能一覧!$A$2:$M$6097,11,0),"")</f>
        <v/>
      </c>
      <c r="M3162" s="68" t="str">
        <f>IFERROR(VLOOKUP($B3162,APガラス性能一覧!$A$2:$M$6097,12,0),"")</f>
        <v/>
      </c>
      <c r="N3162" s="68" t="str">
        <f>IFERROR(VLOOKUP($B3162,APガラス性能一覧!$A$2:$M$6097,13,0),"")</f>
        <v/>
      </c>
    </row>
    <row r="3163" spans="2:14" x14ac:dyDescent="0.4">
      <c r="B3163" s="68" t="str">
        <f>IF($D$2="","",IF($E$2=0.65,IFERROR(IF(INDEX(APガラス性能一覧!A:A,MATCH(ROW(B3157),APガラス性能一覧!$O:$O,0))="","",INDEX(APガラス性能一覧!A:A,MATCH(ROW(B3157),APガラス性能一覧!$O:$O,0))),""),IFERROR(IF(INDEX(APガラス性能一覧!A:A,MATCH(ROW(B3157),APガラス性能一覧!$N:$N,0))="","",INDEX(APガラス性能一覧!A:A,MATCH(ROW(B3157),APガラス性能一覧!$N:$N,0))),"")))</f>
        <v/>
      </c>
      <c r="C3163" s="68" t="str">
        <f>IFERROR(VLOOKUP($B3163,APガラス性能一覧!$A$2:$M$6097,2,0),"")</f>
        <v/>
      </c>
      <c r="D3163" s="68" t="str">
        <f>IFERROR(VLOOKUP($B3163,APガラス性能一覧!$A$2:$M$6097,3,0),"")</f>
        <v/>
      </c>
      <c r="E3163" s="68" t="str">
        <f>IFERROR(VLOOKUP($B3163,APガラス性能一覧!$A$2:$M$6097,4,0),"")</f>
        <v/>
      </c>
      <c r="F3163" s="68" t="str">
        <f>IFERROR(VLOOKUP($B3163,APガラス性能一覧!$A$2:$M$6097,5,0),"")</f>
        <v/>
      </c>
      <c r="G3163" s="68" t="str">
        <f>IFERROR(VLOOKUP($B3163,APガラス性能一覧!$A$2:$M$6097,6,0),"")</f>
        <v/>
      </c>
      <c r="H3163" s="68" t="str">
        <f>IFERROR(VLOOKUP($B3163,APガラス性能一覧!$A$2:$M$6097,7,0),"")</f>
        <v/>
      </c>
      <c r="I3163" s="68" t="str">
        <f>IFERROR(VLOOKUP($B3163,APガラス性能一覧!$A$2:$M$6097,8,0),"")</f>
        <v/>
      </c>
      <c r="J3163" s="68" t="str">
        <f>IFERROR(VLOOKUP($B3163,APガラス性能一覧!$A$2:$M$6097,9,0),"")</f>
        <v/>
      </c>
      <c r="K3163" s="68" t="str">
        <f>IFERROR(VLOOKUP($B3163,APガラス性能一覧!$A$2:$M$6097,10,0),"")</f>
        <v/>
      </c>
      <c r="L3163" s="68" t="str">
        <f>IFERROR(VLOOKUP($B3163,APガラス性能一覧!$A$2:$M$6097,11,0),"")</f>
        <v/>
      </c>
      <c r="M3163" s="68" t="str">
        <f>IFERROR(VLOOKUP($B3163,APガラス性能一覧!$A$2:$M$6097,12,0),"")</f>
        <v/>
      </c>
      <c r="N3163" s="68" t="str">
        <f>IFERROR(VLOOKUP($B3163,APガラス性能一覧!$A$2:$M$6097,13,0),"")</f>
        <v/>
      </c>
    </row>
    <row r="3164" spans="2:14" x14ac:dyDescent="0.4">
      <c r="B3164" s="68" t="str">
        <f>IF($D$2="","",IF($E$2=0.65,IFERROR(IF(INDEX(APガラス性能一覧!A:A,MATCH(ROW(B3158),APガラス性能一覧!$O:$O,0))="","",INDEX(APガラス性能一覧!A:A,MATCH(ROW(B3158),APガラス性能一覧!$O:$O,0))),""),IFERROR(IF(INDEX(APガラス性能一覧!A:A,MATCH(ROW(B3158),APガラス性能一覧!$N:$N,0))="","",INDEX(APガラス性能一覧!A:A,MATCH(ROW(B3158),APガラス性能一覧!$N:$N,0))),"")))</f>
        <v/>
      </c>
      <c r="C3164" s="68" t="str">
        <f>IFERROR(VLOOKUP($B3164,APガラス性能一覧!$A$2:$M$6097,2,0),"")</f>
        <v/>
      </c>
      <c r="D3164" s="68" t="str">
        <f>IFERROR(VLOOKUP($B3164,APガラス性能一覧!$A$2:$M$6097,3,0),"")</f>
        <v/>
      </c>
      <c r="E3164" s="68" t="str">
        <f>IFERROR(VLOOKUP($B3164,APガラス性能一覧!$A$2:$M$6097,4,0),"")</f>
        <v/>
      </c>
      <c r="F3164" s="68" t="str">
        <f>IFERROR(VLOOKUP($B3164,APガラス性能一覧!$A$2:$M$6097,5,0),"")</f>
        <v/>
      </c>
      <c r="G3164" s="68" t="str">
        <f>IFERROR(VLOOKUP($B3164,APガラス性能一覧!$A$2:$M$6097,6,0),"")</f>
        <v/>
      </c>
      <c r="H3164" s="68" t="str">
        <f>IFERROR(VLOOKUP($B3164,APガラス性能一覧!$A$2:$M$6097,7,0),"")</f>
        <v/>
      </c>
      <c r="I3164" s="68" t="str">
        <f>IFERROR(VLOOKUP($B3164,APガラス性能一覧!$A$2:$M$6097,8,0),"")</f>
        <v/>
      </c>
      <c r="J3164" s="68" t="str">
        <f>IFERROR(VLOOKUP($B3164,APガラス性能一覧!$A$2:$M$6097,9,0),"")</f>
        <v/>
      </c>
      <c r="K3164" s="68" t="str">
        <f>IFERROR(VLOOKUP($B3164,APガラス性能一覧!$A$2:$M$6097,10,0),"")</f>
        <v/>
      </c>
      <c r="L3164" s="68" t="str">
        <f>IFERROR(VLOOKUP($B3164,APガラス性能一覧!$A$2:$M$6097,11,0),"")</f>
        <v/>
      </c>
      <c r="M3164" s="68" t="str">
        <f>IFERROR(VLOOKUP($B3164,APガラス性能一覧!$A$2:$M$6097,12,0),"")</f>
        <v/>
      </c>
      <c r="N3164" s="68" t="str">
        <f>IFERROR(VLOOKUP($B3164,APガラス性能一覧!$A$2:$M$6097,13,0),"")</f>
        <v/>
      </c>
    </row>
    <row r="3165" spans="2:14" x14ac:dyDescent="0.4">
      <c r="B3165" s="68" t="str">
        <f>IF($D$2="","",IF($E$2=0.65,IFERROR(IF(INDEX(APガラス性能一覧!A:A,MATCH(ROW(B3159),APガラス性能一覧!$O:$O,0))="","",INDEX(APガラス性能一覧!A:A,MATCH(ROW(B3159),APガラス性能一覧!$O:$O,0))),""),IFERROR(IF(INDEX(APガラス性能一覧!A:A,MATCH(ROW(B3159),APガラス性能一覧!$N:$N,0))="","",INDEX(APガラス性能一覧!A:A,MATCH(ROW(B3159),APガラス性能一覧!$N:$N,0))),"")))</f>
        <v/>
      </c>
      <c r="C3165" s="68" t="str">
        <f>IFERROR(VLOOKUP($B3165,APガラス性能一覧!$A$2:$M$6097,2,0),"")</f>
        <v/>
      </c>
      <c r="D3165" s="68" t="str">
        <f>IFERROR(VLOOKUP($B3165,APガラス性能一覧!$A$2:$M$6097,3,0),"")</f>
        <v/>
      </c>
      <c r="E3165" s="68" t="str">
        <f>IFERROR(VLOOKUP($B3165,APガラス性能一覧!$A$2:$M$6097,4,0),"")</f>
        <v/>
      </c>
      <c r="F3165" s="68" t="str">
        <f>IFERROR(VLOOKUP($B3165,APガラス性能一覧!$A$2:$M$6097,5,0),"")</f>
        <v/>
      </c>
      <c r="G3165" s="68" t="str">
        <f>IFERROR(VLOOKUP($B3165,APガラス性能一覧!$A$2:$M$6097,6,0),"")</f>
        <v/>
      </c>
      <c r="H3165" s="68" t="str">
        <f>IFERROR(VLOOKUP($B3165,APガラス性能一覧!$A$2:$M$6097,7,0),"")</f>
        <v/>
      </c>
      <c r="I3165" s="68" t="str">
        <f>IFERROR(VLOOKUP($B3165,APガラス性能一覧!$A$2:$M$6097,8,0),"")</f>
        <v/>
      </c>
      <c r="J3165" s="68" t="str">
        <f>IFERROR(VLOOKUP($B3165,APガラス性能一覧!$A$2:$M$6097,9,0),"")</f>
        <v/>
      </c>
      <c r="K3165" s="68" t="str">
        <f>IFERROR(VLOOKUP($B3165,APガラス性能一覧!$A$2:$M$6097,10,0),"")</f>
        <v/>
      </c>
      <c r="L3165" s="68" t="str">
        <f>IFERROR(VLOOKUP($B3165,APガラス性能一覧!$A$2:$M$6097,11,0),"")</f>
        <v/>
      </c>
      <c r="M3165" s="68" t="str">
        <f>IFERROR(VLOOKUP($B3165,APガラス性能一覧!$A$2:$M$6097,12,0),"")</f>
        <v/>
      </c>
      <c r="N3165" s="68" t="str">
        <f>IFERROR(VLOOKUP($B3165,APガラス性能一覧!$A$2:$M$6097,13,0),"")</f>
        <v/>
      </c>
    </row>
    <row r="3166" spans="2:14" x14ac:dyDescent="0.4">
      <c r="B3166" s="68" t="str">
        <f>IF($D$2="","",IF($E$2=0.65,IFERROR(IF(INDEX(APガラス性能一覧!A:A,MATCH(ROW(B3160),APガラス性能一覧!$O:$O,0))="","",INDEX(APガラス性能一覧!A:A,MATCH(ROW(B3160),APガラス性能一覧!$O:$O,0))),""),IFERROR(IF(INDEX(APガラス性能一覧!A:A,MATCH(ROW(B3160),APガラス性能一覧!$N:$N,0))="","",INDEX(APガラス性能一覧!A:A,MATCH(ROW(B3160),APガラス性能一覧!$N:$N,0))),"")))</f>
        <v/>
      </c>
      <c r="C3166" s="68" t="str">
        <f>IFERROR(VLOOKUP($B3166,APガラス性能一覧!$A$2:$M$6097,2,0),"")</f>
        <v/>
      </c>
      <c r="D3166" s="68" t="str">
        <f>IFERROR(VLOOKUP($B3166,APガラス性能一覧!$A$2:$M$6097,3,0),"")</f>
        <v/>
      </c>
      <c r="E3166" s="68" t="str">
        <f>IFERROR(VLOOKUP($B3166,APガラス性能一覧!$A$2:$M$6097,4,0),"")</f>
        <v/>
      </c>
      <c r="F3166" s="68" t="str">
        <f>IFERROR(VLOOKUP($B3166,APガラス性能一覧!$A$2:$M$6097,5,0),"")</f>
        <v/>
      </c>
      <c r="G3166" s="68" t="str">
        <f>IFERROR(VLOOKUP($B3166,APガラス性能一覧!$A$2:$M$6097,6,0),"")</f>
        <v/>
      </c>
      <c r="H3166" s="68" t="str">
        <f>IFERROR(VLOOKUP($B3166,APガラス性能一覧!$A$2:$M$6097,7,0),"")</f>
        <v/>
      </c>
      <c r="I3166" s="68" t="str">
        <f>IFERROR(VLOOKUP($B3166,APガラス性能一覧!$A$2:$M$6097,8,0),"")</f>
        <v/>
      </c>
      <c r="J3166" s="68" t="str">
        <f>IFERROR(VLOOKUP($B3166,APガラス性能一覧!$A$2:$M$6097,9,0),"")</f>
        <v/>
      </c>
      <c r="K3166" s="68" t="str">
        <f>IFERROR(VLOOKUP($B3166,APガラス性能一覧!$A$2:$M$6097,10,0),"")</f>
        <v/>
      </c>
      <c r="L3166" s="68" t="str">
        <f>IFERROR(VLOOKUP($B3166,APガラス性能一覧!$A$2:$M$6097,11,0),"")</f>
        <v/>
      </c>
      <c r="M3166" s="68" t="str">
        <f>IFERROR(VLOOKUP($B3166,APガラス性能一覧!$A$2:$M$6097,12,0),"")</f>
        <v/>
      </c>
      <c r="N3166" s="68" t="str">
        <f>IFERROR(VLOOKUP($B3166,APガラス性能一覧!$A$2:$M$6097,13,0),"")</f>
        <v/>
      </c>
    </row>
    <row r="3167" spans="2:14" x14ac:dyDescent="0.4">
      <c r="B3167" s="68" t="str">
        <f>IF($D$2="","",IF($E$2=0.65,IFERROR(IF(INDEX(APガラス性能一覧!A:A,MATCH(ROW(B3161),APガラス性能一覧!$O:$O,0))="","",INDEX(APガラス性能一覧!A:A,MATCH(ROW(B3161),APガラス性能一覧!$O:$O,0))),""),IFERROR(IF(INDEX(APガラス性能一覧!A:A,MATCH(ROW(B3161),APガラス性能一覧!$N:$N,0))="","",INDEX(APガラス性能一覧!A:A,MATCH(ROW(B3161),APガラス性能一覧!$N:$N,0))),"")))</f>
        <v/>
      </c>
      <c r="C3167" s="68" t="str">
        <f>IFERROR(VLOOKUP($B3167,APガラス性能一覧!$A$2:$M$6097,2,0),"")</f>
        <v/>
      </c>
      <c r="D3167" s="68" t="str">
        <f>IFERROR(VLOOKUP($B3167,APガラス性能一覧!$A$2:$M$6097,3,0),"")</f>
        <v/>
      </c>
      <c r="E3167" s="68" t="str">
        <f>IFERROR(VLOOKUP($B3167,APガラス性能一覧!$A$2:$M$6097,4,0),"")</f>
        <v/>
      </c>
      <c r="F3167" s="68" t="str">
        <f>IFERROR(VLOOKUP($B3167,APガラス性能一覧!$A$2:$M$6097,5,0),"")</f>
        <v/>
      </c>
      <c r="G3167" s="68" t="str">
        <f>IFERROR(VLOOKUP($B3167,APガラス性能一覧!$A$2:$M$6097,6,0),"")</f>
        <v/>
      </c>
      <c r="H3167" s="68" t="str">
        <f>IFERROR(VLOOKUP($B3167,APガラス性能一覧!$A$2:$M$6097,7,0),"")</f>
        <v/>
      </c>
      <c r="I3167" s="68" t="str">
        <f>IFERROR(VLOOKUP($B3167,APガラス性能一覧!$A$2:$M$6097,8,0),"")</f>
        <v/>
      </c>
      <c r="J3167" s="68" t="str">
        <f>IFERROR(VLOOKUP($B3167,APガラス性能一覧!$A$2:$M$6097,9,0),"")</f>
        <v/>
      </c>
      <c r="K3167" s="68" t="str">
        <f>IFERROR(VLOOKUP($B3167,APガラス性能一覧!$A$2:$M$6097,10,0),"")</f>
        <v/>
      </c>
      <c r="L3167" s="68" t="str">
        <f>IFERROR(VLOOKUP($B3167,APガラス性能一覧!$A$2:$M$6097,11,0),"")</f>
        <v/>
      </c>
      <c r="M3167" s="68" t="str">
        <f>IFERROR(VLOOKUP($B3167,APガラス性能一覧!$A$2:$M$6097,12,0),"")</f>
        <v/>
      </c>
      <c r="N3167" s="68" t="str">
        <f>IFERROR(VLOOKUP($B3167,APガラス性能一覧!$A$2:$M$6097,13,0),"")</f>
        <v/>
      </c>
    </row>
    <row r="3168" spans="2:14" x14ac:dyDescent="0.4">
      <c r="B3168" s="68" t="str">
        <f>IF($D$2="","",IF($E$2=0.65,IFERROR(IF(INDEX(APガラス性能一覧!A:A,MATCH(ROW(B3162),APガラス性能一覧!$O:$O,0))="","",INDEX(APガラス性能一覧!A:A,MATCH(ROW(B3162),APガラス性能一覧!$O:$O,0))),""),IFERROR(IF(INDEX(APガラス性能一覧!A:A,MATCH(ROW(B3162),APガラス性能一覧!$N:$N,0))="","",INDEX(APガラス性能一覧!A:A,MATCH(ROW(B3162),APガラス性能一覧!$N:$N,0))),"")))</f>
        <v/>
      </c>
      <c r="C3168" s="68" t="str">
        <f>IFERROR(VLOOKUP($B3168,APガラス性能一覧!$A$2:$M$6097,2,0),"")</f>
        <v/>
      </c>
      <c r="D3168" s="68" t="str">
        <f>IFERROR(VLOOKUP($B3168,APガラス性能一覧!$A$2:$M$6097,3,0),"")</f>
        <v/>
      </c>
      <c r="E3168" s="68" t="str">
        <f>IFERROR(VLOOKUP($B3168,APガラス性能一覧!$A$2:$M$6097,4,0),"")</f>
        <v/>
      </c>
      <c r="F3168" s="68" t="str">
        <f>IFERROR(VLOOKUP($B3168,APガラス性能一覧!$A$2:$M$6097,5,0),"")</f>
        <v/>
      </c>
      <c r="G3168" s="68" t="str">
        <f>IFERROR(VLOOKUP($B3168,APガラス性能一覧!$A$2:$M$6097,6,0),"")</f>
        <v/>
      </c>
      <c r="H3168" s="68" t="str">
        <f>IFERROR(VLOOKUP($B3168,APガラス性能一覧!$A$2:$M$6097,7,0),"")</f>
        <v/>
      </c>
      <c r="I3168" s="68" t="str">
        <f>IFERROR(VLOOKUP($B3168,APガラス性能一覧!$A$2:$M$6097,8,0),"")</f>
        <v/>
      </c>
      <c r="J3168" s="68" t="str">
        <f>IFERROR(VLOOKUP($B3168,APガラス性能一覧!$A$2:$M$6097,9,0),"")</f>
        <v/>
      </c>
      <c r="K3168" s="68" t="str">
        <f>IFERROR(VLOOKUP($B3168,APガラス性能一覧!$A$2:$M$6097,10,0),"")</f>
        <v/>
      </c>
      <c r="L3168" s="68" t="str">
        <f>IFERROR(VLOOKUP($B3168,APガラス性能一覧!$A$2:$M$6097,11,0),"")</f>
        <v/>
      </c>
      <c r="M3168" s="68" t="str">
        <f>IFERROR(VLOOKUP($B3168,APガラス性能一覧!$A$2:$M$6097,12,0),"")</f>
        <v/>
      </c>
      <c r="N3168" s="68" t="str">
        <f>IFERROR(VLOOKUP($B3168,APガラス性能一覧!$A$2:$M$6097,13,0),"")</f>
        <v/>
      </c>
    </row>
    <row r="3169" spans="2:14" x14ac:dyDescent="0.4">
      <c r="B3169" s="68" t="str">
        <f>IF($D$2="","",IF($E$2=0.65,IFERROR(IF(INDEX(APガラス性能一覧!A:A,MATCH(ROW(B3163),APガラス性能一覧!$O:$O,0))="","",INDEX(APガラス性能一覧!A:A,MATCH(ROW(B3163),APガラス性能一覧!$O:$O,0))),""),IFERROR(IF(INDEX(APガラス性能一覧!A:A,MATCH(ROW(B3163),APガラス性能一覧!$N:$N,0))="","",INDEX(APガラス性能一覧!A:A,MATCH(ROW(B3163),APガラス性能一覧!$N:$N,0))),"")))</f>
        <v/>
      </c>
      <c r="C3169" s="68" t="str">
        <f>IFERROR(VLOOKUP($B3169,APガラス性能一覧!$A$2:$M$6097,2,0),"")</f>
        <v/>
      </c>
      <c r="D3169" s="68" t="str">
        <f>IFERROR(VLOOKUP($B3169,APガラス性能一覧!$A$2:$M$6097,3,0),"")</f>
        <v/>
      </c>
      <c r="E3169" s="68" t="str">
        <f>IFERROR(VLOOKUP($B3169,APガラス性能一覧!$A$2:$M$6097,4,0),"")</f>
        <v/>
      </c>
      <c r="F3169" s="68" t="str">
        <f>IFERROR(VLOOKUP($B3169,APガラス性能一覧!$A$2:$M$6097,5,0),"")</f>
        <v/>
      </c>
      <c r="G3169" s="68" t="str">
        <f>IFERROR(VLOOKUP($B3169,APガラス性能一覧!$A$2:$M$6097,6,0),"")</f>
        <v/>
      </c>
      <c r="H3169" s="68" t="str">
        <f>IFERROR(VLOOKUP($B3169,APガラス性能一覧!$A$2:$M$6097,7,0),"")</f>
        <v/>
      </c>
      <c r="I3169" s="68" t="str">
        <f>IFERROR(VLOOKUP($B3169,APガラス性能一覧!$A$2:$M$6097,8,0),"")</f>
        <v/>
      </c>
      <c r="J3169" s="68" t="str">
        <f>IFERROR(VLOOKUP($B3169,APガラス性能一覧!$A$2:$M$6097,9,0),"")</f>
        <v/>
      </c>
      <c r="K3169" s="68" t="str">
        <f>IFERROR(VLOOKUP($B3169,APガラス性能一覧!$A$2:$M$6097,10,0),"")</f>
        <v/>
      </c>
      <c r="L3169" s="68" t="str">
        <f>IFERROR(VLOOKUP($B3169,APガラス性能一覧!$A$2:$M$6097,11,0),"")</f>
        <v/>
      </c>
      <c r="M3169" s="68" t="str">
        <f>IFERROR(VLOOKUP($B3169,APガラス性能一覧!$A$2:$M$6097,12,0),"")</f>
        <v/>
      </c>
      <c r="N3169" s="68" t="str">
        <f>IFERROR(VLOOKUP($B3169,APガラス性能一覧!$A$2:$M$6097,13,0),"")</f>
        <v/>
      </c>
    </row>
    <row r="3170" spans="2:14" x14ac:dyDescent="0.4">
      <c r="B3170" s="68" t="str">
        <f>IF($D$2="","",IF($E$2=0.65,IFERROR(IF(INDEX(APガラス性能一覧!A:A,MATCH(ROW(B3164),APガラス性能一覧!$O:$O,0))="","",INDEX(APガラス性能一覧!A:A,MATCH(ROW(B3164),APガラス性能一覧!$O:$O,0))),""),IFERROR(IF(INDEX(APガラス性能一覧!A:A,MATCH(ROW(B3164),APガラス性能一覧!$N:$N,0))="","",INDEX(APガラス性能一覧!A:A,MATCH(ROW(B3164),APガラス性能一覧!$N:$N,0))),"")))</f>
        <v/>
      </c>
      <c r="C3170" s="68" t="str">
        <f>IFERROR(VLOOKUP($B3170,APガラス性能一覧!$A$2:$M$6097,2,0),"")</f>
        <v/>
      </c>
      <c r="D3170" s="68" t="str">
        <f>IFERROR(VLOOKUP($B3170,APガラス性能一覧!$A$2:$M$6097,3,0),"")</f>
        <v/>
      </c>
      <c r="E3170" s="68" t="str">
        <f>IFERROR(VLOOKUP($B3170,APガラス性能一覧!$A$2:$M$6097,4,0),"")</f>
        <v/>
      </c>
      <c r="F3170" s="68" t="str">
        <f>IFERROR(VLOOKUP($B3170,APガラス性能一覧!$A$2:$M$6097,5,0),"")</f>
        <v/>
      </c>
      <c r="G3170" s="68" t="str">
        <f>IFERROR(VLOOKUP($B3170,APガラス性能一覧!$A$2:$M$6097,6,0),"")</f>
        <v/>
      </c>
      <c r="H3170" s="68" t="str">
        <f>IFERROR(VLOOKUP($B3170,APガラス性能一覧!$A$2:$M$6097,7,0),"")</f>
        <v/>
      </c>
      <c r="I3170" s="68" t="str">
        <f>IFERROR(VLOOKUP($B3170,APガラス性能一覧!$A$2:$M$6097,8,0),"")</f>
        <v/>
      </c>
      <c r="J3170" s="68" t="str">
        <f>IFERROR(VLOOKUP($B3170,APガラス性能一覧!$A$2:$M$6097,9,0),"")</f>
        <v/>
      </c>
      <c r="K3170" s="68" t="str">
        <f>IFERROR(VLOOKUP($B3170,APガラス性能一覧!$A$2:$M$6097,10,0),"")</f>
        <v/>
      </c>
      <c r="L3170" s="68" t="str">
        <f>IFERROR(VLOOKUP($B3170,APガラス性能一覧!$A$2:$M$6097,11,0),"")</f>
        <v/>
      </c>
      <c r="M3170" s="68" t="str">
        <f>IFERROR(VLOOKUP($B3170,APガラス性能一覧!$A$2:$M$6097,12,0),"")</f>
        <v/>
      </c>
      <c r="N3170" s="68" t="str">
        <f>IFERROR(VLOOKUP($B3170,APガラス性能一覧!$A$2:$M$6097,13,0),"")</f>
        <v/>
      </c>
    </row>
    <row r="3171" spans="2:14" x14ac:dyDescent="0.4">
      <c r="B3171" s="68" t="str">
        <f>IF($D$2="","",IF($E$2=0.65,IFERROR(IF(INDEX(APガラス性能一覧!A:A,MATCH(ROW(B3165),APガラス性能一覧!$O:$O,0))="","",INDEX(APガラス性能一覧!A:A,MATCH(ROW(B3165),APガラス性能一覧!$O:$O,0))),""),IFERROR(IF(INDEX(APガラス性能一覧!A:A,MATCH(ROW(B3165),APガラス性能一覧!$N:$N,0))="","",INDEX(APガラス性能一覧!A:A,MATCH(ROW(B3165),APガラス性能一覧!$N:$N,0))),"")))</f>
        <v/>
      </c>
      <c r="C3171" s="68" t="str">
        <f>IFERROR(VLOOKUP($B3171,APガラス性能一覧!$A$2:$M$6097,2,0),"")</f>
        <v/>
      </c>
      <c r="D3171" s="68" t="str">
        <f>IFERROR(VLOOKUP($B3171,APガラス性能一覧!$A$2:$M$6097,3,0),"")</f>
        <v/>
      </c>
      <c r="E3171" s="68" t="str">
        <f>IFERROR(VLOOKUP($B3171,APガラス性能一覧!$A$2:$M$6097,4,0),"")</f>
        <v/>
      </c>
      <c r="F3171" s="68" t="str">
        <f>IFERROR(VLOOKUP($B3171,APガラス性能一覧!$A$2:$M$6097,5,0),"")</f>
        <v/>
      </c>
      <c r="G3171" s="68" t="str">
        <f>IFERROR(VLOOKUP($B3171,APガラス性能一覧!$A$2:$M$6097,6,0),"")</f>
        <v/>
      </c>
      <c r="H3171" s="68" t="str">
        <f>IFERROR(VLOOKUP($B3171,APガラス性能一覧!$A$2:$M$6097,7,0),"")</f>
        <v/>
      </c>
      <c r="I3171" s="68" t="str">
        <f>IFERROR(VLOOKUP($B3171,APガラス性能一覧!$A$2:$M$6097,8,0),"")</f>
        <v/>
      </c>
      <c r="J3171" s="68" t="str">
        <f>IFERROR(VLOOKUP($B3171,APガラス性能一覧!$A$2:$M$6097,9,0),"")</f>
        <v/>
      </c>
      <c r="K3171" s="68" t="str">
        <f>IFERROR(VLOOKUP($B3171,APガラス性能一覧!$A$2:$M$6097,10,0),"")</f>
        <v/>
      </c>
      <c r="L3171" s="68" t="str">
        <f>IFERROR(VLOOKUP($B3171,APガラス性能一覧!$A$2:$M$6097,11,0),"")</f>
        <v/>
      </c>
      <c r="M3171" s="68" t="str">
        <f>IFERROR(VLOOKUP($B3171,APガラス性能一覧!$A$2:$M$6097,12,0),"")</f>
        <v/>
      </c>
      <c r="N3171" s="68" t="str">
        <f>IFERROR(VLOOKUP($B3171,APガラス性能一覧!$A$2:$M$6097,13,0),"")</f>
        <v/>
      </c>
    </row>
    <row r="3172" spans="2:14" x14ac:dyDescent="0.4">
      <c r="B3172" s="68" t="str">
        <f>IF($D$2="","",IF($E$2=0.65,IFERROR(IF(INDEX(APガラス性能一覧!A:A,MATCH(ROW(B3166),APガラス性能一覧!$O:$O,0))="","",INDEX(APガラス性能一覧!A:A,MATCH(ROW(B3166),APガラス性能一覧!$O:$O,0))),""),IFERROR(IF(INDEX(APガラス性能一覧!A:A,MATCH(ROW(B3166),APガラス性能一覧!$N:$N,0))="","",INDEX(APガラス性能一覧!A:A,MATCH(ROW(B3166),APガラス性能一覧!$N:$N,0))),"")))</f>
        <v/>
      </c>
      <c r="C3172" s="68" t="str">
        <f>IFERROR(VLOOKUP($B3172,APガラス性能一覧!$A$2:$M$6097,2,0),"")</f>
        <v/>
      </c>
      <c r="D3172" s="68" t="str">
        <f>IFERROR(VLOOKUP($B3172,APガラス性能一覧!$A$2:$M$6097,3,0),"")</f>
        <v/>
      </c>
      <c r="E3172" s="68" t="str">
        <f>IFERROR(VLOOKUP($B3172,APガラス性能一覧!$A$2:$M$6097,4,0),"")</f>
        <v/>
      </c>
      <c r="F3172" s="68" t="str">
        <f>IFERROR(VLOOKUP($B3172,APガラス性能一覧!$A$2:$M$6097,5,0),"")</f>
        <v/>
      </c>
      <c r="G3172" s="68" t="str">
        <f>IFERROR(VLOOKUP($B3172,APガラス性能一覧!$A$2:$M$6097,6,0),"")</f>
        <v/>
      </c>
      <c r="H3172" s="68" t="str">
        <f>IFERROR(VLOOKUP($B3172,APガラス性能一覧!$A$2:$M$6097,7,0),"")</f>
        <v/>
      </c>
      <c r="I3172" s="68" t="str">
        <f>IFERROR(VLOOKUP($B3172,APガラス性能一覧!$A$2:$M$6097,8,0),"")</f>
        <v/>
      </c>
      <c r="J3172" s="68" t="str">
        <f>IFERROR(VLOOKUP($B3172,APガラス性能一覧!$A$2:$M$6097,9,0),"")</f>
        <v/>
      </c>
      <c r="K3172" s="68" t="str">
        <f>IFERROR(VLOOKUP($B3172,APガラス性能一覧!$A$2:$M$6097,10,0),"")</f>
        <v/>
      </c>
      <c r="L3172" s="68" t="str">
        <f>IFERROR(VLOOKUP($B3172,APガラス性能一覧!$A$2:$M$6097,11,0),"")</f>
        <v/>
      </c>
      <c r="M3172" s="68" t="str">
        <f>IFERROR(VLOOKUP($B3172,APガラス性能一覧!$A$2:$M$6097,12,0),"")</f>
        <v/>
      </c>
      <c r="N3172" s="68" t="str">
        <f>IFERROR(VLOOKUP($B3172,APガラス性能一覧!$A$2:$M$6097,13,0),"")</f>
        <v/>
      </c>
    </row>
    <row r="3173" spans="2:14" x14ac:dyDescent="0.4">
      <c r="B3173" s="68" t="str">
        <f>IF($D$2="","",IF($E$2=0.65,IFERROR(IF(INDEX(APガラス性能一覧!A:A,MATCH(ROW(B3167),APガラス性能一覧!$O:$O,0))="","",INDEX(APガラス性能一覧!A:A,MATCH(ROW(B3167),APガラス性能一覧!$O:$O,0))),""),IFERROR(IF(INDEX(APガラス性能一覧!A:A,MATCH(ROW(B3167),APガラス性能一覧!$N:$N,0))="","",INDEX(APガラス性能一覧!A:A,MATCH(ROW(B3167),APガラス性能一覧!$N:$N,0))),"")))</f>
        <v/>
      </c>
      <c r="C3173" s="68" t="str">
        <f>IFERROR(VLOOKUP($B3173,APガラス性能一覧!$A$2:$M$6097,2,0),"")</f>
        <v/>
      </c>
      <c r="D3173" s="68" t="str">
        <f>IFERROR(VLOOKUP($B3173,APガラス性能一覧!$A$2:$M$6097,3,0),"")</f>
        <v/>
      </c>
      <c r="E3173" s="68" t="str">
        <f>IFERROR(VLOOKUP($B3173,APガラス性能一覧!$A$2:$M$6097,4,0),"")</f>
        <v/>
      </c>
      <c r="F3173" s="68" t="str">
        <f>IFERROR(VLOOKUP($B3173,APガラス性能一覧!$A$2:$M$6097,5,0),"")</f>
        <v/>
      </c>
      <c r="G3173" s="68" t="str">
        <f>IFERROR(VLOOKUP($B3173,APガラス性能一覧!$A$2:$M$6097,6,0),"")</f>
        <v/>
      </c>
      <c r="H3173" s="68" t="str">
        <f>IFERROR(VLOOKUP($B3173,APガラス性能一覧!$A$2:$M$6097,7,0),"")</f>
        <v/>
      </c>
      <c r="I3173" s="68" t="str">
        <f>IFERROR(VLOOKUP($B3173,APガラス性能一覧!$A$2:$M$6097,8,0),"")</f>
        <v/>
      </c>
      <c r="J3173" s="68" t="str">
        <f>IFERROR(VLOOKUP($B3173,APガラス性能一覧!$A$2:$M$6097,9,0),"")</f>
        <v/>
      </c>
      <c r="K3173" s="68" t="str">
        <f>IFERROR(VLOOKUP($B3173,APガラス性能一覧!$A$2:$M$6097,10,0),"")</f>
        <v/>
      </c>
      <c r="L3173" s="68" t="str">
        <f>IFERROR(VLOOKUP($B3173,APガラス性能一覧!$A$2:$M$6097,11,0),"")</f>
        <v/>
      </c>
      <c r="M3173" s="68" t="str">
        <f>IFERROR(VLOOKUP($B3173,APガラス性能一覧!$A$2:$M$6097,12,0),"")</f>
        <v/>
      </c>
      <c r="N3173" s="68" t="str">
        <f>IFERROR(VLOOKUP($B3173,APガラス性能一覧!$A$2:$M$6097,13,0),"")</f>
        <v/>
      </c>
    </row>
    <row r="3174" spans="2:14" x14ac:dyDescent="0.4">
      <c r="B3174" s="68" t="str">
        <f>IF($D$2="","",IF($E$2=0.65,IFERROR(IF(INDEX(APガラス性能一覧!A:A,MATCH(ROW(B3168),APガラス性能一覧!$O:$O,0))="","",INDEX(APガラス性能一覧!A:A,MATCH(ROW(B3168),APガラス性能一覧!$O:$O,0))),""),IFERROR(IF(INDEX(APガラス性能一覧!A:A,MATCH(ROW(B3168),APガラス性能一覧!$N:$N,0))="","",INDEX(APガラス性能一覧!A:A,MATCH(ROW(B3168),APガラス性能一覧!$N:$N,0))),"")))</f>
        <v/>
      </c>
      <c r="C3174" s="68" t="str">
        <f>IFERROR(VLOOKUP($B3174,APガラス性能一覧!$A$2:$M$6097,2,0),"")</f>
        <v/>
      </c>
      <c r="D3174" s="68" t="str">
        <f>IFERROR(VLOOKUP($B3174,APガラス性能一覧!$A$2:$M$6097,3,0),"")</f>
        <v/>
      </c>
      <c r="E3174" s="68" t="str">
        <f>IFERROR(VLOOKUP($B3174,APガラス性能一覧!$A$2:$M$6097,4,0),"")</f>
        <v/>
      </c>
      <c r="F3174" s="68" t="str">
        <f>IFERROR(VLOOKUP($B3174,APガラス性能一覧!$A$2:$M$6097,5,0),"")</f>
        <v/>
      </c>
      <c r="G3174" s="68" t="str">
        <f>IFERROR(VLOOKUP($B3174,APガラス性能一覧!$A$2:$M$6097,6,0),"")</f>
        <v/>
      </c>
      <c r="H3174" s="68" t="str">
        <f>IFERROR(VLOOKUP($B3174,APガラス性能一覧!$A$2:$M$6097,7,0),"")</f>
        <v/>
      </c>
      <c r="I3174" s="68" t="str">
        <f>IFERROR(VLOOKUP($B3174,APガラス性能一覧!$A$2:$M$6097,8,0),"")</f>
        <v/>
      </c>
      <c r="J3174" s="68" t="str">
        <f>IFERROR(VLOOKUP($B3174,APガラス性能一覧!$A$2:$M$6097,9,0),"")</f>
        <v/>
      </c>
      <c r="K3174" s="68" t="str">
        <f>IFERROR(VLOOKUP($B3174,APガラス性能一覧!$A$2:$M$6097,10,0),"")</f>
        <v/>
      </c>
      <c r="L3174" s="68" t="str">
        <f>IFERROR(VLOOKUP($B3174,APガラス性能一覧!$A$2:$M$6097,11,0),"")</f>
        <v/>
      </c>
      <c r="M3174" s="68" t="str">
        <f>IFERROR(VLOOKUP($B3174,APガラス性能一覧!$A$2:$M$6097,12,0),"")</f>
        <v/>
      </c>
      <c r="N3174" s="68" t="str">
        <f>IFERROR(VLOOKUP($B3174,APガラス性能一覧!$A$2:$M$6097,13,0),"")</f>
        <v/>
      </c>
    </row>
    <row r="3175" spans="2:14" x14ac:dyDescent="0.4">
      <c r="B3175" s="68" t="str">
        <f>IF($D$2="","",IF($E$2=0.65,IFERROR(IF(INDEX(APガラス性能一覧!A:A,MATCH(ROW(B3169),APガラス性能一覧!$O:$O,0))="","",INDEX(APガラス性能一覧!A:A,MATCH(ROW(B3169),APガラス性能一覧!$O:$O,0))),""),IFERROR(IF(INDEX(APガラス性能一覧!A:A,MATCH(ROW(B3169),APガラス性能一覧!$N:$N,0))="","",INDEX(APガラス性能一覧!A:A,MATCH(ROW(B3169),APガラス性能一覧!$N:$N,0))),"")))</f>
        <v/>
      </c>
      <c r="C3175" s="68" t="str">
        <f>IFERROR(VLOOKUP($B3175,APガラス性能一覧!$A$2:$M$6097,2,0),"")</f>
        <v/>
      </c>
      <c r="D3175" s="68" t="str">
        <f>IFERROR(VLOOKUP($B3175,APガラス性能一覧!$A$2:$M$6097,3,0),"")</f>
        <v/>
      </c>
      <c r="E3175" s="68" t="str">
        <f>IFERROR(VLOOKUP($B3175,APガラス性能一覧!$A$2:$M$6097,4,0),"")</f>
        <v/>
      </c>
      <c r="F3175" s="68" t="str">
        <f>IFERROR(VLOOKUP($B3175,APガラス性能一覧!$A$2:$M$6097,5,0),"")</f>
        <v/>
      </c>
      <c r="G3175" s="68" t="str">
        <f>IFERROR(VLOOKUP($B3175,APガラス性能一覧!$A$2:$M$6097,6,0),"")</f>
        <v/>
      </c>
      <c r="H3175" s="68" t="str">
        <f>IFERROR(VLOOKUP($B3175,APガラス性能一覧!$A$2:$M$6097,7,0),"")</f>
        <v/>
      </c>
      <c r="I3175" s="68" t="str">
        <f>IFERROR(VLOOKUP($B3175,APガラス性能一覧!$A$2:$M$6097,8,0),"")</f>
        <v/>
      </c>
      <c r="J3175" s="68" t="str">
        <f>IFERROR(VLOOKUP($B3175,APガラス性能一覧!$A$2:$M$6097,9,0),"")</f>
        <v/>
      </c>
      <c r="K3175" s="68" t="str">
        <f>IFERROR(VLOOKUP($B3175,APガラス性能一覧!$A$2:$M$6097,10,0),"")</f>
        <v/>
      </c>
      <c r="L3175" s="68" t="str">
        <f>IFERROR(VLOOKUP($B3175,APガラス性能一覧!$A$2:$M$6097,11,0),"")</f>
        <v/>
      </c>
      <c r="M3175" s="68" t="str">
        <f>IFERROR(VLOOKUP($B3175,APガラス性能一覧!$A$2:$M$6097,12,0),"")</f>
        <v/>
      </c>
      <c r="N3175" s="68" t="str">
        <f>IFERROR(VLOOKUP($B3175,APガラス性能一覧!$A$2:$M$6097,13,0),"")</f>
        <v/>
      </c>
    </row>
    <row r="3176" spans="2:14" x14ac:dyDescent="0.4">
      <c r="B3176" s="68" t="str">
        <f>IF($D$2="","",IF($E$2=0.65,IFERROR(IF(INDEX(APガラス性能一覧!A:A,MATCH(ROW(B3170),APガラス性能一覧!$O:$O,0))="","",INDEX(APガラス性能一覧!A:A,MATCH(ROW(B3170),APガラス性能一覧!$O:$O,0))),""),IFERROR(IF(INDEX(APガラス性能一覧!A:A,MATCH(ROW(B3170),APガラス性能一覧!$N:$N,0))="","",INDEX(APガラス性能一覧!A:A,MATCH(ROW(B3170),APガラス性能一覧!$N:$N,0))),"")))</f>
        <v/>
      </c>
      <c r="C3176" s="68" t="str">
        <f>IFERROR(VLOOKUP($B3176,APガラス性能一覧!$A$2:$M$6097,2,0),"")</f>
        <v/>
      </c>
      <c r="D3176" s="68" t="str">
        <f>IFERROR(VLOOKUP($B3176,APガラス性能一覧!$A$2:$M$6097,3,0),"")</f>
        <v/>
      </c>
      <c r="E3176" s="68" t="str">
        <f>IFERROR(VLOOKUP($B3176,APガラス性能一覧!$A$2:$M$6097,4,0),"")</f>
        <v/>
      </c>
      <c r="F3176" s="68" t="str">
        <f>IFERROR(VLOOKUP($B3176,APガラス性能一覧!$A$2:$M$6097,5,0),"")</f>
        <v/>
      </c>
      <c r="G3176" s="68" t="str">
        <f>IFERROR(VLOOKUP($B3176,APガラス性能一覧!$A$2:$M$6097,6,0),"")</f>
        <v/>
      </c>
      <c r="H3176" s="68" t="str">
        <f>IFERROR(VLOOKUP($B3176,APガラス性能一覧!$A$2:$M$6097,7,0),"")</f>
        <v/>
      </c>
      <c r="I3176" s="68" t="str">
        <f>IFERROR(VLOOKUP($B3176,APガラス性能一覧!$A$2:$M$6097,8,0),"")</f>
        <v/>
      </c>
      <c r="J3176" s="68" t="str">
        <f>IFERROR(VLOOKUP($B3176,APガラス性能一覧!$A$2:$M$6097,9,0),"")</f>
        <v/>
      </c>
      <c r="K3176" s="68" t="str">
        <f>IFERROR(VLOOKUP($B3176,APガラス性能一覧!$A$2:$M$6097,10,0),"")</f>
        <v/>
      </c>
      <c r="L3176" s="68" t="str">
        <f>IFERROR(VLOOKUP($B3176,APガラス性能一覧!$A$2:$M$6097,11,0),"")</f>
        <v/>
      </c>
      <c r="M3176" s="68" t="str">
        <f>IFERROR(VLOOKUP($B3176,APガラス性能一覧!$A$2:$M$6097,12,0),"")</f>
        <v/>
      </c>
      <c r="N3176" s="68" t="str">
        <f>IFERROR(VLOOKUP($B3176,APガラス性能一覧!$A$2:$M$6097,13,0),"")</f>
        <v/>
      </c>
    </row>
    <row r="3177" spans="2:14" x14ac:dyDescent="0.4">
      <c r="B3177" s="68" t="str">
        <f>IF($D$2="","",IF($E$2=0.65,IFERROR(IF(INDEX(APガラス性能一覧!A:A,MATCH(ROW(B3171),APガラス性能一覧!$O:$O,0))="","",INDEX(APガラス性能一覧!A:A,MATCH(ROW(B3171),APガラス性能一覧!$O:$O,0))),""),IFERROR(IF(INDEX(APガラス性能一覧!A:A,MATCH(ROW(B3171),APガラス性能一覧!$N:$N,0))="","",INDEX(APガラス性能一覧!A:A,MATCH(ROW(B3171),APガラス性能一覧!$N:$N,0))),"")))</f>
        <v/>
      </c>
      <c r="C3177" s="68" t="str">
        <f>IFERROR(VLOOKUP($B3177,APガラス性能一覧!$A$2:$M$6097,2,0),"")</f>
        <v/>
      </c>
      <c r="D3177" s="68" t="str">
        <f>IFERROR(VLOOKUP($B3177,APガラス性能一覧!$A$2:$M$6097,3,0),"")</f>
        <v/>
      </c>
      <c r="E3177" s="68" t="str">
        <f>IFERROR(VLOOKUP($B3177,APガラス性能一覧!$A$2:$M$6097,4,0),"")</f>
        <v/>
      </c>
      <c r="F3177" s="68" t="str">
        <f>IFERROR(VLOOKUP($B3177,APガラス性能一覧!$A$2:$M$6097,5,0),"")</f>
        <v/>
      </c>
      <c r="G3177" s="68" t="str">
        <f>IFERROR(VLOOKUP($B3177,APガラス性能一覧!$A$2:$M$6097,6,0),"")</f>
        <v/>
      </c>
      <c r="H3177" s="68" t="str">
        <f>IFERROR(VLOOKUP($B3177,APガラス性能一覧!$A$2:$M$6097,7,0),"")</f>
        <v/>
      </c>
      <c r="I3177" s="68" t="str">
        <f>IFERROR(VLOOKUP($B3177,APガラス性能一覧!$A$2:$M$6097,8,0),"")</f>
        <v/>
      </c>
      <c r="J3177" s="68" t="str">
        <f>IFERROR(VLOOKUP($B3177,APガラス性能一覧!$A$2:$M$6097,9,0),"")</f>
        <v/>
      </c>
      <c r="K3177" s="68" t="str">
        <f>IFERROR(VLOOKUP($B3177,APガラス性能一覧!$A$2:$M$6097,10,0),"")</f>
        <v/>
      </c>
      <c r="L3177" s="68" t="str">
        <f>IFERROR(VLOOKUP($B3177,APガラス性能一覧!$A$2:$M$6097,11,0),"")</f>
        <v/>
      </c>
      <c r="M3177" s="68" t="str">
        <f>IFERROR(VLOOKUP($B3177,APガラス性能一覧!$A$2:$M$6097,12,0),"")</f>
        <v/>
      </c>
      <c r="N3177" s="68" t="str">
        <f>IFERROR(VLOOKUP($B3177,APガラス性能一覧!$A$2:$M$6097,13,0),"")</f>
        <v/>
      </c>
    </row>
    <row r="3178" spans="2:14" x14ac:dyDescent="0.4">
      <c r="B3178" s="68" t="str">
        <f>IF($D$2="","",IF($E$2=0.65,IFERROR(IF(INDEX(APガラス性能一覧!A:A,MATCH(ROW(B3172),APガラス性能一覧!$O:$O,0))="","",INDEX(APガラス性能一覧!A:A,MATCH(ROW(B3172),APガラス性能一覧!$O:$O,0))),""),IFERROR(IF(INDEX(APガラス性能一覧!A:A,MATCH(ROW(B3172),APガラス性能一覧!$N:$N,0))="","",INDEX(APガラス性能一覧!A:A,MATCH(ROW(B3172),APガラス性能一覧!$N:$N,0))),"")))</f>
        <v/>
      </c>
      <c r="C3178" s="68" t="str">
        <f>IFERROR(VLOOKUP($B3178,APガラス性能一覧!$A$2:$M$6097,2,0),"")</f>
        <v/>
      </c>
      <c r="D3178" s="68" t="str">
        <f>IFERROR(VLOOKUP($B3178,APガラス性能一覧!$A$2:$M$6097,3,0),"")</f>
        <v/>
      </c>
      <c r="E3178" s="68" t="str">
        <f>IFERROR(VLOOKUP($B3178,APガラス性能一覧!$A$2:$M$6097,4,0),"")</f>
        <v/>
      </c>
      <c r="F3178" s="68" t="str">
        <f>IFERROR(VLOOKUP($B3178,APガラス性能一覧!$A$2:$M$6097,5,0),"")</f>
        <v/>
      </c>
      <c r="G3178" s="68" t="str">
        <f>IFERROR(VLOOKUP($B3178,APガラス性能一覧!$A$2:$M$6097,6,0),"")</f>
        <v/>
      </c>
      <c r="H3178" s="68" t="str">
        <f>IFERROR(VLOOKUP($B3178,APガラス性能一覧!$A$2:$M$6097,7,0),"")</f>
        <v/>
      </c>
      <c r="I3178" s="68" t="str">
        <f>IFERROR(VLOOKUP($B3178,APガラス性能一覧!$A$2:$M$6097,8,0),"")</f>
        <v/>
      </c>
      <c r="J3178" s="68" t="str">
        <f>IFERROR(VLOOKUP($B3178,APガラス性能一覧!$A$2:$M$6097,9,0),"")</f>
        <v/>
      </c>
      <c r="K3178" s="68" t="str">
        <f>IFERROR(VLOOKUP($B3178,APガラス性能一覧!$A$2:$M$6097,10,0),"")</f>
        <v/>
      </c>
      <c r="L3178" s="68" t="str">
        <f>IFERROR(VLOOKUP($B3178,APガラス性能一覧!$A$2:$M$6097,11,0),"")</f>
        <v/>
      </c>
      <c r="M3178" s="68" t="str">
        <f>IFERROR(VLOOKUP($B3178,APガラス性能一覧!$A$2:$M$6097,12,0),"")</f>
        <v/>
      </c>
      <c r="N3178" s="68" t="str">
        <f>IFERROR(VLOOKUP($B3178,APガラス性能一覧!$A$2:$M$6097,13,0),"")</f>
        <v/>
      </c>
    </row>
    <row r="3179" spans="2:14" x14ac:dyDescent="0.4">
      <c r="B3179" s="68" t="str">
        <f>IF($D$2="","",IF($E$2=0.65,IFERROR(IF(INDEX(APガラス性能一覧!A:A,MATCH(ROW(B3173),APガラス性能一覧!$O:$O,0))="","",INDEX(APガラス性能一覧!A:A,MATCH(ROW(B3173),APガラス性能一覧!$O:$O,0))),""),IFERROR(IF(INDEX(APガラス性能一覧!A:A,MATCH(ROW(B3173),APガラス性能一覧!$N:$N,0))="","",INDEX(APガラス性能一覧!A:A,MATCH(ROW(B3173),APガラス性能一覧!$N:$N,0))),"")))</f>
        <v/>
      </c>
      <c r="C3179" s="68" t="str">
        <f>IFERROR(VLOOKUP($B3179,APガラス性能一覧!$A$2:$M$6097,2,0),"")</f>
        <v/>
      </c>
      <c r="D3179" s="68" t="str">
        <f>IFERROR(VLOOKUP($B3179,APガラス性能一覧!$A$2:$M$6097,3,0),"")</f>
        <v/>
      </c>
      <c r="E3179" s="68" t="str">
        <f>IFERROR(VLOOKUP($B3179,APガラス性能一覧!$A$2:$M$6097,4,0),"")</f>
        <v/>
      </c>
      <c r="F3179" s="68" t="str">
        <f>IFERROR(VLOOKUP($B3179,APガラス性能一覧!$A$2:$M$6097,5,0),"")</f>
        <v/>
      </c>
      <c r="G3179" s="68" t="str">
        <f>IFERROR(VLOOKUP($B3179,APガラス性能一覧!$A$2:$M$6097,6,0),"")</f>
        <v/>
      </c>
      <c r="H3179" s="68" t="str">
        <f>IFERROR(VLOOKUP($B3179,APガラス性能一覧!$A$2:$M$6097,7,0),"")</f>
        <v/>
      </c>
      <c r="I3179" s="68" t="str">
        <f>IFERROR(VLOOKUP($B3179,APガラス性能一覧!$A$2:$M$6097,8,0),"")</f>
        <v/>
      </c>
      <c r="J3179" s="68" t="str">
        <f>IFERROR(VLOOKUP($B3179,APガラス性能一覧!$A$2:$M$6097,9,0),"")</f>
        <v/>
      </c>
      <c r="K3179" s="68" t="str">
        <f>IFERROR(VLOOKUP($B3179,APガラス性能一覧!$A$2:$M$6097,10,0),"")</f>
        <v/>
      </c>
      <c r="L3179" s="68" t="str">
        <f>IFERROR(VLOOKUP($B3179,APガラス性能一覧!$A$2:$M$6097,11,0),"")</f>
        <v/>
      </c>
      <c r="M3179" s="68" t="str">
        <f>IFERROR(VLOOKUP($B3179,APガラス性能一覧!$A$2:$M$6097,12,0),"")</f>
        <v/>
      </c>
      <c r="N3179" s="68" t="str">
        <f>IFERROR(VLOOKUP($B3179,APガラス性能一覧!$A$2:$M$6097,13,0),"")</f>
        <v/>
      </c>
    </row>
    <row r="3180" spans="2:14" x14ac:dyDescent="0.4">
      <c r="B3180" s="68" t="str">
        <f>IF($D$2="","",IF($E$2=0.65,IFERROR(IF(INDEX(APガラス性能一覧!A:A,MATCH(ROW(B3174),APガラス性能一覧!$O:$O,0))="","",INDEX(APガラス性能一覧!A:A,MATCH(ROW(B3174),APガラス性能一覧!$O:$O,0))),""),IFERROR(IF(INDEX(APガラス性能一覧!A:A,MATCH(ROW(B3174),APガラス性能一覧!$N:$N,0))="","",INDEX(APガラス性能一覧!A:A,MATCH(ROW(B3174),APガラス性能一覧!$N:$N,0))),"")))</f>
        <v/>
      </c>
      <c r="C3180" s="68" t="str">
        <f>IFERROR(VLOOKUP($B3180,APガラス性能一覧!$A$2:$M$6097,2,0),"")</f>
        <v/>
      </c>
      <c r="D3180" s="68" t="str">
        <f>IFERROR(VLOOKUP($B3180,APガラス性能一覧!$A$2:$M$6097,3,0),"")</f>
        <v/>
      </c>
      <c r="E3180" s="68" t="str">
        <f>IFERROR(VLOOKUP($B3180,APガラス性能一覧!$A$2:$M$6097,4,0),"")</f>
        <v/>
      </c>
      <c r="F3180" s="68" t="str">
        <f>IFERROR(VLOOKUP($B3180,APガラス性能一覧!$A$2:$M$6097,5,0),"")</f>
        <v/>
      </c>
      <c r="G3180" s="68" t="str">
        <f>IFERROR(VLOOKUP($B3180,APガラス性能一覧!$A$2:$M$6097,6,0),"")</f>
        <v/>
      </c>
      <c r="H3180" s="68" t="str">
        <f>IFERROR(VLOOKUP($B3180,APガラス性能一覧!$A$2:$M$6097,7,0),"")</f>
        <v/>
      </c>
      <c r="I3180" s="68" t="str">
        <f>IFERROR(VLOOKUP($B3180,APガラス性能一覧!$A$2:$M$6097,8,0),"")</f>
        <v/>
      </c>
      <c r="J3180" s="68" t="str">
        <f>IFERROR(VLOOKUP($B3180,APガラス性能一覧!$A$2:$M$6097,9,0),"")</f>
        <v/>
      </c>
      <c r="K3180" s="68" t="str">
        <f>IFERROR(VLOOKUP($B3180,APガラス性能一覧!$A$2:$M$6097,10,0),"")</f>
        <v/>
      </c>
      <c r="L3180" s="68" t="str">
        <f>IFERROR(VLOOKUP($B3180,APガラス性能一覧!$A$2:$M$6097,11,0),"")</f>
        <v/>
      </c>
      <c r="M3180" s="68" t="str">
        <f>IFERROR(VLOOKUP($B3180,APガラス性能一覧!$A$2:$M$6097,12,0),"")</f>
        <v/>
      </c>
      <c r="N3180" s="68" t="str">
        <f>IFERROR(VLOOKUP($B3180,APガラス性能一覧!$A$2:$M$6097,13,0),"")</f>
        <v/>
      </c>
    </row>
    <row r="3181" spans="2:14" x14ac:dyDescent="0.4">
      <c r="B3181" s="68" t="str">
        <f>IF($D$2="","",IF($E$2=0.65,IFERROR(IF(INDEX(APガラス性能一覧!A:A,MATCH(ROW(B3175),APガラス性能一覧!$O:$O,0))="","",INDEX(APガラス性能一覧!A:A,MATCH(ROW(B3175),APガラス性能一覧!$O:$O,0))),""),IFERROR(IF(INDEX(APガラス性能一覧!A:A,MATCH(ROW(B3175),APガラス性能一覧!$N:$N,0))="","",INDEX(APガラス性能一覧!A:A,MATCH(ROW(B3175),APガラス性能一覧!$N:$N,0))),"")))</f>
        <v/>
      </c>
      <c r="C3181" s="68" t="str">
        <f>IFERROR(VLOOKUP($B3181,APガラス性能一覧!$A$2:$M$6097,2,0),"")</f>
        <v/>
      </c>
      <c r="D3181" s="68" t="str">
        <f>IFERROR(VLOOKUP($B3181,APガラス性能一覧!$A$2:$M$6097,3,0),"")</f>
        <v/>
      </c>
      <c r="E3181" s="68" t="str">
        <f>IFERROR(VLOOKUP($B3181,APガラス性能一覧!$A$2:$M$6097,4,0),"")</f>
        <v/>
      </c>
      <c r="F3181" s="68" t="str">
        <f>IFERROR(VLOOKUP($B3181,APガラス性能一覧!$A$2:$M$6097,5,0),"")</f>
        <v/>
      </c>
      <c r="G3181" s="68" t="str">
        <f>IFERROR(VLOOKUP($B3181,APガラス性能一覧!$A$2:$M$6097,6,0),"")</f>
        <v/>
      </c>
      <c r="H3181" s="68" t="str">
        <f>IFERROR(VLOOKUP($B3181,APガラス性能一覧!$A$2:$M$6097,7,0),"")</f>
        <v/>
      </c>
      <c r="I3181" s="68" t="str">
        <f>IFERROR(VLOOKUP($B3181,APガラス性能一覧!$A$2:$M$6097,8,0),"")</f>
        <v/>
      </c>
      <c r="J3181" s="68" t="str">
        <f>IFERROR(VLOOKUP($B3181,APガラス性能一覧!$A$2:$M$6097,9,0),"")</f>
        <v/>
      </c>
      <c r="K3181" s="68" t="str">
        <f>IFERROR(VLOOKUP($B3181,APガラス性能一覧!$A$2:$M$6097,10,0),"")</f>
        <v/>
      </c>
      <c r="L3181" s="68" t="str">
        <f>IFERROR(VLOOKUP($B3181,APガラス性能一覧!$A$2:$M$6097,11,0),"")</f>
        <v/>
      </c>
      <c r="M3181" s="68" t="str">
        <f>IFERROR(VLOOKUP($B3181,APガラス性能一覧!$A$2:$M$6097,12,0),"")</f>
        <v/>
      </c>
      <c r="N3181" s="68" t="str">
        <f>IFERROR(VLOOKUP($B3181,APガラス性能一覧!$A$2:$M$6097,13,0),"")</f>
        <v/>
      </c>
    </row>
    <row r="3182" spans="2:14" x14ac:dyDescent="0.4">
      <c r="B3182" s="68" t="str">
        <f>IF($D$2="","",IF($E$2=0.65,IFERROR(IF(INDEX(APガラス性能一覧!A:A,MATCH(ROW(B3176),APガラス性能一覧!$O:$O,0))="","",INDEX(APガラス性能一覧!A:A,MATCH(ROW(B3176),APガラス性能一覧!$O:$O,0))),""),IFERROR(IF(INDEX(APガラス性能一覧!A:A,MATCH(ROW(B3176),APガラス性能一覧!$N:$N,0))="","",INDEX(APガラス性能一覧!A:A,MATCH(ROW(B3176),APガラス性能一覧!$N:$N,0))),"")))</f>
        <v/>
      </c>
      <c r="C3182" s="68" t="str">
        <f>IFERROR(VLOOKUP($B3182,APガラス性能一覧!$A$2:$M$6097,2,0),"")</f>
        <v/>
      </c>
      <c r="D3182" s="68" t="str">
        <f>IFERROR(VLOOKUP($B3182,APガラス性能一覧!$A$2:$M$6097,3,0),"")</f>
        <v/>
      </c>
      <c r="E3182" s="68" t="str">
        <f>IFERROR(VLOOKUP($B3182,APガラス性能一覧!$A$2:$M$6097,4,0),"")</f>
        <v/>
      </c>
      <c r="F3182" s="68" t="str">
        <f>IFERROR(VLOOKUP($B3182,APガラス性能一覧!$A$2:$M$6097,5,0),"")</f>
        <v/>
      </c>
      <c r="G3182" s="68" t="str">
        <f>IFERROR(VLOOKUP($B3182,APガラス性能一覧!$A$2:$M$6097,6,0),"")</f>
        <v/>
      </c>
      <c r="H3182" s="68" t="str">
        <f>IFERROR(VLOOKUP($B3182,APガラス性能一覧!$A$2:$M$6097,7,0),"")</f>
        <v/>
      </c>
      <c r="I3182" s="68" t="str">
        <f>IFERROR(VLOOKUP($B3182,APガラス性能一覧!$A$2:$M$6097,8,0),"")</f>
        <v/>
      </c>
      <c r="J3182" s="68" t="str">
        <f>IFERROR(VLOOKUP($B3182,APガラス性能一覧!$A$2:$M$6097,9,0),"")</f>
        <v/>
      </c>
      <c r="K3182" s="68" t="str">
        <f>IFERROR(VLOOKUP($B3182,APガラス性能一覧!$A$2:$M$6097,10,0),"")</f>
        <v/>
      </c>
      <c r="L3182" s="68" t="str">
        <f>IFERROR(VLOOKUP($B3182,APガラス性能一覧!$A$2:$M$6097,11,0),"")</f>
        <v/>
      </c>
      <c r="M3182" s="68" t="str">
        <f>IFERROR(VLOOKUP($B3182,APガラス性能一覧!$A$2:$M$6097,12,0),"")</f>
        <v/>
      </c>
      <c r="N3182" s="68" t="str">
        <f>IFERROR(VLOOKUP($B3182,APガラス性能一覧!$A$2:$M$6097,13,0),"")</f>
        <v/>
      </c>
    </row>
    <row r="3183" spans="2:14" x14ac:dyDescent="0.4">
      <c r="B3183" s="68" t="str">
        <f>IF($D$2="","",IF($E$2=0.65,IFERROR(IF(INDEX(APガラス性能一覧!A:A,MATCH(ROW(B3177),APガラス性能一覧!$O:$O,0))="","",INDEX(APガラス性能一覧!A:A,MATCH(ROW(B3177),APガラス性能一覧!$O:$O,0))),""),IFERROR(IF(INDEX(APガラス性能一覧!A:A,MATCH(ROW(B3177),APガラス性能一覧!$N:$N,0))="","",INDEX(APガラス性能一覧!A:A,MATCH(ROW(B3177),APガラス性能一覧!$N:$N,0))),"")))</f>
        <v/>
      </c>
      <c r="C3183" s="68" t="str">
        <f>IFERROR(VLOOKUP($B3183,APガラス性能一覧!$A$2:$M$6097,2,0),"")</f>
        <v/>
      </c>
      <c r="D3183" s="68" t="str">
        <f>IFERROR(VLOOKUP($B3183,APガラス性能一覧!$A$2:$M$6097,3,0),"")</f>
        <v/>
      </c>
      <c r="E3183" s="68" t="str">
        <f>IFERROR(VLOOKUP($B3183,APガラス性能一覧!$A$2:$M$6097,4,0),"")</f>
        <v/>
      </c>
      <c r="F3183" s="68" t="str">
        <f>IFERROR(VLOOKUP($B3183,APガラス性能一覧!$A$2:$M$6097,5,0),"")</f>
        <v/>
      </c>
      <c r="G3183" s="68" t="str">
        <f>IFERROR(VLOOKUP($B3183,APガラス性能一覧!$A$2:$M$6097,6,0),"")</f>
        <v/>
      </c>
      <c r="H3183" s="68" t="str">
        <f>IFERROR(VLOOKUP($B3183,APガラス性能一覧!$A$2:$M$6097,7,0),"")</f>
        <v/>
      </c>
      <c r="I3183" s="68" t="str">
        <f>IFERROR(VLOOKUP($B3183,APガラス性能一覧!$A$2:$M$6097,8,0),"")</f>
        <v/>
      </c>
      <c r="J3183" s="68" t="str">
        <f>IFERROR(VLOOKUP($B3183,APガラス性能一覧!$A$2:$M$6097,9,0),"")</f>
        <v/>
      </c>
      <c r="K3183" s="68" t="str">
        <f>IFERROR(VLOOKUP($B3183,APガラス性能一覧!$A$2:$M$6097,10,0),"")</f>
        <v/>
      </c>
      <c r="L3183" s="68" t="str">
        <f>IFERROR(VLOOKUP($B3183,APガラス性能一覧!$A$2:$M$6097,11,0),"")</f>
        <v/>
      </c>
      <c r="M3183" s="68" t="str">
        <f>IFERROR(VLOOKUP($B3183,APガラス性能一覧!$A$2:$M$6097,12,0),"")</f>
        <v/>
      </c>
      <c r="N3183" s="68" t="str">
        <f>IFERROR(VLOOKUP($B3183,APガラス性能一覧!$A$2:$M$6097,13,0),"")</f>
        <v/>
      </c>
    </row>
    <row r="3184" spans="2:14" x14ac:dyDescent="0.4">
      <c r="B3184" s="68" t="str">
        <f>IF($D$2="","",IF($E$2=0.65,IFERROR(IF(INDEX(APガラス性能一覧!A:A,MATCH(ROW(B3178),APガラス性能一覧!$O:$O,0))="","",INDEX(APガラス性能一覧!A:A,MATCH(ROW(B3178),APガラス性能一覧!$O:$O,0))),""),IFERROR(IF(INDEX(APガラス性能一覧!A:A,MATCH(ROW(B3178),APガラス性能一覧!$N:$N,0))="","",INDEX(APガラス性能一覧!A:A,MATCH(ROW(B3178),APガラス性能一覧!$N:$N,0))),"")))</f>
        <v/>
      </c>
      <c r="C3184" s="68" t="str">
        <f>IFERROR(VLOOKUP($B3184,APガラス性能一覧!$A$2:$M$6097,2,0),"")</f>
        <v/>
      </c>
      <c r="D3184" s="68" t="str">
        <f>IFERROR(VLOOKUP($B3184,APガラス性能一覧!$A$2:$M$6097,3,0),"")</f>
        <v/>
      </c>
      <c r="E3184" s="68" t="str">
        <f>IFERROR(VLOOKUP($B3184,APガラス性能一覧!$A$2:$M$6097,4,0),"")</f>
        <v/>
      </c>
      <c r="F3184" s="68" t="str">
        <f>IFERROR(VLOOKUP($B3184,APガラス性能一覧!$A$2:$M$6097,5,0),"")</f>
        <v/>
      </c>
      <c r="G3184" s="68" t="str">
        <f>IFERROR(VLOOKUP($B3184,APガラス性能一覧!$A$2:$M$6097,6,0),"")</f>
        <v/>
      </c>
      <c r="H3184" s="68" t="str">
        <f>IFERROR(VLOOKUP($B3184,APガラス性能一覧!$A$2:$M$6097,7,0),"")</f>
        <v/>
      </c>
      <c r="I3184" s="68" t="str">
        <f>IFERROR(VLOOKUP($B3184,APガラス性能一覧!$A$2:$M$6097,8,0),"")</f>
        <v/>
      </c>
      <c r="J3184" s="68" t="str">
        <f>IFERROR(VLOOKUP($B3184,APガラス性能一覧!$A$2:$M$6097,9,0),"")</f>
        <v/>
      </c>
      <c r="K3184" s="68" t="str">
        <f>IFERROR(VLOOKUP($B3184,APガラス性能一覧!$A$2:$M$6097,10,0),"")</f>
        <v/>
      </c>
      <c r="L3184" s="68" t="str">
        <f>IFERROR(VLOOKUP($B3184,APガラス性能一覧!$A$2:$M$6097,11,0),"")</f>
        <v/>
      </c>
      <c r="M3184" s="68" t="str">
        <f>IFERROR(VLOOKUP($B3184,APガラス性能一覧!$A$2:$M$6097,12,0),"")</f>
        <v/>
      </c>
      <c r="N3184" s="68" t="str">
        <f>IFERROR(VLOOKUP($B3184,APガラス性能一覧!$A$2:$M$6097,13,0),"")</f>
        <v/>
      </c>
    </row>
    <row r="3185" spans="2:14" x14ac:dyDescent="0.4">
      <c r="B3185" s="68" t="str">
        <f>IF($D$2="","",IF($E$2=0.65,IFERROR(IF(INDEX(APガラス性能一覧!A:A,MATCH(ROW(B3179),APガラス性能一覧!$O:$O,0))="","",INDEX(APガラス性能一覧!A:A,MATCH(ROW(B3179),APガラス性能一覧!$O:$O,0))),""),IFERROR(IF(INDEX(APガラス性能一覧!A:A,MATCH(ROW(B3179),APガラス性能一覧!$N:$N,0))="","",INDEX(APガラス性能一覧!A:A,MATCH(ROW(B3179),APガラス性能一覧!$N:$N,0))),"")))</f>
        <v/>
      </c>
      <c r="C3185" s="68" t="str">
        <f>IFERROR(VLOOKUP($B3185,APガラス性能一覧!$A$2:$M$6097,2,0),"")</f>
        <v/>
      </c>
      <c r="D3185" s="68" t="str">
        <f>IFERROR(VLOOKUP($B3185,APガラス性能一覧!$A$2:$M$6097,3,0),"")</f>
        <v/>
      </c>
      <c r="E3185" s="68" t="str">
        <f>IFERROR(VLOOKUP($B3185,APガラス性能一覧!$A$2:$M$6097,4,0),"")</f>
        <v/>
      </c>
      <c r="F3185" s="68" t="str">
        <f>IFERROR(VLOOKUP($B3185,APガラス性能一覧!$A$2:$M$6097,5,0),"")</f>
        <v/>
      </c>
      <c r="G3185" s="68" t="str">
        <f>IFERROR(VLOOKUP($B3185,APガラス性能一覧!$A$2:$M$6097,6,0),"")</f>
        <v/>
      </c>
      <c r="H3185" s="68" t="str">
        <f>IFERROR(VLOOKUP($B3185,APガラス性能一覧!$A$2:$M$6097,7,0),"")</f>
        <v/>
      </c>
      <c r="I3185" s="68" t="str">
        <f>IFERROR(VLOOKUP($B3185,APガラス性能一覧!$A$2:$M$6097,8,0),"")</f>
        <v/>
      </c>
      <c r="J3185" s="68" t="str">
        <f>IFERROR(VLOOKUP($B3185,APガラス性能一覧!$A$2:$M$6097,9,0),"")</f>
        <v/>
      </c>
      <c r="K3185" s="68" t="str">
        <f>IFERROR(VLOOKUP($B3185,APガラス性能一覧!$A$2:$M$6097,10,0),"")</f>
        <v/>
      </c>
      <c r="L3185" s="68" t="str">
        <f>IFERROR(VLOOKUP($B3185,APガラス性能一覧!$A$2:$M$6097,11,0),"")</f>
        <v/>
      </c>
      <c r="M3185" s="68" t="str">
        <f>IFERROR(VLOOKUP($B3185,APガラス性能一覧!$A$2:$M$6097,12,0),"")</f>
        <v/>
      </c>
      <c r="N3185" s="68" t="str">
        <f>IFERROR(VLOOKUP($B3185,APガラス性能一覧!$A$2:$M$6097,13,0),"")</f>
        <v/>
      </c>
    </row>
    <row r="3186" spans="2:14" x14ac:dyDescent="0.4">
      <c r="B3186" s="68" t="str">
        <f>IF($D$2="","",IF($E$2=0.65,IFERROR(IF(INDEX(APガラス性能一覧!A:A,MATCH(ROW(B3180),APガラス性能一覧!$O:$O,0))="","",INDEX(APガラス性能一覧!A:A,MATCH(ROW(B3180),APガラス性能一覧!$O:$O,0))),""),IFERROR(IF(INDEX(APガラス性能一覧!A:A,MATCH(ROW(B3180),APガラス性能一覧!$N:$N,0))="","",INDEX(APガラス性能一覧!A:A,MATCH(ROW(B3180),APガラス性能一覧!$N:$N,0))),"")))</f>
        <v/>
      </c>
      <c r="C3186" s="68" t="str">
        <f>IFERROR(VLOOKUP($B3186,APガラス性能一覧!$A$2:$M$6097,2,0),"")</f>
        <v/>
      </c>
      <c r="D3186" s="68" t="str">
        <f>IFERROR(VLOOKUP($B3186,APガラス性能一覧!$A$2:$M$6097,3,0),"")</f>
        <v/>
      </c>
      <c r="E3186" s="68" t="str">
        <f>IFERROR(VLOOKUP($B3186,APガラス性能一覧!$A$2:$M$6097,4,0),"")</f>
        <v/>
      </c>
      <c r="F3186" s="68" t="str">
        <f>IFERROR(VLOOKUP($B3186,APガラス性能一覧!$A$2:$M$6097,5,0),"")</f>
        <v/>
      </c>
      <c r="G3186" s="68" t="str">
        <f>IFERROR(VLOOKUP($B3186,APガラス性能一覧!$A$2:$M$6097,6,0),"")</f>
        <v/>
      </c>
      <c r="H3186" s="68" t="str">
        <f>IFERROR(VLOOKUP($B3186,APガラス性能一覧!$A$2:$M$6097,7,0),"")</f>
        <v/>
      </c>
      <c r="I3186" s="68" t="str">
        <f>IFERROR(VLOOKUP($B3186,APガラス性能一覧!$A$2:$M$6097,8,0),"")</f>
        <v/>
      </c>
      <c r="J3186" s="68" t="str">
        <f>IFERROR(VLOOKUP($B3186,APガラス性能一覧!$A$2:$M$6097,9,0),"")</f>
        <v/>
      </c>
      <c r="K3186" s="68" t="str">
        <f>IFERROR(VLOOKUP($B3186,APガラス性能一覧!$A$2:$M$6097,10,0),"")</f>
        <v/>
      </c>
      <c r="L3186" s="68" t="str">
        <f>IFERROR(VLOOKUP($B3186,APガラス性能一覧!$A$2:$M$6097,11,0),"")</f>
        <v/>
      </c>
      <c r="M3186" s="68" t="str">
        <f>IFERROR(VLOOKUP($B3186,APガラス性能一覧!$A$2:$M$6097,12,0),"")</f>
        <v/>
      </c>
      <c r="N3186" s="68" t="str">
        <f>IFERROR(VLOOKUP($B3186,APガラス性能一覧!$A$2:$M$6097,13,0),"")</f>
        <v/>
      </c>
    </row>
    <row r="3187" spans="2:14" x14ac:dyDescent="0.4">
      <c r="B3187" s="68" t="str">
        <f>IF($D$2="","",IF($E$2=0.65,IFERROR(IF(INDEX(APガラス性能一覧!A:A,MATCH(ROW(B3181),APガラス性能一覧!$O:$O,0))="","",INDEX(APガラス性能一覧!A:A,MATCH(ROW(B3181),APガラス性能一覧!$O:$O,0))),""),IFERROR(IF(INDEX(APガラス性能一覧!A:A,MATCH(ROW(B3181),APガラス性能一覧!$N:$N,0))="","",INDEX(APガラス性能一覧!A:A,MATCH(ROW(B3181),APガラス性能一覧!$N:$N,0))),"")))</f>
        <v/>
      </c>
      <c r="C3187" s="68" t="str">
        <f>IFERROR(VLOOKUP($B3187,APガラス性能一覧!$A$2:$M$6097,2,0),"")</f>
        <v/>
      </c>
      <c r="D3187" s="68" t="str">
        <f>IFERROR(VLOOKUP($B3187,APガラス性能一覧!$A$2:$M$6097,3,0),"")</f>
        <v/>
      </c>
      <c r="E3187" s="68" t="str">
        <f>IFERROR(VLOOKUP($B3187,APガラス性能一覧!$A$2:$M$6097,4,0),"")</f>
        <v/>
      </c>
      <c r="F3187" s="68" t="str">
        <f>IFERROR(VLOOKUP($B3187,APガラス性能一覧!$A$2:$M$6097,5,0),"")</f>
        <v/>
      </c>
      <c r="G3187" s="68" t="str">
        <f>IFERROR(VLOOKUP($B3187,APガラス性能一覧!$A$2:$M$6097,6,0),"")</f>
        <v/>
      </c>
      <c r="H3187" s="68" t="str">
        <f>IFERROR(VLOOKUP($B3187,APガラス性能一覧!$A$2:$M$6097,7,0),"")</f>
        <v/>
      </c>
      <c r="I3187" s="68" t="str">
        <f>IFERROR(VLOOKUP($B3187,APガラス性能一覧!$A$2:$M$6097,8,0),"")</f>
        <v/>
      </c>
      <c r="J3187" s="68" t="str">
        <f>IFERROR(VLOOKUP($B3187,APガラス性能一覧!$A$2:$M$6097,9,0),"")</f>
        <v/>
      </c>
      <c r="K3187" s="68" t="str">
        <f>IFERROR(VLOOKUP($B3187,APガラス性能一覧!$A$2:$M$6097,10,0),"")</f>
        <v/>
      </c>
      <c r="L3187" s="68" t="str">
        <f>IFERROR(VLOOKUP($B3187,APガラス性能一覧!$A$2:$M$6097,11,0),"")</f>
        <v/>
      </c>
      <c r="M3187" s="68" t="str">
        <f>IFERROR(VLOOKUP($B3187,APガラス性能一覧!$A$2:$M$6097,12,0),"")</f>
        <v/>
      </c>
      <c r="N3187" s="68" t="str">
        <f>IFERROR(VLOOKUP($B3187,APガラス性能一覧!$A$2:$M$6097,13,0),"")</f>
        <v/>
      </c>
    </row>
    <row r="3188" spans="2:14" x14ac:dyDescent="0.4">
      <c r="B3188" s="68" t="str">
        <f>IF($D$2="","",IF($E$2=0.65,IFERROR(IF(INDEX(APガラス性能一覧!A:A,MATCH(ROW(B3182),APガラス性能一覧!$O:$O,0))="","",INDEX(APガラス性能一覧!A:A,MATCH(ROW(B3182),APガラス性能一覧!$O:$O,0))),""),IFERROR(IF(INDEX(APガラス性能一覧!A:A,MATCH(ROW(B3182),APガラス性能一覧!$N:$N,0))="","",INDEX(APガラス性能一覧!A:A,MATCH(ROW(B3182),APガラス性能一覧!$N:$N,0))),"")))</f>
        <v/>
      </c>
      <c r="C3188" s="68" t="str">
        <f>IFERROR(VLOOKUP($B3188,APガラス性能一覧!$A$2:$M$6097,2,0),"")</f>
        <v/>
      </c>
      <c r="D3188" s="68" t="str">
        <f>IFERROR(VLOOKUP($B3188,APガラス性能一覧!$A$2:$M$6097,3,0),"")</f>
        <v/>
      </c>
      <c r="E3188" s="68" t="str">
        <f>IFERROR(VLOOKUP($B3188,APガラス性能一覧!$A$2:$M$6097,4,0),"")</f>
        <v/>
      </c>
      <c r="F3188" s="68" t="str">
        <f>IFERROR(VLOOKUP($B3188,APガラス性能一覧!$A$2:$M$6097,5,0),"")</f>
        <v/>
      </c>
      <c r="G3188" s="68" t="str">
        <f>IFERROR(VLOOKUP($B3188,APガラス性能一覧!$A$2:$M$6097,6,0),"")</f>
        <v/>
      </c>
      <c r="H3188" s="68" t="str">
        <f>IFERROR(VLOOKUP($B3188,APガラス性能一覧!$A$2:$M$6097,7,0),"")</f>
        <v/>
      </c>
      <c r="I3188" s="68" t="str">
        <f>IFERROR(VLOOKUP($B3188,APガラス性能一覧!$A$2:$M$6097,8,0),"")</f>
        <v/>
      </c>
      <c r="J3188" s="68" t="str">
        <f>IFERROR(VLOOKUP($B3188,APガラス性能一覧!$A$2:$M$6097,9,0),"")</f>
        <v/>
      </c>
      <c r="K3188" s="68" t="str">
        <f>IFERROR(VLOOKUP($B3188,APガラス性能一覧!$A$2:$M$6097,10,0),"")</f>
        <v/>
      </c>
      <c r="L3188" s="68" t="str">
        <f>IFERROR(VLOOKUP($B3188,APガラス性能一覧!$A$2:$M$6097,11,0),"")</f>
        <v/>
      </c>
      <c r="M3188" s="68" t="str">
        <f>IFERROR(VLOOKUP($B3188,APガラス性能一覧!$A$2:$M$6097,12,0),"")</f>
        <v/>
      </c>
      <c r="N3188" s="68" t="str">
        <f>IFERROR(VLOOKUP($B3188,APガラス性能一覧!$A$2:$M$6097,13,0),"")</f>
        <v/>
      </c>
    </row>
    <row r="3189" spans="2:14" x14ac:dyDescent="0.4">
      <c r="B3189" s="68" t="str">
        <f>IF($D$2="","",IF($E$2=0.65,IFERROR(IF(INDEX(APガラス性能一覧!A:A,MATCH(ROW(B3183),APガラス性能一覧!$O:$O,0))="","",INDEX(APガラス性能一覧!A:A,MATCH(ROW(B3183),APガラス性能一覧!$O:$O,0))),""),IFERROR(IF(INDEX(APガラス性能一覧!A:A,MATCH(ROW(B3183),APガラス性能一覧!$N:$N,0))="","",INDEX(APガラス性能一覧!A:A,MATCH(ROW(B3183),APガラス性能一覧!$N:$N,0))),"")))</f>
        <v/>
      </c>
      <c r="C3189" s="68" t="str">
        <f>IFERROR(VLOOKUP($B3189,APガラス性能一覧!$A$2:$M$6097,2,0),"")</f>
        <v/>
      </c>
      <c r="D3189" s="68" t="str">
        <f>IFERROR(VLOOKUP($B3189,APガラス性能一覧!$A$2:$M$6097,3,0),"")</f>
        <v/>
      </c>
      <c r="E3189" s="68" t="str">
        <f>IFERROR(VLOOKUP($B3189,APガラス性能一覧!$A$2:$M$6097,4,0),"")</f>
        <v/>
      </c>
      <c r="F3189" s="68" t="str">
        <f>IFERROR(VLOOKUP($B3189,APガラス性能一覧!$A$2:$M$6097,5,0),"")</f>
        <v/>
      </c>
      <c r="G3189" s="68" t="str">
        <f>IFERROR(VLOOKUP($B3189,APガラス性能一覧!$A$2:$M$6097,6,0),"")</f>
        <v/>
      </c>
      <c r="H3189" s="68" t="str">
        <f>IFERROR(VLOOKUP($B3189,APガラス性能一覧!$A$2:$M$6097,7,0),"")</f>
        <v/>
      </c>
      <c r="I3189" s="68" t="str">
        <f>IFERROR(VLOOKUP($B3189,APガラス性能一覧!$A$2:$M$6097,8,0),"")</f>
        <v/>
      </c>
      <c r="J3189" s="68" t="str">
        <f>IFERROR(VLOOKUP($B3189,APガラス性能一覧!$A$2:$M$6097,9,0),"")</f>
        <v/>
      </c>
      <c r="K3189" s="68" t="str">
        <f>IFERROR(VLOOKUP($B3189,APガラス性能一覧!$A$2:$M$6097,10,0),"")</f>
        <v/>
      </c>
      <c r="L3189" s="68" t="str">
        <f>IFERROR(VLOOKUP($B3189,APガラス性能一覧!$A$2:$M$6097,11,0),"")</f>
        <v/>
      </c>
      <c r="M3189" s="68" t="str">
        <f>IFERROR(VLOOKUP($B3189,APガラス性能一覧!$A$2:$M$6097,12,0),"")</f>
        <v/>
      </c>
      <c r="N3189" s="68" t="str">
        <f>IFERROR(VLOOKUP($B3189,APガラス性能一覧!$A$2:$M$6097,13,0),"")</f>
        <v/>
      </c>
    </row>
    <row r="3190" spans="2:14" x14ac:dyDescent="0.4">
      <c r="B3190" s="68" t="str">
        <f>IF($D$2="","",IF($E$2=0.65,IFERROR(IF(INDEX(APガラス性能一覧!A:A,MATCH(ROW(B3184),APガラス性能一覧!$O:$O,0))="","",INDEX(APガラス性能一覧!A:A,MATCH(ROW(B3184),APガラス性能一覧!$O:$O,0))),""),IFERROR(IF(INDEX(APガラス性能一覧!A:A,MATCH(ROW(B3184),APガラス性能一覧!$N:$N,0))="","",INDEX(APガラス性能一覧!A:A,MATCH(ROW(B3184),APガラス性能一覧!$N:$N,0))),"")))</f>
        <v/>
      </c>
      <c r="C3190" s="68" t="str">
        <f>IFERROR(VLOOKUP($B3190,APガラス性能一覧!$A$2:$M$6097,2,0),"")</f>
        <v/>
      </c>
      <c r="D3190" s="68" t="str">
        <f>IFERROR(VLOOKUP($B3190,APガラス性能一覧!$A$2:$M$6097,3,0),"")</f>
        <v/>
      </c>
      <c r="E3190" s="68" t="str">
        <f>IFERROR(VLOOKUP($B3190,APガラス性能一覧!$A$2:$M$6097,4,0),"")</f>
        <v/>
      </c>
      <c r="F3190" s="68" t="str">
        <f>IFERROR(VLOOKUP($B3190,APガラス性能一覧!$A$2:$M$6097,5,0),"")</f>
        <v/>
      </c>
      <c r="G3190" s="68" t="str">
        <f>IFERROR(VLOOKUP($B3190,APガラス性能一覧!$A$2:$M$6097,6,0),"")</f>
        <v/>
      </c>
      <c r="H3190" s="68" t="str">
        <f>IFERROR(VLOOKUP($B3190,APガラス性能一覧!$A$2:$M$6097,7,0),"")</f>
        <v/>
      </c>
      <c r="I3190" s="68" t="str">
        <f>IFERROR(VLOOKUP($B3190,APガラス性能一覧!$A$2:$M$6097,8,0),"")</f>
        <v/>
      </c>
      <c r="J3190" s="68" t="str">
        <f>IFERROR(VLOOKUP($B3190,APガラス性能一覧!$A$2:$M$6097,9,0),"")</f>
        <v/>
      </c>
      <c r="K3190" s="68" t="str">
        <f>IFERROR(VLOOKUP($B3190,APガラス性能一覧!$A$2:$M$6097,10,0),"")</f>
        <v/>
      </c>
      <c r="L3190" s="68" t="str">
        <f>IFERROR(VLOOKUP($B3190,APガラス性能一覧!$A$2:$M$6097,11,0),"")</f>
        <v/>
      </c>
      <c r="M3190" s="68" t="str">
        <f>IFERROR(VLOOKUP($B3190,APガラス性能一覧!$A$2:$M$6097,12,0),"")</f>
        <v/>
      </c>
      <c r="N3190" s="68" t="str">
        <f>IFERROR(VLOOKUP($B3190,APガラス性能一覧!$A$2:$M$6097,13,0),"")</f>
        <v/>
      </c>
    </row>
    <row r="3191" spans="2:14" x14ac:dyDescent="0.4">
      <c r="B3191" s="68" t="str">
        <f>IF($D$2="","",IF($E$2=0.65,IFERROR(IF(INDEX(APガラス性能一覧!A:A,MATCH(ROW(B3185),APガラス性能一覧!$O:$O,0))="","",INDEX(APガラス性能一覧!A:A,MATCH(ROW(B3185),APガラス性能一覧!$O:$O,0))),""),IFERROR(IF(INDEX(APガラス性能一覧!A:A,MATCH(ROW(B3185),APガラス性能一覧!$N:$N,0))="","",INDEX(APガラス性能一覧!A:A,MATCH(ROW(B3185),APガラス性能一覧!$N:$N,0))),"")))</f>
        <v/>
      </c>
      <c r="C3191" s="68" t="str">
        <f>IFERROR(VLOOKUP($B3191,APガラス性能一覧!$A$2:$M$6097,2,0),"")</f>
        <v/>
      </c>
      <c r="D3191" s="68" t="str">
        <f>IFERROR(VLOOKUP($B3191,APガラス性能一覧!$A$2:$M$6097,3,0),"")</f>
        <v/>
      </c>
      <c r="E3191" s="68" t="str">
        <f>IFERROR(VLOOKUP($B3191,APガラス性能一覧!$A$2:$M$6097,4,0),"")</f>
        <v/>
      </c>
      <c r="F3191" s="68" t="str">
        <f>IFERROR(VLOOKUP($B3191,APガラス性能一覧!$A$2:$M$6097,5,0),"")</f>
        <v/>
      </c>
      <c r="G3191" s="68" t="str">
        <f>IFERROR(VLOOKUP($B3191,APガラス性能一覧!$A$2:$M$6097,6,0),"")</f>
        <v/>
      </c>
      <c r="H3191" s="68" t="str">
        <f>IFERROR(VLOOKUP($B3191,APガラス性能一覧!$A$2:$M$6097,7,0),"")</f>
        <v/>
      </c>
      <c r="I3191" s="68" t="str">
        <f>IFERROR(VLOOKUP($B3191,APガラス性能一覧!$A$2:$M$6097,8,0),"")</f>
        <v/>
      </c>
      <c r="J3191" s="68" t="str">
        <f>IFERROR(VLOOKUP($B3191,APガラス性能一覧!$A$2:$M$6097,9,0),"")</f>
        <v/>
      </c>
      <c r="K3191" s="68" t="str">
        <f>IFERROR(VLOOKUP($B3191,APガラス性能一覧!$A$2:$M$6097,10,0),"")</f>
        <v/>
      </c>
      <c r="L3191" s="68" t="str">
        <f>IFERROR(VLOOKUP($B3191,APガラス性能一覧!$A$2:$M$6097,11,0),"")</f>
        <v/>
      </c>
      <c r="M3191" s="68" t="str">
        <f>IFERROR(VLOOKUP($B3191,APガラス性能一覧!$A$2:$M$6097,12,0),"")</f>
        <v/>
      </c>
      <c r="N3191" s="68" t="str">
        <f>IFERROR(VLOOKUP($B3191,APガラス性能一覧!$A$2:$M$6097,13,0),"")</f>
        <v/>
      </c>
    </row>
    <row r="3192" spans="2:14" x14ac:dyDescent="0.4">
      <c r="B3192" s="68" t="str">
        <f>IF($D$2="","",IF($E$2=0.65,IFERROR(IF(INDEX(APガラス性能一覧!A:A,MATCH(ROW(B3186),APガラス性能一覧!$O:$O,0))="","",INDEX(APガラス性能一覧!A:A,MATCH(ROW(B3186),APガラス性能一覧!$O:$O,0))),""),IFERROR(IF(INDEX(APガラス性能一覧!A:A,MATCH(ROW(B3186),APガラス性能一覧!$N:$N,0))="","",INDEX(APガラス性能一覧!A:A,MATCH(ROW(B3186),APガラス性能一覧!$N:$N,0))),"")))</f>
        <v/>
      </c>
      <c r="C3192" s="68" t="str">
        <f>IFERROR(VLOOKUP($B3192,APガラス性能一覧!$A$2:$M$6097,2,0),"")</f>
        <v/>
      </c>
      <c r="D3192" s="68" t="str">
        <f>IFERROR(VLOOKUP($B3192,APガラス性能一覧!$A$2:$M$6097,3,0),"")</f>
        <v/>
      </c>
      <c r="E3192" s="68" t="str">
        <f>IFERROR(VLOOKUP($B3192,APガラス性能一覧!$A$2:$M$6097,4,0),"")</f>
        <v/>
      </c>
      <c r="F3192" s="68" t="str">
        <f>IFERROR(VLOOKUP($B3192,APガラス性能一覧!$A$2:$M$6097,5,0),"")</f>
        <v/>
      </c>
      <c r="G3192" s="68" t="str">
        <f>IFERROR(VLOOKUP($B3192,APガラス性能一覧!$A$2:$M$6097,6,0),"")</f>
        <v/>
      </c>
      <c r="H3192" s="68" t="str">
        <f>IFERROR(VLOOKUP($B3192,APガラス性能一覧!$A$2:$M$6097,7,0),"")</f>
        <v/>
      </c>
      <c r="I3192" s="68" t="str">
        <f>IFERROR(VLOOKUP($B3192,APガラス性能一覧!$A$2:$M$6097,8,0),"")</f>
        <v/>
      </c>
      <c r="J3192" s="68" t="str">
        <f>IFERROR(VLOOKUP($B3192,APガラス性能一覧!$A$2:$M$6097,9,0),"")</f>
        <v/>
      </c>
      <c r="K3192" s="68" t="str">
        <f>IFERROR(VLOOKUP($B3192,APガラス性能一覧!$A$2:$M$6097,10,0),"")</f>
        <v/>
      </c>
      <c r="L3192" s="68" t="str">
        <f>IFERROR(VLOOKUP($B3192,APガラス性能一覧!$A$2:$M$6097,11,0),"")</f>
        <v/>
      </c>
      <c r="M3192" s="68" t="str">
        <f>IFERROR(VLOOKUP($B3192,APガラス性能一覧!$A$2:$M$6097,12,0),"")</f>
        <v/>
      </c>
      <c r="N3192" s="68" t="str">
        <f>IFERROR(VLOOKUP($B3192,APガラス性能一覧!$A$2:$M$6097,13,0),"")</f>
        <v/>
      </c>
    </row>
    <row r="3193" spans="2:14" x14ac:dyDescent="0.4">
      <c r="B3193" s="68" t="str">
        <f>IF($D$2="","",IF($E$2=0.65,IFERROR(IF(INDEX(APガラス性能一覧!A:A,MATCH(ROW(B3187),APガラス性能一覧!$O:$O,0))="","",INDEX(APガラス性能一覧!A:A,MATCH(ROW(B3187),APガラス性能一覧!$O:$O,0))),""),IFERROR(IF(INDEX(APガラス性能一覧!A:A,MATCH(ROW(B3187),APガラス性能一覧!$N:$N,0))="","",INDEX(APガラス性能一覧!A:A,MATCH(ROW(B3187),APガラス性能一覧!$N:$N,0))),"")))</f>
        <v/>
      </c>
      <c r="C3193" s="68" t="str">
        <f>IFERROR(VLOOKUP($B3193,APガラス性能一覧!$A$2:$M$6097,2,0),"")</f>
        <v/>
      </c>
      <c r="D3193" s="68" t="str">
        <f>IFERROR(VLOOKUP($B3193,APガラス性能一覧!$A$2:$M$6097,3,0),"")</f>
        <v/>
      </c>
      <c r="E3193" s="68" t="str">
        <f>IFERROR(VLOOKUP($B3193,APガラス性能一覧!$A$2:$M$6097,4,0),"")</f>
        <v/>
      </c>
      <c r="F3193" s="68" t="str">
        <f>IFERROR(VLOOKUP($B3193,APガラス性能一覧!$A$2:$M$6097,5,0),"")</f>
        <v/>
      </c>
      <c r="G3193" s="68" t="str">
        <f>IFERROR(VLOOKUP($B3193,APガラス性能一覧!$A$2:$M$6097,6,0),"")</f>
        <v/>
      </c>
      <c r="H3193" s="68" t="str">
        <f>IFERROR(VLOOKUP($B3193,APガラス性能一覧!$A$2:$M$6097,7,0),"")</f>
        <v/>
      </c>
      <c r="I3193" s="68" t="str">
        <f>IFERROR(VLOOKUP($B3193,APガラス性能一覧!$A$2:$M$6097,8,0),"")</f>
        <v/>
      </c>
      <c r="J3193" s="68" t="str">
        <f>IFERROR(VLOOKUP($B3193,APガラス性能一覧!$A$2:$M$6097,9,0),"")</f>
        <v/>
      </c>
      <c r="K3193" s="68" t="str">
        <f>IFERROR(VLOOKUP($B3193,APガラス性能一覧!$A$2:$M$6097,10,0),"")</f>
        <v/>
      </c>
      <c r="L3193" s="68" t="str">
        <f>IFERROR(VLOOKUP($B3193,APガラス性能一覧!$A$2:$M$6097,11,0),"")</f>
        <v/>
      </c>
      <c r="M3193" s="68" t="str">
        <f>IFERROR(VLOOKUP($B3193,APガラス性能一覧!$A$2:$M$6097,12,0),"")</f>
        <v/>
      </c>
      <c r="N3193" s="68" t="str">
        <f>IFERROR(VLOOKUP($B3193,APガラス性能一覧!$A$2:$M$6097,13,0),"")</f>
        <v/>
      </c>
    </row>
    <row r="3194" spans="2:14" x14ac:dyDescent="0.4">
      <c r="B3194" s="68" t="str">
        <f>IF($D$2="","",IF($E$2=0.65,IFERROR(IF(INDEX(APガラス性能一覧!A:A,MATCH(ROW(B3188),APガラス性能一覧!$O:$O,0))="","",INDEX(APガラス性能一覧!A:A,MATCH(ROW(B3188),APガラス性能一覧!$O:$O,0))),""),IFERROR(IF(INDEX(APガラス性能一覧!A:A,MATCH(ROW(B3188),APガラス性能一覧!$N:$N,0))="","",INDEX(APガラス性能一覧!A:A,MATCH(ROW(B3188),APガラス性能一覧!$N:$N,0))),"")))</f>
        <v/>
      </c>
      <c r="C3194" s="68" t="str">
        <f>IFERROR(VLOOKUP($B3194,APガラス性能一覧!$A$2:$M$6097,2,0),"")</f>
        <v/>
      </c>
      <c r="D3194" s="68" t="str">
        <f>IFERROR(VLOOKUP($B3194,APガラス性能一覧!$A$2:$M$6097,3,0),"")</f>
        <v/>
      </c>
      <c r="E3194" s="68" t="str">
        <f>IFERROR(VLOOKUP($B3194,APガラス性能一覧!$A$2:$M$6097,4,0),"")</f>
        <v/>
      </c>
      <c r="F3194" s="68" t="str">
        <f>IFERROR(VLOOKUP($B3194,APガラス性能一覧!$A$2:$M$6097,5,0),"")</f>
        <v/>
      </c>
      <c r="G3194" s="68" t="str">
        <f>IFERROR(VLOOKUP($B3194,APガラス性能一覧!$A$2:$M$6097,6,0),"")</f>
        <v/>
      </c>
      <c r="H3194" s="68" t="str">
        <f>IFERROR(VLOOKUP($B3194,APガラス性能一覧!$A$2:$M$6097,7,0),"")</f>
        <v/>
      </c>
      <c r="I3194" s="68" t="str">
        <f>IFERROR(VLOOKUP($B3194,APガラス性能一覧!$A$2:$M$6097,8,0),"")</f>
        <v/>
      </c>
      <c r="J3194" s="68" t="str">
        <f>IFERROR(VLOOKUP($B3194,APガラス性能一覧!$A$2:$M$6097,9,0),"")</f>
        <v/>
      </c>
      <c r="K3194" s="68" t="str">
        <f>IFERROR(VLOOKUP($B3194,APガラス性能一覧!$A$2:$M$6097,10,0),"")</f>
        <v/>
      </c>
      <c r="L3194" s="68" t="str">
        <f>IFERROR(VLOOKUP($B3194,APガラス性能一覧!$A$2:$M$6097,11,0),"")</f>
        <v/>
      </c>
      <c r="M3194" s="68" t="str">
        <f>IFERROR(VLOOKUP($B3194,APガラス性能一覧!$A$2:$M$6097,12,0),"")</f>
        <v/>
      </c>
      <c r="N3194" s="68" t="str">
        <f>IFERROR(VLOOKUP($B3194,APガラス性能一覧!$A$2:$M$6097,13,0),"")</f>
        <v/>
      </c>
    </row>
    <row r="3195" spans="2:14" x14ac:dyDescent="0.4">
      <c r="B3195" s="68" t="str">
        <f>IF($D$2="","",IF($E$2=0.65,IFERROR(IF(INDEX(APガラス性能一覧!A:A,MATCH(ROW(B3189),APガラス性能一覧!$O:$O,0))="","",INDEX(APガラス性能一覧!A:A,MATCH(ROW(B3189),APガラス性能一覧!$O:$O,0))),""),IFERROR(IF(INDEX(APガラス性能一覧!A:A,MATCH(ROW(B3189),APガラス性能一覧!$N:$N,0))="","",INDEX(APガラス性能一覧!A:A,MATCH(ROW(B3189),APガラス性能一覧!$N:$N,0))),"")))</f>
        <v/>
      </c>
      <c r="C3195" s="68" t="str">
        <f>IFERROR(VLOOKUP($B3195,APガラス性能一覧!$A$2:$M$6097,2,0),"")</f>
        <v/>
      </c>
      <c r="D3195" s="68" t="str">
        <f>IFERROR(VLOOKUP($B3195,APガラス性能一覧!$A$2:$M$6097,3,0),"")</f>
        <v/>
      </c>
      <c r="E3195" s="68" t="str">
        <f>IFERROR(VLOOKUP($B3195,APガラス性能一覧!$A$2:$M$6097,4,0),"")</f>
        <v/>
      </c>
      <c r="F3195" s="68" t="str">
        <f>IFERROR(VLOOKUP($B3195,APガラス性能一覧!$A$2:$M$6097,5,0),"")</f>
        <v/>
      </c>
      <c r="G3195" s="68" t="str">
        <f>IFERROR(VLOOKUP($B3195,APガラス性能一覧!$A$2:$M$6097,6,0),"")</f>
        <v/>
      </c>
      <c r="H3195" s="68" t="str">
        <f>IFERROR(VLOOKUP($B3195,APガラス性能一覧!$A$2:$M$6097,7,0),"")</f>
        <v/>
      </c>
      <c r="I3195" s="68" t="str">
        <f>IFERROR(VLOOKUP($B3195,APガラス性能一覧!$A$2:$M$6097,8,0),"")</f>
        <v/>
      </c>
      <c r="J3195" s="68" t="str">
        <f>IFERROR(VLOOKUP($B3195,APガラス性能一覧!$A$2:$M$6097,9,0),"")</f>
        <v/>
      </c>
      <c r="K3195" s="68" t="str">
        <f>IFERROR(VLOOKUP($B3195,APガラス性能一覧!$A$2:$M$6097,10,0),"")</f>
        <v/>
      </c>
      <c r="L3195" s="68" t="str">
        <f>IFERROR(VLOOKUP($B3195,APガラス性能一覧!$A$2:$M$6097,11,0),"")</f>
        <v/>
      </c>
      <c r="M3195" s="68" t="str">
        <f>IFERROR(VLOOKUP($B3195,APガラス性能一覧!$A$2:$M$6097,12,0),"")</f>
        <v/>
      </c>
      <c r="N3195" s="68" t="str">
        <f>IFERROR(VLOOKUP($B3195,APガラス性能一覧!$A$2:$M$6097,13,0),"")</f>
        <v/>
      </c>
    </row>
    <row r="3196" spans="2:14" x14ac:dyDescent="0.4">
      <c r="B3196" s="68" t="str">
        <f>IF($D$2="","",IF($E$2=0.65,IFERROR(IF(INDEX(APガラス性能一覧!A:A,MATCH(ROW(B3190),APガラス性能一覧!$O:$O,0))="","",INDEX(APガラス性能一覧!A:A,MATCH(ROW(B3190),APガラス性能一覧!$O:$O,0))),""),IFERROR(IF(INDEX(APガラス性能一覧!A:A,MATCH(ROW(B3190),APガラス性能一覧!$N:$N,0))="","",INDEX(APガラス性能一覧!A:A,MATCH(ROW(B3190),APガラス性能一覧!$N:$N,0))),"")))</f>
        <v/>
      </c>
      <c r="C3196" s="68" t="str">
        <f>IFERROR(VLOOKUP($B3196,APガラス性能一覧!$A$2:$M$6097,2,0),"")</f>
        <v/>
      </c>
      <c r="D3196" s="68" t="str">
        <f>IFERROR(VLOOKUP($B3196,APガラス性能一覧!$A$2:$M$6097,3,0),"")</f>
        <v/>
      </c>
      <c r="E3196" s="68" t="str">
        <f>IFERROR(VLOOKUP($B3196,APガラス性能一覧!$A$2:$M$6097,4,0),"")</f>
        <v/>
      </c>
      <c r="F3196" s="68" t="str">
        <f>IFERROR(VLOOKUP($B3196,APガラス性能一覧!$A$2:$M$6097,5,0),"")</f>
        <v/>
      </c>
      <c r="G3196" s="68" t="str">
        <f>IFERROR(VLOOKUP($B3196,APガラス性能一覧!$A$2:$M$6097,6,0),"")</f>
        <v/>
      </c>
      <c r="H3196" s="68" t="str">
        <f>IFERROR(VLOOKUP($B3196,APガラス性能一覧!$A$2:$M$6097,7,0),"")</f>
        <v/>
      </c>
      <c r="I3196" s="68" t="str">
        <f>IFERROR(VLOOKUP($B3196,APガラス性能一覧!$A$2:$M$6097,8,0),"")</f>
        <v/>
      </c>
      <c r="J3196" s="68" t="str">
        <f>IFERROR(VLOOKUP($B3196,APガラス性能一覧!$A$2:$M$6097,9,0),"")</f>
        <v/>
      </c>
      <c r="K3196" s="68" t="str">
        <f>IFERROR(VLOOKUP($B3196,APガラス性能一覧!$A$2:$M$6097,10,0),"")</f>
        <v/>
      </c>
      <c r="L3196" s="68" t="str">
        <f>IFERROR(VLOOKUP($B3196,APガラス性能一覧!$A$2:$M$6097,11,0),"")</f>
        <v/>
      </c>
      <c r="M3196" s="68" t="str">
        <f>IFERROR(VLOOKUP($B3196,APガラス性能一覧!$A$2:$M$6097,12,0),"")</f>
        <v/>
      </c>
      <c r="N3196" s="68" t="str">
        <f>IFERROR(VLOOKUP($B3196,APガラス性能一覧!$A$2:$M$6097,13,0),"")</f>
        <v/>
      </c>
    </row>
    <row r="3197" spans="2:14" x14ac:dyDescent="0.4">
      <c r="B3197" s="68" t="str">
        <f>IF($D$2="","",IF($E$2=0.65,IFERROR(IF(INDEX(APガラス性能一覧!A:A,MATCH(ROW(B3191),APガラス性能一覧!$O:$O,0))="","",INDEX(APガラス性能一覧!A:A,MATCH(ROW(B3191),APガラス性能一覧!$O:$O,0))),""),IFERROR(IF(INDEX(APガラス性能一覧!A:A,MATCH(ROW(B3191),APガラス性能一覧!$N:$N,0))="","",INDEX(APガラス性能一覧!A:A,MATCH(ROW(B3191),APガラス性能一覧!$N:$N,0))),"")))</f>
        <v/>
      </c>
      <c r="C3197" s="68" t="str">
        <f>IFERROR(VLOOKUP($B3197,APガラス性能一覧!$A$2:$M$6097,2,0),"")</f>
        <v/>
      </c>
      <c r="D3197" s="68" t="str">
        <f>IFERROR(VLOOKUP($B3197,APガラス性能一覧!$A$2:$M$6097,3,0),"")</f>
        <v/>
      </c>
      <c r="E3197" s="68" t="str">
        <f>IFERROR(VLOOKUP($B3197,APガラス性能一覧!$A$2:$M$6097,4,0),"")</f>
        <v/>
      </c>
      <c r="F3197" s="68" t="str">
        <f>IFERROR(VLOOKUP($B3197,APガラス性能一覧!$A$2:$M$6097,5,0),"")</f>
        <v/>
      </c>
      <c r="G3197" s="68" t="str">
        <f>IFERROR(VLOOKUP($B3197,APガラス性能一覧!$A$2:$M$6097,6,0),"")</f>
        <v/>
      </c>
      <c r="H3197" s="68" t="str">
        <f>IFERROR(VLOOKUP($B3197,APガラス性能一覧!$A$2:$M$6097,7,0),"")</f>
        <v/>
      </c>
      <c r="I3197" s="68" t="str">
        <f>IFERROR(VLOOKUP($B3197,APガラス性能一覧!$A$2:$M$6097,8,0),"")</f>
        <v/>
      </c>
      <c r="J3197" s="68" t="str">
        <f>IFERROR(VLOOKUP($B3197,APガラス性能一覧!$A$2:$M$6097,9,0),"")</f>
        <v/>
      </c>
      <c r="K3197" s="68" t="str">
        <f>IFERROR(VLOOKUP($B3197,APガラス性能一覧!$A$2:$M$6097,10,0),"")</f>
        <v/>
      </c>
      <c r="L3197" s="68" t="str">
        <f>IFERROR(VLOOKUP($B3197,APガラス性能一覧!$A$2:$M$6097,11,0),"")</f>
        <v/>
      </c>
      <c r="M3197" s="68" t="str">
        <f>IFERROR(VLOOKUP($B3197,APガラス性能一覧!$A$2:$M$6097,12,0),"")</f>
        <v/>
      </c>
      <c r="N3197" s="68" t="str">
        <f>IFERROR(VLOOKUP($B3197,APガラス性能一覧!$A$2:$M$6097,13,0),"")</f>
        <v/>
      </c>
    </row>
    <row r="3198" spans="2:14" x14ac:dyDescent="0.4">
      <c r="B3198" s="68" t="str">
        <f>IF($D$2="","",IF($E$2=0.65,IFERROR(IF(INDEX(APガラス性能一覧!A:A,MATCH(ROW(B3192),APガラス性能一覧!$O:$O,0))="","",INDEX(APガラス性能一覧!A:A,MATCH(ROW(B3192),APガラス性能一覧!$O:$O,0))),""),IFERROR(IF(INDEX(APガラス性能一覧!A:A,MATCH(ROW(B3192),APガラス性能一覧!$N:$N,0))="","",INDEX(APガラス性能一覧!A:A,MATCH(ROW(B3192),APガラス性能一覧!$N:$N,0))),"")))</f>
        <v/>
      </c>
      <c r="C3198" s="68" t="str">
        <f>IFERROR(VLOOKUP($B3198,APガラス性能一覧!$A$2:$M$6097,2,0),"")</f>
        <v/>
      </c>
      <c r="D3198" s="68" t="str">
        <f>IFERROR(VLOOKUP($B3198,APガラス性能一覧!$A$2:$M$6097,3,0),"")</f>
        <v/>
      </c>
      <c r="E3198" s="68" t="str">
        <f>IFERROR(VLOOKUP($B3198,APガラス性能一覧!$A$2:$M$6097,4,0),"")</f>
        <v/>
      </c>
      <c r="F3198" s="68" t="str">
        <f>IFERROR(VLOOKUP($B3198,APガラス性能一覧!$A$2:$M$6097,5,0),"")</f>
        <v/>
      </c>
      <c r="G3198" s="68" t="str">
        <f>IFERROR(VLOOKUP($B3198,APガラス性能一覧!$A$2:$M$6097,6,0),"")</f>
        <v/>
      </c>
      <c r="H3198" s="68" t="str">
        <f>IFERROR(VLOOKUP($B3198,APガラス性能一覧!$A$2:$M$6097,7,0),"")</f>
        <v/>
      </c>
      <c r="I3198" s="68" t="str">
        <f>IFERROR(VLOOKUP($B3198,APガラス性能一覧!$A$2:$M$6097,8,0),"")</f>
        <v/>
      </c>
      <c r="J3198" s="68" t="str">
        <f>IFERROR(VLOOKUP($B3198,APガラス性能一覧!$A$2:$M$6097,9,0),"")</f>
        <v/>
      </c>
      <c r="K3198" s="68" t="str">
        <f>IFERROR(VLOOKUP($B3198,APガラス性能一覧!$A$2:$M$6097,10,0),"")</f>
        <v/>
      </c>
      <c r="L3198" s="68" t="str">
        <f>IFERROR(VLOOKUP($B3198,APガラス性能一覧!$A$2:$M$6097,11,0),"")</f>
        <v/>
      </c>
      <c r="M3198" s="68" t="str">
        <f>IFERROR(VLOOKUP($B3198,APガラス性能一覧!$A$2:$M$6097,12,0),"")</f>
        <v/>
      </c>
      <c r="N3198" s="68" t="str">
        <f>IFERROR(VLOOKUP($B3198,APガラス性能一覧!$A$2:$M$6097,13,0),"")</f>
        <v/>
      </c>
    </row>
    <row r="3199" spans="2:14" x14ac:dyDescent="0.4">
      <c r="B3199" s="68" t="str">
        <f>IF($D$2="","",IF($E$2=0.65,IFERROR(IF(INDEX(APガラス性能一覧!A:A,MATCH(ROW(B3193),APガラス性能一覧!$O:$O,0))="","",INDEX(APガラス性能一覧!A:A,MATCH(ROW(B3193),APガラス性能一覧!$O:$O,0))),""),IFERROR(IF(INDEX(APガラス性能一覧!A:A,MATCH(ROW(B3193),APガラス性能一覧!$N:$N,0))="","",INDEX(APガラス性能一覧!A:A,MATCH(ROW(B3193),APガラス性能一覧!$N:$N,0))),"")))</f>
        <v/>
      </c>
      <c r="C3199" s="68" t="str">
        <f>IFERROR(VLOOKUP($B3199,APガラス性能一覧!$A$2:$M$6097,2,0),"")</f>
        <v/>
      </c>
      <c r="D3199" s="68" t="str">
        <f>IFERROR(VLOOKUP($B3199,APガラス性能一覧!$A$2:$M$6097,3,0),"")</f>
        <v/>
      </c>
      <c r="E3199" s="68" t="str">
        <f>IFERROR(VLOOKUP($B3199,APガラス性能一覧!$A$2:$M$6097,4,0),"")</f>
        <v/>
      </c>
      <c r="F3199" s="68" t="str">
        <f>IFERROR(VLOOKUP($B3199,APガラス性能一覧!$A$2:$M$6097,5,0),"")</f>
        <v/>
      </c>
      <c r="G3199" s="68" t="str">
        <f>IFERROR(VLOOKUP($B3199,APガラス性能一覧!$A$2:$M$6097,6,0),"")</f>
        <v/>
      </c>
      <c r="H3199" s="68" t="str">
        <f>IFERROR(VLOOKUP($B3199,APガラス性能一覧!$A$2:$M$6097,7,0),"")</f>
        <v/>
      </c>
      <c r="I3199" s="68" t="str">
        <f>IFERROR(VLOOKUP($B3199,APガラス性能一覧!$A$2:$M$6097,8,0),"")</f>
        <v/>
      </c>
      <c r="J3199" s="68" t="str">
        <f>IFERROR(VLOOKUP($B3199,APガラス性能一覧!$A$2:$M$6097,9,0),"")</f>
        <v/>
      </c>
      <c r="K3199" s="68" t="str">
        <f>IFERROR(VLOOKUP($B3199,APガラス性能一覧!$A$2:$M$6097,10,0),"")</f>
        <v/>
      </c>
      <c r="L3199" s="68" t="str">
        <f>IFERROR(VLOOKUP($B3199,APガラス性能一覧!$A$2:$M$6097,11,0),"")</f>
        <v/>
      </c>
      <c r="M3199" s="68" t="str">
        <f>IFERROR(VLOOKUP($B3199,APガラス性能一覧!$A$2:$M$6097,12,0),"")</f>
        <v/>
      </c>
      <c r="N3199" s="68" t="str">
        <f>IFERROR(VLOOKUP($B3199,APガラス性能一覧!$A$2:$M$6097,13,0),"")</f>
        <v/>
      </c>
    </row>
    <row r="3200" spans="2:14" x14ac:dyDescent="0.4">
      <c r="B3200" s="68" t="str">
        <f>IF($D$2="","",IF($E$2=0.65,IFERROR(IF(INDEX(APガラス性能一覧!A:A,MATCH(ROW(B3194),APガラス性能一覧!$O:$O,0))="","",INDEX(APガラス性能一覧!A:A,MATCH(ROW(B3194),APガラス性能一覧!$O:$O,0))),""),IFERROR(IF(INDEX(APガラス性能一覧!A:A,MATCH(ROW(B3194),APガラス性能一覧!$N:$N,0))="","",INDEX(APガラス性能一覧!A:A,MATCH(ROW(B3194),APガラス性能一覧!$N:$N,0))),"")))</f>
        <v/>
      </c>
      <c r="C3200" s="68" t="str">
        <f>IFERROR(VLOOKUP($B3200,APガラス性能一覧!$A$2:$M$6097,2,0),"")</f>
        <v/>
      </c>
      <c r="D3200" s="68" t="str">
        <f>IFERROR(VLOOKUP($B3200,APガラス性能一覧!$A$2:$M$6097,3,0),"")</f>
        <v/>
      </c>
      <c r="E3200" s="68" t="str">
        <f>IFERROR(VLOOKUP($B3200,APガラス性能一覧!$A$2:$M$6097,4,0),"")</f>
        <v/>
      </c>
      <c r="F3200" s="68" t="str">
        <f>IFERROR(VLOOKUP($B3200,APガラス性能一覧!$A$2:$M$6097,5,0),"")</f>
        <v/>
      </c>
      <c r="G3200" s="68" t="str">
        <f>IFERROR(VLOOKUP($B3200,APガラス性能一覧!$A$2:$M$6097,6,0),"")</f>
        <v/>
      </c>
      <c r="H3200" s="68" t="str">
        <f>IFERROR(VLOOKUP($B3200,APガラス性能一覧!$A$2:$M$6097,7,0),"")</f>
        <v/>
      </c>
      <c r="I3200" s="68" t="str">
        <f>IFERROR(VLOOKUP($B3200,APガラス性能一覧!$A$2:$M$6097,8,0),"")</f>
        <v/>
      </c>
      <c r="J3200" s="68" t="str">
        <f>IFERROR(VLOOKUP($B3200,APガラス性能一覧!$A$2:$M$6097,9,0),"")</f>
        <v/>
      </c>
      <c r="K3200" s="68" t="str">
        <f>IFERROR(VLOOKUP($B3200,APガラス性能一覧!$A$2:$M$6097,10,0),"")</f>
        <v/>
      </c>
      <c r="L3200" s="68" t="str">
        <f>IFERROR(VLOOKUP($B3200,APガラス性能一覧!$A$2:$M$6097,11,0),"")</f>
        <v/>
      </c>
      <c r="M3200" s="68" t="str">
        <f>IFERROR(VLOOKUP($B3200,APガラス性能一覧!$A$2:$M$6097,12,0),"")</f>
        <v/>
      </c>
      <c r="N3200" s="68" t="str">
        <f>IFERROR(VLOOKUP($B3200,APガラス性能一覧!$A$2:$M$6097,13,0),"")</f>
        <v/>
      </c>
    </row>
    <row r="3201" spans="2:14" x14ac:dyDescent="0.4">
      <c r="B3201" s="68" t="str">
        <f>IF($D$2="","",IF($E$2=0.65,IFERROR(IF(INDEX(APガラス性能一覧!A:A,MATCH(ROW(B3195),APガラス性能一覧!$O:$O,0))="","",INDEX(APガラス性能一覧!A:A,MATCH(ROW(B3195),APガラス性能一覧!$O:$O,0))),""),IFERROR(IF(INDEX(APガラス性能一覧!A:A,MATCH(ROW(B3195),APガラス性能一覧!$N:$N,0))="","",INDEX(APガラス性能一覧!A:A,MATCH(ROW(B3195),APガラス性能一覧!$N:$N,0))),"")))</f>
        <v/>
      </c>
      <c r="C3201" s="68" t="str">
        <f>IFERROR(VLOOKUP($B3201,APガラス性能一覧!$A$2:$M$6097,2,0),"")</f>
        <v/>
      </c>
      <c r="D3201" s="68" t="str">
        <f>IFERROR(VLOOKUP($B3201,APガラス性能一覧!$A$2:$M$6097,3,0),"")</f>
        <v/>
      </c>
      <c r="E3201" s="68" t="str">
        <f>IFERROR(VLOOKUP($B3201,APガラス性能一覧!$A$2:$M$6097,4,0),"")</f>
        <v/>
      </c>
      <c r="F3201" s="68" t="str">
        <f>IFERROR(VLOOKUP($B3201,APガラス性能一覧!$A$2:$M$6097,5,0),"")</f>
        <v/>
      </c>
      <c r="G3201" s="68" t="str">
        <f>IFERROR(VLOOKUP($B3201,APガラス性能一覧!$A$2:$M$6097,6,0),"")</f>
        <v/>
      </c>
      <c r="H3201" s="68" t="str">
        <f>IFERROR(VLOOKUP($B3201,APガラス性能一覧!$A$2:$M$6097,7,0),"")</f>
        <v/>
      </c>
      <c r="I3201" s="68" t="str">
        <f>IFERROR(VLOOKUP($B3201,APガラス性能一覧!$A$2:$M$6097,8,0),"")</f>
        <v/>
      </c>
      <c r="J3201" s="68" t="str">
        <f>IFERROR(VLOOKUP($B3201,APガラス性能一覧!$A$2:$M$6097,9,0),"")</f>
        <v/>
      </c>
      <c r="K3201" s="68" t="str">
        <f>IFERROR(VLOOKUP($B3201,APガラス性能一覧!$A$2:$M$6097,10,0),"")</f>
        <v/>
      </c>
      <c r="L3201" s="68" t="str">
        <f>IFERROR(VLOOKUP($B3201,APガラス性能一覧!$A$2:$M$6097,11,0),"")</f>
        <v/>
      </c>
      <c r="M3201" s="68" t="str">
        <f>IFERROR(VLOOKUP($B3201,APガラス性能一覧!$A$2:$M$6097,12,0),"")</f>
        <v/>
      </c>
      <c r="N3201" s="68" t="str">
        <f>IFERROR(VLOOKUP($B3201,APガラス性能一覧!$A$2:$M$6097,13,0),"")</f>
        <v/>
      </c>
    </row>
    <row r="3202" spans="2:14" x14ac:dyDescent="0.4">
      <c r="B3202" s="68" t="str">
        <f>IF($D$2="","",IF($E$2=0.65,IFERROR(IF(INDEX(APガラス性能一覧!A:A,MATCH(ROW(B3196),APガラス性能一覧!$O:$O,0))="","",INDEX(APガラス性能一覧!A:A,MATCH(ROW(B3196),APガラス性能一覧!$O:$O,0))),""),IFERROR(IF(INDEX(APガラス性能一覧!A:A,MATCH(ROW(B3196),APガラス性能一覧!$N:$N,0))="","",INDEX(APガラス性能一覧!A:A,MATCH(ROW(B3196),APガラス性能一覧!$N:$N,0))),"")))</f>
        <v/>
      </c>
      <c r="C3202" s="68" t="str">
        <f>IFERROR(VLOOKUP($B3202,APガラス性能一覧!$A$2:$M$6097,2,0),"")</f>
        <v/>
      </c>
      <c r="D3202" s="68" t="str">
        <f>IFERROR(VLOOKUP($B3202,APガラス性能一覧!$A$2:$M$6097,3,0),"")</f>
        <v/>
      </c>
      <c r="E3202" s="68" t="str">
        <f>IFERROR(VLOOKUP($B3202,APガラス性能一覧!$A$2:$M$6097,4,0),"")</f>
        <v/>
      </c>
      <c r="F3202" s="68" t="str">
        <f>IFERROR(VLOOKUP($B3202,APガラス性能一覧!$A$2:$M$6097,5,0),"")</f>
        <v/>
      </c>
      <c r="G3202" s="68" t="str">
        <f>IFERROR(VLOOKUP($B3202,APガラス性能一覧!$A$2:$M$6097,6,0),"")</f>
        <v/>
      </c>
      <c r="H3202" s="68" t="str">
        <f>IFERROR(VLOOKUP($B3202,APガラス性能一覧!$A$2:$M$6097,7,0),"")</f>
        <v/>
      </c>
      <c r="I3202" s="68" t="str">
        <f>IFERROR(VLOOKUP($B3202,APガラス性能一覧!$A$2:$M$6097,8,0),"")</f>
        <v/>
      </c>
      <c r="J3202" s="68" t="str">
        <f>IFERROR(VLOOKUP($B3202,APガラス性能一覧!$A$2:$M$6097,9,0),"")</f>
        <v/>
      </c>
      <c r="K3202" s="68" t="str">
        <f>IFERROR(VLOOKUP($B3202,APガラス性能一覧!$A$2:$M$6097,10,0),"")</f>
        <v/>
      </c>
      <c r="L3202" s="68" t="str">
        <f>IFERROR(VLOOKUP($B3202,APガラス性能一覧!$A$2:$M$6097,11,0),"")</f>
        <v/>
      </c>
      <c r="M3202" s="68" t="str">
        <f>IFERROR(VLOOKUP($B3202,APガラス性能一覧!$A$2:$M$6097,12,0),"")</f>
        <v/>
      </c>
      <c r="N3202" s="68" t="str">
        <f>IFERROR(VLOOKUP($B3202,APガラス性能一覧!$A$2:$M$6097,13,0),"")</f>
        <v/>
      </c>
    </row>
    <row r="3203" spans="2:14" x14ac:dyDescent="0.4">
      <c r="B3203" s="68" t="str">
        <f>IF($D$2="","",IF($E$2=0.65,IFERROR(IF(INDEX(APガラス性能一覧!A:A,MATCH(ROW(B3197),APガラス性能一覧!$O:$O,0))="","",INDEX(APガラス性能一覧!A:A,MATCH(ROW(B3197),APガラス性能一覧!$O:$O,0))),""),IFERROR(IF(INDEX(APガラス性能一覧!A:A,MATCH(ROW(B3197),APガラス性能一覧!$N:$N,0))="","",INDEX(APガラス性能一覧!A:A,MATCH(ROW(B3197),APガラス性能一覧!$N:$N,0))),"")))</f>
        <v/>
      </c>
      <c r="C3203" s="68" t="str">
        <f>IFERROR(VLOOKUP($B3203,APガラス性能一覧!$A$2:$M$6097,2,0),"")</f>
        <v/>
      </c>
      <c r="D3203" s="68" t="str">
        <f>IFERROR(VLOOKUP($B3203,APガラス性能一覧!$A$2:$M$6097,3,0),"")</f>
        <v/>
      </c>
      <c r="E3203" s="68" t="str">
        <f>IFERROR(VLOOKUP($B3203,APガラス性能一覧!$A$2:$M$6097,4,0),"")</f>
        <v/>
      </c>
      <c r="F3203" s="68" t="str">
        <f>IFERROR(VLOOKUP($B3203,APガラス性能一覧!$A$2:$M$6097,5,0),"")</f>
        <v/>
      </c>
      <c r="G3203" s="68" t="str">
        <f>IFERROR(VLOOKUP($B3203,APガラス性能一覧!$A$2:$M$6097,6,0),"")</f>
        <v/>
      </c>
      <c r="H3203" s="68" t="str">
        <f>IFERROR(VLOOKUP($B3203,APガラス性能一覧!$A$2:$M$6097,7,0),"")</f>
        <v/>
      </c>
      <c r="I3203" s="68" t="str">
        <f>IFERROR(VLOOKUP($B3203,APガラス性能一覧!$A$2:$M$6097,8,0),"")</f>
        <v/>
      </c>
      <c r="J3203" s="68" t="str">
        <f>IFERROR(VLOOKUP($B3203,APガラス性能一覧!$A$2:$M$6097,9,0),"")</f>
        <v/>
      </c>
      <c r="K3203" s="68" t="str">
        <f>IFERROR(VLOOKUP($B3203,APガラス性能一覧!$A$2:$M$6097,10,0),"")</f>
        <v/>
      </c>
      <c r="L3203" s="68" t="str">
        <f>IFERROR(VLOOKUP($B3203,APガラス性能一覧!$A$2:$M$6097,11,0),"")</f>
        <v/>
      </c>
      <c r="M3203" s="68" t="str">
        <f>IFERROR(VLOOKUP($B3203,APガラス性能一覧!$A$2:$M$6097,12,0),"")</f>
        <v/>
      </c>
      <c r="N3203" s="68" t="str">
        <f>IFERROR(VLOOKUP($B3203,APガラス性能一覧!$A$2:$M$6097,13,0),"")</f>
        <v/>
      </c>
    </row>
    <row r="3204" spans="2:14" x14ac:dyDescent="0.4">
      <c r="B3204" s="68" t="str">
        <f>IF($D$2="","",IF($E$2=0.65,IFERROR(IF(INDEX(APガラス性能一覧!A:A,MATCH(ROW(B3198),APガラス性能一覧!$O:$O,0))="","",INDEX(APガラス性能一覧!A:A,MATCH(ROW(B3198),APガラス性能一覧!$O:$O,0))),""),IFERROR(IF(INDEX(APガラス性能一覧!A:A,MATCH(ROW(B3198),APガラス性能一覧!$N:$N,0))="","",INDEX(APガラス性能一覧!A:A,MATCH(ROW(B3198),APガラス性能一覧!$N:$N,0))),"")))</f>
        <v/>
      </c>
      <c r="C3204" s="68" t="str">
        <f>IFERROR(VLOOKUP($B3204,APガラス性能一覧!$A$2:$M$6097,2,0),"")</f>
        <v/>
      </c>
      <c r="D3204" s="68" t="str">
        <f>IFERROR(VLOOKUP($B3204,APガラス性能一覧!$A$2:$M$6097,3,0),"")</f>
        <v/>
      </c>
      <c r="E3204" s="68" t="str">
        <f>IFERROR(VLOOKUP($B3204,APガラス性能一覧!$A$2:$M$6097,4,0),"")</f>
        <v/>
      </c>
      <c r="F3204" s="68" t="str">
        <f>IFERROR(VLOOKUP($B3204,APガラス性能一覧!$A$2:$M$6097,5,0),"")</f>
        <v/>
      </c>
      <c r="G3204" s="68" t="str">
        <f>IFERROR(VLOOKUP($B3204,APガラス性能一覧!$A$2:$M$6097,6,0),"")</f>
        <v/>
      </c>
      <c r="H3204" s="68" t="str">
        <f>IFERROR(VLOOKUP($B3204,APガラス性能一覧!$A$2:$M$6097,7,0),"")</f>
        <v/>
      </c>
      <c r="I3204" s="68" t="str">
        <f>IFERROR(VLOOKUP($B3204,APガラス性能一覧!$A$2:$M$6097,8,0),"")</f>
        <v/>
      </c>
      <c r="J3204" s="68" t="str">
        <f>IFERROR(VLOOKUP($B3204,APガラス性能一覧!$A$2:$M$6097,9,0),"")</f>
        <v/>
      </c>
      <c r="K3204" s="68" t="str">
        <f>IFERROR(VLOOKUP($B3204,APガラス性能一覧!$A$2:$M$6097,10,0),"")</f>
        <v/>
      </c>
      <c r="L3204" s="68" t="str">
        <f>IFERROR(VLOOKUP($B3204,APガラス性能一覧!$A$2:$M$6097,11,0),"")</f>
        <v/>
      </c>
      <c r="M3204" s="68" t="str">
        <f>IFERROR(VLOOKUP($B3204,APガラス性能一覧!$A$2:$M$6097,12,0),"")</f>
        <v/>
      </c>
      <c r="N3204" s="68" t="str">
        <f>IFERROR(VLOOKUP($B3204,APガラス性能一覧!$A$2:$M$6097,13,0),"")</f>
        <v/>
      </c>
    </row>
    <row r="3205" spans="2:14" x14ac:dyDescent="0.4">
      <c r="B3205" s="68" t="str">
        <f>IF($D$2="","",IF($E$2=0.65,IFERROR(IF(INDEX(APガラス性能一覧!A:A,MATCH(ROW(B3199),APガラス性能一覧!$O:$O,0))="","",INDEX(APガラス性能一覧!A:A,MATCH(ROW(B3199),APガラス性能一覧!$O:$O,0))),""),IFERROR(IF(INDEX(APガラス性能一覧!A:A,MATCH(ROW(B3199),APガラス性能一覧!$N:$N,0))="","",INDEX(APガラス性能一覧!A:A,MATCH(ROW(B3199),APガラス性能一覧!$N:$N,0))),"")))</f>
        <v/>
      </c>
      <c r="C3205" s="68" t="str">
        <f>IFERROR(VLOOKUP($B3205,APガラス性能一覧!$A$2:$M$6097,2,0),"")</f>
        <v/>
      </c>
      <c r="D3205" s="68" t="str">
        <f>IFERROR(VLOOKUP($B3205,APガラス性能一覧!$A$2:$M$6097,3,0),"")</f>
        <v/>
      </c>
      <c r="E3205" s="68" t="str">
        <f>IFERROR(VLOOKUP($B3205,APガラス性能一覧!$A$2:$M$6097,4,0),"")</f>
        <v/>
      </c>
      <c r="F3205" s="68" t="str">
        <f>IFERROR(VLOOKUP($B3205,APガラス性能一覧!$A$2:$M$6097,5,0),"")</f>
        <v/>
      </c>
      <c r="G3205" s="68" t="str">
        <f>IFERROR(VLOOKUP($B3205,APガラス性能一覧!$A$2:$M$6097,6,0),"")</f>
        <v/>
      </c>
      <c r="H3205" s="68" t="str">
        <f>IFERROR(VLOOKUP($B3205,APガラス性能一覧!$A$2:$M$6097,7,0),"")</f>
        <v/>
      </c>
      <c r="I3205" s="68" t="str">
        <f>IFERROR(VLOOKUP($B3205,APガラス性能一覧!$A$2:$M$6097,8,0),"")</f>
        <v/>
      </c>
      <c r="J3205" s="68" t="str">
        <f>IFERROR(VLOOKUP($B3205,APガラス性能一覧!$A$2:$M$6097,9,0),"")</f>
        <v/>
      </c>
      <c r="K3205" s="68" t="str">
        <f>IFERROR(VLOOKUP($B3205,APガラス性能一覧!$A$2:$M$6097,10,0),"")</f>
        <v/>
      </c>
      <c r="L3205" s="68" t="str">
        <f>IFERROR(VLOOKUP($B3205,APガラス性能一覧!$A$2:$M$6097,11,0),"")</f>
        <v/>
      </c>
      <c r="M3205" s="68" t="str">
        <f>IFERROR(VLOOKUP($B3205,APガラス性能一覧!$A$2:$M$6097,12,0),"")</f>
        <v/>
      </c>
      <c r="N3205" s="68" t="str">
        <f>IFERROR(VLOOKUP($B3205,APガラス性能一覧!$A$2:$M$6097,13,0),"")</f>
        <v/>
      </c>
    </row>
    <row r="3206" spans="2:14" x14ac:dyDescent="0.4">
      <c r="B3206" s="68" t="str">
        <f>IF($D$2="","",IF($E$2=0.65,IFERROR(IF(INDEX(APガラス性能一覧!A:A,MATCH(ROW(B3200),APガラス性能一覧!$O:$O,0))="","",INDEX(APガラス性能一覧!A:A,MATCH(ROW(B3200),APガラス性能一覧!$O:$O,0))),""),IFERROR(IF(INDEX(APガラス性能一覧!A:A,MATCH(ROW(B3200),APガラス性能一覧!$N:$N,0))="","",INDEX(APガラス性能一覧!A:A,MATCH(ROW(B3200),APガラス性能一覧!$N:$N,0))),"")))</f>
        <v/>
      </c>
      <c r="C3206" s="68" t="str">
        <f>IFERROR(VLOOKUP($B3206,APガラス性能一覧!$A$2:$M$6097,2,0),"")</f>
        <v/>
      </c>
      <c r="D3206" s="68" t="str">
        <f>IFERROR(VLOOKUP($B3206,APガラス性能一覧!$A$2:$M$6097,3,0),"")</f>
        <v/>
      </c>
      <c r="E3206" s="68" t="str">
        <f>IFERROR(VLOOKUP($B3206,APガラス性能一覧!$A$2:$M$6097,4,0),"")</f>
        <v/>
      </c>
      <c r="F3206" s="68" t="str">
        <f>IFERROR(VLOOKUP($B3206,APガラス性能一覧!$A$2:$M$6097,5,0),"")</f>
        <v/>
      </c>
      <c r="G3206" s="68" t="str">
        <f>IFERROR(VLOOKUP($B3206,APガラス性能一覧!$A$2:$M$6097,6,0),"")</f>
        <v/>
      </c>
      <c r="H3206" s="68" t="str">
        <f>IFERROR(VLOOKUP($B3206,APガラス性能一覧!$A$2:$M$6097,7,0),"")</f>
        <v/>
      </c>
      <c r="I3206" s="68" t="str">
        <f>IFERROR(VLOOKUP($B3206,APガラス性能一覧!$A$2:$M$6097,8,0),"")</f>
        <v/>
      </c>
      <c r="J3206" s="68" t="str">
        <f>IFERROR(VLOOKUP($B3206,APガラス性能一覧!$A$2:$M$6097,9,0),"")</f>
        <v/>
      </c>
      <c r="K3206" s="68" t="str">
        <f>IFERROR(VLOOKUP($B3206,APガラス性能一覧!$A$2:$M$6097,10,0),"")</f>
        <v/>
      </c>
      <c r="L3206" s="68" t="str">
        <f>IFERROR(VLOOKUP($B3206,APガラス性能一覧!$A$2:$M$6097,11,0),"")</f>
        <v/>
      </c>
      <c r="M3206" s="68" t="str">
        <f>IFERROR(VLOOKUP($B3206,APガラス性能一覧!$A$2:$M$6097,12,0),"")</f>
        <v/>
      </c>
      <c r="N3206" s="68" t="str">
        <f>IFERROR(VLOOKUP($B3206,APガラス性能一覧!$A$2:$M$6097,13,0),"")</f>
        <v/>
      </c>
    </row>
    <row r="3207" spans="2:14" x14ac:dyDescent="0.4">
      <c r="B3207" s="68" t="str">
        <f>IF($D$2="","",IF($E$2=0.65,IFERROR(IF(INDEX(APガラス性能一覧!A:A,MATCH(ROW(B3201),APガラス性能一覧!$O:$O,0))="","",INDEX(APガラス性能一覧!A:A,MATCH(ROW(B3201),APガラス性能一覧!$O:$O,0))),""),IFERROR(IF(INDEX(APガラス性能一覧!A:A,MATCH(ROW(B3201),APガラス性能一覧!$N:$N,0))="","",INDEX(APガラス性能一覧!A:A,MATCH(ROW(B3201),APガラス性能一覧!$N:$N,0))),"")))</f>
        <v/>
      </c>
      <c r="C3207" s="68" t="str">
        <f>IFERROR(VLOOKUP($B3207,APガラス性能一覧!$A$2:$M$6097,2,0),"")</f>
        <v/>
      </c>
      <c r="D3207" s="68" t="str">
        <f>IFERROR(VLOOKUP($B3207,APガラス性能一覧!$A$2:$M$6097,3,0),"")</f>
        <v/>
      </c>
      <c r="E3207" s="68" t="str">
        <f>IFERROR(VLOOKUP($B3207,APガラス性能一覧!$A$2:$M$6097,4,0),"")</f>
        <v/>
      </c>
      <c r="F3207" s="68" t="str">
        <f>IFERROR(VLOOKUP($B3207,APガラス性能一覧!$A$2:$M$6097,5,0),"")</f>
        <v/>
      </c>
      <c r="G3207" s="68" t="str">
        <f>IFERROR(VLOOKUP($B3207,APガラス性能一覧!$A$2:$M$6097,6,0),"")</f>
        <v/>
      </c>
      <c r="H3207" s="68" t="str">
        <f>IFERROR(VLOOKUP($B3207,APガラス性能一覧!$A$2:$M$6097,7,0),"")</f>
        <v/>
      </c>
      <c r="I3207" s="68" t="str">
        <f>IFERROR(VLOOKUP($B3207,APガラス性能一覧!$A$2:$M$6097,8,0),"")</f>
        <v/>
      </c>
      <c r="J3207" s="68" t="str">
        <f>IFERROR(VLOOKUP($B3207,APガラス性能一覧!$A$2:$M$6097,9,0),"")</f>
        <v/>
      </c>
      <c r="K3207" s="68" t="str">
        <f>IFERROR(VLOOKUP($B3207,APガラス性能一覧!$A$2:$M$6097,10,0),"")</f>
        <v/>
      </c>
      <c r="L3207" s="68" t="str">
        <f>IFERROR(VLOOKUP($B3207,APガラス性能一覧!$A$2:$M$6097,11,0),"")</f>
        <v/>
      </c>
      <c r="M3207" s="68" t="str">
        <f>IFERROR(VLOOKUP($B3207,APガラス性能一覧!$A$2:$M$6097,12,0),"")</f>
        <v/>
      </c>
      <c r="N3207" s="68" t="str">
        <f>IFERROR(VLOOKUP($B3207,APガラス性能一覧!$A$2:$M$6097,13,0),"")</f>
        <v/>
      </c>
    </row>
    <row r="3208" spans="2:14" x14ac:dyDescent="0.4">
      <c r="B3208" s="68" t="str">
        <f>IF($D$2="","",IF($E$2=0.65,IFERROR(IF(INDEX(APガラス性能一覧!A:A,MATCH(ROW(B3202),APガラス性能一覧!$O:$O,0))="","",INDEX(APガラス性能一覧!A:A,MATCH(ROW(B3202),APガラス性能一覧!$O:$O,0))),""),IFERROR(IF(INDEX(APガラス性能一覧!A:A,MATCH(ROW(B3202),APガラス性能一覧!$N:$N,0))="","",INDEX(APガラス性能一覧!A:A,MATCH(ROW(B3202),APガラス性能一覧!$N:$N,0))),"")))</f>
        <v/>
      </c>
      <c r="C3208" s="68" t="str">
        <f>IFERROR(VLOOKUP($B3208,APガラス性能一覧!$A$2:$M$6097,2,0),"")</f>
        <v/>
      </c>
      <c r="D3208" s="68" t="str">
        <f>IFERROR(VLOOKUP($B3208,APガラス性能一覧!$A$2:$M$6097,3,0),"")</f>
        <v/>
      </c>
      <c r="E3208" s="68" t="str">
        <f>IFERROR(VLOOKUP($B3208,APガラス性能一覧!$A$2:$M$6097,4,0),"")</f>
        <v/>
      </c>
      <c r="F3208" s="68" t="str">
        <f>IFERROR(VLOOKUP($B3208,APガラス性能一覧!$A$2:$M$6097,5,0),"")</f>
        <v/>
      </c>
      <c r="G3208" s="68" t="str">
        <f>IFERROR(VLOOKUP($B3208,APガラス性能一覧!$A$2:$M$6097,6,0),"")</f>
        <v/>
      </c>
      <c r="H3208" s="68" t="str">
        <f>IFERROR(VLOOKUP($B3208,APガラス性能一覧!$A$2:$M$6097,7,0),"")</f>
        <v/>
      </c>
      <c r="I3208" s="68" t="str">
        <f>IFERROR(VLOOKUP($B3208,APガラス性能一覧!$A$2:$M$6097,8,0),"")</f>
        <v/>
      </c>
      <c r="J3208" s="68" t="str">
        <f>IFERROR(VLOOKUP($B3208,APガラス性能一覧!$A$2:$M$6097,9,0),"")</f>
        <v/>
      </c>
      <c r="K3208" s="68" t="str">
        <f>IFERROR(VLOOKUP($B3208,APガラス性能一覧!$A$2:$M$6097,10,0),"")</f>
        <v/>
      </c>
      <c r="L3208" s="68" t="str">
        <f>IFERROR(VLOOKUP($B3208,APガラス性能一覧!$A$2:$M$6097,11,0),"")</f>
        <v/>
      </c>
      <c r="M3208" s="68" t="str">
        <f>IFERROR(VLOOKUP($B3208,APガラス性能一覧!$A$2:$M$6097,12,0),"")</f>
        <v/>
      </c>
      <c r="N3208" s="68" t="str">
        <f>IFERROR(VLOOKUP($B3208,APガラス性能一覧!$A$2:$M$6097,13,0),"")</f>
        <v/>
      </c>
    </row>
    <row r="3209" spans="2:14" x14ac:dyDescent="0.4">
      <c r="B3209" s="68" t="str">
        <f>IF($D$2="","",IF($E$2=0.65,IFERROR(IF(INDEX(APガラス性能一覧!A:A,MATCH(ROW(B3203),APガラス性能一覧!$O:$O,0))="","",INDEX(APガラス性能一覧!A:A,MATCH(ROW(B3203),APガラス性能一覧!$O:$O,0))),""),IFERROR(IF(INDEX(APガラス性能一覧!A:A,MATCH(ROW(B3203),APガラス性能一覧!$N:$N,0))="","",INDEX(APガラス性能一覧!A:A,MATCH(ROW(B3203),APガラス性能一覧!$N:$N,0))),"")))</f>
        <v/>
      </c>
      <c r="C3209" s="68" t="str">
        <f>IFERROR(VLOOKUP($B3209,APガラス性能一覧!$A$2:$M$6097,2,0),"")</f>
        <v/>
      </c>
      <c r="D3209" s="68" t="str">
        <f>IFERROR(VLOOKUP($B3209,APガラス性能一覧!$A$2:$M$6097,3,0),"")</f>
        <v/>
      </c>
      <c r="E3209" s="68" t="str">
        <f>IFERROR(VLOOKUP($B3209,APガラス性能一覧!$A$2:$M$6097,4,0),"")</f>
        <v/>
      </c>
      <c r="F3209" s="68" t="str">
        <f>IFERROR(VLOOKUP($B3209,APガラス性能一覧!$A$2:$M$6097,5,0),"")</f>
        <v/>
      </c>
      <c r="G3209" s="68" t="str">
        <f>IFERROR(VLOOKUP($B3209,APガラス性能一覧!$A$2:$M$6097,6,0),"")</f>
        <v/>
      </c>
      <c r="H3209" s="68" t="str">
        <f>IFERROR(VLOOKUP($B3209,APガラス性能一覧!$A$2:$M$6097,7,0),"")</f>
        <v/>
      </c>
      <c r="I3209" s="68" t="str">
        <f>IFERROR(VLOOKUP($B3209,APガラス性能一覧!$A$2:$M$6097,8,0),"")</f>
        <v/>
      </c>
      <c r="J3209" s="68" t="str">
        <f>IFERROR(VLOOKUP($B3209,APガラス性能一覧!$A$2:$M$6097,9,0),"")</f>
        <v/>
      </c>
      <c r="K3209" s="68" t="str">
        <f>IFERROR(VLOOKUP($B3209,APガラス性能一覧!$A$2:$M$6097,10,0),"")</f>
        <v/>
      </c>
      <c r="L3209" s="68" t="str">
        <f>IFERROR(VLOOKUP($B3209,APガラス性能一覧!$A$2:$M$6097,11,0),"")</f>
        <v/>
      </c>
      <c r="M3209" s="68" t="str">
        <f>IFERROR(VLOOKUP($B3209,APガラス性能一覧!$A$2:$M$6097,12,0),"")</f>
        <v/>
      </c>
      <c r="N3209" s="68" t="str">
        <f>IFERROR(VLOOKUP($B3209,APガラス性能一覧!$A$2:$M$6097,13,0),"")</f>
        <v/>
      </c>
    </row>
    <row r="3210" spans="2:14" x14ac:dyDescent="0.4">
      <c r="B3210" s="68" t="str">
        <f>IF($D$2="","",IF($E$2=0.65,IFERROR(IF(INDEX(APガラス性能一覧!A:A,MATCH(ROW(B3204),APガラス性能一覧!$O:$O,0))="","",INDEX(APガラス性能一覧!A:A,MATCH(ROW(B3204),APガラス性能一覧!$O:$O,0))),""),IFERROR(IF(INDEX(APガラス性能一覧!A:A,MATCH(ROW(B3204),APガラス性能一覧!$N:$N,0))="","",INDEX(APガラス性能一覧!A:A,MATCH(ROW(B3204),APガラス性能一覧!$N:$N,0))),"")))</f>
        <v/>
      </c>
      <c r="C3210" s="68" t="str">
        <f>IFERROR(VLOOKUP($B3210,APガラス性能一覧!$A$2:$M$6097,2,0),"")</f>
        <v/>
      </c>
      <c r="D3210" s="68" t="str">
        <f>IFERROR(VLOOKUP($B3210,APガラス性能一覧!$A$2:$M$6097,3,0),"")</f>
        <v/>
      </c>
      <c r="E3210" s="68" t="str">
        <f>IFERROR(VLOOKUP($B3210,APガラス性能一覧!$A$2:$M$6097,4,0),"")</f>
        <v/>
      </c>
      <c r="F3210" s="68" t="str">
        <f>IFERROR(VLOOKUP($B3210,APガラス性能一覧!$A$2:$M$6097,5,0),"")</f>
        <v/>
      </c>
      <c r="G3210" s="68" t="str">
        <f>IFERROR(VLOOKUP($B3210,APガラス性能一覧!$A$2:$M$6097,6,0),"")</f>
        <v/>
      </c>
      <c r="H3210" s="68" t="str">
        <f>IFERROR(VLOOKUP($B3210,APガラス性能一覧!$A$2:$M$6097,7,0),"")</f>
        <v/>
      </c>
      <c r="I3210" s="68" t="str">
        <f>IFERROR(VLOOKUP($B3210,APガラス性能一覧!$A$2:$M$6097,8,0),"")</f>
        <v/>
      </c>
      <c r="J3210" s="68" t="str">
        <f>IFERROR(VLOOKUP($B3210,APガラス性能一覧!$A$2:$M$6097,9,0),"")</f>
        <v/>
      </c>
      <c r="K3210" s="68" t="str">
        <f>IFERROR(VLOOKUP($B3210,APガラス性能一覧!$A$2:$M$6097,10,0),"")</f>
        <v/>
      </c>
      <c r="L3210" s="68" t="str">
        <f>IFERROR(VLOOKUP($B3210,APガラス性能一覧!$A$2:$M$6097,11,0),"")</f>
        <v/>
      </c>
      <c r="M3210" s="68" t="str">
        <f>IFERROR(VLOOKUP($B3210,APガラス性能一覧!$A$2:$M$6097,12,0),"")</f>
        <v/>
      </c>
      <c r="N3210" s="68" t="str">
        <f>IFERROR(VLOOKUP($B3210,APガラス性能一覧!$A$2:$M$6097,13,0),"")</f>
        <v/>
      </c>
    </row>
    <row r="3211" spans="2:14" x14ac:dyDescent="0.4">
      <c r="B3211" s="68" t="str">
        <f>IF($D$2="","",IF($E$2=0.65,IFERROR(IF(INDEX(APガラス性能一覧!A:A,MATCH(ROW(B3205),APガラス性能一覧!$O:$O,0))="","",INDEX(APガラス性能一覧!A:A,MATCH(ROW(B3205),APガラス性能一覧!$O:$O,0))),""),IFERROR(IF(INDEX(APガラス性能一覧!A:A,MATCH(ROW(B3205),APガラス性能一覧!$N:$N,0))="","",INDEX(APガラス性能一覧!A:A,MATCH(ROW(B3205),APガラス性能一覧!$N:$N,0))),"")))</f>
        <v/>
      </c>
      <c r="C3211" s="68" t="str">
        <f>IFERROR(VLOOKUP($B3211,APガラス性能一覧!$A$2:$M$6097,2,0),"")</f>
        <v/>
      </c>
      <c r="D3211" s="68" t="str">
        <f>IFERROR(VLOOKUP($B3211,APガラス性能一覧!$A$2:$M$6097,3,0),"")</f>
        <v/>
      </c>
      <c r="E3211" s="68" t="str">
        <f>IFERROR(VLOOKUP($B3211,APガラス性能一覧!$A$2:$M$6097,4,0),"")</f>
        <v/>
      </c>
      <c r="F3211" s="68" t="str">
        <f>IFERROR(VLOOKUP($B3211,APガラス性能一覧!$A$2:$M$6097,5,0),"")</f>
        <v/>
      </c>
      <c r="G3211" s="68" t="str">
        <f>IFERROR(VLOOKUP($B3211,APガラス性能一覧!$A$2:$M$6097,6,0),"")</f>
        <v/>
      </c>
      <c r="H3211" s="68" t="str">
        <f>IFERROR(VLOOKUP($B3211,APガラス性能一覧!$A$2:$M$6097,7,0),"")</f>
        <v/>
      </c>
      <c r="I3211" s="68" t="str">
        <f>IFERROR(VLOOKUP($B3211,APガラス性能一覧!$A$2:$M$6097,8,0),"")</f>
        <v/>
      </c>
      <c r="J3211" s="68" t="str">
        <f>IFERROR(VLOOKUP($B3211,APガラス性能一覧!$A$2:$M$6097,9,0),"")</f>
        <v/>
      </c>
      <c r="K3211" s="68" t="str">
        <f>IFERROR(VLOOKUP($B3211,APガラス性能一覧!$A$2:$M$6097,10,0),"")</f>
        <v/>
      </c>
      <c r="L3211" s="68" t="str">
        <f>IFERROR(VLOOKUP($B3211,APガラス性能一覧!$A$2:$M$6097,11,0),"")</f>
        <v/>
      </c>
      <c r="M3211" s="68" t="str">
        <f>IFERROR(VLOOKUP($B3211,APガラス性能一覧!$A$2:$M$6097,12,0),"")</f>
        <v/>
      </c>
      <c r="N3211" s="68" t="str">
        <f>IFERROR(VLOOKUP($B3211,APガラス性能一覧!$A$2:$M$6097,13,0),"")</f>
        <v/>
      </c>
    </row>
    <row r="3212" spans="2:14" x14ac:dyDescent="0.4">
      <c r="B3212" s="68" t="str">
        <f>IF($D$2="","",IF($E$2=0.65,IFERROR(IF(INDEX(APガラス性能一覧!A:A,MATCH(ROW(B3206),APガラス性能一覧!$O:$O,0))="","",INDEX(APガラス性能一覧!A:A,MATCH(ROW(B3206),APガラス性能一覧!$O:$O,0))),""),IFERROR(IF(INDEX(APガラス性能一覧!A:A,MATCH(ROW(B3206),APガラス性能一覧!$N:$N,0))="","",INDEX(APガラス性能一覧!A:A,MATCH(ROW(B3206),APガラス性能一覧!$N:$N,0))),"")))</f>
        <v/>
      </c>
      <c r="C3212" s="68" t="str">
        <f>IFERROR(VLOOKUP($B3212,APガラス性能一覧!$A$2:$M$6097,2,0),"")</f>
        <v/>
      </c>
      <c r="D3212" s="68" t="str">
        <f>IFERROR(VLOOKUP($B3212,APガラス性能一覧!$A$2:$M$6097,3,0),"")</f>
        <v/>
      </c>
      <c r="E3212" s="68" t="str">
        <f>IFERROR(VLOOKUP($B3212,APガラス性能一覧!$A$2:$M$6097,4,0),"")</f>
        <v/>
      </c>
      <c r="F3212" s="68" t="str">
        <f>IFERROR(VLOOKUP($B3212,APガラス性能一覧!$A$2:$M$6097,5,0),"")</f>
        <v/>
      </c>
      <c r="G3212" s="68" t="str">
        <f>IFERROR(VLOOKUP($B3212,APガラス性能一覧!$A$2:$M$6097,6,0),"")</f>
        <v/>
      </c>
      <c r="H3212" s="68" t="str">
        <f>IFERROR(VLOOKUP($B3212,APガラス性能一覧!$A$2:$M$6097,7,0),"")</f>
        <v/>
      </c>
      <c r="I3212" s="68" t="str">
        <f>IFERROR(VLOOKUP($B3212,APガラス性能一覧!$A$2:$M$6097,8,0),"")</f>
        <v/>
      </c>
      <c r="J3212" s="68" t="str">
        <f>IFERROR(VLOOKUP($B3212,APガラス性能一覧!$A$2:$M$6097,9,0),"")</f>
        <v/>
      </c>
      <c r="K3212" s="68" t="str">
        <f>IFERROR(VLOOKUP($B3212,APガラス性能一覧!$A$2:$M$6097,10,0),"")</f>
        <v/>
      </c>
      <c r="L3212" s="68" t="str">
        <f>IFERROR(VLOOKUP($B3212,APガラス性能一覧!$A$2:$M$6097,11,0),"")</f>
        <v/>
      </c>
      <c r="M3212" s="68" t="str">
        <f>IFERROR(VLOOKUP($B3212,APガラス性能一覧!$A$2:$M$6097,12,0),"")</f>
        <v/>
      </c>
      <c r="N3212" s="68" t="str">
        <f>IFERROR(VLOOKUP($B3212,APガラス性能一覧!$A$2:$M$6097,13,0),"")</f>
        <v/>
      </c>
    </row>
    <row r="3213" spans="2:14" x14ac:dyDescent="0.4">
      <c r="B3213" s="68" t="str">
        <f>IF($D$2="","",IF($E$2=0.65,IFERROR(IF(INDEX(APガラス性能一覧!A:A,MATCH(ROW(B3207),APガラス性能一覧!$O:$O,0))="","",INDEX(APガラス性能一覧!A:A,MATCH(ROW(B3207),APガラス性能一覧!$O:$O,0))),""),IFERROR(IF(INDEX(APガラス性能一覧!A:A,MATCH(ROW(B3207),APガラス性能一覧!$N:$N,0))="","",INDEX(APガラス性能一覧!A:A,MATCH(ROW(B3207),APガラス性能一覧!$N:$N,0))),"")))</f>
        <v/>
      </c>
      <c r="C3213" s="68" t="str">
        <f>IFERROR(VLOOKUP($B3213,APガラス性能一覧!$A$2:$M$6097,2,0),"")</f>
        <v/>
      </c>
      <c r="D3213" s="68" t="str">
        <f>IFERROR(VLOOKUP($B3213,APガラス性能一覧!$A$2:$M$6097,3,0),"")</f>
        <v/>
      </c>
      <c r="E3213" s="68" t="str">
        <f>IFERROR(VLOOKUP($B3213,APガラス性能一覧!$A$2:$M$6097,4,0),"")</f>
        <v/>
      </c>
      <c r="F3213" s="68" t="str">
        <f>IFERROR(VLOOKUP($B3213,APガラス性能一覧!$A$2:$M$6097,5,0),"")</f>
        <v/>
      </c>
      <c r="G3213" s="68" t="str">
        <f>IFERROR(VLOOKUP($B3213,APガラス性能一覧!$A$2:$M$6097,6,0),"")</f>
        <v/>
      </c>
      <c r="H3213" s="68" t="str">
        <f>IFERROR(VLOOKUP($B3213,APガラス性能一覧!$A$2:$M$6097,7,0),"")</f>
        <v/>
      </c>
      <c r="I3213" s="68" t="str">
        <f>IFERROR(VLOOKUP($B3213,APガラス性能一覧!$A$2:$M$6097,8,0),"")</f>
        <v/>
      </c>
      <c r="J3213" s="68" t="str">
        <f>IFERROR(VLOOKUP($B3213,APガラス性能一覧!$A$2:$M$6097,9,0),"")</f>
        <v/>
      </c>
      <c r="K3213" s="68" t="str">
        <f>IFERROR(VLOOKUP($B3213,APガラス性能一覧!$A$2:$M$6097,10,0),"")</f>
        <v/>
      </c>
      <c r="L3213" s="68" t="str">
        <f>IFERROR(VLOOKUP($B3213,APガラス性能一覧!$A$2:$M$6097,11,0),"")</f>
        <v/>
      </c>
      <c r="M3213" s="68" t="str">
        <f>IFERROR(VLOOKUP($B3213,APガラス性能一覧!$A$2:$M$6097,12,0),"")</f>
        <v/>
      </c>
      <c r="N3213" s="68" t="str">
        <f>IFERROR(VLOOKUP($B3213,APガラス性能一覧!$A$2:$M$6097,13,0),"")</f>
        <v/>
      </c>
    </row>
    <row r="3214" spans="2:14" x14ac:dyDescent="0.4">
      <c r="B3214" s="68" t="str">
        <f>IF($D$2="","",IF($E$2=0.65,IFERROR(IF(INDEX(APガラス性能一覧!A:A,MATCH(ROW(B3208),APガラス性能一覧!$O:$O,0))="","",INDEX(APガラス性能一覧!A:A,MATCH(ROW(B3208),APガラス性能一覧!$O:$O,0))),""),IFERROR(IF(INDEX(APガラス性能一覧!A:A,MATCH(ROW(B3208),APガラス性能一覧!$N:$N,0))="","",INDEX(APガラス性能一覧!A:A,MATCH(ROW(B3208),APガラス性能一覧!$N:$N,0))),"")))</f>
        <v/>
      </c>
      <c r="C3214" s="68" t="str">
        <f>IFERROR(VLOOKUP($B3214,APガラス性能一覧!$A$2:$M$6097,2,0),"")</f>
        <v/>
      </c>
      <c r="D3214" s="68" t="str">
        <f>IFERROR(VLOOKUP($B3214,APガラス性能一覧!$A$2:$M$6097,3,0),"")</f>
        <v/>
      </c>
      <c r="E3214" s="68" t="str">
        <f>IFERROR(VLOOKUP($B3214,APガラス性能一覧!$A$2:$M$6097,4,0),"")</f>
        <v/>
      </c>
      <c r="F3214" s="68" t="str">
        <f>IFERROR(VLOOKUP($B3214,APガラス性能一覧!$A$2:$M$6097,5,0),"")</f>
        <v/>
      </c>
      <c r="G3214" s="68" t="str">
        <f>IFERROR(VLOOKUP($B3214,APガラス性能一覧!$A$2:$M$6097,6,0),"")</f>
        <v/>
      </c>
      <c r="H3214" s="68" t="str">
        <f>IFERROR(VLOOKUP($B3214,APガラス性能一覧!$A$2:$M$6097,7,0),"")</f>
        <v/>
      </c>
      <c r="I3214" s="68" t="str">
        <f>IFERROR(VLOOKUP($B3214,APガラス性能一覧!$A$2:$M$6097,8,0),"")</f>
        <v/>
      </c>
      <c r="J3214" s="68" t="str">
        <f>IFERROR(VLOOKUP($B3214,APガラス性能一覧!$A$2:$M$6097,9,0),"")</f>
        <v/>
      </c>
      <c r="K3214" s="68" t="str">
        <f>IFERROR(VLOOKUP($B3214,APガラス性能一覧!$A$2:$M$6097,10,0),"")</f>
        <v/>
      </c>
      <c r="L3214" s="68" t="str">
        <f>IFERROR(VLOOKUP($B3214,APガラス性能一覧!$A$2:$M$6097,11,0),"")</f>
        <v/>
      </c>
      <c r="M3214" s="68" t="str">
        <f>IFERROR(VLOOKUP($B3214,APガラス性能一覧!$A$2:$M$6097,12,0),"")</f>
        <v/>
      </c>
      <c r="N3214" s="68" t="str">
        <f>IFERROR(VLOOKUP($B3214,APガラス性能一覧!$A$2:$M$6097,13,0),"")</f>
        <v/>
      </c>
    </row>
    <row r="3215" spans="2:14" x14ac:dyDescent="0.4">
      <c r="B3215" s="68" t="str">
        <f>IF($D$2="","",IF($E$2=0.65,IFERROR(IF(INDEX(APガラス性能一覧!A:A,MATCH(ROW(B3209),APガラス性能一覧!$O:$O,0))="","",INDEX(APガラス性能一覧!A:A,MATCH(ROW(B3209),APガラス性能一覧!$O:$O,0))),""),IFERROR(IF(INDEX(APガラス性能一覧!A:A,MATCH(ROW(B3209),APガラス性能一覧!$N:$N,0))="","",INDEX(APガラス性能一覧!A:A,MATCH(ROW(B3209),APガラス性能一覧!$N:$N,0))),"")))</f>
        <v/>
      </c>
      <c r="C3215" s="68" t="str">
        <f>IFERROR(VLOOKUP($B3215,APガラス性能一覧!$A$2:$M$6097,2,0),"")</f>
        <v/>
      </c>
      <c r="D3215" s="68" t="str">
        <f>IFERROR(VLOOKUP($B3215,APガラス性能一覧!$A$2:$M$6097,3,0),"")</f>
        <v/>
      </c>
      <c r="E3215" s="68" t="str">
        <f>IFERROR(VLOOKUP($B3215,APガラス性能一覧!$A$2:$M$6097,4,0),"")</f>
        <v/>
      </c>
      <c r="F3215" s="68" t="str">
        <f>IFERROR(VLOOKUP($B3215,APガラス性能一覧!$A$2:$M$6097,5,0),"")</f>
        <v/>
      </c>
      <c r="G3215" s="68" t="str">
        <f>IFERROR(VLOOKUP($B3215,APガラス性能一覧!$A$2:$M$6097,6,0),"")</f>
        <v/>
      </c>
      <c r="H3215" s="68" t="str">
        <f>IFERROR(VLOOKUP($B3215,APガラス性能一覧!$A$2:$M$6097,7,0),"")</f>
        <v/>
      </c>
      <c r="I3215" s="68" t="str">
        <f>IFERROR(VLOOKUP($B3215,APガラス性能一覧!$A$2:$M$6097,8,0),"")</f>
        <v/>
      </c>
      <c r="J3215" s="68" t="str">
        <f>IFERROR(VLOOKUP($B3215,APガラス性能一覧!$A$2:$M$6097,9,0),"")</f>
        <v/>
      </c>
      <c r="K3215" s="68" t="str">
        <f>IFERROR(VLOOKUP($B3215,APガラス性能一覧!$A$2:$M$6097,10,0),"")</f>
        <v/>
      </c>
      <c r="L3215" s="68" t="str">
        <f>IFERROR(VLOOKUP($B3215,APガラス性能一覧!$A$2:$M$6097,11,0),"")</f>
        <v/>
      </c>
      <c r="M3215" s="68" t="str">
        <f>IFERROR(VLOOKUP($B3215,APガラス性能一覧!$A$2:$M$6097,12,0),"")</f>
        <v/>
      </c>
      <c r="N3215" s="68" t="str">
        <f>IFERROR(VLOOKUP($B3215,APガラス性能一覧!$A$2:$M$6097,13,0),"")</f>
        <v/>
      </c>
    </row>
    <row r="3216" spans="2:14" x14ac:dyDescent="0.4">
      <c r="B3216" s="68" t="str">
        <f>IF($D$2="","",IF($E$2=0.65,IFERROR(IF(INDEX(APガラス性能一覧!A:A,MATCH(ROW(B3210),APガラス性能一覧!$O:$O,0))="","",INDEX(APガラス性能一覧!A:A,MATCH(ROW(B3210),APガラス性能一覧!$O:$O,0))),""),IFERROR(IF(INDEX(APガラス性能一覧!A:A,MATCH(ROW(B3210),APガラス性能一覧!$N:$N,0))="","",INDEX(APガラス性能一覧!A:A,MATCH(ROW(B3210),APガラス性能一覧!$N:$N,0))),"")))</f>
        <v/>
      </c>
      <c r="C3216" s="68" t="str">
        <f>IFERROR(VLOOKUP($B3216,APガラス性能一覧!$A$2:$M$6097,2,0),"")</f>
        <v/>
      </c>
      <c r="D3216" s="68" t="str">
        <f>IFERROR(VLOOKUP($B3216,APガラス性能一覧!$A$2:$M$6097,3,0),"")</f>
        <v/>
      </c>
      <c r="E3216" s="68" t="str">
        <f>IFERROR(VLOOKUP($B3216,APガラス性能一覧!$A$2:$M$6097,4,0),"")</f>
        <v/>
      </c>
      <c r="F3216" s="68" t="str">
        <f>IFERROR(VLOOKUP($B3216,APガラス性能一覧!$A$2:$M$6097,5,0),"")</f>
        <v/>
      </c>
      <c r="G3216" s="68" t="str">
        <f>IFERROR(VLOOKUP($B3216,APガラス性能一覧!$A$2:$M$6097,6,0),"")</f>
        <v/>
      </c>
      <c r="H3216" s="68" t="str">
        <f>IFERROR(VLOOKUP($B3216,APガラス性能一覧!$A$2:$M$6097,7,0),"")</f>
        <v/>
      </c>
      <c r="I3216" s="68" t="str">
        <f>IFERROR(VLOOKUP($B3216,APガラス性能一覧!$A$2:$M$6097,8,0),"")</f>
        <v/>
      </c>
      <c r="J3216" s="68" t="str">
        <f>IFERROR(VLOOKUP($B3216,APガラス性能一覧!$A$2:$M$6097,9,0),"")</f>
        <v/>
      </c>
      <c r="K3216" s="68" t="str">
        <f>IFERROR(VLOOKUP($B3216,APガラス性能一覧!$A$2:$M$6097,10,0),"")</f>
        <v/>
      </c>
      <c r="L3216" s="68" t="str">
        <f>IFERROR(VLOOKUP($B3216,APガラス性能一覧!$A$2:$M$6097,11,0),"")</f>
        <v/>
      </c>
      <c r="M3216" s="68" t="str">
        <f>IFERROR(VLOOKUP($B3216,APガラス性能一覧!$A$2:$M$6097,12,0),"")</f>
        <v/>
      </c>
      <c r="N3216" s="68" t="str">
        <f>IFERROR(VLOOKUP($B3216,APガラス性能一覧!$A$2:$M$6097,13,0),"")</f>
        <v/>
      </c>
    </row>
    <row r="3217" spans="2:14" x14ac:dyDescent="0.4">
      <c r="B3217" s="68" t="str">
        <f>IF($D$2="","",IF($E$2=0.65,IFERROR(IF(INDEX(APガラス性能一覧!A:A,MATCH(ROW(B3211),APガラス性能一覧!$O:$O,0))="","",INDEX(APガラス性能一覧!A:A,MATCH(ROW(B3211),APガラス性能一覧!$O:$O,0))),""),IFERROR(IF(INDEX(APガラス性能一覧!A:A,MATCH(ROW(B3211),APガラス性能一覧!$N:$N,0))="","",INDEX(APガラス性能一覧!A:A,MATCH(ROW(B3211),APガラス性能一覧!$N:$N,0))),"")))</f>
        <v/>
      </c>
      <c r="C3217" s="68" t="str">
        <f>IFERROR(VLOOKUP($B3217,APガラス性能一覧!$A$2:$M$6097,2,0),"")</f>
        <v/>
      </c>
      <c r="D3217" s="68" t="str">
        <f>IFERROR(VLOOKUP($B3217,APガラス性能一覧!$A$2:$M$6097,3,0),"")</f>
        <v/>
      </c>
      <c r="E3217" s="68" t="str">
        <f>IFERROR(VLOOKUP($B3217,APガラス性能一覧!$A$2:$M$6097,4,0),"")</f>
        <v/>
      </c>
      <c r="F3217" s="68" t="str">
        <f>IFERROR(VLOOKUP($B3217,APガラス性能一覧!$A$2:$M$6097,5,0),"")</f>
        <v/>
      </c>
      <c r="G3217" s="68" t="str">
        <f>IFERROR(VLOOKUP($B3217,APガラス性能一覧!$A$2:$M$6097,6,0),"")</f>
        <v/>
      </c>
      <c r="H3217" s="68" t="str">
        <f>IFERROR(VLOOKUP($B3217,APガラス性能一覧!$A$2:$M$6097,7,0),"")</f>
        <v/>
      </c>
      <c r="I3217" s="68" t="str">
        <f>IFERROR(VLOOKUP($B3217,APガラス性能一覧!$A$2:$M$6097,8,0),"")</f>
        <v/>
      </c>
      <c r="J3217" s="68" t="str">
        <f>IFERROR(VLOOKUP($B3217,APガラス性能一覧!$A$2:$M$6097,9,0),"")</f>
        <v/>
      </c>
      <c r="K3217" s="68" t="str">
        <f>IFERROR(VLOOKUP($B3217,APガラス性能一覧!$A$2:$M$6097,10,0),"")</f>
        <v/>
      </c>
      <c r="L3217" s="68" t="str">
        <f>IFERROR(VLOOKUP($B3217,APガラス性能一覧!$A$2:$M$6097,11,0),"")</f>
        <v/>
      </c>
      <c r="M3217" s="68" t="str">
        <f>IFERROR(VLOOKUP($B3217,APガラス性能一覧!$A$2:$M$6097,12,0),"")</f>
        <v/>
      </c>
      <c r="N3217" s="68" t="str">
        <f>IFERROR(VLOOKUP($B3217,APガラス性能一覧!$A$2:$M$6097,13,0),"")</f>
        <v/>
      </c>
    </row>
    <row r="3218" spans="2:14" x14ac:dyDescent="0.4">
      <c r="B3218" s="68" t="str">
        <f>IF($D$2="","",IF($E$2=0.65,IFERROR(IF(INDEX(APガラス性能一覧!A:A,MATCH(ROW(B3212),APガラス性能一覧!$O:$O,0))="","",INDEX(APガラス性能一覧!A:A,MATCH(ROW(B3212),APガラス性能一覧!$O:$O,0))),""),IFERROR(IF(INDEX(APガラス性能一覧!A:A,MATCH(ROW(B3212),APガラス性能一覧!$N:$N,0))="","",INDEX(APガラス性能一覧!A:A,MATCH(ROW(B3212),APガラス性能一覧!$N:$N,0))),"")))</f>
        <v/>
      </c>
      <c r="C3218" s="68" t="str">
        <f>IFERROR(VLOOKUP($B3218,APガラス性能一覧!$A$2:$M$6097,2,0),"")</f>
        <v/>
      </c>
      <c r="D3218" s="68" t="str">
        <f>IFERROR(VLOOKUP($B3218,APガラス性能一覧!$A$2:$M$6097,3,0),"")</f>
        <v/>
      </c>
      <c r="E3218" s="68" t="str">
        <f>IFERROR(VLOOKUP($B3218,APガラス性能一覧!$A$2:$M$6097,4,0),"")</f>
        <v/>
      </c>
      <c r="F3218" s="68" t="str">
        <f>IFERROR(VLOOKUP($B3218,APガラス性能一覧!$A$2:$M$6097,5,0),"")</f>
        <v/>
      </c>
      <c r="G3218" s="68" t="str">
        <f>IFERROR(VLOOKUP($B3218,APガラス性能一覧!$A$2:$M$6097,6,0),"")</f>
        <v/>
      </c>
      <c r="H3218" s="68" t="str">
        <f>IFERROR(VLOOKUP($B3218,APガラス性能一覧!$A$2:$M$6097,7,0),"")</f>
        <v/>
      </c>
      <c r="I3218" s="68" t="str">
        <f>IFERROR(VLOOKUP($B3218,APガラス性能一覧!$A$2:$M$6097,8,0),"")</f>
        <v/>
      </c>
      <c r="J3218" s="68" t="str">
        <f>IFERROR(VLOOKUP($B3218,APガラス性能一覧!$A$2:$M$6097,9,0),"")</f>
        <v/>
      </c>
      <c r="K3218" s="68" t="str">
        <f>IFERROR(VLOOKUP($B3218,APガラス性能一覧!$A$2:$M$6097,10,0),"")</f>
        <v/>
      </c>
      <c r="L3218" s="68" t="str">
        <f>IFERROR(VLOOKUP($B3218,APガラス性能一覧!$A$2:$M$6097,11,0),"")</f>
        <v/>
      </c>
      <c r="M3218" s="68" t="str">
        <f>IFERROR(VLOOKUP($B3218,APガラス性能一覧!$A$2:$M$6097,12,0),"")</f>
        <v/>
      </c>
      <c r="N3218" s="68" t="str">
        <f>IFERROR(VLOOKUP($B3218,APガラス性能一覧!$A$2:$M$6097,13,0),"")</f>
        <v/>
      </c>
    </row>
    <row r="3219" spans="2:14" x14ac:dyDescent="0.4">
      <c r="B3219" s="68" t="str">
        <f>IF($D$2="","",IF($E$2=0.65,IFERROR(IF(INDEX(APガラス性能一覧!A:A,MATCH(ROW(B3213),APガラス性能一覧!$O:$O,0))="","",INDEX(APガラス性能一覧!A:A,MATCH(ROW(B3213),APガラス性能一覧!$O:$O,0))),""),IFERROR(IF(INDEX(APガラス性能一覧!A:A,MATCH(ROW(B3213),APガラス性能一覧!$N:$N,0))="","",INDEX(APガラス性能一覧!A:A,MATCH(ROW(B3213),APガラス性能一覧!$N:$N,0))),"")))</f>
        <v/>
      </c>
      <c r="C3219" s="68" t="str">
        <f>IFERROR(VLOOKUP($B3219,APガラス性能一覧!$A$2:$M$6097,2,0),"")</f>
        <v/>
      </c>
      <c r="D3219" s="68" t="str">
        <f>IFERROR(VLOOKUP($B3219,APガラス性能一覧!$A$2:$M$6097,3,0),"")</f>
        <v/>
      </c>
      <c r="E3219" s="68" t="str">
        <f>IFERROR(VLOOKUP($B3219,APガラス性能一覧!$A$2:$M$6097,4,0),"")</f>
        <v/>
      </c>
      <c r="F3219" s="68" t="str">
        <f>IFERROR(VLOOKUP($B3219,APガラス性能一覧!$A$2:$M$6097,5,0),"")</f>
        <v/>
      </c>
      <c r="G3219" s="68" t="str">
        <f>IFERROR(VLOOKUP($B3219,APガラス性能一覧!$A$2:$M$6097,6,0),"")</f>
        <v/>
      </c>
      <c r="H3219" s="68" t="str">
        <f>IFERROR(VLOOKUP($B3219,APガラス性能一覧!$A$2:$M$6097,7,0),"")</f>
        <v/>
      </c>
      <c r="I3219" s="68" t="str">
        <f>IFERROR(VLOOKUP($B3219,APガラス性能一覧!$A$2:$M$6097,8,0),"")</f>
        <v/>
      </c>
      <c r="J3219" s="68" t="str">
        <f>IFERROR(VLOOKUP($B3219,APガラス性能一覧!$A$2:$M$6097,9,0),"")</f>
        <v/>
      </c>
      <c r="K3219" s="68" t="str">
        <f>IFERROR(VLOOKUP($B3219,APガラス性能一覧!$A$2:$M$6097,10,0),"")</f>
        <v/>
      </c>
      <c r="L3219" s="68" t="str">
        <f>IFERROR(VLOOKUP($B3219,APガラス性能一覧!$A$2:$M$6097,11,0),"")</f>
        <v/>
      </c>
      <c r="M3219" s="68" t="str">
        <f>IFERROR(VLOOKUP($B3219,APガラス性能一覧!$A$2:$M$6097,12,0),"")</f>
        <v/>
      </c>
      <c r="N3219" s="68" t="str">
        <f>IFERROR(VLOOKUP($B3219,APガラス性能一覧!$A$2:$M$6097,13,0),"")</f>
        <v/>
      </c>
    </row>
    <row r="3220" spans="2:14" x14ac:dyDescent="0.4">
      <c r="B3220" s="68" t="str">
        <f>IF($D$2="","",IF($E$2=0.65,IFERROR(IF(INDEX(APガラス性能一覧!A:A,MATCH(ROW(B3214),APガラス性能一覧!$O:$O,0))="","",INDEX(APガラス性能一覧!A:A,MATCH(ROW(B3214),APガラス性能一覧!$O:$O,0))),""),IFERROR(IF(INDEX(APガラス性能一覧!A:A,MATCH(ROW(B3214),APガラス性能一覧!$N:$N,0))="","",INDEX(APガラス性能一覧!A:A,MATCH(ROW(B3214),APガラス性能一覧!$N:$N,0))),"")))</f>
        <v/>
      </c>
      <c r="C3220" s="68" t="str">
        <f>IFERROR(VLOOKUP($B3220,APガラス性能一覧!$A$2:$M$6097,2,0),"")</f>
        <v/>
      </c>
      <c r="D3220" s="68" t="str">
        <f>IFERROR(VLOOKUP($B3220,APガラス性能一覧!$A$2:$M$6097,3,0),"")</f>
        <v/>
      </c>
      <c r="E3220" s="68" t="str">
        <f>IFERROR(VLOOKUP($B3220,APガラス性能一覧!$A$2:$M$6097,4,0),"")</f>
        <v/>
      </c>
      <c r="F3220" s="68" t="str">
        <f>IFERROR(VLOOKUP($B3220,APガラス性能一覧!$A$2:$M$6097,5,0),"")</f>
        <v/>
      </c>
      <c r="G3220" s="68" t="str">
        <f>IFERROR(VLOOKUP($B3220,APガラス性能一覧!$A$2:$M$6097,6,0),"")</f>
        <v/>
      </c>
      <c r="H3220" s="68" t="str">
        <f>IFERROR(VLOOKUP($B3220,APガラス性能一覧!$A$2:$M$6097,7,0),"")</f>
        <v/>
      </c>
      <c r="I3220" s="68" t="str">
        <f>IFERROR(VLOOKUP($B3220,APガラス性能一覧!$A$2:$M$6097,8,0),"")</f>
        <v/>
      </c>
      <c r="J3220" s="68" t="str">
        <f>IFERROR(VLOOKUP($B3220,APガラス性能一覧!$A$2:$M$6097,9,0),"")</f>
        <v/>
      </c>
      <c r="K3220" s="68" t="str">
        <f>IFERROR(VLOOKUP($B3220,APガラス性能一覧!$A$2:$M$6097,10,0),"")</f>
        <v/>
      </c>
      <c r="L3220" s="68" t="str">
        <f>IFERROR(VLOOKUP($B3220,APガラス性能一覧!$A$2:$M$6097,11,0),"")</f>
        <v/>
      </c>
      <c r="M3220" s="68" t="str">
        <f>IFERROR(VLOOKUP($B3220,APガラス性能一覧!$A$2:$M$6097,12,0),"")</f>
        <v/>
      </c>
      <c r="N3220" s="68" t="str">
        <f>IFERROR(VLOOKUP($B3220,APガラス性能一覧!$A$2:$M$6097,13,0),"")</f>
        <v/>
      </c>
    </row>
    <row r="3221" spans="2:14" x14ac:dyDescent="0.4">
      <c r="B3221" s="68" t="str">
        <f>IF($D$2="","",IF($E$2=0.65,IFERROR(IF(INDEX(APガラス性能一覧!A:A,MATCH(ROW(B3215),APガラス性能一覧!$O:$O,0))="","",INDEX(APガラス性能一覧!A:A,MATCH(ROW(B3215),APガラス性能一覧!$O:$O,0))),""),IFERROR(IF(INDEX(APガラス性能一覧!A:A,MATCH(ROW(B3215),APガラス性能一覧!$N:$N,0))="","",INDEX(APガラス性能一覧!A:A,MATCH(ROW(B3215),APガラス性能一覧!$N:$N,0))),"")))</f>
        <v/>
      </c>
      <c r="C3221" s="68" t="str">
        <f>IFERROR(VLOOKUP($B3221,APガラス性能一覧!$A$2:$M$6097,2,0),"")</f>
        <v/>
      </c>
      <c r="D3221" s="68" t="str">
        <f>IFERROR(VLOOKUP($B3221,APガラス性能一覧!$A$2:$M$6097,3,0),"")</f>
        <v/>
      </c>
      <c r="E3221" s="68" t="str">
        <f>IFERROR(VLOOKUP($B3221,APガラス性能一覧!$A$2:$M$6097,4,0),"")</f>
        <v/>
      </c>
      <c r="F3221" s="68" t="str">
        <f>IFERROR(VLOOKUP($B3221,APガラス性能一覧!$A$2:$M$6097,5,0),"")</f>
        <v/>
      </c>
      <c r="G3221" s="68" t="str">
        <f>IFERROR(VLOOKUP($B3221,APガラス性能一覧!$A$2:$M$6097,6,0),"")</f>
        <v/>
      </c>
      <c r="H3221" s="68" t="str">
        <f>IFERROR(VLOOKUP($B3221,APガラス性能一覧!$A$2:$M$6097,7,0),"")</f>
        <v/>
      </c>
      <c r="I3221" s="68" t="str">
        <f>IFERROR(VLOOKUP($B3221,APガラス性能一覧!$A$2:$M$6097,8,0),"")</f>
        <v/>
      </c>
      <c r="J3221" s="68" t="str">
        <f>IFERROR(VLOOKUP($B3221,APガラス性能一覧!$A$2:$M$6097,9,0),"")</f>
        <v/>
      </c>
      <c r="K3221" s="68" t="str">
        <f>IFERROR(VLOOKUP($B3221,APガラス性能一覧!$A$2:$M$6097,10,0),"")</f>
        <v/>
      </c>
      <c r="L3221" s="68" t="str">
        <f>IFERROR(VLOOKUP($B3221,APガラス性能一覧!$A$2:$M$6097,11,0),"")</f>
        <v/>
      </c>
      <c r="M3221" s="68" t="str">
        <f>IFERROR(VLOOKUP($B3221,APガラス性能一覧!$A$2:$M$6097,12,0),"")</f>
        <v/>
      </c>
      <c r="N3221" s="68" t="str">
        <f>IFERROR(VLOOKUP($B3221,APガラス性能一覧!$A$2:$M$6097,13,0),"")</f>
        <v/>
      </c>
    </row>
    <row r="3222" spans="2:14" x14ac:dyDescent="0.4">
      <c r="B3222" s="68" t="str">
        <f>IF($D$2="","",IF($E$2=0.65,IFERROR(IF(INDEX(APガラス性能一覧!A:A,MATCH(ROW(B3216),APガラス性能一覧!$O:$O,0))="","",INDEX(APガラス性能一覧!A:A,MATCH(ROW(B3216),APガラス性能一覧!$O:$O,0))),""),IFERROR(IF(INDEX(APガラス性能一覧!A:A,MATCH(ROW(B3216),APガラス性能一覧!$N:$N,0))="","",INDEX(APガラス性能一覧!A:A,MATCH(ROW(B3216),APガラス性能一覧!$N:$N,0))),"")))</f>
        <v/>
      </c>
      <c r="C3222" s="68" t="str">
        <f>IFERROR(VLOOKUP($B3222,APガラス性能一覧!$A$2:$M$6097,2,0),"")</f>
        <v/>
      </c>
      <c r="D3222" s="68" t="str">
        <f>IFERROR(VLOOKUP($B3222,APガラス性能一覧!$A$2:$M$6097,3,0),"")</f>
        <v/>
      </c>
      <c r="E3222" s="68" t="str">
        <f>IFERROR(VLOOKUP($B3222,APガラス性能一覧!$A$2:$M$6097,4,0),"")</f>
        <v/>
      </c>
      <c r="F3222" s="68" t="str">
        <f>IFERROR(VLOOKUP($B3222,APガラス性能一覧!$A$2:$M$6097,5,0),"")</f>
        <v/>
      </c>
      <c r="G3222" s="68" t="str">
        <f>IFERROR(VLOOKUP($B3222,APガラス性能一覧!$A$2:$M$6097,6,0),"")</f>
        <v/>
      </c>
      <c r="H3222" s="68" t="str">
        <f>IFERROR(VLOOKUP($B3222,APガラス性能一覧!$A$2:$M$6097,7,0),"")</f>
        <v/>
      </c>
      <c r="I3222" s="68" t="str">
        <f>IFERROR(VLOOKUP($B3222,APガラス性能一覧!$A$2:$M$6097,8,0),"")</f>
        <v/>
      </c>
      <c r="J3222" s="68" t="str">
        <f>IFERROR(VLOOKUP($B3222,APガラス性能一覧!$A$2:$M$6097,9,0),"")</f>
        <v/>
      </c>
      <c r="K3222" s="68" t="str">
        <f>IFERROR(VLOOKUP($B3222,APガラス性能一覧!$A$2:$M$6097,10,0),"")</f>
        <v/>
      </c>
      <c r="L3222" s="68" t="str">
        <f>IFERROR(VLOOKUP($B3222,APガラス性能一覧!$A$2:$M$6097,11,0),"")</f>
        <v/>
      </c>
      <c r="M3222" s="68" t="str">
        <f>IFERROR(VLOOKUP($B3222,APガラス性能一覧!$A$2:$M$6097,12,0),"")</f>
        <v/>
      </c>
      <c r="N3222" s="68" t="str">
        <f>IFERROR(VLOOKUP($B3222,APガラス性能一覧!$A$2:$M$6097,13,0),"")</f>
        <v/>
      </c>
    </row>
    <row r="3223" spans="2:14" x14ac:dyDescent="0.4">
      <c r="B3223" s="68" t="str">
        <f>IF($D$2="","",IF($E$2=0.65,IFERROR(IF(INDEX(APガラス性能一覧!A:A,MATCH(ROW(B3217),APガラス性能一覧!$O:$O,0))="","",INDEX(APガラス性能一覧!A:A,MATCH(ROW(B3217),APガラス性能一覧!$O:$O,0))),""),IFERROR(IF(INDEX(APガラス性能一覧!A:A,MATCH(ROW(B3217),APガラス性能一覧!$N:$N,0))="","",INDEX(APガラス性能一覧!A:A,MATCH(ROW(B3217),APガラス性能一覧!$N:$N,0))),"")))</f>
        <v/>
      </c>
      <c r="C3223" s="68" t="str">
        <f>IFERROR(VLOOKUP($B3223,APガラス性能一覧!$A$2:$M$6097,2,0),"")</f>
        <v/>
      </c>
      <c r="D3223" s="68" t="str">
        <f>IFERROR(VLOOKUP($B3223,APガラス性能一覧!$A$2:$M$6097,3,0),"")</f>
        <v/>
      </c>
      <c r="E3223" s="68" t="str">
        <f>IFERROR(VLOOKUP($B3223,APガラス性能一覧!$A$2:$M$6097,4,0),"")</f>
        <v/>
      </c>
      <c r="F3223" s="68" t="str">
        <f>IFERROR(VLOOKUP($B3223,APガラス性能一覧!$A$2:$M$6097,5,0),"")</f>
        <v/>
      </c>
      <c r="G3223" s="68" t="str">
        <f>IFERROR(VLOOKUP($B3223,APガラス性能一覧!$A$2:$M$6097,6,0),"")</f>
        <v/>
      </c>
      <c r="H3223" s="68" t="str">
        <f>IFERROR(VLOOKUP($B3223,APガラス性能一覧!$A$2:$M$6097,7,0),"")</f>
        <v/>
      </c>
      <c r="I3223" s="68" t="str">
        <f>IFERROR(VLOOKUP($B3223,APガラス性能一覧!$A$2:$M$6097,8,0),"")</f>
        <v/>
      </c>
      <c r="J3223" s="68" t="str">
        <f>IFERROR(VLOOKUP($B3223,APガラス性能一覧!$A$2:$M$6097,9,0),"")</f>
        <v/>
      </c>
      <c r="K3223" s="68" t="str">
        <f>IFERROR(VLOOKUP($B3223,APガラス性能一覧!$A$2:$M$6097,10,0),"")</f>
        <v/>
      </c>
      <c r="L3223" s="68" t="str">
        <f>IFERROR(VLOOKUP($B3223,APガラス性能一覧!$A$2:$M$6097,11,0),"")</f>
        <v/>
      </c>
      <c r="M3223" s="68" t="str">
        <f>IFERROR(VLOOKUP($B3223,APガラス性能一覧!$A$2:$M$6097,12,0),"")</f>
        <v/>
      </c>
      <c r="N3223" s="68" t="str">
        <f>IFERROR(VLOOKUP($B3223,APガラス性能一覧!$A$2:$M$6097,13,0),"")</f>
        <v/>
      </c>
    </row>
    <row r="3224" spans="2:14" x14ac:dyDescent="0.4">
      <c r="B3224" s="68" t="str">
        <f>IF($D$2="","",IF($E$2=0.65,IFERROR(IF(INDEX(APガラス性能一覧!A:A,MATCH(ROW(B3218),APガラス性能一覧!$O:$O,0))="","",INDEX(APガラス性能一覧!A:A,MATCH(ROW(B3218),APガラス性能一覧!$O:$O,0))),""),IFERROR(IF(INDEX(APガラス性能一覧!A:A,MATCH(ROW(B3218),APガラス性能一覧!$N:$N,0))="","",INDEX(APガラス性能一覧!A:A,MATCH(ROW(B3218),APガラス性能一覧!$N:$N,0))),"")))</f>
        <v/>
      </c>
      <c r="C3224" s="68" t="str">
        <f>IFERROR(VLOOKUP($B3224,APガラス性能一覧!$A$2:$M$6097,2,0),"")</f>
        <v/>
      </c>
      <c r="D3224" s="68" t="str">
        <f>IFERROR(VLOOKUP($B3224,APガラス性能一覧!$A$2:$M$6097,3,0),"")</f>
        <v/>
      </c>
      <c r="E3224" s="68" t="str">
        <f>IFERROR(VLOOKUP($B3224,APガラス性能一覧!$A$2:$M$6097,4,0),"")</f>
        <v/>
      </c>
      <c r="F3224" s="68" t="str">
        <f>IFERROR(VLOOKUP($B3224,APガラス性能一覧!$A$2:$M$6097,5,0),"")</f>
        <v/>
      </c>
      <c r="G3224" s="68" t="str">
        <f>IFERROR(VLOOKUP($B3224,APガラス性能一覧!$A$2:$M$6097,6,0),"")</f>
        <v/>
      </c>
      <c r="H3224" s="68" t="str">
        <f>IFERROR(VLOOKUP($B3224,APガラス性能一覧!$A$2:$M$6097,7,0),"")</f>
        <v/>
      </c>
      <c r="I3224" s="68" t="str">
        <f>IFERROR(VLOOKUP($B3224,APガラス性能一覧!$A$2:$M$6097,8,0),"")</f>
        <v/>
      </c>
      <c r="J3224" s="68" t="str">
        <f>IFERROR(VLOOKUP($B3224,APガラス性能一覧!$A$2:$M$6097,9,0),"")</f>
        <v/>
      </c>
      <c r="K3224" s="68" t="str">
        <f>IFERROR(VLOOKUP($B3224,APガラス性能一覧!$A$2:$M$6097,10,0),"")</f>
        <v/>
      </c>
      <c r="L3224" s="68" t="str">
        <f>IFERROR(VLOOKUP($B3224,APガラス性能一覧!$A$2:$M$6097,11,0),"")</f>
        <v/>
      </c>
      <c r="M3224" s="68" t="str">
        <f>IFERROR(VLOOKUP($B3224,APガラス性能一覧!$A$2:$M$6097,12,0),"")</f>
        <v/>
      </c>
      <c r="N3224" s="68" t="str">
        <f>IFERROR(VLOOKUP($B3224,APガラス性能一覧!$A$2:$M$6097,13,0),"")</f>
        <v/>
      </c>
    </row>
    <row r="3225" spans="2:14" x14ac:dyDescent="0.4">
      <c r="B3225" s="68" t="str">
        <f>IF($D$2="","",IF($E$2=0.65,IFERROR(IF(INDEX(APガラス性能一覧!A:A,MATCH(ROW(B3219),APガラス性能一覧!$O:$O,0))="","",INDEX(APガラス性能一覧!A:A,MATCH(ROW(B3219),APガラス性能一覧!$O:$O,0))),""),IFERROR(IF(INDEX(APガラス性能一覧!A:A,MATCH(ROW(B3219),APガラス性能一覧!$N:$N,0))="","",INDEX(APガラス性能一覧!A:A,MATCH(ROW(B3219),APガラス性能一覧!$N:$N,0))),"")))</f>
        <v/>
      </c>
      <c r="C3225" s="68" t="str">
        <f>IFERROR(VLOOKUP($B3225,APガラス性能一覧!$A$2:$M$6097,2,0),"")</f>
        <v/>
      </c>
      <c r="D3225" s="68" t="str">
        <f>IFERROR(VLOOKUP($B3225,APガラス性能一覧!$A$2:$M$6097,3,0),"")</f>
        <v/>
      </c>
      <c r="E3225" s="68" t="str">
        <f>IFERROR(VLOOKUP($B3225,APガラス性能一覧!$A$2:$M$6097,4,0),"")</f>
        <v/>
      </c>
      <c r="F3225" s="68" t="str">
        <f>IFERROR(VLOOKUP($B3225,APガラス性能一覧!$A$2:$M$6097,5,0),"")</f>
        <v/>
      </c>
      <c r="G3225" s="68" t="str">
        <f>IFERROR(VLOOKUP($B3225,APガラス性能一覧!$A$2:$M$6097,6,0),"")</f>
        <v/>
      </c>
      <c r="H3225" s="68" t="str">
        <f>IFERROR(VLOOKUP($B3225,APガラス性能一覧!$A$2:$M$6097,7,0),"")</f>
        <v/>
      </c>
      <c r="I3225" s="68" t="str">
        <f>IFERROR(VLOOKUP($B3225,APガラス性能一覧!$A$2:$M$6097,8,0),"")</f>
        <v/>
      </c>
      <c r="J3225" s="68" t="str">
        <f>IFERROR(VLOOKUP($B3225,APガラス性能一覧!$A$2:$M$6097,9,0),"")</f>
        <v/>
      </c>
      <c r="K3225" s="68" t="str">
        <f>IFERROR(VLOOKUP($B3225,APガラス性能一覧!$A$2:$M$6097,10,0),"")</f>
        <v/>
      </c>
      <c r="L3225" s="68" t="str">
        <f>IFERROR(VLOOKUP($B3225,APガラス性能一覧!$A$2:$M$6097,11,0),"")</f>
        <v/>
      </c>
      <c r="M3225" s="68" t="str">
        <f>IFERROR(VLOOKUP($B3225,APガラス性能一覧!$A$2:$M$6097,12,0),"")</f>
        <v/>
      </c>
      <c r="N3225" s="68" t="str">
        <f>IFERROR(VLOOKUP($B3225,APガラス性能一覧!$A$2:$M$6097,13,0),"")</f>
        <v/>
      </c>
    </row>
    <row r="3226" spans="2:14" x14ac:dyDescent="0.4">
      <c r="B3226" s="68" t="str">
        <f>IF($D$2="","",IF($E$2=0.65,IFERROR(IF(INDEX(APガラス性能一覧!A:A,MATCH(ROW(B3220),APガラス性能一覧!$O:$O,0))="","",INDEX(APガラス性能一覧!A:A,MATCH(ROW(B3220),APガラス性能一覧!$O:$O,0))),""),IFERROR(IF(INDEX(APガラス性能一覧!A:A,MATCH(ROW(B3220),APガラス性能一覧!$N:$N,0))="","",INDEX(APガラス性能一覧!A:A,MATCH(ROW(B3220),APガラス性能一覧!$N:$N,0))),"")))</f>
        <v/>
      </c>
      <c r="C3226" s="68" t="str">
        <f>IFERROR(VLOOKUP($B3226,APガラス性能一覧!$A$2:$M$6097,2,0),"")</f>
        <v/>
      </c>
      <c r="D3226" s="68" t="str">
        <f>IFERROR(VLOOKUP($B3226,APガラス性能一覧!$A$2:$M$6097,3,0),"")</f>
        <v/>
      </c>
      <c r="E3226" s="68" t="str">
        <f>IFERROR(VLOOKUP($B3226,APガラス性能一覧!$A$2:$M$6097,4,0),"")</f>
        <v/>
      </c>
      <c r="F3226" s="68" t="str">
        <f>IFERROR(VLOOKUP($B3226,APガラス性能一覧!$A$2:$M$6097,5,0),"")</f>
        <v/>
      </c>
      <c r="G3226" s="68" t="str">
        <f>IFERROR(VLOOKUP($B3226,APガラス性能一覧!$A$2:$M$6097,6,0),"")</f>
        <v/>
      </c>
      <c r="H3226" s="68" t="str">
        <f>IFERROR(VLOOKUP($B3226,APガラス性能一覧!$A$2:$M$6097,7,0),"")</f>
        <v/>
      </c>
      <c r="I3226" s="68" t="str">
        <f>IFERROR(VLOOKUP($B3226,APガラス性能一覧!$A$2:$M$6097,8,0),"")</f>
        <v/>
      </c>
      <c r="J3226" s="68" t="str">
        <f>IFERROR(VLOOKUP($B3226,APガラス性能一覧!$A$2:$M$6097,9,0),"")</f>
        <v/>
      </c>
      <c r="K3226" s="68" t="str">
        <f>IFERROR(VLOOKUP($B3226,APガラス性能一覧!$A$2:$M$6097,10,0),"")</f>
        <v/>
      </c>
      <c r="L3226" s="68" t="str">
        <f>IFERROR(VLOOKUP($B3226,APガラス性能一覧!$A$2:$M$6097,11,0),"")</f>
        <v/>
      </c>
      <c r="M3226" s="68" t="str">
        <f>IFERROR(VLOOKUP($B3226,APガラス性能一覧!$A$2:$M$6097,12,0),"")</f>
        <v/>
      </c>
      <c r="N3226" s="68" t="str">
        <f>IFERROR(VLOOKUP($B3226,APガラス性能一覧!$A$2:$M$6097,13,0),"")</f>
        <v/>
      </c>
    </row>
    <row r="3227" spans="2:14" x14ac:dyDescent="0.4">
      <c r="B3227" s="68" t="str">
        <f>IF($D$2="","",IF($E$2=0.65,IFERROR(IF(INDEX(APガラス性能一覧!A:A,MATCH(ROW(B3221),APガラス性能一覧!$O:$O,0))="","",INDEX(APガラス性能一覧!A:A,MATCH(ROW(B3221),APガラス性能一覧!$O:$O,0))),""),IFERROR(IF(INDEX(APガラス性能一覧!A:A,MATCH(ROW(B3221),APガラス性能一覧!$N:$N,0))="","",INDEX(APガラス性能一覧!A:A,MATCH(ROW(B3221),APガラス性能一覧!$N:$N,0))),"")))</f>
        <v/>
      </c>
      <c r="C3227" s="68" t="str">
        <f>IFERROR(VLOOKUP($B3227,APガラス性能一覧!$A$2:$M$6097,2,0),"")</f>
        <v/>
      </c>
      <c r="D3227" s="68" t="str">
        <f>IFERROR(VLOOKUP($B3227,APガラス性能一覧!$A$2:$M$6097,3,0),"")</f>
        <v/>
      </c>
      <c r="E3227" s="68" t="str">
        <f>IFERROR(VLOOKUP($B3227,APガラス性能一覧!$A$2:$M$6097,4,0),"")</f>
        <v/>
      </c>
      <c r="F3227" s="68" t="str">
        <f>IFERROR(VLOOKUP($B3227,APガラス性能一覧!$A$2:$M$6097,5,0),"")</f>
        <v/>
      </c>
      <c r="G3227" s="68" t="str">
        <f>IFERROR(VLOOKUP($B3227,APガラス性能一覧!$A$2:$M$6097,6,0),"")</f>
        <v/>
      </c>
      <c r="H3227" s="68" t="str">
        <f>IFERROR(VLOOKUP($B3227,APガラス性能一覧!$A$2:$M$6097,7,0),"")</f>
        <v/>
      </c>
      <c r="I3227" s="68" t="str">
        <f>IFERROR(VLOOKUP($B3227,APガラス性能一覧!$A$2:$M$6097,8,0),"")</f>
        <v/>
      </c>
      <c r="J3227" s="68" t="str">
        <f>IFERROR(VLOOKUP($B3227,APガラス性能一覧!$A$2:$M$6097,9,0),"")</f>
        <v/>
      </c>
      <c r="K3227" s="68" t="str">
        <f>IFERROR(VLOOKUP($B3227,APガラス性能一覧!$A$2:$M$6097,10,0),"")</f>
        <v/>
      </c>
      <c r="L3227" s="68" t="str">
        <f>IFERROR(VLOOKUP($B3227,APガラス性能一覧!$A$2:$M$6097,11,0),"")</f>
        <v/>
      </c>
      <c r="M3227" s="68" t="str">
        <f>IFERROR(VLOOKUP($B3227,APガラス性能一覧!$A$2:$M$6097,12,0),"")</f>
        <v/>
      </c>
      <c r="N3227" s="68" t="str">
        <f>IFERROR(VLOOKUP($B3227,APガラス性能一覧!$A$2:$M$6097,13,0),"")</f>
        <v/>
      </c>
    </row>
    <row r="3228" spans="2:14" x14ac:dyDescent="0.4">
      <c r="B3228" s="68" t="str">
        <f>IF($D$2="","",IF($E$2=0.65,IFERROR(IF(INDEX(APガラス性能一覧!A:A,MATCH(ROW(B3222),APガラス性能一覧!$O:$O,0))="","",INDEX(APガラス性能一覧!A:A,MATCH(ROW(B3222),APガラス性能一覧!$O:$O,0))),""),IFERROR(IF(INDEX(APガラス性能一覧!A:A,MATCH(ROW(B3222),APガラス性能一覧!$N:$N,0))="","",INDEX(APガラス性能一覧!A:A,MATCH(ROW(B3222),APガラス性能一覧!$N:$N,0))),"")))</f>
        <v/>
      </c>
      <c r="C3228" s="68" t="str">
        <f>IFERROR(VLOOKUP($B3228,APガラス性能一覧!$A$2:$M$6097,2,0),"")</f>
        <v/>
      </c>
      <c r="D3228" s="68" t="str">
        <f>IFERROR(VLOOKUP($B3228,APガラス性能一覧!$A$2:$M$6097,3,0),"")</f>
        <v/>
      </c>
      <c r="E3228" s="68" t="str">
        <f>IFERROR(VLOOKUP($B3228,APガラス性能一覧!$A$2:$M$6097,4,0),"")</f>
        <v/>
      </c>
      <c r="F3228" s="68" t="str">
        <f>IFERROR(VLOOKUP($B3228,APガラス性能一覧!$A$2:$M$6097,5,0),"")</f>
        <v/>
      </c>
      <c r="G3228" s="68" t="str">
        <f>IFERROR(VLOOKUP($B3228,APガラス性能一覧!$A$2:$M$6097,6,0),"")</f>
        <v/>
      </c>
      <c r="H3228" s="68" t="str">
        <f>IFERROR(VLOOKUP($B3228,APガラス性能一覧!$A$2:$M$6097,7,0),"")</f>
        <v/>
      </c>
      <c r="I3228" s="68" t="str">
        <f>IFERROR(VLOOKUP($B3228,APガラス性能一覧!$A$2:$M$6097,8,0),"")</f>
        <v/>
      </c>
      <c r="J3228" s="68" t="str">
        <f>IFERROR(VLOOKUP($B3228,APガラス性能一覧!$A$2:$M$6097,9,0),"")</f>
        <v/>
      </c>
      <c r="K3228" s="68" t="str">
        <f>IFERROR(VLOOKUP($B3228,APガラス性能一覧!$A$2:$M$6097,10,0),"")</f>
        <v/>
      </c>
      <c r="L3228" s="68" t="str">
        <f>IFERROR(VLOOKUP($B3228,APガラス性能一覧!$A$2:$M$6097,11,0),"")</f>
        <v/>
      </c>
      <c r="M3228" s="68" t="str">
        <f>IFERROR(VLOOKUP($B3228,APガラス性能一覧!$A$2:$M$6097,12,0),"")</f>
        <v/>
      </c>
      <c r="N3228" s="68" t="str">
        <f>IFERROR(VLOOKUP($B3228,APガラス性能一覧!$A$2:$M$6097,13,0),"")</f>
        <v/>
      </c>
    </row>
    <row r="3229" spans="2:14" x14ac:dyDescent="0.4">
      <c r="B3229" s="68" t="str">
        <f>IF($D$2="","",IF($E$2=0.65,IFERROR(IF(INDEX(APガラス性能一覧!A:A,MATCH(ROW(B3223),APガラス性能一覧!$O:$O,0))="","",INDEX(APガラス性能一覧!A:A,MATCH(ROW(B3223),APガラス性能一覧!$O:$O,0))),""),IFERROR(IF(INDEX(APガラス性能一覧!A:A,MATCH(ROW(B3223),APガラス性能一覧!$N:$N,0))="","",INDEX(APガラス性能一覧!A:A,MATCH(ROW(B3223),APガラス性能一覧!$N:$N,0))),"")))</f>
        <v/>
      </c>
      <c r="C3229" s="68" t="str">
        <f>IFERROR(VLOOKUP($B3229,APガラス性能一覧!$A$2:$M$6097,2,0),"")</f>
        <v/>
      </c>
      <c r="D3229" s="68" t="str">
        <f>IFERROR(VLOOKUP($B3229,APガラス性能一覧!$A$2:$M$6097,3,0),"")</f>
        <v/>
      </c>
      <c r="E3229" s="68" t="str">
        <f>IFERROR(VLOOKUP($B3229,APガラス性能一覧!$A$2:$M$6097,4,0),"")</f>
        <v/>
      </c>
      <c r="F3229" s="68" t="str">
        <f>IFERROR(VLOOKUP($B3229,APガラス性能一覧!$A$2:$M$6097,5,0),"")</f>
        <v/>
      </c>
      <c r="G3229" s="68" t="str">
        <f>IFERROR(VLOOKUP($B3229,APガラス性能一覧!$A$2:$M$6097,6,0),"")</f>
        <v/>
      </c>
      <c r="H3229" s="68" t="str">
        <f>IFERROR(VLOOKUP($B3229,APガラス性能一覧!$A$2:$M$6097,7,0),"")</f>
        <v/>
      </c>
      <c r="I3229" s="68" t="str">
        <f>IFERROR(VLOOKUP($B3229,APガラス性能一覧!$A$2:$M$6097,8,0),"")</f>
        <v/>
      </c>
      <c r="J3229" s="68" t="str">
        <f>IFERROR(VLOOKUP($B3229,APガラス性能一覧!$A$2:$M$6097,9,0),"")</f>
        <v/>
      </c>
      <c r="K3229" s="68" t="str">
        <f>IFERROR(VLOOKUP($B3229,APガラス性能一覧!$A$2:$M$6097,10,0),"")</f>
        <v/>
      </c>
      <c r="L3229" s="68" t="str">
        <f>IFERROR(VLOOKUP($B3229,APガラス性能一覧!$A$2:$M$6097,11,0),"")</f>
        <v/>
      </c>
      <c r="M3229" s="68" t="str">
        <f>IFERROR(VLOOKUP($B3229,APガラス性能一覧!$A$2:$M$6097,12,0),"")</f>
        <v/>
      </c>
      <c r="N3229" s="68" t="str">
        <f>IFERROR(VLOOKUP($B3229,APガラス性能一覧!$A$2:$M$6097,13,0),"")</f>
        <v/>
      </c>
    </row>
    <row r="3230" spans="2:14" x14ac:dyDescent="0.4">
      <c r="B3230" s="68" t="str">
        <f>IF($D$2="","",IF($E$2=0.65,IFERROR(IF(INDEX(APガラス性能一覧!A:A,MATCH(ROW(B3224),APガラス性能一覧!$O:$O,0))="","",INDEX(APガラス性能一覧!A:A,MATCH(ROW(B3224),APガラス性能一覧!$O:$O,0))),""),IFERROR(IF(INDEX(APガラス性能一覧!A:A,MATCH(ROW(B3224),APガラス性能一覧!$N:$N,0))="","",INDEX(APガラス性能一覧!A:A,MATCH(ROW(B3224),APガラス性能一覧!$N:$N,0))),"")))</f>
        <v/>
      </c>
      <c r="C3230" s="68" t="str">
        <f>IFERROR(VLOOKUP($B3230,APガラス性能一覧!$A$2:$M$6097,2,0),"")</f>
        <v/>
      </c>
      <c r="D3230" s="68" t="str">
        <f>IFERROR(VLOOKUP($B3230,APガラス性能一覧!$A$2:$M$6097,3,0),"")</f>
        <v/>
      </c>
      <c r="E3230" s="68" t="str">
        <f>IFERROR(VLOOKUP($B3230,APガラス性能一覧!$A$2:$M$6097,4,0),"")</f>
        <v/>
      </c>
      <c r="F3230" s="68" t="str">
        <f>IFERROR(VLOOKUP($B3230,APガラス性能一覧!$A$2:$M$6097,5,0),"")</f>
        <v/>
      </c>
      <c r="G3230" s="68" t="str">
        <f>IFERROR(VLOOKUP($B3230,APガラス性能一覧!$A$2:$M$6097,6,0),"")</f>
        <v/>
      </c>
      <c r="H3230" s="68" t="str">
        <f>IFERROR(VLOOKUP($B3230,APガラス性能一覧!$A$2:$M$6097,7,0),"")</f>
        <v/>
      </c>
      <c r="I3230" s="68" t="str">
        <f>IFERROR(VLOOKUP($B3230,APガラス性能一覧!$A$2:$M$6097,8,0),"")</f>
        <v/>
      </c>
      <c r="J3230" s="68" t="str">
        <f>IFERROR(VLOOKUP($B3230,APガラス性能一覧!$A$2:$M$6097,9,0),"")</f>
        <v/>
      </c>
      <c r="K3230" s="68" t="str">
        <f>IFERROR(VLOOKUP($B3230,APガラス性能一覧!$A$2:$M$6097,10,0),"")</f>
        <v/>
      </c>
      <c r="L3230" s="68" t="str">
        <f>IFERROR(VLOOKUP($B3230,APガラス性能一覧!$A$2:$M$6097,11,0),"")</f>
        <v/>
      </c>
      <c r="M3230" s="68" t="str">
        <f>IFERROR(VLOOKUP($B3230,APガラス性能一覧!$A$2:$M$6097,12,0),"")</f>
        <v/>
      </c>
      <c r="N3230" s="68" t="str">
        <f>IFERROR(VLOOKUP($B3230,APガラス性能一覧!$A$2:$M$6097,13,0),"")</f>
        <v/>
      </c>
    </row>
    <row r="3231" spans="2:14" x14ac:dyDescent="0.4">
      <c r="B3231" s="68" t="str">
        <f>IF($D$2="","",IF($E$2=0.65,IFERROR(IF(INDEX(APガラス性能一覧!A:A,MATCH(ROW(B3225),APガラス性能一覧!$O:$O,0))="","",INDEX(APガラス性能一覧!A:A,MATCH(ROW(B3225),APガラス性能一覧!$O:$O,0))),""),IFERROR(IF(INDEX(APガラス性能一覧!A:A,MATCH(ROW(B3225),APガラス性能一覧!$N:$N,0))="","",INDEX(APガラス性能一覧!A:A,MATCH(ROW(B3225),APガラス性能一覧!$N:$N,0))),"")))</f>
        <v/>
      </c>
      <c r="C3231" s="68" t="str">
        <f>IFERROR(VLOOKUP($B3231,APガラス性能一覧!$A$2:$M$6097,2,0),"")</f>
        <v/>
      </c>
      <c r="D3231" s="68" t="str">
        <f>IFERROR(VLOOKUP($B3231,APガラス性能一覧!$A$2:$M$6097,3,0),"")</f>
        <v/>
      </c>
      <c r="E3231" s="68" t="str">
        <f>IFERROR(VLOOKUP($B3231,APガラス性能一覧!$A$2:$M$6097,4,0),"")</f>
        <v/>
      </c>
      <c r="F3231" s="68" t="str">
        <f>IFERROR(VLOOKUP($B3231,APガラス性能一覧!$A$2:$M$6097,5,0),"")</f>
        <v/>
      </c>
      <c r="G3231" s="68" t="str">
        <f>IFERROR(VLOOKUP($B3231,APガラス性能一覧!$A$2:$M$6097,6,0),"")</f>
        <v/>
      </c>
      <c r="H3231" s="68" t="str">
        <f>IFERROR(VLOOKUP($B3231,APガラス性能一覧!$A$2:$M$6097,7,0),"")</f>
        <v/>
      </c>
      <c r="I3231" s="68" t="str">
        <f>IFERROR(VLOOKUP($B3231,APガラス性能一覧!$A$2:$M$6097,8,0),"")</f>
        <v/>
      </c>
      <c r="J3231" s="68" t="str">
        <f>IFERROR(VLOOKUP($B3231,APガラス性能一覧!$A$2:$M$6097,9,0),"")</f>
        <v/>
      </c>
      <c r="K3231" s="68" t="str">
        <f>IFERROR(VLOOKUP($B3231,APガラス性能一覧!$A$2:$M$6097,10,0),"")</f>
        <v/>
      </c>
      <c r="L3231" s="68" t="str">
        <f>IFERROR(VLOOKUP($B3231,APガラス性能一覧!$A$2:$M$6097,11,0),"")</f>
        <v/>
      </c>
      <c r="M3231" s="68" t="str">
        <f>IFERROR(VLOOKUP($B3231,APガラス性能一覧!$A$2:$M$6097,12,0),"")</f>
        <v/>
      </c>
      <c r="N3231" s="68" t="str">
        <f>IFERROR(VLOOKUP($B3231,APガラス性能一覧!$A$2:$M$6097,13,0),"")</f>
        <v/>
      </c>
    </row>
    <row r="3232" spans="2:14" x14ac:dyDescent="0.4">
      <c r="B3232" s="68" t="str">
        <f>IF($D$2="","",IF($E$2=0.65,IFERROR(IF(INDEX(APガラス性能一覧!A:A,MATCH(ROW(B3226),APガラス性能一覧!$O:$O,0))="","",INDEX(APガラス性能一覧!A:A,MATCH(ROW(B3226),APガラス性能一覧!$O:$O,0))),""),IFERROR(IF(INDEX(APガラス性能一覧!A:A,MATCH(ROW(B3226),APガラス性能一覧!$N:$N,0))="","",INDEX(APガラス性能一覧!A:A,MATCH(ROW(B3226),APガラス性能一覧!$N:$N,0))),"")))</f>
        <v/>
      </c>
      <c r="C3232" s="68" t="str">
        <f>IFERROR(VLOOKUP($B3232,APガラス性能一覧!$A$2:$M$6097,2,0),"")</f>
        <v/>
      </c>
      <c r="D3232" s="68" t="str">
        <f>IFERROR(VLOOKUP($B3232,APガラス性能一覧!$A$2:$M$6097,3,0),"")</f>
        <v/>
      </c>
      <c r="E3232" s="68" t="str">
        <f>IFERROR(VLOOKUP($B3232,APガラス性能一覧!$A$2:$M$6097,4,0),"")</f>
        <v/>
      </c>
      <c r="F3232" s="68" t="str">
        <f>IFERROR(VLOOKUP($B3232,APガラス性能一覧!$A$2:$M$6097,5,0),"")</f>
        <v/>
      </c>
      <c r="G3232" s="68" t="str">
        <f>IFERROR(VLOOKUP($B3232,APガラス性能一覧!$A$2:$M$6097,6,0),"")</f>
        <v/>
      </c>
      <c r="H3232" s="68" t="str">
        <f>IFERROR(VLOOKUP($B3232,APガラス性能一覧!$A$2:$M$6097,7,0),"")</f>
        <v/>
      </c>
      <c r="I3232" s="68" t="str">
        <f>IFERROR(VLOOKUP($B3232,APガラス性能一覧!$A$2:$M$6097,8,0),"")</f>
        <v/>
      </c>
      <c r="J3232" s="68" t="str">
        <f>IFERROR(VLOOKUP($B3232,APガラス性能一覧!$A$2:$M$6097,9,0),"")</f>
        <v/>
      </c>
      <c r="K3232" s="68" t="str">
        <f>IFERROR(VLOOKUP($B3232,APガラス性能一覧!$A$2:$M$6097,10,0),"")</f>
        <v/>
      </c>
      <c r="L3232" s="68" t="str">
        <f>IFERROR(VLOOKUP($B3232,APガラス性能一覧!$A$2:$M$6097,11,0),"")</f>
        <v/>
      </c>
      <c r="M3232" s="68" t="str">
        <f>IFERROR(VLOOKUP($B3232,APガラス性能一覧!$A$2:$M$6097,12,0),"")</f>
        <v/>
      </c>
      <c r="N3232" s="68" t="str">
        <f>IFERROR(VLOOKUP($B3232,APガラス性能一覧!$A$2:$M$6097,13,0),"")</f>
        <v/>
      </c>
    </row>
    <row r="3233" spans="2:14" x14ac:dyDescent="0.4">
      <c r="B3233" s="68" t="str">
        <f>IF($D$2="","",IF($E$2=0.65,IFERROR(IF(INDEX(APガラス性能一覧!A:A,MATCH(ROW(B3227),APガラス性能一覧!$O:$O,0))="","",INDEX(APガラス性能一覧!A:A,MATCH(ROW(B3227),APガラス性能一覧!$O:$O,0))),""),IFERROR(IF(INDEX(APガラス性能一覧!A:A,MATCH(ROW(B3227),APガラス性能一覧!$N:$N,0))="","",INDEX(APガラス性能一覧!A:A,MATCH(ROW(B3227),APガラス性能一覧!$N:$N,0))),"")))</f>
        <v/>
      </c>
      <c r="C3233" s="68" t="str">
        <f>IFERROR(VLOOKUP($B3233,APガラス性能一覧!$A$2:$M$6097,2,0),"")</f>
        <v/>
      </c>
      <c r="D3233" s="68" t="str">
        <f>IFERROR(VLOOKUP($B3233,APガラス性能一覧!$A$2:$M$6097,3,0),"")</f>
        <v/>
      </c>
      <c r="E3233" s="68" t="str">
        <f>IFERROR(VLOOKUP($B3233,APガラス性能一覧!$A$2:$M$6097,4,0),"")</f>
        <v/>
      </c>
      <c r="F3233" s="68" t="str">
        <f>IFERROR(VLOOKUP($B3233,APガラス性能一覧!$A$2:$M$6097,5,0),"")</f>
        <v/>
      </c>
      <c r="G3233" s="68" t="str">
        <f>IFERROR(VLOOKUP($B3233,APガラス性能一覧!$A$2:$M$6097,6,0),"")</f>
        <v/>
      </c>
      <c r="H3233" s="68" t="str">
        <f>IFERROR(VLOOKUP($B3233,APガラス性能一覧!$A$2:$M$6097,7,0),"")</f>
        <v/>
      </c>
      <c r="I3233" s="68" t="str">
        <f>IFERROR(VLOOKUP($B3233,APガラス性能一覧!$A$2:$M$6097,8,0),"")</f>
        <v/>
      </c>
      <c r="J3233" s="68" t="str">
        <f>IFERROR(VLOOKUP($B3233,APガラス性能一覧!$A$2:$M$6097,9,0),"")</f>
        <v/>
      </c>
      <c r="K3233" s="68" t="str">
        <f>IFERROR(VLOOKUP($B3233,APガラス性能一覧!$A$2:$M$6097,10,0),"")</f>
        <v/>
      </c>
      <c r="L3233" s="68" t="str">
        <f>IFERROR(VLOOKUP($B3233,APガラス性能一覧!$A$2:$M$6097,11,0),"")</f>
        <v/>
      </c>
      <c r="M3233" s="68" t="str">
        <f>IFERROR(VLOOKUP($B3233,APガラス性能一覧!$A$2:$M$6097,12,0),"")</f>
        <v/>
      </c>
      <c r="N3233" s="68" t="str">
        <f>IFERROR(VLOOKUP($B3233,APガラス性能一覧!$A$2:$M$6097,13,0),"")</f>
        <v/>
      </c>
    </row>
    <row r="3234" spans="2:14" x14ac:dyDescent="0.4">
      <c r="B3234" s="68" t="str">
        <f>IF($D$2="","",IF($E$2=0.65,IFERROR(IF(INDEX(APガラス性能一覧!A:A,MATCH(ROW(B3228),APガラス性能一覧!$O:$O,0))="","",INDEX(APガラス性能一覧!A:A,MATCH(ROW(B3228),APガラス性能一覧!$O:$O,0))),""),IFERROR(IF(INDEX(APガラス性能一覧!A:A,MATCH(ROW(B3228),APガラス性能一覧!$N:$N,0))="","",INDEX(APガラス性能一覧!A:A,MATCH(ROW(B3228),APガラス性能一覧!$N:$N,0))),"")))</f>
        <v/>
      </c>
      <c r="C3234" s="68" t="str">
        <f>IFERROR(VLOOKUP($B3234,APガラス性能一覧!$A$2:$M$6097,2,0),"")</f>
        <v/>
      </c>
      <c r="D3234" s="68" t="str">
        <f>IFERROR(VLOOKUP($B3234,APガラス性能一覧!$A$2:$M$6097,3,0),"")</f>
        <v/>
      </c>
      <c r="E3234" s="68" t="str">
        <f>IFERROR(VLOOKUP($B3234,APガラス性能一覧!$A$2:$M$6097,4,0),"")</f>
        <v/>
      </c>
      <c r="F3234" s="68" t="str">
        <f>IFERROR(VLOOKUP($B3234,APガラス性能一覧!$A$2:$M$6097,5,0),"")</f>
        <v/>
      </c>
      <c r="G3234" s="68" t="str">
        <f>IFERROR(VLOOKUP($B3234,APガラス性能一覧!$A$2:$M$6097,6,0),"")</f>
        <v/>
      </c>
      <c r="H3234" s="68" t="str">
        <f>IFERROR(VLOOKUP($B3234,APガラス性能一覧!$A$2:$M$6097,7,0),"")</f>
        <v/>
      </c>
      <c r="I3234" s="68" t="str">
        <f>IFERROR(VLOOKUP($B3234,APガラス性能一覧!$A$2:$M$6097,8,0),"")</f>
        <v/>
      </c>
      <c r="J3234" s="68" t="str">
        <f>IFERROR(VLOOKUP($B3234,APガラス性能一覧!$A$2:$M$6097,9,0),"")</f>
        <v/>
      </c>
      <c r="K3234" s="68" t="str">
        <f>IFERROR(VLOOKUP($B3234,APガラス性能一覧!$A$2:$M$6097,10,0),"")</f>
        <v/>
      </c>
      <c r="L3234" s="68" t="str">
        <f>IFERROR(VLOOKUP($B3234,APガラス性能一覧!$A$2:$M$6097,11,0),"")</f>
        <v/>
      </c>
      <c r="M3234" s="68" t="str">
        <f>IFERROR(VLOOKUP($B3234,APガラス性能一覧!$A$2:$M$6097,12,0),"")</f>
        <v/>
      </c>
      <c r="N3234" s="68" t="str">
        <f>IFERROR(VLOOKUP($B3234,APガラス性能一覧!$A$2:$M$6097,13,0),"")</f>
        <v/>
      </c>
    </row>
    <row r="3235" spans="2:14" x14ac:dyDescent="0.4">
      <c r="B3235" s="68" t="str">
        <f>IF($D$2="","",IF($E$2=0.65,IFERROR(IF(INDEX(APガラス性能一覧!A:A,MATCH(ROW(B3229),APガラス性能一覧!$O:$O,0))="","",INDEX(APガラス性能一覧!A:A,MATCH(ROW(B3229),APガラス性能一覧!$O:$O,0))),""),IFERROR(IF(INDEX(APガラス性能一覧!A:A,MATCH(ROW(B3229),APガラス性能一覧!$N:$N,0))="","",INDEX(APガラス性能一覧!A:A,MATCH(ROW(B3229),APガラス性能一覧!$N:$N,0))),"")))</f>
        <v/>
      </c>
      <c r="C3235" s="68" t="str">
        <f>IFERROR(VLOOKUP($B3235,APガラス性能一覧!$A$2:$M$6097,2,0),"")</f>
        <v/>
      </c>
      <c r="D3235" s="68" t="str">
        <f>IFERROR(VLOOKUP($B3235,APガラス性能一覧!$A$2:$M$6097,3,0),"")</f>
        <v/>
      </c>
      <c r="E3235" s="68" t="str">
        <f>IFERROR(VLOOKUP($B3235,APガラス性能一覧!$A$2:$M$6097,4,0),"")</f>
        <v/>
      </c>
      <c r="F3235" s="68" t="str">
        <f>IFERROR(VLOOKUP($B3235,APガラス性能一覧!$A$2:$M$6097,5,0),"")</f>
        <v/>
      </c>
      <c r="G3235" s="68" t="str">
        <f>IFERROR(VLOOKUP($B3235,APガラス性能一覧!$A$2:$M$6097,6,0),"")</f>
        <v/>
      </c>
      <c r="H3235" s="68" t="str">
        <f>IFERROR(VLOOKUP($B3235,APガラス性能一覧!$A$2:$M$6097,7,0),"")</f>
        <v/>
      </c>
      <c r="I3235" s="68" t="str">
        <f>IFERROR(VLOOKUP($B3235,APガラス性能一覧!$A$2:$M$6097,8,0),"")</f>
        <v/>
      </c>
      <c r="J3235" s="68" t="str">
        <f>IFERROR(VLOOKUP($B3235,APガラス性能一覧!$A$2:$M$6097,9,0),"")</f>
        <v/>
      </c>
      <c r="K3235" s="68" t="str">
        <f>IFERROR(VLOOKUP($B3235,APガラス性能一覧!$A$2:$M$6097,10,0),"")</f>
        <v/>
      </c>
      <c r="L3235" s="68" t="str">
        <f>IFERROR(VLOOKUP($B3235,APガラス性能一覧!$A$2:$M$6097,11,0),"")</f>
        <v/>
      </c>
      <c r="M3235" s="68" t="str">
        <f>IFERROR(VLOOKUP($B3235,APガラス性能一覧!$A$2:$M$6097,12,0),"")</f>
        <v/>
      </c>
      <c r="N3235" s="68" t="str">
        <f>IFERROR(VLOOKUP($B3235,APガラス性能一覧!$A$2:$M$6097,13,0),"")</f>
        <v/>
      </c>
    </row>
    <row r="3236" spans="2:14" x14ac:dyDescent="0.4">
      <c r="B3236" s="68" t="str">
        <f>IF($D$2="","",IF($E$2=0.65,IFERROR(IF(INDEX(APガラス性能一覧!A:A,MATCH(ROW(B3230),APガラス性能一覧!$O:$O,0))="","",INDEX(APガラス性能一覧!A:A,MATCH(ROW(B3230),APガラス性能一覧!$O:$O,0))),""),IFERROR(IF(INDEX(APガラス性能一覧!A:A,MATCH(ROW(B3230),APガラス性能一覧!$N:$N,0))="","",INDEX(APガラス性能一覧!A:A,MATCH(ROW(B3230),APガラス性能一覧!$N:$N,0))),"")))</f>
        <v/>
      </c>
      <c r="C3236" s="68" t="str">
        <f>IFERROR(VLOOKUP($B3236,APガラス性能一覧!$A$2:$M$6097,2,0),"")</f>
        <v/>
      </c>
      <c r="D3236" s="68" t="str">
        <f>IFERROR(VLOOKUP($B3236,APガラス性能一覧!$A$2:$M$6097,3,0),"")</f>
        <v/>
      </c>
      <c r="E3236" s="68" t="str">
        <f>IFERROR(VLOOKUP($B3236,APガラス性能一覧!$A$2:$M$6097,4,0),"")</f>
        <v/>
      </c>
      <c r="F3236" s="68" t="str">
        <f>IFERROR(VLOOKUP($B3236,APガラス性能一覧!$A$2:$M$6097,5,0),"")</f>
        <v/>
      </c>
      <c r="G3236" s="68" t="str">
        <f>IFERROR(VLOOKUP($B3236,APガラス性能一覧!$A$2:$M$6097,6,0),"")</f>
        <v/>
      </c>
      <c r="H3236" s="68" t="str">
        <f>IFERROR(VLOOKUP($B3236,APガラス性能一覧!$A$2:$M$6097,7,0),"")</f>
        <v/>
      </c>
      <c r="I3236" s="68" t="str">
        <f>IFERROR(VLOOKUP($B3236,APガラス性能一覧!$A$2:$M$6097,8,0),"")</f>
        <v/>
      </c>
      <c r="J3236" s="68" t="str">
        <f>IFERROR(VLOOKUP($B3236,APガラス性能一覧!$A$2:$M$6097,9,0),"")</f>
        <v/>
      </c>
      <c r="K3236" s="68" t="str">
        <f>IFERROR(VLOOKUP($B3236,APガラス性能一覧!$A$2:$M$6097,10,0),"")</f>
        <v/>
      </c>
      <c r="L3236" s="68" t="str">
        <f>IFERROR(VLOOKUP($B3236,APガラス性能一覧!$A$2:$M$6097,11,0),"")</f>
        <v/>
      </c>
      <c r="M3236" s="68" t="str">
        <f>IFERROR(VLOOKUP($B3236,APガラス性能一覧!$A$2:$M$6097,12,0),"")</f>
        <v/>
      </c>
      <c r="N3236" s="68" t="str">
        <f>IFERROR(VLOOKUP($B3236,APガラス性能一覧!$A$2:$M$6097,13,0),"")</f>
        <v/>
      </c>
    </row>
    <row r="3237" spans="2:14" x14ac:dyDescent="0.4">
      <c r="B3237" s="68" t="str">
        <f>IF($D$2="","",IF($E$2=0.65,IFERROR(IF(INDEX(APガラス性能一覧!A:A,MATCH(ROW(B3231),APガラス性能一覧!$O:$O,0))="","",INDEX(APガラス性能一覧!A:A,MATCH(ROW(B3231),APガラス性能一覧!$O:$O,0))),""),IFERROR(IF(INDEX(APガラス性能一覧!A:A,MATCH(ROW(B3231),APガラス性能一覧!$N:$N,0))="","",INDEX(APガラス性能一覧!A:A,MATCH(ROW(B3231),APガラス性能一覧!$N:$N,0))),"")))</f>
        <v/>
      </c>
      <c r="C3237" s="68" t="str">
        <f>IFERROR(VLOOKUP($B3237,APガラス性能一覧!$A$2:$M$6097,2,0),"")</f>
        <v/>
      </c>
      <c r="D3237" s="68" t="str">
        <f>IFERROR(VLOOKUP($B3237,APガラス性能一覧!$A$2:$M$6097,3,0),"")</f>
        <v/>
      </c>
      <c r="E3237" s="68" t="str">
        <f>IFERROR(VLOOKUP($B3237,APガラス性能一覧!$A$2:$M$6097,4,0),"")</f>
        <v/>
      </c>
      <c r="F3237" s="68" t="str">
        <f>IFERROR(VLOOKUP($B3237,APガラス性能一覧!$A$2:$M$6097,5,0),"")</f>
        <v/>
      </c>
      <c r="G3237" s="68" t="str">
        <f>IFERROR(VLOOKUP($B3237,APガラス性能一覧!$A$2:$M$6097,6,0),"")</f>
        <v/>
      </c>
      <c r="H3237" s="68" t="str">
        <f>IFERROR(VLOOKUP($B3237,APガラス性能一覧!$A$2:$M$6097,7,0),"")</f>
        <v/>
      </c>
      <c r="I3237" s="68" t="str">
        <f>IFERROR(VLOOKUP($B3237,APガラス性能一覧!$A$2:$M$6097,8,0),"")</f>
        <v/>
      </c>
      <c r="J3237" s="68" t="str">
        <f>IFERROR(VLOOKUP($B3237,APガラス性能一覧!$A$2:$M$6097,9,0),"")</f>
        <v/>
      </c>
      <c r="K3237" s="68" t="str">
        <f>IFERROR(VLOOKUP($B3237,APガラス性能一覧!$A$2:$M$6097,10,0),"")</f>
        <v/>
      </c>
      <c r="L3237" s="68" t="str">
        <f>IFERROR(VLOOKUP($B3237,APガラス性能一覧!$A$2:$M$6097,11,0),"")</f>
        <v/>
      </c>
      <c r="M3237" s="68" t="str">
        <f>IFERROR(VLOOKUP($B3237,APガラス性能一覧!$A$2:$M$6097,12,0),"")</f>
        <v/>
      </c>
      <c r="N3237" s="68" t="str">
        <f>IFERROR(VLOOKUP($B3237,APガラス性能一覧!$A$2:$M$6097,13,0),"")</f>
        <v/>
      </c>
    </row>
    <row r="3238" spans="2:14" x14ac:dyDescent="0.4">
      <c r="B3238" s="68" t="str">
        <f>IF($D$2="","",IF($E$2=0.65,IFERROR(IF(INDEX(APガラス性能一覧!A:A,MATCH(ROW(B3232),APガラス性能一覧!$O:$O,0))="","",INDEX(APガラス性能一覧!A:A,MATCH(ROW(B3232),APガラス性能一覧!$O:$O,0))),""),IFERROR(IF(INDEX(APガラス性能一覧!A:A,MATCH(ROW(B3232),APガラス性能一覧!$N:$N,0))="","",INDEX(APガラス性能一覧!A:A,MATCH(ROW(B3232),APガラス性能一覧!$N:$N,0))),"")))</f>
        <v/>
      </c>
      <c r="C3238" s="68" t="str">
        <f>IFERROR(VLOOKUP($B3238,APガラス性能一覧!$A$2:$M$6097,2,0),"")</f>
        <v/>
      </c>
      <c r="D3238" s="68" t="str">
        <f>IFERROR(VLOOKUP($B3238,APガラス性能一覧!$A$2:$M$6097,3,0),"")</f>
        <v/>
      </c>
      <c r="E3238" s="68" t="str">
        <f>IFERROR(VLOOKUP($B3238,APガラス性能一覧!$A$2:$M$6097,4,0),"")</f>
        <v/>
      </c>
      <c r="F3238" s="68" t="str">
        <f>IFERROR(VLOOKUP($B3238,APガラス性能一覧!$A$2:$M$6097,5,0),"")</f>
        <v/>
      </c>
      <c r="G3238" s="68" t="str">
        <f>IFERROR(VLOOKUP($B3238,APガラス性能一覧!$A$2:$M$6097,6,0),"")</f>
        <v/>
      </c>
      <c r="H3238" s="68" t="str">
        <f>IFERROR(VLOOKUP($B3238,APガラス性能一覧!$A$2:$M$6097,7,0),"")</f>
        <v/>
      </c>
      <c r="I3238" s="68" t="str">
        <f>IFERROR(VLOOKUP($B3238,APガラス性能一覧!$A$2:$M$6097,8,0),"")</f>
        <v/>
      </c>
      <c r="J3238" s="68" t="str">
        <f>IFERROR(VLOOKUP($B3238,APガラス性能一覧!$A$2:$M$6097,9,0),"")</f>
        <v/>
      </c>
      <c r="K3238" s="68" t="str">
        <f>IFERROR(VLOOKUP($B3238,APガラス性能一覧!$A$2:$M$6097,10,0),"")</f>
        <v/>
      </c>
      <c r="L3238" s="68" t="str">
        <f>IFERROR(VLOOKUP($B3238,APガラス性能一覧!$A$2:$M$6097,11,0),"")</f>
        <v/>
      </c>
      <c r="M3238" s="68" t="str">
        <f>IFERROR(VLOOKUP($B3238,APガラス性能一覧!$A$2:$M$6097,12,0),"")</f>
        <v/>
      </c>
      <c r="N3238" s="68" t="str">
        <f>IFERROR(VLOOKUP($B3238,APガラス性能一覧!$A$2:$M$6097,13,0),"")</f>
        <v/>
      </c>
    </row>
    <row r="3239" spans="2:14" x14ac:dyDescent="0.4">
      <c r="B3239" s="68" t="str">
        <f>IF($D$2="","",IF($E$2=0.65,IFERROR(IF(INDEX(APガラス性能一覧!A:A,MATCH(ROW(B3233),APガラス性能一覧!$O:$O,0))="","",INDEX(APガラス性能一覧!A:A,MATCH(ROW(B3233),APガラス性能一覧!$O:$O,0))),""),IFERROR(IF(INDEX(APガラス性能一覧!A:A,MATCH(ROW(B3233),APガラス性能一覧!$N:$N,0))="","",INDEX(APガラス性能一覧!A:A,MATCH(ROW(B3233),APガラス性能一覧!$N:$N,0))),"")))</f>
        <v/>
      </c>
      <c r="C3239" s="68" t="str">
        <f>IFERROR(VLOOKUP($B3239,APガラス性能一覧!$A$2:$M$6097,2,0),"")</f>
        <v/>
      </c>
      <c r="D3239" s="68" t="str">
        <f>IFERROR(VLOOKUP($B3239,APガラス性能一覧!$A$2:$M$6097,3,0),"")</f>
        <v/>
      </c>
      <c r="E3239" s="68" t="str">
        <f>IFERROR(VLOOKUP($B3239,APガラス性能一覧!$A$2:$M$6097,4,0),"")</f>
        <v/>
      </c>
      <c r="F3239" s="68" t="str">
        <f>IFERROR(VLOOKUP($B3239,APガラス性能一覧!$A$2:$M$6097,5,0),"")</f>
        <v/>
      </c>
      <c r="G3239" s="68" t="str">
        <f>IFERROR(VLOOKUP($B3239,APガラス性能一覧!$A$2:$M$6097,6,0),"")</f>
        <v/>
      </c>
      <c r="H3239" s="68" t="str">
        <f>IFERROR(VLOOKUP($B3239,APガラス性能一覧!$A$2:$M$6097,7,0),"")</f>
        <v/>
      </c>
      <c r="I3239" s="68" t="str">
        <f>IFERROR(VLOOKUP($B3239,APガラス性能一覧!$A$2:$M$6097,8,0),"")</f>
        <v/>
      </c>
      <c r="J3239" s="68" t="str">
        <f>IFERROR(VLOOKUP($B3239,APガラス性能一覧!$A$2:$M$6097,9,0),"")</f>
        <v/>
      </c>
      <c r="K3239" s="68" t="str">
        <f>IFERROR(VLOOKUP($B3239,APガラス性能一覧!$A$2:$M$6097,10,0),"")</f>
        <v/>
      </c>
      <c r="L3239" s="68" t="str">
        <f>IFERROR(VLOOKUP($B3239,APガラス性能一覧!$A$2:$M$6097,11,0),"")</f>
        <v/>
      </c>
      <c r="M3239" s="68" t="str">
        <f>IFERROR(VLOOKUP($B3239,APガラス性能一覧!$A$2:$M$6097,12,0),"")</f>
        <v/>
      </c>
      <c r="N3239" s="68" t="str">
        <f>IFERROR(VLOOKUP($B3239,APガラス性能一覧!$A$2:$M$6097,13,0),"")</f>
        <v/>
      </c>
    </row>
    <row r="3240" spans="2:14" x14ac:dyDescent="0.4">
      <c r="B3240" s="68" t="str">
        <f>IF($D$2="","",IF($E$2=0.65,IFERROR(IF(INDEX(APガラス性能一覧!A:A,MATCH(ROW(B3234),APガラス性能一覧!$O:$O,0))="","",INDEX(APガラス性能一覧!A:A,MATCH(ROW(B3234),APガラス性能一覧!$O:$O,0))),""),IFERROR(IF(INDEX(APガラス性能一覧!A:A,MATCH(ROW(B3234),APガラス性能一覧!$N:$N,0))="","",INDEX(APガラス性能一覧!A:A,MATCH(ROW(B3234),APガラス性能一覧!$N:$N,0))),"")))</f>
        <v/>
      </c>
      <c r="C3240" s="68" t="str">
        <f>IFERROR(VLOOKUP($B3240,APガラス性能一覧!$A$2:$M$6097,2,0),"")</f>
        <v/>
      </c>
      <c r="D3240" s="68" t="str">
        <f>IFERROR(VLOOKUP($B3240,APガラス性能一覧!$A$2:$M$6097,3,0),"")</f>
        <v/>
      </c>
      <c r="E3240" s="68" t="str">
        <f>IFERROR(VLOOKUP($B3240,APガラス性能一覧!$A$2:$M$6097,4,0),"")</f>
        <v/>
      </c>
      <c r="F3240" s="68" t="str">
        <f>IFERROR(VLOOKUP($B3240,APガラス性能一覧!$A$2:$M$6097,5,0),"")</f>
        <v/>
      </c>
      <c r="G3240" s="68" t="str">
        <f>IFERROR(VLOOKUP($B3240,APガラス性能一覧!$A$2:$M$6097,6,0),"")</f>
        <v/>
      </c>
      <c r="H3240" s="68" t="str">
        <f>IFERROR(VLOOKUP($B3240,APガラス性能一覧!$A$2:$M$6097,7,0),"")</f>
        <v/>
      </c>
      <c r="I3240" s="68" t="str">
        <f>IFERROR(VLOOKUP($B3240,APガラス性能一覧!$A$2:$M$6097,8,0),"")</f>
        <v/>
      </c>
      <c r="J3240" s="68" t="str">
        <f>IFERROR(VLOOKUP($B3240,APガラス性能一覧!$A$2:$M$6097,9,0),"")</f>
        <v/>
      </c>
      <c r="K3240" s="68" t="str">
        <f>IFERROR(VLOOKUP($B3240,APガラス性能一覧!$A$2:$M$6097,10,0),"")</f>
        <v/>
      </c>
      <c r="L3240" s="68" t="str">
        <f>IFERROR(VLOOKUP($B3240,APガラス性能一覧!$A$2:$M$6097,11,0),"")</f>
        <v/>
      </c>
      <c r="M3240" s="68" t="str">
        <f>IFERROR(VLOOKUP($B3240,APガラス性能一覧!$A$2:$M$6097,12,0),"")</f>
        <v/>
      </c>
      <c r="N3240" s="68" t="str">
        <f>IFERROR(VLOOKUP($B3240,APガラス性能一覧!$A$2:$M$6097,13,0),"")</f>
        <v/>
      </c>
    </row>
    <row r="3241" spans="2:14" x14ac:dyDescent="0.4">
      <c r="B3241" s="68" t="str">
        <f>IF($D$2="","",IF($E$2=0.65,IFERROR(IF(INDEX(APガラス性能一覧!A:A,MATCH(ROW(B3235),APガラス性能一覧!$O:$O,0))="","",INDEX(APガラス性能一覧!A:A,MATCH(ROW(B3235),APガラス性能一覧!$O:$O,0))),""),IFERROR(IF(INDEX(APガラス性能一覧!A:A,MATCH(ROW(B3235),APガラス性能一覧!$N:$N,0))="","",INDEX(APガラス性能一覧!A:A,MATCH(ROW(B3235),APガラス性能一覧!$N:$N,0))),"")))</f>
        <v/>
      </c>
      <c r="C3241" s="68" t="str">
        <f>IFERROR(VLOOKUP($B3241,APガラス性能一覧!$A$2:$M$6097,2,0),"")</f>
        <v/>
      </c>
      <c r="D3241" s="68" t="str">
        <f>IFERROR(VLOOKUP($B3241,APガラス性能一覧!$A$2:$M$6097,3,0),"")</f>
        <v/>
      </c>
      <c r="E3241" s="68" t="str">
        <f>IFERROR(VLOOKUP($B3241,APガラス性能一覧!$A$2:$M$6097,4,0),"")</f>
        <v/>
      </c>
      <c r="F3241" s="68" t="str">
        <f>IFERROR(VLOOKUP($B3241,APガラス性能一覧!$A$2:$M$6097,5,0),"")</f>
        <v/>
      </c>
      <c r="G3241" s="68" t="str">
        <f>IFERROR(VLOOKUP($B3241,APガラス性能一覧!$A$2:$M$6097,6,0),"")</f>
        <v/>
      </c>
      <c r="H3241" s="68" t="str">
        <f>IFERROR(VLOOKUP($B3241,APガラス性能一覧!$A$2:$M$6097,7,0),"")</f>
        <v/>
      </c>
      <c r="I3241" s="68" t="str">
        <f>IFERROR(VLOOKUP($B3241,APガラス性能一覧!$A$2:$M$6097,8,0),"")</f>
        <v/>
      </c>
      <c r="J3241" s="68" t="str">
        <f>IFERROR(VLOOKUP($B3241,APガラス性能一覧!$A$2:$M$6097,9,0),"")</f>
        <v/>
      </c>
      <c r="K3241" s="68" t="str">
        <f>IFERROR(VLOOKUP($B3241,APガラス性能一覧!$A$2:$M$6097,10,0),"")</f>
        <v/>
      </c>
      <c r="L3241" s="68" t="str">
        <f>IFERROR(VLOOKUP($B3241,APガラス性能一覧!$A$2:$M$6097,11,0),"")</f>
        <v/>
      </c>
      <c r="M3241" s="68" t="str">
        <f>IFERROR(VLOOKUP($B3241,APガラス性能一覧!$A$2:$M$6097,12,0),"")</f>
        <v/>
      </c>
      <c r="N3241" s="68" t="str">
        <f>IFERROR(VLOOKUP($B3241,APガラス性能一覧!$A$2:$M$6097,13,0),"")</f>
        <v/>
      </c>
    </row>
    <row r="3242" spans="2:14" x14ac:dyDescent="0.4">
      <c r="B3242" s="68" t="str">
        <f>IF($D$2="","",IF($E$2=0.65,IFERROR(IF(INDEX(APガラス性能一覧!A:A,MATCH(ROW(B3236),APガラス性能一覧!$O:$O,0))="","",INDEX(APガラス性能一覧!A:A,MATCH(ROW(B3236),APガラス性能一覧!$O:$O,0))),""),IFERROR(IF(INDEX(APガラス性能一覧!A:A,MATCH(ROW(B3236),APガラス性能一覧!$N:$N,0))="","",INDEX(APガラス性能一覧!A:A,MATCH(ROW(B3236),APガラス性能一覧!$N:$N,0))),"")))</f>
        <v/>
      </c>
      <c r="C3242" s="68" t="str">
        <f>IFERROR(VLOOKUP($B3242,APガラス性能一覧!$A$2:$M$6097,2,0),"")</f>
        <v/>
      </c>
      <c r="D3242" s="68" t="str">
        <f>IFERROR(VLOOKUP($B3242,APガラス性能一覧!$A$2:$M$6097,3,0),"")</f>
        <v/>
      </c>
      <c r="E3242" s="68" t="str">
        <f>IFERROR(VLOOKUP($B3242,APガラス性能一覧!$A$2:$M$6097,4,0),"")</f>
        <v/>
      </c>
      <c r="F3242" s="68" t="str">
        <f>IFERROR(VLOOKUP($B3242,APガラス性能一覧!$A$2:$M$6097,5,0),"")</f>
        <v/>
      </c>
      <c r="G3242" s="68" t="str">
        <f>IFERROR(VLOOKUP($B3242,APガラス性能一覧!$A$2:$M$6097,6,0),"")</f>
        <v/>
      </c>
      <c r="H3242" s="68" t="str">
        <f>IFERROR(VLOOKUP($B3242,APガラス性能一覧!$A$2:$M$6097,7,0),"")</f>
        <v/>
      </c>
      <c r="I3242" s="68" t="str">
        <f>IFERROR(VLOOKUP($B3242,APガラス性能一覧!$A$2:$M$6097,8,0),"")</f>
        <v/>
      </c>
      <c r="J3242" s="68" t="str">
        <f>IFERROR(VLOOKUP($B3242,APガラス性能一覧!$A$2:$M$6097,9,0),"")</f>
        <v/>
      </c>
      <c r="K3242" s="68" t="str">
        <f>IFERROR(VLOOKUP($B3242,APガラス性能一覧!$A$2:$M$6097,10,0),"")</f>
        <v/>
      </c>
      <c r="L3242" s="68" t="str">
        <f>IFERROR(VLOOKUP($B3242,APガラス性能一覧!$A$2:$M$6097,11,0),"")</f>
        <v/>
      </c>
      <c r="M3242" s="68" t="str">
        <f>IFERROR(VLOOKUP($B3242,APガラス性能一覧!$A$2:$M$6097,12,0),"")</f>
        <v/>
      </c>
      <c r="N3242" s="68" t="str">
        <f>IFERROR(VLOOKUP($B3242,APガラス性能一覧!$A$2:$M$6097,13,0),"")</f>
        <v/>
      </c>
    </row>
    <row r="3243" spans="2:14" x14ac:dyDescent="0.4">
      <c r="B3243" s="68" t="str">
        <f>IF($D$2="","",IF($E$2=0.65,IFERROR(IF(INDEX(APガラス性能一覧!A:A,MATCH(ROW(B3237),APガラス性能一覧!$O:$O,0))="","",INDEX(APガラス性能一覧!A:A,MATCH(ROW(B3237),APガラス性能一覧!$O:$O,0))),""),IFERROR(IF(INDEX(APガラス性能一覧!A:A,MATCH(ROW(B3237),APガラス性能一覧!$N:$N,0))="","",INDEX(APガラス性能一覧!A:A,MATCH(ROW(B3237),APガラス性能一覧!$N:$N,0))),"")))</f>
        <v/>
      </c>
      <c r="C3243" s="68" t="str">
        <f>IFERROR(VLOOKUP($B3243,APガラス性能一覧!$A$2:$M$6097,2,0),"")</f>
        <v/>
      </c>
      <c r="D3243" s="68" t="str">
        <f>IFERROR(VLOOKUP($B3243,APガラス性能一覧!$A$2:$M$6097,3,0),"")</f>
        <v/>
      </c>
      <c r="E3243" s="68" t="str">
        <f>IFERROR(VLOOKUP($B3243,APガラス性能一覧!$A$2:$M$6097,4,0),"")</f>
        <v/>
      </c>
      <c r="F3243" s="68" t="str">
        <f>IFERROR(VLOOKUP($B3243,APガラス性能一覧!$A$2:$M$6097,5,0),"")</f>
        <v/>
      </c>
      <c r="G3243" s="68" t="str">
        <f>IFERROR(VLOOKUP($B3243,APガラス性能一覧!$A$2:$M$6097,6,0),"")</f>
        <v/>
      </c>
      <c r="H3243" s="68" t="str">
        <f>IFERROR(VLOOKUP($B3243,APガラス性能一覧!$A$2:$M$6097,7,0),"")</f>
        <v/>
      </c>
      <c r="I3243" s="68" t="str">
        <f>IFERROR(VLOOKUP($B3243,APガラス性能一覧!$A$2:$M$6097,8,0),"")</f>
        <v/>
      </c>
      <c r="J3243" s="68" t="str">
        <f>IFERROR(VLOOKUP($B3243,APガラス性能一覧!$A$2:$M$6097,9,0),"")</f>
        <v/>
      </c>
      <c r="K3243" s="68" t="str">
        <f>IFERROR(VLOOKUP($B3243,APガラス性能一覧!$A$2:$M$6097,10,0),"")</f>
        <v/>
      </c>
      <c r="L3243" s="68" t="str">
        <f>IFERROR(VLOOKUP($B3243,APガラス性能一覧!$A$2:$M$6097,11,0),"")</f>
        <v/>
      </c>
      <c r="M3243" s="68" t="str">
        <f>IFERROR(VLOOKUP($B3243,APガラス性能一覧!$A$2:$M$6097,12,0),"")</f>
        <v/>
      </c>
      <c r="N3243" s="68" t="str">
        <f>IFERROR(VLOOKUP($B3243,APガラス性能一覧!$A$2:$M$6097,13,0),"")</f>
        <v/>
      </c>
    </row>
    <row r="3244" spans="2:14" x14ac:dyDescent="0.4">
      <c r="B3244" s="68" t="str">
        <f>IF($D$2="","",IF($E$2=0.65,IFERROR(IF(INDEX(APガラス性能一覧!A:A,MATCH(ROW(B3238),APガラス性能一覧!$O:$O,0))="","",INDEX(APガラス性能一覧!A:A,MATCH(ROW(B3238),APガラス性能一覧!$O:$O,0))),""),IFERROR(IF(INDEX(APガラス性能一覧!A:A,MATCH(ROW(B3238),APガラス性能一覧!$N:$N,0))="","",INDEX(APガラス性能一覧!A:A,MATCH(ROW(B3238),APガラス性能一覧!$N:$N,0))),"")))</f>
        <v/>
      </c>
      <c r="C3244" s="68" t="str">
        <f>IFERROR(VLOOKUP($B3244,APガラス性能一覧!$A$2:$M$6097,2,0),"")</f>
        <v/>
      </c>
      <c r="D3244" s="68" t="str">
        <f>IFERROR(VLOOKUP($B3244,APガラス性能一覧!$A$2:$M$6097,3,0),"")</f>
        <v/>
      </c>
      <c r="E3244" s="68" t="str">
        <f>IFERROR(VLOOKUP($B3244,APガラス性能一覧!$A$2:$M$6097,4,0),"")</f>
        <v/>
      </c>
      <c r="F3244" s="68" t="str">
        <f>IFERROR(VLOOKUP($B3244,APガラス性能一覧!$A$2:$M$6097,5,0),"")</f>
        <v/>
      </c>
      <c r="G3244" s="68" t="str">
        <f>IFERROR(VLOOKUP($B3244,APガラス性能一覧!$A$2:$M$6097,6,0),"")</f>
        <v/>
      </c>
      <c r="H3244" s="68" t="str">
        <f>IFERROR(VLOOKUP($B3244,APガラス性能一覧!$A$2:$M$6097,7,0),"")</f>
        <v/>
      </c>
      <c r="I3244" s="68" t="str">
        <f>IFERROR(VLOOKUP($B3244,APガラス性能一覧!$A$2:$M$6097,8,0),"")</f>
        <v/>
      </c>
      <c r="J3244" s="68" t="str">
        <f>IFERROR(VLOOKUP($B3244,APガラス性能一覧!$A$2:$M$6097,9,0),"")</f>
        <v/>
      </c>
      <c r="K3244" s="68" t="str">
        <f>IFERROR(VLOOKUP($B3244,APガラス性能一覧!$A$2:$M$6097,10,0),"")</f>
        <v/>
      </c>
      <c r="L3244" s="68" t="str">
        <f>IFERROR(VLOOKUP($B3244,APガラス性能一覧!$A$2:$M$6097,11,0),"")</f>
        <v/>
      </c>
      <c r="M3244" s="68" t="str">
        <f>IFERROR(VLOOKUP($B3244,APガラス性能一覧!$A$2:$M$6097,12,0),"")</f>
        <v/>
      </c>
      <c r="N3244" s="68" t="str">
        <f>IFERROR(VLOOKUP($B3244,APガラス性能一覧!$A$2:$M$6097,13,0),"")</f>
        <v/>
      </c>
    </row>
    <row r="3245" spans="2:14" x14ac:dyDescent="0.4">
      <c r="B3245" s="68" t="str">
        <f>IF($D$2="","",IF($E$2=0.65,IFERROR(IF(INDEX(APガラス性能一覧!A:A,MATCH(ROW(B3239),APガラス性能一覧!$O:$O,0))="","",INDEX(APガラス性能一覧!A:A,MATCH(ROW(B3239),APガラス性能一覧!$O:$O,0))),""),IFERROR(IF(INDEX(APガラス性能一覧!A:A,MATCH(ROW(B3239),APガラス性能一覧!$N:$N,0))="","",INDEX(APガラス性能一覧!A:A,MATCH(ROW(B3239),APガラス性能一覧!$N:$N,0))),"")))</f>
        <v/>
      </c>
      <c r="C3245" s="68" t="str">
        <f>IFERROR(VLOOKUP($B3245,APガラス性能一覧!$A$2:$M$6097,2,0),"")</f>
        <v/>
      </c>
      <c r="D3245" s="68" t="str">
        <f>IFERROR(VLOOKUP($B3245,APガラス性能一覧!$A$2:$M$6097,3,0),"")</f>
        <v/>
      </c>
      <c r="E3245" s="68" t="str">
        <f>IFERROR(VLOOKUP($B3245,APガラス性能一覧!$A$2:$M$6097,4,0),"")</f>
        <v/>
      </c>
      <c r="F3245" s="68" t="str">
        <f>IFERROR(VLOOKUP($B3245,APガラス性能一覧!$A$2:$M$6097,5,0),"")</f>
        <v/>
      </c>
      <c r="G3245" s="68" t="str">
        <f>IFERROR(VLOOKUP($B3245,APガラス性能一覧!$A$2:$M$6097,6,0),"")</f>
        <v/>
      </c>
      <c r="H3245" s="68" t="str">
        <f>IFERROR(VLOOKUP($B3245,APガラス性能一覧!$A$2:$M$6097,7,0),"")</f>
        <v/>
      </c>
      <c r="I3245" s="68" t="str">
        <f>IFERROR(VLOOKUP($B3245,APガラス性能一覧!$A$2:$M$6097,8,0),"")</f>
        <v/>
      </c>
      <c r="J3245" s="68" t="str">
        <f>IFERROR(VLOOKUP($B3245,APガラス性能一覧!$A$2:$M$6097,9,0),"")</f>
        <v/>
      </c>
      <c r="K3245" s="68" t="str">
        <f>IFERROR(VLOOKUP($B3245,APガラス性能一覧!$A$2:$M$6097,10,0),"")</f>
        <v/>
      </c>
      <c r="L3245" s="68" t="str">
        <f>IFERROR(VLOOKUP($B3245,APガラス性能一覧!$A$2:$M$6097,11,0),"")</f>
        <v/>
      </c>
      <c r="M3245" s="68" t="str">
        <f>IFERROR(VLOOKUP($B3245,APガラス性能一覧!$A$2:$M$6097,12,0),"")</f>
        <v/>
      </c>
      <c r="N3245" s="68" t="str">
        <f>IFERROR(VLOOKUP($B3245,APガラス性能一覧!$A$2:$M$6097,13,0),"")</f>
        <v/>
      </c>
    </row>
    <row r="3246" spans="2:14" x14ac:dyDescent="0.4">
      <c r="B3246" s="68" t="str">
        <f>IF($D$2="","",IF($E$2=0.65,IFERROR(IF(INDEX(APガラス性能一覧!A:A,MATCH(ROW(B3240),APガラス性能一覧!$O:$O,0))="","",INDEX(APガラス性能一覧!A:A,MATCH(ROW(B3240),APガラス性能一覧!$O:$O,0))),""),IFERROR(IF(INDEX(APガラス性能一覧!A:A,MATCH(ROW(B3240),APガラス性能一覧!$N:$N,0))="","",INDEX(APガラス性能一覧!A:A,MATCH(ROW(B3240),APガラス性能一覧!$N:$N,0))),"")))</f>
        <v/>
      </c>
      <c r="C3246" s="68" t="str">
        <f>IFERROR(VLOOKUP($B3246,APガラス性能一覧!$A$2:$M$6097,2,0),"")</f>
        <v/>
      </c>
      <c r="D3246" s="68" t="str">
        <f>IFERROR(VLOOKUP($B3246,APガラス性能一覧!$A$2:$M$6097,3,0),"")</f>
        <v/>
      </c>
      <c r="E3246" s="68" t="str">
        <f>IFERROR(VLOOKUP($B3246,APガラス性能一覧!$A$2:$M$6097,4,0),"")</f>
        <v/>
      </c>
      <c r="F3246" s="68" t="str">
        <f>IFERROR(VLOOKUP($B3246,APガラス性能一覧!$A$2:$M$6097,5,0),"")</f>
        <v/>
      </c>
      <c r="G3246" s="68" t="str">
        <f>IFERROR(VLOOKUP($B3246,APガラス性能一覧!$A$2:$M$6097,6,0),"")</f>
        <v/>
      </c>
      <c r="H3246" s="68" t="str">
        <f>IFERROR(VLOOKUP($B3246,APガラス性能一覧!$A$2:$M$6097,7,0),"")</f>
        <v/>
      </c>
      <c r="I3246" s="68" t="str">
        <f>IFERROR(VLOOKUP($B3246,APガラス性能一覧!$A$2:$M$6097,8,0),"")</f>
        <v/>
      </c>
      <c r="J3246" s="68" t="str">
        <f>IFERROR(VLOOKUP($B3246,APガラス性能一覧!$A$2:$M$6097,9,0),"")</f>
        <v/>
      </c>
      <c r="K3246" s="68" t="str">
        <f>IFERROR(VLOOKUP($B3246,APガラス性能一覧!$A$2:$M$6097,10,0),"")</f>
        <v/>
      </c>
      <c r="L3246" s="68" t="str">
        <f>IFERROR(VLOOKUP($B3246,APガラス性能一覧!$A$2:$M$6097,11,0),"")</f>
        <v/>
      </c>
      <c r="M3246" s="68" t="str">
        <f>IFERROR(VLOOKUP($B3246,APガラス性能一覧!$A$2:$M$6097,12,0),"")</f>
        <v/>
      </c>
      <c r="N3246" s="68" t="str">
        <f>IFERROR(VLOOKUP($B3246,APガラス性能一覧!$A$2:$M$6097,13,0),"")</f>
        <v/>
      </c>
    </row>
    <row r="3247" spans="2:14" x14ac:dyDescent="0.4">
      <c r="B3247" s="68" t="str">
        <f>IF($D$2="","",IF($E$2=0.65,IFERROR(IF(INDEX(APガラス性能一覧!A:A,MATCH(ROW(B3241),APガラス性能一覧!$O:$O,0))="","",INDEX(APガラス性能一覧!A:A,MATCH(ROW(B3241),APガラス性能一覧!$O:$O,0))),""),IFERROR(IF(INDEX(APガラス性能一覧!A:A,MATCH(ROW(B3241),APガラス性能一覧!$N:$N,0))="","",INDEX(APガラス性能一覧!A:A,MATCH(ROW(B3241),APガラス性能一覧!$N:$N,0))),"")))</f>
        <v/>
      </c>
      <c r="C3247" s="68" t="str">
        <f>IFERROR(VLOOKUP($B3247,APガラス性能一覧!$A$2:$M$6097,2,0),"")</f>
        <v/>
      </c>
      <c r="D3247" s="68" t="str">
        <f>IFERROR(VLOOKUP($B3247,APガラス性能一覧!$A$2:$M$6097,3,0),"")</f>
        <v/>
      </c>
      <c r="E3247" s="68" t="str">
        <f>IFERROR(VLOOKUP($B3247,APガラス性能一覧!$A$2:$M$6097,4,0),"")</f>
        <v/>
      </c>
      <c r="F3247" s="68" t="str">
        <f>IFERROR(VLOOKUP($B3247,APガラス性能一覧!$A$2:$M$6097,5,0),"")</f>
        <v/>
      </c>
      <c r="G3247" s="68" t="str">
        <f>IFERROR(VLOOKUP($B3247,APガラス性能一覧!$A$2:$M$6097,6,0),"")</f>
        <v/>
      </c>
      <c r="H3247" s="68" t="str">
        <f>IFERROR(VLOOKUP($B3247,APガラス性能一覧!$A$2:$M$6097,7,0),"")</f>
        <v/>
      </c>
      <c r="I3247" s="68" t="str">
        <f>IFERROR(VLOOKUP($B3247,APガラス性能一覧!$A$2:$M$6097,8,0),"")</f>
        <v/>
      </c>
      <c r="J3247" s="68" t="str">
        <f>IFERROR(VLOOKUP($B3247,APガラス性能一覧!$A$2:$M$6097,9,0),"")</f>
        <v/>
      </c>
      <c r="K3247" s="68" t="str">
        <f>IFERROR(VLOOKUP($B3247,APガラス性能一覧!$A$2:$M$6097,10,0),"")</f>
        <v/>
      </c>
      <c r="L3247" s="68" t="str">
        <f>IFERROR(VLOOKUP($B3247,APガラス性能一覧!$A$2:$M$6097,11,0),"")</f>
        <v/>
      </c>
      <c r="M3247" s="68" t="str">
        <f>IFERROR(VLOOKUP($B3247,APガラス性能一覧!$A$2:$M$6097,12,0),"")</f>
        <v/>
      </c>
      <c r="N3247" s="68" t="str">
        <f>IFERROR(VLOOKUP($B3247,APガラス性能一覧!$A$2:$M$6097,13,0),"")</f>
        <v/>
      </c>
    </row>
    <row r="3248" spans="2:14" x14ac:dyDescent="0.4">
      <c r="B3248" s="68" t="str">
        <f>IF($D$2="","",IF($E$2=0.65,IFERROR(IF(INDEX(APガラス性能一覧!A:A,MATCH(ROW(B3242),APガラス性能一覧!$O:$O,0))="","",INDEX(APガラス性能一覧!A:A,MATCH(ROW(B3242),APガラス性能一覧!$O:$O,0))),""),IFERROR(IF(INDEX(APガラス性能一覧!A:A,MATCH(ROW(B3242),APガラス性能一覧!$N:$N,0))="","",INDEX(APガラス性能一覧!A:A,MATCH(ROW(B3242),APガラス性能一覧!$N:$N,0))),"")))</f>
        <v/>
      </c>
      <c r="C3248" s="68" t="str">
        <f>IFERROR(VLOOKUP($B3248,APガラス性能一覧!$A$2:$M$6097,2,0),"")</f>
        <v/>
      </c>
      <c r="D3248" s="68" t="str">
        <f>IFERROR(VLOOKUP($B3248,APガラス性能一覧!$A$2:$M$6097,3,0),"")</f>
        <v/>
      </c>
      <c r="E3248" s="68" t="str">
        <f>IFERROR(VLOOKUP($B3248,APガラス性能一覧!$A$2:$M$6097,4,0),"")</f>
        <v/>
      </c>
      <c r="F3248" s="68" t="str">
        <f>IFERROR(VLOOKUP($B3248,APガラス性能一覧!$A$2:$M$6097,5,0),"")</f>
        <v/>
      </c>
      <c r="G3248" s="68" t="str">
        <f>IFERROR(VLOOKUP($B3248,APガラス性能一覧!$A$2:$M$6097,6,0),"")</f>
        <v/>
      </c>
      <c r="H3248" s="68" t="str">
        <f>IFERROR(VLOOKUP($B3248,APガラス性能一覧!$A$2:$M$6097,7,0),"")</f>
        <v/>
      </c>
      <c r="I3248" s="68" t="str">
        <f>IFERROR(VLOOKUP($B3248,APガラス性能一覧!$A$2:$M$6097,8,0),"")</f>
        <v/>
      </c>
      <c r="J3248" s="68" t="str">
        <f>IFERROR(VLOOKUP($B3248,APガラス性能一覧!$A$2:$M$6097,9,0),"")</f>
        <v/>
      </c>
      <c r="K3248" s="68" t="str">
        <f>IFERROR(VLOOKUP($B3248,APガラス性能一覧!$A$2:$M$6097,10,0),"")</f>
        <v/>
      </c>
      <c r="L3248" s="68" t="str">
        <f>IFERROR(VLOOKUP($B3248,APガラス性能一覧!$A$2:$M$6097,11,0),"")</f>
        <v/>
      </c>
      <c r="M3248" s="68" t="str">
        <f>IFERROR(VLOOKUP($B3248,APガラス性能一覧!$A$2:$M$6097,12,0),"")</f>
        <v/>
      </c>
      <c r="N3248" s="68" t="str">
        <f>IFERROR(VLOOKUP($B3248,APガラス性能一覧!$A$2:$M$6097,13,0),"")</f>
        <v/>
      </c>
    </row>
    <row r="3249" spans="2:14" x14ac:dyDescent="0.4">
      <c r="B3249" s="68" t="str">
        <f>IF($D$2="","",IF($E$2=0.65,IFERROR(IF(INDEX(APガラス性能一覧!A:A,MATCH(ROW(B3243),APガラス性能一覧!$O:$O,0))="","",INDEX(APガラス性能一覧!A:A,MATCH(ROW(B3243),APガラス性能一覧!$O:$O,0))),""),IFERROR(IF(INDEX(APガラス性能一覧!A:A,MATCH(ROW(B3243),APガラス性能一覧!$N:$N,0))="","",INDEX(APガラス性能一覧!A:A,MATCH(ROW(B3243),APガラス性能一覧!$N:$N,0))),"")))</f>
        <v/>
      </c>
      <c r="C3249" s="68" t="str">
        <f>IFERROR(VLOOKUP($B3249,APガラス性能一覧!$A$2:$M$6097,2,0),"")</f>
        <v/>
      </c>
      <c r="D3249" s="68" t="str">
        <f>IFERROR(VLOOKUP($B3249,APガラス性能一覧!$A$2:$M$6097,3,0),"")</f>
        <v/>
      </c>
      <c r="E3249" s="68" t="str">
        <f>IFERROR(VLOOKUP($B3249,APガラス性能一覧!$A$2:$M$6097,4,0),"")</f>
        <v/>
      </c>
      <c r="F3249" s="68" t="str">
        <f>IFERROR(VLOOKUP($B3249,APガラス性能一覧!$A$2:$M$6097,5,0),"")</f>
        <v/>
      </c>
      <c r="G3249" s="68" t="str">
        <f>IFERROR(VLOOKUP($B3249,APガラス性能一覧!$A$2:$M$6097,6,0),"")</f>
        <v/>
      </c>
      <c r="H3249" s="68" t="str">
        <f>IFERROR(VLOOKUP($B3249,APガラス性能一覧!$A$2:$M$6097,7,0),"")</f>
        <v/>
      </c>
      <c r="I3249" s="68" t="str">
        <f>IFERROR(VLOOKUP($B3249,APガラス性能一覧!$A$2:$M$6097,8,0),"")</f>
        <v/>
      </c>
      <c r="J3249" s="68" t="str">
        <f>IFERROR(VLOOKUP($B3249,APガラス性能一覧!$A$2:$M$6097,9,0),"")</f>
        <v/>
      </c>
      <c r="K3249" s="68" t="str">
        <f>IFERROR(VLOOKUP($B3249,APガラス性能一覧!$A$2:$M$6097,10,0),"")</f>
        <v/>
      </c>
      <c r="L3249" s="68" t="str">
        <f>IFERROR(VLOOKUP($B3249,APガラス性能一覧!$A$2:$M$6097,11,0),"")</f>
        <v/>
      </c>
      <c r="M3249" s="68" t="str">
        <f>IFERROR(VLOOKUP($B3249,APガラス性能一覧!$A$2:$M$6097,12,0),"")</f>
        <v/>
      </c>
      <c r="N3249" s="68" t="str">
        <f>IFERROR(VLOOKUP($B3249,APガラス性能一覧!$A$2:$M$6097,13,0),"")</f>
        <v/>
      </c>
    </row>
    <row r="3250" spans="2:14" x14ac:dyDescent="0.4">
      <c r="B3250" s="68" t="str">
        <f>IF($D$2="","",IF($E$2=0.65,IFERROR(IF(INDEX(APガラス性能一覧!A:A,MATCH(ROW(B3244),APガラス性能一覧!$O:$O,0))="","",INDEX(APガラス性能一覧!A:A,MATCH(ROW(B3244),APガラス性能一覧!$O:$O,0))),""),IFERROR(IF(INDEX(APガラス性能一覧!A:A,MATCH(ROW(B3244),APガラス性能一覧!$N:$N,0))="","",INDEX(APガラス性能一覧!A:A,MATCH(ROW(B3244),APガラス性能一覧!$N:$N,0))),"")))</f>
        <v/>
      </c>
      <c r="C3250" s="68" t="str">
        <f>IFERROR(VLOOKUP($B3250,APガラス性能一覧!$A$2:$M$6097,2,0),"")</f>
        <v/>
      </c>
      <c r="D3250" s="68" t="str">
        <f>IFERROR(VLOOKUP($B3250,APガラス性能一覧!$A$2:$M$6097,3,0),"")</f>
        <v/>
      </c>
      <c r="E3250" s="68" t="str">
        <f>IFERROR(VLOOKUP($B3250,APガラス性能一覧!$A$2:$M$6097,4,0),"")</f>
        <v/>
      </c>
      <c r="F3250" s="68" t="str">
        <f>IFERROR(VLOOKUP($B3250,APガラス性能一覧!$A$2:$M$6097,5,0),"")</f>
        <v/>
      </c>
      <c r="G3250" s="68" t="str">
        <f>IFERROR(VLOOKUP($B3250,APガラス性能一覧!$A$2:$M$6097,6,0),"")</f>
        <v/>
      </c>
      <c r="H3250" s="68" t="str">
        <f>IFERROR(VLOOKUP($B3250,APガラス性能一覧!$A$2:$M$6097,7,0),"")</f>
        <v/>
      </c>
      <c r="I3250" s="68" t="str">
        <f>IFERROR(VLOOKUP($B3250,APガラス性能一覧!$A$2:$M$6097,8,0),"")</f>
        <v/>
      </c>
      <c r="J3250" s="68" t="str">
        <f>IFERROR(VLOOKUP($B3250,APガラス性能一覧!$A$2:$M$6097,9,0),"")</f>
        <v/>
      </c>
      <c r="K3250" s="68" t="str">
        <f>IFERROR(VLOOKUP($B3250,APガラス性能一覧!$A$2:$M$6097,10,0),"")</f>
        <v/>
      </c>
      <c r="L3250" s="68" t="str">
        <f>IFERROR(VLOOKUP($B3250,APガラス性能一覧!$A$2:$M$6097,11,0),"")</f>
        <v/>
      </c>
      <c r="M3250" s="68" t="str">
        <f>IFERROR(VLOOKUP($B3250,APガラス性能一覧!$A$2:$M$6097,12,0),"")</f>
        <v/>
      </c>
      <c r="N3250" s="68" t="str">
        <f>IFERROR(VLOOKUP($B3250,APガラス性能一覧!$A$2:$M$6097,13,0),"")</f>
        <v/>
      </c>
    </row>
    <row r="3251" spans="2:14" x14ac:dyDescent="0.4">
      <c r="B3251" s="68" t="str">
        <f>IF($D$2="","",IF($E$2=0.65,IFERROR(IF(INDEX(APガラス性能一覧!A:A,MATCH(ROW(B3245),APガラス性能一覧!$O:$O,0))="","",INDEX(APガラス性能一覧!A:A,MATCH(ROW(B3245),APガラス性能一覧!$O:$O,0))),""),IFERROR(IF(INDEX(APガラス性能一覧!A:A,MATCH(ROW(B3245),APガラス性能一覧!$N:$N,0))="","",INDEX(APガラス性能一覧!A:A,MATCH(ROW(B3245),APガラス性能一覧!$N:$N,0))),"")))</f>
        <v/>
      </c>
      <c r="C3251" s="68" t="str">
        <f>IFERROR(VLOOKUP($B3251,APガラス性能一覧!$A$2:$M$6097,2,0),"")</f>
        <v/>
      </c>
      <c r="D3251" s="68" t="str">
        <f>IFERROR(VLOOKUP($B3251,APガラス性能一覧!$A$2:$M$6097,3,0),"")</f>
        <v/>
      </c>
      <c r="E3251" s="68" t="str">
        <f>IFERROR(VLOOKUP($B3251,APガラス性能一覧!$A$2:$M$6097,4,0),"")</f>
        <v/>
      </c>
      <c r="F3251" s="68" t="str">
        <f>IFERROR(VLOOKUP($B3251,APガラス性能一覧!$A$2:$M$6097,5,0),"")</f>
        <v/>
      </c>
      <c r="G3251" s="68" t="str">
        <f>IFERROR(VLOOKUP($B3251,APガラス性能一覧!$A$2:$M$6097,6,0),"")</f>
        <v/>
      </c>
      <c r="H3251" s="68" t="str">
        <f>IFERROR(VLOOKUP($B3251,APガラス性能一覧!$A$2:$M$6097,7,0),"")</f>
        <v/>
      </c>
      <c r="I3251" s="68" t="str">
        <f>IFERROR(VLOOKUP($B3251,APガラス性能一覧!$A$2:$M$6097,8,0),"")</f>
        <v/>
      </c>
      <c r="J3251" s="68" t="str">
        <f>IFERROR(VLOOKUP($B3251,APガラス性能一覧!$A$2:$M$6097,9,0),"")</f>
        <v/>
      </c>
      <c r="K3251" s="68" t="str">
        <f>IFERROR(VLOOKUP($B3251,APガラス性能一覧!$A$2:$M$6097,10,0),"")</f>
        <v/>
      </c>
      <c r="L3251" s="68" t="str">
        <f>IFERROR(VLOOKUP($B3251,APガラス性能一覧!$A$2:$M$6097,11,0),"")</f>
        <v/>
      </c>
      <c r="M3251" s="68" t="str">
        <f>IFERROR(VLOOKUP($B3251,APガラス性能一覧!$A$2:$M$6097,12,0),"")</f>
        <v/>
      </c>
      <c r="N3251" s="68" t="str">
        <f>IFERROR(VLOOKUP($B3251,APガラス性能一覧!$A$2:$M$6097,13,0),"")</f>
        <v/>
      </c>
    </row>
    <row r="3252" spans="2:14" x14ac:dyDescent="0.4">
      <c r="B3252" s="68" t="str">
        <f>IF($D$2="","",IF($E$2=0.65,IFERROR(IF(INDEX(APガラス性能一覧!A:A,MATCH(ROW(B3246),APガラス性能一覧!$O:$O,0))="","",INDEX(APガラス性能一覧!A:A,MATCH(ROW(B3246),APガラス性能一覧!$O:$O,0))),""),IFERROR(IF(INDEX(APガラス性能一覧!A:A,MATCH(ROW(B3246),APガラス性能一覧!$N:$N,0))="","",INDEX(APガラス性能一覧!A:A,MATCH(ROW(B3246),APガラス性能一覧!$N:$N,0))),"")))</f>
        <v/>
      </c>
      <c r="C3252" s="68" t="str">
        <f>IFERROR(VLOOKUP($B3252,APガラス性能一覧!$A$2:$M$6097,2,0),"")</f>
        <v/>
      </c>
      <c r="D3252" s="68" t="str">
        <f>IFERROR(VLOOKUP($B3252,APガラス性能一覧!$A$2:$M$6097,3,0),"")</f>
        <v/>
      </c>
      <c r="E3252" s="68" t="str">
        <f>IFERROR(VLOOKUP($B3252,APガラス性能一覧!$A$2:$M$6097,4,0),"")</f>
        <v/>
      </c>
      <c r="F3252" s="68" t="str">
        <f>IFERROR(VLOOKUP($B3252,APガラス性能一覧!$A$2:$M$6097,5,0),"")</f>
        <v/>
      </c>
      <c r="G3252" s="68" t="str">
        <f>IFERROR(VLOOKUP($B3252,APガラス性能一覧!$A$2:$M$6097,6,0),"")</f>
        <v/>
      </c>
      <c r="H3252" s="68" t="str">
        <f>IFERROR(VLOOKUP($B3252,APガラス性能一覧!$A$2:$M$6097,7,0),"")</f>
        <v/>
      </c>
      <c r="I3252" s="68" t="str">
        <f>IFERROR(VLOOKUP($B3252,APガラス性能一覧!$A$2:$M$6097,8,0),"")</f>
        <v/>
      </c>
      <c r="J3252" s="68" t="str">
        <f>IFERROR(VLOOKUP($B3252,APガラス性能一覧!$A$2:$M$6097,9,0),"")</f>
        <v/>
      </c>
      <c r="K3252" s="68" t="str">
        <f>IFERROR(VLOOKUP($B3252,APガラス性能一覧!$A$2:$M$6097,10,0),"")</f>
        <v/>
      </c>
      <c r="L3252" s="68" t="str">
        <f>IFERROR(VLOOKUP($B3252,APガラス性能一覧!$A$2:$M$6097,11,0),"")</f>
        <v/>
      </c>
      <c r="M3252" s="68" t="str">
        <f>IFERROR(VLOOKUP($B3252,APガラス性能一覧!$A$2:$M$6097,12,0),"")</f>
        <v/>
      </c>
      <c r="N3252" s="68" t="str">
        <f>IFERROR(VLOOKUP($B3252,APガラス性能一覧!$A$2:$M$6097,13,0),"")</f>
        <v/>
      </c>
    </row>
    <row r="3253" spans="2:14" x14ac:dyDescent="0.4">
      <c r="B3253" s="68" t="str">
        <f>IF($D$2="","",IF($E$2=0.65,IFERROR(IF(INDEX(APガラス性能一覧!A:A,MATCH(ROW(B3247),APガラス性能一覧!$O:$O,0))="","",INDEX(APガラス性能一覧!A:A,MATCH(ROW(B3247),APガラス性能一覧!$O:$O,0))),""),IFERROR(IF(INDEX(APガラス性能一覧!A:A,MATCH(ROW(B3247),APガラス性能一覧!$N:$N,0))="","",INDEX(APガラス性能一覧!A:A,MATCH(ROW(B3247),APガラス性能一覧!$N:$N,0))),"")))</f>
        <v/>
      </c>
      <c r="C3253" s="68" t="str">
        <f>IFERROR(VLOOKUP($B3253,APガラス性能一覧!$A$2:$M$6097,2,0),"")</f>
        <v/>
      </c>
      <c r="D3253" s="68" t="str">
        <f>IFERROR(VLOOKUP($B3253,APガラス性能一覧!$A$2:$M$6097,3,0),"")</f>
        <v/>
      </c>
      <c r="E3253" s="68" t="str">
        <f>IFERROR(VLOOKUP($B3253,APガラス性能一覧!$A$2:$M$6097,4,0),"")</f>
        <v/>
      </c>
      <c r="F3253" s="68" t="str">
        <f>IFERROR(VLOOKUP($B3253,APガラス性能一覧!$A$2:$M$6097,5,0),"")</f>
        <v/>
      </c>
      <c r="G3253" s="68" t="str">
        <f>IFERROR(VLOOKUP($B3253,APガラス性能一覧!$A$2:$M$6097,6,0),"")</f>
        <v/>
      </c>
      <c r="H3253" s="68" t="str">
        <f>IFERROR(VLOOKUP($B3253,APガラス性能一覧!$A$2:$M$6097,7,0),"")</f>
        <v/>
      </c>
      <c r="I3253" s="68" t="str">
        <f>IFERROR(VLOOKUP($B3253,APガラス性能一覧!$A$2:$M$6097,8,0),"")</f>
        <v/>
      </c>
      <c r="J3253" s="68" t="str">
        <f>IFERROR(VLOOKUP($B3253,APガラス性能一覧!$A$2:$M$6097,9,0),"")</f>
        <v/>
      </c>
      <c r="K3253" s="68" t="str">
        <f>IFERROR(VLOOKUP($B3253,APガラス性能一覧!$A$2:$M$6097,10,0),"")</f>
        <v/>
      </c>
      <c r="L3253" s="68" t="str">
        <f>IFERROR(VLOOKUP($B3253,APガラス性能一覧!$A$2:$M$6097,11,0),"")</f>
        <v/>
      </c>
      <c r="M3253" s="68" t="str">
        <f>IFERROR(VLOOKUP($B3253,APガラス性能一覧!$A$2:$M$6097,12,0),"")</f>
        <v/>
      </c>
      <c r="N3253" s="68" t="str">
        <f>IFERROR(VLOOKUP($B3253,APガラス性能一覧!$A$2:$M$6097,13,0),"")</f>
        <v/>
      </c>
    </row>
    <row r="3254" spans="2:14" x14ac:dyDescent="0.4">
      <c r="B3254" s="68" t="str">
        <f>IF($D$2="","",IF($E$2=0.65,IFERROR(IF(INDEX(APガラス性能一覧!A:A,MATCH(ROW(B3248),APガラス性能一覧!$O:$O,0))="","",INDEX(APガラス性能一覧!A:A,MATCH(ROW(B3248),APガラス性能一覧!$O:$O,0))),""),IFERROR(IF(INDEX(APガラス性能一覧!A:A,MATCH(ROW(B3248),APガラス性能一覧!$N:$N,0))="","",INDEX(APガラス性能一覧!A:A,MATCH(ROW(B3248),APガラス性能一覧!$N:$N,0))),"")))</f>
        <v/>
      </c>
      <c r="C3254" s="68" t="str">
        <f>IFERROR(VLOOKUP($B3254,APガラス性能一覧!$A$2:$M$6097,2,0),"")</f>
        <v/>
      </c>
      <c r="D3254" s="68" t="str">
        <f>IFERROR(VLOOKUP($B3254,APガラス性能一覧!$A$2:$M$6097,3,0),"")</f>
        <v/>
      </c>
      <c r="E3254" s="68" t="str">
        <f>IFERROR(VLOOKUP($B3254,APガラス性能一覧!$A$2:$M$6097,4,0),"")</f>
        <v/>
      </c>
      <c r="F3254" s="68" t="str">
        <f>IFERROR(VLOOKUP($B3254,APガラス性能一覧!$A$2:$M$6097,5,0),"")</f>
        <v/>
      </c>
      <c r="G3254" s="68" t="str">
        <f>IFERROR(VLOOKUP($B3254,APガラス性能一覧!$A$2:$M$6097,6,0),"")</f>
        <v/>
      </c>
      <c r="H3254" s="68" t="str">
        <f>IFERROR(VLOOKUP($B3254,APガラス性能一覧!$A$2:$M$6097,7,0),"")</f>
        <v/>
      </c>
      <c r="I3254" s="68" t="str">
        <f>IFERROR(VLOOKUP($B3254,APガラス性能一覧!$A$2:$M$6097,8,0),"")</f>
        <v/>
      </c>
      <c r="J3254" s="68" t="str">
        <f>IFERROR(VLOOKUP($B3254,APガラス性能一覧!$A$2:$M$6097,9,0),"")</f>
        <v/>
      </c>
      <c r="K3254" s="68" t="str">
        <f>IFERROR(VLOOKUP($B3254,APガラス性能一覧!$A$2:$M$6097,10,0),"")</f>
        <v/>
      </c>
      <c r="L3254" s="68" t="str">
        <f>IFERROR(VLOOKUP($B3254,APガラス性能一覧!$A$2:$M$6097,11,0),"")</f>
        <v/>
      </c>
      <c r="M3254" s="68" t="str">
        <f>IFERROR(VLOOKUP($B3254,APガラス性能一覧!$A$2:$M$6097,12,0),"")</f>
        <v/>
      </c>
      <c r="N3254" s="68" t="str">
        <f>IFERROR(VLOOKUP($B3254,APガラス性能一覧!$A$2:$M$6097,13,0),"")</f>
        <v/>
      </c>
    </row>
    <row r="3255" spans="2:14" x14ac:dyDescent="0.4">
      <c r="B3255" s="68" t="str">
        <f>IF($D$2="","",IF($E$2=0.65,IFERROR(IF(INDEX(APガラス性能一覧!A:A,MATCH(ROW(B3249),APガラス性能一覧!$O:$O,0))="","",INDEX(APガラス性能一覧!A:A,MATCH(ROW(B3249),APガラス性能一覧!$O:$O,0))),""),IFERROR(IF(INDEX(APガラス性能一覧!A:A,MATCH(ROW(B3249),APガラス性能一覧!$N:$N,0))="","",INDEX(APガラス性能一覧!A:A,MATCH(ROW(B3249),APガラス性能一覧!$N:$N,0))),"")))</f>
        <v/>
      </c>
      <c r="C3255" s="68" t="str">
        <f>IFERROR(VLOOKUP($B3255,APガラス性能一覧!$A$2:$M$6097,2,0),"")</f>
        <v/>
      </c>
      <c r="D3255" s="68" t="str">
        <f>IFERROR(VLOOKUP($B3255,APガラス性能一覧!$A$2:$M$6097,3,0),"")</f>
        <v/>
      </c>
      <c r="E3255" s="68" t="str">
        <f>IFERROR(VLOOKUP($B3255,APガラス性能一覧!$A$2:$M$6097,4,0),"")</f>
        <v/>
      </c>
      <c r="F3255" s="68" t="str">
        <f>IFERROR(VLOOKUP($B3255,APガラス性能一覧!$A$2:$M$6097,5,0),"")</f>
        <v/>
      </c>
      <c r="G3255" s="68" t="str">
        <f>IFERROR(VLOOKUP($B3255,APガラス性能一覧!$A$2:$M$6097,6,0),"")</f>
        <v/>
      </c>
      <c r="H3255" s="68" t="str">
        <f>IFERROR(VLOOKUP($B3255,APガラス性能一覧!$A$2:$M$6097,7,0),"")</f>
        <v/>
      </c>
      <c r="I3255" s="68" t="str">
        <f>IFERROR(VLOOKUP($B3255,APガラス性能一覧!$A$2:$M$6097,8,0),"")</f>
        <v/>
      </c>
      <c r="J3255" s="68" t="str">
        <f>IFERROR(VLOOKUP($B3255,APガラス性能一覧!$A$2:$M$6097,9,0),"")</f>
        <v/>
      </c>
      <c r="K3255" s="68" t="str">
        <f>IFERROR(VLOOKUP($B3255,APガラス性能一覧!$A$2:$M$6097,10,0),"")</f>
        <v/>
      </c>
      <c r="L3255" s="68" t="str">
        <f>IFERROR(VLOOKUP($B3255,APガラス性能一覧!$A$2:$M$6097,11,0),"")</f>
        <v/>
      </c>
      <c r="M3255" s="68" t="str">
        <f>IFERROR(VLOOKUP($B3255,APガラス性能一覧!$A$2:$M$6097,12,0),"")</f>
        <v/>
      </c>
      <c r="N3255" s="68" t="str">
        <f>IFERROR(VLOOKUP($B3255,APガラス性能一覧!$A$2:$M$6097,13,0),"")</f>
        <v/>
      </c>
    </row>
    <row r="3256" spans="2:14" x14ac:dyDescent="0.4">
      <c r="B3256" s="68" t="str">
        <f>IF($D$2="","",IF($E$2=0.65,IFERROR(IF(INDEX(APガラス性能一覧!A:A,MATCH(ROW(B3250),APガラス性能一覧!$O:$O,0))="","",INDEX(APガラス性能一覧!A:A,MATCH(ROW(B3250),APガラス性能一覧!$O:$O,0))),""),IFERROR(IF(INDEX(APガラス性能一覧!A:A,MATCH(ROW(B3250),APガラス性能一覧!$N:$N,0))="","",INDEX(APガラス性能一覧!A:A,MATCH(ROW(B3250),APガラス性能一覧!$N:$N,0))),"")))</f>
        <v/>
      </c>
      <c r="C3256" s="68" t="str">
        <f>IFERROR(VLOOKUP($B3256,APガラス性能一覧!$A$2:$M$6097,2,0),"")</f>
        <v/>
      </c>
      <c r="D3256" s="68" t="str">
        <f>IFERROR(VLOOKUP($B3256,APガラス性能一覧!$A$2:$M$6097,3,0),"")</f>
        <v/>
      </c>
      <c r="E3256" s="68" t="str">
        <f>IFERROR(VLOOKUP($B3256,APガラス性能一覧!$A$2:$M$6097,4,0),"")</f>
        <v/>
      </c>
      <c r="F3256" s="68" t="str">
        <f>IFERROR(VLOOKUP($B3256,APガラス性能一覧!$A$2:$M$6097,5,0),"")</f>
        <v/>
      </c>
      <c r="G3256" s="68" t="str">
        <f>IFERROR(VLOOKUP($B3256,APガラス性能一覧!$A$2:$M$6097,6,0),"")</f>
        <v/>
      </c>
      <c r="H3256" s="68" t="str">
        <f>IFERROR(VLOOKUP($B3256,APガラス性能一覧!$A$2:$M$6097,7,0),"")</f>
        <v/>
      </c>
      <c r="I3256" s="68" t="str">
        <f>IFERROR(VLOOKUP($B3256,APガラス性能一覧!$A$2:$M$6097,8,0),"")</f>
        <v/>
      </c>
      <c r="J3256" s="68" t="str">
        <f>IFERROR(VLOOKUP($B3256,APガラス性能一覧!$A$2:$M$6097,9,0),"")</f>
        <v/>
      </c>
      <c r="K3256" s="68" t="str">
        <f>IFERROR(VLOOKUP($B3256,APガラス性能一覧!$A$2:$M$6097,10,0),"")</f>
        <v/>
      </c>
      <c r="L3256" s="68" t="str">
        <f>IFERROR(VLOOKUP($B3256,APガラス性能一覧!$A$2:$M$6097,11,0),"")</f>
        <v/>
      </c>
      <c r="M3256" s="68" t="str">
        <f>IFERROR(VLOOKUP($B3256,APガラス性能一覧!$A$2:$M$6097,12,0),"")</f>
        <v/>
      </c>
      <c r="N3256" s="68" t="str">
        <f>IFERROR(VLOOKUP($B3256,APガラス性能一覧!$A$2:$M$6097,13,0),"")</f>
        <v/>
      </c>
    </row>
    <row r="3257" spans="2:14" x14ac:dyDescent="0.4">
      <c r="B3257" s="68" t="str">
        <f>IF($D$2="","",IF($E$2=0.65,IFERROR(IF(INDEX(APガラス性能一覧!A:A,MATCH(ROW(B3251),APガラス性能一覧!$O:$O,0))="","",INDEX(APガラス性能一覧!A:A,MATCH(ROW(B3251),APガラス性能一覧!$O:$O,0))),""),IFERROR(IF(INDEX(APガラス性能一覧!A:A,MATCH(ROW(B3251),APガラス性能一覧!$N:$N,0))="","",INDEX(APガラス性能一覧!A:A,MATCH(ROW(B3251),APガラス性能一覧!$N:$N,0))),"")))</f>
        <v/>
      </c>
      <c r="C3257" s="68" t="str">
        <f>IFERROR(VLOOKUP($B3257,APガラス性能一覧!$A$2:$M$6097,2,0),"")</f>
        <v/>
      </c>
      <c r="D3257" s="68" t="str">
        <f>IFERROR(VLOOKUP($B3257,APガラス性能一覧!$A$2:$M$6097,3,0),"")</f>
        <v/>
      </c>
      <c r="E3257" s="68" t="str">
        <f>IFERROR(VLOOKUP($B3257,APガラス性能一覧!$A$2:$M$6097,4,0),"")</f>
        <v/>
      </c>
      <c r="F3257" s="68" t="str">
        <f>IFERROR(VLOOKUP($B3257,APガラス性能一覧!$A$2:$M$6097,5,0),"")</f>
        <v/>
      </c>
      <c r="G3257" s="68" t="str">
        <f>IFERROR(VLOOKUP($B3257,APガラス性能一覧!$A$2:$M$6097,6,0),"")</f>
        <v/>
      </c>
      <c r="H3257" s="68" t="str">
        <f>IFERROR(VLOOKUP($B3257,APガラス性能一覧!$A$2:$M$6097,7,0),"")</f>
        <v/>
      </c>
      <c r="I3257" s="68" t="str">
        <f>IFERROR(VLOOKUP($B3257,APガラス性能一覧!$A$2:$M$6097,8,0),"")</f>
        <v/>
      </c>
      <c r="J3257" s="68" t="str">
        <f>IFERROR(VLOOKUP($B3257,APガラス性能一覧!$A$2:$M$6097,9,0),"")</f>
        <v/>
      </c>
      <c r="K3257" s="68" t="str">
        <f>IFERROR(VLOOKUP($B3257,APガラス性能一覧!$A$2:$M$6097,10,0),"")</f>
        <v/>
      </c>
      <c r="L3257" s="68" t="str">
        <f>IFERROR(VLOOKUP($B3257,APガラス性能一覧!$A$2:$M$6097,11,0),"")</f>
        <v/>
      </c>
      <c r="M3257" s="68" t="str">
        <f>IFERROR(VLOOKUP($B3257,APガラス性能一覧!$A$2:$M$6097,12,0),"")</f>
        <v/>
      </c>
      <c r="N3257" s="68" t="str">
        <f>IFERROR(VLOOKUP($B3257,APガラス性能一覧!$A$2:$M$6097,13,0),"")</f>
        <v/>
      </c>
    </row>
    <row r="3258" spans="2:14" x14ac:dyDescent="0.4">
      <c r="B3258" s="68" t="str">
        <f>IF($D$2="","",IF($E$2=0.65,IFERROR(IF(INDEX(APガラス性能一覧!A:A,MATCH(ROW(B3252),APガラス性能一覧!$O:$O,0))="","",INDEX(APガラス性能一覧!A:A,MATCH(ROW(B3252),APガラス性能一覧!$O:$O,0))),""),IFERROR(IF(INDEX(APガラス性能一覧!A:A,MATCH(ROW(B3252),APガラス性能一覧!$N:$N,0))="","",INDEX(APガラス性能一覧!A:A,MATCH(ROW(B3252),APガラス性能一覧!$N:$N,0))),"")))</f>
        <v/>
      </c>
      <c r="C3258" s="68" t="str">
        <f>IFERROR(VLOOKUP($B3258,APガラス性能一覧!$A$2:$M$6097,2,0),"")</f>
        <v/>
      </c>
      <c r="D3258" s="68" t="str">
        <f>IFERROR(VLOOKUP($B3258,APガラス性能一覧!$A$2:$M$6097,3,0),"")</f>
        <v/>
      </c>
      <c r="E3258" s="68" t="str">
        <f>IFERROR(VLOOKUP($B3258,APガラス性能一覧!$A$2:$M$6097,4,0),"")</f>
        <v/>
      </c>
      <c r="F3258" s="68" t="str">
        <f>IFERROR(VLOOKUP($B3258,APガラス性能一覧!$A$2:$M$6097,5,0),"")</f>
        <v/>
      </c>
      <c r="G3258" s="68" t="str">
        <f>IFERROR(VLOOKUP($B3258,APガラス性能一覧!$A$2:$M$6097,6,0),"")</f>
        <v/>
      </c>
      <c r="H3258" s="68" t="str">
        <f>IFERROR(VLOOKUP($B3258,APガラス性能一覧!$A$2:$M$6097,7,0),"")</f>
        <v/>
      </c>
      <c r="I3258" s="68" t="str">
        <f>IFERROR(VLOOKUP($B3258,APガラス性能一覧!$A$2:$M$6097,8,0),"")</f>
        <v/>
      </c>
      <c r="J3258" s="68" t="str">
        <f>IFERROR(VLOOKUP($B3258,APガラス性能一覧!$A$2:$M$6097,9,0),"")</f>
        <v/>
      </c>
      <c r="K3258" s="68" t="str">
        <f>IFERROR(VLOOKUP($B3258,APガラス性能一覧!$A$2:$M$6097,10,0),"")</f>
        <v/>
      </c>
      <c r="L3258" s="68" t="str">
        <f>IFERROR(VLOOKUP($B3258,APガラス性能一覧!$A$2:$M$6097,11,0),"")</f>
        <v/>
      </c>
      <c r="M3258" s="68" t="str">
        <f>IFERROR(VLOOKUP($B3258,APガラス性能一覧!$A$2:$M$6097,12,0),"")</f>
        <v/>
      </c>
      <c r="N3258" s="68" t="str">
        <f>IFERROR(VLOOKUP($B3258,APガラス性能一覧!$A$2:$M$6097,13,0),"")</f>
        <v/>
      </c>
    </row>
    <row r="3259" spans="2:14" x14ac:dyDescent="0.4">
      <c r="B3259" s="68" t="str">
        <f>IF($D$2="","",IF($E$2=0.65,IFERROR(IF(INDEX(APガラス性能一覧!A:A,MATCH(ROW(B3253),APガラス性能一覧!$O:$O,0))="","",INDEX(APガラス性能一覧!A:A,MATCH(ROW(B3253),APガラス性能一覧!$O:$O,0))),""),IFERROR(IF(INDEX(APガラス性能一覧!A:A,MATCH(ROW(B3253),APガラス性能一覧!$N:$N,0))="","",INDEX(APガラス性能一覧!A:A,MATCH(ROW(B3253),APガラス性能一覧!$N:$N,0))),"")))</f>
        <v/>
      </c>
      <c r="C3259" s="68" t="str">
        <f>IFERROR(VLOOKUP($B3259,APガラス性能一覧!$A$2:$M$6097,2,0),"")</f>
        <v/>
      </c>
      <c r="D3259" s="68" t="str">
        <f>IFERROR(VLOOKUP($B3259,APガラス性能一覧!$A$2:$M$6097,3,0),"")</f>
        <v/>
      </c>
      <c r="E3259" s="68" t="str">
        <f>IFERROR(VLOOKUP($B3259,APガラス性能一覧!$A$2:$M$6097,4,0),"")</f>
        <v/>
      </c>
      <c r="F3259" s="68" t="str">
        <f>IFERROR(VLOOKUP($B3259,APガラス性能一覧!$A$2:$M$6097,5,0),"")</f>
        <v/>
      </c>
      <c r="G3259" s="68" t="str">
        <f>IFERROR(VLOOKUP($B3259,APガラス性能一覧!$A$2:$M$6097,6,0),"")</f>
        <v/>
      </c>
      <c r="H3259" s="68" t="str">
        <f>IFERROR(VLOOKUP($B3259,APガラス性能一覧!$A$2:$M$6097,7,0),"")</f>
        <v/>
      </c>
      <c r="I3259" s="68" t="str">
        <f>IFERROR(VLOOKUP($B3259,APガラス性能一覧!$A$2:$M$6097,8,0),"")</f>
        <v/>
      </c>
      <c r="J3259" s="68" t="str">
        <f>IFERROR(VLOOKUP($B3259,APガラス性能一覧!$A$2:$M$6097,9,0),"")</f>
        <v/>
      </c>
      <c r="K3259" s="68" t="str">
        <f>IFERROR(VLOOKUP($B3259,APガラス性能一覧!$A$2:$M$6097,10,0),"")</f>
        <v/>
      </c>
      <c r="L3259" s="68" t="str">
        <f>IFERROR(VLOOKUP($B3259,APガラス性能一覧!$A$2:$M$6097,11,0),"")</f>
        <v/>
      </c>
      <c r="M3259" s="68" t="str">
        <f>IFERROR(VLOOKUP($B3259,APガラス性能一覧!$A$2:$M$6097,12,0),"")</f>
        <v/>
      </c>
      <c r="N3259" s="68" t="str">
        <f>IFERROR(VLOOKUP($B3259,APガラス性能一覧!$A$2:$M$6097,13,0),"")</f>
        <v/>
      </c>
    </row>
    <row r="3260" spans="2:14" x14ac:dyDescent="0.4">
      <c r="B3260" s="68" t="str">
        <f>IF($D$2="","",IF($E$2=0.65,IFERROR(IF(INDEX(APガラス性能一覧!A:A,MATCH(ROW(B3254),APガラス性能一覧!$O:$O,0))="","",INDEX(APガラス性能一覧!A:A,MATCH(ROW(B3254),APガラス性能一覧!$O:$O,0))),""),IFERROR(IF(INDEX(APガラス性能一覧!A:A,MATCH(ROW(B3254),APガラス性能一覧!$N:$N,0))="","",INDEX(APガラス性能一覧!A:A,MATCH(ROW(B3254),APガラス性能一覧!$N:$N,0))),"")))</f>
        <v/>
      </c>
      <c r="C3260" s="68" t="str">
        <f>IFERROR(VLOOKUP($B3260,APガラス性能一覧!$A$2:$M$6097,2,0),"")</f>
        <v/>
      </c>
      <c r="D3260" s="68" t="str">
        <f>IFERROR(VLOOKUP($B3260,APガラス性能一覧!$A$2:$M$6097,3,0),"")</f>
        <v/>
      </c>
      <c r="E3260" s="68" t="str">
        <f>IFERROR(VLOOKUP($B3260,APガラス性能一覧!$A$2:$M$6097,4,0),"")</f>
        <v/>
      </c>
      <c r="F3260" s="68" t="str">
        <f>IFERROR(VLOOKUP($B3260,APガラス性能一覧!$A$2:$M$6097,5,0),"")</f>
        <v/>
      </c>
      <c r="G3260" s="68" t="str">
        <f>IFERROR(VLOOKUP($B3260,APガラス性能一覧!$A$2:$M$6097,6,0),"")</f>
        <v/>
      </c>
      <c r="H3260" s="68" t="str">
        <f>IFERROR(VLOOKUP($B3260,APガラス性能一覧!$A$2:$M$6097,7,0),"")</f>
        <v/>
      </c>
      <c r="I3260" s="68" t="str">
        <f>IFERROR(VLOOKUP($B3260,APガラス性能一覧!$A$2:$M$6097,8,0),"")</f>
        <v/>
      </c>
      <c r="J3260" s="68" t="str">
        <f>IFERROR(VLOOKUP($B3260,APガラス性能一覧!$A$2:$M$6097,9,0),"")</f>
        <v/>
      </c>
      <c r="K3260" s="68" t="str">
        <f>IFERROR(VLOOKUP($B3260,APガラス性能一覧!$A$2:$M$6097,10,0),"")</f>
        <v/>
      </c>
      <c r="L3260" s="68" t="str">
        <f>IFERROR(VLOOKUP($B3260,APガラス性能一覧!$A$2:$M$6097,11,0),"")</f>
        <v/>
      </c>
      <c r="M3260" s="68" t="str">
        <f>IFERROR(VLOOKUP($B3260,APガラス性能一覧!$A$2:$M$6097,12,0),"")</f>
        <v/>
      </c>
      <c r="N3260" s="68" t="str">
        <f>IFERROR(VLOOKUP($B3260,APガラス性能一覧!$A$2:$M$6097,13,0),"")</f>
        <v/>
      </c>
    </row>
    <row r="3261" spans="2:14" x14ac:dyDescent="0.4">
      <c r="B3261" s="68" t="str">
        <f>IF($D$2="","",IF($E$2=0.65,IFERROR(IF(INDEX(APガラス性能一覧!A:A,MATCH(ROW(B3255),APガラス性能一覧!$O:$O,0))="","",INDEX(APガラス性能一覧!A:A,MATCH(ROW(B3255),APガラス性能一覧!$O:$O,0))),""),IFERROR(IF(INDEX(APガラス性能一覧!A:A,MATCH(ROW(B3255),APガラス性能一覧!$N:$N,0))="","",INDEX(APガラス性能一覧!A:A,MATCH(ROW(B3255),APガラス性能一覧!$N:$N,0))),"")))</f>
        <v/>
      </c>
      <c r="C3261" s="68" t="str">
        <f>IFERROR(VLOOKUP($B3261,APガラス性能一覧!$A$2:$M$6097,2,0),"")</f>
        <v/>
      </c>
      <c r="D3261" s="68" t="str">
        <f>IFERROR(VLOOKUP($B3261,APガラス性能一覧!$A$2:$M$6097,3,0),"")</f>
        <v/>
      </c>
      <c r="E3261" s="68" t="str">
        <f>IFERROR(VLOOKUP($B3261,APガラス性能一覧!$A$2:$M$6097,4,0),"")</f>
        <v/>
      </c>
      <c r="F3261" s="68" t="str">
        <f>IFERROR(VLOOKUP($B3261,APガラス性能一覧!$A$2:$M$6097,5,0),"")</f>
        <v/>
      </c>
      <c r="G3261" s="68" t="str">
        <f>IFERROR(VLOOKUP($B3261,APガラス性能一覧!$A$2:$M$6097,6,0),"")</f>
        <v/>
      </c>
      <c r="H3261" s="68" t="str">
        <f>IFERROR(VLOOKUP($B3261,APガラス性能一覧!$A$2:$M$6097,7,0),"")</f>
        <v/>
      </c>
      <c r="I3261" s="68" t="str">
        <f>IFERROR(VLOOKUP($B3261,APガラス性能一覧!$A$2:$M$6097,8,0),"")</f>
        <v/>
      </c>
      <c r="J3261" s="68" t="str">
        <f>IFERROR(VLOOKUP($B3261,APガラス性能一覧!$A$2:$M$6097,9,0),"")</f>
        <v/>
      </c>
      <c r="K3261" s="68" t="str">
        <f>IFERROR(VLOOKUP($B3261,APガラス性能一覧!$A$2:$M$6097,10,0),"")</f>
        <v/>
      </c>
      <c r="L3261" s="68" t="str">
        <f>IFERROR(VLOOKUP($B3261,APガラス性能一覧!$A$2:$M$6097,11,0),"")</f>
        <v/>
      </c>
      <c r="M3261" s="68" t="str">
        <f>IFERROR(VLOOKUP($B3261,APガラス性能一覧!$A$2:$M$6097,12,0),"")</f>
        <v/>
      </c>
      <c r="N3261" s="68" t="str">
        <f>IFERROR(VLOOKUP($B3261,APガラス性能一覧!$A$2:$M$6097,13,0),"")</f>
        <v/>
      </c>
    </row>
    <row r="3262" spans="2:14" x14ac:dyDescent="0.4">
      <c r="B3262" s="68" t="str">
        <f>IF($D$2="","",IF($E$2=0.65,IFERROR(IF(INDEX(APガラス性能一覧!A:A,MATCH(ROW(B3256),APガラス性能一覧!$O:$O,0))="","",INDEX(APガラス性能一覧!A:A,MATCH(ROW(B3256),APガラス性能一覧!$O:$O,0))),""),IFERROR(IF(INDEX(APガラス性能一覧!A:A,MATCH(ROW(B3256),APガラス性能一覧!$N:$N,0))="","",INDEX(APガラス性能一覧!A:A,MATCH(ROW(B3256),APガラス性能一覧!$N:$N,0))),"")))</f>
        <v/>
      </c>
      <c r="C3262" s="68" t="str">
        <f>IFERROR(VLOOKUP($B3262,APガラス性能一覧!$A$2:$M$6097,2,0),"")</f>
        <v/>
      </c>
      <c r="D3262" s="68" t="str">
        <f>IFERROR(VLOOKUP($B3262,APガラス性能一覧!$A$2:$M$6097,3,0),"")</f>
        <v/>
      </c>
      <c r="E3262" s="68" t="str">
        <f>IFERROR(VLOOKUP($B3262,APガラス性能一覧!$A$2:$M$6097,4,0),"")</f>
        <v/>
      </c>
      <c r="F3262" s="68" t="str">
        <f>IFERROR(VLOOKUP($B3262,APガラス性能一覧!$A$2:$M$6097,5,0),"")</f>
        <v/>
      </c>
      <c r="G3262" s="68" t="str">
        <f>IFERROR(VLOOKUP($B3262,APガラス性能一覧!$A$2:$M$6097,6,0),"")</f>
        <v/>
      </c>
      <c r="H3262" s="68" t="str">
        <f>IFERROR(VLOOKUP($B3262,APガラス性能一覧!$A$2:$M$6097,7,0),"")</f>
        <v/>
      </c>
      <c r="I3262" s="68" t="str">
        <f>IFERROR(VLOOKUP($B3262,APガラス性能一覧!$A$2:$M$6097,8,0),"")</f>
        <v/>
      </c>
      <c r="J3262" s="68" t="str">
        <f>IFERROR(VLOOKUP($B3262,APガラス性能一覧!$A$2:$M$6097,9,0),"")</f>
        <v/>
      </c>
      <c r="K3262" s="68" t="str">
        <f>IFERROR(VLOOKUP($B3262,APガラス性能一覧!$A$2:$M$6097,10,0),"")</f>
        <v/>
      </c>
      <c r="L3262" s="68" t="str">
        <f>IFERROR(VLOOKUP($B3262,APガラス性能一覧!$A$2:$M$6097,11,0),"")</f>
        <v/>
      </c>
      <c r="M3262" s="68" t="str">
        <f>IFERROR(VLOOKUP($B3262,APガラス性能一覧!$A$2:$M$6097,12,0),"")</f>
        <v/>
      </c>
      <c r="N3262" s="68" t="str">
        <f>IFERROR(VLOOKUP($B3262,APガラス性能一覧!$A$2:$M$6097,13,0),"")</f>
        <v/>
      </c>
    </row>
    <row r="3263" spans="2:14" x14ac:dyDescent="0.4">
      <c r="B3263" s="68" t="str">
        <f>IF($D$2="","",IF($E$2=0.65,IFERROR(IF(INDEX(APガラス性能一覧!A:A,MATCH(ROW(B3257),APガラス性能一覧!$O:$O,0))="","",INDEX(APガラス性能一覧!A:A,MATCH(ROW(B3257),APガラス性能一覧!$O:$O,0))),""),IFERROR(IF(INDEX(APガラス性能一覧!A:A,MATCH(ROW(B3257),APガラス性能一覧!$N:$N,0))="","",INDEX(APガラス性能一覧!A:A,MATCH(ROW(B3257),APガラス性能一覧!$N:$N,0))),"")))</f>
        <v/>
      </c>
      <c r="C3263" s="68" t="str">
        <f>IFERROR(VLOOKUP($B3263,APガラス性能一覧!$A$2:$M$6097,2,0),"")</f>
        <v/>
      </c>
      <c r="D3263" s="68" t="str">
        <f>IFERROR(VLOOKUP($B3263,APガラス性能一覧!$A$2:$M$6097,3,0),"")</f>
        <v/>
      </c>
      <c r="E3263" s="68" t="str">
        <f>IFERROR(VLOOKUP($B3263,APガラス性能一覧!$A$2:$M$6097,4,0),"")</f>
        <v/>
      </c>
      <c r="F3263" s="68" t="str">
        <f>IFERROR(VLOOKUP($B3263,APガラス性能一覧!$A$2:$M$6097,5,0),"")</f>
        <v/>
      </c>
      <c r="G3263" s="68" t="str">
        <f>IFERROR(VLOOKUP($B3263,APガラス性能一覧!$A$2:$M$6097,6,0),"")</f>
        <v/>
      </c>
      <c r="H3263" s="68" t="str">
        <f>IFERROR(VLOOKUP($B3263,APガラス性能一覧!$A$2:$M$6097,7,0),"")</f>
        <v/>
      </c>
      <c r="I3263" s="68" t="str">
        <f>IFERROR(VLOOKUP($B3263,APガラス性能一覧!$A$2:$M$6097,8,0),"")</f>
        <v/>
      </c>
      <c r="J3263" s="68" t="str">
        <f>IFERROR(VLOOKUP($B3263,APガラス性能一覧!$A$2:$M$6097,9,0),"")</f>
        <v/>
      </c>
      <c r="K3263" s="68" t="str">
        <f>IFERROR(VLOOKUP($B3263,APガラス性能一覧!$A$2:$M$6097,10,0),"")</f>
        <v/>
      </c>
      <c r="L3263" s="68" t="str">
        <f>IFERROR(VLOOKUP($B3263,APガラス性能一覧!$A$2:$M$6097,11,0),"")</f>
        <v/>
      </c>
      <c r="M3263" s="68" t="str">
        <f>IFERROR(VLOOKUP($B3263,APガラス性能一覧!$A$2:$M$6097,12,0),"")</f>
        <v/>
      </c>
      <c r="N3263" s="68" t="str">
        <f>IFERROR(VLOOKUP($B3263,APガラス性能一覧!$A$2:$M$6097,13,0),"")</f>
        <v/>
      </c>
    </row>
    <row r="3264" spans="2:14" x14ac:dyDescent="0.4">
      <c r="B3264" s="68" t="str">
        <f>IF($D$2="","",IF($E$2=0.65,IFERROR(IF(INDEX(APガラス性能一覧!A:A,MATCH(ROW(B3258),APガラス性能一覧!$O:$O,0))="","",INDEX(APガラス性能一覧!A:A,MATCH(ROW(B3258),APガラス性能一覧!$O:$O,0))),""),IFERROR(IF(INDEX(APガラス性能一覧!A:A,MATCH(ROW(B3258),APガラス性能一覧!$N:$N,0))="","",INDEX(APガラス性能一覧!A:A,MATCH(ROW(B3258),APガラス性能一覧!$N:$N,0))),"")))</f>
        <v/>
      </c>
      <c r="C3264" s="68" t="str">
        <f>IFERROR(VLOOKUP($B3264,APガラス性能一覧!$A$2:$M$6097,2,0),"")</f>
        <v/>
      </c>
      <c r="D3264" s="68" t="str">
        <f>IFERROR(VLOOKUP($B3264,APガラス性能一覧!$A$2:$M$6097,3,0),"")</f>
        <v/>
      </c>
      <c r="E3264" s="68" t="str">
        <f>IFERROR(VLOOKUP($B3264,APガラス性能一覧!$A$2:$M$6097,4,0),"")</f>
        <v/>
      </c>
      <c r="F3264" s="68" t="str">
        <f>IFERROR(VLOOKUP($B3264,APガラス性能一覧!$A$2:$M$6097,5,0),"")</f>
        <v/>
      </c>
      <c r="G3264" s="68" t="str">
        <f>IFERROR(VLOOKUP($B3264,APガラス性能一覧!$A$2:$M$6097,6,0),"")</f>
        <v/>
      </c>
      <c r="H3264" s="68" t="str">
        <f>IFERROR(VLOOKUP($B3264,APガラス性能一覧!$A$2:$M$6097,7,0),"")</f>
        <v/>
      </c>
      <c r="I3264" s="68" t="str">
        <f>IFERROR(VLOOKUP($B3264,APガラス性能一覧!$A$2:$M$6097,8,0),"")</f>
        <v/>
      </c>
      <c r="J3264" s="68" t="str">
        <f>IFERROR(VLOOKUP($B3264,APガラス性能一覧!$A$2:$M$6097,9,0),"")</f>
        <v/>
      </c>
      <c r="K3264" s="68" t="str">
        <f>IFERROR(VLOOKUP($B3264,APガラス性能一覧!$A$2:$M$6097,10,0),"")</f>
        <v/>
      </c>
      <c r="L3264" s="68" t="str">
        <f>IFERROR(VLOOKUP($B3264,APガラス性能一覧!$A$2:$M$6097,11,0),"")</f>
        <v/>
      </c>
      <c r="M3264" s="68" t="str">
        <f>IFERROR(VLOOKUP($B3264,APガラス性能一覧!$A$2:$M$6097,12,0),"")</f>
        <v/>
      </c>
      <c r="N3264" s="68" t="str">
        <f>IFERROR(VLOOKUP($B3264,APガラス性能一覧!$A$2:$M$6097,13,0),"")</f>
        <v/>
      </c>
    </row>
    <row r="3265" spans="2:14" x14ac:dyDescent="0.4">
      <c r="B3265" s="68" t="str">
        <f>IF($D$2="","",IF($E$2=0.65,IFERROR(IF(INDEX(APガラス性能一覧!A:A,MATCH(ROW(B3259),APガラス性能一覧!$O:$O,0))="","",INDEX(APガラス性能一覧!A:A,MATCH(ROW(B3259),APガラス性能一覧!$O:$O,0))),""),IFERROR(IF(INDEX(APガラス性能一覧!A:A,MATCH(ROW(B3259),APガラス性能一覧!$N:$N,0))="","",INDEX(APガラス性能一覧!A:A,MATCH(ROW(B3259),APガラス性能一覧!$N:$N,0))),"")))</f>
        <v/>
      </c>
      <c r="C3265" s="68" t="str">
        <f>IFERROR(VLOOKUP($B3265,APガラス性能一覧!$A$2:$M$6097,2,0),"")</f>
        <v/>
      </c>
      <c r="D3265" s="68" t="str">
        <f>IFERROR(VLOOKUP($B3265,APガラス性能一覧!$A$2:$M$6097,3,0),"")</f>
        <v/>
      </c>
      <c r="E3265" s="68" t="str">
        <f>IFERROR(VLOOKUP($B3265,APガラス性能一覧!$A$2:$M$6097,4,0),"")</f>
        <v/>
      </c>
      <c r="F3265" s="68" t="str">
        <f>IFERROR(VLOOKUP($B3265,APガラス性能一覧!$A$2:$M$6097,5,0),"")</f>
        <v/>
      </c>
      <c r="G3265" s="68" t="str">
        <f>IFERROR(VLOOKUP($B3265,APガラス性能一覧!$A$2:$M$6097,6,0),"")</f>
        <v/>
      </c>
      <c r="H3265" s="68" t="str">
        <f>IFERROR(VLOOKUP($B3265,APガラス性能一覧!$A$2:$M$6097,7,0),"")</f>
        <v/>
      </c>
      <c r="I3265" s="68" t="str">
        <f>IFERROR(VLOOKUP($B3265,APガラス性能一覧!$A$2:$M$6097,8,0),"")</f>
        <v/>
      </c>
      <c r="J3265" s="68" t="str">
        <f>IFERROR(VLOOKUP($B3265,APガラス性能一覧!$A$2:$M$6097,9,0),"")</f>
        <v/>
      </c>
      <c r="K3265" s="68" t="str">
        <f>IFERROR(VLOOKUP($B3265,APガラス性能一覧!$A$2:$M$6097,10,0),"")</f>
        <v/>
      </c>
      <c r="L3265" s="68" t="str">
        <f>IFERROR(VLOOKUP($B3265,APガラス性能一覧!$A$2:$M$6097,11,0),"")</f>
        <v/>
      </c>
      <c r="M3265" s="68" t="str">
        <f>IFERROR(VLOOKUP($B3265,APガラス性能一覧!$A$2:$M$6097,12,0),"")</f>
        <v/>
      </c>
      <c r="N3265" s="68" t="str">
        <f>IFERROR(VLOOKUP($B3265,APガラス性能一覧!$A$2:$M$6097,13,0),"")</f>
        <v/>
      </c>
    </row>
    <row r="3266" spans="2:14" x14ac:dyDescent="0.4">
      <c r="B3266" s="68" t="str">
        <f>IF($D$2="","",IF($E$2=0.65,IFERROR(IF(INDEX(APガラス性能一覧!A:A,MATCH(ROW(B3260),APガラス性能一覧!$O:$O,0))="","",INDEX(APガラス性能一覧!A:A,MATCH(ROW(B3260),APガラス性能一覧!$O:$O,0))),""),IFERROR(IF(INDEX(APガラス性能一覧!A:A,MATCH(ROW(B3260),APガラス性能一覧!$N:$N,0))="","",INDEX(APガラス性能一覧!A:A,MATCH(ROW(B3260),APガラス性能一覧!$N:$N,0))),"")))</f>
        <v/>
      </c>
      <c r="C3266" s="68" t="str">
        <f>IFERROR(VLOOKUP($B3266,APガラス性能一覧!$A$2:$M$6097,2,0),"")</f>
        <v/>
      </c>
      <c r="D3266" s="68" t="str">
        <f>IFERROR(VLOOKUP($B3266,APガラス性能一覧!$A$2:$M$6097,3,0),"")</f>
        <v/>
      </c>
      <c r="E3266" s="68" t="str">
        <f>IFERROR(VLOOKUP($B3266,APガラス性能一覧!$A$2:$M$6097,4,0),"")</f>
        <v/>
      </c>
      <c r="F3266" s="68" t="str">
        <f>IFERROR(VLOOKUP($B3266,APガラス性能一覧!$A$2:$M$6097,5,0),"")</f>
        <v/>
      </c>
      <c r="G3266" s="68" t="str">
        <f>IFERROR(VLOOKUP($B3266,APガラス性能一覧!$A$2:$M$6097,6,0),"")</f>
        <v/>
      </c>
      <c r="H3266" s="68" t="str">
        <f>IFERROR(VLOOKUP($B3266,APガラス性能一覧!$A$2:$M$6097,7,0),"")</f>
        <v/>
      </c>
      <c r="I3266" s="68" t="str">
        <f>IFERROR(VLOOKUP($B3266,APガラス性能一覧!$A$2:$M$6097,8,0),"")</f>
        <v/>
      </c>
      <c r="J3266" s="68" t="str">
        <f>IFERROR(VLOOKUP($B3266,APガラス性能一覧!$A$2:$M$6097,9,0),"")</f>
        <v/>
      </c>
      <c r="K3266" s="68" t="str">
        <f>IFERROR(VLOOKUP($B3266,APガラス性能一覧!$A$2:$M$6097,10,0),"")</f>
        <v/>
      </c>
      <c r="L3266" s="68" t="str">
        <f>IFERROR(VLOOKUP($B3266,APガラス性能一覧!$A$2:$M$6097,11,0),"")</f>
        <v/>
      </c>
      <c r="M3266" s="68" t="str">
        <f>IFERROR(VLOOKUP($B3266,APガラス性能一覧!$A$2:$M$6097,12,0),"")</f>
        <v/>
      </c>
      <c r="N3266" s="68" t="str">
        <f>IFERROR(VLOOKUP($B3266,APガラス性能一覧!$A$2:$M$6097,13,0),"")</f>
        <v/>
      </c>
    </row>
    <row r="3267" spans="2:14" x14ac:dyDescent="0.4">
      <c r="B3267" s="68" t="str">
        <f>IF($D$2="","",IF($E$2=0.65,IFERROR(IF(INDEX(APガラス性能一覧!A:A,MATCH(ROW(B3261),APガラス性能一覧!$O:$O,0))="","",INDEX(APガラス性能一覧!A:A,MATCH(ROW(B3261),APガラス性能一覧!$O:$O,0))),""),IFERROR(IF(INDEX(APガラス性能一覧!A:A,MATCH(ROW(B3261),APガラス性能一覧!$N:$N,0))="","",INDEX(APガラス性能一覧!A:A,MATCH(ROW(B3261),APガラス性能一覧!$N:$N,0))),"")))</f>
        <v/>
      </c>
      <c r="C3267" s="68" t="str">
        <f>IFERROR(VLOOKUP($B3267,APガラス性能一覧!$A$2:$M$6097,2,0),"")</f>
        <v/>
      </c>
      <c r="D3267" s="68" t="str">
        <f>IFERROR(VLOOKUP($B3267,APガラス性能一覧!$A$2:$M$6097,3,0),"")</f>
        <v/>
      </c>
      <c r="E3267" s="68" t="str">
        <f>IFERROR(VLOOKUP($B3267,APガラス性能一覧!$A$2:$M$6097,4,0),"")</f>
        <v/>
      </c>
      <c r="F3267" s="68" t="str">
        <f>IFERROR(VLOOKUP($B3267,APガラス性能一覧!$A$2:$M$6097,5,0),"")</f>
        <v/>
      </c>
      <c r="G3267" s="68" t="str">
        <f>IFERROR(VLOOKUP($B3267,APガラス性能一覧!$A$2:$M$6097,6,0),"")</f>
        <v/>
      </c>
      <c r="H3267" s="68" t="str">
        <f>IFERROR(VLOOKUP($B3267,APガラス性能一覧!$A$2:$M$6097,7,0),"")</f>
        <v/>
      </c>
      <c r="I3267" s="68" t="str">
        <f>IFERROR(VLOOKUP($B3267,APガラス性能一覧!$A$2:$M$6097,8,0),"")</f>
        <v/>
      </c>
      <c r="J3267" s="68" t="str">
        <f>IFERROR(VLOOKUP($B3267,APガラス性能一覧!$A$2:$M$6097,9,0),"")</f>
        <v/>
      </c>
      <c r="K3267" s="68" t="str">
        <f>IFERROR(VLOOKUP($B3267,APガラス性能一覧!$A$2:$M$6097,10,0),"")</f>
        <v/>
      </c>
      <c r="L3267" s="68" t="str">
        <f>IFERROR(VLOOKUP($B3267,APガラス性能一覧!$A$2:$M$6097,11,0),"")</f>
        <v/>
      </c>
      <c r="M3267" s="68" t="str">
        <f>IFERROR(VLOOKUP($B3267,APガラス性能一覧!$A$2:$M$6097,12,0),"")</f>
        <v/>
      </c>
      <c r="N3267" s="68" t="str">
        <f>IFERROR(VLOOKUP($B3267,APガラス性能一覧!$A$2:$M$6097,13,0),"")</f>
        <v/>
      </c>
    </row>
    <row r="3268" spans="2:14" x14ac:dyDescent="0.4">
      <c r="B3268" s="68" t="str">
        <f>IF($D$2="","",IF($E$2=0.65,IFERROR(IF(INDEX(APガラス性能一覧!A:A,MATCH(ROW(B3262),APガラス性能一覧!$O:$O,0))="","",INDEX(APガラス性能一覧!A:A,MATCH(ROW(B3262),APガラス性能一覧!$O:$O,0))),""),IFERROR(IF(INDEX(APガラス性能一覧!A:A,MATCH(ROW(B3262),APガラス性能一覧!$N:$N,0))="","",INDEX(APガラス性能一覧!A:A,MATCH(ROW(B3262),APガラス性能一覧!$N:$N,0))),"")))</f>
        <v/>
      </c>
      <c r="C3268" s="68" t="str">
        <f>IFERROR(VLOOKUP($B3268,APガラス性能一覧!$A$2:$M$6097,2,0),"")</f>
        <v/>
      </c>
      <c r="D3268" s="68" t="str">
        <f>IFERROR(VLOOKUP($B3268,APガラス性能一覧!$A$2:$M$6097,3,0),"")</f>
        <v/>
      </c>
      <c r="E3268" s="68" t="str">
        <f>IFERROR(VLOOKUP($B3268,APガラス性能一覧!$A$2:$M$6097,4,0),"")</f>
        <v/>
      </c>
      <c r="F3268" s="68" t="str">
        <f>IFERROR(VLOOKUP($B3268,APガラス性能一覧!$A$2:$M$6097,5,0),"")</f>
        <v/>
      </c>
      <c r="G3268" s="68" t="str">
        <f>IFERROR(VLOOKUP($B3268,APガラス性能一覧!$A$2:$M$6097,6,0),"")</f>
        <v/>
      </c>
      <c r="H3268" s="68" t="str">
        <f>IFERROR(VLOOKUP($B3268,APガラス性能一覧!$A$2:$M$6097,7,0),"")</f>
        <v/>
      </c>
      <c r="I3268" s="68" t="str">
        <f>IFERROR(VLOOKUP($B3268,APガラス性能一覧!$A$2:$M$6097,8,0),"")</f>
        <v/>
      </c>
      <c r="J3268" s="68" t="str">
        <f>IFERROR(VLOOKUP($B3268,APガラス性能一覧!$A$2:$M$6097,9,0),"")</f>
        <v/>
      </c>
      <c r="K3268" s="68" t="str">
        <f>IFERROR(VLOOKUP($B3268,APガラス性能一覧!$A$2:$M$6097,10,0),"")</f>
        <v/>
      </c>
      <c r="L3268" s="68" t="str">
        <f>IFERROR(VLOOKUP($B3268,APガラス性能一覧!$A$2:$M$6097,11,0),"")</f>
        <v/>
      </c>
      <c r="M3268" s="68" t="str">
        <f>IFERROR(VLOOKUP($B3268,APガラス性能一覧!$A$2:$M$6097,12,0),"")</f>
        <v/>
      </c>
      <c r="N3268" s="68" t="str">
        <f>IFERROR(VLOOKUP($B3268,APガラス性能一覧!$A$2:$M$6097,13,0),"")</f>
        <v/>
      </c>
    </row>
    <row r="3269" spans="2:14" x14ac:dyDescent="0.4">
      <c r="B3269" s="68" t="str">
        <f>IF($D$2="","",IF($E$2=0.65,IFERROR(IF(INDEX(APガラス性能一覧!A:A,MATCH(ROW(B3263),APガラス性能一覧!$O:$O,0))="","",INDEX(APガラス性能一覧!A:A,MATCH(ROW(B3263),APガラス性能一覧!$O:$O,0))),""),IFERROR(IF(INDEX(APガラス性能一覧!A:A,MATCH(ROW(B3263),APガラス性能一覧!$N:$N,0))="","",INDEX(APガラス性能一覧!A:A,MATCH(ROW(B3263),APガラス性能一覧!$N:$N,0))),"")))</f>
        <v/>
      </c>
      <c r="C3269" s="68" t="str">
        <f>IFERROR(VLOOKUP($B3269,APガラス性能一覧!$A$2:$M$6097,2,0),"")</f>
        <v/>
      </c>
      <c r="D3269" s="68" t="str">
        <f>IFERROR(VLOOKUP($B3269,APガラス性能一覧!$A$2:$M$6097,3,0),"")</f>
        <v/>
      </c>
      <c r="E3269" s="68" t="str">
        <f>IFERROR(VLOOKUP($B3269,APガラス性能一覧!$A$2:$M$6097,4,0),"")</f>
        <v/>
      </c>
      <c r="F3269" s="68" t="str">
        <f>IFERROR(VLOOKUP($B3269,APガラス性能一覧!$A$2:$M$6097,5,0),"")</f>
        <v/>
      </c>
      <c r="G3269" s="68" t="str">
        <f>IFERROR(VLOOKUP($B3269,APガラス性能一覧!$A$2:$M$6097,6,0),"")</f>
        <v/>
      </c>
      <c r="H3269" s="68" t="str">
        <f>IFERROR(VLOOKUP($B3269,APガラス性能一覧!$A$2:$M$6097,7,0),"")</f>
        <v/>
      </c>
      <c r="I3269" s="68" t="str">
        <f>IFERROR(VLOOKUP($B3269,APガラス性能一覧!$A$2:$M$6097,8,0),"")</f>
        <v/>
      </c>
      <c r="J3269" s="68" t="str">
        <f>IFERROR(VLOOKUP($B3269,APガラス性能一覧!$A$2:$M$6097,9,0),"")</f>
        <v/>
      </c>
      <c r="K3269" s="68" t="str">
        <f>IFERROR(VLOOKUP($B3269,APガラス性能一覧!$A$2:$M$6097,10,0),"")</f>
        <v/>
      </c>
      <c r="L3269" s="68" t="str">
        <f>IFERROR(VLOOKUP($B3269,APガラス性能一覧!$A$2:$M$6097,11,0),"")</f>
        <v/>
      </c>
      <c r="M3269" s="68" t="str">
        <f>IFERROR(VLOOKUP($B3269,APガラス性能一覧!$A$2:$M$6097,12,0),"")</f>
        <v/>
      </c>
      <c r="N3269" s="68" t="str">
        <f>IFERROR(VLOOKUP($B3269,APガラス性能一覧!$A$2:$M$6097,13,0),"")</f>
        <v/>
      </c>
    </row>
    <row r="3270" spans="2:14" x14ac:dyDescent="0.4">
      <c r="B3270" s="68" t="str">
        <f>IF($D$2="","",IF($E$2=0.65,IFERROR(IF(INDEX(APガラス性能一覧!A:A,MATCH(ROW(B3264),APガラス性能一覧!$O:$O,0))="","",INDEX(APガラス性能一覧!A:A,MATCH(ROW(B3264),APガラス性能一覧!$O:$O,0))),""),IFERROR(IF(INDEX(APガラス性能一覧!A:A,MATCH(ROW(B3264),APガラス性能一覧!$N:$N,0))="","",INDEX(APガラス性能一覧!A:A,MATCH(ROW(B3264),APガラス性能一覧!$N:$N,0))),"")))</f>
        <v/>
      </c>
      <c r="C3270" s="68" t="str">
        <f>IFERROR(VLOOKUP($B3270,APガラス性能一覧!$A$2:$M$6097,2,0),"")</f>
        <v/>
      </c>
      <c r="D3270" s="68" t="str">
        <f>IFERROR(VLOOKUP($B3270,APガラス性能一覧!$A$2:$M$6097,3,0),"")</f>
        <v/>
      </c>
      <c r="E3270" s="68" t="str">
        <f>IFERROR(VLOOKUP($B3270,APガラス性能一覧!$A$2:$M$6097,4,0),"")</f>
        <v/>
      </c>
      <c r="F3270" s="68" t="str">
        <f>IFERROR(VLOOKUP($B3270,APガラス性能一覧!$A$2:$M$6097,5,0),"")</f>
        <v/>
      </c>
      <c r="G3270" s="68" t="str">
        <f>IFERROR(VLOOKUP($B3270,APガラス性能一覧!$A$2:$M$6097,6,0),"")</f>
        <v/>
      </c>
      <c r="H3270" s="68" t="str">
        <f>IFERROR(VLOOKUP($B3270,APガラス性能一覧!$A$2:$M$6097,7,0),"")</f>
        <v/>
      </c>
      <c r="I3270" s="68" t="str">
        <f>IFERROR(VLOOKUP($B3270,APガラス性能一覧!$A$2:$M$6097,8,0),"")</f>
        <v/>
      </c>
      <c r="J3270" s="68" t="str">
        <f>IFERROR(VLOOKUP($B3270,APガラス性能一覧!$A$2:$M$6097,9,0),"")</f>
        <v/>
      </c>
      <c r="K3270" s="68" t="str">
        <f>IFERROR(VLOOKUP($B3270,APガラス性能一覧!$A$2:$M$6097,10,0),"")</f>
        <v/>
      </c>
      <c r="L3270" s="68" t="str">
        <f>IFERROR(VLOOKUP($B3270,APガラス性能一覧!$A$2:$M$6097,11,0),"")</f>
        <v/>
      </c>
      <c r="M3270" s="68" t="str">
        <f>IFERROR(VLOOKUP($B3270,APガラス性能一覧!$A$2:$M$6097,12,0),"")</f>
        <v/>
      </c>
      <c r="N3270" s="68" t="str">
        <f>IFERROR(VLOOKUP($B3270,APガラス性能一覧!$A$2:$M$6097,13,0),"")</f>
        <v/>
      </c>
    </row>
    <row r="3271" spans="2:14" x14ac:dyDescent="0.4">
      <c r="B3271" s="68" t="str">
        <f>IF($D$2="","",IF($E$2=0.65,IFERROR(IF(INDEX(APガラス性能一覧!A:A,MATCH(ROW(B3265),APガラス性能一覧!$O:$O,0))="","",INDEX(APガラス性能一覧!A:A,MATCH(ROW(B3265),APガラス性能一覧!$O:$O,0))),""),IFERROR(IF(INDEX(APガラス性能一覧!A:A,MATCH(ROW(B3265),APガラス性能一覧!$N:$N,0))="","",INDEX(APガラス性能一覧!A:A,MATCH(ROW(B3265),APガラス性能一覧!$N:$N,0))),"")))</f>
        <v/>
      </c>
      <c r="C3271" s="68" t="str">
        <f>IFERROR(VLOOKUP($B3271,APガラス性能一覧!$A$2:$M$6097,2,0),"")</f>
        <v/>
      </c>
      <c r="D3271" s="68" t="str">
        <f>IFERROR(VLOOKUP($B3271,APガラス性能一覧!$A$2:$M$6097,3,0),"")</f>
        <v/>
      </c>
      <c r="E3271" s="68" t="str">
        <f>IFERROR(VLOOKUP($B3271,APガラス性能一覧!$A$2:$M$6097,4,0),"")</f>
        <v/>
      </c>
      <c r="F3271" s="68" t="str">
        <f>IFERROR(VLOOKUP($B3271,APガラス性能一覧!$A$2:$M$6097,5,0),"")</f>
        <v/>
      </c>
      <c r="G3271" s="68" t="str">
        <f>IFERROR(VLOOKUP($B3271,APガラス性能一覧!$A$2:$M$6097,6,0),"")</f>
        <v/>
      </c>
      <c r="H3271" s="68" t="str">
        <f>IFERROR(VLOOKUP($B3271,APガラス性能一覧!$A$2:$M$6097,7,0),"")</f>
        <v/>
      </c>
      <c r="I3271" s="68" t="str">
        <f>IFERROR(VLOOKUP($B3271,APガラス性能一覧!$A$2:$M$6097,8,0),"")</f>
        <v/>
      </c>
      <c r="J3271" s="68" t="str">
        <f>IFERROR(VLOOKUP($B3271,APガラス性能一覧!$A$2:$M$6097,9,0),"")</f>
        <v/>
      </c>
      <c r="K3271" s="68" t="str">
        <f>IFERROR(VLOOKUP($B3271,APガラス性能一覧!$A$2:$M$6097,10,0),"")</f>
        <v/>
      </c>
      <c r="L3271" s="68" t="str">
        <f>IFERROR(VLOOKUP($B3271,APガラス性能一覧!$A$2:$M$6097,11,0),"")</f>
        <v/>
      </c>
      <c r="M3271" s="68" t="str">
        <f>IFERROR(VLOOKUP($B3271,APガラス性能一覧!$A$2:$M$6097,12,0),"")</f>
        <v/>
      </c>
      <c r="N3271" s="68" t="str">
        <f>IFERROR(VLOOKUP($B3271,APガラス性能一覧!$A$2:$M$6097,13,0),"")</f>
        <v/>
      </c>
    </row>
    <row r="3272" spans="2:14" x14ac:dyDescent="0.4">
      <c r="B3272" s="68" t="str">
        <f>IF($D$2="","",IF($E$2=0.65,IFERROR(IF(INDEX(APガラス性能一覧!A:A,MATCH(ROW(B3266),APガラス性能一覧!$O:$O,0))="","",INDEX(APガラス性能一覧!A:A,MATCH(ROW(B3266),APガラス性能一覧!$O:$O,0))),""),IFERROR(IF(INDEX(APガラス性能一覧!A:A,MATCH(ROW(B3266),APガラス性能一覧!$N:$N,0))="","",INDEX(APガラス性能一覧!A:A,MATCH(ROW(B3266),APガラス性能一覧!$N:$N,0))),"")))</f>
        <v/>
      </c>
      <c r="C3272" s="68" t="str">
        <f>IFERROR(VLOOKUP($B3272,APガラス性能一覧!$A$2:$M$6097,2,0),"")</f>
        <v/>
      </c>
      <c r="D3272" s="68" t="str">
        <f>IFERROR(VLOOKUP($B3272,APガラス性能一覧!$A$2:$M$6097,3,0),"")</f>
        <v/>
      </c>
      <c r="E3272" s="68" t="str">
        <f>IFERROR(VLOOKUP($B3272,APガラス性能一覧!$A$2:$M$6097,4,0),"")</f>
        <v/>
      </c>
      <c r="F3272" s="68" t="str">
        <f>IFERROR(VLOOKUP($B3272,APガラス性能一覧!$A$2:$M$6097,5,0),"")</f>
        <v/>
      </c>
      <c r="G3272" s="68" t="str">
        <f>IFERROR(VLOOKUP($B3272,APガラス性能一覧!$A$2:$M$6097,6,0),"")</f>
        <v/>
      </c>
      <c r="H3272" s="68" t="str">
        <f>IFERROR(VLOOKUP($B3272,APガラス性能一覧!$A$2:$M$6097,7,0),"")</f>
        <v/>
      </c>
      <c r="I3272" s="68" t="str">
        <f>IFERROR(VLOOKUP($B3272,APガラス性能一覧!$A$2:$M$6097,8,0),"")</f>
        <v/>
      </c>
      <c r="J3272" s="68" t="str">
        <f>IFERROR(VLOOKUP($B3272,APガラス性能一覧!$A$2:$M$6097,9,0),"")</f>
        <v/>
      </c>
      <c r="K3272" s="68" t="str">
        <f>IFERROR(VLOOKUP($B3272,APガラス性能一覧!$A$2:$M$6097,10,0),"")</f>
        <v/>
      </c>
      <c r="L3272" s="68" t="str">
        <f>IFERROR(VLOOKUP($B3272,APガラス性能一覧!$A$2:$M$6097,11,0),"")</f>
        <v/>
      </c>
      <c r="M3272" s="68" t="str">
        <f>IFERROR(VLOOKUP($B3272,APガラス性能一覧!$A$2:$M$6097,12,0),"")</f>
        <v/>
      </c>
      <c r="N3272" s="68" t="str">
        <f>IFERROR(VLOOKUP($B3272,APガラス性能一覧!$A$2:$M$6097,13,0),"")</f>
        <v/>
      </c>
    </row>
    <row r="3273" spans="2:14" x14ac:dyDescent="0.4">
      <c r="B3273" s="68" t="str">
        <f>IF($D$2="","",IF($E$2=0.65,IFERROR(IF(INDEX(APガラス性能一覧!A:A,MATCH(ROW(B3267),APガラス性能一覧!$O:$O,0))="","",INDEX(APガラス性能一覧!A:A,MATCH(ROW(B3267),APガラス性能一覧!$O:$O,0))),""),IFERROR(IF(INDEX(APガラス性能一覧!A:A,MATCH(ROW(B3267),APガラス性能一覧!$N:$N,0))="","",INDEX(APガラス性能一覧!A:A,MATCH(ROW(B3267),APガラス性能一覧!$N:$N,0))),"")))</f>
        <v/>
      </c>
      <c r="C3273" s="68" t="str">
        <f>IFERROR(VLOOKUP($B3273,APガラス性能一覧!$A$2:$M$6097,2,0),"")</f>
        <v/>
      </c>
      <c r="D3273" s="68" t="str">
        <f>IFERROR(VLOOKUP($B3273,APガラス性能一覧!$A$2:$M$6097,3,0),"")</f>
        <v/>
      </c>
      <c r="E3273" s="68" t="str">
        <f>IFERROR(VLOOKUP($B3273,APガラス性能一覧!$A$2:$M$6097,4,0),"")</f>
        <v/>
      </c>
      <c r="F3273" s="68" t="str">
        <f>IFERROR(VLOOKUP($B3273,APガラス性能一覧!$A$2:$M$6097,5,0),"")</f>
        <v/>
      </c>
      <c r="G3273" s="68" t="str">
        <f>IFERROR(VLOOKUP($B3273,APガラス性能一覧!$A$2:$M$6097,6,0),"")</f>
        <v/>
      </c>
      <c r="H3273" s="68" t="str">
        <f>IFERROR(VLOOKUP($B3273,APガラス性能一覧!$A$2:$M$6097,7,0),"")</f>
        <v/>
      </c>
      <c r="I3273" s="68" t="str">
        <f>IFERROR(VLOOKUP($B3273,APガラス性能一覧!$A$2:$M$6097,8,0),"")</f>
        <v/>
      </c>
      <c r="J3273" s="68" t="str">
        <f>IFERROR(VLOOKUP($B3273,APガラス性能一覧!$A$2:$M$6097,9,0),"")</f>
        <v/>
      </c>
      <c r="K3273" s="68" t="str">
        <f>IFERROR(VLOOKUP($B3273,APガラス性能一覧!$A$2:$M$6097,10,0),"")</f>
        <v/>
      </c>
      <c r="L3273" s="68" t="str">
        <f>IFERROR(VLOOKUP($B3273,APガラス性能一覧!$A$2:$M$6097,11,0),"")</f>
        <v/>
      </c>
      <c r="M3273" s="68" t="str">
        <f>IFERROR(VLOOKUP($B3273,APガラス性能一覧!$A$2:$M$6097,12,0),"")</f>
        <v/>
      </c>
      <c r="N3273" s="68" t="str">
        <f>IFERROR(VLOOKUP($B3273,APガラス性能一覧!$A$2:$M$6097,13,0),"")</f>
        <v/>
      </c>
    </row>
    <row r="3274" spans="2:14" x14ac:dyDescent="0.4">
      <c r="B3274" s="68" t="str">
        <f>IF($D$2="","",IF($E$2=0.65,IFERROR(IF(INDEX(APガラス性能一覧!A:A,MATCH(ROW(B3268),APガラス性能一覧!$O:$O,0))="","",INDEX(APガラス性能一覧!A:A,MATCH(ROW(B3268),APガラス性能一覧!$O:$O,0))),""),IFERROR(IF(INDEX(APガラス性能一覧!A:A,MATCH(ROW(B3268),APガラス性能一覧!$N:$N,0))="","",INDEX(APガラス性能一覧!A:A,MATCH(ROW(B3268),APガラス性能一覧!$N:$N,0))),"")))</f>
        <v/>
      </c>
      <c r="C3274" s="68" t="str">
        <f>IFERROR(VLOOKUP($B3274,APガラス性能一覧!$A$2:$M$6097,2,0),"")</f>
        <v/>
      </c>
      <c r="D3274" s="68" t="str">
        <f>IFERROR(VLOOKUP($B3274,APガラス性能一覧!$A$2:$M$6097,3,0),"")</f>
        <v/>
      </c>
      <c r="E3274" s="68" t="str">
        <f>IFERROR(VLOOKUP($B3274,APガラス性能一覧!$A$2:$M$6097,4,0),"")</f>
        <v/>
      </c>
      <c r="F3274" s="68" t="str">
        <f>IFERROR(VLOOKUP($B3274,APガラス性能一覧!$A$2:$M$6097,5,0),"")</f>
        <v/>
      </c>
      <c r="G3274" s="68" t="str">
        <f>IFERROR(VLOOKUP($B3274,APガラス性能一覧!$A$2:$M$6097,6,0),"")</f>
        <v/>
      </c>
      <c r="H3274" s="68" t="str">
        <f>IFERROR(VLOOKUP($B3274,APガラス性能一覧!$A$2:$M$6097,7,0),"")</f>
        <v/>
      </c>
      <c r="I3274" s="68" t="str">
        <f>IFERROR(VLOOKUP($B3274,APガラス性能一覧!$A$2:$M$6097,8,0),"")</f>
        <v/>
      </c>
      <c r="J3274" s="68" t="str">
        <f>IFERROR(VLOOKUP($B3274,APガラス性能一覧!$A$2:$M$6097,9,0),"")</f>
        <v/>
      </c>
      <c r="K3274" s="68" t="str">
        <f>IFERROR(VLOOKUP($B3274,APガラス性能一覧!$A$2:$M$6097,10,0),"")</f>
        <v/>
      </c>
      <c r="L3274" s="68" t="str">
        <f>IFERROR(VLOOKUP($B3274,APガラス性能一覧!$A$2:$M$6097,11,0),"")</f>
        <v/>
      </c>
      <c r="M3274" s="68" t="str">
        <f>IFERROR(VLOOKUP($B3274,APガラス性能一覧!$A$2:$M$6097,12,0),"")</f>
        <v/>
      </c>
      <c r="N3274" s="68" t="str">
        <f>IFERROR(VLOOKUP($B3274,APガラス性能一覧!$A$2:$M$6097,13,0),"")</f>
        <v/>
      </c>
    </row>
    <row r="3275" spans="2:14" x14ac:dyDescent="0.4">
      <c r="B3275" s="68" t="str">
        <f>IF($D$2="","",IF($E$2=0.65,IFERROR(IF(INDEX(APガラス性能一覧!A:A,MATCH(ROW(B3269),APガラス性能一覧!$O:$O,0))="","",INDEX(APガラス性能一覧!A:A,MATCH(ROW(B3269),APガラス性能一覧!$O:$O,0))),""),IFERROR(IF(INDEX(APガラス性能一覧!A:A,MATCH(ROW(B3269),APガラス性能一覧!$N:$N,0))="","",INDEX(APガラス性能一覧!A:A,MATCH(ROW(B3269),APガラス性能一覧!$N:$N,0))),"")))</f>
        <v/>
      </c>
      <c r="C3275" s="68" t="str">
        <f>IFERROR(VLOOKUP($B3275,APガラス性能一覧!$A$2:$M$6097,2,0),"")</f>
        <v/>
      </c>
      <c r="D3275" s="68" t="str">
        <f>IFERROR(VLOOKUP($B3275,APガラス性能一覧!$A$2:$M$6097,3,0),"")</f>
        <v/>
      </c>
      <c r="E3275" s="68" t="str">
        <f>IFERROR(VLOOKUP($B3275,APガラス性能一覧!$A$2:$M$6097,4,0),"")</f>
        <v/>
      </c>
      <c r="F3275" s="68" t="str">
        <f>IFERROR(VLOOKUP($B3275,APガラス性能一覧!$A$2:$M$6097,5,0),"")</f>
        <v/>
      </c>
      <c r="G3275" s="68" t="str">
        <f>IFERROR(VLOOKUP($B3275,APガラス性能一覧!$A$2:$M$6097,6,0),"")</f>
        <v/>
      </c>
      <c r="H3275" s="68" t="str">
        <f>IFERROR(VLOOKUP($B3275,APガラス性能一覧!$A$2:$M$6097,7,0),"")</f>
        <v/>
      </c>
      <c r="I3275" s="68" t="str">
        <f>IFERROR(VLOOKUP($B3275,APガラス性能一覧!$A$2:$M$6097,8,0),"")</f>
        <v/>
      </c>
      <c r="J3275" s="68" t="str">
        <f>IFERROR(VLOOKUP($B3275,APガラス性能一覧!$A$2:$M$6097,9,0),"")</f>
        <v/>
      </c>
      <c r="K3275" s="68" t="str">
        <f>IFERROR(VLOOKUP($B3275,APガラス性能一覧!$A$2:$M$6097,10,0),"")</f>
        <v/>
      </c>
      <c r="L3275" s="68" t="str">
        <f>IFERROR(VLOOKUP($B3275,APガラス性能一覧!$A$2:$M$6097,11,0),"")</f>
        <v/>
      </c>
      <c r="M3275" s="68" t="str">
        <f>IFERROR(VLOOKUP($B3275,APガラス性能一覧!$A$2:$M$6097,12,0),"")</f>
        <v/>
      </c>
      <c r="N3275" s="68" t="str">
        <f>IFERROR(VLOOKUP($B3275,APガラス性能一覧!$A$2:$M$6097,13,0),"")</f>
        <v/>
      </c>
    </row>
    <row r="3276" spans="2:14" x14ac:dyDescent="0.4">
      <c r="B3276" s="68" t="str">
        <f>IF($D$2="","",IF($E$2=0.65,IFERROR(IF(INDEX(APガラス性能一覧!A:A,MATCH(ROW(B3270),APガラス性能一覧!$O:$O,0))="","",INDEX(APガラス性能一覧!A:A,MATCH(ROW(B3270),APガラス性能一覧!$O:$O,0))),""),IFERROR(IF(INDEX(APガラス性能一覧!A:A,MATCH(ROW(B3270),APガラス性能一覧!$N:$N,0))="","",INDEX(APガラス性能一覧!A:A,MATCH(ROW(B3270),APガラス性能一覧!$N:$N,0))),"")))</f>
        <v/>
      </c>
      <c r="C3276" s="68" t="str">
        <f>IFERROR(VLOOKUP($B3276,APガラス性能一覧!$A$2:$M$6097,2,0),"")</f>
        <v/>
      </c>
      <c r="D3276" s="68" t="str">
        <f>IFERROR(VLOOKUP($B3276,APガラス性能一覧!$A$2:$M$6097,3,0),"")</f>
        <v/>
      </c>
      <c r="E3276" s="68" t="str">
        <f>IFERROR(VLOOKUP($B3276,APガラス性能一覧!$A$2:$M$6097,4,0),"")</f>
        <v/>
      </c>
      <c r="F3276" s="68" t="str">
        <f>IFERROR(VLOOKUP($B3276,APガラス性能一覧!$A$2:$M$6097,5,0),"")</f>
        <v/>
      </c>
      <c r="G3276" s="68" t="str">
        <f>IFERROR(VLOOKUP($B3276,APガラス性能一覧!$A$2:$M$6097,6,0),"")</f>
        <v/>
      </c>
      <c r="H3276" s="68" t="str">
        <f>IFERROR(VLOOKUP($B3276,APガラス性能一覧!$A$2:$M$6097,7,0),"")</f>
        <v/>
      </c>
      <c r="I3276" s="68" t="str">
        <f>IFERROR(VLOOKUP($B3276,APガラス性能一覧!$A$2:$M$6097,8,0),"")</f>
        <v/>
      </c>
      <c r="J3276" s="68" t="str">
        <f>IFERROR(VLOOKUP($B3276,APガラス性能一覧!$A$2:$M$6097,9,0),"")</f>
        <v/>
      </c>
      <c r="K3276" s="68" t="str">
        <f>IFERROR(VLOOKUP($B3276,APガラス性能一覧!$A$2:$M$6097,10,0),"")</f>
        <v/>
      </c>
      <c r="L3276" s="68" t="str">
        <f>IFERROR(VLOOKUP($B3276,APガラス性能一覧!$A$2:$M$6097,11,0),"")</f>
        <v/>
      </c>
      <c r="M3276" s="68" t="str">
        <f>IFERROR(VLOOKUP($B3276,APガラス性能一覧!$A$2:$M$6097,12,0),"")</f>
        <v/>
      </c>
      <c r="N3276" s="68" t="str">
        <f>IFERROR(VLOOKUP($B3276,APガラス性能一覧!$A$2:$M$6097,13,0),"")</f>
        <v/>
      </c>
    </row>
    <row r="3277" spans="2:14" x14ac:dyDescent="0.4">
      <c r="B3277" s="68" t="str">
        <f>IF($D$2="","",IF($E$2=0.65,IFERROR(IF(INDEX(APガラス性能一覧!A:A,MATCH(ROW(B3271),APガラス性能一覧!$O:$O,0))="","",INDEX(APガラス性能一覧!A:A,MATCH(ROW(B3271),APガラス性能一覧!$O:$O,0))),""),IFERROR(IF(INDEX(APガラス性能一覧!A:A,MATCH(ROW(B3271),APガラス性能一覧!$N:$N,0))="","",INDEX(APガラス性能一覧!A:A,MATCH(ROW(B3271),APガラス性能一覧!$N:$N,0))),"")))</f>
        <v/>
      </c>
      <c r="C3277" s="68" t="str">
        <f>IFERROR(VLOOKUP($B3277,APガラス性能一覧!$A$2:$M$6097,2,0),"")</f>
        <v/>
      </c>
      <c r="D3277" s="68" t="str">
        <f>IFERROR(VLOOKUP($B3277,APガラス性能一覧!$A$2:$M$6097,3,0),"")</f>
        <v/>
      </c>
      <c r="E3277" s="68" t="str">
        <f>IFERROR(VLOOKUP($B3277,APガラス性能一覧!$A$2:$M$6097,4,0),"")</f>
        <v/>
      </c>
      <c r="F3277" s="68" t="str">
        <f>IFERROR(VLOOKUP($B3277,APガラス性能一覧!$A$2:$M$6097,5,0),"")</f>
        <v/>
      </c>
      <c r="G3277" s="68" t="str">
        <f>IFERROR(VLOOKUP($B3277,APガラス性能一覧!$A$2:$M$6097,6,0),"")</f>
        <v/>
      </c>
      <c r="H3277" s="68" t="str">
        <f>IFERROR(VLOOKUP($B3277,APガラス性能一覧!$A$2:$M$6097,7,0),"")</f>
        <v/>
      </c>
      <c r="I3277" s="68" t="str">
        <f>IFERROR(VLOOKUP($B3277,APガラス性能一覧!$A$2:$M$6097,8,0),"")</f>
        <v/>
      </c>
      <c r="J3277" s="68" t="str">
        <f>IFERROR(VLOOKUP($B3277,APガラス性能一覧!$A$2:$M$6097,9,0),"")</f>
        <v/>
      </c>
      <c r="K3277" s="68" t="str">
        <f>IFERROR(VLOOKUP($B3277,APガラス性能一覧!$A$2:$M$6097,10,0),"")</f>
        <v/>
      </c>
      <c r="L3277" s="68" t="str">
        <f>IFERROR(VLOOKUP($B3277,APガラス性能一覧!$A$2:$M$6097,11,0),"")</f>
        <v/>
      </c>
      <c r="M3277" s="68" t="str">
        <f>IFERROR(VLOOKUP($B3277,APガラス性能一覧!$A$2:$M$6097,12,0),"")</f>
        <v/>
      </c>
      <c r="N3277" s="68" t="str">
        <f>IFERROR(VLOOKUP($B3277,APガラス性能一覧!$A$2:$M$6097,13,0),"")</f>
        <v/>
      </c>
    </row>
    <row r="3278" spans="2:14" x14ac:dyDescent="0.4">
      <c r="B3278" s="68" t="str">
        <f>IF($D$2="","",IF($E$2=0.65,IFERROR(IF(INDEX(APガラス性能一覧!A:A,MATCH(ROW(B3272),APガラス性能一覧!$O:$O,0))="","",INDEX(APガラス性能一覧!A:A,MATCH(ROW(B3272),APガラス性能一覧!$O:$O,0))),""),IFERROR(IF(INDEX(APガラス性能一覧!A:A,MATCH(ROW(B3272),APガラス性能一覧!$N:$N,0))="","",INDEX(APガラス性能一覧!A:A,MATCH(ROW(B3272),APガラス性能一覧!$N:$N,0))),"")))</f>
        <v/>
      </c>
      <c r="C3278" s="68" t="str">
        <f>IFERROR(VLOOKUP($B3278,APガラス性能一覧!$A$2:$M$6097,2,0),"")</f>
        <v/>
      </c>
      <c r="D3278" s="68" t="str">
        <f>IFERROR(VLOOKUP($B3278,APガラス性能一覧!$A$2:$M$6097,3,0),"")</f>
        <v/>
      </c>
      <c r="E3278" s="68" t="str">
        <f>IFERROR(VLOOKUP($B3278,APガラス性能一覧!$A$2:$M$6097,4,0),"")</f>
        <v/>
      </c>
      <c r="F3278" s="68" t="str">
        <f>IFERROR(VLOOKUP($B3278,APガラス性能一覧!$A$2:$M$6097,5,0),"")</f>
        <v/>
      </c>
      <c r="G3278" s="68" t="str">
        <f>IFERROR(VLOOKUP($B3278,APガラス性能一覧!$A$2:$M$6097,6,0),"")</f>
        <v/>
      </c>
      <c r="H3278" s="68" t="str">
        <f>IFERROR(VLOOKUP($B3278,APガラス性能一覧!$A$2:$M$6097,7,0),"")</f>
        <v/>
      </c>
      <c r="I3278" s="68" t="str">
        <f>IFERROR(VLOOKUP($B3278,APガラス性能一覧!$A$2:$M$6097,8,0),"")</f>
        <v/>
      </c>
      <c r="J3278" s="68" t="str">
        <f>IFERROR(VLOOKUP($B3278,APガラス性能一覧!$A$2:$M$6097,9,0),"")</f>
        <v/>
      </c>
      <c r="K3278" s="68" t="str">
        <f>IFERROR(VLOOKUP($B3278,APガラス性能一覧!$A$2:$M$6097,10,0),"")</f>
        <v/>
      </c>
      <c r="L3278" s="68" t="str">
        <f>IFERROR(VLOOKUP($B3278,APガラス性能一覧!$A$2:$M$6097,11,0),"")</f>
        <v/>
      </c>
      <c r="M3278" s="68" t="str">
        <f>IFERROR(VLOOKUP($B3278,APガラス性能一覧!$A$2:$M$6097,12,0),"")</f>
        <v/>
      </c>
      <c r="N3278" s="68" t="str">
        <f>IFERROR(VLOOKUP($B3278,APガラス性能一覧!$A$2:$M$6097,13,0),"")</f>
        <v/>
      </c>
    </row>
    <row r="3279" spans="2:14" x14ac:dyDescent="0.4">
      <c r="B3279" s="68" t="str">
        <f>IF($D$2="","",IF($E$2=0.65,IFERROR(IF(INDEX(APガラス性能一覧!A:A,MATCH(ROW(B3273),APガラス性能一覧!$O:$O,0))="","",INDEX(APガラス性能一覧!A:A,MATCH(ROW(B3273),APガラス性能一覧!$O:$O,0))),""),IFERROR(IF(INDEX(APガラス性能一覧!A:A,MATCH(ROW(B3273),APガラス性能一覧!$N:$N,0))="","",INDEX(APガラス性能一覧!A:A,MATCH(ROW(B3273),APガラス性能一覧!$N:$N,0))),"")))</f>
        <v/>
      </c>
      <c r="C3279" s="68" t="str">
        <f>IFERROR(VLOOKUP($B3279,APガラス性能一覧!$A$2:$M$6097,2,0),"")</f>
        <v/>
      </c>
      <c r="D3279" s="68" t="str">
        <f>IFERROR(VLOOKUP($B3279,APガラス性能一覧!$A$2:$M$6097,3,0),"")</f>
        <v/>
      </c>
      <c r="E3279" s="68" t="str">
        <f>IFERROR(VLOOKUP($B3279,APガラス性能一覧!$A$2:$M$6097,4,0),"")</f>
        <v/>
      </c>
      <c r="F3279" s="68" t="str">
        <f>IFERROR(VLOOKUP($B3279,APガラス性能一覧!$A$2:$M$6097,5,0),"")</f>
        <v/>
      </c>
      <c r="G3279" s="68" t="str">
        <f>IFERROR(VLOOKUP($B3279,APガラス性能一覧!$A$2:$M$6097,6,0),"")</f>
        <v/>
      </c>
      <c r="H3279" s="68" t="str">
        <f>IFERROR(VLOOKUP($B3279,APガラス性能一覧!$A$2:$M$6097,7,0),"")</f>
        <v/>
      </c>
      <c r="I3279" s="68" t="str">
        <f>IFERROR(VLOOKUP($B3279,APガラス性能一覧!$A$2:$M$6097,8,0),"")</f>
        <v/>
      </c>
      <c r="J3279" s="68" t="str">
        <f>IFERROR(VLOOKUP($B3279,APガラス性能一覧!$A$2:$M$6097,9,0),"")</f>
        <v/>
      </c>
      <c r="K3279" s="68" t="str">
        <f>IFERROR(VLOOKUP($B3279,APガラス性能一覧!$A$2:$M$6097,10,0),"")</f>
        <v/>
      </c>
      <c r="L3279" s="68" t="str">
        <f>IFERROR(VLOOKUP($B3279,APガラス性能一覧!$A$2:$M$6097,11,0),"")</f>
        <v/>
      </c>
      <c r="M3279" s="68" t="str">
        <f>IFERROR(VLOOKUP($B3279,APガラス性能一覧!$A$2:$M$6097,12,0),"")</f>
        <v/>
      </c>
      <c r="N3279" s="68" t="str">
        <f>IFERROR(VLOOKUP($B3279,APガラス性能一覧!$A$2:$M$6097,13,0),"")</f>
        <v/>
      </c>
    </row>
    <row r="3280" spans="2:14" x14ac:dyDescent="0.4">
      <c r="B3280" s="68" t="str">
        <f>IF($D$2="","",IF($E$2=0.65,IFERROR(IF(INDEX(APガラス性能一覧!A:A,MATCH(ROW(B3274),APガラス性能一覧!$O:$O,0))="","",INDEX(APガラス性能一覧!A:A,MATCH(ROW(B3274),APガラス性能一覧!$O:$O,0))),""),IFERROR(IF(INDEX(APガラス性能一覧!A:A,MATCH(ROW(B3274),APガラス性能一覧!$N:$N,0))="","",INDEX(APガラス性能一覧!A:A,MATCH(ROW(B3274),APガラス性能一覧!$N:$N,0))),"")))</f>
        <v/>
      </c>
      <c r="C3280" s="68" t="str">
        <f>IFERROR(VLOOKUP($B3280,APガラス性能一覧!$A$2:$M$6097,2,0),"")</f>
        <v/>
      </c>
      <c r="D3280" s="68" t="str">
        <f>IFERROR(VLOOKUP($B3280,APガラス性能一覧!$A$2:$M$6097,3,0),"")</f>
        <v/>
      </c>
      <c r="E3280" s="68" t="str">
        <f>IFERROR(VLOOKUP($B3280,APガラス性能一覧!$A$2:$M$6097,4,0),"")</f>
        <v/>
      </c>
      <c r="F3280" s="68" t="str">
        <f>IFERROR(VLOOKUP($B3280,APガラス性能一覧!$A$2:$M$6097,5,0),"")</f>
        <v/>
      </c>
      <c r="G3280" s="68" t="str">
        <f>IFERROR(VLOOKUP($B3280,APガラス性能一覧!$A$2:$M$6097,6,0),"")</f>
        <v/>
      </c>
      <c r="H3280" s="68" t="str">
        <f>IFERROR(VLOOKUP($B3280,APガラス性能一覧!$A$2:$M$6097,7,0),"")</f>
        <v/>
      </c>
      <c r="I3280" s="68" t="str">
        <f>IFERROR(VLOOKUP($B3280,APガラス性能一覧!$A$2:$M$6097,8,0),"")</f>
        <v/>
      </c>
      <c r="J3280" s="68" t="str">
        <f>IFERROR(VLOOKUP($B3280,APガラス性能一覧!$A$2:$M$6097,9,0),"")</f>
        <v/>
      </c>
      <c r="K3280" s="68" t="str">
        <f>IFERROR(VLOOKUP($B3280,APガラス性能一覧!$A$2:$M$6097,10,0),"")</f>
        <v/>
      </c>
      <c r="L3280" s="68" t="str">
        <f>IFERROR(VLOOKUP($B3280,APガラス性能一覧!$A$2:$M$6097,11,0),"")</f>
        <v/>
      </c>
      <c r="M3280" s="68" t="str">
        <f>IFERROR(VLOOKUP($B3280,APガラス性能一覧!$A$2:$M$6097,12,0),"")</f>
        <v/>
      </c>
      <c r="N3280" s="68" t="str">
        <f>IFERROR(VLOOKUP($B3280,APガラス性能一覧!$A$2:$M$6097,13,0),"")</f>
        <v/>
      </c>
    </row>
    <row r="3281" spans="2:14" x14ac:dyDescent="0.4">
      <c r="B3281" s="68" t="str">
        <f>IF($D$2="","",IF($E$2=0.65,IFERROR(IF(INDEX(APガラス性能一覧!A:A,MATCH(ROW(B3275),APガラス性能一覧!$O:$O,0))="","",INDEX(APガラス性能一覧!A:A,MATCH(ROW(B3275),APガラス性能一覧!$O:$O,0))),""),IFERROR(IF(INDEX(APガラス性能一覧!A:A,MATCH(ROW(B3275),APガラス性能一覧!$N:$N,0))="","",INDEX(APガラス性能一覧!A:A,MATCH(ROW(B3275),APガラス性能一覧!$N:$N,0))),"")))</f>
        <v/>
      </c>
      <c r="C3281" s="68" t="str">
        <f>IFERROR(VLOOKUP($B3281,APガラス性能一覧!$A$2:$M$6097,2,0),"")</f>
        <v/>
      </c>
      <c r="D3281" s="68" t="str">
        <f>IFERROR(VLOOKUP($B3281,APガラス性能一覧!$A$2:$M$6097,3,0),"")</f>
        <v/>
      </c>
      <c r="E3281" s="68" t="str">
        <f>IFERROR(VLOOKUP($B3281,APガラス性能一覧!$A$2:$M$6097,4,0),"")</f>
        <v/>
      </c>
      <c r="F3281" s="68" t="str">
        <f>IFERROR(VLOOKUP($B3281,APガラス性能一覧!$A$2:$M$6097,5,0),"")</f>
        <v/>
      </c>
      <c r="G3281" s="68" t="str">
        <f>IFERROR(VLOOKUP($B3281,APガラス性能一覧!$A$2:$M$6097,6,0),"")</f>
        <v/>
      </c>
      <c r="H3281" s="68" t="str">
        <f>IFERROR(VLOOKUP($B3281,APガラス性能一覧!$A$2:$M$6097,7,0),"")</f>
        <v/>
      </c>
      <c r="I3281" s="68" t="str">
        <f>IFERROR(VLOOKUP($B3281,APガラス性能一覧!$A$2:$M$6097,8,0),"")</f>
        <v/>
      </c>
      <c r="J3281" s="68" t="str">
        <f>IFERROR(VLOOKUP($B3281,APガラス性能一覧!$A$2:$M$6097,9,0),"")</f>
        <v/>
      </c>
      <c r="K3281" s="68" t="str">
        <f>IFERROR(VLOOKUP($B3281,APガラス性能一覧!$A$2:$M$6097,10,0),"")</f>
        <v/>
      </c>
      <c r="L3281" s="68" t="str">
        <f>IFERROR(VLOOKUP($B3281,APガラス性能一覧!$A$2:$M$6097,11,0),"")</f>
        <v/>
      </c>
      <c r="M3281" s="68" t="str">
        <f>IFERROR(VLOOKUP($B3281,APガラス性能一覧!$A$2:$M$6097,12,0),"")</f>
        <v/>
      </c>
      <c r="N3281" s="68" t="str">
        <f>IFERROR(VLOOKUP($B3281,APガラス性能一覧!$A$2:$M$6097,13,0),"")</f>
        <v/>
      </c>
    </row>
    <row r="3282" spans="2:14" x14ac:dyDescent="0.4">
      <c r="B3282" s="68" t="str">
        <f>IF($D$2="","",IF($E$2=0.65,IFERROR(IF(INDEX(APガラス性能一覧!A:A,MATCH(ROW(B3276),APガラス性能一覧!$O:$O,0))="","",INDEX(APガラス性能一覧!A:A,MATCH(ROW(B3276),APガラス性能一覧!$O:$O,0))),""),IFERROR(IF(INDEX(APガラス性能一覧!A:A,MATCH(ROW(B3276),APガラス性能一覧!$N:$N,0))="","",INDEX(APガラス性能一覧!A:A,MATCH(ROW(B3276),APガラス性能一覧!$N:$N,0))),"")))</f>
        <v/>
      </c>
      <c r="C3282" s="68" t="str">
        <f>IFERROR(VLOOKUP($B3282,APガラス性能一覧!$A$2:$M$6097,2,0),"")</f>
        <v/>
      </c>
      <c r="D3282" s="68" t="str">
        <f>IFERROR(VLOOKUP($B3282,APガラス性能一覧!$A$2:$M$6097,3,0),"")</f>
        <v/>
      </c>
      <c r="E3282" s="68" t="str">
        <f>IFERROR(VLOOKUP($B3282,APガラス性能一覧!$A$2:$M$6097,4,0),"")</f>
        <v/>
      </c>
      <c r="F3282" s="68" t="str">
        <f>IFERROR(VLOOKUP($B3282,APガラス性能一覧!$A$2:$M$6097,5,0),"")</f>
        <v/>
      </c>
      <c r="G3282" s="68" t="str">
        <f>IFERROR(VLOOKUP($B3282,APガラス性能一覧!$A$2:$M$6097,6,0),"")</f>
        <v/>
      </c>
      <c r="H3282" s="68" t="str">
        <f>IFERROR(VLOOKUP($B3282,APガラス性能一覧!$A$2:$M$6097,7,0),"")</f>
        <v/>
      </c>
      <c r="I3282" s="68" t="str">
        <f>IFERROR(VLOOKUP($B3282,APガラス性能一覧!$A$2:$M$6097,8,0),"")</f>
        <v/>
      </c>
      <c r="J3282" s="68" t="str">
        <f>IFERROR(VLOOKUP($B3282,APガラス性能一覧!$A$2:$M$6097,9,0),"")</f>
        <v/>
      </c>
      <c r="K3282" s="68" t="str">
        <f>IFERROR(VLOOKUP($B3282,APガラス性能一覧!$A$2:$M$6097,10,0),"")</f>
        <v/>
      </c>
      <c r="L3282" s="68" t="str">
        <f>IFERROR(VLOOKUP($B3282,APガラス性能一覧!$A$2:$M$6097,11,0),"")</f>
        <v/>
      </c>
      <c r="M3282" s="68" t="str">
        <f>IFERROR(VLOOKUP($B3282,APガラス性能一覧!$A$2:$M$6097,12,0),"")</f>
        <v/>
      </c>
      <c r="N3282" s="68" t="str">
        <f>IFERROR(VLOOKUP($B3282,APガラス性能一覧!$A$2:$M$6097,13,0),"")</f>
        <v/>
      </c>
    </row>
    <row r="3283" spans="2:14" x14ac:dyDescent="0.4">
      <c r="B3283" s="68" t="str">
        <f>IF($D$2="","",IF($E$2=0.65,IFERROR(IF(INDEX(APガラス性能一覧!A:A,MATCH(ROW(B3277),APガラス性能一覧!$O:$O,0))="","",INDEX(APガラス性能一覧!A:A,MATCH(ROW(B3277),APガラス性能一覧!$O:$O,0))),""),IFERROR(IF(INDEX(APガラス性能一覧!A:A,MATCH(ROW(B3277),APガラス性能一覧!$N:$N,0))="","",INDEX(APガラス性能一覧!A:A,MATCH(ROW(B3277),APガラス性能一覧!$N:$N,0))),"")))</f>
        <v/>
      </c>
      <c r="C3283" s="68" t="str">
        <f>IFERROR(VLOOKUP($B3283,APガラス性能一覧!$A$2:$M$6097,2,0),"")</f>
        <v/>
      </c>
      <c r="D3283" s="68" t="str">
        <f>IFERROR(VLOOKUP($B3283,APガラス性能一覧!$A$2:$M$6097,3,0),"")</f>
        <v/>
      </c>
      <c r="E3283" s="68" t="str">
        <f>IFERROR(VLOOKUP($B3283,APガラス性能一覧!$A$2:$M$6097,4,0),"")</f>
        <v/>
      </c>
      <c r="F3283" s="68" t="str">
        <f>IFERROR(VLOOKUP($B3283,APガラス性能一覧!$A$2:$M$6097,5,0),"")</f>
        <v/>
      </c>
      <c r="G3283" s="68" t="str">
        <f>IFERROR(VLOOKUP($B3283,APガラス性能一覧!$A$2:$M$6097,6,0),"")</f>
        <v/>
      </c>
      <c r="H3283" s="68" t="str">
        <f>IFERROR(VLOOKUP($B3283,APガラス性能一覧!$A$2:$M$6097,7,0),"")</f>
        <v/>
      </c>
      <c r="I3283" s="68" t="str">
        <f>IFERROR(VLOOKUP($B3283,APガラス性能一覧!$A$2:$M$6097,8,0),"")</f>
        <v/>
      </c>
      <c r="J3283" s="68" t="str">
        <f>IFERROR(VLOOKUP($B3283,APガラス性能一覧!$A$2:$M$6097,9,0),"")</f>
        <v/>
      </c>
      <c r="K3283" s="68" t="str">
        <f>IFERROR(VLOOKUP($B3283,APガラス性能一覧!$A$2:$M$6097,10,0),"")</f>
        <v/>
      </c>
      <c r="L3283" s="68" t="str">
        <f>IFERROR(VLOOKUP($B3283,APガラス性能一覧!$A$2:$M$6097,11,0),"")</f>
        <v/>
      </c>
      <c r="M3283" s="68" t="str">
        <f>IFERROR(VLOOKUP($B3283,APガラス性能一覧!$A$2:$M$6097,12,0),"")</f>
        <v/>
      </c>
      <c r="N3283" s="68" t="str">
        <f>IFERROR(VLOOKUP($B3283,APガラス性能一覧!$A$2:$M$6097,13,0),"")</f>
        <v/>
      </c>
    </row>
    <row r="3284" spans="2:14" x14ac:dyDescent="0.4">
      <c r="B3284" s="68" t="str">
        <f>IF($D$2="","",IF($E$2=0.65,IFERROR(IF(INDEX(APガラス性能一覧!A:A,MATCH(ROW(B3278),APガラス性能一覧!$O:$O,0))="","",INDEX(APガラス性能一覧!A:A,MATCH(ROW(B3278),APガラス性能一覧!$O:$O,0))),""),IFERROR(IF(INDEX(APガラス性能一覧!A:A,MATCH(ROW(B3278),APガラス性能一覧!$N:$N,0))="","",INDEX(APガラス性能一覧!A:A,MATCH(ROW(B3278),APガラス性能一覧!$N:$N,0))),"")))</f>
        <v/>
      </c>
      <c r="C3284" s="68" t="str">
        <f>IFERROR(VLOOKUP($B3284,APガラス性能一覧!$A$2:$M$6097,2,0),"")</f>
        <v/>
      </c>
      <c r="D3284" s="68" t="str">
        <f>IFERROR(VLOOKUP($B3284,APガラス性能一覧!$A$2:$M$6097,3,0),"")</f>
        <v/>
      </c>
      <c r="E3284" s="68" t="str">
        <f>IFERROR(VLOOKUP($B3284,APガラス性能一覧!$A$2:$M$6097,4,0),"")</f>
        <v/>
      </c>
      <c r="F3284" s="68" t="str">
        <f>IFERROR(VLOOKUP($B3284,APガラス性能一覧!$A$2:$M$6097,5,0),"")</f>
        <v/>
      </c>
      <c r="G3284" s="68" t="str">
        <f>IFERROR(VLOOKUP($B3284,APガラス性能一覧!$A$2:$M$6097,6,0),"")</f>
        <v/>
      </c>
      <c r="H3284" s="68" t="str">
        <f>IFERROR(VLOOKUP($B3284,APガラス性能一覧!$A$2:$M$6097,7,0),"")</f>
        <v/>
      </c>
      <c r="I3284" s="68" t="str">
        <f>IFERROR(VLOOKUP($B3284,APガラス性能一覧!$A$2:$M$6097,8,0),"")</f>
        <v/>
      </c>
      <c r="J3284" s="68" t="str">
        <f>IFERROR(VLOOKUP($B3284,APガラス性能一覧!$A$2:$M$6097,9,0),"")</f>
        <v/>
      </c>
      <c r="K3284" s="68" t="str">
        <f>IFERROR(VLOOKUP($B3284,APガラス性能一覧!$A$2:$M$6097,10,0),"")</f>
        <v/>
      </c>
      <c r="L3284" s="68" t="str">
        <f>IFERROR(VLOOKUP($B3284,APガラス性能一覧!$A$2:$M$6097,11,0),"")</f>
        <v/>
      </c>
      <c r="M3284" s="68" t="str">
        <f>IFERROR(VLOOKUP($B3284,APガラス性能一覧!$A$2:$M$6097,12,0),"")</f>
        <v/>
      </c>
      <c r="N3284" s="68" t="str">
        <f>IFERROR(VLOOKUP($B3284,APガラス性能一覧!$A$2:$M$6097,13,0),"")</f>
        <v/>
      </c>
    </row>
    <row r="3285" spans="2:14" x14ac:dyDescent="0.4">
      <c r="B3285" s="68" t="str">
        <f>IF($D$2="","",IF($E$2=0.65,IFERROR(IF(INDEX(APガラス性能一覧!A:A,MATCH(ROW(B3279),APガラス性能一覧!$O:$O,0))="","",INDEX(APガラス性能一覧!A:A,MATCH(ROW(B3279),APガラス性能一覧!$O:$O,0))),""),IFERROR(IF(INDEX(APガラス性能一覧!A:A,MATCH(ROW(B3279),APガラス性能一覧!$N:$N,0))="","",INDEX(APガラス性能一覧!A:A,MATCH(ROW(B3279),APガラス性能一覧!$N:$N,0))),"")))</f>
        <v/>
      </c>
      <c r="C3285" s="68" t="str">
        <f>IFERROR(VLOOKUP($B3285,APガラス性能一覧!$A$2:$M$6097,2,0),"")</f>
        <v/>
      </c>
      <c r="D3285" s="68" t="str">
        <f>IFERROR(VLOOKUP($B3285,APガラス性能一覧!$A$2:$M$6097,3,0),"")</f>
        <v/>
      </c>
      <c r="E3285" s="68" t="str">
        <f>IFERROR(VLOOKUP($B3285,APガラス性能一覧!$A$2:$M$6097,4,0),"")</f>
        <v/>
      </c>
      <c r="F3285" s="68" t="str">
        <f>IFERROR(VLOOKUP($B3285,APガラス性能一覧!$A$2:$M$6097,5,0),"")</f>
        <v/>
      </c>
      <c r="G3285" s="68" t="str">
        <f>IFERROR(VLOOKUP($B3285,APガラス性能一覧!$A$2:$M$6097,6,0),"")</f>
        <v/>
      </c>
      <c r="H3285" s="68" t="str">
        <f>IFERROR(VLOOKUP($B3285,APガラス性能一覧!$A$2:$M$6097,7,0),"")</f>
        <v/>
      </c>
      <c r="I3285" s="68" t="str">
        <f>IFERROR(VLOOKUP($B3285,APガラス性能一覧!$A$2:$M$6097,8,0),"")</f>
        <v/>
      </c>
      <c r="J3285" s="68" t="str">
        <f>IFERROR(VLOOKUP($B3285,APガラス性能一覧!$A$2:$M$6097,9,0),"")</f>
        <v/>
      </c>
      <c r="K3285" s="68" t="str">
        <f>IFERROR(VLOOKUP($B3285,APガラス性能一覧!$A$2:$M$6097,10,0),"")</f>
        <v/>
      </c>
      <c r="L3285" s="68" t="str">
        <f>IFERROR(VLOOKUP($B3285,APガラス性能一覧!$A$2:$M$6097,11,0),"")</f>
        <v/>
      </c>
      <c r="M3285" s="68" t="str">
        <f>IFERROR(VLOOKUP($B3285,APガラス性能一覧!$A$2:$M$6097,12,0),"")</f>
        <v/>
      </c>
      <c r="N3285" s="68" t="str">
        <f>IFERROR(VLOOKUP($B3285,APガラス性能一覧!$A$2:$M$6097,13,0),"")</f>
        <v/>
      </c>
    </row>
    <row r="3286" spans="2:14" x14ac:dyDescent="0.4">
      <c r="B3286" s="68" t="str">
        <f>IF($D$2="","",IF($E$2=0.65,IFERROR(IF(INDEX(APガラス性能一覧!A:A,MATCH(ROW(B3280),APガラス性能一覧!$O:$O,0))="","",INDEX(APガラス性能一覧!A:A,MATCH(ROW(B3280),APガラス性能一覧!$O:$O,0))),""),IFERROR(IF(INDEX(APガラス性能一覧!A:A,MATCH(ROW(B3280),APガラス性能一覧!$N:$N,0))="","",INDEX(APガラス性能一覧!A:A,MATCH(ROW(B3280),APガラス性能一覧!$N:$N,0))),"")))</f>
        <v/>
      </c>
      <c r="C3286" s="68" t="str">
        <f>IFERROR(VLOOKUP($B3286,APガラス性能一覧!$A$2:$M$6097,2,0),"")</f>
        <v/>
      </c>
      <c r="D3286" s="68" t="str">
        <f>IFERROR(VLOOKUP($B3286,APガラス性能一覧!$A$2:$M$6097,3,0),"")</f>
        <v/>
      </c>
      <c r="E3286" s="68" t="str">
        <f>IFERROR(VLOOKUP($B3286,APガラス性能一覧!$A$2:$M$6097,4,0),"")</f>
        <v/>
      </c>
      <c r="F3286" s="68" t="str">
        <f>IFERROR(VLOOKUP($B3286,APガラス性能一覧!$A$2:$M$6097,5,0),"")</f>
        <v/>
      </c>
      <c r="G3286" s="68" t="str">
        <f>IFERROR(VLOOKUP($B3286,APガラス性能一覧!$A$2:$M$6097,6,0),"")</f>
        <v/>
      </c>
      <c r="H3286" s="68" t="str">
        <f>IFERROR(VLOOKUP($B3286,APガラス性能一覧!$A$2:$M$6097,7,0),"")</f>
        <v/>
      </c>
      <c r="I3286" s="68" t="str">
        <f>IFERROR(VLOOKUP($B3286,APガラス性能一覧!$A$2:$M$6097,8,0),"")</f>
        <v/>
      </c>
      <c r="J3286" s="68" t="str">
        <f>IFERROR(VLOOKUP($B3286,APガラス性能一覧!$A$2:$M$6097,9,0),"")</f>
        <v/>
      </c>
      <c r="K3286" s="68" t="str">
        <f>IFERROR(VLOOKUP($B3286,APガラス性能一覧!$A$2:$M$6097,10,0),"")</f>
        <v/>
      </c>
      <c r="L3286" s="68" t="str">
        <f>IFERROR(VLOOKUP($B3286,APガラス性能一覧!$A$2:$M$6097,11,0),"")</f>
        <v/>
      </c>
      <c r="M3286" s="68" t="str">
        <f>IFERROR(VLOOKUP($B3286,APガラス性能一覧!$A$2:$M$6097,12,0),"")</f>
        <v/>
      </c>
      <c r="N3286" s="68" t="str">
        <f>IFERROR(VLOOKUP($B3286,APガラス性能一覧!$A$2:$M$6097,13,0),"")</f>
        <v/>
      </c>
    </row>
    <row r="3287" spans="2:14" x14ac:dyDescent="0.4">
      <c r="B3287" s="68" t="str">
        <f>IF($D$2="","",IF($E$2=0.65,IFERROR(IF(INDEX(APガラス性能一覧!A:A,MATCH(ROW(B3281),APガラス性能一覧!$O:$O,0))="","",INDEX(APガラス性能一覧!A:A,MATCH(ROW(B3281),APガラス性能一覧!$O:$O,0))),""),IFERROR(IF(INDEX(APガラス性能一覧!A:A,MATCH(ROW(B3281),APガラス性能一覧!$N:$N,0))="","",INDEX(APガラス性能一覧!A:A,MATCH(ROW(B3281),APガラス性能一覧!$N:$N,0))),"")))</f>
        <v/>
      </c>
      <c r="C3287" s="68" t="str">
        <f>IFERROR(VLOOKUP($B3287,APガラス性能一覧!$A$2:$M$6097,2,0),"")</f>
        <v/>
      </c>
      <c r="D3287" s="68" t="str">
        <f>IFERROR(VLOOKUP($B3287,APガラス性能一覧!$A$2:$M$6097,3,0),"")</f>
        <v/>
      </c>
      <c r="E3287" s="68" t="str">
        <f>IFERROR(VLOOKUP($B3287,APガラス性能一覧!$A$2:$M$6097,4,0),"")</f>
        <v/>
      </c>
      <c r="F3287" s="68" t="str">
        <f>IFERROR(VLOOKUP($B3287,APガラス性能一覧!$A$2:$M$6097,5,0),"")</f>
        <v/>
      </c>
      <c r="G3287" s="68" t="str">
        <f>IFERROR(VLOOKUP($B3287,APガラス性能一覧!$A$2:$M$6097,6,0),"")</f>
        <v/>
      </c>
      <c r="H3287" s="68" t="str">
        <f>IFERROR(VLOOKUP($B3287,APガラス性能一覧!$A$2:$M$6097,7,0),"")</f>
        <v/>
      </c>
      <c r="I3287" s="68" t="str">
        <f>IFERROR(VLOOKUP($B3287,APガラス性能一覧!$A$2:$M$6097,8,0),"")</f>
        <v/>
      </c>
      <c r="J3287" s="68" t="str">
        <f>IFERROR(VLOOKUP($B3287,APガラス性能一覧!$A$2:$M$6097,9,0),"")</f>
        <v/>
      </c>
      <c r="K3287" s="68" t="str">
        <f>IFERROR(VLOOKUP($B3287,APガラス性能一覧!$A$2:$M$6097,10,0),"")</f>
        <v/>
      </c>
      <c r="L3287" s="68" t="str">
        <f>IFERROR(VLOOKUP($B3287,APガラス性能一覧!$A$2:$M$6097,11,0),"")</f>
        <v/>
      </c>
      <c r="M3287" s="68" t="str">
        <f>IFERROR(VLOOKUP($B3287,APガラス性能一覧!$A$2:$M$6097,12,0),"")</f>
        <v/>
      </c>
      <c r="N3287" s="68" t="str">
        <f>IFERROR(VLOOKUP($B3287,APガラス性能一覧!$A$2:$M$6097,13,0),"")</f>
        <v/>
      </c>
    </row>
    <row r="3288" spans="2:14" x14ac:dyDescent="0.4">
      <c r="B3288" s="68" t="str">
        <f>IF($D$2="","",IF($E$2=0.65,IFERROR(IF(INDEX(APガラス性能一覧!A:A,MATCH(ROW(B3282),APガラス性能一覧!$O:$O,0))="","",INDEX(APガラス性能一覧!A:A,MATCH(ROW(B3282),APガラス性能一覧!$O:$O,0))),""),IFERROR(IF(INDEX(APガラス性能一覧!A:A,MATCH(ROW(B3282),APガラス性能一覧!$N:$N,0))="","",INDEX(APガラス性能一覧!A:A,MATCH(ROW(B3282),APガラス性能一覧!$N:$N,0))),"")))</f>
        <v/>
      </c>
      <c r="C3288" s="68" t="str">
        <f>IFERROR(VLOOKUP($B3288,APガラス性能一覧!$A$2:$M$6097,2,0),"")</f>
        <v/>
      </c>
      <c r="D3288" s="68" t="str">
        <f>IFERROR(VLOOKUP($B3288,APガラス性能一覧!$A$2:$M$6097,3,0),"")</f>
        <v/>
      </c>
      <c r="E3288" s="68" t="str">
        <f>IFERROR(VLOOKUP($B3288,APガラス性能一覧!$A$2:$M$6097,4,0),"")</f>
        <v/>
      </c>
      <c r="F3288" s="68" t="str">
        <f>IFERROR(VLOOKUP($B3288,APガラス性能一覧!$A$2:$M$6097,5,0),"")</f>
        <v/>
      </c>
      <c r="G3288" s="68" t="str">
        <f>IFERROR(VLOOKUP($B3288,APガラス性能一覧!$A$2:$M$6097,6,0),"")</f>
        <v/>
      </c>
      <c r="H3288" s="68" t="str">
        <f>IFERROR(VLOOKUP($B3288,APガラス性能一覧!$A$2:$M$6097,7,0),"")</f>
        <v/>
      </c>
      <c r="I3288" s="68" t="str">
        <f>IFERROR(VLOOKUP($B3288,APガラス性能一覧!$A$2:$M$6097,8,0),"")</f>
        <v/>
      </c>
      <c r="J3288" s="68" t="str">
        <f>IFERROR(VLOOKUP($B3288,APガラス性能一覧!$A$2:$M$6097,9,0),"")</f>
        <v/>
      </c>
      <c r="K3288" s="68" t="str">
        <f>IFERROR(VLOOKUP($B3288,APガラス性能一覧!$A$2:$M$6097,10,0),"")</f>
        <v/>
      </c>
      <c r="L3288" s="68" t="str">
        <f>IFERROR(VLOOKUP($B3288,APガラス性能一覧!$A$2:$M$6097,11,0),"")</f>
        <v/>
      </c>
      <c r="M3288" s="68" t="str">
        <f>IFERROR(VLOOKUP($B3288,APガラス性能一覧!$A$2:$M$6097,12,0),"")</f>
        <v/>
      </c>
      <c r="N3288" s="68" t="str">
        <f>IFERROR(VLOOKUP($B3288,APガラス性能一覧!$A$2:$M$6097,13,0),"")</f>
        <v/>
      </c>
    </row>
    <row r="3289" spans="2:14" x14ac:dyDescent="0.4">
      <c r="B3289" s="68" t="str">
        <f>IF($D$2="","",IF($E$2=0.65,IFERROR(IF(INDEX(APガラス性能一覧!A:A,MATCH(ROW(B3283),APガラス性能一覧!$O:$O,0))="","",INDEX(APガラス性能一覧!A:A,MATCH(ROW(B3283),APガラス性能一覧!$O:$O,0))),""),IFERROR(IF(INDEX(APガラス性能一覧!A:A,MATCH(ROW(B3283),APガラス性能一覧!$N:$N,0))="","",INDEX(APガラス性能一覧!A:A,MATCH(ROW(B3283),APガラス性能一覧!$N:$N,0))),"")))</f>
        <v/>
      </c>
      <c r="C3289" s="68" t="str">
        <f>IFERROR(VLOOKUP($B3289,APガラス性能一覧!$A$2:$M$6097,2,0),"")</f>
        <v/>
      </c>
      <c r="D3289" s="68" t="str">
        <f>IFERROR(VLOOKUP($B3289,APガラス性能一覧!$A$2:$M$6097,3,0),"")</f>
        <v/>
      </c>
      <c r="E3289" s="68" t="str">
        <f>IFERROR(VLOOKUP($B3289,APガラス性能一覧!$A$2:$M$6097,4,0),"")</f>
        <v/>
      </c>
      <c r="F3289" s="68" t="str">
        <f>IFERROR(VLOOKUP($B3289,APガラス性能一覧!$A$2:$M$6097,5,0),"")</f>
        <v/>
      </c>
      <c r="G3289" s="68" t="str">
        <f>IFERROR(VLOOKUP($B3289,APガラス性能一覧!$A$2:$M$6097,6,0),"")</f>
        <v/>
      </c>
      <c r="H3289" s="68" t="str">
        <f>IFERROR(VLOOKUP($B3289,APガラス性能一覧!$A$2:$M$6097,7,0),"")</f>
        <v/>
      </c>
      <c r="I3289" s="68" t="str">
        <f>IFERROR(VLOOKUP($B3289,APガラス性能一覧!$A$2:$M$6097,8,0),"")</f>
        <v/>
      </c>
      <c r="J3289" s="68" t="str">
        <f>IFERROR(VLOOKUP($B3289,APガラス性能一覧!$A$2:$M$6097,9,0),"")</f>
        <v/>
      </c>
      <c r="K3289" s="68" t="str">
        <f>IFERROR(VLOOKUP($B3289,APガラス性能一覧!$A$2:$M$6097,10,0),"")</f>
        <v/>
      </c>
      <c r="L3289" s="68" t="str">
        <f>IFERROR(VLOOKUP($B3289,APガラス性能一覧!$A$2:$M$6097,11,0),"")</f>
        <v/>
      </c>
      <c r="M3289" s="68" t="str">
        <f>IFERROR(VLOOKUP($B3289,APガラス性能一覧!$A$2:$M$6097,12,0),"")</f>
        <v/>
      </c>
      <c r="N3289" s="68" t="str">
        <f>IFERROR(VLOOKUP($B3289,APガラス性能一覧!$A$2:$M$6097,13,0),"")</f>
        <v/>
      </c>
    </row>
    <row r="3290" spans="2:14" x14ac:dyDescent="0.4">
      <c r="B3290" s="68" t="str">
        <f>IF($D$2="","",IF($E$2=0.65,IFERROR(IF(INDEX(APガラス性能一覧!A:A,MATCH(ROW(B3284),APガラス性能一覧!$O:$O,0))="","",INDEX(APガラス性能一覧!A:A,MATCH(ROW(B3284),APガラス性能一覧!$O:$O,0))),""),IFERROR(IF(INDEX(APガラス性能一覧!A:A,MATCH(ROW(B3284),APガラス性能一覧!$N:$N,0))="","",INDEX(APガラス性能一覧!A:A,MATCH(ROW(B3284),APガラス性能一覧!$N:$N,0))),"")))</f>
        <v/>
      </c>
      <c r="C3290" s="68" t="str">
        <f>IFERROR(VLOOKUP($B3290,APガラス性能一覧!$A$2:$M$6097,2,0),"")</f>
        <v/>
      </c>
      <c r="D3290" s="68" t="str">
        <f>IFERROR(VLOOKUP($B3290,APガラス性能一覧!$A$2:$M$6097,3,0),"")</f>
        <v/>
      </c>
      <c r="E3290" s="68" t="str">
        <f>IFERROR(VLOOKUP($B3290,APガラス性能一覧!$A$2:$M$6097,4,0),"")</f>
        <v/>
      </c>
      <c r="F3290" s="68" t="str">
        <f>IFERROR(VLOOKUP($B3290,APガラス性能一覧!$A$2:$M$6097,5,0),"")</f>
        <v/>
      </c>
      <c r="G3290" s="68" t="str">
        <f>IFERROR(VLOOKUP($B3290,APガラス性能一覧!$A$2:$M$6097,6,0),"")</f>
        <v/>
      </c>
      <c r="H3290" s="68" t="str">
        <f>IFERROR(VLOOKUP($B3290,APガラス性能一覧!$A$2:$M$6097,7,0),"")</f>
        <v/>
      </c>
      <c r="I3290" s="68" t="str">
        <f>IFERROR(VLOOKUP($B3290,APガラス性能一覧!$A$2:$M$6097,8,0),"")</f>
        <v/>
      </c>
      <c r="J3290" s="68" t="str">
        <f>IFERROR(VLOOKUP($B3290,APガラス性能一覧!$A$2:$M$6097,9,0),"")</f>
        <v/>
      </c>
      <c r="K3290" s="68" t="str">
        <f>IFERROR(VLOOKUP($B3290,APガラス性能一覧!$A$2:$M$6097,10,0),"")</f>
        <v/>
      </c>
      <c r="L3290" s="68" t="str">
        <f>IFERROR(VLOOKUP($B3290,APガラス性能一覧!$A$2:$M$6097,11,0),"")</f>
        <v/>
      </c>
      <c r="M3290" s="68" t="str">
        <f>IFERROR(VLOOKUP($B3290,APガラス性能一覧!$A$2:$M$6097,12,0),"")</f>
        <v/>
      </c>
      <c r="N3290" s="68" t="str">
        <f>IFERROR(VLOOKUP($B3290,APガラス性能一覧!$A$2:$M$6097,13,0),"")</f>
        <v/>
      </c>
    </row>
    <row r="3291" spans="2:14" x14ac:dyDescent="0.4">
      <c r="B3291" s="68" t="str">
        <f>IF($D$2="","",IF($E$2=0.65,IFERROR(IF(INDEX(APガラス性能一覧!A:A,MATCH(ROW(B3285),APガラス性能一覧!$O:$O,0))="","",INDEX(APガラス性能一覧!A:A,MATCH(ROW(B3285),APガラス性能一覧!$O:$O,0))),""),IFERROR(IF(INDEX(APガラス性能一覧!A:A,MATCH(ROW(B3285),APガラス性能一覧!$N:$N,0))="","",INDEX(APガラス性能一覧!A:A,MATCH(ROW(B3285),APガラス性能一覧!$N:$N,0))),"")))</f>
        <v/>
      </c>
      <c r="C3291" s="68" t="str">
        <f>IFERROR(VLOOKUP($B3291,APガラス性能一覧!$A$2:$M$6097,2,0),"")</f>
        <v/>
      </c>
      <c r="D3291" s="68" t="str">
        <f>IFERROR(VLOOKUP($B3291,APガラス性能一覧!$A$2:$M$6097,3,0),"")</f>
        <v/>
      </c>
      <c r="E3291" s="68" t="str">
        <f>IFERROR(VLOOKUP($B3291,APガラス性能一覧!$A$2:$M$6097,4,0),"")</f>
        <v/>
      </c>
      <c r="F3291" s="68" t="str">
        <f>IFERROR(VLOOKUP($B3291,APガラス性能一覧!$A$2:$M$6097,5,0),"")</f>
        <v/>
      </c>
      <c r="G3291" s="68" t="str">
        <f>IFERROR(VLOOKUP($B3291,APガラス性能一覧!$A$2:$M$6097,6,0),"")</f>
        <v/>
      </c>
      <c r="H3291" s="68" t="str">
        <f>IFERROR(VLOOKUP($B3291,APガラス性能一覧!$A$2:$M$6097,7,0),"")</f>
        <v/>
      </c>
      <c r="I3291" s="68" t="str">
        <f>IFERROR(VLOOKUP($B3291,APガラス性能一覧!$A$2:$M$6097,8,0),"")</f>
        <v/>
      </c>
      <c r="J3291" s="68" t="str">
        <f>IFERROR(VLOOKUP($B3291,APガラス性能一覧!$A$2:$M$6097,9,0),"")</f>
        <v/>
      </c>
      <c r="K3291" s="68" t="str">
        <f>IFERROR(VLOOKUP($B3291,APガラス性能一覧!$A$2:$M$6097,10,0),"")</f>
        <v/>
      </c>
      <c r="L3291" s="68" t="str">
        <f>IFERROR(VLOOKUP($B3291,APガラス性能一覧!$A$2:$M$6097,11,0),"")</f>
        <v/>
      </c>
      <c r="M3291" s="68" t="str">
        <f>IFERROR(VLOOKUP($B3291,APガラス性能一覧!$A$2:$M$6097,12,0),"")</f>
        <v/>
      </c>
      <c r="N3291" s="68" t="str">
        <f>IFERROR(VLOOKUP($B3291,APガラス性能一覧!$A$2:$M$6097,13,0),"")</f>
        <v/>
      </c>
    </row>
    <row r="3292" spans="2:14" x14ac:dyDescent="0.4">
      <c r="B3292" s="68" t="str">
        <f>IF($D$2="","",IF($E$2=0.65,IFERROR(IF(INDEX(APガラス性能一覧!A:A,MATCH(ROW(B3286),APガラス性能一覧!$O:$O,0))="","",INDEX(APガラス性能一覧!A:A,MATCH(ROW(B3286),APガラス性能一覧!$O:$O,0))),""),IFERROR(IF(INDEX(APガラス性能一覧!A:A,MATCH(ROW(B3286),APガラス性能一覧!$N:$N,0))="","",INDEX(APガラス性能一覧!A:A,MATCH(ROW(B3286),APガラス性能一覧!$N:$N,0))),"")))</f>
        <v/>
      </c>
      <c r="C3292" s="68" t="str">
        <f>IFERROR(VLOOKUP($B3292,APガラス性能一覧!$A$2:$M$6097,2,0),"")</f>
        <v/>
      </c>
      <c r="D3292" s="68" t="str">
        <f>IFERROR(VLOOKUP($B3292,APガラス性能一覧!$A$2:$M$6097,3,0),"")</f>
        <v/>
      </c>
      <c r="E3292" s="68" t="str">
        <f>IFERROR(VLOOKUP($B3292,APガラス性能一覧!$A$2:$M$6097,4,0),"")</f>
        <v/>
      </c>
      <c r="F3292" s="68" t="str">
        <f>IFERROR(VLOOKUP($B3292,APガラス性能一覧!$A$2:$M$6097,5,0),"")</f>
        <v/>
      </c>
      <c r="G3292" s="68" t="str">
        <f>IFERROR(VLOOKUP($B3292,APガラス性能一覧!$A$2:$M$6097,6,0),"")</f>
        <v/>
      </c>
      <c r="H3292" s="68" t="str">
        <f>IFERROR(VLOOKUP($B3292,APガラス性能一覧!$A$2:$M$6097,7,0),"")</f>
        <v/>
      </c>
      <c r="I3292" s="68" t="str">
        <f>IFERROR(VLOOKUP($B3292,APガラス性能一覧!$A$2:$M$6097,8,0),"")</f>
        <v/>
      </c>
      <c r="J3292" s="68" t="str">
        <f>IFERROR(VLOOKUP($B3292,APガラス性能一覧!$A$2:$M$6097,9,0),"")</f>
        <v/>
      </c>
      <c r="K3292" s="68" t="str">
        <f>IFERROR(VLOOKUP($B3292,APガラス性能一覧!$A$2:$M$6097,10,0),"")</f>
        <v/>
      </c>
      <c r="L3292" s="68" t="str">
        <f>IFERROR(VLOOKUP($B3292,APガラス性能一覧!$A$2:$M$6097,11,0),"")</f>
        <v/>
      </c>
      <c r="M3292" s="68" t="str">
        <f>IFERROR(VLOOKUP($B3292,APガラス性能一覧!$A$2:$M$6097,12,0),"")</f>
        <v/>
      </c>
      <c r="N3292" s="68" t="str">
        <f>IFERROR(VLOOKUP($B3292,APガラス性能一覧!$A$2:$M$6097,13,0),"")</f>
        <v/>
      </c>
    </row>
    <row r="3293" spans="2:14" x14ac:dyDescent="0.4">
      <c r="B3293" s="68" t="str">
        <f>IF($D$2="","",IF($E$2=0.65,IFERROR(IF(INDEX(APガラス性能一覧!A:A,MATCH(ROW(B3287),APガラス性能一覧!$O:$O,0))="","",INDEX(APガラス性能一覧!A:A,MATCH(ROW(B3287),APガラス性能一覧!$O:$O,0))),""),IFERROR(IF(INDEX(APガラス性能一覧!A:A,MATCH(ROW(B3287),APガラス性能一覧!$N:$N,0))="","",INDEX(APガラス性能一覧!A:A,MATCH(ROW(B3287),APガラス性能一覧!$N:$N,0))),"")))</f>
        <v/>
      </c>
      <c r="C3293" s="68" t="str">
        <f>IFERROR(VLOOKUP($B3293,APガラス性能一覧!$A$2:$M$6097,2,0),"")</f>
        <v/>
      </c>
      <c r="D3293" s="68" t="str">
        <f>IFERROR(VLOOKUP($B3293,APガラス性能一覧!$A$2:$M$6097,3,0),"")</f>
        <v/>
      </c>
      <c r="E3293" s="68" t="str">
        <f>IFERROR(VLOOKUP($B3293,APガラス性能一覧!$A$2:$M$6097,4,0),"")</f>
        <v/>
      </c>
      <c r="F3293" s="68" t="str">
        <f>IFERROR(VLOOKUP($B3293,APガラス性能一覧!$A$2:$M$6097,5,0),"")</f>
        <v/>
      </c>
      <c r="G3293" s="68" t="str">
        <f>IFERROR(VLOOKUP($B3293,APガラス性能一覧!$A$2:$M$6097,6,0),"")</f>
        <v/>
      </c>
      <c r="H3293" s="68" t="str">
        <f>IFERROR(VLOOKUP($B3293,APガラス性能一覧!$A$2:$M$6097,7,0),"")</f>
        <v/>
      </c>
      <c r="I3293" s="68" t="str">
        <f>IFERROR(VLOOKUP($B3293,APガラス性能一覧!$A$2:$M$6097,8,0),"")</f>
        <v/>
      </c>
      <c r="J3293" s="68" t="str">
        <f>IFERROR(VLOOKUP($B3293,APガラス性能一覧!$A$2:$M$6097,9,0),"")</f>
        <v/>
      </c>
      <c r="K3293" s="68" t="str">
        <f>IFERROR(VLOOKUP($B3293,APガラス性能一覧!$A$2:$M$6097,10,0),"")</f>
        <v/>
      </c>
      <c r="L3293" s="68" t="str">
        <f>IFERROR(VLOOKUP($B3293,APガラス性能一覧!$A$2:$M$6097,11,0),"")</f>
        <v/>
      </c>
      <c r="M3293" s="68" t="str">
        <f>IFERROR(VLOOKUP($B3293,APガラス性能一覧!$A$2:$M$6097,12,0),"")</f>
        <v/>
      </c>
      <c r="N3293" s="68" t="str">
        <f>IFERROR(VLOOKUP($B3293,APガラス性能一覧!$A$2:$M$6097,13,0),"")</f>
        <v/>
      </c>
    </row>
    <row r="3294" spans="2:14" x14ac:dyDescent="0.4">
      <c r="B3294" s="68" t="str">
        <f>IF($D$2="","",IF($E$2=0.65,IFERROR(IF(INDEX(APガラス性能一覧!A:A,MATCH(ROW(B3288),APガラス性能一覧!$O:$O,0))="","",INDEX(APガラス性能一覧!A:A,MATCH(ROW(B3288),APガラス性能一覧!$O:$O,0))),""),IFERROR(IF(INDEX(APガラス性能一覧!A:A,MATCH(ROW(B3288),APガラス性能一覧!$N:$N,0))="","",INDEX(APガラス性能一覧!A:A,MATCH(ROW(B3288),APガラス性能一覧!$N:$N,0))),"")))</f>
        <v/>
      </c>
      <c r="C3294" s="68" t="str">
        <f>IFERROR(VLOOKUP($B3294,APガラス性能一覧!$A$2:$M$6097,2,0),"")</f>
        <v/>
      </c>
      <c r="D3294" s="68" t="str">
        <f>IFERROR(VLOOKUP($B3294,APガラス性能一覧!$A$2:$M$6097,3,0),"")</f>
        <v/>
      </c>
      <c r="E3294" s="68" t="str">
        <f>IFERROR(VLOOKUP($B3294,APガラス性能一覧!$A$2:$M$6097,4,0),"")</f>
        <v/>
      </c>
      <c r="F3294" s="68" t="str">
        <f>IFERROR(VLOOKUP($B3294,APガラス性能一覧!$A$2:$M$6097,5,0),"")</f>
        <v/>
      </c>
      <c r="G3294" s="68" t="str">
        <f>IFERROR(VLOOKUP($B3294,APガラス性能一覧!$A$2:$M$6097,6,0),"")</f>
        <v/>
      </c>
      <c r="H3294" s="68" t="str">
        <f>IFERROR(VLOOKUP($B3294,APガラス性能一覧!$A$2:$M$6097,7,0),"")</f>
        <v/>
      </c>
      <c r="I3294" s="68" t="str">
        <f>IFERROR(VLOOKUP($B3294,APガラス性能一覧!$A$2:$M$6097,8,0),"")</f>
        <v/>
      </c>
      <c r="J3294" s="68" t="str">
        <f>IFERROR(VLOOKUP($B3294,APガラス性能一覧!$A$2:$M$6097,9,0),"")</f>
        <v/>
      </c>
      <c r="K3294" s="68" t="str">
        <f>IFERROR(VLOOKUP($B3294,APガラス性能一覧!$A$2:$M$6097,10,0),"")</f>
        <v/>
      </c>
      <c r="L3294" s="68" t="str">
        <f>IFERROR(VLOOKUP($B3294,APガラス性能一覧!$A$2:$M$6097,11,0),"")</f>
        <v/>
      </c>
      <c r="M3294" s="68" t="str">
        <f>IFERROR(VLOOKUP($B3294,APガラス性能一覧!$A$2:$M$6097,12,0),"")</f>
        <v/>
      </c>
      <c r="N3294" s="68" t="str">
        <f>IFERROR(VLOOKUP($B3294,APガラス性能一覧!$A$2:$M$6097,13,0),"")</f>
        <v/>
      </c>
    </row>
    <row r="3295" spans="2:14" x14ac:dyDescent="0.4">
      <c r="B3295" s="68" t="str">
        <f>IF($D$2="","",IF($E$2=0.65,IFERROR(IF(INDEX(APガラス性能一覧!A:A,MATCH(ROW(B3289),APガラス性能一覧!$O:$O,0))="","",INDEX(APガラス性能一覧!A:A,MATCH(ROW(B3289),APガラス性能一覧!$O:$O,0))),""),IFERROR(IF(INDEX(APガラス性能一覧!A:A,MATCH(ROW(B3289),APガラス性能一覧!$N:$N,0))="","",INDEX(APガラス性能一覧!A:A,MATCH(ROW(B3289),APガラス性能一覧!$N:$N,0))),"")))</f>
        <v/>
      </c>
      <c r="C3295" s="68" t="str">
        <f>IFERROR(VLOOKUP($B3295,APガラス性能一覧!$A$2:$M$6097,2,0),"")</f>
        <v/>
      </c>
      <c r="D3295" s="68" t="str">
        <f>IFERROR(VLOOKUP($B3295,APガラス性能一覧!$A$2:$M$6097,3,0),"")</f>
        <v/>
      </c>
      <c r="E3295" s="68" t="str">
        <f>IFERROR(VLOOKUP($B3295,APガラス性能一覧!$A$2:$M$6097,4,0),"")</f>
        <v/>
      </c>
      <c r="F3295" s="68" t="str">
        <f>IFERROR(VLOOKUP($B3295,APガラス性能一覧!$A$2:$M$6097,5,0),"")</f>
        <v/>
      </c>
      <c r="G3295" s="68" t="str">
        <f>IFERROR(VLOOKUP($B3295,APガラス性能一覧!$A$2:$M$6097,6,0),"")</f>
        <v/>
      </c>
      <c r="H3295" s="68" t="str">
        <f>IFERROR(VLOOKUP($B3295,APガラス性能一覧!$A$2:$M$6097,7,0),"")</f>
        <v/>
      </c>
      <c r="I3295" s="68" t="str">
        <f>IFERROR(VLOOKUP($B3295,APガラス性能一覧!$A$2:$M$6097,8,0),"")</f>
        <v/>
      </c>
      <c r="J3295" s="68" t="str">
        <f>IFERROR(VLOOKUP($B3295,APガラス性能一覧!$A$2:$M$6097,9,0),"")</f>
        <v/>
      </c>
      <c r="K3295" s="68" t="str">
        <f>IFERROR(VLOOKUP($B3295,APガラス性能一覧!$A$2:$M$6097,10,0),"")</f>
        <v/>
      </c>
      <c r="L3295" s="68" t="str">
        <f>IFERROR(VLOOKUP($B3295,APガラス性能一覧!$A$2:$M$6097,11,0),"")</f>
        <v/>
      </c>
      <c r="M3295" s="68" t="str">
        <f>IFERROR(VLOOKUP($B3295,APガラス性能一覧!$A$2:$M$6097,12,0),"")</f>
        <v/>
      </c>
      <c r="N3295" s="68" t="str">
        <f>IFERROR(VLOOKUP($B3295,APガラス性能一覧!$A$2:$M$6097,13,0),"")</f>
        <v/>
      </c>
    </row>
    <row r="3296" spans="2:14" x14ac:dyDescent="0.4">
      <c r="B3296" s="68" t="str">
        <f>IF($D$2="","",IF($E$2=0.65,IFERROR(IF(INDEX(APガラス性能一覧!A:A,MATCH(ROW(B3290),APガラス性能一覧!$O:$O,0))="","",INDEX(APガラス性能一覧!A:A,MATCH(ROW(B3290),APガラス性能一覧!$O:$O,0))),""),IFERROR(IF(INDEX(APガラス性能一覧!A:A,MATCH(ROW(B3290),APガラス性能一覧!$N:$N,0))="","",INDEX(APガラス性能一覧!A:A,MATCH(ROW(B3290),APガラス性能一覧!$N:$N,0))),"")))</f>
        <v/>
      </c>
      <c r="C3296" s="68" t="str">
        <f>IFERROR(VLOOKUP($B3296,APガラス性能一覧!$A$2:$M$6097,2,0),"")</f>
        <v/>
      </c>
      <c r="D3296" s="68" t="str">
        <f>IFERROR(VLOOKUP($B3296,APガラス性能一覧!$A$2:$M$6097,3,0),"")</f>
        <v/>
      </c>
      <c r="E3296" s="68" t="str">
        <f>IFERROR(VLOOKUP($B3296,APガラス性能一覧!$A$2:$M$6097,4,0),"")</f>
        <v/>
      </c>
      <c r="F3296" s="68" t="str">
        <f>IFERROR(VLOOKUP($B3296,APガラス性能一覧!$A$2:$M$6097,5,0),"")</f>
        <v/>
      </c>
      <c r="G3296" s="68" t="str">
        <f>IFERROR(VLOOKUP($B3296,APガラス性能一覧!$A$2:$M$6097,6,0),"")</f>
        <v/>
      </c>
      <c r="H3296" s="68" t="str">
        <f>IFERROR(VLOOKUP($B3296,APガラス性能一覧!$A$2:$M$6097,7,0),"")</f>
        <v/>
      </c>
      <c r="I3296" s="68" t="str">
        <f>IFERROR(VLOOKUP($B3296,APガラス性能一覧!$A$2:$M$6097,8,0),"")</f>
        <v/>
      </c>
      <c r="J3296" s="68" t="str">
        <f>IFERROR(VLOOKUP($B3296,APガラス性能一覧!$A$2:$M$6097,9,0),"")</f>
        <v/>
      </c>
      <c r="K3296" s="68" t="str">
        <f>IFERROR(VLOOKUP($B3296,APガラス性能一覧!$A$2:$M$6097,10,0),"")</f>
        <v/>
      </c>
      <c r="L3296" s="68" t="str">
        <f>IFERROR(VLOOKUP($B3296,APガラス性能一覧!$A$2:$M$6097,11,0),"")</f>
        <v/>
      </c>
      <c r="M3296" s="68" t="str">
        <f>IFERROR(VLOOKUP($B3296,APガラス性能一覧!$A$2:$M$6097,12,0),"")</f>
        <v/>
      </c>
      <c r="N3296" s="68" t="str">
        <f>IFERROR(VLOOKUP($B3296,APガラス性能一覧!$A$2:$M$6097,13,0),"")</f>
        <v/>
      </c>
    </row>
    <row r="3297" spans="2:14" x14ac:dyDescent="0.4">
      <c r="B3297" s="68" t="str">
        <f>IF($D$2="","",IF($E$2=0.65,IFERROR(IF(INDEX(APガラス性能一覧!A:A,MATCH(ROW(B3291),APガラス性能一覧!$O:$O,0))="","",INDEX(APガラス性能一覧!A:A,MATCH(ROW(B3291),APガラス性能一覧!$O:$O,0))),""),IFERROR(IF(INDEX(APガラス性能一覧!A:A,MATCH(ROW(B3291),APガラス性能一覧!$N:$N,0))="","",INDEX(APガラス性能一覧!A:A,MATCH(ROW(B3291),APガラス性能一覧!$N:$N,0))),"")))</f>
        <v/>
      </c>
      <c r="C3297" s="68" t="str">
        <f>IFERROR(VLOOKUP($B3297,APガラス性能一覧!$A$2:$M$6097,2,0),"")</f>
        <v/>
      </c>
      <c r="D3297" s="68" t="str">
        <f>IFERROR(VLOOKUP($B3297,APガラス性能一覧!$A$2:$M$6097,3,0),"")</f>
        <v/>
      </c>
      <c r="E3297" s="68" t="str">
        <f>IFERROR(VLOOKUP($B3297,APガラス性能一覧!$A$2:$M$6097,4,0),"")</f>
        <v/>
      </c>
      <c r="F3297" s="68" t="str">
        <f>IFERROR(VLOOKUP($B3297,APガラス性能一覧!$A$2:$M$6097,5,0),"")</f>
        <v/>
      </c>
      <c r="G3297" s="68" t="str">
        <f>IFERROR(VLOOKUP($B3297,APガラス性能一覧!$A$2:$M$6097,6,0),"")</f>
        <v/>
      </c>
      <c r="H3297" s="68" t="str">
        <f>IFERROR(VLOOKUP($B3297,APガラス性能一覧!$A$2:$M$6097,7,0),"")</f>
        <v/>
      </c>
      <c r="I3297" s="68" t="str">
        <f>IFERROR(VLOOKUP($B3297,APガラス性能一覧!$A$2:$M$6097,8,0),"")</f>
        <v/>
      </c>
      <c r="J3297" s="68" t="str">
        <f>IFERROR(VLOOKUP($B3297,APガラス性能一覧!$A$2:$M$6097,9,0),"")</f>
        <v/>
      </c>
      <c r="K3297" s="68" t="str">
        <f>IFERROR(VLOOKUP($B3297,APガラス性能一覧!$A$2:$M$6097,10,0),"")</f>
        <v/>
      </c>
      <c r="L3297" s="68" t="str">
        <f>IFERROR(VLOOKUP($B3297,APガラス性能一覧!$A$2:$M$6097,11,0),"")</f>
        <v/>
      </c>
      <c r="M3297" s="68" t="str">
        <f>IFERROR(VLOOKUP($B3297,APガラス性能一覧!$A$2:$M$6097,12,0),"")</f>
        <v/>
      </c>
      <c r="N3297" s="68" t="str">
        <f>IFERROR(VLOOKUP($B3297,APガラス性能一覧!$A$2:$M$6097,13,0),"")</f>
        <v/>
      </c>
    </row>
    <row r="3298" spans="2:14" x14ac:dyDescent="0.4">
      <c r="B3298" s="68" t="str">
        <f>IF($D$2="","",IF($E$2=0.65,IFERROR(IF(INDEX(APガラス性能一覧!A:A,MATCH(ROW(B3292),APガラス性能一覧!$O:$O,0))="","",INDEX(APガラス性能一覧!A:A,MATCH(ROW(B3292),APガラス性能一覧!$O:$O,0))),""),IFERROR(IF(INDEX(APガラス性能一覧!A:A,MATCH(ROW(B3292),APガラス性能一覧!$N:$N,0))="","",INDEX(APガラス性能一覧!A:A,MATCH(ROW(B3292),APガラス性能一覧!$N:$N,0))),"")))</f>
        <v/>
      </c>
      <c r="C3298" s="68" t="str">
        <f>IFERROR(VLOOKUP($B3298,APガラス性能一覧!$A$2:$M$6097,2,0),"")</f>
        <v/>
      </c>
      <c r="D3298" s="68" t="str">
        <f>IFERROR(VLOOKUP($B3298,APガラス性能一覧!$A$2:$M$6097,3,0),"")</f>
        <v/>
      </c>
      <c r="E3298" s="68" t="str">
        <f>IFERROR(VLOOKUP($B3298,APガラス性能一覧!$A$2:$M$6097,4,0),"")</f>
        <v/>
      </c>
      <c r="F3298" s="68" t="str">
        <f>IFERROR(VLOOKUP($B3298,APガラス性能一覧!$A$2:$M$6097,5,0),"")</f>
        <v/>
      </c>
      <c r="G3298" s="68" t="str">
        <f>IFERROR(VLOOKUP($B3298,APガラス性能一覧!$A$2:$M$6097,6,0),"")</f>
        <v/>
      </c>
      <c r="H3298" s="68" t="str">
        <f>IFERROR(VLOOKUP($B3298,APガラス性能一覧!$A$2:$M$6097,7,0),"")</f>
        <v/>
      </c>
      <c r="I3298" s="68" t="str">
        <f>IFERROR(VLOOKUP($B3298,APガラス性能一覧!$A$2:$M$6097,8,0),"")</f>
        <v/>
      </c>
      <c r="J3298" s="68" t="str">
        <f>IFERROR(VLOOKUP($B3298,APガラス性能一覧!$A$2:$M$6097,9,0),"")</f>
        <v/>
      </c>
      <c r="K3298" s="68" t="str">
        <f>IFERROR(VLOOKUP($B3298,APガラス性能一覧!$A$2:$M$6097,10,0),"")</f>
        <v/>
      </c>
      <c r="L3298" s="68" t="str">
        <f>IFERROR(VLOOKUP($B3298,APガラス性能一覧!$A$2:$M$6097,11,0),"")</f>
        <v/>
      </c>
      <c r="M3298" s="68" t="str">
        <f>IFERROR(VLOOKUP($B3298,APガラス性能一覧!$A$2:$M$6097,12,0),"")</f>
        <v/>
      </c>
      <c r="N3298" s="68" t="str">
        <f>IFERROR(VLOOKUP($B3298,APガラス性能一覧!$A$2:$M$6097,13,0),"")</f>
        <v/>
      </c>
    </row>
    <row r="3299" spans="2:14" x14ac:dyDescent="0.4">
      <c r="B3299" s="68" t="str">
        <f>IF($D$2="","",IF($E$2=0.65,IFERROR(IF(INDEX(APガラス性能一覧!A:A,MATCH(ROW(B3293),APガラス性能一覧!$O:$O,0))="","",INDEX(APガラス性能一覧!A:A,MATCH(ROW(B3293),APガラス性能一覧!$O:$O,0))),""),IFERROR(IF(INDEX(APガラス性能一覧!A:A,MATCH(ROW(B3293),APガラス性能一覧!$N:$N,0))="","",INDEX(APガラス性能一覧!A:A,MATCH(ROW(B3293),APガラス性能一覧!$N:$N,0))),"")))</f>
        <v/>
      </c>
      <c r="C3299" s="68" t="str">
        <f>IFERROR(VLOOKUP($B3299,APガラス性能一覧!$A$2:$M$6097,2,0),"")</f>
        <v/>
      </c>
      <c r="D3299" s="68" t="str">
        <f>IFERROR(VLOOKUP($B3299,APガラス性能一覧!$A$2:$M$6097,3,0),"")</f>
        <v/>
      </c>
      <c r="E3299" s="68" t="str">
        <f>IFERROR(VLOOKUP($B3299,APガラス性能一覧!$A$2:$M$6097,4,0),"")</f>
        <v/>
      </c>
      <c r="F3299" s="68" t="str">
        <f>IFERROR(VLOOKUP($B3299,APガラス性能一覧!$A$2:$M$6097,5,0),"")</f>
        <v/>
      </c>
      <c r="G3299" s="68" t="str">
        <f>IFERROR(VLOOKUP($B3299,APガラス性能一覧!$A$2:$M$6097,6,0),"")</f>
        <v/>
      </c>
      <c r="H3299" s="68" t="str">
        <f>IFERROR(VLOOKUP($B3299,APガラス性能一覧!$A$2:$M$6097,7,0),"")</f>
        <v/>
      </c>
      <c r="I3299" s="68" t="str">
        <f>IFERROR(VLOOKUP($B3299,APガラス性能一覧!$A$2:$M$6097,8,0),"")</f>
        <v/>
      </c>
      <c r="J3299" s="68" t="str">
        <f>IFERROR(VLOOKUP($B3299,APガラス性能一覧!$A$2:$M$6097,9,0),"")</f>
        <v/>
      </c>
      <c r="K3299" s="68" t="str">
        <f>IFERROR(VLOOKUP($B3299,APガラス性能一覧!$A$2:$M$6097,10,0),"")</f>
        <v/>
      </c>
      <c r="L3299" s="68" t="str">
        <f>IFERROR(VLOOKUP($B3299,APガラス性能一覧!$A$2:$M$6097,11,0),"")</f>
        <v/>
      </c>
      <c r="M3299" s="68" t="str">
        <f>IFERROR(VLOOKUP($B3299,APガラス性能一覧!$A$2:$M$6097,12,0),"")</f>
        <v/>
      </c>
      <c r="N3299" s="68" t="str">
        <f>IFERROR(VLOOKUP($B3299,APガラス性能一覧!$A$2:$M$6097,13,0),"")</f>
        <v/>
      </c>
    </row>
    <row r="3300" spans="2:14" x14ac:dyDescent="0.4">
      <c r="B3300" s="68" t="str">
        <f>IF($D$2="","",IF($E$2=0.65,IFERROR(IF(INDEX(APガラス性能一覧!A:A,MATCH(ROW(B3294),APガラス性能一覧!$O:$O,0))="","",INDEX(APガラス性能一覧!A:A,MATCH(ROW(B3294),APガラス性能一覧!$O:$O,0))),""),IFERROR(IF(INDEX(APガラス性能一覧!A:A,MATCH(ROW(B3294),APガラス性能一覧!$N:$N,0))="","",INDEX(APガラス性能一覧!A:A,MATCH(ROW(B3294),APガラス性能一覧!$N:$N,0))),"")))</f>
        <v/>
      </c>
      <c r="C3300" s="68" t="str">
        <f>IFERROR(VLOOKUP($B3300,APガラス性能一覧!$A$2:$M$6097,2,0),"")</f>
        <v/>
      </c>
      <c r="D3300" s="68" t="str">
        <f>IFERROR(VLOOKUP($B3300,APガラス性能一覧!$A$2:$M$6097,3,0),"")</f>
        <v/>
      </c>
      <c r="E3300" s="68" t="str">
        <f>IFERROR(VLOOKUP($B3300,APガラス性能一覧!$A$2:$M$6097,4,0),"")</f>
        <v/>
      </c>
      <c r="F3300" s="68" t="str">
        <f>IFERROR(VLOOKUP($B3300,APガラス性能一覧!$A$2:$M$6097,5,0),"")</f>
        <v/>
      </c>
      <c r="G3300" s="68" t="str">
        <f>IFERROR(VLOOKUP($B3300,APガラス性能一覧!$A$2:$M$6097,6,0),"")</f>
        <v/>
      </c>
      <c r="H3300" s="68" t="str">
        <f>IFERROR(VLOOKUP($B3300,APガラス性能一覧!$A$2:$M$6097,7,0),"")</f>
        <v/>
      </c>
      <c r="I3300" s="68" t="str">
        <f>IFERROR(VLOOKUP($B3300,APガラス性能一覧!$A$2:$M$6097,8,0),"")</f>
        <v/>
      </c>
      <c r="J3300" s="68" t="str">
        <f>IFERROR(VLOOKUP($B3300,APガラス性能一覧!$A$2:$M$6097,9,0),"")</f>
        <v/>
      </c>
      <c r="K3300" s="68" t="str">
        <f>IFERROR(VLOOKUP($B3300,APガラス性能一覧!$A$2:$M$6097,10,0),"")</f>
        <v/>
      </c>
      <c r="L3300" s="68" t="str">
        <f>IFERROR(VLOOKUP($B3300,APガラス性能一覧!$A$2:$M$6097,11,0),"")</f>
        <v/>
      </c>
      <c r="M3300" s="68" t="str">
        <f>IFERROR(VLOOKUP($B3300,APガラス性能一覧!$A$2:$M$6097,12,0),"")</f>
        <v/>
      </c>
      <c r="N3300" s="68" t="str">
        <f>IFERROR(VLOOKUP($B3300,APガラス性能一覧!$A$2:$M$6097,13,0),"")</f>
        <v/>
      </c>
    </row>
    <row r="3301" spans="2:14" x14ac:dyDescent="0.4">
      <c r="B3301" s="68" t="str">
        <f>IF($D$2="","",IF($E$2=0.65,IFERROR(IF(INDEX(APガラス性能一覧!A:A,MATCH(ROW(B3295),APガラス性能一覧!$O:$O,0))="","",INDEX(APガラス性能一覧!A:A,MATCH(ROW(B3295),APガラス性能一覧!$O:$O,0))),""),IFERROR(IF(INDEX(APガラス性能一覧!A:A,MATCH(ROW(B3295),APガラス性能一覧!$N:$N,0))="","",INDEX(APガラス性能一覧!A:A,MATCH(ROW(B3295),APガラス性能一覧!$N:$N,0))),"")))</f>
        <v/>
      </c>
      <c r="C3301" s="68" t="str">
        <f>IFERROR(VLOOKUP($B3301,APガラス性能一覧!$A$2:$M$6097,2,0),"")</f>
        <v/>
      </c>
      <c r="D3301" s="68" t="str">
        <f>IFERROR(VLOOKUP($B3301,APガラス性能一覧!$A$2:$M$6097,3,0),"")</f>
        <v/>
      </c>
      <c r="E3301" s="68" t="str">
        <f>IFERROR(VLOOKUP($B3301,APガラス性能一覧!$A$2:$M$6097,4,0),"")</f>
        <v/>
      </c>
      <c r="F3301" s="68" t="str">
        <f>IFERROR(VLOOKUP($B3301,APガラス性能一覧!$A$2:$M$6097,5,0),"")</f>
        <v/>
      </c>
      <c r="G3301" s="68" t="str">
        <f>IFERROR(VLOOKUP($B3301,APガラス性能一覧!$A$2:$M$6097,6,0),"")</f>
        <v/>
      </c>
      <c r="H3301" s="68" t="str">
        <f>IFERROR(VLOOKUP($B3301,APガラス性能一覧!$A$2:$M$6097,7,0),"")</f>
        <v/>
      </c>
      <c r="I3301" s="68" t="str">
        <f>IFERROR(VLOOKUP($B3301,APガラス性能一覧!$A$2:$M$6097,8,0),"")</f>
        <v/>
      </c>
      <c r="J3301" s="68" t="str">
        <f>IFERROR(VLOOKUP($B3301,APガラス性能一覧!$A$2:$M$6097,9,0),"")</f>
        <v/>
      </c>
      <c r="K3301" s="68" t="str">
        <f>IFERROR(VLOOKUP($B3301,APガラス性能一覧!$A$2:$M$6097,10,0),"")</f>
        <v/>
      </c>
      <c r="L3301" s="68" t="str">
        <f>IFERROR(VLOOKUP($B3301,APガラス性能一覧!$A$2:$M$6097,11,0),"")</f>
        <v/>
      </c>
      <c r="M3301" s="68" t="str">
        <f>IFERROR(VLOOKUP($B3301,APガラス性能一覧!$A$2:$M$6097,12,0),"")</f>
        <v/>
      </c>
      <c r="N3301" s="68" t="str">
        <f>IFERROR(VLOOKUP($B3301,APガラス性能一覧!$A$2:$M$6097,13,0),"")</f>
        <v/>
      </c>
    </row>
    <row r="3302" spans="2:14" x14ac:dyDescent="0.4">
      <c r="B3302" s="68" t="str">
        <f>IF($D$2="","",IF($E$2=0.65,IFERROR(IF(INDEX(APガラス性能一覧!A:A,MATCH(ROW(B3296),APガラス性能一覧!$O:$O,0))="","",INDEX(APガラス性能一覧!A:A,MATCH(ROW(B3296),APガラス性能一覧!$O:$O,0))),""),IFERROR(IF(INDEX(APガラス性能一覧!A:A,MATCH(ROW(B3296),APガラス性能一覧!$N:$N,0))="","",INDEX(APガラス性能一覧!A:A,MATCH(ROW(B3296),APガラス性能一覧!$N:$N,0))),"")))</f>
        <v/>
      </c>
      <c r="C3302" s="68" t="str">
        <f>IFERROR(VLOOKUP($B3302,APガラス性能一覧!$A$2:$M$6097,2,0),"")</f>
        <v/>
      </c>
      <c r="D3302" s="68" t="str">
        <f>IFERROR(VLOOKUP($B3302,APガラス性能一覧!$A$2:$M$6097,3,0),"")</f>
        <v/>
      </c>
      <c r="E3302" s="68" t="str">
        <f>IFERROR(VLOOKUP($B3302,APガラス性能一覧!$A$2:$M$6097,4,0),"")</f>
        <v/>
      </c>
      <c r="F3302" s="68" t="str">
        <f>IFERROR(VLOOKUP($B3302,APガラス性能一覧!$A$2:$M$6097,5,0),"")</f>
        <v/>
      </c>
      <c r="G3302" s="68" t="str">
        <f>IFERROR(VLOOKUP($B3302,APガラス性能一覧!$A$2:$M$6097,6,0),"")</f>
        <v/>
      </c>
      <c r="H3302" s="68" t="str">
        <f>IFERROR(VLOOKUP($B3302,APガラス性能一覧!$A$2:$M$6097,7,0),"")</f>
        <v/>
      </c>
      <c r="I3302" s="68" t="str">
        <f>IFERROR(VLOOKUP($B3302,APガラス性能一覧!$A$2:$M$6097,8,0),"")</f>
        <v/>
      </c>
      <c r="J3302" s="68" t="str">
        <f>IFERROR(VLOOKUP($B3302,APガラス性能一覧!$A$2:$M$6097,9,0),"")</f>
        <v/>
      </c>
      <c r="K3302" s="68" t="str">
        <f>IFERROR(VLOOKUP($B3302,APガラス性能一覧!$A$2:$M$6097,10,0),"")</f>
        <v/>
      </c>
      <c r="L3302" s="68" t="str">
        <f>IFERROR(VLOOKUP($B3302,APガラス性能一覧!$A$2:$M$6097,11,0),"")</f>
        <v/>
      </c>
      <c r="M3302" s="68" t="str">
        <f>IFERROR(VLOOKUP($B3302,APガラス性能一覧!$A$2:$M$6097,12,0),"")</f>
        <v/>
      </c>
      <c r="N3302" s="68" t="str">
        <f>IFERROR(VLOOKUP($B3302,APガラス性能一覧!$A$2:$M$6097,13,0),"")</f>
        <v/>
      </c>
    </row>
    <row r="3303" spans="2:14" x14ac:dyDescent="0.4">
      <c r="B3303" s="68" t="str">
        <f>IF($D$2="","",IF($E$2=0.65,IFERROR(IF(INDEX(APガラス性能一覧!A:A,MATCH(ROW(B3297),APガラス性能一覧!$O:$O,0))="","",INDEX(APガラス性能一覧!A:A,MATCH(ROW(B3297),APガラス性能一覧!$O:$O,0))),""),IFERROR(IF(INDEX(APガラス性能一覧!A:A,MATCH(ROW(B3297),APガラス性能一覧!$N:$N,0))="","",INDEX(APガラス性能一覧!A:A,MATCH(ROW(B3297),APガラス性能一覧!$N:$N,0))),"")))</f>
        <v/>
      </c>
      <c r="C3303" s="68" t="str">
        <f>IFERROR(VLOOKUP($B3303,APガラス性能一覧!$A$2:$M$6097,2,0),"")</f>
        <v/>
      </c>
      <c r="D3303" s="68" t="str">
        <f>IFERROR(VLOOKUP($B3303,APガラス性能一覧!$A$2:$M$6097,3,0),"")</f>
        <v/>
      </c>
      <c r="E3303" s="68" t="str">
        <f>IFERROR(VLOOKUP($B3303,APガラス性能一覧!$A$2:$M$6097,4,0),"")</f>
        <v/>
      </c>
      <c r="F3303" s="68" t="str">
        <f>IFERROR(VLOOKUP($B3303,APガラス性能一覧!$A$2:$M$6097,5,0),"")</f>
        <v/>
      </c>
      <c r="G3303" s="68" t="str">
        <f>IFERROR(VLOOKUP($B3303,APガラス性能一覧!$A$2:$M$6097,6,0),"")</f>
        <v/>
      </c>
      <c r="H3303" s="68" t="str">
        <f>IFERROR(VLOOKUP($B3303,APガラス性能一覧!$A$2:$M$6097,7,0),"")</f>
        <v/>
      </c>
      <c r="I3303" s="68" t="str">
        <f>IFERROR(VLOOKUP($B3303,APガラス性能一覧!$A$2:$M$6097,8,0),"")</f>
        <v/>
      </c>
      <c r="J3303" s="68" t="str">
        <f>IFERROR(VLOOKUP($B3303,APガラス性能一覧!$A$2:$M$6097,9,0),"")</f>
        <v/>
      </c>
      <c r="K3303" s="68" t="str">
        <f>IFERROR(VLOOKUP($B3303,APガラス性能一覧!$A$2:$M$6097,10,0),"")</f>
        <v/>
      </c>
      <c r="L3303" s="68" t="str">
        <f>IFERROR(VLOOKUP($B3303,APガラス性能一覧!$A$2:$M$6097,11,0),"")</f>
        <v/>
      </c>
      <c r="M3303" s="68" t="str">
        <f>IFERROR(VLOOKUP($B3303,APガラス性能一覧!$A$2:$M$6097,12,0),"")</f>
        <v/>
      </c>
      <c r="N3303" s="68" t="str">
        <f>IFERROR(VLOOKUP($B3303,APガラス性能一覧!$A$2:$M$6097,13,0),"")</f>
        <v/>
      </c>
    </row>
    <row r="3304" spans="2:14" x14ac:dyDescent="0.4">
      <c r="B3304" s="68" t="str">
        <f>IF($D$2="","",IF($E$2=0.65,IFERROR(IF(INDEX(APガラス性能一覧!A:A,MATCH(ROW(B3298),APガラス性能一覧!$O:$O,0))="","",INDEX(APガラス性能一覧!A:A,MATCH(ROW(B3298),APガラス性能一覧!$O:$O,0))),""),IFERROR(IF(INDEX(APガラス性能一覧!A:A,MATCH(ROW(B3298),APガラス性能一覧!$N:$N,0))="","",INDEX(APガラス性能一覧!A:A,MATCH(ROW(B3298),APガラス性能一覧!$N:$N,0))),"")))</f>
        <v/>
      </c>
      <c r="C3304" s="68" t="str">
        <f>IFERROR(VLOOKUP($B3304,APガラス性能一覧!$A$2:$M$6097,2,0),"")</f>
        <v/>
      </c>
      <c r="D3304" s="68" t="str">
        <f>IFERROR(VLOOKUP($B3304,APガラス性能一覧!$A$2:$M$6097,3,0),"")</f>
        <v/>
      </c>
      <c r="E3304" s="68" t="str">
        <f>IFERROR(VLOOKUP($B3304,APガラス性能一覧!$A$2:$M$6097,4,0),"")</f>
        <v/>
      </c>
      <c r="F3304" s="68" t="str">
        <f>IFERROR(VLOOKUP($B3304,APガラス性能一覧!$A$2:$M$6097,5,0),"")</f>
        <v/>
      </c>
      <c r="G3304" s="68" t="str">
        <f>IFERROR(VLOOKUP($B3304,APガラス性能一覧!$A$2:$M$6097,6,0),"")</f>
        <v/>
      </c>
      <c r="H3304" s="68" t="str">
        <f>IFERROR(VLOOKUP($B3304,APガラス性能一覧!$A$2:$M$6097,7,0),"")</f>
        <v/>
      </c>
      <c r="I3304" s="68" t="str">
        <f>IFERROR(VLOOKUP($B3304,APガラス性能一覧!$A$2:$M$6097,8,0),"")</f>
        <v/>
      </c>
      <c r="J3304" s="68" t="str">
        <f>IFERROR(VLOOKUP($B3304,APガラス性能一覧!$A$2:$M$6097,9,0),"")</f>
        <v/>
      </c>
      <c r="K3304" s="68" t="str">
        <f>IFERROR(VLOOKUP($B3304,APガラス性能一覧!$A$2:$M$6097,10,0),"")</f>
        <v/>
      </c>
      <c r="L3304" s="68" t="str">
        <f>IFERROR(VLOOKUP($B3304,APガラス性能一覧!$A$2:$M$6097,11,0),"")</f>
        <v/>
      </c>
      <c r="M3304" s="68" t="str">
        <f>IFERROR(VLOOKUP($B3304,APガラス性能一覧!$A$2:$M$6097,12,0),"")</f>
        <v/>
      </c>
      <c r="N3304" s="68" t="str">
        <f>IFERROR(VLOOKUP($B3304,APガラス性能一覧!$A$2:$M$6097,13,0),"")</f>
        <v/>
      </c>
    </row>
    <row r="3305" spans="2:14" x14ac:dyDescent="0.4">
      <c r="B3305" s="68" t="str">
        <f>IF($D$2="","",IF($E$2=0.65,IFERROR(IF(INDEX(APガラス性能一覧!A:A,MATCH(ROW(B3299),APガラス性能一覧!$O:$O,0))="","",INDEX(APガラス性能一覧!A:A,MATCH(ROW(B3299),APガラス性能一覧!$O:$O,0))),""),IFERROR(IF(INDEX(APガラス性能一覧!A:A,MATCH(ROW(B3299),APガラス性能一覧!$N:$N,0))="","",INDEX(APガラス性能一覧!A:A,MATCH(ROW(B3299),APガラス性能一覧!$N:$N,0))),"")))</f>
        <v/>
      </c>
      <c r="C3305" s="68" t="str">
        <f>IFERROR(VLOOKUP($B3305,APガラス性能一覧!$A$2:$M$6097,2,0),"")</f>
        <v/>
      </c>
      <c r="D3305" s="68" t="str">
        <f>IFERROR(VLOOKUP($B3305,APガラス性能一覧!$A$2:$M$6097,3,0),"")</f>
        <v/>
      </c>
      <c r="E3305" s="68" t="str">
        <f>IFERROR(VLOOKUP($B3305,APガラス性能一覧!$A$2:$M$6097,4,0),"")</f>
        <v/>
      </c>
      <c r="F3305" s="68" t="str">
        <f>IFERROR(VLOOKUP($B3305,APガラス性能一覧!$A$2:$M$6097,5,0),"")</f>
        <v/>
      </c>
      <c r="G3305" s="68" t="str">
        <f>IFERROR(VLOOKUP($B3305,APガラス性能一覧!$A$2:$M$6097,6,0),"")</f>
        <v/>
      </c>
      <c r="H3305" s="68" t="str">
        <f>IFERROR(VLOOKUP($B3305,APガラス性能一覧!$A$2:$M$6097,7,0),"")</f>
        <v/>
      </c>
      <c r="I3305" s="68" t="str">
        <f>IFERROR(VLOOKUP($B3305,APガラス性能一覧!$A$2:$M$6097,8,0),"")</f>
        <v/>
      </c>
      <c r="J3305" s="68" t="str">
        <f>IFERROR(VLOOKUP($B3305,APガラス性能一覧!$A$2:$M$6097,9,0),"")</f>
        <v/>
      </c>
      <c r="K3305" s="68" t="str">
        <f>IFERROR(VLOOKUP($B3305,APガラス性能一覧!$A$2:$M$6097,10,0),"")</f>
        <v/>
      </c>
      <c r="L3305" s="68" t="str">
        <f>IFERROR(VLOOKUP($B3305,APガラス性能一覧!$A$2:$M$6097,11,0),"")</f>
        <v/>
      </c>
      <c r="M3305" s="68" t="str">
        <f>IFERROR(VLOOKUP($B3305,APガラス性能一覧!$A$2:$M$6097,12,0),"")</f>
        <v/>
      </c>
      <c r="N3305" s="68" t="str">
        <f>IFERROR(VLOOKUP($B3305,APガラス性能一覧!$A$2:$M$6097,13,0),"")</f>
        <v/>
      </c>
    </row>
    <row r="3306" spans="2:14" x14ac:dyDescent="0.4">
      <c r="B3306" s="68" t="str">
        <f>IF($D$2="","",IF($E$2=0.65,IFERROR(IF(INDEX(APガラス性能一覧!A:A,MATCH(ROW(B3300),APガラス性能一覧!$O:$O,0))="","",INDEX(APガラス性能一覧!A:A,MATCH(ROW(B3300),APガラス性能一覧!$O:$O,0))),""),IFERROR(IF(INDEX(APガラス性能一覧!A:A,MATCH(ROW(B3300),APガラス性能一覧!$N:$N,0))="","",INDEX(APガラス性能一覧!A:A,MATCH(ROW(B3300),APガラス性能一覧!$N:$N,0))),"")))</f>
        <v/>
      </c>
      <c r="C3306" s="68" t="str">
        <f>IFERROR(VLOOKUP($B3306,APガラス性能一覧!$A$2:$M$6097,2,0),"")</f>
        <v/>
      </c>
      <c r="D3306" s="68" t="str">
        <f>IFERROR(VLOOKUP($B3306,APガラス性能一覧!$A$2:$M$6097,3,0),"")</f>
        <v/>
      </c>
      <c r="E3306" s="68" t="str">
        <f>IFERROR(VLOOKUP($B3306,APガラス性能一覧!$A$2:$M$6097,4,0),"")</f>
        <v/>
      </c>
      <c r="F3306" s="68" t="str">
        <f>IFERROR(VLOOKUP($B3306,APガラス性能一覧!$A$2:$M$6097,5,0),"")</f>
        <v/>
      </c>
      <c r="G3306" s="68" t="str">
        <f>IFERROR(VLOOKUP($B3306,APガラス性能一覧!$A$2:$M$6097,6,0),"")</f>
        <v/>
      </c>
      <c r="H3306" s="68" t="str">
        <f>IFERROR(VLOOKUP($B3306,APガラス性能一覧!$A$2:$M$6097,7,0),"")</f>
        <v/>
      </c>
      <c r="I3306" s="68" t="str">
        <f>IFERROR(VLOOKUP($B3306,APガラス性能一覧!$A$2:$M$6097,8,0),"")</f>
        <v/>
      </c>
      <c r="J3306" s="68" t="str">
        <f>IFERROR(VLOOKUP($B3306,APガラス性能一覧!$A$2:$M$6097,9,0),"")</f>
        <v/>
      </c>
      <c r="K3306" s="68" t="str">
        <f>IFERROR(VLOOKUP($B3306,APガラス性能一覧!$A$2:$M$6097,10,0),"")</f>
        <v/>
      </c>
      <c r="L3306" s="68" t="str">
        <f>IFERROR(VLOOKUP($B3306,APガラス性能一覧!$A$2:$M$6097,11,0),"")</f>
        <v/>
      </c>
      <c r="M3306" s="68" t="str">
        <f>IFERROR(VLOOKUP($B3306,APガラス性能一覧!$A$2:$M$6097,12,0),"")</f>
        <v/>
      </c>
      <c r="N3306" s="68" t="str">
        <f>IFERROR(VLOOKUP($B3306,APガラス性能一覧!$A$2:$M$6097,13,0),"")</f>
        <v/>
      </c>
    </row>
    <row r="3307" spans="2:14" x14ac:dyDescent="0.4">
      <c r="B3307" s="68" t="str">
        <f>IF($D$2="","",IF($E$2=0.65,IFERROR(IF(INDEX(APガラス性能一覧!A:A,MATCH(ROW(B3301),APガラス性能一覧!$O:$O,0))="","",INDEX(APガラス性能一覧!A:A,MATCH(ROW(B3301),APガラス性能一覧!$O:$O,0))),""),IFERROR(IF(INDEX(APガラス性能一覧!A:A,MATCH(ROW(B3301),APガラス性能一覧!$N:$N,0))="","",INDEX(APガラス性能一覧!A:A,MATCH(ROW(B3301),APガラス性能一覧!$N:$N,0))),"")))</f>
        <v/>
      </c>
      <c r="C3307" s="68" t="str">
        <f>IFERROR(VLOOKUP($B3307,APガラス性能一覧!$A$2:$M$6097,2,0),"")</f>
        <v/>
      </c>
      <c r="D3307" s="68" t="str">
        <f>IFERROR(VLOOKUP($B3307,APガラス性能一覧!$A$2:$M$6097,3,0),"")</f>
        <v/>
      </c>
      <c r="E3307" s="68" t="str">
        <f>IFERROR(VLOOKUP($B3307,APガラス性能一覧!$A$2:$M$6097,4,0),"")</f>
        <v/>
      </c>
      <c r="F3307" s="68" t="str">
        <f>IFERROR(VLOOKUP($B3307,APガラス性能一覧!$A$2:$M$6097,5,0),"")</f>
        <v/>
      </c>
      <c r="G3307" s="68" t="str">
        <f>IFERROR(VLOOKUP($B3307,APガラス性能一覧!$A$2:$M$6097,6,0),"")</f>
        <v/>
      </c>
      <c r="H3307" s="68" t="str">
        <f>IFERROR(VLOOKUP($B3307,APガラス性能一覧!$A$2:$M$6097,7,0),"")</f>
        <v/>
      </c>
      <c r="I3307" s="68" t="str">
        <f>IFERROR(VLOOKUP($B3307,APガラス性能一覧!$A$2:$M$6097,8,0),"")</f>
        <v/>
      </c>
      <c r="J3307" s="68" t="str">
        <f>IFERROR(VLOOKUP($B3307,APガラス性能一覧!$A$2:$M$6097,9,0),"")</f>
        <v/>
      </c>
      <c r="K3307" s="68" t="str">
        <f>IFERROR(VLOOKUP($B3307,APガラス性能一覧!$A$2:$M$6097,10,0),"")</f>
        <v/>
      </c>
      <c r="L3307" s="68" t="str">
        <f>IFERROR(VLOOKUP($B3307,APガラス性能一覧!$A$2:$M$6097,11,0),"")</f>
        <v/>
      </c>
      <c r="M3307" s="68" t="str">
        <f>IFERROR(VLOOKUP($B3307,APガラス性能一覧!$A$2:$M$6097,12,0),"")</f>
        <v/>
      </c>
      <c r="N3307" s="68" t="str">
        <f>IFERROR(VLOOKUP($B3307,APガラス性能一覧!$A$2:$M$6097,13,0),"")</f>
        <v/>
      </c>
    </row>
    <row r="3308" spans="2:14" x14ac:dyDescent="0.4">
      <c r="B3308" s="68" t="str">
        <f>IF($D$2="","",IF($E$2=0.65,IFERROR(IF(INDEX(APガラス性能一覧!A:A,MATCH(ROW(B3302),APガラス性能一覧!$O:$O,0))="","",INDEX(APガラス性能一覧!A:A,MATCH(ROW(B3302),APガラス性能一覧!$O:$O,0))),""),IFERROR(IF(INDEX(APガラス性能一覧!A:A,MATCH(ROW(B3302),APガラス性能一覧!$N:$N,0))="","",INDEX(APガラス性能一覧!A:A,MATCH(ROW(B3302),APガラス性能一覧!$N:$N,0))),"")))</f>
        <v/>
      </c>
      <c r="C3308" s="68" t="str">
        <f>IFERROR(VLOOKUP($B3308,APガラス性能一覧!$A$2:$M$6097,2,0),"")</f>
        <v/>
      </c>
      <c r="D3308" s="68" t="str">
        <f>IFERROR(VLOOKUP($B3308,APガラス性能一覧!$A$2:$M$6097,3,0),"")</f>
        <v/>
      </c>
      <c r="E3308" s="68" t="str">
        <f>IFERROR(VLOOKUP($B3308,APガラス性能一覧!$A$2:$M$6097,4,0),"")</f>
        <v/>
      </c>
      <c r="F3308" s="68" t="str">
        <f>IFERROR(VLOOKUP($B3308,APガラス性能一覧!$A$2:$M$6097,5,0),"")</f>
        <v/>
      </c>
      <c r="G3308" s="68" t="str">
        <f>IFERROR(VLOOKUP($B3308,APガラス性能一覧!$A$2:$M$6097,6,0),"")</f>
        <v/>
      </c>
      <c r="H3308" s="68" t="str">
        <f>IFERROR(VLOOKUP($B3308,APガラス性能一覧!$A$2:$M$6097,7,0),"")</f>
        <v/>
      </c>
      <c r="I3308" s="68" t="str">
        <f>IFERROR(VLOOKUP($B3308,APガラス性能一覧!$A$2:$M$6097,8,0),"")</f>
        <v/>
      </c>
      <c r="J3308" s="68" t="str">
        <f>IFERROR(VLOOKUP($B3308,APガラス性能一覧!$A$2:$M$6097,9,0),"")</f>
        <v/>
      </c>
      <c r="K3308" s="68" t="str">
        <f>IFERROR(VLOOKUP($B3308,APガラス性能一覧!$A$2:$M$6097,10,0),"")</f>
        <v/>
      </c>
      <c r="L3308" s="68" t="str">
        <f>IFERROR(VLOOKUP($B3308,APガラス性能一覧!$A$2:$M$6097,11,0),"")</f>
        <v/>
      </c>
      <c r="M3308" s="68" t="str">
        <f>IFERROR(VLOOKUP($B3308,APガラス性能一覧!$A$2:$M$6097,12,0),"")</f>
        <v/>
      </c>
      <c r="N3308" s="68" t="str">
        <f>IFERROR(VLOOKUP($B3308,APガラス性能一覧!$A$2:$M$6097,13,0),"")</f>
        <v/>
      </c>
    </row>
    <row r="3309" spans="2:14" x14ac:dyDescent="0.4">
      <c r="B3309" s="68" t="str">
        <f>IF($D$2="","",IF($E$2=0.65,IFERROR(IF(INDEX(APガラス性能一覧!A:A,MATCH(ROW(B3303),APガラス性能一覧!$O:$O,0))="","",INDEX(APガラス性能一覧!A:A,MATCH(ROW(B3303),APガラス性能一覧!$O:$O,0))),""),IFERROR(IF(INDEX(APガラス性能一覧!A:A,MATCH(ROW(B3303),APガラス性能一覧!$N:$N,0))="","",INDEX(APガラス性能一覧!A:A,MATCH(ROW(B3303),APガラス性能一覧!$N:$N,0))),"")))</f>
        <v/>
      </c>
      <c r="C3309" s="68" t="str">
        <f>IFERROR(VLOOKUP($B3309,APガラス性能一覧!$A$2:$M$6097,2,0),"")</f>
        <v/>
      </c>
      <c r="D3309" s="68" t="str">
        <f>IFERROR(VLOOKUP($B3309,APガラス性能一覧!$A$2:$M$6097,3,0),"")</f>
        <v/>
      </c>
      <c r="E3309" s="68" t="str">
        <f>IFERROR(VLOOKUP($B3309,APガラス性能一覧!$A$2:$M$6097,4,0),"")</f>
        <v/>
      </c>
      <c r="F3309" s="68" t="str">
        <f>IFERROR(VLOOKUP($B3309,APガラス性能一覧!$A$2:$M$6097,5,0),"")</f>
        <v/>
      </c>
      <c r="G3309" s="68" t="str">
        <f>IFERROR(VLOOKUP($B3309,APガラス性能一覧!$A$2:$M$6097,6,0),"")</f>
        <v/>
      </c>
      <c r="H3309" s="68" t="str">
        <f>IFERROR(VLOOKUP($B3309,APガラス性能一覧!$A$2:$M$6097,7,0),"")</f>
        <v/>
      </c>
      <c r="I3309" s="68" t="str">
        <f>IFERROR(VLOOKUP($B3309,APガラス性能一覧!$A$2:$M$6097,8,0),"")</f>
        <v/>
      </c>
      <c r="J3309" s="68" t="str">
        <f>IFERROR(VLOOKUP($B3309,APガラス性能一覧!$A$2:$M$6097,9,0),"")</f>
        <v/>
      </c>
      <c r="K3309" s="68" t="str">
        <f>IFERROR(VLOOKUP($B3309,APガラス性能一覧!$A$2:$M$6097,10,0),"")</f>
        <v/>
      </c>
      <c r="L3309" s="68" t="str">
        <f>IFERROR(VLOOKUP($B3309,APガラス性能一覧!$A$2:$M$6097,11,0),"")</f>
        <v/>
      </c>
      <c r="M3309" s="68" t="str">
        <f>IFERROR(VLOOKUP($B3309,APガラス性能一覧!$A$2:$M$6097,12,0),"")</f>
        <v/>
      </c>
      <c r="N3309" s="68" t="str">
        <f>IFERROR(VLOOKUP($B3309,APガラス性能一覧!$A$2:$M$6097,13,0),"")</f>
        <v/>
      </c>
    </row>
    <row r="3310" spans="2:14" x14ac:dyDescent="0.4">
      <c r="B3310" s="68" t="str">
        <f>IF($D$2="","",IF($E$2=0.65,IFERROR(IF(INDEX(APガラス性能一覧!A:A,MATCH(ROW(B3304),APガラス性能一覧!$O:$O,0))="","",INDEX(APガラス性能一覧!A:A,MATCH(ROW(B3304),APガラス性能一覧!$O:$O,0))),""),IFERROR(IF(INDEX(APガラス性能一覧!A:A,MATCH(ROW(B3304),APガラス性能一覧!$N:$N,0))="","",INDEX(APガラス性能一覧!A:A,MATCH(ROW(B3304),APガラス性能一覧!$N:$N,0))),"")))</f>
        <v/>
      </c>
      <c r="C3310" s="68" t="str">
        <f>IFERROR(VLOOKUP($B3310,APガラス性能一覧!$A$2:$M$6097,2,0),"")</f>
        <v/>
      </c>
      <c r="D3310" s="68" t="str">
        <f>IFERROR(VLOOKUP($B3310,APガラス性能一覧!$A$2:$M$6097,3,0),"")</f>
        <v/>
      </c>
      <c r="E3310" s="68" t="str">
        <f>IFERROR(VLOOKUP($B3310,APガラス性能一覧!$A$2:$M$6097,4,0),"")</f>
        <v/>
      </c>
      <c r="F3310" s="68" t="str">
        <f>IFERROR(VLOOKUP($B3310,APガラス性能一覧!$A$2:$M$6097,5,0),"")</f>
        <v/>
      </c>
      <c r="G3310" s="68" t="str">
        <f>IFERROR(VLOOKUP($B3310,APガラス性能一覧!$A$2:$M$6097,6,0),"")</f>
        <v/>
      </c>
      <c r="H3310" s="68" t="str">
        <f>IFERROR(VLOOKUP($B3310,APガラス性能一覧!$A$2:$M$6097,7,0),"")</f>
        <v/>
      </c>
      <c r="I3310" s="68" t="str">
        <f>IFERROR(VLOOKUP($B3310,APガラス性能一覧!$A$2:$M$6097,8,0),"")</f>
        <v/>
      </c>
      <c r="J3310" s="68" t="str">
        <f>IFERROR(VLOOKUP($B3310,APガラス性能一覧!$A$2:$M$6097,9,0),"")</f>
        <v/>
      </c>
      <c r="K3310" s="68" t="str">
        <f>IFERROR(VLOOKUP($B3310,APガラス性能一覧!$A$2:$M$6097,10,0),"")</f>
        <v/>
      </c>
      <c r="L3310" s="68" t="str">
        <f>IFERROR(VLOOKUP($B3310,APガラス性能一覧!$A$2:$M$6097,11,0),"")</f>
        <v/>
      </c>
      <c r="M3310" s="68" t="str">
        <f>IFERROR(VLOOKUP($B3310,APガラス性能一覧!$A$2:$M$6097,12,0),"")</f>
        <v/>
      </c>
      <c r="N3310" s="68" t="str">
        <f>IFERROR(VLOOKUP($B3310,APガラス性能一覧!$A$2:$M$6097,13,0),"")</f>
        <v/>
      </c>
    </row>
    <row r="3311" spans="2:14" x14ac:dyDescent="0.4">
      <c r="B3311" s="68" t="str">
        <f>IF($D$2="","",IF($E$2=0.65,IFERROR(IF(INDEX(APガラス性能一覧!A:A,MATCH(ROW(B3305),APガラス性能一覧!$O:$O,0))="","",INDEX(APガラス性能一覧!A:A,MATCH(ROW(B3305),APガラス性能一覧!$O:$O,0))),""),IFERROR(IF(INDEX(APガラス性能一覧!A:A,MATCH(ROW(B3305),APガラス性能一覧!$N:$N,0))="","",INDEX(APガラス性能一覧!A:A,MATCH(ROW(B3305),APガラス性能一覧!$N:$N,0))),"")))</f>
        <v/>
      </c>
      <c r="C3311" s="68" t="str">
        <f>IFERROR(VLOOKUP($B3311,APガラス性能一覧!$A$2:$M$6097,2,0),"")</f>
        <v/>
      </c>
      <c r="D3311" s="68" t="str">
        <f>IFERROR(VLOOKUP($B3311,APガラス性能一覧!$A$2:$M$6097,3,0),"")</f>
        <v/>
      </c>
      <c r="E3311" s="68" t="str">
        <f>IFERROR(VLOOKUP($B3311,APガラス性能一覧!$A$2:$M$6097,4,0),"")</f>
        <v/>
      </c>
      <c r="F3311" s="68" t="str">
        <f>IFERROR(VLOOKUP($B3311,APガラス性能一覧!$A$2:$M$6097,5,0),"")</f>
        <v/>
      </c>
      <c r="G3311" s="68" t="str">
        <f>IFERROR(VLOOKUP($B3311,APガラス性能一覧!$A$2:$M$6097,6,0),"")</f>
        <v/>
      </c>
      <c r="H3311" s="68" t="str">
        <f>IFERROR(VLOOKUP($B3311,APガラス性能一覧!$A$2:$M$6097,7,0),"")</f>
        <v/>
      </c>
      <c r="I3311" s="68" t="str">
        <f>IFERROR(VLOOKUP($B3311,APガラス性能一覧!$A$2:$M$6097,8,0),"")</f>
        <v/>
      </c>
      <c r="J3311" s="68" t="str">
        <f>IFERROR(VLOOKUP($B3311,APガラス性能一覧!$A$2:$M$6097,9,0),"")</f>
        <v/>
      </c>
      <c r="K3311" s="68" t="str">
        <f>IFERROR(VLOOKUP($B3311,APガラス性能一覧!$A$2:$M$6097,10,0),"")</f>
        <v/>
      </c>
      <c r="L3311" s="68" t="str">
        <f>IFERROR(VLOOKUP($B3311,APガラス性能一覧!$A$2:$M$6097,11,0),"")</f>
        <v/>
      </c>
      <c r="M3311" s="68" t="str">
        <f>IFERROR(VLOOKUP($B3311,APガラス性能一覧!$A$2:$M$6097,12,0),"")</f>
        <v/>
      </c>
      <c r="N3311" s="68" t="str">
        <f>IFERROR(VLOOKUP($B3311,APガラス性能一覧!$A$2:$M$6097,13,0),"")</f>
        <v/>
      </c>
    </row>
    <row r="3312" spans="2:14" x14ac:dyDescent="0.4">
      <c r="B3312" s="68" t="str">
        <f>IF($D$2="","",IF($E$2=0.65,IFERROR(IF(INDEX(APガラス性能一覧!A:A,MATCH(ROW(B3306),APガラス性能一覧!$O:$O,0))="","",INDEX(APガラス性能一覧!A:A,MATCH(ROW(B3306),APガラス性能一覧!$O:$O,0))),""),IFERROR(IF(INDEX(APガラス性能一覧!A:A,MATCH(ROW(B3306),APガラス性能一覧!$N:$N,0))="","",INDEX(APガラス性能一覧!A:A,MATCH(ROW(B3306),APガラス性能一覧!$N:$N,0))),"")))</f>
        <v/>
      </c>
      <c r="C3312" s="68" t="str">
        <f>IFERROR(VLOOKUP($B3312,APガラス性能一覧!$A$2:$M$6097,2,0),"")</f>
        <v/>
      </c>
      <c r="D3312" s="68" t="str">
        <f>IFERROR(VLOOKUP($B3312,APガラス性能一覧!$A$2:$M$6097,3,0),"")</f>
        <v/>
      </c>
      <c r="E3312" s="68" t="str">
        <f>IFERROR(VLOOKUP($B3312,APガラス性能一覧!$A$2:$M$6097,4,0),"")</f>
        <v/>
      </c>
      <c r="F3312" s="68" t="str">
        <f>IFERROR(VLOOKUP($B3312,APガラス性能一覧!$A$2:$M$6097,5,0),"")</f>
        <v/>
      </c>
      <c r="G3312" s="68" t="str">
        <f>IFERROR(VLOOKUP($B3312,APガラス性能一覧!$A$2:$M$6097,6,0),"")</f>
        <v/>
      </c>
      <c r="H3312" s="68" t="str">
        <f>IFERROR(VLOOKUP($B3312,APガラス性能一覧!$A$2:$M$6097,7,0),"")</f>
        <v/>
      </c>
      <c r="I3312" s="68" t="str">
        <f>IFERROR(VLOOKUP($B3312,APガラス性能一覧!$A$2:$M$6097,8,0),"")</f>
        <v/>
      </c>
      <c r="J3312" s="68" t="str">
        <f>IFERROR(VLOOKUP($B3312,APガラス性能一覧!$A$2:$M$6097,9,0),"")</f>
        <v/>
      </c>
      <c r="K3312" s="68" t="str">
        <f>IFERROR(VLOOKUP($B3312,APガラス性能一覧!$A$2:$M$6097,10,0),"")</f>
        <v/>
      </c>
      <c r="L3312" s="68" t="str">
        <f>IFERROR(VLOOKUP($B3312,APガラス性能一覧!$A$2:$M$6097,11,0),"")</f>
        <v/>
      </c>
      <c r="M3312" s="68" t="str">
        <f>IFERROR(VLOOKUP($B3312,APガラス性能一覧!$A$2:$M$6097,12,0),"")</f>
        <v/>
      </c>
      <c r="N3312" s="68" t="str">
        <f>IFERROR(VLOOKUP($B3312,APガラス性能一覧!$A$2:$M$6097,13,0),"")</f>
        <v/>
      </c>
    </row>
    <row r="3313" spans="2:14" x14ac:dyDescent="0.4">
      <c r="B3313" s="68" t="str">
        <f>IF($D$2="","",IF($E$2=0.65,IFERROR(IF(INDEX(APガラス性能一覧!A:A,MATCH(ROW(B3307),APガラス性能一覧!$O:$O,0))="","",INDEX(APガラス性能一覧!A:A,MATCH(ROW(B3307),APガラス性能一覧!$O:$O,0))),""),IFERROR(IF(INDEX(APガラス性能一覧!A:A,MATCH(ROW(B3307),APガラス性能一覧!$N:$N,0))="","",INDEX(APガラス性能一覧!A:A,MATCH(ROW(B3307),APガラス性能一覧!$N:$N,0))),"")))</f>
        <v/>
      </c>
      <c r="C3313" s="68" t="str">
        <f>IFERROR(VLOOKUP($B3313,APガラス性能一覧!$A$2:$M$6097,2,0),"")</f>
        <v/>
      </c>
      <c r="D3313" s="68" t="str">
        <f>IFERROR(VLOOKUP($B3313,APガラス性能一覧!$A$2:$M$6097,3,0),"")</f>
        <v/>
      </c>
      <c r="E3313" s="68" t="str">
        <f>IFERROR(VLOOKUP($B3313,APガラス性能一覧!$A$2:$M$6097,4,0),"")</f>
        <v/>
      </c>
      <c r="F3313" s="68" t="str">
        <f>IFERROR(VLOOKUP($B3313,APガラス性能一覧!$A$2:$M$6097,5,0),"")</f>
        <v/>
      </c>
      <c r="G3313" s="68" t="str">
        <f>IFERROR(VLOOKUP($B3313,APガラス性能一覧!$A$2:$M$6097,6,0),"")</f>
        <v/>
      </c>
      <c r="H3313" s="68" t="str">
        <f>IFERROR(VLOOKUP($B3313,APガラス性能一覧!$A$2:$M$6097,7,0),"")</f>
        <v/>
      </c>
      <c r="I3313" s="68" t="str">
        <f>IFERROR(VLOOKUP($B3313,APガラス性能一覧!$A$2:$M$6097,8,0),"")</f>
        <v/>
      </c>
      <c r="J3313" s="68" t="str">
        <f>IFERROR(VLOOKUP($B3313,APガラス性能一覧!$A$2:$M$6097,9,0),"")</f>
        <v/>
      </c>
      <c r="K3313" s="68" t="str">
        <f>IFERROR(VLOOKUP($B3313,APガラス性能一覧!$A$2:$M$6097,10,0),"")</f>
        <v/>
      </c>
      <c r="L3313" s="68" t="str">
        <f>IFERROR(VLOOKUP($B3313,APガラス性能一覧!$A$2:$M$6097,11,0),"")</f>
        <v/>
      </c>
      <c r="M3313" s="68" t="str">
        <f>IFERROR(VLOOKUP($B3313,APガラス性能一覧!$A$2:$M$6097,12,0),"")</f>
        <v/>
      </c>
      <c r="N3313" s="68" t="str">
        <f>IFERROR(VLOOKUP($B3313,APガラス性能一覧!$A$2:$M$6097,13,0),"")</f>
        <v/>
      </c>
    </row>
    <row r="3314" spans="2:14" x14ac:dyDescent="0.4">
      <c r="B3314" s="68" t="str">
        <f>IF($D$2="","",IF($E$2=0.65,IFERROR(IF(INDEX(APガラス性能一覧!A:A,MATCH(ROW(B3308),APガラス性能一覧!$O:$O,0))="","",INDEX(APガラス性能一覧!A:A,MATCH(ROW(B3308),APガラス性能一覧!$O:$O,0))),""),IFERROR(IF(INDEX(APガラス性能一覧!A:A,MATCH(ROW(B3308),APガラス性能一覧!$N:$N,0))="","",INDEX(APガラス性能一覧!A:A,MATCH(ROW(B3308),APガラス性能一覧!$N:$N,0))),"")))</f>
        <v/>
      </c>
      <c r="C3314" s="68" t="str">
        <f>IFERROR(VLOOKUP($B3314,APガラス性能一覧!$A$2:$M$6097,2,0),"")</f>
        <v/>
      </c>
      <c r="D3314" s="68" t="str">
        <f>IFERROR(VLOOKUP($B3314,APガラス性能一覧!$A$2:$M$6097,3,0),"")</f>
        <v/>
      </c>
      <c r="E3314" s="68" t="str">
        <f>IFERROR(VLOOKUP($B3314,APガラス性能一覧!$A$2:$M$6097,4,0),"")</f>
        <v/>
      </c>
      <c r="F3314" s="68" t="str">
        <f>IFERROR(VLOOKUP($B3314,APガラス性能一覧!$A$2:$M$6097,5,0),"")</f>
        <v/>
      </c>
      <c r="G3314" s="68" t="str">
        <f>IFERROR(VLOOKUP($B3314,APガラス性能一覧!$A$2:$M$6097,6,0),"")</f>
        <v/>
      </c>
      <c r="H3314" s="68" t="str">
        <f>IFERROR(VLOOKUP($B3314,APガラス性能一覧!$A$2:$M$6097,7,0),"")</f>
        <v/>
      </c>
      <c r="I3314" s="68" t="str">
        <f>IFERROR(VLOOKUP($B3314,APガラス性能一覧!$A$2:$M$6097,8,0),"")</f>
        <v/>
      </c>
      <c r="J3314" s="68" t="str">
        <f>IFERROR(VLOOKUP($B3314,APガラス性能一覧!$A$2:$M$6097,9,0),"")</f>
        <v/>
      </c>
      <c r="K3314" s="68" t="str">
        <f>IFERROR(VLOOKUP($B3314,APガラス性能一覧!$A$2:$M$6097,10,0),"")</f>
        <v/>
      </c>
      <c r="L3314" s="68" t="str">
        <f>IFERROR(VLOOKUP($B3314,APガラス性能一覧!$A$2:$M$6097,11,0),"")</f>
        <v/>
      </c>
      <c r="M3314" s="68" t="str">
        <f>IFERROR(VLOOKUP($B3314,APガラス性能一覧!$A$2:$M$6097,12,0),"")</f>
        <v/>
      </c>
      <c r="N3314" s="68" t="str">
        <f>IFERROR(VLOOKUP($B3314,APガラス性能一覧!$A$2:$M$6097,13,0),"")</f>
        <v/>
      </c>
    </row>
    <row r="3315" spans="2:14" x14ac:dyDescent="0.4">
      <c r="B3315" s="68" t="str">
        <f>IF($D$2="","",IF($E$2=0.65,IFERROR(IF(INDEX(APガラス性能一覧!A:A,MATCH(ROW(B3309),APガラス性能一覧!$O:$O,0))="","",INDEX(APガラス性能一覧!A:A,MATCH(ROW(B3309),APガラス性能一覧!$O:$O,0))),""),IFERROR(IF(INDEX(APガラス性能一覧!A:A,MATCH(ROW(B3309),APガラス性能一覧!$N:$N,0))="","",INDEX(APガラス性能一覧!A:A,MATCH(ROW(B3309),APガラス性能一覧!$N:$N,0))),"")))</f>
        <v/>
      </c>
      <c r="C3315" s="68" t="str">
        <f>IFERROR(VLOOKUP($B3315,APガラス性能一覧!$A$2:$M$6097,2,0),"")</f>
        <v/>
      </c>
      <c r="D3315" s="68" t="str">
        <f>IFERROR(VLOOKUP($B3315,APガラス性能一覧!$A$2:$M$6097,3,0),"")</f>
        <v/>
      </c>
      <c r="E3315" s="68" t="str">
        <f>IFERROR(VLOOKUP($B3315,APガラス性能一覧!$A$2:$M$6097,4,0),"")</f>
        <v/>
      </c>
      <c r="F3315" s="68" t="str">
        <f>IFERROR(VLOOKUP($B3315,APガラス性能一覧!$A$2:$M$6097,5,0),"")</f>
        <v/>
      </c>
      <c r="G3315" s="68" t="str">
        <f>IFERROR(VLOOKUP($B3315,APガラス性能一覧!$A$2:$M$6097,6,0),"")</f>
        <v/>
      </c>
      <c r="H3315" s="68" t="str">
        <f>IFERROR(VLOOKUP($B3315,APガラス性能一覧!$A$2:$M$6097,7,0),"")</f>
        <v/>
      </c>
      <c r="I3315" s="68" t="str">
        <f>IFERROR(VLOOKUP($B3315,APガラス性能一覧!$A$2:$M$6097,8,0),"")</f>
        <v/>
      </c>
      <c r="J3315" s="68" t="str">
        <f>IFERROR(VLOOKUP($B3315,APガラス性能一覧!$A$2:$M$6097,9,0),"")</f>
        <v/>
      </c>
      <c r="K3315" s="68" t="str">
        <f>IFERROR(VLOOKUP($B3315,APガラス性能一覧!$A$2:$M$6097,10,0),"")</f>
        <v/>
      </c>
      <c r="L3315" s="68" t="str">
        <f>IFERROR(VLOOKUP($B3315,APガラス性能一覧!$A$2:$M$6097,11,0),"")</f>
        <v/>
      </c>
      <c r="M3315" s="68" t="str">
        <f>IFERROR(VLOOKUP($B3315,APガラス性能一覧!$A$2:$M$6097,12,0),"")</f>
        <v/>
      </c>
      <c r="N3315" s="68" t="str">
        <f>IFERROR(VLOOKUP($B3315,APガラス性能一覧!$A$2:$M$6097,13,0),"")</f>
        <v/>
      </c>
    </row>
    <row r="3316" spans="2:14" x14ac:dyDescent="0.4">
      <c r="B3316" s="68" t="str">
        <f>IF($D$2="","",IF($E$2=0.65,IFERROR(IF(INDEX(APガラス性能一覧!A:A,MATCH(ROW(B3310),APガラス性能一覧!$O:$O,0))="","",INDEX(APガラス性能一覧!A:A,MATCH(ROW(B3310),APガラス性能一覧!$O:$O,0))),""),IFERROR(IF(INDEX(APガラス性能一覧!A:A,MATCH(ROW(B3310),APガラス性能一覧!$N:$N,0))="","",INDEX(APガラス性能一覧!A:A,MATCH(ROW(B3310),APガラス性能一覧!$N:$N,0))),"")))</f>
        <v/>
      </c>
      <c r="C3316" s="68" t="str">
        <f>IFERROR(VLOOKUP($B3316,APガラス性能一覧!$A$2:$M$6097,2,0),"")</f>
        <v/>
      </c>
      <c r="D3316" s="68" t="str">
        <f>IFERROR(VLOOKUP($B3316,APガラス性能一覧!$A$2:$M$6097,3,0),"")</f>
        <v/>
      </c>
      <c r="E3316" s="68" t="str">
        <f>IFERROR(VLOOKUP($B3316,APガラス性能一覧!$A$2:$M$6097,4,0),"")</f>
        <v/>
      </c>
      <c r="F3316" s="68" t="str">
        <f>IFERROR(VLOOKUP($B3316,APガラス性能一覧!$A$2:$M$6097,5,0),"")</f>
        <v/>
      </c>
      <c r="G3316" s="68" t="str">
        <f>IFERROR(VLOOKUP($B3316,APガラス性能一覧!$A$2:$M$6097,6,0),"")</f>
        <v/>
      </c>
      <c r="H3316" s="68" t="str">
        <f>IFERROR(VLOOKUP($B3316,APガラス性能一覧!$A$2:$M$6097,7,0),"")</f>
        <v/>
      </c>
      <c r="I3316" s="68" t="str">
        <f>IFERROR(VLOOKUP($B3316,APガラス性能一覧!$A$2:$M$6097,8,0),"")</f>
        <v/>
      </c>
      <c r="J3316" s="68" t="str">
        <f>IFERROR(VLOOKUP($B3316,APガラス性能一覧!$A$2:$M$6097,9,0),"")</f>
        <v/>
      </c>
      <c r="K3316" s="68" t="str">
        <f>IFERROR(VLOOKUP($B3316,APガラス性能一覧!$A$2:$M$6097,10,0),"")</f>
        <v/>
      </c>
      <c r="L3316" s="68" t="str">
        <f>IFERROR(VLOOKUP($B3316,APガラス性能一覧!$A$2:$M$6097,11,0),"")</f>
        <v/>
      </c>
      <c r="M3316" s="68" t="str">
        <f>IFERROR(VLOOKUP($B3316,APガラス性能一覧!$A$2:$M$6097,12,0),"")</f>
        <v/>
      </c>
      <c r="N3316" s="68" t="str">
        <f>IFERROR(VLOOKUP($B3316,APガラス性能一覧!$A$2:$M$6097,13,0),"")</f>
        <v/>
      </c>
    </row>
    <row r="3317" spans="2:14" x14ac:dyDescent="0.4">
      <c r="B3317" s="68" t="str">
        <f>IF($D$2="","",IF($E$2=0.65,IFERROR(IF(INDEX(APガラス性能一覧!A:A,MATCH(ROW(B3311),APガラス性能一覧!$O:$O,0))="","",INDEX(APガラス性能一覧!A:A,MATCH(ROW(B3311),APガラス性能一覧!$O:$O,0))),""),IFERROR(IF(INDEX(APガラス性能一覧!A:A,MATCH(ROW(B3311),APガラス性能一覧!$N:$N,0))="","",INDEX(APガラス性能一覧!A:A,MATCH(ROW(B3311),APガラス性能一覧!$N:$N,0))),"")))</f>
        <v/>
      </c>
      <c r="C3317" s="68" t="str">
        <f>IFERROR(VLOOKUP($B3317,APガラス性能一覧!$A$2:$M$6097,2,0),"")</f>
        <v/>
      </c>
      <c r="D3317" s="68" t="str">
        <f>IFERROR(VLOOKUP($B3317,APガラス性能一覧!$A$2:$M$6097,3,0),"")</f>
        <v/>
      </c>
      <c r="E3317" s="68" t="str">
        <f>IFERROR(VLOOKUP($B3317,APガラス性能一覧!$A$2:$M$6097,4,0),"")</f>
        <v/>
      </c>
      <c r="F3317" s="68" t="str">
        <f>IFERROR(VLOOKUP($B3317,APガラス性能一覧!$A$2:$M$6097,5,0),"")</f>
        <v/>
      </c>
      <c r="G3317" s="68" t="str">
        <f>IFERROR(VLOOKUP($B3317,APガラス性能一覧!$A$2:$M$6097,6,0),"")</f>
        <v/>
      </c>
      <c r="H3317" s="68" t="str">
        <f>IFERROR(VLOOKUP($B3317,APガラス性能一覧!$A$2:$M$6097,7,0),"")</f>
        <v/>
      </c>
      <c r="I3317" s="68" t="str">
        <f>IFERROR(VLOOKUP($B3317,APガラス性能一覧!$A$2:$M$6097,8,0),"")</f>
        <v/>
      </c>
      <c r="J3317" s="68" t="str">
        <f>IFERROR(VLOOKUP($B3317,APガラス性能一覧!$A$2:$M$6097,9,0),"")</f>
        <v/>
      </c>
      <c r="K3317" s="68" t="str">
        <f>IFERROR(VLOOKUP($B3317,APガラス性能一覧!$A$2:$M$6097,10,0),"")</f>
        <v/>
      </c>
      <c r="L3317" s="68" t="str">
        <f>IFERROR(VLOOKUP($B3317,APガラス性能一覧!$A$2:$M$6097,11,0),"")</f>
        <v/>
      </c>
      <c r="M3317" s="68" t="str">
        <f>IFERROR(VLOOKUP($B3317,APガラス性能一覧!$A$2:$M$6097,12,0),"")</f>
        <v/>
      </c>
      <c r="N3317" s="68" t="str">
        <f>IFERROR(VLOOKUP($B3317,APガラス性能一覧!$A$2:$M$6097,13,0),"")</f>
        <v/>
      </c>
    </row>
    <row r="3318" spans="2:14" x14ac:dyDescent="0.4">
      <c r="B3318" s="68" t="str">
        <f>IF($D$2="","",IF($E$2=0.65,IFERROR(IF(INDEX(APガラス性能一覧!A:A,MATCH(ROW(B3312),APガラス性能一覧!$O:$O,0))="","",INDEX(APガラス性能一覧!A:A,MATCH(ROW(B3312),APガラス性能一覧!$O:$O,0))),""),IFERROR(IF(INDEX(APガラス性能一覧!A:A,MATCH(ROW(B3312),APガラス性能一覧!$N:$N,0))="","",INDEX(APガラス性能一覧!A:A,MATCH(ROW(B3312),APガラス性能一覧!$N:$N,0))),"")))</f>
        <v/>
      </c>
      <c r="C3318" s="68" t="str">
        <f>IFERROR(VLOOKUP($B3318,APガラス性能一覧!$A$2:$M$6097,2,0),"")</f>
        <v/>
      </c>
      <c r="D3318" s="68" t="str">
        <f>IFERROR(VLOOKUP($B3318,APガラス性能一覧!$A$2:$M$6097,3,0),"")</f>
        <v/>
      </c>
      <c r="E3318" s="68" t="str">
        <f>IFERROR(VLOOKUP($B3318,APガラス性能一覧!$A$2:$M$6097,4,0),"")</f>
        <v/>
      </c>
      <c r="F3318" s="68" t="str">
        <f>IFERROR(VLOOKUP($B3318,APガラス性能一覧!$A$2:$M$6097,5,0),"")</f>
        <v/>
      </c>
      <c r="G3318" s="68" t="str">
        <f>IFERROR(VLOOKUP($B3318,APガラス性能一覧!$A$2:$M$6097,6,0),"")</f>
        <v/>
      </c>
      <c r="H3318" s="68" t="str">
        <f>IFERROR(VLOOKUP($B3318,APガラス性能一覧!$A$2:$M$6097,7,0),"")</f>
        <v/>
      </c>
      <c r="I3318" s="68" t="str">
        <f>IFERROR(VLOOKUP($B3318,APガラス性能一覧!$A$2:$M$6097,8,0),"")</f>
        <v/>
      </c>
      <c r="J3318" s="68" t="str">
        <f>IFERROR(VLOOKUP($B3318,APガラス性能一覧!$A$2:$M$6097,9,0),"")</f>
        <v/>
      </c>
      <c r="K3318" s="68" t="str">
        <f>IFERROR(VLOOKUP($B3318,APガラス性能一覧!$A$2:$M$6097,10,0),"")</f>
        <v/>
      </c>
      <c r="L3318" s="68" t="str">
        <f>IFERROR(VLOOKUP($B3318,APガラス性能一覧!$A$2:$M$6097,11,0),"")</f>
        <v/>
      </c>
      <c r="M3318" s="68" t="str">
        <f>IFERROR(VLOOKUP($B3318,APガラス性能一覧!$A$2:$M$6097,12,0),"")</f>
        <v/>
      </c>
      <c r="N3318" s="68" t="str">
        <f>IFERROR(VLOOKUP($B3318,APガラス性能一覧!$A$2:$M$6097,13,0),"")</f>
        <v/>
      </c>
    </row>
    <row r="3319" spans="2:14" x14ac:dyDescent="0.4">
      <c r="B3319" s="68" t="str">
        <f>IF($D$2="","",IF($E$2=0.65,IFERROR(IF(INDEX(APガラス性能一覧!A:A,MATCH(ROW(B3313),APガラス性能一覧!$O:$O,0))="","",INDEX(APガラス性能一覧!A:A,MATCH(ROW(B3313),APガラス性能一覧!$O:$O,0))),""),IFERROR(IF(INDEX(APガラス性能一覧!A:A,MATCH(ROW(B3313),APガラス性能一覧!$N:$N,0))="","",INDEX(APガラス性能一覧!A:A,MATCH(ROW(B3313),APガラス性能一覧!$N:$N,0))),"")))</f>
        <v/>
      </c>
      <c r="C3319" s="68" t="str">
        <f>IFERROR(VLOOKUP($B3319,APガラス性能一覧!$A$2:$M$6097,2,0),"")</f>
        <v/>
      </c>
      <c r="D3319" s="68" t="str">
        <f>IFERROR(VLOOKUP($B3319,APガラス性能一覧!$A$2:$M$6097,3,0),"")</f>
        <v/>
      </c>
      <c r="E3319" s="68" t="str">
        <f>IFERROR(VLOOKUP($B3319,APガラス性能一覧!$A$2:$M$6097,4,0),"")</f>
        <v/>
      </c>
      <c r="F3319" s="68" t="str">
        <f>IFERROR(VLOOKUP($B3319,APガラス性能一覧!$A$2:$M$6097,5,0),"")</f>
        <v/>
      </c>
      <c r="G3319" s="68" t="str">
        <f>IFERROR(VLOOKUP($B3319,APガラス性能一覧!$A$2:$M$6097,6,0),"")</f>
        <v/>
      </c>
      <c r="H3319" s="68" t="str">
        <f>IFERROR(VLOOKUP($B3319,APガラス性能一覧!$A$2:$M$6097,7,0),"")</f>
        <v/>
      </c>
      <c r="I3319" s="68" t="str">
        <f>IFERROR(VLOOKUP($B3319,APガラス性能一覧!$A$2:$M$6097,8,0),"")</f>
        <v/>
      </c>
      <c r="J3319" s="68" t="str">
        <f>IFERROR(VLOOKUP($B3319,APガラス性能一覧!$A$2:$M$6097,9,0),"")</f>
        <v/>
      </c>
      <c r="K3319" s="68" t="str">
        <f>IFERROR(VLOOKUP($B3319,APガラス性能一覧!$A$2:$M$6097,10,0),"")</f>
        <v/>
      </c>
      <c r="L3319" s="68" t="str">
        <f>IFERROR(VLOOKUP($B3319,APガラス性能一覧!$A$2:$M$6097,11,0),"")</f>
        <v/>
      </c>
      <c r="M3319" s="68" t="str">
        <f>IFERROR(VLOOKUP($B3319,APガラス性能一覧!$A$2:$M$6097,12,0),"")</f>
        <v/>
      </c>
      <c r="N3319" s="68" t="str">
        <f>IFERROR(VLOOKUP($B3319,APガラス性能一覧!$A$2:$M$6097,13,0),"")</f>
        <v/>
      </c>
    </row>
    <row r="3320" spans="2:14" x14ac:dyDescent="0.4">
      <c r="B3320" s="68" t="str">
        <f>IF($D$2="","",IF($E$2=0.65,IFERROR(IF(INDEX(APガラス性能一覧!A:A,MATCH(ROW(B3314),APガラス性能一覧!$O:$O,0))="","",INDEX(APガラス性能一覧!A:A,MATCH(ROW(B3314),APガラス性能一覧!$O:$O,0))),""),IFERROR(IF(INDEX(APガラス性能一覧!A:A,MATCH(ROW(B3314),APガラス性能一覧!$N:$N,0))="","",INDEX(APガラス性能一覧!A:A,MATCH(ROW(B3314),APガラス性能一覧!$N:$N,0))),"")))</f>
        <v/>
      </c>
      <c r="C3320" s="68" t="str">
        <f>IFERROR(VLOOKUP($B3320,APガラス性能一覧!$A$2:$M$6097,2,0),"")</f>
        <v/>
      </c>
      <c r="D3320" s="68" t="str">
        <f>IFERROR(VLOOKUP($B3320,APガラス性能一覧!$A$2:$M$6097,3,0),"")</f>
        <v/>
      </c>
      <c r="E3320" s="68" t="str">
        <f>IFERROR(VLOOKUP($B3320,APガラス性能一覧!$A$2:$M$6097,4,0),"")</f>
        <v/>
      </c>
      <c r="F3320" s="68" t="str">
        <f>IFERROR(VLOOKUP($B3320,APガラス性能一覧!$A$2:$M$6097,5,0),"")</f>
        <v/>
      </c>
      <c r="G3320" s="68" t="str">
        <f>IFERROR(VLOOKUP($B3320,APガラス性能一覧!$A$2:$M$6097,6,0),"")</f>
        <v/>
      </c>
      <c r="H3320" s="68" t="str">
        <f>IFERROR(VLOOKUP($B3320,APガラス性能一覧!$A$2:$M$6097,7,0),"")</f>
        <v/>
      </c>
      <c r="I3320" s="68" t="str">
        <f>IFERROR(VLOOKUP($B3320,APガラス性能一覧!$A$2:$M$6097,8,0),"")</f>
        <v/>
      </c>
      <c r="J3320" s="68" t="str">
        <f>IFERROR(VLOOKUP($B3320,APガラス性能一覧!$A$2:$M$6097,9,0),"")</f>
        <v/>
      </c>
      <c r="K3320" s="68" t="str">
        <f>IFERROR(VLOOKUP($B3320,APガラス性能一覧!$A$2:$M$6097,10,0),"")</f>
        <v/>
      </c>
      <c r="L3320" s="68" t="str">
        <f>IFERROR(VLOOKUP($B3320,APガラス性能一覧!$A$2:$M$6097,11,0),"")</f>
        <v/>
      </c>
      <c r="M3320" s="68" t="str">
        <f>IFERROR(VLOOKUP($B3320,APガラス性能一覧!$A$2:$M$6097,12,0),"")</f>
        <v/>
      </c>
      <c r="N3320" s="68" t="str">
        <f>IFERROR(VLOOKUP($B3320,APガラス性能一覧!$A$2:$M$6097,13,0),"")</f>
        <v/>
      </c>
    </row>
    <row r="3321" spans="2:14" x14ac:dyDescent="0.4">
      <c r="B3321" s="68" t="str">
        <f>IF($D$2="","",IF($E$2=0.65,IFERROR(IF(INDEX(APガラス性能一覧!A:A,MATCH(ROW(B3315),APガラス性能一覧!$O:$O,0))="","",INDEX(APガラス性能一覧!A:A,MATCH(ROW(B3315),APガラス性能一覧!$O:$O,0))),""),IFERROR(IF(INDEX(APガラス性能一覧!A:A,MATCH(ROW(B3315),APガラス性能一覧!$N:$N,0))="","",INDEX(APガラス性能一覧!A:A,MATCH(ROW(B3315),APガラス性能一覧!$N:$N,0))),"")))</f>
        <v/>
      </c>
      <c r="C3321" s="68" t="str">
        <f>IFERROR(VLOOKUP($B3321,APガラス性能一覧!$A$2:$M$6097,2,0),"")</f>
        <v/>
      </c>
      <c r="D3321" s="68" t="str">
        <f>IFERROR(VLOOKUP($B3321,APガラス性能一覧!$A$2:$M$6097,3,0),"")</f>
        <v/>
      </c>
      <c r="E3321" s="68" t="str">
        <f>IFERROR(VLOOKUP($B3321,APガラス性能一覧!$A$2:$M$6097,4,0),"")</f>
        <v/>
      </c>
      <c r="F3321" s="68" t="str">
        <f>IFERROR(VLOOKUP($B3321,APガラス性能一覧!$A$2:$M$6097,5,0),"")</f>
        <v/>
      </c>
      <c r="G3321" s="68" t="str">
        <f>IFERROR(VLOOKUP($B3321,APガラス性能一覧!$A$2:$M$6097,6,0),"")</f>
        <v/>
      </c>
      <c r="H3321" s="68" t="str">
        <f>IFERROR(VLOOKUP($B3321,APガラス性能一覧!$A$2:$M$6097,7,0),"")</f>
        <v/>
      </c>
      <c r="I3321" s="68" t="str">
        <f>IFERROR(VLOOKUP($B3321,APガラス性能一覧!$A$2:$M$6097,8,0),"")</f>
        <v/>
      </c>
      <c r="J3321" s="68" t="str">
        <f>IFERROR(VLOOKUP($B3321,APガラス性能一覧!$A$2:$M$6097,9,0),"")</f>
        <v/>
      </c>
      <c r="K3321" s="68" t="str">
        <f>IFERROR(VLOOKUP($B3321,APガラス性能一覧!$A$2:$M$6097,10,0),"")</f>
        <v/>
      </c>
      <c r="L3321" s="68" t="str">
        <f>IFERROR(VLOOKUP($B3321,APガラス性能一覧!$A$2:$M$6097,11,0),"")</f>
        <v/>
      </c>
      <c r="M3321" s="68" t="str">
        <f>IFERROR(VLOOKUP($B3321,APガラス性能一覧!$A$2:$M$6097,12,0),"")</f>
        <v/>
      </c>
      <c r="N3321" s="68" t="str">
        <f>IFERROR(VLOOKUP($B3321,APガラス性能一覧!$A$2:$M$6097,13,0),"")</f>
        <v/>
      </c>
    </row>
    <row r="3322" spans="2:14" x14ac:dyDescent="0.4">
      <c r="B3322" s="68" t="str">
        <f>IF($D$2="","",IF($E$2=0.65,IFERROR(IF(INDEX(APガラス性能一覧!A:A,MATCH(ROW(B3316),APガラス性能一覧!$O:$O,0))="","",INDEX(APガラス性能一覧!A:A,MATCH(ROW(B3316),APガラス性能一覧!$O:$O,0))),""),IFERROR(IF(INDEX(APガラス性能一覧!A:A,MATCH(ROW(B3316),APガラス性能一覧!$N:$N,0))="","",INDEX(APガラス性能一覧!A:A,MATCH(ROW(B3316),APガラス性能一覧!$N:$N,0))),"")))</f>
        <v/>
      </c>
      <c r="C3322" s="68" t="str">
        <f>IFERROR(VLOOKUP($B3322,APガラス性能一覧!$A$2:$M$6097,2,0),"")</f>
        <v/>
      </c>
      <c r="D3322" s="68" t="str">
        <f>IFERROR(VLOOKUP($B3322,APガラス性能一覧!$A$2:$M$6097,3,0),"")</f>
        <v/>
      </c>
      <c r="E3322" s="68" t="str">
        <f>IFERROR(VLOOKUP($B3322,APガラス性能一覧!$A$2:$M$6097,4,0),"")</f>
        <v/>
      </c>
      <c r="F3322" s="68" t="str">
        <f>IFERROR(VLOOKUP($B3322,APガラス性能一覧!$A$2:$M$6097,5,0),"")</f>
        <v/>
      </c>
      <c r="G3322" s="68" t="str">
        <f>IFERROR(VLOOKUP($B3322,APガラス性能一覧!$A$2:$M$6097,6,0),"")</f>
        <v/>
      </c>
      <c r="H3322" s="68" t="str">
        <f>IFERROR(VLOOKUP($B3322,APガラス性能一覧!$A$2:$M$6097,7,0),"")</f>
        <v/>
      </c>
      <c r="I3322" s="68" t="str">
        <f>IFERROR(VLOOKUP($B3322,APガラス性能一覧!$A$2:$M$6097,8,0),"")</f>
        <v/>
      </c>
      <c r="J3322" s="68" t="str">
        <f>IFERROR(VLOOKUP($B3322,APガラス性能一覧!$A$2:$M$6097,9,0),"")</f>
        <v/>
      </c>
      <c r="K3322" s="68" t="str">
        <f>IFERROR(VLOOKUP($B3322,APガラス性能一覧!$A$2:$M$6097,10,0),"")</f>
        <v/>
      </c>
      <c r="L3322" s="68" t="str">
        <f>IFERROR(VLOOKUP($B3322,APガラス性能一覧!$A$2:$M$6097,11,0),"")</f>
        <v/>
      </c>
      <c r="M3322" s="68" t="str">
        <f>IFERROR(VLOOKUP($B3322,APガラス性能一覧!$A$2:$M$6097,12,0),"")</f>
        <v/>
      </c>
      <c r="N3322" s="68" t="str">
        <f>IFERROR(VLOOKUP($B3322,APガラス性能一覧!$A$2:$M$6097,13,0),"")</f>
        <v/>
      </c>
    </row>
    <row r="3323" spans="2:14" x14ac:dyDescent="0.4">
      <c r="B3323" s="68" t="str">
        <f>IF($D$2="","",IF($E$2=0.65,IFERROR(IF(INDEX(APガラス性能一覧!A:A,MATCH(ROW(B3317),APガラス性能一覧!$O:$O,0))="","",INDEX(APガラス性能一覧!A:A,MATCH(ROW(B3317),APガラス性能一覧!$O:$O,0))),""),IFERROR(IF(INDEX(APガラス性能一覧!A:A,MATCH(ROW(B3317),APガラス性能一覧!$N:$N,0))="","",INDEX(APガラス性能一覧!A:A,MATCH(ROW(B3317),APガラス性能一覧!$N:$N,0))),"")))</f>
        <v/>
      </c>
      <c r="C3323" s="68" t="str">
        <f>IFERROR(VLOOKUP($B3323,APガラス性能一覧!$A$2:$M$6097,2,0),"")</f>
        <v/>
      </c>
      <c r="D3323" s="68" t="str">
        <f>IFERROR(VLOOKUP($B3323,APガラス性能一覧!$A$2:$M$6097,3,0),"")</f>
        <v/>
      </c>
      <c r="E3323" s="68" t="str">
        <f>IFERROR(VLOOKUP($B3323,APガラス性能一覧!$A$2:$M$6097,4,0),"")</f>
        <v/>
      </c>
      <c r="F3323" s="68" t="str">
        <f>IFERROR(VLOOKUP($B3323,APガラス性能一覧!$A$2:$M$6097,5,0),"")</f>
        <v/>
      </c>
      <c r="G3323" s="68" t="str">
        <f>IFERROR(VLOOKUP($B3323,APガラス性能一覧!$A$2:$M$6097,6,0),"")</f>
        <v/>
      </c>
      <c r="H3323" s="68" t="str">
        <f>IFERROR(VLOOKUP($B3323,APガラス性能一覧!$A$2:$M$6097,7,0),"")</f>
        <v/>
      </c>
      <c r="I3323" s="68" t="str">
        <f>IFERROR(VLOOKUP($B3323,APガラス性能一覧!$A$2:$M$6097,8,0),"")</f>
        <v/>
      </c>
      <c r="J3323" s="68" t="str">
        <f>IFERROR(VLOOKUP($B3323,APガラス性能一覧!$A$2:$M$6097,9,0),"")</f>
        <v/>
      </c>
      <c r="K3323" s="68" t="str">
        <f>IFERROR(VLOOKUP($B3323,APガラス性能一覧!$A$2:$M$6097,10,0),"")</f>
        <v/>
      </c>
      <c r="L3323" s="68" t="str">
        <f>IFERROR(VLOOKUP($B3323,APガラス性能一覧!$A$2:$M$6097,11,0),"")</f>
        <v/>
      </c>
      <c r="M3323" s="68" t="str">
        <f>IFERROR(VLOOKUP($B3323,APガラス性能一覧!$A$2:$M$6097,12,0),"")</f>
        <v/>
      </c>
      <c r="N3323" s="68" t="str">
        <f>IFERROR(VLOOKUP($B3323,APガラス性能一覧!$A$2:$M$6097,13,0),"")</f>
        <v/>
      </c>
    </row>
    <row r="3324" spans="2:14" x14ac:dyDescent="0.4">
      <c r="B3324" s="68" t="str">
        <f>IF($D$2="","",IF($E$2=0.65,IFERROR(IF(INDEX(APガラス性能一覧!A:A,MATCH(ROW(B3318),APガラス性能一覧!$O:$O,0))="","",INDEX(APガラス性能一覧!A:A,MATCH(ROW(B3318),APガラス性能一覧!$O:$O,0))),""),IFERROR(IF(INDEX(APガラス性能一覧!A:A,MATCH(ROW(B3318),APガラス性能一覧!$N:$N,0))="","",INDEX(APガラス性能一覧!A:A,MATCH(ROW(B3318),APガラス性能一覧!$N:$N,0))),"")))</f>
        <v/>
      </c>
      <c r="C3324" s="68" t="str">
        <f>IFERROR(VLOOKUP($B3324,APガラス性能一覧!$A$2:$M$6097,2,0),"")</f>
        <v/>
      </c>
      <c r="D3324" s="68" t="str">
        <f>IFERROR(VLOOKUP($B3324,APガラス性能一覧!$A$2:$M$6097,3,0),"")</f>
        <v/>
      </c>
      <c r="E3324" s="68" t="str">
        <f>IFERROR(VLOOKUP($B3324,APガラス性能一覧!$A$2:$M$6097,4,0),"")</f>
        <v/>
      </c>
      <c r="F3324" s="68" t="str">
        <f>IFERROR(VLOOKUP($B3324,APガラス性能一覧!$A$2:$M$6097,5,0),"")</f>
        <v/>
      </c>
      <c r="G3324" s="68" t="str">
        <f>IFERROR(VLOOKUP($B3324,APガラス性能一覧!$A$2:$M$6097,6,0),"")</f>
        <v/>
      </c>
      <c r="H3324" s="68" t="str">
        <f>IFERROR(VLOOKUP($B3324,APガラス性能一覧!$A$2:$M$6097,7,0),"")</f>
        <v/>
      </c>
      <c r="I3324" s="68" t="str">
        <f>IFERROR(VLOOKUP($B3324,APガラス性能一覧!$A$2:$M$6097,8,0),"")</f>
        <v/>
      </c>
      <c r="J3324" s="68" t="str">
        <f>IFERROR(VLOOKUP($B3324,APガラス性能一覧!$A$2:$M$6097,9,0),"")</f>
        <v/>
      </c>
      <c r="K3324" s="68" t="str">
        <f>IFERROR(VLOOKUP($B3324,APガラス性能一覧!$A$2:$M$6097,10,0),"")</f>
        <v/>
      </c>
      <c r="L3324" s="68" t="str">
        <f>IFERROR(VLOOKUP($B3324,APガラス性能一覧!$A$2:$M$6097,11,0),"")</f>
        <v/>
      </c>
      <c r="M3324" s="68" t="str">
        <f>IFERROR(VLOOKUP($B3324,APガラス性能一覧!$A$2:$M$6097,12,0),"")</f>
        <v/>
      </c>
      <c r="N3324" s="68" t="str">
        <f>IFERROR(VLOOKUP($B3324,APガラス性能一覧!$A$2:$M$6097,13,0),"")</f>
        <v/>
      </c>
    </row>
    <row r="3325" spans="2:14" x14ac:dyDescent="0.4">
      <c r="B3325" s="68" t="str">
        <f>IF($D$2="","",IF($E$2=0.65,IFERROR(IF(INDEX(APガラス性能一覧!A:A,MATCH(ROW(B3319),APガラス性能一覧!$O:$O,0))="","",INDEX(APガラス性能一覧!A:A,MATCH(ROW(B3319),APガラス性能一覧!$O:$O,0))),""),IFERROR(IF(INDEX(APガラス性能一覧!A:A,MATCH(ROW(B3319),APガラス性能一覧!$N:$N,0))="","",INDEX(APガラス性能一覧!A:A,MATCH(ROW(B3319),APガラス性能一覧!$N:$N,0))),"")))</f>
        <v/>
      </c>
      <c r="C3325" s="68" t="str">
        <f>IFERROR(VLOOKUP($B3325,APガラス性能一覧!$A$2:$M$6097,2,0),"")</f>
        <v/>
      </c>
      <c r="D3325" s="68" t="str">
        <f>IFERROR(VLOOKUP($B3325,APガラス性能一覧!$A$2:$M$6097,3,0),"")</f>
        <v/>
      </c>
      <c r="E3325" s="68" t="str">
        <f>IFERROR(VLOOKUP($B3325,APガラス性能一覧!$A$2:$M$6097,4,0),"")</f>
        <v/>
      </c>
      <c r="F3325" s="68" t="str">
        <f>IFERROR(VLOOKUP($B3325,APガラス性能一覧!$A$2:$M$6097,5,0),"")</f>
        <v/>
      </c>
      <c r="G3325" s="68" t="str">
        <f>IFERROR(VLOOKUP($B3325,APガラス性能一覧!$A$2:$M$6097,6,0),"")</f>
        <v/>
      </c>
      <c r="H3325" s="68" t="str">
        <f>IFERROR(VLOOKUP($B3325,APガラス性能一覧!$A$2:$M$6097,7,0),"")</f>
        <v/>
      </c>
      <c r="I3325" s="68" t="str">
        <f>IFERROR(VLOOKUP($B3325,APガラス性能一覧!$A$2:$M$6097,8,0),"")</f>
        <v/>
      </c>
      <c r="J3325" s="68" t="str">
        <f>IFERROR(VLOOKUP($B3325,APガラス性能一覧!$A$2:$M$6097,9,0),"")</f>
        <v/>
      </c>
      <c r="K3325" s="68" t="str">
        <f>IFERROR(VLOOKUP($B3325,APガラス性能一覧!$A$2:$M$6097,10,0),"")</f>
        <v/>
      </c>
      <c r="L3325" s="68" t="str">
        <f>IFERROR(VLOOKUP($B3325,APガラス性能一覧!$A$2:$M$6097,11,0),"")</f>
        <v/>
      </c>
      <c r="M3325" s="68" t="str">
        <f>IFERROR(VLOOKUP($B3325,APガラス性能一覧!$A$2:$M$6097,12,0),"")</f>
        <v/>
      </c>
      <c r="N3325" s="68" t="str">
        <f>IFERROR(VLOOKUP($B3325,APガラス性能一覧!$A$2:$M$6097,13,0),"")</f>
        <v/>
      </c>
    </row>
    <row r="3326" spans="2:14" x14ac:dyDescent="0.4">
      <c r="B3326" s="68" t="str">
        <f>IF($D$2="","",IF($E$2=0.65,IFERROR(IF(INDEX(APガラス性能一覧!A:A,MATCH(ROW(B3320),APガラス性能一覧!$O:$O,0))="","",INDEX(APガラス性能一覧!A:A,MATCH(ROW(B3320),APガラス性能一覧!$O:$O,0))),""),IFERROR(IF(INDEX(APガラス性能一覧!A:A,MATCH(ROW(B3320),APガラス性能一覧!$N:$N,0))="","",INDEX(APガラス性能一覧!A:A,MATCH(ROW(B3320),APガラス性能一覧!$N:$N,0))),"")))</f>
        <v/>
      </c>
      <c r="C3326" s="68" t="str">
        <f>IFERROR(VLOOKUP($B3326,APガラス性能一覧!$A$2:$M$6097,2,0),"")</f>
        <v/>
      </c>
      <c r="D3326" s="68" t="str">
        <f>IFERROR(VLOOKUP($B3326,APガラス性能一覧!$A$2:$M$6097,3,0),"")</f>
        <v/>
      </c>
      <c r="E3326" s="68" t="str">
        <f>IFERROR(VLOOKUP($B3326,APガラス性能一覧!$A$2:$M$6097,4,0),"")</f>
        <v/>
      </c>
      <c r="F3326" s="68" t="str">
        <f>IFERROR(VLOOKUP($B3326,APガラス性能一覧!$A$2:$M$6097,5,0),"")</f>
        <v/>
      </c>
      <c r="G3326" s="68" t="str">
        <f>IFERROR(VLOOKUP($B3326,APガラス性能一覧!$A$2:$M$6097,6,0),"")</f>
        <v/>
      </c>
      <c r="H3326" s="68" t="str">
        <f>IFERROR(VLOOKUP($B3326,APガラス性能一覧!$A$2:$M$6097,7,0),"")</f>
        <v/>
      </c>
      <c r="I3326" s="68" t="str">
        <f>IFERROR(VLOOKUP($B3326,APガラス性能一覧!$A$2:$M$6097,8,0),"")</f>
        <v/>
      </c>
      <c r="J3326" s="68" t="str">
        <f>IFERROR(VLOOKUP($B3326,APガラス性能一覧!$A$2:$M$6097,9,0),"")</f>
        <v/>
      </c>
      <c r="K3326" s="68" t="str">
        <f>IFERROR(VLOOKUP($B3326,APガラス性能一覧!$A$2:$M$6097,10,0),"")</f>
        <v/>
      </c>
      <c r="L3326" s="68" t="str">
        <f>IFERROR(VLOOKUP($B3326,APガラス性能一覧!$A$2:$M$6097,11,0),"")</f>
        <v/>
      </c>
      <c r="M3326" s="68" t="str">
        <f>IFERROR(VLOOKUP($B3326,APガラス性能一覧!$A$2:$M$6097,12,0),"")</f>
        <v/>
      </c>
      <c r="N3326" s="68" t="str">
        <f>IFERROR(VLOOKUP($B3326,APガラス性能一覧!$A$2:$M$6097,13,0),"")</f>
        <v/>
      </c>
    </row>
    <row r="3327" spans="2:14" x14ac:dyDescent="0.4">
      <c r="B3327" s="68" t="str">
        <f>IF($D$2="","",IF($E$2=0.65,IFERROR(IF(INDEX(APガラス性能一覧!A:A,MATCH(ROW(B3321),APガラス性能一覧!$O:$O,0))="","",INDEX(APガラス性能一覧!A:A,MATCH(ROW(B3321),APガラス性能一覧!$O:$O,0))),""),IFERROR(IF(INDEX(APガラス性能一覧!A:A,MATCH(ROW(B3321),APガラス性能一覧!$N:$N,0))="","",INDEX(APガラス性能一覧!A:A,MATCH(ROW(B3321),APガラス性能一覧!$N:$N,0))),"")))</f>
        <v/>
      </c>
      <c r="C3327" s="68" t="str">
        <f>IFERROR(VLOOKUP($B3327,APガラス性能一覧!$A$2:$M$6097,2,0),"")</f>
        <v/>
      </c>
      <c r="D3327" s="68" t="str">
        <f>IFERROR(VLOOKUP($B3327,APガラス性能一覧!$A$2:$M$6097,3,0),"")</f>
        <v/>
      </c>
      <c r="E3327" s="68" t="str">
        <f>IFERROR(VLOOKUP($B3327,APガラス性能一覧!$A$2:$M$6097,4,0),"")</f>
        <v/>
      </c>
      <c r="F3327" s="68" t="str">
        <f>IFERROR(VLOOKUP($B3327,APガラス性能一覧!$A$2:$M$6097,5,0),"")</f>
        <v/>
      </c>
      <c r="G3327" s="68" t="str">
        <f>IFERROR(VLOOKUP($B3327,APガラス性能一覧!$A$2:$M$6097,6,0),"")</f>
        <v/>
      </c>
      <c r="H3327" s="68" t="str">
        <f>IFERROR(VLOOKUP($B3327,APガラス性能一覧!$A$2:$M$6097,7,0),"")</f>
        <v/>
      </c>
      <c r="I3327" s="68" t="str">
        <f>IFERROR(VLOOKUP($B3327,APガラス性能一覧!$A$2:$M$6097,8,0),"")</f>
        <v/>
      </c>
      <c r="J3327" s="68" t="str">
        <f>IFERROR(VLOOKUP($B3327,APガラス性能一覧!$A$2:$M$6097,9,0),"")</f>
        <v/>
      </c>
      <c r="K3327" s="68" t="str">
        <f>IFERROR(VLOOKUP($B3327,APガラス性能一覧!$A$2:$M$6097,10,0),"")</f>
        <v/>
      </c>
      <c r="L3327" s="68" t="str">
        <f>IFERROR(VLOOKUP($B3327,APガラス性能一覧!$A$2:$M$6097,11,0),"")</f>
        <v/>
      </c>
      <c r="M3327" s="68" t="str">
        <f>IFERROR(VLOOKUP($B3327,APガラス性能一覧!$A$2:$M$6097,12,0),"")</f>
        <v/>
      </c>
      <c r="N3327" s="68" t="str">
        <f>IFERROR(VLOOKUP($B3327,APガラス性能一覧!$A$2:$M$6097,13,0),"")</f>
        <v/>
      </c>
    </row>
    <row r="3328" spans="2:14" x14ac:dyDescent="0.4">
      <c r="B3328" s="68" t="str">
        <f>IF($D$2="","",IF($E$2=0.65,IFERROR(IF(INDEX(APガラス性能一覧!A:A,MATCH(ROW(B3322),APガラス性能一覧!$O:$O,0))="","",INDEX(APガラス性能一覧!A:A,MATCH(ROW(B3322),APガラス性能一覧!$O:$O,0))),""),IFERROR(IF(INDEX(APガラス性能一覧!A:A,MATCH(ROW(B3322),APガラス性能一覧!$N:$N,0))="","",INDEX(APガラス性能一覧!A:A,MATCH(ROW(B3322),APガラス性能一覧!$N:$N,0))),"")))</f>
        <v/>
      </c>
      <c r="C3328" s="68" t="str">
        <f>IFERROR(VLOOKUP($B3328,APガラス性能一覧!$A$2:$M$6097,2,0),"")</f>
        <v/>
      </c>
      <c r="D3328" s="68" t="str">
        <f>IFERROR(VLOOKUP($B3328,APガラス性能一覧!$A$2:$M$6097,3,0),"")</f>
        <v/>
      </c>
      <c r="E3328" s="68" t="str">
        <f>IFERROR(VLOOKUP($B3328,APガラス性能一覧!$A$2:$M$6097,4,0),"")</f>
        <v/>
      </c>
      <c r="F3328" s="68" t="str">
        <f>IFERROR(VLOOKUP($B3328,APガラス性能一覧!$A$2:$M$6097,5,0),"")</f>
        <v/>
      </c>
      <c r="G3328" s="68" t="str">
        <f>IFERROR(VLOOKUP($B3328,APガラス性能一覧!$A$2:$M$6097,6,0),"")</f>
        <v/>
      </c>
      <c r="H3328" s="68" t="str">
        <f>IFERROR(VLOOKUP($B3328,APガラス性能一覧!$A$2:$M$6097,7,0),"")</f>
        <v/>
      </c>
      <c r="I3328" s="68" t="str">
        <f>IFERROR(VLOOKUP($B3328,APガラス性能一覧!$A$2:$M$6097,8,0),"")</f>
        <v/>
      </c>
      <c r="J3328" s="68" t="str">
        <f>IFERROR(VLOOKUP($B3328,APガラス性能一覧!$A$2:$M$6097,9,0),"")</f>
        <v/>
      </c>
      <c r="K3328" s="68" t="str">
        <f>IFERROR(VLOOKUP($B3328,APガラス性能一覧!$A$2:$M$6097,10,0),"")</f>
        <v/>
      </c>
      <c r="L3328" s="68" t="str">
        <f>IFERROR(VLOOKUP($B3328,APガラス性能一覧!$A$2:$M$6097,11,0),"")</f>
        <v/>
      </c>
      <c r="M3328" s="68" t="str">
        <f>IFERROR(VLOOKUP($B3328,APガラス性能一覧!$A$2:$M$6097,12,0),"")</f>
        <v/>
      </c>
      <c r="N3328" s="68" t="str">
        <f>IFERROR(VLOOKUP($B3328,APガラス性能一覧!$A$2:$M$6097,13,0),"")</f>
        <v/>
      </c>
    </row>
    <row r="3329" spans="2:14" x14ac:dyDescent="0.4">
      <c r="B3329" s="68" t="str">
        <f>IF($D$2="","",IF($E$2=0.65,IFERROR(IF(INDEX(APガラス性能一覧!A:A,MATCH(ROW(B3323),APガラス性能一覧!$O:$O,0))="","",INDEX(APガラス性能一覧!A:A,MATCH(ROW(B3323),APガラス性能一覧!$O:$O,0))),""),IFERROR(IF(INDEX(APガラス性能一覧!A:A,MATCH(ROW(B3323),APガラス性能一覧!$N:$N,0))="","",INDEX(APガラス性能一覧!A:A,MATCH(ROW(B3323),APガラス性能一覧!$N:$N,0))),"")))</f>
        <v/>
      </c>
      <c r="C3329" s="68" t="str">
        <f>IFERROR(VLOOKUP($B3329,APガラス性能一覧!$A$2:$M$6097,2,0),"")</f>
        <v/>
      </c>
      <c r="D3329" s="68" t="str">
        <f>IFERROR(VLOOKUP($B3329,APガラス性能一覧!$A$2:$M$6097,3,0),"")</f>
        <v/>
      </c>
      <c r="E3329" s="68" t="str">
        <f>IFERROR(VLOOKUP($B3329,APガラス性能一覧!$A$2:$M$6097,4,0),"")</f>
        <v/>
      </c>
      <c r="F3329" s="68" t="str">
        <f>IFERROR(VLOOKUP($B3329,APガラス性能一覧!$A$2:$M$6097,5,0),"")</f>
        <v/>
      </c>
      <c r="G3329" s="68" t="str">
        <f>IFERROR(VLOOKUP($B3329,APガラス性能一覧!$A$2:$M$6097,6,0),"")</f>
        <v/>
      </c>
      <c r="H3329" s="68" t="str">
        <f>IFERROR(VLOOKUP($B3329,APガラス性能一覧!$A$2:$M$6097,7,0),"")</f>
        <v/>
      </c>
      <c r="I3329" s="68" t="str">
        <f>IFERROR(VLOOKUP($B3329,APガラス性能一覧!$A$2:$M$6097,8,0),"")</f>
        <v/>
      </c>
      <c r="J3329" s="68" t="str">
        <f>IFERROR(VLOOKUP($B3329,APガラス性能一覧!$A$2:$M$6097,9,0),"")</f>
        <v/>
      </c>
      <c r="K3329" s="68" t="str">
        <f>IFERROR(VLOOKUP($B3329,APガラス性能一覧!$A$2:$M$6097,10,0),"")</f>
        <v/>
      </c>
      <c r="L3329" s="68" t="str">
        <f>IFERROR(VLOOKUP($B3329,APガラス性能一覧!$A$2:$M$6097,11,0),"")</f>
        <v/>
      </c>
      <c r="M3329" s="68" t="str">
        <f>IFERROR(VLOOKUP($B3329,APガラス性能一覧!$A$2:$M$6097,12,0),"")</f>
        <v/>
      </c>
      <c r="N3329" s="68" t="str">
        <f>IFERROR(VLOOKUP($B3329,APガラス性能一覧!$A$2:$M$6097,13,0),"")</f>
        <v/>
      </c>
    </row>
    <row r="3330" spans="2:14" x14ac:dyDescent="0.4">
      <c r="B3330" s="68" t="str">
        <f>IF($D$2="","",IF($E$2=0.65,IFERROR(IF(INDEX(APガラス性能一覧!A:A,MATCH(ROW(B3324),APガラス性能一覧!$O:$O,0))="","",INDEX(APガラス性能一覧!A:A,MATCH(ROW(B3324),APガラス性能一覧!$O:$O,0))),""),IFERROR(IF(INDEX(APガラス性能一覧!A:A,MATCH(ROW(B3324),APガラス性能一覧!$N:$N,0))="","",INDEX(APガラス性能一覧!A:A,MATCH(ROW(B3324),APガラス性能一覧!$N:$N,0))),"")))</f>
        <v/>
      </c>
      <c r="C3330" s="68" t="str">
        <f>IFERROR(VLOOKUP($B3330,APガラス性能一覧!$A$2:$M$6097,2,0),"")</f>
        <v/>
      </c>
      <c r="D3330" s="68" t="str">
        <f>IFERROR(VLOOKUP($B3330,APガラス性能一覧!$A$2:$M$6097,3,0),"")</f>
        <v/>
      </c>
      <c r="E3330" s="68" t="str">
        <f>IFERROR(VLOOKUP($B3330,APガラス性能一覧!$A$2:$M$6097,4,0),"")</f>
        <v/>
      </c>
      <c r="F3330" s="68" t="str">
        <f>IFERROR(VLOOKUP($B3330,APガラス性能一覧!$A$2:$M$6097,5,0),"")</f>
        <v/>
      </c>
      <c r="G3330" s="68" t="str">
        <f>IFERROR(VLOOKUP($B3330,APガラス性能一覧!$A$2:$M$6097,6,0),"")</f>
        <v/>
      </c>
      <c r="H3330" s="68" t="str">
        <f>IFERROR(VLOOKUP($B3330,APガラス性能一覧!$A$2:$M$6097,7,0),"")</f>
        <v/>
      </c>
      <c r="I3330" s="68" t="str">
        <f>IFERROR(VLOOKUP($B3330,APガラス性能一覧!$A$2:$M$6097,8,0),"")</f>
        <v/>
      </c>
      <c r="J3330" s="68" t="str">
        <f>IFERROR(VLOOKUP($B3330,APガラス性能一覧!$A$2:$M$6097,9,0),"")</f>
        <v/>
      </c>
      <c r="K3330" s="68" t="str">
        <f>IFERROR(VLOOKUP($B3330,APガラス性能一覧!$A$2:$M$6097,10,0),"")</f>
        <v/>
      </c>
      <c r="L3330" s="68" t="str">
        <f>IFERROR(VLOOKUP($B3330,APガラス性能一覧!$A$2:$M$6097,11,0),"")</f>
        <v/>
      </c>
      <c r="M3330" s="68" t="str">
        <f>IFERROR(VLOOKUP($B3330,APガラス性能一覧!$A$2:$M$6097,12,0),"")</f>
        <v/>
      </c>
      <c r="N3330" s="68" t="str">
        <f>IFERROR(VLOOKUP($B3330,APガラス性能一覧!$A$2:$M$6097,13,0),"")</f>
        <v/>
      </c>
    </row>
    <row r="3331" spans="2:14" x14ac:dyDescent="0.4">
      <c r="B3331" s="68" t="str">
        <f>IF($D$2="","",IF($E$2=0.65,IFERROR(IF(INDEX(APガラス性能一覧!A:A,MATCH(ROW(B3325),APガラス性能一覧!$O:$O,0))="","",INDEX(APガラス性能一覧!A:A,MATCH(ROW(B3325),APガラス性能一覧!$O:$O,0))),""),IFERROR(IF(INDEX(APガラス性能一覧!A:A,MATCH(ROW(B3325),APガラス性能一覧!$N:$N,0))="","",INDEX(APガラス性能一覧!A:A,MATCH(ROW(B3325),APガラス性能一覧!$N:$N,0))),"")))</f>
        <v/>
      </c>
      <c r="C3331" s="68" t="str">
        <f>IFERROR(VLOOKUP($B3331,APガラス性能一覧!$A$2:$M$6097,2,0),"")</f>
        <v/>
      </c>
      <c r="D3331" s="68" t="str">
        <f>IFERROR(VLOOKUP($B3331,APガラス性能一覧!$A$2:$M$6097,3,0),"")</f>
        <v/>
      </c>
      <c r="E3331" s="68" t="str">
        <f>IFERROR(VLOOKUP($B3331,APガラス性能一覧!$A$2:$M$6097,4,0),"")</f>
        <v/>
      </c>
      <c r="F3331" s="68" t="str">
        <f>IFERROR(VLOOKUP($B3331,APガラス性能一覧!$A$2:$M$6097,5,0),"")</f>
        <v/>
      </c>
      <c r="G3331" s="68" t="str">
        <f>IFERROR(VLOOKUP($B3331,APガラス性能一覧!$A$2:$M$6097,6,0),"")</f>
        <v/>
      </c>
      <c r="H3331" s="68" t="str">
        <f>IFERROR(VLOOKUP($B3331,APガラス性能一覧!$A$2:$M$6097,7,0),"")</f>
        <v/>
      </c>
      <c r="I3331" s="68" t="str">
        <f>IFERROR(VLOOKUP($B3331,APガラス性能一覧!$A$2:$M$6097,8,0),"")</f>
        <v/>
      </c>
      <c r="J3331" s="68" t="str">
        <f>IFERROR(VLOOKUP($B3331,APガラス性能一覧!$A$2:$M$6097,9,0),"")</f>
        <v/>
      </c>
      <c r="K3331" s="68" t="str">
        <f>IFERROR(VLOOKUP($B3331,APガラス性能一覧!$A$2:$M$6097,10,0),"")</f>
        <v/>
      </c>
      <c r="L3331" s="68" t="str">
        <f>IFERROR(VLOOKUP($B3331,APガラス性能一覧!$A$2:$M$6097,11,0),"")</f>
        <v/>
      </c>
      <c r="M3331" s="68" t="str">
        <f>IFERROR(VLOOKUP($B3331,APガラス性能一覧!$A$2:$M$6097,12,0),"")</f>
        <v/>
      </c>
      <c r="N3331" s="68" t="str">
        <f>IFERROR(VLOOKUP($B3331,APガラス性能一覧!$A$2:$M$6097,13,0),"")</f>
        <v/>
      </c>
    </row>
    <row r="3332" spans="2:14" x14ac:dyDescent="0.4">
      <c r="B3332" s="68" t="str">
        <f>IF($D$2="","",IF($E$2=0.65,IFERROR(IF(INDEX(APガラス性能一覧!A:A,MATCH(ROW(B3326),APガラス性能一覧!$O:$O,0))="","",INDEX(APガラス性能一覧!A:A,MATCH(ROW(B3326),APガラス性能一覧!$O:$O,0))),""),IFERROR(IF(INDEX(APガラス性能一覧!A:A,MATCH(ROW(B3326),APガラス性能一覧!$N:$N,0))="","",INDEX(APガラス性能一覧!A:A,MATCH(ROW(B3326),APガラス性能一覧!$N:$N,0))),"")))</f>
        <v/>
      </c>
      <c r="C3332" s="68" t="str">
        <f>IFERROR(VLOOKUP($B3332,APガラス性能一覧!$A$2:$M$6097,2,0),"")</f>
        <v/>
      </c>
      <c r="D3332" s="68" t="str">
        <f>IFERROR(VLOOKUP($B3332,APガラス性能一覧!$A$2:$M$6097,3,0),"")</f>
        <v/>
      </c>
      <c r="E3332" s="68" t="str">
        <f>IFERROR(VLOOKUP($B3332,APガラス性能一覧!$A$2:$M$6097,4,0),"")</f>
        <v/>
      </c>
      <c r="F3332" s="68" t="str">
        <f>IFERROR(VLOOKUP($B3332,APガラス性能一覧!$A$2:$M$6097,5,0),"")</f>
        <v/>
      </c>
      <c r="G3332" s="68" t="str">
        <f>IFERROR(VLOOKUP($B3332,APガラス性能一覧!$A$2:$M$6097,6,0),"")</f>
        <v/>
      </c>
      <c r="H3332" s="68" t="str">
        <f>IFERROR(VLOOKUP($B3332,APガラス性能一覧!$A$2:$M$6097,7,0),"")</f>
        <v/>
      </c>
      <c r="I3332" s="68" t="str">
        <f>IFERROR(VLOOKUP($B3332,APガラス性能一覧!$A$2:$M$6097,8,0),"")</f>
        <v/>
      </c>
      <c r="J3332" s="68" t="str">
        <f>IFERROR(VLOOKUP($B3332,APガラス性能一覧!$A$2:$M$6097,9,0),"")</f>
        <v/>
      </c>
      <c r="K3332" s="68" t="str">
        <f>IFERROR(VLOOKUP($B3332,APガラス性能一覧!$A$2:$M$6097,10,0),"")</f>
        <v/>
      </c>
      <c r="L3332" s="68" t="str">
        <f>IFERROR(VLOOKUP($B3332,APガラス性能一覧!$A$2:$M$6097,11,0),"")</f>
        <v/>
      </c>
      <c r="M3332" s="68" t="str">
        <f>IFERROR(VLOOKUP($B3332,APガラス性能一覧!$A$2:$M$6097,12,0),"")</f>
        <v/>
      </c>
      <c r="N3332" s="68" t="str">
        <f>IFERROR(VLOOKUP($B3332,APガラス性能一覧!$A$2:$M$6097,13,0),"")</f>
        <v/>
      </c>
    </row>
    <row r="3333" spans="2:14" x14ac:dyDescent="0.4">
      <c r="B3333" s="68" t="str">
        <f>IF($D$2="","",IF($E$2=0.65,IFERROR(IF(INDEX(APガラス性能一覧!A:A,MATCH(ROW(B3327),APガラス性能一覧!$O:$O,0))="","",INDEX(APガラス性能一覧!A:A,MATCH(ROW(B3327),APガラス性能一覧!$O:$O,0))),""),IFERROR(IF(INDEX(APガラス性能一覧!A:A,MATCH(ROW(B3327),APガラス性能一覧!$N:$N,0))="","",INDEX(APガラス性能一覧!A:A,MATCH(ROW(B3327),APガラス性能一覧!$N:$N,0))),"")))</f>
        <v/>
      </c>
      <c r="C3333" s="68" t="str">
        <f>IFERROR(VLOOKUP($B3333,APガラス性能一覧!$A$2:$M$6097,2,0),"")</f>
        <v/>
      </c>
      <c r="D3333" s="68" t="str">
        <f>IFERROR(VLOOKUP($B3333,APガラス性能一覧!$A$2:$M$6097,3,0),"")</f>
        <v/>
      </c>
      <c r="E3333" s="68" t="str">
        <f>IFERROR(VLOOKUP($B3333,APガラス性能一覧!$A$2:$M$6097,4,0),"")</f>
        <v/>
      </c>
      <c r="F3333" s="68" t="str">
        <f>IFERROR(VLOOKUP($B3333,APガラス性能一覧!$A$2:$M$6097,5,0),"")</f>
        <v/>
      </c>
      <c r="G3333" s="68" t="str">
        <f>IFERROR(VLOOKUP($B3333,APガラス性能一覧!$A$2:$M$6097,6,0),"")</f>
        <v/>
      </c>
      <c r="H3333" s="68" t="str">
        <f>IFERROR(VLOOKUP($B3333,APガラス性能一覧!$A$2:$M$6097,7,0),"")</f>
        <v/>
      </c>
      <c r="I3333" s="68" t="str">
        <f>IFERROR(VLOOKUP($B3333,APガラス性能一覧!$A$2:$M$6097,8,0),"")</f>
        <v/>
      </c>
      <c r="J3333" s="68" t="str">
        <f>IFERROR(VLOOKUP($B3333,APガラス性能一覧!$A$2:$M$6097,9,0),"")</f>
        <v/>
      </c>
      <c r="K3333" s="68" t="str">
        <f>IFERROR(VLOOKUP($B3333,APガラス性能一覧!$A$2:$M$6097,10,0),"")</f>
        <v/>
      </c>
      <c r="L3333" s="68" t="str">
        <f>IFERROR(VLOOKUP($B3333,APガラス性能一覧!$A$2:$M$6097,11,0),"")</f>
        <v/>
      </c>
      <c r="M3333" s="68" t="str">
        <f>IFERROR(VLOOKUP($B3333,APガラス性能一覧!$A$2:$M$6097,12,0),"")</f>
        <v/>
      </c>
      <c r="N3333" s="68" t="str">
        <f>IFERROR(VLOOKUP($B3333,APガラス性能一覧!$A$2:$M$6097,13,0),"")</f>
        <v/>
      </c>
    </row>
    <row r="3334" spans="2:14" x14ac:dyDescent="0.4">
      <c r="B3334" s="68" t="str">
        <f>IF($D$2="","",IF($E$2=0.65,IFERROR(IF(INDEX(APガラス性能一覧!A:A,MATCH(ROW(B3328),APガラス性能一覧!$O:$O,0))="","",INDEX(APガラス性能一覧!A:A,MATCH(ROW(B3328),APガラス性能一覧!$O:$O,0))),""),IFERROR(IF(INDEX(APガラス性能一覧!A:A,MATCH(ROW(B3328),APガラス性能一覧!$N:$N,0))="","",INDEX(APガラス性能一覧!A:A,MATCH(ROW(B3328),APガラス性能一覧!$N:$N,0))),"")))</f>
        <v/>
      </c>
      <c r="C3334" s="68" t="str">
        <f>IFERROR(VLOOKUP($B3334,APガラス性能一覧!$A$2:$M$6097,2,0),"")</f>
        <v/>
      </c>
      <c r="D3334" s="68" t="str">
        <f>IFERROR(VLOOKUP($B3334,APガラス性能一覧!$A$2:$M$6097,3,0),"")</f>
        <v/>
      </c>
      <c r="E3334" s="68" t="str">
        <f>IFERROR(VLOOKUP($B3334,APガラス性能一覧!$A$2:$M$6097,4,0),"")</f>
        <v/>
      </c>
      <c r="F3334" s="68" t="str">
        <f>IFERROR(VLOOKUP($B3334,APガラス性能一覧!$A$2:$M$6097,5,0),"")</f>
        <v/>
      </c>
      <c r="G3334" s="68" t="str">
        <f>IFERROR(VLOOKUP($B3334,APガラス性能一覧!$A$2:$M$6097,6,0),"")</f>
        <v/>
      </c>
      <c r="H3334" s="68" t="str">
        <f>IFERROR(VLOOKUP($B3334,APガラス性能一覧!$A$2:$M$6097,7,0),"")</f>
        <v/>
      </c>
      <c r="I3334" s="68" t="str">
        <f>IFERROR(VLOOKUP($B3334,APガラス性能一覧!$A$2:$M$6097,8,0),"")</f>
        <v/>
      </c>
      <c r="J3334" s="68" t="str">
        <f>IFERROR(VLOOKUP($B3334,APガラス性能一覧!$A$2:$M$6097,9,0),"")</f>
        <v/>
      </c>
      <c r="K3334" s="68" t="str">
        <f>IFERROR(VLOOKUP($B3334,APガラス性能一覧!$A$2:$M$6097,10,0),"")</f>
        <v/>
      </c>
      <c r="L3334" s="68" t="str">
        <f>IFERROR(VLOOKUP($B3334,APガラス性能一覧!$A$2:$M$6097,11,0),"")</f>
        <v/>
      </c>
      <c r="M3334" s="68" t="str">
        <f>IFERROR(VLOOKUP($B3334,APガラス性能一覧!$A$2:$M$6097,12,0),"")</f>
        <v/>
      </c>
      <c r="N3334" s="68" t="str">
        <f>IFERROR(VLOOKUP($B3334,APガラス性能一覧!$A$2:$M$6097,13,0),"")</f>
        <v/>
      </c>
    </row>
    <row r="3335" spans="2:14" x14ac:dyDescent="0.4">
      <c r="B3335" s="68" t="str">
        <f>IF($D$2="","",IF($E$2=0.65,IFERROR(IF(INDEX(APガラス性能一覧!A:A,MATCH(ROW(B3329),APガラス性能一覧!$O:$O,0))="","",INDEX(APガラス性能一覧!A:A,MATCH(ROW(B3329),APガラス性能一覧!$O:$O,0))),""),IFERROR(IF(INDEX(APガラス性能一覧!A:A,MATCH(ROW(B3329),APガラス性能一覧!$N:$N,0))="","",INDEX(APガラス性能一覧!A:A,MATCH(ROW(B3329),APガラス性能一覧!$N:$N,0))),"")))</f>
        <v/>
      </c>
      <c r="C3335" s="68" t="str">
        <f>IFERROR(VLOOKUP($B3335,APガラス性能一覧!$A$2:$M$6097,2,0),"")</f>
        <v/>
      </c>
      <c r="D3335" s="68" t="str">
        <f>IFERROR(VLOOKUP($B3335,APガラス性能一覧!$A$2:$M$6097,3,0),"")</f>
        <v/>
      </c>
      <c r="E3335" s="68" t="str">
        <f>IFERROR(VLOOKUP($B3335,APガラス性能一覧!$A$2:$M$6097,4,0),"")</f>
        <v/>
      </c>
      <c r="F3335" s="68" t="str">
        <f>IFERROR(VLOOKUP($B3335,APガラス性能一覧!$A$2:$M$6097,5,0),"")</f>
        <v/>
      </c>
      <c r="G3335" s="68" t="str">
        <f>IFERROR(VLOOKUP($B3335,APガラス性能一覧!$A$2:$M$6097,6,0),"")</f>
        <v/>
      </c>
      <c r="H3335" s="68" t="str">
        <f>IFERROR(VLOOKUP($B3335,APガラス性能一覧!$A$2:$M$6097,7,0),"")</f>
        <v/>
      </c>
      <c r="I3335" s="68" t="str">
        <f>IFERROR(VLOOKUP($B3335,APガラス性能一覧!$A$2:$M$6097,8,0),"")</f>
        <v/>
      </c>
      <c r="J3335" s="68" t="str">
        <f>IFERROR(VLOOKUP($B3335,APガラス性能一覧!$A$2:$M$6097,9,0),"")</f>
        <v/>
      </c>
      <c r="K3335" s="68" t="str">
        <f>IFERROR(VLOOKUP($B3335,APガラス性能一覧!$A$2:$M$6097,10,0),"")</f>
        <v/>
      </c>
      <c r="L3335" s="68" t="str">
        <f>IFERROR(VLOOKUP($B3335,APガラス性能一覧!$A$2:$M$6097,11,0),"")</f>
        <v/>
      </c>
      <c r="M3335" s="68" t="str">
        <f>IFERROR(VLOOKUP($B3335,APガラス性能一覧!$A$2:$M$6097,12,0),"")</f>
        <v/>
      </c>
      <c r="N3335" s="68" t="str">
        <f>IFERROR(VLOOKUP($B3335,APガラス性能一覧!$A$2:$M$6097,13,0),"")</f>
        <v/>
      </c>
    </row>
    <row r="3336" spans="2:14" x14ac:dyDescent="0.4">
      <c r="B3336" s="68" t="str">
        <f>IF($D$2="","",IF($E$2=0.65,IFERROR(IF(INDEX(APガラス性能一覧!A:A,MATCH(ROW(B3330),APガラス性能一覧!$O:$O,0))="","",INDEX(APガラス性能一覧!A:A,MATCH(ROW(B3330),APガラス性能一覧!$O:$O,0))),""),IFERROR(IF(INDEX(APガラス性能一覧!A:A,MATCH(ROW(B3330),APガラス性能一覧!$N:$N,0))="","",INDEX(APガラス性能一覧!A:A,MATCH(ROW(B3330),APガラス性能一覧!$N:$N,0))),"")))</f>
        <v/>
      </c>
      <c r="C3336" s="68" t="str">
        <f>IFERROR(VLOOKUP($B3336,APガラス性能一覧!$A$2:$M$6097,2,0),"")</f>
        <v/>
      </c>
      <c r="D3336" s="68" t="str">
        <f>IFERROR(VLOOKUP($B3336,APガラス性能一覧!$A$2:$M$6097,3,0),"")</f>
        <v/>
      </c>
      <c r="E3336" s="68" t="str">
        <f>IFERROR(VLOOKUP($B3336,APガラス性能一覧!$A$2:$M$6097,4,0),"")</f>
        <v/>
      </c>
      <c r="F3336" s="68" t="str">
        <f>IFERROR(VLOOKUP($B3336,APガラス性能一覧!$A$2:$M$6097,5,0),"")</f>
        <v/>
      </c>
      <c r="G3336" s="68" t="str">
        <f>IFERROR(VLOOKUP($B3336,APガラス性能一覧!$A$2:$M$6097,6,0),"")</f>
        <v/>
      </c>
      <c r="H3336" s="68" t="str">
        <f>IFERROR(VLOOKUP($B3336,APガラス性能一覧!$A$2:$M$6097,7,0),"")</f>
        <v/>
      </c>
      <c r="I3336" s="68" t="str">
        <f>IFERROR(VLOOKUP($B3336,APガラス性能一覧!$A$2:$M$6097,8,0),"")</f>
        <v/>
      </c>
      <c r="J3336" s="68" t="str">
        <f>IFERROR(VLOOKUP($B3336,APガラス性能一覧!$A$2:$M$6097,9,0),"")</f>
        <v/>
      </c>
      <c r="K3336" s="68" t="str">
        <f>IFERROR(VLOOKUP($B3336,APガラス性能一覧!$A$2:$M$6097,10,0),"")</f>
        <v/>
      </c>
      <c r="L3336" s="68" t="str">
        <f>IFERROR(VLOOKUP($B3336,APガラス性能一覧!$A$2:$M$6097,11,0),"")</f>
        <v/>
      </c>
      <c r="M3336" s="68" t="str">
        <f>IFERROR(VLOOKUP($B3336,APガラス性能一覧!$A$2:$M$6097,12,0),"")</f>
        <v/>
      </c>
      <c r="N3336" s="68" t="str">
        <f>IFERROR(VLOOKUP($B3336,APガラス性能一覧!$A$2:$M$6097,13,0),"")</f>
        <v/>
      </c>
    </row>
    <row r="3337" spans="2:14" x14ac:dyDescent="0.4">
      <c r="B3337" s="68" t="str">
        <f>IF($D$2="","",IF($E$2=0.65,IFERROR(IF(INDEX(APガラス性能一覧!A:A,MATCH(ROW(B3331),APガラス性能一覧!$O:$O,0))="","",INDEX(APガラス性能一覧!A:A,MATCH(ROW(B3331),APガラス性能一覧!$O:$O,0))),""),IFERROR(IF(INDEX(APガラス性能一覧!A:A,MATCH(ROW(B3331),APガラス性能一覧!$N:$N,0))="","",INDEX(APガラス性能一覧!A:A,MATCH(ROW(B3331),APガラス性能一覧!$N:$N,0))),"")))</f>
        <v/>
      </c>
      <c r="C3337" s="68" t="str">
        <f>IFERROR(VLOOKUP($B3337,APガラス性能一覧!$A$2:$M$6097,2,0),"")</f>
        <v/>
      </c>
      <c r="D3337" s="68" t="str">
        <f>IFERROR(VLOOKUP($B3337,APガラス性能一覧!$A$2:$M$6097,3,0),"")</f>
        <v/>
      </c>
      <c r="E3337" s="68" t="str">
        <f>IFERROR(VLOOKUP($B3337,APガラス性能一覧!$A$2:$M$6097,4,0),"")</f>
        <v/>
      </c>
      <c r="F3337" s="68" t="str">
        <f>IFERROR(VLOOKUP($B3337,APガラス性能一覧!$A$2:$M$6097,5,0),"")</f>
        <v/>
      </c>
      <c r="G3337" s="68" t="str">
        <f>IFERROR(VLOOKUP($B3337,APガラス性能一覧!$A$2:$M$6097,6,0),"")</f>
        <v/>
      </c>
      <c r="H3337" s="68" t="str">
        <f>IFERROR(VLOOKUP($B3337,APガラス性能一覧!$A$2:$M$6097,7,0),"")</f>
        <v/>
      </c>
      <c r="I3337" s="68" t="str">
        <f>IFERROR(VLOOKUP($B3337,APガラス性能一覧!$A$2:$M$6097,8,0),"")</f>
        <v/>
      </c>
      <c r="J3337" s="68" t="str">
        <f>IFERROR(VLOOKUP($B3337,APガラス性能一覧!$A$2:$M$6097,9,0),"")</f>
        <v/>
      </c>
      <c r="K3337" s="68" t="str">
        <f>IFERROR(VLOOKUP($B3337,APガラス性能一覧!$A$2:$M$6097,10,0),"")</f>
        <v/>
      </c>
      <c r="L3337" s="68" t="str">
        <f>IFERROR(VLOOKUP($B3337,APガラス性能一覧!$A$2:$M$6097,11,0),"")</f>
        <v/>
      </c>
      <c r="M3337" s="68" t="str">
        <f>IFERROR(VLOOKUP($B3337,APガラス性能一覧!$A$2:$M$6097,12,0),"")</f>
        <v/>
      </c>
      <c r="N3337" s="68" t="str">
        <f>IFERROR(VLOOKUP($B3337,APガラス性能一覧!$A$2:$M$6097,13,0),"")</f>
        <v/>
      </c>
    </row>
    <row r="3338" spans="2:14" x14ac:dyDescent="0.4">
      <c r="B3338" s="68" t="str">
        <f>IF($D$2="","",IF($E$2=0.65,IFERROR(IF(INDEX(APガラス性能一覧!A:A,MATCH(ROW(B3332),APガラス性能一覧!$O:$O,0))="","",INDEX(APガラス性能一覧!A:A,MATCH(ROW(B3332),APガラス性能一覧!$O:$O,0))),""),IFERROR(IF(INDEX(APガラス性能一覧!A:A,MATCH(ROW(B3332),APガラス性能一覧!$N:$N,0))="","",INDEX(APガラス性能一覧!A:A,MATCH(ROW(B3332),APガラス性能一覧!$N:$N,0))),"")))</f>
        <v/>
      </c>
      <c r="C3338" s="68" t="str">
        <f>IFERROR(VLOOKUP($B3338,APガラス性能一覧!$A$2:$M$6097,2,0),"")</f>
        <v/>
      </c>
      <c r="D3338" s="68" t="str">
        <f>IFERROR(VLOOKUP($B3338,APガラス性能一覧!$A$2:$M$6097,3,0),"")</f>
        <v/>
      </c>
      <c r="E3338" s="68" t="str">
        <f>IFERROR(VLOOKUP($B3338,APガラス性能一覧!$A$2:$M$6097,4,0),"")</f>
        <v/>
      </c>
      <c r="F3338" s="68" t="str">
        <f>IFERROR(VLOOKUP($B3338,APガラス性能一覧!$A$2:$M$6097,5,0),"")</f>
        <v/>
      </c>
      <c r="G3338" s="68" t="str">
        <f>IFERROR(VLOOKUP($B3338,APガラス性能一覧!$A$2:$M$6097,6,0),"")</f>
        <v/>
      </c>
      <c r="H3338" s="68" t="str">
        <f>IFERROR(VLOOKUP($B3338,APガラス性能一覧!$A$2:$M$6097,7,0),"")</f>
        <v/>
      </c>
      <c r="I3338" s="68" t="str">
        <f>IFERROR(VLOOKUP($B3338,APガラス性能一覧!$A$2:$M$6097,8,0),"")</f>
        <v/>
      </c>
      <c r="J3338" s="68" t="str">
        <f>IFERROR(VLOOKUP($B3338,APガラス性能一覧!$A$2:$M$6097,9,0),"")</f>
        <v/>
      </c>
      <c r="K3338" s="68" t="str">
        <f>IFERROR(VLOOKUP($B3338,APガラス性能一覧!$A$2:$M$6097,10,0),"")</f>
        <v/>
      </c>
      <c r="L3338" s="68" t="str">
        <f>IFERROR(VLOOKUP($B3338,APガラス性能一覧!$A$2:$M$6097,11,0),"")</f>
        <v/>
      </c>
      <c r="M3338" s="68" t="str">
        <f>IFERROR(VLOOKUP($B3338,APガラス性能一覧!$A$2:$M$6097,12,0),"")</f>
        <v/>
      </c>
      <c r="N3338" s="68" t="str">
        <f>IFERROR(VLOOKUP($B3338,APガラス性能一覧!$A$2:$M$6097,13,0),"")</f>
        <v/>
      </c>
    </row>
    <row r="3339" spans="2:14" x14ac:dyDescent="0.4">
      <c r="B3339" s="68" t="str">
        <f>IF($D$2="","",IF($E$2=0.65,IFERROR(IF(INDEX(APガラス性能一覧!A:A,MATCH(ROW(B3333),APガラス性能一覧!$O:$O,0))="","",INDEX(APガラス性能一覧!A:A,MATCH(ROW(B3333),APガラス性能一覧!$O:$O,0))),""),IFERROR(IF(INDEX(APガラス性能一覧!A:A,MATCH(ROW(B3333),APガラス性能一覧!$N:$N,0))="","",INDEX(APガラス性能一覧!A:A,MATCH(ROW(B3333),APガラス性能一覧!$N:$N,0))),"")))</f>
        <v/>
      </c>
      <c r="C3339" s="68" t="str">
        <f>IFERROR(VLOOKUP($B3339,APガラス性能一覧!$A$2:$M$6097,2,0),"")</f>
        <v/>
      </c>
      <c r="D3339" s="68" t="str">
        <f>IFERROR(VLOOKUP($B3339,APガラス性能一覧!$A$2:$M$6097,3,0),"")</f>
        <v/>
      </c>
      <c r="E3339" s="68" t="str">
        <f>IFERROR(VLOOKUP($B3339,APガラス性能一覧!$A$2:$M$6097,4,0),"")</f>
        <v/>
      </c>
      <c r="F3339" s="68" t="str">
        <f>IFERROR(VLOOKUP($B3339,APガラス性能一覧!$A$2:$M$6097,5,0),"")</f>
        <v/>
      </c>
      <c r="G3339" s="68" t="str">
        <f>IFERROR(VLOOKUP($B3339,APガラス性能一覧!$A$2:$M$6097,6,0),"")</f>
        <v/>
      </c>
      <c r="H3339" s="68" t="str">
        <f>IFERROR(VLOOKUP($B3339,APガラス性能一覧!$A$2:$M$6097,7,0),"")</f>
        <v/>
      </c>
      <c r="I3339" s="68" t="str">
        <f>IFERROR(VLOOKUP($B3339,APガラス性能一覧!$A$2:$M$6097,8,0),"")</f>
        <v/>
      </c>
      <c r="J3339" s="68" t="str">
        <f>IFERROR(VLOOKUP($B3339,APガラス性能一覧!$A$2:$M$6097,9,0),"")</f>
        <v/>
      </c>
      <c r="K3339" s="68" t="str">
        <f>IFERROR(VLOOKUP($B3339,APガラス性能一覧!$A$2:$M$6097,10,0),"")</f>
        <v/>
      </c>
      <c r="L3339" s="68" t="str">
        <f>IFERROR(VLOOKUP($B3339,APガラス性能一覧!$A$2:$M$6097,11,0),"")</f>
        <v/>
      </c>
      <c r="M3339" s="68" t="str">
        <f>IFERROR(VLOOKUP($B3339,APガラス性能一覧!$A$2:$M$6097,12,0),"")</f>
        <v/>
      </c>
      <c r="N3339" s="68" t="str">
        <f>IFERROR(VLOOKUP($B3339,APガラス性能一覧!$A$2:$M$6097,13,0),"")</f>
        <v/>
      </c>
    </row>
    <row r="3340" spans="2:14" x14ac:dyDescent="0.4">
      <c r="B3340" s="68" t="str">
        <f>IF($D$2="","",IF($E$2=0.65,IFERROR(IF(INDEX(APガラス性能一覧!A:A,MATCH(ROW(B3334),APガラス性能一覧!$O:$O,0))="","",INDEX(APガラス性能一覧!A:A,MATCH(ROW(B3334),APガラス性能一覧!$O:$O,0))),""),IFERROR(IF(INDEX(APガラス性能一覧!A:A,MATCH(ROW(B3334),APガラス性能一覧!$N:$N,0))="","",INDEX(APガラス性能一覧!A:A,MATCH(ROW(B3334),APガラス性能一覧!$N:$N,0))),"")))</f>
        <v/>
      </c>
      <c r="C3340" s="68" t="str">
        <f>IFERROR(VLOOKUP($B3340,APガラス性能一覧!$A$2:$M$6097,2,0),"")</f>
        <v/>
      </c>
      <c r="D3340" s="68" t="str">
        <f>IFERROR(VLOOKUP($B3340,APガラス性能一覧!$A$2:$M$6097,3,0),"")</f>
        <v/>
      </c>
      <c r="E3340" s="68" t="str">
        <f>IFERROR(VLOOKUP($B3340,APガラス性能一覧!$A$2:$M$6097,4,0),"")</f>
        <v/>
      </c>
      <c r="F3340" s="68" t="str">
        <f>IFERROR(VLOOKUP($B3340,APガラス性能一覧!$A$2:$M$6097,5,0),"")</f>
        <v/>
      </c>
      <c r="G3340" s="68" t="str">
        <f>IFERROR(VLOOKUP($B3340,APガラス性能一覧!$A$2:$M$6097,6,0),"")</f>
        <v/>
      </c>
      <c r="H3340" s="68" t="str">
        <f>IFERROR(VLOOKUP($B3340,APガラス性能一覧!$A$2:$M$6097,7,0),"")</f>
        <v/>
      </c>
      <c r="I3340" s="68" t="str">
        <f>IFERROR(VLOOKUP($B3340,APガラス性能一覧!$A$2:$M$6097,8,0),"")</f>
        <v/>
      </c>
      <c r="J3340" s="68" t="str">
        <f>IFERROR(VLOOKUP($B3340,APガラス性能一覧!$A$2:$M$6097,9,0),"")</f>
        <v/>
      </c>
      <c r="K3340" s="68" t="str">
        <f>IFERROR(VLOOKUP($B3340,APガラス性能一覧!$A$2:$M$6097,10,0),"")</f>
        <v/>
      </c>
      <c r="L3340" s="68" t="str">
        <f>IFERROR(VLOOKUP($B3340,APガラス性能一覧!$A$2:$M$6097,11,0),"")</f>
        <v/>
      </c>
      <c r="M3340" s="68" t="str">
        <f>IFERROR(VLOOKUP($B3340,APガラス性能一覧!$A$2:$M$6097,12,0),"")</f>
        <v/>
      </c>
      <c r="N3340" s="68" t="str">
        <f>IFERROR(VLOOKUP($B3340,APガラス性能一覧!$A$2:$M$6097,13,0),"")</f>
        <v/>
      </c>
    </row>
    <row r="3341" spans="2:14" x14ac:dyDescent="0.4">
      <c r="B3341" s="68" t="str">
        <f>IF($D$2="","",IF($E$2=0.65,IFERROR(IF(INDEX(APガラス性能一覧!A:A,MATCH(ROW(B3335),APガラス性能一覧!$O:$O,0))="","",INDEX(APガラス性能一覧!A:A,MATCH(ROW(B3335),APガラス性能一覧!$O:$O,0))),""),IFERROR(IF(INDEX(APガラス性能一覧!A:A,MATCH(ROW(B3335),APガラス性能一覧!$N:$N,0))="","",INDEX(APガラス性能一覧!A:A,MATCH(ROW(B3335),APガラス性能一覧!$N:$N,0))),"")))</f>
        <v/>
      </c>
      <c r="C3341" s="68" t="str">
        <f>IFERROR(VLOOKUP($B3341,APガラス性能一覧!$A$2:$M$6097,2,0),"")</f>
        <v/>
      </c>
      <c r="D3341" s="68" t="str">
        <f>IFERROR(VLOOKUP($B3341,APガラス性能一覧!$A$2:$M$6097,3,0),"")</f>
        <v/>
      </c>
      <c r="E3341" s="68" t="str">
        <f>IFERROR(VLOOKUP($B3341,APガラス性能一覧!$A$2:$M$6097,4,0),"")</f>
        <v/>
      </c>
      <c r="F3341" s="68" t="str">
        <f>IFERROR(VLOOKUP($B3341,APガラス性能一覧!$A$2:$M$6097,5,0),"")</f>
        <v/>
      </c>
      <c r="G3341" s="68" t="str">
        <f>IFERROR(VLOOKUP($B3341,APガラス性能一覧!$A$2:$M$6097,6,0),"")</f>
        <v/>
      </c>
      <c r="H3341" s="68" t="str">
        <f>IFERROR(VLOOKUP($B3341,APガラス性能一覧!$A$2:$M$6097,7,0),"")</f>
        <v/>
      </c>
      <c r="I3341" s="68" t="str">
        <f>IFERROR(VLOOKUP($B3341,APガラス性能一覧!$A$2:$M$6097,8,0),"")</f>
        <v/>
      </c>
      <c r="J3341" s="68" t="str">
        <f>IFERROR(VLOOKUP($B3341,APガラス性能一覧!$A$2:$M$6097,9,0),"")</f>
        <v/>
      </c>
      <c r="K3341" s="68" t="str">
        <f>IFERROR(VLOOKUP($B3341,APガラス性能一覧!$A$2:$M$6097,10,0),"")</f>
        <v/>
      </c>
      <c r="L3341" s="68" t="str">
        <f>IFERROR(VLOOKUP($B3341,APガラス性能一覧!$A$2:$M$6097,11,0),"")</f>
        <v/>
      </c>
      <c r="M3341" s="68" t="str">
        <f>IFERROR(VLOOKUP($B3341,APガラス性能一覧!$A$2:$M$6097,12,0),"")</f>
        <v/>
      </c>
      <c r="N3341" s="68" t="str">
        <f>IFERROR(VLOOKUP($B3341,APガラス性能一覧!$A$2:$M$6097,13,0),"")</f>
        <v/>
      </c>
    </row>
    <row r="3342" spans="2:14" x14ac:dyDescent="0.4">
      <c r="B3342" s="68" t="str">
        <f>IF($D$2="","",IF($E$2=0.65,IFERROR(IF(INDEX(APガラス性能一覧!A:A,MATCH(ROW(B3336),APガラス性能一覧!$O:$O,0))="","",INDEX(APガラス性能一覧!A:A,MATCH(ROW(B3336),APガラス性能一覧!$O:$O,0))),""),IFERROR(IF(INDEX(APガラス性能一覧!A:A,MATCH(ROW(B3336),APガラス性能一覧!$N:$N,0))="","",INDEX(APガラス性能一覧!A:A,MATCH(ROW(B3336),APガラス性能一覧!$N:$N,0))),"")))</f>
        <v/>
      </c>
      <c r="C3342" s="68" t="str">
        <f>IFERROR(VLOOKUP($B3342,APガラス性能一覧!$A$2:$M$6097,2,0),"")</f>
        <v/>
      </c>
      <c r="D3342" s="68" t="str">
        <f>IFERROR(VLOOKUP($B3342,APガラス性能一覧!$A$2:$M$6097,3,0),"")</f>
        <v/>
      </c>
      <c r="E3342" s="68" t="str">
        <f>IFERROR(VLOOKUP($B3342,APガラス性能一覧!$A$2:$M$6097,4,0),"")</f>
        <v/>
      </c>
      <c r="F3342" s="68" t="str">
        <f>IFERROR(VLOOKUP($B3342,APガラス性能一覧!$A$2:$M$6097,5,0),"")</f>
        <v/>
      </c>
      <c r="G3342" s="68" t="str">
        <f>IFERROR(VLOOKUP($B3342,APガラス性能一覧!$A$2:$M$6097,6,0),"")</f>
        <v/>
      </c>
      <c r="H3342" s="68" t="str">
        <f>IFERROR(VLOOKUP($B3342,APガラス性能一覧!$A$2:$M$6097,7,0),"")</f>
        <v/>
      </c>
      <c r="I3342" s="68" t="str">
        <f>IFERROR(VLOOKUP($B3342,APガラス性能一覧!$A$2:$M$6097,8,0),"")</f>
        <v/>
      </c>
      <c r="J3342" s="68" t="str">
        <f>IFERROR(VLOOKUP($B3342,APガラス性能一覧!$A$2:$M$6097,9,0),"")</f>
        <v/>
      </c>
      <c r="K3342" s="68" t="str">
        <f>IFERROR(VLOOKUP($B3342,APガラス性能一覧!$A$2:$M$6097,10,0),"")</f>
        <v/>
      </c>
      <c r="L3342" s="68" t="str">
        <f>IFERROR(VLOOKUP($B3342,APガラス性能一覧!$A$2:$M$6097,11,0),"")</f>
        <v/>
      </c>
      <c r="M3342" s="68" t="str">
        <f>IFERROR(VLOOKUP($B3342,APガラス性能一覧!$A$2:$M$6097,12,0),"")</f>
        <v/>
      </c>
      <c r="N3342" s="68" t="str">
        <f>IFERROR(VLOOKUP($B3342,APガラス性能一覧!$A$2:$M$6097,13,0),"")</f>
        <v/>
      </c>
    </row>
    <row r="3343" spans="2:14" x14ac:dyDescent="0.4">
      <c r="B3343" s="68" t="str">
        <f>IF($D$2="","",IF($E$2=0.65,IFERROR(IF(INDEX(APガラス性能一覧!A:A,MATCH(ROW(B3337),APガラス性能一覧!$O:$O,0))="","",INDEX(APガラス性能一覧!A:A,MATCH(ROW(B3337),APガラス性能一覧!$O:$O,0))),""),IFERROR(IF(INDEX(APガラス性能一覧!A:A,MATCH(ROW(B3337),APガラス性能一覧!$N:$N,0))="","",INDEX(APガラス性能一覧!A:A,MATCH(ROW(B3337),APガラス性能一覧!$N:$N,0))),"")))</f>
        <v/>
      </c>
      <c r="C3343" s="68" t="str">
        <f>IFERROR(VLOOKUP($B3343,APガラス性能一覧!$A$2:$M$6097,2,0),"")</f>
        <v/>
      </c>
      <c r="D3343" s="68" t="str">
        <f>IFERROR(VLOOKUP($B3343,APガラス性能一覧!$A$2:$M$6097,3,0),"")</f>
        <v/>
      </c>
      <c r="E3343" s="68" t="str">
        <f>IFERROR(VLOOKUP($B3343,APガラス性能一覧!$A$2:$M$6097,4,0),"")</f>
        <v/>
      </c>
      <c r="F3343" s="68" t="str">
        <f>IFERROR(VLOOKUP($B3343,APガラス性能一覧!$A$2:$M$6097,5,0),"")</f>
        <v/>
      </c>
      <c r="G3343" s="68" t="str">
        <f>IFERROR(VLOOKUP($B3343,APガラス性能一覧!$A$2:$M$6097,6,0),"")</f>
        <v/>
      </c>
      <c r="H3343" s="68" t="str">
        <f>IFERROR(VLOOKUP($B3343,APガラス性能一覧!$A$2:$M$6097,7,0),"")</f>
        <v/>
      </c>
      <c r="I3343" s="68" t="str">
        <f>IFERROR(VLOOKUP($B3343,APガラス性能一覧!$A$2:$M$6097,8,0),"")</f>
        <v/>
      </c>
      <c r="J3343" s="68" t="str">
        <f>IFERROR(VLOOKUP($B3343,APガラス性能一覧!$A$2:$M$6097,9,0),"")</f>
        <v/>
      </c>
      <c r="K3343" s="68" t="str">
        <f>IFERROR(VLOOKUP($B3343,APガラス性能一覧!$A$2:$M$6097,10,0),"")</f>
        <v/>
      </c>
      <c r="L3343" s="68" t="str">
        <f>IFERROR(VLOOKUP($B3343,APガラス性能一覧!$A$2:$M$6097,11,0),"")</f>
        <v/>
      </c>
      <c r="M3343" s="68" t="str">
        <f>IFERROR(VLOOKUP($B3343,APガラス性能一覧!$A$2:$M$6097,12,0),"")</f>
        <v/>
      </c>
      <c r="N3343" s="68" t="str">
        <f>IFERROR(VLOOKUP($B3343,APガラス性能一覧!$A$2:$M$6097,13,0),"")</f>
        <v/>
      </c>
    </row>
    <row r="3344" spans="2:14" x14ac:dyDescent="0.4">
      <c r="B3344" s="68" t="str">
        <f>IF($D$2="","",IF($E$2=0.65,IFERROR(IF(INDEX(APガラス性能一覧!A:A,MATCH(ROW(B3338),APガラス性能一覧!$O:$O,0))="","",INDEX(APガラス性能一覧!A:A,MATCH(ROW(B3338),APガラス性能一覧!$O:$O,0))),""),IFERROR(IF(INDEX(APガラス性能一覧!A:A,MATCH(ROW(B3338),APガラス性能一覧!$N:$N,0))="","",INDEX(APガラス性能一覧!A:A,MATCH(ROW(B3338),APガラス性能一覧!$N:$N,0))),"")))</f>
        <v/>
      </c>
      <c r="C3344" s="68" t="str">
        <f>IFERROR(VLOOKUP($B3344,APガラス性能一覧!$A$2:$M$6097,2,0),"")</f>
        <v/>
      </c>
      <c r="D3344" s="68" t="str">
        <f>IFERROR(VLOOKUP($B3344,APガラス性能一覧!$A$2:$M$6097,3,0),"")</f>
        <v/>
      </c>
      <c r="E3344" s="68" t="str">
        <f>IFERROR(VLOOKUP($B3344,APガラス性能一覧!$A$2:$M$6097,4,0),"")</f>
        <v/>
      </c>
      <c r="F3344" s="68" t="str">
        <f>IFERROR(VLOOKUP($B3344,APガラス性能一覧!$A$2:$M$6097,5,0),"")</f>
        <v/>
      </c>
      <c r="G3344" s="68" t="str">
        <f>IFERROR(VLOOKUP($B3344,APガラス性能一覧!$A$2:$M$6097,6,0),"")</f>
        <v/>
      </c>
      <c r="H3344" s="68" t="str">
        <f>IFERROR(VLOOKUP($B3344,APガラス性能一覧!$A$2:$M$6097,7,0),"")</f>
        <v/>
      </c>
      <c r="I3344" s="68" t="str">
        <f>IFERROR(VLOOKUP($B3344,APガラス性能一覧!$A$2:$M$6097,8,0),"")</f>
        <v/>
      </c>
      <c r="J3344" s="68" t="str">
        <f>IFERROR(VLOOKUP($B3344,APガラス性能一覧!$A$2:$M$6097,9,0),"")</f>
        <v/>
      </c>
      <c r="K3344" s="68" t="str">
        <f>IFERROR(VLOOKUP($B3344,APガラス性能一覧!$A$2:$M$6097,10,0),"")</f>
        <v/>
      </c>
      <c r="L3344" s="68" t="str">
        <f>IFERROR(VLOOKUP($B3344,APガラス性能一覧!$A$2:$M$6097,11,0),"")</f>
        <v/>
      </c>
      <c r="M3344" s="68" t="str">
        <f>IFERROR(VLOOKUP($B3344,APガラス性能一覧!$A$2:$M$6097,12,0),"")</f>
        <v/>
      </c>
      <c r="N3344" s="68" t="str">
        <f>IFERROR(VLOOKUP($B3344,APガラス性能一覧!$A$2:$M$6097,13,0),"")</f>
        <v/>
      </c>
    </row>
    <row r="3345" spans="2:14" x14ac:dyDescent="0.4">
      <c r="B3345" s="68" t="str">
        <f>IF($D$2="","",IF($E$2=0.65,IFERROR(IF(INDEX(APガラス性能一覧!A:A,MATCH(ROW(B3339),APガラス性能一覧!$O:$O,0))="","",INDEX(APガラス性能一覧!A:A,MATCH(ROW(B3339),APガラス性能一覧!$O:$O,0))),""),IFERROR(IF(INDEX(APガラス性能一覧!A:A,MATCH(ROW(B3339),APガラス性能一覧!$N:$N,0))="","",INDEX(APガラス性能一覧!A:A,MATCH(ROW(B3339),APガラス性能一覧!$N:$N,0))),"")))</f>
        <v/>
      </c>
      <c r="C3345" s="68" t="str">
        <f>IFERROR(VLOOKUP($B3345,APガラス性能一覧!$A$2:$M$6097,2,0),"")</f>
        <v/>
      </c>
      <c r="D3345" s="68" t="str">
        <f>IFERROR(VLOOKUP($B3345,APガラス性能一覧!$A$2:$M$6097,3,0),"")</f>
        <v/>
      </c>
      <c r="E3345" s="68" t="str">
        <f>IFERROR(VLOOKUP($B3345,APガラス性能一覧!$A$2:$M$6097,4,0),"")</f>
        <v/>
      </c>
      <c r="F3345" s="68" t="str">
        <f>IFERROR(VLOOKUP($B3345,APガラス性能一覧!$A$2:$M$6097,5,0),"")</f>
        <v/>
      </c>
      <c r="G3345" s="68" t="str">
        <f>IFERROR(VLOOKUP($B3345,APガラス性能一覧!$A$2:$M$6097,6,0),"")</f>
        <v/>
      </c>
      <c r="H3345" s="68" t="str">
        <f>IFERROR(VLOOKUP($B3345,APガラス性能一覧!$A$2:$M$6097,7,0),"")</f>
        <v/>
      </c>
      <c r="I3345" s="68" t="str">
        <f>IFERROR(VLOOKUP($B3345,APガラス性能一覧!$A$2:$M$6097,8,0),"")</f>
        <v/>
      </c>
      <c r="J3345" s="68" t="str">
        <f>IFERROR(VLOOKUP($B3345,APガラス性能一覧!$A$2:$M$6097,9,0),"")</f>
        <v/>
      </c>
      <c r="K3345" s="68" t="str">
        <f>IFERROR(VLOOKUP($B3345,APガラス性能一覧!$A$2:$M$6097,10,0),"")</f>
        <v/>
      </c>
      <c r="L3345" s="68" t="str">
        <f>IFERROR(VLOOKUP($B3345,APガラス性能一覧!$A$2:$M$6097,11,0),"")</f>
        <v/>
      </c>
      <c r="M3345" s="68" t="str">
        <f>IFERROR(VLOOKUP($B3345,APガラス性能一覧!$A$2:$M$6097,12,0),"")</f>
        <v/>
      </c>
      <c r="N3345" s="68" t="str">
        <f>IFERROR(VLOOKUP($B3345,APガラス性能一覧!$A$2:$M$6097,13,0),"")</f>
        <v/>
      </c>
    </row>
    <row r="3346" spans="2:14" x14ac:dyDescent="0.4">
      <c r="B3346" s="68" t="str">
        <f>IF($D$2="","",IF($E$2=0.65,IFERROR(IF(INDEX(APガラス性能一覧!A:A,MATCH(ROW(B3340),APガラス性能一覧!$O:$O,0))="","",INDEX(APガラス性能一覧!A:A,MATCH(ROW(B3340),APガラス性能一覧!$O:$O,0))),""),IFERROR(IF(INDEX(APガラス性能一覧!A:A,MATCH(ROW(B3340),APガラス性能一覧!$N:$N,0))="","",INDEX(APガラス性能一覧!A:A,MATCH(ROW(B3340),APガラス性能一覧!$N:$N,0))),"")))</f>
        <v/>
      </c>
      <c r="C3346" s="68" t="str">
        <f>IFERROR(VLOOKUP($B3346,APガラス性能一覧!$A$2:$M$6097,2,0),"")</f>
        <v/>
      </c>
      <c r="D3346" s="68" t="str">
        <f>IFERROR(VLOOKUP($B3346,APガラス性能一覧!$A$2:$M$6097,3,0),"")</f>
        <v/>
      </c>
      <c r="E3346" s="68" t="str">
        <f>IFERROR(VLOOKUP($B3346,APガラス性能一覧!$A$2:$M$6097,4,0),"")</f>
        <v/>
      </c>
      <c r="F3346" s="68" t="str">
        <f>IFERROR(VLOOKUP($B3346,APガラス性能一覧!$A$2:$M$6097,5,0),"")</f>
        <v/>
      </c>
      <c r="G3346" s="68" t="str">
        <f>IFERROR(VLOOKUP($B3346,APガラス性能一覧!$A$2:$M$6097,6,0),"")</f>
        <v/>
      </c>
      <c r="H3346" s="68" t="str">
        <f>IFERROR(VLOOKUP($B3346,APガラス性能一覧!$A$2:$M$6097,7,0),"")</f>
        <v/>
      </c>
      <c r="I3346" s="68" t="str">
        <f>IFERROR(VLOOKUP($B3346,APガラス性能一覧!$A$2:$M$6097,8,0),"")</f>
        <v/>
      </c>
      <c r="J3346" s="68" t="str">
        <f>IFERROR(VLOOKUP($B3346,APガラス性能一覧!$A$2:$M$6097,9,0),"")</f>
        <v/>
      </c>
      <c r="K3346" s="68" t="str">
        <f>IFERROR(VLOOKUP($B3346,APガラス性能一覧!$A$2:$M$6097,10,0),"")</f>
        <v/>
      </c>
      <c r="L3346" s="68" t="str">
        <f>IFERROR(VLOOKUP($B3346,APガラス性能一覧!$A$2:$M$6097,11,0),"")</f>
        <v/>
      </c>
      <c r="M3346" s="68" t="str">
        <f>IFERROR(VLOOKUP($B3346,APガラス性能一覧!$A$2:$M$6097,12,0),"")</f>
        <v/>
      </c>
      <c r="N3346" s="68" t="str">
        <f>IFERROR(VLOOKUP($B3346,APガラス性能一覧!$A$2:$M$6097,13,0),"")</f>
        <v/>
      </c>
    </row>
    <row r="3347" spans="2:14" x14ac:dyDescent="0.4">
      <c r="B3347" s="68" t="str">
        <f>IF($D$2="","",IF($E$2=0.65,IFERROR(IF(INDEX(APガラス性能一覧!A:A,MATCH(ROW(B3341),APガラス性能一覧!$O:$O,0))="","",INDEX(APガラス性能一覧!A:A,MATCH(ROW(B3341),APガラス性能一覧!$O:$O,0))),""),IFERROR(IF(INDEX(APガラス性能一覧!A:A,MATCH(ROW(B3341),APガラス性能一覧!$N:$N,0))="","",INDEX(APガラス性能一覧!A:A,MATCH(ROW(B3341),APガラス性能一覧!$N:$N,0))),"")))</f>
        <v/>
      </c>
      <c r="C3347" s="68" t="str">
        <f>IFERROR(VLOOKUP($B3347,APガラス性能一覧!$A$2:$M$6097,2,0),"")</f>
        <v/>
      </c>
      <c r="D3347" s="68" t="str">
        <f>IFERROR(VLOOKUP($B3347,APガラス性能一覧!$A$2:$M$6097,3,0),"")</f>
        <v/>
      </c>
      <c r="E3347" s="68" t="str">
        <f>IFERROR(VLOOKUP($B3347,APガラス性能一覧!$A$2:$M$6097,4,0),"")</f>
        <v/>
      </c>
      <c r="F3347" s="68" t="str">
        <f>IFERROR(VLOOKUP($B3347,APガラス性能一覧!$A$2:$M$6097,5,0),"")</f>
        <v/>
      </c>
      <c r="G3347" s="68" t="str">
        <f>IFERROR(VLOOKUP($B3347,APガラス性能一覧!$A$2:$M$6097,6,0),"")</f>
        <v/>
      </c>
      <c r="H3347" s="68" t="str">
        <f>IFERROR(VLOOKUP($B3347,APガラス性能一覧!$A$2:$M$6097,7,0),"")</f>
        <v/>
      </c>
      <c r="I3347" s="68" t="str">
        <f>IFERROR(VLOOKUP($B3347,APガラス性能一覧!$A$2:$M$6097,8,0),"")</f>
        <v/>
      </c>
      <c r="J3347" s="68" t="str">
        <f>IFERROR(VLOOKUP($B3347,APガラス性能一覧!$A$2:$M$6097,9,0),"")</f>
        <v/>
      </c>
      <c r="K3347" s="68" t="str">
        <f>IFERROR(VLOOKUP($B3347,APガラス性能一覧!$A$2:$M$6097,10,0),"")</f>
        <v/>
      </c>
      <c r="L3347" s="68" t="str">
        <f>IFERROR(VLOOKUP($B3347,APガラス性能一覧!$A$2:$M$6097,11,0),"")</f>
        <v/>
      </c>
      <c r="M3347" s="68" t="str">
        <f>IFERROR(VLOOKUP($B3347,APガラス性能一覧!$A$2:$M$6097,12,0),"")</f>
        <v/>
      </c>
      <c r="N3347" s="68" t="str">
        <f>IFERROR(VLOOKUP($B3347,APガラス性能一覧!$A$2:$M$6097,13,0),"")</f>
        <v/>
      </c>
    </row>
    <row r="3348" spans="2:14" x14ac:dyDescent="0.4">
      <c r="B3348" s="68" t="str">
        <f>IF($D$2="","",IF($E$2=0.65,IFERROR(IF(INDEX(APガラス性能一覧!A:A,MATCH(ROW(B3342),APガラス性能一覧!$O:$O,0))="","",INDEX(APガラス性能一覧!A:A,MATCH(ROW(B3342),APガラス性能一覧!$O:$O,0))),""),IFERROR(IF(INDEX(APガラス性能一覧!A:A,MATCH(ROW(B3342),APガラス性能一覧!$N:$N,0))="","",INDEX(APガラス性能一覧!A:A,MATCH(ROW(B3342),APガラス性能一覧!$N:$N,0))),"")))</f>
        <v/>
      </c>
      <c r="C3348" s="68" t="str">
        <f>IFERROR(VLOOKUP($B3348,APガラス性能一覧!$A$2:$M$6097,2,0),"")</f>
        <v/>
      </c>
      <c r="D3348" s="68" t="str">
        <f>IFERROR(VLOOKUP($B3348,APガラス性能一覧!$A$2:$M$6097,3,0),"")</f>
        <v/>
      </c>
      <c r="E3348" s="68" t="str">
        <f>IFERROR(VLOOKUP($B3348,APガラス性能一覧!$A$2:$M$6097,4,0),"")</f>
        <v/>
      </c>
      <c r="F3348" s="68" t="str">
        <f>IFERROR(VLOOKUP($B3348,APガラス性能一覧!$A$2:$M$6097,5,0),"")</f>
        <v/>
      </c>
      <c r="G3348" s="68" t="str">
        <f>IFERROR(VLOOKUP($B3348,APガラス性能一覧!$A$2:$M$6097,6,0),"")</f>
        <v/>
      </c>
      <c r="H3348" s="68" t="str">
        <f>IFERROR(VLOOKUP($B3348,APガラス性能一覧!$A$2:$M$6097,7,0),"")</f>
        <v/>
      </c>
      <c r="I3348" s="68" t="str">
        <f>IFERROR(VLOOKUP($B3348,APガラス性能一覧!$A$2:$M$6097,8,0),"")</f>
        <v/>
      </c>
      <c r="J3348" s="68" t="str">
        <f>IFERROR(VLOOKUP($B3348,APガラス性能一覧!$A$2:$M$6097,9,0),"")</f>
        <v/>
      </c>
      <c r="K3348" s="68" t="str">
        <f>IFERROR(VLOOKUP($B3348,APガラス性能一覧!$A$2:$M$6097,10,0),"")</f>
        <v/>
      </c>
      <c r="L3348" s="68" t="str">
        <f>IFERROR(VLOOKUP($B3348,APガラス性能一覧!$A$2:$M$6097,11,0),"")</f>
        <v/>
      </c>
      <c r="M3348" s="68" t="str">
        <f>IFERROR(VLOOKUP($B3348,APガラス性能一覧!$A$2:$M$6097,12,0),"")</f>
        <v/>
      </c>
      <c r="N3348" s="68" t="str">
        <f>IFERROR(VLOOKUP($B3348,APガラス性能一覧!$A$2:$M$6097,13,0),"")</f>
        <v/>
      </c>
    </row>
    <row r="3349" spans="2:14" x14ac:dyDescent="0.4">
      <c r="B3349" s="68" t="str">
        <f>IF($D$2="","",IF($E$2=0.65,IFERROR(IF(INDEX(APガラス性能一覧!A:A,MATCH(ROW(B3343),APガラス性能一覧!$O:$O,0))="","",INDEX(APガラス性能一覧!A:A,MATCH(ROW(B3343),APガラス性能一覧!$O:$O,0))),""),IFERROR(IF(INDEX(APガラス性能一覧!A:A,MATCH(ROW(B3343),APガラス性能一覧!$N:$N,0))="","",INDEX(APガラス性能一覧!A:A,MATCH(ROW(B3343),APガラス性能一覧!$N:$N,0))),"")))</f>
        <v/>
      </c>
      <c r="C3349" s="68" t="str">
        <f>IFERROR(VLOOKUP($B3349,APガラス性能一覧!$A$2:$M$6097,2,0),"")</f>
        <v/>
      </c>
      <c r="D3349" s="68" t="str">
        <f>IFERROR(VLOOKUP($B3349,APガラス性能一覧!$A$2:$M$6097,3,0),"")</f>
        <v/>
      </c>
      <c r="E3349" s="68" t="str">
        <f>IFERROR(VLOOKUP($B3349,APガラス性能一覧!$A$2:$M$6097,4,0),"")</f>
        <v/>
      </c>
      <c r="F3349" s="68" t="str">
        <f>IFERROR(VLOOKUP($B3349,APガラス性能一覧!$A$2:$M$6097,5,0),"")</f>
        <v/>
      </c>
      <c r="G3349" s="68" t="str">
        <f>IFERROR(VLOOKUP($B3349,APガラス性能一覧!$A$2:$M$6097,6,0),"")</f>
        <v/>
      </c>
      <c r="H3349" s="68" t="str">
        <f>IFERROR(VLOOKUP($B3349,APガラス性能一覧!$A$2:$M$6097,7,0),"")</f>
        <v/>
      </c>
      <c r="I3349" s="68" t="str">
        <f>IFERROR(VLOOKUP($B3349,APガラス性能一覧!$A$2:$M$6097,8,0),"")</f>
        <v/>
      </c>
      <c r="J3349" s="68" t="str">
        <f>IFERROR(VLOOKUP($B3349,APガラス性能一覧!$A$2:$M$6097,9,0),"")</f>
        <v/>
      </c>
      <c r="K3349" s="68" t="str">
        <f>IFERROR(VLOOKUP($B3349,APガラス性能一覧!$A$2:$M$6097,10,0),"")</f>
        <v/>
      </c>
      <c r="L3349" s="68" t="str">
        <f>IFERROR(VLOOKUP($B3349,APガラス性能一覧!$A$2:$M$6097,11,0),"")</f>
        <v/>
      </c>
      <c r="M3349" s="68" t="str">
        <f>IFERROR(VLOOKUP($B3349,APガラス性能一覧!$A$2:$M$6097,12,0),"")</f>
        <v/>
      </c>
      <c r="N3349" s="68" t="str">
        <f>IFERROR(VLOOKUP($B3349,APガラス性能一覧!$A$2:$M$6097,13,0),"")</f>
        <v/>
      </c>
    </row>
    <row r="3350" spans="2:14" x14ac:dyDescent="0.4">
      <c r="B3350" s="68" t="str">
        <f>IF($D$2="","",IF($E$2=0.65,IFERROR(IF(INDEX(APガラス性能一覧!A:A,MATCH(ROW(B3344),APガラス性能一覧!$O:$O,0))="","",INDEX(APガラス性能一覧!A:A,MATCH(ROW(B3344),APガラス性能一覧!$O:$O,0))),""),IFERROR(IF(INDEX(APガラス性能一覧!A:A,MATCH(ROW(B3344),APガラス性能一覧!$N:$N,0))="","",INDEX(APガラス性能一覧!A:A,MATCH(ROW(B3344),APガラス性能一覧!$N:$N,0))),"")))</f>
        <v/>
      </c>
      <c r="C3350" s="68" t="str">
        <f>IFERROR(VLOOKUP($B3350,APガラス性能一覧!$A$2:$M$6097,2,0),"")</f>
        <v/>
      </c>
      <c r="D3350" s="68" t="str">
        <f>IFERROR(VLOOKUP($B3350,APガラス性能一覧!$A$2:$M$6097,3,0),"")</f>
        <v/>
      </c>
      <c r="E3350" s="68" t="str">
        <f>IFERROR(VLOOKUP($B3350,APガラス性能一覧!$A$2:$M$6097,4,0),"")</f>
        <v/>
      </c>
      <c r="F3350" s="68" t="str">
        <f>IFERROR(VLOOKUP($B3350,APガラス性能一覧!$A$2:$M$6097,5,0),"")</f>
        <v/>
      </c>
      <c r="G3350" s="68" t="str">
        <f>IFERROR(VLOOKUP($B3350,APガラス性能一覧!$A$2:$M$6097,6,0),"")</f>
        <v/>
      </c>
      <c r="H3350" s="68" t="str">
        <f>IFERROR(VLOOKUP($B3350,APガラス性能一覧!$A$2:$M$6097,7,0),"")</f>
        <v/>
      </c>
      <c r="I3350" s="68" t="str">
        <f>IFERROR(VLOOKUP($B3350,APガラス性能一覧!$A$2:$M$6097,8,0),"")</f>
        <v/>
      </c>
      <c r="J3350" s="68" t="str">
        <f>IFERROR(VLOOKUP($B3350,APガラス性能一覧!$A$2:$M$6097,9,0),"")</f>
        <v/>
      </c>
      <c r="K3350" s="68" t="str">
        <f>IFERROR(VLOOKUP($B3350,APガラス性能一覧!$A$2:$M$6097,10,0),"")</f>
        <v/>
      </c>
      <c r="L3350" s="68" t="str">
        <f>IFERROR(VLOOKUP($B3350,APガラス性能一覧!$A$2:$M$6097,11,0),"")</f>
        <v/>
      </c>
      <c r="M3350" s="68" t="str">
        <f>IFERROR(VLOOKUP($B3350,APガラス性能一覧!$A$2:$M$6097,12,0),"")</f>
        <v/>
      </c>
      <c r="N3350" s="68" t="str">
        <f>IFERROR(VLOOKUP($B3350,APガラス性能一覧!$A$2:$M$6097,13,0),"")</f>
        <v/>
      </c>
    </row>
    <row r="3351" spans="2:14" x14ac:dyDescent="0.4">
      <c r="B3351" s="68" t="str">
        <f>IF($D$2="","",IF($E$2=0.65,IFERROR(IF(INDEX(APガラス性能一覧!A:A,MATCH(ROW(B3345),APガラス性能一覧!$O:$O,0))="","",INDEX(APガラス性能一覧!A:A,MATCH(ROW(B3345),APガラス性能一覧!$O:$O,0))),""),IFERROR(IF(INDEX(APガラス性能一覧!A:A,MATCH(ROW(B3345),APガラス性能一覧!$N:$N,0))="","",INDEX(APガラス性能一覧!A:A,MATCH(ROW(B3345),APガラス性能一覧!$N:$N,0))),"")))</f>
        <v/>
      </c>
      <c r="C3351" s="68" t="str">
        <f>IFERROR(VLOOKUP($B3351,APガラス性能一覧!$A$2:$M$6097,2,0),"")</f>
        <v/>
      </c>
      <c r="D3351" s="68" t="str">
        <f>IFERROR(VLOOKUP($B3351,APガラス性能一覧!$A$2:$M$6097,3,0),"")</f>
        <v/>
      </c>
      <c r="E3351" s="68" t="str">
        <f>IFERROR(VLOOKUP($B3351,APガラス性能一覧!$A$2:$M$6097,4,0),"")</f>
        <v/>
      </c>
      <c r="F3351" s="68" t="str">
        <f>IFERROR(VLOOKUP($B3351,APガラス性能一覧!$A$2:$M$6097,5,0),"")</f>
        <v/>
      </c>
      <c r="G3351" s="68" t="str">
        <f>IFERROR(VLOOKUP($B3351,APガラス性能一覧!$A$2:$M$6097,6,0),"")</f>
        <v/>
      </c>
      <c r="H3351" s="68" t="str">
        <f>IFERROR(VLOOKUP($B3351,APガラス性能一覧!$A$2:$M$6097,7,0),"")</f>
        <v/>
      </c>
      <c r="I3351" s="68" t="str">
        <f>IFERROR(VLOOKUP($B3351,APガラス性能一覧!$A$2:$M$6097,8,0),"")</f>
        <v/>
      </c>
      <c r="J3351" s="68" t="str">
        <f>IFERROR(VLOOKUP($B3351,APガラス性能一覧!$A$2:$M$6097,9,0),"")</f>
        <v/>
      </c>
      <c r="K3351" s="68" t="str">
        <f>IFERROR(VLOOKUP($B3351,APガラス性能一覧!$A$2:$M$6097,10,0),"")</f>
        <v/>
      </c>
      <c r="L3351" s="68" t="str">
        <f>IFERROR(VLOOKUP($B3351,APガラス性能一覧!$A$2:$M$6097,11,0),"")</f>
        <v/>
      </c>
      <c r="M3351" s="68" t="str">
        <f>IFERROR(VLOOKUP($B3351,APガラス性能一覧!$A$2:$M$6097,12,0),"")</f>
        <v/>
      </c>
      <c r="N3351" s="68" t="str">
        <f>IFERROR(VLOOKUP($B3351,APガラス性能一覧!$A$2:$M$6097,13,0),"")</f>
        <v/>
      </c>
    </row>
    <row r="3352" spans="2:14" x14ac:dyDescent="0.4">
      <c r="B3352" s="68" t="str">
        <f>IF($D$2="","",IF($E$2=0.65,IFERROR(IF(INDEX(APガラス性能一覧!A:A,MATCH(ROW(B3346),APガラス性能一覧!$O:$O,0))="","",INDEX(APガラス性能一覧!A:A,MATCH(ROW(B3346),APガラス性能一覧!$O:$O,0))),""),IFERROR(IF(INDEX(APガラス性能一覧!A:A,MATCH(ROW(B3346),APガラス性能一覧!$N:$N,0))="","",INDEX(APガラス性能一覧!A:A,MATCH(ROW(B3346),APガラス性能一覧!$N:$N,0))),"")))</f>
        <v/>
      </c>
      <c r="C3352" s="68" t="str">
        <f>IFERROR(VLOOKUP($B3352,APガラス性能一覧!$A$2:$M$6097,2,0),"")</f>
        <v/>
      </c>
      <c r="D3352" s="68" t="str">
        <f>IFERROR(VLOOKUP($B3352,APガラス性能一覧!$A$2:$M$6097,3,0),"")</f>
        <v/>
      </c>
      <c r="E3352" s="68" t="str">
        <f>IFERROR(VLOOKUP($B3352,APガラス性能一覧!$A$2:$M$6097,4,0),"")</f>
        <v/>
      </c>
      <c r="F3352" s="68" t="str">
        <f>IFERROR(VLOOKUP($B3352,APガラス性能一覧!$A$2:$M$6097,5,0),"")</f>
        <v/>
      </c>
      <c r="G3352" s="68" t="str">
        <f>IFERROR(VLOOKUP($B3352,APガラス性能一覧!$A$2:$M$6097,6,0),"")</f>
        <v/>
      </c>
      <c r="H3352" s="68" t="str">
        <f>IFERROR(VLOOKUP($B3352,APガラス性能一覧!$A$2:$M$6097,7,0),"")</f>
        <v/>
      </c>
      <c r="I3352" s="68" t="str">
        <f>IFERROR(VLOOKUP($B3352,APガラス性能一覧!$A$2:$M$6097,8,0),"")</f>
        <v/>
      </c>
      <c r="J3352" s="68" t="str">
        <f>IFERROR(VLOOKUP($B3352,APガラス性能一覧!$A$2:$M$6097,9,0),"")</f>
        <v/>
      </c>
      <c r="K3352" s="68" t="str">
        <f>IFERROR(VLOOKUP($B3352,APガラス性能一覧!$A$2:$M$6097,10,0),"")</f>
        <v/>
      </c>
      <c r="L3352" s="68" t="str">
        <f>IFERROR(VLOOKUP($B3352,APガラス性能一覧!$A$2:$M$6097,11,0),"")</f>
        <v/>
      </c>
      <c r="M3352" s="68" t="str">
        <f>IFERROR(VLOOKUP($B3352,APガラス性能一覧!$A$2:$M$6097,12,0),"")</f>
        <v/>
      </c>
      <c r="N3352" s="68" t="str">
        <f>IFERROR(VLOOKUP($B3352,APガラス性能一覧!$A$2:$M$6097,13,0),"")</f>
        <v/>
      </c>
    </row>
    <row r="3353" spans="2:14" x14ac:dyDescent="0.4">
      <c r="B3353" s="68" t="str">
        <f>IF($D$2="","",IF($E$2=0.65,IFERROR(IF(INDEX(APガラス性能一覧!A:A,MATCH(ROW(B3347),APガラス性能一覧!$O:$O,0))="","",INDEX(APガラス性能一覧!A:A,MATCH(ROW(B3347),APガラス性能一覧!$O:$O,0))),""),IFERROR(IF(INDEX(APガラス性能一覧!A:A,MATCH(ROW(B3347),APガラス性能一覧!$N:$N,0))="","",INDEX(APガラス性能一覧!A:A,MATCH(ROW(B3347),APガラス性能一覧!$N:$N,0))),"")))</f>
        <v/>
      </c>
      <c r="C3353" s="68" t="str">
        <f>IFERROR(VLOOKUP($B3353,APガラス性能一覧!$A$2:$M$6097,2,0),"")</f>
        <v/>
      </c>
      <c r="D3353" s="68" t="str">
        <f>IFERROR(VLOOKUP($B3353,APガラス性能一覧!$A$2:$M$6097,3,0),"")</f>
        <v/>
      </c>
      <c r="E3353" s="68" t="str">
        <f>IFERROR(VLOOKUP($B3353,APガラス性能一覧!$A$2:$M$6097,4,0),"")</f>
        <v/>
      </c>
      <c r="F3353" s="68" t="str">
        <f>IFERROR(VLOOKUP($B3353,APガラス性能一覧!$A$2:$M$6097,5,0),"")</f>
        <v/>
      </c>
      <c r="G3353" s="68" t="str">
        <f>IFERROR(VLOOKUP($B3353,APガラス性能一覧!$A$2:$M$6097,6,0),"")</f>
        <v/>
      </c>
      <c r="H3353" s="68" t="str">
        <f>IFERROR(VLOOKUP($B3353,APガラス性能一覧!$A$2:$M$6097,7,0),"")</f>
        <v/>
      </c>
      <c r="I3353" s="68" t="str">
        <f>IFERROR(VLOOKUP($B3353,APガラス性能一覧!$A$2:$M$6097,8,0),"")</f>
        <v/>
      </c>
      <c r="J3353" s="68" t="str">
        <f>IFERROR(VLOOKUP($B3353,APガラス性能一覧!$A$2:$M$6097,9,0),"")</f>
        <v/>
      </c>
      <c r="K3353" s="68" t="str">
        <f>IFERROR(VLOOKUP($B3353,APガラス性能一覧!$A$2:$M$6097,10,0),"")</f>
        <v/>
      </c>
      <c r="L3353" s="68" t="str">
        <f>IFERROR(VLOOKUP($B3353,APガラス性能一覧!$A$2:$M$6097,11,0),"")</f>
        <v/>
      </c>
      <c r="M3353" s="68" t="str">
        <f>IFERROR(VLOOKUP($B3353,APガラス性能一覧!$A$2:$M$6097,12,0),"")</f>
        <v/>
      </c>
      <c r="N3353" s="68" t="str">
        <f>IFERROR(VLOOKUP($B3353,APガラス性能一覧!$A$2:$M$6097,13,0),"")</f>
        <v/>
      </c>
    </row>
    <row r="3354" spans="2:14" x14ac:dyDescent="0.4">
      <c r="B3354" s="68" t="str">
        <f>IF($D$2="","",IF($E$2=0.65,IFERROR(IF(INDEX(APガラス性能一覧!A:A,MATCH(ROW(B3348),APガラス性能一覧!$O:$O,0))="","",INDEX(APガラス性能一覧!A:A,MATCH(ROW(B3348),APガラス性能一覧!$O:$O,0))),""),IFERROR(IF(INDEX(APガラス性能一覧!A:A,MATCH(ROW(B3348),APガラス性能一覧!$N:$N,0))="","",INDEX(APガラス性能一覧!A:A,MATCH(ROW(B3348),APガラス性能一覧!$N:$N,0))),"")))</f>
        <v/>
      </c>
      <c r="C3354" s="68" t="str">
        <f>IFERROR(VLOOKUP($B3354,APガラス性能一覧!$A$2:$M$6097,2,0),"")</f>
        <v/>
      </c>
      <c r="D3354" s="68" t="str">
        <f>IFERROR(VLOOKUP($B3354,APガラス性能一覧!$A$2:$M$6097,3,0),"")</f>
        <v/>
      </c>
      <c r="E3354" s="68" t="str">
        <f>IFERROR(VLOOKUP($B3354,APガラス性能一覧!$A$2:$M$6097,4,0),"")</f>
        <v/>
      </c>
      <c r="F3354" s="68" t="str">
        <f>IFERROR(VLOOKUP($B3354,APガラス性能一覧!$A$2:$M$6097,5,0),"")</f>
        <v/>
      </c>
      <c r="G3354" s="68" t="str">
        <f>IFERROR(VLOOKUP($B3354,APガラス性能一覧!$A$2:$M$6097,6,0),"")</f>
        <v/>
      </c>
      <c r="H3354" s="68" t="str">
        <f>IFERROR(VLOOKUP($B3354,APガラス性能一覧!$A$2:$M$6097,7,0),"")</f>
        <v/>
      </c>
      <c r="I3354" s="68" t="str">
        <f>IFERROR(VLOOKUP($B3354,APガラス性能一覧!$A$2:$M$6097,8,0),"")</f>
        <v/>
      </c>
      <c r="J3354" s="68" t="str">
        <f>IFERROR(VLOOKUP($B3354,APガラス性能一覧!$A$2:$M$6097,9,0),"")</f>
        <v/>
      </c>
      <c r="K3354" s="68" t="str">
        <f>IFERROR(VLOOKUP($B3354,APガラス性能一覧!$A$2:$M$6097,10,0),"")</f>
        <v/>
      </c>
      <c r="L3354" s="68" t="str">
        <f>IFERROR(VLOOKUP($B3354,APガラス性能一覧!$A$2:$M$6097,11,0),"")</f>
        <v/>
      </c>
      <c r="M3354" s="68" t="str">
        <f>IFERROR(VLOOKUP($B3354,APガラス性能一覧!$A$2:$M$6097,12,0),"")</f>
        <v/>
      </c>
      <c r="N3354" s="68" t="str">
        <f>IFERROR(VLOOKUP($B3354,APガラス性能一覧!$A$2:$M$6097,13,0),"")</f>
        <v/>
      </c>
    </row>
    <row r="3355" spans="2:14" x14ac:dyDescent="0.4">
      <c r="B3355" s="68" t="str">
        <f>IF($D$2="","",IF($E$2=0.65,IFERROR(IF(INDEX(APガラス性能一覧!A:A,MATCH(ROW(B3349),APガラス性能一覧!$O:$O,0))="","",INDEX(APガラス性能一覧!A:A,MATCH(ROW(B3349),APガラス性能一覧!$O:$O,0))),""),IFERROR(IF(INDEX(APガラス性能一覧!A:A,MATCH(ROW(B3349),APガラス性能一覧!$N:$N,0))="","",INDEX(APガラス性能一覧!A:A,MATCH(ROW(B3349),APガラス性能一覧!$N:$N,0))),"")))</f>
        <v/>
      </c>
      <c r="C3355" s="68" t="str">
        <f>IFERROR(VLOOKUP($B3355,APガラス性能一覧!$A$2:$M$6097,2,0),"")</f>
        <v/>
      </c>
      <c r="D3355" s="68" t="str">
        <f>IFERROR(VLOOKUP($B3355,APガラス性能一覧!$A$2:$M$6097,3,0),"")</f>
        <v/>
      </c>
      <c r="E3355" s="68" t="str">
        <f>IFERROR(VLOOKUP($B3355,APガラス性能一覧!$A$2:$M$6097,4,0),"")</f>
        <v/>
      </c>
      <c r="F3355" s="68" t="str">
        <f>IFERROR(VLOOKUP($B3355,APガラス性能一覧!$A$2:$M$6097,5,0),"")</f>
        <v/>
      </c>
      <c r="G3355" s="68" t="str">
        <f>IFERROR(VLOOKUP($B3355,APガラス性能一覧!$A$2:$M$6097,6,0),"")</f>
        <v/>
      </c>
      <c r="H3355" s="68" t="str">
        <f>IFERROR(VLOOKUP($B3355,APガラス性能一覧!$A$2:$M$6097,7,0),"")</f>
        <v/>
      </c>
      <c r="I3355" s="68" t="str">
        <f>IFERROR(VLOOKUP($B3355,APガラス性能一覧!$A$2:$M$6097,8,0),"")</f>
        <v/>
      </c>
      <c r="J3355" s="68" t="str">
        <f>IFERROR(VLOOKUP($B3355,APガラス性能一覧!$A$2:$M$6097,9,0),"")</f>
        <v/>
      </c>
      <c r="K3355" s="68" t="str">
        <f>IFERROR(VLOOKUP($B3355,APガラス性能一覧!$A$2:$M$6097,10,0),"")</f>
        <v/>
      </c>
      <c r="L3355" s="68" t="str">
        <f>IFERROR(VLOOKUP($B3355,APガラス性能一覧!$A$2:$M$6097,11,0),"")</f>
        <v/>
      </c>
      <c r="M3355" s="68" t="str">
        <f>IFERROR(VLOOKUP($B3355,APガラス性能一覧!$A$2:$M$6097,12,0),"")</f>
        <v/>
      </c>
      <c r="N3355" s="68" t="str">
        <f>IFERROR(VLOOKUP($B3355,APガラス性能一覧!$A$2:$M$6097,13,0),"")</f>
        <v/>
      </c>
    </row>
    <row r="3356" spans="2:14" x14ac:dyDescent="0.4">
      <c r="B3356" s="68" t="str">
        <f>IF($D$2="","",IF($E$2=0.65,IFERROR(IF(INDEX(APガラス性能一覧!A:A,MATCH(ROW(B3350),APガラス性能一覧!$O:$O,0))="","",INDEX(APガラス性能一覧!A:A,MATCH(ROW(B3350),APガラス性能一覧!$O:$O,0))),""),IFERROR(IF(INDEX(APガラス性能一覧!A:A,MATCH(ROW(B3350),APガラス性能一覧!$N:$N,0))="","",INDEX(APガラス性能一覧!A:A,MATCH(ROW(B3350),APガラス性能一覧!$N:$N,0))),"")))</f>
        <v/>
      </c>
      <c r="C3356" s="68" t="str">
        <f>IFERROR(VLOOKUP($B3356,APガラス性能一覧!$A$2:$M$6097,2,0),"")</f>
        <v/>
      </c>
      <c r="D3356" s="68" t="str">
        <f>IFERROR(VLOOKUP($B3356,APガラス性能一覧!$A$2:$M$6097,3,0),"")</f>
        <v/>
      </c>
      <c r="E3356" s="68" t="str">
        <f>IFERROR(VLOOKUP($B3356,APガラス性能一覧!$A$2:$M$6097,4,0),"")</f>
        <v/>
      </c>
      <c r="F3356" s="68" t="str">
        <f>IFERROR(VLOOKUP($B3356,APガラス性能一覧!$A$2:$M$6097,5,0),"")</f>
        <v/>
      </c>
      <c r="G3356" s="68" t="str">
        <f>IFERROR(VLOOKUP($B3356,APガラス性能一覧!$A$2:$M$6097,6,0),"")</f>
        <v/>
      </c>
      <c r="H3356" s="68" t="str">
        <f>IFERROR(VLOOKUP($B3356,APガラス性能一覧!$A$2:$M$6097,7,0),"")</f>
        <v/>
      </c>
      <c r="I3356" s="68" t="str">
        <f>IFERROR(VLOOKUP($B3356,APガラス性能一覧!$A$2:$M$6097,8,0),"")</f>
        <v/>
      </c>
      <c r="J3356" s="68" t="str">
        <f>IFERROR(VLOOKUP($B3356,APガラス性能一覧!$A$2:$M$6097,9,0),"")</f>
        <v/>
      </c>
      <c r="K3356" s="68" t="str">
        <f>IFERROR(VLOOKUP($B3356,APガラス性能一覧!$A$2:$M$6097,10,0),"")</f>
        <v/>
      </c>
      <c r="L3356" s="68" t="str">
        <f>IFERROR(VLOOKUP($B3356,APガラス性能一覧!$A$2:$M$6097,11,0),"")</f>
        <v/>
      </c>
      <c r="M3356" s="68" t="str">
        <f>IFERROR(VLOOKUP($B3356,APガラス性能一覧!$A$2:$M$6097,12,0),"")</f>
        <v/>
      </c>
      <c r="N3356" s="68" t="str">
        <f>IFERROR(VLOOKUP($B3356,APガラス性能一覧!$A$2:$M$6097,13,0),"")</f>
        <v/>
      </c>
    </row>
    <row r="3357" spans="2:14" x14ac:dyDescent="0.4">
      <c r="B3357" s="68" t="str">
        <f>IF($D$2="","",IF($E$2=0.65,IFERROR(IF(INDEX(APガラス性能一覧!A:A,MATCH(ROW(B3351),APガラス性能一覧!$O:$O,0))="","",INDEX(APガラス性能一覧!A:A,MATCH(ROW(B3351),APガラス性能一覧!$O:$O,0))),""),IFERROR(IF(INDEX(APガラス性能一覧!A:A,MATCH(ROW(B3351),APガラス性能一覧!$N:$N,0))="","",INDEX(APガラス性能一覧!A:A,MATCH(ROW(B3351),APガラス性能一覧!$N:$N,0))),"")))</f>
        <v/>
      </c>
      <c r="C3357" s="68" t="str">
        <f>IFERROR(VLOOKUP($B3357,APガラス性能一覧!$A$2:$M$6097,2,0),"")</f>
        <v/>
      </c>
      <c r="D3357" s="68" t="str">
        <f>IFERROR(VLOOKUP($B3357,APガラス性能一覧!$A$2:$M$6097,3,0),"")</f>
        <v/>
      </c>
      <c r="E3357" s="68" t="str">
        <f>IFERROR(VLOOKUP($B3357,APガラス性能一覧!$A$2:$M$6097,4,0),"")</f>
        <v/>
      </c>
      <c r="F3357" s="68" t="str">
        <f>IFERROR(VLOOKUP($B3357,APガラス性能一覧!$A$2:$M$6097,5,0),"")</f>
        <v/>
      </c>
      <c r="G3357" s="68" t="str">
        <f>IFERROR(VLOOKUP($B3357,APガラス性能一覧!$A$2:$M$6097,6,0),"")</f>
        <v/>
      </c>
      <c r="H3357" s="68" t="str">
        <f>IFERROR(VLOOKUP($B3357,APガラス性能一覧!$A$2:$M$6097,7,0),"")</f>
        <v/>
      </c>
      <c r="I3357" s="68" t="str">
        <f>IFERROR(VLOOKUP($B3357,APガラス性能一覧!$A$2:$M$6097,8,0),"")</f>
        <v/>
      </c>
      <c r="J3357" s="68" t="str">
        <f>IFERROR(VLOOKUP($B3357,APガラス性能一覧!$A$2:$M$6097,9,0),"")</f>
        <v/>
      </c>
      <c r="K3357" s="68" t="str">
        <f>IFERROR(VLOOKUP($B3357,APガラス性能一覧!$A$2:$M$6097,10,0),"")</f>
        <v/>
      </c>
      <c r="L3357" s="68" t="str">
        <f>IFERROR(VLOOKUP($B3357,APガラス性能一覧!$A$2:$M$6097,11,0),"")</f>
        <v/>
      </c>
      <c r="M3357" s="68" t="str">
        <f>IFERROR(VLOOKUP($B3357,APガラス性能一覧!$A$2:$M$6097,12,0),"")</f>
        <v/>
      </c>
      <c r="N3357" s="68" t="str">
        <f>IFERROR(VLOOKUP($B3357,APガラス性能一覧!$A$2:$M$6097,13,0),"")</f>
        <v/>
      </c>
    </row>
    <row r="3358" spans="2:14" x14ac:dyDescent="0.4">
      <c r="B3358" s="68" t="str">
        <f>IF($D$2="","",IF($E$2=0.65,IFERROR(IF(INDEX(APガラス性能一覧!A:A,MATCH(ROW(B3352),APガラス性能一覧!$O:$O,0))="","",INDEX(APガラス性能一覧!A:A,MATCH(ROW(B3352),APガラス性能一覧!$O:$O,0))),""),IFERROR(IF(INDEX(APガラス性能一覧!A:A,MATCH(ROW(B3352),APガラス性能一覧!$N:$N,0))="","",INDEX(APガラス性能一覧!A:A,MATCH(ROW(B3352),APガラス性能一覧!$N:$N,0))),"")))</f>
        <v/>
      </c>
      <c r="C3358" s="68" t="str">
        <f>IFERROR(VLOOKUP($B3358,APガラス性能一覧!$A$2:$M$6097,2,0),"")</f>
        <v/>
      </c>
      <c r="D3358" s="68" t="str">
        <f>IFERROR(VLOOKUP($B3358,APガラス性能一覧!$A$2:$M$6097,3,0),"")</f>
        <v/>
      </c>
      <c r="E3358" s="68" t="str">
        <f>IFERROR(VLOOKUP($B3358,APガラス性能一覧!$A$2:$M$6097,4,0),"")</f>
        <v/>
      </c>
      <c r="F3358" s="68" t="str">
        <f>IFERROR(VLOOKUP($B3358,APガラス性能一覧!$A$2:$M$6097,5,0),"")</f>
        <v/>
      </c>
      <c r="G3358" s="68" t="str">
        <f>IFERROR(VLOOKUP($B3358,APガラス性能一覧!$A$2:$M$6097,6,0),"")</f>
        <v/>
      </c>
      <c r="H3358" s="68" t="str">
        <f>IFERROR(VLOOKUP($B3358,APガラス性能一覧!$A$2:$M$6097,7,0),"")</f>
        <v/>
      </c>
      <c r="I3358" s="68" t="str">
        <f>IFERROR(VLOOKUP($B3358,APガラス性能一覧!$A$2:$M$6097,8,0),"")</f>
        <v/>
      </c>
      <c r="J3358" s="68" t="str">
        <f>IFERROR(VLOOKUP($B3358,APガラス性能一覧!$A$2:$M$6097,9,0),"")</f>
        <v/>
      </c>
      <c r="K3358" s="68" t="str">
        <f>IFERROR(VLOOKUP($B3358,APガラス性能一覧!$A$2:$M$6097,10,0),"")</f>
        <v/>
      </c>
      <c r="L3358" s="68" t="str">
        <f>IFERROR(VLOOKUP($B3358,APガラス性能一覧!$A$2:$M$6097,11,0),"")</f>
        <v/>
      </c>
      <c r="M3358" s="68" t="str">
        <f>IFERROR(VLOOKUP($B3358,APガラス性能一覧!$A$2:$M$6097,12,0),"")</f>
        <v/>
      </c>
      <c r="N3358" s="68" t="str">
        <f>IFERROR(VLOOKUP($B3358,APガラス性能一覧!$A$2:$M$6097,13,0),"")</f>
        <v/>
      </c>
    </row>
    <row r="3359" spans="2:14" x14ac:dyDescent="0.4">
      <c r="B3359" s="68" t="str">
        <f>IF($D$2="","",IF($E$2=0.65,IFERROR(IF(INDEX(APガラス性能一覧!A:A,MATCH(ROW(B3353),APガラス性能一覧!$O:$O,0))="","",INDEX(APガラス性能一覧!A:A,MATCH(ROW(B3353),APガラス性能一覧!$O:$O,0))),""),IFERROR(IF(INDEX(APガラス性能一覧!A:A,MATCH(ROW(B3353),APガラス性能一覧!$N:$N,0))="","",INDEX(APガラス性能一覧!A:A,MATCH(ROW(B3353),APガラス性能一覧!$N:$N,0))),"")))</f>
        <v/>
      </c>
      <c r="C3359" s="68" t="str">
        <f>IFERROR(VLOOKUP($B3359,APガラス性能一覧!$A$2:$M$6097,2,0),"")</f>
        <v/>
      </c>
      <c r="D3359" s="68" t="str">
        <f>IFERROR(VLOOKUP($B3359,APガラス性能一覧!$A$2:$M$6097,3,0),"")</f>
        <v/>
      </c>
      <c r="E3359" s="68" t="str">
        <f>IFERROR(VLOOKUP($B3359,APガラス性能一覧!$A$2:$M$6097,4,0),"")</f>
        <v/>
      </c>
      <c r="F3359" s="68" t="str">
        <f>IFERROR(VLOOKUP($B3359,APガラス性能一覧!$A$2:$M$6097,5,0),"")</f>
        <v/>
      </c>
      <c r="G3359" s="68" t="str">
        <f>IFERROR(VLOOKUP($B3359,APガラス性能一覧!$A$2:$M$6097,6,0),"")</f>
        <v/>
      </c>
      <c r="H3359" s="68" t="str">
        <f>IFERROR(VLOOKUP($B3359,APガラス性能一覧!$A$2:$M$6097,7,0),"")</f>
        <v/>
      </c>
      <c r="I3359" s="68" t="str">
        <f>IFERROR(VLOOKUP($B3359,APガラス性能一覧!$A$2:$M$6097,8,0),"")</f>
        <v/>
      </c>
      <c r="J3359" s="68" t="str">
        <f>IFERROR(VLOOKUP($B3359,APガラス性能一覧!$A$2:$M$6097,9,0),"")</f>
        <v/>
      </c>
      <c r="K3359" s="68" t="str">
        <f>IFERROR(VLOOKUP($B3359,APガラス性能一覧!$A$2:$M$6097,10,0),"")</f>
        <v/>
      </c>
      <c r="L3359" s="68" t="str">
        <f>IFERROR(VLOOKUP($B3359,APガラス性能一覧!$A$2:$M$6097,11,0),"")</f>
        <v/>
      </c>
      <c r="M3359" s="68" t="str">
        <f>IFERROR(VLOOKUP($B3359,APガラス性能一覧!$A$2:$M$6097,12,0),"")</f>
        <v/>
      </c>
      <c r="N3359" s="68" t="str">
        <f>IFERROR(VLOOKUP($B3359,APガラス性能一覧!$A$2:$M$6097,13,0),"")</f>
        <v/>
      </c>
    </row>
    <row r="3360" spans="2:14" x14ac:dyDescent="0.4">
      <c r="B3360" s="68" t="str">
        <f>IF($D$2="","",IF($E$2=0.65,IFERROR(IF(INDEX(APガラス性能一覧!A:A,MATCH(ROW(B3354),APガラス性能一覧!$O:$O,0))="","",INDEX(APガラス性能一覧!A:A,MATCH(ROW(B3354),APガラス性能一覧!$O:$O,0))),""),IFERROR(IF(INDEX(APガラス性能一覧!A:A,MATCH(ROW(B3354),APガラス性能一覧!$N:$N,0))="","",INDEX(APガラス性能一覧!A:A,MATCH(ROW(B3354),APガラス性能一覧!$N:$N,0))),"")))</f>
        <v/>
      </c>
      <c r="C3360" s="68" t="str">
        <f>IFERROR(VLOOKUP($B3360,APガラス性能一覧!$A$2:$M$6097,2,0),"")</f>
        <v/>
      </c>
      <c r="D3360" s="68" t="str">
        <f>IFERROR(VLOOKUP($B3360,APガラス性能一覧!$A$2:$M$6097,3,0),"")</f>
        <v/>
      </c>
      <c r="E3360" s="68" t="str">
        <f>IFERROR(VLOOKUP($B3360,APガラス性能一覧!$A$2:$M$6097,4,0),"")</f>
        <v/>
      </c>
      <c r="F3360" s="68" t="str">
        <f>IFERROR(VLOOKUP($B3360,APガラス性能一覧!$A$2:$M$6097,5,0),"")</f>
        <v/>
      </c>
      <c r="G3360" s="68" t="str">
        <f>IFERROR(VLOOKUP($B3360,APガラス性能一覧!$A$2:$M$6097,6,0),"")</f>
        <v/>
      </c>
      <c r="H3360" s="68" t="str">
        <f>IFERROR(VLOOKUP($B3360,APガラス性能一覧!$A$2:$M$6097,7,0),"")</f>
        <v/>
      </c>
      <c r="I3360" s="68" t="str">
        <f>IFERROR(VLOOKUP($B3360,APガラス性能一覧!$A$2:$M$6097,8,0),"")</f>
        <v/>
      </c>
      <c r="J3360" s="68" t="str">
        <f>IFERROR(VLOOKUP($B3360,APガラス性能一覧!$A$2:$M$6097,9,0),"")</f>
        <v/>
      </c>
      <c r="K3360" s="68" t="str">
        <f>IFERROR(VLOOKUP($B3360,APガラス性能一覧!$A$2:$M$6097,10,0),"")</f>
        <v/>
      </c>
      <c r="L3360" s="68" t="str">
        <f>IFERROR(VLOOKUP($B3360,APガラス性能一覧!$A$2:$M$6097,11,0),"")</f>
        <v/>
      </c>
      <c r="M3360" s="68" t="str">
        <f>IFERROR(VLOOKUP($B3360,APガラス性能一覧!$A$2:$M$6097,12,0),"")</f>
        <v/>
      </c>
      <c r="N3360" s="68" t="str">
        <f>IFERROR(VLOOKUP($B3360,APガラス性能一覧!$A$2:$M$6097,13,0),"")</f>
        <v/>
      </c>
    </row>
    <row r="3361" spans="2:14" x14ac:dyDescent="0.4">
      <c r="B3361" s="68" t="str">
        <f>IF($D$2="","",IF($E$2=0.65,IFERROR(IF(INDEX(APガラス性能一覧!A:A,MATCH(ROW(B3355),APガラス性能一覧!$O:$O,0))="","",INDEX(APガラス性能一覧!A:A,MATCH(ROW(B3355),APガラス性能一覧!$O:$O,0))),""),IFERROR(IF(INDEX(APガラス性能一覧!A:A,MATCH(ROW(B3355),APガラス性能一覧!$N:$N,0))="","",INDEX(APガラス性能一覧!A:A,MATCH(ROW(B3355),APガラス性能一覧!$N:$N,0))),"")))</f>
        <v/>
      </c>
      <c r="C3361" s="68" t="str">
        <f>IFERROR(VLOOKUP($B3361,APガラス性能一覧!$A$2:$M$6097,2,0),"")</f>
        <v/>
      </c>
      <c r="D3361" s="68" t="str">
        <f>IFERROR(VLOOKUP($B3361,APガラス性能一覧!$A$2:$M$6097,3,0),"")</f>
        <v/>
      </c>
      <c r="E3361" s="68" t="str">
        <f>IFERROR(VLOOKUP($B3361,APガラス性能一覧!$A$2:$M$6097,4,0),"")</f>
        <v/>
      </c>
      <c r="F3361" s="68" t="str">
        <f>IFERROR(VLOOKUP($B3361,APガラス性能一覧!$A$2:$M$6097,5,0),"")</f>
        <v/>
      </c>
      <c r="G3361" s="68" t="str">
        <f>IFERROR(VLOOKUP($B3361,APガラス性能一覧!$A$2:$M$6097,6,0),"")</f>
        <v/>
      </c>
      <c r="H3361" s="68" t="str">
        <f>IFERROR(VLOOKUP($B3361,APガラス性能一覧!$A$2:$M$6097,7,0),"")</f>
        <v/>
      </c>
      <c r="I3361" s="68" t="str">
        <f>IFERROR(VLOOKUP($B3361,APガラス性能一覧!$A$2:$M$6097,8,0),"")</f>
        <v/>
      </c>
      <c r="J3361" s="68" t="str">
        <f>IFERROR(VLOOKUP($B3361,APガラス性能一覧!$A$2:$M$6097,9,0),"")</f>
        <v/>
      </c>
      <c r="K3361" s="68" t="str">
        <f>IFERROR(VLOOKUP($B3361,APガラス性能一覧!$A$2:$M$6097,10,0),"")</f>
        <v/>
      </c>
      <c r="L3361" s="68" t="str">
        <f>IFERROR(VLOOKUP($B3361,APガラス性能一覧!$A$2:$M$6097,11,0),"")</f>
        <v/>
      </c>
      <c r="M3361" s="68" t="str">
        <f>IFERROR(VLOOKUP($B3361,APガラス性能一覧!$A$2:$M$6097,12,0),"")</f>
        <v/>
      </c>
      <c r="N3361" s="68" t="str">
        <f>IFERROR(VLOOKUP($B3361,APガラス性能一覧!$A$2:$M$6097,13,0),"")</f>
        <v/>
      </c>
    </row>
    <row r="3362" spans="2:14" x14ac:dyDescent="0.4">
      <c r="B3362" s="68" t="str">
        <f>IF($D$2="","",IF($E$2=0.65,IFERROR(IF(INDEX(APガラス性能一覧!A:A,MATCH(ROW(B3356),APガラス性能一覧!$O:$O,0))="","",INDEX(APガラス性能一覧!A:A,MATCH(ROW(B3356),APガラス性能一覧!$O:$O,0))),""),IFERROR(IF(INDEX(APガラス性能一覧!A:A,MATCH(ROW(B3356),APガラス性能一覧!$N:$N,0))="","",INDEX(APガラス性能一覧!A:A,MATCH(ROW(B3356),APガラス性能一覧!$N:$N,0))),"")))</f>
        <v/>
      </c>
      <c r="C3362" s="68" t="str">
        <f>IFERROR(VLOOKUP($B3362,APガラス性能一覧!$A$2:$M$6097,2,0),"")</f>
        <v/>
      </c>
      <c r="D3362" s="68" t="str">
        <f>IFERROR(VLOOKUP($B3362,APガラス性能一覧!$A$2:$M$6097,3,0),"")</f>
        <v/>
      </c>
      <c r="E3362" s="68" t="str">
        <f>IFERROR(VLOOKUP($B3362,APガラス性能一覧!$A$2:$M$6097,4,0),"")</f>
        <v/>
      </c>
      <c r="F3362" s="68" t="str">
        <f>IFERROR(VLOOKUP($B3362,APガラス性能一覧!$A$2:$M$6097,5,0),"")</f>
        <v/>
      </c>
      <c r="G3362" s="68" t="str">
        <f>IFERROR(VLOOKUP($B3362,APガラス性能一覧!$A$2:$M$6097,6,0),"")</f>
        <v/>
      </c>
      <c r="H3362" s="68" t="str">
        <f>IFERROR(VLOOKUP($B3362,APガラス性能一覧!$A$2:$M$6097,7,0),"")</f>
        <v/>
      </c>
      <c r="I3362" s="68" t="str">
        <f>IFERROR(VLOOKUP($B3362,APガラス性能一覧!$A$2:$M$6097,8,0),"")</f>
        <v/>
      </c>
      <c r="J3362" s="68" t="str">
        <f>IFERROR(VLOOKUP($B3362,APガラス性能一覧!$A$2:$M$6097,9,0),"")</f>
        <v/>
      </c>
      <c r="K3362" s="68" t="str">
        <f>IFERROR(VLOOKUP($B3362,APガラス性能一覧!$A$2:$M$6097,10,0),"")</f>
        <v/>
      </c>
      <c r="L3362" s="68" t="str">
        <f>IFERROR(VLOOKUP($B3362,APガラス性能一覧!$A$2:$M$6097,11,0),"")</f>
        <v/>
      </c>
      <c r="M3362" s="68" t="str">
        <f>IFERROR(VLOOKUP($B3362,APガラス性能一覧!$A$2:$M$6097,12,0),"")</f>
        <v/>
      </c>
      <c r="N3362" s="68" t="str">
        <f>IFERROR(VLOOKUP($B3362,APガラス性能一覧!$A$2:$M$6097,13,0),"")</f>
        <v/>
      </c>
    </row>
    <row r="3363" spans="2:14" x14ac:dyDescent="0.4">
      <c r="B3363" s="68" t="str">
        <f>IF($D$2="","",IF($E$2=0.65,IFERROR(IF(INDEX(APガラス性能一覧!A:A,MATCH(ROW(B3357),APガラス性能一覧!$O:$O,0))="","",INDEX(APガラス性能一覧!A:A,MATCH(ROW(B3357),APガラス性能一覧!$O:$O,0))),""),IFERROR(IF(INDEX(APガラス性能一覧!A:A,MATCH(ROW(B3357),APガラス性能一覧!$N:$N,0))="","",INDEX(APガラス性能一覧!A:A,MATCH(ROW(B3357),APガラス性能一覧!$N:$N,0))),"")))</f>
        <v/>
      </c>
      <c r="C3363" s="68" t="str">
        <f>IFERROR(VLOOKUP($B3363,APガラス性能一覧!$A$2:$M$6097,2,0),"")</f>
        <v/>
      </c>
      <c r="D3363" s="68" t="str">
        <f>IFERROR(VLOOKUP($B3363,APガラス性能一覧!$A$2:$M$6097,3,0),"")</f>
        <v/>
      </c>
      <c r="E3363" s="68" t="str">
        <f>IFERROR(VLOOKUP($B3363,APガラス性能一覧!$A$2:$M$6097,4,0),"")</f>
        <v/>
      </c>
      <c r="F3363" s="68" t="str">
        <f>IFERROR(VLOOKUP($B3363,APガラス性能一覧!$A$2:$M$6097,5,0),"")</f>
        <v/>
      </c>
      <c r="G3363" s="68" t="str">
        <f>IFERROR(VLOOKUP($B3363,APガラス性能一覧!$A$2:$M$6097,6,0),"")</f>
        <v/>
      </c>
      <c r="H3363" s="68" t="str">
        <f>IFERROR(VLOOKUP($B3363,APガラス性能一覧!$A$2:$M$6097,7,0),"")</f>
        <v/>
      </c>
      <c r="I3363" s="68" t="str">
        <f>IFERROR(VLOOKUP($B3363,APガラス性能一覧!$A$2:$M$6097,8,0),"")</f>
        <v/>
      </c>
      <c r="J3363" s="68" t="str">
        <f>IFERROR(VLOOKUP($B3363,APガラス性能一覧!$A$2:$M$6097,9,0),"")</f>
        <v/>
      </c>
      <c r="K3363" s="68" t="str">
        <f>IFERROR(VLOOKUP($B3363,APガラス性能一覧!$A$2:$M$6097,10,0),"")</f>
        <v/>
      </c>
      <c r="L3363" s="68" t="str">
        <f>IFERROR(VLOOKUP($B3363,APガラス性能一覧!$A$2:$M$6097,11,0),"")</f>
        <v/>
      </c>
      <c r="M3363" s="68" t="str">
        <f>IFERROR(VLOOKUP($B3363,APガラス性能一覧!$A$2:$M$6097,12,0),"")</f>
        <v/>
      </c>
      <c r="N3363" s="68" t="str">
        <f>IFERROR(VLOOKUP($B3363,APガラス性能一覧!$A$2:$M$6097,13,0),"")</f>
        <v/>
      </c>
    </row>
    <row r="3364" spans="2:14" x14ac:dyDescent="0.4">
      <c r="B3364" s="68" t="str">
        <f>IF($D$2="","",IF($E$2=0.65,IFERROR(IF(INDEX(APガラス性能一覧!A:A,MATCH(ROW(B3358),APガラス性能一覧!$O:$O,0))="","",INDEX(APガラス性能一覧!A:A,MATCH(ROW(B3358),APガラス性能一覧!$O:$O,0))),""),IFERROR(IF(INDEX(APガラス性能一覧!A:A,MATCH(ROW(B3358),APガラス性能一覧!$N:$N,0))="","",INDEX(APガラス性能一覧!A:A,MATCH(ROW(B3358),APガラス性能一覧!$N:$N,0))),"")))</f>
        <v/>
      </c>
      <c r="C3364" s="68" t="str">
        <f>IFERROR(VLOOKUP($B3364,APガラス性能一覧!$A$2:$M$6097,2,0),"")</f>
        <v/>
      </c>
      <c r="D3364" s="68" t="str">
        <f>IFERROR(VLOOKUP($B3364,APガラス性能一覧!$A$2:$M$6097,3,0),"")</f>
        <v/>
      </c>
      <c r="E3364" s="68" t="str">
        <f>IFERROR(VLOOKUP($B3364,APガラス性能一覧!$A$2:$M$6097,4,0),"")</f>
        <v/>
      </c>
      <c r="F3364" s="68" t="str">
        <f>IFERROR(VLOOKUP($B3364,APガラス性能一覧!$A$2:$M$6097,5,0),"")</f>
        <v/>
      </c>
      <c r="G3364" s="68" t="str">
        <f>IFERROR(VLOOKUP($B3364,APガラス性能一覧!$A$2:$M$6097,6,0),"")</f>
        <v/>
      </c>
      <c r="H3364" s="68" t="str">
        <f>IFERROR(VLOOKUP($B3364,APガラス性能一覧!$A$2:$M$6097,7,0),"")</f>
        <v/>
      </c>
      <c r="I3364" s="68" t="str">
        <f>IFERROR(VLOOKUP($B3364,APガラス性能一覧!$A$2:$M$6097,8,0),"")</f>
        <v/>
      </c>
      <c r="J3364" s="68" t="str">
        <f>IFERROR(VLOOKUP($B3364,APガラス性能一覧!$A$2:$M$6097,9,0),"")</f>
        <v/>
      </c>
      <c r="K3364" s="68" t="str">
        <f>IFERROR(VLOOKUP($B3364,APガラス性能一覧!$A$2:$M$6097,10,0),"")</f>
        <v/>
      </c>
      <c r="L3364" s="68" t="str">
        <f>IFERROR(VLOOKUP($B3364,APガラス性能一覧!$A$2:$M$6097,11,0),"")</f>
        <v/>
      </c>
      <c r="M3364" s="68" t="str">
        <f>IFERROR(VLOOKUP($B3364,APガラス性能一覧!$A$2:$M$6097,12,0),"")</f>
        <v/>
      </c>
      <c r="N3364" s="68" t="str">
        <f>IFERROR(VLOOKUP($B3364,APガラス性能一覧!$A$2:$M$6097,13,0),"")</f>
        <v/>
      </c>
    </row>
    <row r="3365" spans="2:14" x14ac:dyDescent="0.4">
      <c r="B3365" s="68" t="str">
        <f>IF($D$2="","",IF($E$2=0.65,IFERROR(IF(INDEX(APガラス性能一覧!A:A,MATCH(ROW(B3359),APガラス性能一覧!$O:$O,0))="","",INDEX(APガラス性能一覧!A:A,MATCH(ROW(B3359),APガラス性能一覧!$O:$O,0))),""),IFERROR(IF(INDEX(APガラス性能一覧!A:A,MATCH(ROW(B3359),APガラス性能一覧!$N:$N,0))="","",INDEX(APガラス性能一覧!A:A,MATCH(ROW(B3359),APガラス性能一覧!$N:$N,0))),"")))</f>
        <v/>
      </c>
      <c r="C3365" s="68" t="str">
        <f>IFERROR(VLOOKUP($B3365,APガラス性能一覧!$A$2:$M$6097,2,0),"")</f>
        <v/>
      </c>
      <c r="D3365" s="68" t="str">
        <f>IFERROR(VLOOKUP($B3365,APガラス性能一覧!$A$2:$M$6097,3,0),"")</f>
        <v/>
      </c>
      <c r="E3365" s="68" t="str">
        <f>IFERROR(VLOOKUP($B3365,APガラス性能一覧!$A$2:$M$6097,4,0),"")</f>
        <v/>
      </c>
      <c r="F3365" s="68" t="str">
        <f>IFERROR(VLOOKUP($B3365,APガラス性能一覧!$A$2:$M$6097,5,0),"")</f>
        <v/>
      </c>
      <c r="G3365" s="68" t="str">
        <f>IFERROR(VLOOKUP($B3365,APガラス性能一覧!$A$2:$M$6097,6,0),"")</f>
        <v/>
      </c>
      <c r="H3365" s="68" t="str">
        <f>IFERROR(VLOOKUP($B3365,APガラス性能一覧!$A$2:$M$6097,7,0),"")</f>
        <v/>
      </c>
      <c r="I3365" s="68" t="str">
        <f>IFERROR(VLOOKUP($B3365,APガラス性能一覧!$A$2:$M$6097,8,0),"")</f>
        <v/>
      </c>
      <c r="J3365" s="68" t="str">
        <f>IFERROR(VLOOKUP($B3365,APガラス性能一覧!$A$2:$M$6097,9,0),"")</f>
        <v/>
      </c>
      <c r="K3365" s="68" t="str">
        <f>IFERROR(VLOOKUP($B3365,APガラス性能一覧!$A$2:$M$6097,10,0),"")</f>
        <v/>
      </c>
      <c r="L3365" s="68" t="str">
        <f>IFERROR(VLOOKUP($B3365,APガラス性能一覧!$A$2:$M$6097,11,0),"")</f>
        <v/>
      </c>
      <c r="M3365" s="68" t="str">
        <f>IFERROR(VLOOKUP($B3365,APガラス性能一覧!$A$2:$M$6097,12,0),"")</f>
        <v/>
      </c>
      <c r="N3365" s="68" t="str">
        <f>IFERROR(VLOOKUP($B3365,APガラス性能一覧!$A$2:$M$6097,13,0),"")</f>
        <v/>
      </c>
    </row>
    <row r="3366" spans="2:14" x14ac:dyDescent="0.4">
      <c r="B3366" s="68" t="str">
        <f>IF($D$2="","",IF($E$2=0.65,IFERROR(IF(INDEX(APガラス性能一覧!A:A,MATCH(ROW(B3360),APガラス性能一覧!$O:$O,0))="","",INDEX(APガラス性能一覧!A:A,MATCH(ROW(B3360),APガラス性能一覧!$O:$O,0))),""),IFERROR(IF(INDEX(APガラス性能一覧!A:A,MATCH(ROW(B3360),APガラス性能一覧!$N:$N,0))="","",INDEX(APガラス性能一覧!A:A,MATCH(ROW(B3360),APガラス性能一覧!$N:$N,0))),"")))</f>
        <v/>
      </c>
      <c r="C3366" s="68" t="str">
        <f>IFERROR(VLOOKUP($B3366,APガラス性能一覧!$A$2:$M$6097,2,0),"")</f>
        <v/>
      </c>
      <c r="D3366" s="68" t="str">
        <f>IFERROR(VLOOKUP($B3366,APガラス性能一覧!$A$2:$M$6097,3,0),"")</f>
        <v/>
      </c>
      <c r="E3366" s="68" t="str">
        <f>IFERROR(VLOOKUP($B3366,APガラス性能一覧!$A$2:$M$6097,4,0),"")</f>
        <v/>
      </c>
      <c r="F3366" s="68" t="str">
        <f>IFERROR(VLOOKUP($B3366,APガラス性能一覧!$A$2:$M$6097,5,0),"")</f>
        <v/>
      </c>
      <c r="G3366" s="68" t="str">
        <f>IFERROR(VLOOKUP($B3366,APガラス性能一覧!$A$2:$M$6097,6,0),"")</f>
        <v/>
      </c>
      <c r="H3366" s="68" t="str">
        <f>IFERROR(VLOOKUP($B3366,APガラス性能一覧!$A$2:$M$6097,7,0),"")</f>
        <v/>
      </c>
      <c r="I3366" s="68" t="str">
        <f>IFERROR(VLOOKUP($B3366,APガラス性能一覧!$A$2:$M$6097,8,0),"")</f>
        <v/>
      </c>
      <c r="J3366" s="68" t="str">
        <f>IFERROR(VLOOKUP($B3366,APガラス性能一覧!$A$2:$M$6097,9,0),"")</f>
        <v/>
      </c>
      <c r="K3366" s="68" t="str">
        <f>IFERROR(VLOOKUP($B3366,APガラス性能一覧!$A$2:$M$6097,10,0),"")</f>
        <v/>
      </c>
      <c r="L3366" s="68" t="str">
        <f>IFERROR(VLOOKUP($B3366,APガラス性能一覧!$A$2:$M$6097,11,0),"")</f>
        <v/>
      </c>
      <c r="M3366" s="68" t="str">
        <f>IFERROR(VLOOKUP($B3366,APガラス性能一覧!$A$2:$M$6097,12,0),"")</f>
        <v/>
      </c>
      <c r="N3366" s="68" t="str">
        <f>IFERROR(VLOOKUP($B3366,APガラス性能一覧!$A$2:$M$6097,13,0),"")</f>
        <v/>
      </c>
    </row>
    <row r="3367" spans="2:14" x14ac:dyDescent="0.4">
      <c r="B3367" s="68" t="str">
        <f>IF($D$2="","",IF($E$2=0.65,IFERROR(IF(INDEX(APガラス性能一覧!A:A,MATCH(ROW(B3361),APガラス性能一覧!$O:$O,0))="","",INDEX(APガラス性能一覧!A:A,MATCH(ROW(B3361),APガラス性能一覧!$O:$O,0))),""),IFERROR(IF(INDEX(APガラス性能一覧!A:A,MATCH(ROW(B3361),APガラス性能一覧!$N:$N,0))="","",INDEX(APガラス性能一覧!A:A,MATCH(ROW(B3361),APガラス性能一覧!$N:$N,0))),"")))</f>
        <v/>
      </c>
      <c r="C3367" s="68" t="str">
        <f>IFERROR(VLOOKUP($B3367,APガラス性能一覧!$A$2:$M$6097,2,0),"")</f>
        <v/>
      </c>
      <c r="D3367" s="68" t="str">
        <f>IFERROR(VLOOKUP($B3367,APガラス性能一覧!$A$2:$M$6097,3,0),"")</f>
        <v/>
      </c>
      <c r="E3367" s="68" t="str">
        <f>IFERROR(VLOOKUP($B3367,APガラス性能一覧!$A$2:$M$6097,4,0),"")</f>
        <v/>
      </c>
      <c r="F3367" s="68" t="str">
        <f>IFERROR(VLOOKUP($B3367,APガラス性能一覧!$A$2:$M$6097,5,0),"")</f>
        <v/>
      </c>
      <c r="G3367" s="68" t="str">
        <f>IFERROR(VLOOKUP($B3367,APガラス性能一覧!$A$2:$M$6097,6,0),"")</f>
        <v/>
      </c>
      <c r="H3367" s="68" t="str">
        <f>IFERROR(VLOOKUP($B3367,APガラス性能一覧!$A$2:$M$6097,7,0),"")</f>
        <v/>
      </c>
      <c r="I3367" s="68" t="str">
        <f>IFERROR(VLOOKUP($B3367,APガラス性能一覧!$A$2:$M$6097,8,0),"")</f>
        <v/>
      </c>
      <c r="J3367" s="68" t="str">
        <f>IFERROR(VLOOKUP($B3367,APガラス性能一覧!$A$2:$M$6097,9,0),"")</f>
        <v/>
      </c>
      <c r="K3367" s="68" t="str">
        <f>IFERROR(VLOOKUP($B3367,APガラス性能一覧!$A$2:$M$6097,10,0),"")</f>
        <v/>
      </c>
      <c r="L3367" s="68" t="str">
        <f>IFERROR(VLOOKUP($B3367,APガラス性能一覧!$A$2:$M$6097,11,0),"")</f>
        <v/>
      </c>
      <c r="M3367" s="68" t="str">
        <f>IFERROR(VLOOKUP($B3367,APガラス性能一覧!$A$2:$M$6097,12,0),"")</f>
        <v/>
      </c>
      <c r="N3367" s="68" t="str">
        <f>IFERROR(VLOOKUP($B3367,APガラス性能一覧!$A$2:$M$6097,13,0),"")</f>
        <v/>
      </c>
    </row>
    <row r="3368" spans="2:14" x14ac:dyDescent="0.4">
      <c r="B3368" s="68" t="str">
        <f>IF($D$2="","",IF($E$2=0.65,IFERROR(IF(INDEX(APガラス性能一覧!A:A,MATCH(ROW(B3362),APガラス性能一覧!$O:$O,0))="","",INDEX(APガラス性能一覧!A:A,MATCH(ROW(B3362),APガラス性能一覧!$O:$O,0))),""),IFERROR(IF(INDEX(APガラス性能一覧!A:A,MATCH(ROW(B3362),APガラス性能一覧!$N:$N,0))="","",INDEX(APガラス性能一覧!A:A,MATCH(ROW(B3362),APガラス性能一覧!$N:$N,0))),"")))</f>
        <v/>
      </c>
      <c r="C3368" s="68" t="str">
        <f>IFERROR(VLOOKUP($B3368,APガラス性能一覧!$A$2:$M$6097,2,0),"")</f>
        <v/>
      </c>
      <c r="D3368" s="68" t="str">
        <f>IFERROR(VLOOKUP($B3368,APガラス性能一覧!$A$2:$M$6097,3,0),"")</f>
        <v/>
      </c>
      <c r="E3368" s="68" t="str">
        <f>IFERROR(VLOOKUP($B3368,APガラス性能一覧!$A$2:$M$6097,4,0),"")</f>
        <v/>
      </c>
      <c r="F3368" s="68" t="str">
        <f>IFERROR(VLOOKUP($B3368,APガラス性能一覧!$A$2:$M$6097,5,0),"")</f>
        <v/>
      </c>
      <c r="G3368" s="68" t="str">
        <f>IFERROR(VLOOKUP($B3368,APガラス性能一覧!$A$2:$M$6097,6,0),"")</f>
        <v/>
      </c>
      <c r="H3368" s="68" t="str">
        <f>IFERROR(VLOOKUP($B3368,APガラス性能一覧!$A$2:$M$6097,7,0),"")</f>
        <v/>
      </c>
      <c r="I3368" s="68" t="str">
        <f>IFERROR(VLOOKUP($B3368,APガラス性能一覧!$A$2:$M$6097,8,0),"")</f>
        <v/>
      </c>
      <c r="J3368" s="68" t="str">
        <f>IFERROR(VLOOKUP($B3368,APガラス性能一覧!$A$2:$M$6097,9,0),"")</f>
        <v/>
      </c>
      <c r="K3368" s="68" t="str">
        <f>IFERROR(VLOOKUP($B3368,APガラス性能一覧!$A$2:$M$6097,10,0),"")</f>
        <v/>
      </c>
      <c r="L3368" s="68" t="str">
        <f>IFERROR(VLOOKUP($B3368,APガラス性能一覧!$A$2:$M$6097,11,0),"")</f>
        <v/>
      </c>
      <c r="M3368" s="68" t="str">
        <f>IFERROR(VLOOKUP($B3368,APガラス性能一覧!$A$2:$M$6097,12,0),"")</f>
        <v/>
      </c>
      <c r="N3368" s="68" t="str">
        <f>IFERROR(VLOOKUP($B3368,APガラス性能一覧!$A$2:$M$6097,13,0),"")</f>
        <v/>
      </c>
    </row>
    <row r="3369" spans="2:14" x14ac:dyDescent="0.4">
      <c r="B3369" s="68" t="str">
        <f>IF($D$2="","",IF($E$2=0.65,IFERROR(IF(INDEX(APガラス性能一覧!A:A,MATCH(ROW(B3363),APガラス性能一覧!$O:$O,0))="","",INDEX(APガラス性能一覧!A:A,MATCH(ROW(B3363),APガラス性能一覧!$O:$O,0))),""),IFERROR(IF(INDEX(APガラス性能一覧!A:A,MATCH(ROW(B3363),APガラス性能一覧!$N:$N,0))="","",INDEX(APガラス性能一覧!A:A,MATCH(ROW(B3363),APガラス性能一覧!$N:$N,0))),"")))</f>
        <v/>
      </c>
      <c r="C3369" s="68" t="str">
        <f>IFERROR(VLOOKUP($B3369,APガラス性能一覧!$A$2:$M$6097,2,0),"")</f>
        <v/>
      </c>
      <c r="D3369" s="68" t="str">
        <f>IFERROR(VLOOKUP($B3369,APガラス性能一覧!$A$2:$M$6097,3,0),"")</f>
        <v/>
      </c>
      <c r="E3369" s="68" t="str">
        <f>IFERROR(VLOOKUP($B3369,APガラス性能一覧!$A$2:$M$6097,4,0),"")</f>
        <v/>
      </c>
      <c r="F3369" s="68" t="str">
        <f>IFERROR(VLOOKUP($B3369,APガラス性能一覧!$A$2:$M$6097,5,0),"")</f>
        <v/>
      </c>
      <c r="G3369" s="68" t="str">
        <f>IFERROR(VLOOKUP($B3369,APガラス性能一覧!$A$2:$M$6097,6,0),"")</f>
        <v/>
      </c>
      <c r="H3369" s="68" t="str">
        <f>IFERROR(VLOOKUP($B3369,APガラス性能一覧!$A$2:$M$6097,7,0),"")</f>
        <v/>
      </c>
      <c r="I3369" s="68" t="str">
        <f>IFERROR(VLOOKUP($B3369,APガラス性能一覧!$A$2:$M$6097,8,0),"")</f>
        <v/>
      </c>
      <c r="J3369" s="68" t="str">
        <f>IFERROR(VLOOKUP($B3369,APガラス性能一覧!$A$2:$M$6097,9,0),"")</f>
        <v/>
      </c>
      <c r="K3369" s="68" t="str">
        <f>IFERROR(VLOOKUP($B3369,APガラス性能一覧!$A$2:$M$6097,10,0),"")</f>
        <v/>
      </c>
      <c r="L3369" s="68" t="str">
        <f>IFERROR(VLOOKUP($B3369,APガラス性能一覧!$A$2:$M$6097,11,0),"")</f>
        <v/>
      </c>
      <c r="M3369" s="68" t="str">
        <f>IFERROR(VLOOKUP($B3369,APガラス性能一覧!$A$2:$M$6097,12,0),"")</f>
        <v/>
      </c>
      <c r="N3369" s="68" t="str">
        <f>IFERROR(VLOOKUP($B3369,APガラス性能一覧!$A$2:$M$6097,13,0),"")</f>
        <v/>
      </c>
    </row>
    <row r="3370" spans="2:14" x14ac:dyDescent="0.4">
      <c r="B3370" s="68" t="str">
        <f>IF($D$2="","",IF($E$2=0.65,IFERROR(IF(INDEX(APガラス性能一覧!A:A,MATCH(ROW(B3364),APガラス性能一覧!$O:$O,0))="","",INDEX(APガラス性能一覧!A:A,MATCH(ROW(B3364),APガラス性能一覧!$O:$O,0))),""),IFERROR(IF(INDEX(APガラス性能一覧!A:A,MATCH(ROW(B3364),APガラス性能一覧!$N:$N,0))="","",INDEX(APガラス性能一覧!A:A,MATCH(ROW(B3364),APガラス性能一覧!$N:$N,0))),"")))</f>
        <v/>
      </c>
      <c r="C3370" s="68" t="str">
        <f>IFERROR(VLOOKUP($B3370,APガラス性能一覧!$A$2:$M$6097,2,0),"")</f>
        <v/>
      </c>
      <c r="D3370" s="68" t="str">
        <f>IFERROR(VLOOKUP($B3370,APガラス性能一覧!$A$2:$M$6097,3,0),"")</f>
        <v/>
      </c>
      <c r="E3370" s="68" t="str">
        <f>IFERROR(VLOOKUP($B3370,APガラス性能一覧!$A$2:$M$6097,4,0),"")</f>
        <v/>
      </c>
      <c r="F3370" s="68" t="str">
        <f>IFERROR(VLOOKUP($B3370,APガラス性能一覧!$A$2:$M$6097,5,0),"")</f>
        <v/>
      </c>
      <c r="G3370" s="68" t="str">
        <f>IFERROR(VLOOKUP($B3370,APガラス性能一覧!$A$2:$M$6097,6,0),"")</f>
        <v/>
      </c>
      <c r="H3370" s="68" t="str">
        <f>IFERROR(VLOOKUP($B3370,APガラス性能一覧!$A$2:$M$6097,7,0),"")</f>
        <v/>
      </c>
      <c r="I3370" s="68" t="str">
        <f>IFERROR(VLOOKUP($B3370,APガラス性能一覧!$A$2:$M$6097,8,0),"")</f>
        <v/>
      </c>
      <c r="J3370" s="68" t="str">
        <f>IFERROR(VLOOKUP($B3370,APガラス性能一覧!$A$2:$M$6097,9,0),"")</f>
        <v/>
      </c>
      <c r="K3370" s="68" t="str">
        <f>IFERROR(VLOOKUP($B3370,APガラス性能一覧!$A$2:$M$6097,10,0),"")</f>
        <v/>
      </c>
      <c r="L3370" s="68" t="str">
        <f>IFERROR(VLOOKUP($B3370,APガラス性能一覧!$A$2:$M$6097,11,0),"")</f>
        <v/>
      </c>
      <c r="M3370" s="68" t="str">
        <f>IFERROR(VLOOKUP($B3370,APガラス性能一覧!$A$2:$M$6097,12,0),"")</f>
        <v/>
      </c>
      <c r="N3370" s="68" t="str">
        <f>IFERROR(VLOOKUP($B3370,APガラス性能一覧!$A$2:$M$6097,13,0),"")</f>
        <v/>
      </c>
    </row>
    <row r="3371" spans="2:14" x14ac:dyDescent="0.4">
      <c r="B3371" s="68" t="str">
        <f>IF($D$2="","",IF($E$2=0.65,IFERROR(IF(INDEX(APガラス性能一覧!A:A,MATCH(ROW(B3365),APガラス性能一覧!$O:$O,0))="","",INDEX(APガラス性能一覧!A:A,MATCH(ROW(B3365),APガラス性能一覧!$O:$O,0))),""),IFERROR(IF(INDEX(APガラス性能一覧!A:A,MATCH(ROW(B3365),APガラス性能一覧!$N:$N,0))="","",INDEX(APガラス性能一覧!A:A,MATCH(ROW(B3365),APガラス性能一覧!$N:$N,0))),"")))</f>
        <v/>
      </c>
      <c r="C3371" s="68" t="str">
        <f>IFERROR(VLOOKUP($B3371,APガラス性能一覧!$A$2:$M$6097,2,0),"")</f>
        <v/>
      </c>
      <c r="D3371" s="68" t="str">
        <f>IFERROR(VLOOKUP($B3371,APガラス性能一覧!$A$2:$M$6097,3,0),"")</f>
        <v/>
      </c>
      <c r="E3371" s="68" t="str">
        <f>IFERROR(VLOOKUP($B3371,APガラス性能一覧!$A$2:$M$6097,4,0),"")</f>
        <v/>
      </c>
      <c r="F3371" s="68" t="str">
        <f>IFERROR(VLOOKUP($B3371,APガラス性能一覧!$A$2:$M$6097,5,0),"")</f>
        <v/>
      </c>
      <c r="G3371" s="68" t="str">
        <f>IFERROR(VLOOKUP($B3371,APガラス性能一覧!$A$2:$M$6097,6,0),"")</f>
        <v/>
      </c>
      <c r="H3371" s="68" t="str">
        <f>IFERROR(VLOOKUP($B3371,APガラス性能一覧!$A$2:$M$6097,7,0),"")</f>
        <v/>
      </c>
      <c r="I3371" s="68" t="str">
        <f>IFERROR(VLOOKUP($B3371,APガラス性能一覧!$A$2:$M$6097,8,0),"")</f>
        <v/>
      </c>
      <c r="J3371" s="68" t="str">
        <f>IFERROR(VLOOKUP($B3371,APガラス性能一覧!$A$2:$M$6097,9,0),"")</f>
        <v/>
      </c>
      <c r="K3371" s="68" t="str">
        <f>IFERROR(VLOOKUP($B3371,APガラス性能一覧!$A$2:$M$6097,10,0),"")</f>
        <v/>
      </c>
      <c r="L3371" s="68" t="str">
        <f>IFERROR(VLOOKUP($B3371,APガラス性能一覧!$A$2:$M$6097,11,0),"")</f>
        <v/>
      </c>
      <c r="M3371" s="68" t="str">
        <f>IFERROR(VLOOKUP($B3371,APガラス性能一覧!$A$2:$M$6097,12,0),"")</f>
        <v/>
      </c>
      <c r="N3371" s="68" t="str">
        <f>IFERROR(VLOOKUP($B3371,APガラス性能一覧!$A$2:$M$6097,13,0),"")</f>
        <v/>
      </c>
    </row>
    <row r="3372" spans="2:14" x14ac:dyDescent="0.4">
      <c r="B3372" s="68" t="str">
        <f>IF($D$2="","",IF($E$2=0.65,IFERROR(IF(INDEX(APガラス性能一覧!A:A,MATCH(ROW(B3366),APガラス性能一覧!$O:$O,0))="","",INDEX(APガラス性能一覧!A:A,MATCH(ROW(B3366),APガラス性能一覧!$O:$O,0))),""),IFERROR(IF(INDEX(APガラス性能一覧!A:A,MATCH(ROW(B3366),APガラス性能一覧!$N:$N,0))="","",INDEX(APガラス性能一覧!A:A,MATCH(ROW(B3366),APガラス性能一覧!$N:$N,0))),"")))</f>
        <v/>
      </c>
      <c r="C3372" s="68" t="str">
        <f>IFERROR(VLOOKUP($B3372,APガラス性能一覧!$A$2:$M$6097,2,0),"")</f>
        <v/>
      </c>
      <c r="D3372" s="68" t="str">
        <f>IFERROR(VLOOKUP($B3372,APガラス性能一覧!$A$2:$M$6097,3,0),"")</f>
        <v/>
      </c>
      <c r="E3372" s="68" t="str">
        <f>IFERROR(VLOOKUP($B3372,APガラス性能一覧!$A$2:$M$6097,4,0),"")</f>
        <v/>
      </c>
      <c r="F3372" s="68" t="str">
        <f>IFERROR(VLOOKUP($B3372,APガラス性能一覧!$A$2:$M$6097,5,0),"")</f>
        <v/>
      </c>
      <c r="G3372" s="68" t="str">
        <f>IFERROR(VLOOKUP($B3372,APガラス性能一覧!$A$2:$M$6097,6,0),"")</f>
        <v/>
      </c>
      <c r="H3372" s="68" t="str">
        <f>IFERROR(VLOOKUP($B3372,APガラス性能一覧!$A$2:$M$6097,7,0),"")</f>
        <v/>
      </c>
      <c r="I3372" s="68" t="str">
        <f>IFERROR(VLOOKUP($B3372,APガラス性能一覧!$A$2:$M$6097,8,0),"")</f>
        <v/>
      </c>
      <c r="J3372" s="68" t="str">
        <f>IFERROR(VLOOKUP($B3372,APガラス性能一覧!$A$2:$M$6097,9,0),"")</f>
        <v/>
      </c>
      <c r="K3372" s="68" t="str">
        <f>IFERROR(VLOOKUP($B3372,APガラス性能一覧!$A$2:$M$6097,10,0),"")</f>
        <v/>
      </c>
      <c r="L3372" s="68" t="str">
        <f>IFERROR(VLOOKUP($B3372,APガラス性能一覧!$A$2:$M$6097,11,0),"")</f>
        <v/>
      </c>
      <c r="M3372" s="68" t="str">
        <f>IFERROR(VLOOKUP($B3372,APガラス性能一覧!$A$2:$M$6097,12,0),"")</f>
        <v/>
      </c>
      <c r="N3372" s="68" t="str">
        <f>IFERROR(VLOOKUP($B3372,APガラス性能一覧!$A$2:$M$6097,13,0),"")</f>
        <v/>
      </c>
    </row>
    <row r="3373" spans="2:14" x14ac:dyDescent="0.4">
      <c r="B3373" s="68" t="str">
        <f>IF($D$2="","",IF($E$2=0.65,IFERROR(IF(INDEX(APガラス性能一覧!A:A,MATCH(ROW(B3367),APガラス性能一覧!$O:$O,0))="","",INDEX(APガラス性能一覧!A:A,MATCH(ROW(B3367),APガラス性能一覧!$O:$O,0))),""),IFERROR(IF(INDEX(APガラス性能一覧!A:A,MATCH(ROW(B3367),APガラス性能一覧!$N:$N,0))="","",INDEX(APガラス性能一覧!A:A,MATCH(ROW(B3367),APガラス性能一覧!$N:$N,0))),"")))</f>
        <v/>
      </c>
      <c r="C3373" s="68" t="str">
        <f>IFERROR(VLOOKUP($B3373,APガラス性能一覧!$A$2:$M$6097,2,0),"")</f>
        <v/>
      </c>
      <c r="D3373" s="68" t="str">
        <f>IFERROR(VLOOKUP($B3373,APガラス性能一覧!$A$2:$M$6097,3,0),"")</f>
        <v/>
      </c>
      <c r="E3373" s="68" t="str">
        <f>IFERROR(VLOOKUP($B3373,APガラス性能一覧!$A$2:$M$6097,4,0),"")</f>
        <v/>
      </c>
      <c r="F3373" s="68" t="str">
        <f>IFERROR(VLOOKUP($B3373,APガラス性能一覧!$A$2:$M$6097,5,0),"")</f>
        <v/>
      </c>
      <c r="G3373" s="68" t="str">
        <f>IFERROR(VLOOKUP($B3373,APガラス性能一覧!$A$2:$M$6097,6,0),"")</f>
        <v/>
      </c>
      <c r="H3373" s="68" t="str">
        <f>IFERROR(VLOOKUP($B3373,APガラス性能一覧!$A$2:$M$6097,7,0),"")</f>
        <v/>
      </c>
      <c r="I3373" s="68" t="str">
        <f>IFERROR(VLOOKUP($B3373,APガラス性能一覧!$A$2:$M$6097,8,0),"")</f>
        <v/>
      </c>
      <c r="J3373" s="68" t="str">
        <f>IFERROR(VLOOKUP($B3373,APガラス性能一覧!$A$2:$M$6097,9,0),"")</f>
        <v/>
      </c>
      <c r="K3373" s="68" t="str">
        <f>IFERROR(VLOOKUP($B3373,APガラス性能一覧!$A$2:$M$6097,10,0),"")</f>
        <v/>
      </c>
      <c r="L3373" s="68" t="str">
        <f>IFERROR(VLOOKUP($B3373,APガラス性能一覧!$A$2:$M$6097,11,0),"")</f>
        <v/>
      </c>
      <c r="M3373" s="68" t="str">
        <f>IFERROR(VLOOKUP($B3373,APガラス性能一覧!$A$2:$M$6097,12,0),"")</f>
        <v/>
      </c>
      <c r="N3373" s="68" t="str">
        <f>IFERROR(VLOOKUP($B3373,APガラス性能一覧!$A$2:$M$6097,13,0),"")</f>
        <v/>
      </c>
    </row>
    <row r="3374" spans="2:14" x14ac:dyDescent="0.4">
      <c r="B3374" s="68" t="str">
        <f>IF($D$2="","",IF($E$2=0.65,IFERROR(IF(INDEX(APガラス性能一覧!A:A,MATCH(ROW(B3368),APガラス性能一覧!$O:$O,0))="","",INDEX(APガラス性能一覧!A:A,MATCH(ROW(B3368),APガラス性能一覧!$O:$O,0))),""),IFERROR(IF(INDEX(APガラス性能一覧!A:A,MATCH(ROW(B3368),APガラス性能一覧!$N:$N,0))="","",INDEX(APガラス性能一覧!A:A,MATCH(ROW(B3368),APガラス性能一覧!$N:$N,0))),"")))</f>
        <v/>
      </c>
      <c r="C3374" s="68" t="str">
        <f>IFERROR(VLOOKUP($B3374,APガラス性能一覧!$A$2:$M$6097,2,0),"")</f>
        <v/>
      </c>
      <c r="D3374" s="68" t="str">
        <f>IFERROR(VLOOKUP($B3374,APガラス性能一覧!$A$2:$M$6097,3,0),"")</f>
        <v/>
      </c>
      <c r="E3374" s="68" t="str">
        <f>IFERROR(VLOOKUP($B3374,APガラス性能一覧!$A$2:$M$6097,4,0),"")</f>
        <v/>
      </c>
      <c r="F3374" s="68" t="str">
        <f>IFERROR(VLOOKUP($B3374,APガラス性能一覧!$A$2:$M$6097,5,0),"")</f>
        <v/>
      </c>
      <c r="G3374" s="68" t="str">
        <f>IFERROR(VLOOKUP($B3374,APガラス性能一覧!$A$2:$M$6097,6,0),"")</f>
        <v/>
      </c>
      <c r="H3374" s="68" t="str">
        <f>IFERROR(VLOOKUP($B3374,APガラス性能一覧!$A$2:$M$6097,7,0),"")</f>
        <v/>
      </c>
      <c r="I3374" s="68" t="str">
        <f>IFERROR(VLOOKUP($B3374,APガラス性能一覧!$A$2:$M$6097,8,0),"")</f>
        <v/>
      </c>
      <c r="J3374" s="68" t="str">
        <f>IFERROR(VLOOKUP($B3374,APガラス性能一覧!$A$2:$M$6097,9,0),"")</f>
        <v/>
      </c>
      <c r="K3374" s="68" t="str">
        <f>IFERROR(VLOOKUP($B3374,APガラス性能一覧!$A$2:$M$6097,10,0),"")</f>
        <v/>
      </c>
      <c r="L3374" s="68" t="str">
        <f>IFERROR(VLOOKUP($B3374,APガラス性能一覧!$A$2:$M$6097,11,0),"")</f>
        <v/>
      </c>
      <c r="M3374" s="68" t="str">
        <f>IFERROR(VLOOKUP($B3374,APガラス性能一覧!$A$2:$M$6097,12,0),"")</f>
        <v/>
      </c>
      <c r="N3374" s="68" t="str">
        <f>IFERROR(VLOOKUP($B3374,APガラス性能一覧!$A$2:$M$6097,13,0),"")</f>
        <v/>
      </c>
    </row>
    <row r="3375" spans="2:14" x14ac:dyDescent="0.4">
      <c r="B3375" s="68" t="str">
        <f>IF($D$2="","",IF($E$2=0.65,IFERROR(IF(INDEX(APガラス性能一覧!A:A,MATCH(ROW(B3369),APガラス性能一覧!$O:$O,0))="","",INDEX(APガラス性能一覧!A:A,MATCH(ROW(B3369),APガラス性能一覧!$O:$O,0))),""),IFERROR(IF(INDEX(APガラス性能一覧!A:A,MATCH(ROW(B3369),APガラス性能一覧!$N:$N,0))="","",INDEX(APガラス性能一覧!A:A,MATCH(ROW(B3369),APガラス性能一覧!$N:$N,0))),"")))</f>
        <v/>
      </c>
      <c r="C3375" s="68" t="str">
        <f>IFERROR(VLOOKUP($B3375,APガラス性能一覧!$A$2:$M$6097,2,0),"")</f>
        <v/>
      </c>
      <c r="D3375" s="68" t="str">
        <f>IFERROR(VLOOKUP($B3375,APガラス性能一覧!$A$2:$M$6097,3,0),"")</f>
        <v/>
      </c>
      <c r="E3375" s="68" t="str">
        <f>IFERROR(VLOOKUP($B3375,APガラス性能一覧!$A$2:$M$6097,4,0),"")</f>
        <v/>
      </c>
      <c r="F3375" s="68" t="str">
        <f>IFERROR(VLOOKUP($B3375,APガラス性能一覧!$A$2:$M$6097,5,0),"")</f>
        <v/>
      </c>
      <c r="G3375" s="68" t="str">
        <f>IFERROR(VLOOKUP($B3375,APガラス性能一覧!$A$2:$M$6097,6,0),"")</f>
        <v/>
      </c>
      <c r="H3375" s="68" t="str">
        <f>IFERROR(VLOOKUP($B3375,APガラス性能一覧!$A$2:$M$6097,7,0),"")</f>
        <v/>
      </c>
      <c r="I3375" s="68" t="str">
        <f>IFERROR(VLOOKUP($B3375,APガラス性能一覧!$A$2:$M$6097,8,0),"")</f>
        <v/>
      </c>
      <c r="J3375" s="68" t="str">
        <f>IFERROR(VLOOKUP($B3375,APガラス性能一覧!$A$2:$M$6097,9,0),"")</f>
        <v/>
      </c>
      <c r="K3375" s="68" t="str">
        <f>IFERROR(VLOOKUP($B3375,APガラス性能一覧!$A$2:$M$6097,10,0),"")</f>
        <v/>
      </c>
      <c r="L3375" s="68" t="str">
        <f>IFERROR(VLOOKUP($B3375,APガラス性能一覧!$A$2:$M$6097,11,0),"")</f>
        <v/>
      </c>
      <c r="M3375" s="68" t="str">
        <f>IFERROR(VLOOKUP($B3375,APガラス性能一覧!$A$2:$M$6097,12,0),"")</f>
        <v/>
      </c>
      <c r="N3375" s="68" t="str">
        <f>IFERROR(VLOOKUP($B3375,APガラス性能一覧!$A$2:$M$6097,13,0),"")</f>
        <v/>
      </c>
    </row>
    <row r="3376" spans="2:14" x14ac:dyDescent="0.4">
      <c r="B3376" s="68" t="str">
        <f>IF($D$2="","",IF($E$2=0.65,IFERROR(IF(INDEX(APガラス性能一覧!A:A,MATCH(ROW(B3370),APガラス性能一覧!$O:$O,0))="","",INDEX(APガラス性能一覧!A:A,MATCH(ROW(B3370),APガラス性能一覧!$O:$O,0))),""),IFERROR(IF(INDEX(APガラス性能一覧!A:A,MATCH(ROW(B3370),APガラス性能一覧!$N:$N,0))="","",INDEX(APガラス性能一覧!A:A,MATCH(ROW(B3370),APガラス性能一覧!$N:$N,0))),"")))</f>
        <v/>
      </c>
      <c r="C3376" s="68" t="str">
        <f>IFERROR(VLOOKUP($B3376,APガラス性能一覧!$A$2:$M$6097,2,0),"")</f>
        <v/>
      </c>
      <c r="D3376" s="68" t="str">
        <f>IFERROR(VLOOKUP($B3376,APガラス性能一覧!$A$2:$M$6097,3,0),"")</f>
        <v/>
      </c>
      <c r="E3376" s="68" t="str">
        <f>IFERROR(VLOOKUP($B3376,APガラス性能一覧!$A$2:$M$6097,4,0),"")</f>
        <v/>
      </c>
      <c r="F3376" s="68" t="str">
        <f>IFERROR(VLOOKUP($B3376,APガラス性能一覧!$A$2:$M$6097,5,0),"")</f>
        <v/>
      </c>
      <c r="G3376" s="68" t="str">
        <f>IFERROR(VLOOKUP($B3376,APガラス性能一覧!$A$2:$M$6097,6,0),"")</f>
        <v/>
      </c>
      <c r="H3376" s="68" t="str">
        <f>IFERROR(VLOOKUP($B3376,APガラス性能一覧!$A$2:$M$6097,7,0),"")</f>
        <v/>
      </c>
      <c r="I3376" s="68" t="str">
        <f>IFERROR(VLOOKUP($B3376,APガラス性能一覧!$A$2:$M$6097,8,0),"")</f>
        <v/>
      </c>
      <c r="J3376" s="68" t="str">
        <f>IFERROR(VLOOKUP($B3376,APガラス性能一覧!$A$2:$M$6097,9,0),"")</f>
        <v/>
      </c>
      <c r="K3376" s="68" t="str">
        <f>IFERROR(VLOOKUP($B3376,APガラス性能一覧!$A$2:$M$6097,10,0),"")</f>
        <v/>
      </c>
      <c r="L3376" s="68" t="str">
        <f>IFERROR(VLOOKUP($B3376,APガラス性能一覧!$A$2:$M$6097,11,0),"")</f>
        <v/>
      </c>
      <c r="M3376" s="68" t="str">
        <f>IFERROR(VLOOKUP($B3376,APガラス性能一覧!$A$2:$M$6097,12,0),"")</f>
        <v/>
      </c>
      <c r="N3376" s="68" t="str">
        <f>IFERROR(VLOOKUP($B3376,APガラス性能一覧!$A$2:$M$6097,13,0),"")</f>
        <v/>
      </c>
    </row>
    <row r="3377" spans="2:14" x14ac:dyDescent="0.4">
      <c r="B3377" s="68" t="str">
        <f>IF($D$2="","",IF($E$2=0.65,IFERROR(IF(INDEX(APガラス性能一覧!A:A,MATCH(ROW(B3371),APガラス性能一覧!$O:$O,0))="","",INDEX(APガラス性能一覧!A:A,MATCH(ROW(B3371),APガラス性能一覧!$O:$O,0))),""),IFERROR(IF(INDEX(APガラス性能一覧!A:A,MATCH(ROW(B3371),APガラス性能一覧!$N:$N,0))="","",INDEX(APガラス性能一覧!A:A,MATCH(ROW(B3371),APガラス性能一覧!$N:$N,0))),"")))</f>
        <v/>
      </c>
      <c r="C3377" s="68" t="str">
        <f>IFERROR(VLOOKUP($B3377,APガラス性能一覧!$A$2:$M$6097,2,0),"")</f>
        <v/>
      </c>
      <c r="D3377" s="68" t="str">
        <f>IFERROR(VLOOKUP($B3377,APガラス性能一覧!$A$2:$M$6097,3,0),"")</f>
        <v/>
      </c>
      <c r="E3377" s="68" t="str">
        <f>IFERROR(VLOOKUP($B3377,APガラス性能一覧!$A$2:$M$6097,4,0),"")</f>
        <v/>
      </c>
      <c r="F3377" s="68" t="str">
        <f>IFERROR(VLOOKUP($B3377,APガラス性能一覧!$A$2:$M$6097,5,0),"")</f>
        <v/>
      </c>
      <c r="G3377" s="68" t="str">
        <f>IFERROR(VLOOKUP($B3377,APガラス性能一覧!$A$2:$M$6097,6,0),"")</f>
        <v/>
      </c>
      <c r="H3377" s="68" t="str">
        <f>IFERROR(VLOOKUP($B3377,APガラス性能一覧!$A$2:$M$6097,7,0),"")</f>
        <v/>
      </c>
      <c r="I3377" s="68" t="str">
        <f>IFERROR(VLOOKUP($B3377,APガラス性能一覧!$A$2:$M$6097,8,0),"")</f>
        <v/>
      </c>
      <c r="J3377" s="68" t="str">
        <f>IFERROR(VLOOKUP($B3377,APガラス性能一覧!$A$2:$M$6097,9,0),"")</f>
        <v/>
      </c>
      <c r="K3377" s="68" t="str">
        <f>IFERROR(VLOOKUP($B3377,APガラス性能一覧!$A$2:$M$6097,10,0),"")</f>
        <v/>
      </c>
      <c r="L3377" s="68" t="str">
        <f>IFERROR(VLOOKUP($B3377,APガラス性能一覧!$A$2:$M$6097,11,0),"")</f>
        <v/>
      </c>
      <c r="M3377" s="68" t="str">
        <f>IFERROR(VLOOKUP($B3377,APガラス性能一覧!$A$2:$M$6097,12,0),"")</f>
        <v/>
      </c>
      <c r="N3377" s="68" t="str">
        <f>IFERROR(VLOOKUP($B3377,APガラス性能一覧!$A$2:$M$6097,13,0),"")</f>
        <v/>
      </c>
    </row>
    <row r="3378" spans="2:14" x14ac:dyDescent="0.4">
      <c r="B3378" s="68" t="str">
        <f>IF($D$2="","",IF($E$2=0.65,IFERROR(IF(INDEX(APガラス性能一覧!A:A,MATCH(ROW(B3372),APガラス性能一覧!$O:$O,0))="","",INDEX(APガラス性能一覧!A:A,MATCH(ROW(B3372),APガラス性能一覧!$O:$O,0))),""),IFERROR(IF(INDEX(APガラス性能一覧!A:A,MATCH(ROW(B3372),APガラス性能一覧!$N:$N,0))="","",INDEX(APガラス性能一覧!A:A,MATCH(ROW(B3372),APガラス性能一覧!$N:$N,0))),"")))</f>
        <v/>
      </c>
      <c r="C3378" s="68" t="str">
        <f>IFERROR(VLOOKUP($B3378,APガラス性能一覧!$A$2:$M$6097,2,0),"")</f>
        <v/>
      </c>
      <c r="D3378" s="68" t="str">
        <f>IFERROR(VLOOKUP($B3378,APガラス性能一覧!$A$2:$M$6097,3,0),"")</f>
        <v/>
      </c>
      <c r="E3378" s="68" t="str">
        <f>IFERROR(VLOOKUP($B3378,APガラス性能一覧!$A$2:$M$6097,4,0),"")</f>
        <v/>
      </c>
      <c r="F3378" s="68" t="str">
        <f>IFERROR(VLOOKUP($B3378,APガラス性能一覧!$A$2:$M$6097,5,0),"")</f>
        <v/>
      </c>
      <c r="G3378" s="68" t="str">
        <f>IFERROR(VLOOKUP($B3378,APガラス性能一覧!$A$2:$M$6097,6,0),"")</f>
        <v/>
      </c>
      <c r="H3378" s="68" t="str">
        <f>IFERROR(VLOOKUP($B3378,APガラス性能一覧!$A$2:$M$6097,7,0),"")</f>
        <v/>
      </c>
      <c r="I3378" s="68" t="str">
        <f>IFERROR(VLOOKUP($B3378,APガラス性能一覧!$A$2:$M$6097,8,0),"")</f>
        <v/>
      </c>
      <c r="J3378" s="68" t="str">
        <f>IFERROR(VLOOKUP($B3378,APガラス性能一覧!$A$2:$M$6097,9,0),"")</f>
        <v/>
      </c>
      <c r="K3378" s="68" t="str">
        <f>IFERROR(VLOOKUP($B3378,APガラス性能一覧!$A$2:$M$6097,10,0),"")</f>
        <v/>
      </c>
      <c r="L3378" s="68" t="str">
        <f>IFERROR(VLOOKUP($B3378,APガラス性能一覧!$A$2:$M$6097,11,0),"")</f>
        <v/>
      </c>
      <c r="M3378" s="68" t="str">
        <f>IFERROR(VLOOKUP($B3378,APガラス性能一覧!$A$2:$M$6097,12,0),"")</f>
        <v/>
      </c>
      <c r="N3378" s="68" t="str">
        <f>IFERROR(VLOOKUP($B3378,APガラス性能一覧!$A$2:$M$6097,13,0),"")</f>
        <v/>
      </c>
    </row>
    <row r="3379" spans="2:14" x14ac:dyDescent="0.4">
      <c r="B3379" s="68" t="str">
        <f>IF($D$2="","",IF($E$2=0.65,IFERROR(IF(INDEX(APガラス性能一覧!A:A,MATCH(ROW(B3373),APガラス性能一覧!$O:$O,0))="","",INDEX(APガラス性能一覧!A:A,MATCH(ROW(B3373),APガラス性能一覧!$O:$O,0))),""),IFERROR(IF(INDEX(APガラス性能一覧!A:A,MATCH(ROW(B3373),APガラス性能一覧!$N:$N,0))="","",INDEX(APガラス性能一覧!A:A,MATCH(ROW(B3373),APガラス性能一覧!$N:$N,0))),"")))</f>
        <v/>
      </c>
      <c r="C3379" s="68" t="str">
        <f>IFERROR(VLOOKUP($B3379,APガラス性能一覧!$A$2:$M$6097,2,0),"")</f>
        <v/>
      </c>
      <c r="D3379" s="68" t="str">
        <f>IFERROR(VLOOKUP($B3379,APガラス性能一覧!$A$2:$M$6097,3,0),"")</f>
        <v/>
      </c>
      <c r="E3379" s="68" t="str">
        <f>IFERROR(VLOOKUP($B3379,APガラス性能一覧!$A$2:$M$6097,4,0),"")</f>
        <v/>
      </c>
      <c r="F3379" s="68" t="str">
        <f>IFERROR(VLOOKUP($B3379,APガラス性能一覧!$A$2:$M$6097,5,0),"")</f>
        <v/>
      </c>
      <c r="G3379" s="68" t="str">
        <f>IFERROR(VLOOKUP($B3379,APガラス性能一覧!$A$2:$M$6097,6,0),"")</f>
        <v/>
      </c>
      <c r="H3379" s="68" t="str">
        <f>IFERROR(VLOOKUP($B3379,APガラス性能一覧!$A$2:$M$6097,7,0),"")</f>
        <v/>
      </c>
      <c r="I3379" s="68" t="str">
        <f>IFERROR(VLOOKUP($B3379,APガラス性能一覧!$A$2:$M$6097,8,0),"")</f>
        <v/>
      </c>
      <c r="J3379" s="68" t="str">
        <f>IFERROR(VLOOKUP($B3379,APガラス性能一覧!$A$2:$M$6097,9,0),"")</f>
        <v/>
      </c>
      <c r="K3379" s="68" t="str">
        <f>IFERROR(VLOOKUP($B3379,APガラス性能一覧!$A$2:$M$6097,10,0),"")</f>
        <v/>
      </c>
      <c r="L3379" s="68" t="str">
        <f>IFERROR(VLOOKUP($B3379,APガラス性能一覧!$A$2:$M$6097,11,0),"")</f>
        <v/>
      </c>
      <c r="M3379" s="68" t="str">
        <f>IFERROR(VLOOKUP($B3379,APガラス性能一覧!$A$2:$M$6097,12,0),"")</f>
        <v/>
      </c>
      <c r="N3379" s="68" t="str">
        <f>IFERROR(VLOOKUP($B3379,APガラス性能一覧!$A$2:$M$6097,13,0),"")</f>
        <v/>
      </c>
    </row>
    <row r="3380" spans="2:14" x14ac:dyDescent="0.4">
      <c r="B3380" s="68" t="str">
        <f>IF($D$2="","",IF($E$2=0.65,IFERROR(IF(INDEX(APガラス性能一覧!A:A,MATCH(ROW(B3374),APガラス性能一覧!$O:$O,0))="","",INDEX(APガラス性能一覧!A:A,MATCH(ROW(B3374),APガラス性能一覧!$O:$O,0))),""),IFERROR(IF(INDEX(APガラス性能一覧!A:A,MATCH(ROW(B3374),APガラス性能一覧!$N:$N,0))="","",INDEX(APガラス性能一覧!A:A,MATCH(ROW(B3374),APガラス性能一覧!$N:$N,0))),"")))</f>
        <v/>
      </c>
      <c r="C3380" s="68" t="str">
        <f>IFERROR(VLOOKUP($B3380,APガラス性能一覧!$A$2:$M$6097,2,0),"")</f>
        <v/>
      </c>
      <c r="D3380" s="68" t="str">
        <f>IFERROR(VLOOKUP($B3380,APガラス性能一覧!$A$2:$M$6097,3,0),"")</f>
        <v/>
      </c>
      <c r="E3380" s="68" t="str">
        <f>IFERROR(VLOOKUP($B3380,APガラス性能一覧!$A$2:$M$6097,4,0),"")</f>
        <v/>
      </c>
      <c r="F3380" s="68" t="str">
        <f>IFERROR(VLOOKUP($B3380,APガラス性能一覧!$A$2:$M$6097,5,0),"")</f>
        <v/>
      </c>
      <c r="G3380" s="68" t="str">
        <f>IFERROR(VLOOKUP($B3380,APガラス性能一覧!$A$2:$M$6097,6,0),"")</f>
        <v/>
      </c>
      <c r="H3380" s="68" t="str">
        <f>IFERROR(VLOOKUP($B3380,APガラス性能一覧!$A$2:$M$6097,7,0),"")</f>
        <v/>
      </c>
      <c r="I3380" s="68" t="str">
        <f>IFERROR(VLOOKUP($B3380,APガラス性能一覧!$A$2:$M$6097,8,0),"")</f>
        <v/>
      </c>
      <c r="J3380" s="68" t="str">
        <f>IFERROR(VLOOKUP($B3380,APガラス性能一覧!$A$2:$M$6097,9,0),"")</f>
        <v/>
      </c>
      <c r="K3380" s="68" t="str">
        <f>IFERROR(VLOOKUP($B3380,APガラス性能一覧!$A$2:$M$6097,10,0),"")</f>
        <v/>
      </c>
      <c r="L3380" s="68" t="str">
        <f>IFERROR(VLOOKUP($B3380,APガラス性能一覧!$A$2:$M$6097,11,0),"")</f>
        <v/>
      </c>
      <c r="M3380" s="68" t="str">
        <f>IFERROR(VLOOKUP($B3380,APガラス性能一覧!$A$2:$M$6097,12,0),"")</f>
        <v/>
      </c>
      <c r="N3380" s="68" t="str">
        <f>IFERROR(VLOOKUP($B3380,APガラス性能一覧!$A$2:$M$6097,13,0),"")</f>
        <v/>
      </c>
    </row>
    <row r="3381" spans="2:14" x14ac:dyDescent="0.4">
      <c r="B3381" s="68" t="str">
        <f>IF($D$2="","",IF($E$2=0.65,IFERROR(IF(INDEX(APガラス性能一覧!A:A,MATCH(ROW(B3375),APガラス性能一覧!$O:$O,0))="","",INDEX(APガラス性能一覧!A:A,MATCH(ROW(B3375),APガラス性能一覧!$O:$O,0))),""),IFERROR(IF(INDEX(APガラス性能一覧!A:A,MATCH(ROW(B3375),APガラス性能一覧!$N:$N,0))="","",INDEX(APガラス性能一覧!A:A,MATCH(ROW(B3375),APガラス性能一覧!$N:$N,0))),"")))</f>
        <v/>
      </c>
      <c r="C3381" s="68" t="str">
        <f>IFERROR(VLOOKUP($B3381,APガラス性能一覧!$A$2:$M$6097,2,0),"")</f>
        <v/>
      </c>
      <c r="D3381" s="68" t="str">
        <f>IFERROR(VLOOKUP($B3381,APガラス性能一覧!$A$2:$M$6097,3,0),"")</f>
        <v/>
      </c>
      <c r="E3381" s="68" t="str">
        <f>IFERROR(VLOOKUP($B3381,APガラス性能一覧!$A$2:$M$6097,4,0),"")</f>
        <v/>
      </c>
      <c r="F3381" s="68" t="str">
        <f>IFERROR(VLOOKUP($B3381,APガラス性能一覧!$A$2:$M$6097,5,0),"")</f>
        <v/>
      </c>
      <c r="G3381" s="68" t="str">
        <f>IFERROR(VLOOKUP($B3381,APガラス性能一覧!$A$2:$M$6097,6,0),"")</f>
        <v/>
      </c>
      <c r="H3381" s="68" t="str">
        <f>IFERROR(VLOOKUP($B3381,APガラス性能一覧!$A$2:$M$6097,7,0),"")</f>
        <v/>
      </c>
      <c r="I3381" s="68" t="str">
        <f>IFERROR(VLOOKUP($B3381,APガラス性能一覧!$A$2:$M$6097,8,0),"")</f>
        <v/>
      </c>
      <c r="J3381" s="68" t="str">
        <f>IFERROR(VLOOKUP($B3381,APガラス性能一覧!$A$2:$M$6097,9,0),"")</f>
        <v/>
      </c>
      <c r="K3381" s="68" t="str">
        <f>IFERROR(VLOOKUP($B3381,APガラス性能一覧!$A$2:$M$6097,10,0),"")</f>
        <v/>
      </c>
      <c r="L3381" s="68" t="str">
        <f>IFERROR(VLOOKUP($B3381,APガラス性能一覧!$A$2:$M$6097,11,0),"")</f>
        <v/>
      </c>
      <c r="M3381" s="68" t="str">
        <f>IFERROR(VLOOKUP($B3381,APガラス性能一覧!$A$2:$M$6097,12,0),"")</f>
        <v/>
      </c>
      <c r="N3381" s="68" t="str">
        <f>IFERROR(VLOOKUP($B3381,APガラス性能一覧!$A$2:$M$6097,13,0),"")</f>
        <v/>
      </c>
    </row>
    <row r="3382" spans="2:14" x14ac:dyDescent="0.4">
      <c r="B3382" s="68" t="str">
        <f>IF($D$2="","",IF($E$2=0.65,IFERROR(IF(INDEX(APガラス性能一覧!A:A,MATCH(ROW(B3376),APガラス性能一覧!$O:$O,0))="","",INDEX(APガラス性能一覧!A:A,MATCH(ROW(B3376),APガラス性能一覧!$O:$O,0))),""),IFERROR(IF(INDEX(APガラス性能一覧!A:A,MATCH(ROW(B3376),APガラス性能一覧!$N:$N,0))="","",INDEX(APガラス性能一覧!A:A,MATCH(ROW(B3376),APガラス性能一覧!$N:$N,0))),"")))</f>
        <v/>
      </c>
      <c r="C3382" s="68" t="str">
        <f>IFERROR(VLOOKUP($B3382,APガラス性能一覧!$A$2:$M$6097,2,0),"")</f>
        <v/>
      </c>
      <c r="D3382" s="68" t="str">
        <f>IFERROR(VLOOKUP($B3382,APガラス性能一覧!$A$2:$M$6097,3,0),"")</f>
        <v/>
      </c>
      <c r="E3382" s="68" t="str">
        <f>IFERROR(VLOOKUP($B3382,APガラス性能一覧!$A$2:$M$6097,4,0),"")</f>
        <v/>
      </c>
      <c r="F3382" s="68" t="str">
        <f>IFERROR(VLOOKUP($B3382,APガラス性能一覧!$A$2:$M$6097,5,0),"")</f>
        <v/>
      </c>
      <c r="G3382" s="68" t="str">
        <f>IFERROR(VLOOKUP($B3382,APガラス性能一覧!$A$2:$M$6097,6,0),"")</f>
        <v/>
      </c>
      <c r="H3382" s="68" t="str">
        <f>IFERROR(VLOOKUP($B3382,APガラス性能一覧!$A$2:$M$6097,7,0),"")</f>
        <v/>
      </c>
      <c r="I3382" s="68" t="str">
        <f>IFERROR(VLOOKUP($B3382,APガラス性能一覧!$A$2:$M$6097,8,0),"")</f>
        <v/>
      </c>
      <c r="J3382" s="68" t="str">
        <f>IFERROR(VLOOKUP($B3382,APガラス性能一覧!$A$2:$M$6097,9,0),"")</f>
        <v/>
      </c>
      <c r="K3382" s="68" t="str">
        <f>IFERROR(VLOOKUP($B3382,APガラス性能一覧!$A$2:$M$6097,10,0),"")</f>
        <v/>
      </c>
      <c r="L3382" s="68" t="str">
        <f>IFERROR(VLOOKUP($B3382,APガラス性能一覧!$A$2:$M$6097,11,0),"")</f>
        <v/>
      </c>
      <c r="M3382" s="68" t="str">
        <f>IFERROR(VLOOKUP($B3382,APガラス性能一覧!$A$2:$M$6097,12,0),"")</f>
        <v/>
      </c>
      <c r="N3382" s="68" t="str">
        <f>IFERROR(VLOOKUP($B3382,APガラス性能一覧!$A$2:$M$6097,13,0),"")</f>
        <v/>
      </c>
    </row>
    <row r="3383" spans="2:14" x14ac:dyDescent="0.4">
      <c r="B3383" s="68" t="str">
        <f>IF($D$2="","",IF($E$2=0.65,IFERROR(IF(INDEX(APガラス性能一覧!A:A,MATCH(ROW(B3377),APガラス性能一覧!$O:$O,0))="","",INDEX(APガラス性能一覧!A:A,MATCH(ROW(B3377),APガラス性能一覧!$O:$O,0))),""),IFERROR(IF(INDEX(APガラス性能一覧!A:A,MATCH(ROW(B3377),APガラス性能一覧!$N:$N,0))="","",INDEX(APガラス性能一覧!A:A,MATCH(ROW(B3377),APガラス性能一覧!$N:$N,0))),"")))</f>
        <v/>
      </c>
      <c r="C3383" s="68" t="str">
        <f>IFERROR(VLOOKUP($B3383,APガラス性能一覧!$A$2:$M$6097,2,0),"")</f>
        <v/>
      </c>
      <c r="D3383" s="68" t="str">
        <f>IFERROR(VLOOKUP($B3383,APガラス性能一覧!$A$2:$M$6097,3,0),"")</f>
        <v/>
      </c>
      <c r="E3383" s="68" t="str">
        <f>IFERROR(VLOOKUP($B3383,APガラス性能一覧!$A$2:$M$6097,4,0),"")</f>
        <v/>
      </c>
      <c r="F3383" s="68" t="str">
        <f>IFERROR(VLOOKUP($B3383,APガラス性能一覧!$A$2:$M$6097,5,0),"")</f>
        <v/>
      </c>
      <c r="G3383" s="68" t="str">
        <f>IFERROR(VLOOKUP($B3383,APガラス性能一覧!$A$2:$M$6097,6,0),"")</f>
        <v/>
      </c>
      <c r="H3383" s="68" t="str">
        <f>IFERROR(VLOOKUP($B3383,APガラス性能一覧!$A$2:$M$6097,7,0),"")</f>
        <v/>
      </c>
      <c r="I3383" s="68" t="str">
        <f>IFERROR(VLOOKUP($B3383,APガラス性能一覧!$A$2:$M$6097,8,0),"")</f>
        <v/>
      </c>
      <c r="J3383" s="68" t="str">
        <f>IFERROR(VLOOKUP($B3383,APガラス性能一覧!$A$2:$M$6097,9,0),"")</f>
        <v/>
      </c>
      <c r="K3383" s="68" t="str">
        <f>IFERROR(VLOOKUP($B3383,APガラス性能一覧!$A$2:$M$6097,10,0),"")</f>
        <v/>
      </c>
      <c r="L3383" s="68" t="str">
        <f>IFERROR(VLOOKUP($B3383,APガラス性能一覧!$A$2:$M$6097,11,0),"")</f>
        <v/>
      </c>
      <c r="M3383" s="68" t="str">
        <f>IFERROR(VLOOKUP($B3383,APガラス性能一覧!$A$2:$M$6097,12,0),"")</f>
        <v/>
      </c>
      <c r="N3383" s="68" t="str">
        <f>IFERROR(VLOOKUP($B3383,APガラス性能一覧!$A$2:$M$6097,13,0),"")</f>
        <v/>
      </c>
    </row>
    <row r="3384" spans="2:14" x14ac:dyDescent="0.4">
      <c r="B3384" s="68" t="str">
        <f>IF($D$2="","",IF($E$2=0.65,IFERROR(IF(INDEX(APガラス性能一覧!A:A,MATCH(ROW(B3378),APガラス性能一覧!$O:$O,0))="","",INDEX(APガラス性能一覧!A:A,MATCH(ROW(B3378),APガラス性能一覧!$O:$O,0))),""),IFERROR(IF(INDEX(APガラス性能一覧!A:A,MATCH(ROW(B3378),APガラス性能一覧!$N:$N,0))="","",INDEX(APガラス性能一覧!A:A,MATCH(ROW(B3378),APガラス性能一覧!$N:$N,0))),"")))</f>
        <v/>
      </c>
      <c r="C3384" s="68" t="str">
        <f>IFERROR(VLOOKUP($B3384,APガラス性能一覧!$A$2:$M$6097,2,0),"")</f>
        <v/>
      </c>
      <c r="D3384" s="68" t="str">
        <f>IFERROR(VLOOKUP($B3384,APガラス性能一覧!$A$2:$M$6097,3,0),"")</f>
        <v/>
      </c>
      <c r="E3384" s="68" t="str">
        <f>IFERROR(VLOOKUP($B3384,APガラス性能一覧!$A$2:$M$6097,4,0),"")</f>
        <v/>
      </c>
      <c r="F3384" s="68" t="str">
        <f>IFERROR(VLOOKUP($B3384,APガラス性能一覧!$A$2:$M$6097,5,0),"")</f>
        <v/>
      </c>
      <c r="G3384" s="68" t="str">
        <f>IFERROR(VLOOKUP($B3384,APガラス性能一覧!$A$2:$M$6097,6,0),"")</f>
        <v/>
      </c>
      <c r="H3384" s="68" t="str">
        <f>IFERROR(VLOOKUP($B3384,APガラス性能一覧!$A$2:$M$6097,7,0),"")</f>
        <v/>
      </c>
      <c r="I3384" s="68" t="str">
        <f>IFERROR(VLOOKUP($B3384,APガラス性能一覧!$A$2:$M$6097,8,0),"")</f>
        <v/>
      </c>
      <c r="J3384" s="68" t="str">
        <f>IFERROR(VLOOKUP($B3384,APガラス性能一覧!$A$2:$M$6097,9,0),"")</f>
        <v/>
      </c>
      <c r="K3384" s="68" t="str">
        <f>IFERROR(VLOOKUP($B3384,APガラス性能一覧!$A$2:$M$6097,10,0),"")</f>
        <v/>
      </c>
      <c r="L3384" s="68" t="str">
        <f>IFERROR(VLOOKUP($B3384,APガラス性能一覧!$A$2:$M$6097,11,0),"")</f>
        <v/>
      </c>
      <c r="M3384" s="68" t="str">
        <f>IFERROR(VLOOKUP($B3384,APガラス性能一覧!$A$2:$M$6097,12,0),"")</f>
        <v/>
      </c>
      <c r="N3384" s="68" t="str">
        <f>IFERROR(VLOOKUP($B3384,APガラス性能一覧!$A$2:$M$6097,13,0),"")</f>
        <v/>
      </c>
    </row>
    <row r="3385" spans="2:14" x14ac:dyDescent="0.4">
      <c r="B3385" s="68" t="str">
        <f>IF($D$2="","",IF($E$2=0.65,IFERROR(IF(INDEX(APガラス性能一覧!A:A,MATCH(ROW(B3379),APガラス性能一覧!$O:$O,0))="","",INDEX(APガラス性能一覧!A:A,MATCH(ROW(B3379),APガラス性能一覧!$O:$O,0))),""),IFERROR(IF(INDEX(APガラス性能一覧!A:A,MATCH(ROW(B3379),APガラス性能一覧!$N:$N,0))="","",INDEX(APガラス性能一覧!A:A,MATCH(ROW(B3379),APガラス性能一覧!$N:$N,0))),"")))</f>
        <v/>
      </c>
      <c r="C3385" s="68" t="str">
        <f>IFERROR(VLOOKUP($B3385,APガラス性能一覧!$A$2:$M$6097,2,0),"")</f>
        <v/>
      </c>
      <c r="D3385" s="68" t="str">
        <f>IFERROR(VLOOKUP($B3385,APガラス性能一覧!$A$2:$M$6097,3,0),"")</f>
        <v/>
      </c>
      <c r="E3385" s="68" t="str">
        <f>IFERROR(VLOOKUP($B3385,APガラス性能一覧!$A$2:$M$6097,4,0),"")</f>
        <v/>
      </c>
      <c r="F3385" s="68" t="str">
        <f>IFERROR(VLOOKUP($B3385,APガラス性能一覧!$A$2:$M$6097,5,0),"")</f>
        <v/>
      </c>
      <c r="G3385" s="68" t="str">
        <f>IFERROR(VLOOKUP($B3385,APガラス性能一覧!$A$2:$M$6097,6,0),"")</f>
        <v/>
      </c>
      <c r="H3385" s="68" t="str">
        <f>IFERROR(VLOOKUP($B3385,APガラス性能一覧!$A$2:$M$6097,7,0),"")</f>
        <v/>
      </c>
      <c r="I3385" s="68" t="str">
        <f>IFERROR(VLOOKUP($B3385,APガラス性能一覧!$A$2:$M$6097,8,0),"")</f>
        <v/>
      </c>
      <c r="J3385" s="68" t="str">
        <f>IFERROR(VLOOKUP($B3385,APガラス性能一覧!$A$2:$M$6097,9,0),"")</f>
        <v/>
      </c>
      <c r="K3385" s="68" t="str">
        <f>IFERROR(VLOOKUP($B3385,APガラス性能一覧!$A$2:$M$6097,10,0),"")</f>
        <v/>
      </c>
      <c r="L3385" s="68" t="str">
        <f>IFERROR(VLOOKUP($B3385,APガラス性能一覧!$A$2:$M$6097,11,0),"")</f>
        <v/>
      </c>
      <c r="M3385" s="68" t="str">
        <f>IFERROR(VLOOKUP($B3385,APガラス性能一覧!$A$2:$M$6097,12,0),"")</f>
        <v/>
      </c>
      <c r="N3385" s="68" t="str">
        <f>IFERROR(VLOOKUP($B3385,APガラス性能一覧!$A$2:$M$6097,13,0),"")</f>
        <v/>
      </c>
    </row>
    <row r="3386" spans="2:14" x14ac:dyDescent="0.4">
      <c r="B3386" s="68" t="str">
        <f>IF($D$2="","",IF($E$2=0.65,IFERROR(IF(INDEX(APガラス性能一覧!A:A,MATCH(ROW(B3380),APガラス性能一覧!$O:$O,0))="","",INDEX(APガラス性能一覧!A:A,MATCH(ROW(B3380),APガラス性能一覧!$O:$O,0))),""),IFERROR(IF(INDEX(APガラス性能一覧!A:A,MATCH(ROW(B3380),APガラス性能一覧!$N:$N,0))="","",INDEX(APガラス性能一覧!A:A,MATCH(ROW(B3380),APガラス性能一覧!$N:$N,0))),"")))</f>
        <v/>
      </c>
      <c r="C3386" s="68" t="str">
        <f>IFERROR(VLOOKUP($B3386,APガラス性能一覧!$A$2:$M$6097,2,0),"")</f>
        <v/>
      </c>
      <c r="D3386" s="68" t="str">
        <f>IFERROR(VLOOKUP($B3386,APガラス性能一覧!$A$2:$M$6097,3,0),"")</f>
        <v/>
      </c>
      <c r="E3386" s="68" t="str">
        <f>IFERROR(VLOOKUP($B3386,APガラス性能一覧!$A$2:$M$6097,4,0),"")</f>
        <v/>
      </c>
      <c r="F3386" s="68" t="str">
        <f>IFERROR(VLOOKUP($B3386,APガラス性能一覧!$A$2:$M$6097,5,0),"")</f>
        <v/>
      </c>
      <c r="G3386" s="68" t="str">
        <f>IFERROR(VLOOKUP($B3386,APガラス性能一覧!$A$2:$M$6097,6,0),"")</f>
        <v/>
      </c>
      <c r="H3386" s="68" t="str">
        <f>IFERROR(VLOOKUP($B3386,APガラス性能一覧!$A$2:$M$6097,7,0),"")</f>
        <v/>
      </c>
      <c r="I3386" s="68" t="str">
        <f>IFERROR(VLOOKUP($B3386,APガラス性能一覧!$A$2:$M$6097,8,0),"")</f>
        <v/>
      </c>
      <c r="J3386" s="68" t="str">
        <f>IFERROR(VLOOKUP($B3386,APガラス性能一覧!$A$2:$M$6097,9,0),"")</f>
        <v/>
      </c>
      <c r="K3386" s="68" t="str">
        <f>IFERROR(VLOOKUP($B3386,APガラス性能一覧!$A$2:$M$6097,10,0),"")</f>
        <v/>
      </c>
      <c r="L3386" s="68" t="str">
        <f>IFERROR(VLOOKUP($B3386,APガラス性能一覧!$A$2:$M$6097,11,0),"")</f>
        <v/>
      </c>
      <c r="M3386" s="68" t="str">
        <f>IFERROR(VLOOKUP($B3386,APガラス性能一覧!$A$2:$M$6097,12,0),"")</f>
        <v/>
      </c>
      <c r="N3386" s="68" t="str">
        <f>IFERROR(VLOOKUP($B3386,APガラス性能一覧!$A$2:$M$6097,13,0),"")</f>
        <v/>
      </c>
    </row>
    <row r="3387" spans="2:14" x14ac:dyDescent="0.4">
      <c r="B3387" s="68" t="str">
        <f>IF($D$2="","",IF($E$2=0.65,IFERROR(IF(INDEX(APガラス性能一覧!A:A,MATCH(ROW(B3381),APガラス性能一覧!$O:$O,0))="","",INDEX(APガラス性能一覧!A:A,MATCH(ROW(B3381),APガラス性能一覧!$O:$O,0))),""),IFERROR(IF(INDEX(APガラス性能一覧!A:A,MATCH(ROW(B3381),APガラス性能一覧!$N:$N,0))="","",INDEX(APガラス性能一覧!A:A,MATCH(ROW(B3381),APガラス性能一覧!$N:$N,0))),"")))</f>
        <v/>
      </c>
      <c r="C3387" s="68" t="str">
        <f>IFERROR(VLOOKUP($B3387,APガラス性能一覧!$A$2:$M$6097,2,0),"")</f>
        <v/>
      </c>
      <c r="D3387" s="68" t="str">
        <f>IFERROR(VLOOKUP($B3387,APガラス性能一覧!$A$2:$M$6097,3,0),"")</f>
        <v/>
      </c>
      <c r="E3387" s="68" t="str">
        <f>IFERROR(VLOOKUP($B3387,APガラス性能一覧!$A$2:$M$6097,4,0),"")</f>
        <v/>
      </c>
      <c r="F3387" s="68" t="str">
        <f>IFERROR(VLOOKUP($B3387,APガラス性能一覧!$A$2:$M$6097,5,0),"")</f>
        <v/>
      </c>
      <c r="G3387" s="68" t="str">
        <f>IFERROR(VLOOKUP($B3387,APガラス性能一覧!$A$2:$M$6097,6,0),"")</f>
        <v/>
      </c>
      <c r="H3387" s="68" t="str">
        <f>IFERROR(VLOOKUP($B3387,APガラス性能一覧!$A$2:$M$6097,7,0),"")</f>
        <v/>
      </c>
      <c r="I3387" s="68" t="str">
        <f>IFERROR(VLOOKUP($B3387,APガラス性能一覧!$A$2:$M$6097,8,0),"")</f>
        <v/>
      </c>
      <c r="J3387" s="68" t="str">
        <f>IFERROR(VLOOKUP($B3387,APガラス性能一覧!$A$2:$M$6097,9,0),"")</f>
        <v/>
      </c>
      <c r="K3387" s="68" t="str">
        <f>IFERROR(VLOOKUP($B3387,APガラス性能一覧!$A$2:$M$6097,10,0),"")</f>
        <v/>
      </c>
      <c r="L3387" s="68" t="str">
        <f>IFERROR(VLOOKUP($B3387,APガラス性能一覧!$A$2:$M$6097,11,0),"")</f>
        <v/>
      </c>
      <c r="M3387" s="68" t="str">
        <f>IFERROR(VLOOKUP($B3387,APガラス性能一覧!$A$2:$M$6097,12,0),"")</f>
        <v/>
      </c>
      <c r="N3387" s="68" t="str">
        <f>IFERROR(VLOOKUP($B3387,APガラス性能一覧!$A$2:$M$6097,13,0),"")</f>
        <v/>
      </c>
    </row>
    <row r="3388" spans="2:14" x14ac:dyDescent="0.4">
      <c r="B3388" s="68" t="str">
        <f>IF($D$2="","",IF($E$2=0.65,IFERROR(IF(INDEX(APガラス性能一覧!A:A,MATCH(ROW(B3382),APガラス性能一覧!$O:$O,0))="","",INDEX(APガラス性能一覧!A:A,MATCH(ROW(B3382),APガラス性能一覧!$O:$O,0))),""),IFERROR(IF(INDEX(APガラス性能一覧!A:A,MATCH(ROW(B3382),APガラス性能一覧!$N:$N,0))="","",INDEX(APガラス性能一覧!A:A,MATCH(ROW(B3382),APガラス性能一覧!$N:$N,0))),"")))</f>
        <v/>
      </c>
      <c r="C3388" s="68" t="str">
        <f>IFERROR(VLOOKUP($B3388,APガラス性能一覧!$A$2:$M$6097,2,0),"")</f>
        <v/>
      </c>
      <c r="D3388" s="68" t="str">
        <f>IFERROR(VLOOKUP($B3388,APガラス性能一覧!$A$2:$M$6097,3,0),"")</f>
        <v/>
      </c>
      <c r="E3388" s="68" t="str">
        <f>IFERROR(VLOOKUP($B3388,APガラス性能一覧!$A$2:$M$6097,4,0),"")</f>
        <v/>
      </c>
      <c r="F3388" s="68" t="str">
        <f>IFERROR(VLOOKUP($B3388,APガラス性能一覧!$A$2:$M$6097,5,0),"")</f>
        <v/>
      </c>
      <c r="G3388" s="68" t="str">
        <f>IFERROR(VLOOKUP($B3388,APガラス性能一覧!$A$2:$M$6097,6,0),"")</f>
        <v/>
      </c>
      <c r="H3388" s="68" t="str">
        <f>IFERROR(VLOOKUP($B3388,APガラス性能一覧!$A$2:$M$6097,7,0),"")</f>
        <v/>
      </c>
      <c r="I3388" s="68" t="str">
        <f>IFERROR(VLOOKUP($B3388,APガラス性能一覧!$A$2:$M$6097,8,0),"")</f>
        <v/>
      </c>
      <c r="J3388" s="68" t="str">
        <f>IFERROR(VLOOKUP($B3388,APガラス性能一覧!$A$2:$M$6097,9,0),"")</f>
        <v/>
      </c>
      <c r="K3388" s="68" t="str">
        <f>IFERROR(VLOOKUP($B3388,APガラス性能一覧!$A$2:$M$6097,10,0),"")</f>
        <v/>
      </c>
      <c r="L3388" s="68" t="str">
        <f>IFERROR(VLOOKUP($B3388,APガラス性能一覧!$A$2:$M$6097,11,0),"")</f>
        <v/>
      </c>
      <c r="M3388" s="68" t="str">
        <f>IFERROR(VLOOKUP($B3388,APガラス性能一覧!$A$2:$M$6097,12,0),"")</f>
        <v/>
      </c>
      <c r="N3388" s="68" t="str">
        <f>IFERROR(VLOOKUP($B3388,APガラス性能一覧!$A$2:$M$6097,13,0),"")</f>
        <v/>
      </c>
    </row>
    <row r="3389" spans="2:14" x14ac:dyDescent="0.4">
      <c r="B3389" s="68" t="str">
        <f>IF($D$2="","",IF($E$2=0.65,IFERROR(IF(INDEX(APガラス性能一覧!A:A,MATCH(ROW(B3383),APガラス性能一覧!$O:$O,0))="","",INDEX(APガラス性能一覧!A:A,MATCH(ROW(B3383),APガラス性能一覧!$O:$O,0))),""),IFERROR(IF(INDEX(APガラス性能一覧!A:A,MATCH(ROW(B3383),APガラス性能一覧!$N:$N,0))="","",INDEX(APガラス性能一覧!A:A,MATCH(ROW(B3383),APガラス性能一覧!$N:$N,0))),"")))</f>
        <v/>
      </c>
      <c r="C3389" s="68" t="str">
        <f>IFERROR(VLOOKUP($B3389,APガラス性能一覧!$A$2:$M$6097,2,0),"")</f>
        <v/>
      </c>
      <c r="D3389" s="68" t="str">
        <f>IFERROR(VLOOKUP($B3389,APガラス性能一覧!$A$2:$M$6097,3,0),"")</f>
        <v/>
      </c>
      <c r="E3389" s="68" t="str">
        <f>IFERROR(VLOOKUP($B3389,APガラス性能一覧!$A$2:$M$6097,4,0),"")</f>
        <v/>
      </c>
      <c r="F3389" s="68" t="str">
        <f>IFERROR(VLOOKUP($B3389,APガラス性能一覧!$A$2:$M$6097,5,0),"")</f>
        <v/>
      </c>
      <c r="G3389" s="68" t="str">
        <f>IFERROR(VLOOKUP($B3389,APガラス性能一覧!$A$2:$M$6097,6,0),"")</f>
        <v/>
      </c>
      <c r="H3389" s="68" t="str">
        <f>IFERROR(VLOOKUP($B3389,APガラス性能一覧!$A$2:$M$6097,7,0),"")</f>
        <v/>
      </c>
      <c r="I3389" s="68" t="str">
        <f>IFERROR(VLOOKUP($B3389,APガラス性能一覧!$A$2:$M$6097,8,0),"")</f>
        <v/>
      </c>
      <c r="J3389" s="68" t="str">
        <f>IFERROR(VLOOKUP($B3389,APガラス性能一覧!$A$2:$M$6097,9,0),"")</f>
        <v/>
      </c>
      <c r="K3389" s="68" t="str">
        <f>IFERROR(VLOOKUP($B3389,APガラス性能一覧!$A$2:$M$6097,10,0),"")</f>
        <v/>
      </c>
      <c r="L3389" s="68" t="str">
        <f>IFERROR(VLOOKUP($B3389,APガラス性能一覧!$A$2:$M$6097,11,0),"")</f>
        <v/>
      </c>
      <c r="M3389" s="68" t="str">
        <f>IFERROR(VLOOKUP($B3389,APガラス性能一覧!$A$2:$M$6097,12,0),"")</f>
        <v/>
      </c>
      <c r="N3389" s="68" t="str">
        <f>IFERROR(VLOOKUP($B3389,APガラス性能一覧!$A$2:$M$6097,13,0),"")</f>
        <v/>
      </c>
    </row>
    <row r="3390" spans="2:14" x14ac:dyDescent="0.4">
      <c r="B3390" s="68" t="str">
        <f>IF($D$2="","",IF($E$2=0.65,IFERROR(IF(INDEX(APガラス性能一覧!A:A,MATCH(ROW(B3384),APガラス性能一覧!$O:$O,0))="","",INDEX(APガラス性能一覧!A:A,MATCH(ROW(B3384),APガラス性能一覧!$O:$O,0))),""),IFERROR(IF(INDEX(APガラス性能一覧!A:A,MATCH(ROW(B3384),APガラス性能一覧!$N:$N,0))="","",INDEX(APガラス性能一覧!A:A,MATCH(ROW(B3384),APガラス性能一覧!$N:$N,0))),"")))</f>
        <v/>
      </c>
      <c r="C3390" s="68" t="str">
        <f>IFERROR(VLOOKUP($B3390,APガラス性能一覧!$A$2:$M$6097,2,0),"")</f>
        <v/>
      </c>
      <c r="D3390" s="68" t="str">
        <f>IFERROR(VLOOKUP($B3390,APガラス性能一覧!$A$2:$M$6097,3,0),"")</f>
        <v/>
      </c>
      <c r="E3390" s="68" t="str">
        <f>IFERROR(VLOOKUP($B3390,APガラス性能一覧!$A$2:$M$6097,4,0),"")</f>
        <v/>
      </c>
      <c r="F3390" s="68" t="str">
        <f>IFERROR(VLOOKUP($B3390,APガラス性能一覧!$A$2:$M$6097,5,0),"")</f>
        <v/>
      </c>
      <c r="G3390" s="68" t="str">
        <f>IFERROR(VLOOKUP($B3390,APガラス性能一覧!$A$2:$M$6097,6,0),"")</f>
        <v/>
      </c>
      <c r="H3390" s="68" t="str">
        <f>IFERROR(VLOOKUP($B3390,APガラス性能一覧!$A$2:$M$6097,7,0),"")</f>
        <v/>
      </c>
      <c r="I3390" s="68" t="str">
        <f>IFERROR(VLOOKUP($B3390,APガラス性能一覧!$A$2:$M$6097,8,0),"")</f>
        <v/>
      </c>
      <c r="J3390" s="68" t="str">
        <f>IFERROR(VLOOKUP($B3390,APガラス性能一覧!$A$2:$M$6097,9,0),"")</f>
        <v/>
      </c>
      <c r="K3390" s="68" t="str">
        <f>IFERROR(VLOOKUP($B3390,APガラス性能一覧!$A$2:$M$6097,10,0),"")</f>
        <v/>
      </c>
      <c r="L3390" s="68" t="str">
        <f>IFERROR(VLOOKUP($B3390,APガラス性能一覧!$A$2:$M$6097,11,0),"")</f>
        <v/>
      </c>
      <c r="M3390" s="68" t="str">
        <f>IFERROR(VLOOKUP($B3390,APガラス性能一覧!$A$2:$M$6097,12,0),"")</f>
        <v/>
      </c>
      <c r="N3390" s="68" t="str">
        <f>IFERROR(VLOOKUP($B3390,APガラス性能一覧!$A$2:$M$6097,13,0),"")</f>
        <v/>
      </c>
    </row>
    <row r="3391" spans="2:14" x14ac:dyDescent="0.4">
      <c r="B3391" s="68" t="str">
        <f>IF($D$2="","",IF($E$2=0.65,IFERROR(IF(INDEX(APガラス性能一覧!A:A,MATCH(ROW(B3385),APガラス性能一覧!$O:$O,0))="","",INDEX(APガラス性能一覧!A:A,MATCH(ROW(B3385),APガラス性能一覧!$O:$O,0))),""),IFERROR(IF(INDEX(APガラス性能一覧!A:A,MATCH(ROW(B3385),APガラス性能一覧!$N:$N,0))="","",INDEX(APガラス性能一覧!A:A,MATCH(ROW(B3385),APガラス性能一覧!$N:$N,0))),"")))</f>
        <v/>
      </c>
      <c r="C3391" s="68" t="str">
        <f>IFERROR(VLOOKUP($B3391,APガラス性能一覧!$A$2:$M$6097,2,0),"")</f>
        <v/>
      </c>
      <c r="D3391" s="68" t="str">
        <f>IFERROR(VLOOKUP($B3391,APガラス性能一覧!$A$2:$M$6097,3,0),"")</f>
        <v/>
      </c>
      <c r="E3391" s="68" t="str">
        <f>IFERROR(VLOOKUP($B3391,APガラス性能一覧!$A$2:$M$6097,4,0),"")</f>
        <v/>
      </c>
      <c r="F3391" s="68" t="str">
        <f>IFERROR(VLOOKUP($B3391,APガラス性能一覧!$A$2:$M$6097,5,0),"")</f>
        <v/>
      </c>
      <c r="G3391" s="68" t="str">
        <f>IFERROR(VLOOKUP($B3391,APガラス性能一覧!$A$2:$M$6097,6,0),"")</f>
        <v/>
      </c>
      <c r="H3391" s="68" t="str">
        <f>IFERROR(VLOOKUP($B3391,APガラス性能一覧!$A$2:$M$6097,7,0),"")</f>
        <v/>
      </c>
      <c r="I3391" s="68" t="str">
        <f>IFERROR(VLOOKUP($B3391,APガラス性能一覧!$A$2:$M$6097,8,0),"")</f>
        <v/>
      </c>
      <c r="J3391" s="68" t="str">
        <f>IFERROR(VLOOKUP($B3391,APガラス性能一覧!$A$2:$M$6097,9,0),"")</f>
        <v/>
      </c>
      <c r="K3391" s="68" t="str">
        <f>IFERROR(VLOOKUP($B3391,APガラス性能一覧!$A$2:$M$6097,10,0),"")</f>
        <v/>
      </c>
      <c r="L3391" s="68" t="str">
        <f>IFERROR(VLOOKUP($B3391,APガラス性能一覧!$A$2:$M$6097,11,0),"")</f>
        <v/>
      </c>
      <c r="M3391" s="68" t="str">
        <f>IFERROR(VLOOKUP($B3391,APガラス性能一覧!$A$2:$M$6097,12,0),"")</f>
        <v/>
      </c>
      <c r="N3391" s="68" t="str">
        <f>IFERROR(VLOOKUP($B3391,APガラス性能一覧!$A$2:$M$6097,13,0),"")</f>
        <v/>
      </c>
    </row>
    <row r="3392" spans="2:14" x14ac:dyDescent="0.4">
      <c r="B3392" s="68" t="str">
        <f>IF($D$2="","",IF($E$2=0.65,IFERROR(IF(INDEX(APガラス性能一覧!A:A,MATCH(ROW(B3386),APガラス性能一覧!$O:$O,0))="","",INDEX(APガラス性能一覧!A:A,MATCH(ROW(B3386),APガラス性能一覧!$O:$O,0))),""),IFERROR(IF(INDEX(APガラス性能一覧!A:A,MATCH(ROW(B3386),APガラス性能一覧!$N:$N,0))="","",INDEX(APガラス性能一覧!A:A,MATCH(ROW(B3386),APガラス性能一覧!$N:$N,0))),"")))</f>
        <v/>
      </c>
      <c r="C3392" s="68" t="str">
        <f>IFERROR(VLOOKUP($B3392,APガラス性能一覧!$A$2:$M$6097,2,0),"")</f>
        <v/>
      </c>
      <c r="D3392" s="68" t="str">
        <f>IFERROR(VLOOKUP($B3392,APガラス性能一覧!$A$2:$M$6097,3,0),"")</f>
        <v/>
      </c>
      <c r="E3392" s="68" t="str">
        <f>IFERROR(VLOOKUP($B3392,APガラス性能一覧!$A$2:$M$6097,4,0),"")</f>
        <v/>
      </c>
      <c r="F3392" s="68" t="str">
        <f>IFERROR(VLOOKUP($B3392,APガラス性能一覧!$A$2:$M$6097,5,0),"")</f>
        <v/>
      </c>
      <c r="G3392" s="68" t="str">
        <f>IFERROR(VLOOKUP($B3392,APガラス性能一覧!$A$2:$M$6097,6,0),"")</f>
        <v/>
      </c>
      <c r="H3392" s="68" t="str">
        <f>IFERROR(VLOOKUP($B3392,APガラス性能一覧!$A$2:$M$6097,7,0),"")</f>
        <v/>
      </c>
      <c r="I3392" s="68" t="str">
        <f>IFERROR(VLOOKUP($B3392,APガラス性能一覧!$A$2:$M$6097,8,0),"")</f>
        <v/>
      </c>
      <c r="J3392" s="68" t="str">
        <f>IFERROR(VLOOKUP($B3392,APガラス性能一覧!$A$2:$M$6097,9,0),"")</f>
        <v/>
      </c>
      <c r="K3392" s="68" t="str">
        <f>IFERROR(VLOOKUP($B3392,APガラス性能一覧!$A$2:$M$6097,10,0),"")</f>
        <v/>
      </c>
      <c r="L3392" s="68" t="str">
        <f>IFERROR(VLOOKUP($B3392,APガラス性能一覧!$A$2:$M$6097,11,0),"")</f>
        <v/>
      </c>
      <c r="M3392" s="68" t="str">
        <f>IFERROR(VLOOKUP($B3392,APガラス性能一覧!$A$2:$M$6097,12,0),"")</f>
        <v/>
      </c>
      <c r="N3392" s="68" t="str">
        <f>IFERROR(VLOOKUP($B3392,APガラス性能一覧!$A$2:$M$6097,13,0),"")</f>
        <v/>
      </c>
    </row>
    <row r="3393" spans="2:14" x14ac:dyDescent="0.4">
      <c r="B3393" s="68" t="str">
        <f>IF($D$2="","",IF($E$2=0.65,IFERROR(IF(INDEX(APガラス性能一覧!A:A,MATCH(ROW(B3387),APガラス性能一覧!$O:$O,0))="","",INDEX(APガラス性能一覧!A:A,MATCH(ROW(B3387),APガラス性能一覧!$O:$O,0))),""),IFERROR(IF(INDEX(APガラス性能一覧!A:A,MATCH(ROW(B3387),APガラス性能一覧!$N:$N,0))="","",INDEX(APガラス性能一覧!A:A,MATCH(ROW(B3387),APガラス性能一覧!$N:$N,0))),"")))</f>
        <v/>
      </c>
      <c r="C3393" s="68" t="str">
        <f>IFERROR(VLOOKUP($B3393,APガラス性能一覧!$A$2:$M$6097,2,0),"")</f>
        <v/>
      </c>
      <c r="D3393" s="68" t="str">
        <f>IFERROR(VLOOKUP($B3393,APガラス性能一覧!$A$2:$M$6097,3,0),"")</f>
        <v/>
      </c>
      <c r="E3393" s="68" t="str">
        <f>IFERROR(VLOOKUP($B3393,APガラス性能一覧!$A$2:$M$6097,4,0),"")</f>
        <v/>
      </c>
      <c r="F3393" s="68" t="str">
        <f>IFERROR(VLOOKUP($B3393,APガラス性能一覧!$A$2:$M$6097,5,0),"")</f>
        <v/>
      </c>
      <c r="G3393" s="68" t="str">
        <f>IFERROR(VLOOKUP($B3393,APガラス性能一覧!$A$2:$M$6097,6,0),"")</f>
        <v/>
      </c>
      <c r="H3393" s="68" t="str">
        <f>IFERROR(VLOOKUP($B3393,APガラス性能一覧!$A$2:$M$6097,7,0),"")</f>
        <v/>
      </c>
      <c r="I3393" s="68" t="str">
        <f>IFERROR(VLOOKUP($B3393,APガラス性能一覧!$A$2:$M$6097,8,0),"")</f>
        <v/>
      </c>
      <c r="J3393" s="68" t="str">
        <f>IFERROR(VLOOKUP($B3393,APガラス性能一覧!$A$2:$M$6097,9,0),"")</f>
        <v/>
      </c>
      <c r="K3393" s="68" t="str">
        <f>IFERROR(VLOOKUP($B3393,APガラス性能一覧!$A$2:$M$6097,10,0),"")</f>
        <v/>
      </c>
      <c r="L3393" s="68" t="str">
        <f>IFERROR(VLOOKUP($B3393,APガラス性能一覧!$A$2:$M$6097,11,0),"")</f>
        <v/>
      </c>
      <c r="M3393" s="68" t="str">
        <f>IFERROR(VLOOKUP($B3393,APガラス性能一覧!$A$2:$M$6097,12,0),"")</f>
        <v/>
      </c>
      <c r="N3393" s="68" t="str">
        <f>IFERROR(VLOOKUP($B3393,APガラス性能一覧!$A$2:$M$6097,13,0),"")</f>
        <v/>
      </c>
    </row>
    <row r="3394" spans="2:14" x14ac:dyDescent="0.4">
      <c r="B3394" s="68" t="str">
        <f>IF($D$2="","",IF($E$2=0.65,IFERROR(IF(INDEX(APガラス性能一覧!A:A,MATCH(ROW(B3388),APガラス性能一覧!$O:$O,0))="","",INDEX(APガラス性能一覧!A:A,MATCH(ROW(B3388),APガラス性能一覧!$O:$O,0))),""),IFERROR(IF(INDEX(APガラス性能一覧!A:A,MATCH(ROW(B3388),APガラス性能一覧!$N:$N,0))="","",INDEX(APガラス性能一覧!A:A,MATCH(ROW(B3388),APガラス性能一覧!$N:$N,0))),"")))</f>
        <v/>
      </c>
      <c r="C3394" s="68" t="str">
        <f>IFERROR(VLOOKUP($B3394,APガラス性能一覧!$A$2:$M$6097,2,0),"")</f>
        <v/>
      </c>
      <c r="D3394" s="68" t="str">
        <f>IFERROR(VLOOKUP($B3394,APガラス性能一覧!$A$2:$M$6097,3,0),"")</f>
        <v/>
      </c>
      <c r="E3394" s="68" t="str">
        <f>IFERROR(VLOOKUP($B3394,APガラス性能一覧!$A$2:$M$6097,4,0),"")</f>
        <v/>
      </c>
      <c r="F3394" s="68" t="str">
        <f>IFERROR(VLOOKUP($B3394,APガラス性能一覧!$A$2:$M$6097,5,0),"")</f>
        <v/>
      </c>
      <c r="G3394" s="68" t="str">
        <f>IFERROR(VLOOKUP($B3394,APガラス性能一覧!$A$2:$M$6097,6,0),"")</f>
        <v/>
      </c>
      <c r="H3394" s="68" t="str">
        <f>IFERROR(VLOOKUP($B3394,APガラス性能一覧!$A$2:$M$6097,7,0),"")</f>
        <v/>
      </c>
      <c r="I3394" s="68" t="str">
        <f>IFERROR(VLOOKUP($B3394,APガラス性能一覧!$A$2:$M$6097,8,0),"")</f>
        <v/>
      </c>
      <c r="J3394" s="68" t="str">
        <f>IFERROR(VLOOKUP($B3394,APガラス性能一覧!$A$2:$M$6097,9,0),"")</f>
        <v/>
      </c>
      <c r="K3394" s="68" t="str">
        <f>IFERROR(VLOOKUP($B3394,APガラス性能一覧!$A$2:$M$6097,10,0),"")</f>
        <v/>
      </c>
      <c r="L3394" s="68" t="str">
        <f>IFERROR(VLOOKUP($B3394,APガラス性能一覧!$A$2:$M$6097,11,0),"")</f>
        <v/>
      </c>
      <c r="M3394" s="68" t="str">
        <f>IFERROR(VLOOKUP($B3394,APガラス性能一覧!$A$2:$M$6097,12,0),"")</f>
        <v/>
      </c>
      <c r="N3394" s="68" t="str">
        <f>IFERROR(VLOOKUP($B3394,APガラス性能一覧!$A$2:$M$6097,13,0),"")</f>
        <v/>
      </c>
    </row>
    <row r="3395" spans="2:14" x14ac:dyDescent="0.4">
      <c r="B3395" s="68" t="str">
        <f>IF($D$2="","",IF($E$2=0.65,IFERROR(IF(INDEX(APガラス性能一覧!A:A,MATCH(ROW(B3389),APガラス性能一覧!$O:$O,0))="","",INDEX(APガラス性能一覧!A:A,MATCH(ROW(B3389),APガラス性能一覧!$O:$O,0))),""),IFERROR(IF(INDEX(APガラス性能一覧!A:A,MATCH(ROW(B3389),APガラス性能一覧!$N:$N,0))="","",INDEX(APガラス性能一覧!A:A,MATCH(ROW(B3389),APガラス性能一覧!$N:$N,0))),"")))</f>
        <v/>
      </c>
      <c r="C3395" s="68" t="str">
        <f>IFERROR(VLOOKUP($B3395,APガラス性能一覧!$A$2:$M$6097,2,0),"")</f>
        <v/>
      </c>
      <c r="D3395" s="68" t="str">
        <f>IFERROR(VLOOKUP($B3395,APガラス性能一覧!$A$2:$M$6097,3,0),"")</f>
        <v/>
      </c>
      <c r="E3395" s="68" t="str">
        <f>IFERROR(VLOOKUP($B3395,APガラス性能一覧!$A$2:$M$6097,4,0),"")</f>
        <v/>
      </c>
      <c r="F3395" s="68" t="str">
        <f>IFERROR(VLOOKUP($B3395,APガラス性能一覧!$A$2:$M$6097,5,0),"")</f>
        <v/>
      </c>
      <c r="G3395" s="68" t="str">
        <f>IFERROR(VLOOKUP($B3395,APガラス性能一覧!$A$2:$M$6097,6,0),"")</f>
        <v/>
      </c>
      <c r="H3395" s="68" t="str">
        <f>IFERROR(VLOOKUP($B3395,APガラス性能一覧!$A$2:$M$6097,7,0),"")</f>
        <v/>
      </c>
      <c r="I3395" s="68" t="str">
        <f>IFERROR(VLOOKUP($B3395,APガラス性能一覧!$A$2:$M$6097,8,0),"")</f>
        <v/>
      </c>
      <c r="J3395" s="68" t="str">
        <f>IFERROR(VLOOKUP($B3395,APガラス性能一覧!$A$2:$M$6097,9,0),"")</f>
        <v/>
      </c>
      <c r="K3395" s="68" t="str">
        <f>IFERROR(VLOOKUP($B3395,APガラス性能一覧!$A$2:$M$6097,10,0),"")</f>
        <v/>
      </c>
      <c r="L3395" s="68" t="str">
        <f>IFERROR(VLOOKUP($B3395,APガラス性能一覧!$A$2:$M$6097,11,0),"")</f>
        <v/>
      </c>
      <c r="M3395" s="68" t="str">
        <f>IFERROR(VLOOKUP($B3395,APガラス性能一覧!$A$2:$M$6097,12,0),"")</f>
        <v/>
      </c>
      <c r="N3395" s="68" t="str">
        <f>IFERROR(VLOOKUP($B3395,APガラス性能一覧!$A$2:$M$6097,13,0),"")</f>
        <v/>
      </c>
    </row>
    <row r="3396" spans="2:14" x14ac:dyDescent="0.4">
      <c r="B3396" s="68" t="str">
        <f>IF($D$2="","",IF($E$2=0.65,IFERROR(IF(INDEX(APガラス性能一覧!A:A,MATCH(ROW(B3390),APガラス性能一覧!$O:$O,0))="","",INDEX(APガラス性能一覧!A:A,MATCH(ROW(B3390),APガラス性能一覧!$O:$O,0))),""),IFERROR(IF(INDEX(APガラス性能一覧!A:A,MATCH(ROW(B3390),APガラス性能一覧!$N:$N,0))="","",INDEX(APガラス性能一覧!A:A,MATCH(ROW(B3390),APガラス性能一覧!$N:$N,0))),"")))</f>
        <v/>
      </c>
      <c r="C3396" s="68" t="str">
        <f>IFERROR(VLOOKUP($B3396,APガラス性能一覧!$A$2:$M$6097,2,0),"")</f>
        <v/>
      </c>
      <c r="D3396" s="68" t="str">
        <f>IFERROR(VLOOKUP($B3396,APガラス性能一覧!$A$2:$M$6097,3,0),"")</f>
        <v/>
      </c>
      <c r="E3396" s="68" t="str">
        <f>IFERROR(VLOOKUP($B3396,APガラス性能一覧!$A$2:$M$6097,4,0),"")</f>
        <v/>
      </c>
      <c r="F3396" s="68" t="str">
        <f>IFERROR(VLOOKUP($B3396,APガラス性能一覧!$A$2:$M$6097,5,0),"")</f>
        <v/>
      </c>
      <c r="G3396" s="68" t="str">
        <f>IFERROR(VLOOKUP($B3396,APガラス性能一覧!$A$2:$M$6097,6,0),"")</f>
        <v/>
      </c>
      <c r="H3396" s="68" t="str">
        <f>IFERROR(VLOOKUP($B3396,APガラス性能一覧!$A$2:$M$6097,7,0),"")</f>
        <v/>
      </c>
      <c r="I3396" s="68" t="str">
        <f>IFERROR(VLOOKUP($B3396,APガラス性能一覧!$A$2:$M$6097,8,0),"")</f>
        <v/>
      </c>
      <c r="J3396" s="68" t="str">
        <f>IFERROR(VLOOKUP($B3396,APガラス性能一覧!$A$2:$M$6097,9,0),"")</f>
        <v/>
      </c>
      <c r="K3396" s="68" t="str">
        <f>IFERROR(VLOOKUP($B3396,APガラス性能一覧!$A$2:$M$6097,10,0),"")</f>
        <v/>
      </c>
      <c r="L3396" s="68" t="str">
        <f>IFERROR(VLOOKUP($B3396,APガラス性能一覧!$A$2:$M$6097,11,0),"")</f>
        <v/>
      </c>
      <c r="M3396" s="68" t="str">
        <f>IFERROR(VLOOKUP($B3396,APガラス性能一覧!$A$2:$M$6097,12,0),"")</f>
        <v/>
      </c>
      <c r="N3396" s="68" t="str">
        <f>IFERROR(VLOOKUP($B3396,APガラス性能一覧!$A$2:$M$6097,13,0),"")</f>
        <v/>
      </c>
    </row>
    <row r="3397" spans="2:14" x14ac:dyDescent="0.4">
      <c r="B3397" s="68" t="str">
        <f>IF($D$2="","",IF($E$2=0.65,IFERROR(IF(INDEX(APガラス性能一覧!A:A,MATCH(ROW(B3391),APガラス性能一覧!$O:$O,0))="","",INDEX(APガラス性能一覧!A:A,MATCH(ROW(B3391),APガラス性能一覧!$O:$O,0))),""),IFERROR(IF(INDEX(APガラス性能一覧!A:A,MATCH(ROW(B3391),APガラス性能一覧!$N:$N,0))="","",INDEX(APガラス性能一覧!A:A,MATCH(ROW(B3391),APガラス性能一覧!$N:$N,0))),"")))</f>
        <v/>
      </c>
      <c r="C3397" s="68" t="str">
        <f>IFERROR(VLOOKUP($B3397,APガラス性能一覧!$A$2:$M$6097,2,0),"")</f>
        <v/>
      </c>
      <c r="D3397" s="68" t="str">
        <f>IFERROR(VLOOKUP($B3397,APガラス性能一覧!$A$2:$M$6097,3,0),"")</f>
        <v/>
      </c>
      <c r="E3397" s="68" t="str">
        <f>IFERROR(VLOOKUP($B3397,APガラス性能一覧!$A$2:$M$6097,4,0),"")</f>
        <v/>
      </c>
      <c r="F3397" s="68" t="str">
        <f>IFERROR(VLOOKUP($B3397,APガラス性能一覧!$A$2:$M$6097,5,0),"")</f>
        <v/>
      </c>
      <c r="G3397" s="68" t="str">
        <f>IFERROR(VLOOKUP($B3397,APガラス性能一覧!$A$2:$M$6097,6,0),"")</f>
        <v/>
      </c>
      <c r="H3397" s="68" t="str">
        <f>IFERROR(VLOOKUP($B3397,APガラス性能一覧!$A$2:$M$6097,7,0),"")</f>
        <v/>
      </c>
      <c r="I3397" s="68" t="str">
        <f>IFERROR(VLOOKUP($B3397,APガラス性能一覧!$A$2:$M$6097,8,0),"")</f>
        <v/>
      </c>
      <c r="J3397" s="68" t="str">
        <f>IFERROR(VLOOKUP($B3397,APガラス性能一覧!$A$2:$M$6097,9,0),"")</f>
        <v/>
      </c>
      <c r="K3397" s="68" t="str">
        <f>IFERROR(VLOOKUP($B3397,APガラス性能一覧!$A$2:$M$6097,10,0),"")</f>
        <v/>
      </c>
      <c r="L3397" s="68" t="str">
        <f>IFERROR(VLOOKUP($B3397,APガラス性能一覧!$A$2:$M$6097,11,0),"")</f>
        <v/>
      </c>
      <c r="M3397" s="68" t="str">
        <f>IFERROR(VLOOKUP($B3397,APガラス性能一覧!$A$2:$M$6097,12,0),"")</f>
        <v/>
      </c>
      <c r="N3397" s="68" t="str">
        <f>IFERROR(VLOOKUP($B3397,APガラス性能一覧!$A$2:$M$6097,13,0),"")</f>
        <v/>
      </c>
    </row>
    <row r="3398" spans="2:14" x14ac:dyDescent="0.4">
      <c r="B3398" s="68" t="str">
        <f>IF($D$2="","",IF($E$2=0.65,IFERROR(IF(INDEX(APガラス性能一覧!A:A,MATCH(ROW(B3392),APガラス性能一覧!$O:$O,0))="","",INDEX(APガラス性能一覧!A:A,MATCH(ROW(B3392),APガラス性能一覧!$O:$O,0))),""),IFERROR(IF(INDEX(APガラス性能一覧!A:A,MATCH(ROW(B3392),APガラス性能一覧!$N:$N,0))="","",INDEX(APガラス性能一覧!A:A,MATCH(ROW(B3392),APガラス性能一覧!$N:$N,0))),"")))</f>
        <v/>
      </c>
      <c r="C3398" s="68" t="str">
        <f>IFERROR(VLOOKUP($B3398,APガラス性能一覧!$A$2:$M$6097,2,0),"")</f>
        <v/>
      </c>
      <c r="D3398" s="68" t="str">
        <f>IFERROR(VLOOKUP($B3398,APガラス性能一覧!$A$2:$M$6097,3,0),"")</f>
        <v/>
      </c>
      <c r="E3398" s="68" t="str">
        <f>IFERROR(VLOOKUP($B3398,APガラス性能一覧!$A$2:$M$6097,4,0),"")</f>
        <v/>
      </c>
      <c r="F3398" s="68" t="str">
        <f>IFERROR(VLOOKUP($B3398,APガラス性能一覧!$A$2:$M$6097,5,0),"")</f>
        <v/>
      </c>
      <c r="G3398" s="68" t="str">
        <f>IFERROR(VLOOKUP($B3398,APガラス性能一覧!$A$2:$M$6097,6,0),"")</f>
        <v/>
      </c>
      <c r="H3398" s="68" t="str">
        <f>IFERROR(VLOOKUP($B3398,APガラス性能一覧!$A$2:$M$6097,7,0),"")</f>
        <v/>
      </c>
      <c r="I3398" s="68" t="str">
        <f>IFERROR(VLOOKUP($B3398,APガラス性能一覧!$A$2:$M$6097,8,0),"")</f>
        <v/>
      </c>
      <c r="J3398" s="68" t="str">
        <f>IFERROR(VLOOKUP($B3398,APガラス性能一覧!$A$2:$M$6097,9,0),"")</f>
        <v/>
      </c>
      <c r="K3398" s="68" t="str">
        <f>IFERROR(VLOOKUP($B3398,APガラス性能一覧!$A$2:$M$6097,10,0),"")</f>
        <v/>
      </c>
      <c r="L3398" s="68" t="str">
        <f>IFERROR(VLOOKUP($B3398,APガラス性能一覧!$A$2:$M$6097,11,0),"")</f>
        <v/>
      </c>
      <c r="M3398" s="68" t="str">
        <f>IFERROR(VLOOKUP($B3398,APガラス性能一覧!$A$2:$M$6097,12,0),"")</f>
        <v/>
      </c>
      <c r="N3398" s="68" t="str">
        <f>IFERROR(VLOOKUP($B3398,APガラス性能一覧!$A$2:$M$6097,13,0),"")</f>
        <v/>
      </c>
    </row>
    <row r="3399" spans="2:14" x14ac:dyDescent="0.4">
      <c r="B3399" s="68" t="str">
        <f>IF($D$2="","",IF($E$2=0.65,IFERROR(IF(INDEX(APガラス性能一覧!A:A,MATCH(ROW(B3393),APガラス性能一覧!$O:$O,0))="","",INDEX(APガラス性能一覧!A:A,MATCH(ROW(B3393),APガラス性能一覧!$O:$O,0))),""),IFERROR(IF(INDEX(APガラス性能一覧!A:A,MATCH(ROW(B3393),APガラス性能一覧!$N:$N,0))="","",INDEX(APガラス性能一覧!A:A,MATCH(ROW(B3393),APガラス性能一覧!$N:$N,0))),"")))</f>
        <v/>
      </c>
      <c r="C3399" s="68" t="str">
        <f>IFERROR(VLOOKUP($B3399,APガラス性能一覧!$A$2:$M$6097,2,0),"")</f>
        <v/>
      </c>
      <c r="D3399" s="68" t="str">
        <f>IFERROR(VLOOKUP($B3399,APガラス性能一覧!$A$2:$M$6097,3,0),"")</f>
        <v/>
      </c>
      <c r="E3399" s="68" t="str">
        <f>IFERROR(VLOOKUP($B3399,APガラス性能一覧!$A$2:$M$6097,4,0),"")</f>
        <v/>
      </c>
      <c r="F3399" s="68" t="str">
        <f>IFERROR(VLOOKUP($B3399,APガラス性能一覧!$A$2:$M$6097,5,0),"")</f>
        <v/>
      </c>
      <c r="G3399" s="68" t="str">
        <f>IFERROR(VLOOKUP($B3399,APガラス性能一覧!$A$2:$M$6097,6,0),"")</f>
        <v/>
      </c>
      <c r="H3399" s="68" t="str">
        <f>IFERROR(VLOOKUP($B3399,APガラス性能一覧!$A$2:$M$6097,7,0),"")</f>
        <v/>
      </c>
      <c r="I3399" s="68" t="str">
        <f>IFERROR(VLOOKUP($B3399,APガラス性能一覧!$A$2:$M$6097,8,0),"")</f>
        <v/>
      </c>
      <c r="J3399" s="68" t="str">
        <f>IFERROR(VLOOKUP($B3399,APガラス性能一覧!$A$2:$M$6097,9,0),"")</f>
        <v/>
      </c>
      <c r="K3399" s="68" t="str">
        <f>IFERROR(VLOOKUP($B3399,APガラス性能一覧!$A$2:$M$6097,10,0),"")</f>
        <v/>
      </c>
      <c r="L3399" s="68" t="str">
        <f>IFERROR(VLOOKUP($B3399,APガラス性能一覧!$A$2:$M$6097,11,0),"")</f>
        <v/>
      </c>
      <c r="M3399" s="68" t="str">
        <f>IFERROR(VLOOKUP($B3399,APガラス性能一覧!$A$2:$M$6097,12,0),"")</f>
        <v/>
      </c>
      <c r="N3399" s="68" t="str">
        <f>IFERROR(VLOOKUP($B3399,APガラス性能一覧!$A$2:$M$6097,13,0),"")</f>
        <v/>
      </c>
    </row>
    <row r="3400" spans="2:14" x14ac:dyDescent="0.4">
      <c r="B3400" s="68" t="str">
        <f>IF($D$2="","",IF($E$2=0.65,IFERROR(IF(INDEX(APガラス性能一覧!A:A,MATCH(ROW(B3394),APガラス性能一覧!$O:$O,0))="","",INDEX(APガラス性能一覧!A:A,MATCH(ROW(B3394),APガラス性能一覧!$O:$O,0))),""),IFERROR(IF(INDEX(APガラス性能一覧!A:A,MATCH(ROW(B3394),APガラス性能一覧!$N:$N,0))="","",INDEX(APガラス性能一覧!A:A,MATCH(ROW(B3394),APガラス性能一覧!$N:$N,0))),"")))</f>
        <v/>
      </c>
      <c r="C3400" s="68" t="str">
        <f>IFERROR(VLOOKUP($B3400,APガラス性能一覧!$A$2:$M$6097,2,0),"")</f>
        <v/>
      </c>
      <c r="D3400" s="68" t="str">
        <f>IFERROR(VLOOKUP($B3400,APガラス性能一覧!$A$2:$M$6097,3,0),"")</f>
        <v/>
      </c>
      <c r="E3400" s="68" t="str">
        <f>IFERROR(VLOOKUP($B3400,APガラス性能一覧!$A$2:$M$6097,4,0),"")</f>
        <v/>
      </c>
      <c r="F3400" s="68" t="str">
        <f>IFERROR(VLOOKUP($B3400,APガラス性能一覧!$A$2:$M$6097,5,0),"")</f>
        <v/>
      </c>
      <c r="G3400" s="68" t="str">
        <f>IFERROR(VLOOKUP($B3400,APガラス性能一覧!$A$2:$M$6097,6,0),"")</f>
        <v/>
      </c>
      <c r="H3400" s="68" t="str">
        <f>IFERROR(VLOOKUP($B3400,APガラス性能一覧!$A$2:$M$6097,7,0),"")</f>
        <v/>
      </c>
      <c r="I3400" s="68" t="str">
        <f>IFERROR(VLOOKUP($B3400,APガラス性能一覧!$A$2:$M$6097,8,0),"")</f>
        <v/>
      </c>
      <c r="J3400" s="68" t="str">
        <f>IFERROR(VLOOKUP($B3400,APガラス性能一覧!$A$2:$M$6097,9,0),"")</f>
        <v/>
      </c>
      <c r="K3400" s="68" t="str">
        <f>IFERROR(VLOOKUP($B3400,APガラス性能一覧!$A$2:$M$6097,10,0),"")</f>
        <v/>
      </c>
      <c r="L3400" s="68" t="str">
        <f>IFERROR(VLOOKUP($B3400,APガラス性能一覧!$A$2:$M$6097,11,0),"")</f>
        <v/>
      </c>
      <c r="M3400" s="68" t="str">
        <f>IFERROR(VLOOKUP($B3400,APガラス性能一覧!$A$2:$M$6097,12,0),"")</f>
        <v/>
      </c>
      <c r="N3400" s="68" t="str">
        <f>IFERROR(VLOOKUP($B3400,APガラス性能一覧!$A$2:$M$6097,13,0),"")</f>
        <v/>
      </c>
    </row>
    <row r="3401" spans="2:14" x14ac:dyDescent="0.4">
      <c r="B3401" s="68" t="str">
        <f>IF($D$2="","",IF($E$2=0.65,IFERROR(IF(INDEX(APガラス性能一覧!A:A,MATCH(ROW(B3395),APガラス性能一覧!$O:$O,0))="","",INDEX(APガラス性能一覧!A:A,MATCH(ROW(B3395),APガラス性能一覧!$O:$O,0))),""),IFERROR(IF(INDEX(APガラス性能一覧!A:A,MATCH(ROW(B3395),APガラス性能一覧!$N:$N,0))="","",INDEX(APガラス性能一覧!A:A,MATCH(ROW(B3395),APガラス性能一覧!$N:$N,0))),"")))</f>
        <v/>
      </c>
      <c r="C3401" s="68" t="str">
        <f>IFERROR(VLOOKUP($B3401,APガラス性能一覧!$A$2:$M$6097,2,0),"")</f>
        <v/>
      </c>
      <c r="D3401" s="68" t="str">
        <f>IFERROR(VLOOKUP($B3401,APガラス性能一覧!$A$2:$M$6097,3,0),"")</f>
        <v/>
      </c>
      <c r="E3401" s="68" t="str">
        <f>IFERROR(VLOOKUP($B3401,APガラス性能一覧!$A$2:$M$6097,4,0),"")</f>
        <v/>
      </c>
      <c r="F3401" s="68" t="str">
        <f>IFERROR(VLOOKUP($B3401,APガラス性能一覧!$A$2:$M$6097,5,0),"")</f>
        <v/>
      </c>
      <c r="G3401" s="68" t="str">
        <f>IFERROR(VLOOKUP($B3401,APガラス性能一覧!$A$2:$M$6097,6,0),"")</f>
        <v/>
      </c>
      <c r="H3401" s="68" t="str">
        <f>IFERROR(VLOOKUP($B3401,APガラス性能一覧!$A$2:$M$6097,7,0),"")</f>
        <v/>
      </c>
      <c r="I3401" s="68" t="str">
        <f>IFERROR(VLOOKUP($B3401,APガラス性能一覧!$A$2:$M$6097,8,0),"")</f>
        <v/>
      </c>
      <c r="J3401" s="68" t="str">
        <f>IFERROR(VLOOKUP($B3401,APガラス性能一覧!$A$2:$M$6097,9,0),"")</f>
        <v/>
      </c>
      <c r="K3401" s="68" t="str">
        <f>IFERROR(VLOOKUP($B3401,APガラス性能一覧!$A$2:$M$6097,10,0),"")</f>
        <v/>
      </c>
      <c r="L3401" s="68" t="str">
        <f>IFERROR(VLOOKUP($B3401,APガラス性能一覧!$A$2:$M$6097,11,0),"")</f>
        <v/>
      </c>
      <c r="M3401" s="68" t="str">
        <f>IFERROR(VLOOKUP($B3401,APガラス性能一覧!$A$2:$M$6097,12,0),"")</f>
        <v/>
      </c>
      <c r="N3401" s="68" t="str">
        <f>IFERROR(VLOOKUP($B3401,APガラス性能一覧!$A$2:$M$6097,13,0),"")</f>
        <v/>
      </c>
    </row>
    <row r="3402" spans="2:14" x14ac:dyDescent="0.4">
      <c r="B3402" s="68" t="str">
        <f>IF($D$2="","",IF($E$2=0.65,IFERROR(IF(INDEX(APガラス性能一覧!A:A,MATCH(ROW(B3396),APガラス性能一覧!$O:$O,0))="","",INDEX(APガラス性能一覧!A:A,MATCH(ROW(B3396),APガラス性能一覧!$O:$O,0))),""),IFERROR(IF(INDEX(APガラス性能一覧!A:A,MATCH(ROW(B3396),APガラス性能一覧!$N:$N,0))="","",INDEX(APガラス性能一覧!A:A,MATCH(ROW(B3396),APガラス性能一覧!$N:$N,0))),"")))</f>
        <v/>
      </c>
      <c r="C3402" s="68" t="str">
        <f>IFERROR(VLOOKUP($B3402,APガラス性能一覧!$A$2:$M$6097,2,0),"")</f>
        <v/>
      </c>
      <c r="D3402" s="68" t="str">
        <f>IFERROR(VLOOKUP($B3402,APガラス性能一覧!$A$2:$M$6097,3,0),"")</f>
        <v/>
      </c>
      <c r="E3402" s="68" t="str">
        <f>IFERROR(VLOOKUP($B3402,APガラス性能一覧!$A$2:$M$6097,4,0),"")</f>
        <v/>
      </c>
      <c r="F3402" s="68" t="str">
        <f>IFERROR(VLOOKUP($B3402,APガラス性能一覧!$A$2:$M$6097,5,0),"")</f>
        <v/>
      </c>
      <c r="G3402" s="68" t="str">
        <f>IFERROR(VLOOKUP($B3402,APガラス性能一覧!$A$2:$M$6097,6,0),"")</f>
        <v/>
      </c>
      <c r="H3402" s="68" t="str">
        <f>IFERROR(VLOOKUP($B3402,APガラス性能一覧!$A$2:$M$6097,7,0),"")</f>
        <v/>
      </c>
      <c r="I3402" s="68" t="str">
        <f>IFERROR(VLOOKUP($B3402,APガラス性能一覧!$A$2:$M$6097,8,0),"")</f>
        <v/>
      </c>
      <c r="J3402" s="68" t="str">
        <f>IFERROR(VLOOKUP($B3402,APガラス性能一覧!$A$2:$M$6097,9,0),"")</f>
        <v/>
      </c>
      <c r="K3402" s="68" t="str">
        <f>IFERROR(VLOOKUP($B3402,APガラス性能一覧!$A$2:$M$6097,10,0),"")</f>
        <v/>
      </c>
      <c r="L3402" s="68" t="str">
        <f>IFERROR(VLOOKUP($B3402,APガラス性能一覧!$A$2:$M$6097,11,0),"")</f>
        <v/>
      </c>
      <c r="M3402" s="68" t="str">
        <f>IFERROR(VLOOKUP($B3402,APガラス性能一覧!$A$2:$M$6097,12,0),"")</f>
        <v/>
      </c>
      <c r="N3402" s="68" t="str">
        <f>IFERROR(VLOOKUP($B3402,APガラス性能一覧!$A$2:$M$6097,13,0),"")</f>
        <v/>
      </c>
    </row>
    <row r="3403" spans="2:14" x14ac:dyDescent="0.4">
      <c r="B3403" s="68" t="str">
        <f>IF($D$2="","",IF($E$2=0.65,IFERROR(IF(INDEX(APガラス性能一覧!A:A,MATCH(ROW(B3397),APガラス性能一覧!$O:$O,0))="","",INDEX(APガラス性能一覧!A:A,MATCH(ROW(B3397),APガラス性能一覧!$O:$O,0))),""),IFERROR(IF(INDEX(APガラス性能一覧!A:A,MATCH(ROW(B3397),APガラス性能一覧!$N:$N,0))="","",INDEX(APガラス性能一覧!A:A,MATCH(ROW(B3397),APガラス性能一覧!$N:$N,0))),"")))</f>
        <v/>
      </c>
      <c r="C3403" s="68" t="str">
        <f>IFERROR(VLOOKUP($B3403,APガラス性能一覧!$A$2:$M$6097,2,0),"")</f>
        <v/>
      </c>
      <c r="D3403" s="68" t="str">
        <f>IFERROR(VLOOKUP($B3403,APガラス性能一覧!$A$2:$M$6097,3,0),"")</f>
        <v/>
      </c>
      <c r="E3403" s="68" t="str">
        <f>IFERROR(VLOOKUP($B3403,APガラス性能一覧!$A$2:$M$6097,4,0),"")</f>
        <v/>
      </c>
      <c r="F3403" s="68" t="str">
        <f>IFERROR(VLOOKUP($B3403,APガラス性能一覧!$A$2:$M$6097,5,0),"")</f>
        <v/>
      </c>
      <c r="G3403" s="68" t="str">
        <f>IFERROR(VLOOKUP($B3403,APガラス性能一覧!$A$2:$M$6097,6,0),"")</f>
        <v/>
      </c>
      <c r="H3403" s="68" t="str">
        <f>IFERROR(VLOOKUP($B3403,APガラス性能一覧!$A$2:$M$6097,7,0),"")</f>
        <v/>
      </c>
      <c r="I3403" s="68" t="str">
        <f>IFERROR(VLOOKUP($B3403,APガラス性能一覧!$A$2:$M$6097,8,0),"")</f>
        <v/>
      </c>
      <c r="J3403" s="68" t="str">
        <f>IFERROR(VLOOKUP($B3403,APガラス性能一覧!$A$2:$M$6097,9,0),"")</f>
        <v/>
      </c>
      <c r="K3403" s="68" t="str">
        <f>IFERROR(VLOOKUP($B3403,APガラス性能一覧!$A$2:$M$6097,10,0),"")</f>
        <v/>
      </c>
      <c r="L3403" s="68" t="str">
        <f>IFERROR(VLOOKUP($B3403,APガラス性能一覧!$A$2:$M$6097,11,0),"")</f>
        <v/>
      </c>
      <c r="M3403" s="68" t="str">
        <f>IFERROR(VLOOKUP($B3403,APガラス性能一覧!$A$2:$M$6097,12,0),"")</f>
        <v/>
      </c>
      <c r="N3403" s="68" t="str">
        <f>IFERROR(VLOOKUP($B3403,APガラス性能一覧!$A$2:$M$6097,13,0),"")</f>
        <v/>
      </c>
    </row>
    <row r="3404" spans="2:14" x14ac:dyDescent="0.4">
      <c r="B3404" s="68" t="str">
        <f>IF($D$2="","",IF($E$2=0.65,IFERROR(IF(INDEX(APガラス性能一覧!A:A,MATCH(ROW(B3398),APガラス性能一覧!$O:$O,0))="","",INDEX(APガラス性能一覧!A:A,MATCH(ROW(B3398),APガラス性能一覧!$O:$O,0))),""),IFERROR(IF(INDEX(APガラス性能一覧!A:A,MATCH(ROW(B3398),APガラス性能一覧!$N:$N,0))="","",INDEX(APガラス性能一覧!A:A,MATCH(ROW(B3398),APガラス性能一覧!$N:$N,0))),"")))</f>
        <v/>
      </c>
      <c r="C3404" s="68" t="str">
        <f>IFERROR(VLOOKUP($B3404,APガラス性能一覧!$A$2:$M$6097,2,0),"")</f>
        <v/>
      </c>
      <c r="D3404" s="68" t="str">
        <f>IFERROR(VLOOKUP($B3404,APガラス性能一覧!$A$2:$M$6097,3,0),"")</f>
        <v/>
      </c>
      <c r="E3404" s="68" t="str">
        <f>IFERROR(VLOOKUP($B3404,APガラス性能一覧!$A$2:$M$6097,4,0),"")</f>
        <v/>
      </c>
      <c r="F3404" s="68" t="str">
        <f>IFERROR(VLOOKUP($B3404,APガラス性能一覧!$A$2:$M$6097,5,0),"")</f>
        <v/>
      </c>
      <c r="G3404" s="68" t="str">
        <f>IFERROR(VLOOKUP($B3404,APガラス性能一覧!$A$2:$M$6097,6,0),"")</f>
        <v/>
      </c>
      <c r="H3404" s="68" t="str">
        <f>IFERROR(VLOOKUP($B3404,APガラス性能一覧!$A$2:$M$6097,7,0),"")</f>
        <v/>
      </c>
      <c r="I3404" s="68" t="str">
        <f>IFERROR(VLOOKUP($B3404,APガラス性能一覧!$A$2:$M$6097,8,0),"")</f>
        <v/>
      </c>
      <c r="J3404" s="68" t="str">
        <f>IFERROR(VLOOKUP($B3404,APガラス性能一覧!$A$2:$M$6097,9,0),"")</f>
        <v/>
      </c>
      <c r="K3404" s="68" t="str">
        <f>IFERROR(VLOOKUP($B3404,APガラス性能一覧!$A$2:$M$6097,10,0),"")</f>
        <v/>
      </c>
      <c r="L3404" s="68" t="str">
        <f>IFERROR(VLOOKUP($B3404,APガラス性能一覧!$A$2:$M$6097,11,0),"")</f>
        <v/>
      </c>
      <c r="M3404" s="68" t="str">
        <f>IFERROR(VLOOKUP($B3404,APガラス性能一覧!$A$2:$M$6097,12,0),"")</f>
        <v/>
      </c>
      <c r="N3404" s="68" t="str">
        <f>IFERROR(VLOOKUP($B3404,APガラス性能一覧!$A$2:$M$6097,13,0),"")</f>
        <v/>
      </c>
    </row>
    <row r="3405" spans="2:14" x14ac:dyDescent="0.4">
      <c r="B3405" s="68" t="str">
        <f>IF($D$2="","",IF($E$2=0.65,IFERROR(IF(INDEX(APガラス性能一覧!A:A,MATCH(ROW(B3399),APガラス性能一覧!$O:$O,0))="","",INDEX(APガラス性能一覧!A:A,MATCH(ROW(B3399),APガラス性能一覧!$O:$O,0))),""),IFERROR(IF(INDEX(APガラス性能一覧!A:A,MATCH(ROW(B3399),APガラス性能一覧!$N:$N,0))="","",INDEX(APガラス性能一覧!A:A,MATCH(ROW(B3399),APガラス性能一覧!$N:$N,0))),"")))</f>
        <v/>
      </c>
      <c r="C3405" s="68" t="str">
        <f>IFERROR(VLOOKUP($B3405,APガラス性能一覧!$A$2:$M$6097,2,0),"")</f>
        <v/>
      </c>
      <c r="D3405" s="68" t="str">
        <f>IFERROR(VLOOKUP($B3405,APガラス性能一覧!$A$2:$M$6097,3,0),"")</f>
        <v/>
      </c>
      <c r="E3405" s="68" t="str">
        <f>IFERROR(VLOOKUP($B3405,APガラス性能一覧!$A$2:$M$6097,4,0),"")</f>
        <v/>
      </c>
      <c r="F3405" s="68" t="str">
        <f>IFERROR(VLOOKUP($B3405,APガラス性能一覧!$A$2:$M$6097,5,0),"")</f>
        <v/>
      </c>
      <c r="G3405" s="68" t="str">
        <f>IFERROR(VLOOKUP($B3405,APガラス性能一覧!$A$2:$M$6097,6,0),"")</f>
        <v/>
      </c>
      <c r="H3405" s="68" t="str">
        <f>IFERROR(VLOOKUP($B3405,APガラス性能一覧!$A$2:$M$6097,7,0),"")</f>
        <v/>
      </c>
      <c r="I3405" s="68" t="str">
        <f>IFERROR(VLOOKUP($B3405,APガラス性能一覧!$A$2:$M$6097,8,0),"")</f>
        <v/>
      </c>
      <c r="J3405" s="68" t="str">
        <f>IFERROR(VLOOKUP($B3405,APガラス性能一覧!$A$2:$M$6097,9,0),"")</f>
        <v/>
      </c>
      <c r="K3405" s="68" t="str">
        <f>IFERROR(VLOOKUP($B3405,APガラス性能一覧!$A$2:$M$6097,10,0),"")</f>
        <v/>
      </c>
      <c r="L3405" s="68" t="str">
        <f>IFERROR(VLOOKUP($B3405,APガラス性能一覧!$A$2:$M$6097,11,0),"")</f>
        <v/>
      </c>
      <c r="M3405" s="68" t="str">
        <f>IFERROR(VLOOKUP($B3405,APガラス性能一覧!$A$2:$M$6097,12,0),"")</f>
        <v/>
      </c>
      <c r="N3405" s="68" t="str">
        <f>IFERROR(VLOOKUP($B3405,APガラス性能一覧!$A$2:$M$6097,13,0),"")</f>
        <v/>
      </c>
    </row>
    <row r="3406" spans="2:14" x14ac:dyDescent="0.4">
      <c r="B3406" s="68" t="str">
        <f>IF($D$2="","",IF($E$2=0.65,IFERROR(IF(INDEX(APガラス性能一覧!A:A,MATCH(ROW(B3400),APガラス性能一覧!$O:$O,0))="","",INDEX(APガラス性能一覧!A:A,MATCH(ROW(B3400),APガラス性能一覧!$O:$O,0))),""),IFERROR(IF(INDEX(APガラス性能一覧!A:A,MATCH(ROW(B3400),APガラス性能一覧!$N:$N,0))="","",INDEX(APガラス性能一覧!A:A,MATCH(ROW(B3400),APガラス性能一覧!$N:$N,0))),"")))</f>
        <v/>
      </c>
      <c r="C3406" s="68" t="str">
        <f>IFERROR(VLOOKUP($B3406,APガラス性能一覧!$A$2:$M$6097,2,0),"")</f>
        <v/>
      </c>
      <c r="D3406" s="68" t="str">
        <f>IFERROR(VLOOKUP($B3406,APガラス性能一覧!$A$2:$M$6097,3,0),"")</f>
        <v/>
      </c>
      <c r="E3406" s="68" t="str">
        <f>IFERROR(VLOOKUP($B3406,APガラス性能一覧!$A$2:$M$6097,4,0),"")</f>
        <v/>
      </c>
      <c r="F3406" s="68" t="str">
        <f>IFERROR(VLOOKUP($B3406,APガラス性能一覧!$A$2:$M$6097,5,0),"")</f>
        <v/>
      </c>
      <c r="G3406" s="68" t="str">
        <f>IFERROR(VLOOKUP($B3406,APガラス性能一覧!$A$2:$M$6097,6,0),"")</f>
        <v/>
      </c>
      <c r="H3406" s="68" t="str">
        <f>IFERROR(VLOOKUP($B3406,APガラス性能一覧!$A$2:$M$6097,7,0),"")</f>
        <v/>
      </c>
      <c r="I3406" s="68" t="str">
        <f>IFERROR(VLOOKUP($B3406,APガラス性能一覧!$A$2:$M$6097,8,0),"")</f>
        <v/>
      </c>
      <c r="J3406" s="68" t="str">
        <f>IFERROR(VLOOKUP($B3406,APガラス性能一覧!$A$2:$M$6097,9,0),"")</f>
        <v/>
      </c>
      <c r="K3406" s="68" t="str">
        <f>IFERROR(VLOOKUP($B3406,APガラス性能一覧!$A$2:$M$6097,10,0),"")</f>
        <v/>
      </c>
      <c r="L3406" s="68" t="str">
        <f>IFERROR(VLOOKUP($B3406,APガラス性能一覧!$A$2:$M$6097,11,0),"")</f>
        <v/>
      </c>
      <c r="M3406" s="68" t="str">
        <f>IFERROR(VLOOKUP($B3406,APガラス性能一覧!$A$2:$M$6097,12,0),"")</f>
        <v/>
      </c>
      <c r="N3406" s="68" t="str">
        <f>IFERROR(VLOOKUP($B3406,APガラス性能一覧!$A$2:$M$6097,13,0),"")</f>
        <v/>
      </c>
    </row>
    <row r="3407" spans="2:14" x14ac:dyDescent="0.4">
      <c r="B3407" s="68" t="str">
        <f>IF($D$2="","",IF($E$2=0.65,IFERROR(IF(INDEX(APガラス性能一覧!A:A,MATCH(ROW(B3401),APガラス性能一覧!$O:$O,0))="","",INDEX(APガラス性能一覧!A:A,MATCH(ROW(B3401),APガラス性能一覧!$O:$O,0))),""),IFERROR(IF(INDEX(APガラス性能一覧!A:A,MATCH(ROW(B3401),APガラス性能一覧!$N:$N,0))="","",INDEX(APガラス性能一覧!A:A,MATCH(ROW(B3401),APガラス性能一覧!$N:$N,0))),"")))</f>
        <v/>
      </c>
      <c r="C3407" s="68" t="str">
        <f>IFERROR(VLOOKUP($B3407,APガラス性能一覧!$A$2:$M$6097,2,0),"")</f>
        <v/>
      </c>
      <c r="D3407" s="68" t="str">
        <f>IFERROR(VLOOKUP($B3407,APガラス性能一覧!$A$2:$M$6097,3,0),"")</f>
        <v/>
      </c>
      <c r="E3407" s="68" t="str">
        <f>IFERROR(VLOOKUP($B3407,APガラス性能一覧!$A$2:$M$6097,4,0),"")</f>
        <v/>
      </c>
      <c r="F3407" s="68" t="str">
        <f>IFERROR(VLOOKUP($B3407,APガラス性能一覧!$A$2:$M$6097,5,0),"")</f>
        <v/>
      </c>
      <c r="G3407" s="68" t="str">
        <f>IFERROR(VLOOKUP($B3407,APガラス性能一覧!$A$2:$M$6097,6,0),"")</f>
        <v/>
      </c>
      <c r="H3407" s="68" t="str">
        <f>IFERROR(VLOOKUP($B3407,APガラス性能一覧!$A$2:$M$6097,7,0),"")</f>
        <v/>
      </c>
      <c r="I3407" s="68" t="str">
        <f>IFERROR(VLOOKUP($B3407,APガラス性能一覧!$A$2:$M$6097,8,0),"")</f>
        <v/>
      </c>
      <c r="J3407" s="68" t="str">
        <f>IFERROR(VLOOKUP($B3407,APガラス性能一覧!$A$2:$M$6097,9,0),"")</f>
        <v/>
      </c>
      <c r="K3407" s="68" t="str">
        <f>IFERROR(VLOOKUP($B3407,APガラス性能一覧!$A$2:$M$6097,10,0),"")</f>
        <v/>
      </c>
      <c r="L3407" s="68" t="str">
        <f>IFERROR(VLOOKUP($B3407,APガラス性能一覧!$A$2:$M$6097,11,0),"")</f>
        <v/>
      </c>
      <c r="M3407" s="68" t="str">
        <f>IFERROR(VLOOKUP($B3407,APガラス性能一覧!$A$2:$M$6097,12,0),"")</f>
        <v/>
      </c>
      <c r="N3407" s="68" t="str">
        <f>IFERROR(VLOOKUP($B3407,APガラス性能一覧!$A$2:$M$6097,13,0),"")</f>
        <v/>
      </c>
    </row>
    <row r="3408" spans="2:14" x14ac:dyDescent="0.4">
      <c r="B3408" s="68" t="str">
        <f>IF($D$2="","",IF($E$2=0.65,IFERROR(IF(INDEX(APガラス性能一覧!A:A,MATCH(ROW(B3402),APガラス性能一覧!$O:$O,0))="","",INDEX(APガラス性能一覧!A:A,MATCH(ROW(B3402),APガラス性能一覧!$O:$O,0))),""),IFERROR(IF(INDEX(APガラス性能一覧!A:A,MATCH(ROW(B3402),APガラス性能一覧!$N:$N,0))="","",INDEX(APガラス性能一覧!A:A,MATCH(ROW(B3402),APガラス性能一覧!$N:$N,0))),"")))</f>
        <v/>
      </c>
      <c r="C3408" s="68" t="str">
        <f>IFERROR(VLOOKUP($B3408,APガラス性能一覧!$A$2:$M$6097,2,0),"")</f>
        <v/>
      </c>
      <c r="D3408" s="68" t="str">
        <f>IFERROR(VLOOKUP($B3408,APガラス性能一覧!$A$2:$M$6097,3,0),"")</f>
        <v/>
      </c>
      <c r="E3408" s="68" t="str">
        <f>IFERROR(VLOOKUP($B3408,APガラス性能一覧!$A$2:$M$6097,4,0),"")</f>
        <v/>
      </c>
      <c r="F3408" s="68" t="str">
        <f>IFERROR(VLOOKUP($B3408,APガラス性能一覧!$A$2:$M$6097,5,0),"")</f>
        <v/>
      </c>
      <c r="G3408" s="68" t="str">
        <f>IFERROR(VLOOKUP($B3408,APガラス性能一覧!$A$2:$M$6097,6,0),"")</f>
        <v/>
      </c>
      <c r="H3408" s="68" t="str">
        <f>IFERROR(VLOOKUP($B3408,APガラス性能一覧!$A$2:$M$6097,7,0),"")</f>
        <v/>
      </c>
      <c r="I3408" s="68" t="str">
        <f>IFERROR(VLOOKUP($B3408,APガラス性能一覧!$A$2:$M$6097,8,0),"")</f>
        <v/>
      </c>
      <c r="J3408" s="68" t="str">
        <f>IFERROR(VLOOKUP($B3408,APガラス性能一覧!$A$2:$M$6097,9,0),"")</f>
        <v/>
      </c>
      <c r="K3408" s="68" t="str">
        <f>IFERROR(VLOOKUP($B3408,APガラス性能一覧!$A$2:$M$6097,10,0),"")</f>
        <v/>
      </c>
      <c r="L3408" s="68" t="str">
        <f>IFERROR(VLOOKUP($B3408,APガラス性能一覧!$A$2:$M$6097,11,0),"")</f>
        <v/>
      </c>
      <c r="M3408" s="68" t="str">
        <f>IFERROR(VLOOKUP($B3408,APガラス性能一覧!$A$2:$M$6097,12,0),"")</f>
        <v/>
      </c>
      <c r="N3408" s="68" t="str">
        <f>IFERROR(VLOOKUP($B3408,APガラス性能一覧!$A$2:$M$6097,13,0),"")</f>
        <v/>
      </c>
    </row>
    <row r="3409" spans="2:14" x14ac:dyDescent="0.4">
      <c r="B3409" s="68" t="str">
        <f>IF($D$2="","",IF($E$2=0.65,IFERROR(IF(INDEX(APガラス性能一覧!A:A,MATCH(ROW(B3403),APガラス性能一覧!$O:$O,0))="","",INDEX(APガラス性能一覧!A:A,MATCH(ROW(B3403),APガラス性能一覧!$O:$O,0))),""),IFERROR(IF(INDEX(APガラス性能一覧!A:A,MATCH(ROW(B3403),APガラス性能一覧!$N:$N,0))="","",INDEX(APガラス性能一覧!A:A,MATCH(ROW(B3403),APガラス性能一覧!$N:$N,0))),"")))</f>
        <v/>
      </c>
      <c r="C3409" s="68" t="str">
        <f>IFERROR(VLOOKUP($B3409,APガラス性能一覧!$A$2:$M$6097,2,0),"")</f>
        <v/>
      </c>
      <c r="D3409" s="68" t="str">
        <f>IFERROR(VLOOKUP($B3409,APガラス性能一覧!$A$2:$M$6097,3,0),"")</f>
        <v/>
      </c>
      <c r="E3409" s="68" t="str">
        <f>IFERROR(VLOOKUP($B3409,APガラス性能一覧!$A$2:$M$6097,4,0),"")</f>
        <v/>
      </c>
      <c r="F3409" s="68" t="str">
        <f>IFERROR(VLOOKUP($B3409,APガラス性能一覧!$A$2:$M$6097,5,0),"")</f>
        <v/>
      </c>
      <c r="G3409" s="68" t="str">
        <f>IFERROR(VLOOKUP($B3409,APガラス性能一覧!$A$2:$M$6097,6,0),"")</f>
        <v/>
      </c>
      <c r="H3409" s="68" t="str">
        <f>IFERROR(VLOOKUP($B3409,APガラス性能一覧!$A$2:$M$6097,7,0),"")</f>
        <v/>
      </c>
      <c r="I3409" s="68" t="str">
        <f>IFERROR(VLOOKUP($B3409,APガラス性能一覧!$A$2:$M$6097,8,0),"")</f>
        <v/>
      </c>
      <c r="J3409" s="68" t="str">
        <f>IFERROR(VLOOKUP($B3409,APガラス性能一覧!$A$2:$M$6097,9,0),"")</f>
        <v/>
      </c>
      <c r="K3409" s="68" t="str">
        <f>IFERROR(VLOOKUP($B3409,APガラス性能一覧!$A$2:$M$6097,10,0),"")</f>
        <v/>
      </c>
      <c r="L3409" s="68" t="str">
        <f>IFERROR(VLOOKUP($B3409,APガラス性能一覧!$A$2:$M$6097,11,0),"")</f>
        <v/>
      </c>
      <c r="M3409" s="68" t="str">
        <f>IFERROR(VLOOKUP($B3409,APガラス性能一覧!$A$2:$M$6097,12,0),"")</f>
        <v/>
      </c>
      <c r="N3409" s="68" t="str">
        <f>IFERROR(VLOOKUP($B3409,APガラス性能一覧!$A$2:$M$6097,13,0),"")</f>
        <v/>
      </c>
    </row>
    <row r="3410" spans="2:14" x14ac:dyDescent="0.4">
      <c r="B3410" s="68" t="str">
        <f>IF($D$2="","",IF($E$2=0.65,IFERROR(IF(INDEX(APガラス性能一覧!A:A,MATCH(ROW(B3404),APガラス性能一覧!$O:$O,0))="","",INDEX(APガラス性能一覧!A:A,MATCH(ROW(B3404),APガラス性能一覧!$O:$O,0))),""),IFERROR(IF(INDEX(APガラス性能一覧!A:A,MATCH(ROW(B3404),APガラス性能一覧!$N:$N,0))="","",INDEX(APガラス性能一覧!A:A,MATCH(ROW(B3404),APガラス性能一覧!$N:$N,0))),"")))</f>
        <v/>
      </c>
      <c r="C3410" s="68" t="str">
        <f>IFERROR(VLOOKUP($B3410,APガラス性能一覧!$A$2:$M$6097,2,0),"")</f>
        <v/>
      </c>
      <c r="D3410" s="68" t="str">
        <f>IFERROR(VLOOKUP($B3410,APガラス性能一覧!$A$2:$M$6097,3,0),"")</f>
        <v/>
      </c>
      <c r="E3410" s="68" t="str">
        <f>IFERROR(VLOOKUP($B3410,APガラス性能一覧!$A$2:$M$6097,4,0),"")</f>
        <v/>
      </c>
      <c r="F3410" s="68" t="str">
        <f>IFERROR(VLOOKUP($B3410,APガラス性能一覧!$A$2:$M$6097,5,0),"")</f>
        <v/>
      </c>
      <c r="G3410" s="68" t="str">
        <f>IFERROR(VLOOKUP($B3410,APガラス性能一覧!$A$2:$M$6097,6,0),"")</f>
        <v/>
      </c>
      <c r="H3410" s="68" t="str">
        <f>IFERROR(VLOOKUP($B3410,APガラス性能一覧!$A$2:$M$6097,7,0),"")</f>
        <v/>
      </c>
      <c r="I3410" s="68" t="str">
        <f>IFERROR(VLOOKUP($B3410,APガラス性能一覧!$A$2:$M$6097,8,0),"")</f>
        <v/>
      </c>
      <c r="J3410" s="68" t="str">
        <f>IFERROR(VLOOKUP($B3410,APガラス性能一覧!$A$2:$M$6097,9,0),"")</f>
        <v/>
      </c>
      <c r="K3410" s="68" t="str">
        <f>IFERROR(VLOOKUP($B3410,APガラス性能一覧!$A$2:$M$6097,10,0),"")</f>
        <v/>
      </c>
      <c r="L3410" s="68" t="str">
        <f>IFERROR(VLOOKUP($B3410,APガラス性能一覧!$A$2:$M$6097,11,0),"")</f>
        <v/>
      </c>
      <c r="M3410" s="68" t="str">
        <f>IFERROR(VLOOKUP($B3410,APガラス性能一覧!$A$2:$M$6097,12,0),"")</f>
        <v/>
      </c>
      <c r="N3410" s="68" t="str">
        <f>IFERROR(VLOOKUP($B3410,APガラス性能一覧!$A$2:$M$6097,13,0),"")</f>
        <v/>
      </c>
    </row>
    <row r="3411" spans="2:14" x14ac:dyDescent="0.4">
      <c r="B3411" s="68" t="str">
        <f>IF($D$2="","",IF($E$2=0.65,IFERROR(IF(INDEX(APガラス性能一覧!A:A,MATCH(ROW(B3405),APガラス性能一覧!$O:$O,0))="","",INDEX(APガラス性能一覧!A:A,MATCH(ROW(B3405),APガラス性能一覧!$O:$O,0))),""),IFERROR(IF(INDEX(APガラス性能一覧!A:A,MATCH(ROW(B3405),APガラス性能一覧!$N:$N,0))="","",INDEX(APガラス性能一覧!A:A,MATCH(ROW(B3405),APガラス性能一覧!$N:$N,0))),"")))</f>
        <v/>
      </c>
      <c r="C3411" s="68" t="str">
        <f>IFERROR(VLOOKUP($B3411,APガラス性能一覧!$A$2:$M$6097,2,0),"")</f>
        <v/>
      </c>
      <c r="D3411" s="68" t="str">
        <f>IFERROR(VLOOKUP($B3411,APガラス性能一覧!$A$2:$M$6097,3,0),"")</f>
        <v/>
      </c>
      <c r="E3411" s="68" t="str">
        <f>IFERROR(VLOOKUP($B3411,APガラス性能一覧!$A$2:$M$6097,4,0),"")</f>
        <v/>
      </c>
      <c r="F3411" s="68" t="str">
        <f>IFERROR(VLOOKUP($B3411,APガラス性能一覧!$A$2:$M$6097,5,0),"")</f>
        <v/>
      </c>
      <c r="G3411" s="68" t="str">
        <f>IFERROR(VLOOKUP($B3411,APガラス性能一覧!$A$2:$M$6097,6,0),"")</f>
        <v/>
      </c>
      <c r="H3411" s="68" t="str">
        <f>IFERROR(VLOOKUP($B3411,APガラス性能一覧!$A$2:$M$6097,7,0),"")</f>
        <v/>
      </c>
      <c r="I3411" s="68" t="str">
        <f>IFERROR(VLOOKUP($B3411,APガラス性能一覧!$A$2:$M$6097,8,0),"")</f>
        <v/>
      </c>
      <c r="J3411" s="68" t="str">
        <f>IFERROR(VLOOKUP($B3411,APガラス性能一覧!$A$2:$M$6097,9,0),"")</f>
        <v/>
      </c>
      <c r="K3411" s="68" t="str">
        <f>IFERROR(VLOOKUP($B3411,APガラス性能一覧!$A$2:$M$6097,10,0),"")</f>
        <v/>
      </c>
      <c r="L3411" s="68" t="str">
        <f>IFERROR(VLOOKUP($B3411,APガラス性能一覧!$A$2:$M$6097,11,0),"")</f>
        <v/>
      </c>
      <c r="M3411" s="68" t="str">
        <f>IFERROR(VLOOKUP($B3411,APガラス性能一覧!$A$2:$M$6097,12,0),"")</f>
        <v/>
      </c>
      <c r="N3411" s="68" t="str">
        <f>IFERROR(VLOOKUP($B3411,APガラス性能一覧!$A$2:$M$6097,13,0),"")</f>
        <v/>
      </c>
    </row>
    <row r="3412" spans="2:14" x14ac:dyDescent="0.4">
      <c r="B3412" s="68" t="str">
        <f>IF($D$2="","",IF($E$2=0.65,IFERROR(IF(INDEX(APガラス性能一覧!A:A,MATCH(ROW(B3406),APガラス性能一覧!$O:$O,0))="","",INDEX(APガラス性能一覧!A:A,MATCH(ROW(B3406),APガラス性能一覧!$O:$O,0))),""),IFERROR(IF(INDEX(APガラス性能一覧!A:A,MATCH(ROW(B3406),APガラス性能一覧!$N:$N,0))="","",INDEX(APガラス性能一覧!A:A,MATCH(ROW(B3406),APガラス性能一覧!$N:$N,0))),"")))</f>
        <v/>
      </c>
      <c r="C3412" s="68" t="str">
        <f>IFERROR(VLOOKUP($B3412,APガラス性能一覧!$A$2:$M$6097,2,0),"")</f>
        <v/>
      </c>
      <c r="D3412" s="68" t="str">
        <f>IFERROR(VLOOKUP($B3412,APガラス性能一覧!$A$2:$M$6097,3,0),"")</f>
        <v/>
      </c>
      <c r="E3412" s="68" t="str">
        <f>IFERROR(VLOOKUP($B3412,APガラス性能一覧!$A$2:$M$6097,4,0),"")</f>
        <v/>
      </c>
      <c r="F3412" s="68" t="str">
        <f>IFERROR(VLOOKUP($B3412,APガラス性能一覧!$A$2:$M$6097,5,0),"")</f>
        <v/>
      </c>
      <c r="G3412" s="68" t="str">
        <f>IFERROR(VLOOKUP($B3412,APガラス性能一覧!$A$2:$M$6097,6,0),"")</f>
        <v/>
      </c>
      <c r="H3412" s="68" t="str">
        <f>IFERROR(VLOOKUP($B3412,APガラス性能一覧!$A$2:$M$6097,7,0),"")</f>
        <v/>
      </c>
      <c r="I3412" s="68" t="str">
        <f>IFERROR(VLOOKUP($B3412,APガラス性能一覧!$A$2:$M$6097,8,0),"")</f>
        <v/>
      </c>
      <c r="J3412" s="68" t="str">
        <f>IFERROR(VLOOKUP($B3412,APガラス性能一覧!$A$2:$M$6097,9,0),"")</f>
        <v/>
      </c>
      <c r="K3412" s="68" t="str">
        <f>IFERROR(VLOOKUP($B3412,APガラス性能一覧!$A$2:$M$6097,10,0),"")</f>
        <v/>
      </c>
      <c r="L3412" s="68" t="str">
        <f>IFERROR(VLOOKUP($B3412,APガラス性能一覧!$A$2:$M$6097,11,0),"")</f>
        <v/>
      </c>
      <c r="M3412" s="68" t="str">
        <f>IFERROR(VLOOKUP($B3412,APガラス性能一覧!$A$2:$M$6097,12,0),"")</f>
        <v/>
      </c>
      <c r="N3412" s="68" t="str">
        <f>IFERROR(VLOOKUP($B3412,APガラス性能一覧!$A$2:$M$6097,13,0),"")</f>
        <v/>
      </c>
    </row>
    <row r="3413" spans="2:14" x14ac:dyDescent="0.4">
      <c r="B3413" s="68" t="str">
        <f>IF($D$2="","",IF($E$2=0.65,IFERROR(IF(INDEX(APガラス性能一覧!A:A,MATCH(ROW(B3407),APガラス性能一覧!$O:$O,0))="","",INDEX(APガラス性能一覧!A:A,MATCH(ROW(B3407),APガラス性能一覧!$O:$O,0))),""),IFERROR(IF(INDEX(APガラス性能一覧!A:A,MATCH(ROW(B3407),APガラス性能一覧!$N:$N,0))="","",INDEX(APガラス性能一覧!A:A,MATCH(ROW(B3407),APガラス性能一覧!$N:$N,0))),"")))</f>
        <v/>
      </c>
      <c r="C3413" s="68" t="str">
        <f>IFERROR(VLOOKUP($B3413,APガラス性能一覧!$A$2:$M$6097,2,0),"")</f>
        <v/>
      </c>
      <c r="D3413" s="68" t="str">
        <f>IFERROR(VLOOKUP($B3413,APガラス性能一覧!$A$2:$M$6097,3,0),"")</f>
        <v/>
      </c>
      <c r="E3413" s="68" t="str">
        <f>IFERROR(VLOOKUP($B3413,APガラス性能一覧!$A$2:$M$6097,4,0),"")</f>
        <v/>
      </c>
      <c r="F3413" s="68" t="str">
        <f>IFERROR(VLOOKUP($B3413,APガラス性能一覧!$A$2:$M$6097,5,0),"")</f>
        <v/>
      </c>
      <c r="G3413" s="68" t="str">
        <f>IFERROR(VLOOKUP($B3413,APガラス性能一覧!$A$2:$M$6097,6,0),"")</f>
        <v/>
      </c>
      <c r="H3413" s="68" t="str">
        <f>IFERROR(VLOOKUP($B3413,APガラス性能一覧!$A$2:$M$6097,7,0),"")</f>
        <v/>
      </c>
      <c r="I3413" s="68" t="str">
        <f>IFERROR(VLOOKUP($B3413,APガラス性能一覧!$A$2:$M$6097,8,0),"")</f>
        <v/>
      </c>
      <c r="J3413" s="68" t="str">
        <f>IFERROR(VLOOKUP($B3413,APガラス性能一覧!$A$2:$M$6097,9,0),"")</f>
        <v/>
      </c>
      <c r="K3413" s="68" t="str">
        <f>IFERROR(VLOOKUP($B3413,APガラス性能一覧!$A$2:$M$6097,10,0),"")</f>
        <v/>
      </c>
      <c r="L3413" s="68" t="str">
        <f>IFERROR(VLOOKUP($B3413,APガラス性能一覧!$A$2:$M$6097,11,0),"")</f>
        <v/>
      </c>
      <c r="M3413" s="68" t="str">
        <f>IFERROR(VLOOKUP($B3413,APガラス性能一覧!$A$2:$M$6097,12,0),"")</f>
        <v/>
      </c>
      <c r="N3413" s="68" t="str">
        <f>IFERROR(VLOOKUP($B3413,APガラス性能一覧!$A$2:$M$6097,13,0),"")</f>
        <v/>
      </c>
    </row>
    <row r="3414" spans="2:14" x14ac:dyDescent="0.4">
      <c r="B3414" s="68" t="str">
        <f>IF($D$2="","",IF($E$2=0.65,IFERROR(IF(INDEX(APガラス性能一覧!A:A,MATCH(ROW(B3408),APガラス性能一覧!$O:$O,0))="","",INDEX(APガラス性能一覧!A:A,MATCH(ROW(B3408),APガラス性能一覧!$O:$O,0))),""),IFERROR(IF(INDEX(APガラス性能一覧!A:A,MATCH(ROW(B3408),APガラス性能一覧!$N:$N,0))="","",INDEX(APガラス性能一覧!A:A,MATCH(ROW(B3408),APガラス性能一覧!$N:$N,0))),"")))</f>
        <v/>
      </c>
      <c r="C3414" s="68" t="str">
        <f>IFERROR(VLOOKUP($B3414,APガラス性能一覧!$A$2:$M$6097,2,0),"")</f>
        <v/>
      </c>
      <c r="D3414" s="68" t="str">
        <f>IFERROR(VLOOKUP($B3414,APガラス性能一覧!$A$2:$M$6097,3,0),"")</f>
        <v/>
      </c>
      <c r="E3414" s="68" t="str">
        <f>IFERROR(VLOOKUP($B3414,APガラス性能一覧!$A$2:$M$6097,4,0),"")</f>
        <v/>
      </c>
      <c r="F3414" s="68" t="str">
        <f>IFERROR(VLOOKUP($B3414,APガラス性能一覧!$A$2:$M$6097,5,0),"")</f>
        <v/>
      </c>
      <c r="G3414" s="68" t="str">
        <f>IFERROR(VLOOKUP($B3414,APガラス性能一覧!$A$2:$M$6097,6,0),"")</f>
        <v/>
      </c>
      <c r="H3414" s="68" t="str">
        <f>IFERROR(VLOOKUP($B3414,APガラス性能一覧!$A$2:$M$6097,7,0),"")</f>
        <v/>
      </c>
      <c r="I3414" s="68" t="str">
        <f>IFERROR(VLOOKUP($B3414,APガラス性能一覧!$A$2:$M$6097,8,0),"")</f>
        <v/>
      </c>
      <c r="J3414" s="68" t="str">
        <f>IFERROR(VLOOKUP($B3414,APガラス性能一覧!$A$2:$M$6097,9,0),"")</f>
        <v/>
      </c>
      <c r="K3414" s="68" t="str">
        <f>IFERROR(VLOOKUP($B3414,APガラス性能一覧!$A$2:$M$6097,10,0),"")</f>
        <v/>
      </c>
      <c r="L3414" s="68" t="str">
        <f>IFERROR(VLOOKUP($B3414,APガラス性能一覧!$A$2:$M$6097,11,0),"")</f>
        <v/>
      </c>
      <c r="M3414" s="68" t="str">
        <f>IFERROR(VLOOKUP($B3414,APガラス性能一覧!$A$2:$M$6097,12,0),"")</f>
        <v/>
      </c>
      <c r="N3414" s="68" t="str">
        <f>IFERROR(VLOOKUP($B3414,APガラス性能一覧!$A$2:$M$6097,13,0),"")</f>
        <v/>
      </c>
    </row>
    <row r="3415" spans="2:14" x14ac:dyDescent="0.4">
      <c r="B3415" s="68" t="str">
        <f>IF($D$2="","",IF($E$2=0.65,IFERROR(IF(INDEX(APガラス性能一覧!A:A,MATCH(ROW(B3409),APガラス性能一覧!$O:$O,0))="","",INDEX(APガラス性能一覧!A:A,MATCH(ROW(B3409),APガラス性能一覧!$O:$O,0))),""),IFERROR(IF(INDEX(APガラス性能一覧!A:A,MATCH(ROW(B3409),APガラス性能一覧!$N:$N,0))="","",INDEX(APガラス性能一覧!A:A,MATCH(ROW(B3409),APガラス性能一覧!$N:$N,0))),"")))</f>
        <v/>
      </c>
      <c r="C3415" s="68" t="str">
        <f>IFERROR(VLOOKUP($B3415,APガラス性能一覧!$A$2:$M$6097,2,0),"")</f>
        <v/>
      </c>
      <c r="D3415" s="68" t="str">
        <f>IFERROR(VLOOKUP($B3415,APガラス性能一覧!$A$2:$M$6097,3,0),"")</f>
        <v/>
      </c>
      <c r="E3415" s="68" t="str">
        <f>IFERROR(VLOOKUP($B3415,APガラス性能一覧!$A$2:$M$6097,4,0),"")</f>
        <v/>
      </c>
      <c r="F3415" s="68" t="str">
        <f>IFERROR(VLOOKUP($B3415,APガラス性能一覧!$A$2:$M$6097,5,0),"")</f>
        <v/>
      </c>
      <c r="G3415" s="68" t="str">
        <f>IFERROR(VLOOKUP($B3415,APガラス性能一覧!$A$2:$M$6097,6,0),"")</f>
        <v/>
      </c>
      <c r="H3415" s="68" t="str">
        <f>IFERROR(VLOOKUP($B3415,APガラス性能一覧!$A$2:$M$6097,7,0),"")</f>
        <v/>
      </c>
      <c r="I3415" s="68" t="str">
        <f>IFERROR(VLOOKUP($B3415,APガラス性能一覧!$A$2:$M$6097,8,0),"")</f>
        <v/>
      </c>
      <c r="J3415" s="68" t="str">
        <f>IFERROR(VLOOKUP($B3415,APガラス性能一覧!$A$2:$M$6097,9,0),"")</f>
        <v/>
      </c>
      <c r="K3415" s="68" t="str">
        <f>IFERROR(VLOOKUP($B3415,APガラス性能一覧!$A$2:$M$6097,10,0),"")</f>
        <v/>
      </c>
      <c r="L3415" s="68" t="str">
        <f>IFERROR(VLOOKUP($B3415,APガラス性能一覧!$A$2:$M$6097,11,0),"")</f>
        <v/>
      </c>
      <c r="M3415" s="68" t="str">
        <f>IFERROR(VLOOKUP($B3415,APガラス性能一覧!$A$2:$M$6097,12,0),"")</f>
        <v/>
      </c>
      <c r="N3415" s="68" t="str">
        <f>IFERROR(VLOOKUP($B3415,APガラス性能一覧!$A$2:$M$6097,13,0),"")</f>
        <v/>
      </c>
    </row>
    <row r="3416" spans="2:14" x14ac:dyDescent="0.4">
      <c r="B3416" s="68" t="str">
        <f>IF($D$2="","",IF($E$2=0.65,IFERROR(IF(INDEX(APガラス性能一覧!A:A,MATCH(ROW(B3410),APガラス性能一覧!$O:$O,0))="","",INDEX(APガラス性能一覧!A:A,MATCH(ROW(B3410),APガラス性能一覧!$O:$O,0))),""),IFERROR(IF(INDEX(APガラス性能一覧!A:A,MATCH(ROW(B3410),APガラス性能一覧!$N:$N,0))="","",INDEX(APガラス性能一覧!A:A,MATCH(ROW(B3410),APガラス性能一覧!$N:$N,0))),"")))</f>
        <v/>
      </c>
      <c r="C3416" s="68" t="str">
        <f>IFERROR(VLOOKUP($B3416,APガラス性能一覧!$A$2:$M$6097,2,0),"")</f>
        <v/>
      </c>
      <c r="D3416" s="68" t="str">
        <f>IFERROR(VLOOKUP($B3416,APガラス性能一覧!$A$2:$M$6097,3,0),"")</f>
        <v/>
      </c>
      <c r="E3416" s="68" t="str">
        <f>IFERROR(VLOOKUP($B3416,APガラス性能一覧!$A$2:$M$6097,4,0),"")</f>
        <v/>
      </c>
      <c r="F3416" s="68" t="str">
        <f>IFERROR(VLOOKUP($B3416,APガラス性能一覧!$A$2:$M$6097,5,0),"")</f>
        <v/>
      </c>
      <c r="G3416" s="68" t="str">
        <f>IFERROR(VLOOKUP($B3416,APガラス性能一覧!$A$2:$M$6097,6,0),"")</f>
        <v/>
      </c>
      <c r="H3416" s="68" t="str">
        <f>IFERROR(VLOOKUP($B3416,APガラス性能一覧!$A$2:$M$6097,7,0),"")</f>
        <v/>
      </c>
      <c r="I3416" s="68" t="str">
        <f>IFERROR(VLOOKUP($B3416,APガラス性能一覧!$A$2:$M$6097,8,0),"")</f>
        <v/>
      </c>
      <c r="J3416" s="68" t="str">
        <f>IFERROR(VLOOKUP($B3416,APガラス性能一覧!$A$2:$M$6097,9,0),"")</f>
        <v/>
      </c>
      <c r="K3416" s="68" t="str">
        <f>IFERROR(VLOOKUP($B3416,APガラス性能一覧!$A$2:$M$6097,10,0),"")</f>
        <v/>
      </c>
      <c r="L3416" s="68" t="str">
        <f>IFERROR(VLOOKUP($B3416,APガラス性能一覧!$A$2:$M$6097,11,0),"")</f>
        <v/>
      </c>
      <c r="M3416" s="68" t="str">
        <f>IFERROR(VLOOKUP($B3416,APガラス性能一覧!$A$2:$M$6097,12,0),"")</f>
        <v/>
      </c>
      <c r="N3416" s="68" t="str">
        <f>IFERROR(VLOOKUP($B3416,APガラス性能一覧!$A$2:$M$6097,13,0),"")</f>
        <v/>
      </c>
    </row>
    <row r="3417" spans="2:14" x14ac:dyDescent="0.4">
      <c r="B3417" s="68" t="str">
        <f>IF($D$2="","",IF($E$2=0.65,IFERROR(IF(INDEX(APガラス性能一覧!A:A,MATCH(ROW(B3411),APガラス性能一覧!$O:$O,0))="","",INDEX(APガラス性能一覧!A:A,MATCH(ROW(B3411),APガラス性能一覧!$O:$O,0))),""),IFERROR(IF(INDEX(APガラス性能一覧!A:A,MATCH(ROW(B3411),APガラス性能一覧!$N:$N,0))="","",INDEX(APガラス性能一覧!A:A,MATCH(ROW(B3411),APガラス性能一覧!$N:$N,0))),"")))</f>
        <v/>
      </c>
      <c r="C3417" s="68" t="str">
        <f>IFERROR(VLOOKUP($B3417,APガラス性能一覧!$A$2:$M$6097,2,0),"")</f>
        <v/>
      </c>
      <c r="D3417" s="68" t="str">
        <f>IFERROR(VLOOKUP($B3417,APガラス性能一覧!$A$2:$M$6097,3,0),"")</f>
        <v/>
      </c>
      <c r="E3417" s="68" t="str">
        <f>IFERROR(VLOOKUP($B3417,APガラス性能一覧!$A$2:$M$6097,4,0),"")</f>
        <v/>
      </c>
      <c r="F3417" s="68" t="str">
        <f>IFERROR(VLOOKUP($B3417,APガラス性能一覧!$A$2:$M$6097,5,0),"")</f>
        <v/>
      </c>
      <c r="G3417" s="68" t="str">
        <f>IFERROR(VLOOKUP($B3417,APガラス性能一覧!$A$2:$M$6097,6,0),"")</f>
        <v/>
      </c>
      <c r="H3417" s="68" t="str">
        <f>IFERROR(VLOOKUP($B3417,APガラス性能一覧!$A$2:$M$6097,7,0),"")</f>
        <v/>
      </c>
      <c r="I3417" s="68" t="str">
        <f>IFERROR(VLOOKUP($B3417,APガラス性能一覧!$A$2:$M$6097,8,0),"")</f>
        <v/>
      </c>
      <c r="J3417" s="68" t="str">
        <f>IFERROR(VLOOKUP($B3417,APガラス性能一覧!$A$2:$M$6097,9,0),"")</f>
        <v/>
      </c>
      <c r="K3417" s="68" t="str">
        <f>IFERROR(VLOOKUP($B3417,APガラス性能一覧!$A$2:$M$6097,10,0),"")</f>
        <v/>
      </c>
      <c r="L3417" s="68" t="str">
        <f>IFERROR(VLOOKUP($B3417,APガラス性能一覧!$A$2:$M$6097,11,0),"")</f>
        <v/>
      </c>
      <c r="M3417" s="68" t="str">
        <f>IFERROR(VLOOKUP($B3417,APガラス性能一覧!$A$2:$M$6097,12,0),"")</f>
        <v/>
      </c>
      <c r="N3417" s="68" t="str">
        <f>IFERROR(VLOOKUP($B3417,APガラス性能一覧!$A$2:$M$6097,13,0),"")</f>
        <v/>
      </c>
    </row>
    <row r="3418" spans="2:14" x14ac:dyDescent="0.4">
      <c r="B3418" s="68" t="str">
        <f>IF($D$2="","",IF($E$2=0.65,IFERROR(IF(INDEX(APガラス性能一覧!A:A,MATCH(ROW(B3412),APガラス性能一覧!$O:$O,0))="","",INDEX(APガラス性能一覧!A:A,MATCH(ROW(B3412),APガラス性能一覧!$O:$O,0))),""),IFERROR(IF(INDEX(APガラス性能一覧!A:A,MATCH(ROW(B3412),APガラス性能一覧!$N:$N,0))="","",INDEX(APガラス性能一覧!A:A,MATCH(ROW(B3412),APガラス性能一覧!$N:$N,0))),"")))</f>
        <v/>
      </c>
      <c r="C3418" s="68" t="str">
        <f>IFERROR(VLOOKUP($B3418,APガラス性能一覧!$A$2:$M$6097,2,0),"")</f>
        <v/>
      </c>
      <c r="D3418" s="68" t="str">
        <f>IFERROR(VLOOKUP($B3418,APガラス性能一覧!$A$2:$M$6097,3,0),"")</f>
        <v/>
      </c>
      <c r="E3418" s="68" t="str">
        <f>IFERROR(VLOOKUP($B3418,APガラス性能一覧!$A$2:$M$6097,4,0),"")</f>
        <v/>
      </c>
      <c r="F3418" s="68" t="str">
        <f>IFERROR(VLOOKUP($B3418,APガラス性能一覧!$A$2:$M$6097,5,0),"")</f>
        <v/>
      </c>
      <c r="G3418" s="68" t="str">
        <f>IFERROR(VLOOKUP($B3418,APガラス性能一覧!$A$2:$M$6097,6,0),"")</f>
        <v/>
      </c>
      <c r="H3418" s="68" t="str">
        <f>IFERROR(VLOOKUP($B3418,APガラス性能一覧!$A$2:$M$6097,7,0),"")</f>
        <v/>
      </c>
      <c r="I3418" s="68" t="str">
        <f>IFERROR(VLOOKUP($B3418,APガラス性能一覧!$A$2:$M$6097,8,0),"")</f>
        <v/>
      </c>
      <c r="J3418" s="68" t="str">
        <f>IFERROR(VLOOKUP($B3418,APガラス性能一覧!$A$2:$M$6097,9,0),"")</f>
        <v/>
      </c>
      <c r="K3418" s="68" t="str">
        <f>IFERROR(VLOOKUP($B3418,APガラス性能一覧!$A$2:$M$6097,10,0),"")</f>
        <v/>
      </c>
      <c r="L3418" s="68" t="str">
        <f>IFERROR(VLOOKUP($B3418,APガラス性能一覧!$A$2:$M$6097,11,0),"")</f>
        <v/>
      </c>
      <c r="M3418" s="68" t="str">
        <f>IFERROR(VLOOKUP($B3418,APガラス性能一覧!$A$2:$M$6097,12,0),"")</f>
        <v/>
      </c>
      <c r="N3418" s="68" t="str">
        <f>IFERROR(VLOOKUP($B3418,APガラス性能一覧!$A$2:$M$6097,13,0),"")</f>
        <v/>
      </c>
    </row>
    <row r="3419" spans="2:14" x14ac:dyDescent="0.4">
      <c r="B3419" s="68" t="str">
        <f>IF($D$2="","",IF($E$2=0.65,IFERROR(IF(INDEX(APガラス性能一覧!A:A,MATCH(ROW(B3413),APガラス性能一覧!$O:$O,0))="","",INDEX(APガラス性能一覧!A:A,MATCH(ROW(B3413),APガラス性能一覧!$O:$O,0))),""),IFERROR(IF(INDEX(APガラス性能一覧!A:A,MATCH(ROW(B3413),APガラス性能一覧!$N:$N,0))="","",INDEX(APガラス性能一覧!A:A,MATCH(ROW(B3413),APガラス性能一覧!$N:$N,0))),"")))</f>
        <v/>
      </c>
      <c r="C3419" s="68" t="str">
        <f>IFERROR(VLOOKUP($B3419,APガラス性能一覧!$A$2:$M$6097,2,0),"")</f>
        <v/>
      </c>
      <c r="D3419" s="68" t="str">
        <f>IFERROR(VLOOKUP($B3419,APガラス性能一覧!$A$2:$M$6097,3,0),"")</f>
        <v/>
      </c>
      <c r="E3419" s="68" t="str">
        <f>IFERROR(VLOOKUP($B3419,APガラス性能一覧!$A$2:$M$6097,4,0),"")</f>
        <v/>
      </c>
      <c r="F3419" s="68" t="str">
        <f>IFERROR(VLOOKUP($B3419,APガラス性能一覧!$A$2:$M$6097,5,0),"")</f>
        <v/>
      </c>
      <c r="G3419" s="68" t="str">
        <f>IFERROR(VLOOKUP($B3419,APガラス性能一覧!$A$2:$M$6097,6,0),"")</f>
        <v/>
      </c>
      <c r="H3419" s="68" t="str">
        <f>IFERROR(VLOOKUP($B3419,APガラス性能一覧!$A$2:$M$6097,7,0),"")</f>
        <v/>
      </c>
      <c r="I3419" s="68" t="str">
        <f>IFERROR(VLOOKUP($B3419,APガラス性能一覧!$A$2:$M$6097,8,0),"")</f>
        <v/>
      </c>
      <c r="J3419" s="68" t="str">
        <f>IFERROR(VLOOKUP($B3419,APガラス性能一覧!$A$2:$M$6097,9,0),"")</f>
        <v/>
      </c>
      <c r="K3419" s="68" t="str">
        <f>IFERROR(VLOOKUP($B3419,APガラス性能一覧!$A$2:$M$6097,10,0),"")</f>
        <v/>
      </c>
      <c r="L3419" s="68" t="str">
        <f>IFERROR(VLOOKUP($B3419,APガラス性能一覧!$A$2:$M$6097,11,0),"")</f>
        <v/>
      </c>
      <c r="M3419" s="68" t="str">
        <f>IFERROR(VLOOKUP($B3419,APガラス性能一覧!$A$2:$M$6097,12,0),"")</f>
        <v/>
      </c>
      <c r="N3419" s="68" t="str">
        <f>IFERROR(VLOOKUP($B3419,APガラス性能一覧!$A$2:$M$6097,13,0),"")</f>
        <v/>
      </c>
    </row>
    <row r="3420" spans="2:14" x14ac:dyDescent="0.4">
      <c r="B3420" s="68" t="str">
        <f>IF($D$2="","",IF($E$2=0.65,IFERROR(IF(INDEX(APガラス性能一覧!A:A,MATCH(ROW(B3414),APガラス性能一覧!$O:$O,0))="","",INDEX(APガラス性能一覧!A:A,MATCH(ROW(B3414),APガラス性能一覧!$O:$O,0))),""),IFERROR(IF(INDEX(APガラス性能一覧!A:A,MATCH(ROW(B3414),APガラス性能一覧!$N:$N,0))="","",INDEX(APガラス性能一覧!A:A,MATCH(ROW(B3414),APガラス性能一覧!$N:$N,0))),"")))</f>
        <v/>
      </c>
      <c r="C3420" s="68" t="str">
        <f>IFERROR(VLOOKUP($B3420,APガラス性能一覧!$A$2:$M$6097,2,0),"")</f>
        <v/>
      </c>
      <c r="D3420" s="68" t="str">
        <f>IFERROR(VLOOKUP($B3420,APガラス性能一覧!$A$2:$M$6097,3,0),"")</f>
        <v/>
      </c>
      <c r="E3420" s="68" t="str">
        <f>IFERROR(VLOOKUP($B3420,APガラス性能一覧!$A$2:$M$6097,4,0),"")</f>
        <v/>
      </c>
      <c r="F3420" s="68" t="str">
        <f>IFERROR(VLOOKUP($B3420,APガラス性能一覧!$A$2:$M$6097,5,0),"")</f>
        <v/>
      </c>
      <c r="G3420" s="68" t="str">
        <f>IFERROR(VLOOKUP($B3420,APガラス性能一覧!$A$2:$M$6097,6,0),"")</f>
        <v/>
      </c>
      <c r="H3420" s="68" t="str">
        <f>IFERROR(VLOOKUP($B3420,APガラス性能一覧!$A$2:$M$6097,7,0),"")</f>
        <v/>
      </c>
      <c r="I3420" s="68" t="str">
        <f>IFERROR(VLOOKUP($B3420,APガラス性能一覧!$A$2:$M$6097,8,0),"")</f>
        <v/>
      </c>
      <c r="J3420" s="68" t="str">
        <f>IFERROR(VLOOKUP($B3420,APガラス性能一覧!$A$2:$M$6097,9,0),"")</f>
        <v/>
      </c>
      <c r="K3420" s="68" t="str">
        <f>IFERROR(VLOOKUP($B3420,APガラス性能一覧!$A$2:$M$6097,10,0),"")</f>
        <v/>
      </c>
      <c r="L3420" s="68" t="str">
        <f>IFERROR(VLOOKUP($B3420,APガラス性能一覧!$A$2:$M$6097,11,0),"")</f>
        <v/>
      </c>
      <c r="M3420" s="68" t="str">
        <f>IFERROR(VLOOKUP($B3420,APガラス性能一覧!$A$2:$M$6097,12,0),"")</f>
        <v/>
      </c>
      <c r="N3420" s="68" t="str">
        <f>IFERROR(VLOOKUP($B3420,APガラス性能一覧!$A$2:$M$6097,13,0),"")</f>
        <v/>
      </c>
    </row>
    <row r="3421" spans="2:14" x14ac:dyDescent="0.4">
      <c r="B3421" s="68" t="str">
        <f>IF($D$2="","",IF($E$2=0.65,IFERROR(IF(INDEX(APガラス性能一覧!A:A,MATCH(ROW(B3415),APガラス性能一覧!$O:$O,0))="","",INDEX(APガラス性能一覧!A:A,MATCH(ROW(B3415),APガラス性能一覧!$O:$O,0))),""),IFERROR(IF(INDEX(APガラス性能一覧!A:A,MATCH(ROW(B3415),APガラス性能一覧!$N:$N,0))="","",INDEX(APガラス性能一覧!A:A,MATCH(ROW(B3415),APガラス性能一覧!$N:$N,0))),"")))</f>
        <v/>
      </c>
      <c r="C3421" s="68" t="str">
        <f>IFERROR(VLOOKUP($B3421,APガラス性能一覧!$A$2:$M$6097,2,0),"")</f>
        <v/>
      </c>
      <c r="D3421" s="68" t="str">
        <f>IFERROR(VLOOKUP($B3421,APガラス性能一覧!$A$2:$M$6097,3,0),"")</f>
        <v/>
      </c>
      <c r="E3421" s="68" t="str">
        <f>IFERROR(VLOOKUP($B3421,APガラス性能一覧!$A$2:$M$6097,4,0),"")</f>
        <v/>
      </c>
      <c r="F3421" s="68" t="str">
        <f>IFERROR(VLOOKUP($B3421,APガラス性能一覧!$A$2:$M$6097,5,0),"")</f>
        <v/>
      </c>
      <c r="G3421" s="68" t="str">
        <f>IFERROR(VLOOKUP($B3421,APガラス性能一覧!$A$2:$M$6097,6,0),"")</f>
        <v/>
      </c>
      <c r="H3421" s="68" t="str">
        <f>IFERROR(VLOOKUP($B3421,APガラス性能一覧!$A$2:$M$6097,7,0),"")</f>
        <v/>
      </c>
      <c r="I3421" s="68" t="str">
        <f>IFERROR(VLOOKUP($B3421,APガラス性能一覧!$A$2:$M$6097,8,0),"")</f>
        <v/>
      </c>
      <c r="J3421" s="68" t="str">
        <f>IFERROR(VLOOKUP($B3421,APガラス性能一覧!$A$2:$M$6097,9,0),"")</f>
        <v/>
      </c>
      <c r="K3421" s="68" t="str">
        <f>IFERROR(VLOOKUP($B3421,APガラス性能一覧!$A$2:$M$6097,10,0),"")</f>
        <v/>
      </c>
      <c r="L3421" s="68" t="str">
        <f>IFERROR(VLOOKUP($B3421,APガラス性能一覧!$A$2:$M$6097,11,0),"")</f>
        <v/>
      </c>
      <c r="M3421" s="68" t="str">
        <f>IFERROR(VLOOKUP($B3421,APガラス性能一覧!$A$2:$M$6097,12,0),"")</f>
        <v/>
      </c>
      <c r="N3421" s="68" t="str">
        <f>IFERROR(VLOOKUP($B3421,APガラス性能一覧!$A$2:$M$6097,13,0),"")</f>
        <v/>
      </c>
    </row>
    <row r="3422" spans="2:14" x14ac:dyDescent="0.4">
      <c r="B3422" s="68" t="str">
        <f>IF($D$2="","",IF($E$2=0.65,IFERROR(IF(INDEX(APガラス性能一覧!A:A,MATCH(ROW(B3416),APガラス性能一覧!$O:$O,0))="","",INDEX(APガラス性能一覧!A:A,MATCH(ROW(B3416),APガラス性能一覧!$O:$O,0))),""),IFERROR(IF(INDEX(APガラス性能一覧!A:A,MATCH(ROW(B3416),APガラス性能一覧!$N:$N,0))="","",INDEX(APガラス性能一覧!A:A,MATCH(ROW(B3416),APガラス性能一覧!$N:$N,0))),"")))</f>
        <v/>
      </c>
      <c r="C3422" s="68" t="str">
        <f>IFERROR(VLOOKUP($B3422,APガラス性能一覧!$A$2:$M$6097,2,0),"")</f>
        <v/>
      </c>
      <c r="D3422" s="68" t="str">
        <f>IFERROR(VLOOKUP($B3422,APガラス性能一覧!$A$2:$M$6097,3,0),"")</f>
        <v/>
      </c>
      <c r="E3422" s="68" t="str">
        <f>IFERROR(VLOOKUP($B3422,APガラス性能一覧!$A$2:$M$6097,4,0),"")</f>
        <v/>
      </c>
      <c r="F3422" s="68" t="str">
        <f>IFERROR(VLOOKUP($B3422,APガラス性能一覧!$A$2:$M$6097,5,0),"")</f>
        <v/>
      </c>
      <c r="G3422" s="68" t="str">
        <f>IFERROR(VLOOKUP($B3422,APガラス性能一覧!$A$2:$M$6097,6,0),"")</f>
        <v/>
      </c>
      <c r="H3422" s="68" t="str">
        <f>IFERROR(VLOOKUP($B3422,APガラス性能一覧!$A$2:$M$6097,7,0),"")</f>
        <v/>
      </c>
      <c r="I3422" s="68" t="str">
        <f>IFERROR(VLOOKUP($B3422,APガラス性能一覧!$A$2:$M$6097,8,0),"")</f>
        <v/>
      </c>
      <c r="J3422" s="68" t="str">
        <f>IFERROR(VLOOKUP($B3422,APガラス性能一覧!$A$2:$M$6097,9,0),"")</f>
        <v/>
      </c>
      <c r="K3422" s="68" t="str">
        <f>IFERROR(VLOOKUP($B3422,APガラス性能一覧!$A$2:$M$6097,10,0),"")</f>
        <v/>
      </c>
      <c r="L3422" s="68" t="str">
        <f>IFERROR(VLOOKUP($B3422,APガラス性能一覧!$A$2:$M$6097,11,0),"")</f>
        <v/>
      </c>
      <c r="M3422" s="68" t="str">
        <f>IFERROR(VLOOKUP($B3422,APガラス性能一覧!$A$2:$M$6097,12,0),"")</f>
        <v/>
      </c>
      <c r="N3422" s="68" t="str">
        <f>IFERROR(VLOOKUP($B3422,APガラス性能一覧!$A$2:$M$6097,13,0),"")</f>
        <v/>
      </c>
    </row>
    <row r="3423" spans="2:14" x14ac:dyDescent="0.4">
      <c r="B3423" s="68" t="str">
        <f>IF($D$2="","",IF($E$2=0.65,IFERROR(IF(INDEX(APガラス性能一覧!A:A,MATCH(ROW(B3417),APガラス性能一覧!$O:$O,0))="","",INDEX(APガラス性能一覧!A:A,MATCH(ROW(B3417),APガラス性能一覧!$O:$O,0))),""),IFERROR(IF(INDEX(APガラス性能一覧!A:A,MATCH(ROW(B3417),APガラス性能一覧!$N:$N,0))="","",INDEX(APガラス性能一覧!A:A,MATCH(ROW(B3417),APガラス性能一覧!$N:$N,0))),"")))</f>
        <v/>
      </c>
      <c r="C3423" s="68" t="str">
        <f>IFERROR(VLOOKUP($B3423,APガラス性能一覧!$A$2:$M$6097,2,0),"")</f>
        <v/>
      </c>
      <c r="D3423" s="68" t="str">
        <f>IFERROR(VLOOKUP($B3423,APガラス性能一覧!$A$2:$M$6097,3,0),"")</f>
        <v/>
      </c>
      <c r="E3423" s="68" t="str">
        <f>IFERROR(VLOOKUP($B3423,APガラス性能一覧!$A$2:$M$6097,4,0),"")</f>
        <v/>
      </c>
      <c r="F3423" s="68" t="str">
        <f>IFERROR(VLOOKUP($B3423,APガラス性能一覧!$A$2:$M$6097,5,0),"")</f>
        <v/>
      </c>
      <c r="G3423" s="68" t="str">
        <f>IFERROR(VLOOKUP($B3423,APガラス性能一覧!$A$2:$M$6097,6,0),"")</f>
        <v/>
      </c>
      <c r="H3423" s="68" t="str">
        <f>IFERROR(VLOOKUP($B3423,APガラス性能一覧!$A$2:$M$6097,7,0),"")</f>
        <v/>
      </c>
      <c r="I3423" s="68" t="str">
        <f>IFERROR(VLOOKUP($B3423,APガラス性能一覧!$A$2:$M$6097,8,0),"")</f>
        <v/>
      </c>
      <c r="J3423" s="68" t="str">
        <f>IFERROR(VLOOKUP($B3423,APガラス性能一覧!$A$2:$M$6097,9,0),"")</f>
        <v/>
      </c>
      <c r="K3423" s="68" t="str">
        <f>IFERROR(VLOOKUP($B3423,APガラス性能一覧!$A$2:$M$6097,10,0),"")</f>
        <v/>
      </c>
      <c r="L3423" s="68" t="str">
        <f>IFERROR(VLOOKUP($B3423,APガラス性能一覧!$A$2:$M$6097,11,0),"")</f>
        <v/>
      </c>
      <c r="M3423" s="68" t="str">
        <f>IFERROR(VLOOKUP($B3423,APガラス性能一覧!$A$2:$M$6097,12,0),"")</f>
        <v/>
      </c>
      <c r="N3423" s="68" t="str">
        <f>IFERROR(VLOOKUP($B3423,APガラス性能一覧!$A$2:$M$6097,13,0),"")</f>
        <v/>
      </c>
    </row>
    <row r="3424" spans="2:14" x14ac:dyDescent="0.4">
      <c r="B3424" s="68" t="str">
        <f>IF($D$2="","",IF($E$2=0.65,IFERROR(IF(INDEX(APガラス性能一覧!A:A,MATCH(ROW(B3418),APガラス性能一覧!$O:$O,0))="","",INDEX(APガラス性能一覧!A:A,MATCH(ROW(B3418),APガラス性能一覧!$O:$O,0))),""),IFERROR(IF(INDEX(APガラス性能一覧!A:A,MATCH(ROW(B3418),APガラス性能一覧!$N:$N,0))="","",INDEX(APガラス性能一覧!A:A,MATCH(ROW(B3418),APガラス性能一覧!$N:$N,0))),"")))</f>
        <v/>
      </c>
      <c r="C3424" s="68" t="str">
        <f>IFERROR(VLOOKUP($B3424,APガラス性能一覧!$A$2:$M$6097,2,0),"")</f>
        <v/>
      </c>
      <c r="D3424" s="68" t="str">
        <f>IFERROR(VLOOKUP($B3424,APガラス性能一覧!$A$2:$M$6097,3,0),"")</f>
        <v/>
      </c>
      <c r="E3424" s="68" t="str">
        <f>IFERROR(VLOOKUP($B3424,APガラス性能一覧!$A$2:$M$6097,4,0),"")</f>
        <v/>
      </c>
      <c r="F3424" s="68" t="str">
        <f>IFERROR(VLOOKUP($B3424,APガラス性能一覧!$A$2:$M$6097,5,0),"")</f>
        <v/>
      </c>
      <c r="G3424" s="68" t="str">
        <f>IFERROR(VLOOKUP($B3424,APガラス性能一覧!$A$2:$M$6097,6,0),"")</f>
        <v/>
      </c>
      <c r="H3424" s="68" t="str">
        <f>IFERROR(VLOOKUP($B3424,APガラス性能一覧!$A$2:$M$6097,7,0),"")</f>
        <v/>
      </c>
      <c r="I3424" s="68" t="str">
        <f>IFERROR(VLOOKUP($B3424,APガラス性能一覧!$A$2:$M$6097,8,0),"")</f>
        <v/>
      </c>
      <c r="J3424" s="68" t="str">
        <f>IFERROR(VLOOKUP($B3424,APガラス性能一覧!$A$2:$M$6097,9,0),"")</f>
        <v/>
      </c>
      <c r="K3424" s="68" t="str">
        <f>IFERROR(VLOOKUP($B3424,APガラス性能一覧!$A$2:$M$6097,10,0),"")</f>
        <v/>
      </c>
      <c r="L3424" s="68" t="str">
        <f>IFERROR(VLOOKUP($B3424,APガラス性能一覧!$A$2:$M$6097,11,0),"")</f>
        <v/>
      </c>
      <c r="M3424" s="68" t="str">
        <f>IFERROR(VLOOKUP($B3424,APガラス性能一覧!$A$2:$M$6097,12,0),"")</f>
        <v/>
      </c>
      <c r="N3424" s="68" t="str">
        <f>IFERROR(VLOOKUP($B3424,APガラス性能一覧!$A$2:$M$6097,13,0),"")</f>
        <v/>
      </c>
    </row>
    <row r="3425" spans="2:14" x14ac:dyDescent="0.4">
      <c r="B3425" s="68" t="str">
        <f>IF($D$2="","",IF($E$2=0.65,IFERROR(IF(INDEX(APガラス性能一覧!A:A,MATCH(ROW(B3419),APガラス性能一覧!$O:$O,0))="","",INDEX(APガラス性能一覧!A:A,MATCH(ROW(B3419),APガラス性能一覧!$O:$O,0))),""),IFERROR(IF(INDEX(APガラス性能一覧!A:A,MATCH(ROW(B3419),APガラス性能一覧!$N:$N,0))="","",INDEX(APガラス性能一覧!A:A,MATCH(ROW(B3419),APガラス性能一覧!$N:$N,0))),"")))</f>
        <v/>
      </c>
      <c r="C3425" s="68" t="str">
        <f>IFERROR(VLOOKUP($B3425,APガラス性能一覧!$A$2:$M$6097,2,0),"")</f>
        <v/>
      </c>
      <c r="D3425" s="68" t="str">
        <f>IFERROR(VLOOKUP($B3425,APガラス性能一覧!$A$2:$M$6097,3,0),"")</f>
        <v/>
      </c>
      <c r="E3425" s="68" t="str">
        <f>IFERROR(VLOOKUP($B3425,APガラス性能一覧!$A$2:$M$6097,4,0),"")</f>
        <v/>
      </c>
      <c r="F3425" s="68" t="str">
        <f>IFERROR(VLOOKUP($B3425,APガラス性能一覧!$A$2:$M$6097,5,0),"")</f>
        <v/>
      </c>
      <c r="G3425" s="68" t="str">
        <f>IFERROR(VLOOKUP($B3425,APガラス性能一覧!$A$2:$M$6097,6,0),"")</f>
        <v/>
      </c>
      <c r="H3425" s="68" t="str">
        <f>IFERROR(VLOOKUP($B3425,APガラス性能一覧!$A$2:$M$6097,7,0),"")</f>
        <v/>
      </c>
      <c r="I3425" s="68" t="str">
        <f>IFERROR(VLOOKUP($B3425,APガラス性能一覧!$A$2:$M$6097,8,0),"")</f>
        <v/>
      </c>
      <c r="J3425" s="68" t="str">
        <f>IFERROR(VLOOKUP($B3425,APガラス性能一覧!$A$2:$M$6097,9,0),"")</f>
        <v/>
      </c>
      <c r="K3425" s="68" t="str">
        <f>IFERROR(VLOOKUP($B3425,APガラス性能一覧!$A$2:$M$6097,10,0),"")</f>
        <v/>
      </c>
      <c r="L3425" s="68" t="str">
        <f>IFERROR(VLOOKUP($B3425,APガラス性能一覧!$A$2:$M$6097,11,0),"")</f>
        <v/>
      </c>
      <c r="M3425" s="68" t="str">
        <f>IFERROR(VLOOKUP($B3425,APガラス性能一覧!$A$2:$M$6097,12,0),"")</f>
        <v/>
      </c>
      <c r="N3425" s="68" t="str">
        <f>IFERROR(VLOOKUP($B3425,APガラス性能一覧!$A$2:$M$6097,13,0),"")</f>
        <v/>
      </c>
    </row>
    <row r="3426" spans="2:14" x14ac:dyDescent="0.4">
      <c r="B3426" s="68" t="str">
        <f>IF($D$2="","",IF($E$2=0.65,IFERROR(IF(INDEX(APガラス性能一覧!A:A,MATCH(ROW(B3420),APガラス性能一覧!$O:$O,0))="","",INDEX(APガラス性能一覧!A:A,MATCH(ROW(B3420),APガラス性能一覧!$O:$O,0))),""),IFERROR(IF(INDEX(APガラス性能一覧!A:A,MATCH(ROW(B3420),APガラス性能一覧!$N:$N,0))="","",INDEX(APガラス性能一覧!A:A,MATCH(ROW(B3420),APガラス性能一覧!$N:$N,0))),"")))</f>
        <v/>
      </c>
      <c r="C3426" s="68" t="str">
        <f>IFERROR(VLOOKUP($B3426,APガラス性能一覧!$A$2:$M$6097,2,0),"")</f>
        <v/>
      </c>
      <c r="D3426" s="68" t="str">
        <f>IFERROR(VLOOKUP($B3426,APガラス性能一覧!$A$2:$M$6097,3,0),"")</f>
        <v/>
      </c>
      <c r="E3426" s="68" t="str">
        <f>IFERROR(VLOOKUP($B3426,APガラス性能一覧!$A$2:$M$6097,4,0),"")</f>
        <v/>
      </c>
      <c r="F3426" s="68" t="str">
        <f>IFERROR(VLOOKUP($B3426,APガラス性能一覧!$A$2:$M$6097,5,0),"")</f>
        <v/>
      </c>
      <c r="G3426" s="68" t="str">
        <f>IFERROR(VLOOKUP($B3426,APガラス性能一覧!$A$2:$M$6097,6,0),"")</f>
        <v/>
      </c>
      <c r="H3426" s="68" t="str">
        <f>IFERROR(VLOOKUP($B3426,APガラス性能一覧!$A$2:$M$6097,7,0),"")</f>
        <v/>
      </c>
      <c r="I3426" s="68" t="str">
        <f>IFERROR(VLOOKUP($B3426,APガラス性能一覧!$A$2:$M$6097,8,0),"")</f>
        <v/>
      </c>
      <c r="J3426" s="68" t="str">
        <f>IFERROR(VLOOKUP($B3426,APガラス性能一覧!$A$2:$M$6097,9,0),"")</f>
        <v/>
      </c>
      <c r="K3426" s="68" t="str">
        <f>IFERROR(VLOOKUP($B3426,APガラス性能一覧!$A$2:$M$6097,10,0),"")</f>
        <v/>
      </c>
      <c r="L3426" s="68" t="str">
        <f>IFERROR(VLOOKUP($B3426,APガラス性能一覧!$A$2:$M$6097,11,0),"")</f>
        <v/>
      </c>
      <c r="M3426" s="68" t="str">
        <f>IFERROR(VLOOKUP($B3426,APガラス性能一覧!$A$2:$M$6097,12,0),"")</f>
        <v/>
      </c>
      <c r="N3426" s="68" t="str">
        <f>IFERROR(VLOOKUP($B3426,APガラス性能一覧!$A$2:$M$6097,13,0),"")</f>
        <v/>
      </c>
    </row>
    <row r="3427" spans="2:14" x14ac:dyDescent="0.4">
      <c r="B3427" s="68" t="str">
        <f>IF($D$2="","",IF($E$2=0.65,IFERROR(IF(INDEX(APガラス性能一覧!A:A,MATCH(ROW(B3421),APガラス性能一覧!$O:$O,0))="","",INDEX(APガラス性能一覧!A:A,MATCH(ROW(B3421),APガラス性能一覧!$O:$O,0))),""),IFERROR(IF(INDEX(APガラス性能一覧!A:A,MATCH(ROW(B3421),APガラス性能一覧!$N:$N,0))="","",INDEX(APガラス性能一覧!A:A,MATCH(ROW(B3421),APガラス性能一覧!$N:$N,0))),"")))</f>
        <v/>
      </c>
      <c r="C3427" s="68" t="str">
        <f>IFERROR(VLOOKUP($B3427,APガラス性能一覧!$A$2:$M$6097,2,0),"")</f>
        <v/>
      </c>
      <c r="D3427" s="68" t="str">
        <f>IFERROR(VLOOKUP($B3427,APガラス性能一覧!$A$2:$M$6097,3,0),"")</f>
        <v/>
      </c>
      <c r="E3427" s="68" t="str">
        <f>IFERROR(VLOOKUP($B3427,APガラス性能一覧!$A$2:$M$6097,4,0),"")</f>
        <v/>
      </c>
      <c r="F3427" s="68" t="str">
        <f>IFERROR(VLOOKUP($B3427,APガラス性能一覧!$A$2:$M$6097,5,0),"")</f>
        <v/>
      </c>
      <c r="G3427" s="68" t="str">
        <f>IFERROR(VLOOKUP($B3427,APガラス性能一覧!$A$2:$M$6097,6,0),"")</f>
        <v/>
      </c>
      <c r="H3427" s="68" t="str">
        <f>IFERROR(VLOOKUP($B3427,APガラス性能一覧!$A$2:$M$6097,7,0),"")</f>
        <v/>
      </c>
      <c r="I3427" s="68" t="str">
        <f>IFERROR(VLOOKUP($B3427,APガラス性能一覧!$A$2:$M$6097,8,0),"")</f>
        <v/>
      </c>
      <c r="J3427" s="68" t="str">
        <f>IFERROR(VLOOKUP($B3427,APガラス性能一覧!$A$2:$M$6097,9,0),"")</f>
        <v/>
      </c>
      <c r="K3427" s="68" t="str">
        <f>IFERROR(VLOOKUP($B3427,APガラス性能一覧!$A$2:$M$6097,10,0),"")</f>
        <v/>
      </c>
      <c r="L3427" s="68" t="str">
        <f>IFERROR(VLOOKUP($B3427,APガラス性能一覧!$A$2:$M$6097,11,0),"")</f>
        <v/>
      </c>
      <c r="M3427" s="68" t="str">
        <f>IFERROR(VLOOKUP($B3427,APガラス性能一覧!$A$2:$M$6097,12,0),"")</f>
        <v/>
      </c>
      <c r="N3427" s="68" t="str">
        <f>IFERROR(VLOOKUP($B3427,APガラス性能一覧!$A$2:$M$6097,13,0),"")</f>
        <v/>
      </c>
    </row>
    <row r="3428" spans="2:14" x14ac:dyDescent="0.4">
      <c r="B3428" s="68" t="str">
        <f>IF($D$2="","",IF($E$2=0.65,IFERROR(IF(INDEX(APガラス性能一覧!A:A,MATCH(ROW(B3422),APガラス性能一覧!$O:$O,0))="","",INDEX(APガラス性能一覧!A:A,MATCH(ROW(B3422),APガラス性能一覧!$O:$O,0))),""),IFERROR(IF(INDEX(APガラス性能一覧!A:A,MATCH(ROW(B3422),APガラス性能一覧!$N:$N,0))="","",INDEX(APガラス性能一覧!A:A,MATCH(ROW(B3422),APガラス性能一覧!$N:$N,0))),"")))</f>
        <v/>
      </c>
      <c r="C3428" s="68" t="str">
        <f>IFERROR(VLOOKUP($B3428,APガラス性能一覧!$A$2:$M$6097,2,0),"")</f>
        <v/>
      </c>
      <c r="D3428" s="68" t="str">
        <f>IFERROR(VLOOKUP($B3428,APガラス性能一覧!$A$2:$M$6097,3,0),"")</f>
        <v/>
      </c>
      <c r="E3428" s="68" t="str">
        <f>IFERROR(VLOOKUP($B3428,APガラス性能一覧!$A$2:$M$6097,4,0),"")</f>
        <v/>
      </c>
      <c r="F3428" s="68" t="str">
        <f>IFERROR(VLOOKUP($B3428,APガラス性能一覧!$A$2:$M$6097,5,0),"")</f>
        <v/>
      </c>
      <c r="G3428" s="68" t="str">
        <f>IFERROR(VLOOKUP($B3428,APガラス性能一覧!$A$2:$M$6097,6,0),"")</f>
        <v/>
      </c>
      <c r="H3428" s="68" t="str">
        <f>IFERROR(VLOOKUP($B3428,APガラス性能一覧!$A$2:$M$6097,7,0),"")</f>
        <v/>
      </c>
      <c r="I3428" s="68" t="str">
        <f>IFERROR(VLOOKUP($B3428,APガラス性能一覧!$A$2:$M$6097,8,0),"")</f>
        <v/>
      </c>
      <c r="J3428" s="68" t="str">
        <f>IFERROR(VLOOKUP($B3428,APガラス性能一覧!$A$2:$M$6097,9,0),"")</f>
        <v/>
      </c>
      <c r="K3428" s="68" t="str">
        <f>IFERROR(VLOOKUP($B3428,APガラス性能一覧!$A$2:$M$6097,10,0),"")</f>
        <v/>
      </c>
      <c r="L3428" s="68" t="str">
        <f>IFERROR(VLOOKUP($B3428,APガラス性能一覧!$A$2:$M$6097,11,0),"")</f>
        <v/>
      </c>
      <c r="M3428" s="68" t="str">
        <f>IFERROR(VLOOKUP($B3428,APガラス性能一覧!$A$2:$M$6097,12,0),"")</f>
        <v/>
      </c>
      <c r="N3428" s="68" t="str">
        <f>IFERROR(VLOOKUP($B3428,APガラス性能一覧!$A$2:$M$6097,13,0),"")</f>
        <v/>
      </c>
    </row>
    <row r="3429" spans="2:14" x14ac:dyDescent="0.4">
      <c r="B3429" s="68" t="str">
        <f>IF($D$2="","",IF($E$2=0.65,IFERROR(IF(INDEX(APガラス性能一覧!A:A,MATCH(ROW(B3423),APガラス性能一覧!$O:$O,0))="","",INDEX(APガラス性能一覧!A:A,MATCH(ROW(B3423),APガラス性能一覧!$O:$O,0))),""),IFERROR(IF(INDEX(APガラス性能一覧!A:A,MATCH(ROW(B3423),APガラス性能一覧!$N:$N,0))="","",INDEX(APガラス性能一覧!A:A,MATCH(ROW(B3423),APガラス性能一覧!$N:$N,0))),"")))</f>
        <v/>
      </c>
      <c r="C3429" s="68" t="str">
        <f>IFERROR(VLOOKUP($B3429,APガラス性能一覧!$A$2:$M$6097,2,0),"")</f>
        <v/>
      </c>
      <c r="D3429" s="68" t="str">
        <f>IFERROR(VLOOKUP($B3429,APガラス性能一覧!$A$2:$M$6097,3,0),"")</f>
        <v/>
      </c>
      <c r="E3429" s="68" t="str">
        <f>IFERROR(VLOOKUP($B3429,APガラス性能一覧!$A$2:$M$6097,4,0),"")</f>
        <v/>
      </c>
      <c r="F3429" s="68" t="str">
        <f>IFERROR(VLOOKUP($B3429,APガラス性能一覧!$A$2:$M$6097,5,0),"")</f>
        <v/>
      </c>
      <c r="G3429" s="68" t="str">
        <f>IFERROR(VLOOKUP($B3429,APガラス性能一覧!$A$2:$M$6097,6,0),"")</f>
        <v/>
      </c>
      <c r="H3429" s="68" t="str">
        <f>IFERROR(VLOOKUP($B3429,APガラス性能一覧!$A$2:$M$6097,7,0),"")</f>
        <v/>
      </c>
      <c r="I3429" s="68" t="str">
        <f>IFERROR(VLOOKUP($B3429,APガラス性能一覧!$A$2:$M$6097,8,0),"")</f>
        <v/>
      </c>
      <c r="J3429" s="68" t="str">
        <f>IFERROR(VLOOKUP($B3429,APガラス性能一覧!$A$2:$M$6097,9,0),"")</f>
        <v/>
      </c>
      <c r="K3429" s="68" t="str">
        <f>IFERROR(VLOOKUP($B3429,APガラス性能一覧!$A$2:$M$6097,10,0),"")</f>
        <v/>
      </c>
      <c r="L3429" s="68" t="str">
        <f>IFERROR(VLOOKUP($B3429,APガラス性能一覧!$A$2:$M$6097,11,0),"")</f>
        <v/>
      </c>
      <c r="M3429" s="68" t="str">
        <f>IFERROR(VLOOKUP($B3429,APガラス性能一覧!$A$2:$M$6097,12,0),"")</f>
        <v/>
      </c>
      <c r="N3429" s="68" t="str">
        <f>IFERROR(VLOOKUP($B3429,APガラス性能一覧!$A$2:$M$6097,13,0),"")</f>
        <v/>
      </c>
    </row>
    <row r="3430" spans="2:14" x14ac:dyDescent="0.4">
      <c r="B3430" s="68" t="str">
        <f>IF($D$2="","",IF($E$2=0.65,IFERROR(IF(INDEX(APガラス性能一覧!A:A,MATCH(ROW(B3424),APガラス性能一覧!$O:$O,0))="","",INDEX(APガラス性能一覧!A:A,MATCH(ROW(B3424),APガラス性能一覧!$O:$O,0))),""),IFERROR(IF(INDEX(APガラス性能一覧!A:A,MATCH(ROW(B3424),APガラス性能一覧!$N:$N,0))="","",INDEX(APガラス性能一覧!A:A,MATCH(ROW(B3424),APガラス性能一覧!$N:$N,0))),"")))</f>
        <v/>
      </c>
      <c r="C3430" s="68" t="str">
        <f>IFERROR(VLOOKUP($B3430,APガラス性能一覧!$A$2:$M$6097,2,0),"")</f>
        <v/>
      </c>
      <c r="D3430" s="68" t="str">
        <f>IFERROR(VLOOKUP($B3430,APガラス性能一覧!$A$2:$M$6097,3,0),"")</f>
        <v/>
      </c>
      <c r="E3430" s="68" t="str">
        <f>IFERROR(VLOOKUP($B3430,APガラス性能一覧!$A$2:$M$6097,4,0),"")</f>
        <v/>
      </c>
      <c r="F3430" s="68" t="str">
        <f>IFERROR(VLOOKUP($B3430,APガラス性能一覧!$A$2:$M$6097,5,0),"")</f>
        <v/>
      </c>
      <c r="G3430" s="68" t="str">
        <f>IFERROR(VLOOKUP($B3430,APガラス性能一覧!$A$2:$M$6097,6,0),"")</f>
        <v/>
      </c>
      <c r="H3430" s="68" t="str">
        <f>IFERROR(VLOOKUP($B3430,APガラス性能一覧!$A$2:$M$6097,7,0),"")</f>
        <v/>
      </c>
      <c r="I3430" s="68" t="str">
        <f>IFERROR(VLOOKUP($B3430,APガラス性能一覧!$A$2:$M$6097,8,0),"")</f>
        <v/>
      </c>
      <c r="J3430" s="68" t="str">
        <f>IFERROR(VLOOKUP($B3430,APガラス性能一覧!$A$2:$M$6097,9,0),"")</f>
        <v/>
      </c>
      <c r="K3430" s="68" t="str">
        <f>IFERROR(VLOOKUP($B3430,APガラス性能一覧!$A$2:$M$6097,10,0),"")</f>
        <v/>
      </c>
      <c r="L3430" s="68" t="str">
        <f>IFERROR(VLOOKUP($B3430,APガラス性能一覧!$A$2:$M$6097,11,0),"")</f>
        <v/>
      </c>
      <c r="M3430" s="68" t="str">
        <f>IFERROR(VLOOKUP($B3430,APガラス性能一覧!$A$2:$M$6097,12,0),"")</f>
        <v/>
      </c>
      <c r="N3430" s="68" t="str">
        <f>IFERROR(VLOOKUP($B3430,APガラス性能一覧!$A$2:$M$6097,13,0),"")</f>
        <v/>
      </c>
    </row>
    <row r="3431" spans="2:14" x14ac:dyDescent="0.4">
      <c r="B3431" s="68" t="str">
        <f>IF($D$2="","",IF($E$2=0.65,IFERROR(IF(INDEX(APガラス性能一覧!A:A,MATCH(ROW(B3425),APガラス性能一覧!$O:$O,0))="","",INDEX(APガラス性能一覧!A:A,MATCH(ROW(B3425),APガラス性能一覧!$O:$O,0))),""),IFERROR(IF(INDEX(APガラス性能一覧!A:A,MATCH(ROW(B3425),APガラス性能一覧!$N:$N,0))="","",INDEX(APガラス性能一覧!A:A,MATCH(ROW(B3425),APガラス性能一覧!$N:$N,0))),"")))</f>
        <v/>
      </c>
      <c r="C3431" s="68" t="str">
        <f>IFERROR(VLOOKUP($B3431,APガラス性能一覧!$A$2:$M$6097,2,0),"")</f>
        <v/>
      </c>
      <c r="D3431" s="68" t="str">
        <f>IFERROR(VLOOKUP($B3431,APガラス性能一覧!$A$2:$M$6097,3,0),"")</f>
        <v/>
      </c>
      <c r="E3431" s="68" t="str">
        <f>IFERROR(VLOOKUP($B3431,APガラス性能一覧!$A$2:$M$6097,4,0),"")</f>
        <v/>
      </c>
      <c r="F3431" s="68" t="str">
        <f>IFERROR(VLOOKUP($B3431,APガラス性能一覧!$A$2:$M$6097,5,0),"")</f>
        <v/>
      </c>
      <c r="G3431" s="68" t="str">
        <f>IFERROR(VLOOKUP($B3431,APガラス性能一覧!$A$2:$M$6097,6,0),"")</f>
        <v/>
      </c>
      <c r="H3431" s="68" t="str">
        <f>IFERROR(VLOOKUP($B3431,APガラス性能一覧!$A$2:$M$6097,7,0),"")</f>
        <v/>
      </c>
      <c r="I3431" s="68" t="str">
        <f>IFERROR(VLOOKUP($B3431,APガラス性能一覧!$A$2:$M$6097,8,0),"")</f>
        <v/>
      </c>
      <c r="J3431" s="68" t="str">
        <f>IFERROR(VLOOKUP($B3431,APガラス性能一覧!$A$2:$M$6097,9,0),"")</f>
        <v/>
      </c>
      <c r="K3431" s="68" t="str">
        <f>IFERROR(VLOOKUP($B3431,APガラス性能一覧!$A$2:$M$6097,10,0),"")</f>
        <v/>
      </c>
      <c r="L3431" s="68" t="str">
        <f>IFERROR(VLOOKUP($B3431,APガラス性能一覧!$A$2:$M$6097,11,0),"")</f>
        <v/>
      </c>
      <c r="M3431" s="68" t="str">
        <f>IFERROR(VLOOKUP($B3431,APガラス性能一覧!$A$2:$M$6097,12,0),"")</f>
        <v/>
      </c>
      <c r="N3431" s="68" t="str">
        <f>IFERROR(VLOOKUP($B3431,APガラス性能一覧!$A$2:$M$6097,13,0),"")</f>
        <v/>
      </c>
    </row>
    <row r="3432" spans="2:14" x14ac:dyDescent="0.4">
      <c r="B3432" s="68" t="str">
        <f>IF($D$2="","",IF($E$2=0.65,IFERROR(IF(INDEX(APガラス性能一覧!A:A,MATCH(ROW(B3426),APガラス性能一覧!$O:$O,0))="","",INDEX(APガラス性能一覧!A:A,MATCH(ROW(B3426),APガラス性能一覧!$O:$O,0))),""),IFERROR(IF(INDEX(APガラス性能一覧!A:A,MATCH(ROW(B3426),APガラス性能一覧!$N:$N,0))="","",INDEX(APガラス性能一覧!A:A,MATCH(ROW(B3426),APガラス性能一覧!$N:$N,0))),"")))</f>
        <v/>
      </c>
      <c r="C3432" s="68" t="str">
        <f>IFERROR(VLOOKUP($B3432,APガラス性能一覧!$A$2:$M$6097,2,0),"")</f>
        <v/>
      </c>
      <c r="D3432" s="68" t="str">
        <f>IFERROR(VLOOKUP($B3432,APガラス性能一覧!$A$2:$M$6097,3,0),"")</f>
        <v/>
      </c>
      <c r="E3432" s="68" t="str">
        <f>IFERROR(VLOOKUP($B3432,APガラス性能一覧!$A$2:$M$6097,4,0),"")</f>
        <v/>
      </c>
      <c r="F3432" s="68" t="str">
        <f>IFERROR(VLOOKUP($B3432,APガラス性能一覧!$A$2:$M$6097,5,0),"")</f>
        <v/>
      </c>
      <c r="G3432" s="68" t="str">
        <f>IFERROR(VLOOKUP($B3432,APガラス性能一覧!$A$2:$M$6097,6,0),"")</f>
        <v/>
      </c>
      <c r="H3432" s="68" t="str">
        <f>IFERROR(VLOOKUP($B3432,APガラス性能一覧!$A$2:$M$6097,7,0),"")</f>
        <v/>
      </c>
      <c r="I3432" s="68" t="str">
        <f>IFERROR(VLOOKUP($B3432,APガラス性能一覧!$A$2:$M$6097,8,0),"")</f>
        <v/>
      </c>
      <c r="J3432" s="68" t="str">
        <f>IFERROR(VLOOKUP($B3432,APガラス性能一覧!$A$2:$M$6097,9,0),"")</f>
        <v/>
      </c>
      <c r="K3432" s="68" t="str">
        <f>IFERROR(VLOOKUP($B3432,APガラス性能一覧!$A$2:$M$6097,10,0),"")</f>
        <v/>
      </c>
      <c r="L3432" s="68" t="str">
        <f>IFERROR(VLOOKUP($B3432,APガラス性能一覧!$A$2:$M$6097,11,0),"")</f>
        <v/>
      </c>
      <c r="M3432" s="68" t="str">
        <f>IFERROR(VLOOKUP($B3432,APガラス性能一覧!$A$2:$M$6097,12,0),"")</f>
        <v/>
      </c>
      <c r="N3432" s="68" t="str">
        <f>IFERROR(VLOOKUP($B3432,APガラス性能一覧!$A$2:$M$6097,13,0),"")</f>
        <v/>
      </c>
    </row>
    <row r="3433" spans="2:14" x14ac:dyDescent="0.4">
      <c r="B3433" s="68" t="str">
        <f>IF($D$2="","",IF($E$2=0.65,IFERROR(IF(INDEX(APガラス性能一覧!A:A,MATCH(ROW(B3427),APガラス性能一覧!$O:$O,0))="","",INDEX(APガラス性能一覧!A:A,MATCH(ROW(B3427),APガラス性能一覧!$O:$O,0))),""),IFERROR(IF(INDEX(APガラス性能一覧!A:A,MATCH(ROW(B3427),APガラス性能一覧!$N:$N,0))="","",INDEX(APガラス性能一覧!A:A,MATCH(ROW(B3427),APガラス性能一覧!$N:$N,0))),"")))</f>
        <v/>
      </c>
      <c r="C3433" s="68" t="str">
        <f>IFERROR(VLOOKUP($B3433,APガラス性能一覧!$A$2:$M$6097,2,0),"")</f>
        <v/>
      </c>
      <c r="D3433" s="68" t="str">
        <f>IFERROR(VLOOKUP($B3433,APガラス性能一覧!$A$2:$M$6097,3,0),"")</f>
        <v/>
      </c>
      <c r="E3433" s="68" t="str">
        <f>IFERROR(VLOOKUP($B3433,APガラス性能一覧!$A$2:$M$6097,4,0),"")</f>
        <v/>
      </c>
      <c r="F3433" s="68" t="str">
        <f>IFERROR(VLOOKUP($B3433,APガラス性能一覧!$A$2:$M$6097,5,0),"")</f>
        <v/>
      </c>
      <c r="G3433" s="68" t="str">
        <f>IFERROR(VLOOKUP($B3433,APガラス性能一覧!$A$2:$M$6097,6,0),"")</f>
        <v/>
      </c>
      <c r="H3433" s="68" t="str">
        <f>IFERROR(VLOOKUP($B3433,APガラス性能一覧!$A$2:$M$6097,7,0),"")</f>
        <v/>
      </c>
      <c r="I3433" s="68" t="str">
        <f>IFERROR(VLOOKUP($B3433,APガラス性能一覧!$A$2:$M$6097,8,0),"")</f>
        <v/>
      </c>
      <c r="J3433" s="68" t="str">
        <f>IFERROR(VLOOKUP($B3433,APガラス性能一覧!$A$2:$M$6097,9,0),"")</f>
        <v/>
      </c>
      <c r="K3433" s="68" t="str">
        <f>IFERROR(VLOOKUP($B3433,APガラス性能一覧!$A$2:$M$6097,10,0),"")</f>
        <v/>
      </c>
      <c r="L3433" s="68" t="str">
        <f>IFERROR(VLOOKUP($B3433,APガラス性能一覧!$A$2:$M$6097,11,0),"")</f>
        <v/>
      </c>
      <c r="M3433" s="68" t="str">
        <f>IFERROR(VLOOKUP($B3433,APガラス性能一覧!$A$2:$M$6097,12,0),"")</f>
        <v/>
      </c>
      <c r="N3433" s="68" t="str">
        <f>IFERROR(VLOOKUP($B3433,APガラス性能一覧!$A$2:$M$6097,13,0),"")</f>
        <v/>
      </c>
    </row>
    <row r="3434" spans="2:14" x14ac:dyDescent="0.4">
      <c r="B3434" s="68" t="str">
        <f>IF($D$2="","",IF($E$2=0.65,IFERROR(IF(INDEX(APガラス性能一覧!A:A,MATCH(ROW(B3428),APガラス性能一覧!$O:$O,0))="","",INDEX(APガラス性能一覧!A:A,MATCH(ROW(B3428),APガラス性能一覧!$O:$O,0))),""),IFERROR(IF(INDEX(APガラス性能一覧!A:A,MATCH(ROW(B3428),APガラス性能一覧!$N:$N,0))="","",INDEX(APガラス性能一覧!A:A,MATCH(ROW(B3428),APガラス性能一覧!$N:$N,0))),"")))</f>
        <v/>
      </c>
      <c r="C3434" s="68" t="str">
        <f>IFERROR(VLOOKUP($B3434,APガラス性能一覧!$A$2:$M$6097,2,0),"")</f>
        <v/>
      </c>
      <c r="D3434" s="68" t="str">
        <f>IFERROR(VLOOKUP($B3434,APガラス性能一覧!$A$2:$M$6097,3,0),"")</f>
        <v/>
      </c>
      <c r="E3434" s="68" t="str">
        <f>IFERROR(VLOOKUP($B3434,APガラス性能一覧!$A$2:$M$6097,4,0),"")</f>
        <v/>
      </c>
      <c r="F3434" s="68" t="str">
        <f>IFERROR(VLOOKUP($B3434,APガラス性能一覧!$A$2:$M$6097,5,0),"")</f>
        <v/>
      </c>
      <c r="G3434" s="68" t="str">
        <f>IFERROR(VLOOKUP($B3434,APガラス性能一覧!$A$2:$M$6097,6,0),"")</f>
        <v/>
      </c>
      <c r="H3434" s="68" t="str">
        <f>IFERROR(VLOOKUP($B3434,APガラス性能一覧!$A$2:$M$6097,7,0),"")</f>
        <v/>
      </c>
      <c r="I3434" s="68" t="str">
        <f>IFERROR(VLOOKUP($B3434,APガラス性能一覧!$A$2:$M$6097,8,0),"")</f>
        <v/>
      </c>
      <c r="J3434" s="68" t="str">
        <f>IFERROR(VLOOKUP($B3434,APガラス性能一覧!$A$2:$M$6097,9,0),"")</f>
        <v/>
      </c>
      <c r="K3434" s="68" t="str">
        <f>IFERROR(VLOOKUP($B3434,APガラス性能一覧!$A$2:$M$6097,10,0),"")</f>
        <v/>
      </c>
      <c r="L3434" s="68" t="str">
        <f>IFERROR(VLOOKUP($B3434,APガラス性能一覧!$A$2:$M$6097,11,0),"")</f>
        <v/>
      </c>
      <c r="M3434" s="68" t="str">
        <f>IFERROR(VLOOKUP($B3434,APガラス性能一覧!$A$2:$M$6097,12,0),"")</f>
        <v/>
      </c>
      <c r="N3434" s="68" t="str">
        <f>IFERROR(VLOOKUP($B3434,APガラス性能一覧!$A$2:$M$6097,13,0),"")</f>
        <v/>
      </c>
    </row>
    <row r="3435" spans="2:14" x14ac:dyDescent="0.4">
      <c r="B3435" s="68" t="str">
        <f>IF($D$2="","",IF($E$2=0.65,IFERROR(IF(INDEX(APガラス性能一覧!A:A,MATCH(ROW(B3429),APガラス性能一覧!$O:$O,0))="","",INDEX(APガラス性能一覧!A:A,MATCH(ROW(B3429),APガラス性能一覧!$O:$O,0))),""),IFERROR(IF(INDEX(APガラス性能一覧!A:A,MATCH(ROW(B3429),APガラス性能一覧!$N:$N,0))="","",INDEX(APガラス性能一覧!A:A,MATCH(ROW(B3429),APガラス性能一覧!$N:$N,0))),"")))</f>
        <v/>
      </c>
      <c r="C3435" s="68" t="str">
        <f>IFERROR(VLOOKUP($B3435,APガラス性能一覧!$A$2:$M$6097,2,0),"")</f>
        <v/>
      </c>
      <c r="D3435" s="68" t="str">
        <f>IFERROR(VLOOKUP($B3435,APガラス性能一覧!$A$2:$M$6097,3,0),"")</f>
        <v/>
      </c>
      <c r="E3435" s="68" t="str">
        <f>IFERROR(VLOOKUP($B3435,APガラス性能一覧!$A$2:$M$6097,4,0),"")</f>
        <v/>
      </c>
      <c r="F3435" s="68" t="str">
        <f>IFERROR(VLOOKUP($B3435,APガラス性能一覧!$A$2:$M$6097,5,0),"")</f>
        <v/>
      </c>
      <c r="G3435" s="68" t="str">
        <f>IFERROR(VLOOKUP($B3435,APガラス性能一覧!$A$2:$M$6097,6,0),"")</f>
        <v/>
      </c>
      <c r="H3435" s="68" t="str">
        <f>IFERROR(VLOOKUP($B3435,APガラス性能一覧!$A$2:$M$6097,7,0),"")</f>
        <v/>
      </c>
      <c r="I3435" s="68" t="str">
        <f>IFERROR(VLOOKUP($B3435,APガラス性能一覧!$A$2:$M$6097,8,0),"")</f>
        <v/>
      </c>
      <c r="J3435" s="68" t="str">
        <f>IFERROR(VLOOKUP($B3435,APガラス性能一覧!$A$2:$M$6097,9,0),"")</f>
        <v/>
      </c>
      <c r="K3435" s="68" t="str">
        <f>IFERROR(VLOOKUP($B3435,APガラス性能一覧!$A$2:$M$6097,10,0),"")</f>
        <v/>
      </c>
      <c r="L3435" s="68" t="str">
        <f>IFERROR(VLOOKUP($B3435,APガラス性能一覧!$A$2:$M$6097,11,0),"")</f>
        <v/>
      </c>
      <c r="M3435" s="68" t="str">
        <f>IFERROR(VLOOKUP($B3435,APガラス性能一覧!$A$2:$M$6097,12,0),"")</f>
        <v/>
      </c>
      <c r="N3435" s="68" t="str">
        <f>IFERROR(VLOOKUP($B3435,APガラス性能一覧!$A$2:$M$6097,13,0),"")</f>
        <v/>
      </c>
    </row>
    <row r="3436" spans="2:14" x14ac:dyDescent="0.4">
      <c r="B3436" s="68" t="str">
        <f>IF($D$2="","",IF($E$2=0.65,IFERROR(IF(INDEX(APガラス性能一覧!A:A,MATCH(ROW(B3430),APガラス性能一覧!$O:$O,0))="","",INDEX(APガラス性能一覧!A:A,MATCH(ROW(B3430),APガラス性能一覧!$O:$O,0))),""),IFERROR(IF(INDEX(APガラス性能一覧!A:A,MATCH(ROW(B3430),APガラス性能一覧!$N:$N,0))="","",INDEX(APガラス性能一覧!A:A,MATCH(ROW(B3430),APガラス性能一覧!$N:$N,0))),"")))</f>
        <v/>
      </c>
      <c r="C3436" s="68" t="str">
        <f>IFERROR(VLOOKUP($B3436,APガラス性能一覧!$A$2:$M$6097,2,0),"")</f>
        <v/>
      </c>
      <c r="D3436" s="68" t="str">
        <f>IFERROR(VLOOKUP($B3436,APガラス性能一覧!$A$2:$M$6097,3,0),"")</f>
        <v/>
      </c>
      <c r="E3436" s="68" t="str">
        <f>IFERROR(VLOOKUP($B3436,APガラス性能一覧!$A$2:$M$6097,4,0),"")</f>
        <v/>
      </c>
      <c r="F3436" s="68" t="str">
        <f>IFERROR(VLOOKUP($B3436,APガラス性能一覧!$A$2:$M$6097,5,0),"")</f>
        <v/>
      </c>
      <c r="G3436" s="68" t="str">
        <f>IFERROR(VLOOKUP($B3436,APガラス性能一覧!$A$2:$M$6097,6,0),"")</f>
        <v/>
      </c>
      <c r="H3436" s="68" t="str">
        <f>IFERROR(VLOOKUP($B3436,APガラス性能一覧!$A$2:$M$6097,7,0),"")</f>
        <v/>
      </c>
      <c r="I3436" s="68" t="str">
        <f>IFERROR(VLOOKUP($B3436,APガラス性能一覧!$A$2:$M$6097,8,0),"")</f>
        <v/>
      </c>
      <c r="J3436" s="68" t="str">
        <f>IFERROR(VLOOKUP($B3436,APガラス性能一覧!$A$2:$M$6097,9,0),"")</f>
        <v/>
      </c>
      <c r="K3436" s="68" t="str">
        <f>IFERROR(VLOOKUP($B3436,APガラス性能一覧!$A$2:$M$6097,10,0),"")</f>
        <v/>
      </c>
      <c r="L3436" s="68" t="str">
        <f>IFERROR(VLOOKUP($B3436,APガラス性能一覧!$A$2:$M$6097,11,0),"")</f>
        <v/>
      </c>
      <c r="M3436" s="68" t="str">
        <f>IFERROR(VLOOKUP($B3436,APガラス性能一覧!$A$2:$M$6097,12,0),"")</f>
        <v/>
      </c>
      <c r="N3436" s="68" t="str">
        <f>IFERROR(VLOOKUP($B3436,APガラス性能一覧!$A$2:$M$6097,13,0),"")</f>
        <v/>
      </c>
    </row>
    <row r="3437" spans="2:14" x14ac:dyDescent="0.4">
      <c r="B3437" s="68" t="str">
        <f>IF($D$2="","",IF($E$2=0.65,IFERROR(IF(INDEX(APガラス性能一覧!A:A,MATCH(ROW(B3431),APガラス性能一覧!$O:$O,0))="","",INDEX(APガラス性能一覧!A:A,MATCH(ROW(B3431),APガラス性能一覧!$O:$O,0))),""),IFERROR(IF(INDEX(APガラス性能一覧!A:A,MATCH(ROW(B3431),APガラス性能一覧!$N:$N,0))="","",INDEX(APガラス性能一覧!A:A,MATCH(ROW(B3431),APガラス性能一覧!$N:$N,0))),"")))</f>
        <v/>
      </c>
      <c r="C3437" s="68" t="str">
        <f>IFERROR(VLOOKUP($B3437,APガラス性能一覧!$A$2:$M$6097,2,0),"")</f>
        <v/>
      </c>
      <c r="D3437" s="68" t="str">
        <f>IFERROR(VLOOKUP($B3437,APガラス性能一覧!$A$2:$M$6097,3,0),"")</f>
        <v/>
      </c>
      <c r="E3437" s="68" t="str">
        <f>IFERROR(VLOOKUP($B3437,APガラス性能一覧!$A$2:$M$6097,4,0),"")</f>
        <v/>
      </c>
      <c r="F3437" s="68" t="str">
        <f>IFERROR(VLOOKUP($B3437,APガラス性能一覧!$A$2:$M$6097,5,0),"")</f>
        <v/>
      </c>
      <c r="G3437" s="68" t="str">
        <f>IFERROR(VLOOKUP($B3437,APガラス性能一覧!$A$2:$M$6097,6,0),"")</f>
        <v/>
      </c>
      <c r="H3437" s="68" t="str">
        <f>IFERROR(VLOOKUP($B3437,APガラス性能一覧!$A$2:$M$6097,7,0),"")</f>
        <v/>
      </c>
      <c r="I3437" s="68" t="str">
        <f>IFERROR(VLOOKUP($B3437,APガラス性能一覧!$A$2:$M$6097,8,0),"")</f>
        <v/>
      </c>
      <c r="J3437" s="68" t="str">
        <f>IFERROR(VLOOKUP($B3437,APガラス性能一覧!$A$2:$M$6097,9,0),"")</f>
        <v/>
      </c>
      <c r="K3437" s="68" t="str">
        <f>IFERROR(VLOOKUP($B3437,APガラス性能一覧!$A$2:$M$6097,10,0),"")</f>
        <v/>
      </c>
      <c r="L3437" s="68" t="str">
        <f>IFERROR(VLOOKUP($B3437,APガラス性能一覧!$A$2:$M$6097,11,0),"")</f>
        <v/>
      </c>
      <c r="M3437" s="68" t="str">
        <f>IFERROR(VLOOKUP($B3437,APガラス性能一覧!$A$2:$M$6097,12,0),"")</f>
        <v/>
      </c>
      <c r="N3437" s="68" t="str">
        <f>IFERROR(VLOOKUP($B3437,APガラス性能一覧!$A$2:$M$6097,13,0),"")</f>
        <v/>
      </c>
    </row>
    <row r="3438" spans="2:14" x14ac:dyDescent="0.4">
      <c r="B3438" s="68" t="str">
        <f>IF($D$2="","",IF($E$2=0.65,IFERROR(IF(INDEX(APガラス性能一覧!A:A,MATCH(ROW(B3432),APガラス性能一覧!$O:$O,0))="","",INDEX(APガラス性能一覧!A:A,MATCH(ROW(B3432),APガラス性能一覧!$O:$O,0))),""),IFERROR(IF(INDEX(APガラス性能一覧!A:A,MATCH(ROW(B3432),APガラス性能一覧!$N:$N,0))="","",INDEX(APガラス性能一覧!A:A,MATCH(ROW(B3432),APガラス性能一覧!$N:$N,0))),"")))</f>
        <v/>
      </c>
      <c r="C3438" s="68" t="str">
        <f>IFERROR(VLOOKUP($B3438,APガラス性能一覧!$A$2:$M$6097,2,0),"")</f>
        <v/>
      </c>
      <c r="D3438" s="68" t="str">
        <f>IFERROR(VLOOKUP($B3438,APガラス性能一覧!$A$2:$M$6097,3,0),"")</f>
        <v/>
      </c>
      <c r="E3438" s="68" t="str">
        <f>IFERROR(VLOOKUP($B3438,APガラス性能一覧!$A$2:$M$6097,4,0),"")</f>
        <v/>
      </c>
      <c r="F3438" s="68" t="str">
        <f>IFERROR(VLOOKUP($B3438,APガラス性能一覧!$A$2:$M$6097,5,0),"")</f>
        <v/>
      </c>
      <c r="G3438" s="68" t="str">
        <f>IFERROR(VLOOKUP($B3438,APガラス性能一覧!$A$2:$M$6097,6,0),"")</f>
        <v/>
      </c>
      <c r="H3438" s="68" t="str">
        <f>IFERROR(VLOOKUP($B3438,APガラス性能一覧!$A$2:$M$6097,7,0),"")</f>
        <v/>
      </c>
      <c r="I3438" s="68" t="str">
        <f>IFERROR(VLOOKUP($B3438,APガラス性能一覧!$A$2:$M$6097,8,0),"")</f>
        <v/>
      </c>
      <c r="J3438" s="68" t="str">
        <f>IFERROR(VLOOKUP($B3438,APガラス性能一覧!$A$2:$M$6097,9,0),"")</f>
        <v/>
      </c>
      <c r="K3438" s="68" t="str">
        <f>IFERROR(VLOOKUP($B3438,APガラス性能一覧!$A$2:$M$6097,10,0),"")</f>
        <v/>
      </c>
      <c r="L3438" s="68" t="str">
        <f>IFERROR(VLOOKUP($B3438,APガラス性能一覧!$A$2:$M$6097,11,0),"")</f>
        <v/>
      </c>
      <c r="M3438" s="68" t="str">
        <f>IFERROR(VLOOKUP($B3438,APガラス性能一覧!$A$2:$M$6097,12,0),"")</f>
        <v/>
      </c>
      <c r="N3438" s="68" t="str">
        <f>IFERROR(VLOOKUP($B3438,APガラス性能一覧!$A$2:$M$6097,13,0),"")</f>
        <v/>
      </c>
    </row>
    <row r="3439" spans="2:14" x14ac:dyDescent="0.4">
      <c r="B3439" s="68" t="str">
        <f>IF($D$2="","",IF($E$2=0.65,IFERROR(IF(INDEX(APガラス性能一覧!A:A,MATCH(ROW(B3433),APガラス性能一覧!$O:$O,0))="","",INDEX(APガラス性能一覧!A:A,MATCH(ROW(B3433),APガラス性能一覧!$O:$O,0))),""),IFERROR(IF(INDEX(APガラス性能一覧!A:A,MATCH(ROW(B3433),APガラス性能一覧!$N:$N,0))="","",INDEX(APガラス性能一覧!A:A,MATCH(ROW(B3433),APガラス性能一覧!$N:$N,0))),"")))</f>
        <v/>
      </c>
      <c r="C3439" s="68" t="str">
        <f>IFERROR(VLOOKUP($B3439,APガラス性能一覧!$A$2:$M$6097,2,0),"")</f>
        <v/>
      </c>
      <c r="D3439" s="68" t="str">
        <f>IFERROR(VLOOKUP($B3439,APガラス性能一覧!$A$2:$M$6097,3,0),"")</f>
        <v/>
      </c>
      <c r="E3439" s="68" t="str">
        <f>IFERROR(VLOOKUP($B3439,APガラス性能一覧!$A$2:$M$6097,4,0),"")</f>
        <v/>
      </c>
      <c r="F3439" s="68" t="str">
        <f>IFERROR(VLOOKUP($B3439,APガラス性能一覧!$A$2:$M$6097,5,0),"")</f>
        <v/>
      </c>
      <c r="G3439" s="68" t="str">
        <f>IFERROR(VLOOKUP($B3439,APガラス性能一覧!$A$2:$M$6097,6,0),"")</f>
        <v/>
      </c>
      <c r="H3439" s="68" t="str">
        <f>IFERROR(VLOOKUP($B3439,APガラス性能一覧!$A$2:$M$6097,7,0),"")</f>
        <v/>
      </c>
      <c r="I3439" s="68" t="str">
        <f>IFERROR(VLOOKUP($B3439,APガラス性能一覧!$A$2:$M$6097,8,0),"")</f>
        <v/>
      </c>
      <c r="J3439" s="68" t="str">
        <f>IFERROR(VLOOKUP($B3439,APガラス性能一覧!$A$2:$M$6097,9,0),"")</f>
        <v/>
      </c>
      <c r="K3439" s="68" t="str">
        <f>IFERROR(VLOOKUP($B3439,APガラス性能一覧!$A$2:$M$6097,10,0),"")</f>
        <v/>
      </c>
      <c r="L3439" s="68" t="str">
        <f>IFERROR(VLOOKUP($B3439,APガラス性能一覧!$A$2:$M$6097,11,0),"")</f>
        <v/>
      </c>
      <c r="M3439" s="68" t="str">
        <f>IFERROR(VLOOKUP($B3439,APガラス性能一覧!$A$2:$M$6097,12,0),"")</f>
        <v/>
      </c>
      <c r="N3439" s="68" t="str">
        <f>IFERROR(VLOOKUP($B3439,APガラス性能一覧!$A$2:$M$6097,13,0),"")</f>
        <v/>
      </c>
    </row>
    <row r="3440" spans="2:14" x14ac:dyDescent="0.4">
      <c r="B3440" s="68" t="str">
        <f>IF($D$2="","",IF($E$2=0.65,IFERROR(IF(INDEX(APガラス性能一覧!A:A,MATCH(ROW(B3434),APガラス性能一覧!$O:$O,0))="","",INDEX(APガラス性能一覧!A:A,MATCH(ROW(B3434),APガラス性能一覧!$O:$O,0))),""),IFERROR(IF(INDEX(APガラス性能一覧!A:A,MATCH(ROW(B3434),APガラス性能一覧!$N:$N,0))="","",INDEX(APガラス性能一覧!A:A,MATCH(ROW(B3434),APガラス性能一覧!$N:$N,0))),"")))</f>
        <v/>
      </c>
      <c r="C3440" s="68" t="str">
        <f>IFERROR(VLOOKUP($B3440,APガラス性能一覧!$A$2:$M$6097,2,0),"")</f>
        <v/>
      </c>
      <c r="D3440" s="68" t="str">
        <f>IFERROR(VLOOKUP($B3440,APガラス性能一覧!$A$2:$M$6097,3,0),"")</f>
        <v/>
      </c>
      <c r="E3440" s="68" t="str">
        <f>IFERROR(VLOOKUP($B3440,APガラス性能一覧!$A$2:$M$6097,4,0),"")</f>
        <v/>
      </c>
      <c r="F3440" s="68" t="str">
        <f>IFERROR(VLOOKUP($B3440,APガラス性能一覧!$A$2:$M$6097,5,0),"")</f>
        <v/>
      </c>
      <c r="G3440" s="68" t="str">
        <f>IFERROR(VLOOKUP($B3440,APガラス性能一覧!$A$2:$M$6097,6,0),"")</f>
        <v/>
      </c>
      <c r="H3440" s="68" t="str">
        <f>IFERROR(VLOOKUP($B3440,APガラス性能一覧!$A$2:$M$6097,7,0),"")</f>
        <v/>
      </c>
      <c r="I3440" s="68" t="str">
        <f>IFERROR(VLOOKUP($B3440,APガラス性能一覧!$A$2:$M$6097,8,0),"")</f>
        <v/>
      </c>
      <c r="J3440" s="68" t="str">
        <f>IFERROR(VLOOKUP($B3440,APガラス性能一覧!$A$2:$M$6097,9,0),"")</f>
        <v/>
      </c>
      <c r="K3440" s="68" t="str">
        <f>IFERROR(VLOOKUP($B3440,APガラス性能一覧!$A$2:$M$6097,10,0),"")</f>
        <v/>
      </c>
      <c r="L3440" s="68" t="str">
        <f>IFERROR(VLOOKUP($B3440,APガラス性能一覧!$A$2:$M$6097,11,0),"")</f>
        <v/>
      </c>
      <c r="M3440" s="68" t="str">
        <f>IFERROR(VLOOKUP($B3440,APガラス性能一覧!$A$2:$M$6097,12,0),"")</f>
        <v/>
      </c>
      <c r="N3440" s="68" t="str">
        <f>IFERROR(VLOOKUP($B3440,APガラス性能一覧!$A$2:$M$6097,13,0),"")</f>
        <v/>
      </c>
    </row>
    <row r="3441" spans="2:14" x14ac:dyDescent="0.4">
      <c r="B3441" s="68" t="str">
        <f>IF($D$2="","",IF($E$2=0.65,IFERROR(IF(INDEX(APガラス性能一覧!A:A,MATCH(ROW(B3435),APガラス性能一覧!$O:$O,0))="","",INDEX(APガラス性能一覧!A:A,MATCH(ROW(B3435),APガラス性能一覧!$O:$O,0))),""),IFERROR(IF(INDEX(APガラス性能一覧!A:A,MATCH(ROW(B3435),APガラス性能一覧!$N:$N,0))="","",INDEX(APガラス性能一覧!A:A,MATCH(ROW(B3435),APガラス性能一覧!$N:$N,0))),"")))</f>
        <v/>
      </c>
      <c r="C3441" s="68" t="str">
        <f>IFERROR(VLOOKUP($B3441,APガラス性能一覧!$A$2:$M$6097,2,0),"")</f>
        <v/>
      </c>
      <c r="D3441" s="68" t="str">
        <f>IFERROR(VLOOKUP($B3441,APガラス性能一覧!$A$2:$M$6097,3,0),"")</f>
        <v/>
      </c>
      <c r="E3441" s="68" t="str">
        <f>IFERROR(VLOOKUP($B3441,APガラス性能一覧!$A$2:$M$6097,4,0),"")</f>
        <v/>
      </c>
      <c r="F3441" s="68" t="str">
        <f>IFERROR(VLOOKUP($B3441,APガラス性能一覧!$A$2:$M$6097,5,0),"")</f>
        <v/>
      </c>
      <c r="G3441" s="68" t="str">
        <f>IFERROR(VLOOKUP($B3441,APガラス性能一覧!$A$2:$M$6097,6,0),"")</f>
        <v/>
      </c>
      <c r="H3441" s="68" t="str">
        <f>IFERROR(VLOOKUP($B3441,APガラス性能一覧!$A$2:$M$6097,7,0),"")</f>
        <v/>
      </c>
      <c r="I3441" s="68" t="str">
        <f>IFERROR(VLOOKUP($B3441,APガラス性能一覧!$A$2:$M$6097,8,0),"")</f>
        <v/>
      </c>
      <c r="J3441" s="68" t="str">
        <f>IFERROR(VLOOKUP($B3441,APガラス性能一覧!$A$2:$M$6097,9,0),"")</f>
        <v/>
      </c>
      <c r="K3441" s="68" t="str">
        <f>IFERROR(VLOOKUP($B3441,APガラス性能一覧!$A$2:$M$6097,10,0),"")</f>
        <v/>
      </c>
      <c r="L3441" s="68" t="str">
        <f>IFERROR(VLOOKUP($B3441,APガラス性能一覧!$A$2:$M$6097,11,0),"")</f>
        <v/>
      </c>
      <c r="M3441" s="68" t="str">
        <f>IFERROR(VLOOKUP($B3441,APガラス性能一覧!$A$2:$M$6097,12,0),"")</f>
        <v/>
      </c>
      <c r="N3441" s="68" t="str">
        <f>IFERROR(VLOOKUP($B3441,APガラス性能一覧!$A$2:$M$6097,13,0),"")</f>
        <v/>
      </c>
    </row>
    <row r="3442" spans="2:14" x14ac:dyDescent="0.4">
      <c r="B3442" s="68" t="str">
        <f>IF($D$2="","",IF($E$2=0.65,IFERROR(IF(INDEX(APガラス性能一覧!A:A,MATCH(ROW(B3436),APガラス性能一覧!$O:$O,0))="","",INDEX(APガラス性能一覧!A:A,MATCH(ROW(B3436),APガラス性能一覧!$O:$O,0))),""),IFERROR(IF(INDEX(APガラス性能一覧!A:A,MATCH(ROW(B3436),APガラス性能一覧!$N:$N,0))="","",INDEX(APガラス性能一覧!A:A,MATCH(ROW(B3436),APガラス性能一覧!$N:$N,0))),"")))</f>
        <v/>
      </c>
      <c r="C3442" s="68" t="str">
        <f>IFERROR(VLOOKUP($B3442,APガラス性能一覧!$A$2:$M$6097,2,0),"")</f>
        <v/>
      </c>
      <c r="D3442" s="68" t="str">
        <f>IFERROR(VLOOKUP($B3442,APガラス性能一覧!$A$2:$M$6097,3,0),"")</f>
        <v/>
      </c>
      <c r="E3442" s="68" t="str">
        <f>IFERROR(VLOOKUP($B3442,APガラス性能一覧!$A$2:$M$6097,4,0),"")</f>
        <v/>
      </c>
      <c r="F3442" s="68" t="str">
        <f>IFERROR(VLOOKUP($B3442,APガラス性能一覧!$A$2:$M$6097,5,0),"")</f>
        <v/>
      </c>
      <c r="G3442" s="68" t="str">
        <f>IFERROR(VLOOKUP($B3442,APガラス性能一覧!$A$2:$M$6097,6,0),"")</f>
        <v/>
      </c>
      <c r="H3442" s="68" t="str">
        <f>IFERROR(VLOOKUP($B3442,APガラス性能一覧!$A$2:$M$6097,7,0),"")</f>
        <v/>
      </c>
      <c r="I3442" s="68" t="str">
        <f>IFERROR(VLOOKUP($B3442,APガラス性能一覧!$A$2:$M$6097,8,0),"")</f>
        <v/>
      </c>
      <c r="J3442" s="68" t="str">
        <f>IFERROR(VLOOKUP($B3442,APガラス性能一覧!$A$2:$M$6097,9,0),"")</f>
        <v/>
      </c>
      <c r="K3442" s="68" t="str">
        <f>IFERROR(VLOOKUP($B3442,APガラス性能一覧!$A$2:$M$6097,10,0),"")</f>
        <v/>
      </c>
      <c r="L3442" s="68" t="str">
        <f>IFERROR(VLOOKUP($B3442,APガラス性能一覧!$A$2:$M$6097,11,0),"")</f>
        <v/>
      </c>
      <c r="M3442" s="68" t="str">
        <f>IFERROR(VLOOKUP($B3442,APガラス性能一覧!$A$2:$M$6097,12,0),"")</f>
        <v/>
      </c>
      <c r="N3442" s="68" t="str">
        <f>IFERROR(VLOOKUP($B3442,APガラス性能一覧!$A$2:$M$6097,13,0),"")</f>
        <v/>
      </c>
    </row>
    <row r="3443" spans="2:14" x14ac:dyDescent="0.4">
      <c r="B3443" s="68" t="str">
        <f>IF($D$2="","",IF($E$2=0.65,IFERROR(IF(INDEX(APガラス性能一覧!A:A,MATCH(ROW(B3437),APガラス性能一覧!$O:$O,0))="","",INDEX(APガラス性能一覧!A:A,MATCH(ROW(B3437),APガラス性能一覧!$O:$O,0))),""),IFERROR(IF(INDEX(APガラス性能一覧!A:A,MATCH(ROW(B3437),APガラス性能一覧!$N:$N,0))="","",INDEX(APガラス性能一覧!A:A,MATCH(ROW(B3437),APガラス性能一覧!$N:$N,0))),"")))</f>
        <v/>
      </c>
      <c r="C3443" s="68" t="str">
        <f>IFERROR(VLOOKUP($B3443,APガラス性能一覧!$A$2:$M$6097,2,0),"")</f>
        <v/>
      </c>
      <c r="D3443" s="68" t="str">
        <f>IFERROR(VLOOKUP($B3443,APガラス性能一覧!$A$2:$M$6097,3,0),"")</f>
        <v/>
      </c>
      <c r="E3443" s="68" t="str">
        <f>IFERROR(VLOOKUP($B3443,APガラス性能一覧!$A$2:$M$6097,4,0),"")</f>
        <v/>
      </c>
      <c r="F3443" s="68" t="str">
        <f>IFERROR(VLOOKUP($B3443,APガラス性能一覧!$A$2:$M$6097,5,0),"")</f>
        <v/>
      </c>
      <c r="G3443" s="68" t="str">
        <f>IFERROR(VLOOKUP($B3443,APガラス性能一覧!$A$2:$M$6097,6,0),"")</f>
        <v/>
      </c>
      <c r="H3443" s="68" t="str">
        <f>IFERROR(VLOOKUP($B3443,APガラス性能一覧!$A$2:$M$6097,7,0),"")</f>
        <v/>
      </c>
      <c r="I3443" s="68" t="str">
        <f>IFERROR(VLOOKUP($B3443,APガラス性能一覧!$A$2:$M$6097,8,0),"")</f>
        <v/>
      </c>
      <c r="J3443" s="68" t="str">
        <f>IFERROR(VLOOKUP($B3443,APガラス性能一覧!$A$2:$M$6097,9,0),"")</f>
        <v/>
      </c>
      <c r="K3443" s="68" t="str">
        <f>IFERROR(VLOOKUP($B3443,APガラス性能一覧!$A$2:$M$6097,10,0),"")</f>
        <v/>
      </c>
      <c r="L3443" s="68" t="str">
        <f>IFERROR(VLOOKUP($B3443,APガラス性能一覧!$A$2:$M$6097,11,0),"")</f>
        <v/>
      </c>
      <c r="M3443" s="68" t="str">
        <f>IFERROR(VLOOKUP($B3443,APガラス性能一覧!$A$2:$M$6097,12,0),"")</f>
        <v/>
      </c>
      <c r="N3443" s="68" t="str">
        <f>IFERROR(VLOOKUP($B3443,APガラス性能一覧!$A$2:$M$6097,13,0),"")</f>
        <v/>
      </c>
    </row>
    <row r="3444" spans="2:14" x14ac:dyDescent="0.4">
      <c r="B3444" s="68" t="str">
        <f>IF($D$2="","",IF($E$2=0.65,IFERROR(IF(INDEX(APガラス性能一覧!A:A,MATCH(ROW(B3438),APガラス性能一覧!$O:$O,0))="","",INDEX(APガラス性能一覧!A:A,MATCH(ROW(B3438),APガラス性能一覧!$O:$O,0))),""),IFERROR(IF(INDEX(APガラス性能一覧!A:A,MATCH(ROW(B3438),APガラス性能一覧!$N:$N,0))="","",INDEX(APガラス性能一覧!A:A,MATCH(ROW(B3438),APガラス性能一覧!$N:$N,0))),"")))</f>
        <v/>
      </c>
      <c r="C3444" s="68" t="str">
        <f>IFERROR(VLOOKUP($B3444,APガラス性能一覧!$A$2:$M$6097,2,0),"")</f>
        <v/>
      </c>
      <c r="D3444" s="68" t="str">
        <f>IFERROR(VLOOKUP($B3444,APガラス性能一覧!$A$2:$M$6097,3,0),"")</f>
        <v/>
      </c>
      <c r="E3444" s="68" t="str">
        <f>IFERROR(VLOOKUP($B3444,APガラス性能一覧!$A$2:$M$6097,4,0),"")</f>
        <v/>
      </c>
      <c r="F3444" s="68" t="str">
        <f>IFERROR(VLOOKUP($B3444,APガラス性能一覧!$A$2:$M$6097,5,0),"")</f>
        <v/>
      </c>
      <c r="G3444" s="68" t="str">
        <f>IFERROR(VLOOKUP($B3444,APガラス性能一覧!$A$2:$M$6097,6,0),"")</f>
        <v/>
      </c>
      <c r="H3444" s="68" t="str">
        <f>IFERROR(VLOOKUP($B3444,APガラス性能一覧!$A$2:$M$6097,7,0),"")</f>
        <v/>
      </c>
      <c r="I3444" s="68" t="str">
        <f>IFERROR(VLOOKUP($B3444,APガラス性能一覧!$A$2:$M$6097,8,0),"")</f>
        <v/>
      </c>
      <c r="J3444" s="68" t="str">
        <f>IFERROR(VLOOKUP($B3444,APガラス性能一覧!$A$2:$M$6097,9,0),"")</f>
        <v/>
      </c>
      <c r="K3444" s="68" t="str">
        <f>IFERROR(VLOOKUP($B3444,APガラス性能一覧!$A$2:$M$6097,10,0),"")</f>
        <v/>
      </c>
      <c r="L3444" s="68" t="str">
        <f>IFERROR(VLOOKUP($B3444,APガラス性能一覧!$A$2:$M$6097,11,0),"")</f>
        <v/>
      </c>
      <c r="M3444" s="68" t="str">
        <f>IFERROR(VLOOKUP($B3444,APガラス性能一覧!$A$2:$M$6097,12,0),"")</f>
        <v/>
      </c>
      <c r="N3444" s="68" t="str">
        <f>IFERROR(VLOOKUP($B3444,APガラス性能一覧!$A$2:$M$6097,13,0),"")</f>
        <v/>
      </c>
    </row>
    <row r="3445" spans="2:14" x14ac:dyDescent="0.4">
      <c r="B3445" s="68" t="str">
        <f>IF($D$2="","",IF($E$2=0.65,IFERROR(IF(INDEX(APガラス性能一覧!A:A,MATCH(ROW(B3439),APガラス性能一覧!$O:$O,0))="","",INDEX(APガラス性能一覧!A:A,MATCH(ROW(B3439),APガラス性能一覧!$O:$O,0))),""),IFERROR(IF(INDEX(APガラス性能一覧!A:A,MATCH(ROW(B3439),APガラス性能一覧!$N:$N,0))="","",INDEX(APガラス性能一覧!A:A,MATCH(ROW(B3439),APガラス性能一覧!$N:$N,0))),"")))</f>
        <v/>
      </c>
      <c r="C3445" s="68" t="str">
        <f>IFERROR(VLOOKUP($B3445,APガラス性能一覧!$A$2:$M$6097,2,0),"")</f>
        <v/>
      </c>
      <c r="D3445" s="68" t="str">
        <f>IFERROR(VLOOKUP($B3445,APガラス性能一覧!$A$2:$M$6097,3,0),"")</f>
        <v/>
      </c>
      <c r="E3445" s="68" t="str">
        <f>IFERROR(VLOOKUP($B3445,APガラス性能一覧!$A$2:$M$6097,4,0),"")</f>
        <v/>
      </c>
      <c r="F3445" s="68" t="str">
        <f>IFERROR(VLOOKUP($B3445,APガラス性能一覧!$A$2:$M$6097,5,0),"")</f>
        <v/>
      </c>
      <c r="G3445" s="68" t="str">
        <f>IFERROR(VLOOKUP($B3445,APガラス性能一覧!$A$2:$M$6097,6,0),"")</f>
        <v/>
      </c>
      <c r="H3445" s="68" t="str">
        <f>IFERROR(VLOOKUP($B3445,APガラス性能一覧!$A$2:$M$6097,7,0),"")</f>
        <v/>
      </c>
      <c r="I3445" s="68" t="str">
        <f>IFERROR(VLOOKUP($B3445,APガラス性能一覧!$A$2:$M$6097,8,0),"")</f>
        <v/>
      </c>
      <c r="J3445" s="68" t="str">
        <f>IFERROR(VLOOKUP($B3445,APガラス性能一覧!$A$2:$M$6097,9,0),"")</f>
        <v/>
      </c>
      <c r="K3445" s="68" t="str">
        <f>IFERROR(VLOOKUP($B3445,APガラス性能一覧!$A$2:$M$6097,10,0),"")</f>
        <v/>
      </c>
      <c r="L3445" s="68" t="str">
        <f>IFERROR(VLOOKUP($B3445,APガラス性能一覧!$A$2:$M$6097,11,0),"")</f>
        <v/>
      </c>
      <c r="M3445" s="68" t="str">
        <f>IFERROR(VLOOKUP($B3445,APガラス性能一覧!$A$2:$M$6097,12,0),"")</f>
        <v/>
      </c>
      <c r="N3445" s="68" t="str">
        <f>IFERROR(VLOOKUP($B3445,APガラス性能一覧!$A$2:$M$6097,13,0),"")</f>
        <v/>
      </c>
    </row>
    <row r="3446" spans="2:14" x14ac:dyDescent="0.4">
      <c r="B3446" s="68" t="str">
        <f>IF($D$2="","",IF($E$2=0.65,IFERROR(IF(INDEX(APガラス性能一覧!A:A,MATCH(ROW(B3440),APガラス性能一覧!$O:$O,0))="","",INDEX(APガラス性能一覧!A:A,MATCH(ROW(B3440),APガラス性能一覧!$O:$O,0))),""),IFERROR(IF(INDEX(APガラス性能一覧!A:A,MATCH(ROW(B3440),APガラス性能一覧!$N:$N,0))="","",INDEX(APガラス性能一覧!A:A,MATCH(ROW(B3440),APガラス性能一覧!$N:$N,0))),"")))</f>
        <v/>
      </c>
      <c r="C3446" s="68" t="str">
        <f>IFERROR(VLOOKUP($B3446,APガラス性能一覧!$A$2:$M$6097,2,0),"")</f>
        <v/>
      </c>
      <c r="D3446" s="68" t="str">
        <f>IFERROR(VLOOKUP($B3446,APガラス性能一覧!$A$2:$M$6097,3,0),"")</f>
        <v/>
      </c>
      <c r="E3446" s="68" t="str">
        <f>IFERROR(VLOOKUP($B3446,APガラス性能一覧!$A$2:$M$6097,4,0),"")</f>
        <v/>
      </c>
      <c r="F3446" s="68" t="str">
        <f>IFERROR(VLOOKUP($B3446,APガラス性能一覧!$A$2:$M$6097,5,0),"")</f>
        <v/>
      </c>
      <c r="G3446" s="68" t="str">
        <f>IFERROR(VLOOKUP($B3446,APガラス性能一覧!$A$2:$M$6097,6,0),"")</f>
        <v/>
      </c>
      <c r="H3446" s="68" t="str">
        <f>IFERROR(VLOOKUP($B3446,APガラス性能一覧!$A$2:$M$6097,7,0),"")</f>
        <v/>
      </c>
      <c r="I3446" s="68" t="str">
        <f>IFERROR(VLOOKUP($B3446,APガラス性能一覧!$A$2:$M$6097,8,0),"")</f>
        <v/>
      </c>
      <c r="J3446" s="68" t="str">
        <f>IFERROR(VLOOKUP($B3446,APガラス性能一覧!$A$2:$M$6097,9,0),"")</f>
        <v/>
      </c>
      <c r="K3446" s="68" t="str">
        <f>IFERROR(VLOOKUP($B3446,APガラス性能一覧!$A$2:$M$6097,10,0),"")</f>
        <v/>
      </c>
      <c r="L3446" s="68" t="str">
        <f>IFERROR(VLOOKUP($B3446,APガラス性能一覧!$A$2:$M$6097,11,0),"")</f>
        <v/>
      </c>
      <c r="M3446" s="68" t="str">
        <f>IFERROR(VLOOKUP($B3446,APガラス性能一覧!$A$2:$M$6097,12,0),"")</f>
        <v/>
      </c>
      <c r="N3446" s="68" t="str">
        <f>IFERROR(VLOOKUP($B3446,APガラス性能一覧!$A$2:$M$6097,13,0),"")</f>
        <v/>
      </c>
    </row>
    <row r="3447" spans="2:14" x14ac:dyDescent="0.4">
      <c r="B3447" s="68" t="str">
        <f>IF($D$2="","",IF($E$2=0.65,IFERROR(IF(INDEX(APガラス性能一覧!A:A,MATCH(ROW(B3441),APガラス性能一覧!$O:$O,0))="","",INDEX(APガラス性能一覧!A:A,MATCH(ROW(B3441),APガラス性能一覧!$O:$O,0))),""),IFERROR(IF(INDEX(APガラス性能一覧!A:A,MATCH(ROW(B3441),APガラス性能一覧!$N:$N,0))="","",INDEX(APガラス性能一覧!A:A,MATCH(ROW(B3441),APガラス性能一覧!$N:$N,0))),"")))</f>
        <v/>
      </c>
      <c r="C3447" s="68" t="str">
        <f>IFERROR(VLOOKUP($B3447,APガラス性能一覧!$A$2:$M$6097,2,0),"")</f>
        <v/>
      </c>
      <c r="D3447" s="68" t="str">
        <f>IFERROR(VLOOKUP($B3447,APガラス性能一覧!$A$2:$M$6097,3,0),"")</f>
        <v/>
      </c>
      <c r="E3447" s="68" t="str">
        <f>IFERROR(VLOOKUP($B3447,APガラス性能一覧!$A$2:$M$6097,4,0),"")</f>
        <v/>
      </c>
      <c r="F3447" s="68" t="str">
        <f>IFERROR(VLOOKUP($B3447,APガラス性能一覧!$A$2:$M$6097,5,0),"")</f>
        <v/>
      </c>
      <c r="G3447" s="68" t="str">
        <f>IFERROR(VLOOKUP($B3447,APガラス性能一覧!$A$2:$M$6097,6,0),"")</f>
        <v/>
      </c>
      <c r="H3447" s="68" t="str">
        <f>IFERROR(VLOOKUP($B3447,APガラス性能一覧!$A$2:$M$6097,7,0),"")</f>
        <v/>
      </c>
      <c r="I3447" s="68" t="str">
        <f>IFERROR(VLOOKUP($B3447,APガラス性能一覧!$A$2:$M$6097,8,0),"")</f>
        <v/>
      </c>
      <c r="J3447" s="68" t="str">
        <f>IFERROR(VLOOKUP($B3447,APガラス性能一覧!$A$2:$M$6097,9,0),"")</f>
        <v/>
      </c>
      <c r="K3447" s="68" t="str">
        <f>IFERROR(VLOOKUP($B3447,APガラス性能一覧!$A$2:$M$6097,10,0),"")</f>
        <v/>
      </c>
      <c r="L3447" s="68" t="str">
        <f>IFERROR(VLOOKUP($B3447,APガラス性能一覧!$A$2:$M$6097,11,0),"")</f>
        <v/>
      </c>
      <c r="M3447" s="68" t="str">
        <f>IFERROR(VLOOKUP($B3447,APガラス性能一覧!$A$2:$M$6097,12,0),"")</f>
        <v/>
      </c>
      <c r="N3447" s="68" t="str">
        <f>IFERROR(VLOOKUP($B3447,APガラス性能一覧!$A$2:$M$6097,13,0),"")</f>
        <v/>
      </c>
    </row>
    <row r="3448" spans="2:14" x14ac:dyDescent="0.4">
      <c r="B3448" s="68" t="str">
        <f>IF($D$2="","",IF($E$2=0.65,IFERROR(IF(INDEX(APガラス性能一覧!A:A,MATCH(ROW(B3442),APガラス性能一覧!$O:$O,0))="","",INDEX(APガラス性能一覧!A:A,MATCH(ROW(B3442),APガラス性能一覧!$O:$O,0))),""),IFERROR(IF(INDEX(APガラス性能一覧!A:A,MATCH(ROW(B3442),APガラス性能一覧!$N:$N,0))="","",INDEX(APガラス性能一覧!A:A,MATCH(ROW(B3442),APガラス性能一覧!$N:$N,0))),"")))</f>
        <v/>
      </c>
      <c r="C3448" s="68" t="str">
        <f>IFERROR(VLOOKUP($B3448,APガラス性能一覧!$A$2:$M$6097,2,0),"")</f>
        <v/>
      </c>
      <c r="D3448" s="68" t="str">
        <f>IFERROR(VLOOKUP($B3448,APガラス性能一覧!$A$2:$M$6097,3,0),"")</f>
        <v/>
      </c>
      <c r="E3448" s="68" t="str">
        <f>IFERROR(VLOOKUP($B3448,APガラス性能一覧!$A$2:$M$6097,4,0),"")</f>
        <v/>
      </c>
      <c r="F3448" s="68" t="str">
        <f>IFERROR(VLOOKUP($B3448,APガラス性能一覧!$A$2:$M$6097,5,0),"")</f>
        <v/>
      </c>
      <c r="G3448" s="68" t="str">
        <f>IFERROR(VLOOKUP($B3448,APガラス性能一覧!$A$2:$M$6097,6,0),"")</f>
        <v/>
      </c>
      <c r="H3448" s="68" t="str">
        <f>IFERROR(VLOOKUP($B3448,APガラス性能一覧!$A$2:$M$6097,7,0),"")</f>
        <v/>
      </c>
      <c r="I3448" s="68" t="str">
        <f>IFERROR(VLOOKUP($B3448,APガラス性能一覧!$A$2:$M$6097,8,0),"")</f>
        <v/>
      </c>
      <c r="J3448" s="68" t="str">
        <f>IFERROR(VLOOKUP($B3448,APガラス性能一覧!$A$2:$M$6097,9,0),"")</f>
        <v/>
      </c>
      <c r="K3448" s="68" t="str">
        <f>IFERROR(VLOOKUP($B3448,APガラス性能一覧!$A$2:$M$6097,10,0),"")</f>
        <v/>
      </c>
      <c r="L3448" s="68" t="str">
        <f>IFERROR(VLOOKUP($B3448,APガラス性能一覧!$A$2:$M$6097,11,0),"")</f>
        <v/>
      </c>
      <c r="M3448" s="68" t="str">
        <f>IFERROR(VLOOKUP($B3448,APガラス性能一覧!$A$2:$M$6097,12,0),"")</f>
        <v/>
      </c>
      <c r="N3448" s="68" t="str">
        <f>IFERROR(VLOOKUP($B3448,APガラス性能一覧!$A$2:$M$6097,13,0),"")</f>
        <v/>
      </c>
    </row>
    <row r="3449" spans="2:14" x14ac:dyDescent="0.4">
      <c r="B3449" s="68" t="str">
        <f>IF($D$2="","",IF($E$2=0.65,IFERROR(IF(INDEX(APガラス性能一覧!A:A,MATCH(ROW(B3443),APガラス性能一覧!$O:$O,0))="","",INDEX(APガラス性能一覧!A:A,MATCH(ROW(B3443),APガラス性能一覧!$O:$O,0))),""),IFERROR(IF(INDEX(APガラス性能一覧!A:A,MATCH(ROW(B3443),APガラス性能一覧!$N:$N,0))="","",INDEX(APガラス性能一覧!A:A,MATCH(ROW(B3443),APガラス性能一覧!$N:$N,0))),"")))</f>
        <v/>
      </c>
      <c r="C3449" s="68" t="str">
        <f>IFERROR(VLOOKUP($B3449,APガラス性能一覧!$A$2:$M$6097,2,0),"")</f>
        <v/>
      </c>
      <c r="D3449" s="68" t="str">
        <f>IFERROR(VLOOKUP($B3449,APガラス性能一覧!$A$2:$M$6097,3,0),"")</f>
        <v/>
      </c>
      <c r="E3449" s="68" t="str">
        <f>IFERROR(VLOOKUP($B3449,APガラス性能一覧!$A$2:$M$6097,4,0),"")</f>
        <v/>
      </c>
      <c r="F3449" s="68" t="str">
        <f>IFERROR(VLOOKUP($B3449,APガラス性能一覧!$A$2:$M$6097,5,0),"")</f>
        <v/>
      </c>
      <c r="G3449" s="68" t="str">
        <f>IFERROR(VLOOKUP($B3449,APガラス性能一覧!$A$2:$M$6097,6,0),"")</f>
        <v/>
      </c>
      <c r="H3449" s="68" t="str">
        <f>IFERROR(VLOOKUP($B3449,APガラス性能一覧!$A$2:$M$6097,7,0),"")</f>
        <v/>
      </c>
      <c r="I3449" s="68" t="str">
        <f>IFERROR(VLOOKUP($B3449,APガラス性能一覧!$A$2:$M$6097,8,0),"")</f>
        <v/>
      </c>
      <c r="J3449" s="68" t="str">
        <f>IFERROR(VLOOKUP($B3449,APガラス性能一覧!$A$2:$M$6097,9,0),"")</f>
        <v/>
      </c>
      <c r="K3449" s="68" t="str">
        <f>IFERROR(VLOOKUP($B3449,APガラス性能一覧!$A$2:$M$6097,10,0),"")</f>
        <v/>
      </c>
      <c r="L3449" s="68" t="str">
        <f>IFERROR(VLOOKUP($B3449,APガラス性能一覧!$A$2:$M$6097,11,0),"")</f>
        <v/>
      </c>
      <c r="M3449" s="68" t="str">
        <f>IFERROR(VLOOKUP($B3449,APガラス性能一覧!$A$2:$M$6097,12,0),"")</f>
        <v/>
      </c>
      <c r="N3449" s="68" t="str">
        <f>IFERROR(VLOOKUP($B3449,APガラス性能一覧!$A$2:$M$6097,13,0),"")</f>
        <v/>
      </c>
    </row>
    <row r="3450" spans="2:14" x14ac:dyDescent="0.4">
      <c r="B3450" s="68" t="str">
        <f>IF($D$2="","",IF($E$2=0.65,IFERROR(IF(INDEX(APガラス性能一覧!A:A,MATCH(ROW(B3444),APガラス性能一覧!$O:$O,0))="","",INDEX(APガラス性能一覧!A:A,MATCH(ROW(B3444),APガラス性能一覧!$O:$O,0))),""),IFERROR(IF(INDEX(APガラス性能一覧!A:A,MATCH(ROW(B3444),APガラス性能一覧!$N:$N,0))="","",INDEX(APガラス性能一覧!A:A,MATCH(ROW(B3444),APガラス性能一覧!$N:$N,0))),"")))</f>
        <v/>
      </c>
      <c r="C3450" s="68" t="str">
        <f>IFERROR(VLOOKUP($B3450,APガラス性能一覧!$A$2:$M$6097,2,0),"")</f>
        <v/>
      </c>
      <c r="D3450" s="68" t="str">
        <f>IFERROR(VLOOKUP($B3450,APガラス性能一覧!$A$2:$M$6097,3,0),"")</f>
        <v/>
      </c>
      <c r="E3450" s="68" t="str">
        <f>IFERROR(VLOOKUP($B3450,APガラス性能一覧!$A$2:$M$6097,4,0),"")</f>
        <v/>
      </c>
      <c r="F3450" s="68" t="str">
        <f>IFERROR(VLOOKUP($B3450,APガラス性能一覧!$A$2:$M$6097,5,0),"")</f>
        <v/>
      </c>
      <c r="G3450" s="68" t="str">
        <f>IFERROR(VLOOKUP($B3450,APガラス性能一覧!$A$2:$M$6097,6,0),"")</f>
        <v/>
      </c>
      <c r="H3450" s="68" t="str">
        <f>IFERROR(VLOOKUP($B3450,APガラス性能一覧!$A$2:$M$6097,7,0),"")</f>
        <v/>
      </c>
      <c r="I3450" s="68" t="str">
        <f>IFERROR(VLOOKUP($B3450,APガラス性能一覧!$A$2:$M$6097,8,0),"")</f>
        <v/>
      </c>
      <c r="J3450" s="68" t="str">
        <f>IFERROR(VLOOKUP($B3450,APガラス性能一覧!$A$2:$M$6097,9,0),"")</f>
        <v/>
      </c>
      <c r="K3450" s="68" t="str">
        <f>IFERROR(VLOOKUP($B3450,APガラス性能一覧!$A$2:$M$6097,10,0),"")</f>
        <v/>
      </c>
      <c r="L3450" s="68" t="str">
        <f>IFERROR(VLOOKUP($B3450,APガラス性能一覧!$A$2:$M$6097,11,0),"")</f>
        <v/>
      </c>
      <c r="M3450" s="68" t="str">
        <f>IFERROR(VLOOKUP($B3450,APガラス性能一覧!$A$2:$M$6097,12,0),"")</f>
        <v/>
      </c>
      <c r="N3450" s="68" t="str">
        <f>IFERROR(VLOOKUP($B3450,APガラス性能一覧!$A$2:$M$6097,13,0),"")</f>
        <v/>
      </c>
    </row>
    <row r="3451" spans="2:14" x14ac:dyDescent="0.4">
      <c r="B3451" s="68" t="str">
        <f>IF($D$2="","",IF($E$2=0.65,IFERROR(IF(INDEX(APガラス性能一覧!A:A,MATCH(ROW(B3445),APガラス性能一覧!$O:$O,0))="","",INDEX(APガラス性能一覧!A:A,MATCH(ROW(B3445),APガラス性能一覧!$O:$O,0))),""),IFERROR(IF(INDEX(APガラス性能一覧!A:A,MATCH(ROW(B3445),APガラス性能一覧!$N:$N,0))="","",INDEX(APガラス性能一覧!A:A,MATCH(ROW(B3445),APガラス性能一覧!$N:$N,0))),"")))</f>
        <v/>
      </c>
      <c r="C3451" s="68" t="str">
        <f>IFERROR(VLOOKUP($B3451,APガラス性能一覧!$A$2:$M$6097,2,0),"")</f>
        <v/>
      </c>
      <c r="D3451" s="68" t="str">
        <f>IFERROR(VLOOKUP($B3451,APガラス性能一覧!$A$2:$M$6097,3,0),"")</f>
        <v/>
      </c>
      <c r="E3451" s="68" t="str">
        <f>IFERROR(VLOOKUP($B3451,APガラス性能一覧!$A$2:$M$6097,4,0),"")</f>
        <v/>
      </c>
      <c r="F3451" s="68" t="str">
        <f>IFERROR(VLOOKUP($B3451,APガラス性能一覧!$A$2:$M$6097,5,0),"")</f>
        <v/>
      </c>
      <c r="G3451" s="68" t="str">
        <f>IFERROR(VLOOKUP($B3451,APガラス性能一覧!$A$2:$M$6097,6,0),"")</f>
        <v/>
      </c>
      <c r="H3451" s="68" t="str">
        <f>IFERROR(VLOOKUP($B3451,APガラス性能一覧!$A$2:$M$6097,7,0),"")</f>
        <v/>
      </c>
      <c r="I3451" s="68" t="str">
        <f>IFERROR(VLOOKUP($B3451,APガラス性能一覧!$A$2:$M$6097,8,0),"")</f>
        <v/>
      </c>
      <c r="J3451" s="68" t="str">
        <f>IFERROR(VLOOKUP($B3451,APガラス性能一覧!$A$2:$M$6097,9,0),"")</f>
        <v/>
      </c>
      <c r="K3451" s="68" t="str">
        <f>IFERROR(VLOOKUP($B3451,APガラス性能一覧!$A$2:$M$6097,10,0),"")</f>
        <v/>
      </c>
      <c r="L3451" s="68" t="str">
        <f>IFERROR(VLOOKUP($B3451,APガラス性能一覧!$A$2:$M$6097,11,0),"")</f>
        <v/>
      </c>
      <c r="M3451" s="68" t="str">
        <f>IFERROR(VLOOKUP($B3451,APガラス性能一覧!$A$2:$M$6097,12,0),"")</f>
        <v/>
      </c>
      <c r="N3451" s="68" t="str">
        <f>IFERROR(VLOOKUP($B3451,APガラス性能一覧!$A$2:$M$6097,13,0),"")</f>
        <v/>
      </c>
    </row>
    <row r="3452" spans="2:14" x14ac:dyDescent="0.4">
      <c r="B3452" s="68" t="str">
        <f>IF($D$2="","",IF($E$2=0.65,IFERROR(IF(INDEX(APガラス性能一覧!A:A,MATCH(ROW(B3446),APガラス性能一覧!$O:$O,0))="","",INDEX(APガラス性能一覧!A:A,MATCH(ROW(B3446),APガラス性能一覧!$O:$O,0))),""),IFERROR(IF(INDEX(APガラス性能一覧!A:A,MATCH(ROW(B3446),APガラス性能一覧!$N:$N,0))="","",INDEX(APガラス性能一覧!A:A,MATCH(ROW(B3446),APガラス性能一覧!$N:$N,0))),"")))</f>
        <v/>
      </c>
      <c r="C3452" s="68" t="str">
        <f>IFERROR(VLOOKUP($B3452,APガラス性能一覧!$A$2:$M$6097,2,0),"")</f>
        <v/>
      </c>
      <c r="D3452" s="68" t="str">
        <f>IFERROR(VLOOKUP($B3452,APガラス性能一覧!$A$2:$M$6097,3,0),"")</f>
        <v/>
      </c>
      <c r="E3452" s="68" t="str">
        <f>IFERROR(VLOOKUP($B3452,APガラス性能一覧!$A$2:$M$6097,4,0),"")</f>
        <v/>
      </c>
      <c r="F3452" s="68" t="str">
        <f>IFERROR(VLOOKUP($B3452,APガラス性能一覧!$A$2:$M$6097,5,0),"")</f>
        <v/>
      </c>
      <c r="G3452" s="68" t="str">
        <f>IFERROR(VLOOKUP($B3452,APガラス性能一覧!$A$2:$M$6097,6,0),"")</f>
        <v/>
      </c>
      <c r="H3452" s="68" t="str">
        <f>IFERROR(VLOOKUP($B3452,APガラス性能一覧!$A$2:$M$6097,7,0),"")</f>
        <v/>
      </c>
      <c r="I3452" s="68" t="str">
        <f>IFERROR(VLOOKUP($B3452,APガラス性能一覧!$A$2:$M$6097,8,0),"")</f>
        <v/>
      </c>
      <c r="J3452" s="68" t="str">
        <f>IFERROR(VLOOKUP($B3452,APガラス性能一覧!$A$2:$M$6097,9,0),"")</f>
        <v/>
      </c>
      <c r="K3452" s="68" t="str">
        <f>IFERROR(VLOOKUP($B3452,APガラス性能一覧!$A$2:$M$6097,10,0),"")</f>
        <v/>
      </c>
      <c r="L3452" s="68" t="str">
        <f>IFERROR(VLOOKUP($B3452,APガラス性能一覧!$A$2:$M$6097,11,0),"")</f>
        <v/>
      </c>
      <c r="M3452" s="68" t="str">
        <f>IFERROR(VLOOKUP($B3452,APガラス性能一覧!$A$2:$M$6097,12,0),"")</f>
        <v/>
      </c>
      <c r="N3452" s="68" t="str">
        <f>IFERROR(VLOOKUP($B3452,APガラス性能一覧!$A$2:$M$6097,13,0),"")</f>
        <v/>
      </c>
    </row>
    <row r="3453" spans="2:14" x14ac:dyDescent="0.4">
      <c r="B3453" s="68" t="str">
        <f>IF($D$2="","",IF($E$2=0.65,IFERROR(IF(INDEX(APガラス性能一覧!A:A,MATCH(ROW(B3447),APガラス性能一覧!$O:$O,0))="","",INDEX(APガラス性能一覧!A:A,MATCH(ROW(B3447),APガラス性能一覧!$O:$O,0))),""),IFERROR(IF(INDEX(APガラス性能一覧!A:A,MATCH(ROW(B3447),APガラス性能一覧!$N:$N,0))="","",INDEX(APガラス性能一覧!A:A,MATCH(ROW(B3447),APガラス性能一覧!$N:$N,0))),"")))</f>
        <v/>
      </c>
      <c r="C3453" s="68" t="str">
        <f>IFERROR(VLOOKUP($B3453,APガラス性能一覧!$A$2:$M$6097,2,0),"")</f>
        <v/>
      </c>
      <c r="D3453" s="68" t="str">
        <f>IFERROR(VLOOKUP($B3453,APガラス性能一覧!$A$2:$M$6097,3,0),"")</f>
        <v/>
      </c>
      <c r="E3453" s="68" t="str">
        <f>IFERROR(VLOOKUP($B3453,APガラス性能一覧!$A$2:$M$6097,4,0),"")</f>
        <v/>
      </c>
      <c r="F3453" s="68" t="str">
        <f>IFERROR(VLOOKUP($B3453,APガラス性能一覧!$A$2:$M$6097,5,0),"")</f>
        <v/>
      </c>
      <c r="G3453" s="68" t="str">
        <f>IFERROR(VLOOKUP($B3453,APガラス性能一覧!$A$2:$M$6097,6,0),"")</f>
        <v/>
      </c>
      <c r="H3453" s="68" t="str">
        <f>IFERROR(VLOOKUP($B3453,APガラス性能一覧!$A$2:$M$6097,7,0),"")</f>
        <v/>
      </c>
      <c r="I3453" s="68" t="str">
        <f>IFERROR(VLOOKUP($B3453,APガラス性能一覧!$A$2:$M$6097,8,0),"")</f>
        <v/>
      </c>
      <c r="J3453" s="68" t="str">
        <f>IFERROR(VLOOKUP($B3453,APガラス性能一覧!$A$2:$M$6097,9,0),"")</f>
        <v/>
      </c>
      <c r="K3453" s="68" t="str">
        <f>IFERROR(VLOOKUP($B3453,APガラス性能一覧!$A$2:$M$6097,10,0),"")</f>
        <v/>
      </c>
      <c r="L3453" s="68" t="str">
        <f>IFERROR(VLOOKUP($B3453,APガラス性能一覧!$A$2:$M$6097,11,0),"")</f>
        <v/>
      </c>
      <c r="M3453" s="68" t="str">
        <f>IFERROR(VLOOKUP($B3453,APガラス性能一覧!$A$2:$M$6097,12,0),"")</f>
        <v/>
      </c>
      <c r="N3453" s="68" t="str">
        <f>IFERROR(VLOOKUP($B3453,APガラス性能一覧!$A$2:$M$6097,13,0),"")</f>
        <v/>
      </c>
    </row>
    <row r="3454" spans="2:14" x14ac:dyDescent="0.4">
      <c r="B3454" s="68" t="str">
        <f>IF($D$2="","",IF($E$2=0.65,IFERROR(IF(INDEX(APガラス性能一覧!A:A,MATCH(ROW(B3448),APガラス性能一覧!$O:$O,0))="","",INDEX(APガラス性能一覧!A:A,MATCH(ROW(B3448),APガラス性能一覧!$O:$O,0))),""),IFERROR(IF(INDEX(APガラス性能一覧!A:A,MATCH(ROW(B3448),APガラス性能一覧!$N:$N,0))="","",INDEX(APガラス性能一覧!A:A,MATCH(ROW(B3448),APガラス性能一覧!$N:$N,0))),"")))</f>
        <v/>
      </c>
      <c r="C3454" s="68" t="str">
        <f>IFERROR(VLOOKUP($B3454,APガラス性能一覧!$A$2:$M$6097,2,0),"")</f>
        <v/>
      </c>
      <c r="D3454" s="68" t="str">
        <f>IFERROR(VLOOKUP($B3454,APガラス性能一覧!$A$2:$M$6097,3,0),"")</f>
        <v/>
      </c>
      <c r="E3454" s="68" t="str">
        <f>IFERROR(VLOOKUP($B3454,APガラス性能一覧!$A$2:$M$6097,4,0),"")</f>
        <v/>
      </c>
      <c r="F3454" s="68" t="str">
        <f>IFERROR(VLOOKUP($B3454,APガラス性能一覧!$A$2:$M$6097,5,0),"")</f>
        <v/>
      </c>
      <c r="G3454" s="68" t="str">
        <f>IFERROR(VLOOKUP($B3454,APガラス性能一覧!$A$2:$M$6097,6,0),"")</f>
        <v/>
      </c>
      <c r="H3454" s="68" t="str">
        <f>IFERROR(VLOOKUP($B3454,APガラス性能一覧!$A$2:$M$6097,7,0),"")</f>
        <v/>
      </c>
      <c r="I3454" s="68" t="str">
        <f>IFERROR(VLOOKUP($B3454,APガラス性能一覧!$A$2:$M$6097,8,0),"")</f>
        <v/>
      </c>
      <c r="J3454" s="68" t="str">
        <f>IFERROR(VLOOKUP($B3454,APガラス性能一覧!$A$2:$M$6097,9,0),"")</f>
        <v/>
      </c>
      <c r="K3454" s="68" t="str">
        <f>IFERROR(VLOOKUP($B3454,APガラス性能一覧!$A$2:$M$6097,10,0),"")</f>
        <v/>
      </c>
      <c r="L3454" s="68" t="str">
        <f>IFERROR(VLOOKUP($B3454,APガラス性能一覧!$A$2:$M$6097,11,0),"")</f>
        <v/>
      </c>
      <c r="M3454" s="68" t="str">
        <f>IFERROR(VLOOKUP($B3454,APガラス性能一覧!$A$2:$M$6097,12,0),"")</f>
        <v/>
      </c>
      <c r="N3454" s="68" t="str">
        <f>IFERROR(VLOOKUP($B3454,APガラス性能一覧!$A$2:$M$6097,13,0),"")</f>
        <v/>
      </c>
    </row>
    <row r="3455" spans="2:14" x14ac:dyDescent="0.4">
      <c r="B3455" s="68" t="str">
        <f>IF($D$2="","",IF($E$2=0.65,IFERROR(IF(INDEX(APガラス性能一覧!A:A,MATCH(ROW(B3449),APガラス性能一覧!$O:$O,0))="","",INDEX(APガラス性能一覧!A:A,MATCH(ROW(B3449),APガラス性能一覧!$O:$O,0))),""),IFERROR(IF(INDEX(APガラス性能一覧!A:A,MATCH(ROW(B3449),APガラス性能一覧!$N:$N,0))="","",INDEX(APガラス性能一覧!A:A,MATCH(ROW(B3449),APガラス性能一覧!$N:$N,0))),"")))</f>
        <v/>
      </c>
      <c r="C3455" s="68" t="str">
        <f>IFERROR(VLOOKUP($B3455,APガラス性能一覧!$A$2:$M$6097,2,0),"")</f>
        <v/>
      </c>
      <c r="D3455" s="68" t="str">
        <f>IFERROR(VLOOKUP($B3455,APガラス性能一覧!$A$2:$M$6097,3,0),"")</f>
        <v/>
      </c>
      <c r="E3455" s="68" t="str">
        <f>IFERROR(VLOOKUP($B3455,APガラス性能一覧!$A$2:$M$6097,4,0),"")</f>
        <v/>
      </c>
      <c r="F3455" s="68" t="str">
        <f>IFERROR(VLOOKUP($B3455,APガラス性能一覧!$A$2:$M$6097,5,0),"")</f>
        <v/>
      </c>
      <c r="G3455" s="68" t="str">
        <f>IFERROR(VLOOKUP($B3455,APガラス性能一覧!$A$2:$M$6097,6,0),"")</f>
        <v/>
      </c>
      <c r="H3455" s="68" t="str">
        <f>IFERROR(VLOOKUP($B3455,APガラス性能一覧!$A$2:$M$6097,7,0),"")</f>
        <v/>
      </c>
      <c r="I3455" s="68" t="str">
        <f>IFERROR(VLOOKUP($B3455,APガラス性能一覧!$A$2:$M$6097,8,0),"")</f>
        <v/>
      </c>
      <c r="J3455" s="68" t="str">
        <f>IFERROR(VLOOKUP($B3455,APガラス性能一覧!$A$2:$M$6097,9,0),"")</f>
        <v/>
      </c>
      <c r="K3455" s="68" t="str">
        <f>IFERROR(VLOOKUP($B3455,APガラス性能一覧!$A$2:$M$6097,10,0),"")</f>
        <v/>
      </c>
      <c r="L3455" s="68" t="str">
        <f>IFERROR(VLOOKUP($B3455,APガラス性能一覧!$A$2:$M$6097,11,0),"")</f>
        <v/>
      </c>
      <c r="M3455" s="68" t="str">
        <f>IFERROR(VLOOKUP($B3455,APガラス性能一覧!$A$2:$M$6097,12,0),"")</f>
        <v/>
      </c>
      <c r="N3455" s="68" t="str">
        <f>IFERROR(VLOOKUP($B3455,APガラス性能一覧!$A$2:$M$6097,13,0),"")</f>
        <v/>
      </c>
    </row>
    <row r="3456" spans="2:14" x14ac:dyDescent="0.4">
      <c r="B3456" s="68" t="str">
        <f>IF($D$2="","",IF($E$2=0.65,IFERROR(IF(INDEX(APガラス性能一覧!A:A,MATCH(ROW(B3450),APガラス性能一覧!$O:$O,0))="","",INDEX(APガラス性能一覧!A:A,MATCH(ROW(B3450),APガラス性能一覧!$O:$O,0))),""),IFERROR(IF(INDEX(APガラス性能一覧!A:A,MATCH(ROW(B3450),APガラス性能一覧!$N:$N,0))="","",INDEX(APガラス性能一覧!A:A,MATCH(ROW(B3450),APガラス性能一覧!$N:$N,0))),"")))</f>
        <v/>
      </c>
      <c r="C3456" s="68" t="str">
        <f>IFERROR(VLOOKUP($B3456,APガラス性能一覧!$A$2:$M$6097,2,0),"")</f>
        <v/>
      </c>
      <c r="D3456" s="68" t="str">
        <f>IFERROR(VLOOKUP($B3456,APガラス性能一覧!$A$2:$M$6097,3,0),"")</f>
        <v/>
      </c>
      <c r="E3456" s="68" t="str">
        <f>IFERROR(VLOOKUP($B3456,APガラス性能一覧!$A$2:$M$6097,4,0),"")</f>
        <v/>
      </c>
      <c r="F3456" s="68" t="str">
        <f>IFERROR(VLOOKUP($B3456,APガラス性能一覧!$A$2:$M$6097,5,0),"")</f>
        <v/>
      </c>
      <c r="G3456" s="68" t="str">
        <f>IFERROR(VLOOKUP($B3456,APガラス性能一覧!$A$2:$M$6097,6,0),"")</f>
        <v/>
      </c>
      <c r="H3456" s="68" t="str">
        <f>IFERROR(VLOOKUP($B3456,APガラス性能一覧!$A$2:$M$6097,7,0),"")</f>
        <v/>
      </c>
      <c r="I3456" s="68" t="str">
        <f>IFERROR(VLOOKUP($B3456,APガラス性能一覧!$A$2:$M$6097,8,0),"")</f>
        <v/>
      </c>
      <c r="J3456" s="68" t="str">
        <f>IFERROR(VLOOKUP($B3456,APガラス性能一覧!$A$2:$M$6097,9,0),"")</f>
        <v/>
      </c>
      <c r="K3456" s="68" t="str">
        <f>IFERROR(VLOOKUP($B3456,APガラス性能一覧!$A$2:$M$6097,10,0),"")</f>
        <v/>
      </c>
      <c r="L3456" s="68" t="str">
        <f>IFERROR(VLOOKUP($B3456,APガラス性能一覧!$A$2:$M$6097,11,0),"")</f>
        <v/>
      </c>
      <c r="M3456" s="68" t="str">
        <f>IFERROR(VLOOKUP($B3456,APガラス性能一覧!$A$2:$M$6097,12,0),"")</f>
        <v/>
      </c>
      <c r="N3456" s="68" t="str">
        <f>IFERROR(VLOOKUP($B3456,APガラス性能一覧!$A$2:$M$6097,13,0),"")</f>
        <v/>
      </c>
    </row>
    <row r="3457" spans="2:14" x14ac:dyDescent="0.4">
      <c r="B3457" s="68" t="str">
        <f>IF($D$2="","",IF($E$2=0.65,IFERROR(IF(INDEX(APガラス性能一覧!A:A,MATCH(ROW(B3451),APガラス性能一覧!$O:$O,0))="","",INDEX(APガラス性能一覧!A:A,MATCH(ROW(B3451),APガラス性能一覧!$O:$O,0))),""),IFERROR(IF(INDEX(APガラス性能一覧!A:A,MATCH(ROW(B3451),APガラス性能一覧!$N:$N,0))="","",INDEX(APガラス性能一覧!A:A,MATCH(ROW(B3451),APガラス性能一覧!$N:$N,0))),"")))</f>
        <v/>
      </c>
      <c r="C3457" s="68" t="str">
        <f>IFERROR(VLOOKUP($B3457,APガラス性能一覧!$A$2:$M$6097,2,0),"")</f>
        <v/>
      </c>
      <c r="D3457" s="68" t="str">
        <f>IFERROR(VLOOKUP($B3457,APガラス性能一覧!$A$2:$M$6097,3,0),"")</f>
        <v/>
      </c>
      <c r="E3457" s="68" t="str">
        <f>IFERROR(VLOOKUP($B3457,APガラス性能一覧!$A$2:$M$6097,4,0),"")</f>
        <v/>
      </c>
      <c r="F3457" s="68" t="str">
        <f>IFERROR(VLOOKUP($B3457,APガラス性能一覧!$A$2:$M$6097,5,0),"")</f>
        <v/>
      </c>
      <c r="G3457" s="68" t="str">
        <f>IFERROR(VLOOKUP($B3457,APガラス性能一覧!$A$2:$M$6097,6,0),"")</f>
        <v/>
      </c>
      <c r="H3457" s="68" t="str">
        <f>IFERROR(VLOOKUP($B3457,APガラス性能一覧!$A$2:$M$6097,7,0),"")</f>
        <v/>
      </c>
      <c r="I3457" s="68" t="str">
        <f>IFERROR(VLOOKUP($B3457,APガラス性能一覧!$A$2:$M$6097,8,0),"")</f>
        <v/>
      </c>
      <c r="J3457" s="68" t="str">
        <f>IFERROR(VLOOKUP($B3457,APガラス性能一覧!$A$2:$M$6097,9,0),"")</f>
        <v/>
      </c>
      <c r="K3457" s="68" t="str">
        <f>IFERROR(VLOOKUP($B3457,APガラス性能一覧!$A$2:$M$6097,10,0),"")</f>
        <v/>
      </c>
      <c r="L3457" s="68" t="str">
        <f>IFERROR(VLOOKUP($B3457,APガラス性能一覧!$A$2:$M$6097,11,0),"")</f>
        <v/>
      </c>
      <c r="M3457" s="68" t="str">
        <f>IFERROR(VLOOKUP($B3457,APガラス性能一覧!$A$2:$M$6097,12,0),"")</f>
        <v/>
      </c>
      <c r="N3457" s="68" t="str">
        <f>IFERROR(VLOOKUP($B3457,APガラス性能一覧!$A$2:$M$6097,13,0),"")</f>
        <v/>
      </c>
    </row>
    <row r="3458" spans="2:14" x14ac:dyDescent="0.4">
      <c r="B3458" s="68" t="str">
        <f>IF($D$2="","",IF($E$2=0.65,IFERROR(IF(INDEX(APガラス性能一覧!A:A,MATCH(ROW(B3452),APガラス性能一覧!$O:$O,0))="","",INDEX(APガラス性能一覧!A:A,MATCH(ROW(B3452),APガラス性能一覧!$O:$O,0))),""),IFERROR(IF(INDEX(APガラス性能一覧!A:A,MATCH(ROW(B3452),APガラス性能一覧!$N:$N,0))="","",INDEX(APガラス性能一覧!A:A,MATCH(ROW(B3452),APガラス性能一覧!$N:$N,0))),"")))</f>
        <v/>
      </c>
      <c r="C3458" s="68" t="str">
        <f>IFERROR(VLOOKUP($B3458,APガラス性能一覧!$A$2:$M$6097,2,0),"")</f>
        <v/>
      </c>
      <c r="D3458" s="68" t="str">
        <f>IFERROR(VLOOKUP($B3458,APガラス性能一覧!$A$2:$M$6097,3,0),"")</f>
        <v/>
      </c>
      <c r="E3458" s="68" t="str">
        <f>IFERROR(VLOOKUP($B3458,APガラス性能一覧!$A$2:$M$6097,4,0),"")</f>
        <v/>
      </c>
      <c r="F3458" s="68" t="str">
        <f>IFERROR(VLOOKUP($B3458,APガラス性能一覧!$A$2:$M$6097,5,0),"")</f>
        <v/>
      </c>
      <c r="G3458" s="68" t="str">
        <f>IFERROR(VLOOKUP($B3458,APガラス性能一覧!$A$2:$M$6097,6,0),"")</f>
        <v/>
      </c>
      <c r="H3458" s="68" t="str">
        <f>IFERROR(VLOOKUP($B3458,APガラス性能一覧!$A$2:$M$6097,7,0),"")</f>
        <v/>
      </c>
      <c r="I3458" s="68" t="str">
        <f>IFERROR(VLOOKUP($B3458,APガラス性能一覧!$A$2:$M$6097,8,0),"")</f>
        <v/>
      </c>
      <c r="J3458" s="68" t="str">
        <f>IFERROR(VLOOKUP($B3458,APガラス性能一覧!$A$2:$M$6097,9,0),"")</f>
        <v/>
      </c>
      <c r="K3458" s="68" t="str">
        <f>IFERROR(VLOOKUP($B3458,APガラス性能一覧!$A$2:$M$6097,10,0),"")</f>
        <v/>
      </c>
      <c r="L3458" s="68" t="str">
        <f>IFERROR(VLOOKUP($B3458,APガラス性能一覧!$A$2:$M$6097,11,0),"")</f>
        <v/>
      </c>
      <c r="M3458" s="68" t="str">
        <f>IFERROR(VLOOKUP($B3458,APガラス性能一覧!$A$2:$M$6097,12,0),"")</f>
        <v/>
      </c>
      <c r="N3458" s="68" t="str">
        <f>IFERROR(VLOOKUP($B3458,APガラス性能一覧!$A$2:$M$6097,13,0),"")</f>
        <v/>
      </c>
    </row>
    <row r="3459" spans="2:14" x14ac:dyDescent="0.4">
      <c r="B3459" s="68" t="str">
        <f>IF($D$2="","",IF($E$2=0.65,IFERROR(IF(INDEX(APガラス性能一覧!A:A,MATCH(ROW(B3453),APガラス性能一覧!$O:$O,0))="","",INDEX(APガラス性能一覧!A:A,MATCH(ROW(B3453),APガラス性能一覧!$O:$O,0))),""),IFERROR(IF(INDEX(APガラス性能一覧!A:A,MATCH(ROW(B3453),APガラス性能一覧!$N:$N,0))="","",INDEX(APガラス性能一覧!A:A,MATCH(ROW(B3453),APガラス性能一覧!$N:$N,0))),"")))</f>
        <v/>
      </c>
      <c r="C3459" s="68" t="str">
        <f>IFERROR(VLOOKUP($B3459,APガラス性能一覧!$A$2:$M$6097,2,0),"")</f>
        <v/>
      </c>
      <c r="D3459" s="68" t="str">
        <f>IFERROR(VLOOKUP($B3459,APガラス性能一覧!$A$2:$M$6097,3,0),"")</f>
        <v/>
      </c>
      <c r="E3459" s="68" t="str">
        <f>IFERROR(VLOOKUP($B3459,APガラス性能一覧!$A$2:$M$6097,4,0),"")</f>
        <v/>
      </c>
      <c r="F3459" s="68" t="str">
        <f>IFERROR(VLOOKUP($B3459,APガラス性能一覧!$A$2:$M$6097,5,0),"")</f>
        <v/>
      </c>
      <c r="G3459" s="68" t="str">
        <f>IFERROR(VLOOKUP($B3459,APガラス性能一覧!$A$2:$M$6097,6,0),"")</f>
        <v/>
      </c>
      <c r="H3459" s="68" t="str">
        <f>IFERROR(VLOOKUP($B3459,APガラス性能一覧!$A$2:$M$6097,7,0),"")</f>
        <v/>
      </c>
      <c r="I3459" s="68" t="str">
        <f>IFERROR(VLOOKUP($B3459,APガラス性能一覧!$A$2:$M$6097,8,0),"")</f>
        <v/>
      </c>
      <c r="J3459" s="68" t="str">
        <f>IFERROR(VLOOKUP($B3459,APガラス性能一覧!$A$2:$M$6097,9,0),"")</f>
        <v/>
      </c>
      <c r="K3459" s="68" t="str">
        <f>IFERROR(VLOOKUP($B3459,APガラス性能一覧!$A$2:$M$6097,10,0),"")</f>
        <v/>
      </c>
      <c r="L3459" s="68" t="str">
        <f>IFERROR(VLOOKUP($B3459,APガラス性能一覧!$A$2:$M$6097,11,0),"")</f>
        <v/>
      </c>
      <c r="M3459" s="68" t="str">
        <f>IFERROR(VLOOKUP($B3459,APガラス性能一覧!$A$2:$M$6097,12,0),"")</f>
        <v/>
      </c>
      <c r="N3459" s="68" t="str">
        <f>IFERROR(VLOOKUP($B3459,APガラス性能一覧!$A$2:$M$6097,13,0),"")</f>
        <v/>
      </c>
    </row>
    <row r="3460" spans="2:14" x14ac:dyDescent="0.4">
      <c r="B3460" s="68" t="str">
        <f>IF($D$2="","",IF($E$2=0.65,IFERROR(IF(INDEX(APガラス性能一覧!A:A,MATCH(ROW(B3454),APガラス性能一覧!$O:$O,0))="","",INDEX(APガラス性能一覧!A:A,MATCH(ROW(B3454),APガラス性能一覧!$O:$O,0))),""),IFERROR(IF(INDEX(APガラス性能一覧!A:A,MATCH(ROW(B3454),APガラス性能一覧!$N:$N,0))="","",INDEX(APガラス性能一覧!A:A,MATCH(ROW(B3454),APガラス性能一覧!$N:$N,0))),"")))</f>
        <v/>
      </c>
      <c r="C3460" s="68" t="str">
        <f>IFERROR(VLOOKUP($B3460,APガラス性能一覧!$A$2:$M$6097,2,0),"")</f>
        <v/>
      </c>
      <c r="D3460" s="68" t="str">
        <f>IFERROR(VLOOKUP($B3460,APガラス性能一覧!$A$2:$M$6097,3,0),"")</f>
        <v/>
      </c>
      <c r="E3460" s="68" t="str">
        <f>IFERROR(VLOOKUP($B3460,APガラス性能一覧!$A$2:$M$6097,4,0),"")</f>
        <v/>
      </c>
      <c r="F3460" s="68" t="str">
        <f>IFERROR(VLOOKUP($B3460,APガラス性能一覧!$A$2:$M$6097,5,0),"")</f>
        <v/>
      </c>
      <c r="G3460" s="68" t="str">
        <f>IFERROR(VLOOKUP($B3460,APガラス性能一覧!$A$2:$M$6097,6,0),"")</f>
        <v/>
      </c>
      <c r="H3460" s="68" t="str">
        <f>IFERROR(VLOOKUP($B3460,APガラス性能一覧!$A$2:$M$6097,7,0),"")</f>
        <v/>
      </c>
      <c r="I3460" s="68" t="str">
        <f>IFERROR(VLOOKUP($B3460,APガラス性能一覧!$A$2:$M$6097,8,0),"")</f>
        <v/>
      </c>
      <c r="J3460" s="68" t="str">
        <f>IFERROR(VLOOKUP($B3460,APガラス性能一覧!$A$2:$M$6097,9,0),"")</f>
        <v/>
      </c>
      <c r="K3460" s="68" t="str">
        <f>IFERROR(VLOOKUP($B3460,APガラス性能一覧!$A$2:$M$6097,10,0),"")</f>
        <v/>
      </c>
      <c r="L3460" s="68" t="str">
        <f>IFERROR(VLOOKUP($B3460,APガラス性能一覧!$A$2:$M$6097,11,0),"")</f>
        <v/>
      </c>
      <c r="M3460" s="68" t="str">
        <f>IFERROR(VLOOKUP($B3460,APガラス性能一覧!$A$2:$M$6097,12,0),"")</f>
        <v/>
      </c>
      <c r="N3460" s="68" t="str">
        <f>IFERROR(VLOOKUP($B3460,APガラス性能一覧!$A$2:$M$6097,13,0),"")</f>
        <v/>
      </c>
    </row>
    <row r="3461" spans="2:14" x14ac:dyDescent="0.4">
      <c r="B3461" s="68" t="str">
        <f>IF($D$2="","",IF($E$2=0.65,IFERROR(IF(INDEX(APガラス性能一覧!A:A,MATCH(ROW(B3455),APガラス性能一覧!$O:$O,0))="","",INDEX(APガラス性能一覧!A:A,MATCH(ROW(B3455),APガラス性能一覧!$O:$O,0))),""),IFERROR(IF(INDEX(APガラス性能一覧!A:A,MATCH(ROW(B3455),APガラス性能一覧!$N:$N,0))="","",INDEX(APガラス性能一覧!A:A,MATCH(ROW(B3455),APガラス性能一覧!$N:$N,0))),"")))</f>
        <v/>
      </c>
      <c r="C3461" s="68" t="str">
        <f>IFERROR(VLOOKUP($B3461,APガラス性能一覧!$A$2:$M$6097,2,0),"")</f>
        <v/>
      </c>
      <c r="D3461" s="68" t="str">
        <f>IFERROR(VLOOKUP($B3461,APガラス性能一覧!$A$2:$M$6097,3,0),"")</f>
        <v/>
      </c>
      <c r="E3461" s="68" t="str">
        <f>IFERROR(VLOOKUP($B3461,APガラス性能一覧!$A$2:$M$6097,4,0),"")</f>
        <v/>
      </c>
      <c r="F3461" s="68" t="str">
        <f>IFERROR(VLOOKUP($B3461,APガラス性能一覧!$A$2:$M$6097,5,0),"")</f>
        <v/>
      </c>
      <c r="G3461" s="68" t="str">
        <f>IFERROR(VLOOKUP($B3461,APガラス性能一覧!$A$2:$M$6097,6,0),"")</f>
        <v/>
      </c>
      <c r="H3461" s="68" t="str">
        <f>IFERROR(VLOOKUP($B3461,APガラス性能一覧!$A$2:$M$6097,7,0),"")</f>
        <v/>
      </c>
      <c r="I3461" s="68" t="str">
        <f>IFERROR(VLOOKUP($B3461,APガラス性能一覧!$A$2:$M$6097,8,0),"")</f>
        <v/>
      </c>
      <c r="J3461" s="68" t="str">
        <f>IFERROR(VLOOKUP($B3461,APガラス性能一覧!$A$2:$M$6097,9,0),"")</f>
        <v/>
      </c>
      <c r="K3461" s="68" t="str">
        <f>IFERROR(VLOOKUP($B3461,APガラス性能一覧!$A$2:$M$6097,10,0),"")</f>
        <v/>
      </c>
      <c r="L3461" s="68" t="str">
        <f>IFERROR(VLOOKUP($B3461,APガラス性能一覧!$A$2:$M$6097,11,0),"")</f>
        <v/>
      </c>
      <c r="M3461" s="68" t="str">
        <f>IFERROR(VLOOKUP($B3461,APガラス性能一覧!$A$2:$M$6097,12,0),"")</f>
        <v/>
      </c>
      <c r="N3461" s="68" t="str">
        <f>IFERROR(VLOOKUP($B3461,APガラス性能一覧!$A$2:$M$6097,13,0),"")</f>
        <v/>
      </c>
    </row>
    <row r="3462" spans="2:14" x14ac:dyDescent="0.4">
      <c r="B3462" s="68" t="str">
        <f>IF($D$2="","",IF($E$2=0.65,IFERROR(IF(INDEX(APガラス性能一覧!A:A,MATCH(ROW(B3456),APガラス性能一覧!$O:$O,0))="","",INDEX(APガラス性能一覧!A:A,MATCH(ROW(B3456),APガラス性能一覧!$O:$O,0))),""),IFERROR(IF(INDEX(APガラス性能一覧!A:A,MATCH(ROW(B3456),APガラス性能一覧!$N:$N,0))="","",INDEX(APガラス性能一覧!A:A,MATCH(ROW(B3456),APガラス性能一覧!$N:$N,0))),"")))</f>
        <v/>
      </c>
      <c r="C3462" s="68" t="str">
        <f>IFERROR(VLOOKUP($B3462,APガラス性能一覧!$A$2:$M$6097,2,0),"")</f>
        <v/>
      </c>
      <c r="D3462" s="68" t="str">
        <f>IFERROR(VLOOKUP($B3462,APガラス性能一覧!$A$2:$M$6097,3,0),"")</f>
        <v/>
      </c>
      <c r="E3462" s="68" t="str">
        <f>IFERROR(VLOOKUP($B3462,APガラス性能一覧!$A$2:$M$6097,4,0),"")</f>
        <v/>
      </c>
      <c r="F3462" s="68" t="str">
        <f>IFERROR(VLOOKUP($B3462,APガラス性能一覧!$A$2:$M$6097,5,0),"")</f>
        <v/>
      </c>
      <c r="G3462" s="68" t="str">
        <f>IFERROR(VLOOKUP($B3462,APガラス性能一覧!$A$2:$M$6097,6,0),"")</f>
        <v/>
      </c>
      <c r="H3462" s="68" t="str">
        <f>IFERROR(VLOOKUP($B3462,APガラス性能一覧!$A$2:$M$6097,7,0),"")</f>
        <v/>
      </c>
      <c r="I3462" s="68" t="str">
        <f>IFERROR(VLOOKUP($B3462,APガラス性能一覧!$A$2:$M$6097,8,0),"")</f>
        <v/>
      </c>
      <c r="J3462" s="68" t="str">
        <f>IFERROR(VLOOKUP($B3462,APガラス性能一覧!$A$2:$M$6097,9,0),"")</f>
        <v/>
      </c>
      <c r="K3462" s="68" t="str">
        <f>IFERROR(VLOOKUP($B3462,APガラス性能一覧!$A$2:$M$6097,10,0),"")</f>
        <v/>
      </c>
      <c r="L3462" s="68" t="str">
        <f>IFERROR(VLOOKUP($B3462,APガラス性能一覧!$A$2:$M$6097,11,0),"")</f>
        <v/>
      </c>
      <c r="M3462" s="68" t="str">
        <f>IFERROR(VLOOKUP($B3462,APガラス性能一覧!$A$2:$M$6097,12,0),"")</f>
        <v/>
      </c>
      <c r="N3462" s="68" t="str">
        <f>IFERROR(VLOOKUP($B3462,APガラス性能一覧!$A$2:$M$6097,13,0),"")</f>
        <v/>
      </c>
    </row>
    <row r="3463" spans="2:14" x14ac:dyDescent="0.4">
      <c r="B3463" s="68" t="str">
        <f>IF($D$2="","",IF($E$2=0.65,IFERROR(IF(INDEX(APガラス性能一覧!A:A,MATCH(ROW(B3457),APガラス性能一覧!$O:$O,0))="","",INDEX(APガラス性能一覧!A:A,MATCH(ROW(B3457),APガラス性能一覧!$O:$O,0))),""),IFERROR(IF(INDEX(APガラス性能一覧!A:A,MATCH(ROW(B3457),APガラス性能一覧!$N:$N,0))="","",INDEX(APガラス性能一覧!A:A,MATCH(ROW(B3457),APガラス性能一覧!$N:$N,0))),"")))</f>
        <v/>
      </c>
      <c r="C3463" s="68" t="str">
        <f>IFERROR(VLOOKUP($B3463,APガラス性能一覧!$A$2:$M$6097,2,0),"")</f>
        <v/>
      </c>
      <c r="D3463" s="68" t="str">
        <f>IFERROR(VLOOKUP($B3463,APガラス性能一覧!$A$2:$M$6097,3,0),"")</f>
        <v/>
      </c>
      <c r="E3463" s="68" t="str">
        <f>IFERROR(VLOOKUP($B3463,APガラス性能一覧!$A$2:$M$6097,4,0),"")</f>
        <v/>
      </c>
      <c r="F3463" s="68" t="str">
        <f>IFERROR(VLOOKUP($B3463,APガラス性能一覧!$A$2:$M$6097,5,0),"")</f>
        <v/>
      </c>
      <c r="G3463" s="68" t="str">
        <f>IFERROR(VLOOKUP($B3463,APガラス性能一覧!$A$2:$M$6097,6,0),"")</f>
        <v/>
      </c>
      <c r="H3463" s="68" t="str">
        <f>IFERROR(VLOOKUP($B3463,APガラス性能一覧!$A$2:$M$6097,7,0),"")</f>
        <v/>
      </c>
      <c r="I3463" s="68" t="str">
        <f>IFERROR(VLOOKUP($B3463,APガラス性能一覧!$A$2:$M$6097,8,0),"")</f>
        <v/>
      </c>
      <c r="J3463" s="68" t="str">
        <f>IFERROR(VLOOKUP($B3463,APガラス性能一覧!$A$2:$M$6097,9,0),"")</f>
        <v/>
      </c>
      <c r="K3463" s="68" t="str">
        <f>IFERROR(VLOOKUP($B3463,APガラス性能一覧!$A$2:$M$6097,10,0),"")</f>
        <v/>
      </c>
      <c r="L3463" s="68" t="str">
        <f>IFERROR(VLOOKUP($B3463,APガラス性能一覧!$A$2:$M$6097,11,0),"")</f>
        <v/>
      </c>
      <c r="M3463" s="68" t="str">
        <f>IFERROR(VLOOKUP($B3463,APガラス性能一覧!$A$2:$M$6097,12,0),"")</f>
        <v/>
      </c>
      <c r="N3463" s="68" t="str">
        <f>IFERROR(VLOOKUP($B3463,APガラス性能一覧!$A$2:$M$6097,13,0),"")</f>
        <v/>
      </c>
    </row>
    <row r="3464" spans="2:14" x14ac:dyDescent="0.4">
      <c r="B3464" s="68" t="str">
        <f>IF($D$2="","",IF($E$2=0.65,IFERROR(IF(INDEX(APガラス性能一覧!A:A,MATCH(ROW(B3458),APガラス性能一覧!$O:$O,0))="","",INDEX(APガラス性能一覧!A:A,MATCH(ROW(B3458),APガラス性能一覧!$O:$O,0))),""),IFERROR(IF(INDEX(APガラス性能一覧!A:A,MATCH(ROW(B3458),APガラス性能一覧!$N:$N,0))="","",INDEX(APガラス性能一覧!A:A,MATCH(ROW(B3458),APガラス性能一覧!$N:$N,0))),"")))</f>
        <v/>
      </c>
      <c r="C3464" s="68" t="str">
        <f>IFERROR(VLOOKUP($B3464,APガラス性能一覧!$A$2:$M$6097,2,0),"")</f>
        <v/>
      </c>
      <c r="D3464" s="68" t="str">
        <f>IFERROR(VLOOKUP($B3464,APガラス性能一覧!$A$2:$M$6097,3,0),"")</f>
        <v/>
      </c>
      <c r="E3464" s="68" t="str">
        <f>IFERROR(VLOOKUP($B3464,APガラス性能一覧!$A$2:$M$6097,4,0),"")</f>
        <v/>
      </c>
      <c r="F3464" s="68" t="str">
        <f>IFERROR(VLOOKUP($B3464,APガラス性能一覧!$A$2:$M$6097,5,0),"")</f>
        <v/>
      </c>
      <c r="G3464" s="68" t="str">
        <f>IFERROR(VLOOKUP($B3464,APガラス性能一覧!$A$2:$M$6097,6,0),"")</f>
        <v/>
      </c>
      <c r="H3464" s="68" t="str">
        <f>IFERROR(VLOOKUP($B3464,APガラス性能一覧!$A$2:$M$6097,7,0),"")</f>
        <v/>
      </c>
      <c r="I3464" s="68" t="str">
        <f>IFERROR(VLOOKUP($B3464,APガラス性能一覧!$A$2:$M$6097,8,0),"")</f>
        <v/>
      </c>
      <c r="J3464" s="68" t="str">
        <f>IFERROR(VLOOKUP($B3464,APガラス性能一覧!$A$2:$M$6097,9,0),"")</f>
        <v/>
      </c>
      <c r="K3464" s="68" t="str">
        <f>IFERROR(VLOOKUP($B3464,APガラス性能一覧!$A$2:$M$6097,10,0),"")</f>
        <v/>
      </c>
      <c r="L3464" s="68" t="str">
        <f>IFERROR(VLOOKUP($B3464,APガラス性能一覧!$A$2:$M$6097,11,0),"")</f>
        <v/>
      </c>
      <c r="M3464" s="68" t="str">
        <f>IFERROR(VLOOKUP($B3464,APガラス性能一覧!$A$2:$M$6097,12,0),"")</f>
        <v/>
      </c>
      <c r="N3464" s="68" t="str">
        <f>IFERROR(VLOOKUP($B3464,APガラス性能一覧!$A$2:$M$6097,13,0),"")</f>
        <v/>
      </c>
    </row>
    <row r="3465" spans="2:14" x14ac:dyDescent="0.4">
      <c r="B3465" s="68" t="str">
        <f>IF($D$2="","",IF($E$2=0.65,IFERROR(IF(INDEX(APガラス性能一覧!A:A,MATCH(ROW(B3459),APガラス性能一覧!$O:$O,0))="","",INDEX(APガラス性能一覧!A:A,MATCH(ROW(B3459),APガラス性能一覧!$O:$O,0))),""),IFERROR(IF(INDEX(APガラス性能一覧!A:A,MATCH(ROW(B3459),APガラス性能一覧!$N:$N,0))="","",INDEX(APガラス性能一覧!A:A,MATCH(ROW(B3459),APガラス性能一覧!$N:$N,0))),"")))</f>
        <v/>
      </c>
      <c r="C3465" s="68" t="str">
        <f>IFERROR(VLOOKUP($B3465,APガラス性能一覧!$A$2:$M$6097,2,0),"")</f>
        <v/>
      </c>
      <c r="D3465" s="68" t="str">
        <f>IFERROR(VLOOKUP($B3465,APガラス性能一覧!$A$2:$M$6097,3,0),"")</f>
        <v/>
      </c>
      <c r="E3465" s="68" t="str">
        <f>IFERROR(VLOOKUP($B3465,APガラス性能一覧!$A$2:$M$6097,4,0),"")</f>
        <v/>
      </c>
      <c r="F3465" s="68" t="str">
        <f>IFERROR(VLOOKUP($B3465,APガラス性能一覧!$A$2:$M$6097,5,0),"")</f>
        <v/>
      </c>
      <c r="G3465" s="68" t="str">
        <f>IFERROR(VLOOKUP($B3465,APガラス性能一覧!$A$2:$M$6097,6,0),"")</f>
        <v/>
      </c>
      <c r="H3465" s="68" t="str">
        <f>IFERROR(VLOOKUP($B3465,APガラス性能一覧!$A$2:$M$6097,7,0),"")</f>
        <v/>
      </c>
      <c r="I3465" s="68" t="str">
        <f>IFERROR(VLOOKUP($B3465,APガラス性能一覧!$A$2:$M$6097,8,0),"")</f>
        <v/>
      </c>
      <c r="J3465" s="68" t="str">
        <f>IFERROR(VLOOKUP($B3465,APガラス性能一覧!$A$2:$M$6097,9,0),"")</f>
        <v/>
      </c>
      <c r="K3465" s="68" t="str">
        <f>IFERROR(VLOOKUP($B3465,APガラス性能一覧!$A$2:$M$6097,10,0),"")</f>
        <v/>
      </c>
      <c r="L3465" s="68" t="str">
        <f>IFERROR(VLOOKUP($B3465,APガラス性能一覧!$A$2:$M$6097,11,0),"")</f>
        <v/>
      </c>
      <c r="M3465" s="68" t="str">
        <f>IFERROR(VLOOKUP($B3465,APガラス性能一覧!$A$2:$M$6097,12,0),"")</f>
        <v/>
      </c>
      <c r="N3465" s="68" t="str">
        <f>IFERROR(VLOOKUP($B3465,APガラス性能一覧!$A$2:$M$6097,13,0),"")</f>
        <v/>
      </c>
    </row>
    <row r="3466" spans="2:14" x14ac:dyDescent="0.4">
      <c r="B3466" s="68" t="str">
        <f>IF($D$2="","",IF($E$2=0.65,IFERROR(IF(INDEX(APガラス性能一覧!A:A,MATCH(ROW(B3460),APガラス性能一覧!$O:$O,0))="","",INDEX(APガラス性能一覧!A:A,MATCH(ROW(B3460),APガラス性能一覧!$O:$O,0))),""),IFERROR(IF(INDEX(APガラス性能一覧!A:A,MATCH(ROW(B3460),APガラス性能一覧!$N:$N,0))="","",INDEX(APガラス性能一覧!A:A,MATCH(ROW(B3460),APガラス性能一覧!$N:$N,0))),"")))</f>
        <v/>
      </c>
      <c r="C3466" s="68" t="str">
        <f>IFERROR(VLOOKUP($B3466,APガラス性能一覧!$A$2:$M$6097,2,0),"")</f>
        <v/>
      </c>
      <c r="D3466" s="68" t="str">
        <f>IFERROR(VLOOKUP($B3466,APガラス性能一覧!$A$2:$M$6097,3,0),"")</f>
        <v/>
      </c>
      <c r="E3466" s="68" t="str">
        <f>IFERROR(VLOOKUP($B3466,APガラス性能一覧!$A$2:$M$6097,4,0),"")</f>
        <v/>
      </c>
      <c r="F3466" s="68" t="str">
        <f>IFERROR(VLOOKUP($B3466,APガラス性能一覧!$A$2:$M$6097,5,0),"")</f>
        <v/>
      </c>
      <c r="G3466" s="68" t="str">
        <f>IFERROR(VLOOKUP($B3466,APガラス性能一覧!$A$2:$M$6097,6,0),"")</f>
        <v/>
      </c>
      <c r="H3466" s="68" t="str">
        <f>IFERROR(VLOOKUP($B3466,APガラス性能一覧!$A$2:$M$6097,7,0),"")</f>
        <v/>
      </c>
      <c r="I3466" s="68" t="str">
        <f>IFERROR(VLOOKUP($B3466,APガラス性能一覧!$A$2:$M$6097,8,0),"")</f>
        <v/>
      </c>
      <c r="J3466" s="68" t="str">
        <f>IFERROR(VLOOKUP($B3466,APガラス性能一覧!$A$2:$M$6097,9,0),"")</f>
        <v/>
      </c>
      <c r="K3466" s="68" t="str">
        <f>IFERROR(VLOOKUP($B3466,APガラス性能一覧!$A$2:$M$6097,10,0),"")</f>
        <v/>
      </c>
      <c r="L3466" s="68" t="str">
        <f>IFERROR(VLOOKUP($B3466,APガラス性能一覧!$A$2:$M$6097,11,0),"")</f>
        <v/>
      </c>
      <c r="M3466" s="68" t="str">
        <f>IFERROR(VLOOKUP($B3466,APガラス性能一覧!$A$2:$M$6097,12,0),"")</f>
        <v/>
      </c>
      <c r="N3466" s="68" t="str">
        <f>IFERROR(VLOOKUP($B3466,APガラス性能一覧!$A$2:$M$6097,13,0),"")</f>
        <v/>
      </c>
    </row>
    <row r="3467" spans="2:14" x14ac:dyDescent="0.4">
      <c r="B3467" s="68" t="str">
        <f>IF($D$2="","",IF($E$2=0.65,IFERROR(IF(INDEX(APガラス性能一覧!A:A,MATCH(ROW(B3461),APガラス性能一覧!$O:$O,0))="","",INDEX(APガラス性能一覧!A:A,MATCH(ROW(B3461),APガラス性能一覧!$O:$O,0))),""),IFERROR(IF(INDEX(APガラス性能一覧!A:A,MATCH(ROW(B3461),APガラス性能一覧!$N:$N,0))="","",INDEX(APガラス性能一覧!A:A,MATCH(ROW(B3461),APガラス性能一覧!$N:$N,0))),"")))</f>
        <v/>
      </c>
      <c r="C3467" s="68" t="str">
        <f>IFERROR(VLOOKUP($B3467,APガラス性能一覧!$A$2:$M$6097,2,0),"")</f>
        <v/>
      </c>
      <c r="D3467" s="68" t="str">
        <f>IFERROR(VLOOKUP($B3467,APガラス性能一覧!$A$2:$M$6097,3,0),"")</f>
        <v/>
      </c>
      <c r="E3467" s="68" t="str">
        <f>IFERROR(VLOOKUP($B3467,APガラス性能一覧!$A$2:$M$6097,4,0),"")</f>
        <v/>
      </c>
      <c r="F3467" s="68" t="str">
        <f>IFERROR(VLOOKUP($B3467,APガラス性能一覧!$A$2:$M$6097,5,0),"")</f>
        <v/>
      </c>
      <c r="G3467" s="68" t="str">
        <f>IFERROR(VLOOKUP($B3467,APガラス性能一覧!$A$2:$M$6097,6,0),"")</f>
        <v/>
      </c>
      <c r="H3467" s="68" t="str">
        <f>IFERROR(VLOOKUP($B3467,APガラス性能一覧!$A$2:$M$6097,7,0),"")</f>
        <v/>
      </c>
      <c r="I3467" s="68" t="str">
        <f>IFERROR(VLOOKUP($B3467,APガラス性能一覧!$A$2:$M$6097,8,0),"")</f>
        <v/>
      </c>
      <c r="J3467" s="68" t="str">
        <f>IFERROR(VLOOKUP($B3467,APガラス性能一覧!$A$2:$M$6097,9,0),"")</f>
        <v/>
      </c>
      <c r="K3467" s="68" t="str">
        <f>IFERROR(VLOOKUP($B3467,APガラス性能一覧!$A$2:$M$6097,10,0),"")</f>
        <v/>
      </c>
      <c r="L3467" s="68" t="str">
        <f>IFERROR(VLOOKUP($B3467,APガラス性能一覧!$A$2:$M$6097,11,0),"")</f>
        <v/>
      </c>
      <c r="M3467" s="68" t="str">
        <f>IFERROR(VLOOKUP($B3467,APガラス性能一覧!$A$2:$M$6097,12,0),"")</f>
        <v/>
      </c>
      <c r="N3467" s="68" t="str">
        <f>IFERROR(VLOOKUP($B3467,APガラス性能一覧!$A$2:$M$6097,13,0),"")</f>
        <v/>
      </c>
    </row>
    <row r="3468" spans="2:14" x14ac:dyDescent="0.4">
      <c r="B3468" s="68" t="str">
        <f>IF($D$2="","",IF($E$2=0.65,IFERROR(IF(INDEX(APガラス性能一覧!A:A,MATCH(ROW(B3462),APガラス性能一覧!$O:$O,0))="","",INDEX(APガラス性能一覧!A:A,MATCH(ROW(B3462),APガラス性能一覧!$O:$O,0))),""),IFERROR(IF(INDEX(APガラス性能一覧!A:A,MATCH(ROW(B3462),APガラス性能一覧!$N:$N,0))="","",INDEX(APガラス性能一覧!A:A,MATCH(ROW(B3462),APガラス性能一覧!$N:$N,0))),"")))</f>
        <v/>
      </c>
      <c r="C3468" s="68" t="str">
        <f>IFERROR(VLOOKUP($B3468,APガラス性能一覧!$A$2:$M$6097,2,0),"")</f>
        <v/>
      </c>
      <c r="D3468" s="68" t="str">
        <f>IFERROR(VLOOKUP($B3468,APガラス性能一覧!$A$2:$M$6097,3,0),"")</f>
        <v/>
      </c>
      <c r="E3468" s="68" t="str">
        <f>IFERROR(VLOOKUP($B3468,APガラス性能一覧!$A$2:$M$6097,4,0),"")</f>
        <v/>
      </c>
      <c r="F3468" s="68" t="str">
        <f>IFERROR(VLOOKUP($B3468,APガラス性能一覧!$A$2:$M$6097,5,0),"")</f>
        <v/>
      </c>
      <c r="G3468" s="68" t="str">
        <f>IFERROR(VLOOKUP($B3468,APガラス性能一覧!$A$2:$M$6097,6,0),"")</f>
        <v/>
      </c>
      <c r="H3468" s="68" t="str">
        <f>IFERROR(VLOOKUP($B3468,APガラス性能一覧!$A$2:$M$6097,7,0),"")</f>
        <v/>
      </c>
      <c r="I3468" s="68" t="str">
        <f>IFERROR(VLOOKUP($B3468,APガラス性能一覧!$A$2:$M$6097,8,0),"")</f>
        <v/>
      </c>
      <c r="J3468" s="68" t="str">
        <f>IFERROR(VLOOKUP($B3468,APガラス性能一覧!$A$2:$M$6097,9,0),"")</f>
        <v/>
      </c>
      <c r="K3468" s="68" t="str">
        <f>IFERROR(VLOOKUP($B3468,APガラス性能一覧!$A$2:$M$6097,10,0),"")</f>
        <v/>
      </c>
      <c r="L3468" s="68" t="str">
        <f>IFERROR(VLOOKUP($B3468,APガラス性能一覧!$A$2:$M$6097,11,0),"")</f>
        <v/>
      </c>
      <c r="M3468" s="68" t="str">
        <f>IFERROR(VLOOKUP($B3468,APガラス性能一覧!$A$2:$M$6097,12,0),"")</f>
        <v/>
      </c>
      <c r="N3468" s="68" t="str">
        <f>IFERROR(VLOOKUP($B3468,APガラス性能一覧!$A$2:$M$6097,13,0),"")</f>
        <v/>
      </c>
    </row>
    <row r="3469" spans="2:14" x14ac:dyDescent="0.4">
      <c r="B3469" s="68" t="str">
        <f>IF($D$2="","",IF($E$2=0.65,IFERROR(IF(INDEX(APガラス性能一覧!A:A,MATCH(ROW(B3463),APガラス性能一覧!$O:$O,0))="","",INDEX(APガラス性能一覧!A:A,MATCH(ROW(B3463),APガラス性能一覧!$O:$O,0))),""),IFERROR(IF(INDEX(APガラス性能一覧!A:A,MATCH(ROW(B3463),APガラス性能一覧!$N:$N,0))="","",INDEX(APガラス性能一覧!A:A,MATCH(ROW(B3463),APガラス性能一覧!$N:$N,0))),"")))</f>
        <v/>
      </c>
      <c r="C3469" s="68" t="str">
        <f>IFERROR(VLOOKUP($B3469,APガラス性能一覧!$A$2:$M$6097,2,0),"")</f>
        <v/>
      </c>
      <c r="D3469" s="68" t="str">
        <f>IFERROR(VLOOKUP($B3469,APガラス性能一覧!$A$2:$M$6097,3,0),"")</f>
        <v/>
      </c>
      <c r="E3469" s="68" t="str">
        <f>IFERROR(VLOOKUP($B3469,APガラス性能一覧!$A$2:$M$6097,4,0),"")</f>
        <v/>
      </c>
      <c r="F3469" s="68" t="str">
        <f>IFERROR(VLOOKUP($B3469,APガラス性能一覧!$A$2:$M$6097,5,0),"")</f>
        <v/>
      </c>
      <c r="G3469" s="68" t="str">
        <f>IFERROR(VLOOKUP($B3469,APガラス性能一覧!$A$2:$M$6097,6,0),"")</f>
        <v/>
      </c>
      <c r="H3469" s="68" t="str">
        <f>IFERROR(VLOOKUP($B3469,APガラス性能一覧!$A$2:$M$6097,7,0),"")</f>
        <v/>
      </c>
      <c r="I3469" s="68" t="str">
        <f>IFERROR(VLOOKUP($B3469,APガラス性能一覧!$A$2:$M$6097,8,0),"")</f>
        <v/>
      </c>
      <c r="J3469" s="68" t="str">
        <f>IFERROR(VLOOKUP($B3469,APガラス性能一覧!$A$2:$M$6097,9,0),"")</f>
        <v/>
      </c>
      <c r="K3469" s="68" t="str">
        <f>IFERROR(VLOOKUP($B3469,APガラス性能一覧!$A$2:$M$6097,10,0),"")</f>
        <v/>
      </c>
      <c r="L3469" s="68" t="str">
        <f>IFERROR(VLOOKUP($B3469,APガラス性能一覧!$A$2:$M$6097,11,0),"")</f>
        <v/>
      </c>
      <c r="M3469" s="68" t="str">
        <f>IFERROR(VLOOKUP($B3469,APガラス性能一覧!$A$2:$M$6097,12,0),"")</f>
        <v/>
      </c>
      <c r="N3469" s="68" t="str">
        <f>IFERROR(VLOOKUP($B3469,APガラス性能一覧!$A$2:$M$6097,13,0),"")</f>
        <v/>
      </c>
    </row>
    <row r="3470" spans="2:14" x14ac:dyDescent="0.4">
      <c r="B3470" s="68" t="str">
        <f>IF($D$2="","",IF($E$2=0.65,IFERROR(IF(INDEX(APガラス性能一覧!A:A,MATCH(ROW(B3464),APガラス性能一覧!$O:$O,0))="","",INDEX(APガラス性能一覧!A:A,MATCH(ROW(B3464),APガラス性能一覧!$O:$O,0))),""),IFERROR(IF(INDEX(APガラス性能一覧!A:A,MATCH(ROW(B3464),APガラス性能一覧!$N:$N,0))="","",INDEX(APガラス性能一覧!A:A,MATCH(ROW(B3464),APガラス性能一覧!$N:$N,0))),"")))</f>
        <v/>
      </c>
      <c r="C3470" s="68" t="str">
        <f>IFERROR(VLOOKUP($B3470,APガラス性能一覧!$A$2:$M$6097,2,0),"")</f>
        <v/>
      </c>
      <c r="D3470" s="68" t="str">
        <f>IFERROR(VLOOKUP($B3470,APガラス性能一覧!$A$2:$M$6097,3,0),"")</f>
        <v/>
      </c>
      <c r="E3470" s="68" t="str">
        <f>IFERROR(VLOOKUP($B3470,APガラス性能一覧!$A$2:$M$6097,4,0),"")</f>
        <v/>
      </c>
      <c r="F3470" s="68" t="str">
        <f>IFERROR(VLOOKUP($B3470,APガラス性能一覧!$A$2:$M$6097,5,0),"")</f>
        <v/>
      </c>
      <c r="G3470" s="68" t="str">
        <f>IFERROR(VLOOKUP($B3470,APガラス性能一覧!$A$2:$M$6097,6,0),"")</f>
        <v/>
      </c>
      <c r="H3470" s="68" t="str">
        <f>IFERROR(VLOOKUP($B3470,APガラス性能一覧!$A$2:$M$6097,7,0),"")</f>
        <v/>
      </c>
      <c r="I3470" s="68" t="str">
        <f>IFERROR(VLOOKUP($B3470,APガラス性能一覧!$A$2:$M$6097,8,0),"")</f>
        <v/>
      </c>
      <c r="J3470" s="68" t="str">
        <f>IFERROR(VLOOKUP($B3470,APガラス性能一覧!$A$2:$M$6097,9,0),"")</f>
        <v/>
      </c>
      <c r="K3470" s="68" t="str">
        <f>IFERROR(VLOOKUP($B3470,APガラス性能一覧!$A$2:$M$6097,10,0),"")</f>
        <v/>
      </c>
      <c r="L3470" s="68" t="str">
        <f>IFERROR(VLOOKUP($B3470,APガラス性能一覧!$A$2:$M$6097,11,0),"")</f>
        <v/>
      </c>
      <c r="M3470" s="68" t="str">
        <f>IFERROR(VLOOKUP($B3470,APガラス性能一覧!$A$2:$M$6097,12,0),"")</f>
        <v/>
      </c>
      <c r="N3470" s="68" t="str">
        <f>IFERROR(VLOOKUP($B3470,APガラス性能一覧!$A$2:$M$6097,13,0),"")</f>
        <v/>
      </c>
    </row>
    <row r="3471" spans="2:14" x14ac:dyDescent="0.4">
      <c r="B3471" s="68" t="str">
        <f>IF($D$2="","",IF($E$2=0.65,IFERROR(IF(INDEX(APガラス性能一覧!A:A,MATCH(ROW(B3465),APガラス性能一覧!$O:$O,0))="","",INDEX(APガラス性能一覧!A:A,MATCH(ROW(B3465),APガラス性能一覧!$O:$O,0))),""),IFERROR(IF(INDEX(APガラス性能一覧!A:A,MATCH(ROW(B3465),APガラス性能一覧!$N:$N,0))="","",INDEX(APガラス性能一覧!A:A,MATCH(ROW(B3465),APガラス性能一覧!$N:$N,0))),"")))</f>
        <v/>
      </c>
      <c r="C3471" s="68" t="str">
        <f>IFERROR(VLOOKUP($B3471,APガラス性能一覧!$A$2:$M$6097,2,0),"")</f>
        <v/>
      </c>
      <c r="D3471" s="68" t="str">
        <f>IFERROR(VLOOKUP($B3471,APガラス性能一覧!$A$2:$M$6097,3,0),"")</f>
        <v/>
      </c>
      <c r="E3471" s="68" t="str">
        <f>IFERROR(VLOOKUP($B3471,APガラス性能一覧!$A$2:$M$6097,4,0),"")</f>
        <v/>
      </c>
      <c r="F3471" s="68" t="str">
        <f>IFERROR(VLOOKUP($B3471,APガラス性能一覧!$A$2:$M$6097,5,0),"")</f>
        <v/>
      </c>
      <c r="G3471" s="68" t="str">
        <f>IFERROR(VLOOKUP($B3471,APガラス性能一覧!$A$2:$M$6097,6,0),"")</f>
        <v/>
      </c>
      <c r="H3471" s="68" t="str">
        <f>IFERROR(VLOOKUP($B3471,APガラス性能一覧!$A$2:$M$6097,7,0),"")</f>
        <v/>
      </c>
      <c r="I3471" s="68" t="str">
        <f>IFERROR(VLOOKUP($B3471,APガラス性能一覧!$A$2:$M$6097,8,0),"")</f>
        <v/>
      </c>
      <c r="J3471" s="68" t="str">
        <f>IFERROR(VLOOKUP($B3471,APガラス性能一覧!$A$2:$M$6097,9,0),"")</f>
        <v/>
      </c>
      <c r="K3471" s="68" t="str">
        <f>IFERROR(VLOOKUP($B3471,APガラス性能一覧!$A$2:$M$6097,10,0),"")</f>
        <v/>
      </c>
      <c r="L3471" s="68" t="str">
        <f>IFERROR(VLOOKUP($B3471,APガラス性能一覧!$A$2:$M$6097,11,0),"")</f>
        <v/>
      </c>
      <c r="M3471" s="68" t="str">
        <f>IFERROR(VLOOKUP($B3471,APガラス性能一覧!$A$2:$M$6097,12,0),"")</f>
        <v/>
      </c>
      <c r="N3471" s="68" t="str">
        <f>IFERROR(VLOOKUP($B3471,APガラス性能一覧!$A$2:$M$6097,13,0),"")</f>
        <v/>
      </c>
    </row>
    <row r="3472" spans="2:14" x14ac:dyDescent="0.4">
      <c r="B3472" s="68" t="str">
        <f>IF($D$2="","",IF($E$2=0.65,IFERROR(IF(INDEX(APガラス性能一覧!A:A,MATCH(ROW(B3466),APガラス性能一覧!$O:$O,0))="","",INDEX(APガラス性能一覧!A:A,MATCH(ROW(B3466),APガラス性能一覧!$O:$O,0))),""),IFERROR(IF(INDEX(APガラス性能一覧!A:A,MATCH(ROW(B3466),APガラス性能一覧!$N:$N,0))="","",INDEX(APガラス性能一覧!A:A,MATCH(ROW(B3466),APガラス性能一覧!$N:$N,0))),"")))</f>
        <v/>
      </c>
      <c r="C3472" s="68" t="str">
        <f>IFERROR(VLOOKUP($B3472,APガラス性能一覧!$A$2:$M$6097,2,0),"")</f>
        <v/>
      </c>
      <c r="D3472" s="68" t="str">
        <f>IFERROR(VLOOKUP($B3472,APガラス性能一覧!$A$2:$M$6097,3,0),"")</f>
        <v/>
      </c>
      <c r="E3472" s="68" t="str">
        <f>IFERROR(VLOOKUP($B3472,APガラス性能一覧!$A$2:$M$6097,4,0),"")</f>
        <v/>
      </c>
      <c r="F3472" s="68" t="str">
        <f>IFERROR(VLOOKUP($B3472,APガラス性能一覧!$A$2:$M$6097,5,0),"")</f>
        <v/>
      </c>
      <c r="G3472" s="68" t="str">
        <f>IFERROR(VLOOKUP($B3472,APガラス性能一覧!$A$2:$M$6097,6,0),"")</f>
        <v/>
      </c>
      <c r="H3472" s="68" t="str">
        <f>IFERROR(VLOOKUP($B3472,APガラス性能一覧!$A$2:$M$6097,7,0),"")</f>
        <v/>
      </c>
      <c r="I3472" s="68" t="str">
        <f>IFERROR(VLOOKUP($B3472,APガラス性能一覧!$A$2:$M$6097,8,0),"")</f>
        <v/>
      </c>
      <c r="J3472" s="68" t="str">
        <f>IFERROR(VLOOKUP($B3472,APガラス性能一覧!$A$2:$M$6097,9,0),"")</f>
        <v/>
      </c>
      <c r="K3472" s="68" t="str">
        <f>IFERROR(VLOOKUP($B3472,APガラス性能一覧!$A$2:$M$6097,10,0),"")</f>
        <v/>
      </c>
      <c r="L3472" s="68" t="str">
        <f>IFERROR(VLOOKUP($B3472,APガラス性能一覧!$A$2:$M$6097,11,0),"")</f>
        <v/>
      </c>
      <c r="M3472" s="68" t="str">
        <f>IFERROR(VLOOKUP($B3472,APガラス性能一覧!$A$2:$M$6097,12,0),"")</f>
        <v/>
      </c>
      <c r="N3472" s="68" t="str">
        <f>IFERROR(VLOOKUP($B3472,APガラス性能一覧!$A$2:$M$6097,13,0),"")</f>
        <v/>
      </c>
    </row>
    <row r="3473" spans="2:14" x14ac:dyDescent="0.4">
      <c r="B3473" s="68" t="str">
        <f>IF($D$2="","",IF($E$2=0.65,IFERROR(IF(INDEX(APガラス性能一覧!A:A,MATCH(ROW(B3467),APガラス性能一覧!$O:$O,0))="","",INDEX(APガラス性能一覧!A:A,MATCH(ROW(B3467),APガラス性能一覧!$O:$O,0))),""),IFERROR(IF(INDEX(APガラス性能一覧!A:A,MATCH(ROW(B3467),APガラス性能一覧!$N:$N,0))="","",INDEX(APガラス性能一覧!A:A,MATCH(ROW(B3467),APガラス性能一覧!$N:$N,0))),"")))</f>
        <v/>
      </c>
      <c r="C3473" s="68" t="str">
        <f>IFERROR(VLOOKUP($B3473,APガラス性能一覧!$A$2:$M$6097,2,0),"")</f>
        <v/>
      </c>
      <c r="D3473" s="68" t="str">
        <f>IFERROR(VLOOKUP($B3473,APガラス性能一覧!$A$2:$M$6097,3,0),"")</f>
        <v/>
      </c>
      <c r="E3473" s="68" t="str">
        <f>IFERROR(VLOOKUP($B3473,APガラス性能一覧!$A$2:$M$6097,4,0),"")</f>
        <v/>
      </c>
      <c r="F3473" s="68" t="str">
        <f>IFERROR(VLOOKUP($B3473,APガラス性能一覧!$A$2:$M$6097,5,0),"")</f>
        <v/>
      </c>
      <c r="G3473" s="68" t="str">
        <f>IFERROR(VLOOKUP($B3473,APガラス性能一覧!$A$2:$M$6097,6,0),"")</f>
        <v/>
      </c>
      <c r="H3473" s="68" t="str">
        <f>IFERROR(VLOOKUP($B3473,APガラス性能一覧!$A$2:$M$6097,7,0),"")</f>
        <v/>
      </c>
      <c r="I3473" s="68" t="str">
        <f>IFERROR(VLOOKUP($B3473,APガラス性能一覧!$A$2:$M$6097,8,0),"")</f>
        <v/>
      </c>
      <c r="J3473" s="68" t="str">
        <f>IFERROR(VLOOKUP($B3473,APガラス性能一覧!$A$2:$M$6097,9,0),"")</f>
        <v/>
      </c>
      <c r="K3473" s="68" t="str">
        <f>IFERROR(VLOOKUP($B3473,APガラス性能一覧!$A$2:$M$6097,10,0),"")</f>
        <v/>
      </c>
      <c r="L3473" s="68" t="str">
        <f>IFERROR(VLOOKUP($B3473,APガラス性能一覧!$A$2:$M$6097,11,0),"")</f>
        <v/>
      </c>
      <c r="M3473" s="68" t="str">
        <f>IFERROR(VLOOKUP($B3473,APガラス性能一覧!$A$2:$M$6097,12,0),"")</f>
        <v/>
      </c>
      <c r="N3473" s="68" t="str">
        <f>IFERROR(VLOOKUP($B3473,APガラス性能一覧!$A$2:$M$6097,13,0),"")</f>
        <v/>
      </c>
    </row>
    <row r="3474" spans="2:14" x14ac:dyDescent="0.4">
      <c r="B3474" s="68" t="str">
        <f>IF($D$2="","",IF($E$2=0.65,IFERROR(IF(INDEX(APガラス性能一覧!A:A,MATCH(ROW(B3468),APガラス性能一覧!$O:$O,0))="","",INDEX(APガラス性能一覧!A:A,MATCH(ROW(B3468),APガラス性能一覧!$O:$O,0))),""),IFERROR(IF(INDEX(APガラス性能一覧!A:A,MATCH(ROW(B3468),APガラス性能一覧!$N:$N,0))="","",INDEX(APガラス性能一覧!A:A,MATCH(ROW(B3468),APガラス性能一覧!$N:$N,0))),"")))</f>
        <v/>
      </c>
      <c r="C3474" s="68" t="str">
        <f>IFERROR(VLOOKUP($B3474,APガラス性能一覧!$A$2:$M$6097,2,0),"")</f>
        <v/>
      </c>
      <c r="D3474" s="68" t="str">
        <f>IFERROR(VLOOKUP($B3474,APガラス性能一覧!$A$2:$M$6097,3,0),"")</f>
        <v/>
      </c>
      <c r="E3474" s="68" t="str">
        <f>IFERROR(VLOOKUP($B3474,APガラス性能一覧!$A$2:$M$6097,4,0),"")</f>
        <v/>
      </c>
      <c r="F3474" s="68" t="str">
        <f>IFERROR(VLOOKUP($B3474,APガラス性能一覧!$A$2:$M$6097,5,0),"")</f>
        <v/>
      </c>
      <c r="G3474" s="68" t="str">
        <f>IFERROR(VLOOKUP($B3474,APガラス性能一覧!$A$2:$M$6097,6,0),"")</f>
        <v/>
      </c>
      <c r="H3474" s="68" t="str">
        <f>IFERROR(VLOOKUP($B3474,APガラス性能一覧!$A$2:$M$6097,7,0),"")</f>
        <v/>
      </c>
      <c r="I3474" s="68" t="str">
        <f>IFERROR(VLOOKUP($B3474,APガラス性能一覧!$A$2:$M$6097,8,0),"")</f>
        <v/>
      </c>
      <c r="J3474" s="68" t="str">
        <f>IFERROR(VLOOKUP($B3474,APガラス性能一覧!$A$2:$M$6097,9,0),"")</f>
        <v/>
      </c>
      <c r="K3474" s="68" t="str">
        <f>IFERROR(VLOOKUP($B3474,APガラス性能一覧!$A$2:$M$6097,10,0),"")</f>
        <v/>
      </c>
      <c r="L3474" s="68" t="str">
        <f>IFERROR(VLOOKUP($B3474,APガラス性能一覧!$A$2:$M$6097,11,0),"")</f>
        <v/>
      </c>
      <c r="M3474" s="68" t="str">
        <f>IFERROR(VLOOKUP($B3474,APガラス性能一覧!$A$2:$M$6097,12,0),"")</f>
        <v/>
      </c>
      <c r="N3474" s="68" t="str">
        <f>IFERROR(VLOOKUP($B3474,APガラス性能一覧!$A$2:$M$6097,13,0),"")</f>
        <v/>
      </c>
    </row>
    <row r="3475" spans="2:14" x14ac:dyDescent="0.4">
      <c r="B3475" s="68" t="str">
        <f>IF($D$2="","",IF($E$2=0.65,IFERROR(IF(INDEX(APガラス性能一覧!A:A,MATCH(ROW(B3469),APガラス性能一覧!$O:$O,0))="","",INDEX(APガラス性能一覧!A:A,MATCH(ROW(B3469),APガラス性能一覧!$O:$O,0))),""),IFERROR(IF(INDEX(APガラス性能一覧!A:A,MATCH(ROW(B3469),APガラス性能一覧!$N:$N,0))="","",INDEX(APガラス性能一覧!A:A,MATCH(ROW(B3469),APガラス性能一覧!$N:$N,0))),"")))</f>
        <v/>
      </c>
      <c r="C3475" s="68" t="str">
        <f>IFERROR(VLOOKUP($B3475,APガラス性能一覧!$A$2:$M$6097,2,0),"")</f>
        <v/>
      </c>
      <c r="D3475" s="68" t="str">
        <f>IFERROR(VLOOKUP($B3475,APガラス性能一覧!$A$2:$M$6097,3,0),"")</f>
        <v/>
      </c>
      <c r="E3475" s="68" t="str">
        <f>IFERROR(VLOOKUP($B3475,APガラス性能一覧!$A$2:$M$6097,4,0),"")</f>
        <v/>
      </c>
      <c r="F3475" s="68" t="str">
        <f>IFERROR(VLOOKUP($B3475,APガラス性能一覧!$A$2:$M$6097,5,0),"")</f>
        <v/>
      </c>
      <c r="G3475" s="68" t="str">
        <f>IFERROR(VLOOKUP($B3475,APガラス性能一覧!$A$2:$M$6097,6,0),"")</f>
        <v/>
      </c>
      <c r="H3475" s="68" t="str">
        <f>IFERROR(VLOOKUP($B3475,APガラス性能一覧!$A$2:$M$6097,7,0),"")</f>
        <v/>
      </c>
      <c r="I3475" s="68" t="str">
        <f>IFERROR(VLOOKUP($B3475,APガラス性能一覧!$A$2:$M$6097,8,0),"")</f>
        <v/>
      </c>
      <c r="J3475" s="68" t="str">
        <f>IFERROR(VLOOKUP($B3475,APガラス性能一覧!$A$2:$M$6097,9,0),"")</f>
        <v/>
      </c>
      <c r="K3475" s="68" t="str">
        <f>IFERROR(VLOOKUP($B3475,APガラス性能一覧!$A$2:$M$6097,10,0),"")</f>
        <v/>
      </c>
      <c r="L3475" s="68" t="str">
        <f>IFERROR(VLOOKUP($B3475,APガラス性能一覧!$A$2:$M$6097,11,0),"")</f>
        <v/>
      </c>
      <c r="M3475" s="68" t="str">
        <f>IFERROR(VLOOKUP($B3475,APガラス性能一覧!$A$2:$M$6097,12,0),"")</f>
        <v/>
      </c>
      <c r="N3475" s="68" t="str">
        <f>IFERROR(VLOOKUP($B3475,APガラス性能一覧!$A$2:$M$6097,13,0),"")</f>
        <v/>
      </c>
    </row>
    <row r="3476" spans="2:14" x14ac:dyDescent="0.4">
      <c r="B3476" s="68" t="str">
        <f>IF($D$2="","",IF($E$2=0.65,IFERROR(IF(INDEX(APガラス性能一覧!A:A,MATCH(ROW(B3470),APガラス性能一覧!$O:$O,0))="","",INDEX(APガラス性能一覧!A:A,MATCH(ROW(B3470),APガラス性能一覧!$O:$O,0))),""),IFERROR(IF(INDEX(APガラス性能一覧!A:A,MATCH(ROW(B3470),APガラス性能一覧!$N:$N,0))="","",INDEX(APガラス性能一覧!A:A,MATCH(ROW(B3470),APガラス性能一覧!$N:$N,0))),"")))</f>
        <v/>
      </c>
      <c r="C3476" s="68" t="str">
        <f>IFERROR(VLOOKUP($B3476,APガラス性能一覧!$A$2:$M$6097,2,0),"")</f>
        <v/>
      </c>
      <c r="D3476" s="68" t="str">
        <f>IFERROR(VLOOKUP($B3476,APガラス性能一覧!$A$2:$M$6097,3,0),"")</f>
        <v/>
      </c>
      <c r="E3476" s="68" t="str">
        <f>IFERROR(VLOOKUP($B3476,APガラス性能一覧!$A$2:$M$6097,4,0),"")</f>
        <v/>
      </c>
      <c r="F3476" s="68" t="str">
        <f>IFERROR(VLOOKUP($B3476,APガラス性能一覧!$A$2:$M$6097,5,0),"")</f>
        <v/>
      </c>
      <c r="G3476" s="68" t="str">
        <f>IFERROR(VLOOKUP($B3476,APガラス性能一覧!$A$2:$M$6097,6,0),"")</f>
        <v/>
      </c>
      <c r="H3476" s="68" t="str">
        <f>IFERROR(VLOOKUP($B3476,APガラス性能一覧!$A$2:$M$6097,7,0),"")</f>
        <v/>
      </c>
      <c r="I3476" s="68" t="str">
        <f>IFERROR(VLOOKUP($B3476,APガラス性能一覧!$A$2:$M$6097,8,0),"")</f>
        <v/>
      </c>
      <c r="J3476" s="68" t="str">
        <f>IFERROR(VLOOKUP($B3476,APガラス性能一覧!$A$2:$M$6097,9,0),"")</f>
        <v/>
      </c>
      <c r="K3476" s="68" t="str">
        <f>IFERROR(VLOOKUP($B3476,APガラス性能一覧!$A$2:$M$6097,10,0),"")</f>
        <v/>
      </c>
      <c r="L3476" s="68" t="str">
        <f>IFERROR(VLOOKUP($B3476,APガラス性能一覧!$A$2:$M$6097,11,0),"")</f>
        <v/>
      </c>
      <c r="M3476" s="68" t="str">
        <f>IFERROR(VLOOKUP($B3476,APガラス性能一覧!$A$2:$M$6097,12,0),"")</f>
        <v/>
      </c>
      <c r="N3476" s="68" t="str">
        <f>IFERROR(VLOOKUP($B3476,APガラス性能一覧!$A$2:$M$6097,13,0),"")</f>
        <v/>
      </c>
    </row>
    <row r="3477" spans="2:14" x14ac:dyDescent="0.4">
      <c r="B3477" s="68" t="str">
        <f>IF($D$2="","",IF($E$2=0.65,IFERROR(IF(INDEX(APガラス性能一覧!A:A,MATCH(ROW(B3471),APガラス性能一覧!$O:$O,0))="","",INDEX(APガラス性能一覧!A:A,MATCH(ROW(B3471),APガラス性能一覧!$O:$O,0))),""),IFERROR(IF(INDEX(APガラス性能一覧!A:A,MATCH(ROW(B3471),APガラス性能一覧!$N:$N,0))="","",INDEX(APガラス性能一覧!A:A,MATCH(ROW(B3471),APガラス性能一覧!$N:$N,0))),"")))</f>
        <v/>
      </c>
      <c r="C3477" s="68" t="str">
        <f>IFERROR(VLOOKUP($B3477,APガラス性能一覧!$A$2:$M$6097,2,0),"")</f>
        <v/>
      </c>
      <c r="D3477" s="68" t="str">
        <f>IFERROR(VLOOKUP($B3477,APガラス性能一覧!$A$2:$M$6097,3,0),"")</f>
        <v/>
      </c>
      <c r="E3477" s="68" t="str">
        <f>IFERROR(VLOOKUP($B3477,APガラス性能一覧!$A$2:$M$6097,4,0),"")</f>
        <v/>
      </c>
      <c r="F3477" s="68" t="str">
        <f>IFERROR(VLOOKUP($B3477,APガラス性能一覧!$A$2:$M$6097,5,0),"")</f>
        <v/>
      </c>
      <c r="G3477" s="68" t="str">
        <f>IFERROR(VLOOKUP($B3477,APガラス性能一覧!$A$2:$M$6097,6,0),"")</f>
        <v/>
      </c>
      <c r="H3477" s="68" t="str">
        <f>IFERROR(VLOOKUP($B3477,APガラス性能一覧!$A$2:$M$6097,7,0),"")</f>
        <v/>
      </c>
      <c r="I3477" s="68" t="str">
        <f>IFERROR(VLOOKUP($B3477,APガラス性能一覧!$A$2:$M$6097,8,0),"")</f>
        <v/>
      </c>
      <c r="J3477" s="68" t="str">
        <f>IFERROR(VLOOKUP($B3477,APガラス性能一覧!$A$2:$M$6097,9,0),"")</f>
        <v/>
      </c>
      <c r="K3477" s="68" t="str">
        <f>IFERROR(VLOOKUP($B3477,APガラス性能一覧!$A$2:$M$6097,10,0),"")</f>
        <v/>
      </c>
      <c r="L3477" s="68" t="str">
        <f>IFERROR(VLOOKUP($B3477,APガラス性能一覧!$A$2:$M$6097,11,0),"")</f>
        <v/>
      </c>
      <c r="M3477" s="68" t="str">
        <f>IFERROR(VLOOKUP($B3477,APガラス性能一覧!$A$2:$M$6097,12,0),"")</f>
        <v/>
      </c>
      <c r="N3477" s="68" t="str">
        <f>IFERROR(VLOOKUP($B3477,APガラス性能一覧!$A$2:$M$6097,13,0),"")</f>
        <v/>
      </c>
    </row>
    <row r="3478" spans="2:14" x14ac:dyDescent="0.4">
      <c r="B3478" s="68" t="str">
        <f>IF($D$2="","",IF($E$2=0.65,IFERROR(IF(INDEX(APガラス性能一覧!A:A,MATCH(ROW(B3472),APガラス性能一覧!$O:$O,0))="","",INDEX(APガラス性能一覧!A:A,MATCH(ROW(B3472),APガラス性能一覧!$O:$O,0))),""),IFERROR(IF(INDEX(APガラス性能一覧!A:A,MATCH(ROW(B3472),APガラス性能一覧!$N:$N,0))="","",INDEX(APガラス性能一覧!A:A,MATCH(ROW(B3472),APガラス性能一覧!$N:$N,0))),"")))</f>
        <v/>
      </c>
      <c r="C3478" s="68" t="str">
        <f>IFERROR(VLOOKUP($B3478,APガラス性能一覧!$A$2:$M$6097,2,0),"")</f>
        <v/>
      </c>
      <c r="D3478" s="68" t="str">
        <f>IFERROR(VLOOKUP($B3478,APガラス性能一覧!$A$2:$M$6097,3,0),"")</f>
        <v/>
      </c>
      <c r="E3478" s="68" t="str">
        <f>IFERROR(VLOOKUP($B3478,APガラス性能一覧!$A$2:$M$6097,4,0),"")</f>
        <v/>
      </c>
      <c r="F3478" s="68" t="str">
        <f>IFERROR(VLOOKUP($B3478,APガラス性能一覧!$A$2:$M$6097,5,0),"")</f>
        <v/>
      </c>
      <c r="G3478" s="68" t="str">
        <f>IFERROR(VLOOKUP($B3478,APガラス性能一覧!$A$2:$M$6097,6,0),"")</f>
        <v/>
      </c>
      <c r="H3478" s="68" t="str">
        <f>IFERROR(VLOOKUP($B3478,APガラス性能一覧!$A$2:$M$6097,7,0),"")</f>
        <v/>
      </c>
      <c r="I3478" s="68" t="str">
        <f>IFERROR(VLOOKUP($B3478,APガラス性能一覧!$A$2:$M$6097,8,0),"")</f>
        <v/>
      </c>
      <c r="J3478" s="68" t="str">
        <f>IFERROR(VLOOKUP($B3478,APガラス性能一覧!$A$2:$M$6097,9,0),"")</f>
        <v/>
      </c>
      <c r="K3478" s="68" t="str">
        <f>IFERROR(VLOOKUP($B3478,APガラス性能一覧!$A$2:$M$6097,10,0),"")</f>
        <v/>
      </c>
      <c r="L3478" s="68" t="str">
        <f>IFERROR(VLOOKUP($B3478,APガラス性能一覧!$A$2:$M$6097,11,0),"")</f>
        <v/>
      </c>
      <c r="M3478" s="68" t="str">
        <f>IFERROR(VLOOKUP($B3478,APガラス性能一覧!$A$2:$M$6097,12,0),"")</f>
        <v/>
      </c>
      <c r="N3478" s="68" t="str">
        <f>IFERROR(VLOOKUP($B3478,APガラス性能一覧!$A$2:$M$6097,13,0),"")</f>
        <v/>
      </c>
    </row>
    <row r="3479" spans="2:14" x14ac:dyDescent="0.4">
      <c r="B3479" s="68" t="str">
        <f>IF($D$2="","",IF($E$2=0.65,IFERROR(IF(INDEX(APガラス性能一覧!A:A,MATCH(ROW(B3473),APガラス性能一覧!$O:$O,0))="","",INDEX(APガラス性能一覧!A:A,MATCH(ROW(B3473),APガラス性能一覧!$O:$O,0))),""),IFERROR(IF(INDEX(APガラス性能一覧!A:A,MATCH(ROW(B3473),APガラス性能一覧!$N:$N,0))="","",INDEX(APガラス性能一覧!A:A,MATCH(ROW(B3473),APガラス性能一覧!$N:$N,0))),"")))</f>
        <v/>
      </c>
      <c r="C3479" s="68" t="str">
        <f>IFERROR(VLOOKUP($B3479,APガラス性能一覧!$A$2:$M$6097,2,0),"")</f>
        <v/>
      </c>
      <c r="D3479" s="68" t="str">
        <f>IFERROR(VLOOKUP($B3479,APガラス性能一覧!$A$2:$M$6097,3,0),"")</f>
        <v/>
      </c>
      <c r="E3479" s="68" t="str">
        <f>IFERROR(VLOOKUP($B3479,APガラス性能一覧!$A$2:$M$6097,4,0),"")</f>
        <v/>
      </c>
      <c r="F3479" s="68" t="str">
        <f>IFERROR(VLOOKUP($B3479,APガラス性能一覧!$A$2:$M$6097,5,0),"")</f>
        <v/>
      </c>
      <c r="G3479" s="68" t="str">
        <f>IFERROR(VLOOKUP($B3479,APガラス性能一覧!$A$2:$M$6097,6,0),"")</f>
        <v/>
      </c>
      <c r="H3479" s="68" t="str">
        <f>IFERROR(VLOOKUP($B3479,APガラス性能一覧!$A$2:$M$6097,7,0),"")</f>
        <v/>
      </c>
      <c r="I3479" s="68" t="str">
        <f>IFERROR(VLOOKUP($B3479,APガラス性能一覧!$A$2:$M$6097,8,0),"")</f>
        <v/>
      </c>
      <c r="J3479" s="68" t="str">
        <f>IFERROR(VLOOKUP($B3479,APガラス性能一覧!$A$2:$M$6097,9,0),"")</f>
        <v/>
      </c>
      <c r="K3479" s="68" t="str">
        <f>IFERROR(VLOOKUP($B3479,APガラス性能一覧!$A$2:$M$6097,10,0),"")</f>
        <v/>
      </c>
      <c r="L3479" s="68" t="str">
        <f>IFERROR(VLOOKUP($B3479,APガラス性能一覧!$A$2:$M$6097,11,0),"")</f>
        <v/>
      </c>
      <c r="M3479" s="68" t="str">
        <f>IFERROR(VLOOKUP($B3479,APガラス性能一覧!$A$2:$M$6097,12,0),"")</f>
        <v/>
      </c>
      <c r="N3479" s="68" t="str">
        <f>IFERROR(VLOOKUP($B3479,APガラス性能一覧!$A$2:$M$6097,13,0),"")</f>
        <v/>
      </c>
    </row>
    <row r="3480" spans="2:14" x14ac:dyDescent="0.4">
      <c r="B3480" s="68" t="str">
        <f>IF($D$2="","",IF($E$2=0.65,IFERROR(IF(INDEX(APガラス性能一覧!A:A,MATCH(ROW(B3474),APガラス性能一覧!$O:$O,0))="","",INDEX(APガラス性能一覧!A:A,MATCH(ROW(B3474),APガラス性能一覧!$O:$O,0))),""),IFERROR(IF(INDEX(APガラス性能一覧!A:A,MATCH(ROW(B3474),APガラス性能一覧!$N:$N,0))="","",INDEX(APガラス性能一覧!A:A,MATCH(ROW(B3474),APガラス性能一覧!$N:$N,0))),"")))</f>
        <v/>
      </c>
      <c r="C3480" s="68" t="str">
        <f>IFERROR(VLOOKUP($B3480,APガラス性能一覧!$A$2:$M$6097,2,0),"")</f>
        <v/>
      </c>
      <c r="D3480" s="68" t="str">
        <f>IFERROR(VLOOKUP($B3480,APガラス性能一覧!$A$2:$M$6097,3,0),"")</f>
        <v/>
      </c>
      <c r="E3480" s="68" t="str">
        <f>IFERROR(VLOOKUP($B3480,APガラス性能一覧!$A$2:$M$6097,4,0),"")</f>
        <v/>
      </c>
      <c r="F3480" s="68" t="str">
        <f>IFERROR(VLOOKUP($B3480,APガラス性能一覧!$A$2:$M$6097,5,0),"")</f>
        <v/>
      </c>
      <c r="G3480" s="68" t="str">
        <f>IFERROR(VLOOKUP($B3480,APガラス性能一覧!$A$2:$M$6097,6,0),"")</f>
        <v/>
      </c>
      <c r="H3480" s="68" t="str">
        <f>IFERROR(VLOOKUP($B3480,APガラス性能一覧!$A$2:$M$6097,7,0),"")</f>
        <v/>
      </c>
      <c r="I3480" s="68" t="str">
        <f>IFERROR(VLOOKUP($B3480,APガラス性能一覧!$A$2:$M$6097,8,0),"")</f>
        <v/>
      </c>
      <c r="J3480" s="68" t="str">
        <f>IFERROR(VLOOKUP($B3480,APガラス性能一覧!$A$2:$M$6097,9,0),"")</f>
        <v/>
      </c>
      <c r="K3480" s="68" t="str">
        <f>IFERROR(VLOOKUP($B3480,APガラス性能一覧!$A$2:$M$6097,10,0),"")</f>
        <v/>
      </c>
      <c r="L3480" s="68" t="str">
        <f>IFERROR(VLOOKUP($B3480,APガラス性能一覧!$A$2:$M$6097,11,0),"")</f>
        <v/>
      </c>
      <c r="M3480" s="68" t="str">
        <f>IFERROR(VLOOKUP($B3480,APガラス性能一覧!$A$2:$M$6097,12,0),"")</f>
        <v/>
      </c>
      <c r="N3480" s="68" t="str">
        <f>IFERROR(VLOOKUP($B3480,APガラス性能一覧!$A$2:$M$6097,13,0),"")</f>
        <v/>
      </c>
    </row>
    <row r="3481" spans="2:14" x14ac:dyDescent="0.4">
      <c r="B3481" s="68" t="str">
        <f>IF($D$2="","",IF($E$2=0.65,IFERROR(IF(INDEX(APガラス性能一覧!A:A,MATCH(ROW(B3475),APガラス性能一覧!$O:$O,0))="","",INDEX(APガラス性能一覧!A:A,MATCH(ROW(B3475),APガラス性能一覧!$O:$O,0))),""),IFERROR(IF(INDEX(APガラス性能一覧!A:A,MATCH(ROW(B3475),APガラス性能一覧!$N:$N,0))="","",INDEX(APガラス性能一覧!A:A,MATCH(ROW(B3475),APガラス性能一覧!$N:$N,0))),"")))</f>
        <v/>
      </c>
      <c r="C3481" s="68" t="str">
        <f>IFERROR(VLOOKUP($B3481,APガラス性能一覧!$A$2:$M$6097,2,0),"")</f>
        <v/>
      </c>
      <c r="D3481" s="68" t="str">
        <f>IFERROR(VLOOKUP($B3481,APガラス性能一覧!$A$2:$M$6097,3,0),"")</f>
        <v/>
      </c>
      <c r="E3481" s="68" t="str">
        <f>IFERROR(VLOOKUP($B3481,APガラス性能一覧!$A$2:$M$6097,4,0),"")</f>
        <v/>
      </c>
      <c r="F3481" s="68" t="str">
        <f>IFERROR(VLOOKUP($B3481,APガラス性能一覧!$A$2:$M$6097,5,0),"")</f>
        <v/>
      </c>
      <c r="G3481" s="68" t="str">
        <f>IFERROR(VLOOKUP($B3481,APガラス性能一覧!$A$2:$M$6097,6,0),"")</f>
        <v/>
      </c>
      <c r="H3481" s="68" t="str">
        <f>IFERROR(VLOOKUP($B3481,APガラス性能一覧!$A$2:$M$6097,7,0),"")</f>
        <v/>
      </c>
      <c r="I3481" s="68" t="str">
        <f>IFERROR(VLOOKUP($B3481,APガラス性能一覧!$A$2:$M$6097,8,0),"")</f>
        <v/>
      </c>
      <c r="J3481" s="68" t="str">
        <f>IFERROR(VLOOKUP($B3481,APガラス性能一覧!$A$2:$M$6097,9,0),"")</f>
        <v/>
      </c>
      <c r="K3481" s="68" t="str">
        <f>IFERROR(VLOOKUP($B3481,APガラス性能一覧!$A$2:$M$6097,10,0),"")</f>
        <v/>
      </c>
      <c r="L3481" s="68" t="str">
        <f>IFERROR(VLOOKUP($B3481,APガラス性能一覧!$A$2:$M$6097,11,0),"")</f>
        <v/>
      </c>
      <c r="M3481" s="68" t="str">
        <f>IFERROR(VLOOKUP($B3481,APガラス性能一覧!$A$2:$M$6097,12,0),"")</f>
        <v/>
      </c>
      <c r="N3481" s="68" t="str">
        <f>IFERROR(VLOOKUP($B3481,APガラス性能一覧!$A$2:$M$6097,13,0),"")</f>
        <v/>
      </c>
    </row>
    <row r="3482" spans="2:14" x14ac:dyDescent="0.4">
      <c r="B3482" s="68" t="str">
        <f>IF($D$2="","",IF($E$2=0.65,IFERROR(IF(INDEX(APガラス性能一覧!A:A,MATCH(ROW(B3476),APガラス性能一覧!$O:$O,0))="","",INDEX(APガラス性能一覧!A:A,MATCH(ROW(B3476),APガラス性能一覧!$O:$O,0))),""),IFERROR(IF(INDEX(APガラス性能一覧!A:A,MATCH(ROW(B3476),APガラス性能一覧!$N:$N,0))="","",INDEX(APガラス性能一覧!A:A,MATCH(ROW(B3476),APガラス性能一覧!$N:$N,0))),"")))</f>
        <v/>
      </c>
      <c r="C3482" s="68" t="str">
        <f>IFERROR(VLOOKUP($B3482,APガラス性能一覧!$A$2:$M$6097,2,0),"")</f>
        <v/>
      </c>
      <c r="D3482" s="68" t="str">
        <f>IFERROR(VLOOKUP($B3482,APガラス性能一覧!$A$2:$M$6097,3,0),"")</f>
        <v/>
      </c>
      <c r="E3482" s="68" t="str">
        <f>IFERROR(VLOOKUP($B3482,APガラス性能一覧!$A$2:$M$6097,4,0),"")</f>
        <v/>
      </c>
      <c r="F3482" s="68" t="str">
        <f>IFERROR(VLOOKUP($B3482,APガラス性能一覧!$A$2:$M$6097,5,0),"")</f>
        <v/>
      </c>
      <c r="G3482" s="68" t="str">
        <f>IFERROR(VLOOKUP($B3482,APガラス性能一覧!$A$2:$M$6097,6,0),"")</f>
        <v/>
      </c>
      <c r="H3482" s="68" t="str">
        <f>IFERROR(VLOOKUP($B3482,APガラス性能一覧!$A$2:$M$6097,7,0),"")</f>
        <v/>
      </c>
      <c r="I3482" s="68" t="str">
        <f>IFERROR(VLOOKUP($B3482,APガラス性能一覧!$A$2:$M$6097,8,0),"")</f>
        <v/>
      </c>
      <c r="J3482" s="68" t="str">
        <f>IFERROR(VLOOKUP($B3482,APガラス性能一覧!$A$2:$M$6097,9,0),"")</f>
        <v/>
      </c>
      <c r="K3482" s="68" t="str">
        <f>IFERROR(VLOOKUP($B3482,APガラス性能一覧!$A$2:$M$6097,10,0),"")</f>
        <v/>
      </c>
      <c r="L3482" s="68" t="str">
        <f>IFERROR(VLOOKUP($B3482,APガラス性能一覧!$A$2:$M$6097,11,0),"")</f>
        <v/>
      </c>
      <c r="M3482" s="68" t="str">
        <f>IFERROR(VLOOKUP($B3482,APガラス性能一覧!$A$2:$M$6097,12,0),"")</f>
        <v/>
      </c>
      <c r="N3482" s="68" t="str">
        <f>IFERROR(VLOOKUP($B3482,APガラス性能一覧!$A$2:$M$6097,13,0),"")</f>
        <v/>
      </c>
    </row>
    <row r="3483" spans="2:14" x14ac:dyDescent="0.4">
      <c r="B3483" s="68" t="str">
        <f>IF($D$2="","",IF($E$2=0.65,IFERROR(IF(INDEX(APガラス性能一覧!A:A,MATCH(ROW(B3477),APガラス性能一覧!$O:$O,0))="","",INDEX(APガラス性能一覧!A:A,MATCH(ROW(B3477),APガラス性能一覧!$O:$O,0))),""),IFERROR(IF(INDEX(APガラス性能一覧!A:A,MATCH(ROW(B3477),APガラス性能一覧!$N:$N,0))="","",INDEX(APガラス性能一覧!A:A,MATCH(ROW(B3477),APガラス性能一覧!$N:$N,0))),"")))</f>
        <v/>
      </c>
      <c r="C3483" s="68" t="str">
        <f>IFERROR(VLOOKUP($B3483,APガラス性能一覧!$A$2:$M$6097,2,0),"")</f>
        <v/>
      </c>
      <c r="D3483" s="68" t="str">
        <f>IFERROR(VLOOKUP($B3483,APガラス性能一覧!$A$2:$M$6097,3,0),"")</f>
        <v/>
      </c>
      <c r="E3483" s="68" t="str">
        <f>IFERROR(VLOOKUP($B3483,APガラス性能一覧!$A$2:$M$6097,4,0),"")</f>
        <v/>
      </c>
      <c r="F3483" s="68" t="str">
        <f>IFERROR(VLOOKUP($B3483,APガラス性能一覧!$A$2:$M$6097,5,0),"")</f>
        <v/>
      </c>
      <c r="G3483" s="68" t="str">
        <f>IFERROR(VLOOKUP($B3483,APガラス性能一覧!$A$2:$M$6097,6,0),"")</f>
        <v/>
      </c>
      <c r="H3483" s="68" t="str">
        <f>IFERROR(VLOOKUP($B3483,APガラス性能一覧!$A$2:$M$6097,7,0),"")</f>
        <v/>
      </c>
      <c r="I3483" s="68" t="str">
        <f>IFERROR(VLOOKUP($B3483,APガラス性能一覧!$A$2:$M$6097,8,0),"")</f>
        <v/>
      </c>
      <c r="J3483" s="68" t="str">
        <f>IFERROR(VLOOKUP($B3483,APガラス性能一覧!$A$2:$M$6097,9,0),"")</f>
        <v/>
      </c>
      <c r="K3483" s="68" t="str">
        <f>IFERROR(VLOOKUP($B3483,APガラス性能一覧!$A$2:$M$6097,10,0),"")</f>
        <v/>
      </c>
      <c r="L3483" s="68" t="str">
        <f>IFERROR(VLOOKUP($B3483,APガラス性能一覧!$A$2:$M$6097,11,0),"")</f>
        <v/>
      </c>
      <c r="M3483" s="68" t="str">
        <f>IFERROR(VLOOKUP($B3483,APガラス性能一覧!$A$2:$M$6097,12,0),"")</f>
        <v/>
      </c>
      <c r="N3483" s="68" t="str">
        <f>IFERROR(VLOOKUP($B3483,APガラス性能一覧!$A$2:$M$6097,13,0),"")</f>
        <v/>
      </c>
    </row>
    <row r="3484" spans="2:14" x14ac:dyDescent="0.4">
      <c r="B3484" s="68" t="str">
        <f>IF($D$2="","",IF($E$2=0.65,IFERROR(IF(INDEX(APガラス性能一覧!A:A,MATCH(ROW(B3478),APガラス性能一覧!$O:$O,0))="","",INDEX(APガラス性能一覧!A:A,MATCH(ROW(B3478),APガラス性能一覧!$O:$O,0))),""),IFERROR(IF(INDEX(APガラス性能一覧!A:A,MATCH(ROW(B3478),APガラス性能一覧!$N:$N,0))="","",INDEX(APガラス性能一覧!A:A,MATCH(ROW(B3478),APガラス性能一覧!$N:$N,0))),"")))</f>
        <v/>
      </c>
      <c r="C3484" s="68" t="str">
        <f>IFERROR(VLOOKUP($B3484,APガラス性能一覧!$A$2:$M$6097,2,0),"")</f>
        <v/>
      </c>
      <c r="D3484" s="68" t="str">
        <f>IFERROR(VLOOKUP($B3484,APガラス性能一覧!$A$2:$M$6097,3,0),"")</f>
        <v/>
      </c>
      <c r="E3484" s="68" t="str">
        <f>IFERROR(VLOOKUP($B3484,APガラス性能一覧!$A$2:$M$6097,4,0),"")</f>
        <v/>
      </c>
      <c r="F3484" s="68" t="str">
        <f>IFERROR(VLOOKUP($B3484,APガラス性能一覧!$A$2:$M$6097,5,0),"")</f>
        <v/>
      </c>
      <c r="G3484" s="68" t="str">
        <f>IFERROR(VLOOKUP($B3484,APガラス性能一覧!$A$2:$M$6097,6,0),"")</f>
        <v/>
      </c>
      <c r="H3484" s="68" t="str">
        <f>IFERROR(VLOOKUP($B3484,APガラス性能一覧!$A$2:$M$6097,7,0),"")</f>
        <v/>
      </c>
      <c r="I3484" s="68" t="str">
        <f>IFERROR(VLOOKUP($B3484,APガラス性能一覧!$A$2:$M$6097,8,0),"")</f>
        <v/>
      </c>
      <c r="J3484" s="68" t="str">
        <f>IFERROR(VLOOKUP($B3484,APガラス性能一覧!$A$2:$M$6097,9,0),"")</f>
        <v/>
      </c>
      <c r="K3484" s="68" t="str">
        <f>IFERROR(VLOOKUP($B3484,APガラス性能一覧!$A$2:$M$6097,10,0),"")</f>
        <v/>
      </c>
      <c r="L3484" s="68" t="str">
        <f>IFERROR(VLOOKUP($B3484,APガラス性能一覧!$A$2:$M$6097,11,0),"")</f>
        <v/>
      </c>
      <c r="M3484" s="68" t="str">
        <f>IFERROR(VLOOKUP($B3484,APガラス性能一覧!$A$2:$M$6097,12,0),"")</f>
        <v/>
      </c>
      <c r="N3484" s="68" t="str">
        <f>IFERROR(VLOOKUP($B3484,APガラス性能一覧!$A$2:$M$6097,13,0),"")</f>
        <v/>
      </c>
    </row>
    <row r="3485" spans="2:14" x14ac:dyDescent="0.4">
      <c r="B3485" s="68" t="str">
        <f>IF($D$2="","",IF($E$2=0.65,IFERROR(IF(INDEX(APガラス性能一覧!A:A,MATCH(ROW(B3479),APガラス性能一覧!$O:$O,0))="","",INDEX(APガラス性能一覧!A:A,MATCH(ROW(B3479),APガラス性能一覧!$O:$O,0))),""),IFERROR(IF(INDEX(APガラス性能一覧!A:A,MATCH(ROW(B3479),APガラス性能一覧!$N:$N,0))="","",INDEX(APガラス性能一覧!A:A,MATCH(ROW(B3479),APガラス性能一覧!$N:$N,0))),"")))</f>
        <v/>
      </c>
      <c r="C3485" s="68" t="str">
        <f>IFERROR(VLOOKUP($B3485,APガラス性能一覧!$A$2:$M$6097,2,0),"")</f>
        <v/>
      </c>
      <c r="D3485" s="68" t="str">
        <f>IFERROR(VLOOKUP($B3485,APガラス性能一覧!$A$2:$M$6097,3,0),"")</f>
        <v/>
      </c>
      <c r="E3485" s="68" t="str">
        <f>IFERROR(VLOOKUP($B3485,APガラス性能一覧!$A$2:$M$6097,4,0),"")</f>
        <v/>
      </c>
      <c r="F3485" s="68" t="str">
        <f>IFERROR(VLOOKUP($B3485,APガラス性能一覧!$A$2:$M$6097,5,0),"")</f>
        <v/>
      </c>
      <c r="G3485" s="68" t="str">
        <f>IFERROR(VLOOKUP($B3485,APガラス性能一覧!$A$2:$M$6097,6,0),"")</f>
        <v/>
      </c>
      <c r="H3485" s="68" t="str">
        <f>IFERROR(VLOOKUP($B3485,APガラス性能一覧!$A$2:$M$6097,7,0),"")</f>
        <v/>
      </c>
      <c r="I3485" s="68" t="str">
        <f>IFERROR(VLOOKUP($B3485,APガラス性能一覧!$A$2:$M$6097,8,0),"")</f>
        <v/>
      </c>
      <c r="J3485" s="68" t="str">
        <f>IFERROR(VLOOKUP($B3485,APガラス性能一覧!$A$2:$M$6097,9,0),"")</f>
        <v/>
      </c>
      <c r="K3485" s="68" t="str">
        <f>IFERROR(VLOOKUP($B3485,APガラス性能一覧!$A$2:$M$6097,10,0),"")</f>
        <v/>
      </c>
      <c r="L3485" s="68" t="str">
        <f>IFERROR(VLOOKUP($B3485,APガラス性能一覧!$A$2:$M$6097,11,0),"")</f>
        <v/>
      </c>
      <c r="M3485" s="68" t="str">
        <f>IFERROR(VLOOKUP($B3485,APガラス性能一覧!$A$2:$M$6097,12,0),"")</f>
        <v/>
      </c>
      <c r="N3485" s="68" t="str">
        <f>IFERROR(VLOOKUP($B3485,APガラス性能一覧!$A$2:$M$6097,13,0),"")</f>
        <v/>
      </c>
    </row>
    <row r="3486" spans="2:14" x14ac:dyDescent="0.4">
      <c r="B3486" s="68" t="str">
        <f>IF($D$2="","",IF($E$2=0.65,IFERROR(IF(INDEX(APガラス性能一覧!A:A,MATCH(ROW(B3480),APガラス性能一覧!$O:$O,0))="","",INDEX(APガラス性能一覧!A:A,MATCH(ROW(B3480),APガラス性能一覧!$O:$O,0))),""),IFERROR(IF(INDEX(APガラス性能一覧!A:A,MATCH(ROW(B3480),APガラス性能一覧!$N:$N,0))="","",INDEX(APガラス性能一覧!A:A,MATCH(ROW(B3480),APガラス性能一覧!$N:$N,0))),"")))</f>
        <v/>
      </c>
      <c r="C3486" s="68" t="str">
        <f>IFERROR(VLOOKUP($B3486,APガラス性能一覧!$A$2:$M$6097,2,0),"")</f>
        <v/>
      </c>
      <c r="D3486" s="68" t="str">
        <f>IFERROR(VLOOKUP($B3486,APガラス性能一覧!$A$2:$M$6097,3,0),"")</f>
        <v/>
      </c>
      <c r="E3486" s="68" t="str">
        <f>IFERROR(VLOOKUP($B3486,APガラス性能一覧!$A$2:$M$6097,4,0),"")</f>
        <v/>
      </c>
      <c r="F3486" s="68" t="str">
        <f>IFERROR(VLOOKUP($B3486,APガラス性能一覧!$A$2:$M$6097,5,0),"")</f>
        <v/>
      </c>
      <c r="G3486" s="68" t="str">
        <f>IFERROR(VLOOKUP($B3486,APガラス性能一覧!$A$2:$M$6097,6,0),"")</f>
        <v/>
      </c>
      <c r="H3486" s="68" t="str">
        <f>IFERROR(VLOOKUP($B3486,APガラス性能一覧!$A$2:$M$6097,7,0),"")</f>
        <v/>
      </c>
      <c r="I3486" s="68" t="str">
        <f>IFERROR(VLOOKUP($B3486,APガラス性能一覧!$A$2:$M$6097,8,0),"")</f>
        <v/>
      </c>
      <c r="J3486" s="68" t="str">
        <f>IFERROR(VLOOKUP($B3486,APガラス性能一覧!$A$2:$M$6097,9,0),"")</f>
        <v/>
      </c>
      <c r="K3486" s="68" t="str">
        <f>IFERROR(VLOOKUP($B3486,APガラス性能一覧!$A$2:$M$6097,10,0),"")</f>
        <v/>
      </c>
      <c r="L3486" s="68" t="str">
        <f>IFERROR(VLOOKUP($B3486,APガラス性能一覧!$A$2:$M$6097,11,0),"")</f>
        <v/>
      </c>
      <c r="M3486" s="68" t="str">
        <f>IFERROR(VLOOKUP($B3486,APガラス性能一覧!$A$2:$M$6097,12,0),"")</f>
        <v/>
      </c>
      <c r="N3486" s="68" t="str">
        <f>IFERROR(VLOOKUP($B3486,APガラス性能一覧!$A$2:$M$6097,13,0),"")</f>
        <v/>
      </c>
    </row>
    <row r="3487" spans="2:14" x14ac:dyDescent="0.4">
      <c r="B3487" s="68" t="str">
        <f>IF($D$2="","",IF($E$2=0.65,IFERROR(IF(INDEX(APガラス性能一覧!A:A,MATCH(ROW(B3481),APガラス性能一覧!$O:$O,0))="","",INDEX(APガラス性能一覧!A:A,MATCH(ROW(B3481),APガラス性能一覧!$O:$O,0))),""),IFERROR(IF(INDEX(APガラス性能一覧!A:A,MATCH(ROW(B3481),APガラス性能一覧!$N:$N,0))="","",INDEX(APガラス性能一覧!A:A,MATCH(ROW(B3481),APガラス性能一覧!$N:$N,0))),"")))</f>
        <v/>
      </c>
      <c r="C3487" s="68" t="str">
        <f>IFERROR(VLOOKUP($B3487,APガラス性能一覧!$A$2:$M$6097,2,0),"")</f>
        <v/>
      </c>
      <c r="D3487" s="68" t="str">
        <f>IFERROR(VLOOKUP($B3487,APガラス性能一覧!$A$2:$M$6097,3,0),"")</f>
        <v/>
      </c>
      <c r="E3487" s="68" t="str">
        <f>IFERROR(VLOOKUP($B3487,APガラス性能一覧!$A$2:$M$6097,4,0),"")</f>
        <v/>
      </c>
      <c r="F3487" s="68" t="str">
        <f>IFERROR(VLOOKUP($B3487,APガラス性能一覧!$A$2:$M$6097,5,0),"")</f>
        <v/>
      </c>
      <c r="G3487" s="68" t="str">
        <f>IFERROR(VLOOKUP($B3487,APガラス性能一覧!$A$2:$M$6097,6,0),"")</f>
        <v/>
      </c>
      <c r="H3487" s="68" t="str">
        <f>IFERROR(VLOOKUP($B3487,APガラス性能一覧!$A$2:$M$6097,7,0),"")</f>
        <v/>
      </c>
      <c r="I3487" s="68" t="str">
        <f>IFERROR(VLOOKUP($B3487,APガラス性能一覧!$A$2:$M$6097,8,0),"")</f>
        <v/>
      </c>
      <c r="J3487" s="68" t="str">
        <f>IFERROR(VLOOKUP($B3487,APガラス性能一覧!$A$2:$M$6097,9,0),"")</f>
        <v/>
      </c>
      <c r="K3487" s="68" t="str">
        <f>IFERROR(VLOOKUP($B3487,APガラス性能一覧!$A$2:$M$6097,10,0),"")</f>
        <v/>
      </c>
      <c r="L3487" s="68" t="str">
        <f>IFERROR(VLOOKUP($B3487,APガラス性能一覧!$A$2:$M$6097,11,0),"")</f>
        <v/>
      </c>
      <c r="M3487" s="68" t="str">
        <f>IFERROR(VLOOKUP($B3487,APガラス性能一覧!$A$2:$M$6097,12,0),"")</f>
        <v/>
      </c>
      <c r="N3487" s="68" t="str">
        <f>IFERROR(VLOOKUP($B3487,APガラス性能一覧!$A$2:$M$6097,13,0),"")</f>
        <v/>
      </c>
    </row>
    <row r="3488" spans="2:14" x14ac:dyDescent="0.4">
      <c r="B3488" s="68" t="str">
        <f>IF($D$2="","",IF($E$2=0.65,IFERROR(IF(INDEX(APガラス性能一覧!A:A,MATCH(ROW(B3482),APガラス性能一覧!$O:$O,0))="","",INDEX(APガラス性能一覧!A:A,MATCH(ROW(B3482),APガラス性能一覧!$O:$O,0))),""),IFERROR(IF(INDEX(APガラス性能一覧!A:A,MATCH(ROW(B3482),APガラス性能一覧!$N:$N,0))="","",INDEX(APガラス性能一覧!A:A,MATCH(ROW(B3482),APガラス性能一覧!$N:$N,0))),"")))</f>
        <v/>
      </c>
      <c r="C3488" s="68" t="str">
        <f>IFERROR(VLOOKUP($B3488,APガラス性能一覧!$A$2:$M$6097,2,0),"")</f>
        <v/>
      </c>
      <c r="D3488" s="68" t="str">
        <f>IFERROR(VLOOKUP($B3488,APガラス性能一覧!$A$2:$M$6097,3,0),"")</f>
        <v/>
      </c>
      <c r="E3488" s="68" t="str">
        <f>IFERROR(VLOOKUP($B3488,APガラス性能一覧!$A$2:$M$6097,4,0),"")</f>
        <v/>
      </c>
      <c r="F3488" s="68" t="str">
        <f>IFERROR(VLOOKUP($B3488,APガラス性能一覧!$A$2:$M$6097,5,0),"")</f>
        <v/>
      </c>
      <c r="G3488" s="68" t="str">
        <f>IFERROR(VLOOKUP($B3488,APガラス性能一覧!$A$2:$M$6097,6,0),"")</f>
        <v/>
      </c>
      <c r="H3488" s="68" t="str">
        <f>IFERROR(VLOOKUP($B3488,APガラス性能一覧!$A$2:$M$6097,7,0),"")</f>
        <v/>
      </c>
      <c r="I3488" s="68" t="str">
        <f>IFERROR(VLOOKUP($B3488,APガラス性能一覧!$A$2:$M$6097,8,0),"")</f>
        <v/>
      </c>
      <c r="J3488" s="68" t="str">
        <f>IFERROR(VLOOKUP($B3488,APガラス性能一覧!$A$2:$M$6097,9,0),"")</f>
        <v/>
      </c>
      <c r="K3488" s="68" t="str">
        <f>IFERROR(VLOOKUP($B3488,APガラス性能一覧!$A$2:$M$6097,10,0),"")</f>
        <v/>
      </c>
      <c r="L3488" s="68" t="str">
        <f>IFERROR(VLOOKUP($B3488,APガラス性能一覧!$A$2:$M$6097,11,0),"")</f>
        <v/>
      </c>
      <c r="M3488" s="68" t="str">
        <f>IFERROR(VLOOKUP($B3488,APガラス性能一覧!$A$2:$M$6097,12,0),"")</f>
        <v/>
      </c>
      <c r="N3488" s="68" t="str">
        <f>IFERROR(VLOOKUP($B3488,APガラス性能一覧!$A$2:$M$6097,13,0),"")</f>
        <v/>
      </c>
    </row>
    <row r="3489" spans="2:14" x14ac:dyDescent="0.4">
      <c r="B3489" s="68" t="str">
        <f>IF($D$2="","",IF($E$2=0.65,IFERROR(IF(INDEX(APガラス性能一覧!A:A,MATCH(ROW(B3483),APガラス性能一覧!$O:$O,0))="","",INDEX(APガラス性能一覧!A:A,MATCH(ROW(B3483),APガラス性能一覧!$O:$O,0))),""),IFERROR(IF(INDEX(APガラス性能一覧!A:A,MATCH(ROW(B3483),APガラス性能一覧!$N:$N,0))="","",INDEX(APガラス性能一覧!A:A,MATCH(ROW(B3483),APガラス性能一覧!$N:$N,0))),"")))</f>
        <v/>
      </c>
      <c r="C3489" s="68" t="str">
        <f>IFERROR(VLOOKUP($B3489,APガラス性能一覧!$A$2:$M$6097,2,0),"")</f>
        <v/>
      </c>
      <c r="D3489" s="68" t="str">
        <f>IFERROR(VLOOKUP($B3489,APガラス性能一覧!$A$2:$M$6097,3,0),"")</f>
        <v/>
      </c>
      <c r="E3489" s="68" t="str">
        <f>IFERROR(VLOOKUP($B3489,APガラス性能一覧!$A$2:$M$6097,4,0),"")</f>
        <v/>
      </c>
      <c r="F3489" s="68" t="str">
        <f>IFERROR(VLOOKUP($B3489,APガラス性能一覧!$A$2:$M$6097,5,0),"")</f>
        <v/>
      </c>
      <c r="G3489" s="68" t="str">
        <f>IFERROR(VLOOKUP($B3489,APガラス性能一覧!$A$2:$M$6097,6,0),"")</f>
        <v/>
      </c>
      <c r="H3489" s="68" t="str">
        <f>IFERROR(VLOOKUP($B3489,APガラス性能一覧!$A$2:$M$6097,7,0),"")</f>
        <v/>
      </c>
      <c r="I3489" s="68" t="str">
        <f>IFERROR(VLOOKUP($B3489,APガラス性能一覧!$A$2:$M$6097,8,0),"")</f>
        <v/>
      </c>
      <c r="J3489" s="68" t="str">
        <f>IFERROR(VLOOKUP($B3489,APガラス性能一覧!$A$2:$M$6097,9,0),"")</f>
        <v/>
      </c>
      <c r="K3489" s="68" t="str">
        <f>IFERROR(VLOOKUP($B3489,APガラス性能一覧!$A$2:$M$6097,10,0),"")</f>
        <v/>
      </c>
      <c r="L3489" s="68" t="str">
        <f>IFERROR(VLOOKUP($B3489,APガラス性能一覧!$A$2:$M$6097,11,0),"")</f>
        <v/>
      </c>
      <c r="M3489" s="68" t="str">
        <f>IFERROR(VLOOKUP($B3489,APガラス性能一覧!$A$2:$M$6097,12,0),"")</f>
        <v/>
      </c>
      <c r="N3489" s="68" t="str">
        <f>IFERROR(VLOOKUP($B3489,APガラス性能一覧!$A$2:$M$6097,13,0),"")</f>
        <v/>
      </c>
    </row>
    <row r="3490" spans="2:14" x14ac:dyDescent="0.4">
      <c r="B3490" s="68" t="str">
        <f>IF($D$2="","",IF($E$2=0.65,IFERROR(IF(INDEX(APガラス性能一覧!A:A,MATCH(ROW(B3484),APガラス性能一覧!$O:$O,0))="","",INDEX(APガラス性能一覧!A:A,MATCH(ROW(B3484),APガラス性能一覧!$O:$O,0))),""),IFERROR(IF(INDEX(APガラス性能一覧!A:A,MATCH(ROW(B3484),APガラス性能一覧!$N:$N,0))="","",INDEX(APガラス性能一覧!A:A,MATCH(ROW(B3484),APガラス性能一覧!$N:$N,0))),"")))</f>
        <v/>
      </c>
      <c r="C3490" s="68" t="str">
        <f>IFERROR(VLOOKUP($B3490,APガラス性能一覧!$A$2:$M$6097,2,0),"")</f>
        <v/>
      </c>
      <c r="D3490" s="68" t="str">
        <f>IFERROR(VLOOKUP($B3490,APガラス性能一覧!$A$2:$M$6097,3,0),"")</f>
        <v/>
      </c>
      <c r="E3490" s="68" t="str">
        <f>IFERROR(VLOOKUP($B3490,APガラス性能一覧!$A$2:$M$6097,4,0),"")</f>
        <v/>
      </c>
      <c r="F3490" s="68" t="str">
        <f>IFERROR(VLOOKUP($B3490,APガラス性能一覧!$A$2:$M$6097,5,0),"")</f>
        <v/>
      </c>
      <c r="G3490" s="68" t="str">
        <f>IFERROR(VLOOKUP($B3490,APガラス性能一覧!$A$2:$M$6097,6,0),"")</f>
        <v/>
      </c>
      <c r="H3490" s="68" t="str">
        <f>IFERROR(VLOOKUP($B3490,APガラス性能一覧!$A$2:$M$6097,7,0),"")</f>
        <v/>
      </c>
      <c r="I3490" s="68" t="str">
        <f>IFERROR(VLOOKUP($B3490,APガラス性能一覧!$A$2:$M$6097,8,0),"")</f>
        <v/>
      </c>
      <c r="J3490" s="68" t="str">
        <f>IFERROR(VLOOKUP($B3490,APガラス性能一覧!$A$2:$M$6097,9,0),"")</f>
        <v/>
      </c>
      <c r="K3490" s="68" t="str">
        <f>IFERROR(VLOOKUP($B3490,APガラス性能一覧!$A$2:$M$6097,10,0),"")</f>
        <v/>
      </c>
      <c r="L3490" s="68" t="str">
        <f>IFERROR(VLOOKUP($B3490,APガラス性能一覧!$A$2:$M$6097,11,0),"")</f>
        <v/>
      </c>
      <c r="M3490" s="68" t="str">
        <f>IFERROR(VLOOKUP($B3490,APガラス性能一覧!$A$2:$M$6097,12,0),"")</f>
        <v/>
      </c>
      <c r="N3490" s="68" t="str">
        <f>IFERROR(VLOOKUP($B3490,APガラス性能一覧!$A$2:$M$6097,13,0),"")</f>
        <v/>
      </c>
    </row>
    <row r="3491" spans="2:14" x14ac:dyDescent="0.4">
      <c r="B3491" s="68" t="str">
        <f>IF($D$2="","",IF($E$2=0.65,IFERROR(IF(INDEX(APガラス性能一覧!A:A,MATCH(ROW(B3485),APガラス性能一覧!$O:$O,0))="","",INDEX(APガラス性能一覧!A:A,MATCH(ROW(B3485),APガラス性能一覧!$O:$O,0))),""),IFERROR(IF(INDEX(APガラス性能一覧!A:A,MATCH(ROW(B3485),APガラス性能一覧!$N:$N,0))="","",INDEX(APガラス性能一覧!A:A,MATCH(ROW(B3485),APガラス性能一覧!$N:$N,0))),"")))</f>
        <v/>
      </c>
      <c r="C3491" s="68" t="str">
        <f>IFERROR(VLOOKUP($B3491,APガラス性能一覧!$A$2:$M$6097,2,0),"")</f>
        <v/>
      </c>
      <c r="D3491" s="68" t="str">
        <f>IFERROR(VLOOKUP($B3491,APガラス性能一覧!$A$2:$M$6097,3,0),"")</f>
        <v/>
      </c>
      <c r="E3491" s="68" t="str">
        <f>IFERROR(VLOOKUP($B3491,APガラス性能一覧!$A$2:$M$6097,4,0),"")</f>
        <v/>
      </c>
      <c r="F3491" s="68" t="str">
        <f>IFERROR(VLOOKUP($B3491,APガラス性能一覧!$A$2:$M$6097,5,0),"")</f>
        <v/>
      </c>
      <c r="G3491" s="68" t="str">
        <f>IFERROR(VLOOKUP($B3491,APガラス性能一覧!$A$2:$M$6097,6,0),"")</f>
        <v/>
      </c>
      <c r="H3491" s="68" t="str">
        <f>IFERROR(VLOOKUP($B3491,APガラス性能一覧!$A$2:$M$6097,7,0),"")</f>
        <v/>
      </c>
      <c r="I3491" s="68" t="str">
        <f>IFERROR(VLOOKUP($B3491,APガラス性能一覧!$A$2:$M$6097,8,0),"")</f>
        <v/>
      </c>
      <c r="J3491" s="68" t="str">
        <f>IFERROR(VLOOKUP($B3491,APガラス性能一覧!$A$2:$M$6097,9,0),"")</f>
        <v/>
      </c>
      <c r="K3491" s="68" t="str">
        <f>IFERROR(VLOOKUP($B3491,APガラス性能一覧!$A$2:$M$6097,10,0),"")</f>
        <v/>
      </c>
      <c r="L3491" s="68" t="str">
        <f>IFERROR(VLOOKUP($B3491,APガラス性能一覧!$A$2:$M$6097,11,0),"")</f>
        <v/>
      </c>
      <c r="M3491" s="68" t="str">
        <f>IFERROR(VLOOKUP($B3491,APガラス性能一覧!$A$2:$M$6097,12,0),"")</f>
        <v/>
      </c>
      <c r="N3491" s="68" t="str">
        <f>IFERROR(VLOOKUP($B3491,APガラス性能一覧!$A$2:$M$6097,13,0),"")</f>
        <v/>
      </c>
    </row>
    <row r="3492" spans="2:14" x14ac:dyDescent="0.4">
      <c r="B3492" s="68" t="str">
        <f>IF($D$2="","",IF($E$2=0.65,IFERROR(IF(INDEX(APガラス性能一覧!A:A,MATCH(ROW(B3486),APガラス性能一覧!$O:$O,0))="","",INDEX(APガラス性能一覧!A:A,MATCH(ROW(B3486),APガラス性能一覧!$O:$O,0))),""),IFERROR(IF(INDEX(APガラス性能一覧!A:A,MATCH(ROW(B3486),APガラス性能一覧!$N:$N,0))="","",INDEX(APガラス性能一覧!A:A,MATCH(ROW(B3486),APガラス性能一覧!$N:$N,0))),"")))</f>
        <v/>
      </c>
      <c r="C3492" s="68" t="str">
        <f>IFERROR(VLOOKUP($B3492,APガラス性能一覧!$A$2:$M$6097,2,0),"")</f>
        <v/>
      </c>
      <c r="D3492" s="68" t="str">
        <f>IFERROR(VLOOKUP($B3492,APガラス性能一覧!$A$2:$M$6097,3,0),"")</f>
        <v/>
      </c>
      <c r="E3492" s="68" t="str">
        <f>IFERROR(VLOOKUP($B3492,APガラス性能一覧!$A$2:$M$6097,4,0),"")</f>
        <v/>
      </c>
      <c r="F3492" s="68" t="str">
        <f>IFERROR(VLOOKUP($B3492,APガラス性能一覧!$A$2:$M$6097,5,0),"")</f>
        <v/>
      </c>
      <c r="G3492" s="68" t="str">
        <f>IFERROR(VLOOKUP($B3492,APガラス性能一覧!$A$2:$M$6097,6,0),"")</f>
        <v/>
      </c>
      <c r="H3492" s="68" t="str">
        <f>IFERROR(VLOOKUP($B3492,APガラス性能一覧!$A$2:$M$6097,7,0),"")</f>
        <v/>
      </c>
      <c r="I3492" s="68" t="str">
        <f>IFERROR(VLOOKUP($B3492,APガラス性能一覧!$A$2:$M$6097,8,0),"")</f>
        <v/>
      </c>
      <c r="J3492" s="68" t="str">
        <f>IFERROR(VLOOKUP($B3492,APガラス性能一覧!$A$2:$M$6097,9,0),"")</f>
        <v/>
      </c>
      <c r="K3492" s="68" t="str">
        <f>IFERROR(VLOOKUP($B3492,APガラス性能一覧!$A$2:$M$6097,10,0),"")</f>
        <v/>
      </c>
      <c r="L3492" s="68" t="str">
        <f>IFERROR(VLOOKUP($B3492,APガラス性能一覧!$A$2:$M$6097,11,0),"")</f>
        <v/>
      </c>
      <c r="M3492" s="68" t="str">
        <f>IFERROR(VLOOKUP($B3492,APガラス性能一覧!$A$2:$M$6097,12,0),"")</f>
        <v/>
      </c>
      <c r="N3492" s="68" t="str">
        <f>IFERROR(VLOOKUP($B3492,APガラス性能一覧!$A$2:$M$6097,13,0),"")</f>
        <v/>
      </c>
    </row>
    <row r="3493" spans="2:14" x14ac:dyDescent="0.4">
      <c r="B3493" s="68" t="str">
        <f>IF($D$2="","",IF($E$2=0.65,IFERROR(IF(INDEX(APガラス性能一覧!A:A,MATCH(ROW(B3487),APガラス性能一覧!$O:$O,0))="","",INDEX(APガラス性能一覧!A:A,MATCH(ROW(B3487),APガラス性能一覧!$O:$O,0))),""),IFERROR(IF(INDEX(APガラス性能一覧!A:A,MATCH(ROW(B3487),APガラス性能一覧!$N:$N,0))="","",INDEX(APガラス性能一覧!A:A,MATCH(ROW(B3487),APガラス性能一覧!$N:$N,0))),"")))</f>
        <v/>
      </c>
      <c r="C3493" s="68" t="str">
        <f>IFERROR(VLOOKUP($B3493,APガラス性能一覧!$A$2:$M$6097,2,0),"")</f>
        <v/>
      </c>
      <c r="D3493" s="68" t="str">
        <f>IFERROR(VLOOKUP($B3493,APガラス性能一覧!$A$2:$M$6097,3,0),"")</f>
        <v/>
      </c>
      <c r="E3493" s="68" t="str">
        <f>IFERROR(VLOOKUP($B3493,APガラス性能一覧!$A$2:$M$6097,4,0),"")</f>
        <v/>
      </c>
      <c r="F3493" s="68" t="str">
        <f>IFERROR(VLOOKUP($B3493,APガラス性能一覧!$A$2:$M$6097,5,0),"")</f>
        <v/>
      </c>
      <c r="G3493" s="68" t="str">
        <f>IFERROR(VLOOKUP($B3493,APガラス性能一覧!$A$2:$M$6097,6,0),"")</f>
        <v/>
      </c>
      <c r="H3493" s="68" t="str">
        <f>IFERROR(VLOOKUP($B3493,APガラス性能一覧!$A$2:$M$6097,7,0),"")</f>
        <v/>
      </c>
      <c r="I3493" s="68" t="str">
        <f>IFERROR(VLOOKUP($B3493,APガラス性能一覧!$A$2:$M$6097,8,0),"")</f>
        <v/>
      </c>
      <c r="J3493" s="68" t="str">
        <f>IFERROR(VLOOKUP($B3493,APガラス性能一覧!$A$2:$M$6097,9,0),"")</f>
        <v/>
      </c>
      <c r="K3493" s="68" t="str">
        <f>IFERROR(VLOOKUP($B3493,APガラス性能一覧!$A$2:$M$6097,10,0),"")</f>
        <v/>
      </c>
      <c r="L3493" s="68" t="str">
        <f>IFERROR(VLOOKUP($B3493,APガラス性能一覧!$A$2:$M$6097,11,0),"")</f>
        <v/>
      </c>
      <c r="M3493" s="68" t="str">
        <f>IFERROR(VLOOKUP($B3493,APガラス性能一覧!$A$2:$M$6097,12,0),"")</f>
        <v/>
      </c>
      <c r="N3493" s="68" t="str">
        <f>IFERROR(VLOOKUP($B3493,APガラス性能一覧!$A$2:$M$6097,13,0),"")</f>
        <v/>
      </c>
    </row>
    <row r="3494" spans="2:14" x14ac:dyDescent="0.4">
      <c r="B3494" s="68" t="str">
        <f>IF($D$2="","",IF($E$2=0.65,IFERROR(IF(INDEX(APガラス性能一覧!A:A,MATCH(ROW(B3488),APガラス性能一覧!$O:$O,0))="","",INDEX(APガラス性能一覧!A:A,MATCH(ROW(B3488),APガラス性能一覧!$O:$O,0))),""),IFERROR(IF(INDEX(APガラス性能一覧!A:A,MATCH(ROW(B3488),APガラス性能一覧!$N:$N,0))="","",INDEX(APガラス性能一覧!A:A,MATCH(ROW(B3488),APガラス性能一覧!$N:$N,0))),"")))</f>
        <v/>
      </c>
      <c r="C3494" s="68" t="str">
        <f>IFERROR(VLOOKUP($B3494,APガラス性能一覧!$A$2:$M$6097,2,0),"")</f>
        <v/>
      </c>
      <c r="D3494" s="68" t="str">
        <f>IFERROR(VLOOKUP($B3494,APガラス性能一覧!$A$2:$M$6097,3,0),"")</f>
        <v/>
      </c>
      <c r="E3494" s="68" t="str">
        <f>IFERROR(VLOOKUP($B3494,APガラス性能一覧!$A$2:$M$6097,4,0),"")</f>
        <v/>
      </c>
      <c r="F3494" s="68" t="str">
        <f>IFERROR(VLOOKUP($B3494,APガラス性能一覧!$A$2:$M$6097,5,0),"")</f>
        <v/>
      </c>
      <c r="G3494" s="68" t="str">
        <f>IFERROR(VLOOKUP($B3494,APガラス性能一覧!$A$2:$M$6097,6,0),"")</f>
        <v/>
      </c>
      <c r="H3494" s="68" t="str">
        <f>IFERROR(VLOOKUP($B3494,APガラス性能一覧!$A$2:$M$6097,7,0),"")</f>
        <v/>
      </c>
      <c r="I3494" s="68" t="str">
        <f>IFERROR(VLOOKUP($B3494,APガラス性能一覧!$A$2:$M$6097,8,0),"")</f>
        <v/>
      </c>
      <c r="J3494" s="68" t="str">
        <f>IFERROR(VLOOKUP($B3494,APガラス性能一覧!$A$2:$M$6097,9,0),"")</f>
        <v/>
      </c>
      <c r="K3494" s="68" t="str">
        <f>IFERROR(VLOOKUP($B3494,APガラス性能一覧!$A$2:$M$6097,10,0),"")</f>
        <v/>
      </c>
      <c r="L3494" s="68" t="str">
        <f>IFERROR(VLOOKUP($B3494,APガラス性能一覧!$A$2:$M$6097,11,0),"")</f>
        <v/>
      </c>
      <c r="M3494" s="68" t="str">
        <f>IFERROR(VLOOKUP($B3494,APガラス性能一覧!$A$2:$M$6097,12,0),"")</f>
        <v/>
      </c>
      <c r="N3494" s="68" t="str">
        <f>IFERROR(VLOOKUP($B3494,APガラス性能一覧!$A$2:$M$6097,13,0),"")</f>
        <v/>
      </c>
    </row>
    <row r="3495" spans="2:14" x14ac:dyDescent="0.4">
      <c r="B3495" s="68" t="str">
        <f>IF($D$2="","",IF($E$2=0.65,IFERROR(IF(INDEX(APガラス性能一覧!A:A,MATCH(ROW(B3489),APガラス性能一覧!$O:$O,0))="","",INDEX(APガラス性能一覧!A:A,MATCH(ROW(B3489),APガラス性能一覧!$O:$O,0))),""),IFERROR(IF(INDEX(APガラス性能一覧!A:A,MATCH(ROW(B3489),APガラス性能一覧!$N:$N,0))="","",INDEX(APガラス性能一覧!A:A,MATCH(ROW(B3489),APガラス性能一覧!$N:$N,0))),"")))</f>
        <v/>
      </c>
      <c r="C3495" s="68" t="str">
        <f>IFERROR(VLOOKUP($B3495,APガラス性能一覧!$A$2:$M$6097,2,0),"")</f>
        <v/>
      </c>
      <c r="D3495" s="68" t="str">
        <f>IFERROR(VLOOKUP($B3495,APガラス性能一覧!$A$2:$M$6097,3,0),"")</f>
        <v/>
      </c>
      <c r="E3495" s="68" t="str">
        <f>IFERROR(VLOOKUP($B3495,APガラス性能一覧!$A$2:$M$6097,4,0),"")</f>
        <v/>
      </c>
      <c r="F3495" s="68" t="str">
        <f>IFERROR(VLOOKUP($B3495,APガラス性能一覧!$A$2:$M$6097,5,0),"")</f>
        <v/>
      </c>
      <c r="G3495" s="68" t="str">
        <f>IFERROR(VLOOKUP($B3495,APガラス性能一覧!$A$2:$M$6097,6,0),"")</f>
        <v/>
      </c>
      <c r="H3495" s="68" t="str">
        <f>IFERROR(VLOOKUP($B3495,APガラス性能一覧!$A$2:$M$6097,7,0),"")</f>
        <v/>
      </c>
      <c r="I3495" s="68" t="str">
        <f>IFERROR(VLOOKUP($B3495,APガラス性能一覧!$A$2:$M$6097,8,0),"")</f>
        <v/>
      </c>
      <c r="J3495" s="68" t="str">
        <f>IFERROR(VLOOKUP($B3495,APガラス性能一覧!$A$2:$M$6097,9,0),"")</f>
        <v/>
      </c>
      <c r="K3495" s="68" t="str">
        <f>IFERROR(VLOOKUP($B3495,APガラス性能一覧!$A$2:$M$6097,10,0),"")</f>
        <v/>
      </c>
      <c r="L3495" s="68" t="str">
        <f>IFERROR(VLOOKUP($B3495,APガラス性能一覧!$A$2:$M$6097,11,0),"")</f>
        <v/>
      </c>
      <c r="M3495" s="68" t="str">
        <f>IFERROR(VLOOKUP($B3495,APガラス性能一覧!$A$2:$M$6097,12,0),"")</f>
        <v/>
      </c>
      <c r="N3495" s="68" t="str">
        <f>IFERROR(VLOOKUP($B3495,APガラス性能一覧!$A$2:$M$6097,13,0),"")</f>
        <v/>
      </c>
    </row>
    <row r="3496" spans="2:14" x14ac:dyDescent="0.4">
      <c r="B3496" s="68" t="str">
        <f>IF($D$2="","",IF($E$2=0.65,IFERROR(IF(INDEX(APガラス性能一覧!A:A,MATCH(ROW(B3490),APガラス性能一覧!$O:$O,0))="","",INDEX(APガラス性能一覧!A:A,MATCH(ROW(B3490),APガラス性能一覧!$O:$O,0))),""),IFERROR(IF(INDEX(APガラス性能一覧!A:A,MATCH(ROW(B3490),APガラス性能一覧!$N:$N,0))="","",INDEX(APガラス性能一覧!A:A,MATCH(ROW(B3490),APガラス性能一覧!$N:$N,0))),"")))</f>
        <v/>
      </c>
      <c r="C3496" s="68" t="str">
        <f>IFERROR(VLOOKUP($B3496,APガラス性能一覧!$A$2:$M$6097,2,0),"")</f>
        <v/>
      </c>
      <c r="D3496" s="68" t="str">
        <f>IFERROR(VLOOKUP($B3496,APガラス性能一覧!$A$2:$M$6097,3,0),"")</f>
        <v/>
      </c>
      <c r="E3496" s="68" t="str">
        <f>IFERROR(VLOOKUP($B3496,APガラス性能一覧!$A$2:$M$6097,4,0),"")</f>
        <v/>
      </c>
      <c r="F3496" s="68" t="str">
        <f>IFERROR(VLOOKUP($B3496,APガラス性能一覧!$A$2:$M$6097,5,0),"")</f>
        <v/>
      </c>
      <c r="G3496" s="68" t="str">
        <f>IFERROR(VLOOKUP($B3496,APガラス性能一覧!$A$2:$M$6097,6,0),"")</f>
        <v/>
      </c>
      <c r="H3496" s="68" t="str">
        <f>IFERROR(VLOOKUP($B3496,APガラス性能一覧!$A$2:$M$6097,7,0),"")</f>
        <v/>
      </c>
      <c r="I3496" s="68" t="str">
        <f>IFERROR(VLOOKUP($B3496,APガラス性能一覧!$A$2:$M$6097,8,0),"")</f>
        <v/>
      </c>
      <c r="J3496" s="68" t="str">
        <f>IFERROR(VLOOKUP($B3496,APガラス性能一覧!$A$2:$M$6097,9,0),"")</f>
        <v/>
      </c>
      <c r="K3496" s="68" t="str">
        <f>IFERROR(VLOOKUP($B3496,APガラス性能一覧!$A$2:$M$6097,10,0),"")</f>
        <v/>
      </c>
      <c r="L3496" s="68" t="str">
        <f>IFERROR(VLOOKUP($B3496,APガラス性能一覧!$A$2:$M$6097,11,0),"")</f>
        <v/>
      </c>
      <c r="M3496" s="68" t="str">
        <f>IFERROR(VLOOKUP($B3496,APガラス性能一覧!$A$2:$M$6097,12,0),"")</f>
        <v/>
      </c>
      <c r="N3496" s="68" t="str">
        <f>IFERROR(VLOOKUP($B3496,APガラス性能一覧!$A$2:$M$6097,13,0),"")</f>
        <v/>
      </c>
    </row>
    <row r="3497" spans="2:14" x14ac:dyDescent="0.4">
      <c r="B3497" s="68" t="str">
        <f>IF($D$2="","",IF($E$2=0.65,IFERROR(IF(INDEX(APガラス性能一覧!A:A,MATCH(ROW(B3491),APガラス性能一覧!$O:$O,0))="","",INDEX(APガラス性能一覧!A:A,MATCH(ROW(B3491),APガラス性能一覧!$O:$O,0))),""),IFERROR(IF(INDEX(APガラス性能一覧!A:A,MATCH(ROW(B3491),APガラス性能一覧!$N:$N,0))="","",INDEX(APガラス性能一覧!A:A,MATCH(ROW(B3491),APガラス性能一覧!$N:$N,0))),"")))</f>
        <v/>
      </c>
      <c r="C3497" s="68" t="str">
        <f>IFERROR(VLOOKUP($B3497,APガラス性能一覧!$A$2:$M$6097,2,0),"")</f>
        <v/>
      </c>
      <c r="D3497" s="68" t="str">
        <f>IFERROR(VLOOKUP($B3497,APガラス性能一覧!$A$2:$M$6097,3,0),"")</f>
        <v/>
      </c>
      <c r="E3497" s="68" t="str">
        <f>IFERROR(VLOOKUP($B3497,APガラス性能一覧!$A$2:$M$6097,4,0),"")</f>
        <v/>
      </c>
      <c r="F3497" s="68" t="str">
        <f>IFERROR(VLOOKUP($B3497,APガラス性能一覧!$A$2:$M$6097,5,0),"")</f>
        <v/>
      </c>
      <c r="G3497" s="68" t="str">
        <f>IFERROR(VLOOKUP($B3497,APガラス性能一覧!$A$2:$M$6097,6,0),"")</f>
        <v/>
      </c>
      <c r="H3497" s="68" t="str">
        <f>IFERROR(VLOOKUP($B3497,APガラス性能一覧!$A$2:$M$6097,7,0),"")</f>
        <v/>
      </c>
      <c r="I3497" s="68" t="str">
        <f>IFERROR(VLOOKUP($B3497,APガラス性能一覧!$A$2:$M$6097,8,0),"")</f>
        <v/>
      </c>
      <c r="J3497" s="68" t="str">
        <f>IFERROR(VLOOKUP($B3497,APガラス性能一覧!$A$2:$M$6097,9,0),"")</f>
        <v/>
      </c>
      <c r="K3497" s="68" t="str">
        <f>IFERROR(VLOOKUP($B3497,APガラス性能一覧!$A$2:$M$6097,10,0),"")</f>
        <v/>
      </c>
      <c r="L3497" s="68" t="str">
        <f>IFERROR(VLOOKUP($B3497,APガラス性能一覧!$A$2:$M$6097,11,0),"")</f>
        <v/>
      </c>
      <c r="M3497" s="68" t="str">
        <f>IFERROR(VLOOKUP($B3497,APガラス性能一覧!$A$2:$M$6097,12,0),"")</f>
        <v/>
      </c>
      <c r="N3497" s="68" t="str">
        <f>IFERROR(VLOOKUP($B3497,APガラス性能一覧!$A$2:$M$6097,13,0),"")</f>
        <v/>
      </c>
    </row>
    <row r="3498" spans="2:14" x14ac:dyDescent="0.4">
      <c r="B3498" s="68" t="str">
        <f>IF($D$2="","",IF($E$2=0.65,IFERROR(IF(INDEX(APガラス性能一覧!A:A,MATCH(ROW(B3492),APガラス性能一覧!$O:$O,0))="","",INDEX(APガラス性能一覧!A:A,MATCH(ROW(B3492),APガラス性能一覧!$O:$O,0))),""),IFERROR(IF(INDEX(APガラス性能一覧!A:A,MATCH(ROW(B3492),APガラス性能一覧!$N:$N,0))="","",INDEX(APガラス性能一覧!A:A,MATCH(ROW(B3492),APガラス性能一覧!$N:$N,0))),"")))</f>
        <v/>
      </c>
      <c r="C3498" s="68" t="str">
        <f>IFERROR(VLOOKUP($B3498,APガラス性能一覧!$A$2:$M$6097,2,0),"")</f>
        <v/>
      </c>
      <c r="D3498" s="68" t="str">
        <f>IFERROR(VLOOKUP($B3498,APガラス性能一覧!$A$2:$M$6097,3,0),"")</f>
        <v/>
      </c>
      <c r="E3498" s="68" t="str">
        <f>IFERROR(VLOOKUP($B3498,APガラス性能一覧!$A$2:$M$6097,4,0),"")</f>
        <v/>
      </c>
      <c r="F3498" s="68" t="str">
        <f>IFERROR(VLOOKUP($B3498,APガラス性能一覧!$A$2:$M$6097,5,0),"")</f>
        <v/>
      </c>
      <c r="G3498" s="68" t="str">
        <f>IFERROR(VLOOKUP($B3498,APガラス性能一覧!$A$2:$M$6097,6,0),"")</f>
        <v/>
      </c>
      <c r="H3498" s="68" t="str">
        <f>IFERROR(VLOOKUP($B3498,APガラス性能一覧!$A$2:$M$6097,7,0),"")</f>
        <v/>
      </c>
      <c r="I3498" s="68" t="str">
        <f>IFERROR(VLOOKUP($B3498,APガラス性能一覧!$A$2:$M$6097,8,0),"")</f>
        <v/>
      </c>
      <c r="J3498" s="68" t="str">
        <f>IFERROR(VLOOKUP($B3498,APガラス性能一覧!$A$2:$M$6097,9,0),"")</f>
        <v/>
      </c>
      <c r="K3498" s="68" t="str">
        <f>IFERROR(VLOOKUP($B3498,APガラス性能一覧!$A$2:$M$6097,10,0),"")</f>
        <v/>
      </c>
      <c r="L3498" s="68" t="str">
        <f>IFERROR(VLOOKUP($B3498,APガラス性能一覧!$A$2:$M$6097,11,0),"")</f>
        <v/>
      </c>
      <c r="M3498" s="68" t="str">
        <f>IFERROR(VLOOKUP($B3498,APガラス性能一覧!$A$2:$M$6097,12,0),"")</f>
        <v/>
      </c>
      <c r="N3498" s="68" t="str">
        <f>IFERROR(VLOOKUP($B3498,APガラス性能一覧!$A$2:$M$6097,13,0),"")</f>
        <v/>
      </c>
    </row>
    <row r="3499" spans="2:14" x14ac:dyDescent="0.4">
      <c r="B3499" s="68" t="str">
        <f>IF($D$2="","",IF($E$2=0.65,IFERROR(IF(INDEX(APガラス性能一覧!A:A,MATCH(ROW(B3493),APガラス性能一覧!$O:$O,0))="","",INDEX(APガラス性能一覧!A:A,MATCH(ROW(B3493),APガラス性能一覧!$O:$O,0))),""),IFERROR(IF(INDEX(APガラス性能一覧!A:A,MATCH(ROW(B3493),APガラス性能一覧!$N:$N,0))="","",INDEX(APガラス性能一覧!A:A,MATCH(ROW(B3493),APガラス性能一覧!$N:$N,0))),"")))</f>
        <v/>
      </c>
      <c r="C3499" s="68" t="str">
        <f>IFERROR(VLOOKUP($B3499,APガラス性能一覧!$A$2:$M$6097,2,0),"")</f>
        <v/>
      </c>
      <c r="D3499" s="68" t="str">
        <f>IFERROR(VLOOKUP($B3499,APガラス性能一覧!$A$2:$M$6097,3,0),"")</f>
        <v/>
      </c>
      <c r="E3499" s="68" t="str">
        <f>IFERROR(VLOOKUP($B3499,APガラス性能一覧!$A$2:$M$6097,4,0),"")</f>
        <v/>
      </c>
      <c r="F3499" s="68" t="str">
        <f>IFERROR(VLOOKUP($B3499,APガラス性能一覧!$A$2:$M$6097,5,0),"")</f>
        <v/>
      </c>
      <c r="G3499" s="68" t="str">
        <f>IFERROR(VLOOKUP($B3499,APガラス性能一覧!$A$2:$M$6097,6,0),"")</f>
        <v/>
      </c>
      <c r="H3499" s="68" t="str">
        <f>IFERROR(VLOOKUP($B3499,APガラス性能一覧!$A$2:$M$6097,7,0),"")</f>
        <v/>
      </c>
      <c r="I3499" s="68" t="str">
        <f>IFERROR(VLOOKUP($B3499,APガラス性能一覧!$A$2:$M$6097,8,0),"")</f>
        <v/>
      </c>
      <c r="J3499" s="68" t="str">
        <f>IFERROR(VLOOKUP($B3499,APガラス性能一覧!$A$2:$M$6097,9,0),"")</f>
        <v/>
      </c>
      <c r="K3499" s="68" t="str">
        <f>IFERROR(VLOOKUP($B3499,APガラス性能一覧!$A$2:$M$6097,10,0),"")</f>
        <v/>
      </c>
      <c r="L3499" s="68" t="str">
        <f>IFERROR(VLOOKUP($B3499,APガラス性能一覧!$A$2:$M$6097,11,0),"")</f>
        <v/>
      </c>
      <c r="M3499" s="68" t="str">
        <f>IFERROR(VLOOKUP($B3499,APガラス性能一覧!$A$2:$M$6097,12,0),"")</f>
        <v/>
      </c>
      <c r="N3499" s="68" t="str">
        <f>IFERROR(VLOOKUP($B3499,APガラス性能一覧!$A$2:$M$6097,13,0),"")</f>
        <v/>
      </c>
    </row>
    <row r="3500" spans="2:14" x14ac:dyDescent="0.4">
      <c r="B3500" s="68" t="str">
        <f>IF($D$2="","",IF($E$2=0.65,IFERROR(IF(INDEX(APガラス性能一覧!A:A,MATCH(ROW(B3494),APガラス性能一覧!$O:$O,0))="","",INDEX(APガラス性能一覧!A:A,MATCH(ROW(B3494),APガラス性能一覧!$O:$O,0))),""),IFERROR(IF(INDEX(APガラス性能一覧!A:A,MATCH(ROW(B3494),APガラス性能一覧!$N:$N,0))="","",INDEX(APガラス性能一覧!A:A,MATCH(ROW(B3494),APガラス性能一覧!$N:$N,0))),"")))</f>
        <v/>
      </c>
      <c r="C3500" s="68" t="str">
        <f>IFERROR(VLOOKUP($B3500,APガラス性能一覧!$A$2:$M$6097,2,0),"")</f>
        <v/>
      </c>
      <c r="D3500" s="68" t="str">
        <f>IFERROR(VLOOKUP($B3500,APガラス性能一覧!$A$2:$M$6097,3,0),"")</f>
        <v/>
      </c>
      <c r="E3500" s="68" t="str">
        <f>IFERROR(VLOOKUP($B3500,APガラス性能一覧!$A$2:$M$6097,4,0),"")</f>
        <v/>
      </c>
      <c r="F3500" s="68" t="str">
        <f>IFERROR(VLOOKUP($B3500,APガラス性能一覧!$A$2:$M$6097,5,0),"")</f>
        <v/>
      </c>
      <c r="G3500" s="68" t="str">
        <f>IFERROR(VLOOKUP($B3500,APガラス性能一覧!$A$2:$M$6097,6,0),"")</f>
        <v/>
      </c>
      <c r="H3500" s="68" t="str">
        <f>IFERROR(VLOOKUP($B3500,APガラス性能一覧!$A$2:$M$6097,7,0),"")</f>
        <v/>
      </c>
      <c r="I3500" s="68" t="str">
        <f>IFERROR(VLOOKUP($B3500,APガラス性能一覧!$A$2:$M$6097,8,0),"")</f>
        <v/>
      </c>
      <c r="J3500" s="68" t="str">
        <f>IFERROR(VLOOKUP($B3500,APガラス性能一覧!$A$2:$M$6097,9,0),"")</f>
        <v/>
      </c>
      <c r="K3500" s="68" t="str">
        <f>IFERROR(VLOOKUP($B3500,APガラス性能一覧!$A$2:$M$6097,10,0),"")</f>
        <v/>
      </c>
      <c r="L3500" s="68" t="str">
        <f>IFERROR(VLOOKUP($B3500,APガラス性能一覧!$A$2:$M$6097,11,0),"")</f>
        <v/>
      </c>
      <c r="M3500" s="68" t="str">
        <f>IFERROR(VLOOKUP($B3500,APガラス性能一覧!$A$2:$M$6097,12,0),"")</f>
        <v/>
      </c>
      <c r="N3500" s="68" t="str">
        <f>IFERROR(VLOOKUP($B3500,APガラス性能一覧!$A$2:$M$6097,13,0),"")</f>
        <v/>
      </c>
    </row>
    <row r="3501" spans="2:14" x14ac:dyDescent="0.4">
      <c r="B3501" s="68" t="str">
        <f>IF($D$2="","",IF($E$2=0.65,IFERROR(IF(INDEX(APガラス性能一覧!A:A,MATCH(ROW(B3495),APガラス性能一覧!$O:$O,0))="","",INDEX(APガラス性能一覧!A:A,MATCH(ROW(B3495),APガラス性能一覧!$O:$O,0))),""),IFERROR(IF(INDEX(APガラス性能一覧!A:A,MATCH(ROW(B3495),APガラス性能一覧!$N:$N,0))="","",INDEX(APガラス性能一覧!A:A,MATCH(ROW(B3495),APガラス性能一覧!$N:$N,0))),"")))</f>
        <v/>
      </c>
      <c r="C3501" s="68" t="str">
        <f>IFERROR(VLOOKUP($B3501,APガラス性能一覧!$A$2:$M$6097,2,0),"")</f>
        <v/>
      </c>
      <c r="D3501" s="68" t="str">
        <f>IFERROR(VLOOKUP($B3501,APガラス性能一覧!$A$2:$M$6097,3,0),"")</f>
        <v/>
      </c>
      <c r="E3501" s="68" t="str">
        <f>IFERROR(VLOOKUP($B3501,APガラス性能一覧!$A$2:$M$6097,4,0),"")</f>
        <v/>
      </c>
      <c r="F3501" s="68" t="str">
        <f>IFERROR(VLOOKUP($B3501,APガラス性能一覧!$A$2:$M$6097,5,0),"")</f>
        <v/>
      </c>
      <c r="G3501" s="68" t="str">
        <f>IFERROR(VLOOKUP($B3501,APガラス性能一覧!$A$2:$M$6097,6,0),"")</f>
        <v/>
      </c>
      <c r="H3501" s="68" t="str">
        <f>IFERROR(VLOOKUP($B3501,APガラス性能一覧!$A$2:$M$6097,7,0),"")</f>
        <v/>
      </c>
      <c r="I3501" s="68" t="str">
        <f>IFERROR(VLOOKUP($B3501,APガラス性能一覧!$A$2:$M$6097,8,0),"")</f>
        <v/>
      </c>
      <c r="J3501" s="68" t="str">
        <f>IFERROR(VLOOKUP($B3501,APガラス性能一覧!$A$2:$M$6097,9,0),"")</f>
        <v/>
      </c>
      <c r="K3501" s="68" t="str">
        <f>IFERROR(VLOOKUP($B3501,APガラス性能一覧!$A$2:$M$6097,10,0),"")</f>
        <v/>
      </c>
      <c r="L3501" s="68" t="str">
        <f>IFERROR(VLOOKUP($B3501,APガラス性能一覧!$A$2:$M$6097,11,0),"")</f>
        <v/>
      </c>
      <c r="M3501" s="68" t="str">
        <f>IFERROR(VLOOKUP($B3501,APガラス性能一覧!$A$2:$M$6097,12,0),"")</f>
        <v/>
      </c>
      <c r="N3501" s="68" t="str">
        <f>IFERROR(VLOOKUP($B3501,APガラス性能一覧!$A$2:$M$6097,13,0),"")</f>
        <v/>
      </c>
    </row>
    <row r="3502" spans="2:14" x14ac:dyDescent="0.4">
      <c r="B3502" s="68" t="str">
        <f>IF($D$2="","",IF($E$2=0.65,IFERROR(IF(INDEX(APガラス性能一覧!A:A,MATCH(ROW(B3496),APガラス性能一覧!$O:$O,0))="","",INDEX(APガラス性能一覧!A:A,MATCH(ROW(B3496),APガラス性能一覧!$O:$O,0))),""),IFERROR(IF(INDEX(APガラス性能一覧!A:A,MATCH(ROW(B3496),APガラス性能一覧!$N:$N,0))="","",INDEX(APガラス性能一覧!A:A,MATCH(ROW(B3496),APガラス性能一覧!$N:$N,0))),"")))</f>
        <v/>
      </c>
      <c r="C3502" s="68" t="str">
        <f>IFERROR(VLOOKUP($B3502,APガラス性能一覧!$A$2:$M$6097,2,0),"")</f>
        <v/>
      </c>
      <c r="D3502" s="68" t="str">
        <f>IFERROR(VLOOKUP($B3502,APガラス性能一覧!$A$2:$M$6097,3,0),"")</f>
        <v/>
      </c>
      <c r="E3502" s="68" t="str">
        <f>IFERROR(VLOOKUP($B3502,APガラス性能一覧!$A$2:$M$6097,4,0),"")</f>
        <v/>
      </c>
      <c r="F3502" s="68" t="str">
        <f>IFERROR(VLOOKUP($B3502,APガラス性能一覧!$A$2:$M$6097,5,0),"")</f>
        <v/>
      </c>
      <c r="G3502" s="68" t="str">
        <f>IFERROR(VLOOKUP($B3502,APガラス性能一覧!$A$2:$M$6097,6,0),"")</f>
        <v/>
      </c>
      <c r="H3502" s="68" t="str">
        <f>IFERROR(VLOOKUP($B3502,APガラス性能一覧!$A$2:$M$6097,7,0),"")</f>
        <v/>
      </c>
      <c r="I3502" s="68" t="str">
        <f>IFERROR(VLOOKUP($B3502,APガラス性能一覧!$A$2:$M$6097,8,0),"")</f>
        <v/>
      </c>
      <c r="J3502" s="68" t="str">
        <f>IFERROR(VLOOKUP($B3502,APガラス性能一覧!$A$2:$M$6097,9,0),"")</f>
        <v/>
      </c>
      <c r="K3502" s="68" t="str">
        <f>IFERROR(VLOOKUP($B3502,APガラス性能一覧!$A$2:$M$6097,10,0),"")</f>
        <v/>
      </c>
      <c r="L3502" s="68" t="str">
        <f>IFERROR(VLOOKUP($B3502,APガラス性能一覧!$A$2:$M$6097,11,0),"")</f>
        <v/>
      </c>
      <c r="M3502" s="68" t="str">
        <f>IFERROR(VLOOKUP($B3502,APガラス性能一覧!$A$2:$M$6097,12,0),"")</f>
        <v/>
      </c>
      <c r="N3502" s="68" t="str">
        <f>IFERROR(VLOOKUP($B3502,APガラス性能一覧!$A$2:$M$6097,13,0),"")</f>
        <v/>
      </c>
    </row>
    <row r="3503" spans="2:14" x14ac:dyDescent="0.4">
      <c r="B3503" s="68" t="str">
        <f>IF($D$2="","",IF($E$2=0.65,IFERROR(IF(INDEX(APガラス性能一覧!A:A,MATCH(ROW(B3497),APガラス性能一覧!$O:$O,0))="","",INDEX(APガラス性能一覧!A:A,MATCH(ROW(B3497),APガラス性能一覧!$O:$O,0))),""),IFERROR(IF(INDEX(APガラス性能一覧!A:A,MATCH(ROW(B3497),APガラス性能一覧!$N:$N,0))="","",INDEX(APガラス性能一覧!A:A,MATCH(ROW(B3497),APガラス性能一覧!$N:$N,0))),"")))</f>
        <v/>
      </c>
      <c r="C3503" s="68" t="str">
        <f>IFERROR(VLOOKUP($B3503,APガラス性能一覧!$A$2:$M$6097,2,0),"")</f>
        <v/>
      </c>
      <c r="D3503" s="68" t="str">
        <f>IFERROR(VLOOKUP($B3503,APガラス性能一覧!$A$2:$M$6097,3,0),"")</f>
        <v/>
      </c>
      <c r="E3503" s="68" t="str">
        <f>IFERROR(VLOOKUP($B3503,APガラス性能一覧!$A$2:$M$6097,4,0),"")</f>
        <v/>
      </c>
      <c r="F3503" s="68" t="str">
        <f>IFERROR(VLOOKUP($B3503,APガラス性能一覧!$A$2:$M$6097,5,0),"")</f>
        <v/>
      </c>
      <c r="G3503" s="68" t="str">
        <f>IFERROR(VLOOKUP($B3503,APガラス性能一覧!$A$2:$M$6097,6,0),"")</f>
        <v/>
      </c>
      <c r="H3503" s="68" t="str">
        <f>IFERROR(VLOOKUP($B3503,APガラス性能一覧!$A$2:$M$6097,7,0),"")</f>
        <v/>
      </c>
      <c r="I3503" s="68" t="str">
        <f>IFERROR(VLOOKUP($B3503,APガラス性能一覧!$A$2:$M$6097,8,0),"")</f>
        <v/>
      </c>
      <c r="J3503" s="68" t="str">
        <f>IFERROR(VLOOKUP($B3503,APガラス性能一覧!$A$2:$M$6097,9,0),"")</f>
        <v/>
      </c>
      <c r="K3503" s="68" t="str">
        <f>IFERROR(VLOOKUP($B3503,APガラス性能一覧!$A$2:$M$6097,10,0),"")</f>
        <v/>
      </c>
      <c r="L3503" s="68" t="str">
        <f>IFERROR(VLOOKUP($B3503,APガラス性能一覧!$A$2:$M$6097,11,0),"")</f>
        <v/>
      </c>
      <c r="M3503" s="68" t="str">
        <f>IFERROR(VLOOKUP($B3503,APガラス性能一覧!$A$2:$M$6097,12,0),"")</f>
        <v/>
      </c>
      <c r="N3503" s="68" t="str">
        <f>IFERROR(VLOOKUP($B3503,APガラス性能一覧!$A$2:$M$6097,13,0),"")</f>
        <v/>
      </c>
    </row>
    <row r="3504" spans="2:14" x14ac:dyDescent="0.4">
      <c r="B3504" s="68" t="str">
        <f>IF($D$2="","",IF($E$2=0.65,IFERROR(IF(INDEX(APガラス性能一覧!A:A,MATCH(ROW(B3498),APガラス性能一覧!$O:$O,0))="","",INDEX(APガラス性能一覧!A:A,MATCH(ROW(B3498),APガラス性能一覧!$O:$O,0))),""),IFERROR(IF(INDEX(APガラス性能一覧!A:A,MATCH(ROW(B3498),APガラス性能一覧!$N:$N,0))="","",INDEX(APガラス性能一覧!A:A,MATCH(ROW(B3498),APガラス性能一覧!$N:$N,0))),"")))</f>
        <v/>
      </c>
      <c r="C3504" s="68" t="str">
        <f>IFERROR(VLOOKUP($B3504,APガラス性能一覧!$A$2:$M$6097,2,0),"")</f>
        <v/>
      </c>
      <c r="D3504" s="68" t="str">
        <f>IFERROR(VLOOKUP($B3504,APガラス性能一覧!$A$2:$M$6097,3,0),"")</f>
        <v/>
      </c>
      <c r="E3504" s="68" t="str">
        <f>IFERROR(VLOOKUP($B3504,APガラス性能一覧!$A$2:$M$6097,4,0),"")</f>
        <v/>
      </c>
      <c r="F3504" s="68" t="str">
        <f>IFERROR(VLOOKUP($B3504,APガラス性能一覧!$A$2:$M$6097,5,0),"")</f>
        <v/>
      </c>
      <c r="G3504" s="68" t="str">
        <f>IFERROR(VLOOKUP($B3504,APガラス性能一覧!$A$2:$M$6097,6,0),"")</f>
        <v/>
      </c>
      <c r="H3504" s="68" t="str">
        <f>IFERROR(VLOOKUP($B3504,APガラス性能一覧!$A$2:$M$6097,7,0),"")</f>
        <v/>
      </c>
      <c r="I3504" s="68" t="str">
        <f>IFERROR(VLOOKUP($B3504,APガラス性能一覧!$A$2:$M$6097,8,0),"")</f>
        <v/>
      </c>
      <c r="J3504" s="68" t="str">
        <f>IFERROR(VLOOKUP($B3504,APガラス性能一覧!$A$2:$M$6097,9,0),"")</f>
        <v/>
      </c>
      <c r="K3504" s="68" t="str">
        <f>IFERROR(VLOOKUP($B3504,APガラス性能一覧!$A$2:$M$6097,10,0),"")</f>
        <v/>
      </c>
      <c r="L3504" s="68" t="str">
        <f>IFERROR(VLOOKUP($B3504,APガラス性能一覧!$A$2:$M$6097,11,0),"")</f>
        <v/>
      </c>
      <c r="M3504" s="68" t="str">
        <f>IFERROR(VLOOKUP($B3504,APガラス性能一覧!$A$2:$M$6097,12,0),"")</f>
        <v/>
      </c>
      <c r="N3504" s="68" t="str">
        <f>IFERROR(VLOOKUP($B3504,APガラス性能一覧!$A$2:$M$6097,13,0),"")</f>
        <v/>
      </c>
    </row>
    <row r="3505" spans="2:14" x14ac:dyDescent="0.4">
      <c r="B3505" s="68" t="str">
        <f>IF($D$2="","",IF($E$2=0.65,IFERROR(IF(INDEX(APガラス性能一覧!A:A,MATCH(ROW(B3499),APガラス性能一覧!$O:$O,0))="","",INDEX(APガラス性能一覧!A:A,MATCH(ROW(B3499),APガラス性能一覧!$O:$O,0))),""),IFERROR(IF(INDEX(APガラス性能一覧!A:A,MATCH(ROW(B3499),APガラス性能一覧!$N:$N,0))="","",INDEX(APガラス性能一覧!A:A,MATCH(ROW(B3499),APガラス性能一覧!$N:$N,0))),"")))</f>
        <v/>
      </c>
      <c r="C3505" s="68" t="str">
        <f>IFERROR(VLOOKUP($B3505,APガラス性能一覧!$A$2:$M$6097,2,0),"")</f>
        <v/>
      </c>
      <c r="D3505" s="68" t="str">
        <f>IFERROR(VLOOKUP($B3505,APガラス性能一覧!$A$2:$M$6097,3,0),"")</f>
        <v/>
      </c>
      <c r="E3505" s="68" t="str">
        <f>IFERROR(VLOOKUP($B3505,APガラス性能一覧!$A$2:$M$6097,4,0),"")</f>
        <v/>
      </c>
      <c r="F3505" s="68" t="str">
        <f>IFERROR(VLOOKUP($B3505,APガラス性能一覧!$A$2:$M$6097,5,0),"")</f>
        <v/>
      </c>
      <c r="G3505" s="68" t="str">
        <f>IFERROR(VLOOKUP($B3505,APガラス性能一覧!$A$2:$M$6097,6,0),"")</f>
        <v/>
      </c>
      <c r="H3505" s="68" t="str">
        <f>IFERROR(VLOOKUP($B3505,APガラス性能一覧!$A$2:$M$6097,7,0),"")</f>
        <v/>
      </c>
      <c r="I3505" s="68" t="str">
        <f>IFERROR(VLOOKUP($B3505,APガラス性能一覧!$A$2:$M$6097,8,0),"")</f>
        <v/>
      </c>
      <c r="J3505" s="68" t="str">
        <f>IFERROR(VLOOKUP($B3505,APガラス性能一覧!$A$2:$M$6097,9,0),"")</f>
        <v/>
      </c>
      <c r="K3505" s="68" t="str">
        <f>IFERROR(VLOOKUP($B3505,APガラス性能一覧!$A$2:$M$6097,10,0),"")</f>
        <v/>
      </c>
      <c r="L3505" s="68" t="str">
        <f>IFERROR(VLOOKUP($B3505,APガラス性能一覧!$A$2:$M$6097,11,0),"")</f>
        <v/>
      </c>
      <c r="M3505" s="68" t="str">
        <f>IFERROR(VLOOKUP($B3505,APガラス性能一覧!$A$2:$M$6097,12,0),"")</f>
        <v/>
      </c>
      <c r="N3505" s="68" t="str">
        <f>IFERROR(VLOOKUP($B3505,APガラス性能一覧!$A$2:$M$6097,13,0),"")</f>
        <v/>
      </c>
    </row>
    <row r="3506" spans="2:14" x14ac:dyDescent="0.4">
      <c r="B3506" s="68" t="str">
        <f>IF($D$2="","",IF($E$2=0.65,IFERROR(IF(INDEX(APガラス性能一覧!A:A,MATCH(ROW(B3500),APガラス性能一覧!$O:$O,0))="","",INDEX(APガラス性能一覧!A:A,MATCH(ROW(B3500),APガラス性能一覧!$O:$O,0))),""),IFERROR(IF(INDEX(APガラス性能一覧!A:A,MATCH(ROW(B3500),APガラス性能一覧!$N:$N,0))="","",INDEX(APガラス性能一覧!A:A,MATCH(ROW(B3500),APガラス性能一覧!$N:$N,0))),"")))</f>
        <v/>
      </c>
      <c r="C3506" s="68" t="str">
        <f>IFERROR(VLOOKUP($B3506,APガラス性能一覧!$A$2:$M$6097,2,0),"")</f>
        <v/>
      </c>
      <c r="D3506" s="68" t="str">
        <f>IFERROR(VLOOKUP($B3506,APガラス性能一覧!$A$2:$M$6097,3,0),"")</f>
        <v/>
      </c>
      <c r="E3506" s="68" t="str">
        <f>IFERROR(VLOOKUP($B3506,APガラス性能一覧!$A$2:$M$6097,4,0),"")</f>
        <v/>
      </c>
      <c r="F3506" s="68" t="str">
        <f>IFERROR(VLOOKUP($B3506,APガラス性能一覧!$A$2:$M$6097,5,0),"")</f>
        <v/>
      </c>
      <c r="G3506" s="68" t="str">
        <f>IFERROR(VLOOKUP($B3506,APガラス性能一覧!$A$2:$M$6097,6,0),"")</f>
        <v/>
      </c>
      <c r="H3506" s="68" t="str">
        <f>IFERROR(VLOOKUP($B3506,APガラス性能一覧!$A$2:$M$6097,7,0),"")</f>
        <v/>
      </c>
      <c r="I3506" s="68" t="str">
        <f>IFERROR(VLOOKUP($B3506,APガラス性能一覧!$A$2:$M$6097,8,0),"")</f>
        <v/>
      </c>
      <c r="J3506" s="68" t="str">
        <f>IFERROR(VLOOKUP($B3506,APガラス性能一覧!$A$2:$M$6097,9,0),"")</f>
        <v/>
      </c>
      <c r="K3506" s="68" t="str">
        <f>IFERROR(VLOOKUP($B3506,APガラス性能一覧!$A$2:$M$6097,10,0),"")</f>
        <v/>
      </c>
      <c r="L3506" s="68" t="str">
        <f>IFERROR(VLOOKUP($B3506,APガラス性能一覧!$A$2:$M$6097,11,0),"")</f>
        <v/>
      </c>
      <c r="M3506" s="68" t="str">
        <f>IFERROR(VLOOKUP($B3506,APガラス性能一覧!$A$2:$M$6097,12,0),"")</f>
        <v/>
      </c>
      <c r="N3506" s="68" t="str">
        <f>IFERROR(VLOOKUP($B3506,APガラス性能一覧!$A$2:$M$6097,13,0),"")</f>
        <v/>
      </c>
    </row>
    <row r="3507" spans="2:14" x14ac:dyDescent="0.4">
      <c r="B3507" s="68" t="str">
        <f>IF($D$2="","",IF($E$2=0.65,IFERROR(IF(INDEX(APガラス性能一覧!A:A,MATCH(ROW(B3501),APガラス性能一覧!$O:$O,0))="","",INDEX(APガラス性能一覧!A:A,MATCH(ROW(B3501),APガラス性能一覧!$O:$O,0))),""),IFERROR(IF(INDEX(APガラス性能一覧!A:A,MATCH(ROW(B3501),APガラス性能一覧!$N:$N,0))="","",INDEX(APガラス性能一覧!A:A,MATCH(ROW(B3501),APガラス性能一覧!$N:$N,0))),"")))</f>
        <v/>
      </c>
      <c r="C3507" s="68" t="str">
        <f>IFERROR(VLOOKUP($B3507,APガラス性能一覧!$A$2:$M$6097,2,0),"")</f>
        <v/>
      </c>
      <c r="D3507" s="68" t="str">
        <f>IFERROR(VLOOKUP($B3507,APガラス性能一覧!$A$2:$M$6097,3,0),"")</f>
        <v/>
      </c>
      <c r="E3507" s="68" t="str">
        <f>IFERROR(VLOOKUP($B3507,APガラス性能一覧!$A$2:$M$6097,4,0),"")</f>
        <v/>
      </c>
      <c r="F3507" s="68" t="str">
        <f>IFERROR(VLOOKUP($B3507,APガラス性能一覧!$A$2:$M$6097,5,0),"")</f>
        <v/>
      </c>
      <c r="G3507" s="68" t="str">
        <f>IFERROR(VLOOKUP($B3507,APガラス性能一覧!$A$2:$M$6097,6,0),"")</f>
        <v/>
      </c>
      <c r="H3507" s="68" t="str">
        <f>IFERROR(VLOOKUP($B3507,APガラス性能一覧!$A$2:$M$6097,7,0),"")</f>
        <v/>
      </c>
      <c r="I3507" s="68" t="str">
        <f>IFERROR(VLOOKUP($B3507,APガラス性能一覧!$A$2:$M$6097,8,0),"")</f>
        <v/>
      </c>
      <c r="J3507" s="68" t="str">
        <f>IFERROR(VLOOKUP($B3507,APガラス性能一覧!$A$2:$M$6097,9,0),"")</f>
        <v/>
      </c>
      <c r="K3507" s="68" t="str">
        <f>IFERROR(VLOOKUP($B3507,APガラス性能一覧!$A$2:$M$6097,10,0),"")</f>
        <v/>
      </c>
      <c r="L3507" s="68" t="str">
        <f>IFERROR(VLOOKUP($B3507,APガラス性能一覧!$A$2:$M$6097,11,0),"")</f>
        <v/>
      </c>
      <c r="M3507" s="68" t="str">
        <f>IFERROR(VLOOKUP($B3507,APガラス性能一覧!$A$2:$M$6097,12,0),"")</f>
        <v/>
      </c>
      <c r="N3507" s="68" t="str">
        <f>IFERROR(VLOOKUP($B3507,APガラス性能一覧!$A$2:$M$6097,13,0),"")</f>
        <v/>
      </c>
    </row>
    <row r="3508" spans="2:14" x14ac:dyDescent="0.4">
      <c r="B3508" s="68" t="str">
        <f>IF($D$2="","",IF($E$2=0.65,IFERROR(IF(INDEX(APガラス性能一覧!A:A,MATCH(ROW(B3502),APガラス性能一覧!$O:$O,0))="","",INDEX(APガラス性能一覧!A:A,MATCH(ROW(B3502),APガラス性能一覧!$O:$O,0))),""),IFERROR(IF(INDEX(APガラス性能一覧!A:A,MATCH(ROW(B3502),APガラス性能一覧!$N:$N,0))="","",INDEX(APガラス性能一覧!A:A,MATCH(ROW(B3502),APガラス性能一覧!$N:$N,0))),"")))</f>
        <v/>
      </c>
      <c r="C3508" s="68" t="str">
        <f>IFERROR(VLOOKUP($B3508,APガラス性能一覧!$A$2:$M$6097,2,0),"")</f>
        <v/>
      </c>
      <c r="D3508" s="68" t="str">
        <f>IFERROR(VLOOKUP($B3508,APガラス性能一覧!$A$2:$M$6097,3,0),"")</f>
        <v/>
      </c>
      <c r="E3508" s="68" t="str">
        <f>IFERROR(VLOOKUP($B3508,APガラス性能一覧!$A$2:$M$6097,4,0),"")</f>
        <v/>
      </c>
      <c r="F3508" s="68" t="str">
        <f>IFERROR(VLOOKUP($B3508,APガラス性能一覧!$A$2:$M$6097,5,0),"")</f>
        <v/>
      </c>
      <c r="G3508" s="68" t="str">
        <f>IFERROR(VLOOKUP($B3508,APガラス性能一覧!$A$2:$M$6097,6,0),"")</f>
        <v/>
      </c>
      <c r="H3508" s="68" t="str">
        <f>IFERROR(VLOOKUP($B3508,APガラス性能一覧!$A$2:$M$6097,7,0),"")</f>
        <v/>
      </c>
      <c r="I3508" s="68" t="str">
        <f>IFERROR(VLOOKUP($B3508,APガラス性能一覧!$A$2:$M$6097,8,0),"")</f>
        <v/>
      </c>
      <c r="J3508" s="68" t="str">
        <f>IFERROR(VLOOKUP($B3508,APガラス性能一覧!$A$2:$M$6097,9,0),"")</f>
        <v/>
      </c>
      <c r="K3508" s="68" t="str">
        <f>IFERROR(VLOOKUP($B3508,APガラス性能一覧!$A$2:$M$6097,10,0),"")</f>
        <v/>
      </c>
      <c r="L3508" s="68" t="str">
        <f>IFERROR(VLOOKUP($B3508,APガラス性能一覧!$A$2:$M$6097,11,0),"")</f>
        <v/>
      </c>
      <c r="M3508" s="68" t="str">
        <f>IFERROR(VLOOKUP($B3508,APガラス性能一覧!$A$2:$M$6097,12,0),"")</f>
        <v/>
      </c>
      <c r="N3508" s="68" t="str">
        <f>IFERROR(VLOOKUP($B3508,APガラス性能一覧!$A$2:$M$6097,13,0),"")</f>
        <v/>
      </c>
    </row>
    <row r="3509" spans="2:14" x14ac:dyDescent="0.4">
      <c r="B3509" s="68" t="str">
        <f>IF($D$2="","",IF($E$2=0.65,IFERROR(IF(INDEX(APガラス性能一覧!A:A,MATCH(ROW(B3503),APガラス性能一覧!$O:$O,0))="","",INDEX(APガラス性能一覧!A:A,MATCH(ROW(B3503),APガラス性能一覧!$O:$O,0))),""),IFERROR(IF(INDEX(APガラス性能一覧!A:A,MATCH(ROW(B3503),APガラス性能一覧!$N:$N,0))="","",INDEX(APガラス性能一覧!A:A,MATCH(ROW(B3503),APガラス性能一覧!$N:$N,0))),"")))</f>
        <v/>
      </c>
      <c r="C3509" s="68" t="str">
        <f>IFERROR(VLOOKUP($B3509,APガラス性能一覧!$A$2:$M$6097,2,0),"")</f>
        <v/>
      </c>
      <c r="D3509" s="68" t="str">
        <f>IFERROR(VLOOKUP($B3509,APガラス性能一覧!$A$2:$M$6097,3,0),"")</f>
        <v/>
      </c>
      <c r="E3509" s="68" t="str">
        <f>IFERROR(VLOOKUP($B3509,APガラス性能一覧!$A$2:$M$6097,4,0),"")</f>
        <v/>
      </c>
      <c r="F3509" s="68" t="str">
        <f>IFERROR(VLOOKUP($B3509,APガラス性能一覧!$A$2:$M$6097,5,0),"")</f>
        <v/>
      </c>
      <c r="G3509" s="68" t="str">
        <f>IFERROR(VLOOKUP($B3509,APガラス性能一覧!$A$2:$M$6097,6,0),"")</f>
        <v/>
      </c>
      <c r="H3509" s="68" t="str">
        <f>IFERROR(VLOOKUP($B3509,APガラス性能一覧!$A$2:$M$6097,7,0),"")</f>
        <v/>
      </c>
      <c r="I3509" s="68" t="str">
        <f>IFERROR(VLOOKUP($B3509,APガラス性能一覧!$A$2:$M$6097,8,0),"")</f>
        <v/>
      </c>
      <c r="J3509" s="68" t="str">
        <f>IFERROR(VLOOKUP($B3509,APガラス性能一覧!$A$2:$M$6097,9,0),"")</f>
        <v/>
      </c>
      <c r="K3509" s="68" t="str">
        <f>IFERROR(VLOOKUP($B3509,APガラス性能一覧!$A$2:$M$6097,10,0),"")</f>
        <v/>
      </c>
      <c r="L3509" s="68" t="str">
        <f>IFERROR(VLOOKUP($B3509,APガラス性能一覧!$A$2:$M$6097,11,0),"")</f>
        <v/>
      </c>
      <c r="M3509" s="68" t="str">
        <f>IFERROR(VLOOKUP($B3509,APガラス性能一覧!$A$2:$M$6097,12,0),"")</f>
        <v/>
      </c>
      <c r="N3509" s="68" t="str">
        <f>IFERROR(VLOOKUP($B3509,APガラス性能一覧!$A$2:$M$6097,13,0),"")</f>
        <v/>
      </c>
    </row>
    <row r="3510" spans="2:14" x14ac:dyDescent="0.4">
      <c r="B3510" s="68" t="str">
        <f>IF($D$2="","",IF($E$2=0.65,IFERROR(IF(INDEX(APガラス性能一覧!A:A,MATCH(ROW(B3504),APガラス性能一覧!$O:$O,0))="","",INDEX(APガラス性能一覧!A:A,MATCH(ROW(B3504),APガラス性能一覧!$O:$O,0))),""),IFERROR(IF(INDEX(APガラス性能一覧!A:A,MATCH(ROW(B3504),APガラス性能一覧!$N:$N,0))="","",INDEX(APガラス性能一覧!A:A,MATCH(ROW(B3504),APガラス性能一覧!$N:$N,0))),"")))</f>
        <v/>
      </c>
      <c r="C3510" s="68" t="str">
        <f>IFERROR(VLOOKUP($B3510,APガラス性能一覧!$A$2:$M$6097,2,0),"")</f>
        <v/>
      </c>
      <c r="D3510" s="68" t="str">
        <f>IFERROR(VLOOKUP($B3510,APガラス性能一覧!$A$2:$M$6097,3,0),"")</f>
        <v/>
      </c>
      <c r="E3510" s="68" t="str">
        <f>IFERROR(VLOOKUP($B3510,APガラス性能一覧!$A$2:$M$6097,4,0),"")</f>
        <v/>
      </c>
      <c r="F3510" s="68" t="str">
        <f>IFERROR(VLOOKUP($B3510,APガラス性能一覧!$A$2:$M$6097,5,0),"")</f>
        <v/>
      </c>
      <c r="G3510" s="68" t="str">
        <f>IFERROR(VLOOKUP($B3510,APガラス性能一覧!$A$2:$M$6097,6,0),"")</f>
        <v/>
      </c>
      <c r="H3510" s="68" t="str">
        <f>IFERROR(VLOOKUP($B3510,APガラス性能一覧!$A$2:$M$6097,7,0),"")</f>
        <v/>
      </c>
      <c r="I3510" s="68" t="str">
        <f>IFERROR(VLOOKUP($B3510,APガラス性能一覧!$A$2:$M$6097,8,0),"")</f>
        <v/>
      </c>
      <c r="J3510" s="68" t="str">
        <f>IFERROR(VLOOKUP($B3510,APガラス性能一覧!$A$2:$M$6097,9,0),"")</f>
        <v/>
      </c>
      <c r="K3510" s="68" t="str">
        <f>IFERROR(VLOOKUP($B3510,APガラス性能一覧!$A$2:$M$6097,10,0),"")</f>
        <v/>
      </c>
      <c r="L3510" s="68" t="str">
        <f>IFERROR(VLOOKUP($B3510,APガラス性能一覧!$A$2:$M$6097,11,0),"")</f>
        <v/>
      </c>
      <c r="M3510" s="68" t="str">
        <f>IFERROR(VLOOKUP($B3510,APガラス性能一覧!$A$2:$M$6097,12,0),"")</f>
        <v/>
      </c>
      <c r="N3510" s="68" t="str">
        <f>IFERROR(VLOOKUP($B3510,APガラス性能一覧!$A$2:$M$6097,13,0),"")</f>
        <v/>
      </c>
    </row>
    <row r="3511" spans="2:14" x14ac:dyDescent="0.4">
      <c r="B3511" s="68" t="str">
        <f>IF($D$2="","",IF($E$2=0.65,IFERROR(IF(INDEX(APガラス性能一覧!A:A,MATCH(ROW(B3505),APガラス性能一覧!$O:$O,0))="","",INDEX(APガラス性能一覧!A:A,MATCH(ROW(B3505),APガラス性能一覧!$O:$O,0))),""),IFERROR(IF(INDEX(APガラス性能一覧!A:A,MATCH(ROW(B3505),APガラス性能一覧!$N:$N,0))="","",INDEX(APガラス性能一覧!A:A,MATCH(ROW(B3505),APガラス性能一覧!$N:$N,0))),"")))</f>
        <v/>
      </c>
      <c r="C3511" s="68" t="str">
        <f>IFERROR(VLOOKUP($B3511,APガラス性能一覧!$A$2:$M$6097,2,0),"")</f>
        <v/>
      </c>
      <c r="D3511" s="68" t="str">
        <f>IFERROR(VLOOKUP($B3511,APガラス性能一覧!$A$2:$M$6097,3,0),"")</f>
        <v/>
      </c>
      <c r="E3511" s="68" t="str">
        <f>IFERROR(VLOOKUP($B3511,APガラス性能一覧!$A$2:$M$6097,4,0),"")</f>
        <v/>
      </c>
      <c r="F3511" s="68" t="str">
        <f>IFERROR(VLOOKUP($B3511,APガラス性能一覧!$A$2:$M$6097,5,0),"")</f>
        <v/>
      </c>
      <c r="G3511" s="68" t="str">
        <f>IFERROR(VLOOKUP($B3511,APガラス性能一覧!$A$2:$M$6097,6,0),"")</f>
        <v/>
      </c>
      <c r="H3511" s="68" t="str">
        <f>IFERROR(VLOOKUP($B3511,APガラス性能一覧!$A$2:$M$6097,7,0),"")</f>
        <v/>
      </c>
      <c r="I3511" s="68" t="str">
        <f>IFERROR(VLOOKUP($B3511,APガラス性能一覧!$A$2:$M$6097,8,0),"")</f>
        <v/>
      </c>
      <c r="J3511" s="68" t="str">
        <f>IFERROR(VLOOKUP($B3511,APガラス性能一覧!$A$2:$M$6097,9,0),"")</f>
        <v/>
      </c>
      <c r="K3511" s="68" t="str">
        <f>IFERROR(VLOOKUP($B3511,APガラス性能一覧!$A$2:$M$6097,10,0),"")</f>
        <v/>
      </c>
      <c r="L3511" s="68" t="str">
        <f>IFERROR(VLOOKUP($B3511,APガラス性能一覧!$A$2:$M$6097,11,0),"")</f>
        <v/>
      </c>
      <c r="M3511" s="68" t="str">
        <f>IFERROR(VLOOKUP($B3511,APガラス性能一覧!$A$2:$M$6097,12,0),"")</f>
        <v/>
      </c>
      <c r="N3511" s="68" t="str">
        <f>IFERROR(VLOOKUP($B3511,APガラス性能一覧!$A$2:$M$6097,13,0),"")</f>
        <v/>
      </c>
    </row>
    <row r="3512" spans="2:14" x14ac:dyDescent="0.4">
      <c r="B3512" s="68" t="str">
        <f>IF($D$2="","",IF($E$2=0.65,IFERROR(IF(INDEX(APガラス性能一覧!A:A,MATCH(ROW(B3506),APガラス性能一覧!$O:$O,0))="","",INDEX(APガラス性能一覧!A:A,MATCH(ROW(B3506),APガラス性能一覧!$O:$O,0))),""),IFERROR(IF(INDEX(APガラス性能一覧!A:A,MATCH(ROW(B3506),APガラス性能一覧!$N:$N,0))="","",INDEX(APガラス性能一覧!A:A,MATCH(ROW(B3506),APガラス性能一覧!$N:$N,0))),"")))</f>
        <v/>
      </c>
      <c r="C3512" s="68" t="str">
        <f>IFERROR(VLOOKUP($B3512,APガラス性能一覧!$A$2:$M$6097,2,0),"")</f>
        <v/>
      </c>
      <c r="D3512" s="68" t="str">
        <f>IFERROR(VLOOKUP($B3512,APガラス性能一覧!$A$2:$M$6097,3,0),"")</f>
        <v/>
      </c>
      <c r="E3512" s="68" t="str">
        <f>IFERROR(VLOOKUP($B3512,APガラス性能一覧!$A$2:$M$6097,4,0),"")</f>
        <v/>
      </c>
      <c r="F3512" s="68" t="str">
        <f>IFERROR(VLOOKUP($B3512,APガラス性能一覧!$A$2:$M$6097,5,0),"")</f>
        <v/>
      </c>
      <c r="G3512" s="68" t="str">
        <f>IFERROR(VLOOKUP($B3512,APガラス性能一覧!$A$2:$M$6097,6,0),"")</f>
        <v/>
      </c>
      <c r="H3512" s="68" t="str">
        <f>IFERROR(VLOOKUP($B3512,APガラス性能一覧!$A$2:$M$6097,7,0),"")</f>
        <v/>
      </c>
      <c r="I3512" s="68" t="str">
        <f>IFERROR(VLOOKUP($B3512,APガラス性能一覧!$A$2:$M$6097,8,0),"")</f>
        <v/>
      </c>
      <c r="J3512" s="68" t="str">
        <f>IFERROR(VLOOKUP($B3512,APガラス性能一覧!$A$2:$M$6097,9,0),"")</f>
        <v/>
      </c>
      <c r="K3512" s="68" t="str">
        <f>IFERROR(VLOOKUP($B3512,APガラス性能一覧!$A$2:$M$6097,10,0),"")</f>
        <v/>
      </c>
      <c r="L3512" s="68" t="str">
        <f>IFERROR(VLOOKUP($B3512,APガラス性能一覧!$A$2:$M$6097,11,0),"")</f>
        <v/>
      </c>
      <c r="M3512" s="68" t="str">
        <f>IFERROR(VLOOKUP($B3512,APガラス性能一覧!$A$2:$M$6097,12,0),"")</f>
        <v/>
      </c>
      <c r="N3512" s="68" t="str">
        <f>IFERROR(VLOOKUP($B3512,APガラス性能一覧!$A$2:$M$6097,13,0),"")</f>
        <v/>
      </c>
    </row>
    <row r="3513" spans="2:14" x14ac:dyDescent="0.4">
      <c r="B3513" s="68" t="str">
        <f>IF($D$2="","",IF($E$2=0.65,IFERROR(IF(INDEX(APガラス性能一覧!A:A,MATCH(ROW(B3507),APガラス性能一覧!$O:$O,0))="","",INDEX(APガラス性能一覧!A:A,MATCH(ROW(B3507),APガラス性能一覧!$O:$O,0))),""),IFERROR(IF(INDEX(APガラス性能一覧!A:A,MATCH(ROW(B3507),APガラス性能一覧!$N:$N,0))="","",INDEX(APガラス性能一覧!A:A,MATCH(ROW(B3507),APガラス性能一覧!$N:$N,0))),"")))</f>
        <v/>
      </c>
      <c r="C3513" s="68" t="str">
        <f>IFERROR(VLOOKUP($B3513,APガラス性能一覧!$A$2:$M$6097,2,0),"")</f>
        <v/>
      </c>
      <c r="D3513" s="68" t="str">
        <f>IFERROR(VLOOKUP($B3513,APガラス性能一覧!$A$2:$M$6097,3,0),"")</f>
        <v/>
      </c>
      <c r="E3513" s="68" t="str">
        <f>IFERROR(VLOOKUP($B3513,APガラス性能一覧!$A$2:$M$6097,4,0),"")</f>
        <v/>
      </c>
      <c r="F3513" s="68" t="str">
        <f>IFERROR(VLOOKUP($B3513,APガラス性能一覧!$A$2:$M$6097,5,0),"")</f>
        <v/>
      </c>
      <c r="G3513" s="68" t="str">
        <f>IFERROR(VLOOKUP($B3513,APガラス性能一覧!$A$2:$M$6097,6,0),"")</f>
        <v/>
      </c>
      <c r="H3513" s="68" t="str">
        <f>IFERROR(VLOOKUP($B3513,APガラス性能一覧!$A$2:$M$6097,7,0),"")</f>
        <v/>
      </c>
      <c r="I3513" s="68" t="str">
        <f>IFERROR(VLOOKUP($B3513,APガラス性能一覧!$A$2:$M$6097,8,0),"")</f>
        <v/>
      </c>
      <c r="J3513" s="68" t="str">
        <f>IFERROR(VLOOKUP($B3513,APガラス性能一覧!$A$2:$M$6097,9,0),"")</f>
        <v/>
      </c>
      <c r="K3513" s="68" t="str">
        <f>IFERROR(VLOOKUP($B3513,APガラス性能一覧!$A$2:$M$6097,10,0),"")</f>
        <v/>
      </c>
      <c r="L3513" s="68" t="str">
        <f>IFERROR(VLOOKUP($B3513,APガラス性能一覧!$A$2:$M$6097,11,0),"")</f>
        <v/>
      </c>
      <c r="M3513" s="68" t="str">
        <f>IFERROR(VLOOKUP($B3513,APガラス性能一覧!$A$2:$M$6097,12,0),"")</f>
        <v/>
      </c>
      <c r="N3513" s="68" t="str">
        <f>IFERROR(VLOOKUP($B3513,APガラス性能一覧!$A$2:$M$6097,13,0),"")</f>
        <v/>
      </c>
    </row>
    <row r="3514" spans="2:14" x14ac:dyDescent="0.4">
      <c r="B3514" s="68" t="str">
        <f>IF($D$2="","",IF($E$2=0.65,IFERROR(IF(INDEX(APガラス性能一覧!A:A,MATCH(ROW(B3508),APガラス性能一覧!$O:$O,0))="","",INDEX(APガラス性能一覧!A:A,MATCH(ROW(B3508),APガラス性能一覧!$O:$O,0))),""),IFERROR(IF(INDEX(APガラス性能一覧!A:A,MATCH(ROW(B3508),APガラス性能一覧!$N:$N,0))="","",INDEX(APガラス性能一覧!A:A,MATCH(ROW(B3508),APガラス性能一覧!$N:$N,0))),"")))</f>
        <v/>
      </c>
      <c r="C3514" s="68" t="str">
        <f>IFERROR(VLOOKUP($B3514,APガラス性能一覧!$A$2:$M$6097,2,0),"")</f>
        <v/>
      </c>
      <c r="D3514" s="68" t="str">
        <f>IFERROR(VLOOKUP($B3514,APガラス性能一覧!$A$2:$M$6097,3,0),"")</f>
        <v/>
      </c>
      <c r="E3514" s="68" t="str">
        <f>IFERROR(VLOOKUP($B3514,APガラス性能一覧!$A$2:$M$6097,4,0),"")</f>
        <v/>
      </c>
      <c r="F3514" s="68" t="str">
        <f>IFERROR(VLOOKUP($B3514,APガラス性能一覧!$A$2:$M$6097,5,0),"")</f>
        <v/>
      </c>
      <c r="G3514" s="68" t="str">
        <f>IFERROR(VLOOKUP($B3514,APガラス性能一覧!$A$2:$M$6097,6,0),"")</f>
        <v/>
      </c>
      <c r="H3514" s="68" t="str">
        <f>IFERROR(VLOOKUP($B3514,APガラス性能一覧!$A$2:$M$6097,7,0),"")</f>
        <v/>
      </c>
      <c r="I3514" s="68" t="str">
        <f>IFERROR(VLOOKUP($B3514,APガラス性能一覧!$A$2:$M$6097,8,0),"")</f>
        <v/>
      </c>
      <c r="J3514" s="68" t="str">
        <f>IFERROR(VLOOKUP($B3514,APガラス性能一覧!$A$2:$M$6097,9,0),"")</f>
        <v/>
      </c>
      <c r="K3514" s="68" t="str">
        <f>IFERROR(VLOOKUP($B3514,APガラス性能一覧!$A$2:$M$6097,10,0),"")</f>
        <v/>
      </c>
      <c r="L3514" s="68" t="str">
        <f>IFERROR(VLOOKUP($B3514,APガラス性能一覧!$A$2:$M$6097,11,0),"")</f>
        <v/>
      </c>
      <c r="M3514" s="68" t="str">
        <f>IFERROR(VLOOKUP($B3514,APガラス性能一覧!$A$2:$M$6097,12,0),"")</f>
        <v/>
      </c>
      <c r="N3514" s="68" t="str">
        <f>IFERROR(VLOOKUP($B3514,APガラス性能一覧!$A$2:$M$6097,13,0),"")</f>
        <v/>
      </c>
    </row>
    <row r="3515" spans="2:14" x14ac:dyDescent="0.4">
      <c r="B3515" s="68" t="str">
        <f>IF($D$2="","",IF($E$2=0.65,IFERROR(IF(INDEX(APガラス性能一覧!A:A,MATCH(ROW(B3509),APガラス性能一覧!$O:$O,0))="","",INDEX(APガラス性能一覧!A:A,MATCH(ROW(B3509),APガラス性能一覧!$O:$O,0))),""),IFERROR(IF(INDEX(APガラス性能一覧!A:A,MATCH(ROW(B3509),APガラス性能一覧!$N:$N,0))="","",INDEX(APガラス性能一覧!A:A,MATCH(ROW(B3509),APガラス性能一覧!$N:$N,0))),"")))</f>
        <v/>
      </c>
      <c r="C3515" s="68" t="str">
        <f>IFERROR(VLOOKUP($B3515,APガラス性能一覧!$A$2:$M$6097,2,0),"")</f>
        <v/>
      </c>
      <c r="D3515" s="68" t="str">
        <f>IFERROR(VLOOKUP($B3515,APガラス性能一覧!$A$2:$M$6097,3,0),"")</f>
        <v/>
      </c>
      <c r="E3515" s="68" t="str">
        <f>IFERROR(VLOOKUP($B3515,APガラス性能一覧!$A$2:$M$6097,4,0),"")</f>
        <v/>
      </c>
      <c r="F3515" s="68" t="str">
        <f>IFERROR(VLOOKUP($B3515,APガラス性能一覧!$A$2:$M$6097,5,0),"")</f>
        <v/>
      </c>
      <c r="G3515" s="68" t="str">
        <f>IFERROR(VLOOKUP($B3515,APガラス性能一覧!$A$2:$M$6097,6,0),"")</f>
        <v/>
      </c>
      <c r="H3515" s="68" t="str">
        <f>IFERROR(VLOOKUP($B3515,APガラス性能一覧!$A$2:$M$6097,7,0),"")</f>
        <v/>
      </c>
      <c r="I3515" s="68" t="str">
        <f>IFERROR(VLOOKUP($B3515,APガラス性能一覧!$A$2:$M$6097,8,0),"")</f>
        <v/>
      </c>
      <c r="J3515" s="68" t="str">
        <f>IFERROR(VLOOKUP($B3515,APガラス性能一覧!$A$2:$M$6097,9,0),"")</f>
        <v/>
      </c>
      <c r="K3515" s="68" t="str">
        <f>IFERROR(VLOOKUP($B3515,APガラス性能一覧!$A$2:$M$6097,10,0),"")</f>
        <v/>
      </c>
      <c r="L3515" s="68" t="str">
        <f>IFERROR(VLOOKUP($B3515,APガラス性能一覧!$A$2:$M$6097,11,0),"")</f>
        <v/>
      </c>
      <c r="M3515" s="68" t="str">
        <f>IFERROR(VLOOKUP($B3515,APガラス性能一覧!$A$2:$M$6097,12,0),"")</f>
        <v/>
      </c>
      <c r="N3515" s="68" t="str">
        <f>IFERROR(VLOOKUP($B3515,APガラス性能一覧!$A$2:$M$6097,13,0),"")</f>
        <v/>
      </c>
    </row>
    <row r="3516" spans="2:14" x14ac:dyDescent="0.4">
      <c r="B3516" s="68" t="str">
        <f>IF($D$2="","",IF($E$2=0.65,IFERROR(IF(INDEX(APガラス性能一覧!A:A,MATCH(ROW(B3510),APガラス性能一覧!$O:$O,0))="","",INDEX(APガラス性能一覧!A:A,MATCH(ROW(B3510),APガラス性能一覧!$O:$O,0))),""),IFERROR(IF(INDEX(APガラス性能一覧!A:A,MATCH(ROW(B3510),APガラス性能一覧!$N:$N,0))="","",INDEX(APガラス性能一覧!A:A,MATCH(ROW(B3510),APガラス性能一覧!$N:$N,0))),"")))</f>
        <v/>
      </c>
      <c r="C3516" s="68" t="str">
        <f>IFERROR(VLOOKUP($B3516,APガラス性能一覧!$A$2:$M$6097,2,0),"")</f>
        <v/>
      </c>
      <c r="D3516" s="68" t="str">
        <f>IFERROR(VLOOKUP($B3516,APガラス性能一覧!$A$2:$M$6097,3,0),"")</f>
        <v/>
      </c>
      <c r="E3516" s="68" t="str">
        <f>IFERROR(VLOOKUP($B3516,APガラス性能一覧!$A$2:$M$6097,4,0),"")</f>
        <v/>
      </c>
      <c r="F3516" s="68" t="str">
        <f>IFERROR(VLOOKUP($B3516,APガラス性能一覧!$A$2:$M$6097,5,0),"")</f>
        <v/>
      </c>
      <c r="G3516" s="68" t="str">
        <f>IFERROR(VLOOKUP($B3516,APガラス性能一覧!$A$2:$M$6097,6,0),"")</f>
        <v/>
      </c>
      <c r="H3516" s="68" t="str">
        <f>IFERROR(VLOOKUP($B3516,APガラス性能一覧!$A$2:$M$6097,7,0),"")</f>
        <v/>
      </c>
      <c r="I3516" s="68" t="str">
        <f>IFERROR(VLOOKUP($B3516,APガラス性能一覧!$A$2:$M$6097,8,0),"")</f>
        <v/>
      </c>
      <c r="J3516" s="68" t="str">
        <f>IFERROR(VLOOKUP($B3516,APガラス性能一覧!$A$2:$M$6097,9,0),"")</f>
        <v/>
      </c>
      <c r="K3516" s="68" t="str">
        <f>IFERROR(VLOOKUP($B3516,APガラス性能一覧!$A$2:$M$6097,10,0),"")</f>
        <v/>
      </c>
      <c r="L3516" s="68" t="str">
        <f>IFERROR(VLOOKUP($B3516,APガラス性能一覧!$A$2:$M$6097,11,0),"")</f>
        <v/>
      </c>
      <c r="M3516" s="68" t="str">
        <f>IFERROR(VLOOKUP($B3516,APガラス性能一覧!$A$2:$M$6097,12,0),"")</f>
        <v/>
      </c>
      <c r="N3516" s="68" t="str">
        <f>IFERROR(VLOOKUP($B3516,APガラス性能一覧!$A$2:$M$6097,13,0),"")</f>
        <v/>
      </c>
    </row>
    <row r="3517" spans="2:14" x14ac:dyDescent="0.4">
      <c r="B3517" s="68" t="str">
        <f>IF($D$2="","",IF($E$2=0.65,IFERROR(IF(INDEX(APガラス性能一覧!A:A,MATCH(ROW(B3511),APガラス性能一覧!$O:$O,0))="","",INDEX(APガラス性能一覧!A:A,MATCH(ROW(B3511),APガラス性能一覧!$O:$O,0))),""),IFERROR(IF(INDEX(APガラス性能一覧!A:A,MATCH(ROW(B3511),APガラス性能一覧!$N:$N,0))="","",INDEX(APガラス性能一覧!A:A,MATCH(ROW(B3511),APガラス性能一覧!$N:$N,0))),"")))</f>
        <v/>
      </c>
      <c r="C3517" s="68" t="str">
        <f>IFERROR(VLOOKUP($B3517,APガラス性能一覧!$A$2:$M$6097,2,0),"")</f>
        <v/>
      </c>
      <c r="D3517" s="68" t="str">
        <f>IFERROR(VLOOKUP($B3517,APガラス性能一覧!$A$2:$M$6097,3,0),"")</f>
        <v/>
      </c>
      <c r="E3517" s="68" t="str">
        <f>IFERROR(VLOOKUP($B3517,APガラス性能一覧!$A$2:$M$6097,4,0),"")</f>
        <v/>
      </c>
      <c r="F3517" s="68" t="str">
        <f>IFERROR(VLOOKUP($B3517,APガラス性能一覧!$A$2:$M$6097,5,0),"")</f>
        <v/>
      </c>
      <c r="G3517" s="68" t="str">
        <f>IFERROR(VLOOKUP($B3517,APガラス性能一覧!$A$2:$M$6097,6,0),"")</f>
        <v/>
      </c>
      <c r="H3517" s="68" t="str">
        <f>IFERROR(VLOOKUP($B3517,APガラス性能一覧!$A$2:$M$6097,7,0),"")</f>
        <v/>
      </c>
      <c r="I3517" s="68" t="str">
        <f>IFERROR(VLOOKUP($B3517,APガラス性能一覧!$A$2:$M$6097,8,0),"")</f>
        <v/>
      </c>
      <c r="J3517" s="68" t="str">
        <f>IFERROR(VLOOKUP($B3517,APガラス性能一覧!$A$2:$M$6097,9,0),"")</f>
        <v/>
      </c>
      <c r="K3517" s="68" t="str">
        <f>IFERROR(VLOOKUP($B3517,APガラス性能一覧!$A$2:$M$6097,10,0),"")</f>
        <v/>
      </c>
      <c r="L3517" s="68" t="str">
        <f>IFERROR(VLOOKUP($B3517,APガラス性能一覧!$A$2:$M$6097,11,0),"")</f>
        <v/>
      </c>
      <c r="M3517" s="68" t="str">
        <f>IFERROR(VLOOKUP($B3517,APガラス性能一覧!$A$2:$M$6097,12,0),"")</f>
        <v/>
      </c>
      <c r="N3517" s="68" t="str">
        <f>IFERROR(VLOOKUP($B3517,APガラス性能一覧!$A$2:$M$6097,13,0),"")</f>
        <v/>
      </c>
    </row>
    <row r="3518" spans="2:14" x14ac:dyDescent="0.4">
      <c r="B3518" s="68" t="str">
        <f>IF($D$2="","",IF($E$2=0.65,IFERROR(IF(INDEX(APガラス性能一覧!A:A,MATCH(ROW(B3512),APガラス性能一覧!$O:$O,0))="","",INDEX(APガラス性能一覧!A:A,MATCH(ROW(B3512),APガラス性能一覧!$O:$O,0))),""),IFERROR(IF(INDEX(APガラス性能一覧!A:A,MATCH(ROW(B3512),APガラス性能一覧!$N:$N,0))="","",INDEX(APガラス性能一覧!A:A,MATCH(ROW(B3512),APガラス性能一覧!$N:$N,0))),"")))</f>
        <v/>
      </c>
      <c r="C3518" s="68" t="str">
        <f>IFERROR(VLOOKUP($B3518,APガラス性能一覧!$A$2:$M$6097,2,0),"")</f>
        <v/>
      </c>
      <c r="D3518" s="68" t="str">
        <f>IFERROR(VLOOKUP($B3518,APガラス性能一覧!$A$2:$M$6097,3,0),"")</f>
        <v/>
      </c>
      <c r="E3518" s="68" t="str">
        <f>IFERROR(VLOOKUP($B3518,APガラス性能一覧!$A$2:$M$6097,4,0),"")</f>
        <v/>
      </c>
      <c r="F3518" s="68" t="str">
        <f>IFERROR(VLOOKUP($B3518,APガラス性能一覧!$A$2:$M$6097,5,0),"")</f>
        <v/>
      </c>
      <c r="G3518" s="68" t="str">
        <f>IFERROR(VLOOKUP($B3518,APガラス性能一覧!$A$2:$M$6097,6,0),"")</f>
        <v/>
      </c>
      <c r="H3518" s="68" t="str">
        <f>IFERROR(VLOOKUP($B3518,APガラス性能一覧!$A$2:$M$6097,7,0),"")</f>
        <v/>
      </c>
      <c r="I3518" s="68" t="str">
        <f>IFERROR(VLOOKUP($B3518,APガラス性能一覧!$A$2:$M$6097,8,0),"")</f>
        <v/>
      </c>
      <c r="J3518" s="68" t="str">
        <f>IFERROR(VLOOKUP($B3518,APガラス性能一覧!$A$2:$M$6097,9,0),"")</f>
        <v/>
      </c>
      <c r="K3518" s="68" t="str">
        <f>IFERROR(VLOOKUP($B3518,APガラス性能一覧!$A$2:$M$6097,10,0),"")</f>
        <v/>
      </c>
      <c r="L3518" s="68" t="str">
        <f>IFERROR(VLOOKUP($B3518,APガラス性能一覧!$A$2:$M$6097,11,0),"")</f>
        <v/>
      </c>
      <c r="M3518" s="68" t="str">
        <f>IFERROR(VLOOKUP($B3518,APガラス性能一覧!$A$2:$M$6097,12,0),"")</f>
        <v/>
      </c>
      <c r="N3518" s="68" t="str">
        <f>IFERROR(VLOOKUP($B3518,APガラス性能一覧!$A$2:$M$6097,13,0),"")</f>
        <v/>
      </c>
    </row>
    <row r="3519" spans="2:14" x14ac:dyDescent="0.4">
      <c r="B3519" s="68" t="str">
        <f>IF($D$2="","",IF($E$2=0.65,IFERROR(IF(INDEX(APガラス性能一覧!A:A,MATCH(ROW(B3513),APガラス性能一覧!$O:$O,0))="","",INDEX(APガラス性能一覧!A:A,MATCH(ROW(B3513),APガラス性能一覧!$O:$O,0))),""),IFERROR(IF(INDEX(APガラス性能一覧!A:A,MATCH(ROW(B3513),APガラス性能一覧!$N:$N,0))="","",INDEX(APガラス性能一覧!A:A,MATCH(ROW(B3513),APガラス性能一覧!$N:$N,0))),"")))</f>
        <v/>
      </c>
      <c r="C3519" s="68" t="str">
        <f>IFERROR(VLOOKUP($B3519,APガラス性能一覧!$A$2:$M$6097,2,0),"")</f>
        <v/>
      </c>
      <c r="D3519" s="68" t="str">
        <f>IFERROR(VLOOKUP($B3519,APガラス性能一覧!$A$2:$M$6097,3,0),"")</f>
        <v/>
      </c>
      <c r="E3519" s="68" t="str">
        <f>IFERROR(VLOOKUP($B3519,APガラス性能一覧!$A$2:$M$6097,4,0),"")</f>
        <v/>
      </c>
      <c r="F3519" s="68" t="str">
        <f>IFERROR(VLOOKUP($B3519,APガラス性能一覧!$A$2:$M$6097,5,0),"")</f>
        <v/>
      </c>
      <c r="G3519" s="68" t="str">
        <f>IFERROR(VLOOKUP($B3519,APガラス性能一覧!$A$2:$M$6097,6,0),"")</f>
        <v/>
      </c>
      <c r="H3519" s="68" t="str">
        <f>IFERROR(VLOOKUP($B3519,APガラス性能一覧!$A$2:$M$6097,7,0),"")</f>
        <v/>
      </c>
      <c r="I3519" s="68" t="str">
        <f>IFERROR(VLOOKUP($B3519,APガラス性能一覧!$A$2:$M$6097,8,0),"")</f>
        <v/>
      </c>
      <c r="J3519" s="68" t="str">
        <f>IFERROR(VLOOKUP($B3519,APガラス性能一覧!$A$2:$M$6097,9,0),"")</f>
        <v/>
      </c>
      <c r="K3519" s="68" t="str">
        <f>IFERROR(VLOOKUP($B3519,APガラス性能一覧!$A$2:$M$6097,10,0),"")</f>
        <v/>
      </c>
      <c r="L3519" s="68" t="str">
        <f>IFERROR(VLOOKUP($B3519,APガラス性能一覧!$A$2:$M$6097,11,0),"")</f>
        <v/>
      </c>
      <c r="M3519" s="68" t="str">
        <f>IFERROR(VLOOKUP($B3519,APガラス性能一覧!$A$2:$M$6097,12,0),"")</f>
        <v/>
      </c>
      <c r="N3519" s="68" t="str">
        <f>IFERROR(VLOOKUP($B3519,APガラス性能一覧!$A$2:$M$6097,13,0),"")</f>
        <v/>
      </c>
    </row>
    <row r="3520" spans="2:14" x14ac:dyDescent="0.4">
      <c r="B3520" s="68" t="str">
        <f>IF($D$2="","",IF($E$2=0.65,IFERROR(IF(INDEX(APガラス性能一覧!A:A,MATCH(ROW(B3514),APガラス性能一覧!$O:$O,0))="","",INDEX(APガラス性能一覧!A:A,MATCH(ROW(B3514),APガラス性能一覧!$O:$O,0))),""),IFERROR(IF(INDEX(APガラス性能一覧!A:A,MATCH(ROW(B3514),APガラス性能一覧!$N:$N,0))="","",INDEX(APガラス性能一覧!A:A,MATCH(ROW(B3514),APガラス性能一覧!$N:$N,0))),"")))</f>
        <v/>
      </c>
      <c r="C3520" s="68" t="str">
        <f>IFERROR(VLOOKUP($B3520,APガラス性能一覧!$A$2:$M$6097,2,0),"")</f>
        <v/>
      </c>
      <c r="D3520" s="68" t="str">
        <f>IFERROR(VLOOKUP($B3520,APガラス性能一覧!$A$2:$M$6097,3,0),"")</f>
        <v/>
      </c>
      <c r="E3520" s="68" t="str">
        <f>IFERROR(VLOOKUP($B3520,APガラス性能一覧!$A$2:$M$6097,4,0),"")</f>
        <v/>
      </c>
      <c r="F3520" s="68" t="str">
        <f>IFERROR(VLOOKUP($B3520,APガラス性能一覧!$A$2:$M$6097,5,0),"")</f>
        <v/>
      </c>
      <c r="G3520" s="68" t="str">
        <f>IFERROR(VLOOKUP($B3520,APガラス性能一覧!$A$2:$M$6097,6,0),"")</f>
        <v/>
      </c>
      <c r="H3520" s="68" t="str">
        <f>IFERROR(VLOOKUP($B3520,APガラス性能一覧!$A$2:$M$6097,7,0),"")</f>
        <v/>
      </c>
      <c r="I3520" s="68" t="str">
        <f>IFERROR(VLOOKUP($B3520,APガラス性能一覧!$A$2:$M$6097,8,0),"")</f>
        <v/>
      </c>
      <c r="J3520" s="68" t="str">
        <f>IFERROR(VLOOKUP($B3520,APガラス性能一覧!$A$2:$M$6097,9,0),"")</f>
        <v/>
      </c>
      <c r="K3520" s="68" t="str">
        <f>IFERROR(VLOOKUP($B3520,APガラス性能一覧!$A$2:$M$6097,10,0),"")</f>
        <v/>
      </c>
      <c r="L3520" s="68" t="str">
        <f>IFERROR(VLOOKUP($B3520,APガラス性能一覧!$A$2:$M$6097,11,0),"")</f>
        <v/>
      </c>
      <c r="M3520" s="68" t="str">
        <f>IFERROR(VLOOKUP($B3520,APガラス性能一覧!$A$2:$M$6097,12,0),"")</f>
        <v/>
      </c>
      <c r="N3520" s="68" t="str">
        <f>IFERROR(VLOOKUP($B3520,APガラス性能一覧!$A$2:$M$6097,13,0),"")</f>
        <v/>
      </c>
    </row>
    <row r="3521" spans="2:14" x14ac:dyDescent="0.4">
      <c r="B3521" s="68" t="str">
        <f>IF($D$2="","",IF($E$2=0.65,IFERROR(IF(INDEX(APガラス性能一覧!A:A,MATCH(ROW(B3515),APガラス性能一覧!$O:$O,0))="","",INDEX(APガラス性能一覧!A:A,MATCH(ROW(B3515),APガラス性能一覧!$O:$O,0))),""),IFERROR(IF(INDEX(APガラス性能一覧!A:A,MATCH(ROW(B3515),APガラス性能一覧!$N:$N,0))="","",INDEX(APガラス性能一覧!A:A,MATCH(ROW(B3515),APガラス性能一覧!$N:$N,0))),"")))</f>
        <v/>
      </c>
      <c r="C3521" s="68" t="str">
        <f>IFERROR(VLOOKUP($B3521,APガラス性能一覧!$A$2:$M$6097,2,0),"")</f>
        <v/>
      </c>
      <c r="D3521" s="68" t="str">
        <f>IFERROR(VLOOKUP($B3521,APガラス性能一覧!$A$2:$M$6097,3,0),"")</f>
        <v/>
      </c>
      <c r="E3521" s="68" t="str">
        <f>IFERROR(VLOOKUP($B3521,APガラス性能一覧!$A$2:$M$6097,4,0),"")</f>
        <v/>
      </c>
      <c r="F3521" s="68" t="str">
        <f>IFERROR(VLOOKUP($B3521,APガラス性能一覧!$A$2:$M$6097,5,0),"")</f>
        <v/>
      </c>
      <c r="G3521" s="68" t="str">
        <f>IFERROR(VLOOKUP($B3521,APガラス性能一覧!$A$2:$M$6097,6,0),"")</f>
        <v/>
      </c>
      <c r="H3521" s="68" t="str">
        <f>IFERROR(VLOOKUP($B3521,APガラス性能一覧!$A$2:$M$6097,7,0),"")</f>
        <v/>
      </c>
      <c r="I3521" s="68" t="str">
        <f>IFERROR(VLOOKUP($B3521,APガラス性能一覧!$A$2:$M$6097,8,0),"")</f>
        <v/>
      </c>
      <c r="J3521" s="68" t="str">
        <f>IFERROR(VLOOKUP($B3521,APガラス性能一覧!$A$2:$M$6097,9,0),"")</f>
        <v/>
      </c>
      <c r="K3521" s="68" t="str">
        <f>IFERROR(VLOOKUP($B3521,APガラス性能一覧!$A$2:$M$6097,10,0),"")</f>
        <v/>
      </c>
      <c r="L3521" s="68" t="str">
        <f>IFERROR(VLOOKUP($B3521,APガラス性能一覧!$A$2:$M$6097,11,0),"")</f>
        <v/>
      </c>
      <c r="M3521" s="68" t="str">
        <f>IFERROR(VLOOKUP($B3521,APガラス性能一覧!$A$2:$M$6097,12,0),"")</f>
        <v/>
      </c>
      <c r="N3521" s="68" t="str">
        <f>IFERROR(VLOOKUP($B3521,APガラス性能一覧!$A$2:$M$6097,13,0),"")</f>
        <v/>
      </c>
    </row>
    <row r="3522" spans="2:14" x14ac:dyDescent="0.4">
      <c r="B3522" s="68" t="str">
        <f>IF($D$2="","",IF($E$2=0.65,IFERROR(IF(INDEX(APガラス性能一覧!A:A,MATCH(ROW(B3516),APガラス性能一覧!$O:$O,0))="","",INDEX(APガラス性能一覧!A:A,MATCH(ROW(B3516),APガラス性能一覧!$O:$O,0))),""),IFERROR(IF(INDEX(APガラス性能一覧!A:A,MATCH(ROW(B3516),APガラス性能一覧!$N:$N,0))="","",INDEX(APガラス性能一覧!A:A,MATCH(ROW(B3516),APガラス性能一覧!$N:$N,0))),"")))</f>
        <v/>
      </c>
      <c r="C3522" s="68" t="str">
        <f>IFERROR(VLOOKUP($B3522,APガラス性能一覧!$A$2:$M$6097,2,0),"")</f>
        <v/>
      </c>
      <c r="D3522" s="68" t="str">
        <f>IFERROR(VLOOKUP($B3522,APガラス性能一覧!$A$2:$M$6097,3,0),"")</f>
        <v/>
      </c>
      <c r="E3522" s="68" t="str">
        <f>IFERROR(VLOOKUP($B3522,APガラス性能一覧!$A$2:$M$6097,4,0),"")</f>
        <v/>
      </c>
      <c r="F3522" s="68" t="str">
        <f>IFERROR(VLOOKUP($B3522,APガラス性能一覧!$A$2:$M$6097,5,0),"")</f>
        <v/>
      </c>
      <c r="G3522" s="68" t="str">
        <f>IFERROR(VLOOKUP($B3522,APガラス性能一覧!$A$2:$M$6097,6,0),"")</f>
        <v/>
      </c>
      <c r="H3522" s="68" t="str">
        <f>IFERROR(VLOOKUP($B3522,APガラス性能一覧!$A$2:$M$6097,7,0),"")</f>
        <v/>
      </c>
      <c r="I3522" s="68" t="str">
        <f>IFERROR(VLOOKUP($B3522,APガラス性能一覧!$A$2:$M$6097,8,0),"")</f>
        <v/>
      </c>
      <c r="J3522" s="68" t="str">
        <f>IFERROR(VLOOKUP($B3522,APガラス性能一覧!$A$2:$M$6097,9,0),"")</f>
        <v/>
      </c>
      <c r="K3522" s="68" t="str">
        <f>IFERROR(VLOOKUP($B3522,APガラス性能一覧!$A$2:$M$6097,10,0),"")</f>
        <v/>
      </c>
      <c r="L3522" s="68" t="str">
        <f>IFERROR(VLOOKUP($B3522,APガラス性能一覧!$A$2:$M$6097,11,0),"")</f>
        <v/>
      </c>
      <c r="M3522" s="68" t="str">
        <f>IFERROR(VLOOKUP($B3522,APガラス性能一覧!$A$2:$M$6097,12,0),"")</f>
        <v/>
      </c>
      <c r="N3522" s="68" t="str">
        <f>IFERROR(VLOOKUP($B3522,APガラス性能一覧!$A$2:$M$6097,13,0),"")</f>
        <v/>
      </c>
    </row>
    <row r="3523" spans="2:14" x14ac:dyDescent="0.4">
      <c r="B3523" s="68" t="str">
        <f>IF($D$2="","",IF($E$2=0.65,IFERROR(IF(INDEX(APガラス性能一覧!A:A,MATCH(ROW(B3517),APガラス性能一覧!$O:$O,0))="","",INDEX(APガラス性能一覧!A:A,MATCH(ROW(B3517),APガラス性能一覧!$O:$O,0))),""),IFERROR(IF(INDEX(APガラス性能一覧!A:A,MATCH(ROW(B3517),APガラス性能一覧!$N:$N,0))="","",INDEX(APガラス性能一覧!A:A,MATCH(ROW(B3517),APガラス性能一覧!$N:$N,0))),"")))</f>
        <v/>
      </c>
      <c r="C3523" s="68" t="str">
        <f>IFERROR(VLOOKUP($B3523,APガラス性能一覧!$A$2:$M$6097,2,0),"")</f>
        <v/>
      </c>
      <c r="D3523" s="68" t="str">
        <f>IFERROR(VLOOKUP($B3523,APガラス性能一覧!$A$2:$M$6097,3,0),"")</f>
        <v/>
      </c>
      <c r="E3523" s="68" t="str">
        <f>IFERROR(VLOOKUP($B3523,APガラス性能一覧!$A$2:$M$6097,4,0),"")</f>
        <v/>
      </c>
      <c r="F3523" s="68" t="str">
        <f>IFERROR(VLOOKUP($B3523,APガラス性能一覧!$A$2:$M$6097,5,0),"")</f>
        <v/>
      </c>
      <c r="G3523" s="68" t="str">
        <f>IFERROR(VLOOKUP($B3523,APガラス性能一覧!$A$2:$M$6097,6,0),"")</f>
        <v/>
      </c>
      <c r="H3523" s="68" t="str">
        <f>IFERROR(VLOOKUP($B3523,APガラス性能一覧!$A$2:$M$6097,7,0),"")</f>
        <v/>
      </c>
      <c r="I3523" s="68" t="str">
        <f>IFERROR(VLOOKUP($B3523,APガラス性能一覧!$A$2:$M$6097,8,0),"")</f>
        <v/>
      </c>
      <c r="J3523" s="68" t="str">
        <f>IFERROR(VLOOKUP($B3523,APガラス性能一覧!$A$2:$M$6097,9,0),"")</f>
        <v/>
      </c>
      <c r="K3523" s="68" t="str">
        <f>IFERROR(VLOOKUP($B3523,APガラス性能一覧!$A$2:$M$6097,10,0),"")</f>
        <v/>
      </c>
      <c r="L3523" s="68" t="str">
        <f>IFERROR(VLOOKUP($B3523,APガラス性能一覧!$A$2:$M$6097,11,0),"")</f>
        <v/>
      </c>
      <c r="M3523" s="68" t="str">
        <f>IFERROR(VLOOKUP($B3523,APガラス性能一覧!$A$2:$M$6097,12,0),"")</f>
        <v/>
      </c>
      <c r="N3523" s="68" t="str">
        <f>IFERROR(VLOOKUP($B3523,APガラス性能一覧!$A$2:$M$6097,13,0),"")</f>
        <v/>
      </c>
    </row>
    <row r="3524" spans="2:14" x14ac:dyDescent="0.4">
      <c r="B3524" s="68" t="str">
        <f>IF($D$2="","",IF($E$2=0.65,IFERROR(IF(INDEX(APガラス性能一覧!A:A,MATCH(ROW(B3518),APガラス性能一覧!$O:$O,0))="","",INDEX(APガラス性能一覧!A:A,MATCH(ROW(B3518),APガラス性能一覧!$O:$O,0))),""),IFERROR(IF(INDEX(APガラス性能一覧!A:A,MATCH(ROW(B3518),APガラス性能一覧!$N:$N,0))="","",INDEX(APガラス性能一覧!A:A,MATCH(ROW(B3518),APガラス性能一覧!$N:$N,0))),"")))</f>
        <v/>
      </c>
      <c r="C3524" s="68" t="str">
        <f>IFERROR(VLOOKUP($B3524,APガラス性能一覧!$A$2:$M$6097,2,0),"")</f>
        <v/>
      </c>
      <c r="D3524" s="68" t="str">
        <f>IFERROR(VLOOKUP($B3524,APガラス性能一覧!$A$2:$M$6097,3,0),"")</f>
        <v/>
      </c>
      <c r="E3524" s="68" t="str">
        <f>IFERROR(VLOOKUP($B3524,APガラス性能一覧!$A$2:$M$6097,4,0),"")</f>
        <v/>
      </c>
      <c r="F3524" s="68" t="str">
        <f>IFERROR(VLOOKUP($B3524,APガラス性能一覧!$A$2:$M$6097,5,0),"")</f>
        <v/>
      </c>
      <c r="G3524" s="68" t="str">
        <f>IFERROR(VLOOKUP($B3524,APガラス性能一覧!$A$2:$M$6097,6,0),"")</f>
        <v/>
      </c>
      <c r="H3524" s="68" t="str">
        <f>IFERROR(VLOOKUP($B3524,APガラス性能一覧!$A$2:$M$6097,7,0),"")</f>
        <v/>
      </c>
      <c r="I3524" s="68" t="str">
        <f>IFERROR(VLOOKUP($B3524,APガラス性能一覧!$A$2:$M$6097,8,0),"")</f>
        <v/>
      </c>
      <c r="J3524" s="68" t="str">
        <f>IFERROR(VLOOKUP($B3524,APガラス性能一覧!$A$2:$M$6097,9,0),"")</f>
        <v/>
      </c>
      <c r="K3524" s="68" t="str">
        <f>IFERROR(VLOOKUP($B3524,APガラス性能一覧!$A$2:$M$6097,10,0),"")</f>
        <v/>
      </c>
      <c r="L3524" s="68" t="str">
        <f>IFERROR(VLOOKUP($B3524,APガラス性能一覧!$A$2:$M$6097,11,0),"")</f>
        <v/>
      </c>
      <c r="M3524" s="68" t="str">
        <f>IFERROR(VLOOKUP($B3524,APガラス性能一覧!$A$2:$M$6097,12,0),"")</f>
        <v/>
      </c>
      <c r="N3524" s="68" t="str">
        <f>IFERROR(VLOOKUP($B3524,APガラス性能一覧!$A$2:$M$6097,13,0),"")</f>
        <v/>
      </c>
    </row>
    <row r="3525" spans="2:14" x14ac:dyDescent="0.4">
      <c r="B3525" s="68" t="str">
        <f>IF($D$2="","",IF($E$2=0.65,IFERROR(IF(INDEX(APガラス性能一覧!A:A,MATCH(ROW(B3519),APガラス性能一覧!$O:$O,0))="","",INDEX(APガラス性能一覧!A:A,MATCH(ROW(B3519),APガラス性能一覧!$O:$O,0))),""),IFERROR(IF(INDEX(APガラス性能一覧!A:A,MATCH(ROW(B3519),APガラス性能一覧!$N:$N,0))="","",INDEX(APガラス性能一覧!A:A,MATCH(ROW(B3519),APガラス性能一覧!$N:$N,0))),"")))</f>
        <v/>
      </c>
      <c r="C3525" s="68" t="str">
        <f>IFERROR(VLOOKUP($B3525,APガラス性能一覧!$A$2:$M$6097,2,0),"")</f>
        <v/>
      </c>
      <c r="D3525" s="68" t="str">
        <f>IFERROR(VLOOKUP($B3525,APガラス性能一覧!$A$2:$M$6097,3,0),"")</f>
        <v/>
      </c>
      <c r="E3525" s="68" t="str">
        <f>IFERROR(VLOOKUP($B3525,APガラス性能一覧!$A$2:$M$6097,4,0),"")</f>
        <v/>
      </c>
      <c r="F3525" s="68" t="str">
        <f>IFERROR(VLOOKUP($B3525,APガラス性能一覧!$A$2:$M$6097,5,0),"")</f>
        <v/>
      </c>
      <c r="G3525" s="68" t="str">
        <f>IFERROR(VLOOKUP($B3525,APガラス性能一覧!$A$2:$M$6097,6,0),"")</f>
        <v/>
      </c>
      <c r="H3525" s="68" t="str">
        <f>IFERROR(VLOOKUP($B3525,APガラス性能一覧!$A$2:$M$6097,7,0),"")</f>
        <v/>
      </c>
      <c r="I3525" s="68" t="str">
        <f>IFERROR(VLOOKUP($B3525,APガラス性能一覧!$A$2:$M$6097,8,0),"")</f>
        <v/>
      </c>
      <c r="J3525" s="68" t="str">
        <f>IFERROR(VLOOKUP($B3525,APガラス性能一覧!$A$2:$M$6097,9,0),"")</f>
        <v/>
      </c>
      <c r="K3525" s="68" t="str">
        <f>IFERROR(VLOOKUP($B3525,APガラス性能一覧!$A$2:$M$6097,10,0),"")</f>
        <v/>
      </c>
      <c r="L3525" s="68" t="str">
        <f>IFERROR(VLOOKUP($B3525,APガラス性能一覧!$A$2:$M$6097,11,0),"")</f>
        <v/>
      </c>
      <c r="M3525" s="68" t="str">
        <f>IFERROR(VLOOKUP($B3525,APガラス性能一覧!$A$2:$M$6097,12,0),"")</f>
        <v/>
      </c>
      <c r="N3525" s="68" t="str">
        <f>IFERROR(VLOOKUP($B3525,APガラス性能一覧!$A$2:$M$6097,13,0),"")</f>
        <v/>
      </c>
    </row>
    <row r="3526" spans="2:14" x14ac:dyDescent="0.4">
      <c r="B3526" s="68" t="str">
        <f>IF($D$2="","",IF($E$2=0.65,IFERROR(IF(INDEX(APガラス性能一覧!A:A,MATCH(ROW(B3520),APガラス性能一覧!$O:$O,0))="","",INDEX(APガラス性能一覧!A:A,MATCH(ROW(B3520),APガラス性能一覧!$O:$O,0))),""),IFERROR(IF(INDEX(APガラス性能一覧!A:A,MATCH(ROW(B3520),APガラス性能一覧!$N:$N,0))="","",INDEX(APガラス性能一覧!A:A,MATCH(ROW(B3520),APガラス性能一覧!$N:$N,0))),"")))</f>
        <v/>
      </c>
      <c r="C3526" s="68" t="str">
        <f>IFERROR(VLOOKUP($B3526,APガラス性能一覧!$A$2:$M$6097,2,0),"")</f>
        <v/>
      </c>
      <c r="D3526" s="68" t="str">
        <f>IFERROR(VLOOKUP($B3526,APガラス性能一覧!$A$2:$M$6097,3,0),"")</f>
        <v/>
      </c>
      <c r="E3526" s="68" t="str">
        <f>IFERROR(VLOOKUP($B3526,APガラス性能一覧!$A$2:$M$6097,4,0),"")</f>
        <v/>
      </c>
      <c r="F3526" s="68" t="str">
        <f>IFERROR(VLOOKUP($B3526,APガラス性能一覧!$A$2:$M$6097,5,0),"")</f>
        <v/>
      </c>
      <c r="G3526" s="68" t="str">
        <f>IFERROR(VLOOKUP($B3526,APガラス性能一覧!$A$2:$M$6097,6,0),"")</f>
        <v/>
      </c>
      <c r="H3526" s="68" t="str">
        <f>IFERROR(VLOOKUP($B3526,APガラス性能一覧!$A$2:$M$6097,7,0),"")</f>
        <v/>
      </c>
      <c r="I3526" s="68" t="str">
        <f>IFERROR(VLOOKUP($B3526,APガラス性能一覧!$A$2:$M$6097,8,0),"")</f>
        <v/>
      </c>
      <c r="J3526" s="68" t="str">
        <f>IFERROR(VLOOKUP($B3526,APガラス性能一覧!$A$2:$M$6097,9,0),"")</f>
        <v/>
      </c>
      <c r="K3526" s="68" t="str">
        <f>IFERROR(VLOOKUP($B3526,APガラス性能一覧!$A$2:$M$6097,10,0),"")</f>
        <v/>
      </c>
      <c r="L3526" s="68" t="str">
        <f>IFERROR(VLOOKUP($B3526,APガラス性能一覧!$A$2:$M$6097,11,0),"")</f>
        <v/>
      </c>
      <c r="M3526" s="68" t="str">
        <f>IFERROR(VLOOKUP($B3526,APガラス性能一覧!$A$2:$M$6097,12,0),"")</f>
        <v/>
      </c>
      <c r="N3526" s="68" t="str">
        <f>IFERROR(VLOOKUP($B3526,APガラス性能一覧!$A$2:$M$6097,13,0),"")</f>
        <v/>
      </c>
    </row>
    <row r="3527" spans="2:14" x14ac:dyDescent="0.4">
      <c r="B3527" s="68" t="str">
        <f>IF($D$2="","",IF($E$2=0.65,IFERROR(IF(INDEX(APガラス性能一覧!A:A,MATCH(ROW(B3521),APガラス性能一覧!$O:$O,0))="","",INDEX(APガラス性能一覧!A:A,MATCH(ROW(B3521),APガラス性能一覧!$O:$O,0))),""),IFERROR(IF(INDEX(APガラス性能一覧!A:A,MATCH(ROW(B3521),APガラス性能一覧!$N:$N,0))="","",INDEX(APガラス性能一覧!A:A,MATCH(ROW(B3521),APガラス性能一覧!$N:$N,0))),"")))</f>
        <v/>
      </c>
      <c r="C3527" s="68" t="str">
        <f>IFERROR(VLOOKUP($B3527,APガラス性能一覧!$A$2:$M$6097,2,0),"")</f>
        <v/>
      </c>
      <c r="D3527" s="68" t="str">
        <f>IFERROR(VLOOKUP($B3527,APガラス性能一覧!$A$2:$M$6097,3,0),"")</f>
        <v/>
      </c>
      <c r="E3527" s="68" t="str">
        <f>IFERROR(VLOOKUP($B3527,APガラス性能一覧!$A$2:$M$6097,4,0),"")</f>
        <v/>
      </c>
      <c r="F3527" s="68" t="str">
        <f>IFERROR(VLOOKUP($B3527,APガラス性能一覧!$A$2:$M$6097,5,0),"")</f>
        <v/>
      </c>
      <c r="G3527" s="68" t="str">
        <f>IFERROR(VLOOKUP($B3527,APガラス性能一覧!$A$2:$M$6097,6,0),"")</f>
        <v/>
      </c>
      <c r="H3527" s="68" t="str">
        <f>IFERROR(VLOOKUP($B3527,APガラス性能一覧!$A$2:$M$6097,7,0),"")</f>
        <v/>
      </c>
      <c r="I3527" s="68" t="str">
        <f>IFERROR(VLOOKUP($B3527,APガラス性能一覧!$A$2:$M$6097,8,0),"")</f>
        <v/>
      </c>
      <c r="J3527" s="68" t="str">
        <f>IFERROR(VLOOKUP($B3527,APガラス性能一覧!$A$2:$M$6097,9,0),"")</f>
        <v/>
      </c>
      <c r="K3527" s="68" t="str">
        <f>IFERROR(VLOOKUP($B3527,APガラス性能一覧!$A$2:$M$6097,10,0),"")</f>
        <v/>
      </c>
      <c r="L3527" s="68" t="str">
        <f>IFERROR(VLOOKUP($B3527,APガラス性能一覧!$A$2:$M$6097,11,0),"")</f>
        <v/>
      </c>
      <c r="M3527" s="68" t="str">
        <f>IFERROR(VLOOKUP($B3527,APガラス性能一覧!$A$2:$M$6097,12,0),"")</f>
        <v/>
      </c>
      <c r="N3527" s="68" t="str">
        <f>IFERROR(VLOOKUP($B3527,APガラス性能一覧!$A$2:$M$6097,13,0),"")</f>
        <v/>
      </c>
    </row>
    <row r="3528" spans="2:14" x14ac:dyDescent="0.4">
      <c r="B3528" s="68" t="str">
        <f>IF($D$2="","",IF($E$2=0.65,IFERROR(IF(INDEX(APガラス性能一覧!A:A,MATCH(ROW(B3522),APガラス性能一覧!$O:$O,0))="","",INDEX(APガラス性能一覧!A:A,MATCH(ROW(B3522),APガラス性能一覧!$O:$O,0))),""),IFERROR(IF(INDEX(APガラス性能一覧!A:A,MATCH(ROW(B3522),APガラス性能一覧!$N:$N,0))="","",INDEX(APガラス性能一覧!A:A,MATCH(ROW(B3522),APガラス性能一覧!$N:$N,0))),"")))</f>
        <v/>
      </c>
      <c r="C3528" s="68" t="str">
        <f>IFERROR(VLOOKUP($B3528,APガラス性能一覧!$A$2:$M$6097,2,0),"")</f>
        <v/>
      </c>
      <c r="D3528" s="68" t="str">
        <f>IFERROR(VLOOKUP($B3528,APガラス性能一覧!$A$2:$M$6097,3,0),"")</f>
        <v/>
      </c>
      <c r="E3528" s="68" t="str">
        <f>IFERROR(VLOOKUP($B3528,APガラス性能一覧!$A$2:$M$6097,4,0),"")</f>
        <v/>
      </c>
      <c r="F3528" s="68" t="str">
        <f>IFERROR(VLOOKUP($B3528,APガラス性能一覧!$A$2:$M$6097,5,0),"")</f>
        <v/>
      </c>
      <c r="G3528" s="68" t="str">
        <f>IFERROR(VLOOKUP($B3528,APガラス性能一覧!$A$2:$M$6097,6,0),"")</f>
        <v/>
      </c>
      <c r="H3528" s="68" t="str">
        <f>IFERROR(VLOOKUP($B3528,APガラス性能一覧!$A$2:$M$6097,7,0),"")</f>
        <v/>
      </c>
      <c r="I3528" s="68" t="str">
        <f>IFERROR(VLOOKUP($B3528,APガラス性能一覧!$A$2:$M$6097,8,0),"")</f>
        <v/>
      </c>
      <c r="J3528" s="68" t="str">
        <f>IFERROR(VLOOKUP($B3528,APガラス性能一覧!$A$2:$M$6097,9,0),"")</f>
        <v/>
      </c>
      <c r="K3528" s="68" t="str">
        <f>IFERROR(VLOOKUP($B3528,APガラス性能一覧!$A$2:$M$6097,10,0),"")</f>
        <v/>
      </c>
      <c r="L3528" s="68" t="str">
        <f>IFERROR(VLOOKUP($B3528,APガラス性能一覧!$A$2:$M$6097,11,0),"")</f>
        <v/>
      </c>
      <c r="M3528" s="68" t="str">
        <f>IFERROR(VLOOKUP($B3528,APガラス性能一覧!$A$2:$M$6097,12,0),"")</f>
        <v/>
      </c>
      <c r="N3528" s="68" t="str">
        <f>IFERROR(VLOOKUP($B3528,APガラス性能一覧!$A$2:$M$6097,13,0),"")</f>
        <v/>
      </c>
    </row>
    <row r="3529" spans="2:14" x14ac:dyDescent="0.4">
      <c r="B3529" s="68" t="str">
        <f>IF($D$2="","",IF($E$2=0.65,IFERROR(IF(INDEX(APガラス性能一覧!A:A,MATCH(ROW(B3523),APガラス性能一覧!$O:$O,0))="","",INDEX(APガラス性能一覧!A:A,MATCH(ROW(B3523),APガラス性能一覧!$O:$O,0))),""),IFERROR(IF(INDEX(APガラス性能一覧!A:A,MATCH(ROW(B3523),APガラス性能一覧!$N:$N,0))="","",INDEX(APガラス性能一覧!A:A,MATCH(ROW(B3523),APガラス性能一覧!$N:$N,0))),"")))</f>
        <v/>
      </c>
      <c r="C3529" s="68" t="str">
        <f>IFERROR(VLOOKUP($B3529,APガラス性能一覧!$A$2:$M$6097,2,0),"")</f>
        <v/>
      </c>
      <c r="D3529" s="68" t="str">
        <f>IFERROR(VLOOKUP($B3529,APガラス性能一覧!$A$2:$M$6097,3,0),"")</f>
        <v/>
      </c>
      <c r="E3529" s="68" t="str">
        <f>IFERROR(VLOOKUP($B3529,APガラス性能一覧!$A$2:$M$6097,4,0),"")</f>
        <v/>
      </c>
      <c r="F3529" s="68" t="str">
        <f>IFERROR(VLOOKUP($B3529,APガラス性能一覧!$A$2:$M$6097,5,0),"")</f>
        <v/>
      </c>
      <c r="G3529" s="68" t="str">
        <f>IFERROR(VLOOKUP($B3529,APガラス性能一覧!$A$2:$M$6097,6,0),"")</f>
        <v/>
      </c>
      <c r="H3529" s="68" t="str">
        <f>IFERROR(VLOOKUP($B3529,APガラス性能一覧!$A$2:$M$6097,7,0),"")</f>
        <v/>
      </c>
      <c r="I3529" s="68" t="str">
        <f>IFERROR(VLOOKUP($B3529,APガラス性能一覧!$A$2:$M$6097,8,0),"")</f>
        <v/>
      </c>
      <c r="J3529" s="68" t="str">
        <f>IFERROR(VLOOKUP($B3529,APガラス性能一覧!$A$2:$M$6097,9,0),"")</f>
        <v/>
      </c>
      <c r="K3529" s="68" t="str">
        <f>IFERROR(VLOOKUP($B3529,APガラス性能一覧!$A$2:$M$6097,10,0),"")</f>
        <v/>
      </c>
      <c r="L3529" s="68" t="str">
        <f>IFERROR(VLOOKUP($B3529,APガラス性能一覧!$A$2:$M$6097,11,0),"")</f>
        <v/>
      </c>
      <c r="M3529" s="68" t="str">
        <f>IFERROR(VLOOKUP($B3529,APガラス性能一覧!$A$2:$M$6097,12,0),"")</f>
        <v/>
      </c>
      <c r="N3529" s="68" t="str">
        <f>IFERROR(VLOOKUP($B3529,APガラス性能一覧!$A$2:$M$6097,13,0),"")</f>
        <v/>
      </c>
    </row>
    <row r="3530" spans="2:14" x14ac:dyDescent="0.4">
      <c r="B3530" s="68" t="str">
        <f>IF($D$2="","",IF($E$2=0.65,IFERROR(IF(INDEX(APガラス性能一覧!A:A,MATCH(ROW(B3524),APガラス性能一覧!$O:$O,0))="","",INDEX(APガラス性能一覧!A:A,MATCH(ROW(B3524),APガラス性能一覧!$O:$O,0))),""),IFERROR(IF(INDEX(APガラス性能一覧!A:A,MATCH(ROW(B3524),APガラス性能一覧!$N:$N,0))="","",INDEX(APガラス性能一覧!A:A,MATCH(ROW(B3524),APガラス性能一覧!$N:$N,0))),"")))</f>
        <v/>
      </c>
      <c r="C3530" s="68" t="str">
        <f>IFERROR(VLOOKUP($B3530,APガラス性能一覧!$A$2:$M$6097,2,0),"")</f>
        <v/>
      </c>
      <c r="D3530" s="68" t="str">
        <f>IFERROR(VLOOKUP($B3530,APガラス性能一覧!$A$2:$M$6097,3,0),"")</f>
        <v/>
      </c>
      <c r="E3530" s="68" t="str">
        <f>IFERROR(VLOOKUP($B3530,APガラス性能一覧!$A$2:$M$6097,4,0),"")</f>
        <v/>
      </c>
      <c r="F3530" s="68" t="str">
        <f>IFERROR(VLOOKUP($B3530,APガラス性能一覧!$A$2:$M$6097,5,0),"")</f>
        <v/>
      </c>
      <c r="G3530" s="68" t="str">
        <f>IFERROR(VLOOKUP($B3530,APガラス性能一覧!$A$2:$M$6097,6,0),"")</f>
        <v/>
      </c>
      <c r="H3530" s="68" t="str">
        <f>IFERROR(VLOOKUP($B3530,APガラス性能一覧!$A$2:$M$6097,7,0),"")</f>
        <v/>
      </c>
      <c r="I3530" s="68" t="str">
        <f>IFERROR(VLOOKUP($B3530,APガラス性能一覧!$A$2:$M$6097,8,0),"")</f>
        <v/>
      </c>
      <c r="J3530" s="68" t="str">
        <f>IFERROR(VLOOKUP($B3530,APガラス性能一覧!$A$2:$M$6097,9,0),"")</f>
        <v/>
      </c>
      <c r="K3530" s="68" t="str">
        <f>IFERROR(VLOOKUP($B3530,APガラス性能一覧!$A$2:$M$6097,10,0),"")</f>
        <v/>
      </c>
      <c r="L3530" s="68" t="str">
        <f>IFERROR(VLOOKUP($B3530,APガラス性能一覧!$A$2:$M$6097,11,0),"")</f>
        <v/>
      </c>
      <c r="M3530" s="68" t="str">
        <f>IFERROR(VLOOKUP($B3530,APガラス性能一覧!$A$2:$M$6097,12,0),"")</f>
        <v/>
      </c>
      <c r="N3530" s="68" t="str">
        <f>IFERROR(VLOOKUP($B3530,APガラス性能一覧!$A$2:$M$6097,13,0),"")</f>
        <v/>
      </c>
    </row>
    <row r="3531" spans="2:14" x14ac:dyDescent="0.4">
      <c r="B3531" s="68" t="str">
        <f>IF($D$2="","",IF($E$2=0.65,IFERROR(IF(INDEX(APガラス性能一覧!A:A,MATCH(ROW(B3525),APガラス性能一覧!$O:$O,0))="","",INDEX(APガラス性能一覧!A:A,MATCH(ROW(B3525),APガラス性能一覧!$O:$O,0))),""),IFERROR(IF(INDEX(APガラス性能一覧!A:A,MATCH(ROW(B3525),APガラス性能一覧!$N:$N,0))="","",INDEX(APガラス性能一覧!A:A,MATCH(ROW(B3525),APガラス性能一覧!$N:$N,0))),"")))</f>
        <v/>
      </c>
      <c r="C3531" s="68" t="str">
        <f>IFERROR(VLOOKUP($B3531,APガラス性能一覧!$A$2:$M$6097,2,0),"")</f>
        <v/>
      </c>
      <c r="D3531" s="68" t="str">
        <f>IFERROR(VLOOKUP($B3531,APガラス性能一覧!$A$2:$M$6097,3,0),"")</f>
        <v/>
      </c>
      <c r="E3531" s="68" t="str">
        <f>IFERROR(VLOOKUP($B3531,APガラス性能一覧!$A$2:$M$6097,4,0),"")</f>
        <v/>
      </c>
      <c r="F3531" s="68" t="str">
        <f>IFERROR(VLOOKUP($B3531,APガラス性能一覧!$A$2:$M$6097,5,0),"")</f>
        <v/>
      </c>
      <c r="G3531" s="68" t="str">
        <f>IFERROR(VLOOKUP($B3531,APガラス性能一覧!$A$2:$M$6097,6,0),"")</f>
        <v/>
      </c>
      <c r="H3531" s="68" t="str">
        <f>IFERROR(VLOOKUP($B3531,APガラス性能一覧!$A$2:$M$6097,7,0),"")</f>
        <v/>
      </c>
      <c r="I3531" s="68" t="str">
        <f>IFERROR(VLOOKUP($B3531,APガラス性能一覧!$A$2:$M$6097,8,0),"")</f>
        <v/>
      </c>
      <c r="J3531" s="68" t="str">
        <f>IFERROR(VLOOKUP($B3531,APガラス性能一覧!$A$2:$M$6097,9,0),"")</f>
        <v/>
      </c>
      <c r="K3531" s="68" t="str">
        <f>IFERROR(VLOOKUP($B3531,APガラス性能一覧!$A$2:$M$6097,10,0),"")</f>
        <v/>
      </c>
      <c r="L3531" s="68" t="str">
        <f>IFERROR(VLOOKUP($B3531,APガラス性能一覧!$A$2:$M$6097,11,0),"")</f>
        <v/>
      </c>
      <c r="M3531" s="68" t="str">
        <f>IFERROR(VLOOKUP($B3531,APガラス性能一覧!$A$2:$M$6097,12,0),"")</f>
        <v/>
      </c>
      <c r="N3531" s="68" t="str">
        <f>IFERROR(VLOOKUP($B3531,APガラス性能一覧!$A$2:$M$6097,13,0),"")</f>
        <v/>
      </c>
    </row>
    <row r="3532" spans="2:14" x14ac:dyDescent="0.4">
      <c r="B3532" s="68" t="str">
        <f>IF($D$2="","",IF($E$2=0.65,IFERROR(IF(INDEX(APガラス性能一覧!A:A,MATCH(ROW(B3526),APガラス性能一覧!$O:$O,0))="","",INDEX(APガラス性能一覧!A:A,MATCH(ROW(B3526),APガラス性能一覧!$O:$O,0))),""),IFERROR(IF(INDEX(APガラス性能一覧!A:A,MATCH(ROW(B3526),APガラス性能一覧!$N:$N,0))="","",INDEX(APガラス性能一覧!A:A,MATCH(ROW(B3526),APガラス性能一覧!$N:$N,0))),"")))</f>
        <v/>
      </c>
      <c r="C3532" s="68" t="str">
        <f>IFERROR(VLOOKUP($B3532,APガラス性能一覧!$A$2:$M$6097,2,0),"")</f>
        <v/>
      </c>
      <c r="D3532" s="68" t="str">
        <f>IFERROR(VLOOKUP($B3532,APガラス性能一覧!$A$2:$M$6097,3,0),"")</f>
        <v/>
      </c>
      <c r="E3532" s="68" t="str">
        <f>IFERROR(VLOOKUP($B3532,APガラス性能一覧!$A$2:$M$6097,4,0),"")</f>
        <v/>
      </c>
      <c r="F3532" s="68" t="str">
        <f>IFERROR(VLOOKUP($B3532,APガラス性能一覧!$A$2:$M$6097,5,0),"")</f>
        <v/>
      </c>
      <c r="G3532" s="68" t="str">
        <f>IFERROR(VLOOKUP($B3532,APガラス性能一覧!$A$2:$M$6097,6,0),"")</f>
        <v/>
      </c>
      <c r="H3532" s="68" t="str">
        <f>IFERROR(VLOOKUP($B3532,APガラス性能一覧!$A$2:$M$6097,7,0),"")</f>
        <v/>
      </c>
      <c r="I3532" s="68" t="str">
        <f>IFERROR(VLOOKUP($B3532,APガラス性能一覧!$A$2:$M$6097,8,0),"")</f>
        <v/>
      </c>
      <c r="J3532" s="68" t="str">
        <f>IFERROR(VLOOKUP($B3532,APガラス性能一覧!$A$2:$M$6097,9,0),"")</f>
        <v/>
      </c>
      <c r="K3532" s="68" t="str">
        <f>IFERROR(VLOOKUP($B3532,APガラス性能一覧!$A$2:$M$6097,10,0),"")</f>
        <v/>
      </c>
      <c r="L3532" s="68" t="str">
        <f>IFERROR(VLOOKUP($B3532,APガラス性能一覧!$A$2:$M$6097,11,0),"")</f>
        <v/>
      </c>
      <c r="M3532" s="68" t="str">
        <f>IFERROR(VLOOKUP($B3532,APガラス性能一覧!$A$2:$M$6097,12,0),"")</f>
        <v/>
      </c>
      <c r="N3532" s="68" t="str">
        <f>IFERROR(VLOOKUP($B3532,APガラス性能一覧!$A$2:$M$6097,13,0),"")</f>
        <v/>
      </c>
    </row>
    <row r="3533" spans="2:14" x14ac:dyDescent="0.4">
      <c r="B3533" s="68" t="str">
        <f>IF($D$2="","",IF($E$2=0.65,IFERROR(IF(INDEX(APガラス性能一覧!A:A,MATCH(ROW(B3527),APガラス性能一覧!$O:$O,0))="","",INDEX(APガラス性能一覧!A:A,MATCH(ROW(B3527),APガラス性能一覧!$O:$O,0))),""),IFERROR(IF(INDEX(APガラス性能一覧!A:A,MATCH(ROW(B3527),APガラス性能一覧!$N:$N,0))="","",INDEX(APガラス性能一覧!A:A,MATCH(ROW(B3527),APガラス性能一覧!$N:$N,0))),"")))</f>
        <v/>
      </c>
      <c r="C3533" s="68" t="str">
        <f>IFERROR(VLOOKUP($B3533,APガラス性能一覧!$A$2:$M$6097,2,0),"")</f>
        <v/>
      </c>
      <c r="D3533" s="68" t="str">
        <f>IFERROR(VLOOKUP($B3533,APガラス性能一覧!$A$2:$M$6097,3,0),"")</f>
        <v/>
      </c>
      <c r="E3533" s="68" t="str">
        <f>IFERROR(VLOOKUP($B3533,APガラス性能一覧!$A$2:$M$6097,4,0),"")</f>
        <v/>
      </c>
      <c r="F3533" s="68" t="str">
        <f>IFERROR(VLOOKUP($B3533,APガラス性能一覧!$A$2:$M$6097,5,0),"")</f>
        <v/>
      </c>
      <c r="G3533" s="68" t="str">
        <f>IFERROR(VLOOKUP($B3533,APガラス性能一覧!$A$2:$M$6097,6,0),"")</f>
        <v/>
      </c>
      <c r="H3533" s="68" t="str">
        <f>IFERROR(VLOOKUP($B3533,APガラス性能一覧!$A$2:$M$6097,7,0),"")</f>
        <v/>
      </c>
      <c r="I3533" s="68" t="str">
        <f>IFERROR(VLOOKUP($B3533,APガラス性能一覧!$A$2:$M$6097,8,0),"")</f>
        <v/>
      </c>
      <c r="J3533" s="68" t="str">
        <f>IFERROR(VLOOKUP($B3533,APガラス性能一覧!$A$2:$M$6097,9,0),"")</f>
        <v/>
      </c>
      <c r="K3533" s="68" t="str">
        <f>IFERROR(VLOOKUP($B3533,APガラス性能一覧!$A$2:$M$6097,10,0),"")</f>
        <v/>
      </c>
      <c r="L3533" s="68" t="str">
        <f>IFERROR(VLOOKUP($B3533,APガラス性能一覧!$A$2:$M$6097,11,0),"")</f>
        <v/>
      </c>
      <c r="M3533" s="68" t="str">
        <f>IFERROR(VLOOKUP($B3533,APガラス性能一覧!$A$2:$M$6097,12,0),"")</f>
        <v/>
      </c>
      <c r="N3533" s="68" t="str">
        <f>IFERROR(VLOOKUP($B3533,APガラス性能一覧!$A$2:$M$6097,13,0),"")</f>
        <v/>
      </c>
    </row>
    <row r="3534" spans="2:14" x14ac:dyDescent="0.4">
      <c r="B3534" s="68" t="str">
        <f>IF($D$2="","",IF($E$2=0.65,IFERROR(IF(INDEX(APガラス性能一覧!A:A,MATCH(ROW(B3528),APガラス性能一覧!$O:$O,0))="","",INDEX(APガラス性能一覧!A:A,MATCH(ROW(B3528),APガラス性能一覧!$O:$O,0))),""),IFERROR(IF(INDEX(APガラス性能一覧!A:A,MATCH(ROW(B3528),APガラス性能一覧!$N:$N,0))="","",INDEX(APガラス性能一覧!A:A,MATCH(ROW(B3528),APガラス性能一覧!$N:$N,0))),"")))</f>
        <v/>
      </c>
      <c r="C3534" s="68" t="str">
        <f>IFERROR(VLOOKUP($B3534,APガラス性能一覧!$A$2:$M$6097,2,0),"")</f>
        <v/>
      </c>
      <c r="D3534" s="68" t="str">
        <f>IFERROR(VLOOKUP($B3534,APガラス性能一覧!$A$2:$M$6097,3,0),"")</f>
        <v/>
      </c>
      <c r="E3534" s="68" t="str">
        <f>IFERROR(VLOOKUP($B3534,APガラス性能一覧!$A$2:$M$6097,4,0),"")</f>
        <v/>
      </c>
      <c r="F3534" s="68" t="str">
        <f>IFERROR(VLOOKUP($B3534,APガラス性能一覧!$A$2:$M$6097,5,0),"")</f>
        <v/>
      </c>
      <c r="G3534" s="68" t="str">
        <f>IFERROR(VLOOKUP($B3534,APガラス性能一覧!$A$2:$M$6097,6,0),"")</f>
        <v/>
      </c>
      <c r="H3534" s="68" t="str">
        <f>IFERROR(VLOOKUP($B3534,APガラス性能一覧!$A$2:$M$6097,7,0),"")</f>
        <v/>
      </c>
      <c r="I3534" s="68" t="str">
        <f>IFERROR(VLOOKUP($B3534,APガラス性能一覧!$A$2:$M$6097,8,0),"")</f>
        <v/>
      </c>
      <c r="J3534" s="68" t="str">
        <f>IFERROR(VLOOKUP($B3534,APガラス性能一覧!$A$2:$M$6097,9,0),"")</f>
        <v/>
      </c>
      <c r="K3534" s="68" t="str">
        <f>IFERROR(VLOOKUP($B3534,APガラス性能一覧!$A$2:$M$6097,10,0),"")</f>
        <v/>
      </c>
      <c r="L3534" s="68" t="str">
        <f>IFERROR(VLOOKUP($B3534,APガラス性能一覧!$A$2:$M$6097,11,0),"")</f>
        <v/>
      </c>
      <c r="M3534" s="68" t="str">
        <f>IFERROR(VLOOKUP($B3534,APガラス性能一覧!$A$2:$M$6097,12,0),"")</f>
        <v/>
      </c>
      <c r="N3534" s="68" t="str">
        <f>IFERROR(VLOOKUP($B3534,APガラス性能一覧!$A$2:$M$6097,13,0),"")</f>
        <v/>
      </c>
    </row>
    <row r="3535" spans="2:14" x14ac:dyDescent="0.4">
      <c r="B3535" s="68" t="str">
        <f>IF($D$2="","",IF($E$2=0.65,IFERROR(IF(INDEX(APガラス性能一覧!A:A,MATCH(ROW(B3529),APガラス性能一覧!$O:$O,0))="","",INDEX(APガラス性能一覧!A:A,MATCH(ROW(B3529),APガラス性能一覧!$O:$O,0))),""),IFERROR(IF(INDEX(APガラス性能一覧!A:A,MATCH(ROW(B3529),APガラス性能一覧!$N:$N,0))="","",INDEX(APガラス性能一覧!A:A,MATCH(ROW(B3529),APガラス性能一覧!$N:$N,0))),"")))</f>
        <v/>
      </c>
      <c r="C3535" s="68" t="str">
        <f>IFERROR(VLOOKUP($B3535,APガラス性能一覧!$A$2:$M$6097,2,0),"")</f>
        <v/>
      </c>
      <c r="D3535" s="68" t="str">
        <f>IFERROR(VLOOKUP($B3535,APガラス性能一覧!$A$2:$M$6097,3,0),"")</f>
        <v/>
      </c>
      <c r="E3535" s="68" t="str">
        <f>IFERROR(VLOOKUP($B3535,APガラス性能一覧!$A$2:$M$6097,4,0),"")</f>
        <v/>
      </c>
      <c r="F3535" s="68" t="str">
        <f>IFERROR(VLOOKUP($B3535,APガラス性能一覧!$A$2:$M$6097,5,0),"")</f>
        <v/>
      </c>
      <c r="G3535" s="68" t="str">
        <f>IFERROR(VLOOKUP($B3535,APガラス性能一覧!$A$2:$M$6097,6,0),"")</f>
        <v/>
      </c>
      <c r="H3535" s="68" t="str">
        <f>IFERROR(VLOOKUP($B3535,APガラス性能一覧!$A$2:$M$6097,7,0),"")</f>
        <v/>
      </c>
      <c r="I3535" s="68" t="str">
        <f>IFERROR(VLOOKUP($B3535,APガラス性能一覧!$A$2:$M$6097,8,0),"")</f>
        <v/>
      </c>
      <c r="J3535" s="68" t="str">
        <f>IFERROR(VLOOKUP($B3535,APガラス性能一覧!$A$2:$M$6097,9,0),"")</f>
        <v/>
      </c>
      <c r="K3535" s="68" t="str">
        <f>IFERROR(VLOOKUP($B3535,APガラス性能一覧!$A$2:$M$6097,10,0),"")</f>
        <v/>
      </c>
      <c r="L3535" s="68" t="str">
        <f>IFERROR(VLOOKUP($B3535,APガラス性能一覧!$A$2:$M$6097,11,0),"")</f>
        <v/>
      </c>
      <c r="M3535" s="68" t="str">
        <f>IFERROR(VLOOKUP($B3535,APガラス性能一覧!$A$2:$M$6097,12,0),"")</f>
        <v/>
      </c>
      <c r="N3535" s="68" t="str">
        <f>IFERROR(VLOOKUP($B3535,APガラス性能一覧!$A$2:$M$6097,13,0),"")</f>
        <v/>
      </c>
    </row>
    <row r="3536" spans="2:14" x14ac:dyDescent="0.4">
      <c r="B3536" s="68" t="str">
        <f>IF($D$2="","",IF($E$2=0.65,IFERROR(IF(INDEX(APガラス性能一覧!A:A,MATCH(ROW(B3530),APガラス性能一覧!$O:$O,0))="","",INDEX(APガラス性能一覧!A:A,MATCH(ROW(B3530),APガラス性能一覧!$O:$O,0))),""),IFERROR(IF(INDEX(APガラス性能一覧!A:A,MATCH(ROW(B3530),APガラス性能一覧!$N:$N,0))="","",INDEX(APガラス性能一覧!A:A,MATCH(ROW(B3530),APガラス性能一覧!$N:$N,0))),"")))</f>
        <v/>
      </c>
      <c r="C3536" s="68" t="str">
        <f>IFERROR(VLOOKUP($B3536,APガラス性能一覧!$A$2:$M$6097,2,0),"")</f>
        <v/>
      </c>
      <c r="D3536" s="68" t="str">
        <f>IFERROR(VLOOKUP($B3536,APガラス性能一覧!$A$2:$M$6097,3,0),"")</f>
        <v/>
      </c>
      <c r="E3536" s="68" t="str">
        <f>IFERROR(VLOOKUP($B3536,APガラス性能一覧!$A$2:$M$6097,4,0),"")</f>
        <v/>
      </c>
      <c r="F3536" s="68" t="str">
        <f>IFERROR(VLOOKUP($B3536,APガラス性能一覧!$A$2:$M$6097,5,0),"")</f>
        <v/>
      </c>
      <c r="G3536" s="68" t="str">
        <f>IFERROR(VLOOKUP($B3536,APガラス性能一覧!$A$2:$M$6097,6,0),"")</f>
        <v/>
      </c>
      <c r="H3536" s="68" t="str">
        <f>IFERROR(VLOOKUP($B3536,APガラス性能一覧!$A$2:$M$6097,7,0),"")</f>
        <v/>
      </c>
      <c r="I3536" s="68" t="str">
        <f>IFERROR(VLOOKUP($B3536,APガラス性能一覧!$A$2:$M$6097,8,0),"")</f>
        <v/>
      </c>
      <c r="J3536" s="68" t="str">
        <f>IFERROR(VLOOKUP($B3536,APガラス性能一覧!$A$2:$M$6097,9,0),"")</f>
        <v/>
      </c>
      <c r="K3536" s="68" t="str">
        <f>IFERROR(VLOOKUP($B3536,APガラス性能一覧!$A$2:$M$6097,10,0),"")</f>
        <v/>
      </c>
      <c r="L3536" s="68" t="str">
        <f>IFERROR(VLOOKUP($B3536,APガラス性能一覧!$A$2:$M$6097,11,0),"")</f>
        <v/>
      </c>
      <c r="M3536" s="68" t="str">
        <f>IFERROR(VLOOKUP($B3536,APガラス性能一覧!$A$2:$M$6097,12,0),"")</f>
        <v/>
      </c>
      <c r="N3536" s="68" t="str">
        <f>IFERROR(VLOOKUP($B3536,APガラス性能一覧!$A$2:$M$6097,13,0),"")</f>
        <v/>
      </c>
    </row>
    <row r="3537" spans="2:14" x14ac:dyDescent="0.4">
      <c r="B3537" s="68" t="str">
        <f>IF($D$2="","",IF($E$2=0.65,IFERROR(IF(INDEX(APガラス性能一覧!A:A,MATCH(ROW(B3531),APガラス性能一覧!$O:$O,0))="","",INDEX(APガラス性能一覧!A:A,MATCH(ROW(B3531),APガラス性能一覧!$O:$O,0))),""),IFERROR(IF(INDEX(APガラス性能一覧!A:A,MATCH(ROW(B3531),APガラス性能一覧!$N:$N,0))="","",INDEX(APガラス性能一覧!A:A,MATCH(ROW(B3531),APガラス性能一覧!$N:$N,0))),"")))</f>
        <v/>
      </c>
      <c r="C3537" s="68" t="str">
        <f>IFERROR(VLOOKUP($B3537,APガラス性能一覧!$A$2:$M$6097,2,0),"")</f>
        <v/>
      </c>
      <c r="D3537" s="68" t="str">
        <f>IFERROR(VLOOKUP($B3537,APガラス性能一覧!$A$2:$M$6097,3,0),"")</f>
        <v/>
      </c>
      <c r="E3537" s="68" t="str">
        <f>IFERROR(VLOOKUP($B3537,APガラス性能一覧!$A$2:$M$6097,4,0),"")</f>
        <v/>
      </c>
      <c r="F3537" s="68" t="str">
        <f>IFERROR(VLOOKUP($B3537,APガラス性能一覧!$A$2:$M$6097,5,0),"")</f>
        <v/>
      </c>
      <c r="G3537" s="68" t="str">
        <f>IFERROR(VLOOKUP($B3537,APガラス性能一覧!$A$2:$M$6097,6,0),"")</f>
        <v/>
      </c>
      <c r="H3537" s="68" t="str">
        <f>IFERROR(VLOOKUP($B3537,APガラス性能一覧!$A$2:$M$6097,7,0),"")</f>
        <v/>
      </c>
      <c r="I3537" s="68" t="str">
        <f>IFERROR(VLOOKUP($B3537,APガラス性能一覧!$A$2:$M$6097,8,0),"")</f>
        <v/>
      </c>
      <c r="J3537" s="68" t="str">
        <f>IFERROR(VLOOKUP($B3537,APガラス性能一覧!$A$2:$M$6097,9,0),"")</f>
        <v/>
      </c>
      <c r="K3537" s="68" t="str">
        <f>IFERROR(VLOOKUP($B3537,APガラス性能一覧!$A$2:$M$6097,10,0),"")</f>
        <v/>
      </c>
      <c r="L3537" s="68" t="str">
        <f>IFERROR(VLOOKUP($B3537,APガラス性能一覧!$A$2:$M$6097,11,0),"")</f>
        <v/>
      </c>
      <c r="M3537" s="68" t="str">
        <f>IFERROR(VLOOKUP($B3537,APガラス性能一覧!$A$2:$M$6097,12,0),"")</f>
        <v/>
      </c>
      <c r="N3537" s="68" t="str">
        <f>IFERROR(VLOOKUP($B3537,APガラス性能一覧!$A$2:$M$6097,13,0),"")</f>
        <v/>
      </c>
    </row>
    <row r="3538" spans="2:14" x14ac:dyDescent="0.4">
      <c r="B3538" s="68" t="str">
        <f>IF($D$2="","",IF($E$2=0.65,IFERROR(IF(INDEX(APガラス性能一覧!A:A,MATCH(ROW(B3532),APガラス性能一覧!$O:$O,0))="","",INDEX(APガラス性能一覧!A:A,MATCH(ROW(B3532),APガラス性能一覧!$O:$O,0))),""),IFERROR(IF(INDEX(APガラス性能一覧!A:A,MATCH(ROW(B3532),APガラス性能一覧!$N:$N,0))="","",INDEX(APガラス性能一覧!A:A,MATCH(ROW(B3532),APガラス性能一覧!$N:$N,0))),"")))</f>
        <v/>
      </c>
      <c r="C3538" s="68" t="str">
        <f>IFERROR(VLOOKUP($B3538,APガラス性能一覧!$A$2:$M$6097,2,0),"")</f>
        <v/>
      </c>
      <c r="D3538" s="68" t="str">
        <f>IFERROR(VLOOKUP($B3538,APガラス性能一覧!$A$2:$M$6097,3,0),"")</f>
        <v/>
      </c>
      <c r="E3538" s="68" t="str">
        <f>IFERROR(VLOOKUP($B3538,APガラス性能一覧!$A$2:$M$6097,4,0),"")</f>
        <v/>
      </c>
      <c r="F3538" s="68" t="str">
        <f>IFERROR(VLOOKUP($B3538,APガラス性能一覧!$A$2:$M$6097,5,0),"")</f>
        <v/>
      </c>
      <c r="G3538" s="68" t="str">
        <f>IFERROR(VLOOKUP($B3538,APガラス性能一覧!$A$2:$M$6097,6,0),"")</f>
        <v/>
      </c>
      <c r="H3538" s="68" t="str">
        <f>IFERROR(VLOOKUP($B3538,APガラス性能一覧!$A$2:$M$6097,7,0),"")</f>
        <v/>
      </c>
      <c r="I3538" s="68" t="str">
        <f>IFERROR(VLOOKUP($B3538,APガラス性能一覧!$A$2:$M$6097,8,0),"")</f>
        <v/>
      </c>
      <c r="J3538" s="68" t="str">
        <f>IFERROR(VLOOKUP($B3538,APガラス性能一覧!$A$2:$M$6097,9,0),"")</f>
        <v/>
      </c>
      <c r="K3538" s="68" t="str">
        <f>IFERROR(VLOOKUP($B3538,APガラス性能一覧!$A$2:$M$6097,10,0),"")</f>
        <v/>
      </c>
      <c r="L3538" s="68" t="str">
        <f>IFERROR(VLOOKUP($B3538,APガラス性能一覧!$A$2:$M$6097,11,0),"")</f>
        <v/>
      </c>
      <c r="M3538" s="68" t="str">
        <f>IFERROR(VLOOKUP($B3538,APガラス性能一覧!$A$2:$M$6097,12,0),"")</f>
        <v/>
      </c>
      <c r="N3538" s="68" t="str">
        <f>IFERROR(VLOOKUP($B3538,APガラス性能一覧!$A$2:$M$6097,13,0),"")</f>
        <v/>
      </c>
    </row>
    <row r="3539" spans="2:14" x14ac:dyDescent="0.4">
      <c r="B3539" s="68" t="str">
        <f>IF($D$2="","",IF($E$2=0.65,IFERROR(IF(INDEX(APガラス性能一覧!A:A,MATCH(ROW(B3533),APガラス性能一覧!$O:$O,0))="","",INDEX(APガラス性能一覧!A:A,MATCH(ROW(B3533),APガラス性能一覧!$O:$O,0))),""),IFERROR(IF(INDEX(APガラス性能一覧!A:A,MATCH(ROW(B3533),APガラス性能一覧!$N:$N,0))="","",INDEX(APガラス性能一覧!A:A,MATCH(ROW(B3533),APガラス性能一覧!$N:$N,0))),"")))</f>
        <v/>
      </c>
      <c r="C3539" s="68" t="str">
        <f>IFERROR(VLOOKUP($B3539,APガラス性能一覧!$A$2:$M$6097,2,0),"")</f>
        <v/>
      </c>
      <c r="D3539" s="68" t="str">
        <f>IFERROR(VLOOKUP($B3539,APガラス性能一覧!$A$2:$M$6097,3,0),"")</f>
        <v/>
      </c>
      <c r="E3539" s="68" t="str">
        <f>IFERROR(VLOOKUP($B3539,APガラス性能一覧!$A$2:$M$6097,4,0),"")</f>
        <v/>
      </c>
      <c r="F3539" s="68" t="str">
        <f>IFERROR(VLOOKUP($B3539,APガラス性能一覧!$A$2:$M$6097,5,0),"")</f>
        <v/>
      </c>
      <c r="G3539" s="68" t="str">
        <f>IFERROR(VLOOKUP($B3539,APガラス性能一覧!$A$2:$M$6097,6,0),"")</f>
        <v/>
      </c>
      <c r="H3539" s="68" t="str">
        <f>IFERROR(VLOOKUP($B3539,APガラス性能一覧!$A$2:$M$6097,7,0),"")</f>
        <v/>
      </c>
      <c r="I3539" s="68" t="str">
        <f>IFERROR(VLOOKUP($B3539,APガラス性能一覧!$A$2:$M$6097,8,0),"")</f>
        <v/>
      </c>
      <c r="J3539" s="68" t="str">
        <f>IFERROR(VLOOKUP($B3539,APガラス性能一覧!$A$2:$M$6097,9,0),"")</f>
        <v/>
      </c>
      <c r="K3539" s="68" t="str">
        <f>IFERROR(VLOOKUP($B3539,APガラス性能一覧!$A$2:$M$6097,10,0),"")</f>
        <v/>
      </c>
      <c r="L3539" s="68" t="str">
        <f>IFERROR(VLOOKUP($B3539,APガラス性能一覧!$A$2:$M$6097,11,0),"")</f>
        <v/>
      </c>
      <c r="M3539" s="68" t="str">
        <f>IFERROR(VLOOKUP($B3539,APガラス性能一覧!$A$2:$M$6097,12,0),"")</f>
        <v/>
      </c>
      <c r="N3539" s="68" t="str">
        <f>IFERROR(VLOOKUP($B3539,APガラス性能一覧!$A$2:$M$6097,13,0),"")</f>
        <v/>
      </c>
    </row>
    <row r="3540" spans="2:14" x14ac:dyDescent="0.4">
      <c r="B3540" s="68" t="str">
        <f>IF($D$2="","",IF($E$2=0.65,IFERROR(IF(INDEX(APガラス性能一覧!A:A,MATCH(ROW(B3534),APガラス性能一覧!$O:$O,0))="","",INDEX(APガラス性能一覧!A:A,MATCH(ROW(B3534),APガラス性能一覧!$O:$O,0))),""),IFERROR(IF(INDEX(APガラス性能一覧!A:A,MATCH(ROW(B3534),APガラス性能一覧!$N:$N,0))="","",INDEX(APガラス性能一覧!A:A,MATCH(ROW(B3534),APガラス性能一覧!$N:$N,0))),"")))</f>
        <v/>
      </c>
      <c r="C3540" s="68" t="str">
        <f>IFERROR(VLOOKUP($B3540,APガラス性能一覧!$A$2:$M$6097,2,0),"")</f>
        <v/>
      </c>
      <c r="D3540" s="68" t="str">
        <f>IFERROR(VLOOKUP($B3540,APガラス性能一覧!$A$2:$M$6097,3,0),"")</f>
        <v/>
      </c>
      <c r="E3540" s="68" t="str">
        <f>IFERROR(VLOOKUP($B3540,APガラス性能一覧!$A$2:$M$6097,4,0),"")</f>
        <v/>
      </c>
      <c r="F3540" s="68" t="str">
        <f>IFERROR(VLOOKUP($B3540,APガラス性能一覧!$A$2:$M$6097,5,0),"")</f>
        <v/>
      </c>
      <c r="G3540" s="68" t="str">
        <f>IFERROR(VLOOKUP($B3540,APガラス性能一覧!$A$2:$M$6097,6,0),"")</f>
        <v/>
      </c>
      <c r="H3540" s="68" t="str">
        <f>IFERROR(VLOOKUP($B3540,APガラス性能一覧!$A$2:$M$6097,7,0),"")</f>
        <v/>
      </c>
      <c r="I3540" s="68" t="str">
        <f>IFERROR(VLOOKUP($B3540,APガラス性能一覧!$A$2:$M$6097,8,0),"")</f>
        <v/>
      </c>
      <c r="J3540" s="68" t="str">
        <f>IFERROR(VLOOKUP($B3540,APガラス性能一覧!$A$2:$M$6097,9,0),"")</f>
        <v/>
      </c>
      <c r="K3540" s="68" t="str">
        <f>IFERROR(VLOOKUP($B3540,APガラス性能一覧!$A$2:$M$6097,10,0),"")</f>
        <v/>
      </c>
      <c r="L3540" s="68" t="str">
        <f>IFERROR(VLOOKUP($B3540,APガラス性能一覧!$A$2:$M$6097,11,0),"")</f>
        <v/>
      </c>
      <c r="M3540" s="68" t="str">
        <f>IFERROR(VLOOKUP($B3540,APガラス性能一覧!$A$2:$M$6097,12,0),"")</f>
        <v/>
      </c>
      <c r="N3540" s="68" t="str">
        <f>IFERROR(VLOOKUP($B3540,APガラス性能一覧!$A$2:$M$6097,13,0),"")</f>
        <v/>
      </c>
    </row>
    <row r="3541" spans="2:14" x14ac:dyDescent="0.4">
      <c r="B3541" s="68" t="str">
        <f>IF($D$2="","",IF($E$2=0.65,IFERROR(IF(INDEX(APガラス性能一覧!A:A,MATCH(ROW(B3535),APガラス性能一覧!$O:$O,0))="","",INDEX(APガラス性能一覧!A:A,MATCH(ROW(B3535),APガラス性能一覧!$O:$O,0))),""),IFERROR(IF(INDEX(APガラス性能一覧!A:A,MATCH(ROW(B3535),APガラス性能一覧!$N:$N,0))="","",INDEX(APガラス性能一覧!A:A,MATCH(ROW(B3535),APガラス性能一覧!$N:$N,0))),"")))</f>
        <v/>
      </c>
      <c r="C3541" s="68" t="str">
        <f>IFERROR(VLOOKUP($B3541,APガラス性能一覧!$A$2:$M$6097,2,0),"")</f>
        <v/>
      </c>
      <c r="D3541" s="68" t="str">
        <f>IFERROR(VLOOKUP($B3541,APガラス性能一覧!$A$2:$M$6097,3,0),"")</f>
        <v/>
      </c>
      <c r="E3541" s="68" t="str">
        <f>IFERROR(VLOOKUP($B3541,APガラス性能一覧!$A$2:$M$6097,4,0),"")</f>
        <v/>
      </c>
      <c r="F3541" s="68" t="str">
        <f>IFERROR(VLOOKUP($B3541,APガラス性能一覧!$A$2:$M$6097,5,0),"")</f>
        <v/>
      </c>
      <c r="G3541" s="68" t="str">
        <f>IFERROR(VLOOKUP($B3541,APガラス性能一覧!$A$2:$M$6097,6,0),"")</f>
        <v/>
      </c>
      <c r="H3541" s="68" t="str">
        <f>IFERROR(VLOOKUP($B3541,APガラス性能一覧!$A$2:$M$6097,7,0),"")</f>
        <v/>
      </c>
      <c r="I3541" s="68" t="str">
        <f>IFERROR(VLOOKUP($B3541,APガラス性能一覧!$A$2:$M$6097,8,0),"")</f>
        <v/>
      </c>
      <c r="J3541" s="68" t="str">
        <f>IFERROR(VLOOKUP($B3541,APガラス性能一覧!$A$2:$M$6097,9,0),"")</f>
        <v/>
      </c>
      <c r="K3541" s="68" t="str">
        <f>IFERROR(VLOOKUP($B3541,APガラス性能一覧!$A$2:$M$6097,10,0),"")</f>
        <v/>
      </c>
      <c r="L3541" s="68" t="str">
        <f>IFERROR(VLOOKUP($B3541,APガラス性能一覧!$A$2:$M$6097,11,0),"")</f>
        <v/>
      </c>
      <c r="M3541" s="68" t="str">
        <f>IFERROR(VLOOKUP($B3541,APガラス性能一覧!$A$2:$M$6097,12,0),"")</f>
        <v/>
      </c>
      <c r="N3541" s="68" t="str">
        <f>IFERROR(VLOOKUP($B3541,APガラス性能一覧!$A$2:$M$6097,13,0),"")</f>
        <v/>
      </c>
    </row>
    <row r="3542" spans="2:14" x14ac:dyDescent="0.4">
      <c r="B3542" s="68" t="str">
        <f>IF($D$2="","",IF($E$2=0.65,IFERROR(IF(INDEX(APガラス性能一覧!A:A,MATCH(ROW(B3536),APガラス性能一覧!$O:$O,0))="","",INDEX(APガラス性能一覧!A:A,MATCH(ROW(B3536),APガラス性能一覧!$O:$O,0))),""),IFERROR(IF(INDEX(APガラス性能一覧!A:A,MATCH(ROW(B3536),APガラス性能一覧!$N:$N,0))="","",INDEX(APガラス性能一覧!A:A,MATCH(ROW(B3536),APガラス性能一覧!$N:$N,0))),"")))</f>
        <v/>
      </c>
      <c r="C3542" s="68" t="str">
        <f>IFERROR(VLOOKUP($B3542,APガラス性能一覧!$A$2:$M$6097,2,0),"")</f>
        <v/>
      </c>
      <c r="D3542" s="68" t="str">
        <f>IFERROR(VLOOKUP($B3542,APガラス性能一覧!$A$2:$M$6097,3,0),"")</f>
        <v/>
      </c>
      <c r="E3542" s="68" t="str">
        <f>IFERROR(VLOOKUP($B3542,APガラス性能一覧!$A$2:$M$6097,4,0),"")</f>
        <v/>
      </c>
      <c r="F3542" s="68" t="str">
        <f>IFERROR(VLOOKUP($B3542,APガラス性能一覧!$A$2:$M$6097,5,0),"")</f>
        <v/>
      </c>
      <c r="G3542" s="68" t="str">
        <f>IFERROR(VLOOKUP($B3542,APガラス性能一覧!$A$2:$M$6097,6,0),"")</f>
        <v/>
      </c>
      <c r="H3542" s="68" t="str">
        <f>IFERROR(VLOOKUP($B3542,APガラス性能一覧!$A$2:$M$6097,7,0),"")</f>
        <v/>
      </c>
      <c r="I3542" s="68" t="str">
        <f>IFERROR(VLOOKUP($B3542,APガラス性能一覧!$A$2:$M$6097,8,0),"")</f>
        <v/>
      </c>
      <c r="J3542" s="68" t="str">
        <f>IFERROR(VLOOKUP($B3542,APガラス性能一覧!$A$2:$M$6097,9,0),"")</f>
        <v/>
      </c>
      <c r="K3542" s="68" t="str">
        <f>IFERROR(VLOOKUP($B3542,APガラス性能一覧!$A$2:$M$6097,10,0),"")</f>
        <v/>
      </c>
      <c r="L3542" s="68" t="str">
        <f>IFERROR(VLOOKUP($B3542,APガラス性能一覧!$A$2:$M$6097,11,0),"")</f>
        <v/>
      </c>
      <c r="M3542" s="68" t="str">
        <f>IFERROR(VLOOKUP($B3542,APガラス性能一覧!$A$2:$M$6097,12,0),"")</f>
        <v/>
      </c>
      <c r="N3542" s="68" t="str">
        <f>IFERROR(VLOOKUP($B3542,APガラス性能一覧!$A$2:$M$6097,13,0),"")</f>
        <v/>
      </c>
    </row>
    <row r="3543" spans="2:14" x14ac:dyDescent="0.4">
      <c r="B3543" s="68" t="str">
        <f>IF($D$2="","",IF($E$2=0.65,IFERROR(IF(INDEX(APガラス性能一覧!A:A,MATCH(ROW(B3537),APガラス性能一覧!$O:$O,0))="","",INDEX(APガラス性能一覧!A:A,MATCH(ROW(B3537),APガラス性能一覧!$O:$O,0))),""),IFERROR(IF(INDEX(APガラス性能一覧!A:A,MATCH(ROW(B3537),APガラス性能一覧!$N:$N,0))="","",INDEX(APガラス性能一覧!A:A,MATCH(ROW(B3537),APガラス性能一覧!$N:$N,0))),"")))</f>
        <v/>
      </c>
      <c r="C3543" s="68" t="str">
        <f>IFERROR(VLOOKUP($B3543,APガラス性能一覧!$A$2:$M$6097,2,0),"")</f>
        <v/>
      </c>
      <c r="D3543" s="68" t="str">
        <f>IFERROR(VLOOKUP($B3543,APガラス性能一覧!$A$2:$M$6097,3,0),"")</f>
        <v/>
      </c>
      <c r="E3543" s="68" t="str">
        <f>IFERROR(VLOOKUP($B3543,APガラス性能一覧!$A$2:$M$6097,4,0),"")</f>
        <v/>
      </c>
      <c r="F3543" s="68" t="str">
        <f>IFERROR(VLOOKUP($B3543,APガラス性能一覧!$A$2:$M$6097,5,0),"")</f>
        <v/>
      </c>
      <c r="G3543" s="68" t="str">
        <f>IFERROR(VLOOKUP($B3543,APガラス性能一覧!$A$2:$M$6097,6,0),"")</f>
        <v/>
      </c>
      <c r="H3543" s="68" t="str">
        <f>IFERROR(VLOOKUP($B3543,APガラス性能一覧!$A$2:$M$6097,7,0),"")</f>
        <v/>
      </c>
      <c r="I3543" s="68" t="str">
        <f>IFERROR(VLOOKUP($B3543,APガラス性能一覧!$A$2:$M$6097,8,0),"")</f>
        <v/>
      </c>
      <c r="J3543" s="68" t="str">
        <f>IFERROR(VLOOKUP($B3543,APガラス性能一覧!$A$2:$M$6097,9,0),"")</f>
        <v/>
      </c>
      <c r="K3543" s="68" t="str">
        <f>IFERROR(VLOOKUP($B3543,APガラス性能一覧!$A$2:$M$6097,10,0),"")</f>
        <v/>
      </c>
      <c r="L3543" s="68" t="str">
        <f>IFERROR(VLOOKUP($B3543,APガラス性能一覧!$A$2:$M$6097,11,0),"")</f>
        <v/>
      </c>
      <c r="M3543" s="68" t="str">
        <f>IFERROR(VLOOKUP($B3543,APガラス性能一覧!$A$2:$M$6097,12,0),"")</f>
        <v/>
      </c>
      <c r="N3543" s="68" t="str">
        <f>IFERROR(VLOOKUP($B3543,APガラス性能一覧!$A$2:$M$6097,13,0),"")</f>
        <v/>
      </c>
    </row>
    <row r="3544" spans="2:14" x14ac:dyDescent="0.4">
      <c r="B3544" s="68" t="str">
        <f>IF($D$2="","",IF($E$2=0.65,IFERROR(IF(INDEX(APガラス性能一覧!A:A,MATCH(ROW(B3538),APガラス性能一覧!$O:$O,0))="","",INDEX(APガラス性能一覧!A:A,MATCH(ROW(B3538),APガラス性能一覧!$O:$O,0))),""),IFERROR(IF(INDEX(APガラス性能一覧!A:A,MATCH(ROW(B3538),APガラス性能一覧!$N:$N,0))="","",INDEX(APガラス性能一覧!A:A,MATCH(ROW(B3538),APガラス性能一覧!$N:$N,0))),"")))</f>
        <v/>
      </c>
      <c r="C3544" s="68" t="str">
        <f>IFERROR(VLOOKUP($B3544,APガラス性能一覧!$A$2:$M$6097,2,0),"")</f>
        <v/>
      </c>
      <c r="D3544" s="68" t="str">
        <f>IFERROR(VLOOKUP($B3544,APガラス性能一覧!$A$2:$M$6097,3,0),"")</f>
        <v/>
      </c>
      <c r="E3544" s="68" t="str">
        <f>IFERROR(VLOOKUP($B3544,APガラス性能一覧!$A$2:$M$6097,4,0),"")</f>
        <v/>
      </c>
      <c r="F3544" s="68" t="str">
        <f>IFERROR(VLOOKUP($B3544,APガラス性能一覧!$A$2:$M$6097,5,0),"")</f>
        <v/>
      </c>
      <c r="G3544" s="68" t="str">
        <f>IFERROR(VLOOKUP($B3544,APガラス性能一覧!$A$2:$M$6097,6,0),"")</f>
        <v/>
      </c>
      <c r="H3544" s="68" t="str">
        <f>IFERROR(VLOOKUP($B3544,APガラス性能一覧!$A$2:$M$6097,7,0),"")</f>
        <v/>
      </c>
      <c r="I3544" s="68" t="str">
        <f>IFERROR(VLOOKUP($B3544,APガラス性能一覧!$A$2:$M$6097,8,0),"")</f>
        <v/>
      </c>
      <c r="J3544" s="68" t="str">
        <f>IFERROR(VLOOKUP($B3544,APガラス性能一覧!$A$2:$M$6097,9,0),"")</f>
        <v/>
      </c>
      <c r="K3544" s="68" t="str">
        <f>IFERROR(VLOOKUP($B3544,APガラス性能一覧!$A$2:$M$6097,10,0),"")</f>
        <v/>
      </c>
      <c r="L3544" s="68" t="str">
        <f>IFERROR(VLOOKUP($B3544,APガラス性能一覧!$A$2:$M$6097,11,0),"")</f>
        <v/>
      </c>
      <c r="M3544" s="68" t="str">
        <f>IFERROR(VLOOKUP($B3544,APガラス性能一覧!$A$2:$M$6097,12,0),"")</f>
        <v/>
      </c>
      <c r="N3544" s="68" t="str">
        <f>IFERROR(VLOOKUP($B3544,APガラス性能一覧!$A$2:$M$6097,13,0),"")</f>
        <v/>
      </c>
    </row>
    <row r="3545" spans="2:14" x14ac:dyDescent="0.4">
      <c r="B3545" s="68" t="str">
        <f>IF($D$2="","",IF($E$2=0.65,IFERROR(IF(INDEX(APガラス性能一覧!A:A,MATCH(ROW(B3539),APガラス性能一覧!$O:$O,0))="","",INDEX(APガラス性能一覧!A:A,MATCH(ROW(B3539),APガラス性能一覧!$O:$O,0))),""),IFERROR(IF(INDEX(APガラス性能一覧!A:A,MATCH(ROW(B3539),APガラス性能一覧!$N:$N,0))="","",INDEX(APガラス性能一覧!A:A,MATCH(ROW(B3539),APガラス性能一覧!$N:$N,0))),"")))</f>
        <v/>
      </c>
      <c r="C3545" s="68" t="str">
        <f>IFERROR(VLOOKUP($B3545,APガラス性能一覧!$A$2:$M$6097,2,0),"")</f>
        <v/>
      </c>
      <c r="D3545" s="68" t="str">
        <f>IFERROR(VLOOKUP($B3545,APガラス性能一覧!$A$2:$M$6097,3,0),"")</f>
        <v/>
      </c>
      <c r="E3545" s="68" t="str">
        <f>IFERROR(VLOOKUP($B3545,APガラス性能一覧!$A$2:$M$6097,4,0),"")</f>
        <v/>
      </c>
      <c r="F3545" s="68" t="str">
        <f>IFERROR(VLOOKUP($B3545,APガラス性能一覧!$A$2:$M$6097,5,0),"")</f>
        <v/>
      </c>
      <c r="G3545" s="68" t="str">
        <f>IFERROR(VLOOKUP($B3545,APガラス性能一覧!$A$2:$M$6097,6,0),"")</f>
        <v/>
      </c>
      <c r="H3545" s="68" t="str">
        <f>IFERROR(VLOOKUP($B3545,APガラス性能一覧!$A$2:$M$6097,7,0),"")</f>
        <v/>
      </c>
      <c r="I3545" s="68" t="str">
        <f>IFERROR(VLOOKUP($B3545,APガラス性能一覧!$A$2:$M$6097,8,0),"")</f>
        <v/>
      </c>
      <c r="J3545" s="68" t="str">
        <f>IFERROR(VLOOKUP($B3545,APガラス性能一覧!$A$2:$M$6097,9,0),"")</f>
        <v/>
      </c>
      <c r="K3545" s="68" t="str">
        <f>IFERROR(VLOOKUP($B3545,APガラス性能一覧!$A$2:$M$6097,10,0),"")</f>
        <v/>
      </c>
      <c r="L3545" s="68" t="str">
        <f>IFERROR(VLOOKUP($B3545,APガラス性能一覧!$A$2:$M$6097,11,0),"")</f>
        <v/>
      </c>
      <c r="M3545" s="68" t="str">
        <f>IFERROR(VLOOKUP($B3545,APガラス性能一覧!$A$2:$M$6097,12,0),"")</f>
        <v/>
      </c>
      <c r="N3545" s="68" t="str">
        <f>IFERROR(VLOOKUP($B3545,APガラス性能一覧!$A$2:$M$6097,13,0),"")</f>
        <v/>
      </c>
    </row>
    <row r="3546" spans="2:14" x14ac:dyDescent="0.4">
      <c r="B3546" s="68" t="str">
        <f>IF($D$2="","",IF($E$2=0.65,IFERROR(IF(INDEX(APガラス性能一覧!A:A,MATCH(ROW(B3540),APガラス性能一覧!$O:$O,0))="","",INDEX(APガラス性能一覧!A:A,MATCH(ROW(B3540),APガラス性能一覧!$O:$O,0))),""),IFERROR(IF(INDEX(APガラス性能一覧!A:A,MATCH(ROW(B3540),APガラス性能一覧!$N:$N,0))="","",INDEX(APガラス性能一覧!A:A,MATCH(ROW(B3540),APガラス性能一覧!$N:$N,0))),"")))</f>
        <v/>
      </c>
      <c r="C3546" s="68" t="str">
        <f>IFERROR(VLOOKUP($B3546,APガラス性能一覧!$A$2:$M$6097,2,0),"")</f>
        <v/>
      </c>
      <c r="D3546" s="68" t="str">
        <f>IFERROR(VLOOKUP($B3546,APガラス性能一覧!$A$2:$M$6097,3,0),"")</f>
        <v/>
      </c>
      <c r="E3546" s="68" t="str">
        <f>IFERROR(VLOOKUP($B3546,APガラス性能一覧!$A$2:$M$6097,4,0),"")</f>
        <v/>
      </c>
      <c r="F3546" s="68" t="str">
        <f>IFERROR(VLOOKUP($B3546,APガラス性能一覧!$A$2:$M$6097,5,0),"")</f>
        <v/>
      </c>
      <c r="G3546" s="68" t="str">
        <f>IFERROR(VLOOKUP($B3546,APガラス性能一覧!$A$2:$M$6097,6,0),"")</f>
        <v/>
      </c>
      <c r="H3546" s="68" t="str">
        <f>IFERROR(VLOOKUP($B3546,APガラス性能一覧!$A$2:$M$6097,7,0),"")</f>
        <v/>
      </c>
      <c r="I3546" s="68" t="str">
        <f>IFERROR(VLOOKUP($B3546,APガラス性能一覧!$A$2:$M$6097,8,0),"")</f>
        <v/>
      </c>
      <c r="J3546" s="68" t="str">
        <f>IFERROR(VLOOKUP($B3546,APガラス性能一覧!$A$2:$M$6097,9,0),"")</f>
        <v/>
      </c>
      <c r="K3546" s="68" t="str">
        <f>IFERROR(VLOOKUP($B3546,APガラス性能一覧!$A$2:$M$6097,10,0),"")</f>
        <v/>
      </c>
      <c r="L3546" s="68" t="str">
        <f>IFERROR(VLOOKUP($B3546,APガラス性能一覧!$A$2:$M$6097,11,0),"")</f>
        <v/>
      </c>
      <c r="M3546" s="68" t="str">
        <f>IFERROR(VLOOKUP($B3546,APガラス性能一覧!$A$2:$M$6097,12,0),"")</f>
        <v/>
      </c>
      <c r="N3546" s="68" t="str">
        <f>IFERROR(VLOOKUP($B3546,APガラス性能一覧!$A$2:$M$6097,13,0),"")</f>
        <v/>
      </c>
    </row>
    <row r="3547" spans="2:14" x14ac:dyDescent="0.4">
      <c r="B3547" s="68" t="str">
        <f>IF($D$2="","",IF($E$2=0.65,IFERROR(IF(INDEX(APガラス性能一覧!A:A,MATCH(ROW(B3541),APガラス性能一覧!$O:$O,0))="","",INDEX(APガラス性能一覧!A:A,MATCH(ROW(B3541),APガラス性能一覧!$O:$O,0))),""),IFERROR(IF(INDEX(APガラス性能一覧!A:A,MATCH(ROW(B3541),APガラス性能一覧!$N:$N,0))="","",INDEX(APガラス性能一覧!A:A,MATCH(ROW(B3541),APガラス性能一覧!$N:$N,0))),"")))</f>
        <v/>
      </c>
      <c r="C3547" s="68" t="str">
        <f>IFERROR(VLOOKUP($B3547,APガラス性能一覧!$A$2:$M$6097,2,0),"")</f>
        <v/>
      </c>
      <c r="D3547" s="68" t="str">
        <f>IFERROR(VLOOKUP($B3547,APガラス性能一覧!$A$2:$M$6097,3,0),"")</f>
        <v/>
      </c>
      <c r="E3547" s="68" t="str">
        <f>IFERROR(VLOOKUP($B3547,APガラス性能一覧!$A$2:$M$6097,4,0),"")</f>
        <v/>
      </c>
      <c r="F3547" s="68" t="str">
        <f>IFERROR(VLOOKUP($B3547,APガラス性能一覧!$A$2:$M$6097,5,0),"")</f>
        <v/>
      </c>
      <c r="G3547" s="68" t="str">
        <f>IFERROR(VLOOKUP($B3547,APガラス性能一覧!$A$2:$M$6097,6,0),"")</f>
        <v/>
      </c>
      <c r="H3547" s="68" t="str">
        <f>IFERROR(VLOOKUP($B3547,APガラス性能一覧!$A$2:$M$6097,7,0),"")</f>
        <v/>
      </c>
      <c r="I3547" s="68" t="str">
        <f>IFERROR(VLOOKUP($B3547,APガラス性能一覧!$A$2:$M$6097,8,0),"")</f>
        <v/>
      </c>
      <c r="J3547" s="68" t="str">
        <f>IFERROR(VLOOKUP($B3547,APガラス性能一覧!$A$2:$M$6097,9,0),"")</f>
        <v/>
      </c>
      <c r="K3547" s="68" t="str">
        <f>IFERROR(VLOOKUP($B3547,APガラス性能一覧!$A$2:$M$6097,10,0),"")</f>
        <v/>
      </c>
      <c r="L3547" s="68" t="str">
        <f>IFERROR(VLOOKUP($B3547,APガラス性能一覧!$A$2:$M$6097,11,0),"")</f>
        <v/>
      </c>
      <c r="M3547" s="68" t="str">
        <f>IFERROR(VLOOKUP($B3547,APガラス性能一覧!$A$2:$M$6097,12,0),"")</f>
        <v/>
      </c>
      <c r="N3547" s="68" t="str">
        <f>IFERROR(VLOOKUP($B3547,APガラス性能一覧!$A$2:$M$6097,13,0),"")</f>
        <v/>
      </c>
    </row>
    <row r="3548" spans="2:14" x14ac:dyDescent="0.4">
      <c r="B3548" s="68" t="str">
        <f>IF($D$2="","",IF($E$2=0.65,IFERROR(IF(INDEX(APガラス性能一覧!A:A,MATCH(ROW(B3542),APガラス性能一覧!$O:$O,0))="","",INDEX(APガラス性能一覧!A:A,MATCH(ROW(B3542),APガラス性能一覧!$O:$O,0))),""),IFERROR(IF(INDEX(APガラス性能一覧!A:A,MATCH(ROW(B3542),APガラス性能一覧!$N:$N,0))="","",INDEX(APガラス性能一覧!A:A,MATCH(ROW(B3542),APガラス性能一覧!$N:$N,0))),"")))</f>
        <v/>
      </c>
      <c r="C3548" s="68" t="str">
        <f>IFERROR(VLOOKUP($B3548,APガラス性能一覧!$A$2:$M$6097,2,0),"")</f>
        <v/>
      </c>
      <c r="D3548" s="68" t="str">
        <f>IFERROR(VLOOKUP($B3548,APガラス性能一覧!$A$2:$M$6097,3,0),"")</f>
        <v/>
      </c>
      <c r="E3548" s="68" t="str">
        <f>IFERROR(VLOOKUP($B3548,APガラス性能一覧!$A$2:$M$6097,4,0),"")</f>
        <v/>
      </c>
      <c r="F3548" s="68" t="str">
        <f>IFERROR(VLOOKUP($B3548,APガラス性能一覧!$A$2:$M$6097,5,0),"")</f>
        <v/>
      </c>
      <c r="G3548" s="68" t="str">
        <f>IFERROR(VLOOKUP($B3548,APガラス性能一覧!$A$2:$M$6097,6,0),"")</f>
        <v/>
      </c>
      <c r="H3548" s="68" t="str">
        <f>IFERROR(VLOOKUP($B3548,APガラス性能一覧!$A$2:$M$6097,7,0),"")</f>
        <v/>
      </c>
      <c r="I3548" s="68" t="str">
        <f>IFERROR(VLOOKUP($B3548,APガラス性能一覧!$A$2:$M$6097,8,0),"")</f>
        <v/>
      </c>
      <c r="J3548" s="68" t="str">
        <f>IFERROR(VLOOKUP($B3548,APガラス性能一覧!$A$2:$M$6097,9,0),"")</f>
        <v/>
      </c>
      <c r="K3548" s="68" t="str">
        <f>IFERROR(VLOOKUP($B3548,APガラス性能一覧!$A$2:$M$6097,10,0),"")</f>
        <v/>
      </c>
      <c r="L3548" s="68" t="str">
        <f>IFERROR(VLOOKUP($B3548,APガラス性能一覧!$A$2:$M$6097,11,0),"")</f>
        <v/>
      </c>
      <c r="M3548" s="68" t="str">
        <f>IFERROR(VLOOKUP($B3548,APガラス性能一覧!$A$2:$M$6097,12,0),"")</f>
        <v/>
      </c>
      <c r="N3548" s="68" t="str">
        <f>IFERROR(VLOOKUP($B3548,APガラス性能一覧!$A$2:$M$6097,13,0),"")</f>
        <v/>
      </c>
    </row>
    <row r="3549" spans="2:14" x14ac:dyDescent="0.4">
      <c r="B3549" s="68" t="str">
        <f>IF($D$2="","",IF($E$2=0.65,IFERROR(IF(INDEX(APガラス性能一覧!A:A,MATCH(ROW(B3543),APガラス性能一覧!$O:$O,0))="","",INDEX(APガラス性能一覧!A:A,MATCH(ROW(B3543),APガラス性能一覧!$O:$O,0))),""),IFERROR(IF(INDEX(APガラス性能一覧!A:A,MATCH(ROW(B3543),APガラス性能一覧!$N:$N,0))="","",INDEX(APガラス性能一覧!A:A,MATCH(ROW(B3543),APガラス性能一覧!$N:$N,0))),"")))</f>
        <v/>
      </c>
      <c r="C3549" s="68" t="str">
        <f>IFERROR(VLOOKUP($B3549,APガラス性能一覧!$A$2:$M$6097,2,0),"")</f>
        <v/>
      </c>
      <c r="D3549" s="68" t="str">
        <f>IFERROR(VLOOKUP($B3549,APガラス性能一覧!$A$2:$M$6097,3,0),"")</f>
        <v/>
      </c>
      <c r="E3549" s="68" t="str">
        <f>IFERROR(VLOOKUP($B3549,APガラス性能一覧!$A$2:$M$6097,4,0),"")</f>
        <v/>
      </c>
      <c r="F3549" s="68" t="str">
        <f>IFERROR(VLOOKUP($B3549,APガラス性能一覧!$A$2:$M$6097,5,0),"")</f>
        <v/>
      </c>
      <c r="G3549" s="68" t="str">
        <f>IFERROR(VLOOKUP($B3549,APガラス性能一覧!$A$2:$M$6097,6,0),"")</f>
        <v/>
      </c>
      <c r="H3549" s="68" t="str">
        <f>IFERROR(VLOOKUP($B3549,APガラス性能一覧!$A$2:$M$6097,7,0),"")</f>
        <v/>
      </c>
      <c r="I3549" s="68" t="str">
        <f>IFERROR(VLOOKUP($B3549,APガラス性能一覧!$A$2:$M$6097,8,0),"")</f>
        <v/>
      </c>
      <c r="J3549" s="68" t="str">
        <f>IFERROR(VLOOKUP($B3549,APガラス性能一覧!$A$2:$M$6097,9,0),"")</f>
        <v/>
      </c>
      <c r="K3549" s="68" t="str">
        <f>IFERROR(VLOOKUP($B3549,APガラス性能一覧!$A$2:$M$6097,10,0),"")</f>
        <v/>
      </c>
      <c r="L3549" s="68" t="str">
        <f>IFERROR(VLOOKUP($B3549,APガラス性能一覧!$A$2:$M$6097,11,0),"")</f>
        <v/>
      </c>
      <c r="M3549" s="68" t="str">
        <f>IFERROR(VLOOKUP($B3549,APガラス性能一覧!$A$2:$M$6097,12,0),"")</f>
        <v/>
      </c>
      <c r="N3549" s="68" t="str">
        <f>IFERROR(VLOOKUP($B3549,APガラス性能一覧!$A$2:$M$6097,13,0),"")</f>
        <v/>
      </c>
    </row>
    <row r="3550" spans="2:14" x14ac:dyDescent="0.4">
      <c r="B3550" s="68" t="str">
        <f>IF($D$2="","",IF($E$2=0.65,IFERROR(IF(INDEX(APガラス性能一覧!A:A,MATCH(ROW(B3544),APガラス性能一覧!$O:$O,0))="","",INDEX(APガラス性能一覧!A:A,MATCH(ROW(B3544),APガラス性能一覧!$O:$O,0))),""),IFERROR(IF(INDEX(APガラス性能一覧!A:A,MATCH(ROW(B3544),APガラス性能一覧!$N:$N,0))="","",INDEX(APガラス性能一覧!A:A,MATCH(ROW(B3544),APガラス性能一覧!$N:$N,0))),"")))</f>
        <v/>
      </c>
      <c r="C3550" s="68" t="str">
        <f>IFERROR(VLOOKUP($B3550,APガラス性能一覧!$A$2:$M$6097,2,0),"")</f>
        <v/>
      </c>
      <c r="D3550" s="68" t="str">
        <f>IFERROR(VLOOKUP($B3550,APガラス性能一覧!$A$2:$M$6097,3,0),"")</f>
        <v/>
      </c>
      <c r="E3550" s="68" t="str">
        <f>IFERROR(VLOOKUP($B3550,APガラス性能一覧!$A$2:$M$6097,4,0),"")</f>
        <v/>
      </c>
      <c r="F3550" s="68" t="str">
        <f>IFERROR(VLOOKUP($B3550,APガラス性能一覧!$A$2:$M$6097,5,0),"")</f>
        <v/>
      </c>
      <c r="G3550" s="68" t="str">
        <f>IFERROR(VLOOKUP($B3550,APガラス性能一覧!$A$2:$M$6097,6,0),"")</f>
        <v/>
      </c>
      <c r="H3550" s="68" t="str">
        <f>IFERROR(VLOOKUP($B3550,APガラス性能一覧!$A$2:$M$6097,7,0),"")</f>
        <v/>
      </c>
      <c r="I3550" s="68" t="str">
        <f>IFERROR(VLOOKUP($B3550,APガラス性能一覧!$A$2:$M$6097,8,0),"")</f>
        <v/>
      </c>
      <c r="J3550" s="68" t="str">
        <f>IFERROR(VLOOKUP($B3550,APガラス性能一覧!$A$2:$M$6097,9,0),"")</f>
        <v/>
      </c>
      <c r="K3550" s="68" t="str">
        <f>IFERROR(VLOOKUP($B3550,APガラス性能一覧!$A$2:$M$6097,10,0),"")</f>
        <v/>
      </c>
      <c r="L3550" s="68" t="str">
        <f>IFERROR(VLOOKUP($B3550,APガラス性能一覧!$A$2:$M$6097,11,0),"")</f>
        <v/>
      </c>
      <c r="M3550" s="68" t="str">
        <f>IFERROR(VLOOKUP($B3550,APガラス性能一覧!$A$2:$M$6097,12,0),"")</f>
        <v/>
      </c>
      <c r="N3550" s="68" t="str">
        <f>IFERROR(VLOOKUP($B3550,APガラス性能一覧!$A$2:$M$6097,13,0),"")</f>
        <v/>
      </c>
    </row>
    <row r="3551" spans="2:14" x14ac:dyDescent="0.4">
      <c r="B3551" s="68" t="str">
        <f>IF($D$2="","",IF($E$2=0.65,IFERROR(IF(INDEX(APガラス性能一覧!A:A,MATCH(ROW(B3545),APガラス性能一覧!$O:$O,0))="","",INDEX(APガラス性能一覧!A:A,MATCH(ROW(B3545),APガラス性能一覧!$O:$O,0))),""),IFERROR(IF(INDEX(APガラス性能一覧!A:A,MATCH(ROW(B3545),APガラス性能一覧!$N:$N,0))="","",INDEX(APガラス性能一覧!A:A,MATCH(ROW(B3545),APガラス性能一覧!$N:$N,0))),"")))</f>
        <v/>
      </c>
      <c r="C3551" s="68" t="str">
        <f>IFERROR(VLOOKUP($B3551,APガラス性能一覧!$A$2:$M$6097,2,0),"")</f>
        <v/>
      </c>
      <c r="D3551" s="68" t="str">
        <f>IFERROR(VLOOKUP($B3551,APガラス性能一覧!$A$2:$M$6097,3,0),"")</f>
        <v/>
      </c>
      <c r="E3551" s="68" t="str">
        <f>IFERROR(VLOOKUP($B3551,APガラス性能一覧!$A$2:$M$6097,4,0),"")</f>
        <v/>
      </c>
      <c r="F3551" s="68" t="str">
        <f>IFERROR(VLOOKUP($B3551,APガラス性能一覧!$A$2:$M$6097,5,0),"")</f>
        <v/>
      </c>
      <c r="G3551" s="68" t="str">
        <f>IFERROR(VLOOKUP($B3551,APガラス性能一覧!$A$2:$M$6097,6,0),"")</f>
        <v/>
      </c>
      <c r="H3551" s="68" t="str">
        <f>IFERROR(VLOOKUP($B3551,APガラス性能一覧!$A$2:$M$6097,7,0),"")</f>
        <v/>
      </c>
      <c r="I3551" s="68" t="str">
        <f>IFERROR(VLOOKUP($B3551,APガラス性能一覧!$A$2:$M$6097,8,0),"")</f>
        <v/>
      </c>
      <c r="J3551" s="68" t="str">
        <f>IFERROR(VLOOKUP($B3551,APガラス性能一覧!$A$2:$M$6097,9,0),"")</f>
        <v/>
      </c>
      <c r="K3551" s="68" t="str">
        <f>IFERROR(VLOOKUP($B3551,APガラス性能一覧!$A$2:$M$6097,10,0),"")</f>
        <v/>
      </c>
      <c r="L3551" s="68" t="str">
        <f>IFERROR(VLOOKUP($B3551,APガラス性能一覧!$A$2:$M$6097,11,0),"")</f>
        <v/>
      </c>
      <c r="M3551" s="68" t="str">
        <f>IFERROR(VLOOKUP($B3551,APガラス性能一覧!$A$2:$M$6097,12,0),"")</f>
        <v/>
      </c>
      <c r="N3551" s="68" t="str">
        <f>IFERROR(VLOOKUP($B3551,APガラス性能一覧!$A$2:$M$6097,13,0),"")</f>
        <v/>
      </c>
    </row>
    <row r="3552" spans="2:14" x14ac:dyDescent="0.4">
      <c r="B3552" s="68" t="str">
        <f>IF($D$2="","",IF($E$2=0.65,IFERROR(IF(INDEX(APガラス性能一覧!A:A,MATCH(ROW(B3546),APガラス性能一覧!$O:$O,0))="","",INDEX(APガラス性能一覧!A:A,MATCH(ROW(B3546),APガラス性能一覧!$O:$O,0))),""),IFERROR(IF(INDEX(APガラス性能一覧!A:A,MATCH(ROW(B3546),APガラス性能一覧!$N:$N,0))="","",INDEX(APガラス性能一覧!A:A,MATCH(ROW(B3546),APガラス性能一覧!$N:$N,0))),"")))</f>
        <v/>
      </c>
      <c r="C3552" s="68" t="str">
        <f>IFERROR(VLOOKUP($B3552,APガラス性能一覧!$A$2:$M$6097,2,0),"")</f>
        <v/>
      </c>
      <c r="D3552" s="68" t="str">
        <f>IFERROR(VLOOKUP($B3552,APガラス性能一覧!$A$2:$M$6097,3,0),"")</f>
        <v/>
      </c>
      <c r="E3552" s="68" t="str">
        <f>IFERROR(VLOOKUP($B3552,APガラス性能一覧!$A$2:$M$6097,4,0),"")</f>
        <v/>
      </c>
      <c r="F3552" s="68" t="str">
        <f>IFERROR(VLOOKUP($B3552,APガラス性能一覧!$A$2:$M$6097,5,0),"")</f>
        <v/>
      </c>
      <c r="G3552" s="68" t="str">
        <f>IFERROR(VLOOKUP($B3552,APガラス性能一覧!$A$2:$M$6097,6,0),"")</f>
        <v/>
      </c>
      <c r="H3552" s="68" t="str">
        <f>IFERROR(VLOOKUP($B3552,APガラス性能一覧!$A$2:$M$6097,7,0),"")</f>
        <v/>
      </c>
      <c r="I3552" s="68" t="str">
        <f>IFERROR(VLOOKUP($B3552,APガラス性能一覧!$A$2:$M$6097,8,0),"")</f>
        <v/>
      </c>
      <c r="J3552" s="68" t="str">
        <f>IFERROR(VLOOKUP($B3552,APガラス性能一覧!$A$2:$M$6097,9,0),"")</f>
        <v/>
      </c>
      <c r="K3552" s="68" t="str">
        <f>IFERROR(VLOOKUP($B3552,APガラス性能一覧!$A$2:$M$6097,10,0),"")</f>
        <v/>
      </c>
      <c r="L3552" s="68" t="str">
        <f>IFERROR(VLOOKUP($B3552,APガラス性能一覧!$A$2:$M$6097,11,0),"")</f>
        <v/>
      </c>
      <c r="M3552" s="68" t="str">
        <f>IFERROR(VLOOKUP($B3552,APガラス性能一覧!$A$2:$M$6097,12,0),"")</f>
        <v/>
      </c>
      <c r="N3552" s="68" t="str">
        <f>IFERROR(VLOOKUP($B3552,APガラス性能一覧!$A$2:$M$6097,13,0),"")</f>
        <v/>
      </c>
    </row>
    <row r="3553" spans="2:14" x14ac:dyDescent="0.4">
      <c r="B3553" s="68" t="str">
        <f>IF($D$2="","",IF($E$2=0.65,IFERROR(IF(INDEX(APガラス性能一覧!A:A,MATCH(ROW(B3547),APガラス性能一覧!$O:$O,0))="","",INDEX(APガラス性能一覧!A:A,MATCH(ROW(B3547),APガラス性能一覧!$O:$O,0))),""),IFERROR(IF(INDEX(APガラス性能一覧!A:A,MATCH(ROW(B3547),APガラス性能一覧!$N:$N,0))="","",INDEX(APガラス性能一覧!A:A,MATCH(ROW(B3547),APガラス性能一覧!$N:$N,0))),"")))</f>
        <v/>
      </c>
      <c r="C3553" s="68" t="str">
        <f>IFERROR(VLOOKUP($B3553,APガラス性能一覧!$A$2:$M$6097,2,0),"")</f>
        <v/>
      </c>
      <c r="D3553" s="68" t="str">
        <f>IFERROR(VLOOKUP($B3553,APガラス性能一覧!$A$2:$M$6097,3,0),"")</f>
        <v/>
      </c>
      <c r="E3553" s="68" t="str">
        <f>IFERROR(VLOOKUP($B3553,APガラス性能一覧!$A$2:$M$6097,4,0),"")</f>
        <v/>
      </c>
      <c r="F3553" s="68" t="str">
        <f>IFERROR(VLOOKUP($B3553,APガラス性能一覧!$A$2:$M$6097,5,0),"")</f>
        <v/>
      </c>
      <c r="G3553" s="68" t="str">
        <f>IFERROR(VLOOKUP($B3553,APガラス性能一覧!$A$2:$M$6097,6,0),"")</f>
        <v/>
      </c>
      <c r="H3553" s="68" t="str">
        <f>IFERROR(VLOOKUP($B3553,APガラス性能一覧!$A$2:$M$6097,7,0),"")</f>
        <v/>
      </c>
      <c r="I3553" s="68" t="str">
        <f>IFERROR(VLOOKUP($B3553,APガラス性能一覧!$A$2:$M$6097,8,0),"")</f>
        <v/>
      </c>
      <c r="J3553" s="68" t="str">
        <f>IFERROR(VLOOKUP($B3553,APガラス性能一覧!$A$2:$M$6097,9,0),"")</f>
        <v/>
      </c>
      <c r="K3553" s="68" t="str">
        <f>IFERROR(VLOOKUP($B3553,APガラス性能一覧!$A$2:$M$6097,10,0),"")</f>
        <v/>
      </c>
      <c r="L3553" s="68" t="str">
        <f>IFERROR(VLOOKUP($B3553,APガラス性能一覧!$A$2:$M$6097,11,0),"")</f>
        <v/>
      </c>
      <c r="M3553" s="68" t="str">
        <f>IFERROR(VLOOKUP($B3553,APガラス性能一覧!$A$2:$M$6097,12,0),"")</f>
        <v/>
      </c>
      <c r="N3553" s="68" t="str">
        <f>IFERROR(VLOOKUP($B3553,APガラス性能一覧!$A$2:$M$6097,13,0),"")</f>
        <v/>
      </c>
    </row>
    <row r="3554" spans="2:14" x14ac:dyDescent="0.4">
      <c r="B3554" s="68" t="str">
        <f>IF($D$2="","",IF($E$2=0.65,IFERROR(IF(INDEX(APガラス性能一覧!A:A,MATCH(ROW(B3548),APガラス性能一覧!$O:$O,0))="","",INDEX(APガラス性能一覧!A:A,MATCH(ROW(B3548),APガラス性能一覧!$O:$O,0))),""),IFERROR(IF(INDEX(APガラス性能一覧!A:A,MATCH(ROW(B3548),APガラス性能一覧!$N:$N,0))="","",INDEX(APガラス性能一覧!A:A,MATCH(ROW(B3548),APガラス性能一覧!$N:$N,0))),"")))</f>
        <v/>
      </c>
      <c r="C3554" s="68" t="str">
        <f>IFERROR(VLOOKUP($B3554,APガラス性能一覧!$A$2:$M$6097,2,0),"")</f>
        <v/>
      </c>
      <c r="D3554" s="68" t="str">
        <f>IFERROR(VLOOKUP($B3554,APガラス性能一覧!$A$2:$M$6097,3,0),"")</f>
        <v/>
      </c>
      <c r="E3554" s="68" t="str">
        <f>IFERROR(VLOOKUP($B3554,APガラス性能一覧!$A$2:$M$6097,4,0),"")</f>
        <v/>
      </c>
      <c r="F3554" s="68" t="str">
        <f>IFERROR(VLOOKUP($B3554,APガラス性能一覧!$A$2:$M$6097,5,0),"")</f>
        <v/>
      </c>
      <c r="G3554" s="68" t="str">
        <f>IFERROR(VLOOKUP($B3554,APガラス性能一覧!$A$2:$M$6097,6,0),"")</f>
        <v/>
      </c>
      <c r="H3554" s="68" t="str">
        <f>IFERROR(VLOOKUP($B3554,APガラス性能一覧!$A$2:$M$6097,7,0),"")</f>
        <v/>
      </c>
      <c r="I3554" s="68" t="str">
        <f>IFERROR(VLOOKUP($B3554,APガラス性能一覧!$A$2:$M$6097,8,0),"")</f>
        <v/>
      </c>
      <c r="J3554" s="68" t="str">
        <f>IFERROR(VLOOKUP($B3554,APガラス性能一覧!$A$2:$M$6097,9,0),"")</f>
        <v/>
      </c>
      <c r="K3554" s="68" t="str">
        <f>IFERROR(VLOOKUP($B3554,APガラス性能一覧!$A$2:$M$6097,10,0),"")</f>
        <v/>
      </c>
      <c r="L3554" s="68" t="str">
        <f>IFERROR(VLOOKUP($B3554,APガラス性能一覧!$A$2:$M$6097,11,0),"")</f>
        <v/>
      </c>
      <c r="M3554" s="68" t="str">
        <f>IFERROR(VLOOKUP($B3554,APガラス性能一覧!$A$2:$M$6097,12,0),"")</f>
        <v/>
      </c>
      <c r="N3554" s="68" t="str">
        <f>IFERROR(VLOOKUP($B3554,APガラス性能一覧!$A$2:$M$6097,13,0),"")</f>
        <v/>
      </c>
    </row>
    <row r="3555" spans="2:14" x14ac:dyDescent="0.4">
      <c r="B3555" s="68" t="str">
        <f>IF($D$2="","",IF($E$2=0.65,IFERROR(IF(INDEX(APガラス性能一覧!A:A,MATCH(ROW(B3549),APガラス性能一覧!$O:$O,0))="","",INDEX(APガラス性能一覧!A:A,MATCH(ROW(B3549),APガラス性能一覧!$O:$O,0))),""),IFERROR(IF(INDEX(APガラス性能一覧!A:A,MATCH(ROW(B3549),APガラス性能一覧!$N:$N,0))="","",INDEX(APガラス性能一覧!A:A,MATCH(ROW(B3549),APガラス性能一覧!$N:$N,0))),"")))</f>
        <v/>
      </c>
      <c r="C3555" s="68" t="str">
        <f>IFERROR(VLOOKUP($B3555,APガラス性能一覧!$A$2:$M$6097,2,0),"")</f>
        <v/>
      </c>
      <c r="D3555" s="68" t="str">
        <f>IFERROR(VLOOKUP($B3555,APガラス性能一覧!$A$2:$M$6097,3,0),"")</f>
        <v/>
      </c>
      <c r="E3555" s="68" t="str">
        <f>IFERROR(VLOOKUP($B3555,APガラス性能一覧!$A$2:$M$6097,4,0),"")</f>
        <v/>
      </c>
      <c r="F3555" s="68" t="str">
        <f>IFERROR(VLOOKUP($B3555,APガラス性能一覧!$A$2:$M$6097,5,0),"")</f>
        <v/>
      </c>
      <c r="G3555" s="68" t="str">
        <f>IFERROR(VLOOKUP($B3555,APガラス性能一覧!$A$2:$M$6097,6,0),"")</f>
        <v/>
      </c>
      <c r="H3555" s="68" t="str">
        <f>IFERROR(VLOOKUP($B3555,APガラス性能一覧!$A$2:$M$6097,7,0),"")</f>
        <v/>
      </c>
      <c r="I3555" s="68" t="str">
        <f>IFERROR(VLOOKUP($B3555,APガラス性能一覧!$A$2:$M$6097,8,0),"")</f>
        <v/>
      </c>
      <c r="J3555" s="68" t="str">
        <f>IFERROR(VLOOKUP($B3555,APガラス性能一覧!$A$2:$M$6097,9,0),"")</f>
        <v/>
      </c>
      <c r="K3555" s="68" t="str">
        <f>IFERROR(VLOOKUP($B3555,APガラス性能一覧!$A$2:$M$6097,10,0),"")</f>
        <v/>
      </c>
      <c r="L3555" s="68" t="str">
        <f>IFERROR(VLOOKUP($B3555,APガラス性能一覧!$A$2:$M$6097,11,0),"")</f>
        <v/>
      </c>
      <c r="M3555" s="68" t="str">
        <f>IFERROR(VLOOKUP($B3555,APガラス性能一覧!$A$2:$M$6097,12,0),"")</f>
        <v/>
      </c>
      <c r="N3555" s="68" t="str">
        <f>IFERROR(VLOOKUP($B3555,APガラス性能一覧!$A$2:$M$6097,13,0),"")</f>
        <v/>
      </c>
    </row>
    <row r="3556" spans="2:14" x14ac:dyDescent="0.4">
      <c r="B3556" s="68" t="str">
        <f>IF($D$2="","",IF($E$2=0.65,IFERROR(IF(INDEX(APガラス性能一覧!A:A,MATCH(ROW(B3550),APガラス性能一覧!$O:$O,0))="","",INDEX(APガラス性能一覧!A:A,MATCH(ROW(B3550),APガラス性能一覧!$O:$O,0))),""),IFERROR(IF(INDEX(APガラス性能一覧!A:A,MATCH(ROW(B3550),APガラス性能一覧!$N:$N,0))="","",INDEX(APガラス性能一覧!A:A,MATCH(ROW(B3550),APガラス性能一覧!$N:$N,0))),"")))</f>
        <v/>
      </c>
      <c r="C3556" s="68" t="str">
        <f>IFERROR(VLOOKUP($B3556,APガラス性能一覧!$A$2:$M$6097,2,0),"")</f>
        <v/>
      </c>
      <c r="D3556" s="68" t="str">
        <f>IFERROR(VLOOKUP($B3556,APガラス性能一覧!$A$2:$M$6097,3,0),"")</f>
        <v/>
      </c>
      <c r="E3556" s="68" t="str">
        <f>IFERROR(VLOOKUP($B3556,APガラス性能一覧!$A$2:$M$6097,4,0),"")</f>
        <v/>
      </c>
      <c r="F3556" s="68" t="str">
        <f>IFERROR(VLOOKUP($B3556,APガラス性能一覧!$A$2:$M$6097,5,0),"")</f>
        <v/>
      </c>
      <c r="G3556" s="68" t="str">
        <f>IFERROR(VLOOKUP($B3556,APガラス性能一覧!$A$2:$M$6097,6,0),"")</f>
        <v/>
      </c>
      <c r="H3556" s="68" t="str">
        <f>IFERROR(VLOOKUP($B3556,APガラス性能一覧!$A$2:$M$6097,7,0),"")</f>
        <v/>
      </c>
      <c r="I3556" s="68" t="str">
        <f>IFERROR(VLOOKUP($B3556,APガラス性能一覧!$A$2:$M$6097,8,0),"")</f>
        <v/>
      </c>
      <c r="J3556" s="68" t="str">
        <f>IFERROR(VLOOKUP($B3556,APガラス性能一覧!$A$2:$M$6097,9,0),"")</f>
        <v/>
      </c>
      <c r="K3556" s="68" t="str">
        <f>IFERROR(VLOOKUP($B3556,APガラス性能一覧!$A$2:$M$6097,10,0),"")</f>
        <v/>
      </c>
      <c r="L3556" s="68" t="str">
        <f>IFERROR(VLOOKUP($B3556,APガラス性能一覧!$A$2:$M$6097,11,0),"")</f>
        <v/>
      </c>
      <c r="M3556" s="68" t="str">
        <f>IFERROR(VLOOKUP($B3556,APガラス性能一覧!$A$2:$M$6097,12,0),"")</f>
        <v/>
      </c>
      <c r="N3556" s="68" t="str">
        <f>IFERROR(VLOOKUP($B3556,APガラス性能一覧!$A$2:$M$6097,13,0),"")</f>
        <v/>
      </c>
    </row>
    <row r="3557" spans="2:14" x14ac:dyDescent="0.4">
      <c r="B3557" s="68" t="str">
        <f>IF($D$2="","",IF($E$2=0.65,IFERROR(IF(INDEX(APガラス性能一覧!A:A,MATCH(ROW(B3551),APガラス性能一覧!$O:$O,0))="","",INDEX(APガラス性能一覧!A:A,MATCH(ROW(B3551),APガラス性能一覧!$O:$O,0))),""),IFERROR(IF(INDEX(APガラス性能一覧!A:A,MATCH(ROW(B3551),APガラス性能一覧!$N:$N,0))="","",INDEX(APガラス性能一覧!A:A,MATCH(ROW(B3551),APガラス性能一覧!$N:$N,0))),"")))</f>
        <v/>
      </c>
      <c r="C3557" s="68" t="str">
        <f>IFERROR(VLOOKUP($B3557,APガラス性能一覧!$A$2:$M$6097,2,0),"")</f>
        <v/>
      </c>
      <c r="D3557" s="68" t="str">
        <f>IFERROR(VLOOKUP($B3557,APガラス性能一覧!$A$2:$M$6097,3,0),"")</f>
        <v/>
      </c>
      <c r="E3557" s="68" t="str">
        <f>IFERROR(VLOOKUP($B3557,APガラス性能一覧!$A$2:$M$6097,4,0),"")</f>
        <v/>
      </c>
      <c r="F3557" s="68" t="str">
        <f>IFERROR(VLOOKUP($B3557,APガラス性能一覧!$A$2:$M$6097,5,0),"")</f>
        <v/>
      </c>
      <c r="G3557" s="68" t="str">
        <f>IFERROR(VLOOKUP($B3557,APガラス性能一覧!$A$2:$M$6097,6,0),"")</f>
        <v/>
      </c>
      <c r="H3557" s="68" t="str">
        <f>IFERROR(VLOOKUP($B3557,APガラス性能一覧!$A$2:$M$6097,7,0),"")</f>
        <v/>
      </c>
      <c r="I3557" s="68" t="str">
        <f>IFERROR(VLOOKUP($B3557,APガラス性能一覧!$A$2:$M$6097,8,0),"")</f>
        <v/>
      </c>
      <c r="J3557" s="68" t="str">
        <f>IFERROR(VLOOKUP($B3557,APガラス性能一覧!$A$2:$M$6097,9,0),"")</f>
        <v/>
      </c>
      <c r="K3557" s="68" t="str">
        <f>IFERROR(VLOOKUP($B3557,APガラス性能一覧!$A$2:$M$6097,10,0),"")</f>
        <v/>
      </c>
      <c r="L3557" s="68" t="str">
        <f>IFERROR(VLOOKUP($B3557,APガラス性能一覧!$A$2:$M$6097,11,0),"")</f>
        <v/>
      </c>
      <c r="M3557" s="68" t="str">
        <f>IFERROR(VLOOKUP($B3557,APガラス性能一覧!$A$2:$M$6097,12,0),"")</f>
        <v/>
      </c>
      <c r="N3557" s="68" t="str">
        <f>IFERROR(VLOOKUP($B3557,APガラス性能一覧!$A$2:$M$6097,13,0),"")</f>
        <v/>
      </c>
    </row>
    <row r="3558" spans="2:14" x14ac:dyDescent="0.4">
      <c r="B3558" s="68" t="str">
        <f>IF($D$2="","",IF($E$2=0.65,IFERROR(IF(INDEX(APガラス性能一覧!A:A,MATCH(ROW(B3552),APガラス性能一覧!$O:$O,0))="","",INDEX(APガラス性能一覧!A:A,MATCH(ROW(B3552),APガラス性能一覧!$O:$O,0))),""),IFERROR(IF(INDEX(APガラス性能一覧!A:A,MATCH(ROW(B3552),APガラス性能一覧!$N:$N,0))="","",INDEX(APガラス性能一覧!A:A,MATCH(ROW(B3552),APガラス性能一覧!$N:$N,0))),"")))</f>
        <v/>
      </c>
      <c r="C3558" s="68" t="str">
        <f>IFERROR(VLOOKUP($B3558,APガラス性能一覧!$A$2:$M$6097,2,0),"")</f>
        <v/>
      </c>
      <c r="D3558" s="68" t="str">
        <f>IFERROR(VLOOKUP($B3558,APガラス性能一覧!$A$2:$M$6097,3,0),"")</f>
        <v/>
      </c>
      <c r="E3558" s="68" t="str">
        <f>IFERROR(VLOOKUP($B3558,APガラス性能一覧!$A$2:$M$6097,4,0),"")</f>
        <v/>
      </c>
      <c r="F3558" s="68" t="str">
        <f>IFERROR(VLOOKUP($B3558,APガラス性能一覧!$A$2:$M$6097,5,0),"")</f>
        <v/>
      </c>
      <c r="G3558" s="68" t="str">
        <f>IFERROR(VLOOKUP($B3558,APガラス性能一覧!$A$2:$M$6097,6,0),"")</f>
        <v/>
      </c>
      <c r="H3558" s="68" t="str">
        <f>IFERROR(VLOOKUP($B3558,APガラス性能一覧!$A$2:$M$6097,7,0),"")</f>
        <v/>
      </c>
      <c r="I3558" s="68" t="str">
        <f>IFERROR(VLOOKUP($B3558,APガラス性能一覧!$A$2:$M$6097,8,0),"")</f>
        <v/>
      </c>
      <c r="J3558" s="68" t="str">
        <f>IFERROR(VLOOKUP($B3558,APガラス性能一覧!$A$2:$M$6097,9,0),"")</f>
        <v/>
      </c>
      <c r="K3558" s="68" t="str">
        <f>IFERROR(VLOOKUP($B3558,APガラス性能一覧!$A$2:$M$6097,10,0),"")</f>
        <v/>
      </c>
      <c r="L3558" s="68" t="str">
        <f>IFERROR(VLOOKUP($B3558,APガラス性能一覧!$A$2:$M$6097,11,0),"")</f>
        <v/>
      </c>
      <c r="M3558" s="68" t="str">
        <f>IFERROR(VLOOKUP($B3558,APガラス性能一覧!$A$2:$M$6097,12,0),"")</f>
        <v/>
      </c>
      <c r="N3558" s="68" t="str">
        <f>IFERROR(VLOOKUP($B3558,APガラス性能一覧!$A$2:$M$6097,13,0),"")</f>
        <v/>
      </c>
    </row>
    <row r="3559" spans="2:14" x14ac:dyDescent="0.4">
      <c r="B3559" s="68" t="str">
        <f>IF($D$2="","",IF($E$2=0.65,IFERROR(IF(INDEX(APガラス性能一覧!A:A,MATCH(ROW(B3553),APガラス性能一覧!$O:$O,0))="","",INDEX(APガラス性能一覧!A:A,MATCH(ROW(B3553),APガラス性能一覧!$O:$O,0))),""),IFERROR(IF(INDEX(APガラス性能一覧!A:A,MATCH(ROW(B3553),APガラス性能一覧!$N:$N,0))="","",INDEX(APガラス性能一覧!A:A,MATCH(ROW(B3553),APガラス性能一覧!$N:$N,0))),"")))</f>
        <v/>
      </c>
      <c r="C3559" s="68" t="str">
        <f>IFERROR(VLOOKUP($B3559,APガラス性能一覧!$A$2:$M$6097,2,0),"")</f>
        <v/>
      </c>
      <c r="D3559" s="68" t="str">
        <f>IFERROR(VLOOKUP($B3559,APガラス性能一覧!$A$2:$M$6097,3,0),"")</f>
        <v/>
      </c>
      <c r="E3559" s="68" t="str">
        <f>IFERROR(VLOOKUP($B3559,APガラス性能一覧!$A$2:$M$6097,4,0),"")</f>
        <v/>
      </c>
      <c r="F3559" s="68" t="str">
        <f>IFERROR(VLOOKUP($B3559,APガラス性能一覧!$A$2:$M$6097,5,0),"")</f>
        <v/>
      </c>
      <c r="G3559" s="68" t="str">
        <f>IFERROR(VLOOKUP($B3559,APガラス性能一覧!$A$2:$M$6097,6,0),"")</f>
        <v/>
      </c>
      <c r="H3559" s="68" t="str">
        <f>IFERROR(VLOOKUP($B3559,APガラス性能一覧!$A$2:$M$6097,7,0),"")</f>
        <v/>
      </c>
      <c r="I3559" s="68" t="str">
        <f>IFERROR(VLOOKUP($B3559,APガラス性能一覧!$A$2:$M$6097,8,0),"")</f>
        <v/>
      </c>
      <c r="J3559" s="68" t="str">
        <f>IFERROR(VLOOKUP($B3559,APガラス性能一覧!$A$2:$M$6097,9,0),"")</f>
        <v/>
      </c>
      <c r="K3559" s="68" t="str">
        <f>IFERROR(VLOOKUP($B3559,APガラス性能一覧!$A$2:$M$6097,10,0),"")</f>
        <v/>
      </c>
      <c r="L3559" s="68" t="str">
        <f>IFERROR(VLOOKUP($B3559,APガラス性能一覧!$A$2:$M$6097,11,0),"")</f>
        <v/>
      </c>
      <c r="M3559" s="68" t="str">
        <f>IFERROR(VLOOKUP($B3559,APガラス性能一覧!$A$2:$M$6097,12,0),"")</f>
        <v/>
      </c>
      <c r="N3559" s="68" t="str">
        <f>IFERROR(VLOOKUP($B3559,APガラス性能一覧!$A$2:$M$6097,13,0),"")</f>
        <v/>
      </c>
    </row>
    <row r="3560" spans="2:14" x14ac:dyDescent="0.4">
      <c r="B3560" s="68" t="str">
        <f>IF($D$2="","",IF($E$2=0.65,IFERROR(IF(INDEX(APガラス性能一覧!A:A,MATCH(ROW(B3554),APガラス性能一覧!$O:$O,0))="","",INDEX(APガラス性能一覧!A:A,MATCH(ROW(B3554),APガラス性能一覧!$O:$O,0))),""),IFERROR(IF(INDEX(APガラス性能一覧!A:A,MATCH(ROW(B3554),APガラス性能一覧!$N:$N,0))="","",INDEX(APガラス性能一覧!A:A,MATCH(ROW(B3554),APガラス性能一覧!$N:$N,0))),"")))</f>
        <v/>
      </c>
      <c r="C3560" s="68" t="str">
        <f>IFERROR(VLOOKUP($B3560,APガラス性能一覧!$A$2:$M$6097,2,0),"")</f>
        <v/>
      </c>
      <c r="D3560" s="68" t="str">
        <f>IFERROR(VLOOKUP($B3560,APガラス性能一覧!$A$2:$M$6097,3,0),"")</f>
        <v/>
      </c>
      <c r="E3560" s="68" t="str">
        <f>IFERROR(VLOOKUP($B3560,APガラス性能一覧!$A$2:$M$6097,4,0),"")</f>
        <v/>
      </c>
      <c r="F3560" s="68" t="str">
        <f>IFERROR(VLOOKUP($B3560,APガラス性能一覧!$A$2:$M$6097,5,0),"")</f>
        <v/>
      </c>
      <c r="G3560" s="68" t="str">
        <f>IFERROR(VLOOKUP($B3560,APガラス性能一覧!$A$2:$M$6097,6,0),"")</f>
        <v/>
      </c>
      <c r="H3560" s="68" t="str">
        <f>IFERROR(VLOOKUP($B3560,APガラス性能一覧!$A$2:$M$6097,7,0),"")</f>
        <v/>
      </c>
      <c r="I3560" s="68" t="str">
        <f>IFERROR(VLOOKUP($B3560,APガラス性能一覧!$A$2:$M$6097,8,0),"")</f>
        <v/>
      </c>
      <c r="J3560" s="68" t="str">
        <f>IFERROR(VLOOKUP($B3560,APガラス性能一覧!$A$2:$M$6097,9,0),"")</f>
        <v/>
      </c>
      <c r="K3560" s="68" t="str">
        <f>IFERROR(VLOOKUP($B3560,APガラス性能一覧!$A$2:$M$6097,10,0),"")</f>
        <v/>
      </c>
      <c r="L3560" s="68" t="str">
        <f>IFERROR(VLOOKUP($B3560,APガラス性能一覧!$A$2:$M$6097,11,0),"")</f>
        <v/>
      </c>
      <c r="M3560" s="68" t="str">
        <f>IFERROR(VLOOKUP($B3560,APガラス性能一覧!$A$2:$M$6097,12,0),"")</f>
        <v/>
      </c>
      <c r="N3560" s="68" t="str">
        <f>IFERROR(VLOOKUP($B3560,APガラス性能一覧!$A$2:$M$6097,13,0),"")</f>
        <v/>
      </c>
    </row>
    <row r="3561" spans="2:14" x14ac:dyDescent="0.4">
      <c r="B3561" s="68" t="str">
        <f>IF($D$2="","",IF($E$2=0.65,IFERROR(IF(INDEX(APガラス性能一覧!A:A,MATCH(ROW(B3555),APガラス性能一覧!$O:$O,0))="","",INDEX(APガラス性能一覧!A:A,MATCH(ROW(B3555),APガラス性能一覧!$O:$O,0))),""),IFERROR(IF(INDEX(APガラス性能一覧!A:A,MATCH(ROW(B3555),APガラス性能一覧!$N:$N,0))="","",INDEX(APガラス性能一覧!A:A,MATCH(ROW(B3555),APガラス性能一覧!$N:$N,0))),"")))</f>
        <v/>
      </c>
      <c r="C3561" s="68" t="str">
        <f>IFERROR(VLOOKUP($B3561,APガラス性能一覧!$A$2:$M$6097,2,0),"")</f>
        <v/>
      </c>
      <c r="D3561" s="68" t="str">
        <f>IFERROR(VLOOKUP($B3561,APガラス性能一覧!$A$2:$M$6097,3,0),"")</f>
        <v/>
      </c>
      <c r="E3561" s="68" t="str">
        <f>IFERROR(VLOOKUP($B3561,APガラス性能一覧!$A$2:$M$6097,4,0),"")</f>
        <v/>
      </c>
      <c r="F3561" s="68" t="str">
        <f>IFERROR(VLOOKUP($B3561,APガラス性能一覧!$A$2:$M$6097,5,0),"")</f>
        <v/>
      </c>
      <c r="G3561" s="68" t="str">
        <f>IFERROR(VLOOKUP($B3561,APガラス性能一覧!$A$2:$M$6097,6,0),"")</f>
        <v/>
      </c>
      <c r="H3561" s="68" t="str">
        <f>IFERROR(VLOOKUP($B3561,APガラス性能一覧!$A$2:$M$6097,7,0),"")</f>
        <v/>
      </c>
      <c r="I3561" s="68" t="str">
        <f>IFERROR(VLOOKUP($B3561,APガラス性能一覧!$A$2:$M$6097,8,0),"")</f>
        <v/>
      </c>
      <c r="J3561" s="68" t="str">
        <f>IFERROR(VLOOKUP($B3561,APガラス性能一覧!$A$2:$M$6097,9,0),"")</f>
        <v/>
      </c>
      <c r="K3561" s="68" t="str">
        <f>IFERROR(VLOOKUP($B3561,APガラス性能一覧!$A$2:$M$6097,10,0),"")</f>
        <v/>
      </c>
      <c r="L3561" s="68" t="str">
        <f>IFERROR(VLOOKUP($B3561,APガラス性能一覧!$A$2:$M$6097,11,0),"")</f>
        <v/>
      </c>
      <c r="M3561" s="68" t="str">
        <f>IFERROR(VLOOKUP($B3561,APガラス性能一覧!$A$2:$M$6097,12,0),"")</f>
        <v/>
      </c>
      <c r="N3561" s="68" t="str">
        <f>IFERROR(VLOOKUP($B3561,APガラス性能一覧!$A$2:$M$6097,13,0),"")</f>
        <v/>
      </c>
    </row>
    <row r="3562" spans="2:14" x14ac:dyDescent="0.4">
      <c r="B3562" s="68" t="str">
        <f>IF($D$2="","",IF($E$2=0.65,IFERROR(IF(INDEX(APガラス性能一覧!A:A,MATCH(ROW(B3556),APガラス性能一覧!$O:$O,0))="","",INDEX(APガラス性能一覧!A:A,MATCH(ROW(B3556),APガラス性能一覧!$O:$O,0))),""),IFERROR(IF(INDEX(APガラス性能一覧!A:A,MATCH(ROW(B3556),APガラス性能一覧!$N:$N,0))="","",INDEX(APガラス性能一覧!A:A,MATCH(ROW(B3556),APガラス性能一覧!$N:$N,0))),"")))</f>
        <v/>
      </c>
      <c r="C3562" s="68" t="str">
        <f>IFERROR(VLOOKUP($B3562,APガラス性能一覧!$A$2:$M$6097,2,0),"")</f>
        <v/>
      </c>
      <c r="D3562" s="68" t="str">
        <f>IFERROR(VLOOKUP($B3562,APガラス性能一覧!$A$2:$M$6097,3,0),"")</f>
        <v/>
      </c>
      <c r="E3562" s="68" t="str">
        <f>IFERROR(VLOOKUP($B3562,APガラス性能一覧!$A$2:$M$6097,4,0),"")</f>
        <v/>
      </c>
      <c r="F3562" s="68" t="str">
        <f>IFERROR(VLOOKUP($B3562,APガラス性能一覧!$A$2:$M$6097,5,0),"")</f>
        <v/>
      </c>
      <c r="G3562" s="68" t="str">
        <f>IFERROR(VLOOKUP($B3562,APガラス性能一覧!$A$2:$M$6097,6,0),"")</f>
        <v/>
      </c>
      <c r="H3562" s="68" t="str">
        <f>IFERROR(VLOOKUP($B3562,APガラス性能一覧!$A$2:$M$6097,7,0),"")</f>
        <v/>
      </c>
      <c r="I3562" s="68" t="str">
        <f>IFERROR(VLOOKUP($B3562,APガラス性能一覧!$A$2:$M$6097,8,0),"")</f>
        <v/>
      </c>
      <c r="J3562" s="68" t="str">
        <f>IFERROR(VLOOKUP($B3562,APガラス性能一覧!$A$2:$M$6097,9,0),"")</f>
        <v/>
      </c>
      <c r="K3562" s="68" t="str">
        <f>IFERROR(VLOOKUP($B3562,APガラス性能一覧!$A$2:$M$6097,10,0),"")</f>
        <v/>
      </c>
      <c r="L3562" s="68" t="str">
        <f>IFERROR(VLOOKUP($B3562,APガラス性能一覧!$A$2:$M$6097,11,0),"")</f>
        <v/>
      </c>
      <c r="M3562" s="68" t="str">
        <f>IFERROR(VLOOKUP($B3562,APガラス性能一覧!$A$2:$M$6097,12,0),"")</f>
        <v/>
      </c>
      <c r="N3562" s="68" t="str">
        <f>IFERROR(VLOOKUP($B3562,APガラス性能一覧!$A$2:$M$6097,13,0),"")</f>
        <v/>
      </c>
    </row>
    <row r="3563" spans="2:14" x14ac:dyDescent="0.4">
      <c r="B3563" s="68" t="str">
        <f>IF($D$2="","",IF($E$2=0.65,IFERROR(IF(INDEX(APガラス性能一覧!A:A,MATCH(ROW(B3557),APガラス性能一覧!$O:$O,0))="","",INDEX(APガラス性能一覧!A:A,MATCH(ROW(B3557),APガラス性能一覧!$O:$O,0))),""),IFERROR(IF(INDEX(APガラス性能一覧!A:A,MATCH(ROW(B3557),APガラス性能一覧!$N:$N,0))="","",INDEX(APガラス性能一覧!A:A,MATCH(ROW(B3557),APガラス性能一覧!$N:$N,0))),"")))</f>
        <v/>
      </c>
      <c r="C3563" s="68" t="str">
        <f>IFERROR(VLOOKUP($B3563,APガラス性能一覧!$A$2:$M$6097,2,0),"")</f>
        <v/>
      </c>
      <c r="D3563" s="68" t="str">
        <f>IFERROR(VLOOKUP($B3563,APガラス性能一覧!$A$2:$M$6097,3,0),"")</f>
        <v/>
      </c>
      <c r="E3563" s="68" t="str">
        <f>IFERROR(VLOOKUP($B3563,APガラス性能一覧!$A$2:$M$6097,4,0),"")</f>
        <v/>
      </c>
      <c r="F3563" s="68" t="str">
        <f>IFERROR(VLOOKUP($B3563,APガラス性能一覧!$A$2:$M$6097,5,0),"")</f>
        <v/>
      </c>
      <c r="G3563" s="68" t="str">
        <f>IFERROR(VLOOKUP($B3563,APガラス性能一覧!$A$2:$M$6097,6,0),"")</f>
        <v/>
      </c>
      <c r="H3563" s="68" t="str">
        <f>IFERROR(VLOOKUP($B3563,APガラス性能一覧!$A$2:$M$6097,7,0),"")</f>
        <v/>
      </c>
      <c r="I3563" s="68" t="str">
        <f>IFERROR(VLOOKUP($B3563,APガラス性能一覧!$A$2:$M$6097,8,0),"")</f>
        <v/>
      </c>
      <c r="J3563" s="68" t="str">
        <f>IFERROR(VLOOKUP($B3563,APガラス性能一覧!$A$2:$M$6097,9,0),"")</f>
        <v/>
      </c>
      <c r="K3563" s="68" t="str">
        <f>IFERROR(VLOOKUP($B3563,APガラス性能一覧!$A$2:$M$6097,10,0),"")</f>
        <v/>
      </c>
      <c r="L3563" s="68" t="str">
        <f>IFERROR(VLOOKUP($B3563,APガラス性能一覧!$A$2:$M$6097,11,0),"")</f>
        <v/>
      </c>
      <c r="M3563" s="68" t="str">
        <f>IFERROR(VLOOKUP($B3563,APガラス性能一覧!$A$2:$M$6097,12,0),"")</f>
        <v/>
      </c>
      <c r="N3563" s="68" t="str">
        <f>IFERROR(VLOOKUP($B3563,APガラス性能一覧!$A$2:$M$6097,13,0),"")</f>
        <v/>
      </c>
    </row>
    <row r="3564" spans="2:14" x14ac:dyDescent="0.4">
      <c r="B3564" s="68" t="str">
        <f>IF($D$2="","",IF($E$2=0.65,IFERROR(IF(INDEX(APガラス性能一覧!A:A,MATCH(ROW(B3558),APガラス性能一覧!$O:$O,0))="","",INDEX(APガラス性能一覧!A:A,MATCH(ROW(B3558),APガラス性能一覧!$O:$O,0))),""),IFERROR(IF(INDEX(APガラス性能一覧!A:A,MATCH(ROW(B3558),APガラス性能一覧!$N:$N,0))="","",INDEX(APガラス性能一覧!A:A,MATCH(ROW(B3558),APガラス性能一覧!$N:$N,0))),"")))</f>
        <v/>
      </c>
      <c r="C3564" s="68" t="str">
        <f>IFERROR(VLOOKUP($B3564,APガラス性能一覧!$A$2:$M$6097,2,0),"")</f>
        <v/>
      </c>
      <c r="D3564" s="68" t="str">
        <f>IFERROR(VLOOKUP($B3564,APガラス性能一覧!$A$2:$M$6097,3,0),"")</f>
        <v/>
      </c>
      <c r="E3564" s="68" t="str">
        <f>IFERROR(VLOOKUP($B3564,APガラス性能一覧!$A$2:$M$6097,4,0),"")</f>
        <v/>
      </c>
      <c r="F3564" s="68" t="str">
        <f>IFERROR(VLOOKUP($B3564,APガラス性能一覧!$A$2:$M$6097,5,0),"")</f>
        <v/>
      </c>
      <c r="G3564" s="68" t="str">
        <f>IFERROR(VLOOKUP($B3564,APガラス性能一覧!$A$2:$M$6097,6,0),"")</f>
        <v/>
      </c>
      <c r="H3564" s="68" t="str">
        <f>IFERROR(VLOOKUP($B3564,APガラス性能一覧!$A$2:$M$6097,7,0),"")</f>
        <v/>
      </c>
      <c r="I3564" s="68" t="str">
        <f>IFERROR(VLOOKUP($B3564,APガラス性能一覧!$A$2:$M$6097,8,0),"")</f>
        <v/>
      </c>
      <c r="J3564" s="68" t="str">
        <f>IFERROR(VLOOKUP($B3564,APガラス性能一覧!$A$2:$M$6097,9,0),"")</f>
        <v/>
      </c>
      <c r="K3564" s="68" t="str">
        <f>IFERROR(VLOOKUP($B3564,APガラス性能一覧!$A$2:$M$6097,10,0),"")</f>
        <v/>
      </c>
      <c r="L3564" s="68" t="str">
        <f>IFERROR(VLOOKUP($B3564,APガラス性能一覧!$A$2:$M$6097,11,0),"")</f>
        <v/>
      </c>
      <c r="M3564" s="68" t="str">
        <f>IFERROR(VLOOKUP($B3564,APガラス性能一覧!$A$2:$M$6097,12,0),"")</f>
        <v/>
      </c>
      <c r="N3564" s="68" t="str">
        <f>IFERROR(VLOOKUP($B3564,APガラス性能一覧!$A$2:$M$6097,13,0),"")</f>
        <v/>
      </c>
    </row>
    <row r="3565" spans="2:14" x14ac:dyDescent="0.4">
      <c r="B3565" s="68" t="str">
        <f>IF($D$2="","",IF($E$2=0.65,IFERROR(IF(INDEX(APガラス性能一覧!A:A,MATCH(ROW(B3559),APガラス性能一覧!$O:$O,0))="","",INDEX(APガラス性能一覧!A:A,MATCH(ROW(B3559),APガラス性能一覧!$O:$O,0))),""),IFERROR(IF(INDEX(APガラス性能一覧!A:A,MATCH(ROW(B3559),APガラス性能一覧!$N:$N,0))="","",INDEX(APガラス性能一覧!A:A,MATCH(ROW(B3559),APガラス性能一覧!$N:$N,0))),"")))</f>
        <v/>
      </c>
      <c r="C3565" s="68" t="str">
        <f>IFERROR(VLOOKUP($B3565,APガラス性能一覧!$A$2:$M$6097,2,0),"")</f>
        <v/>
      </c>
      <c r="D3565" s="68" t="str">
        <f>IFERROR(VLOOKUP($B3565,APガラス性能一覧!$A$2:$M$6097,3,0),"")</f>
        <v/>
      </c>
      <c r="E3565" s="68" t="str">
        <f>IFERROR(VLOOKUP($B3565,APガラス性能一覧!$A$2:$M$6097,4,0),"")</f>
        <v/>
      </c>
      <c r="F3565" s="68" t="str">
        <f>IFERROR(VLOOKUP($B3565,APガラス性能一覧!$A$2:$M$6097,5,0),"")</f>
        <v/>
      </c>
      <c r="G3565" s="68" t="str">
        <f>IFERROR(VLOOKUP($B3565,APガラス性能一覧!$A$2:$M$6097,6,0),"")</f>
        <v/>
      </c>
      <c r="H3565" s="68" t="str">
        <f>IFERROR(VLOOKUP($B3565,APガラス性能一覧!$A$2:$M$6097,7,0),"")</f>
        <v/>
      </c>
      <c r="I3565" s="68" t="str">
        <f>IFERROR(VLOOKUP($B3565,APガラス性能一覧!$A$2:$M$6097,8,0),"")</f>
        <v/>
      </c>
      <c r="J3565" s="68" t="str">
        <f>IFERROR(VLOOKUP($B3565,APガラス性能一覧!$A$2:$M$6097,9,0),"")</f>
        <v/>
      </c>
      <c r="K3565" s="68" t="str">
        <f>IFERROR(VLOOKUP($B3565,APガラス性能一覧!$A$2:$M$6097,10,0),"")</f>
        <v/>
      </c>
      <c r="L3565" s="68" t="str">
        <f>IFERROR(VLOOKUP($B3565,APガラス性能一覧!$A$2:$M$6097,11,0),"")</f>
        <v/>
      </c>
      <c r="M3565" s="68" t="str">
        <f>IFERROR(VLOOKUP($B3565,APガラス性能一覧!$A$2:$M$6097,12,0),"")</f>
        <v/>
      </c>
      <c r="N3565" s="68" t="str">
        <f>IFERROR(VLOOKUP($B3565,APガラス性能一覧!$A$2:$M$6097,13,0),"")</f>
        <v/>
      </c>
    </row>
    <row r="3566" spans="2:14" x14ac:dyDescent="0.4">
      <c r="B3566" s="68" t="str">
        <f>IF($D$2="","",IF($E$2=0.65,IFERROR(IF(INDEX(APガラス性能一覧!A:A,MATCH(ROW(B3560),APガラス性能一覧!$O:$O,0))="","",INDEX(APガラス性能一覧!A:A,MATCH(ROW(B3560),APガラス性能一覧!$O:$O,0))),""),IFERROR(IF(INDEX(APガラス性能一覧!A:A,MATCH(ROW(B3560),APガラス性能一覧!$N:$N,0))="","",INDEX(APガラス性能一覧!A:A,MATCH(ROW(B3560),APガラス性能一覧!$N:$N,0))),"")))</f>
        <v/>
      </c>
      <c r="C3566" s="68" t="str">
        <f>IFERROR(VLOOKUP($B3566,APガラス性能一覧!$A$2:$M$6097,2,0),"")</f>
        <v/>
      </c>
      <c r="D3566" s="68" t="str">
        <f>IFERROR(VLOOKUP($B3566,APガラス性能一覧!$A$2:$M$6097,3,0),"")</f>
        <v/>
      </c>
      <c r="E3566" s="68" t="str">
        <f>IFERROR(VLOOKUP($B3566,APガラス性能一覧!$A$2:$M$6097,4,0),"")</f>
        <v/>
      </c>
      <c r="F3566" s="68" t="str">
        <f>IFERROR(VLOOKUP($B3566,APガラス性能一覧!$A$2:$M$6097,5,0),"")</f>
        <v/>
      </c>
      <c r="G3566" s="68" t="str">
        <f>IFERROR(VLOOKUP($B3566,APガラス性能一覧!$A$2:$M$6097,6,0),"")</f>
        <v/>
      </c>
      <c r="H3566" s="68" t="str">
        <f>IFERROR(VLOOKUP($B3566,APガラス性能一覧!$A$2:$M$6097,7,0),"")</f>
        <v/>
      </c>
      <c r="I3566" s="68" t="str">
        <f>IFERROR(VLOOKUP($B3566,APガラス性能一覧!$A$2:$M$6097,8,0),"")</f>
        <v/>
      </c>
      <c r="J3566" s="68" t="str">
        <f>IFERROR(VLOOKUP($B3566,APガラス性能一覧!$A$2:$M$6097,9,0),"")</f>
        <v/>
      </c>
      <c r="K3566" s="68" t="str">
        <f>IFERROR(VLOOKUP($B3566,APガラス性能一覧!$A$2:$M$6097,10,0),"")</f>
        <v/>
      </c>
      <c r="L3566" s="68" t="str">
        <f>IFERROR(VLOOKUP($B3566,APガラス性能一覧!$A$2:$M$6097,11,0),"")</f>
        <v/>
      </c>
      <c r="M3566" s="68" t="str">
        <f>IFERROR(VLOOKUP($B3566,APガラス性能一覧!$A$2:$M$6097,12,0),"")</f>
        <v/>
      </c>
      <c r="N3566" s="68" t="str">
        <f>IFERROR(VLOOKUP($B3566,APガラス性能一覧!$A$2:$M$6097,13,0),"")</f>
        <v/>
      </c>
    </row>
    <row r="3567" spans="2:14" x14ac:dyDescent="0.4">
      <c r="B3567" s="68" t="str">
        <f>IF($D$2="","",IF($E$2=0.65,IFERROR(IF(INDEX(APガラス性能一覧!A:A,MATCH(ROW(B3561),APガラス性能一覧!$O:$O,0))="","",INDEX(APガラス性能一覧!A:A,MATCH(ROW(B3561),APガラス性能一覧!$O:$O,0))),""),IFERROR(IF(INDEX(APガラス性能一覧!A:A,MATCH(ROW(B3561),APガラス性能一覧!$N:$N,0))="","",INDEX(APガラス性能一覧!A:A,MATCH(ROW(B3561),APガラス性能一覧!$N:$N,0))),"")))</f>
        <v/>
      </c>
      <c r="C3567" s="68" t="str">
        <f>IFERROR(VLOOKUP($B3567,APガラス性能一覧!$A$2:$M$6097,2,0),"")</f>
        <v/>
      </c>
      <c r="D3567" s="68" t="str">
        <f>IFERROR(VLOOKUP($B3567,APガラス性能一覧!$A$2:$M$6097,3,0),"")</f>
        <v/>
      </c>
      <c r="E3567" s="68" t="str">
        <f>IFERROR(VLOOKUP($B3567,APガラス性能一覧!$A$2:$M$6097,4,0),"")</f>
        <v/>
      </c>
      <c r="F3567" s="68" t="str">
        <f>IFERROR(VLOOKUP($B3567,APガラス性能一覧!$A$2:$M$6097,5,0),"")</f>
        <v/>
      </c>
      <c r="G3567" s="68" t="str">
        <f>IFERROR(VLOOKUP($B3567,APガラス性能一覧!$A$2:$M$6097,6,0),"")</f>
        <v/>
      </c>
      <c r="H3567" s="68" t="str">
        <f>IFERROR(VLOOKUP($B3567,APガラス性能一覧!$A$2:$M$6097,7,0),"")</f>
        <v/>
      </c>
      <c r="I3567" s="68" t="str">
        <f>IFERROR(VLOOKUP($B3567,APガラス性能一覧!$A$2:$M$6097,8,0),"")</f>
        <v/>
      </c>
      <c r="J3567" s="68" t="str">
        <f>IFERROR(VLOOKUP($B3567,APガラス性能一覧!$A$2:$M$6097,9,0),"")</f>
        <v/>
      </c>
      <c r="K3567" s="68" t="str">
        <f>IFERROR(VLOOKUP($B3567,APガラス性能一覧!$A$2:$M$6097,10,0),"")</f>
        <v/>
      </c>
      <c r="L3567" s="68" t="str">
        <f>IFERROR(VLOOKUP($B3567,APガラス性能一覧!$A$2:$M$6097,11,0),"")</f>
        <v/>
      </c>
      <c r="M3567" s="68" t="str">
        <f>IFERROR(VLOOKUP($B3567,APガラス性能一覧!$A$2:$M$6097,12,0),"")</f>
        <v/>
      </c>
      <c r="N3567" s="68" t="str">
        <f>IFERROR(VLOOKUP($B3567,APガラス性能一覧!$A$2:$M$6097,13,0),"")</f>
        <v/>
      </c>
    </row>
    <row r="3568" spans="2:14" x14ac:dyDescent="0.4">
      <c r="B3568" s="68" t="str">
        <f>IF($D$2="","",IF($E$2=0.65,IFERROR(IF(INDEX(APガラス性能一覧!A:A,MATCH(ROW(B3562),APガラス性能一覧!$O:$O,0))="","",INDEX(APガラス性能一覧!A:A,MATCH(ROW(B3562),APガラス性能一覧!$O:$O,0))),""),IFERROR(IF(INDEX(APガラス性能一覧!A:A,MATCH(ROW(B3562),APガラス性能一覧!$N:$N,0))="","",INDEX(APガラス性能一覧!A:A,MATCH(ROW(B3562),APガラス性能一覧!$N:$N,0))),"")))</f>
        <v/>
      </c>
      <c r="C3568" s="68" t="str">
        <f>IFERROR(VLOOKUP($B3568,APガラス性能一覧!$A$2:$M$6097,2,0),"")</f>
        <v/>
      </c>
      <c r="D3568" s="68" t="str">
        <f>IFERROR(VLOOKUP($B3568,APガラス性能一覧!$A$2:$M$6097,3,0),"")</f>
        <v/>
      </c>
      <c r="E3568" s="68" t="str">
        <f>IFERROR(VLOOKUP($B3568,APガラス性能一覧!$A$2:$M$6097,4,0),"")</f>
        <v/>
      </c>
      <c r="F3568" s="68" t="str">
        <f>IFERROR(VLOOKUP($B3568,APガラス性能一覧!$A$2:$M$6097,5,0),"")</f>
        <v/>
      </c>
      <c r="G3568" s="68" t="str">
        <f>IFERROR(VLOOKUP($B3568,APガラス性能一覧!$A$2:$M$6097,6,0),"")</f>
        <v/>
      </c>
      <c r="H3568" s="68" t="str">
        <f>IFERROR(VLOOKUP($B3568,APガラス性能一覧!$A$2:$M$6097,7,0),"")</f>
        <v/>
      </c>
      <c r="I3568" s="68" t="str">
        <f>IFERROR(VLOOKUP($B3568,APガラス性能一覧!$A$2:$M$6097,8,0),"")</f>
        <v/>
      </c>
      <c r="J3568" s="68" t="str">
        <f>IFERROR(VLOOKUP($B3568,APガラス性能一覧!$A$2:$M$6097,9,0),"")</f>
        <v/>
      </c>
      <c r="K3568" s="68" t="str">
        <f>IFERROR(VLOOKUP($B3568,APガラス性能一覧!$A$2:$M$6097,10,0),"")</f>
        <v/>
      </c>
      <c r="L3568" s="68" t="str">
        <f>IFERROR(VLOOKUP($B3568,APガラス性能一覧!$A$2:$M$6097,11,0),"")</f>
        <v/>
      </c>
      <c r="M3568" s="68" t="str">
        <f>IFERROR(VLOOKUP($B3568,APガラス性能一覧!$A$2:$M$6097,12,0),"")</f>
        <v/>
      </c>
      <c r="N3568" s="68" t="str">
        <f>IFERROR(VLOOKUP($B3568,APガラス性能一覧!$A$2:$M$6097,13,0),"")</f>
        <v/>
      </c>
    </row>
    <row r="3569" spans="2:14" x14ac:dyDescent="0.4">
      <c r="B3569" s="68" t="str">
        <f>IF($D$2="","",IF($E$2=0.65,IFERROR(IF(INDEX(APガラス性能一覧!A:A,MATCH(ROW(B3563),APガラス性能一覧!$O:$O,0))="","",INDEX(APガラス性能一覧!A:A,MATCH(ROW(B3563),APガラス性能一覧!$O:$O,0))),""),IFERROR(IF(INDEX(APガラス性能一覧!A:A,MATCH(ROW(B3563),APガラス性能一覧!$N:$N,0))="","",INDEX(APガラス性能一覧!A:A,MATCH(ROW(B3563),APガラス性能一覧!$N:$N,0))),"")))</f>
        <v/>
      </c>
      <c r="C3569" s="68" t="str">
        <f>IFERROR(VLOOKUP($B3569,APガラス性能一覧!$A$2:$M$6097,2,0),"")</f>
        <v/>
      </c>
      <c r="D3569" s="68" t="str">
        <f>IFERROR(VLOOKUP($B3569,APガラス性能一覧!$A$2:$M$6097,3,0),"")</f>
        <v/>
      </c>
      <c r="E3569" s="68" t="str">
        <f>IFERROR(VLOOKUP($B3569,APガラス性能一覧!$A$2:$M$6097,4,0),"")</f>
        <v/>
      </c>
      <c r="F3569" s="68" t="str">
        <f>IFERROR(VLOOKUP($B3569,APガラス性能一覧!$A$2:$M$6097,5,0),"")</f>
        <v/>
      </c>
      <c r="G3569" s="68" t="str">
        <f>IFERROR(VLOOKUP($B3569,APガラス性能一覧!$A$2:$M$6097,6,0),"")</f>
        <v/>
      </c>
      <c r="H3569" s="68" t="str">
        <f>IFERROR(VLOOKUP($B3569,APガラス性能一覧!$A$2:$M$6097,7,0),"")</f>
        <v/>
      </c>
      <c r="I3569" s="68" t="str">
        <f>IFERROR(VLOOKUP($B3569,APガラス性能一覧!$A$2:$M$6097,8,0),"")</f>
        <v/>
      </c>
      <c r="J3569" s="68" t="str">
        <f>IFERROR(VLOOKUP($B3569,APガラス性能一覧!$A$2:$M$6097,9,0),"")</f>
        <v/>
      </c>
      <c r="K3569" s="68" t="str">
        <f>IFERROR(VLOOKUP($B3569,APガラス性能一覧!$A$2:$M$6097,10,0),"")</f>
        <v/>
      </c>
      <c r="L3569" s="68" t="str">
        <f>IFERROR(VLOOKUP($B3569,APガラス性能一覧!$A$2:$M$6097,11,0),"")</f>
        <v/>
      </c>
      <c r="M3569" s="68" t="str">
        <f>IFERROR(VLOOKUP($B3569,APガラス性能一覧!$A$2:$M$6097,12,0),"")</f>
        <v/>
      </c>
      <c r="N3569" s="68" t="str">
        <f>IFERROR(VLOOKUP($B3569,APガラス性能一覧!$A$2:$M$6097,13,0),"")</f>
        <v/>
      </c>
    </row>
    <row r="3570" spans="2:14" x14ac:dyDescent="0.4">
      <c r="B3570" s="68" t="str">
        <f>IF($D$2="","",IF($E$2=0.65,IFERROR(IF(INDEX(APガラス性能一覧!A:A,MATCH(ROW(B3564),APガラス性能一覧!$O:$O,0))="","",INDEX(APガラス性能一覧!A:A,MATCH(ROW(B3564),APガラス性能一覧!$O:$O,0))),""),IFERROR(IF(INDEX(APガラス性能一覧!A:A,MATCH(ROW(B3564),APガラス性能一覧!$N:$N,0))="","",INDEX(APガラス性能一覧!A:A,MATCH(ROW(B3564),APガラス性能一覧!$N:$N,0))),"")))</f>
        <v/>
      </c>
      <c r="C3570" s="68" t="str">
        <f>IFERROR(VLOOKUP($B3570,APガラス性能一覧!$A$2:$M$6097,2,0),"")</f>
        <v/>
      </c>
      <c r="D3570" s="68" t="str">
        <f>IFERROR(VLOOKUP($B3570,APガラス性能一覧!$A$2:$M$6097,3,0),"")</f>
        <v/>
      </c>
      <c r="E3570" s="68" t="str">
        <f>IFERROR(VLOOKUP($B3570,APガラス性能一覧!$A$2:$M$6097,4,0),"")</f>
        <v/>
      </c>
      <c r="F3570" s="68" t="str">
        <f>IFERROR(VLOOKUP($B3570,APガラス性能一覧!$A$2:$M$6097,5,0),"")</f>
        <v/>
      </c>
      <c r="G3570" s="68" t="str">
        <f>IFERROR(VLOOKUP($B3570,APガラス性能一覧!$A$2:$M$6097,6,0),"")</f>
        <v/>
      </c>
      <c r="H3570" s="68" t="str">
        <f>IFERROR(VLOOKUP($B3570,APガラス性能一覧!$A$2:$M$6097,7,0),"")</f>
        <v/>
      </c>
      <c r="I3570" s="68" t="str">
        <f>IFERROR(VLOOKUP($B3570,APガラス性能一覧!$A$2:$M$6097,8,0),"")</f>
        <v/>
      </c>
      <c r="J3570" s="68" t="str">
        <f>IFERROR(VLOOKUP($B3570,APガラス性能一覧!$A$2:$M$6097,9,0),"")</f>
        <v/>
      </c>
      <c r="K3570" s="68" t="str">
        <f>IFERROR(VLOOKUP($B3570,APガラス性能一覧!$A$2:$M$6097,10,0),"")</f>
        <v/>
      </c>
      <c r="L3570" s="68" t="str">
        <f>IFERROR(VLOOKUP($B3570,APガラス性能一覧!$A$2:$M$6097,11,0),"")</f>
        <v/>
      </c>
      <c r="M3570" s="68" t="str">
        <f>IFERROR(VLOOKUP($B3570,APガラス性能一覧!$A$2:$M$6097,12,0),"")</f>
        <v/>
      </c>
      <c r="N3570" s="68" t="str">
        <f>IFERROR(VLOOKUP($B3570,APガラス性能一覧!$A$2:$M$6097,13,0),"")</f>
        <v/>
      </c>
    </row>
    <row r="3571" spans="2:14" x14ac:dyDescent="0.4">
      <c r="B3571" s="68" t="str">
        <f>IF($D$2="","",IF($E$2=0.65,IFERROR(IF(INDEX(APガラス性能一覧!A:A,MATCH(ROW(B3565),APガラス性能一覧!$O:$O,0))="","",INDEX(APガラス性能一覧!A:A,MATCH(ROW(B3565),APガラス性能一覧!$O:$O,0))),""),IFERROR(IF(INDEX(APガラス性能一覧!A:A,MATCH(ROW(B3565),APガラス性能一覧!$N:$N,0))="","",INDEX(APガラス性能一覧!A:A,MATCH(ROW(B3565),APガラス性能一覧!$N:$N,0))),"")))</f>
        <v/>
      </c>
      <c r="C3571" s="68" t="str">
        <f>IFERROR(VLOOKUP($B3571,APガラス性能一覧!$A$2:$M$6097,2,0),"")</f>
        <v/>
      </c>
      <c r="D3571" s="68" t="str">
        <f>IFERROR(VLOOKUP($B3571,APガラス性能一覧!$A$2:$M$6097,3,0),"")</f>
        <v/>
      </c>
      <c r="E3571" s="68" t="str">
        <f>IFERROR(VLOOKUP($B3571,APガラス性能一覧!$A$2:$M$6097,4,0),"")</f>
        <v/>
      </c>
      <c r="F3571" s="68" t="str">
        <f>IFERROR(VLOOKUP($B3571,APガラス性能一覧!$A$2:$M$6097,5,0),"")</f>
        <v/>
      </c>
      <c r="G3571" s="68" t="str">
        <f>IFERROR(VLOOKUP($B3571,APガラス性能一覧!$A$2:$M$6097,6,0),"")</f>
        <v/>
      </c>
      <c r="H3571" s="68" t="str">
        <f>IFERROR(VLOOKUP($B3571,APガラス性能一覧!$A$2:$M$6097,7,0),"")</f>
        <v/>
      </c>
      <c r="I3571" s="68" t="str">
        <f>IFERROR(VLOOKUP($B3571,APガラス性能一覧!$A$2:$M$6097,8,0),"")</f>
        <v/>
      </c>
      <c r="J3571" s="68" t="str">
        <f>IFERROR(VLOOKUP($B3571,APガラス性能一覧!$A$2:$M$6097,9,0),"")</f>
        <v/>
      </c>
      <c r="K3571" s="68" t="str">
        <f>IFERROR(VLOOKUP($B3571,APガラス性能一覧!$A$2:$M$6097,10,0),"")</f>
        <v/>
      </c>
      <c r="L3571" s="68" t="str">
        <f>IFERROR(VLOOKUP($B3571,APガラス性能一覧!$A$2:$M$6097,11,0),"")</f>
        <v/>
      </c>
      <c r="M3571" s="68" t="str">
        <f>IFERROR(VLOOKUP($B3571,APガラス性能一覧!$A$2:$M$6097,12,0),"")</f>
        <v/>
      </c>
      <c r="N3571" s="68" t="str">
        <f>IFERROR(VLOOKUP($B3571,APガラス性能一覧!$A$2:$M$6097,13,0),"")</f>
        <v/>
      </c>
    </row>
    <row r="3572" spans="2:14" x14ac:dyDescent="0.4">
      <c r="B3572" s="68" t="str">
        <f>IF($D$2="","",IF($E$2=0.65,IFERROR(IF(INDEX(APガラス性能一覧!A:A,MATCH(ROW(B3566),APガラス性能一覧!$O:$O,0))="","",INDEX(APガラス性能一覧!A:A,MATCH(ROW(B3566),APガラス性能一覧!$O:$O,0))),""),IFERROR(IF(INDEX(APガラス性能一覧!A:A,MATCH(ROW(B3566),APガラス性能一覧!$N:$N,0))="","",INDEX(APガラス性能一覧!A:A,MATCH(ROW(B3566),APガラス性能一覧!$N:$N,0))),"")))</f>
        <v/>
      </c>
      <c r="C3572" s="68" t="str">
        <f>IFERROR(VLOOKUP($B3572,APガラス性能一覧!$A$2:$M$6097,2,0),"")</f>
        <v/>
      </c>
      <c r="D3572" s="68" t="str">
        <f>IFERROR(VLOOKUP($B3572,APガラス性能一覧!$A$2:$M$6097,3,0),"")</f>
        <v/>
      </c>
      <c r="E3572" s="68" t="str">
        <f>IFERROR(VLOOKUP($B3572,APガラス性能一覧!$A$2:$M$6097,4,0),"")</f>
        <v/>
      </c>
      <c r="F3572" s="68" t="str">
        <f>IFERROR(VLOOKUP($B3572,APガラス性能一覧!$A$2:$M$6097,5,0),"")</f>
        <v/>
      </c>
      <c r="G3572" s="68" t="str">
        <f>IFERROR(VLOOKUP($B3572,APガラス性能一覧!$A$2:$M$6097,6,0),"")</f>
        <v/>
      </c>
      <c r="H3572" s="68" t="str">
        <f>IFERROR(VLOOKUP($B3572,APガラス性能一覧!$A$2:$M$6097,7,0),"")</f>
        <v/>
      </c>
      <c r="I3572" s="68" t="str">
        <f>IFERROR(VLOOKUP($B3572,APガラス性能一覧!$A$2:$M$6097,8,0),"")</f>
        <v/>
      </c>
      <c r="J3572" s="68" t="str">
        <f>IFERROR(VLOOKUP($B3572,APガラス性能一覧!$A$2:$M$6097,9,0),"")</f>
        <v/>
      </c>
      <c r="K3572" s="68" t="str">
        <f>IFERROR(VLOOKUP($B3572,APガラス性能一覧!$A$2:$M$6097,10,0),"")</f>
        <v/>
      </c>
      <c r="L3572" s="68" t="str">
        <f>IFERROR(VLOOKUP($B3572,APガラス性能一覧!$A$2:$M$6097,11,0),"")</f>
        <v/>
      </c>
      <c r="M3572" s="68" t="str">
        <f>IFERROR(VLOOKUP($B3572,APガラス性能一覧!$A$2:$M$6097,12,0),"")</f>
        <v/>
      </c>
      <c r="N3572" s="68" t="str">
        <f>IFERROR(VLOOKUP($B3572,APガラス性能一覧!$A$2:$M$6097,13,0),"")</f>
        <v/>
      </c>
    </row>
    <row r="3573" spans="2:14" x14ac:dyDescent="0.4">
      <c r="B3573" s="68" t="str">
        <f>IF($D$2="","",IF($E$2=0.65,IFERROR(IF(INDEX(APガラス性能一覧!A:A,MATCH(ROW(B3567),APガラス性能一覧!$O:$O,0))="","",INDEX(APガラス性能一覧!A:A,MATCH(ROW(B3567),APガラス性能一覧!$O:$O,0))),""),IFERROR(IF(INDEX(APガラス性能一覧!A:A,MATCH(ROW(B3567),APガラス性能一覧!$N:$N,0))="","",INDEX(APガラス性能一覧!A:A,MATCH(ROW(B3567),APガラス性能一覧!$N:$N,0))),"")))</f>
        <v/>
      </c>
      <c r="C3573" s="68" t="str">
        <f>IFERROR(VLOOKUP($B3573,APガラス性能一覧!$A$2:$M$6097,2,0),"")</f>
        <v/>
      </c>
      <c r="D3573" s="68" t="str">
        <f>IFERROR(VLOOKUP($B3573,APガラス性能一覧!$A$2:$M$6097,3,0),"")</f>
        <v/>
      </c>
      <c r="E3573" s="68" t="str">
        <f>IFERROR(VLOOKUP($B3573,APガラス性能一覧!$A$2:$M$6097,4,0),"")</f>
        <v/>
      </c>
      <c r="F3573" s="68" t="str">
        <f>IFERROR(VLOOKUP($B3573,APガラス性能一覧!$A$2:$M$6097,5,0),"")</f>
        <v/>
      </c>
      <c r="G3573" s="68" t="str">
        <f>IFERROR(VLOOKUP($B3573,APガラス性能一覧!$A$2:$M$6097,6,0),"")</f>
        <v/>
      </c>
      <c r="H3573" s="68" t="str">
        <f>IFERROR(VLOOKUP($B3573,APガラス性能一覧!$A$2:$M$6097,7,0),"")</f>
        <v/>
      </c>
      <c r="I3573" s="68" t="str">
        <f>IFERROR(VLOOKUP($B3573,APガラス性能一覧!$A$2:$M$6097,8,0),"")</f>
        <v/>
      </c>
      <c r="J3573" s="68" t="str">
        <f>IFERROR(VLOOKUP($B3573,APガラス性能一覧!$A$2:$M$6097,9,0),"")</f>
        <v/>
      </c>
      <c r="K3573" s="68" t="str">
        <f>IFERROR(VLOOKUP($B3573,APガラス性能一覧!$A$2:$M$6097,10,0),"")</f>
        <v/>
      </c>
      <c r="L3573" s="68" t="str">
        <f>IFERROR(VLOOKUP($B3573,APガラス性能一覧!$A$2:$M$6097,11,0),"")</f>
        <v/>
      </c>
      <c r="M3573" s="68" t="str">
        <f>IFERROR(VLOOKUP($B3573,APガラス性能一覧!$A$2:$M$6097,12,0),"")</f>
        <v/>
      </c>
      <c r="N3573" s="68" t="str">
        <f>IFERROR(VLOOKUP($B3573,APガラス性能一覧!$A$2:$M$6097,13,0),"")</f>
        <v/>
      </c>
    </row>
    <row r="3574" spans="2:14" x14ac:dyDescent="0.4">
      <c r="B3574" s="68" t="str">
        <f>IF($D$2="","",IF($E$2=0.65,IFERROR(IF(INDEX(APガラス性能一覧!A:A,MATCH(ROW(B3568),APガラス性能一覧!$O:$O,0))="","",INDEX(APガラス性能一覧!A:A,MATCH(ROW(B3568),APガラス性能一覧!$O:$O,0))),""),IFERROR(IF(INDEX(APガラス性能一覧!A:A,MATCH(ROW(B3568),APガラス性能一覧!$N:$N,0))="","",INDEX(APガラス性能一覧!A:A,MATCH(ROW(B3568),APガラス性能一覧!$N:$N,0))),"")))</f>
        <v/>
      </c>
      <c r="C3574" s="68" t="str">
        <f>IFERROR(VLOOKUP($B3574,APガラス性能一覧!$A$2:$M$6097,2,0),"")</f>
        <v/>
      </c>
      <c r="D3574" s="68" t="str">
        <f>IFERROR(VLOOKUP($B3574,APガラス性能一覧!$A$2:$M$6097,3,0),"")</f>
        <v/>
      </c>
      <c r="E3574" s="68" t="str">
        <f>IFERROR(VLOOKUP($B3574,APガラス性能一覧!$A$2:$M$6097,4,0),"")</f>
        <v/>
      </c>
      <c r="F3574" s="68" t="str">
        <f>IFERROR(VLOOKUP($B3574,APガラス性能一覧!$A$2:$M$6097,5,0),"")</f>
        <v/>
      </c>
      <c r="G3574" s="68" t="str">
        <f>IFERROR(VLOOKUP($B3574,APガラス性能一覧!$A$2:$M$6097,6,0),"")</f>
        <v/>
      </c>
      <c r="H3574" s="68" t="str">
        <f>IFERROR(VLOOKUP($B3574,APガラス性能一覧!$A$2:$M$6097,7,0),"")</f>
        <v/>
      </c>
      <c r="I3574" s="68" t="str">
        <f>IFERROR(VLOOKUP($B3574,APガラス性能一覧!$A$2:$M$6097,8,0),"")</f>
        <v/>
      </c>
      <c r="J3574" s="68" t="str">
        <f>IFERROR(VLOOKUP($B3574,APガラス性能一覧!$A$2:$M$6097,9,0),"")</f>
        <v/>
      </c>
      <c r="K3574" s="68" t="str">
        <f>IFERROR(VLOOKUP($B3574,APガラス性能一覧!$A$2:$M$6097,10,0),"")</f>
        <v/>
      </c>
      <c r="L3574" s="68" t="str">
        <f>IFERROR(VLOOKUP($B3574,APガラス性能一覧!$A$2:$M$6097,11,0),"")</f>
        <v/>
      </c>
      <c r="M3574" s="68" t="str">
        <f>IFERROR(VLOOKUP($B3574,APガラス性能一覧!$A$2:$M$6097,12,0),"")</f>
        <v/>
      </c>
      <c r="N3574" s="68" t="str">
        <f>IFERROR(VLOOKUP($B3574,APガラス性能一覧!$A$2:$M$6097,13,0),"")</f>
        <v/>
      </c>
    </row>
    <row r="3575" spans="2:14" x14ac:dyDescent="0.4">
      <c r="B3575" s="68" t="str">
        <f>IF($D$2="","",IF($E$2=0.65,IFERROR(IF(INDEX(APガラス性能一覧!A:A,MATCH(ROW(B3569),APガラス性能一覧!$O:$O,0))="","",INDEX(APガラス性能一覧!A:A,MATCH(ROW(B3569),APガラス性能一覧!$O:$O,0))),""),IFERROR(IF(INDEX(APガラス性能一覧!A:A,MATCH(ROW(B3569),APガラス性能一覧!$N:$N,0))="","",INDEX(APガラス性能一覧!A:A,MATCH(ROW(B3569),APガラス性能一覧!$N:$N,0))),"")))</f>
        <v/>
      </c>
      <c r="C3575" s="68" t="str">
        <f>IFERROR(VLOOKUP($B3575,APガラス性能一覧!$A$2:$M$6097,2,0),"")</f>
        <v/>
      </c>
      <c r="D3575" s="68" t="str">
        <f>IFERROR(VLOOKUP($B3575,APガラス性能一覧!$A$2:$M$6097,3,0),"")</f>
        <v/>
      </c>
      <c r="E3575" s="68" t="str">
        <f>IFERROR(VLOOKUP($B3575,APガラス性能一覧!$A$2:$M$6097,4,0),"")</f>
        <v/>
      </c>
      <c r="F3575" s="68" t="str">
        <f>IFERROR(VLOOKUP($B3575,APガラス性能一覧!$A$2:$M$6097,5,0),"")</f>
        <v/>
      </c>
      <c r="G3575" s="68" t="str">
        <f>IFERROR(VLOOKUP($B3575,APガラス性能一覧!$A$2:$M$6097,6,0),"")</f>
        <v/>
      </c>
      <c r="H3575" s="68" t="str">
        <f>IFERROR(VLOOKUP($B3575,APガラス性能一覧!$A$2:$M$6097,7,0),"")</f>
        <v/>
      </c>
      <c r="I3575" s="68" t="str">
        <f>IFERROR(VLOOKUP($B3575,APガラス性能一覧!$A$2:$M$6097,8,0),"")</f>
        <v/>
      </c>
      <c r="J3575" s="68" t="str">
        <f>IFERROR(VLOOKUP($B3575,APガラス性能一覧!$A$2:$M$6097,9,0),"")</f>
        <v/>
      </c>
      <c r="K3575" s="68" t="str">
        <f>IFERROR(VLOOKUP($B3575,APガラス性能一覧!$A$2:$M$6097,10,0),"")</f>
        <v/>
      </c>
      <c r="L3575" s="68" t="str">
        <f>IFERROR(VLOOKUP($B3575,APガラス性能一覧!$A$2:$M$6097,11,0),"")</f>
        <v/>
      </c>
      <c r="M3575" s="68" t="str">
        <f>IFERROR(VLOOKUP($B3575,APガラス性能一覧!$A$2:$M$6097,12,0),"")</f>
        <v/>
      </c>
      <c r="N3575" s="68" t="str">
        <f>IFERROR(VLOOKUP($B3575,APガラス性能一覧!$A$2:$M$6097,13,0),"")</f>
        <v/>
      </c>
    </row>
    <row r="3576" spans="2:14" x14ac:dyDescent="0.4">
      <c r="B3576" s="68" t="str">
        <f>IF($D$2="","",IF($E$2=0.65,IFERROR(IF(INDEX(APガラス性能一覧!A:A,MATCH(ROW(B3570),APガラス性能一覧!$O:$O,0))="","",INDEX(APガラス性能一覧!A:A,MATCH(ROW(B3570),APガラス性能一覧!$O:$O,0))),""),IFERROR(IF(INDEX(APガラス性能一覧!A:A,MATCH(ROW(B3570),APガラス性能一覧!$N:$N,0))="","",INDEX(APガラス性能一覧!A:A,MATCH(ROW(B3570),APガラス性能一覧!$N:$N,0))),"")))</f>
        <v/>
      </c>
      <c r="C3576" s="68" t="str">
        <f>IFERROR(VLOOKUP($B3576,APガラス性能一覧!$A$2:$M$6097,2,0),"")</f>
        <v/>
      </c>
      <c r="D3576" s="68" t="str">
        <f>IFERROR(VLOOKUP($B3576,APガラス性能一覧!$A$2:$M$6097,3,0),"")</f>
        <v/>
      </c>
      <c r="E3576" s="68" t="str">
        <f>IFERROR(VLOOKUP($B3576,APガラス性能一覧!$A$2:$M$6097,4,0),"")</f>
        <v/>
      </c>
      <c r="F3576" s="68" t="str">
        <f>IFERROR(VLOOKUP($B3576,APガラス性能一覧!$A$2:$M$6097,5,0),"")</f>
        <v/>
      </c>
      <c r="G3576" s="68" t="str">
        <f>IFERROR(VLOOKUP($B3576,APガラス性能一覧!$A$2:$M$6097,6,0),"")</f>
        <v/>
      </c>
      <c r="H3576" s="68" t="str">
        <f>IFERROR(VLOOKUP($B3576,APガラス性能一覧!$A$2:$M$6097,7,0),"")</f>
        <v/>
      </c>
      <c r="I3576" s="68" t="str">
        <f>IFERROR(VLOOKUP($B3576,APガラス性能一覧!$A$2:$M$6097,8,0),"")</f>
        <v/>
      </c>
      <c r="J3576" s="68" t="str">
        <f>IFERROR(VLOOKUP($B3576,APガラス性能一覧!$A$2:$M$6097,9,0),"")</f>
        <v/>
      </c>
      <c r="K3576" s="68" t="str">
        <f>IFERROR(VLOOKUP($B3576,APガラス性能一覧!$A$2:$M$6097,10,0),"")</f>
        <v/>
      </c>
      <c r="L3576" s="68" t="str">
        <f>IFERROR(VLOOKUP($B3576,APガラス性能一覧!$A$2:$M$6097,11,0),"")</f>
        <v/>
      </c>
      <c r="M3576" s="68" t="str">
        <f>IFERROR(VLOOKUP($B3576,APガラス性能一覧!$A$2:$M$6097,12,0),"")</f>
        <v/>
      </c>
      <c r="N3576" s="68" t="str">
        <f>IFERROR(VLOOKUP($B3576,APガラス性能一覧!$A$2:$M$6097,13,0),"")</f>
        <v/>
      </c>
    </row>
    <row r="3577" spans="2:14" x14ac:dyDescent="0.4">
      <c r="B3577" s="68" t="str">
        <f>IF($D$2="","",IF($E$2=0.65,IFERROR(IF(INDEX(APガラス性能一覧!A:A,MATCH(ROW(B3571),APガラス性能一覧!$O:$O,0))="","",INDEX(APガラス性能一覧!A:A,MATCH(ROW(B3571),APガラス性能一覧!$O:$O,0))),""),IFERROR(IF(INDEX(APガラス性能一覧!A:A,MATCH(ROW(B3571),APガラス性能一覧!$N:$N,0))="","",INDEX(APガラス性能一覧!A:A,MATCH(ROW(B3571),APガラス性能一覧!$N:$N,0))),"")))</f>
        <v/>
      </c>
      <c r="C3577" s="68" t="str">
        <f>IFERROR(VLOOKUP($B3577,APガラス性能一覧!$A$2:$M$6097,2,0),"")</f>
        <v/>
      </c>
      <c r="D3577" s="68" t="str">
        <f>IFERROR(VLOOKUP($B3577,APガラス性能一覧!$A$2:$M$6097,3,0),"")</f>
        <v/>
      </c>
      <c r="E3577" s="68" t="str">
        <f>IFERROR(VLOOKUP($B3577,APガラス性能一覧!$A$2:$M$6097,4,0),"")</f>
        <v/>
      </c>
      <c r="F3577" s="68" t="str">
        <f>IFERROR(VLOOKUP($B3577,APガラス性能一覧!$A$2:$M$6097,5,0),"")</f>
        <v/>
      </c>
      <c r="G3577" s="68" t="str">
        <f>IFERROR(VLOOKUP($B3577,APガラス性能一覧!$A$2:$M$6097,6,0),"")</f>
        <v/>
      </c>
      <c r="H3577" s="68" t="str">
        <f>IFERROR(VLOOKUP($B3577,APガラス性能一覧!$A$2:$M$6097,7,0),"")</f>
        <v/>
      </c>
      <c r="I3577" s="68" t="str">
        <f>IFERROR(VLOOKUP($B3577,APガラス性能一覧!$A$2:$M$6097,8,0),"")</f>
        <v/>
      </c>
      <c r="J3577" s="68" t="str">
        <f>IFERROR(VLOOKUP($B3577,APガラス性能一覧!$A$2:$M$6097,9,0),"")</f>
        <v/>
      </c>
      <c r="K3577" s="68" t="str">
        <f>IFERROR(VLOOKUP($B3577,APガラス性能一覧!$A$2:$M$6097,10,0),"")</f>
        <v/>
      </c>
      <c r="L3577" s="68" t="str">
        <f>IFERROR(VLOOKUP($B3577,APガラス性能一覧!$A$2:$M$6097,11,0),"")</f>
        <v/>
      </c>
      <c r="M3577" s="68" t="str">
        <f>IFERROR(VLOOKUP($B3577,APガラス性能一覧!$A$2:$M$6097,12,0),"")</f>
        <v/>
      </c>
      <c r="N3577" s="68" t="str">
        <f>IFERROR(VLOOKUP($B3577,APガラス性能一覧!$A$2:$M$6097,13,0),"")</f>
        <v/>
      </c>
    </row>
    <row r="3578" spans="2:14" x14ac:dyDescent="0.4">
      <c r="B3578" s="68" t="str">
        <f>IF($D$2="","",IF($E$2=0.65,IFERROR(IF(INDEX(APガラス性能一覧!A:A,MATCH(ROW(B3572),APガラス性能一覧!$O:$O,0))="","",INDEX(APガラス性能一覧!A:A,MATCH(ROW(B3572),APガラス性能一覧!$O:$O,0))),""),IFERROR(IF(INDEX(APガラス性能一覧!A:A,MATCH(ROW(B3572),APガラス性能一覧!$N:$N,0))="","",INDEX(APガラス性能一覧!A:A,MATCH(ROW(B3572),APガラス性能一覧!$N:$N,0))),"")))</f>
        <v/>
      </c>
      <c r="C3578" s="68" t="str">
        <f>IFERROR(VLOOKUP($B3578,APガラス性能一覧!$A$2:$M$6097,2,0),"")</f>
        <v/>
      </c>
      <c r="D3578" s="68" t="str">
        <f>IFERROR(VLOOKUP($B3578,APガラス性能一覧!$A$2:$M$6097,3,0),"")</f>
        <v/>
      </c>
      <c r="E3578" s="68" t="str">
        <f>IFERROR(VLOOKUP($B3578,APガラス性能一覧!$A$2:$M$6097,4,0),"")</f>
        <v/>
      </c>
      <c r="F3578" s="68" t="str">
        <f>IFERROR(VLOOKUP($B3578,APガラス性能一覧!$A$2:$M$6097,5,0),"")</f>
        <v/>
      </c>
      <c r="G3578" s="68" t="str">
        <f>IFERROR(VLOOKUP($B3578,APガラス性能一覧!$A$2:$M$6097,6,0),"")</f>
        <v/>
      </c>
      <c r="H3578" s="68" t="str">
        <f>IFERROR(VLOOKUP($B3578,APガラス性能一覧!$A$2:$M$6097,7,0),"")</f>
        <v/>
      </c>
      <c r="I3578" s="68" t="str">
        <f>IFERROR(VLOOKUP($B3578,APガラス性能一覧!$A$2:$M$6097,8,0),"")</f>
        <v/>
      </c>
      <c r="J3578" s="68" t="str">
        <f>IFERROR(VLOOKUP($B3578,APガラス性能一覧!$A$2:$M$6097,9,0),"")</f>
        <v/>
      </c>
      <c r="K3578" s="68" t="str">
        <f>IFERROR(VLOOKUP($B3578,APガラス性能一覧!$A$2:$M$6097,10,0),"")</f>
        <v/>
      </c>
      <c r="L3578" s="68" t="str">
        <f>IFERROR(VLOOKUP($B3578,APガラス性能一覧!$A$2:$M$6097,11,0),"")</f>
        <v/>
      </c>
      <c r="M3578" s="68" t="str">
        <f>IFERROR(VLOOKUP($B3578,APガラス性能一覧!$A$2:$M$6097,12,0),"")</f>
        <v/>
      </c>
      <c r="N3578" s="68" t="str">
        <f>IFERROR(VLOOKUP($B3578,APガラス性能一覧!$A$2:$M$6097,13,0),"")</f>
        <v/>
      </c>
    </row>
    <row r="3579" spans="2:14" x14ac:dyDescent="0.4">
      <c r="B3579" s="68" t="str">
        <f>IF($D$2="","",IF($E$2=0.65,IFERROR(IF(INDEX(APガラス性能一覧!A:A,MATCH(ROW(B3573),APガラス性能一覧!$O:$O,0))="","",INDEX(APガラス性能一覧!A:A,MATCH(ROW(B3573),APガラス性能一覧!$O:$O,0))),""),IFERROR(IF(INDEX(APガラス性能一覧!A:A,MATCH(ROW(B3573),APガラス性能一覧!$N:$N,0))="","",INDEX(APガラス性能一覧!A:A,MATCH(ROW(B3573),APガラス性能一覧!$N:$N,0))),"")))</f>
        <v/>
      </c>
      <c r="C3579" s="68" t="str">
        <f>IFERROR(VLOOKUP($B3579,APガラス性能一覧!$A$2:$M$6097,2,0),"")</f>
        <v/>
      </c>
      <c r="D3579" s="68" t="str">
        <f>IFERROR(VLOOKUP($B3579,APガラス性能一覧!$A$2:$M$6097,3,0),"")</f>
        <v/>
      </c>
      <c r="E3579" s="68" t="str">
        <f>IFERROR(VLOOKUP($B3579,APガラス性能一覧!$A$2:$M$6097,4,0),"")</f>
        <v/>
      </c>
      <c r="F3579" s="68" t="str">
        <f>IFERROR(VLOOKUP($B3579,APガラス性能一覧!$A$2:$M$6097,5,0),"")</f>
        <v/>
      </c>
      <c r="G3579" s="68" t="str">
        <f>IFERROR(VLOOKUP($B3579,APガラス性能一覧!$A$2:$M$6097,6,0),"")</f>
        <v/>
      </c>
      <c r="H3579" s="68" t="str">
        <f>IFERROR(VLOOKUP($B3579,APガラス性能一覧!$A$2:$M$6097,7,0),"")</f>
        <v/>
      </c>
      <c r="I3579" s="68" t="str">
        <f>IFERROR(VLOOKUP($B3579,APガラス性能一覧!$A$2:$M$6097,8,0),"")</f>
        <v/>
      </c>
      <c r="J3579" s="68" t="str">
        <f>IFERROR(VLOOKUP($B3579,APガラス性能一覧!$A$2:$M$6097,9,0),"")</f>
        <v/>
      </c>
      <c r="K3579" s="68" t="str">
        <f>IFERROR(VLOOKUP($B3579,APガラス性能一覧!$A$2:$M$6097,10,0),"")</f>
        <v/>
      </c>
      <c r="L3579" s="68" t="str">
        <f>IFERROR(VLOOKUP($B3579,APガラス性能一覧!$A$2:$M$6097,11,0),"")</f>
        <v/>
      </c>
      <c r="M3579" s="68" t="str">
        <f>IFERROR(VLOOKUP($B3579,APガラス性能一覧!$A$2:$M$6097,12,0),"")</f>
        <v/>
      </c>
      <c r="N3579" s="68" t="str">
        <f>IFERROR(VLOOKUP($B3579,APガラス性能一覧!$A$2:$M$6097,13,0),"")</f>
        <v/>
      </c>
    </row>
    <row r="3580" spans="2:14" x14ac:dyDescent="0.4">
      <c r="B3580" s="68" t="str">
        <f>IF($D$2="","",IF($E$2=0.65,IFERROR(IF(INDEX(APガラス性能一覧!A:A,MATCH(ROW(B3574),APガラス性能一覧!$O:$O,0))="","",INDEX(APガラス性能一覧!A:A,MATCH(ROW(B3574),APガラス性能一覧!$O:$O,0))),""),IFERROR(IF(INDEX(APガラス性能一覧!A:A,MATCH(ROW(B3574),APガラス性能一覧!$N:$N,0))="","",INDEX(APガラス性能一覧!A:A,MATCH(ROW(B3574),APガラス性能一覧!$N:$N,0))),"")))</f>
        <v/>
      </c>
      <c r="C3580" s="68" t="str">
        <f>IFERROR(VLOOKUP($B3580,APガラス性能一覧!$A$2:$M$6097,2,0),"")</f>
        <v/>
      </c>
      <c r="D3580" s="68" t="str">
        <f>IFERROR(VLOOKUP($B3580,APガラス性能一覧!$A$2:$M$6097,3,0),"")</f>
        <v/>
      </c>
      <c r="E3580" s="68" t="str">
        <f>IFERROR(VLOOKUP($B3580,APガラス性能一覧!$A$2:$M$6097,4,0),"")</f>
        <v/>
      </c>
      <c r="F3580" s="68" t="str">
        <f>IFERROR(VLOOKUP($B3580,APガラス性能一覧!$A$2:$M$6097,5,0),"")</f>
        <v/>
      </c>
      <c r="G3580" s="68" t="str">
        <f>IFERROR(VLOOKUP($B3580,APガラス性能一覧!$A$2:$M$6097,6,0),"")</f>
        <v/>
      </c>
      <c r="H3580" s="68" t="str">
        <f>IFERROR(VLOOKUP($B3580,APガラス性能一覧!$A$2:$M$6097,7,0),"")</f>
        <v/>
      </c>
      <c r="I3580" s="68" t="str">
        <f>IFERROR(VLOOKUP($B3580,APガラス性能一覧!$A$2:$M$6097,8,0),"")</f>
        <v/>
      </c>
      <c r="J3580" s="68" t="str">
        <f>IFERROR(VLOOKUP($B3580,APガラス性能一覧!$A$2:$M$6097,9,0),"")</f>
        <v/>
      </c>
      <c r="K3580" s="68" t="str">
        <f>IFERROR(VLOOKUP($B3580,APガラス性能一覧!$A$2:$M$6097,10,0),"")</f>
        <v/>
      </c>
      <c r="L3580" s="68" t="str">
        <f>IFERROR(VLOOKUP($B3580,APガラス性能一覧!$A$2:$M$6097,11,0),"")</f>
        <v/>
      </c>
      <c r="M3580" s="68" t="str">
        <f>IFERROR(VLOOKUP($B3580,APガラス性能一覧!$A$2:$M$6097,12,0),"")</f>
        <v/>
      </c>
      <c r="N3580" s="68" t="str">
        <f>IFERROR(VLOOKUP($B3580,APガラス性能一覧!$A$2:$M$6097,13,0),"")</f>
        <v/>
      </c>
    </row>
    <row r="3581" spans="2:14" x14ac:dyDescent="0.4">
      <c r="B3581" s="68" t="str">
        <f>IF($D$2="","",IF($E$2=0.65,IFERROR(IF(INDEX(APガラス性能一覧!A:A,MATCH(ROW(B3575),APガラス性能一覧!$O:$O,0))="","",INDEX(APガラス性能一覧!A:A,MATCH(ROW(B3575),APガラス性能一覧!$O:$O,0))),""),IFERROR(IF(INDEX(APガラス性能一覧!A:A,MATCH(ROW(B3575),APガラス性能一覧!$N:$N,0))="","",INDEX(APガラス性能一覧!A:A,MATCH(ROW(B3575),APガラス性能一覧!$N:$N,0))),"")))</f>
        <v/>
      </c>
      <c r="C3581" s="68" t="str">
        <f>IFERROR(VLOOKUP($B3581,APガラス性能一覧!$A$2:$M$6097,2,0),"")</f>
        <v/>
      </c>
      <c r="D3581" s="68" t="str">
        <f>IFERROR(VLOOKUP($B3581,APガラス性能一覧!$A$2:$M$6097,3,0),"")</f>
        <v/>
      </c>
      <c r="E3581" s="68" t="str">
        <f>IFERROR(VLOOKUP($B3581,APガラス性能一覧!$A$2:$M$6097,4,0),"")</f>
        <v/>
      </c>
      <c r="F3581" s="68" t="str">
        <f>IFERROR(VLOOKUP($B3581,APガラス性能一覧!$A$2:$M$6097,5,0),"")</f>
        <v/>
      </c>
      <c r="G3581" s="68" t="str">
        <f>IFERROR(VLOOKUP($B3581,APガラス性能一覧!$A$2:$M$6097,6,0),"")</f>
        <v/>
      </c>
      <c r="H3581" s="68" t="str">
        <f>IFERROR(VLOOKUP($B3581,APガラス性能一覧!$A$2:$M$6097,7,0),"")</f>
        <v/>
      </c>
      <c r="I3581" s="68" t="str">
        <f>IFERROR(VLOOKUP($B3581,APガラス性能一覧!$A$2:$M$6097,8,0),"")</f>
        <v/>
      </c>
      <c r="J3581" s="68" t="str">
        <f>IFERROR(VLOOKUP($B3581,APガラス性能一覧!$A$2:$M$6097,9,0),"")</f>
        <v/>
      </c>
      <c r="K3581" s="68" t="str">
        <f>IFERROR(VLOOKUP($B3581,APガラス性能一覧!$A$2:$M$6097,10,0),"")</f>
        <v/>
      </c>
      <c r="L3581" s="68" t="str">
        <f>IFERROR(VLOOKUP($B3581,APガラス性能一覧!$A$2:$M$6097,11,0),"")</f>
        <v/>
      </c>
      <c r="M3581" s="68" t="str">
        <f>IFERROR(VLOOKUP($B3581,APガラス性能一覧!$A$2:$M$6097,12,0),"")</f>
        <v/>
      </c>
      <c r="N3581" s="68" t="str">
        <f>IFERROR(VLOOKUP($B3581,APガラス性能一覧!$A$2:$M$6097,13,0),"")</f>
        <v/>
      </c>
    </row>
    <row r="3582" spans="2:14" x14ac:dyDescent="0.4">
      <c r="B3582" s="68" t="str">
        <f>IF($D$2="","",IF($E$2=0.65,IFERROR(IF(INDEX(APガラス性能一覧!A:A,MATCH(ROW(B3576),APガラス性能一覧!$O:$O,0))="","",INDEX(APガラス性能一覧!A:A,MATCH(ROW(B3576),APガラス性能一覧!$O:$O,0))),""),IFERROR(IF(INDEX(APガラス性能一覧!A:A,MATCH(ROW(B3576),APガラス性能一覧!$N:$N,0))="","",INDEX(APガラス性能一覧!A:A,MATCH(ROW(B3576),APガラス性能一覧!$N:$N,0))),"")))</f>
        <v/>
      </c>
      <c r="C3582" s="68" t="str">
        <f>IFERROR(VLOOKUP($B3582,APガラス性能一覧!$A$2:$M$6097,2,0),"")</f>
        <v/>
      </c>
      <c r="D3582" s="68" t="str">
        <f>IFERROR(VLOOKUP($B3582,APガラス性能一覧!$A$2:$M$6097,3,0),"")</f>
        <v/>
      </c>
      <c r="E3582" s="68" t="str">
        <f>IFERROR(VLOOKUP($B3582,APガラス性能一覧!$A$2:$M$6097,4,0),"")</f>
        <v/>
      </c>
      <c r="F3582" s="68" t="str">
        <f>IFERROR(VLOOKUP($B3582,APガラス性能一覧!$A$2:$M$6097,5,0),"")</f>
        <v/>
      </c>
      <c r="G3582" s="68" t="str">
        <f>IFERROR(VLOOKUP($B3582,APガラス性能一覧!$A$2:$M$6097,6,0),"")</f>
        <v/>
      </c>
      <c r="H3582" s="68" t="str">
        <f>IFERROR(VLOOKUP($B3582,APガラス性能一覧!$A$2:$M$6097,7,0),"")</f>
        <v/>
      </c>
      <c r="I3582" s="68" t="str">
        <f>IFERROR(VLOOKUP($B3582,APガラス性能一覧!$A$2:$M$6097,8,0),"")</f>
        <v/>
      </c>
      <c r="J3582" s="68" t="str">
        <f>IFERROR(VLOOKUP($B3582,APガラス性能一覧!$A$2:$M$6097,9,0),"")</f>
        <v/>
      </c>
      <c r="K3582" s="68" t="str">
        <f>IFERROR(VLOOKUP($B3582,APガラス性能一覧!$A$2:$M$6097,10,0),"")</f>
        <v/>
      </c>
      <c r="L3582" s="68" t="str">
        <f>IFERROR(VLOOKUP($B3582,APガラス性能一覧!$A$2:$M$6097,11,0),"")</f>
        <v/>
      </c>
      <c r="M3582" s="68" t="str">
        <f>IFERROR(VLOOKUP($B3582,APガラス性能一覧!$A$2:$M$6097,12,0),"")</f>
        <v/>
      </c>
      <c r="N3582" s="68" t="str">
        <f>IFERROR(VLOOKUP($B3582,APガラス性能一覧!$A$2:$M$6097,13,0),"")</f>
        <v/>
      </c>
    </row>
    <row r="3583" spans="2:14" x14ac:dyDescent="0.4">
      <c r="B3583" s="68" t="str">
        <f>IF($D$2="","",IF($E$2=0.65,IFERROR(IF(INDEX(APガラス性能一覧!A:A,MATCH(ROW(B3577),APガラス性能一覧!$O:$O,0))="","",INDEX(APガラス性能一覧!A:A,MATCH(ROW(B3577),APガラス性能一覧!$O:$O,0))),""),IFERROR(IF(INDEX(APガラス性能一覧!A:A,MATCH(ROW(B3577),APガラス性能一覧!$N:$N,0))="","",INDEX(APガラス性能一覧!A:A,MATCH(ROW(B3577),APガラス性能一覧!$N:$N,0))),"")))</f>
        <v/>
      </c>
      <c r="C3583" s="68" t="str">
        <f>IFERROR(VLOOKUP($B3583,APガラス性能一覧!$A$2:$M$6097,2,0),"")</f>
        <v/>
      </c>
      <c r="D3583" s="68" t="str">
        <f>IFERROR(VLOOKUP($B3583,APガラス性能一覧!$A$2:$M$6097,3,0),"")</f>
        <v/>
      </c>
      <c r="E3583" s="68" t="str">
        <f>IFERROR(VLOOKUP($B3583,APガラス性能一覧!$A$2:$M$6097,4,0),"")</f>
        <v/>
      </c>
      <c r="F3583" s="68" t="str">
        <f>IFERROR(VLOOKUP($B3583,APガラス性能一覧!$A$2:$M$6097,5,0),"")</f>
        <v/>
      </c>
      <c r="G3583" s="68" t="str">
        <f>IFERROR(VLOOKUP($B3583,APガラス性能一覧!$A$2:$M$6097,6,0),"")</f>
        <v/>
      </c>
      <c r="H3583" s="68" t="str">
        <f>IFERROR(VLOOKUP($B3583,APガラス性能一覧!$A$2:$M$6097,7,0),"")</f>
        <v/>
      </c>
      <c r="I3583" s="68" t="str">
        <f>IFERROR(VLOOKUP($B3583,APガラス性能一覧!$A$2:$M$6097,8,0),"")</f>
        <v/>
      </c>
      <c r="J3583" s="68" t="str">
        <f>IFERROR(VLOOKUP($B3583,APガラス性能一覧!$A$2:$M$6097,9,0),"")</f>
        <v/>
      </c>
      <c r="K3583" s="68" t="str">
        <f>IFERROR(VLOOKUP($B3583,APガラス性能一覧!$A$2:$M$6097,10,0),"")</f>
        <v/>
      </c>
      <c r="L3583" s="68" t="str">
        <f>IFERROR(VLOOKUP($B3583,APガラス性能一覧!$A$2:$M$6097,11,0),"")</f>
        <v/>
      </c>
      <c r="M3583" s="68" t="str">
        <f>IFERROR(VLOOKUP($B3583,APガラス性能一覧!$A$2:$M$6097,12,0),"")</f>
        <v/>
      </c>
      <c r="N3583" s="68" t="str">
        <f>IFERROR(VLOOKUP($B3583,APガラス性能一覧!$A$2:$M$6097,13,0),"")</f>
        <v/>
      </c>
    </row>
    <row r="3584" spans="2:14" x14ac:dyDescent="0.4">
      <c r="B3584" s="68" t="str">
        <f>IF($D$2="","",IF($E$2=0.65,IFERROR(IF(INDEX(APガラス性能一覧!A:A,MATCH(ROW(B3578),APガラス性能一覧!$O:$O,0))="","",INDEX(APガラス性能一覧!A:A,MATCH(ROW(B3578),APガラス性能一覧!$O:$O,0))),""),IFERROR(IF(INDEX(APガラス性能一覧!A:A,MATCH(ROW(B3578),APガラス性能一覧!$N:$N,0))="","",INDEX(APガラス性能一覧!A:A,MATCH(ROW(B3578),APガラス性能一覧!$N:$N,0))),"")))</f>
        <v/>
      </c>
      <c r="C3584" s="68" t="str">
        <f>IFERROR(VLOOKUP($B3584,APガラス性能一覧!$A$2:$M$6097,2,0),"")</f>
        <v/>
      </c>
      <c r="D3584" s="68" t="str">
        <f>IFERROR(VLOOKUP($B3584,APガラス性能一覧!$A$2:$M$6097,3,0),"")</f>
        <v/>
      </c>
      <c r="E3584" s="68" t="str">
        <f>IFERROR(VLOOKUP($B3584,APガラス性能一覧!$A$2:$M$6097,4,0),"")</f>
        <v/>
      </c>
      <c r="F3584" s="68" t="str">
        <f>IFERROR(VLOOKUP($B3584,APガラス性能一覧!$A$2:$M$6097,5,0),"")</f>
        <v/>
      </c>
      <c r="G3584" s="68" t="str">
        <f>IFERROR(VLOOKUP($B3584,APガラス性能一覧!$A$2:$M$6097,6,0),"")</f>
        <v/>
      </c>
      <c r="H3584" s="68" t="str">
        <f>IFERROR(VLOOKUP($B3584,APガラス性能一覧!$A$2:$M$6097,7,0),"")</f>
        <v/>
      </c>
      <c r="I3584" s="68" t="str">
        <f>IFERROR(VLOOKUP($B3584,APガラス性能一覧!$A$2:$M$6097,8,0),"")</f>
        <v/>
      </c>
      <c r="J3584" s="68" t="str">
        <f>IFERROR(VLOOKUP($B3584,APガラス性能一覧!$A$2:$M$6097,9,0),"")</f>
        <v/>
      </c>
      <c r="K3584" s="68" t="str">
        <f>IFERROR(VLOOKUP($B3584,APガラス性能一覧!$A$2:$M$6097,10,0),"")</f>
        <v/>
      </c>
      <c r="L3584" s="68" t="str">
        <f>IFERROR(VLOOKUP($B3584,APガラス性能一覧!$A$2:$M$6097,11,0),"")</f>
        <v/>
      </c>
      <c r="M3584" s="68" t="str">
        <f>IFERROR(VLOOKUP($B3584,APガラス性能一覧!$A$2:$M$6097,12,0),"")</f>
        <v/>
      </c>
      <c r="N3584" s="68" t="str">
        <f>IFERROR(VLOOKUP($B3584,APガラス性能一覧!$A$2:$M$6097,13,0),"")</f>
        <v/>
      </c>
    </row>
    <row r="3585" spans="2:14" x14ac:dyDescent="0.4">
      <c r="B3585" s="68" t="str">
        <f>IF($D$2="","",IF($E$2=0.65,IFERROR(IF(INDEX(APガラス性能一覧!A:A,MATCH(ROW(B3579),APガラス性能一覧!$O:$O,0))="","",INDEX(APガラス性能一覧!A:A,MATCH(ROW(B3579),APガラス性能一覧!$O:$O,0))),""),IFERROR(IF(INDEX(APガラス性能一覧!A:A,MATCH(ROW(B3579),APガラス性能一覧!$N:$N,0))="","",INDEX(APガラス性能一覧!A:A,MATCH(ROW(B3579),APガラス性能一覧!$N:$N,0))),"")))</f>
        <v/>
      </c>
      <c r="C3585" s="68" t="str">
        <f>IFERROR(VLOOKUP($B3585,APガラス性能一覧!$A$2:$M$6097,2,0),"")</f>
        <v/>
      </c>
      <c r="D3585" s="68" t="str">
        <f>IFERROR(VLOOKUP($B3585,APガラス性能一覧!$A$2:$M$6097,3,0),"")</f>
        <v/>
      </c>
      <c r="E3585" s="68" t="str">
        <f>IFERROR(VLOOKUP($B3585,APガラス性能一覧!$A$2:$M$6097,4,0),"")</f>
        <v/>
      </c>
      <c r="F3585" s="68" t="str">
        <f>IFERROR(VLOOKUP($B3585,APガラス性能一覧!$A$2:$M$6097,5,0),"")</f>
        <v/>
      </c>
      <c r="G3585" s="68" t="str">
        <f>IFERROR(VLOOKUP($B3585,APガラス性能一覧!$A$2:$M$6097,6,0),"")</f>
        <v/>
      </c>
      <c r="H3585" s="68" t="str">
        <f>IFERROR(VLOOKUP($B3585,APガラス性能一覧!$A$2:$M$6097,7,0),"")</f>
        <v/>
      </c>
      <c r="I3585" s="68" t="str">
        <f>IFERROR(VLOOKUP($B3585,APガラス性能一覧!$A$2:$M$6097,8,0),"")</f>
        <v/>
      </c>
      <c r="J3585" s="68" t="str">
        <f>IFERROR(VLOOKUP($B3585,APガラス性能一覧!$A$2:$M$6097,9,0),"")</f>
        <v/>
      </c>
      <c r="K3585" s="68" t="str">
        <f>IFERROR(VLOOKUP($B3585,APガラス性能一覧!$A$2:$M$6097,10,0),"")</f>
        <v/>
      </c>
      <c r="L3585" s="68" t="str">
        <f>IFERROR(VLOOKUP($B3585,APガラス性能一覧!$A$2:$M$6097,11,0),"")</f>
        <v/>
      </c>
      <c r="M3585" s="68" t="str">
        <f>IFERROR(VLOOKUP($B3585,APガラス性能一覧!$A$2:$M$6097,12,0),"")</f>
        <v/>
      </c>
      <c r="N3585" s="68" t="str">
        <f>IFERROR(VLOOKUP($B3585,APガラス性能一覧!$A$2:$M$6097,13,0),"")</f>
        <v/>
      </c>
    </row>
    <row r="3586" spans="2:14" x14ac:dyDescent="0.4">
      <c r="B3586" s="68" t="str">
        <f>IF($D$2="","",IF($E$2=0.65,IFERROR(IF(INDEX(APガラス性能一覧!A:A,MATCH(ROW(B3580),APガラス性能一覧!$O:$O,0))="","",INDEX(APガラス性能一覧!A:A,MATCH(ROW(B3580),APガラス性能一覧!$O:$O,0))),""),IFERROR(IF(INDEX(APガラス性能一覧!A:A,MATCH(ROW(B3580),APガラス性能一覧!$N:$N,0))="","",INDEX(APガラス性能一覧!A:A,MATCH(ROW(B3580),APガラス性能一覧!$N:$N,0))),"")))</f>
        <v/>
      </c>
      <c r="C3586" s="68" t="str">
        <f>IFERROR(VLOOKUP($B3586,APガラス性能一覧!$A$2:$M$6097,2,0),"")</f>
        <v/>
      </c>
      <c r="D3586" s="68" t="str">
        <f>IFERROR(VLOOKUP($B3586,APガラス性能一覧!$A$2:$M$6097,3,0),"")</f>
        <v/>
      </c>
      <c r="E3586" s="68" t="str">
        <f>IFERROR(VLOOKUP($B3586,APガラス性能一覧!$A$2:$M$6097,4,0),"")</f>
        <v/>
      </c>
      <c r="F3586" s="68" t="str">
        <f>IFERROR(VLOOKUP($B3586,APガラス性能一覧!$A$2:$M$6097,5,0),"")</f>
        <v/>
      </c>
      <c r="G3586" s="68" t="str">
        <f>IFERROR(VLOOKUP($B3586,APガラス性能一覧!$A$2:$M$6097,6,0),"")</f>
        <v/>
      </c>
      <c r="H3586" s="68" t="str">
        <f>IFERROR(VLOOKUP($B3586,APガラス性能一覧!$A$2:$M$6097,7,0),"")</f>
        <v/>
      </c>
      <c r="I3586" s="68" t="str">
        <f>IFERROR(VLOOKUP($B3586,APガラス性能一覧!$A$2:$M$6097,8,0),"")</f>
        <v/>
      </c>
      <c r="J3586" s="68" t="str">
        <f>IFERROR(VLOOKUP($B3586,APガラス性能一覧!$A$2:$M$6097,9,0),"")</f>
        <v/>
      </c>
      <c r="K3586" s="68" t="str">
        <f>IFERROR(VLOOKUP($B3586,APガラス性能一覧!$A$2:$M$6097,10,0),"")</f>
        <v/>
      </c>
      <c r="L3586" s="68" t="str">
        <f>IFERROR(VLOOKUP($B3586,APガラス性能一覧!$A$2:$M$6097,11,0),"")</f>
        <v/>
      </c>
      <c r="M3586" s="68" t="str">
        <f>IFERROR(VLOOKUP($B3586,APガラス性能一覧!$A$2:$M$6097,12,0),"")</f>
        <v/>
      </c>
      <c r="N3586" s="68" t="str">
        <f>IFERROR(VLOOKUP($B3586,APガラス性能一覧!$A$2:$M$6097,13,0),"")</f>
        <v/>
      </c>
    </row>
    <row r="3587" spans="2:14" x14ac:dyDescent="0.4">
      <c r="B3587" s="68" t="str">
        <f>IF($D$2="","",IF($E$2=0.65,IFERROR(IF(INDEX(APガラス性能一覧!A:A,MATCH(ROW(B3581),APガラス性能一覧!$O:$O,0))="","",INDEX(APガラス性能一覧!A:A,MATCH(ROW(B3581),APガラス性能一覧!$O:$O,0))),""),IFERROR(IF(INDEX(APガラス性能一覧!A:A,MATCH(ROW(B3581),APガラス性能一覧!$N:$N,0))="","",INDEX(APガラス性能一覧!A:A,MATCH(ROW(B3581),APガラス性能一覧!$N:$N,0))),"")))</f>
        <v/>
      </c>
      <c r="C3587" s="68" t="str">
        <f>IFERROR(VLOOKUP($B3587,APガラス性能一覧!$A$2:$M$6097,2,0),"")</f>
        <v/>
      </c>
      <c r="D3587" s="68" t="str">
        <f>IFERROR(VLOOKUP($B3587,APガラス性能一覧!$A$2:$M$6097,3,0),"")</f>
        <v/>
      </c>
      <c r="E3587" s="68" t="str">
        <f>IFERROR(VLOOKUP($B3587,APガラス性能一覧!$A$2:$M$6097,4,0),"")</f>
        <v/>
      </c>
      <c r="F3587" s="68" t="str">
        <f>IFERROR(VLOOKUP($B3587,APガラス性能一覧!$A$2:$M$6097,5,0),"")</f>
        <v/>
      </c>
      <c r="G3587" s="68" t="str">
        <f>IFERROR(VLOOKUP($B3587,APガラス性能一覧!$A$2:$M$6097,6,0),"")</f>
        <v/>
      </c>
      <c r="H3587" s="68" t="str">
        <f>IFERROR(VLOOKUP($B3587,APガラス性能一覧!$A$2:$M$6097,7,0),"")</f>
        <v/>
      </c>
      <c r="I3587" s="68" t="str">
        <f>IFERROR(VLOOKUP($B3587,APガラス性能一覧!$A$2:$M$6097,8,0),"")</f>
        <v/>
      </c>
      <c r="J3587" s="68" t="str">
        <f>IFERROR(VLOOKUP($B3587,APガラス性能一覧!$A$2:$M$6097,9,0),"")</f>
        <v/>
      </c>
      <c r="K3587" s="68" t="str">
        <f>IFERROR(VLOOKUP($B3587,APガラス性能一覧!$A$2:$M$6097,10,0),"")</f>
        <v/>
      </c>
      <c r="L3587" s="68" t="str">
        <f>IFERROR(VLOOKUP($B3587,APガラス性能一覧!$A$2:$M$6097,11,0),"")</f>
        <v/>
      </c>
      <c r="M3587" s="68" t="str">
        <f>IFERROR(VLOOKUP($B3587,APガラス性能一覧!$A$2:$M$6097,12,0),"")</f>
        <v/>
      </c>
      <c r="N3587" s="68" t="str">
        <f>IFERROR(VLOOKUP($B3587,APガラス性能一覧!$A$2:$M$6097,13,0),"")</f>
        <v/>
      </c>
    </row>
    <row r="3588" spans="2:14" x14ac:dyDescent="0.4">
      <c r="B3588" s="68" t="str">
        <f>IF($D$2="","",IF($E$2=0.65,IFERROR(IF(INDEX(APガラス性能一覧!A:A,MATCH(ROW(B3582),APガラス性能一覧!$O:$O,0))="","",INDEX(APガラス性能一覧!A:A,MATCH(ROW(B3582),APガラス性能一覧!$O:$O,0))),""),IFERROR(IF(INDEX(APガラス性能一覧!A:A,MATCH(ROW(B3582),APガラス性能一覧!$N:$N,0))="","",INDEX(APガラス性能一覧!A:A,MATCH(ROW(B3582),APガラス性能一覧!$N:$N,0))),"")))</f>
        <v/>
      </c>
      <c r="C3588" s="68" t="str">
        <f>IFERROR(VLOOKUP($B3588,APガラス性能一覧!$A$2:$M$6097,2,0),"")</f>
        <v/>
      </c>
      <c r="D3588" s="68" t="str">
        <f>IFERROR(VLOOKUP($B3588,APガラス性能一覧!$A$2:$M$6097,3,0),"")</f>
        <v/>
      </c>
      <c r="E3588" s="68" t="str">
        <f>IFERROR(VLOOKUP($B3588,APガラス性能一覧!$A$2:$M$6097,4,0),"")</f>
        <v/>
      </c>
      <c r="F3588" s="68" t="str">
        <f>IFERROR(VLOOKUP($B3588,APガラス性能一覧!$A$2:$M$6097,5,0),"")</f>
        <v/>
      </c>
      <c r="G3588" s="68" t="str">
        <f>IFERROR(VLOOKUP($B3588,APガラス性能一覧!$A$2:$M$6097,6,0),"")</f>
        <v/>
      </c>
      <c r="H3588" s="68" t="str">
        <f>IFERROR(VLOOKUP($B3588,APガラス性能一覧!$A$2:$M$6097,7,0),"")</f>
        <v/>
      </c>
      <c r="I3588" s="68" t="str">
        <f>IFERROR(VLOOKUP($B3588,APガラス性能一覧!$A$2:$M$6097,8,0),"")</f>
        <v/>
      </c>
      <c r="J3588" s="68" t="str">
        <f>IFERROR(VLOOKUP($B3588,APガラス性能一覧!$A$2:$M$6097,9,0),"")</f>
        <v/>
      </c>
      <c r="K3588" s="68" t="str">
        <f>IFERROR(VLOOKUP($B3588,APガラス性能一覧!$A$2:$M$6097,10,0),"")</f>
        <v/>
      </c>
      <c r="L3588" s="68" t="str">
        <f>IFERROR(VLOOKUP($B3588,APガラス性能一覧!$A$2:$M$6097,11,0),"")</f>
        <v/>
      </c>
      <c r="M3588" s="68" t="str">
        <f>IFERROR(VLOOKUP($B3588,APガラス性能一覧!$A$2:$M$6097,12,0),"")</f>
        <v/>
      </c>
      <c r="N3588" s="68" t="str">
        <f>IFERROR(VLOOKUP($B3588,APガラス性能一覧!$A$2:$M$6097,13,0),"")</f>
        <v/>
      </c>
    </row>
    <row r="3589" spans="2:14" x14ac:dyDescent="0.4">
      <c r="B3589" s="68" t="str">
        <f>IF($D$2="","",IF($E$2=0.65,IFERROR(IF(INDEX(APガラス性能一覧!A:A,MATCH(ROW(B3583),APガラス性能一覧!$O:$O,0))="","",INDEX(APガラス性能一覧!A:A,MATCH(ROW(B3583),APガラス性能一覧!$O:$O,0))),""),IFERROR(IF(INDEX(APガラス性能一覧!A:A,MATCH(ROW(B3583),APガラス性能一覧!$N:$N,0))="","",INDEX(APガラス性能一覧!A:A,MATCH(ROW(B3583),APガラス性能一覧!$N:$N,0))),"")))</f>
        <v/>
      </c>
      <c r="C3589" s="68" t="str">
        <f>IFERROR(VLOOKUP($B3589,APガラス性能一覧!$A$2:$M$6097,2,0),"")</f>
        <v/>
      </c>
      <c r="D3589" s="68" t="str">
        <f>IFERROR(VLOOKUP($B3589,APガラス性能一覧!$A$2:$M$6097,3,0),"")</f>
        <v/>
      </c>
      <c r="E3589" s="68" t="str">
        <f>IFERROR(VLOOKUP($B3589,APガラス性能一覧!$A$2:$M$6097,4,0),"")</f>
        <v/>
      </c>
      <c r="F3589" s="68" t="str">
        <f>IFERROR(VLOOKUP($B3589,APガラス性能一覧!$A$2:$M$6097,5,0),"")</f>
        <v/>
      </c>
      <c r="G3589" s="68" t="str">
        <f>IFERROR(VLOOKUP($B3589,APガラス性能一覧!$A$2:$M$6097,6,0),"")</f>
        <v/>
      </c>
      <c r="H3589" s="68" t="str">
        <f>IFERROR(VLOOKUP($B3589,APガラス性能一覧!$A$2:$M$6097,7,0),"")</f>
        <v/>
      </c>
      <c r="I3589" s="68" t="str">
        <f>IFERROR(VLOOKUP($B3589,APガラス性能一覧!$A$2:$M$6097,8,0),"")</f>
        <v/>
      </c>
      <c r="J3589" s="68" t="str">
        <f>IFERROR(VLOOKUP($B3589,APガラス性能一覧!$A$2:$M$6097,9,0),"")</f>
        <v/>
      </c>
      <c r="K3589" s="68" t="str">
        <f>IFERROR(VLOOKUP($B3589,APガラス性能一覧!$A$2:$M$6097,10,0),"")</f>
        <v/>
      </c>
      <c r="L3589" s="68" t="str">
        <f>IFERROR(VLOOKUP($B3589,APガラス性能一覧!$A$2:$M$6097,11,0),"")</f>
        <v/>
      </c>
      <c r="M3589" s="68" t="str">
        <f>IFERROR(VLOOKUP($B3589,APガラス性能一覧!$A$2:$M$6097,12,0),"")</f>
        <v/>
      </c>
      <c r="N3589" s="68" t="str">
        <f>IFERROR(VLOOKUP($B3589,APガラス性能一覧!$A$2:$M$6097,13,0),"")</f>
        <v/>
      </c>
    </row>
    <row r="3590" spans="2:14" x14ac:dyDescent="0.4">
      <c r="B3590" s="68" t="str">
        <f>IF($D$2="","",IF($E$2=0.65,IFERROR(IF(INDEX(APガラス性能一覧!A:A,MATCH(ROW(B3584),APガラス性能一覧!$O:$O,0))="","",INDEX(APガラス性能一覧!A:A,MATCH(ROW(B3584),APガラス性能一覧!$O:$O,0))),""),IFERROR(IF(INDEX(APガラス性能一覧!A:A,MATCH(ROW(B3584),APガラス性能一覧!$N:$N,0))="","",INDEX(APガラス性能一覧!A:A,MATCH(ROW(B3584),APガラス性能一覧!$N:$N,0))),"")))</f>
        <v/>
      </c>
      <c r="C3590" s="68" t="str">
        <f>IFERROR(VLOOKUP($B3590,APガラス性能一覧!$A$2:$M$6097,2,0),"")</f>
        <v/>
      </c>
      <c r="D3590" s="68" t="str">
        <f>IFERROR(VLOOKUP($B3590,APガラス性能一覧!$A$2:$M$6097,3,0),"")</f>
        <v/>
      </c>
      <c r="E3590" s="68" t="str">
        <f>IFERROR(VLOOKUP($B3590,APガラス性能一覧!$A$2:$M$6097,4,0),"")</f>
        <v/>
      </c>
      <c r="F3590" s="68" t="str">
        <f>IFERROR(VLOOKUP($B3590,APガラス性能一覧!$A$2:$M$6097,5,0),"")</f>
        <v/>
      </c>
      <c r="G3590" s="68" t="str">
        <f>IFERROR(VLOOKUP($B3590,APガラス性能一覧!$A$2:$M$6097,6,0),"")</f>
        <v/>
      </c>
      <c r="H3590" s="68" t="str">
        <f>IFERROR(VLOOKUP($B3590,APガラス性能一覧!$A$2:$M$6097,7,0),"")</f>
        <v/>
      </c>
      <c r="I3590" s="68" t="str">
        <f>IFERROR(VLOOKUP($B3590,APガラス性能一覧!$A$2:$M$6097,8,0),"")</f>
        <v/>
      </c>
      <c r="J3590" s="68" t="str">
        <f>IFERROR(VLOOKUP($B3590,APガラス性能一覧!$A$2:$M$6097,9,0),"")</f>
        <v/>
      </c>
      <c r="K3590" s="68" t="str">
        <f>IFERROR(VLOOKUP($B3590,APガラス性能一覧!$A$2:$M$6097,10,0),"")</f>
        <v/>
      </c>
      <c r="L3590" s="68" t="str">
        <f>IFERROR(VLOOKUP($B3590,APガラス性能一覧!$A$2:$M$6097,11,0),"")</f>
        <v/>
      </c>
      <c r="M3590" s="68" t="str">
        <f>IFERROR(VLOOKUP($B3590,APガラス性能一覧!$A$2:$M$6097,12,0),"")</f>
        <v/>
      </c>
      <c r="N3590" s="68" t="str">
        <f>IFERROR(VLOOKUP($B3590,APガラス性能一覧!$A$2:$M$6097,13,0),"")</f>
        <v/>
      </c>
    </row>
    <row r="3591" spans="2:14" x14ac:dyDescent="0.4">
      <c r="B3591" s="68" t="str">
        <f>IF($D$2="","",IF($E$2=0.65,IFERROR(IF(INDEX(APガラス性能一覧!A:A,MATCH(ROW(B3585),APガラス性能一覧!$O:$O,0))="","",INDEX(APガラス性能一覧!A:A,MATCH(ROW(B3585),APガラス性能一覧!$O:$O,0))),""),IFERROR(IF(INDEX(APガラス性能一覧!A:A,MATCH(ROW(B3585),APガラス性能一覧!$N:$N,0))="","",INDEX(APガラス性能一覧!A:A,MATCH(ROW(B3585),APガラス性能一覧!$N:$N,0))),"")))</f>
        <v/>
      </c>
      <c r="C3591" s="68" t="str">
        <f>IFERROR(VLOOKUP($B3591,APガラス性能一覧!$A$2:$M$6097,2,0),"")</f>
        <v/>
      </c>
      <c r="D3591" s="68" t="str">
        <f>IFERROR(VLOOKUP($B3591,APガラス性能一覧!$A$2:$M$6097,3,0),"")</f>
        <v/>
      </c>
      <c r="E3591" s="68" t="str">
        <f>IFERROR(VLOOKUP($B3591,APガラス性能一覧!$A$2:$M$6097,4,0),"")</f>
        <v/>
      </c>
      <c r="F3591" s="68" t="str">
        <f>IFERROR(VLOOKUP($B3591,APガラス性能一覧!$A$2:$M$6097,5,0),"")</f>
        <v/>
      </c>
      <c r="G3591" s="68" t="str">
        <f>IFERROR(VLOOKUP($B3591,APガラス性能一覧!$A$2:$M$6097,6,0),"")</f>
        <v/>
      </c>
      <c r="H3591" s="68" t="str">
        <f>IFERROR(VLOOKUP($B3591,APガラス性能一覧!$A$2:$M$6097,7,0),"")</f>
        <v/>
      </c>
      <c r="I3591" s="68" t="str">
        <f>IFERROR(VLOOKUP($B3591,APガラス性能一覧!$A$2:$M$6097,8,0),"")</f>
        <v/>
      </c>
      <c r="J3591" s="68" t="str">
        <f>IFERROR(VLOOKUP($B3591,APガラス性能一覧!$A$2:$M$6097,9,0),"")</f>
        <v/>
      </c>
      <c r="K3591" s="68" t="str">
        <f>IFERROR(VLOOKUP($B3591,APガラス性能一覧!$A$2:$M$6097,10,0),"")</f>
        <v/>
      </c>
      <c r="L3591" s="68" t="str">
        <f>IFERROR(VLOOKUP($B3591,APガラス性能一覧!$A$2:$M$6097,11,0),"")</f>
        <v/>
      </c>
      <c r="M3591" s="68" t="str">
        <f>IFERROR(VLOOKUP($B3591,APガラス性能一覧!$A$2:$M$6097,12,0),"")</f>
        <v/>
      </c>
      <c r="N3591" s="68" t="str">
        <f>IFERROR(VLOOKUP($B3591,APガラス性能一覧!$A$2:$M$6097,13,0),"")</f>
        <v/>
      </c>
    </row>
    <row r="3592" spans="2:14" x14ac:dyDescent="0.4">
      <c r="B3592" s="68" t="str">
        <f>IF($D$2="","",IF($E$2=0.65,IFERROR(IF(INDEX(APガラス性能一覧!A:A,MATCH(ROW(B3586),APガラス性能一覧!$O:$O,0))="","",INDEX(APガラス性能一覧!A:A,MATCH(ROW(B3586),APガラス性能一覧!$O:$O,0))),""),IFERROR(IF(INDEX(APガラス性能一覧!A:A,MATCH(ROW(B3586),APガラス性能一覧!$N:$N,0))="","",INDEX(APガラス性能一覧!A:A,MATCH(ROW(B3586),APガラス性能一覧!$N:$N,0))),"")))</f>
        <v/>
      </c>
      <c r="C3592" s="68" t="str">
        <f>IFERROR(VLOOKUP($B3592,APガラス性能一覧!$A$2:$M$6097,2,0),"")</f>
        <v/>
      </c>
      <c r="D3592" s="68" t="str">
        <f>IFERROR(VLOOKUP($B3592,APガラス性能一覧!$A$2:$M$6097,3,0),"")</f>
        <v/>
      </c>
      <c r="E3592" s="68" t="str">
        <f>IFERROR(VLOOKUP($B3592,APガラス性能一覧!$A$2:$M$6097,4,0),"")</f>
        <v/>
      </c>
      <c r="F3592" s="68" t="str">
        <f>IFERROR(VLOOKUP($B3592,APガラス性能一覧!$A$2:$M$6097,5,0),"")</f>
        <v/>
      </c>
      <c r="G3592" s="68" t="str">
        <f>IFERROR(VLOOKUP($B3592,APガラス性能一覧!$A$2:$M$6097,6,0),"")</f>
        <v/>
      </c>
      <c r="H3592" s="68" t="str">
        <f>IFERROR(VLOOKUP($B3592,APガラス性能一覧!$A$2:$M$6097,7,0),"")</f>
        <v/>
      </c>
      <c r="I3592" s="68" t="str">
        <f>IFERROR(VLOOKUP($B3592,APガラス性能一覧!$A$2:$M$6097,8,0),"")</f>
        <v/>
      </c>
      <c r="J3592" s="68" t="str">
        <f>IFERROR(VLOOKUP($B3592,APガラス性能一覧!$A$2:$M$6097,9,0),"")</f>
        <v/>
      </c>
      <c r="K3592" s="68" t="str">
        <f>IFERROR(VLOOKUP($B3592,APガラス性能一覧!$A$2:$M$6097,10,0),"")</f>
        <v/>
      </c>
      <c r="L3592" s="68" t="str">
        <f>IFERROR(VLOOKUP($B3592,APガラス性能一覧!$A$2:$M$6097,11,0),"")</f>
        <v/>
      </c>
      <c r="M3592" s="68" t="str">
        <f>IFERROR(VLOOKUP($B3592,APガラス性能一覧!$A$2:$M$6097,12,0),"")</f>
        <v/>
      </c>
      <c r="N3592" s="68" t="str">
        <f>IFERROR(VLOOKUP($B3592,APガラス性能一覧!$A$2:$M$6097,13,0),"")</f>
        <v/>
      </c>
    </row>
    <row r="3593" spans="2:14" x14ac:dyDescent="0.4">
      <c r="B3593" s="68" t="str">
        <f>IF($D$2="","",IF($E$2=0.65,IFERROR(IF(INDEX(APガラス性能一覧!A:A,MATCH(ROW(B3587),APガラス性能一覧!$O:$O,0))="","",INDEX(APガラス性能一覧!A:A,MATCH(ROW(B3587),APガラス性能一覧!$O:$O,0))),""),IFERROR(IF(INDEX(APガラス性能一覧!A:A,MATCH(ROW(B3587),APガラス性能一覧!$N:$N,0))="","",INDEX(APガラス性能一覧!A:A,MATCH(ROW(B3587),APガラス性能一覧!$N:$N,0))),"")))</f>
        <v/>
      </c>
      <c r="C3593" s="68" t="str">
        <f>IFERROR(VLOOKUP($B3593,APガラス性能一覧!$A$2:$M$6097,2,0),"")</f>
        <v/>
      </c>
      <c r="D3593" s="68" t="str">
        <f>IFERROR(VLOOKUP($B3593,APガラス性能一覧!$A$2:$M$6097,3,0),"")</f>
        <v/>
      </c>
      <c r="E3593" s="68" t="str">
        <f>IFERROR(VLOOKUP($B3593,APガラス性能一覧!$A$2:$M$6097,4,0),"")</f>
        <v/>
      </c>
      <c r="F3593" s="68" t="str">
        <f>IFERROR(VLOOKUP($B3593,APガラス性能一覧!$A$2:$M$6097,5,0),"")</f>
        <v/>
      </c>
      <c r="G3593" s="68" t="str">
        <f>IFERROR(VLOOKUP($B3593,APガラス性能一覧!$A$2:$M$6097,6,0),"")</f>
        <v/>
      </c>
      <c r="H3593" s="68" t="str">
        <f>IFERROR(VLOOKUP($B3593,APガラス性能一覧!$A$2:$M$6097,7,0),"")</f>
        <v/>
      </c>
      <c r="I3593" s="68" t="str">
        <f>IFERROR(VLOOKUP($B3593,APガラス性能一覧!$A$2:$M$6097,8,0),"")</f>
        <v/>
      </c>
      <c r="J3593" s="68" t="str">
        <f>IFERROR(VLOOKUP($B3593,APガラス性能一覧!$A$2:$M$6097,9,0),"")</f>
        <v/>
      </c>
      <c r="K3593" s="68" t="str">
        <f>IFERROR(VLOOKUP($B3593,APガラス性能一覧!$A$2:$M$6097,10,0),"")</f>
        <v/>
      </c>
      <c r="L3593" s="68" t="str">
        <f>IFERROR(VLOOKUP($B3593,APガラス性能一覧!$A$2:$M$6097,11,0),"")</f>
        <v/>
      </c>
      <c r="M3593" s="68" t="str">
        <f>IFERROR(VLOOKUP($B3593,APガラス性能一覧!$A$2:$M$6097,12,0),"")</f>
        <v/>
      </c>
      <c r="N3593" s="68" t="str">
        <f>IFERROR(VLOOKUP($B3593,APガラス性能一覧!$A$2:$M$6097,13,0),"")</f>
        <v/>
      </c>
    </row>
    <row r="3594" spans="2:14" x14ac:dyDescent="0.4">
      <c r="B3594" s="68" t="str">
        <f>IF($D$2="","",IF($E$2=0.65,IFERROR(IF(INDEX(APガラス性能一覧!A:A,MATCH(ROW(B3588),APガラス性能一覧!$O:$O,0))="","",INDEX(APガラス性能一覧!A:A,MATCH(ROW(B3588),APガラス性能一覧!$O:$O,0))),""),IFERROR(IF(INDEX(APガラス性能一覧!A:A,MATCH(ROW(B3588),APガラス性能一覧!$N:$N,0))="","",INDEX(APガラス性能一覧!A:A,MATCH(ROW(B3588),APガラス性能一覧!$N:$N,0))),"")))</f>
        <v/>
      </c>
      <c r="C3594" s="68" t="str">
        <f>IFERROR(VLOOKUP($B3594,APガラス性能一覧!$A$2:$M$6097,2,0),"")</f>
        <v/>
      </c>
      <c r="D3594" s="68" t="str">
        <f>IFERROR(VLOOKUP($B3594,APガラス性能一覧!$A$2:$M$6097,3,0),"")</f>
        <v/>
      </c>
      <c r="E3594" s="68" t="str">
        <f>IFERROR(VLOOKUP($B3594,APガラス性能一覧!$A$2:$M$6097,4,0),"")</f>
        <v/>
      </c>
      <c r="F3594" s="68" t="str">
        <f>IFERROR(VLOOKUP($B3594,APガラス性能一覧!$A$2:$M$6097,5,0),"")</f>
        <v/>
      </c>
      <c r="G3594" s="68" t="str">
        <f>IFERROR(VLOOKUP($B3594,APガラス性能一覧!$A$2:$M$6097,6,0),"")</f>
        <v/>
      </c>
      <c r="H3594" s="68" t="str">
        <f>IFERROR(VLOOKUP($B3594,APガラス性能一覧!$A$2:$M$6097,7,0),"")</f>
        <v/>
      </c>
      <c r="I3594" s="68" t="str">
        <f>IFERROR(VLOOKUP($B3594,APガラス性能一覧!$A$2:$M$6097,8,0),"")</f>
        <v/>
      </c>
      <c r="J3594" s="68" t="str">
        <f>IFERROR(VLOOKUP($B3594,APガラス性能一覧!$A$2:$M$6097,9,0),"")</f>
        <v/>
      </c>
      <c r="K3594" s="68" t="str">
        <f>IFERROR(VLOOKUP($B3594,APガラス性能一覧!$A$2:$M$6097,10,0),"")</f>
        <v/>
      </c>
      <c r="L3594" s="68" t="str">
        <f>IFERROR(VLOOKUP($B3594,APガラス性能一覧!$A$2:$M$6097,11,0),"")</f>
        <v/>
      </c>
      <c r="M3594" s="68" t="str">
        <f>IFERROR(VLOOKUP($B3594,APガラス性能一覧!$A$2:$M$6097,12,0),"")</f>
        <v/>
      </c>
      <c r="N3594" s="68" t="str">
        <f>IFERROR(VLOOKUP($B3594,APガラス性能一覧!$A$2:$M$6097,13,0),"")</f>
        <v/>
      </c>
    </row>
    <row r="3595" spans="2:14" x14ac:dyDescent="0.4">
      <c r="B3595" s="68" t="str">
        <f>IF($D$2="","",IF($E$2=0.65,IFERROR(IF(INDEX(APガラス性能一覧!A:A,MATCH(ROW(B3589),APガラス性能一覧!$O:$O,0))="","",INDEX(APガラス性能一覧!A:A,MATCH(ROW(B3589),APガラス性能一覧!$O:$O,0))),""),IFERROR(IF(INDEX(APガラス性能一覧!A:A,MATCH(ROW(B3589),APガラス性能一覧!$N:$N,0))="","",INDEX(APガラス性能一覧!A:A,MATCH(ROW(B3589),APガラス性能一覧!$N:$N,0))),"")))</f>
        <v/>
      </c>
      <c r="C3595" s="68" t="str">
        <f>IFERROR(VLOOKUP($B3595,APガラス性能一覧!$A$2:$M$6097,2,0),"")</f>
        <v/>
      </c>
      <c r="D3595" s="68" t="str">
        <f>IFERROR(VLOOKUP($B3595,APガラス性能一覧!$A$2:$M$6097,3,0),"")</f>
        <v/>
      </c>
      <c r="E3595" s="68" t="str">
        <f>IFERROR(VLOOKUP($B3595,APガラス性能一覧!$A$2:$M$6097,4,0),"")</f>
        <v/>
      </c>
      <c r="F3595" s="68" t="str">
        <f>IFERROR(VLOOKUP($B3595,APガラス性能一覧!$A$2:$M$6097,5,0),"")</f>
        <v/>
      </c>
      <c r="G3595" s="68" t="str">
        <f>IFERROR(VLOOKUP($B3595,APガラス性能一覧!$A$2:$M$6097,6,0),"")</f>
        <v/>
      </c>
      <c r="H3595" s="68" t="str">
        <f>IFERROR(VLOOKUP($B3595,APガラス性能一覧!$A$2:$M$6097,7,0),"")</f>
        <v/>
      </c>
      <c r="I3595" s="68" t="str">
        <f>IFERROR(VLOOKUP($B3595,APガラス性能一覧!$A$2:$M$6097,8,0),"")</f>
        <v/>
      </c>
      <c r="J3595" s="68" t="str">
        <f>IFERROR(VLOOKUP($B3595,APガラス性能一覧!$A$2:$M$6097,9,0),"")</f>
        <v/>
      </c>
      <c r="K3595" s="68" t="str">
        <f>IFERROR(VLOOKUP($B3595,APガラス性能一覧!$A$2:$M$6097,10,0),"")</f>
        <v/>
      </c>
      <c r="L3595" s="68" t="str">
        <f>IFERROR(VLOOKUP($B3595,APガラス性能一覧!$A$2:$M$6097,11,0),"")</f>
        <v/>
      </c>
      <c r="M3595" s="68" t="str">
        <f>IFERROR(VLOOKUP($B3595,APガラス性能一覧!$A$2:$M$6097,12,0),"")</f>
        <v/>
      </c>
      <c r="N3595" s="68" t="str">
        <f>IFERROR(VLOOKUP($B3595,APガラス性能一覧!$A$2:$M$6097,13,0),"")</f>
        <v/>
      </c>
    </row>
    <row r="3596" spans="2:14" x14ac:dyDescent="0.4">
      <c r="B3596" s="68" t="str">
        <f>IF($D$2="","",IF($E$2=0.65,IFERROR(IF(INDEX(APガラス性能一覧!A:A,MATCH(ROW(B3590),APガラス性能一覧!$O:$O,0))="","",INDEX(APガラス性能一覧!A:A,MATCH(ROW(B3590),APガラス性能一覧!$O:$O,0))),""),IFERROR(IF(INDEX(APガラス性能一覧!A:A,MATCH(ROW(B3590),APガラス性能一覧!$N:$N,0))="","",INDEX(APガラス性能一覧!A:A,MATCH(ROW(B3590),APガラス性能一覧!$N:$N,0))),"")))</f>
        <v/>
      </c>
      <c r="C3596" s="68" t="str">
        <f>IFERROR(VLOOKUP($B3596,APガラス性能一覧!$A$2:$M$6097,2,0),"")</f>
        <v/>
      </c>
      <c r="D3596" s="68" t="str">
        <f>IFERROR(VLOOKUP($B3596,APガラス性能一覧!$A$2:$M$6097,3,0),"")</f>
        <v/>
      </c>
      <c r="E3596" s="68" t="str">
        <f>IFERROR(VLOOKUP($B3596,APガラス性能一覧!$A$2:$M$6097,4,0),"")</f>
        <v/>
      </c>
      <c r="F3596" s="68" t="str">
        <f>IFERROR(VLOOKUP($B3596,APガラス性能一覧!$A$2:$M$6097,5,0),"")</f>
        <v/>
      </c>
      <c r="G3596" s="68" t="str">
        <f>IFERROR(VLOOKUP($B3596,APガラス性能一覧!$A$2:$M$6097,6,0),"")</f>
        <v/>
      </c>
      <c r="H3596" s="68" t="str">
        <f>IFERROR(VLOOKUP($B3596,APガラス性能一覧!$A$2:$M$6097,7,0),"")</f>
        <v/>
      </c>
      <c r="I3596" s="68" t="str">
        <f>IFERROR(VLOOKUP($B3596,APガラス性能一覧!$A$2:$M$6097,8,0),"")</f>
        <v/>
      </c>
      <c r="J3596" s="68" t="str">
        <f>IFERROR(VLOOKUP($B3596,APガラス性能一覧!$A$2:$M$6097,9,0),"")</f>
        <v/>
      </c>
      <c r="K3596" s="68" t="str">
        <f>IFERROR(VLOOKUP($B3596,APガラス性能一覧!$A$2:$M$6097,10,0),"")</f>
        <v/>
      </c>
      <c r="L3596" s="68" t="str">
        <f>IFERROR(VLOOKUP($B3596,APガラス性能一覧!$A$2:$M$6097,11,0),"")</f>
        <v/>
      </c>
      <c r="M3596" s="68" t="str">
        <f>IFERROR(VLOOKUP($B3596,APガラス性能一覧!$A$2:$M$6097,12,0),"")</f>
        <v/>
      </c>
      <c r="N3596" s="68" t="str">
        <f>IFERROR(VLOOKUP($B3596,APガラス性能一覧!$A$2:$M$6097,13,0),"")</f>
        <v/>
      </c>
    </row>
    <row r="3597" spans="2:14" x14ac:dyDescent="0.4">
      <c r="B3597" s="68" t="str">
        <f>IF($D$2="","",IF($E$2=0.65,IFERROR(IF(INDEX(APガラス性能一覧!A:A,MATCH(ROW(B3591),APガラス性能一覧!$O:$O,0))="","",INDEX(APガラス性能一覧!A:A,MATCH(ROW(B3591),APガラス性能一覧!$O:$O,0))),""),IFERROR(IF(INDEX(APガラス性能一覧!A:A,MATCH(ROW(B3591),APガラス性能一覧!$N:$N,0))="","",INDEX(APガラス性能一覧!A:A,MATCH(ROW(B3591),APガラス性能一覧!$N:$N,0))),"")))</f>
        <v/>
      </c>
      <c r="C3597" s="68" t="str">
        <f>IFERROR(VLOOKUP($B3597,APガラス性能一覧!$A$2:$M$6097,2,0),"")</f>
        <v/>
      </c>
      <c r="D3597" s="68" t="str">
        <f>IFERROR(VLOOKUP($B3597,APガラス性能一覧!$A$2:$M$6097,3,0),"")</f>
        <v/>
      </c>
      <c r="E3597" s="68" t="str">
        <f>IFERROR(VLOOKUP($B3597,APガラス性能一覧!$A$2:$M$6097,4,0),"")</f>
        <v/>
      </c>
      <c r="F3597" s="68" t="str">
        <f>IFERROR(VLOOKUP($B3597,APガラス性能一覧!$A$2:$M$6097,5,0),"")</f>
        <v/>
      </c>
      <c r="G3597" s="68" t="str">
        <f>IFERROR(VLOOKUP($B3597,APガラス性能一覧!$A$2:$M$6097,6,0),"")</f>
        <v/>
      </c>
      <c r="H3597" s="68" t="str">
        <f>IFERROR(VLOOKUP($B3597,APガラス性能一覧!$A$2:$M$6097,7,0),"")</f>
        <v/>
      </c>
      <c r="I3597" s="68" t="str">
        <f>IFERROR(VLOOKUP($B3597,APガラス性能一覧!$A$2:$M$6097,8,0),"")</f>
        <v/>
      </c>
      <c r="J3597" s="68" t="str">
        <f>IFERROR(VLOOKUP($B3597,APガラス性能一覧!$A$2:$M$6097,9,0),"")</f>
        <v/>
      </c>
      <c r="K3597" s="68" t="str">
        <f>IFERROR(VLOOKUP($B3597,APガラス性能一覧!$A$2:$M$6097,10,0),"")</f>
        <v/>
      </c>
      <c r="L3597" s="68" t="str">
        <f>IFERROR(VLOOKUP($B3597,APガラス性能一覧!$A$2:$M$6097,11,0),"")</f>
        <v/>
      </c>
      <c r="M3597" s="68" t="str">
        <f>IFERROR(VLOOKUP($B3597,APガラス性能一覧!$A$2:$M$6097,12,0),"")</f>
        <v/>
      </c>
      <c r="N3597" s="68" t="str">
        <f>IFERROR(VLOOKUP($B3597,APガラス性能一覧!$A$2:$M$6097,13,0),"")</f>
        <v/>
      </c>
    </row>
    <row r="3598" spans="2:14" x14ac:dyDescent="0.4">
      <c r="B3598" s="68" t="str">
        <f>IF($D$2="","",IF($E$2=0.65,IFERROR(IF(INDEX(APガラス性能一覧!A:A,MATCH(ROW(B3592),APガラス性能一覧!$O:$O,0))="","",INDEX(APガラス性能一覧!A:A,MATCH(ROW(B3592),APガラス性能一覧!$O:$O,0))),""),IFERROR(IF(INDEX(APガラス性能一覧!A:A,MATCH(ROW(B3592),APガラス性能一覧!$N:$N,0))="","",INDEX(APガラス性能一覧!A:A,MATCH(ROW(B3592),APガラス性能一覧!$N:$N,0))),"")))</f>
        <v/>
      </c>
      <c r="C3598" s="68" t="str">
        <f>IFERROR(VLOOKUP($B3598,APガラス性能一覧!$A$2:$M$6097,2,0),"")</f>
        <v/>
      </c>
      <c r="D3598" s="68" t="str">
        <f>IFERROR(VLOOKUP($B3598,APガラス性能一覧!$A$2:$M$6097,3,0),"")</f>
        <v/>
      </c>
      <c r="E3598" s="68" t="str">
        <f>IFERROR(VLOOKUP($B3598,APガラス性能一覧!$A$2:$M$6097,4,0),"")</f>
        <v/>
      </c>
      <c r="F3598" s="68" t="str">
        <f>IFERROR(VLOOKUP($B3598,APガラス性能一覧!$A$2:$M$6097,5,0),"")</f>
        <v/>
      </c>
      <c r="G3598" s="68" t="str">
        <f>IFERROR(VLOOKUP($B3598,APガラス性能一覧!$A$2:$M$6097,6,0),"")</f>
        <v/>
      </c>
      <c r="H3598" s="68" t="str">
        <f>IFERROR(VLOOKUP($B3598,APガラス性能一覧!$A$2:$M$6097,7,0),"")</f>
        <v/>
      </c>
      <c r="I3598" s="68" t="str">
        <f>IFERROR(VLOOKUP($B3598,APガラス性能一覧!$A$2:$M$6097,8,0),"")</f>
        <v/>
      </c>
      <c r="J3598" s="68" t="str">
        <f>IFERROR(VLOOKUP($B3598,APガラス性能一覧!$A$2:$M$6097,9,0),"")</f>
        <v/>
      </c>
      <c r="K3598" s="68" t="str">
        <f>IFERROR(VLOOKUP($B3598,APガラス性能一覧!$A$2:$M$6097,10,0),"")</f>
        <v/>
      </c>
      <c r="L3598" s="68" t="str">
        <f>IFERROR(VLOOKUP($B3598,APガラス性能一覧!$A$2:$M$6097,11,0),"")</f>
        <v/>
      </c>
      <c r="M3598" s="68" t="str">
        <f>IFERROR(VLOOKUP($B3598,APガラス性能一覧!$A$2:$M$6097,12,0),"")</f>
        <v/>
      </c>
      <c r="N3598" s="68" t="str">
        <f>IFERROR(VLOOKUP($B3598,APガラス性能一覧!$A$2:$M$6097,13,0),"")</f>
        <v/>
      </c>
    </row>
    <row r="3599" spans="2:14" x14ac:dyDescent="0.4">
      <c r="B3599" s="68" t="str">
        <f>IF($D$2="","",IF($E$2=0.65,IFERROR(IF(INDEX(APガラス性能一覧!A:A,MATCH(ROW(B3593),APガラス性能一覧!$O:$O,0))="","",INDEX(APガラス性能一覧!A:A,MATCH(ROW(B3593),APガラス性能一覧!$O:$O,0))),""),IFERROR(IF(INDEX(APガラス性能一覧!A:A,MATCH(ROW(B3593),APガラス性能一覧!$N:$N,0))="","",INDEX(APガラス性能一覧!A:A,MATCH(ROW(B3593),APガラス性能一覧!$N:$N,0))),"")))</f>
        <v/>
      </c>
      <c r="C3599" s="68" t="str">
        <f>IFERROR(VLOOKUP($B3599,APガラス性能一覧!$A$2:$M$6097,2,0),"")</f>
        <v/>
      </c>
      <c r="D3599" s="68" t="str">
        <f>IFERROR(VLOOKUP($B3599,APガラス性能一覧!$A$2:$M$6097,3,0),"")</f>
        <v/>
      </c>
      <c r="E3599" s="68" t="str">
        <f>IFERROR(VLOOKUP($B3599,APガラス性能一覧!$A$2:$M$6097,4,0),"")</f>
        <v/>
      </c>
      <c r="F3599" s="68" t="str">
        <f>IFERROR(VLOOKUP($B3599,APガラス性能一覧!$A$2:$M$6097,5,0),"")</f>
        <v/>
      </c>
      <c r="G3599" s="68" t="str">
        <f>IFERROR(VLOOKUP($B3599,APガラス性能一覧!$A$2:$M$6097,6,0),"")</f>
        <v/>
      </c>
      <c r="H3599" s="68" t="str">
        <f>IFERROR(VLOOKUP($B3599,APガラス性能一覧!$A$2:$M$6097,7,0),"")</f>
        <v/>
      </c>
      <c r="I3599" s="68" t="str">
        <f>IFERROR(VLOOKUP($B3599,APガラス性能一覧!$A$2:$M$6097,8,0),"")</f>
        <v/>
      </c>
      <c r="J3599" s="68" t="str">
        <f>IFERROR(VLOOKUP($B3599,APガラス性能一覧!$A$2:$M$6097,9,0),"")</f>
        <v/>
      </c>
      <c r="K3599" s="68" t="str">
        <f>IFERROR(VLOOKUP($B3599,APガラス性能一覧!$A$2:$M$6097,10,0),"")</f>
        <v/>
      </c>
      <c r="L3599" s="68" t="str">
        <f>IFERROR(VLOOKUP($B3599,APガラス性能一覧!$A$2:$M$6097,11,0),"")</f>
        <v/>
      </c>
      <c r="M3599" s="68" t="str">
        <f>IFERROR(VLOOKUP($B3599,APガラス性能一覧!$A$2:$M$6097,12,0),"")</f>
        <v/>
      </c>
      <c r="N3599" s="68" t="str">
        <f>IFERROR(VLOOKUP($B3599,APガラス性能一覧!$A$2:$M$6097,13,0),"")</f>
        <v/>
      </c>
    </row>
    <row r="3600" spans="2:14" x14ac:dyDescent="0.4">
      <c r="B3600" s="68" t="str">
        <f>IF($D$2="","",IF($E$2=0.65,IFERROR(IF(INDEX(APガラス性能一覧!A:A,MATCH(ROW(B3594),APガラス性能一覧!$O:$O,0))="","",INDEX(APガラス性能一覧!A:A,MATCH(ROW(B3594),APガラス性能一覧!$O:$O,0))),""),IFERROR(IF(INDEX(APガラス性能一覧!A:A,MATCH(ROW(B3594),APガラス性能一覧!$N:$N,0))="","",INDEX(APガラス性能一覧!A:A,MATCH(ROW(B3594),APガラス性能一覧!$N:$N,0))),"")))</f>
        <v/>
      </c>
      <c r="C3600" s="68" t="str">
        <f>IFERROR(VLOOKUP($B3600,APガラス性能一覧!$A$2:$M$6097,2,0),"")</f>
        <v/>
      </c>
      <c r="D3600" s="68" t="str">
        <f>IFERROR(VLOOKUP($B3600,APガラス性能一覧!$A$2:$M$6097,3,0),"")</f>
        <v/>
      </c>
      <c r="E3600" s="68" t="str">
        <f>IFERROR(VLOOKUP($B3600,APガラス性能一覧!$A$2:$M$6097,4,0),"")</f>
        <v/>
      </c>
      <c r="F3600" s="68" t="str">
        <f>IFERROR(VLOOKUP($B3600,APガラス性能一覧!$A$2:$M$6097,5,0),"")</f>
        <v/>
      </c>
      <c r="G3600" s="68" t="str">
        <f>IFERROR(VLOOKUP($B3600,APガラス性能一覧!$A$2:$M$6097,6,0),"")</f>
        <v/>
      </c>
      <c r="H3600" s="68" t="str">
        <f>IFERROR(VLOOKUP($B3600,APガラス性能一覧!$A$2:$M$6097,7,0),"")</f>
        <v/>
      </c>
      <c r="I3600" s="68" t="str">
        <f>IFERROR(VLOOKUP($B3600,APガラス性能一覧!$A$2:$M$6097,8,0),"")</f>
        <v/>
      </c>
      <c r="J3600" s="68" t="str">
        <f>IFERROR(VLOOKUP($B3600,APガラス性能一覧!$A$2:$M$6097,9,0),"")</f>
        <v/>
      </c>
      <c r="K3600" s="68" t="str">
        <f>IFERROR(VLOOKUP($B3600,APガラス性能一覧!$A$2:$M$6097,10,0),"")</f>
        <v/>
      </c>
      <c r="L3600" s="68" t="str">
        <f>IFERROR(VLOOKUP($B3600,APガラス性能一覧!$A$2:$M$6097,11,0),"")</f>
        <v/>
      </c>
      <c r="M3600" s="68" t="str">
        <f>IFERROR(VLOOKUP($B3600,APガラス性能一覧!$A$2:$M$6097,12,0),"")</f>
        <v/>
      </c>
      <c r="N3600" s="68" t="str">
        <f>IFERROR(VLOOKUP($B3600,APガラス性能一覧!$A$2:$M$6097,13,0),"")</f>
        <v/>
      </c>
    </row>
    <row r="3601" spans="2:14" x14ac:dyDescent="0.4">
      <c r="B3601" s="68" t="str">
        <f>IF($D$2="","",IF($E$2=0.65,IFERROR(IF(INDEX(APガラス性能一覧!A:A,MATCH(ROW(B3595),APガラス性能一覧!$O:$O,0))="","",INDEX(APガラス性能一覧!A:A,MATCH(ROW(B3595),APガラス性能一覧!$O:$O,0))),""),IFERROR(IF(INDEX(APガラス性能一覧!A:A,MATCH(ROW(B3595),APガラス性能一覧!$N:$N,0))="","",INDEX(APガラス性能一覧!A:A,MATCH(ROW(B3595),APガラス性能一覧!$N:$N,0))),"")))</f>
        <v/>
      </c>
      <c r="C3601" s="68" t="str">
        <f>IFERROR(VLOOKUP($B3601,APガラス性能一覧!$A$2:$M$6097,2,0),"")</f>
        <v/>
      </c>
      <c r="D3601" s="68" t="str">
        <f>IFERROR(VLOOKUP($B3601,APガラス性能一覧!$A$2:$M$6097,3,0),"")</f>
        <v/>
      </c>
      <c r="E3601" s="68" t="str">
        <f>IFERROR(VLOOKUP($B3601,APガラス性能一覧!$A$2:$M$6097,4,0),"")</f>
        <v/>
      </c>
      <c r="F3601" s="68" t="str">
        <f>IFERROR(VLOOKUP($B3601,APガラス性能一覧!$A$2:$M$6097,5,0),"")</f>
        <v/>
      </c>
      <c r="G3601" s="68" t="str">
        <f>IFERROR(VLOOKUP($B3601,APガラス性能一覧!$A$2:$M$6097,6,0),"")</f>
        <v/>
      </c>
      <c r="H3601" s="68" t="str">
        <f>IFERROR(VLOOKUP($B3601,APガラス性能一覧!$A$2:$M$6097,7,0),"")</f>
        <v/>
      </c>
      <c r="I3601" s="68" t="str">
        <f>IFERROR(VLOOKUP($B3601,APガラス性能一覧!$A$2:$M$6097,8,0),"")</f>
        <v/>
      </c>
      <c r="J3601" s="68" t="str">
        <f>IFERROR(VLOOKUP($B3601,APガラス性能一覧!$A$2:$M$6097,9,0),"")</f>
        <v/>
      </c>
      <c r="K3601" s="68" t="str">
        <f>IFERROR(VLOOKUP($B3601,APガラス性能一覧!$A$2:$M$6097,10,0),"")</f>
        <v/>
      </c>
      <c r="L3601" s="68" t="str">
        <f>IFERROR(VLOOKUP($B3601,APガラス性能一覧!$A$2:$M$6097,11,0),"")</f>
        <v/>
      </c>
      <c r="M3601" s="68" t="str">
        <f>IFERROR(VLOOKUP($B3601,APガラス性能一覧!$A$2:$M$6097,12,0),"")</f>
        <v/>
      </c>
      <c r="N3601" s="68" t="str">
        <f>IFERROR(VLOOKUP($B3601,APガラス性能一覧!$A$2:$M$6097,13,0),"")</f>
        <v/>
      </c>
    </row>
    <row r="3602" spans="2:14" x14ac:dyDescent="0.4">
      <c r="B3602" s="68" t="str">
        <f>IF($D$2="","",IF($E$2=0.65,IFERROR(IF(INDEX(APガラス性能一覧!A:A,MATCH(ROW(B3596),APガラス性能一覧!$O:$O,0))="","",INDEX(APガラス性能一覧!A:A,MATCH(ROW(B3596),APガラス性能一覧!$O:$O,0))),""),IFERROR(IF(INDEX(APガラス性能一覧!A:A,MATCH(ROW(B3596),APガラス性能一覧!$N:$N,0))="","",INDEX(APガラス性能一覧!A:A,MATCH(ROW(B3596),APガラス性能一覧!$N:$N,0))),"")))</f>
        <v/>
      </c>
      <c r="C3602" s="68" t="str">
        <f>IFERROR(VLOOKUP($B3602,APガラス性能一覧!$A$2:$M$6097,2,0),"")</f>
        <v/>
      </c>
      <c r="D3602" s="68" t="str">
        <f>IFERROR(VLOOKUP($B3602,APガラス性能一覧!$A$2:$M$6097,3,0),"")</f>
        <v/>
      </c>
      <c r="E3602" s="68" t="str">
        <f>IFERROR(VLOOKUP($B3602,APガラス性能一覧!$A$2:$M$6097,4,0),"")</f>
        <v/>
      </c>
      <c r="F3602" s="68" t="str">
        <f>IFERROR(VLOOKUP($B3602,APガラス性能一覧!$A$2:$M$6097,5,0),"")</f>
        <v/>
      </c>
      <c r="G3602" s="68" t="str">
        <f>IFERROR(VLOOKUP($B3602,APガラス性能一覧!$A$2:$M$6097,6,0),"")</f>
        <v/>
      </c>
      <c r="H3602" s="68" t="str">
        <f>IFERROR(VLOOKUP($B3602,APガラス性能一覧!$A$2:$M$6097,7,0),"")</f>
        <v/>
      </c>
      <c r="I3602" s="68" t="str">
        <f>IFERROR(VLOOKUP($B3602,APガラス性能一覧!$A$2:$M$6097,8,0),"")</f>
        <v/>
      </c>
      <c r="J3602" s="68" t="str">
        <f>IFERROR(VLOOKUP($B3602,APガラス性能一覧!$A$2:$M$6097,9,0),"")</f>
        <v/>
      </c>
      <c r="K3602" s="68" t="str">
        <f>IFERROR(VLOOKUP($B3602,APガラス性能一覧!$A$2:$M$6097,10,0),"")</f>
        <v/>
      </c>
      <c r="L3602" s="68" t="str">
        <f>IFERROR(VLOOKUP($B3602,APガラス性能一覧!$A$2:$M$6097,11,0),"")</f>
        <v/>
      </c>
      <c r="M3602" s="68" t="str">
        <f>IFERROR(VLOOKUP($B3602,APガラス性能一覧!$A$2:$M$6097,12,0),"")</f>
        <v/>
      </c>
      <c r="N3602" s="68" t="str">
        <f>IFERROR(VLOOKUP($B3602,APガラス性能一覧!$A$2:$M$6097,13,0),"")</f>
        <v/>
      </c>
    </row>
    <row r="3603" spans="2:14" x14ac:dyDescent="0.4">
      <c r="B3603" s="68" t="str">
        <f>IF($D$2="","",IF($E$2=0.65,IFERROR(IF(INDEX(APガラス性能一覧!A:A,MATCH(ROW(B3597),APガラス性能一覧!$O:$O,0))="","",INDEX(APガラス性能一覧!A:A,MATCH(ROW(B3597),APガラス性能一覧!$O:$O,0))),""),IFERROR(IF(INDEX(APガラス性能一覧!A:A,MATCH(ROW(B3597),APガラス性能一覧!$N:$N,0))="","",INDEX(APガラス性能一覧!A:A,MATCH(ROW(B3597),APガラス性能一覧!$N:$N,0))),"")))</f>
        <v/>
      </c>
      <c r="C3603" s="68" t="str">
        <f>IFERROR(VLOOKUP($B3603,APガラス性能一覧!$A$2:$M$6097,2,0),"")</f>
        <v/>
      </c>
      <c r="D3603" s="68" t="str">
        <f>IFERROR(VLOOKUP($B3603,APガラス性能一覧!$A$2:$M$6097,3,0),"")</f>
        <v/>
      </c>
      <c r="E3603" s="68" t="str">
        <f>IFERROR(VLOOKUP($B3603,APガラス性能一覧!$A$2:$M$6097,4,0),"")</f>
        <v/>
      </c>
      <c r="F3603" s="68" t="str">
        <f>IFERROR(VLOOKUP($B3603,APガラス性能一覧!$A$2:$M$6097,5,0),"")</f>
        <v/>
      </c>
      <c r="G3603" s="68" t="str">
        <f>IFERROR(VLOOKUP($B3603,APガラス性能一覧!$A$2:$M$6097,6,0),"")</f>
        <v/>
      </c>
      <c r="H3603" s="68" t="str">
        <f>IFERROR(VLOOKUP($B3603,APガラス性能一覧!$A$2:$M$6097,7,0),"")</f>
        <v/>
      </c>
      <c r="I3603" s="68" t="str">
        <f>IFERROR(VLOOKUP($B3603,APガラス性能一覧!$A$2:$M$6097,8,0),"")</f>
        <v/>
      </c>
      <c r="J3603" s="68" t="str">
        <f>IFERROR(VLOOKUP($B3603,APガラス性能一覧!$A$2:$M$6097,9,0),"")</f>
        <v/>
      </c>
      <c r="K3603" s="68" t="str">
        <f>IFERROR(VLOOKUP($B3603,APガラス性能一覧!$A$2:$M$6097,10,0),"")</f>
        <v/>
      </c>
      <c r="L3603" s="68" t="str">
        <f>IFERROR(VLOOKUP($B3603,APガラス性能一覧!$A$2:$M$6097,11,0),"")</f>
        <v/>
      </c>
      <c r="M3603" s="68" t="str">
        <f>IFERROR(VLOOKUP($B3603,APガラス性能一覧!$A$2:$M$6097,12,0),"")</f>
        <v/>
      </c>
      <c r="N3603" s="68" t="str">
        <f>IFERROR(VLOOKUP($B3603,APガラス性能一覧!$A$2:$M$6097,13,0),"")</f>
        <v/>
      </c>
    </row>
    <row r="3604" spans="2:14" x14ac:dyDescent="0.4">
      <c r="B3604" s="68" t="str">
        <f>IF($D$2="","",IF($E$2=0.65,IFERROR(IF(INDEX(APガラス性能一覧!A:A,MATCH(ROW(B3598),APガラス性能一覧!$O:$O,0))="","",INDEX(APガラス性能一覧!A:A,MATCH(ROW(B3598),APガラス性能一覧!$O:$O,0))),""),IFERROR(IF(INDEX(APガラス性能一覧!A:A,MATCH(ROW(B3598),APガラス性能一覧!$N:$N,0))="","",INDEX(APガラス性能一覧!A:A,MATCH(ROW(B3598),APガラス性能一覧!$N:$N,0))),"")))</f>
        <v/>
      </c>
      <c r="C3604" s="68" t="str">
        <f>IFERROR(VLOOKUP($B3604,APガラス性能一覧!$A$2:$M$6097,2,0),"")</f>
        <v/>
      </c>
      <c r="D3604" s="68" t="str">
        <f>IFERROR(VLOOKUP($B3604,APガラス性能一覧!$A$2:$M$6097,3,0),"")</f>
        <v/>
      </c>
      <c r="E3604" s="68" t="str">
        <f>IFERROR(VLOOKUP($B3604,APガラス性能一覧!$A$2:$M$6097,4,0),"")</f>
        <v/>
      </c>
      <c r="F3604" s="68" t="str">
        <f>IFERROR(VLOOKUP($B3604,APガラス性能一覧!$A$2:$M$6097,5,0),"")</f>
        <v/>
      </c>
      <c r="G3604" s="68" t="str">
        <f>IFERROR(VLOOKUP($B3604,APガラス性能一覧!$A$2:$M$6097,6,0),"")</f>
        <v/>
      </c>
      <c r="H3604" s="68" t="str">
        <f>IFERROR(VLOOKUP($B3604,APガラス性能一覧!$A$2:$M$6097,7,0),"")</f>
        <v/>
      </c>
      <c r="I3604" s="68" t="str">
        <f>IFERROR(VLOOKUP($B3604,APガラス性能一覧!$A$2:$M$6097,8,0),"")</f>
        <v/>
      </c>
      <c r="J3604" s="68" t="str">
        <f>IFERROR(VLOOKUP($B3604,APガラス性能一覧!$A$2:$M$6097,9,0),"")</f>
        <v/>
      </c>
      <c r="K3604" s="68" t="str">
        <f>IFERROR(VLOOKUP($B3604,APガラス性能一覧!$A$2:$M$6097,10,0),"")</f>
        <v/>
      </c>
      <c r="L3604" s="68" t="str">
        <f>IFERROR(VLOOKUP($B3604,APガラス性能一覧!$A$2:$M$6097,11,0),"")</f>
        <v/>
      </c>
      <c r="M3604" s="68" t="str">
        <f>IFERROR(VLOOKUP($B3604,APガラス性能一覧!$A$2:$M$6097,12,0),"")</f>
        <v/>
      </c>
      <c r="N3604" s="68" t="str">
        <f>IFERROR(VLOOKUP($B3604,APガラス性能一覧!$A$2:$M$6097,13,0),"")</f>
        <v/>
      </c>
    </row>
    <row r="3605" spans="2:14" x14ac:dyDescent="0.4">
      <c r="B3605" s="68" t="str">
        <f>IF($D$2="","",IF($E$2=0.65,IFERROR(IF(INDEX(APガラス性能一覧!A:A,MATCH(ROW(B3599),APガラス性能一覧!$O:$O,0))="","",INDEX(APガラス性能一覧!A:A,MATCH(ROW(B3599),APガラス性能一覧!$O:$O,0))),""),IFERROR(IF(INDEX(APガラス性能一覧!A:A,MATCH(ROW(B3599),APガラス性能一覧!$N:$N,0))="","",INDEX(APガラス性能一覧!A:A,MATCH(ROW(B3599),APガラス性能一覧!$N:$N,0))),"")))</f>
        <v/>
      </c>
      <c r="C3605" s="68" t="str">
        <f>IFERROR(VLOOKUP($B3605,APガラス性能一覧!$A$2:$M$6097,2,0),"")</f>
        <v/>
      </c>
      <c r="D3605" s="68" t="str">
        <f>IFERROR(VLOOKUP($B3605,APガラス性能一覧!$A$2:$M$6097,3,0),"")</f>
        <v/>
      </c>
      <c r="E3605" s="68" t="str">
        <f>IFERROR(VLOOKUP($B3605,APガラス性能一覧!$A$2:$M$6097,4,0),"")</f>
        <v/>
      </c>
      <c r="F3605" s="68" t="str">
        <f>IFERROR(VLOOKUP($B3605,APガラス性能一覧!$A$2:$M$6097,5,0),"")</f>
        <v/>
      </c>
      <c r="G3605" s="68" t="str">
        <f>IFERROR(VLOOKUP($B3605,APガラス性能一覧!$A$2:$M$6097,6,0),"")</f>
        <v/>
      </c>
      <c r="H3605" s="68" t="str">
        <f>IFERROR(VLOOKUP($B3605,APガラス性能一覧!$A$2:$M$6097,7,0),"")</f>
        <v/>
      </c>
      <c r="I3605" s="68" t="str">
        <f>IFERROR(VLOOKUP($B3605,APガラス性能一覧!$A$2:$M$6097,8,0),"")</f>
        <v/>
      </c>
      <c r="J3605" s="68" t="str">
        <f>IFERROR(VLOOKUP($B3605,APガラス性能一覧!$A$2:$M$6097,9,0),"")</f>
        <v/>
      </c>
      <c r="K3605" s="68" t="str">
        <f>IFERROR(VLOOKUP($B3605,APガラス性能一覧!$A$2:$M$6097,10,0),"")</f>
        <v/>
      </c>
      <c r="L3605" s="68" t="str">
        <f>IFERROR(VLOOKUP($B3605,APガラス性能一覧!$A$2:$M$6097,11,0),"")</f>
        <v/>
      </c>
      <c r="M3605" s="68" t="str">
        <f>IFERROR(VLOOKUP($B3605,APガラス性能一覧!$A$2:$M$6097,12,0),"")</f>
        <v/>
      </c>
      <c r="N3605" s="68" t="str">
        <f>IFERROR(VLOOKUP($B3605,APガラス性能一覧!$A$2:$M$6097,13,0),"")</f>
        <v/>
      </c>
    </row>
    <row r="3606" spans="2:14" x14ac:dyDescent="0.4">
      <c r="B3606" s="68" t="str">
        <f>IF($D$2="","",IF($E$2=0.65,IFERROR(IF(INDEX(APガラス性能一覧!A:A,MATCH(ROW(B3600),APガラス性能一覧!$O:$O,0))="","",INDEX(APガラス性能一覧!A:A,MATCH(ROW(B3600),APガラス性能一覧!$O:$O,0))),""),IFERROR(IF(INDEX(APガラス性能一覧!A:A,MATCH(ROW(B3600),APガラス性能一覧!$N:$N,0))="","",INDEX(APガラス性能一覧!A:A,MATCH(ROW(B3600),APガラス性能一覧!$N:$N,0))),"")))</f>
        <v/>
      </c>
      <c r="C3606" s="68" t="str">
        <f>IFERROR(VLOOKUP($B3606,APガラス性能一覧!$A$2:$M$6097,2,0),"")</f>
        <v/>
      </c>
      <c r="D3606" s="68" t="str">
        <f>IFERROR(VLOOKUP($B3606,APガラス性能一覧!$A$2:$M$6097,3,0),"")</f>
        <v/>
      </c>
      <c r="E3606" s="68" t="str">
        <f>IFERROR(VLOOKUP($B3606,APガラス性能一覧!$A$2:$M$6097,4,0),"")</f>
        <v/>
      </c>
      <c r="F3606" s="68" t="str">
        <f>IFERROR(VLOOKUP($B3606,APガラス性能一覧!$A$2:$M$6097,5,0),"")</f>
        <v/>
      </c>
      <c r="G3606" s="68" t="str">
        <f>IFERROR(VLOOKUP($B3606,APガラス性能一覧!$A$2:$M$6097,6,0),"")</f>
        <v/>
      </c>
      <c r="H3606" s="68" t="str">
        <f>IFERROR(VLOOKUP($B3606,APガラス性能一覧!$A$2:$M$6097,7,0),"")</f>
        <v/>
      </c>
      <c r="I3606" s="68" t="str">
        <f>IFERROR(VLOOKUP($B3606,APガラス性能一覧!$A$2:$M$6097,8,0),"")</f>
        <v/>
      </c>
      <c r="J3606" s="68" t="str">
        <f>IFERROR(VLOOKUP($B3606,APガラス性能一覧!$A$2:$M$6097,9,0),"")</f>
        <v/>
      </c>
      <c r="K3606" s="68" t="str">
        <f>IFERROR(VLOOKUP($B3606,APガラス性能一覧!$A$2:$M$6097,10,0),"")</f>
        <v/>
      </c>
      <c r="L3606" s="68" t="str">
        <f>IFERROR(VLOOKUP($B3606,APガラス性能一覧!$A$2:$M$6097,11,0),"")</f>
        <v/>
      </c>
      <c r="M3606" s="68" t="str">
        <f>IFERROR(VLOOKUP($B3606,APガラス性能一覧!$A$2:$M$6097,12,0),"")</f>
        <v/>
      </c>
      <c r="N3606" s="68" t="str">
        <f>IFERROR(VLOOKUP($B3606,APガラス性能一覧!$A$2:$M$6097,13,0),"")</f>
        <v/>
      </c>
    </row>
    <row r="3607" spans="2:14" x14ac:dyDescent="0.4">
      <c r="B3607" s="68" t="str">
        <f>IF($D$2="","",IF($E$2=0.65,IFERROR(IF(INDEX(APガラス性能一覧!A:A,MATCH(ROW(B3601),APガラス性能一覧!$O:$O,0))="","",INDEX(APガラス性能一覧!A:A,MATCH(ROW(B3601),APガラス性能一覧!$O:$O,0))),""),IFERROR(IF(INDEX(APガラス性能一覧!A:A,MATCH(ROW(B3601),APガラス性能一覧!$N:$N,0))="","",INDEX(APガラス性能一覧!A:A,MATCH(ROW(B3601),APガラス性能一覧!$N:$N,0))),"")))</f>
        <v/>
      </c>
      <c r="C3607" s="68" t="str">
        <f>IFERROR(VLOOKUP($B3607,APガラス性能一覧!$A$2:$M$6097,2,0),"")</f>
        <v/>
      </c>
      <c r="D3607" s="68" t="str">
        <f>IFERROR(VLOOKUP($B3607,APガラス性能一覧!$A$2:$M$6097,3,0),"")</f>
        <v/>
      </c>
      <c r="E3607" s="68" t="str">
        <f>IFERROR(VLOOKUP($B3607,APガラス性能一覧!$A$2:$M$6097,4,0),"")</f>
        <v/>
      </c>
      <c r="F3607" s="68" t="str">
        <f>IFERROR(VLOOKUP($B3607,APガラス性能一覧!$A$2:$M$6097,5,0),"")</f>
        <v/>
      </c>
      <c r="G3607" s="68" t="str">
        <f>IFERROR(VLOOKUP($B3607,APガラス性能一覧!$A$2:$M$6097,6,0),"")</f>
        <v/>
      </c>
      <c r="H3607" s="68" t="str">
        <f>IFERROR(VLOOKUP($B3607,APガラス性能一覧!$A$2:$M$6097,7,0),"")</f>
        <v/>
      </c>
      <c r="I3607" s="68" t="str">
        <f>IFERROR(VLOOKUP($B3607,APガラス性能一覧!$A$2:$M$6097,8,0),"")</f>
        <v/>
      </c>
      <c r="J3607" s="68" t="str">
        <f>IFERROR(VLOOKUP($B3607,APガラス性能一覧!$A$2:$M$6097,9,0),"")</f>
        <v/>
      </c>
      <c r="K3607" s="68" t="str">
        <f>IFERROR(VLOOKUP($B3607,APガラス性能一覧!$A$2:$M$6097,10,0),"")</f>
        <v/>
      </c>
      <c r="L3607" s="68" t="str">
        <f>IFERROR(VLOOKUP($B3607,APガラス性能一覧!$A$2:$M$6097,11,0),"")</f>
        <v/>
      </c>
      <c r="M3607" s="68" t="str">
        <f>IFERROR(VLOOKUP($B3607,APガラス性能一覧!$A$2:$M$6097,12,0),"")</f>
        <v/>
      </c>
      <c r="N3607" s="68" t="str">
        <f>IFERROR(VLOOKUP($B3607,APガラス性能一覧!$A$2:$M$6097,13,0),"")</f>
        <v/>
      </c>
    </row>
    <row r="3608" spans="2:14" x14ac:dyDescent="0.4">
      <c r="B3608" s="68" t="str">
        <f>IF($D$2="","",IF($E$2=0.65,IFERROR(IF(INDEX(APガラス性能一覧!A:A,MATCH(ROW(B3602),APガラス性能一覧!$O:$O,0))="","",INDEX(APガラス性能一覧!A:A,MATCH(ROW(B3602),APガラス性能一覧!$O:$O,0))),""),IFERROR(IF(INDEX(APガラス性能一覧!A:A,MATCH(ROW(B3602),APガラス性能一覧!$N:$N,0))="","",INDEX(APガラス性能一覧!A:A,MATCH(ROW(B3602),APガラス性能一覧!$N:$N,0))),"")))</f>
        <v/>
      </c>
      <c r="C3608" s="68" t="str">
        <f>IFERROR(VLOOKUP($B3608,APガラス性能一覧!$A$2:$M$6097,2,0),"")</f>
        <v/>
      </c>
      <c r="D3608" s="68" t="str">
        <f>IFERROR(VLOOKUP($B3608,APガラス性能一覧!$A$2:$M$6097,3,0),"")</f>
        <v/>
      </c>
      <c r="E3608" s="68" t="str">
        <f>IFERROR(VLOOKUP($B3608,APガラス性能一覧!$A$2:$M$6097,4,0),"")</f>
        <v/>
      </c>
      <c r="F3608" s="68" t="str">
        <f>IFERROR(VLOOKUP($B3608,APガラス性能一覧!$A$2:$M$6097,5,0),"")</f>
        <v/>
      </c>
      <c r="G3608" s="68" t="str">
        <f>IFERROR(VLOOKUP($B3608,APガラス性能一覧!$A$2:$M$6097,6,0),"")</f>
        <v/>
      </c>
      <c r="H3608" s="68" t="str">
        <f>IFERROR(VLOOKUP($B3608,APガラス性能一覧!$A$2:$M$6097,7,0),"")</f>
        <v/>
      </c>
      <c r="I3608" s="68" t="str">
        <f>IFERROR(VLOOKUP($B3608,APガラス性能一覧!$A$2:$M$6097,8,0),"")</f>
        <v/>
      </c>
      <c r="J3608" s="68" t="str">
        <f>IFERROR(VLOOKUP($B3608,APガラス性能一覧!$A$2:$M$6097,9,0),"")</f>
        <v/>
      </c>
      <c r="K3608" s="68" t="str">
        <f>IFERROR(VLOOKUP($B3608,APガラス性能一覧!$A$2:$M$6097,10,0),"")</f>
        <v/>
      </c>
      <c r="L3608" s="68" t="str">
        <f>IFERROR(VLOOKUP($B3608,APガラス性能一覧!$A$2:$M$6097,11,0),"")</f>
        <v/>
      </c>
      <c r="M3608" s="68" t="str">
        <f>IFERROR(VLOOKUP($B3608,APガラス性能一覧!$A$2:$M$6097,12,0),"")</f>
        <v/>
      </c>
      <c r="N3608" s="68" t="str">
        <f>IFERROR(VLOOKUP($B3608,APガラス性能一覧!$A$2:$M$6097,13,0),"")</f>
        <v/>
      </c>
    </row>
    <row r="3609" spans="2:14" x14ac:dyDescent="0.4">
      <c r="B3609" s="68" t="str">
        <f>IF($D$2="","",IF($E$2=0.65,IFERROR(IF(INDEX(APガラス性能一覧!A:A,MATCH(ROW(B3603),APガラス性能一覧!$O:$O,0))="","",INDEX(APガラス性能一覧!A:A,MATCH(ROW(B3603),APガラス性能一覧!$O:$O,0))),""),IFERROR(IF(INDEX(APガラス性能一覧!A:A,MATCH(ROW(B3603),APガラス性能一覧!$N:$N,0))="","",INDEX(APガラス性能一覧!A:A,MATCH(ROW(B3603),APガラス性能一覧!$N:$N,0))),"")))</f>
        <v/>
      </c>
      <c r="C3609" s="68" t="str">
        <f>IFERROR(VLOOKUP($B3609,APガラス性能一覧!$A$2:$M$6097,2,0),"")</f>
        <v/>
      </c>
      <c r="D3609" s="68" t="str">
        <f>IFERROR(VLOOKUP($B3609,APガラス性能一覧!$A$2:$M$6097,3,0),"")</f>
        <v/>
      </c>
      <c r="E3609" s="68" t="str">
        <f>IFERROR(VLOOKUP($B3609,APガラス性能一覧!$A$2:$M$6097,4,0),"")</f>
        <v/>
      </c>
      <c r="F3609" s="68" t="str">
        <f>IFERROR(VLOOKUP($B3609,APガラス性能一覧!$A$2:$M$6097,5,0),"")</f>
        <v/>
      </c>
      <c r="G3609" s="68" t="str">
        <f>IFERROR(VLOOKUP($B3609,APガラス性能一覧!$A$2:$M$6097,6,0),"")</f>
        <v/>
      </c>
      <c r="H3609" s="68" t="str">
        <f>IFERROR(VLOOKUP($B3609,APガラス性能一覧!$A$2:$M$6097,7,0),"")</f>
        <v/>
      </c>
      <c r="I3609" s="68" t="str">
        <f>IFERROR(VLOOKUP($B3609,APガラス性能一覧!$A$2:$M$6097,8,0),"")</f>
        <v/>
      </c>
      <c r="J3609" s="68" t="str">
        <f>IFERROR(VLOOKUP($B3609,APガラス性能一覧!$A$2:$M$6097,9,0),"")</f>
        <v/>
      </c>
      <c r="K3609" s="68" t="str">
        <f>IFERROR(VLOOKUP($B3609,APガラス性能一覧!$A$2:$M$6097,10,0),"")</f>
        <v/>
      </c>
      <c r="L3609" s="68" t="str">
        <f>IFERROR(VLOOKUP($B3609,APガラス性能一覧!$A$2:$M$6097,11,0),"")</f>
        <v/>
      </c>
      <c r="M3609" s="68" t="str">
        <f>IFERROR(VLOOKUP($B3609,APガラス性能一覧!$A$2:$M$6097,12,0),"")</f>
        <v/>
      </c>
      <c r="N3609" s="68" t="str">
        <f>IFERROR(VLOOKUP($B3609,APガラス性能一覧!$A$2:$M$6097,13,0),"")</f>
        <v/>
      </c>
    </row>
    <row r="3610" spans="2:14" x14ac:dyDescent="0.4">
      <c r="B3610" s="68" t="str">
        <f>IF($D$2="","",IF($E$2=0.65,IFERROR(IF(INDEX(APガラス性能一覧!A:A,MATCH(ROW(B3604),APガラス性能一覧!$O:$O,0))="","",INDEX(APガラス性能一覧!A:A,MATCH(ROW(B3604),APガラス性能一覧!$O:$O,0))),""),IFERROR(IF(INDEX(APガラス性能一覧!A:A,MATCH(ROW(B3604),APガラス性能一覧!$N:$N,0))="","",INDEX(APガラス性能一覧!A:A,MATCH(ROW(B3604),APガラス性能一覧!$N:$N,0))),"")))</f>
        <v/>
      </c>
      <c r="C3610" s="68" t="str">
        <f>IFERROR(VLOOKUP($B3610,APガラス性能一覧!$A$2:$M$6097,2,0),"")</f>
        <v/>
      </c>
      <c r="D3610" s="68" t="str">
        <f>IFERROR(VLOOKUP($B3610,APガラス性能一覧!$A$2:$M$6097,3,0),"")</f>
        <v/>
      </c>
      <c r="E3610" s="68" t="str">
        <f>IFERROR(VLOOKUP($B3610,APガラス性能一覧!$A$2:$M$6097,4,0),"")</f>
        <v/>
      </c>
      <c r="F3610" s="68" t="str">
        <f>IFERROR(VLOOKUP($B3610,APガラス性能一覧!$A$2:$M$6097,5,0),"")</f>
        <v/>
      </c>
      <c r="G3610" s="68" t="str">
        <f>IFERROR(VLOOKUP($B3610,APガラス性能一覧!$A$2:$M$6097,6,0),"")</f>
        <v/>
      </c>
      <c r="H3610" s="68" t="str">
        <f>IFERROR(VLOOKUP($B3610,APガラス性能一覧!$A$2:$M$6097,7,0),"")</f>
        <v/>
      </c>
      <c r="I3610" s="68" t="str">
        <f>IFERROR(VLOOKUP($B3610,APガラス性能一覧!$A$2:$M$6097,8,0),"")</f>
        <v/>
      </c>
      <c r="J3610" s="68" t="str">
        <f>IFERROR(VLOOKUP($B3610,APガラス性能一覧!$A$2:$M$6097,9,0),"")</f>
        <v/>
      </c>
      <c r="K3610" s="68" t="str">
        <f>IFERROR(VLOOKUP($B3610,APガラス性能一覧!$A$2:$M$6097,10,0),"")</f>
        <v/>
      </c>
      <c r="L3610" s="68" t="str">
        <f>IFERROR(VLOOKUP($B3610,APガラス性能一覧!$A$2:$M$6097,11,0),"")</f>
        <v/>
      </c>
      <c r="M3610" s="68" t="str">
        <f>IFERROR(VLOOKUP($B3610,APガラス性能一覧!$A$2:$M$6097,12,0),"")</f>
        <v/>
      </c>
      <c r="N3610" s="68" t="str">
        <f>IFERROR(VLOOKUP($B3610,APガラス性能一覧!$A$2:$M$6097,13,0),"")</f>
        <v/>
      </c>
    </row>
    <row r="3611" spans="2:14" x14ac:dyDescent="0.4">
      <c r="B3611" s="68" t="str">
        <f>IF($D$2="","",IF($E$2=0.65,IFERROR(IF(INDEX(APガラス性能一覧!A:A,MATCH(ROW(B3605),APガラス性能一覧!$O:$O,0))="","",INDEX(APガラス性能一覧!A:A,MATCH(ROW(B3605),APガラス性能一覧!$O:$O,0))),""),IFERROR(IF(INDEX(APガラス性能一覧!A:A,MATCH(ROW(B3605),APガラス性能一覧!$N:$N,0))="","",INDEX(APガラス性能一覧!A:A,MATCH(ROW(B3605),APガラス性能一覧!$N:$N,0))),"")))</f>
        <v/>
      </c>
      <c r="C3611" s="68" t="str">
        <f>IFERROR(VLOOKUP($B3611,APガラス性能一覧!$A$2:$M$6097,2,0),"")</f>
        <v/>
      </c>
      <c r="D3611" s="68" t="str">
        <f>IFERROR(VLOOKUP($B3611,APガラス性能一覧!$A$2:$M$6097,3,0),"")</f>
        <v/>
      </c>
      <c r="E3611" s="68" t="str">
        <f>IFERROR(VLOOKUP($B3611,APガラス性能一覧!$A$2:$M$6097,4,0),"")</f>
        <v/>
      </c>
      <c r="F3611" s="68" t="str">
        <f>IFERROR(VLOOKUP($B3611,APガラス性能一覧!$A$2:$M$6097,5,0),"")</f>
        <v/>
      </c>
      <c r="G3611" s="68" t="str">
        <f>IFERROR(VLOOKUP($B3611,APガラス性能一覧!$A$2:$M$6097,6,0),"")</f>
        <v/>
      </c>
      <c r="H3611" s="68" t="str">
        <f>IFERROR(VLOOKUP($B3611,APガラス性能一覧!$A$2:$M$6097,7,0),"")</f>
        <v/>
      </c>
      <c r="I3611" s="68" t="str">
        <f>IFERROR(VLOOKUP($B3611,APガラス性能一覧!$A$2:$M$6097,8,0),"")</f>
        <v/>
      </c>
      <c r="J3611" s="68" t="str">
        <f>IFERROR(VLOOKUP($B3611,APガラス性能一覧!$A$2:$M$6097,9,0),"")</f>
        <v/>
      </c>
      <c r="K3611" s="68" t="str">
        <f>IFERROR(VLOOKUP($B3611,APガラス性能一覧!$A$2:$M$6097,10,0),"")</f>
        <v/>
      </c>
      <c r="L3611" s="68" t="str">
        <f>IFERROR(VLOOKUP($B3611,APガラス性能一覧!$A$2:$M$6097,11,0),"")</f>
        <v/>
      </c>
      <c r="M3611" s="68" t="str">
        <f>IFERROR(VLOOKUP($B3611,APガラス性能一覧!$A$2:$M$6097,12,0),"")</f>
        <v/>
      </c>
      <c r="N3611" s="68" t="str">
        <f>IFERROR(VLOOKUP($B3611,APガラス性能一覧!$A$2:$M$6097,13,0),"")</f>
        <v/>
      </c>
    </row>
    <row r="3612" spans="2:14" x14ac:dyDescent="0.4">
      <c r="B3612" s="68" t="str">
        <f>IF($D$2="","",IF($E$2=0.65,IFERROR(IF(INDEX(APガラス性能一覧!A:A,MATCH(ROW(B3606),APガラス性能一覧!$O:$O,0))="","",INDEX(APガラス性能一覧!A:A,MATCH(ROW(B3606),APガラス性能一覧!$O:$O,0))),""),IFERROR(IF(INDEX(APガラス性能一覧!A:A,MATCH(ROW(B3606),APガラス性能一覧!$N:$N,0))="","",INDEX(APガラス性能一覧!A:A,MATCH(ROW(B3606),APガラス性能一覧!$N:$N,0))),"")))</f>
        <v/>
      </c>
      <c r="C3612" s="68" t="str">
        <f>IFERROR(VLOOKUP($B3612,APガラス性能一覧!$A$2:$M$6097,2,0),"")</f>
        <v/>
      </c>
      <c r="D3612" s="68" t="str">
        <f>IFERROR(VLOOKUP($B3612,APガラス性能一覧!$A$2:$M$6097,3,0),"")</f>
        <v/>
      </c>
      <c r="E3612" s="68" t="str">
        <f>IFERROR(VLOOKUP($B3612,APガラス性能一覧!$A$2:$M$6097,4,0),"")</f>
        <v/>
      </c>
      <c r="F3612" s="68" t="str">
        <f>IFERROR(VLOOKUP($B3612,APガラス性能一覧!$A$2:$M$6097,5,0),"")</f>
        <v/>
      </c>
      <c r="G3612" s="68" t="str">
        <f>IFERROR(VLOOKUP($B3612,APガラス性能一覧!$A$2:$M$6097,6,0),"")</f>
        <v/>
      </c>
      <c r="H3612" s="68" t="str">
        <f>IFERROR(VLOOKUP($B3612,APガラス性能一覧!$A$2:$M$6097,7,0),"")</f>
        <v/>
      </c>
      <c r="I3612" s="68" t="str">
        <f>IFERROR(VLOOKUP($B3612,APガラス性能一覧!$A$2:$M$6097,8,0),"")</f>
        <v/>
      </c>
      <c r="J3612" s="68" t="str">
        <f>IFERROR(VLOOKUP($B3612,APガラス性能一覧!$A$2:$M$6097,9,0),"")</f>
        <v/>
      </c>
      <c r="K3612" s="68" t="str">
        <f>IFERROR(VLOOKUP($B3612,APガラス性能一覧!$A$2:$M$6097,10,0),"")</f>
        <v/>
      </c>
      <c r="L3612" s="68" t="str">
        <f>IFERROR(VLOOKUP($B3612,APガラス性能一覧!$A$2:$M$6097,11,0),"")</f>
        <v/>
      </c>
      <c r="M3612" s="68" t="str">
        <f>IFERROR(VLOOKUP($B3612,APガラス性能一覧!$A$2:$M$6097,12,0),"")</f>
        <v/>
      </c>
      <c r="N3612" s="68" t="str">
        <f>IFERROR(VLOOKUP($B3612,APガラス性能一覧!$A$2:$M$6097,13,0),"")</f>
        <v/>
      </c>
    </row>
    <row r="3613" spans="2:14" x14ac:dyDescent="0.4">
      <c r="B3613" s="68" t="str">
        <f>IF($D$2="","",IF($E$2=0.65,IFERROR(IF(INDEX(APガラス性能一覧!A:A,MATCH(ROW(B3607),APガラス性能一覧!$O:$O,0))="","",INDEX(APガラス性能一覧!A:A,MATCH(ROW(B3607),APガラス性能一覧!$O:$O,0))),""),IFERROR(IF(INDEX(APガラス性能一覧!A:A,MATCH(ROW(B3607),APガラス性能一覧!$N:$N,0))="","",INDEX(APガラス性能一覧!A:A,MATCH(ROW(B3607),APガラス性能一覧!$N:$N,0))),"")))</f>
        <v/>
      </c>
      <c r="C3613" s="68" t="str">
        <f>IFERROR(VLOOKUP($B3613,APガラス性能一覧!$A$2:$M$6097,2,0),"")</f>
        <v/>
      </c>
      <c r="D3613" s="68" t="str">
        <f>IFERROR(VLOOKUP($B3613,APガラス性能一覧!$A$2:$M$6097,3,0),"")</f>
        <v/>
      </c>
      <c r="E3613" s="68" t="str">
        <f>IFERROR(VLOOKUP($B3613,APガラス性能一覧!$A$2:$M$6097,4,0),"")</f>
        <v/>
      </c>
      <c r="F3613" s="68" t="str">
        <f>IFERROR(VLOOKUP($B3613,APガラス性能一覧!$A$2:$M$6097,5,0),"")</f>
        <v/>
      </c>
      <c r="G3613" s="68" t="str">
        <f>IFERROR(VLOOKUP($B3613,APガラス性能一覧!$A$2:$M$6097,6,0),"")</f>
        <v/>
      </c>
      <c r="H3613" s="68" t="str">
        <f>IFERROR(VLOOKUP($B3613,APガラス性能一覧!$A$2:$M$6097,7,0),"")</f>
        <v/>
      </c>
      <c r="I3613" s="68" t="str">
        <f>IFERROR(VLOOKUP($B3613,APガラス性能一覧!$A$2:$M$6097,8,0),"")</f>
        <v/>
      </c>
      <c r="J3613" s="68" t="str">
        <f>IFERROR(VLOOKUP($B3613,APガラス性能一覧!$A$2:$M$6097,9,0),"")</f>
        <v/>
      </c>
      <c r="K3613" s="68" t="str">
        <f>IFERROR(VLOOKUP($B3613,APガラス性能一覧!$A$2:$M$6097,10,0),"")</f>
        <v/>
      </c>
      <c r="L3613" s="68" t="str">
        <f>IFERROR(VLOOKUP($B3613,APガラス性能一覧!$A$2:$M$6097,11,0),"")</f>
        <v/>
      </c>
      <c r="M3613" s="68" t="str">
        <f>IFERROR(VLOOKUP($B3613,APガラス性能一覧!$A$2:$M$6097,12,0),"")</f>
        <v/>
      </c>
      <c r="N3613" s="68" t="str">
        <f>IFERROR(VLOOKUP($B3613,APガラス性能一覧!$A$2:$M$6097,13,0),"")</f>
        <v/>
      </c>
    </row>
    <row r="3614" spans="2:14" x14ac:dyDescent="0.4">
      <c r="B3614" s="68" t="str">
        <f>IF($D$2="","",IF($E$2=0.65,IFERROR(IF(INDEX(APガラス性能一覧!A:A,MATCH(ROW(B3608),APガラス性能一覧!$O:$O,0))="","",INDEX(APガラス性能一覧!A:A,MATCH(ROW(B3608),APガラス性能一覧!$O:$O,0))),""),IFERROR(IF(INDEX(APガラス性能一覧!A:A,MATCH(ROW(B3608),APガラス性能一覧!$N:$N,0))="","",INDEX(APガラス性能一覧!A:A,MATCH(ROW(B3608),APガラス性能一覧!$N:$N,0))),"")))</f>
        <v/>
      </c>
      <c r="C3614" s="68" t="str">
        <f>IFERROR(VLOOKUP($B3614,APガラス性能一覧!$A$2:$M$6097,2,0),"")</f>
        <v/>
      </c>
      <c r="D3614" s="68" t="str">
        <f>IFERROR(VLOOKUP($B3614,APガラス性能一覧!$A$2:$M$6097,3,0),"")</f>
        <v/>
      </c>
      <c r="E3614" s="68" t="str">
        <f>IFERROR(VLOOKUP($B3614,APガラス性能一覧!$A$2:$M$6097,4,0),"")</f>
        <v/>
      </c>
      <c r="F3614" s="68" t="str">
        <f>IFERROR(VLOOKUP($B3614,APガラス性能一覧!$A$2:$M$6097,5,0),"")</f>
        <v/>
      </c>
      <c r="G3614" s="68" t="str">
        <f>IFERROR(VLOOKUP($B3614,APガラス性能一覧!$A$2:$M$6097,6,0),"")</f>
        <v/>
      </c>
      <c r="H3614" s="68" t="str">
        <f>IFERROR(VLOOKUP($B3614,APガラス性能一覧!$A$2:$M$6097,7,0),"")</f>
        <v/>
      </c>
      <c r="I3614" s="68" t="str">
        <f>IFERROR(VLOOKUP($B3614,APガラス性能一覧!$A$2:$M$6097,8,0),"")</f>
        <v/>
      </c>
      <c r="J3614" s="68" t="str">
        <f>IFERROR(VLOOKUP($B3614,APガラス性能一覧!$A$2:$M$6097,9,0),"")</f>
        <v/>
      </c>
      <c r="K3614" s="68" t="str">
        <f>IFERROR(VLOOKUP($B3614,APガラス性能一覧!$A$2:$M$6097,10,0),"")</f>
        <v/>
      </c>
      <c r="L3614" s="68" t="str">
        <f>IFERROR(VLOOKUP($B3614,APガラス性能一覧!$A$2:$M$6097,11,0),"")</f>
        <v/>
      </c>
      <c r="M3614" s="68" t="str">
        <f>IFERROR(VLOOKUP($B3614,APガラス性能一覧!$A$2:$M$6097,12,0),"")</f>
        <v/>
      </c>
      <c r="N3614" s="68" t="str">
        <f>IFERROR(VLOOKUP($B3614,APガラス性能一覧!$A$2:$M$6097,13,0),"")</f>
        <v/>
      </c>
    </row>
    <row r="3615" spans="2:14" x14ac:dyDescent="0.4">
      <c r="B3615" s="68" t="str">
        <f>IF($D$2="","",IF($E$2=0.65,IFERROR(IF(INDEX(APガラス性能一覧!A:A,MATCH(ROW(B3609),APガラス性能一覧!$O:$O,0))="","",INDEX(APガラス性能一覧!A:A,MATCH(ROW(B3609),APガラス性能一覧!$O:$O,0))),""),IFERROR(IF(INDEX(APガラス性能一覧!A:A,MATCH(ROW(B3609),APガラス性能一覧!$N:$N,0))="","",INDEX(APガラス性能一覧!A:A,MATCH(ROW(B3609),APガラス性能一覧!$N:$N,0))),"")))</f>
        <v/>
      </c>
      <c r="C3615" s="68" t="str">
        <f>IFERROR(VLOOKUP($B3615,APガラス性能一覧!$A$2:$M$6097,2,0),"")</f>
        <v/>
      </c>
      <c r="D3615" s="68" t="str">
        <f>IFERROR(VLOOKUP($B3615,APガラス性能一覧!$A$2:$M$6097,3,0),"")</f>
        <v/>
      </c>
      <c r="E3615" s="68" t="str">
        <f>IFERROR(VLOOKUP($B3615,APガラス性能一覧!$A$2:$M$6097,4,0),"")</f>
        <v/>
      </c>
      <c r="F3615" s="68" t="str">
        <f>IFERROR(VLOOKUP($B3615,APガラス性能一覧!$A$2:$M$6097,5,0),"")</f>
        <v/>
      </c>
      <c r="G3615" s="68" t="str">
        <f>IFERROR(VLOOKUP($B3615,APガラス性能一覧!$A$2:$M$6097,6,0),"")</f>
        <v/>
      </c>
      <c r="H3615" s="68" t="str">
        <f>IFERROR(VLOOKUP($B3615,APガラス性能一覧!$A$2:$M$6097,7,0),"")</f>
        <v/>
      </c>
      <c r="I3615" s="68" t="str">
        <f>IFERROR(VLOOKUP($B3615,APガラス性能一覧!$A$2:$M$6097,8,0),"")</f>
        <v/>
      </c>
      <c r="J3615" s="68" t="str">
        <f>IFERROR(VLOOKUP($B3615,APガラス性能一覧!$A$2:$M$6097,9,0),"")</f>
        <v/>
      </c>
      <c r="K3615" s="68" t="str">
        <f>IFERROR(VLOOKUP($B3615,APガラス性能一覧!$A$2:$M$6097,10,0),"")</f>
        <v/>
      </c>
      <c r="L3615" s="68" t="str">
        <f>IFERROR(VLOOKUP($B3615,APガラス性能一覧!$A$2:$M$6097,11,0),"")</f>
        <v/>
      </c>
      <c r="M3615" s="68" t="str">
        <f>IFERROR(VLOOKUP($B3615,APガラス性能一覧!$A$2:$M$6097,12,0),"")</f>
        <v/>
      </c>
      <c r="N3615" s="68" t="str">
        <f>IFERROR(VLOOKUP($B3615,APガラス性能一覧!$A$2:$M$6097,13,0),"")</f>
        <v/>
      </c>
    </row>
    <row r="3616" spans="2:14" x14ac:dyDescent="0.4">
      <c r="B3616" s="68" t="str">
        <f>IF($D$2="","",IF($E$2=0.65,IFERROR(IF(INDEX(APガラス性能一覧!A:A,MATCH(ROW(B3610),APガラス性能一覧!$O:$O,0))="","",INDEX(APガラス性能一覧!A:A,MATCH(ROW(B3610),APガラス性能一覧!$O:$O,0))),""),IFERROR(IF(INDEX(APガラス性能一覧!A:A,MATCH(ROW(B3610),APガラス性能一覧!$N:$N,0))="","",INDEX(APガラス性能一覧!A:A,MATCH(ROW(B3610),APガラス性能一覧!$N:$N,0))),"")))</f>
        <v/>
      </c>
      <c r="C3616" s="68" t="str">
        <f>IFERROR(VLOOKUP($B3616,APガラス性能一覧!$A$2:$M$6097,2,0),"")</f>
        <v/>
      </c>
      <c r="D3616" s="68" t="str">
        <f>IFERROR(VLOOKUP($B3616,APガラス性能一覧!$A$2:$M$6097,3,0),"")</f>
        <v/>
      </c>
      <c r="E3616" s="68" t="str">
        <f>IFERROR(VLOOKUP($B3616,APガラス性能一覧!$A$2:$M$6097,4,0),"")</f>
        <v/>
      </c>
      <c r="F3616" s="68" t="str">
        <f>IFERROR(VLOOKUP($B3616,APガラス性能一覧!$A$2:$M$6097,5,0),"")</f>
        <v/>
      </c>
      <c r="G3616" s="68" t="str">
        <f>IFERROR(VLOOKUP($B3616,APガラス性能一覧!$A$2:$M$6097,6,0),"")</f>
        <v/>
      </c>
      <c r="H3616" s="68" t="str">
        <f>IFERROR(VLOOKUP($B3616,APガラス性能一覧!$A$2:$M$6097,7,0),"")</f>
        <v/>
      </c>
      <c r="I3616" s="68" t="str">
        <f>IFERROR(VLOOKUP($B3616,APガラス性能一覧!$A$2:$M$6097,8,0),"")</f>
        <v/>
      </c>
      <c r="J3616" s="68" t="str">
        <f>IFERROR(VLOOKUP($B3616,APガラス性能一覧!$A$2:$M$6097,9,0),"")</f>
        <v/>
      </c>
      <c r="K3616" s="68" t="str">
        <f>IFERROR(VLOOKUP($B3616,APガラス性能一覧!$A$2:$M$6097,10,0),"")</f>
        <v/>
      </c>
      <c r="L3616" s="68" t="str">
        <f>IFERROR(VLOOKUP($B3616,APガラス性能一覧!$A$2:$M$6097,11,0),"")</f>
        <v/>
      </c>
      <c r="M3616" s="68" t="str">
        <f>IFERROR(VLOOKUP($B3616,APガラス性能一覧!$A$2:$M$6097,12,0),"")</f>
        <v/>
      </c>
      <c r="N3616" s="68" t="str">
        <f>IFERROR(VLOOKUP($B3616,APガラス性能一覧!$A$2:$M$6097,13,0),"")</f>
        <v/>
      </c>
    </row>
    <row r="3617" spans="2:14" x14ac:dyDescent="0.4">
      <c r="B3617" s="68" t="str">
        <f>IF($D$2="","",IF($E$2=0.65,IFERROR(IF(INDEX(APガラス性能一覧!A:A,MATCH(ROW(B3611),APガラス性能一覧!$O:$O,0))="","",INDEX(APガラス性能一覧!A:A,MATCH(ROW(B3611),APガラス性能一覧!$O:$O,0))),""),IFERROR(IF(INDEX(APガラス性能一覧!A:A,MATCH(ROW(B3611),APガラス性能一覧!$N:$N,0))="","",INDEX(APガラス性能一覧!A:A,MATCH(ROW(B3611),APガラス性能一覧!$N:$N,0))),"")))</f>
        <v/>
      </c>
      <c r="C3617" s="68" t="str">
        <f>IFERROR(VLOOKUP($B3617,APガラス性能一覧!$A$2:$M$6097,2,0),"")</f>
        <v/>
      </c>
      <c r="D3617" s="68" t="str">
        <f>IFERROR(VLOOKUP($B3617,APガラス性能一覧!$A$2:$M$6097,3,0),"")</f>
        <v/>
      </c>
      <c r="E3617" s="68" t="str">
        <f>IFERROR(VLOOKUP($B3617,APガラス性能一覧!$A$2:$M$6097,4,0),"")</f>
        <v/>
      </c>
      <c r="F3617" s="68" t="str">
        <f>IFERROR(VLOOKUP($B3617,APガラス性能一覧!$A$2:$M$6097,5,0),"")</f>
        <v/>
      </c>
      <c r="G3617" s="68" t="str">
        <f>IFERROR(VLOOKUP($B3617,APガラス性能一覧!$A$2:$M$6097,6,0),"")</f>
        <v/>
      </c>
      <c r="H3617" s="68" t="str">
        <f>IFERROR(VLOOKUP($B3617,APガラス性能一覧!$A$2:$M$6097,7,0),"")</f>
        <v/>
      </c>
      <c r="I3617" s="68" t="str">
        <f>IFERROR(VLOOKUP($B3617,APガラス性能一覧!$A$2:$M$6097,8,0),"")</f>
        <v/>
      </c>
      <c r="J3617" s="68" t="str">
        <f>IFERROR(VLOOKUP($B3617,APガラス性能一覧!$A$2:$M$6097,9,0),"")</f>
        <v/>
      </c>
      <c r="K3617" s="68" t="str">
        <f>IFERROR(VLOOKUP($B3617,APガラス性能一覧!$A$2:$M$6097,10,0),"")</f>
        <v/>
      </c>
      <c r="L3617" s="68" t="str">
        <f>IFERROR(VLOOKUP($B3617,APガラス性能一覧!$A$2:$M$6097,11,0),"")</f>
        <v/>
      </c>
      <c r="M3617" s="68" t="str">
        <f>IFERROR(VLOOKUP($B3617,APガラス性能一覧!$A$2:$M$6097,12,0),"")</f>
        <v/>
      </c>
      <c r="N3617" s="68" t="str">
        <f>IFERROR(VLOOKUP($B3617,APガラス性能一覧!$A$2:$M$6097,13,0),"")</f>
        <v/>
      </c>
    </row>
    <row r="3618" spans="2:14" x14ac:dyDescent="0.4">
      <c r="B3618" s="68" t="str">
        <f>IF($D$2="","",IF($E$2=0.65,IFERROR(IF(INDEX(APガラス性能一覧!A:A,MATCH(ROW(B3612),APガラス性能一覧!$O:$O,0))="","",INDEX(APガラス性能一覧!A:A,MATCH(ROW(B3612),APガラス性能一覧!$O:$O,0))),""),IFERROR(IF(INDEX(APガラス性能一覧!A:A,MATCH(ROW(B3612),APガラス性能一覧!$N:$N,0))="","",INDEX(APガラス性能一覧!A:A,MATCH(ROW(B3612),APガラス性能一覧!$N:$N,0))),"")))</f>
        <v/>
      </c>
      <c r="C3618" s="68" t="str">
        <f>IFERROR(VLOOKUP($B3618,APガラス性能一覧!$A$2:$M$6097,2,0),"")</f>
        <v/>
      </c>
      <c r="D3618" s="68" t="str">
        <f>IFERROR(VLOOKUP($B3618,APガラス性能一覧!$A$2:$M$6097,3,0),"")</f>
        <v/>
      </c>
      <c r="E3618" s="68" t="str">
        <f>IFERROR(VLOOKUP($B3618,APガラス性能一覧!$A$2:$M$6097,4,0),"")</f>
        <v/>
      </c>
      <c r="F3618" s="68" t="str">
        <f>IFERROR(VLOOKUP($B3618,APガラス性能一覧!$A$2:$M$6097,5,0),"")</f>
        <v/>
      </c>
      <c r="G3618" s="68" t="str">
        <f>IFERROR(VLOOKUP($B3618,APガラス性能一覧!$A$2:$M$6097,6,0),"")</f>
        <v/>
      </c>
      <c r="H3618" s="68" t="str">
        <f>IFERROR(VLOOKUP($B3618,APガラス性能一覧!$A$2:$M$6097,7,0),"")</f>
        <v/>
      </c>
      <c r="I3618" s="68" t="str">
        <f>IFERROR(VLOOKUP($B3618,APガラス性能一覧!$A$2:$M$6097,8,0),"")</f>
        <v/>
      </c>
      <c r="J3618" s="68" t="str">
        <f>IFERROR(VLOOKUP($B3618,APガラス性能一覧!$A$2:$M$6097,9,0),"")</f>
        <v/>
      </c>
      <c r="K3618" s="68" t="str">
        <f>IFERROR(VLOOKUP($B3618,APガラス性能一覧!$A$2:$M$6097,10,0),"")</f>
        <v/>
      </c>
      <c r="L3618" s="68" t="str">
        <f>IFERROR(VLOOKUP($B3618,APガラス性能一覧!$A$2:$M$6097,11,0),"")</f>
        <v/>
      </c>
      <c r="M3618" s="68" t="str">
        <f>IFERROR(VLOOKUP($B3618,APガラス性能一覧!$A$2:$M$6097,12,0),"")</f>
        <v/>
      </c>
      <c r="N3618" s="68" t="str">
        <f>IFERROR(VLOOKUP($B3618,APガラス性能一覧!$A$2:$M$6097,13,0),"")</f>
        <v/>
      </c>
    </row>
    <row r="3619" spans="2:14" x14ac:dyDescent="0.4">
      <c r="B3619" s="68" t="str">
        <f>IF($D$2="","",IF($E$2=0.65,IFERROR(IF(INDEX(APガラス性能一覧!A:A,MATCH(ROW(B3613),APガラス性能一覧!$O:$O,0))="","",INDEX(APガラス性能一覧!A:A,MATCH(ROW(B3613),APガラス性能一覧!$O:$O,0))),""),IFERROR(IF(INDEX(APガラス性能一覧!A:A,MATCH(ROW(B3613),APガラス性能一覧!$N:$N,0))="","",INDEX(APガラス性能一覧!A:A,MATCH(ROW(B3613),APガラス性能一覧!$N:$N,0))),"")))</f>
        <v/>
      </c>
      <c r="C3619" s="68" t="str">
        <f>IFERROR(VLOOKUP($B3619,APガラス性能一覧!$A$2:$M$6097,2,0),"")</f>
        <v/>
      </c>
      <c r="D3619" s="68" t="str">
        <f>IFERROR(VLOOKUP($B3619,APガラス性能一覧!$A$2:$M$6097,3,0),"")</f>
        <v/>
      </c>
      <c r="E3619" s="68" t="str">
        <f>IFERROR(VLOOKUP($B3619,APガラス性能一覧!$A$2:$M$6097,4,0),"")</f>
        <v/>
      </c>
      <c r="F3619" s="68" t="str">
        <f>IFERROR(VLOOKUP($B3619,APガラス性能一覧!$A$2:$M$6097,5,0),"")</f>
        <v/>
      </c>
      <c r="G3619" s="68" t="str">
        <f>IFERROR(VLOOKUP($B3619,APガラス性能一覧!$A$2:$M$6097,6,0),"")</f>
        <v/>
      </c>
      <c r="H3619" s="68" t="str">
        <f>IFERROR(VLOOKUP($B3619,APガラス性能一覧!$A$2:$M$6097,7,0),"")</f>
        <v/>
      </c>
      <c r="I3619" s="68" t="str">
        <f>IFERROR(VLOOKUP($B3619,APガラス性能一覧!$A$2:$M$6097,8,0),"")</f>
        <v/>
      </c>
      <c r="J3619" s="68" t="str">
        <f>IFERROR(VLOOKUP($B3619,APガラス性能一覧!$A$2:$M$6097,9,0),"")</f>
        <v/>
      </c>
      <c r="K3619" s="68" t="str">
        <f>IFERROR(VLOOKUP($B3619,APガラス性能一覧!$A$2:$M$6097,10,0),"")</f>
        <v/>
      </c>
      <c r="L3619" s="68" t="str">
        <f>IFERROR(VLOOKUP($B3619,APガラス性能一覧!$A$2:$M$6097,11,0),"")</f>
        <v/>
      </c>
      <c r="M3619" s="68" t="str">
        <f>IFERROR(VLOOKUP($B3619,APガラス性能一覧!$A$2:$M$6097,12,0),"")</f>
        <v/>
      </c>
      <c r="N3619" s="68" t="str">
        <f>IFERROR(VLOOKUP($B3619,APガラス性能一覧!$A$2:$M$6097,13,0),"")</f>
        <v/>
      </c>
    </row>
    <row r="3620" spans="2:14" x14ac:dyDescent="0.4">
      <c r="B3620" s="68" t="str">
        <f>IF($D$2="","",IF($E$2=0.65,IFERROR(IF(INDEX(APガラス性能一覧!A:A,MATCH(ROW(B3614),APガラス性能一覧!$O:$O,0))="","",INDEX(APガラス性能一覧!A:A,MATCH(ROW(B3614),APガラス性能一覧!$O:$O,0))),""),IFERROR(IF(INDEX(APガラス性能一覧!A:A,MATCH(ROW(B3614),APガラス性能一覧!$N:$N,0))="","",INDEX(APガラス性能一覧!A:A,MATCH(ROW(B3614),APガラス性能一覧!$N:$N,0))),"")))</f>
        <v/>
      </c>
      <c r="C3620" s="68" t="str">
        <f>IFERROR(VLOOKUP($B3620,APガラス性能一覧!$A$2:$M$6097,2,0),"")</f>
        <v/>
      </c>
      <c r="D3620" s="68" t="str">
        <f>IFERROR(VLOOKUP($B3620,APガラス性能一覧!$A$2:$M$6097,3,0),"")</f>
        <v/>
      </c>
      <c r="E3620" s="68" t="str">
        <f>IFERROR(VLOOKUP($B3620,APガラス性能一覧!$A$2:$M$6097,4,0),"")</f>
        <v/>
      </c>
      <c r="F3620" s="68" t="str">
        <f>IFERROR(VLOOKUP($B3620,APガラス性能一覧!$A$2:$M$6097,5,0),"")</f>
        <v/>
      </c>
      <c r="G3620" s="68" t="str">
        <f>IFERROR(VLOOKUP($B3620,APガラス性能一覧!$A$2:$M$6097,6,0),"")</f>
        <v/>
      </c>
      <c r="H3620" s="68" t="str">
        <f>IFERROR(VLOOKUP($B3620,APガラス性能一覧!$A$2:$M$6097,7,0),"")</f>
        <v/>
      </c>
      <c r="I3620" s="68" t="str">
        <f>IFERROR(VLOOKUP($B3620,APガラス性能一覧!$A$2:$M$6097,8,0),"")</f>
        <v/>
      </c>
      <c r="J3620" s="68" t="str">
        <f>IFERROR(VLOOKUP($B3620,APガラス性能一覧!$A$2:$M$6097,9,0),"")</f>
        <v/>
      </c>
      <c r="K3620" s="68" t="str">
        <f>IFERROR(VLOOKUP($B3620,APガラス性能一覧!$A$2:$M$6097,10,0),"")</f>
        <v/>
      </c>
      <c r="L3620" s="68" t="str">
        <f>IFERROR(VLOOKUP($B3620,APガラス性能一覧!$A$2:$M$6097,11,0),"")</f>
        <v/>
      </c>
      <c r="M3620" s="68" t="str">
        <f>IFERROR(VLOOKUP($B3620,APガラス性能一覧!$A$2:$M$6097,12,0),"")</f>
        <v/>
      </c>
      <c r="N3620" s="68" t="str">
        <f>IFERROR(VLOOKUP($B3620,APガラス性能一覧!$A$2:$M$6097,13,0),"")</f>
        <v/>
      </c>
    </row>
    <row r="3621" spans="2:14" x14ac:dyDescent="0.4">
      <c r="B3621" s="68" t="str">
        <f>IF($D$2="","",IF($E$2=0.65,IFERROR(IF(INDEX(APガラス性能一覧!A:A,MATCH(ROW(B3615),APガラス性能一覧!$O:$O,0))="","",INDEX(APガラス性能一覧!A:A,MATCH(ROW(B3615),APガラス性能一覧!$O:$O,0))),""),IFERROR(IF(INDEX(APガラス性能一覧!A:A,MATCH(ROW(B3615),APガラス性能一覧!$N:$N,0))="","",INDEX(APガラス性能一覧!A:A,MATCH(ROW(B3615),APガラス性能一覧!$N:$N,0))),"")))</f>
        <v/>
      </c>
      <c r="C3621" s="68" t="str">
        <f>IFERROR(VLOOKUP($B3621,APガラス性能一覧!$A$2:$M$6097,2,0),"")</f>
        <v/>
      </c>
      <c r="D3621" s="68" t="str">
        <f>IFERROR(VLOOKUP($B3621,APガラス性能一覧!$A$2:$M$6097,3,0),"")</f>
        <v/>
      </c>
      <c r="E3621" s="68" t="str">
        <f>IFERROR(VLOOKUP($B3621,APガラス性能一覧!$A$2:$M$6097,4,0),"")</f>
        <v/>
      </c>
      <c r="F3621" s="68" t="str">
        <f>IFERROR(VLOOKUP($B3621,APガラス性能一覧!$A$2:$M$6097,5,0),"")</f>
        <v/>
      </c>
      <c r="G3621" s="68" t="str">
        <f>IFERROR(VLOOKUP($B3621,APガラス性能一覧!$A$2:$M$6097,6,0),"")</f>
        <v/>
      </c>
      <c r="H3621" s="68" t="str">
        <f>IFERROR(VLOOKUP($B3621,APガラス性能一覧!$A$2:$M$6097,7,0),"")</f>
        <v/>
      </c>
      <c r="I3621" s="68" t="str">
        <f>IFERROR(VLOOKUP($B3621,APガラス性能一覧!$A$2:$M$6097,8,0),"")</f>
        <v/>
      </c>
      <c r="J3621" s="68" t="str">
        <f>IFERROR(VLOOKUP($B3621,APガラス性能一覧!$A$2:$M$6097,9,0),"")</f>
        <v/>
      </c>
      <c r="K3621" s="68" t="str">
        <f>IFERROR(VLOOKUP($B3621,APガラス性能一覧!$A$2:$M$6097,10,0),"")</f>
        <v/>
      </c>
      <c r="L3621" s="68" t="str">
        <f>IFERROR(VLOOKUP($B3621,APガラス性能一覧!$A$2:$M$6097,11,0),"")</f>
        <v/>
      </c>
      <c r="M3621" s="68" t="str">
        <f>IFERROR(VLOOKUP($B3621,APガラス性能一覧!$A$2:$M$6097,12,0),"")</f>
        <v/>
      </c>
      <c r="N3621" s="68" t="str">
        <f>IFERROR(VLOOKUP($B3621,APガラス性能一覧!$A$2:$M$6097,13,0),"")</f>
        <v/>
      </c>
    </row>
    <row r="3622" spans="2:14" x14ac:dyDescent="0.4">
      <c r="B3622" s="68" t="str">
        <f>IF($D$2="","",IF($E$2=0.65,IFERROR(IF(INDEX(APガラス性能一覧!A:A,MATCH(ROW(B3616),APガラス性能一覧!$O:$O,0))="","",INDEX(APガラス性能一覧!A:A,MATCH(ROW(B3616),APガラス性能一覧!$O:$O,0))),""),IFERROR(IF(INDEX(APガラス性能一覧!A:A,MATCH(ROW(B3616),APガラス性能一覧!$N:$N,0))="","",INDEX(APガラス性能一覧!A:A,MATCH(ROW(B3616),APガラス性能一覧!$N:$N,0))),"")))</f>
        <v/>
      </c>
      <c r="C3622" s="68" t="str">
        <f>IFERROR(VLOOKUP($B3622,APガラス性能一覧!$A$2:$M$6097,2,0),"")</f>
        <v/>
      </c>
      <c r="D3622" s="68" t="str">
        <f>IFERROR(VLOOKUP($B3622,APガラス性能一覧!$A$2:$M$6097,3,0),"")</f>
        <v/>
      </c>
      <c r="E3622" s="68" t="str">
        <f>IFERROR(VLOOKUP($B3622,APガラス性能一覧!$A$2:$M$6097,4,0),"")</f>
        <v/>
      </c>
      <c r="F3622" s="68" t="str">
        <f>IFERROR(VLOOKUP($B3622,APガラス性能一覧!$A$2:$M$6097,5,0),"")</f>
        <v/>
      </c>
      <c r="G3622" s="68" t="str">
        <f>IFERROR(VLOOKUP($B3622,APガラス性能一覧!$A$2:$M$6097,6,0),"")</f>
        <v/>
      </c>
      <c r="H3622" s="68" t="str">
        <f>IFERROR(VLOOKUP($B3622,APガラス性能一覧!$A$2:$M$6097,7,0),"")</f>
        <v/>
      </c>
      <c r="I3622" s="68" t="str">
        <f>IFERROR(VLOOKUP($B3622,APガラス性能一覧!$A$2:$M$6097,8,0),"")</f>
        <v/>
      </c>
      <c r="J3622" s="68" t="str">
        <f>IFERROR(VLOOKUP($B3622,APガラス性能一覧!$A$2:$M$6097,9,0),"")</f>
        <v/>
      </c>
      <c r="K3622" s="68" t="str">
        <f>IFERROR(VLOOKUP($B3622,APガラス性能一覧!$A$2:$M$6097,10,0),"")</f>
        <v/>
      </c>
      <c r="L3622" s="68" t="str">
        <f>IFERROR(VLOOKUP($B3622,APガラス性能一覧!$A$2:$M$6097,11,0),"")</f>
        <v/>
      </c>
      <c r="M3622" s="68" t="str">
        <f>IFERROR(VLOOKUP($B3622,APガラス性能一覧!$A$2:$M$6097,12,0),"")</f>
        <v/>
      </c>
      <c r="N3622" s="68" t="str">
        <f>IFERROR(VLOOKUP($B3622,APガラス性能一覧!$A$2:$M$6097,13,0),"")</f>
        <v/>
      </c>
    </row>
    <row r="3623" spans="2:14" x14ac:dyDescent="0.4">
      <c r="B3623" s="68" t="str">
        <f>IF($D$2="","",IF($E$2=0.65,IFERROR(IF(INDEX(APガラス性能一覧!A:A,MATCH(ROW(B3617),APガラス性能一覧!$O:$O,0))="","",INDEX(APガラス性能一覧!A:A,MATCH(ROW(B3617),APガラス性能一覧!$O:$O,0))),""),IFERROR(IF(INDEX(APガラス性能一覧!A:A,MATCH(ROW(B3617),APガラス性能一覧!$N:$N,0))="","",INDEX(APガラス性能一覧!A:A,MATCH(ROW(B3617),APガラス性能一覧!$N:$N,0))),"")))</f>
        <v/>
      </c>
      <c r="C3623" s="68" t="str">
        <f>IFERROR(VLOOKUP($B3623,APガラス性能一覧!$A$2:$M$6097,2,0),"")</f>
        <v/>
      </c>
      <c r="D3623" s="68" t="str">
        <f>IFERROR(VLOOKUP($B3623,APガラス性能一覧!$A$2:$M$6097,3,0),"")</f>
        <v/>
      </c>
      <c r="E3623" s="68" t="str">
        <f>IFERROR(VLOOKUP($B3623,APガラス性能一覧!$A$2:$M$6097,4,0),"")</f>
        <v/>
      </c>
      <c r="F3623" s="68" t="str">
        <f>IFERROR(VLOOKUP($B3623,APガラス性能一覧!$A$2:$M$6097,5,0),"")</f>
        <v/>
      </c>
      <c r="G3623" s="68" t="str">
        <f>IFERROR(VLOOKUP($B3623,APガラス性能一覧!$A$2:$M$6097,6,0),"")</f>
        <v/>
      </c>
      <c r="H3623" s="68" t="str">
        <f>IFERROR(VLOOKUP($B3623,APガラス性能一覧!$A$2:$M$6097,7,0),"")</f>
        <v/>
      </c>
      <c r="I3623" s="68" t="str">
        <f>IFERROR(VLOOKUP($B3623,APガラス性能一覧!$A$2:$M$6097,8,0),"")</f>
        <v/>
      </c>
      <c r="J3623" s="68" t="str">
        <f>IFERROR(VLOOKUP($B3623,APガラス性能一覧!$A$2:$M$6097,9,0),"")</f>
        <v/>
      </c>
      <c r="K3623" s="68" t="str">
        <f>IFERROR(VLOOKUP($B3623,APガラス性能一覧!$A$2:$M$6097,10,0),"")</f>
        <v/>
      </c>
      <c r="L3623" s="68" t="str">
        <f>IFERROR(VLOOKUP($B3623,APガラス性能一覧!$A$2:$M$6097,11,0),"")</f>
        <v/>
      </c>
      <c r="M3623" s="68" t="str">
        <f>IFERROR(VLOOKUP($B3623,APガラス性能一覧!$A$2:$M$6097,12,0),"")</f>
        <v/>
      </c>
      <c r="N3623" s="68" t="str">
        <f>IFERROR(VLOOKUP($B3623,APガラス性能一覧!$A$2:$M$6097,13,0),"")</f>
        <v/>
      </c>
    </row>
    <row r="3624" spans="2:14" x14ac:dyDescent="0.4">
      <c r="B3624" s="68" t="str">
        <f>IF($D$2="","",IF($E$2=0.65,IFERROR(IF(INDEX(APガラス性能一覧!A:A,MATCH(ROW(B3618),APガラス性能一覧!$O:$O,0))="","",INDEX(APガラス性能一覧!A:A,MATCH(ROW(B3618),APガラス性能一覧!$O:$O,0))),""),IFERROR(IF(INDEX(APガラス性能一覧!A:A,MATCH(ROW(B3618),APガラス性能一覧!$N:$N,0))="","",INDEX(APガラス性能一覧!A:A,MATCH(ROW(B3618),APガラス性能一覧!$N:$N,0))),"")))</f>
        <v/>
      </c>
      <c r="C3624" s="68" t="str">
        <f>IFERROR(VLOOKUP($B3624,APガラス性能一覧!$A$2:$M$6097,2,0),"")</f>
        <v/>
      </c>
      <c r="D3624" s="68" t="str">
        <f>IFERROR(VLOOKUP($B3624,APガラス性能一覧!$A$2:$M$6097,3,0),"")</f>
        <v/>
      </c>
      <c r="E3624" s="68" t="str">
        <f>IFERROR(VLOOKUP($B3624,APガラス性能一覧!$A$2:$M$6097,4,0),"")</f>
        <v/>
      </c>
      <c r="F3624" s="68" t="str">
        <f>IFERROR(VLOOKUP($B3624,APガラス性能一覧!$A$2:$M$6097,5,0),"")</f>
        <v/>
      </c>
      <c r="G3624" s="68" t="str">
        <f>IFERROR(VLOOKUP($B3624,APガラス性能一覧!$A$2:$M$6097,6,0),"")</f>
        <v/>
      </c>
      <c r="H3624" s="68" t="str">
        <f>IFERROR(VLOOKUP($B3624,APガラス性能一覧!$A$2:$M$6097,7,0),"")</f>
        <v/>
      </c>
      <c r="I3624" s="68" t="str">
        <f>IFERROR(VLOOKUP($B3624,APガラス性能一覧!$A$2:$M$6097,8,0),"")</f>
        <v/>
      </c>
      <c r="J3624" s="68" t="str">
        <f>IFERROR(VLOOKUP($B3624,APガラス性能一覧!$A$2:$M$6097,9,0),"")</f>
        <v/>
      </c>
      <c r="K3624" s="68" t="str">
        <f>IFERROR(VLOOKUP($B3624,APガラス性能一覧!$A$2:$M$6097,10,0),"")</f>
        <v/>
      </c>
      <c r="L3624" s="68" t="str">
        <f>IFERROR(VLOOKUP($B3624,APガラス性能一覧!$A$2:$M$6097,11,0),"")</f>
        <v/>
      </c>
      <c r="M3624" s="68" t="str">
        <f>IFERROR(VLOOKUP($B3624,APガラス性能一覧!$A$2:$M$6097,12,0),"")</f>
        <v/>
      </c>
      <c r="N3624" s="68" t="str">
        <f>IFERROR(VLOOKUP($B3624,APガラス性能一覧!$A$2:$M$6097,13,0),"")</f>
        <v/>
      </c>
    </row>
    <row r="3625" spans="2:14" x14ac:dyDescent="0.4">
      <c r="B3625" s="68" t="str">
        <f>IF($D$2="","",IF($E$2=0.65,IFERROR(IF(INDEX(APガラス性能一覧!A:A,MATCH(ROW(B3619),APガラス性能一覧!$O:$O,0))="","",INDEX(APガラス性能一覧!A:A,MATCH(ROW(B3619),APガラス性能一覧!$O:$O,0))),""),IFERROR(IF(INDEX(APガラス性能一覧!A:A,MATCH(ROW(B3619),APガラス性能一覧!$N:$N,0))="","",INDEX(APガラス性能一覧!A:A,MATCH(ROW(B3619),APガラス性能一覧!$N:$N,0))),"")))</f>
        <v/>
      </c>
      <c r="C3625" s="68" t="str">
        <f>IFERROR(VLOOKUP($B3625,APガラス性能一覧!$A$2:$M$6097,2,0),"")</f>
        <v/>
      </c>
      <c r="D3625" s="68" t="str">
        <f>IFERROR(VLOOKUP($B3625,APガラス性能一覧!$A$2:$M$6097,3,0),"")</f>
        <v/>
      </c>
      <c r="E3625" s="68" t="str">
        <f>IFERROR(VLOOKUP($B3625,APガラス性能一覧!$A$2:$M$6097,4,0),"")</f>
        <v/>
      </c>
      <c r="F3625" s="68" t="str">
        <f>IFERROR(VLOOKUP($B3625,APガラス性能一覧!$A$2:$M$6097,5,0),"")</f>
        <v/>
      </c>
      <c r="G3625" s="68" t="str">
        <f>IFERROR(VLOOKUP($B3625,APガラス性能一覧!$A$2:$M$6097,6,0),"")</f>
        <v/>
      </c>
      <c r="H3625" s="68" t="str">
        <f>IFERROR(VLOOKUP($B3625,APガラス性能一覧!$A$2:$M$6097,7,0),"")</f>
        <v/>
      </c>
      <c r="I3625" s="68" t="str">
        <f>IFERROR(VLOOKUP($B3625,APガラス性能一覧!$A$2:$M$6097,8,0),"")</f>
        <v/>
      </c>
      <c r="J3625" s="68" t="str">
        <f>IFERROR(VLOOKUP($B3625,APガラス性能一覧!$A$2:$M$6097,9,0),"")</f>
        <v/>
      </c>
      <c r="K3625" s="68" t="str">
        <f>IFERROR(VLOOKUP($B3625,APガラス性能一覧!$A$2:$M$6097,10,0),"")</f>
        <v/>
      </c>
      <c r="L3625" s="68" t="str">
        <f>IFERROR(VLOOKUP($B3625,APガラス性能一覧!$A$2:$M$6097,11,0),"")</f>
        <v/>
      </c>
      <c r="M3625" s="68" t="str">
        <f>IFERROR(VLOOKUP($B3625,APガラス性能一覧!$A$2:$M$6097,12,0),"")</f>
        <v/>
      </c>
      <c r="N3625" s="68" t="str">
        <f>IFERROR(VLOOKUP($B3625,APガラス性能一覧!$A$2:$M$6097,13,0),"")</f>
        <v/>
      </c>
    </row>
    <row r="3626" spans="2:14" x14ac:dyDescent="0.4">
      <c r="B3626" s="68" t="str">
        <f>IF($D$2="","",IF($E$2=0.65,IFERROR(IF(INDEX(APガラス性能一覧!A:A,MATCH(ROW(B3620),APガラス性能一覧!$O:$O,0))="","",INDEX(APガラス性能一覧!A:A,MATCH(ROW(B3620),APガラス性能一覧!$O:$O,0))),""),IFERROR(IF(INDEX(APガラス性能一覧!A:A,MATCH(ROW(B3620),APガラス性能一覧!$N:$N,0))="","",INDEX(APガラス性能一覧!A:A,MATCH(ROW(B3620),APガラス性能一覧!$N:$N,0))),"")))</f>
        <v/>
      </c>
      <c r="C3626" s="68" t="str">
        <f>IFERROR(VLOOKUP($B3626,APガラス性能一覧!$A$2:$M$6097,2,0),"")</f>
        <v/>
      </c>
      <c r="D3626" s="68" t="str">
        <f>IFERROR(VLOOKUP($B3626,APガラス性能一覧!$A$2:$M$6097,3,0),"")</f>
        <v/>
      </c>
      <c r="E3626" s="68" t="str">
        <f>IFERROR(VLOOKUP($B3626,APガラス性能一覧!$A$2:$M$6097,4,0),"")</f>
        <v/>
      </c>
      <c r="F3626" s="68" t="str">
        <f>IFERROR(VLOOKUP($B3626,APガラス性能一覧!$A$2:$M$6097,5,0),"")</f>
        <v/>
      </c>
      <c r="G3626" s="68" t="str">
        <f>IFERROR(VLOOKUP($B3626,APガラス性能一覧!$A$2:$M$6097,6,0),"")</f>
        <v/>
      </c>
      <c r="H3626" s="68" t="str">
        <f>IFERROR(VLOOKUP($B3626,APガラス性能一覧!$A$2:$M$6097,7,0),"")</f>
        <v/>
      </c>
      <c r="I3626" s="68" t="str">
        <f>IFERROR(VLOOKUP($B3626,APガラス性能一覧!$A$2:$M$6097,8,0),"")</f>
        <v/>
      </c>
      <c r="J3626" s="68" t="str">
        <f>IFERROR(VLOOKUP($B3626,APガラス性能一覧!$A$2:$M$6097,9,0),"")</f>
        <v/>
      </c>
      <c r="K3626" s="68" t="str">
        <f>IFERROR(VLOOKUP($B3626,APガラス性能一覧!$A$2:$M$6097,10,0),"")</f>
        <v/>
      </c>
      <c r="L3626" s="68" t="str">
        <f>IFERROR(VLOOKUP($B3626,APガラス性能一覧!$A$2:$M$6097,11,0),"")</f>
        <v/>
      </c>
      <c r="M3626" s="68" t="str">
        <f>IFERROR(VLOOKUP($B3626,APガラス性能一覧!$A$2:$M$6097,12,0),"")</f>
        <v/>
      </c>
      <c r="N3626" s="68" t="str">
        <f>IFERROR(VLOOKUP($B3626,APガラス性能一覧!$A$2:$M$6097,13,0),"")</f>
        <v/>
      </c>
    </row>
    <row r="3627" spans="2:14" x14ac:dyDescent="0.4">
      <c r="B3627" s="68" t="str">
        <f>IF($D$2="","",IF($E$2=0.65,IFERROR(IF(INDEX(APガラス性能一覧!A:A,MATCH(ROW(B3621),APガラス性能一覧!$O:$O,0))="","",INDEX(APガラス性能一覧!A:A,MATCH(ROW(B3621),APガラス性能一覧!$O:$O,0))),""),IFERROR(IF(INDEX(APガラス性能一覧!A:A,MATCH(ROW(B3621),APガラス性能一覧!$N:$N,0))="","",INDEX(APガラス性能一覧!A:A,MATCH(ROW(B3621),APガラス性能一覧!$N:$N,0))),"")))</f>
        <v/>
      </c>
      <c r="C3627" s="68" t="str">
        <f>IFERROR(VLOOKUP($B3627,APガラス性能一覧!$A$2:$M$6097,2,0),"")</f>
        <v/>
      </c>
      <c r="D3627" s="68" t="str">
        <f>IFERROR(VLOOKUP($B3627,APガラス性能一覧!$A$2:$M$6097,3,0),"")</f>
        <v/>
      </c>
      <c r="E3627" s="68" t="str">
        <f>IFERROR(VLOOKUP($B3627,APガラス性能一覧!$A$2:$M$6097,4,0),"")</f>
        <v/>
      </c>
      <c r="F3627" s="68" t="str">
        <f>IFERROR(VLOOKUP($B3627,APガラス性能一覧!$A$2:$M$6097,5,0),"")</f>
        <v/>
      </c>
      <c r="G3627" s="68" t="str">
        <f>IFERROR(VLOOKUP($B3627,APガラス性能一覧!$A$2:$M$6097,6,0),"")</f>
        <v/>
      </c>
      <c r="H3627" s="68" t="str">
        <f>IFERROR(VLOOKUP($B3627,APガラス性能一覧!$A$2:$M$6097,7,0),"")</f>
        <v/>
      </c>
      <c r="I3627" s="68" t="str">
        <f>IFERROR(VLOOKUP($B3627,APガラス性能一覧!$A$2:$M$6097,8,0),"")</f>
        <v/>
      </c>
      <c r="J3627" s="68" t="str">
        <f>IFERROR(VLOOKUP($B3627,APガラス性能一覧!$A$2:$M$6097,9,0),"")</f>
        <v/>
      </c>
      <c r="K3627" s="68" t="str">
        <f>IFERROR(VLOOKUP($B3627,APガラス性能一覧!$A$2:$M$6097,10,0),"")</f>
        <v/>
      </c>
      <c r="L3627" s="68" t="str">
        <f>IFERROR(VLOOKUP($B3627,APガラス性能一覧!$A$2:$M$6097,11,0),"")</f>
        <v/>
      </c>
      <c r="M3627" s="68" t="str">
        <f>IFERROR(VLOOKUP($B3627,APガラス性能一覧!$A$2:$M$6097,12,0),"")</f>
        <v/>
      </c>
      <c r="N3627" s="68" t="str">
        <f>IFERROR(VLOOKUP($B3627,APガラス性能一覧!$A$2:$M$6097,13,0),"")</f>
        <v/>
      </c>
    </row>
    <row r="3628" spans="2:14" x14ac:dyDescent="0.4">
      <c r="B3628" s="68" t="str">
        <f>IF($D$2="","",IF($E$2=0.65,IFERROR(IF(INDEX(APガラス性能一覧!A:A,MATCH(ROW(B3622),APガラス性能一覧!$O:$O,0))="","",INDEX(APガラス性能一覧!A:A,MATCH(ROW(B3622),APガラス性能一覧!$O:$O,0))),""),IFERROR(IF(INDEX(APガラス性能一覧!A:A,MATCH(ROW(B3622),APガラス性能一覧!$N:$N,0))="","",INDEX(APガラス性能一覧!A:A,MATCH(ROW(B3622),APガラス性能一覧!$N:$N,0))),"")))</f>
        <v/>
      </c>
      <c r="C3628" s="68" t="str">
        <f>IFERROR(VLOOKUP($B3628,APガラス性能一覧!$A$2:$M$6097,2,0),"")</f>
        <v/>
      </c>
      <c r="D3628" s="68" t="str">
        <f>IFERROR(VLOOKUP($B3628,APガラス性能一覧!$A$2:$M$6097,3,0),"")</f>
        <v/>
      </c>
      <c r="E3628" s="68" t="str">
        <f>IFERROR(VLOOKUP($B3628,APガラス性能一覧!$A$2:$M$6097,4,0),"")</f>
        <v/>
      </c>
      <c r="F3628" s="68" t="str">
        <f>IFERROR(VLOOKUP($B3628,APガラス性能一覧!$A$2:$M$6097,5,0),"")</f>
        <v/>
      </c>
      <c r="G3628" s="68" t="str">
        <f>IFERROR(VLOOKUP($B3628,APガラス性能一覧!$A$2:$M$6097,6,0),"")</f>
        <v/>
      </c>
      <c r="H3628" s="68" t="str">
        <f>IFERROR(VLOOKUP($B3628,APガラス性能一覧!$A$2:$M$6097,7,0),"")</f>
        <v/>
      </c>
      <c r="I3628" s="68" t="str">
        <f>IFERROR(VLOOKUP($B3628,APガラス性能一覧!$A$2:$M$6097,8,0),"")</f>
        <v/>
      </c>
      <c r="J3628" s="68" t="str">
        <f>IFERROR(VLOOKUP($B3628,APガラス性能一覧!$A$2:$M$6097,9,0),"")</f>
        <v/>
      </c>
      <c r="K3628" s="68" t="str">
        <f>IFERROR(VLOOKUP($B3628,APガラス性能一覧!$A$2:$M$6097,10,0),"")</f>
        <v/>
      </c>
      <c r="L3628" s="68" t="str">
        <f>IFERROR(VLOOKUP($B3628,APガラス性能一覧!$A$2:$M$6097,11,0),"")</f>
        <v/>
      </c>
      <c r="M3628" s="68" t="str">
        <f>IFERROR(VLOOKUP($B3628,APガラス性能一覧!$A$2:$M$6097,12,0),"")</f>
        <v/>
      </c>
      <c r="N3628" s="68" t="str">
        <f>IFERROR(VLOOKUP($B3628,APガラス性能一覧!$A$2:$M$6097,13,0),"")</f>
        <v/>
      </c>
    </row>
    <row r="3629" spans="2:14" x14ac:dyDescent="0.4">
      <c r="B3629" s="68" t="str">
        <f>IF($D$2="","",IF($E$2=0.65,IFERROR(IF(INDEX(APガラス性能一覧!A:A,MATCH(ROW(B3623),APガラス性能一覧!$O:$O,0))="","",INDEX(APガラス性能一覧!A:A,MATCH(ROW(B3623),APガラス性能一覧!$O:$O,0))),""),IFERROR(IF(INDEX(APガラス性能一覧!A:A,MATCH(ROW(B3623),APガラス性能一覧!$N:$N,0))="","",INDEX(APガラス性能一覧!A:A,MATCH(ROW(B3623),APガラス性能一覧!$N:$N,0))),"")))</f>
        <v/>
      </c>
      <c r="C3629" s="68" t="str">
        <f>IFERROR(VLOOKUP($B3629,APガラス性能一覧!$A$2:$M$6097,2,0),"")</f>
        <v/>
      </c>
      <c r="D3629" s="68" t="str">
        <f>IFERROR(VLOOKUP($B3629,APガラス性能一覧!$A$2:$M$6097,3,0),"")</f>
        <v/>
      </c>
      <c r="E3629" s="68" t="str">
        <f>IFERROR(VLOOKUP($B3629,APガラス性能一覧!$A$2:$M$6097,4,0),"")</f>
        <v/>
      </c>
      <c r="F3629" s="68" t="str">
        <f>IFERROR(VLOOKUP($B3629,APガラス性能一覧!$A$2:$M$6097,5,0),"")</f>
        <v/>
      </c>
      <c r="G3629" s="68" t="str">
        <f>IFERROR(VLOOKUP($B3629,APガラス性能一覧!$A$2:$M$6097,6,0),"")</f>
        <v/>
      </c>
      <c r="H3629" s="68" t="str">
        <f>IFERROR(VLOOKUP($B3629,APガラス性能一覧!$A$2:$M$6097,7,0),"")</f>
        <v/>
      </c>
      <c r="I3629" s="68" t="str">
        <f>IFERROR(VLOOKUP($B3629,APガラス性能一覧!$A$2:$M$6097,8,0),"")</f>
        <v/>
      </c>
      <c r="J3629" s="68" t="str">
        <f>IFERROR(VLOOKUP($B3629,APガラス性能一覧!$A$2:$M$6097,9,0),"")</f>
        <v/>
      </c>
      <c r="K3629" s="68" t="str">
        <f>IFERROR(VLOOKUP($B3629,APガラス性能一覧!$A$2:$M$6097,10,0),"")</f>
        <v/>
      </c>
      <c r="L3629" s="68" t="str">
        <f>IFERROR(VLOOKUP($B3629,APガラス性能一覧!$A$2:$M$6097,11,0),"")</f>
        <v/>
      </c>
      <c r="M3629" s="68" t="str">
        <f>IFERROR(VLOOKUP($B3629,APガラス性能一覧!$A$2:$M$6097,12,0),"")</f>
        <v/>
      </c>
      <c r="N3629" s="68" t="str">
        <f>IFERROR(VLOOKUP($B3629,APガラス性能一覧!$A$2:$M$6097,13,0),"")</f>
        <v/>
      </c>
    </row>
    <row r="3630" spans="2:14" x14ac:dyDescent="0.4">
      <c r="B3630" s="68" t="str">
        <f>IF($D$2="","",IF($E$2=0.65,IFERROR(IF(INDEX(APガラス性能一覧!A:A,MATCH(ROW(B3624),APガラス性能一覧!$O:$O,0))="","",INDEX(APガラス性能一覧!A:A,MATCH(ROW(B3624),APガラス性能一覧!$O:$O,0))),""),IFERROR(IF(INDEX(APガラス性能一覧!A:A,MATCH(ROW(B3624),APガラス性能一覧!$N:$N,0))="","",INDEX(APガラス性能一覧!A:A,MATCH(ROW(B3624),APガラス性能一覧!$N:$N,0))),"")))</f>
        <v/>
      </c>
      <c r="C3630" s="68" t="str">
        <f>IFERROR(VLOOKUP($B3630,APガラス性能一覧!$A$2:$M$6097,2,0),"")</f>
        <v/>
      </c>
      <c r="D3630" s="68" t="str">
        <f>IFERROR(VLOOKUP($B3630,APガラス性能一覧!$A$2:$M$6097,3,0),"")</f>
        <v/>
      </c>
      <c r="E3630" s="68" t="str">
        <f>IFERROR(VLOOKUP($B3630,APガラス性能一覧!$A$2:$M$6097,4,0),"")</f>
        <v/>
      </c>
      <c r="F3630" s="68" t="str">
        <f>IFERROR(VLOOKUP($B3630,APガラス性能一覧!$A$2:$M$6097,5,0),"")</f>
        <v/>
      </c>
      <c r="G3630" s="68" t="str">
        <f>IFERROR(VLOOKUP($B3630,APガラス性能一覧!$A$2:$M$6097,6,0),"")</f>
        <v/>
      </c>
      <c r="H3630" s="68" t="str">
        <f>IFERROR(VLOOKUP($B3630,APガラス性能一覧!$A$2:$M$6097,7,0),"")</f>
        <v/>
      </c>
      <c r="I3630" s="68" t="str">
        <f>IFERROR(VLOOKUP($B3630,APガラス性能一覧!$A$2:$M$6097,8,0),"")</f>
        <v/>
      </c>
      <c r="J3630" s="68" t="str">
        <f>IFERROR(VLOOKUP($B3630,APガラス性能一覧!$A$2:$M$6097,9,0),"")</f>
        <v/>
      </c>
      <c r="K3630" s="68" t="str">
        <f>IFERROR(VLOOKUP($B3630,APガラス性能一覧!$A$2:$M$6097,10,0),"")</f>
        <v/>
      </c>
      <c r="L3630" s="68" t="str">
        <f>IFERROR(VLOOKUP($B3630,APガラス性能一覧!$A$2:$M$6097,11,0),"")</f>
        <v/>
      </c>
      <c r="M3630" s="68" t="str">
        <f>IFERROR(VLOOKUP($B3630,APガラス性能一覧!$A$2:$M$6097,12,0),"")</f>
        <v/>
      </c>
      <c r="N3630" s="68" t="str">
        <f>IFERROR(VLOOKUP($B3630,APガラス性能一覧!$A$2:$M$6097,13,0),"")</f>
        <v/>
      </c>
    </row>
    <row r="3631" spans="2:14" x14ac:dyDescent="0.4">
      <c r="B3631" s="68" t="str">
        <f>IF($D$2="","",IF($E$2=0.65,IFERROR(IF(INDEX(APガラス性能一覧!A:A,MATCH(ROW(B3625),APガラス性能一覧!$O:$O,0))="","",INDEX(APガラス性能一覧!A:A,MATCH(ROW(B3625),APガラス性能一覧!$O:$O,0))),""),IFERROR(IF(INDEX(APガラス性能一覧!A:A,MATCH(ROW(B3625),APガラス性能一覧!$N:$N,0))="","",INDEX(APガラス性能一覧!A:A,MATCH(ROW(B3625),APガラス性能一覧!$N:$N,0))),"")))</f>
        <v/>
      </c>
      <c r="C3631" s="68" t="str">
        <f>IFERROR(VLOOKUP($B3631,APガラス性能一覧!$A$2:$M$6097,2,0),"")</f>
        <v/>
      </c>
      <c r="D3631" s="68" t="str">
        <f>IFERROR(VLOOKUP($B3631,APガラス性能一覧!$A$2:$M$6097,3,0),"")</f>
        <v/>
      </c>
      <c r="E3631" s="68" t="str">
        <f>IFERROR(VLOOKUP($B3631,APガラス性能一覧!$A$2:$M$6097,4,0),"")</f>
        <v/>
      </c>
      <c r="F3631" s="68" t="str">
        <f>IFERROR(VLOOKUP($B3631,APガラス性能一覧!$A$2:$M$6097,5,0),"")</f>
        <v/>
      </c>
      <c r="G3631" s="68" t="str">
        <f>IFERROR(VLOOKUP($B3631,APガラス性能一覧!$A$2:$M$6097,6,0),"")</f>
        <v/>
      </c>
      <c r="H3631" s="68" t="str">
        <f>IFERROR(VLOOKUP($B3631,APガラス性能一覧!$A$2:$M$6097,7,0),"")</f>
        <v/>
      </c>
      <c r="I3631" s="68" t="str">
        <f>IFERROR(VLOOKUP($B3631,APガラス性能一覧!$A$2:$M$6097,8,0),"")</f>
        <v/>
      </c>
      <c r="J3631" s="68" t="str">
        <f>IFERROR(VLOOKUP($B3631,APガラス性能一覧!$A$2:$M$6097,9,0),"")</f>
        <v/>
      </c>
      <c r="K3631" s="68" t="str">
        <f>IFERROR(VLOOKUP($B3631,APガラス性能一覧!$A$2:$M$6097,10,0),"")</f>
        <v/>
      </c>
      <c r="L3631" s="68" t="str">
        <f>IFERROR(VLOOKUP($B3631,APガラス性能一覧!$A$2:$M$6097,11,0),"")</f>
        <v/>
      </c>
      <c r="M3631" s="68" t="str">
        <f>IFERROR(VLOOKUP($B3631,APガラス性能一覧!$A$2:$M$6097,12,0),"")</f>
        <v/>
      </c>
      <c r="N3631" s="68" t="str">
        <f>IFERROR(VLOOKUP($B3631,APガラス性能一覧!$A$2:$M$6097,13,0),"")</f>
        <v/>
      </c>
    </row>
    <row r="3632" spans="2:14" x14ac:dyDescent="0.4">
      <c r="B3632" s="68" t="str">
        <f>IF($D$2="","",IF($E$2=0.65,IFERROR(IF(INDEX(APガラス性能一覧!A:A,MATCH(ROW(B3626),APガラス性能一覧!$O:$O,0))="","",INDEX(APガラス性能一覧!A:A,MATCH(ROW(B3626),APガラス性能一覧!$O:$O,0))),""),IFERROR(IF(INDEX(APガラス性能一覧!A:A,MATCH(ROW(B3626),APガラス性能一覧!$N:$N,0))="","",INDEX(APガラス性能一覧!A:A,MATCH(ROW(B3626),APガラス性能一覧!$N:$N,0))),"")))</f>
        <v/>
      </c>
      <c r="C3632" s="68" t="str">
        <f>IFERROR(VLOOKUP($B3632,APガラス性能一覧!$A$2:$M$6097,2,0),"")</f>
        <v/>
      </c>
      <c r="D3632" s="68" t="str">
        <f>IFERROR(VLOOKUP($B3632,APガラス性能一覧!$A$2:$M$6097,3,0),"")</f>
        <v/>
      </c>
      <c r="E3632" s="68" t="str">
        <f>IFERROR(VLOOKUP($B3632,APガラス性能一覧!$A$2:$M$6097,4,0),"")</f>
        <v/>
      </c>
      <c r="F3632" s="68" t="str">
        <f>IFERROR(VLOOKUP($B3632,APガラス性能一覧!$A$2:$M$6097,5,0),"")</f>
        <v/>
      </c>
      <c r="G3632" s="68" t="str">
        <f>IFERROR(VLOOKUP($B3632,APガラス性能一覧!$A$2:$M$6097,6,0),"")</f>
        <v/>
      </c>
      <c r="H3632" s="68" t="str">
        <f>IFERROR(VLOOKUP($B3632,APガラス性能一覧!$A$2:$M$6097,7,0),"")</f>
        <v/>
      </c>
      <c r="I3632" s="68" t="str">
        <f>IFERROR(VLOOKUP($B3632,APガラス性能一覧!$A$2:$M$6097,8,0),"")</f>
        <v/>
      </c>
      <c r="J3632" s="68" t="str">
        <f>IFERROR(VLOOKUP($B3632,APガラス性能一覧!$A$2:$M$6097,9,0),"")</f>
        <v/>
      </c>
      <c r="K3632" s="68" t="str">
        <f>IFERROR(VLOOKUP($B3632,APガラス性能一覧!$A$2:$M$6097,10,0),"")</f>
        <v/>
      </c>
      <c r="L3632" s="68" t="str">
        <f>IFERROR(VLOOKUP($B3632,APガラス性能一覧!$A$2:$M$6097,11,0),"")</f>
        <v/>
      </c>
      <c r="M3632" s="68" t="str">
        <f>IFERROR(VLOOKUP($B3632,APガラス性能一覧!$A$2:$M$6097,12,0),"")</f>
        <v/>
      </c>
      <c r="N3632" s="68" t="str">
        <f>IFERROR(VLOOKUP($B3632,APガラス性能一覧!$A$2:$M$6097,13,0),"")</f>
        <v/>
      </c>
    </row>
    <row r="3633" spans="2:14" x14ac:dyDescent="0.4">
      <c r="B3633" s="68" t="str">
        <f>IF($D$2="","",IF($E$2=0.65,IFERROR(IF(INDEX(APガラス性能一覧!A:A,MATCH(ROW(B3627),APガラス性能一覧!$O:$O,0))="","",INDEX(APガラス性能一覧!A:A,MATCH(ROW(B3627),APガラス性能一覧!$O:$O,0))),""),IFERROR(IF(INDEX(APガラス性能一覧!A:A,MATCH(ROW(B3627),APガラス性能一覧!$N:$N,0))="","",INDEX(APガラス性能一覧!A:A,MATCH(ROW(B3627),APガラス性能一覧!$N:$N,0))),"")))</f>
        <v/>
      </c>
      <c r="C3633" s="68" t="str">
        <f>IFERROR(VLOOKUP($B3633,APガラス性能一覧!$A$2:$M$6097,2,0),"")</f>
        <v/>
      </c>
      <c r="D3633" s="68" t="str">
        <f>IFERROR(VLOOKUP($B3633,APガラス性能一覧!$A$2:$M$6097,3,0),"")</f>
        <v/>
      </c>
      <c r="E3633" s="68" t="str">
        <f>IFERROR(VLOOKUP($B3633,APガラス性能一覧!$A$2:$M$6097,4,0),"")</f>
        <v/>
      </c>
      <c r="F3633" s="68" t="str">
        <f>IFERROR(VLOOKUP($B3633,APガラス性能一覧!$A$2:$M$6097,5,0),"")</f>
        <v/>
      </c>
      <c r="G3633" s="68" t="str">
        <f>IFERROR(VLOOKUP($B3633,APガラス性能一覧!$A$2:$M$6097,6,0),"")</f>
        <v/>
      </c>
      <c r="H3633" s="68" t="str">
        <f>IFERROR(VLOOKUP($B3633,APガラス性能一覧!$A$2:$M$6097,7,0),"")</f>
        <v/>
      </c>
      <c r="I3633" s="68" t="str">
        <f>IFERROR(VLOOKUP($B3633,APガラス性能一覧!$A$2:$M$6097,8,0),"")</f>
        <v/>
      </c>
      <c r="J3633" s="68" t="str">
        <f>IFERROR(VLOOKUP($B3633,APガラス性能一覧!$A$2:$M$6097,9,0),"")</f>
        <v/>
      </c>
      <c r="K3633" s="68" t="str">
        <f>IFERROR(VLOOKUP($B3633,APガラス性能一覧!$A$2:$M$6097,10,0),"")</f>
        <v/>
      </c>
      <c r="L3633" s="68" t="str">
        <f>IFERROR(VLOOKUP($B3633,APガラス性能一覧!$A$2:$M$6097,11,0),"")</f>
        <v/>
      </c>
      <c r="M3633" s="68" t="str">
        <f>IFERROR(VLOOKUP($B3633,APガラス性能一覧!$A$2:$M$6097,12,0),"")</f>
        <v/>
      </c>
      <c r="N3633" s="68" t="str">
        <f>IFERROR(VLOOKUP($B3633,APガラス性能一覧!$A$2:$M$6097,13,0),"")</f>
        <v/>
      </c>
    </row>
    <row r="3634" spans="2:14" x14ac:dyDescent="0.4">
      <c r="B3634" s="68" t="str">
        <f>IF($D$2="","",IF($E$2=0.65,IFERROR(IF(INDEX(APガラス性能一覧!A:A,MATCH(ROW(B3628),APガラス性能一覧!$O:$O,0))="","",INDEX(APガラス性能一覧!A:A,MATCH(ROW(B3628),APガラス性能一覧!$O:$O,0))),""),IFERROR(IF(INDEX(APガラス性能一覧!A:A,MATCH(ROW(B3628),APガラス性能一覧!$N:$N,0))="","",INDEX(APガラス性能一覧!A:A,MATCH(ROW(B3628),APガラス性能一覧!$N:$N,0))),"")))</f>
        <v/>
      </c>
      <c r="C3634" s="68" t="str">
        <f>IFERROR(VLOOKUP($B3634,APガラス性能一覧!$A$2:$M$6097,2,0),"")</f>
        <v/>
      </c>
      <c r="D3634" s="68" t="str">
        <f>IFERROR(VLOOKUP($B3634,APガラス性能一覧!$A$2:$M$6097,3,0),"")</f>
        <v/>
      </c>
      <c r="E3634" s="68" t="str">
        <f>IFERROR(VLOOKUP($B3634,APガラス性能一覧!$A$2:$M$6097,4,0),"")</f>
        <v/>
      </c>
      <c r="F3634" s="68" t="str">
        <f>IFERROR(VLOOKUP($B3634,APガラス性能一覧!$A$2:$M$6097,5,0),"")</f>
        <v/>
      </c>
      <c r="G3634" s="68" t="str">
        <f>IFERROR(VLOOKUP($B3634,APガラス性能一覧!$A$2:$M$6097,6,0),"")</f>
        <v/>
      </c>
      <c r="H3634" s="68" t="str">
        <f>IFERROR(VLOOKUP($B3634,APガラス性能一覧!$A$2:$M$6097,7,0),"")</f>
        <v/>
      </c>
      <c r="I3634" s="68" t="str">
        <f>IFERROR(VLOOKUP($B3634,APガラス性能一覧!$A$2:$M$6097,8,0),"")</f>
        <v/>
      </c>
      <c r="J3634" s="68" t="str">
        <f>IFERROR(VLOOKUP($B3634,APガラス性能一覧!$A$2:$M$6097,9,0),"")</f>
        <v/>
      </c>
      <c r="K3634" s="68" t="str">
        <f>IFERROR(VLOOKUP($B3634,APガラス性能一覧!$A$2:$M$6097,10,0),"")</f>
        <v/>
      </c>
      <c r="L3634" s="68" t="str">
        <f>IFERROR(VLOOKUP($B3634,APガラス性能一覧!$A$2:$M$6097,11,0),"")</f>
        <v/>
      </c>
      <c r="M3634" s="68" t="str">
        <f>IFERROR(VLOOKUP($B3634,APガラス性能一覧!$A$2:$M$6097,12,0),"")</f>
        <v/>
      </c>
      <c r="N3634" s="68" t="str">
        <f>IFERROR(VLOOKUP($B3634,APガラス性能一覧!$A$2:$M$6097,13,0),"")</f>
        <v/>
      </c>
    </row>
    <row r="3635" spans="2:14" x14ac:dyDescent="0.4">
      <c r="B3635" s="68" t="str">
        <f>IF($D$2="","",IF($E$2=0.65,IFERROR(IF(INDEX(APガラス性能一覧!A:A,MATCH(ROW(B3629),APガラス性能一覧!$O:$O,0))="","",INDEX(APガラス性能一覧!A:A,MATCH(ROW(B3629),APガラス性能一覧!$O:$O,0))),""),IFERROR(IF(INDEX(APガラス性能一覧!A:A,MATCH(ROW(B3629),APガラス性能一覧!$N:$N,0))="","",INDEX(APガラス性能一覧!A:A,MATCH(ROW(B3629),APガラス性能一覧!$N:$N,0))),"")))</f>
        <v/>
      </c>
      <c r="C3635" s="68" t="str">
        <f>IFERROR(VLOOKUP($B3635,APガラス性能一覧!$A$2:$M$6097,2,0),"")</f>
        <v/>
      </c>
      <c r="D3635" s="68" t="str">
        <f>IFERROR(VLOOKUP($B3635,APガラス性能一覧!$A$2:$M$6097,3,0),"")</f>
        <v/>
      </c>
      <c r="E3635" s="68" t="str">
        <f>IFERROR(VLOOKUP($B3635,APガラス性能一覧!$A$2:$M$6097,4,0),"")</f>
        <v/>
      </c>
      <c r="F3635" s="68" t="str">
        <f>IFERROR(VLOOKUP($B3635,APガラス性能一覧!$A$2:$M$6097,5,0),"")</f>
        <v/>
      </c>
      <c r="G3635" s="68" t="str">
        <f>IFERROR(VLOOKUP($B3635,APガラス性能一覧!$A$2:$M$6097,6,0),"")</f>
        <v/>
      </c>
      <c r="H3635" s="68" t="str">
        <f>IFERROR(VLOOKUP($B3635,APガラス性能一覧!$A$2:$M$6097,7,0),"")</f>
        <v/>
      </c>
      <c r="I3635" s="68" t="str">
        <f>IFERROR(VLOOKUP($B3635,APガラス性能一覧!$A$2:$M$6097,8,0),"")</f>
        <v/>
      </c>
      <c r="J3635" s="68" t="str">
        <f>IFERROR(VLOOKUP($B3635,APガラス性能一覧!$A$2:$M$6097,9,0),"")</f>
        <v/>
      </c>
      <c r="K3635" s="68" t="str">
        <f>IFERROR(VLOOKUP($B3635,APガラス性能一覧!$A$2:$M$6097,10,0),"")</f>
        <v/>
      </c>
      <c r="L3635" s="68" t="str">
        <f>IFERROR(VLOOKUP($B3635,APガラス性能一覧!$A$2:$M$6097,11,0),"")</f>
        <v/>
      </c>
      <c r="M3635" s="68" t="str">
        <f>IFERROR(VLOOKUP($B3635,APガラス性能一覧!$A$2:$M$6097,12,0),"")</f>
        <v/>
      </c>
      <c r="N3635" s="68" t="str">
        <f>IFERROR(VLOOKUP($B3635,APガラス性能一覧!$A$2:$M$6097,13,0),"")</f>
        <v/>
      </c>
    </row>
    <row r="3636" spans="2:14" x14ac:dyDescent="0.4">
      <c r="B3636" s="68" t="str">
        <f>IF($D$2="","",IF($E$2=0.65,IFERROR(IF(INDEX(APガラス性能一覧!A:A,MATCH(ROW(B3630),APガラス性能一覧!$O:$O,0))="","",INDEX(APガラス性能一覧!A:A,MATCH(ROW(B3630),APガラス性能一覧!$O:$O,0))),""),IFERROR(IF(INDEX(APガラス性能一覧!A:A,MATCH(ROW(B3630),APガラス性能一覧!$N:$N,0))="","",INDEX(APガラス性能一覧!A:A,MATCH(ROW(B3630),APガラス性能一覧!$N:$N,0))),"")))</f>
        <v/>
      </c>
      <c r="C3636" s="68" t="str">
        <f>IFERROR(VLOOKUP($B3636,APガラス性能一覧!$A$2:$M$6097,2,0),"")</f>
        <v/>
      </c>
      <c r="D3636" s="68" t="str">
        <f>IFERROR(VLOOKUP($B3636,APガラス性能一覧!$A$2:$M$6097,3,0),"")</f>
        <v/>
      </c>
      <c r="E3636" s="68" t="str">
        <f>IFERROR(VLOOKUP($B3636,APガラス性能一覧!$A$2:$M$6097,4,0),"")</f>
        <v/>
      </c>
      <c r="F3636" s="68" t="str">
        <f>IFERROR(VLOOKUP($B3636,APガラス性能一覧!$A$2:$M$6097,5,0),"")</f>
        <v/>
      </c>
      <c r="G3636" s="68" t="str">
        <f>IFERROR(VLOOKUP($B3636,APガラス性能一覧!$A$2:$M$6097,6,0),"")</f>
        <v/>
      </c>
      <c r="H3636" s="68" t="str">
        <f>IFERROR(VLOOKUP($B3636,APガラス性能一覧!$A$2:$M$6097,7,0),"")</f>
        <v/>
      </c>
      <c r="I3636" s="68" t="str">
        <f>IFERROR(VLOOKUP($B3636,APガラス性能一覧!$A$2:$M$6097,8,0),"")</f>
        <v/>
      </c>
      <c r="J3636" s="68" t="str">
        <f>IFERROR(VLOOKUP($B3636,APガラス性能一覧!$A$2:$M$6097,9,0),"")</f>
        <v/>
      </c>
      <c r="K3636" s="68" t="str">
        <f>IFERROR(VLOOKUP($B3636,APガラス性能一覧!$A$2:$M$6097,10,0),"")</f>
        <v/>
      </c>
      <c r="L3636" s="68" t="str">
        <f>IFERROR(VLOOKUP($B3636,APガラス性能一覧!$A$2:$M$6097,11,0),"")</f>
        <v/>
      </c>
      <c r="M3636" s="68" t="str">
        <f>IFERROR(VLOOKUP($B3636,APガラス性能一覧!$A$2:$M$6097,12,0),"")</f>
        <v/>
      </c>
      <c r="N3636" s="68" t="str">
        <f>IFERROR(VLOOKUP($B3636,APガラス性能一覧!$A$2:$M$6097,13,0),"")</f>
        <v/>
      </c>
    </row>
    <row r="3637" spans="2:14" x14ac:dyDescent="0.4">
      <c r="B3637" s="68" t="str">
        <f>IF($D$2="","",IF($E$2=0.65,IFERROR(IF(INDEX(APガラス性能一覧!A:A,MATCH(ROW(B3631),APガラス性能一覧!$O:$O,0))="","",INDEX(APガラス性能一覧!A:A,MATCH(ROW(B3631),APガラス性能一覧!$O:$O,0))),""),IFERROR(IF(INDEX(APガラス性能一覧!A:A,MATCH(ROW(B3631),APガラス性能一覧!$N:$N,0))="","",INDEX(APガラス性能一覧!A:A,MATCH(ROW(B3631),APガラス性能一覧!$N:$N,0))),"")))</f>
        <v/>
      </c>
      <c r="C3637" s="68" t="str">
        <f>IFERROR(VLOOKUP($B3637,APガラス性能一覧!$A$2:$M$6097,2,0),"")</f>
        <v/>
      </c>
      <c r="D3637" s="68" t="str">
        <f>IFERROR(VLOOKUP($B3637,APガラス性能一覧!$A$2:$M$6097,3,0),"")</f>
        <v/>
      </c>
      <c r="E3637" s="68" t="str">
        <f>IFERROR(VLOOKUP($B3637,APガラス性能一覧!$A$2:$M$6097,4,0),"")</f>
        <v/>
      </c>
      <c r="F3637" s="68" t="str">
        <f>IFERROR(VLOOKUP($B3637,APガラス性能一覧!$A$2:$M$6097,5,0),"")</f>
        <v/>
      </c>
      <c r="G3637" s="68" t="str">
        <f>IFERROR(VLOOKUP($B3637,APガラス性能一覧!$A$2:$M$6097,6,0),"")</f>
        <v/>
      </c>
      <c r="H3637" s="68" t="str">
        <f>IFERROR(VLOOKUP($B3637,APガラス性能一覧!$A$2:$M$6097,7,0),"")</f>
        <v/>
      </c>
      <c r="I3637" s="68" t="str">
        <f>IFERROR(VLOOKUP($B3637,APガラス性能一覧!$A$2:$M$6097,8,0),"")</f>
        <v/>
      </c>
      <c r="J3637" s="68" t="str">
        <f>IFERROR(VLOOKUP($B3637,APガラス性能一覧!$A$2:$M$6097,9,0),"")</f>
        <v/>
      </c>
      <c r="K3637" s="68" t="str">
        <f>IFERROR(VLOOKUP($B3637,APガラス性能一覧!$A$2:$M$6097,10,0),"")</f>
        <v/>
      </c>
      <c r="L3637" s="68" t="str">
        <f>IFERROR(VLOOKUP($B3637,APガラス性能一覧!$A$2:$M$6097,11,0),"")</f>
        <v/>
      </c>
      <c r="M3637" s="68" t="str">
        <f>IFERROR(VLOOKUP($B3637,APガラス性能一覧!$A$2:$M$6097,12,0),"")</f>
        <v/>
      </c>
      <c r="N3637" s="68" t="str">
        <f>IFERROR(VLOOKUP($B3637,APガラス性能一覧!$A$2:$M$6097,13,0),"")</f>
        <v/>
      </c>
    </row>
    <row r="3638" spans="2:14" x14ac:dyDescent="0.4">
      <c r="B3638" s="68" t="str">
        <f>IF($D$2="","",IF($E$2=0.65,IFERROR(IF(INDEX(APガラス性能一覧!A:A,MATCH(ROW(B3632),APガラス性能一覧!$O:$O,0))="","",INDEX(APガラス性能一覧!A:A,MATCH(ROW(B3632),APガラス性能一覧!$O:$O,0))),""),IFERROR(IF(INDEX(APガラス性能一覧!A:A,MATCH(ROW(B3632),APガラス性能一覧!$N:$N,0))="","",INDEX(APガラス性能一覧!A:A,MATCH(ROW(B3632),APガラス性能一覧!$N:$N,0))),"")))</f>
        <v/>
      </c>
      <c r="C3638" s="68" t="str">
        <f>IFERROR(VLOOKUP($B3638,APガラス性能一覧!$A$2:$M$6097,2,0),"")</f>
        <v/>
      </c>
      <c r="D3638" s="68" t="str">
        <f>IFERROR(VLOOKUP($B3638,APガラス性能一覧!$A$2:$M$6097,3,0),"")</f>
        <v/>
      </c>
      <c r="E3638" s="68" t="str">
        <f>IFERROR(VLOOKUP($B3638,APガラス性能一覧!$A$2:$M$6097,4,0),"")</f>
        <v/>
      </c>
      <c r="F3638" s="68" t="str">
        <f>IFERROR(VLOOKUP($B3638,APガラス性能一覧!$A$2:$M$6097,5,0),"")</f>
        <v/>
      </c>
      <c r="G3638" s="68" t="str">
        <f>IFERROR(VLOOKUP($B3638,APガラス性能一覧!$A$2:$M$6097,6,0),"")</f>
        <v/>
      </c>
      <c r="H3638" s="68" t="str">
        <f>IFERROR(VLOOKUP($B3638,APガラス性能一覧!$A$2:$M$6097,7,0),"")</f>
        <v/>
      </c>
      <c r="I3638" s="68" t="str">
        <f>IFERROR(VLOOKUP($B3638,APガラス性能一覧!$A$2:$M$6097,8,0),"")</f>
        <v/>
      </c>
      <c r="J3638" s="68" t="str">
        <f>IFERROR(VLOOKUP($B3638,APガラス性能一覧!$A$2:$M$6097,9,0),"")</f>
        <v/>
      </c>
      <c r="K3638" s="68" t="str">
        <f>IFERROR(VLOOKUP($B3638,APガラス性能一覧!$A$2:$M$6097,10,0),"")</f>
        <v/>
      </c>
      <c r="L3638" s="68" t="str">
        <f>IFERROR(VLOOKUP($B3638,APガラス性能一覧!$A$2:$M$6097,11,0),"")</f>
        <v/>
      </c>
      <c r="M3638" s="68" t="str">
        <f>IFERROR(VLOOKUP($B3638,APガラス性能一覧!$A$2:$M$6097,12,0),"")</f>
        <v/>
      </c>
      <c r="N3638" s="68" t="str">
        <f>IFERROR(VLOOKUP($B3638,APガラス性能一覧!$A$2:$M$6097,13,0),"")</f>
        <v/>
      </c>
    </row>
    <row r="3639" spans="2:14" x14ac:dyDescent="0.4">
      <c r="B3639" s="68" t="str">
        <f>IF($D$2="","",IF($E$2=0.65,IFERROR(IF(INDEX(APガラス性能一覧!A:A,MATCH(ROW(B3633),APガラス性能一覧!$O:$O,0))="","",INDEX(APガラス性能一覧!A:A,MATCH(ROW(B3633),APガラス性能一覧!$O:$O,0))),""),IFERROR(IF(INDEX(APガラス性能一覧!A:A,MATCH(ROW(B3633),APガラス性能一覧!$N:$N,0))="","",INDEX(APガラス性能一覧!A:A,MATCH(ROW(B3633),APガラス性能一覧!$N:$N,0))),"")))</f>
        <v/>
      </c>
      <c r="C3639" s="68" t="str">
        <f>IFERROR(VLOOKUP($B3639,APガラス性能一覧!$A$2:$M$6097,2,0),"")</f>
        <v/>
      </c>
      <c r="D3639" s="68" t="str">
        <f>IFERROR(VLOOKUP($B3639,APガラス性能一覧!$A$2:$M$6097,3,0),"")</f>
        <v/>
      </c>
      <c r="E3639" s="68" t="str">
        <f>IFERROR(VLOOKUP($B3639,APガラス性能一覧!$A$2:$M$6097,4,0),"")</f>
        <v/>
      </c>
      <c r="F3639" s="68" t="str">
        <f>IFERROR(VLOOKUP($B3639,APガラス性能一覧!$A$2:$M$6097,5,0),"")</f>
        <v/>
      </c>
      <c r="G3639" s="68" t="str">
        <f>IFERROR(VLOOKUP($B3639,APガラス性能一覧!$A$2:$M$6097,6,0),"")</f>
        <v/>
      </c>
      <c r="H3639" s="68" t="str">
        <f>IFERROR(VLOOKUP($B3639,APガラス性能一覧!$A$2:$M$6097,7,0),"")</f>
        <v/>
      </c>
      <c r="I3639" s="68" t="str">
        <f>IFERROR(VLOOKUP($B3639,APガラス性能一覧!$A$2:$M$6097,8,0),"")</f>
        <v/>
      </c>
      <c r="J3639" s="68" t="str">
        <f>IFERROR(VLOOKUP($B3639,APガラス性能一覧!$A$2:$M$6097,9,0),"")</f>
        <v/>
      </c>
      <c r="K3639" s="68" t="str">
        <f>IFERROR(VLOOKUP($B3639,APガラス性能一覧!$A$2:$M$6097,10,0),"")</f>
        <v/>
      </c>
      <c r="L3639" s="68" t="str">
        <f>IFERROR(VLOOKUP($B3639,APガラス性能一覧!$A$2:$M$6097,11,0),"")</f>
        <v/>
      </c>
      <c r="M3639" s="68" t="str">
        <f>IFERROR(VLOOKUP($B3639,APガラス性能一覧!$A$2:$M$6097,12,0),"")</f>
        <v/>
      </c>
      <c r="N3639" s="68" t="str">
        <f>IFERROR(VLOOKUP($B3639,APガラス性能一覧!$A$2:$M$6097,13,0),"")</f>
        <v/>
      </c>
    </row>
    <row r="3640" spans="2:14" x14ac:dyDescent="0.4">
      <c r="B3640" s="68" t="str">
        <f>IF($D$2="","",IF($E$2=0.65,IFERROR(IF(INDEX(APガラス性能一覧!A:A,MATCH(ROW(B3634),APガラス性能一覧!$O:$O,0))="","",INDEX(APガラス性能一覧!A:A,MATCH(ROW(B3634),APガラス性能一覧!$O:$O,0))),""),IFERROR(IF(INDEX(APガラス性能一覧!A:A,MATCH(ROW(B3634),APガラス性能一覧!$N:$N,0))="","",INDEX(APガラス性能一覧!A:A,MATCH(ROW(B3634),APガラス性能一覧!$N:$N,0))),"")))</f>
        <v/>
      </c>
      <c r="C3640" s="68" t="str">
        <f>IFERROR(VLOOKUP($B3640,APガラス性能一覧!$A$2:$M$6097,2,0),"")</f>
        <v/>
      </c>
      <c r="D3640" s="68" t="str">
        <f>IFERROR(VLOOKUP($B3640,APガラス性能一覧!$A$2:$M$6097,3,0),"")</f>
        <v/>
      </c>
      <c r="E3640" s="68" t="str">
        <f>IFERROR(VLOOKUP($B3640,APガラス性能一覧!$A$2:$M$6097,4,0),"")</f>
        <v/>
      </c>
      <c r="F3640" s="68" t="str">
        <f>IFERROR(VLOOKUP($B3640,APガラス性能一覧!$A$2:$M$6097,5,0),"")</f>
        <v/>
      </c>
      <c r="G3640" s="68" t="str">
        <f>IFERROR(VLOOKUP($B3640,APガラス性能一覧!$A$2:$M$6097,6,0),"")</f>
        <v/>
      </c>
      <c r="H3640" s="68" t="str">
        <f>IFERROR(VLOOKUP($B3640,APガラス性能一覧!$A$2:$M$6097,7,0),"")</f>
        <v/>
      </c>
      <c r="I3640" s="68" t="str">
        <f>IFERROR(VLOOKUP($B3640,APガラス性能一覧!$A$2:$M$6097,8,0),"")</f>
        <v/>
      </c>
      <c r="J3640" s="68" t="str">
        <f>IFERROR(VLOOKUP($B3640,APガラス性能一覧!$A$2:$M$6097,9,0),"")</f>
        <v/>
      </c>
      <c r="K3640" s="68" t="str">
        <f>IFERROR(VLOOKUP($B3640,APガラス性能一覧!$A$2:$M$6097,10,0),"")</f>
        <v/>
      </c>
      <c r="L3640" s="68" t="str">
        <f>IFERROR(VLOOKUP($B3640,APガラス性能一覧!$A$2:$M$6097,11,0),"")</f>
        <v/>
      </c>
      <c r="M3640" s="68" t="str">
        <f>IFERROR(VLOOKUP($B3640,APガラス性能一覧!$A$2:$M$6097,12,0),"")</f>
        <v/>
      </c>
      <c r="N3640" s="68" t="str">
        <f>IFERROR(VLOOKUP($B3640,APガラス性能一覧!$A$2:$M$6097,13,0),"")</f>
        <v/>
      </c>
    </row>
    <row r="3641" spans="2:14" x14ac:dyDescent="0.4">
      <c r="B3641" s="68" t="str">
        <f>IF($D$2="","",IF($E$2=0.65,IFERROR(IF(INDEX(APガラス性能一覧!A:A,MATCH(ROW(B3635),APガラス性能一覧!$O:$O,0))="","",INDEX(APガラス性能一覧!A:A,MATCH(ROW(B3635),APガラス性能一覧!$O:$O,0))),""),IFERROR(IF(INDEX(APガラス性能一覧!A:A,MATCH(ROW(B3635),APガラス性能一覧!$N:$N,0))="","",INDEX(APガラス性能一覧!A:A,MATCH(ROW(B3635),APガラス性能一覧!$N:$N,0))),"")))</f>
        <v/>
      </c>
      <c r="C3641" s="68" t="str">
        <f>IFERROR(VLOOKUP($B3641,APガラス性能一覧!$A$2:$M$6097,2,0),"")</f>
        <v/>
      </c>
      <c r="D3641" s="68" t="str">
        <f>IFERROR(VLOOKUP($B3641,APガラス性能一覧!$A$2:$M$6097,3,0),"")</f>
        <v/>
      </c>
      <c r="E3641" s="68" t="str">
        <f>IFERROR(VLOOKUP($B3641,APガラス性能一覧!$A$2:$M$6097,4,0),"")</f>
        <v/>
      </c>
      <c r="F3641" s="68" t="str">
        <f>IFERROR(VLOOKUP($B3641,APガラス性能一覧!$A$2:$M$6097,5,0),"")</f>
        <v/>
      </c>
      <c r="G3641" s="68" t="str">
        <f>IFERROR(VLOOKUP($B3641,APガラス性能一覧!$A$2:$M$6097,6,0),"")</f>
        <v/>
      </c>
      <c r="H3641" s="68" t="str">
        <f>IFERROR(VLOOKUP($B3641,APガラス性能一覧!$A$2:$M$6097,7,0),"")</f>
        <v/>
      </c>
      <c r="I3641" s="68" t="str">
        <f>IFERROR(VLOOKUP($B3641,APガラス性能一覧!$A$2:$M$6097,8,0),"")</f>
        <v/>
      </c>
      <c r="J3641" s="68" t="str">
        <f>IFERROR(VLOOKUP($B3641,APガラス性能一覧!$A$2:$M$6097,9,0),"")</f>
        <v/>
      </c>
      <c r="K3641" s="68" t="str">
        <f>IFERROR(VLOOKUP($B3641,APガラス性能一覧!$A$2:$M$6097,10,0),"")</f>
        <v/>
      </c>
      <c r="L3641" s="68" t="str">
        <f>IFERROR(VLOOKUP($B3641,APガラス性能一覧!$A$2:$M$6097,11,0),"")</f>
        <v/>
      </c>
      <c r="M3641" s="68" t="str">
        <f>IFERROR(VLOOKUP($B3641,APガラス性能一覧!$A$2:$M$6097,12,0),"")</f>
        <v/>
      </c>
      <c r="N3641" s="68" t="str">
        <f>IFERROR(VLOOKUP($B3641,APガラス性能一覧!$A$2:$M$6097,13,0),"")</f>
        <v/>
      </c>
    </row>
    <row r="3642" spans="2:14" x14ac:dyDescent="0.4">
      <c r="B3642" s="68" t="str">
        <f>IF($D$2="","",IF($E$2=0.65,IFERROR(IF(INDEX(APガラス性能一覧!A:A,MATCH(ROW(B3636),APガラス性能一覧!$O:$O,0))="","",INDEX(APガラス性能一覧!A:A,MATCH(ROW(B3636),APガラス性能一覧!$O:$O,0))),""),IFERROR(IF(INDEX(APガラス性能一覧!A:A,MATCH(ROW(B3636),APガラス性能一覧!$N:$N,0))="","",INDEX(APガラス性能一覧!A:A,MATCH(ROW(B3636),APガラス性能一覧!$N:$N,0))),"")))</f>
        <v/>
      </c>
      <c r="C3642" s="68" t="str">
        <f>IFERROR(VLOOKUP($B3642,APガラス性能一覧!$A$2:$M$6097,2,0),"")</f>
        <v/>
      </c>
      <c r="D3642" s="68" t="str">
        <f>IFERROR(VLOOKUP($B3642,APガラス性能一覧!$A$2:$M$6097,3,0),"")</f>
        <v/>
      </c>
      <c r="E3642" s="68" t="str">
        <f>IFERROR(VLOOKUP($B3642,APガラス性能一覧!$A$2:$M$6097,4,0),"")</f>
        <v/>
      </c>
      <c r="F3642" s="68" t="str">
        <f>IFERROR(VLOOKUP($B3642,APガラス性能一覧!$A$2:$M$6097,5,0),"")</f>
        <v/>
      </c>
      <c r="G3642" s="68" t="str">
        <f>IFERROR(VLOOKUP($B3642,APガラス性能一覧!$A$2:$M$6097,6,0),"")</f>
        <v/>
      </c>
      <c r="H3642" s="68" t="str">
        <f>IFERROR(VLOOKUP($B3642,APガラス性能一覧!$A$2:$M$6097,7,0),"")</f>
        <v/>
      </c>
      <c r="I3642" s="68" t="str">
        <f>IFERROR(VLOOKUP($B3642,APガラス性能一覧!$A$2:$M$6097,8,0),"")</f>
        <v/>
      </c>
      <c r="J3642" s="68" t="str">
        <f>IFERROR(VLOOKUP($B3642,APガラス性能一覧!$A$2:$M$6097,9,0),"")</f>
        <v/>
      </c>
      <c r="K3642" s="68" t="str">
        <f>IFERROR(VLOOKUP($B3642,APガラス性能一覧!$A$2:$M$6097,10,0),"")</f>
        <v/>
      </c>
      <c r="L3642" s="68" t="str">
        <f>IFERROR(VLOOKUP($B3642,APガラス性能一覧!$A$2:$M$6097,11,0),"")</f>
        <v/>
      </c>
      <c r="M3642" s="68" t="str">
        <f>IFERROR(VLOOKUP($B3642,APガラス性能一覧!$A$2:$M$6097,12,0),"")</f>
        <v/>
      </c>
      <c r="N3642" s="68" t="str">
        <f>IFERROR(VLOOKUP($B3642,APガラス性能一覧!$A$2:$M$6097,13,0),"")</f>
        <v/>
      </c>
    </row>
    <row r="3643" spans="2:14" x14ac:dyDescent="0.4">
      <c r="B3643" s="68" t="str">
        <f>IF($D$2="","",IF($E$2=0.65,IFERROR(IF(INDEX(APガラス性能一覧!A:A,MATCH(ROW(B3637),APガラス性能一覧!$O:$O,0))="","",INDEX(APガラス性能一覧!A:A,MATCH(ROW(B3637),APガラス性能一覧!$O:$O,0))),""),IFERROR(IF(INDEX(APガラス性能一覧!A:A,MATCH(ROW(B3637),APガラス性能一覧!$N:$N,0))="","",INDEX(APガラス性能一覧!A:A,MATCH(ROW(B3637),APガラス性能一覧!$N:$N,0))),"")))</f>
        <v/>
      </c>
      <c r="C3643" s="68" t="str">
        <f>IFERROR(VLOOKUP($B3643,APガラス性能一覧!$A$2:$M$6097,2,0),"")</f>
        <v/>
      </c>
      <c r="D3643" s="68" t="str">
        <f>IFERROR(VLOOKUP($B3643,APガラス性能一覧!$A$2:$M$6097,3,0),"")</f>
        <v/>
      </c>
      <c r="E3643" s="68" t="str">
        <f>IFERROR(VLOOKUP($B3643,APガラス性能一覧!$A$2:$M$6097,4,0),"")</f>
        <v/>
      </c>
      <c r="F3643" s="68" t="str">
        <f>IFERROR(VLOOKUP($B3643,APガラス性能一覧!$A$2:$M$6097,5,0),"")</f>
        <v/>
      </c>
      <c r="G3643" s="68" t="str">
        <f>IFERROR(VLOOKUP($B3643,APガラス性能一覧!$A$2:$M$6097,6,0),"")</f>
        <v/>
      </c>
      <c r="H3643" s="68" t="str">
        <f>IFERROR(VLOOKUP($B3643,APガラス性能一覧!$A$2:$M$6097,7,0),"")</f>
        <v/>
      </c>
      <c r="I3643" s="68" t="str">
        <f>IFERROR(VLOOKUP($B3643,APガラス性能一覧!$A$2:$M$6097,8,0),"")</f>
        <v/>
      </c>
      <c r="J3643" s="68" t="str">
        <f>IFERROR(VLOOKUP($B3643,APガラス性能一覧!$A$2:$M$6097,9,0),"")</f>
        <v/>
      </c>
      <c r="K3643" s="68" t="str">
        <f>IFERROR(VLOOKUP($B3643,APガラス性能一覧!$A$2:$M$6097,10,0),"")</f>
        <v/>
      </c>
      <c r="L3643" s="68" t="str">
        <f>IFERROR(VLOOKUP($B3643,APガラス性能一覧!$A$2:$M$6097,11,0),"")</f>
        <v/>
      </c>
      <c r="M3643" s="68" t="str">
        <f>IFERROR(VLOOKUP($B3643,APガラス性能一覧!$A$2:$M$6097,12,0),"")</f>
        <v/>
      </c>
      <c r="N3643" s="68" t="str">
        <f>IFERROR(VLOOKUP($B3643,APガラス性能一覧!$A$2:$M$6097,13,0),"")</f>
        <v/>
      </c>
    </row>
    <row r="3644" spans="2:14" x14ac:dyDescent="0.4">
      <c r="B3644" s="68" t="str">
        <f>IF($D$2="","",IF($E$2=0.65,IFERROR(IF(INDEX(APガラス性能一覧!A:A,MATCH(ROW(B3638),APガラス性能一覧!$O:$O,0))="","",INDEX(APガラス性能一覧!A:A,MATCH(ROW(B3638),APガラス性能一覧!$O:$O,0))),""),IFERROR(IF(INDEX(APガラス性能一覧!A:A,MATCH(ROW(B3638),APガラス性能一覧!$N:$N,0))="","",INDEX(APガラス性能一覧!A:A,MATCH(ROW(B3638),APガラス性能一覧!$N:$N,0))),"")))</f>
        <v/>
      </c>
      <c r="C3644" s="68" t="str">
        <f>IFERROR(VLOOKUP($B3644,APガラス性能一覧!$A$2:$M$6097,2,0),"")</f>
        <v/>
      </c>
      <c r="D3644" s="68" t="str">
        <f>IFERROR(VLOOKUP($B3644,APガラス性能一覧!$A$2:$M$6097,3,0),"")</f>
        <v/>
      </c>
      <c r="E3644" s="68" t="str">
        <f>IFERROR(VLOOKUP($B3644,APガラス性能一覧!$A$2:$M$6097,4,0),"")</f>
        <v/>
      </c>
      <c r="F3644" s="68" t="str">
        <f>IFERROR(VLOOKUP($B3644,APガラス性能一覧!$A$2:$M$6097,5,0),"")</f>
        <v/>
      </c>
      <c r="G3644" s="68" t="str">
        <f>IFERROR(VLOOKUP($B3644,APガラス性能一覧!$A$2:$M$6097,6,0),"")</f>
        <v/>
      </c>
      <c r="H3644" s="68" t="str">
        <f>IFERROR(VLOOKUP($B3644,APガラス性能一覧!$A$2:$M$6097,7,0),"")</f>
        <v/>
      </c>
      <c r="I3644" s="68" t="str">
        <f>IFERROR(VLOOKUP($B3644,APガラス性能一覧!$A$2:$M$6097,8,0),"")</f>
        <v/>
      </c>
      <c r="J3644" s="68" t="str">
        <f>IFERROR(VLOOKUP($B3644,APガラス性能一覧!$A$2:$M$6097,9,0),"")</f>
        <v/>
      </c>
      <c r="K3644" s="68" t="str">
        <f>IFERROR(VLOOKUP($B3644,APガラス性能一覧!$A$2:$M$6097,10,0),"")</f>
        <v/>
      </c>
      <c r="L3644" s="68" t="str">
        <f>IFERROR(VLOOKUP($B3644,APガラス性能一覧!$A$2:$M$6097,11,0),"")</f>
        <v/>
      </c>
      <c r="M3644" s="68" t="str">
        <f>IFERROR(VLOOKUP($B3644,APガラス性能一覧!$A$2:$M$6097,12,0),"")</f>
        <v/>
      </c>
      <c r="N3644" s="68" t="str">
        <f>IFERROR(VLOOKUP($B3644,APガラス性能一覧!$A$2:$M$6097,13,0),"")</f>
        <v/>
      </c>
    </row>
    <row r="3645" spans="2:14" x14ac:dyDescent="0.4">
      <c r="B3645" s="68" t="str">
        <f>IF($D$2="","",IF($E$2=0.65,IFERROR(IF(INDEX(APガラス性能一覧!A:A,MATCH(ROW(B3639),APガラス性能一覧!$O:$O,0))="","",INDEX(APガラス性能一覧!A:A,MATCH(ROW(B3639),APガラス性能一覧!$O:$O,0))),""),IFERROR(IF(INDEX(APガラス性能一覧!A:A,MATCH(ROW(B3639),APガラス性能一覧!$N:$N,0))="","",INDEX(APガラス性能一覧!A:A,MATCH(ROW(B3639),APガラス性能一覧!$N:$N,0))),"")))</f>
        <v/>
      </c>
      <c r="C3645" s="68" t="str">
        <f>IFERROR(VLOOKUP($B3645,APガラス性能一覧!$A$2:$M$6097,2,0),"")</f>
        <v/>
      </c>
      <c r="D3645" s="68" t="str">
        <f>IFERROR(VLOOKUP($B3645,APガラス性能一覧!$A$2:$M$6097,3,0),"")</f>
        <v/>
      </c>
      <c r="E3645" s="68" t="str">
        <f>IFERROR(VLOOKUP($B3645,APガラス性能一覧!$A$2:$M$6097,4,0),"")</f>
        <v/>
      </c>
      <c r="F3645" s="68" t="str">
        <f>IFERROR(VLOOKUP($B3645,APガラス性能一覧!$A$2:$M$6097,5,0),"")</f>
        <v/>
      </c>
      <c r="G3645" s="68" t="str">
        <f>IFERROR(VLOOKUP($B3645,APガラス性能一覧!$A$2:$M$6097,6,0),"")</f>
        <v/>
      </c>
      <c r="H3645" s="68" t="str">
        <f>IFERROR(VLOOKUP($B3645,APガラス性能一覧!$A$2:$M$6097,7,0),"")</f>
        <v/>
      </c>
      <c r="I3645" s="68" t="str">
        <f>IFERROR(VLOOKUP($B3645,APガラス性能一覧!$A$2:$M$6097,8,0),"")</f>
        <v/>
      </c>
      <c r="J3645" s="68" t="str">
        <f>IFERROR(VLOOKUP($B3645,APガラス性能一覧!$A$2:$M$6097,9,0),"")</f>
        <v/>
      </c>
      <c r="K3645" s="68" t="str">
        <f>IFERROR(VLOOKUP($B3645,APガラス性能一覧!$A$2:$M$6097,10,0),"")</f>
        <v/>
      </c>
      <c r="L3645" s="68" t="str">
        <f>IFERROR(VLOOKUP($B3645,APガラス性能一覧!$A$2:$M$6097,11,0),"")</f>
        <v/>
      </c>
      <c r="M3645" s="68" t="str">
        <f>IFERROR(VLOOKUP($B3645,APガラス性能一覧!$A$2:$M$6097,12,0),"")</f>
        <v/>
      </c>
      <c r="N3645" s="68" t="str">
        <f>IFERROR(VLOOKUP($B3645,APガラス性能一覧!$A$2:$M$6097,13,0),"")</f>
        <v/>
      </c>
    </row>
    <row r="3646" spans="2:14" x14ac:dyDescent="0.4">
      <c r="B3646" s="68" t="str">
        <f>IF($D$2="","",IF($E$2=0.65,IFERROR(IF(INDEX(APガラス性能一覧!A:A,MATCH(ROW(B3640),APガラス性能一覧!$O:$O,0))="","",INDEX(APガラス性能一覧!A:A,MATCH(ROW(B3640),APガラス性能一覧!$O:$O,0))),""),IFERROR(IF(INDEX(APガラス性能一覧!A:A,MATCH(ROW(B3640),APガラス性能一覧!$N:$N,0))="","",INDEX(APガラス性能一覧!A:A,MATCH(ROW(B3640),APガラス性能一覧!$N:$N,0))),"")))</f>
        <v/>
      </c>
      <c r="C3646" s="68" t="str">
        <f>IFERROR(VLOOKUP($B3646,APガラス性能一覧!$A$2:$M$6097,2,0),"")</f>
        <v/>
      </c>
      <c r="D3646" s="68" t="str">
        <f>IFERROR(VLOOKUP($B3646,APガラス性能一覧!$A$2:$M$6097,3,0),"")</f>
        <v/>
      </c>
      <c r="E3646" s="68" t="str">
        <f>IFERROR(VLOOKUP($B3646,APガラス性能一覧!$A$2:$M$6097,4,0),"")</f>
        <v/>
      </c>
      <c r="F3646" s="68" t="str">
        <f>IFERROR(VLOOKUP($B3646,APガラス性能一覧!$A$2:$M$6097,5,0),"")</f>
        <v/>
      </c>
      <c r="G3646" s="68" t="str">
        <f>IFERROR(VLOOKUP($B3646,APガラス性能一覧!$A$2:$M$6097,6,0),"")</f>
        <v/>
      </c>
      <c r="H3646" s="68" t="str">
        <f>IFERROR(VLOOKUP($B3646,APガラス性能一覧!$A$2:$M$6097,7,0),"")</f>
        <v/>
      </c>
      <c r="I3646" s="68" t="str">
        <f>IFERROR(VLOOKUP($B3646,APガラス性能一覧!$A$2:$M$6097,8,0),"")</f>
        <v/>
      </c>
      <c r="J3646" s="68" t="str">
        <f>IFERROR(VLOOKUP($B3646,APガラス性能一覧!$A$2:$M$6097,9,0),"")</f>
        <v/>
      </c>
      <c r="K3646" s="68" t="str">
        <f>IFERROR(VLOOKUP($B3646,APガラス性能一覧!$A$2:$M$6097,10,0),"")</f>
        <v/>
      </c>
      <c r="L3646" s="68" t="str">
        <f>IFERROR(VLOOKUP($B3646,APガラス性能一覧!$A$2:$M$6097,11,0),"")</f>
        <v/>
      </c>
      <c r="M3646" s="68" t="str">
        <f>IFERROR(VLOOKUP($B3646,APガラス性能一覧!$A$2:$M$6097,12,0),"")</f>
        <v/>
      </c>
      <c r="N3646" s="68" t="str">
        <f>IFERROR(VLOOKUP($B3646,APガラス性能一覧!$A$2:$M$6097,13,0),"")</f>
        <v/>
      </c>
    </row>
    <row r="3647" spans="2:14" x14ac:dyDescent="0.4">
      <c r="B3647" s="68" t="str">
        <f>IF($D$2="","",IF($E$2=0.65,IFERROR(IF(INDEX(APガラス性能一覧!A:A,MATCH(ROW(B3641),APガラス性能一覧!$O:$O,0))="","",INDEX(APガラス性能一覧!A:A,MATCH(ROW(B3641),APガラス性能一覧!$O:$O,0))),""),IFERROR(IF(INDEX(APガラス性能一覧!A:A,MATCH(ROW(B3641),APガラス性能一覧!$N:$N,0))="","",INDEX(APガラス性能一覧!A:A,MATCH(ROW(B3641),APガラス性能一覧!$N:$N,0))),"")))</f>
        <v/>
      </c>
      <c r="C3647" s="68" t="str">
        <f>IFERROR(VLOOKUP($B3647,APガラス性能一覧!$A$2:$M$6097,2,0),"")</f>
        <v/>
      </c>
      <c r="D3647" s="68" t="str">
        <f>IFERROR(VLOOKUP($B3647,APガラス性能一覧!$A$2:$M$6097,3,0),"")</f>
        <v/>
      </c>
      <c r="E3647" s="68" t="str">
        <f>IFERROR(VLOOKUP($B3647,APガラス性能一覧!$A$2:$M$6097,4,0),"")</f>
        <v/>
      </c>
      <c r="F3647" s="68" t="str">
        <f>IFERROR(VLOOKUP($B3647,APガラス性能一覧!$A$2:$M$6097,5,0),"")</f>
        <v/>
      </c>
      <c r="G3647" s="68" t="str">
        <f>IFERROR(VLOOKUP($B3647,APガラス性能一覧!$A$2:$M$6097,6,0),"")</f>
        <v/>
      </c>
      <c r="H3647" s="68" t="str">
        <f>IFERROR(VLOOKUP($B3647,APガラス性能一覧!$A$2:$M$6097,7,0),"")</f>
        <v/>
      </c>
      <c r="I3647" s="68" t="str">
        <f>IFERROR(VLOOKUP($B3647,APガラス性能一覧!$A$2:$M$6097,8,0),"")</f>
        <v/>
      </c>
      <c r="J3647" s="68" t="str">
        <f>IFERROR(VLOOKUP($B3647,APガラス性能一覧!$A$2:$M$6097,9,0),"")</f>
        <v/>
      </c>
      <c r="K3647" s="68" t="str">
        <f>IFERROR(VLOOKUP($B3647,APガラス性能一覧!$A$2:$M$6097,10,0),"")</f>
        <v/>
      </c>
      <c r="L3647" s="68" t="str">
        <f>IFERROR(VLOOKUP($B3647,APガラス性能一覧!$A$2:$M$6097,11,0),"")</f>
        <v/>
      </c>
      <c r="M3647" s="68" t="str">
        <f>IFERROR(VLOOKUP($B3647,APガラス性能一覧!$A$2:$M$6097,12,0),"")</f>
        <v/>
      </c>
      <c r="N3647" s="68" t="str">
        <f>IFERROR(VLOOKUP($B3647,APガラス性能一覧!$A$2:$M$6097,13,0),"")</f>
        <v/>
      </c>
    </row>
    <row r="3648" spans="2:14" x14ac:dyDescent="0.4">
      <c r="B3648" s="68" t="str">
        <f>IF($D$2="","",IF($E$2=0.65,IFERROR(IF(INDEX(APガラス性能一覧!A:A,MATCH(ROW(B3642),APガラス性能一覧!$O:$O,0))="","",INDEX(APガラス性能一覧!A:A,MATCH(ROW(B3642),APガラス性能一覧!$O:$O,0))),""),IFERROR(IF(INDEX(APガラス性能一覧!A:A,MATCH(ROW(B3642),APガラス性能一覧!$N:$N,0))="","",INDEX(APガラス性能一覧!A:A,MATCH(ROW(B3642),APガラス性能一覧!$N:$N,0))),"")))</f>
        <v/>
      </c>
      <c r="C3648" s="68" t="str">
        <f>IFERROR(VLOOKUP($B3648,APガラス性能一覧!$A$2:$M$6097,2,0),"")</f>
        <v/>
      </c>
      <c r="D3648" s="68" t="str">
        <f>IFERROR(VLOOKUP($B3648,APガラス性能一覧!$A$2:$M$6097,3,0),"")</f>
        <v/>
      </c>
      <c r="E3648" s="68" t="str">
        <f>IFERROR(VLOOKUP($B3648,APガラス性能一覧!$A$2:$M$6097,4,0),"")</f>
        <v/>
      </c>
      <c r="F3648" s="68" t="str">
        <f>IFERROR(VLOOKUP($B3648,APガラス性能一覧!$A$2:$M$6097,5,0),"")</f>
        <v/>
      </c>
      <c r="G3648" s="68" t="str">
        <f>IFERROR(VLOOKUP($B3648,APガラス性能一覧!$A$2:$M$6097,6,0),"")</f>
        <v/>
      </c>
      <c r="H3648" s="68" t="str">
        <f>IFERROR(VLOOKUP($B3648,APガラス性能一覧!$A$2:$M$6097,7,0),"")</f>
        <v/>
      </c>
      <c r="I3648" s="68" t="str">
        <f>IFERROR(VLOOKUP($B3648,APガラス性能一覧!$A$2:$M$6097,8,0),"")</f>
        <v/>
      </c>
      <c r="J3648" s="68" t="str">
        <f>IFERROR(VLOOKUP($B3648,APガラス性能一覧!$A$2:$M$6097,9,0),"")</f>
        <v/>
      </c>
      <c r="K3648" s="68" t="str">
        <f>IFERROR(VLOOKUP($B3648,APガラス性能一覧!$A$2:$M$6097,10,0),"")</f>
        <v/>
      </c>
      <c r="L3648" s="68" t="str">
        <f>IFERROR(VLOOKUP($B3648,APガラス性能一覧!$A$2:$M$6097,11,0),"")</f>
        <v/>
      </c>
      <c r="M3648" s="68" t="str">
        <f>IFERROR(VLOOKUP($B3648,APガラス性能一覧!$A$2:$M$6097,12,0),"")</f>
        <v/>
      </c>
      <c r="N3648" s="68" t="str">
        <f>IFERROR(VLOOKUP($B3648,APガラス性能一覧!$A$2:$M$6097,13,0),"")</f>
        <v/>
      </c>
    </row>
    <row r="3649" spans="2:14" x14ac:dyDescent="0.4">
      <c r="B3649" s="68" t="str">
        <f>IF($D$2="","",IF($E$2=0.65,IFERROR(IF(INDEX(APガラス性能一覧!A:A,MATCH(ROW(B3643),APガラス性能一覧!$O:$O,0))="","",INDEX(APガラス性能一覧!A:A,MATCH(ROW(B3643),APガラス性能一覧!$O:$O,0))),""),IFERROR(IF(INDEX(APガラス性能一覧!A:A,MATCH(ROW(B3643),APガラス性能一覧!$N:$N,0))="","",INDEX(APガラス性能一覧!A:A,MATCH(ROW(B3643),APガラス性能一覧!$N:$N,0))),"")))</f>
        <v/>
      </c>
      <c r="C3649" s="68" t="str">
        <f>IFERROR(VLOOKUP($B3649,APガラス性能一覧!$A$2:$M$6097,2,0),"")</f>
        <v/>
      </c>
      <c r="D3649" s="68" t="str">
        <f>IFERROR(VLOOKUP($B3649,APガラス性能一覧!$A$2:$M$6097,3,0),"")</f>
        <v/>
      </c>
      <c r="E3649" s="68" t="str">
        <f>IFERROR(VLOOKUP($B3649,APガラス性能一覧!$A$2:$M$6097,4,0),"")</f>
        <v/>
      </c>
      <c r="F3649" s="68" t="str">
        <f>IFERROR(VLOOKUP($B3649,APガラス性能一覧!$A$2:$M$6097,5,0),"")</f>
        <v/>
      </c>
      <c r="G3649" s="68" t="str">
        <f>IFERROR(VLOOKUP($B3649,APガラス性能一覧!$A$2:$M$6097,6,0),"")</f>
        <v/>
      </c>
      <c r="H3649" s="68" t="str">
        <f>IFERROR(VLOOKUP($B3649,APガラス性能一覧!$A$2:$M$6097,7,0),"")</f>
        <v/>
      </c>
      <c r="I3649" s="68" t="str">
        <f>IFERROR(VLOOKUP($B3649,APガラス性能一覧!$A$2:$M$6097,8,0),"")</f>
        <v/>
      </c>
      <c r="J3649" s="68" t="str">
        <f>IFERROR(VLOOKUP($B3649,APガラス性能一覧!$A$2:$M$6097,9,0),"")</f>
        <v/>
      </c>
      <c r="K3649" s="68" t="str">
        <f>IFERROR(VLOOKUP($B3649,APガラス性能一覧!$A$2:$M$6097,10,0),"")</f>
        <v/>
      </c>
      <c r="L3649" s="68" t="str">
        <f>IFERROR(VLOOKUP($B3649,APガラス性能一覧!$A$2:$M$6097,11,0),"")</f>
        <v/>
      </c>
      <c r="M3649" s="68" t="str">
        <f>IFERROR(VLOOKUP($B3649,APガラス性能一覧!$A$2:$M$6097,12,0),"")</f>
        <v/>
      </c>
      <c r="N3649" s="68" t="str">
        <f>IFERROR(VLOOKUP($B3649,APガラス性能一覧!$A$2:$M$6097,13,0),"")</f>
        <v/>
      </c>
    </row>
    <row r="3650" spans="2:14" x14ac:dyDescent="0.4">
      <c r="B3650" s="68" t="str">
        <f>IF($D$2="","",IF($E$2=0.65,IFERROR(IF(INDEX(APガラス性能一覧!A:A,MATCH(ROW(B3644),APガラス性能一覧!$O:$O,0))="","",INDEX(APガラス性能一覧!A:A,MATCH(ROW(B3644),APガラス性能一覧!$O:$O,0))),""),IFERROR(IF(INDEX(APガラス性能一覧!A:A,MATCH(ROW(B3644),APガラス性能一覧!$N:$N,0))="","",INDEX(APガラス性能一覧!A:A,MATCH(ROW(B3644),APガラス性能一覧!$N:$N,0))),"")))</f>
        <v/>
      </c>
      <c r="C3650" s="68" t="str">
        <f>IFERROR(VLOOKUP($B3650,APガラス性能一覧!$A$2:$M$6097,2,0),"")</f>
        <v/>
      </c>
      <c r="D3650" s="68" t="str">
        <f>IFERROR(VLOOKUP($B3650,APガラス性能一覧!$A$2:$M$6097,3,0),"")</f>
        <v/>
      </c>
      <c r="E3650" s="68" t="str">
        <f>IFERROR(VLOOKUP($B3650,APガラス性能一覧!$A$2:$M$6097,4,0),"")</f>
        <v/>
      </c>
      <c r="F3650" s="68" t="str">
        <f>IFERROR(VLOOKUP($B3650,APガラス性能一覧!$A$2:$M$6097,5,0),"")</f>
        <v/>
      </c>
      <c r="G3650" s="68" t="str">
        <f>IFERROR(VLOOKUP($B3650,APガラス性能一覧!$A$2:$M$6097,6,0),"")</f>
        <v/>
      </c>
      <c r="H3650" s="68" t="str">
        <f>IFERROR(VLOOKUP($B3650,APガラス性能一覧!$A$2:$M$6097,7,0),"")</f>
        <v/>
      </c>
      <c r="I3650" s="68" t="str">
        <f>IFERROR(VLOOKUP($B3650,APガラス性能一覧!$A$2:$M$6097,8,0),"")</f>
        <v/>
      </c>
      <c r="J3650" s="68" t="str">
        <f>IFERROR(VLOOKUP($B3650,APガラス性能一覧!$A$2:$M$6097,9,0),"")</f>
        <v/>
      </c>
      <c r="K3650" s="68" t="str">
        <f>IFERROR(VLOOKUP($B3650,APガラス性能一覧!$A$2:$M$6097,10,0),"")</f>
        <v/>
      </c>
      <c r="L3650" s="68" t="str">
        <f>IFERROR(VLOOKUP($B3650,APガラス性能一覧!$A$2:$M$6097,11,0),"")</f>
        <v/>
      </c>
      <c r="M3650" s="68" t="str">
        <f>IFERROR(VLOOKUP($B3650,APガラス性能一覧!$A$2:$M$6097,12,0),"")</f>
        <v/>
      </c>
      <c r="N3650" s="68" t="str">
        <f>IFERROR(VLOOKUP($B3650,APガラス性能一覧!$A$2:$M$6097,13,0),"")</f>
        <v/>
      </c>
    </row>
    <row r="3651" spans="2:14" x14ac:dyDescent="0.4">
      <c r="B3651" s="68" t="str">
        <f>IF($D$2="","",IF($E$2=0.65,IFERROR(IF(INDEX(APガラス性能一覧!A:A,MATCH(ROW(B3645),APガラス性能一覧!$O:$O,0))="","",INDEX(APガラス性能一覧!A:A,MATCH(ROW(B3645),APガラス性能一覧!$O:$O,0))),""),IFERROR(IF(INDEX(APガラス性能一覧!A:A,MATCH(ROW(B3645),APガラス性能一覧!$N:$N,0))="","",INDEX(APガラス性能一覧!A:A,MATCH(ROW(B3645),APガラス性能一覧!$N:$N,0))),"")))</f>
        <v/>
      </c>
      <c r="C3651" s="68" t="str">
        <f>IFERROR(VLOOKUP($B3651,APガラス性能一覧!$A$2:$M$6097,2,0),"")</f>
        <v/>
      </c>
      <c r="D3651" s="68" t="str">
        <f>IFERROR(VLOOKUP($B3651,APガラス性能一覧!$A$2:$M$6097,3,0),"")</f>
        <v/>
      </c>
      <c r="E3651" s="68" t="str">
        <f>IFERROR(VLOOKUP($B3651,APガラス性能一覧!$A$2:$M$6097,4,0),"")</f>
        <v/>
      </c>
      <c r="F3651" s="68" t="str">
        <f>IFERROR(VLOOKUP($B3651,APガラス性能一覧!$A$2:$M$6097,5,0),"")</f>
        <v/>
      </c>
      <c r="G3651" s="68" t="str">
        <f>IFERROR(VLOOKUP($B3651,APガラス性能一覧!$A$2:$M$6097,6,0),"")</f>
        <v/>
      </c>
      <c r="H3651" s="68" t="str">
        <f>IFERROR(VLOOKUP($B3651,APガラス性能一覧!$A$2:$M$6097,7,0),"")</f>
        <v/>
      </c>
      <c r="I3651" s="68" t="str">
        <f>IFERROR(VLOOKUP($B3651,APガラス性能一覧!$A$2:$M$6097,8,0),"")</f>
        <v/>
      </c>
      <c r="J3651" s="68" t="str">
        <f>IFERROR(VLOOKUP($B3651,APガラス性能一覧!$A$2:$M$6097,9,0),"")</f>
        <v/>
      </c>
      <c r="K3651" s="68" t="str">
        <f>IFERROR(VLOOKUP($B3651,APガラス性能一覧!$A$2:$M$6097,10,0),"")</f>
        <v/>
      </c>
      <c r="L3651" s="68" t="str">
        <f>IFERROR(VLOOKUP($B3651,APガラス性能一覧!$A$2:$M$6097,11,0),"")</f>
        <v/>
      </c>
      <c r="M3651" s="68" t="str">
        <f>IFERROR(VLOOKUP($B3651,APガラス性能一覧!$A$2:$M$6097,12,0),"")</f>
        <v/>
      </c>
      <c r="N3651" s="68" t="str">
        <f>IFERROR(VLOOKUP($B3651,APガラス性能一覧!$A$2:$M$6097,13,0),"")</f>
        <v/>
      </c>
    </row>
    <row r="3652" spans="2:14" x14ac:dyDescent="0.4">
      <c r="B3652" s="68" t="str">
        <f>IF($D$2="","",IF($E$2=0.65,IFERROR(IF(INDEX(APガラス性能一覧!A:A,MATCH(ROW(B3646),APガラス性能一覧!$O:$O,0))="","",INDEX(APガラス性能一覧!A:A,MATCH(ROW(B3646),APガラス性能一覧!$O:$O,0))),""),IFERROR(IF(INDEX(APガラス性能一覧!A:A,MATCH(ROW(B3646),APガラス性能一覧!$N:$N,0))="","",INDEX(APガラス性能一覧!A:A,MATCH(ROW(B3646),APガラス性能一覧!$N:$N,0))),"")))</f>
        <v/>
      </c>
      <c r="C3652" s="68" t="str">
        <f>IFERROR(VLOOKUP($B3652,APガラス性能一覧!$A$2:$M$6097,2,0),"")</f>
        <v/>
      </c>
      <c r="D3652" s="68" t="str">
        <f>IFERROR(VLOOKUP($B3652,APガラス性能一覧!$A$2:$M$6097,3,0),"")</f>
        <v/>
      </c>
      <c r="E3652" s="68" t="str">
        <f>IFERROR(VLOOKUP($B3652,APガラス性能一覧!$A$2:$M$6097,4,0),"")</f>
        <v/>
      </c>
      <c r="F3652" s="68" t="str">
        <f>IFERROR(VLOOKUP($B3652,APガラス性能一覧!$A$2:$M$6097,5,0),"")</f>
        <v/>
      </c>
      <c r="G3652" s="68" t="str">
        <f>IFERROR(VLOOKUP($B3652,APガラス性能一覧!$A$2:$M$6097,6,0),"")</f>
        <v/>
      </c>
      <c r="H3652" s="68" t="str">
        <f>IFERROR(VLOOKUP($B3652,APガラス性能一覧!$A$2:$M$6097,7,0),"")</f>
        <v/>
      </c>
      <c r="I3652" s="68" t="str">
        <f>IFERROR(VLOOKUP($B3652,APガラス性能一覧!$A$2:$M$6097,8,0),"")</f>
        <v/>
      </c>
      <c r="J3652" s="68" t="str">
        <f>IFERROR(VLOOKUP($B3652,APガラス性能一覧!$A$2:$M$6097,9,0),"")</f>
        <v/>
      </c>
      <c r="K3652" s="68" t="str">
        <f>IFERROR(VLOOKUP($B3652,APガラス性能一覧!$A$2:$M$6097,10,0),"")</f>
        <v/>
      </c>
      <c r="L3652" s="68" t="str">
        <f>IFERROR(VLOOKUP($B3652,APガラス性能一覧!$A$2:$M$6097,11,0),"")</f>
        <v/>
      </c>
      <c r="M3652" s="68" t="str">
        <f>IFERROR(VLOOKUP($B3652,APガラス性能一覧!$A$2:$M$6097,12,0),"")</f>
        <v/>
      </c>
      <c r="N3652" s="68" t="str">
        <f>IFERROR(VLOOKUP($B3652,APガラス性能一覧!$A$2:$M$6097,13,0),"")</f>
        <v/>
      </c>
    </row>
    <row r="3653" spans="2:14" x14ac:dyDescent="0.4">
      <c r="B3653" s="68" t="str">
        <f>IF($D$2="","",IF($E$2=0.65,IFERROR(IF(INDEX(APガラス性能一覧!A:A,MATCH(ROW(B3647),APガラス性能一覧!$O:$O,0))="","",INDEX(APガラス性能一覧!A:A,MATCH(ROW(B3647),APガラス性能一覧!$O:$O,0))),""),IFERROR(IF(INDEX(APガラス性能一覧!A:A,MATCH(ROW(B3647),APガラス性能一覧!$N:$N,0))="","",INDEX(APガラス性能一覧!A:A,MATCH(ROW(B3647),APガラス性能一覧!$N:$N,0))),"")))</f>
        <v/>
      </c>
      <c r="C3653" s="68" t="str">
        <f>IFERROR(VLOOKUP($B3653,APガラス性能一覧!$A$2:$M$6097,2,0),"")</f>
        <v/>
      </c>
      <c r="D3653" s="68" t="str">
        <f>IFERROR(VLOOKUP($B3653,APガラス性能一覧!$A$2:$M$6097,3,0),"")</f>
        <v/>
      </c>
      <c r="E3653" s="68" t="str">
        <f>IFERROR(VLOOKUP($B3653,APガラス性能一覧!$A$2:$M$6097,4,0),"")</f>
        <v/>
      </c>
      <c r="F3653" s="68" t="str">
        <f>IFERROR(VLOOKUP($B3653,APガラス性能一覧!$A$2:$M$6097,5,0),"")</f>
        <v/>
      </c>
      <c r="G3653" s="68" t="str">
        <f>IFERROR(VLOOKUP($B3653,APガラス性能一覧!$A$2:$M$6097,6,0),"")</f>
        <v/>
      </c>
      <c r="H3653" s="68" t="str">
        <f>IFERROR(VLOOKUP($B3653,APガラス性能一覧!$A$2:$M$6097,7,0),"")</f>
        <v/>
      </c>
      <c r="I3653" s="68" t="str">
        <f>IFERROR(VLOOKUP($B3653,APガラス性能一覧!$A$2:$M$6097,8,0),"")</f>
        <v/>
      </c>
      <c r="J3653" s="68" t="str">
        <f>IFERROR(VLOOKUP($B3653,APガラス性能一覧!$A$2:$M$6097,9,0),"")</f>
        <v/>
      </c>
      <c r="K3653" s="68" t="str">
        <f>IFERROR(VLOOKUP($B3653,APガラス性能一覧!$A$2:$M$6097,10,0),"")</f>
        <v/>
      </c>
      <c r="L3653" s="68" t="str">
        <f>IFERROR(VLOOKUP($B3653,APガラス性能一覧!$A$2:$M$6097,11,0),"")</f>
        <v/>
      </c>
      <c r="M3653" s="68" t="str">
        <f>IFERROR(VLOOKUP($B3653,APガラス性能一覧!$A$2:$M$6097,12,0),"")</f>
        <v/>
      </c>
      <c r="N3653" s="68" t="str">
        <f>IFERROR(VLOOKUP($B3653,APガラス性能一覧!$A$2:$M$6097,13,0),"")</f>
        <v/>
      </c>
    </row>
    <row r="3654" spans="2:14" x14ac:dyDescent="0.4">
      <c r="B3654" s="68" t="str">
        <f>IF($D$2="","",IF($E$2=0.65,IFERROR(IF(INDEX(APガラス性能一覧!A:A,MATCH(ROW(B3648),APガラス性能一覧!$O:$O,0))="","",INDEX(APガラス性能一覧!A:A,MATCH(ROW(B3648),APガラス性能一覧!$O:$O,0))),""),IFERROR(IF(INDEX(APガラス性能一覧!A:A,MATCH(ROW(B3648),APガラス性能一覧!$N:$N,0))="","",INDEX(APガラス性能一覧!A:A,MATCH(ROW(B3648),APガラス性能一覧!$N:$N,0))),"")))</f>
        <v/>
      </c>
      <c r="C3654" s="68" t="str">
        <f>IFERROR(VLOOKUP($B3654,APガラス性能一覧!$A$2:$M$6097,2,0),"")</f>
        <v/>
      </c>
      <c r="D3654" s="68" t="str">
        <f>IFERROR(VLOOKUP($B3654,APガラス性能一覧!$A$2:$M$6097,3,0),"")</f>
        <v/>
      </c>
      <c r="E3654" s="68" t="str">
        <f>IFERROR(VLOOKUP($B3654,APガラス性能一覧!$A$2:$M$6097,4,0),"")</f>
        <v/>
      </c>
      <c r="F3654" s="68" t="str">
        <f>IFERROR(VLOOKUP($B3654,APガラス性能一覧!$A$2:$M$6097,5,0),"")</f>
        <v/>
      </c>
      <c r="G3654" s="68" t="str">
        <f>IFERROR(VLOOKUP($B3654,APガラス性能一覧!$A$2:$M$6097,6,0),"")</f>
        <v/>
      </c>
      <c r="H3654" s="68" t="str">
        <f>IFERROR(VLOOKUP($B3654,APガラス性能一覧!$A$2:$M$6097,7,0),"")</f>
        <v/>
      </c>
      <c r="I3654" s="68" t="str">
        <f>IFERROR(VLOOKUP($B3654,APガラス性能一覧!$A$2:$M$6097,8,0),"")</f>
        <v/>
      </c>
      <c r="J3654" s="68" t="str">
        <f>IFERROR(VLOOKUP($B3654,APガラス性能一覧!$A$2:$M$6097,9,0),"")</f>
        <v/>
      </c>
      <c r="K3654" s="68" t="str">
        <f>IFERROR(VLOOKUP($B3654,APガラス性能一覧!$A$2:$M$6097,10,0),"")</f>
        <v/>
      </c>
      <c r="L3654" s="68" t="str">
        <f>IFERROR(VLOOKUP($B3654,APガラス性能一覧!$A$2:$M$6097,11,0),"")</f>
        <v/>
      </c>
      <c r="M3654" s="68" t="str">
        <f>IFERROR(VLOOKUP($B3654,APガラス性能一覧!$A$2:$M$6097,12,0),"")</f>
        <v/>
      </c>
      <c r="N3654" s="68" t="str">
        <f>IFERROR(VLOOKUP($B3654,APガラス性能一覧!$A$2:$M$6097,13,0),"")</f>
        <v/>
      </c>
    </row>
    <row r="3655" spans="2:14" x14ac:dyDescent="0.4">
      <c r="B3655" s="68" t="str">
        <f>IF($D$2="","",IF($E$2=0.65,IFERROR(IF(INDEX(APガラス性能一覧!A:A,MATCH(ROW(B3649),APガラス性能一覧!$O:$O,0))="","",INDEX(APガラス性能一覧!A:A,MATCH(ROW(B3649),APガラス性能一覧!$O:$O,0))),""),IFERROR(IF(INDEX(APガラス性能一覧!A:A,MATCH(ROW(B3649),APガラス性能一覧!$N:$N,0))="","",INDEX(APガラス性能一覧!A:A,MATCH(ROW(B3649),APガラス性能一覧!$N:$N,0))),"")))</f>
        <v/>
      </c>
      <c r="C3655" s="68" t="str">
        <f>IFERROR(VLOOKUP($B3655,APガラス性能一覧!$A$2:$M$6097,2,0),"")</f>
        <v/>
      </c>
      <c r="D3655" s="68" t="str">
        <f>IFERROR(VLOOKUP($B3655,APガラス性能一覧!$A$2:$M$6097,3,0),"")</f>
        <v/>
      </c>
      <c r="E3655" s="68" t="str">
        <f>IFERROR(VLOOKUP($B3655,APガラス性能一覧!$A$2:$M$6097,4,0),"")</f>
        <v/>
      </c>
      <c r="F3655" s="68" t="str">
        <f>IFERROR(VLOOKUP($B3655,APガラス性能一覧!$A$2:$M$6097,5,0),"")</f>
        <v/>
      </c>
      <c r="G3655" s="68" t="str">
        <f>IFERROR(VLOOKUP($B3655,APガラス性能一覧!$A$2:$M$6097,6,0),"")</f>
        <v/>
      </c>
      <c r="H3655" s="68" t="str">
        <f>IFERROR(VLOOKUP($B3655,APガラス性能一覧!$A$2:$M$6097,7,0),"")</f>
        <v/>
      </c>
      <c r="I3655" s="68" t="str">
        <f>IFERROR(VLOOKUP($B3655,APガラス性能一覧!$A$2:$M$6097,8,0),"")</f>
        <v/>
      </c>
      <c r="J3655" s="68" t="str">
        <f>IFERROR(VLOOKUP($B3655,APガラス性能一覧!$A$2:$M$6097,9,0),"")</f>
        <v/>
      </c>
      <c r="K3655" s="68" t="str">
        <f>IFERROR(VLOOKUP($B3655,APガラス性能一覧!$A$2:$M$6097,10,0),"")</f>
        <v/>
      </c>
      <c r="L3655" s="68" t="str">
        <f>IFERROR(VLOOKUP($B3655,APガラス性能一覧!$A$2:$M$6097,11,0),"")</f>
        <v/>
      </c>
      <c r="M3655" s="68" t="str">
        <f>IFERROR(VLOOKUP($B3655,APガラス性能一覧!$A$2:$M$6097,12,0),"")</f>
        <v/>
      </c>
      <c r="N3655" s="68" t="str">
        <f>IFERROR(VLOOKUP($B3655,APガラス性能一覧!$A$2:$M$6097,13,0),"")</f>
        <v/>
      </c>
    </row>
    <row r="3656" spans="2:14" x14ac:dyDescent="0.4">
      <c r="B3656" s="68" t="str">
        <f>IF($D$2="","",IF($E$2=0.65,IFERROR(IF(INDEX(APガラス性能一覧!A:A,MATCH(ROW(B3650),APガラス性能一覧!$O:$O,0))="","",INDEX(APガラス性能一覧!A:A,MATCH(ROW(B3650),APガラス性能一覧!$O:$O,0))),""),IFERROR(IF(INDEX(APガラス性能一覧!A:A,MATCH(ROW(B3650),APガラス性能一覧!$N:$N,0))="","",INDEX(APガラス性能一覧!A:A,MATCH(ROW(B3650),APガラス性能一覧!$N:$N,0))),"")))</f>
        <v/>
      </c>
      <c r="C3656" s="68" t="str">
        <f>IFERROR(VLOOKUP($B3656,APガラス性能一覧!$A$2:$M$6097,2,0),"")</f>
        <v/>
      </c>
      <c r="D3656" s="68" t="str">
        <f>IFERROR(VLOOKUP($B3656,APガラス性能一覧!$A$2:$M$6097,3,0),"")</f>
        <v/>
      </c>
      <c r="E3656" s="68" t="str">
        <f>IFERROR(VLOOKUP($B3656,APガラス性能一覧!$A$2:$M$6097,4,0),"")</f>
        <v/>
      </c>
      <c r="F3656" s="68" t="str">
        <f>IFERROR(VLOOKUP($B3656,APガラス性能一覧!$A$2:$M$6097,5,0),"")</f>
        <v/>
      </c>
      <c r="G3656" s="68" t="str">
        <f>IFERROR(VLOOKUP($B3656,APガラス性能一覧!$A$2:$M$6097,6,0),"")</f>
        <v/>
      </c>
      <c r="H3656" s="68" t="str">
        <f>IFERROR(VLOOKUP($B3656,APガラス性能一覧!$A$2:$M$6097,7,0),"")</f>
        <v/>
      </c>
      <c r="I3656" s="68" t="str">
        <f>IFERROR(VLOOKUP($B3656,APガラス性能一覧!$A$2:$M$6097,8,0),"")</f>
        <v/>
      </c>
      <c r="J3656" s="68" t="str">
        <f>IFERROR(VLOOKUP($B3656,APガラス性能一覧!$A$2:$M$6097,9,0),"")</f>
        <v/>
      </c>
      <c r="K3656" s="68" t="str">
        <f>IFERROR(VLOOKUP($B3656,APガラス性能一覧!$A$2:$M$6097,10,0),"")</f>
        <v/>
      </c>
      <c r="L3656" s="68" t="str">
        <f>IFERROR(VLOOKUP($B3656,APガラス性能一覧!$A$2:$M$6097,11,0),"")</f>
        <v/>
      </c>
      <c r="M3656" s="68" t="str">
        <f>IFERROR(VLOOKUP($B3656,APガラス性能一覧!$A$2:$M$6097,12,0),"")</f>
        <v/>
      </c>
      <c r="N3656" s="68" t="str">
        <f>IFERROR(VLOOKUP($B3656,APガラス性能一覧!$A$2:$M$6097,13,0),"")</f>
        <v/>
      </c>
    </row>
    <row r="3657" spans="2:14" x14ac:dyDescent="0.4">
      <c r="B3657" s="68" t="str">
        <f>IF($D$2="","",IF($E$2=0.65,IFERROR(IF(INDEX(APガラス性能一覧!A:A,MATCH(ROW(B3651),APガラス性能一覧!$O:$O,0))="","",INDEX(APガラス性能一覧!A:A,MATCH(ROW(B3651),APガラス性能一覧!$O:$O,0))),""),IFERROR(IF(INDEX(APガラス性能一覧!A:A,MATCH(ROW(B3651),APガラス性能一覧!$N:$N,0))="","",INDEX(APガラス性能一覧!A:A,MATCH(ROW(B3651),APガラス性能一覧!$N:$N,0))),"")))</f>
        <v/>
      </c>
      <c r="C3657" s="68" t="str">
        <f>IFERROR(VLOOKUP($B3657,APガラス性能一覧!$A$2:$M$6097,2,0),"")</f>
        <v/>
      </c>
      <c r="D3657" s="68" t="str">
        <f>IFERROR(VLOOKUP($B3657,APガラス性能一覧!$A$2:$M$6097,3,0),"")</f>
        <v/>
      </c>
      <c r="E3657" s="68" t="str">
        <f>IFERROR(VLOOKUP($B3657,APガラス性能一覧!$A$2:$M$6097,4,0),"")</f>
        <v/>
      </c>
      <c r="F3657" s="68" t="str">
        <f>IFERROR(VLOOKUP($B3657,APガラス性能一覧!$A$2:$M$6097,5,0),"")</f>
        <v/>
      </c>
      <c r="G3657" s="68" t="str">
        <f>IFERROR(VLOOKUP($B3657,APガラス性能一覧!$A$2:$M$6097,6,0),"")</f>
        <v/>
      </c>
      <c r="H3657" s="68" t="str">
        <f>IFERROR(VLOOKUP($B3657,APガラス性能一覧!$A$2:$M$6097,7,0),"")</f>
        <v/>
      </c>
      <c r="I3657" s="68" t="str">
        <f>IFERROR(VLOOKUP($B3657,APガラス性能一覧!$A$2:$M$6097,8,0),"")</f>
        <v/>
      </c>
      <c r="J3657" s="68" t="str">
        <f>IFERROR(VLOOKUP($B3657,APガラス性能一覧!$A$2:$M$6097,9,0),"")</f>
        <v/>
      </c>
      <c r="K3657" s="68" t="str">
        <f>IFERROR(VLOOKUP($B3657,APガラス性能一覧!$A$2:$M$6097,10,0),"")</f>
        <v/>
      </c>
      <c r="L3657" s="68" t="str">
        <f>IFERROR(VLOOKUP($B3657,APガラス性能一覧!$A$2:$M$6097,11,0),"")</f>
        <v/>
      </c>
      <c r="M3657" s="68" t="str">
        <f>IFERROR(VLOOKUP($B3657,APガラス性能一覧!$A$2:$M$6097,12,0),"")</f>
        <v/>
      </c>
      <c r="N3657" s="68" t="str">
        <f>IFERROR(VLOOKUP($B3657,APガラス性能一覧!$A$2:$M$6097,13,0),"")</f>
        <v/>
      </c>
    </row>
    <row r="3658" spans="2:14" x14ac:dyDescent="0.4">
      <c r="B3658" s="68" t="str">
        <f>IF($D$2="","",IF($E$2=0.65,IFERROR(IF(INDEX(APガラス性能一覧!A:A,MATCH(ROW(B3652),APガラス性能一覧!$O:$O,0))="","",INDEX(APガラス性能一覧!A:A,MATCH(ROW(B3652),APガラス性能一覧!$O:$O,0))),""),IFERROR(IF(INDEX(APガラス性能一覧!A:A,MATCH(ROW(B3652),APガラス性能一覧!$N:$N,0))="","",INDEX(APガラス性能一覧!A:A,MATCH(ROW(B3652),APガラス性能一覧!$N:$N,0))),"")))</f>
        <v/>
      </c>
      <c r="C3658" s="68" t="str">
        <f>IFERROR(VLOOKUP($B3658,APガラス性能一覧!$A$2:$M$6097,2,0),"")</f>
        <v/>
      </c>
      <c r="D3658" s="68" t="str">
        <f>IFERROR(VLOOKUP($B3658,APガラス性能一覧!$A$2:$M$6097,3,0),"")</f>
        <v/>
      </c>
      <c r="E3658" s="68" t="str">
        <f>IFERROR(VLOOKUP($B3658,APガラス性能一覧!$A$2:$M$6097,4,0),"")</f>
        <v/>
      </c>
      <c r="F3658" s="68" t="str">
        <f>IFERROR(VLOOKUP($B3658,APガラス性能一覧!$A$2:$M$6097,5,0),"")</f>
        <v/>
      </c>
      <c r="G3658" s="68" t="str">
        <f>IFERROR(VLOOKUP($B3658,APガラス性能一覧!$A$2:$M$6097,6,0),"")</f>
        <v/>
      </c>
      <c r="H3658" s="68" t="str">
        <f>IFERROR(VLOOKUP($B3658,APガラス性能一覧!$A$2:$M$6097,7,0),"")</f>
        <v/>
      </c>
      <c r="I3658" s="68" t="str">
        <f>IFERROR(VLOOKUP($B3658,APガラス性能一覧!$A$2:$M$6097,8,0),"")</f>
        <v/>
      </c>
      <c r="J3658" s="68" t="str">
        <f>IFERROR(VLOOKUP($B3658,APガラス性能一覧!$A$2:$M$6097,9,0),"")</f>
        <v/>
      </c>
      <c r="K3658" s="68" t="str">
        <f>IFERROR(VLOOKUP($B3658,APガラス性能一覧!$A$2:$M$6097,10,0),"")</f>
        <v/>
      </c>
      <c r="L3658" s="68" t="str">
        <f>IFERROR(VLOOKUP($B3658,APガラス性能一覧!$A$2:$M$6097,11,0),"")</f>
        <v/>
      </c>
      <c r="M3658" s="68" t="str">
        <f>IFERROR(VLOOKUP($B3658,APガラス性能一覧!$A$2:$M$6097,12,0),"")</f>
        <v/>
      </c>
      <c r="N3658" s="68" t="str">
        <f>IFERROR(VLOOKUP($B3658,APガラス性能一覧!$A$2:$M$6097,13,0),"")</f>
        <v/>
      </c>
    </row>
    <row r="3659" spans="2:14" x14ac:dyDescent="0.4">
      <c r="B3659" s="68" t="str">
        <f>IF($D$2="","",IF($E$2=0.65,IFERROR(IF(INDEX(APガラス性能一覧!A:A,MATCH(ROW(B3653),APガラス性能一覧!$O:$O,0))="","",INDEX(APガラス性能一覧!A:A,MATCH(ROW(B3653),APガラス性能一覧!$O:$O,0))),""),IFERROR(IF(INDEX(APガラス性能一覧!A:A,MATCH(ROW(B3653),APガラス性能一覧!$N:$N,0))="","",INDEX(APガラス性能一覧!A:A,MATCH(ROW(B3653),APガラス性能一覧!$N:$N,0))),"")))</f>
        <v/>
      </c>
      <c r="C3659" s="68" t="str">
        <f>IFERROR(VLOOKUP($B3659,APガラス性能一覧!$A$2:$M$6097,2,0),"")</f>
        <v/>
      </c>
      <c r="D3659" s="68" t="str">
        <f>IFERROR(VLOOKUP($B3659,APガラス性能一覧!$A$2:$M$6097,3,0),"")</f>
        <v/>
      </c>
      <c r="E3659" s="68" t="str">
        <f>IFERROR(VLOOKUP($B3659,APガラス性能一覧!$A$2:$M$6097,4,0),"")</f>
        <v/>
      </c>
      <c r="F3659" s="68" t="str">
        <f>IFERROR(VLOOKUP($B3659,APガラス性能一覧!$A$2:$M$6097,5,0),"")</f>
        <v/>
      </c>
      <c r="G3659" s="68" t="str">
        <f>IFERROR(VLOOKUP($B3659,APガラス性能一覧!$A$2:$M$6097,6,0),"")</f>
        <v/>
      </c>
      <c r="H3659" s="68" t="str">
        <f>IFERROR(VLOOKUP($B3659,APガラス性能一覧!$A$2:$M$6097,7,0),"")</f>
        <v/>
      </c>
      <c r="I3659" s="68" t="str">
        <f>IFERROR(VLOOKUP($B3659,APガラス性能一覧!$A$2:$M$6097,8,0),"")</f>
        <v/>
      </c>
      <c r="J3659" s="68" t="str">
        <f>IFERROR(VLOOKUP($B3659,APガラス性能一覧!$A$2:$M$6097,9,0),"")</f>
        <v/>
      </c>
      <c r="K3659" s="68" t="str">
        <f>IFERROR(VLOOKUP($B3659,APガラス性能一覧!$A$2:$M$6097,10,0),"")</f>
        <v/>
      </c>
      <c r="L3659" s="68" t="str">
        <f>IFERROR(VLOOKUP($B3659,APガラス性能一覧!$A$2:$M$6097,11,0),"")</f>
        <v/>
      </c>
      <c r="M3659" s="68" t="str">
        <f>IFERROR(VLOOKUP($B3659,APガラス性能一覧!$A$2:$M$6097,12,0),"")</f>
        <v/>
      </c>
      <c r="N3659" s="68" t="str">
        <f>IFERROR(VLOOKUP($B3659,APガラス性能一覧!$A$2:$M$6097,13,0),"")</f>
        <v/>
      </c>
    </row>
    <row r="3660" spans="2:14" x14ac:dyDescent="0.4">
      <c r="B3660" s="68" t="str">
        <f>IF($D$2="","",IF($E$2=0.65,IFERROR(IF(INDEX(APガラス性能一覧!A:A,MATCH(ROW(B3654),APガラス性能一覧!$O:$O,0))="","",INDEX(APガラス性能一覧!A:A,MATCH(ROW(B3654),APガラス性能一覧!$O:$O,0))),""),IFERROR(IF(INDEX(APガラス性能一覧!A:A,MATCH(ROW(B3654),APガラス性能一覧!$N:$N,0))="","",INDEX(APガラス性能一覧!A:A,MATCH(ROW(B3654),APガラス性能一覧!$N:$N,0))),"")))</f>
        <v/>
      </c>
      <c r="C3660" s="68" t="str">
        <f>IFERROR(VLOOKUP($B3660,APガラス性能一覧!$A$2:$M$6097,2,0),"")</f>
        <v/>
      </c>
      <c r="D3660" s="68" t="str">
        <f>IFERROR(VLOOKUP($B3660,APガラス性能一覧!$A$2:$M$6097,3,0),"")</f>
        <v/>
      </c>
      <c r="E3660" s="68" t="str">
        <f>IFERROR(VLOOKUP($B3660,APガラス性能一覧!$A$2:$M$6097,4,0),"")</f>
        <v/>
      </c>
      <c r="F3660" s="68" t="str">
        <f>IFERROR(VLOOKUP($B3660,APガラス性能一覧!$A$2:$M$6097,5,0),"")</f>
        <v/>
      </c>
      <c r="G3660" s="68" t="str">
        <f>IFERROR(VLOOKUP($B3660,APガラス性能一覧!$A$2:$M$6097,6,0),"")</f>
        <v/>
      </c>
      <c r="H3660" s="68" t="str">
        <f>IFERROR(VLOOKUP($B3660,APガラス性能一覧!$A$2:$M$6097,7,0),"")</f>
        <v/>
      </c>
      <c r="I3660" s="68" t="str">
        <f>IFERROR(VLOOKUP($B3660,APガラス性能一覧!$A$2:$M$6097,8,0),"")</f>
        <v/>
      </c>
      <c r="J3660" s="68" t="str">
        <f>IFERROR(VLOOKUP($B3660,APガラス性能一覧!$A$2:$M$6097,9,0),"")</f>
        <v/>
      </c>
      <c r="K3660" s="68" t="str">
        <f>IFERROR(VLOOKUP($B3660,APガラス性能一覧!$A$2:$M$6097,10,0),"")</f>
        <v/>
      </c>
      <c r="L3660" s="68" t="str">
        <f>IFERROR(VLOOKUP($B3660,APガラス性能一覧!$A$2:$M$6097,11,0),"")</f>
        <v/>
      </c>
      <c r="M3660" s="68" t="str">
        <f>IFERROR(VLOOKUP($B3660,APガラス性能一覧!$A$2:$M$6097,12,0),"")</f>
        <v/>
      </c>
      <c r="N3660" s="68" t="str">
        <f>IFERROR(VLOOKUP($B3660,APガラス性能一覧!$A$2:$M$6097,13,0),"")</f>
        <v/>
      </c>
    </row>
    <row r="3661" spans="2:14" x14ac:dyDescent="0.4">
      <c r="B3661" s="68" t="str">
        <f>IF($D$2="","",IF($E$2=0.65,IFERROR(IF(INDEX(APガラス性能一覧!A:A,MATCH(ROW(B3655),APガラス性能一覧!$O:$O,0))="","",INDEX(APガラス性能一覧!A:A,MATCH(ROW(B3655),APガラス性能一覧!$O:$O,0))),""),IFERROR(IF(INDEX(APガラス性能一覧!A:A,MATCH(ROW(B3655),APガラス性能一覧!$N:$N,0))="","",INDEX(APガラス性能一覧!A:A,MATCH(ROW(B3655),APガラス性能一覧!$N:$N,0))),"")))</f>
        <v/>
      </c>
      <c r="C3661" s="68" t="str">
        <f>IFERROR(VLOOKUP($B3661,APガラス性能一覧!$A$2:$M$6097,2,0),"")</f>
        <v/>
      </c>
      <c r="D3661" s="68" t="str">
        <f>IFERROR(VLOOKUP($B3661,APガラス性能一覧!$A$2:$M$6097,3,0),"")</f>
        <v/>
      </c>
      <c r="E3661" s="68" t="str">
        <f>IFERROR(VLOOKUP($B3661,APガラス性能一覧!$A$2:$M$6097,4,0),"")</f>
        <v/>
      </c>
      <c r="F3661" s="68" t="str">
        <f>IFERROR(VLOOKUP($B3661,APガラス性能一覧!$A$2:$M$6097,5,0),"")</f>
        <v/>
      </c>
      <c r="G3661" s="68" t="str">
        <f>IFERROR(VLOOKUP($B3661,APガラス性能一覧!$A$2:$M$6097,6,0),"")</f>
        <v/>
      </c>
      <c r="H3661" s="68" t="str">
        <f>IFERROR(VLOOKUP($B3661,APガラス性能一覧!$A$2:$M$6097,7,0),"")</f>
        <v/>
      </c>
      <c r="I3661" s="68" t="str">
        <f>IFERROR(VLOOKUP($B3661,APガラス性能一覧!$A$2:$M$6097,8,0),"")</f>
        <v/>
      </c>
      <c r="J3661" s="68" t="str">
        <f>IFERROR(VLOOKUP($B3661,APガラス性能一覧!$A$2:$M$6097,9,0),"")</f>
        <v/>
      </c>
      <c r="K3661" s="68" t="str">
        <f>IFERROR(VLOOKUP($B3661,APガラス性能一覧!$A$2:$M$6097,10,0),"")</f>
        <v/>
      </c>
      <c r="L3661" s="68" t="str">
        <f>IFERROR(VLOOKUP($B3661,APガラス性能一覧!$A$2:$M$6097,11,0),"")</f>
        <v/>
      </c>
      <c r="M3661" s="68" t="str">
        <f>IFERROR(VLOOKUP($B3661,APガラス性能一覧!$A$2:$M$6097,12,0),"")</f>
        <v/>
      </c>
      <c r="N3661" s="68" t="str">
        <f>IFERROR(VLOOKUP($B3661,APガラス性能一覧!$A$2:$M$6097,13,0),"")</f>
        <v/>
      </c>
    </row>
    <row r="3662" spans="2:14" x14ac:dyDescent="0.4">
      <c r="B3662" s="68" t="str">
        <f>IF($D$2="","",IF($E$2=0.65,IFERROR(IF(INDEX(APガラス性能一覧!A:A,MATCH(ROW(B3656),APガラス性能一覧!$O:$O,0))="","",INDEX(APガラス性能一覧!A:A,MATCH(ROW(B3656),APガラス性能一覧!$O:$O,0))),""),IFERROR(IF(INDEX(APガラス性能一覧!A:A,MATCH(ROW(B3656),APガラス性能一覧!$N:$N,0))="","",INDEX(APガラス性能一覧!A:A,MATCH(ROW(B3656),APガラス性能一覧!$N:$N,0))),"")))</f>
        <v/>
      </c>
      <c r="C3662" s="68" t="str">
        <f>IFERROR(VLOOKUP($B3662,APガラス性能一覧!$A$2:$M$6097,2,0),"")</f>
        <v/>
      </c>
      <c r="D3662" s="68" t="str">
        <f>IFERROR(VLOOKUP($B3662,APガラス性能一覧!$A$2:$M$6097,3,0),"")</f>
        <v/>
      </c>
      <c r="E3662" s="68" t="str">
        <f>IFERROR(VLOOKUP($B3662,APガラス性能一覧!$A$2:$M$6097,4,0),"")</f>
        <v/>
      </c>
      <c r="F3662" s="68" t="str">
        <f>IFERROR(VLOOKUP($B3662,APガラス性能一覧!$A$2:$M$6097,5,0),"")</f>
        <v/>
      </c>
      <c r="G3662" s="68" t="str">
        <f>IFERROR(VLOOKUP($B3662,APガラス性能一覧!$A$2:$M$6097,6,0),"")</f>
        <v/>
      </c>
      <c r="H3662" s="68" t="str">
        <f>IFERROR(VLOOKUP($B3662,APガラス性能一覧!$A$2:$M$6097,7,0),"")</f>
        <v/>
      </c>
      <c r="I3662" s="68" t="str">
        <f>IFERROR(VLOOKUP($B3662,APガラス性能一覧!$A$2:$M$6097,8,0),"")</f>
        <v/>
      </c>
      <c r="J3662" s="68" t="str">
        <f>IFERROR(VLOOKUP($B3662,APガラス性能一覧!$A$2:$M$6097,9,0),"")</f>
        <v/>
      </c>
      <c r="K3662" s="68" t="str">
        <f>IFERROR(VLOOKUP($B3662,APガラス性能一覧!$A$2:$M$6097,10,0),"")</f>
        <v/>
      </c>
      <c r="L3662" s="68" t="str">
        <f>IFERROR(VLOOKUP($B3662,APガラス性能一覧!$A$2:$M$6097,11,0),"")</f>
        <v/>
      </c>
      <c r="M3662" s="68" t="str">
        <f>IFERROR(VLOOKUP($B3662,APガラス性能一覧!$A$2:$M$6097,12,0),"")</f>
        <v/>
      </c>
      <c r="N3662" s="68" t="str">
        <f>IFERROR(VLOOKUP($B3662,APガラス性能一覧!$A$2:$M$6097,13,0),"")</f>
        <v/>
      </c>
    </row>
    <row r="3663" spans="2:14" x14ac:dyDescent="0.4">
      <c r="B3663" s="68" t="str">
        <f>IF($D$2="","",IF($E$2=0.65,IFERROR(IF(INDEX(APガラス性能一覧!A:A,MATCH(ROW(B3657),APガラス性能一覧!$O:$O,0))="","",INDEX(APガラス性能一覧!A:A,MATCH(ROW(B3657),APガラス性能一覧!$O:$O,0))),""),IFERROR(IF(INDEX(APガラス性能一覧!A:A,MATCH(ROW(B3657),APガラス性能一覧!$N:$N,0))="","",INDEX(APガラス性能一覧!A:A,MATCH(ROW(B3657),APガラス性能一覧!$N:$N,0))),"")))</f>
        <v/>
      </c>
      <c r="C3663" s="68" t="str">
        <f>IFERROR(VLOOKUP($B3663,APガラス性能一覧!$A$2:$M$6097,2,0),"")</f>
        <v/>
      </c>
      <c r="D3663" s="68" t="str">
        <f>IFERROR(VLOOKUP($B3663,APガラス性能一覧!$A$2:$M$6097,3,0),"")</f>
        <v/>
      </c>
      <c r="E3663" s="68" t="str">
        <f>IFERROR(VLOOKUP($B3663,APガラス性能一覧!$A$2:$M$6097,4,0),"")</f>
        <v/>
      </c>
      <c r="F3663" s="68" t="str">
        <f>IFERROR(VLOOKUP($B3663,APガラス性能一覧!$A$2:$M$6097,5,0),"")</f>
        <v/>
      </c>
      <c r="G3663" s="68" t="str">
        <f>IFERROR(VLOOKUP($B3663,APガラス性能一覧!$A$2:$M$6097,6,0),"")</f>
        <v/>
      </c>
      <c r="H3663" s="68" t="str">
        <f>IFERROR(VLOOKUP($B3663,APガラス性能一覧!$A$2:$M$6097,7,0),"")</f>
        <v/>
      </c>
      <c r="I3663" s="68" t="str">
        <f>IFERROR(VLOOKUP($B3663,APガラス性能一覧!$A$2:$M$6097,8,0),"")</f>
        <v/>
      </c>
      <c r="J3663" s="68" t="str">
        <f>IFERROR(VLOOKUP($B3663,APガラス性能一覧!$A$2:$M$6097,9,0),"")</f>
        <v/>
      </c>
      <c r="K3663" s="68" t="str">
        <f>IFERROR(VLOOKUP($B3663,APガラス性能一覧!$A$2:$M$6097,10,0),"")</f>
        <v/>
      </c>
      <c r="L3663" s="68" t="str">
        <f>IFERROR(VLOOKUP($B3663,APガラス性能一覧!$A$2:$M$6097,11,0),"")</f>
        <v/>
      </c>
      <c r="M3663" s="68" t="str">
        <f>IFERROR(VLOOKUP($B3663,APガラス性能一覧!$A$2:$M$6097,12,0),"")</f>
        <v/>
      </c>
      <c r="N3663" s="68" t="str">
        <f>IFERROR(VLOOKUP($B3663,APガラス性能一覧!$A$2:$M$6097,13,0),"")</f>
        <v/>
      </c>
    </row>
    <row r="3664" spans="2:14" x14ac:dyDescent="0.4">
      <c r="B3664" s="68" t="str">
        <f>IF($D$2="","",IF($E$2=0.65,IFERROR(IF(INDEX(APガラス性能一覧!A:A,MATCH(ROW(B3658),APガラス性能一覧!$O:$O,0))="","",INDEX(APガラス性能一覧!A:A,MATCH(ROW(B3658),APガラス性能一覧!$O:$O,0))),""),IFERROR(IF(INDEX(APガラス性能一覧!A:A,MATCH(ROW(B3658),APガラス性能一覧!$N:$N,0))="","",INDEX(APガラス性能一覧!A:A,MATCH(ROW(B3658),APガラス性能一覧!$N:$N,0))),"")))</f>
        <v/>
      </c>
      <c r="C3664" s="68" t="str">
        <f>IFERROR(VLOOKUP($B3664,APガラス性能一覧!$A$2:$M$6097,2,0),"")</f>
        <v/>
      </c>
      <c r="D3664" s="68" t="str">
        <f>IFERROR(VLOOKUP($B3664,APガラス性能一覧!$A$2:$M$6097,3,0),"")</f>
        <v/>
      </c>
      <c r="E3664" s="68" t="str">
        <f>IFERROR(VLOOKUP($B3664,APガラス性能一覧!$A$2:$M$6097,4,0),"")</f>
        <v/>
      </c>
      <c r="F3664" s="68" t="str">
        <f>IFERROR(VLOOKUP($B3664,APガラス性能一覧!$A$2:$M$6097,5,0),"")</f>
        <v/>
      </c>
      <c r="G3664" s="68" t="str">
        <f>IFERROR(VLOOKUP($B3664,APガラス性能一覧!$A$2:$M$6097,6,0),"")</f>
        <v/>
      </c>
      <c r="H3664" s="68" t="str">
        <f>IFERROR(VLOOKUP($B3664,APガラス性能一覧!$A$2:$M$6097,7,0),"")</f>
        <v/>
      </c>
      <c r="I3664" s="68" t="str">
        <f>IFERROR(VLOOKUP($B3664,APガラス性能一覧!$A$2:$M$6097,8,0),"")</f>
        <v/>
      </c>
      <c r="J3664" s="68" t="str">
        <f>IFERROR(VLOOKUP($B3664,APガラス性能一覧!$A$2:$M$6097,9,0),"")</f>
        <v/>
      </c>
      <c r="K3664" s="68" t="str">
        <f>IFERROR(VLOOKUP($B3664,APガラス性能一覧!$A$2:$M$6097,10,0),"")</f>
        <v/>
      </c>
      <c r="L3664" s="68" t="str">
        <f>IFERROR(VLOOKUP($B3664,APガラス性能一覧!$A$2:$M$6097,11,0),"")</f>
        <v/>
      </c>
      <c r="M3664" s="68" t="str">
        <f>IFERROR(VLOOKUP($B3664,APガラス性能一覧!$A$2:$M$6097,12,0),"")</f>
        <v/>
      </c>
      <c r="N3664" s="68" t="str">
        <f>IFERROR(VLOOKUP($B3664,APガラス性能一覧!$A$2:$M$6097,13,0),"")</f>
        <v/>
      </c>
    </row>
    <row r="3665" spans="2:14" x14ac:dyDescent="0.4">
      <c r="B3665" s="68" t="str">
        <f>IF($D$2="","",IF($E$2=0.65,IFERROR(IF(INDEX(APガラス性能一覧!A:A,MATCH(ROW(B3659),APガラス性能一覧!$O:$O,0))="","",INDEX(APガラス性能一覧!A:A,MATCH(ROW(B3659),APガラス性能一覧!$O:$O,0))),""),IFERROR(IF(INDEX(APガラス性能一覧!A:A,MATCH(ROW(B3659),APガラス性能一覧!$N:$N,0))="","",INDEX(APガラス性能一覧!A:A,MATCH(ROW(B3659),APガラス性能一覧!$N:$N,0))),"")))</f>
        <v/>
      </c>
      <c r="C3665" s="68" t="str">
        <f>IFERROR(VLOOKUP($B3665,APガラス性能一覧!$A$2:$M$6097,2,0),"")</f>
        <v/>
      </c>
      <c r="D3665" s="68" t="str">
        <f>IFERROR(VLOOKUP($B3665,APガラス性能一覧!$A$2:$M$6097,3,0),"")</f>
        <v/>
      </c>
      <c r="E3665" s="68" t="str">
        <f>IFERROR(VLOOKUP($B3665,APガラス性能一覧!$A$2:$M$6097,4,0),"")</f>
        <v/>
      </c>
      <c r="F3665" s="68" t="str">
        <f>IFERROR(VLOOKUP($B3665,APガラス性能一覧!$A$2:$M$6097,5,0),"")</f>
        <v/>
      </c>
      <c r="G3665" s="68" t="str">
        <f>IFERROR(VLOOKUP($B3665,APガラス性能一覧!$A$2:$M$6097,6,0),"")</f>
        <v/>
      </c>
      <c r="H3665" s="68" t="str">
        <f>IFERROR(VLOOKUP($B3665,APガラス性能一覧!$A$2:$M$6097,7,0),"")</f>
        <v/>
      </c>
      <c r="I3665" s="68" t="str">
        <f>IFERROR(VLOOKUP($B3665,APガラス性能一覧!$A$2:$M$6097,8,0),"")</f>
        <v/>
      </c>
      <c r="J3665" s="68" t="str">
        <f>IFERROR(VLOOKUP($B3665,APガラス性能一覧!$A$2:$M$6097,9,0),"")</f>
        <v/>
      </c>
      <c r="K3665" s="68" t="str">
        <f>IFERROR(VLOOKUP($B3665,APガラス性能一覧!$A$2:$M$6097,10,0),"")</f>
        <v/>
      </c>
      <c r="L3665" s="68" t="str">
        <f>IFERROR(VLOOKUP($B3665,APガラス性能一覧!$A$2:$M$6097,11,0),"")</f>
        <v/>
      </c>
      <c r="M3665" s="68" t="str">
        <f>IFERROR(VLOOKUP($B3665,APガラス性能一覧!$A$2:$M$6097,12,0),"")</f>
        <v/>
      </c>
      <c r="N3665" s="68" t="str">
        <f>IFERROR(VLOOKUP($B3665,APガラス性能一覧!$A$2:$M$6097,13,0),"")</f>
        <v/>
      </c>
    </row>
    <row r="3666" spans="2:14" x14ac:dyDescent="0.4">
      <c r="B3666" s="68" t="str">
        <f>IF($D$2="","",IF($E$2=0.65,IFERROR(IF(INDEX(APガラス性能一覧!A:A,MATCH(ROW(B3660),APガラス性能一覧!$O:$O,0))="","",INDEX(APガラス性能一覧!A:A,MATCH(ROW(B3660),APガラス性能一覧!$O:$O,0))),""),IFERROR(IF(INDEX(APガラス性能一覧!A:A,MATCH(ROW(B3660),APガラス性能一覧!$N:$N,0))="","",INDEX(APガラス性能一覧!A:A,MATCH(ROW(B3660),APガラス性能一覧!$N:$N,0))),"")))</f>
        <v/>
      </c>
      <c r="C3666" s="68" t="str">
        <f>IFERROR(VLOOKUP($B3666,APガラス性能一覧!$A$2:$M$6097,2,0),"")</f>
        <v/>
      </c>
      <c r="D3666" s="68" t="str">
        <f>IFERROR(VLOOKUP($B3666,APガラス性能一覧!$A$2:$M$6097,3,0),"")</f>
        <v/>
      </c>
      <c r="E3666" s="68" t="str">
        <f>IFERROR(VLOOKUP($B3666,APガラス性能一覧!$A$2:$M$6097,4,0),"")</f>
        <v/>
      </c>
      <c r="F3666" s="68" t="str">
        <f>IFERROR(VLOOKUP($B3666,APガラス性能一覧!$A$2:$M$6097,5,0),"")</f>
        <v/>
      </c>
      <c r="G3666" s="68" t="str">
        <f>IFERROR(VLOOKUP($B3666,APガラス性能一覧!$A$2:$M$6097,6,0),"")</f>
        <v/>
      </c>
      <c r="H3666" s="68" t="str">
        <f>IFERROR(VLOOKUP($B3666,APガラス性能一覧!$A$2:$M$6097,7,0),"")</f>
        <v/>
      </c>
      <c r="I3666" s="68" t="str">
        <f>IFERROR(VLOOKUP($B3666,APガラス性能一覧!$A$2:$M$6097,8,0),"")</f>
        <v/>
      </c>
      <c r="J3666" s="68" t="str">
        <f>IFERROR(VLOOKUP($B3666,APガラス性能一覧!$A$2:$M$6097,9,0),"")</f>
        <v/>
      </c>
      <c r="K3666" s="68" t="str">
        <f>IFERROR(VLOOKUP($B3666,APガラス性能一覧!$A$2:$M$6097,10,0),"")</f>
        <v/>
      </c>
      <c r="L3666" s="68" t="str">
        <f>IFERROR(VLOOKUP($B3666,APガラス性能一覧!$A$2:$M$6097,11,0),"")</f>
        <v/>
      </c>
      <c r="M3666" s="68" t="str">
        <f>IFERROR(VLOOKUP($B3666,APガラス性能一覧!$A$2:$M$6097,12,0),"")</f>
        <v/>
      </c>
      <c r="N3666" s="68" t="str">
        <f>IFERROR(VLOOKUP($B3666,APガラス性能一覧!$A$2:$M$6097,13,0),"")</f>
        <v/>
      </c>
    </row>
    <row r="3667" spans="2:14" x14ac:dyDescent="0.4">
      <c r="B3667" s="68" t="str">
        <f>IF($D$2="","",IF($E$2=0.65,IFERROR(IF(INDEX(APガラス性能一覧!A:A,MATCH(ROW(B3661),APガラス性能一覧!$O:$O,0))="","",INDEX(APガラス性能一覧!A:A,MATCH(ROW(B3661),APガラス性能一覧!$O:$O,0))),""),IFERROR(IF(INDEX(APガラス性能一覧!A:A,MATCH(ROW(B3661),APガラス性能一覧!$N:$N,0))="","",INDEX(APガラス性能一覧!A:A,MATCH(ROW(B3661),APガラス性能一覧!$N:$N,0))),"")))</f>
        <v/>
      </c>
      <c r="C3667" s="68" t="str">
        <f>IFERROR(VLOOKUP($B3667,APガラス性能一覧!$A$2:$M$6097,2,0),"")</f>
        <v/>
      </c>
      <c r="D3667" s="68" t="str">
        <f>IFERROR(VLOOKUP($B3667,APガラス性能一覧!$A$2:$M$6097,3,0),"")</f>
        <v/>
      </c>
      <c r="E3667" s="68" t="str">
        <f>IFERROR(VLOOKUP($B3667,APガラス性能一覧!$A$2:$M$6097,4,0),"")</f>
        <v/>
      </c>
      <c r="F3667" s="68" t="str">
        <f>IFERROR(VLOOKUP($B3667,APガラス性能一覧!$A$2:$M$6097,5,0),"")</f>
        <v/>
      </c>
      <c r="G3667" s="68" t="str">
        <f>IFERROR(VLOOKUP($B3667,APガラス性能一覧!$A$2:$M$6097,6,0),"")</f>
        <v/>
      </c>
      <c r="H3667" s="68" t="str">
        <f>IFERROR(VLOOKUP($B3667,APガラス性能一覧!$A$2:$M$6097,7,0),"")</f>
        <v/>
      </c>
      <c r="I3667" s="68" t="str">
        <f>IFERROR(VLOOKUP($B3667,APガラス性能一覧!$A$2:$M$6097,8,0),"")</f>
        <v/>
      </c>
      <c r="J3667" s="68" t="str">
        <f>IFERROR(VLOOKUP($B3667,APガラス性能一覧!$A$2:$M$6097,9,0),"")</f>
        <v/>
      </c>
      <c r="K3667" s="68" t="str">
        <f>IFERROR(VLOOKUP($B3667,APガラス性能一覧!$A$2:$M$6097,10,0),"")</f>
        <v/>
      </c>
      <c r="L3667" s="68" t="str">
        <f>IFERROR(VLOOKUP($B3667,APガラス性能一覧!$A$2:$M$6097,11,0),"")</f>
        <v/>
      </c>
      <c r="M3667" s="68" t="str">
        <f>IFERROR(VLOOKUP($B3667,APガラス性能一覧!$A$2:$M$6097,12,0),"")</f>
        <v/>
      </c>
      <c r="N3667" s="68" t="str">
        <f>IFERROR(VLOOKUP($B3667,APガラス性能一覧!$A$2:$M$6097,13,0),"")</f>
        <v/>
      </c>
    </row>
    <row r="3668" spans="2:14" x14ac:dyDescent="0.4">
      <c r="B3668" s="68" t="str">
        <f>IF($D$2="","",IF($E$2=0.65,IFERROR(IF(INDEX(APガラス性能一覧!A:A,MATCH(ROW(B3662),APガラス性能一覧!$O:$O,0))="","",INDEX(APガラス性能一覧!A:A,MATCH(ROW(B3662),APガラス性能一覧!$O:$O,0))),""),IFERROR(IF(INDEX(APガラス性能一覧!A:A,MATCH(ROW(B3662),APガラス性能一覧!$N:$N,0))="","",INDEX(APガラス性能一覧!A:A,MATCH(ROW(B3662),APガラス性能一覧!$N:$N,0))),"")))</f>
        <v/>
      </c>
      <c r="C3668" s="68" t="str">
        <f>IFERROR(VLOOKUP($B3668,APガラス性能一覧!$A$2:$M$6097,2,0),"")</f>
        <v/>
      </c>
      <c r="D3668" s="68" t="str">
        <f>IFERROR(VLOOKUP($B3668,APガラス性能一覧!$A$2:$M$6097,3,0),"")</f>
        <v/>
      </c>
      <c r="E3668" s="68" t="str">
        <f>IFERROR(VLOOKUP($B3668,APガラス性能一覧!$A$2:$M$6097,4,0),"")</f>
        <v/>
      </c>
      <c r="F3668" s="68" t="str">
        <f>IFERROR(VLOOKUP($B3668,APガラス性能一覧!$A$2:$M$6097,5,0),"")</f>
        <v/>
      </c>
      <c r="G3668" s="68" t="str">
        <f>IFERROR(VLOOKUP($B3668,APガラス性能一覧!$A$2:$M$6097,6,0),"")</f>
        <v/>
      </c>
      <c r="H3668" s="68" t="str">
        <f>IFERROR(VLOOKUP($B3668,APガラス性能一覧!$A$2:$M$6097,7,0),"")</f>
        <v/>
      </c>
      <c r="I3668" s="68" t="str">
        <f>IFERROR(VLOOKUP($B3668,APガラス性能一覧!$A$2:$M$6097,8,0),"")</f>
        <v/>
      </c>
      <c r="J3668" s="68" t="str">
        <f>IFERROR(VLOOKUP($B3668,APガラス性能一覧!$A$2:$M$6097,9,0),"")</f>
        <v/>
      </c>
      <c r="K3668" s="68" t="str">
        <f>IFERROR(VLOOKUP($B3668,APガラス性能一覧!$A$2:$M$6097,10,0),"")</f>
        <v/>
      </c>
      <c r="L3668" s="68" t="str">
        <f>IFERROR(VLOOKUP($B3668,APガラス性能一覧!$A$2:$M$6097,11,0),"")</f>
        <v/>
      </c>
      <c r="M3668" s="68" t="str">
        <f>IFERROR(VLOOKUP($B3668,APガラス性能一覧!$A$2:$M$6097,12,0),"")</f>
        <v/>
      </c>
      <c r="N3668" s="68" t="str">
        <f>IFERROR(VLOOKUP($B3668,APガラス性能一覧!$A$2:$M$6097,13,0),"")</f>
        <v/>
      </c>
    </row>
    <row r="3669" spans="2:14" x14ac:dyDescent="0.4">
      <c r="B3669" s="68" t="str">
        <f>IF($D$2="","",IF($E$2=0.65,IFERROR(IF(INDEX(APガラス性能一覧!A:A,MATCH(ROW(B3663),APガラス性能一覧!$O:$O,0))="","",INDEX(APガラス性能一覧!A:A,MATCH(ROW(B3663),APガラス性能一覧!$O:$O,0))),""),IFERROR(IF(INDEX(APガラス性能一覧!A:A,MATCH(ROW(B3663),APガラス性能一覧!$N:$N,0))="","",INDEX(APガラス性能一覧!A:A,MATCH(ROW(B3663),APガラス性能一覧!$N:$N,0))),"")))</f>
        <v/>
      </c>
      <c r="C3669" s="68" t="str">
        <f>IFERROR(VLOOKUP($B3669,APガラス性能一覧!$A$2:$M$6097,2,0),"")</f>
        <v/>
      </c>
      <c r="D3669" s="68" t="str">
        <f>IFERROR(VLOOKUP($B3669,APガラス性能一覧!$A$2:$M$6097,3,0),"")</f>
        <v/>
      </c>
      <c r="E3669" s="68" t="str">
        <f>IFERROR(VLOOKUP($B3669,APガラス性能一覧!$A$2:$M$6097,4,0),"")</f>
        <v/>
      </c>
      <c r="F3669" s="68" t="str">
        <f>IFERROR(VLOOKUP($B3669,APガラス性能一覧!$A$2:$M$6097,5,0),"")</f>
        <v/>
      </c>
      <c r="G3669" s="68" t="str">
        <f>IFERROR(VLOOKUP($B3669,APガラス性能一覧!$A$2:$M$6097,6,0),"")</f>
        <v/>
      </c>
      <c r="H3669" s="68" t="str">
        <f>IFERROR(VLOOKUP($B3669,APガラス性能一覧!$A$2:$M$6097,7,0),"")</f>
        <v/>
      </c>
      <c r="I3669" s="68" t="str">
        <f>IFERROR(VLOOKUP($B3669,APガラス性能一覧!$A$2:$M$6097,8,0),"")</f>
        <v/>
      </c>
      <c r="J3669" s="68" t="str">
        <f>IFERROR(VLOOKUP($B3669,APガラス性能一覧!$A$2:$M$6097,9,0),"")</f>
        <v/>
      </c>
      <c r="K3669" s="68" t="str">
        <f>IFERROR(VLOOKUP($B3669,APガラス性能一覧!$A$2:$M$6097,10,0),"")</f>
        <v/>
      </c>
      <c r="L3669" s="68" t="str">
        <f>IFERROR(VLOOKUP($B3669,APガラス性能一覧!$A$2:$M$6097,11,0),"")</f>
        <v/>
      </c>
      <c r="M3669" s="68" t="str">
        <f>IFERROR(VLOOKUP($B3669,APガラス性能一覧!$A$2:$M$6097,12,0),"")</f>
        <v/>
      </c>
      <c r="N3669" s="68" t="str">
        <f>IFERROR(VLOOKUP($B3669,APガラス性能一覧!$A$2:$M$6097,13,0),"")</f>
        <v/>
      </c>
    </row>
    <row r="3670" spans="2:14" x14ac:dyDescent="0.4">
      <c r="B3670" s="68" t="str">
        <f>IF($D$2="","",IF($E$2=0.65,IFERROR(IF(INDEX(APガラス性能一覧!A:A,MATCH(ROW(B3664),APガラス性能一覧!$O:$O,0))="","",INDEX(APガラス性能一覧!A:A,MATCH(ROW(B3664),APガラス性能一覧!$O:$O,0))),""),IFERROR(IF(INDEX(APガラス性能一覧!A:A,MATCH(ROW(B3664),APガラス性能一覧!$N:$N,0))="","",INDEX(APガラス性能一覧!A:A,MATCH(ROW(B3664),APガラス性能一覧!$N:$N,0))),"")))</f>
        <v/>
      </c>
      <c r="C3670" s="68" t="str">
        <f>IFERROR(VLOOKUP($B3670,APガラス性能一覧!$A$2:$M$6097,2,0),"")</f>
        <v/>
      </c>
      <c r="D3670" s="68" t="str">
        <f>IFERROR(VLOOKUP($B3670,APガラス性能一覧!$A$2:$M$6097,3,0),"")</f>
        <v/>
      </c>
      <c r="E3670" s="68" t="str">
        <f>IFERROR(VLOOKUP($B3670,APガラス性能一覧!$A$2:$M$6097,4,0),"")</f>
        <v/>
      </c>
      <c r="F3670" s="68" t="str">
        <f>IFERROR(VLOOKUP($B3670,APガラス性能一覧!$A$2:$M$6097,5,0),"")</f>
        <v/>
      </c>
      <c r="G3670" s="68" t="str">
        <f>IFERROR(VLOOKUP($B3670,APガラス性能一覧!$A$2:$M$6097,6,0),"")</f>
        <v/>
      </c>
      <c r="H3670" s="68" t="str">
        <f>IFERROR(VLOOKUP($B3670,APガラス性能一覧!$A$2:$M$6097,7,0),"")</f>
        <v/>
      </c>
      <c r="I3670" s="68" t="str">
        <f>IFERROR(VLOOKUP($B3670,APガラス性能一覧!$A$2:$M$6097,8,0),"")</f>
        <v/>
      </c>
      <c r="J3670" s="68" t="str">
        <f>IFERROR(VLOOKUP($B3670,APガラス性能一覧!$A$2:$M$6097,9,0),"")</f>
        <v/>
      </c>
      <c r="K3670" s="68" t="str">
        <f>IFERROR(VLOOKUP($B3670,APガラス性能一覧!$A$2:$M$6097,10,0),"")</f>
        <v/>
      </c>
      <c r="L3670" s="68" t="str">
        <f>IFERROR(VLOOKUP($B3670,APガラス性能一覧!$A$2:$M$6097,11,0),"")</f>
        <v/>
      </c>
      <c r="M3670" s="68" t="str">
        <f>IFERROR(VLOOKUP($B3670,APガラス性能一覧!$A$2:$M$6097,12,0),"")</f>
        <v/>
      </c>
      <c r="N3670" s="68" t="str">
        <f>IFERROR(VLOOKUP($B3670,APガラス性能一覧!$A$2:$M$6097,13,0),"")</f>
        <v/>
      </c>
    </row>
    <row r="3671" spans="2:14" x14ac:dyDescent="0.4">
      <c r="B3671" s="68" t="str">
        <f>IF($D$2="","",IF($E$2=0.65,IFERROR(IF(INDEX(APガラス性能一覧!A:A,MATCH(ROW(B3665),APガラス性能一覧!$O:$O,0))="","",INDEX(APガラス性能一覧!A:A,MATCH(ROW(B3665),APガラス性能一覧!$O:$O,0))),""),IFERROR(IF(INDEX(APガラス性能一覧!A:A,MATCH(ROW(B3665),APガラス性能一覧!$N:$N,0))="","",INDEX(APガラス性能一覧!A:A,MATCH(ROW(B3665),APガラス性能一覧!$N:$N,0))),"")))</f>
        <v/>
      </c>
      <c r="C3671" s="68" t="str">
        <f>IFERROR(VLOOKUP($B3671,APガラス性能一覧!$A$2:$M$6097,2,0),"")</f>
        <v/>
      </c>
      <c r="D3671" s="68" t="str">
        <f>IFERROR(VLOOKUP($B3671,APガラス性能一覧!$A$2:$M$6097,3,0),"")</f>
        <v/>
      </c>
      <c r="E3671" s="68" t="str">
        <f>IFERROR(VLOOKUP($B3671,APガラス性能一覧!$A$2:$M$6097,4,0),"")</f>
        <v/>
      </c>
      <c r="F3671" s="68" t="str">
        <f>IFERROR(VLOOKUP($B3671,APガラス性能一覧!$A$2:$M$6097,5,0),"")</f>
        <v/>
      </c>
      <c r="G3671" s="68" t="str">
        <f>IFERROR(VLOOKUP($B3671,APガラス性能一覧!$A$2:$M$6097,6,0),"")</f>
        <v/>
      </c>
      <c r="H3671" s="68" t="str">
        <f>IFERROR(VLOOKUP($B3671,APガラス性能一覧!$A$2:$M$6097,7,0),"")</f>
        <v/>
      </c>
      <c r="I3671" s="68" t="str">
        <f>IFERROR(VLOOKUP($B3671,APガラス性能一覧!$A$2:$M$6097,8,0),"")</f>
        <v/>
      </c>
      <c r="J3671" s="68" t="str">
        <f>IFERROR(VLOOKUP($B3671,APガラス性能一覧!$A$2:$M$6097,9,0),"")</f>
        <v/>
      </c>
      <c r="K3671" s="68" t="str">
        <f>IFERROR(VLOOKUP($B3671,APガラス性能一覧!$A$2:$M$6097,10,0),"")</f>
        <v/>
      </c>
      <c r="L3671" s="68" t="str">
        <f>IFERROR(VLOOKUP($B3671,APガラス性能一覧!$A$2:$M$6097,11,0),"")</f>
        <v/>
      </c>
      <c r="M3671" s="68" t="str">
        <f>IFERROR(VLOOKUP($B3671,APガラス性能一覧!$A$2:$M$6097,12,0),"")</f>
        <v/>
      </c>
      <c r="N3671" s="68" t="str">
        <f>IFERROR(VLOOKUP($B3671,APガラス性能一覧!$A$2:$M$6097,13,0),"")</f>
        <v/>
      </c>
    </row>
    <row r="3672" spans="2:14" x14ac:dyDescent="0.4">
      <c r="B3672" s="68" t="str">
        <f>IF($D$2="","",IF($E$2=0.65,IFERROR(IF(INDEX(APガラス性能一覧!A:A,MATCH(ROW(B3666),APガラス性能一覧!$O:$O,0))="","",INDEX(APガラス性能一覧!A:A,MATCH(ROW(B3666),APガラス性能一覧!$O:$O,0))),""),IFERROR(IF(INDEX(APガラス性能一覧!A:A,MATCH(ROW(B3666),APガラス性能一覧!$N:$N,0))="","",INDEX(APガラス性能一覧!A:A,MATCH(ROW(B3666),APガラス性能一覧!$N:$N,0))),"")))</f>
        <v/>
      </c>
      <c r="C3672" s="68" t="str">
        <f>IFERROR(VLOOKUP($B3672,APガラス性能一覧!$A$2:$M$6097,2,0),"")</f>
        <v/>
      </c>
      <c r="D3672" s="68" t="str">
        <f>IFERROR(VLOOKUP($B3672,APガラス性能一覧!$A$2:$M$6097,3,0),"")</f>
        <v/>
      </c>
      <c r="E3672" s="68" t="str">
        <f>IFERROR(VLOOKUP($B3672,APガラス性能一覧!$A$2:$M$6097,4,0),"")</f>
        <v/>
      </c>
      <c r="F3672" s="68" t="str">
        <f>IFERROR(VLOOKUP($B3672,APガラス性能一覧!$A$2:$M$6097,5,0),"")</f>
        <v/>
      </c>
      <c r="G3672" s="68" t="str">
        <f>IFERROR(VLOOKUP($B3672,APガラス性能一覧!$A$2:$M$6097,6,0),"")</f>
        <v/>
      </c>
      <c r="H3672" s="68" t="str">
        <f>IFERROR(VLOOKUP($B3672,APガラス性能一覧!$A$2:$M$6097,7,0),"")</f>
        <v/>
      </c>
      <c r="I3672" s="68" t="str">
        <f>IFERROR(VLOOKUP($B3672,APガラス性能一覧!$A$2:$M$6097,8,0),"")</f>
        <v/>
      </c>
      <c r="J3672" s="68" t="str">
        <f>IFERROR(VLOOKUP($B3672,APガラス性能一覧!$A$2:$M$6097,9,0),"")</f>
        <v/>
      </c>
      <c r="K3672" s="68" t="str">
        <f>IFERROR(VLOOKUP($B3672,APガラス性能一覧!$A$2:$M$6097,10,0),"")</f>
        <v/>
      </c>
      <c r="L3672" s="68" t="str">
        <f>IFERROR(VLOOKUP($B3672,APガラス性能一覧!$A$2:$M$6097,11,0),"")</f>
        <v/>
      </c>
      <c r="M3672" s="68" t="str">
        <f>IFERROR(VLOOKUP($B3672,APガラス性能一覧!$A$2:$M$6097,12,0),"")</f>
        <v/>
      </c>
      <c r="N3672" s="68" t="str">
        <f>IFERROR(VLOOKUP($B3672,APガラス性能一覧!$A$2:$M$6097,13,0),"")</f>
        <v/>
      </c>
    </row>
    <row r="3673" spans="2:14" x14ac:dyDescent="0.4">
      <c r="B3673" s="68" t="str">
        <f>IF($D$2="","",IF($E$2=0.65,IFERROR(IF(INDEX(APガラス性能一覧!A:A,MATCH(ROW(B3667),APガラス性能一覧!$O:$O,0))="","",INDEX(APガラス性能一覧!A:A,MATCH(ROW(B3667),APガラス性能一覧!$O:$O,0))),""),IFERROR(IF(INDEX(APガラス性能一覧!A:A,MATCH(ROW(B3667),APガラス性能一覧!$N:$N,0))="","",INDEX(APガラス性能一覧!A:A,MATCH(ROW(B3667),APガラス性能一覧!$N:$N,0))),"")))</f>
        <v/>
      </c>
      <c r="C3673" s="68" t="str">
        <f>IFERROR(VLOOKUP($B3673,APガラス性能一覧!$A$2:$M$6097,2,0),"")</f>
        <v/>
      </c>
      <c r="D3673" s="68" t="str">
        <f>IFERROR(VLOOKUP($B3673,APガラス性能一覧!$A$2:$M$6097,3,0),"")</f>
        <v/>
      </c>
      <c r="E3673" s="68" t="str">
        <f>IFERROR(VLOOKUP($B3673,APガラス性能一覧!$A$2:$M$6097,4,0),"")</f>
        <v/>
      </c>
      <c r="F3673" s="68" t="str">
        <f>IFERROR(VLOOKUP($B3673,APガラス性能一覧!$A$2:$M$6097,5,0),"")</f>
        <v/>
      </c>
      <c r="G3673" s="68" t="str">
        <f>IFERROR(VLOOKUP($B3673,APガラス性能一覧!$A$2:$M$6097,6,0),"")</f>
        <v/>
      </c>
      <c r="H3673" s="68" t="str">
        <f>IFERROR(VLOOKUP($B3673,APガラス性能一覧!$A$2:$M$6097,7,0),"")</f>
        <v/>
      </c>
      <c r="I3673" s="68" t="str">
        <f>IFERROR(VLOOKUP($B3673,APガラス性能一覧!$A$2:$M$6097,8,0),"")</f>
        <v/>
      </c>
      <c r="J3673" s="68" t="str">
        <f>IFERROR(VLOOKUP($B3673,APガラス性能一覧!$A$2:$M$6097,9,0),"")</f>
        <v/>
      </c>
      <c r="K3673" s="68" t="str">
        <f>IFERROR(VLOOKUP($B3673,APガラス性能一覧!$A$2:$M$6097,10,0),"")</f>
        <v/>
      </c>
      <c r="L3673" s="68" t="str">
        <f>IFERROR(VLOOKUP($B3673,APガラス性能一覧!$A$2:$M$6097,11,0),"")</f>
        <v/>
      </c>
      <c r="M3673" s="68" t="str">
        <f>IFERROR(VLOOKUP($B3673,APガラス性能一覧!$A$2:$M$6097,12,0),"")</f>
        <v/>
      </c>
      <c r="N3673" s="68" t="str">
        <f>IFERROR(VLOOKUP($B3673,APガラス性能一覧!$A$2:$M$6097,13,0),"")</f>
        <v/>
      </c>
    </row>
    <row r="3674" spans="2:14" x14ac:dyDescent="0.4">
      <c r="B3674" s="68" t="str">
        <f>IF($D$2="","",IF($E$2=0.65,IFERROR(IF(INDEX(APガラス性能一覧!A:A,MATCH(ROW(B3668),APガラス性能一覧!$O:$O,0))="","",INDEX(APガラス性能一覧!A:A,MATCH(ROW(B3668),APガラス性能一覧!$O:$O,0))),""),IFERROR(IF(INDEX(APガラス性能一覧!A:A,MATCH(ROW(B3668),APガラス性能一覧!$N:$N,0))="","",INDEX(APガラス性能一覧!A:A,MATCH(ROW(B3668),APガラス性能一覧!$N:$N,0))),"")))</f>
        <v/>
      </c>
      <c r="C3674" s="68" t="str">
        <f>IFERROR(VLOOKUP($B3674,APガラス性能一覧!$A$2:$M$6097,2,0),"")</f>
        <v/>
      </c>
      <c r="D3674" s="68" t="str">
        <f>IFERROR(VLOOKUP($B3674,APガラス性能一覧!$A$2:$M$6097,3,0),"")</f>
        <v/>
      </c>
      <c r="E3674" s="68" t="str">
        <f>IFERROR(VLOOKUP($B3674,APガラス性能一覧!$A$2:$M$6097,4,0),"")</f>
        <v/>
      </c>
      <c r="F3674" s="68" t="str">
        <f>IFERROR(VLOOKUP($B3674,APガラス性能一覧!$A$2:$M$6097,5,0),"")</f>
        <v/>
      </c>
      <c r="G3674" s="68" t="str">
        <f>IFERROR(VLOOKUP($B3674,APガラス性能一覧!$A$2:$M$6097,6,0),"")</f>
        <v/>
      </c>
      <c r="H3674" s="68" t="str">
        <f>IFERROR(VLOOKUP($B3674,APガラス性能一覧!$A$2:$M$6097,7,0),"")</f>
        <v/>
      </c>
      <c r="I3674" s="68" t="str">
        <f>IFERROR(VLOOKUP($B3674,APガラス性能一覧!$A$2:$M$6097,8,0),"")</f>
        <v/>
      </c>
      <c r="J3674" s="68" t="str">
        <f>IFERROR(VLOOKUP($B3674,APガラス性能一覧!$A$2:$M$6097,9,0),"")</f>
        <v/>
      </c>
      <c r="K3674" s="68" t="str">
        <f>IFERROR(VLOOKUP($B3674,APガラス性能一覧!$A$2:$M$6097,10,0),"")</f>
        <v/>
      </c>
      <c r="L3674" s="68" t="str">
        <f>IFERROR(VLOOKUP($B3674,APガラス性能一覧!$A$2:$M$6097,11,0),"")</f>
        <v/>
      </c>
      <c r="M3674" s="68" t="str">
        <f>IFERROR(VLOOKUP($B3674,APガラス性能一覧!$A$2:$M$6097,12,0),"")</f>
        <v/>
      </c>
      <c r="N3674" s="68" t="str">
        <f>IFERROR(VLOOKUP($B3674,APガラス性能一覧!$A$2:$M$6097,13,0),"")</f>
        <v/>
      </c>
    </row>
    <row r="3675" spans="2:14" x14ac:dyDescent="0.4">
      <c r="B3675" s="68" t="str">
        <f>IF($D$2="","",IF($E$2=0.65,IFERROR(IF(INDEX(APガラス性能一覧!A:A,MATCH(ROW(B3669),APガラス性能一覧!$O:$O,0))="","",INDEX(APガラス性能一覧!A:A,MATCH(ROW(B3669),APガラス性能一覧!$O:$O,0))),""),IFERROR(IF(INDEX(APガラス性能一覧!A:A,MATCH(ROW(B3669),APガラス性能一覧!$N:$N,0))="","",INDEX(APガラス性能一覧!A:A,MATCH(ROW(B3669),APガラス性能一覧!$N:$N,0))),"")))</f>
        <v/>
      </c>
      <c r="C3675" s="68" t="str">
        <f>IFERROR(VLOOKUP($B3675,APガラス性能一覧!$A$2:$M$6097,2,0),"")</f>
        <v/>
      </c>
      <c r="D3675" s="68" t="str">
        <f>IFERROR(VLOOKUP($B3675,APガラス性能一覧!$A$2:$M$6097,3,0),"")</f>
        <v/>
      </c>
      <c r="E3675" s="68" t="str">
        <f>IFERROR(VLOOKUP($B3675,APガラス性能一覧!$A$2:$M$6097,4,0),"")</f>
        <v/>
      </c>
      <c r="F3675" s="68" t="str">
        <f>IFERROR(VLOOKUP($B3675,APガラス性能一覧!$A$2:$M$6097,5,0),"")</f>
        <v/>
      </c>
      <c r="G3675" s="68" t="str">
        <f>IFERROR(VLOOKUP($B3675,APガラス性能一覧!$A$2:$M$6097,6,0),"")</f>
        <v/>
      </c>
      <c r="H3675" s="68" t="str">
        <f>IFERROR(VLOOKUP($B3675,APガラス性能一覧!$A$2:$M$6097,7,0),"")</f>
        <v/>
      </c>
      <c r="I3675" s="68" t="str">
        <f>IFERROR(VLOOKUP($B3675,APガラス性能一覧!$A$2:$M$6097,8,0),"")</f>
        <v/>
      </c>
      <c r="J3675" s="68" t="str">
        <f>IFERROR(VLOOKUP($B3675,APガラス性能一覧!$A$2:$M$6097,9,0),"")</f>
        <v/>
      </c>
      <c r="K3675" s="68" t="str">
        <f>IFERROR(VLOOKUP($B3675,APガラス性能一覧!$A$2:$M$6097,10,0),"")</f>
        <v/>
      </c>
      <c r="L3675" s="68" t="str">
        <f>IFERROR(VLOOKUP($B3675,APガラス性能一覧!$A$2:$M$6097,11,0),"")</f>
        <v/>
      </c>
      <c r="M3675" s="68" t="str">
        <f>IFERROR(VLOOKUP($B3675,APガラス性能一覧!$A$2:$M$6097,12,0),"")</f>
        <v/>
      </c>
      <c r="N3675" s="68" t="str">
        <f>IFERROR(VLOOKUP($B3675,APガラス性能一覧!$A$2:$M$6097,13,0),"")</f>
        <v/>
      </c>
    </row>
    <row r="3676" spans="2:14" x14ac:dyDescent="0.4">
      <c r="B3676" s="68" t="str">
        <f>IF($D$2="","",IF($E$2=0.65,IFERROR(IF(INDEX(APガラス性能一覧!A:A,MATCH(ROW(B3670),APガラス性能一覧!$O:$O,0))="","",INDEX(APガラス性能一覧!A:A,MATCH(ROW(B3670),APガラス性能一覧!$O:$O,0))),""),IFERROR(IF(INDEX(APガラス性能一覧!A:A,MATCH(ROW(B3670),APガラス性能一覧!$N:$N,0))="","",INDEX(APガラス性能一覧!A:A,MATCH(ROW(B3670),APガラス性能一覧!$N:$N,0))),"")))</f>
        <v/>
      </c>
      <c r="C3676" s="68" t="str">
        <f>IFERROR(VLOOKUP($B3676,APガラス性能一覧!$A$2:$M$6097,2,0),"")</f>
        <v/>
      </c>
      <c r="D3676" s="68" t="str">
        <f>IFERROR(VLOOKUP($B3676,APガラス性能一覧!$A$2:$M$6097,3,0),"")</f>
        <v/>
      </c>
      <c r="E3676" s="68" t="str">
        <f>IFERROR(VLOOKUP($B3676,APガラス性能一覧!$A$2:$M$6097,4,0),"")</f>
        <v/>
      </c>
      <c r="F3676" s="68" t="str">
        <f>IFERROR(VLOOKUP($B3676,APガラス性能一覧!$A$2:$M$6097,5,0),"")</f>
        <v/>
      </c>
      <c r="G3676" s="68" t="str">
        <f>IFERROR(VLOOKUP($B3676,APガラス性能一覧!$A$2:$M$6097,6,0),"")</f>
        <v/>
      </c>
      <c r="H3676" s="68" t="str">
        <f>IFERROR(VLOOKUP($B3676,APガラス性能一覧!$A$2:$M$6097,7,0),"")</f>
        <v/>
      </c>
      <c r="I3676" s="68" t="str">
        <f>IFERROR(VLOOKUP($B3676,APガラス性能一覧!$A$2:$M$6097,8,0),"")</f>
        <v/>
      </c>
      <c r="J3676" s="68" t="str">
        <f>IFERROR(VLOOKUP($B3676,APガラス性能一覧!$A$2:$M$6097,9,0),"")</f>
        <v/>
      </c>
      <c r="K3676" s="68" t="str">
        <f>IFERROR(VLOOKUP($B3676,APガラス性能一覧!$A$2:$M$6097,10,0),"")</f>
        <v/>
      </c>
      <c r="L3676" s="68" t="str">
        <f>IFERROR(VLOOKUP($B3676,APガラス性能一覧!$A$2:$M$6097,11,0),"")</f>
        <v/>
      </c>
      <c r="M3676" s="68" t="str">
        <f>IFERROR(VLOOKUP($B3676,APガラス性能一覧!$A$2:$M$6097,12,0),"")</f>
        <v/>
      </c>
      <c r="N3676" s="68" t="str">
        <f>IFERROR(VLOOKUP($B3676,APガラス性能一覧!$A$2:$M$6097,13,0),"")</f>
        <v/>
      </c>
    </row>
    <row r="3677" spans="2:14" x14ac:dyDescent="0.4">
      <c r="B3677" s="68" t="str">
        <f>IF($D$2="","",IF($E$2=0.65,IFERROR(IF(INDEX(APガラス性能一覧!A:A,MATCH(ROW(B3671),APガラス性能一覧!$O:$O,0))="","",INDEX(APガラス性能一覧!A:A,MATCH(ROW(B3671),APガラス性能一覧!$O:$O,0))),""),IFERROR(IF(INDEX(APガラス性能一覧!A:A,MATCH(ROW(B3671),APガラス性能一覧!$N:$N,0))="","",INDEX(APガラス性能一覧!A:A,MATCH(ROW(B3671),APガラス性能一覧!$N:$N,0))),"")))</f>
        <v/>
      </c>
      <c r="C3677" s="68" t="str">
        <f>IFERROR(VLOOKUP($B3677,APガラス性能一覧!$A$2:$M$6097,2,0),"")</f>
        <v/>
      </c>
      <c r="D3677" s="68" t="str">
        <f>IFERROR(VLOOKUP($B3677,APガラス性能一覧!$A$2:$M$6097,3,0),"")</f>
        <v/>
      </c>
      <c r="E3677" s="68" t="str">
        <f>IFERROR(VLOOKUP($B3677,APガラス性能一覧!$A$2:$M$6097,4,0),"")</f>
        <v/>
      </c>
      <c r="F3677" s="68" t="str">
        <f>IFERROR(VLOOKUP($B3677,APガラス性能一覧!$A$2:$M$6097,5,0),"")</f>
        <v/>
      </c>
      <c r="G3677" s="68" t="str">
        <f>IFERROR(VLOOKUP($B3677,APガラス性能一覧!$A$2:$M$6097,6,0),"")</f>
        <v/>
      </c>
      <c r="H3677" s="68" t="str">
        <f>IFERROR(VLOOKUP($B3677,APガラス性能一覧!$A$2:$M$6097,7,0),"")</f>
        <v/>
      </c>
      <c r="I3677" s="68" t="str">
        <f>IFERROR(VLOOKUP($B3677,APガラス性能一覧!$A$2:$M$6097,8,0),"")</f>
        <v/>
      </c>
      <c r="J3677" s="68" t="str">
        <f>IFERROR(VLOOKUP($B3677,APガラス性能一覧!$A$2:$M$6097,9,0),"")</f>
        <v/>
      </c>
      <c r="K3677" s="68" t="str">
        <f>IFERROR(VLOOKUP($B3677,APガラス性能一覧!$A$2:$M$6097,10,0),"")</f>
        <v/>
      </c>
      <c r="L3677" s="68" t="str">
        <f>IFERROR(VLOOKUP($B3677,APガラス性能一覧!$A$2:$M$6097,11,0),"")</f>
        <v/>
      </c>
      <c r="M3677" s="68" t="str">
        <f>IFERROR(VLOOKUP($B3677,APガラス性能一覧!$A$2:$M$6097,12,0),"")</f>
        <v/>
      </c>
      <c r="N3677" s="68" t="str">
        <f>IFERROR(VLOOKUP($B3677,APガラス性能一覧!$A$2:$M$6097,13,0),"")</f>
        <v/>
      </c>
    </row>
    <row r="3678" spans="2:14" x14ac:dyDescent="0.4">
      <c r="B3678" s="68" t="str">
        <f>IF($D$2="","",IF($E$2=0.65,IFERROR(IF(INDEX(APガラス性能一覧!A:A,MATCH(ROW(B3672),APガラス性能一覧!$O:$O,0))="","",INDEX(APガラス性能一覧!A:A,MATCH(ROW(B3672),APガラス性能一覧!$O:$O,0))),""),IFERROR(IF(INDEX(APガラス性能一覧!A:A,MATCH(ROW(B3672),APガラス性能一覧!$N:$N,0))="","",INDEX(APガラス性能一覧!A:A,MATCH(ROW(B3672),APガラス性能一覧!$N:$N,0))),"")))</f>
        <v/>
      </c>
      <c r="C3678" s="68" t="str">
        <f>IFERROR(VLOOKUP($B3678,APガラス性能一覧!$A$2:$M$6097,2,0),"")</f>
        <v/>
      </c>
      <c r="D3678" s="68" t="str">
        <f>IFERROR(VLOOKUP($B3678,APガラス性能一覧!$A$2:$M$6097,3,0),"")</f>
        <v/>
      </c>
      <c r="E3678" s="68" t="str">
        <f>IFERROR(VLOOKUP($B3678,APガラス性能一覧!$A$2:$M$6097,4,0),"")</f>
        <v/>
      </c>
      <c r="F3678" s="68" t="str">
        <f>IFERROR(VLOOKUP($B3678,APガラス性能一覧!$A$2:$M$6097,5,0),"")</f>
        <v/>
      </c>
      <c r="G3678" s="68" t="str">
        <f>IFERROR(VLOOKUP($B3678,APガラス性能一覧!$A$2:$M$6097,6,0),"")</f>
        <v/>
      </c>
      <c r="H3678" s="68" t="str">
        <f>IFERROR(VLOOKUP($B3678,APガラス性能一覧!$A$2:$M$6097,7,0),"")</f>
        <v/>
      </c>
      <c r="I3678" s="68" t="str">
        <f>IFERROR(VLOOKUP($B3678,APガラス性能一覧!$A$2:$M$6097,8,0),"")</f>
        <v/>
      </c>
      <c r="J3678" s="68" t="str">
        <f>IFERROR(VLOOKUP($B3678,APガラス性能一覧!$A$2:$M$6097,9,0),"")</f>
        <v/>
      </c>
      <c r="K3678" s="68" t="str">
        <f>IFERROR(VLOOKUP($B3678,APガラス性能一覧!$A$2:$M$6097,10,0),"")</f>
        <v/>
      </c>
      <c r="L3678" s="68" t="str">
        <f>IFERROR(VLOOKUP($B3678,APガラス性能一覧!$A$2:$M$6097,11,0),"")</f>
        <v/>
      </c>
      <c r="M3678" s="68" t="str">
        <f>IFERROR(VLOOKUP($B3678,APガラス性能一覧!$A$2:$M$6097,12,0),"")</f>
        <v/>
      </c>
      <c r="N3678" s="68" t="str">
        <f>IFERROR(VLOOKUP($B3678,APガラス性能一覧!$A$2:$M$6097,13,0),"")</f>
        <v/>
      </c>
    </row>
    <row r="3679" spans="2:14" x14ac:dyDescent="0.4">
      <c r="B3679" s="68" t="str">
        <f>IF($D$2="","",IF($E$2=0.65,IFERROR(IF(INDEX(APガラス性能一覧!A:A,MATCH(ROW(B3673),APガラス性能一覧!$O:$O,0))="","",INDEX(APガラス性能一覧!A:A,MATCH(ROW(B3673),APガラス性能一覧!$O:$O,0))),""),IFERROR(IF(INDEX(APガラス性能一覧!A:A,MATCH(ROW(B3673),APガラス性能一覧!$N:$N,0))="","",INDEX(APガラス性能一覧!A:A,MATCH(ROW(B3673),APガラス性能一覧!$N:$N,0))),"")))</f>
        <v/>
      </c>
      <c r="C3679" s="68" t="str">
        <f>IFERROR(VLOOKUP($B3679,APガラス性能一覧!$A$2:$M$6097,2,0),"")</f>
        <v/>
      </c>
      <c r="D3679" s="68" t="str">
        <f>IFERROR(VLOOKUP($B3679,APガラス性能一覧!$A$2:$M$6097,3,0),"")</f>
        <v/>
      </c>
      <c r="E3679" s="68" t="str">
        <f>IFERROR(VLOOKUP($B3679,APガラス性能一覧!$A$2:$M$6097,4,0),"")</f>
        <v/>
      </c>
      <c r="F3679" s="68" t="str">
        <f>IFERROR(VLOOKUP($B3679,APガラス性能一覧!$A$2:$M$6097,5,0),"")</f>
        <v/>
      </c>
      <c r="G3679" s="68" t="str">
        <f>IFERROR(VLOOKUP($B3679,APガラス性能一覧!$A$2:$M$6097,6,0),"")</f>
        <v/>
      </c>
      <c r="H3679" s="68" t="str">
        <f>IFERROR(VLOOKUP($B3679,APガラス性能一覧!$A$2:$M$6097,7,0),"")</f>
        <v/>
      </c>
      <c r="I3679" s="68" t="str">
        <f>IFERROR(VLOOKUP($B3679,APガラス性能一覧!$A$2:$M$6097,8,0),"")</f>
        <v/>
      </c>
      <c r="J3679" s="68" t="str">
        <f>IFERROR(VLOOKUP($B3679,APガラス性能一覧!$A$2:$M$6097,9,0),"")</f>
        <v/>
      </c>
      <c r="K3679" s="68" t="str">
        <f>IFERROR(VLOOKUP($B3679,APガラス性能一覧!$A$2:$M$6097,10,0),"")</f>
        <v/>
      </c>
      <c r="L3679" s="68" t="str">
        <f>IFERROR(VLOOKUP($B3679,APガラス性能一覧!$A$2:$M$6097,11,0),"")</f>
        <v/>
      </c>
      <c r="M3679" s="68" t="str">
        <f>IFERROR(VLOOKUP($B3679,APガラス性能一覧!$A$2:$M$6097,12,0),"")</f>
        <v/>
      </c>
      <c r="N3679" s="68" t="str">
        <f>IFERROR(VLOOKUP($B3679,APガラス性能一覧!$A$2:$M$6097,13,0),"")</f>
        <v/>
      </c>
    </row>
    <row r="3680" spans="2:14" x14ac:dyDescent="0.4">
      <c r="B3680" s="68" t="str">
        <f>IF($D$2="","",IF($E$2=0.65,IFERROR(IF(INDEX(APガラス性能一覧!A:A,MATCH(ROW(B3674),APガラス性能一覧!$O:$O,0))="","",INDEX(APガラス性能一覧!A:A,MATCH(ROW(B3674),APガラス性能一覧!$O:$O,0))),""),IFERROR(IF(INDEX(APガラス性能一覧!A:A,MATCH(ROW(B3674),APガラス性能一覧!$N:$N,0))="","",INDEX(APガラス性能一覧!A:A,MATCH(ROW(B3674),APガラス性能一覧!$N:$N,0))),"")))</f>
        <v/>
      </c>
      <c r="C3680" s="68" t="str">
        <f>IFERROR(VLOOKUP($B3680,APガラス性能一覧!$A$2:$M$6097,2,0),"")</f>
        <v/>
      </c>
      <c r="D3680" s="68" t="str">
        <f>IFERROR(VLOOKUP($B3680,APガラス性能一覧!$A$2:$M$6097,3,0),"")</f>
        <v/>
      </c>
      <c r="E3680" s="68" t="str">
        <f>IFERROR(VLOOKUP($B3680,APガラス性能一覧!$A$2:$M$6097,4,0),"")</f>
        <v/>
      </c>
      <c r="F3680" s="68" t="str">
        <f>IFERROR(VLOOKUP($B3680,APガラス性能一覧!$A$2:$M$6097,5,0),"")</f>
        <v/>
      </c>
      <c r="G3680" s="68" t="str">
        <f>IFERROR(VLOOKUP($B3680,APガラス性能一覧!$A$2:$M$6097,6,0),"")</f>
        <v/>
      </c>
      <c r="H3680" s="68" t="str">
        <f>IFERROR(VLOOKUP($B3680,APガラス性能一覧!$A$2:$M$6097,7,0),"")</f>
        <v/>
      </c>
      <c r="I3680" s="68" t="str">
        <f>IFERROR(VLOOKUP($B3680,APガラス性能一覧!$A$2:$M$6097,8,0),"")</f>
        <v/>
      </c>
      <c r="J3680" s="68" t="str">
        <f>IFERROR(VLOOKUP($B3680,APガラス性能一覧!$A$2:$M$6097,9,0),"")</f>
        <v/>
      </c>
      <c r="K3680" s="68" t="str">
        <f>IFERROR(VLOOKUP($B3680,APガラス性能一覧!$A$2:$M$6097,10,0),"")</f>
        <v/>
      </c>
      <c r="L3680" s="68" t="str">
        <f>IFERROR(VLOOKUP($B3680,APガラス性能一覧!$A$2:$M$6097,11,0),"")</f>
        <v/>
      </c>
      <c r="M3680" s="68" t="str">
        <f>IFERROR(VLOOKUP($B3680,APガラス性能一覧!$A$2:$M$6097,12,0),"")</f>
        <v/>
      </c>
      <c r="N3680" s="68" t="str">
        <f>IFERROR(VLOOKUP($B3680,APガラス性能一覧!$A$2:$M$6097,13,0),"")</f>
        <v/>
      </c>
    </row>
    <row r="3681" spans="2:14" x14ac:dyDescent="0.4">
      <c r="B3681" s="68" t="str">
        <f>IF($D$2="","",IF($E$2=0.65,IFERROR(IF(INDEX(APガラス性能一覧!A:A,MATCH(ROW(B3675),APガラス性能一覧!$O:$O,0))="","",INDEX(APガラス性能一覧!A:A,MATCH(ROW(B3675),APガラス性能一覧!$O:$O,0))),""),IFERROR(IF(INDEX(APガラス性能一覧!A:A,MATCH(ROW(B3675),APガラス性能一覧!$N:$N,0))="","",INDEX(APガラス性能一覧!A:A,MATCH(ROW(B3675),APガラス性能一覧!$N:$N,0))),"")))</f>
        <v/>
      </c>
      <c r="C3681" s="68" t="str">
        <f>IFERROR(VLOOKUP($B3681,APガラス性能一覧!$A$2:$M$6097,2,0),"")</f>
        <v/>
      </c>
      <c r="D3681" s="68" t="str">
        <f>IFERROR(VLOOKUP($B3681,APガラス性能一覧!$A$2:$M$6097,3,0),"")</f>
        <v/>
      </c>
      <c r="E3681" s="68" t="str">
        <f>IFERROR(VLOOKUP($B3681,APガラス性能一覧!$A$2:$M$6097,4,0),"")</f>
        <v/>
      </c>
      <c r="F3681" s="68" t="str">
        <f>IFERROR(VLOOKUP($B3681,APガラス性能一覧!$A$2:$M$6097,5,0),"")</f>
        <v/>
      </c>
      <c r="G3681" s="68" t="str">
        <f>IFERROR(VLOOKUP($B3681,APガラス性能一覧!$A$2:$M$6097,6,0),"")</f>
        <v/>
      </c>
      <c r="H3681" s="68" t="str">
        <f>IFERROR(VLOOKUP($B3681,APガラス性能一覧!$A$2:$M$6097,7,0),"")</f>
        <v/>
      </c>
      <c r="I3681" s="68" t="str">
        <f>IFERROR(VLOOKUP($B3681,APガラス性能一覧!$A$2:$M$6097,8,0),"")</f>
        <v/>
      </c>
      <c r="J3681" s="68" t="str">
        <f>IFERROR(VLOOKUP($B3681,APガラス性能一覧!$A$2:$M$6097,9,0),"")</f>
        <v/>
      </c>
      <c r="K3681" s="68" t="str">
        <f>IFERROR(VLOOKUP($B3681,APガラス性能一覧!$A$2:$M$6097,10,0),"")</f>
        <v/>
      </c>
      <c r="L3681" s="68" t="str">
        <f>IFERROR(VLOOKUP($B3681,APガラス性能一覧!$A$2:$M$6097,11,0),"")</f>
        <v/>
      </c>
      <c r="M3681" s="68" t="str">
        <f>IFERROR(VLOOKUP($B3681,APガラス性能一覧!$A$2:$M$6097,12,0),"")</f>
        <v/>
      </c>
      <c r="N3681" s="68" t="str">
        <f>IFERROR(VLOOKUP($B3681,APガラス性能一覧!$A$2:$M$6097,13,0),"")</f>
        <v/>
      </c>
    </row>
    <row r="3682" spans="2:14" x14ac:dyDescent="0.4">
      <c r="B3682" s="68" t="str">
        <f>IF($D$2="","",IF($E$2=0.65,IFERROR(IF(INDEX(APガラス性能一覧!A:A,MATCH(ROW(B3676),APガラス性能一覧!$O:$O,0))="","",INDEX(APガラス性能一覧!A:A,MATCH(ROW(B3676),APガラス性能一覧!$O:$O,0))),""),IFERROR(IF(INDEX(APガラス性能一覧!A:A,MATCH(ROW(B3676),APガラス性能一覧!$N:$N,0))="","",INDEX(APガラス性能一覧!A:A,MATCH(ROW(B3676),APガラス性能一覧!$N:$N,0))),"")))</f>
        <v/>
      </c>
      <c r="C3682" s="68" t="str">
        <f>IFERROR(VLOOKUP($B3682,APガラス性能一覧!$A$2:$M$6097,2,0),"")</f>
        <v/>
      </c>
      <c r="D3682" s="68" t="str">
        <f>IFERROR(VLOOKUP($B3682,APガラス性能一覧!$A$2:$M$6097,3,0),"")</f>
        <v/>
      </c>
      <c r="E3682" s="68" t="str">
        <f>IFERROR(VLOOKUP($B3682,APガラス性能一覧!$A$2:$M$6097,4,0),"")</f>
        <v/>
      </c>
      <c r="F3682" s="68" t="str">
        <f>IFERROR(VLOOKUP($B3682,APガラス性能一覧!$A$2:$M$6097,5,0),"")</f>
        <v/>
      </c>
      <c r="G3682" s="68" t="str">
        <f>IFERROR(VLOOKUP($B3682,APガラス性能一覧!$A$2:$M$6097,6,0),"")</f>
        <v/>
      </c>
      <c r="H3682" s="68" t="str">
        <f>IFERROR(VLOOKUP($B3682,APガラス性能一覧!$A$2:$M$6097,7,0),"")</f>
        <v/>
      </c>
      <c r="I3682" s="68" t="str">
        <f>IFERROR(VLOOKUP($B3682,APガラス性能一覧!$A$2:$M$6097,8,0),"")</f>
        <v/>
      </c>
      <c r="J3682" s="68" t="str">
        <f>IFERROR(VLOOKUP($B3682,APガラス性能一覧!$A$2:$M$6097,9,0),"")</f>
        <v/>
      </c>
      <c r="K3682" s="68" t="str">
        <f>IFERROR(VLOOKUP($B3682,APガラス性能一覧!$A$2:$M$6097,10,0),"")</f>
        <v/>
      </c>
      <c r="L3682" s="68" t="str">
        <f>IFERROR(VLOOKUP($B3682,APガラス性能一覧!$A$2:$M$6097,11,0),"")</f>
        <v/>
      </c>
      <c r="M3682" s="68" t="str">
        <f>IFERROR(VLOOKUP($B3682,APガラス性能一覧!$A$2:$M$6097,12,0),"")</f>
        <v/>
      </c>
      <c r="N3682" s="68" t="str">
        <f>IFERROR(VLOOKUP($B3682,APガラス性能一覧!$A$2:$M$6097,13,0),"")</f>
        <v/>
      </c>
    </row>
    <row r="3683" spans="2:14" x14ac:dyDescent="0.4">
      <c r="B3683" s="68" t="str">
        <f>IF($D$2="","",IF($E$2=0.65,IFERROR(IF(INDEX(APガラス性能一覧!A:A,MATCH(ROW(B3677),APガラス性能一覧!$O:$O,0))="","",INDEX(APガラス性能一覧!A:A,MATCH(ROW(B3677),APガラス性能一覧!$O:$O,0))),""),IFERROR(IF(INDEX(APガラス性能一覧!A:A,MATCH(ROW(B3677),APガラス性能一覧!$N:$N,0))="","",INDEX(APガラス性能一覧!A:A,MATCH(ROW(B3677),APガラス性能一覧!$N:$N,0))),"")))</f>
        <v/>
      </c>
      <c r="C3683" s="68" t="str">
        <f>IFERROR(VLOOKUP($B3683,APガラス性能一覧!$A$2:$M$6097,2,0),"")</f>
        <v/>
      </c>
      <c r="D3683" s="68" t="str">
        <f>IFERROR(VLOOKUP($B3683,APガラス性能一覧!$A$2:$M$6097,3,0),"")</f>
        <v/>
      </c>
      <c r="E3683" s="68" t="str">
        <f>IFERROR(VLOOKUP($B3683,APガラス性能一覧!$A$2:$M$6097,4,0),"")</f>
        <v/>
      </c>
      <c r="F3683" s="68" t="str">
        <f>IFERROR(VLOOKUP($B3683,APガラス性能一覧!$A$2:$M$6097,5,0),"")</f>
        <v/>
      </c>
      <c r="G3683" s="68" t="str">
        <f>IFERROR(VLOOKUP($B3683,APガラス性能一覧!$A$2:$M$6097,6,0),"")</f>
        <v/>
      </c>
      <c r="H3683" s="68" t="str">
        <f>IFERROR(VLOOKUP($B3683,APガラス性能一覧!$A$2:$M$6097,7,0),"")</f>
        <v/>
      </c>
      <c r="I3683" s="68" t="str">
        <f>IFERROR(VLOOKUP($B3683,APガラス性能一覧!$A$2:$M$6097,8,0),"")</f>
        <v/>
      </c>
      <c r="J3683" s="68" t="str">
        <f>IFERROR(VLOOKUP($B3683,APガラス性能一覧!$A$2:$M$6097,9,0),"")</f>
        <v/>
      </c>
      <c r="K3683" s="68" t="str">
        <f>IFERROR(VLOOKUP($B3683,APガラス性能一覧!$A$2:$M$6097,10,0),"")</f>
        <v/>
      </c>
      <c r="L3683" s="68" t="str">
        <f>IFERROR(VLOOKUP($B3683,APガラス性能一覧!$A$2:$M$6097,11,0),"")</f>
        <v/>
      </c>
      <c r="M3683" s="68" t="str">
        <f>IFERROR(VLOOKUP($B3683,APガラス性能一覧!$A$2:$M$6097,12,0),"")</f>
        <v/>
      </c>
      <c r="N3683" s="68" t="str">
        <f>IFERROR(VLOOKUP($B3683,APガラス性能一覧!$A$2:$M$6097,13,0),"")</f>
        <v/>
      </c>
    </row>
    <row r="3684" spans="2:14" x14ac:dyDescent="0.4">
      <c r="B3684" s="68" t="str">
        <f>IF($D$2="","",IF($E$2=0.65,IFERROR(IF(INDEX(APガラス性能一覧!A:A,MATCH(ROW(B3678),APガラス性能一覧!$O:$O,0))="","",INDEX(APガラス性能一覧!A:A,MATCH(ROW(B3678),APガラス性能一覧!$O:$O,0))),""),IFERROR(IF(INDEX(APガラス性能一覧!A:A,MATCH(ROW(B3678),APガラス性能一覧!$N:$N,0))="","",INDEX(APガラス性能一覧!A:A,MATCH(ROW(B3678),APガラス性能一覧!$N:$N,0))),"")))</f>
        <v/>
      </c>
      <c r="C3684" s="68" t="str">
        <f>IFERROR(VLOOKUP($B3684,APガラス性能一覧!$A$2:$M$6097,2,0),"")</f>
        <v/>
      </c>
      <c r="D3684" s="68" t="str">
        <f>IFERROR(VLOOKUP($B3684,APガラス性能一覧!$A$2:$M$6097,3,0),"")</f>
        <v/>
      </c>
      <c r="E3684" s="68" t="str">
        <f>IFERROR(VLOOKUP($B3684,APガラス性能一覧!$A$2:$M$6097,4,0),"")</f>
        <v/>
      </c>
      <c r="F3684" s="68" t="str">
        <f>IFERROR(VLOOKUP($B3684,APガラス性能一覧!$A$2:$M$6097,5,0),"")</f>
        <v/>
      </c>
      <c r="G3684" s="68" t="str">
        <f>IFERROR(VLOOKUP($B3684,APガラス性能一覧!$A$2:$M$6097,6,0),"")</f>
        <v/>
      </c>
      <c r="H3684" s="68" t="str">
        <f>IFERROR(VLOOKUP($B3684,APガラス性能一覧!$A$2:$M$6097,7,0),"")</f>
        <v/>
      </c>
      <c r="I3684" s="68" t="str">
        <f>IFERROR(VLOOKUP($B3684,APガラス性能一覧!$A$2:$M$6097,8,0),"")</f>
        <v/>
      </c>
      <c r="J3684" s="68" t="str">
        <f>IFERROR(VLOOKUP($B3684,APガラス性能一覧!$A$2:$M$6097,9,0),"")</f>
        <v/>
      </c>
      <c r="K3684" s="68" t="str">
        <f>IFERROR(VLOOKUP($B3684,APガラス性能一覧!$A$2:$M$6097,10,0),"")</f>
        <v/>
      </c>
      <c r="L3684" s="68" t="str">
        <f>IFERROR(VLOOKUP($B3684,APガラス性能一覧!$A$2:$M$6097,11,0),"")</f>
        <v/>
      </c>
      <c r="M3684" s="68" t="str">
        <f>IFERROR(VLOOKUP($B3684,APガラス性能一覧!$A$2:$M$6097,12,0),"")</f>
        <v/>
      </c>
      <c r="N3684" s="68" t="str">
        <f>IFERROR(VLOOKUP($B3684,APガラス性能一覧!$A$2:$M$6097,13,0),"")</f>
        <v/>
      </c>
    </row>
    <row r="3685" spans="2:14" x14ac:dyDescent="0.4">
      <c r="B3685" s="68" t="str">
        <f>IF($D$2="","",IF($E$2=0.65,IFERROR(IF(INDEX(APガラス性能一覧!A:A,MATCH(ROW(B3679),APガラス性能一覧!$O:$O,0))="","",INDEX(APガラス性能一覧!A:A,MATCH(ROW(B3679),APガラス性能一覧!$O:$O,0))),""),IFERROR(IF(INDEX(APガラス性能一覧!A:A,MATCH(ROW(B3679),APガラス性能一覧!$N:$N,0))="","",INDEX(APガラス性能一覧!A:A,MATCH(ROW(B3679),APガラス性能一覧!$N:$N,0))),"")))</f>
        <v/>
      </c>
      <c r="C3685" s="68" t="str">
        <f>IFERROR(VLOOKUP($B3685,APガラス性能一覧!$A$2:$M$6097,2,0),"")</f>
        <v/>
      </c>
      <c r="D3685" s="68" t="str">
        <f>IFERROR(VLOOKUP($B3685,APガラス性能一覧!$A$2:$M$6097,3,0),"")</f>
        <v/>
      </c>
      <c r="E3685" s="68" t="str">
        <f>IFERROR(VLOOKUP($B3685,APガラス性能一覧!$A$2:$M$6097,4,0),"")</f>
        <v/>
      </c>
      <c r="F3685" s="68" t="str">
        <f>IFERROR(VLOOKUP($B3685,APガラス性能一覧!$A$2:$M$6097,5,0),"")</f>
        <v/>
      </c>
      <c r="G3685" s="68" t="str">
        <f>IFERROR(VLOOKUP($B3685,APガラス性能一覧!$A$2:$M$6097,6,0),"")</f>
        <v/>
      </c>
      <c r="H3685" s="68" t="str">
        <f>IFERROR(VLOOKUP($B3685,APガラス性能一覧!$A$2:$M$6097,7,0),"")</f>
        <v/>
      </c>
      <c r="I3685" s="68" t="str">
        <f>IFERROR(VLOOKUP($B3685,APガラス性能一覧!$A$2:$M$6097,8,0),"")</f>
        <v/>
      </c>
      <c r="J3685" s="68" t="str">
        <f>IFERROR(VLOOKUP($B3685,APガラス性能一覧!$A$2:$M$6097,9,0),"")</f>
        <v/>
      </c>
      <c r="K3685" s="68" t="str">
        <f>IFERROR(VLOOKUP($B3685,APガラス性能一覧!$A$2:$M$6097,10,0),"")</f>
        <v/>
      </c>
      <c r="L3685" s="68" t="str">
        <f>IFERROR(VLOOKUP($B3685,APガラス性能一覧!$A$2:$M$6097,11,0),"")</f>
        <v/>
      </c>
      <c r="M3685" s="68" t="str">
        <f>IFERROR(VLOOKUP($B3685,APガラス性能一覧!$A$2:$M$6097,12,0),"")</f>
        <v/>
      </c>
      <c r="N3685" s="68" t="str">
        <f>IFERROR(VLOOKUP($B3685,APガラス性能一覧!$A$2:$M$6097,13,0),"")</f>
        <v/>
      </c>
    </row>
    <row r="3686" spans="2:14" x14ac:dyDescent="0.4">
      <c r="B3686" s="68" t="str">
        <f>IF($D$2="","",IF($E$2=0.65,IFERROR(IF(INDEX(APガラス性能一覧!A:A,MATCH(ROW(B3680),APガラス性能一覧!$O:$O,0))="","",INDEX(APガラス性能一覧!A:A,MATCH(ROW(B3680),APガラス性能一覧!$O:$O,0))),""),IFERROR(IF(INDEX(APガラス性能一覧!A:A,MATCH(ROW(B3680),APガラス性能一覧!$N:$N,0))="","",INDEX(APガラス性能一覧!A:A,MATCH(ROW(B3680),APガラス性能一覧!$N:$N,0))),"")))</f>
        <v/>
      </c>
      <c r="C3686" s="68" t="str">
        <f>IFERROR(VLOOKUP($B3686,APガラス性能一覧!$A$2:$M$6097,2,0),"")</f>
        <v/>
      </c>
      <c r="D3686" s="68" t="str">
        <f>IFERROR(VLOOKUP($B3686,APガラス性能一覧!$A$2:$M$6097,3,0),"")</f>
        <v/>
      </c>
      <c r="E3686" s="68" t="str">
        <f>IFERROR(VLOOKUP($B3686,APガラス性能一覧!$A$2:$M$6097,4,0),"")</f>
        <v/>
      </c>
      <c r="F3686" s="68" t="str">
        <f>IFERROR(VLOOKUP($B3686,APガラス性能一覧!$A$2:$M$6097,5,0),"")</f>
        <v/>
      </c>
      <c r="G3686" s="68" t="str">
        <f>IFERROR(VLOOKUP($B3686,APガラス性能一覧!$A$2:$M$6097,6,0),"")</f>
        <v/>
      </c>
      <c r="H3686" s="68" t="str">
        <f>IFERROR(VLOOKUP($B3686,APガラス性能一覧!$A$2:$M$6097,7,0),"")</f>
        <v/>
      </c>
      <c r="I3686" s="68" t="str">
        <f>IFERROR(VLOOKUP($B3686,APガラス性能一覧!$A$2:$M$6097,8,0),"")</f>
        <v/>
      </c>
      <c r="J3686" s="68" t="str">
        <f>IFERROR(VLOOKUP($B3686,APガラス性能一覧!$A$2:$M$6097,9,0),"")</f>
        <v/>
      </c>
      <c r="K3686" s="68" t="str">
        <f>IFERROR(VLOOKUP($B3686,APガラス性能一覧!$A$2:$M$6097,10,0),"")</f>
        <v/>
      </c>
      <c r="L3686" s="68" t="str">
        <f>IFERROR(VLOOKUP($B3686,APガラス性能一覧!$A$2:$M$6097,11,0),"")</f>
        <v/>
      </c>
      <c r="M3686" s="68" t="str">
        <f>IFERROR(VLOOKUP($B3686,APガラス性能一覧!$A$2:$M$6097,12,0),"")</f>
        <v/>
      </c>
      <c r="N3686" s="68" t="str">
        <f>IFERROR(VLOOKUP($B3686,APガラス性能一覧!$A$2:$M$6097,13,0),"")</f>
        <v/>
      </c>
    </row>
    <row r="3687" spans="2:14" x14ac:dyDescent="0.4">
      <c r="B3687" s="68" t="str">
        <f>IF($D$2="","",IF($E$2=0.65,IFERROR(IF(INDEX(APガラス性能一覧!A:A,MATCH(ROW(B3681),APガラス性能一覧!$O:$O,0))="","",INDEX(APガラス性能一覧!A:A,MATCH(ROW(B3681),APガラス性能一覧!$O:$O,0))),""),IFERROR(IF(INDEX(APガラス性能一覧!A:A,MATCH(ROW(B3681),APガラス性能一覧!$N:$N,0))="","",INDEX(APガラス性能一覧!A:A,MATCH(ROW(B3681),APガラス性能一覧!$N:$N,0))),"")))</f>
        <v/>
      </c>
      <c r="C3687" s="68" t="str">
        <f>IFERROR(VLOOKUP($B3687,APガラス性能一覧!$A$2:$M$6097,2,0),"")</f>
        <v/>
      </c>
      <c r="D3687" s="68" t="str">
        <f>IFERROR(VLOOKUP($B3687,APガラス性能一覧!$A$2:$M$6097,3,0),"")</f>
        <v/>
      </c>
      <c r="E3687" s="68" t="str">
        <f>IFERROR(VLOOKUP($B3687,APガラス性能一覧!$A$2:$M$6097,4,0),"")</f>
        <v/>
      </c>
      <c r="F3687" s="68" t="str">
        <f>IFERROR(VLOOKUP($B3687,APガラス性能一覧!$A$2:$M$6097,5,0),"")</f>
        <v/>
      </c>
      <c r="G3687" s="68" t="str">
        <f>IFERROR(VLOOKUP($B3687,APガラス性能一覧!$A$2:$M$6097,6,0),"")</f>
        <v/>
      </c>
      <c r="H3687" s="68" t="str">
        <f>IFERROR(VLOOKUP($B3687,APガラス性能一覧!$A$2:$M$6097,7,0),"")</f>
        <v/>
      </c>
      <c r="I3687" s="68" t="str">
        <f>IFERROR(VLOOKUP($B3687,APガラス性能一覧!$A$2:$M$6097,8,0),"")</f>
        <v/>
      </c>
      <c r="J3687" s="68" t="str">
        <f>IFERROR(VLOOKUP($B3687,APガラス性能一覧!$A$2:$M$6097,9,0),"")</f>
        <v/>
      </c>
      <c r="K3687" s="68" t="str">
        <f>IFERROR(VLOOKUP($B3687,APガラス性能一覧!$A$2:$M$6097,10,0),"")</f>
        <v/>
      </c>
      <c r="L3687" s="68" t="str">
        <f>IFERROR(VLOOKUP($B3687,APガラス性能一覧!$A$2:$M$6097,11,0),"")</f>
        <v/>
      </c>
      <c r="M3687" s="68" t="str">
        <f>IFERROR(VLOOKUP($B3687,APガラス性能一覧!$A$2:$M$6097,12,0),"")</f>
        <v/>
      </c>
      <c r="N3687" s="68" t="str">
        <f>IFERROR(VLOOKUP($B3687,APガラス性能一覧!$A$2:$M$6097,13,0),"")</f>
        <v/>
      </c>
    </row>
    <row r="3688" spans="2:14" x14ac:dyDescent="0.4">
      <c r="B3688" s="68" t="str">
        <f>IF($D$2="","",IF($E$2=0.65,IFERROR(IF(INDEX(APガラス性能一覧!A:A,MATCH(ROW(B3682),APガラス性能一覧!$O:$O,0))="","",INDEX(APガラス性能一覧!A:A,MATCH(ROW(B3682),APガラス性能一覧!$O:$O,0))),""),IFERROR(IF(INDEX(APガラス性能一覧!A:A,MATCH(ROW(B3682),APガラス性能一覧!$N:$N,0))="","",INDEX(APガラス性能一覧!A:A,MATCH(ROW(B3682),APガラス性能一覧!$N:$N,0))),"")))</f>
        <v/>
      </c>
      <c r="C3688" s="68" t="str">
        <f>IFERROR(VLOOKUP($B3688,APガラス性能一覧!$A$2:$M$6097,2,0),"")</f>
        <v/>
      </c>
      <c r="D3688" s="68" t="str">
        <f>IFERROR(VLOOKUP($B3688,APガラス性能一覧!$A$2:$M$6097,3,0),"")</f>
        <v/>
      </c>
      <c r="E3688" s="68" t="str">
        <f>IFERROR(VLOOKUP($B3688,APガラス性能一覧!$A$2:$M$6097,4,0),"")</f>
        <v/>
      </c>
      <c r="F3688" s="68" t="str">
        <f>IFERROR(VLOOKUP($B3688,APガラス性能一覧!$A$2:$M$6097,5,0),"")</f>
        <v/>
      </c>
      <c r="G3688" s="68" t="str">
        <f>IFERROR(VLOOKUP($B3688,APガラス性能一覧!$A$2:$M$6097,6,0),"")</f>
        <v/>
      </c>
      <c r="H3688" s="68" t="str">
        <f>IFERROR(VLOOKUP($B3688,APガラス性能一覧!$A$2:$M$6097,7,0),"")</f>
        <v/>
      </c>
      <c r="I3688" s="68" t="str">
        <f>IFERROR(VLOOKUP($B3688,APガラス性能一覧!$A$2:$M$6097,8,0),"")</f>
        <v/>
      </c>
      <c r="J3688" s="68" t="str">
        <f>IFERROR(VLOOKUP($B3688,APガラス性能一覧!$A$2:$M$6097,9,0),"")</f>
        <v/>
      </c>
      <c r="K3688" s="68" t="str">
        <f>IFERROR(VLOOKUP($B3688,APガラス性能一覧!$A$2:$M$6097,10,0),"")</f>
        <v/>
      </c>
      <c r="L3688" s="68" t="str">
        <f>IFERROR(VLOOKUP($B3688,APガラス性能一覧!$A$2:$M$6097,11,0),"")</f>
        <v/>
      </c>
      <c r="M3688" s="68" t="str">
        <f>IFERROR(VLOOKUP($B3688,APガラス性能一覧!$A$2:$M$6097,12,0),"")</f>
        <v/>
      </c>
      <c r="N3688" s="68" t="str">
        <f>IFERROR(VLOOKUP($B3688,APガラス性能一覧!$A$2:$M$6097,13,0),"")</f>
        <v/>
      </c>
    </row>
    <row r="3689" spans="2:14" x14ac:dyDescent="0.4">
      <c r="B3689" s="68" t="str">
        <f>IF($D$2="","",IF($E$2=0.65,IFERROR(IF(INDEX(APガラス性能一覧!A:A,MATCH(ROW(B3683),APガラス性能一覧!$O:$O,0))="","",INDEX(APガラス性能一覧!A:A,MATCH(ROW(B3683),APガラス性能一覧!$O:$O,0))),""),IFERROR(IF(INDEX(APガラス性能一覧!A:A,MATCH(ROW(B3683),APガラス性能一覧!$N:$N,0))="","",INDEX(APガラス性能一覧!A:A,MATCH(ROW(B3683),APガラス性能一覧!$N:$N,0))),"")))</f>
        <v/>
      </c>
      <c r="C3689" s="68" t="str">
        <f>IFERROR(VLOOKUP($B3689,APガラス性能一覧!$A$2:$M$6097,2,0),"")</f>
        <v/>
      </c>
      <c r="D3689" s="68" t="str">
        <f>IFERROR(VLOOKUP($B3689,APガラス性能一覧!$A$2:$M$6097,3,0),"")</f>
        <v/>
      </c>
      <c r="E3689" s="68" t="str">
        <f>IFERROR(VLOOKUP($B3689,APガラス性能一覧!$A$2:$M$6097,4,0),"")</f>
        <v/>
      </c>
      <c r="F3689" s="68" t="str">
        <f>IFERROR(VLOOKUP($B3689,APガラス性能一覧!$A$2:$M$6097,5,0),"")</f>
        <v/>
      </c>
      <c r="G3689" s="68" t="str">
        <f>IFERROR(VLOOKUP($B3689,APガラス性能一覧!$A$2:$M$6097,6,0),"")</f>
        <v/>
      </c>
      <c r="H3689" s="68" t="str">
        <f>IFERROR(VLOOKUP($B3689,APガラス性能一覧!$A$2:$M$6097,7,0),"")</f>
        <v/>
      </c>
      <c r="I3689" s="68" t="str">
        <f>IFERROR(VLOOKUP($B3689,APガラス性能一覧!$A$2:$M$6097,8,0),"")</f>
        <v/>
      </c>
      <c r="J3689" s="68" t="str">
        <f>IFERROR(VLOOKUP($B3689,APガラス性能一覧!$A$2:$M$6097,9,0),"")</f>
        <v/>
      </c>
      <c r="K3689" s="68" t="str">
        <f>IFERROR(VLOOKUP($B3689,APガラス性能一覧!$A$2:$M$6097,10,0),"")</f>
        <v/>
      </c>
      <c r="L3689" s="68" t="str">
        <f>IFERROR(VLOOKUP($B3689,APガラス性能一覧!$A$2:$M$6097,11,0),"")</f>
        <v/>
      </c>
      <c r="M3689" s="68" t="str">
        <f>IFERROR(VLOOKUP($B3689,APガラス性能一覧!$A$2:$M$6097,12,0),"")</f>
        <v/>
      </c>
      <c r="N3689" s="68" t="str">
        <f>IFERROR(VLOOKUP($B3689,APガラス性能一覧!$A$2:$M$6097,13,0),"")</f>
        <v/>
      </c>
    </row>
    <row r="3690" spans="2:14" x14ac:dyDescent="0.4">
      <c r="B3690" s="68" t="str">
        <f>IF($D$2="","",IF($E$2=0.65,IFERROR(IF(INDEX(APガラス性能一覧!A:A,MATCH(ROW(B3684),APガラス性能一覧!$O:$O,0))="","",INDEX(APガラス性能一覧!A:A,MATCH(ROW(B3684),APガラス性能一覧!$O:$O,0))),""),IFERROR(IF(INDEX(APガラス性能一覧!A:A,MATCH(ROW(B3684),APガラス性能一覧!$N:$N,0))="","",INDEX(APガラス性能一覧!A:A,MATCH(ROW(B3684),APガラス性能一覧!$N:$N,0))),"")))</f>
        <v/>
      </c>
      <c r="C3690" s="68" t="str">
        <f>IFERROR(VLOOKUP($B3690,APガラス性能一覧!$A$2:$M$6097,2,0),"")</f>
        <v/>
      </c>
      <c r="D3690" s="68" t="str">
        <f>IFERROR(VLOOKUP($B3690,APガラス性能一覧!$A$2:$M$6097,3,0),"")</f>
        <v/>
      </c>
      <c r="E3690" s="68" t="str">
        <f>IFERROR(VLOOKUP($B3690,APガラス性能一覧!$A$2:$M$6097,4,0),"")</f>
        <v/>
      </c>
      <c r="F3690" s="68" t="str">
        <f>IFERROR(VLOOKUP($B3690,APガラス性能一覧!$A$2:$M$6097,5,0),"")</f>
        <v/>
      </c>
      <c r="G3690" s="68" t="str">
        <f>IFERROR(VLOOKUP($B3690,APガラス性能一覧!$A$2:$M$6097,6,0),"")</f>
        <v/>
      </c>
      <c r="H3690" s="68" t="str">
        <f>IFERROR(VLOOKUP($B3690,APガラス性能一覧!$A$2:$M$6097,7,0),"")</f>
        <v/>
      </c>
      <c r="I3690" s="68" t="str">
        <f>IFERROR(VLOOKUP($B3690,APガラス性能一覧!$A$2:$M$6097,8,0),"")</f>
        <v/>
      </c>
      <c r="J3690" s="68" t="str">
        <f>IFERROR(VLOOKUP($B3690,APガラス性能一覧!$A$2:$M$6097,9,0),"")</f>
        <v/>
      </c>
      <c r="K3690" s="68" t="str">
        <f>IFERROR(VLOOKUP($B3690,APガラス性能一覧!$A$2:$M$6097,10,0),"")</f>
        <v/>
      </c>
      <c r="L3690" s="68" t="str">
        <f>IFERROR(VLOOKUP($B3690,APガラス性能一覧!$A$2:$M$6097,11,0),"")</f>
        <v/>
      </c>
      <c r="M3690" s="68" t="str">
        <f>IFERROR(VLOOKUP($B3690,APガラス性能一覧!$A$2:$M$6097,12,0),"")</f>
        <v/>
      </c>
      <c r="N3690" s="68" t="str">
        <f>IFERROR(VLOOKUP($B3690,APガラス性能一覧!$A$2:$M$6097,13,0),"")</f>
        <v/>
      </c>
    </row>
    <row r="3691" spans="2:14" x14ac:dyDescent="0.4">
      <c r="B3691" s="68" t="str">
        <f>IF($D$2="","",IF($E$2=0.65,IFERROR(IF(INDEX(APガラス性能一覧!A:A,MATCH(ROW(B3685),APガラス性能一覧!$O:$O,0))="","",INDEX(APガラス性能一覧!A:A,MATCH(ROW(B3685),APガラス性能一覧!$O:$O,0))),""),IFERROR(IF(INDEX(APガラス性能一覧!A:A,MATCH(ROW(B3685),APガラス性能一覧!$N:$N,0))="","",INDEX(APガラス性能一覧!A:A,MATCH(ROW(B3685),APガラス性能一覧!$N:$N,0))),"")))</f>
        <v/>
      </c>
      <c r="C3691" s="68" t="str">
        <f>IFERROR(VLOOKUP($B3691,APガラス性能一覧!$A$2:$M$6097,2,0),"")</f>
        <v/>
      </c>
      <c r="D3691" s="68" t="str">
        <f>IFERROR(VLOOKUP($B3691,APガラス性能一覧!$A$2:$M$6097,3,0),"")</f>
        <v/>
      </c>
      <c r="E3691" s="68" t="str">
        <f>IFERROR(VLOOKUP($B3691,APガラス性能一覧!$A$2:$M$6097,4,0),"")</f>
        <v/>
      </c>
      <c r="F3691" s="68" t="str">
        <f>IFERROR(VLOOKUP($B3691,APガラス性能一覧!$A$2:$M$6097,5,0),"")</f>
        <v/>
      </c>
      <c r="G3691" s="68" t="str">
        <f>IFERROR(VLOOKUP($B3691,APガラス性能一覧!$A$2:$M$6097,6,0),"")</f>
        <v/>
      </c>
      <c r="H3691" s="68" t="str">
        <f>IFERROR(VLOOKUP($B3691,APガラス性能一覧!$A$2:$M$6097,7,0),"")</f>
        <v/>
      </c>
      <c r="I3691" s="68" t="str">
        <f>IFERROR(VLOOKUP($B3691,APガラス性能一覧!$A$2:$M$6097,8,0),"")</f>
        <v/>
      </c>
      <c r="J3691" s="68" t="str">
        <f>IFERROR(VLOOKUP($B3691,APガラス性能一覧!$A$2:$M$6097,9,0),"")</f>
        <v/>
      </c>
      <c r="K3691" s="68" t="str">
        <f>IFERROR(VLOOKUP($B3691,APガラス性能一覧!$A$2:$M$6097,10,0),"")</f>
        <v/>
      </c>
      <c r="L3691" s="68" t="str">
        <f>IFERROR(VLOOKUP($B3691,APガラス性能一覧!$A$2:$M$6097,11,0),"")</f>
        <v/>
      </c>
      <c r="M3691" s="68" t="str">
        <f>IFERROR(VLOOKUP($B3691,APガラス性能一覧!$A$2:$M$6097,12,0),"")</f>
        <v/>
      </c>
      <c r="N3691" s="68" t="str">
        <f>IFERROR(VLOOKUP($B3691,APガラス性能一覧!$A$2:$M$6097,13,0),"")</f>
        <v/>
      </c>
    </row>
    <row r="3692" spans="2:14" x14ac:dyDescent="0.4">
      <c r="B3692" s="68" t="str">
        <f>IF($D$2="","",IF($E$2=0.65,IFERROR(IF(INDEX(APガラス性能一覧!A:A,MATCH(ROW(B3686),APガラス性能一覧!$O:$O,0))="","",INDEX(APガラス性能一覧!A:A,MATCH(ROW(B3686),APガラス性能一覧!$O:$O,0))),""),IFERROR(IF(INDEX(APガラス性能一覧!A:A,MATCH(ROW(B3686),APガラス性能一覧!$N:$N,0))="","",INDEX(APガラス性能一覧!A:A,MATCH(ROW(B3686),APガラス性能一覧!$N:$N,0))),"")))</f>
        <v/>
      </c>
      <c r="C3692" s="68" t="str">
        <f>IFERROR(VLOOKUP($B3692,APガラス性能一覧!$A$2:$M$6097,2,0),"")</f>
        <v/>
      </c>
      <c r="D3692" s="68" t="str">
        <f>IFERROR(VLOOKUP($B3692,APガラス性能一覧!$A$2:$M$6097,3,0),"")</f>
        <v/>
      </c>
      <c r="E3692" s="68" t="str">
        <f>IFERROR(VLOOKUP($B3692,APガラス性能一覧!$A$2:$M$6097,4,0),"")</f>
        <v/>
      </c>
      <c r="F3692" s="68" t="str">
        <f>IFERROR(VLOOKUP($B3692,APガラス性能一覧!$A$2:$M$6097,5,0),"")</f>
        <v/>
      </c>
      <c r="G3692" s="68" t="str">
        <f>IFERROR(VLOOKUP($B3692,APガラス性能一覧!$A$2:$M$6097,6,0),"")</f>
        <v/>
      </c>
      <c r="H3692" s="68" t="str">
        <f>IFERROR(VLOOKUP($B3692,APガラス性能一覧!$A$2:$M$6097,7,0),"")</f>
        <v/>
      </c>
      <c r="I3692" s="68" t="str">
        <f>IFERROR(VLOOKUP($B3692,APガラス性能一覧!$A$2:$M$6097,8,0),"")</f>
        <v/>
      </c>
      <c r="J3692" s="68" t="str">
        <f>IFERROR(VLOOKUP($B3692,APガラス性能一覧!$A$2:$M$6097,9,0),"")</f>
        <v/>
      </c>
      <c r="K3692" s="68" t="str">
        <f>IFERROR(VLOOKUP($B3692,APガラス性能一覧!$A$2:$M$6097,10,0),"")</f>
        <v/>
      </c>
      <c r="L3692" s="68" t="str">
        <f>IFERROR(VLOOKUP($B3692,APガラス性能一覧!$A$2:$M$6097,11,0),"")</f>
        <v/>
      </c>
      <c r="M3692" s="68" t="str">
        <f>IFERROR(VLOOKUP($B3692,APガラス性能一覧!$A$2:$M$6097,12,0),"")</f>
        <v/>
      </c>
      <c r="N3692" s="68" t="str">
        <f>IFERROR(VLOOKUP($B3692,APガラス性能一覧!$A$2:$M$6097,13,0),"")</f>
        <v/>
      </c>
    </row>
    <row r="3693" spans="2:14" x14ac:dyDescent="0.4">
      <c r="B3693" s="68" t="str">
        <f>IF($D$2="","",IF($E$2=0.65,IFERROR(IF(INDEX(APガラス性能一覧!A:A,MATCH(ROW(B3687),APガラス性能一覧!$O:$O,0))="","",INDEX(APガラス性能一覧!A:A,MATCH(ROW(B3687),APガラス性能一覧!$O:$O,0))),""),IFERROR(IF(INDEX(APガラス性能一覧!A:A,MATCH(ROW(B3687),APガラス性能一覧!$N:$N,0))="","",INDEX(APガラス性能一覧!A:A,MATCH(ROW(B3687),APガラス性能一覧!$N:$N,0))),"")))</f>
        <v/>
      </c>
      <c r="C3693" s="68" t="str">
        <f>IFERROR(VLOOKUP($B3693,APガラス性能一覧!$A$2:$M$6097,2,0),"")</f>
        <v/>
      </c>
      <c r="D3693" s="68" t="str">
        <f>IFERROR(VLOOKUP($B3693,APガラス性能一覧!$A$2:$M$6097,3,0),"")</f>
        <v/>
      </c>
      <c r="E3693" s="68" t="str">
        <f>IFERROR(VLOOKUP($B3693,APガラス性能一覧!$A$2:$M$6097,4,0),"")</f>
        <v/>
      </c>
      <c r="F3693" s="68" t="str">
        <f>IFERROR(VLOOKUP($B3693,APガラス性能一覧!$A$2:$M$6097,5,0),"")</f>
        <v/>
      </c>
      <c r="G3693" s="68" t="str">
        <f>IFERROR(VLOOKUP($B3693,APガラス性能一覧!$A$2:$M$6097,6,0),"")</f>
        <v/>
      </c>
      <c r="H3693" s="68" t="str">
        <f>IFERROR(VLOOKUP($B3693,APガラス性能一覧!$A$2:$M$6097,7,0),"")</f>
        <v/>
      </c>
      <c r="I3693" s="68" t="str">
        <f>IFERROR(VLOOKUP($B3693,APガラス性能一覧!$A$2:$M$6097,8,0),"")</f>
        <v/>
      </c>
      <c r="J3693" s="68" t="str">
        <f>IFERROR(VLOOKUP($B3693,APガラス性能一覧!$A$2:$M$6097,9,0),"")</f>
        <v/>
      </c>
      <c r="K3693" s="68" t="str">
        <f>IFERROR(VLOOKUP($B3693,APガラス性能一覧!$A$2:$M$6097,10,0),"")</f>
        <v/>
      </c>
      <c r="L3693" s="68" t="str">
        <f>IFERROR(VLOOKUP($B3693,APガラス性能一覧!$A$2:$M$6097,11,0),"")</f>
        <v/>
      </c>
      <c r="M3693" s="68" t="str">
        <f>IFERROR(VLOOKUP($B3693,APガラス性能一覧!$A$2:$M$6097,12,0),"")</f>
        <v/>
      </c>
      <c r="N3693" s="68" t="str">
        <f>IFERROR(VLOOKUP($B3693,APガラス性能一覧!$A$2:$M$6097,13,0),"")</f>
        <v/>
      </c>
    </row>
    <row r="3694" spans="2:14" x14ac:dyDescent="0.4">
      <c r="B3694" s="68" t="str">
        <f>IF($D$2="","",IF($E$2=0.65,IFERROR(IF(INDEX(APガラス性能一覧!A:A,MATCH(ROW(B3688),APガラス性能一覧!$O:$O,0))="","",INDEX(APガラス性能一覧!A:A,MATCH(ROW(B3688),APガラス性能一覧!$O:$O,0))),""),IFERROR(IF(INDEX(APガラス性能一覧!A:A,MATCH(ROW(B3688),APガラス性能一覧!$N:$N,0))="","",INDEX(APガラス性能一覧!A:A,MATCH(ROW(B3688),APガラス性能一覧!$N:$N,0))),"")))</f>
        <v/>
      </c>
      <c r="C3694" s="68" t="str">
        <f>IFERROR(VLOOKUP($B3694,APガラス性能一覧!$A$2:$M$6097,2,0),"")</f>
        <v/>
      </c>
      <c r="D3694" s="68" t="str">
        <f>IFERROR(VLOOKUP($B3694,APガラス性能一覧!$A$2:$M$6097,3,0),"")</f>
        <v/>
      </c>
      <c r="E3694" s="68" t="str">
        <f>IFERROR(VLOOKUP($B3694,APガラス性能一覧!$A$2:$M$6097,4,0),"")</f>
        <v/>
      </c>
      <c r="F3694" s="68" t="str">
        <f>IFERROR(VLOOKUP($B3694,APガラス性能一覧!$A$2:$M$6097,5,0),"")</f>
        <v/>
      </c>
      <c r="G3694" s="68" t="str">
        <f>IFERROR(VLOOKUP($B3694,APガラス性能一覧!$A$2:$M$6097,6,0),"")</f>
        <v/>
      </c>
      <c r="H3694" s="68" t="str">
        <f>IFERROR(VLOOKUP($B3694,APガラス性能一覧!$A$2:$M$6097,7,0),"")</f>
        <v/>
      </c>
      <c r="I3694" s="68" t="str">
        <f>IFERROR(VLOOKUP($B3694,APガラス性能一覧!$A$2:$M$6097,8,0),"")</f>
        <v/>
      </c>
      <c r="J3694" s="68" t="str">
        <f>IFERROR(VLOOKUP($B3694,APガラス性能一覧!$A$2:$M$6097,9,0),"")</f>
        <v/>
      </c>
      <c r="K3694" s="68" t="str">
        <f>IFERROR(VLOOKUP($B3694,APガラス性能一覧!$A$2:$M$6097,10,0),"")</f>
        <v/>
      </c>
      <c r="L3694" s="68" t="str">
        <f>IFERROR(VLOOKUP($B3694,APガラス性能一覧!$A$2:$M$6097,11,0),"")</f>
        <v/>
      </c>
      <c r="M3694" s="68" t="str">
        <f>IFERROR(VLOOKUP($B3694,APガラス性能一覧!$A$2:$M$6097,12,0),"")</f>
        <v/>
      </c>
      <c r="N3694" s="68" t="str">
        <f>IFERROR(VLOOKUP($B3694,APガラス性能一覧!$A$2:$M$6097,13,0),"")</f>
        <v/>
      </c>
    </row>
    <row r="3695" spans="2:14" x14ac:dyDescent="0.4">
      <c r="B3695" s="68" t="str">
        <f>IF($D$2="","",IF($E$2=0.65,IFERROR(IF(INDEX(APガラス性能一覧!A:A,MATCH(ROW(B3689),APガラス性能一覧!$O:$O,0))="","",INDEX(APガラス性能一覧!A:A,MATCH(ROW(B3689),APガラス性能一覧!$O:$O,0))),""),IFERROR(IF(INDEX(APガラス性能一覧!A:A,MATCH(ROW(B3689),APガラス性能一覧!$N:$N,0))="","",INDEX(APガラス性能一覧!A:A,MATCH(ROW(B3689),APガラス性能一覧!$N:$N,0))),"")))</f>
        <v/>
      </c>
      <c r="C3695" s="68" t="str">
        <f>IFERROR(VLOOKUP($B3695,APガラス性能一覧!$A$2:$M$6097,2,0),"")</f>
        <v/>
      </c>
      <c r="D3695" s="68" t="str">
        <f>IFERROR(VLOOKUP($B3695,APガラス性能一覧!$A$2:$M$6097,3,0),"")</f>
        <v/>
      </c>
      <c r="E3695" s="68" t="str">
        <f>IFERROR(VLOOKUP($B3695,APガラス性能一覧!$A$2:$M$6097,4,0),"")</f>
        <v/>
      </c>
      <c r="F3695" s="68" t="str">
        <f>IFERROR(VLOOKUP($B3695,APガラス性能一覧!$A$2:$M$6097,5,0),"")</f>
        <v/>
      </c>
      <c r="G3695" s="68" t="str">
        <f>IFERROR(VLOOKUP($B3695,APガラス性能一覧!$A$2:$M$6097,6,0),"")</f>
        <v/>
      </c>
      <c r="H3695" s="68" t="str">
        <f>IFERROR(VLOOKUP($B3695,APガラス性能一覧!$A$2:$M$6097,7,0),"")</f>
        <v/>
      </c>
      <c r="I3695" s="68" t="str">
        <f>IFERROR(VLOOKUP($B3695,APガラス性能一覧!$A$2:$M$6097,8,0),"")</f>
        <v/>
      </c>
      <c r="J3695" s="68" t="str">
        <f>IFERROR(VLOOKUP($B3695,APガラス性能一覧!$A$2:$M$6097,9,0),"")</f>
        <v/>
      </c>
      <c r="K3695" s="68" t="str">
        <f>IFERROR(VLOOKUP($B3695,APガラス性能一覧!$A$2:$M$6097,10,0),"")</f>
        <v/>
      </c>
      <c r="L3695" s="68" t="str">
        <f>IFERROR(VLOOKUP($B3695,APガラス性能一覧!$A$2:$M$6097,11,0),"")</f>
        <v/>
      </c>
      <c r="M3695" s="68" t="str">
        <f>IFERROR(VLOOKUP($B3695,APガラス性能一覧!$A$2:$M$6097,12,0),"")</f>
        <v/>
      </c>
      <c r="N3695" s="68" t="str">
        <f>IFERROR(VLOOKUP($B3695,APガラス性能一覧!$A$2:$M$6097,13,0),"")</f>
        <v/>
      </c>
    </row>
    <row r="3696" spans="2:14" x14ac:dyDescent="0.4">
      <c r="B3696" s="68" t="str">
        <f>IF($D$2="","",IF($E$2=0.65,IFERROR(IF(INDEX(APガラス性能一覧!A:A,MATCH(ROW(B3690),APガラス性能一覧!$O:$O,0))="","",INDEX(APガラス性能一覧!A:A,MATCH(ROW(B3690),APガラス性能一覧!$O:$O,0))),""),IFERROR(IF(INDEX(APガラス性能一覧!A:A,MATCH(ROW(B3690),APガラス性能一覧!$N:$N,0))="","",INDEX(APガラス性能一覧!A:A,MATCH(ROW(B3690),APガラス性能一覧!$N:$N,0))),"")))</f>
        <v/>
      </c>
      <c r="C3696" s="68" t="str">
        <f>IFERROR(VLOOKUP($B3696,APガラス性能一覧!$A$2:$M$6097,2,0),"")</f>
        <v/>
      </c>
      <c r="D3696" s="68" t="str">
        <f>IFERROR(VLOOKUP($B3696,APガラス性能一覧!$A$2:$M$6097,3,0),"")</f>
        <v/>
      </c>
      <c r="E3696" s="68" t="str">
        <f>IFERROR(VLOOKUP($B3696,APガラス性能一覧!$A$2:$M$6097,4,0),"")</f>
        <v/>
      </c>
      <c r="F3696" s="68" t="str">
        <f>IFERROR(VLOOKUP($B3696,APガラス性能一覧!$A$2:$M$6097,5,0),"")</f>
        <v/>
      </c>
      <c r="G3696" s="68" t="str">
        <f>IFERROR(VLOOKUP($B3696,APガラス性能一覧!$A$2:$M$6097,6,0),"")</f>
        <v/>
      </c>
      <c r="H3696" s="68" t="str">
        <f>IFERROR(VLOOKUP($B3696,APガラス性能一覧!$A$2:$M$6097,7,0),"")</f>
        <v/>
      </c>
      <c r="I3696" s="68" t="str">
        <f>IFERROR(VLOOKUP($B3696,APガラス性能一覧!$A$2:$M$6097,8,0),"")</f>
        <v/>
      </c>
      <c r="J3696" s="68" t="str">
        <f>IFERROR(VLOOKUP($B3696,APガラス性能一覧!$A$2:$M$6097,9,0),"")</f>
        <v/>
      </c>
      <c r="K3696" s="68" t="str">
        <f>IFERROR(VLOOKUP($B3696,APガラス性能一覧!$A$2:$M$6097,10,0),"")</f>
        <v/>
      </c>
      <c r="L3696" s="68" t="str">
        <f>IFERROR(VLOOKUP($B3696,APガラス性能一覧!$A$2:$M$6097,11,0),"")</f>
        <v/>
      </c>
      <c r="M3696" s="68" t="str">
        <f>IFERROR(VLOOKUP($B3696,APガラス性能一覧!$A$2:$M$6097,12,0),"")</f>
        <v/>
      </c>
      <c r="N3696" s="68" t="str">
        <f>IFERROR(VLOOKUP($B3696,APガラス性能一覧!$A$2:$M$6097,13,0),"")</f>
        <v/>
      </c>
    </row>
    <row r="3697" spans="2:14" x14ac:dyDescent="0.4">
      <c r="B3697" s="68" t="str">
        <f>IF($D$2="","",IF($E$2=0.65,IFERROR(IF(INDEX(APガラス性能一覧!A:A,MATCH(ROW(B3691),APガラス性能一覧!$O:$O,0))="","",INDEX(APガラス性能一覧!A:A,MATCH(ROW(B3691),APガラス性能一覧!$O:$O,0))),""),IFERROR(IF(INDEX(APガラス性能一覧!A:A,MATCH(ROW(B3691),APガラス性能一覧!$N:$N,0))="","",INDEX(APガラス性能一覧!A:A,MATCH(ROW(B3691),APガラス性能一覧!$N:$N,0))),"")))</f>
        <v/>
      </c>
      <c r="C3697" s="68" t="str">
        <f>IFERROR(VLOOKUP($B3697,APガラス性能一覧!$A$2:$M$6097,2,0),"")</f>
        <v/>
      </c>
      <c r="D3697" s="68" t="str">
        <f>IFERROR(VLOOKUP($B3697,APガラス性能一覧!$A$2:$M$6097,3,0),"")</f>
        <v/>
      </c>
      <c r="E3697" s="68" t="str">
        <f>IFERROR(VLOOKUP($B3697,APガラス性能一覧!$A$2:$M$6097,4,0),"")</f>
        <v/>
      </c>
      <c r="F3697" s="68" t="str">
        <f>IFERROR(VLOOKUP($B3697,APガラス性能一覧!$A$2:$M$6097,5,0),"")</f>
        <v/>
      </c>
      <c r="G3697" s="68" t="str">
        <f>IFERROR(VLOOKUP($B3697,APガラス性能一覧!$A$2:$M$6097,6,0),"")</f>
        <v/>
      </c>
      <c r="H3697" s="68" t="str">
        <f>IFERROR(VLOOKUP($B3697,APガラス性能一覧!$A$2:$M$6097,7,0),"")</f>
        <v/>
      </c>
      <c r="I3697" s="68" t="str">
        <f>IFERROR(VLOOKUP($B3697,APガラス性能一覧!$A$2:$M$6097,8,0),"")</f>
        <v/>
      </c>
      <c r="J3697" s="68" t="str">
        <f>IFERROR(VLOOKUP($B3697,APガラス性能一覧!$A$2:$M$6097,9,0),"")</f>
        <v/>
      </c>
      <c r="K3697" s="68" t="str">
        <f>IFERROR(VLOOKUP($B3697,APガラス性能一覧!$A$2:$M$6097,10,0),"")</f>
        <v/>
      </c>
      <c r="L3697" s="68" t="str">
        <f>IFERROR(VLOOKUP($B3697,APガラス性能一覧!$A$2:$M$6097,11,0),"")</f>
        <v/>
      </c>
      <c r="M3697" s="68" t="str">
        <f>IFERROR(VLOOKUP($B3697,APガラス性能一覧!$A$2:$M$6097,12,0),"")</f>
        <v/>
      </c>
      <c r="N3697" s="68" t="str">
        <f>IFERROR(VLOOKUP($B3697,APガラス性能一覧!$A$2:$M$6097,13,0),"")</f>
        <v/>
      </c>
    </row>
    <row r="3698" spans="2:14" x14ac:dyDescent="0.4">
      <c r="B3698" s="68" t="str">
        <f>IF($D$2="","",IF($E$2=0.65,IFERROR(IF(INDEX(APガラス性能一覧!A:A,MATCH(ROW(B3692),APガラス性能一覧!$O:$O,0))="","",INDEX(APガラス性能一覧!A:A,MATCH(ROW(B3692),APガラス性能一覧!$O:$O,0))),""),IFERROR(IF(INDEX(APガラス性能一覧!A:A,MATCH(ROW(B3692),APガラス性能一覧!$N:$N,0))="","",INDEX(APガラス性能一覧!A:A,MATCH(ROW(B3692),APガラス性能一覧!$N:$N,0))),"")))</f>
        <v/>
      </c>
      <c r="C3698" s="68" t="str">
        <f>IFERROR(VLOOKUP($B3698,APガラス性能一覧!$A$2:$M$6097,2,0),"")</f>
        <v/>
      </c>
      <c r="D3698" s="68" t="str">
        <f>IFERROR(VLOOKUP($B3698,APガラス性能一覧!$A$2:$M$6097,3,0),"")</f>
        <v/>
      </c>
      <c r="E3698" s="68" t="str">
        <f>IFERROR(VLOOKUP($B3698,APガラス性能一覧!$A$2:$M$6097,4,0),"")</f>
        <v/>
      </c>
      <c r="F3698" s="68" t="str">
        <f>IFERROR(VLOOKUP($B3698,APガラス性能一覧!$A$2:$M$6097,5,0),"")</f>
        <v/>
      </c>
      <c r="G3698" s="68" t="str">
        <f>IFERROR(VLOOKUP($B3698,APガラス性能一覧!$A$2:$M$6097,6,0),"")</f>
        <v/>
      </c>
      <c r="H3698" s="68" t="str">
        <f>IFERROR(VLOOKUP($B3698,APガラス性能一覧!$A$2:$M$6097,7,0),"")</f>
        <v/>
      </c>
      <c r="I3698" s="68" t="str">
        <f>IFERROR(VLOOKUP($B3698,APガラス性能一覧!$A$2:$M$6097,8,0),"")</f>
        <v/>
      </c>
      <c r="J3698" s="68" t="str">
        <f>IFERROR(VLOOKUP($B3698,APガラス性能一覧!$A$2:$M$6097,9,0),"")</f>
        <v/>
      </c>
      <c r="K3698" s="68" t="str">
        <f>IFERROR(VLOOKUP($B3698,APガラス性能一覧!$A$2:$M$6097,10,0),"")</f>
        <v/>
      </c>
      <c r="L3698" s="68" t="str">
        <f>IFERROR(VLOOKUP($B3698,APガラス性能一覧!$A$2:$M$6097,11,0),"")</f>
        <v/>
      </c>
      <c r="M3698" s="68" t="str">
        <f>IFERROR(VLOOKUP($B3698,APガラス性能一覧!$A$2:$M$6097,12,0),"")</f>
        <v/>
      </c>
      <c r="N3698" s="68" t="str">
        <f>IFERROR(VLOOKUP($B3698,APガラス性能一覧!$A$2:$M$6097,13,0),"")</f>
        <v/>
      </c>
    </row>
    <row r="3699" spans="2:14" x14ac:dyDescent="0.4">
      <c r="B3699" s="68" t="str">
        <f>IF($D$2="","",IF($E$2=0.65,IFERROR(IF(INDEX(APガラス性能一覧!A:A,MATCH(ROW(B3693),APガラス性能一覧!$O:$O,0))="","",INDEX(APガラス性能一覧!A:A,MATCH(ROW(B3693),APガラス性能一覧!$O:$O,0))),""),IFERROR(IF(INDEX(APガラス性能一覧!A:A,MATCH(ROW(B3693),APガラス性能一覧!$N:$N,0))="","",INDEX(APガラス性能一覧!A:A,MATCH(ROW(B3693),APガラス性能一覧!$N:$N,0))),"")))</f>
        <v/>
      </c>
      <c r="C3699" s="68" t="str">
        <f>IFERROR(VLOOKUP($B3699,APガラス性能一覧!$A$2:$M$6097,2,0),"")</f>
        <v/>
      </c>
      <c r="D3699" s="68" t="str">
        <f>IFERROR(VLOOKUP($B3699,APガラス性能一覧!$A$2:$M$6097,3,0),"")</f>
        <v/>
      </c>
      <c r="E3699" s="68" t="str">
        <f>IFERROR(VLOOKUP($B3699,APガラス性能一覧!$A$2:$M$6097,4,0),"")</f>
        <v/>
      </c>
      <c r="F3699" s="68" t="str">
        <f>IFERROR(VLOOKUP($B3699,APガラス性能一覧!$A$2:$M$6097,5,0),"")</f>
        <v/>
      </c>
      <c r="G3699" s="68" t="str">
        <f>IFERROR(VLOOKUP($B3699,APガラス性能一覧!$A$2:$M$6097,6,0),"")</f>
        <v/>
      </c>
      <c r="H3699" s="68" t="str">
        <f>IFERROR(VLOOKUP($B3699,APガラス性能一覧!$A$2:$M$6097,7,0),"")</f>
        <v/>
      </c>
      <c r="I3699" s="68" t="str">
        <f>IFERROR(VLOOKUP($B3699,APガラス性能一覧!$A$2:$M$6097,8,0),"")</f>
        <v/>
      </c>
      <c r="J3699" s="68" t="str">
        <f>IFERROR(VLOOKUP($B3699,APガラス性能一覧!$A$2:$M$6097,9,0),"")</f>
        <v/>
      </c>
      <c r="K3699" s="68" t="str">
        <f>IFERROR(VLOOKUP($B3699,APガラス性能一覧!$A$2:$M$6097,10,0),"")</f>
        <v/>
      </c>
      <c r="L3699" s="68" t="str">
        <f>IFERROR(VLOOKUP($B3699,APガラス性能一覧!$A$2:$M$6097,11,0),"")</f>
        <v/>
      </c>
      <c r="M3699" s="68" t="str">
        <f>IFERROR(VLOOKUP($B3699,APガラス性能一覧!$A$2:$M$6097,12,0),"")</f>
        <v/>
      </c>
      <c r="N3699" s="68" t="str">
        <f>IFERROR(VLOOKUP($B3699,APガラス性能一覧!$A$2:$M$6097,13,0),"")</f>
        <v/>
      </c>
    </row>
    <row r="3700" spans="2:14" x14ac:dyDescent="0.4">
      <c r="B3700" s="68" t="str">
        <f>IF($D$2="","",IF($E$2=0.65,IFERROR(IF(INDEX(APガラス性能一覧!A:A,MATCH(ROW(B3694),APガラス性能一覧!$O:$O,0))="","",INDEX(APガラス性能一覧!A:A,MATCH(ROW(B3694),APガラス性能一覧!$O:$O,0))),""),IFERROR(IF(INDEX(APガラス性能一覧!A:A,MATCH(ROW(B3694),APガラス性能一覧!$N:$N,0))="","",INDEX(APガラス性能一覧!A:A,MATCH(ROW(B3694),APガラス性能一覧!$N:$N,0))),"")))</f>
        <v/>
      </c>
      <c r="C3700" s="68" t="str">
        <f>IFERROR(VLOOKUP($B3700,APガラス性能一覧!$A$2:$M$6097,2,0),"")</f>
        <v/>
      </c>
      <c r="D3700" s="68" t="str">
        <f>IFERROR(VLOOKUP($B3700,APガラス性能一覧!$A$2:$M$6097,3,0),"")</f>
        <v/>
      </c>
      <c r="E3700" s="68" t="str">
        <f>IFERROR(VLOOKUP($B3700,APガラス性能一覧!$A$2:$M$6097,4,0),"")</f>
        <v/>
      </c>
      <c r="F3700" s="68" t="str">
        <f>IFERROR(VLOOKUP($B3700,APガラス性能一覧!$A$2:$M$6097,5,0),"")</f>
        <v/>
      </c>
      <c r="G3700" s="68" t="str">
        <f>IFERROR(VLOOKUP($B3700,APガラス性能一覧!$A$2:$M$6097,6,0),"")</f>
        <v/>
      </c>
      <c r="H3700" s="68" t="str">
        <f>IFERROR(VLOOKUP($B3700,APガラス性能一覧!$A$2:$M$6097,7,0),"")</f>
        <v/>
      </c>
      <c r="I3700" s="68" t="str">
        <f>IFERROR(VLOOKUP($B3700,APガラス性能一覧!$A$2:$M$6097,8,0),"")</f>
        <v/>
      </c>
      <c r="J3700" s="68" t="str">
        <f>IFERROR(VLOOKUP($B3700,APガラス性能一覧!$A$2:$M$6097,9,0),"")</f>
        <v/>
      </c>
      <c r="K3700" s="68" t="str">
        <f>IFERROR(VLOOKUP($B3700,APガラス性能一覧!$A$2:$M$6097,10,0),"")</f>
        <v/>
      </c>
      <c r="L3700" s="68" t="str">
        <f>IFERROR(VLOOKUP($B3700,APガラス性能一覧!$A$2:$M$6097,11,0),"")</f>
        <v/>
      </c>
      <c r="M3700" s="68" t="str">
        <f>IFERROR(VLOOKUP($B3700,APガラス性能一覧!$A$2:$M$6097,12,0),"")</f>
        <v/>
      </c>
      <c r="N3700" s="68" t="str">
        <f>IFERROR(VLOOKUP($B3700,APガラス性能一覧!$A$2:$M$6097,13,0),"")</f>
        <v/>
      </c>
    </row>
    <row r="3701" spans="2:14" x14ac:dyDescent="0.4">
      <c r="B3701" s="68" t="str">
        <f>IF($D$2="","",IF($E$2=0.65,IFERROR(IF(INDEX(APガラス性能一覧!A:A,MATCH(ROW(B3695),APガラス性能一覧!$O:$O,0))="","",INDEX(APガラス性能一覧!A:A,MATCH(ROW(B3695),APガラス性能一覧!$O:$O,0))),""),IFERROR(IF(INDEX(APガラス性能一覧!A:A,MATCH(ROW(B3695),APガラス性能一覧!$N:$N,0))="","",INDEX(APガラス性能一覧!A:A,MATCH(ROW(B3695),APガラス性能一覧!$N:$N,0))),"")))</f>
        <v/>
      </c>
      <c r="C3701" s="68" t="str">
        <f>IFERROR(VLOOKUP($B3701,APガラス性能一覧!$A$2:$M$6097,2,0),"")</f>
        <v/>
      </c>
      <c r="D3701" s="68" t="str">
        <f>IFERROR(VLOOKUP($B3701,APガラス性能一覧!$A$2:$M$6097,3,0),"")</f>
        <v/>
      </c>
      <c r="E3701" s="68" t="str">
        <f>IFERROR(VLOOKUP($B3701,APガラス性能一覧!$A$2:$M$6097,4,0),"")</f>
        <v/>
      </c>
      <c r="F3701" s="68" t="str">
        <f>IFERROR(VLOOKUP($B3701,APガラス性能一覧!$A$2:$M$6097,5,0),"")</f>
        <v/>
      </c>
      <c r="G3701" s="68" t="str">
        <f>IFERROR(VLOOKUP($B3701,APガラス性能一覧!$A$2:$M$6097,6,0),"")</f>
        <v/>
      </c>
      <c r="H3701" s="68" t="str">
        <f>IFERROR(VLOOKUP($B3701,APガラス性能一覧!$A$2:$M$6097,7,0),"")</f>
        <v/>
      </c>
      <c r="I3701" s="68" t="str">
        <f>IFERROR(VLOOKUP($B3701,APガラス性能一覧!$A$2:$M$6097,8,0),"")</f>
        <v/>
      </c>
      <c r="J3701" s="68" t="str">
        <f>IFERROR(VLOOKUP($B3701,APガラス性能一覧!$A$2:$M$6097,9,0),"")</f>
        <v/>
      </c>
      <c r="K3701" s="68" t="str">
        <f>IFERROR(VLOOKUP($B3701,APガラス性能一覧!$A$2:$M$6097,10,0),"")</f>
        <v/>
      </c>
      <c r="L3701" s="68" t="str">
        <f>IFERROR(VLOOKUP($B3701,APガラス性能一覧!$A$2:$M$6097,11,0),"")</f>
        <v/>
      </c>
      <c r="M3701" s="68" t="str">
        <f>IFERROR(VLOOKUP($B3701,APガラス性能一覧!$A$2:$M$6097,12,0),"")</f>
        <v/>
      </c>
      <c r="N3701" s="68" t="str">
        <f>IFERROR(VLOOKUP($B3701,APガラス性能一覧!$A$2:$M$6097,13,0),"")</f>
        <v/>
      </c>
    </row>
    <row r="3702" spans="2:14" x14ac:dyDescent="0.4">
      <c r="B3702" s="68" t="str">
        <f>IF($D$2="","",IF($E$2=0.65,IFERROR(IF(INDEX(APガラス性能一覧!A:A,MATCH(ROW(B3696),APガラス性能一覧!$O:$O,0))="","",INDEX(APガラス性能一覧!A:A,MATCH(ROW(B3696),APガラス性能一覧!$O:$O,0))),""),IFERROR(IF(INDEX(APガラス性能一覧!A:A,MATCH(ROW(B3696),APガラス性能一覧!$N:$N,0))="","",INDEX(APガラス性能一覧!A:A,MATCH(ROW(B3696),APガラス性能一覧!$N:$N,0))),"")))</f>
        <v/>
      </c>
      <c r="C3702" s="68" t="str">
        <f>IFERROR(VLOOKUP($B3702,APガラス性能一覧!$A$2:$M$6097,2,0),"")</f>
        <v/>
      </c>
      <c r="D3702" s="68" t="str">
        <f>IFERROR(VLOOKUP($B3702,APガラス性能一覧!$A$2:$M$6097,3,0),"")</f>
        <v/>
      </c>
      <c r="E3702" s="68" t="str">
        <f>IFERROR(VLOOKUP($B3702,APガラス性能一覧!$A$2:$M$6097,4,0),"")</f>
        <v/>
      </c>
      <c r="F3702" s="68" t="str">
        <f>IFERROR(VLOOKUP($B3702,APガラス性能一覧!$A$2:$M$6097,5,0),"")</f>
        <v/>
      </c>
      <c r="G3702" s="68" t="str">
        <f>IFERROR(VLOOKUP($B3702,APガラス性能一覧!$A$2:$M$6097,6,0),"")</f>
        <v/>
      </c>
      <c r="H3702" s="68" t="str">
        <f>IFERROR(VLOOKUP($B3702,APガラス性能一覧!$A$2:$M$6097,7,0),"")</f>
        <v/>
      </c>
      <c r="I3702" s="68" t="str">
        <f>IFERROR(VLOOKUP($B3702,APガラス性能一覧!$A$2:$M$6097,8,0),"")</f>
        <v/>
      </c>
      <c r="J3702" s="68" t="str">
        <f>IFERROR(VLOOKUP($B3702,APガラス性能一覧!$A$2:$M$6097,9,0),"")</f>
        <v/>
      </c>
      <c r="K3702" s="68" t="str">
        <f>IFERROR(VLOOKUP($B3702,APガラス性能一覧!$A$2:$M$6097,10,0),"")</f>
        <v/>
      </c>
      <c r="L3702" s="68" t="str">
        <f>IFERROR(VLOOKUP($B3702,APガラス性能一覧!$A$2:$M$6097,11,0),"")</f>
        <v/>
      </c>
      <c r="M3702" s="68" t="str">
        <f>IFERROR(VLOOKUP($B3702,APガラス性能一覧!$A$2:$M$6097,12,0),"")</f>
        <v/>
      </c>
      <c r="N3702" s="68" t="str">
        <f>IFERROR(VLOOKUP($B3702,APガラス性能一覧!$A$2:$M$6097,13,0),"")</f>
        <v/>
      </c>
    </row>
    <row r="3703" spans="2:14" x14ac:dyDescent="0.4">
      <c r="B3703" s="68" t="str">
        <f>IF($D$2="","",IF($E$2=0.65,IFERROR(IF(INDEX(APガラス性能一覧!A:A,MATCH(ROW(B3697),APガラス性能一覧!$O:$O,0))="","",INDEX(APガラス性能一覧!A:A,MATCH(ROW(B3697),APガラス性能一覧!$O:$O,0))),""),IFERROR(IF(INDEX(APガラス性能一覧!A:A,MATCH(ROW(B3697),APガラス性能一覧!$N:$N,0))="","",INDEX(APガラス性能一覧!A:A,MATCH(ROW(B3697),APガラス性能一覧!$N:$N,0))),"")))</f>
        <v/>
      </c>
      <c r="C3703" s="68" t="str">
        <f>IFERROR(VLOOKUP($B3703,APガラス性能一覧!$A$2:$M$6097,2,0),"")</f>
        <v/>
      </c>
      <c r="D3703" s="68" t="str">
        <f>IFERROR(VLOOKUP($B3703,APガラス性能一覧!$A$2:$M$6097,3,0),"")</f>
        <v/>
      </c>
      <c r="E3703" s="68" t="str">
        <f>IFERROR(VLOOKUP($B3703,APガラス性能一覧!$A$2:$M$6097,4,0),"")</f>
        <v/>
      </c>
      <c r="F3703" s="68" t="str">
        <f>IFERROR(VLOOKUP($B3703,APガラス性能一覧!$A$2:$M$6097,5,0),"")</f>
        <v/>
      </c>
      <c r="G3703" s="68" t="str">
        <f>IFERROR(VLOOKUP($B3703,APガラス性能一覧!$A$2:$M$6097,6,0),"")</f>
        <v/>
      </c>
      <c r="H3703" s="68" t="str">
        <f>IFERROR(VLOOKUP($B3703,APガラス性能一覧!$A$2:$M$6097,7,0),"")</f>
        <v/>
      </c>
      <c r="I3703" s="68" t="str">
        <f>IFERROR(VLOOKUP($B3703,APガラス性能一覧!$A$2:$M$6097,8,0),"")</f>
        <v/>
      </c>
      <c r="J3703" s="68" t="str">
        <f>IFERROR(VLOOKUP($B3703,APガラス性能一覧!$A$2:$M$6097,9,0),"")</f>
        <v/>
      </c>
      <c r="K3703" s="68" t="str">
        <f>IFERROR(VLOOKUP($B3703,APガラス性能一覧!$A$2:$M$6097,10,0),"")</f>
        <v/>
      </c>
      <c r="L3703" s="68" t="str">
        <f>IFERROR(VLOOKUP($B3703,APガラス性能一覧!$A$2:$M$6097,11,0),"")</f>
        <v/>
      </c>
      <c r="M3703" s="68" t="str">
        <f>IFERROR(VLOOKUP($B3703,APガラス性能一覧!$A$2:$M$6097,12,0),"")</f>
        <v/>
      </c>
      <c r="N3703" s="68" t="str">
        <f>IFERROR(VLOOKUP($B3703,APガラス性能一覧!$A$2:$M$6097,13,0),"")</f>
        <v/>
      </c>
    </row>
    <row r="3704" spans="2:14" x14ac:dyDescent="0.4">
      <c r="B3704" s="68" t="str">
        <f>IF($D$2="","",IF($E$2=0.65,IFERROR(IF(INDEX(APガラス性能一覧!A:A,MATCH(ROW(B3698),APガラス性能一覧!$O:$O,0))="","",INDEX(APガラス性能一覧!A:A,MATCH(ROW(B3698),APガラス性能一覧!$O:$O,0))),""),IFERROR(IF(INDEX(APガラス性能一覧!A:A,MATCH(ROW(B3698),APガラス性能一覧!$N:$N,0))="","",INDEX(APガラス性能一覧!A:A,MATCH(ROW(B3698),APガラス性能一覧!$N:$N,0))),"")))</f>
        <v/>
      </c>
      <c r="C3704" s="68" t="str">
        <f>IFERROR(VLOOKUP($B3704,APガラス性能一覧!$A$2:$M$6097,2,0),"")</f>
        <v/>
      </c>
      <c r="D3704" s="68" t="str">
        <f>IFERROR(VLOOKUP($B3704,APガラス性能一覧!$A$2:$M$6097,3,0),"")</f>
        <v/>
      </c>
      <c r="E3704" s="68" t="str">
        <f>IFERROR(VLOOKUP($B3704,APガラス性能一覧!$A$2:$M$6097,4,0),"")</f>
        <v/>
      </c>
      <c r="F3704" s="68" t="str">
        <f>IFERROR(VLOOKUP($B3704,APガラス性能一覧!$A$2:$M$6097,5,0),"")</f>
        <v/>
      </c>
      <c r="G3704" s="68" t="str">
        <f>IFERROR(VLOOKUP($B3704,APガラス性能一覧!$A$2:$M$6097,6,0),"")</f>
        <v/>
      </c>
      <c r="H3704" s="68" t="str">
        <f>IFERROR(VLOOKUP($B3704,APガラス性能一覧!$A$2:$M$6097,7,0),"")</f>
        <v/>
      </c>
      <c r="I3704" s="68" t="str">
        <f>IFERROR(VLOOKUP($B3704,APガラス性能一覧!$A$2:$M$6097,8,0),"")</f>
        <v/>
      </c>
      <c r="J3704" s="68" t="str">
        <f>IFERROR(VLOOKUP($B3704,APガラス性能一覧!$A$2:$M$6097,9,0),"")</f>
        <v/>
      </c>
      <c r="K3704" s="68" t="str">
        <f>IFERROR(VLOOKUP($B3704,APガラス性能一覧!$A$2:$M$6097,10,0),"")</f>
        <v/>
      </c>
      <c r="L3704" s="68" t="str">
        <f>IFERROR(VLOOKUP($B3704,APガラス性能一覧!$A$2:$M$6097,11,0),"")</f>
        <v/>
      </c>
      <c r="M3704" s="68" t="str">
        <f>IFERROR(VLOOKUP($B3704,APガラス性能一覧!$A$2:$M$6097,12,0),"")</f>
        <v/>
      </c>
      <c r="N3704" s="68" t="str">
        <f>IFERROR(VLOOKUP($B3704,APガラス性能一覧!$A$2:$M$6097,13,0),"")</f>
        <v/>
      </c>
    </row>
    <row r="3705" spans="2:14" x14ac:dyDescent="0.4">
      <c r="B3705" s="68" t="str">
        <f>IF($D$2="","",IF($E$2=0.65,IFERROR(IF(INDEX(APガラス性能一覧!A:A,MATCH(ROW(B3699),APガラス性能一覧!$O:$O,0))="","",INDEX(APガラス性能一覧!A:A,MATCH(ROW(B3699),APガラス性能一覧!$O:$O,0))),""),IFERROR(IF(INDEX(APガラス性能一覧!A:A,MATCH(ROW(B3699),APガラス性能一覧!$N:$N,0))="","",INDEX(APガラス性能一覧!A:A,MATCH(ROW(B3699),APガラス性能一覧!$N:$N,0))),"")))</f>
        <v/>
      </c>
      <c r="C3705" s="68" t="str">
        <f>IFERROR(VLOOKUP($B3705,APガラス性能一覧!$A$2:$M$6097,2,0),"")</f>
        <v/>
      </c>
      <c r="D3705" s="68" t="str">
        <f>IFERROR(VLOOKUP($B3705,APガラス性能一覧!$A$2:$M$6097,3,0),"")</f>
        <v/>
      </c>
      <c r="E3705" s="68" t="str">
        <f>IFERROR(VLOOKUP($B3705,APガラス性能一覧!$A$2:$M$6097,4,0),"")</f>
        <v/>
      </c>
      <c r="F3705" s="68" t="str">
        <f>IFERROR(VLOOKUP($B3705,APガラス性能一覧!$A$2:$M$6097,5,0),"")</f>
        <v/>
      </c>
      <c r="G3705" s="68" t="str">
        <f>IFERROR(VLOOKUP($B3705,APガラス性能一覧!$A$2:$M$6097,6,0),"")</f>
        <v/>
      </c>
      <c r="H3705" s="68" t="str">
        <f>IFERROR(VLOOKUP($B3705,APガラス性能一覧!$A$2:$M$6097,7,0),"")</f>
        <v/>
      </c>
      <c r="I3705" s="68" t="str">
        <f>IFERROR(VLOOKUP($B3705,APガラス性能一覧!$A$2:$M$6097,8,0),"")</f>
        <v/>
      </c>
      <c r="J3705" s="68" t="str">
        <f>IFERROR(VLOOKUP($B3705,APガラス性能一覧!$A$2:$M$6097,9,0),"")</f>
        <v/>
      </c>
      <c r="K3705" s="68" t="str">
        <f>IFERROR(VLOOKUP($B3705,APガラス性能一覧!$A$2:$M$6097,10,0),"")</f>
        <v/>
      </c>
      <c r="L3705" s="68" t="str">
        <f>IFERROR(VLOOKUP($B3705,APガラス性能一覧!$A$2:$M$6097,11,0),"")</f>
        <v/>
      </c>
      <c r="M3705" s="68" t="str">
        <f>IFERROR(VLOOKUP($B3705,APガラス性能一覧!$A$2:$M$6097,12,0),"")</f>
        <v/>
      </c>
      <c r="N3705" s="68" t="str">
        <f>IFERROR(VLOOKUP($B3705,APガラス性能一覧!$A$2:$M$6097,13,0),"")</f>
        <v/>
      </c>
    </row>
    <row r="3706" spans="2:14" x14ac:dyDescent="0.4">
      <c r="B3706" s="68" t="str">
        <f>IF($D$2="","",IF($E$2=0.65,IFERROR(IF(INDEX(APガラス性能一覧!A:A,MATCH(ROW(B3700),APガラス性能一覧!$O:$O,0))="","",INDEX(APガラス性能一覧!A:A,MATCH(ROW(B3700),APガラス性能一覧!$O:$O,0))),""),IFERROR(IF(INDEX(APガラス性能一覧!A:A,MATCH(ROW(B3700),APガラス性能一覧!$N:$N,0))="","",INDEX(APガラス性能一覧!A:A,MATCH(ROW(B3700),APガラス性能一覧!$N:$N,0))),"")))</f>
        <v/>
      </c>
      <c r="C3706" s="68" t="str">
        <f>IFERROR(VLOOKUP($B3706,APガラス性能一覧!$A$2:$M$6097,2,0),"")</f>
        <v/>
      </c>
      <c r="D3706" s="68" t="str">
        <f>IFERROR(VLOOKUP($B3706,APガラス性能一覧!$A$2:$M$6097,3,0),"")</f>
        <v/>
      </c>
      <c r="E3706" s="68" t="str">
        <f>IFERROR(VLOOKUP($B3706,APガラス性能一覧!$A$2:$M$6097,4,0),"")</f>
        <v/>
      </c>
      <c r="F3706" s="68" t="str">
        <f>IFERROR(VLOOKUP($B3706,APガラス性能一覧!$A$2:$M$6097,5,0),"")</f>
        <v/>
      </c>
      <c r="G3706" s="68" t="str">
        <f>IFERROR(VLOOKUP($B3706,APガラス性能一覧!$A$2:$M$6097,6,0),"")</f>
        <v/>
      </c>
      <c r="H3706" s="68" t="str">
        <f>IFERROR(VLOOKUP($B3706,APガラス性能一覧!$A$2:$M$6097,7,0),"")</f>
        <v/>
      </c>
      <c r="I3706" s="68" t="str">
        <f>IFERROR(VLOOKUP($B3706,APガラス性能一覧!$A$2:$M$6097,8,0),"")</f>
        <v/>
      </c>
      <c r="J3706" s="68" t="str">
        <f>IFERROR(VLOOKUP($B3706,APガラス性能一覧!$A$2:$M$6097,9,0),"")</f>
        <v/>
      </c>
      <c r="K3706" s="68" t="str">
        <f>IFERROR(VLOOKUP($B3706,APガラス性能一覧!$A$2:$M$6097,10,0),"")</f>
        <v/>
      </c>
      <c r="L3706" s="68" t="str">
        <f>IFERROR(VLOOKUP($B3706,APガラス性能一覧!$A$2:$M$6097,11,0),"")</f>
        <v/>
      </c>
      <c r="M3706" s="68" t="str">
        <f>IFERROR(VLOOKUP($B3706,APガラス性能一覧!$A$2:$M$6097,12,0),"")</f>
        <v/>
      </c>
      <c r="N3706" s="68" t="str">
        <f>IFERROR(VLOOKUP($B3706,APガラス性能一覧!$A$2:$M$6097,13,0),"")</f>
        <v/>
      </c>
    </row>
    <row r="3707" spans="2:14" x14ac:dyDescent="0.4">
      <c r="B3707" s="68" t="str">
        <f>IF($D$2="","",IF($E$2=0.65,IFERROR(IF(INDEX(APガラス性能一覧!A:A,MATCH(ROW(B3701),APガラス性能一覧!$O:$O,0))="","",INDEX(APガラス性能一覧!A:A,MATCH(ROW(B3701),APガラス性能一覧!$O:$O,0))),""),IFERROR(IF(INDEX(APガラス性能一覧!A:A,MATCH(ROW(B3701),APガラス性能一覧!$N:$N,0))="","",INDEX(APガラス性能一覧!A:A,MATCH(ROW(B3701),APガラス性能一覧!$N:$N,0))),"")))</f>
        <v/>
      </c>
      <c r="C3707" s="68" t="str">
        <f>IFERROR(VLOOKUP($B3707,APガラス性能一覧!$A$2:$M$6097,2,0),"")</f>
        <v/>
      </c>
      <c r="D3707" s="68" t="str">
        <f>IFERROR(VLOOKUP($B3707,APガラス性能一覧!$A$2:$M$6097,3,0),"")</f>
        <v/>
      </c>
      <c r="E3707" s="68" t="str">
        <f>IFERROR(VLOOKUP($B3707,APガラス性能一覧!$A$2:$M$6097,4,0),"")</f>
        <v/>
      </c>
      <c r="F3707" s="68" t="str">
        <f>IFERROR(VLOOKUP($B3707,APガラス性能一覧!$A$2:$M$6097,5,0),"")</f>
        <v/>
      </c>
      <c r="G3707" s="68" t="str">
        <f>IFERROR(VLOOKUP($B3707,APガラス性能一覧!$A$2:$M$6097,6,0),"")</f>
        <v/>
      </c>
      <c r="H3707" s="68" t="str">
        <f>IFERROR(VLOOKUP($B3707,APガラス性能一覧!$A$2:$M$6097,7,0),"")</f>
        <v/>
      </c>
      <c r="I3707" s="68" t="str">
        <f>IFERROR(VLOOKUP($B3707,APガラス性能一覧!$A$2:$M$6097,8,0),"")</f>
        <v/>
      </c>
      <c r="J3707" s="68" t="str">
        <f>IFERROR(VLOOKUP($B3707,APガラス性能一覧!$A$2:$M$6097,9,0),"")</f>
        <v/>
      </c>
      <c r="K3707" s="68" t="str">
        <f>IFERROR(VLOOKUP($B3707,APガラス性能一覧!$A$2:$M$6097,10,0),"")</f>
        <v/>
      </c>
      <c r="L3707" s="68" t="str">
        <f>IFERROR(VLOOKUP($B3707,APガラス性能一覧!$A$2:$M$6097,11,0),"")</f>
        <v/>
      </c>
      <c r="M3707" s="68" t="str">
        <f>IFERROR(VLOOKUP($B3707,APガラス性能一覧!$A$2:$M$6097,12,0),"")</f>
        <v/>
      </c>
      <c r="N3707" s="68" t="str">
        <f>IFERROR(VLOOKUP($B3707,APガラス性能一覧!$A$2:$M$6097,13,0),"")</f>
        <v/>
      </c>
    </row>
    <row r="3708" spans="2:14" x14ac:dyDescent="0.4">
      <c r="B3708" s="68" t="str">
        <f>IF($D$2="","",IF($E$2=0.65,IFERROR(IF(INDEX(APガラス性能一覧!A:A,MATCH(ROW(B3702),APガラス性能一覧!$O:$O,0))="","",INDEX(APガラス性能一覧!A:A,MATCH(ROW(B3702),APガラス性能一覧!$O:$O,0))),""),IFERROR(IF(INDEX(APガラス性能一覧!A:A,MATCH(ROW(B3702),APガラス性能一覧!$N:$N,0))="","",INDEX(APガラス性能一覧!A:A,MATCH(ROW(B3702),APガラス性能一覧!$N:$N,0))),"")))</f>
        <v/>
      </c>
      <c r="C3708" s="68" t="str">
        <f>IFERROR(VLOOKUP($B3708,APガラス性能一覧!$A$2:$M$6097,2,0),"")</f>
        <v/>
      </c>
      <c r="D3708" s="68" t="str">
        <f>IFERROR(VLOOKUP($B3708,APガラス性能一覧!$A$2:$M$6097,3,0),"")</f>
        <v/>
      </c>
      <c r="E3708" s="68" t="str">
        <f>IFERROR(VLOOKUP($B3708,APガラス性能一覧!$A$2:$M$6097,4,0),"")</f>
        <v/>
      </c>
      <c r="F3708" s="68" t="str">
        <f>IFERROR(VLOOKUP($B3708,APガラス性能一覧!$A$2:$M$6097,5,0),"")</f>
        <v/>
      </c>
      <c r="G3708" s="68" t="str">
        <f>IFERROR(VLOOKUP($B3708,APガラス性能一覧!$A$2:$M$6097,6,0),"")</f>
        <v/>
      </c>
      <c r="H3708" s="68" t="str">
        <f>IFERROR(VLOOKUP($B3708,APガラス性能一覧!$A$2:$M$6097,7,0),"")</f>
        <v/>
      </c>
      <c r="I3708" s="68" t="str">
        <f>IFERROR(VLOOKUP($B3708,APガラス性能一覧!$A$2:$M$6097,8,0),"")</f>
        <v/>
      </c>
      <c r="J3708" s="68" t="str">
        <f>IFERROR(VLOOKUP($B3708,APガラス性能一覧!$A$2:$M$6097,9,0),"")</f>
        <v/>
      </c>
      <c r="K3708" s="68" t="str">
        <f>IFERROR(VLOOKUP($B3708,APガラス性能一覧!$A$2:$M$6097,10,0),"")</f>
        <v/>
      </c>
      <c r="L3708" s="68" t="str">
        <f>IFERROR(VLOOKUP($B3708,APガラス性能一覧!$A$2:$M$6097,11,0),"")</f>
        <v/>
      </c>
      <c r="M3708" s="68" t="str">
        <f>IFERROR(VLOOKUP($B3708,APガラス性能一覧!$A$2:$M$6097,12,0),"")</f>
        <v/>
      </c>
      <c r="N3708" s="68" t="str">
        <f>IFERROR(VLOOKUP($B3708,APガラス性能一覧!$A$2:$M$6097,13,0),"")</f>
        <v/>
      </c>
    </row>
    <row r="3709" spans="2:14" x14ac:dyDescent="0.4">
      <c r="B3709" s="68" t="str">
        <f>IF($D$2="","",IF($E$2=0.65,IFERROR(IF(INDEX(APガラス性能一覧!A:A,MATCH(ROW(B3703),APガラス性能一覧!$O:$O,0))="","",INDEX(APガラス性能一覧!A:A,MATCH(ROW(B3703),APガラス性能一覧!$O:$O,0))),""),IFERROR(IF(INDEX(APガラス性能一覧!A:A,MATCH(ROW(B3703),APガラス性能一覧!$N:$N,0))="","",INDEX(APガラス性能一覧!A:A,MATCH(ROW(B3703),APガラス性能一覧!$N:$N,0))),"")))</f>
        <v/>
      </c>
      <c r="C3709" s="68" t="str">
        <f>IFERROR(VLOOKUP($B3709,APガラス性能一覧!$A$2:$M$6097,2,0),"")</f>
        <v/>
      </c>
      <c r="D3709" s="68" t="str">
        <f>IFERROR(VLOOKUP($B3709,APガラス性能一覧!$A$2:$M$6097,3,0),"")</f>
        <v/>
      </c>
      <c r="E3709" s="68" t="str">
        <f>IFERROR(VLOOKUP($B3709,APガラス性能一覧!$A$2:$M$6097,4,0),"")</f>
        <v/>
      </c>
      <c r="F3709" s="68" t="str">
        <f>IFERROR(VLOOKUP($B3709,APガラス性能一覧!$A$2:$M$6097,5,0),"")</f>
        <v/>
      </c>
      <c r="G3709" s="68" t="str">
        <f>IFERROR(VLOOKUP($B3709,APガラス性能一覧!$A$2:$M$6097,6,0),"")</f>
        <v/>
      </c>
      <c r="H3709" s="68" t="str">
        <f>IFERROR(VLOOKUP($B3709,APガラス性能一覧!$A$2:$M$6097,7,0),"")</f>
        <v/>
      </c>
      <c r="I3709" s="68" t="str">
        <f>IFERROR(VLOOKUP($B3709,APガラス性能一覧!$A$2:$M$6097,8,0),"")</f>
        <v/>
      </c>
      <c r="J3709" s="68" t="str">
        <f>IFERROR(VLOOKUP($B3709,APガラス性能一覧!$A$2:$M$6097,9,0),"")</f>
        <v/>
      </c>
      <c r="K3709" s="68" t="str">
        <f>IFERROR(VLOOKUP($B3709,APガラス性能一覧!$A$2:$M$6097,10,0),"")</f>
        <v/>
      </c>
      <c r="L3709" s="68" t="str">
        <f>IFERROR(VLOOKUP($B3709,APガラス性能一覧!$A$2:$M$6097,11,0),"")</f>
        <v/>
      </c>
      <c r="M3709" s="68" t="str">
        <f>IFERROR(VLOOKUP($B3709,APガラス性能一覧!$A$2:$M$6097,12,0),"")</f>
        <v/>
      </c>
      <c r="N3709" s="68" t="str">
        <f>IFERROR(VLOOKUP($B3709,APガラス性能一覧!$A$2:$M$6097,13,0),"")</f>
        <v/>
      </c>
    </row>
    <row r="3710" spans="2:14" x14ac:dyDescent="0.4">
      <c r="B3710" s="68" t="str">
        <f>IF($D$2="","",IF($E$2=0.65,IFERROR(IF(INDEX(APガラス性能一覧!A:A,MATCH(ROW(B3704),APガラス性能一覧!$O:$O,0))="","",INDEX(APガラス性能一覧!A:A,MATCH(ROW(B3704),APガラス性能一覧!$O:$O,0))),""),IFERROR(IF(INDEX(APガラス性能一覧!A:A,MATCH(ROW(B3704),APガラス性能一覧!$N:$N,0))="","",INDEX(APガラス性能一覧!A:A,MATCH(ROW(B3704),APガラス性能一覧!$N:$N,0))),"")))</f>
        <v/>
      </c>
      <c r="C3710" s="68" t="str">
        <f>IFERROR(VLOOKUP($B3710,APガラス性能一覧!$A$2:$M$6097,2,0),"")</f>
        <v/>
      </c>
      <c r="D3710" s="68" t="str">
        <f>IFERROR(VLOOKUP($B3710,APガラス性能一覧!$A$2:$M$6097,3,0),"")</f>
        <v/>
      </c>
      <c r="E3710" s="68" t="str">
        <f>IFERROR(VLOOKUP($B3710,APガラス性能一覧!$A$2:$M$6097,4,0),"")</f>
        <v/>
      </c>
      <c r="F3710" s="68" t="str">
        <f>IFERROR(VLOOKUP($B3710,APガラス性能一覧!$A$2:$M$6097,5,0),"")</f>
        <v/>
      </c>
      <c r="G3710" s="68" t="str">
        <f>IFERROR(VLOOKUP($B3710,APガラス性能一覧!$A$2:$M$6097,6,0),"")</f>
        <v/>
      </c>
      <c r="H3710" s="68" t="str">
        <f>IFERROR(VLOOKUP($B3710,APガラス性能一覧!$A$2:$M$6097,7,0),"")</f>
        <v/>
      </c>
      <c r="I3710" s="68" t="str">
        <f>IFERROR(VLOOKUP($B3710,APガラス性能一覧!$A$2:$M$6097,8,0),"")</f>
        <v/>
      </c>
      <c r="J3710" s="68" t="str">
        <f>IFERROR(VLOOKUP($B3710,APガラス性能一覧!$A$2:$M$6097,9,0),"")</f>
        <v/>
      </c>
      <c r="K3710" s="68" t="str">
        <f>IFERROR(VLOOKUP($B3710,APガラス性能一覧!$A$2:$M$6097,10,0),"")</f>
        <v/>
      </c>
      <c r="L3710" s="68" t="str">
        <f>IFERROR(VLOOKUP($B3710,APガラス性能一覧!$A$2:$M$6097,11,0),"")</f>
        <v/>
      </c>
      <c r="M3710" s="68" t="str">
        <f>IFERROR(VLOOKUP($B3710,APガラス性能一覧!$A$2:$M$6097,12,0),"")</f>
        <v/>
      </c>
      <c r="N3710" s="68" t="str">
        <f>IFERROR(VLOOKUP($B3710,APガラス性能一覧!$A$2:$M$6097,13,0),"")</f>
        <v/>
      </c>
    </row>
    <row r="3711" spans="2:14" x14ac:dyDescent="0.4">
      <c r="B3711" s="68" t="str">
        <f>IF($D$2="","",IF($E$2=0.65,IFERROR(IF(INDEX(APガラス性能一覧!A:A,MATCH(ROW(B3705),APガラス性能一覧!$O:$O,0))="","",INDEX(APガラス性能一覧!A:A,MATCH(ROW(B3705),APガラス性能一覧!$O:$O,0))),""),IFERROR(IF(INDEX(APガラス性能一覧!A:A,MATCH(ROW(B3705),APガラス性能一覧!$N:$N,0))="","",INDEX(APガラス性能一覧!A:A,MATCH(ROW(B3705),APガラス性能一覧!$N:$N,0))),"")))</f>
        <v/>
      </c>
      <c r="C3711" s="68" t="str">
        <f>IFERROR(VLOOKUP($B3711,APガラス性能一覧!$A$2:$M$6097,2,0),"")</f>
        <v/>
      </c>
      <c r="D3711" s="68" t="str">
        <f>IFERROR(VLOOKUP($B3711,APガラス性能一覧!$A$2:$M$6097,3,0),"")</f>
        <v/>
      </c>
      <c r="E3711" s="68" t="str">
        <f>IFERROR(VLOOKUP($B3711,APガラス性能一覧!$A$2:$M$6097,4,0),"")</f>
        <v/>
      </c>
      <c r="F3711" s="68" t="str">
        <f>IFERROR(VLOOKUP($B3711,APガラス性能一覧!$A$2:$M$6097,5,0),"")</f>
        <v/>
      </c>
      <c r="G3711" s="68" t="str">
        <f>IFERROR(VLOOKUP($B3711,APガラス性能一覧!$A$2:$M$6097,6,0),"")</f>
        <v/>
      </c>
      <c r="H3711" s="68" t="str">
        <f>IFERROR(VLOOKUP($B3711,APガラス性能一覧!$A$2:$M$6097,7,0),"")</f>
        <v/>
      </c>
      <c r="I3711" s="68" t="str">
        <f>IFERROR(VLOOKUP($B3711,APガラス性能一覧!$A$2:$M$6097,8,0),"")</f>
        <v/>
      </c>
      <c r="J3711" s="68" t="str">
        <f>IFERROR(VLOOKUP($B3711,APガラス性能一覧!$A$2:$M$6097,9,0),"")</f>
        <v/>
      </c>
      <c r="K3711" s="68" t="str">
        <f>IFERROR(VLOOKUP($B3711,APガラス性能一覧!$A$2:$M$6097,10,0),"")</f>
        <v/>
      </c>
      <c r="L3711" s="68" t="str">
        <f>IFERROR(VLOOKUP($B3711,APガラス性能一覧!$A$2:$M$6097,11,0),"")</f>
        <v/>
      </c>
      <c r="M3711" s="68" t="str">
        <f>IFERROR(VLOOKUP($B3711,APガラス性能一覧!$A$2:$M$6097,12,0),"")</f>
        <v/>
      </c>
      <c r="N3711" s="68" t="str">
        <f>IFERROR(VLOOKUP($B3711,APガラス性能一覧!$A$2:$M$6097,13,0),"")</f>
        <v/>
      </c>
    </row>
    <row r="3712" spans="2:14" x14ac:dyDescent="0.4">
      <c r="B3712" s="68" t="str">
        <f>IF($D$2="","",IF($E$2=0.65,IFERROR(IF(INDEX(APガラス性能一覧!A:A,MATCH(ROW(B3706),APガラス性能一覧!$O:$O,0))="","",INDEX(APガラス性能一覧!A:A,MATCH(ROW(B3706),APガラス性能一覧!$O:$O,0))),""),IFERROR(IF(INDEX(APガラス性能一覧!A:A,MATCH(ROW(B3706),APガラス性能一覧!$N:$N,0))="","",INDEX(APガラス性能一覧!A:A,MATCH(ROW(B3706),APガラス性能一覧!$N:$N,0))),"")))</f>
        <v/>
      </c>
      <c r="C3712" s="68" t="str">
        <f>IFERROR(VLOOKUP($B3712,APガラス性能一覧!$A$2:$M$6097,2,0),"")</f>
        <v/>
      </c>
      <c r="D3712" s="68" t="str">
        <f>IFERROR(VLOOKUP($B3712,APガラス性能一覧!$A$2:$M$6097,3,0),"")</f>
        <v/>
      </c>
      <c r="E3712" s="68" t="str">
        <f>IFERROR(VLOOKUP($B3712,APガラス性能一覧!$A$2:$M$6097,4,0),"")</f>
        <v/>
      </c>
      <c r="F3712" s="68" t="str">
        <f>IFERROR(VLOOKUP($B3712,APガラス性能一覧!$A$2:$M$6097,5,0),"")</f>
        <v/>
      </c>
      <c r="G3712" s="68" t="str">
        <f>IFERROR(VLOOKUP($B3712,APガラス性能一覧!$A$2:$M$6097,6,0),"")</f>
        <v/>
      </c>
      <c r="H3712" s="68" t="str">
        <f>IFERROR(VLOOKUP($B3712,APガラス性能一覧!$A$2:$M$6097,7,0),"")</f>
        <v/>
      </c>
      <c r="I3712" s="68" t="str">
        <f>IFERROR(VLOOKUP($B3712,APガラス性能一覧!$A$2:$M$6097,8,0),"")</f>
        <v/>
      </c>
      <c r="J3712" s="68" t="str">
        <f>IFERROR(VLOOKUP($B3712,APガラス性能一覧!$A$2:$M$6097,9,0),"")</f>
        <v/>
      </c>
      <c r="K3712" s="68" t="str">
        <f>IFERROR(VLOOKUP($B3712,APガラス性能一覧!$A$2:$M$6097,10,0),"")</f>
        <v/>
      </c>
      <c r="L3712" s="68" t="str">
        <f>IFERROR(VLOOKUP($B3712,APガラス性能一覧!$A$2:$M$6097,11,0),"")</f>
        <v/>
      </c>
      <c r="M3712" s="68" t="str">
        <f>IFERROR(VLOOKUP($B3712,APガラス性能一覧!$A$2:$M$6097,12,0),"")</f>
        <v/>
      </c>
      <c r="N3712" s="68" t="str">
        <f>IFERROR(VLOOKUP($B3712,APガラス性能一覧!$A$2:$M$6097,13,0),"")</f>
        <v/>
      </c>
    </row>
    <row r="3713" spans="2:14" x14ac:dyDescent="0.4">
      <c r="B3713" s="68" t="str">
        <f>IF($D$2="","",IF($E$2=0.65,IFERROR(IF(INDEX(APガラス性能一覧!A:A,MATCH(ROW(B3707),APガラス性能一覧!$O:$O,0))="","",INDEX(APガラス性能一覧!A:A,MATCH(ROW(B3707),APガラス性能一覧!$O:$O,0))),""),IFERROR(IF(INDEX(APガラス性能一覧!A:A,MATCH(ROW(B3707),APガラス性能一覧!$N:$N,0))="","",INDEX(APガラス性能一覧!A:A,MATCH(ROW(B3707),APガラス性能一覧!$N:$N,0))),"")))</f>
        <v/>
      </c>
      <c r="C3713" s="68" t="str">
        <f>IFERROR(VLOOKUP($B3713,APガラス性能一覧!$A$2:$M$6097,2,0),"")</f>
        <v/>
      </c>
      <c r="D3713" s="68" t="str">
        <f>IFERROR(VLOOKUP($B3713,APガラス性能一覧!$A$2:$M$6097,3,0),"")</f>
        <v/>
      </c>
      <c r="E3713" s="68" t="str">
        <f>IFERROR(VLOOKUP($B3713,APガラス性能一覧!$A$2:$M$6097,4,0),"")</f>
        <v/>
      </c>
      <c r="F3713" s="68" t="str">
        <f>IFERROR(VLOOKUP($B3713,APガラス性能一覧!$A$2:$M$6097,5,0),"")</f>
        <v/>
      </c>
      <c r="G3713" s="68" t="str">
        <f>IFERROR(VLOOKUP($B3713,APガラス性能一覧!$A$2:$M$6097,6,0),"")</f>
        <v/>
      </c>
      <c r="H3713" s="68" t="str">
        <f>IFERROR(VLOOKUP($B3713,APガラス性能一覧!$A$2:$M$6097,7,0),"")</f>
        <v/>
      </c>
      <c r="I3713" s="68" t="str">
        <f>IFERROR(VLOOKUP($B3713,APガラス性能一覧!$A$2:$M$6097,8,0),"")</f>
        <v/>
      </c>
      <c r="J3713" s="68" t="str">
        <f>IFERROR(VLOOKUP($B3713,APガラス性能一覧!$A$2:$M$6097,9,0),"")</f>
        <v/>
      </c>
      <c r="K3713" s="68" t="str">
        <f>IFERROR(VLOOKUP($B3713,APガラス性能一覧!$A$2:$M$6097,10,0),"")</f>
        <v/>
      </c>
      <c r="L3713" s="68" t="str">
        <f>IFERROR(VLOOKUP($B3713,APガラス性能一覧!$A$2:$M$6097,11,0),"")</f>
        <v/>
      </c>
      <c r="M3713" s="68" t="str">
        <f>IFERROR(VLOOKUP($B3713,APガラス性能一覧!$A$2:$M$6097,12,0),"")</f>
        <v/>
      </c>
      <c r="N3713" s="68" t="str">
        <f>IFERROR(VLOOKUP($B3713,APガラス性能一覧!$A$2:$M$6097,13,0),"")</f>
        <v/>
      </c>
    </row>
    <row r="3714" spans="2:14" x14ac:dyDescent="0.4">
      <c r="B3714" s="68" t="str">
        <f>IF($D$2="","",IF($E$2=0.65,IFERROR(IF(INDEX(APガラス性能一覧!A:A,MATCH(ROW(B3708),APガラス性能一覧!$O:$O,0))="","",INDEX(APガラス性能一覧!A:A,MATCH(ROW(B3708),APガラス性能一覧!$O:$O,0))),""),IFERROR(IF(INDEX(APガラス性能一覧!A:A,MATCH(ROW(B3708),APガラス性能一覧!$N:$N,0))="","",INDEX(APガラス性能一覧!A:A,MATCH(ROW(B3708),APガラス性能一覧!$N:$N,0))),"")))</f>
        <v/>
      </c>
      <c r="C3714" s="68" t="str">
        <f>IFERROR(VLOOKUP($B3714,APガラス性能一覧!$A$2:$M$6097,2,0),"")</f>
        <v/>
      </c>
      <c r="D3714" s="68" t="str">
        <f>IFERROR(VLOOKUP($B3714,APガラス性能一覧!$A$2:$M$6097,3,0),"")</f>
        <v/>
      </c>
      <c r="E3714" s="68" t="str">
        <f>IFERROR(VLOOKUP($B3714,APガラス性能一覧!$A$2:$M$6097,4,0),"")</f>
        <v/>
      </c>
      <c r="F3714" s="68" t="str">
        <f>IFERROR(VLOOKUP($B3714,APガラス性能一覧!$A$2:$M$6097,5,0),"")</f>
        <v/>
      </c>
      <c r="G3714" s="68" t="str">
        <f>IFERROR(VLOOKUP($B3714,APガラス性能一覧!$A$2:$M$6097,6,0),"")</f>
        <v/>
      </c>
      <c r="H3714" s="68" t="str">
        <f>IFERROR(VLOOKUP($B3714,APガラス性能一覧!$A$2:$M$6097,7,0),"")</f>
        <v/>
      </c>
      <c r="I3714" s="68" t="str">
        <f>IFERROR(VLOOKUP($B3714,APガラス性能一覧!$A$2:$M$6097,8,0),"")</f>
        <v/>
      </c>
      <c r="J3714" s="68" t="str">
        <f>IFERROR(VLOOKUP($B3714,APガラス性能一覧!$A$2:$M$6097,9,0),"")</f>
        <v/>
      </c>
      <c r="K3714" s="68" t="str">
        <f>IFERROR(VLOOKUP($B3714,APガラス性能一覧!$A$2:$M$6097,10,0),"")</f>
        <v/>
      </c>
      <c r="L3714" s="68" t="str">
        <f>IFERROR(VLOOKUP($B3714,APガラス性能一覧!$A$2:$M$6097,11,0),"")</f>
        <v/>
      </c>
      <c r="M3714" s="68" t="str">
        <f>IFERROR(VLOOKUP($B3714,APガラス性能一覧!$A$2:$M$6097,12,0),"")</f>
        <v/>
      </c>
      <c r="N3714" s="68" t="str">
        <f>IFERROR(VLOOKUP($B3714,APガラス性能一覧!$A$2:$M$6097,13,0),"")</f>
        <v/>
      </c>
    </row>
    <row r="3715" spans="2:14" x14ac:dyDescent="0.4">
      <c r="B3715" s="68" t="str">
        <f>IF($D$2="","",IF($E$2=0.65,IFERROR(IF(INDEX(APガラス性能一覧!A:A,MATCH(ROW(B3709),APガラス性能一覧!$O:$O,0))="","",INDEX(APガラス性能一覧!A:A,MATCH(ROW(B3709),APガラス性能一覧!$O:$O,0))),""),IFERROR(IF(INDEX(APガラス性能一覧!A:A,MATCH(ROW(B3709),APガラス性能一覧!$N:$N,0))="","",INDEX(APガラス性能一覧!A:A,MATCH(ROW(B3709),APガラス性能一覧!$N:$N,0))),"")))</f>
        <v/>
      </c>
      <c r="C3715" s="68" t="str">
        <f>IFERROR(VLOOKUP($B3715,APガラス性能一覧!$A$2:$M$6097,2,0),"")</f>
        <v/>
      </c>
      <c r="D3715" s="68" t="str">
        <f>IFERROR(VLOOKUP($B3715,APガラス性能一覧!$A$2:$M$6097,3,0),"")</f>
        <v/>
      </c>
      <c r="E3715" s="68" t="str">
        <f>IFERROR(VLOOKUP($B3715,APガラス性能一覧!$A$2:$M$6097,4,0),"")</f>
        <v/>
      </c>
      <c r="F3715" s="68" t="str">
        <f>IFERROR(VLOOKUP($B3715,APガラス性能一覧!$A$2:$M$6097,5,0),"")</f>
        <v/>
      </c>
      <c r="G3715" s="68" t="str">
        <f>IFERROR(VLOOKUP($B3715,APガラス性能一覧!$A$2:$M$6097,6,0),"")</f>
        <v/>
      </c>
      <c r="H3715" s="68" t="str">
        <f>IFERROR(VLOOKUP($B3715,APガラス性能一覧!$A$2:$M$6097,7,0),"")</f>
        <v/>
      </c>
      <c r="I3715" s="68" t="str">
        <f>IFERROR(VLOOKUP($B3715,APガラス性能一覧!$A$2:$M$6097,8,0),"")</f>
        <v/>
      </c>
      <c r="J3715" s="68" t="str">
        <f>IFERROR(VLOOKUP($B3715,APガラス性能一覧!$A$2:$M$6097,9,0),"")</f>
        <v/>
      </c>
      <c r="K3715" s="68" t="str">
        <f>IFERROR(VLOOKUP($B3715,APガラス性能一覧!$A$2:$M$6097,10,0),"")</f>
        <v/>
      </c>
      <c r="L3715" s="68" t="str">
        <f>IFERROR(VLOOKUP($B3715,APガラス性能一覧!$A$2:$M$6097,11,0),"")</f>
        <v/>
      </c>
      <c r="M3715" s="68" t="str">
        <f>IFERROR(VLOOKUP($B3715,APガラス性能一覧!$A$2:$M$6097,12,0),"")</f>
        <v/>
      </c>
      <c r="N3715" s="68" t="str">
        <f>IFERROR(VLOOKUP($B3715,APガラス性能一覧!$A$2:$M$6097,13,0),"")</f>
        <v/>
      </c>
    </row>
    <row r="3716" spans="2:14" x14ac:dyDescent="0.4">
      <c r="B3716" s="68" t="str">
        <f>IF($D$2="","",IF($E$2=0.65,IFERROR(IF(INDEX(APガラス性能一覧!A:A,MATCH(ROW(B3710),APガラス性能一覧!$O:$O,0))="","",INDEX(APガラス性能一覧!A:A,MATCH(ROW(B3710),APガラス性能一覧!$O:$O,0))),""),IFERROR(IF(INDEX(APガラス性能一覧!A:A,MATCH(ROW(B3710),APガラス性能一覧!$N:$N,0))="","",INDEX(APガラス性能一覧!A:A,MATCH(ROW(B3710),APガラス性能一覧!$N:$N,0))),"")))</f>
        <v/>
      </c>
      <c r="C3716" s="68" t="str">
        <f>IFERROR(VLOOKUP($B3716,APガラス性能一覧!$A$2:$M$6097,2,0),"")</f>
        <v/>
      </c>
      <c r="D3716" s="68" t="str">
        <f>IFERROR(VLOOKUP($B3716,APガラス性能一覧!$A$2:$M$6097,3,0),"")</f>
        <v/>
      </c>
      <c r="E3716" s="68" t="str">
        <f>IFERROR(VLOOKUP($B3716,APガラス性能一覧!$A$2:$M$6097,4,0),"")</f>
        <v/>
      </c>
      <c r="F3716" s="68" t="str">
        <f>IFERROR(VLOOKUP($B3716,APガラス性能一覧!$A$2:$M$6097,5,0),"")</f>
        <v/>
      </c>
      <c r="G3716" s="68" t="str">
        <f>IFERROR(VLOOKUP($B3716,APガラス性能一覧!$A$2:$M$6097,6,0),"")</f>
        <v/>
      </c>
      <c r="H3716" s="68" t="str">
        <f>IFERROR(VLOOKUP($B3716,APガラス性能一覧!$A$2:$M$6097,7,0),"")</f>
        <v/>
      </c>
      <c r="I3716" s="68" t="str">
        <f>IFERROR(VLOOKUP($B3716,APガラス性能一覧!$A$2:$M$6097,8,0),"")</f>
        <v/>
      </c>
      <c r="J3716" s="68" t="str">
        <f>IFERROR(VLOOKUP($B3716,APガラス性能一覧!$A$2:$M$6097,9,0),"")</f>
        <v/>
      </c>
      <c r="K3716" s="68" t="str">
        <f>IFERROR(VLOOKUP($B3716,APガラス性能一覧!$A$2:$M$6097,10,0),"")</f>
        <v/>
      </c>
      <c r="L3716" s="68" t="str">
        <f>IFERROR(VLOOKUP($B3716,APガラス性能一覧!$A$2:$M$6097,11,0),"")</f>
        <v/>
      </c>
      <c r="M3716" s="68" t="str">
        <f>IFERROR(VLOOKUP($B3716,APガラス性能一覧!$A$2:$M$6097,12,0),"")</f>
        <v/>
      </c>
      <c r="N3716" s="68" t="str">
        <f>IFERROR(VLOOKUP($B3716,APガラス性能一覧!$A$2:$M$6097,13,0),"")</f>
        <v/>
      </c>
    </row>
    <row r="3717" spans="2:14" x14ac:dyDescent="0.4">
      <c r="B3717" s="68" t="str">
        <f>IF($D$2="","",IF($E$2=0.65,IFERROR(IF(INDEX(APガラス性能一覧!A:A,MATCH(ROW(B3711),APガラス性能一覧!$O:$O,0))="","",INDEX(APガラス性能一覧!A:A,MATCH(ROW(B3711),APガラス性能一覧!$O:$O,0))),""),IFERROR(IF(INDEX(APガラス性能一覧!A:A,MATCH(ROW(B3711),APガラス性能一覧!$N:$N,0))="","",INDEX(APガラス性能一覧!A:A,MATCH(ROW(B3711),APガラス性能一覧!$N:$N,0))),"")))</f>
        <v/>
      </c>
      <c r="C3717" s="68" t="str">
        <f>IFERROR(VLOOKUP($B3717,APガラス性能一覧!$A$2:$M$6097,2,0),"")</f>
        <v/>
      </c>
      <c r="D3717" s="68" t="str">
        <f>IFERROR(VLOOKUP($B3717,APガラス性能一覧!$A$2:$M$6097,3,0),"")</f>
        <v/>
      </c>
      <c r="E3717" s="68" t="str">
        <f>IFERROR(VLOOKUP($B3717,APガラス性能一覧!$A$2:$M$6097,4,0),"")</f>
        <v/>
      </c>
      <c r="F3717" s="68" t="str">
        <f>IFERROR(VLOOKUP($B3717,APガラス性能一覧!$A$2:$M$6097,5,0),"")</f>
        <v/>
      </c>
      <c r="G3717" s="68" t="str">
        <f>IFERROR(VLOOKUP($B3717,APガラス性能一覧!$A$2:$M$6097,6,0),"")</f>
        <v/>
      </c>
      <c r="H3717" s="68" t="str">
        <f>IFERROR(VLOOKUP($B3717,APガラス性能一覧!$A$2:$M$6097,7,0),"")</f>
        <v/>
      </c>
      <c r="I3717" s="68" t="str">
        <f>IFERROR(VLOOKUP($B3717,APガラス性能一覧!$A$2:$M$6097,8,0),"")</f>
        <v/>
      </c>
      <c r="J3717" s="68" t="str">
        <f>IFERROR(VLOOKUP($B3717,APガラス性能一覧!$A$2:$M$6097,9,0),"")</f>
        <v/>
      </c>
      <c r="K3717" s="68" t="str">
        <f>IFERROR(VLOOKUP($B3717,APガラス性能一覧!$A$2:$M$6097,10,0),"")</f>
        <v/>
      </c>
      <c r="L3717" s="68" t="str">
        <f>IFERROR(VLOOKUP($B3717,APガラス性能一覧!$A$2:$M$6097,11,0),"")</f>
        <v/>
      </c>
      <c r="M3717" s="68" t="str">
        <f>IFERROR(VLOOKUP($B3717,APガラス性能一覧!$A$2:$M$6097,12,0),"")</f>
        <v/>
      </c>
      <c r="N3717" s="68" t="str">
        <f>IFERROR(VLOOKUP($B3717,APガラス性能一覧!$A$2:$M$6097,13,0),"")</f>
        <v/>
      </c>
    </row>
    <row r="3718" spans="2:14" x14ac:dyDescent="0.4">
      <c r="B3718" s="68" t="str">
        <f>IF($D$2="","",IF($E$2=0.65,IFERROR(IF(INDEX(APガラス性能一覧!A:A,MATCH(ROW(B3712),APガラス性能一覧!$O:$O,0))="","",INDEX(APガラス性能一覧!A:A,MATCH(ROW(B3712),APガラス性能一覧!$O:$O,0))),""),IFERROR(IF(INDEX(APガラス性能一覧!A:A,MATCH(ROW(B3712),APガラス性能一覧!$N:$N,0))="","",INDEX(APガラス性能一覧!A:A,MATCH(ROW(B3712),APガラス性能一覧!$N:$N,0))),"")))</f>
        <v/>
      </c>
      <c r="C3718" s="68" t="str">
        <f>IFERROR(VLOOKUP($B3718,APガラス性能一覧!$A$2:$M$6097,2,0),"")</f>
        <v/>
      </c>
      <c r="D3718" s="68" t="str">
        <f>IFERROR(VLOOKUP($B3718,APガラス性能一覧!$A$2:$M$6097,3,0),"")</f>
        <v/>
      </c>
      <c r="E3718" s="68" t="str">
        <f>IFERROR(VLOOKUP($B3718,APガラス性能一覧!$A$2:$M$6097,4,0),"")</f>
        <v/>
      </c>
      <c r="F3718" s="68" t="str">
        <f>IFERROR(VLOOKUP($B3718,APガラス性能一覧!$A$2:$M$6097,5,0),"")</f>
        <v/>
      </c>
      <c r="G3718" s="68" t="str">
        <f>IFERROR(VLOOKUP($B3718,APガラス性能一覧!$A$2:$M$6097,6,0),"")</f>
        <v/>
      </c>
      <c r="H3718" s="68" t="str">
        <f>IFERROR(VLOOKUP($B3718,APガラス性能一覧!$A$2:$M$6097,7,0),"")</f>
        <v/>
      </c>
      <c r="I3718" s="68" t="str">
        <f>IFERROR(VLOOKUP($B3718,APガラス性能一覧!$A$2:$M$6097,8,0),"")</f>
        <v/>
      </c>
      <c r="J3718" s="68" t="str">
        <f>IFERROR(VLOOKUP($B3718,APガラス性能一覧!$A$2:$M$6097,9,0),"")</f>
        <v/>
      </c>
      <c r="K3718" s="68" t="str">
        <f>IFERROR(VLOOKUP($B3718,APガラス性能一覧!$A$2:$M$6097,10,0),"")</f>
        <v/>
      </c>
      <c r="L3718" s="68" t="str">
        <f>IFERROR(VLOOKUP($B3718,APガラス性能一覧!$A$2:$M$6097,11,0),"")</f>
        <v/>
      </c>
      <c r="M3718" s="68" t="str">
        <f>IFERROR(VLOOKUP($B3718,APガラス性能一覧!$A$2:$M$6097,12,0),"")</f>
        <v/>
      </c>
      <c r="N3718" s="68" t="str">
        <f>IFERROR(VLOOKUP($B3718,APガラス性能一覧!$A$2:$M$6097,13,0),"")</f>
        <v/>
      </c>
    </row>
    <row r="3719" spans="2:14" x14ac:dyDescent="0.4">
      <c r="B3719" s="68" t="str">
        <f>IF($D$2="","",IF($E$2=0.65,IFERROR(IF(INDEX(APガラス性能一覧!A:A,MATCH(ROW(B3713),APガラス性能一覧!$O:$O,0))="","",INDEX(APガラス性能一覧!A:A,MATCH(ROW(B3713),APガラス性能一覧!$O:$O,0))),""),IFERROR(IF(INDEX(APガラス性能一覧!A:A,MATCH(ROW(B3713),APガラス性能一覧!$N:$N,0))="","",INDEX(APガラス性能一覧!A:A,MATCH(ROW(B3713),APガラス性能一覧!$N:$N,0))),"")))</f>
        <v/>
      </c>
      <c r="C3719" s="68" t="str">
        <f>IFERROR(VLOOKUP($B3719,APガラス性能一覧!$A$2:$M$6097,2,0),"")</f>
        <v/>
      </c>
      <c r="D3719" s="68" t="str">
        <f>IFERROR(VLOOKUP($B3719,APガラス性能一覧!$A$2:$M$6097,3,0),"")</f>
        <v/>
      </c>
      <c r="E3719" s="68" t="str">
        <f>IFERROR(VLOOKUP($B3719,APガラス性能一覧!$A$2:$M$6097,4,0),"")</f>
        <v/>
      </c>
      <c r="F3719" s="68" t="str">
        <f>IFERROR(VLOOKUP($B3719,APガラス性能一覧!$A$2:$M$6097,5,0),"")</f>
        <v/>
      </c>
      <c r="G3719" s="68" t="str">
        <f>IFERROR(VLOOKUP($B3719,APガラス性能一覧!$A$2:$M$6097,6,0),"")</f>
        <v/>
      </c>
      <c r="H3719" s="68" t="str">
        <f>IFERROR(VLOOKUP($B3719,APガラス性能一覧!$A$2:$M$6097,7,0),"")</f>
        <v/>
      </c>
      <c r="I3719" s="68" t="str">
        <f>IFERROR(VLOOKUP($B3719,APガラス性能一覧!$A$2:$M$6097,8,0),"")</f>
        <v/>
      </c>
      <c r="J3719" s="68" t="str">
        <f>IFERROR(VLOOKUP($B3719,APガラス性能一覧!$A$2:$M$6097,9,0),"")</f>
        <v/>
      </c>
      <c r="K3719" s="68" t="str">
        <f>IFERROR(VLOOKUP($B3719,APガラス性能一覧!$A$2:$M$6097,10,0),"")</f>
        <v/>
      </c>
      <c r="L3719" s="68" t="str">
        <f>IFERROR(VLOOKUP($B3719,APガラス性能一覧!$A$2:$M$6097,11,0),"")</f>
        <v/>
      </c>
      <c r="M3719" s="68" t="str">
        <f>IFERROR(VLOOKUP($B3719,APガラス性能一覧!$A$2:$M$6097,12,0),"")</f>
        <v/>
      </c>
      <c r="N3719" s="68" t="str">
        <f>IFERROR(VLOOKUP($B3719,APガラス性能一覧!$A$2:$M$6097,13,0),"")</f>
        <v/>
      </c>
    </row>
    <row r="3720" spans="2:14" x14ac:dyDescent="0.4">
      <c r="B3720" s="68" t="str">
        <f>IF($D$2="","",IF($E$2=0.65,IFERROR(IF(INDEX(APガラス性能一覧!A:A,MATCH(ROW(B3714),APガラス性能一覧!$O:$O,0))="","",INDEX(APガラス性能一覧!A:A,MATCH(ROW(B3714),APガラス性能一覧!$O:$O,0))),""),IFERROR(IF(INDEX(APガラス性能一覧!A:A,MATCH(ROW(B3714),APガラス性能一覧!$N:$N,0))="","",INDEX(APガラス性能一覧!A:A,MATCH(ROW(B3714),APガラス性能一覧!$N:$N,0))),"")))</f>
        <v/>
      </c>
      <c r="C3720" s="68" t="str">
        <f>IFERROR(VLOOKUP($B3720,APガラス性能一覧!$A$2:$M$6097,2,0),"")</f>
        <v/>
      </c>
      <c r="D3720" s="68" t="str">
        <f>IFERROR(VLOOKUP($B3720,APガラス性能一覧!$A$2:$M$6097,3,0),"")</f>
        <v/>
      </c>
      <c r="E3720" s="68" t="str">
        <f>IFERROR(VLOOKUP($B3720,APガラス性能一覧!$A$2:$M$6097,4,0),"")</f>
        <v/>
      </c>
      <c r="F3720" s="68" t="str">
        <f>IFERROR(VLOOKUP($B3720,APガラス性能一覧!$A$2:$M$6097,5,0),"")</f>
        <v/>
      </c>
      <c r="G3720" s="68" t="str">
        <f>IFERROR(VLOOKUP($B3720,APガラス性能一覧!$A$2:$M$6097,6,0),"")</f>
        <v/>
      </c>
      <c r="H3720" s="68" t="str">
        <f>IFERROR(VLOOKUP($B3720,APガラス性能一覧!$A$2:$M$6097,7,0),"")</f>
        <v/>
      </c>
      <c r="I3720" s="68" t="str">
        <f>IFERROR(VLOOKUP($B3720,APガラス性能一覧!$A$2:$M$6097,8,0),"")</f>
        <v/>
      </c>
      <c r="J3720" s="68" t="str">
        <f>IFERROR(VLOOKUP($B3720,APガラス性能一覧!$A$2:$M$6097,9,0),"")</f>
        <v/>
      </c>
      <c r="K3720" s="68" t="str">
        <f>IFERROR(VLOOKUP($B3720,APガラス性能一覧!$A$2:$M$6097,10,0),"")</f>
        <v/>
      </c>
      <c r="L3720" s="68" t="str">
        <f>IFERROR(VLOOKUP($B3720,APガラス性能一覧!$A$2:$M$6097,11,0),"")</f>
        <v/>
      </c>
      <c r="M3720" s="68" t="str">
        <f>IFERROR(VLOOKUP($B3720,APガラス性能一覧!$A$2:$M$6097,12,0),"")</f>
        <v/>
      </c>
      <c r="N3720" s="68" t="str">
        <f>IFERROR(VLOOKUP($B3720,APガラス性能一覧!$A$2:$M$6097,13,0),"")</f>
        <v/>
      </c>
    </row>
    <row r="3721" spans="2:14" x14ac:dyDescent="0.4">
      <c r="B3721" s="68" t="str">
        <f>IF($D$2="","",IF($E$2=0.65,IFERROR(IF(INDEX(APガラス性能一覧!A:A,MATCH(ROW(B3715),APガラス性能一覧!$O:$O,0))="","",INDEX(APガラス性能一覧!A:A,MATCH(ROW(B3715),APガラス性能一覧!$O:$O,0))),""),IFERROR(IF(INDEX(APガラス性能一覧!A:A,MATCH(ROW(B3715),APガラス性能一覧!$N:$N,0))="","",INDEX(APガラス性能一覧!A:A,MATCH(ROW(B3715),APガラス性能一覧!$N:$N,0))),"")))</f>
        <v/>
      </c>
      <c r="C3721" s="68" t="str">
        <f>IFERROR(VLOOKUP($B3721,APガラス性能一覧!$A$2:$M$6097,2,0),"")</f>
        <v/>
      </c>
      <c r="D3721" s="68" t="str">
        <f>IFERROR(VLOOKUP($B3721,APガラス性能一覧!$A$2:$M$6097,3,0),"")</f>
        <v/>
      </c>
      <c r="E3721" s="68" t="str">
        <f>IFERROR(VLOOKUP($B3721,APガラス性能一覧!$A$2:$M$6097,4,0),"")</f>
        <v/>
      </c>
      <c r="F3721" s="68" t="str">
        <f>IFERROR(VLOOKUP($B3721,APガラス性能一覧!$A$2:$M$6097,5,0),"")</f>
        <v/>
      </c>
      <c r="G3721" s="68" t="str">
        <f>IFERROR(VLOOKUP($B3721,APガラス性能一覧!$A$2:$M$6097,6,0),"")</f>
        <v/>
      </c>
      <c r="H3721" s="68" t="str">
        <f>IFERROR(VLOOKUP($B3721,APガラス性能一覧!$A$2:$M$6097,7,0),"")</f>
        <v/>
      </c>
      <c r="I3721" s="68" t="str">
        <f>IFERROR(VLOOKUP($B3721,APガラス性能一覧!$A$2:$M$6097,8,0),"")</f>
        <v/>
      </c>
      <c r="J3721" s="68" t="str">
        <f>IFERROR(VLOOKUP($B3721,APガラス性能一覧!$A$2:$M$6097,9,0),"")</f>
        <v/>
      </c>
      <c r="K3721" s="68" t="str">
        <f>IFERROR(VLOOKUP($B3721,APガラス性能一覧!$A$2:$M$6097,10,0),"")</f>
        <v/>
      </c>
      <c r="L3721" s="68" t="str">
        <f>IFERROR(VLOOKUP($B3721,APガラス性能一覧!$A$2:$M$6097,11,0),"")</f>
        <v/>
      </c>
      <c r="M3721" s="68" t="str">
        <f>IFERROR(VLOOKUP($B3721,APガラス性能一覧!$A$2:$M$6097,12,0),"")</f>
        <v/>
      </c>
      <c r="N3721" s="68" t="str">
        <f>IFERROR(VLOOKUP($B3721,APガラス性能一覧!$A$2:$M$6097,13,0),"")</f>
        <v/>
      </c>
    </row>
    <row r="3722" spans="2:14" x14ac:dyDescent="0.4">
      <c r="B3722" s="68" t="str">
        <f>IF($D$2="","",IF($E$2=0.65,IFERROR(IF(INDEX(APガラス性能一覧!A:A,MATCH(ROW(B3716),APガラス性能一覧!$O:$O,0))="","",INDEX(APガラス性能一覧!A:A,MATCH(ROW(B3716),APガラス性能一覧!$O:$O,0))),""),IFERROR(IF(INDEX(APガラス性能一覧!A:A,MATCH(ROW(B3716),APガラス性能一覧!$N:$N,0))="","",INDEX(APガラス性能一覧!A:A,MATCH(ROW(B3716),APガラス性能一覧!$N:$N,0))),"")))</f>
        <v/>
      </c>
      <c r="C3722" s="68" t="str">
        <f>IFERROR(VLOOKUP($B3722,APガラス性能一覧!$A$2:$M$6097,2,0),"")</f>
        <v/>
      </c>
      <c r="D3722" s="68" t="str">
        <f>IFERROR(VLOOKUP($B3722,APガラス性能一覧!$A$2:$M$6097,3,0),"")</f>
        <v/>
      </c>
      <c r="E3722" s="68" t="str">
        <f>IFERROR(VLOOKUP($B3722,APガラス性能一覧!$A$2:$M$6097,4,0),"")</f>
        <v/>
      </c>
      <c r="F3722" s="68" t="str">
        <f>IFERROR(VLOOKUP($B3722,APガラス性能一覧!$A$2:$M$6097,5,0),"")</f>
        <v/>
      </c>
      <c r="G3722" s="68" t="str">
        <f>IFERROR(VLOOKUP($B3722,APガラス性能一覧!$A$2:$M$6097,6,0),"")</f>
        <v/>
      </c>
      <c r="H3722" s="68" t="str">
        <f>IFERROR(VLOOKUP($B3722,APガラス性能一覧!$A$2:$M$6097,7,0),"")</f>
        <v/>
      </c>
      <c r="I3722" s="68" t="str">
        <f>IFERROR(VLOOKUP($B3722,APガラス性能一覧!$A$2:$M$6097,8,0),"")</f>
        <v/>
      </c>
      <c r="J3722" s="68" t="str">
        <f>IFERROR(VLOOKUP($B3722,APガラス性能一覧!$A$2:$M$6097,9,0),"")</f>
        <v/>
      </c>
      <c r="K3722" s="68" t="str">
        <f>IFERROR(VLOOKUP($B3722,APガラス性能一覧!$A$2:$M$6097,10,0),"")</f>
        <v/>
      </c>
      <c r="L3722" s="68" t="str">
        <f>IFERROR(VLOOKUP($B3722,APガラス性能一覧!$A$2:$M$6097,11,0),"")</f>
        <v/>
      </c>
      <c r="M3722" s="68" t="str">
        <f>IFERROR(VLOOKUP($B3722,APガラス性能一覧!$A$2:$M$6097,12,0),"")</f>
        <v/>
      </c>
      <c r="N3722" s="68" t="str">
        <f>IFERROR(VLOOKUP($B3722,APガラス性能一覧!$A$2:$M$6097,13,0),"")</f>
        <v/>
      </c>
    </row>
    <row r="3723" spans="2:14" x14ac:dyDescent="0.4">
      <c r="B3723" s="68" t="str">
        <f>IF($D$2="","",IF($E$2=0.65,IFERROR(IF(INDEX(APガラス性能一覧!A:A,MATCH(ROW(B3717),APガラス性能一覧!$O:$O,0))="","",INDEX(APガラス性能一覧!A:A,MATCH(ROW(B3717),APガラス性能一覧!$O:$O,0))),""),IFERROR(IF(INDEX(APガラス性能一覧!A:A,MATCH(ROW(B3717),APガラス性能一覧!$N:$N,0))="","",INDEX(APガラス性能一覧!A:A,MATCH(ROW(B3717),APガラス性能一覧!$N:$N,0))),"")))</f>
        <v/>
      </c>
      <c r="C3723" s="68" t="str">
        <f>IFERROR(VLOOKUP($B3723,APガラス性能一覧!$A$2:$M$6097,2,0),"")</f>
        <v/>
      </c>
      <c r="D3723" s="68" t="str">
        <f>IFERROR(VLOOKUP($B3723,APガラス性能一覧!$A$2:$M$6097,3,0),"")</f>
        <v/>
      </c>
      <c r="E3723" s="68" t="str">
        <f>IFERROR(VLOOKUP($B3723,APガラス性能一覧!$A$2:$M$6097,4,0),"")</f>
        <v/>
      </c>
      <c r="F3723" s="68" t="str">
        <f>IFERROR(VLOOKUP($B3723,APガラス性能一覧!$A$2:$M$6097,5,0),"")</f>
        <v/>
      </c>
      <c r="G3723" s="68" t="str">
        <f>IFERROR(VLOOKUP($B3723,APガラス性能一覧!$A$2:$M$6097,6,0),"")</f>
        <v/>
      </c>
      <c r="H3723" s="68" t="str">
        <f>IFERROR(VLOOKUP($B3723,APガラス性能一覧!$A$2:$M$6097,7,0),"")</f>
        <v/>
      </c>
      <c r="I3723" s="68" t="str">
        <f>IFERROR(VLOOKUP($B3723,APガラス性能一覧!$A$2:$M$6097,8,0),"")</f>
        <v/>
      </c>
      <c r="J3723" s="68" t="str">
        <f>IFERROR(VLOOKUP($B3723,APガラス性能一覧!$A$2:$M$6097,9,0),"")</f>
        <v/>
      </c>
      <c r="K3723" s="68" t="str">
        <f>IFERROR(VLOOKUP($B3723,APガラス性能一覧!$A$2:$M$6097,10,0),"")</f>
        <v/>
      </c>
      <c r="L3723" s="68" t="str">
        <f>IFERROR(VLOOKUP($B3723,APガラス性能一覧!$A$2:$M$6097,11,0),"")</f>
        <v/>
      </c>
      <c r="M3723" s="68" t="str">
        <f>IFERROR(VLOOKUP($B3723,APガラス性能一覧!$A$2:$M$6097,12,0),"")</f>
        <v/>
      </c>
      <c r="N3723" s="68" t="str">
        <f>IFERROR(VLOOKUP($B3723,APガラス性能一覧!$A$2:$M$6097,13,0),"")</f>
        <v/>
      </c>
    </row>
    <row r="3724" spans="2:14" x14ac:dyDescent="0.4">
      <c r="B3724" s="68" t="str">
        <f>IF($D$2="","",IF($E$2=0.65,IFERROR(IF(INDEX(APガラス性能一覧!A:A,MATCH(ROW(B3718),APガラス性能一覧!$O:$O,0))="","",INDEX(APガラス性能一覧!A:A,MATCH(ROW(B3718),APガラス性能一覧!$O:$O,0))),""),IFERROR(IF(INDEX(APガラス性能一覧!A:A,MATCH(ROW(B3718),APガラス性能一覧!$N:$N,0))="","",INDEX(APガラス性能一覧!A:A,MATCH(ROW(B3718),APガラス性能一覧!$N:$N,0))),"")))</f>
        <v/>
      </c>
      <c r="C3724" s="68" t="str">
        <f>IFERROR(VLOOKUP($B3724,APガラス性能一覧!$A$2:$M$6097,2,0),"")</f>
        <v/>
      </c>
      <c r="D3724" s="68" t="str">
        <f>IFERROR(VLOOKUP($B3724,APガラス性能一覧!$A$2:$M$6097,3,0),"")</f>
        <v/>
      </c>
      <c r="E3724" s="68" t="str">
        <f>IFERROR(VLOOKUP($B3724,APガラス性能一覧!$A$2:$M$6097,4,0),"")</f>
        <v/>
      </c>
      <c r="F3724" s="68" t="str">
        <f>IFERROR(VLOOKUP($B3724,APガラス性能一覧!$A$2:$M$6097,5,0),"")</f>
        <v/>
      </c>
      <c r="G3724" s="68" t="str">
        <f>IFERROR(VLOOKUP($B3724,APガラス性能一覧!$A$2:$M$6097,6,0),"")</f>
        <v/>
      </c>
      <c r="H3724" s="68" t="str">
        <f>IFERROR(VLOOKUP($B3724,APガラス性能一覧!$A$2:$M$6097,7,0),"")</f>
        <v/>
      </c>
      <c r="I3724" s="68" t="str">
        <f>IFERROR(VLOOKUP($B3724,APガラス性能一覧!$A$2:$M$6097,8,0),"")</f>
        <v/>
      </c>
      <c r="J3724" s="68" t="str">
        <f>IFERROR(VLOOKUP($B3724,APガラス性能一覧!$A$2:$M$6097,9,0),"")</f>
        <v/>
      </c>
      <c r="K3724" s="68" t="str">
        <f>IFERROR(VLOOKUP($B3724,APガラス性能一覧!$A$2:$M$6097,10,0),"")</f>
        <v/>
      </c>
      <c r="L3724" s="68" t="str">
        <f>IFERROR(VLOOKUP($B3724,APガラス性能一覧!$A$2:$M$6097,11,0),"")</f>
        <v/>
      </c>
      <c r="M3724" s="68" t="str">
        <f>IFERROR(VLOOKUP($B3724,APガラス性能一覧!$A$2:$M$6097,12,0),"")</f>
        <v/>
      </c>
      <c r="N3724" s="68" t="str">
        <f>IFERROR(VLOOKUP($B3724,APガラス性能一覧!$A$2:$M$6097,13,0),"")</f>
        <v/>
      </c>
    </row>
    <row r="3725" spans="2:14" x14ac:dyDescent="0.4">
      <c r="B3725" s="68" t="str">
        <f>IF($D$2="","",IF($E$2=0.65,IFERROR(IF(INDEX(APガラス性能一覧!A:A,MATCH(ROW(B3719),APガラス性能一覧!$O:$O,0))="","",INDEX(APガラス性能一覧!A:A,MATCH(ROW(B3719),APガラス性能一覧!$O:$O,0))),""),IFERROR(IF(INDEX(APガラス性能一覧!A:A,MATCH(ROW(B3719),APガラス性能一覧!$N:$N,0))="","",INDEX(APガラス性能一覧!A:A,MATCH(ROW(B3719),APガラス性能一覧!$N:$N,0))),"")))</f>
        <v/>
      </c>
      <c r="C3725" s="68" t="str">
        <f>IFERROR(VLOOKUP($B3725,APガラス性能一覧!$A$2:$M$6097,2,0),"")</f>
        <v/>
      </c>
      <c r="D3725" s="68" t="str">
        <f>IFERROR(VLOOKUP($B3725,APガラス性能一覧!$A$2:$M$6097,3,0),"")</f>
        <v/>
      </c>
      <c r="E3725" s="68" t="str">
        <f>IFERROR(VLOOKUP($B3725,APガラス性能一覧!$A$2:$M$6097,4,0),"")</f>
        <v/>
      </c>
      <c r="F3725" s="68" t="str">
        <f>IFERROR(VLOOKUP($B3725,APガラス性能一覧!$A$2:$M$6097,5,0),"")</f>
        <v/>
      </c>
      <c r="G3725" s="68" t="str">
        <f>IFERROR(VLOOKUP($B3725,APガラス性能一覧!$A$2:$M$6097,6,0),"")</f>
        <v/>
      </c>
      <c r="H3725" s="68" t="str">
        <f>IFERROR(VLOOKUP($B3725,APガラス性能一覧!$A$2:$M$6097,7,0),"")</f>
        <v/>
      </c>
      <c r="I3725" s="68" t="str">
        <f>IFERROR(VLOOKUP($B3725,APガラス性能一覧!$A$2:$M$6097,8,0),"")</f>
        <v/>
      </c>
      <c r="J3725" s="68" t="str">
        <f>IFERROR(VLOOKUP($B3725,APガラス性能一覧!$A$2:$M$6097,9,0),"")</f>
        <v/>
      </c>
      <c r="K3725" s="68" t="str">
        <f>IFERROR(VLOOKUP($B3725,APガラス性能一覧!$A$2:$M$6097,10,0),"")</f>
        <v/>
      </c>
      <c r="L3725" s="68" t="str">
        <f>IFERROR(VLOOKUP($B3725,APガラス性能一覧!$A$2:$M$6097,11,0),"")</f>
        <v/>
      </c>
      <c r="M3725" s="68" t="str">
        <f>IFERROR(VLOOKUP($B3725,APガラス性能一覧!$A$2:$M$6097,12,0),"")</f>
        <v/>
      </c>
      <c r="N3725" s="68" t="str">
        <f>IFERROR(VLOOKUP($B3725,APガラス性能一覧!$A$2:$M$6097,13,0),"")</f>
        <v/>
      </c>
    </row>
    <row r="3726" spans="2:14" x14ac:dyDescent="0.4">
      <c r="B3726" s="68" t="str">
        <f>IF($D$2="","",IF($E$2=0.65,IFERROR(IF(INDEX(APガラス性能一覧!A:A,MATCH(ROW(B3720),APガラス性能一覧!$O:$O,0))="","",INDEX(APガラス性能一覧!A:A,MATCH(ROW(B3720),APガラス性能一覧!$O:$O,0))),""),IFERROR(IF(INDEX(APガラス性能一覧!A:A,MATCH(ROW(B3720),APガラス性能一覧!$N:$N,0))="","",INDEX(APガラス性能一覧!A:A,MATCH(ROW(B3720),APガラス性能一覧!$N:$N,0))),"")))</f>
        <v/>
      </c>
      <c r="C3726" s="68" t="str">
        <f>IFERROR(VLOOKUP($B3726,APガラス性能一覧!$A$2:$M$6097,2,0),"")</f>
        <v/>
      </c>
      <c r="D3726" s="68" t="str">
        <f>IFERROR(VLOOKUP($B3726,APガラス性能一覧!$A$2:$M$6097,3,0),"")</f>
        <v/>
      </c>
      <c r="E3726" s="68" t="str">
        <f>IFERROR(VLOOKUP($B3726,APガラス性能一覧!$A$2:$M$6097,4,0),"")</f>
        <v/>
      </c>
      <c r="F3726" s="68" t="str">
        <f>IFERROR(VLOOKUP($B3726,APガラス性能一覧!$A$2:$M$6097,5,0),"")</f>
        <v/>
      </c>
      <c r="G3726" s="68" t="str">
        <f>IFERROR(VLOOKUP($B3726,APガラス性能一覧!$A$2:$M$6097,6,0),"")</f>
        <v/>
      </c>
      <c r="H3726" s="68" t="str">
        <f>IFERROR(VLOOKUP($B3726,APガラス性能一覧!$A$2:$M$6097,7,0),"")</f>
        <v/>
      </c>
      <c r="I3726" s="68" t="str">
        <f>IFERROR(VLOOKUP($B3726,APガラス性能一覧!$A$2:$M$6097,8,0),"")</f>
        <v/>
      </c>
      <c r="J3726" s="68" t="str">
        <f>IFERROR(VLOOKUP($B3726,APガラス性能一覧!$A$2:$M$6097,9,0),"")</f>
        <v/>
      </c>
      <c r="K3726" s="68" t="str">
        <f>IFERROR(VLOOKUP($B3726,APガラス性能一覧!$A$2:$M$6097,10,0),"")</f>
        <v/>
      </c>
      <c r="L3726" s="68" t="str">
        <f>IFERROR(VLOOKUP($B3726,APガラス性能一覧!$A$2:$M$6097,11,0),"")</f>
        <v/>
      </c>
      <c r="M3726" s="68" t="str">
        <f>IFERROR(VLOOKUP($B3726,APガラス性能一覧!$A$2:$M$6097,12,0),"")</f>
        <v/>
      </c>
      <c r="N3726" s="68" t="str">
        <f>IFERROR(VLOOKUP($B3726,APガラス性能一覧!$A$2:$M$6097,13,0),"")</f>
        <v/>
      </c>
    </row>
    <row r="3727" spans="2:14" x14ac:dyDescent="0.4">
      <c r="B3727" s="68" t="str">
        <f>IF($D$2="","",IF($E$2=0.65,IFERROR(IF(INDEX(APガラス性能一覧!A:A,MATCH(ROW(B3721),APガラス性能一覧!$O:$O,0))="","",INDEX(APガラス性能一覧!A:A,MATCH(ROW(B3721),APガラス性能一覧!$O:$O,0))),""),IFERROR(IF(INDEX(APガラス性能一覧!A:A,MATCH(ROW(B3721),APガラス性能一覧!$N:$N,0))="","",INDEX(APガラス性能一覧!A:A,MATCH(ROW(B3721),APガラス性能一覧!$N:$N,0))),"")))</f>
        <v/>
      </c>
      <c r="C3727" s="68" t="str">
        <f>IFERROR(VLOOKUP($B3727,APガラス性能一覧!$A$2:$M$6097,2,0),"")</f>
        <v/>
      </c>
      <c r="D3727" s="68" t="str">
        <f>IFERROR(VLOOKUP($B3727,APガラス性能一覧!$A$2:$M$6097,3,0),"")</f>
        <v/>
      </c>
      <c r="E3727" s="68" t="str">
        <f>IFERROR(VLOOKUP($B3727,APガラス性能一覧!$A$2:$M$6097,4,0),"")</f>
        <v/>
      </c>
      <c r="F3727" s="68" t="str">
        <f>IFERROR(VLOOKUP($B3727,APガラス性能一覧!$A$2:$M$6097,5,0),"")</f>
        <v/>
      </c>
      <c r="G3727" s="68" t="str">
        <f>IFERROR(VLOOKUP($B3727,APガラス性能一覧!$A$2:$M$6097,6,0),"")</f>
        <v/>
      </c>
      <c r="H3727" s="68" t="str">
        <f>IFERROR(VLOOKUP($B3727,APガラス性能一覧!$A$2:$M$6097,7,0),"")</f>
        <v/>
      </c>
      <c r="I3727" s="68" t="str">
        <f>IFERROR(VLOOKUP($B3727,APガラス性能一覧!$A$2:$M$6097,8,0),"")</f>
        <v/>
      </c>
      <c r="J3727" s="68" t="str">
        <f>IFERROR(VLOOKUP($B3727,APガラス性能一覧!$A$2:$M$6097,9,0),"")</f>
        <v/>
      </c>
      <c r="K3727" s="68" t="str">
        <f>IFERROR(VLOOKUP($B3727,APガラス性能一覧!$A$2:$M$6097,10,0),"")</f>
        <v/>
      </c>
      <c r="L3727" s="68" t="str">
        <f>IFERROR(VLOOKUP($B3727,APガラス性能一覧!$A$2:$M$6097,11,0),"")</f>
        <v/>
      </c>
      <c r="M3727" s="68" t="str">
        <f>IFERROR(VLOOKUP($B3727,APガラス性能一覧!$A$2:$M$6097,12,0),"")</f>
        <v/>
      </c>
      <c r="N3727" s="68" t="str">
        <f>IFERROR(VLOOKUP($B3727,APガラス性能一覧!$A$2:$M$6097,13,0),"")</f>
        <v/>
      </c>
    </row>
    <row r="3728" spans="2:14" x14ac:dyDescent="0.4">
      <c r="B3728" s="68" t="str">
        <f>IF($D$2="","",IF($E$2=0.65,IFERROR(IF(INDEX(APガラス性能一覧!A:A,MATCH(ROW(B3722),APガラス性能一覧!$O:$O,0))="","",INDEX(APガラス性能一覧!A:A,MATCH(ROW(B3722),APガラス性能一覧!$O:$O,0))),""),IFERROR(IF(INDEX(APガラス性能一覧!A:A,MATCH(ROW(B3722),APガラス性能一覧!$N:$N,0))="","",INDEX(APガラス性能一覧!A:A,MATCH(ROW(B3722),APガラス性能一覧!$N:$N,0))),"")))</f>
        <v/>
      </c>
      <c r="C3728" s="68" t="str">
        <f>IFERROR(VLOOKUP($B3728,APガラス性能一覧!$A$2:$M$6097,2,0),"")</f>
        <v/>
      </c>
      <c r="D3728" s="68" t="str">
        <f>IFERROR(VLOOKUP($B3728,APガラス性能一覧!$A$2:$M$6097,3,0),"")</f>
        <v/>
      </c>
      <c r="E3728" s="68" t="str">
        <f>IFERROR(VLOOKUP($B3728,APガラス性能一覧!$A$2:$M$6097,4,0),"")</f>
        <v/>
      </c>
      <c r="F3728" s="68" t="str">
        <f>IFERROR(VLOOKUP($B3728,APガラス性能一覧!$A$2:$M$6097,5,0),"")</f>
        <v/>
      </c>
      <c r="G3728" s="68" t="str">
        <f>IFERROR(VLOOKUP($B3728,APガラス性能一覧!$A$2:$M$6097,6,0),"")</f>
        <v/>
      </c>
      <c r="H3728" s="68" t="str">
        <f>IFERROR(VLOOKUP($B3728,APガラス性能一覧!$A$2:$M$6097,7,0),"")</f>
        <v/>
      </c>
      <c r="I3728" s="68" t="str">
        <f>IFERROR(VLOOKUP($B3728,APガラス性能一覧!$A$2:$M$6097,8,0),"")</f>
        <v/>
      </c>
      <c r="J3728" s="68" t="str">
        <f>IFERROR(VLOOKUP($B3728,APガラス性能一覧!$A$2:$M$6097,9,0),"")</f>
        <v/>
      </c>
      <c r="K3728" s="68" t="str">
        <f>IFERROR(VLOOKUP($B3728,APガラス性能一覧!$A$2:$M$6097,10,0),"")</f>
        <v/>
      </c>
      <c r="L3728" s="68" t="str">
        <f>IFERROR(VLOOKUP($B3728,APガラス性能一覧!$A$2:$M$6097,11,0),"")</f>
        <v/>
      </c>
      <c r="M3728" s="68" t="str">
        <f>IFERROR(VLOOKUP($B3728,APガラス性能一覧!$A$2:$M$6097,12,0),"")</f>
        <v/>
      </c>
      <c r="N3728" s="68" t="str">
        <f>IFERROR(VLOOKUP($B3728,APガラス性能一覧!$A$2:$M$6097,13,0),"")</f>
        <v/>
      </c>
    </row>
    <row r="3729" spans="2:14" x14ac:dyDescent="0.4">
      <c r="B3729" s="68" t="str">
        <f>IF($D$2="","",IF($E$2=0.65,IFERROR(IF(INDEX(APガラス性能一覧!A:A,MATCH(ROW(B3723),APガラス性能一覧!$O:$O,0))="","",INDEX(APガラス性能一覧!A:A,MATCH(ROW(B3723),APガラス性能一覧!$O:$O,0))),""),IFERROR(IF(INDEX(APガラス性能一覧!A:A,MATCH(ROW(B3723),APガラス性能一覧!$N:$N,0))="","",INDEX(APガラス性能一覧!A:A,MATCH(ROW(B3723),APガラス性能一覧!$N:$N,0))),"")))</f>
        <v/>
      </c>
      <c r="C3729" s="68" t="str">
        <f>IFERROR(VLOOKUP($B3729,APガラス性能一覧!$A$2:$M$6097,2,0),"")</f>
        <v/>
      </c>
      <c r="D3729" s="68" t="str">
        <f>IFERROR(VLOOKUP($B3729,APガラス性能一覧!$A$2:$M$6097,3,0),"")</f>
        <v/>
      </c>
      <c r="E3729" s="68" t="str">
        <f>IFERROR(VLOOKUP($B3729,APガラス性能一覧!$A$2:$M$6097,4,0),"")</f>
        <v/>
      </c>
      <c r="F3729" s="68" t="str">
        <f>IFERROR(VLOOKUP($B3729,APガラス性能一覧!$A$2:$M$6097,5,0),"")</f>
        <v/>
      </c>
      <c r="G3729" s="68" t="str">
        <f>IFERROR(VLOOKUP($B3729,APガラス性能一覧!$A$2:$M$6097,6,0),"")</f>
        <v/>
      </c>
      <c r="H3729" s="68" t="str">
        <f>IFERROR(VLOOKUP($B3729,APガラス性能一覧!$A$2:$M$6097,7,0),"")</f>
        <v/>
      </c>
      <c r="I3729" s="68" t="str">
        <f>IFERROR(VLOOKUP($B3729,APガラス性能一覧!$A$2:$M$6097,8,0),"")</f>
        <v/>
      </c>
      <c r="J3729" s="68" t="str">
        <f>IFERROR(VLOOKUP($B3729,APガラス性能一覧!$A$2:$M$6097,9,0),"")</f>
        <v/>
      </c>
      <c r="K3729" s="68" t="str">
        <f>IFERROR(VLOOKUP($B3729,APガラス性能一覧!$A$2:$M$6097,10,0),"")</f>
        <v/>
      </c>
      <c r="L3729" s="68" t="str">
        <f>IFERROR(VLOOKUP($B3729,APガラス性能一覧!$A$2:$M$6097,11,0),"")</f>
        <v/>
      </c>
      <c r="M3729" s="68" t="str">
        <f>IFERROR(VLOOKUP($B3729,APガラス性能一覧!$A$2:$M$6097,12,0),"")</f>
        <v/>
      </c>
      <c r="N3729" s="68" t="str">
        <f>IFERROR(VLOOKUP($B3729,APガラス性能一覧!$A$2:$M$6097,13,0),"")</f>
        <v/>
      </c>
    </row>
    <row r="3730" spans="2:14" x14ac:dyDescent="0.4">
      <c r="B3730" s="68" t="str">
        <f>IF($D$2="","",IF($E$2=0.65,IFERROR(IF(INDEX(APガラス性能一覧!A:A,MATCH(ROW(B3724),APガラス性能一覧!$O:$O,0))="","",INDEX(APガラス性能一覧!A:A,MATCH(ROW(B3724),APガラス性能一覧!$O:$O,0))),""),IFERROR(IF(INDEX(APガラス性能一覧!A:A,MATCH(ROW(B3724),APガラス性能一覧!$N:$N,0))="","",INDEX(APガラス性能一覧!A:A,MATCH(ROW(B3724),APガラス性能一覧!$N:$N,0))),"")))</f>
        <v/>
      </c>
      <c r="C3730" s="68" t="str">
        <f>IFERROR(VLOOKUP($B3730,APガラス性能一覧!$A$2:$M$6097,2,0),"")</f>
        <v/>
      </c>
      <c r="D3730" s="68" t="str">
        <f>IFERROR(VLOOKUP($B3730,APガラス性能一覧!$A$2:$M$6097,3,0),"")</f>
        <v/>
      </c>
      <c r="E3730" s="68" t="str">
        <f>IFERROR(VLOOKUP($B3730,APガラス性能一覧!$A$2:$M$6097,4,0),"")</f>
        <v/>
      </c>
      <c r="F3730" s="68" t="str">
        <f>IFERROR(VLOOKUP($B3730,APガラス性能一覧!$A$2:$M$6097,5,0),"")</f>
        <v/>
      </c>
      <c r="G3730" s="68" t="str">
        <f>IFERROR(VLOOKUP($B3730,APガラス性能一覧!$A$2:$M$6097,6,0),"")</f>
        <v/>
      </c>
      <c r="H3730" s="68" t="str">
        <f>IFERROR(VLOOKUP($B3730,APガラス性能一覧!$A$2:$M$6097,7,0),"")</f>
        <v/>
      </c>
      <c r="I3730" s="68" t="str">
        <f>IFERROR(VLOOKUP($B3730,APガラス性能一覧!$A$2:$M$6097,8,0),"")</f>
        <v/>
      </c>
      <c r="J3730" s="68" t="str">
        <f>IFERROR(VLOOKUP($B3730,APガラス性能一覧!$A$2:$M$6097,9,0),"")</f>
        <v/>
      </c>
      <c r="K3730" s="68" t="str">
        <f>IFERROR(VLOOKUP($B3730,APガラス性能一覧!$A$2:$M$6097,10,0),"")</f>
        <v/>
      </c>
      <c r="L3730" s="68" t="str">
        <f>IFERROR(VLOOKUP($B3730,APガラス性能一覧!$A$2:$M$6097,11,0),"")</f>
        <v/>
      </c>
      <c r="M3730" s="68" t="str">
        <f>IFERROR(VLOOKUP($B3730,APガラス性能一覧!$A$2:$M$6097,12,0),"")</f>
        <v/>
      </c>
      <c r="N3730" s="68" t="str">
        <f>IFERROR(VLOOKUP($B3730,APガラス性能一覧!$A$2:$M$6097,13,0),"")</f>
        <v/>
      </c>
    </row>
    <row r="3731" spans="2:14" x14ac:dyDescent="0.4">
      <c r="B3731" s="68" t="str">
        <f>IF($D$2="","",IF($E$2=0.65,IFERROR(IF(INDEX(APガラス性能一覧!A:A,MATCH(ROW(B3725),APガラス性能一覧!$O:$O,0))="","",INDEX(APガラス性能一覧!A:A,MATCH(ROW(B3725),APガラス性能一覧!$O:$O,0))),""),IFERROR(IF(INDEX(APガラス性能一覧!A:A,MATCH(ROW(B3725),APガラス性能一覧!$N:$N,0))="","",INDEX(APガラス性能一覧!A:A,MATCH(ROW(B3725),APガラス性能一覧!$N:$N,0))),"")))</f>
        <v/>
      </c>
      <c r="C3731" s="68" t="str">
        <f>IFERROR(VLOOKUP($B3731,APガラス性能一覧!$A$2:$M$6097,2,0),"")</f>
        <v/>
      </c>
      <c r="D3731" s="68" t="str">
        <f>IFERROR(VLOOKUP($B3731,APガラス性能一覧!$A$2:$M$6097,3,0),"")</f>
        <v/>
      </c>
      <c r="E3731" s="68" t="str">
        <f>IFERROR(VLOOKUP($B3731,APガラス性能一覧!$A$2:$M$6097,4,0),"")</f>
        <v/>
      </c>
      <c r="F3731" s="68" t="str">
        <f>IFERROR(VLOOKUP($B3731,APガラス性能一覧!$A$2:$M$6097,5,0),"")</f>
        <v/>
      </c>
      <c r="G3731" s="68" t="str">
        <f>IFERROR(VLOOKUP($B3731,APガラス性能一覧!$A$2:$M$6097,6,0),"")</f>
        <v/>
      </c>
      <c r="H3731" s="68" t="str">
        <f>IFERROR(VLOOKUP($B3731,APガラス性能一覧!$A$2:$M$6097,7,0),"")</f>
        <v/>
      </c>
      <c r="I3731" s="68" t="str">
        <f>IFERROR(VLOOKUP($B3731,APガラス性能一覧!$A$2:$M$6097,8,0),"")</f>
        <v/>
      </c>
      <c r="J3731" s="68" t="str">
        <f>IFERROR(VLOOKUP($B3731,APガラス性能一覧!$A$2:$M$6097,9,0),"")</f>
        <v/>
      </c>
      <c r="K3731" s="68" t="str">
        <f>IFERROR(VLOOKUP($B3731,APガラス性能一覧!$A$2:$M$6097,10,0),"")</f>
        <v/>
      </c>
      <c r="L3731" s="68" t="str">
        <f>IFERROR(VLOOKUP($B3731,APガラス性能一覧!$A$2:$M$6097,11,0),"")</f>
        <v/>
      </c>
      <c r="M3731" s="68" t="str">
        <f>IFERROR(VLOOKUP($B3731,APガラス性能一覧!$A$2:$M$6097,12,0),"")</f>
        <v/>
      </c>
      <c r="N3731" s="68" t="str">
        <f>IFERROR(VLOOKUP($B3731,APガラス性能一覧!$A$2:$M$6097,13,0),"")</f>
        <v/>
      </c>
    </row>
    <row r="3732" spans="2:14" x14ac:dyDescent="0.4">
      <c r="B3732" s="68" t="str">
        <f>IF($D$2="","",IF($E$2=0.65,IFERROR(IF(INDEX(APガラス性能一覧!A:A,MATCH(ROW(B3726),APガラス性能一覧!$O:$O,0))="","",INDEX(APガラス性能一覧!A:A,MATCH(ROW(B3726),APガラス性能一覧!$O:$O,0))),""),IFERROR(IF(INDEX(APガラス性能一覧!A:A,MATCH(ROW(B3726),APガラス性能一覧!$N:$N,0))="","",INDEX(APガラス性能一覧!A:A,MATCH(ROW(B3726),APガラス性能一覧!$N:$N,0))),"")))</f>
        <v/>
      </c>
      <c r="C3732" s="68" t="str">
        <f>IFERROR(VLOOKUP($B3732,APガラス性能一覧!$A$2:$M$6097,2,0),"")</f>
        <v/>
      </c>
      <c r="D3732" s="68" t="str">
        <f>IFERROR(VLOOKUP($B3732,APガラス性能一覧!$A$2:$M$6097,3,0),"")</f>
        <v/>
      </c>
      <c r="E3732" s="68" t="str">
        <f>IFERROR(VLOOKUP($B3732,APガラス性能一覧!$A$2:$M$6097,4,0),"")</f>
        <v/>
      </c>
      <c r="F3732" s="68" t="str">
        <f>IFERROR(VLOOKUP($B3732,APガラス性能一覧!$A$2:$M$6097,5,0),"")</f>
        <v/>
      </c>
      <c r="G3732" s="68" t="str">
        <f>IFERROR(VLOOKUP($B3732,APガラス性能一覧!$A$2:$M$6097,6,0),"")</f>
        <v/>
      </c>
      <c r="H3732" s="68" t="str">
        <f>IFERROR(VLOOKUP($B3732,APガラス性能一覧!$A$2:$M$6097,7,0),"")</f>
        <v/>
      </c>
      <c r="I3732" s="68" t="str">
        <f>IFERROR(VLOOKUP($B3732,APガラス性能一覧!$A$2:$M$6097,8,0),"")</f>
        <v/>
      </c>
      <c r="J3732" s="68" t="str">
        <f>IFERROR(VLOOKUP($B3732,APガラス性能一覧!$A$2:$M$6097,9,0),"")</f>
        <v/>
      </c>
      <c r="K3732" s="68" t="str">
        <f>IFERROR(VLOOKUP($B3732,APガラス性能一覧!$A$2:$M$6097,10,0),"")</f>
        <v/>
      </c>
      <c r="L3732" s="68" t="str">
        <f>IFERROR(VLOOKUP($B3732,APガラス性能一覧!$A$2:$M$6097,11,0),"")</f>
        <v/>
      </c>
      <c r="M3732" s="68" t="str">
        <f>IFERROR(VLOOKUP($B3732,APガラス性能一覧!$A$2:$M$6097,12,0),"")</f>
        <v/>
      </c>
      <c r="N3732" s="68" t="str">
        <f>IFERROR(VLOOKUP($B3732,APガラス性能一覧!$A$2:$M$6097,13,0),"")</f>
        <v/>
      </c>
    </row>
    <row r="3733" spans="2:14" x14ac:dyDescent="0.4">
      <c r="B3733" s="68" t="str">
        <f>IF($D$2="","",IF($E$2=0.65,IFERROR(IF(INDEX(APガラス性能一覧!A:A,MATCH(ROW(B3727),APガラス性能一覧!$O:$O,0))="","",INDEX(APガラス性能一覧!A:A,MATCH(ROW(B3727),APガラス性能一覧!$O:$O,0))),""),IFERROR(IF(INDEX(APガラス性能一覧!A:A,MATCH(ROW(B3727),APガラス性能一覧!$N:$N,0))="","",INDEX(APガラス性能一覧!A:A,MATCH(ROW(B3727),APガラス性能一覧!$N:$N,0))),"")))</f>
        <v/>
      </c>
      <c r="C3733" s="68" t="str">
        <f>IFERROR(VLOOKUP($B3733,APガラス性能一覧!$A$2:$M$6097,2,0),"")</f>
        <v/>
      </c>
      <c r="D3733" s="68" t="str">
        <f>IFERROR(VLOOKUP($B3733,APガラス性能一覧!$A$2:$M$6097,3,0),"")</f>
        <v/>
      </c>
      <c r="E3733" s="68" t="str">
        <f>IFERROR(VLOOKUP($B3733,APガラス性能一覧!$A$2:$M$6097,4,0),"")</f>
        <v/>
      </c>
      <c r="F3733" s="68" t="str">
        <f>IFERROR(VLOOKUP($B3733,APガラス性能一覧!$A$2:$M$6097,5,0),"")</f>
        <v/>
      </c>
      <c r="G3733" s="68" t="str">
        <f>IFERROR(VLOOKUP($B3733,APガラス性能一覧!$A$2:$M$6097,6,0),"")</f>
        <v/>
      </c>
      <c r="H3733" s="68" t="str">
        <f>IFERROR(VLOOKUP($B3733,APガラス性能一覧!$A$2:$M$6097,7,0),"")</f>
        <v/>
      </c>
      <c r="I3733" s="68" t="str">
        <f>IFERROR(VLOOKUP($B3733,APガラス性能一覧!$A$2:$M$6097,8,0),"")</f>
        <v/>
      </c>
      <c r="J3733" s="68" t="str">
        <f>IFERROR(VLOOKUP($B3733,APガラス性能一覧!$A$2:$M$6097,9,0),"")</f>
        <v/>
      </c>
      <c r="K3733" s="68" t="str">
        <f>IFERROR(VLOOKUP($B3733,APガラス性能一覧!$A$2:$M$6097,10,0),"")</f>
        <v/>
      </c>
      <c r="L3733" s="68" t="str">
        <f>IFERROR(VLOOKUP($B3733,APガラス性能一覧!$A$2:$M$6097,11,0),"")</f>
        <v/>
      </c>
      <c r="M3733" s="68" t="str">
        <f>IFERROR(VLOOKUP($B3733,APガラス性能一覧!$A$2:$M$6097,12,0),"")</f>
        <v/>
      </c>
      <c r="N3733" s="68" t="str">
        <f>IFERROR(VLOOKUP($B3733,APガラス性能一覧!$A$2:$M$6097,13,0),"")</f>
        <v/>
      </c>
    </row>
    <row r="3734" spans="2:14" x14ac:dyDescent="0.4">
      <c r="B3734" s="68" t="str">
        <f>IF($D$2="","",IF($E$2=0.65,IFERROR(IF(INDEX(APガラス性能一覧!A:A,MATCH(ROW(B3728),APガラス性能一覧!$O:$O,0))="","",INDEX(APガラス性能一覧!A:A,MATCH(ROW(B3728),APガラス性能一覧!$O:$O,0))),""),IFERROR(IF(INDEX(APガラス性能一覧!A:A,MATCH(ROW(B3728),APガラス性能一覧!$N:$N,0))="","",INDEX(APガラス性能一覧!A:A,MATCH(ROW(B3728),APガラス性能一覧!$N:$N,0))),"")))</f>
        <v/>
      </c>
      <c r="C3734" s="68" t="str">
        <f>IFERROR(VLOOKUP($B3734,APガラス性能一覧!$A$2:$M$6097,2,0),"")</f>
        <v/>
      </c>
      <c r="D3734" s="68" t="str">
        <f>IFERROR(VLOOKUP($B3734,APガラス性能一覧!$A$2:$M$6097,3,0),"")</f>
        <v/>
      </c>
      <c r="E3734" s="68" t="str">
        <f>IFERROR(VLOOKUP($B3734,APガラス性能一覧!$A$2:$M$6097,4,0),"")</f>
        <v/>
      </c>
      <c r="F3734" s="68" t="str">
        <f>IFERROR(VLOOKUP($B3734,APガラス性能一覧!$A$2:$M$6097,5,0),"")</f>
        <v/>
      </c>
      <c r="G3734" s="68" t="str">
        <f>IFERROR(VLOOKUP($B3734,APガラス性能一覧!$A$2:$M$6097,6,0),"")</f>
        <v/>
      </c>
      <c r="H3734" s="68" t="str">
        <f>IFERROR(VLOOKUP($B3734,APガラス性能一覧!$A$2:$M$6097,7,0),"")</f>
        <v/>
      </c>
      <c r="I3734" s="68" t="str">
        <f>IFERROR(VLOOKUP($B3734,APガラス性能一覧!$A$2:$M$6097,8,0),"")</f>
        <v/>
      </c>
      <c r="J3734" s="68" t="str">
        <f>IFERROR(VLOOKUP($B3734,APガラス性能一覧!$A$2:$M$6097,9,0),"")</f>
        <v/>
      </c>
      <c r="K3734" s="68" t="str">
        <f>IFERROR(VLOOKUP($B3734,APガラス性能一覧!$A$2:$M$6097,10,0),"")</f>
        <v/>
      </c>
      <c r="L3734" s="68" t="str">
        <f>IFERROR(VLOOKUP($B3734,APガラス性能一覧!$A$2:$M$6097,11,0),"")</f>
        <v/>
      </c>
      <c r="M3734" s="68" t="str">
        <f>IFERROR(VLOOKUP($B3734,APガラス性能一覧!$A$2:$M$6097,12,0),"")</f>
        <v/>
      </c>
      <c r="N3734" s="68" t="str">
        <f>IFERROR(VLOOKUP($B3734,APガラス性能一覧!$A$2:$M$6097,13,0),"")</f>
        <v/>
      </c>
    </row>
    <row r="3735" spans="2:14" x14ac:dyDescent="0.4">
      <c r="B3735" s="68" t="str">
        <f>IF($D$2="","",IF($E$2=0.65,IFERROR(IF(INDEX(APガラス性能一覧!A:A,MATCH(ROW(B3729),APガラス性能一覧!$O:$O,0))="","",INDEX(APガラス性能一覧!A:A,MATCH(ROW(B3729),APガラス性能一覧!$O:$O,0))),""),IFERROR(IF(INDEX(APガラス性能一覧!A:A,MATCH(ROW(B3729),APガラス性能一覧!$N:$N,0))="","",INDEX(APガラス性能一覧!A:A,MATCH(ROW(B3729),APガラス性能一覧!$N:$N,0))),"")))</f>
        <v/>
      </c>
      <c r="C3735" s="68" t="str">
        <f>IFERROR(VLOOKUP($B3735,APガラス性能一覧!$A$2:$M$6097,2,0),"")</f>
        <v/>
      </c>
      <c r="D3735" s="68" t="str">
        <f>IFERROR(VLOOKUP($B3735,APガラス性能一覧!$A$2:$M$6097,3,0),"")</f>
        <v/>
      </c>
      <c r="E3735" s="68" t="str">
        <f>IFERROR(VLOOKUP($B3735,APガラス性能一覧!$A$2:$M$6097,4,0),"")</f>
        <v/>
      </c>
      <c r="F3735" s="68" t="str">
        <f>IFERROR(VLOOKUP($B3735,APガラス性能一覧!$A$2:$M$6097,5,0),"")</f>
        <v/>
      </c>
      <c r="G3735" s="68" t="str">
        <f>IFERROR(VLOOKUP($B3735,APガラス性能一覧!$A$2:$M$6097,6,0),"")</f>
        <v/>
      </c>
      <c r="H3735" s="68" t="str">
        <f>IFERROR(VLOOKUP($B3735,APガラス性能一覧!$A$2:$M$6097,7,0),"")</f>
        <v/>
      </c>
      <c r="I3735" s="68" t="str">
        <f>IFERROR(VLOOKUP($B3735,APガラス性能一覧!$A$2:$M$6097,8,0),"")</f>
        <v/>
      </c>
      <c r="J3735" s="68" t="str">
        <f>IFERROR(VLOOKUP($B3735,APガラス性能一覧!$A$2:$M$6097,9,0),"")</f>
        <v/>
      </c>
      <c r="K3735" s="68" t="str">
        <f>IFERROR(VLOOKUP($B3735,APガラス性能一覧!$A$2:$M$6097,10,0),"")</f>
        <v/>
      </c>
      <c r="L3735" s="68" t="str">
        <f>IFERROR(VLOOKUP($B3735,APガラス性能一覧!$A$2:$M$6097,11,0),"")</f>
        <v/>
      </c>
      <c r="M3735" s="68" t="str">
        <f>IFERROR(VLOOKUP($B3735,APガラス性能一覧!$A$2:$M$6097,12,0),"")</f>
        <v/>
      </c>
      <c r="N3735" s="68" t="str">
        <f>IFERROR(VLOOKUP($B3735,APガラス性能一覧!$A$2:$M$6097,13,0),"")</f>
        <v/>
      </c>
    </row>
    <row r="3736" spans="2:14" x14ac:dyDescent="0.4">
      <c r="B3736" s="68" t="str">
        <f>IF($D$2="","",IF($E$2=0.65,IFERROR(IF(INDEX(APガラス性能一覧!A:A,MATCH(ROW(B3730),APガラス性能一覧!$O:$O,0))="","",INDEX(APガラス性能一覧!A:A,MATCH(ROW(B3730),APガラス性能一覧!$O:$O,0))),""),IFERROR(IF(INDEX(APガラス性能一覧!A:A,MATCH(ROW(B3730),APガラス性能一覧!$N:$N,0))="","",INDEX(APガラス性能一覧!A:A,MATCH(ROW(B3730),APガラス性能一覧!$N:$N,0))),"")))</f>
        <v/>
      </c>
      <c r="C3736" s="68" t="str">
        <f>IFERROR(VLOOKUP($B3736,APガラス性能一覧!$A$2:$M$6097,2,0),"")</f>
        <v/>
      </c>
      <c r="D3736" s="68" t="str">
        <f>IFERROR(VLOOKUP($B3736,APガラス性能一覧!$A$2:$M$6097,3,0),"")</f>
        <v/>
      </c>
      <c r="E3736" s="68" t="str">
        <f>IFERROR(VLOOKUP($B3736,APガラス性能一覧!$A$2:$M$6097,4,0),"")</f>
        <v/>
      </c>
      <c r="F3736" s="68" t="str">
        <f>IFERROR(VLOOKUP($B3736,APガラス性能一覧!$A$2:$M$6097,5,0),"")</f>
        <v/>
      </c>
      <c r="G3736" s="68" t="str">
        <f>IFERROR(VLOOKUP($B3736,APガラス性能一覧!$A$2:$M$6097,6,0),"")</f>
        <v/>
      </c>
      <c r="H3736" s="68" t="str">
        <f>IFERROR(VLOOKUP($B3736,APガラス性能一覧!$A$2:$M$6097,7,0),"")</f>
        <v/>
      </c>
      <c r="I3736" s="68" t="str">
        <f>IFERROR(VLOOKUP($B3736,APガラス性能一覧!$A$2:$M$6097,8,0),"")</f>
        <v/>
      </c>
      <c r="J3736" s="68" t="str">
        <f>IFERROR(VLOOKUP($B3736,APガラス性能一覧!$A$2:$M$6097,9,0),"")</f>
        <v/>
      </c>
      <c r="K3736" s="68" t="str">
        <f>IFERROR(VLOOKUP($B3736,APガラス性能一覧!$A$2:$M$6097,10,0),"")</f>
        <v/>
      </c>
      <c r="L3736" s="68" t="str">
        <f>IFERROR(VLOOKUP($B3736,APガラス性能一覧!$A$2:$M$6097,11,0),"")</f>
        <v/>
      </c>
      <c r="M3736" s="68" t="str">
        <f>IFERROR(VLOOKUP($B3736,APガラス性能一覧!$A$2:$M$6097,12,0),"")</f>
        <v/>
      </c>
      <c r="N3736" s="68" t="str">
        <f>IFERROR(VLOOKUP($B3736,APガラス性能一覧!$A$2:$M$6097,13,0),"")</f>
        <v/>
      </c>
    </row>
    <row r="3737" spans="2:14" x14ac:dyDescent="0.4">
      <c r="B3737" s="68" t="str">
        <f>IF($D$2="","",IF($E$2=0.65,IFERROR(IF(INDEX(APガラス性能一覧!A:A,MATCH(ROW(B3731),APガラス性能一覧!$O:$O,0))="","",INDEX(APガラス性能一覧!A:A,MATCH(ROW(B3731),APガラス性能一覧!$O:$O,0))),""),IFERROR(IF(INDEX(APガラス性能一覧!A:A,MATCH(ROW(B3731),APガラス性能一覧!$N:$N,0))="","",INDEX(APガラス性能一覧!A:A,MATCH(ROW(B3731),APガラス性能一覧!$N:$N,0))),"")))</f>
        <v/>
      </c>
      <c r="C3737" s="68" t="str">
        <f>IFERROR(VLOOKUP($B3737,APガラス性能一覧!$A$2:$M$6097,2,0),"")</f>
        <v/>
      </c>
      <c r="D3737" s="68" t="str">
        <f>IFERROR(VLOOKUP($B3737,APガラス性能一覧!$A$2:$M$6097,3,0),"")</f>
        <v/>
      </c>
      <c r="E3737" s="68" t="str">
        <f>IFERROR(VLOOKUP($B3737,APガラス性能一覧!$A$2:$M$6097,4,0),"")</f>
        <v/>
      </c>
      <c r="F3737" s="68" t="str">
        <f>IFERROR(VLOOKUP($B3737,APガラス性能一覧!$A$2:$M$6097,5,0),"")</f>
        <v/>
      </c>
      <c r="G3737" s="68" t="str">
        <f>IFERROR(VLOOKUP($B3737,APガラス性能一覧!$A$2:$M$6097,6,0),"")</f>
        <v/>
      </c>
      <c r="H3737" s="68" t="str">
        <f>IFERROR(VLOOKUP($B3737,APガラス性能一覧!$A$2:$M$6097,7,0),"")</f>
        <v/>
      </c>
      <c r="I3737" s="68" t="str">
        <f>IFERROR(VLOOKUP($B3737,APガラス性能一覧!$A$2:$M$6097,8,0),"")</f>
        <v/>
      </c>
      <c r="J3737" s="68" t="str">
        <f>IFERROR(VLOOKUP($B3737,APガラス性能一覧!$A$2:$M$6097,9,0),"")</f>
        <v/>
      </c>
      <c r="K3737" s="68" t="str">
        <f>IFERROR(VLOOKUP($B3737,APガラス性能一覧!$A$2:$M$6097,10,0),"")</f>
        <v/>
      </c>
      <c r="L3737" s="68" t="str">
        <f>IFERROR(VLOOKUP($B3737,APガラス性能一覧!$A$2:$M$6097,11,0),"")</f>
        <v/>
      </c>
      <c r="M3737" s="68" t="str">
        <f>IFERROR(VLOOKUP($B3737,APガラス性能一覧!$A$2:$M$6097,12,0),"")</f>
        <v/>
      </c>
      <c r="N3737" s="68" t="str">
        <f>IFERROR(VLOOKUP($B3737,APガラス性能一覧!$A$2:$M$6097,13,0),"")</f>
        <v/>
      </c>
    </row>
    <row r="3738" spans="2:14" x14ac:dyDescent="0.4">
      <c r="B3738" s="68" t="str">
        <f>IF($D$2="","",IF($E$2=0.65,IFERROR(IF(INDEX(APガラス性能一覧!A:A,MATCH(ROW(B3732),APガラス性能一覧!$O:$O,0))="","",INDEX(APガラス性能一覧!A:A,MATCH(ROW(B3732),APガラス性能一覧!$O:$O,0))),""),IFERROR(IF(INDEX(APガラス性能一覧!A:A,MATCH(ROW(B3732),APガラス性能一覧!$N:$N,0))="","",INDEX(APガラス性能一覧!A:A,MATCH(ROW(B3732),APガラス性能一覧!$N:$N,0))),"")))</f>
        <v/>
      </c>
      <c r="C3738" s="68" t="str">
        <f>IFERROR(VLOOKUP($B3738,APガラス性能一覧!$A$2:$M$6097,2,0),"")</f>
        <v/>
      </c>
      <c r="D3738" s="68" t="str">
        <f>IFERROR(VLOOKUP($B3738,APガラス性能一覧!$A$2:$M$6097,3,0),"")</f>
        <v/>
      </c>
      <c r="E3738" s="68" t="str">
        <f>IFERROR(VLOOKUP($B3738,APガラス性能一覧!$A$2:$M$6097,4,0),"")</f>
        <v/>
      </c>
      <c r="F3738" s="68" t="str">
        <f>IFERROR(VLOOKUP($B3738,APガラス性能一覧!$A$2:$M$6097,5,0),"")</f>
        <v/>
      </c>
      <c r="G3738" s="68" t="str">
        <f>IFERROR(VLOOKUP($B3738,APガラス性能一覧!$A$2:$M$6097,6,0),"")</f>
        <v/>
      </c>
      <c r="H3738" s="68" t="str">
        <f>IFERROR(VLOOKUP($B3738,APガラス性能一覧!$A$2:$M$6097,7,0),"")</f>
        <v/>
      </c>
      <c r="I3738" s="68" t="str">
        <f>IFERROR(VLOOKUP($B3738,APガラス性能一覧!$A$2:$M$6097,8,0),"")</f>
        <v/>
      </c>
      <c r="J3738" s="68" t="str">
        <f>IFERROR(VLOOKUP($B3738,APガラス性能一覧!$A$2:$M$6097,9,0),"")</f>
        <v/>
      </c>
      <c r="K3738" s="68" t="str">
        <f>IFERROR(VLOOKUP($B3738,APガラス性能一覧!$A$2:$M$6097,10,0),"")</f>
        <v/>
      </c>
      <c r="L3738" s="68" t="str">
        <f>IFERROR(VLOOKUP($B3738,APガラス性能一覧!$A$2:$M$6097,11,0),"")</f>
        <v/>
      </c>
      <c r="M3738" s="68" t="str">
        <f>IFERROR(VLOOKUP($B3738,APガラス性能一覧!$A$2:$M$6097,12,0),"")</f>
        <v/>
      </c>
      <c r="N3738" s="68" t="str">
        <f>IFERROR(VLOOKUP($B3738,APガラス性能一覧!$A$2:$M$6097,13,0),"")</f>
        <v/>
      </c>
    </row>
    <row r="3739" spans="2:14" x14ac:dyDescent="0.4">
      <c r="B3739" s="68" t="str">
        <f>IF($D$2="","",IF($E$2=0.65,IFERROR(IF(INDEX(APガラス性能一覧!A:A,MATCH(ROW(B3733),APガラス性能一覧!$O:$O,0))="","",INDEX(APガラス性能一覧!A:A,MATCH(ROW(B3733),APガラス性能一覧!$O:$O,0))),""),IFERROR(IF(INDEX(APガラス性能一覧!A:A,MATCH(ROW(B3733),APガラス性能一覧!$N:$N,0))="","",INDEX(APガラス性能一覧!A:A,MATCH(ROW(B3733),APガラス性能一覧!$N:$N,0))),"")))</f>
        <v/>
      </c>
      <c r="C3739" s="68" t="str">
        <f>IFERROR(VLOOKUP($B3739,APガラス性能一覧!$A$2:$M$6097,2,0),"")</f>
        <v/>
      </c>
      <c r="D3739" s="68" t="str">
        <f>IFERROR(VLOOKUP($B3739,APガラス性能一覧!$A$2:$M$6097,3,0),"")</f>
        <v/>
      </c>
      <c r="E3739" s="68" t="str">
        <f>IFERROR(VLOOKUP($B3739,APガラス性能一覧!$A$2:$M$6097,4,0),"")</f>
        <v/>
      </c>
      <c r="F3739" s="68" t="str">
        <f>IFERROR(VLOOKUP($B3739,APガラス性能一覧!$A$2:$M$6097,5,0),"")</f>
        <v/>
      </c>
      <c r="G3739" s="68" t="str">
        <f>IFERROR(VLOOKUP($B3739,APガラス性能一覧!$A$2:$M$6097,6,0),"")</f>
        <v/>
      </c>
      <c r="H3739" s="68" t="str">
        <f>IFERROR(VLOOKUP($B3739,APガラス性能一覧!$A$2:$M$6097,7,0),"")</f>
        <v/>
      </c>
      <c r="I3739" s="68" t="str">
        <f>IFERROR(VLOOKUP($B3739,APガラス性能一覧!$A$2:$M$6097,8,0),"")</f>
        <v/>
      </c>
      <c r="J3739" s="68" t="str">
        <f>IFERROR(VLOOKUP($B3739,APガラス性能一覧!$A$2:$M$6097,9,0),"")</f>
        <v/>
      </c>
      <c r="K3739" s="68" t="str">
        <f>IFERROR(VLOOKUP($B3739,APガラス性能一覧!$A$2:$M$6097,10,0),"")</f>
        <v/>
      </c>
      <c r="L3739" s="68" t="str">
        <f>IFERROR(VLOOKUP($B3739,APガラス性能一覧!$A$2:$M$6097,11,0),"")</f>
        <v/>
      </c>
      <c r="M3739" s="68" t="str">
        <f>IFERROR(VLOOKUP($B3739,APガラス性能一覧!$A$2:$M$6097,12,0),"")</f>
        <v/>
      </c>
      <c r="N3739" s="68" t="str">
        <f>IFERROR(VLOOKUP($B3739,APガラス性能一覧!$A$2:$M$6097,13,0),"")</f>
        <v/>
      </c>
    </row>
    <row r="3740" spans="2:14" x14ac:dyDescent="0.4">
      <c r="B3740" s="68" t="str">
        <f>IF($D$2="","",IF($E$2=0.65,IFERROR(IF(INDEX(APガラス性能一覧!A:A,MATCH(ROW(B3734),APガラス性能一覧!$O:$O,0))="","",INDEX(APガラス性能一覧!A:A,MATCH(ROW(B3734),APガラス性能一覧!$O:$O,0))),""),IFERROR(IF(INDEX(APガラス性能一覧!A:A,MATCH(ROW(B3734),APガラス性能一覧!$N:$N,0))="","",INDEX(APガラス性能一覧!A:A,MATCH(ROW(B3734),APガラス性能一覧!$N:$N,0))),"")))</f>
        <v/>
      </c>
      <c r="C3740" s="68" t="str">
        <f>IFERROR(VLOOKUP($B3740,APガラス性能一覧!$A$2:$M$6097,2,0),"")</f>
        <v/>
      </c>
      <c r="D3740" s="68" t="str">
        <f>IFERROR(VLOOKUP($B3740,APガラス性能一覧!$A$2:$M$6097,3,0),"")</f>
        <v/>
      </c>
      <c r="E3740" s="68" t="str">
        <f>IFERROR(VLOOKUP($B3740,APガラス性能一覧!$A$2:$M$6097,4,0),"")</f>
        <v/>
      </c>
      <c r="F3740" s="68" t="str">
        <f>IFERROR(VLOOKUP($B3740,APガラス性能一覧!$A$2:$M$6097,5,0),"")</f>
        <v/>
      </c>
      <c r="G3740" s="68" t="str">
        <f>IFERROR(VLOOKUP($B3740,APガラス性能一覧!$A$2:$M$6097,6,0),"")</f>
        <v/>
      </c>
      <c r="H3740" s="68" t="str">
        <f>IFERROR(VLOOKUP($B3740,APガラス性能一覧!$A$2:$M$6097,7,0),"")</f>
        <v/>
      </c>
      <c r="I3740" s="68" t="str">
        <f>IFERROR(VLOOKUP($B3740,APガラス性能一覧!$A$2:$M$6097,8,0),"")</f>
        <v/>
      </c>
      <c r="J3740" s="68" t="str">
        <f>IFERROR(VLOOKUP($B3740,APガラス性能一覧!$A$2:$M$6097,9,0),"")</f>
        <v/>
      </c>
      <c r="K3740" s="68" t="str">
        <f>IFERROR(VLOOKUP($B3740,APガラス性能一覧!$A$2:$M$6097,10,0),"")</f>
        <v/>
      </c>
      <c r="L3740" s="68" t="str">
        <f>IFERROR(VLOOKUP($B3740,APガラス性能一覧!$A$2:$M$6097,11,0),"")</f>
        <v/>
      </c>
      <c r="M3740" s="68" t="str">
        <f>IFERROR(VLOOKUP($B3740,APガラス性能一覧!$A$2:$M$6097,12,0),"")</f>
        <v/>
      </c>
      <c r="N3740" s="68" t="str">
        <f>IFERROR(VLOOKUP($B3740,APガラス性能一覧!$A$2:$M$6097,13,0),"")</f>
        <v/>
      </c>
    </row>
    <row r="3741" spans="2:14" x14ac:dyDescent="0.4">
      <c r="B3741" s="68" t="str">
        <f>IF($D$2="","",IF($E$2=0.65,IFERROR(IF(INDEX(APガラス性能一覧!A:A,MATCH(ROW(B3735),APガラス性能一覧!$O:$O,0))="","",INDEX(APガラス性能一覧!A:A,MATCH(ROW(B3735),APガラス性能一覧!$O:$O,0))),""),IFERROR(IF(INDEX(APガラス性能一覧!A:A,MATCH(ROW(B3735),APガラス性能一覧!$N:$N,0))="","",INDEX(APガラス性能一覧!A:A,MATCH(ROW(B3735),APガラス性能一覧!$N:$N,0))),"")))</f>
        <v/>
      </c>
      <c r="C3741" s="68" t="str">
        <f>IFERROR(VLOOKUP($B3741,APガラス性能一覧!$A$2:$M$6097,2,0),"")</f>
        <v/>
      </c>
      <c r="D3741" s="68" t="str">
        <f>IFERROR(VLOOKUP($B3741,APガラス性能一覧!$A$2:$M$6097,3,0),"")</f>
        <v/>
      </c>
      <c r="E3741" s="68" t="str">
        <f>IFERROR(VLOOKUP($B3741,APガラス性能一覧!$A$2:$M$6097,4,0),"")</f>
        <v/>
      </c>
      <c r="F3741" s="68" t="str">
        <f>IFERROR(VLOOKUP($B3741,APガラス性能一覧!$A$2:$M$6097,5,0),"")</f>
        <v/>
      </c>
      <c r="G3741" s="68" t="str">
        <f>IFERROR(VLOOKUP($B3741,APガラス性能一覧!$A$2:$M$6097,6,0),"")</f>
        <v/>
      </c>
      <c r="H3741" s="68" t="str">
        <f>IFERROR(VLOOKUP($B3741,APガラス性能一覧!$A$2:$M$6097,7,0),"")</f>
        <v/>
      </c>
      <c r="I3741" s="68" t="str">
        <f>IFERROR(VLOOKUP($B3741,APガラス性能一覧!$A$2:$M$6097,8,0),"")</f>
        <v/>
      </c>
      <c r="J3741" s="68" t="str">
        <f>IFERROR(VLOOKUP($B3741,APガラス性能一覧!$A$2:$M$6097,9,0),"")</f>
        <v/>
      </c>
      <c r="K3741" s="68" t="str">
        <f>IFERROR(VLOOKUP($B3741,APガラス性能一覧!$A$2:$M$6097,10,0),"")</f>
        <v/>
      </c>
      <c r="L3741" s="68" t="str">
        <f>IFERROR(VLOOKUP($B3741,APガラス性能一覧!$A$2:$M$6097,11,0),"")</f>
        <v/>
      </c>
      <c r="M3741" s="68" t="str">
        <f>IFERROR(VLOOKUP($B3741,APガラス性能一覧!$A$2:$M$6097,12,0),"")</f>
        <v/>
      </c>
      <c r="N3741" s="68" t="str">
        <f>IFERROR(VLOOKUP($B3741,APガラス性能一覧!$A$2:$M$6097,13,0),"")</f>
        <v/>
      </c>
    </row>
    <row r="3742" spans="2:14" x14ac:dyDescent="0.4">
      <c r="B3742" s="68" t="str">
        <f>IF($D$2="","",IF($E$2=0.65,IFERROR(IF(INDEX(APガラス性能一覧!A:A,MATCH(ROW(B3736),APガラス性能一覧!$O:$O,0))="","",INDEX(APガラス性能一覧!A:A,MATCH(ROW(B3736),APガラス性能一覧!$O:$O,0))),""),IFERROR(IF(INDEX(APガラス性能一覧!A:A,MATCH(ROW(B3736),APガラス性能一覧!$N:$N,0))="","",INDEX(APガラス性能一覧!A:A,MATCH(ROW(B3736),APガラス性能一覧!$N:$N,0))),"")))</f>
        <v/>
      </c>
      <c r="C3742" s="68" t="str">
        <f>IFERROR(VLOOKUP($B3742,APガラス性能一覧!$A$2:$M$6097,2,0),"")</f>
        <v/>
      </c>
      <c r="D3742" s="68" t="str">
        <f>IFERROR(VLOOKUP($B3742,APガラス性能一覧!$A$2:$M$6097,3,0),"")</f>
        <v/>
      </c>
      <c r="E3742" s="68" t="str">
        <f>IFERROR(VLOOKUP($B3742,APガラス性能一覧!$A$2:$M$6097,4,0),"")</f>
        <v/>
      </c>
      <c r="F3742" s="68" t="str">
        <f>IFERROR(VLOOKUP($B3742,APガラス性能一覧!$A$2:$M$6097,5,0),"")</f>
        <v/>
      </c>
      <c r="G3742" s="68" t="str">
        <f>IFERROR(VLOOKUP($B3742,APガラス性能一覧!$A$2:$M$6097,6,0),"")</f>
        <v/>
      </c>
      <c r="H3742" s="68" t="str">
        <f>IFERROR(VLOOKUP($B3742,APガラス性能一覧!$A$2:$M$6097,7,0),"")</f>
        <v/>
      </c>
      <c r="I3742" s="68" t="str">
        <f>IFERROR(VLOOKUP($B3742,APガラス性能一覧!$A$2:$M$6097,8,0),"")</f>
        <v/>
      </c>
      <c r="J3742" s="68" t="str">
        <f>IFERROR(VLOOKUP($B3742,APガラス性能一覧!$A$2:$M$6097,9,0),"")</f>
        <v/>
      </c>
      <c r="K3742" s="68" t="str">
        <f>IFERROR(VLOOKUP($B3742,APガラス性能一覧!$A$2:$M$6097,10,0),"")</f>
        <v/>
      </c>
      <c r="L3742" s="68" t="str">
        <f>IFERROR(VLOOKUP($B3742,APガラス性能一覧!$A$2:$M$6097,11,0),"")</f>
        <v/>
      </c>
      <c r="M3742" s="68" t="str">
        <f>IFERROR(VLOOKUP($B3742,APガラス性能一覧!$A$2:$M$6097,12,0),"")</f>
        <v/>
      </c>
      <c r="N3742" s="68" t="str">
        <f>IFERROR(VLOOKUP($B3742,APガラス性能一覧!$A$2:$M$6097,13,0),"")</f>
        <v/>
      </c>
    </row>
    <row r="3743" spans="2:14" x14ac:dyDescent="0.4">
      <c r="B3743" s="68" t="str">
        <f>IF($D$2="","",IF($E$2=0.65,IFERROR(IF(INDEX(APガラス性能一覧!A:A,MATCH(ROW(B3737),APガラス性能一覧!$O:$O,0))="","",INDEX(APガラス性能一覧!A:A,MATCH(ROW(B3737),APガラス性能一覧!$O:$O,0))),""),IFERROR(IF(INDEX(APガラス性能一覧!A:A,MATCH(ROW(B3737),APガラス性能一覧!$N:$N,0))="","",INDEX(APガラス性能一覧!A:A,MATCH(ROW(B3737),APガラス性能一覧!$N:$N,0))),"")))</f>
        <v/>
      </c>
      <c r="C3743" s="68" t="str">
        <f>IFERROR(VLOOKUP($B3743,APガラス性能一覧!$A$2:$M$6097,2,0),"")</f>
        <v/>
      </c>
      <c r="D3743" s="68" t="str">
        <f>IFERROR(VLOOKUP($B3743,APガラス性能一覧!$A$2:$M$6097,3,0),"")</f>
        <v/>
      </c>
      <c r="E3743" s="68" t="str">
        <f>IFERROR(VLOOKUP($B3743,APガラス性能一覧!$A$2:$M$6097,4,0),"")</f>
        <v/>
      </c>
      <c r="F3743" s="68" t="str">
        <f>IFERROR(VLOOKUP($B3743,APガラス性能一覧!$A$2:$M$6097,5,0),"")</f>
        <v/>
      </c>
      <c r="G3743" s="68" t="str">
        <f>IFERROR(VLOOKUP($B3743,APガラス性能一覧!$A$2:$M$6097,6,0),"")</f>
        <v/>
      </c>
      <c r="H3743" s="68" t="str">
        <f>IFERROR(VLOOKUP($B3743,APガラス性能一覧!$A$2:$M$6097,7,0),"")</f>
        <v/>
      </c>
      <c r="I3743" s="68" t="str">
        <f>IFERROR(VLOOKUP($B3743,APガラス性能一覧!$A$2:$M$6097,8,0),"")</f>
        <v/>
      </c>
      <c r="J3743" s="68" t="str">
        <f>IFERROR(VLOOKUP($B3743,APガラス性能一覧!$A$2:$M$6097,9,0),"")</f>
        <v/>
      </c>
      <c r="K3743" s="68" t="str">
        <f>IFERROR(VLOOKUP($B3743,APガラス性能一覧!$A$2:$M$6097,10,0),"")</f>
        <v/>
      </c>
      <c r="L3743" s="68" t="str">
        <f>IFERROR(VLOOKUP($B3743,APガラス性能一覧!$A$2:$M$6097,11,0),"")</f>
        <v/>
      </c>
      <c r="M3743" s="68" t="str">
        <f>IFERROR(VLOOKUP($B3743,APガラス性能一覧!$A$2:$M$6097,12,0),"")</f>
        <v/>
      </c>
      <c r="N3743" s="68" t="str">
        <f>IFERROR(VLOOKUP($B3743,APガラス性能一覧!$A$2:$M$6097,13,0),"")</f>
        <v/>
      </c>
    </row>
    <row r="3744" spans="2:14" x14ac:dyDescent="0.4">
      <c r="B3744" s="68" t="str">
        <f>IF($D$2="","",IF($E$2=0.65,IFERROR(IF(INDEX(APガラス性能一覧!A:A,MATCH(ROW(B3738),APガラス性能一覧!$O:$O,0))="","",INDEX(APガラス性能一覧!A:A,MATCH(ROW(B3738),APガラス性能一覧!$O:$O,0))),""),IFERROR(IF(INDEX(APガラス性能一覧!A:A,MATCH(ROW(B3738),APガラス性能一覧!$N:$N,0))="","",INDEX(APガラス性能一覧!A:A,MATCH(ROW(B3738),APガラス性能一覧!$N:$N,0))),"")))</f>
        <v/>
      </c>
      <c r="C3744" s="68" t="str">
        <f>IFERROR(VLOOKUP($B3744,APガラス性能一覧!$A$2:$M$6097,2,0),"")</f>
        <v/>
      </c>
      <c r="D3744" s="68" t="str">
        <f>IFERROR(VLOOKUP($B3744,APガラス性能一覧!$A$2:$M$6097,3,0),"")</f>
        <v/>
      </c>
      <c r="E3744" s="68" t="str">
        <f>IFERROR(VLOOKUP($B3744,APガラス性能一覧!$A$2:$M$6097,4,0),"")</f>
        <v/>
      </c>
      <c r="F3744" s="68" t="str">
        <f>IFERROR(VLOOKUP($B3744,APガラス性能一覧!$A$2:$M$6097,5,0),"")</f>
        <v/>
      </c>
      <c r="G3744" s="68" t="str">
        <f>IFERROR(VLOOKUP($B3744,APガラス性能一覧!$A$2:$M$6097,6,0),"")</f>
        <v/>
      </c>
      <c r="H3744" s="68" t="str">
        <f>IFERROR(VLOOKUP($B3744,APガラス性能一覧!$A$2:$M$6097,7,0),"")</f>
        <v/>
      </c>
      <c r="I3744" s="68" t="str">
        <f>IFERROR(VLOOKUP($B3744,APガラス性能一覧!$A$2:$M$6097,8,0),"")</f>
        <v/>
      </c>
      <c r="J3744" s="68" t="str">
        <f>IFERROR(VLOOKUP($B3744,APガラス性能一覧!$A$2:$M$6097,9,0),"")</f>
        <v/>
      </c>
      <c r="K3744" s="68" t="str">
        <f>IFERROR(VLOOKUP($B3744,APガラス性能一覧!$A$2:$M$6097,10,0),"")</f>
        <v/>
      </c>
      <c r="L3744" s="68" t="str">
        <f>IFERROR(VLOOKUP($B3744,APガラス性能一覧!$A$2:$M$6097,11,0),"")</f>
        <v/>
      </c>
      <c r="M3744" s="68" t="str">
        <f>IFERROR(VLOOKUP($B3744,APガラス性能一覧!$A$2:$M$6097,12,0),"")</f>
        <v/>
      </c>
      <c r="N3744" s="68" t="str">
        <f>IFERROR(VLOOKUP($B3744,APガラス性能一覧!$A$2:$M$6097,13,0),"")</f>
        <v/>
      </c>
    </row>
    <row r="3745" spans="2:14" x14ac:dyDescent="0.4">
      <c r="B3745" s="68" t="str">
        <f>IF($D$2="","",IF($E$2=0.65,IFERROR(IF(INDEX(APガラス性能一覧!A:A,MATCH(ROW(B3739),APガラス性能一覧!$O:$O,0))="","",INDEX(APガラス性能一覧!A:A,MATCH(ROW(B3739),APガラス性能一覧!$O:$O,0))),""),IFERROR(IF(INDEX(APガラス性能一覧!A:A,MATCH(ROW(B3739),APガラス性能一覧!$N:$N,0))="","",INDEX(APガラス性能一覧!A:A,MATCH(ROW(B3739),APガラス性能一覧!$N:$N,0))),"")))</f>
        <v/>
      </c>
      <c r="C3745" s="68" t="str">
        <f>IFERROR(VLOOKUP($B3745,APガラス性能一覧!$A$2:$M$6097,2,0),"")</f>
        <v/>
      </c>
      <c r="D3745" s="68" t="str">
        <f>IFERROR(VLOOKUP($B3745,APガラス性能一覧!$A$2:$M$6097,3,0),"")</f>
        <v/>
      </c>
      <c r="E3745" s="68" t="str">
        <f>IFERROR(VLOOKUP($B3745,APガラス性能一覧!$A$2:$M$6097,4,0),"")</f>
        <v/>
      </c>
      <c r="F3745" s="68" t="str">
        <f>IFERROR(VLOOKUP($B3745,APガラス性能一覧!$A$2:$M$6097,5,0),"")</f>
        <v/>
      </c>
      <c r="G3745" s="68" t="str">
        <f>IFERROR(VLOOKUP($B3745,APガラス性能一覧!$A$2:$M$6097,6,0),"")</f>
        <v/>
      </c>
      <c r="H3745" s="68" t="str">
        <f>IFERROR(VLOOKUP($B3745,APガラス性能一覧!$A$2:$M$6097,7,0),"")</f>
        <v/>
      </c>
      <c r="I3745" s="68" t="str">
        <f>IFERROR(VLOOKUP($B3745,APガラス性能一覧!$A$2:$M$6097,8,0),"")</f>
        <v/>
      </c>
      <c r="J3745" s="68" t="str">
        <f>IFERROR(VLOOKUP($B3745,APガラス性能一覧!$A$2:$M$6097,9,0),"")</f>
        <v/>
      </c>
      <c r="K3745" s="68" t="str">
        <f>IFERROR(VLOOKUP($B3745,APガラス性能一覧!$A$2:$M$6097,10,0),"")</f>
        <v/>
      </c>
      <c r="L3745" s="68" t="str">
        <f>IFERROR(VLOOKUP($B3745,APガラス性能一覧!$A$2:$M$6097,11,0),"")</f>
        <v/>
      </c>
      <c r="M3745" s="68" t="str">
        <f>IFERROR(VLOOKUP($B3745,APガラス性能一覧!$A$2:$M$6097,12,0),"")</f>
        <v/>
      </c>
      <c r="N3745" s="68" t="str">
        <f>IFERROR(VLOOKUP($B3745,APガラス性能一覧!$A$2:$M$6097,13,0),"")</f>
        <v/>
      </c>
    </row>
    <row r="3746" spans="2:14" x14ac:dyDescent="0.4">
      <c r="B3746" s="68" t="str">
        <f>IF($D$2="","",IF($E$2=0.65,IFERROR(IF(INDEX(APガラス性能一覧!A:A,MATCH(ROW(B3740),APガラス性能一覧!$O:$O,0))="","",INDEX(APガラス性能一覧!A:A,MATCH(ROW(B3740),APガラス性能一覧!$O:$O,0))),""),IFERROR(IF(INDEX(APガラス性能一覧!A:A,MATCH(ROW(B3740),APガラス性能一覧!$N:$N,0))="","",INDEX(APガラス性能一覧!A:A,MATCH(ROW(B3740),APガラス性能一覧!$N:$N,0))),"")))</f>
        <v/>
      </c>
      <c r="C3746" s="68" t="str">
        <f>IFERROR(VLOOKUP($B3746,APガラス性能一覧!$A$2:$M$6097,2,0),"")</f>
        <v/>
      </c>
      <c r="D3746" s="68" t="str">
        <f>IFERROR(VLOOKUP($B3746,APガラス性能一覧!$A$2:$M$6097,3,0),"")</f>
        <v/>
      </c>
      <c r="E3746" s="68" t="str">
        <f>IFERROR(VLOOKUP($B3746,APガラス性能一覧!$A$2:$M$6097,4,0),"")</f>
        <v/>
      </c>
      <c r="F3746" s="68" t="str">
        <f>IFERROR(VLOOKUP($B3746,APガラス性能一覧!$A$2:$M$6097,5,0),"")</f>
        <v/>
      </c>
      <c r="G3746" s="68" t="str">
        <f>IFERROR(VLOOKUP($B3746,APガラス性能一覧!$A$2:$M$6097,6,0),"")</f>
        <v/>
      </c>
      <c r="H3746" s="68" t="str">
        <f>IFERROR(VLOOKUP($B3746,APガラス性能一覧!$A$2:$M$6097,7,0),"")</f>
        <v/>
      </c>
      <c r="I3746" s="68" t="str">
        <f>IFERROR(VLOOKUP($B3746,APガラス性能一覧!$A$2:$M$6097,8,0),"")</f>
        <v/>
      </c>
      <c r="J3746" s="68" t="str">
        <f>IFERROR(VLOOKUP($B3746,APガラス性能一覧!$A$2:$M$6097,9,0),"")</f>
        <v/>
      </c>
      <c r="K3746" s="68" t="str">
        <f>IFERROR(VLOOKUP($B3746,APガラス性能一覧!$A$2:$M$6097,10,0),"")</f>
        <v/>
      </c>
      <c r="L3746" s="68" t="str">
        <f>IFERROR(VLOOKUP($B3746,APガラス性能一覧!$A$2:$M$6097,11,0),"")</f>
        <v/>
      </c>
      <c r="M3746" s="68" t="str">
        <f>IFERROR(VLOOKUP($B3746,APガラス性能一覧!$A$2:$M$6097,12,0),"")</f>
        <v/>
      </c>
      <c r="N3746" s="68" t="str">
        <f>IFERROR(VLOOKUP($B3746,APガラス性能一覧!$A$2:$M$6097,13,0),"")</f>
        <v/>
      </c>
    </row>
    <row r="3747" spans="2:14" x14ac:dyDescent="0.4">
      <c r="B3747" s="68" t="str">
        <f>IF($D$2="","",IF($E$2=0.65,IFERROR(IF(INDEX(APガラス性能一覧!A:A,MATCH(ROW(B3741),APガラス性能一覧!$O:$O,0))="","",INDEX(APガラス性能一覧!A:A,MATCH(ROW(B3741),APガラス性能一覧!$O:$O,0))),""),IFERROR(IF(INDEX(APガラス性能一覧!A:A,MATCH(ROW(B3741),APガラス性能一覧!$N:$N,0))="","",INDEX(APガラス性能一覧!A:A,MATCH(ROW(B3741),APガラス性能一覧!$N:$N,0))),"")))</f>
        <v/>
      </c>
      <c r="C3747" s="68" t="str">
        <f>IFERROR(VLOOKUP($B3747,APガラス性能一覧!$A$2:$M$6097,2,0),"")</f>
        <v/>
      </c>
      <c r="D3747" s="68" t="str">
        <f>IFERROR(VLOOKUP($B3747,APガラス性能一覧!$A$2:$M$6097,3,0),"")</f>
        <v/>
      </c>
      <c r="E3747" s="68" t="str">
        <f>IFERROR(VLOOKUP($B3747,APガラス性能一覧!$A$2:$M$6097,4,0),"")</f>
        <v/>
      </c>
      <c r="F3747" s="68" t="str">
        <f>IFERROR(VLOOKUP($B3747,APガラス性能一覧!$A$2:$M$6097,5,0),"")</f>
        <v/>
      </c>
      <c r="G3747" s="68" t="str">
        <f>IFERROR(VLOOKUP($B3747,APガラス性能一覧!$A$2:$M$6097,6,0),"")</f>
        <v/>
      </c>
      <c r="H3747" s="68" t="str">
        <f>IFERROR(VLOOKUP($B3747,APガラス性能一覧!$A$2:$M$6097,7,0),"")</f>
        <v/>
      </c>
      <c r="I3747" s="68" t="str">
        <f>IFERROR(VLOOKUP($B3747,APガラス性能一覧!$A$2:$M$6097,8,0),"")</f>
        <v/>
      </c>
      <c r="J3747" s="68" t="str">
        <f>IFERROR(VLOOKUP($B3747,APガラス性能一覧!$A$2:$M$6097,9,0),"")</f>
        <v/>
      </c>
      <c r="K3747" s="68" t="str">
        <f>IFERROR(VLOOKUP($B3747,APガラス性能一覧!$A$2:$M$6097,10,0),"")</f>
        <v/>
      </c>
      <c r="L3747" s="68" t="str">
        <f>IFERROR(VLOOKUP($B3747,APガラス性能一覧!$A$2:$M$6097,11,0),"")</f>
        <v/>
      </c>
      <c r="M3747" s="68" t="str">
        <f>IFERROR(VLOOKUP($B3747,APガラス性能一覧!$A$2:$M$6097,12,0),"")</f>
        <v/>
      </c>
      <c r="N3747" s="68" t="str">
        <f>IFERROR(VLOOKUP($B3747,APガラス性能一覧!$A$2:$M$6097,13,0),"")</f>
        <v/>
      </c>
    </row>
    <row r="3748" spans="2:14" x14ac:dyDescent="0.4">
      <c r="B3748" s="68" t="str">
        <f>IF($D$2="","",IF($E$2=0.65,IFERROR(IF(INDEX(APガラス性能一覧!A:A,MATCH(ROW(B3742),APガラス性能一覧!$O:$O,0))="","",INDEX(APガラス性能一覧!A:A,MATCH(ROW(B3742),APガラス性能一覧!$O:$O,0))),""),IFERROR(IF(INDEX(APガラス性能一覧!A:A,MATCH(ROW(B3742),APガラス性能一覧!$N:$N,0))="","",INDEX(APガラス性能一覧!A:A,MATCH(ROW(B3742),APガラス性能一覧!$N:$N,0))),"")))</f>
        <v/>
      </c>
      <c r="C3748" s="68" t="str">
        <f>IFERROR(VLOOKUP($B3748,APガラス性能一覧!$A$2:$M$6097,2,0),"")</f>
        <v/>
      </c>
      <c r="D3748" s="68" t="str">
        <f>IFERROR(VLOOKUP($B3748,APガラス性能一覧!$A$2:$M$6097,3,0),"")</f>
        <v/>
      </c>
      <c r="E3748" s="68" t="str">
        <f>IFERROR(VLOOKUP($B3748,APガラス性能一覧!$A$2:$M$6097,4,0),"")</f>
        <v/>
      </c>
      <c r="F3748" s="68" t="str">
        <f>IFERROR(VLOOKUP($B3748,APガラス性能一覧!$A$2:$M$6097,5,0),"")</f>
        <v/>
      </c>
      <c r="G3748" s="68" t="str">
        <f>IFERROR(VLOOKUP($B3748,APガラス性能一覧!$A$2:$M$6097,6,0),"")</f>
        <v/>
      </c>
      <c r="H3748" s="68" t="str">
        <f>IFERROR(VLOOKUP($B3748,APガラス性能一覧!$A$2:$M$6097,7,0),"")</f>
        <v/>
      </c>
      <c r="I3748" s="68" t="str">
        <f>IFERROR(VLOOKUP($B3748,APガラス性能一覧!$A$2:$M$6097,8,0),"")</f>
        <v/>
      </c>
      <c r="J3748" s="68" t="str">
        <f>IFERROR(VLOOKUP($B3748,APガラス性能一覧!$A$2:$M$6097,9,0),"")</f>
        <v/>
      </c>
      <c r="K3748" s="68" t="str">
        <f>IFERROR(VLOOKUP($B3748,APガラス性能一覧!$A$2:$M$6097,10,0),"")</f>
        <v/>
      </c>
      <c r="L3748" s="68" t="str">
        <f>IFERROR(VLOOKUP($B3748,APガラス性能一覧!$A$2:$M$6097,11,0),"")</f>
        <v/>
      </c>
      <c r="M3748" s="68" t="str">
        <f>IFERROR(VLOOKUP($B3748,APガラス性能一覧!$A$2:$M$6097,12,0),"")</f>
        <v/>
      </c>
      <c r="N3748" s="68" t="str">
        <f>IFERROR(VLOOKUP($B3748,APガラス性能一覧!$A$2:$M$6097,13,0),"")</f>
        <v/>
      </c>
    </row>
    <row r="3749" spans="2:14" x14ac:dyDescent="0.4">
      <c r="B3749" s="68" t="str">
        <f>IF($D$2="","",IF($E$2=0.65,IFERROR(IF(INDEX(APガラス性能一覧!A:A,MATCH(ROW(B3743),APガラス性能一覧!$O:$O,0))="","",INDEX(APガラス性能一覧!A:A,MATCH(ROW(B3743),APガラス性能一覧!$O:$O,0))),""),IFERROR(IF(INDEX(APガラス性能一覧!A:A,MATCH(ROW(B3743),APガラス性能一覧!$N:$N,0))="","",INDEX(APガラス性能一覧!A:A,MATCH(ROW(B3743),APガラス性能一覧!$N:$N,0))),"")))</f>
        <v/>
      </c>
      <c r="C3749" s="68" t="str">
        <f>IFERROR(VLOOKUP($B3749,APガラス性能一覧!$A$2:$M$6097,2,0),"")</f>
        <v/>
      </c>
      <c r="D3749" s="68" t="str">
        <f>IFERROR(VLOOKUP($B3749,APガラス性能一覧!$A$2:$M$6097,3,0),"")</f>
        <v/>
      </c>
      <c r="E3749" s="68" t="str">
        <f>IFERROR(VLOOKUP($B3749,APガラス性能一覧!$A$2:$M$6097,4,0),"")</f>
        <v/>
      </c>
      <c r="F3749" s="68" t="str">
        <f>IFERROR(VLOOKUP($B3749,APガラス性能一覧!$A$2:$M$6097,5,0),"")</f>
        <v/>
      </c>
      <c r="G3749" s="68" t="str">
        <f>IFERROR(VLOOKUP($B3749,APガラス性能一覧!$A$2:$M$6097,6,0),"")</f>
        <v/>
      </c>
      <c r="H3749" s="68" t="str">
        <f>IFERROR(VLOOKUP($B3749,APガラス性能一覧!$A$2:$M$6097,7,0),"")</f>
        <v/>
      </c>
      <c r="I3749" s="68" t="str">
        <f>IFERROR(VLOOKUP($B3749,APガラス性能一覧!$A$2:$M$6097,8,0),"")</f>
        <v/>
      </c>
      <c r="J3749" s="68" t="str">
        <f>IFERROR(VLOOKUP($B3749,APガラス性能一覧!$A$2:$M$6097,9,0),"")</f>
        <v/>
      </c>
      <c r="K3749" s="68" t="str">
        <f>IFERROR(VLOOKUP($B3749,APガラス性能一覧!$A$2:$M$6097,10,0),"")</f>
        <v/>
      </c>
      <c r="L3749" s="68" t="str">
        <f>IFERROR(VLOOKUP($B3749,APガラス性能一覧!$A$2:$M$6097,11,0),"")</f>
        <v/>
      </c>
      <c r="M3749" s="68" t="str">
        <f>IFERROR(VLOOKUP($B3749,APガラス性能一覧!$A$2:$M$6097,12,0),"")</f>
        <v/>
      </c>
      <c r="N3749" s="68" t="str">
        <f>IFERROR(VLOOKUP($B3749,APガラス性能一覧!$A$2:$M$6097,13,0),"")</f>
        <v/>
      </c>
    </row>
    <row r="3750" spans="2:14" x14ac:dyDescent="0.4">
      <c r="B3750" s="68" t="str">
        <f>IF($D$2="","",IF($E$2=0.65,IFERROR(IF(INDEX(APガラス性能一覧!A:A,MATCH(ROW(B3744),APガラス性能一覧!$O:$O,0))="","",INDEX(APガラス性能一覧!A:A,MATCH(ROW(B3744),APガラス性能一覧!$O:$O,0))),""),IFERROR(IF(INDEX(APガラス性能一覧!A:A,MATCH(ROW(B3744),APガラス性能一覧!$N:$N,0))="","",INDEX(APガラス性能一覧!A:A,MATCH(ROW(B3744),APガラス性能一覧!$N:$N,0))),"")))</f>
        <v/>
      </c>
      <c r="C3750" s="68" t="str">
        <f>IFERROR(VLOOKUP($B3750,APガラス性能一覧!$A$2:$M$6097,2,0),"")</f>
        <v/>
      </c>
      <c r="D3750" s="68" t="str">
        <f>IFERROR(VLOOKUP($B3750,APガラス性能一覧!$A$2:$M$6097,3,0),"")</f>
        <v/>
      </c>
      <c r="E3750" s="68" t="str">
        <f>IFERROR(VLOOKUP($B3750,APガラス性能一覧!$A$2:$M$6097,4,0),"")</f>
        <v/>
      </c>
      <c r="F3750" s="68" t="str">
        <f>IFERROR(VLOOKUP($B3750,APガラス性能一覧!$A$2:$M$6097,5,0),"")</f>
        <v/>
      </c>
      <c r="G3750" s="68" t="str">
        <f>IFERROR(VLOOKUP($B3750,APガラス性能一覧!$A$2:$M$6097,6,0),"")</f>
        <v/>
      </c>
      <c r="H3750" s="68" t="str">
        <f>IFERROR(VLOOKUP($B3750,APガラス性能一覧!$A$2:$M$6097,7,0),"")</f>
        <v/>
      </c>
      <c r="I3750" s="68" t="str">
        <f>IFERROR(VLOOKUP($B3750,APガラス性能一覧!$A$2:$M$6097,8,0),"")</f>
        <v/>
      </c>
      <c r="J3750" s="68" t="str">
        <f>IFERROR(VLOOKUP($B3750,APガラス性能一覧!$A$2:$M$6097,9,0),"")</f>
        <v/>
      </c>
      <c r="K3750" s="68" t="str">
        <f>IFERROR(VLOOKUP($B3750,APガラス性能一覧!$A$2:$M$6097,10,0),"")</f>
        <v/>
      </c>
      <c r="L3750" s="68" t="str">
        <f>IFERROR(VLOOKUP($B3750,APガラス性能一覧!$A$2:$M$6097,11,0),"")</f>
        <v/>
      </c>
      <c r="M3750" s="68" t="str">
        <f>IFERROR(VLOOKUP($B3750,APガラス性能一覧!$A$2:$M$6097,12,0),"")</f>
        <v/>
      </c>
      <c r="N3750" s="68" t="str">
        <f>IFERROR(VLOOKUP($B3750,APガラス性能一覧!$A$2:$M$6097,13,0),"")</f>
        <v/>
      </c>
    </row>
    <row r="3751" spans="2:14" x14ac:dyDescent="0.4">
      <c r="B3751" s="68" t="str">
        <f>IF($D$2="","",IF($E$2=0.65,IFERROR(IF(INDEX(APガラス性能一覧!A:A,MATCH(ROW(B3745),APガラス性能一覧!$O:$O,0))="","",INDEX(APガラス性能一覧!A:A,MATCH(ROW(B3745),APガラス性能一覧!$O:$O,0))),""),IFERROR(IF(INDEX(APガラス性能一覧!A:A,MATCH(ROW(B3745),APガラス性能一覧!$N:$N,0))="","",INDEX(APガラス性能一覧!A:A,MATCH(ROW(B3745),APガラス性能一覧!$N:$N,0))),"")))</f>
        <v/>
      </c>
      <c r="C3751" s="68" t="str">
        <f>IFERROR(VLOOKUP($B3751,APガラス性能一覧!$A$2:$M$6097,2,0),"")</f>
        <v/>
      </c>
      <c r="D3751" s="68" t="str">
        <f>IFERROR(VLOOKUP($B3751,APガラス性能一覧!$A$2:$M$6097,3,0),"")</f>
        <v/>
      </c>
      <c r="E3751" s="68" t="str">
        <f>IFERROR(VLOOKUP($B3751,APガラス性能一覧!$A$2:$M$6097,4,0),"")</f>
        <v/>
      </c>
      <c r="F3751" s="68" t="str">
        <f>IFERROR(VLOOKUP($B3751,APガラス性能一覧!$A$2:$M$6097,5,0),"")</f>
        <v/>
      </c>
      <c r="G3751" s="68" t="str">
        <f>IFERROR(VLOOKUP($B3751,APガラス性能一覧!$A$2:$M$6097,6,0),"")</f>
        <v/>
      </c>
      <c r="H3751" s="68" t="str">
        <f>IFERROR(VLOOKUP($B3751,APガラス性能一覧!$A$2:$M$6097,7,0),"")</f>
        <v/>
      </c>
      <c r="I3751" s="68" t="str">
        <f>IFERROR(VLOOKUP($B3751,APガラス性能一覧!$A$2:$M$6097,8,0),"")</f>
        <v/>
      </c>
      <c r="J3751" s="68" t="str">
        <f>IFERROR(VLOOKUP($B3751,APガラス性能一覧!$A$2:$M$6097,9,0),"")</f>
        <v/>
      </c>
      <c r="K3751" s="68" t="str">
        <f>IFERROR(VLOOKUP($B3751,APガラス性能一覧!$A$2:$M$6097,10,0),"")</f>
        <v/>
      </c>
      <c r="L3751" s="68" t="str">
        <f>IFERROR(VLOOKUP($B3751,APガラス性能一覧!$A$2:$M$6097,11,0),"")</f>
        <v/>
      </c>
      <c r="M3751" s="68" t="str">
        <f>IFERROR(VLOOKUP($B3751,APガラス性能一覧!$A$2:$M$6097,12,0),"")</f>
        <v/>
      </c>
      <c r="N3751" s="68" t="str">
        <f>IFERROR(VLOOKUP($B3751,APガラス性能一覧!$A$2:$M$6097,13,0),"")</f>
        <v/>
      </c>
    </row>
    <row r="3752" spans="2:14" x14ac:dyDescent="0.4">
      <c r="B3752" s="68" t="str">
        <f>IF($D$2="","",IF($E$2=0.65,IFERROR(IF(INDEX(APガラス性能一覧!A:A,MATCH(ROW(B3746),APガラス性能一覧!$O:$O,0))="","",INDEX(APガラス性能一覧!A:A,MATCH(ROW(B3746),APガラス性能一覧!$O:$O,0))),""),IFERROR(IF(INDEX(APガラス性能一覧!A:A,MATCH(ROW(B3746),APガラス性能一覧!$N:$N,0))="","",INDEX(APガラス性能一覧!A:A,MATCH(ROW(B3746),APガラス性能一覧!$N:$N,0))),"")))</f>
        <v/>
      </c>
      <c r="C3752" s="68" t="str">
        <f>IFERROR(VLOOKUP($B3752,APガラス性能一覧!$A$2:$M$6097,2,0),"")</f>
        <v/>
      </c>
      <c r="D3752" s="68" t="str">
        <f>IFERROR(VLOOKUP($B3752,APガラス性能一覧!$A$2:$M$6097,3,0),"")</f>
        <v/>
      </c>
      <c r="E3752" s="68" t="str">
        <f>IFERROR(VLOOKUP($B3752,APガラス性能一覧!$A$2:$M$6097,4,0),"")</f>
        <v/>
      </c>
      <c r="F3752" s="68" t="str">
        <f>IFERROR(VLOOKUP($B3752,APガラス性能一覧!$A$2:$M$6097,5,0),"")</f>
        <v/>
      </c>
      <c r="G3752" s="68" t="str">
        <f>IFERROR(VLOOKUP($B3752,APガラス性能一覧!$A$2:$M$6097,6,0),"")</f>
        <v/>
      </c>
      <c r="H3752" s="68" t="str">
        <f>IFERROR(VLOOKUP($B3752,APガラス性能一覧!$A$2:$M$6097,7,0),"")</f>
        <v/>
      </c>
      <c r="I3752" s="68" t="str">
        <f>IFERROR(VLOOKUP($B3752,APガラス性能一覧!$A$2:$M$6097,8,0),"")</f>
        <v/>
      </c>
      <c r="J3752" s="68" t="str">
        <f>IFERROR(VLOOKUP($B3752,APガラス性能一覧!$A$2:$M$6097,9,0),"")</f>
        <v/>
      </c>
      <c r="K3752" s="68" t="str">
        <f>IFERROR(VLOOKUP($B3752,APガラス性能一覧!$A$2:$M$6097,10,0),"")</f>
        <v/>
      </c>
      <c r="L3752" s="68" t="str">
        <f>IFERROR(VLOOKUP($B3752,APガラス性能一覧!$A$2:$M$6097,11,0),"")</f>
        <v/>
      </c>
      <c r="M3752" s="68" t="str">
        <f>IFERROR(VLOOKUP($B3752,APガラス性能一覧!$A$2:$M$6097,12,0),"")</f>
        <v/>
      </c>
      <c r="N3752" s="68" t="str">
        <f>IFERROR(VLOOKUP($B3752,APガラス性能一覧!$A$2:$M$6097,13,0),"")</f>
        <v/>
      </c>
    </row>
    <row r="3753" spans="2:14" x14ac:dyDescent="0.4">
      <c r="B3753" s="68" t="str">
        <f>IF($D$2="","",IF($E$2=0.65,IFERROR(IF(INDEX(APガラス性能一覧!A:A,MATCH(ROW(B3747),APガラス性能一覧!$O:$O,0))="","",INDEX(APガラス性能一覧!A:A,MATCH(ROW(B3747),APガラス性能一覧!$O:$O,0))),""),IFERROR(IF(INDEX(APガラス性能一覧!A:A,MATCH(ROW(B3747),APガラス性能一覧!$N:$N,0))="","",INDEX(APガラス性能一覧!A:A,MATCH(ROW(B3747),APガラス性能一覧!$N:$N,0))),"")))</f>
        <v/>
      </c>
      <c r="C3753" s="68" t="str">
        <f>IFERROR(VLOOKUP($B3753,APガラス性能一覧!$A$2:$M$6097,2,0),"")</f>
        <v/>
      </c>
      <c r="D3753" s="68" t="str">
        <f>IFERROR(VLOOKUP($B3753,APガラス性能一覧!$A$2:$M$6097,3,0),"")</f>
        <v/>
      </c>
      <c r="E3753" s="68" t="str">
        <f>IFERROR(VLOOKUP($B3753,APガラス性能一覧!$A$2:$M$6097,4,0),"")</f>
        <v/>
      </c>
      <c r="F3753" s="68" t="str">
        <f>IFERROR(VLOOKUP($B3753,APガラス性能一覧!$A$2:$M$6097,5,0),"")</f>
        <v/>
      </c>
      <c r="G3753" s="68" t="str">
        <f>IFERROR(VLOOKUP($B3753,APガラス性能一覧!$A$2:$M$6097,6,0),"")</f>
        <v/>
      </c>
      <c r="H3753" s="68" t="str">
        <f>IFERROR(VLOOKUP($B3753,APガラス性能一覧!$A$2:$M$6097,7,0),"")</f>
        <v/>
      </c>
      <c r="I3753" s="68" t="str">
        <f>IFERROR(VLOOKUP($B3753,APガラス性能一覧!$A$2:$M$6097,8,0),"")</f>
        <v/>
      </c>
      <c r="J3753" s="68" t="str">
        <f>IFERROR(VLOOKUP($B3753,APガラス性能一覧!$A$2:$M$6097,9,0),"")</f>
        <v/>
      </c>
      <c r="K3753" s="68" t="str">
        <f>IFERROR(VLOOKUP($B3753,APガラス性能一覧!$A$2:$M$6097,10,0),"")</f>
        <v/>
      </c>
      <c r="L3753" s="68" t="str">
        <f>IFERROR(VLOOKUP($B3753,APガラス性能一覧!$A$2:$M$6097,11,0),"")</f>
        <v/>
      </c>
      <c r="M3753" s="68" t="str">
        <f>IFERROR(VLOOKUP($B3753,APガラス性能一覧!$A$2:$M$6097,12,0),"")</f>
        <v/>
      </c>
      <c r="N3753" s="68" t="str">
        <f>IFERROR(VLOOKUP($B3753,APガラス性能一覧!$A$2:$M$6097,13,0),"")</f>
        <v/>
      </c>
    </row>
    <row r="3754" spans="2:14" x14ac:dyDescent="0.4">
      <c r="B3754" s="68" t="str">
        <f>IF($D$2="","",IF($E$2=0.65,IFERROR(IF(INDEX(APガラス性能一覧!A:A,MATCH(ROW(B3748),APガラス性能一覧!$O:$O,0))="","",INDEX(APガラス性能一覧!A:A,MATCH(ROW(B3748),APガラス性能一覧!$O:$O,0))),""),IFERROR(IF(INDEX(APガラス性能一覧!A:A,MATCH(ROW(B3748),APガラス性能一覧!$N:$N,0))="","",INDEX(APガラス性能一覧!A:A,MATCH(ROW(B3748),APガラス性能一覧!$N:$N,0))),"")))</f>
        <v/>
      </c>
      <c r="C3754" s="68" t="str">
        <f>IFERROR(VLOOKUP($B3754,APガラス性能一覧!$A$2:$M$6097,2,0),"")</f>
        <v/>
      </c>
      <c r="D3754" s="68" t="str">
        <f>IFERROR(VLOOKUP($B3754,APガラス性能一覧!$A$2:$M$6097,3,0),"")</f>
        <v/>
      </c>
      <c r="E3754" s="68" t="str">
        <f>IFERROR(VLOOKUP($B3754,APガラス性能一覧!$A$2:$M$6097,4,0),"")</f>
        <v/>
      </c>
      <c r="F3754" s="68" t="str">
        <f>IFERROR(VLOOKUP($B3754,APガラス性能一覧!$A$2:$M$6097,5,0),"")</f>
        <v/>
      </c>
      <c r="G3754" s="68" t="str">
        <f>IFERROR(VLOOKUP($B3754,APガラス性能一覧!$A$2:$M$6097,6,0),"")</f>
        <v/>
      </c>
      <c r="H3754" s="68" t="str">
        <f>IFERROR(VLOOKUP($B3754,APガラス性能一覧!$A$2:$M$6097,7,0),"")</f>
        <v/>
      </c>
      <c r="I3754" s="68" t="str">
        <f>IFERROR(VLOOKUP($B3754,APガラス性能一覧!$A$2:$M$6097,8,0),"")</f>
        <v/>
      </c>
      <c r="J3754" s="68" t="str">
        <f>IFERROR(VLOOKUP($B3754,APガラス性能一覧!$A$2:$M$6097,9,0),"")</f>
        <v/>
      </c>
      <c r="K3754" s="68" t="str">
        <f>IFERROR(VLOOKUP($B3754,APガラス性能一覧!$A$2:$M$6097,10,0),"")</f>
        <v/>
      </c>
      <c r="L3754" s="68" t="str">
        <f>IFERROR(VLOOKUP($B3754,APガラス性能一覧!$A$2:$M$6097,11,0),"")</f>
        <v/>
      </c>
      <c r="M3754" s="68" t="str">
        <f>IFERROR(VLOOKUP($B3754,APガラス性能一覧!$A$2:$M$6097,12,0),"")</f>
        <v/>
      </c>
      <c r="N3754" s="68" t="str">
        <f>IFERROR(VLOOKUP($B3754,APガラス性能一覧!$A$2:$M$6097,13,0),"")</f>
        <v/>
      </c>
    </row>
    <row r="3755" spans="2:14" x14ac:dyDescent="0.4">
      <c r="B3755" s="68" t="str">
        <f>IF($D$2="","",IF($E$2=0.65,IFERROR(IF(INDEX(APガラス性能一覧!A:A,MATCH(ROW(B3749),APガラス性能一覧!$O:$O,0))="","",INDEX(APガラス性能一覧!A:A,MATCH(ROW(B3749),APガラス性能一覧!$O:$O,0))),""),IFERROR(IF(INDEX(APガラス性能一覧!A:A,MATCH(ROW(B3749),APガラス性能一覧!$N:$N,0))="","",INDEX(APガラス性能一覧!A:A,MATCH(ROW(B3749),APガラス性能一覧!$N:$N,0))),"")))</f>
        <v/>
      </c>
      <c r="C3755" s="68" t="str">
        <f>IFERROR(VLOOKUP($B3755,APガラス性能一覧!$A$2:$M$6097,2,0),"")</f>
        <v/>
      </c>
      <c r="D3755" s="68" t="str">
        <f>IFERROR(VLOOKUP($B3755,APガラス性能一覧!$A$2:$M$6097,3,0),"")</f>
        <v/>
      </c>
      <c r="E3755" s="68" t="str">
        <f>IFERROR(VLOOKUP($B3755,APガラス性能一覧!$A$2:$M$6097,4,0),"")</f>
        <v/>
      </c>
      <c r="F3755" s="68" t="str">
        <f>IFERROR(VLOOKUP($B3755,APガラス性能一覧!$A$2:$M$6097,5,0),"")</f>
        <v/>
      </c>
      <c r="G3755" s="68" t="str">
        <f>IFERROR(VLOOKUP($B3755,APガラス性能一覧!$A$2:$M$6097,6,0),"")</f>
        <v/>
      </c>
      <c r="H3755" s="68" t="str">
        <f>IFERROR(VLOOKUP($B3755,APガラス性能一覧!$A$2:$M$6097,7,0),"")</f>
        <v/>
      </c>
      <c r="I3755" s="68" t="str">
        <f>IFERROR(VLOOKUP($B3755,APガラス性能一覧!$A$2:$M$6097,8,0),"")</f>
        <v/>
      </c>
      <c r="J3755" s="68" t="str">
        <f>IFERROR(VLOOKUP($B3755,APガラス性能一覧!$A$2:$M$6097,9,0),"")</f>
        <v/>
      </c>
      <c r="K3755" s="68" t="str">
        <f>IFERROR(VLOOKUP($B3755,APガラス性能一覧!$A$2:$M$6097,10,0),"")</f>
        <v/>
      </c>
      <c r="L3755" s="68" t="str">
        <f>IFERROR(VLOOKUP($B3755,APガラス性能一覧!$A$2:$M$6097,11,0),"")</f>
        <v/>
      </c>
      <c r="M3755" s="68" t="str">
        <f>IFERROR(VLOOKUP($B3755,APガラス性能一覧!$A$2:$M$6097,12,0),"")</f>
        <v/>
      </c>
      <c r="N3755" s="68" t="str">
        <f>IFERROR(VLOOKUP($B3755,APガラス性能一覧!$A$2:$M$6097,13,0),"")</f>
        <v/>
      </c>
    </row>
    <row r="3756" spans="2:14" x14ac:dyDescent="0.4">
      <c r="B3756" s="68" t="str">
        <f>IF($D$2="","",IF($E$2=0.65,IFERROR(IF(INDEX(APガラス性能一覧!A:A,MATCH(ROW(B3750),APガラス性能一覧!$O:$O,0))="","",INDEX(APガラス性能一覧!A:A,MATCH(ROW(B3750),APガラス性能一覧!$O:$O,0))),""),IFERROR(IF(INDEX(APガラス性能一覧!A:A,MATCH(ROW(B3750),APガラス性能一覧!$N:$N,0))="","",INDEX(APガラス性能一覧!A:A,MATCH(ROW(B3750),APガラス性能一覧!$N:$N,0))),"")))</f>
        <v/>
      </c>
      <c r="C3756" s="68" t="str">
        <f>IFERROR(VLOOKUP($B3756,APガラス性能一覧!$A$2:$M$6097,2,0),"")</f>
        <v/>
      </c>
      <c r="D3756" s="68" t="str">
        <f>IFERROR(VLOOKUP($B3756,APガラス性能一覧!$A$2:$M$6097,3,0),"")</f>
        <v/>
      </c>
      <c r="E3756" s="68" t="str">
        <f>IFERROR(VLOOKUP($B3756,APガラス性能一覧!$A$2:$M$6097,4,0),"")</f>
        <v/>
      </c>
      <c r="F3756" s="68" t="str">
        <f>IFERROR(VLOOKUP($B3756,APガラス性能一覧!$A$2:$M$6097,5,0),"")</f>
        <v/>
      </c>
      <c r="G3756" s="68" t="str">
        <f>IFERROR(VLOOKUP($B3756,APガラス性能一覧!$A$2:$M$6097,6,0),"")</f>
        <v/>
      </c>
      <c r="H3756" s="68" t="str">
        <f>IFERROR(VLOOKUP($B3756,APガラス性能一覧!$A$2:$M$6097,7,0),"")</f>
        <v/>
      </c>
      <c r="I3756" s="68" t="str">
        <f>IFERROR(VLOOKUP($B3756,APガラス性能一覧!$A$2:$M$6097,8,0),"")</f>
        <v/>
      </c>
      <c r="J3756" s="68" t="str">
        <f>IFERROR(VLOOKUP($B3756,APガラス性能一覧!$A$2:$M$6097,9,0),"")</f>
        <v/>
      </c>
      <c r="K3756" s="68" t="str">
        <f>IFERROR(VLOOKUP($B3756,APガラス性能一覧!$A$2:$M$6097,10,0),"")</f>
        <v/>
      </c>
      <c r="L3756" s="68" t="str">
        <f>IFERROR(VLOOKUP($B3756,APガラス性能一覧!$A$2:$M$6097,11,0),"")</f>
        <v/>
      </c>
      <c r="M3756" s="68" t="str">
        <f>IFERROR(VLOOKUP($B3756,APガラス性能一覧!$A$2:$M$6097,12,0),"")</f>
        <v/>
      </c>
      <c r="N3756" s="68" t="str">
        <f>IFERROR(VLOOKUP($B3756,APガラス性能一覧!$A$2:$M$6097,13,0),"")</f>
        <v/>
      </c>
    </row>
    <row r="3757" spans="2:14" x14ac:dyDescent="0.4">
      <c r="B3757" s="68" t="str">
        <f>IF($D$2="","",IF($E$2=0.65,IFERROR(IF(INDEX(APガラス性能一覧!A:A,MATCH(ROW(B3751),APガラス性能一覧!$O:$O,0))="","",INDEX(APガラス性能一覧!A:A,MATCH(ROW(B3751),APガラス性能一覧!$O:$O,0))),""),IFERROR(IF(INDEX(APガラス性能一覧!A:A,MATCH(ROW(B3751),APガラス性能一覧!$N:$N,0))="","",INDEX(APガラス性能一覧!A:A,MATCH(ROW(B3751),APガラス性能一覧!$N:$N,0))),"")))</f>
        <v/>
      </c>
      <c r="C3757" s="68" t="str">
        <f>IFERROR(VLOOKUP($B3757,APガラス性能一覧!$A$2:$M$6097,2,0),"")</f>
        <v/>
      </c>
      <c r="D3757" s="68" t="str">
        <f>IFERROR(VLOOKUP($B3757,APガラス性能一覧!$A$2:$M$6097,3,0),"")</f>
        <v/>
      </c>
      <c r="E3757" s="68" t="str">
        <f>IFERROR(VLOOKUP($B3757,APガラス性能一覧!$A$2:$M$6097,4,0),"")</f>
        <v/>
      </c>
      <c r="F3757" s="68" t="str">
        <f>IFERROR(VLOOKUP($B3757,APガラス性能一覧!$A$2:$M$6097,5,0),"")</f>
        <v/>
      </c>
      <c r="G3757" s="68" t="str">
        <f>IFERROR(VLOOKUP($B3757,APガラス性能一覧!$A$2:$M$6097,6,0),"")</f>
        <v/>
      </c>
      <c r="H3757" s="68" t="str">
        <f>IFERROR(VLOOKUP($B3757,APガラス性能一覧!$A$2:$M$6097,7,0),"")</f>
        <v/>
      </c>
      <c r="I3757" s="68" t="str">
        <f>IFERROR(VLOOKUP($B3757,APガラス性能一覧!$A$2:$M$6097,8,0),"")</f>
        <v/>
      </c>
      <c r="J3757" s="68" t="str">
        <f>IFERROR(VLOOKUP($B3757,APガラス性能一覧!$A$2:$M$6097,9,0),"")</f>
        <v/>
      </c>
      <c r="K3757" s="68" t="str">
        <f>IFERROR(VLOOKUP($B3757,APガラス性能一覧!$A$2:$M$6097,10,0),"")</f>
        <v/>
      </c>
      <c r="L3757" s="68" t="str">
        <f>IFERROR(VLOOKUP($B3757,APガラス性能一覧!$A$2:$M$6097,11,0),"")</f>
        <v/>
      </c>
      <c r="M3757" s="68" t="str">
        <f>IFERROR(VLOOKUP($B3757,APガラス性能一覧!$A$2:$M$6097,12,0),"")</f>
        <v/>
      </c>
      <c r="N3757" s="68" t="str">
        <f>IFERROR(VLOOKUP($B3757,APガラス性能一覧!$A$2:$M$6097,13,0),"")</f>
        <v/>
      </c>
    </row>
    <row r="3758" spans="2:14" x14ac:dyDescent="0.4">
      <c r="B3758" s="68" t="str">
        <f>IF($D$2="","",IF($E$2=0.65,IFERROR(IF(INDEX(APガラス性能一覧!A:A,MATCH(ROW(B3752),APガラス性能一覧!$O:$O,0))="","",INDEX(APガラス性能一覧!A:A,MATCH(ROW(B3752),APガラス性能一覧!$O:$O,0))),""),IFERROR(IF(INDEX(APガラス性能一覧!A:A,MATCH(ROW(B3752),APガラス性能一覧!$N:$N,0))="","",INDEX(APガラス性能一覧!A:A,MATCH(ROW(B3752),APガラス性能一覧!$N:$N,0))),"")))</f>
        <v/>
      </c>
      <c r="C3758" s="68" t="str">
        <f>IFERROR(VLOOKUP($B3758,APガラス性能一覧!$A$2:$M$6097,2,0),"")</f>
        <v/>
      </c>
      <c r="D3758" s="68" t="str">
        <f>IFERROR(VLOOKUP($B3758,APガラス性能一覧!$A$2:$M$6097,3,0),"")</f>
        <v/>
      </c>
      <c r="E3758" s="68" t="str">
        <f>IFERROR(VLOOKUP($B3758,APガラス性能一覧!$A$2:$M$6097,4,0),"")</f>
        <v/>
      </c>
      <c r="F3758" s="68" t="str">
        <f>IFERROR(VLOOKUP($B3758,APガラス性能一覧!$A$2:$M$6097,5,0),"")</f>
        <v/>
      </c>
      <c r="G3758" s="68" t="str">
        <f>IFERROR(VLOOKUP($B3758,APガラス性能一覧!$A$2:$M$6097,6,0),"")</f>
        <v/>
      </c>
      <c r="H3758" s="68" t="str">
        <f>IFERROR(VLOOKUP($B3758,APガラス性能一覧!$A$2:$M$6097,7,0),"")</f>
        <v/>
      </c>
      <c r="I3758" s="68" t="str">
        <f>IFERROR(VLOOKUP($B3758,APガラス性能一覧!$A$2:$M$6097,8,0),"")</f>
        <v/>
      </c>
      <c r="J3758" s="68" t="str">
        <f>IFERROR(VLOOKUP($B3758,APガラス性能一覧!$A$2:$M$6097,9,0),"")</f>
        <v/>
      </c>
      <c r="K3758" s="68" t="str">
        <f>IFERROR(VLOOKUP($B3758,APガラス性能一覧!$A$2:$M$6097,10,0),"")</f>
        <v/>
      </c>
      <c r="L3758" s="68" t="str">
        <f>IFERROR(VLOOKUP($B3758,APガラス性能一覧!$A$2:$M$6097,11,0),"")</f>
        <v/>
      </c>
      <c r="M3758" s="68" t="str">
        <f>IFERROR(VLOOKUP($B3758,APガラス性能一覧!$A$2:$M$6097,12,0),"")</f>
        <v/>
      </c>
      <c r="N3758" s="68" t="str">
        <f>IFERROR(VLOOKUP($B3758,APガラス性能一覧!$A$2:$M$6097,13,0),"")</f>
        <v/>
      </c>
    </row>
    <row r="3759" spans="2:14" x14ac:dyDescent="0.4">
      <c r="B3759" s="68" t="str">
        <f>IF($D$2="","",IF($E$2=0.65,IFERROR(IF(INDEX(APガラス性能一覧!A:A,MATCH(ROW(B3753),APガラス性能一覧!$O:$O,0))="","",INDEX(APガラス性能一覧!A:A,MATCH(ROW(B3753),APガラス性能一覧!$O:$O,0))),""),IFERROR(IF(INDEX(APガラス性能一覧!A:A,MATCH(ROW(B3753),APガラス性能一覧!$N:$N,0))="","",INDEX(APガラス性能一覧!A:A,MATCH(ROW(B3753),APガラス性能一覧!$N:$N,0))),"")))</f>
        <v/>
      </c>
      <c r="C3759" s="68" t="str">
        <f>IFERROR(VLOOKUP($B3759,APガラス性能一覧!$A$2:$M$6097,2,0),"")</f>
        <v/>
      </c>
      <c r="D3759" s="68" t="str">
        <f>IFERROR(VLOOKUP($B3759,APガラス性能一覧!$A$2:$M$6097,3,0),"")</f>
        <v/>
      </c>
      <c r="E3759" s="68" t="str">
        <f>IFERROR(VLOOKUP($B3759,APガラス性能一覧!$A$2:$M$6097,4,0),"")</f>
        <v/>
      </c>
      <c r="F3759" s="68" t="str">
        <f>IFERROR(VLOOKUP($B3759,APガラス性能一覧!$A$2:$M$6097,5,0),"")</f>
        <v/>
      </c>
      <c r="G3759" s="68" t="str">
        <f>IFERROR(VLOOKUP($B3759,APガラス性能一覧!$A$2:$M$6097,6,0),"")</f>
        <v/>
      </c>
      <c r="H3759" s="68" t="str">
        <f>IFERROR(VLOOKUP($B3759,APガラス性能一覧!$A$2:$M$6097,7,0),"")</f>
        <v/>
      </c>
      <c r="I3759" s="68" t="str">
        <f>IFERROR(VLOOKUP($B3759,APガラス性能一覧!$A$2:$M$6097,8,0),"")</f>
        <v/>
      </c>
      <c r="J3759" s="68" t="str">
        <f>IFERROR(VLOOKUP($B3759,APガラス性能一覧!$A$2:$M$6097,9,0),"")</f>
        <v/>
      </c>
      <c r="K3759" s="68" t="str">
        <f>IFERROR(VLOOKUP($B3759,APガラス性能一覧!$A$2:$M$6097,10,0),"")</f>
        <v/>
      </c>
      <c r="L3759" s="68" t="str">
        <f>IFERROR(VLOOKUP($B3759,APガラス性能一覧!$A$2:$M$6097,11,0),"")</f>
        <v/>
      </c>
      <c r="M3759" s="68" t="str">
        <f>IFERROR(VLOOKUP($B3759,APガラス性能一覧!$A$2:$M$6097,12,0),"")</f>
        <v/>
      </c>
      <c r="N3759" s="68" t="str">
        <f>IFERROR(VLOOKUP($B3759,APガラス性能一覧!$A$2:$M$6097,13,0),"")</f>
        <v/>
      </c>
    </row>
    <row r="3760" spans="2:14" x14ac:dyDescent="0.4">
      <c r="B3760" s="68" t="str">
        <f>IF($D$2="","",IF($E$2=0.65,IFERROR(IF(INDEX(APガラス性能一覧!A:A,MATCH(ROW(B3754),APガラス性能一覧!$O:$O,0))="","",INDEX(APガラス性能一覧!A:A,MATCH(ROW(B3754),APガラス性能一覧!$O:$O,0))),""),IFERROR(IF(INDEX(APガラス性能一覧!A:A,MATCH(ROW(B3754),APガラス性能一覧!$N:$N,0))="","",INDEX(APガラス性能一覧!A:A,MATCH(ROW(B3754),APガラス性能一覧!$N:$N,0))),"")))</f>
        <v/>
      </c>
      <c r="C3760" s="68" t="str">
        <f>IFERROR(VLOOKUP($B3760,APガラス性能一覧!$A$2:$M$6097,2,0),"")</f>
        <v/>
      </c>
      <c r="D3760" s="68" t="str">
        <f>IFERROR(VLOOKUP($B3760,APガラス性能一覧!$A$2:$M$6097,3,0),"")</f>
        <v/>
      </c>
      <c r="E3760" s="68" t="str">
        <f>IFERROR(VLOOKUP($B3760,APガラス性能一覧!$A$2:$M$6097,4,0),"")</f>
        <v/>
      </c>
      <c r="F3760" s="68" t="str">
        <f>IFERROR(VLOOKUP($B3760,APガラス性能一覧!$A$2:$M$6097,5,0),"")</f>
        <v/>
      </c>
      <c r="G3760" s="68" t="str">
        <f>IFERROR(VLOOKUP($B3760,APガラス性能一覧!$A$2:$M$6097,6,0),"")</f>
        <v/>
      </c>
      <c r="H3760" s="68" t="str">
        <f>IFERROR(VLOOKUP($B3760,APガラス性能一覧!$A$2:$M$6097,7,0),"")</f>
        <v/>
      </c>
      <c r="I3760" s="68" t="str">
        <f>IFERROR(VLOOKUP($B3760,APガラス性能一覧!$A$2:$M$6097,8,0),"")</f>
        <v/>
      </c>
      <c r="J3760" s="68" t="str">
        <f>IFERROR(VLOOKUP($B3760,APガラス性能一覧!$A$2:$M$6097,9,0),"")</f>
        <v/>
      </c>
      <c r="K3760" s="68" t="str">
        <f>IFERROR(VLOOKUP($B3760,APガラス性能一覧!$A$2:$M$6097,10,0),"")</f>
        <v/>
      </c>
      <c r="L3760" s="68" t="str">
        <f>IFERROR(VLOOKUP($B3760,APガラス性能一覧!$A$2:$M$6097,11,0),"")</f>
        <v/>
      </c>
      <c r="M3760" s="68" t="str">
        <f>IFERROR(VLOOKUP($B3760,APガラス性能一覧!$A$2:$M$6097,12,0),"")</f>
        <v/>
      </c>
      <c r="N3760" s="68" t="str">
        <f>IFERROR(VLOOKUP($B3760,APガラス性能一覧!$A$2:$M$6097,13,0),"")</f>
        <v/>
      </c>
    </row>
    <row r="3761" spans="2:14" x14ac:dyDescent="0.4">
      <c r="B3761" s="68" t="str">
        <f>IF($D$2="","",IF($E$2=0.65,IFERROR(IF(INDEX(APガラス性能一覧!A:A,MATCH(ROW(B3755),APガラス性能一覧!$O:$O,0))="","",INDEX(APガラス性能一覧!A:A,MATCH(ROW(B3755),APガラス性能一覧!$O:$O,0))),""),IFERROR(IF(INDEX(APガラス性能一覧!A:A,MATCH(ROW(B3755),APガラス性能一覧!$N:$N,0))="","",INDEX(APガラス性能一覧!A:A,MATCH(ROW(B3755),APガラス性能一覧!$N:$N,0))),"")))</f>
        <v/>
      </c>
      <c r="C3761" s="68" t="str">
        <f>IFERROR(VLOOKUP($B3761,APガラス性能一覧!$A$2:$M$6097,2,0),"")</f>
        <v/>
      </c>
      <c r="D3761" s="68" t="str">
        <f>IFERROR(VLOOKUP($B3761,APガラス性能一覧!$A$2:$M$6097,3,0),"")</f>
        <v/>
      </c>
      <c r="E3761" s="68" t="str">
        <f>IFERROR(VLOOKUP($B3761,APガラス性能一覧!$A$2:$M$6097,4,0),"")</f>
        <v/>
      </c>
      <c r="F3761" s="68" t="str">
        <f>IFERROR(VLOOKUP($B3761,APガラス性能一覧!$A$2:$M$6097,5,0),"")</f>
        <v/>
      </c>
      <c r="G3761" s="68" t="str">
        <f>IFERROR(VLOOKUP($B3761,APガラス性能一覧!$A$2:$M$6097,6,0),"")</f>
        <v/>
      </c>
      <c r="H3761" s="68" t="str">
        <f>IFERROR(VLOOKUP($B3761,APガラス性能一覧!$A$2:$M$6097,7,0),"")</f>
        <v/>
      </c>
      <c r="I3761" s="68" t="str">
        <f>IFERROR(VLOOKUP($B3761,APガラス性能一覧!$A$2:$M$6097,8,0),"")</f>
        <v/>
      </c>
      <c r="J3761" s="68" t="str">
        <f>IFERROR(VLOOKUP($B3761,APガラス性能一覧!$A$2:$M$6097,9,0),"")</f>
        <v/>
      </c>
      <c r="K3761" s="68" t="str">
        <f>IFERROR(VLOOKUP($B3761,APガラス性能一覧!$A$2:$M$6097,10,0),"")</f>
        <v/>
      </c>
      <c r="L3761" s="68" t="str">
        <f>IFERROR(VLOOKUP($B3761,APガラス性能一覧!$A$2:$M$6097,11,0),"")</f>
        <v/>
      </c>
      <c r="M3761" s="68" t="str">
        <f>IFERROR(VLOOKUP($B3761,APガラス性能一覧!$A$2:$M$6097,12,0),"")</f>
        <v/>
      </c>
      <c r="N3761" s="68" t="str">
        <f>IFERROR(VLOOKUP($B3761,APガラス性能一覧!$A$2:$M$6097,13,0),"")</f>
        <v/>
      </c>
    </row>
    <row r="3762" spans="2:14" x14ac:dyDescent="0.4">
      <c r="B3762" s="68" t="str">
        <f>IF($D$2="","",IF($E$2=0.65,IFERROR(IF(INDEX(APガラス性能一覧!A:A,MATCH(ROW(B3756),APガラス性能一覧!$O:$O,0))="","",INDEX(APガラス性能一覧!A:A,MATCH(ROW(B3756),APガラス性能一覧!$O:$O,0))),""),IFERROR(IF(INDEX(APガラス性能一覧!A:A,MATCH(ROW(B3756),APガラス性能一覧!$N:$N,0))="","",INDEX(APガラス性能一覧!A:A,MATCH(ROW(B3756),APガラス性能一覧!$N:$N,0))),"")))</f>
        <v/>
      </c>
      <c r="C3762" s="68" t="str">
        <f>IFERROR(VLOOKUP($B3762,APガラス性能一覧!$A$2:$M$6097,2,0),"")</f>
        <v/>
      </c>
      <c r="D3762" s="68" t="str">
        <f>IFERROR(VLOOKUP($B3762,APガラス性能一覧!$A$2:$M$6097,3,0),"")</f>
        <v/>
      </c>
      <c r="E3762" s="68" t="str">
        <f>IFERROR(VLOOKUP($B3762,APガラス性能一覧!$A$2:$M$6097,4,0),"")</f>
        <v/>
      </c>
      <c r="F3762" s="68" t="str">
        <f>IFERROR(VLOOKUP($B3762,APガラス性能一覧!$A$2:$M$6097,5,0),"")</f>
        <v/>
      </c>
      <c r="G3762" s="68" t="str">
        <f>IFERROR(VLOOKUP($B3762,APガラス性能一覧!$A$2:$M$6097,6,0),"")</f>
        <v/>
      </c>
      <c r="H3762" s="68" t="str">
        <f>IFERROR(VLOOKUP($B3762,APガラス性能一覧!$A$2:$M$6097,7,0),"")</f>
        <v/>
      </c>
      <c r="I3762" s="68" t="str">
        <f>IFERROR(VLOOKUP($B3762,APガラス性能一覧!$A$2:$M$6097,8,0),"")</f>
        <v/>
      </c>
      <c r="J3762" s="68" t="str">
        <f>IFERROR(VLOOKUP($B3762,APガラス性能一覧!$A$2:$M$6097,9,0),"")</f>
        <v/>
      </c>
      <c r="K3762" s="68" t="str">
        <f>IFERROR(VLOOKUP($B3762,APガラス性能一覧!$A$2:$M$6097,10,0),"")</f>
        <v/>
      </c>
      <c r="L3762" s="68" t="str">
        <f>IFERROR(VLOOKUP($B3762,APガラス性能一覧!$A$2:$M$6097,11,0),"")</f>
        <v/>
      </c>
      <c r="M3762" s="68" t="str">
        <f>IFERROR(VLOOKUP($B3762,APガラス性能一覧!$A$2:$M$6097,12,0),"")</f>
        <v/>
      </c>
      <c r="N3762" s="68" t="str">
        <f>IFERROR(VLOOKUP($B3762,APガラス性能一覧!$A$2:$M$6097,13,0),"")</f>
        <v/>
      </c>
    </row>
    <row r="3763" spans="2:14" x14ac:dyDescent="0.4">
      <c r="B3763" s="68" t="str">
        <f>IF($D$2="","",IF($E$2=0.65,IFERROR(IF(INDEX(APガラス性能一覧!A:A,MATCH(ROW(B3757),APガラス性能一覧!$O:$O,0))="","",INDEX(APガラス性能一覧!A:A,MATCH(ROW(B3757),APガラス性能一覧!$O:$O,0))),""),IFERROR(IF(INDEX(APガラス性能一覧!A:A,MATCH(ROW(B3757),APガラス性能一覧!$N:$N,0))="","",INDEX(APガラス性能一覧!A:A,MATCH(ROW(B3757),APガラス性能一覧!$N:$N,0))),"")))</f>
        <v/>
      </c>
      <c r="C3763" s="68" t="str">
        <f>IFERROR(VLOOKUP($B3763,APガラス性能一覧!$A$2:$M$6097,2,0),"")</f>
        <v/>
      </c>
      <c r="D3763" s="68" t="str">
        <f>IFERROR(VLOOKUP($B3763,APガラス性能一覧!$A$2:$M$6097,3,0),"")</f>
        <v/>
      </c>
      <c r="E3763" s="68" t="str">
        <f>IFERROR(VLOOKUP($B3763,APガラス性能一覧!$A$2:$M$6097,4,0),"")</f>
        <v/>
      </c>
      <c r="F3763" s="68" t="str">
        <f>IFERROR(VLOOKUP($B3763,APガラス性能一覧!$A$2:$M$6097,5,0),"")</f>
        <v/>
      </c>
      <c r="G3763" s="68" t="str">
        <f>IFERROR(VLOOKUP($B3763,APガラス性能一覧!$A$2:$M$6097,6,0),"")</f>
        <v/>
      </c>
      <c r="H3763" s="68" t="str">
        <f>IFERROR(VLOOKUP($B3763,APガラス性能一覧!$A$2:$M$6097,7,0),"")</f>
        <v/>
      </c>
      <c r="I3763" s="68" t="str">
        <f>IFERROR(VLOOKUP($B3763,APガラス性能一覧!$A$2:$M$6097,8,0),"")</f>
        <v/>
      </c>
      <c r="J3763" s="68" t="str">
        <f>IFERROR(VLOOKUP($B3763,APガラス性能一覧!$A$2:$M$6097,9,0),"")</f>
        <v/>
      </c>
      <c r="K3763" s="68" t="str">
        <f>IFERROR(VLOOKUP($B3763,APガラス性能一覧!$A$2:$M$6097,10,0),"")</f>
        <v/>
      </c>
      <c r="L3763" s="68" t="str">
        <f>IFERROR(VLOOKUP($B3763,APガラス性能一覧!$A$2:$M$6097,11,0),"")</f>
        <v/>
      </c>
      <c r="M3763" s="68" t="str">
        <f>IFERROR(VLOOKUP($B3763,APガラス性能一覧!$A$2:$M$6097,12,0),"")</f>
        <v/>
      </c>
      <c r="N3763" s="68" t="str">
        <f>IFERROR(VLOOKUP($B3763,APガラス性能一覧!$A$2:$M$6097,13,0),"")</f>
        <v/>
      </c>
    </row>
    <row r="3764" spans="2:14" x14ac:dyDescent="0.4">
      <c r="B3764" s="68" t="str">
        <f>IF($D$2="","",IF($E$2=0.65,IFERROR(IF(INDEX(APガラス性能一覧!A:A,MATCH(ROW(B3758),APガラス性能一覧!$O:$O,0))="","",INDEX(APガラス性能一覧!A:A,MATCH(ROW(B3758),APガラス性能一覧!$O:$O,0))),""),IFERROR(IF(INDEX(APガラス性能一覧!A:A,MATCH(ROW(B3758),APガラス性能一覧!$N:$N,0))="","",INDEX(APガラス性能一覧!A:A,MATCH(ROW(B3758),APガラス性能一覧!$N:$N,0))),"")))</f>
        <v/>
      </c>
      <c r="C3764" s="68" t="str">
        <f>IFERROR(VLOOKUP($B3764,APガラス性能一覧!$A$2:$M$6097,2,0),"")</f>
        <v/>
      </c>
      <c r="D3764" s="68" t="str">
        <f>IFERROR(VLOOKUP($B3764,APガラス性能一覧!$A$2:$M$6097,3,0),"")</f>
        <v/>
      </c>
      <c r="E3764" s="68" t="str">
        <f>IFERROR(VLOOKUP($B3764,APガラス性能一覧!$A$2:$M$6097,4,0),"")</f>
        <v/>
      </c>
      <c r="F3764" s="68" t="str">
        <f>IFERROR(VLOOKUP($B3764,APガラス性能一覧!$A$2:$M$6097,5,0),"")</f>
        <v/>
      </c>
      <c r="G3764" s="68" t="str">
        <f>IFERROR(VLOOKUP($B3764,APガラス性能一覧!$A$2:$M$6097,6,0),"")</f>
        <v/>
      </c>
      <c r="H3764" s="68" t="str">
        <f>IFERROR(VLOOKUP($B3764,APガラス性能一覧!$A$2:$M$6097,7,0),"")</f>
        <v/>
      </c>
      <c r="I3764" s="68" t="str">
        <f>IFERROR(VLOOKUP($B3764,APガラス性能一覧!$A$2:$M$6097,8,0),"")</f>
        <v/>
      </c>
      <c r="J3764" s="68" t="str">
        <f>IFERROR(VLOOKUP($B3764,APガラス性能一覧!$A$2:$M$6097,9,0),"")</f>
        <v/>
      </c>
      <c r="K3764" s="68" t="str">
        <f>IFERROR(VLOOKUP($B3764,APガラス性能一覧!$A$2:$M$6097,10,0),"")</f>
        <v/>
      </c>
      <c r="L3764" s="68" t="str">
        <f>IFERROR(VLOOKUP($B3764,APガラス性能一覧!$A$2:$M$6097,11,0),"")</f>
        <v/>
      </c>
      <c r="M3764" s="68" t="str">
        <f>IFERROR(VLOOKUP($B3764,APガラス性能一覧!$A$2:$M$6097,12,0),"")</f>
        <v/>
      </c>
      <c r="N3764" s="68" t="str">
        <f>IFERROR(VLOOKUP($B3764,APガラス性能一覧!$A$2:$M$6097,13,0),"")</f>
        <v/>
      </c>
    </row>
    <row r="3765" spans="2:14" x14ac:dyDescent="0.4">
      <c r="B3765" s="68" t="str">
        <f>IF($D$2="","",IF($E$2=0.65,IFERROR(IF(INDEX(APガラス性能一覧!A:A,MATCH(ROW(B3759),APガラス性能一覧!$O:$O,0))="","",INDEX(APガラス性能一覧!A:A,MATCH(ROW(B3759),APガラス性能一覧!$O:$O,0))),""),IFERROR(IF(INDEX(APガラス性能一覧!A:A,MATCH(ROW(B3759),APガラス性能一覧!$N:$N,0))="","",INDEX(APガラス性能一覧!A:A,MATCH(ROW(B3759),APガラス性能一覧!$N:$N,0))),"")))</f>
        <v/>
      </c>
      <c r="C3765" s="68" t="str">
        <f>IFERROR(VLOOKUP($B3765,APガラス性能一覧!$A$2:$M$6097,2,0),"")</f>
        <v/>
      </c>
      <c r="D3765" s="68" t="str">
        <f>IFERROR(VLOOKUP($B3765,APガラス性能一覧!$A$2:$M$6097,3,0),"")</f>
        <v/>
      </c>
      <c r="E3765" s="68" t="str">
        <f>IFERROR(VLOOKUP($B3765,APガラス性能一覧!$A$2:$M$6097,4,0),"")</f>
        <v/>
      </c>
      <c r="F3765" s="68" t="str">
        <f>IFERROR(VLOOKUP($B3765,APガラス性能一覧!$A$2:$M$6097,5,0),"")</f>
        <v/>
      </c>
      <c r="G3765" s="68" t="str">
        <f>IFERROR(VLOOKUP($B3765,APガラス性能一覧!$A$2:$M$6097,6,0),"")</f>
        <v/>
      </c>
      <c r="H3765" s="68" t="str">
        <f>IFERROR(VLOOKUP($B3765,APガラス性能一覧!$A$2:$M$6097,7,0),"")</f>
        <v/>
      </c>
      <c r="I3765" s="68" t="str">
        <f>IFERROR(VLOOKUP($B3765,APガラス性能一覧!$A$2:$M$6097,8,0),"")</f>
        <v/>
      </c>
      <c r="J3765" s="68" t="str">
        <f>IFERROR(VLOOKUP($B3765,APガラス性能一覧!$A$2:$M$6097,9,0),"")</f>
        <v/>
      </c>
      <c r="K3765" s="68" t="str">
        <f>IFERROR(VLOOKUP($B3765,APガラス性能一覧!$A$2:$M$6097,10,0),"")</f>
        <v/>
      </c>
      <c r="L3765" s="68" t="str">
        <f>IFERROR(VLOOKUP($B3765,APガラス性能一覧!$A$2:$M$6097,11,0),"")</f>
        <v/>
      </c>
      <c r="M3765" s="68" t="str">
        <f>IFERROR(VLOOKUP($B3765,APガラス性能一覧!$A$2:$M$6097,12,0),"")</f>
        <v/>
      </c>
      <c r="N3765" s="68" t="str">
        <f>IFERROR(VLOOKUP($B3765,APガラス性能一覧!$A$2:$M$6097,13,0),"")</f>
        <v/>
      </c>
    </row>
    <row r="3766" spans="2:14" x14ac:dyDescent="0.4">
      <c r="B3766" s="68" t="str">
        <f>IF($D$2="","",IF($E$2=0.65,IFERROR(IF(INDEX(APガラス性能一覧!A:A,MATCH(ROW(B3760),APガラス性能一覧!$O:$O,0))="","",INDEX(APガラス性能一覧!A:A,MATCH(ROW(B3760),APガラス性能一覧!$O:$O,0))),""),IFERROR(IF(INDEX(APガラス性能一覧!A:A,MATCH(ROW(B3760),APガラス性能一覧!$N:$N,0))="","",INDEX(APガラス性能一覧!A:A,MATCH(ROW(B3760),APガラス性能一覧!$N:$N,0))),"")))</f>
        <v/>
      </c>
      <c r="C3766" s="68" t="str">
        <f>IFERROR(VLOOKUP($B3766,APガラス性能一覧!$A$2:$M$6097,2,0),"")</f>
        <v/>
      </c>
      <c r="D3766" s="68" t="str">
        <f>IFERROR(VLOOKUP($B3766,APガラス性能一覧!$A$2:$M$6097,3,0),"")</f>
        <v/>
      </c>
      <c r="E3766" s="68" t="str">
        <f>IFERROR(VLOOKUP($B3766,APガラス性能一覧!$A$2:$M$6097,4,0),"")</f>
        <v/>
      </c>
      <c r="F3766" s="68" t="str">
        <f>IFERROR(VLOOKUP($B3766,APガラス性能一覧!$A$2:$M$6097,5,0),"")</f>
        <v/>
      </c>
      <c r="G3766" s="68" t="str">
        <f>IFERROR(VLOOKUP($B3766,APガラス性能一覧!$A$2:$M$6097,6,0),"")</f>
        <v/>
      </c>
      <c r="H3766" s="68" t="str">
        <f>IFERROR(VLOOKUP($B3766,APガラス性能一覧!$A$2:$M$6097,7,0),"")</f>
        <v/>
      </c>
      <c r="I3766" s="68" t="str">
        <f>IFERROR(VLOOKUP($B3766,APガラス性能一覧!$A$2:$M$6097,8,0),"")</f>
        <v/>
      </c>
      <c r="J3766" s="68" t="str">
        <f>IFERROR(VLOOKUP($B3766,APガラス性能一覧!$A$2:$M$6097,9,0),"")</f>
        <v/>
      </c>
      <c r="K3766" s="68" t="str">
        <f>IFERROR(VLOOKUP($B3766,APガラス性能一覧!$A$2:$M$6097,10,0),"")</f>
        <v/>
      </c>
      <c r="L3766" s="68" t="str">
        <f>IFERROR(VLOOKUP($B3766,APガラス性能一覧!$A$2:$M$6097,11,0),"")</f>
        <v/>
      </c>
      <c r="M3766" s="68" t="str">
        <f>IFERROR(VLOOKUP($B3766,APガラス性能一覧!$A$2:$M$6097,12,0),"")</f>
        <v/>
      </c>
      <c r="N3766" s="68" t="str">
        <f>IFERROR(VLOOKUP($B3766,APガラス性能一覧!$A$2:$M$6097,13,0),"")</f>
        <v/>
      </c>
    </row>
    <row r="3767" spans="2:14" x14ac:dyDescent="0.4">
      <c r="B3767" s="68" t="str">
        <f>IF($D$2="","",IF($E$2=0.65,IFERROR(IF(INDEX(APガラス性能一覧!A:A,MATCH(ROW(B3761),APガラス性能一覧!$O:$O,0))="","",INDEX(APガラス性能一覧!A:A,MATCH(ROW(B3761),APガラス性能一覧!$O:$O,0))),""),IFERROR(IF(INDEX(APガラス性能一覧!A:A,MATCH(ROW(B3761),APガラス性能一覧!$N:$N,0))="","",INDEX(APガラス性能一覧!A:A,MATCH(ROW(B3761),APガラス性能一覧!$N:$N,0))),"")))</f>
        <v/>
      </c>
      <c r="C3767" s="68" t="str">
        <f>IFERROR(VLOOKUP($B3767,APガラス性能一覧!$A$2:$M$6097,2,0),"")</f>
        <v/>
      </c>
      <c r="D3767" s="68" t="str">
        <f>IFERROR(VLOOKUP($B3767,APガラス性能一覧!$A$2:$M$6097,3,0),"")</f>
        <v/>
      </c>
      <c r="E3767" s="68" t="str">
        <f>IFERROR(VLOOKUP($B3767,APガラス性能一覧!$A$2:$M$6097,4,0),"")</f>
        <v/>
      </c>
      <c r="F3767" s="68" t="str">
        <f>IFERROR(VLOOKUP($B3767,APガラス性能一覧!$A$2:$M$6097,5,0),"")</f>
        <v/>
      </c>
      <c r="G3767" s="68" t="str">
        <f>IFERROR(VLOOKUP($B3767,APガラス性能一覧!$A$2:$M$6097,6,0),"")</f>
        <v/>
      </c>
      <c r="H3767" s="68" t="str">
        <f>IFERROR(VLOOKUP($B3767,APガラス性能一覧!$A$2:$M$6097,7,0),"")</f>
        <v/>
      </c>
      <c r="I3767" s="68" t="str">
        <f>IFERROR(VLOOKUP($B3767,APガラス性能一覧!$A$2:$M$6097,8,0),"")</f>
        <v/>
      </c>
      <c r="J3767" s="68" t="str">
        <f>IFERROR(VLOOKUP($B3767,APガラス性能一覧!$A$2:$M$6097,9,0),"")</f>
        <v/>
      </c>
      <c r="K3767" s="68" t="str">
        <f>IFERROR(VLOOKUP($B3767,APガラス性能一覧!$A$2:$M$6097,10,0),"")</f>
        <v/>
      </c>
      <c r="L3767" s="68" t="str">
        <f>IFERROR(VLOOKUP($B3767,APガラス性能一覧!$A$2:$M$6097,11,0),"")</f>
        <v/>
      </c>
      <c r="M3767" s="68" t="str">
        <f>IFERROR(VLOOKUP($B3767,APガラス性能一覧!$A$2:$M$6097,12,0),"")</f>
        <v/>
      </c>
      <c r="N3767" s="68" t="str">
        <f>IFERROR(VLOOKUP($B3767,APガラス性能一覧!$A$2:$M$6097,13,0),"")</f>
        <v/>
      </c>
    </row>
    <row r="3768" spans="2:14" x14ac:dyDescent="0.4">
      <c r="B3768" s="68" t="str">
        <f>IF($D$2="","",IF($E$2=0.65,IFERROR(IF(INDEX(APガラス性能一覧!A:A,MATCH(ROW(B3762),APガラス性能一覧!$O:$O,0))="","",INDEX(APガラス性能一覧!A:A,MATCH(ROW(B3762),APガラス性能一覧!$O:$O,0))),""),IFERROR(IF(INDEX(APガラス性能一覧!A:A,MATCH(ROW(B3762),APガラス性能一覧!$N:$N,0))="","",INDEX(APガラス性能一覧!A:A,MATCH(ROW(B3762),APガラス性能一覧!$N:$N,0))),"")))</f>
        <v/>
      </c>
      <c r="C3768" s="68" t="str">
        <f>IFERROR(VLOOKUP($B3768,APガラス性能一覧!$A$2:$M$6097,2,0),"")</f>
        <v/>
      </c>
      <c r="D3768" s="68" t="str">
        <f>IFERROR(VLOOKUP($B3768,APガラス性能一覧!$A$2:$M$6097,3,0),"")</f>
        <v/>
      </c>
      <c r="E3768" s="68" t="str">
        <f>IFERROR(VLOOKUP($B3768,APガラス性能一覧!$A$2:$M$6097,4,0),"")</f>
        <v/>
      </c>
      <c r="F3768" s="68" t="str">
        <f>IFERROR(VLOOKUP($B3768,APガラス性能一覧!$A$2:$M$6097,5,0),"")</f>
        <v/>
      </c>
      <c r="G3768" s="68" t="str">
        <f>IFERROR(VLOOKUP($B3768,APガラス性能一覧!$A$2:$M$6097,6,0),"")</f>
        <v/>
      </c>
      <c r="H3768" s="68" t="str">
        <f>IFERROR(VLOOKUP($B3768,APガラス性能一覧!$A$2:$M$6097,7,0),"")</f>
        <v/>
      </c>
      <c r="I3768" s="68" t="str">
        <f>IFERROR(VLOOKUP($B3768,APガラス性能一覧!$A$2:$M$6097,8,0),"")</f>
        <v/>
      </c>
      <c r="J3768" s="68" t="str">
        <f>IFERROR(VLOOKUP($B3768,APガラス性能一覧!$A$2:$M$6097,9,0),"")</f>
        <v/>
      </c>
      <c r="K3768" s="68" t="str">
        <f>IFERROR(VLOOKUP($B3768,APガラス性能一覧!$A$2:$M$6097,10,0),"")</f>
        <v/>
      </c>
      <c r="L3768" s="68" t="str">
        <f>IFERROR(VLOOKUP($B3768,APガラス性能一覧!$A$2:$M$6097,11,0),"")</f>
        <v/>
      </c>
      <c r="M3768" s="68" t="str">
        <f>IFERROR(VLOOKUP($B3768,APガラス性能一覧!$A$2:$M$6097,12,0),"")</f>
        <v/>
      </c>
      <c r="N3768" s="68" t="str">
        <f>IFERROR(VLOOKUP($B3768,APガラス性能一覧!$A$2:$M$6097,13,0),"")</f>
        <v/>
      </c>
    </row>
    <row r="3769" spans="2:14" x14ac:dyDescent="0.4">
      <c r="B3769" s="68" t="str">
        <f>IF($D$2="","",IF($E$2=0.65,IFERROR(IF(INDEX(APガラス性能一覧!A:A,MATCH(ROW(B3763),APガラス性能一覧!$O:$O,0))="","",INDEX(APガラス性能一覧!A:A,MATCH(ROW(B3763),APガラス性能一覧!$O:$O,0))),""),IFERROR(IF(INDEX(APガラス性能一覧!A:A,MATCH(ROW(B3763),APガラス性能一覧!$N:$N,0))="","",INDEX(APガラス性能一覧!A:A,MATCH(ROW(B3763),APガラス性能一覧!$N:$N,0))),"")))</f>
        <v/>
      </c>
      <c r="C3769" s="68" t="str">
        <f>IFERROR(VLOOKUP($B3769,APガラス性能一覧!$A$2:$M$6097,2,0),"")</f>
        <v/>
      </c>
      <c r="D3769" s="68" t="str">
        <f>IFERROR(VLOOKUP($B3769,APガラス性能一覧!$A$2:$M$6097,3,0),"")</f>
        <v/>
      </c>
      <c r="E3769" s="68" t="str">
        <f>IFERROR(VLOOKUP($B3769,APガラス性能一覧!$A$2:$M$6097,4,0),"")</f>
        <v/>
      </c>
      <c r="F3769" s="68" t="str">
        <f>IFERROR(VLOOKUP($B3769,APガラス性能一覧!$A$2:$M$6097,5,0),"")</f>
        <v/>
      </c>
      <c r="G3769" s="68" t="str">
        <f>IFERROR(VLOOKUP($B3769,APガラス性能一覧!$A$2:$M$6097,6,0),"")</f>
        <v/>
      </c>
      <c r="H3769" s="68" t="str">
        <f>IFERROR(VLOOKUP($B3769,APガラス性能一覧!$A$2:$M$6097,7,0),"")</f>
        <v/>
      </c>
      <c r="I3769" s="68" t="str">
        <f>IFERROR(VLOOKUP($B3769,APガラス性能一覧!$A$2:$M$6097,8,0),"")</f>
        <v/>
      </c>
      <c r="J3769" s="68" t="str">
        <f>IFERROR(VLOOKUP($B3769,APガラス性能一覧!$A$2:$M$6097,9,0),"")</f>
        <v/>
      </c>
      <c r="K3769" s="68" t="str">
        <f>IFERROR(VLOOKUP($B3769,APガラス性能一覧!$A$2:$M$6097,10,0),"")</f>
        <v/>
      </c>
      <c r="L3769" s="68" t="str">
        <f>IFERROR(VLOOKUP($B3769,APガラス性能一覧!$A$2:$M$6097,11,0),"")</f>
        <v/>
      </c>
      <c r="M3769" s="68" t="str">
        <f>IFERROR(VLOOKUP($B3769,APガラス性能一覧!$A$2:$M$6097,12,0),"")</f>
        <v/>
      </c>
      <c r="N3769" s="68" t="str">
        <f>IFERROR(VLOOKUP($B3769,APガラス性能一覧!$A$2:$M$6097,13,0),"")</f>
        <v/>
      </c>
    </row>
    <row r="3770" spans="2:14" x14ac:dyDescent="0.4">
      <c r="B3770" s="68" t="str">
        <f>IF($D$2="","",IF($E$2=0.65,IFERROR(IF(INDEX(APガラス性能一覧!A:A,MATCH(ROW(B3764),APガラス性能一覧!$O:$O,0))="","",INDEX(APガラス性能一覧!A:A,MATCH(ROW(B3764),APガラス性能一覧!$O:$O,0))),""),IFERROR(IF(INDEX(APガラス性能一覧!A:A,MATCH(ROW(B3764),APガラス性能一覧!$N:$N,0))="","",INDEX(APガラス性能一覧!A:A,MATCH(ROW(B3764),APガラス性能一覧!$N:$N,0))),"")))</f>
        <v/>
      </c>
      <c r="C3770" s="68" t="str">
        <f>IFERROR(VLOOKUP($B3770,APガラス性能一覧!$A$2:$M$6097,2,0),"")</f>
        <v/>
      </c>
      <c r="D3770" s="68" t="str">
        <f>IFERROR(VLOOKUP($B3770,APガラス性能一覧!$A$2:$M$6097,3,0),"")</f>
        <v/>
      </c>
      <c r="E3770" s="68" t="str">
        <f>IFERROR(VLOOKUP($B3770,APガラス性能一覧!$A$2:$M$6097,4,0),"")</f>
        <v/>
      </c>
      <c r="F3770" s="68" t="str">
        <f>IFERROR(VLOOKUP($B3770,APガラス性能一覧!$A$2:$M$6097,5,0),"")</f>
        <v/>
      </c>
      <c r="G3770" s="68" t="str">
        <f>IFERROR(VLOOKUP($B3770,APガラス性能一覧!$A$2:$M$6097,6,0),"")</f>
        <v/>
      </c>
      <c r="H3770" s="68" t="str">
        <f>IFERROR(VLOOKUP($B3770,APガラス性能一覧!$A$2:$M$6097,7,0),"")</f>
        <v/>
      </c>
      <c r="I3770" s="68" t="str">
        <f>IFERROR(VLOOKUP($B3770,APガラス性能一覧!$A$2:$M$6097,8,0),"")</f>
        <v/>
      </c>
      <c r="J3770" s="68" t="str">
        <f>IFERROR(VLOOKUP($B3770,APガラス性能一覧!$A$2:$M$6097,9,0),"")</f>
        <v/>
      </c>
      <c r="K3770" s="68" t="str">
        <f>IFERROR(VLOOKUP($B3770,APガラス性能一覧!$A$2:$M$6097,10,0),"")</f>
        <v/>
      </c>
      <c r="L3770" s="68" t="str">
        <f>IFERROR(VLOOKUP($B3770,APガラス性能一覧!$A$2:$M$6097,11,0),"")</f>
        <v/>
      </c>
      <c r="M3770" s="68" t="str">
        <f>IFERROR(VLOOKUP($B3770,APガラス性能一覧!$A$2:$M$6097,12,0),"")</f>
        <v/>
      </c>
      <c r="N3770" s="68" t="str">
        <f>IFERROR(VLOOKUP($B3770,APガラス性能一覧!$A$2:$M$6097,13,0),"")</f>
        <v/>
      </c>
    </row>
    <row r="3771" spans="2:14" x14ac:dyDescent="0.4">
      <c r="B3771" s="68" t="str">
        <f>IF($D$2="","",IF($E$2=0.65,IFERROR(IF(INDEX(APガラス性能一覧!A:A,MATCH(ROW(B3765),APガラス性能一覧!$O:$O,0))="","",INDEX(APガラス性能一覧!A:A,MATCH(ROW(B3765),APガラス性能一覧!$O:$O,0))),""),IFERROR(IF(INDEX(APガラス性能一覧!A:A,MATCH(ROW(B3765),APガラス性能一覧!$N:$N,0))="","",INDEX(APガラス性能一覧!A:A,MATCH(ROW(B3765),APガラス性能一覧!$N:$N,0))),"")))</f>
        <v/>
      </c>
      <c r="C3771" s="68" t="str">
        <f>IFERROR(VLOOKUP($B3771,APガラス性能一覧!$A$2:$M$6097,2,0),"")</f>
        <v/>
      </c>
      <c r="D3771" s="68" t="str">
        <f>IFERROR(VLOOKUP($B3771,APガラス性能一覧!$A$2:$M$6097,3,0),"")</f>
        <v/>
      </c>
      <c r="E3771" s="68" t="str">
        <f>IFERROR(VLOOKUP($B3771,APガラス性能一覧!$A$2:$M$6097,4,0),"")</f>
        <v/>
      </c>
      <c r="F3771" s="68" t="str">
        <f>IFERROR(VLOOKUP($B3771,APガラス性能一覧!$A$2:$M$6097,5,0),"")</f>
        <v/>
      </c>
      <c r="G3771" s="68" t="str">
        <f>IFERROR(VLOOKUP($B3771,APガラス性能一覧!$A$2:$M$6097,6,0),"")</f>
        <v/>
      </c>
      <c r="H3771" s="68" t="str">
        <f>IFERROR(VLOOKUP($B3771,APガラス性能一覧!$A$2:$M$6097,7,0),"")</f>
        <v/>
      </c>
      <c r="I3771" s="68" t="str">
        <f>IFERROR(VLOOKUP($B3771,APガラス性能一覧!$A$2:$M$6097,8,0),"")</f>
        <v/>
      </c>
      <c r="J3771" s="68" t="str">
        <f>IFERROR(VLOOKUP($B3771,APガラス性能一覧!$A$2:$M$6097,9,0),"")</f>
        <v/>
      </c>
      <c r="K3771" s="68" t="str">
        <f>IFERROR(VLOOKUP($B3771,APガラス性能一覧!$A$2:$M$6097,10,0),"")</f>
        <v/>
      </c>
      <c r="L3771" s="68" t="str">
        <f>IFERROR(VLOOKUP($B3771,APガラス性能一覧!$A$2:$M$6097,11,0),"")</f>
        <v/>
      </c>
      <c r="M3771" s="68" t="str">
        <f>IFERROR(VLOOKUP($B3771,APガラス性能一覧!$A$2:$M$6097,12,0),"")</f>
        <v/>
      </c>
      <c r="N3771" s="68" t="str">
        <f>IFERROR(VLOOKUP($B3771,APガラス性能一覧!$A$2:$M$6097,13,0),"")</f>
        <v/>
      </c>
    </row>
    <row r="3772" spans="2:14" x14ac:dyDescent="0.4">
      <c r="B3772" s="68" t="str">
        <f>IF($D$2="","",IF($E$2=0.65,IFERROR(IF(INDEX(APガラス性能一覧!A:A,MATCH(ROW(B3766),APガラス性能一覧!$O:$O,0))="","",INDEX(APガラス性能一覧!A:A,MATCH(ROW(B3766),APガラス性能一覧!$O:$O,0))),""),IFERROR(IF(INDEX(APガラス性能一覧!A:A,MATCH(ROW(B3766),APガラス性能一覧!$N:$N,0))="","",INDEX(APガラス性能一覧!A:A,MATCH(ROW(B3766),APガラス性能一覧!$N:$N,0))),"")))</f>
        <v/>
      </c>
      <c r="C3772" s="68" t="str">
        <f>IFERROR(VLOOKUP($B3772,APガラス性能一覧!$A$2:$M$6097,2,0),"")</f>
        <v/>
      </c>
      <c r="D3772" s="68" t="str">
        <f>IFERROR(VLOOKUP($B3772,APガラス性能一覧!$A$2:$M$6097,3,0),"")</f>
        <v/>
      </c>
      <c r="E3772" s="68" t="str">
        <f>IFERROR(VLOOKUP($B3772,APガラス性能一覧!$A$2:$M$6097,4,0),"")</f>
        <v/>
      </c>
      <c r="F3772" s="68" t="str">
        <f>IFERROR(VLOOKUP($B3772,APガラス性能一覧!$A$2:$M$6097,5,0),"")</f>
        <v/>
      </c>
      <c r="G3772" s="68" t="str">
        <f>IFERROR(VLOOKUP($B3772,APガラス性能一覧!$A$2:$M$6097,6,0),"")</f>
        <v/>
      </c>
      <c r="H3772" s="68" t="str">
        <f>IFERROR(VLOOKUP($B3772,APガラス性能一覧!$A$2:$M$6097,7,0),"")</f>
        <v/>
      </c>
      <c r="I3772" s="68" t="str">
        <f>IFERROR(VLOOKUP($B3772,APガラス性能一覧!$A$2:$M$6097,8,0),"")</f>
        <v/>
      </c>
      <c r="J3772" s="68" t="str">
        <f>IFERROR(VLOOKUP($B3772,APガラス性能一覧!$A$2:$M$6097,9,0),"")</f>
        <v/>
      </c>
      <c r="K3772" s="68" t="str">
        <f>IFERROR(VLOOKUP($B3772,APガラス性能一覧!$A$2:$M$6097,10,0),"")</f>
        <v/>
      </c>
      <c r="L3772" s="68" t="str">
        <f>IFERROR(VLOOKUP($B3772,APガラス性能一覧!$A$2:$M$6097,11,0),"")</f>
        <v/>
      </c>
      <c r="M3772" s="68" t="str">
        <f>IFERROR(VLOOKUP($B3772,APガラス性能一覧!$A$2:$M$6097,12,0),"")</f>
        <v/>
      </c>
      <c r="N3772" s="68" t="str">
        <f>IFERROR(VLOOKUP($B3772,APガラス性能一覧!$A$2:$M$6097,13,0),"")</f>
        <v/>
      </c>
    </row>
    <row r="3773" spans="2:14" x14ac:dyDescent="0.4">
      <c r="B3773" s="68" t="str">
        <f>IF($D$2="","",IF($E$2=0.65,IFERROR(IF(INDEX(APガラス性能一覧!A:A,MATCH(ROW(B3767),APガラス性能一覧!$O:$O,0))="","",INDEX(APガラス性能一覧!A:A,MATCH(ROW(B3767),APガラス性能一覧!$O:$O,0))),""),IFERROR(IF(INDEX(APガラス性能一覧!A:A,MATCH(ROW(B3767),APガラス性能一覧!$N:$N,0))="","",INDEX(APガラス性能一覧!A:A,MATCH(ROW(B3767),APガラス性能一覧!$N:$N,0))),"")))</f>
        <v/>
      </c>
      <c r="C3773" s="68" t="str">
        <f>IFERROR(VLOOKUP($B3773,APガラス性能一覧!$A$2:$M$6097,2,0),"")</f>
        <v/>
      </c>
      <c r="D3773" s="68" t="str">
        <f>IFERROR(VLOOKUP($B3773,APガラス性能一覧!$A$2:$M$6097,3,0),"")</f>
        <v/>
      </c>
      <c r="E3773" s="68" t="str">
        <f>IFERROR(VLOOKUP($B3773,APガラス性能一覧!$A$2:$M$6097,4,0),"")</f>
        <v/>
      </c>
      <c r="F3773" s="68" t="str">
        <f>IFERROR(VLOOKUP($B3773,APガラス性能一覧!$A$2:$M$6097,5,0),"")</f>
        <v/>
      </c>
      <c r="G3773" s="68" t="str">
        <f>IFERROR(VLOOKUP($B3773,APガラス性能一覧!$A$2:$M$6097,6,0),"")</f>
        <v/>
      </c>
      <c r="H3773" s="68" t="str">
        <f>IFERROR(VLOOKUP($B3773,APガラス性能一覧!$A$2:$M$6097,7,0),"")</f>
        <v/>
      </c>
      <c r="I3773" s="68" t="str">
        <f>IFERROR(VLOOKUP($B3773,APガラス性能一覧!$A$2:$M$6097,8,0),"")</f>
        <v/>
      </c>
      <c r="J3773" s="68" t="str">
        <f>IFERROR(VLOOKUP($B3773,APガラス性能一覧!$A$2:$M$6097,9,0),"")</f>
        <v/>
      </c>
      <c r="K3773" s="68" t="str">
        <f>IFERROR(VLOOKUP($B3773,APガラス性能一覧!$A$2:$M$6097,10,0),"")</f>
        <v/>
      </c>
      <c r="L3773" s="68" t="str">
        <f>IFERROR(VLOOKUP($B3773,APガラス性能一覧!$A$2:$M$6097,11,0),"")</f>
        <v/>
      </c>
      <c r="M3773" s="68" t="str">
        <f>IFERROR(VLOOKUP($B3773,APガラス性能一覧!$A$2:$M$6097,12,0),"")</f>
        <v/>
      </c>
      <c r="N3773" s="68" t="str">
        <f>IFERROR(VLOOKUP($B3773,APガラス性能一覧!$A$2:$M$6097,13,0),"")</f>
        <v/>
      </c>
    </row>
    <row r="3774" spans="2:14" x14ac:dyDescent="0.4">
      <c r="B3774" s="68" t="str">
        <f>IF($D$2="","",IF($E$2=0.65,IFERROR(IF(INDEX(APガラス性能一覧!A:A,MATCH(ROW(B3768),APガラス性能一覧!$O:$O,0))="","",INDEX(APガラス性能一覧!A:A,MATCH(ROW(B3768),APガラス性能一覧!$O:$O,0))),""),IFERROR(IF(INDEX(APガラス性能一覧!A:A,MATCH(ROW(B3768),APガラス性能一覧!$N:$N,0))="","",INDEX(APガラス性能一覧!A:A,MATCH(ROW(B3768),APガラス性能一覧!$N:$N,0))),"")))</f>
        <v/>
      </c>
      <c r="C3774" s="68" t="str">
        <f>IFERROR(VLOOKUP($B3774,APガラス性能一覧!$A$2:$M$6097,2,0),"")</f>
        <v/>
      </c>
      <c r="D3774" s="68" t="str">
        <f>IFERROR(VLOOKUP($B3774,APガラス性能一覧!$A$2:$M$6097,3,0),"")</f>
        <v/>
      </c>
      <c r="E3774" s="68" t="str">
        <f>IFERROR(VLOOKUP($B3774,APガラス性能一覧!$A$2:$M$6097,4,0),"")</f>
        <v/>
      </c>
      <c r="F3774" s="68" t="str">
        <f>IFERROR(VLOOKUP($B3774,APガラス性能一覧!$A$2:$M$6097,5,0),"")</f>
        <v/>
      </c>
      <c r="G3774" s="68" t="str">
        <f>IFERROR(VLOOKUP($B3774,APガラス性能一覧!$A$2:$M$6097,6,0),"")</f>
        <v/>
      </c>
      <c r="H3774" s="68" t="str">
        <f>IFERROR(VLOOKUP($B3774,APガラス性能一覧!$A$2:$M$6097,7,0),"")</f>
        <v/>
      </c>
      <c r="I3774" s="68" t="str">
        <f>IFERROR(VLOOKUP($B3774,APガラス性能一覧!$A$2:$M$6097,8,0),"")</f>
        <v/>
      </c>
      <c r="J3774" s="68" t="str">
        <f>IFERROR(VLOOKUP($B3774,APガラス性能一覧!$A$2:$M$6097,9,0),"")</f>
        <v/>
      </c>
      <c r="K3774" s="68" t="str">
        <f>IFERROR(VLOOKUP($B3774,APガラス性能一覧!$A$2:$M$6097,10,0),"")</f>
        <v/>
      </c>
      <c r="L3774" s="68" t="str">
        <f>IFERROR(VLOOKUP($B3774,APガラス性能一覧!$A$2:$M$6097,11,0),"")</f>
        <v/>
      </c>
      <c r="M3774" s="68" t="str">
        <f>IFERROR(VLOOKUP($B3774,APガラス性能一覧!$A$2:$M$6097,12,0),"")</f>
        <v/>
      </c>
      <c r="N3774" s="68" t="str">
        <f>IFERROR(VLOOKUP($B3774,APガラス性能一覧!$A$2:$M$6097,13,0),"")</f>
        <v/>
      </c>
    </row>
    <row r="3775" spans="2:14" x14ac:dyDescent="0.4">
      <c r="B3775" s="68" t="str">
        <f>IF($D$2="","",IF($E$2=0.65,IFERROR(IF(INDEX(APガラス性能一覧!A:A,MATCH(ROW(B3769),APガラス性能一覧!$O:$O,0))="","",INDEX(APガラス性能一覧!A:A,MATCH(ROW(B3769),APガラス性能一覧!$O:$O,0))),""),IFERROR(IF(INDEX(APガラス性能一覧!A:A,MATCH(ROW(B3769),APガラス性能一覧!$N:$N,0))="","",INDEX(APガラス性能一覧!A:A,MATCH(ROW(B3769),APガラス性能一覧!$N:$N,0))),"")))</f>
        <v/>
      </c>
      <c r="C3775" s="68" t="str">
        <f>IFERROR(VLOOKUP($B3775,APガラス性能一覧!$A$2:$M$6097,2,0),"")</f>
        <v/>
      </c>
      <c r="D3775" s="68" t="str">
        <f>IFERROR(VLOOKUP($B3775,APガラス性能一覧!$A$2:$M$6097,3,0),"")</f>
        <v/>
      </c>
      <c r="E3775" s="68" t="str">
        <f>IFERROR(VLOOKUP($B3775,APガラス性能一覧!$A$2:$M$6097,4,0),"")</f>
        <v/>
      </c>
      <c r="F3775" s="68" t="str">
        <f>IFERROR(VLOOKUP($B3775,APガラス性能一覧!$A$2:$M$6097,5,0),"")</f>
        <v/>
      </c>
      <c r="G3775" s="68" t="str">
        <f>IFERROR(VLOOKUP($B3775,APガラス性能一覧!$A$2:$M$6097,6,0),"")</f>
        <v/>
      </c>
      <c r="H3775" s="68" t="str">
        <f>IFERROR(VLOOKUP($B3775,APガラス性能一覧!$A$2:$M$6097,7,0),"")</f>
        <v/>
      </c>
      <c r="I3775" s="68" t="str">
        <f>IFERROR(VLOOKUP($B3775,APガラス性能一覧!$A$2:$M$6097,8,0),"")</f>
        <v/>
      </c>
      <c r="J3775" s="68" t="str">
        <f>IFERROR(VLOOKUP($B3775,APガラス性能一覧!$A$2:$M$6097,9,0),"")</f>
        <v/>
      </c>
      <c r="K3775" s="68" t="str">
        <f>IFERROR(VLOOKUP($B3775,APガラス性能一覧!$A$2:$M$6097,10,0),"")</f>
        <v/>
      </c>
      <c r="L3775" s="68" t="str">
        <f>IFERROR(VLOOKUP($B3775,APガラス性能一覧!$A$2:$M$6097,11,0),"")</f>
        <v/>
      </c>
      <c r="M3775" s="68" t="str">
        <f>IFERROR(VLOOKUP($B3775,APガラス性能一覧!$A$2:$M$6097,12,0),"")</f>
        <v/>
      </c>
      <c r="N3775" s="68" t="str">
        <f>IFERROR(VLOOKUP($B3775,APガラス性能一覧!$A$2:$M$6097,13,0),"")</f>
        <v/>
      </c>
    </row>
    <row r="3776" spans="2:14" x14ac:dyDescent="0.4">
      <c r="B3776" s="68" t="str">
        <f>IF($D$2="","",IF($E$2=0.65,IFERROR(IF(INDEX(APガラス性能一覧!A:A,MATCH(ROW(B3770),APガラス性能一覧!$O:$O,0))="","",INDEX(APガラス性能一覧!A:A,MATCH(ROW(B3770),APガラス性能一覧!$O:$O,0))),""),IFERROR(IF(INDEX(APガラス性能一覧!A:A,MATCH(ROW(B3770),APガラス性能一覧!$N:$N,0))="","",INDEX(APガラス性能一覧!A:A,MATCH(ROW(B3770),APガラス性能一覧!$N:$N,0))),"")))</f>
        <v/>
      </c>
      <c r="C3776" s="68" t="str">
        <f>IFERROR(VLOOKUP($B3776,APガラス性能一覧!$A$2:$M$6097,2,0),"")</f>
        <v/>
      </c>
      <c r="D3776" s="68" t="str">
        <f>IFERROR(VLOOKUP($B3776,APガラス性能一覧!$A$2:$M$6097,3,0),"")</f>
        <v/>
      </c>
      <c r="E3776" s="68" t="str">
        <f>IFERROR(VLOOKUP($B3776,APガラス性能一覧!$A$2:$M$6097,4,0),"")</f>
        <v/>
      </c>
      <c r="F3776" s="68" t="str">
        <f>IFERROR(VLOOKUP($B3776,APガラス性能一覧!$A$2:$M$6097,5,0),"")</f>
        <v/>
      </c>
      <c r="G3776" s="68" t="str">
        <f>IFERROR(VLOOKUP($B3776,APガラス性能一覧!$A$2:$M$6097,6,0),"")</f>
        <v/>
      </c>
      <c r="H3776" s="68" t="str">
        <f>IFERROR(VLOOKUP($B3776,APガラス性能一覧!$A$2:$M$6097,7,0),"")</f>
        <v/>
      </c>
      <c r="I3776" s="68" t="str">
        <f>IFERROR(VLOOKUP($B3776,APガラス性能一覧!$A$2:$M$6097,8,0),"")</f>
        <v/>
      </c>
      <c r="J3776" s="68" t="str">
        <f>IFERROR(VLOOKUP($B3776,APガラス性能一覧!$A$2:$M$6097,9,0),"")</f>
        <v/>
      </c>
      <c r="K3776" s="68" t="str">
        <f>IFERROR(VLOOKUP($B3776,APガラス性能一覧!$A$2:$M$6097,10,0),"")</f>
        <v/>
      </c>
      <c r="L3776" s="68" t="str">
        <f>IFERROR(VLOOKUP($B3776,APガラス性能一覧!$A$2:$M$6097,11,0),"")</f>
        <v/>
      </c>
      <c r="M3776" s="68" t="str">
        <f>IFERROR(VLOOKUP($B3776,APガラス性能一覧!$A$2:$M$6097,12,0),"")</f>
        <v/>
      </c>
      <c r="N3776" s="68" t="str">
        <f>IFERROR(VLOOKUP($B3776,APガラス性能一覧!$A$2:$M$6097,13,0),"")</f>
        <v/>
      </c>
    </row>
    <row r="3777" spans="2:14" x14ac:dyDescent="0.4">
      <c r="B3777" s="68" t="str">
        <f>IF($D$2="","",IF($E$2=0.65,IFERROR(IF(INDEX(APガラス性能一覧!A:A,MATCH(ROW(B3771),APガラス性能一覧!$O:$O,0))="","",INDEX(APガラス性能一覧!A:A,MATCH(ROW(B3771),APガラス性能一覧!$O:$O,0))),""),IFERROR(IF(INDEX(APガラス性能一覧!A:A,MATCH(ROW(B3771),APガラス性能一覧!$N:$N,0))="","",INDEX(APガラス性能一覧!A:A,MATCH(ROW(B3771),APガラス性能一覧!$N:$N,0))),"")))</f>
        <v/>
      </c>
      <c r="C3777" s="68" t="str">
        <f>IFERROR(VLOOKUP($B3777,APガラス性能一覧!$A$2:$M$6097,2,0),"")</f>
        <v/>
      </c>
      <c r="D3777" s="68" t="str">
        <f>IFERROR(VLOOKUP($B3777,APガラス性能一覧!$A$2:$M$6097,3,0),"")</f>
        <v/>
      </c>
      <c r="E3777" s="68" t="str">
        <f>IFERROR(VLOOKUP($B3777,APガラス性能一覧!$A$2:$M$6097,4,0),"")</f>
        <v/>
      </c>
      <c r="F3777" s="68" t="str">
        <f>IFERROR(VLOOKUP($B3777,APガラス性能一覧!$A$2:$M$6097,5,0),"")</f>
        <v/>
      </c>
      <c r="G3777" s="68" t="str">
        <f>IFERROR(VLOOKUP($B3777,APガラス性能一覧!$A$2:$M$6097,6,0),"")</f>
        <v/>
      </c>
      <c r="H3777" s="68" t="str">
        <f>IFERROR(VLOOKUP($B3777,APガラス性能一覧!$A$2:$M$6097,7,0),"")</f>
        <v/>
      </c>
      <c r="I3777" s="68" t="str">
        <f>IFERROR(VLOOKUP($B3777,APガラス性能一覧!$A$2:$M$6097,8,0),"")</f>
        <v/>
      </c>
      <c r="J3777" s="68" t="str">
        <f>IFERROR(VLOOKUP($B3777,APガラス性能一覧!$A$2:$M$6097,9,0),"")</f>
        <v/>
      </c>
      <c r="K3777" s="68" t="str">
        <f>IFERROR(VLOOKUP($B3777,APガラス性能一覧!$A$2:$M$6097,10,0),"")</f>
        <v/>
      </c>
      <c r="L3777" s="68" t="str">
        <f>IFERROR(VLOOKUP($B3777,APガラス性能一覧!$A$2:$M$6097,11,0),"")</f>
        <v/>
      </c>
      <c r="M3777" s="68" t="str">
        <f>IFERROR(VLOOKUP($B3777,APガラス性能一覧!$A$2:$M$6097,12,0),"")</f>
        <v/>
      </c>
      <c r="N3777" s="68" t="str">
        <f>IFERROR(VLOOKUP($B3777,APガラス性能一覧!$A$2:$M$6097,13,0),"")</f>
        <v/>
      </c>
    </row>
    <row r="3778" spans="2:14" x14ac:dyDescent="0.4">
      <c r="B3778" s="68" t="str">
        <f>IF($D$2="","",IF($E$2=0.65,IFERROR(IF(INDEX(APガラス性能一覧!A:A,MATCH(ROW(B3772),APガラス性能一覧!$O:$O,0))="","",INDEX(APガラス性能一覧!A:A,MATCH(ROW(B3772),APガラス性能一覧!$O:$O,0))),""),IFERROR(IF(INDEX(APガラス性能一覧!A:A,MATCH(ROW(B3772),APガラス性能一覧!$N:$N,0))="","",INDEX(APガラス性能一覧!A:A,MATCH(ROW(B3772),APガラス性能一覧!$N:$N,0))),"")))</f>
        <v/>
      </c>
      <c r="C3778" s="68" t="str">
        <f>IFERROR(VLOOKUP($B3778,APガラス性能一覧!$A$2:$M$6097,2,0),"")</f>
        <v/>
      </c>
      <c r="D3778" s="68" t="str">
        <f>IFERROR(VLOOKUP($B3778,APガラス性能一覧!$A$2:$M$6097,3,0),"")</f>
        <v/>
      </c>
      <c r="E3778" s="68" t="str">
        <f>IFERROR(VLOOKUP($B3778,APガラス性能一覧!$A$2:$M$6097,4,0),"")</f>
        <v/>
      </c>
      <c r="F3778" s="68" t="str">
        <f>IFERROR(VLOOKUP($B3778,APガラス性能一覧!$A$2:$M$6097,5,0),"")</f>
        <v/>
      </c>
      <c r="G3778" s="68" t="str">
        <f>IFERROR(VLOOKUP($B3778,APガラス性能一覧!$A$2:$M$6097,6,0),"")</f>
        <v/>
      </c>
      <c r="H3778" s="68" t="str">
        <f>IFERROR(VLOOKUP($B3778,APガラス性能一覧!$A$2:$M$6097,7,0),"")</f>
        <v/>
      </c>
      <c r="I3778" s="68" t="str">
        <f>IFERROR(VLOOKUP($B3778,APガラス性能一覧!$A$2:$M$6097,8,0),"")</f>
        <v/>
      </c>
      <c r="J3778" s="68" t="str">
        <f>IFERROR(VLOOKUP($B3778,APガラス性能一覧!$A$2:$M$6097,9,0),"")</f>
        <v/>
      </c>
      <c r="K3778" s="68" t="str">
        <f>IFERROR(VLOOKUP($B3778,APガラス性能一覧!$A$2:$M$6097,10,0),"")</f>
        <v/>
      </c>
      <c r="L3778" s="68" t="str">
        <f>IFERROR(VLOOKUP($B3778,APガラス性能一覧!$A$2:$M$6097,11,0),"")</f>
        <v/>
      </c>
      <c r="M3778" s="68" t="str">
        <f>IFERROR(VLOOKUP($B3778,APガラス性能一覧!$A$2:$M$6097,12,0),"")</f>
        <v/>
      </c>
      <c r="N3778" s="68" t="str">
        <f>IFERROR(VLOOKUP($B3778,APガラス性能一覧!$A$2:$M$6097,13,0),"")</f>
        <v/>
      </c>
    </row>
    <row r="3779" spans="2:14" x14ac:dyDescent="0.4">
      <c r="B3779" s="68" t="str">
        <f>IF($D$2="","",IF($E$2=0.65,IFERROR(IF(INDEX(APガラス性能一覧!A:A,MATCH(ROW(B3773),APガラス性能一覧!$O:$O,0))="","",INDEX(APガラス性能一覧!A:A,MATCH(ROW(B3773),APガラス性能一覧!$O:$O,0))),""),IFERROR(IF(INDEX(APガラス性能一覧!A:A,MATCH(ROW(B3773),APガラス性能一覧!$N:$N,0))="","",INDEX(APガラス性能一覧!A:A,MATCH(ROW(B3773),APガラス性能一覧!$N:$N,0))),"")))</f>
        <v/>
      </c>
      <c r="C3779" s="68" t="str">
        <f>IFERROR(VLOOKUP($B3779,APガラス性能一覧!$A$2:$M$6097,2,0),"")</f>
        <v/>
      </c>
      <c r="D3779" s="68" t="str">
        <f>IFERROR(VLOOKUP($B3779,APガラス性能一覧!$A$2:$M$6097,3,0),"")</f>
        <v/>
      </c>
      <c r="E3779" s="68" t="str">
        <f>IFERROR(VLOOKUP($B3779,APガラス性能一覧!$A$2:$M$6097,4,0),"")</f>
        <v/>
      </c>
      <c r="F3779" s="68" t="str">
        <f>IFERROR(VLOOKUP($B3779,APガラス性能一覧!$A$2:$M$6097,5,0),"")</f>
        <v/>
      </c>
      <c r="G3779" s="68" t="str">
        <f>IFERROR(VLOOKUP($B3779,APガラス性能一覧!$A$2:$M$6097,6,0),"")</f>
        <v/>
      </c>
      <c r="H3779" s="68" t="str">
        <f>IFERROR(VLOOKUP($B3779,APガラス性能一覧!$A$2:$M$6097,7,0),"")</f>
        <v/>
      </c>
      <c r="I3779" s="68" t="str">
        <f>IFERROR(VLOOKUP($B3779,APガラス性能一覧!$A$2:$M$6097,8,0),"")</f>
        <v/>
      </c>
      <c r="J3779" s="68" t="str">
        <f>IFERROR(VLOOKUP($B3779,APガラス性能一覧!$A$2:$M$6097,9,0),"")</f>
        <v/>
      </c>
      <c r="K3779" s="68" t="str">
        <f>IFERROR(VLOOKUP($B3779,APガラス性能一覧!$A$2:$M$6097,10,0),"")</f>
        <v/>
      </c>
      <c r="L3779" s="68" t="str">
        <f>IFERROR(VLOOKUP($B3779,APガラス性能一覧!$A$2:$M$6097,11,0),"")</f>
        <v/>
      </c>
      <c r="M3779" s="68" t="str">
        <f>IFERROR(VLOOKUP($B3779,APガラス性能一覧!$A$2:$M$6097,12,0),"")</f>
        <v/>
      </c>
      <c r="N3779" s="68" t="str">
        <f>IFERROR(VLOOKUP($B3779,APガラス性能一覧!$A$2:$M$6097,13,0),"")</f>
        <v/>
      </c>
    </row>
    <row r="3780" spans="2:14" x14ac:dyDescent="0.4">
      <c r="B3780" s="68" t="str">
        <f>IF($D$2="","",IF($E$2=0.65,IFERROR(IF(INDEX(APガラス性能一覧!A:A,MATCH(ROW(B3774),APガラス性能一覧!$O:$O,0))="","",INDEX(APガラス性能一覧!A:A,MATCH(ROW(B3774),APガラス性能一覧!$O:$O,0))),""),IFERROR(IF(INDEX(APガラス性能一覧!A:A,MATCH(ROW(B3774),APガラス性能一覧!$N:$N,0))="","",INDEX(APガラス性能一覧!A:A,MATCH(ROW(B3774),APガラス性能一覧!$N:$N,0))),"")))</f>
        <v/>
      </c>
      <c r="C3780" s="68" t="str">
        <f>IFERROR(VLOOKUP($B3780,APガラス性能一覧!$A$2:$M$6097,2,0),"")</f>
        <v/>
      </c>
      <c r="D3780" s="68" t="str">
        <f>IFERROR(VLOOKUP($B3780,APガラス性能一覧!$A$2:$M$6097,3,0),"")</f>
        <v/>
      </c>
      <c r="E3780" s="68" t="str">
        <f>IFERROR(VLOOKUP($B3780,APガラス性能一覧!$A$2:$M$6097,4,0),"")</f>
        <v/>
      </c>
      <c r="F3780" s="68" t="str">
        <f>IFERROR(VLOOKUP($B3780,APガラス性能一覧!$A$2:$M$6097,5,0),"")</f>
        <v/>
      </c>
      <c r="G3780" s="68" t="str">
        <f>IFERROR(VLOOKUP($B3780,APガラス性能一覧!$A$2:$M$6097,6,0),"")</f>
        <v/>
      </c>
      <c r="H3780" s="68" t="str">
        <f>IFERROR(VLOOKUP($B3780,APガラス性能一覧!$A$2:$M$6097,7,0),"")</f>
        <v/>
      </c>
      <c r="I3780" s="68" t="str">
        <f>IFERROR(VLOOKUP($B3780,APガラス性能一覧!$A$2:$M$6097,8,0),"")</f>
        <v/>
      </c>
      <c r="J3780" s="68" t="str">
        <f>IFERROR(VLOOKUP($B3780,APガラス性能一覧!$A$2:$M$6097,9,0),"")</f>
        <v/>
      </c>
      <c r="K3780" s="68" t="str">
        <f>IFERROR(VLOOKUP($B3780,APガラス性能一覧!$A$2:$M$6097,10,0),"")</f>
        <v/>
      </c>
      <c r="L3780" s="68" t="str">
        <f>IFERROR(VLOOKUP($B3780,APガラス性能一覧!$A$2:$M$6097,11,0),"")</f>
        <v/>
      </c>
      <c r="M3780" s="68" t="str">
        <f>IFERROR(VLOOKUP($B3780,APガラス性能一覧!$A$2:$M$6097,12,0),"")</f>
        <v/>
      </c>
      <c r="N3780" s="68" t="str">
        <f>IFERROR(VLOOKUP($B3780,APガラス性能一覧!$A$2:$M$6097,13,0),"")</f>
        <v/>
      </c>
    </row>
    <row r="3781" spans="2:14" x14ac:dyDescent="0.4">
      <c r="B3781" s="68" t="str">
        <f>IF($D$2="","",IF($E$2=0.65,IFERROR(IF(INDEX(APガラス性能一覧!A:A,MATCH(ROW(B3775),APガラス性能一覧!$O:$O,0))="","",INDEX(APガラス性能一覧!A:A,MATCH(ROW(B3775),APガラス性能一覧!$O:$O,0))),""),IFERROR(IF(INDEX(APガラス性能一覧!A:A,MATCH(ROW(B3775),APガラス性能一覧!$N:$N,0))="","",INDEX(APガラス性能一覧!A:A,MATCH(ROW(B3775),APガラス性能一覧!$N:$N,0))),"")))</f>
        <v/>
      </c>
      <c r="C3781" s="68" t="str">
        <f>IFERROR(VLOOKUP($B3781,APガラス性能一覧!$A$2:$M$6097,2,0),"")</f>
        <v/>
      </c>
      <c r="D3781" s="68" t="str">
        <f>IFERROR(VLOOKUP($B3781,APガラス性能一覧!$A$2:$M$6097,3,0),"")</f>
        <v/>
      </c>
      <c r="E3781" s="68" t="str">
        <f>IFERROR(VLOOKUP($B3781,APガラス性能一覧!$A$2:$M$6097,4,0),"")</f>
        <v/>
      </c>
      <c r="F3781" s="68" t="str">
        <f>IFERROR(VLOOKUP($B3781,APガラス性能一覧!$A$2:$M$6097,5,0),"")</f>
        <v/>
      </c>
      <c r="G3781" s="68" t="str">
        <f>IFERROR(VLOOKUP($B3781,APガラス性能一覧!$A$2:$M$6097,6,0),"")</f>
        <v/>
      </c>
      <c r="H3781" s="68" t="str">
        <f>IFERROR(VLOOKUP($B3781,APガラス性能一覧!$A$2:$M$6097,7,0),"")</f>
        <v/>
      </c>
      <c r="I3781" s="68" t="str">
        <f>IFERROR(VLOOKUP($B3781,APガラス性能一覧!$A$2:$M$6097,8,0),"")</f>
        <v/>
      </c>
      <c r="J3781" s="68" t="str">
        <f>IFERROR(VLOOKUP($B3781,APガラス性能一覧!$A$2:$M$6097,9,0),"")</f>
        <v/>
      </c>
      <c r="K3781" s="68" t="str">
        <f>IFERROR(VLOOKUP($B3781,APガラス性能一覧!$A$2:$M$6097,10,0),"")</f>
        <v/>
      </c>
      <c r="L3781" s="68" t="str">
        <f>IFERROR(VLOOKUP($B3781,APガラス性能一覧!$A$2:$M$6097,11,0),"")</f>
        <v/>
      </c>
      <c r="M3781" s="68" t="str">
        <f>IFERROR(VLOOKUP($B3781,APガラス性能一覧!$A$2:$M$6097,12,0),"")</f>
        <v/>
      </c>
      <c r="N3781" s="68" t="str">
        <f>IFERROR(VLOOKUP($B3781,APガラス性能一覧!$A$2:$M$6097,13,0),"")</f>
        <v/>
      </c>
    </row>
    <row r="3782" spans="2:14" x14ac:dyDescent="0.4">
      <c r="B3782" s="68" t="str">
        <f>IF($D$2="","",IF($E$2=0.65,IFERROR(IF(INDEX(APガラス性能一覧!A:A,MATCH(ROW(B3776),APガラス性能一覧!$O:$O,0))="","",INDEX(APガラス性能一覧!A:A,MATCH(ROW(B3776),APガラス性能一覧!$O:$O,0))),""),IFERROR(IF(INDEX(APガラス性能一覧!A:A,MATCH(ROW(B3776),APガラス性能一覧!$N:$N,0))="","",INDEX(APガラス性能一覧!A:A,MATCH(ROW(B3776),APガラス性能一覧!$N:$N,0))),"")))</f>
        <v/>
      </c>
      <c r="C3782" s="68" t="str">
        <f>IFERROR(VLOOKUP($B3782,APガラス性能一覧!$A$2:$M$6097,2,0),"")</f>
        <v/>
      </c>
      <c r="D3782" s="68" t="str">
        <f>IFERROR(VLOOKUP($B3782,APガラス性能一覧!$A$2:$M$6097,3,0),"")</f>
        <v/>
      </c>
      <c r="E3782" s="68" t="str">
        <f>IFERROR(VLOOKUP($B3782,APガラス性能一覧!$A$2:$M$6097,4,0),"")</f>
        <v/>
      </c>
      <c r="F3782" s="68" t="str">
        <f>IFERROR(VLOOKUP($B3782,APガラス性能一覧!$A$2:$M$6097,5,0),"")</f>
        <v/>
      </c>
      <c r="G3782" s="68" t="str">
        <f>IFERROR(VLOOKUP($B3782,APガラス性能一覧!$A$2:$M$6097,6,0),"")</f>
        <v/>
      </c>
      <c r="H3782" s="68" t="str">
        <f>IFERROR(VLOOKUP($B3782,APガラス性能一覧!$A$2:$M$6097,7,0),"")</f>
        <v/>
      </c>
      <c r="I3782" s="68" t="str">
        <f>IFERROR(VLOOKUP($B3782,APガラス性能一覧!$A$2:$M$6097,8,0),"")</f>
        <v/>
      </c>
      <c r="J3782" s="68" t="str">
        <f>IFERROR(VLOOKUP($B3782,APガラス性能一覧!$A$2:$M$6097,9,0),"")</f>
        <v/>
      </c>
      <c r="K3782" s="68" t="str">
        <f>IFERROR(VLOOKUP($B3782,APガラス性能一覧!$A$2:$M$6097,10,0),"")</f>
        <v/>
      </c>
      <c r="L3782" s="68" t="str">
        <f>IFERROR(VLOOKUP($B3782,APガラス性能一覧!$A$2:$M$6097,11,0),"")</f>
        <v/>
      </c>
      <c r="M3782" s="68" t="str">
        <f>IFERROR(VLOOKUP($B3782,APガラス性能一覧!$A$2:$M$6097,12,0),"")</f>
        <v/>
      </c>
      <c r="N3782" s="68" t="str">
        <f>IFERROR(VLOOKUP($B3782,APガラス性能一覧!$A$2:$M$6097,13,0),"")</f>
        <v/>
      </c>
    </row>
    <row r="3783" spans="2:14" x14ac:dyDescent="0.4">
      <c r="B3783" s="68" t="str">
        <f>IF($D$2="","",IF($E$2=0.65,IFERROR(IF(INDEX(APガラス性能一覧!A:A,MATCH(ROW(B3777),APガラス性能一覧!$O:$O,0))="","",INDEX(APガラス性能一覧!A:A,MATCH(ROW(B3777),APガラス性能一覧!$O:$O,0))),""),IFERROR(IF(INDEX(APガラス性能一覧!A:A,MATCH(ROW(B3777),APガラス性能一覧!$N:$N,0))="","",INDEX(APガラス性能一覧!A:A,MATCH(ROW(B3777),APガラス性能一覧!$N:$N,0))),"")))</f>
        <v/>
      </c>
      <c r="C3783" s="68" t="str">
        <f>IFERROR(VLOOKUP($B3783,APガラス性能一覧!$A$2:$M$6097,2,0),"")</f>
        <v/>
      </c>
      <c r="D3783" s="68" t="str">
        <f>IFERROR(VLOOKUP($B3783,APガラス性能一覧!$A$2:$M$6097,3,0),"")</f>
        <v/>
      </c>
      <c r="E3783" s="68" t="str">
        <f>IFERROR(VLOOKUP($B3783,APガラス性能一覧!$A$2:$M$6097,4,0),"")</f>
        <v/>
      </c>
      <c r="F3783" s="68" t="str">
        <f>IFERROR(VLOOKUP($B3783,APガラス性能一覧!$A$2:$M$6097,5,0),"")</f>
        <v/>
      </c>
      <c r="G3783" s="68" t="str">
        <f>IFERROR(VLOOKUP($B3783,APガラス性能一覧!$A$2:$M$6097,6,0),"")</f>
        <v/>
      </c>
      <c r="H3783" s="68" t="str">
        <f>IFERROR(VLOOKUP($B3783,APガラス性能一覧!$A$2:$M$6097,7,0),"")</f>
        <v/>
      </c>
      <c r="I3783" s="68" t="str">
        <f>IFERROR(VLOOKUP($B3783,APガラス性能一覧!$A$2:$M$6097,8,0),"")</f>
        <v/>
      </c>
      <c r="J3783" s="68" t="str">
        <f>IFERROR(VLOOKUP($B3783,APガラス性能一覧!$A$2:$M$6097,9,0),"")</f>
        <v/>
      </c>
      <c r="K3783" s="68" t="str">
        <f>IFERROR(VLOOKUP($B3783,APガラス性能一覧!$A$2:$M$6097,10,0),"")</f>
        <v/>
      </c>
      <c r="L3783" s="68" t="str">
        <f>IFERROR(VLOOKUP($B3783,APガラス性能一覧!$A$2:$M$6097,11,0),"")</f>
        <v/>
      </c>
      <c r="M3783" s="68" t="str">
        <f>IFERROR(VLOOKUP($B3783,APガラス性能一覧!$A$2:$M$6097,12,0),"")</f>
        <v/>
      </c>
      <c r="N3783" s="68" t="str">
        <f>IFERROR(VLOOKUP($B3783,APガラス性能一覧!$A$2:$M$6097,13,0),"")</f>
        <v/>
      </c>
    </row>
    <row r="3784" spans="2:14" x14ac:dyDescent="0.4">
      <c r="B3784" s="68" t="str">
        <f>IF($D$2="","",IF($E$2=0.65,IFERROR(IF(INDEX(APガラス性能一覧!A:A,MATCH(ROW(B3778),APガラス性能一覧!$O:$O,0))="","",INDEX(APガラス性能一覧!A:A,MATCH(ROW(B3778),APガラス性能一覧!$O:$O,0))),""),IFERROR(IF(INDEX(APガラス性能一覧!A:A,MATCH(ROW(B3778),APガラス性能一覧!$N:$N,0))="","",INDEX(APガラス性能一覧!A:A,MATCH(ROW(B3778),APガラス性能一覧!$N:$N,0))),"")))</f>
        <v/>
      </c>
      <c r="C3784" s="68" t="str">
        <f>IFERROR(VLOOKUP($B3784,APガラス性能一覧!$A$2:$M$6097,2,0),"")</f>
        <v/>
      </c>
      <c r="D3784" s="68" t="str">
        <f>IFERROR(VLOOKUP($B3784,APガラス性能一覧!$A$2:$M$6097,3,0),"")</f>
        <v/>
      </c>
      <c r="E3784" s="68" t="str">
        <f>IFERROR(VLOOKUP($B3784,APガラス性能一覧!$A$2:$M$6097,4,0),"")</f>
        <v/>
      </c>
      <c r="F3784" s="68" t="str">
        <f>IFERROR(VLOOKUP($B3784,APガラス性能一覧!$A$2:$M$6097,5,0),"")</f>
        <v/>
      </c>
      <c r="G3784" s="68" t="str">
        <f>IFERROR(VLOOKUP($B3784,APガラス性能一覧!$A$2:$M$6097,6,0),"")</f>
        <v/>
      </c>
      <c r="H3784" s="68" t="str">
        <f>IFERROR(VLOOKUP($B3784,APガラス性能一覧!$A$2:$M$6097,7,0),"")</f>
        <v/>
      </c>
      <c r="I3784" s="68" t="str">
        <f>IFERROR(VLOOKUP($B3784,APガラス性能一覧!$A$2:$M$6097,8,0),"")</f>
        <v/>
      </c>
      <c r="J3784" s="68" t="str">
        <f>IFERROR(VLOOKUP($B3784,APガラス性能一覧!$A$2:$M$6097,9,0),"")</f>
        <v/>
      </c>
      <c r="K3784" s="68" t="str">
        <f>IFERROR(VLOOKUP($B3784,APガラス性能一覧!$A$2:$M$6097,10,0),"")</f>
        <v/>
      </c>
      <c r="L3784" s="68" t="str">
        <f>IFERROR(VLOOKUP($B3784,APガラス性能一覧!$A$2:$M$6097,11,0),"")</f>
        <v/>
      </c>
      <c r="M3784" s="68" t="str">
        <f>IFERROR(VLOOKUP($B3784,APガラス性能一覧!$A$2:$M$6097,12,0),"")</f>
        <v/>
      </c>
      <c r="N3784" s="68" t="str">
        <f>IFERROR(VLOOKUP($B3784,APガラス性能一覧!$A$2:$M$6097,13,0),"")</f>
        <v/>
      </c>
    </row>
    <row r="3785" spans="2:14" x14ac:dyDescent="0.4">
      <c r="B3785" s="68" t="str">
        <f>IF($D$2="","",IF($E$2=0.65,IFERROR(IF(INDEX(APガラス性能一覧!A:A,MATCH(ROW(B3779),APガラス性能一覧!$O:$O,0))="","",INDEX(APガラス性能一覧!A:A,MATCH(ROW(B3779),APガラス性能一覧!$O:$O,0))),""),IFERROR(IF(INDEX(APガラス性能一覧!A:A,MATCH(ROW(B3779),APガラス性能一覧!$N:$N,0))="","",INDEX(APガラス性能一覧!A:A,MATCH(ROW(B3779),APガラス性能一覧!$N:$N,0))),"")))</f>
        <v/>
      </c>
      <c r="C3785" s="68" t="str">
        <f>IFERROR(VLOOKUP($B3785,APガラス性能一覧!$A$2:$M$6097,2,0),"")</f>
        <v/>
      </c>
      <c r="D3785" s="68" t="str">
        <f>IFERROR(VLOOKUP($B3785,APガラス性能一覧!$A$2:$M$6097,3,0),"")</f>
        <v/>
      </c>
      <c r="E3785" s="68" t="str">
        <f>IFERROR(VLOOKUP($B3785,APガラス性能一覧!$A$2:$M$6097,4,0),"")</f>
        <v/>
      </c>
      <c r="F3785" s="68" t="str">
        <f>IFERROR(VLOOKUP($B3785,APガラス性能一覧!$A$2:$M$6097,5,0),"")</f>
        <v/>
      </c>
      <c r="G3785" s="68" t="str">
        <f>IFERROR(VLOOKUP($B3785,APガラス性能一覧!$A$2:$M$6097,6,0),"")</f>
        <v/>
      </c>
      <c r="H3785" s="68" t="str">
        <f>IFERROR(VLOOKUP($B3785,APガラス性能一覧!$A$2:$M$6097,7,0),"")</f>
        <v/>
      </c>
      <c r="I3785" s="68" t="str">
        <f>IFERROR(VLOOKUP($B3785,APガラス性能一覧!$A$2:$M$6097,8,0),"")</f>
        <v/>
      </c>
      <c r="J3785" s="68" t="str">
        <f>IFERROR(VLOOKUP($B3785,APガラス性能一覧!$A$2:$M$6097,9,0),"")</f>
        <v/>
      </c>
      <c r="K3785" s="68" t="str">
        <f>IFERROR(VLOOKUP($B3785,APガラス性能一覧!$A$2:$M$6097,10,0),"")</f>
        <v/>
      </c>
      <c r="L3785" s="68" t="str">
        <f>IFERROR(VLOOKUP($B3785,APガラス性能一覧!$A$2:$M$6097,11,0),"")</f>
        <v/>
      </c>
      <c r="M3785" s="68" t="str">
        <f>IFERROR(VLOOKUP($B3785,APガラス性能一覧!$A$2:$M$6097,12,0),"")</f>
        <v/>
      </c>
      <c r="N3785" s="68" t="str">
        <f>IFERROR(VLOOKUP($B3785,APガラス性能一覧!$A$2:$M$6097,13,0),"")</f>
        <v/>
      </c>
    </row>
    <row r="3786" spans="2:14" x14ac:dyDescent="0.4">
      <c r="B3786" s="68" t="str">
        <f>IF($D$2="","",IF($E$2=0.65,IFERROR(IF(INDEX(APガラス性能一覧!A:A,MATCH(ROW(B3780),APガラス性能一覧!$O:$O,0))="","",INDEX(APガラス性能一覧!A:A,MATCH(ROW(B3780),APガラス性能一覧!$O:$O,0))),""),IFERROR(IF(INDEX(APガラス性能一覧!A:A,MATCH(ROW(B3780),APガラス性能一覧!$N:$N,0))="","",INDEX(APガラス性能一覧!A:A,MATCH(ROW(B3780),APガラス性能一覧!$N:$N,0))),"")))</f>
        <v/>
      </c>
      <c r="C3786" s="68" t="str">
        <f>IFERROR(VLOOKUP($B3786,APガラス性能一覧!$A$2:$M$6097,2,0),"")</f>
        <v/>
      </c>
      <c r="D3786" s="68" t="str">
        <f>IFERROR(VLOOKUP($B3786,APガラス性能一覧!$A$2:$M$6097,3,0),"")</f>
        <v/>
      </c>
      <c r="E3786" s="68" t="str">
        <f>IFERROR(VLOOKUP($B3786,APガラス性能一覧!$A$2:$M$6097,4,0),"")</f>
        <v/>
      </c>
      <c r="F3786" s="68" t="str">
        <f>IFERROR(VLOOKUP($B3786,APガラス性能一覧!$A$2:$M$6097,5,0),"")</f>
        <v/>
      </c>
      <c r="G3786" s="68" t="str">
        <f>IFERROR(VLOOKUP($B3786,APガラス性能一覧!$A$2:$M$6097,6,0),"")</f>
        <v/>
      </c>
      <c r="H3786" s="68" t="str">
        <f>IFERROR(VLOOKUP($B3786,APガラス性能一覧!$A$2:$M$6097,7,0),"")</f>
        <v/>
      </c>
      <c r="I3786" s="68" t="str">
        <f>IFERROR(VLOOKUP($B3786,APガラス性能一覧!$A$2:$M$6097,8,0),"")</f>
        <v/>
      </c>
      <c r="J3786" s="68" t="str">
        <f>IFERROR(VLOOKUP($B3786,APガラス性能一覧!$A$2:$M$6097,9,0),"")</f>
        <v/>
      </c>
      <c r="K3786" s="68" t="str">
        <f>IFERROR(VLOOKUP($B3786,APガラス性能一覧!$A$2:$M$6097,10,0),"")</f>
        <v/>
      </c>
      <c r="L3786" s="68" t="str">
        <f>IFERROR(VLOOKUP($B3786,APガラス性能一覧!$A$2:$M$6097,11,0),"")</f>
        <v/>
      </c>
      <c r="M3786" s="68" t="str">
        <f>IFERROR(VLOOKUP($B3786,APガラス性能一覧!$A$2:$M$6097,12,0),"")</f>
        <v/>
      </c>
      <c r="N3786" s="68" t="str">
        <f>IFERROR(VLOOKUP($B3786,APガラス性能一覧!$A$2:$M$6097,13,0),"")</f>
        <v/>
      </c>
    </row>
    <row r="3787" spans="2:14" x14ac:dyDescent="0.4">
      <c r="B3787" s="68" t="str">
        <f>IF($D$2="","",IF($E$2=0.65,IFERROR(IF(INDEX(APガラス性能一覧!A:A,MATCH(ROW(B3781),APガラス性能一覧!$O:$O,0))="","",INDEX(APガラス性能一覧!A:A,MATCH(ROW(B3781),APガラス性能一覧!$O:$O,0))),""),IFERROR(IF(INDEX(APガラス性能一覧!A:A,MATCH(ROW(B3781),APガラス性能一覧!$N:$N,0))="","",INDEX(APガラス性能一覧!A:A,MATCH(ROW(B3781),APガラス性能一覧!$N:$N,0))),"")))</f>
        <v/>
      </c>
      <c r="C3787" s="68" t="str">
        <f>IFERROR(VLOOKUP($B3787,APガラス性能一覧!$A$2:$M$6097,2,0),"")</f>
        <v/>
      </c>
      <c r="D3787" s="68" t="str">
        <f>IFERROR(VLOOKUP($B3787,APガラス性能一覧!$A$2:$M$6097,3,0),"")</f>
        <v/>
      </c>
      <c r="E3787" s="68" t="str">
        <f>IFERROR(VLOOKUP($B3787,APガラス性能一覧!$A$2:$M$6097,4,0),"")</f>
        <v/>
      </c>
      <c r="F3787" s="68" t="str">
        <f>IFERROR(VLOOKUP($B3787,APガラス性能一覧!$A$2:$M$6097,5,0),"")</f>
        <v/>
      </c>
      <c r="G3787" s="68" t="str">
        <f>IFERROR(VLOOKUP($B3787,APガラス性能一覧!$A$2:$M$6097,6,0),"")</f>
        <v/>
      </c>
      <c r="H3787" s="68" t="str">
        <f>IFERROR(VLOOKUP($B3787,APガラス性能一覧!$A$2:$M$6097,7,0),"")</f>
        <v/>
      </c>
      <c r="I3787" s="68" t="str">
        <f>IFERROR(VLOOKUP($B3787,APガラス性能一覧!$A$2:$M$6097,8,0),"")</f>
        <v/>
      </c>
      <c r="J3787" s="68" t="str">
        <f>IFERROR(VLOOKUP($B3787,APガラス性能一覧!$A$2:$M$6097,9,0),"")</f>
        <v/>
      </c>
      <c r="K3787" s="68" t="str">
        <f>IFERROR(VLOOKUP($B3787,APガラス性能一覧!$A$2:$M$6097,10,0),"")</f>
        <v/>
      </c>
      <c r="L3787" s="68" t="str">
        <f>IFERROR(VLOOKUP($B3787,APガラス性能一覧!$A$2:$M$6097,11,0),"")</f>
        <v/>
      </c>
      <c r="M3787" s="68" t="str">
        <f>IFERROR(VLOOKUP($B3787,APガラス性能一覧!$A$2:$M$6097,12,0),"")</f>
        <v/>
      </c>
      <c r="N3787" s="68" t="str">
        <f>IFERROR(VLOOKUP($B3787,APガラス性能一覧!$A$2:$M$6097,13,0),"")</f>
        <v/>
      </c>
    </row>
    <row r="3788" spans="2:14" x14ac:dyDescent="0.4">
      <c r="B3788" s="68" t="str">
        <f>IF($D$2="","",IF($E$2=0.65,IFERROR(IF(INDEX(APガラス性能一覧!A:A,MATCH(ROW(B3782),APガラス性能一覧!$O:$O,0))="","",INDEX(APガラス性能一覧!A:A,MATCH(ROW(B3782),APガラス性能一覧!$O:$O,0))),""),IFERROR(IF(INDEX(APガラス性能一覧!A:A,MATCH(ROW(B3782),APガラス性能一覧!$N:$N,0))="","",INDEX(APガラス性能一覧!A:A,MATCH(ROW(B3782),APガラス性能一覧!$N:$N,0))),"")))</f>
        <v/>
      </c>
      <c r="C3788" s="68" t="str">
        <f>IFERROR(VLOOKUP($B3788,APガラス性能一覧!$A$2:$M$6097,2,0),"")</f>
        <v/>
      </c>
      <c r="D3788" s="68" t="str">
        <f>IFERROR(VLOOKUP($B3788,APガラス性能一覧!$A$2:$M$6097,3,0),"")</f>
        <v/>
      </c>
      <c r="E3788" s="68" t="str">
        <f>IFERROR(VLOOKUP($B3788,APガラス性能一覧!$A$2:$M$6097,4,0),"")</f>
        <v/>
      </c>
      <c r="F3788" s="68" t="str">
        <f>IFERROR(VLOOKUP($B3788,APガラス性能一覧!$A$2:$M$6097,5,0),"")</f>
        <v/>
      </c>
      <c r="G3788" s="68" t="str">
        <f>IFERROR(VLOOKUP($B3788,APガラス性能一覧!$A$2:$M$6097,6,0),"")</f>
        <v/>
      </c>
      <c r="H3788" s="68" t="str">
        <f>IFERROR(VLOOKUP($B3788,APガラス性能一覧!$A$2:$M$6097,7,0),"")</f>
        <v/>
      </c>
      <c r="I3788" s="68" t="str">
        <f>IFERROR(VLOOKUP($B3788,APガラス性能一覧!$A$2:$M$6097,8,0),"")</f>
        <v/>
      </c>
      <c r="J3788" s="68" t="str">
        <f>IFERROR(VLOOKUP($B3788,APガラス性能一覧!$A$2:$M$6097,9,0),"")</f>
        <v/>
      </c>
      <c r="K3788" s="68" t="str">
        <f>IFERROR(VLOOKUP($B3788,APガラス性能一覧!$A$2:$M$6097,10,0),"")</f>
        <v/>
      </c>
      <c r="L3788" s="68" t="str">
        <f>IFERROR(VLOOKUP($B3788,APガラス性能一覧!$A$2:$M$6097,11,0),"")</f>
        <v/>
      </c>
      <c r="M3788" s="68" t="str">
        <f>IFERROR(VLOOKUP($B3788,APガラス性能一覧!$A$2:$M$6097,12,0),"")</f>
        <v/>
      </c>
      <c r="N3788" s="68" t="str">
        <f>IFERROR(VLOOKUP($B3788,APガラス性能一覧!$A$2:$M$6097,13,0),"")</f>
        <v/>
      </c>
    </row>
    <row r="3789" spans="2:14" x14ac:dyDescent="0.4">
      <c r="B3789" s="68" t="str">
        <f>IF($D$2="","",IF($E$2=0.65,IFERROR(IF(INDEX(APガラス性能一覧!A:A,MATCH(ROW(B3783),APガラス性能一覧!$O:$O,0))="","",INDEX(APガラス性能一覧!A:A,MATCH(ROW(B3783),APガラス性能一覧!$O:$O,0))),""),IFERROR(IF(INDEX(APガラス性能一覧!A:A,MATCH(ROW(B3783),APガラス性能一覧!$N:$N,0))="","",INDEX(APガラス性能一覧!A:A,MATCH(ROW(B3783),APガラス性能一覧!$N:$N,0))),"")))</f>
        <v/>
      </c>
      <c r="C3789" s="68" t="str">
        <f>IFERROR(VLOOKUP($B3789,APガラス性能一覧!$A$2:$M$6097,2,0),"")</f>
        <v/>
      </c>
      <c r="D3789" s="68" t="str">
        <f>IFERROR(VLOOKUP($B3789,APガラス性能一覧!$A$2:$M$6097,3,0),"")</f>
        <v/>
      </c>
      <c r="E3789" s="68" t="str">
        <f>IFERROR(VLOOKUP($B3789,APガラス性能一覧!$A$2:$M$6097,4,0),"")</f>
        <v/>
      </c>
      <c r="F3789" s="68" t="str">
        <f>IFERROR(VLOOKUP($B3789,APガラス性能一覧!$A$2:$M$6097,5,0),"")</f>
        <v/>
      </c>
      <c r="G3789" s="68" t="str">
        <f>IFERROR(VLOOKUP($B3789,APガラス性能一覧!$A$2:$M$6097,6,0),"")</f>
        <v/>
      </c>
      <c r="H3789" s="68" t="str">
        <f>IFERROR(VLOOKUP($B3789,APガラス性能一覧!$A$2:$M$6097,7,0),"")</f>
        <v/>
      </c>
      <c r="I3789" s="68" t="str">
        <f>IFERROR(VLOOKUP($B3789,APガラス性能一覧!$A$2:$M$6097,8,0),"")</f>
        <v/>
      </c>
      <c r="J3789" s="68" t="str">
        <f>IFERROR(VLOOKUP($B3789,APガラス性能一覧!$A$2:$M$6097,9,0),"")</f>
        <v/>
      </c>
      <c r="K3789" s="68" t="str">
        <f>IFERROR(VLOOKUP($B3789,APガラス性能一覧!$A$2:$M$6097,10,0),"")</f>
        <v/>
      </c>
      <c r="L3789" s="68" t="str">
        <f>IFERROR(VLOOKUP($B3789,APガラス性能一覧!$A$2:$M$6097,11,0),"")</f>
        <v/>
      </c>
      <c r="M3789" s="68" t="str">
        <f>IFERROR(VLOOKUP($B3789,APガラス性能一覧!$A$2:$M$6097,12,0),"")</f>
        <v/>
      </c>
      <c r="N3789" s="68" t="str">
        <f>IFERROR(VLOOKUP($B3789,APガラス性能一覧!$A$2:$M$6097,13,0),"")</f>
        <v/>
      </c>
    </row>
    <row r="3790" spans="2:14" x14ac:dyDescent="0.4">
      <c r="B3790" s="68" t="str">
        <f>IF($D$2="","",IF($E$2=0.65,IFERROR(IF(INDEX(APガラス性能一覧!A:A,MATCH(ROW(B3784),APガラス性能一覧!$O:$O,0))="","",INDEX(APガラス性能一覧!A:A,MATCH(ROW(B3784),APガラス性能一覧!$O:$O,0))),""),IFERROR(IF(INDEX(APガラス性能一覧!A:A,MATCH(ROW(B3784),APガラス性能一覧!$N:$N,0))="","",INDEX(APガラス性能一覧!A:A,MATCH(ROW(B3784),APガラス性能一覧!$N:$N,0))),"")))</f>
        <v/>
      </c>
      <c r="C3790" s="68" t="str">
        <f>IFERROR(VLOOKUP($B3790,APガラス性能一覧!$A$2:$M$6097,2,0),"")</f>
        <v/>
      </c>
      <c r="D3790" s="68" t="str">
        <f>IFERROR(VLOOKUP($B3790,APガラス性能一覧!$A$2:$M$6097,3,0),"")</f>
        <v/>
      </c>
      <c r="E3790" s="68" t="str">
        <f>IFERROR(VLOOKUP($B3790,APガラス性能一覧!$A$2:$M$6097,4,0),"")</f>
        <v/>
      </c>
      <c r="F3790" s="68" t="str">
        <f>IFERROR(VLOOKUP($B3790,APガラス性能一覧!$A$2:$M$6097,5,0),"")</f>
        <v/>
      </c>
      <c r="G3790" s="68" t="str">
        <f>IFERROR(VLOOKUP($B3790,APガラス性能一覧!$A$2:$M$6097,6,0),"")</f>
        <v/>
      </c>
      <c r="H3790" s="68" t="str">
        <f>IFERROR(VLOOKUP($B3790,APガラス性能一覧!$A$2:$M$6097,7,0),"")</f>
        <v/>
      </c>
      <c r="I3790" s="68" t="str">
        <f>IFERROR(VLOOKUP($B3790,APガラス性能一覧!$A$2:$M$6097,8,0),"")</f>
        <v/>
      </c>
      <c r="J3790" s="68" t="str">
        <f>IFERROR(VLOOKUP($B3790,APガラス性能一覧!$A$2:$M$6097,9,0),"")</f>
        <v/>
      </c>
      <c r="K3790" s="68" t="str">
        <f>IFERROR(VLOOKUP($B3790,APガラス性能一覧!$A$2:$M$6097,10,0),"")</f>
        <v/>
      </c>
      <c r="L3790" s="68" t="str">
        <f>IFERROR(VLOOKUP($B3790,APガラス性能一覧!$A$2:$M$6097,11,0),"")</f>
        <v/>
      </c>
      <c r="M3790" s="68" t="str">
        <f>IFERROR(VLOOKUP($B3790,APガラス性能一覧!$A$2:$M$6097,12,0),"")</f>
        <v/>
      </c>
      <c r="N3790" s="68" t="str">
        <f>IFERROR(VLOOKUP($B3790,APガラス性能一覧!$A$2:$M$6097,13,0),"")</f>
        <v/>
      </c>
    </row>
    <row r="3791" spans="2:14" x14ac:dyDescent="0.4">
      <c r="B3791" s="68" t="str">
        <f>IF($D$2="","",IF($E$2=0.65,IFERROR(IF(INDEX(APガラス性能一覧!A:A,MATCH(ROW(B3785),APガラス性能一覧!$O:$O,0))="","",INDEX(APガラス性能一覧!A:A,MATCH(ROW(B3785),APガラス性能一覧!$O:$O,0))),""),IFERROR(IF(INDEX(APガラス性能一覧!A:A,MATCH(ROW(B3785),APガラス性能一覧!$N:$N,0))="","",INDEX(APガラス性能一覧!A:A,MATCH(ROW(B3785),APガラス性能一覧!$N:$N,0))),"")))</f>
        <v/>
      </c>
      <c r="C3791" s="68" t="str">
        <f>IFERROR(VLOOKUP($B3791,APガラス性能一覧!$A$2:$M$6097,2,0),"")</f>
        <v/>
      </c>
      <c r="D3791" s="68" t="str">
        <f>IFERROR(VLOOKUP($B3791,APガラス性能一覧!$A$2:$M$6097,3,0),"")</f>
        <v/>
      </c>
      <c r="E3791" s="68" t="str">
        <f>IFERROR(VLOOKUP($B3791,APガラス性能一覧!$A$2:$M$6097,4,0),"")</f>
        <v/>
      </c>
      <c r="F3791" s="68" t="str">
        <f>IFERROR(VLOOKUP($B3791,APガラス性能一覧!$A$2:$M$6097,5,0),"")</f>
        <v/>
      </c>
      <c r="G3791" s="68" t="str">
        <f>IFERROR(VLOOKUP($B3791,APガラス性能一覧!$A$2:$M$6097,6,0),"")</f>
        <v/>
      </c>
      <c r="H3791" s="68" t="str">
        <f>IFERROR(VLOOKUP($B3791,APガラス性能一覧!$A$2:$M$6097,7,0),"")</f>
        <v/>
      </c>
      <c r="I3791" s="68" t="str">
        <f>IFERROR(VLOOKUP($B3791,APガラス性能一覧!$A$2:$M$6097,8,0),"")</f>
        <v/>
      </c>
      <c r="J3791" s="68" t="str">
        <f>IFERROR(VLOOKUP($B3791,APガラス性能一覧!$A$2:$M$6097,9,0),"")</f>
        <v/>
      </c>
      <c r="K3791" s="68" t="str">
        <f>IFERROR(VLOOKUP($B3791,APガラス性能一覧!$A$2:$M$6097,10,0),"")</f>
        <v/>
      </c>
      <c r="L3791" s="68" t="str">
        <f>IFERROR(VLOOKUP($B3791,APガラス性能一覧!$A$2:$M$6097,11,0),"")</f>
        <v/>
      </c>
      <c r="M3791" s="68" t="str">
        <f>IFERROR(VLOOKUP($B3791,APガラス性能一覧!$A$2:$M$6097,12,0),"")</f>
        <v/>
      </c>
      <c r="N3791" s="68" t="str">
        <f>IFERROR(VLOOKUP($B3791,APガラス性能一覧!$A$2:$M$6097,13,0),"")</f>
        <v/>
      </c>
    </row>
    <row r="3792" spans="2:14" x14ac:dyDescent="0.4">
      <c r="B3792" s="68" t="str">
        <f>IF($D$2="","",IF($E$2=0.65,IFERROR(IF(INDEX(APガラス性能一覧!A:A,MATCH(ROW(B3786),APガラス性能一覧!$O:$O,0))="","",INDEX(APガラス性能一覧!A:A,MATCH(ROW(B3786),APガラス性能一覧!$O:$O,0))),""),IFERROR(IF(INDEX(APガラス性能一覧!A:A,MATCH(ROW(B3786),APガラス性能一覧!$N:$N,0))="","",INDEX(APガラス性能一覧!A:A,MATCH(ROW(B3786),APガラス性能一覧!$N:$N,0))),"")))</f>
        <v/>
      </c>
      <c r="C3792" s="68" t="str">
        <f>IFERROR(VLOOKUP($B3792,APガラス性能一覧!$A$2:$M$6097,2,0),"")</f>
        <v/>
      </c>
      <c r="D3792" s="68" t="str">
        <f>IFERROR(VLOOKUP($B3792,APガラス性能一覧!$A$2:$M$6097,3,0),"")</f>
        <v/>
      </c>
      <c r="E3792" s="68" t="str">
        <f>IFERROR(VLOOKUP($B3792,APガラス性能一覧!$A$2:$M$6097,4,0),"")</f>
        <v/>
      </c>
      <c r="F3792" s="68" t="str">
        <f>IFERROR(VLOOKUP($B3792,APガラス性能一覧!$A$2:$M$6097,5,0),"")</f>
        <v/>
      </c>
      <c r="G3792" s="68" t="str">
        <f>IFERROR(VLOOKUP($B3792,APガラス性能一覧!$A$2:$M$6097,6,0),"")</f>
        <v/>
      </c>
      <c r="H3792" s="68" t="str">
        <f>IFERROR(VLOOKUP($B3792,APガラス性能一覧!$A$2:$M$6097,7,0),"")</f>
        <v/>
      </c>
      <c r="I3792" s="68" t="str">
        <f>IFERROR(VLOOKUP($B3792,APガラス性能一覧!$A$2:$M$6097,8,0),"")</f>
        <v/>
      </c>
      <c r="J3792" s="68" t="str">
        <f>IFERROR(VLOOKUP($B3792,APガラス性能一覧!$A$2:$M$6097,9,0),"")</f>
        <v/>
      </c>
      <c r="K3792" s="68" t="str">
        <f>IFERROR(VLOOKUP($B3792,APガラス性能一覧!$A$2:$M$6097,10,0),"")</f>
        <v/>
      </c>
      <c r="L3792" s="68" t="str">
        <f>IFERROR(VLOOKUP($B3792,APガラス性能一覧!$A$2:$M$6097,11,0),"")</f>
        <v/>
      </c>
      <c r="M3792" s="68" t="str">
        <f>IFERROR(VLOOKUP($B3792,APガラス性能一覧!$A$2:$M$6097,12,0),"")</f>
        <v/>
      </c>
      <c r="N3792" s="68" t="str">
        <f>IFERROR(VLOOKUP($B3792,APガラス性能一覧!$A$2:$M$6097,13,0),"")</f>
        <v/>
      </c>
    </row>
    <row r="3793" spans="2:14" x14ac:dyDescent="0.4">
      <c r="B3793" s="68" t="str">
        <f>IF($D$2="","",IF($E$2=0.65,IFERROR(IF(INDEX(APガラス性能一覧!A:A,MATCH(ROW(B3787),APガラス性能一覧!$O:$O,0))="","",INDEX(APガラス性能一覧!A:A,MATCH(ROW(B3787),APガラス性能一覧!$O:$O,0))),""),IFERROR(IF(INDEX(APガラス性能一覧!A:A,MATCH(ROW(B3787),APガラス性能一覧!$N:$N,0))="","",INDEX(APガラス性能一覧!A:A,MATCH(ROW(B3787),APガラス性能一覧!$N:$N,0))),"")))</f>
        <v/>
      </c>
      <c r="C3793" s="68" t="str">
        <f>IFERROR(VLOOKUP($B3793,APガラス性能一覧!$A$2:$M$6097,2,0),"")</f>
        <v/>
      </c>
      <c r="D3793" s="68" t="str">
        <f>IFERROR(VLOOKUP($B3793,APガラス性能一覧!$A$2:$M$6097,3,0),"")</f>
        <v/>
      </c>
      <c r="E3793" s="68" t="str">
        <f>IFERROR(VLOOKUP($B3793,APガラス性能一覧!$A$2:$M$6097,4,0),"")</f>
        <v/>
      </c>
      <c r="F3793" s="68" t="str">
        <f>IFERROR(VLOOKUP($B3793,APガラス性能一覧!$A$2:$M$6097,5,0),"")</f>
        <v/>
      </c>
      <c r="G3793" s="68" t="str">
        <f>IFERROR(VLOOKUP($B3793,APガラス性能一覧!$A$2:$M$6097,6,0),"")</f>
        <v/>
      </c>
      <c r="H3793" s="68" t="str">
        <f>IFERROR(VLOOKUP($B3793,APガラス性能一覧!$A$2:$M$6097,7,0),"")</f>
        <v/>
      </c>
      <c r="I3793" s="68" t="str">
        <f>IFERROR(VLOOKUP($B3793,APガラス性能一覧!$A$2:$M$6097,8,0),"")</f>
        <v/>
      </c>
      <c r="J3793" s="68" t="str">
        <f>IFERROR(VLOOKUP($B3793,APガラス性能一覧!$A$2:$M$6097,9,0),"")</f>
        <v/>
      </c>
      <c r="K3793" s="68" t="str">
        <f>IFERROR(VLOOKUP($B3793,APガラス性能一覧!$A$2:$M$6097,10,0),"")</f>
        <v/>
      </c>
      <c r="L3793" s="68" t="str">
        <f>IFERROR(VLOOKUP($B3793,APガラス性能一覧!$A$2:$M$6097,11,0),"")</f>
        <v/>
      </c>
      <c r="M3793" s="68" t="str">
        <f>IFERROR(VLOOKUP($B3793,APガラス性能一覧!$A$2:$M$6097,12,0),"")</f>
        <v/>
      </c>
      <c r="N3793" s="68" t="str">
        <f>IFERROR(VLOOKUP($B3793,APガラス性能一覧!$A$2:$M$6097,13,0),"")</f>
        <v/>
      </c>
    </row>
    <row r="3794" spans="2:14" x14ac:dyDescent="0.4">
      <c r="B3794" s="68" t="str">
        <f>IF($D$2="","",IF($E$2=0.65,IFERROR(IF(INDEX(APガラス性能一覧!A:A,MATCH(ROW(B3788),APガラス性能一覧!$O:$O,0))="","",INDEX(APガラス性能一覧!A:A,MATCH(ROW(B3788),APガラス性能一覧!$O:$O,0))),""),IFERROR(IF(INDEX(APガラス性能一覧!A:A,MATCH(ROW(B3788),APガラス性能一覧!$N:$N,0))="","",INDEX(APガラス性能一覧!A:A,MATCH(ROW(B3788),APガラス性能一覧!$N:$N,0))),"")))</f>
        <v/>
      </c>
      <c r="C3794" s="68" t="str">
        <f>IFERROR(VLOOKUP($B3794,APガラス性能一覧!$A$2:$M$6097,2,0),"")</f>
        <v/>
      </c>
      <c r="D3794" s="68" t="str">
        <f>IFERROR(VLOOKUP($B3794,APガラス性能一覧!$A$2:$M$6097,3,0),"")</f>
        <v/>
      </c>
      <c r="E3794" s="68" t="str">
        <f>IFERROR(VLOOKUP($B3794,APガラス性能一覧!$A$2:$M$6097,4,0),"")</f>
        <v/>
      </c>
      <c r="F3794" s="68" t="str">
        <f>IFERROR(VLOOKUP($B3794,APガラス性能一覧!$A$2:$M$6097,5,0),"")</f>
        <v/>
      </c>
      <c r="G3794" s="68" t="str">
        <f>IFERROR(VLOOKUP($B3794,APガラス性能一覧!$A$2:$M$6097,6,0),"")</f>
        <v/>
      </c>
      <c r="H3794" s="68" t="str">
        <f>IFERROR(VLOOKUP($B3794,APガラス性能一覧!$A$2:$M$6097,7,0),"")</f>
        <v/>
      </c>
      <c r="I3794" s="68" t="str">
        <f>IFERROR(VLOOKUP($B3794,APガラス性能一覧!$A$2:$M$6097,8,0),"")</f>
        <v/>
      </c>
      <c r="J3794" s="68" t="str">
        <f>IFERROR(VLOOKUP($B3794,APガラス性能一覧!$A$2:$M$6097,9,0),"")</f>
        <v/>
      </c>
      <c r="K3794" s="68" t="str">
        <f>IFERROR(VLOOKUP($B3794,APガラス性能一覧!$A$2:$M$6097,10,0),"")</f>
        <v/>
      </c>
      <c r="L3794" s="68" t="str">
        <f>IFERROR(VLOOKUP($B3794,APガラス性能一覧!$A$2:$M$6097,11,0),"")</f>
        <v/>
      </c>
      <c r="M3794" s="68" t="str">
        <f>IFERROR(VLOOKUP($B3794,APガラス性能一覧!$A$2:$M$6097,12,0),"")</f>
        <v/>
      </c>
      <c r="N3794" s="68" t="str">
        <f>IFERROR(VLOOKUP($B3794,APガラス性能一覧!$A$2:$M$6097,13,0),"")</f>
        <v/>
      </c>
    </row>
    <row r="3795" spans="2:14" x14ac:dyDescent="0.4">
      <c r="B3795" s="68" t="str">
        <f>IF($D$2="","",IF($E$2=0.65,IFERROR(IF(INDEX(APガラス性能一覧!A:A,MATCH(ROW(B3789),APガラス性能一覧!$O:$O,0))="","",INDEX(APガラス性能一覧!A:A,MATCH(ROW(B3789),APガラス性能一覧!$O:$O,0))),""),IFERROR(IF(INDEX(APガラス性能一覧!A:A,MATCH(ROW(B3789),APガラス性能一覧!$N:$N,0))="","",INDEX(APガラス性能一覧!A:A,MATCH(ROW(B3789),APガラス性能一覧!$N:$N,0))),"")))</f>
        <v/>
      </c>
      <c r="C3795" s="68" t="str">
        <f>IFERROR(VLOOKUP($B3795,APガラス性能一覧!$A$2:$M$6097,2,0),"")</f>
        <v/>
      </c>
      <c r="D3795" s="68" t="str">
        <f>IFERROR(VLOOKUP($B3795,APガラス性能一覧!$A$2:$M$6097,3,0),"")</f>
        <v/>
      </c>
      <c r="E3795" s="68" t="str">
        <f>IFERROR(VLOOKUP($B3795,APガラス性能一覧!$A$2:$M$6097,4,0),"")</f>
        <v/>
      </c>
      <c r="F3795" s="68" t="str">
        <f>IFERROR(VLOOKUP($B3795,APガラス性能一覧!$A$2:$M$6097,5,0),"")</f>
        <v/>
      </c>
      <c r="G3795" s="68" t="str">
        <f>IFERROR(VLOOKUP($B3795,APガラス性能一覧!$A$2:$M$6097,6,0),"")</f>
        <v/>
      </c>
      <c r="H3795" s="68" t="str">
        <f>IFERROR(VLOOKUP($B3795,APガラス性能一覧!$A$2:$M$6097,7,0),"")</f>
        <v/>
      </c>
      <c r="I3795" s="68" t="str">
        <f>IFERROR(VLOOKUP($B3795,APガラス性能一覧!$A$2:$M$6097,8,0),"")</f>
        <v/>
      </c>
      <c r="J3795" s="68" t="str">
        <f>IFERROR(VLOOKUP($B3795,APガラス性能一覧!$A$2:$M$6097,9,0),"")</f>
        <v/>
      </c>
      <c r="K3795" s="68" t="str">
        <f>IFERROR(VLOOKUP($B3795,APガラス性能一覧!$A$2:$M$6097,10,0),"")</f>
        <v/>
      </c>
      <c r="L3795" s="68" t="str">
        <f>IFERROR(VLOOKUP($B3795,APガラス性能一覧!$A$2:$M$6097,11,0),"")</f>
        <v/>
      </c>
      <c r="M3795" s="68" t="str">
        <f>IFERROR(VLOOKUP($B3795,APガラス性能一覧!$A$2:$M$6097,12,0),"")</f>
        <v/>
      </c>
      <c r="N3795" s="68" t="str">
        <f>IFERROR(VLOOKUP($B3795,APガラス性能一覧!$A$2:$M$6097,13,0),"")</f>
        <v/>
      </c>
    </row>
    <row r="3796" spans="2:14" x14ac:dyDescent="0.4">
      <c r="B3796" s="68" t="str">
        <f>IF($D$2="","",IF($E$2=0.65,IFERROR(IF(INDEX(APガラス性能一覧!A:A,MATCH(ROW(B3790),APガラス性能一覧!$O:$O,0))="","",INDEX(APガラス性能一覧!A:A,MATCH(ROW(B3790),APガラス性能一覧!$O:$O,0))),""),IFERROR(IF(INDEX(APガラス性能一覧!A:A,MATCH(ROW(B3790),APガラス性能一覧!$N:$N,0))="","",INDEX(APガラス性能一覧!A:A,MATCH(ROW(B3790),APガラス性能一覧!$N:$N,0))),"")))</f>
        <v/>
      </c>
      <c r="C3796" s="68" t="str">
        <f>IFERROR(VLOOKUP($B3796,APガラス性能一覧!$A$2:$M$6097,2,0),"")</f>
        <v/>
      </c>
      <c r="D3796" s="68" t="str">
        <f>IFERROR(VLOOKUP($B3796,APガラス性能一覧!$A$2:$M$6097,3,0),"")</f>
        <v/>
      </c>
      <c r="E3796" s="68" t="str">
        <f>IFERROR(VLOOKUP($B3796,APガラス性能一覧!$A$2:$M$6097,4,0),"")</f>
        <v/>
      </c>
      <c r="F3796" s="68" t="str">
        <f>IFERROR(VLOOKUP($B3796,APガラス性能一覧!$A$2:$M$6097,5,0),"")</f>
        <v/>
      </c>
      <c r="G3796" s="68" t="str">
        <f>IFERROR(VLOOKUP($B3796,APガラス性能一覧!$A$2:$M$6097,6,0),"")</f>
        <v/>
      </c>
      <c r="H3796" s="68" t="str">
        <f>IFERROR(VLOOKUP($B3796,APガラス性能一覧!$A$2:$M$6097,7,0),"")</f>
        <v/>
      </c>
      <c r="I3796" s="68" t="str">
        <f>IFERROR(VLOOKUP($B3796,APガラス性能一覧!$A$2:$M$6097,8,0),"")</f>
        <v/>
      </c>
      <c r="J3796" s="68" t="str">
        <f>IFERROR(VLOOKUP($B3796,APガラス性能一覧!$A$2:$M$6097,9,0),"")</f>
        <v/>
      </c>
      <c r="K3796" s="68" t="str">
        <f>IFERROR(VLOOKUP($B3796,APガラス性能一覧!$A$2:$M$6097,10,0),"")</f>
        <v/>
      </c>
      <c r="L3796" s="68" t="str">
        <f>IFERROR(VLOOKUP($B3796,APガラス性能一覧!$A$2:$M$6097,11,0),"")</f>
        <v/>
      </c>
      <c r="M3796" s="68" t="str">
        <f>IFERROR(VLOOKUP($B3796,APガラス性能一覧!$A$2:$M$6097,12,0),"")</f>
        <v/>
      </c>
      <c r="N3796" s="68" t="str">
        <f>IFERROR(VLOOKUP($B3796,APガラス性能一覧!$A$2:$M$6097,13,0),"")</f>
        <v/>
      </c>
    </row>
    <row r="3797" spans="2:14" x14ac:dyDescent="0.4">
      <c r="B3797" s="68" t="str">
        <f>IF($D$2="","",IF($E$2=0.65,IFERROR(IF(INDEX(APガラス性能一覧!A:A,MATCH(ROW(B3791),APガラス性能一覧!$O:$O,0))="","",INDEX(APガラス性能一覧!A:A,MATCH(ROW(B3791),APガラス性能一覧!$O:$O,0))),""),IFERROR(IF(INDEX(APガラス性能一覧!A:A,MATCH(ROW(B3791),APガラス性能一覧!$N:$N,0))="","",INDEX(APガラス性能一覧!A:A,MATCH(ROW(B3791),APガラス性能一覧!$N:$N,0))),"")))</f>
        <v/>
      </c>
      <c r="C3797" s="68" t="str">
        <f>IFERROR(VLOOKUP($B3797,APガラス性能一覧!$A$2:$M$6097,2,0),"")</f>
        <v/>
      </c>
      <c r="D3797" s="68" t="str">
        <f>IFERROR(VLOOKUP($B3797,APガラス性能一覧!$A$2:$M$6097,3,0),"")</f>
        <v/>
      </c>
      <c r="E3797" s="68" t="str">
        <f>IFERROR(VLOOKUP($B3797,APガラス性能一覧!$A$2:$M$6097,4,0),"")</f>
        <v/>
      </c>
      <c r="F3797" s="68" t="str">
        <f>IFERROR(VLOOKUP($B3797,APガラス性能一覧!$A$2:$M$6097,5,0),"")</f>
        <v/>
      </c>
      <c r="G3797" s="68" t="str">
        <f>IFERROR(VLOOKUP($B3797,APガラス性能一覧!$A$2:$M$6097,6,0),"")</f>
        <v/>
      </c>
      <c r="H3797" s="68" t="str">
        <f>IFERROR(VLOOKUP($B3797,APガラス性能一覧!$A$2:$M$6097,7,0),"")</f>
        <v/>
      </c>
      <c r="I3797" s="68" t="str">
        <f>IFERROR(VLOOKUP($B3797,APガラス性能一覧!$A$2:$M$6097,8,0),"")</f>
        <v/>
      </c>
      <c r="J3797" s="68" t="str">
        <f>IFERROR(VLOOKUP($B3797,APガラス性能一覧!$A$2:$M$6097,9,0),"")</f>
        <v/>
      </c>
      <c r="K3797" s="68" t="str">
        <f>IFERROR(VLOOKUP($B3797,APガラス性能一覧!$A$2:$M$6097,10,0),"")</f>
        <v/>
      </c>
      <c r="L3797" s="68" t="str">
        <f>IFERROR(VLOOKUP($B3797,APガラス性能一覧!$A$2:$M$6097,11,0),"")</f>
        <v/>
      </c>
      <c r="M3797" s="68" t="str">
        <f>IFERROR(VLOOKUP($B3797,APガラス性能一覧!$A$2:$M$6097,12,0),"")</f>
        <v/>
      </c>
      <c r="N3797" s="68" t="str">
        <f>IFERROR(VLOOKUP($B3797,APガラス性能一覧!$A$2:$M$6097,13,0),"")</f>
        <v/>
      </c>
    </row>
    <row r="3798" spans="2:14" x14ac:dyDescent="0.4">
      <c r="B3798" s="68" t="str">
        <f>IF($D$2="","",IF($E$2=0.65,IFERROR(IF(INDEX(APガラス性能一覧!A:A,MATCH(ROW(B3792),APガラス性能一覧!$O:$O,0))="","",INDEX(APガラス性能一覧!A:A,MATCH(ROW(B3792),APガラス性能一覧!$O:$O,0))),""),IFERROR(IF(INDEX(APガラス性能一覧!A:A,MATCH(ROW(B3792),APガラス性能一覧!$N:$N,0))="","",INDEX(APガラス性能一覧!A:A,MATCH(ROW(B3792),APガラス性能一覧!$N:$N,0))),"")))</f>
        <v/>
      </c>
      <c r="C3798" s="68" t="str">
        <f>IFERROR(VLOOKUP($B3798,APガラス性能一覧!$A$2:$M$6097,2,0),"")</f>
        <v/>
      </c>
      <c r="D3798" s="68" t="str">
        <f>IFERROR(VLOOKUP($B3798,APガラス性能一覧!$A$2:$M$6097,3,0),"")</f>
        <v/>
      </c>
      <c r="E3798" s="68" t="str">
        <f>IFERROR(VLOOKUP($B3798,APガラス性能一覧!$A$2:$M$6097,4,0),"")</f>
        <v/>
      </c>
      <c r="F3798" s="68" t="str">
        <f>IFERROR(VLOOKUP($B3798,APガラス性能一覧!$A$2:$M$6097,5,0),"")</f>
        <v/>
      </c>
      <c r="G3798" s="68" t="str">
        <f>IFERROR(VLOOKUP($B3798,APガラス性能一覧!$A$2:$M$6097,6,0),"")</f>
        <v/>
      </c>
      <c r="H3798" s="68" t="str">
        <f>IFERROR(VLOOKUP($B3798,APガラス性能一覧!$A$2:$M$6097,7,0),"")</f>
        <v/>
      </c>
      <c r="I3798" s="68" t="str">
        <f>IFERROR(VLOOKUP($B3798,APガラス性能一覧!$A$2:$M$6097,8,0),"")</f>
        <v/>
      </c>
      <c r="J3798" s="68" t="str">
        <f>IFERROR(VLOOKUP($B3798,APガラス性能一覧!$A$2:$M$6097,9,0),"")</f>
        <v/>
      </c>
      <c r="K3798" s="68" t="str">
        <f>IFERROR(VLOOKUP($B3798,APガラス性能一覧!$A$2:$M$6097,10,0),"")</f>
        <v/>
      </c>
      <c r="L3798" s="68" t="str">
        <f>IFERROR(VLOOKUP($B3798,APガラス性能一覧!$A$2:$M$6097,11,0),"")</f>
        <v/>
      </c>
      <c r="M3798" s="68" t="str">
        <f>IFERROR(VLOOKUP($B3798,APガラス性能一覧!$A$2:$M$6097,12,0),"")</f>
        <v/>
      </c>
      <c r="N3798" s="68" t="str">
        <f>IFERROR(VLOOKUP($B3798,APガラス性能一覧!$A$2:$M$6097,13,0),"")</f>
        <v/>
      </c>
    </row>
    <row r="3799" spans="2:14" x14ac:dyDescent="0.4">
      <c r="B3799" s="68" t="str">
        <f>IF($D$2="","",IF($E$2=0.65,IFERROR(IF(INDEX(APガラス性能一覧!A:A,MATCH(ROW(B3793),APガラス性能一覧!$O:$O,0))="","",INDEX(APガラス性能一覧!A:A,MATCH(ROW(B3793),APガラス性能一覧!$O:$O,0))),""),IFERROR(IF(INDEX(APガラス性能一覧!A:A,MATCH(ROW(B3793),APガラス性能一覧!$N:$N,0))="","",INDEX(APガラス性能一覧!A:A,MATCH(ROW(B3793),APガラス性能一覧!$N:$N,0))),"")))</f>
        <v/>
      </c>
      <c r="C3799" s="68" t="str">
        <f>IFERROR(VLOOKUP($B3799,APガラス性能一覧!$A$2:$M$6097,2,0),"")</f>
        <v/>
      </c>
      <c r="D3799" s="68" t="str">
        <f>IFERROR(VLOOKUP($B3799,APガラス性能一覧!$A$2:$M$6097,3,0),"")</f>
        <v/>
      </c>
      <c r="E3799" s="68" t="str">
        <f>IFERROR(VLOOKUP($B3799,APガラス性能一覧!$A$2:$M$6097,4,0),"")</f>
        <v/>
      </c>
      <c r="F3799" s="68" t="str">
        <f>IFERROR(VLOOKUP($B3799,APガラス性能一覧!$A$2:$M$6097,5,0),"")</f>
        <v/>
      </c>
      <c r="G3799" s="68" t="str">
        <f>IFERROR(VLOOKUP($B3799,APガラス性能一覧!$A$2:$M$6097,6,0),"")</f>
        <v/>
      </c>
      <c r="H3799" s="68" t="str">
        <f>IFERROR(VLOOKUP($B3799,APガラス性能一覧!$A$2:$M$6097,7,0),"")</f>
        <v/>
      </c>
      <c r="I3799" s="68" t="str">
        <f>IFERROR(VLOOKUP($B3799,APガラス性能一覧!$A$2:$M$6097,8,0),"")</f>
        <v/>
      </c>
      <c r="J3799" s="68" t="str">
        <f>IFERROR(VLOOKUP($B3799,APガラス性能一覧!$A$2:$M$6097,9,0),"")</f>
        <v/>
      </c>
      <c r="K3799" s="68" t="str">
        <f>IFERROR(VLOOKUP($B3799,APガラス性能一覧!$A$2:$M$6097,10,0),"")</f>
        <v/>
      </c>
      <c r="L3799" s="68" t="str">
        <f>IFERROR(VLOOKUP($B3799,APガラス性能一覧!$A$2:$M$6097,11,0),"")</f>
        <v/>
      </c>
      <c r="M3799" s="68" t="str">
        <f>IFERROR(VLOOKUP($B3799,APガラス性能一覧!$A$2:$M$6097,12,0),"")</f>
        <v/>
      </c>
      <c r="N3799" s="68" t="str">
        <f>IFERROR(VLOOKUP($B3799,APガラス性能一覧!$A$2:$M$6097,13,0),"")</f>
        <v/>
      </c>
    </row>
    <row r="3800" spans="2:14" x14ac:dyDescent="0.4">
      <c r="B3800" s="68" t="str">
        <f>IF($D$2="","",IF($E$2=0.65,IFERROR(IF(INDEX(APガラス性能一覧!A:A,MATCH(ROW(B3794),APガラス性能一覧!$O:$O,0))="","",INDEX(APガラス性能一覧!A:A,MATCH(ROW(B3794),APガラス性能一覧!$O:$O,0))),""),IFERROR(IF(INDEX(APガラス性能一覧!A:A,MATCH(ROW(B3794),APガラス性能一覧!$N:$N,0))="","",INDEX(APガラス性能一覧!A:A,MATCH(ROW(B3794),APガラス性能一覧!$N:$N,0))),"")))</f>
        <v/>
      </c>
      <c r="C3800" s="68" t="str">
        <f>IFERROR(VLOOKUP($B3800,APガラス性能一覧!$A$2:$M$6097,2,0),"")</f>
        <v/>
      </c>
      <c r="D3800" s="68" t="str">
        <f>IFERROR(VLOOKUP($B3800,APガラス性能一覧!$A$2:$M$6097,3,0),"")</f>
        <v/>
      </c>
      <c r="E3800" s="68" t="str">
        <f>IFERROR(VLOOKUP($B3800,APガラス性能一覧!$A$2:$M$6097,4,0),"")</f>
        <v/>
      </c>
      <c r="F3800" s="68" t="str">
        <f>IFERROR(VLOOKUP($B3800,APガラス性能一覧!$A$2:$M$6097,5,0),"")</f>
        <v/>
      </c>
      <c r="G3800" s="68" t="str">
        <f>IFERROR(VLOOKUP($B3800,APガラス性能一覧!$A$2:$M$6097,6,0),"")</f>
        <v/>
      </c>
      <c r="H3800" s="68" t="str">
        <f>IFERROR(VLOOKUP($B3800,APガラス性能一覧!$A$2:$M$6097,7,0),"")</f>
        <v/>
      </c>
      <c r="I3800" s="68" t="str">
        <f>IFERROR(VLOOKUP($B3800,APガラス性能一覧!$A$2:$M$6097,8,0),"")</f>
        <v/>
      </c>
      <c r="J3800" s="68" t="str">
        <f>IFERROR(VLOOKUP($B3800,APガラス性能一覧!$A$2:$M$6097,9,0),"")</f>
        <v/>
      </c>
      <c r="K3800" s="68" t="str">
        <f>IFERROR(VLOOKUP($B3800,APガラス性能一覧!$A$2:$M$6097,10,0),"")</f>
        <v/>
      </c>
      <c r="L3800" s="68" t="str">
        <f>IFERROR(VLOOKUP($B3800,APガラス性能一覧!$A$2:$M$6097,11,0),"")</f>
        <v/>
      </c>
      <c r="M3800" s="68" t="str">
        <f>IFERROR(VLOOKUP($B3800,APガラス性能一覧!$A$2:$M$6097,12,0),"")</f>
        <v/>
      </c>
      <c r="N3800" s="68" t="str">
        <f>IFERROR(VLOOKUP($B3800,APガラス性能一覧!$A$2:$M$6097,13,0),"")</f>
        <v/>
      </c>
    </row>
    <row r="3801" spans="2:14" x14ac:dyDescent="0.4">
      <c r="B3801" s="68" t="str">
        <f>IF($D$2="","",IF($E$2=0.65,IFERROR(IF(INDEX(APガラス性能一覧!A:A,MATCH(ROW(B3795),APガラス性能一覧!$O:$O,0))="","",INDEX(APガラス性能一覧!A:A,MATCH(ROW(B3795),APガラス性能一覧!$O:$O,0))),""),IFERROR(IF(INDEX(APガラス性能一覧!A:A,MATCH(ROW(B3795),APガラス性能一覧!$N:$N,0))="","",INDEX(APガラス性能一覧!A:A,MATCH(ROW(B3795),APガラス性能一覧!$N:$N,0))),"")))</f>
        <v/>
      </c>
      <c r="C3801" s="68" t="str">
        <f>IFERROR(VLOOKUP($B3801,APガラス性能一覧!$A$2:$M$6097,2,0),"")</f>
        <v/>
      </c>
      <c r="D3801" s="68" t="str">
        <f>IFERROR(VLOOKUP($B3801,APガラス性能一覧!$A$2:$M$6097,3,0),"")</f>
        <v/>
      </c>
      <c r="E3801" s="68" t="str">
        <f>IFERROR(VLOOKUP($B3801,APガラス性能一覧!$A$2:$M$6097,4,0),"")</f>
        <v/>
      </c>
      <c r="F3801" s="68" t="str">
        <f>IFERROR(VLOOKUP($B3801,APガラス性能一覧!$A$2:$M$6097,5,0),"")</f>
        <v/>
      </c>
      <c r="G3801" s="68" t="str">
        <f>IFERROR(VLOOKUP($B3801,APガラス性能一覧!$A$2:$M$6097,6,0),"")</f>
        <v/>
      </c>
      <c r="H3801" s="68" t="str">
        <f>IFERROR(VLOOKUP($B3801,APガラス性能一覧!$A$2:$M$6097,7,0),"")</f>
        <v/>
      </c>
      <c r="I3801" s="68" t="str">
        <f>IFERROR(VLOOKUP($B3801,APガラス性能一覧!$A$2:$M$6097,8,0),"")</f>
        <v/>
      </c>
      <c r="J3801" s="68" t="str">
        <f>IFERROR(VLOOKUP($B3801,APガラス性能一覧!$A$2:$M$6097,9,0),"")</f>
        <v/>
      </c>
      <c r="K3801" s="68" t="str">
        <f>IFERROR(VLOOKUP($B3801,APガラス性能一覧!$A$2:$M$6097,10,0),"")</f>
        <v/>
      </c>
      <c r="L3801" s="68" t="str">
        <f>IFERROR(VLOOKUP($B3801,APガラス性能一覧!$A$2:$M$6097,11,0),"")</f>
        <v/>
      </c>
      <c r="M3801" s="68" t="str">
        <f>IFERROR(VLOOKUP($B3801,APガラス性能一覧!$A$2:$M$6097,12,0),"")</f>
        <v/>
      </c>
      <c r="N3801" s="68" t="str">
        <f>IFERROR(VLOOKUP($B3801,APガラス性能一覧!$A$2:$M$6097,13,0),"")</f>
        <v/>
      </c>
    </row>
    <row r="3802" spans="2:14" x14ac:dyDescent="0.4">
      <c r="B3802" s="68" t="str">
        <f>IF($D$2="","",IF($E$2=0.65,IFERROR(IF(INDEX(APガラス性能一覧!A:A,MATCH(ROW(B3796),APガラス性能一覧!$O:$O,0))="","",INDEX(APガラス性能一覧!A:A,MATCH(ROW(B3796),APガラス性能一覧!$O:$O,0))),""),IFERROR(IF(INDEX(APガラス性能一覧!A:A,MATCH(ROW(B3796),APガラス性能一覧!$N:$N,0))="","",INDEX(APガラス性能一覧!A:A,MATCH(ROW(B3796),APガラス性能一覧!$N:$N,0))),"")))</f>
        <v/>
      </c>
      <c r="C3802" s="68" t="str">
        <f>IFERROR(VLOOKUP($B3802,APガラス性能一覧!$A$2:$M$6097,2,0),"")</f>
        <v/>
      </c>
      <c r="D3802" s="68" t="str">
        <f>IFERROR(VLOOKUP($B3802,APガラス性能一覧!$A$2:$M$6097,3,0),"")</f>
        <v/>
      </c>
      <c r="E3802" s="68" t="str">
        <f>IFERROR(VLOOKUP($B3802,APガラス性能一覧!$A$2:$M$6097,4,0),"")</f>
        <v/>
      </c>
      <c r="F3802" s="68" t="str">
        <f>IFERROR(VLOOKUP($B3802,APガラス性能一覧!$A$2:$M$6097,5,0),"")</f>
        <v/>
      </c>
      <c r="G3802" s="68" t="str">
        <f>IFERROR(VLOOKUP($B3802,APガラス性能一覧!$A$2:$M$6097,6,0),"")</f>
        <v/>
      </c>
      <c r="H3802" s="68" t="str">
        <f>IFERROR(VLOOKUP($B3802,APガラス性能一覧!$A$2:$M$6097,7,0),"")</f>
        <v/>
      </c>
      <c r="I3802" s="68" t="str">
        <f>IFERROR(VLOOKUP($B3802,APガラス性能一覧!$A$2:$M$6097,8,0),"")</f>
        <v/>
      </c>
      <c r="J3802" s="68" t="str">
        <f>IFERROR(VLOOKUP($B3802,APガラス性能一覧!$A$2:$M$6097,9,0),"")</f>
        <v/>
      </c>
      <c r="K3802" s="68" t="str">
        <f>IFERROR(VLOOKUP($B3802,APガラス性能一覧!$A$2:$M$6097,10,0),"")</f>
        <v/>
      </c>
      <c r="L3802" s="68" t="str">
        <f>IFERROR(VLOOKUP($B3802,APガラス性能一覧!$A$2:$M$6097,11,0),"")</f>
        <v/>
      </c>
      <c r="M3802" s="68" t="str">
        <f>IFERROR(VLOOKUP($B3802,APガラス性能一覧!$A$2:$M$6097,12,0),"")</f>
        <v/>
      </c>
      <c r="N3802" s="68" t="str">
        <f>IFERROR(VLOOKUP($B3802,APガラス性能一覧!$A$2:$M$6097,13,0),"")</f>
        <v/>
      </c>
    </row>
    <row r="3803" spans="2:14" x14ac:dyDescent="0.4">
      <c r="B3803" s="68" t="str">
        <f>IF($D$2="","",IF($E$2=0.65,IFERROR(IF(INDEX(APガラス性能一覧!A:A,MATCH(ROW(B3797),APガラス性能一覧!$O:$O,0))="","",INDEX(APガラス性能一覧!A:A,MATCH(ROW(B3797),APガラス性能一覧!$O:$O,0))),""),IFERROR(IF(INDEX(APガラス性能一覧!A:A,MATCH(ROW(B3797),APガラス性能一覧!$N:$N,0))="","",INDEX(APガラス性能一覧!A:A,MATCH(ROW(B3797),APガラス性能一覧!$N:$N,0))),"")))</f>
        <v/>
      </c>
      <c r="C3803" s="68" t="str">
        <f>IFERROR(VLOOKUP($B3803,APガラス性能一覧!$A$2:$M$6097,2,0),"")</f>
        <v/>
      </c>
      <c r="D3803" s="68" t="str">
        <f>IFERROR(VLOOKUP($B3803,APガラス性能一覧!$A$2:$M$6097,3,0),"")</f>
        <v/>
      </c>
      <c r="E3803" s="68" t="str">
        <f>IFERROR(VLOOKUP($B3803,APガラス性能一覧!$A$2:$M$6097,4,0),"")</f>
        <v/>
      </c>
      <c r="F3803" s="68" t="str">
        <f>IFERROR(VLOOKUP($B3803,APガラス性能一覧!$A$2:$M$6097,5,0),"")</f>
        <v/>
      </c>
      <c r="G3803" s="68" t="str">
        <f>IFERROR(VLOOKUP($B3803,APガラス性能一覧!$A$2:$M$6097,6,0),"")</f>
        <v/>
      </c>
      <c r="H3803" s="68" t="str">
        <f>IFERROR(VLOOKUP($B3803,APガラス性能一覧!$A$2:$M$6097,7,0),"")</f>
        <v/>
      </c>
      <c r="I3803" s="68" t="str">
        <f>IFERROR(VLOOKUP($B3803,APガラス性能一覧!$A$2:$M$6097,8,0),"")</f>
        <v/>
      </c>
      <c r="J3803" s="68" t="str">
        <f>IFERROR(VLOOKUP($B3803,APガラス性能一覧!$A$2:$M$6097,9,0),"")</f>
        <v/>
      </c>
      <c r="K3803" s="68" t="str">
        <f>IFERROR(VLOOKUP($B3803,APガラス性能一覧!$A$2:$M$6097,10,0),"")</f>
        <v/>
      </c>
      <c r="L3803" s="68" t="str">
        <f>IFERROR(VLOOKUP($B3803,APガラス性能一覧!$A$2:$M$6097,11,0),"")</f>
        <v/>
      </c>
      <c r="M3803" s="68" t="str">
        <f>IFERROR(VLOOKUP($B3803,APガラス性能一覧!$A$2:$M$6097,12,0),"")</f>
        <v/>
      </c>
      <c r="N3803" s="68" t="str">
        <f>IFERROR(VLOOKUP($B3803,APガラス性能一覧!$A$2:$M$6097,13,0),"")</f>
        <v/>
      </c>
    </row>
    <row r="3804" spans="2:14" x14ac:dyDescent="0.4">
      <c r="B3804" s="68" t="str">
        <f>IF($D$2="","",IF($E$2=0.65,IFERROR(IF(INDEX(APガラス性能一覧!A:A,MATCH(ROW(B3798),APガラス性能一覧!$O:$O,0))="","",INDEX(APガラス性能一覧!A:A,MATCH(ROW(B3798),APガラス性能一覧!$O:$O,0))),""),IFERROR(IF(INDEX(APガラス性能一覧!A:A,MATCH(ROW(B3798),APガラス性能一覧!$N:$N,0))="","",INDEX(APガラス性能一覧!A:A,MATCH(ROW(B3798),APガラス性能一覧!$N:$N,0))),"")))</f>
        <v/>
      </c>
      <c r="C3804" s="68" t="str">
        <f>IFERROR(VLOOKUP($B3804,APガラス性能一覧!$A$2:$M$6097,2,0),"")</f>
        <v/>
      </c>
      <c r="D3804" s="68" t="str">
        <f>IFERROR(VLOOKUP($B3804,APガラス性能一覧!$A$2:$M$6097,3,0),"")</f>
        <v/>
      </c>
      <c r="E3804" s="68" t="str">
        <f>IFERROR(VLOOKUP($B3804,APガラス性能一覧!$A$2:$M$6097,4,0),"")</f>
        <v/>
      </c>
      <c r="F3804" s="68" t="str">
        <f>IFERROR(VLOOKUP($B3804,APガラス性能一覧!$A$2:$M$6097,5,0),"")</f>
        <v/>
      </c>
      <c r="G3804" s="68" t="str">
        <f>IFERROR(VLOOKUP($B3804,APガラス性能一覧!$A$2:$M$6097,6,0),"")</f>
        <v/>
      </c>
      <c r="H3804" s="68" t="str">
        <f>IFERROR(VLOOKUP($B3804,APガラス性能一覧!$A$2:$M$6097,7,0),"")</f>
        <v/>
      </c>
      <c r="I3804" s="68" t="str">
        <f>IFERROR(VLOOKUP($B3804,APガラス性能一覧!$A$2:$M$6097,8,0),"")</f>
        <v/>
      </c>
      <c r="J3804" s="68" t="str">
        <f>IFERROR(VLOOKUP($B3804,APガラス性能一覧!$A$2:$M$6097,9,0),"")</f>
        <v/>
      </c>
      <c r="K3804" s="68" t="str">
        <f>IFERROR(VLOOKUP($B3804,APガラス性能一覧!$A$2:$M$6097,10,0),"")</f>
        <v/>
      </c>
      <c r="L3804" s="68" t="str">
        <f>IFERROR(VLOOKUP($B3804,APガラス性能一覧!$A$2:$M$6097,11,0),"")</f>
        <v/>
      </c>
      <c r="M3804" s="68" t="str">
        <f>IFERROR(VLOOKUP($B3804,APガラス性能一覧!$A$2:$M$6097,12,0),"")</f>
        <v/>
      </c>
      <c r="N3804" s="68" t="str">
        <f>IFERROR(VLOOKUP($B3804,APガラス性能一覧!$A$2:$M$6097,13,0),"")</f>
        <v/>
      </c>
    </row>
    <row r="3805" spans="2:14" x14ac:dyDescent="0.4">
      <c r="B3805" s="68" t="str">
        <f>IF($D$2="","",IF($E$2=0.65,IFERROR(IF(INDEX(APガラス性能一覧!A:A,MATCH(ROW(B3799),APガラス性能一覧!$O:$O,0))="","",INDEX(APガラス性能一覧!A:A,MATCH(ROW(B3799),APガラス性能一覧!$O:$O,0))),""),IFERROR(IF(INDEX(APガラス性能一覧!A:A,MATCH(ROW(B3799),APガラス性能一覧!$N:$N,0))="","",INDEX(APガラス性能一覧!A:A,MATCH(ROW(B3799),APガラス性能一覧!$N:$N,0))),"")))</f>
        <v/>
      </c>
      <c r="C3805" s="68" t="str">
        <f>IFERROR(VLOOKUP($B3805,APガラス性能一覧!$A$2:$M$6097,2,0),"")</f>
        <v/>
      </c>
      <c r="D3805" s="68" t="str">
        <f>IFERROR(VLOOKUP($B3805,APガラス性能一覧!$A$2:$M$6097,3,0),"")</f>
        <v/>
      </c>
      <c r="E3805" s="68" t="str">
        <f>IFERROR(VLOOKUP($B3805,APガラス性能一覧!$A$2:$M$6097,4,0),"")</f>
        <v/>
      </c>
      <c r="F3805" s="68" t="str">
        <f>IFERROR(VLOOKUP($B3805,APガラス性能一覧!$A$2:$M$6097,5,0),"")</f>
        <v/>
      </c>
      <c r="G3805" s="68" t="str">
        <f>IFERROR(VLOOKUP($B3805,APガラス性能一覧!$A$2:$M$6097,6,0),"")</f>
        <v/>
      </c>
      <c r="H3805" s="68" t="str">
        <f>IFERROR(VLOOKUP($B3805,APガラス性能一覧!$A$2:$M$6097,7,0),"")</f>
        <v/>
      </c>
      <c r="I3805" s="68" t="str">
        <f>IFERROR(VLOOKUP($B3805,APガラス性能一覧!$A$2:$M$6097,8,0),"")</f>
        <v/>
      </c>
      <c r="J3805" s="68" t="str">
        <f>IFERROR(VLOOKUP($B3805,APガラス性能一覧!$A$2:$M$6097,9,0),"")</f>
        <v/>
      </c>
      <c r="K3805" s="68" t="str">
        <f>IFERROR(VLOOKUP($B3805,APガラス性能一覧!$A$2:$M$6097,10,0),"")</f>
        <v/>
      </c>
      <c r="L3805" s="68" t="str">
        <f>IFERROR(VLOOKUP($B3805,APガラス性能一覧!$A$2:$M$6097,11,0),"")</f>
        <v/>
      </c>
      <c r="M3805" s="68" t="str">
        <f>IFERROR(VLOOKUP($B3805,APガラス性能一覧!$A$2:$M$6097,12,0),"")</f>
        <v/>
      </c>
      <c r="N3805" s="68" t="str">
        <f>IFERROR(VLOOKUP($B3805,APガラス性能一覧!$A$2:$M$6097,13,0),"")</f>
        <v/>
      </c>
    </row>
    <row r="3806" spans="2:14" x14ac:dyDescent="0.4">
      <c r="B3806" s="68" t="str">
        <f>IF($D$2="","",IF($E$2=0.65,IFERROR(IF(INDEX(APガラス性能一覧!A:A,MATCH(ROW(B3800),APガラス性能一覧!$O:$O,0))="","",INDEX(APガラス性能一覧!A:A,MATCH(ROW(B3800),APガラス性能一覧!$O:$O,0))),""),IFERROR(IF(INDEX(APガラス性能一覧!A:A,MATCH(ROW(B3800),APガラス性能一覧!$N:$N,0))="","",INDEX(APガラス性能一覧!A:A,MATCH(ROW(B3800),APガラス性能一覧!$N:$N,0))),"")))</f>
        <v/>
      </c>
      <c r="C3806" s="68" t="str">
        <f>IFERROR(VLOOKUP($B3806,APガラス性能一覧!$A$2:$M$6097,2,0),"")</f>
        <v/>
      </c>
      <c r="D3806" s="68" t="str">
        <f>IFERROR(VLOOKUP($B3806,APガラス性能一覧!$A$2:$M$6097,3,0),"")</f>
        <v/>
      </c>
      <c r="E3806" s="68" t="str">
        <f>IFERROR(VLOOKUP($B3806,APガラス性能一覧!$A$2:$M$6097,4,0),"")</f>
        <v/>
      </c>
      <c r="F3806" s="68" t="str">
        <f>IFERROR(VLOOKUP($B3806,APガラス性能一覧!$A$2:$M$6097,5,0),"")</f>
        <v/>
      </c>
      <c r="G3806" s="68" t="str">
        <f>IFERROR(VLOOKUP($B3806,APガラス性能一覧!$A$2:$M$6097,6,0),"")</f>
        <v/>
      </c>
      <c r="H3806" s="68" t="str">
        <f>IFERROR(VLOOKUP($B3806,APガラス性能一覧!$A$2:$M$6097,7,0),"")</f>
        <v/>
      </c>
      <c r="I3806" s="68" t="str">
        <f>IFERROR(VLOOKUP($B3806,APガラス性能一覧!$A$2:$M$6097,8,0),"")</f>
        <v/>
      </c>
      <c r="J3806" s="68" t="str">
        <f>IFERROR(VLOOKUP($B3806,APガラス性能一覧!$A$2:$M$6097,9,0),"")</f>
        <v/>
      </c>
      <c r="K3806" s="68" t="str">
        <f>IFERROR(VLOOKUP($B3806,APガラス性能一覧!$A$2:$M$6097,10,0),"")</f>
        <v/>
      </c>
      <c r="L3806" s="68" t="str">
        <f>IFERROR(VLOOKUP($B3806,APガラス性能一覧!$A$2:$M$6097,11,0),"")</f>
        <v/>
      </c>
      <c r="M3806" s="68" t="str">
        <f>IFERROR(VLOOKUP($B3806,APガラス性能一覧!$A$2:$M$6097,12,0),"")</f>
        <v/>
      </c>
      <c r="N3806" s="68" t="str">
        <f>IFERROR(VLOOKUP($B3806,APガラス性能一覧!$A$2:$M$6097,13,0),"")</f>
        <v/>
      </c>
    </row>
    <row r="3807" spans="2:14" x14ac:dyDescent="0.4">
      <c r="B3807" s="68" t="str">
        <f>IF($D$2="","",IF($E$2=0.65,IFERROR(IF(INDEX(APガラス性能一覧!A:A,MATCH(ROW(B3801),APガラス性能一覧!$O:$O,0))="","",INDEX(APガラス性能一覧!A:A,MATCH(ROW(B3801),APガラス性能一覧!$O:$O,0))),""),IFERROR(IF(INDEX(APガラス性能一覧!A:A,MATCH(ROW(B3801),APガラス性能一覧!$N:$N,0))="","",INDEX(APガラス性能一覧!A:A,MATCH(ROW(B3801),APガラス性能一覧!$N:$N,0))),"")))</f>
        <v/>
      </c>
      <c r="C3807" s="68" t="str">
        <f>IFERROR(VLOOKUP($B3807,APガラス性能一覧!$A$2:$M$6097,2,0),"")</f>
        <v/>
      </c>
      <c r="D3807" s="68" t="str">
        <f>IFERROR(VLOOKUP($B3807,APガラス性能一覧!$A$2:$M$6097,3,0),"")</f>
        <v/>
      </c>
      <c r="E3807" s="68" t="str">
        <f>IFERROR(VLOOKUP($B3807,APガラス性能一覧!$A$2:$M$6097,4,0),"")</f>
        <v/>
      </c>
      <c r="F3807" s="68" t="str">
        <f>IFERROR(VLOOKUP($B3807,APガラス性能一覧!$A$2:$M$6097,5,0),"")</f>
        <v/>
      </c>
      <c r="G3807" s="68" t="str">
        <f>IFERROR(VLOOKUP($B3807,APガラス性能一覧!$A$2:$M$6097,6,0),"")</f>
        <v/>
      </c>
      <c r="H3807" s="68" t="str">
        <f>IFERROR(VLOOKUP($B3807,APガラス性能一覧!$A$2:$M$6097,7,0),"")</f>
        <v/>
      </c>
      <c r="I3807" s="68" t="str">
        <f>IFERROR(VLOOKUP($B3807,APガラス性能一覧!$A$2:$M$6097,8,0),"")</f>
        <v/>
      </c>
      <c r="J3807" s="68" t="str">
        <f>IFERROR(VLOOKUP($B3807,APガラス性能一覧!$A$2:$M$6097,9,0),"")</f>
        <v/>
      </c>
      <c r="K3807" s="68" t="str">
        <f>IFERROR(VLOOKUP($B3807,APガラス性能一覧!$A$2:$M$6097,10,0),"")</f>
        <v/>
      </c>
      <c r="L3807" s="68" t="str">
        <f>IFERROR(VLOOKUP($B3807,APガラス性能一覧!$A$2:$M$6097,11,0),"")</f>
        <v/>
      </c>
      <c r="M3807" s="68" t="str">
        <f>IFERROR(VLOOKUP($B3807,APガラス性能一覧!$A$2:$M$6097,12,0),"")</f>
        <v/>
      </c>
      <c r="N3807" s="68" t="str">
        <f>IFERROR(VLOOKUP($B3807,APガラス性能一覧!$A$2:$M$6097,13,0),"")</f>
        <v/>
      </c>
    </row>
    <row r="3808" spans="2:14" x14ac:dyDescent="0.4">
      <c r="B3808" s="68" t="str">
        <f>IF($D$2="","",IF($E$2=0.65,IFERROR(IF(INDEX(APガラス性能一覧!A:A,MATCH(ROW(B3802),APガラス性能一覧!$O:$O,0))="","",INDEX(APガラス性能一覧!A:A,MATCH(ROW(B3802),APガラス性能一覧!$O:$O,0))),""),IFERROR(IF(INDEX(APガラス性能一覧!A:A,MATCH(ROW(B3802),APガラス性能一覧!$N:$N,0))="","",INDEX(APガラス性能一覧!A:A,MATCH(ROW(B3802),APガラス性能一覧!$N:$N,0))),"")))</f>
        <v/>
      </c>
      <c r="C3808" s="68" t="str">
        <f>IFERROR(VLOOKUP($B3808,APガラス性能一覧!$A$2:$M$6097,2,0),"")</f>
        <v/>
      </c>
      <c r="D3808" s="68" t="str">
        <f>IFERROR(VLOOKUP($B3808,APガラス性能一覧!$A$2:$M$6097,3,0),"")</f>
        <v/>
      </c>
      <c r="E3808" s="68" t="str">
        <f>IFERROR(VLOOKUP($B3808,APガラス性能一覧!$A$2:$M$6097,4,0),"")</f>
        <v/>
      </c>
      <c r="F3808" s="68" t="str">
        <f>IFERROR(VLOOKUP($B3808,APガラス性能一覧!$A$2:$M$6097,5,0),"")</f>
        <v/>
      </c>
      <c r="G3808" s="68" t="str">
        <f>IFERROR(VLOOKUP($B3808,APガラス性能一覧!$A$2:$M$6097,6,0),"")</f>
        <v/>
      </c>
      <c r="H3808" s="68" t="str">
        <f>IFERROR(VLOOKUP($B3808,APガラス性能一覧!$A$2:$M$6097,7,0),"")</f>
        <v/>
      </c>
      <c r="I3808" s="68" t="str">
        <f>IFERROR(VLOOKUP($B3808,APガラス性能一覧!$A$2:$M$6097,8,0),"")</f>
        <v/>
      </c>
      <c r="J3808" s="68" t="str">
        <f>IFERROR(VLOOKUP($B3808,APガラス性能一覧!$A$2:$M$6097,9,0),"")</f>
        <v/>
      </c>
      <c r="K3808" s="68" t="str">
        <f>IFERROR(VLOOKUP($B3808,APガラス性能一覧!$A$2:$M$6097,10,0),"")</f>
        <v/>
      </c>
      <c r="L3808" s="68" t="str">
        <f>IFERROR(VLOOKUP($B3808,APガラス性能一覧!$A$2:$M$6097,11,0),"")</f>
        <v/>
      </c>
      <c r="M3808" s="68" t="str">
        <f>IFERROR(VLOOKUP($B3808,APガラス性能一覧!$A$2:$M$6097,12,0),"")</f>
        <v/>
      </c>
      <c r="N3808" s="68" t="str">
        <f>IFERROR(VLOOKUP($B3808,APガラス性能一覧!$A$2:$M$6097,13,0),"")</f>
        <v/>
      </c>
    </row>
    <row r="3809" spans="2:14" x14ac:dyDescent="0.4">
      <c r="B3809" s="68" t="str">
        <f>IF($D$2="","",IF($E$2=0.65,IFERROR(IF(INDEX(APガラス性能一覧!A:A,MATCH(ROW(B3803),APガラス性能一覧!$O:$O,0))="","",INDEX(APガラス性能一覧!A:A,MATCH(ROW(B3803),APガラス性能一覧!$O:$O,0))),""),IFERROR(IF(INDEX(APガラス性能一覧!A:A,MATCH(ROW(B3803),APガラス性能一覧!$N:$N,0))="","",INDEX(APガラス性能一覧!A:A,MATCH(ROW(B3803),APガラス性能一覧!$N:$N,0))),"")))</f>
        <v/>
      </c>
      <c r="C3809" s="68" t="str">
        <f>IFERROR(VLOOKUP($B3809,APガラス性能一覧!$A$2:$M$6097,2,0),"")</f>
        <v/>
      </c>
      <c r="D3809" s="68" t="str">
        <f>IFERROR(VLOOKUP($B3809,APガラス性能一覧!$A$2:$M$6097,3,0),"")</f>
        <v/>
      </c>
      <c r="E3809" s="68" t="str">
        <f>IFERROR(VLOOKUP($B3809,APガラス性能一覧!$A$2:$M$6097,4,0),"")</f>
        <v/>
      </c>
      <c r="F3809" s="68" t="str">
        <f>IFERROR(VLOOKUP($B3809,APガラス性能一覧!$A$2:$M$6097,5,0),"")</f>
        <v/>
      </c>
      <c r="G3809" s="68" t="str">
        <f>IFERROR(VLOOKUP($B3809,APガラス性能一覧!$A$2:$M$6097,6,0),"")</f>
        <v/>
      </c>
      <c r="H3809" s="68" t="str">
        <f>IFERROR(VLOOKUP($B3809,APガラス性能一覧!$A$2:$M$6097,7,0),"")</f>
        <v/>
      </c>
      <c r="I3809" s="68" t="str">
        <f>IFERROR(VLOOKUP($B3809,APガラス性能一覧!$A$2:$M$6097,8,0),"")</f>
        <v/>
      </c>
      <c r="J3809" s="68" t="str">
        <f>IFERROR(VLOOKUP($B3809,APガラス性能一覧!$A$2:$M$6097,9,0),"")</f>
        <v/>
      </c>
      <c r="K3809" s="68" t="str">
        <f>IFERROR(VLOOKUP($B3809,APガラス性能一覧!$A$2:$M$6097,10,0),"")</f>
        <v/>
      </c>
      <c r="L3809" s="68" t="str">
        <f>IFERROR(VLOOKUP($B3809,APガラス性能一覧!$A$2:$M$6097,11,0),"")</f>
        <v/>
      </c>
      <c r="M3809" s="68" t="str">
        <f>IFERROR(VLOOKUP($B3809,APガラス性能一覧!$A$2:$M$6097,12,0),"")</f>
        <v/>
      </c>
      <c r="N3809" s="68" t="str">
        <f>IFERROR(VLOOKUP($B3809,APガラス性能一覧!$A$2:$M$6097,13,0),"")</f>
        <v/>
      </c>
    </row>
    <row r="3810" spans="2:14" x14ac:dyDescent="0.4">
      <c r="B3810" s="68" t="str">
        <f>IF($D$2="","",IF($E$2=0.65,IFERROR(IF(INDEX(APガラス性能一覧!A:A,MATCH(ROW(B3804),APガラス性能一覧!$O:$O,0))="","",INDEX(APガラス性能一覧!A:A,MATCH(ROW(B3804),APガラス性能一覧!$O:$O,0))),""),IFERROR(IF(INDEX(APガラス性能一覧!A:A,MATCH(ROW(B3804),APガラス性能一覧!$N:$N,0))="","",INDEX(APガラス性能一覧!A:A,MATCH(ROW(B3804),APガラス性能一覧!$N:$N,0))),"")))</f>
        <v/>
      </c>
      <c r="C3810" s="68" t="str">
        <f>IFERROR(VLOOKUP($B3810,APガラス性能一覧!$A$2:$M$6097,2,0),"")</f>
        <v/>
      </c>
      <c r="D3810" s="68" t="str">
        <f>IFERROR(VLOOKUP($B3810,APガラス性能一覧!$A$2:$M$6097,3,0),"")</f>
        <v/>
      </c>
      <c r="E3810" s="68" t="str">
        <f>IFERROR(VLOOKUP($B3810,APガラス性能一覧!$A$2:$M$6097,4,0),"")</f>
        <v/>
      </c>
      <c r="F3810" s="68" t="str">
        <f>IFERROR(VLOOKUP($B3810,APガラス性能一覧!$A$2:$M$6097,5,0),"")</f>
        <v/>
      </c>
      <c r="G3810" s="68" t="str">
        <f>IFERROR(VLOOKUP($B3810,APガラス性能一覧!$A$2:$M$6097,6,0),"")</f>
        <v/>
      </c>
      <c r="H3810" s="68" t="str">
        <f>IFERROR(VLOOKUP($B3810,APガラス性能一覧!$A$2:$M$6097,7,0),"")</f>
        <v/>
      </c>
      <c r="I3810" s="68" t="str">
        <f>IFERROR(VLOOKUP($B3810,APガラス性能一覧!$A$2:$M$6097,8,0),"")</f>
        <v/>
      </c>
      <c r="J3810" s="68" t="str">
        <f>IFERROR(VLOOKUP($B3810,APガラス性能一覧!$A$2:$M$6097,9,0),"")</f>
        <v/>
      </c>
      <c r="K3810" s="68" t="str">
        <f>IFERROR(VLOOKUP($B3810,APガラス性能一覧!$A$2:$M$6097,10,0),"")</f>
        <v/>
      </c>
      <c r="L3810" s="68" t="str">
        <f>IFERROR(VLOOKUP($B3810,APガラス性能一覧!$A$2:$M$6097,11,0),"")</f>
        <v/>
      </c>
      <c r="M3810" s="68" t="str">
        <f>IFERROR(VLOOKUP($B3810,APガラス性能一覧!$A$2:$M$6097,12,0),"")</f>
        <v/>
      </c>
      <c r="N3810" s="68" t="str">
        <f>IFERROR(VLOOKUP($B3810,APガラス性能一覧!$A$2:$M$6097,13,0),"")</f>
        <v/>
      </c>
    </row>
    <row r="3811" spans="2:14" x14ac:dyDescent="0.4">
      <c r="B3811" s="68" t="str">
        <f>IF($D$2="","",IF($E$2=0.65,IFERROR(IF(INDEX(APガラス性能一覧!A:A,MATCH(ROW(B3805),APガラス性能一覧!$O:$O,0))="","",INDEX(APガラス性能一覧!A:A,MATCH(ROW(B3805),APガラス性能一覧!$O:$O,0))),""),IFERROR(IF(INDEX(APガラス性能一覧!A:A,MATCH(ROW(B3805),APガラス性能一覧!$N:$N,0))="","",INDEX(APガラス性能一覧!A:A,MATCH(ROW(B3805),APガラス性能一覧!$N:$N,0))),"")))</f>
        <v/>
      </c>
      <c r="C3811" s="68" t="str">
        <f>IFERROR(VLOOKUP($B3811,APガラス性能一覧!$A$2:$M$6097,2,0),"")</f>
        <v/>
      </c>
      <c r="D3811" s="68" t="str">
        <f>IFERROR(VLOOKUP($B3811,APガラス性能一覧!$A$2:$M$6097,3,0),"")</f>
        <v/>
      </c>
      <c r="E3811" s="68" t="str">
        <f>IFERROR(VLOOKUP($B3811,APガラス性能一覧!$A$2:$M$6097,4,0),"")</f>
        <v/>
      </c>
      <c r="F3811" s="68" t="str">
        <f>IFERROR(VLOOKUP($B3811,APガラス性能一覧!$A$2:$M$6097,5,0),"")</f>
        <v/>
      </c>
      <c r="G3811" s="68" t="str">
        <f>IFERROR(VLOOKUP($B3811,APガラス性能一覧!$A$2:$M$6097,6,0),"")</f>
        <v/>
      </c>
      <c r="H3811" s="68" t="str">
        <f>IFERROR(VLOOKUP($B3811,APガラス性能一覧!$A$2:$M$6097,7,0),"")</f>
        <v/>
      </c>
      <c r="I3811" s="68" t="str">
        <f>IFERROR(VLOOKUP($B3811,APガラス性能一覧!$A$2:$M$6097,8,0),"")</f>
        <v/>
      </c>
      <c r="J3811" s="68" t="str">
        <f>IFERROR(VLOOKUP($B3811,APガラス性能一覧!$A$2:$M$6097,9,0),"")</f>
        <v/>
      </c>
      <c r="K3811" s="68" t="str">
        <f>IFERROR(VLOOKUP($B3811,APガラス性能一覧!$A$2:$M$6097,10,0),"")</f>
        <v/>
      </c>
      <c r="L3811" s="68" t="str">
        <f>IFERROR(VLOOKUP($B3811,APガラス性能一覧!$A$2:$M$6097,11,0),"")</f>
        <v/>
      </c>
      <c r="M3811" s="68" t="str">
        <f>IFERROR(VLOOKUP($B3811,APガラス性能一覧!$A$2:$M$6097,12,0),"")</f>
        <v/>
      </c>
      <c r="N3811" s="68" t="str">
        <f>IFERROR(VLOOKUP($B3811,APガラス性能一覧!$A$2:$M$6097,13,0),"")</f>
        <v/>
      </c>
    </row>
    <row r="3812" spans="2:14" x14ac:dyDescent="0.4">
      <c r="B3812" s="68" t="str">
        <f>IF($D$2="","",IF($E$2=0.65,IFERROR(IF(INDEX(APガラス性能一覧!A:A,MATCH(ROW(B3806),APガラス性能一覧!$O:$O,0))="","",INDEX(APガラス性能一覧!A:A,MATCH(ROW(B3806),APガラス性能一覧!$O:$O,0))),""),IFERROR(IF(INDEX(APガラス性能一覧!A:A,MATCH(ROW(B3806),APガラス性能一覧!$N:$N,0))="","",INDEX(APガラス性能一覧!A:A,MATCH(ROW(B3806),APガラス性能一覧!$N:$N,0))),"")))</f>
        <v/>
      </c>
      <c r="C3812" s="68" t="str">
        <f>IFERROR(VLOOKUP($B3812,APガラス性能一覧!$A$2:$M$6097,2,0),"")</f>
        <v/>
      </c>
      <c r="D3812" s="68" t="str">
        <f>IFERROR(VLOOKUP($B3812,APガラス性能一覧!$A$2:$M$6097,3,0),"")</f>
        <v/>
      </c>
      <c r="E3812" s="68" t="str">
        <f>IFERROR(VLOOKUP($B3812,APガラス性能一覧!$A$2:$M$6097,4,0),"")</f>
        <v/>
      </c>
      <c r="F3812" s="68" t="str">
        <f>IFERROR(VLOOKUP($B3812,APガラス性能一覧!$A$2:$M$6097,5,0),"")</f>
        <v/>
      </c>
      <c r="G3812" s="68" t="str">
        <f>IFERROR(VLOOKUP($B3812,APガラス性能一覧!$A$2:$M$6097,6,0),"")</f>
        <v/>
      </c>
      <c r="H3812" s="68" t="str">
        <f>IFERROR(VLOOKUP($B3812,APガラス性能一覧!$A$2:$M$6097,7,0),"")</f>
        <v/>
      </c>
      <c r="I3812" s="68" t="str">
        <f>IFERROR(VLOOKUP($B3812,APガラス性能一覧!$A$2:$M$6097,8,0),"")</f>
        <v/>
      </c>
      <c r="J3812" s="68" t="str">
        <f>IFERROR(VLOOKUP($B3812,APガラス性能一覧!$A$2:$M$6097,9,0),"")</f>
        <v/>
      </c>
      <c r="K3812" s="68" t="str">
        <f>IFERROR(VLOOKUP($B3812,APガラス性能一覧!$A$2:$M$6097,10,0),"")</f>
        <v/>
      </c>
      <c r="L3812" s="68" t="str">
        <f>IFERROR(VLOOKUP($B3812,APガラス性能一覧!$A$2:$M$6097,11,0),"")</f>
        <v/>
      </c>
      <c r="M3812" s="68" t="str">
        <f>IFERROR(VLOOKUP($B3812,APガラス性能一覧!$A$2:$M$6097,12,0),"")</f>
        <v/>
      </c>
      <c r="N3812" s="68" t="str">
        <f>IFERROR(VLOOKUP($B3812,APガラス性能一覧!$A$2:$M$6097,13,0),"")</f>
        <v/>
      </c>
    </row>
    <row r="3813" spans="2:14" x14ac:dyDescent="0.4">
      <c r="B3813" s="68" t="str">
        <f>IF($D$2="","",IF($E$2=0.65,IFERROR(IF(INDEX(APガラス性能一覧!A:A,MATCH(ROW(B3807),APガラス性能一覧!$O:$O,0))="","",INDEX(APガラス性能一覧!A:A,MATCH(ROW(B3807),APガラス性能一覧!$O:$O,0))),""),IFERROR(IF(INDEX(APガラス性能一覧!A:A,MATCH(ROW(B3807),APガラス性能一覧!$N:$N,0))="","",INDEX(APガラス性能一覧!A:A,MATCH(ROW(B3807),APガラス性能一覧!$N:$N,0))),"")))</f>
        <v/>
      </c>
      <c r="C3813" s="68" t="str">
        <f>IFERROR(VLOOKUP($B3813,APガラス性能一覧!$A$2:$M$6097,2,0),"")</f>
        <v/>
      </c>
      <c r="D3813" s="68" t="str">
        <f>IFERROR(VLOOKUP($B3813,APガラス性能一覧!$A$2:$M$6097,3,0),"")</f>
        <v/>
      </c>
      <c r="E3813" s="68" t="str">
        <f>IFERROR(VLOOKUP($B3813,APガラス性能一覧!$A$2:$M$6097,4,0),"")</f>
        <v/>
      </c>
      <c r="F3813" s="68" t="str">
        <f>IFERROR(VLOOKUP($B3813,APガラス性能一覧!$A$2:$M$6097,5,0),"")</f>
        <v/>
      </c>
      <c r="G3813" s="68" t="str">
        <f>IFERROR(VLOOKUP($B3813,APガラス性能一覧!$A$2:$M$6097,6,0),"")</f>
        <v/>
      </c>
      <c r="H3813" s="68" t="str">
        <f>IFERROR(VLOOKUP($B3813,APガラス性能一覧!$A$2:$M$6097,7,0),"")</f>
        <v/>
      </c>
      <c r="I3813" s="68" t="str">
        <f>IFERROR(VLOOKUP($B3813,APガラス性能一覧!$A$2:$M$6097,8,0),"")</f>
        <v/>
      </c>
      <c r="J3813" s="68" t="str">
        <f>IFERROR(VLOOKUP($B3813,APガラス性能一覧!$A$2:$M$6097,9,0),"")</f>
        <v/>
      </c>
      <c r="K3813" s="68" t="str">
        <f>IFERROR(VLOOKUP($B3813,APガラス性能一覧!$A$2:$M$6097,10,0),"")</f>
        <v/>
      </c>
      <c r="L3813" s="68" t="str">
        <f>IFERROR(VLOOKUP($B3813,APガラス性能一覧!$A$2:$M$6097,11,0),"")</f>
        <v/>
      </c>
      <c r="M3813" s="68" t="str">
        <f>IFERROR(VLOOKUP($B3813,APガラス性能一覧!$A$2:$M$6097,12,0),"")</f>
        <v/>
      </c>
      <c r="N3813" s="68" t="str">
        <f>IFERROR(VLOOKUP($B3813,APガラス性能一覧!$A$2:$M$6097,13,0),"")</f>
        <v/>
      </c>
    </row>
    <row r="3814" spans="2:14" x14ac:dyDescent="0.4">
      <c r="B3814" s="68" t="str">
        <f>IF($D$2="","",IF($E$2=0.65,IFERROR(IF(INDEX(APガラス性能一覧!A:A,MATCH(ROW(B3808),APガラス性能一覧!$O:$O,0))="","",INDEX(APガラス性能一覧!A:A,MATCH(ROW(B3808),APガラス性能一覧!$O:$O,0))),""),IFERROR(IF(INDEX(APガラス性能一覧!A:A,MATCH(ROW(B3808),APガラス性能一覧!$N:$N,0))="","",INDEX(APガラス性能一覧!A:A,MATCH(ROW(B3808),APガラス性能一覧!$N:$N,0))),"")))</f>
        <v/>
      </c>
      <c r="C3814" s="68" t="str">
        <f>IFERROR(VLOOKUP($B3814,APガラス性能一覧!$A$2:$M$6097,2,0),"")</f>
        <v/>
      </c>
      <c r="D3814" s="68" t="str">
        <f>IFERROR(VLOOKUP($B3814,APガラス性能一覧!$A$2:$M$6097,3,0),"")</f>
        <v/>
      </c>
      <c r="E3814" s="68" t="str">
        <f>IFERROR(VLOOKUP($B3814,APガラス性能一覧!$A$2:$M$6097,4,0),"")</f>
        <v/>
      </c>
      <c r="F3814" s="68" t="str">
        <f>IFERROR(VLOOKUP($B3814,APガラス性能一覧!$A$2:$M$6097,5,0),"")</f>
        <v/>
      </c>
      <c r="G3814" s="68" t="str">
        <f>IFERROR(VLOOKUP($B3814,APガラス性能一覧!$A$2:$M$6097,6,0),"")</f>
        <v/>
      </c>
      <c r="H3814" s="68" t="str">
        <f>IFERROR(VLOOKUP($B3814,APガラス性能一覧!$A$2:$M$6097,7,0),"")</f>
        <v/>
      </c>
      <c r="I3814" s="68" t="str">
        <f>IFERROR(VLOOKUP($B3814,APガラス性能一覧!$A$2:$M$6097,8,0),"")</f>
        <v/>
      </c>
      <c r="J3814" s="68" t="str">
        <f>IFERROR(VLOOKUP($B3814,APガラス性能一覧!$A$2:$M$6097,9,0),"")</f>
        <v/>
      </c>
      <c r="K3814" s="68" t="str">
        <f>IFERROR(VLOOKUP($B3814,APガラス性能一覧!$A$2:$M$6097,10,0),"")</f>
        <v/>
      </c>
      <c r="L3814" s="68" t="str">
        <f>IFERROR(VLOOKUP($B3814,APガラス性能一覧!$A$2:$M$6097,11,0),"")</f>
        <v/>
      </c>
      <c r="M3814" s="68" t="str">
        <f>IFERROR(VLOOKUP($B3814,APガラス性能一覧!$A$2:$M$6097,12,0),"")</f>
        <v/>
      </c>
      <c r="N3814" s="68" t="str">
        <f>IFERROR(VLOOKUP($B3814,APガラス性能一覧!$A$2:$M$6097,13,0),"")</f>
        <v/>
      </c>
    </row>
    <row r="3815" spans="2:14" x14ac:dyDescent="0.4">
      <c r="B3815" s="68" t="str">
        <f>IF($D$2="","",IF($E$2=0.65,IFERROR(IF(INDEX(APガラス性能一覧!A:A,MATCH(ROW(B3809),APガラス性能一覧!$O:$O,0))="","",INDEX(APガラス性能一覧!A:A,MATCH(ROW(B3809),APガラス性能一覧!$O:$O,0))),""),IFERROR(IF(INDEX(APガラス性能一覧!A:A,MATCH(ROW(B3809),APガラス性能一覧!$N:$N,0))="","",INDEX(APガラス性能一覧!A:A,MATCH(ROW(B3809),APガラス性能一覧!$N:$N,0))),"")))</f>
        <v/>
      </c>
      <c r="C3815" s="68" t="str">
        <f>IFERROR(VLOOKUP($B3815,APガラス性能一覧!$A$2:$M$6097,2,0),"")</f>
        <v/>
      </c>
      <c r="D3815" s="68" t="str">
        <f>IFERROR(VLOOKUP($B3815,APガラス性能一覧!$A$2:$M$6097,3,0),"")</f>
        <v/>
      </c>
      <c r="E3815" s="68" t="str">
        <f>IFERROR(VLOOKUP($B3815,APガラス性能一覧!$A$2:$M$6097,4,0),"")</f>
        <v/>
      </c>
      <c r="F3815" s="68" t="str">
        <f>IFERROR(VLOOKUP($B3815,APガラス性能一覧!$A$2:$M$6097,5,0),"")</f>
        <v/>
      </c>
      <c r="G3815" s="68" t="str">
        <f>IFERROR(VLOOKUP($B3815,APガラス性能一覧!$A$2:$M$6097,6,0),"")</f>
        <v/>
      </c>
      <c r="H3815" s="68" t="str">
        <f>IFERROR(VLOOKUP($B3815,APガラス性能一覧!$A$2:$M$6097,7,0),"")</f>
        <v/>
      </c>
      <c r="I3815" s="68" t="str">
        <f>IFERROR(VLOOKUP($B3815,APガラス性能一覧!$A$2:$M$6097,8,0),"")</f>
        <v/>
      </c>
      <c r="J3815" s="68" t="str">
        <f>IFERROR(VLOOKUP($B3815,APガラス性能一覧!$A$2:$M$6097,9,0),"")</f>
        <v/>
      </c>
      <c r="K3815" s="68" t="str">
        <f>IFERROR(VLOOKUP($B3815,APガラス性能一覧!$A$2:$M$6097,10,0),"")</f>
        <v/>
      </c>
      <c r="L3815" s="68" t="str">
        <f>IFERROR(VLOOKUP($B3815,APガラス性能一覧!$A$2:$M$6097,11,0),"")</f>
        <v/>
      </c>
      <c r="M3815" s="68" t="str">
        <f>IFERROR(VLOOKUP($B3815,APガラス性能一覧!$A$2:$M$6097,12,0),"")</f>
        <v/>
      </c>
      <c r="N3815" s="68" t="str">
        <f>IFERROR(VLOOKUP($B3815,APガラス性能一覧!$A$2:$M$6097,13,0),"")</f>
        <v/>
      </c>
    </row>
    <row r="3816" spans="2:14" x14ac:dyDescent="0.4">
      <c r="B3816" s="68" t="str">
        <f>IF($D$2="","",IF($E$2=0.65,IFERROR(IF(INDEX(APガラス性能一覧!A:A,MATCH(ROW(B3810),APガラス性能一覧!$O:$O,0))="","",INDEX(APガラス性能一覧!A:A,MATCH(ROW(B3810),APガラス性能一覧!$O:$O,0))),""),IFERROR(IF(INDEX(APガラス性能一覧!A:A,MATCH(ROW(B3810),APガラス性能一覧!$N:$N,0))="","",INDEX(APガラス性能一覧!A:A,MATCH(ROW(B3810),APガラス性能一覧!$N:$N,0))),"")))</f>
        <v/>
      </c>
      <c r="C3816" s="68" t="str">
        <f>IFERROR(VLOOKUP($B3816,APガラス性能一覧!$A$2:$M$6097,2,0),"")</f>
        <v/>
      </c>
      <c r="D3816" s="68" t="str">
        <f>IFERROR(VLOOKUP($B3816,APガラス性能一覧!$A$2:$M$6097,3,0),"")</f>
        <v/>
      </c>
      <c r="E3816" s="68" t="str">
        <f>IFERROR(VLOOKUP($B3816,APガラス性能一覧!$A$2:$M$6097,4,0),"")</f>
        <v/>
      </c>
      <c r="F3816" s="68" t="str">
        <f>IFERROR(VLOOKUP($B3816,APガラス性能一覧!$A$2:$M$6097,5,0),"")</f>
        <v/>
      </c>
      <c r="G3816" s="68" t="str">
        <f>IFERROR(VLOOKUP($B3816,APガラス性能一覧!$A$2:$M$6097,6,0),"")</f>
        <v/>
      </c>
      <c r="H3816" s="68" t="str">
        <f>IFERROR(VLOOKUP($B3816,APガラス性能一覧!$A$2:$M$6097,7,0),"")</f>
        <v/>
      </c>
      <c r="I3816" s="68" t="str">
        <f>IFERROR(VLOOKUP($B3816,APガラス性能一覧!$A$2:$M$6097,8,0),"")</f>
        <v/>
      </c>
      <c r="J3816" s="68" t="str">
        <f>IFERROR(VLOOKUP($B3816,APガラス性能一覧!$A$2:$M$6097,9,0),"")</f>
        <v/>
      </c>
      <c r="K3816" s="68" t="str">
        <f>IFERROR(VLOOKUP($B3816,APガラス性能一覧!$A$2:$M$6097,10,0),"")</f>
        <v/>
      </c>
      <c r="L3816" s="68" t="str">
        <f>IFERROR(VLOOKUP($B3816,APガラス性能一覧!$A$2:$M$6097,11,0),"")</f>
        <v/>
      </c>
      <c r="M3816" s="68" t="str">
        <f>IFERROR(VLOOKUP($B3816,APガラス性能一覧!$A$2:$M$6097,12,0),"")</f>
        <v/>
      </c>
      <c r="N3816" s="68" t="str">
        <f>IFERROR(VLOOKUP($B3816,APガラス性能一覧!$A$2:$M$6097,13,0),"")</f>
        <v/>
      </c>
    </row>
    <row r="3817" spans="2:14" x14ac:dyDescent="0.4">
      <c r="B3817" s="68" t="str">
        <f>IF($D$2="","",IF($E$2=0.65,IFERROR(IF(INDEX(APガラス性能一覧!A:A,MATCH(ROW(B3811),APガラス性能一覧!$O:$O,0))="","",INDEX(APガラス性能一覧!A:A,MATCH(ROW(B3811),APガラス性能一覧!$O:$O,0))),""),IFERROR(IF(INDEX(APガラス性能一覧!A:A,MATCH(ROW(B3811),APガラス性能一覧!$N:$N,0))="","",INDEX(APガラス性能一覧!A:A,MATCH(ROW(B3811),APガラス性能一覧!$N:$N,0))),"")))</f>
        <v/>
      </c>
      <c r="C3817" s="68" t="str">
        <f>IFERROR(VLOOKUP($B3817,APガラス性能一覧!$A$2:$M$6097,2,0),"")</f>
        <v/>
      </c>
      <c r="D3817" s="68" t="str">
        <f>IFERROR(VLOOKUP($B3817,APガラス性能一覧!$A$2:$M$6097,3,0),"")</f>
        <v/>
      </c>
      <c r="E3817" s="68" t="str">
        <f>IFERROR(VLOOKUP($B3817,APガラス性能一覧!$A$2:$M$6097,4,0),"")</f>
        <v/>
      </c>
      <c r="F3817" s="68" t="str">
        <f>IFERROR(VLOOKUP($B3817,APガラス性能一覧!$A$2:$M$6097,5,0),"")</f>
        <v/>
      </c>
      <c r="G3817" s="68" t="str">
        <f>IFERROR(VLOOKUP($B3817,APガラス性能一覧!$A$2:$M$6097,6,0),"")</f>
        <v/>
      </c>
      <c r="H3817" s="68" t="str">
        <f>IFERROR(VLOOKUP($B3817,APガラス性能一覧!$A$2:$M$6097,7,0),"")</f>
        <v/>
      </c>
      <c r="I3817" s="68" t="str">
        <f>IFERROR(VLOOKUP($B3817,APガラス性能一覧!$A$2:$M$6097,8,0),"")</f>
        <v/>
      </c>
      <c r="J3817" s="68" t="str">
        <f>IFERROR(VLOOKUP($B3817,APガラス性能一覧!$A$2:$M$6097,9,0),"")</f>
        <v/>
      </c>
      <c r="K3817" s="68" t="str">
        <f>IFERROR(VLOOKUP($B3817,APガラス性能一覧!$A$2:$M$6097,10,0),"")</f>
        <v/>
      </c>
      <c r="L3817" s="68" t="str">
        <f>IFERROR(VLOOKUP($B3817,APガラス性能一覧!$A$2:$M$6097,11,0),"")</f>
        <v/>
      </c>
      <c r="M3817" s="68" t="str">
        <f>IFERROR(VLOOKUP($B3817,APガラス性能一覧!$A$2:$M$6097,12,0),"")</f>
        <v/>
      </c>
      <c r="N3817" s="68" t="str">
        <f>IFERROR(VLOOKUP($B3817,APガラス性能一覧!$A$2:$M$6097,13,0),"")</f>
        <v/>
      </c>
    </row>
    <row r="3818" spans="2:14" x14ac:dyDescent="0.4">
      <c r="B3818" s="68" t="str">
        <f>IF($D$2="","",IF($E$2=0.65,IFERROR(IF(INDEX(APガラス性能一覧!A:A,MATCH(ROW(B3812),APガラス性能一覧!$O:$O,0))="","",INDEX(APガラス性能一覧!A:A,MATCH(ROW(B3812),APガラス性能一覧!$O:$O,0))),""),IFERROR(IF(INDEX(APガラス性能一覧!A:A,MATCH(ROW(B3812),APガラス性能一覧!$N:$N,0))="","",INDEX(APガラス性能一覧!A:A,MATCH(ROW(B3812),APガラス性能一覧!$N:$N,0))),"")))</f>
        <v/>
      </c>
      <c r="C3818" s="68" t="str">
        <f>IFERROR(VLOOKUP($B3818,APガラス性能一覧!$A$2:$M$6097,2,0),"")</f>
        <v/>
      </c>
      <c r="D3818" s="68" t="str">
        <f>IFERROR(VLOOKUP($B3818,APガラス性能一覧!$A$2:$M$6097,3,0),"")</f>
        <v/>
      </c>
      <c r="E3818" s="68" t="str">
        <f>IFERROR(VLOOKUP($B3818,APガラス性能一覧!$A$2:$M$6097,4,0),"")</f>
        <v/>
      </c>
      <c r="F3818" s="68" t="str">
        <f>IFERROR(VLOOKUP($B3818,APガラス性能一覧!$A$2:$M$6097,5,0),"")</f>
        <v/>
      </c>
      <c r="G3818" s="68" t="str">
        <f>IFERROR(VLOOKUP($B3818,APガラス性能一覧!$A$2:$M$6097,6,0),"")</f>
        <v/>
      </c>
      <c r="H3818" s="68" t="str">
        <f>IFERROR(VLOOKUP($B3818,APガラス性能一覧!$A$2:$M$6097,7,0),"")</f>
        <v/>
      </c>
      <c r="I3818" s="68" t="str">
        <f>IFERROR(VLOOKUP($B3818,APガラス性能一覧!$A$2:$M$6097,8,0),"")</f>
        <v/>
      </c>
      <c r="J3818" s="68" t="str">
        <f>IFERROR(VLOOKUP($B3818,APガラス性能一覧!$A$2:$M$6097,9,0),"")</f>
        <v/>
      </c>
      <c r="K3818" s="68" t="str">
        <f>IFERROR(VLOOKUP($B3818,APガラス性能一覧!$A$2:$M$6097,10,0),"")</f>
        <v/>
      </c>
      <c r="L3818" s="68" t="str">
        <f>IFERROR(VLOOKUP($B3818,APガラス性能一覧!$A$2:$M$6097,11,0),"")</f>
        <v/>
      </c>
      <c r="M3818" s="68" t="str">
        <f>IFERROR(VLOOKUP($B3818,APガラス性能一覧!$A$2:$M$6097,12,0),"")</f>
        <v/>
      </c>
      <c r="N3818" s="68" t="str">
        <f>IFERROR(VLOOKUP($B3818,APガラス性能一覧!$A$2:$M$6097,13,0),"")</f>
        <v/>
      </c>
    </row>
    <row r="3819" spans="2:14" x14ac:dyDescent="0.4">
      <c r="B3819" s="68" t="str">
        <f>IF($D$2="","",IF($E$2=0.65,IFERROR(IF(INDEX(APガラス性能一覧!A:A,MATCH(ROW(B3813),APガラス性能一覧!$O:$O,0))="","",INDEX(APガラス性能一覧!A:A,MATCH(ROW(B3813),APガラス性能一覧!$O:$O,0))),""),IFERROR(IF(INDEX(APガラス性能一覧!A:A,MATCH(ROW(B3813),APガラス性能一覧!$N:$N,0))="","",INDEX(APガラス性能一覧!A:A,MATCH(ROW(B3813),APガラス性能一覧!$N:$N,0))),"")))</f>
        <v/>
      </c>
      <c r="C3819" s="68" t="str">
        <f>IFERROR(VLOOKUP($B3819,APガラス性能一覧!$A$2:$M$6097,2,0),"")</f>
        <v/>
      </c>
      <c r="D3819" s="68" t="str">
        <f>IFERROR(VLOOKUP($B3819,APガラス性能一覧!$A$2:$M$6097,3,0),"")</f>
        <v/>
      </c>
      <c r="E3819" s="68" t="str">
        <f>IFERROR(VLOOKUP($B3819,APガラス性能一覧!$A$2:$M$6097,4,0),"")</f>
        <v/>
      </c>
      <c r="F3819" s="68" t="str">
        <f>IFERROR(VLOOKUP($B3819,APガラス性能一覧!$A$2:$M$6097,5,0),"")</f>
        <v/>
      </c>
      <c r="G3819" s="68" t="str">
        <f>IFERROR(VLOOKUP($B3819,APガラス性能一覧!$A$2:$M$6097,6,0),"")</f>
        <v/>
      </c>
      <c r="H3819" s="68" t="str">
        <f>IFERROR(VLOOKUP($B3819,APガラス性能一覧!$A$2:$M$6097,7,0),"")</f>
        <v/>
      </c>
      <c r="I3819" s="68" t="str">
        <f>IFERROR(VLOOKUP($B3819,APガラス性能一覧!$A$2:$M$6097,8,0),"")</f>
        <v/>
      </c>
      <c r="J3819" s="68" t="str">
        <f>IFERROR(VLOOKUP($B3819,APガラス性能一覧!$A$2:$M$6097,9,0),"")</f>
        <v/>
      </c>
      <c r="K3819" s="68" t="str">
        <f>IFERROR(VLOOKUP($B3819,APガラス性能一覧!$A$2:$M$6097,10,0),"")</f>
        <v/>
      </c>
      <c r="L3819" s="68" t="str">
        <f>IFERROR(VLOOKUP($B3819,APガラス性能一覧!$A$2:$M$6097,11,0),"")</f>
        <v/>
      </c>
      <c r="M3819" s="68" t="str">
        <f>IFERROR(VLOOKUP($B3819,APガラス性能一覧!$A$2:$M$6097,12,0),"")</f>
        <v/>
      </c>
      <c r="N3819" s="68" t="str">
        <f>IFERROR(VLOOKUP($B3819,APガラス性能一覧!$A$2:$M$6097,13,0),"")</f>
        <v/>
      </c>
    </row>
    <row r="3820" spans="2:14" x14ac:dyDescent="0.4">
      <c r="B3820" s="68" t="str">
        <f>IF($D$2="","",IF($E$2=0.65,IFERROR(IF(INDEX(APガラス性能一覧!A:A,MATCH(ROW(B3814),APガラス性能一覧!$O:$O,0))="","",INDEX(APガラス性能一覧!A:A,MATCH(ROW(B3814),APガラス性能一覧!$O:$O,0))),""),IFERROR(IF(INDEX(APガラス性能一覧!A:A,MATCH(ROW(B3814),APガラス性能一覧!$N:$N,0))="","",INDEX(APガラス性能一覧!A:A,MATCH(ROW(B3814),APガラス性能一覧!$N:$N,0))),"")))</f>
        <v/>
      </c>
      <c r="C3820" s="68" t="str">
        <f>IFERROR(VLOOKUP($B3820,APガラス性能一覧!$A$2:$M$6097,2,0),"")</f>
        <v/>
      </c>
      <c r="D3820" s="68" t="str">
        <f>IFERROR(VLOOKUP($B3820,APガラス性能一覧!$A$2:$M$6097,3,0),"")</f>
        <v/>
      </c>
      <c r="E3820" s="68" t="str">
        <f>IFERROR(VLOOKUP($B3820,APガラス性能一覧!$A$2:$M$6097,4,0),"")</f>
        <v/>
      </c>
      <c r="F3820" s="68" t="str">
        <f>IFERROR(VLOOKUP($B3820,APガラス性能一覧!$A$2:$M$6097,5,0),"")</f>
        <v/>
      </c>
      <c r="G3820" s="68" t="str">
        <f>IFERROR(VLOOKUP($B3820,APガラス性能一覧!$A$2:$M$6097,6,0),"")</f>
        <v/>
      </c>
      <c r="H3820" s="68" t="str">
        <f>IFERROR(VLOOKUP($B3820,APガラス性能一覧!$A$2:$M$6097,7,0),"")</f>
        <v/>
      </c>
      <c r="I3820" s="68" t="str">
        <f>IFERROR(VLOOKUP($B3820,APガラス性能一覧!$A$2:$M$6097,8,0),"")</f>
        <v/>
      </c>
      <c r="J3820" s="68" t="str">
        <f>IFERROR(VLOOKUP($B3820,APガラス性能一覧!$A$2:$M$6097,9,0),"")</f>
        <v/>
      </c>
      <c r="K3820" s="68" t="str">
        <f>IFERROR(VLOOKUP($B3820,APガラス性能一覧!$A$2:$M$6097,10,0),"")</f>
        <v/>
      </c>
      <c r="L3820" s="68" t="str">
        <f>IFERROR(VLOOKUP($B3820,APガラス性能一覧!$A$2:$M$6097,11,0),"")</f>
        <v/>
      </c>
      <c r="M3820" s="68" t="str">
        <f>IFERROR(VLOOKUP($B3820,APガラス性能一覧!$A$2:$M$6097,12,0),"")</f>
        <v/>
      </c>
      <c r="N3820" s="68" t="str">
        <f>IFERROR(VLOOKUP($B3820,APガラス性能一覧!$A$2:$M$6097,13,0),"")</f>
        <v/>
      </c>
    </row>
    <row r="3821" spans="2:14" x14ac:dyDescent="0.4">
      <c r="B3821" s="68" t="str">
        <f>IF($D$2="","",IF($E$2=0.65,IFERROR(IF(INDEX(APガラス性能一覧!A:A,MATCH(ROW(B3815),APガラス性能一覧!$O:$O,0))="","",INDEX(APガラス性能一覧!A:A,MATCH(ROW(B3815),APガラス性能一覧!$O:$O,0))),""),IFERROR(IF(INDEX(APガラス性能一覧!A:A,MATCH(ROW(B3815),APガラス性能一覧!$N:$N,0))="","",INDEX(APガラス性能一覧!A:A,MATCH(ROW(B3815),APガラス性能一覧!$N:$N,0))),"")))</f>
        <v/>
      </c>
      <c r="C3821" s="68" t="str">
        <f>IFERROR(VLOOKUP($B3821,APガラス性能一覧!$A$2:$M$6097,2,0),"")</f>
        <v/>
      </c>
      <c r="D3821" s="68" t="str">
        <f>IFERROR(VLOOKUP($B3821,APガラス性能一覧!$A$2:$M$6097,3,0),"")</f>
        <v/>
      </c>
      <c r="E3821" s="68" t="str">
        <f>IFERROR(VLOOKUP($B3821,APガラス性能一覧!$A$2:$M$6097,4,0),"")</f>
        <v/>
      </c>
      <c r="F3821" s="68" t="str">
        <f>IFERROR(VLOOKUP($B3821,APガラス性能一覧!$A$2:$M$6097,5,0),"")</f>
        <v/>
      </c>
      <c r="G3821" s="68" t="str">
        <f>IFERROR(VLOOKUP($B3821,APガラス性能一覧!$A$2:$M$6097,6,0),"")</f>
        <v/>
      </c>
      <c r="H3821" s="68" t="str">
        <f>IFERROR(VLOOKUP($B3821,APガラス性能一覧!$A$2:$M$6097,7,0),"")</f>
        <v/>
      </c>
      <c r="I3821" s="68" t="str">
        <f>IFERROR(VLOOKUP($B3821,APガラス性能一覧!$A$2:$M$6097,8,0),"")</f>
        <v/>
      </c>
      <c r="J3821" s="68" t="str">
        <f>IFERROR(VLOOKUP($B3821,APガラス性能一覧!$A$2:$M$6097,9,0),"")</f>
        <v/>
      </c>
      <c r="K3821" s="68" t="str">
        <f>IFERROR(VLOOKUP($B3821,APガラス性能一覧!$A$2:$M$6097,10,0),"")</f>
        <v/>
      </c>
      <c r="L3821" s="68" t="str">
        <f>IFERROR(VLOOKUP($B3821,APガラス性能一覧!$A$2:$M$6097,11,0),"")</f>
        <v/>
      </c>
      <c r="M3821" s="68" t="str">
        <f>IFERROR(VLOOKUP($B3821,APガラス性能一覧!$A$2:$M$6097,12,0),"")</f>
        <v/>
      </c>
      <c r="N3821" s="68" t="str">
        <f>IFERROR(VLOOKUP($B3821,APガラス性能一覧!$A$2:$M$6097,13,0),"")</f>
        <v/>
      </c>
    </row>
    <row r="3822" spans="2:14" x14ac:dyDescent="0.4">
      <c r="B3822" s="68" t="str">
        <f>IF($D$2="","",IF($E$2=0.65,IFERROR(IF(INDEX(APガラス性能一覧!A:A,MATCH(ROW(B3816),APガラス性能一覧!$O:$O,0))="","",INDEX(APガラス性能一覧!A:A,MATCH(ROW(B3816),APガラス性能一覧!$O:$O,0))),""),IFERROR(IF(INDEX(APガラス性能一覧!A:A,MATCH(ROW(B3816),APガラス性能一覧!$N:$N,0))="","",INDEX(APガラス性能一覧!A:A,MATCH(ROW(B3816),APガラス性能一覧!$N:$N,0))),"")))</f>
        <v/>
      </c>
      <c r="C3822" s="68" t="str">
        <f>IFERROR(VLOOKUP($B3822,APガラス性能一覧!$A$2:$M$6097,2,0),"")</f>
        <v/>
      </c>
      <c r="D3822" s="68" t="str">
        <f>IFERROR(VLOOKUP($B3822,APガラス性能一覧!$A$2:$M$6097,3,0),"")</f>
        <v/>
      </c>
      <c r="E3822" s="68" t="str">
        <f>IFERROR(VLOOKUP($B3822,APガラス性能一覧!$A$2:$M$6097,4,0),"")</f>
        <v/>
      </c>
      <c r="F3822" s="68" t="str">
        <f>IFERROR(VLOOKUP($B3822,APガラス性能一覧!$A$2:$M$6097,5,0),"")</f>
        <v/>
      </c>
      <c r="G3822" s="68" t="str">
        <f>IFERROR(VLOOKUP($B3822,APガラス性能一覧!$A$2:$M$6097,6,0),"")</f>
        <v/>
      </c>
      <c r="H3822" s="68" t="str">
        <f>IFERROR(VLOOKUP($B3822,APガラス性能一覧!$A$2:$M$6097,7,0),"")</f>
        <v/>
      </c>
      <c r="I3822" s="68" t="str">
        <f>IFERROR(VLOOKUP($B3822,APガラス性能一覧!$A$2:$M$6097,8,0),"")</f>
        <v/>
      </c>
      <c r="J3822" s="68" t="str">
        <f>IFERROR(VLOOKUP($B3822,APガラス性能一覧!$A$2:$M$6097,9,0),"")</f>
        <v/>
      </c>
      <c r="K3822" s="68" t="str">
        <f>IFERROR(VLOOKUP($B3822,APガラス性能一覧!$A$2:$M$6097,10,0),"")</f>
        <v/>
      </c>
      <c r="L3822" s="68" t="str">
        <f>IFERROR(VLOOKUP($B3822,APガラス性能一覧!$A$2:$M$6097,11,0),"")</f>
        <v/>
      </c>
      <c r="M3822" s="68" t="str">
        <f>IFERROR(VLOOKUP($B3822,APガラス性能一覧!$A$2:$M$6097,12,0),"")</f>
        <v/>
      </c>
      <c r="N3822" s="68" t="str">
        <f>IFERROR(VLOOKUP($B3822,APガラス性能一覧!$A$2:$M$6097,13,0),"")</f>
        <v/>
      </c>
    </row>
    <row r="3823" spans="2:14" x14ac:dyDescent="0.4">
      <c r="B3823" s="68" t="str">
        <f>IF($D$2="","",IF($E$2=0.65,IFERROR(IF(INDEX(APガラス性能一覧!A:A,MATCH(ROW(B3817),APガラス性能一覧!$O:$O,0))="","",INDEX(APガラス性能一覧!A:A,MATCH(ROW(B3817),APガラス性能一覧!$O:$O,0))),""),IFERROR(IF(INDEX(APガラス性能一覧!A:A,MATCH(ROW(B3817),APガラス性能一覧!$N:$N,0))="","",INDEX(APガラス性能一覧!A:A,MATCH(ROW(B3817),APガラス性能一覧!$N:$N,0))),"")))</f>
        <v/>
      </c>
      <c r="C3823" s="68" t="str">
        <f>IFERROR(VLOOKUP($B3823,APガラス性能一覧!$A$2:$M$6097,2,0),"")</f>
        <v/>
      </c>
      <c r="D3823" s="68" t="str">
        <f>IFERROR(VLOOKUP($B3823,APガラス性能一覧!$A$2:$M$6097,3,0),"")</f>
        <v/>
      </c>
      <c r="E3823" s="68" t="str">
        <f>IFERROR(VLOOKUP($B3823,APガラス性能一覧!$A$2:$M$6097,4,0),"")</f>
        <v/>
      </c>
      <c r="F3823" s="68" t="str">
        <f>IFERROR(VLOOKUP($B3823,APガラス性能一覧!$A$2:$M$6097,5,0),"")</f>
        <v/>
      </c>
      <c r="G3823" s="68" t="str">
        <f>IFERROR(VLOOKUP($B3823,APガラス性能一覧!$A$2:$M$6097,6,0),"")</f>
        <v/>
      </c>
      <c r="H3823" s="68" t="str">
        <f>IFERROR(VLOOKUP($B3823,APガラス性能一覧!$A$2:$M$6097,7,0),"")</f>
        <v/>
      </c>
      <c r="I3823" s="68" t="str">
        <f>IFERROR(VLOOKUP($B3823,APガラス性能一覧!$A$2:$M$6097,8,0),"")</f>
        <v/>
      </c>
      <c r="J3823" s="68" t="str">
        <f>IFERROR(VLOOKUP($B3823,APガラス性能一覧!$A$2:$M$6097,9,0),"")</f>
        <v/>
      </c>
      <c r="K3823" s="68" t="str">
        <f>IFERROR(VLOOKUP($B3823,APガラス性能一覧!$A$2:$M$6097,10,0),"")</f>
        <v/>
      </c>
      <c r="L3823" s="68" t="str">
        <f>IFERROR(VLOOKUP($B3823,APガラス性能一覧!$A$2:$M$6097,11,0),"")</f>
        <v/>
      </c>
      <c r="M3823" s="68" t="str">
        <f>IFERROR(VLOOKUP($B3823,APガラス性能一覧!$A$2:$M$6097,12,0),"")</f>
        <v/>
      </c>
      <c r="N3823" s="68" t="str">
        <f>IFERROR(VLOOKUP($B3823,APガラス性能一覧!$A$2:$M$6097,13,0),"")</f>
        <v/>
      </c>
    </row>
    <row r="3824" spans="2:14" x14ac:dyDescent="0.4">
      <c r="B3824" s="68" t="str">
        <f>IF($D$2="","",IF($E$2=0.65,IFERROR(IF(INDEX(APガラス性能一覧!A:A,MATCH(ROW(B3818),APガラス性能一覧!$O:$O,0))="","",INDEX(APガラス性能一覧!A:A,MATCH(ROW(B3818),APガラス性能一覧!$O:$O,0))),""),IFERROR(IF(INDEX(APガラス性能一覧!A:A,MATCH(ROW(B3818),APガラス性能一覧!$N:$N,0))="","",INDEX(APガラス性能一覧!A:A,MATCH(ROW(B3818),APガラス性能一覧!$N:$N,0))),"")))</f>
        <v/>
      </c>
      <c r="C3824" s="68" t="str">
        <f>IFERROR(VLOOKUP($B3824,APガラス性能一覧!$A$2:$M$6097,2,0),"")</f>
        <v/>
      </c>
      <c r="D3824" s="68" t="str">
        <f>IFERROR(VLOOKUP($B3824,APガラス性能一覧!$A$2:$M$6097,3,0),"")</f>
        <v/>
      </c>
      <c r="E3824" s="68" t="str">
        <f>IFERROR(VLOOKUP($B3824,APガラス性能一覧!$A$2:$M$6097,4,0),"")</f>
        <v/>
      </c>
      <c r="F3824" s="68" t="str">
        <f>IFERROR(VLOOKUP($B3824,APガラス性能一覧!$A$2:$M$6097,5,0),"")</f>
        <v/>
      </c>
      <c r="G3824" s="68" t="str">
        <f>IFERROR(VLOOKUP($B3824,APガラス性能一覧!$A$2:$M$6097,6,0),"")</f>
        <v/>
      </c>
      <c r="H3824" s="68" t="str">
        <f>IFERROR(VLOOKUP($B3824,APガラス性能一覧!$A$2:$M$6097,7,0),"")</f>
        <v/>
      </c>
      <c r="I3824" s="68" t="str">
        <f>IFERROR(VLOOKUP($B3824,APガラス性能一覧!$A$2:$M$6097,8,0),"")</f>
        <v/>
      </c>
      <c r="J3824" s="68" t="str">
        <f>IFERROR(VLOOKUP($B3824,APガラス性能一覧!$A$2:$M$6097,9,0),"")</f>
        <v/>
      </c>
      <c r="K3824" s="68" t="str">
        <f>IFERROR(VLOOKUP($B3824,APガラス性能一覧!$A$2:$M$6097,10,0),"")</f>
        <v/>
      </c>
      <c r="L3824" s="68" t="str">
        <f>IFERROR(VLOOKUP($B3824,APガラス性能一覧!$A$2:$M$6097,11,0),"")</f>
        <v/>
      </c>
      <c r="M3824" s="68" t="str">
        <f>IFERROR(VLOOKUP($B3824,APガラス性能一覧!$A$2:$M$6097,12,0),"")</f>
        <v/>
      </c>
      <c r="N3824" s="68" t="str">
        <f>IFERROR(VLOOKUP($B3824,APガラス性能一覧!$A$2:$M$6097,13,0),"")</f>
        <v/>
      </c>
    </row>
    <row r="3825" spans="2:14" x14ac:dyDescent="0.4">
      <c r="B3825" s="68" t="str">
        <f>IF($D$2="","",IF($E$2=0.65,IFERROR(IF(INDEX(APガラス性能一覧!A:A,MATCH(ROW(B3819),APガラス性能一覧!$O:$O,0))="","",INDEX(APガラス性能一覧!A:A,MATCH(ROW(B3819),APガラス性能一覧!$O:$O,0))),""),IFERROR(IF(INDEX(APガラス性能一覧!A:A,MATCH(ROW(B3819),APガラス性能一覧!$N:$N,0))="","",INDEX(APガラス性能一覧!A:A,MATCH(ROW(B3819),APガラス性能一覧!$N:$N,0))),"")))</f>
        <v/>
      </c>
      <c r="C3825" s="68" t="str">
        <f>IFERROR(VLOOKUP($B3825,APガラス性能一覧!$A$2:$M$6097,2,0),"")</f>
        <v/>
      </c>
      <c r="D3825" s="68" t="str">
        <f>IFERROR(VLOOKUP($B3825,APガラス性能一覧!$A$2:$M$6097,3,0),"")</f>
        <v/>
      </c>
      <c r="E3825" s="68" t="str">
        <f>IFERROR(VLOOKUP($B3825,APガラス性能一覧!$A$2:$M$6097,4,0),"")</f>
        <v/>
      </c>
      <c r="F3825" s="68" t="str">
        <f>IFERROR(VLOOKUP($B3825,APガラス性能一覧!$A$2:$M$6097,5,0),"")</f>
        <v/>
      </c>
      <c r="G3825" s="68" t="str">
        <f>IFERROR(VLOOKUP($B3825,APガラス性能一覧!$A$2:$M$6097,6,0),"")</f>
        <v/>
      </c>
      <c r="H3825" s="68" t="str">
        <f>IFERROR(VLOOKUP($B3825,APガラス性能一覧!$A$2:$M$6097,7,0),"")</f>
        <v/>
      </c>
      <c r="I3825" s="68" t="str">
        <f>IFERROR(VLOOKUP($B3825,APガラス性能一覧!$A$2:$M$6097,8,0),"")</f>
        <v/>
      </c>
      <c r="J3825" s="68" t="str">
        <f>IFERROR(VLOOKUP($B3825,APガラス性能一覧!$A$2:$M$6097,9,0),"")</f>
        <v/>
      </c>
      <c r="K3825" s="68" t="str">
        <f>IFERROR(VLOOKUP($B3825,APガラス性能一覧!$A$2:$M$6097,10,0),"")</f>
        <v/>
      </c>
      <c r="L3825" s="68" t="str">
        <f>IFERROR(VLOOKUP($B3825,APガラス性能一覧!$A$2:$M$6097,11,0),"")</f>
        <v/>
      </c>
      <c r="M3825" s="68" t="str">
        <f>IFERROR(VLOOKUP($B3825,APガラス性能一覧!$A$2:$M$6097,12,0),"")</f>
        <v/>
      </c>
      <c r="N3825" s="68" t="str">
        <f>IFERROR(VLOOKUP($B3825,APガラス性能一覧!$A$2:$M$6097,13,0),"")</f>
        <v/>
      </c>
    </row>
    <row r="3826" spans="2:14" x14ac:dyDescent="0.4">
      <c r="B3826" s="68" t="str">
        <f>IF($D$2="","",IF($E$2=0.65,IFERROR(IF(INDEX(APガラス性能一覧!A:A,MATCH(ROW(B3820),APガラス性能一覧!$O:$O,0))="","",INDEX(APガラス性能一覧!A:A,MATCH(ROW(B3820),APガラス性能一覧!$O:$O,0))),""),IFERROR(IF(INDEX(APガラス性能一覧!A:A,MATCH(ROW(B3820),APガラス性能一覧!$N:$N,0))="","",INDEX(APガラス性能一覧!A:A,MATCH(ROW(B3820),APガラス性能一覧!$N:$N,0))),"")))</f>
        <v/>
      </c>
      <c r="C3826" s="68" t="str">
        <f>IFERROR(VLOOKUP($B3826,APガラス性能一覧!$A$2:$M$6097,2,0),"")</f>
        <v/>
      </c>
      <c r="D3826" s="68" t="str">
        <f>IFERROR(VLOOKUP($B3826,APガラス性能一覧!$A$2:$M$6097,3,0),"")</f>
        <v/>
      </c>
      <c r="E3826" s="68" t="str">
        <f>IFERROR(VLOOKUP($B3826,APガラス性能一覧!$A$2:$M$6097,4,0),"")</f>
        <v/>
      </c>
      <c r="F3826" s="68" t="str">
        <f>IFERROR(VLOOKUP($B3826,APガラス性能一覧!$A$2:$M$6097,5,0),"")</f>
        <v/>
      </c>
      <c r="G3826" s="68" t="str">
        <f>IFERROR(VLOOKUP($B3826,APガラス性能一覧!$A$2:$M$6097,6,0),"")</f>
        <v/>
      </c>
      <c r="H3826" s="68" t="str">
        <f>IFERROR(VLOOKUP($B3826,APガラス性能一覧!$A$2:$M$6097,7,0),"")</f>
        <v/>
      </c>
      <c r="I3826" s="68" t="str">
        <f>IFERROR(VLOOKUP($B3826,APガラス性能一覧!$A$2:$M$6097,8,0),"")</f>
        <v/>
      </c>
      <c r="J3826" s="68" t="str">
        <f>IFERROR(VLOOKUP($B3826,APガラス性能一覧!$A$2:$M$6097,9,0),"")</f>
        <v/>
      </c>
      <c r="K3826" s="68" t="str">
        <f>IFERROR(VLOOKUP($B3826,APガラス性能一覧!$A$2:$M$6097,10,0),"")</f>
        <v/>
      </c>
      <c r="L3826" s="68" t="str">
        <f>IFERROR(VLOOKUP($B3826,APガラス性能一覧!$A$2:$M$6097,11,0),"")</f>
        <v/>
      </c>
      <c r="M3826" s="68" t="str">
        <f>IFERROR(VLOOKUP($B3826,APガラス性能一覧!$A$2:$M$6097,12,0),"")</f>
        <v/>
      </c>
      <c r="N3826" s="68" t="str">
        <f>IFERROR(VLOOKUP($B3826,APガラス性能一覧!$A$2:$M$6097,13,0),"")</f>
        <v/>
      </c>
    </row>
    <row r="3827" spans="2:14" x14ac:dyDescent="0.4">
      <c r="B3827" s="68" t="str">
        <f>IF($D$2="","",IF($E$2=0.65,IFERROR(IF(INDEX(APガラス性能一覧!A:A,MATCH(ROW(B3821),APガラス性能一覧!$O:$O,0))="","",INDEX(APガラス性能一覧!A:A,MATCH(ROW(B3821),APガラス性能一覧!$O:$O,0))),""),IFERROR(IF(INDEX(APガラス性能一覧!A:A,MATCH(ROW(B3821),APガラス性能一覧!$N:$N,0))="","",INDEX(APガラス性能一覧!A:A,MATCH(ROW(B3821),APガラス性能一覧!$N:$N,0))),"")))</f>
        <v/>
      </c>
      <c r="C3827" s="68" t="str">
        <f>IFERROR(VLOOKUP($B3827,APガラス性能一覧!$A$2:$M$6097,2,0),"")</f>
        <v/>
      </c>
      <c r="D3827" s="68" t="str">
        <f>IFERROR(VLOOKUP($B3827,APガラス性能一覧!$A$2:$M$6097,3,0),"")</f>
        <v/>
      </c>
      <c r="E3827" s="68" t="str">
        <f>IFERROR(VLOOKUP($B3827,APガラス性能一覧!$A$2:$M$6097,4,0),"")</f>
        <v/>
      </c>
      <c r="F3827" s="68" t="str">
        <f>IFERROR(VLOOKUP($B3827,APガラス性能一覧!$A$2:$M$6097,5,0),"")</f>
        <v/>
      </c>
      <c r="G3827" s="68" t="str">
        <f>IFERROR(VLOOKUP($B3827,APガラス性能一覧!$A$2:$M$6097,6,0),"")</f>
        <v/>
      </c>
      <c r="H3827" s="68" t="str">
        <f>IFERROR(VLOOKUP($B3827,APガラス性能一覧!$A$2:$M$6097,7,0),"")</f>
        <v/>
      </c>
      <c r="I3827" s="68" t="str">
        <f>IFERROR(VLOOKUP($B3827,APガラス性能一覧!$A$2:$M$6097,8,0),"")</f>
        <v/>
      </c>
      <c r="J3827" s="68" t="str">
        <f>IFERROR(VLOOKUP($B3827,APガラス性能一覧!$A$2:$M$6097,9,0),"")</f>
        <v/>
      </c>
      <c r="K3827" s="68" t="str">
        <f>IFERROR(VLOOKUP($B3827,APガラス性能一覧!$A$2:$M$6097,10,0),"")</f>
        <v/>
      </c>
      <c r="L3827" s="68" t="str">
        <f>IFERROR(VLOOKUP($B3827,APガラス性能一覧!$A$2:$M$6097,11,0),"")</f>
        <v/>
      </c>
      <c r="M3827" s="68" t="str">
        <f>IFERROR(VLOOKUP($B3827,APガラス性能一覧!$A$2:$M$6097,12,0),"")</f>
        <v/>
      </c>
      <c r="N3827" s="68" t="str">
        <f>IFERROR(VLOOKUP($B3827,APガラス性能一覧!$A$2:$M$6097,13,0),"")</f>
        <v/>
      </c>
    </row>
    <row r="3828" spans="2:14" x14ac:dyDescent="0.4">
      <c r="B3828" s="68" t="str">
        <f>IF($D$2="","",IF($E$2=0.65,IFERROR(IF(INDEX(APガラス性能一覧!A:A,MATCH(ROW(B3822),APガラス性能一覧!$O:$O,0))="","",INDEX(APガラス性能一覧!A:A,MATCH(ROW(B3822),APガラス性能一覧!$O:$O,0))),""),IFERROR(IF(INDEX(APガラス性能一覧!A:A,MATCH(ROW(B3822),APガラス性能一覧!$N:$N,0))="","",INDEX(APガラス性能一覧!A:A,MATCH(ROW(B3822),APガラス性能一覧!$N:$N,0))),"")))</f>
        <v/>
      </c>
      <c r="C3828" s="68" t="str">
        <f>IFERROR(VLOOKUP($B3828,APガラス性能一覧!$A$2:$M$6097,2,0),"")</f>
        <v/>
      </c>
      <c r="D3828" s="68" t="str">
        <f>IFERROR(VLOOKUP($B3828,APガラス性能一覧!$A$2:$M$6097,3,0),"")</f>
        <v/>
      </c>
      <c r="E3828" s="68" t="str">
        <f>IFERROR(VLOOKUP($B3828,APガラス性能一覧!$A$2:$M$6097,4,0),"")</f>
        <v/>
      </c>
      <c r="F3828" s="68" t="str">
        <f>IFERROR(VLOOKUP($B3828,APガラス性能一覧!$A$2:$M$6097,5,0),"")</f>
        <v/>
      </c>
      <c r="G3828" s="68" t="str">
        <f>IFERROR(VLOOKUP($B3828,APガラス性能一覧!$A$2:$M$6097,6,0),"")</f>
        <v/>
      </c>
      <c r="H3828" s="68" t="str">
        <f>IFERROR(VLOOKUP($B3828,APガラス性能一覧!$A$2:$M$6097,7,0),"")</f>
        <v/>
      </c>
      <c r="I3828" s="68" t="str">
        <f>IFERROR(VLOOKUP($B3828,APガラス性能一覧!$A$2:$M$6097,8,0),"")</f>
        <v/>
      </c>
      <c r="J3828" s="68" t="str">
        <f>IFERROR(VLOOKUP($B3828,APガラス性能一覧!$A$2:$M$6097,9,0),"")</f>
        <v/>
      </c>
      <c r="K3828" s="68" t="str">
        <f>IFERROR(VLOOKUP($B3828,APガラス性能一覧!$A$2:$M$6097,10,0),"")</f>
        <v/>
      </c>
      <c r="L3828" s="68" t="str">
        <f>IFERROR(VLOOKUP($B3828,APガラス性能一覧!$A$2:$M$6097,11,0),"")</f>
        <v/>
      </c>
      <c r="M3828" s="68" t="str">
        <f>IFERROR(VLOOKUP($B3828,APガラス性能一覧!$A$2:$M$6097,12,0),"")</f>
        <v/>
      </c>
      <c r="N3828" s="68" t="str">
        <f>IFERROR(VLOOKUP($B3828,APガラス性能一覧!$A$2:$M$6097,13,0),"")</f>
        <v/>
      </c>
    </row>
    <row r="3829" spans="2:14" x14ac:dyDescent="0.4">
      <c r="B3829" s="68" t="str">
        <f>IF($D$2="","",IF($E$2=0.65,IFERROR(IF(INDEX(APガラス性能一覧!A:A,MATCH(ROW(B3823),APガラス性能一覧!$O:$O,0))="","",INDEX(APガラス性能一覧!A:A,MATCH(ROW(B3823),APガラス性能一覧!$O:$O,0))),""),IFERROR(IF(INDEX(APガラス性能一覧!A:A,MATCH(ROW(B3823),APガラス性能一覧!$N:$N,0))="","",INDEX(APガラス性能一覧!A:A,MATCH(ROW(B3823),APガラス性能一覧!$N:$N,0))),"")))</f>
        <v/>
      </c>
      <c r="C3829" s="68" t="str">
        <f>IFERROR(VLOOKUP($B3829,APガラス性能一覧!$A$2:$M$6097,2,0),"")</f>
        <v/>
      </c>
      <c r="D3829" s="68" t="str">
        <f>IFERROR(VLOOKUP($B3829,APガラス性能一覧!$A$2:$M$6097,3,0),"")</f>
        <v/>
      </c>
      <c r="E3829" s="68" t="str">
        <f>IFERROR(VLOOKUP($B3829,APガラス性能一覧!$A$2:$M$6097,4,0),"")</f>
        <v/>
      </c>
      <c r="F3829" s="68" t="str">
        <f>IFERROR(VLOOKUP($B3829,APガラス性能一覧!$A$2:$M$6097,5,0),"")</f>
        <v/>
      </c>
      <c r="G3829" s="68" t="str">
        <f>IFERROR(VLOOKUP($B3829,APガラス性能一覧!$A$2:$M$6097,6,0),"")</f>
        <v/>
      </c>
      <c r="H3829" s="68" t="str">
        <f>IFERROR(VLOOKUP($B3829,APガラス性能一覧!$A$2:$M$6097,7,0),"")</f>
        <v/>
      </c>
      <c r="I3829" s="68" t="str">
        <f>IFERROR(VLOOKUP($B3829,APガラス性能一覧!$A$2:$M$6097,8,0),"")</f>
        <v/>
      </c>
      <c r="J3829" s="68" t="str">
        <f>IFERROR(VLOOKUP($B3829,APガラス性能一覧!$A$2:$M$6097,9,0),"")</f>
        <v/>
      </c>
      <c r="K3829" s="68" t="str">
        <f>IFERROR(VLOOKUP($B3829,APガラス性能一覧!$A$2:$M$6097,10,0),"")</f>
        <v/>
      </c>
      <c r="L3829" s="68" t="str">
        <f>IFERROR(VLOOKUP($B3829,APガラス性能一覧!$A$2:$M$6097,11,0),"")</f>
        <v/>
      </c>
      <c r="M3829" s="68" t="str">
        <f>IFERROR(VLOOKUP($B3829,APガラス性能一覧!$A$2:$M$6097,12,0),"")</f>
        <v/>
      </c>
      <c r="N3829" s="68" t="str">
        <f>IFERROR(VLOOKUP($B3829,APガラス性能一覧!$A$2:$M$6097,13,0),"")</f>
        <v/>
      </c>
    </row>
    <row r="3830" spans="2:14" x14ac:dyDescent="0.4">
      <c r="B3830" s="68" t="str">
        <f>IF($D$2="","",IF($E$2=0.65,IFERROR(IF(INDEX(APガラス性能一覧!A:A,MATCH(ROW(B3824),APガラス性能一覧!$O:$O,0))="","",INDEX(APガラス性能一覧!A:A,MATCH(ROW(B3824),APガラス性能一覧!$O:$O,0))),""),IFERROR(IF(INDEX(APガラス性能一覧!A:A,MATCH(ROW(B3824),APガラス性能一覧!$N:$N,0))="","",INDEX(APガラス性能一覧!A:A,MATCH(ROW(B3824),APガラス性能一覧!$N:$N,0))),"")))</f>
        <v/>
      </c>
      <c r="C3830" s="68" t="str">
        <f>IFERROR(VLOOKUP($B3830,APガラス性能一覧!$A$2:$M$6097,2,0),"")</f>
        <v/>
      </c>
      <c r="D3830" s="68" t="str">
        <f>IFERROR(VLOOKUP($B3830,APガラス性能一覧!$A$2:$M$6097,3,0),"")</f>
        <v/>
      </c>
      <c r="E3830" s="68" t="str">
        <f>IFERROR(VLOOKUP($B3830,APガラス性能一覧!$A$2:$M$6097,4,0),"")</f>
        <v/>
      </c>
      <c r="F3830" s="68" t="str">
        <f>IFERROR(VLOOKUP($B3830,APガラス性能一覧!$A$2:$M$6097,5,0),"")</f>
        <v/>
      </c>
      <c r="G3830" s="68" t="str">
        <f>IFERROR(VLOOKUP($B3830,APガラス性能一覧!$A$2:$M$6097,6,0),"")</f>
        <v/>
      </c>
      <c r="H3830" s="68" t="str">
        <f>IFERROR(VLOOKUP($B3830,APガラス性能一覧!$A$2:$M$6097,7,0),"")</f>
        <v/>
      </c>
      <c r="I3830" s="68" t="str">
        <f>IFERROR(VLOOKUP($B3830,APガラス性能一覧!$A$2:$M$6097,8,0),"")</f>
        <v/>
      </c>
      <c r="J3830" s="68" t="str">
        <f>IFERROR(VLOOKUP($B3830,APガラス性能一覧!$A$2:$M$6097,9,0),"")</f>
        <v/>
      </c>
      <c r="K3830" s="68" t="str">
        <f>IFERROR(VLOOKUP($B3830,APガラス性能一覧!$A$2:$M$6097,10,0),"")</f>
        <v/>
      </c>
      <c r="L3830" s="68" t="str">
        <f>IFERROR(VLOOKUP($B3830,APガラス性能一覧!$A$2:$M$6097,11,0),"")</f>
        <v/>
      </c>
      <c r="M3830" s="68" t="str">
        <f>IFERROR(VLOOKUP($B3830,APガラス性能一覧!$A$2:$M$6097,12,0),"")</f>
        <v/>
      </c>
      <c r="N3830" s="68" t="str">
        <f>IFERROR(VLOOKUP($B3830,APガラス性能一覧!$A$2:$M$6097,13,0),"")</f>
        <v/>
      </c>
    </row>
    <row r="3831" spans="2:14" x14ac:dyDescent="0.4">
      <c r="B3831" s="68" t="str">
        <f>IF($D$2="","",IF($E$2=0.65,IFERROR(IF(INDEX(APガラス性能一覧!A:A,MATCH(ROW(B3825),APガラス性能一覧!$O:$O,0))="","",INDEX(APガラス性能一覧!A:A,MATCH(ROW(B3825),APガラス性能一覧!$O:$O,0))),""),IFERROR(IF(INDEX(APガラス性能一覧!A:A,MATCH(ROW(B3825),APガラス性能一覧!$N:$N,0))="","",INDEX(APガラス性能一覧!A:A,MATCH(ROW(B3825),APガラス性能一覧!$N:$N,0))),"")))</f>
        <v/>
      </c>
      <c r="C3831" s="68" t="str">
        <f>IFERROR(VLOOKUP($B3831,APガラス性能一覧!$A$2:$M$6097,2,0),"")</f>
        <v/>
      </c>
      <c r="D3831" s="68" t="str">
        <f>IFERROR(VLOOKUP($B3831,APガラス性能一覧!$A$2:$M$6097,3,0),"")</f>
        <v/>
      </c>
      <c r="E3831" s="68" t="str">
        <f>IFERROR(VLOOKUP($B3831,APガラス性能一覧!$A$2:$M$6097,4,0),"")</f>
        <v/>
      </c>
      <c r="F3831" s="68" t="str">
        <f>IFERROR(VLOOKUP($B3831,APガラス性能一覧!$A$2:$M$6097,5,0),"")</f>
        <v/>
      </c>
      <c r="G3831" s="68" t="str">
        <f>IFERROR(VLOOKUP($B3831,APガラス性能一覧!$A$2:$M$6097,6,0),"")</f>
        <v/>
      </c>
      <c r="H3831" s="68" t="str">
        <f>IFERROR(VLOOKUP($B3831,APガラス性能一覧!$A$2:$M$6097,7,0),"")</f>
        <v/>
      </c>
      <c r="I3831" s="68" t="str">
        <f>IFERROR(VLOOKUP($B3831,APガラス性能一覧!$A$2:$M$6097,8,0),"")</f>
        <v/>
      </c>
      <c r="J3831" s="68" t="str">
        <f>IFERROR(VLOOKUP($B3831,APガラス性能一覧!$A$2:$M$6097,9,0),"")</f>
        <v/>
      </c>
      <c r="K3831" s="68" t="str">
        <f>IFERROR(VLOOKUP($B3831,APガラス性能一覧!$A$2:$M$6097,10,0),"")</f>
        <v/>
      </c>
      <c r="L3831" s="68" t="str">
        <f>IFERROR(VLOOKUP($B3831,APガラス性能一覧!$A$2:$M$6097,11,0),"")</f>
        <v/>
      </c>
      <c r="M3831" s="68" t="str">
        <f>IFERROR(VLOOKUP($B3831,APガラス性能一覧!$A$2:$M$6097,12,0),"")</f>
        <v/>
      </c>
      <c r="N3831" s="68" t="str">
        <f>IFERROR(VLOOKUP($B3831,APガラス性能一覧!$A$2:$M$6097,13,0),"")</f>
        <v/>
      </c>
    </row>
    <row r="3832" spans="2:14" x14ac:dyDescent="0.4">
      <c r="B3832" s="68" t="str">
        <f>IF($D$2="","",IF($E$2=0.65,IFERROR(IF(INDEX(APガラス性能一覧!A:A,MATCH(ROW(B3826),APガラス性能一覧!$O:$O,0))="","",INDEX(APガラス性能一覧!A:A,MATCH(ROW(B3826),APガラス性能一覧!$O:$O,0))),""),IFERROR(IF(INDEX(APガラス性能一覧!A:A,MATCH(ROW(B3826),APガラス性能一覧!$N:$N,0))="","",INDEX(APガラス性能一覧!A:A,MATCH(ROW(B3826),APガラス性能一覧!$N:$N,0))),"")))</f>
        <v/>
      </c>
      <c r="C3832" s="68" t="str">
        <f>IFERROR(VLOOKUP($B3832,APガラス性能一覧!$A$2:$M$6097,2,0),"")</f>
        <v/>
      </c>
      <c r="D3832" s="68" t="str">
        <f>IFERROR(VLOOKUP($B3832,APガラス性能一覧!$A$2:$M$6097,3,0),"")</f>
        <v/>
      </c>
      <c r="E3832" s="68" t="str">
        <f>IFERROR(VLOOKUP($B3832,APガラス性能一覧!$A$2:$M$6097,4,0),"")</f>
        <v/>
      </c>
      <c r="F3832" s="68" t="str">
        <f>IFERROR(VLOOKUP($B3832,APガラス性能一覧!$A$2:$M$6097,5,0),"")</f>
        <v/>
      </c>
      <c r="G3832" s="68" t="str">
        <f>IFERROR(VLOOKUP($B3832,APガラス性能一覧!$A$2:$M$6097,6,0),"")</f>
        <v/>
      </c>
      <c r="H3832" s="68" t="str">
        <f>IFERROR(VLOOKUP($B3832,APガラス性能一覧!$A$2:$M$6097,7,0),"")</f>
        <v/>
      </c>
      <c r="I3832" s="68" t="str">
        <f>IFERROR(VLOOKUP($B3832,APガラス性能一覧!$A$2:$M$6097,8,0),"")</f>
        <v/>
      </c>
      <c r="J3832" s="68" t="str">
        <f>IFERROR(VLOOKUP($B3832,APガラス性能一覧!$A$2:$M$6097,9,0),"")</f>
        <v/>
      </c>
      <c r="K3832" s="68" t="str">
        <f>IFERROR(VLOOKUP($B3832,APガラス性能一覧!$A$2:$M$6097,10,0),"")</f>
        <v/>
      </c>
      <c r="L3832" s="68" t="str">
        <f>IFERROR(VLOOKUP($B3832,APガラス性能一覧!$A$2:$M$6097,11,0),"")</f>
        <v/>
      </c>
      <c r="M3832" s="68" t="str">
        <f>IFERROR(VLOOKUP($B3832,APガラス性能一覧!$A$2:$M$6097,12,0),"")</f>
        <v/>
      </c>
      <c r="N3832" s="68" t="str">
        <f>IFERROR(VLOOKUP($B3832,APガラス性能一覧!$A$2:$M$6097,13,0),"")</f>
        <v/>
      </c>
    </row>
    <row r="3833" spans="2:14" x14ac:dyDescent="0.4">
      <c r="B3833" s="68" t="str">
        <f>IF($D$2="","",IF($E$2=0.65,IFERROR(IF(INDEX(APガラス性能一覧!A:A,MATCH(ROW(B3827),APガラス性能一覧!$O:$O,0))="","",INDEX(APガラス性能一覧!A:A,MATCH(ROW(B3827),APガラス性能一覧!$O:$O,0))),""),IFERROR(IF(INDEX(APガラス性能一覧!A:A,MATCH(ROW(B3827),APガラス性能一覧!$N:$N,0))="","",INDEX(APガラス性能一覧!A:A,MATCH(ROW(B3827),APガラス性能一覧!$N:$N,0))),"")))</f>
        <v/>
      </c>
      <c r="C3833" s="68" t="str">
        <f>IFERROR(VLOOKUP($B3833,APガラス性能一覧!$A$2:$M$6097,2,0),"")</f>
        <v/>
      </c>
      <c r="D3833" s="68" t="str">
        <f>IFERROR(VLOOKUP($B3833,APガラス性能一覧!$A$2:$M$6097,3,0),"")</f>
        <v/>
      </c>
      <c r="E3833" s="68" t="str">
        <f>IFERROR(VLOOKUP($B3833,APガラス性能一覧!$A$2:$M$6097,4,0),"")</f>
        <v/>
      </c>
      <c r="F3833" s="68" t="str">
        <f>IFERROR(VLOOKUP($B3833,APガラス性能一覧!$A$2:$M$6097,5,0),"")</f>
        <v/>
      </c>
      <c r="G3833" s="68" t="str">
        <f>IFERROR(VLOOKUP($B3833,APガラス性能一覧!$A$2:$M$6097,6,0),"")</f>
        <v/>
      </c>
      <c r="H3833" s="68" t="str">
        <f>IFERROR(VLOOKUP($B3833,APガラス性能一覧!$A$2:$M$6097,7,0),"")</f>
        <v/>
      </c>
      <c r="I3833" s="68" t="str">
        <f>IFERROR(VLOOKUP($B3833,APガラス性能一覧!$A$2:$M$6097,8,0),"")</f>
        <v/>
      </c>
      <c r="J3833" s="68" t="str">
        <f>IFERROR(VLOOKUP($B3833,APガラス性能一覧!$A$2:$M$6097,9,0),"")</f>
        <v/>
      </c>
      <c r="K3833" s="68" t="str">
        <f>IFERROR(VLOOKUP($B3833,APガラス性能一覧!$A$2:$M$6097,10,0),"")</f>
        <v/>
      </c>
      <c r="L3833" s="68" t="str">
        <f>IFERROR(VLOOKUP($B3833,APガラス性能一覧!$A$2:$M$6097,11,0),"")</f>
        <v/>
      </c>
      <c r="M3833" s="68" t="str">
        <f>IFERROR(VLOOKUP($B3833,APガラス性能一覧!$A$2:$M$6097,12,0),"")</f>
        <v/>
      </c>
      <c r="N3833" s="68" t="str">
        <f>IFERROR(VLOOKUP($B3833,APガラス性能一覧!$A$2:$M$6097,13,0),"")</f>
        <v/>
      </c>
    </row>
    <row r="3834" spans="2:14" x14ac:dyDescent="0.4">
      <c r="B3834" s="68" t="str">
        <f>IF($D$2="","",IF($E$2=0.65,IFERROR(IF(INDEX(APガラス性能一覧!A:A,MATCH(ROW(B3828),APガラス性能一覧!$O:$O,0))="","",INDEX(APガラス性能一覧!A:A,MATCH(ROW(B3828),APガラス性能一覧!$O:$O,0))),""),IFERROR(IF(INDEX(APガラス性能一覧!A:A,MATCH(ROW(B3828),APガラス性能一覧!$N:$N,0))="","",INDEX(APガラス性能一覧!A:A,MATCH(ROW(B3828),APガラス性能一覧!$N:$N,0))),"")))</f>
        <v/>
      </c>
      <c r="C3834" s="68" t="str">
        <f>IFERROR(VLOOKUP($B3834,APガラス性能一覧!$A$2:$M$6097,2,0),"")</f>
        <v/>
      </c>
      <c r="D3834" s="68" t="str">
        <f>IFERROR(VLOOKUP($B3834,APガラス性能一覧!$A$2:$M$6097,3,0),"")</f>
        <v/>
      </c>
      <c r="E3834" s="68" t="str">
        <f>IFERROR(VLOOKUP($B3834,APガラス性能一覧!$A$2:$M$6097,4,0),"")</f>
        <v/>
      </c>
      <c r="F3834" s="68" t="str">
        <f>IFERROR(VLOOKUP($B3834,APガラス性能一覧!$A$2:$M$6097,5,0),"")</f>
        <v/>
      </c>
      <c r="G3834" s="68" t="str">
        <f>IFERROR(VLOOKUP($B3834,APガラス性能一覧!$A$2:$M$6097,6,0),"")</f>
        <v/>
      </c>
      <c r="H3834" s="68" t="str">
        <f>IFERROR(VLOOKUP($B3834,APガラス性能一覧!$A$2:$M$6097,7,0),"")</f>
        <v/>
      </c>
      <c r="I3834" s="68" t="str">
        <f>IFERROR(VLOOKUP($B3834,APガラス性能一覧!$A$2:$M$6097,8,0),"")</f>
        <v/>
      </c>
      <c r="J3834" s="68" t="str">
        <f>IFERROR(VLOOKUP($B3834,APガラス性能一覧!$A$2:$M$6097,9,0),"")</f>
        <v/>
      </c>
      <c r="K3834" s="68" t="str">
        <f>IFERROR(VLOOKUP($B3834,APガラス性能一覧!$A$2:$M$6097,10,0),"")</f>
        <v/>
      </c>
      <c r="L3834" s="68" t="str">
        <f>IFERROR(VLOOKUP($B3834,APガラス性能一覧!$A$2:$M$6097,11,0),"")</f>
        <v/>
      </c>
      <c r="M3834" s="68" t="str">
        <f>IFERROR(VLOOKUP($B3834,APガラス性能一覧!$A$2:$M$6097,12,0),"")</f>
        <v/>
      </c>
      <c r="N3834" s="68" t="str">
        <f>IFERROR(VLOOKUP($B3834,APガラス性能一覧!$A$2:$M$6097,13,0),"")</f>
        <v/>
      </c>
    </row>
    <row r="3835" spans="2:14" x14ac:dyDescent="0.4">
      <c r="B3835" s="68" t="str">
        <f>IF($D$2="","",IF($E$2=0.65,IFERROR(IF(INDEX(APガラス性能一覧!A:A,MATCH(ROW(B3829),APガラス性能一覧!$O:$O,0))="","",INDEX(APガラス性能一覧!A:A,MATCH(ROW(B3829),APガラス性能一覧!$O:$O,0))),""),IFERROR(IF(INDEX(APガラス性能一覧!A:A,MATCH(ROW(B3829),APガラス性能一覧!$N:$N,0))="","",INDEX(APガラス性能一覧!A:A,MATCH(ROW(B3829),APガラス性能一覧!$N:$N,0))),"")))</f>
        <v/>
      </c>
      <c r="C3835" s="68" t="str">
        <f>IFERROR(VLOOKUP($B3835,APガラス性能一覧!$A$2:$M$6097,2,0),"")</f>
        <v/>
      </c>
      <c r="D3835" s="68" t="str">
        <f>IFERROR(VLOOKUP($B3835,APガラス性能一覧!$A$2:$M$6097,3,0),"")</f>
        <v/>
      </c>
      <c r="E3835" s="68" t="str">
        <f>IFERROR(VLOOKUP($B3835,APガラス性能一覧!$A$2:$M$6097,4,0),"")</f>
        <v/>
      </c>
      <c r="F3835" s="68" t="str">
        <f>IFERROR(VLOOKUP($B3835,APガラス性能一覧!$A$2:$M$6097,5,0),"")</f>
        <v/>
      </c>
      <c r="G3835" s="68" t="str">
        <f>IFERROR(VLOOKUP($B3835,APガラス性能一覧!$A$2:$M$6097,6,0),"")</f>
        <v/>
      </c>
      <c r="H3835" s="68" t="str">
        <f>IFERROR(VLOOKUP($B3835,APガラス性能一覧!$A$2:$M$6097,7,0),"")</f>
        <v/>
      </c>
      <c r="I3835" s="68" t="str">
        <f>IFERROR(VLOOKUP($B3835,APガラス性能一覧!$A$2:$M$6097,8,0),"")</f>
        <v/>
      </c>
      <c r="J3835" s="68" t="str">
        <f>IFERROR(VLOOKUP($B3835,APガラス性能一覧!$A$2:$M$6097,9,0),"")</f>
        <v/>
      </c>
      <c r="K3835" s="68" t="str">
        <f>IFERROR(VLOOKUP($B3835,APガラス性能一覧!$A$2:$M$6097,10,0),"")</f>
        <v/>
      </c>
      <c r="L3835" s="68" t="str">
        <f>IFERROR(VLOOKUP($B3835,APガラス性能一覧!$A$2:$M$6097,11,0),"")</f>
        <v/>
      </c>
      <c r="M3835" s="68" t="str">
        <f>IFERROR(VLOOKUP($B3835,APガラス性能一覧!$A$2:$M$6097,12,0),"")</f>
        <v/>
      </c>
      <c r="N3835" s="68" t="str">
        <f>IFERROR(VLOOKUP($B3835,APガラス性能一覧!$A$2:$M$6097,13,0),"")</f>
        <v/>
      </c>
    </row>
    <row r="3836" spans="2:14" x14ac:dyDescent="0.4">
      <c r="B3836" s="68" t="str">
        <f>IF($D$2="","",IF($E$2=0.65,IFERROR(IF(INDEX(APガラス性能一覧!A:A,MATCH(ROW(B3830),APガラス性能一覧!$O:$O,0))="","",INDEX(APガラス性能一覧!A:A,MATCH(ROW(B3830),APガラス性能一覧!$O:$O,0))),""),IFERROR(IF(INDEX(APガラス性能一覧!A:A,MATCH(ROW(B3830),APガラス性能一覧!$N:$N,0))="","",INDEX(APガラス性能一覧!A:A,MATCH(ROW(B3830),APガラス性能一覧!$N:$N,0))),"")))</f>
        <v/>
      </c>
      <c r="C3836" s="68" t="str">
        <f>IFERROR(VLOOKUP($B3836,APガラス性能一覧!$A$2:$M$6097,2,0),"")</f>
        <v/>
      </c>
      <c r="D3836" s="68" t="str">
        <f>IFERROR(VLOOKUP($B3836,APガラス性能一覧!$A$2:$M$6097,3,0),"")</f>
        <v/>
      </c>
      <c r="E3836" s="68" t="str">
        <f>IFERROR(VLOOKUP($B3836,APガラス性能一覧!$A$2:$M$6097,4,0),"")</f>
        <v/>
      </c>
      <c r="F3836" s="68" t="str">
        <f>IFERROR(VLOOKUP($B3836,APガラス性能一覧!$A$2:$M$6097,5,0),"")</f>
        <v/>
      </c>
      <c r="G3836" s="68" t="str">
        <f>IFERROR(VLOOKUP($B3836,APガラス性能一覧!$A$2:$M$6097,6,0),"")</f>
        <v/>
      </c>
      <c r="H3836" s="68" t="str">
        <f>IFERROR(VLOOKUP($B3836,APガラス性能一覧!$A$2:$M$6097,7,0),"")</f>
        <v/>
      </c>
      <c r="I3836" s="68" t="str">
        <f>IFERROR(VLOOKUP($B3836,APガラス性能一覧!$A$2:$M$6097,8,0),"")</f>
        <v/>
      </c>
      <c r="J3836" s="68" t="str">
        <f>IFERROR(VLOOKUP($B3836,APガラス性能一覧!$A$2:$M$6097,9,0),"")</f>
        <v/>
      </c>
      <c r="K3836" s="68" t="str">
        <f>IFERROR(VLOOKUP($B3836,APガラス性能一覧!$A$2:$M$6097,10,0),"")</f>
        <v/>
      </c>
      <c r="L3836" s="68" t="str">
        <f>IFERROR(VLOOKUP($B3836,APガラス性能一覧!$A$2:$M$6097,11,0),"")</f>
        <v/>
      </c>
      <c r="M3836" s="68" t="str">
        <f>IFERROR(VLOOKUP($B3836,APガラス性能一覧!$A$2:$M$6097,12,0),"")</f>
        <v/>
      </c>
      <c r="N3836" s="68" t="str">
        <f>IFERROR(VLOOKUP($B3836,APガラス性能一覧!$A$2:$M$6097,13,0),"")</f>
        <v/>
      </c>
    </row>
    <row r="3837" spans="2:14" x14ac:dyDescent="0.4">
      <c r="B3837" s="68" t="str">
        <f>IF($D$2="","",IF($E$2=0.65,IFERROR(IF(INDEX(APガラス性能一覧!A:A,MATCH(ROW(B3831),APガラス性能一覧!$O:$O,0))="","",INDEX(APガラス性能一覧!A:A,MATCH(ROW(B3831),APガラス性能一覧!$O:$O,0))),""),IFERROR(IF(INDEX(APガラス性能一覧!A:A,MATCH(ROW(B3831),APガラス性能一覧!$N:$N,0))="","",INDEX(APガラス性能一覧!A:A,MATCH(ROW(B3831),APガラス性能一覧!$N:$N,0))),"")))</f>
        <v/>
      </c>
      <c r="C3837" s="68" t="str">
        <f>IFERROR(VLOOKUP($B3837,APガラス性能一覧!$A$2:$M$6097,2,0),"")</f>
        <v/>
      </c>
      <c r="D3837" s="68" t="str">
        <f>IFERROR(VLOOKUP($B3837,APガラス性能一覧!$A$2:$M$6097,3,0),"")</f>
        <v/>
      </c>
      <c r="E3837" s="68" t="str">
        <f>IFERROR(VLOOKUP($B3837,APガラス性能一覧!$A$2:$M$6097,4,0),"")</f>
        <v/>
      </c>
      <c r="F3837" s="68" t="str">
        <f>IFERROR(VLOOKUP($B3837,APガラス性能一覧!$A$2:$M$6097,5,0),"")</f>
        <v/>
      </c>
      <c r="G3837" s="68" t="str">
        <f>IFERROR(VLOOKUP($B3837,APガラス性能一覧!$A$2:$M$6097,6,0),"")</f>
        <v/>
      </c>
      <c r="H3837" s="68" t="str">
        <f>IFERROR(VLOOKUP($B3837,APガラス性能一覧!$A$2:$M$6097,7,0),"")</f>
        <v/>
      </c>
      <c r="I3837" s="68" t="str">
        <f>IFERROR(VLOOKUP($B3837,APガラス性能一覧!$A$2:$M$6097,8,0),"")</f>
        <v/>
      </c>
      <c r="J3837" s="68" t="str">
        <f>IFERROR(VLOOKUP($B3837,APガラス性能一覧!$A$2:$M$6097,9,0),"")</f>
        <v/>
      </c>
      <c r="K3837" s="68" t="str">
        <f>IFERROR(VLOOKUP($B3837,APガラス性能一覧!$A$2:$M$6097,10,0),"")</f>
        <v/>
      </c>
      <c r="L3837" s="68" t="str">
        <f>IFERROR(VLOOKUP($B3837,APガラス性能一覧!$A$2:$M$6097,11,0),"")</f>
        <v/>
      </c>
      <c r="M3837" s="68" t="str">
        <f>IFERROR(VLOOKUP($B3837,APガラス性能一覧!$A$2:$M$6097,12,0),"")</f>
        <v/>
      </c>
      <c r="N3837" s="68" t="str">
        <f>IFERROR(VLOOKUP($B3837,APガラス性能一覧!$A$2:$M$6097,13,0),"")</f>
        <v/>
      </c>
    </row>
    <row r="3838" spans="2:14" x14ac:dyDescent="0.4">
      <c r="B3838" s="68" t="str">
        <f>IF($D$2="","",IF($E$2=0.65,IFERROR(IF(INDEX(APガラス性能一覧!A:A,MATCH(ROW(B3832),APガラス性能一覧!$O:$O,0))="","",INDEX(APガラス性能一覧!A:A,MATCH(ROW(B3832),APガラス性能一覧!$O:$O,0))),""),IFERROR(IF(INDEX(APガラス性能一覧!A:A,MATCH(ROW(B3832),APガラス性能一覧!$N:$N,0))="","",INDEX(APガラス性能一覧!A:A,MATCH(ROW(B3832),APガラス性能一覧!$N:$N,0))),"")))</f>
        <v/>
      </c>
      <c r="C3838" s="68" t="str">
        <f>IFERROR(VLOOKUP($B3838,APガラス性能一覧!$A$2:$M$6097,2,0),"")</f>
        <v/>
      </c>
      <c r="D3838" s="68" t="str">
        <f>IFERROR(VLOOKUP($B3838,APガラス性能一覧!$A$2:$M$6097,3,0),"")</f>
        <v/>
      </c>
      <c r="E3838" s="68" t="str">
        <f>IFERROR(VLOOKUP($B3838,APガラス性能一覧!$A$2:$M$6097,4,0),"")</f>
        <v/>
      </c>
      <c r="F3838" s="68" t="str">
        <f>IFERROR(VLOOKUP($B3838,APガラス性能一覧!$A$2:$M$6097,5,0),"")</f>
        <v/>
      </c>
      <c r="G3838" s="68" t="str">
        <f>IFERROR(VLOOKUP($B3838,APガラス性能一覧!$A$2:$M$6097,6,0),"")</f>
        <v/>
      </c>
      <c r="H3838" s="68" t="str">
        <f>IFERROR(VLOOKUP($B3838,APガラス性能一覧!$A$2:$M$6097,7,0),"")</f>
        <v/>
      </c>
      <c r="I3838" s="68" t="str">
        <f>IFERROR(VLOOKUP($B3838,APガラス性能一覧!$A$2:$M$6097,8,0),"")</f>
        <v/>
      </c>
      <c r="J3838" s="68" t="str">
        <f>IFERROR(VLOOKUP($B3838,APガラス性能一覧!$A$2:$M$6097,9,0),"")</f>
        <v/>
      </c>
      <c r="K3838" s="68" t="str">
        <f>IFERROR(VLOOKUP($B3838,APガラス性能一覧!$A$2:$M$6097,10,0),"")</f>
        <v/>
      </c>
      <c r="L3838" s="68" t="str">
        <f>IFERROR(VLOOKUP($B3838,APガラス性能一覧!$A$2:$M$6097,11,0),"")</f>
        <v/>
      </c>
      <c r="M3838" s="68" t="str">
        <f>IFERROR(VLOOKUP($B3838,APガラス性能一覧!$A$2:$M$6097,12,0),"")</f>
        <v/>
      </c>
      <c r="N3838" s="68" t="str">
        <f>IFERROR(VLOOKUP($B3838,APガラス性能一覧!$A$2:$M$6097,13,0),"")</f>
        <v/>
      </c>
    </row>
    <row r="3839" spans="2:14" x14ac:dyDescent="0.4">
      <c r="B3839" s="68" t="str">
        <f>IF($D$2="","",IF($E$2=0.65,IFERROR(IF(INDEX(APガラス性能一覧!A:A,MATCH(ROW(B3833),APガラス性能一覧!$O:$O,0))="","",INDEX(APガラス性能一覧!A:A,MATCH(ROW(B3833),APガラス性能一覧!$O:$O,0))),""),IFERROR(IF(INDEX(APガラス性能一覧!A:A,MATCH(ROW(B3833),APガラス性能一覧!$N:$N,0))="","",INDEX(APガラス性能一覧!A:A,MATCH(ROW(B3833),APガラス性能一覧!$N:$N,0))),"")))</f>
        <v/>
      </c>
      <c r="C3839" s="68" t="str">
        <f>IFERROR(VLOOKUP($B3839,APガラス性能一覧!$A$2:$M$6097,2,0),"")</f>
        <v/>
      </c>
      <c r="D3839" s="68" t="str">
        <f>IFERROR(VLOOKUP($B3839,APガラス性能一覧!$A$2:$M$6097,3,0),"")</f>
        <v/>
      </c>
      <c r="E3839" s="68" t="str">
        <f>IFERROR(VLOOKUP($B3839,APガラス性能一覧!$A$2:$M$6097,4,0),"")</f>
        <v/>
      </c>
      <c r="F3839" s="68" t="str">
        <f>IFERROR(VLOOKUP($B3839,APガラス性能一覧!$A$2:$M$6097,5,0),"")</f>
        <v/>
      </c>
      <c r="G3839" s="68" t="str">
        <f>IFERROR(VLOOKUP($B3839,APガラス性能一覧!$A$2:$M$6097,6,0),"")</f>
        <v/>
      </c>
      <c r="H3839" s="68" t="str">
        <f>IFERROR(VLOOKUP($B3839,APガラス性能一覧!$A$2:$M$6097,7,0),"")</f>
        <v/>
      </c>
      <c r="I3839" s="68" t="str">
        <f>IFERROR(VLOOKUP($B3839,APガラス性能一覧!$A$2:$M$6097,8,0),"")</f>
        <v/>
      </c>
      <c r="J3839" s="68" t="str">
        <f>IFERROR(VLOOKUP($B3839,APガラス性能一覧!$A$2:$M$6097,9,0),"")</f>
        <v/>
      </c>
      <c r="K3839" s="68" t="str">
        <f>IFERROR(VLOOKUP($B3839,APガラス性能一覧!$A$2:$M$6097,10,0),"")</f>
        <v/>
      </c>
      <c r="L3839" s="68" t="str">
        <f>IFERROR(VLOOKUP($B3839,APガラス性能一覧!$A$2:$M$6097,11,0),"")</f>
        <v/>
      </c>
      <c r="M3839" s="68" t="str">
        <f>IFERROR(VLOOKUP($B3839,APガラス性能一覧!$A$2:$M$6097,12,0),"")</f>
        <v/>
      </c>
      <c r="N3839" s="68" t="str">
        <f>IFERROR(VLOOKUP($B3839,APガラス性能一覧!$A$2:$M$6097,13,0),"")</f>
        <v/>
      </c>
    </row>
    <row r="3840" spans="2:14" x14ac:dyDescent="0.4">
      <c r="B3840" s="68" t="str">
        <f>IF($D$2="","",IF($E$2=0.65,IFERROR(IF(INDEX(APガラス性能一覧!A:A,MATCH(ROW(B3834),APガラス性能一覧!$O:$O,0))="","",INDEX(APガラス性能一覧!A:A,MATCH(ROW(B3834),APガラス性能一覧!$O:$O,0))),""),IFERROR(IF(INDEX(APガラス性能一覧!A:A,MATCH(ROW(B3834),APガラス性能一覧!$N:$N,0))="","",INDEX(APガラス性能一覧!A:A,MATCH(ROW(B3834),APガラス性能一覧!$N:$N,0))),"")))</f>
        <v/>
      </c>
      <c r="C3840" s="68" t="str">
        <f>IFERROR(VLOOKUP($B3840,APガラス性能一覧!$A$2:$M$6097,2,0),"")</f>
        <v/>
      </c>
      <c r="D3840" s="68" t="str">
        <f>IFERROR(VLOOKUP($B3840,APガラス性能一覧!$A$2:$M$6097,3,0),"")</f>
        <v/>
      </c>
      <c r="E3840" s="68" t="str">
        <f>IFERROR(VLOOKUP($B3840,APガラス性能一覧!$A$2:$M$6097,4,0),"")</f>
        <v/>
      </c>
      <c r="F3840" s="68" t="str">
        <f>IFERROR(VLOOKUP($B3840,APガラス性能一覧!$A$2:$M$6097,5,0),"")</f>
        <v/>
      </c>
      <c r="G3840" s="68" t="str">
        <f>IFERROR(VLOOKUP($B3840,APガラス性能一覧!$A$2:$M$6097,6,0),"")</f>
        <v/>
      </c>
      <c r="H3840" s="68" t="str">
        <f>IFERROR(VLOOKUP($B3840,APガラス性能一覧!$A$2:$M$6097,7,0),"")</f>
        <v/>
      </c>
      <c r="I3840" s="68" t="str">
        <f>IFERROR(VLOOKUP($B3840,APガラス性能一覧!$A$2:$M$6097,8,0),"")</f>
        <v/>
      </c>
      <c r="J3840" s="68" t="str">
        <f>IFERROR(VLOOKUP($B3840,APガラス性能一覧!$A$2:$M$6097,9,0),"")</f>
        <v/>
      </c>
      <c r="K3840" s="68" t="str">
        <f>IFERROR(VLOOKUP($B3840,APガラス性能一覧!$A$2:$M$6097,10,0),"")</f>
        <v/>
      </c>
      <c r="L3840" s="68" t="str">
        <f>IFERROR(VLOOKUP($B3840,APガラス性能一覧!$A$2:$M$6097,11,0),"")</f>
        <v/>
      </c>
      <c r="M3840" s="68" t="str">
        <f>IFERROR(VLOOKUP($B3840,APガラス性能一覧!$A$2:$M$6097,12,0),"")</f>
        <v/>
      </c>
      <c r="N3840" s="68" t="str">
        <f>IFERROR(VLOOKUP($B3840,APガラス性能一覧!$A$2:$M$6097,13,0),"")</f>
        <v/>
      </c>
    </row>
    <row r="3841" spans="2:14" x14ac:dyDescent="0.4">
      <c r="B3841" s="68" t="str">
        <f>IF($D$2="","",IF($E$2=0.65,IFERROR(IF(INDEX(APガラス性能一覧!A:A,MATCH(ROW(B3835),APガラス性能一覧!$O:$O,0))="","",INDEX(APガラス性能一覧!A:A,MATCH(ROW(B3835),APガラス性能一覧!$O:$O,0))),""),IFERROR(IF(INDEX(APガラス性能一覧!A:A,MATCH(ROW(B3835),APガラス性能一覧!$N:$N,0))="","",INDEX(APガラス性能一覧!A:A,MATCH(ROW(B3835),APガラス性能一覧!$N:$N,0))),"")))</f>
        <v/>
      </c>
      <c r="C3841" s="68" t="str">
        <f>IFERROR(VLOOKUP($B3841,APガラス性能一覧!$A$2:$M$6097,2,0),"")</f>
        <v/>
      </c>
      <c r="D3841" s="68" t="str">
        <f>IFERROR(VLOOKUP($B3841,APガラス性能一覧!$A$2:$M$6097,3,0),"")</f>
        <v/>
      </c>
      <c r="E3841" s="68" t="str">
        <f>IFERROR(VLOOKUP($B3841,APガラス性能一覧!$A$2:$M$6097,4,0),"")</f>
        <v/>
      </c>
      <c r="F3841" s="68" t="str">
        <f>IFERROR(VLOOKUP($B3841,APガラス性能一覧!$A$2:$M$6097,5,0),"")</f>
        <v/>
      </c>
      <c r="G3841" s="68" t="str">
        <f>IFERROR(VLOOKUP($B3841,APガラス性能一覧!$A$2:$M$6097,6,0),"")</f>
        <v/>
      </c>
      <c r="H3841" s="68" t="str">
        <f>IFERROR(VLOOKUP($B3841,APガラス性能一覧!$A$2:$M$6097,7,0),"")</f>
        <v/>
      </c>
      <c r="I3841" s="68" t="str">
        <f>IFERROR(VLOOKUP($B3841,APガラス性能一覧!$A$2:$M$6097,8,0),"")</f>
        <v/>
      </c>
      <c r="J3841" s="68" t="str">
        <f>IFERROR(VLOOKUP($B3841,APガラス性能一覧!$A$2:$M$6097,9,0),"")</f>
        <v/>
      </c>
      <c r="K3841" s="68" t="str">
        <f>IFERROR(VLOOKUP($B3841,APガラス性能一覧!$A$2:$M$6097,10,0),"")</f>
        <v/>
      </c>
      <c r="L3841" s="68" t="str">
        <f>IFERROR(VLOOKUP($B3841,APガラス性能一覧!$A$2:$M$6097,11,0),"")</f>
        <v/>
      </c>
      <c r="M3841" s="68" t="str">
        <f>IFERROR(VLOOKUP($B3841,APガラス性能一覧!$A$2:$M$6097,12,0),"")</f>
        <v/>
      </c>
      <c r="N3841" s="68" t="str">
        <f>IFERROR(VLOOKUP($B3841,APガラス性能一覧!$A$2:$M$6097,13,0),"")</f>
        <v/>
      </c>
    </row>
    <row r="3842" spans="2:14" x14ac:dyDescent="0.4">
      <c r="B3842" s="68" t="str">
        <f>IF($D$2="","",IF($E$2=0.65,IFERROR(IF(INDEX(APガラス性能一覧!A:A,MATCH(ROW(B3836),APガラス性能一覧!$O:$O,0))="","",INDEX(APガラス性能一覧!A:A,MATCH(ROW(B3836),APガラス性能一覧!$O:$O,0))),""),IFERROR(IF(INDEX(APガラス性能一覧!A:A,MATCH(ROW(B3836),APガラス性能一覧!$N:$N,0))="","",INDEX(APガラス性能一覧!A:A,MATCH(ROW(B3836),APガラス性能一覧!$N:$N,0))),"")))</f>
        <v/>
      </c>
      <c r="C3842" s="68" t="str">
        <f>IFERROR(VLOOKUP($B3842,APガラス性能一覧!$A$2:$M$6097,2,0),"")</f>
        <v/>
      </c>
      <c r="D3842" s="68" t="str">
        <f>IFERROR(VLOOKUP($B3842,APガラス性能一覧!$A$2:$M$6097,3,0),"")</f>
        <v/>
      </c>
      <c r="E3842" s="68" t="str">
        <f>IFERROR(VLOOKUP($B3842,APガラス性能一覧!$A$2:$M$6097,4,0),"")</f>
        <v/>
      </c>
      <c r="F3842" s="68" t="str">
        <f>IFERROR(VLOOKUP($B3842,APガラス性能一覧!$A$2:$M$6097,5,0),"")</f>
        <v/>
      </c>
      <c r="G3842" s="68" t="str">
        <f>IFERROR(VLOOKUP($B3842,APガラス性能一覧!$A$2:$M$6097,6,0),"")</f>
        <v/>
      </c>
      <c r="H3842" s="68" t="str">
        <f>IFERROR(VLOOKUP($B3842,APガラス性能一覧!$A$2:$M$6097,7,0),"")</f>
        <v/>
      </c>
      <c r="I3842" s="68" t="str">
        <f>IFERROR(VLOOKUP($B3842,APガラス性能一覧!$A$2:$M$6097,8,0),"")</f>
        <v/>
      </c>
      <c r="J3842" s="68" t="str">
        <f>IFERROR(VLOOKUP($B3842,APガラス性能一覧!$A$2:$M$6097,9,0),"")</f>
        <v/>
      </c>
      <c r="K3842" s="68" t="str">
        <f>IFERROR(VLOOKUP($B3842,APガラス性能一覧!$A$2:$M$6097,10,0),"")</f>
        <v/>
      </c>
      <c r="L3842" s="68" t="str">
        <f>IFERROR(VLOOKUP($B3842,APガラス性能一覧!$A$2:$M$6097,11,0),"")</f>
        <v/>
      </c>
      <c r="M3842" s="68" t="str">
        <f>IFERROR(VLOOKUP($B3842,APガラス性能一覧!$A$2:$M$6097,12,0),"")</f>
        <v/>
      </c>
      <c r="N3842" s="68" t="str">
        <f>IFERROR(VLOOKUP($B3842,APガラス性能一覧!$A$2:$M$6097,13,0),"")</f>
        <v/>
      </c>
    </row>
    <row r="3843" spans="2:14" x14ac:dyDescent="0.4">
      <c r="B3843" s="68" t="str">
        <f>IF($D$2="","",IF($E$2=0.65,IFERROR(IF(INDEX(APガラス性能一覧!A:A,MATCH(ROW(B3837),APガラス性能一覧!$O:$O,0))="","",INDEX(APガラス性能一覧!A:A,MATCH(ROW(B3837),APガラス性能一覧!$O:$O,0))),""),IFERROR(IF(INDEX(APガラス性能一覧!A:A,MATCH(ROW(B3837),APガラス性能一覧!$N:$N,0))="","",INDEX(APガラス性能一覧!A:A,MATCH(ROW(B3837),APガラス性能一覧!$N:$N,0))),"")))</f>
        <v/>
      </c>
      <c r="C3843" s="68" t="str">
        <f>IFERROR(VLOOKUP($B3843,APガラス性能一覧!$A$2:$M$6097,2,0),"")</f>
        <v/>
      </c>
      <c r="D3843" s="68" t="str">
        <f>IFERROR(VLOOKUP($B3843,APガラス性能一覧!$A$2:$M$6097,3,0),"")</f>
        <v/>
      </c>
      <c r="E3843" s="68" t="str">
        <f>IFERROR(VLOOKUP($B3843,APガラス性能一覧!$A$2:$M$6097,4,0),"")</f>
        <v/>
      </c>
      <c r="F3843" s="68" t="str">
        <f>IFERROR(VLOOKUP($B3843,APガラス性能一覧!$A$2:$M$6097,5,0),"")</f>
        <v/>
      </c>
      <c r="G3843" s="68" t="str">
        <f>IFERROR(VLOOKUP($B3843,APガラス性能一覧!$A$2:$M$6097,6,0),"")</f>
        <v/>
      </c>
      <c r="H3843" s="68" t="str">
        <f>IFERROR(VLOOKUP($B3843,APガラス性能一覧!$A$2:$M$6097,7,0),"")</f>
        <v/>
      </c>
      <c r="I3843" s="68" t="str">
        <f>IFERROR(VLOOKUP($B3843,APガラス性能一覧!$A$2:$M$6097,8,0),"")</f>
        <v/>
      </c>
      <c r="J3843" s="68" t="str">
        <f>IFERROR(VLOOKUP($B3843,APガラス性能一覧!$A$2:$M$6097,9,0),"")</f>
        <v/>
      </c>
      <c r="K3843" s="68" t="str">
        <f>IFERROR(VLOOKUP($B3843,APガラス性能一覧!$A$2:$M$6097,10,0),"")</f>
        <v/>
      </c>
      <c r="L3843" s="68" t="str">
        <f>IFERROR(VLOOKUP($B3843,APガラス性能一覧!$A$2:$M$6097,11,0),"")</f>
        <v/>
      </c>
      <c r="M3843" s="68" t="str">
        <f>IFERROR(VLOOKUP($B3843,APガラス性能一覧!$A$2:$M$6097,12,0),"")</f>
        <v/>
      </c>
      <c r="N3843" s="68" t="str">
        <f>IFERROR(VLOOKUP($B3843,APガラス性能一覧!$A$2:$M$6097,13,0),"")</f>
        <v/>
      </c>
    </row>
    <row r="3844" spans="2:14" x14ac:dyDescent="0.4">
      <c r="B3844" s="68" t="str">
        <f>IF($D$2="","",IF($E$2=0.65,IFERROR(IF(INDEX(APガラス性能一覧!A:A,MATCH(ROW(B3838),APガラス性能一覧!$O:$O,0))="","",INDEX(APガラス性能一覧!A:A,MATCH(ROW(B3838),APガラス性能一覧!$O:$O,0))),""),IFERROR(IF(INDEX(APガラス性能一覧!A:A,MATCH(ROW(B3838),APガラス性能一覧!$N:$N,0))="","",INDEX(APガラス性能一覧!A:A,MATCH(ROW(B3838),APガラス性能一覧!$N:$N,0))),"")))</f>
        <v/>
      </c>
      <c r="C3844" s="68" t="str">
        <f>IFERROR(VLOOKUP($B3844,APガラス性能一覧!$A$2:$M$6097,2,0),"")</f>
        <v/>
      </c>
      <c r="D3844" s="68" t="str">
        <f>IFERROR(VLOOKUP($B3844,APガラス性能一覧!$A$2:$M$6097,3,0),"")</f>
        <v/>
      </c>
      <c r="E3844" s="68" t="str">
        <f>IFERROR(VLOOKUP($B3844,APガラス性能一覧!$A$2:$M$6097,4,0),"")</f>
        <v/>
      </c>
      <c r="F3844" s="68" t="str">
        <f>IFERROR(VLOOKUP($B3844,APガラス性能一覧!$A$2:$M$6097,5,0),"")</f>
        <v/>
      </c>
      <c r="G3844" s="68" t="str">
        <f>IFERROR(VLOOKUP($B3844,APガラス性能一覧!$A$2:$M$6097,6,0),"")</f>
        <v/>
      </c>
      <c r="H3844" s="68" t="str">
        <f>IFERROR(VLOOKUP($B3844,APガラス性能一覧!$A$2:$M$6097,7,0),"")</f>
        <v/>
      </c>
      <c r="I3844" s="68" t="str">
        <f>IFERROR(VLOOKUP($B3844,APガラス性能一覧!$A$2:$M$6097,8,0),"")</f>
        <v/>
      </c>
      <c r="J3844" s="68" t="str">
        <f>IFERROR(VLOOKUP($B3844,APガラス性能一覧!$A$2:$M$6097,9,0),"")</f>
        <v/>
      </c>
      <c r="K3844" s="68" t="str">
        <f>IFERROR(VLOOKUP($B3844,APガラス性能一覧!$A$2:$M$6097,10,0),"")</f>
        <v/>
      </c>
      <c r="L3844" s="68" t="str">
        <f>IFERROR(VLOOKUP($B3844,APガラス性能一覧!$A$2:$M$6097,11,0),"")</f>
        <v/>
      </c>
      <c r="M3844" s="68" t="str">
        <f>IFERROR(VLOOKUP($B3844,APガラス性能一覧!$A$2:$M$6097,12,0),"")</f>
        <v/>
      </c>
      <c r="N3844" s="68" t="str">
        <f>IFERROR(VLOOKUP($B3844,APガラス性能一覧!$A$2:$M$6097,13,0),"")</f>
        <v/>
      </c>
    </row>
    <row r="3845" spans="2:14" x14ac:dyDescent="0.4">
      <c r="B3845" s="68" t="str">
        <f>IF($D$2="","",IF($E$2=0.65,IFERROR(IF(INDEX(APガラス性能一覧!A:A,MATCH(ROW(B3839),APガラス性能一覧!$O:$O,0))="","",INDEX(APガラス性能一覧!A:A,MATCH(ROW(B3839),APガラス性能一覧!$O:$O,0))),""),IFERROR(IF(INDEX(APガラス性能一覧!A:A,MATCH(ROW(B3839),APガラス性能一覧!$N:$N,0))="","",INDEX(APガラス性能一覧!A:A,MATCH(ROW(B3839),APガラス性能一覧!$N:$N,0))),"")))</f>
        <v/>
      </c>
      <c r="C3845" s="68" t="str">
        <f>IFERROR(VLOOKUP($B3845,APガラス性能一覧!$A$2:$M$6097,2,0),"")</f>
        <v/>
      </c>
      <c r="D3845" s="68" t="str">
        <f>IFERROR(VLOOKUP($B3845,APガラス性能一覧!$A$2:$M$6097,3,0),"")</f>
        <v/>
      </c>
      <c r="E3845" s="68" t="str">
        <f>IFERROR(VLOOKUP($B3845,APガラス性能一覧!$A$2:$M$6097,4,0),"")</f>
        <v/>
      </c>
      <c r="F3845" s="68" t="str">
        <f>IFERROR(VLOOKUP($B3845,APガラス性能一覧!$A$2:$M$6097,5,0),"")</f>
        <v/>
      </c>
      <c r="G3845" s="68" t="str">
        <f>IFERROR(VLOOKUP($B3845,APガラス性能一覧!$A$2:$M$6097,6,0),"")</f>
        <v/>
      </c>
      <c r="H3845" s="68" t="str">
        <f>IFERROR(VLOOKUP($B3845,APガラス性能一覧!$A$2:$M$6097,7,0),"")</f>
        <v/>
      </c>
      <c r="I3845" s="68" t="str">
        <f>IFERROR(VLOOKUP($B3845,APガラス性能一覧!$A$2:$M$6097,8,0),"")</f>
        <v/>
      </c>
      <c r="J3845" s="68" t="str">
        <f>IFERROR(VLOOKUP($B3845,APガラス性能一覧!$A$2:$M$6097,9,0),"")</f>
        <v/>
      </c>
      <c r="K3845" s="68" t="str">
        <f>IFERROR(VLOOKUP($B3845,APガラス性能一覧!$A$2:$M$6097,10,0),"")</f>
        <v/>
      </c>
      <c r="L3845" s="68" t="str">
        <f>IFERROR(VLOOKUP($B3845,APガラス性能一覧!$A$2:$M$6097,11,0),"")</f>
        <v/>
      </c>
      <c r="M3845" s="68" t="str">
        <f>IFERROR(VLOOKUP($B3845,APガラス性能一覧!$A$2:$M$6097,12,0),"")</f>
        <v/>
      </c>
      <c r="N3845" s="68" t="str">
        <f>IFERROR(VLOOKUP($B3845,APガラス性能一覧!$A$2:$M$6097,13,0),"")</f>
        <v/>
      </c>
    </row>
    <row r="3846" spans="2:14" x14ac:dyDescent="0.4">
      <c r="B3846" s="68" t="str">
        <f>IF($D$2="","",IF($E$2=0.65,IFERROR(IF(INDEX(APガラス性能一覧!A:A,MATCH(ROW(B3840),APガラス性能一覧!$O:$O,0))="","",INDEX(APガラス性能一覧!A:A,MATCH(ROW(B3840),APガラス性能一覧!$O:$O,0))),""),IFERROR(IF(INDEX(APガラス性能一覧!A:A,MATCH(ROW(B3840),APガラス性能一覧!$N:$N,0))="","",INDEX(APガラス性能一覧!A:A,MATCH(ROW(B3840),APガラス性能一覧!$N:$N,0))),"")))</f>
        <v/>
      </c>
      <c r="C3846" s="68" t="str">
        <f>IFERROR(VLOOKUP($B3846,APガラス性能一覧!$A$2:$M$6097,2,0),"")</f>
        <v/>
      </c>
      <c r="D3846" s="68" t="str">
        <f>IFERROR(VLOOKUP($B3846,APガラス性能一覧!$A$2:$M$6097,3,0),"")</f>
        <v/>
      </c>
      <c r="E3846" s="68" t="str">
        <f>IFERROR(VLOOKUP($B3846,APガラス性能一覧!$A$2:$M$6097,4,0),"")</f>
        <v/>
      </c>
      <c r="F3846" s="68" t="str">
        <f>IFERROR(VLOOKUP($B3846,APガラス性能一覧!$A$2:$M$6097,5,0),"")</f>
        <v/>
      </c>
      <c r="G3846" s="68" t="str">
        <f>IFERROR(VLOOKUP($B3846,APガラス性能一覧!$A$2:$M$6097,6,0),"")</f>
        <v/>
      </c>
      <c r="H3846" s="68" t="str">
        <f>IFERROR(VLOOKUP($B3846,APガラス性能一覧!$A$2:$M$6097,7,0),"")</f>
        <v/>
      </c>
      <c r="I3846" s="68" t="str">
        <f>IFERROR(VLOOKUP($B3846,APガラス性能一覧!$A$2:$M$6097,8,0),"")</f>
        <v/>
      </c>
      <c r="J3846" s="68" t="str">
        <f>IFERROR(VLOOKUP($B3846,APガラス性能一覧!$A$2:$M$6097,9,0),"")</f>
        <v/>
      </c>
      <c r="K3846" s="68" t="str">
        <f>IFERROR(VLOOKUP($B3846,APガラス性能一覧!$A$2:$M$6097,10,0),"")</f>
        <v/>
      </c>
      <c r="L3846" s="68" t="str">
        <f>IFERROR(VLOOKUP($B3846,APガラス性能一覧!$A$2:$M$6097,11,0),"")</f>
        <v/>
      </c>
      <c r="M3846" s="68" t="str">
        <f>IFERROR(VLOOKUP($B3846,APガラス性能一覧!$A$2:$M$6097,12,0),"")</f>
        <v/>
      </c>
      <c r="N3846" s="68" t="str">
        <f>IFERROR(VLOOKUP($B3846,APガラス性能一覧!$A$2:$M$6097,13,0),"")</f>
        <v/>
      </c>
    </row>
    <row r="3847" spans="2:14" x14ac:dyDescent="0.4">
      <c r="B3847" s="68" t="str">
        <f>IF($D$2="","",IF($E$2=0.65,IFERROR(IF(INDEX(APガラス性能一覧!A:A,MATCH(ROW(B3841),APガラス性能一覧!$O:$O,0))="","",INDEX(APガラス性能一覧!A:A,MATCH(ROW(B3841),APガラス性能一覧!$O:$O,0))),""),IFERROR(IF(INDEX(APガラス性能一覧!A:A,MATCH(ROW(B3841),APガラス性能一覧!$N:$N,0))="","",INDEX(APガラス性能一覧!A:A,MATCH(ROW(B3841),APガラス性能一覧!$N:$N,0))),"")))</f>
        <v/>
      </c>
      <c r="C3847" s="68" t="str">
        <f>IFERROR(VLOOKUP($B3847,APガラス性能一覧!$A$2:$M$6097,2,0),"")</f>
        <v/>
      </c>
      <c r="D3847" s="68" t="str">
        <f>IFERROR(VLOOKUP($B3847,APガラス性能一覧!$A$2:$M$6097,3,0),"")</f>
        <v/>
      </c>
      <c r="E3847" s="68" t="str">
        <f>IFERROR(VLOOKUP($B3847,APガラス性能一覧!$A$2:$M$6097,4,0),"")</f>
        <v/>
      </c>
      <c r="F3847" s="68" t="str">
        <f>IFERROR(VLOOKUP($B3847,APガラス性能一覧!$A$2:$M$6097,5,0),"")</f>
        <v/>
      </c>
      <c r="G3847" s="68" t="str">
        <f>IFERROR(VLOOKUP($B3847,APガラス性能一覧!$A$2:$M$6097,6,0),"")</f>
        <v/>
      </c>
      <c r="H3847" s="68" t="str">
        <f>IFERROR(VLOOKUP($B3847,APガラス性能一覧!$A$2:$M$6097,7,0),"")</f>
        <v/>
      </c>
      <c r="I3847" s="68" t="str">
        <f>IFERROR(VLOOKUP($B3847,APガラス性能一覧!$A$2:$M$6097,8,0),"")</f>
        <v/>
      </c>
      <c r="J3847" s="68" t="str">
        <f>IFERROR(VLOOKUP($B3847,APガラス性能一覧!$A$2:$M$6097,9,0),"")</f>
        <v/>
      </c>
      <c r="K3847" s="68" t="str">
        <f>IFERROR(VLOOKUP($B3847,APガラス性能一覧!$A$2:$M$6097,10,0),"")</f>
        <v/>
      </c>
      <c r="L3847" s="68" t="str">
        <f>IFERROR(VLOOKUP($B3847,APガラス性能一覧!$A$2:$M$6097,11,0),"")</f>
        <v/>
      </c>
      <c r="M3847" s="68" t="str">
        <f>IFERROR(VLOOKUP($B3847,APガラス性能一覧!$A$2:$M$6097,12,0),"")</f>
        <v/>
      </c>
      <c r="N3847" s="68" t="str">
        <f>IFERROR(VLOOKUP($B3847,APガラス性能一覧!$A$2:$M$6097,13,0),"")</f>
        <v/>
      </c>
    </row>
    <row r="3848" spans="2:14" x14ac:dyDescent="0.4">
      <c r="B3848" s="68" t="str">
        <f>IF($D$2="","",IF($E$2=0.65,IFERROR(IF(INDEX(APガラス性能一覧!A:A,MATCH(ROW(B3842),APガラス性能一覧!$O:$O,0))="","",INDEX(APガラス性能一覧!A:A,MATCH(ROW(B3842),APガラス性能一覧!$O:$O,0))),""),IFERROR(IF(INDEX(APガラス性能一覧!A:A,MATCH(ROW(B3842),APガラス性能一覧!$N:$N,0))="","",INDEX(APガラス性能一覧!A:A,MATCH(ROW(B3842),APガラス性能一覧!$N:$N,0))),"")))</f>
        <v/>
      </c>
      <c r="C3848" s="68" t="str">
        <f>IFERROR(VLOOKUP($B3848,APガラス性能一覧!$A$2:$M$6097,2,0),"")</f>
        <v/>
      </c>
      <c r="D3848" s="68" t="str">
        <f>IFERROR(VLOOKUP($B3848,APガラス性能一覧!$A$2:$M$6097,3,0),"")</f>
        <v/>
      </c>
      <c r="E3848" s="68" t="str">
        <f>IFERROR(VLOOKUP($B3848,APガラス性能一覧!$A$2:$M$6097,4,0),"")</f>
        <v/>
      </c>
      <c r="F3848" s="68" t="str">
        <f>IFERROR(VLOOKUP($B3848,APガラス性能一覧!$A$2:$M$6097,5,0),"")</f>
        <v/>
      </c>
      <c r="G3848" s="68" t="str">
        <f>IFERROR(VLOOKUP($B3848,APガラス性能一覧!$A$2:$M$6097,6,0),"")</f>
        <v/>
      </c>
      <c r="H3848" s="68" t="str">
        <f>IFERROR(VLOOKUP($B3848,APガラス性能一覧!$A$2:$M$6097,7,0),"")</f>
        <v/>
      </c>
      <c r="I3848" s="68" t="str">
        <f>IFERROR(VLOOKUP($B3848,APガラス性能一覧!$A$2:$M$6097,8,0),"")</f>
        <v/>
      </c>
      <c r="J3848" s="68" t="str">
        <f>IFERROR(VLOOKUP($B3848,APガラス性能一覧!$A$2:$M$6097,9,0),"")</f>
        <v/>
      </c>
      <c r="K3848" s="68" t="str">
        <f>IFERROR(VLOOKUP($B3848,APガラス性能一覧!$A$2:$M$6097,10,0),"")</f>
        <v/>
      </c>
      <c r="L3848" s="68" t="str">
        <f>IFERROR(VLOOKUP($B3848,APガラス性能一覧!$A$2:$M$6097,11,0),"")</f>
        <v/>
      </c>
      <c r="M3848" s="68" t="str">
        <f>IFERROR(VLOOKUP($B3848,APガラス性能一覧!$A$2:$M$6097,12,0),"")</f>
        <v/>
      </c>
      <c r="N3848" s="68" t="str">
        <f>IFERROR(VLOOKUP($B3848,APガラス性能一覧!$A$2:$M$6097,13,0),"")</f>
        <v/>
      </c>
    </row>
    <row r="3849" spans="2:14" x14ac:dyDescent="0.4">
      <c r="B3849" s="68" t="str">
        <f>IF($D$2="","",IF($E$2=0.65,IFERROR(IF(INDEX(APガラス性能一覧!A:A,MATCH(ROW(B3843),APガラス性能一覧!$O:$O,0))="","",INDEX(APガラス性能一覧!A:A,MATCH(ROW(B3843),APガラス性能一覧!$O:$O,0))),""),IFERROR(IF(INDEX(APガラス性能一覧!A:A,MATCH(ROW(B3843),APガラス性能一覧!$N:$N,0))="","",INDEX(APガラス性能一覧!A:A,MATCH(ROW(B3843),APガラス性能一覧!$N:$N,0))),"")))</f>
        <v/>
      </c>
      <c r="C3849" s="68" t="str">
        <f>IFERROR(VLOOKUP($B3849,APガラス性能一覧!$A$2:$M$6097,2,0),"")</f>
        <v/>
      </c>
      <c r="D3849" s="68" t="str">
        <f>IFERROR(VLOOKUP($B3849,APガラス性能一覧!$A$2:$M$6097,3,0),"")</f>
        <v/>
      </c>
      <c r="E3849" s="68" t="str">
        <f>IFERROR(VLOOKUP($B3849,APガラス性能一覧!$A$2:$M$6097,4,0),"")</f>
        <v/>
      </c>
      <c r="F3849" s="68" t="str">
        <f>IFERROR(VLOOKUP($B3849,APガラス性能一覧!$A$2:$M$6097,5,0),"")</f>
        <v/>
      </c>
      <c r="G3849" s="68" t="str">
        <f>IFERROR(VLOOKUP($B3849,APガラス性能一覧!$A$2:$M$6097,6,0),"")</f>
        <v/>
      </c>
      <c r="H3849" s="68" t="str">
        <f>IFERROR(VLOOKUP($B3849,APガラス性能一覧!$A$2:$M$6097,7,0),"")</f>
        <v/>
      </c>
      <c r="I3849" s="68" t="str">
        <f>IFERROR(VLOOKUP($B3849,APガラス性能一覧!$A$2:$M$6097,8,0),"")</f>
        <v/>
      </c>
      <c r="J3849" s="68" t="str">
        <f>IFERROR(VLOOKUP($B3849,APガラス性能一覧!$A$2:$M$6097,9,0),"")</f>
        <v/>
      </c>
      <c r="K3849" s="68" t="str">
        <f>IFERROR(VLOOKUP($B3849,APガラス性能一覧!$A$2:$M$6097,10,0),"")</f>
        <v/>
      </c>
      <c r="L3849" s="68" t="str">
        <f>IFERROR(VLOOKUP($B3849,APガラス性能一覧!$A$2:$M$6097,11,0),"")</f>
        <v/>
      </c>
      <c r="M3849" s="68" t="str">
        <f>IFERROR(VLOOKUP($B3849,APガラス性能一覧!$A$2:$M$6097,12,0),"")</f>
        <v/>
      </c>
      <c r="N3849" s="68" t="str">
        <f>IFERROR(VLOOKUP($B3849,APガラス性能一覧!$A$2:$M$6097,13,0),"")</f>
        <v/>
      </c>
    </row>
    <row r="3850" spans="2:14" x14ac:dyDescent="0.4">
      <c r="B3850" s="68" t="str">
        <f>IF($D$2="","",IF($E$2=0.65,IFERROR(IF(INDEX(APガラス性能一覧!A:A,MATCH(ROW(B3844),APガラス性能一覧!$O:$O,0))="","",INDEX(APガラス性能一覧!A:A,MATCH(ROW(B3844),APガラス性能一覧!$O:$O,0))),""),IFERROR(IF(INDEX(APガラス性能一覧!A:A,MATCH(ROW(B3844),APガラス性能一覧!$N:$N,0))="","",INDEX(APガラス性能一覧!A:A,MATCH(ROW(B3844),APガラス性能一覧!$N:$N,0))),"")))</f>
        <v/>
      </c>
      <c r="C3850" s="68" t="str">
        <f>IFERROR(VLOOKUP($B3850,APガラス性能一覧!$A$2:$M$6097,2,0),"")</f>
        <v/>
      </c>
      <c r="D3850" s="68" t="str">
        <f>IFERROR(VLOOKUP($B3850,APガラス性能一覧!$A$2:$M$6097,3,0),"")</f>
        <v/>
      </c>
      <c r="E3850" s="68" t="str">
        <f>IFERROR(VLOOKUP($B3850,APガラス性能一覧!$A$2:$M$6097,4,0),"")</f>
        <v/>
      </c>
      <c r="F3850" s="68" t="str">
        <f>IFERROR(VLOOKUP($B3850,APガラス性能一覧!$A$2:$M$6097,5,0),"")</f>
        <v/>
      </c>
      <c r="G3850" s="68" t="str">
        <f>IFERROR(VLOOKUP($B3850,APガラス性能一覧!$A$2:$M$6097,6,0),"")</f>
        <v/>
      </c>
      <c r="H3850" s="68" t="str">
        <f>IFERROR(VLOOKUP($B3850,APガラス性能一覧!$A$2:$M$6097,7,0),"")</f>
        <v/>
      </c>
      <c r="I3850" s="68" t="str">
        <f>IFERROR(VLOOKUP($B3850,APガラス性能一覧!$A$2:$M$6097,8,0),"")</f>
        <v/>
      </c>
      <c r="J3850" s="68" t="str">
        <f>IFERROR(VLOOKUP($B3850,APガラス性能一覧!$A$2:$M$6097,9,0),"")</f>
        <v/>
      </c>
      <c r="K3850" s="68" t="str">
        <f>IFERROR(VLOOKUP($B3850,APガラス性能一覧!$A$2:$M$6097,10,0),"")</f>
        <v/>
      </c>
      <c r="L3850" s="68" t="str">
        <f>IFERROR(VLOOKUP($B3850,APガラス性能一覧!$A$2:$M$6097,11,0),"")</f>
        <v/>
      </c>
      <c r="M3850" s="68" t="str">
        <f>IFERROR(VLOOKUP($B3850,APガラス性能一覧!$A$2:$M$6097,12,0),"")</f>
        <v/>
      </c>
      <c r="N3850" s="68" t="str">
        <f>IFERROR(VLOOKUP($B3850,APガラス性能一覧!$A$2:$M$6097,13,0),"")</f>
        <v/>
      </c>
    </row>
    <row r="3851" spans="2:14" x14ac:dyDescent="0.4">
      <c r="B3851" s="68" t="str">
        <f>IF($D$2="","",IF($E$2=0.65,IFERROR(IF(INDEX(APガラス性能一覧!A:A,MATCH(ROW(B3845),APガラス性能一覧!$O:$O,0))="","",INDEX(APガラス性能一覧!A:A,MATCH(ROW(B3845),APガラス性能一覧!$O:$O,0))),""),IFERROR(IF(INDEX(APガラス性能一覧!A:A,MATCH(ROW(B3845),APガラス性能一覧!$N:$N,0))="","",INDEX(APガラス性能一覧!A:A,MATCH(ROW(B3845),APガラス性能一覧!$N:$N,0))),"")))</f>
        <v/>
      </c>
      <c r="C3851" s="68" t="str">
        <f>IFERROR(VLOOKUP($B3851,APガラス性能一覧!$A$2:$M$6097,2,0),"")</f>
        <v/>
      </c>
      <c r="D3851" s="68" t="str">
        <f>IFERROR(VLOOKUP($B3851,APガラス性能一覧!$A$2:$M$6097,3,0),"")</f>
        <v/>
      </c>
      <c r="E3851" s="68" t="str">
        <f>IFERROR(VLOOKUP($B3851,APガラス性能一覧!$A$2:$M$6097,4,0),"")</f>
        <v/>
      </c>
      <c r="F3851" s="68" t="str">
        <f>IFERROR(VLOOKUP($B3851,APガラス性能一覧!$A$2:$M$6097,5,0),"")</f>
        <v/>
      </c>
      <c r="G3851" s="68" t="str">
        <f>IFERROR(VLOOKUP($B3851,APガラス性能一覧!$A$2:$M$6097,6,0),"")</f>
        <v/>
      </c>
      <c r="H3851" s="68" t="str">
        <f>IFERROR(VLOOKUP($B3851,APガラス性能一覧!$A$2:$M$6097,7,0),"")</f>
        <v/>
      </c>
      <c r="I3851" s="68" t="str">
        <f>IFERROR(VLOOKUP($B3851,APガラス性能一覧!$A$2:$M$6097,8,0),"")</f>
        <v/>
      </c>
      <c r="J3851" s="68" t="str">
        <f>IFERROR(VLOOKUP($B3851,APガラス性能一覧!$A$2:$M$6097,9,0),"")</f>
        <v/>
      </c>
      <c r="K3851" s="68" t="str">
        <f>IFERROR(VLOOKUP($B3851,APガラス性能一覧!$A$2:$M$6097,10,0),"")</f>
        <v/>
      </c>
      <c r="L3851" s="68" t="str">
        <f>IFERROR(VLOOKUP($B3851,APガラス性能一覧!$A$2:$M$6097,11,0),"")</f>
        <v/>
      </c>
      <c r="M3851" s="68" t="str">
        <f>IFERROR(VLOOKUP($B3851,APガラス性能一覧!$A$2:$M$6097,12,0),"")</f>
        <v/>
      </c>
      <c r="N3851" s="68" t="str">
        <f>IFERROR(VLOOKUP($B3851,APガラス性能一覧!$A$2:$M$6097,13,0),"")</f>
        <v/>
      </c>
    </row>
    <row r="3852" spans="2:14" x14ac:dyDescent="0.4">
      <c r="B3852" s="68" t="str">
        <f>IF($D$2="","",IF($E$2=0.65,IFERROR(IF(INDEX(APガラス性能一覧!A:A,MATCH(ROW(B3846),APガラス性能一覧!$O:$O,0))="","",INDEX(APガラス性能一覧!A:A,MATCH(ROW(B3846),APガラス性能一覧!$O:$O,0))),""),IFERROR(IF(INDEX(APガラス性能一覧!A:A,MATCH(ROW(B3846),APガラス性能一覧!$N:$N,0))="","",INDEX(APガラス性能一覧!A:A,MATCH(ROW(B3846),APガラス性能一覧!$N:$N,0))),"")))</f>
        <v/>
      </c>
      <c r="C3852" s="68" t="str">
        <f>IFERROR(VLOOKUP($B3852,APガラス性能一覧!$A$2:$M$6097,2,0),"")</f>
        <v/>
      </c>
      <c r="D3852" s="68" t="str">
        <f>IFERROR(VLOOKUP($B3852,APガラス性能一覧!$A$2:$M$6097,3,0),"")</f>
        <v/>
      </c>
      <c r="E3852" s="68" t="str">
        <f>IFERROR(VLOOKUP($B3852,APガラス性能一覧!$A$2:$M$6097,4,0),"")</f>
        <v/>
      </c>
      <c r="F3852" s="68" t="str">
        <f>IFERROR(VLOOKUP($B3852,APガラス性能一覧!$A$2:$M$6097,5,0),"")</f>
        <v/>
      </c>
      <c r="G3852" s="68" t="str">
        <f>IFERROR(VLOOKUP($B3852,APガラス性能一覧!$A$2:$M$6097,6,0),"")</f>
        <v/>
      </c>
      <c r="H3852" s="68" t="str">
        <f>IFERROR(VLOOKUP($B3852,APガラス性能一覧!$A$2:$M$6097,7,0),"")</f>
        <v/>
      </c>
      <c r="I3852" s="68" t="str">
        <f>IFERROR(VLOOKUP($B3852,APガラス性能一覧!$A$2:$M$6097,8,0),"")</f>
        <v/>
      </c>
      <c r="J3852" s="68" t="str">
        <f>IFERROR(VLOOKUP($B3852,APガラス性能一覧!$A$2:$M$6097,9,0),"")</f>
        <v/>
      </c>
      <c r="K3852" s="68" t="str">
        <f>IFERROR(VLOOKUP($B3852,APガラス性能一覧!$A$2:$M$6097,10,0),"")</f>
        <v/>
      </c>
      <c r="L3852" s="68" t="str">
        <f>IFERROR(VLOOKUP($B3852,APガラス性能一覧!$A$2:$M$6097,11,0),"")</f>
        <v/>
      </c>
      <c r="M3852" s="68" t="str">
        <f>IFERROR(VLOOKUP($B3852,APガラス性能一覧!$A$2:$M$6097,12,0),"")</f>
        <v/>
      </c>
      <c r="N3852" s="68" t="str">
        <f>IFERROR(VLOOKUP($B3852,APガラス性能一覧!$A$2:$M$6097,13,0),"")</f>
        <v/>
      </c>
    </row>
    <row r="3853" spans="2:14" x14ac:dyDescent="0.4">
      <c r="B3853" s="68" t="str">
        <f>IF($D$2="","",IF($E$2=0.65,IFERROR(IF(INDEX(APガラス性能一覧!A:A,MATCH(ROW(B3847),APガラス性能一覧!$O:$O,0))="","",INDEX(APガラス性能一覧!A:A,MATCH(ROW(B3847),APガラス性能一覧!$O:$O,0))),""),IFERROR(IF(INDEX(APガラス性能一覧!A:A,MATCH(ROW(B3847),APガラス性能一覧!$N:$N,0))="","",INDEX(APガラス性能一覧!A:A,MATCH(ROW(B3847),APガラス性能一覧!$N:$N,0))),"")))</f>
        <v/>
      </c>
      <c r="C3853" s="68" t="str">
        <f>IFERROR(VLOOKUP($B3853,APガラス性能一覧!$A$2:$M$6097,2,0),"")</f>
        <v/>
      </c>
      <c r="D3853" s="68" t="str">
        <f>IFERROR(VLOOKUP($B3853,APガラス性能一覧!$A$2:$M$6097,3,0),"")</f>
        <v/>
      </c>
      <c r="E3853" s="68" t="str">
        <f>IFERROR(VLOOKUP($B3853,APガラス性能一覧!$A$2:$M$6097,4,0),"")</f>
        <v/>
      </c>
      <c r="F3853" s="68" t="str">
        <f>IFERROR(VLOOKUP($B3853,APガラス性能一覧!$A$2:$M$6097,5,0),"")</f>
        <v/>
      </c>
      <c r="G3853" s="68" t="str">
        <f>IFERROR(VLOOKUP($B3853,APガラス性能一覧!$A$2:$M$6097,6,0),"")</f>
        <v/>
      </c>
      <c r="H3853" s="68" t="str">
        <f>IFERROR(VLOOKUP($B3853,APガラス性能一覧!$A$2:$M$6097,7,0),"")</f>
        <v/>
      </c>
      <c r="I3853" s="68" t="str">
        <f>IFERROR(VLOOKUP($B3853,APガラス性能一覧!$A$2:$M$6097,8,0),"")</f>
        <v/>
      </c>
      <c r="J3853" s="68" t="str">
        <f>IFERROR(VLOOKUP($B3853,APガラス性能一覧!$A$2:$M$6097,9,0),"")</f>
        <v/>
      </c>
      <c r="K3853" s="68" t="str">
        <f>IFERROR(VLOOKUP($B3853,APガラス性能一覧!$A$2:$M$6097,10,0),"")</f>
        <v/>
      </c>
      <c r="L3853" s="68" t="str">
        <f>IFERROR(VLOOKUP($B3853,APガラス性能一覧!$A$2:$M$6097,11,0),"")</f>
        <v/>
      </c>
      <c r="M3853" s="68" t="str">
        <f>IFERROR(VLOOKUP($B3853,APガラス性能一覧!$A$2:$M$6097,12,0),"")</f>
        <v/>
      </c>
      <c r="N3853" s="68" t="str">
        <f>IFERROR(VLOOKUP($B3853,APガラス性能一覧!$A$2:$M$6097,13,0),"")</f>
        <v/>
      </c>
    </row>
    <row r="3854" spans="2:14" x14ac:dyDescent="0.4">
      <c r="B3854" s="68" t="str">
        <f>IF($D$2="","",IF($E$2=0.65,IFERROR(IF(INDEX(APガラス性能一覧!A:A,MATCH(ROW(B3848),APガラス性能一覧!$O:$O,0))="","",INDEX(APガラス性能一覧!A:A,MATCH(ROW(B3848),APガラス性能一覧!$O:$O,0))),""),IFERROR(IF(INDEX(APガラス性能一覧!A:A,MATCH(ROW(B3848),APガラス性能一覧!$N:$N,0))="","",INDEX(APガラス性能一覧!A:A,MATCH(ROW(B3848),APガラス性能一覧!$N:$N,0))),"")))</f>
        <v/>
      </c>
      <c r="C3854" s="68" t="str">
        <f>IFERROR(VLOOKUP($B3854,APガラス性能一覧!$A$2:$M$6097,2,0),"")</f>
        <v/>
      </c>
      <c r="D3854" s="68" t="str">
        <f>IFERROR(VLOOKUP($B3854,APガラス性能一覧!$A$2:$M$6097,3,0),"")</f>
        <v/>
      </c>
      <c r="E3854" s="68" t="str">
        <f>IFERROR(VLOOKUP($B3854,APガラス性能一覧!$A$2:$M$6097,4,0),"")</f>
        <v/>
      </c>
      <c r="F3854" s="68" t="str">
        <f>IFERROR(VLOOKUP($B3854,APガラス性能一覧!$A$2:$M$6097,5,0),"")</f>
        <v/>
      </c>
      <c r="G3854" s="68" t="str">
        <f>IFERROR(VLOOKUP($B3854,APガラス性能一覧!$A$2:$M$6097,6,0),"")</f>
        <v/>
      </c>
      <c r="H3854" s="68" t="str">
        <f>IFERROR(VLOOKUP($B3854,APガラス性能一覧!$A$2:$M$6097,7,0),"")</f>
        <v/>
      </c>
      <c r="I3854" s="68" t="str">
        <f>IFERROR(VLOOKUP($B3854,APガラス性能一覧!$A$2:$M$6097,8,0),"")</f>
        <v/>
      </c>
      <c r="J3854" s="68" t="str">
        <f>IFERROR(VLOOKUP($B3854,APガラス性能一覧!$A$2:$M$6097,9,0),"")</f>
        <v/>
      </c>
      <c r="K3854" s="68" t="str">
        <f>IFERROR(VLOOKUP($B3854,APガラス性能一覧!$A$2:$M$6097,10,0),"")</f>
        <v/>
      </c>
      <c r="L3854" s="68" t="str">
        <f>IFERROR(VLOOKUP($B3854,APガラス性能一覧!$A$2:$M$6097,11,0),"")</f>
        <v/>
      </c>
      <c r="M3854" s="68" t="str">
        <f>IFERROR(VLOOKUP($B3854,APガラス性能一覧!$A$2:$M$6097,12,0),"")</f>
        <v/>
      </c>
      <c r="N3854" s="68" t="str">
        <f>IFERROR(VLOOKUP($B3854,APガラス性能一覧!$A$2:$M$6097,13,0),"")</f>
        <v/>
      </c>
    </row>
    <row r="3855" spans="2:14" x14ac:dyDescent="0.4">
      <c r="B3855" s="68" t="str">
        <f>IF($D$2="","",IF($E$2=0.65,IFERROR(IF(INDEX(APガラス性能一覧!A:A,MATCH(ROW(B3849),APガラス性能一覧!$O:$O,0))="","",INDEX(APガラス性能一覧!A:A,MATCH(ROW(B3849),APガラス性能一覧!$O:$O,0))),""),IFERROR(IF(INDEX(APガラス性能一覧!A:A,MATCH(ROW(B3849),APガラス性能一覧!$N:$N,0))="","",INDEX(APガラス性能一覧!A:A,MATCH(ROW(B3849),APガラス性能一覧!$N:$N,0))),"")))</f>
        <v/>
      </c>
      <c r="C3855" s="68" t="str">
        <f>IFERROR(VLOOKUP($B3855,APガラス性能一覧!$A$2:$M$6097,2,0),"")</f>
        <v/>
      </c>
      <c r="D3855" s="68" t="str">
        <f>IFERROR(VLOOKUP($B3855,APガラス性能一覧!$A$2:$M$6097,3,0),"")</f>
        <v/>
      </c>
      <c r="E3855" s="68" t="str">
        <f>IFERROR(VLOOKUP($B3855,APガラス性能一覧!$A$2:$M$6097,4,0),"")</f>
        <v/>
      </c>
      <c r="F3855" s="68" t="str">
        <f>IFERROR(VLOOKUP($B3855,APガラス性能一覧!$A$2:$M$6097,5,0),"")</f>
        <v/>
      </c>
      <c r="G3855" s="68" t="str">
        <f>IFERROR(VLOOKUP($B3855,APガラス性能一覧!$A$2:$M$6097,6,0),"")</f>
        <v/>
      </c>
      <c r="H3855" s="68" t="str">
        <f>IFERROR(VLOOKUP($B3855,APガラス性能一覧!$A$2:$M$6097,7,0),"")</f>
        <v/>
      </c>
      <c r="I3855" s="68" t="str">
        <f>IFERROR(VLOOKUP($B3855,APガラス性能一覧!$A$2:$M$6097,8,0),"")</f>
        <v/>
      </c>
      <c r="J3855" s="68" t="str">
        <f>IFERROR(VLOOKUP($B3855,APガラス性能一覧!$A$2:$M$6097,9,0),"")</f>
        <v/>
      </c>
      <c r="K3855" s="68" t="str">
        <f>IFERROR(VLOOKUP($B3855,APガラス性能一覧!$A$2:$M$6097,10,0),"")</f>
        <v/>
      </c>
      <c r="L3855" s="68" t="str">
        <f>IFERROR(VLOOKUP($B3855,APガラス性能一覧!$A$2:$M$6097,11,0),"")</f>
        <v/>
      </c>
      <c r="M3855" s="68" t="str">
        <f>IFERROR(VLOOKUP($B3855,APガラス性能一覧!$A$2:$M$6097,12,0),"")</f>
        <v/>
      </c>
      <c r="N3855" s="68" t="str">
        <f>IFERROR(VLOOKUP($B3855,APガラス性能一覧!$A$2:$M$6097,13,0),"")</f>
        <v/>
      </c>
    </row>
    <row r="3856" spans="2:14" x14ac:dyDescent="0.4">
      <c r="B3856" s="68" t="str">
        <f>IF($D$2="","",IF($E$2=0.65,IFERROR(IF(INDEX(APガラス性能一覧!A:A,MATCH(ROW(B3850),APガラス性能一覧!$O:$O,0))="","",INDEX(APガラス性能一覧!A:A,MATCH(ROW(B3850),APガラス性能一覧!$O:$O,0))),""),IFERROR(IF(INDEX(APガラス性能一覧!A:A,MATCH(ROW(B3850),APガラス性能一覧!$N:$N,0))="","",INDEX(APガラス性能一覧!A:A,MATCH(ROW(B3850),APガラス性能一覧!$N:$N,0))),"")))</f>
        <v/>
      </c>
      <c r="C3856" s="68" t="str">
        <f>IFERROR(VLOOKUP($B3856,APガラス性能一覧!$A$2:$M$6097,2,0),"")</f>
        <v/>
      </c>
      <c r="D3856" s="68" t="str">
        <f>IFERROR(VLOOKUP($B3856,APガラス性能一覧!$A$2:$M$6097,3,0),"")</f>
        <v/>
      </c>
      <c r="E3856" s="68" t="str">
        <f>IFERROR(VLOOKUP($B3856,APガラス性能一覧!$A$2:$M$6097,4,0),"")</f>
        <v/>
      </c>
      <c r="F3856" s="68" t="str">
        <f>IFERROR(VLOOKUP($B3856,APガラス性能一覧!$A$2:$M$6097,5,0),"")</f>
        <v/>
      </c>
      <c r="G3856" s="68" t="str">
        <f>IFERROR(VLOOKUP($B3856,APガラス性能一覧!$A$2:$M$6097,6,0),"")</f>
        <v/>
      </c>
      <c r="H3856" s="68" t="str">
        <f>IFERROR(VLOOKUP($B3856,APガラス性能一覧!$A$2:$M$6097,7,0),"")</f>
        <v/>
      </c>
      <c r="I3856" s="68" t="str">
        <f>IFERROR(VLOOKUP($B3856,APガラス性能一覧!$A$2:$M$6097,8,0),"")</f>
        <v/>
      </c>
      <c r="J3856" s="68" t="str">
        <f>IFERROR(VLOOKUP($B3856,APガラス性能一覧!$A$2:$M$6097,9,0),"")</f>
        <v/>
      </c>
      <c r="K3856" s="68" t="str">
        <f>IFERROR(VLOOKUP($B3856,APガラス性能一覧!$A$2:$M$6097,10,0),"")</f>
        <v/>
      </c>
      <c r="L3856" s="68" t="str">
        <f>IFERROR(VLOOKUP($B3856,APガラス性能一覧!$A$2:$M$6097,11,0),"")</f>
        <v/>
      </c>
      <c r="M3856" s="68" t="str">
        <f>IFERROR(VLOOKUP($B3856,APガラス性能一覧!$A$2:$M$6097,12,0),"")</f>
        <v/>
      </c>
      <c r="N3856" s="68" t="str">
        <f>IFERROR(VLOOKUP($B3856,APガラス性能一覧!$A$2:$M$6097,13,0),"")</f>
        <v/>
      </c>
    </row>
    <row r="3857" spans="2:14" x14ac:dyDescent="0.4">
      <c r="B3857" s="68" t="str">
        <f>IF($D$2="","",IF($E$2=0.65,IFERROR(IF(INDEX(APガラス性能一覧!A:A,MATCH(ROW(B3851),APガラス性能一覧!$O:$O,0))="","",INDEX(APガラス性能一覧!A:A,MATCH(ROW(B3851),APガラス性能一覧!$O:$O,0))),""),IFERROR(IF(INDEX(APガラス性能一覧!A:A,MATCH(ROW(B3851),APガラス性能一覧!$N:$N,0))="","",INDEX(APガラス性能一覧!A:A,MATCH(ROW(B3851),APガラス性能一覧!$N:$N,0))),"")))</f>
        <v/>
      </c>
      <c r="C3857" s="68" t="str">
        <f>IFERROR(VLOOKUP($B3857,APガラス性能一覧!$A$2:$M$6097,2,0),"")</f>
        <v/>
      </c>
      <c r="D3857" s="68" t="str">
        <f>IFERROR(VLOOKUP($B3857,APガラス性能一覧!$A$2:$M$6097,3,0),"")</f>
        <v/>
      </c>
      <c r="E3857" s="68" t="str">
        <f>IFERROR(VLOOKUP($B3857,APガラス性能一覧!$A$2:$M$6097,4,0),"")</f>
        <v/>
      </c>
      <c r="F3857" s="68" t="str">
        <f>IFERROR(VLOOKUP($B3857,APガラス性能一覧!$A$2:$M$6097,5,0),"")</f>
        <v/>
      </c>
      <c r="G3857" s="68" t="str">
        <f>IFERROR(VLOOKUP($B3857,APガラス性能一覧!$A$2:$M$6097,6,0),"")</f>
        <v/>
      </c>
      <c r="H3857" s="68" t="str">
        <f>IFERROR(VLOOKUP($B3857,APガラス性能一覧!$A$2:$M$6097,7,0),"")</f>
        <v/>
      </c>
      <c r="I3857" s="68" t="str">
        <f>IFERROR(VLOOKUP($B3857,APガラス性能一覧!$A$2:$M$6097,8,0),"")</f>
        <v/>
      </c>
      <c r="J3857" s="68" t="str">
        <f>IFERROR(VLOOKUP($B3857,APガラス性能一覧!$A$2:$M$6097,9,0),"")</f>
        <v/>
      </c>
      <c r="K3857" s="68" t="str">
        <f>IFERROR(VLOOKUP($B3857,APガラス性能一覧!$A$2:$M$6097,10,0),"")</f>
        <v/>
      </c>
      <c r="L3857" s="68" t="str">
        <f>IFERROR(VLOOKUP($B3857,APガラス性能一覧!$A$2:$M$6097,11,0),"")</f>
        <v/>
      </c>
      <c r="M3857" s="68" t="str">
        <f>IFERROR(VLOOKUP($B3857,APガラス性能一覧!$A$2:$M$6097,12,0),"")</f>
        <v/>
      </c>
      <c r="N3857" s="68" t="str">
        <f>IFERROR(VLOOKUP($B3857,APガラス性能一覧!$A$2:$M$6097,13,0),"")</f>
        <v/>
      </c>
    </row>
    <row r="3858" spans="2:14" x14ac:dyDescent="0.4">
      <c r="B3858" s="68" t="str">
        <f>IF($D$2="","",IF($E$2=0.65,IFERROR(IF(INDEX(APガラス性能一覧!A:A,MATCH(ROW(B3852),APガラス性能一覧!$O:$O,0))="","",INDEX(APガラス性能一覧!A:A,MATCH(ROW(B3852),APガラス性能一覧!$O:$O,0))),""),IFERROR(IF(INDEX(APガラス性能一覧!A:A,MATCH(ROW(B3852),APガラス性能一覧!$N:$N,0))="","",INDEX(APガラス性能一覧!A:A,MATCH(ROW(B3852),APガラス性能一覧!$N:$N,0))),"")))</f>
        <v/>
      </c>
      <c r="C3858" s="68" t="str">
        <f>IFERROR(VLOOKUP($B3858,APガラス性能一覧!$A$2:$M$6097,2,0),"")</f>
        <v/>
      </c>
      <c r="D3858" s="68" t="str">
        <f>IFERROR(VLOOKUP($B3858,APガラス性能一覧!$A$2:$M$6097,3,0),"")</f>
        <v/>
      </c>
      <c r="E3858" s="68" t="str">
        <f>IFERROR(VLOOKUP($B3858,APガラス性能一覧!$A$2:$M$6097,4,0),"")</f>
        <v/>
      </c>
      <c r="F3858" s="68" t="str">
        <f>IFERROR(VLOOKUP($B3858,APガラス性能一覧!$A$2:$M$6097,5,0),"")</f>
        <v/>
      </c>
      <c r="G3858" s="68" t="str">
        <f>IFERROR(VLOOKUP($B3858,APガラス性能一覧!$A$2:$M$6097,6,0),"")</f>
        <v/>
      </c>
      <c r="H3858" s="68" t="str">
        <f>IFERROR(VLOOKUP($B3858,APガラス性能一覧!$A$2:$M$6097,7,0),"")</f>
        <v/>
      </c>
      <c r="I3858" s="68" t="str">
        <f>IFERROR(VLOOKUP($B3858,APガラス性能一覧!$A$2:$M$6097,8,0),"")</f>
        <v/>
      </c>
      <c r="J3858" s="68" t="str">
        <f>IFERROR(VLOOKUP($B3858,APガラス性能一覧!$A$2:$M$6097,9,0),"")</f>
        <v/>
      </c>
      <c r="K3858" s="68" t="str">
        <f>IFERROR(VLOOKUP($B3858,APガラス性能一覧!$A$2:$M$6097,10,0),"")</f>
        <v/>
      </c>
      <c r="L3858" s="68" t="str">
        <f>IFERROR(VLOOKUP($B3858,APガラス性能一覧!$A$2:$M$6097,11,0),"")</f>
        <v/>
      </c>
      <c r="M3858" s="68" t="str">
        <f>IFERROR(VLOOKUP($B3858,APガラス性能一覧!$A$2:$M$6097,12,0),"")</f>
        <v/>
      </c>
      <c r="N3858" s="68" t="str">
        <f>IFERROR(VLOOKUP($B3858,APガラス性能一覧!$A$2:$M$6097,13,0),"")</f>
        <v/>
      </c>
    </row>
    <row r="3859" spans="2:14" x14ac:dyDescent="0.4">
      <c r="B3859" s="68" t="str">
        <f>IF($D$2="","",IF($E$2=0.65,IFERROR(IF(INDEX(APガラス性能一覧!A:A,MATCH(ROW(B3853),APガラス性能一覧!$O:$O,0))="","",INDEX(APガラス性能一覧!A:A,MATCH(ROW(B3853),APガラス性能一覧!$O:$O,0))),""),IFERROR(IF(INDEX(APガラス性能一覧!A:A,MATCH(ROW(B3853),APガラス性能一覧!$N:$N,0))="","",INDEX(APガラス性能一覧!A:A,MATCH(ROW(B3853),APガラス性能一覧!$N:$N,0))),"")))</f>
        <v/>
      </c>
      <c r="C3859" s="68" t="str">
        <f>IFERROR(VLOOKUP($B3859,APガラス性能一覧!$A$2:$M$6097,2,0),"")</f>
        <v/>
      </c>
      <c r="D3859" s="68" t="str">
        <f>IFERROR(VLOOKUP($B3859,APガラス性能一覧!$A$2:$M$6097,3,0),"")</f>
        <v/>
      </c>
      <c r="E3859" s="68" t="str">
        <f>IFERROR(VLOOKUP($B3859,APガラス性能一覧!$A$2:$M$6097,4,0),"")</f>
        <v/>
      </c>
      <c r="F3859" s="68" t="str">
        <f>IFERROR(VLOOKUP($B3859,APガラス性能一覧!$A$2:$M$6097,5,0),"")</f>
        <v/>
      </c>
      <c r="G3859" s="68" t="str">
        <f>IFERROR(VLOOKUP($B3859,APガラス性能一覧!$A$2:$M$6097,6,0),"")</f>
        <v/>
      </c>
      <c r="H3859" s="68" t="str">
        <f>IFERROR(VLOOKUP($B3859,APガラス性能一覧!$A$2:$M$6097,7,0),"")</f>
        <v/>
      </c>
      <c r="I3859" s="68" t="str">
        <f>IFERROR(VLOOKUP($B3859,APガラス性能一覧!$A$2:$M$6097,8,0),"")</f>
        <v/>
      </c>
      <c r="J3859" s="68" t="str">
        <f>IFERROR(VLOOKUP($B3859,APガラス性能一覧!$A$2:$M$6097,9,0),"")</f>
        <v/>
      </c>
      <c r="K3859" s="68" t="str">
        <f>IFERROR(VLOOKUP($B3859,APガラス性能一覧!$A$2:$M$6097,10,0),"")</f>
        <v/>
      </c>
      <c r="L3859" s="68" t="str">
        <f>IFERROR(VLOOKUP($B3859,APガラス性能一覧!$A$2:$M$6097,11,0),"")</f>
        <v/>
      </c>
      <c r="M3859" s="68" t="str">
        <f>IFERROR(VLOOKUP($B3859,APガラス性能一覧!$A$2:$M$6097,12,0),"")</f>
        <v/>
      </c>
      <c r="N3859" s="68" t="str">
        <f>IFERROR(VLOOKUP($B3859,APガラス性能一覧!$A$2:$M$6097,13,0),"")</f>
        <v/>
      </c>
    </row>
    <row r="3860" spans="2:14" x14ac:dyDescent="0.4">
      <c r="B3860" s="68" t="str">
        <f>IF($D$2="","",IF($E$2=0.65,IFERROR(IF(INDEX(APガラス性能一覧!A:A,MATCH(ROW(B3854),APガラス性能一覧!$O:$O,0))="","",INDEX(APガラス性能一覧!A:A,MATCH(ROW(B3854),APガラス性能一覧!$O:$O,0))),""),IFERROR(IF(INDEX(APガラス性能一覧!A:A,MATCH(ROW(B3854),APガラス性能一覧!$N:$N,0))="","",INDEX(APガラス性能一覧!A:A,MATCH(ROW(B3854),APガラス性能一覧!$N:$N,0))),"")))</f>
        <v/>
      </c>
      <c r="C3860" s="68" t="str">
        <f>IFERROR(VLOOKUP($B3860,APガラス性能一覧!$A$2:$M$6097,2,0),"")</f>
        <v/>
      </c>
      <c r="D3860" s="68" t="str">
        <f>IFERROR(VLOOKUP($B3860,APガラス性能一覧!$A$2:$M$6097,3,0),"")</f>
        <v/>
      </c>
      <c r="E3860" s="68" t="str">
        <f>IFERROR(VLOOKUP($B3860,APガラス性能一覧!$A$2:$M$6097,4,0),"")</f>
        <v/>
      </c>
      <c r="F3860" s="68" t="str">
        <f>IFERROR(VLOOKUP($B3860,APガラス性能一覧!$A$2:$M$6097,5,0),"")</f>
        <v/>
      </c>
      <c r="G3860" s="68" t="str">
        <f>IFERROR(VLOOKUP($B3860,APガラス性能一覧!$A$2:$M$6097,6,0),"")</f>
        <v/>
      </c>
      <c r="H3860" s="68" t="str">
        <f>IFERROR(VLOOKUP($B3860,APガラス性能一覧!$A$2:$M$6097,7,0),"")</f>
        <v/>
      </c>
      <c r="I3860" s="68" t="str">
        <f>IFERROR(VLOOKUP($B3860,APガラス性能一覧!$A$2:$M$6097,8,0),"")</f>
        <v/>
      </c>
      <c r="J3860" s="68" t="str">
        <f>IFERROR(VLOOKUP($B3860,APガラス性能一覧!$A$2:$M$6097,9,0),"")</f>
        <v/>
      </c>
      <c r="K3860" s="68" t="str">
        <f>IFERROR(VLOOKUP($B3860,APガラス性能一覧!$A$2:$M$6097,10,0),"")</f>
        <v/>
      </c>
      <c r="L3860" s="68" t="str">
        <f>IFERROR(VLOOKUP($B3860,APガラス性能一覧!$A$2:$M$6097,11,0),"")</f>
        <v/>
      </c>
      <c r="M3860" s="68" t="str">
        <f>IFERROR(VLOOKUP($B3860,APガラス性能一覧!$A$2:$M$6097,12,0),"")</f>
        <v/>
      </c>
      <c r="N3860" s="68" t="str">
        <f>IFERROR(VLOOKUP($B3860,APガラス性能一覧!$A$2:$M$6097,13,0),"")</f>
        <v/>
      </c>
    </row>
    <row r="3861" spans="2:14" x14ac:dyDescent="0.4">
      <c r="B3861" s="68" t="str">
        <f>IF($D$2="","",IF($E$2=0.65,IFERROR(IF(INDEX(APガラス性能一覧!A:A,MATCH(ROW(B3855),APガラス性能一覧!$O:$O,0))="","",INDEX(APガラス性能一覧!A:A,MATCH(ROW(B3855),APガラス性能一覧!$O:$O,0))),""),IFERROR(IF(INDEX(APガラス性能一覧!A:A,MATCH(ROW(B3855),APガラス性能一覧!$N:$N,0))="","",INDEX(APガラス性能一覧!A:A,MATCH(ROW(B3855),APガラス性能一覧!$N:$N,0))),"")))</f>
        <v/>
      </c>
      <c r="C3861" s="68" t="str">
        <f>IFERROR(VLOOKUP($B3861,APガラス性能一覧!$A$2:$M$6097,2,0),"")</f>
        <v/>
      </c>
      <c r="D3861" s="68" t="str">
        <f>IFERROR(VLOOKUP($B3861,APガラス性能一覧!$A$2:$M$6097,3,0),"")</f>
        <v/>
      </c>
      <c r="E3861" s="68" t="str">
        <f>IFERROR(VLOOKUP($B3861,APガラス性能一覧!$A$2:$M$6097,4,0),"")</f>
        <v/>
      </c>
      <c r="F3861" s="68" t="str">
        <f>IFERROR(VLOOKUP($B3861,APガラス性能一覧!$A$2:$M$6097,5,0),"")</f>
        <v/>
      </c>
      <c r="G3861" s="68" t="str">
        <f>IFERROR(VLOOKUP($B3861,APガラス性能一覧!$A$2:$M$6097,6,0),"")</f>
        <v/>
      </c>
      <c r="H3861" s="68" t="str">
        <f>IFERROR(VLOOKUP($B3861,APガラス性能一覧!$A$2:$M$6097,7,0),"")</f>
        <v/>
      </c>
      <c r="I3861" s="68" t="str">
        <f>IFERROR(VLOOKUP($B3861,APガラス性能一覧!$A$2:$M$6097,8,0),"")</f>
        <v/>
      </c>
      <c r="J3861" s="68" t="str">
        <f>IFERROR(VLOOKUP($B3861,APガラス性能一覧!$A$2:$M$6097,9,0),"")</f>
        <v/>
      </c>
      <c r="K3861" s="68" t="str">
        <f>IFERROR(VLOOKUP($B3861,APガラス性能一覧!$A$2:$M$6097,10,0),"")</f>
        <v/>
      </c>
      <c r="L3861" s="68" t="str">
        <f>IFERROR(VLOOKUP($B3861,APガラス性能一覧!$A$2:$M$6097,11,0),"")</f>
        <v/>
      </c>
      <c r="M3861" s="68" t="str">
        <f>IFERROR(VLOOKUP($B3861,APガラス性能一覧!$A$2:$M$6097,12,0),"")</f>
        <v/>
      </c>
      <c r="N3861" s="68" t="str">
        <f>IFERROR(VLOOKUP($B3861,APガラス性能一覧!$A$2:$M$6097,13,0),"")</f>
        <v/>
      </c>
    </row>
    <row r="3862" spans="2:14" x14ac:dyDescent="0.4">
      <c r="B3862" s="68" t="str">
        <f>IF($D$2="","",IF($E$2=0.65,IFERROR(IF(INDEX(APガラス性能一覧!A:A,MATCH(ROW(B3856),APガラス性能一覧!$O:$O,0))="","",INDEX(APガラス性能一覧!A:A,MATCH(ROW(B3856),APガラス性能一覧!$O:$O,0))),""),IFERROR(IF(INDEX(APガラス性能一覧!A:A,MATCH(ROW(B3856),APガラス性能一覧!$N:$N,0))="","",INDEX(APガラス性能一覧!A:A,MATCH(ROW(B3856),APガラス性能一覧!$N:$N,0))),"")))</f>
        <v/>
      </c>
      <c r="C3862" s="68" t="str">
        <f>IFERROR(VLOOKUP($B3862,APガラス性能一覧!$A$2:$M$6097,2,0),"")</f>
        <v/>
      </c>
      <c r="D3862" s="68" t="str">
        <f>IFERROR(VLOOKUP($B3862,APガラス性能一覧!$A$2:$M$6097,3,0),"")</f>
        <v/>
      </c>
      <c r="E3862" s="68" t="str">
        <f>IFERROR(VLOOKUP($B3862,APガラス性能一覧!$A$2:$M$6097,4,0),"")</f>
        <v/>
      </c>
      <c r="F3862" s="68" t="str">
        <f>IFERROR(VLOOKUP($B3862,APガラス性能一覧!$A$2:$M$6097,5,0),"")</f>
        <v/>
      </c>
      <c r="G3862" s="68" t="str">
        <f>IFERROR(VLOOKUP($B3862,APガラス性能一覧!$A$2:$M$6097,6,0),"")</f>
        <v/>
      </c>
      <c r="H3862" s="68" t="str">
        <f>IFERROR(VLOOKUP($B3862,APガラス性能一覧!$A$2:$M$6097,7,0),"")</f>
        <v/>
      </c>
      <c r="I3862" s="68" t="str">
        <f>IFERROR(VLOOKUP($B3862,APガラス性能一覧!$A$2:$M$6097,8,0),"")</f>
        <v/>
      </c>
      <c r="J3862" s="68" t="str">
        <f>IFERROR(VLOOKUP($B3862,APガラス性能一覧!$A$2:$M$6097,9,0),"")</f>
        <v/>
      </c>
      <c r="K3862" s="68" t="str">
        <f>IFERROR(VLOOKUP($B3862,APガラス性能一覧!$A$2:$M$6097,10,0),"")</f>
        <v/>
      </c>
      <c r="L3862" s="68" t="str">
        <f>IFERROR(VLOOKUP($B3862,APガラス性能一覧!$A$2:$M$6097,11,0),"")</f>
        <v/>
      </c>
      <c r="M3862" s="68" t="str">
        <f>IFERROR(VLOOKUP($B3862,APガラス性能一覧!$A$2:$M$6097,12,0),"")</f>
        <v/>
      </c>
      <c r="N3862" s="68" t="str">
        <f>IFERROR(VLOOKUP($B3862,APガラス性能一覧!$A$2:$M$6097,13,0),"")</f>
        <v/>
      </c>
    </row>
    <row r="3863" spans="2:14" x14ac:dyDescent="0.4">
      <c r="B3863" s="68" t="str">
        <f>IF($D$2="","",IF($E$2=0.65,IFERROR(IF(INDEX(APガラス性能一覧!A:A,MATCH(ROW(B3857),APガラス性能一覧!$O:$O,0))="","",INDEX(APガラス性能一覧!A:A,MATCH(ROW(B3857),APガラス性能一覧!$O:$O,0))),""),IFERROR(IF(INDEX(APガラス性能一覧!A:A,MATCH(ROW(B3857),APガラス性能一覧!$N:$N,0))="","",INDEX(APガラス性能一覧!A:A,MATCH(ROW(B3857),APガラス性能一覧!$N:$N,0))),"")))</f>
        <v/>
      </c>
      <c r="C3863" s="68" t="str">
        <f>IFERROR(VLOOKUP($B3863,APガラス性能一覧!$A$2:$M$6097,2,0),"")</f>
        <v/>
      </c>
      <c r="D3863" s="68" t="str">
        <f>IFERROR(VLOOKUP($B3863,APガラス性能一覧!$A$2:$M$6097,3,0),"")</f>
        <v/>
      </c>
      <c r="E3863" s="68" t="str">
        <f>IFERROR(VLOOKUP($B3863,APガラス性能一覧!$A$2:$M$6097,4,0),"")</f>
        <v/>
      </c>
      <c r="F3863" s="68" t="str">
        <f>IFERROR(VLOOKUP($B3863,APガラス性能一覧!$A$2:$M$6097,5,0),"")</f>
        <v/>
      </c>
      <c r="G3863" s="68" t="str">
        <f>IFERROR(VLOOKUP($B3863,APガラス性能一覧!$A$2:$M$6097,6,0),"")</f>
        <v/>
      </c>
      <c r="H3863" s="68" t="str">
        <f>IFERROR(VLOOKUP($B3863,APガラス性能一覧!$A$2:$M$6097,7,0),"")</f>
        <v/>
      </c>
      <c r="I3863" s="68" t="str">
        <f>IFERROR(VLOOKUP($B3863,APガラス性能一覧!$A$2:$M$6097,8,0),"")</f>
        <v/>
      </c>
      <c r="J3863" s="68" t="str">
        <f>IFERROR(VLOOKUP($B3863,APガラス性能一覧!$A$2:$M$6097,9,0),"")</f>
        <v/>
      </c>
      <c r="K3863" s="68" t="str">
        <f>IFERROR(VLOOKUP($B3863,APガラス性能一覧!$A$2:$M$6097,10,0),"")</f>
        <v/>
      </c>
      <c r="L3863" s="68" t="str">
        <f>IFERROR(VLOOKUP($B3863,APガラス性能一覧!$A$2:$M$6097,11,0),"")</f>
        <v/>
      </c>
      <c r="M3863" s="68" t="str">
        <f>IFERROR(VLOOKUP($B3863,APガラス性能一覧!$A$2:$M$6097,12,0),"")</f>
        <v/>
      </c>
      <c r="N3863" s="68" t="str">
        <f>IFERROR(VLOOKUP($B3863,APガラス性能一覧!$A$2:$M$6097,13,0),"")</f>
        <v/>
      </c>
    </row>
    <row r="3864" spans="2:14" x14ac:dyDescent="0.4">
      <c r="B3864" s="68" t="str">
        <f>IF($D$2="","",IF($E$2=0.65,IFERROR(IF(INDEX(APガラス性能一覧!A:A,MATCH(ROW(B3858),APガラス性能一覧!$O:$O,0))="","",INDEX(APガラス性能一覧!A:A,MATCH(ROW(B3858),APガラス性能一覧!$O:$O,0))),""),IFERROR(IF(INDEX(APガラス性能一覧!A:A,MATCH(ROW(B3858),APガラス性能一覧!$N:$N,0))="","",INDEX(APガラス性能一覧!A:A,MATCH(ROW(B3858),APガラス性能一覧!$N:$N,0))),"")))</f>
        <v/>
      </c>
      <c r="C3864" s="68" t="str">
        <f>IFERROR(VLOOKUP($B3864,APガラス性能一覧!$A$2:$M$6097,2,0),"")</f>
        <v/>
      </c>
      <c r="D3864" s="68" t="str">
        <f>IFERROR(VLOOKUP($B3864,APガラス性能一覧!$A$2:$M$6097,3,0),"")</f>
        <v/>
      </c>
      <c r="E3864" s="68" t="str">
        <f>IFERROR(VLOOKUP($B3864,APガラス性能一覧!$A$2:$M$6097,4,0),"")</f>
        <v/>
      </c>
      <c r="F3864" s="68" t="str">
        <f>IFERROR(VLOOKUP($B3864,APガラス性能一覧!$A$2:$M$6097,5,0),"")</f>
        <v/>
      </c>
      <c r="G3864" s="68" t="str">
        <f>IFERROR(VLOOKUP($B3864,APガラス性能一覧!$A$2:$M$6097,6,0),"")</f>
        <v/>
      </c>
      <c r="H3864" s="68" t="str">
        <f>IFERROR(VLOOKUP($B3864,APガラス性能一覧!$A$2:$M$6097,7,0),"")</f>
        <v/>
      </c>
      <c r="I3864" s="68" t="str">
        <f>IFERROR(VLOOKUP($B3864,APガラス性能一覧!$A$2:$M$6097,8,0),"")</f>
        <v/>
      </c>
      <c r="J3864" s="68" t="str">
        <f>IFERROR(VLOOKUP($B3864,APガラス性能一覧!$A$2:$M$6097,9,0),"")</f>
        <v/>
      </c>
      <c r="K3864" s="68" t="str">
        <f>IFERROR(VLOOKUP($B3864,APガラス性能一覧!$A$2:$M$6097,10,0),"")</f>
        <v/>
      </c>
      <c r="L3864" s="68" t="str">
        <f>IFERROR(VLOOKUP($B3864,APガラス性能一覧!$A$2:$M$6097,11,0),"")</f>
        <v/>
      </c>
      <c r="M3864" s="68" t="str">
        <f>IFERROR(VLOOKUP($B3864,APガラス性能一覧!$A$2:$M$6097,12,0),"")</f>
        <v/>
      </c>
      <c r="N3864" s="68" t="str">
        <f>IFERROR(VLOOKUP($B3864,APガラス性能一覧!$A$2:$M$6097,13,0),"")</f>
        <v/>
      </c>
    </row>
    <row r="3865" spans="2:14" x14ac:dyDescent="0.4">
      <c r="B3865" s="68" t="str">
        <f>IF($D$2="","",IF($E$2=0.65,IFERROR(IF(INDEX(APガラス性能一覧!A:A,MATCH(ROW(B3859),APガラス性能一覧!$O:$O,0))="","",INDEX(APガラス性能一覧!A:A,MATCH(ROW(B3859),APガラス性能一覧!$O:$O,0))),""),IFERROR(IF(INDEX(APガラス性能一覧!A:A,MATCH(ROW(B3859),APガラス性能一覧!$N:$N,0))="","",INDEX(APガラス性能一覧!A:A,MATCH(ROW(B3859),APガラス性能一覧!$N:$N,0))),"")))</f>
        <v/>
      </c>
      <c r="C3865" s="68" t="str">
        <f>IFERROR(VLOOKUP($B3865,APガラス性能一覧!$A$2:$M$6097,2,0),"")</f>
        <v/>
      </c>
      <c r="D3865" s="68" t="str">
        <f>IFERROR(VLOOKUP($B3865,APガラス性能一覧!$A$2:$M$6097,3,0),"")</f>
        <v/>
      </c>
      <c r="E3865" s="68" t="str">
        <f>IFERROR(VLOOKUP($B3865,APガラス性能一覧!$A$2:$M$6097,4,0),"")</f>
        <v/>
      </c>
      <c r="F3865" s="68" t="str">
        <f>IFERROR(VLOOKUP($B3865,APガラス性能一覧!$A$2:$M$6097,5,0),"")</f>
        <v/>
      </c>
      <c r="G3865" s="68" t="str">
        <f>IFERROR(VLOOKUP($B3865,APガラス性能一覧!$A$2:$M$6097,6,0),"")</f>
        <v/>
      </c>
      <c r="H3865" s="68" t="str">
        <f>IFERROR(VLOOKUP($B3865,APガラス性能一覧!$A$2:$M$6097,7,0),"")</f>
        <v/>
      </c>
      <c r="I3865" s="68" t="str">
        <f>IFERROR(VLOOKUP($B3865,APガラス性能一覧!$A$2:$M$6097,8,0),"")</f>
        <v/>
      </c>
      <c r="J3865" s="68" t="str">
        <f>IFERROR(VLOOKUP($B3865,APガラス性能一覧!$A$2:$M$6097,9,0),"")</f>
        <v/>
      </c>
      <c r="K3865" s="68" t="str">
        <f>IFERROR(VLOOKUP($B3865,APガラス性能一覧!$A$2:$M$6097,10,0),"")</f>
        <v/>
      </c>
      <c r="L3865" s="68" t="str">
        <f>IFERROR(VLOOKUP($B3865,APガラス性能一覧!$A$2:$M$6097,11,0),"")</f>
        <v/>
      </c>
      <c r="M3865" s="68" t="str">
        <f>IFERROR(VLOOKUP($B3865,APガラス性能一覧!$A$2:$M$6097,12,0),"")</f>
        <v/>
      </c>
      <c r="N3865" s="68" t="str">
        <f>IFERROR(VLOOKUP($B3865,APガラス性能一覧!$A$2:$M$6097,13,0),"")</f>
        <v/>
      </c>
    </row>
    <row r="3866" spans="2:14" x14ac:dyDescent="0.4">
      <c r="B3866" s="68" t="str">
        <f>IF($D$2="","",IF($E$2=0.65,IFERROR(IF(INDEX(APガラス性能一覧!A:A,MATCH(ROW(B3860),APガラス性能一覧!$O:$O,0))="","",INDEX(APガラス性能一覧!A:A,MATCH(ROW(B3860),APガラス性能一覧!$O:$O,0))),""),IFERROR(IF(INDEX(APガラス性能一覧!A:A,MATCH(ROW(B3860),APガラス性能一覧!$N:$N,0))="","",INDEX(APガラス性能一覧!A:A,MATCH(ROW(B3860),APガラス性能一覧!$N:$N,0))),"")))</f>
        <v/>
      </c>
      <c r="C3866" s="68" t="str">
        <f>IFERROR(VLOOKUP($B3866,APガラス性能一覧!$A$2:$M$6097,2,0),"")</f>
        <v/>
      </c>
      <c r="D3866" s="68" t="str">
        <f>IFERROR(VLOOKUP($B3866,APガラス性能一覧!$A$2:$M$6097,3,0),"")</f>
        <v/>
      </c>
      <c r="E3866" s="68" t="str">
        <f>IFERROR(VLOOKUP($B3866,APガラス性能一覧!$A$2:$M$6097,4,0),"")</f>
        <v/>
      </c>
      <c r="F3866" s="68" t="str">
        <f>IFERROR(VLOOKUP($B3866,APガラス性能一覧!$A$2:$M$6097,5,0),"")</f>
        <v/>
      </c>
      <c r="G3866" s="68" t="str">
        <f>IFERROR(VLOOKUP($B3866,APガラス性能一覧!$A$2:$M$6097,6,0),"")</f>
        <v/>
      </c>
      <c r="H3866" s="68" t="str">
        <f>IFERROR(VLOOKUP($B3866,APガラス性能一覧!$A$2:$M$6097,7,0),"")</f>
        <v/>
      </c>
      <c r="I3866" s="68" t="str">
        <f>IFERROR(VLOOKUP($B3866,APガラス性能一覧!$A$2:$M$6097,8,0),"")</f>
        <v/>
      </c>
      <c r="J3866" s="68" t="str">
        <f>IFERROR(VLOOKUP($B3866,APガラス性能一覧!$A$2:$M$6097,9,0),"")</f>
        <v/>
      </c>
      <c r="K3866" s="68" t="str">
        <f>IFERROR(VLOOKUP($B3866,APガラス性能一覧!$A$2:$M$6097,10,0),"")</f>
        <v/>
      </c>
      <c r="L3866" s="68" t="str">
        <f>IFERROR(VLOOKUP($B3866,APガラス性能一覧!$A$2:$M$6097,11,0),"")</f>
        <v/>
      </c>
      <c r="M3866" s="68" t="str">
        <f>IFERROR(VLOOKUP($B3866,APガラス性能一覧!$A$2:$M$6097,12,0),"")</f>
        <v/>
      </c>
      <c r="N3866" s="68" t="str">
        <f>IFERROR(VLOOKUP($B3866,APガラス性能一覧!$A$2:$M$6097,13,0),"")</f>
        <v/>
      </c>
    </row>
    <row r="3867" spans="2:14" x14ac:dyDescent="0.4">
      <c r="B3867" s="68" t="str">
        <f>IF($D$2="","",IF($E$2=0.65,IFERROR(IF(INDEX(APガラス性能一覧!A:A,MATCH(ROW(B3861),APガラス性能一覧!$O:$O,0))="","",INDEX(APガラス性能一覧!A:A,MATCH(ROW(B3861),APガラス性能一覧!$O:$O,0))),""),IFERROR(IF(INDEX(APガラス性能一覧!A:A,MATCH(ROW(B3861),APガラス性能一覧!$N:$N,0))="","",INDEX(APガラス性能一覧!A:A,MATCH(ROW(B3861),APガラス性能一覧!$N:$N,0))),"")))</f>
        <v/>
      </c>
      <c r="C3867" s="68" t="str">
        <f>IFERROR(VLOOKUP($B3867,APガラス性能一覧!$A$2:$M$6097,2,0),"")</f>
        <v/>
      </c>
      <c r="D3867" s="68" t="str">
        <f>IFERROR(VLOOKUP($B3867,APガラス性能一覧!$A$2:$M$6097,3,0),"")</f>
        <v/>
      </c>
      <c r="E3867" s="68" t="str">
        <f>IFERROR(VLOOKUP($B3867,APガラス性能一覧!$A$2:$M$6097,4,0),"")</f>
        <v/>
      </c>
      <c r="F3867" s="68" t="str">
        <f>IFERROR(VLOOKUP($B3867,APガラス性能一覧!$A$2:$M$6097,5,0),"")</f>
        <v/>
      </c>
      <c r="G3867" s="68" t="str">
        <f>IFERROR(VLOOKUP($B3867,APガラス性能一覧!$A$2:$M$6097,6,0),"")</f>
        <v/>
      </c>
      <c r="H3867" s="68" t="str">
        <f>IFERROR(VLOOKUP($B3867,APガラス性能一覧!$A$2:$M$6097,7,0),"")</f>
        <v/>
      </c>
      <c r="I3867" s="68" t="str">
        <f>IFERROR(VLOOKUP($B3867,APガラス性能一覧!$A$2:$M$6097,8,0),"")</f>
        <v/>
      </c>
      <c r="J3867" s="68" t="str">
        <f>IFERROR(VLOOKUP($B3867,APガラス性能一覧!$A$2:$M$6097,9,0),"")</f>
        <v/>
      </c>
      <c r="K3867" s="68" t="str">
        <f>IFERROR(VLOOKUP($B3867,APガラス性能一覧!$A$2:$M$6097,10,0),"")</f>
        <v/>
      </c>
      <c r="L3867" s="68" t="str">
        <f>IFERROR(VLOOKUP($B3867,APガラス性能一覧!$A$2:$M$6097,11,0),"")</f>
        <v/>
      </c>
      <c r="M3867" s="68" t="str">
        <f>IFERROR(VLOOKUP($B3867,APガラス性能一覧!$A$2:$M$6097,12,0),"")</f>
        <v/>
      </c>
      <c r="N3867" s="68" t="str">
        <f>IFERROR(VLOOKUP($B3867,APガラス性能一覧!$A$2:$M$6097,13,0),"")</f>
        <v/>
      </c>
    </row>
    <row r="3868" spans="2:14" x14ac:dyDescent="0.4">
      <c r="B3868" s="68" t="str">
        <f>IF($D$2="","",IF($E$2=0.65,IFERROR(IF(INDEX(APガラス性能一覧!A:A,MATCH(ROW(B3862),APガラス性能一覧!$O:$O,0))="","",INDEX(APガラス性能一覧!A:A,MATCH(ROW(B3862),APガラス性能一覧!$O:$O,0))),""),IFERROR(IF(INDEX(APガラス性能一覧!A:A,MATCH(ROW(B3862),APガラス性能一覧!$N:$N,0))="","",INDEX(APガラス性能一覧!A:A,MATCH(ROW(B3862),APガラス性能一覧!$N:$N,0))),"")))</f>
        <v/>
      </c>
      <c r="C3868" s="68" t="str">
        <f>IFERROR(VLOOKUP($B3868,APガラス性能一覧!$A$2:$M$6097,2,0),"")</f>
        <v/>
      </c>
      <c r="D3868" s="68" t="str">
        <f>IFERROR(VLOOKUP($B3868,APガラス性能一覧!$A$2:$M$6097,3,0),"")</f>
        <v/>
      </c>
      <c r="E3868" s="68" t="str">
        <f>IFERROR(VLOOKUP($B3868,APガラス性能一覧!$A$2:$M$6097,4,0),"")</f>
        <v/>
      </c>
      <c r="F3868" s="68" t="str">
        <f>IFERROR(VLOOKUP($B3868,APガラス性能一覧!$A$2:$M$6097,5,0),"")</f>
        <v/>
      </c>
      <c r="G3868" s="68" t="str">
        <f>IFERROR(VLOOKUP($B3868,APガラス性能一覧!$A$2:$M$6097,6,0),"")</f>
        <v/>
      </c>
      <c r="H3868" s="68" t="str">
        <f>IFERROR(VLOOKUP($B3868,APガラス性能一覧!$A$2:$M$6097,7,0),"")</f>
        <v/>
      </c>
      <c r="I3868" s="68" t="str">
        <f>IFERROR(VLOOKUP($B3868,APガラス性能一覧!$A$2:$M$6097,8,0),"")</f>
        <v/>
      </c>
      <c r="J3868" s="68" t="str">
        <f>IFERROR(VLOOKUP($B3868,APガラス性能一覧!$A$2:$M$6097,9,0),"")</f>
        <v/>
      </c>
      <c r="K3868" s="68" t="str">
        <f>IFERROR(VLOOKUP($B3868,APガラス性能一覧!$A$2:$M$6097,10,0),"")</f>
        <v/>
      </c>
      <c r="L3868" s="68" t="str">
        <f>IFERROR(VLOOKUP($B3868,APガラス性能一覧!$A$2:$M$6097,11,0),"")</f>
        <v/>
      </c>
      <c r="M3868" s="68" t="str">
        <f>IFERROR(VLOOKUP($B3868,APガラス性能一覧!$A$2:$M$6097,12,0),"")</f>
        <v/>
      </c>
      <c r="N3868" s="68" t="str">
        <f>IFERROR(VLOOKUP($B3868,APガラス性能一覧!$A$2:$M$6097,13,0),"")</f>
        <v/>
      </c>
    </row>
    <row r="3869" spans="2:14" x14ac:dyDescent="0.4">
      <c r="B3869" s="68" t="str">
        <f>IF($D$2="","",IF($E$2=0.65,IFERROR(IF(INDEX(APガラス性能一覧!A:A,MATCH(ROW(B3863),APガラス性能一覧!$O:$O,0))="","",INDEX(APガラス性能一覧!A:A,MATCH(ROW(B3863),APガラス性能一覧!$O:$O,0))),""),IFERROR(IF(INDEX(APガラス性能一覧!A:A,MATCH(ROW(B3863),APガラス性能一覧!$N:$N,0))="","",INDEX(APガラス性能一覧!A:A,MATCH(ROW(B3863),APガラス性能一覧!$N:$N,0))),"")))</f>
        <v/>
      </c>
      <c r="C3869" s="68" t="str">
        <f>IFERROR(VLOOKUP($B3869,APガラス性能一覧!$A$2:$M$6097,2,0),"")</f>
        <v/>
      </c>
      <c r="D3869" s="68" t="str">
        <f>IFERROR(VLOOKUP($B3869,APガラス性能一覧!$A$2:$M$6097,3,0),"")</f>
        <v/>
      </c>
      <c r="E3869" s="68" t="str">
        <f>IFERROR(VLOOKUP($B3869,APガラス性能一覧!$A$2:$M$6097,4,0),"")</f>
        <v/>
      </c>
      <c r="F3869" s="68" t="str">
        <f>IFERROR(VLOOKUP($B3869,APガラス性能一覧!$A$2:$M$6097,5,0),"")</f>
        <v/>
      </c>
      <c r="G3869" s="68" t="str">
        <f>IFERROR(VLOOKUP($B3869,APガラス性能一覧!$A$2:$M$6097,6,0),"")</f>
        <v/>
      </c>
      <c r="H3869" s="68" t="str">
        <f>IFERROR(VLOOKUP($B3869,APガラス性能一覧!$A$2:$M$6097,7,0),"")</f>
        <v/>
      </c>
      <c r="I3869" s="68" t="str">
        <f>IFERROR(VLOOKUP($B3869,APガラス性能一覧!$A$2:$M$6097,8,0),"")</f>
        <v/>
      </c>
      <c r="J3869" s="68" t="str">
        <f>IFERROR(VLOOKUP($B3869,APガラス性能一覧!$A$2:$M$6097,9,0),"")</f>
        <v/>
      </c>
      <c r="K3869" s="68" t="str">
        <f>IFERROR(VLOOKUP($B3869,APガラス性能一覧!$A$2:$M$6097,10,0),"")</f>
        <v/>
      </c>
      <c r="L3869" s="68" t="str">
        <f>IFERROR(VLOOKUP($B3869,APガラス性能一覧!$A$2:$M$6097,11,0),"")</f>
        <v/>
      </c>
      <c r="M3869" s="68" t="str">
        <f>IFERROR(VLOOKUP($B3869,APガラス性能一覧!$A$2:$M$6097,12,0),"")</f>
        <v/>
      </c>
      <c r="N3869" s="68" t="str">
        <f>IFERROR(VLOOKUP($B3869,APガラス性能一覧!$A$2:$M$6097,13,0),"")</f>
        <v/>
      </c>
    </row>
    <row r="3870" spans="2:14" x14ac:dyDescent="0.4">
      <c r="B3870" s="68" t="str">
        <f>IF($D$2="","",IF($E$2=0.65,IFERROR(IF(INDEX(APガラス性能一覧!A:A,MATCH(ROW(B3864),APガラス性能一覧!$O:$O,0))="","",INDEX(APガラス性能一覧!A:A,MATCH(ROW(B3864),APガラス性能一覧!$O:$O,0))),""),IFERROR(IF(INDEX(APガラス性能一覧!A:A,MATCH(ROW(B3864),APガラス性能一覧!$N:$N,0))="","",INDEX(APガラス性能一覧!A:A,MATCH(ROW(B3864),APガラス性能一覧!$N:$N,0))),"")))</f>
        <v/>
      </c>
      <c r="C3870" s="68" t="str">
        <f>IFERROR(VLOOKUP($B3870,APガラス性能一覧!$A$2:$M$6097,2,0),"")</f>
        <v/>
      </c>
      <c r="D3870" s="68" t="str">
        <f>IFERROR(VLOOKUP($B3870,APガラス性能一覧!$A$2:$M$6097,3,0),"")</f>
        <v/>
      </c>
      <c r="E3870" s="68" t="str">
        <f>IFERROR(VLOOKUP($B3870,APガラス性能一覧!$A$2:$M$6097,4,0),"")</f>
        <v/>
      </c>
      <c r="F3870" s="68" t="str">
        <f>IFERROR(VLOOKUP($B3870,APガラス性能一覧!$A$2:$M$6097,5,0),"")</f>
        <v/>
      </c>
      <c r="G3870" s="68" t="str">
        <f>IFERROR(VLOOKUP($B3870,APガラス性能一覧!$A$2:$M$6097,6,0),"")</f>
        <v/>
      </c>
      <c r="H3870" s="68" t="str">
        <f>IFERROR(VLOOKUP($B3870,APガラス性能一覧!$A$2:$M$6097,7,0),"")</f>
        <v/>
      </c>
      <c r="I3870" s="68" t="str">
        <f>IFERROR(VLOOKUP($B3870,APガラス性能一覧!$A$2:$M$6097,8,0),"")</f>
        <v/>
      </c>
      <c r="J3870" s="68" t="str">
        <f>IFERROR(VLOOKUP($B3870,APガラス性能一覧!$A$2:$M$6097,9,0),"")</f>
        <v/>
      </c>
      <c r="K3870" s="68" t="str">
        <f>IFERROR(VLOOKUP($B3870,APガラス性能一覧!$A$2:$M$6097,10,0),"")</f>
        <v/>
      </c>
      <c r="L3870" s="68" t="str">
        <f>IFERROR(VLOOKUP($B3870,APガラス性能一覧!$A$2:$M$6097,11,0),"")</f>
        <v/>
      </c>
      <c r="M3870" s="68" t="str">
        <f>IFERROR(VLOOKUP($B3870,APガラス性能一覧!$A$2:$M$6097,12,0),"")</f>
        <v/>
      </c>
      <c r="N3870" s="68" t="str">
        <f>IFERROR(VLOOKUP($B3870,APガラス性能一覧!$A$2:$M$6097,13,0),"")</f>
        <v/>
      </c>
    </row>
    <row r="3871" spans="2:14" x14ac:dyDescent="0.4">
      <c r="B3871" s="68" t="str">
        <f>IF($D$2="","",IF($E$2=0.65,IFERROR(IF(INDEX(APガラス性能一覧!A:A,MATCH(ROW(B3865),APガラス性能一覧!$O:$O,0))="","",INDEX(APガラス性能一覧!A:A,MATCH(ROW(B3865),APガラス性能一覧!$O:$O,0))),""),IFERROR(IF(INDEX(APガラス性能一覧!A:A,MATCH(ROW(B3865),APガラス性能一覧!$N:$N,0))="","",INDEX(APガラス性能一覧!A:A,MATCH(ROW(B3865),APガラス性能一覧!$N:$N,0))),"")))</f>
        <v/>
      </c>
      <c r="C3871" s="68" t="str">
        <f>IFERROR(VLOOKUP($B3871,APガラス性能一覧!$A$2:$M$6097,2,0),"")</f>
        <v/>
      </c>
      <c r="D3871" s="68" t="str">
        <f>IFERROR(VLOOKUP($B3871,APガラス性能一覧!$A$2:$M$6097,3,0),"")</f>
        <v/>
      </c>
      <c r="E3871" s="68" t="str">
        <f>IFERROR(VLOOKUP($B3871,APガラス性能一覧!$A$2:$M$6097,4,0),"")</f>
        <v/>
      </c>
      <c r="F3871" s="68" t="str">
        <f>IFERROR(VLOOKUP($B3871,APガラス性能一覧!$A$2:$M$6097,5,0),"")</f>
        <v/>
      </c>
      <c r="G3871" s="68" t="str">
        <f>IFERROR(VLOOKUP($B3871,APガラス性能一覧!$A$2:$M$6097,6,0),"")</f>
        <v/>
      </c>
      <c r="H3871" s="68" t="str">
        <f>IFERROR(VLOOKUP($B3871,APガラス性能一覧!$A$2:$M$6097,7,0),"")</f>
        <v/>
      </c>
      <c r="I3871" s="68" t="str">
        <f>IFERROR(VLOOKUP($B3871,APガラス性能一覧!$A$2:$M$6097,8,0),"")</f>
        <v/>
      </c>
      <c r="J3871" s="68" t="str">
        <f>IFERROR(VLOOKUP($B3871,APガラス性能一覧!$A$2:$M$6097,9,0),"")</f>
        <v/>
      </c>
      <c r="K3871" s="68" t="str">
        <f>IFERROR(VLOOKUP($B3871,APガラス性能一覧!$A$2:$M$6097,10,0),"")</f>
        <v/>
      </c>
      <c r="L3871" s="68" t="str">
        <f>IFERROR(VLOOKUP($B3871,APガラス性能一覧!$A$2:$M$6097,11,0),"")</f>
        <v/>
      </c>
      <c r="M3871" s="68" t="str">
        <f>IFERROR(VLOOKUP($B3871,APガラス性能一覧!$A$2:$M$6097,12,0),"")</f>
        <v/>
      </c>
      <c r="N3871" s="68" t="str">
        <f>IFERROR(VLOOKUP($B3871,APガラス性能一覧!$A$2:$M$6097,13,0),"")</f>
        <v/>
      </c>
    </row>
    <row r="3872" spans="2:14" x14ac:dyDescent="0.4">
      <c r="B3872" s="68" t="str">
        <f>IF($D$2="","",IF($E$2=0.65,IFERROR(IF(INDEX(APガラス性能一覧!A:A,MATCH(ROW(B3866),APガラス性能一覧!$O:$O,0))="","",INDEX(APガラス性能一覧!A:A,MATCH(ROW(B3866),APガラス性能一覧!$O:$O,0))),""),IFERROR(IF(INDEX(APガラス性能一覧!A:A,MATCH(ROW(B3866),APガラス性能一覧!$N:$N,0))="","",INDEX(APガラス性能一覧!A:A,MATCH(ROW(B3866),APガラス性能一覧!$N:$N,0))),"")))</f>
        <v/>
      </c>
      <c r="C3872" s="68" t="str">
        <f>IFERROR(VLOOKUP($B3872,APガラス性能一覧!$A$2:$M$6097,2,0),"")</f>
        <v/>
      </c>
      <c r="D3872" s="68" t="str">
        <f>IFERROR(VLOOKUP($B3872,APガラス性能一覧!$A$2:$M$6097,3,0),"")</f>
        <v/>
      </c>
      <c r="E3872" s="68" t="str">
        <f>IFERROR(VLOOKUP($B3872,APガラス性能一覧!$A$2:$M$6097,4,0),"")</f>
        <v/>
      </c>
      <c r="F3872" s="68" t="str">
        <f>IFERROR(VLOOKUP($B3872,APガラス性能一覧!$A$2:$M$6097,5,0),"")</f>
        <v/>
      </c>
      <c r="G3872" s="68" t="str">
        <f>IFERROR(VLOOKUP($B3872,APガラス性能一覧!$A$2:$M$6097,6,0),"")</f>
        <v/>
      </c>
      <c r="H3872" s="68" t="str">
        <f>IFERROR(VLOOKUP($B3872,APガラス性能一覧!$A$2:$M$6097,7,0),"")</f>
        <v/>
      </c>
      <c r="I3872" s="68" t="str">
        <f>IFERROR(VLOOKUP($B3872,APガラス性能一覧!$A$2:$M$6097,8,0),"")</f>
        <v/>
      </c>
      <c r="J3872" s="68" t="str">
        <f>IFERROR(VLOOKUP($B3872,APガラス性能一覧!$A$2:$M$6097,9,0),"")</f>
        <v/>
      </c>
      <c r="K3872" s="68" t="str">
        <f>IFERROR(VLOOKUP($B3872,APガラス性能一覧!$A$2:$M$6097,10,0),"")</f>
        <v/>
      </c>
      <c r="L3872" s="68" t="str">
        <f>IFERROR(VLOOKUP($B3872,APガラス性能一覧!$A$2:$M$6097,11,0),"")</f>
        <v/>
      </c>
      <c r="M3872" s="68" t="str">
        <f>IFERROR(VLOOKUP($B3872,APガラス性能一覧!$A$2:$M$6097,12,0),"")</f>
        <v/>
      </c>
      <c r="N3872" s="68" t="str">
        <f>IFERROR(VLOOKUP($B3872,APガラス性能一覧!$A$2:$M$6097,13,0),"")</f>
        <v/>
      </c>
    </row>
    <row r="3873" spans="2:14" x14ac:dyDescent="0.4">
      <c r="B3873" s="68" t="str">
        <f>IF($D$2="","",IF($E$2=0.65,IFERROR(IF(INDEX(APガラス性能一覧!A:A,MATCH(ROW(B3867),APガラス性能一覧!$O:$O,0))="","",INDEX(APガラス性能一覧!A:A,MATCH(ROW(B3867),APガラス性能一覧!$O:$O,0))),""),IFERROR(IF(INDEX(APガラス性能一覧!A:A,MATCH(ROW(B3867),APガラス性能一覧!$N:$N,0))="","",INDEX(APガラス性能一覧!A:A,MATCH(ROW(B3867),APガラス性能一覧!$N:$N,0))),"")))</f>
        <v/>
      </c>
      <c r="C3873" s="68" t="str">
        <f>IFERROR(VLOOKUP($B3873,APガラス性能一覧!$A$2:$M$6097,2,0),"")</f>
        <v/>
      </c>
      <c r="D3873" s="68" t="str">
        <f>IFERROR(VLOOKUP($B3873,APガラス性能一覧!$A$2:$M$6097,3,0),"")</f>
        <v/>
      </c>
      <c r="E3873" s="68" t="str">
        <f>IFERROR(VLOOKUP($B3873,APガラス性能一覧!$A$2:$M$6097,4,0),"")</f>
        <v/>
      </c>
      <c r="F3873" s="68" t="str">
        <f>IFERROR(VLOOKUP($B3873,APガラス性能一覧!$A$2:$M$6097,5,0),"")</f>
        <v/>
      </c>
      <c r="G3873" s="68" t="str">
        <f>IFERROR(VLOOKUP($B3873,APガラス性能一覧!$A$2:$M$6097,6,0),"")</f>
        <v/>
      </c>
      <c r="H3873" s="68" t="str">
        <f>IFERROR(VLOOKUP($B3873,APガラス性能一覧!$A$2:$M$6097,7,0),"")</f>
        <v/>
      </c>
      <c r="I3873" s="68" t="str">
        <f>IFERROR(VLOOKUP($B3873,APガラス性能一覧!$A$2:$M$6097,8,0),"")</f>
        <v/>
      </c>
      <c r="J3873" s="68" t="str">
        <f>IFERROR(VLOOKUP($B3873,APガラス性能一覧!$A$2:$M$6097,9,0),"")</f>
        <v/>
      </c>
      <c r="K3873" s="68" t="str">
        <f>IFERROR(VLOOKUP($B3873,APガラス性能一覧!$A$2:$M$6097,10,0),"")</f>
        <v/>
      </c>
      <c r="L3873" s="68" t="str">
        <f>IFERROR(VLOOKUP($B3873,APガラス性能一覧!$A$2:$M$6097,11,0),"")</f>
        <v/>
      </c>
      <c r="M3873" s="68" t="str">
        <f>IFERROR(VLOOKUP($B3873,APガラス性能一覧!$A$2:$M$6097,12,0),"")</f>
        <v/>
      </c>
      <c r="N3873" s="68" t="str">
        <f>IFERROR(VLOOKUP($B3873,APガラス性能一覧!$A$2:$M$6097,13,0),"")</f>
        <v/>
      </c>
    </row>
    <row r="3874" spans="2:14" x14ac:dyDescent="0.4">
      <c r="B3874" s="68" t="str">
        <f>IF($D$2="","",IF($E$2=0.65,IFERROR(IF(INDEX(APガラス性能一覧!A:A,MATCH(ROW(B3868),APガラス性能一覧!$O:$O,0))="","",INDEX(APガラス性能一覧!A:A,MATCH(ROW(B3868),APガラス性能一覧!$O:$O,0))),""),IFERROR(IF(INDEX(APガラス性能一覧!A:A,MATCH(ROW(B3868),APガラス性能一覧!$N:$N,0))="","",INDEX(APガラス性能一覧!A:A,MATCH(ROW(B3868),APガラス性能一覧!$N:$N,0))),"")))</f>
        <v/>
      </c>
      <c r="C3874" s="68" t="str">
        <f>IFERROR(VLOOKUP($B3874,APガラス性能一覧!$A$2:$M$6097,2,0),"")</f>
        <v/>
      </c>
      <c r="D3874" s="68" t="str">
        <f>IFERROR(VLOOKUP($B3874,APガラス性能一覧!$A$2:$M$6097,3,0),"")</f>
        <v/>
      </c>
      <c r="E3874" s="68" t="str">
        <f>IFERROR(VLOOKUP($B3874,APガラス性能一覧!$A$2:$M$6097,4,0),"")</f>
        <v/>
      </c>
      <c r="F3874" s="68" t="str">
        <f>IFERROR(VLOOKUP($B3874,APガラス性能一覧!$A$2:$M$6097,5,0),"")</f>
        <v/>
      </c>
      <c r="G3874" s="68" t="str">
        <f>IFERROR(VLOOKUP($B3874,APガラス性能一覧!$A$2:$M$6097,6,0),"")</f>
        <v/>
      </c>
      <c r="H3874" s="68" t="str">
        <f>IFERROR(VLOOKUP($B3874,APガラス性能一覧!$A$2:$M$6097,7,0),"")</f>
        <v/>
      </c>
      <c r="I3874" s="68" t="str">
        <f>IFERROR(VLOOKUP($B3874,APガラス性能一覧!$A$2:$M$6097,8,0),"")</f>
        <v/>
      </c>
      <c r="J3874" s="68" t="str">
        <f>IFERROR(VLOOKUP($B3874,APガラス性能一覧!$A$2:$M$6097,9,0),"")</f>
        <v/>
      </c>
      <c r="K3874" s="68" t="str">
        <f>IFERROR(VLOOKUP($B3874,APガラス性能一覧!$A$2:$M$6097,10,0),"")</f>
        <v/>
      </c>
      <c r="L3874" s="68" t="str">
        <f>IFERROR(VLOOKUP($B3874,APガラス性能一覧!$A$2:$M$6097,11,0),"")</f>
        <v/>
      </c>
      <c r="M3874" s="68" t="str">
        <f>IFERROR(VLOOKUP($B3874,APガラス性能一覧!$A$2:$M$6097,12,0),"")</f>
        <v/>
      </c>
      <c r="N3874" s="68" t="str">
        <f>IFERROR(VLOOKUP($B3874,APガラス性能一覧!$A$2:$M$6097,13,0),"")</f>
        <v/>
      </c>
    </row>
    <row r="3875" spans="2:14" x14ac:dyDescent="0.4">
      <c r="B3875" s="68" t="str">
        <f>IF($D$2="","",IF($E$2=0.65,IFERROR(IF(INDEX(APガラス性能一覧!A:A,MATCH(ROW(B3869),APガラス性能一覧!$O:$O,0))="","",INDEX(APガラス性能一覧!A:A,MATCH(ROW(B3869),APガラス性能一覧!$O:$O,0))),""),IFERROR(IF(INDEX(APガラス性能一覧!A:A,MATCH(ROW(B3869),APガラス性能一覧!$N:$N,0))="","",INDEX(APガラス性能一覧!A:A,MATCH(ROW(B3869),APガラス性能一覧!$N:$N,0))),"")))</f>
        <v/>
      </c>
      <c r="C3875" s="68" t="str">
        <f>IFERROR(VLOOKUP($B3875,APガラス性能一覧!$A$2:$M$6097,2,0),"")</f>
        <v/>
      </c>
      <c r="D3875" s="68" t="str">
        <f>IFERROR(VLOOKUP($B3875,APガラス性能一覧!$A$2:$M$6097,3,0),"")</f>
        <v/>
      </c>
      <c r="E3875" s="68" t="str">
        <f>IFERROR(VLOOKUP($B3875,APガラス性能一覧!$A$2:$M$6097,4,0),"")</f>
        <v/>
      </c>
      <c r="F3875" s="68" t="str">
        <f>IFERROR(VLOOKUP($B3875,APガラス性能一覧!$A$2:$M$6097,5,0),"")</f>
        <v/>
      </c>
      <c r="G3875" s="68" t="str">
        <f>IFERROR(VLOOKUP($B3875,APガラス性能一覧!$A$2:$M$6097,6,0),"")</f>
        <v/>
      </c>
      <c r="H3875" s="68" t="str">
        <f>IFERROR(VLOOKUP($B3875,APガラス性能一覧!$A$2:$M$6097,7,0),"")</f>
        <v/>
      </c>
      <c r="I3875" s="68" t="str">
        <f>IFERROR(VLOOKUP($B3875,APガラス性能一覧!$A$2:$M$6097,8,0),"")</f>
        <v/>
      </c>
      <c r="J3875" s="68" t="str">
        <f>IFERROR(VLOOKUP($B3875,APガラス性能一覧!$A$2:$M$6097,9,0),"")</f>
        <v/>
      </c>
      <c r="K3875" s="68" t="str">
        <f>IFERROR(VLOOKUP($B3875,APガラス性能一覧!$A$2:$M$6097,10,0),"")</f>
        <v/>
      </c>
      <c r="L3875" s="68" t="str">
        <f>IFERROR(VLOOKUP($B3875,APガラス性能一覧!$A$2:$M$6097,11,0),"")</f>
        <v/>
      </c>
      <c r="M3875" s="68" t="str">
        <f>IFERROR(VLOOKUP($B3875,APガラス性能一覧!$A$2:$M$6097,12,0),"")</f>
        <v/>
      </c>
      <c r="N3875" s="68" t="str">
        <f>IFERROR(VLOOKUP($B3875,APガラス性能一覧!$A$2:$M$6097,13,0),"")</f>
        <v/>
      </c>
    </row>
    <row r="3876" spans="2:14" x14ac:dyDescent="0.4">
      <c r="B3876" s="68" t="str">
        <f>IF($D$2="","",IF($E$2=0.65,IFERROR(IF(INDEX(APガラス性能一覧!A:A,MATCH(ROW(B3870),APガラス性能一覧!$O:$O,0))="","",INDEX(APガラス性能一覧!A:A,MATCH(ROW(B3870),APガラス性能一覧!$O:$O,0))),""),IFERROR(IF(INDEX(APガラス性能一覧!A:A,MATCH(ROW(B3870),APガラス性能一覧!$N:$N,0))="","",INDEX(APガラス性能一覧!A:A,MATCH(ROW(B3870),APガラス性能一覧!$N:$N,0))),"")))</f>
        <v/>
      </c>
      <c r="C3876" s="68" t="str">
        <f>IFERROR(VLOOKUP($B3876,APガラス性能一覧!$A$2:$M$6097,2,0),"")</f>
        <v/>
      </c>
      <c r="D3876" s="68" t="str">
        <f>IFERROR(VLOOKUP($B3876,APガラス性能一覧!$A$2:$M$6097,3,0),"")</f>
        <v/>
      </c>
      <c r="E3876" s="68" t="str">
        <f>IFERROR(VLOOKUP($B3876,APガラス性能一覧!$A$2:$M$6097,4,0),"")</f>
        <v/>
      </c>
      <c r="F3876" s="68" t="str">
        <f>IFERROR(VLOOKUP($B3876,APガラス性能一覧!$A$2:$M$6097,5,0),"")</f>
        <v/>
      </c>
      <c r="G3876" s="68" t="str">
        <f>IFERROR(VLOOKUP($B3876,APガラス性能一覧!$A$2:$M$6097,6,0),"")</f>
        <v/>
      </c>
      <c r="H3876" s="68" t="str">
        <f>IFERROR(VLOOKUP($B3876,APガラス性能一覧!$A$2:$M$6097,7,0),"")</f>
        <v/>
      </c>
      <c r="I3876" s="68" t="str">
        <f>IFERROR(VLOOKUP($B3876,APガラス性能一覧!$A$2:$M$6097,8,0),"")</f>
        <v/>
      </c>
      <c r="J3876" s="68" t="str">
        <f>IFERROR(VLOOKUP($B3876,APガラス性能一覧!$A$2:$M$6097,9,0),"")</f>
        <v/>
      </c>
      <c r="K3876" s="68" t="str">
        <f>IFERROR(VLOOKUP($B3876,APガラス性能一覧!$A$2:$M$6097,10,0),"")</f>
        <v/>
      </c>
      <c r="L3876" s="68" t="str">
        <f>IFERROR(VLOOKUP($B3876,APガラス性能一覧!$A$2:$M$6097,11,0),"")</f>
        <v/>
      </c>
      <c r="M3876" s="68" t="str">
        <f>IFERROR(VLOOKUP($B3876,APガラス性能一覧!$A$2:$M$6097,12,0),"")</f>
        <v/>
      </c>
      <c r="N3876" s="68" t="str">
        <f>IFERROR(VLOOKUP($B3876,APガラス性能一覧!$A$2:$M$6097,13,0),"")</f>
        <v/>
      </c>
    </row>
    <row r="3877" spans="2:14" x14ac:dyDescent="0.4">
      <c r="B3877" s="68" t="str">
        <f>IF($D$2="","",IF($E$2=0.65,IFERROR(IF(INDEX(APガラス性能一覧!A:A,MATCH(ROW(B3871),APガラス性能一覧!$O:$O,0))="","",INDEX(APガラス性能一覧!A:A,MATCH(ROW(B3871),APガラス性能一覧!$O:$O,0))),""),IFERROR(IF(INDEX(APガラス性能一覧!A:A,MATCH(ROW(B3871),APガラス性能一覧!$N:$N,0))="","",INDEX(APガラス性能一覧!A:A,MATCH(ROW(B3871),APガラス性能一覧!$N:$N,0))),"")))</f>
        <v/>
      </c>
      <c r="C3877" s="68" t="str">
        <f>IFERROR(VLOOKUP($B3877,APガラス性能一覧!$A$2:$M$6097,2,0),"")</f>
        <v/>
      </c>
      <c r="D3877" s="68" t="str">
        <f>IFERROR(VLOOKUP($B3877,APガラス性能一覧!$A$2:$M$6097,3,0),"")</f>
        <v/>
      </c>
      <c r="E3877" s="68" t="str">
        <f>IFERROR(VLOOKUP($B3877,APガラス性能一覧!$A$2:$M$6097,4,0),"")</f>
        <v/>
      </c>
      <c r="F3877" s="68" t="str">
        <f>IFERROR(VLOOKUP($B3877,APガラス性能一覧!$A$2:$M$6097,5,0),"")</f>
        <v/>
      </c>
      <c r="G3877" s="68" t="str">
        <f>IFERROR(VLOOKUP($B3877,APガラス性能一覧!$A$2:$M$6097,6,0),"")</f>
        <v/>
      </c>
      <c r="H3877" s="68" t="str">
        <f>IFERROR(VLOOKUP($B3877,APガラス性能一覧!$A$2:$M$6097,7,0),"")</f>
        <v/>
      </c>
      <c r="I3877" s="68" t="str">
        <f>IFERROR(VLOOKUP($B3877,APガラス性能一覧!$A$2:$M$6097,8,0),"")</f>
        <v/>
      </c>
      <c r="J3877" s="68" t="str">
        <f>IFERROR(VLOOKUP($B3877,APガラス性能一覧!$A$2:$M$6097,9,0),"")</f>
        <v/>
      </c>
      <c r="K3877" s="68" t="str">
        <f>IFERROR(VLOOKUP($B3877,APガラス性能一覧!$A$2:$M$6097,10,0),"")</f>
        <v/>
      </c>
      <c r="L3877" s="68" t="str">
        <f>IFERROR(VLOOKUP($B3877,APガラス性能一覧!$A$2:$M$6097,11,0),"")</f>
        <v/>
      </c>
      <c r="M3877" s="68" t="str">
        <f>IFERROR(VLOOKUP($B3877,APガラス性能一覧!$A$2:$M$6097,12,0),"")</f>
        <v/>
      </c>
      <c r="N3877" s="68" t="str">
        <f>IFERROR(VLOOKUP($B3877,APガラス性能一覧!$A$2:$M$6097,13,0),"")</f>
        <v/>
      </c>
    </row>
    <row r="3878" spans="2:14" x14ac:dyDescent="0.4">
      <c r="B3878" s="68" t="str">
        <f>IF($D$2="","",IF($E$2=0.65,IFERROR(IF(INDEX(APガラス性能一覧!A:A,MATCH(ROW(B3872),APガラス性能一覧!$O:$O,0))="","",INDEX(APガラス性能一覧!A:A,MATCH(ROW(B3872),APガラス性能一覧!$O:$O,0))),""),IFERROR(IF(INDEX(APガラス性能一覧!A:A,MATCH(ROW(B3872),APガラス性能一覧!$N:$N,0))="","",INDEX(APガラス性能一覧!A:A,MATCH(ROW(B3872),APガラス性能一覧!$N:$N,0))),"")))</f>
        <v/>
      </c>
      <c r="C3878" s="68" t="str">
        <f>IFERROR(VLOOKUP($B3878,APガラス性能一覧!$A$2:$M$6097,2,0),"")</f>
        <v/>
      </c>
      <c r="D3878" s="68" t="str">
        <f>IFERROR(VLOOKUP($B3878,APガラス性能一覧!$A$2:$M$6097,3,0),"")</f>
        <v/>
      </c>
      <c r="E3878" s="68" t="str">
        <f>IFERROR(VLOOKUP($B3878,APガラス性能一覧!$A$2:$M$6097,4,0),"")</f>
        <v/>
      </c>
      <c r="F3878" s="68" t="str">
        <f>IFERROR(VLOOKUP($B3878,APガラス性能一覧!$A$2:$M$6097,5,0),"")</f>
        <v/>
      </c>
      <c r="G3878" s="68" t="str">
        <f>IFERROR(VLOOKUP($B3878,APガラス性能一覧!$A$2:$M$6097,6,0),"")</f>
        <v/>
      </c>
      <c r="H3878" s="68" t="str">
        <f>IFERROR(VLOOKUP($B3878,APガラス性能一覧!$A$2:$M$6097,7,0),"")</f>
        <v/>
      </c>
      <c r="I3878" s="68" t="str">
        <f>IFERROR(VLOOKUP($B3878,APガラス性能一覧!$A$2:$M$6097,8,0),"")</f>
        <v/>
      </c>
      <c r="J3878" s="68" t="str">
        <f>IFERROR(VLOOKUP($B3878,APガラス性能一覧!$A$2:$M$6097,9,0),"")</f>
        <v/>
      </c>
      <c r="K3878" s="68" t="str">
        <f>IFERROR(VLOOKUP($B3878,APガラス性能一覧!$A$2:$M$6097,10,0),"")</f>
        <v/>
      </c>
      <c r="L3878" s="68" t="str">
        <f>IFERROR(VLOOKUP($B3878,APガラス性能一覧!$A$2:$M$6097,11,0),"")</f>
        <v/>
      </c>
      <c r="M3878" s="68" t="str">
        <f>IFERROR(VLOOKUP($B3878,APガラス性能一覧!$A$2:$M$6097,12,0),"")</f>
        <v/>
      </c>
      <c r="N3878" s="68" t="str">
        <f>IFERROR(VLOOKUP($B3878,APガラス性能一覧!$A$2:$M$6097,13,0),"")</f>
        <v/>
      </c>
    </row>
    <row r="3879" spans="2:14" x14ac:dyDescent="0.4">
      <c r="B3879" s="68" t="str">
        <f>IF($D$2="","",IF($E$2=0.65,IFERROR(IF(INDEX(APガラス性能一覧!A:A,MATCH(ROW(B3873),APガラス性能一覧!$O:$O,0))="","",INDEX(APガラス性能一覧!A:A,MATCH(ROW(B3873),APガラス性能一覧!$O:$O,0))),""),IFERROR(IF(INDEX(APガラス性能一覧!A:A,MATCH(ROW(B3873),APガラス性能一覧!$N:$N,0))="","",INDEX(APガラス性能一覧!A:A,MATCH(ROW(B3873),APガラス性能一覧!$N:$N,0))),"")))</f>
        <v/>
      </c>
      <c r="C3879" s="68" t="str">
        <f>IFERROR(VLOOKUP($B3879,APガラス性能一覧!$A$2:$M$6097,2,0),"")</f>
        <v/>
      </c>
      <c r="D3879" s="68" t="str">
        <f>IFERROR(VLOOKUP($B3879,APガラス性能一覧!$A$2:$M$6097,3,0),"")</f>
        <v/>
      </c>
      <c r="E3879" s="68" t="str">
        <f>IFERROR(VLOOKUP($B3879,APガラス性能一覧!$A$2:$M$6097,4,0),"")</f>
        <v/>
      </c>
      <c r="F3879" s="68" t="str">
        <f>IFERROR(VLOOKUP($B3879,APガラス性能一覧!$A$2:$M$6097,5,0),"")</f>
        <v/>
      </c>
      <c r="G3879" s="68" t="str">
        <f>IFERROR(VLOOKUP($B3879,APガラス性能一覧!$A$2:$M$6097,6,0),"")</f>
        <v/>
      </c>
      <c r="H3879" s="68" t="str">
        <f>IFERROR(VLOOKUP($B3879,APガラス性能一覧!$A$2:$M$6097,7,0),"")</f>
        <v/>
      </c>
      <c r="I3879" s="68" t="str">
        <f>IFERROR(VLOOKUP($B3879,APガラス性能一覧!$A$2:$M$6097,8,0),"")</f>
        <v/>
      </c>
      <c r="J3879" s="68" t="str">
        <f>IFERROR(VLOOKUP($B3879,APガラス性能一覧!$A$2:$M$6097,9,0),"")</f>
        <v/>
      </c>
      <c r="K3879" s="68" t="str">
        <f>IFERROR(VLOOKUP($B3879,APガラス性能一覧!$A$2:$M$6097,10,0),"")</f>
        <v/>
      </c>
      <c r="L3879" s="68" t="str">
        <f>IFERROR(VLOOKUP($B3879,APガラス性能一覧!$A$2:$M$6097,11,0),"")</f>
        <v/>
      </c>
      <c r="M3879" s="68" t="str">
        <f>IFERROR(VLOOKUP($B3879,APガラス性能一覧!$A$2:$M$6097,12,0),"")</f>
        <v/>
      </c>
      <c r="N3879" s="68" t="str">
        <f>IFERROR(VLOOKUP($B3879,APガラス性能一覧!$A$2:$M$6097,13,0),"")</f>
        <v/>
      </c>
    </row>
    <row r="3880" spans="2:14" x14ac:dyDescent="0.4">
      <c r="B3880" s="68" t="str">
        <f>IF($D$2="","",IF($E$2=0.65,IFERROR(IF(INDEX(APガラス性能一覧!A:A,MATCH(ROW(B3874),APガラス性能一覧!$O:$O,0))="","",INDEX(APガラス性能一覧!A:A,MATCH(ROW(B3874),APガラス性能一覧!$O:$O,0))),""),IFERROR(IF(INDEX(APガラス性能一覧!A:A,MATCH(ROW(B3874),APガラス性能一覧!$N:$N,0))="","",INDEX(APガラス性能一覧!A:A,MATCH(ROW(B3874),APガラス性能一覧!$N:$N,0))),"")))</f>
        <v/>
      </c>
      <c r="C3880" s="68" t="str">
        <f>IFERROR(VLOOKUP($B3880,APガラス性能一覧!$A$2:$M$6097,2,0),"")</f>
        <v/>
      </c>
      <c r="D3880" s="68" t="str">
        <f>IFERROR(VLOOKUP($B3880,APガラス性能一覧!$A$2:$M$6097,3,0),"")</f>
        <v/>
      </c>
      <c r="E3880" s="68" t="str">
        <f>IFERROR(VLOOKUP($B3880,APガラス性能一覧!$A$2:$M$6097,4,0),"")</f>
        <v/>
      </c>
      <c r="F3880" s="68" t="str">
        <f>IFERROR(VLOOKUP($B3880,APガラス性能一覧!$A$2:$M$6097,5,0),"")</f>
        <v/>
      </c>
      <c r="G3880" s="68" t="str">
        <f>IFERROR(VLOOKUP($B3880,APガラス性能一覧!$A$2:$M$6097,6,0),"")</f>
        <v/>
      </c>
      <c r="H3880" s="68" t="str">
        <f>IFERROR(VLOOKUP($B3880,APガラス性能一覧!$A$2:$M$6097,7,0),"")</f>
        <v/>
      </c>
      <c r="I3880" s="68" t="str">
        <f>IFERROR(VLOOKUP($B3880,APガラス性能一覧!$A$2:$M$6097,8,0),"")</f>
        <v/>
      </c>
      <c r="J3880" s="68" t="str">
        <f>IFERROR(VLOOKUP($B3880,APガラス性能一覧!$A$2:$M$6097,9,0),"")</f>
        <v/>
      </c>
      <c r="K3880" s="68" t="str">
        <f>IFERROR(VLOOKUP($B3880,APガラス性能一覧!$A$2:$M$6097,10,0),"")</f>
        <v/>
      </c>
      <c r="L3880" s="68" t="str">
        <f>IFERROR(VLOOKUP($B3880,APガラス性能一覧!$A$2:$M$6097,11,0),"")</f>
        <v/>
      </c>
      <c r="M3880" s="68" t="str">
        <f>IFERROR(VLOOKUP($B3880,APガラス性能一覧!$A$2:$M$6097,12,0),"")</f>
        <v/>
      </c>
      <c r="N3880" s="68" t="str">
        <f>IFERROR(VLOOKUP($B3880,APガラス性能一覧!$A$2:$M$6097,13,0),"")</f>
        <v/>
      </c>
    </row>
    <row r="3881" spans="2:14" x14ac:dyDescent="0.4">
      <c r="B3881" s="68" t="str">
        <f>IF($D$2="","",IF($E$2=0.65,IFERROR(IF(INDEX(APガラス性能一覧!A:A,MATCH(ROW(B3875),APガラス性能一覧!$O:$O,0))="","",INDEX(APガラス性能一覧!A:A,MATCH(ROW(B3875),APガラス性能一覧!$O:$O,0))),""),IFERROR(IF(INDEX(APガラス性能一覧!A:A,MATCH(ROW(B3875),APガラス性能一覧!$N:$N,0))="","",INDEX(APガラス性能一覧!A:A,MATCH(ROW(B3875),APガラス性能一覧!$N:$N,0))),"")))</f>
        <v/>
      </c>
      <c r="C3881" s="68" t="str">
        <f>IFERROR(VLOOKUP($B3881,APガラス性能一覧!$A$2:$M$6097,2,0),"")</f>
        <v/>
      </c>
      <c r="D3881" s="68" t="str">
        <f>IFERROR(VLOOKUP($B3881,APガラス性能一覧!$A$2:$M$6097,3,0),"")</f>
        <v/>
      </c>
      <c r="E3881" s="68" t="str">
        <f>IFERROR(VLOOKUP($B3881,APガラス性能一覧!$A$2:$M$6097,4,0),"")</f>
        <v/>
      </c>
      <c r="F3881" s="68" t="str">
        <f>IFERROR(VLOOKUP($B3881,APガラス性能一覧!$A$2:$M$6097,5,0),"")</f>
        <v/>
      </c>
      <c r="G3881" s="68" t="str">
        <f>IFERROR(VLOOKUP($B3881,APガラス性能一覧!$A$2:$M$6097,6,0),"")</f>
        <v/>
      </c>
      <c r="H3881" s="68" t="str">
        <f>IFERROR(VLOOKUP($B3881,APガラス性能一覧!$A$2:$M$6097,7,0),"")</f>
        <v/>
      </c>
      <c r="I3881" s="68" t="str">
        <f>IFERROR(VLOOKUP($B3881,APガラス性能一覧!$A$2:$M$6097,8,0),"")</f>
        <v/>
      </c>
      <c r="J3881" s="68" t="str">
        <f>IFERROR(VLOOKUP($B3881,APガラス性能一覧!$A$2:$M$6097,9,0),"")</f>
        <v/>
      </c>
      <c r="K3881" s="68" t="str">
        <f>IFERROR(VLOOKUP($B3881,APガラス性能一覧!$A$2:$M$6097,10,0),"")</f>
        <v/>
      </c>
      <c r="L3881" s="68" t="str">
        <f>IFERROR(VLOOKUP($B3881,APガラス性能一覧!$A$2:$M$6097,11,0),"")</f>
        <v/>
      </c>
      <c r="M3881" s="68" t="str">
        <f>IFERROR(VLOOKUP($B3881,APガラス性能一覧!$A$2:$M$6097,12,0),"")</f>
        <v/>
      </c>
      <c r="N3881" s="68" t="str">
        <f>IFERROR(VLOOKUP($B3881,APガラス性能一覧!$A$2:$M$6097,13,0),"")</f>
        <v/>
      </c>
    </row>
    <row r="3882" spans="2:14" x14ac:dyDescent="0.4">
      <c r="B3882" s="68" t="str">
        <f>IF($D$2="","",IF($E$2=0.65,IFERROR(IF(INDEX(APガラス性能一覧!A:A,MATCH(ROW(B3876),APガラス性能一覧!$O:$O,0))="","",INDEX(APガラス性能一覧!A:A,MATCH(ROW(B3876),APガラス性能一覧!$O:$O,0))),""),IFERROR(IF(INDEX(APガラス性能一覧!A:A,MATCH(ROW(B3876),APガラス性能一覧!$N:$N,0))="","",INDEX(APガラス性能一覧!A:A,MATCH(ROW(B3876),APガラス性能一覧!$N:$N,0))),"")))</f>
        <v/>
      </c>
      <c r="C3882" s="68" t="str">
        <f>IFERROR(VLOOKUP($B3882,APガラス性能一覧!$A$2:$M$6097,2,0),"")</f>
        <v/>
      </c>
      <c r="D3882" s="68" t="str">
        <f>IFERROR(VLOOKUP($B3882,APガラス性能一覧!$A$2:$M$6097,3,0),"")</f>
        <v/>
      </c>
      <c r="E3882" s="68" t="str">
        <f>IFERROR(VLOOKUP($B3882,APガラス性能一覧!$A$2:$M$6097,4,0),"")</f>
        <v/>
      </c>
      <c r="F3882" s="68" t="str">
        <f>IFERROR(VLOOKUP($B3882,APガラス性能一覧!$A$2:$M$6097,5,0),"")</f>
        <v/>
      </c>
      <c r="G3882" s="68" t="str">
        <f>IFERROR(VLOOKUP($B3882,APガラス性能一覧!$A$2:$M$6097,6,0),"")</f>
        <v/>
      </c>
      <c r="H3882" s="68" t="str">
        <f>IFERROR(VLOOKUP($B3882,APガラス性能一覧!$A$2:$M$6097,7,0),"")</f>
        <v/>
      </c>
      <c r="I3882" s="68" t="str">
        <f>IFERROR(VLOOKUP($B3882,APガラス性能一覧!$A$2:$M$6097,8,0),"")</f>
        <v/>
      </c>
      <c r="J3882" s="68" t="str">
        <f>IFERROR(VLOOKUP($B3882,APガラス性能一覧!$A$2:$M$6097,9,0),"")</f>
        <v/>
      </c>
      <c r="K3882" s="68" t="str">
        <f>IFERROR(VLOOKUP($B3882,APガラス性能一覧!$A$2:$M$6097,10,0),"")</f>
        <v/>
      </c>
      <c r="L3882" s="68" t="str">
        <f>IFERROR(VLOOKUP($B3882,APガラス性能一覧!$A$2:$M$6097,11,0),"")</f>
        <v/>
      </c>
      <c r="M3882" s="68" t="str">
        <f>IFERROR(VLOOKUP($B3882,APガラス性能一覧!$A$2:$M$6097,12,0),"")</f>
        <v/>
      </c>
      <c r="N3882" s="68" t="str">
        <f>IFERROR(VLOOKUP($B3882,APガラス性能一覧!$A$2:$M$6097,13,0),"")</f>
        <v/>
      </c>
    </row>
    <row r="3883" spans="2:14" x14ac:dyDescent="0.4">
      <c r="B3883" s="68" t="str">
        <f>IF($D$2="","",IF($E$2=0.65,IFERROR(IF(INDEX(APガラス性能一覧!A:A,MATCH(ROW(B3877),APガラス性能一覧!$O:$O,0))="","",INDEX(APガラス性能一覧!A:A,MATCH(ROW(B3877),APガラス性能一覧!$O:$O,0))),""),IFERROR(IF(INDEX(APガラス性能一覧!A:A,MATCH(ROW(B3877),APガラス性能一覧!$N:$N,0))="","",INDEX(APガラス性能一覧!A:A,MATCH(ROW(B3877),APガラス性能一覧!$N:$N,0))),"")))</f>
        <v/>
      </c>
      <c r="C3883" s="68" t="str">
        <f>IFERROR(VLOOKUP($B3883,APガラス性能一覧!$A$2:$M$6097,2,0),"")</f>
        <v/>
      </c>
      <c r="D3883" s="68" t="str">
        <f>IFERROR(VLOOKUP($B3883,APガラス性能一覧!$A$2:$M$6097,3,0),"")</f>
        <v/>
      </c>
      <c r="E3883" s="68" t="str">
        <f>IFERROR(VLOOKUP($B3883,APガラス性能一覧!$A$2:$M$6097,4,0),"")</f>
        <v/>
      </c>
      <c r="F3883" s="68" t="str">
        <f>IFERROR(VLOOKUP($B3883,APガラス性能一覧!$A$2:$M$6097,5,0),"")</f>
        <v/>
      </c>
      <c r="G3883" s="68" t="str">
        <f>IFERROR(VLOOKUP($B3883,APガラス性能一覧!$A$2:$M$6097,6,0),"")</f>
        <v/>
      </c>
      <c r="H3883" s="68" t="str">
        <f>IFERROR(VLOOKUP($B3883,APガラス性能一覧!$A$2:$M$6097,7,0),"")</f>
        <v/>
      </c>
      <c r="I3883" s="68" t="str">
        <f>IFERROR(VLOOKUP($B3883,APガラス性能一覧!$A$2:$M$6097,8,0),"")</f>
        <v/>
      </c>
      <c r="J3883" s="68" t="str">
        <f>IFERROR(VLOOKUP($B3883,APガラス性能一覧!$A$2:$M$6097,9,0),"")</f>
        <v/>
      </c>
      <c r="K3883" s="68" t="str">
        <f>IFERROR(VLOOKUP($B3883,APガラス性能一覧!$A$2:$M$6097,10,0),"")</f>
        <v/>
      </c>
      <c r="L3883" s="68" t="str">
        <f>IFERROR(VLOOKUP($B3883,APガラス性能一覧!$A$2:$M$6097,11,0),"")</f>
        <v/>
      </c>
      <c r="M3883" s="68" t="str">
        <f>IFERROR(VLOOKUP($B3883,APガラス性能一覧!$A$2:$M$6097,12,0),"")</f>
        <v/>
      </c>
      <c r="N3883" s="68" t="str">
        <f>IFERROR(VLOOKUP($B3883,APガラス性能一覧!$A$2:$M$6097,13,0),"")</f>
        <v/>
      </c>
    </row>
    <row r="3884" spans="2:14" x14ac:dyDescent="0.4">
      <c r="B3884" s="68" t="str">
        <f>IF($D$2="","",IF($E$2=0.65,IFERROR(IF(INDEX(APガラス性能一覧!A:A,MATCH(ROW(B3878),APガラス性能一覧!$O:$O,0))="","",INDEX(APガラス性能一覧!A:A,MATCH(ROW(B3878),APガラス性能一覧!$O:$O,0))),""),IFERROR(IF(INDEX(APガラス性能一覧!A:A,MATCH(ROW(B3878),APガラス性能一覧!$N:$N,0))="","",INDEX(APガラス性能一覧!A:A,MATCH(ROW(B3878),APガラス性能一覧!$N:$N,0))),"")))</f>
        <v/>
      </c>
      <c r="C3884" s="68" t="str">
        <f>IFERROR(VLOOKUP($B3884,APガラス性能一覧!$A$2:$M$6097,2,0),"")</f>
        <v/>
      </c>
      <c r="D3884" s="68" t="str">
        <f>IFERROR(VLOOKUP($B3884,APガラス性能一覧!$A$2:$M$6097,3,0),"")</f>
        <v/>
      </c>
      <c r="E3884" s="68" t="str">
        <f>IFERROR(VLOOKUP($B3884,APガラス性能一覧!$A$2:$M$6097,4,0),"")</f>
        <v/>
      </c>
      <c r="F3884" s="68" t="str">
        <f>IFERROR(VLOOKUP($B3884,APガラス性能一覧!$A$2:$M$6097,5,0),"")</f>
        <v/>
      </c>
      <c r="G3884" s="68" t="str">
        <f>IFERROR(VLOOKUP($B3884,APガラス性能一覧!$A$2:$M$6097,6,0),"")</f>
        <v/>
      </c>
      <c r="H3884" s="68" t="str">
        <f>IFERROR(VLOOKUP($B3884,APガラス性能一覧!$A$2:$M$6097,7,0),"")</f>
        <v/>
      </c>
      <c r="I3884" s="68" t="str">
        <f>IFERROR(VLOOKUP($B3884,APガラス性能一覧!$A$2:$M$6097,8,0),"")</f>
        <v/>
      </c>
      <c r="J3884" s="68" t="str">
        <f>IFERROR(VLOOKUP($B3884,APガラス性能一覧!$A$2:$M$6097,9,0),"")</f>
        <v/>
      </c>
      <c r="K3884" s="68" t="str">
        <f>IFERROR(VLOOKUP($B3884,APガラス性能一覧!$A$2:$M$6097,10,0),"")</f>
        <v/>
      </c>
      <c r="L3884" s="68" t="str">
        <f>IFERROR(VLOOKUP($B3884,APガラス性能一覧!$A$2:$M$6097,11,0),"")</f>
        <v/>
      </c>
      <c r="M3884" s="68" t="str">
        <f>IFERROR(VLOOKUP($B3884,APガラス性能一覧!$A$2:$M$6097,12,0),"")</f>
        <v/>
      </c>
      <c r="N3884" s="68" t="str">
        <f>IFERROR(VLOOKUP($B3884,APガラス性能一覧!$A$2:$M$6097,13,0),"")</f>
        <v/>
      </c>
    </row>
    <row r="3885" spans="2:14" x14ac:dyDescent="0.4">
      <c r="B3885" s="68" t="str">
        <f>IF($D$2="","",IF($E$2=0.65,IFERROR(IF(INDEX(APガラス性能一覧!A:A,MATCH(ROW(B3879),APガラス性能一覧!$O:$O,0))="","",INDEX(APガラス性能一覧!A:A,MATCH(ROW(B3879),APガラス性能一覧!$O:$O,0))),""),IFERROR(IF(INDEX(APガラス性能一覧!A:A,MATCH(ROW(B3879),APガラス性能一覧!$N:$N,0))="","",INDEX(APガラス性能一覧!A:A,MATCH(ROW(B3879),APガラス性能一覧!$N:$N,0))),"")))</f>
        <v/>
      </c>
      <c r="C3885" s="68" t="str">
        <f>IFERROR(VLOOKUP($B3885,APガラス性能一覧!$A$2:$M$6097,2,0),"")</f>
        <v/>
      </c>
      <c r="D3885" s="68" t="str">
        <f>IFERROR(VLOOKUP($B3885,APガラス性能一覧!$A$2:$M$6097,3,0),"")</f>
        <v/>
      </c>
      <c r="E3885" s="68" t="str">
        <f>IFERROR(VLOOKUP($B3885,APガラス性能一覧!$A$2:$M$6097,4,0),"")</f>
        <v/>
      </c>
      <c r="F3885" s="68" t="str">
        <f>IFERROR(VLOOKUP($B3885,APガラス性能一覧!$A$2:$M$6097,5,0),"")</f>
        <v/>
      </c>
      <c r="G3885" s="68" t="str">
        <f>IFERROR(VLOOKUP($B3885,APガラス性能一覧!$A$2:$M$6097,6,0),"")</f>
        <v/>
      </c>
      <c r="H3885" s="68" t="str">
        <f>IFERROR(VLOOKUP($B3885,APガラス性能一覧!$A$2:$M$6097,7,0),"")</f>
        <v/>
      </c>
      <c r="I3885" s="68" t="str">
        <f>IFERROR(VLOOKUP($B3885,APガラス性能一覧!$A$2:$M$6097,8,0),"")</f>
        <v/>
      </c>
      <c r="J3885" s="68" t="str">
        <f>IFERROR(VLOOKUP($B3885,APガラス性能一覧!$A$2:$M$6097,9,0),"")</f>
        <v/>
      </c>
      <c r="K3885" s="68" t="str">
        <f>IFERROR(VLOOKUP($B3885,APガラス性能一覧!$A$2:$M$6097,10,0),"")</f>
        <v/>
      </c>
      <c r="L3885" s="68" t="str">
        <f>IFERROR(VLOOKUP($B3885,APガラス性能一覧!$A$2:$M$6097,11,0),"")</f>
        <v/>
      </c>
      <c r="M3885" s="68" t="str">
        <f>IFERROR(VLOOKUP($B3885,APガラス性能一覧!$A$2:$M$6097,12,0),"")</f>
        <v/>
      </c>
      <c r="N3885" s="68" t="str">
        <f>IFERROR(VLOOKUP($B3885,APガラス性能一覧!$A$2:$M$6097,13,0),"")</f>
        <v/>
      </c>
    </row>
    <row r="3886" spans="2:14" x14ac:dyDescent="0.4">
      <c r="B3886" s="68" t="str">
        <f>IF($D$2="","",IF($E$2=0.65,IFERROR(IF(INDEX(APガラス性能一覧!A:A,MATCH(ROW(B3880),APガラス性能一覧!$O:$O,0))="","",INDEX(APガラス性能一覧!A:A,MATCH(ROW(B3880),APガラス性能一覧!$O:$O,0))),""),IFERROR(IF(INDEX(APガラス性能一覧!A:A,MATCH(ROW(B3880),APガラス性能一覧!$N:$N,0))="","",INDEX(APガラス性能一覧!A:A,MATCH(ROW(B3880),APガラス性能一覧!$N:$N,0))),"")))</f>
        <v/>
      </c>
      <c r="C3886" s="68" t="str">
        <f>IFERROR(VLOOKUP($B3886,APガラス性能一覧!$A$2:$M$6097,2,0),"")</f>
        <v/>
      </c>
      <c r="D3886" s="68" t="str">
        <f>IFERROR(VLOOKUP($B3886,APガラス性能一覧!$A$2:$M$6097,3,0),"")</f>
        <v/>
      </c>
      <c r="E3886" s="68" t="str">
        <f>IFERROR(VLOOKUP($B3886,APガラス性能一覧!$A$2:$M$6097,4,0),"")</f>
        <v/>
      </c>
      <c r="F3886" s="68" t="str">
        <f>IFERROR(VLOOKUP($B3886,APガラス性能一覧!$A$2:$M$6097,5,0),"")</f>
        <v/>
      </c>
      <c r="G3886" s="68" t="str">
        <f>IFERROR(VLOOKUP($B3886,APガラス性能一覧!$A$2:$M$6097,6,0),"")</f>
        <v/>
      </c>
      <c r="H3886" s="68" t="str">
        <f>IFERROR(VLOOKUP($B3886,APガラス性能一覧!$A$2:$M$6097,7,0),"")</f>
        <v/>
      </c>
      <c r="I3886" s="68" t="str">
        <f>IFERROR(VLOOKUP($B3886,APガラス性能一覧!$A$2:$M$6097,8,0),"")</f>
        <v/>
      </c>
      <c r="J3886" s="68" t="str">
        <f>IFERROR(VLOOKUP($B3886,APガラス性能一覧!$A$2:$M$6097,9,0),"")</f>
        <v/>
      </c>
      <c r="K3886" s="68" t="str">
        <f>IFERROR(VLOOKUP($B3886,APガラス性能一覧!$A$2:$M$6097,10,0),"")</f>
        <v/>
      </c>
      <c r="L3886" s="68" t="str">
        <f>IFERROR(VLOOKUP($B3886,APガラス性能一覧!$A$2:$M$6097,11,0),"")</f>
        <v/>
      </c>
      <c r="M3886" s="68" t="str">
        <f>IFERROR(VLOOKUP($B3886,APガラス性能一覧!$A$2:$M$6097,12,0),"")</f>
        <v/>
      </c>
      <c r="N3886" s="68" t="str">
        <f>IFERROR(VLOOKUP($B3886,APガラス性能一覧!$A$2:$M$6097,13,0),"")</f>
        <v/>
      </c>
    </row>
    <row r="3887" spans="2:14" x14ac:dyDescent="0.4">
      <c r="B3887" s="68" t="str">
        <f>IF($D$2="","",IF($E$2=0.65,IFERROR(IF(INDEX(APガラス性能一覧!A:A,MATCH(ROW(B3881),APガラス性能一覧!$O:$O,0))="","",INDEX(APガラス性能一覧!A:A,MATCH(ROW(B3881),APガラス性能一覧!$O:$O,0))),""),IFERROR(IF(INDEX(APガラス性能一覧!A:A,MATCH(ROW(B3881),APガラス性能一覧!$N:$N,0))="","",INDEX(APガラス性能一覧!A:A,MATCH(ROW(B3881),APガラス性能一覧!$N:$N,0))),"")))</f>
        <v/>
      </c>
      <c r="C3887" s="68" t="str">
        <f>IFERROR(VLOOKUP($B3887,APガラス性能一覧!$A$2:$M$6097,2,0),"")</f>
        <v/>
      </c>
      <c r="D3887" s="68" t="str">
        <f>IFERROR(VLOOKUP($B3887,APガラス性能一覧!$A$2:$M$6097,3,0),"")</f>
        <v/>
      </c>
      <c r="E3887" s="68" t="str">
        <f>IFERROR(VLOOKUP($B3887,APガラス性能一覧!$A$2:$M$6097,4,0),"")</f>
        <v/>
      </c>
      <c r="F3887" s="68" t="str">
        <f>IFERROR(VLOOKUP($B3887,APガラス性能一覧!$A$2:$M$6097,5,0),"")</f>
        <v/>
      </c>
      <c r="G3887" s="68" t="str">
        <f>IFERROR(VLOOKUP($B3887,APガラス性能一覧!$A$2:$M$6097,6,0),"")</f>
        <v/>
      </c>
      <c r="H3887" s="68" t="str">
        <f>IFERROR(VLOOKUP($B3887,APガラス性能一覧!$A$2:$M$6097,7,0),"")</f>
        <v/>
      </c>
      <c r="I3887" s="68" t="str">
        <f>IFERROR(VLOOKUP($B3887,APガラス性能一覧!$A$2:$M$6097,8,0),"")</f>
        <v/>
      </c>
      <c r="J3887" s="68" t="str">
        <f>IFERROR(VLOOKUP($B3887,APガラス性能一覧!$A$2:$M$6097,9,0),"")</f>
        <v/>
      </c>
      <c r="K3887" s="68" t="str">
        <f>IFERROR(VLOOKUP($B3887,APガラス性能一覧!$A$2:$M$6097,10,0),"")</f>
        <v/>
      </c>
      <c r="L3887" s="68" t="str">
        <f>IFERROR(VLOOKUP($B3887,APガラス性能一覧!$A$2:$M$6097,11,0),"")</f>
        <v/>
      </c>
      <c r="M3887" s="68" t="str">
        <f>IFERROR(VLOOKUP($B3887,APガラス性能一覧!$A$2:$M$6097,12,0),"")</f>
        <v/>
      </c>
      <c r="N3887" s="68" t="str">
        <f>IFERROR(VLOOKUP($B3887,APガラス性能一覧!$A$2:$M$6097,13,0),"")</f>
        <v/>
      </c>
    </row>
    <row r="3888" spans="2:14" x14ac:dyDescent="0.4">
      <c r="B3888" s="68" t="str">
        <f>IF($D$2="","",IF($E$2=0.65,IFERROR(IF(INDEX(APガラス性能一覧!A:A,MATCH(ROW(B3882),APガラス性能一覧!$O:$O,0))="","",INDEX(APガラス性能一覧!A:A,MATCH(ROW(B3882),APガラス性能一覧!$O:$O,0))),""),IFERROR(IF(INDEX(APガラス性能一覧!A:A,MATCH(ROW(B3882),APガラス性能一覧!$N:$N,0))="","",INDEX(APガラス性能一覧!A:A,MATCH(ROW(B3882),APガラス性能一覧!$N:$N,0))),"")))</f>
        <v/>
      </c>
      <c r="C3888" s="68" t="str">
        <f>IFERROR(VLOOKUP($B3888,APガラス性能一覧!$A$2:$M$6097,2,0),"")</f>
        <v/>
      </c>
      <c r="D3888" s="68" t="str">
        <f>IFERROR(VLOOKUP($B3888,APガラス性能一覧!$A$2:$M$6097,3,0),"")</f>
        <v/>
      </c>
      <c r="E3888" s="68" t="str">
        <f>IFERROR(VLOOKUP($B3888,APガラス性能一覧!$A$2:$M$6097,4,0),"")</f>
        <v/>
      </c>
      <c r="F3888" s="68" t="str">
        <f>IFERROR(VLOOKUP($B3888,APガラス性能一覧!$A$2:$M$6097,5,0),"")</f>
        <v/>
      </c>
      <c r="G3888" s="68" t="str">
        <f>IFERROR(VLOOKUP($B3888,APガラス性能一覧!$A$2:$M$6097,6,0),"")</f>
        <v/>
      </c>
      <c r="H3888" s="68" t="str">
        <f>IFERROR(VLOOKUP($B3888,APガラス性能一覧!$A$2:$M$6097,7,0),"")</f>
        <v/>
      </c>
      <c r="I3888" s="68" t="str">
        <f>IFERROR(VLOOKUP($B3888,APガラス性能一覧!$A$2:$M$6097,8,0),"")</f>
        <v/>
      </c>
      <c r="J3888" s="68" t="str">
        <f>IFERROR(VLOOKUP($B3888,APガラス性能一覧!$A$2:$M$6097,9,0),"")</f>
        <v/>
      </c>
      <c r="K3888" s="68" t="str">
        <f>IFERROR(VLOOKUP($B3888,APガラス性能一覧!$A$2:$M$6097,10,0),"")</f>
        <v/>
      </c>
      <c r="L3888" s="68" t="str">
        <f>IFERROR(VLOOKUP($B3888,APガラス性能一覧!$A$2:$M$6097,11,0),"")</f>
        <v/>
      </c>
      <c r="M3888" s="68" t="str">
        <f>IFERROR(VLOOKUP($B3888,APガラス性能一覧!$A$2:$M$6097,12,0),"")</f>
        <v/>
      </c>
      <c r="N3888" s="68" t="str">
        <f>IFERROR(VLOOKUP($B3888,APガラス性能一覧!$A$2:$M$6097,13,0),"")</f>
        <v/>
      </c>
    </row>
    <row r="3889" spans="2:14" x14ac:dyDescent="0.4">
      <c r="B3889" s="68" t="str">
        <f>IF($D$2="","",IF($E$2=0.65,IFERROR(IF(INDEX(APガラス性能一覧!A:A,MATCH(ROW(B3883),APガラス性能一覧!$O:$O,0))="","",INDEX(APガラス性能一覧!A:A,MATCH(ROW(B3883),APガラス性能一覧!$O:$O,0))),""),IFERROR(IF(INDEX(APガラス性能一覧!A:A,MATCH(ROW(B3883),APガラス性能一覧!$N:$N,0))="","",INDEX(APガラス性能一覧!A:A,MATCH(ROW(B3883),APガラス性能一覧!$N:$N,0))),"")))</f>
        <v/>
      </c>
      <c r="C3889" s="68" t="str">
        <f>IFERROR(VLOOKUP($B3889,APガラス性能一覧!$A$2:$M$6097,2,0),"")</f>
        <v/>
      </c>
      <c r="D3889" s="68" t="str">
        <f>IFERROR(VLOOKUP($B3889,APガラス性能一覧!$A$2:$M$6097,3,0),"")</f>
        <v/>
      </c>
      <c r="E3889" s="68" t="str">
        <f>IFERROR(VLOOKUP($B3889,APガラス性能一覧!$A$2:$M$6097,4,0),"")</f>
        <v/>
      </c>
      <c r="F3889" s="68" t="str">
        <f>IFERROR(VLOOKUP($B3889,APガラス性能一覧!$A$2:$M$6097,5,0),"")</f>
        <v/>
      </c>
      <c r="G3889" s="68" t="str">
        <f>IFERROR(VLOOKUP($B3889,APガラス性能一覧!$A$2:$M$6097,6,0),"")</f>
        <v/>
      </c>
      <c r="H3889" s="68" t="str">
        <f>IFERROR(VLOOKUP($B3889,APガラス性能一覧!$A$2:$M$6097,7,0),"")</f>
        <v/>
      </c>
      <c r="I3889" s="68" t="str">
        <f>IFERROR(VLOOKUP($B3889,APガラス性能一覧!$A$2:$M$6097,8,0),"")</f>
        <v/>
      </c>
      <c r="J3889" s="68" t="str">
        <f>IFERROR(VLOOKUP($B3889,APガラス性能一覧!$A$2:$M$6097,9,0),"")</f>
        <v/>
      </c>
      <c r="K3889" s="68" t="str">
        <f>IFERROR(VLOOKUP($B3889,APガラス性能一覧!$A$2:$M$6097,10,0),"")</f>
        <v/>
      </c>
      <c r="L3889" s="68" t="str">
        <f>IFERROR(VLOOKUP($B3889,APガラス性能一覧!$A$2:$M$6097,11,0),"")</f>
        <v/>
      </c>
      <c r="M3889" s="68" t="str">
        <f>IFERROR(VLOOKUP($B3889,APガラス性能一覧!$A$2:$M$6097,12,0),"")</f>
        <v/>
      </c>
      <c r="N3889" s="68" t="str">
        <f>IFERROR(VLOOKUP($B3889,APガラス性能一覧!$A$2:$M$6097,13,0),"")</f>
        <v/>
      </c>
    </row>
    <row r="3890" spans="2:14" x14ac:dyDescent="0.4">
      <c r="B3890" s="68" t="str">
        <f>IF($D$2="","",IF($E$2=0.65,IFERROR(IF(INDEX(APガラス性能一覧!A:A,MATCH(ROW(B3884),APガラス性能一覧!$O:$O,0))="","",INDEX(APガラス性能一覧!A:A,MATCH(ROW(B3884),APガラス性能一覧!$O:$O,0))),""),IFERROR(IF(INDEX(APガラス性能一覧!A:A,MATCH(ROW(B3884),APガラス性能一覧!$N:$N,0))="","",INDEX(APガラス性能一覧!A:A,MATCH(ROW(B3884),APガラス性能一覧!$N:$N,0))),"")))</f>
        <v/>
      </c>
      <c r="C3890" s="68" t="str">
        <f>IFERROR(VLOOKUP($B3890,APガラス性能一覧!$A$2:$M$6097,2,0),"")</f>
        <v/>
      </c>
      <c r="D3890" s="68" t="str">
        <f>IFERROR(VLOOKUP($B3890,APガラス性能一覧!$A$2:$M$6097,3,0),"")</f>
        <v/>
      </c>
      <c r="E3890" s="68" t="str">
        <f>IFERROR(VLOOKUP($B3890,APガラス性能一覧!$A$2:$M$6097,4,0),"")</f>
        <v/>
      </c>
      <c r="F3890" s="68" t="str">
        <f>IFERROR(VLOOKUP($B3890,APガラス性能一覧!$A$2:$M$6097,5,0),"")</f>
        <v/>
      </c>
      <c r="G3890" s="68" t="str">
        <f>IFERROR(VLOOKUP($B3890,APガラス性能一覧!$A$2:$M$6097,6,0),"")</f>
        <v/>
      </c>
      <c r="H3890" s="68" t="str">
        <f>IFERROR(VLOOKUP($B3890,APガラス性能一覧!$A$2:$M$6097,7,0),"")</f>
        <v/>
      </c>
      <c r="I3890" s="68" t="str">
        <f>IFERROR(VLOOKUP($B3890,APガラス性能一覧!$A$2:$M$6097,8,0),"")</f>
        <v/>
      </c>
      <c r="J3890" s="68" t="str">
        <f>IFERROR(VLOOKUP($B3890,APガラス性能一覧!$A$2:$M$6097,9,0),"")</f>
        <v/>
      </c>
      <c r="K3890" s="68" t="str">
        <f>IFERROR(VLOOKUP($B3890,APガラス性能一覧!$A$2:$M$6097,10,0),"")</f>
        <v/>
      </c>
      <c r="L3890" s="68" t="str">
        <f>IFERROR(VLOOKUP($B3890,APガラス性能一覧!$A$2:$M$6097,11,0),"")</f>
        <v/>
      </c>
      <c r="M3890" s="68" t="str">
        <f>IFERROR(VLOOKUP($B3890,APガラス性能一覧!$A$2:$M$6097,12,0),"")</f>
        <v/>
      </c>
      <c r="N3890" s="68" t="str">
        <f>IFERROR(VLOOKUP($B3890,APガラス性能一覧!$A$2:$M$6097,13,0),"")</f>
        <v/>
      </c>
    </row>
    <row r="3891" spans="2:14" x14ac:dyDescent="0.4">
      <c r="B3891" s="68" t="str">
        <f>IF($D$2="","",IF($E$2=0.65,IFERROR(IF(INDEX(APガラス性能一覧!A:A,MATCH(ROW(B3885),APガラス性能一覧!$O:$O,0))="","",INDEX(APガラス性能一覧!A:A,MATCH(ROW(B3885),APガラス性能一覧!$O:$O,0))),""),IFERROR(IF(INDEX(APガラス性能一覧!A:A,MATCH(ROW(B3885),APガラス性能一覧!$N:$N,0))="","",INDEX(APガラス性能一覧!A:A,MATCH(ROW(B3885),APガラス性能一覧!$N:$N,0))),"")))</f>
        <v/>
      </c>
      <c r="C3891" s="68" t="str">
        <f>IFERROR(VLOOKUP($B3891,APガラス性能一覧!$A$2:$M$6097,2,0),"")</f>
        <v/>
      </c>
      <c r="D3891" s="68" t="str">
        <f>IFERROR(VLOOKUP($B3891,APガラス性能一覧!$A$2:$M$6097,3,0),"")</f>
        <v/>
      </c>
      <c r="E3891" s="68" t="str">
        <f>IFERROR(VLOOKUP($B3891,APガラス性能一覧!$A$2:$M$6097,4,0),"")</f>
        <v/>
      </c>
      <c r="F3891" s="68" t="str">
        <f>IFERROR(VLOOKUP($B3891,APガラス性能一覧!$A$2:$M$6097,5,0),"")</f>
        <v/>
      </c>
      <c r="G3891" s="68" t="str">
        <f>IFERROR(VLOOKUP($B3891,APガラス性能一覧!$A$2:$M$6097,6,0),"")</f>
        <v/>
      </c>
      <c r="H3891" s="68" t="str">
        <f>IFERROR(VLOOKUP($B3891,APガラス性能一覧!$A$2:$M$6097,7,0),"")</f>
        <v/>
      </c>
      <c r="I3891" s="68" t="str">
        <f>IFERROR(VLOOKUP($B3891,APガラス性能一覧!$A$2:$M$6097,8,0),"")</f>
        <v/>
      </c>
      <c r="J3891" s="68" t="str">
        <f>IFERROR(VLOOKUP($B3891,APガラス性能一覧!$A$2:$M$6097,9,0),"")</f>
        <v/>
      </c>
      <c r="K3891" s="68" t="str">
        <f>IFERROR(VLOOKUP($B3891,APガラス性能一覧!$A$2:$M$6097,10,0),"")</f>
        <v/>
      </c>
      <c r="L3891" s="68" t="str">
        <f>IFERROR(VLOOKUP($B3891,APガラス性能一覧!$A$2:$M$6097,11,0),"")</f>
        <v/>
      </c>
      <c r="M3891" s="68" t="str">
        <f>IFERROR(VLOOKUP($B3891,APガラス性能一覧!$A$2:$M$6097,12,0),"")</f>
        <v/>
      </c>
      <c r="N3891" s="68" t="str">
        <f>IFERROR(VLOOKUP($B3891,APガラス性能一覧!$A$2:$M$6097,13,0),"")</f>
        <v/>
      </c>
    </row>
    <row r="3892" spans="2:14" x14ac:dyDescent="0.4">
      <c r="B3892" s="68" t="str">
        <f>IF($D$2="","",IF($E$2=0.65,IFERROR(IF(INDEX(APガラス性能一覧!A:A,MATCH(ROW(B3886),APガラス性能一覧!$O:$O,0))="","",INDEX(APガラス性能一覧!A:A,MATCH(ROW(B3886),APガラス性能一覧!$O:$O,0))),""),IFERROR(IF(INDEX(APガラス性能一覧!A:A,MATCH(ROW(B3886),APガラス性能一覧!$N:$N,0))="","",INDEX(APガラス性能一覧!A:A,MATCH(ROW(B3886),APガラス性能一覧!$N:$N,0))),"")))</f>
        <v/>
      </c>
      <c r="C3892" s="68" t="str">
        <f>IFERROR(VLOOKUP($B3892,APガラス性能一覧!$A$2:$M$6097,2,0),"")</f>
        <v/>
      </c>
      <c r="D3892" s="68" t="str">
        <f>IFERROR(VLOOKUP($B3892,APガラス性能一覧!$A$2:$M$6097,3,0),"")</f>
        <v/>
      </c>
      <c r="E3892" s="68" t="str">
        <f>IFERROR(VLOOKUP($B3892,APガラス性能一覧!$A$2:$M$6097,4,0),"")</f>
        <v/>
      </c>
      <c r="F3892" s="68" t="str">
        <f>IFERROR(VLOOKUP($B3892,APガラス性能一覧!$A$2:$M$6097,5,0),"")</f>
        <v/>
      </c>
      <c r="G3892" s="68" t="str">
        <f>IFERROR(VLOOKUP($B3892,APガラス性能一覧!$A$2:$M$6097,6,0),"")</f>
        <v/>
      </c>
      <c r="H3892" s="68" t="str">
        <f>IFERROR(VLOOKUP($B3892,APガラス性能一覧!$A$2:$M$6097,7,0),"")</f>
        <v/>
      </c>
      <c r="I3892" s="68" t="str">
        <f>IFERROR(VLOOKUP($B3892,APガラス性能一覧!$A$2:$M$6097,8,0),"")</f>
        <v/>
      </c>
      <c r="J3892" s="68" t="str">
        <f>IFERROR(VLOOKUP($B3892,APガラス性能一覧!$A$2:$M$6097,9,0),"")</f>
        <v/>
      </c>
      <c r="K3892" s="68" t="str">
        <f>IFERROR(VLOOKUP($B3892,APガラス性能一覧!$A$2:$M$6097,10,0),"")</f>
        <v/>
      </c>
      <c r="L3892" s="68" t="str">
        <f>IFERROR(VLOOKUP($B3892,APガラス性能一覧!$A$2:$M$6097,11,0),"")</f>
        <v/>
      </c>
      <c r="M3892" s="68" t="str">
        <f>IFERROR(VLOOKUP($B3892,APガラス性能一覧!$A$2:$M$6097,12,0),"")</f>
        <v/>
      </c>
      <c r="N3892" s="68" t="str">
        <f>IFERROR(VLOOKUP($B3892,APガラス性能一覧!$A$2:$M$6097,13,0),"")</f>
        <v/>
      </c>
    </row>
    <row r="3893" spans="2:14" x14ac:dyDescent="0.4">
      <c r="B3893" s="68" t="str">
        <f>IF($D$2="","",IF($E$2=0.65,IFERROR(IF(INDEX(APガラス性能一覧!A:A,MATCH(ROW(B3887),APガラス性能一覧!$O:$O,0))="","",INDEX(APガラス性能一覧!A:A,MATCH(ROW(B3887),APガラス性能一覧!$O:$O,0))),""),IFERROR(IF(INDEX(APガラス性能一覧!A:A,MATCH(ROW(B3887),APガラス性能一覧!$N:$N,0))="","",INDEX(APガラス性能一覧!A:A,MATCH(ROW(B3887),APガラス性能一覧!$N:$N,0))),"")))</f>
        <v/>
      </c>
      <c r="C3893" s="68" t="str">
        <f>IFERROR(VLOOKUP($B3893,APガラス性能一覧!$A$2:$M$6097,2,0),"")</f>
        <v/>
      </c>
      <c r="D3893" s="68" t="str">
        <f>IFERROR(VLOOKUP($B3893,APガラス性能一覧!$A$2:$M$6097,3,0),"")</f>
        <v/>
      </c>
      <c r="E3893" s="68" t="str">
        <f>IFERROR(VLOOKUP($B3893,APガラス性能一覧!$A$2:$M$6097,4,0),"")</f>
        <v/>
      </c>
      <c r="F3893" s="68" t="str">
        <f>IFERROR(VLOOKUP($B3893,APガラス性能一覧!$A$2:$M$6097,5,0),"")</f>
        <v/>
      </c>
      <c r="G3893" s="68" t="str">
        <f>IFERROR(VLOOKUP($B3893,APガラス性能一覧!$A$2:$M$6097,6,0),"")</f>
        <v/>
      </c>
      <c r="H3893" s="68" t="str">
        <f>IFERROR(VLOOKUP($B3893,APガラス性能一覧!$A$2:$M$6097,7,0),"")</f>
        <v/>
      </c>
      <c r="I3893" s="68" t="str">
        <f>IFERROR(VLOOKUP($B3893,APガラス性能一覧!$A$2:$M$6097,8,0),"")</f>
        <v/>
      </c>
      <c r="J3893" s="68" t="str">
        <f>IFERROR(VLOOKUP($B3893,APガラス性能一覧!$A$2:$M$6097,9,0),"")</f>
        <v/>
      </c>
      <c r="K3893" s="68" t="str">
        <f>IFERROR(VLOOKUP($B3893,APガラス性能一覧!$A$2:$M$6097,10,0),"")</f>
        <v/>
      </c>
      <c r="L3893" s="68" t="str">
        <f>IFERROR(VLOOKUP($B3893,APガラス性能一覧!$A$2:$M$6097,11,0),"")</f>
        <v/>
      </c>
      <c r="M3893" s="68" t="str">
        <f>IFERROR(VLOOKUP($B3893,APガラス性能一覧!$A$2:$M$6097,12,0),"")</f>
        <v/>
      </c>
      <c r="N3893" s="68" t="str">
        <f>IFERROR(VLOOKUP($B3893,APガラス性能一覧!$A$2:$M$6097,13,0),"")</f>
        <v/>
      </c>
    </row>
    <row r="3894" spans="2:14" x14ac:dyDescent="0.4">
      <c r="B3894" s="68" t="str">
        <f>IF($D$2="","",IF($E$2=0.65,IFERROR(IF(INDEX(APガラス性能一覧!A:A,MATCH(ROW(B3888),APガラス性能一覧!$O:$O,0))="","",INDEX(APガラス性能一覧!A:A,MATCH(ROW(B3888),APガラス性能一覧!$O:$O,0))),""),IFERROR(IF(INDEX(APガラス性能一覧!A:A,MATCH(ROW(B3888),APガラス性能一覧!$N:$N,0))="","",INDEX(APガラス性能一覧!A:A,MATCH(ROW(B3888),APガラス性能一覧!$N:$N,0))),"")))</f>
        <v/>
      </c>
      <c r="C3894" s="68" t="str">
        <f>IFERROR(VLOOKUP($B3894,APガラス性能一覧!$A$2:$M$6097,2,0),"")</f>
        <v/>
      </c>
      <c r="D3894" s="68" t="str">
        <f>IFERROR(VLOOKUP($B3894,APガラス性能一覧!$A$2:$M$6097,3,0),"")</f>
        <v/>
      </c>
      <c r="E3894" s="68" t="str">
        <f>IFERROR(VLOOKUP($B3894,APガラス性能一覧!$A$2:$M$6097,4,0),"")</f>
        <v/>
      </c>
      <c r="F3894" s="68" t="str">
        <f>IFERROR(VLOOKUP($B3894,APガラス性能一覧!$A$2:$M$6097,5,0),"")</f>
        <v/>
      </c>
      <c r="G3894" s="68" t="str">
        <f>IFERROR(VLOOKUP($B3894,APガラス性能一覧!$A$2:$M$6097,6,0),"")</f>
        <v/>
      </c>
      <c r="H3894" s="68" t="str">
        <f>IFERROR(VLOOKUP($B3894,APガラス性能一覧!$A$2:$M$6097,7,0),"")</f>
        <v/>
      </c>
      <c r="I3894" s="68" t="str">
        <f>IFERROR(VLOOKUP($B3894,APガラス性能一覧!$A$2:$M$6097,8,0),"")</f>
        <v/>
      </c>
      <c r="J3894" s="68" t="str">
        <f>IFERROR(VLOOKUP($B3894,APガラス性能一覧!$A$2:$M$6097,9,0),"")</f>
        <v/>
      </c>
      <c r="K3894" s="68" t="str">
        <f>IFERROR(VLOOKUP($B3894,APガラス性能一覧!$A$2:$M$6097,10,0),"")</f>
        <v/>
      </c>
      <c r="L3894" s="68" t="str">
        <f>IFERROR(VLOOKUP($B3894,APガラス性能一覧!$A$2:$M$6097,11,0),"")</f>
        <v/>
      </c>
      <c r="M3894" s="68" t="str">
        <f>IFERROR(VLOOKUP($B3894,APガラス性能一覧!$A$2:$M$6097,12,0),"")</f>
        <v/>
      </c>
      <c r="N3894" s="68" t="str">
        <f>IFERROR(VLOOKUP($B3894,APガラス性能一覧!$A$2:$M$6097,13,0),"")</f>
        <v/>
      </c>
    </row>
    <row r="3895" spans="2:14" x14ac:dyDescent="0.4">
      <c r="B3895" s="68" t="str">
        <f>IF($D$2="","",IF($E$2=0.65,IFERROR(IF(INDEX(APガラス性能一覧!A:A,MATCH(ROW(B3889),APガラス性能一覧!$O:$O,0))="","",INDEX(APガラス性能一覧!A:A,MATCH(ROW(B3889),APガラス性能一覧!$O:$O,0))),""),IFERROR(IF(INDEX(APガラス性能一覧!A:A,MATCH(ROW(B3889),APガラス性能一覧!$N:$N,0))="","",INDEX(APガラス性能一覧!A:A,MATCH(ROW(B3889),APガラス性能一覧!$N:$N,0))),"")))</f>
        <v/>
      </c>
      <c r="C3895" s="68" t="str">
        <f>IFERROR(VLOOKUP($B3895,APガラス性能一覧!$A$2:$M$6097,2,0),"")</f>
        <v/>
      </c>
      <c r="D3895" s="68" t="str">
        <f>IFERROR(VLOOKUP($B3895,APガラス性能一覧!$A$2:$M$6097,3,0),"")</f>
        <v/>
      </c>
      <c r="E3895" s="68" t="str">
        <f>IFERROR(VLOOKUP($B3895,APガラス性能一覧!$A$2:$M$6097,4,0),"")</f>
        <v/>
      </c>
      <c r="F3895" s="68" t="str">
        <f>IFERROR(VLOOKUP($B3895,APガラス性能一覧!$A$2:$M$6097,5,0),"")</f>
        <v/>
      </c>
      <c r="G3895" s="68" t="str">
        <f>IFERROR(VLOOKUP($B3895,APガラス性能一覧!$A$2:$M$6097,6,0),"")</f>
        <v/>
      </c>
      <c r="H3895" s="68" t="str">
        <f>IFERROR(VLOOKUP($B3895,APガラス性能一覧!$A$2:$M$6097,7,0),"")</f>
        <v/>
      </c>
      <c r="I3895" s="68" t="str">
        <f>IFERROR(VLOOKUP($B3895,APガラス性能一覧!$A$2:$M$6097,8,0),"")</f>
        <v/>
      </c>
      <c r="J3895" s="68" t="str">
        <f>IFERROR(VLOOKUP($B3895,APガラス性能一覧!$A$2:$M$6097,9,0),"")</f>
        <v/>
      </c>
      <c r="K3895" s="68" t="str">
        <f>IFERROR(VLOOKUP($B3895,APガラス性能一覧!$A$2:$M$6097,10,0),"")</f>
        <v/>
      </c>
      <c r="L3895" s="68" t="str">
        <f>IFERROR(VLOOKUP($B3895,APガラス性能一覧!$A$2:$M$6097,11,0),"")</f>
        <v/>
      </c>
      <c r="M3895" s="68" t="str">
        <f>IFERROR(VLOOKUP($B3895,APガラス性能一覧!$A$2:$M$6097,12,0),"")</f>
        <v/>
      </c>
      <c r="N3895" s="68" t="str">
        <f>IFERROR(VLOOKUP($B3895,APガラス性能一覧!$A$2:$M$6097,13,0),"")</f>
        <v/>
      </c>
    </row>
    <row r="3896" spans="2:14" x14ac:dyDescent="0.4">
      <c r="B3896" s="68" t="str">
        <f>IF($D$2="","",IF($E$2=0.65,IFERROR(IF(INDEX(APガラス性能一覧!A:A,MATCH(ROW(B3890),APガラス性能一覧!$O:$O,0))="","",INDEX(APガラス性能一覧!A:A,MATCH(ROW(B3890),APガラス性能一覧!$O:$O,0))),""),IFERROR(IF(INDEX(APガラス性能一覧!A:A,MATCH(ROW(B3890),APガラス性能一覧!$N:$N,0))="","",INDEX(APガラス性能一覧!A:A,MATCH(ROW(B3890),APガラス性能一覧!$N:$N,0))),"")))</f>
        <v/>
      </c>
      <c r="C3896" s="68" t="str">
        <f>IFERROR(VLOOKUP($B3896,APガラス性能一覧!$A$2:$M$6097,2,0),"")</f>
        <v/>
      </c>
      <c r="D3896" s="68" t="str">
        <f>IFERROR(VLOOKUP($B3896,APガラス性能一覧!$A$2:$M$6097,3,0),"")</f>
        <v/>
      </c>
      <c r="E3896" s="68" t="str">
        <f>IFERROR(VLOOKUP($B3896,APガラス性能一覧!$A$2:$M$6097,4,0),"")</f>
        <v/>
      </c>
      <c r="F3896" s="68" t="str">
        <f>IFERROR(VLOOKUP($B3896,APガラス性能一覧!$A$2:$M$6097,5,0),"")</f>
        <v/>
      </c>
      <c r="G3896" s="68" t="str">
        <f>IFERROR(VLOOKUP($B3896,APガラス性能一覧!$A$2:$M$6097,6,0),"")</f>
        <v/>
      </c>
      <c r="H3896" s="68" t="str">
        <f>IFERROR(VLOOKUP($B3896,APガラス性能一覧!$A$2:$M$6097,7,0),"")</f>
        <v/>
      </c>
      <c r="I3896" s="68" t="str">
        <f>IFERROR(VLOOKUP($B3896,APガラス性能一覧!$A$2:$M$6097,8,0),"")</f>
        <v/>
      </c>
      <c r="J3896" s="68" t="str">
        <f>IFERROR(VLOOKUP($B3896,APガラス性能一覧!$A$2:$M$6097,9,0),"")</f>
        <v/>
      </c>
      <c r="K3896" s="68" t="str">
        <f>IFERROR(VLOOKUP($B3896,APガラス性能一覧!$A$2:$M$6097,10,0),"")</f>
        <v/>
      </c>
      <c r="L3896" s="68" t="str">
        <f>IFERROR(VLOOKUP($B3896,APガラス性能一覧!$A$2:$M$6097,11,0),"")</f>
        <v/>
      </c>
      <c r="M3896" s="68" t="str">
        <f>IFERROR(VLOOKUP($B3896,APガラス性能一覧!$A$2:$M$6097,12,0),"")</f>
        <v/>
      </c>
      <c r="N3896" s="68" t="str">
        <f>IFERROR(VLOOKUP($B3896,APガラス性能一覧!$A$2:$M$6097,13,0),"")</f>
        <v/>
      </c>
    </row>
    <row r="3897" spans="2:14" x14ac:dyDescent="0.4">
      <c r="B3897" s="68" t="str">
        <f>IF($D$2="","",IF($E$2=0.65,IFERROR(IF(INDEX(APガラス性能一覧!A:A,MATCH(ROW(B3891),APガラス性能一覧!$O:$O,0))="","",INDEX(APガラス性能一覧!A:A,MATCH(ROW(B3891),APガラス性能一覧!$O:$O,0))),""),IFERROR(IF(INDEX(APガラス性能一覧!A:A,MATCH(ROW(B3891),APガラス性能一覧!$N:$N,0))="","",INDEX(APガラス性能一覧!A:A,MATCH(ROW(B3891),APガラス性能一覧!$N:$N,0))),"")))</f>
        <v/>
      </c>
      <c r="C3897" s="68" t="str">
        <f>IFERROR(VLOOKUP($B3897,APガラス性能一覧!$A$2:$M$6097,2,0),"")</f>
        <v/>
      </c>
      <c r="D3897" s="68" t="str">
        <f>IFERROR(VLOOKUP($B3897,APガラス性能一覧!$A$2:$M$6097,3,0),"")</f>
        <v/>
      </c>
      <c r="E3897" s="68" t="str">
        <f>IFERROR(VLOOKUP($B3897,APガラス性能一覧!$A$2:$M$6097,4,0),"")</f>
        <v/>
      </c>
      <c r="F3897" s="68" t="str">
        <f>IFERROR(VLOOKUP($B3897,APガラス性能一覧!$A$2:$M$6097,5,0),"")</f>
        <v/>
      </c>
      <c r="G3897" s="68" t="str">
        <f>IFERROR(VLOOKUP($B3897,APガラス性能一覧!$A$2:$M$6097,6,0),"")</f>
        <v/>
      </c>
      <c r="H3897" s="68" t="str">
        <f>IFERROR(VLOOKUP($B3897,APガラス性能一覧!$A$2:$M$6097,7,0),"")</f>
        <v/>
      </c>
      <c r="I3897" s="68" t="str">
        <f>IFERROR(VLOOKUP($B3897,APガラス性能一覧!$A$2:$M$6097,8,0),"")</f>
        <v/>
      </c>
      <c r="J3897" s="68" t="str">
        <f>IFERROR(VLOOKUP($B3897,APガラス性能一覧!$A$2:$M$6097,9,0),"")</f>
        <v/>
      </c>
      <c r="K3897" s="68" t="str">
        <f>IFERROR(VLOOKUP($B3897,APガラス性能一覧!$A$2:$M$6097,10,0),"")</f>
        <v/>
      </c>
      <c r="L3897" s="68" t="str">
        <f>IFERROR(VLOOKUP($B3897,APガラス性能一覧!$A$2:$M$6097,11,0),"")</f>
        <v/>
      </c>
      <c r="M3897" s="68" t="str">
        <f>IFERROR(VLOOKUP($B3897,APガラス性能一覧!$A$2:$M$6097,12,0),"")</f>
        <v/>
      </c>
      <c r="N3897" s="68" t="str">
        <f>IFERROR(VLOOKUP($B3897,APガラス性能一覧!$A$2:$M$6097,13,0),"")</f>
        <v/>
      </c>
    </row>
    <row r="3898" spans="2:14" x14ac:dyDescent="0.4">
      <c r="B3898" s="68" t="str">
        <f>IF($D$2="","",IF($E$2=0.65,IFERROR(IF(INDEX(APガラス性能一覧!A:A,MATCH(ROW(B3892),APガラス性能一覧!$O:$O,0))="","",INDEX(APガラス性能一覧!A:A,MATCH(ROW(B3892),APガラス性能一覧!$O:$O,0))),""),IFERROR(IF(INDEX(APガラス性能一覧!A:A,MATCH(ROW(B3892),APガラス性能一覧!$N:$N,0))="","",INDEX(APガラス性能一覧!A:A,MATCH(ROW(B3892),APガラス性能一覧!$N:$N,0))),"")))</f>
        <v/>
      </c>
      <c r="C3898" s="68" t="str">
        <f>IFERROR(VLOOKUP($B3898,APガラス性能一覧!$A$2:$M$6097,2,0),"")</f>
        <v/>
      </c>
      <c r="D3898" s="68" t="str">
        <f>IFERROR(VLOOKUP($B3898,APガラス性能一覧!$A$2:$M$6097,3,0),"")</f>
        <v/>
      </c>
      <c r="E3898" s="68" t="str">
        <f>IFERROR(VLOOKUP($B3898,APガラス性能一覧!$A$2:$M$6097,4,0),"")</f>
        <v/>
      </c>
      <c r="F3898" s="68" t="str">
        <f>IFERROR(VLOOKUP($B3898,APガラス性能一覧!$A$2:$M$6097,5,0),"")</f>
        <v/>
      </c>
      <c r="G3898" s="68" t="str">
        <f>IFERROR(VLOOKUP($B3898,APガラス性能一覧!$A$2:$M$6097,6,0),"")</f>
        <v/>
      </c>
      <c r="H3898" s="68" t="str">
        <f>IFERROR(VLOOKUP($B3898,APガラス性能一覧!$A$2:$M$6097,7,0),"")</f>
        <v/>
      </c>
      <c r="I3898" s="68" t="str">
        <f>IFERROR(VLOOKUP($B3898,APガラス性能一覧!$A$2:$M$6097,8,0),"")</f>
        <v/>
      </c>
      <c r="J3898" s="68" t="str">
        <f>IFERROR(VLOOKUP($B3898,APガラス性能一覧!$A$2:$M$6097,9,0),"")</f>
        <v/>
      </c>
      <c r="K3898" s="68" t="str">
        <f>IFERROR(VLOOKUP($B3898,APガラス性能一覧!$A$2:$M$6097,10,0),"")</f>
        <v/>
      </c>
      <c r="L3898" s="68" t="str">
        <f>IFERROR(VLOOKUP($B3898,APガラス性能一覧!$A$2:$M$6097,11,0),"")</f>
        <v/>
      </c>
      <c r="M3898" s="68" t="str">
        <f>IFERROR(VLOOKUP($B3898,APガラス性能一覧!$A$2:$M$6097,12,0),"")</f>
        <v/>
      </c>
      <c r="N3898" s="68" t="str">
        <f>IFERROR(VLOOKUP($B3898,APガラス性能一覧!$A$2:$M$6097,13,0),"")</f>
        <v/>
      </c>
    </row>
    <row r="3899" spans="2:14" x14ac:dyDescent="0.4">
      <c r="B3899" s="68" t="str">
        <f>IF($D$2="","",IF($E$2=0.65,IFERROR(IF(INDEX(APガラス性能一覧!A:A,MATCH(ROW(B3893),APガラス性能一覧!$O:$O,0))="","",INDEX(APガラス性能一覧!A:A,MATCH(ROW(B3893),APガラス性能一覧!$O:$O,0))),""),IFERROR(IF(INDEX(APガラス性能一覧!A:A,MATCH(ROW(B3893),APガラス性能一覧!$N:$N,0))="","",INDEX(APガラス性能一覧!A:A,MATCH(ROW(B3893),APガラス性能一覧!$N:$N,0))),"")))</f>
        <v/>
      </c>
      <c r="C3899" s="68" t="str">
        <f>IFERROR(VLOOKUP($B3899,APガラス性能一覧!$A$2:$M$6097,2,0),"")</f>
        <v/>
      </c>
      <c r="D3899" s="68" t="str">
        <f>IFERROR(VLOOKUP($B3899,APガラス性能一覧!$A$2:$M$6097,3,0),"")</f>
        <v/>
      </c>
      <c r="E3899" s="68" t="str">
        <f>IFERROR(VLOOKUP($B3899,APガラス性能一覧!$A$2:$M$6097,4,0),"")</f>
        <v/>
      </c>
      <c r="F3899" s="68" t="str">
        <f>IFERROR(VLOOKUP($B3899,APガラス性能一覧!$A$2:$M$6097,5,0),"")</f>
        <v/>
      </c>
      <c r="G3899" s="68" t="str">
        <f>IFERROR(VLOOKUP($B3899,APガラス性能一覧!$A$2:$M$6097,6,0),"")</f>
        <v/>
      </c>
      <c r="H3899" s="68" t="str">
        <f>IFERROR(VLOOKUP($B3899,APガラス性能一覧!$A$2:$M$6097,7,0),"")</f>
        <v/>
      </c>
      <c r="I3899" s="68" t="str">
        <f>IFERROR(VLOOKUP($B3899,APガラス性能一覧!$A$2:$M$6097,8,0),"")</f>
        <v/>
      </c>
      <c r="J3899" s="68" t="str">
        <f>IFERROR(VLOOKUP($B3899,APガラス性能一覧!$A$2:$M$6097,9,0),"")</f>
        <v/>
      </c>
      <c r="K3899" s="68" t="str">
        <f>IFERROR(VLOOKUP($B3899,APガラス性能一覧!$A$2:$M$6097,10,0),"")</f>
        <v/>
      </c>
      <c r="L3899" s="68" t="str">
        <f>IFERROR(VLOOKUP($B3899,APガラス性能一覧!$A$2:$M$6097,11,0),"")</f>
        <v/>
      </c>
      <c r="M3899" s="68" t="str">
        <f>IFERROR(VLOOKUP($B3899,APガラス性能一覧!$A$2:$M$6097,12,0),"")</f>
        <v/>
      </c>
      <c r="N3899" s="68" t="str">
        <f>IFERROR(VLOOKUP($B3899,APガラス性能一覧!$A$2:$M$6097,13,0),"")</f>
        <v/>
      </c>
    </row>
    <row r="3900" spans="2:14" x14ac:dyDescent="0.4">
      <c r="B3900" s="68" t="str">
        <f>IF($D$2="","",IF($E$2=0.65,IFERROR(IF(INDEX(APガラス性能一覧!A:A,MATCH(ROW(B3894),APガラス性能一覧!$O:$O,0))="","",INDEX(APガラス性能一覧!A:A,MATCH(ROW(B3894),APガラス性能一覧!$O:$O,0))),""),IFERROR(IF(INDEX(APガラス性能一覧!A:A,MATCH(ROW(B3894),APガラス性能一覧!$N:$N,0))="","",INDEX(APガラス性能一覧!A:A,MATCH(ROW(B3894),APガラス性能一覧!$N:$N,0))),"")))</f>
        <v/>
      </c>
      <c r="C3900" s="68" t="str">
        <f>IFERROR(VLOOKUP($B3900,APガラス性能一覧!$A$2:$M$6097,2,0),"")</f>
        <v/>
      </c>
      <c r="D3900" s="68" t="str">
        <f>IFERROR(VLOOKUP($B3900,APガラス性能一覧!$A$2:$M$6097,3,0),"")</f>
        <v/>
      </c>
      <c r="E3900" s="68" t="str">
        <f>IFERROR(VLOOKUP($B3900,APガラス性能一覧!$A$2:$M$6097,4,0),"")</f>
        <v/>
      </c>
      <c r="F3900" s="68" t="str">
        <f>IFERROR(VLOOKUP($B3900,APガラス性能一覧!$A$2:$M$6097,5,0),"")</f>
        <v/>
      </c>
      <c r="G3900" s="68" t="str">
        <f>IFERROR(VLOOKUP($B3900,APガラス性能一覧!$A$2:$M$6097,6,0),"")</f>
        <v/>
      </c>
      <c r="H3900" s="68" t="str">
        <f>IFERROR(VLOOKUP($B3900,APガラス性能一覧!$A$2:$M$6097,7,0),"")</f>
        <v/>
      </c>
      <c r="I3900" s="68" t="str">
        <f>IFERROR(VLOOKUP($B3900,APガラス性能一覧!$A$2:$M$6097,8,0),"")</f>
        <v/>
      </c>
      <c r="J3900" s="68" t="str">
        <f>IFERROR(VLOOKUP($B3900,APガラス性能一覧!$A$2:$M$6097,9,0),"")</f>
        <v/>
      </c>
      <c r="K3900" s="68" t="str">
        <f>IFERROR(VLOOKUP($B3900,APガラス性能一覧!$A$2:$M$6097,10,0),"")</f>
        <v/>
      </c>
      <c r="L3900" s="68" t="str">
        <f>IFERROR(VLOOKUP($B3900,APガラス性能一覧!$A$2:$M$6097,11,0),"")</f>
        <v/>
      </c>
      <c r="M3900" s="68" t="str">
        <f>IFERROR(VLOOKUP($B3900,APガラス性能一覧!$A$2:$M$6097,12,0),"")</f>
        <v/>
      </c>
      <c r="N3900" s="68" t="str">
        <f>IFERROR(VLOOKUP($B3900,APガラス性能一覧!$A$2:$M$6097,13,0),"")</f>
        <v/>
      </c>
    </row>
    <row r="3901" spans="2:14" x14ac:dyDescent="0.4">
      <c r="B3901" s="68" t="str">
        <f>IF($D$2="","",IF($E$2=0.65,IFERROR(IF(INDEX(APガラス性能一覧!A:A,MATCH(ROW(B3895),APガラス性能一覧!$O:$O,0))="","",INDEX(APガラス性能一覧!A:A,MATCH(ROW(B3895),APガラス性能一覧!$O:$O,0))),""),IFERROR(IF(INDEX(APガラス性能一覧!A:A,MATCH(ROW(B3895),APガラス性能一覧!$N:$N,0))="","",INDEX(APガラス性能一覧!A:A,MATCH(ROW(B3895),APガラス性能一覧!$N:$N,0))),"")))</f>
        <v/>
      </c>
      <c r="C3901" s="68" t="str">
        <f>IFERROR(VLOOKUP($B3901,APガラス性能一覧!$A$2:$M$6097,2,0),"")</f>
        <v/>
      </c>
      <c r="D3901" s="68" t="str">
        <f>IFERROR(VLOOKUP($B3901,APガラス性能一覧!$A$2:$M$6097,3,0),"")</f>
        <v/>
      </c>
      <c r="E3901" s="68" t="str">
        <f>IFERROR(VLOOKUP($B3901,APガラス性能一覧!$A$2:$M$6097,4,0),"")</f>
        <v/>
      </c>
      <c r="F3901" s="68" t="str">
        <f>IFERROR(VLOOKUP($B3901,APガラス性能一覧!$A$2:$M$6097,5,0),"")</f>
        <v/>
      </c>
      <c r="G3901" s="68" t="str">
        <f>IFERROR(VLOOKUP($B3901,APガラス性能一覧!$A$2:$M$6097,6,0),"")</f>
        <v/>
      </c>
      <c r="H3901" s="68" t="str">
        <f>IFERROR(VLOOKUP($B3901,APガラス性能一覧!$A$2:$M$6097,7,0),"")</f>
        <v/>
      </c>
      <c r="I3901" s="68" t="str">
        <f>IFERROR(VLOOKUP($B3901,APガラス性能一覧!$A$2:$M$6097,8,0),"")</f>
        <v/>
      </c>
      <c r="J3901" s="68" t="str">
        <f>IFERROR(VLOOKUP($B3901,APガラス性能一覧!$A$2:$M$6097,9,0),"")</f>
        <v/>
      </c>
      <c r="K3901" s="68" t="str">
        <f>IFERROR(VLOOKUP($B3901,APガラス性能一覧!$A$2:$M$6097,10,0),"")</f>
        <v/>
      </c>
      <c r="L3901" s="68" t="str">
        <f>IFERROR(VLOOKUP($B3901,APガラス性能一覧!$A$2:$M$6097,11,0),"")</f>
        <v/>
      </c>
      <c r="M3901" s="68" t="str">
        <f>IFERROR(VLOOKUP($B3901,APガラス性能一覧!$A$2:$M$6097,12,0),"")</f>
        <v/>
      </c>
      <c r="N3901" s="68" t="str">
        <f>IFERROR(VLOOKUP($B3901,APガラス性能一覧!$A$2:$M$6097,13,0),"")</f>
        <v/>
      </c>
    </row>
    <row r="3902" spans="2:14" x14ac:dyDescent="0.4">
      <c r="B3902" s="68" t="str">
        <f>IF($D$2="","",IF($E$2=0.65,IFERROR(IF(INDEX(APガラス性能一覧!A:A,MATCH(ROW(B3896),APガラス性能一覧!$O:$O,0))="","",INDEX(APガラス性能一覧!A:A,MATCH(ROW(B3896),APガラス性能一覧!$O:$O,0))),""),IFERROR(IF(INDEX(APガラス性能一覧!A:A,MATCH(ROW(B3896),APガラス性能一覧!$N:$N,0))="","",INDEX(APガラス性能一覧!A:A,MATCH(ROW(B3896),APガラス性能一覧!$N:$N,0))),"")))</f>
        <v/>
      </c>
      <c r="C3902" s="68" t="str">
        <f>IFERROR(VLOOKUP($B3902,APガラス性能一覧!$A$2:$M$6097,2,0),"")</f>
        <v/>
      </c>
      <c r="D3902" s="68" t="str">
        <f>IFERROR(VLOOKUP($B3902,APガラス性能一覧!$A$2:$M$6097,3,0),"")</f>
        <v/>
      </c>
      <c r="E3902" s="68" t="str">
        <f>IFERROR(VLOOKUP($B3902,APガラス性能一覧!$A$2:$M$6097,4,0),"")</f>
        <v/>
      </c>
      <c r="F3902" s="68" t="str">
        <f>IFERROR(VLOOKUP($B3902,APガラス性能一覧!$A$2:$M$6097,5,0),"")</f>
        <v/>
      </c>
      <c r="G3902" s="68" t="str">
        <f>IFERROR(VLOOKUP($B3902,APガラス性能一覧!$A$2:$M$6097,6,0),"")</f>
        <v/>
      </c>
      <c r="H3902" s="68" t="str">
        <f>IFERROR(VLOOKUP($B3902,APガラス性能一覧!$A$2:$M$6097,7,0),"")</f>
        <v/>
      </c>
      <c r="I3902" s="68" t="str">
        <f>IFERROR(VLOOKUP($B3902,APガラス性能一覧!$A$2:$M$6097,8,0),"")</f>
        <v/>
      </c>
      <c r="J3902" s="68" t="str">
        <f>IFERROR(VLOOKUP($B3902,APガラス性能一覧!$A$2:$M$6097,9,0),"")</f>
        <v/>
      </c>
      <c r="K3902" s="68" t="str">
        <f>IFERROR(VLOOKUP($B3902,APガラス性能一覧!$A$2:$M$6097,10,0),"")</f>
        <v/>
      </c>
      <c r="L3902" s="68" t="str">
        <f>IFERROR(VLOOKUP($B3902,APガラス性能一覧!$A$2:$M$6097,11,0),"")</f>
        <v/>
      </c>
      <c r="M3902" s="68" t="str">
        <f>IFERROR(VLOOKUP($B3902,APガラス性能一覧!$A$2:$M$6097,12,0),"")</f>
        <v/>
      </c>
      <c r="N3902" s="68" t="str">
        <f>IFERROR(VLOOKUP($B3902,APガラス性能一覧!$A$2:$M$6097,13,0),"")</f>
        <v/>
      </c>
    </row>
    <row r="3903" spans="2:14" x14ac:dyDescent="0.4">
      <c r="B3903" s="68" t="str">
        <f>IF($D$2="","",IF($E$2=0.65,IFERROR(IF(INDEX(APガラス性能一覧!A:A,MATCH(ROW(B3897),APガラス性能一覧!$O:$O,0))="","",INDEX(APガラス性能一覧!A:A,MATCH(ROW(B3897),APガラス性能一覧!$O:$O,0))),""),IFERROR(IF(INDEX(APガラス性能一覧!A:A,MATCH(ROW(B3897),APガラス性能一覧!$N:$N,0))="","",INDEX(APガラス性能一覧!A:A,MATCH(ROW(B3897),APガラス性能一覧!$N:$N,0))),"")))</f>
        <v/>
      </c>
      <c r="C3903" s="68" t="str">
        <f>IFERROR(VLOOKUP($B3903,APガラス性能一覧!$A$2:$M$6097,2,0),"")</f>
        <v/>
      </c>
      <c r="D3903" s="68" t="str">
        <f>IFERROR(VLOOKUP($B3903,APガラス性能一覧!$A$2:$M$6097,3,0),"")</f>
        <v/>
      </c>
      <c r="E3903" s="68" t="str">
        <f>IFERROR(VLOOKUP($B3903,APガラス性能一覧!$A$2:$M$6097,4,0),"")</f>
        <v/>
      </c>
      <c r="F3903" s="68" t="str">
        <f>IFERROR(VLOOKUP($B3903,APガラス性能一覧!$A$2:$M$6097,5,0),"")</f>
        <v/>
      </c>
      <c r="G3903" s="68" t="str">
        <f>IFERROR(VLOOKUP($B3903,APガラス性能一覧!$A$2:$M$6097,6,0),"")</f>
        <v/>
      </c>
      <c r="H3903" s="68" t="str">
        <f>IFERROR(VLOOKUP($B3903,APガラス性能一覧!$A$2:$M$6097,7,0),"")</f>
        <v/>
      </c>
      <c r="I3903" s="68" t="str">
        <f>IFERROR(VLOOKUP($B3903,APガラス性能一覧!$A$2:$M$6097,8,0),"")</f>
        <v/>
      </c>
      <c r="J3903" s="68" t="str">
        <f>IFERROR(VLOOKUP($B3903,APガラス性能一覧!$A$2:$M$6097,9,0),"")</f>
        <v/>
      </c>
      <c r="K3903" s="68" t="str">
        <f>IFERROR(VLOOKUP($B3903,APガラス性能一覧!$A$2:$M$6097,10,0),"")</f>
        <v/>
      </c>
      <c r="L3903" s="68" t="str">
        <f>IFERROR(VLOOKUP($B3903,APガラス性能一覧!$A$2:$M$6097,11,0),"")</f>
        <v/>
      </c>
      <c r="M3903" s="68" t="str">
        <f>IFERROR(VLOOKUP($B3903,APガラス性能一覧!$A$2:$M$6097,12,0),"")</f>
        <v/>
      </c>
      <c r="N3903" s="68" t="str">
        <f>IFERROR(VLOOKUP($B3903,APガラス性能一覧!$A$2:$M$6097,13,0),"")</f>
        <v/>
      </c>
    </row>
    <row r="3904" spans="2:14" x14ac:dyDescent="0.4">
      <c r="B3904" s="68" t="str">
        <f>IF($D$2="","",IF($E$2=0.65,IFERROR(IF(INDEX(APガラス性能一覧!A:A,MATCH(ROW(B3898),APガラス性能一覧!$O:$O,0))="","",INDEX(APガラス性能一覧!A:A,MATCH(ROW(B3898),APガラス性能一覧!$O:$O,0))),""),IFERROR(IF(INDEX(APガラス性能一覧!A:A,MATCH(ROW(B3898),APガラス性能一覧!$N:$N,0))="","",INDEX(APガラス性能一覧!A:A,MATCH(ROW(B3898),APガラス性能一覧!$N:$N,0))),"")))</f>
        <v/>
      </c>
      <c r="C3904" s="68" t="str">
        <f>IFERROR(VLOOKUP($B3904,APガラス性能一覧!$A$2:$M$6097,2,0),"")</f>
        <v/>
      </c>
      <c r="D3904" s="68" t="str">
        <f>IFERROR(VLOOKUP($B3904,APガラス性能一覧!$A$2:$M$6097,3,0),"")</f>
        <v/>
      </c>
      <c r="E3904" s="68" t="str">
        <f>IFERROR(VLOOKUP($B3904,APガラス性能一覧!$A$2:$M$6097,4,0),"")</f>
        <v/>
      </c>
      <c r="F3904" s="68" t="str">
        <f>IFERROR(VLOOKUP($B3904,APガラス性能一覧!$A$2:$M$6097,5,0),"")</f>
        <v/>
      </c>
      <c r="G3904" s="68" t="str">
        <f>IFERROR(VLOOKUP($B3904,APガラス性能一覧!$A$2:$M$6097,6,0),"")</f>
        <v/>
      </c>
      <c r="H3904" s="68" t="str">
        <f>IFERROR(VLOOKUP($B3904,APガラス性能一覧!$A$2:$M$6097,7,0),"")</f>
        <v/>
      </c>
      <c r="I3904" s="68" t="str">
        <f>IFERROR(VLOOKUP($B3904,APガラス性能一覧!$A$2:$M$6097,8,0),"")</f>
        <v/>
      </c>
      <c r="J3904" s="68" t="str">
        <f>IFERROR(VLOOKUP($B3904,APガラス性能一覧!$A$2:$M$6097,9,0),"")</f>
        <v/>
      </c>
      <c r="K3904" s="68" t="str">
        <f>IFERROR(VLOOKUP($B3904,APガラス性能一覧!$A$2:$M$6097,10,0),"")</f>
        <v/>
      </c>
      <c r="L3904" s="68" t="str">
        <f>IFERROR(VLOOKUP($B3904,APガラス性能一覧!$A$2:$M$6097,11,0),"")</f>
        <v/>
      </c>
      <c r="M3904" s="68" t="str">
        <f>IFERROR(VLOOKUP($B3904,APガラス性能一覧!$A$2:$M$6097,12,0),"")</f>
        <v/>
      </c>
      <c r="N3904" s="68" t="str">
        <f>IFERROR(VLOOKUP($B3904,APガラス性能一覧!$A$2:$M$6097,13,0),"")</f>
        <v/>
      </c>
    </row>
    <row r="3905" spans="2:14" x14ac:dyDescent="0.4">
      <c r="B3905" s="68" t="str">
        <f>IF($D$2="","",IF($E$2=0.65,IFERROR(IF(INDEX(APガラス性能一覧!A:A,MATCH(ROW(B3899),APガラス性能一覧!$O:$O,0))="","",INDEX(APガラス性能一覧!A:A,MATCH(ROW(B3899),APガラス性能一覧!$O:$O,0))),""),IFERROR(IF(INDEX(APガラス性能一覧!A:A,MATCH(ROW(B3899),APガラス性能一覧!$N:$N,0))="","",INDEX(APガラス性能一覧!A:A,MATCH(ROW(B3899),APガラス性能一覧!$N:$N,0))),"")))</f>
        <v/>
      </c>
      <c r="C3905" s="68" t="str">
        <f>IFERROR(VLOOKUP($B3905,APガラス性能一覧!$A$2:$M$6097,2,0),"")</f>
        <v/>
      </c>
      <c r="D3905" s="68" t="str">
        <f>IFERROR(VLOOKUP($B3905,APガラス性能一覧!$A$2:$M$6097,3,0),"")</f>
        <v/>
      </c>
      <c r="E3905" s="68" t="str">
        <f>IFERROR(VLOOKUP($B3905,APガラス性能一覧!$A$2:$M$6097,4,0),"")</f>
        <v/>
      </c>
      <c r="F3905" s="68" t="str">
        <f>IFERROR(VLOOKUP($B3905,APガラス性能一覧!$A$2:$M$6097,5,0),"")</f>
        <v/>
      </c>
      <c r="G3905" s="68" t="str">
        <f>IFERROR(VLOOKUP($B3905,APガラス性能一覧!$A$2:$M$6097,6,0),"")</f>
        <v/>
      </c>
      <c r="H3905" s="68" t="str">
        <f>IFERROR(VLOOKUP($B3905,APガラス性能一覧!$A$2:$M$6097,7,0),"")</f>
        <v/>
      </c>
      <c r="I3905" s="68" t="str">
        <f>IFERROR(VLOOKUP($B3905,APガラス性能一覧!$A$2:$M$6097,8,0),"")</f>
        <v/>
      </c>
      <c r="J3905" s="68" t="str">
        <f>IFERROR(VLOOKUP($B3905,APガラス性能一覧!$A$2:$M$6097,9,0),"")</f>
        <v/>
      </c>
      <c r="K3905" s="68" t="str">
        <f>IFERROR(VLOOKUP($B3905,APガラス性能一覧!$A$2:$M$6097,10,0),"")</f>
        <v/>
      </c>
      <c r="L3905" s="68" t="str">
        <f>IFERROR(VLOOKUP($B3905,APガラス性能一覧!$A$2:$M$6097,11,0),"")</f>
        <v/>
      </c>
      <c r="M3905" s="68" t="str">
        <f>IFERROR(VLOOKUP($B3905,APガラス性能一覧!$A$2:$M$6097,12,0),"")</f>
        <v/>
      </c>
      <c r="N3905" s="68" t="str">
        <f>IFERROR(VLOOKUP($B3905,APガラス性能一覧!$A$2:$M$6097,13,0),"")</f>
        <v/>
      </c>
    </row>
    <row r="3906" spans="2:14" x14ac:dyDescent="0.4">
      <c r="B3906" s="68" t="str">
        <f>IF($D$2="","",IF($E$2=0.65,IFERROR(IF(INDEX(APガラス性能一覧!A:A,MATCH(ROW(B3900),APガラス性能一覧!$O:$O,0))="","",INDEX(APガラス性能一覧!A:A,MATCH(ROW(B3900),APガラス性能一覧!$O:$O,0))),""),IFERROR(IF(INDEX(APガラス性能一覧!A:A,MATCH(ROW(B3900),APガラス性能一覧!$N:$N,0))="","",INDEX(APガラス性能一覧!A:A,MATCH(ROW(B3900),APガラス性能一覧!$N:$N,0))),"")))</f>
        <v/>
      </c>
      <c r="C3906" s="68" t="str">
        <f>IFERROR(VLOOKUP($B3906,APガラス性能一覧!$A$2:$M$6097,2,0),"")</f>
        <v/>
      </c>
      <c r="D3906" s="68" t="str">
        <f>IFERROR(VLOOKUP($B3906,APガラス性能一覧!$A$2:$M$6097,3,0),"")</f>
        <v/>
      </c>
      <c r="E3906" s="68" t="str">
        <f>IFERROR(VLOOKUP($B3906,APガラス性能一覧!$A$2:$M$6097,4,0),"")</f>
        <v/>
      </c>
      <c r="F3906" s="68" t="str">
        <f>IFERROR(VLOOKUP($B3906,APガラス性能一覧!$A$2:$M$6097,5,0),"")</f>
        <v/>
      </c>
      <c r="G3906" s="68" t="str">
        <f>IFERROR(VLOOKUP($B3906,APガラス性能一覧!$A$2:$M$6097,6,0),"")</f>
        <v/>
      </c>
      <c r="H3906" s="68" t="str">
        <f>IFERROR(VLOOKUP($B3906,APガラス性能一覧!$A$2:$M$6097,7,0),"")</f>
        <v/>
      </c>
      <c r="I3906" s="68" t="str">
        <f>IFERROR(VLOOKUP($B3906,APガラス性能一覧!$A$2:$M$6097,8,0),"")</f>
        <v/>
      </c>
      <c r="J3906" s="68" t="str">
        <f>IFERROR(VLOOKUP($B3906,APガラス性能一覧!$A$2:$M$6097,9,0),"")</f>
        <v/>
      </c>
      <c r="K3906" s="68" t="str">
        <f>IFERROR(VLOOKUP($B3906,APガラス性能一覧!$A$2:$M$6097,10,0),"")</f>
        <v/>
      </c>
      <c r="L3906" s="68" t="str">
        <f>IFERROR(VLOOKUP($B3906,APガラス性能一覧!$A$2:$M$6097,11,0),"")</f>
        <v/>
      </c>
      <c r="M3906" s="68" t="str">
        <f>IFERROR(VLOOKUP($B3906,APガラス性能一覧!$A$2:$M$6097,12,0),"")</f>
        <v/>
      </c>
      <c r="N3906" s="68" t="str">
        <f>IFERROR(VLOOKUP($B3906,APガラス性能一覧!$A$2:$M$6097,13,0),"")</f>
        <v/>
      </c>
    </row>
    <row r="3907" spans="2:14" x14ac:dyDescent="0.4">
      <c r="B3907" s="68" t="str">
        <f>IF($D$2="","",IF($E$2=0.65,IFERROR(IF(INDEX(APガラス性能一覧!A:A,MATCH(ROW(B3901),APガラス性能一覧!$O:$O,0))="","",INDEX(APガラス性能一覧!A:A,MATCH(ROW(B3901),APガラス性能一覧!$O:$O,0))),""),IFERROR(IF(INDEX(APガラス性能一覧!A:A,MATCH(ROW(B3901),APガラス性能一覧!$N:$N,0))="","",INDEX(APガラス性能一覧!A:A,MATCH(ROW(B3901),APガラス性能一覧!$N:$N,0))),"")))</f>
        <v/>
      </c>
      <c r="C3907" s="68" t="str">
        <f>IFERROR(VLOOKUP($B3907,APガラス性能一覧!$A$2:$M$6097,2,0),"")</f>
        <v/>
      </c>
      <c r="D3907" s="68" t="str">
        <f>IFERROR(VLOOKUP($B3907,APガラス性能一覧!$A$2:$M$6097,3,0),"")</f>
        <v/>
      </c>
      <c r="E3907" s="68" t="str">
        <f>IFERROR(VLOOKUP($B3907,APガラス性能一覧!$A$2:$M$6097,4,0),"")</f>
        <v/>
      </c>
      <c r="F3907" s="68" t="str">
        <f>IFERROR(VLOOKUP($B3907,APガラス性能一覧!$A$2:$M$6097,5,0),"")</f>
        <v/>
      </c>
      <c r="G3907" s="68" t="str">
        <f>IFERROR(VLOOKUP($B3907,APガラス性能一覧!$A$2:$M$6097,6,0),"")</f>
        <v/>
      </c>
      <c r="H3907" s="68" t="str">
        <f>IFERROR(VLOOKUP($B3907,APガラス性能一覧!$A$2:$M$6097,7,0),"")</f>
        <v/>
      </c>
      <c r="I3907" s="68" t="str">
        <f>IFERROR(VLOOKUP($B3907,APガラス性能一覧!$A$2:$M$6097,8,0),"")</f>
        <v/>
      </c>
      <c r="J3907" s="68" t="str">
        <f>IFERROR(VLOOKUP($B3907,APガラス性能一覧!$A$2:$M$6097,9,0),"")</f>
        <v/>
      </c>
      <c r="K3907" s="68" t="str">
        <f>IFERROR(VLOOKUP($B3907,APガラス性能一覧!$A$2:$M$6097,10,0),"")</f>
        <v/>
      </c>
      <c r="L3907" s="68" t="str">
        <f>IFERROR(VLOOKUP($B3907,APガラス性能一覧!$A$2:$M$6097,11,0),"")</f>
        <v/>
      </c>
      <c r="M3907" s="68" t="str">
        <f>IFERROR(VLOOKUP($B3907,APガラス性能一覧!$A$2:$M$6097,12,0),"")</f>
        <v/>
      </c>
      <c r="N3907" s="68" t="str">
        <f>IFERROR(VLOOKUP($B3907,APガラス性能一覧!$A$2:$M$6097,13,0),"")</f>
        <v/>
      </c>
    </row>
    <row r="3908" spans="2:14" x14ac:dyDescent="0.4">
      <c r="B3908" s="68" t="str">
        <f>IF($D$2="","",IF($E$2=0.65,IFERROR(IF(INDEX(APガラス性能一覧!A:A,MATCH(ROW(B3902),APガラス性能一覧!$O:$O,0))="","",INDEX(APガラス性能一覧!A:A,MATCH(ROW(B3902),APガラス性能一覧!$O:$O,0))),""),IFERROR(IF(INDEX(APガラス性能一覧!A:A,MATCH(ROW(B3902),APガラス性能一覧!$N:$N,0))="","",INDEX(APガラス性能一覧!A:A,MATCH(ROW(B3902),APガラス性能一覧!$N:$N,0))),"")))</f>
        <v/>
      </c>
      <c r="C3908" s="68" t="str">
        <f>IFERROR(VLOOKUP($B3908,APガラス性能一覧!$A$2:$M$6097,2,0),"")</f>
        <v/>
      </c>
      <c r="D3908" s="68" t="str">
        <f>IFERROR(VLOOKUP($B3908,APガラス性能一覧!$A$2:$M$6097,3,0),"")</f>
        <v/>
      </c>
      <c r="E3908" s="68" t="str">
        <f>IFERROR(VLOOKUP($B3908,APガラス性能一覧!$A$2:$M$6097,4,0),"")</f>
        <v/>
      </c>
      <c r="F3908" s="68" t="str">
        <f>IFERROR(VLOOKUP($B3908,APガラス性能一覧!$A$2:$M$6097,5,0),"")</f>
        <v/>
      </c>
      <c r="G3908" s="68" t="str">
        <f>IFERROR(VLOOKUP($B3908,APガラス性能一覧!$A$2:$M$6097,6,0),"")</f>
        <v/>
      </c>
      <c r="H3908" s="68" t="str">
        <f>IFERROR(VLOOKUP($B3908,APガラス性能一覧!$A$2:$M$6097,7,0),"")</f>
        <v/>
      </c>
      <c r="I3908" s="68" t="str">
        <f>IFERROR(VLOOKUP($B3908,APガラス性能一覧!$A$2:$M$6097,8,0),"")</f>
        <v/>
      </c>
      <c r="J3908" s="68" t="str">
        <f>IFERROR(VLOOKUP($B3908,APガラス性能一覧!$A$2:$M$6097,9,0),"")</f>
        <v/>
      </c>
      <c r="K3908" s="68" t="str">
        <f>IFERROR(VLOOKUP($B3908,APガラス性能一覧!$A$2:$M$6097,10,0),"")</f>
        <v/>
      </c>
      <c r="L3908" s="68" t="str">
        <f>IFERROR(VLOOKUP($B3908,APガラス性能一覧!$A$2:$M$6097,11,0),"")</f>
        <v/>
      </c>
      <c r="M3908" s="68" t="str">
        <f>IFERROR(VLOOKUP($B3908,APガラス性能一覧!$A$2:$M$6097,12,0),"")</f>
        <v/>
      </c>
      <c r="N3908" s="68" t="str">
        <f>IFERROR(VLOOKUP($B3908,APガラス性能一覧!$A$2:$M$6097,13,0),"")</f>
        <v/>
      </c>
    </row>
    <row r="3909" spans="2:14" x14ac:dyDescent="0.4">
      <c r="B3909" s="68" t="str">
        <f>IF($D$2="","",IF($E$2=0.65,IFERROR(IF(INDEX(APガラス性能一覧!A:A,MATCH(ROW(B3903),APガラス性能一覧!$O:$O,0))="","",INDEX(APガラス性能一覧!A:A,MATCH(ROW(B3903),APガラス性能一覧!$O:$O,0))),""),IFERROR(IF(INDEX(APガラス性能一覧!A:A,MATCH(ROW(B3903),APガラス性能一覧!$N:$N,0))="","",INDEX(APガラス性能一覧!A:A,MATCH(ROW(B3903),APガラス性能一覧!$N:$N,0))),"")))</f>
        <v/>
      </c>
      <c r="C3909" s="68" t="str">
        <f>IFERROR(VLOOKUP($B3909,APガラス性能一覧!$A$2:$M$6097,2,0),"")</f>
        <v/>
      </c>
      <c r="D3909" s="68" t="str">
        <f>IFERROR(VLOOKUP($B3909,APガラス性能一覧!$A$2:$M$6097,3,0),"")</f>
        <v/>
      </c>
      <c r="E3909" s="68" t="str">
        <f>IFERROR(VLOOKUP($B3909,APガラス性能一覧!$A$2:$M$6097,4,0),"")</f>
        <v/>
      </c>
      <c r="F3909" s="68" t="str">
        <f>IFERROR(VLOOKUP($B3909,APガラス性能一覧!$A$2:$M$6097,5,0),"")</f>
        <v/>
      </c>
      <c r="G3909" s="68" t="str">
        <f>IFERROR(VLOOKUP($B3909,APガラス性能一覧!$A$2:$M$6097,6,0),"")</f>
        <v/>
      </c>
      <c r="H3909" s="68" t="str">
        <f>IFERROR(VLOOKUP($B3909,APガラス性能一覧!$A$2:$M$6097,7,0),"")</f>
        <v/>
      </c>
      <c r="I3909" s="68" t="str">
        <f>IFERROR(VLOOKUP($B3909,APガラス性能一覧!$A$2:$M$6097,8,0),"")</f>
        <v/>
      </c>
      <c r="J3909" s="68" t="str">
        <f>IFERROR(VLOOKUP($B3909,APガラス性能一覧!$A$2:$M$6097,9,0),"")</f>
        <v/>
      </c>
      <c r="K3909" s="68" t="str">
        <f>IFERROR(VLOOKUP($B3909,APガラス性能一覧!$A$2:$M$6097,10,0),"")</f>
        <v/>
      </c>
      <c r="L3909" s="68" t="str">
        <f>IFERROR(VLOOKUP($B3909,APガラス性能一覧!$A$2:$M$6097,11,0),"")</f>
        <v/>
      </c>
      <c r="M3909" s="68" t="str">
        <f>IFERROR(VLOOKUP($B3909,APガラス性能一覧!$A$2:$M$6097,12,0),"")</f>
        <v/>
      </c>
      <c r="N3909" s="68" t="str">
        <f>IFERROR(VLOOKUP($B3909,APガラス性能一覧!$A$2:$M$6097,13,0),"")</f>
        <v/>
      </c>
    </row>
    <row r="3910" spans="2:14" x14ac:dyDescent="0.4">
      <c r="B3910" s="68" t="str">
        <f>IF($D$2="","",IF($E$2=0.65,IFERROR(IF(INDEX(APガラス性能一覧!A:A,MATCH(ROW(B3904),APガラス性能一覧!$O:$O,0))="","",INDEX(APガラス性能一覧!A:A,MATCH(ROW(B3904),APガラス性能一覧!$O:$O,0))),""),IFERROR(IF(INDEX(APガラス性能一覧!A:A,MATCH(ROW(B3904),APガラス性能一覧!$N:$N,0))="","",INDEX(APガラス性能一覧!A:A,MATCH(ROW(B3904),APガラス性能一覧!$N:$N,0))),"")))</f>
        <v/>
      </c>
      <c r="C3910" s="68" t="str">
        <f>IFERROR(VLOOKUP($B3910,APガラス性能一覧!$A$2:$M$6097,2,0),"")</f>
        <v/>
      </c>
      <c r="D3910" s="68" t="str">
        <f>IFERROR(VLOOKUP($B3910,APガラス性能一覧!$A$2:$M$6097,3,0),"")</f>
        <v/>
      </c>
      <c r="E3910" s="68" t="str">
        <f>IFERROR(VLOOKUP($B3910,APガラス性能一覧!$A$2:$M$6097,4,0),"")</f>
        <v/>
      </c>
      <c r="F3910" s="68" t="str">
        <f>IFERROR(VLOOKUP($B3910,APガラス性能一覧!$A$2:$M$6097,5,0),"")</f>
        <v/>
      </c>
      <c r="G3910" s="68" t="str">
        <f>IFERROR(VLOOKUP($B3910,APガラス性能一覧!$A$2:$M$6097,6,0),"")</f>
        <v/>
      </c>
      <c r="H3910" s="68" t="str">
        <f>IFERROR(VLOOKUP($B3910,APガラス性能一覧!$A$2:$M$6097,7,0),"")</f>
        <v/>
      </c>
      <c r="I3910" s="68" t="str">
        <f>IFERROR(VLOOKUP($B3910,APガラス性能一覧!$A$2:$M$6097,8,0),"")</f>
        <v/>
      </c>
      <c r="J3910" s="68" t="str">
        <f>IFERROR(VLOOKUP($B3910,APガラス性能一覧!$A$2:$M$6097,9,0),"")</f>
        <v/>
      </c>
      <c r="K3910" s="68" t="str">
        <f>IFERROR(VLOOKUP($B3910,APガラス性能一覧!$A$2:$M$6097,10,0),"")</f>
        <v/>
      </c>
      <c r="L3910" s="68" t="str">
        <f>IFERROR(VLOOKUP($B3910,APガラス性能一覧!$A$2:$M$6097,11,0),"")</f>
        <v/>
      </c>
      <c r="M3910" s="68" t="str">
        <f>IFERROR(VLOOKUP($B3910,APガラス性能一覧!$A$2:$M$6097,12,0),"")</f>
        <v/>
      </c>
      <c r="N3910" s="68" t="str">
        <f>IFERROR(VLOOKUP($B3910,APガラス性能一覧!$A$2:$M$6097,13,0),"")</f>
        <v/>
      </c>
    </row>
    <row r="3911" spans="2:14" x14ac:dyDescent="0.4">
      <c r="B3911" s="68" t="str">
        <f>IF($D$2="","",IF($E$2=0.65,IFERROR(IF(INDEX(APガラス性能一覧!A:A,MATCH(ROW(B3905),APガラス性能一覧!$O:$O,0))="","",INDEX(APガラス性能一覧!A:A,MATCH(ROW(B3905),APガラス性能一覧!$O:$O,0))),""),IFERROR(IF(INDEX(APガラス性能一覧!A:A,MATCH(ROW(B3905),APガラス性能一覧!$N:$N,0))="","",INDEX(APガラス性能一覧!A:A,MATCH(ROW(B3905),APガラス性能一覧!$N:$N,0))),"")))</f>
        <v/>
      </c>
      <c r="C3911" s="68" t="str">
        <f>IFERROR(VLOOKUP($B3911,APガラス性能一覧!$A$2:$M$6097,2,0),"")</f>
        <v/>
      </c>
      <c r="D3911" s="68" t="str">
        <f>IFERROR(VLOOKUP($B3911,APガラス性能一覧!$A$2:$M$6097,3,0),"")</f>
        <v/>
      </c>
      <c r="E3911" s="68" t="str">
        <f>IFERROR(VLOOKUP($B3911,APガラス性能一覧!$A$2:$M$6097,4,0),"")</f>
        <v/>
      </c>
      <c r="F3911" s="68" t="str">
        <f>IFERROR(VLOOKUP($B3911,APガラス性能一覧!$A$2:$M$6097,5,0),"")</f>
        <v/>
      </c>
      <c r="G3911" s="68" t="str">
        <f>IFERROR(VLOOKUP($B3911,APガラス性能一覧!$A$2:$M$6097,6,0),"")</f>
        <v/>
      </c>
      <c r="H3911" s="68" t="str">
        <f>IFERROR(VLOOKUP($B3911,APガラス性能一覧!$A$2:$M$6097,7,0),"")</f>
        <v/>
      </c>
      <c r="I3911" s="68" t="str">
        <f>IFERROR(VLOOKUP($B3911,APガラス性能一覧!$A$2:$M$6097,8,0),"")</f>
        <v/>
      </c>
      <c r="J3911" s="68" t="str">
        <f>IFERROR(VLOOKUP($B3911,APガラス性能一覧!$A$2:$M$6097,9,0),"")</f>
        <v/>
      </c>
      <c r="K3911" s="68" t="str">
        <f>IFERROR(VLOOKUP($B3911,APガラス性能一覧!$A$2:$M$6097,10,0),"")</f>
        <v/>
      </c>
      <c r="L3911" s="68" t="str">
        <f>IFERROR(VLOOKUP($B3911,APガラス性能一覧!$A$2:$M$6097,11,0),"")</f>
        <v/>
      </c>
      <c r="M3911" s="68" t="str">
        <f>IFERROR(VLOOKUP($B3911,APガラス性能一覧!$A$2:$M$6097,12,0),"")</f>
        <v/>
      </c>
      <c r="N3911" s="68" t="str">
        <f>IFERROR(VLOOKUP($B3911,APガラス性能一覧!$A$2:$M$6097,13,0),"")</f>
        <v/>
      </c>
    </row>
    <row r="3912" spans="2:14" x14ac:dyDescent="0.4">
      <c r="B3912" s="68" t="str">
        <f>IF($D$2="","",IF($E$2=0.65,IFERROR(IF(INDEX(APガラス性能一覧!A:A,MATCH(ROW(B3906),APガラス性能一覧!$O:$O,0))="","",INDEX(APガラス性能一覧!A:A,MATCH(ROW(B3906),APガラス性能一覧!$O:$O,0))),""),IFERROR(IF(INDEX(APガラス性能一覧!A:A,MATCH(ROW(B3906),APガラス性能一覧!$N:$N,0))="","",INDEX(APガラス性能一覧!A:A,MATCH(ROW(B3906),APガラス性能一覧!$N:$N,0))),"")))</f>
        <v/>
      </c>
      <c r="C3912" s="68" t="str">
        <f>IFERROR(VLOOKUP($B3912,APガラス性能一覧!$A$2:$M$6097,2,0),"")</f>
        <v/>
      </c>
      <c r="D3912" s="68" t="str">
        <f>IFERROR(VLOOKUP($B3912,APガラス性能一覧!$A$2:$M$6097,3,0),"")</f>
        <v/>
      </c>
      <c r="E3912" s="68" t="str">
        <f>IFERROR(VLOOKUP($B3912,APガラス性能一覧!$A$2:$M$6097,4,0),"")</f>
        <v/>
      </c>
      <c r="F3912" s="68" t="str">
        <f>IFERROR(VLOOKUP($B3912,APガラス性能一覧!$A$2:$M$6097,5,0),"")</f>
        <v/>
      </c>
      <c r="G3912" s="68" t="str">
        <f>IFERROR(VLOOKUP($B3912,APガラス性能一覧!$A$2:$M$6097,6,0),"")</f>
        <v/>
      </c>
      <c r="H3912" s="68" t="str">
        <f>IFERROR(VLOOKUP($B3912,APガラス性能一覧!$A$2:$M$6097,7,0),"")</f>
        <v/>
      </c>
      <c r="I3912" s="68" t="str">
        <f>IFERROR(VLOOKUP($B3912,APガラス性能一覧!$A$2:$M$6097,8,0),"")</f>
        <v/>
      </c>
      <c r="J3912" s="68" t="str">
        <f>IFERROR(VLOOKUP($B3912,APガラス性能一覧!$A$2:$M$6097,9,0),"")</f>
        <v/>
      </c>
      <c r="K3912" s="68" t="str">
        <f>IFERROR(VLOOKUP($B3912,APガラス性能一覧!$A$2:$M$6097,10,0),"")</f>
        <v/>
      </c>
      <c r="L3912" s="68" t="str">
        <f>IFERROR(VLOOKUP($B3912,APガラス性能一覧!$A$2:$M$6097,11,0),"")</f>
        <v/>
      </c>
      <c r="M3912" s="68" t="str">
        <f>IFERROR(VLOOKUP($B3912,APガラス性能一覧!$A$2:$M$6097,12,0),"")</f>
        <v/>
      </c>
      <c r="N3912" s="68" t="str">
        <f>IFERROR(VLOOKUP($B3912,APガラス性能一覧!$A$2:$M$6097,13,0),"")</f>
        <v/>
      </c>
    </row>
    <row r="3913" spans="2:14" x14ac:dyDescent="0.4">
      <c r="B3913" s="68" t="str">
        <f>IF($D$2="","",IF($E$2=0.65,IFERROR(IF(INDEX(APガラス性能一覧!A:A,MATCH(ROW(B3907),APガラス性能一覧!$O:$O,0))="","",INDEX(APガラス性能一覧!A:A,MATCH(ROW(B3907),APガラス性能一覧!$O:$O,0))),""),IFERROR(IF(INDEX(APガラス性能一覧!A:A,MATCH(ROW(B3907),APガラス性能一覧!$N:$N,0))="","",INDEX(APガラス性能一覧!A:A,MATCH(ROW(B3907),APガラス性能一覧!$N:$N,0))),"")))</f>
        <v/>
      </c>
      <c r="C3913" s="68" t="str">
        <f>IFERROR(VLOOKUP($B3913,APガラス性能一覧!$A$2:$M$6097,2,0),"")</f>
        <v/>
      </c>
      <c r="D3913" s="68" t="str">
        <f>IFERROR(VLOOKUP($B3913,APガラス性能一覧!$A$2:$M$6097,3,0),"")</f>
        <v/>
      </c>
      <c r="E3913" s="68" t="str">
        <f>IFERROR(VLOOKUP($B3913,APガラス性能一覧!$A$2:$M$6097,4,0),"")</f>
        <v/>
      </c>
      <c r="F3913" s="68" t="str">
        <f>IFERROR(VLOOKUP($B3913,APガラス性能一覧!$A$2:$M$6097,5,0),"")</f>
        <v/>
      </c>
      <c r="G3913" s="68" t="str">
        <f>IFERROR(VLOOKUP($B3913,APガラス性能一覧!$A$2:$M$6097,6,0),"")</f>
        <v/>
      </c>
      <c r="H3913" s="68" t="str">
        <f>IFERROR(VLOOKUP($B3913,APガラス性能一覧!$A$2:$M$6097,7,0),"")</f>
        <v/>
      </c>
      <c r="I3913" s="68" t="str">
        <f>IFERROR(VLOOKUP($B3913,APガラス性能一覧!$A$2:$M$6097,8,0),"")</f>
        <v/>
      </c>
      <c r="J3913" s="68" t="str">
        <f>IFERROR(VLOOKUP($B3913,APガラス性能一覧!$A$2:$M$6097,9,0),"")</f>
        <v/>
      </c>
      <c r="K3913" s="68" t="str">
        <f>IFERROR(VLOOKUP($B3913,APガラス性能一覧!$A$2:$M$6097,10,0),"")</f>
        <v/>
      </c>
      <c r="L3913" s="68" t="str">
        <f>IFERROR(VLOOKUP($B3913,APガラス性能一覧!$A$2:$M$6097,11,0),"")</f>
        <v/>
      </c>
      <c r="M3913" s="68" t="str">
        <f>IFERROR(VLOOKUP($B3913,APガラス性能一覧!$A$2:$M$6097,12,0),"")</f>
        <v/>
      </c>
      <c r="N3913" s="68" t="str">
        <f>IFERROR(VLOOKUP($B3913,APガラス性能一覧!$A$2:$M$6097,13,0),"")</f>
        <v/>
      </c>
    </row>
    <row r="3914" spans="2:14" x14ac:dyDescent="0.4">
      <c r="B3914" s="68" t="str">
        <f>IF($D$2="","",IF($E$2=0.65,IFERROR(IF(INDEX(APガラス性能一覧!A:A,MATCH(ROW(B3908),APガラス性能一覧!$O:$O,0))="","",INDEX(APガラス性能一覧!A:A,MATCH(ROW(B3908),APガラス性能一覧!$O:$O,0))),""),IFERROR(IF(INDEX(APガラス性能一覧!A:A,MATCH(ROW(B3908),APガラス性能一覧!$N:$N,0))="","",INDEX(APガラス性能一覧!A:A,MATCH(ROW(B3908),APガラス性能一覧!$N:$N,0))),"")))</f>
        <v/>
      </c>
      <c r="C3914" s="68" t="str">
        <f>IFERROR(VLOOKUP($B3914,APガラス性能一覧!$A$2:$M$6097,2,0),"")</f>
        <v/>
      </c>
      <c r="D3914" s="68" t="str">
        <f>IFERROR(VLOOKUP($B3914,APガラス性能一覧!$A$2:$M$6097,3,0),"")</f>
        <v/>
      </c>
      <c r="E3914" s="68" t="str">
        <f>IFERROR(VLOOKUP($B3914,APガラス性能一覧!$A$2:$M$6097,4,0),"")</f>
        <v/>
      </c>
      <c r="F3914" s="68" t="str">
        <f>IFERROR(VLOOKUP($B3914,APガラス性能一覧!$A$2:$M$6097,5,0),"")</f>
        <v/>
      </c>
      <c r="G3914" s="68" t="str">
        <f>IFERROR(VLOOKUP($B3914,APガラス性能一覧!$A$2:$M$6097,6,0),"")</f>
        <v/>
      </c>
      <c r="H3914" s="68" t="str">
        <f>IFERROR(VLOOKUP($B3914,APガラス性能一覧!$A$2:$M$6097,7,0),"")</f>
        <v/>
      </c>
      <c r="I3914" s="68" t="str">
        <f>IFERROR(VLOOKUP($B3914,APガラス性能一覧!$A$2:$M$6097,8,0),"")</f>
        <v/>
      </c>
      <c r="J3914" s="68" t="str">
        <f>IFERROR(VLOOKUP($B3914,APガラス性能一覧!$A$2:$M$6097,9,0),"")</f>
        <v/>
      </c>
      <c r="K3914" s="68" t="str">
        <f>IFERROR(VLOOKUP($B3914,APガラス性能一覧!$A$2:$M$6097,10,0),"")</f>
        <v/>
      </c>
      <c r="L3914" s="68" t="str">
        <f>IFERROR(VLOOKUP($B3914,APガラス性能一覧!$A$2:$M$6097,11,0),"")</f>
        <v/>
      </c>
      <c r="M3914" s="68" t="str">
        <f>IFERROR(VLOOKUP($B3914,APガラス性能一覧!$A$2:$M$6097,12,0),"")</f>
        <v/>
      </c>
      <c r="N3914" s="68" t="str">
        <f>IFERROR(VLOOKUP($B3914,APガラス性能一覧!$A$2:$M$6097,13,0),"")</f>
        <v/>
      </c>
    </row>
    <row r="3915" spans="2:14" x14ac:dyDescent="0.4">
      <c r="B3915" s="68" t="str">
        <f>IF($D$2="","",IF($E$2=0.65,IFERROR(IF(INDEX(APガラス性能一覧!A:A,MATCH(ROW(B3909),APガラス性能一覧!$O:$O,0))="","",INDEX(APガラス性能一覧!A:A,MATCH(ROW(B3909),APガラス性能一覧!$O:$O,0))),""),IFERROR(IF(INDEX(APガラス性能一覧!A:A,MATCH(ROW(B3909),APガラス性能一覧!$N:$N,0))="","",INDEX(APガラス性能一覧!A:A,MATCH(ROW(B3909),APガラス性能一覧!$N:$N,0))),"")))</f>
        <v/>
      </c>
      <c r="C3915" s="68" t="str">
        <f>IFERROR(VLOOKUP($B3915,APガラス性能一覧!$A$2:$M$6097,2,0),"")</f>
        <v/>
      </c>
      <c r="D3915" s="68" t="str">
        <f>IFERROR(VLOOKUP($B3915,APガラス性能一覧!$A$2:$M$6097,3,0),"")</f>
        <v/>
      </c>
      <c r="E3915" s="68" t="str">
        <f>IFERROR(VLOOKUP($B3915,APガラス性能一覧!$A$2:$M$6097,4,0),"")</f>
        <v/>
      </c>
      <c r="F3915" s="68" t="str">
        <f>IFERROR(VLOOKUP($B3915,APガラス性能一覧!$A$2:$M$6097,5,0),"")</f>
        <v/>
      </c>
      <c r="G3915" s="68" t="str">
        <f>IFERROR(VLOOKUP($B3915,APガラス性能一覧!$A$2:$M$6097,6,0),"")</f>
        <v/>
      </c>
      <c r="H3915" s="68" t="str">
        <f>IFERROR(VLOOKUP($B3915,APガラス性能一覧!$A$2:$M$6097,7,0),"")</f>
        <v/>
      </c>
      <c r="I3915" s="68" t="str">
        <f>IFERROR(VLOOKUP($B3915,APガラス性能一覧!$A$2:$M$6097,8,0),"")</f>
        <v/>
      </c>
      <c r="J3915" s="68" t="str">
        <f>IFERROR(VLOOKUP($B3915,APガラス性能一覧!$A$2:$M$6097,9,0),"")</f>
        <v/>
      </c>
      <c r="K3915" s="68" t="str">
        <f>IFERROR(VLOOKUP($B3915,APガラス性能一覧!$A$2:$M$6097,10,0),"")</f>
        <v/>
      </c>
      <c r="L3915" s="68" t="str">
        <f>IFERROR(VLOOKUP($B3915,APガラス性能一覧!$A$2:$M$6097,11,0),"")</f>
        <v/>
      </c>
      <c r="M3915" s="68" t="str">
        <f>IFERROR(VLOOKUP($B3915,APガラス性能一覧!$A$2:$M$6097,12,0),"")</f>
        <v/>
      </c>
      <c r="N3915" s="68" t="str">
        <f>IFERROR(VLOOKUP($B3915,APガラス性能一覧!$A$2:$M$6097,13,0),"")</f>
        <v/>
      </c>
    </row>
    <row r="3916" spans="2:14" x14ac:dyDescent="0.4">
      <c r="B3916" s="68" t="str">
        <f>IF($D$2="","",IF($E$2=0.65,IFERROR(IF(INDEX(APガラス性能一覧!A:A,MATCH(ROW(B3910),APガラス性能一覧!$O:$O,0))="","",INDEX(APガラス性能一覧!A:A,MATCH(ROW(B3910),APガラス性能一覧!$O:$O,0))),""),IFERROR(IF(INDEX(APガラス性能一覧!A:A,MATCH(ROW(B3910),APガラス性能一覧!$N:$N,0))="","",INDEX(APガラス性能一覧!A:A,MATCH(ROW(B3910),APガラス性能一覧!$N:$N,0))),"")))</f>
        <v/>
      </c>
      <c r="C3916" s="68" t="str">
        <f>IFERROR(VLOOKUP($B3916,APガラス性能一覧!$A$2:$M$6097,2,0),"")</f>
        <v/>
      </c>
      <c r="D3916" s="68" t="str">
        <f>IFERROR(VLOOKUP($B3916,APガラス性能一覧!$A$2:$M$6097,3,0),"")</f>
        <v/>
      </c>
      <c r="E3916" s="68" t="str">
        <f>IFERROR(VLOOKUP($B3916,APガラス性能一覧!$A$2:$M$6097,4,0),"")</f>
        <v/>
      </c>
      <c r="F3916" s="68" t="str">
        <f>IFERROR(VLOOKUP($B3916,APガラス性能一覧!$A$2:$M$6097,5,0),"")</f>
        <v/>
      </c>
      <c r="G3916" s="68" t="str">
        <f>IFERROR(VLOOKUP($B3916,APガラス性能一覧!$A$2:$M$6097,6,0),"")</f>
        <v/>
      </c>
      <c r="H3916" s="68" t="str">
        <f>IFERROR(VLOOKUP($B3916,APガラス性能一覧!$A$2:$M$6097,7,0),"")</f>
        <v/>
      </c>
      <c r="I3916" s="68" t="str">
        <f>IFERROR(VLOOKUP($B3916,APガラス性能一覧!$A$2:$M$6097,8,0),"")</f>
        <v/>
      </c>
      <c r="J3916" s="68" t="str">
        <f>IFERROR(VLOOKUP($B3916,APガラス性能一覧!$A$2:$M$6097,9,0),"")</f>
        <v/>
      </c>
      <c r="K3916" s="68" t="str">
        <f>IFERROR(VLOOKUP($B3916,APガラス性能一覧!$A$2:$M$6097,10,0),"")</f>
        <v/>
      </c>
      <c r="L3916" s="68" t="str">
        <f>IFERROR(VLOOKUP($B3916,APガラス性能一覧!$A$2:$M$6097,11,0),"")</f>
        <v/>
      </c>
      <c r="M3916" s="68" t="str">
        <f>IFERROR(VLOOKUP($B3916,APガラス性能一覧!$A$2:$M$6097,12,0),"")</f>
        <v/>
      </c>
      <c r="N3916" s="68" t="str">
        <f>IFERROR(VLOOKUP($B3916,APガラス性能一覧!$A$2:$M$6097,13,0),"")</f>
        <v/>
      </c>
    </row>
    <row r="3917" spans="2:14" x14ac:dyDescent="0.4">
      <c r="B3917" s="68" t="str">
        <f>IF($D$2="","",IF($E$2=0.65,IFERROR(IF(INDEX(APガラス性能一覧!A:A,MATCH(ROW(B3911),APガラス性能一覧!$O:$O,0))="","",INDEX(APガラス性能一覧!A:A,MATCH(ROW(B3911),APガラス性能一覧!$O:$O,0))),""),IFERROR(IF(INDEX(APガラス性能一覧!A:A,MATCH(ROW(B3911),APガラス性能一覧!$N:$N,0))="","",INDEX(APガラス性能一覧!A:A,MATCH(ROW(B3911),APガラス性能一覧!$N:$N,0))),"")))</f>
        <v/>
      </c>
      <c r="C3917" s="68" t="str">
        <f>IFERROR(VLOOKUP($B3917,APガラス性能一覧!$A$2:$M$6097,2,0),"")</f>
        <v/>
      </c>
      <c r="D3917" s="68" t="str">
        <f>IFERROR(VLOOKUP($B3917,APガラス性能一覧!$A$2:$M$6097,3,0),"")</f>
        <v/>
      </c>
      <c r="E3917" s="68" t="str">
        <f>IFERROR(VLOOKUP($B3917,APガラス性能一覧!$A$2:$M$6097,4,0),"")</f>
        <v/>
      </c>
      <c r="F3917" s="68" t="str">
        <f>IFERROR(VLOOKUP($B3917,APガラス性能一覧!$A$2:$M$6097,5,0),"")</f>
        <v/>
      </c>
      <c r="G3917" s="68" t="str">
        <f>IFERROR(VLOOKUP($B3917,APガラス性能一覧!$A$2:$M$6097,6,0),"")</f>
        <v/>
      </c>
      <c r="H3917" s="68" t="str">
        <f>IFERROR(VLOOKUP($B3917,APガラス性能一覧!$A$2:$M$6097,7,0),"")</f>
        <v/>
      </c>
      <c r="I3917" s="68" t="str">
        <f>IFERROR(VLOOKUP($B3917,APガラス性能一覧!$A$2:$M$6097,8,0),"")</f>
        <v/>
      </c>
      <c r="J3917" s="68" t="str">
        <f>IFERROR(VLOOKUP($B3917,APガラス性能一覧!$A$2:$M$6097,9,0),"")</f>
        <v/>
      </c>
      <c r="K3917" s="68" t="str">
        <f>IFERROR(VLOOKUP($B3917,APガラス性能一覧!$A$2:$M$6097,10,0),"")</f>
        <v/>
      </c>
      <c r="L3917" s="68" t="str">
        <f>IFERROR(VLOOKUP($B3917,APガラス性能一覧!$A$2:$M$6097,11,0),"")</f>
        <v/>
      </c>
      <c r="M3917" s="68" t="str">
        <f>IFERROR(VLOOKUP($B3917,APガラス性能一覧!$A$2:$M$6097,12,0),"")</f>
        <v/>
      </c>
      <c r="N3917" s="68" t="str">
        <f>IFERROR(VLOOKUP($B3917,APガラス性能一覧!$A$2:$M$6097,13,0),"")</f>
        <v/>
      </c>
    </row>
    <row r="3918" spans="2:14" x14ac:dyDescent="0.4">
      <c r="B3918" s="68" t="str">
        <f>IF($D$2="","",IF($E$2=0.65,IFERROR(IF(INDEX(APガラス性能一覧!A:A,MATCH(ROW(B3912),APガラス性能一覧!$O:$O,0))="","",INDEX(APガラス性能一覧!A:A,MATCH(ROW(B3912),APガラス性能一覧!$O:$O,0))),""),IFERROR(IF(INDEX(APガラス性能一覧!A:A,MATCH(ROW(B3912),APガラス性能一覧!$N:$N,0))="","",INDEX(APガラス性能一覧!A:A,MATCH(ROW(B3912),APガラス性能一覧!$N:$N,0))),"")))</f>
        <v/>
      </c>
      <c r="C3918" s="68" t="str">
        <f>IFERROR(VLOOKUP($B3918,APガラス性能一覧!$A$2:$M$6097,2,0),"")</f>
        <v/>
      </c>
      <c r="D3918" s="68" t="str">
        <f>IFERROR(VLOOKUP($B3918,APガラス性能一覧!$A$2:$M$6097,3,0),"")</f>
        <v/>
      </c>
      <c r="E3918" s="68" t="str">
        <f>IFERROR(VLOOKUP($B3918,APガラス性能一覧!$A$2:$M$6097,4,0),"")</f>
        <v/>
      </c>
      <c r="F3918" s="68" t="str">
        <f>IFERROR(VLOOKUP($B3918,APガラス性能一覧!$A$2:$M$6097,5,0),"")</f>
        <v/>
      </c>
      <c r="G3918" s="68" t="str">
        <f>IFERROR(VLOOKUP($B3918,APガラス性能一覧!$A$2:$M$6097,6,0),"")</f>
        <v/>
      </c>
      <c r="H3918" s="68" t="str">
        <f>IFERROR(VLOOKUP($B3918,APガラス性能一覧!$A$2:$M$6097,7,0),"")</f>
        <v/>
      </c>
      <c r="I3918" s="68" t="str">
        <f>IFERROR(VLOOKUP($B3918,APガラス性能一覧!$A$2:$M$6097,8,0),"")</f>
        <v/>
      </c>
      <c r="J3918" s="68" t="str">
        <f>IFERROR(VLOOKUP($B3918,APガラス性能一覧!$A$2:$M$6097,9,0),"")</f>
        <v/>
      </c>
      <c r="K3918" s="68" t="str">
        <f>IFERROR(VLOOKUP($B3918,APガラス性能一覧!$A$2:$M$6097,10,0),"")</f>
        <v/>
      </c>
      <c r="L3918" s="68" t="str">
        <f>IFERROR(VLOOKUP($B3918,APガラス性能一覧!$A$2:$M$6097,11,0),"")</f>
        <v/>
      </c>
      <c r="M3918" s="68" t="str">
        <f>IFERROR(VLOOKUP($B3918,APガラス性能一覧!$A$2:$M$6097,12,0),"")</f>
        <v/>
      </c>
      <c r="N3918" s="68" t="str">
        <f>IFERROR(VLOOKUP($B3918,APガラス性能一覧!$A$2:$M$6097,13,0),"")</f>
        <v/>
      </c>
    </row>
    <row r="3919" spans="2:14" x14ac:dyDescent="0.4">
      <c r="B3919" s="68" t="str">
        <f>IF($D$2="","",IF($E$2=0.65,IFERROR(IF(INDEX(APガラス性能一覧!A:A,MATCH(ROW(B3913),APガラス性能一覧!$O:$O,0))="","",INDEX(APガラス性能一覧!A:A,MATCH(ROW(B3913),APガラス性能一覧!$O:$O,0))),""),IFERROR(IF(INDEX(APガラス性能一覧!A:A,MATCH(ROW(B3913),APガラス性能一覧!$N:$N,0))="","",INDEX(APガラス性能一覧!A:A,MATCH(ROW(B3913),APガラス性能一覧!$N:$N,0))),"")))</f>
        <v/>
      </c>
      <c r="C3919" s="68" t="str">
        <f>IFERROR(VLOOKUP($B3919,APガラス性能一覧!$A$2:$M$6097,2,0),"")</f>
        <v/>
      </c>
      <c r="D3919" s="68" t="str">
        <f>IFERROR(VLOOKUP($B3919,APガラス性能一覧!$A$2:$M$6097,3,0),"")</f>
        <v/>
      </c>
      <c r="E3919" s="68" t="str">
        <f>IFERROR(VLOOKUP($B3919,APガラス性能一覧!$A$2:$M$6097,4,0),"")</f>
        <v/>
      </c>
      <c r="F3919" s="68" t="str">
        <f>IFERROR(VLOOKUP($B3919,APガラス性能一覧!$A$2:$M$6097,5,0),"")</f>
        <v/>
      </c>
      <c r="G3919" s="68" t="str">
        <f>IFERROR(VLOOKUP($B3919,APガラス性能一覧!$A$2:$M$6097,6,0),"")</f>
        <v/>
      </c>
      <c r="H3919" s="68" t="str">
        <f>IFERROR(VLOOKUP($B3919,APガラス性能一覧!$A$2:$M$6097,7,0),"")</f>
        <v/>
      </c>
      <c r="I3919" s="68" t="str">
        <f>IFERROR(VLOOKUP($B3919,APガラス性能一覧!$A$2:$M$6097,8,0),"")</f>
        <v/>
      </c>
      <c r="J3919" s="68" t="str">
        <f>IFERROR(VLOOKUP($B3919,APガラス性能一覧!$A$2:$M$6097,9,0),"")</f>
        <v/>
      </c>
      <c r="K3919" s="68" t="str">
        <f>IFERROR(VLOOKUP($B3919,APガラス性能一覧!$A$2:$M$6097,10,0),"")</f>
        <v/>
      </c>
      <c r="L3919" s="68" t="str">
        <f>IFERROR(VLOOKUP($B3919,APガラス性能一覧!$A$2:$M$6097,11,0),"")</f>
        <v/>
      </c>
      <c r="M3919" s="68" t="str">
        <f>IFERROR(VLOOKUP($B3919,APガラス性能一覧!$A$2:$M$6097,12,0),"")</f>
        <v/>
      </c>
      <c r="N3919" s="68" t="str">
        <f>IFERROR(VLOOKUP($B3919,APガラス性能一覧!$A$2:$M$6097,13,0),"")</f>
        <v/>
      </c>
    </row>
    <row r="3920" spans="2:14" x14ac:dyDescent="0.4">
      <c r="B3920" s="68" t="str">
        <f>IF($D$2="","",IF($E$2=0.65,IFERROR(IF(INDEX(APガラス性能一覧!A:A,MATCH(ROW(B3914),APガラス性能一覧!$O:$O,0))="","",INDEX(APガラス性能一覧!A:A,MATCH(ROW(B3914),APガラス性能一覧!$O:$O,0))),""),IFERROR(IF(INDEX(APガラス性能一覧!A:A,MATCH(ROW(B3914),APガラス性能一覧!$N:$N,0))="","",INDEX(APガラス性能一覧!A:A,MATCH(ROW(B3914),APガラス性能一覧!$N:$N,0))),"")))</f>
        <v/>
      </c>
      <c r="C3920" s="68" t="str">
        <f>IFERROR(VLOOKUP($B3920,APガラス性能一覧!$A$2:$M$6097,2,0),"")</f>
        <v/>
      </c>
      <c r="D3920" s="68" t="str">
        <f>IFERROR(VLOOKUP($B3920,APガラス性能一覧!$A$2:$M$6097,3,0),"")</f>
        <v/>
      </c>
      <c r="E3920" s="68" t="str">
        <f>IFERROR(VLOOKUP($B3920,APガラス性能一覧!$A$2:$M$6097,4,0),"")</f>
        <v/>
      </c>
      <c r="F3920" s="68" t="str">
        <f>IFERROR(VLOOKUP($B3920,APガラス性能一覧!$A$2:$M$6097,5,0),"")</f>
        <v/>
      </c>
      <c r="G3920" s="68" t="str">
        <f>IFERROR(VLOOKUP($B3920,APガラス性能一覧!$A$2:$M$6097,6,0),"")</f>
        <v/>
      </c>
      <c r="H3920" s="68" t="str">
        <f>IFERROR(VLOOKUP($B3920,APガラス性能一覧!$A$2:$M$6097,7,0),"")</f>
        <v/>
      </c>
      <c r="I3920" s="68" t="str">
        <f>IFERROR(VLOOKUP($B3920,APガラス性能一覧!$A$2:$M$6097,8,0),"")</f>
        <v/>
      </c>
      <c r="J3920" s="68" t="str">
        <f>IFERROR(VLOOKUP($B3920,APガラス性能一覧!$A$2:$M$6097,9,0),"")</f>
        <v/>
      </c>
      <c r="K3920" s="68" t="str">
        <f>IFERROR(VLOOKUP($B3920,APガラス性能一覧!$A$2:$M$6097,10,0),"")</f>
        <v/>
      </c>
      <c r="L3920" s="68" t="str">
        <f>IFERROR(VLOOKUP($B3920,APガラス性能一覧!$A$2:$M$6097,11,0),"")</f>
        <v/>
      </c>
      <c r="M3920" s="68" t="str">
        <f>IFERROR(VLOOKUP($B3920,APガラス性能一覧!$A$2:$M$6097,12,0),"")</f>
        <v/>
      </c>
      <c r="N3920" s="68" t="str">
        <f>IFERROR(VLOOKUP($B3920,APガラス性能一覧!$A$2:$M$6097,13,0),"")</f>
        <v/>
      </c>
    </row>
    <row r="3921" spans="2:14" x14ac:dyDescent="0.4">
      <c r="B3921" s="68" t="str">
        <f>IF($D$2="","",IF($E$2=0.65,IFERROR(IF(INDEX(APガラス性能一覧!A:A,MATCH(ROW(B3915),APガラス性能一覧!$O:$O,0))="","",INDEX(APガラス性能一覧!A:A,MATCH(ROW(B3915),APガラス性能一覧!$O:$O,0))),""),IFERROR(IF(INDEX(APガラス性能一覧!A:A,MATCH(ROW(B3915),APガラス性能一覧!$N:$N,0))="","",INDEX(APガラス性能一覧!A:A,MATCH(ROW(B3915),APガラス性能一覧!$N:$N,0))),"")))</f>
        <v/>
      </c>
      <c r="C3921" s="68" t="str">
        <f>IFERROR(VLOOKUP($B3921,APガラス性能一覧!$A$2:$M$6097,2,0),"")</f>
        <v/>
      </c>
      <c r="D3921" s="68" t="str">
        <f>IFERROR(VLOOKUP($B3921,APガラス性能一覧!$A$2:$M$6097,3,0),"")</f>
        <v/>
      </c>
      <c r="E3921" s="68" t="str">
        <f>IFERROR(VLOOKUP($B3921,APガラス性能一覧!$A$2:$M$6097,4,0),"")</f>
        <v/>
      </c>
      <c r="F3921" s="68" t="str">
        <f>IFERROR(VLOOKUP($B3921,APガラス性能一覧!$A$2:$M$6097,5,0),"")</f>
        <v/>
      </c>
      <c r="G3921" s="68" t="str">
        <f>IFERROR(VLOOKUP($B3921,APガラス性能一覧!$A$2:$M$6097,6,0),"")</f>
        <v/>
      </c>
      <c r="H3921" s="68" t="str">
        <f>IFERROR(VLOOKUP($B3921,APガラス性能一覧!$A$2:$M$6097,7,0),"")</f>
        <v/>
      </c>
      <c r="I3921" s="68" t="str">
        <f>IFERROR(VLOOKUP($B3921,APガラス性能一覧!$A$2:$M$6097,8,0),"")</f>
        <v/>
      </c>
      <c r="J3921" s="68" t="str">
        <f>IFERROR(VLOOKUP($B3921,APガラス性能一覧!$A$2:$M$6097,9,0),"")</f>
        <v/>
      </c>
      <c r="K3921" s="68" t="str">
        <f>IFERROR(VLOOKUP($B3921,APガラス性能一覧!$A$2:$M$6097,10,0),"")</f>
        <v/>
      </c>
      <c r="L3921" s="68" t="str">
        <f>IFERROR(VLOOKUP($B3921,APガラス性能一覧!$A$2:$M$6097,11,0),"")</f>
        <v/>
      </c>
      <c r="M3921" s="68" t="str">
        <f>IFERROR(VLOOKUP($B3921,APガラス性能一覧!$A$2:$M$6097,12,0),"")</f>
        <v/>
      </c>
      <c r="N3921" s="68" t="str">
        <f>IFERROR(VLOOKUP($B3921,APガラス性能一覧!$A$2:$M$6097,13,0),"")</f>
        <v/>
      </c>
    </row>
    <row r="3922" spans="2:14" x14ac:dyDescent="0.4">
      <c r="B3922" s="68" t="str">
        <f>IF($D$2="","",IF($E$2=0.65,IFERROR(IF(INDEX(APガラス性能一覧!A:A,MATCH(ROW(B3916),APガラス性能一覧!$O:$O,0))="","",INDEX(APガラス性能一覧!A:A,MATCH(ROW(B3916),APガラス性能一覧!$O:$O,0))),""),IFERROR(IF(INDEX(APガラス性能一覧!A:A,MATCH(ROW(B3916),APガラス性能一覧!$N:$N,0))="","",INDEX(APガラス性能一覧!A:A,MATCH(ROW(B3916),APガラス性能一覧!$N:$N,0))),"")))</f>
        <v/>
      </c>
      <c r="C3922" s="68" t="str">
        <f>IFERROR(VLOOKUP($B3922,APガラス性能一覧!$A$2:$M$6097,2,0),"")</f>
        <v/>
      </c>
      <c r="D3922" s="68" t="str">
        <f>IFERROR(VLOOKUP($B3922,APガラス性能一覧!$A$2:$M$6097,3,0),"")</f>
        <v/>
      </c>
      <c r="E3922" s="68" t="str">
        <f>IFERROR(VLOOKUP($B3922,APガラス性能一覧!$A$2:$M$6097,4,0),"")</f>
        <v/>
      </c>
      <c r="F3922" s="68" t="str">
        <f>IFERROR(VLOOKUP($B3922,APガラス性能一覧!$A$2:$M$6097,5,0),"")</f>
        <v/>
      </c>
      <c r="G3922" s="68" t="str">
        <f>IFERROR(VLOOKUP($B3922,APガラス性能一覧!$A$2:$M$6097,6,0),"")</f>
        <v/>
      </c>
      <c r="H3922" s="68" t="str">
        <f>IFERROR(VLOOKUP($B3922,APガラス性能一覧!$A$2:$M$6097,7,0),"")</f>
        <v/>
      </c>
      <c r="I3922" s="68" t="str">
        <f>IFERROR(VLOOKUP($B3922,APガラス性能一覧!$A$2:$M$6097,8,0),"")</f>
        <v/>
      </c>
      <c r="J3922" s="68" t="str">
        <f>IFERROR(VLOOKUP($B3922,APガラス性能一覧!$A$2:$M$6097,9,0),"")</f>
        <v/>
      </c>
      <c r="K3922" s="68" t="str">
        <f>IFERROR(VLOOKUP($B3922,APガラス性能一覧!$A$2:$M$6097,10,0),"")</f>
        <v/>
      </c>
      <c r="L3922" s="68" t="str">
        <f>IFERROR(VLOOKUP($B3922,APガラス性能一覧!$A$2:$M$6097,11,0),"")</f>
        <v/>
      </c>
      <c r="M3922" s="68" t="str">
        <f>IFERROR(VLOOKUP($B3922,APガラス性能一覧!$A$2:$M$6097,12,0),"")</f>
        <v/>
      </c>
      <c r="N3922" s="68" t="str">
        <f>IFERROR(VLOOKUP($B3922,APガラス性能一覧!$A$2:$M$6097,13,0),"")</f>
        <v/>
      </c>
    </row>
    <row r="3923" spans="2:14" x14ac:dyDescent="0.4">
      <c r="B3923" s="68" t="str">
        <f>IF($D$2="","",IF($E$2=0.65,IFERROR(IF(INDEX(APガラス性能一覧!A:A,MATCH(ROW(B3917),APガラス性能一覧!$O:$O,0))="","",INDEX(APガラス性能一覧!A:A,MATCH(ROW(B3917),APガラス性能一覧!$O:$O,0))),""),IFERROR(IF(INDEX(APガラス性能一覧!A:A,MATCH(ROW(B3917),APガラス性能一覧!$N:$N,0))="","",INDEX(APガラス性能一覧!A:A,MATCH(ROW(B3917),APガラス性能一覧!$N:$N,0))),"")))</f>
        <v/>
      </c>
      <c r="C3923" s="68" t="str">
        <f>IFERROR(VLOOKUP($B3923,APガラス性能一覧!$A$2:$M$6097,2,0),"")</f>
        <v/>
      </c>
      <c r="D3923" s="68" t="str">
        <f>IFERROR(VLOOKUP($B3923,APガラス性能一覧!$A$2:$M$6097,3,0),"")</f>
        <v/>
      </c>
      <c r="E3923" s="68" t="str">
        <f>IFERROR(VLOOKUP($B3923,APガラス性能一覧!$A$2:$M$6097,4,0),"")</f>
        <v/>
      </c>
      <c r="F3923" s="68" t="str">
        <f>IFERROR(VLOOKUP($B3923,APガラス性能一覧!$A$2:$M$6097,5,0),"")</f>
        <v/>
      </c>
      <c r="G3923" s="68" t="str">
        <f>IFERROR(VLOOKUP($B3923,APガラス性能一覧!$A$2:$M$6097,6,0),"")</f>
        <v/>
      </c>
      <c r="H3923" s="68" t="str">
        <f>IFERROR(VLOOKUP($B3923,APガラス性能一覧!$A$2:$M$6097,7,0),"")</f>
        <v/>
      </c>
      <c r="I3923" s="68" t="str">
        <f>IFERROR(VLOOKUP($B3923,APガラス性能一覧!$A$2:$M$6097,8,0),"")</f>
        <v/>
      </c>
      <c r="J3923" s="68" t="str">
        <f>IFERROR(VLOOKUP($B3923,APガラス性能一覧!$A$2:$M$6097,9,0),"")</f>
        <v/>
      </c>
      <c r="K3923" s="68" t="str">
        <f>IFERROR(VLOOKUP($B3923,APガラス性能一覧!$A$2:$M$6097,10,0),"")</f>
        <v/>
      </c>
      <c r="L3923" s="68" t="str">
        <f>IFERROR(VLOOKUP($B3923,APガラス性能一覧!$A$2:$M$6097,11,0),"")</f>
        <v/>
      </c>
      <c r="M3923" s="68" t="str">
        <f>IFERROR(VLOOKUP($B3923,APガラス性能一覧!$A$2:$M$6097,12,0),"")</f>
        <v/>
      </c>
      <c r="N3923" s="68" t="str">
        <f>IFERROR(VLOOKUP($B3923,APガラス性能一覧!$A$2:$M$6097,13,0),"")</f>
        <v/>
      </c>
    </row>
    <row r="3924" spans="2:14" x14ac:dyDescent="0.4">
      <c r="B3924" s="68" t="str">
        <f>IF($D$2="","",IF($E$2=0.65,IFERROR(IF(INDEX(APガラス性能一覧!A:A,MATCH(ROW(B3918),APガラス性能一覧!$O:$O,0))="","",INDEX(APガラス性能一覧!A:A,MATCH(ROW(B3918),APガラス性能一覧!$O:$O,0))),""),IFERROR(IF(INDEX(APガラス性能一覧!A:A,MATCH(ROW(B3918),APガラス性能一覧!$N:$N,0))="","",INDEX(APガラス性能一覧!A:A,MATCH(ROW(B3918),APガラス性能一覧!$N:$N,0))),"")))</f>
        <v/>
      </c>
      <c r="C3924" s="68" t="str">
        <f>IFERROR(VLOOKUP($B3924,APガラス性能一覧!$A$2:$M$6097,2,0),"")</f>
        <v/>
      </c>
      <c r="D3924" s="68" t="str">
        <f>IFERROR(VLOOKUP($B3924,APガラス性能一覧!$A$2:$M$6097,3,0),"")</f>
        <v/>
      </c>
      <c r="E3924" s="68" t="str">
        <f>IFERROR(VLOOKUP($B3924,APガラス性能一覧!$A$2:$M$6097,4,0),"")</f>
        <v/>
      </c>
      <c r="F3924" s="68" t="str">
        <f>IFERROR(VLOOKUP($B3924,APガラス性能一覧!$A$2:$M$6097,5,0),"")</f>
        <v/>
      </c>
      <c r="G3924" s="68" t="str">
        <f>IFERROR(VLOOKUP($B3924,APガラス性能一覧!$A$2:$M$6097,6,0),"")</f>
        <v/>
      </c>
      <c r="H3924" s="68" t="str">
        <f>IFERROR(VLOOKUP($B3924,APガラス性能一覧!$A$2:$M$6097,7,0),"")</f>
        <v/>
      </c>
      <c r="I3924" s="68" t="str">
        <f>IFERROR(VLOOKUP($B3924,APガラス性能一覧!$A$2:$M$6097,8,0),"")</f>
        <v/>
      </c>
      <c r="J3924" s="68" t="str">
        <f>IFERROR(VLOOKUP($B3924,APガラス性能一覧!$A$2:$M$6097,9,0),"")</f>
        <v/>
      </c>
      <c r="K3924" s="68" t="str">
        <f>IFERROR(VLOOKUP($B3924,APガラス性能一覧!$A$2:$M$6097,10,0),"")</f>
        <v/>
      </c>
      <c r="L3924" s="68" t="str">
        <f>IFERROR(VLOOKUP($B3924,APガラス性能一覧!$A$2:$M$6097,11,0),"")</f>
        <v/>
      </c>
      <c r="M3924" s="68" t="str">
        <f>IFERROR(VLOOKUP($B3924,APガラス性能一覧!$A$2:$M$6097,12,0),"")</f>
        <v/>
      </c>
      <c r="N3924" s="68" t="str">
        <f>IFERROR(VLOOKUP($B3924,APガラス性能一覧!$A$2:$M$6097,13,0),"")</f>
        <v/>
      </c>
    </row>
    <row r="3925" spans="2:14" x14ac:dyDescent="0.4">
      <c r="B3925" s="68" t="str">
        <f>IF($D$2="","",IF($E$2=0.65,IFERROR(IF(INDEX(APガラス性能一覧!A:A,MATCH(ROW(B3919),APガラス性能一覧!$O:$O,0))="","",INDEX(APガラス性能一覧!A:A,MATCH(ROW(B3919),APガラス性能一覧!$O:$O,0))),""),IFERROR(IF(INDEX(APガラス性能一覧!A:A,MATCH(ROW(B3919),APガラス性能一覧!$N:$N,0))="","",INDEX(APガラス性能一覧!A:A,MATCH(ROW(B3919),APガラス性能一覧!$N:$N,0))),"")))</f>
        <v/>
      </c>
      <c r="C3925" s="68" t="str">
        <f>IFERROR(VLOOKUP($B3925,APガラス性能一覧!$A$2:$M$6097,2,0),"")</f>
        <v/>
      </c>
      <c r="D3925" s="68" t="str">
        <f>IFERROR(VLOOKUP($B3925,APガラス性能一覧!$A$2:$M$6097,3,0),"")</f>
        <v/>
      </c>
      <c r="E3925" s="68" t="str">
        <f>IFERROR(VLOOKUP($B3925,APガラス性能一覧!$A$2:$M$6097,4,0),"")</f>
        <v/>
      </c>
      <c r="F3925" s="68" t="str">
        <f>IFERROR(VLOOKUP($B3925,APガラス性能一覧!$A$2:$M$6097,5,0),"")</f>
        <v/>
      </c>
      <c r="G3925" s="68" t="str">
        <f>IFERROR(VLOOKUP($B3925,APガラス性能一覧!$A$2:$M$6097,6,0),"")</f>
        <v/>
      </c>
      <c r="H3925" s="68" t="str">
        <f>IFERROR(VLOOKUP($B3925,APガラス性能一覧!$A$2:$M$6097,7,0),"")</f>
        <v/>
      </c>
      <c r="I3925" s="68" t="str">
        <f>IFERROR(VLOOKUP($B3925,APガラス性能一覧!$A$2:$M$6097,8,0),"")</f>
        <v/>
      </c>
      <c r="J3925" s="68" t="str">
        <f>IFERROR(VLOOKUP($B3925,APガラス性能一覧!$A$2:$M$6097,9,0),"")</f>
        <v/>
      </c>
      <c r="K3925" s="68" t="str">
        <f>IFERROR(VLOOKUP($B3925,APガラス性能一覧!$A$2:$M$6097,10,0),"")</f>
        <v/>
      </c>
      <c r="L3925" s="68" t="str">
        <f>IFERROR(VLOOKUP($B3925,APガラス性能一覧!$A$2:$M$6097,11,0),"")</f>
        <v/>
      </c>
      <c r="M3925" s="68" t="str">
        <f>IFERROR(VLOOKUP($B3925,APガラス性能一覧!$A$2:$M$6097,12,0),"")</f>
        <v/>
      </c>
      <c r="N3925" s="68" t="str">
        <f>IFERROR(VLOOKUP($B3925,APガラス性能一覧!$A$2:$M$6097,13,0),"")</f>
        <v/>
      </c>
    </row>
    <row r="3926" spans="2:14" x14ac:dyDescent="0.4">
      <c r="B3926" s="68" t="str">
        <f>IF($D$2="","",IF($E$2=0.65,IFERROR(IF(INDEX(APガラス性能一覧!A:A,MATCH(ROW(B3920),APガラス性能一覧!$O:$O,0))="","",INDEX(APガラス性能一覧!A:A,MATCH(ROW(B3920),APガラス性能一覧!$O:$O,0))),""),IFERROR(IF(INDEX(APガラス性能一覧!A:A,MATCH(ROW(B3920),APガラス性能一覧!$N:$N,0))="","",INDEX(APガラス性能一覧!A:A,MATCH(ROW(B3920),APガラス性能一覧!$N:$N,0))),"")))</f>
        <v/>
      </c>
      <c r="C3926" s="68" t="str">
        <f>IFERROR(VLOOKUP($B3926,APガラス性能一覧!$A$2:$M$6097,2,0),"")</f>
        <v/>
      </c>
      <c r="D3926" s="68" t="str">
        <f>IFERROR(VLOOKUP($B3926,APガラス性能一覧!$A$2:$M$6097,3,0),"")</f>
        <v/>
      </c>
      <c r="E3926" s="68" t="str">
        <f>IFERROR(VLOOKUP($B3926,APガラス性能一覧!$A$2:$M$6097,4,0),"")</f>
        <v/>
      </c>
      <c r="F3926" s="68" t="str">
        <f>IFERROR(VLOOKUP($B3926,APガラス性能一覧!$A$2:$M$6097,5,0),"")</f>
        <v/>
      </c>
      <c r="G3926" s="68" t="str">
        <f>IFERROR(VLOOKUP($B3926,APガラス性能一覧!$A$2:$M$6097,6,0),"")</f>
        <v/>
      </c>
      <c r="H3926" s="68" t="str">
        <f>IFERROR(VLOOKUP($B3926,APガラス性能一覧!$A$2:$M$6097,7,0),"")</f>
        <v/>
      </c>
      <c r="I3926" s="68" t="str">
        <f>IFERROR(VLOOKUP($B3926,APガラス性能一覧!$A$2:$M$6097,8,0),"")</f>
        <v/>
      </c>
      <c r="J3926" s="68" t="str">
        <f>IFERROR(VLOOKUP($B3926,APガラス性能一覧!$A$2:$M$6097,9,0),"")</f>
        <v/>
      </c>
      <c r="K3926" s="68" t="str">
        <f>IFERROR(VLOOKUP($B3926,APガラス性能一覧!$A$2:$M$6097,10,0),"")</f>
        <v/>
      </c>
      <c r="L3926" s="68" t="str">
        <f>IFERROR(VLOOKUP($B3926,APガラス性能一覧!$A$2:$M$6097,11,0),"")</f>
        <v/>
      </c>
      <c r="M3926" s="68" t="str">
        <f>IFERROR(VLOOKUP($B3926,APガラス性能一覧!$A$2:$M$6097,12,0),"")</f>
        <v/>
      </c>
      <c r="N3926" s="68" t="str">
        <f>IFERROR(VLOOKUP($B3926,APガラス性能一覧!$A$2:$M$6097,13,0),"")</f>
        <v/>
      </c>
    </row>
    <row r="3927" spans="2:14" x14ac:dyDescent="0.4">
      <c r="B3927" s="68" t="str">
        <f>IF($D$2="","",IF($E$2=0.65,IFERROR(IF(INDEX(APガラス性能一覧!A:A,MATCH(ROW(B3921),APガラス性能一覧!$O:$O,0))="","",INDEX(APガラス性能一覧!A:A,MATCH(ROW(B3921),APガラス性能一覧!$O:$O,0))),""),IFERROR(IF(INDEX(APガラス性能一覧!A:A,MATCH(ROW(B3921),APガラス性能一覧!$N:$N,0))="","",INDEX(APガラス性能一覧!A:A,MATCH(ROW(B3921),APガラス性能一覧!$N:$N,0))),"")))</f>
        <v/>
      </c>
      <c r="C3927" s="68" t="str">
        <f>IFERROR(VLOOKUP($B3927,APガラス性能一覧!$A$2:$M$6097,2,0),"")</f>
        <v/>
      </c>
      <c r="D3927" s="68" t="str">
        <f>IFERROR(VLOOKUP($B3927,APガラス性能一覧!$A$2:$M$6097,3,0),"")</f>
        <v/>
      </c>
      <c r="E3927" s="68" t="str">
        <f>IFERROR(VLOOKUP($B3927,APガラス性能一覧!$A$2:$M$6097,4,0),"")</f>
        <v/>
      </c>
      <c r="F3927" s="68" t="str">
        <f>IFERROR(VLOOKUP($B3927,APガラス性能一覧!$A$2:$M$6097,5,0),"")</f>
        <v/>
      </c>
      <c r="G3927" s="68" t="str">
        <f>IFERROR(VLOOKUP($B3927,APガラス性能一覧!$A$2:$M$6097,6,0),"")</f>
        <v/>
      </c>
      <c r="H3927" s="68" t="str">
        <f>IFERROR(VLOOKUP($B3927,APガラス性能一覧!$A$2:$M$6097,7,0),"")</f>
        <v/>
      </c>
      <c r="I3927" s="68" t="str">
        <f>IFERROR(VLOOKUP($B3927,APガラス性能一覧!$A$2:$M$6097,8,0),"")</f>
        <v/>
      </c>
      <c r="J3927" s="68" t="str">
        <f>IFERROR(VLOOKUP($B3927,APガラス性能一覧!$A$2:$M$6097,9,0),"")</f>
        <v/>
      </c>
      <c r="K3927" s="68" t="str">
        <f>IFERROR(VLOOKUP($B3927,APガラス性能一覧!$A$2:$M$6097,10,0),"")</f>
        <v/>
      </c>
      <c r="L3927" s="68" t="str">
        <f>IFERROR(VLOOKUP($B3927,APガラス性能一覧!$A$2:$M$6097,11,0),"")</f>
        <v/>
      </c>
      <c r="M3927" s="68" t="str">
        <f>IFERROR(VLOOKUP($B3927,APガラス性能一覧!$A$2:$M$6097,12,0),"")</f>
        <v/>
      </c>
      <c r="N3927" s="68" t="str">
        <f>IFERROR(VLOOKUP($B3927,APガラス性能一覧!$A$2:$M$6097,13,0),"")</f>
        <v/>
      </c>
    </row>
    <row r="3928" spans="2:14" x14ac:dyDescent="0.4">
      <c r="B3928" s="68" t="str">
        <f>IF($D$2="","",IF($E$2=0.65,IFERROR(IF(INDEX(APガラス性能一覧!A:A,MATCH(ROW(B3922),APガラス性能一覧!$O:$O,0))="","",INDEX(APガラス性能一覧!A:A,MATCH(ROW(B3922),APガラス性能一覧!$O:$O,0))),""),IFERROR(IF(INDEX(APガラス性能一覧!A:A,MATCH(ROW(B3922),APガラス性能一覧!$N:$N,0))="","",INDEX(APガラス性能一覧!A:A,MATCH(ROW(B3922),APガラス性能一覧!$N:$N,0))),"")))</f>
        <v/>
      </c>
      <c r="C3928" s="68" t="str">
        <f>IFERROR(VLOOKUP($B3928,APガラス性能一覧!$A$2:$M$6097,2,0),"")</f>
        <v/>
      </c>
      <c r="D3928" s="68" t="str">
        <f>IFERROR(VLOOKUP($B3928,APガラス性能一覧!$A$2:$M$6097,3,0),"")</f>
        <v/>
      </c>
      <c r="E3928" s="68" t="str">
        <f>IFERROR(VLOOKUP($B3928,APガラス性能一覧!$A$2:$M$6097,4,0),"")</f>
        <v/>
      </c>
      <c r="F3928" s="68" t="str">
        <f>IFERROR(VLOOKUP($B3928,APガラス性能一覧!$A$2:$M$6097,5,0),"")</f>
        <v/>
      </c>
      <c r="G3928" s="68" t="str">
        <f>IFERROR(VLOOKUP($B3928,APガラス性能一覧!$A$2:$M$6097,6,0),"")</f>
        <v/>
      </c>
      <c r="H3928" s="68" t="str">
        <f>IFERROR(VLOOKUP($B3928,APガラス性能一覧!$A$2:$M$6097,7,0),"")</f>
        <v/>
      </c>
      <c r="I3928" s="68" t="str">
        <f>IFERROR(VLOOKUP($B3928,APガラス性能一覧!$A$2:$M$6097,8,0),"")</f>
        <v/>
      </c>
      <c r="J3928" s="68" t="str">
        <f>IFERROR(VLOOKUP($B3928,APガラス性能一覧!$A$2:$M$6097,9,0),"")</f>
        <v/>
      </c>
      <c r="K3928" s="68" t="str">
        <f>IFERROR(VLOOKUP($B3928,APガラス性能一覧!$A$2:$M$6097,10,0),"")</f>
        <v/>
      </c>
      <c r="L3928" s="68" t="str">
        <f>IFERROR(VLOOKUP($B3928,APガラス性能一覧!$A$2:$M$6097,11,0),"")</f>
        <v/>
      </c>
      <c r="M3928" s="68" t="str">
        <f>IFERROR(VLOOKUP($B3928,APガラス性能一覧!$A$2:$M$6097,12,0),"")</f>
        <v/>
      </c>
      <c r="N3928" s="68" t="str">
        <f>IFERROR(VLOOKUP($B3928,APガラス性能一覧!$A$2:$M$6097,13,0),"")</f>
        <v/>
      </c>
    </row>
    <row r="3929" spans="2:14" x14ac:dyDescent="0.4">
      <c r="B3929" s="68" t="str">
        <f>IF($D$2="","",IF($E$2=0.65,IFERROR(IF(INDEX(APガラス性能一覧!A:A,MATCH(ROW(B3923),APガラス性能一覧!$O:$O,0))="","",INDEX(APガラス性能一覧!A:A,MATCH(ROW(B3923),APガラス性能一覧!$O:$O,0))),""),IFERROR(IF(INDEX(APガラス性能一覧!A:A,MATCH(ROW(B3923),APガラス性能一覧!$N:$N,0))="","",INDEX(APガラス性能一覧!A:A,MATCH(ROW(B3923),APガラス性能一覧!$N:$N,0))),"")))</f>
        <v/>
      </c>
      <c r="C3929" s="68" t="str">
        <f>IFERROR(VLOOKUP($B3929,APガラス性能一覧!$A$2:$M$6097,2,0),"")</f>
        <v/>
      </c>
      <c r="D3929" s="68" t="str">
        <f>IFERROR(VLOOKUP($B3929,APガラス性能一覧!$A$2:$M$6097,3,0),"")</f>
        <v/>
      </c>
      <c r="E3929" s="68" t="str">
        <f>IFERROR(VLOOKUP($B3929,APガラス性能一覧!$A$2:$M$6097,4,0),"")</f>
        <v/>
      </c>
      <c r="F3929" s="68" t="str">
        <f>IFERROR(VLOOKUP($B3929,APガラス性能一覧!$A$2:$M$6097,5,0),"")</f>
        <v/>
      </c>
      <c r="G3929" s="68" t="str">
        <f>IFERROR(VLOOKUP($B3929,APガラス性能一覧!$A$2:$M$6097,6,0),"")</f>
        <v/>
      </c>
      <c r="H3929" s="68" t="str">
        <f>IFERROR(VLOOKUP($B3929,APガラス性能一覧!$A$2:$M$6097,7,0),"")</f>
        <v/>
      </c>
      <c r="I3929" s="68" t="str">
        <f>IFERROR(VLOOKUP($B3929,APガラス性能一覧!$A$2:$M$6097,8,0),"")</f>
        <v/>
      </c>
      <c r="J3929" s="68" t="str">
        <f>IFERROR(VLOOKUP($B3929,APガラス性能一覧!$A$2:$M$6097,9,0),"")</f>
        <v/>
      </c>
      <c r="K3929" s="68" t="str">
        <f>IFERROR(VLOOKUP($B3929,APガラス性能一覧!$A$2:$M$6097,10,0),"")</f>
        <v/>
      </c>
      <c r="L3929" s="68" t="str">
        <f>IFERROR(VLOOKUP($B3929,APガラス性能一覧!$A$2:$M$6097,11,0),"")</f>
        <v/>
      </c>
      <c r="M3929" s="68" t="str">
        <f>IFERROR(VLOOKUP($B3929,APガラス性能一覧!$A$2:$M$6097,12,0),"")</f>
        <v/>
      </c>
      <c r="N3929" s="68" t="str">
        <f>IFERROR(VLOOKUP($B3929,APガラス性能一覧!$A$2:$M$6097,13,0),"")</f>
        <v/>
      </c>
    </row>
    <row r="3930" spans="2:14" x14ac:dyDescent="0.4">
      <c r="B3930" s="68" t="str">
        <f>IF($D$2="","",IF($E$2=0.65,IFERROR(IF(INDEX(APガラス性能一覧!A:A,MATCH(ROW(B3924),APガラス性能一覧!$O:$O,0))="","",INDEX(APガラス性能一覧!A:A,MATCH(ROW(B3924),APガラス性能一覧!$O:$O,0))),""),IFERROR(IF(INDEX(APガラス性能一覧!A:A,MATCH(ROW(B3924),APガラス性能一覧!$N:$N,0))="","",INDEX(APガラス性能一覧!A:A,MATCH(ROW(B3924),APガラス性能一覧!$N:$N,0))),"")))</f>
        <v/>
      </c>
      <c r="C3930" s="68" t="str">
        <f>IFERROR(VLOOKUP($B3930,APガラス性能一覧!$A$2:$M$6097,2,0),"")</f>
        <v/>
      </c>
      <c r="D3930" s="68" t="str">
        <f>IFERROR(VLOOKUP($B3930,APガラス性能一覧!$A$2:$M$6097,3,0),"")</f>
        <v/>
      </c>
      <c r="E3930" s="68" t="str">
        <f>IFERROR(VLOOKUP($B3930,APガラス性能一覧!$A$2:$M$6097,4,0),"")</f>
        <v/>
      </c>
      <c r="F3930" s="68" t="str">
        <f>IFERROR(VLOOKUP($B3930,APガラス性能一覧!$A$2:$M$6097,5,0),"")</f>
        <v/>
      </c>
      <c r="G3930" s="68" t="str">
        <f>IFERROR(VLOOKUP($B3930,APガラス性能一覧!$A$2:$M$6097,6,0),"")</f>
        <v/>
      </c>
      <c r="H3930" s="68" t="str">
        <f>IFERROR(VLOOKUP($B3930,APガラス性能一覧!$A$2:$M$6097,7,0),"")</f>
        <v/>
      </c>
      <c r="I3930" s="68" t="str">
        <f>IFERROR(VLOOKUP($B3930,APガラス性能一覧!$A$2:$M$6097,8,0),"")</f>
        <v/>
      </c>
      <c r="J3930" s="68" t="str">
        <f>IFERROR(VLOOKUP($B3930,APガラス性能一覧!$A$2:$M$6097,9,0),"")</f>
        <v/>
      </c>
      <c r="K3930" s="68" t="str">
        <f>IFERROR(VLOOKUP($B3930,APガラス性能一覧!$A$2:$M$6097,10,0),"")</f>
        <v/>
      </c>
      <c r="L3930" s="68" t="str">
        <f>IFERROR(VLOOKUP($B3930,APガラス性能一覧!$A$2:$M$6097,11,0),"")</f>
        <v/>
      </c>
      <c r="M3930" s="68" t="str">
        <f>IFERROR(VLOOKUP($B3930,APガラス性能一覧!$A$2:$M$6097,12,0),"")</f>
        <v/>
      </c>
      <c r="N3930" s="68" t="str">
        <f>IFERROR(VLOOKUP($B3930,APガラス性能一覧!$A$2:$M$6097,13,0),"")</f>
        <v/>
      </c>
    </row>
    <row r="3931" spans="2:14" x14ac:dyDescent="0.4">
      <c r="B3931" s="68" t="str">
        <f>IF($D$2="","",IF($E$2=0.65,IFERROR(IF(INDEX(APガラス性能一覧!A:A,MATCH(ROW(B3925),APガラス性能一覧!$O:$O,0))="","",INDEX(APガラス性能一覧!A:A,MATCH(ROW(B3925),APガラス性能一覧!$O:$O,0))),""),IFERROR(IF(INDEX(APガラス性能一覧!A:A,MATCH(ROW(B3925),APガラス性能一覧!$N:$N,0))="","",INDEX(APガラス性能一覧!A:A,MATCH(ROW(B3925),APガラス性能一覧!$N:$N,0))),"")))</f>
        <v/>
      </c>
      <c r="C3931" s="68" t="str">
        <f>IFERROR(VLOOKUP($B3931,APガラス性能一覧!$A$2:$M$6097,2,0),"")</f>
        <v/>
      </c>
      <c r="D3931" s="68" t="str">
        <f>IFERROR(VLOOKUP($B3931,APガラス性能一覧!$A$2:$M$6097,3,0),"")</f>
        <v/>
      </c>
      <c r="E3931" s="68" t="str">
        <f>IFERROR(VLOOKUP($B3931,APガラス性能一覧!$A$2:$M$6097,4,0),"")</f>
        <v/>
      </c>
      <c r="F3931" s="68" t="str">
        <f>IFERROR(VLOOKUP($B3931,APガラス性能一覧!$A$2:$M$6097,5,0),"")</f>
        <v/>
      </c>
      <c r="G3931" s="68" t="str">
        <f>IFERROR(VLOOKUP($B3931,APガラス性能一覧!$A$2:$M$6097,6,0),"")</f>
        <v/>
      </c>
      <c r="H3931" s="68" t="str">
        <f>IFERROR(VLOOKUP($B3931,APガラス性能一覧!$A$2:$M$6097,7,0),"")</f>
        <v/>
      </c>
      <c r="I3931" s="68" t="str">
        <f>IFERROR(VLOOKUP($B3931,APガラス性能一覧!$A$2:$M$6097,8,0),"")</f>
        <v/>
      </c>
      <c r="J3931" s="68" t="str">
        <f>IFERROR(VLOOKUP($B3931,APガラス性能一覧!$A$2:$M$6097,9,0),"")</f>
        <v/>
      </c>
      <c r="K3931" s="68" t="str">
        <f>IFERROR(VLOOKUP($B3931,APガラス性能一覧!$A$2:$M$6097,10,0),"")</f>
        <v/>
      </c>
      <c r="L3931" s="68" t="str">
        <f>IFERROR(VLOOKUP($B3931,APガラス性能一覧!$A$2:$M$6097,11,0),"")</f>
        <v/>
      </c>
      <c r="M3931" s="68" t="str">
        <f>IFERROR(VLOOKUP($B3931,APガラス性能一覧!$A$2:$M$6097,12,0),"")</f>
        <v/>
      </c>
      <c r="N3931" s="68" t="str">
        <f>IFERROR(VLOOKUP($B3931,APガラス性能一覧!$A$2:$M$6097,13,0),"")</f>
        <v/>
      </c>
    </row>
    <row r="3932" spans="2:14" x14ac:dyDescent="0.4">
      <c r="B3932" s="68" t="str">
        <f>IF($D$2="","",IF($E$2=0.65,IFERROR(IF(INDEX(APガラス性能一覧!A:A,MATCH(ROW(B3926),APガラス性能一覧!$O:$O,0))="","",INDEX(APガラス性能一覧!A:A,MATCH(ROW(B3926),APガラス性能一覧!$O:$O,0))),""),IFERROR(IF(INDEX(APガラス性能一覧!A:A,MATCH(ROW(B3926),APガラス性能一覧!$N:$N,0))="","",INDEX(APガラス性能一覧!A:A,MATCH(ROW(B3926),APガラス性能一覧!$N:$N,0))),"")))</f>
        <v/>
      </c>
      <c r="C3932" s="68" t="str">
        <f>IFERROR(VLOOKUP($B3932,APガラス性能一覧!$A$2:$M$6097,2,0),"")</f>
        <v/>
      </c>
      <c r="D3932" s="68" t="str">
        <f>IFERROR(VLOOKUP($B3932,APガラス性能一覧!$A$2:$M$6097,3,0),"")</f>
        <v/>
      </c>
      <c r="E3932" s="68" t="str">
        <f>IFERROR(VLOOKUP($B3932,APガラス性能一覧!$A$2:$M$6097,4,0),"")</f>
        <v/>
      </c>
      <c r="F3932" s="68" t="str">
        <f>IFERROR(VLOOKUP($B3932,APガラス性能一覧!$A$2:$M$6097,5,0),"")</f>
        <v/>
      </c>
      <c r="G3932" s="68" t="str">
        <f>IFERROR(VLOOKUP($B3932,APガラス性能一覧!$A$2:$M$6097,6,0),"")</f>
        <v/>
      </c>
      <c r="H3932" s="68" t="str">
        <f>IFERROR(VLOOKUP($B3932,APガラス性能一覧!$A$2:$M$6097,7,0),"")</f>
        <v/>
      </c>
      <c r="I3932" s="68" t="str">
        <f>IFERROR(VLOOKUP($B3932,APガラス性能一覧!$A$2:$M$6097,8,0),"")</f>
        <v/>
      </c>
      <c r="J3932" s="68" t="str">
        <f>IFERROR(VLOOKUP($B3932,APガラス性能一覧!$A$2:$M$6097,9,0),"")</f>
        <v/>
      </c>
      <c r="K3932" s="68" t="str">
        <f>IFERROR(VLOOKUP($B3932,APガラス性能一覧!$A$2:$M$6097,10,0),"")</f>
        <v/>
      </c>
      <c r="L3932" s="68" t="str">
        <f>IFERROR(VLOOKUP($B3932,APガラス性能一覧!$A$2:$M$6097,11,0),"")</f>
        <v/>
      </c>
      <c r="M3932" s="68" t="str">
        <f>IFERROR(VLOOKUP($B3932,APガラス性能一覧!$A$2:$M$6097,12,0),"")</f>
        <v/>
      </c>
      <c r="N3932" s="68" t="str">
        <f>IFERROR(VLOOKUP($B3932,APガラス性能一覧!$A$2:$M$6097,13,0),"")</f>
        <v/>
      </c>
    </row>
    <row r="3933" spans="2:14" x14ac:dyDescent="0.4">
      <c r="B3933" s="68" t="str">
        <f>IF($D$2="","",IF($E$2=0.65,IFERROR(IF(INDEX(APガラス性能一覧!A:A,MATCH(ROW(B3927),APガラス性能一覧!$O:$O,0))="","",INDEX(APガラス性能一覧!A:A,MATCH(ROW(B3927),APガラス性能一覧!$O:$O,0))),""),IFERROR(IF(INDEX(APガラス性能一覧!A:A,MATCH(ROW(B3927),APガラス性能一覧!$N:$N,0))="","",INDEX(APガラス性能一覧!A:A,MATCH(ROW(B3927),APガラス性能一覧!$N:$N,0))),"")))</f>
        <v/>
      </c>
      <c r="C3933" s="68" t="str">
        <f>IFERROR(VLOOKUP($B3933,APガラス性能一覧!$A$2:$M$6097,2,0),"")</f>
        <v/>
      </c>
      <c r="D3933" s="68" t="str">
        <f>IFERROR(VLOOKUP($B3933,APガラス性能一覧!$A$2:$M$6097,3,0),"")</f>
        <v/>
      </c>
      <c r="E3933" s="68" t="str">
        <f>IFERROR(VLOOKUP($B3933,APガラス性能一覧!$A$2:$M$6097,4,0),"")</f>
        <v/>
      </c>
      <c r="F3933" s="68" t="str">
        <f>IFERROR(VLOOKUP($B3933,APガラス性能一覧!$A$2:$M$6097,5,0),"")</f>
        <v/>
      </c>
      <c r="G3933" s="68" t="str">
        <f>IFERROR(VLOOKUP($B3933,APガラス性能一覧!$A$2:$M$6097,6,0),"")</f>
        <v/>
      </c>
      <c r="H3933" s="68" t="str">
        <f>IFERROR(VLOOKUP($B3933,APガラス性能一覧!$A$2:$M$6097,7,0),"")</f>
        <v/>
      </c>
      <c r="I3933" s="68" t="str">
        <f>IFERROR(VLOOKUP($B3933,APガラス性能一覧!$A$2:$M$6097,8,0),"")</f>
        <v/>
      </c>
      <c r="J3933" s="68" t="str">
        <f>IFERROR(VLOOKUP($B3933,APガラス性能一覧!$A$2:$M$6097,9,0),"")</f>
        <v/>
      </c>
      <c r="K3933" s="68" t="str">
        <f>IFERROR(VLOOKUP($B3933,APガラス性能一覧!$A$2:$M$6097,10,0),"")</f>
        <v/>
      </c>
      <c r="L3933" s="68" t="str">
        <f>IFERROR(VLOOKUP($B3933,APガラス性能一覧!$A$2:$M$6097,11,0),"")</f>
        <v/>
      </c>
      <c r="M3933" s="68" t="str">
        <f>IFERROR(VLOOKUP($B3933,APガラス性能一覧!$A$2:$M$6097,12,0),"")</f>
        <v/>
      </c>
      <c r="N3933" s="68" t="str">
        <f>IFERROR(VLOOKUP($B3933,APガラス性能一覧!$A$2:$M$6097,13,0),"")</f>
        <v/>
      </c>
    </row>
    <row r="3934" spans="2:14" x14ac:dyDescent="0.4">
      <c r="B3934" s="68" t="str">
        <f>IF($D$2="","",IF($E$2=0.65,IFERROR(IF(INDEX(APガラス性能一覧!A:A,MATCH(ROW(B3928),APガラス性能一覧!$O:$O,0))="","",INDEX(APガラス性能一覧!A:A,MATCH(ROW(B3928),APガラス性能一覧!$O:$O,0))),""),IFERROR(IF(INDEX(APガラス性能一覧!A:A,MATCH(ROW(B3928),APガラス性能一覧!$N:$N,0))="","",INDEX(APガラス性能一覧!A:A,MATCH(ROW(B3928),APガラス性能一覧!$N:$N,0))),"")))</f>
        <v/>
      </c>
      <c r="C3934" s="68" t="str">
        <f>IFERROR(VLOOKUP($B3934,APガラス性能一覧!$A$2:$M$6097,2,0),"")</f>
        <v/>
      </c>
      <c r="D3934" s="68" t="str">
        <f>IFERROR(VLOOKUP($B3934,APガラス性能一覧!$A$2:$M$6097,3,0),"")</f>
        <v/>
      </c>
      <c r="E3934" s="68" t="str">
        <f>IFERROR(VLOOKUP($B3934,APガラス性能一覧!$A$2:$M$6097,4,0),"")</f>
        <v/>
      </c>
      <c r="F3934" s="68" t="str">
        <f>IFERROR(VLOOKUP($B3934,APガラス性能一覧!$A$2:$M$6097,5,0),"")</f>
        <v/>
      </c>
      <c r="G3934" s="68" t="str">
        <f>IFERROR(VLOOKUP($B3934,APガラス性能一覧!$A$2:$M$6097,6,0),"")</f>
        <v/>
      </c>
      <c r="H3934" s="68" t="str">
        <f>IFERROR(VLOOKUP($B3934,APガラス性能一覧!$A$2:$M$6097,7,0),"")</f>
        <v/>
      </c>
      <c r="I3934" s="68" t="str">
        <f>IFERROR(VLOOKUP($B3934,APガラス性能一覧!$A$2:$M$6097,8,0),"")</f>
        <v/>
      </c>
      <c r="J3934" s="68" t="str">
        <f>IFERROR(VLOOKUP($B3934,APガラス性能一覧!$A$2:$M$6097,9,0),"")</f>
        <v/>
      </c>
      <c r="K3934" s="68" t="str">
        <f>IFERROR(VLOOKUP($B3934,APガラス性能一覧!$A$2:$M$6097,10,0),"")</f>
        <v/>
      </c>
      <c r="L3934" s="68" t="str">
        <f>IFERROR(VLOOKUP($B3934,APガラス性能一覧!$A$2:$M$6097,11,0),"")</f>
        <v/>
      </c>
      <c r="M3934" s="68" t="str">
        <f>IFERROR(VLOOKUP($B3934,APガラス性能一覧!$A$2:$M$6097,12,0),"")</f>
        <v/>
      </c>
      <c r="N3934" s="68" t="str">
        <f>IFERROR(VLOOKUP($B3934,APガラス性能一覧!$A$2:$M$6097,13,0),"")</f>
        <v/>
      </c>
    </row>
    <row r="3935" spans="2:14" x14ac:dyDescent="0.4">
      <c r="B3935" s="68" t="str">
        <f>IF($D$2="","",IF($E$2=0.65,IFERROR(IF(INDEX(APガラス性能一覧!A:A,MATCH(ROW(B3929),APガラス性能一覧!$O:$O,0))="","",INDEX(APガラス性能一覧!A:A,MATCH(ROW(B3929),APガラス性能一覧!$O:$O,0))),""),IFERROR(IF(INDEX(APガラス性能一覧!A:A,MATCH(ROW(B3929),APガラス性能一覧!$N:$N,0))="","",INDEX(APガラス性能一覧!A:A,MATCH(ROW(B3929),APガラス性能一覧!$N:$N,0))),"")))</f>
        <v/>
      </c>
      <c r="C3935" s="68" t="str">
        <f>IFERROR(VLOOKUP($B3935,APガラス性能一覧!$A$2:$M$6097,2,0),"")</f>
        <v/>
      </c>
      <c r="D3935" s="68" t="str">
        <f>IFERROR(VLOOKUP($B3935,APガラス性能一覧!$A$2:$M$6097,3,0),"")</f>
        <v/>
      </c>
      <c r="E3935" s="68" t="str">
        <f>IFERROR(VLOOKUP($B3935,APガラス性能一覧!$A$2:$M$6097,4,0),"")</f>
        <v/>
      </c>
      <c r="F3935" s="68" t="str">
        <f>IFERROR(VLOOKUP($B3935,APガラス性能一覧!$A$2:$M$6097,5,0),"")</f>
        <v/>
      </c>
      <c r="G3935" s="68" t="str">
        <f>IFERROR(VLOOKUP($B3935,APガラス性能一覧!$A$2:$M$6097,6,0),"")</f>
        <v/>
      </c>
      <c r="H3935" s="68" t="str">
        <f>IFERROR(VLOOKUP($B3935,APガラス性能一覧!$A$2:$M$6097,7,0),"")</f>
        <v/>
      </c>
      <c r="I3935" s="68" t="str">
        <f>IFERROR(VLOOKUP($B3935,APガラス性能一覧!$A$2:$M$6097,8,0),"")</f>
        <v/>
      </c>
      <c r="J3935" s="68" t="str">
        <f>IFERROR(VLOOKUP($B3935,APガラス性能一覧!$A$2:$M$6097,9,0),"")</f>
        <v/>
      </c>
      <c r="K3935" s="68" t="str">
        <f>IFERROR(VLOOKUP($B3935,APガラス性能一覧!$A$2:$M$6097,10,0),"")</f>
        <v/>
      </c>
      <c r="L3935" s="68" t="str">
        <f>IFERROR(VLOOKUP($B3935,APガラス性能一覧!$A$2:$M$6097,11,0),"")</f>
        <v/>
      </c>
      <c r="M3935" s="68" t="str">
        <f>IFERROR(VLOOKUP($B3935,APガラス性能一覧!$A$2:$M$6097,12,0),"")</f>
        <v/>
      </c>
      <c r="N3935" s="68" t="str">
        <f>IFERROR(VLOOKUP($B3935,APガラス性能一覧!$A$2:$M$6097,13,0),"")</f>
        <v/>
      </c>
    </row>
    <row r="3936" spans="2:14" x14ac:dyDescent="0.4">
      <c r="B3936" s="68" t="str">
        <f>IF($D$2="","",IF($E$2=0.65,IFERROR(IF(INDEX(APガラス性能一覧!A:A,MATCH(ROW(B3930),APガラス性能一覧!$O:$O,0))="","",INDEX(APガラス性能一覧!A:A,MATCH(ROW(B3930),APガラス性能一覧!$O:$O,0))),""),IFERROR(IF(INDEX(APガラス性能一覧!A:A,MATCH(ROW(B3930),APガラス性能一覧!$N:$N,0))="","",INDEX(APガラス性能一覧!A:A,MATCH(ROW(B3930),APガラス性能一覧!$N:$N,0))),"")))</f>
        <v/>
      </c>
      <c r="C3936" s="68" t="str">
        <f>IFERROR(VLOOKUP($B3936,APガラス性能一覧!$A$2:$M$6097,2,0),"")</f>
        <v/>
      </c>
      <c r="D3936" s="68" t="str">
        <f>IFERROR(VLOOKUP($B3936,APガラス性能一覧!$A$2:$M$6097,3,0),"")</f>
        <v/>
      </c>
      <c r="E3936" s="68" t="str">
        <f>IFERROR(VLOOKUP($B3936,APガラス性能一覧!$A$2:$M$6097,4,0),"")</f>
        <v/>
      </c>
      <c r="F3936" s="68" t="str">
        <f>IFERROR(VLOOKUP($B3936,APガラス性能一覧!$A$2:$M$6097,5,0),"")</f>
        <v/>
      </c>
      <c r="G3936" s="68" t="str">
        <f>IFERROR(VLOOKUP($B3936,APガラス性能一覧!$A$2:$M$6097,6,0),"")</f>
        <v/>
      </c>
      <c r="H3936" s="68" t="str">
        <f>IFERROR(VLOOKUP($B3936,APガラス性能一覧!$A$2:$M$6097,7,0),"")</f>
        <v/>
      </c>
      <c r="I3936" s="68" t="str">
        <f>IFERROR(VLOOKUP($B3936,APガラス性能一覧!$A$2:$M$6097,8,0),"")</f>
        <v/>
      </c>
      <c r="J3936" s="68" t="str">
        <f>IFERROR(VLOOKUP($B3936,APガラス性能一覧!$A$2:$M$6097,9,0),"")</f>
        <v/>
      </c>
      <c r="K3936" s="68" t="str">
        <f>IFERROR(VLOOKUP($B3936,APガラス性能一覧!$A$2:$M$6097,10,0),"")</f>
        <v/>
      </c>
      <c r="L3936" s="68" t="str">
        <f>IFERROR(VLOOKUP($B3936,APガラス性能一覧!$A$2:$M$6097,11,0),"")</f>
        <v/>
      </c>
      <c r="M3936" s="68" t="str">
        <f>IFERROR(VLOOKUP($B3936,APガラス性能一覧!$A$2:$M$6097,12,0),"")</f>
        <v/>
      </c>
      <c r="N3936" s="68" t="str">
        <f>IFERROR(VLOOKUP($B3936,APガラス性能一覧!$A$2:$M$6097,13,0),"")</f>
        <v/>
      </c>
    </row>
    <row r="3937" spans="2:14" x14ac:dyDescent="0.4">
      <c r="B3937" s="68" t="str">
        <f>IF($D$2="","",IF($E$2=0.65,IFERROR(IF(INDEX(APガラス性能一覧!A:A,MATCH(ROW(B3931),APガラス性能一覧!$O:$O,0))="","",INDEX(APガラス性能一覧!A:A,MATCH(ROW(B3931),APガラス性能一覧!$O:$O,0))),""),IFERROR(IF(INDEX(APガラス性能一覧!A:A,MATCH(ROW(B3931),APガラス性能一覧!$N:$N,0))="","",INDEX(APガラス性能一覧!A:A,MATCH(ROW(B3931),APガラス性能一覧!$N:$N,0))),"")))</f>
        <v/>
      </c>
      <c r="C3937" s="68" t="str">
        <f>IFERROR(VLOOKUP($B3937,APガラス性能一覧!$A$2:$M$6097,2,0),"")</f>
        <v/>
      </c>
      <c r="D3937" s="68" t="str">
        <f>IFERROR(VLOOKUP($B3937,APガラス性能一覧!$A$2:$M$6097,3,0),"")</f>
        <v/>
      </c>
      <c r="E3937" s="68" t="str">
        <f>IFERROR(VLOOKUP($B3937,APガラス性能一覧!$A$2:$M$6097,4,0),"")</f>
        <v/>
      </c>
      <c r="F3937" s="68" t="str">
        <f>IFERROR(VLOOKUP($B3937,APガラス性能一覧!$A$2:$M$6097,5,0),"")</f>
        <v/>
      </c>
      <c r="G3937" s="68" t="str">
        <f>IFERROR(VLOOKUP($B3937,APガラス性能一覧!$A$2:$M$6097,6,0),"")</f>
        <v/>
      </c>
      <c r="H3937" s="68" t="str">
        <f>IFERROR(VLOOKUP($B3937,APガラス性能一覧!$A$2:$M$6097,7,0),"")</f>
        <v/>
      </c>
      <c r="I3937" s="68" t="str">
        <f>IFERROR(VLOOKUP($B3937,APガラス性能一覧!$A$2:$M$6097,8,0),"")</f>
        <v/>
      </c>
      <c r="J3937" s="68" t="str">
        <f>IFERROR(VLOOKUP($B3937,APガラス性能一覧!$A$2:$M$6097,9,0),"")</f>
        <v/>
      </c>
      <c r="K3937" s="68" t="str">
        <f>IFERROR(VLOOKUP($B3937,APガラス性能一覧!$A$2:$M$6097,10,0),"")</f>
        <v/>
      </c>
      <c r="L3937" s="68" t="str">
        <f>IFERROR(VLOOKUP($B3937,APガラス性能一覧!$A$2:$M$6097,11,0),"")</f>
        <v/>
      </c>
      <c r="M3937" s="68" t="str">
        <f>IFERROR(VLOOKUP($B3937,APガラス性能一覧!$A$2:$M$6097,12,0),"")</f>
        <v/>
      </c>
      <c r="N3937" s="68" t="str">
        <f>IFERROR(VLOOKUP($B3937,APガラス性能一覧!$A$2:$M$6097,13,0),"")</f>
        <v/>
      </c>
    </row>
    <row r="3938" spans="2:14" x14ac:dyDescent="0.4">
      <c r="B3938" s="68" t="str">
        <f>IF($D$2="","",IF($E$2=0.65,IFERROR(IF(INDEX(APガラス性能一覧!A:A,MATCH(ROW(B3932),APガラス性能一覧!$O:$O,0))="","",INDEX(APガラス性能一覧!A:A,MATCH(ROW(B3932),APガラス性能一覧!$O:$O,0))),""),IFERROR(IF(INDEX(APガラス性能一覧!A:A,MATCH(ROW(B3932),APガラス性能一覧!$N:$N,0))="","",INDEX(APガラス性能一覧!A:A,MATCH(ROW(B3932),APガラス性能一覧!$N:$N,0))),"")))</f>
        <v/>
      </c>
      <c r="C3938" s="68" t="str">
        <f>IFERROR(VLOOKUP($B3938,APガラス性能一覧!$A$2:$M$6097,2,0),"")</f>
        <v/>
      </c>
      <c r="D3938" s="68" t="str">
        <f>IFERROR(VLOOKUP($B3938,APガラス性能一覧!$A$2:$M$6097,3,0),"")</f>
        <v/>
      </c>
      <c r="E3938" s="68" t="str">
        <f>IFERROR(VLOOKUP($B3938,APガラス性能一覧!$A$2:$M$6097,4,0),"")</f>
        <v/>
      </c>
      <c r="F3938" s="68" t="str">
        <f>IFERROR(VLOOKUP($B3938,APガラス性能一覧!$A$2:$M$6097,5,0),"")</f>
        <v/>
      </c>
      <c r="G3938" s="68" t="str">
        <f>IFERROR(VLOOKUP($B3938,APガラス性能一覧!$A$2:$M$6097,6,0),"")</f>
        <v/>
      </c>
      <c r="H3938" s="68" t="str">
        <f>IFERROR(VLOOKUP($B3938,APガラス性能一覧!$A$2:$M$6097,7,0),"")</f>
        <v/>
      </c>
      <c r="I3938" s="68" t="str">
        <f>IFERROR(VLOOKUP($B3938,APガラス性能一覧!$A$2:$M$6097,8,0),"")</f>
        <v/>
      </c>
      <c r="J3938" s="68" t="str">
        <f>IFERROR(VLOOKUP($B3938,APガラス性能一覧!$A$2:$M$6097,9,0),"")</f>
        <v/>
      </c>
      <c r="K3938" s="68" t="str">
        <f>IFERROR(VLOOKUP($B3938,APガラス性能一覧!$A$2:$M$6097,10,0),"")</f>
        <v/>
      </c>
      <c r="L3938" s="68" t="str">
        <f>IFERROR(VLOOKUP($B3938,APガラス性能一覧!$A$2:$M$6097,11,0),"")</f>
        <v/>
      </c>
      <c r="M3938" s="68" t="str">
        <f>IFERROR(VLOOKUP($B3938,APガラス性能一覧!$A$2:$M$6097,12,0),"")</f>
        <v/>
      </c>
      <c r="N3938" s="68" t="str">
        <f>IFERROR(VLOOKUP($B3938,APガラス性能一覧!$A$2:$M$6097,13,0),"")</f>
        <v/>
      </c>
    </row>
    <row r="3939" spans="2:14" x14ac:dyDescent="0.4">
      <c r="B3939" s="68" t="str">
        <f>IF($D$2="","",IF($E$2=0.65,IFERROR(IF(INDEX(APガラス性能一覧!A:A,MATCH(ROW(B3933),APガラス性能一覧!$O:$O,0))="","",INDEX(APガラス性能一覧!A:A,MATCH(ROW(B3933),APガラス性能一覧!$O:$O,0))),""),IFERROR(IF(INDEX(APガラス性能一覧!A:A,MATCH(ROW(B3933),APガラス性能一覧!$N:$N,0))="","",INDEX(APガラス性能一覧!A:A,MATCH(ROW(B3933),APガラス性能一覧!$N:$N,0))),"")))</f>
        <v/>
      </c>
      <c r="C3939" s="68" t="str">
        <f>IFERROR(VLOOKUP($B3939,APガラス性能一覧!$A$2:$M$6097,2,0),"")</f>
        <v/>
      </c>
      <c r="D3939" s="68" t="str">
        <f>IFERROR(VLOOKUP($B3939,APガラス性能一覧!$A$2:$M$6097,3,0),"")</f>
        <v/>
      </c>
      <c r="E3939" s="68" t="str">
        <f>IFERROR(VLOOKUP($B3939,APガラス性能一覧!$A$2:$M$6097,4,0),"")</f>
        <v/>
      </c>
      <c r="F3939" s="68" t="str">
        <f>IFERROR(VLOOKUP($B3939,APガラス性能一覧!$A$2:$M$6097,5,0),"")</f>
        <v/>
      </c>
      <c r="G3939" s="68" t="str">
        <f>IFERROR(VLOOKUP($B3939,APガラス性能一覧!$A$2:$M$6097,6,0),"")</f>
        <v/>
      </c>
      <c r="H3939" s="68" t="str">
        <f>IFERROR(VLOOKUP($B3939,APガラス性能一覧!$A$2:$M$6097,7,0),"")</f>
        <v/>
      </c>
      <c r="I3939" s="68" t="str">
        <f>IFERROR(VLOOKUP($B3939,APガラス性能一覧!$A$2:$M$6097,8,0),"")</f>
        <v/>
      </c>
      <c r="J3939" s="68" t="str">
        <f>IFERROR(VLOOKUP($B3939,APガラス性能一覧!$A$2:$M$6097,9,0),"")</f>
        <v/>
      </c>
      <c r="K3939" s="68" t="str">
        <f>IFERROR(VLOOKUP($B3939,APガラス性能一覧!$A$2:$M$6097,10,0),"")</f>
        <v/>
      </c>
      <c r="L3939" s="68" t="str">
        <f>IFERROR(VLOOKUP($B3939,APガラス性能一覧!$A$2:$M$6097,11,0),"")</f>
        <v/>
      </c>
      <c r="M3939" s="68" t="str">
        <f>IFERROR(VLOOKUP($B3939,APガラス性能一覧!$A$2:$M$6097,12,0),"")</f>
        <v/>
      </c>
      <c r="N3939" s="68" t="str">
        <f>IFERROR(VLOOKUP($B3939,APガラス性能一覧!$A$2:$M$6097,13,0),"")</f>
        <v/>
      </c>
    </row>
    <row r="3940" spans="2:14" x14ac:dyDescent="0.4">
      <c r="B3940" s="68" t="str">
        <f>IF($D$2="","",IF($E$2=0.65,IFERROR(IF(INDEX(APガラス性能一覧!A:A,MATCH(ROW(B3934),APガラス性能一覧!$O:$O,0))="","",INDEX(APガラス性能一覧!A:A,MATCH(ROW(B3934),APガラス性能一覧!$O:$O,0))),""),IFERROR(IF(INDEX(APガラス性能一覧!A:A,MATCH(ROW(B3934),APガラス性能一覧!$N:$N,0))="","",INDEX(APガラス性能一覧!A:A,MATCH(ROW(B3934),APガラス性能一覧!$N:$N,0))),"")))</f>
        <v/>
      </c>
      <c r="C3940" s="68" t="str">
        <f>IFERROR(VLOOKUP($B3940,APガラス性能一覧!$A$2:$M$6097,2,0),"")</f>
        <v/>
      </c>
      <c r="D3940" s="68" t="str">
        <f>IFERROR(VLOOKUP($B3940,APガラス性能一覧!$A$2:$M$6097,3,0),"")</f>
        <v/>
      </c>
      <c r="E3940" s="68" t="str">
        <f>IFERROR(VLOOKUP($B3940,APガラス性能一覧!$A$2:$M$6097,4,0),"")</f>
        <v/>
      </c>
      <c r="F3940" s="68" t="str">
        <f>IFERROR(VLOOKUP($B3940,APガラス性能一覧!$A$2:$M$6097,5,0),"")</f>
        <v/>
      </c>
      <c r="G3940" s="68" t="str">
        <f>IFERROR(VLOOKUP($B3940,APガラス性能一覧!$A$2:$M$6097,6,0),"")</f>
        <v/>
      </c>
      <c r="H3940" s="68" t="str">
        <f>IFERROR(VLOOKUP($B3940,APガラス性能一覧!$A$2:$M$6097,7,0),"")</f>
        <v/>
      </c>
      <c r="I3940" s="68" t="str">
        <f>IFERROR(VLOOKUP($B3940,APガラス性能一覧!$A$2:$M$6097,8,0),"")</f>
        <v/>
      </c>
      <c r="J3940" s="68" t="str">
        <f>IFERROR(VLOOKUP($B3940,APガラス性能一覧!$A$2:$M$6097,9,0),"")</f>
        <v/>
      </c>
      <c r="K3940" s="68" t="str">
        <f>IFERROR(VLOOKUP($B3940,APガラス性能一覧!$A$2:$M$6097,10,0),"")</f>
        <v/>
      </c>
      <c r="L3940" s="68" t="str">
        <f>IFERROR(VLOOKUP($B3940,APガラス性能一覧!$A$2:$M$6097,11,0),"")</f>
        <v/>
      </c>
      <c r="M3940" s="68" t="str">
        <f>IFERROR(VLOOKUP($B3940,APガラス性能一覧!$A$2:$M$6097,12,0),"")</f>
        <v/>
      </c>
      <c r="N3940" s="68" t="str">
        <f>IFERROR(VLOOKUP($B3940,APガラス性能一覧!$A$2:$M$6097,13,0),"")</f>
        <v/>
      </c>
    </row>
    <row r="3941" spans="2:14" x14ac:dyDescent="0.4">
      <c r="B3941" s="68" t="str">
        <f>IF($D$2="","",IF($E$2=0.65,IFERROR(IF(INDEX(APガラス性能一覧!A:A,MATCH(ROW(B3935),APガラス性能一覧!$O:$O,0))="","",INDEX(APガラス性能一覧!A:A,MATCH(ROW(B3935),APガラス性能一覧!$O:$O,0))),""),IFERROR(IF(INDEX(APガラス性能一覧!A:A,MATCH(ROW(B3935),APガラス性能一覧!$N:$N,0))="","",INDEX(APガラス性能一覧!A:A,MATCH(ROW(B3935),APガラス性能一覧!$N:$N,0))),"")))</f>
        <v/>
      </c>
      <c r="C3941" s="68" t="str">
        <f>IFERROR(VLOOKUP($B3941,APガラス性能一覧!$A$2:$M$6097,2,0),"")</f>
        <v/>
      </c>
      <c r="D3941" s="68" t="str">
        <f>IFERROR(VLOOKUP($B3941,APガラス性能一覧!$A$2:$M$6097,3,0),"")</f>
        <v/>
      </c>
      <c r="E3941" s="68" t="str">
        <f>IFERROR(VLOOKUP($B3941,APガラス性能一覧!$A$2:$M$6097,4,0),"")</f>
        <v/>
      </c>
      <c r="F3941" s="68" t="str">
        <f>IFERROR(VLOOKUP($B3941,APガラス性能一覧!$A$2:$M$6097,5,0),"")</f>
        <v/>
      </c>
      <c r="G3941" s="68" t="str">
        <f>IFERROR(VLOOKUP($B3941,APガラス性能一覧!$A$2:$M$6097,6,0),"")</f>
        <v/>
      </c>
      <c r="H3941" s="68" t="str">
        <f>IFERROR(VLOOKUP($B3941,APガラス性能一覧!$A$2:$M$6097,7,0),"")</f>
        <v/>
      </c>
      <c r="I3941" s="68" t="str">
        <f>IFERROR(VLOOKUP($B3941,APガラス性能一覧!$A$2:$M$6097,8,0),"")</f>
        <v/>
      </c>
      <c r="J3941" s="68" t="str">
        <f>IFERROR(VLOOKUP($B3941,APガラス性能一覧!$A$2:$M$6097,9,0),"")</f>
        <v/>
      </c>
      <c r="K3941" s="68" t="str">
        <f>IFERROR(VLOOKUP($B3941,APガラス性能一覧!$A$2:$M$6097,10,0),"")</f>
        <v/>
      </c>
      <c r="L3941" s="68" t="str">
        <f>IFERROR(VLOOKUP($B3941,APガラス性能一覧!$A$2:$M$6097,11,0),"")</f>
        <v/>
      </c>
      <c r="M3941" s="68" t="str">
        <f>IFERROR(VLOOKUP($B3941,APガラス性能一覧!$A$2:$M$6097,12,0),"")</f>
        <v/>
      </c>
      <c r="N3941" s="68" t="str">
        <f>IFERROR(VLOOKUP($B3941,APガラス性能一覧!$A$2:$M$6097,13,0),"")</f>
        <v/>
      </c>
    </row>
    <row r="3942" spans="2:14" x14ac:dyDescent="0.4">
      <c r="B3942" s="68" t="str">
        <f>IF($D$2="","",IF($E$2=0.65,IFERROR(IF(INDEX(APガラス性能一覧!A:A,MATCH(ROW(B3936),APガラス性能一覧!$O:$O,0))="","",INDEX(APガラス性能一覧!A:A,MATCH(ROW(B3936),APガラス性能一覧!$O:$O,0))),""),IFERROR(IF(INDEX(APガラス性能一覧!A:A,MATCH(ROW(B3936),APガラス性能一覧!$N:$N,0))="","",INDEX(APガラス性能一覧!A:A,MATCH(ROW(B3936),APガラス性能一覧!$N:$N,0))),"")))</f>
        <v/>
      </c>
      <c r="C3942" s="68" t="str">
        <f>IFERROR(VLOOKUP($B3942,APガラス性能一覧!$A$2:$M$6097,2,0),"")</f>
        <v/>
      </c>
      <c r="D3942" s="68" t="str">
        <f>IFERROR(VLOOKUP($B3942,APガラス性能一覧!$A$2:$M$6097,3,0),"")</f>
        <v/>
      </c>
      <c r="E3942" s="68" t="str">
        <f>IFERROR(VLOOKUP($B3942,APガラス性能一覧!$A$2:$M$6097,4,0),"")</f>
        <v/>
      </c>
      <c r="F3942" s="68" t="str">
        <f>IFERROR(VLOOKUP($B3942,APガラス性能一覧!$A$2:$M$6097,5,0),"")</f>
        <v/>
      </c>
      <c r="G3942" s="68" t="str">
        <f>IFERROR(VLOOKUP($B3942,APガラス性能一覧!$A$2:$M$6097,6,0),"")</f>
        <v/>
      </c>
      <c r="H3942" s="68" t="str">
        <f>IFERROR(VLOOKUP($B3942,APガラス性能一覧!$A$2:$M$6097,7,0),"")</f>
        <v/>
      </c>
      <c r="I3942" s="68" t="str">
        <f>IFERROR(VLOOKUP($B3942,APガラス性能一覧!$A$2:$M$6097,8,0),"")</f>
        <v/>
      </c>
      <c r="J3942" s="68" t="str">
        <f>IFERROR(VLOOKUP($B3942,APガラス性能一覧!$A$2:$M$6097,9,0),"")</f>
        <v/>
      </c>
      <c r="K3942" s="68" t="str">
        <f>IFERROR(VLOOKUP($B3942,APガラス性能一覧!$A$2:$M$6097,10,0),"")</f>
        <v/>
      </c>
      <c r="L3942" s="68" t="str">
        <f>IFERROR(VLOOKUP($B3942,APガラス性能一覧!$A$2:$M$6097,11,0),"")</f>
        <v/>
      </c>
      <c r="M3942" s="68" t="str">
        <f>IFERROR(VLOOKUP($B3942,APガラス性能一覧!$A$2:$M$6097,12,0),"")</f>
        <v/>
      </c>
      <c r="N3942" s="68" t="str">
        <f>IFERROR(VLOOKUP($B3942,APガラス性能一覧!$A$2:$M$6097,13,0),"")</f>
        <v/>
      </c>
    </row>
    <row r="3943" spans="2:14" x14ac:dyDescent="0.4">
      <c r="B3943" s="68" t="str">
        <f>IF($D$2="","",IF($E$2=0.65,IFERROR(IF(INDEX(APガラス性能一覧!A:A,MATCH(ROW(B3937),APガラス性能一覧!$O:$O,0))="","",INDEX(APガラス性能一覧!A:A,MATCH(ROW(B3937),APガラス性能一覧!$O:$O,0))),""),IFERROR(IF(INDEX(APガラス性能一覧!A:A,MATCH(ROW(B3937),APガラス性能一覧!$N:$N,0))="","",INDEX(APガラス性能一覧!A:A,MATCH(ROW(B3937),APガラス性能一覧!$N:$N,0))),"")))</f>
        <v/>
      </c>
      <c r="C3943" s="68" t="str">
        <f>IFERROR(VLOOKUP($B3943,APガラス性能一覧!$A$2:$M$6097,2,0),"")</f>
        <v/>
      </c>
      <c r="D3943" s="68" t="str">
        <f>IFERROR(VLOOKUP($B3943,APガラス性能一覧!$A$2:$M$6097,3,0),"")</f>
        <v/>
      </c>
      <c r="E3943" s="68" t="str">
        <f>IFERROR(VLOOKUP($B3943,APガラス性能一覧!$A$2:$M$6097,4,0),"")</f>
        <v/>
      </c>
      <c r="F3943" s="68" t="str">
        <f>IFERROR(VLOOKUP($B3943,APガラス性能一覧!$A$2:$M$6097,5,0),"")</f>
        <v/>
      </c>
      <c r="G3943" s="68" t="str">
        <f>IFERROR(VLOOKUP($B3943,APガラス性能一覧!$A$2:$M$6097,6,0),"")</f>
        <v/>
      </c>
      <c r="H3943" s="68" t="str">
        <f>IFERROR(VLOOKUP($B3943,APガラス性能一覧!$A$2:$M$6097,7,0),"")</f>
        <v/>
      </c>
      <c r="I3943" s="68" t="str">
        <f>IFERROR(VLOOKUP($B3943,APガラス性能一覧!$A$2:$M$6097,8,0),"")</f>
        <v/>
      </c>
      <c r="J3943" s="68" t="str">
        <f>IFERROR(VLOOKUP($B3943,APガラス性能一覧!$A$2:$M$6097,9,0),"")</f>
        <v/>
      </c>
      <c r="K3943" s="68" t="str">
        <f>IFERROR(VLOOKUP($B3943,APガラス性能一覧!$A$2:$M$6097,10,0),"")</f>
        <v/>
      </c>
      <c r="L3943" s="68" t="str">
        <f>IFERROR(VLOOKUP($B3943,APガラス性能一覧!$A$2:$M$6097,11,0),"")</f>
        <v/>
      </c>
      <c r="M3943" s="68" t="str">
        <f>IFERROR(VLOOKUP($B3943,APガラス性能一覧!$A$2:$M$6097,12,0),"")</f>
        <v/>
      </c>
      <c r="N3943" s="68" t="str">
        <f>IFERROR(VLOOKUP($B3943,APガラス性能一覧!$A$2:$M$6097,13,0),"")</f>
        <v/>
      </c>
    </row>
    <row r="3944" spans="2:14" x14ac:dyDescent="0.4">
      <c r="B3944" s="68" t="str">
        <f>IF($D$2="","",IF($E$2=0.65,IFERROR(IF(INDEX(APガラス性能一覧!A:A,MATCH(ROW(B3938),APガラス性能一覧!$O:$O,0))="","",INDEX(APガラス性能一覧!A:A,MATCH(ROW(B3938),APガラス性能一覧!$O:$O,0))),""),IFERROR(IF(INDEX(APガラス性能一覧!A:A,MATCH(ROW(B3938),APガラス性能一覧!$N:$N,0))="","",INDEX(APガラス性能一覧!A:A,MATCH(ROW(B3938),APガラス性能一覧!$N:$N,0))),"")))</f>
        <v/>
      </c>
      <c r="C3944" s="68" t="str">
        <f>IFERROR(VLOOKUP($B3944,APガラス性能一覧!$A$2:$M$6097,2,0),"")</f>
        <v/>
      </c>
      <c r="D3944" s="68" t="str">
        <f>IFERROR(VLOOKUP($B3944,APガラス性能一覧!$A$2:$M$6097,3,0),"")</f>
        <v/>
      </c>
      <c r="E3944" s="68" t="str">
        <f>IFERROR(VLOOKUP($B3944,APガラス性能一覧!$A$2:$M$6097,4,0),"")</f>
        <v/>
      </c>
      <c r="F3944" s="68" t="str">
        <f>IFERROR(VLOOKUP($B3944,APガラス性能一覧!$A$2:$M$6097,5,0),"")</f>
        <v/>
      </c>
      <c r="G3944" s="68" t="str">
        <f>IFERROR(VLOOKUP($B3944,APガラス性能一覧!$A$2:$M$6097,6,0),"")</f>
        <v/>
      </c>
      <c r="H3944" s="68" t="str">
        <f>IFERROR(VLOOKUP($B3944,APガラス性能一覧!$A$2:$M$6097,7,0),"")</f>
        <v/>
      </c>
      <c r="I3944" s="68" t="str">
        <f>IFERROR(VLOOKUP($B3944,APガラス性能一覧!$A$2:$M$6097,8,0),"")</f>
        <v/>
      </c>
      <c r="J3944" s="68" t="str">
        <f>IFERROR(VLOOKUP($B3944,APガラス性能一覧!$A$2:$M$6097,9,0),"")</f>
        <v/>
      </c>
      <c r="K3944" s="68" t="str">
        <f>IFERROR(VLOOKUP($B3944,APガラス性能一覧!$A$2:$M$6097,10,0),"")</f>
        <v/>
      </c>
      <c r="L3944" s="68" t="str">
        <f>IFERROR(VLOOKUP($B3944,APガラス性能一覧!$A$2:$M$6097,11,0),"")</f>
        <v/>
      </c>
      <c r="M3944" s="68" t="str">
        <f>IFERROR(VLOOKUP($B3944,APガラス性能一覧!$A$2:$M$6097,12,0),"")</f>
        <v/>
      </c>
      <c r="N3944" s="68" t="str">
        <f>IFERROR(VLOOKUP($B3944,APガラス性能一覧!$A$2:$M$6097,13,0),"")</f>
        <v/>
      </c>
    </row>
    <row r="3945" spans="2:14" x14ac:dyDescent="0.4">
      <c r="B3945" s="68" t="str">
        <f>IF($D$2="","",IF($E$2=0.65,IFERROR(IF(INDEX(APガラス性能一覧!A:A,MATCH(ROW(B3939),APガラス性能一覧!$O:$O,0))="","",INDEX(APガラス性能一覧!A:A,MATCH(ROW(B3939),APガラス性能一覧!$O:$O,0))),""),IFERROR(IF(INDEX(APガラス性能一覧!A:A,MATCH(ROW(B3939),APガラス性能一覧!$N:$N,0))="","",INDEX(APガラス性能一覧!A:A,MATCH(ROW(B3939),APガラス性能一覧!$N:$N,0))),"")))</f>
        <v/>
      </c>
      <c r="C3945" s="68" t="str">
        <f>IFERROR(VLOOKUP($B3945,APガラス性能一覧!$A$2:$M$6097,2,0),"")</f>
        <v/>
      </c>
      <c r="D3945" s="68" t="str">
        <f>IFERROR(VLOOKUP($B3945,APガラス性能一覧!$A$2:$M$6097,3,0),"")</f>
        <v/>
      </c>
      <c r="E3945" s="68" t="str">
        <f>IFERROR(VLOOKUP($B3945,APガラス性能一覧!$A$2:$M$6097,4,0),"")</f>
        <v/>
      </c>
      <c r="F3945" s="68" t="str">
        <f>IFERROR(VLOOKUP($B3945,APガラス性能一覧!$A$2:$M$6097,5,0),"")</f>
        <v/>
      </c>
      <c r="G3945" s="68" t="str">
        <f>IFERROR(VLOOKUP($B3945,APガラス性能一覧!$A$2:$M$6097,6,0),"")</f>
        <v/>
      </c>
      <c r="H3945" s="68" t="str">
        <f>IFERROR(VLOOKUP($B3945,APガラス性能一覧!$A$2:$M$6097,7,0),"")</f>
        <v/>
      </c>
      <c r="I3945" s="68" t="str">
        <f>IFERROR(VLOOKUP($B3945,APガラス性能一覧!$A$2:$M$6097,8,0),"")</f>
        <v/>
      </c>
      <c r="J3945" s="68" t="str">
        <f>IFERROR(VLOOKUP($B3945,APガラス性能一覧!$A$2:$M$6097,9,0),"")</f>
        <v/>
      </c>
      <c r="K3945" s="68" t="str">
        <f>IFERROR(VLOOKUP($B3945,APガラス性能一覧!$A$2:$M$6097,10,0),"")</f>
        <v/>
      </c>
      <c r="L3945" s="68" t="str">
        <f>IFERROR(VLOOKUP($B3945,APガラス性能一覧!$A$2:$M$6097,11,0),"")</f>
        <v/>
      </c>
      <c r="M3945" s="68" t="str">
        <f>IFERROR(VLOOKUP($B3945,APガラス性能一覧!$A$2:$M$6097,12,0),"")</f>
        <v/>
      </c>
      <c r="N3945" s="68" t="str">
        <f>IFERROR(VLOOKUP($B3945,APガラス性能一覧!$A$2:$M$6097,13,0),"")</f>
        <v/>
      </c>
    </row>
    <row r="3946" spans="2:14" x14ac:dyDescent="0.4">
      <c r="B3946" s="68" t="str">
        <f>IF($D$2="","",IF($E$2=0.65,IFERROR(IF(INDEX(APガラス性能一覧!A:A,MATCH(ROW(B3940),APガラス性能一覧!$O:$O,0))="","",INDEX(APガラス性能一覧!A:A,MATCH(ROW(B3940),APガラス性能一覧!$O:$O,0))),""),IFERROR(IF(INDEX(APガラス性能一覧!A:A,MATCH(ROW(B3940),APガラス性能一覧!$N:$N,0))="","",INDEX(APガラス性能一覧!A:A,MATCH(ROW(B3940),APガラス性能一覧!$N:$N,0))),"")))</f>
        <v/>
      </c>
      <c r="C3946" s="68" t="str">
        <f>IFERROR(VLOOKUP($B3946,APガラス性能一覧!$A$2:$M$6097,2,0),"")</f>
        <v/>
      </c>
      <c r="D3946" s="68" t="str">
        <f>IFERROR(VLOOKUP($B3946,APガラス性能一覧!$A$2:$M$6097,3,0),"")</f>
        <v/>
      </c>
      <c r="E3946" s="68" t="str">
        <f>IFERROR(VLOOKUP($B3946,APガラス性能一覧!$A$2:$M$6097,4,0),"")</f>
        <v/>
      </c>
      <c r="F3946" s="68" t="str">
        <f>IFERROR(VLOOKUP($B3946,APガラス性能一覧!$A$2:$M$6097,5,0),"")</f>
        <v/>
      </c>
      <c r="G3946" s="68" t="str">
        <f>IFERROR(VLOOKUP($B3946,APガラス性能一覧!$A$2:$M$6097,6,0),"")</f>
        <v/>
      </c>
      <c r="H3946" s="68" t="str">
        <f>IFERROR(VLOOKUP($B3946,APガラス性能一覧!$A$2:$M$6097,7,0),"")</f>
        <v/>
      </c>
      <c r="I3946" s="68" t="str">
        <f>IFERROR(VLOOKUP($B3946,APガラス性能一覧!$A$2:$M$6097,8,0),"")</f>
        <v/>
      </c>
      <c r="J3946" s="68" t="str">
        <f>IFERROR(VLOOKUP($B3946,APガラス性能一覧!$A$2:$M$6097,9,0),"")</f>
        <v/>
      </c>
      <c r="K3946" s="68" t="str">
        <f>IFERROR(VLOOKUP($B3946,APガラス性能一覧!$A$2:$M$6097,10,0),"")</f>
        <v/>
      </c>
      <c r="L3946" s="68" t="str">
        <f>IFERROR(VLOOKUP($B3946,APガラス性能一覧!$A$2:$M$6097,11,0),"")</f>
        <v/>
      </c>
      <c r="M3946" s="68" t="str">
        <f>IFERROR(VLOOKUP($B3946,APガラス性能一覧!$A$2:$M$6097,12,0),"")</f>
        <v/>
      </c>
      <c r="N3946" s="68" t="str">
        <f>IFERROR(VLOOKUP($B3946,APガラス性能一覧!$A$2:$M$6097,13,0),"")</f>
        <v/>
      </c>
    </row>
    <row r="3947" spans="2:14" x14ac:dyDescent="0.4">
      <c r="B3947" s="68" t="str">
        <f>IF($D$2="","",IF($E$2=0.65,IFERROR(IF(INDEX(APガラス性能一覧!A:A,MATCH(ROW(B3941),APガラス性能一覧!$O:$O,0))="","",INDEX(APガラス性能一覧!A:A,MATCH(ROW(B3941),APガラス性能一覧!$O:$O,0))),""),IFERROR(IF(INDEX(APガラス性能一覧!A:A,MATCH(ROW(B3941),APガラス性能一覧!$N:$N,0))="","",INDEX(APガラス性能一覧!A:A,MATCH(ROW(B3941),APガラス性能一覧!$N:$N,0))),"")))</f>
        <v/>
      </c>
      <c r="C3947" s="68" t="str">
        <f>IFERROR(VLOOKUP($B3947,APガラス性能一覧!$A$2:$M$6097,2,0),"")</f>
        <v/>
      </c>
      <c r="D3947" s="68" t="str">
        <f>IFERROR(VLOOKUP($B3947,APガラス性能一覧!$A$2:$M$6097,3,0),"")</f>
        <v/>
      </c>
      <c r="E3947" s="68" t="str">
        <f>IFERROR(VLOOKUP($B3947,APガラス性能一覧!$A$2:$M$6097,4,0),"")</f>
        <v/>
      </c>
      <c r="F3947" s="68" t="str">
        <f>IFERROR(VLOOKUP($B3947,APガラス性能一覧!$A$2:$M$6097,5,0),"")</f>
        <v/>
      </c>
      <c r="G3947" s="68" t="str">
        <f>IFERROR(VLOOKUP($B3947,APガラス性能一覧!$A$2:$M$6097,6,0),"")</f>
        <v/>
      </c>
      <c r="H3947" s="68" t="str">
        <f>IFERROR(VLOOKUP($B3947,APガラス性能一覧!$A$2:$M$6097,7,0),"")</f>
        <v/>
      </c>
      <c r="I3947" s="68" t="str">
        <f>IFERROR(VLOOKUP($B3947,APガラス性能一覧!$A$2:$M$6097,8,0),"")</f>
        <v/>
      </c>
      <c r="J3947" s="68" t="str">
        <f>IFERROR(VLOOKUP($B3947,APガラス性能一覧!$A$2:$M$6097,9,0),"")</f>
        <v/>
      </c>
      <c r="K3947" s="68" t="str">
        <f>IFERROR(VLOOKUP($B3947,APガラス性能一覧!$A$2:$M$6097,10,0),"")</f>
        <v/>
      </c>
      <c r="L3947" s="68" t="str">
        <f>IFERROR(VLOOKUP($B3947,APガラス性能一覧!$A$2:$M$6097,11,0),"")</f>
        <v/>
      </c>
      <c r="M3947" s="68" t="str">
        <f>IFERROR(VLOOKUP($B3947,APガラス性能一覧!$A$2:$M$6097,12,0),"")</f>
        <v/>
      </c>
      <c r="N3947" s="68" t="str">
        <f>IFERROR(VLOOKUP($B3947,APガラス性能一覧!$A$2:$M$6097,13,0),"")</f>
        <v/>
      </c>
    </row>
    <row r="3948" spans="2:14" x14ac:dyDescent="0.4">
      <c r="B3948" s="68" t="str">
        <f>IF($D$2="","",IF($E$2=0.65,IFERROR(IF(INDEX(APガラス性能一覧!A:A,MATCH(ROW(B3942),APガラス性能一覧!$O:$O,0))="","",INDEX(APガラス性能一覧!A:A,MATCH(ROW(B3942),APガラス性能一覧!$O:$O,0))),""),IFERROR(IF(INDEX(APガラス性能一覧!A:A,MATCH(ROW(B3942),APガラス性能一覧!$N:$N,0))="","",INDEX(APガラス性能一覧!A:A,MATCH(ROW(B3942),APガラス性能一覧!$N:$N,0))),"")))</f>
        <v/>
      </c>
      <c r="C3948" s="68" t="str">
        <f>IFERROR(VLOOKUP($B3948,APガラス性能一覧!$A$2:$M$6097,2,0),"")</f>
        <v/>
      </c>
      <c r="D3948" s="68" t="str">
        <f>IFERROR(VLOOKUP($B3948,APガラス性能一覧!$A$2:$M$6097,3,0),"")</f>
        <v/>
      </c>
      <c r="E3948" s="68" t="str">
        <f>IFERROR(VLOOKUP($B3948,APガラス性能一覧!$A$2:$M$6097,4,0),"")</f>
        <v/>
      </c>
      <c r="F3948" s="68" t="str">
        <f>IFERROR(VLOOKUP($B3948,APガラス性能一覧!$A$2:$M$6097,5,0),"")</f>
        <v/>
      </c>
      <c r="G3948" s="68" t="str">
        <f>IFERROR(VLOOKUP($B3948,APガラス性能一覧!$A$2:$M$6097,6,0),"")</f>
        <v/>
      </c>
      <c r="H3948" s="68" t="str">
        <f>IFERROR(VLOOKUP($B3948,APガラス性能一覧!$A$2:$M$6097,7,0),"")</f>
        <v/>
      </c>
      <c r="I3948" s="68" t="str">
        <f>IFERROR(VLOOKUP($B3948,APガラス性能一覧!$A$2:$M$6097,8,0),"")</f>
        <v/>
      </c>
      <c r="J3948" s="68" t="str">
        <f>IFERROR(VLOOKUP($B3948,APガラス性能一覧!$A$2:$M$6097,9,0),"")</f>
        <v/>
      </c>
      <c r="K3948" s="68" t="str">
        <f>IFERROR(VLOOKUP($B3948,APガラス性能一覧!$A$2:$M$6097,10,0),"")</f>
        <v/>
      </c>
      <c r="L3948" s="68" t="str">
        <f>IFERROR(VLOOKUP($B3948,APガラス性能一覧!$A$2:$M$6097,11,0),"")</f>
        <v/>
      </c>
      <c r="M3948" s="68" t="str">
        <f>IFERROR(VLOOKUP($B3948,APガラス性能一覧!$A$2:$M$6097,12,0),"")</f>
        <v/>
      </c>
      <c r="N3948" s="68" t="str">
        <f>IFERROR(VLOOKUP($B3948,APガラス性能一覧!$A$2:$M$6097,13,0),"")</f>
        <v/>
      </c>
    </row>
    <row r="3949" spans="2:14" x14ac:dyDescent="0.4">
      <c r="B3949" s="68" t="str">
        <f>IF($D$2="","",IF($E$2=0.65,IFERROR(IF(INDEX(APガラス性能一覧!A:A,MATCH(ROW(B3943),APガラス性能一覧!$O:$O,0))="","",INDEX(APガラス性能一覧!A:A,MATCH(ROW(B3943),APガラス性能一覧!$O:$O,0))),""),IFERROR(IF(INDEX(APガラス性能一覧!A:A,MATCH(ROW(B3943),APガラス性能一覧!$N:$N,0))="","",INDEX(APガラス性能一覧!A:A,MATCH(ROW(B3943),APガラス性能一覧!$N:$N,0))),"")))</f>
        <v/>
      </c>
      <c r="C3949" s="68" t="str">
        <f>IFERROR(VLOOKUP($B3949,APガラス性能一覧!$A$2:$M$6097,2,0),"")</f>
        <v/>
      </c>
      <c r="D3949" s="68" t="str">
        <f>IFERROR(VLOOKUP($B3949,APガラス性能一覧!$A$2:$M$6097,3,0),"")</f>
        <v/>
      </c>
      <c r="E3949" s="68" t="str">
        <f>IFERROR(VLOOKUP($B3949,APガラス性能一覧!$A$2:$M$6097,4,0),"")</f>
        <v/>
      </c>
      <c r="F3949" s="68" t="str">
        <f>IFERROR(VLOOKUP($B3949,APガラス性能一覧!$A$2:$M$6097,5,0),"")</f>
        <v/>
      </c>
      <c r="G3949" s="68" t="str">
        <f>IFERROR(VLOOKUP($B3949,APガラス性能一覧!$A$2:$M$6097,6,0),"")</f>
        <v/>
      </c>
      <c r="H3949" s="68" t="str">
        <f>IFERROR(VLOOKUP($B3949,APガラス性能一覧!$A$2:$M$6097,7,0),"")</f>
        <v/>
      </c>
      <c r="I3949" s="68" t="str">
        <f>IFERROR(VLOOKUP($B3949,APガラス性能一覧!$A$2:$M$6097,8,0),"")</f>
        <v/>
      </c>
      <c r="J3949" s="68" t="str">
        <f>IFERROR(VLOOKUP($B3949,APガラス性能一覧!$A$2:$M$6097,9,0),"")</f>
        <v/>
      </c>
      <c r="K3949" s="68" t="str">
        <f>IFERROR(VLOOKUP($B3949,APガラス性能一覧!$A$2:$M$6097,10,0),"")</f>
        <v/>
      </c>
      <c r="L3949" s="68" t="str">
        <f>IFERROR(VLOOKUP($B3949,APガラス性能一覧!$A$2:$M$6097,11,0),"")</f>
        <v/>
      </c>
      <c r="M3949" s="68" t="str">
        <f>IFERROR(VLOOKUP($B3949,APガラス性能一覧!$A$2:$M$6097,12,0),"")</f>
        <v/>
      </c>
      <c r="N3949" s="68" t="str">
        <f>IFERROR(VLOOKUP($B3949,APガラス性能一覧!$A$2:$M$6097,13,0),"")</f>
        <v/>
      </c>
    </row>
    <row r="3950" spans="2:14" x14ac:dyDescent="0.4">
      <c r="B3950" s="68" t="str">
        <f>IF($D$2="","",IF($E$2=0.65,IFERROR(IF(INDEX(APガラス性能一覧!A:A,MATCH(ROW(B3944),APガラス性能一覧!$O:$O,0))="","",INDEX(APガラス性能一覧!A:A,MATCH(ROW(B3944),APガラス性能一覧!$O:$O,0))),""),IFERROR(IF(INDEX(APガラス性能一覧!A:A,MATCH(ROW(B3944),APガラス性能一覧!$N:$N,0))="","",INDEX(APガラス性能一覧!A:A,MATCH(ROW(B3944),APガラス性能一覧!$N:$N,0))),"")))</f>
        <v/>
      </c>
      <c r="C3950" s="68" t="str">
        <f>IFERROR(VLOOKUP($B3950,APガラス性能一覧!$A$2:$M$6097,2,0),"")</f>
        <v/>
      </c>
      <c r="D3950" s="68" t="str">
        <f>IFERROR(VLOOKUP($B3950,APガラス性能一覧!$A$2:$M$6097,3,0),"")</f>
        <v/>
      </c>
      <c r="E3950" s="68" t="str">
        <f>IFERROR(VLOOKUP($B3950,APガラス性能一覧!$A$2:$M$6097,4,0),"")</f>
        <v/>
      </c>
      <c r="F3950" s="68" t="str">
        <f>IFERROR(VLOOKUP($B3950,APガラス性能一覧!$A$2:$M$6097,5,0),"")</f>
        <v/>
      </c>
      <c r="G3950" s="68" t="str">
        <f>IFERROR(VLOOKUP($B3950,APガラス性能一覧!$A$2:$M$6097,6,0),"")</f>
        <v/>
      </c>
      <c r="H3950" s="68" t="str">
        <f>IFERROR(VLOOKUP($B3950,APガラス性能一覧!$A$2:$M$6097,7,0),"")</f>
        <v/>
      </c>
      <c r="I3950" s="68" t="str">
        <f>IFERROR(VLOOKUP($B3950,APガラス性能一覧!$A$2:$M$6097,8,0),"")</f>
        <v/>
      </c>
      <c r="J3950" s="68" t="str">
        <f>IFERROR(VLOOKUP($B3950,APガラス性能一覧!$A$2:$M$6097,9,0),"")</f>
        <v/>
      </c>
      <c r="K3950" s="68" t="str">
        <f>IFERROR(VLOOKUP($B3950,APガラス性能一覧!$A$2:$M$6097,10,0),"")</f>
        <v/>
      </c>
      <c r="L3950" s="68" t="str">
        <f>IFERROR(VLOOKUP($B3950,APガラス性能一覧!$A$2:$M$6097,11,0),"")</f>
        <v/>
      </c>
      <c r="M3950" s="68" t="str">
        <f>IFERROR(VLOOKUP($B3950,APガラス性能一覧!$A$2:$M$6097,12,0),"")</f>
        <v/>
      </c>
      <c r="N3950" s="68" t="str">
        <f>IFERROR(VLOOKUP($B3950,APガラス性能一覧!$A$2:$M$6097,13,0),"")</f>
        <v/>
      </c>
    </row>
    <row r="3951" spans="2:14" x14ac:dyDescent="0.4">
      <c r="B3951" s="68" t="str">
        <f>IF($D$2="","",IF($E$2=0.65,IFERROR(IF(INDEX(APガラス性能一覧!A:A,MATCH(ROW(B3945),APガラス性能一覧!$O:$O,0))="","",INDEX(APガラス性能一覧!A:A,MATCH(ROW(B3945),APガラス性能一覧!$O:$O,0))),""),IFERROR(IF(INDEX(APガラス性能一覧!A:A,MATCH(ROW(B3945),APガラス性能一覧!$N:$N,0))="","",INDEX(APガラス性能一覧!A:A,MATCH(ROW(B3945),APガラス性能一覧!$N:$N,0))),"")))</f>
        <v/>
      </c>
      <c r="C3951" s="68" t="str">
        <f>IFERROR(VLOOKUP($B3951,APガラス性能一覧!$A$2:$M$6097,2,0),"")</f>
        <v/>
      </c>
      <c r="D3951" s="68" t="str">
        <f>IFERROR(VLOOKUP($B3951,APガラス性能一覧!$A$2:$M$6097,3,0),"")</f>
        <v/>
      </c>
      <c r="E3951" s="68" t="str">
        <f>IFERROR(VLOOKUP($B3951,APガラス性能一覧!$A$2:$M$6097,4,0),"")</f>
        <v/>
      </c>
      <c r="F3951" s="68" t="str">
        <f>IFERROR(VLOOKUP($B3951,APガラス性能一覧!$A$2:$M$6097,5,0),"")</f>
        <v/>
      </c>
      <c r="G3951" s="68" t="str">
        <f>IFERROR(VLOOKUP($B3951,APガラス性能一覧!$A$2:$M$6097,6,0),"")</f>
        <v/>
      </c>
      <c r="H3951" s="68" t="str">
        <f>IFERROR(VLOOKUP($B3951,APガラス性能一覧!$A$2:$M$6097,7,0),"")</f>
        <v/>
      </c>
      <c r="I3951" s="68" t="str">
        <f>IFERROR(VLOOKUP($B3951,APガラス性能一覧!$A$2:$M$6097,8,0),"")</f>
        <v/>
      </c>
      <c r="J3951" s="68" t="str">
        <f>IFERROR(VLOOKUP($B3951,APガラス性能一覧!$A$2:$M$6097,9,0),"")</f>
        <v/>
      </c>
      <c r="K3951" s="68" t="str">
        <f>IFERROR(VLOOKUP($B3951,APガラス性能一覧!$A$2:$M$6097,10,0),"")</f>
        <v/>
      </c>
      <c r="L3951" s="68" t="str">
        <f>IFERROR(VLOOKUP($B3951,APガラス性能一覧!$A$2:$M$6097,11,0),"")</f>
        <v/>
      </c>
      <c r="M3951" s="68" t="str">
        <f>IFERROR(VLOOKUP($B3951,APガラス性能一覧!$A$2:$M$6097,12,0),"")</f>
        <v/>
      </c>
      <c r="N3951" s="68" t="str">
        <f>IFERROR(VLOOKUP($B3951,APガラス性能一覧!$A$2:$M$6097,13,0),"")</f>
        <v/>
      </c>
    </row>
    <row r="3952" spans="2:14" x14ac:dyDescent="0.4">
      <c r="B3952" s="68" t="str">
        <f>IF($D$2="","",IF($E$2=0.65,IFERROR(IF(INDEX(APガラス性能一覧!A:A,MATCH(ROW(B3946),APガラス性能一覧!$O:$O,0))="","",INDEX(APガラス性能一覧!A:A,MATCH(ROW(B3946),APガラス性能一覧!$O:$O,0))),""),IFERROR(IF(INDEX(APガラス性能一覧!A:A,MATCH(ROW(B3946),APガラス性能一覧!$N:$N,0))="","",INDEX(APガラス性能一覧!A:A,MATCH(ROW(B3946),APガラス性能一覧!$N:$N,0))),"")))</f>
        <v/>
      </c>
      <c r="C3952" s="68" t="str">
        <f>IFERROR(VLOOKUP($B3952,APガラス性能一覧!$A$2:$M$6097,2,0),"")</f>
        <v/>
      </c>
      <c r="D3952" s="68" t="str">
        <f>IFERROR(VLOOKUP($B3952,APガラス性能一覧!$A$2:$M$6097,3,0),"")</f>
        <v/>
      </c>
      <c r="E3952" s="68" t="str">
        <f>IFERROR(VLOOKUP($B3952,APガラス性能一覧!$A$2:$M$6097,4,0),"")</f>
        <v/>
      </c>
      <c r="F3952" s="68" t="str">
        <f>IFERROR(VLOOKUP($B3952,APガラス性能一覧!$A$2:$M$6097,5,0),"")</f>
        <v/>
      </c>
      <c r="G3952" s="68" t="str">
        <f>IFERROR(VLOOKUP($B3952,APガラス性能一覧!$A$2:$M$6097,6,0),"")</f>
        <v/>
      </c>
      <c r="H3952" s="68" t="str">
        <f>IFERROR(VLOOKUP($B3952,APガラス性能一覧!$A$2:$M$6097,7,0),"")</f>
        <v/>
      </c>
      <c r="I3952" s="68" t="str">
        <f>IFERROR(VLOOKUP($B3952,APガラス性能一覧!$A$2:$M$6097,8,0),"")</f>
        <v/>
      </c>
      <c r="J3952" s="68" t="str">
        <f>IFERROR(VLOOKUP($B3952,APガラス性能一覧!$A$2:$M$6097,9,0),"")</f>
        <v/>
      </c>
      <c r="K3952" s="68" t="str">
        <f>IFERROR(VLOOKUP($B3952,APガラス性能一覧!$A$2:$M$6097,10,0),"")</f>
        <v/>
      </c>
      <c r="L3952" s="68" t="str">
        <f>IFERROR(VLOOKUP($B3952,APガラス性能一覧!$A$2:$M$6097,11,0),"")</f>
        <v/>
      </c>
      <c r="M3952" s="68" t="str">
        <f>IFERROR(VLOOKUP($B3952,APガラス性能一覧!$A$2:$M$6097,12,0),"")</f>
        <v/>
      </c>
      <c r="N3952" s="68" t="str">
        <f>IFERROR(VLOOKUP($B3952,APガラス性能一覧!$A$2:$M$6097,13,0),"")</f>
        <v/>
      </c>
    </row>
    <row r="3953" spans="2:14" x14ac:dyDescent="0.4">
      <c r="B3953" s="68" t="str">
        <f>IF($D$2="","",IF($E$2=0.65,IFERROR(IF(INDEX(APガラス性能一覧!A:A,MATCH(ROW(B3947),APガラス性能一覧!$O:$O,0))="","",INDEX(APガラス性能一覧!A:A,MATCH(ROW(B3947),APガラス性能一覧!$O:$O,0))),""),IFERROR(IF(INDEX(APガラス性能一覧!A:A,MATCH(ROW(B3947),APガラス性能一覧!$N:$N,0))="","",INDEX(APガラス性能一覧!A:A,MATCH(ROW(B3947),APガラス性能一覧!$N:$N,0))),"")))</f>
        <v/>
      </c>
      <c r="C3953" s="68" t="str">
        <f>IFERROR(VLOOKUP($B3953,APガラス性能一覧!$A$2:$M$6097,2,0),"")</f>
        <v/>
      </c>
      <c r="D3953" s="68" t="str">
        <f>IFERROR(VLOOKUP($B3953,APガラス性能一覧!$A$2:$M$6097,3,0),"")</f>
        <v/>
      </c>
      <c r="E3953" s="68" t="str">
        <f>IFERROR(VLOOKUP($B3953,APガラス性能一覧!$A$2:$M$6097,4,0),"")</f>
        <v/>
      </c>
      <c r="F3953" s="68" t="str">
        <f>IFERROR(VLOOKUP($B3953,APガラス性能一覧!$A$2:$M$6097,5,0),"")</f>
        <v/>
      </c>
      <c r="G3953" s="68" t="str">
        <f>IFERROR(VLOOKUP($B3953,APガラス性能一覧!$A$2:$M$6097,6,0),"")</f>
        <v/>
      </c>
      <c r="H3953" s="68" t="str">
        <f>IFERROR(VLOOKUP($B3953,APガラス性能一覧!$A$2:$M$6097,7,0),"")</f>
        <v/>
      </c>
      <c r="I3953" s="68" t="str">
        <f>IFERROR(VLOOKUP($B3953,APガラス性能一覧!$A$2:$M$6097,8,0),"")</f>
        <v/>
      </c>
      <c r="J3953" s="68" t="str">
        <f>IFERROR(VLOOKUP($B3953,APガラス性能一覧!$A$2:$M$6097,9,0),"")</f>
        <v/>
      </c>
      <c r="K3953" s="68" t="str">
        <f>IFERROR(VLOOKUP($B3953,APガラス性能一覧!$A$2:$M$6097,10,0),"")</f>
        <v/>
      </c>
      <c r="L3953" s="68" t="str">
        <f>IFERROR(VLOOKUP($B3953,APガラス性能一覧!$A$2:$M$6097,11,0),"")</f>
        <v/>
      </c>
      <c r="M3953" s="68" t="str">
        <f>IFERROR(VLOOKUP($B3953,APガラス性能一覧!$A$2:$M$6097,12,0),"")</f>
        <v/>
      </c>
      <c r="N3953" s="68" t="str">
        <f>IFERROR(VLOOKUP($B3953,APガラス性能一覧!$A$2:$M$6097,13,0),"")</f>
        <v/>
      </c>
    </row>
    <row r="3954" spans="2:14" x14ac:dyDescent="0.4">
      <c r="B3954" s="68" t="str">
        <f>IF($D$2="","",IF($E$2=0.65,IFERROR(IF(INDEX(APガラス性能一覧!A:A,MATCH(ROW(B3948),APガラス性能一覧!$O:$O,0))="","",INDEX(APガラス性能一覧!A:A,MATCH(ROW(B3948),APガラス性能一覧!$O:$O,0))),""),IFERROR(IF(INDEX(APガラス性能一覧!A:A,MATCH(ROW(B3948),APガラス性能一覧!$N:$N,0))="","",INDEX(APガラス性能一覧!A:A,MATCH(ROW(B3948),APガラス性能一覧!$N:$N,0))),"")))</f>
        <v/>
      </c>
      <c r="C3954" s="68" t="str">
        <f>IFERROR(VLOOKUP($B3954,APガラス性能一覧!$A$2:$M$6097,2,0),"")</f>
        <v/>
      </c>
      <c r="D3954" s="68" t="str">
        <f>IFERROR(VLOOKUP($B3954,APガラス性能一覧!$A$2:$M$6097,3,0),"")</f>
        <v/>
      </c>
      <c r="E3954" s="68" t="str">
        <f>IFERROR(VLOOKUP($B3954,APガラス性能一覧!$A$2:$M$6097,4,0),"")</f>
        <v/>
      </c>
      <c r="F3954" s="68" t="str">
        <f>IFERROR(VLOOKUP($B3954,APガラス性能一覧!$A$2:$M$6097,5,0),"")</f>
        <v/>
      </c>
      <c r="G3954" s="68" t="str">
        <f>IFERROR(VLOOKUP($B3954,APガラス性能一覧!$A$2:$M$6097,6,0),"")</f>
        <v/>
      </c>
      <c r="H3954" s="68" t="str">
        <f>IFERROR(VLOOKUP($B3954,APガラス性能一覧!$A$2:$M$6097,7,0),"")</f>
        <v/>
      </c>
      <c r="I3954" s="68" t="str">
        <f>IFERROR(VLOOKUP($B3954,APガラス性能一覧!$A$2:$M$6097,8,0),"")</f>
        <v/>
      </c>
      <c r="J3954" s="68" t="str">
        <f>IFERROR(VLOOKUP($B3954,APガラス性能一覧!$A$2:$M$6097,9,0),"")</f>
        <v/>
      </c>
      <c r="K3954" s="68" t="str">
        <f>IFERROR(VLOOKUP($B3954,APガラス性能一覧!$A$2:$M$6097,10,0),"")</f>
        <v/>
      </c>
      <c r="L3954" s="68" t="str">
        <f>IFERROR(VLOOKUP($B3954,APガラス性能一覧!$A$2:$M$6097,11,0),"")</f>
        <v/>
      </c>
      <c r="M3954" s="68" t="str">
        <f>IFERROR(VLOOKUP($B3954,APガラス性能一覧!$A$2:$M$6097,12,0),"")</f>
        <v/>
      </c>
      <c r="N3954" s="68" t="str">
        <f>IFERROR(VLOOKUP($B3954,APガラス性能一覧!$A$2:$M$6097,13,0),"")</f>
        <v/>
      </c>
    </row>
    <row r="3955" spans="2:14" x14ac:dyDescent="0.4">
      <c r="B3955" s="68" t="str">
        <f>IF($D$2="","",IF($E$2=0.65,IFERROR(IF(INDEX(APガラス性能一覧!A:A,MATCH(ROW(B3949),APガラス性能一覧!$O:$O,0))="","",INDEX(APガラス性能一覧!A:A,MATCH(ROW(B3949),APガラス性能一覧!$O:$O,0))),""),IFERROR(IF(INDEX(APガラス性能一覧!A:A,MATCH(ROW(B3949),APガラス性能一覧!$N:$N,0))="","",INDEX(APガラス性能一覧!A:A,MATCH(ROW(B3949),APガラス性能一覧!$N:$N,0))),"")))</f>
        <v/>
      </c>
      <c r="C3955" s="68" t="str">
        <f>IFERROR(VLOOKUP($B3955,APガラス性能一覧!$A$2:$M$6097,2,0),"")</f>
        <v/>
      </c>
      <c r="D3955" s="68" t="str">
        <f>IFERROR(VLOOKUP($B3955,APガラス性能一覧!$A$2:$M$6097,3,0),"")</f>
        <v/>
      </c>
      <c r="E3955" s="68" t="str">
        <f>IFERROR(VLOOKUP($B3955,APガラス性能一覧!$A$2:$M$6097,4,0),"")</f>
        <v/>
      </c>
      <c r="F3955" s="68" t="str">
        <f>IFERROR(VLOOKUP($B3955,APガラス性能一覧!$A$2:$M$6097,5,0),"")</f>
        <v/>
      </c>
      <c r="G3955" s="68" t="str">
        <f>IFERROR(VLOOKUP($B3955,APガラス性能一覧!$A$2:$M$6097,6,0),"")</f>
        <v/>
      </c>
      <c r="H3955" s="68" t="str">
        <f>IFERROR(VLOOKUP($B3955,APガラス性能一覧!$A$2:$M$6097,7,0),"")</f>
        <v/>
      </c>
      <c r="I3955" s="68" t="str">
        <f>IFERROR(VLOOKUP($B3955,APガラス性能一覧!$A$2:$M$6097,8,0),"")</f>
        <v/>
      </c>
      <c r="J3955" s="68" t="str">
        <f>IFERROR(VLOOKUP($B3955,APガラス性能一覧!$A$2:$M$6097,9,0),"")</f>
        <v/>
      </c>
      <c r="K3955" s="68" t="str">
        <f>IFERROR(VLOOKUP($B3955,APガラス性能一覧!$A$2:$M$6097,10,0),"")</f>
        <v/>
      </c>
      <c r="L3955" s="68" t="str">
        <f>IFERROR(VLOOKUP($B3955,APガラス性能一覧!$A$2:$M$6097,11,0),"")</f>
        <v/>
      </c>
      <c r="M3955" s="68" t="str">
        <f>IFERROR(VLOOKUP($B3955,APガラス性能一覧!$A$2:$M$6097,12,0),"")</f>
        <v/>
      </c>
      <c r="N3955" s="68" t="str">
        <f>IFERROR(VLOOKUP($B3955,APガラス性能一覧!$A$2:$M$6097,13,0),"")</f>
        <v/>
      </c>
    </row>
    <row r="3956" spans="2:14" x14ac:dyDescent="0.4">
      <c r="B3956" s="68" t="str">
        <f>IF($D$2="","",IF($E$2=0.65,IFERROR(IF(INDEX(APガラス性能一覧!A:A,MATCH(ROW(B3950),APガラス性能一覧!$O:$O,0))="","",INDEX(APガラス性能一覧!A:A,MATCH(ROW(B3950),APガラス性能一覧!$O:$O,0))),""),IFERROR(IF(INDEX(APガラス性能一覧!A:A,MATCH(ROW(B3950),APガラス性能一覧!$N:$N,0))="","",INDEX(APガラス性能一覧!A:A,MATCH(ROW(B3950),APガラス性能一覧!$N:$N,0))),"")))</f>
        <v/>
      </c>
      <c r="C3956" s="68" t="str">
        <f>IFERROR(VLOOKUP($B3956,APガラス性能一覧!$A$2:$M$6097,2,0),"")</f>
        <v/>
      </c>
      <c r="D3956" s="68" t="str">
        <f>IFERROR(VLOOKUP($B3956,APガラス性能一覧!$A$2:$M$6097,3,0),"")</f>
        <v/>
      </c>
      <c r="E3956" s="68" t="str">
        <f>IFERROR(VLOOKUP($B3956,APガラス性能一覧!$A$2:$M$6097,4,0),"")</f>
        <v/>
      </c>
      <c r="F3956" s="68" t="str">
        <f>IFERROR(VLOOKUP($B3956,APガラス性能一覧!$A$2:$M$6097,5,0),"")</f>
        <v/>
      </c>
      <c r="G3956" s="68" t="str">
        <f>IFERROR(VLOOKUP($B3956,APガラス性能一覧!$A$2:$M$6097,6,0),"")</f>
        <v/>
      </c>
      <c r="H3956" s="68" t="str">
        <f>IFERROR(VLOOKUP($B3956,APガラス性能一覧!$A$2:$M$6097,7,0),"")</f>
        <v/>
      </c>
      <c r="I3956" s="68" t="str">
        <f>IFERROR(VLOOKUP($B3956,APガラス性能一覧!$A$2:$M$6097,8,0),"")</f>
        <v/>
      </c>
      <c r="J3956" s="68" t="str">
        <f>IFERROR(VLOOKUP($B3956,APガラス性能一覧!$A$2:$M$6097,9,0),"")</f>
        <v/>
      </c>
      <c r="K3956" s="68" t="str">
        <f>IFERROR(VLOOKUP($B3956,APガラス性能一覧!$A$2:$M$6097,10,0),"")</f>
        <v/>
      </c>
      <c r="L3956" s="68" t="str">
        <f>IFERROR(VLOOKUP($B3956,APガラス性能一覧!$A$2:$M$6097,11,0),"")</f>
        <v/>
      </c>
      <c r="M3956" s="68" t="str">
        <f>IFERROR(VLOOKUP($B3956,APガラス性能一覧!$A$2:$M$6097,12,0),"")</f>
        <v/>
      </c>
      <c r="N3956" s="68" t="str">
        <f>IFERROR(VLOOKUP($B3956,APガラス性能一覧!$A$2:$M$6097,13,0),"")</f>
        <v/>
      </c>
    </row>
    <row r="3957" spans="2:14" x14ac:dyDescent="0.4">
      <c r="B3957" s="68" t="str">
        <f>IF($D$2="","",IF($E$2=0.65,IFERROR(IF(INDEX(APガラス性能一覧!A:A,MATCH(ROW(B3951),APガラス性能一覧!$O:$O,0))="","",INDEX(APガラス性能一覧!A:A,MATCH(ROW(B3951),APガラス性能一覧!$O:$O,0))),""),IFERROR(IF(INDEX(APガラス性能一覧!A:A,MATCH(ROW(B3951),APガラス性能一覧!$N:$N,0))="","",INDEX(APガラス性能一覧!A:A,MATCH(ROW(B3951),APガラス性能一覧!$N:$N,0))),"")))</f>
        <v/>
      </c>
      <c r="C3957" s="68" t="str">
        <f>IFERROR(VLOOKUP($B3957,APガラス性能一覧!$A$2:$M$6097,2,0),"")</f>
        <v/>
      </c>
      <c r="D3957" s="68" t="str">
        <f>IFERROR(VLOOKUP($B3957,APガラス性能一覧!$A$2:$M$6097,3,0),"")</f>
        <v/>
      </c>
      <c r="E3957" s="68" t="str">
        <f>IFERROR(VLOOKUP($B3957,APガラス性能一覧!$A$2:$M$6097,4,0),"")</f>
        <v/>
      </c>
      <c r="F3957" s="68" t="str">
        <f>IFERROR(VLOOKUP($B3957,APガラス性能一覧!$A$2:$M$6097,5,0),"")</f>
        <v/>
      </c>
      <c r="G3957" s="68" t="str">
        <f>IFERROR(VLOOKUP($B3957,APガラス性能一覧!$A$2:$M$6097,6,0),"")</f>
        <v/>
      </c>
      <c r="H3957" s="68" t="str">
        <f>IFERROR(VLOOKUP($B3957,APガラス性能一覧!$A$2:$M$6097,7,0),"")</f>
        <v/>
      </c>
      <c r="I3957" s="68" t="str">
        <f>IFERROR(VLOOKUP($B3957,APガラス性能一覧!$A$2:$M$6097,8,0),"")</f>
        <v/>
      </c>
      <c r="J3957" s="68" t="str">
        <f>IFERROR(VLOOKUP($B3957,APガラス性能一覧!$A$2:$M$6097,9,0),"")</f>
        <v/>
      </c>
      <c r="K3957" s="68" t="str">
        <f>IFERROR(VLOOKUP($B3957,APガラス性能一覧!$A$2:$M$6097,10,0),"")</f>
        <v/>
      </c>
      <c r="L3957" s="68" t="str">
        <f>IFERROR(VLOOKUP($B3957,APガラス性能一覧!$A$2:$M$6097,11,0),"")</f>
        <v/>
      </c>
      <c r="M3957" s="68" t="str">
        <f>IFERROR(VLOOKUP($B3957,APガラス性能一覧!$A$2:$M$6097,12,0),"")</f>
        <v/>
      </c>
      <c r="N3957" s="68" t="str">
        <f>IFERROR(VLOOKUP($B3957,APガラス性能一覧!$A$2:$M$6097,13,0),"")</f>
        <v/>
      </c>
    </row>
    <row r="3958" spans="2:14" x14ac:dyDescent="0.4">
      <c r="B3958" s="68" t="str">
        <f>IF($D$2="","",IF($E$2=0.65,IFERROR(IF(INDEX(APガラス性能一覧!A:A,MATCH(ROW(B3952),APガラス性能一覧!$O:$O,0))="","",INDEX(APガラス性能一覧!A:A,MATCH(ROW(B3952),APガラス性能一覧!$O:$O,0))),""),IFERROR(IF(INDEX(APガラス性能一覧!A:A,MATCH(ROW(B3952),APガラス性能一覧!$N:$N,0))="","",INDEX(APガラス性能一覧!A:A,MATCH(ROW(B3952),APガラス性能一覧!$N:$N,0))),"")))</f>
        <v/>
      </c>
      <c r="C3958" s="68" t="str">
        <f>IFERROR(VLOOKUP($B3958,APガラス性能一覧!$A$2:$M$6097,2,0),"")</f>
        <v/>
      </c>
      <c r="D3958" s="68" t="str">
        <f>IFERROR(VLOOKUP($B3958,APガラス性能一覧!$A$2:$M$6097,3,0),"")</f>
        <v/>
      </c>
      <c r="E3958" s="68" t="str">
        <f>IFERROR(VLOOKUP($B3958,APガラス性能一覧!$A$2:$M$6097,4,0),"")</f>
        <v/>
      </c>
      <c r="F3958" s="68" t="str">
        <f>IFERROR(VLOOKUP($B3958,APガラス性能一覧!$A$2:$M$6097,5,0),"")</f>
        <v/>
      </c>
      <c r="G3958" s="68" t="str">
        <f>IFERROR(VLOOKUP($B3958,APガラス性能一覧!$A$2:$M$6097,6,0),"")</f>
        <v/>
      </c>
      <c r="H3958" s="68" t="str">
        <f>IFERROR(VLOOKUP($B3958,APガラス性能一覧!$A$2:$M$6097,7,0),"")</f>
        <v/>
      </c>
      <c r="I3958" s="68" t="str">
        <f>IFERROR(VLOOKUP($B3958,APガラス性能一覧!$A$2:$M$6097,8,0),"")</f>
        <v/>
      </c>
      <c r="J3958" s="68" t="str">
        <f>IFERROR(VLOOKUP($B3958,APガラス性能一覧!$A$2:$M$6097,9,0),"")</f>
        <v/>
      </c>
      <c r="K3958" s="68" t="str">
        <f>IFERROR(VLOOKUP($B3958,APガラス性能一覧!$A$2:$M$6097,10,0),"")</f>
        <v/>
      </c>
      <c r="L3958" s="68" t="str">
        <f>IFERROR(VLOOKUP($B3958,APガラス性能一覧!$A$2:$M$6097,11,0),"")</f>
        <v/>
      </c>
      <c r="M3958" s="68" t="str">
        <f>IFERROR(VLOOKUP($B3958,APガラス性能一覧!$A$2:$M$6097,12,0),"")</f>
        <v/>
      </c>
      <c r="N3958" s="68" t="str">
        <f>IFERROR(VLOOKUP($B3958,APガラス性能一覧!$A$2:$M$6097,13,0),"")</f>
        <v/>
      </c>
    </row>
    <row r="3959" spans="2:14" x14ac:dyDescent="0.4">
      <c r="B3959" s="68" t="str">
        <f>IF($D$2="","",IF($E$2=0.65,IFERROR(IF(INDEX(APガラス性能一覧!A:A,MATCH(ROW(B3953),APガラス性能一覧!$O:$O,0))="","",INDEX(APガラス性能一覧!A:A,MATCH(ROW(B3953),APガラス性能一覧!$O:$O,0))),""),IFERROR(IF(INDEX(APガラス性能一覧!A:A,MATCH(ROW(B3953),APガラス性能一覧!$N:$N,0))="","",INDEX(APガラス性能一覧!A:A,MATCH(ROW(B3953),APガラス性能一覧!$N:$N,0))),"")))</f>
        <v/>
      </c>
      <c r="C3959" s="68" t="str">
        <f>IFERROR(VLOOKUP($B3959,APガラス性能一覧!$A$2:$M$6097,2,0),"")</f>
        <v/>
      </c>
      <c r="D3959" s="68" t="str">
        <f>IFERROR(VLOOKUP($B3959,APガラス性能一覧!$A$2:$M$6097,3,0),"")</f>
        <v/>
      </c>
      <c r="E3959" s="68" t="str">
        <f>IFERROR(VLOOKUP($B3959,APガラス性能一覧!$A$2:$M$6097,4,0),"")</f>
        <v/>
      </c>
      <c r="F3959" s="68" t="str">
        <f>IFERROR(VLOOKUP($B3959,APガラス性能一覧!$A$2:$M$6097,5,0),"")</f>
        <v/>
      </c>
      <c r="G3959" s="68" t="str">
        <f>IFERROR(VLOOKUP($B3959,APガラス性能一覧!$A$2:$M$6097,6,0),"")</f>
        <v/>
      </c>
      <c r="H3959" s="68" t="str">
        <f>IFERROR(VLOOKUP($B3959,APガラス性能一覧!$A$2:$M$6097,7,0),"")</f>
        <v/>
      </c>
      <c r="I3959" s="68" t="str">
        <f>IFERROR(VLOOKUP($B3959,APガラス性能一覧!$A$2:$M$6097,8,0),"")</f>
        <v/>
      </c>
      <c r="J3959" s="68" t="str">
        <f>IFERROR(VLOOKUP($B3959,APガラス性能一覧!$A$2:$M$6097,9,0),"")</f>
        <v/>
      </c>
      <c r="K3959" s="68" t="str">
        <f>IFERROR(VLOOKUP($B3959,APガラス性能一覧!$A$2:$M$6097,10,0),"")</f>
        <v/>
      </c>
      <c r="L3959" s="68" t="str">
        <f>IFERROR(VLOOKUP($B3959,APガラス性能一覧!$A$2:$M$6097,11,0),"")</f>
        <v/>
      </c>
      <c r="M3959" s="68" t="str">
        <f>IFERROR(VLOOKUP($B3959,APガラス性能一覧!$A$2:$M$6097,12,0),"")</f>
        <v/>
      </c>
      <c r="N3959" s="68" t="str">
        <f>IFERROR(VLOOKUP($B3959,APガラス性能一覧!$A$2:$M$6097,13,0),"")</f>
        <v/>
      </c>
    </row>
    <row r="3960" spans="2:14" x14ac:dyDescent="0.4">
      <c r="B3960" s="68" t="str">
        <f>IF($D$2="","",IF($E$2=0.65,IFERROR(IF(INDEX(APガラス性能一覧!A:A,MATCH(ROW(B3954),APガラス性能一覧!$O:$O,0))="","",INDEX(APガラス性能一覧!A:A,MATCH(ROW(B3954),APガラス性能一覧!$O:$O,0))),""),IFERROR(IF(INDEX(APガラス性能一覧!A:A,MATCH(ROW(B3954),APガラス性能一覧!$N:$N,0))="","",INDEX(APガラス性能一覧!A:A,MATCH(ROW(B3954),APガラス性能一覧!$N:$N,0))),"")))</f>
        <v/>
      </c>
      <c r="C3960" s="68" t="str">
        <f>IFERROR(VLOOKUP($B3960,APガラス性能一覧!$A$2:$M$6097,2,0),"")</f>
        <v/>
      </c>
      <c r="D3960" s="68" t="str">
        <f>IFERROR(VLOOKUP($B3960,APガラス性能一覧!$A$2:$M$6097,3,0),"")</f>
        <v/>
      </c>
      <c r="E3960" s="68" t="str">
        <f>IFERROR(VLOOKUP($B3960,APガラス性能一覧!$A$2:$M$6097,4,0),"")</f>
        <v/>
      </c>
      <c r="F3960" s="68" t="str">
        <f>IFERROR(VLOOKUP($B3960,APガラス性能一覧!$A$2:$M$6097,5,0),"")</f>
        <v/>
      </c>
      <c r="G3960" s="68" t="str">
        <f>IFERROR(VLOOKUP($B3960,APガラス性能一覧!$A$2:$M$6097,6,0),"")</f>
        <v/>
      </c>
      <c r="H3960" s="68" t="str">
        <f>IFERROR(VLOOKUP($B3960,APガラス性能一覧!$A$2:$M$6097,7,0),"")</f>
        <v/>
      </c>
      <c r="I3960" s="68" t="str">
        <f>IFERROR(VLOOKUP($B3960,APガラス性能一覧!$A$2:$M$6097,8,0),"")</f>
        <v/>
      </c>
      <c r="J3960" s="68" t="str">
        <f>IFERROR(VLOOKUP($B3960,APガラス性能一覧!$A$2:$M$6097,9,0),"")</f>
        <v/>
      </c>
      <c r="K3960" s="68" t="str">
        <f>IFERROR(VLOOKUP($B3960,APガラス性能一覧!$A$2:$M$6097,10,0),"")</f>
        <v/>
      </c>
      <c r="L3960" s="68" t="str">
        <f>IFERROR(VLOOKUP($B3960,APガラス性能一覧!$A$2:$M$6097,11,0),"")</f>
        <v/>
      </c>
      <c r="M3960" s="68" t="str">
        <f>IFERROR(VLOOKUP($B3960,APガラス性能一覧!$A$2:$M$6097,12,0),"")</f>
        <v/>
      </c>
      <c r="N3960" s="68" t="str">
        <f>IFERROR(VLOOKUP($B3960,APガラス性能一覧!$A$2:$M$6097,13,0),"")</f>
        <v/>
      </c>
    </row>
    <row r="3961" spans="2:14" x14ac:dyDescent="0.4">
      <c r="B3961" s="68" t="str">
        <f>IF($D$2="","",IF($E$2=0.65,IFERROR(IF(INDEX(APガラス性能一覧!A:A,MATCH(ROW(B3955),APガラス性能一覧!$O:$O,0))="","",INDEX(APガラス性能一覧!A:A,MATCH(ROW(B3955),APガラス性能一覧!$O:$O,0))),""),IFERROR(IF(INDEX(APガラス性能一覧!A:A,MATCH(ROW(B3955),APガラス性能一覧!$N:$N,0))="","",INDEX(APガラス性能一覧!A:A,MATCH(ROW(B3955),APガラス性能一覧!$N:$N,0))),"")))</f>
        <v/>
      </c>
      <c r="C3961" s="68" t="str">
        <f>IFERROR(VLOOKUP($B3961,APガラス性能一覧!$A$2:$M$6097,2,0),"")</f>
        <v/>
      </c>
      <c r="D3961" s="68" t="str">
        <f>IFERROR(VLOOKUP($B3961,APガラス性能一覧!$A$2:$M$6097,3,0),"")</f>
        <v/>
      </c>
      <c r="E3961" s="68" t="str">
        <f>IFERROR(VLOOKUP($B3961,APガラス性能一覧!$A$2:$M$6097,4,0),"")</f>
        <v/>
      </c>
      <c r="F3961" s="68" t="str">
        <f>IFERROR(VLOOKUP($B3961,APガラス性能一覧!$A$2:$M$6097,5,0),"")</f>
        <v/>
      </c>
      <c r="G3961" s="68" t="str">
        <f>IFERROR(VLOOKUP($B3961,APガラス性能一覧!$A$2:$M$6097,6,0),"")</f>
        <v/>
      </c>
      <c r="H3961" s="68" t="str">
        <f>IFERROR(VLOOKUP($B3961,APガラス性能一覧!$A$2:$M$6097,7,0),"")</f>
        <v/>
      </c>
      <c r="I3961" s="68" t="str">
        <f>IFERROR(VLOOKUP($B3961,APガラス性能一覧!$A$2:$M$6097,8,0),"")</f>
        <v/>
      </c>
      <c r="J3961" s="68" t="str">
        <f>IFERROR(VLOOKUP($B3961,APガラス性能一覧!$A$2:$M$6097,9,0),"")</f>
        <v/>
      </c>
      <c r="K3961" s="68" t="str">
        <f>IFERROR(VLOOKUP($B3961,APガラス性能一覧!$A$2:$M$6097,10,0),"")</f>
        <v/>
      </c>
      <c r="L3961" s="68" t="str">
        <f>IFERROR(VLOOKUP($B3961,APガラス性能一覧!$A$2:$M$6097,11,0),"")</f>
        <v/>
      </c>
      <c r="M3961" s="68" t="str">
        <f>IFERROR(VLOOKUP($B3961,APガラス性能一覧!$A$2:$M$6097,12,0),"")</f>
        <v/>
      </c>
      <c r="N3961" s="68" t="str">
        <f>IFERROR(VLOOKUP($B3961,APガラス性能一覧!$A$2:$M$6097,13,0),"")</f>
        <v/>
      </c>
    </row>
    <row r="3962" spans="2:14" x14ac:dyDescent="0.4">
      <c r="B3962" s="68" t="str">
        <f>IF($D$2="","",IF($E$2=0.65,IFERROR(IF(INDEX(APガラス性能一覧!A:A,MATCH(ROW(B3956),APガラス性能一覧!$O:$O,0))="","",INDEX(APガラス性能一覧!A:A,MATCH(ROW(B3956),APガラス性能一覧!$O:$O,0))),""),IFERROR(IF(INDEX(APガラス性能一覧!A:A,MATCH(ROW(B3956),APガラス性能一覧!$N:$N,0))="","",INDEX(APガラス性能一覧!A:A,MATCH(ROW(B3956),APガラス性能一覧!$N:$N,0))),"")))</f>
        <v/>
      </c>
      <c r="C3962" s="68" t="str">
        <f>IFERROR(VLOOKUP($B3962,APガラス性能一覧!$A$2:$M$6097,2,0),"")</f>
        <v/>
      </c>
      <c r="D3962" s="68" t="str">
        <f>IFERROR(VLOOKUP($B3962,APガラス性能一覧!$A$2:$M$6097,3,0),"")</f>
        <v/>
      </c>
      <c r="E3962" s="68" t="str">
        <f>IFERROR(VLOOKUP($B3962,APガラス性能一覧!$A$2:$M$6097,4,0),"")</f>
        <v/>
      </c>
      <c r="F3962" s="68" t="str">
        <f>IFERROR(VLOOKUP($B3962,APガラス性能一覧!$A$2:$M$6097,5,0),"")</f>
        <v/>
      </c>
      <c r="G3962" s="68" t="str">
        <f>IFERROR(VLOOKUP($B3962,APガラス性能一覧!$A$2:$M$6097,6,0),"")</f>
        <v/>
      </c>
      <c r="H3962" s="68" t="str">
        <f>IFERROR(VLOOKUP($B3962,APガラス性能一覧!$A$2:$M$6097,7,0),"")</f>
        <v/>
      </c>
      <c r="I3962" s="68" t="str">
        <f>IFERROR(VLOOKUP($B3962,APガラス性能一覧!$A$2:$M$6097,8,0),"")</f>
        <v/>
      </c>
      <c r="J3962" s="68" t="str">
        <f>IFERROR(VLOOKUP($B3962,APガラス性能一覧!$A$2:$M$6097,9,0),"")</f>
        <v/>
      </c>
      <c r="K3962" s="68" t="str">
        <f>IFERROR(VLOOKUP($B3962,APガラス性能一覧!$A$2:$M$6097,10,0),"")</f>
        <v/>
      </c>
      <c r="L3962" s="68" t="str">
        <f>IFERROR(VLOOKUP($B3962,APガラス性能一覧!$A$2:$M$6097,11,0),"")</f>
        <v/>
      </c>
      <c r="M3962" s="68" t="str">
        <f>IFERROR(VLOOKUP($B3962,APガラス性能一覧!$A$2:$M$6097,12,0),"")</f>
        <v/>
      </c>
      <c r="N3962" s="68" t="str">
        <f>IFERROR(VLOOKUP($B3962,APガラス性能一覧!$A$2:$M$6097,13,0),"")</f>
        <v/>
      </c>
    </row>
    <row r="3963" spans="2:14" x14ac:dyDescent="0.4">
      <c r="B3963" s="68" t="str">
        <f>IF($D$2="","",IF($E$2=0.65,IFERROR(IF(INDEX(APガラス性能一覧!A:A,MATCH(ROW(B3957),APガラス性能一覧!$O:$O,0))="","",INDEX(APガラス性能一覧!A:A,MATCH(ROW(B3957),APガラス性能一覧!$O:$O,0))),""),IFERROR(IF(INDEX(APガラス性能一覧!A:A,MATCH(ROW(B3957),APガラス性能一覧!$N:$N,0))="","",INDEX(APガラス性能一覧!A:A,MATCH(ROW(B3957),APガラス性能一覧!$N:$N,0))),"")))</f>
        <v/>
      </c>
      <c r="C3963" s="68" t="str">
        <f>IFERROR(VLOOKUP($B3963,APガラス性能一覧!$A$2:$M$6097,2,0),"")</f>
        <v/>
      </c>
      <c r="D3963" s="68" t="str">
        <f>IFERROR(VLOOKUP($B3963,APガラス性能一覧!$A$2:$M$6097,3,0),"")</f>
        <v/>
      </c>
      <c r="E3963" s="68" t="str">
        <f>IFERROR(VLOOKUP($B3963,APガラス性能一覧!$A$2:$M$6097,4,0),"")</f>
        <v/>
      </c>
      <c r="F3963" s="68" t="str">
        <f>IFERROR(VLOOKUP($B3963,APガラス性能一覧!$A$2:$M$6097,5,0),"")</f>
        <v/>
      </c>
      <c r="G3963" s="68" t="str">
        <f>IFERROR(VLOOKUP($B3963,APガラス性能一覧!$A$2:$M$6097,6,0),"")</f>
        <v/>
      </c>
      <c r="H3963" s="68" t="str">
        <f>IFERROR(VLOOKUP($B3963,APガラス性能一覧!$A$2:$M$6097,7,0),"")</f>
        <v/>
      </c>
      <c r="I3963" s="68" t="str">
        <f>IFERROR(VLOOKUP($B3963,APガラス性能一覧!$A$2:$M$6097,8,0),"")</f>
        <v/>
      </c>
      <c r="J3963" s="68" t="str">
        <f>IFERROR(VLOOKUP($B3963,APガラス性能一覧!$A$2:$M$6097,9,0),"")</f>
        <v/>
      </c>
      <c r="K3963" s="68" t="str">
        <f>IFERROR(VLOOKUP($B3963,APガラス性能一覧!$A$2:$M$6097,10,0),"")</f>
        <v/>
      </c>
      <c r="L3963" s="68" t="str">
        <f>IFERROR(VLOOKUP($B3963,APガラス性能一覧!$A$2:$M$6097,11,0),"")</f>
        <v/>
      </c>
      <c r="M3963" s="68" t="str">
        <f>IFERROR(VLOOKUP($B3963,APガラス性能一覧!$A$2:$M$6097,12,0),"")</f>
        <v/>
      </c>
      <c r="N3963" s="68" t="str">
        <f>IFERROR(VLOOKUP($B3963,APガラス性能一覧!$A$2:$M$6097,13,0),"")</f>
        <v/>
      </c>
    </row>
    <row r="3964" spans="2:14" x14ac:dyDescent="0.4">
      <c r="B3964" s="68" t="str">
        <f>IF($D$2="","",IF($E$2=0.65,IFERROR(IF(INDEX(APガラス性能一覧!A:A,MATCH(ROW(B3958),APガラス性能一覧!$O:$O,0))="","",INDEX(APガラス性能一覧!A:A,MATCH(ROW(B3958),APガラス性能一覧!$O:$O,0))),""),IFERROR(IF(INDEX(APガラス性能一覧!A:A,MATCH(ROW(B3958),APガラス性能一覧!$N:$N,0))="","",INDEX(APガラス性能一覧!A:A,MATCH(ROW(B3958),APガラス性能一覧!$N:$N,0))),"")))</f>
        <v/>
      </c>
      <c r="C3964" s="68" t="str">
        <f>IFERROR(VLOOKUP($B3964,APガラス性能一覧!$A$2:$M$6097,2,0),"")</f>
        <v/>
      </c>
      <c r="D3964" s="68" t="str">
        <f>IFERROR(VLOOKUP($B3964,APガラス性能一覧!$A$2:$M$6097,3,0),"")</f>
        <v/>
      </c>
      <c r="E3964" s="68" t="str">
        <f>IFERROR(VLOOKUP($B3964,APガラス性能一覧!$A$2:$M$6097,4,0),"")</f>
        <v/>
      </c>
      <c r="F3964" s="68" t="str">
        <f>IFERROR(VLOOKUP($B3964,APガラス性能一覧!$A$2:$M$6097,5,0),"")</f>
        <v/>
      </c>
      <c r="G3964" s="68" t="str">
        <f>IFERROR(VLOOKUP($B3964,APガラス性能一覧!$A$2:$M$6097,6,0),"")</f>
        <v/>
      </c>
      <c r="H3964" s="68" t="str">
        <f>IFERROR(VLOOKUP($B3964,APガラス性能一覧!$A$2:$M$6097,7,0),"")</f>
        <v/>
      </c>
      <c r="I3964" s="68" t="str">
        <f>IFERROR(VLOOKUP($B3964,APガラス性能一覧!$A$2:$M$6097,8,0),"")</f>
        <v/>
      </c>
      <c r="J3964" s="68" t="str">
        <f>IFERROR(VLOOKUP($B3964,APガラス性能一覧!$A$2:$M$6097,9,0),"")</f>
        <v/>
      </c>
      <c r="K3964" s="68" t="str">
        <f>IFERROR(VLOOKUP($B3964,APガラス性能一覧!$A$2:$M$6097,10,0),"")</f>
        <v/>
      </c>
      <c r="L3964" s="68" t="str">
        <f>IFERROR(VLOOKUP($B3964,APガラス性能一覧!$A$2:$M$6097,11,0),"")</f>
        <v/>
      </c>
      <c r="M3964" s="68" t="str">
        <f>IFERROR(VLOOKUP($B3964,APガラス性能一覧!$A$2:$M$6097,12,0),"")</f>
        <v/>
      </c>
      <c r="N3964" s="68" t="str">
        <f>IFERROR(VLOOKUP($B3964,APガラス性能一覧!$A$2:$M$6097,13,0),"")</f>
        <v/>
      </c>
    </row>
    <row r="3965" spans="2:14" x14ac:dyDescent="0.4">
      <c r="B3965" s="68" t="str">
        <f>IF($D$2="","",IF($E$2=0.65,IFERROR(IF(INDEX(APガラス性能一覧!A:A,MATCH(ROW(B3959),APガラス性能一覧!$O:$O,0))="","",INDEX(APガラス性能一覧!A:A,MATCH(ROW(B3959),APガラス性能一覧!$O:$O,0))),""),IFERROR(IF(INDEX(APガラス性能一覧!A:A,MATCH(ROW(B3959),APガラス性能一覧!$N:$N,0))="","",INDEX(APガラス性能一覧!A:A,MATCH(ROW(B3959),APガラス性能一覧!$N:$N,0))),"")))</f>
        <v/>
      </c>
      <c r="C3965" s="68" t="str">
        <f>IFERROR(VLOOKUP($B3965,APガラス性能一覧!$A$2:$M$6097,2,0),"")</f>
        <v/>
      </c>
      <c r="D3965" s="68" t="str">
        <f>IFERROR(VLOOKUP($B3965,APガラス性能一覧!$A$2:$M$6097,3,0),"")</f>
        <v/>
      </c>
      <c r="E3965" s="68" t="str">
        <f>IFERROR(VLOOKUP($B3965,APガラス性能一覧!$A$2:$M$6097,4,0),"")</f>
        <v/>
      </c>
      <c r="F3965" s="68" t="str">
        <f>IFERROR(VLOOKUP($B3965,APガラス性能一覧!$A$2:$M$6097,5,0),"")</f>
        <v/>
      </c>
      <c r="G3965" s="68" t="str">
        <f>IFERROR(VLOOKUP($B3965,APガラス性能一覧!$A$2:$M$6097,6,0),"")</f>
        <v/>
      </c>
      <c r="H3965" s="68" t="str">
        <f>IFERROR(VLOOKUP($B3965,APガラス性能一覧!$A$2:$M$6097,7,0),"")</f>
        <v/>
      </c>
      <c r="I3965" s="68" t="str">
        <f>IFERROR(VLOOKUP($B3965,APガラス性能一覧!$A$2:$M$6097,8,0),"")</f>
        <v/>
      </c>
      <c r="J3965" s="68" t="str">
        <f>IFERROR(VLOOKUP($B3965,APガラス性能一覧!$A$2:$M$6097,9,0),"")</f>
        <v/>
      </c>
      <c r="K3965" s="68" t="str">
        <f>IFERROR(VLOOKUP($B3965,APガラス性能一覧!$A$2:$M$6097,10,0),"")</f>
        <v/>
      </c>
      <c r="L3965" s="68" t="str">
        <f>IFERROR(VLOOKUP($B3965,APガラス性能一覧!$A$2:$M$6097,11,0),"")</f>
        <v/>
      </c>
      <c r="M3965" s="68" t="str">
        <f>IFERROR(VLOOKUP($B3965,APガラス性能一覧!$A$2:$M$6097,12,0),"")</f>
        <v/>
      </c>
      <c r="N3965" s="68" t="str">
        <f>IFERROR(VLOOKUP($B3965,APガラス性能一覧!$A$2:$M$6097,13,0),"")</f>
        <v/>
      </c>
    </row>
    <row r="3966" spans="2:14" x14ac:dyDescent="0.4">
      <c r="B3966" s="68" t="str">
        <f>IF($D$2="","",IF($E$2=0.65,IFERROR(IF(INDEX(APガラス性能一覧!A:A,MATCH(ROW(B3960),APガラス性能一覧!$O:$O,0))="","",INDEX(APガラス性能一覧!A:A,MATCH(ROW(B3960),APガラス性能一覧!$O:$O,0))),""),IFERROR(IF(INDEX(APガラス性能一覧!A:A,MATCH(ROW(B3960),APガラス性能一覧!$N:$N,0))="","",INDEX(APガラス性能一覧!A:A,MATCH(ROW(B3960),APガラス性能一覧!$N:$N,0))),"")))</f>
        <v/>
      </c>
      <c r="C3966" s="68" t="str">
        <f>IFERROR(VLOOKUP($B3966,APガラス性能一覧!$A$2:$M$6097,2,0),"")</f>
        <v/>
      </c>
      <c r="D3966" s="68" t="str">
        <f>IFERROR(VLOOKUP($B3966,APガラス性能一覧!$A$2:$M$6097,3,0),"")</f>
        <v/>
      </c>
      <c r="E3966" s="68" t="str">
        <f>IFERROR(VLOOKUP($B3966,APガラス性能一覧!$A$2:$M$6097,4,0),"")</f>
        <v/>
      </c>
      <c r="F3966" s="68" t="str">
        <f>IFERROR(VLOOKUP($B3966,APガラス性能一覧!$A$2:$M$6097,5,0),"")</f>
        <v/>
      </c>
      <c r="G3966" s="68" t="str">
        <f>IFERROR(VLOOKUP($B3966,APガラス性能一覧!$A$2:$M$6097,6,0),"")</f>
        <v/>
      </c>
      <c r="H3966" s="68" t="str">
        <f>IFERROR(VLOOKUP($B3966,APガラス性能一覧!$A$2:$M$6097,7,0),"")</f>
        <v/>
      </c>
      <c r="I3966" s="68" t="str">
        <f>IFERROR(VLOOKUP($B3966,APガラス性能一覧!$A$2:$M$6097,8,0),"")</f>
        <v/>
      </c>
      <c r="J3966" s="68" t="str">
        <f>IFERROR(VLOOKUP($B3966,APガラス性能一覧!$A$2:$M$6097,9,0),"")</f>
        <v/>
      </c>
      <c r="K3966" s="68" t="str">
        <f>IFERROR(VLOOKUP($B3966,APガラス性能一覧!$A$2:$M$6097,10,0),"")</f>
        <v/>
      </c>
      <c r="L3966" s="68" t="str">
        <f>IFERROR(VLOOKUP($B3966,APガラス性能一覧!$A$2:$M$6097,11,0),"")</f>
        <v/>
      </c>
      <c r="M3966" s="68" t="str">
        <f>IFERROR(VLOOKUP($B3966,APガラス性能一覧!$A$2:$M$6097,12,0),"")</f>
        <v/>
      </c>
      <c r="N3966" s="68" t="str">
        <f>IFERROR(VLOOKUP($B3966,APガラス性能一覧!$A$2:$M$6097,13,0),"")</f>
        <v/>
      </c>
    </row>
    <row r="3967" spans="2:14" x14ac:dyDescent="0.4">
      <c r="B3967" s="68" t="str">
        <f>IF($D$2="","",IF($E$2=0.65,IFERROR(IF(INDEX(APガラス性能一覧!A:A,MATCH(ROW(B3961),APガラス性能一覧!$O:$O,0))="","",INDEX(APガラス性能一覧!A:A,MATCH(ROW(B3961),APガラス性能一覧!$O:$O,0))),""),IFERROR(IF(INDEX(APガラス性能一覧!A:A,MATCH(ROW(B3961),APガラス性能一覧!$N:$N,0))="","",INDEX(APガラス性能一覧!A:A,MATCH(ROW(B3961),APガラス性能一覧!$N:$N,0))),"")))</f>
        <v/>
      </c>
      <c r="C3967" s="68" t="str">
        <f>IFERROR(VLOOKUP($B3967,APガラス性能一覧!$A$2:$M$6097,2,0),"")</f>
        <v/>
      </c>
      <c r="D3967" s="68" t="str">
        <f>IFERROR(VLOOKUP($B3967,APガラス性能一覧!$A$2:$M$6097,3,0),"")</f>
        <v/>
      </c>
      <c r="E3967" s="68" t="str">
        <f>IFERROR(VLOOKUP($B3967,APガラス性能一覧!$A$2:$M$6097,4,0),"")</f>
        <v/>
      </c>
      <c r="F3967" s="68" t="str">
        <f>IFERROR(VLOOKUP($B3967,APガラス性能一覧!$A$2:$M$6097,5,0),"")</f>
        <v/>
      </c>
      <c r="G3967" s="68" t="str">
        <f>IFERROR(VLOOKUP($B3967,APガラス性能一覧!$A$2:$M$6097,6,0),"")</f>
        <v/>
      </c>
      <c r="H3967" s="68" t="str">
        <f>IFERROR(VLOOKUP($B3967,APガラス性能一覧!$A$2:$M$6097,7,0),"")</f>
        <v/>
      </c>
      <c r="I3967" s="68" t="str">
        <f>IFERROR(VLOOKUP($B3967,APガラス性能一覧!$A$2:$M$6097,8,0),"")</f>
        <v/>
      </c>
      <c r="J3967" s="68" t="str">
        <f>IFERROR(VLOOKUP($B3967,APガラス性能一覧!$A$2:$M$6097,9,0),"")</f>
        <v/>
      </c>
      <c r="K3967" s="68" t="str">
        <f>IFERROR(VLOOKUP($B3967,APガラス性能一覧!$A$2:$M$6097,10,0),"")</f>
        <v/>
      </c>
      <c r="L3967" s="68" t="str">
        <f>IFERROR(VLOOKUP($B3967,APガラス性能一覧!$A$2:$M$6097,11,0),"")</f>
        <v/>
      </c>
      <c r="M3967" s="68" t="str">
        <f>IFERROR(VLOOKUP($B3967,APガラス性能一覧!$A$2:$M$6097,12,0),"")</f>
        <v/>
      </c>
      <c r="N3967" s="68" t="str">
        <f>IFERROR(VLOOKUP($B3967,APガラス性能一覧!$A$2:$M$6097,13,0),"")</f>
        <v/>
      </c>
    </row>
    <row r="3968" spans="2:14" x14ac:dyDescent="0.4">
      <c r="B3968" s="68" t="str">
        <f>IF($D$2="","",IF($E$2=0.65,IFERROR(IF(INDEX(APガラス性能一覧!A:A,MATCH(ROW(B3962),APガラス性能一覧!$O:$O,0))="","",INDEX(APガラス性能一覧!A:A,MATCH(ROW(B3962),APガラス性能一覧!$O:$O,0))),""),IFERROR(IF(INDEX(APガラス性能一覧!A:A,MATCH(ROW(B3962),APガラス性能一覧!$N:$N,0))="","",INDEX(APガラス性能一覧!A:A,MATCH(ROW(B3962),APガラス性能一覧!$N:$N,0))),"")))</f>
        <v/>
      </c>
      <c r="C3968" s="68" t="str">
        <f>IFERROR(VLOOKUP($B3968,APガラス性能一覧!$A$2:$M$6097,2,0),"")</f>
        <v/>
      </c>
      <c r="D3968" s="68" t="str">
        <f>IFERROR(VLOOKUP($B3968,APガラス性能一覧!$A$2:$M$6097,3,0),"")</f>
        <v/>
      </c>
      <c r="E3968" s="68" t="str">
        <f>IFERROR(VLOOKUP($B3968,APガラス性能一覧!$A$2:$M$6097,4,0),"")</f>
        <v/>
      </c>
      <c r="F3968" s="68" t="str">
        <f>IFERROR(VLOOKUP($B3968,APガラス性能一覧!$A$2:$M$6097,5,0),"")</f>
        <v/>
      </c>
      <c r="G3968" s="68" t="str">
        <f>IFERROR(VLOOKUP($B3968,APガラス性能一覧!$A$2:$M$6097,6,0),"")</f>
        <v/>
      </c>
      <c r="H3968" s="68" t="str">
        <f>IFERROR(VLOOKUP($B3968,APガラス性能一覧!$A$2:$M$6097,7,0),"")</f>
        <v/>
      </c>
      <c r="I3968" s="68" t="str">
        <f>IFERROR(VLOOKUP($B3968,APガラス性能一覧!$A$2:$M$6097,8,0),"")</f>
        <v/>
      </c>
      <c r="J3968" s="68" t="str">
        <f>IFERROR(VLOOKUP($B3968,APガラス性能一覧!$A$2:$M$6097,9,0),"")</f>
        <v/>
      </c>
      <c r="K3968" s="68" t="str">
        <f>IFERROR(VLOOKUP($B3968,APガラス性能一覧!$A$2:$M$6097,10,0),"")</f>
        <v/>
      </c>
      <c r="L3968" s="68" t="str">
        <f>IFERROR(VLOOKUP($B3968,APガラス性能一覧!$A$2:$M$6097,11,0),"")</f>
        <v/>
      </c>
      <c r="M3968" s="68" t="str">
        <f>IFERROR(VLOOKUP($B3968,APガラス性能一覧!$A$2:$M$6097,12,0),"")</f>
        <v/>
      </c>
      <c r="N3968" s="68" t="str">
        <f>IFERROR(VLOOKUP($B3968,APガラス性能一覧!$A$2:$M$6097,13,0),"")</f>
        <v/>
      </c>
    </row>
    <row r="3969" spans="2:14" x14ac:dyDescent="0.4">
      <c r="B3969" s="68" t="str">
        <f>IF($D$2="","",IF($E$2=0.65,IFERROR(IF(INDEX(APガラス性能一覧!A:A,MATCH(ROW(B3963),APガラス性能一覧!$O:$O,0))="","",INDEX(APガラス性能一覧!A:A,MATCH(ROW(B3963),APガラス性能一覧!$O:$O,0))),""),IFERROR(IF(INDEX(APガラス性能一覧!A:A,MATCH(ROW(B3963),APガラス性能一覧!$N:$N,0))="","",INDEX(APガラス性能一覧!A:A,MATCH(ROW(B3963),APガラス性能一覧!$N:$N,0))),"")))</f>
        <v/>
      </c>
      <c r="C3969" s="68" t="str">
        <f>IFERROR(VLOOKUP($B3969,APガラス性能一覧!$A$2:$M$6097,2,0),"")</f>
        <v/>
      </c>
      <c r="D3969" s="68" t="str">
        <f>IFERROR(VLOOKUP($B3969,APガラス性能一覧!$A$2:$M$6097,3,0),"")</f>
        <v/>
      </c>
      <c r="E3969" s="68" t="str">
        <f>IFERROR(VLOOKUP($B3969,APガラス性能一覧!$A$2:$M$6097,4,0),"")</f>
        <v/>
      </c>
      <c r="F3969" s="68" t="str">
        <f>IFERROR(VLOOKUP($B3969,APガラス性能一覧!$A$2:$M$6097,5,0),"")</f>
        <v/>
      </c>
      <c r="G3969" s="68" t="str">
        <f>IFERROR(VLOOKUP($B3969,APガラス性能一覧!$A$2:$M$6097,6,0),"")</f>
        <v/>
      </c>
      <c r="H3969" s="68" t="str">
        <f>IFERROR(VLOOKUP($B3969,APガラス性能一覧!$A$2:$M$6097,7,0),"")</f>
        <v/>
      </c>
      <c r="I3969" s="68" t="str">
        <f>IFERROR(VLOOKUP($B3969,APガラス性能一覧!$A$2:$M$6097,8,0),"")</f>
        <v/>
      </c>
      <c r="J3969" s="68" t="str">
        <f>IFERROR(VLOOKUP($B3969,APガラス性能一覧!$A$2:$M$6097,9,0),"")</f>
        <v/>
      </c>
      <c r="K3969" s="68" t="str">
        <f>IFERROR(VLOOKUP($B3969,APガラス性能一覧!$A$2:$M$6097,10,0),"")</f>
        <v/>
      </c>
      <c r="L3969" s="68" t="str">
        <f>IFERROR(VLOOKUP($B3969,APガラス性能一覧!$A$2:$M$6097,11,0),"")</f>
        <v/>
      </c>
      <c r="M3969" s="68" t="str">
        <f>IFERROR(VLOOKUP($B3969,APガラス性能一覧!$A$2:$M$6097,12,0),"")</f>
        <v/>
      </c>
      <c r="N3969" s="68" t="str">
        <f>IFERROR(VLOOKUP($B3969,APガラス性能一覧!$A$2:$M$6097,13,0),"")</f>
        <v/>
      </c>
    </row>
    <row r="3970" spans="2:14" x14ac:dyDescent="0.4">
      <c r="B3970" s="68" t="str">
        <f>IF($D$2="","",IF($E$2=0.65,IFERROR(IF(INDEX(APガラス性能一覧!A:A,MATCH(ROW(B3964),APガラス性能一覧!$O:$O,0))="","",INDEX(APガラス性能一覧!A:A,MATCH(ROW(B3964),APガラス性能一覧!$O:$O,0))),""),IFERROR(IF(INDEX(APガラス性能一覧!A:A,MATCH(ROW(B3964),APガラス性能一覧!$N:$N,0))="","",INDEX(APガラス性能一覧!A:A,MATCH(ROW(B3964),APガラス性能一覧!$N:$N,0))),"")))</f>
        <v/>
      </c>
      <c r="C3970" s="68" t="str">
        <f>IFERROR(VLOOKUP($B3970,APガラス性能一覧!$A$2:$M$6097,2,0),"")</f>
        <v/>
      </c>
      <c r="D3970" s="68" t="str">
        <f>IFERROR(VLOOKUP($B3970,APガラス性能一覧!$A$2:$M$6097,3,0),"")</f>
        <v/>
      </c>
      <c r="E3970" s="68" t="str">
        <f>IFERROR(VLOOKUP($B3970,APガラス性能一覧!$A$2:$M$6097,4,0),"")</f>
        <v/>
      </c>
      <c r="F3970" s="68" t="str">
        <f>IFERROR(VLOOKUP($B3970,APガラス性能一覧!$A$2:$M$6097,5,0),"")</f>
        <v/>
      </c>
      <c r="G3970" s="68" t="str">
        <f>IFERROR(VLOOKUP($B3970,APガラス性能一覧!$A$2:$M$6097,6,0),"")</f>
        <v/>
      </c>
      <c r="H3970" s="68" t="str">
        <f>IFERROR(VLOOKUP($B3970,APガラス性能一覧!$A$2:$M$6097,7,0),"")</f>
        <v/>
      </c>
      <c r="I3970" s="68" t="str">
        <f>IFERROR(VLOOKUP($B3970,APガラス性能一覧!$A$2:$M$6097,8,0),"")</f>
        <v/>
      </c>
      <c r="J3970" s="68" t="str">
        <f>IFERROR(VLOOKUP($B3970,APガラス性能一覧!$A$2:$M$6097,9,0),"")</f>
        <v/>
      </c>
      <c r="K3970" s="68" t="str">
        <f>IFERROR(VLOOKUP($B3970,APガラス性能一覧!$A$2:$M$6097,10,0),"")</f>
        <v/>
      </c>
      <c r="L3970" s="68" t="str">
        <f>IFERROR(VLOOKUP($B3970,APガラス性能一覧!$A$2:$M$6097,11,0),"")</f>
        <v/>
      </c>
      <c r="M3970" s="68" t="str">
        <f>IFERROR(VLOOKUP($B3970,APガラス性能一覧!$A$2:$M$6097,12,0),"")</f>
        <v/>
      </c>
      <c r="N3970" s="68" t="str">
        <f>IFERROR(VLOOKUP($B3970,APガラス性能一覧!$A$2:$M$6097,13,0),"")</f>
        <v/>
      </c>
    </row>
    <row r="3971" spans="2:14" x14ac:dyDescent="0.4">
      <c r="B3971" s="68" t="str">
        <f>IF($D$2="","",IF($E$2=0.65,IFERROR(IF(INDEX(APガラス性能一覧!A:A,MATCH(ROW(B3965),APガラス性能一覧!$O:$O,0))="","",INDEX(APガラス性能一覧!A:A,MATCH(ROW(B3965),APガラス性能一覧!$O:$O,0))),""),IFERROR(IF(INDEX(APガラス性能一覧!A:A,MATCH(ROW(B3965),APガラス性能一覧!$N:$N,0))="","",INDEX(APガラス性能一覧!A:A,MATCH(ROW(B3965),APガラス性能一覧!$N:$N,0))),"")))</f>
        <v/>
      </c>
      <c r="C3971" s="68" t="str">
        <f>IFERROR(VLOOKUP($B3971,APガラス性能一覧!$A$2:$M$6097,2,0),"")</f>
        <v/>
      </c>
      <c r="D3971" s="68" t="str">
        <f>IFERROR(VLOOKUP($B3971,APガラス性能一覧!$A$2:$M$6097,3,0),"")</f>
        <v/>
      </c>
      <c r="E3971" s="68" t="str">
        <f>IFERROR(VLOOKUP($B3971,APガラス性能一覧!$A$2:$M$6097,4,0),"")</f>
        <v/>
      </c>
      <c r="F3971" s="68" t="str">
        <f>IFERROR(VLOOKUP($B3971,APガラス性能一覧!$A$2:$M$6097,5,0),"")</f>
        <v/>
      </c>
      <c r="G3971" s="68" t="str">
        <f>IFERROR(VLOOKUP($B3971,APガラス性能一覧!$A$2:$M$6097,6,0),"")</f>
        <v/>
      </c>
      <c r="H3971" s="68" t="str">
        <f>IFERROR(VLOOKUP($B3971,APガラス性能一覧!$A$2:$M$6097,7,0),"")</f>
        <v/>
      </c>
      <c r="I3971" s="68" t="str">
        <f>IFERROR(VLOOKUP($B3971,APガラス性能一覧!$A$2:$M$6097,8,0),"")</f>
        <v/>
      </c>
      <c r="J3971" s="68" t="str">
        <f>IFERROR(VLOOKUP($B3971,APガラス性能一覧!$A$2:$M$6097,9,0),"")</f>
        <v/>
      </c>
      <c r="K3971" s="68" t="str">
        <f>IFERROR(VLOOKUP($B3971,APガラス性能一覧!$A$2:$M$6097,10,0),"")</f>
        <v/>
      </c>
      <c r="L3971" s="68" t="str">
        <f>IFERROR(VLOOKUP($B3971,APガラス性能一覧!$A$2:$M$6097,11,0),"")</f>
        <v/>
      </c>
      <c r="M3971" s="68" t="str">
        <f>IFERROR(VLOOKUP($B3971,APガラス性能一覧!$A$2:$M$6097,12,0),"")</f>
        <v/>
      </c>
      <c r="N3971" s="68" t="str">
        <f>IFERROR(VLOOKUP($B3971,APガラス性能一覧!$A$2:$M$6097,13,0),"")</f>
        <v/>
      </c>
    </row>
    <row r="3972" spans="2:14" x14ac:dyDescent="0.4">
      <c r="B3972" s="68" t="str">
        <f>IF($D$2="","",IF($E$2=0.65,IFERROR(IF(INDEX(APガラス性能一覧!A:A,MATCH(ROW(B3966),APガラス性能一覧!$O:$O,0))="","",INDEX(APガラス性能一覧!A:A,MATCH(ROW(B3966),APガラス性能一覧!$O:$O,0))),""),IFERROR(IF(INDEX(APガラス性能一覧!A:A,MATCH(ROW(B3966),APガラス性能一覧!$N:$N,0))="","",INDEX(APガラス性能一覧!A:A,MATCH(ROW(B3966),APガラス性能一覧!$N:$N,0))),"")))</f>
        <v/>
      </c>
      <c r="C3972" s="68" t="str">
        <f>IFERROR(VLOOKUP($B3972,APガラス性能一覧!$A$2:$M$6097,2,0),"")</f>
        <v/>
      </c>
      <c r="D3972" s="68" t="str">
        <f>IFERROR(VLOOKUP($B3972,APガラス性能一覧!$A$2:$M$6097,3,0),"")</f>
        <v/>
      </c>
      <c r="E3972" s="68" t="str">
        <f>IFERROR(VLOOKUP($B3972,APガラス性能一覧!$A$2:$M$6097,4,0),"")</f>
        <v/>
      </c>
      <c r="F3972" s="68" t="str">
        <f>IFERROR(VLOOKUP($B3972,APガラス性能一覧!$A$2:$M$6097,5,0),"")</f>
        <v/>
      </c>
      <c r="G3972" s="68" t="str">
        <f>IFERROR(VLOOKUP($B3972,APガラス性能一覧!$A$2:$M$6097,6,0),"")</f>
        <v/>
      </c>
      <c r="H3972" s="68" t="str">
        <f>IFERROR(VLOOKUP($B3972,APガラス性能一覧!$A$2:$M$6097,7,0),"")</f>
        <v/>
      </c>
      <c r="I3972" s="68" t="str">
        <f>IFERROR(VLOOKUP($B3972,APガラス性能一覧!$A$2:$M$6097,8,0),"")</f>
        <v/>
      </c>
      <c r="J3972" s="68" t="str">
        <f>IFERROR(VLOOKUP($B3972,APガラス性能一覧!$A$2:$M$6097,9,0),"")</f>
        <v/>
      </c>
      <c r="K3972" s="68" t="str">
        <f>IFERROR(VLOOKUP($B3972,APガラス性能一覧!$A$2:$M$6097,10,0),"")</f>
        <v/>
      </c>
      <c r="L3972" s="68" t="str">
        <f>IFERROR(VLOOKUP($B3972,APガラス性能一覧!$A$2:$M$6097,11,0),"")</f>
        <v/>
      </c>
      <c r="M3972" s="68" t="str">
        <f>IFERROR(VLOOKUP($B3972,APガラス性能一覧!$A$2:$M$6097,12,0),"")</f>
        <v/>
      </c>
      <c r="N3972" s="68" t="str">
        <f>IFERROR(VLOOKUP($B3972,APガラス性能一覧!$A$2:$M$6097,13,0),"")</f>
        <v/>
      </c>
    </row>
    <row r="3973" spans="2:14" x14ac:dyDescent="0.4">
      <c r="B3973" s="68" t="str">
        <f>IF($D$2="","",IF($E$2=0.65,IFERROR(IF(INDEX(APガラス性能一覧!A:A,MATCH(ROW(B3967),APガラス性能一覧!$O:$O,0))="","",INDEX(APガラス性能一覧!A:A,MATCH(ROW(B3967),APガラス性能一覧!$O:$O,0))),""),IFERROR(IF(INDEX(APガラス性能一覧!A:A,MATCH(ROW(B3967),APガラス性能一覧!$N:$N,0))="","",INDEX(APガラス性能一覧!A:A,MATCH(ROW(B3967),APガラス性能一覧!$N:$N,0))),"")))</f>
        <v/>
      </c>
      <c r="C3973" s="68" t="str">
        <f>IFERROR(VLOOKUP($B3973,APガラス性能一覧!$A$2:$M$6097,2,0),"")</f>
        <v/>
      </c>
      <c r="D3973" s="68" t="str">
        <f>IFERROR(VLOOKUP($B3973,APガラス性能一覧!$A$2:$M$6097,3,0),"")</f>
        <v/>
      </c>
      <c r="E3973" s="68" t="str">
        <f>IFERROR(VLOOKUP($B3973,APガラス性能一覧!$A$2:$M$6097,4,0),"")</f>
        <v/>
      </c>
      <c r="F3973" s="68" t="str">
        <f>IFERROR(VLOOKUP($B3973,APガラス性能一覧!$A$2:$M$6097,5,0),"")</f>
        <v/>
      </c>
      <c r="G3973" s="68" t="str">
        <f>IFERROR(VLOOKUP($B3973,APガラス性能一覧!$A$2:$M$6097,6,0),"")</f>
        <v/>
      </c>
      <c r="H3973" s="68" t="str">
        <f>IFERROR(VLOOKUP($B3973,APガラス性能一覧!$A$2:$M$6097,7,0),"")</f>
        <v/>
      </c>
      <c r="I3973" s="68" t="str">
        <f>IFERROR(VLOOKUP($B3973,APガラス性能一覧!$A$2:$M$6097,8,0),"")</f>
        <v/>
      </c>
      <c r="J3973" s="68" t="str">
        <f>IFERROR(VLOOKUP($B3973,APガラス性能一覧!$A$2:$M$6097,9,0),"")</f>
        <v/>
      </c>
      <c r="K3973" s="68" t="str">
        <f>IFERROR(VLOOKUP($B3973,APガラス性能一覧!$A$2:$M$6097,10,0),"")</f>
        <v/>
      </c>
      <c r="L3973" s="68" t="str">
        <f>IFERROR(VLOOKUP($B3973,APガラス性能一覧!$A$2:$M$6097,11,0),"")</f>
        <v/>
      </c>
      <c r="M3973" s="68" t="str">
        <f>IFERROR(VLOOKUP($B3973,APガラス性能一覧!$A$2:$M$6097,12,0),"")</f>
        <v/>
      </c>
      <c r="N3973" s="68" t="str">
        <f>IFERROR(VLOOKUP($B3973,APガラス性能一覧!$A$2:$M$6097,13,0),"")</f>
        <v/>
      </c>
    </row>
    <row r="3974" spans="2:14" x14ac:dyDescent="0.4">
      <c r="B3974" s="68" t="str">
        <f>IF($D$2="","",IF($E$2=0.65,IFERROR(IF(INDEX(APガラス性能一覧!A:A,MATCH(ROW(B3968),APガラス性能一覧!$O:$O,0))="","",INDEX(APガラス性能一覧!A:A,MATCH(ROW(B3968),APガラス性能一覧!$O:$O,0))),""),IFERROR(IF(INDEX(APガラス性能一覧!A:A,MATCH(ROW(B3968),APガラス性能一覧!$N:$N,0))="","",INDEX(APガラス性能一覧!A:A,MATCH(ROW(B3968),APガラス性能一覧!$N:$N,0))),"")))</f>
        <v/>
      </c>
      <c r="C3974" s="68" t="str">
        <f>IFERROR(VLOOKUP($B3974,APガラス性能一覧!$A$2:$M$6097,2,0),"")</f>
        <v/>
      </c>
      <c r="D3974" s="68" t="str">
        <f>IFERROR(VLOOKUP($B3974,APガラス性能一覧!$A$2:$M$6097,3,0),"")</f>
        <v/>
      </c>
      <c r="E3974" s="68" t="str">
        <f>IFERROR(VLOOKUP($B3974,APガラス性能一覧!$A$2:$M$6097,4,0),"")</f>
        <v/>
      </c>
      <c r="F3974" s="68" t="str">
        <f>IFERROR(VLOOKUP($B3974,APガラス性能一覧!$A$2:$M$6097,5,0),"")</f>
        <v/>
      </c>
      <c r="G3974" s="68" t="str">
        <f>IFERROR(VLOOKUP($B3974,APガラス性能一覧!$A$2:$M$6097,6,0),"")</f>
        <v/>
      </c>
      <c r="H3974" s="68" t="str">
        <f>IFERROR(VLOOKUP($B3974,APガラス性能一覧!$A$2:$M$6097,7,0),"")</f>
        <v/>
      </c>
      <c r="I3974" s="68" t="str">
        <f>IFERROR(VLOOKUP($B3974,APガラス性能一覧!$A$2:$M$6097,8,0),"")</f>
        <v/>
      </c>
      <c r="J3974" s="68" t="str">
        <f>IFERROR(VLOOKUP($B3974,APガラス性能一覧!$A$2:$M$6097,9,0),"")</f>
        <v/>
      </c>
      <c r="K3974" s="68" t="str">
        <f>IFERROR(VLOOKUP($B3974,APガラス性能一覧!$A$2:$M$6097,10,0),"")</f>
        <v/>
      </c>
      <c r="L3974" s="68" t="str">
        <f>IFERROR(VLOOKUP($B3974,APガラス性能一覧!$A$2:$M$6097,11,0),"")</f>
        <v/>
      </c>
      <c r="M3974" s="68" t="str">
        <f>IFERROR(VLOOKUP($B3974,APガラス性能一覧!$A$2:$M$6097,12,0),"")</f>
        <v/>
      </c>
      <c r="N3974" s="68" t="str">
        <f>IFERROR(VLOOKUP($B3974,APガラス性能一覧!$A$2:$M$6097,13,0),"")</f>
        <v/>
      </c>
    </row>
    <row r="3975" spans="2:14" x14ac:dyDescent="0.4">
      <c r="B3975" s="68" t="str">
        <f>IF($D$2="","",IF($E$2=0.65,IFERROR(IF(INDEX(APガラス性能一覧!A:A,MATCH(ROW(B3969),APガラス性能一覧!$O:$O,0))="","",INDEX(APガラス性能一覧!A:A,MATCH(ROW(B3969),APガラス性能一覧!$O:$O,0))),""),IFERROR(IF(INDEX(APガラス性能一覧!A:A,MATCH(ROW(B3969),APガラス性能一覧!$N:$N,0))="","",INDEX(APガラス性能一覧!A:A,MATCH(ROW(B3969),APガラス性能一覧!$N:$N,0))),"")))</f>
        <v/>
      </c>
      <c r="C3975" s="68" t="str">
        <f>IFERROR(VLOOKUP($B3975,APガラス性能一覧!$A$2:$M$6097,2,0),"")</f>
        <v/>
      </c>
      <c r="D3975" s="68" t="str">
        <f>IFERROR(VLOOKUP($B3975,APガラス性能一覧!$A$2:$M$6097,3,0),"")</f>
        <v/>
      </c>
      <c r="E3975" s="68" t="str">
        <f>IFERROR(VLOOKUP($B3975,APガラス性能一覧!$A$2:$M$6097,4,0),"")</f>
        <v/>
      </c>
      <c r="F3975" s="68" t="str">
        <f>IFERROR(VLOOKUP($B3975,APガラス性能一覧!$A$2:$M$6097,5,0),"")</f>
        <v/>
      </c>
      <c r="G3975" s="68" t="str">
        <f>IFERROR(VLOOKUP($B3975,APガラス性能一覧!$A$2:$M$6097,6,0),"")</f>
        <v/>
      </c>
      <c r="H3975" s="68" t="str">
        <f>IFERROR(VLOOKUP($B3975,APガラス性能一覧!$A$2:$M$6097,7,0),"")</f>
        <v/>
      </c>
      <c r="I3975" s="68" t="str">
        <f>IFERROR(VLOOKUP($B3975,APガラス性能一覧!$A$2:$M$6097,8,0),"")</f>
        <v/>
      </c>
      <c r="J3975" s="68" t="str">
        <f>IFERROR(VLOOKUP($B3975,APガラス性能一覧!$A$2:$M$6097,9,0),"")</f>
        <v/>
      </c>
      <c r="K3975" s="68" t="str">
        <f>IFERROR(VLOOKUP($B3975,APガラス性能一覧!$A$2:$M$6097,10,0),"")</f>
        <v/>
      </c>
      <c r="L3975" s="68" t="str">
        <f>IFERROR(VLOOKUP($B3975,APガラス性能一覧!$A$2:$M$6097,11,0),"")</f>
        <v/>
      </c>
      <c r="M3975" s="68" t="str">
        <f>IFERROR(VLOOKUP($B3975,APガラス性能一覧!$A$2:$M$6097,12,0),"")</f>
        <v/>
      </c>
      <c r="N3975" s="68" t="str">
        <f>IFERROR(VLOOKUP($B3975,APガラス性能一覧!$A$2:$M$6097,13,0),"")</f>
        <v/>
      </c>
    </row>
    <row r="3976" spans="2:14" x14ac:dyDescent="0.4">
      <c r="B3976" s="68" t="str">
        <f>IF($D$2="","",IF($E$2=0.65,IFERROR(IF(INDEX(APガラス性能一覧!A:A,MATCH(ROW(B3970),APガラス性能一覧!$O:$O,0))="","",INDEX(APガラス性能一覧!A:A,MATCH(ROW(B3970),APガラス性能一覧!$O:$O,0))),""),IFERROR(IF(INDEX(APガラス性能一覧!A:A,MATCH(ROW(B3970),APガラス性能一覧!$N:$N,0))="","",INDEX(APガラス性能一覧!A:A,MATCH(ROW(B3970),APガラス性能一覧!$N:$N,0))),"")))</f>
        <v/>
      </c>
      <c r="C3976" s="68" t="str">
        <f>IFERROR(VLOOKUP($B3976,APガラス性能一覧!$A$2:$M$6097,2,0),"")</f>
        <v/>
      </c>
      <c r="D3976" s="68" t="str">
        <f>IFERROR(VLOOKUP($B3976,APガラス性能一覧!$A$2:$M$6097,3,0),"")</f>
        <v/>
      </c>
      <c r="E3976" s="68" t="str">
        <f>IFERROR(VLOOKUP($B3976,APガラス性能一覧!$A$2:$M$6097,4,0),"")</f>
        <v/>
      </c>
      <c r="F3976" s="68" t="str">
        <f>IFERROR(VLOOKUP($B3976,APガラス性能一覧!$A$2:$M$6097,5,0),"")</f>
        <v/>
      </c>
      <c r="G3976" s="68" t="str">
        <f>IFERROR(VLOOKUP($B3976,APガラス性能一覧!$A$2:$M$6097,6,0),"")</f>
        <v/>
      </c>
      <c r="H3976" s="68" t="str">
        <f>IFERROR(VLOOKUP($B3976,APガラス性能一覧!$A$2:$M$6097,7,0),"")</f>
        <v/>
      </c>
      <c r="I3976" s="68" t="str">
        <f>IFERROR(VLOOKUP($B3976,APガラス性能一覧!$A$2:$M$6097,8,0),"")</f>
        <v/>
      </c>
      <c r="J3976" s="68" t="str">
        <f>IFERROR(VLOOKUP($B3976,APガラス性能一覧!$A$2:$M$6097,9,0),"")</f>
        <v/>
      </c>
      <c r="K3976" s="68" t="str">
        <f>IFERROR(VLOOKUP($B3976,APガラス性能一覧!$A$2:$M$6097,10,0),"")</f>
        <v/>
      </c>
      <c r="L3976" s="68" t="str">
        <f>IFERROR(VLOOKUP($B3976,APガラス性能一覧!$A$2:$M$6097,11,0),"")</f>
        <v/>
      </c>
      <c r="M3976" s="68" t="str">
        <f>IFERROR(VLOOKUP($B3976,APガラス性能一覧!$A$2:$M$6097,12,0),"")</f>
        <v/>
      </c>
      <c r="N3976" s="68" t="str">
        <f>IFERROR(VLOOKUP($B3976,APガラス性能一覧!$A$2:$M$6097,13,0),"")</f>
        <v/>
      </c>
    </row>
    <row r="3977" spans="2:14" x14ac:dyDescent="0.4">
      <c r="B3977" s="68" t="str">
        <f>IF($D$2="","",IF($E$2=0.65,IFERROR(IF(INDEX(APガラス性能一覧!A:A,MATCH(ROW(B3971),APガラス性能一覧!$O:$O,0))="","",INDEX(APガラス性能一覧!A:A,MATCH(ROW(B3971),APガラス性能一覧!$O:$O,0))),""),IFERROR(IF(INDEX(APガラス性能一覧!A:A,MATCH(ROW(B3971),APガラス性能一覧!$N:$N,0))="","",INDEX(APガラス性能一覧!A:A,MATCH(ROW(B3971),APガラス性能一覧!$N:$N,0))),"")))</f>
        <v/>
      </c>
      <c r="C3977" s="68" t="str">
        <f>IFERROR(VLOOKUP($B3977,APガラス性能一覧!$A$2:$M$6097,2,0),"")</f>
        <v/>
      </c>
      <c r="D3977" s="68" t="str">
        <f>IFERROR(VLOOKUP($B3977,APガラス性能一覧!$A$2:$M$6097,3,0),"")</f>
        <v/>
      </c>
      <c r="E3977" s="68" t="str">
        <f>IFERROR(VLOOKUP($B3977,APガラス性能一覧!$A$2:$M$6097,4,0),"")</f>
        <v/>
      </c>
      <c r="F3977" s="68" t="str">
        <f>IFERROR(VLOOKUP($B3977,APガラス性能一覧!$A$2:$M$6097,5,0),"")</f>
        <v/>
      </c>
      <c r="G3977" s="68" t="str">
        <f>IFERROR(VLOOKUP($B3977,APガラス性能一覧!$A$2:$M$6097,6,0),"")</f>
        <v/>
      </c>
      <c r="H3977" s="68" t="str">
        <f>IFERROR(VLOOKUP($B3977,APガラス性能一覧!$A$2:$M$6097,7,0),"")</f>
        <v/>
      </c>
      <c r="I3977" s="68" t="str">
        <f>IFERROR(VLOOKUP($B3977,APガラス性能一覧!$A$2:$M$6097,8,0),"")</f>
        <v/>
      </c>
      <c r="J3977" s="68" t="str">
        <f>IFERROR(VLOOKUP($B3977,APガラス性能一覧!$A$2:$M$6097,9,0),"")</f>
        <v/>
      </c>
      <c r="K3977" s="68" t="str">
        <f>IFERROR(VLOOKUP($B3977,APガラス性能一覧!$A$2:$M$6097,10,0),"")</f>
        <v/>
      </c>
      <c r="L3977" s="68" t="str">
        <f>IFERROR(VLOOKUP($B3977,APガラス性能一覧!$A$2:$M$6097,11,0),"")</f>
        <v/>
      </c>
      <c r="M3977" s="68" t="str">
        <f>IFERROR(VLOOKUP($B3977,APガラス性能一覧!$A$2:$M$6097,12,0),"")</f>
        <v/>
      </c>
      <c r="N3977" s="68" t="str">
        <f>IFERROR(VLOOKUP($B3977,APガラス性能一覧!$A$2:$M$6097,13,0),"")</f>
        <v/>
      </c>
    </row>
    <row r="3978" spans="2:14" x14ac:dyDescent="0.4">
      <c r="B3978" s="68" t="str">
        <f>IF($D$2="","",IF($E$2=0.65,IFERROR(IF(INDEX(APガラス性能一覧!A:A,MATCH(ROW(B3972),APガラス性能一覧!$O:$O,0))="","",INDEX(APガラス性能一覧!A:A,MATCH(ROW(B3972),APガラス性能一覧!$O:$O,0))),""),IFERROR(IF(INDEX(APガラス性能一覧!A:A,MATCH(ROW(B3972),APガラス性能一覧!$N:$N,0))="","",INDEX(APガラス性能一覧!A:A,MATCH(ROW(B3972),APガラス性能一覧!$N:$N,0))),"")))</f>
        <v/>
      </c>
      <c r="C3978" s="68" t="str">
        <f>IFERROR(VLOOKUP($B3978,APガラス性能一覧!$A$2:$M$6097,2,0),"")</f>
        <v/>
      </c>
      <c r="D3978" s="68" t="str">
        <f>IFERROR(VLOOKUP($B3978,APガラス性能一覧!$A$2:$M$6097,3,0),"")</f>
        <v/>
      </c>
      <c r="E3978" s="68" t="str">
        <f>IFERROR(VLOOKUP($B3978,APガラス性能一覧!$A$2:$M$6097,4,0),"")</f>
        <v/>
      </c>
      <c r="F3978" s="68" t="str">
        <f>IFERROR(VLOOKUP($B3978,APガラス性能一覧!$A$2:$M$6097,5,0),"")</f>
        <v/>
      </c>
      <c r="G3978" s="68" t="str">
        <f>IFERROR(VLOOKUP($B3978,APガラス性能一覧!$A$2:$M$6097,6,0),"")</f>
        <v/>
      </c>
      <c r="H3978" s="68" t="str">
        <f>IFERROR(VLOOKUP($B3978,APガラス性能一覧!$A$2:$M$6097,7,0),"")</f>
        <v/>
      </c>
      <c r="I3978" s="68" t="str">
        <f>IFERROR(VLOOKUP($B3978,APガラス性能一覧!$A$2:$M$6097,8,0),"")</f>
        <v/>
      </c>
      <c r="J3978" s="68" t="str">
        <f>IFERROR(VLOOKUP($B3978,APガラス性能一覧!$A$2:$M$6097,9,0),"")</f>
        <v/>
      </c>
      <c r="K3978" s="68" t="str">
        <f>IFERROR(VLOOKUP($B3978,APガラス性能一覧!$A$2:$M$6097,10,0),"")</f>
        <v/>
      </c>
      <c r="L3978" s="68" t="str">
        <f>IFERROR(VLOOKUP($B3978,APガラス性能一覧!$A$2:$M$6097,11,0),"")</f>
        <v/>
      </c>
      <c r="M3978" s="68" t="str">
        <f>IFERROR(VLOOKUP($B3978,APガラス性能一覧!$A$2:$M$6097,12,0),"")</f>
        <v/>
      </c>
      <c r="N3978" s="68" t="str">
        <f>IFERROR(VLOOKUP($B3978,APガラス性能一覧!$A$2:$M$6097,13,0),"")</f>
        <v/>
      </c>
    </row>
    <row r="3979" spans="2:14" x14ac:dyDescent="0.4">
      <c r="B3979" s="68" t="str">
        <f>IF($D$2="","",IF($E$2=0.65,IFERROR(IF(INDEX(APガラス性能一覧!A:A,MATCH(ROW(B3973),APガラス性能一覧!$O:$O,0))="","",INDEX(APガラス性能一覧!A:A,MATCH(ROW(B3973),APガラス性能一覧!$O:$O,0))),""),IFERROR(IF(INDEX(APガラス性能一覧!A:A,MATCH(ROW(B3973),APガラス性能一覧!$N:$N,0))="","",INDEX(APガラス性能一覧!A:A,MATCH(ROW(B3973),APガラス性能一覧!$N:$N,0))),"")))</f>
        <v/>
      </c>
      <c r="C3979" s="68" t="str">
        <f>IFERROR(VLOOKUP($B3979,APガラス性能一覧!$A$2:$M$6097,2,0),"")</f>
        <v/>
      </c>
      <c r="D3979" s="68" t="str">
        <f>IFERROR(VLOOKUP($B3979,APガラス性能一覧!$A$2:$M$6097,3,0),"")</f>
        <v/>
      </c>
      <c r="E3979" s="68" t="str">
        <f>IFERROR(VLOOKUP($B3979,APガラス性能一覧!$A$2:$M$6097,4,0),"")</f>
        <v/>
      </c>
      <c r="F3979" s="68" t="str">
        <f>IFERROR(VLOOKUP($B3979,APガラス性能一覧!$A$2:$M$6097,5,0),"")</f>
        <v/>
      </c>
      <c r="G3979" s="68" t="str">
        <f>IFERROR(VLOOKUP($B3979,APガラス性能一覧!$A$2:$M$6097,6,0),"")</f>
        <v/>
      </c>
      <c r="H3979" s="68" t="str">
        <f>IFERROR(VLOOKUP($B3979,APガラス性能一覧!$A$2:$M$6097,7,0),"")</f>
        <v/>
      </c>
      <c r="I3979" s="68" t="str">
        <f>IFERROR(VLOOKUP($B3979,APガラス性能一覧!$A$2:$M$6097,8,0),"")</f>
        <v/>
      </c>
      <c r="J3979" s="68" t="str">
        <f>IFERROR(VLOOKUP($B3979,APガラス性能一覧!$A$2:$M$6097,9,0),"")</f>
        <v/>
      </c>
      <c r="K3979" s="68" t="str">
        <f>IFERROR(VLOOKUP($B3979,APガラス性能一覧!$A$2:$M$6097,10,0),"")</f>
        <v/>
      </c>
      <c r="L3979" s="68" t="str">
        <f>IFERROR(VLOOKUP($B3979,APガラス性能一覧!$A$2:$M$6097,11,0),"")</f>
        <v/>
      </c>
      <c r="M3979" s="68" t="str">
        <f>IFERROR(VLOOKUP($B3979,APガラス性能一覧!$A$2:$M$6097,12,0),"")</f>
        <v/>
      </c>
      <c r="N3979" s="68" t="str">
        <f>IFERROR(VLOOKUP($B3979,APガラス性能一覧!$A$2:$M$6097,13,0),"")</f>
        <v/>
      </c>
    </row>
    <row r="3980" spans="2:14" x14ac:dyDescent="0.4">
      <c r="B3980" s="68" t="str">
        <f>IF($D$2="","",IF($E$2=0.65,IFERROR(IF(INDEX(APガラス性能一覧!A:A,MATCH(ROW(B3974),APガラス性能一覧!$O:$O,0))="","",INDEX(APガラス性能一覧!A:A,MATCH(ROW(B3974),APガラス性能一覧!$O:$O,0))),""),IFERROR(IF(INDEX(APガラス性能一覧!A:A,MATCH(ROW(B3974),APガラス性能一覧!$N:$N,0))="","",INDEX(APガラス性能一覧!A:A,MATCH(ROW(B3974),APガラス性能一覧!$N:$N,0))),"")))</f>
        <v/>
      </c>
      <c r="C3980" s="68" t="str">
        <f>IFERROR(VLOOKUP($B3980,APガラス性能一覧!$A$2:$M$6097,2,0),"")</f>
        <v/>
      </c>
      <c r="D3980" s="68" t="str">
        <f>IFERROR(VLOOKUP($B3980,APガラス性能一覧!$A$2:$M$6097,3,0),"")</f>
        <v/>
      </c>
      <c r="E3980" s="68" t="str">
        <f>IFERROR(VLOOKUP($B3980,APガラス性能一覧!$A$2:$M$6097,4,0),"")</f>
        <v/>
      </c>
      <c r="F3980" s="68" t="str">
        <f>IFERROR(VLOOKUP($B3980,APガラス性能一覧!$A$2:$M$6097,5,0),"")</f>
        <v/>
      </c>
      <c r="G3980" s="68" t="str">
        <f>IFERROR(VLOOKUP($B3980,APガラス性能一覧!$A$2:$M$6097,6,0),"")</f>
        <v/>
      </c>
      <c r="H3980" s="68" t="str">
        <f>IFERROR(VLOOKUP($B3980,APガラス性能一覧!$A$2:$M$6097,7,0),"")</f>
        <v/>
      </c>
      <c r="I3980" s="68" t="str">
        <f>IFERROR(VLOOKUP($B3980,APガラス性能一覧!$A$2:$M$6097,8,0),"")</f>
        <v/>
      </c>
      <c r="J3980" s="68" t="str">
        <f>IFERROR(VLOOKUP($B3980,APガラス性能一覧!$A$2:$M$6097,9,0),"")</f>
        <v/>
      </c>
      <c r="K3980" s="68" t="str">
        <f>IFERROR(VLOOKUP($B3980,APガラス性能一覧!$A$2:$M$6097,10,0),"")</f>
        <v/>
      </c>
      <c r="L3980" s="68" t="str">
        <f>IFERROR(VLOOKUP($B3980,APガラス性能一覧!$A$2:$M$6097,11,0),"")</f>
        <v/>
      </c>
      <c r="M3980" s="68" t="str">
        <f>IFERROR(VLOOKUP($B3980,APガラス性能一覧!$A$2:$M$6097,12,0),"")</f>
        <v/>
      </c>
      <c r="N3980" s="68" t="str">
        <f>IFERROR(VLOOKUP($B3980,APガラス性能一覧!$A$2:$M$6097,13,0),"")</f>
        <v/>
      </c>
    </row>
    <row r="3981" spans="2:14" x14ac:dyDescent="0.4">
      <c r="B3981" s="68" t="str">
        <f>IF($D$2="","",IF($E$2=0.65,IFERROR(IF(INDEX(APガラス性能一覧!A:A,MATCH(ROW(B3975),APガラス性能一覧!$O:$O,0))="","",INDEX(APガラス性能一覧!A:A,MATCH(ROW(B3975),APガラス性能一覧!$O:$O,0))),""),IFERROR(IF(INDEX(APガラス性能一覧!A:A,MATCH(ROW(B3975),APガラス性能一覧!$N:$N,0))="","",INDEX(APガラス性能一覧!A:A,MATCH(ROW(B3975),APガラス性能一覧!$N:$N,0))),"")))</f>
        <v/>
      </c>
      <c r="C3981" s="68" t="str">
        <f>IFERROR(VLOOKUP($B3981,APガラス性能一覧!$A$2:$M$6097,2,0),"")</f>
        <v/>
      </c>
      <c r="D3981" s="68" t="str">
        <f>IFERROR(VLOOKUP($B3981,APガラス性能一覧!$A$2:$M$6097,3,0),"")</f>
        <v/>
      </c>
      <c r="E3981" s="68" t="str">
        <f>IFERROR(VLOOKUP($B3981,APガラス性能一覧!$A$2:$M$6097,4,0),"")</f>
        <v/>
      </c>
      <c r="F3981" s="68" t="str">
        <f>IFERROR(VLOOKUP($B3981,APガラス性能一覧!$A$2:$M$6097,5,0),"")</f>
        <v/>
      </c>
      <c r="G3981" s="68" t="str">
        <f>IFERROR(VLOOKUP($B3981,APガラス性能一覧!$A$2:$M$6097,6,0),"")</f>
        <v/>
      </c>
      <c r="H3981" s="68" t="str">
        <f>IFERROR(VLOOKUP($B3981,APガラス性能一覧!$A$2:$M$6097,7,0),"")</f>
        <v/>
      </c>
      <c r="I3981" s="68" t="str">
        <f>IFERROR(VLOOKUP($B3981,APガラス性能一覧!$A$2:$M$6097,8,0),"")</f>
        <v/>
      </c>
      <c r="J3981" s="68" t="str">
        <f>IFERROR(VLOOKUP($B3981,APガラス性能一覧!$A$2:$M$6097,9,0),"")</f>
        <v/>
      </c>
      <c r="K3981" s="68" t="str">
        <f>IFERROR(VLOOKUP($B3981,APガラス性能一覧!$A$2:$M$6097,10,0),"")</f>
        <v/>
      </c>
      <c r="L3981" s="68" t="str">
        <f>IFERROR(VLOOKUP($B3981,APガラス性能一覧!$A$2:$M$6097,11,0),"")</f>
        <v/>
      </c>
      <c r="M3981" s="68" t="str">
        <f>IFERROR(VLOOKUP($B3981,APガラス性能一覧!$A$2:$M$6097,12,0),"")</f>
        <v/>
      </c>
      <c r="N3981" s="68" t="str">
        <f>IFERROR(VLOOKUP($B3981,APガラス性能一覧!$A$2:$M$6097,13,0),"")</f>
        <v/>
      </c>
    </row>
    <row r="3982" spans="2:14" x14ac:dyDescent="0.4">
      <c r="B3982" s="68" t="str">
        <f>IF($D$2="","",IF($E$2=0.65,IFERROR(IF(INDEX(APガラス性能一覧!A:A,MATCH(ROW(B3976),APガラス性能一覧!$O:$O,0))="","",INDEX(APガラス性能一覧!A:A,MATCH(ROW(B3976),APガラス性能一覧!$O:$O,0))),""),IFERROR(IF(INDEX(APガラス性能一覧!A:A,MATCH(ROW(B3976),APガラス性能一覧!$N:$N,0))="","",INDEX(APガラス性能一覧!A:A,MATCH(ROW(B3976),APガラス性能一覧!$N:$N,0))),"")))</f>
        <v/>
      </c>
      <c r="C3982" s="68" t="str">
        <f>IFERROR(VLOOKUP($B3982,APガラス性能一覧!$A$2:$M$6097,2,0),"")</f>
        <v/>
      </c>
      <c r="D3982" s="68" t="str">
        <f>IFERROR(VLOOKUP($B3982,APガラス性能一覧!$A$2:$M$6097,3,0),"")</f>
        <v/>
      </c>
      <c r="E3982" s="68" t="str">
        <f>IFERROR(VLOOKUP($B3982,APガラス性能一覧!$A$2:$M$6097,4,0),"")</f>
        <v/>
      </c>
      <c r="F3982" s="68" t="str">
        <f>IFERROR(VLOOKUP($B3982,APガラス性能一覧!$A$2:$M$6097,5,0),"")</f>
        <v/>
      </c>
      <c r="G3982" s="68" t="str">
        <f>IFERROR(VLOOKUP($B3982,APガラス性能一覧!$A$2:$M$6097,6,0),"")</f>
        <v/>
      </c>
      <c r="H3982" s="68" t="str">
        <f>IFERROR(VLOOKUP($B3982,APガラス性能一覧!$A$2:$M$6097,7,0),"")</f>
        <v/>
      </c>
      <c r="I3982" s="68" t="str">
        <f>IFERROR(VLOOKUP($B3982,APガラス性能一覧!$A$2:$M$6097,8,0),"")</f>
        <v/>
      </c>
      <c r="J3982" s="68" t="str">
        <f>IFERROR(VLOOKUP($B3982,APガラス性能一覧!$A$2:$M$6097,9,0),"")</f>
        <v/>
      </c>
      <c r="K3982" s="68" t="str">
        <f>IFERROR(VLOOKUP($B3982,APガラス性能一覧!$A$2:$M$6097,10,0),"")</f>
        <v/>
      </c>
      <c r="L3982" s="68" t="str">
        <f>IFERROR(VLOOKUP($B3982,APガラス性能一覧!$A$2:$M$6097,11,0),"")</f>
        <v/>
      </c>
      <c r="M3982" s="68" t="str">
        <f>IFERROR(VLOOKUP($B3982,APガラス性能一覧!$A$2:$M$6097,12,0),"")</f>
        <v/>
      </c>
      <c r="N3982" s="68" t="str">
        <f>IFERROR(VLOOKUP($B3982,APガラス性能一覧!$A$2:$M$6097,13,0),"")</f>
        <v/>
      </c>
    </row>
    <row r="3983" spans="2:14" x14ac:dyDescent="0.4">
      <c r="B3983" s="68" t="str">
        <f>IF($D$2="","",IF($E$2=0.65,IFERROR(IF(INDEX(APガラス性能一覧!A:A,MATCH(ROW(B3977),APガラス性能一覧!$O:$O,0))="","",INDEX(APガラス性能一覧!A:A,MATCH(ROW(B3977),APガラス性能一覧!$O:$O,0))),""),IFERROR(IF(INDEX(APガラス性能一覧!A:A,MATCH(ROW(B3977),APガラス性能一覧!$N:$N,0))="","",INDEX(APガラス性能一覧!A:A,MATCH(ROW(B3977),APガラス性能一覧!$N:$N,0))),"")))</f>
        <v/>
      </c>
      <c r="C3983" s="68" t="str">
        <f>IFERROR(VLOOKUP($B3983,APガラス性能一覧!$A$2:$M$6097,2,0),"")</f>
        <v/>
      </c>
      <c r="D3983" s="68" t="str">
        <f>IFERROR(VLOOKUP($B3983,APガラス性能一覧!$A$2:$M$6097,3,0),"")</f>
        <v/>
      </c>
      <c r="E3983" s="68" t="str">
        <f>IFERROR(VLOOKUP($B3983,APガラス性能一覧!$A$2:$M$6097,4,0),"")</f>
        <v/>
      </c>
      <c r="F3983" s="68" t="str">
        <f>IFERROR(VLOOKUP($B3983,APガラス性能一覧!$A$2:$M$6097,5,0),"")</f>
        <v/>
      </c>
      <c r="G3983" s="68" t="str">
        <f>IFERROR(VLOOKUP($B3983,APガラス性能一覧!$A$2:$M$6097,6,0),"")</f>
        <v/>
      </c>
      <c r="H3983" s="68" t="str">
        <f>IFERROR(VLOOKUP($B3983,APガラス性能一覧!$A$2:$M$6097,7,0),"")</f>
        <v/>
      </c>
      <c r="I3983" s="68" t="str">
        <f>IFERROR(VLOOKUP($B3983,APガラス性能一覧!$A$2:$M$6097,8,0),"")</f>
        <v/>
      </c>
      <c r="J3983" s="68" t="str">
        <f>IFERROR(VLOOKUP($B3983,APガラス性能一覧!$A$2:$M$6097,9,0),"")</f>
        <v/>
      </c>
      <c r="K3983" s="68" t="str">
        <f>IFERROR(VLOOKUP($B3983,APガラス性能一覧!$A$2:$M$6097,10,0),"")</f>
        <v/>
      </c>
      <c r="L3983" s="68" t="str">
        <f>IFERROR(VLOOKUP($B3983,APガラス性能一覧!$A$2:$M$6097,11,0),"")</f>
        <v/>
      </c>
      <c r="M3983" s="68" t="str">
        <f>IFERROR(VLOOKUP($B3983,APガラス性能一覧!$A$2:$M$6097,12,0),"")</f>
        <v/>
      </c>
      <c r="N3983" s="68" t="str">
        <f>IFERROR(VLOOKUP($B3983,APガラス性能一覧!$A$2:$M$6097,13,0),"")</f>
        <v/>
      </c>
    </row>
    <row r="3984" spans="2:14" x14ac:dyDescent="0.4">
      <c r="B3984" s="68" t="str">
        <f>IF($D$2="","",IF($E$2=0.65,IFERROR(IF(INDEX(APガラス性能一覧!A:A,MATCH(ROW(B3978),APガラス性能一覧!$O:$O,0))="","",INDEX(APガラス性能一覧!A:A,MATCH(ROW(B3978),APガラス性能一覧!$O:$O,0))),""),IFERROR(IF(INDEX(APガラス性能一覧!A:A,MATCH(ROW(B3978),APガラス性能一覧!$N:$N,0))="","",INDEX(APガラス性能一覧!A:A,MATCH(ROW(B3978),APガラス性能一覧!$N:$N,0))),"")))</f>
        <v/>
      </c>
      <c r="C3984" s="68" t="str">
        <f>IFERROR(VLOOKUP($B3984,APガラス性能一覧!$A$2:$M$6097,2,0),"")</f>
        <v/>
      </c>
      <c r="D3984" s="68" t="str">
        <f>IFERROR(VLOOKUP($B3984,APガラス性能一覧!$A$2:$M$6097,3,0),"")</f>
        <v/>
      </c>
      <c r="E3984" s="68" t="str">
        <f>IFERROR(VLOOKUP($B3984,APガラス性能一覧!$A$2:$M$6097,4,0),"")</f>
        <v/>
      </c>
      <c r="F3984" s="68" t="str">
        <f>IFERROR(VLOOKUP($B3984,APガラス性能一覧!$A$2:$M$6097,5,0),"")</f>
        <v/>
      </c>
      <c r="G3984" s="68" t="str">
        <f>IFERROR(VLOOKUP($B3984,APガラス性能一覧!$A$2:$M$6097,6,0),"")</f>
        <v/>
      </c>
      <c r="H3984" s="68" t="str">
        <f>IFERROR(VLOOKUP($B3984,APガラス性能一覧!$A$2:$M$6097,7,0),"")</f>
        <v/>
      </c>
      <c r="I3984" s="68" t="str">
        <f>IFERROR(VLOOKUP($B3984,APガラス性能一覧!$A$2:$M$6097,8,0),"")</f>
        <v/>
      </c>
      <c r="J3984" s="68" t="str">
        <f>IFERROR(VLOOKUP($B3984,APガラス性能一覧!$A$2:$M$6097,9,0),"")</f>
        <v/>
      </c>
      <c r="K3984" s="68" t="str">
        <f>IFERROR(VLOOKUP($B3984,APガラス性能一覧!$A$2:$M$6097,10,0),"")</f>
        <v/>
      </c>
      <c r="L3984" s="68" t="str">
        <f>IFERROR(VLOOKUP($B3984,APガラス性能一覧!$A$2:$M$6097,11,0),"")</f>
        <v/>
      </c>
      <c r="M3984" s="68" t="str">
        <f>IFERROR(VLOOKUP($B3984,APガラス性能一覧!$A$2:$M$6097,12,0),"")</f>
        <v/>
      </c>
      <c r="N3984" s="68" t="str">
        <f>IFERROR(VLOOKUP($B3984,APガラス性能一覧!$A$2:$M$6097,13,0),"")</f>
        <v/>
      </c>
    </row>
    <row r="3985" spans="2:14" x14ac:dyDescent="0.4">
      <c r="B3985" s="68" t="str">
        <f>IF($D$2="","",IF($E$2=0.65,IFERROR(IF(INDEX(APガラス性能一覧!A:A,MATCH(ROW(B3979),APガラス性能一覧!$O:$O,0))="","",INDEX(APガラス性能一覧!A:A,MATCH(ROW(B3979),APガラス性能一覧!$O:$O,0))),""),IFERROR(IF(INDEX(APガラス性能一覧!A:A,MATCH(ROW(B3979),APガラス性能一覧!$N:$N,0))="","",INDEX(APガラス性能一覧!A:A,MATCH(ROW(B3979),APガラス性能一覧!$N:$N,0))),"")))</f>
        <v/>
      </c>
      <c r="C3985" s="68" t="str">
        <f>IFERROR(VLOOKUP($B3985,APガラス性能一覧!$A$2:$M$6097,2,0),"")</f>
        <v/>
      </c>
      <c r="D3985" s="68" t="str">
        <f>IFERROR(VLOOKUP($B3985,APガラス性能一覧!$A$2:$M$6097,3,0),"")</f>
        <v/>
      </c>
      <c r="E3985" s="68" t="str">
        <f>IFERROR(VLOOKUP($B3985,APガラス性能一覧!$A$2:$M$6097,4,0),"")</f>
        <v/>
      </c>
      <c r="F3985" s="68" t="str">
        <f>IFERROR(VLOOKUP($B3985,APガラス性能一覧!$A$2:$M$6097,5,0),"")</f>
        <v/>
      </c>
      <c r="G3985" s="68" t="str">
        <f>IFERROR(VLOOKUP($B3985,APガラス性能一覧!$A$2:$M$6097,6,0),"")</f>
        <v/>
      </c>
      <c r="H3985" s="68" t="str">
        <f>IFERROR(VLOOKUP($B3985,APガラス性能一覧!$A$2:$M$6097,7,0),"")</f>
        <v/>
      </c>
      <c r="I3985" s="68" t="str">
        <f>IFERROR(VLOOKUP($B3985,APガラス性能一覧!$A$2:$M$6097,8,0),"")</f>
        <v/>
      </c>
      <c r="J3985" s="68" t="str">
        <f>IFERROR(VLOOKUP($B3985,APガラス性能一覧!$A$2:$M$6097,9,0),"")</f>
        <v/>
      </c>
      <c r="K3985" s="68" t="str">
        <f>IFERROR(VLOOKUP($B3985,APガラス性能一覧!$A$2:$M$6097,10,0),"")</f>
        <v/>
      </c>
      <c r="L3985" s="68" t="str">
        <f>IFERROR(VLOOKUP($B3985,APガラス性能一覧!$A$2:$M$6097,11,0),"")</f>
        <v/>
      </c>
      <c r="M3985" s="68" t="str">
        <f>IFERROR(VLOOKUP($B3985,APガラス性能一覧!$A$2:$M$6097,12,0),"")</f>
        <v/>
      </c>
      <c r="N3985" s="68" t="str">
        <f>IFERROR(VLOOKUP($B3985,APガラス性能一覧!$A$2:$M$6097,13,0),"")</f>
        <v/>
      </c>
    </row>
    <row r="3986" spans="2:14" x14ac:dyDescent="0.4">
      <c r="B3986" s="68" t="str">
        <f>IF($D$2="","",IF($E$2=0.65,IFERROR(IF(INDEX(APガラス性能一覧!A:A,MATCH(ROW(B3980),APガラス性能一覧!$O:$O,0))="","",INDEX(APガラス性能一覧!A:A,MATCH(ROW(B3980),APガラス性能一覧!$O:$O,0))),""),IFERROR(IF(INDEX(APガラス性能一覧!A:A,MATCH(ROW(B3980),APガラス性能一覧!$N:$N,0))="","",INDEX(APガラス性能一覧!A:A,MATCH(ROW(B3980),APガラス性能一覧!$N:$N,0))),"")))</f>
        <v/>
      </c>
      <c r="C3986" s="68" t="str">
        <f>IFERROR(VLOOKUP($B3986,APガラス性能一覧!$A$2:$M$6097,2,0),"")</f>
        <v/>
      </c>
      <c r="D3986" s="68" t="str">
        <f>IFERROR(VLOOKUP($B3986,APガラス性能一覧!$A$2:$M$6097,3,0),"")</f>
        <v/>
      </c>
      <c r="E3986" s="68" t="str">
        <f>IFERROR(VLOOKUP($B3986,APガラス性能一覧!$A$2:$M$6097,4,0),"")</f>
        <v/>
      </c>
      <c r="F3986" s="68" t="str">
        <f>IFERROR(VLOOKUP($B3986,APガラス性能一覧!$A$2:$M$6097,5,0),"")</f>
        <v/>
      </c>
      <c r="G3986" s="68" t="str">
        <f>IFERROR(VLOOKUP($B3986,APガラス性能一覧!$A$2:$M$6097,6,0),"")</f>
        <v/>
      </c>
      <c r="H3986" s="68" t="str">
        <f>IFERROR(VLOOKUP($B3986,APガラス性能一覧!$A$2:$M$6097,7,0),"")</f>
        <v/>
      </c>
      <c r="I3986" s="68" t="str">
        <f>IFERROR(VLOOKUP($B3986,APガラス性能一覧!$A$2:$M$6097,8,0),"")</f>
        <v/>
      </c>
      <c r="J3986" s="68" t="str">
        <f>IFERROR(VLOOKUP($B3986,APガラス性能一覧!$A$2:$M$6097,9,0),"")</f>
        <v/>
      </c>
      <c r="K3986" s="68" t="str">
        <f>IFERROR(VLOOKUP($B3986,APガラス性能一覧!$A$2:$M$6097,10,0),"")</f>
        <v/>
      </c>
      <c r="L3986" s="68" t="str">
        <f>IFERROR(VLOOKUP($B3986,APガラス性能一覧!$A$2:$M$6097,11,0),"")</f>
        <v/>
      </c>
      <c r="M3986" s="68" t="str">
        <f>IFERROR(VLOOKUP($B3986,APガラス性能一覧!$A$2:$M$6097,12,0),"")</f>
        <v/>
      </c>
      <c r="N3986" s="68" t="str">
        <f>IFERROR(VLOOKUP($B3986,APガラス性能一覧!$A$2:$M$6097,13,0),"")</f>
        <v/>
      </c>
    </row>
    <row r="3987" spans="2:14" x14ac:dyDescent="0.4">
      <c r="B3987" s="68" t="str">
        <f>IF($D$2="","",IF($E$2=0.65,IFERROR(IF(INDEX(APガラス性能一覧!A:A,MATCH(ROW(B3981),APガラス性能一覧!$O:$O,0))="","",INDEX(APガラス性能一覧!A:A,MATCH(ROW(B3981),APガラス性能一覧!$O:$O,0))),""),IFERROR(IF(INDEX(APガラス性能一覧!A:A,MATCH(ROW(B3981),APガラス性能一覧!$N:$N,0))="","",INDEX(APガラス性能一覧!A:A,MATCH(ROW(B3981),APガラス性能一覧!$N:$N,0))),"")))</f>
        <v/>
      </c>
      <c r="C3987" s="68" t="str">
        <f>IFERROR(VLOOKUP($B3987,APガラス性能一覧!$A$2:$M$6097,2,0),"")</f>
        <v/>
      </c>
      <c r="D3987" s="68" t="str">
        <f>IFERROR(VLOOKUP($B3987,APガラス性能一覧!$A$2:$M$6097,3,0),"")</f>
        <v/>
      </c>
      <c r="E3987" s="68" t="str">
        <f>IFERROR(VLOOKUP($B3987,APガラス性能一覧!$A$2:$M$6097,4,0),"")</f>
        <v/>
      </c>
      <c r="F3987" s="68" t="str">
        <f>IFERROR(VLOOKUP($B3987,APガラス性能一覧!$A$2:$M$6097,5,0),"")</f>
        <v/>
      </c>
      <c r="G3987" s="68" t="str">
        <f>IFERROR(VLOOKUP($B3987,APガラス性能一覧!$A$2:$M$6097,6,0),"")</f>
        <v/>
      </c>
      <c r="H3987" s="68" t="str">
        <f>IFERROR(VLOOKUP($B3987,APガラス性能一覧!$A$2:$M$6097,7,0),"")</f>
        <v/>
      </c>
      <c r="I3987" s="68" t="str">
        <f>IFERROR(VLOOKUP($B3987,APガラス性能一覧!$A$2:$M$6097,8,0),"")</f>
        <v/>
      </c>
      <c r="J3987" s="68" t="str">
        <f>IFERROR(VLOOKUP($B3987,APガラス性能一覧!$A$2:$M$6097,9,0),"")</f>
        <v/>
      </c>
      <c r="K3987" s="68" t="str">
        <f>IFERROR(VLOOKUP($B3987,APガラス性能一覧!$A$2:$M$6097,10,0),"")</f>
        <v/>
      </c>
      <c r="L3987" s="68" t="str">
        <f>IFERROR(VLOOKUP($B3987,APガラス性能一覧!$A$2:$M$6097,11,0),"")</f>
        <v/>
      </c>
      <c r="M3987" s="68" t="str">
        <f>IFERROR(VLOOKUP($B3987,APガラス性能一覧!$A$2:$M$6097,12,0),"")</f>
        <v/>
      </c>
      <c r="N3987" s="68" t="str">
        <f>IFERROR(VLOOKUP($B3987,APガラス性能一覧!$A$2:$M$6097,13,0),"")</f>
        <v/>
      </c>
    </row>
    <row r="3988" spans="2:14" x14ac:dyDescent="0.4">
      <c r="B3988" s="68" t="str">
        <f>IF($D$2="","",IF($E$2=0.65,IFERROR(IF(INDEX(APガラス性能一覧!A:A,MATCH(ROW(B3982),APガラス性能一覧!$O:$O,0))="","",INDEX(APガラス性能一覧!A:A,MATCH(ROW(B3982),APガラス性能一覧!$O:$O,0))),""),IFERROR(IF(INDEX(APガラス性能一覧!A:A,MATCH(ROW(B3982),APガラス性能一覧!$N:$N,0))="","",INDEX(APガラス性能一覧!A:A,MATCH(ROW(B3982),APガラス性能一覧!$N:$N,0))),"")))</f>
        <v/>
      </c>
      <c r="C3988" s="68" t="str">
        <f>IFERROR(VLOOKUP($B3988,APガラス性能一覧!$A$2:$M$6097,2,0),"")</f>
        <v/>
      </c>
      <c r="D3988" s="68" t="str">
        <f>IFERROR(VLOOKUP($B3988,APガラス性能一覧!$A$2:$M$6097,3,0),"")</f>
        <v/>
      </c>
      <c r="E3988" s="68" t="str">
        <f>IFERROR(VLOOKUP($B3988,APガラス性能一覧!$A$2:$M$6097,4,0),"")</f>
        <v/>
      </c>
      <c r="F3988" s="68" t="str">
        <f>IFERROR(VLOOKUP($B3988,APガラス性能一覧!$A$2:$M$6097,5,0),"")</f>
        <v/>
      </c>
      <c r="G3988" s="68" t="str">
        <f>IFERROR(VLOOKUP($B3988,APガラス性能一覧!$A$2:$M$6097,6,0),"")</f>
        <v/>
      </c>
      <c r="H3988" s="68" t="str">
        <f>IFERROR(VLOOKUP($B3988,APガラス性能一覧!$A$2:$M$6097,7,0),"")</f>
        <v/>
      </c>
      <c r="I3988" s="68" t="str">
        <f>IFERROR(VLOOKUP($B3988,APガラス性能一覧!$A$2:$M$6097,8,0),"")</f>
        <v/>
      </c>
      <c r="J3988" s="68" t="str">
        <f>IFERROR(VLOOKUP($B3988,APガラス性能一覧!$A$2:$M$6097,9,0),"")</f>
        <v/>
      </c>
      <c r="K3988" s="68" t="str">
        <f>IFERROR(VLOOKUP($B3988,APガラス性能一覧!$A$2:$M$6097,10,0),"")</f>
        <v/>
      </c>
      <c r="L3988" s="68" t="str">
        <f>IFERROR(VLOOKUP($B3988,APガラス性能一覧!$A$2:$M$6097,11,0),"")</f>
        <v/>
      </c>
      <c r="M3988" s="68" t="str">
        <f>IFERROR(VLOOKUP($B3988,APガラス性能一覧!$A$2:$M$6097,12,0),"")</f>
        <v/>
      </c>
      <c r="N3988" s="68" t="str">
        <f>IFERROR(VLOOKUP($B3988,APガラス性能一覧!$A$2:$M$6097,13,0),"")</f>
        <v/>
      </c>
    </row>
    <row r="3989" spans="2:14" x14ac:dyDescent="0.4">
      <c r="B3989" s="68" t="str">
        <f>IF($D$2="","",IF($E$2=0.65,IFERROR(IF(INDEX(APガラス性能一覧!A:A,MATCH(ROW(B3983),APガラス性能一覧!$O:$O,0))="","",INDEX(APガラス性能一覧!A:A,MATCH(ROW(B3983),APガラス性能一覧!$O:$O,0))),""),IFERROR(IF(INDEX(APガラス性能一覧!A:A,MATCH(ROW(B3983),APガラス性能一覧!$N:$N,0))="","",INDEX(APガラス性能一覧!A:A,MATCH(ROW(B3983),APガラス性能一覧!$N:$N,0))),"")))</f>
        <v/>
      </c>
      <c r="C3989" s="68" t="str">
        <f>IFERROR(VLOOKUP($B3989,APガラス性能一覧!$A$2:$M$6097,2,0),"")</f>
        <v/>
      </c>
      <c r="D3989" s="68" t="str">
        <f>IFERROR(VLOOKUP($B3989,APガラス性能一覧!$A$2:$M$6097,3,0),"")</f>
        <v/>
      </c>
      <c r="E3989" s="68" t="str">
        <f>IFERROR(VLOOKUP($B3989,APガラス性能一覧!$A$2:$M$6097,4,0),"")</f>
        <v/>
      </c>
      <c r="F3989" s="68" t="str">
        <f>IFERROR(VLOOKUP($B3989,APガラス性能一覧!$A$2:$M$6097,5,0),"")</f>
        <v/>
      </c>
      <c r="G3989" s="68" t="str">
        <f>IFERROR(VLOOKUP($B3989,APガラス性能一覧!$A$2:$M$6097,6,0),"")</f>
        <v/>
      </c>
      <c r="H3989" s="68" t="str">
        <f>IFERROR(VLOOKUP($B3989,APガラス性能一覧!$A$2:$M$6097,7,0),"")</f>
        <v/>
      </c>
      <c r="I3989" s="68" t="str">
        <f>IFERROR(VLOOKUP($B3989,APガラス性能一覧!$A$2:$M$6097,8,0),"")</f>
        <v/>
      </c>
      <c r="J3989" s="68" t="str">
        <f>IFERROR(VLOOKUP($B3989,APガラス性能一覧!$A$2:$M$6097,9,0),"")</f>
        <v/>
      </c>
      <c r="K3989" s="68" t="str">
        <f>IFERROR(VLOOKUP($B3989,APガラス性能一覧!$A$2:$M$6097,10,0),"")</f>
        <v/>
      </c>
      <c r="L3989" s="68" t="str">
        <f>IFERROR(VLOOKUP($B3989,APガラス性能一覧!$A$2:$M$6097,11,0),"")</f>
        <v/>
      </c>
      <c r="M3989" s="68" t="str">
        <f>IFERROR(VLOOKUP($B3989,APガラス性能一覧!$A$2:$M$6097,12,0),"")</f>
        <v/>
      </c>
      <c r="N3989" s="68" t="str">
        <f>IFERROR(VLOOKUP($B3989,APガラス性能一覧!$A$2:$M$6097,13,0),"")</f>
        <v/>
      </c>
    </row>
    <row r="3990" spans="2:14" x14ac:dyDescent="0.4">
      <c r="B3990" s="68" t="str">
        <f>IF($D$2="","",IF($E$2=0.65,IFERROR(IF(INDEX(APガラス性能一覧!A:A,MATCH(ROW(B3984),APガラス性能一覧!$O:$O,0))="","",INDEX(APガラス性能一覧!A:A,MATCH(ROW(B3984),APガラス性能一覧!$O:$O,0))),""),IFERROR(IF(INDEX(APガラス性能一覧!A:A,MATCH(ROW(B3984),APガラス性能一覧!$N:$N,0))="","",INDEX(APガラス性能一覧!A:A,MATCH(ROW(B3984),APガラス性能一覧!$N:$N,0))),"")))</f>
        <v/>
      </c>
      <c r="C3990" s="68" t="str">
        <f>IFERROR(VLOOKUP($B3990,APガラス性能一覧!$A$2:$M$6097,2,0),"")</f>
        <v/>
      </c>
      <c r="D3990" s="68" t="str">
        <f>IFERROR(VLOOKUP($B3990,APガラス性能一覧!$A$2:$M$6097,3,0),"")</f>
        <v/>
      </c>
      <c r="E3990" s="68" t="str">
        <f>IFERROR(VLOOKUP($B3990,APガラス性能一覧!$A$2:$M$6097,4,0),"")</f>
        <v/>
      </c>
      <c r="F3990" s="68" t="str">
        <f>IFERROR(VLOOKUP($B3990,APガラス性能一覧!$A$2:$M$6097,5,0),"")</f>
        <v/>
      </c>
      <c r="G3990" s="68" t="str">
        <f>IFERROR(VLOOKUP($B3990,APガラス性能一覧!$A$2:$M$6097,6,0),"")</f>
        <v/>
      </c>
      <c r="H3990" s="68" t="str">
        <f>IFERROR(VLOOKUP($B3990,APガラス性能一覧!$A$2:$M$6097,7,0),"")</f>
        <v/>
      </c>
      <c r="I3990" s="68" t="str">
        <f>IFERROR(VLOOKUP($B3990,APガラス性能一覧!$A$2:$M$6097,8,0),"")</f>
        <v/>
      </c>
      <c r="J3990" s="68" t="str">
        <f>IFERROR(VLOOKUP($B3990,APガラス性能一覧!$A$2:$M$6097,9,0),"")</f>
        <v/>
      </c>
      <c r="K3990" s="68" t="str">
        <f>IFERROR(VLOOKUP($B3990,APガラス性能一覧!$A$2:$M$6097,10,0),"")</f>
        <v/>
      </c>
      <c r="L3990" s="68" t="str">
        <f>IFERROR(VLOOKUP($B3990,APガラス性能一覧!$A$2:$M$6097,11,0),"")</f>
        <v/>
      </c>
      <c r="M3990" s="68" t="str">
        <f>IFERROR(VLOOKUP($B3990,APガラス性能一覧!$A$2:$M$6097,12,0),"")</f>
        <v/>
      </c>
      <c r="N3990" s="68" t="str">
        <f>IFERROR(VLOOKUP($B3990,APガラス性能一覧!$A$2:$M$6097,13,0),"")</f>
        <v/>
      </c>
    </row>
    <row r="3991" spans="2:14" x14ac:dyDescent="0.4">
      <c r="B3991" s="68" t="str">
        <f>IF($D$2="","",IF($E$2=0.65,IFERROR(IF(INDEX(APガラス性能一覧!A:A,MATCH(ROW(B3985),APガラス性能一覧!$O:$O,0))="","",INDEX(APガラス性能一覧!A:A,MATCH(ROW(B3985),APガラス性能一覧!$O:$O,0))),""),IFERROR(IF(INDEX(APガラス性能一覧!A:A,MATCH(ROW(B3985),APガラス性能一覧!$N:$N,0))="","",INDEX(APガラス性能一覧!A:A,MATCH(ROW(B3985),APガラス性能一覧!$N:$N,0))),"")))</f>
        <v/>
      </c>
      <c r="C3991" s="68" t="str">
        <f>IFERROR(VLOOKUP($B3991,APガラス性能一覧!$A$2:$M$6097,2,0),"")</f>
        <v/>
      </c>
      <c r="D3991" s="68" t="str">
        <f>IFERROR(VLOOKUP($B3991,APガラス性能一覧!$A$2:$M$6097,3,0),"")</f>
        <v/>
      </c>
      <c r="E3991" s="68" t="str">
        <f>IFERROR(VLOOKUP($B3991,APガラス性能一覧!$A$2:$M$6097,4,0),"")</f>
        <v/>
      </c>
      <c r="F3991" s="68" t="str">
        <f>IFERROR(VLOOKUP($B3991,APガラス性能一覧!$A$2:$M$6097,5,0),"")</f>
        <v/>
      </c>
      <c r="G3991" s="68" t="str">
        <f>IFERROR(VLOOKUP($B3991,APガラス性能一覧!$A$2:$M$6097,6,0),"")</f>
        <v/>
      </c>
      <c r="H3991" s="68" t="str">
        <f>IFERROR(VLOOKUP($B3991,APガラス性能一覧!$A$2:$M$6097,7,0),"")</f>
        <v/>
      </c>
      <c r="I3991" s="68" t="str">
        <f>IFERROR(VLOOKUP($B3991,APガラス性能一覧!$A$2:$M$6097,8,0),"")</f>
        <v/>
      </c>
      <c r="J3991" s="68" t="str">
        <f>IFERROR(VLOOKUP($B3991,APガラス性能一覧!$A$2:$M$6097,9,0),"")</f>
        <v/>
      </c>
      <c r="K3991" s="68" t="str">
        <f>IFERROR(VLOOKUP($B3991,APガラス性能一覧!$A$2:$M$6097,10,0),"")</f>
        <v/>
      </c>
      <c r="L3991" s="68" t="str">
        <f>IFERROR(VLOOKUP($B3991,APガラス性能一覧!$A$2:$M$6097,11,0),"")</f>
        <v/>
      </c>
      <c r="M3991" s="68" t="str">
        <f>IFERROR(VLOOKUP($B3991,APガラス性能一覧!$A$2:$M$6097,12,0),"")</f>
        <v/>
      </c>
      <c r="N3991" s="68" t="str">
        <f>IFERROR(VLOOKUP($B3991,APガラス性能一覧!$A$2:$M$6097,13,0),"")</f>
        <v/>
      </c>
    </row>
    <row r="3992" spans="2:14" x14ac:dyDescent="0.4">
      <c r="B3992" s="68" t="str">
        <f>IF($D$2="","",IF($E$2=0.65,IFERROR(IF(INDEX(APガラス性能一覧!A:A,MATCH(ROW(B3986),APガラス性能一覧!$O:$O,0))="","",INDEX(APガラス性能一覧!A:A,MATCH(ROW(B3986),APガラス性能一覧!$O:$O,0))),""),IFERROR(IF(INDEX(APガラス性能一覧!A:A,MATCH(ROW(B3986),APガラス性能一覧!$N:$N,0))="","",INDEX(APガラス性能一覧!A:A,MATCH(ROW(B3986),APガラス性能一覧!$N:$N,0))),"")))</f>
        <v/>
      </c>
      <c r="C3992" s="68" t="str">
        <f>IFERROR(VLOOKUP($B3992,APガラス性能一覧!$A$2:$M$6097,2,0),"")</f>
        <v/>
      </c>
      <c r="D3992" s="68" t="str">
        <f>IFERROR(VLOOKUP($B3992,APガラス性能一覧!$A$2:$M$6097,3,0),"")</f>
        <v/>
      </c>
      <c r="E3992" s="68" t="str">
        <f>IFERROR(VLOOKUP($B3992,APガラス性能一覧!$A$2:$M$6097,4,0),"")</f>
        <v/>
      </c>
      <c r="F3992" s="68" t="str">
        <f>IFERROR(VLOOKUP($B3992,APガラス性能一覧!$A$2:$M$6097,5,0),"")</f>
        <v/>
      </c>
      <c r="G3992" s="68" t="str">
        <f>IFERROR(VLOOKUP($B3992,APガラス性能一覧!$A$2:$M$6097,6,0),"")</f>
        <v/>
      </c>
      <c r="H3992" s="68" t="str">
        <f>IFERROR(VLOOKUP($B3992,APガラス性能一覧!$A$2:$M$6097,7,0),"")</f>
        <v/>
      </c>
      <c r="I3992" s="68" t="str">
        <f>IFERROR(VLOOKUP($B3992,APガラス性能一覧!$A$2:$M$6097,8,0),"")</f>
        <v/>
      </c>
      <c r="J3992" s="68" t="str">
        <f>IFERROR(VLOOKUP($B3992,APガラス性能一覧!$A$2:$M$6097,9,0),"")</f>
        <v/>
      </c>
      <c r="K3992" s="68" t="str">
        <f>IFERROR(VLOOKUP($B3992,APガラス性能一覧!$A$2:$M$6097,10,0),"")</f>
        <v/>
      </c>
      <c r="L3992" s="68" t="str">
        <f>IFERROR(VLOOKUP($B3992,APガラス性能一覧!$A$2:$M$6097,11,0),"")</f>
        <v/>
      </c>
      <c r="M3992" s="68" t="str">
        <f>IFERROR(VLOOKUP($B3992,APガラス性能一覧!$A$2:$M$6097,12,0),"")</f>
        <v/>
      </c>
      <c r="N3992" s="68" t="str">
        <f>IFERROR(VLOOKUP($B3992,APガラス性能一覧!$A$2:$M$6097,13,0),"")</f>
        <v/>
      </c>
    </row>
    <row r="3993" spans="2:14" x14ac:dyDescent="0.4">
      <c r="B3993" s="68" t="str">
        <f>IF($D$2="","",IF($E$2=0.65,IFERROR(IF(INDEX(APガラス性能一覧!A:A,MATCH(ROW(B3987),APガラス性能一覧!$O:$O,0))="","",INDEX(APガラス性能一覧!A:A,MATCH(ROW(B3987),APガラス性能一覧!$O:$O,0))),""),IFERROR(IF(INDEX(APガラス性能一覧!A:A,MATCH(ROW(B3987),APガラス性能一覧!$N:$N,0))="","",INDEX(APガラス性能一覧!A:A,MATCH(ROW(B3987),APガラス性能一覧!$N:$N,0))),"")))</f>
        <v/>
      </c>
      <c r="C3993" s="68" t="str">
        <f>IFERROR(VLOOKUP($B3993,APガラス性能一覧!$A$2:$M$6097,2,0),"")</f>
        <v/>
      </c>
      <c r="D3993" s="68" t="str">
        <f>IFERROR(VLOOKUP($B3993,APガラス性能一覧!$A$2:$M$6097,3,0),"")</f>
        <v/>
      </c>
      <c r="E3993" s="68" t="str">
        <f>IFERROR(VLOOKUP($B3993,APガラス性能一覧!$A$2:$M$6097,4,0),"")</f>
        <v/>
      </c>
      <c r="F3993" s="68" t="str">
        <f>IFERROR(VLOOKUP($B3993,APガラス性能一覧!$A$2:$M$6097,5,0),"")</f>
        <v/>
      </c>
      <c r="G3993" s="68" t="str">
        <f>IFERROR(VLOOKUP($B3993,APガラス性能一覧!$A$2:$M$6097,6,0),"")</f>
        <v/>
      </c>
      <c r="H3993" s="68" t="str">
        <f>IFERROR(VLOOKUP($B3993,APガラス性能一覧!$A$2:$M$6097,7,0),"")</f>
        <v/>
      </c>
      <c r="I3993" s="68" t="str">
        <f>IFERROR(VLOOKUP($B3993,APガラス性能一覧!$A$2:$M$6097,8,0),"")</f>
        <v/>
      </c>
      <c r="J3993" s="68" t="str">
        <f>IFERROR(VLOOKUP($B3993,APガラス性能一覧!$A$2:$M$6097,9,0),"")</f>
        <v/>
      </c>
      <c r="K3993" s="68" t="str">
        <f>IFERROR(VLOOKUP($B3993,APガラス性能一覧!$A$2:$M$6097,10,0),"")</f>
        <v/>
      </c>
      <c r="L3993" s="68" t="str">
        <f>IFERROR(VLOOKUP($B3993,APガラス性能一覧!$A$2:$M$6097,11,0),"")</f>
        <v/>
      </c>
      <c r="M3993" s="68" t="str">
        <f>IFERROR(VLOOKUP($B3993,APガラス性能一覧!$A$2:$M$6097,12,0),"")</f>
        <v/>
      </c>
      <c r="N3993" s="68" t="str">
        <f>IFERROR(VLOOKUP($B3993,APガラス性能一覧!$A$2:$M$6097,13,0),"")</f>
        <v/>
      </c>
    </row>
    <row r="3994" spans="2:14" x14ac:dyDescent="0.4">
      <c r="B3994" s="68" t="str">
        <f>IF($D$2="","",IF($E$2=0.65,IFERROR(IF(INDEX(APガラス性能一覧!A:A,MATCH(ROW(B3988),APガラス性能一覧!$O:$O,0))="","",INDEX(APガラス性能一覧!A:A,MATCH(ROW(B3988),APガラス性能一覧!$O:$O,0))),""),IFERROR(IF(INDEX(APガラス性能一覧!A:A,MATCH(ROW(B3988),APガラス性能一覧!$N:$N,0))="","",INDEX(APガラス性能一覧!A:A,MATCH(ROW(B3988),APガラス性能一覧!$N:$N,0))),"")))</f>
        <v/>
      </c>
      <c r="C3994" s="68" t="str">
        <f>IFERROR(VLOOKUP($B3994,APガラス性能一覧!$A$2:$M$6097,2,0),"")</f>
        <v/>
      </c>
      <c r="D3994" s="68" t="str">
        <f>IFERROR(VLOOKUP($B3994,APガラス性能一覧!$A$2:$M$6097,3,0),"")</f>
        <v/>
      </c>
      <c r="E3994" s="68" t="str">
        <f>IFERROR(VLOOKUP($B3994,APガラス性能一覧!$A$2:$M$6097,4,0),"")</f>
        <v/>
      </c>
      <c r="F3994" s="68" t="str">
        <f>IFERROR(VLOOKUP($B3994,APガラス性能一覧!$A$2:$M$6097,5,0),"")</f>
        <v/>
      </c>
      <c r="G3994" s="68" t="str">
        <f>IFERROR(VLOOKUP($B3994,APガラス性能一覧!$A$2:$M$6097,6,0),"")</f>
        <v/>
      </c>
      <c r="H3994" s="68" t="str">
        <f>IFERROR(VLOOKUP($B3994,APガラス性能一覧!$A$2:$M$6097,7,0),"")</f>
        <v/>
      </c>
      <c r="I3994" s="68" t="str">
        <f>IFERROR(VLOOKUP($B3994,APガラス性能一覧!$A$2:$M$6097,8,0),"")</f>
        <v/>
      </c>
      <c r="J3994" s="68" t="str">
        <f>IFERROR(VLOOKUP($B3994,APガラス性能一覧!$A$2:$M$6097,9,0),"")</f>
        <v/>
      </c>
      <c r="K3994" s="68" t="str">
        <f>IFERROR(VLOOKUP($B3994,APガラス性能一覧!$A$2:$M$6097,10,0),"")</f>
        <v/>
      </c>
      <c r="L3994" s="68" t="str">
        <f>IFERROR(VLOOKUP($B3994,APガラス性能一覧!$A$2:$M$6097,11,0),"")</f>
        <v/>
      </c>
      <c r="M3994" s="68" t="str">
        <f>IFERROR(VLOOKUP($B3994,APガラス性能一覧!$A$2:$M$6097,12,0),"")</f>
        <v/>
      </c>
      <c r="N3994" s="68" t="str">
        <f>IFERROR(VLOOKUP($B3994,APガラス性能一覧!$A$2:$M$6097,13,0),"")</f>
        <v/>
      </c>
    </row>
    <row r="3995" spans="2:14" x14ac:dyDescent="0.4">
      <c r="B3995" s="68" t="str">
        <f>IF($D$2="","",IF($E$2=0.65,IFERROR(IF(INDEX(APガラス性能一覧!A:A,MATCH(ROW(B3989),APガラス性能一覧!$O:$O,0))="","",INDEX(APガラス性能一覧!A:A,MATCH(ROW(B3989),APガラス性能一覧!$O:$O,0))),""),IFERROR(IF(INDEX(APガラス性能一覧!A:A,MATCH(ROW(B3989),APガラス性能一覧!$N:$N,0))="","",INDEX(APガラス性能一覧!A:A,MATCH(ROW(B3989),APガラス性能一覧!$N:$N,0))),"")))</f>
        <v/>
      </c>
      <c r="C3995" s="68" t="str">
        <f>IFERROR(VLOOKUP($B3995,APガラス性能一覧!$A$2:$M$6097,2,0),"")</f>
        <v/>
      </c>
      <c r="D3995" s="68" t="str">
        <f>IFERROR(VLOOKUP($B3995,APガラス性能一覧!$A$2:$M$6097,3,0),"")</f>
        <v/>
      </c>
      <c r="E3995" s="68" t="str">
        <f>IFERROR(VLOOKUP($B3995,APガラス性能一覧!$A$2:$M$6097,4,0),"")</f>
        <v/>
      </c>
      <c r="F3995" s="68" t="str">
        <f>IFERROR(VLOOKUP($B3995,APガラス性能一覧!$A$2:$M$6097,5,0),"")</f>
        <v/>
      </c>
      <c r="G3995" s="68" t="str">
        <f>IFERROR(VLOOKUP($B3995,APガラス性能一覧!$A$2:$M$6097,6,0),"")</f>
        <v/>
      </c>
      <c r="H3995" s="68" t="str">
        <f>IFERROR(VLOOKUP($B3995,APガラス性能一覧!$A$2:$M$6097,7,0),"")</f>
        <v/>
      </c>
      <c r="I3995" s="68" t="str">
        <f>IFERROR(VLOOKUP($B3995,APガラス性能一覧!$A$2:$M$6097,8,0),"")</f>
        <v/>
      </c>
      <c r="J3995" s="68" t="str">
        <f>IFERROR(VLOOKUP($B3995,APガラス性能一覧!$A$2:$M$6097,9,0),"")</f>
        <v/>
      </c>
      <c r="K3995" s="68" t="str">
        <f>IFERROR(VLOOKUP($B3995,APガラス性能一覧!$A$2:$M$6097,10,0),"")</f>
        <v/>
      </c>
      <c r="L3995" s="68" t="str">
        <f>IFERROR(VLOOKUP($B3995,APガラス性能一覧!$A$2:$M$6097,11,0),"")</f>
        <v/>
      </c>
      <c r="M3995" s="68" t="str">
        <f>IFERROR(VLOOKUP($B3995,APガラス性能一覧!$A$2:$M$6097,12,0),"")</f>
        <v/>
      </c>
      <c r="N3995" s="68" t="str">
        <f>IFERROR(VLOOKUP($B3995,APガラス性能一覧!$A$2:$M$6097,13,0),"")</f>
        <v/>
      </c>
    </row>
    <row r="3996" spans="2:14" x14ac:dyDescent="0.4">
      <c r="B3996" s="68" t="str">
        <f>IF($D$2="","",IF($E$2=0.65,IFERROR(IF(INDEX(APガラス性能一覧!A:A,MATCH(ROW(B3990),APガラス性能一覧!$O:$O,0))="","",INDEX(APガラス性能一覧!A:A,MATCH(ROW(B3990),APガラス性能一覧!$O:$O,0))),""),IFERROR(IF(INDEX(APガラス性能一覧!A:A,MATCH(ROW(B3990),APガラス性能一覧!$N:$N,0))="","",INDEX(APガラス性能一覧!A:A,MATCH(ROW(B3990),APガラス性能一覧!$N:$N,0))),"")))</f>
        <v/>
      </c>
      <c r="C3996" s="68" t="str">
        <f>IFERROR(VLOOKUP($B3996,APガラス性能一覧!$A$2:$M$6097,2,0),"")</f>
        <v/>
      </c>
      <c r="D3996" s="68" t="str">
        <f>IFERROR(VLOOKUP($B3996,APガラス性能一覧!$A$2:$M$6097,3,0),"")</f>
        <v/>
      </c>
      <c r="E3996" s="68" t="str">
        <f>IFERROR(VLOOKUP($B3996,APガラス性能一覧!$A$2:$M$6097,4,0),"")</f>
        <v/>
      </c>
      <c r="F3996" s="68" t="str">
        <f>IFERROR(VLOOKUP($B3996,APガラス性能一覧!$A$2:$M$6097,5,0),"")</f>
        <v/>
      </c>
      <c r="G3996" s="68" t="str">
        <f>IFERROR(VLOOKUP($B3996,APガラス性能一覧!$A$2:$M$6097,6,0),"")</f>
        <v/>
      </c>
      <c r="H3996" s="68" t="str">
        <f>IFERROR(VLOOKUP($B3996,APガラス性能一覧!$A$2:$M$6097,7,0),"")</f>
        <v/>
      </c>
      <c r="I3996" s="68" t="str">
        <f>IFERROR(VLOOKUP($B3996,APガラス性能一覧!$A$2:$M$6097,8,0),"")</f>
        <v/>
      </c>
      <c r="J3996" s="68" t="str">
        <f>IFERROR(VLOOKUP($B3996,APガラス性能一覧!$A$2:$M$6097,9,0),"")</f>
        <v/>
      </c>
      <c r="K3996" s="68" t="str">
        <f>IFERROR(VLOOKUP($B3996,APガラス性能一覧!$A$2:$M$6097,10,0),"")</f>
        <v/>
      </c>
      <c r="L3996" s="68" t="str">
        <f>IFERROR(VLOOKUP($B3996,APガラス性能一覧!$A$2:$M$6097,11,0),"")</f>
        <v/>
      </c>
      <c r="M3996" s="68" t="str">
        <f>IFERROR(VLOOKUP($B3996,APガラス性能一覧!$A$2:$M$6097,12,0),"")</f>
        <v/>
      </c>
      <c r="N3996" s="68" t="str">
        <f>IFERROR(VLOOKUP($B3996,APガラス性能一覧!$A$2:$M$6097,13,0),"")</f>
        <v/>
      </c>
    </row>
    <row r="3997" spans="2:14" x14ac:dyDescent="0.4">
      <c r="B3997" s="68" t="str">
        <f>IF($D$2="","",IF($E$2=0.65,IFERROR(IF(INDEX(APガラス性能一覧!A:A,MATCH(ROW(B3991),APガラス性能一覧!$O:$O,0))="","",INDEX(APガラス性能一覧!A:A,MATCH(ROW(B3991),APガラス性能一覧!$O:$O,0))),""),IFERROR(IF(INDEX(APガラス性能一覧!A:A,MATCH(ROW(B3991),APガラス性能一覧!$N:$N,0))="","",INDEX(APガラス性能一覧!A:A,MATCH(ROW(B3991),APガラス性能一覧!$N:$N,0))),"")))</f>
        <v/>
      </c>
      <c r="C3997" s="68" t="str">
        <f>IFERROR(VLOOKUP($B3997,APガラス性能一覧!$A$2:$M$6097,2,0),"")</f>
        <v/>
      </c>
      <c r="D3997" s="68" t="str">
        <f>IFERROR(VLOOKUP($B3997,APガラス性能一覧!$A$2:$M$6097,3,0),"")</f>
        <v/>
      </c>
      <c r="E3997" s="68" t="str">
        <f>IFERROR(VLOOKUP($B3997,APガラス性能一覧!$A$2:$M$6097,4,0),"")</f>
        <v/>
      </c>
      <c r="F3997" s="68" t="str">
        <f>IFERROR(VLOOKUP($B3997,APガラス性能一覧!$A$2:$M$6097,5,0),"")</f>
        <v/>
      </c>
      <c r="G3997" s="68" t="str">
        <f>IFERROR(VLOOKUP($B3997,APガラス性能一覧!$A$2:$M$6097,6,0),"")</f>
        <v/>
      </c>
      <c r="H3997" s="68" t="str">
        <f>IFERROR(VLOOKUP($B3997,APガラス性能一覧!$A$2:$M$6097,7,0),"")</f>
        <v/>
      </c>
      <c r="I3997" s="68" t="str">
        <f>IFERROR(VLOOKUP($B3997,APガラス性能一覧!$A$2:$M$6097,8,0),"")</f>
        <v/>
      </c>
      <c r="J3997" s="68" t="str">
        <f>IFERROR(VLOOKUP($B3997,APガラス性能一覧!$A$2:$M$6097,9,0),"")</f>
        <v/>
      </c>
      <c r="K3997" s="68" t="str">
        <f>IFERROR(VLOOKUP($B3997,APガラス性能一覧!$A$2:$M$6097,10,0),"")</f>
        <v/>
      </c>
      <c r="L3997" s="68" t="str">
        <f>IFERROR(VLOOKUP($B3997,APガラス性能一覧!$A$2:$M$6097,11,0),"")</f>
        <v/>
      </c>
      <c r="M3997" s="68" t="str">
        <f>IFERROR(VLOOKUP($B3997,APガラス性能一覧!$A$2:$M$6097,12,0),"")</f>
        <v/>
      </c>
      <c r="N3997" s="68" t="str">
        <f>IFERROR(VLOOKUP($B3997,APガラス性能一覧!$A$2:$M$6097,13,0),"")</f>
        <v/>
      </c>
    </row>
    <row r="3998" spans="2:14" x14ac:dyDescent="0.4">
      <c r="B3998" s="68" t="str">
        <f>IF($D$2="","",IF($E$2=0.65,IFERROR(IF(INDEX(APガラス性能一覧!A:A,MATCH(ROW(B3992),APガラス性能一覧!$O:$O,0))="","",INDEX(APガラス性能一覧!A:A,MATCH(ROW(B3992),APガラス性能一覧!$O:$O,0))),""),IFERROR(IF(INDEX(APガラス性能一覧!A:A,MATCH(ROW(B3992),APガラス性能一覧!$N:$N,0))="","",INDEX(APガラス性能一覧!A:A,MATCH(ROW(B3992),APガラス性能一覧!$N:$N,0))),"")))</f>
        <v/>
      </c>
      <c r="C3998" s="68" t="str">
        <f>IFERROR(VLOOKUP($B3998,APガラス性能一覧!$A$2:$M$6097,2,0),"")</f>
        <v/>
      </c>
      <c r="D3998" s="68" t="str">
        <f>IFERROR(VLOOKUP($B3998,APガラス性能一覧!$A$2:$M$6097,3,0),"")</f>
        <v/>
      </c>
      <c r="E3998" s="68" t="str">
        <f>IFERROR(VLOOKUP($B3998,APガラス性能一覧!$A$2:$M$6097,4,0),"")</f>
        <v/>
      </c>
      <c r="F3998" s="68" t="str">
        <f>IFERROR(VLOOKUP($B3998,APガラス性能一覧!$A$2:$M$6097,5,0),"")</f>
        <v/>
      </c>
      <c r="G3998" s="68" t="str">
        <f>IFERROR(VLOOKUP($B3998,APガラス性能一覧!$A$2:$M$6097,6,0),"")</f>
        <v/>
      </c>
      <c r="H3998" s="68" t="str">
        <f>IFERROR(VLOOKUP($B3998,APガラス性能一覧!$A$2:$M$6097,7,0),"")</f>
        <v/>
      </c>
      <c r="I3998" s="68" t="str">
        <f>IFERROR(VLOOKUP($B3998,APガラス性能一覧!$A$2:$M$6097,8,0),"")</f>
        <v/>
      </c>
      <c r="J3998" s="68" t="str">
        <f>IFERROR(VLOOKUP($B3998,APガラス性能一覧!$A$2:$M$6097,9,0),"")</f>
        <v/>
      </c>
      <c r="K3998" s="68" t="str">
        <f>IFERROR(VLOOKUP($B3998,APガラス性能一覧!$A$2:$M$6097,10,0),"")</f>
        <v/>
      </c>
      <c r="L3998" s="68" t="str">
        <f>IFERROR(VLOOKUP($B3998,APガラス性能一覧!$A$2:$M$6097,11,0),"")</f>
        <v/>
      </c>
      <c r="M3998" s="68" t="str">
        <f>IFERROR(VLOOKUP($B3998,APガラス性能一覧!$A$2:$M$6097,12,0),"")</f>
        <v/>
      </c>
      <c r="N3998" s="68" t="str">
        <f>IFERROR(VLOOKUP($B3998,APガラス性能一覧!$A$2:$M$6097,13,0),"")</f>
        <v/>
      </c>
    </row>
    <row r="3999" spans="2:14" x14ac:dyDescent="0.4">
      <c r="B3999" s="68" t="str">
        <f>IF($D$2="","",IF($E$2=0.65,IFERROR(IF(INDEX(APガラス性能一覧!A:A,MATCH(ROW(B3993),APガラス性能一覧!$O:$O,0))="","",INDEX(APガラス性能一覧!A:A,MATCH(ROW(B3993),APガラス性能一覧!$O:$O,0))),""),IFERROR(IF(INDEX(APガラス性能一覧!A:A,MATCH(ROW(B3993),APガラス性能一覧!$N:$N,0))="","",INDEX(APガラス性能一覧!A:A,MATCH(ROW(B3993),APガラス性能一覧!$N:$N,0))),"")))</f>
        <v/>
      </c>
      <c r="C3999" s="68" t="str">
        <f>IFERROR(VLOOKUP($B3999,APガラス性能一覧!$A$2:$M$6097,2,0),"")</f>
        <v/>
      </c>
      <c r="D3999" s="68" t="str">
        <f>IFERROR(VLOOKUP($B3999,APガラス性能一覧!$A$2:$M$6097,3,0),"")</f>
        <v/>
      </c>
      <c r="E3999" s="68" t="str">
        <f>IFERROR(VLOOKUP($B3999,APガラス性能一覧!$A$2:$M$6097,4,0),"")</f>
        <v/>
      </c>
      <c r="F3999" s="68" t="str">
        <f>IFERROR(VLOOKUP($B3999,APガラス性能一覧!$A$2:$M$6097,5,0),"")</f>
        <v/>
      </c>
      <c r="G3999" s="68" t="str">
        <f>IFERROR(VLOOKUP($B3999,APガラス性能一覧!$A$2:$M$6097,6,0),"")</f>
        <v/>
      </c>
      <c r="H3999" s="68" t="str">
        <f>IFERROR(VLOOKUP($B3999,APガラス性能一覧!$A$2:$M$6097,7,0),"")</f>
        <v/>
      </c>
      <c r="I3999" s="68" t="str">
        <f>IFERROR(VLOOKUP($B3999,APガラス性能一覧!$A$2:$M$6097,8,0),"")</f>
        <v/>
      </c>
      <c r="J3999" s="68" t="str">
        <f>IFERROR(VLOOKUP($B3999,APガラス性能一覧!$A$2:$M$6097,9,0),"")</f>
        <v/>
      </c>
      <c r="K3999" s="68" t="str">
        <f>IFERROR(VLOOKUP($B3999,APガラス性能一覧!$A$2:$M$6097,10,0),"")</f>
        <v/>
      </c>
      <c r="L3999" s="68" t="str">
        <f>IFERROR(VLOOKUP($B3999,APガラス性能一覧!$A$2:$M$6097,11,0),"")</f>
        <v/>
      </c>
      <c r="M3999" s="68" t="str">
        <f>IFERROR(VLOOKUP($B3999,APガラス性能一覧!$A$2:$M$6097,12,0),"")</f>
        <v/>
      </c>
      <c r="N3999" s="68" t="str">
        <f>IFERROR(VLOOKUP($B3999,APガラス性能一覧!$A$2:$M$6097,13,0),"")</f>
        <v/>
      </c>
    </row>
    <row r="4000" spans="2:14" x14ac:dyDescent="0.4">
      <c r="B4000" s="68" t="str">
        <f>IF($D$2="","",IF($E$2=0.65,IFERROR(IF(INDEX(APガラス性能一覧!A:A,MATCH(ROW(B3994),APガラス性能一覧!$O:$O,0))="","",INDEX(APガラス性能一覧!A:A,MATCH(ROW(B3994),APガラス性能一覧!$O:$O,0))),""),IFERROR(IF(INDEX(APガラス性能一覧!A:A,MATCH(ROW(B3994),APガラス性能一覧!$N:$N,0))="","",INDEX(APガラス性能一覧!A:A,MATCH(ROW(B3994),APガラス性能一覧!$N:$N,0))),"")))</f>
        <v/>
      </c>
      <c r="C4000" s="68" t="str">
        <f>IFERROR(VLOOKUP($B4000,APガラス性能一覧!$A$2:$M$6097,2,0),"")</f>
        <v/>
      </c>
      <c r="D4000" s="68" t="str">
        <f>IFERROR(VLOOKUP($B4000,APガラス性能一覧!$A$2:$M$6097,3,0),"")</f>
        <v/>
      </c>
      <c r="E4000" s="68" t="str">
        <f>IFERROR(VLOOKUP($B4000,APガラス性能一覧!$A$2:$M$6097,4,0),"")</f>
        <v/>
      </c>
      <c r="F4000" s="68" t="str">
        <f>IFERROR(VLOOKUP($B4000,APガラス性能一覧!$A$2:$M$6097,5,0),"")</f>
        <v/>
      </c>
      <c r="G4000" s="68" t="str">
        <f>IFERROR(VLOOKUP($B4000,APガラス性能一覧!$A$2:$M$6097,6,0),"")</f>
        <v/>
      </c>
      <c r="H4000" s="68" t="str">
        <f>IFERROR(VLOOKUP($B4000,APガラス性能一覧!$A$2:$M$6097,7,0),"")</f>
        <v/>
      </c>
      <c r="I4000" s="68" t="str">
        <f>IFERROR(VLOOKUP($B4000,APガラス性能一覧!$A$2:$M$6097,8,0),"")</f>
        <v/>
      </c>
      <c r="J4000" s="68" t="str">
        <f>IFERROR(VLOOKUP($B4000,APガラス性能一覧!$A$2:$M$6097,9,0),"")</f>
        <v/>
      </c>
      <c r="K4000" s="68" t="str">
        <f>IFERROR(VLOOKUP($B4000,APガラス性能一覧!$A$2:$M$6097,10,0),"")</f>
        <v/>
      </c>
      <c r="L4000" s="68" t="str">
        <f>IFERROR(VLOOKUP($B4000,APガラス性能一覧!$A$2:$M$6097,11,0),"")</f>
        <v/>
      </c>
      <c r="M4000" s="68" t="str">
        <f>IFERROR(VLOOKUP($B4000,APガラス性能一覧!$A$2:$M$6097,12,0),"")</f>
        <v/>
      </c>
      <c r="N4000" s="68" t="str">
        <f>IFERROR(VLOOKUP($B4000,APガラス性能一覧!$A$2:$M$6097,13,0),"")</f>
        <v/>
      </c>
    </row>
    <row r="4001" spans="2:14" x14ac:dyDescent="0.4">
      <c r="B4001" s="68" t="str">
        <f>IF($D$2="","",IF($E$2=0.65,IFERROR(IF(INDEX(APガラス性能一覧!A:A,MATCH(ROW(B3995),APガラス性能一覧!$O:$O,0))="","",INDEX(APガラス性能一覧!A:A,MATCH(ROW(B3995),APガラス性能一覧!$O:$O,0))),""),IFERROR(IF(INDEX(APガラス性能一覧!A:A,MATCH(ROW(B3995),APガラス性能一覧!$N:$N,0))="","",INDEX(APガラス性能一覧!A:A,MATCH(ROW(B3995),APガラス性能一覧!$N:$N,0))),"")))</f>
        <v/>
      </c>
      <c r="C4001" s="68" t="str">
        <f>IFERROR(VLOOKUP($B4001,APガラス性能一覧!$A$2:$M$6097,2,0),"")</f>
        <v/>
      </c>
      <c r="D4001" s="68" t="str">
        <f>IFERROR(VLOOKUP($B4001,APガラス性能一覧!$A$2:$M$6097,3,0),"")</f>
        <v/>
      </c>
      <c r="E4001" s="68" t="str">
        <f>IFERROR(VLOOKUP($B4001,APガラス性能一覧!$A$2:$M$6097,4,0),"")</f>
        <v/>
      </c>
      <c r="F4001" s="68" t="str">
        <f>IFERROR(VLOOKUP($B4001,APガラス性能一覧!$A$2:$M$6097,5,0),"")</f>
        <v/>
      </c>
      <c r="G4001" s="68" t="str">
        <f>IFERROR(VLOOKUP($B4001,APガラス性能一覧!$A$2:$M$6097,6,0),"")</f>
        <v/>
      </c>
      <c r="H4001" s="68" t="str">
        <f>IFERROR(VLOOKUP($B4001,APガラス性能一覧!$A$2:$M$6097,7,0),"")</f>
        <v/>
      </c>
      <c r="I4001" s="68" t="str">
        <f>IFERROR(VLOOKUP($B4001,APガラス性能一覧!$A$2:$M$6097,8,0),"")</f>
        <v/>
      </c>
      <c r="J4001" s="68" t="str">
        <f>IFERROR(VLOOKUP($B4001,APガラス性能一覧!$A$2:$M$6097,9,0),"")</f>
        <v/>
      </c>
      <c r="K4001" s="68" t="str">
        <f>IFERROR(VLOOKUP($B4001,APガラス性能一覧!$A$2:$M$6097,10,0),"")</f>
        <v/>
      </c>
      <c r="L4001" s="68" t="str">
        <f>IFERROR(VLOOKUP($B4001,APガラス性能一覧!$A$2:$M$6097,11,0),"")</f>
        <v/>
      </c>
      <c r="M4001" s="68" t="str">
        <f>IFERROR(VLOOKUP($B4001,APガラス性能一覧!$A$2:$M$6097,12,0),"")</f>
        <v/>
      </c>
      <c r="N4001" s="68" t="str">
        <f>IFERROR(VLOOKUP($B4001,APガラス性能一覧!$A$2:$M$6097,13,0),"")</f>
        <v/>
      </c>
    </row>
    <row r="4002" spans="2:14" x14ac:dyDescent="0.4">
      <c r="B4002" s="68" t="str">
        <f>IF($D$2="","",IF($E$2=0.65,IFERROR(IF(INDEX(APガラス性能一覧!A:A,MATCH(ROW(B3996),APガラス性能一覧!$O:$O,0))="","",INDEX(APガラス性能一覧!A:A,MATCH(ROW(B3996),APガラス性能一覧!$O:$O,0))),""),IFERROR(IF(INDEX(APガラス性能一覧!A:A,MATCH(ROW(B3996),APガラス性能一覧!$N:$N,0))="","",INDEX(APガラス性能一覧!A:A,MATCH(ROW(B3996),APガラス性能一覧!$N:$N,0))),"")))</f>
        <v/>
      </c>
      <c r="C4002" s="68" t="str">
        <f>IFERROR(VLOOKUP($B4002,APガラス性能一覧!$A$2:$M$6097,2,0),"")</f>
        <v/>
      </c>
      <c r="D4002" s="68" t="str">
        <f>IFERROR(VLOOKUP($B4002,APガラス性能一覧!$A$2:$M$6097,3,0),"")</f>
        <v/>
      </c>
      <c r="E4002" s="68" t="str">
        <f>IFERROR(VLOOKUP($B4002,APガラス性能一覧!$A$2:$M$6097,4,0),"")</f>
        <v/>
      </c>
      <c r="F4002" s="68" t="str">
        <f>IFERROR(VLOOKUP($B4002,APガラス性能一覧!$A$2:$M$6097,5,0),"")</f>
        <v/>
      </c>
      <c r="G4002" s="68" t="str">
        <f>IFERROR(VLOOKUP($B4002,APガラス性能一覧!$A$2:$M$6097,6,0),"")</f>
        <v/>
      </c>
      <c r="H4002" s="68" t="str">
        <f>IFERROR(VLOOKUP($B4002,APガラス性能一覧!$A$2:$M$6097,7,0),"")</f>
        <v/>
      </c>
      <c r="I4002" s="68" t="str">
        <f>IFERROR(VLOOKUP($B4002,APガラス性能一覧!$A$2:$M$6097,8,0),"")</f>
        <v/>
      </c>
      <c r="J4002" s="68" t="str">
        <f>IFERROR(VLOOKUP($B4002,APガラス性能一覧!$A$2:$M$6097,9,0),"")</f>
        <v/>
      </c>
      <c r="K4002" s="68" t="str">
        <f>IFERROR(VLOOKUP($B4002,APガラス性能一覧!$A$2:$M$6097,10,0),"")</f>
        <v/>
      </c>
      <c r="L4002" s="68" t="str">
        <f>IFERROR(VLOOKUP($B4002,APガラス性能一覧!$A$2:$M$6097,11,0),"")</f>
        <v/>
      </c>
      <c r="M4002" s="68" t="str">
        <f>IFERROR(VLOOKUP($B4002,APガラス性能一覧!$A$2:$M$6097,12,0),"")</f>
        <v/>
      </c>
      <c r="N4002" s="68" t="str">
        <f>IFERROR(VLOOKUP($B4002,APガラス性能一覧!$A$2:$M$6097,13,0),"")</f>
        <v/>
      </c>
    </row>
    <row r="4003" spans="2:14" x14ac:dyDescent="0.4">
      <c r="B4003" s="68" t="str">
        <f>IF($D$2="","",IF($E$2=0.65,IFERROR(IF(INDEX(APガラス性能一覧!A:A,MATCH(ROW(B3997),APガラス性能一覧!$O:$O,0))="","",INDEX(APガラス性能一覧!A:A,MATCH(ROW(B3997),APガラス性能一覧!$O:$O,0))),""),IFERROR(IF(INDEX(APガラス性能一覧!A:A,MATCH(ROW(B3997),APガラス性能一覧!$N:$N,0))="","",INDEX(APガラス性能一覧!A:A,MATCH(ROW(B3997),APガラス性能一覧!$N:$N,0))),"")))</f>
        <v/>
      </c>
      <c r="C4003" s="68" t="str">
        <f>IFERROR(VLOOKUP($B4003,APガラス性能一覧!$A$2:$M$6097,2,0),"")</f>
        <v/>
      </c>
      <c r="D4003" s="68" t="str">
        <f>IFERROR(VLOOKUP($B4003,APガラス性能一覧!$A$2:$M$6097,3,0),"")</f>
        <v/>
      </c>
      <c r="E4003" s="68" t="str">
        <f>IFERROR(VLOOKUP($B4003,APガラス性能一覧!$A$2:$M$6097,4,0),"")</f>
        <v/>
      </c>
      <c r="F4003" s="68" t="str">
        <f>IFERROR(VLOOKUP($B4003,APガラス性能一覧!$A$2:$M$6097,5,0),"")</f>
        <v/>
      </c>
      <c r="G4003" s="68" t="str">
        <f>IFERROR(VLOOKUP($B4003,APガラス性能一覧!$A$2:$M$6097,6,0),"")</f>
        <v/>
      </c>
      <c r="H4003" s="68" t="str">
        <f>IFERROR(VLOOKUP($B4003,APガラス性能一覧!$A$2:$M$6097,7,0),"")</f>
        <v/>
      </c>
      <c r="I4003" s="68" t="str">
        <f>IFERROR(VLOOKUP($B4003,APガラス性能一覧!$A$2:$M$6097,8,0),"")</f>
        <v/>
      </c>
      <c r="J4003" s="68" t="str">
        <f>IFERROR(VLOOKUP($B4003,APガラス性能一覧!$A$2:$M$6097,9,0),"")</f>
        <v/>
      </c>
      <c r="K4003" s="68" t="str">
        <f>IFERROR(VLOOKUP($B4003,APガラス性能一覧!$A$2:$M$6097,10,0),"")</f>
        <v/>
      </c>
      <c r="L4003" s="68" t="str">
        <f>IFERROR(VLOOKUP($B4003,APガラス性能一覧!$A$2:$M$6097,11,0),"")</f>
        <v/>
      </c>
      <c r="M4003" s="68" t="str">
        <f>IFERROR(VLOOKUP($B4003,APガラス性能一覧!$A$2:$M$6097,12,0),"")</f>
        <v/>
      </c>
      <c r="N4003" s="68" t="str">
        <f>IFERROR(VLOOKUP($B4003,APガラス性能一覧!$A$2:$M$6097,13,0),"")</f>
        <v/>
      </c>
    </row>
    <row r="4004" spans="2:14" x14ac:dyDescent="0.4">
      <c r="B4004" s="68" t="str">
        <f>IF($D$2="","",IF($E$2=0.65,IFERROR(IF(INDEX(APガラス性能一覧!A:A,MATCH(ROW(B3998),APガラス性能一覧!$O:$O,0))="","",INDEX(APガラス性能一覧!A:A,MATCH(ROW(B3998),APガラス性能一覧!$O:$O,0))),""),IFERROR(IF(INDEX(APガラス性能一覧!A:A,MATCH(ROW(B3998),APガラス性能一覧!$N:$N,0))="","",INDEX(APガラス性能一覧!A:A,MATCH(ROW(B3998),APガラス性能一覧!$N:$N,0))),"")))</f>
        <v/>
      </c>
      <c r="C4004" s="68" t="str">
        <f>IFERROR(VLOOKUP($B4004,APガラス性能一覧!$A$2:$M$6097,2,0),"")</f>
        <v/>
      </c>
      <c r="D4004" s="68" t="str">
        <f>IFERROR(VLOOKUP($B4004,APガラス性能一覧!$A$2:$M$6097,3,0),"")</f>
        <v/>
      </c>
      <c r="E4004" s="68" t="str">
        <f>IFERROR(VLOOKUP($B4004,APガラス性能一覧!$A$2:$M$6097,4,0),"")</f>
        <v/>
      </c>
      <c r="F4004" s="68" t="str">
        <f>IFERROR(VLOOKUP($B4004,APガラス性能一覧!$A$2:$M$6097,5,0),"")</f>
        <v/>
      </c>
      <c r="G4004" s="68" t="str">
        <f>IFERROR(VLOOKUP($B4004,APガラス性能一覧!$A$2:$M$6097,6,0),"")</f>
        <v/>
      </c>
      <c r="H4004" s="68" t="str">
        <f>IFERROR(VLOOKUP($B4004,APガラス性能一覧!$A$2:$M$6097,7,0),"")</f>
        <v/>
      </c>
      <c r="I4004" s="68" t="str">
        <f>IFERROR(VLOOKUP($B4004,APガラス性能一覧!$A$2:$M$6097,8,0),"")</f>
        <v/>
      </c>
      <c r="J4004" s="68" t="str">
        <f>IFERROR(VLOOKUP($B4004,APガラス性能一覧!$A$2:$M$6097,9,0),"")</f>
        <v/>
      </c>
      <c r="K4004" s="68" t="str">
        <f>IFERROR(VLOOKUP($B4004,APガラス性能一覧!$A$2:$M$6097,10,0),"")</f>
        <v/>
      </c>
      <c r="L4004" s="68" t="str">
        <f>IFERROR(VLOOKUP($B4004,APガラス性能一覧!$A$2:$M$6097,11,0),"")</f>
        <v/>
      </c>
      <c r="M4004" s="68" t="str">
        <f>IFERROR(VLOOKUP($B4004,APガラス性能一覧!$A$2:$M$6097,12,0),"")</f>
        <v/>
      </c>
      <c r="N4004" s="68" t="str">
        <f>IFERROR(VLOOKUP($B4004,APガラス性能一覧!$A$2:$M$6097,13,0),"")</f>
        <v/>
      </c>
    </row>
    <row r="4005" spans="2:14" x14ac:dyDescent="0.4">
      <c r="B4005" s="68" t="str">
        <f>IF($D$2="","",IF($E$2=0.65,IFERROR(IF(INDEX(APガラス性能一覧!A:A,MATCH(ROW(B3999),APガラス性能一覧!$O:$O,0))="","",INDEX(APガラス性能一覧!A:A,MATCH(ROW(B3999),APガラス性能一覧!$O:$O,0))),""),IFERROR(IF(INDEX(APガラス性能一覧!A:A,MATCH(ROW(B3999),APガラス性能一覧!$N:$N,0))="","",INDEX(APガラス性能一覧!A:A,MATCH(ROW(B3999),APガラス性能一覧!$N:$N,0))),"")))</f>
        <v/>
      </c>
      <c r="C4005" s="68" t="str">
        <f>IFERROR(VLOOKUP($B4005,APガラス性能一覧!$A$2:$M$6097,2,0),"")</f>
        <v/>
      </c>
      <c r="D4005" s="68" t="str">
        <f>IFERROR(VLOOKUP($B4005,APガラス性能一覧!$A$2:$M$6097,3,0),"")</f>
        <v/>
      </c>
      <c r="E4005" s="68" t="str">
        <f>IFERROR(VLOOKUP($B4005,APガラス性能一覧!$A$2:$M$6097,4,0),"")</f>
        <v/>
      </c>
      <c r="F4005" s="68" t="str">
        <f>IFERROR(VLOOKUP($B4005,APガラス性能一覧!$A$2:$M$6097,5,0),"")</f>
        <v/>
      </c>
      <c r="G4005" s="68" t="str">
        <f>IFERROR(VLOOKUP($B4005,APガラス性能一覧!$A$2:$M$6097,6,0),"")</f>
        <v/>
      </c>
      <c r="H4005" s="68" t="str">
        <f>IFERROR(VLOOKUP($B4005,APガラス性能一覧!$A$2:$M$6097,7,0),"")</f>
        <v/>
      </c>
      <c r="I4005" s="68" t="str">
        <f>IFERROR(VLOOKUP($B4005,APガラス性能一覧!$A$2:$M$6097,8,0),"")</f>
        <v/>
      </c>
      <c r="J4005" s="68" t="str">
        <f>IFERROR(VLOOKUP($B4005,APガラス性能一覧!$A$2:$M$6097,9,0),"")</f>
        <v/>
      </c>
      <c r="K4005" s="68" t="str">
        <f>IFERROR(VLOOKUP($B4005,APガラス性能一覧!$A$2:$M$6097,10,0),"")</f>
        <v/>
      </c>
      <c r="L4005" s="68" t="str">
        <f>IFERROR(VLOOKUP($B4005,APガラス性能一覧!$A$2:$M$6097,11,0),"")</f>
        <v/>
      </c>
      <c r="M4005" s="68" t="str">
        <f>IFERROR(VLOOKUP($B4005,APガラス性能一覧!$A$2:$M$6097,12,0),"")</f>
        <v/>
      </c>
      <c r="N4005" s="68" t="str">
        <f>IFERROR(VLOOKUP($B4005,APガラス性能一覧!$A$2:$M$6097,13,0),"")</f>
        <v/>
      </c>
    </row>
    <row r="4006" spans="2:14" x14ac:dyDescent="0.4">
      <c r="B4006" s="68" t="str">
        <f>IF($D$2="","",IF($E$2=0.65,IFERROR(IF(INDEX(APガラス性能一覧!A:A,MATCH(ROW(B4000),APガラス性能一覧!$O:$O,0))="","",INDEX(APガラス性能一覧!A:A,MATCH(ROW(B4000),APガラス性能一覧!$O:$O,0))),""),IFERROR(IF(INDEX(APガラス性能一覧!A:A,MATCH(ROW(B4000),APガラス性能一覧!$N:$N,0))="","",INDEX(APガラス性能一覧!A:A,MATCH(ROW(B4000),APガラス性能一覧!$N:$N,0))),"")))</f>
        <v/>
      </c>
      <c r="C4006" s="68" t="str">
        <f>IFERROR(VLOOKUP($B4006,APガラス性能一覧!$A$2:$M$6097,2,0),"")</f>
        <v/>
      </c>
      <c r="D4006" s="68" t="str">
        <f>IFERROR(VLOOKUP($B4006,APガラス性能一覧!$A$2:$M$6097,3,0),"")</f>
        <v/>
      </c>
      <c r="E4006" s="68" t="str">
        <f>IFERROR(VLOOKUP($B4006,APガラス性能一覧!$A$2:$M$6097,4,0),"")</f>
        <v/>
      </c>
      <c r="F4006" s="68" t="str">
        <f>IFERROR(VLOOKUP($B4006,APガラス性能一覧!$A$2:$M$6097,5,0),"")</f>
        <v/>
      </c>
      <c r="G4006" s="68" t="str">
        <f>IFERROR(VLOOKUP($B4006,APガラス性能一覧!$A$2:$M$6097,6,0),"")</f>
        <v/>
      </c>
      <c r="H4006" s="68" t="str">
        <f>IFERROR(VLOOKUP($B4006,APガラス性能一覧!$A$2:$M$6097,7,0),"")</f>
        <v/>
      </c>
      <c r="I4006" s="68" t="str">
        <f>IFERROR(VLOOKUP($B4006,APガラス性能一覧!$A$2:$M$6097,8,0),"")</f>
        <v/>
      </c>
      <c r="J4006" s="68" t="str">
        <f>IFERROR(VLOOKUP($B4006,APガラス性能一覧!$A$2:$M$6097,9,0),"")</f>
        <v/>
      </c>
      <c r="K4006" s="68" t="str">
        <f>IFERROR(VLOOKUP($B4006,APガラス性能一覧!$A$2:$M$6097,10,0),"")</f>
        <v/>
      </c>
      <c r="L4006" s="68" t="str">
        <f>IFERROR(VLOOKUP($B4006,APガラス性能一覧!$A$2:$M$6097,11,0),"")</f>
        <v/>
      </c>
      <c r="M4006" s="68" t="str">
        <f>IFERROR(VLOOKUP($B4006,APガラス性能一覧!$A$2:$M$6097,12,0),"")</f>
        <v/>
      </c>
      <c r="N4006" s="68" t="str">
        <f>IFERROR(VLOOKUP($B4006,APガラス性能一覧!$A$2:$M$6097,13,0),"")</f>
        <v/>
      </c>
    </row>
    <row r="4007" spans="2:14" x14ac:dyDescent="0.4">
      <c r="B4007" s="68" t="str">
        <f>IF($D$2="","",IF($E$2=0.65,IFERROR(IF(INDEX(APガラス性能一覧!A:A,MATCH(ROW(B4001),APガラス性能一覧!$O:$O,0))="","",INDEX(APガラス性能一覧!A:A,MATCH(ROW(B4001),APガラス性能一覧!$O:$O,0))),""),IFERROR(IF(INDEX(APガラス性能一覧!A:A,MATCH(ROW(B4001),APガラス性能一覧!$N:$N,0))="","",INDEX(APガラス性能一覧!A:A,MATCH(ROW(B4001),APガラス性能一覧!$N:$N,0))),"")))</f>
        <v/>
      </c>
      <c r="C4007" s="68" t="str">
        <f>IFERROR(VLOOKUP($B4007,APガラス性能一覧!$A$2:$M$6097,2,0),"")</f>
        <v/>
      </c>
      <c r="D4007" s="68" t="str">
        <f>IFERROR(VLOOKUP($B4007,APガラス性能一覧!$A$2:$M$6097,3,0),"")</f>
        <v/>
      </c>
      <c r="E4007" s="68" t="str">
        <f>IFERROR(VLOOKUP($B4007,APガラス性能一覧!$A$2:$M$6097,4,0),"")</f>
        <v/>
      </c>
      <c r="F4007" s="68" t="str">
        <f>IFERROR(VLOOKUP($B4007,APガラス性能一覧!$A$2:$M$6097,5,0),"")</f>
        <v/>
      </c>
      <c r="G4007" s="68" t="str">
        <f>IFERROR(VLOOKUP($B4007,APガラス性能一覧!$A$2:$M$6097,6,0),"")</f>
        <v/>
      </c>
      <c r="H4007" s="68" t="str">
        <f>IFERROR(VLOOKUP($B4007,APガラス性能一覧!$A$2:$M$6097,7,0),"")</f>
        <v/>
      </c>
      <c r="I4007" s="68" t="str">
        <f>IFERROR(VLOOKUP($B4007,APガラス性能一覧!$A$2:$M$6097,8,0),"")</f>
        <v/>
      </c>
      <c r="J4007" s="68" t="str">
        <f>IFERROR(VLOOKUP($B4007,APガラス性能一覧!$A$2:$M$6097,9,0),"")</f>
        <v/>
      </c>
      <c r="K4007" s="68" t="str">
        <f>IFERROR(VLOOKUP($B4007,APガラス性能一覧!$A$2:$M$6097,10,0),"")</f>
        <v/>
      </c>
      <c r="L4007" s="68" t="str">
        <f>IFERROR(VLOOKUP($B4007,APガラス性能一覧!$A$2:$M$6097,11,0),"")</f>
        <v/>
      </c>
      <c r="M4007" s="68" t="str">
        <f>IFERROR(VLOOKUP($B4007,APガラス性能一覧!$A$2:$M$6097,12,0),"")</f>
        <v/>
      </c>
      <c r="N4007" s="68" t="str">
        <f>IFERROR(VLOOKUP($B4007,APガラス性能一覧!$A$2:$M$6097,13,0),"")</f>
        <v/>
      </c>
    </row>
    <row r="4008" spans="2:14" x14ac:dyDescent="0.4">
      <c r="B4008" s="68" t="str">
        <f>IF($D$2="","",IF($E$2=0.65,IFERROR(IF(INDEX(APガラス性能一覧!A:A,MATCH(ROW(B4002),APガラス性能一覧!$O:$O,0))="","",INDEX(APガラス性能一覧!A:A,MATCH(ROW(B4002),APガラス性能一覧!$O:$O,0))),""),IFERROR(IF(INDEX(APガラス性能一覧!A:A,MATCH(ROW(B4002),APガラス性能一覧!$N:$N,0))="","",INDEX(APガラス性能一覧!A:A,MATCH(ROW(B4002),APガラス性能一覧!$N:$N,0))),"")))</f>
        <v/>
      </c>
      <c r="C4008" s="68" t="str">
        <f>IFERROR(VLOOKUP($B4008,APガラス性能一覧!$A$2:$M$6097,2,0),"")</f>
        <v/>
      </c>
      <c r="D4008" s="68" t="str">
        <f>IFERROR(VLOOKUP($B4008,APガラス性能一覧!$A$2:$M$6097,3,0),"")</f>
        <v/>
      </c>
      <c r="E4008" s="68" t="str">
        <f>IFERROR(VLOOKUP($B4008,APガラス性能一覧!$A$2:$M$6097,4,0),"")</f>
        <v/>
      </c>
      <c r="F4008" s="68" t="str">
        <f>IFERROR(VLOOKUP($B4008,APガラス性能一覧!$A$2:$M$6097,5,0),"")</f>
        <v/>
      </c>
      <c r="G4008" s="68" t="str">
        <f>IFERROR(VLOOKUP($B4008,APガラス性能一覧!$A$2:$M$6097,6,0),"")</f>
        <v/>
      </c>
      <c r="H4008" s="68" t="str">
        <f>IFERROR(VLOOKUP($B4008,APガラス性能一覧!$A$2:$M$6097,7,0),"")</f>
        <v/>
      </c>
      <c r="I4008" s="68" t="str">
        <f>IFERROR(VLOOKUP($B4008,APガラス性能一覧!$A$2:$M$6097,8,0),"")</f>
        <v/>
      </c>
      <c r="J4008" s="68" t="str">
        <f>IFERROR(VLOOKUP($B4008,APガラス性能一覧!$A$2:$M$6097,9,0),"")</f>
        <v/>
      </c>
      <c r="K4008" s="68" t="str">
        <f>IFERROR(VLOOKUP($B4008,APガラス性能一覧!$A$2:$M$6097,10,0),"")</f>
        <v/>
      </c>
      <c r="L4008" s="68" t="str">
        <f>IFERROR(VLOOKUP($B4008,APガラス性能一覧!$A$2:$M$6097,11,0),"")</f>
        <v/>
      </c>
      <c r="M4008" s="68" t="str">
        <f>IFERROR(VLOOKUP($B4008,APガラス性能一覧!$A$2:$M$6097,12,0),"")</f>
        <v/>
      </c>
      <c r="N4008" s="68" t="str">
        <f>IFERROR(VLOOKUP($B4008,APガラス性能一覧!$A$2:$M$6097,13,0),"")</f>
        <v/>
      </c>
    </row>
    <row r="4009" spans="2:14" x14ac:dyDescent="0.4">
      <c r="B4009" s="68" t="str">
        <f>IF($D$2="","",IF($E$2=0.65,IFERROR(IF(INDEX(APガラス性能一覧!A:A,MATCH(ROW(B4003),APガラス性能一覧!$O:$O,0))="","",INDEX(APガラス性能一覧!A:A,MATCH(ROW(B4003),APガラス性能一覧!$O:$O,0))),""),IFERROR(IF(INDEX(APガラス性能一覧!A:A,MATCH(ROW(B4003),APガラス性能一覧!$N:$N,0))="","",INDEX(APガラス性能一覧!A:A,MATCH(ROW(B4003),APガラス性能一覧!$N:$N,0))),"")))</f>
        <v/>
      </c>
      <c r="C4009" s="68" t="str">
        <f>IFERROR(VLOOKUP($B4009,APガラス性能一覧!$A$2:$M$6097,2,0),"")</f>
        <v/>
      </c>
      <c r="D4009" s="68" t="str">
        <f>IFERROR(VLOOKUP($B4009,APガラス性能一覧!$A$2:$M$6097,3,0),"")</f>
        <v/>
      </c>
      <c r="E4009" s="68" t="str">
        <f>IFERROR(VLOOKUP($B4009,APガラス性能一覧!$A$2:$M$6097,4,0),"")</f>
        <v/>
      </c>
      <c r="F4009" s="68" t="str">
        <f>IFERROR(VLOOKUP($B4009,APガラス性能一覧!$A$2:$M$6097,5,0),"")</f>
        <v/>
      </c>
      <c r="G4009" s="68" t="str">
        <f>IFERROR(VLOOKUP($B4009,APガラス性能一覧!$A$2:$M$6097,6,0),"")</f>
        <v/>
      </c>
      <c r="H4009" s="68" t="str">
        <f>IFERROR(VLOOKUP($B4009,APガラス性能一覧!$A$2:$M$6097,7,0),"")</f>
        <v/>
      </c>
      <c r="I4009" s="68" t="str">
        <f>IFERROR(VLOOKUP($B4009,APガラス性能一覧!$A$2:$M$6097,8,0),"")</f>
        <v/>
      </c>
      <c r="J4009" s="68" t="str">
        <f>IFERROR(VLOOKUP($B4009,APガラス性能一覧!$A$2:$M$6097,9,0),"")</f>
        <v/>
      </c>
      <c r="K4009" s="68" t="str">
        <f>IFERROR(VLOOKUP($B4009,APガラス性能一覧!$A$2:$M$6097,10,0),"")</f>
        <v/>
      </c>
      <c r="L4009" s="68" t="str">
        <f>IFERROR(VLOOKUP($B4009,APガラス性能一覧!$A$2:$M$6097,11,0),"")</f>
        <v/>
      </c>
      <c r="M4009" s="68" t="str">
        <f>IFERROR(VLOOKUP($B4009,APガラス性能一覧!$A$2:$M$6097,12,0),"")</f>
        <v/>
      </c>
      <c r="N4009" s="68" t="str">
        <f>IFERROR(VLOOKUP($B4009,APガラス性能一覧!$A$2:$M$6097,13,0),"")</f>
        <v/>
      </c>
    </row>
    <row r="4010" spans="2:14" x14ac:dyDescent="0.4">
      <c r="B4010" s="68" t="str">
        <f>IF($D$2="","",IF($E$2=0.65,IFERROR(IF(INDEX(APガラス性能一覧!A:A,MATCH(ROW(B4004),APガラス性能一覧!$O:$O,0))="","",INDEX(APガラス性能一覧!A:A,MATCH(ROW(B4004),APガラス性能一覧!$O:$O,0))),""),IFERROR(IF(INDEX(APガラス性能一覧!A:A,MATCH(ROW(B4004),APガラス性能一覧!$N:$N,0))="","",INDEX(APガラス性能一覧!A:A,MATCH(ROW(B4004),APガラス性能一覧!$N:$N,0))),"")))</f>
        <v/>
      </c>
      <c r="C4010" s="68" t="str">
        <f>IFERROR(VLOOKUP($B4010,APガラス性能一覧!$A$2:$M$6097,2,0),"")</f>
        <v/>
      </c>
      <c r="D4010" s="68" t="str">
        <f>IFERROR(VLOOKUP($B4010,APガラス性能一覧!$A$2:$M$6097,3,0),"")</f>
        <v/>
      </c>
      <c r="E4010" s="68" t="str">
        <f>IFERROR(VLOOKUP($B4010,APガラス性能一覧!$A$2:$M$6097,4,0),"")</f>
        <v/>
      </c>
      <c r="F4010" s="68" t="str">
        <f>IFERROR(VLOOKUP($B4010,APガラス性能一覧!$A$2:$M$6097,5,0),"")</f>
        <v/>
      </c>
      <c r="G4010" s="68" t="str">
        <f>IFERROR(VLOOKUP($B4010,APガラス性能一覧!$A$2:$M$6097,6,0),"")</f>
        <v/>
      </c>
      <c r="H4010" s="68" t="str">
        <f>IFERROR(VLOOKUP($B4010,APガラス性能一覧!$A$2:$M$6097,7,0),"")</f>
        <v/>
      </c>
      <c r="I4010" s="68" t="str">
        <f>IFERROR(VLOOKUP($B4010,APガラス性能一覧!$A$2:$M$6097,8,0),"")</f>
        <v/>
      </c>
      <c r="J4010" s="68" t="str">
        <f>IFERROR(VLOOKUP($B4010,APガラス性能一覧!$A$2:$M$6097,9,0),"")</f>
        <v/>
      </c>
      <c r="K4010" s="68" t="str">
        <f>IFERROR(VLOOKUP($B4010,APガラス性能一覧!$A$2:$M$6097,10,0),"")</f>
        <v/>
      </c>
      <c r="L4010" s="68" t="str">
        <f>IFERROR(VLOOKUP($B4010,APガラス性能一覧!$A$2:$M$6097,11,0),"")</f>
        <v/>
      </c>
      <c r="M4010" s="68" t="str">
        <f>IFERROR(VLOOKUP($B4010,APガラス性能一覧!$A$2:$M$6097,12,0),"")</f>
        <v/>
      </c>
      <c r="N4010" s="68" t="str">
        <f>IFERROR(VLOOKUP($B4010,APガラス性能一覧!$A$2:$M$6097,13,0),"")</f>
        <v/>
      </c>
    </row>
    <row r="4011" spans="2:14" x14ac:dyDescent="0.4">
      <c r="B4011" s="68" t="str">
        <f>IF($D$2="","",IF($E$2=0.65,IFERROR(IF(INDEX(APガラス性能一覧!A:A,MATCH(ROW(B4005),APガラス性能一覧!$O:$O,0))="","",INDEX(APガラス性能一覧!A:A,MATCH(ROW(B4005),APガラス性能一覧!$O:$O,0))),""),IFERROR(IF(INDEX(APガラス性能一覧!A:A,MATCH(ROW(B4005),APガラス性能一覧!$N:$N,0))="","",INDEX(APガラス性能一覧!A:A,MATCH(ROW(B4005),APガラス性能一覧!$N:$N,0))),"")))</f>
        <v/>
      </c>
      <c r="C4011" s="68" t="str">
        <f>IFERROR(VLOOKUP($B4011,APガラス性能一覧!$A$2:$M$6097,2,0),"")</f>
        <v/>
      </c>
      <c r="D4011" s="68" t="str">
        <f>IFERROR(VLOOKUP($B4011,APガラス性能一覧!$A$2:$M$6097,3,0),"")</f>
        <v/>
      </c>
      <c r="E4011" s="68" t="str">
        <f>IFERROR(VLOOKUP($B4011,APガラス性能一覧!$A$2:$M$6097,4,0),"")</f>
        <v/>
      </c>
      <c r="F4011" s="68" t="str">
        <f>IFERROR(VLOOKUP($B4011,APガラス性能一覧!$A$2:$M$6097,5,0),"")</f>
        <v/>
      </c>
      <c r="G4011" s="68" t="str">
        <f>IFERROR(VLOOKUP($B4011,APガラス性能一覧!$A$2:$M$6097,6,0),"")</f>
        <v/>
      </c>
      <c r="H4011" s="68" t="str">
        <f>IFERROR(VLOOKUP($B4011,APガラス性能一覧!$A$2:$M$6097,7,0),"")</f>
        <v/>
      </c>
      <c r="I4011" s="68" t="str">
        <f>IFERROR(VLOOKUP($B4011,APガラス性能一覧!$A$2:$M$6097,8,0),"")</f>
        <v/>
      </c>
      <c r="J4011" s="68" t="str">
        <f>IFERROR(VLOOKUP($B4011,APガラス性能一覧!$A$2:$M$6097,9,0),"")</f>
        <v/>
      </c>
      <c r="K4011" s="68" t="str">
        <f>IFERROR(VLOOKUP($B4011,APガラス性能一覧!$A$2:$M$6097,10,0),"")</f>
        <v/>
      </c>
      <c r="L4011" s="68" t="str">
        <f>IFERROR(VLOOKUP($B4011,APガラス性能一覧!$A$2:$M$6097,11,0),"")</f>
        <v/>
      </c>
      <c r="M4011" s="68" t="str">
        <f>IFERROR(VLOOKUP($B4011,APガラス性能一覧!$A$2:$M$6097,12,0),"")</f>
        <v/>
      </c>
      <c r="N4011" s="68" t="str">
        <f>IFERROR(VLOOKUP($B4011,APガラス性能一覧!$A$2:$M$6097,13,0),"")</f>
        <v/>
      </c>
    </row>
    <row r="4012" spans="2:14" x14ac:dyDescent="0.4">
      <c r="B4012" s="68" t="str">
        <f>IF($D$2="","",IF($E$2=0.65,IFERROR(IF(INDEX(APガラス性能一覧!A:A,MATCH(ROW(B4006),APガラス性能一覧!$O:$O,0))="","",INDEX(APガラス性能一覧!A:A,MATCH(ROW(B4006),APガラス性能一覧!$O:$O,0))),""),IFERROR(IF(INDEX(APガラス性能一覧!A:A,MATCH(ROW(B4006),APガラス性能一覧!$N:$N,0))="","",INDEX(APガラス性能一覧!A:A,MATCH(ROW(B4006),APガラス性能一覧!$N:$N,0))),"")))</f>
        <v/>
      </c>
      <c r="C4012" s="68" t="str">
        <f>IFERROR(VLOOKUP($B4012,APガラス性能一覧!$A$2:$M$6097,2,0),"")</f>
        <v/>
      </c>
      <c r="D4012" s="68" t="str">
        <f>IFERROR(VLOOKUP($B4012,APガラス性能一覧!$A$2:$M$6097,3,0),"")</f>
        <v/>
      </c>
      <c r="E4012" s="68" t="str">
        <f>IFERROR(VLOOKUP($B4012,APガラス性能一覧!$A$2:$M$6097,4,0),"")</f>
        <v/>
      </c>
      <c r="F4012" s="68" t="str">
        <f>IFERROR(VLOOKUP($B4012,APガラス性能一覧!$A$2:$M$6097,5,0),"")</f>
        <v/>
      </c>
      <c r="G4012" s="68" t="str">
        <f>IFERROR(VLOOKUP($B4012,APガラス性能一覧!$A$2:$M$6097,6,0),"")</f>
        <v/>
      </c>
      <c r="H4012" s="68" t="str">
        <f>IFERROR(VLOOKUP($B4012,APガラス性能一覧!$A$2:$M$6097,7,0),"")</f>
        <v/>
      </c>
      <c r="I4012" s="68" t="str">
        <f>IFERROR(VLOOKUP($B4012,APガラス性能一覧!$A$2:$M$6097,8,0),"")</f>
        <v/>
      </c>
      <c r="J4012" s="68" t="str">
        <f>IFERROR(VLOOKUP($B4012,APガラス性能一覧!$A$2:$M$6097,9,0),"")</f>
        <v/>
      </c>
      <c r="K4012" s="68" t="str">
        <f>IFERROR(VLOOKUP($B4012,APガラス性能一覧!$A$2:$M$6097,10,0),"")</f>
        <v/>
      </c>
      <c r="L4012" s="68" t="str">
        <f>IFERROR(VLOOKUP($B4012,APガラス性能一覧!$A$2:$M$6097,11,0),"")</f>
        <v/>
      </c>
      <c r="M4012" s="68" t="str">
        <f>IFERROR(VLOOKUP($B4012,APガラス性能一覧!$A$2:$M$6097,12,0),"")</f>
        <v/>
      </c>
      <c r="N4012" s="68" t="str">
        <f>IFERROR(VLOOKUP($B4012,APガラス性能一覧!$A$2:$M$6097,13,0),"")</f>
        <v/>
      </c>
    </row>
    <row r="4013" spans="2:14" x14ac:dyDescent="0.4">
      <c r="B4013" s="68" t="str">
        <f>IF($D$2="","",IF($E$2=0.65,IFERROR(IF(INDEX(APガラス性能一覧!A:A,MATCH(ROW(B4007),APガラス性能一覧!$O:$O,0))="","",INDEX(APガラス性能一覧!A:A,MATCH(ROW(B4007),APガラス性能一覧!$O:$O,0))),""),IFERROR(IF(INDEX(APガラス性能一覧!A:A,MATCH(ROW(B4007),APガラス性能一覧!$N:$N,0))="","",INDEX(APガラス性能一覧!A:A,MATCH(ROW(B4007),APガラス性能一覧!$N:$N,0))),"")))</f>
        <v/>
      </c>
      <c r="C4013" s="68" t="str">
        <f>IFERROR(VLOOKUP($B4013,APガラス性能一覧!$A$2:$M$6097,2,0),"")</f>
        <v/>
      </c>
      <c r="D4013" s="68" t="str">
        <f>IFERROR(VLOOKUP($B4013,APガラス性能一覧!$A$2:$M$6097,3,0),"")</f>
        <v/>
      </c>
      <c r="E4013" s="68" t="str">
        <f>IFERROR(VLOOKUP($B4013,APガラス性能一覧!$A$2:$M$6097,4,0),"")</f>
        <v/>
      </c>
      <c r="F4013" s="68" t="str">
        <f>IFERROR(VLOOKUP($B4013,APガラス性能一覧!$A$2:$M$6097,5,0),"")</f>
        <v/>
      </c>
      <c r="G4013" s="68" t="str">
        <f>IFERROR(VLOOKUP($B4013,APガラス性能一覧!$A$2:$M$6097,6,0),"")</f>
        <v/>
      </c>
      <c r="H4013" s="68" t="str">
        <f>IFERROR(VLOOKUP($B4013,APガラス性能一覧!$A$2:$M$6097,7,0),"")</f>
        <v/>
      </c>
      <c r="I4013" s="68" t="str">
        <f>IFERROR(VLOOKUP($B4013,APガラス性能一覧!$A$2:$M$6097,8,0),"")</f>
        <v/>
      </c>
      <c r="J4013" s="68" t="str">
        <f>IFERROR(VLOOKUP($B4013,APガラス性能一覧!$A$2:$M$6097,9,0),"")</f>
        <v/>
      </c>
      <c r="K4013" s="68" t="str">
        <f>IFERROR(VLOOKUP($B4013,APガラス性能一覧!$A$2:$M$6097,10,0),"")</f>
        <v/>
      </c>
      <c r="L4013" s="68" t="str">
        <f>IFERROR(VLOOKUP($B4013,APガラス性能一覧!$A$2:$M$6097,11,0),"")</f>
        <v/>
      </c>
      <c r="M4013" s="68" t="str">
        <f>IFERROR(VLOOKUP($B4013,APガラス性能一覧!$A$2:$M$6097,12,0),"")</f>
        <v/>
      </c>
      <c r="N4013" s="68" t="str">
        <f>IFERROR(VLOOKUP($B4013,APガラス性能一覧!$A$2:$M$6097,13,0),"")</f>
        <v/>
      </c>
    </row>
    <row r="4014" spans="2:14" x14ac:dyDescent="0.4">
      <c r="B4014" s="68" t="str">
        <f>IF($D$2="","",IF($E$2=0.65,IFERROR(IF(INDEX(APガラス性能一覧!A:A,MATCH(ROW(B4008),APガラス性能一覧!$O:$O,0))="","",INDEX(APガラス性能一覧!A:A,MATCH(ROW(B4008),APガラス性能一覧!$O:$O,0))),""),IFERROR(IF(INDEX(APガラス性能一覧!A:A,MATCH(ROW(B4008),APガラス性能一覧!$N:$N,0))="","",INDEX(APガラス性能一覧!A:A,MATCH(ROW(B4008),APガラス性能一覧!$N:$N,0))),"")))</f>
        <v/>
      </c>
      <c r="C4014" s="68" t="str">
        <f>IFERROR(VLOOKUP($B4014,APガラス性能一覧!$A$2:$M$6097,2,0),"")</f>
        <v/>
      </c>
      <c r="D4014" s="68" t="str">
        <f>IFERROR(VLOOKUP($B4014,APガラス性能一覧!$A$2:$M$6097,3,0),"")</f>
        <v/>
      </c>
      <c r="E4014" s="68" t="str">
        <f>IFERROR(VLOOKUP($B4014,APガラス性能一覧!$A$2:$M$6097,4,0),"")</f>
        <v/>
      </c>
      <c r="F4014" s="68" t="str">
        <f>IFERROR(VLOOKUP($B4014,APガラス性能一覧!$A$2:$M$6097,5,0),"")</f>
        <v/>
      </c>
      <c r="G4014" s="68" t="str">
        <f>IFERROR(VLOOKUP($B4014,APガラス性能一覧!$A$2:$M$6097,6,0),"")</f>
        <v/>
      </c>
      <c r="H4014" s="68" t="str">
        <f>IFERROR(VLOOKUP($B4014,APガラス性能一覧!$A$2:$M$6097,7,0),"")</f>
        <v/>
      </c>
      <c r="I4014" s="68" t="str">
        <f>IFERROR(VLOOKUP($B4014,APガラス性能一覧!$A$2:$M$6097,8,0),"")</f>
        <v/>
      </c>
      <c r="J4014" s="68" t="str">
        <f>IFERROR(VLOOKUP($B4014,APガラス性能一覧!$A$2:$M$6097,9,0),"")</f>
        <v/>
      </c>
      <c r="K4014" s="68" t="str">
        <f>IFERROR(VLOOKUP($B4014,APガラス性能一覧!$A$2:$M$6097,10,0),"")</f>
        <v/>
      </c>
      <c r="L4014" s="68" t="str">
        <f>IFERROR(VLOOKUP($B4014,APガラス性能一覧!$A$2:$M$6097,11,0),"")</f>
        <v/>
      </c>
      <c r="M4014" s="68" t="str">
        <f>IFERROR(VLOOKUP($B4014,APガラス性能一覧!$A$2:$M$6097,12,0),"")</f>
        <v/>
      </c>
      <c r="N4014" s="68" t="str">
        <f>IFERROR(VLOOKUP($B4014,APガラス性能一覧!$A$2:$M$6097,13,0),"")</f>
        <v/>
      </c>
    </row>
    <row r="4015" spans="2:14" x14ac:dyDescent="0.4">
      <c r="B4015" s="68" t="str">
        <f>IF($D$2="","",IF($E$2=0.65,IFERROR(IF(INDEX(APガラス性能一覧!A:A,MATCH(ROW(B4009),APガラス性能一覧!$O:$O,0))="","",INDEX(APガラス性能一覧!A:A,MATCH(ROW(B4009),APガラス性能一覧!$O:$O,0))),""),IFERROR(IF(INDEX(APガラス性能一覧!A:A,MATCH(ROW(B4009),APガラス性能一覧!$N:$N,0))="","",INDEX(APガラス性能一覧!A:A,MATCH(ROW(B4009),APガラス性能一覧!$N:$N,0))),"")))</f>
        <v/>
      </c>
      <c r="C4015" s="68" t="str">
        <f>IFERROR(VLOOKUP($B4015,APガラス性能一覧!$A$2:$M$6097,2,0),"")</f>
        <v/>
      </c>
      <c r="D4015" s="68" t="str">
        <f>IFERROR(VLOOKUP($B4015,APガラス性能一覧!$A$2:$M$6097,3,0),"")</f>
        <v/>
      </c>
      <c r="E4015" s="68" t="str">
        <f>IFERROR(VLOOKUP($B4015,APガラス性能一覧!$A$2:$M$6097,4,0),"")</f>
        <v/>
      </c>
      <c r="F4015" s="68" t="str">
        <f>IFERROR(VLOOKUP($B4015,APガラス性能一覧!$A$2:$M$6097,5,0),"")</f>
        <v/>
      </c>
      <c r="G4015" s="68" t="str">
        <f>IFERROR(VLOOKUP($B4015,APガラス性能一覧!$A$2:$M$6097,6,0),"")</f>
        <v/>
      </c>
      <c r="H4015" s="68" t="str">
        <f>IFERROR(VLOOKUP($B4015,APガラス性能一覧!$A$2:$M$6097,7,0),"")</f>
        <v/>
      </c>
      <c r="I4015" s="68" t="str">
        <f>IFERROR(VLOOKUP($B4015,APガラス性能一覧!$A$2:$M$6097,8,0),"")</f>
        <v/>
      </c>
      <c r="J4015" s="68" t="str">
        <f>IFERROR(VLOOKUP($B4015,APガラス性能一覧!$A$2:$M$6097,9,0),"")</f>
        <v/>
      </c>
      <c r="K4015" s="68" t="str">
        <f>IFERROR(VLOOKUP($B4015,APガラス性能一覧!$A$2:$M$6097,10,0),"")</f>
        <v/>
      </c>
      <c r="L4015" s="68" t="str">
        <f>IFERROR(VLOOKUP($B4015,APガラス性能一覧!$A$2:$M$6097,11,0),"")</f>
        <v/>
      </c>
      <c r="M4015" s="68" t="str">
        <f>IFERROR(VLOOKUP($B4015,APガラス性能一覧!$A$2:$M$6097,12,0),"")</f>
        <v/>
      </c>
      <c r="N4015" s="68" t="str">
        <f>IFERROR(VLOOKUP($B4015,APガラス性能一覧!$A$2:$M$6097,13,0),"")</f>
        <v/>
      </c>
    </row>
    <row r="4016" spans="2:14" x14ac:dyDescent="0.4">
      <c r="B4016" s="68" t="str">
        <f>IF($D$2="","",IF($E$2=0.65,IFERROR(IF(INDEX(APガラス性能一覧!A:A,MATCH(ROW(B4010),APガラス性能一覧!$O:$O,0))="","",INDEX(APガラス性能一覧!A:A,MATCH(ROW(B4010),APガラス性能一覧!$O:$O,0))),""),IFERROR(IF(INDEX(APガラス性能一覧!A:A,MATCH(ROW(B4010),APガラス性能一覧!$N:$N,0))="","",INDEX(APガラス性能一覧!A:A,MATCH(ROW(B4010),APガラス性能一覧!$N:$N,0))),"")))</f>
        <v/>
      </c>
      <c r="C4016" s="68" t="str">
        <f>IFERROR(VLOOKUP($B4016,APガラス性能一覧!$A$2:$M$6097,2,0),"")</f>
        <v/>
      </c>
      <c r="D4016" s="68" t="str">
        <f>IFERROR(VLOOKUP($B4016,APガラス性能一覧!$A$2:$M$6097,3,0),"")</f>
        <v/>
      </c>
      <c r="E4016" s="68" t="str">
        <f>IFERROR(VLOOKUP($B4016,APガラス性能一覧!$A$2:$M$6097,4,0),"")</f>
        <v/>
      </c>
      <c r="F4016" s="68" t="str">
        <f>IFERROR(VLOOKUP($B4016,APガラス性能一覧!$A$2:$M$6097,5,0),"")</f>
        <v/>
      </c>
      <c r="G4016" s="68" t="str">
        <f>IFERROR(VLOOKUP($B4016,APガラス性能一覧!$A$2:$M$6097,6,0),"")</f>
        <v/>
      </c>
      <c r="H4016" s="68" t="str">
        <f>IFERROR(VLOOKUP($B4016,APガラス性能一覧!$A$2:$M$6097,7,0),"")</f>
        <v/>
      </c>
      <c r="I4016" s="68" t="str">
        <f>IFERROR(VLOOKUP($B4016,APガラス性能一覧!$A$2:$M$6097,8,0),"")</f>
        <v/>
      </c>
      <c r="J4016" s="68" t="str">
        <f>IFERROR(VLOOKUP($B4016,APガラス性能一覧!$A$2:$M$6097,9,0),"")</f>
        <v/>
      </c>
      <c r="K4016" s="68" t="str">
        <f>IFERROR(VLOOKUP($B4016,APガラス性能一覧!$A$2:$M$6097,10,0),"")</f>
        <v/>
      </c>
      <c r="L4016" s="68" t="str">
        <f>IFERROR(VLOOKUP($B4016,APガラス性能一覧!$A$2:$M$6097,11,0),"")</f>
        <v/>
      </c>
      <c r="M4016" s="68" t="str">
        <f>IFERROR(VLOOKUP($B4016,APガラス性能一覧!$A$2:$M$6097,12,0),"")</f>
        <v/>
      </c>
      <c r="N4016" s="68" t="str">
        <f>IFERROR(VLOOKUP($B4016,APガラス性能一覧!$A$2:$M$6097,13,0),"")</f>
        <v/>
      </c>
    </row>
    <row r="4017" spans="2:14" x14ac:dyDescent="0.4">
      <c r="B4017" s="68" t="str">
        <f>IF($D$2="","",IF($E$2=0.65,IFERROR(IF(INDEX(APガラス性能一覧!A:A,MATCH(ROW(B4011),APガラス性能一覧!$O:$O,0))="","",INDEX(APガラス性能一覧!A:A,MATCH(ROW(B4011),APガラス性能一覧!$O:$O,0))),""),IFERROR(IF(INDEX(APガラス性能一覧!A:A,MATCH(ROW(B4011),APガラス性能一覧!$N:$N,0))="","",INDEX(APガラス性能一覧!A:A,MATCH(ROW(B4011),APガラス性能一覧!$N:$N,0))),"")))</f>
        <v/>
      </c>
      <c r="C4017" s="68" t="str">
        <f>IFERROR(VLOOKUP($B4017,APガラス性能一覧!$A$2:$M$6097,2,0),"")</f>
        <v/>
      </c>
      <c r="D4017" s="68" t="str">
        <f>IFERROR(VLOOKUP($B4017,APガラス性能一覧!$A$2:$M$6097,3,0),"")</f>
        <v/>
      </c>
      <c r="E4017" s="68" t="str">
        <f>IFERROR(VLOOKUP($B4017,APガラス性能一覧!$A$2:$M$6097,4,0),"")</f>
        <v/>
      </c>
      <c r="F4017" s="68" t="str">
        <f>IFERROR(VLOOKUP($B4017,APガラス性能一覧!$A$2:$M$6097,5,0),"")</f>
        <v/>
      </c>
      <c r="G4017" s="68" t="str">
        <f>IFERROR(VLOOKUP($B4017,APガラス性能一覧!$A$2:$M$6097,6,0),"")</f>
        <v/>
      </c>
      <c r="H4017" s="68" t="str">
        <f>IFERROR(VLOOKUP($B4017,APガラス性能一覧!$A$2:$M$6097,7,0),"")</f>
        <v/>
      </c>
      <c r="I4017" s="68" t="str">
        <f>IFERROR(VLOOKUP($B4017,APガラス性能一覧!$A$2:$M$6097,8,0),"")</f>
        <v/>
      </c>
      <c r="J4017" s="68" t="str">
        <f>IFERROR(VLOOKUP($B4017,APガラス性能一覧!$A$2:$M$6097,9,0),"")</f>
        <v/>
      </c>
      <c r="K4017" s="68" t="str">
        <f>IFERROR(VLOOKUP($B4017,APガラス性能一覧!$A$2:$M$6097,10,0),"")</f>
        <v/>
      </c>
      <c r="L4017" s="68" t="str">
        <f>IFERROR(VLOOKUP($B4017,APガラス性能一覧!$A$2:$M$6097,11,0),"")</f>
        <v/>
      </c>
      <c r="M4017" s="68" t="str">
        <f>IFERROR(VLOOKUP($B4017,APガラス性能一覧!$A$2:$M$6097,12,0),"")</f>
        <v/>
      </c>
      <c r="N4017" s="68" t="str">
        <f>IFERROR(VLOOKUP($B4017,APガラス性能一覧!$A$2:$M$6097,13,0),"")</f>
        <v/>
      </c>
    </row>
    <row r="4018" spans="2:14" x14ac:dyDescent="0.4">
      <c r="B4018" s="68" t="str">
        <f>IF($D$2="","",IF($E$2=0.65,IFERROR(IF(INDEX(APガラス性能一覧!A:A,MATCH(ROW(B4012),APガラス性能一覧!$O:$O,0))="","",INDEX(APガラス性能一覧!A:A,MATCH(ROW(B4012),APガラス性能一覧!$O:$O,0))),""),IFERROR(IF(INDEX(APガラス性能一覧!A:A,MATCH(ROW(B4012),APガラス性能一覧!$N:$N,0))="","",INDEX(APガラス性能一覧!A:A,MATCH(ROW(B4012),APガラス性能一覧!$N:$N,0))),"")))</f>
        <v/>
      </c>
      <c r="C4018" s="68" t="str">
        <f>IFERROR(VLOOKUP($B4018,APガラス性能一覧!$A$2:$M$6097,2,0),"")</f>
        <v/>
      </c>
      <c r="D4018" s="68" t="str">
        <f>IFERROR(VLOOKUP($B4018,APガラス性能一覧!$A$2:$M$6097,3,0),"")</f>
        <v/>
      </c>
      <c r="E4018" s="68" t="str">
        <f>IFERROR(VLOOKUP($B4018,APガラス性能一覧!$A$2:$M$6097,4,0),"")</f>
        <v/>
      </c>
      <c r="F4018" s="68" t="str">
        <f>IFERROR(VLOOKUP($B4018,APガラス性能一覧!$A$2:$M$6097,5,0),"")</f>
        <v/>
      </c>
      <c r="G4018" s="68" t="str">
        <f>IFERROR(VLOOKUP($B4018,APガラス性能一覧!$A$2:$M$6097,6,0),"")</f>
        <v/>
      </c>
      <c r="H4018" s="68" t="str">
        <f>IFERROR(VLOOKUP($B4018,APガラス性能一覧!$A$2:$M$6097,7,0),"")</f>
        <v/>
      </c>
      <c r="I4018" s="68" t="str">
        <f>IFERROR(VLOOKUP($B4018,APガラス性能一覧!$A$2:$M$6097,8,0),"")</f>
        <v/>
      </c>
      <c r="J4018" s="68" t="str">
        <f>IFERROR(VLOOKUP($B4018,APガラス性能一覧!$A$2:$M$6097,9,0),"")</f>
        <v/>
      </c>
      <c r="K4018" s="68" t="str">
        <f>IFERROR(VLOOKUP($B4018,APガラス性能一覧!$A$2:$M$6097,10,0),"")</f>
        <v/>
      </c>
      <c r="L4018" s="68" t="str">
        <f>IFERROR(VLOOKUP($B4018,APガラス性能一覧!$A$2:$M$6097,11,0),"")</f>
        <v/>
      </c>
      <c r="M4018" s="68" t="str">
        <f>IFERROR(VLOOKUP($B4018,APガラス性能一覧!$A$2:$M$6097,12,0),"")</f>
        <v/>
      </c>
      <c r="N4018" s="68" t="str">
        <f>IFERROR(VLOOKUP($B4018,APガラス性能一覧!$A$2:$M$6097,13,0),"")</f>
        <v/>
      </c>
    </row>
    <row r="4019" spans="2:14" x14ac:dyDescent="0.4">
      <c r="B4019" s="68" t="str">
        <f>IF($D$2="","",IF($E$2=0.65,IFERROR(IF(INDEX(APガラス性能一覧!A:A,MATCH(ROW(B4013),APガラス性能一覧!$O:$O,0))="","",INDEX(APガラス性能一覧!A:A,MATCH(ROW(B4013),APガラス性能一覧!$O:$O,0))),""),IFERROR(IF(INDEX(APガラス性能一覧!A:A,MATCH(ROW(B4013),APガラス性能一覧!$N:$N,0))="","",INDEX(APガラス性能一覧!A:A,MATCH(ROW(B4013),APガラス性能一覧!$N:$N,0))),"")))</f>
        <v/>
      </c>
      <c r="C4019" s="68" t="str">
        <f>IFERROR(VLOOKUP($B4019,APガラス性能一覧!$A$2:$M$6097,2,0),"")</f>
        <v/>
      </c>
      <c r="D4019" s="68" t="str">
        <f>IFERROR(VLOOKUP($B4019,APガラス性能一覧!$A$2:$M$6097,3,0),"")</f>
        <v/>
      </c>
      <c r="E4019" s="68" t="str">
        <f>IFERROR(VLOOKUP($B4019,APガラス性能一覧!$A$2:$M$6097,4,0),"")</f>
        <v/>
      </c>
      <c r="F4019" s="68" t="str">
        <f>IFERROR(VLOOKUP($B4019,APガラス性能一覧!$A$2:$M$6097,5,0),"")</f>
        <v/>
      </c>
      <c r="G4019" s="68" t="str">
        <f>IFERROR(VLOOKUP($B4019,APガラス性能一覧!$A$2:$M$6097,6,0),"")</f>
        <v/>
      </c>
      <c r="H4019" s="68" t="str">
        <f>IFERROR(VLOOKUP($B4019,APガラス性能一覧!$A$2:$M$6097,7,0),"")</f>
        <v/>
      </c>
      <c r="I4019" s="68" t="str">
        <f>IFERROR(VLOOKUP($B4019,APガラス性能一覧!$A$2:$M$6097,8,0),"")</f>
        <v/>
      </c>
      <c r="J4019" s="68" t="str">
        <f>IFERROR(VLOOKUP($B4019,APガラス性能一覧!$A$2:$M$6097,9,0),"")</f>
        <v/>
      </c>
      <c r="K4019" s="68" t="str">
        <f>IFERROR(VLOOKUP($B4019,APガラス性能一覧!$A$2:$M$6097,10,0),"")</f>
        <v/>
      </c>
      <c r="L4019" s="68" t="str">
        <f>IFERROR(VLOOKUP($B4019,APガラス性能一覧!$A$2:$M$6097,11,0),"")</f>
        <v/>
      </c>
      <c r="M4019" s="68" t="str">
        <f>IFERROR(VLOOKUP($B4019,APガラス性能一覧!$A$2:$M$6097,12,0),"")</f>
        <v/>
      </c>
      <c r="N4019" s="68" t="str">
        <f>IFERROR(VLOOKUP($B4019,APガラス性能一覧!$A$2:$M$6097,13,0),"")</f>
        <v/>
      </c>
    </row>
    <row r="4020" spans="2:14" x14ac:dyDescent="0.4">
      <c r="B4020" s="68" t="str">
        <f>IF($D$2="","",IF($E$2=0.65,IFERROR(IF(INDEX(APガラス性能一覧!A:A,MATCH(ROW(B4014),APガラス性能一覧!$O:$O,0))="","",INDEX(APガラス性能一覧!A:A,MATCH(ROW(B4014),APガラス性能一覧!$O:$O,0))),""),IFERROR(IF(INDEX(APガラス性能一覧!A:A,MATCH(ROW(B4014),APガラス性能一覧!$N:$N,0))="","",INDEX(APガラス性能一覧!A:A,MATCH(ROW(B4014),APガラス性能一覧!$N:$N,0))),"")))</f>
        <v/>
      </c>
      <c r="C4020" s="68" t="str">
        <f>IFERROR(VLOOKUP($B4020,APガラス性能一覧!$A$2:$M$6097,2,0),"")</f>
        <v/>
      </c>
      <c r="D4020" s="68" t="str">
        <f>IFERROR(VLOOKUP($B4020,APガラス性能一覧!$A$2:$M$6097,3,0),"")</f>
        <v/>
      </c>
      <c r="E4020" s="68" t="str">
        <f>IFERROR(VLOOKUP($B4020,APガラス性能一覧!$A$2:$M$6097,4,0),"")</f>
        <v/>
      </c>
      <c r="F4020" s="68" t="str">
        <f>IFERROR(VLOOKUP($B4020,APガラス性能一覧!$A$2:$M$6097,5,0),"")</f>
        <v/>
      </c>
      <c r="G4020" s="68" t="str">
        <f>IFERROR(VLOOKUP($B4020,APガラス性能一覧!$A$2:$M$6097,6,0),"")</f>
        <v/>
      </c>
      <c r="H4020" s="68" t="str">
        <f>IFERROR(VLOOKUP($B4020,APガラス性能一覧!$A$2:$M$6097,7,0),"")</f>
        <v/>
      </c>
      <c r="I4020" s="68" t="str">
        <f>IFERROR(VLOOKUP($B4020,APガラス性能一覧!$A$2:$M$6097,8,0),"")</f>
        <v/>
      </c>
      <c r="J4020" s="68" t="str">
        <f>IFERROR(VLOOKUP($B4020,APガラス性能一覧!$A$2:$M$6097,9,0),"")</f>
        <v/>
      </c>
      <c r="K4020" s="68" t="str">
        <f>IFERROR(VLOOKUP($B4020,APガラス性能一覧!$A$2:$M$6097,10,0),"")</f>
        <v/>
      </c>
      <c r="L4020" s="68" t="str">
        <f>IFERROR(VLOOKUP($B4020,APガラス性能一覧!$A$2:$M$6097,11,0),"")</f>
        <v/>
      </c>
      <c r="M4020" s="68" t="str">
        <f>IFERROR(VLOOKUP($B4020,APガラス性能一覧!$A$2:$M$6097,12,0),"")</f>
        <v/>
      </c>
      <c r="N4020" s="68" t="str">
        <f>IFERROR(VLOOKUP($B4020,APガラス性能一覧!$A$2:$M$6097,13,0),"")</f>
        <v/>
      </c>
    </row>
    <row r="4021" spans="2:14" x14ac:dyDescent="0.4">
      <c r="B4021" s="68" t="str">
        <f>IF($D$2="","",IF($E$2=0.65,IFERROR(IF(INDEX(APガラス性能一覧!A:A,MATCH(ROW(B4015),APガラス性能一覧!$O:$O,0))="","",INDEX(APガラス性能一覧!A:A,MATCH(ROW(B4015),APガラス性能一覧!$O:$O,0))),""),IFERROR(IF(INDEX(APガラス性能一覧!A:A,MATCH(ROW(B4015),APガラス性能一覧!$N:$N,0))="","",INDEX(APガラス性能一覧!A:A,MATCH(ROW(B4015),APガラス性能一覧!$N:$N,0))),"")))</f>
        <v/>
      </c>
      <c r="C4021" s="68" t="str">
        <f>IFERROR(VLOOKUP($B4021,APガラス性能一覧!$A$2:$M$6097,2,0),"")</f>
        <v/>
      </c>
      <c r="D4021" s="68" t="str">
        <f>IFERROR(VLOOKUP($B4021,APガラス性能一覧!$A$2:$M$6097,3,0),"")</f>
        <v/>
      </c>
      <c r="E4021" s="68" t="str">
        <f>IFERROR(VLOOKUP($B4021,APガラス性能一覧!$A$2:$M$6097,4,0),"")</f>
        <v/>
      </c>
      <c r="F4021" s="68" t="str">
        <f>IFERROR(VLOOKUP($B4021,APガラス性能一覧!$A$2:$M$6097,5,0),"")</f>
        <v/>
      </c>
      <c r="G4021" s="68" t="str">
        <f>IFERROR(VLOOKUP($B4021,APガラス性能一覧!$A$2:$M$6097,6,0),"")</f>
        <v/>
      </c>
      <c r="H4021" s="68" t="str">
        <f>IFERROR(VLOOKUP($B4021,APガラス性能一覧!$A$2:$M$6097,7,0),"")</f>
        <v/>
      </c>
      <c r="I4021" s="68" t="str">
        <f>IFERROR(VLOOKUP($B4021,APガラス性能一覧!$A$2:$M$6097,8,0),"")</f>
        <v/>
      </c>
      <c r="J4021" s="68" t="str">
        <f>IFERROR(VLOOKUP($B4021,APガラス性能一覧!$A$2:$M$6097,9,0),"")</f>
        <v/>
      </c>
      <c r="K4021" s="68" t="str">
        <f>IFERROR(VLOOKUP($B4021,APガラス性能一覧!$A$2:$M$6097,10,0),"")</f>
        <v/>
      </c>
      <c r="L4021" s="68" t="str">
        <f>IFERROR(VLOOKUP($B4021,APガラス性能一覧!$A$2:$M$6097,11,0),"")</f>
        <v/>
      </c>
      <c r="M4021" s="68" t="str">
        <f>IFERROR(VLOOKUP($B4021,APガラス性能一覧!$A$2:$M$6097,12,0),"")</f>
        <v/>
      </c>
      <c r="N4021" s="68" t="str">
        <f>IFERROR(VLOOKUP($B4021,APガラス性能一覧!$A$2:$M$6097,13,0),"")</f>
        <v/>
      </c>
    </row>
    <row r="4022" spans="2:14" x14ac:dyDescent="0.4">
      <c r="B4022" s="68" t="str">
        <f>IF($D$2="","",IF($E$2=0.65,IFERROR(IF(INDEX(APガラス性能一覧!A:A,MATCH(ROW(B4016),APガラス性能一覧!$O:$O,0))="","",INDEX(APガラス性能一覧!A:A,MATCH(ROW(B4016),APガラス性能一覧!$O:$O,0))),""),IFERROR(IF(INDEX(APガラス性能一覧!A:A,MATCH(ROW(B4016),APガラス性能一覧!$N:$N,0))="","",INDEX(APガラス性能一覧!A:A,MATCH(ROW(B4016),APガラス性能一覧!$N:$N,0))),"")))</f>
        <v/>
      </c>
      <c r="C4022" s="68" t="str">
        <f>IFERROR(VLOOKUP($B4022,APガラス性能一覧!$A$2:$M$6097,2,0),"")</f>
        <v/>
      </c>
      <c r="D4022" s="68" t="str">
        <f>IFERROR(VLOOKUP($B4022,APガラス性能一覧!$A$2:$M$6097,3,0),"")</f>
        <v/>
      </c>
      <c r="E4022" s="68" t="str">
        <f>IFERROR(VLOOKUP($B4022,APガラス性能一覧!$A$2:$M$6097,4,0),"")</f>
        <v/>
      </c>
      <c r="F4022" s="68" t="str">
        <f>IFERROR(VLOOKUP($B4022,APガラス性能一覧!$A$2:$M$6097,5,0),"")</f>
        <v/>
      </c>
      <c r="G4022" s="68" t="str">
        <f>IFERROR(VLOOKUP($B4022,APガラス性能一覧!$A$2:$M$6097,6,0),"")</f>
        <v/>
      </c>
      <c r="H4022" s="68" t="str">
        <f>IFERROR(VLOOKUP($B4022,APガラス性能一覧!$A$2:$M$6097,7,0),"")</f>
        <v/>
      </c>
      <c r="I4022" s="68" t="str">
        <f>IFERROR(VLOOKUP($B4022,APガラス性能一覧!$A$2:$M$6097,8,0),"")</f>
        <v/>
      </c>
      <c r="J4022" s="68" t="str">
        <f>IFERROR(VLOOKUP($B4022,APガラス性能一覧!$A$2:$M$6097,9,0),"")</f>
        <v/>
      </c>
      <c r="K4022" s="68" t="str">
        <f>IFERROR(VLOOKUP($B4022,APガラス性能一覧!$A$2:$M$6097,10,0),"")</f>
        <v/>
      </c>
      <c r="L4022" s="68" t="str">
        <f>IFERROR(VLOOKUP($B4022,APガラス性能一覧!$A$2:$M$6097,11,0),"")</f>
        <v/>
      </c>
      <c r="M4022" s="68" t="str">
        <f>IFERROR(VLOOKUP($B4022,APガラス性能一覧!$A$2:$M$6097,12,0),"")</f>
        <v/>
      </c>
      <c r="N4022" s="68" t="str">
        <f>IFERROR(VLOOKUP($B4022,APガラス性能一覧!$A$2:$M$6097,13,0),"")</f>
        <v/>
      </c>
    </row>
    <row r="4023" spans="2:14" x14ac:dyDescent="0.4">
      <c r="B4023" s="68" t="str">
        <f>IF($D$2="","",IF($E$2=0.65,IFERROR(IF(INDEX(APガラス性能一覧!A:A,MATCH(ROW(B4017),APガラス性能一覧!$O:$O,0))="","",INDEX(APガラス性能一覧!A:A,MATCH(ROW(B4017),APガラス性能一覧!$O:$O,0))),""),IFERROR(IF(INDEX(APガラス性能一覧!A:A,MATCH(ROW(B4017),APガラス性能一覧!$N:$N,0))="","",INDEX(APガラス性能一覧!A:A,MATCH(ROW(B4017),APガラス性能一覧!$N:$N,0))),"")))</f>
        <v/>
      </c>
      <c r="C4023" s="68" t="str">
        <f>IFERROR(VLOOKUP($B4023,APガラス性能一覧!$A$2:$M$6097,2,0),"")</f>
        <v/>
      </c>
      <c r="D4023" s="68" t="str">
        <f>IFERROR(VLOOKUP($B4023,APガラス性能一覧!$A$2:$M$6097,3,0),"")</f>
        <v/>
      </c>
      <c r="E4023" s="68" t="str">
        <f>IFERROR(VLOOKUP($B4023,APガラス性能一覧!$A$2:$M$6097,4,0),"")</f>
        <v/>
      </c>
      <c r="F4023" s="68" t="str">
        <f>IFERROR(VLOOKUP($B4023,APガラス性能一覧!$A$2:$M$6097,5,0),"")</f>
        <v/>
      </c>
      <c r="G4023" s="68" t="str">
        <f>IFERROR(VLOOKUP($B4023,APガラス性能一覧!$A$2:$M$6097,6,0),"")</f>
        <v/>
      </c>
      <c r="H4023" s="68" t="str">
        <f>IFERROR(VLOOKUP($B4023,APガラス性能一覧!$A$2:$M$6097,7,0),"")</f>
        <v/>
      </c>
      <c r="I4023" s="68" t="str">
        <f>IFERROR(VLOOKUP($B4023,APガラス性能一覧!$A$2:$M$6097,8,0),"")</f>
        <v/>
      </c>
      <c r="J4023" s="68" t="str">
        <f>IFERROR(VLOOKUP($B4023,APガラス性能一覧!$A$2:$M$6097,9,0),"")</f>
        <v/>
      </c>
      <c r="K4023" s="68" t="str">
        <f>IFERROR(VLOOKUP($B4023,APガラス性能一覧!$A$2:$M$6097,10,0),"")</f>
        <v/>
      </c>
      <c r="L4023" s="68" t="str">
        <f>IFERROR(VLOOKUP($B4023,APガラス性能一覧!$A$2:$M$6097,11,0),"")</f>
        <v/>
      </c>
      <c r="M4023" s="68" t="str">
        <f>IFERROR(VLOOKUP($B4023,APガラス性能一覧!$A$2:$M$6097,12,0),"")</f>
        <v/>
      </c>
      <c r="N4023" s="68" t="str">
        <f>IFERROR(VLOOKUP($B4023,APガラス性能一覧!$A$2:$M$6097,13,0),"")</f>
        <v/>
      </c>
    </row>
    <row r="4024" spans="2:14" x14ac:dyDescent="0.4">
      <c r="B4024" s="68" t="str">
        <f>IF($D$2="","",IF($E$2=0.65,IFERROR(IF(INDEX(APガラス性能一覧!A:A,MATCH(ROW(B4018),APガラス性能一覧!$O:$O,0))="","",INDEX(APガラス性能一覧!A:A,MATCH(ROW(B4018),APガラス性能一覧!$O:$O,0))),""),IFERROR(IF(INDEX(APガラス性能一覧!A:A,MATCH(ROW(B4018),APガラス性能一覧!$N:$N,0))="","",INDEX(APガラス性能一覧!A:A,MATCH(ROW(B4018),APガラス性能一覧!$N:$N,0))),"")))</f>
        <v/>
      </c>
      <c r="C4024" s="68" t="str">
        <f>IFERROR(VLOOKUP($B4024,APガラス性能一覧!$A$2:$M$6097,2,0),"")</f>
        <v/>
      </c>
      <c r="D4024" s="68" t="str">
        <f>IFERROR(VLOOKUP($B4024,APガラス性能一覧!$A$2:$M$6097,3,0),"")</f>
        <v/>
      </c>
      <c r="E4024" s="68" t="str">
        <f>IFERROR(VLOOKUP($B4024,APガラス性能一覧!$A$2:$M$6097,4,0),"")</f>
        <v/>
      </c>
      <c r="F4024" s="68" t="str">
        <f>IFERROR(VLOOKUP($B4024,APガラス性能一覧!$A$2:$M$6097,5,0),"")</f>
        <v/>
      </c>
      <c r="G4024" s="68" t="str">
        <f>IFERROR(VLOOKUP($B4024,APガラス性能一覧!$A$2:$M$6097,6,0),"")</f>
        <v/>
      </c>
      <c r="H4024" s="68" t="str">
        <f>IFERROR(VLOOKUP($B4024,APガラス性能一覧!$A$2:$M$6097,7,0),"")</f>
        <v/>
      </c>
      <c r="I4024" s="68" t="str">
        <f>IFERROR(VLOOKUP($B4024,APガラス性能一覧!$A$2:$M$6097,8,0),"")</f>
        <v/>
      </c>
      <c r="J4024" s="68" t="str">
        <f>IFERROR(VLOOKUP($B4024,APガラス性能一覧!$A$2:$M$6097,9,0),"")</f>
        <v/>
      </c>
      <c r="K4024" s="68" t="str">
        <f>IFERROR(VLOOKUP($B4024,APガラス性能一覧!$A$2:$M$6097,10,0),"")</f>
        <v/>
      </c>
      <c r="L4024" s="68" t="str">
        <f>IFERROR(VLOOKUP($B4024,APガラス性能一覧!$A$2:$M$6097,11,0),"")</f>
        <v/>
      </c>
      <c r="M4024" s="68" t="str">
        <f>IFERROR(VLOOKUP($B4024,APガラス性能一覧!$A$2:$M$6097,12,0),"")</f>
        <v/>
      </c>
      <c r="N4024" s="68" t="str">
        <f>IFERROR(VLOOKUP($B4024,APガラス性能一覧!$A$2:$M$6097,13,0),"")</f>
        <v/>
      </c>
    </row>
    <row r="4025" spans="2:14" x14ac:dyDescent="0.4">
      <c r="B4025" s="68" t="str">
        <f>IF($D$2="","",IF($E$2=0.65,IFERROR(IF(INDEX(APガラス性能一覧!A:A,MATCH(ROW(B4019),APガラス性能一覧!$O:$O,0))="","",INDEX(APガラス性能一覧!A:A,MATCH(ROW(B4019),APガラス性能一覧!$O:$O,0))),""),IFERROR(IF(INDEX(APガラス性能一覧!A:A,MATCH(ROW(B4019),APガラス性能一覧!$N:$N,0))="","",INDEX(APガラス性能一覧!A:A,MATCH(ROW(B4019),APガラス性能一覧!$N:$N,0))),"")))</f>
        <v/>
      </c>
      <c r="C4025" s="68" t="str">
        <f>IFERROR(VLOOKUP($B4025,APガラス性能一覧!$A$2:$M$6097,2,0),"")</f>
        <v/>
      </c>
      <c r="D4025" s="68" t="str">
        <f>IFERROR(VLOOKUP($B4025,APガラス性能一覧!$A$2:$M$6097,3,0),"")</f>
        <v/>
      </c>
      <c r="E4025" s="68" t="str">
        <f>IFERROR(VLOOKUP($B4025,APガラス性能一覧!$A$2:$M$6097,4,0),"")</f>
        <v/>
      </c>
      <c r="F4025" s="68" t="str">
        <f>IFERROR(VLOOKUP($B4025,APガラス性能一覧!$A$2:$M$6097,5,0),"")</f>
        <v/>
      </c>
      <c r="G4025" s="68" t="str">
        <f>IFERROR(VLOOKUP($B4025,APガラス性能一覧!$A$2:$M$6097,6,0),"")</f>
        <v/>
      </c>
      <c r="H4025" s="68" t="str">
        <f>IFERROR(VLOOKUP($B4025,APガラス性能一覧!$A$2:$M$6097,7,0),"")</f>
        <v/>
      </c>
      <c r="I4025" s="68" t="str">
        <f>IFERROR(VLOOKUP($B4025,APガラス性能一覧!$A$2:$M$6097,8,0),"")</f>
        <v/>
      </c>
      <c r="J4025" s="68" t="str">
        <f>IFERROR(VLOOKUP($B4025,APガラス性能一覧!$A$2:$M$6097,9,0),"")</f>
        <v/>
      </c>
      <c r="K4025" s="68" t="str">
        <f>IFERROR(VLOOKUP($B4025,APガラス性能一覧!$A$2:$M$6097,10,0),"")</f>
        <v/>
      </c>
      <c r="L4025" s="68" t="str">
        <f>IFERROR(VLOOKUP($B4025,APガラス性能一覧!$A$2:$M$6097,11,0),"")</f>
        <v/>
      </c>
      <c r="M4025" s="68" t="str">
        <f>IFERROR(VLOOKUP($B4025,APガラス性能一覧!$A$2:$M$6097,12,0),"")</f>
        <v/>
      </c>
      <c r="N4025" s="68" t="str">
        <f>IFERROR(VLOOKUP($B4025,APガラス性能一覧!$A$2:$M$6097,13,0),"")</f>
        <v/>
      </c>
    </row>
    <row r="4026" spans="2:14" x14ac:dyDescent="0.4">
      <c r="B4026" s="68" t="str">
        <f>IF($D$2="","",IF($E$2=0.65,IFERROR(IF(INDEX(APガラス性能一覧!A:A,MATCH(ROW(B4020),APガラス性能一覧!$O:$O,0))="","",INDEX(APガラス性能一覧!A:A,MATCH(ROW(B4020),APガラス性能一覧!$O:$O,0))),""),IFERROR(IF(INDEX(APガラス性能一覧!A:A,MATCH(ROW(B4020),APガラス性能一覧!$N:$N,0))="","",INDEX(APガラス性能一覧!A:A,MATCH(ROW(B4020),APガラス性能一覧!$N:$N,0))),"")))</f>
        <v/>
      </c>
      <c r="C4026" s="68" t="str">
        <f>IFERROR(VLOOKUP($B4026,APガラス性能一覧!$A$2:$M$6097,2,0),"")</f>
        <v/>
      </c>
      <c r="D4026" s="68" t="str">
        <f>IFERROR(VLOOKUP($B4026,APガラス性能一覧!$A$2:$M$6097,3,0),"")</f>
        <v/>
      </c>
      <c r="E4026" s="68" t="str">
        <f>IFERROR(VLOOKUP($B4026,APガラス性能一覧!$A$2:$M$6097,4,0),"")</f>
        <v/>
      </c>
      <c r="F4026" s="68" t="str">
        <f>IFERROR(VLOOKUP($B4026,APガラス性能一覧!$A$2:$M$6097,5,0),"")</f>
        <v/>
      </c>
      <c r="G4026" s="68" t="str">
        <f>IFERROR(VLOOKUP($B4026,APガラス性能一覧!$A$2:$M$6097,6,0),"")</f>
        <v/>
      </c>
      <c r="H4026" s="68" t="str">
        <f>IFERROR(VLOOKUP($B4026,APガラス性能一覧!$A$2:$M$6097,7,0),"")</f>
        <v/>
      </c>
      <c r="I4026" s="68" t="str">
        <f>IFERROR(VLOOKUP($B4026,APガラス性能一覧!$A$2:$M$6097,8,0),"")</f>
        <v/>
      </c>
      <c r="J4026" s="68" t="str">
        <f>IFERROR(VLOOKUP($B4026,APガラス性能一覧!$A$2:$M$6097,9,0),"")</f>
        <v/>
      </c>
      <c r="K4026" s="68" t="str">
        <f>IFERROR(VLOOKUP($B4026,APガラス性能一覧!$A$2:$M$6097,10,0),"")</f>
        <v/>
      </c>
      <c r="L4026" s="68" t="str">
        <f>IFERROR(VLOOKUP($B4026,APガラス性能一覧!$A$2:$M$6097,11,0),"")</f>
        <v/>
      </c>
      <c r="M4026" s="68" t="str">
        <f>IFERROR(VLOOKUP($B4026,APガラス性能一覧!$A$2:$M$6097,12,0),"")</f>
        <v/>
      </c>
      <c r="N4026" s="68" t="str">
        <f>IFERROR(VLOOKUP($B4026,APガラス性能一覧!$A$2:$M$6097,13,0),"")</f>
        <v/>
      </c>
    </row>
    <row r="4027" spans="2:14" x14ac:dyDescent="0.4">
      <c r="B4027" s="68" t="str">
        <f>IF($D$2="","",IF($E$2=0.65,IFERROR(IF(INDEX(APガラス性能一覧!A:A,MATCH(ROW(B4021),APガラス性能一覧!$O:$O,0))="","",INDEX(APガラス性能一覧!A:A,MATCH(ROW(B4021),APガラス性能一覧!$O:$O,0))),""),IFERROR(IF(INDEX(APガラス性能一覧!A:A,MATCH(ROW(B4021),APガラス性能一覧!$N:$N,0))="","",INDEX(APガラス性能一覧!A:A,MATCH(ROW(B4021),APガラス性能一覧!$N:$N,0))),"")))</f>
        <v/>
      </c>
      <c r="C4027" s="68" t="str">
        <f>IFERROR(VLOOKUP($B4027,APガラス性能一覧!$A$2:$M$6097,2,0),"")</f>
        <v/>
      </c>
      <c r="D4027" s="68" t="str">
        <f>IFERROR(VLOOKUP($B4027,APガラス性能一覧!$A$2:$M$6097,3,0),"")</f>
        <v/>
      </c>
      <c r="E4027" s="68" t="str">
        <f>IFERROR(VLOOKUP($B4027,APガラス性能一覧!$A$2:$M$6097,4,0),"")</f>
        <v/>
      </c>
      <c r="F4027" s="68" t="str">
        <f>IFERROR(VLOOKUP($B4027,APガラス性能一覧!$A$2:$M$6097,5,0),"")</f>
        <v/>
      </c>
      <c r="G4027" s="68" t="str">
        <f>IFERROR(VLOOKUP($B4027,APガラス性能一覧!$A$2:$M$6097,6,0),"")</f>
        <v/>
      </c>
      <c r="H4027" s="68" t="str">
        <f>IFERROR(VLOOKUP($B4027,APガラス性能一覧!$A$2:$M$6097,7,0),"")</f>
        <v/>
      </c>
      <c r="I4027" s="68" t="str">
        <f>IFERROR(VLOOKUP($B4027,APガラス性能一覧!$A$2:$M$6097,8,0),"")</f>
        <v/>
      </c>
      <c r="J4027" s="68" t="str">
        <f>IFERROR(VLOOKUP($B4027,APガラス性能一覧!$A$2:$M$6097,9,0),"")</f>
        <v/>
      </c>
      <c r="K4027" s="68" t="str">
        <f>IFERROR(VLOOKUP($B4027,APガラス性能一覧!$A$2:$M$6097,10,0),"")</f>
        <v/>
      </c>
      <c r="L4027" s="68" t="str">
        <f>IFERROR(VLOOKUP($B4027,APガラス性能一覧!$A$2:$M$6097,11,0),"")</f>
        <v/>
      </c>
      <c r="M4027" s="68" t="str">
        <f>IFERROR(VLOOKUP($B4027,APガラス性能一覧!$A$2:$M$6097,12,0),"")</f>
        <v/>
      </c>
      <c r="N4027" s="68" t="str">
        <f>IFERROR(VLOOKUP($B4027,APガラス性能一覧!$A$2:$M$6097,13,0),"")</f>
        <v/>
      </c>
    </row>
    <row r="4028" spans="2:14" x14ac:dyDescent="0.4">
      <c r="B4028" s="68" t="str">
        <f>IF($D$2="","",IF($E$2=0.65,IFERROR(IF(INDEX(APガラス性能一覧!A:A,MATCH(ROW(B4022),APガラス性能一覧!$O:$O,0))="","",INDEX(APガラス性能一覧!A:A,MATCH(ROW(B4022),APガラス性能一覧!$O:$O,0))),""),IFERROR(IF(INDEX(APガラス性能一覧!A:A,MATCH(ROW(B4022),APガラス性能一覧!$N:$N,0))="","",INDEX(APガラス性能一覧!A:A,MATCH(ROW(B4022),APガラス性能一覧!$N:$N,0))),"")))</f>
        <v/>
      </c>
      <c r="C4028" s="68" t="str">
        <f>IFERROR(VLOOKUP($B4028,APガラス性能一覧!$A$2:$M$6097,2,0),"")</f>
        <v/>
      </c>
      <c r="D4028" s="68" t="str">
        <f>IFERROR(VLOOKUP($B4028,APガラス性能一覧!$A$2:$M$6097,3,0),"")</f>
        <v/>
      </c>
      <c r="E4028" s="68" t="str">
        <f>IFERROR(VLOOKUP($B4028,APガラス性能一覧!$A$2:$M$6097,4,0),"")</f>
        <v/>
      </c>
      <c r="F4028" s="68" t="str">
        <f>IFERROR(VLOOKUP($B4028,APガラス性能一覧!$A$2:$M$6097,5,0),"")</f>
        <v/>
      </c>
      <c r="G4028" s="68" t="str">
        <f>IFERROR(VLOOKUP($B4028,APガラス性能一覧!$A$2:$M$6097,6,0),"")</f>
        <v/>
      </c>
      <c r="H4028" s="68" t="str">
        <f>IFERROR(VLOOKUP($B4028,APガラス性能一覧!$A$2:$M$6097,7,0),"")</f>
        <v/>
      </c>
      <c r="I4028" s="68" t="str">
        <f>IFERROR(VLOOKUP($B4028,APガラス性能一覧!$A$2:$M$6097,8,0),"")</f>
        <v/>
      </c>
      <c r="J4028" s="68" t="str">
        <f>IFERROR(VLOOKUP($B4028,APガラス性能一覧!$A$2:$M$6097,9,0),"")</f>
        <v/>
      </c>
      <c r="K4028" s="68" t="str">
        <f>IFERROR(VLOOKUP($B4028,APガラス性能一覧!$A$2:$M$6097,10,0),"")</f>
        <v/>
      </c>
      <c r="L4028" s="68" t="str">
        <f>IFERROR(VLOOKUP($B4028,APガラス性能一覧!$A$2:$M$6097,11,0),"")</f>
        <v/>
      </c>
      <c r="M4028" s="68" t="str">
        <f>IFERROR(VLOOKUP($B4028,APガラス性能一覧!$A$2:$M$6097,12,0),"")</f>
        <v/>
      </c>
      <c r="N4028" s="68" t="str">
        <f>IFERROR(VLOOKUP($B4028,APガラス性能一覧!$A$2:$M$6097,13,0),"")</f>
        <v/>
      </c>
    </row>
    <row r="4029" spans="2:14" x14ac:dyDescent="0.4">
      <c r="B4029" s="68" t="str">
        <f>IF($D$2="","",IF($E$2=0.65,IFERROR(IF(INDEX(APガラス性能一覧!A:A,MATCH(ROW(B4023),APガラス性能一覧!$O:$O,0))="","",INDEX(APガラス性能一覧!A:A,MATCH(ROW(B4023),APガラス性能一覧!$O:$O,0))),""),IFERROR(IF(INDEX(APガラス性能一覧!A:A,MATCH(ROW(B4023),APガラス性能一覧!$N:$N,0))="","",INDEX(APガラス性能一覧!A:A,MATCH(ROW(B4023),APガラス性能一覧!$N:$N,0))),"")))</f>
        <v/>
      </c>
      <c r="C4029" s="68" t="str">
        <f>IFERROR(VLOOKUP($B4029,APガラス性能一覧!$A$2:$M$6097,2,0),"")</f>
        <v/>
      </c>
      <c r="D4029" s="68" t="str">
        <f>IFERROR(VLOOKUP($B4029,APガラス性能一覧!$A$2:$M$6097,3,0),"")</f>
        <v/>
      </c>
      <c r="E4029" s="68" t="str">
        <f>IFERROR(VLOOKUP($B4029,APガラス性能一覧!$A$2:$M$6097,4,0),"")</f>
        <v/>
      </c>
      <c r="F4029" s="68" t="str">
        <f>IFERROR(VLOOKUP($B4029,APガラス性能一覧!$A$2:$M$6097,5,0),"")</f>
        <v/>
      </c>
      <c r="G4029" s="68" t="str">
        <f>IFERROR(VLOOKUP($B4029,APガラス性能一覧!$A$2:$M$6097,6,0),"")</f>
        <v/>
      </c>
      <c r="H4029" s="68" t="str">
        <f>IFERROR(VLOOKUP($B4029,APガラス性能一覧!$A$2:$M$6097,7,0),"")</f>
        <v/>
      </c>
      <c r="I4029" s="68" t="str">
        <f>IFERROR(VLOOKUP($B4029,APガラス性能一覧!$A$2:$M$6097,8,0),"")</f>
        <v/>
      </c>
      <c r="J4029" s="68" t="str">
        <f>IFERROR(VLOOKUP($B4029,APガラス性能一覧!$A$2:$M$6097,9,0),"")</f>
        <v/>
      </c>
      <c r="K4029" s="68" t="str">
        <f>IFERROR(VLOOKUP($B4029,APガラス性能一覧!$A$2:$M$6097,10,0),"")</f>
        <v/>
      </c>
      <c r="L4029" s="68" t="str">
        <f>IFERROR(VLOOKUP($B4029,APガラス性能一覧!$A$2:$M$6097,11,0),"")</f>
        <v/>
      </c>
      <c r="M4029" s="68" t="str">
        <f>IFERROR(VLOOKUP($B4029,APガラス性能一覧!$A$2:$M$6097,12,0),"")</f>
        <v/>
      </c>
      <c r="N4029" s="68" t="str">
        <f>IFERROR(VLOOKUP($B4029,APガラス性能一覧!$A$2:$M$6097,13,0),"")</f>
        <v/>
      </c>
    </row>
    <row r="4030" spans="2:14" x14ac:dyDescent="0.4">
      <c r="B4030" s="68" t="str">
        <f>IF($D$2="","",IF($E$2=0.65,IFERROR(IF(INDEX(APガラス性能一覧!A:A,MATCH(ROW(B4024),APガラス性能一覧!$O:$O,0))="","",INDEX(APガラス性能一覧!A:A,MATCH(ROW(B4024),APガラス性能一覧!$O:$O,0))),""),IFERROR(IF(INDEX(APガラス性能一覧!A:A,MATCH(ROW(B4024),APガラス性能一覧!$N:$N,0))="","",INDEX(APガラス性能一覧!A:A,MATCH(ROW(B4024),APガラス性能一覧!$N:$N,0))),"")))</f>
        <v/>
      </c>
      <c r="C4030" s="68" t="str">
        <f>IFERROR(VLOOKUP($B4030,APガラス性能一覧!$A$2:$M$6097,2,0),"")</f>
        <v/>
      </c>
      <c r="D4030" s="68" t="str">
        <f>IFERROR(VLOOKUP($B4030,APガラス性能一覧!$A$2:$M$6097,3,0),"")</f>
        <v/>
      </c>
      <c r="E4030" s="68" t="str">
        <f>IFERROR(VLOOKUP($B4030,APガラス性能一覧!$A$2:$M$6097,4,0),"")</f>
        <v/>
      </c>
      <c r="F4030" s="68" t="str">
        <f>IFERROR(VLOOKUP($B4030,APガラス性能一覧!$A$2:$M$6097,5,0),"")</f>
        <v/>
      </c>
      <c r="G4030" s="68" t="str">
        <f>IFERROR(VLOOKUP($B4030,APガラス性能一覧!$A$2:$M$6097,6,0),"")</f>
        <v/>
      </c>
      <c r="H4030" s="68" t="str">
        <f>IFERROR(VLOOKUP($B4030,APガラス性能一覧!$A$2:$M$6097,7,0),"")</f>
        <v/>
      </c>
      <c r="I4030" s="68" t="str">
        <f>IFERROR(VLOOKUP($B4030,APガラス性能一覧!$A$2:$M$6097,8,0),"")</f>
        <v/>
      </c>
      <c r="J4030" s="68" t="str">
        <f>IFERROR(VLOOKUP($B4030,APガラス性能一覧!$A$2:$M$6097,9,0),"")</f>
        <v/>
      </c>
      <c r="K4030" s="68" t="str">
        <f>IFERROR(VLOOKUP($B4030,APガラス性能一覧!$A$2:$M$6097,10,0),"")</f>
        <v/>
      </c>
      <c r="L4030" s="68" t="str">
        <f>IFERROR(VLOOKUP($B4030,APガラス性能一覧!$A$2:$M$6097,11,0),"")</f>
        <v/>
      </c>
      <c r="M4030" s="68" t="str">
        <f>IFERROR(VLOOKUP($B4030,APガラス性能一覧!$A$2:$M$6097,12,0),"")</f>
        <v/>
      </c>
      <c r="N4030" s="68" t="str">
        <f>IFERROR(VLOOKUP($B4030,APガラス性能一覧!$A$2:$M$6097,13,0),"")</f>
        <v/>
      </c>
    </row>
    <row r="4031" spans="2:14" x14ac:dyDescent="0.4">
      <c r="B4031" s="68" t="str">
        <f>IF($D$2="","",IF($E$2=0.65,IFERROR(IF(INDEX(APガラス性能一覧!A:A,MATCH(ROW(B4025),APガラス性能一覧!$O:$O,0))="","",INDEX(APガラス性能一覧!A:A,MATCH(ROW(B4025),APガラス性能一覧!$O:$O,0))),""),IFERROR(IF(INDEX(APガラス性能一覧!A:A,MATCH(ROW(B4025),APガラス性能一覧!$N:$N,0))="","",INDEX(APガラス性能一覧!A:A,MATCH(ROW(B4025),APガラス性能一覧!$N:$N,0))),"")))</f>
        <v/>
      </c>
      <c r="C4031" s="68" t="str">
        <f>IFERROR(VLOOKUP($B4031,APガラス性能一覧!$A$2:$M$6097,2,0),"")</f>
        <v/>
      </c>
      <c r="D4031" s="68" t="str">
        <f>IFERROR(VLOOKUP($B4031,APガラス性能一覧!$A$2:$M$6097,3,0),"")</f>
        <v/>
      </c>
      <c r="E4031" s="68" t="str">
        <f>IFERROR(VLOOKUP($B4031,APガラス性能一覧!$A$2:$M$6097,4,0),"")</f>
        <v/>
      </c>
      <c r="F4031" s="68" t="str">
        <f>IFERROR(VLOOKUP($B4031,APガラス性能一覧!$A$2:$M$6097,5,0),"")</f>
        <v/>
      </c>
      <c r="G4031" s="68" t="str">
        <f>IFERROR(VLOOKUP($B4031,APガラス性能一覧!$A$2:$M$6097,6,0),"")</f>
        <v/>
      </c>
      <c r="H4031" s="68" t="str">
        <f>IFERROR(VLOOKUP($B4031,APガラス性能一覧!$A$2:$M$6097,7,0),"")</f>
        <v/>
      </c>
      <c r="I4031" s="68" t="str">
        <f>IFERROR(VLOOKUP($B4031,APガラス性能一覧!$A$2:$M$6097,8,0),"")</f>
        <v/>
      </c>
      <c r="J4031" s="68" t="str">
        <f>IFERROR(VLOOKUP($B4031,APガラス性能一覧!$A$2:$M$6097,9,0),"")</f>
        <v/>
      </c>
      <c r="K4031" s="68" t="str">
        <f>IFERROR(VLOOKUP($B4031,APガラス性能一覧!$A$2:$M$6097,10,0),"")</f>
        <v/>
      </c>
      <c r="L4031" s="68" t="str">
        <f>IFERROR(VLOOKUP($B4031,APガラス性能一覧!$A$2:$M$6097,11,0),"")</f>
        <v/>
      </c>
      <c r="M4031" s="68" t="str">
        <f>IFERROR(VLOOKUP($B4031,APガラス性能一覧!$A$2:$M$6097,12,0),"")</f>
        <v/>
      </c>
      <c r="N4031" s="68" t="str">
        <f>IFERROR(VLOOKUP($B4031,APガラス性能一覧!$A$2:$M$6097,13,0),"")</f>
        <v/>
      </c>
    </row>
    <row r="4032" spans="2:14" x14ac:dyDescent="0.4">
      <c r="B4032" s="68" t="str">
        <f>IF($D$2="","",IF($E$2=0.65,IFERROR(IF(INDEX(APガラス性能一覧!A:A,MATCH(ROW(B4026),APガラス性能一覧!$O:$O,0))="","",INDEX(APガラス性能一覧!A:A,MATCH(ROW(B4026),APガラス性能一覧!$O:$O,0))),""),IFERROR(IF(INDEX(APガラス性能一覧!A:A,MATCH(ROW(B4026),APガラス性能一覧!$N:$N,0))="","",INDEX(APガラス性能一覧!A:A,MATCH(ROW(B4026),APガラス性能一覧!$N:$N,0))),"")))</f>
        <v/>
      </c>
      <c r="C4032" s="68" t="str">
        <f>IFERROR(VLOOKUP($B4032,APガラス性能一覧!$A$2:$M$6097,2,0),"")</f>
        <v/>
      </c>
      <c r="D4032" s="68" t="str">
        <f>IFERROR(VLOOKUP($B4032,APガラス性能一覧!$A$2:$M$6097,3,0),"")</f>
        <v/>
      </c>
      <c r="E4032" s="68" t="str">
        <f>IFERROR(VLOOKUP($B4032,APガラス性能一覧!$A$2:$M$6097,4,0),"")</f>
        <v/>
      </c>
      <c r="F4032" s="68" t="str">
        <f>IFERROR(VLOOKUP($B4032,APガラス性能一覧!$A$2:$M$6097,5,0),"")</f>
        <v/>
      </c>
      <c r="G4032" s="68" t="str">
        <f>IFERROR(VLOOKUP($B4032,APガラス性能一覧!$A$2:$M$6097,6,0),"")</f>
        <v/>
      </c>
      <c r="H4032" s="68" t="str">
        <f>IFERROR(VLOOKUP($B4032,APガラス性能一覧!$A$2:$M$6097,7,0),"")</f>
        <v/>
      </c>
      <c r="I4032" s="68" t="str">
        <f>IFERROR(VLOOKUP($B4032,APガラス性能一覧!$A$2:$M$6097,8,0),"")</f>
        <v/>
      </c>
      <c r="J4032" s="68" t="str">
        <f>IFERROR(VLOOKUP($B4032,APガラス性能一覧!$A$2:$M$6097,9,0),"")</f>
        <v/>
      </c>
      <c r="K4032" s="68" t="str">
        <f>IFERROR(VLOOKUP($B4032,APガラス性能一覧!$A$2:$M$6097,10,0),"")</f>
        <v/>
      </c>
      <c r="L4032" s="68" t="str">
        <f>IFERROR(VLOOKUP($B4032,APガラス性能一覧!$A$2:$M$6097,11,0),"")</f>
        <v/>
      </c>
      <c r="M4032" s="68" t="str">
        <f>IFERROR(VLOOKUP($B4032,APガラス性能一覧!$A$2:$M$6097,12,0),"")</f>
        <v/>
      </c>
      <c r="N4032" s="68" t="str">
        <f>IFERROR(VLOOKUP($B4032,APガラス性能一覧!$A$2:$M$6097,13,0),"")</f>
        <v/>
      </c>
    </row>
    <row r="4033" spans="2:14" x14ac:dyDescent="0.4">
      <c r="B4033" s="68" t="str">
        <f>IF($D$2="","",IF($E$2=0.65,IFERROR(IF(INDEX(APガラス性能一覧!A:A,MATCH(ROW(B4027),APガラス性能一覧!$O:$O,0))="","",INDEX(APガラス性能一覧!A:A,MATCH(ROW(B4027),APガラス性能一覧!$O:$O,0))),""),IFERROR(IF(INDEX(APガラス性能一覧!A:A,MATCH(ROW(B4027),APガラス性能一覧!$N:$N,0))="","",INDEX(APガラス性能一覧!A:A,MATCH(ROW(B4027),APガラス性能一覧!$N:$N,0))),"")))</f>
        <v/>
      </c>
      <c r="C4033" s="68" t="str">
        <f>IFERROR(VLOOKUP($B4033,APガラス性能一覧!$A$2:$M$6097,2,0),"")</f>
        <v/>
      </c>
      <c r="D4033" s="68" t="str">
        <f>IFERROR(VLOOKUP($B4033,APガラス性能一覧!$A$2:$M$6097,3,0),"")</f>
        <v/>
      </c>
      <c r="E4033" s="68" t="str">
        <f>IFERROR(VLOOKUP($B4033,APガラス性能一覧!$A$2:$M$6097,4,0),"")</f>
        <v/>
      </c>
      <c r="F4033" s="68" t="str">
        <f>IFERROR(VLOOKUP($B4033,APガラス性能一覧!$A$2:$M$6097,5,0),"")</f>
        <v/>
      </c>
      <c r="G4033" s="68" t="str">
        <f>IFERROR(VLOOKUP($B4033,APガラス性能一覧!$A$2:$M$6097,6,0),"")</f>
        <v/>
      </c>
      <c r="H4033" s="68" t="str">
        <f>IFERROR(VLOOKUP($B4033,APガラス性能一覧!$A$2:$M$6097,7,0),"")</f>
        <v/>
      </c>
      <c r="I4033" s="68" t="str">
        <f>IFERROR(VLOOKUP($B4033,APガラス性能一覧!$A$2:$M$6097,8,0),"")</f>
        <v/>
      </c>
      <c r="J4033" s="68" t="str">
        <f>IFERROR(VLOOKUP($B4033,APガラス性能一覧!$A$2:$M$6097,9,0),"")</f>
        <v/>
      </c>
      <c r="K4033" s="68" t="str">
        <f>IFERROR(VLOOKUP($B4033,APガラス性能一覧!$A$2:$M$6097,10,0),"")</f>
        <v/>
      </c>
      <c r="L4033" s="68" t="str">
        <f>IFERROR(VLOOKUP($B4033,APガラス性能一覧!$A$2:$M$6097,11,0),"")</f>
        <v/>
      </c>
      <c r="M4033" s="68" t="str">
        <f>IFERROR(VLOOKUP($B4033,APガラス性能一覧!$A$2:$M$6097,12,0),"")</f>
        <v/>
      </c>
      <c r="N4033" s="68" t="str">
        <f>IFERROR(VLOOKUP($B4033,APガラス性能一覧!$A$2:$M$6097,13,0),"")</f>
        <v/>
      </c>
    </row>
    <row r="4034" spans="2:14" x14ac:dyDescent="0.4">
      <c r="B4034" s="68" t="str">
        <f>IF($D$2="","",IF($E$2=0.65,IFERROR(IF(INDEX(APガラス性能一覧!A:A,MATCH(ROW(B4028),APガラス性能一覧!$O:$O,0))="","",INDEX(APガラス性能一覧!A:A,MATCH(ROW(B4028),APガラス性能一覧!$O:$O,0))),""),IFERROR(IF(INDEX(APガラス性能一覧!A:A,MATCH(ROW(B4028),APガラス性能一覧!$N:$N,0))="","",INDEX(APガラス性能一覧!A:A,MATCH(ROW(B4028),APガラス性能一覧!$N:$N,0))),"")))</f>
        <v/>
      </c>
      <c r="C4034" s="68" t="str">
        <f>IFERROR(VLOOKUP($B4034,APガラス性能一覧!$A$2:$M$6097,2,0),"")</f>
        <v/>
      </c>
      <c r="D4034" s="68" t="str">
        <f>IFERROR(VLOOKUP($B4034,APガラス性能一覧!$A$2:$M$6097,3,0),"")</f>
        <v/>
      </c>
      <c r="E4034" s="68" t="str">
        <f>IFERROR(VLOOKUP($B4034,APガラス性能一覧!$A$2:$M$6097,4,0),"")</f>
        <v/>
      </c>
      <c r="F4034" s="68" t="str">
        <f>IFERROR(VLOOKUP($B4034,APガラス性能一覧!$A$2:$M$6097,5,0),"")</f>
        <v/>
      </c>
      <c r="G4034" s="68" t="str">
        <f>IFERROR(VLOOKUP($B4034,APガラス性能一覧!$A$2:$M$6097,6,0),"")</f>
        <v/>
      </c>
      <c r="H4034" s="68" t="str">
        <f>IFERROR(VLOOKUP($B4034,APガラス性能一覧!$A$2:$M$6097,7,0),"")</f>
        <v/>
      </c>
      <c r="I4034" s="68" t="str">
        <f>IFERROR(VLOOKUP($B4034,APガラス性能一覧!$A$2:$M$6097,8,0),"")</f>
        <v/>
      </c>
      <c r="J4034" s="68" t="str">
        <f>IFERROR(VLOOKUP($B4034,APガラス性能一覧!$A$2:$M$6097,9,0),"")</f>
        <v/>
      </c>
      <c r="K4034" s="68" t="str">
        <f>IFERROR(VLOOKUP($B4034,APガラス性能一覧!$A$2:$M$6097,10,0),"")</f>
        <v/>
      </c>
      <c r="L4034" s="68" t="str">
        <f>IFERROR(VLOOKUP($B4034,APガラス性能一覧!$A$2:$M$6097,11,0),"")</f>
        <v/>
      </c>
      <c r="M4034" s="68" t="str">
        <f>IFERROR(VLOOKUP($B4034,APガラス性能一覧!$A$2:$M$6097,12,0),"")</f>
        <v/>
      </c>
      <c r="N4034" s="68" t="str">
        <f>IFERROR(VLOOKUP($B4034,APガラス性能一覧!$A$2:$M$6097,13,0),"")</f>
        <v/>
      </c>
    </row>
    <row r="4035" spans="2:14" x14ac:dyDescent="0.4">
      <c r="B4035" s="68" t="str">
        <f>IF($D$2="","",IF($E$2=0.65,IFERROR(IF(INDEX(APガラス性能一覧!A:A,MATCH(ROW(B4029),APガラス性能一覧!$O:$O,0))="","",INDEX(APガラス性能一覧!A:A,MATCH(ROW(B4029),APガラス性能一覧!$O:$O,0))),""),IFERROR(IF(INDEX(APガラス性能一覧!A:A,MATCH(ROW(B4029),APガラス性能一覧!$N:$N,0))="","",INDEX(APガラス性能一覧!A:A,MATCH(ROW(B4029),APガラス性能一覧!$N:$N,0))),"")))</f>
        <v/>
      </c>
      <c r="C4035" s="68" t="str">
        <f>IFERROR(VLOOKUP($B4035,APガラス性能一覧!$A$2:$M$6097,2,0),"")</f>
        <v/>
      </c>
      <c r="D4035" s="68" t="str">
        <f>IFERROR(VLOOKUP($B4035,APガラス性能一覧!$A$2:$M$6097,3,0),"")</f>
        <v/>
      </c>
      <c r="E4035" s="68" t="str">
        <f>IFERROR(VLOOKUP($B4035,APガラス性能一覧!$A$2:$M$6097,4,0),"")</f>
        <v/>
      </c>
      <c r="F4035" s="68" t="str">
        <f>IFERROR(VLOOKUP($B4035,APガラス性能一覧!$A$2:$M$6097,5,0),"")</f>
        <v/>
      </c>
      <c r="G4035" s="68" t="str">
        <f>IFERROR(VLOOKUP($B4035,APガラス性能一覧!$A$2:$M$6097,6,0),"")</f>
        <v/>
      </c>
      <c r="H4035" s="68" t="str">
        <f>IFERROR(VLOOKUP($B4035,APガラス性能一覧!$A$2:$M$6097,7,0),"")</f>
        <v/>
      </c>
      <c r="I4035" s="68" t="str">
        <f>IFERROR(VLOOKUP($B4035,APガラス性能一覧!$A$2:$M$6097,8,0),"")</f>
        <v/>
      </c>
      <c r="J4035" s="68" t="str">
        <f>IFERROR(VLOOKUP($B4035,APガラス性能一覧!$A$2:$M$6097,9,0),"")</f>
        <v/>
      </c>
      <c r="K4035" s="68" t="str">
        <f>IFERROR(VLOOKUP($B4035,APガラス性能一覧!$A$2:$M$6097,10,0),"")</f>
        <v/>
      </c>
      <c r="L4035" s="68" t="str">
        <f>IFERROR(VLOOKUP($B4035,APガラス性能一覧!$A$2:$M$6097,11,0),"")</f>
        <v/>
      </c>
      <c r="M4035" s="68" t="str">
        <f>IFERROR(VLOOKUP($B4035,APガラス性能一覧!$A$2:$M$6097,12,0),"")</f>
        <v/>
      </c>
      <c r="N4035" s="68" t="str">
        <f>IFERROR(VLOOKUP($B4035,APガラス性能一覧!$A$2:$M$6097,13,0),"")</f>
        <v/>
      </c>
    </row>
    <row r="4036" spans="2:14" x14ac:dyDescent="0.4">
      <c r="B4036" s="68" t="str">
        <f>IF($D$2="","",IF($E$2=0.65,IFERROR(IF(INDEX(APガラス性能一覧!A:A,MATCH(ROW(B4030),APガラス性能一覧!$O:$O,0))="","",INDEX(APガラス性能一覧!A:A,MATCH(ROW(B4030),APガラス性能一覧!$O:$O,0))),""),IFERROR(IF(INDEX(APガラス性能一覧!A:A,MATCH(ROW(B4030),APガラス性能一覧!$N:$N,0))="","",INDEX(APガラス性能一覧!A:A,MATCH(ROW(B4030),APガラス性能一覧!$N:$N,0))),"")))</f>
        <v/>
      </c>
      <c r="C4036" s="68" t="str">
        <f>IFERROR(VLOOKUP($B4036,APガラス性能一覧!$A$2:$M$6097,2,0),"")</f>
        <v/>
      </c>
      <c r="D4036" s="68" t="str">
        <f>IFERROR(VLOOKUP($B4036,APガラス性能一覧!$A$2:$M$6097,3,0),"")</f>
        <v/>
      </c>
      <c r="E4036" s="68" t="str">
        <f>IFERROR(VLOOKUP($B4036,APガラス性能一覧!$A$2:$M$6097,4,0),"")</f>
        <v/>
      </c>
      <c r="F4036" s="68" t="str">
        <f>IFERROR(VLOOKUP($B4036,APガラス性能一覧!$A$2:$M$6097,5,0),"")</f>
        <v/>
      </c>
      <c r="G4036" s="68" t="str">
        <f>IFERROR(VLOOKUP($B4036,APガラス性能一覧!$A$2:$M$6097,6,0),"")</f>
        <v/>
      </c>
      <c r="H4036" s="68" t="str">
        <f>IFERROR(VLOOKUP($B4036,APガラス性能一覧!$A$2:$M$6097,7,0),"")</f>
        <v/>
      </c>
      <c r="I4036" s="68" t="str">
        <f>IFERROR(VLOOKUP($B4036,APガラス性能一覧!$A$2:$M$6097,8,0),"")</f>
        <v/>
      </c>
      <c r="J4036" s="68" t="str">
        <f>IFERROR(VLOOKUP($B4036,APガラス性能一覧!$A$2:$M$6097,9,0),"")</f>
        <v/>
      </c>
      <c r="K4036" s="68" t="str">
        <f>IFERROR(VLOOKUP($B4036,APガラス性能一覧!$A$2:$M$6097,10,0),"")</f>
        <v/>
      </c>
      <c r="L4036" s="68" t="str">
        <f>IFERROR(VLOOKUP($B4036,APガラス性能一覧!$A$2:$M$6097,11,0),"")</f>
        <v/>
      </c>
      <c r="M4036" s="68" t="str">
        <f>IFERROR(VLOOKUP($B4036,APガラス性能一覧!$A$2:$M$6097,12,0),"")</f>
        <v/>
      </c>
      <c r="N4036" s="68" t="str">
        <f>IFERROR(VLOOKUP($B4036,APガラス性能一覧!$A$2:$M$6097,13,0),"")</f>
        <v/>
      </c>
    </row>
    <row r="4037" spans="2:14" x14ac:dyDescent="0.4">
      <c r="B4037" s="68" t="str">
        <f>IF($D$2="","",IF($E$2=0.65,IFERROR(IF(INDEX(APガラス性能一覧!A:A,MATCH(ROW(B4031),APガラス性能一覧!$O:$O,0))="","",INDEX(APガラス性能一覧!A:A,MATCH(ROW(B4031),APガラス性能一覧!$O:$O,0))),""),IFERROR(IF(INDEX(APガラス性能一覧!A:A,MATCH(ROW(B4031),APガラス性能一覧!$N:$N,0))="","",INDEX(APガラス性能一覧!A:A,MATCH(ROW(B4031),APガラス性能一覧!$N:$N,0))),"")))</f>
        <v/>
      </c>
      <c r="C4037" s="68" t="str">
        <f>IFERROR(VLOOKUP($B4037,APガラス性能一覧!$A$2:$M$6097,2,0),"")</f>
        <v/>
      </c>
      <c r="D4037" s="68" t="str">
        <f>IFERROR(VLOOKUP($B4037,APガラス性能一覧!$A$2:$M$6097,3,0),"")</f>
        <v/>
      </c>
      <c r="E4037" s="68" t="str">
        <f>IFERROR(VLOOKUP($B4037,APガラス性能一覧!$A$2:$M$6097,4,0),"")</f>
        <v/>
      </c>
      <c r="F4037" s="68" t="str">
        <f>IFERROR(VLOOKUP($B4037,APガラス性能一覧!$A$2:$M$6097,5,0),"")</f>
        <v/>
      </c>
      <c r="G4037" s="68" t="str">
        <f>IFERROR(VLOOKUP($B4037,APガラス性能一覧!$A$2:$M$6097,6,0),"")</f>
        <v/>
      </c>
      <c r="H4037" s="68" t="str">
        <f>IFERROR(VLOOKUP($B4037,APガラス性能一覧!$A$2:$M$6097,7,0),"")</f>
        <v/>
      </c>
      <c r="I4037" s="68" t="str">
        <f>IFERROR(VLOOKUP($B4037,APガラス性能一覧!$A$2:$M$6097,8,0),"")</f>
        <v/>
      </c>
      <c r="J4037" s="68" t="str">
        <f>IFERROR(VLOOKUP($B4037,APガラス性能一覧!$A$2:$M$6097,9,0),"")</f>
        <v/>
      </c>
      <c r="K4037" s="68" t="str">
        <f>IFERROR(VLOOKUP($B4037,APガラス性能一覧!$A$2:$M$6097,10,0),"")</f>
        <v/>
      </c>
      <c r="L4037" s="68" t="str">
        <f>IFERROR(VLOOKUP($B4037,APガラス性能一覧!$A$2:$M$6097,11,0),"")</f>
        <v/>
      </c>
      <c r="M4037" s="68" t="str">
        <f>IFERROR(VLOOKUP($B4037,APガラス性能一覧!$A$2:$M$6097,12,0),"")</f>
        <v/>
      </c>
      <c r="N4037" s="68" t="str">
        <f>IFERROR(VLOOKUP($B4037,APガラス性能一覧!$A$2:$M$6097,13,0),"")</f>
        <v/>
      </c>
    </row>
    <row r="4038" spans="2:14" x14ac:dyDescent="0.4">
      <c r="B4038" s="68" t="str">
        <f>IF($D$2="","",IF($E$2=0.65,IFERROR(IF(INDEX(APガラス性能一覧!A:A,MATCH(ROW(B4032),APガラス性能一覧!$O:$O,0))="","",INDEX(APガラス性能一覧!A:A,MATCH(ROW(B4032),APガラス性能一覧!$O:$O,0))),""),IFERROR(IF(INDEX(APガラス性能一覧!A:A,MATCH(ROW(B4032),APガラス性能一覧!$N:$N,0))="","",INDEX(APガラス性能一覧!A:A,MATCH(ROW(B4032),APガラス性能一覧!$N:$N,0))),"")))</f>
        <v/>
      </c>
      <c r="C4038" s="68" t="str">
        <f>IFERROR(VLOOKUP($B4038,APガラス性能一覧!$A$2:$M$6097,2,0),"")</f>
        <v/>
      </c>
      <c r="D4038" s="68" t="str">
        <f>IFERROR(VLOOKUP($B4038,APガラス性能一覧!$A$2:$M$6097,3,0),"")</f>
        <v/>
      </c>
      <c r="E4038" s="68" t="str">
        <f>IFERROR(VLOOKUP($B4038,APガラス性能一覧!$A$2:$M$6097,4,0),"")</f>
        <v/>
      </c>
      <c r="F4038" s="68" t="str">
        <f>IFERROR(VLOOKUP($B4038,APガラス性能一覧!$A$2:$M$6097,5,0),"")</f>
        <v/>
      </c>
      <c r="G4038" s="68" t="str">
        <f>IFERROR(VLOOKUP($B4038,APガラス性能一覧!$A$2:$M$6097,6,0),"")</f>
        <v/>
      </c>
      <c r="H4038" s="68" t="str">
        <f>IFERROR(VLOOKUP($B4038,APガラス性能一覧!$A$2:$M$6097,7,0),"")</f>
        <v/>
      </c>
      <c r="I4038" s="68" t="str">
        <f>IFERROR(VLOOKUP($B4038,APガラス性能一覧!$A$2:$M$6097,8,0),"")</f>
        <v/>
      </c>
      <c r="J4038" s="68" t="str">
        <f>IFERROR(VLOOKUP($B4038,APガラス性能一覧!$A$2:$M$6097,9,0),"")</f>
        <v/>
      </c>
      <c r="K4038" s="68" t="str">
        <f>IFERROR(VLOOKUP($B4038,APガラス性能一覧!$A$2:$M$6097,10,0),"")</f>
        <v/>
      </c>
      <c r="L4038" s="68" t="str">
        <f>IFERROR(VLOOKUP($B4038,APガラス性能一覧!$A$2:$M$6097,11,0),"")</f>
        <v/>
      </c>
      <c r="M4038" s="68" t="str">
        <f>IFERROR(VLOOKUP($B4038,APガラス性能一覧!$A$2:$M$6097,12,0),"")</f>
        <v/>
      </c>
      <c r="N4038" s="68" t="str">
        <f>IFERROR(VLOOKUP($B4038,APガラス性能一覧!$A$2:$M$6097,13,0),"")</f>
        <v/>
      </c>
    </row>
    <row r="4039" spans="2:14" x14ac:dyDescent="0.4">
      <c r="B4039" s="68" t="str">
        <f>IF($D$2="","",IF($E$2=0.65,IFERROR(IF(INDEX(APガラス性能一覧!A:A,MATCH(ROW(B4033),APガラス性能一覧!$O:$O,0))="","",INDEX(APガラス性能一覧!A:A,MATCH(ROW(B4033),APガラス性能一覧!$O:$O,0))),""),IFERROR(IF(INDEX(APガラス性能一覧!A:A,MATCH(ROW(B4033),APガラス性能一覧!$N:$N,0))="","",INDEX(APガラス性能一覧!A:A,MATCH(ROW(B4033),APガラス性能一覧!$N:$N,0))),"")))</f>
        <v/>
      </c>
      <c r="C4039" s="68" t="str">
        <f>IFERROR(VLOOKUP($B4039,APガラス性能一覧!$A$2:$M$6097,2,0),"")</f>
        <v/>
      </c>
      <c r="D4039" s="68" t="str">
        <f>IFERROR(VLOOKUP($B4039,APガラス性能一覧!$A$2:$M$6097,3,0),"")</f>
        <v/>
      </c>
      <c r="E4039" s="68" t="str">
        <f>IFERROR(VLOOKUP($B4039,APガラス性能一覧!$A$2:$M$6097,4,0),"")</f>
        <v/>
      </c>
      <c r="F4039" s="68" t="str">
        <f>IFERROR(VLOOKUP($B4039,APガラス性能一覧!$A$2:$M$6097,5,0),"")</f>
        <v/>
      </c>
      <c r="G4039" s="68" t="str">
        <f>IFERROR(VLOOKUP($B4039,APガラス性能一覧!$A$2:$M$6097,6,0),"")</f>
        <v/>
      </c>
      <c r="H4039" s="68" t="str">
        <f>IFERROR(VLOOKUP($B4039,APガラス性能一覧!$A$2:$M$6097,7,0),"")</f>
        <v/>
      </c>
      <c r="I4039" s="68" t="str">
        <f>IFERROR(VLOOKUP($B4039,APガラス性能一覧!$A$2:$M$6097,8,0),"")</f>
        <v/>
      </c>
      <c r="J4039" s="68" t="str">
        <f>IFERROR(VLOOKUP($B4039,APガラス性能一覧!$A$2:$M$6097,9,0),"")</f>
        <v/>
      </c>
      <c r="K4039" s="68" t="str">
        <f>IFERROR(VLOOKUP($B4039,APガラス性能一覧!$A$2:$M$6097,10,0),"")</f>
        <v/>
      </c>
      <c r="L4039" s="68" t="str">
        <f>IFERROR(VLOOKUP($B4039,APガラス性能一覧!$A$2:$M$6097,11,0),"")</f>
        <v/>
      </c>
      <c r="M4039" s="68" t="str">
        <f>IFERROR(VLOOKUP($B4039,APガラス性能一覧!$A$2:$M$6097,12,0),"")</f>
        <v/>
      </c>
      <c r="N4039" s="68" t="str">
        <f>IFERROR(VLOOKUP($B4039,APガラス性能一覧!$A$2:$M$6097,13,0),"")</f>
        <v/>
      </c>
    </row>
    <row r="4040" spans="2:14" x14ac:dyDescent="0.4">
      <c r="B4040" s="68" t="str">
        <f>IF($D$2="","",IF($E$2=0.65,IFERROR(IF(INDEX(APガラス性能一覧!A:A,MATCH(ROW(B4034),APガラス性能一覧!$O:$O,0))="","",INDEX(APガラス性能一覧!A:A,MATCH(ROW(B4034),APガラス性能一覧!$O:$O,0))),""),IFERROR(IF(INDEX(APガラス性能一覧!A:A,MATCH(ROW(B4034),APガラス性能一覧!$N:$N,0))="","",INDEX(APガラス性能一覧!A:A,MATCH(ROW(B4034),APガラス性能一覧!$N:$N,0))),"")))</f>
        <v/>
      </c>
      <c r="C4040" s="68" t="str">
        <f>IFERROR(VLOOKUP($B4040,APガラス性能一覧!$A$2:$M$6097,2,0),"")</f>
        <v/>
      </c>
      <c r="D4040" s="68" t="str">
        <f>IFERROR(VLOOKUP($B4040,APガラス性能一覧!$A$2:$M$6097,3,0),"")</f>
        <v/>
      </c>
      <c r="E4040" s="68" t="str">
        <f>IFERROR(VLOOKUP($B4040,APガラス性能一覧!$A$2:$M$6097,4,0),"")</f>
        <v/>
      </c>
      <c r="F4040" s="68" t="str">
        <f>IFERROR(VLOOKUP($B4040,APガラス性能一覧!$A$2:$M$6097,5,0),"")</f>
        <v/>
      </c>
      <c r="G4040" s="68" t="str">
        <f>IFERROR(VLOOKUP($B4040,APガラス性能一覧!$A$2:$M$6097,6,0),"")</f>
        <v/>
      </c>
      <c r="H4040" s="68" t="str">
        <f>IFERROR(VLOOKUP($B4040,APガラス性能一覧!$A$2:$M$6097,7,0),"")</f>
        <v/>
      </c>
      <c r="I4040" s="68" t="str">
        <f>IFERROR(VLOOKUP($B4040,APガラス性能一覧!$A$2:$M$6097,8,0),"")</f>
        <v/>
      </c>
      <c r="J4040" s="68" t="str">
        <f>IFERROR(VLOOKUP($B4040,APガラス性能一覧!$A$2:$M$6097,9,0),"")</f>
        <v/>
      </c>
      <c r="K4040" s="68" t="str">
        <f>IFERROR(VLOOKUP($B4040,APガラス性能一覧!$A$2:$M$6097,10,0),"")</f>
        <v/>
      </c>
      <c r="L4040" s="68" t="str">
        <f>IFERROR(VLOOKUP($B4040,APガラス性能一覧!$A$2:$M$6097,11,0),"")</f>
        <v/>
      </c>
      <c r="M4040" s="68" t="str">
        <f>IFERROR(VLOOKUP($B4040,APガラス性能一覧!$A$2:$M$6097,12,0),"")</f>
        <v/>
      </c>
      <c r="N4040" s="68" t="str">
        <f>IFERROR(VLOOKUP($B4040,APガラス性能一覧!$A$2:$M$6097,13,0),"")</f>
        <v/>
      </c>
    </row>
    <row r="4041" spans="2:14" x14ac:dyDescent="0.4">
      <c r="B4041" s="68" t="str">
        <f>IF($D$2="","",IF($E$2=0.65,IFERROR(IF(INDEX(APガラス性能一覧!A:A,MATCH(ROW(B4035),APガラス性能一覧!$O:$O,0))="","",INDEX(APガラス性能一覧!A:A,MATCH(ROW(B4035),APガラス性能一覧!$O:$O,0))),""),IFERROR(IF(INDEX(APガラス性能一覧!A:A,MATCH(ROW(B4035),APガラス性能一覧!$N:$N,0))="","",INDEX(APガラス性能一覧!A:A,MATCH(ROW(B4035),APガラス性能一覧!$N:$N,0))),"")))</f>
        <v/>
      </c>
      <c r="C4041" s="68" t="str">
        <f>IFERROR(VLOOKUP($B4041,APガラス性能一覧!$A$2:$M$6097,2,0),"")</f>
        <v/>
      </c>
      <c r="D4041" s="68" t="str">
        <f>IFERROR(VLOOKUP($B4041,APガラス性能一覧!$A$2:$M$6097,3,0),"")</f>
        <v/>
      </c>
      <c r="E4041" s="68" t="str">
        <f>IFERROR(VLOOKUP($B4041,APガラス性能一覧!$A$2:$M$6097,4,0),"")</f>
        <v/>
      </c>
      <c r="F4041" s="68" t="str">
        <f>IFERROR(VLOOKUP($B4041,APガラス性能一覧!$A$2:$M$6097,5,0),"")</f>
        <v/>
      </c>
      <c r="G4041" s="68" t="str">
        <f>IFERROR(VLOOKUP($B4041,APガラス性能一覧!$A$2:$M$6097,6,0),"")</f>
        <v/>
      </c>
      <c r="H4041" s="68" t="str">
        <f>IFERROR(VLOOKUP($B4041,APガラス性能一覧!$A$2:$M$6097,7,0),"")</f>
        <v/>
      </c>
      <c r="I4041" s="68" t="str">
        <f>IFERROR(VLOOKUP($B4041,APガラス性能一覧!$A$2:$M$6097,8,0),"")</f>
        <v/>
      </c>
      <c r="J4041" s="68" t="str">
        <f>IFERROR(VLOOKUP($B4041,APガラス性能一覧!$A$2:$M$6097,9,0),"")</f>
        <v/>
      </c>
      <c r="K4041" s="68" t="str">
        <f>IFERROR(VLOOKUP($B4041,APガラス性能一覧!$A$2:$M$6097,10,0),"")</f>
        <v/>
      </c>
      <c r="L4041" s="68" t="str">
        <f>IFERROR(VLOOKUP($B4041,APガラス性能一覧!$A$2:$M$6097,11,0),"")</f>
        <v/>
      </c>
      <c r="M4041" s="68" t="str">
        <f>IFERROR(VLOOKUP($B4041,APガラス性能一覧!$A$2:$M$6097,12,0),"")</f>
        <v/>
      </c>
      <c r="N4041" s="68" t="str">
        <f>IFERROR(VLOOKUP($B4041,APガラス性能一覧!$A$2:$M$6097,13,0),"")</f>
        <v/>
      </c>
    </row>
    <row r="4042" spans="2:14" x14ac:dyDescent="0.4">
      <c r="B4042" s="68" t="str">
        <f>IF($D$2="","",IF($E$2=0.65,IFERROR(IF(INDEX(APガラス性能一覧!A:A,MATCH(ROW(B4036),APガラス性能一覧!$O:$O,0))="","",INDEX(APガラス性能一覧!A:A,MATCH(ROW(B4036),APガラス性能一覧!$O:$O,0))),""),IFERROR(IF(INDEX(APガラス性能一覧!A:A,MATCH(ROW(B4036),APガラス性能一覧!$N:$N,0))="","",INDEX(APガラス性能一覧!A:A,MATCH(ROW(B4036),APガラス性能一覧!$N:$N,0))),"")))</f>
        <v/>
      </c>
      <c r="C4042" s="68" t="str">
        <f>IFERROR(VLOOKUP($B4042,APガラス性能一覧!$A$2:$M$6097,2,0),"")</f>
        <v/>
      </c>
      <c r="D4042" s="68" t="str">
        <f>IFERROR(VLOOKUP($B4042,APガラス性能一覧!$A$2:$M$6097,3,0),"")</f>
        <v/>
      </c>
      <c r="E4042" s="68" t="str">
        <f>IFERROR(VLOOKUP($B4042,APガラス性能一覧!$A$2:$M$6097,4,0),"")</f>
        <v/>
      </c>
      <c r="F4042" s="68" t="str">
        <f>IFERROR(VLOOKUP($B4042,APガラス性能一覧!$A$2:$M$6097,5,0),"")</f>
        <v/>
      </c>
      <c r="G4042" s="68" t="str">
        <f>IFERROR(VLOOKUP($B4042,APガラス性能一覧!$A$2:$M$6097,6,0),"")</f>
        <v/>
      </c>
      <c r="H4042" s="68" t="str">
        <f>IFERROR(VLOOKUP($B4042,APガラス性能一覧!$A$2:$M$6097,7,0),"")</f>
        <v/>
      </c>
      <c r="I4042" s="68" t="str">
        <f>IFERROR(VLOOKUP($B4042,APガラス性能一覧!$A$2:$M$6097,8,0),"")</f>
        <v/>
      </c>
      <c r="J4042" s="68" t="str">
        <f>IFERROR(VLOOKUP($B4042,APガラス性能一覧!$A$2:$M$6097,9,0),"")</f>
        <v/>
      </c>
      <c r="K4042" s="68" t="str">
        <f>IFERROR(VLOOKUP($B4042,APガラス性能一覧!$A$2:$M$6097,10,0),"")</f>
        <v/>
      </c>
      <c r="L4042" s="68" t="str">
        <f>IFERROR(VLOOKUP($B4042,APガラス性能一覧!$A$2:$M$6097,11,0),"")</f>
        <v/>
      </c>
      <c r="M4042" s="68" t="str">
        <f>IFERROR(VLOOKUP($B4042,APガラス性能一覧!$A$2:$M$6097,12,0),"")</f>
        <v/>
      </c>
      <c r="N4042" s="68" t="str">
        <f>IFERROR(VLOOKUP($B4042,APガラス性能一覧!$A$2:$M$6097,13,0),"")</f>
        <v/>
      </c>
    </row>
    <row r="4043" spans="2:14" x14ac:dyDescent="0.4">
      <c r="B4043" s="68" t="str">
        <f>IF($D$2="","",IF($E$2=0.65,IFERROR(IF(INDEX(APガラス性能一覧!A:A,MATCH(ROW(B4037),APガラス性能一覧!$O:$O,0))="","",INDEX(APガラス性能一覧!A:A,MATCH(ROW(B4037),APガラス性能一覧!$O:$O,0))),""),IFERROR(IF(INDEX(APガラス性能一覧!A:A,MATCH(ROW(B4037),APガラス性能一覧!$N:$N,0))="","",INDEX(APガラス性能一覧!A:A,MATCH(ROW(B4037),APガラス性能一覧!$N:$N,0))),"")))</f>
        <v/>
      </c>
      <c r="C4043" s="68" t="str">
        <f>IFERROR(VLOOKUP($B4043,APガラス性能一覧!$A$2:$M$6097,2,0),"")</f>
        <v/>
      </c>
      <c r="D4043" s="68" t="str">
        <f>IFERROR(VLOOKUP($B4043,APガラス性能一覧!$A$2:$M$6097,3,0),"")</f>
        <v/>
      </c>
      <c r="E4043" s="68" t="str">
        <f>IFERROR(VLOOKUP($B4043,APガラス性能一覧!$A$2:$M$6097,4,0),"")</f>
        <v/>
      </c>
      <c r="F4043" s="68" t="str">
        <f>IFERROR(VLOOKUP($B4043,APガラス性能一覧!$A$2:$M$6097,5,0),"")</f>
        <v/>
      </c>
      <c r="G4043" s="68" t="str">
        <f>IFERROR(VLOOKUP($B4043,APガラス性能一覧!$A$2:$M$6097,6,0),"")</f>
        <v/>
      </c>
      <c r="H4043" s="68" t="str">
        <f>IFERROR(VLOOKUP($B4043,APガラス性能一覧!$A$2:$M$6097,7,0),"")</f>
        <v/>
      </c>
      <c r="I4043" s="68" t="str">
        <f>IFERROR(VLOOKUP($B4043,APガラス性能一覧!$A$2:$M$6097,8,0),"")</f>
        <v/>
      </c>
      <c r="J4043" s="68" t="str">
        <f>IFERROR(VLOOKUP($B4043,APガラス性能一覧!$A$2:$M$6097,9,0),"")</f>
        <v/>
      </c>
      <c r="K4043" s="68" t="str">
        <f>IFERROR(VLOOKUP($B4043,APガラス性能一覧!$A$2:$M$6097,10,0),"")</f>
        <v/>
      </c>
      <c r="L4043" s="68" t="str">
        <f>IFERROR(VLOOKUP($B4043,APガラス性能一覧!$A$2:$M$6097,11,0),"")</f>
        <v/>
      </c>
      <c r="M4043" s="68" t="str">
        <f>IFERROR(VLOOKUP($B4043,APガラス性能一覧!$A$2:$M$6097,12,0),"")</f>
        <v/>
      </c>
      <c r="N4043" s="68" t="str">
        <f>IFERROR(VLOOKUP($B4043,APガラス性能一覧!$A$2:$M$6097,13,0),"")</f>
        <v/>
      </c>
    </row>
    <row r="4044" spans="2:14" x14ac:dyDescent="0.4">
      <c r="B4044" s="68" t="str">
        <f>IF($D$2="","",IF($E$2=0.65,IFERROR(IF(INDEX(APガラス性能一覧!A:A,MATCH(ROW(B4038),APガラス性能一覧!$O:$O,0))="","",INDEX(APガラス性能一覧!A:A,MATCH(ROW(B4038),APガラス性能一覧!$O:$O,0))),""),IFERROR(IF(INDEX(APガラス性能一覧!A:A,MATCH(ROW(B4038),APガラス性能一覧!$N:$N,0))="","",INDEX(APガラス性能一覧!A:A,MATCH(ROW(B4038),APガラス性能一覧!$N:$N,0))),"")))</f>
        <v/>
      </c>
      <c r="C4044" s="68" t="str">
        <f>IFERROR(VLOOKUP($B4044,APガラス性能一覧!$A$2:$M$6097,2,0),"")</f>
        <v/>
      </c>
      <c r="D4044" s="68" t="str">
        <f>IFERROR(VLOOKUP($B4044,APガラス性能一覧!$A$2:$M$6097,3,0),"")</f>
        <v/>
      </c>
      <c r="E4044" s="68" t="str">
        <f>IFERROR(VLOOKUP($B4044,APガラス性能一覧!$A$2:$M$6097,4,0),"")</f>
        <v/>
      </c>
      <c r="F4044" s="68" t="str">
        <f>IFERROR(VLOOKUP($B4044,APガラス性能一覧!$A$2:$M$6097,5,0),"")</f>
        <v/>
      </c>
      <c r="G4044" s="68" t="str">
        <f>IFERROR(VLOOKUP($B4044,APガラス性能一覧!$A$2:$M$6097,6,0),"")</f>
        <v/>
      </c>
      <c r="H4044" s="68" t="str">
        <f>IFERROR(VLOOKUP($B4044,APガラス性能一覧!$A$2:$M$6097,7,0),"")</f>
        <v/>
      </c>
      <c r="I4044" s="68" t="str">
        <f>IFERROR(VLOOKUP($B4044,APガラス性能一覧!$A$2:$M$6097,8,0),"")</f>
        <v/>
      </c>
      <c r="J4044" s="68" t="str">
        <f>IFERROR(VLOOKUP($B4044,APガラス性能一覧!$A$2:$M$6097,9,0),"")</f>
        <v/>
      </c>
      <c r="K4044" s="68" t="str">
        <f>IFERROR(VLOOKUP($B4044,APガラス性能一覧!$A$2:$M$6097,10,0),"")</f>
        <v/>
      </c>
      <c r="L4044" s="68" t="str">
        <f>IFERROR(VLOOKUP($B4044,APガラス性能一覧!$A$2:$M$6097,11,0),"")</f>
        <v/>
      </c>
      <c r="M4044" s="68" t="str">
        <f>IFERROR(VLOOKUP($B4044,APガラス性能一覧!$A$2:$M$6097,12,0),"")</f>
        <v/>
      </c>
      <c r="N4044" s="68" t="str">
        <f>IFERROR(VLOOKUP($B4044,APガラス性能一覧!$A$2:$M$6097,13,0),"")</f>
        <v/>
      </c>
    </row>
    <row r="4045" spans="2:14" x14ac:dyDescent="0.4">
      <c r="B4045" s="68" t="str">
        <f>IF($D$2="","",IF($E$2=0.65,IFERROR(IF(INDEX(APガラス性能一覧!A:A,MATCH(ROW(B4039),APガラス性能一覧!$O:$O,0))="","",INDEX(APガラス性能一覧!A:A,MATCH(ROW(B4039),APガラス性能一覧!$O:$O,0))),""),IFERROR(IF(INDEX(APガラス性能一覧!A:A,MATCH(ROW(B4039),APガラス性能一覧!$N:$N,0))="","",INDEX(APガラス性能一覧!A:A,MATCH(ROW(B4039),APガラス性能一覧!$N:$N,0))),"")))</f>
        <v/>
      </c>
      <c r="C4045" s="68" t="str">
        <f>IFERROR(VLOOKUP($B4045,APガラス性能一覧!$A$2:$M$6097,2,0),"")</f>
        <v/>
      </c>
      <c r="D4045" s="68" t="str">
        <f>IFERROR(VLOOKUP($B4045,APガラス性能一覧!$A$2:$M$6097,3,0),"")</f>
        <v/>
      </c>
      <c r="E4045" s="68" t="str">
        <f>IFERROR(VLOOKUP($B4045,APガラス性能一覧!$A$2:$M$6097,4,0),"")</f>
        <v/>
      </c>
      <c r="F4045" s="68" t="str">
        <f>IFERROR(VLOOKUP($B4045,APガラス性能一覧!$A$2:$M$6097,5,0),"")</f>
        <v/>
      </c>
      <c r="G4045" s="68" t="str">
        <f>IFERROR(VLOOKUP($B4045,APガラス性能一覧!$A$2:$M$6097,6,0),"")</f>
        <v/>
      </c>
      <c r="H4045" s="68" t="str">
        <f>IFERROR(VLOOKUP($B4045,APガラス性能一覧!$A$2:$M$6097,7,0),"")</f>
        <v/>
      </c>
      <c r="I4045" s="68" t="str">
        <f>IFERROR(VLOOKUP($B4045,APガラス性能一覧!$A$2:$M$6097,8,0),"")</f>
        <v/>
      </c>
      <c r="J4045" s="68" t="str">
        <f>IFERROR(VLOOKUP($B4045,APガラス性能一覧!$A$2:$M$6097,9,0),"")</f>
        <v/>
      </c>
      <c r="K4045" s="68" t="str">
        <f>IFERROR(VLOOKUP($B4045,APガラス性能一覧!$A$2:$M$6097,10,0),"")</f>
        <v/>
      </c>
      <c r="L4045" s="68" t="str">
        <f>IFERROR(VLOOKUP($B4045,APガラス性能一覧!$A$2:$M$6097,11,0),"")</f>
        <v/>
      </c>
      <c r="M4045" s="68" t="str">
        <f>IFERROR(VLOOKUP($B4045,APガラス性能一覧!$A$2:$M$6097,12,0),"")</f>
        <v/>
      </c>
      <c r="N4045" s="68" t="str">
        <f>IFERROR(VLOOKUP($B4045,APガラス性能一覧!$A$2:$M$6097,13,0),"")</f>
        <v/>
      </c>
    </row>
    <row r="4046" spans="2:14" x14ac:dyDescent="0.4">
      <c r="B4046" s="68" t="str">
        <f>IF($D$2="","",IF($E$2=0.65,IFERROR(IF(INDEX(APガラス性能一覧!A:A,MATCH(ROW(B4040),APガラス性能一覧!$O:$O,0))="","",INDEX(APガラス性能一覧!A:A,MATCH(ROW(B4040),APガラス性能一覧!$O:$O,0))),""),IFERROR(IF(INDEX(APガラス性能一覧!A:A,MATCH(ROW(B4040),APガラス性能一覧!$N:$N,0))="","",INDEX(APガラス性能一覧!A:A,MATCH(ROW(B4040),APガラス性能一覧!$N:$N,0))),"")))</f>
        <v/>
      </c>
      <c r="C4046" s="68" t="str">
        <f>IFERROR(VLOOKUP($B4046,APガラス性能一覧!$A$2:$M$6097,2,0),"")</f>
        <v/>
      </c>
      <c r="D4046" s="68" t="str">
        <f>IFERROR(VLOOKUP($B4046,APガラス性能一覧!$A$2:$M$6097,3,0),"")</f>
        <v/>
      </c>
      <c r="E4046" s="68" t="str">
        <f>IFERROR(VLOOKUP($B4046,APガラス性能一覧!$A$2:$M$6097,4,0),"")</f>
        <v/>
      </c>
      <c r="F4046" s="68" t="str">
        <f>IFERROR(VLOOKUP($B4046,APガラス性能一覧!$A$2:$M$6097,5,0),"")</f>
        <v/>
      </c>
      <c r="G4046" s="68" t="str">
        <f>IFERROR(VLOOKUP($B4046,APガラス性能一覧!$A$2:$M$6097,6,0),"")</f>
        <v/>
      </c>
      <c r="H4046" s="68" t="str">
        <f>IFERROR(VLOOKUP($B4046,APガラス性能一覧!$A$2:$M$6097,7,0),"")</f>
        <v/>
      </c>
      <c r="I4046" s="68" t="str">
        <f>IFERROR(VLOOKUP($B4046,APガラス性能一覧!$A$2:$M$6097,8,0),"")</f>
        <v/>
      </c>
      <c r="J4046" s="68" t="str">
        <f>IFERROR(VLOOKUP($B4046,APガラス性能一覧!$A$2:$M$6097,9,0),"")</f>
        <v/>
      </c>
      <c r="K4046" s="68" t="str">
        <f>IFERROR(VLOOKUP($B4046,APガラス性能一覧!$A$2:$M$6097,10,0),"")</f>
        <v/>
      </c>
      <c r="L4046" s="68" t="str">
        <f>IFERROR(VLOOKUP($B4046,APガラス性能一覧!$A$2:$M$6097,11,0),"")</f>
        <v/>
      </c>
      <c r="M4046" s="68" t="str">
        <f>IFERROR(VLOOKUP($B4046,APガラス性能一覧!$A$2:$M$6097,12,0),"")</f>
        <v/>
      </c>
      <c r="N4046" s="68" t="str">
        <f>IFERROR(VLOOKUP($B4046,APガラス性能一覧!$A$2:$M$6097,13,0),"")</f>
        <v/>
      </c>
    </row>
    <row r="4047" spans="2:14" x14ac:dyDescent="0.4">
      <c r="B4047" s="68" t="str">
        <f>IF($D$2="","",IF($E$2=0.65,IFERROR(IF(INDEX(APガラス性能一覧!A:A,MATCH(ROW(B4041),APガラス性能一覧!$O:$O,0))="","",INDEX(APガラス性能一覧!A:A,MATCH(ROW(B4041),APガラス性能一覧!$O:$O,0))),""),IFERROR(IF(INDEX(APガラス性能一覧!A:A,MATCH(ROW(B4041),APガラス性能一覧!$N:$N,0))="","",INDEX(APガラス性能一覧!A:A,MATCH(ROW(B4041),APガラス性能一覧!$N:$N,0))),"")))</f>
        <v/>
      </c>
      <c r="C4047" s="68" t="str">
        <f>IFERROR(VLOOKUP($B4047,APガラス性能一覧!$A$2:$M$6097,2,0),"")</f>
        <v/>
      </c>
      <c r="D4047" s="68" t="str">
        <f>IFERROR(VLOOKUP($B4047,APガラス性能一覧!$A$2:$M$6097,3,0),"")</f>
        <v/>
      </c>
      <c r="E4047" s="68" t="str">
        <f>IFERROR(VLOOKUP($B4047,APガラス性能一覧!$A$2:$M$6097,4,0),"")</f>
        <v/>
      </c>
      <c r="F4047" s="68" t="str">
        <f>IFERROR(VLOOKUP($B4047,APガラス性能一覧!$A$2:$M$6097,5,0),"")</f>
        <v/>
      </c>
      <c r="G4047" s="68" t="str">
        <f>IFERROR(VLOOKUP($B4047,APガラス性能一覧!$A$2:$M$6097,6,0),"")</f>
        <v/>
      </c>
      <c r="H4047" s="68" t="str">
        <f>IFERROR(VLOOKUP($B4047,APガラス性能一覧!$A$2:$M$6097,7,0),"")</f>
        <v/>
      </c>
      <c r="I4047" s="68" t="str">
        <f>IFERROR(VLOOKUP($B4047,APガラス性能一覧!$A$2:$M$6097,8,0),"")</f>
        <v/>
      </c>
      <c r="J4047" s="68" t="str">
        <f>IFERROR(VLOOKUP($B4047,APガラス性能一覧!$A$2:$M$6097,9,0),"")</f>
        <v/>
      </c>
      <c r="K4047" s="68" t="str">
        <f>IFERROR(VLOOKUP($B4047,APガラス性能一覧!$A$2:$M$6097,10,0),"")</f>
        <v/>
      </c>
      <c r="L4047" s="68" t="str">
        <f>IFERROR(VLOOKUP($B4047,APガラス性能一覧!$A$2:$M$6097,11,0),"")</f>
        <v/>
      </c>
      <c r="M4047" s="68" t="str">
        <f>IFERROR(VLOOKUP($B4047,APガラス性能一覧!$A$2:$M$6097,12,0),"")</f>
        <v/>
      </c>
      <c r="N4047" s="68" t="str">
        <f>IFERROR(VLOOKUP($B4047,APガラス性能一覧!$A$2:$M$6097,13,0),"")</f>
        <v/>
      </c>
    </row>
    <row r="4048" spans="2:14" x14ac:dyDescent="0.4">
      <c r="B4048" s="68" t="str">
        <f>IF($D$2="","",IF($E$2=0.65,IFERROR(IF(INDEX(APガラス性能一覧!A:A,MATCH(ROW(B4042),APガラス性能一覧!$O:$O,0))="","",INDEX(APガラス性能一覧!A:A,MATCH(ROW(B4042),APガラス性能一覧!$O:$O,0))),""),IFERROR(IF(INDEX(APガラス性能一覧!A:A,MATCH(ROW(B4042),APガラス性能一覧!$N:$N,0))="","",INDEX(APガラス性能一覧!A:A,MATCH(ROW(B4042),APガラス性能一覧!$N:$N,0))),"")))</f>
        <v/>
      </c>
      <c r="C4048" s="68" t="str">
        <f>IFERROR(VLOOKUP($B4048,APガラス性能一覧!$A$2:$M$6097,2,0),"")</f>
        <v/>
      </c>
      <c r="D4048" s="68" t="str">
        <f>IFERROR(VLOOKUP($B4048,APガラス性能一覧!$A$2:$M$6097,3,0),"")</f>
        <v/>
      </c>
      <c r="E4048" s="68" t="str">
        <f>IFERROR(VLOOKUP($B4048,APガラス性能一覧!$A$2:$M$6097,4,0),"")</f>
        <v/>
      </c>
      <c r="F4048" s="68" t="str">
        <f>IFERROR(VLOOKUP($B4048,APガラス性能一覧!$A$2:$M$6097,5,0),"")</f>
        <v/>
      </c>
      <c r="G4048" s="68" t="str">
        <f>IFERROR(VLOOKUP($B4048,APガラス性能一覧!$A$2:$M$6097,6,0),"")</f>
        <v/>
      </c>
      <c r="H4048" s="68" t="str">
        <f>IFERROR(VLOOKUP($B4048,APガラス性能一覧!$A$2:$M$6097,7,0),"")</f>
        <v/>
      </c>
      <c r="I4048" s="68" t="str">
        <f>IFERROR(VLOOKUP($B4048,APガラス性能一覧!$A$2:$M$6097,8,0),"")</f>
        <v/>
      </c>
      <c r="J4048" s="68" t="str">
        <f>IFERROR(VLOOKUP($B4048,APガラス性能一覧!$A$2:$M$6097,9,0),"")</f>
        <v/>
      </c>
      <c r="K4048" s="68" t="str">
        <f>IFERROR(VLOOKUP($B4048,APガラス性能一覧!$A$2:$M$6097,10,0),"")</f>
        <v/>
      </c>
      <c r="L4048" s="68" t="str">
        <f>IFERROR(VLOOKUP($B4048,APガラス性能一覧!$A$2:$M$6097,11,0),"")</f>
        <v/>
      </c>
      <c r="M4048" s="68" t="str">
        <f>IFERROR(VLOOKUP($B4048,APガラス性能一覧!$A$2:$M$6097,12,0),"")</f>
        <v/>
      </c>
      <c r="N4048" s="68" t="str">
        <f>IFERROR(VLOOKUP($B4048,APガラス性能一覧!$A$2:$M$6097,13,0),"")</f>
        <v/>
      </c>
    </row>
    <row r="4049" spans="2:14" x14ac:dyDescent="0.4">
      <c r="B4049" s="68" t="str">
        <f>IF($D$2="","",IF($E$2=0.65,IFERROR(IF(INDEX(APガラス性能一覧!A:A,MATCH(ROW(B4043),APガラス性能一覧!$O:$O,0))="","",INDEX(APガラス性能一覧!A:A,MATCH(ROW(B4043),APガラス性能一覧!$O:$O,0))),""),IFERROR(IF(INDEX(APガラス性能一覧!A:A,MATCH(ROW(B4043),APガラス性能一覧!$N:$N,0))="","",INDEX(APガラス性能一覧!A:A,MATCH(ROW(B4043),APガラス性能一覧!$N:$N,0))),"")))</f>
        <v/>
      </c>
      <c r="C4049" s="68" t="str">
        <f>IFERROR(VLOOKUP($B4049,APガラス性能一覧!$A$2:$M$6097,2,0),"")</f>
        <v/>
      </c>
      <c r="D4049" s="68" t="str">
        <f>IFERROR(VLOOKUP($B4049,APガラス性能一覧!$A$2:$M$6097,3,0),"")</f>
        <v/>
      </c>
      <c r="E4049" s="68" t="str">
        <f>IFERROR(VLOOKUP($B4049,APガラス性能一覧!$A$2:$M$6097,4,0),"")</f>
        <v/>
      </c>
      <c r="F4049" s="68" t="str">
        <f>IFERROR(VLOOKUP($B4049,APガラス性能一覧!$A$2:$M$6097,5,0),"")</f>
        <v/>
      </c>
      <c r="G4049" s="68" t="str">
        <f>IFERROR(VLOOKUP($B4049,APガラス性能一覧!$A$2:$M$6097,6,0),"")</f>
        <v/>
      </c>
      <c r="H4049" s="68" t="str">
        <f>IFERROR(VLOOKUP($B4049,APガラス性能一覧!$A$2:$M$6097,7,0),"")</f>
        <v/>
      </c>
      <c r="I4049" s="68" t="str">
        <f>IFERROR(VLOOKUP($B4049,APガラス性能一覧!$A$2:$M$6097,8,0),"")</f>
        <v/>
      </c>
      <c r="J4049" s="68" t="str">
        <f>IFERROR(VLOOKUP($B4049,APガラス性能一覧!$A$2:$M$6097,9,0),"")</f>
        <v/>
      </c>
      <c r="K4049" s="68" t="str">
        <f>IFERROR(VLOOKUP($B4049,APガラス性能一覧!$A$2:$M$6097,10,0),"")</f>
        <v/>
      </c>
      <c r="L4049" s="68" t="str">
        <f>IFERROR(VLOOKUP($B4049,APガラス性能一覧!$A$2:$M$6097,11,0),"")</f>
        <v/>
      </c>
      <c r="M4049" s="68" t="str">
        <f>IFERROR(VLOOKUP($B4049,APガラス性能一覧!$A$2:$M$6097,12,0),"")</f>
        <v/>
      </c>
      <c r="N4049" s="68" t="str">
        <f>IFERROR(VLOOKUP($B4049,APガラス性能一覧!$A$2:$M$6097,13,0),"")</f>
        <v/>
      </c>
    </row>
    <row r="4050" spans="2:14" x14ac:dyDescent="0.4">
      <c r="B4050" s="68" t="str">
        <f>IF($D$2="","",IF($E$2=0.65,IFERROR(IF(INDEX(APガラス性能一覧!A:A,MATCH(ROW(B4044),APガラス性能一覧!$O:$O,0))="","",INDEX(APガラス性能一覧!A:A,MATCH(ROW(B4044),APガラス性能一覧!$O:$O,0))),""),IFERROR(IF(INDEX(APガラス性能一覧!A:A,MATCH(ROW(B4044),APガラス性能一覧!$N:$N,0))="","",INDEX(APガラス性能一覧!A:A,MATCH(ROW(B4044),APガラス性能一覧!$N:$N,0))),"")))</f>
        <v/>
      </c>
      <c r="C4050" s="68" t="str">
        <f>IFERROR(VLOOKUP($B4050,APガラス性能一覧!$A$2:$M$6097,2,0),"")</f>
        <v/>
      </c>
      <c r="D4050" s="68" t="str">
        <f>IFERROR(VLOOKUP($B4050,APガラス性能一覧!$A$2:$M$6097,3,0),"")</f>
        <v/>
      </c>
      <c r="E4050" s="68" t="str">
        <f>IFERROR(VLOOKUP($B4050,APガラス性能一覧!$A$2:$M$6097,4,0),"")</f>
        <v/>
      </c>
      <c r="F4050" s="68" t="str">
        <f>IFERROR(VLOOKUP($B4050,APガラス性能一覧!$A$2:$M$6097,5,0),"")</f>
        <v/>
      </c>
      <c r="G4050" s="68" t="str">
        <f>IFERROR(VLOOKUP($B4050,APガラス性能一覧!$A$2:$M$6097,6,0),"")</f>
        <v/>
      </c>
      <c r="H4050" s="68" t="str">
        <f>IFERROR(VLOOKUP($B4050,APガラス性能一覧!$A$2:$M$6097,7,0),"")</f>
        <v/>
      </c>
      <c r="I4050" s="68" t="str">
        <f>IFERROR(VLOOKUP($B4050,APガラス性能一覧!$A$2:$M$6097,8,0),"")</f>
        <v/>
      </c>
      <c r="J4050" s="68" t="str">
        <f>IFERROR(VLOOKUP($B4050,APガラス性能一覧!$A$2:$M$6097,9,0),"")</f>
        <v/>
      </c>
      <c r="K4050" s="68" t="str">
        <f>IFERROR(VLOOKUP($B4050,APガラス性能一覧!$A$2:$M$6097,10,0),"")</f>
        <v/>
      </c>
      <c r="L4050" s="68" t="str">
        <f>IFERROR(VLOOKUP($B4050,APガラス性能一覧!$A$2:$M$6097,11,0),"")</f>
        <v/>
      </c>
      <c r="M4050" s="68" t="str">
        <f>IFERROR(VLOOKUP($B4050,APガラス性能一覧!$A$2:$M$6097,12,0),"")</f>
        <v/>
      </c>
      <c r="N4050" s="68" t="str">
        <f>IFERROR(VLOOKUP($B4050,APガラス性能一覧!$A$2:$M$6097,13,0),"")</f>
        <v/>
      </c>
    </row>
    <row r="4051" spans="2:14" x14ac:dyDescent="0.4">
      <c r="B4051" s="68" t="str">
        <f>IF($D$2="","",IF($E$2=0.65,IFERROR(IF(INDEX(APガラス性能一覧!A:A,MATCH(ROW(B4045),APガラス性能一覧!$O:$O,0))="","",INDEX(APガラス性能一覧!A:A,MATCH(ROW(B4045),APガラス性能一覧!$O:$O,0))),""),IFERROR(IF(INDEX(APガラス性能一覧!A:A,MATCH(ROW(B4045),APガラス性能一覧!$N:$N,0))="","",INDEX(APガラス性能一覧!A:A,MATCH(ROW(B4045),APガラス性能一覧!$N:$N,0))),"")))</f>
        <v/>
      </c>
      <c r="C4051" s="68" t="str">
        <f>IFERROR(VLOOKUP($B4051,APガラス性能一覧!$A$2:$M$6097,2,0),"")</f>
        <v/>
      </c>
      <c r="D4051" s="68" t="str">
        <f>IFERROR(VLOOKUP($B4051,APガラス性能一覧!$A$2:$M$6097,3,0),"")</f>
        <v/>
      </c>
      <c r="E4051" s="68" t="str">
        <f>IFERROR(VLOOKUP($B4051,APガラス性能一覧!$A$2:$M$6097,4,0),"")</f>
        <v/>
      </c>
      <c r="F4051" s="68" t="str">
        <f>IFERROR(VLOOKUP($B4051,APガラス性能一覧!$A$2:$M$6097,5,0),"")</f>
        <v/>
      </c>
      <c r="G4051" s="68" t="str">
        <f>IFERROR(VLOOKUP($B4051,APガラス性能一覧!$A$2:$M$6097,6,0),"")</f>
        <v/>
      </c>
      <c r="H4051" s="68" t="str">
        <f>IFERROR(VLOOKUP($B4051,APガラス性能一覧!$A$2:$M$6097,7,0),"")</f>
        <v/>
      </c>
      <c r="I4051" s="68" t="str">
        <f>IFERROR(VLOOKUP($B4051,APガラス性能一覧!$A$2:$M$6097,8,0),"")</f>
        <v/>
      </c>
      <c r="J4051" s="68" t="str">
        <f>IFERROR(VLOOKUP($B4051,APガラス性能一覧!$A$2:$M$6097,9,0),"")</f>
        <v/>
      </c>
      <c r="K4051" s="68" t="str">
        <f>IFERROR(VLOOKUP($B4051,APガラス性能一覧!$A$2:$M$6097,10,0),"")</f>
        <v/>
      </c>
      <c r="L4051" s="68" t="str">
        <f>IFERROR(VLOOKUP($B4051,APガラス性能一覧!$A$2:$M$6097,11,0),"")</f>
        <v/>
      </c>
      <c r="M4051" s="68" t="str">
        <f>IFERROR(VLOOKUP($B4051,APガラス性能一覧!$A$2:$M$6097,12,0),"")</f>
        <v/>
      </c>
      <c r="N4051" s="68" t="str">
        <f>IFERROR(VLOOKUP($B4051,APガラス性能一覧!$A$2:$M$6097,13,0),"")</f>
        <v/>
      </c>
    </row>
    <row r="4052" spans="2:14" x14ac:dyDescent="0.4">
      <c r="B4052" s="68" t="str">
        <f>IF($D$2="","",IF($E$2=0.65,IFERROR(IF(INDEX(APガラス性能一覧!A:A,MATCH(ROW(B4046),APガラス性能一覧!$O:$O,0))="","",INDEX(APガラス性能一覧!A:A,MATCH(ROW(B4046),APガラス性能一覧!$O:$O,0))),""),IFERROR(IF(INDEX(APガラス性能一覧!A:A,MATCH(ROW(B4046),APガラス性能一覧!$N:$N,0))="","",INDEX(APガラス性能一覧!A:A,MATCH(ROW(B4046),APガラス性能一覧!$N:$N,0))),"")))</f>
        <v/>
      </c>
      <c r="C4052" s="68" t="str">
        <f>IFERROR(VLOOKUP($B4052,APガラス性能一覧!$A$2:$M$6097,2,0),"")</f>
        <v/>
      </c>
      <c r="D4052" s="68" t="str">
        <f>IFERROR(VLOOKUP($B4052,APガラス性能一覧!$A$2:$M$6097,3,0),"")</f>
        <v/>
      </c>
      <c r="E4052" s="68" t="str">
        <f>IFERROR(VLOOKUP($B4052,APガラス性能一覧!$A$2:$M$6097,4,0),"")</f>
        <v/>
      </c>
      <c r="F4052" s="68" t="str">
        <f>IFERROR(VLOOKUP($B4052,APガラス性能一覧!$A$2:$M$6097,5,0),"")</f>
        <v/>
      </c>
      <c r="G4052" s="68" t="str">
        <f>IFERROR(VLOOKUP($B4052,APガラス性能一覧!$A$2:$M$6097,6,0),"")</f>
        <v/>
      </c>
      <c r="H4052" s="68" t="str">
        <f>IFERROR(VLOOKUP($B4052,APガラス性能一覧!$A$2:$M$6097,7,0),"")</f>
        <v/>
      </c>
      <c r="I4052" s="68" t="str">
        <f>IFERROR(VLOOKUP($B4052,APガラス性能一覧!$A$2:$M$6097,8,0),"")</f>
        <v/>
      </c>
      <c r="J4052" s="68" t="str">
        <f>IFERROR(VLOOKUP($B4052,APガラス性能一覧!$A$2:$M$6097,9,0),"")</f>
        <v/>
      </c>
      <c r="K4052" s="68" t="str">
        <f>IFERROR(VLOOKUP($B4052,APガラス性能一覧!$A$2:$M$6097,10,0),"")</f>
        <v/>
      </c>
      <c r="L4052" s="68" t="str">
        <f>IFERROR(VLOOKUP($B4052,APガラス性能一覧!$A$2:$M$6097,11,0),"")</f>
        <v/>
      </c>
      <c r="M4052" s="68" t="str">
        <f>IFERROR(VLOOKUP($B4052,APガラス性能一覧!$A$2:$M$6097,12,0),"")</f>
        <v/>
      </c>
      <c r="N4052" s="68" t="str">
        <f>IFERROR(VLOOKUP($B4052,APガラス性能一覧!$A$2:$M$6097,13,0),"")</f>
        <v/>
      </c>
    </row>
    <row r="4053" spans="2:14" x14ac:dyDescent="0.4">
      <c r="B4053" s="68" t="str">
        <f>IF($D$2="","",IF($E$2=0.65,IFERROR(IF(INDEX(APガラス性能一覧!A:A,MATCH(ROW(B4047),APガラス性能一覧!$O:$O,0))="","",INDEX(APガラス性能一覧!A:A,MATCH(ROW(B4047),APガラス性能一覧!$O:$O,0))),""),IFERROR(IF(INDEX(APガラス性能一覧!A:A,MATCH(ROW(B4047),APガラス性能一覧!$N:$N,0))="","",INDEX(APガラス性能一覧!A:A,MATCH(ROW(B4047),APガラス性能一覧!$N:$N,0))),"")))</f>
        <v/>
      </c>
      <c r="C4053" s="68" t="str">
        <f>IFERROR(VLOOKUP($B4053,APガラス性能一覧!$A$2:$M$6097,2,0),"")</f>
        <v/>
      </c>
      <c r="D4053" s="68" t="str">
        <f>IFERROR(VLOOKUP($B4053,APガラス性能一覧!$A$2:$M$6097,3,0),"")</f>
        <v/>
      </c>
      <c r="E4053" s="68" t="str">
        <f>IFERROR(VLOOKUP($B4053,APガラス性能一覧!$A$2:$M$6097,4,0),"")</f>
        <v/>
      </c>
      <c r="F4053" s="68" t="str">
        <f>IFERROR(VLOOKUP($B4053,APガラス性能一覧!$A$2:$M$6097,5,0),"")</f>
        <v/>
      </c>
      <c r="G4053" s="68" t="str">
        <f>IFERROR(VLOOKUP($B4053,APガラス性能一覧!$A$2:$M$6097,6,0),"")</f>
        <v/>
      </c>
      <c r="H4053" s="68" t="str">
        <f>IFERROR(VLOOKUP($B4053,APガラス性能一覧!$A$2:$M$6097,7,0),"")</f>
        <v/>
      </c>
      <c r="I4053" s="68" t="str">
        <f>IFERROR(VLOOKUP($B4053,APガラス性能一覧!$A$2:$M$6097,8,0),"")</f>
        <v/>
      </c>
      <c r="J4053" s="68" t="str">
        <f>IFERROR(VLOOKUP($B4053,APガラス性能一覧!$A$2:$M$6097,9,0),"")</f>
        <v/>
      </c>
      <c r="K4053" s="68" t="str">
        <f>IFERROR(VLOOKUP($B4053,APガラス性能一覧!$A$2:$M$6097,10,0),"")</f>
        <v/>
      </c>
      <c r="L4053" s="68" t="str">
        <f>IFERROR(VLOOKUP($B4053,APガラス性能一覧!$A$2:$M$6097,11,0),"")</f>
        <v/>
      </c>
      <c r="M4053" s="68" t="str">
        <f>IFERROR(VLOOKUP($B4053,APガラス性能一覧!$A$2:$M$6097,12,0),"")</f>
        <v/>
      </c>
      <c r="N4053" s="68" t="str">
        <f>IFERROR(VLOOKUP($B4053,APガラス性能一覧!$A$2:$M$6097,13,0),"")</f>
        <v/>
      </c>
    </row>
    <row r="4054" spans="2:14" x14ac:dyDescent="0.4">
      <c r="B4054" s="68" t="str">
        <f>IF($D$2="","",IF($E$2=0.65,IFERROR(IF(INDEX(APガラス性能一覧!A:A,MATCH(ROW(B4048),APガラス性能一覧!$O:$O,0))="","",INDEX(APガラス性能一覧!A:A,MATCH(ROW(B4048),APガラス性能一覧!$O:$O,0))),""),IFERROR(IF(INDEX(APガラス性能一覧!A:A,MATCH(ROW(B4048),APガラス性能一覧!$N:$N,0))="","",INDEX(APガラス性能一覧!A:A,MATCH(ROW(B4048),APガラス性能一覧!$N:$N,0))),"")))</f>
        <v/>
      </c>
      <c r="C4054" s="68" t="str">
        <f>IFERROR(VLOOKUP($B4054,APガラス性能一覧!$A$2:$M$6097,2,0),"")</f>
        <v/>
      </c>
      <c r="D4054" s="68" t="str">
        <f>IFERROR(VLOOKUP($B4054,APガラス性能一覧!$A$2:$M$6097,3,0),"")</f>
        <v/>
      </c>
      <c r="E4054" s="68" t="str">
        <f>IFERROR(VLOOKUP($B4054,APガラス性能一覧!$A$2:$M$6097,4,0),"")</f>
        <v/>
      </c>
      <c r="F4054" s="68" t="str">
        <f>IFERROR(VLOOKUP($B4054,APガラス性能一覧!$A$2:$M$6097,5,0),"")</f>
        <v/>
      </c>
      <c r="G4054" s="68" t="str">
        <f>IFERROR(VLOOKUP($B4054,APガラス性能一覧!$A$2:$M$6097,6,0),"")</f>
        <v/>
      </c>
      <c r="H4054" s="68" t="str">
        <f>IFERROR(VLOOKUP($B4054,APガラス性能一覧!$A$2:$M$6097,7,0),"")</f>
        <v/>
      </c>
      <c r="I4054" s="68" t="str">
        <f>IFERROR(VLOOKUP($B4054,APガラス性能一覧!$A$2:$M$6097,8,0),"")</f>
        <v/>
      </c>
      <c r="J4054" s="68" t="str">
        <f>IFERROR(VLOOKUP($B4054,APガラス性能一覧!$A$2:$M$6097,9,0),"")</f>
        <v/>
      </c>
      <c r="K4054" s="68" t="str">
        <f>IFERROR(VLOOKUP($B4054,APガラス性能一覧!$A$2:$M$6097,10,0),"")</f>
        <v/>
      </c>
      <c r="L4054" s="68" t="str">
        <f>IFERROR(VLOOKUP($B4054,APガラス性能一覧!$A$2:$M$6097,11,0),"")</f>
        <v/>
      </c>
      <c r="M4054" s="68" t="str">
        <f>IFERROR(VLOOKUP($B4054,APガラス性能一覧!$A$2:$M$6097,12,0),"")</f>
        <v/>
      </c>
      <c r="N4054" s="68" t="str">
        <f>IFERROR(VLOOKUP($B4054,APガラス性能一覧!$A$2:$M$6097,13,0),"")</f>
        <v/>
      </c>
    </row>
    <row r="4055" spans="2:14" x14ac:dyDescent="0.4">
      <c r="B4055" s="68" t="str">
        <f>IF($D$2="","",IF($E$2=0.65,IFERROR(IF(INDEX(APガラス性能一覧!A:A,MATCH(ROW(B4049),APガラス性能一覧!$O:$O,0))="","",INDEX(APガラス性能一覧!A:A,MATCH(ROW(B4049),APガラス性能一覧!$O:$O,0))),""),IFERROR(IF(INDEX(APガラス性能一覧!A:A,MATCH(ROW(B4049),APガラス性能一覧!$N:$N,0))="","",INDEX(APガラス性能一覧!A:A,MATCH(ROW(B4049),APガラス性能一覧!$N:$N,0))),"")))</f>
        <v/>
      </c>
      <c r="C4055" s="68" t="str">
        <f>IFERROR(VLOOKUP($B4055,APガラス性能一覧!$A$2:$M$6097,2,0),"")</f>
        <v/>
      </c>
      <c r="D4055" s="68" t="str">
        <f>IFERROR(VLOOKUP($B4055,APガラス性能一覧!$A$2:$M$6097,3,0),"")</f>
        <v/>
      </c>
      <c r="E4055" s="68" t="str">
        <f>IFERROR(VLOOKUP($B4055,APガラス性能一覧!$A$2:$M$6097,4,0),"")</f>
        <v/>
      </c>
      <c r="F4055" s="68" t="str">
        <f>IFERROR(VLOOKUP($B4055,APガラス性能一覧!$A$2:$M$6097,5,0),"")</f>
        <v/>
      </c>
      <c r="G4055" s="68" t="str">
        <f>IFERROR(VLOOKUP($B4055,APガラス性能一覧!$A$2:$M$6097,6,0),"")</f>
        <v/>
      </c>
      <c r="H4055" s="68" t="str">
        <f>IFERROR(VLOOKUP($B4055,APガラス性能一覧!$A$2:$M$6097,7,0),"")</f>
        <v/>
      </c>
      <c r="I4055" s="68" t="str">
        <f>IFERROR(VLOOKUP($B4055,APガラス性能一覧!$A$2:$M$6097,8,0),"")</f>
        <v/>
      </c>
      <c r="J4055" s="68" t="str">
        <f>IFERROR(VLOOKUP($B4055,APガラス性能一覧!$A$2:$M$6097,9,0),"")</f>
        <v/>
      </c>
      <c r="K4055" s="68" t="str">
        <f>IFERROR(VLOOKUP($B4055,APガラス性能一覧!$A$2:$M$6097,10,0),"")</f>
        <v/>
      </c>
      <c r="L4055" s="68" t="str">
        <f>IFERROR(VLOOKUP($B4055,APガラス性能一覧!$A$2:$M$6097,11,0),"")</f>
        <v/>
      </c>
      <c r="M4055" s="68" t="str">
        <f>IFERROR(VLOOKUP($B4055,APガラス性能一覧!$A$2:$M$6097,12,0),"")</f>
        <v/>
      </c>
      <c r="N4055" s="68" t="str">
        <f>IFERROR(VLOOKUP($B4055,APガラス性能一覧!$A$2:$M$6097,13,0),"")</f>
        <v/>
      </c>
    </row>
    <row r="4056" spans="2:14" x14ac:dyDescent="0.4">
      <c r="B4056" s="68" t="str">
        <f>IF($D$2="","",IF($E$2=0.65,IFERROR(IF(INDEX(APガラス性能一覧!A:A,MATCH(ROW(B4050),APガラス性能一覧!$O:$O,0))="","",INDEX(APガラス性能一覧!A:A,MATCH(ROW(B4050),APガラス性能一覧!$O:$O,0))),""),IFERROR(IF(INDEX(APガラス性能一覧!A:A,MATCH(ROW(B4050),APガラス性能一覧!$N:$N,0))="","",INDEX(APガラス性能一覧!A:A,MATCH(ROW(B4050),APガラス性能一覧!$N:$N,0))),"")))</f>
        <v/>
      </c>
      <c r="C4056" s="68" t="str">
        <f>IFERROR(VLOOKUP($B4056,APガラス性能一覧!$A$2:$M$6097,2,0),"")</f>
        <v/>
      </c>
      <c r="D4056" s="68" t="str">
        <f>IFERROR(VLOOKUP($B4056,APガラス性能一覧!$A$2:$M$6097,3,0),"")</f>
        <v/>
      </c>
      <c r="E4056" s="68" t="str">
        <f>IFERROR(VLOOKUP($B4056,APガラス性能一覧!$A$2:$M$6097,4,0),"")</f>
        <v/>
      </c>
      <c r="F4056" s="68" t="str">
        <f>IFERROR(VLOOKUP($B4056,APガラス性能一覧!$A$2:$M$6097,5,0),"")</f>
        <v/>
      </c>
      <c r="G4056" s="68" t="str">
        <f>IFERROR(VLOOKUP($B4056,APガラス性能一覧!$A$2:$M$6097,6,0),"")</f>
        <v/>
      </c>
      <c r="H4056" s="68" t="str">
        <f>IFERROR(VLOOKUP($B4056,APガラス性能一覧!$A$2:$M$6097,7,0),"")</f>
        <v/>
      </c>
      <c r="I4056" s="68" t="str">
        <f>IFERROR(VLOOKUP($B4056,APガラス性能一覧!$A$2:$M$6097,8,0),"")</f>
        <v/>
      </c>
      <c r="J4056" s="68" t="str">
        <f>IFERROR(VLOOKUP($B4056,APガラス性能一覧!$A$2:$M$6097,9,0),"")</f>
        <v/>
      </c>
      <c r="K4056" s="68" t="str">
        <f>IFERROR(VLOOKUP($B4056,APガラス性能一覧!$A$2:$M$6097,10,0),"")</f>
        <v/>
      </c>
      <c r="L4056" s="68" t="str">
        <f>IFERROR(VLOOKUP($B4056,APガラス性能一覧!$A$2:$M$6097,11,0),"")</f>
        <v/>
      </c>
      <c r="M4056" s="68" t="str">
        <f>IFERROR(VLOOKUP($B4056,APガラス性能一覧!$A$2:$M$6097,12,0),"")</f>
        <v/>
      </c>
      <c r="N4056" s="68" t="str">
        <f>IFERROR(VLOOKUP($B4056,APガラス性能一覧!$A$2:$M$6097,13,0),"")</f>
        <v/>
      </c>
    </row>
    <row r="4057" spans="2:14" x14ac:dyDescent="0.4">
      <c r="B4057" s="68" t="str">
        <f>IF($D$2="","",IF($E$2=0.65,IFERROR(IF(INDEX(APガラス性能一覧!A:A,MATCH(ROW(B4051),APガラス性能一覧!$O:$O,0))="","",INDEX(APガラス性能一覧!A:A,MATCH(ROW(B4051),APガラス性能一覧!$O:$O,0))),""),IFERROR(IF(INDEX(APガラス性能一覧!A:A,MATCH(ROW(B4051),APガラス性能一覧!$N:$N,0))="","",INDEX(APガラス性能一覧!A:A,MATCH(ROW(B4051),APガラス性能一覧!$N:$N,0))),"")))</f>
        <v/>
      </c>
      <c r="C4057" s="68" t="str">
        <f>IFERROR(VLOOKUP($B4057,APガラス性能一覧!$A$2:$M$6097,2,0),"")</f>
        <v/>
      </c>
      <c r="D4057" s="68" t="str">
        <f>IFERROR(VLOOKUP($B4057,APガラス性能一覧!$A$2:$M$6097,3,0),"")</f>
        <v/>
      </c>
      <c r="E4057" s="68" t="str">
        <f>IFERROR(VLOOKUP($B4057,APガラス性能一覧!$A$2:$M$6097,4,0),"")</f>
        <v/>
      </c>
      <c r="F4057" s="68" t="str">
        <f>IFERROR(VLOOKUP($B4057,APガラス性能一覧!$A$2:$M$6097,5,0),"")</f>
        <v/>
      </c>
      <c r="G4057" s="68" t="str">
        <f>IFERROR(VLOOKUP($B4057,APガラス性能一覧!$A$2:$M$6097,6,0),"")</f>
        <v/>
      </c>
      <c r="H4057" s="68" t="str">
        <f>IFERROR(VLOOKUP($B4057,APガラス性能一覧!$A$2:$M$6097,7,0),"")</f>
        <v/>
      </c>
      <c r="I4057" s="68" t="str">
        <f>IFERROR(VLOOKUP($B4057,APガラス性能一覧!$A$2:$M$6097,8,0),"")</f>
        <v/>
      </c>
      <c r="J4057" s="68" t="str">
        <f>IFERROR(VLOOKUP($B4057,APガラス性能一覧!$A$2:$M$6097,9,0),"")</f>
        <v/>
      </c>
      <c r="K4057" s="68" t="str">
        <f>IFERROR(VLOOKUP($B4057,APガラス性能一覧!$A$2:$M$6097,10,0),"")</f>
        <v/>
      </c>
      <c r="L4057" s="68" t="str">
        <f>IFERROR(VLOOKUP($B4057,APガラス性能一覧!$A$2:$M$6097,11,0),"")</f>
        <v/>
      </c>
      <c r="M4057" s="68" t="str">
        <f>IFERROR(VLOOKUP($B4057,APガラス性能一覧!$A$2:$M$6097,12,0),"")</f>
        <v/>
      </c>
      <c r="N4057" s="68" t="str">
        <f>IFERROR(VLOOKUP($B4057,APガラス性能一覧!$A$2:$M$6097,13,0),"")</f>
        <v/>
      </c>
    </row>
    <row r="4058" spans="2:14" x14ac:dyDescent="0.4">
      <c r="B4058" s="68" t="str">
        <f>IF($D$2="","",IF($E$2=0.65,IFERROR(IF(INDEX(APガラス性能一覧!A:A,MATCH(ROW(B4052),APガラス性能一覧!$O:$O,0))="","",INDEX(APガラス性能一覧!A:A,MATCH(ROW(B4052),APガラス性能一覧!$O:$O,0))),""),IFERROR(IF(INDEX(APガラス性能一覧!A:A,MATCH(ROW(B4052),APガラス性能一覧!$N:$N,0))="","",INDEX(APガラス性能一覧!A:A,MATCH(ROW(B4052),APガラス性能一覧!$N:$N,0))),"")))</f>
        <v/>
      </c>
      <c r="C4058" s="68" t="str">
        <f>IFERROR(VLOOKUP($B4058,APガラス性能一覧!$A$2:$M$6097,2,0),"")</f>
        <v/>
      </c>
      <c r="D4058" s="68" t="str">
        <f>IFERROR(VLOOKUP($B4058,APガラス性能一覧!$A$2:$M$6097,3,0),"")</f>
        <v/>
      </c>
      <c r="E4058" s="68" t="str">
        <f>IFERROR(VLOOKUP($B4058,APガラス性能一覧!$A$2:$M$6097,4,0),"")</f>
        <v/>
      </c>
      <c r="F4058" s="68" t="str">
        <f>IFERROR(VLOOKUP($B4058,APガラス性能一覧!$A$2:$M$6097,5,0),"")</f>
        <v/>
      </c>
      <c r="G4058" s="68" t="str">
        <f>IFERROR(VLOOKUP($B4058,APガラス性能一覧!$A$2:$M$6097,6,0),"")</f>
        <v/>
      </c>
      <c r="H4058" s="68" t="str">
        <f>IFERROR(VLOOKUP($B4058,APガラス性能一覧!$A$2:$M$6097,7,0),"")</f>
        <v/>
      </c>
      <c r="I4058" s="68" t="str">
        <f>IFERROR(VLOOKUP($B4058,APガラス性能一覧!$A$2:$M$6097,8,0),"")</f>
        <v/>
      </c>
      <c r="J4058" s="68" t="str">
        <f>IFERROR(VLOOKUP($B4058,APガラス性能一覧!$A$2:$M$6097,9,0),"")</f>
        <v/>
      </c>
      <c r="K4058" s="68" t="str">
        <f>IFERROR(VLOOKUP($B4058,APガラス性能一覧!$A$2:$M$6097,10,0),"")</f>
        <v/>
      </c>
      <c r="L4058" s="68" t="str">
        <f>IFERROR(VLOOKUP($B4058,APガラス性能一覧!$A$2:$M$6097,11,0),"")</f>
        <v/>
      </c>
      <c r="M4058" s="68" t="str">
        <f>IFERROR(VLOOKUP($B4058,APガラス性能一覧!$A$2:$M$6097,12,0),"")</f>
        <v/>
      </c>
      <c r="N4058" s="68" t="str">
        <f>IFERROR(VLOOKUP($B4058,APガラス性能一覧!$A$2:$M$6097,13,0),"")</f>
        <v/>
      </c>
    </row>
    <row r="4059" spans="2:14" x14ac:dyDescent="0.4">
      <c r="B4059" s="68" t="str">
        <f>IF($D$2="","",IF($E$2=0.65,IFERROR(IF(INDEX(APガラス性能一覧!A:A,MATCH(ROW(B4053),APガラス性能一覧!$O:$O,0))="","",INDEX(APガラス性能一覧!A:A,MATCH(ROW(B4053),APガラス性能一覧!$O:$O,0))),""),IFERROR(IF(INDEX(APガラス性能一覧!A:A,MATCH(ROW(B4053),APガラス性能一覧!$N:$N,0))="","",INDEX(APガラス性能一覧!A:A,MATCH(ROW(B4053),APガラス性能一覧!$N:$N,0))),"")))</f>
        <v/>
      </c>
      <c r="C4059" s="68" t="str">
        <f>IFERROR(VLOOKUP($B4059,APガラス性能一覧!$A$2:$M$6097,2,0),"")</f>
        <v/>
      </c>
      <c r="D4059" s="68" t="str">
        <f>IFERROR(VLOOKUP($B4059,APガラス性能一覧!$A$2:$M$6097,3,0),"")</f>
        <v/>
      </c>
      <c r="E4059" s="68" t="str">
        <f>IFERROR(VLOOKUP($B4059,APガラス性能一覧!$A$2:$M$6097,4,0),"")</f>
        <v/>
      </c>
      <c r="F4059" s="68" t="str">
        <f>IFERROR(VLOOKUP($B4059,APガラス性能一覧!$A$2:$M$6097,5,0),"")</f>
        <v/>
      </c>
      <c r="G4059" s="68" t="str">
        <f>IFERROR(VLOOKUP($B4059,APガラス性能一覧!$A$2:$M$6097,6,0),"")</f>
        <v/>
      </c>
      <c r="H4059" s="68" t="str">
        <f>IFERROR(VLOOKUP($B4059,APガラス性能一覧!$A$2:$M$6097,7,0),"")</f>
        <v/>
      </c>
      <c r="I4059" s="68" t="str">
        <f>IFERROR(VLOOKUP($B4059,APガラス性能一覧!$A$2:$M$6097,8,0),"")</f>
        <v/>
      </c>
      <c r="J4059" s="68" t="str">
        <f>IFERROR(VLOOKUP($B4059,APガラス性能一覧!$A$2:$M$6097,9,0),"")</f>
        <v/>
      </c>
      <c r="K4059" s="68" t="str">
        <f>IFERROR(VLOOKUP($B4059,APガラス性能一覧!$A$2:$M$6097,10,0),"")</f>
        <v/>
      </c>
      <c r="L4059" s="68" t="str">
        <f>IFERROR(VLOOKUP($B4059,APガラス性能一覧!$A$2:$M$6097,11,0),"")</f>
        <v/>
      </c>
      <c r="M4059" s="68" t="str">
        <f>IFERROR(VLOOKUP($B4059,APガラス性能一覧!$A$2:$M$6097,12,0),"")</f>
        <v/>
      </c>
      <c r="N4059" s="68" t="str">
        <f>IFERROR(VLOOKUP($B4059,APガラス性能一覧!$A$2:$M$6097,13,0),"")</f>
        <v/>
      </c>
    </row>
    <row r="4060" spans="2:14" x14ac:dyDescent="0.4">
      <c r="B4060" s="68" t="str">
        <f>IF($D$2="","",IF($E$2=0.65,IFERROR(IF(INDEX(APガラス性能一覧!A:A,MATCH(ROW(B4054),APガラス性能一覧!$O:$O,0))="","",INDEX(APガラス性能一覧!A:A,MATCH(ROW(B4054),APガラス性能一覧!$O:$O,0))),""),IFERROR(IF(INDEX(APガラス性能一覧!A:A,MATCH(ROW(B4054),APガラス性能一覧!$N:$N,0))="","",INDEX(APガラス性能一覧!A:A,MATCH(ROW(B4054),APガラス性能一覧!$N:$N,0))),"")))</f>
        <v/>
      </c>
      <c r="C4060" s="68" t="str">
        <f>IFERROR(VLOOKUP($B4060,APガラス性能一覧!$A$2:$M$6097,2,0),"")</f>
        <v/>
      </c>
      <c r="D4060" s="68" t="str">
        <f>IFERROR(VLOOKUP($B4060,APガラス性能一覧!$A$2:$M$6097,3,0),"")</f>
        <v/>
      </c>
      <c r="E4060" s="68" t="str">
        <f>IFERROR(VLOOKUP($B4060,APガラス性能一覧!$A$2:$M$6097,4,0),"")</f>
        <v/>
      </c>
      <c r="F4060" s="68" t="str">
        <f>IFERROR(VLOOKUP($B4060,APガラス性能一覧!$A$2:$M$6097,5,0),"")</f>
        <v/>
      </c>
      <c r="G4060" s="68" t="str">
        <f>IFERROR(VLOOKUP($B4060,APガラス性能一覧!$A$2:$M$6097,6,0),"")</f>
        <v/>
      </c>
      <c r="H4060" s="68" t="str">
        <f>IFERROR(VLOOKUP($B4060,APガラス性能一覧!$A$2:$M$6097,7,0),"")</f>
        <v/>
      </c>
      <c r="I4060" s="68" t="str">
        <f>IFERROR(VLOOKUP($B4060,APガラス性能一覧!$A$2:$M$6097,8,0),"")</f>
        <v/>
      </c>
      <c r="J4060" s="68" t="str">
        <f>IFERROR(VLOOKUP($B4060,APガラス性能一覧!$A$2:$M$6097,9,0),"")</f>
        <v/>
      </c>
      <c r="K4060" s="68" t="str">
        <f>IFERROR(VLOOKUP($B4060,APガラス性能一覧!$A$2:$M$6097,10,0),"")</f>
        <v/>
      </c>
      <c r="L4060" s="68" t="str">
        <f>IFERROR(VLOOKUP($B4060,APガラス性能一覧!$A$2:$M$6097,11,0),"")</f>
        <v/>
      </c>
      <c r="M4060" s="68" t="str">
        <f>IFERROR(VLOOKUP($B4060,APガラス性能一覧!$A$2:$M$6097,12,0),"")</f>
        <v/>
      </c>
      <c r="N4060" s="68" t="str">
        <f>IFERROR(VLOOKUP($B4060,APガラス性能一覧!$A$2:$M$6097,13,0),"")</f>
        <v/>
      </c>
    </row>
    <row r="4061" spans="2:14" x14ac:dyDescent="0.4">
      <c r="B4061" s="68" t="str">
        <f>IF($D$2="","",IF($E$2=0.65,IFERROR(IF(INDEX(APガラス性能一覧!A:A,MATCH(ROW(B4055),APガラス性能一覧!$O:$O,0))="","",INDEX(APガラス性能一覧!A:A,MATCH(ROW(B4055),APガラス性能一覧!$O:$O,0))),""),IFERROR(IF(INDEX(APガラス性能一覧!A:A,MATCH(ROW(B4055),APガラス性能一覧!$N:$N,0))="","",INDEX(APガラス性能一覧!A:A,MATCH(ROW(B4055),APガラス性能一覧!$N:$N,0))),"")))</f>
        <v/>
      </c>
      <c r="C4061" s="68" t="str">
        <f>IFERROR(VLOOKUP($B4061,APガラス性能一覧!$A$2:$M$6097,2,0),"")</f>
        <v/>
      </c>
      <c r="D4061" s="68" t="str">
        <f>IFERROR(VLOOKUP($B4061,APガラス性能一覧!$A$2:$M$6097,3,0),"")</f>
        <v/>
      </c>
      <c r="E4061" s="68" t="str">
        <f>IFERROR(VLOOKUP($B4061,APガラス性能一覧!$A$2:$M$6097,4,0),"")</f>
        <v/>
      </c>
      <c r="F4061" s="68" t="str">
        <f>IFERROR(VLOOKUP($B4061,APガラス性能一覧!$A$2:$M$6097,5,0),"")</f>
        <v/>
      </c>
      <c r="G4061" s="68" t="str">
        <f>IFERROR(VLOOKUP($B4061,APガラス性能一覧!$A$2:$M$6097,6,0),"")</f>
        <v/>
      </c>
      <c r="H4061" s="68" t="str">
        <f>IFERROR(VLOOKUP($B4061,APガラス性能一覧!$A$2:$M$6097,7,0),"")</f>
        <v/>
      </c>
      <c r="I4061" s="68" t="str">
        <f>IFERROR(VLOOKUP($B4061,APガラス性能一覧!$A$2:$M$6097,8,0),"")</f>
        <v/>
      </c>
      <c r="J4061" s="68" t="str">
        <f>IFERROR(VLOOKUP($B4061,APガラス性能一覧!$A$2:$M$6097,9,0),"")</f>
        <v/>
      </c>
      <c r="K4061" s="68" t="str">
        <f>IFERROR(VLOOKUP($B4061,APガラス性能一覧!$A$2:$M$6097,10,0),"")</f>
        <v/>
      </c>
      <c r="L4061" s="68" t="str">
        <f>IFERROR(VLOOKUP($B4061,APガラス性能一覧!$A$2:$M$6097,11,0),"")</f>
        <v/>
      </c>
      <c r="M4061" s="68" t="str">
        <f>IFERROR(VLOOKUP($B4061,APガラス性能一覧!$A$2:$M$6097,12,0),"")</f>
        <v/>
      </c>
      <c r="N4061" s="68" t="str">
        <f>IFERROR(VLOOKUP($B4061,APガラス性能一覧!$A$2:$M$6097,13,0),"")</f>
        <v/>
      </c>
    </row>
    <row r="4062" spans="2:14" x14ac:dyDescent="0.4">
      <c r="B4062" s="68" t="str">
        <f>IF($D$2="","",IF($E$2=0.65,IFERROR(IF(INDEX(APガラス性能一覧!A:A,MATCH(ROW(B4056),APガラス性能一覧!$O:$O,0))="","",INDEX(APガラス性能一覧!A:A,MATCH(ROW(B4056),APガラス性能一覧!$O:$O,0))),""),IFERROR(IF(INDEX(APガラス性能一覧!A:A,MATCH(ROW(B4056),APガラス性能一覧!$N:$N,0))="","",INDEX(APガラス性能一覧!A:A,MATCH(ROW(B4056),APガラス性能一覧!$N:$N,0))),"")))</f>
        <v/>
      </c>
      <c r="C4062" s="68" t="str">
        <f>IFERROR(VLOOKUP($B4062,APガラス性能一覧!$A$2:$M$6097,2,0),"")</f>
        <v/>
      </c>
      <c r="D4062" s="68" t="str">
        <f>IFERROR(VLOOKUP($B4062,APガラス性能一覧!$A$2:$M$6097,3,0),"")</f>
        <v/>
      </c>
      <c r="E4062" s="68" t="str">
        <f>IFERROR(VLOOKUP($B4062,APガラス性能一覧!$A$2:$M$6097,4,0),"")</f>
        <v/>
      </c>
      <c r="F4062" s="68" t="str">
        <f>IFERROR(VLOOKUP($B4062,APガラス性能一覧!$A$2:$M$6097,5,0),"")</f>
        <v/>
      </c>
      <c r="G4062" s="68" t="str">
        <f>IFERROR(VLOOKUP($B4062,APガラス性能一覧!$A$2:$M$6097,6,0),"")</f>
        <v/>
      </c>
      <c r="H4062" s="68" t="str">
        <f>IFERROR(VLOOKUP($B4062,APガラス性能一覧!$A$2:$M$6097,7,0),"")</f>
        <v/>
      </c>
      <c r="I4062" s="68" t="str">
        <f>IFERROR(VLOOKUP($B4062,APガラス性能一覧!$A$2:$M$6097,8,0),"")</f>
        <v/>
      </c>
      <c r="J4062" s="68" t="str">
        <f>IFERROR(VLOOKUP($B4062,APガラス性能一覧!$A$2:$M$6097,9,0),"")</f>
        <v/>
      </c>
      <c r="K4062" s="68" t="str">
        <f>IFERROR(VLOOKUP($B4062,APガラス性能一覧!$A$2:$M$6097,10,0),"")</f>
        <v/>
      </c>
      <c r="L4062" s="68" t="str">
        <f>IFERROR(VLOOKUP($B4062,APガラス性能一覧!$A$2:$M$6097,11,0),"")</f>
        <v/>
      </c>
      <c r="M4062" s="68" t="str">
        <f>IFERROR(VLOOKUP($B4062,APガラス性能一覧!$A$2:$M$6097,12,0),"")</f>
        <v/>
      </c>
      <c r="N4062" s="68" t="str">
        <f>IFERROR(VLOOKUP($B4062,APガラス性能一覧!$A$2:$M$6097,13,0),"")</f>
        <v/>
      </c>
    </row>
    <row r="4063" spans="2:14" x14ac:dyDescent="0.4">
      <c r="B4063" s="68" t="str">
        <f>IF($D$2="","",IF($E$2=0.65,IFERROR(IF(INDEX(APガラス性能一覧!A:A,MATCH(ROW(B4057),APガラス性能一覧!$O:$O,0))="","",INDEX(APガラス性能一覧!A:A,MATCH(ROW(B4057),APガラス性能一覧!$O:$O,0))),""),IFERROR(IF(INDEX(APガラス性能一覧!A:A,MATCH(ROW(B4057),APガラス性能一覧!$N:$N,0))="","",INDEX(APガラス性能一覧!A:A,MATCH(ROW(B4057),APガラス性能一覧!$N:$N,0))),"")))</f>
        <v/>
      </c>
      <c r="C4063" s="68" t="str">
        <f>IFERROR(VLOOKUP($B4063,APガラス性能一覧!$A$2:$M$6097,2,0),"")</f>
        <v/>
      </c>
      <c r="D4063" s="68" t="str">
        <f>IFERROR(VLOOKUP($B4063,APガラス性能一覧!$A$2:$M$6097,3,0),"")</f>
        <v/>
      </c>
      <c r="E4063" s="68" t="str">
        <f>IFERROR(VLOOKUP($B4063,APガラス性能一覧!$A$2:$M$6097,4,0),"")</f>
        <v/>
      </c>
      <c r="F4063" s="68" t="str">
        <f>IFERROR(VLOOKUP($B4063,APガラス性能一覧!$A$2:$M$6097,5,0),"")</f>
        <v/>
      </c>
      <c r="G4063" s="68" t="str">
        <f>IFERROR(VLOOKUP($B4063,APガラス性能一覧!$A$2:$M$6097,6,0),"")</f>
        <v/>
      </c>
      <c r="H4063" s="68" t="str">
        <f>IFERROR(VLOOKUP($B4063,APガラス性能一覧!$A$2:$M$6097,7,0),"")</f>
        <v/>
      </c>
      <c r="I4063" s="68" t="str">
        <f>IFERROR(VLOOKUP($B4063,APガラス性能一覧!$A$2:$M$6097,8,0),"")</f>
        <v/>
      </c>
      <c r="J4063" s="68" t="str">
        <f>IFERROR(VLOOKUP($B4063,APガラス性能一覧!$A$2:$M$6097,9,0),"")</f>
        <v/>
      </c>
      <c r="K4063" s="68" t="str">
        <f>IFERROR(VLOOKUP($B4063,APガラス性能一覧!$A$2:$M$6097,10,0),"")</f>
        <v/>
      </c>
      <c r="L4063" s="68" t="str">
        <f>IFERROR(VLOOKUP($B4063,APガラス性能一覧!$A$2:$M$6097,11,0),"")</f>
        <v/>
      </c>
      <c r="M4063" s="68" t="str">
        <f>IFERROR(VLOOKUP($B4063,APガラス性能一覧!$A$2:$M$6097,12,0),"")</f>
        <v/>
      </c>
      <c r="N4063" s="68" t="str">
        <f>IFERROR(VLOOKUP($B4063,APガラス性能一覧!$A$2:$M$6097,13,0),"")</f>
        <v/>
      </c>
    </row>
    <row r="4064" spans="2:14" x14ac:dyDescent="0.4">
      <c r="B4064" s="68" t="str">
        <f>IF($D$2="","",IF($E$2=0.65,IFERROR(IF(INDEX(APガラス性能一覧!A:A,MATCH(ROW(B4058),APガラス性能一覧!$O:$O,0))="","",INDEX(APガラス性能一覧!A:A,MATCH(ROW(B4058),APガラス性能一覧!$O:$O,0))),""),IFERROR(IF(INDEX(APガラス性能一覧!A:A,MATCH(ROW(B4058),APガラス性能一覧!$N:$N,0))="","",INDEX(APガラス性能一覧!A:A,MATCH(ROW(B4058),APガラス性能一覧!$N:$N,0))),"")))</f>
        <v/>
      </c>
      <c r="C4064" s="68" t="str">
        <f>IFERROR(VLOOKUP($B4064,APガラス性能一覧!$A$2:$M$6097,2,0),"")</f>
        <v/>
      </c>
      <c r="D4064" s="68" t="str">
        <f>IFERROR(VLOOKUP($B4064,APガラス性能一覧!$A$2:$M$6097,3,0),"")</f>
        <v/>
      </c>
      <c r="E4064" s="68" t="str">
        <f>IFERROR(VLOOKUP($B4064,APガラス性能一覧!$A$2:$M$6097,4,0),"")</f>
        <v/>
      </c>
      <c r="F4064" s="68" t="str">
        <f>IFERROR(VLOOKUP($B4064,APガラス性能一覧!$A$2:$M$6097,5,0),"")</f>
        <v/>
      </c>
      <c r="G4064" s="68" t="str">
        <f>IFERROR(VLOOKUP($B4064,APガラス性能一覧!$A$2:$M$6097,6,0),"")</f>
        <v/>
      </c>
      <c r="H4064" s="68" t="str">
        <f>IFERROR(VLOOKUP($B4064,APガラス性能一覧!$A$2:$M$6097,7,0),"")</f>
        <v/>
      </c>
      <c r="I4064" s="68" t="str">
        <f>IFERROR(VLOOKUP($B4064,APガラス性能一覧!$A$2:$M$6097,8,0),"")</f>
        <v/>
      </c>
      <c r="J4064" s="68" t="str">
        <f>IFERROR(VLOOKUP($B4064,APガラス性能一覧!$A$2:$M$6097,9,0),"")</f>
        <v/>
      </c>
      <c r="K4064" s="68" t="str">
        <f>IFERROR(VLOOKUP($B4064,APガラス性能一覧!$A$2:$M$6097,10,0),"")</f>
        <v/>
      </c>
      <c r="L4064" s="68" t="str">
        <f>IFERROR(VLOOKUP($B4064,APガラス性能一覧!$A$2:$M$6097,11,0),"")</f>
        <v/>
      </c>
      <c r="M4064" s="68" t="str">
        <f>IFERROR(VLOOKUP($B4064,APガラス性能一覧!$A$2:$M$6097,12,0),"")</f>
        <v/>
      </c>
      <c r="N4064" s="68" t="str">
        <f>IFERROR(VLOOKUP($B4064,APガラス性能一覧!$A$2:$M$6097,13,0),"")</f>
        <v/>
      </c>
    </row>
    <row r="4065" spans="2:14" x14ac:dyDescent="0.4">
      <c r="B4065" s="68" t="str">
        <f>IF($D$2="","",IF($E$2=0.65,IFERROR(IF(INDEX(APガラス性能一覧!A:A,MATCH(ROW(B4059),APガラス性能一覧!$O:$O,0))="","",INDEX(APガラス性能一覧!A:A,MATCH(ROW(B4059),APガラス性能一覧!$O:$O,0))),""),IFERROR(IF(INDEX(APガラス性能一覧!A:A,MATCH(ROW(B4059),APガラス性能一覧!$N:$N,0))="","",INDEX(APガラス性能一覧!A:A,MATCH(ROW(B4059),APガラス性能一覧!$N:$N,0))),"")))</f>
        <v/>
      </c>
      <c r="C4065" s="68" t="str">
        <f>IFERROR(VLOOKUP($B4065,APガラス性能一覧!$A$2:$M$6097,2,0),"")</f>
        <v/>
      </c>
      <c r="D4065" s="68" t="str">
        <f>IFERROR(VLOOKUP($B4065,APガラス性能一覧!$A$2:$M$6097,3,0),"")</f>
        <v/>
      </c>
      <c r="E4065" s="68" t="str">
        <f>IFERROR(VLOOKUP($B4065,APガラス性能一覧!$A$2:$M$6097,4,0),"")</f>
        <v/>
      </c>
      <c r="F4065" s="68" t="str">
        <f>IFERROR(VLOOKUP($B4065,APガラス性能一覧!$A$2:$M$6097,5,0),"")</f>
        <v/>
      </c>
      <c r="G4065" s="68" t="str">
        <f>IFERROR(VLOOKUP($B4065,APガラス性能一覧!$A$2:$M$6097,6,0),"")</f>
        <v/>
      </c>
      <c r="H4065" s="68" t="str">
        <f>IFERROR(VLOOKUP($B4065,APガラス性能一覧!$A$2:$M$6097,7,0),"")</f>
        <v/>
      </c>
      <c r="I4065" s="68" t="str">
        <f>IFERROR(VLOOKUP($B4065,APガラス性能一覧!$A$2:$M$6097,8,0),"")</f>
        <v/>
      </c>
      <c r="J4065" s="68" t="str">
        <f>IFERROR(VLOOKUP($B4065,APガラス性能一覧!$A$2:$M$6097,9,0),"")</f>
        <v/>
      </c>
      <c r="K4065" s="68" t="str">
        <f>IFERROR(VLOOKUP($B4065,APガラス性能一覧!$A$2:$M$6097,10,0),"")</f>
        <v/>
      </c>
      <c r="L4065" s="68" t="str">
        <f>IFERROR(VLOOKUP($B4065,APガラス性能一覧!$A$2:$M$6097,11,0),"")</f>
        <v/>
      </c>
      <c r="M4065" s="68" t="str">
        <f>IFERROR(VLOOKUP($B4065,APガラス性能一覧!$A$2:$M$6097,12,0),"")</f>
        <v/>
      </c>
      <c r="N4065" s="68" t="str">
        <f>IFERROR(VLOOKUP($B4065,APガラス性能一覧!$A$2:$M$6097,13,0),"")</f>
        <v/>
      </c>
    </row>
    <row r="4066" spans="2:14" x14ac:dyDescent="0.4">
      <c r="B4066" s="68" t="str">
        <f>IF($D$2="","",IF($E$2=0.65,IFERROR(IF(INDEX(APガラス性能一覧!A:A,MATCH(ROW(B4060),APガラス性能一覧!$O:$O,0))="","",INDEX(APガラス性能一覧!A:A,MATCH(ROW(B4060),APガラス性能一覧!$O:$O,0))),""),IFERROR(IF(INDEX(APガラス性能一覧!A:A,MATCH(ROW(B4060),APガラス性能一覧!$N:$N,0))="","",INDEX(APガラス性能一覧!A:A,MATCH(ROW(B4060),APガラス性能一覧!$N:$N,0))),"")))</f>
        <v/>
      </c>
      <c r="C4066" s="68" t="str">
        <f>IFERROR(VLOOKUP($B4066,APガラス性能一覧!$A$2:$M$6097,2,0),"")</f>
        <v/>
      </c>
      <c r="D4066" s="68" t="str">
        <f>IFERROR(VLOOKUP($B4066,APガラス性能一覧!$A$2:$M$6097,3,0),"")</f>
        <v/>
      </c>
      <c r="E4066" s="68" t="str">
        <f>IFERROR(VLOOKUP($B4066,APガラス性能一覧!$A$2:$M$6097,4,0),"")</f>
        <v/>
      </c>
      <c r="F4066" s="68" t="str">
        <f>IFERROR(VLOOKUP($B4066,APガラス性能一覧!$A$2:$M$6097,5,0),"")</f>
        <v/>
      </c>
      <c r="G4066" s="68" t="str">
        <f>IFERROR(VLOOKUP($B4066,APガラス性能一覧!$A$2:$M$6097,6,0),"")</f>
        <v/>
      </c>
      <c r="H4066" s="68" t="str">
        <f>IFERROR(VLOOKUP($B4066,APガラス性能一覧!$A$2:$M$6097,7,0),"")</f>
        <v/>
      </c>
      <c r="I4066" s="68" t="str">
        <f>IFERROR(VLOOKUP($B4066,APガラス性能一覧!$A$2:$M$6097,8,0),"")</f>
        <v/>
      </c>
      <c r="J4066" s="68" t="str">
        <f>IFERROR(VLOOKUP($B4066,APガラス性能一覧!$A$2:$M$6097,9,0),"")</f>
        <v/>
      </c>
      <c r="K4066" s="68" t="str">
        <f>IFERROR(VLOOKUP($B4066,APガラス性能一覧!$A$2:$M$6097,10,0),"")</f>
        <v/>
      </c>
      <c r="L4066" s="68" t="str">
        <f>IFERROR(VLOOKUP($B4066,APガラス性能一覧!$A$2:$M$6097,11,0),"")</f>
        <v/>
      </c>
      <c r="M4066" s="68" t="str">
        <f>IFERROR(VLOOKUP($B4066,APガラス性能一覧!$A$2:$M$6097,12,0),"")</f>
        <v/>
      </c>
      <c r="N4066" s="68" t="str">
        <f>IFERROR(VLOOKUP($B4066,APガラス性能一覧!$A$2:$M$6097,13,0),"")</f>
        <v/>
      </c>
    </row>
    <row r="4067" spans="2:14" x14ac:dyDescent="0.4">
      <c r="B4067" s="68" t="str">
        <f>IF($D$2="","",IF($E$2=0.65,IFERROR(IF(INDEX(APガラス性能一覧!A:A,MATCH(ROW(B4061),APガラス性能一覧!$O:$O,0))="","",INDEX(APガラス性能一覧!A:A,MATCH(ROW(B4061),APガラス性能一覧!$O:$O,0))),""),IFERROR(IF(INDEX(APガラス性能一覧!A:A,MATCH(ROW(B4061),APガラス性能一覧!$N:$N,0))="","",INDEX(APガラス性能一覧!A:A,MATCH(ROW(B4061),APガラス性能一覧!$N:$N,0))),"")))</f>
        <v/>
      </c>
      <c r="C4067" s="68" t="str">
        <f>IFERROR(VLOOKUP($B4067,APガラス性能一覧!$A$2:$M$6097,2,0),"")</f>
        <v/>
      </c>
      <c r="D4067" s="68" t="str">
        <f>IFERROR(VLOOKUP($B4067,APガラス性能一覧!$A$2:$M$6097,3,0),"")</f>
        <v/>
      </c>
      <c r="E4067" s="68" t="str">
        <f>IFERROR(VLOOKUP($B4067,APガラス性能一覧!$A$2:$M$6097,4,0),"")</f>
        <v/>
      </c>
      <c r="F4067" s="68" t="str">
        <f>IFERROR(VLOOKUP($B4067,APガラス性能一覧!$A$2:$M$6097,5,0),"")</f>
        <v/>
      </c>
      <c r="G4067" s="68" t="str">
        <f>IFERROR(VLOOKUP($B4067,APガラス性能一覧!$A$2:$M$6097,6,0),"")</f>
        <v/>
      </c>
      <c r="H4067" s="68" t="str">
        <f>IFERROR(VLOOKUP($B4067,APガラス性能一覧!$A$2:$M$6097,7,0),"")</f>
        <v/>
      </c>
      <c r="I4067" s="68" t="str">
        <f>IFERROR(VLOOKUP($B4067,APガラス性能一覧!$A$2:$M$6097,8,0),"")</f>
        <v/>
      </c>
      <c r="J4067" s="68" t="str">
        <f>IFERROR(VLOOKUP($B4067,APガラス性能一覧!$A$2:$M$6097,9,0),"")</f>
        <v/>
      </c>
      <c r="K4067" s="68" t="str">
        <f>IFERROR(VLOOKUP($B4067,APガラス性能一覧!$A$2:$M$6097,10,0),"")</f>
        <v/>
      </c>
      <c r="L4067" s="68" t="str">
        <f>IFERROR(VLOOKUP($B4067,APガラス性能一覧!$A$2:$M$6097,11,0),"")</f>
        <v/>
      </c>
      <c r="M4067" s="68" t="str">
        <f>IFERROR(VLOOKUP($B4067,APガラス性能一覧!$A$2:$M$6097,12,0),"")</f>
        <v/>
      </c>
      <c r="N4067" s="68" t="str">
        <f>IFERROR(VLOOKUP($B4067,APガラス性能一覧!$A$2:$M$6097,13,0),"")</f>
        <v/>
      </c>
    </row>
    <row r="4068" spans="2:14" x14ac:dyDescent="0.4">
      <c r="B4068" s="68" t="str">
        <f>IF($D$2="","",IF($E$2=0.65,IFERROR(IF(INDEX(APガラス性能一覧!A:A,MATCH(ROW(B4062),APガラス性能一覧!$O:$O,0))="","",INDEX(APガラス性能一覧!A:A,MATCH(ROW(B4062),APガラス性能一覧!$O:$O,0))),""),IFERROR(IF(INDEX(APガラス性能一覧!A:A,MATCH(ROW(B4062),APガラス性能一覧!$N:$N,0))="","",INDEX(APガラス性能一覧!A:A,MATCH(ROW(B4062),APガラス性能一覧!$N:$N,0))),"")))</f>
        <v/>
      </c>
      <c r="C4068" s="68" t="str">
        <f>IFERROR(VLOOKUP($B4068,APガラス性能一覧!$A$2:$M$6097,2,0),"")</f>
        <v/>
      </c>
      <c r="D4068" s="68" t="str">
        <f>IFERROR(VLOOKUP($B4068,APガラス性能一覧!$A$2:$M$6097,3,0),"")</f>
        <v/>
      </c>
      <c r="E4068" s="68" t="str">
        <f>IFERROR(VLOOKUP($B4068,APガラス性能一覧!$A$2:$M$6097,4,0),"")</f>
        <v/>
      </c>
      <c r="F4068" s="68" t="str">
        <f>IFERROR(VLOOKUP($B4068,APガラス性能一覧!$A$2:$M$6097,5,0),"")</f>
        <v/>
      </c>
      <c r="G4068" s="68" t="str">
        <f>IFERROR(VLOOKUP($B4068,APガラス性能一覧!$A$2:$M$6097,6,0),"")</f>
        <v/>
      </c>
      <c r="H4068" s="68" t="str">
        <f>IFERROR(VLOOKUP($B4068,APガラス性能一覧!$A$2:$M$6097,7,0),"")</f>
        <v/>
      </c>
      <c r="I4068" s="68" t="str">
        <f>IFERROR(VLOOKUP($B4068,APガラス性能一覧!$A$2:$M$6097,8,0),"")</f>
        <v/>
      </c>
      <c r="J4068" s="68" t="str">
        <f>IFERROR(VLOOKUP($B4068,APガラス性能一覧!$A$2:$M$6097,9,0),"")</f>
        <v/>
      </c>
      <c r="K4068" s="68" t="str">
        <f>IFERROR(VLOOKUP($B4068,APガラス性能一覧!$A$2:$M$6097,10,0),"")</f>
        <v/>
      </c>
      <c r="L4068" s="68" t="str">
        <f>IFERROR(VLOOKUP($B4068,APガラス性能一覧!$A$2:$M$6097,11,0),"")</f>
        <v/>
      </c>
      <c r="M4068" s="68" t="str">
        <f>IFERROR(VLOOKUP($B4068,APガラス性能一覧!$A$2:$M$6097,12,0),"")</f>
        <v/>
      </c>
      <c r="N4068" s="68" t="str">
        <f>IFERROR(VLOOKUP($B4068,APガラス性能一覧!$A$2:$M$6097,13,0),"")</f>
        <v/>
      </c>
    </row>
    <row r="4069" spans="2:14" x14ac:dyDescent="0.4">
      <c r="B4069" s="68" t="str">
        <f>IF($D$2="","",IF($E$2=0.65,IFERROR(IF(INDEX(APガラス性能一覧!A:A,MATCH(ROW(B4063),APガラス性能一覧!$O:$O,0))="","",INDEX(APガラス性能一覧!A:A,MATCH(ROW(B4063),APガラス性能一覧!$O:$O,0))),""),IFERROR(IF(INDEX(APガラス性能一覧!A:A,MATCH(ROW(B4063),APガラス性能一覧!$N:$N,0))="","",INDEX(APガラス性能一覧!A:A,MATCH(ROW(B4063),APガラス性能一覧!$N:$N,0))),"")))</f>
        <v/>
      </c>
      <c r="C4069" s="68" t="str">
        <f>IFERROR(VLOOKUP($B4069,APガラス性能一覧!$A$2:$M$6097,2,0),"")</f>
        <v/>
      </c>
      <c r="D4069" s="68" t="str">
        <f>IFERROR(VLOOKUP($B4069,APガラス性能一覧!$A$2:$M$6097,3,0),"")</f>
        <v/>
      </c>
      <c r="E4069" s="68" t="str">
        <f>IFERROR(VLOOKUP($B4069,APガラス性能一覧!$A$2:$M$6097,4,0),"")</f>
        <v/>
      </c>
      <c r="F4069" s="68" t="str">
        <f>IFERROR(VLOOKUP($B4069,APガラス性能一覧!$A$2:$M$6097,5,0),"")</f>
        <v/>
      </c>
      <c r="G4069" s="68" t="str">
        <f>IFERROR(VLOOKUP($B4069,APガラス性能一覧!$A$2:$M$6097,6,0),"")</f>
        <v/>
      </c>
      <c r="H4069" s="68" t="str">
        <f>IFERROR(VLOOKUP($B4069,APガラス性能一覧!$A$2:$M$6097,7,0),"")</f>
        <v/>
      </c>
      <c r="I4069" s="68" t="str">
        <f>IFERROR(VLOOKUP($B4069,APガラス性能一覧!$A$2:$M$6097,8,0),"")</f>
        <v/>
      </c>
      <c r="J4069" s="68" t="str">
        <f>IFERROR(VLOOKUP($B4069,APガラス性能一覧!$A$2:$M$6097,9,0),"")</f>
        <v/>
      </c>
      <c r="K4069" s="68" t="str">
        <f>IFERROR(VLOOKUP($B4069,APガラス性能一覧!$A$2:$M$6097,10,0),"")</f>
        <v/>
      </c>
      <c r="L4069" s="68" t="str">
        <f>IFERROR(VLOOKUP($B4069,APガラス性能一覧!$A$2:$M$6097,11,0),"")</f>
        <v/>
      </c>
      <c r="M4069" s="68" t="str">
        <f>IFERROR(VLOOKUP($B4069,APガラス性能一覧!$A$2:$M$6097,12,0),"")</f>
        <v/>
      </c>
      <c r="N4069" s="68" t="str">
        <f>IFERROR(VLOOKUP($B4069,APガラス性能一覧!$A$2:$M$6097,13,0),"")</f>
        <v/>
      </c>
    </row>
    <row r="4070" spans="2:14" x14ac:dyDescent="0.4">
      <c r="B4070" s="68" t="str">
        <f>IF($D$2="","",IF($E$2=0.65,IFERROR(IF(INDEX(APガラス性能一覧!A:A,MATCH(ROW(B4064),APガラス性能一覧!$O:$O,0))="","",INDEX(APガラス性能一覧!A:A,MATCH(ROW(B4064),APガラス性能一覧!$O:$O,0))),""),IFERROR(IF(INDEX(APガラス性能一覧!A:A,MATCH(ROW(B4064),APガラス性能一覧!$N:$N,0))="","",INDEX(APガラス性能一覧!A:A,MATCH(ROW(B4064),APガラス性能一覧!$N:$N,0))),"")))</f>
        <v/>
      </c>
      <c r="C4070" s="68" t="str">
        <f>IFERROR(VLOOKUP($B4070,APガラス性能一覧!$A$2:$M$6097,2,0),"")</f>
        <v/>
      </c>
      <c r="D4070" s="68" t="str">
        <f>IFERROR(VLOOKUP($B4070,APガラス性能一覧!$A$2:$M$6097,3,0),"")</f>
        <v/>
      </c>
      <c r="E4070" s="68" t="str">
        <f>IFERROR(VLOOKUP($B4070,APガラス性能一覧!$A$2:$M$6097,4,0),"")</f>
        <v/>
      </c>
      <c r="F4070" s="68" t="str">
        <f>IFERROR(VLOOKUP($B4070,APガラス性能一覧!$A$2:$M$6097,5,0),"")</f>
        <v/>
      </c>
      <c r="G4070" s="68" t="str">
        <f>IFERROR(VLOOKUP($B4070,APガラス性能一覧!$A$2:$M$6097,6,0),"")</f>
        <v/>
      </c>
      <c r="H4070" s="68" t="str">
        <f>IFERROR(VLOOKUP($B4070,APガラス性能一覧!$A$2:$M$6097,7,0),"")</f>
        <v/>
      </c>
      <c r="I4070" s="68" t="str">
        <f>IFERROR(VLOOKUP($B4070,APガラス性能一覧!$A$2:$M$6097,8,0),"")</f>
        <v/>
      </c>
      <c r="J4070" s="68" t="str">
        <f>IFERROR(VLOOKUP($B4070,APガラス性能一覧!$A$2:$M$6097,9,0),"")</f>
        <v/>
      </c>
      <c r="K4070" s="68" t="str">
        <f>IFERROR(VLOOKUP($B4070,APガラス性能一覧!$A$2:$M$6097,10,0),"")</f>
        <v/>
      </c>
      <c r="L4070" s="68" t="str">
        <f>IFERROR(VLOOKUP($B4070,APガラス性能一覧!$A$2:$M$6097,11,0),"")</f>
        <v/>
      </c>
      <c r="M4070" s="68" t="str">
        <f>IFERROR(VLOOKUP($B4070,APガラス性能一覧!$A$2:$M$6097,12,0),"")</f>
        <v/>
      </c>
      <c r="N4070" s="68" t="str">
        <f>IFERROR(VLOOKUP($B4070,APガラス性能一覧!$A$2:$M$6097,13,0),"")</f>
        <v/>
      </c>
    </row>
    <row r="4071" spans="2:14" x14ac:dyDescent="0.4">
      <c r="B4071" s="68" t="str">
        <f>IF($D$2="","",IF($E$2=0.65,IFERROR(IF(INDEX(APガラス性能一覧!A:A,MATCH(ROW(B4065),APガラス性能一覧!$O:$O,0))="","",INDEX(APガラス性能一覧!A:A,MATCH(ROW(B4065),APガラス性能一覧!$O:$O,0))),""),IFERROR(IF(INDEX(APガラス性能一覧!A:A,MATCH(ROW(B4065),APガラス性能一覧!$N:$N,0))="","",INDEX(APガラス性能一覧!A:A,MATCH(ROW(B4065),APガラス性能一覧!$N:$N,0))),"")))</f>
        <v/>
      </c>
      <c r="C4071" s="68" t="str">
        <f>IFERROR(VLOOKUP($B4071,APガラス性能一覧!$A$2:$M$6097,2,0),"")</f>
        <v/>
      </c>
      <c r="D4071" s="68" t="str">
        <f>IFERROR(VLOOKUP($B4071,APガラス性能一覧!$A$2:$M$6097,3,0),"")</f>
        <v/>
      </c>
      <c r="E4071" s="68" t="str">
        <f>IFERROR(VLOOKUP($B4071,APガラス性能一覧!$A$2:$M$6097,4,0),"")</f>
        <v/>
      </c>
      <c r="F4071" s="68" t="str">
        <f>IFERROR(VLOOKUP($B4071,APガラス性能一覧!$A$2:$M$6097,5,0),"")</f>
        <v/>
      </c>
      <c r="G4071" s="68" t="str">
        <f>IFERROR(VLOOKUP($B4071,APガラス性能一覧!$A$2:$M$6097,6,0),"")</f>
        <v/>
      </c>
      <c r="H4071" s="68" t="str">
        <f>IFERROR(VLOOKUP($B4071,APガラス性能一覧!$A$2:$M$6097,7,0),"")</f>
        <v/>
      </c>
      <c r="I4071" s="68" t="str">
        <f>IFERROR(VLOOKUP($B4071,APガラス性能一覧!$A$2:$M$6097,8,0),"")</f>
        <v/>
      </c>
      <c r="J4071" s="68" t="str">
        <f>IFERROR(VLOOKUP($B4071,APガラス性能一覧!$A$2:$M$6097,9,0),"")</f>
        <v/>
      </c>
      <c r="K4071" s="68" t="str">
        <f>IFERROR(VLOOKUP($B4071,APガラス性能一覧!$A$2:$M$6097,10,0),"")</f>
        <v/>
      </c>
      <c r="L4071" s="68" t="str">
        <f>IFERROR(VLOOKUP($B4071,APガラス性能一覧!$A$2:$M$6097,11,0),"")</f>
        <v/>
      </c>
      <c r="M4071" s="68" t="str">
        <f>IFERROR(VLOOKUP($B4071,APガラス性能一覧!$A$2:$M$6097,12,0),"")</f>
        <v/>
      </c>
      <c r="N4071" s="68" t="str">
        <f>IFERROR(VLOOKUP($B4071,APガラス性能一覧!$A$2:$M$6097,13,0),"")</f>
        <v/>
      </c>
    </row>
    <row r="4072" spans="2:14" x14ac:dyDescent="0.4">
      <c r="B4072" s="68" t="str">
        <f>IF($D$2="","",IF($E$2=0.65,IFERROR(IF(INDEX(APガラス性能一覧!A:A,MATCH(ROW(B4066),APガラス性能一覧!$O:$O,0))="","",INDEX(APガラス性能一覧!A:A,MATCH(ROW(B4066),APガラス性能一覧!$O:$O,0))),""),IFERROR(IF(INDEX(APガラス性能一覧!A:A,MATCH(ROW(B4066),APガラス性能一覧!$N:$N,0))="","",INDEX(APガラス性能一覧!A:A,MATCH(ROW(B4066),APガラス性能一覧!$N:$N,0))),"")))</f>
        <v/>
      </c>
      <c r="C4072" s="68" t="str">
        <f>IFERROR(VLOOKUP($B4072,APガラス性能一覧!$A$2:$M$6097,2,0),"")</f>
        <v/>
      </c>
      <c r="D4072" s="68" t="str">
        <f>IFERROR(VLOOKUP($B4072,APガラス性能一覧!$A$2:$M$6097,3,0),"")</f>
        <v/>
      </c>
      <c r="E4072" s="68" t="str">
        <f>IFERROR(VLOOKUP($B4072,APガラス性能一覧!$A$2:$M$6097,4,0),"")</f>
        <v/>
      </c>
      <c r="F4072" s="68" t="str">
        <f>IFERROR(VLOOKUP($B4072,APガラス性能一覧!$A$2:$M$6097,5,0),"")</f>
        <v/>
      </c>
      <c r="G4072" s="68" t="str">
        <f>IFERROR(VLOOKUP($B4072,APガラス性能一覧!$A$2:$M$6097,6,0),"")</f>
        <v/>
      </c>
      <c r="H4072" s="68" t="str">
        <f>IFERROR(VLOOKUP($B4072,APガラス性能一覧!$A$2:$M$6097,7,0),"")</f>
        <v/>
      </c>
      <c r="I4072" s="68" t="str">
        <f>IFERROR(VLOOKUP($B4072,APガラス性能一覧!$A$2:$M$6097,8,0),"")</f>
        <v/>
      </c>
      <c r="J4072" s="68" t="str">
        <f>IFERROR(VLOOKUP($B4072,APガラス性能一覧!$A$2:$M$6097,9,0),"")</f>
        <v/>
      </c>
      <c r="K4072" s="68" t="str">
        <f>IFERROR(VLOOKUP($B4072,APガラス性能一覧!$A$2:$M$6097,10,0),"")</f>
        <v/>
      </c>
      <c r="L4072" s="68" t="str">
        <f>IFERROR(VLOOKUP($B4072,APガラス性能一覧!$A$2:$M$6097,11,0),"")</f>
        <v/>
      </c>
      <c r="M4072" s="68" t="str">
        <f>IFERROR(VLOOKUP($B4072,APガラス性能一覧!$A$2:$M$6097,12,0),"")</f>
        <v/>
      </c>
      <c r="N4072" s="68" t="str">
        <f>IFERROR(VLOOKUP($B4072,APガラス性能一覧!$A$2:$M$6097,13,0),"")</f>
        <v/>
      </c>
    </row>
    <row r="4073" spans="2:14" x14ac:dyDescent="0.4">
      <c r="B4073" s="68" t="str">
        <f>IF($D$2="","",IF($E$2=0.65,IFERROR(IF(INDEX(APガラス性能一覧!A:A,MATCH(ROW(B4067),APガラス性能一覧!$O:$O,0))="","",INDEX(APガラス性能一覧!A:A,MATCH(ROW(B4067),APガラス性能一覧!$O:$O,0))),""),IFERROR(IF(INDEX(APガラス性能一覧!A:A,MATCH(ROW(B4067),APガラス性能一覧!$N:$N,0))="","",INDEX(APガラス性能一覧!A:A,MATCH(ROW(B4067),APガラス性能一覧!$N:$N,0))),"")))</f>
        <v/>
      </c>
      <c r="C4073" s="68" t="str">
        <f>IFERROR(VLOOKUP($B4073,APガラス性能一覧!$A$2:$M$6097,2,0),"")</f>
        <v/>
      </c>
      <c r="D4073" s="68" t="str">
        <f>IFERROR(VLOOKUP($B4073,APガラス性能一覧!$A$2:$M$6097,3,0),"")</f>
        <v/>
      </c>
      <c r="E4073" s="68" t="str">
        <f>IFERROR(VLOOKUP($B4073,APガラス性能一覧!$A$2:$M$6097,4,0),"")</f>
        <v/>
      </c>
      <c r="F4073" s="68" t="str">
        <f>IFERROR(VLOOKUP($B4073,APガラス性能一覧!$A$2:$M$6097,5,0),"")</f>
        <v/>
      </c>
      <c r="G4073" s="68" t="str">
        <f>IFERROR(VLOOKUP($B4073,APガラス性能一覧!$A$2:$M$6097,6,0),"")</f>
        <v/>
      </c>
      <c r="H4073" s="68" t="str">
        <f>IFERROR(VLOOKUP($B4073,APガラス性能一覧!$A$2:$M$6097,7,0),"")</f>
        <v/>
      </c>
      <c r="I4073" s="68" t="str">
        <f>IFERROR(VLOOKUP($B4073,APガラス性能一覧!$A$2:$M$6097,8,0),"")</f>
        <v/>
      </c>
      <c r="J4073" s="68" t="str">
        <f>IFERROR(VLOOKUP($B4073,APガラス性能一覧!$A$2:$M$6097,9,0),"")</f>
        <v/>
      </c>
      <c r="K4073" s="68" t="str">
        <f>IFERROR(VLOOKUP($B4073,APガラス性能一覧!$A$2:$M$6097,10,0),"")</f>
        <v/>
      </c>
      <c r="L4073" s="68" t="str">
        <f>IFERROR(VLOOKUP($B4073,APガラス性能一覧!$A$2:$M$6097,11,0),"")</f>
        <v/>
      </c>
      <c r="M4073" s="68" t="str">
        <f>IFERROR(VLOOKUP($B4073,APガラス性能一覧!$A$2:$M$6097,12,0),"")</f>
        <v/>
      </c>
      <c r="N4073" s="68" t="str">
        <f>IFERROR(VLOOKUP($B4073,APガラス性能一覧!$A$2:$M$6097,13,0),"")</f>
        <v/>
      </c>
    </row>
    <row r="4074" spans="2:14" x14ac:dyDescent="0.4">
      <c r="B4074" s="68" t="str">
        <f>IF($D$2="","",IF($E$2=0.65,IFERROR(IF(INDEX(APガラス性能一覧!A:A,MATCH(ROW(B4068),APガラス性能一覧!$O:$O,0))="","",INDEX(APガラス性能一覧!A:A,MATCH(ROW(B4068),APガラス性能一覧!$O:$O,0))),""),IFERROR(IF(INDEX(APガラス性能一覧!A:A,MATCH(ROW(B4068),APガラス性能一覧!$N:$N,0))="","",INDEX(APガラス性能一覧!A:A,MATCH(ROW(B4068),APガラス性能一覧!$N:$N,0))),"")))</f>
        <v/>
      </c>
      <c r="C4074" s="68" t="str">
        <f>IFERROR(VLOOKUP($B4074,APガラス性能一覧!$A$2:$M$6097,2,0),"")</f>
        <v/>
      </c>
      <c r="D4074" s="68" t="str">
        <f>IFERROR(VLOOKUP($B4074,APガラス性能一覧!$A$2:$M$6097,3,0),"")</f>
        <v/>
      </c>
      <c r="E4074" s="68" t="str">
        <f>IFERROR(VLOOKUP($B4074,APガラス性能一覧!$A$2:$M$6097,4,0),"")</f>
        <v/>
      </c>
      <c r="F4074" s="68" t="str">
        <f>IFERROR(VLOOKUP($B4074,APガラス性能一覧!$A$2:$M$6097,5,0),"")</f>
        <v/>
      </c>
      <c r="G4074" s="68" t="str">
        <f>IFERROR(VLOOKUP($B4074,APガラス性能一覧!$A$2:$M$6097,6,0),"")</f>
        <v/>
      </c>
      <c r="H4074" s="68" t="str">
        <f>IFERROR(VLOOKUP($B4074,APガラス性能一覧!$A$2:$M$6097,7,0),"")</f>
        <v/>
      </c>
      <c r="I4074" s="68" t="str">
        <f>IFERROR(VLOOKUP($B4074,APガラス性能一覧!$A$2:$M$6097,8,0),"")</f>
        <v/>
      </c>
      <c r="J4074" s="68" t="str">
        <f>IFERROR(VLOOKUP($B4074,APガラス性能一覧!$A$2:$M$6097,9,0),"")</f>
        <v/>
      </c>
      <c r="K4074" s="68" t="str">
        <f>IFERROR(VLOOKUP($B4074,APガラス性能一覧!$A$2:$M$6097,10,0),"")</f>
        <v/>
      </c>
      <c r="L4074" s="68" t="str">
        <f>IFERROR(VLOOKUP($B4074,APガラス性能一覧!$A$2:$M$6097,11,0),"")</f>
        <v/>
      </c>
      <c r="M4074" s="68" t="str">
        <f>IFERROR(VLOOKUP($B4074,APガラス性能一覧!$A$2:$M$6097,12,0),"")</f>
        <v/>
      </c>
      <c r="N4074" s="68" t="str">
        <f>IFERROR(VLOOKUP($B4074,APガラス性能一覧!$A$2:$M$6097,13,0),"")</f>
        <v/>
      </c>
    </row>
    <row r="4075" spans="2:14" x14ac:dyDescent="0.4">
      <c r="B4075" s="68" t="str">
        <f>IF($D$2="","",IF($E$2=0.65,IFERROR(IF(INDEX(APガラス性能一覧!A:A,MATCH(ROW(B4069),APガラス性能一覧!$O:$O,0))="","",INDEX(APガラス性能一覧!A:A,MATCH(ROW(B4069),APガラス性能一覧!$O:$O,0))),""),IFERROR(IF(INDEX(APガラス性能一覧!A:A,MATCH(ROW(B4069),APガラス性能一覧!$N:$N,0))="","",INDEX(APガラス性能一覧!A:A,MATCH(ROW(B4069),APガラス性能一覧!$N:$N,0))),"")))</f>
        <v/>
      </c>
      <c r="C4075" s="68" t="str">
        <f>IFERROR(VLOOKUP($B4075,APガラス性能一覧!$A$2:$M$6097,2,0),"")</f>
        <v/>
      </c>
      <c r="D4075" s="68" t="str">
        <f>IFERROR(VLOOKUP($B4075,APガラス性能一覧!$A$2:$M$6097,3,0),"")</f>
        <v/>
      </c>
      <c r="E4075" s="68" t="str">
        <f>IFERROR(VLOOKUP($B4075,APガラス性能一覧!$A$2:$M$6097,4,0),"")</f>
        <v/>
      </c>
      <c r="F4075" s="68" t="str">
        <f>IFERROR(VLOOKUP($B4075,APガラス性能一覧!$A$2:$M$6097,5,0),"")</f>
        <v/>
      </c>
      <c r="G4075" s="68" t="str">
        <f>IFERROR(VLOOKUP($B4075,APガラス性能一覧!$A$2:$M$6097,6,0),"")</f>
        <v/>
      </c>
      <c r="H4075" s="68" t="str">
        <f>IFERROR(VLOOKUP($B4075,APガラス性能一覧!$A$2:$M$6097,7,0),"")</f>
        <v/>
      </c>
      <c r="I4075" s="68" t="str">
        <f>IFERROR(VLOOKUP($B4075,APガラス性能一覧!$A$2:$M$6097,8,0),"")</f>
        <v/>
      </c>
      <c r="J4075" s="68" t="str">
        <f>IFERROR(VLOOKUP($B4075,APガラス性能一覧!$A$2:$M$6097,9,0),"")</f>
        <v/>
      </c>
      <c r="K4075" s="68" t="str">
        <f>IFERROR(VLOOKUP($B4075,APガラス性能一覧!$A$2:$M$6097,10,0),"")</f>
        <v/>
      </c>
      <c r="L4075" s="68" t="str">
        <f>IFERROR(VLOOKUP($B4075,APガラス性能一覧!$A$2:$M$6097,11,0),"")</f>
        <v/>
      </c>
      <c r="M4075" s="68" t="str">
        <f>IFERROR(VLOOKUP($B4075,APガラス性能一覧!$A$2:$M$6097,12,0),"")</f>
        <v/>
      </c>
      <c r="N4075" s="68" t="str">
        <f>IFERROR(VLOOKUP($B4075,APガラス性能一覧!$A$2:$M$6097,13,0),"")</f>
        <v/>
      </c>
    </row>
    <row r="4076" spans="2:14" x14ac:dyDescent="0.4">
      <c r="B4076" s="68" t="str">
        <f>IF($D$2="","",IF($E$2=0.65,IFERROR(IF(INDEX(APガラス性能一覧!A:A,MATCH(ROW(B4070),APガラス性能一覧!$O:$O,0))="","",INDEX(APガラス性能一覧!A:A,MATCH(ROW(B4070),APガラス性能一覧!$O:$O,0))),""),IFERROR(IF(INDEX(APガラス性能一覧!A:A,MATCH(ROW(B4070),APガラス性能一覧!$N:$N,0))="","",INDEX(APガラス性能一覧!A:A,MATCH(ROW(B4070),APガラス性能一覧!$N:$N,0))),"")))</f>
        <v/>
      </c>
      <c r="C4076" s="68" t="str">
        <f>IFERROR(VLOOKUP($B4076,APガラス性能一覧!$A$2:$M$6097,2,0),"")</f>
        <v/>
      </c>
      <c r="D4076" s="68" t="str">
        <f>IFERROR(VLOOKUP($B4076,APガラス性能一覧!$A$2:$M$6097,3,0),"")</f>
        <v/>
      </c>
      <c r="E4076" s="68" t="str">
        <f>IFERROR(VLOOKUP($B4076,APガラス性能一覧!$A$2:$M$6097,4,0),"")</f>
        <v/>
      </c>
      <c r="F4076" s="68" t="str">
        <f>IFERROR(VLOOKUP($B4076,APガラス性能一覧!$A$2:$M$6097,5,0),"")</f>
        <v/>
      </c>
      <c r="G4076" s="68" t="str">
        <f>IFERROR(VLOOKUP($B4076,APガラス性能一覧!$A$2:$M$6097,6,0),"")</f>
        <v/>
      </c>
      <c r="H4076" s="68" t="str">
        <f>IFERROR(VLOOKUP($B4076,APガラス性能一覧!$A$2:$M$6097,7,0),"")</f>
        <v/>
      </c>
      <c r="I4076" s="68" t="str">
        <f>IFERROR(VLOOKUP($B4076,APガラス性能一覧!$A$2:$M$6097,8,0),"")</f>
        <v/>
      </c>
      <c r="J4076" s="68" t="str">
        <f>IFERROR(VLOOKUP($B4076,APガラス性能一覧!$A$2:$M$6097,9,0),"")</f>
        <v/>
      </c>
      <c r="K4076" s="68" t="str">
        <f>IFERROR(VLOOKUP($B4076,APガラス性能一覧!$A$2:$M$6097,10,0),"")</f>
        <v/>
      </c>
      <c r="L4076" s="68" t="str">
        <f>IFERROR(VLOOKUP($B4076,APガラス性能一覧!$A$2:$M$6097,11,0),"")</f>
        <v/>
      </c>
      <c r="M4076" s="68" t="str">
        <f>IFERROR(VLOOKUP($B4076,APガラス性能一覧!$A$2:$M$6097,12,0),"")</f>
        <v/>
      </c>
      <c r="N4076" s="68" t="str">
        <f>IFERROR(VLOOKUP($B4076,APガラス性能一覧!$A$2:$M$6097,13,0),"")</f>
        <v/>
      </c>
    </row>
    <row r="4077" spans="2:14" x14ac:dyDescent="0.4">
      <c r="B4077" s="68" t="str">
        <f>IF($D$2="","",IF($E$2=0.65,IFERROR(IF(INDEX(APガラス性能一覧!A:A,MATCH(ROW(B4071),APガラス性能一覧!$O:$O,0))="","",INDEX(APガラス性能一覧!A:A,MATCH(ROW(B4071),APガラス性能一覧!$O:$O,0))),""),IFERROR(IF(INDEX(APガラス性能一覧!A:A,MATCH(ROW(B4071),APガラス性能一覧!$N:$N,0))="","",INDEX(APガラス性能一覧!A:A,MATCH(ROW(B4071),APガラス性能一覧!$N:$N,0))),"")))</f>
        <v/>
      </c>
      <c r="C4077" s="68" t="str">
        <f>IFERROR(VLOOKUP($B4077,APガラス性能一覧!$A$2:$M$6097,2,0),"")</f>
        <v/>
      </c>
      <c r="D4077" s="68" t="str">
        <f>IFERROR(VLOOKUP($B4077,APガラス性能一覧!$A$2:$M$6097,3,0),"")</f>
        <v/>
      </c>
      <c r="E4077" s="68" t="str">
        <f>IFERROR(VLOOKUP($B4077,APガラス性能一覧!$A$2:$M$6097,4,0),"")</f>
        <v/>
      </c>
      <c r="F4077" s="68" t="str">
        <f>IFERROR(VLOOKUP($B4077,APガラス性能一覧!$A$2:$M$6097,5,0),"")</f>
        <v/>
      </c>
      <c r="G4077" s="68" t="str">
        <f>IFERROR(VLOOKUP($B4077,APガラス性能一覧!$A$2:$M$6097,6,0),"")</f>
        <v/>
      </c>
      <c r="H4077" s="68" t="str">
        <f>IFERROR(VLOOKUP($B4077,APガラス性能一覧!$A$2:$M$6097,7,0),"")</f>
        <v/>
      </c>
      <c r="I4077" s="68" t="str">
        <f>IFERROR(VLOOKUP($B4077,APガラス性能一覧!$A$2:$M$6097,8,0),"")</f>
        <v/>
      </c>
      <c r="J4077" s="68" t="str">
        <f>IFERROR(VLOOKUP($B4077,APガラス性能一覧!$A$2:$M$6097,9,0),"")</f>
        <v/>
      </c>
      <c r="K4077" s="68" t="str">
        <f>IFERROR(VLOOKUP($B4077,APガラス性能一覧!$A$2:$M$6097,10,0),"")</f>
        <v/>
      </c>
      <c r="L4077" s="68" t="str">
        <f>IFERROR(VLOOKUP($B4077,APガラス性能一覧!$A$2:$M$6097,11,0),"")</f>
        <v/>
      </c>
      <c r="M4077" s="68" t="str">
        <f>IFERROR(VLOOKUP($B4077,APガラス性能一覧!$A$2:$M$6097,12,0),"")</f>
        <v/>
      </c>
      <c r="N4077" s="68" t="str">
        <f>IFERROR(VLOOKUP($B4077,APガラス性能一覧!$A$2:$M$6097,13,0),"")</f>
        <v/>
      </c>
    </row>
    <row r="4078" spans="2:14" x14ac:dyDescent="0.4">
      <c r="B4078" s="68" t="str">
        <f>IF($D$2="","",IF($E$2=0.65,IFERROR(IF(INDEX(APガラス性能一覧!A:A,MATCH(ROW(B4072),APガラス性能一覧!$O:$O,0))="","",INDEX(APガラス性能一覧!A:A,MATCH(ROW(B4072),APガラス性能一覧!$O:$O,0))),""),IFERROR(IF(INDEX(APガラス性能一覧!A:A,MATCH(ROW(B4072),APガラス性能一覧!$N:$N,0))="","",INDEX(APガラス性能一覧!A:A,MATCH(ROW(B4072),APガラス性能一覧!$N:$N,0))),"")))</f>
        <v/>
      </c>
      <c r="C4078" s="68" t="str">
        <f>IFERROR(VLOOKUP($B4078,APガラス性能一覧!$A$2:$M$6097,2,0),"")</f>
        <v/>
      </c>
      <c r="D4078" s="68" t="str">
        <f>IFERROR(VLOOKUP($B4078,APガラス性能一覧!$A$2:$M$6097,3,0),"")</f>
        <v/>
      </c>
      <c r="E4078" s="68" t="str">
        <f>IFERROR(VLOOKUP($B4078,APガラス性能一覧!$A$2:$M$6097,4,0),"")</f>
        <v/>
      </c>
      <c r="F4078" s="68" t="str">
        <f>IFERROR(VLOOKUP($B4078,APガラス性能一覧!$A$2:$M$6097,5,0),"")</f>
        <v/>
      </c>
      <c r="G4078" s="68" t="str">
        <f>IFERROR(VLOOKUP($B4078,APガラス性能一覧!$A$2:$M$6097,6,0),"")</f>
        <v/>
      </c>
      <c r="H4078" s="68" t="str">
        <f>IFERROR(VLOOKUP($B4078,APガラス性能一覧!$A$2:$M$6097,7,0),"")</f>
        <v/>
      </c>
      <c r="I4078" s="68" t="str">
        <f>IFERROR(VLOOKUP($B4078,APガラス性能一覧!$A$2:$M$6097,8,0),"")</f>
        <v/>
      </c>
      <c r="J4078" s="68" t="str">
        <f>IFERROR(VLOOKUP($B4078,APガラス性能一覧!$A$2:$M$6097,9,0),"")</f>
        <v/>
      </c>
      <c r="K4078" s="68" t="str">
        <f>IFERROR(VLOOKUP($B4078,APガラス性能一覧!$A$2:$M$6097,10,0),"")</f>
        <v/>
      </c>
      <c r="L4078" s="68" t="str">
        <f>IFERROR(VLOOKUP($B4078,APガラス性能一覧!$A$2:$M$6097,11,0),"")</f>
        <v/>
      </c>
      <c r="M4078" s="68" t="str">
        <f>IFERROR(VLOOKUP($B4078,APガラス性能一覧!$A$2:$M$6097,12,0),"")</f>
        <v/>
      </c>
      <c r="N4078" s="68" t="str">
        <f>IFERROR(VLOOKUP($B4078,APガラス性能一覧!$A$2:$M$6097,13,0),"")</f>
        <v/>
      </c>
    </row>
    <row r="4079" spans="2:14" x14ac:dyDescent="0.4">
      <c r="B4079" s="68" t="str">
        <f>IF($D$2="","",IF($E$2=0.65,IFERROR(IF(INDEX(APガラス性能一覧!A:A,MATCH(ROW(B4073),APガラス性能一覧!$O:$O,0))="","",INDEX(APガラス性能一覧!A:A,MATCH(ROW(B4073),APガラス性能一覧!$O:$O,0))),""),IFERROR(IF(INDEX(APガラス性能一覧!A:A,MATCH(ROW(B4073),APガラス性能一覧!$N:$N,0))="","",INDEX(APガラス性能一覧!A:A,MATCH(ROW(B4073),APガラス性能一覧!$N:$N,0))),"")))</f>
        <v/>
      </c>
      <c r="C4079" s="68" t="str">
        <f>IFERROR(VLOOKUP($B4079,APガラス性能一覧!$A$2:$M$6097,2,0),"")</f>
        <v/>
      </c>
      <c r="D4079" s="68" t="str">
        <f>IFERROR(VLOOKUP($B4079,APガラス性能一覧!$A$2:$M$6097,3,0),"")</f>
        <v/>
      </c>
      <c r="E4079" s="68" t="str">
        <f>IFERROR(VLOOKUP($B4079,APガラス性能一覧!$A$2:$M$6097,4,0),"")</f>
        <v/>
      </c>
      <c r="F4079" s="68" t="str">
        <f>IFERROR(VLOOKUP($B4079,APガラス性能一覧!$A$2:$M$6097,5,0),"")</f>
        <v/>
      </c>
      <c r="G4079" s="68" t="str">
        <f>IFERROR(VLOOKUP($B4079,APガラス性能一覧!$A$2:$M$6097,6,0),"")</f>
        <v/>
      </c>
      <c r="H4079" s="68" t="str">
        <f>IFERROR(VLOOKUP($B4079,APガラス性能一覧!$A$2:$M$6097,7,0),"")</f>
        <v/>
      </c>
      <c r="I4079" s="68" t="str">
        <f>IFERROR(VLOOKUP($B4079,APガラス性能一覧!$A$2:$M$6097,8,0),"")</f>
        <v/>
      </c>
      <c r="J4079" s="68" t="str">
        <f>IFERROR(VLOOKUP($B4079,APガラス性能一覧!$A$2:$M$6097,9,0),"")</f>
        <v/>
      </c>
      <c r="K4079" s="68" t="str">
        <f>IFERROR(VLOOKUP($B4079,APガラス性能一覧!$A$2:$M$6097,10,0),"")</f>
        <v/>
      </c>
      <c r="L4079" s="68" t="str">
        <f>IFERROR(VLOOKUP($B4079,APガラス性能一覧!$A$2:$M$6097,11,0),"")</f>
        <v/>
      </c>
      <c r="M4079" s="68" t="str">
        <f>IFERROR(VLOOKUP($B4079,APガラス性能一覧!$A$2:$M$6097,12,0),"")</f>
        <v/>
      </c>
      <c r="N4079" s="68" t="str">
        <f>IFERROR(VLOOKUP($B4079,APガラス性能一覧!$A$2:$M$6097,13,0),"")</f>
        <v/>
      </c>
    </row>
    <row r="4080" spans="2:14" x14ac:dyDescent="0.4">
      <c r="B4080" s="68" t="str">
        <f>IF($D$2="","",IF($E$2=0.65,IFERROR(IF(INDEX(APガラス性能一覧!A:A,MATCH(ROW(B4074),APガラス性能一覧!$O:$O,0))="","",INDEX(APガラス性能一覧!A:A,MATCH(ROW(B4074),APガラス性能一覧!$O:$O,0))),""),IFERROR(IF(INDEX(APガラス性能一覧!A:A,MATCH(ROW(B4074),APガラス性能一覧!$N:$N,0))="","",INDEX(APガラス性能一覧!A:A,MATCH(ROW(B4074),APガラス性能一覧!$N:$N,0))),"")))</f>
        <v/>
      </c>
      <c r="C4080" s="68" t="str">
        <f>IFERROR(VLOOKUP($B4080,APガラス性能一覧!$A$2:$M$6097,2,0),"")</f>
        <v/>
      </c>
      <c r="D4080" s="68" t="str">
        <f>IFERROR(VLOOKUP($B4080,APガラス性能一覧!$A$2:$M$6097,3,0),"")</f>
        <v/>
      </c>
      <c r="E4080" s="68" t="str">
        <f>IFERROR(VLOOKUP($B4080,APガラス性能一覧!$A$2:$M$6097,4,0),"")</f>
        <v/>
      </c>
      <c r="F4080" s="68" t="str">
        <f>IFERROR(VLOOKUP($B4080,APガラス性能一覧!$A$2:$M$6097,5,0),"")</f>
        <v/>
      </c>
      <c r="G4080" s="68" t="str">
        <f>IFERROR(VLOOKUP($B4080,APガラス性能一覧!$A$2:$M$6097,6,0),"")</f>
        <v/>
      </c>
      <c r="H4080" s="68" t="str">
        <f>IFERROR(VLOOKUP($B4080,APガラス性能一覧!$A$2:$M$6097,7,0),"")</f>
        <v/>
      </c>
      <c r="I4080" s="68" t="str">
        <f>IFERROR(VLOOKUP($B4080,APガラス性能一覧!$A$2:$M$6097,8,0),"")</f>
        <v/>
      </c>
      <c r="J4080" s="68" t="str">
        <f>IFERROR(VLOOKUP($B4080,APガラス性能一覧!$A$2:$M$6097,9,0),"")</f>
        <v/>
      </c>
      <c r="K4080" s="68" t="str">
        <f>IFERROR(VLOOKUP($B4080,APガラス性能一覧!$A$2:$M$6097,10,0),"")</f>
        <v/>
      </c>
      <c r="L4080" s="68" t="str">
        <f>IFERROR(VLOOKUP($B4080,APガラス性能一覧!$A$2:$M$6097,11,0),"")</f>
        <v/>
      </c>
      <c r="M4080" s="68" t="str">
        <f>IFERROR(VLOOKUP($B4080,APガラス性能一覧!$A$2:$M$6097,12,0),"")</f>
        <v/>
      </c>
      <c r="N4080" s="68" t="str">
        <f>IFERROR(VLOOKUP($B4080,APガラス性能一覧!$A$2:$M$6097,13,0),"")</f>
        <v/>
      </c>
    </row>
    <row r="4081" spans="2:14" x14ac:dyDescent="0.4">
      <c r="B4081" s="68" t="str">
        <f>IF($D$2="","",IF($E$2=0.65,IFERROR(IF(INDEX(APガラス性能一覧!A:A,MATCH(ROW(B4075),APガラス性能一覧!$O:$O,0))="","",INDEX(APガラス性能一覧!A:A,MATCH(ROW(B4075),APガラス性能一覧!$O:$O,0))),""),IFERROR(IF(INDEX(APガラス性能一覧!A:A,MATCH(ROW(B4075),APガラス性能一覧!$N:$N,0))="","",INDEX(APガラス性能一覧!A:A,MATCH(ROW(B4075),APガラス性能一覧!$N:$N,0))),"")))</f>
        <v/>
      </c>
      <c r="C4081" s="68" t="str">
        <f>IFERROR(VLOOKUP($B4081,APガラス性能一覧!$A$2:$M$6097,2,0),"")</f>
        <v/>
      </c>
      <c r="D4081" s="68" t="str">
        <f>IFERROR(VLOOKUP($B4081,APガラス性能一覧!$A$2:$M$6097,3,0),"")</f>
        <v/>
      </c>
      <c r="E4081" s="68" t="str">
        <f>IFERROR(VLOOKUP($B4081,APガラス性能一覧!$A$2:$M$6097,4,0),"")</f>
        <v/>
      </c>
      <c r="F4081" s="68" t="str">
        <f>IFERROR(VLOOKUP($B4081,APガラス性能一覧!$A$2:$M$6097,5,0),"")</f>
        <v/>
      </c>
      <c r="G4081" s="68" t="str">
        <f>IFERROR(VLOOKUP($B4081,APガラス性能一覧!$A$2:$M$6097,6,0),"")</f>
        <v/>
      </c>
      <c r="H4081" s="68" t="str">
        <f>IFERROR(VLOOKUP($B4081,APガラス性能一覧!$A$2:$M$6097,7,0),"")</f>
        <v/>
      </c>
      <c r="I4081" s="68" t="str">
        <f>IFERROR(VLOOKUP($B4081,APガラス性能一覧!$A$2:$M$6097,8,0),"")</f>
        <v/>
      </c>
      <c r="J4081" s="68" t="str">
        <f>IFERROR(VLOOKUP($B4081,APガラス性能一覧!$A$2:$M$6097,9,0),"")</f>
        <v/>
      </c>
      <c r="K4081" s="68" t="str">
        <f>IFERROR(VLOOKUP($B4081,APガラス性能一覧!$A$2:$M$6097,10,0),"")</f>
        <v/>
      </c>
      <c r="L4081" s="68" t="str">
        <f>IFERROR(VLOOKUP($B4081,APガラス性能一覧!$A$2:$M$6097,11,0),"")</f>
        <v/>
      </c>
      <c r="M4081" s="68" t="str">
        <f>IFERROR(VLOOKUP($B4081,APガラス性能一覧!$A$2:$M$6097,12,0),"")</f>
        <v/>
      </c>
      <c r="N4081" s="68" t="str">
        <f>IFERROR(VLOOKUP($B4081,APガラス性能一覧!$A$2:$M$6097,13,0),"")</f>
        <v/>
      </c>
    </row>
    <row r="4082" spans="2:14" x14ac:dyDescent="0.4">
      <c r="B4082" s="68" t="str">
        <f>IF($D$2="","",IF($E$2=0.65,IFERROR(IF(INDEX(APガラス性能一覧!A:A,MATCH(ROW(B4076),APガラス性能一覧!$O:$O,0))="","",INDEX(APガラス性能一覧!A:A,MATCH(ROW(B4076),APガラス性能一覧!$O:$O,0))),""),IFERROR(IF(INDEX(APガラス性能一覧!A:A,MATCH(ROW(B4076),APガラス性能一覧!$N:$N,0))="","",INDEX(APガラス性能一覧!A:A,MATCH(ROW(B4076),APガラス性能一覧!$N:$N,0))),"")))</f>
        <v/>
      </c>
      <c r="C4082" s="68" t="str">
        <f>IFERROR(VLOOKUP($B4082,APガラス性能一覧!$A$2:$M$6097,2,0),"")</f>
        <v/>
      </c>
      <c r="D4082" s="68" t="str">
        <f>IFERROR(VLOOKUP($B4082,APガラス性能一覧!$A$2:$M$6097,3,0),"")</f>
        <v/>
      </c>
      <c r="E4082" s="68" t="str">
        <f>IFERROR(VLOOKUP($B4082,APガラス性能一覧!$A$2:$M$6097,4,0),"")</f>
        <v/>
      </c>
      <c r="F4082" s="68" t="str">
        <f>IFERROR(VLOOKUP($B4082,APガラス性能一覧!$A$2:$M$6097,5,0),"")</f>
        <v/>
      </c>
      <c r="G4082" s="68" t="str">
        <f>IFERROR(VLOOKUP($B4082,APガラス性能一覧!$A$2:$M$6097,6,0),"")</f>
        <v/>
      </c>
      <c r="H4082" s="68" t="str">
        <f>IFERROR(VLOOKUP($B4082,APガラス性能一覧!$A$2:$M$6097,7,0),"")</f>
        <v/>
      </c>
      <c r="I4082" s="68" t="str">
        <f>IFERROR(VLOOKUP($B4082,APガラス性能一覧!$A$2:$M$6097,8,0),"")</f>
        <v/>
      </c>
      <c r="J4082" s="68" t="str">
        <f>IFERROR(VLOOKUP($B4082,APガラス性能一覧!$A$2:$M$6097,9,0),"")</f>
        <v/>
      </c>
      <c r="K4082" s="68" t="str">
        <f>IFERROR(VLOOKUP($B4082,APガラス性能一覧!$A$2:$M$6097,10,0),"")</f>
        <v/>
      </c>
      <c r="L4082" s="68" t="str">
        <f>IFERROR(VLOOKUP($B4082,APガラス性能一覧!$A$2:$M$6097,11,0),"")</f>
        <v/>
      </c>
      <c r="M4082" s="68" t="str">
        <f>IFERROR(VLOOKUP($B4082,APガラス性能一覧!$A$2:$M$6097,12,0),"")</f>
        <v/>
      </c>
      <c r="N4082" s="68" t="str">
        <f>IFERROR(VLOOKUP($B4082,APガラス性能一覧!$A$2:$M$6097,13,0),"")</f>
        <v/>
      </c>
    </row>
    <row r="4083" spans="2:14" x14ac:dyDescent="0.4">
      <c r="B4083" s="68" t="str">
        <f>IF($D$2="","",IF($E$2=0.65,IFERROR(IF(INDEX(APガラス性能一覧!A:A,MATCH(ROW(B4077),APガラス性能一覧!$O:$O,0))="","",INDEX(APガラス性能一覧!A:A,MATCH(ROW(B4077),APガラス性能一覧!$O:$O,0))),""),IFERROR(IF(INDEX(APガラス性能一覧!A:A,MATCH(ROW(B4077),APガラス性能一覧!$N:$N,0))="","",INDEX(APガラス性能一覧!A:A,MATCH(ROW(B4077),APガラス性能一覧!$N:$N,0))),"")))</f>
        <v/>
      </c>
      <c r="C4083" s="68" t="str">
        <f>IFERROR(VLOOKUP($B4083,APガラス性能一覧!$A$2:$M$6097,2,0),"")</f>
        <v/>
      </c>
      <c r="D4083" s="68" t="str">
        <f>IFERROR(VLOOKUP($B4083,APガラス性能一覧!$A$2:$M$6097,3,0),"")</f>
        <v/>
      </c>
      <c r="E4083" s="68" t="str">
        <f>IFERROR(VLOOKUP($B4083,APガラス性能一覧!$A$2:$M$6097,4,0),"")</f>
        <v/>
      </c>
      <c r="F4083" s="68" t="str">
        <f>IFERROR(VLOOKUP($B4083,APガラス性能一覧!$A$2:$M$6097,5,0),"")</f>
        <v/>
      </c>
      <c r="G4083" s="68" t="str">
        <f>IFERROR(VLOOKUP($B4083,APガラス性能一覧!$A$2:$M$6097,6,0),"")</f>
        <v/>
      </c>
      <c r="H4083" s="68" t="str">
        <f>IFERROR(VLOOKUP($B4083,APガラス性能一覧!$A$2:$M$6097,7,0),"")</f>
        <v/>
      </c>
      <c r="I4083" s="68" t="str">
        <f>IFERROR(VLOOKUP($B4083,APガラス性能一覧!$A$2:$M$6097,8,0),"")</f>
        <v/>
      </c>
      <c r="J4083" s="68" t="str">
        <f>IFERROR(VLOOKUP($B4083,APガラス性能一覧!$A$2:$M$6097,9,0),"")</f>
        <v/>
      </c>
      <c r="K4083" s="68" t="str">
        <f>IFERROR(VLOOKUP($B4083,APガラス性能一覧!$A$2:$M$6097,10,0),"")</f>
        <v/>
      </c>
      <c r="L4083" s="68" t="str">
        <f>IFERROR(VLOOKUP($B4083,APガラス性能一覧!$A$2:$M$6097,11,0),"")</f>
        <v/>
      </c>
      <c r="M4083" s="68" t="str">
        <f>IFERROR(VLOOKUP($B4083,APガラス性能一覧!$A$2:$M$6097,12,0),"")</f>
        <v/>
      </c>
      <c r="N4083" s="68" t="str">
        <f>IFERROR(VLOOKUP($B4083,APガラス性能一覧!$A$2:$M$6097,13,0),"")</f>
        <v/>
      </c>
    </row>
    <row r="4084" spans="2:14" x14ac:dyDescent="0.4">
      <c r="B4084" s="68" t="str">
        <f>IF($D$2="","",IF($E$2=0.65,IFERROR(IF(INDEX(APガラス性能一覧!A:A,MATCH(ROW(B4078),APガラス性能一覧!$O:$O,0))="","",INDEX(APガラス性能一覧!A:A,MATCH(ROW(B4078),APガラス性能一覧!$O:$O,0))),""),IFERROR(IF(INDEX(APガラス性能一覧!A:A,MATCH(ROW(B4078),APガラス性能一覧!$N:$N,0))="","",INDEX(APガラス性能一覧!A:A,MATCH(ROW(B4078),APガラス性能一覧!$N:$N,0))),"")))</f>
        <v/>
      </c>
      <c r="C4084" s="68" t="str">
        <f>IFERROR(VLOOKUP($B4084,APガラス性能一覧!$A$2:$M$6097,2,0),"")</f>
        <v/>
      </c>
      <c r="D4084" s="68" t="str">
        <f>IFERROR(VLOOKUP($B4084,APガラス性能一覧!$A$2:$M$6097,3,0),"")</f>
        <v/>
      </c>
      <c r="E4084" s="68" t="str">
        <f>IFERROR(VLOOKUP($B4084,APガラス性能一覧!$A$2:$M$6097,4,0),"")</f>
        <v/>
      </c>
      <c r="F4084" s="68" t="str">
        <f>IFERROR(VLOOKUP($B4084,APガラス性能一覧!$A$2:$M$6097,5,0),"")</f>
        <v/>
      </c>
      <c r="G4084" s="68" t="str">
        <f>IFERROR(VLOOKUP($B4084,APガラス性能一覧!$A$2:$M$6097,6,0),"")</f>
        <v/>
      </c>
      <c r="H4084" s="68" t="str">
        <f>IFERROR(VLOOKUP($B4084,APガラス性能一覧!$A$2:$M$6097,7,0),"")</f>
        <v/>
      </c>
      <c r="I4084" s="68" t="str">
        <f>IFERROR(VLOOKUP($B4084,APガラス性能一覧!$A$2:$M$6097,8,0),"")</f>
        <v/>
      </c>
      <c r="J4084" s="68" t="str">
        <f>IFERROR(VLOOKUP($B4084,APガラス性能一覧!$A$2:$M$6097,9,0),"")</f>
        <v/>
      </c>
      <c r="K4084" s="68" t="str">
        <f>IFERROR(VLOOKUP($B4084,APガラス性能一覧!$A$2:$M$6097,10,0),"")</f>
        <v/>
      </c>
      <c r="L4084" s="68" t="str">
        <f>IFERROR(VLOOKUP($B4084,APガラス性能一覧!$A$2:$M$6097,11,0),"")</f>
        <v/>
      </c>
      <c r="M4084" s="68" t="str">
        <f>IFERROR(VLOOKUP($B4084,APガラス性能一覧!$A$2:$M$6097,12,0),"")</f>
        <v/>
      </c>
      <c r="N4084" s="68" t="str">
        <f>IFERROR(VLOOKUP($B4084,APガラス性能一覧!$A$2:$M$6097,13,0),"")</f>
        <v/>
      </c>
    </row>
    <row r="4085" spans="2:14" x14ac:dyDescent="0.4">
      <c r="B4085" s="68" t="str">
        <f>IF($D$2="","",IF($E$2=0.65,IFERROR(IF(INDEX(APガラス性能一覧!A:A,MATCH(ROW(B4079),APガラス性能一覧!$O:$O,0))="","",INDEX(APガラス性能一覧!A:A,MATCH(ROW(B4079),APガラス性能一覧!$O:$O,0))),""),IFERROR(IF(INDEX(APガラス性能一覧!A:A,MATCH(ROW(B4079),APガラス性能一覧!$N:$N,0))="","",INDEX(APガラス性能一覧!A:A,MATCH(ROW(B4079),APガラス性能一覧!$N:$N,0))),"")))</f>
        <v/>
      </c>
      <c r="C4085" s="68" t="str">
        <f>IFERROR(VLOOKUP($B4085,APガラス性能一覧!$A$2:$M$6097,2,0),"")</f>
        <v/>
      </c>
      <c r="D4085" s="68" t="str">
        <f>IFERROR(VLOOKUP($B4085,APガラス性能一覧!$A$2:$M$6097,3,0),"")</f>
        <v/>
      </c>
      <c r="E4085" s="68" t="str">
        <f>IFERROR(VLOOKUP($B4085,APガラス性能一覧!$A$2:$M$6097,4,0),"")</f>
        <v/>
      </c>
      <c r="F4085" s="68" t="str">
        <f>IFERROR(VLOOKUP($B4085,APガラス性能一覧!$A$2:$M$6097,5,0),"")</f>
        <v/>
      </c>
      <c r="G4085" s="68" t="str">
        <f>IFERROR(VLOOKUP($B4085,APガラス性能一覧!$A$2:$M$6097,6,0),"")</f>
        <v/>
      </c>
      <c r="H4085" s="68" t="str">
        <f>IFERROR(VLOOKUP($B4085,APガラス性能一覧!$A$2:$M$6097,7,0),"")</f>
        <v/>
      </c>
      <c r="I4085" s="68" t="str">
        <f>IFERROR(VLOOKUP($B4085,APガラス性能一覧!$A$2:$M$6097,8,0),"")</f>
        <v/>
      </c>
      <c r="J4085" s="68" t="str">
        <f>IFERROR(VLOOKUP($B4085,APガラス性能一覧!$A$2:$M$6097,9,0),"")</f>
        <v/>
      </c>
      <c r="K4085" s="68" t="str">
        <f>IFERROR(VLOOKUP($B4085,APガラス性能一覧!$A$2:$M$6097,10,0),"")</f>
        <v/>
      </c>
      <c r="L4085" s="68" t="str">
        <f>IFERROR(VLOOKUP($B4085,APガラス性能一覧!$A$2:$M$6097,11,0),"")</f>
        <v/>
      </c>
      <c r="M4085" s="68" t="str">
        <f>IFERROR(VLOOKUP($B4085,APガラス性能一覧!$A$2:$M$6097,12,0),"")</f>
        <v/>
      </c>
      <c r="N4085" s="68" t="str">
        <f>IFERROR(VLOOKUP($B4085,APガラス性能一覧!$A$2:$M$6097,13,0),"")</f>
        <v/>
      </c>
    </row>
    <row r="4086" spans="2:14" x14ac:dyDescent="0.4">
      <c r="B4086" s="68" t="str">
        <f>IF($D$2="","",IF($E$2=0.65,IFERROR(IF(INDEX(APガラス性能一覧!A:A,MATCH(ROW(B4080),APガラス性能一覧!$O:$O,0))="","",INDEX(APガラス性能一覧!A:A,MATCH(ROW(B4080),APガラス性能一覧!$O:$O,0))),""),IFERROR(IF(INDEX(APガラス性能一覧!A:A,MATCH(ROW(B4080),APガラス性能一覧!$N:$N,0))="","",INDEX(APガラス性能一覧!A:A,MATCH(ROW(B4080),APガラス性能一覧!$N:$N,0))),"")))</f>
        <v/>
      </c>
      <c r="C4086" s="68" t="str">
        <f>IFERROR(VLOOKUP($B4086,APガラス性能一覧!$A$2:$M$6097,2,0),"")</f>
        <v/>
      </c>
      <c r="D4086" s="68" t="str">
        <f>IFERROR(VLOOKUP($B4086,APガラス性能一覧!$A$2:$M$6097,3,0),"")</f>
        <v/>
      </c>
      <c r="E4086" s="68" t="str">
        <f>IFERROR(VLOOKUP($B4086,APガラス性能一覧!$A$2:$M$6097,4,0),"")</f>
        <v/>
      </c>
      <c r="F4086" s="68" t="str">
        <f>IFERROR(VLOOKUP($B4086,APガラス性能一覧!$A$2:$M$6097,5,0),"")</f>
        <v/>
      </c>
      <c r="G4086" s="68" t="str">
        <f>IFERROR(VLOOKUP($B4086,APガラス性能一覧!$A$2:$M$6097,6,0),"")</f>
        <v/>
      </c>
      <c r="H4086" s="68" t="str">
        <f>IFERROR(VLOOKUP($B4086,APガラス性能一覧!$A$2:$M$6097,7,0),"")</f>
        <v/>
      </c>
      <c r="I4086" s="68" t="str">
        <f>IFERROR(VLOOKUP($B4086,APガラス性能一覧!$A$2:$M$6097,8,0),"")</f>
        <v/>
      </c>
      <c r="J4086" s="68" t="str">
        <f>IFERROR(VLOOKUP($B4086,APガラス性能一覧!$A$2:$M$6097,9,0),"")</f>
        <v/>
      </c>
      <c r="K4086" s="68" t="str">
        <f>IFERROR(VLOOKUP($B4086,APガラス性能一覧!$A$2:$M$6097,10,0),"")</f>
        <v/>
      </c>
      <c r="L4086" s="68" t="str">
        <f>IFERROR(VLOOKUP($B4086,APガラス性能一覧!$A$2:$M$6097,11,0),"")</f>
        <v/>
      </c>
      <c r="M4086" s="68" t="str">
        <f>IFERROR(VLOOKUP($B4086,APガラス性能一覧!$A$2:$M$6097,12,0),"")</f>
        <v/>
      </c>
      <c r="N4086" s="68" t="str">
        <f>IFERROR(VLOOKUP($B4086,APガラス性能一覧!$A$2:$M$6097,13,0),"")</f>
        <v/>
      </c>
    </row>
    <row r="4087" spans="2:14" x14ac:dyDescent="0.4">
      <c r="B4087" s="68" t="str">
        <f>IF($D$2="","",IF($E$2=0.65,IFERROR(IF(INDEX(APガラス性能一覧!A:A,MATCH(ROW(B4081),APガラス性能一覧!$O:$O,0))="","",INDEX(APガラス性能一覧!A:A,MATCH(ROW(B4081),APガラス性能一覧!$O:$O,0))),""),IFERROR(IF(INDEX(APガラス性能一覧!A:A,MATCH(ROW(B4081),APガラス性能一覧!$N:$N,0))="","",INDEX(APガラス性能一覧!A:A,MATCH(ROW(B4081),APガラス性能一覧!$N:$N,0))),"")))</f>
        <v/>
      </c>
      <c r="C4087" s="68" t="str">
        <f>IFERROR(VLOOKUP($B4087,APガラス性能一覧!$A$2:$M$6097,2,0),"")</f>
        <v/>
      </c>
      <c r="D4087" s="68" t="str">
        <f>IFERROR(VLOOKUP($B4087,APガラス性能一覧!$A$2:$M$6097,3,0),"")</f>
        <v/>
      </c>
      <c r="E4087" s="68" t="str">
        <f>IFERROR(VLOOKUP($B4087,APガラス性能一覧!$A$2:$M$6097,4,0),"")</f>
        <v/>
      </c>
      <c r="F4087" s="68" t="str">
        <f>IFERROR(VLOOKUP($B4087,APガラス性能一覧!$A$2:$M$6097,5,0),"")</f>
        <v/>
      </c>
      <c r="G4087" s="68" t="str">
        <f>IFERROR(VLOOKUP($B4087,APガラス性能一覧!$A$2:$M$6097,6,0),"")</f>
        <v/>
      </c>
      <c r="H4087" s="68" t="str">
        <f>IFERROR(VLOOKUP($B4087,APガラス性能一覧!$A$2:$M$6097,7,0),"")</f>
        <v/>
      </c>
      <c r="I4087" s="68" t="str">
        <f>IFERROR(VLOOKUP($B4087,APガラス性能一覧!$A$2:$M$6097,8,0),"")</f>
        <v/>
      </c>
      <c r="J4087" s="68" t="str">
        <f>IFERROR(VLOOKUP($B4087,APガラス性能一覧!$A$2:$M$6097,9,0),"")</f>
        <v/>
      </c>
      <c r="K4087" s="68" t="str">
        <f>IFERROR(VLOOKUP($B4087,APガラス性能一覧!$A$2:$M$6097,10,0),"")</f>
        <v/>
      </c>
      <c r="L4087" s="68" t="str">
        <f>IFERROR(VLOOKUP($B4087,APガラス性能一覧!$A$2:$M$6097,11,0),"")</f>
        <v/>
      </c>
      <c r="M4087" s="68" t="str">
        <f>IFERROR(VLOOKUP($B4087,APガラス性能一覧!$A$2:$M$6097,12,0),"")</f>
        <v/>
      </c>
      <c r="N4087" s="68" t="str">
        <f>IFERROR(VLOOKUP($B4087,APガラス性能一覧!$A$2:$M$6097,13,0),"")</f>
        <v/>
      </c>
    </row>
    <row r="4088" spans="2:14" x14ac:dyDescent="0.4">
      <c r="B4088" s="68" t="str">
        <f>IF($D$2="","",IF($E$2=0.65,IFERROR(IF(INDEX(APガラス性能一覧!A:A,MATCH(ROW(B4082),APガラス性能一覧!$O:$O,0))="","",INDEX(APガラス性能一覧!A:A,MATCH(ROW(B4082),APガラス性能一覧!$O:$O,0))),""),IFERROR(IF(INDEX(APガラス性能一覧!A:A,MATCH(ROW(B4082),APガラス性能一覧!$N:$N,0))="","",INDEX(APガラス性能一覧!A:A,MATCH(ROW(B4082),APガラス性能一覧!$N:$N,0))),"")))</f>
        <v/>
      </c>
      <c r="C4088" s="68" t="str">
        <f>IFERROR(VLOOKUP($B4088,APガラス性能一覧!$A$2:$M$6097,2,0),"")</f>
        <v/>
      </c>
      <c r="D4088" s="68" t="str">
        <f>IFERROR(VLOOKUP($B4088,APガラス性能一覧!$A$2:$M$6097,3,0),"")</f>
        <v/>
      </c>
      <c r="E4088" s="68" t="str">
        <f>IFERROR(VLOOKUP($B4088,APガラス性能一覧!$A$2:$M$6097,4,0),"")</f>
        <v/>
      </c>
      <c r="F4088" s="68" t="str">
        <f>IFERROR(VLOOKUP($B4088,APガラス性能一覧!$A$2:$M$6097,5,0),"")</f>
        <v/>
      </c>
      <c r="G4088" s="68" t="str">
        <f>IFERROR(VLOOKUP($B4088,APガラス性能一覧!$A$2:$M$6097,6,0),"")</f>
        <v/>
      </c>
      <c r="H4088" s="68" t="str">
        <f>IFERROR(VLOOKUP($B4088,APガラス性能一覧!$A$2:$M$6097,7,0),"")</f>
        <v/>
      </c>
      <c r="I4088" s="68" t="str">
        <f>IFERROR(VLOOKUP($B4088,APガラス性能一覧!$A$2:$M$6097,8,0),"")</f>
        <v/>
      </c>
      <c r="J4088" s="68" t="str">
        <f>IFERROR(VLOOKUP($B4088,APガラス性能一覧!$A$2:$M$6097,9,0),"")</f>
        <v/>
      </c>
      <c r="K4088" s="68" t="str">
        <f>IFERROR(VLOOKUP($B4088,APガラス性能一覧!$A$2:$M$6097,10,0),"")</f>
        <v/>
      </c>
      <c r="L4088" s="68" t="str">
        <f>IFERROR(VLOOKUP($B4088,APガラス性能一覧!$A$2:$M$6097,11,0),"")</f>
        <v/>
      </c>
      <c r="M4088" s="68" t="str">
        <f>IFERROR(VLOOKUP($B4088,APガラス性能一覧!$A$2:$M$6097,12,0),"")</f>
        <v/>
      </c>
      <c r="N4088" s="68" t="str">
        <f>IFERROR(VLOOKUP($B4088,APガラス性能一覧!$A$2:$M$6097,13,0),"")</f>
        <v/>
      </c>
    </row>
    <row r="4089" spans="2:14" x14ac:dyDescent="0.4">
      <c r="B4089" s="68" t="str">
        <f>IF($D$2="","",IF($E$2=0.65,IFERROR(IF(INDEX(APガラス性能一覧!A:A,MATCH(ROW(B4083),APガラス性能一覧!$O:$O,0))="","",INDEX(APガラス性能一覧!A:A,MATCH(ROW(B4083),APガラス性能一覧!$O:$O,0))),""),IFERROR(IF(INDEX(APガラス性能一覧!A:A,MATCH(ROW(B4083),APガラス性能一覧!$N:$N,0))="","",INDEX(APガラス性能一覧!A:A,MATCH(ROW(B4083),APガラス性能一覧!$N:$N,0))),"")))</f>
        <v/>
      </c>
      <c r="C4089" s="68" t="str">
        <f>IFERROR(VLOOKUP($B4089,APガラス性能一覧!$A$2:$M$6097,2,0),"")</f>
        <v/>
      </c>
      <c r="D4089" s="68" t="str">
        <f>IFERROR(VLOOKUP($B4089,APガラス性能一覧!$A$2:$M$6097,3,0),"")</f>
        <v/>
      </c>
      <c r="E4089" s="68" t="str">
        <f>IFERROR(VLOOKUP($B4089,APガラス性能一覧!$A$2:$M$6097,4,0),"")</f>
        <v/>
      </c>
      <c r="F4089" s="68" t="str">
        <f>IFERROR(VLOOKUP($B4089,APガラス性能一覧!$A$2:$M$6097,5,0),"")</f>
        <v/>
      </c>
      <c r="G4089" s="68" t="str">
        <f>IFERROR(VLOOKUP($B4089,APガラス性能一覧!$A$2:$M$6097,6,0),"")</f>
        <v/>
      </c>
      <c r="H4089" s="68" t="str">
        <f>IFERROR(VLOOKUP($B4089,APガラス性能一覧!$A$2:$M$6097,7,0),"")</f>
        <v/>
      </c>
      <c r="I4089" s="68" t="str">
        <f>IFERROR(VLOOKUP($B4089,APガラス性能一覧!$A$2:$M$6097,8,0),"")</f>
        <v/>
      </c>
      <c r="J4089" s="68" t="str">
        <f>IFERROR(VLOOKUP($B4089,APガラス性能一覧!$A$2:$M$6097,9,0),"")</f>
        <v/>
      </c>
      <c r="K4089" s="68" t="str">
        <f>IFERROR(VLOOKUP($B4089,APガラス性能一覧!$A$2:$M$6097,10,0),"")</f>
        <v/>
      </c>
      <c r="L4089" s="68" t="str">
        <f>IFERROR(VLOOKUP($B4089,APガラス性能一覧!$A$2:$M$6097,11,0),"")</f>
        <v/>
      </c>
      <c r="M4089" s="68" t="str">
        <f>IFERROR(VLOOKUP($B4089,APガラス性能一覧!$A$2:$M$6097,12,0),"")</f>
        <v/>
      </c>
      <c r="N4089" s="68" t="str">
        <f>IFERROR(VLOOKUP($B4089,APガラス性能一覧!$A$2:$M$6097,13,0),"")</f>
        <v/>
      </c>
    </row>
    <row r="4090" spans="2:14" x14ac:dyDescent="0.4">
      <c r="B4090" s="68" t="str">
        <f>IF($D$2="","",IF($E$2=0.65,IFERROR(IF(INDEX(APガラス性能一覧!A:A,MATCH(ROW(B4084),APガラス性能一覧!$O:$O,0))="","",INDEX(APガラス性能一覧!A:A,MATCH(ROW(B4084),APガラス性能一覧!$O:$O,0))),""),IFERROR(IF(INDEX(APガラス性能一覧!A:A,MATCH(ROW(B4084),APガラス性能一覧!$N:$N,0))="","",INDEX(APガラス性能一覧!A:A,MATCH(ROW(B4084),APガラス性能一覧!$N:$N,0))),"")))</f>
        <v/>
      </c>
      <c r="C4090" s="68" t="str">
        <f>IFERROR(VLOOKUP($B4090,APガラス性能一覧!$A$2:$M$6097,2,0),"")</f>
        <v/>
      </c>
      <c r="D4090" s="68" t="str">
        <f>IFERROR(VLOOKUP($B4090,APガラス性能一覧!$A$2:$M$6097,3,0),"")</f>
        <v/>
      </c>
      <c r="E4090" s="68" t="str">
        <f>IFERROR(VLOOKUP($B4090,APガラス性能一覧!$A$2:$M$6097,4,0),"")</f>
        <v/>
      </c>
      <c r="F4090" s="68" t="str">
        <f>IFERROR(VLOOKUP($B4090,APガラス性能一覧!$A$2:$M$6097,5,0),"")</f>
        <v/>
      </c>
      <c r="G4090" s="68" t="str">
        <f>IFERROR(VLOOKUP($B4090,APガラス性能一覧!$A$2:$M$6097,6,0),"")</f>
        <v/>
      </c>
      <c r="H4090" s="68" t="str">
        <f>IFERROR(VLOOKUP($B4090,APガラス性能一覧!$A$2:$M$6097,7,0),"")</f>
        <v/>
      </c>
      <c r="I4090" s="68" t="str">
        <f>IFERROR(VLOOKUP($B4090,APガラス性能一覧!$A$2:$M$6097,8,0),"")</f>
        <v/>
      </c>
      <c r="J4090" s="68" t="str">
        <f>IFERROR(VLOOKUP($B4090,APガラス性能一覧!$A$2:$M$6097,9,0),"")</f>
        <v/>
      </c>
      <c r="K4090" s="68" t="str">
        <f>IFERROR(VLOOKUP($B4090,APガラス性能一覧!$A$2:$M$6097,10,0),"")</f>
        <v/>
      </c>
      <c r="L4090" s="68" t="str">
        <f>IFERROR(VLOOKUP($B4090,APガラス性能一覧!$A$2:$M$6097,11,0),"")</f>
        <v/>
      </c>
      <c r="M4090" s="68" t="str">
        <f>IFERROR(VLOOKUP($B4090,APガラス性能一覧!$A$2:$M$6097,12,0),"")</f>
        <v/>
      </c>
      <c r="N4090" s="68" t="str">
        <f>IFERROR(VLOOKUP($B4090,APガラス性能一覧!$A$2:$M$6097,13,0),"")</f>
        <v/>
      </c>
    </row>
    <row r="4091" spans="2:14" x14ac:dyDescent="0.4">
      <c r="B4091" s="68" t="str">
        <f>IF($D$2="","",IF($E$2=0.65,IFERROR(IF(INDEX(APガラス性能一覧!A:A,MATCH(ROW(B4085),APガラス性能一覧!$O:$O,0))="","",INDEX(APガラス性能一覧!A:A,MATCH(ROW(B4085),APガラス性能一覧!$O:$O,0))),""),IFERROR(IF(INDEX(APガラス性能一覧!A:A,MATCH(ROW(B4085),APガラス性能一覧!$N:$N,0))="","",INDEX(APガラス性能一覧!A:A,MATCH(ROW(B4085),APガラス性能一覧!$N:$N,0))),"")))</f>
        <v/>
      </c>
      <c r="C4091" s="68" t="str">
        <f>IFERROR(VLOOKUP($B4091,APガラス性能一覧!$A$2:$M$6097,2,0),"")</f>
        <v/>
      </c>
      <c r="D4091" s="68" t="str">
        <f>IFERROR(VLOOKUP($B4091,APガラス性能一覧!$A$2:$M$6097,3,0),"")</f>
        <v/>
      </c>
      <c r="E4091" s="68" t="str">
        <f>IFERROR(VLOOKUP($B4091,APガラス性能一覧!$A$2:$M$6097,4,0),"")</f>
        <v/>
      </c>
      <c r="F4091" s="68" t="str">
        <f>IFERROR(VLOOKUP($B4091,APガラス性能一覧!$A$2:$M$6097,5,0),"")</f>
        <v/>
      </c>
      <c r="G4091" s="68" t="str">
        <f>IFERROR(VLOOKUP($B4091,APガラス性能一覧!$A$2:$M$6097,6,0),"")</f>
        <v/>
      </c>
      <c r="H4091" s="68" t="str">
        <f>IFERROR(VLOOKUP($B4091,APガラス性能一覧!$A$2:$M$6097,7,0),"")</f>
        <v/>
      </c>
      <c r="I4091" s="68" t="str">
        <f>IFERROR(VLOOKUP($B4091,APガラス性能一覧!$A$2:$M$6097,8,0),"")</f>
        <v/>
      </c>
      <c r="J4091" s="68" t="str">
        <f>IFERROR(VLOOKUP($B4091,APガラス性能一覧!$A$2:$M$6097,9,0),"")</f>
        <v/>
      </c>
      <c r="K4091" s="68" t="str">
        <f>IFERROR(VLOOKUP($B4091,APガラス性能一覧!$A$2:$M$6097,10,0),"")</f>
        <v/>
      </c>
      <c r="L4091" s="68" t="str">
        <f>IFERROR(VLOOKUP($B4091,APガラス性能一覧!$A$2:$M$6097,11,0),"")</f>
        <v/>
      </c>
      <c r="M4091" s="68" t="str">
        <f>IFERROR(VLOOKUP($B4091,APガラス性能一覧!$A$2:$M$6097,12,0),"")</f>
        <v/>
      </c>
      <c r="N4091" s="68" t="str">
        <f>IFERROR(VLOOKUP($B4091,APガラス性能一覧!$A$2:$M$6097,13,0),"")</f>
        <v/>
      </c>
    </row>
    <row r="4092" spans="2:14" x14ac:dyDescent="0.4">
      <c r="B4092" s="68" t="str">
        <f>IF($D$2="","",IF($E$2=0.65,IFERROR(IF(INDEX(APガラス性能一覧!A:A,MATCH(ROW(B4086),APガラス性能一覧!$O:$O,0))="","",INDEX(APガラス性能一覧!A:A,MATCH(ROW(B4086),APガラス性能一覧!$O:$O,0))),""),IFERROR(IF(INDEX(APガラス性能一覧!A:A,MATCH(ROW(B4086),APガラス性能一覧!$N:$N,0))="","",INDEX(APガラス性能一覧!A:A,MATCH(ROW(B4086),APガラス性能一覧!$N:$N,0))),"")))</f>
        <v/>
      </c>
      <c r="C4092" s="68" t="str">
        <f>IFERROR(VLOOKUP($B4092,APガラス性能一覧!$A$2:$M$6097,2,0),"")</f>
        <v/>
      </c>
      <c r="D4092" s="68" t="str">
        <f>IFERROR(VLOOKUP($B4092,APガラス性能一覧!$A$2:$M$6097,3,0),"")</f>
        <v/>
      </c>
      <c r="E4092" s="68" t="str">
        <f>IFERROR(VLOOKUP($B4092,APガラス性能一覧!$A$2:$M$6097,4,0),"")</f>
        <v/>
      </c>
      <c r="F4092" s="68" t="str">
        <f>IFERROR(VLOOKUP($B4092,APガラス性能一覧!$A$2:$M$6097,5,0),"")</f>
        <v/>
      </c>
      <c r="G4092" s="68" t="str">
        <f>IFERROR(VLOOKUP($B4092,APガラス性能一覧!$A$2:$M$6097,6,0),"")</f>
        <v/>
      </c>
      <c r="H4092" s="68" t="str">
        <f>IFERROR(VLOOKUP($B4092,APガラス性能一覧!$A$2:$M$6097,7,0),"")</f>
        <v/>
      </c>
      <c r="I4092" s="68" t="str">
        <f>IFERROR(VLOOKUP($B4092,APガラス性能一覧!$A$2:$M$6097,8,0),"")</f>
        <v/>
      </c>
      <c r="J4092" s="68" t="str">
        <f>IFERROR(VLOOKUP($B4092,APガラス性能一覧!$A$2:$M$6097,9,0),"")</f>
        <v/>
      </c>
      <c r="K4092" s="68" t="str">
        <f>IFERROR(VLOOKUP($B4092,APガラス性能一覧!$A$2:$M$6097,10,0),"")</f>
        <v/>
      </c>
      <c r="L4092" s="68" t="str">
        <f>IFERROR(VLOOKUP($B4092,APガラス性能一覧!$A$2:$M$6097,11,0),"")</f>
        <v/>
      </c>
      <c r="M4092" s="68" t="str">
        <f>IFERROR(VLOOKUP($B4092,APガラス性能一覧!$A$2:$M$6097,12,0),"")</f>
        <v/>
      </c>
      <c r="N4092" s="68" t="str">
        <f>IFERROR(VLOOKUP($B4092,APガラス性能一覧!$A$2:$M$6097,13,0),"")</f>
        <v/>
      </c>
    </row>
    <row r="4093" spans="2:14" x14ac:dyDescent="0.4">
      <c r="B4093" s="68" t="str">
        <f>IF($D$2="","",IF($E$2=0.65,IFERROR(IF(INDEX(APガラス性能一覧!A:A,MATCH(ROW(B4087),APガラス性能一覧!$O:$O,0))="","",INDEX(APガラス性能一覧!A:A,MATCH(ROW(B4087),APガラス性能一覧!$O:$O,0))),""),IFERROR(IF(INDEX(APガラス性能一覧!A:A,MATCH(ROW(B4087),APガラス性能一覧!$N:$N,0))="","",INDEX(APガラス性能一覧!A:A,MATCH(ROW(B4087),APガラス性能一覧!$N:$N,0))),"")))</f>
        <v/>
      </c>
      <c r="C4093" s="68" t="str">
        <f>IFERROR(VLOOKUP($B4093,APガラス性能一覧!$A$2:$M$6097,2,0),"")</f>
        <v/>
      </c>
      <c r="D4093" s="68" t="str">
        <f>IFERROR(VLOOKUP($B4093,APガラス性能一覧!$A$2:$M$6097,3,0),"")</f>
        <v/>
      </c>
      <c r="E4093" s="68" t="str">
        <f>IFERROR(VLOOKUP($B4093,APガラス性能一覧!$A$2:$M$6097,4,0),"")</f>
        <v/>
      </c>
      <c r="F4093" s="68" t="str">
        <f>IFERROR(VLOOKUP($B4093,APガラス性能一覧!$A$2:$M$6097,5,0),"")</f>
        <v/>
      </c>
      <c r="G4093" s="68" t="str">
        <f>IFERROR(VLOOKUP($B4093,APガラス性能一覧!$A$2:$M$6097,6,0),"")</f>
        <v/>
      </c>
      <c r="H4093" s="68" t="str">
        <f>IFERROR(VLOOKUP($B4093,APガラス性能一覧!$A$2:$M$6097,7,0),"")</f>
        <v/>
      </c>
      <c r="I4093" s="68" t="str">
        <f>IFERROR(VLOOKUP($B4093,APガラス性能一覧!$A$2:$M$6097,8,0),"")</f>
        <v/>
      </c>
      <c r="J4093" s="68" t="str">
        <f>IFERROR(VLOOKUP($B4093,APガラス性能一覧!$A$2:$M$6097,9,0),"")</f>
        <v/>
      </c>
      <c r="K4093" s="68" t="str">
        <f>IFERROR(VLOOKUP($B4093,APガラス性能一覧!$A$2:$M$6097,10,0),"")</f>
        <v/>
      </c>
      <c r="L4093" s="68" t="str">
        <f>IFERROR(VLOOKUP($B4093,APガラス性能一覧!$A$2:$M$6097,11,0),"")</f>
        <v/>
      </c>
      <c r="M4093" s="68" t="str">
        <f>IFERROR(VLOOKUP($B4093,APガラス性能一覧!$A$2:$M$6097,12,0),"")</f>
        <v/>
      </c>
      <c r="N4093" s="68" t="str">
        <f>IFERROR(VLOOKUP($B4093,APガラス性能一覧!$A$2:$M$6097,13,0),"")</f>
        <v/>
      </c>
    </row>
    <row r="4094" spans="2:14" x14ac:dyDescent="0.4">
      <c r="B4094" s="68" t="str">
        <f>IF($D$2="","",IF($E$2=0.65,IFERROR(IF(INDEX(APガラス性能一覧!A:A,MATCH(ROW(B4088),APガラス性能一覧!$O:$O,0))="","",INDEX(APガラス性能一覧!A:A,MATCH(ROW(B4088),APガラス性能一覧!$O:$O,0))),""),IFERROR(IF(INDEX(APガラス性能一覧!A:A,MATCH(ROW(B4088),APガラス性能一覧!$N:$N,0))="","",INDEX(APガラス性能一覧!A:A,MATCH(ROW(B4088),APガラス性能一覧!$N:$N,0))),"")))</f>
        <v/>
      </c>
      <c r="C4094" s="68" t="str">
        <f>IFERROR(VLOOKUP($B4094,APガラス性能一覧!$A$2:$M$6097,2,0),"")</f>
        <v/>
      </c>
      <c r="D4094" s="68" t="str">
        <f>IFERROR(VLOOKUP($B4094,APガラス性能一覧!$A$2:$M$6097,3,0),"")</f>
        <v/>
      </c>
      <c r="E4094" s="68" t="str">
        <f>IFERROR(VLOOKUP($B4094,APガラス性能一覧!$A$2:$M$6097,4,0),"")</f>
        <v/>
      </c>
      <c r="F4094" s="68" t="str">
        <f>IFERROR(VLOOKUP($B4094,APガラス性能一覧!$A$2:$M$6097,5,0),"")</f>
        <v/>
      </c>
      <c r="G4094" s="68" t="str">
        <f>IFERROR(VLOOKUP($B4094,APガラス性能一覧!$A$2:$M$6097,6,0),"")</f>
        <v/>
      </c>
      <c r="H4094" s="68" t="str">
        <f>IFERROR(VLOOKUP($B4094,APガラス性能一覧!$A$2:$M$6097,7,0),"")</f>
        <v/>
      </c>
      <c r="I4094" s="68" t="str">
        <f>IFERROR(VLOOKUP($B4094,APガラス性能一覧!$A$2:$M$6097,8,0),"")</f>
        <v/>
      </c>
      <c r="J4094" s="68" t="str">
        <f>IFERROR(VLOOKUP($B4094,APガラス性能一覧!$A$2:$M$6097,9,0),"")</f>
        <v/>
      </c>
      <c r="K4094" s="68" t="str">
        <f>IFERROR(VLOOKUP($B4094,APガラス性能一覧!$A$2:$M$6097,10,0),"")</f>
        <v/>
      </c>
      <c r="L4094" s="68" t="str">
        <f>IFERROR(VLOOKUP($B4094,APガラス性能一覧!$A$2:$M$6097,11,0),"")</f>
        <v/>
      </c>
      <c r="M4094" s="68" t="str">
        <f>IFERROR(VLOOKUP($B4094,APガラス性能一覧!$A$2:$M$6097,12,0),"")</f>
        <v/>
      </c>
      <c r="N4094" s="68" t="str">
        <f>IFERROR(VLOOKUP($B4094,APガラス性能一覧!$A$2:$M$6097,13,0),"")</f>
        <v/>
      </c>
    </row>
    <row r="4095" spans="2:14" x14ac:dyDescent="0.4">
      <c r="B4095" s="68" t="str">
        <f>IF($D$2="","",IF($E$2=0.65,IFERROR(IF(INDEX(APガラス性能一覧!A:A,MATCH(ROW(B4089),APガラス性能一覧!$O:$O,0))="","",INDEX(APガラス性能一覧!A:A,MATCH(ROW(B4089),APガラス性能一覧!$O:$O,0))),""),IFERROR(IF(INDEX(APガラス性能一覧!A:A,MATCH(ROW(B4089),APガラス性能一覧!$N:$N,0))="","",INDEX(APガラス性能一覧!A:A,MATCH(ROW(B4089),APガラス性能一覧!$N:$N,0))),"")))</f>
        <v/>
      </c>
      <c r="C4095" s="68" t="str">
        <f>IFERROR(VLOOKUP($B4095,APガラス性能一覧!$A$2:$M$6097,2,0),"")</f>
        <v/>
      </c>
      <c r="D4095" s="68" t="str">
        <f>IFERROR(VLOOKUP($B4095,APガラス性能一覧!$A$2:$M$6097,3,0),"")</f>
        <v/>
      </c>
      <c r="E4095" s="68" t="str">
        <f>IFERROR(VLOOKUP($B4095,APガラス性能一覧!$A$2:$M$6097,4,0),"")</f>
        <v/>
      </c>
      <c r="F4095" s="68" t="str">
        <f>IFERROR(VLOOKUP($B4095,APガラス性能一覧!$A$2:$M$6097,5,0),"")</f>
        <v/>
      </c>
      <c r="G4095" s="68" t="str">
        <f>IFERROR(VLOOKUP($B4095,APガラス性能一覧!$A$2:$M$6097,6,0),"")</f>
        <v/>
      </c>
      <c r="H4095" s="68" t="str">
        <f>IFERROR(VLOOKUP($B4095,APガラス性能一覧!$A$2:$M$6097,7,0),"")</f>
        <v/>
      </c>
      <c r="I4095" s="68" t="str">
        <f>IFERROR(VLOOKUP($B4095,APガラス性能一覧!$A$2:$M$6097,8,0),"")</f>
        <v/>
      </c>
      <c r="J4095" s="68" t="str">
        <f>IFERROR(VLOOKUP($B4095,APガラス性能一覧!$A$2:$M$6097,9,0),"")</f>
        <v/>
      </c>
      <c r="K4095" s="68" t="str">
        <f>IFERROR(VLOOKUP($B4095,APガラス性能一覧!$A$2:$M$6097,10,0),"")</f>
        <v/>
      </c>
      <c r="L4095" s="68" t="str">
        <f>IFERROR(VLOOKUP($B4095,APガラス性能一覧!$A$2:$M$6097,11,0),"")</f>
        <v/>
      </c>
      <c r="M4095" s="68" t="str">
        <f>IFERROR(VLOOKUP($B4095,APガラス性能一覧!$A$2:$M$6097,12,0),"")</f>
        <v/>
      </c>
      <c r="N4095" s="68" t="str">
        <f>IFERROR(VLOOKUP($B4095,APガラス性能一覧!$A$2:$M$6097,13,0),"")</f>
        <v/>
      </c>
    </row>
    <row r="4096" spans="2:14" x14ac:dyDescent="0.4">
      <c r="B4096" s="68" t="str">
        <f>IF($D$2="","",IF($E$2=0.65,IFERROR(IF(INDEX(APガラス性能一覧!A:A,MATCH(ROW(B4090),APガラス性能一覧!$O:$O,0))="","",INDEX(APガラス性能一覧!A:A,MATCH(ROW(B4090),APガラス性能一覧!$O:$O,0))),""),IFERROR(IF(INDEX(APガラス性能一覧!A:A,MATCH(ROW(B4090),APガラス性能一覧!$N:$N,0))="","",INDEX(APガラス性能一覧!A:A,MATCH(ROW(B4090),APガラス性能一覧!$N:$N,0))),"")))</f>
        <v/>
      </c>
      <c r="C4096" s="68" t="str">
        <f>IFERROR(VLOOKUP($B4096,APガラス性能一覧!$A$2:$M$6097,2,0),"")</f>
        <v/>
      </c>
      <c r="D4096" s="68" t="str">
        <f>IFERROR(VLOOKUP($B4096,APガラス性能一覧!$A$2:$M$6097,3,0),"")</f>
        <v/>
      </c>
      <c r="E4096" s="68" t="str">
        <f>IFERROR(VLOOKUP($B4096,APガラス性能一覧!$A$2:$M$6097,4,0),"")</f>
        <v/>
      </c>
      <c r="F4096" s="68" t="str">
        <f>IFERROR(VLOOKUP($B4096,APガラス性能一覧!$A$2:$M$6097,5,0),"")</f>
        <v/>
      </c>
      <c r="G4096" s="68" t="str">
        <f>IFERROR(VLOOKUP($B4096,APガラス性能一覧!$A$2:$M$6097,6,0),"")</f>
        <v/>
      </c>
      <c r="H4096" s="68" t="str">
        <f>IFERROR(VLOOKUP($B4096,APガラス性能一覧!$A$2:$M$6097,7,0),"")</f>
        <v/>
      </c>
      <c r="I4096" s="68" t="str">
        <f>IFERROR(VLOOKUP($B4096,APガラス性能一覧!$A$2:$M$6097,8,0),"")</f>
        <v/>
      </c>
      <c r="J4096" s="68" t="str">
        <f>IFERROR(VLOOKUP($B4096,APガラス性能一覧!$A$2:$M$6097,9,0),"")</f>
        <v/>
      </c>
      <c r="K4096" s="68" t="str">
        <f>IFERROR(VLOOKUP($B4096,APガラス性能一覧!$A$2:$M$6097,10,0),"")</f>
        <v/>
      </c>
      <c r="L4096" s="68" t="str">
        <f>IFERROR(VLOOKUP($B4096,APガラス性能一覧!$A$2:$M$6097,11,0),"")</f>
        <v/>
      </c>
      <c r="M4096" s="68" t="str">
        <f>IFERROR(VLOOKUP($B4096,APガラス性能一覧!$A$2:$M$6097,12,0),"")</f>
        <v/>
      </c>
      <c r="N4096" s="68" t="str">
        <f>IFERROR(VLOOKUP($B4096,APガラス性能一覧!$A$2:$M$6097,13,0),"")</f>
        <v/>
      </c>
    </row>
    <row r="4097" spans="2:14" x14ac:dyDescent="0.4">
      <c r="B4097" s="68" t="str">
        <f>IF($D$2="","",IF($E$2=0.65,IFERROR(IF(INDEX(APガラス性能一覧!A:A,MATCH(ROW(B4091),APガラス性能一覧!$O:$O,0))="","",INDEX(APガラス性能一覧!A:A,MATCH(ROW(B4091),APガラス性能一覧!$O:$O,0))),""),IFERROR(IF(INDEX(APガラス性能一覧!A:A,MATCH(ROW(B4091),APガラス性能一覧!$N:$N,0))="","",INDEX(APガラス性能一覧!A:A,MATCH(ROW(B4091),APガラス性能一覧!$N:$N,0))),"")))</f>
        <v/>
      </c>
      <c r="C4097" s="68" t="str">
        <f>IFERROR(VLOOKUP($B4097,APガラス性能一覧!$A$2:$M$6097,2,0),"")</f>
        <v/>
      </c>
      <c r="D4097" s="68" t="str">
        <f>IFERROR(VLOOKUP($B4097,APガラス性能一覧!$A$2:$M$6097,3,0),"")</f>
        <v/>
      </c>
      <c r="E4097" s="68" t="str">
        <f>IFERROR(VLOOKUP($B4097,APガラス性能一覧!$A$2:$M$6097,4,0),"")</f>
        <v/>
      </c>
      <c r="F4097" s="68" t="str">
        <f>IFERROR(VLOOKUP($B4097,APガラス性能一覧!$A$2:$M$6097,5,0),"")</f>
        <v/>
      </c>
      <c r="G4097" s="68" t="str">
        <f>IFERROR(VLOOKUP($B4097,APガラス性能一覧!$A$2:$M$6097,6,0),"")</f>
        <v/>
      </c>
      <c r="H4097" s="68" t="str">
        <f>IFERROR(VLOOKUP($B4097,APガラス性能一覧!$A$2:$M$6097,7,0),"")</f>
        <v/>
      </c>
      <c r="I4097" s="68" t="str">
        <f>IFERROR(VLOOKUP($B4097,APガラス性能一覧!$A$2:$M$6097,8,0),"")</f>
        <v/>
      </c>
      <c r="J4097" s="68" t="str">
        <f>IFERROR(VLOOKUP($B4097,APガラス性能一覧!$A$2:$M$6097,9,0),"")</f>
        <v/>
      </c>
      <c r="K4097" s="68" t="str">
        <f>IFERROR(VLOOKUP($B4097,APガラス性能一覧!$A$2:$M$6097,10,0),"")</f>
        <v/>
      </c>
      <c r="L4097" s="68" t="str">
        <f>IFERROR(VLOOKUP($B4097,APガラス性能一覧!$A$2:$M$6097,11,0),"")</f>
        <v/>
      </c>
      <c r="M4097" s="68" t="str">
        <f>IFERROR(VLOOKUP($B4097,APガラス性能一覧!$A$2:$M$6097,12,0),"")</f>
        <v/>
      </c>
      <c r="N4097" s="68" t="str">
        <f>IFERROR(VLOOKUP($B4097,APガラス性能一覧!$A$2:$M$6097,13,0),"")</f>
        <v/>
      </c>
    </row>
    <row r="4098" spans="2:14" x14ac:dyDescent="0.4">
      <c r="B4098" s="68" t="str">
        <f>IF($D$2="","",IF($E$2=0.65,IFERROR(IF(INDEX(APガラス性能一覧!A:A,MATCH(ROW(B4092),APガラス性能一覧!$O:$O,0))="","",INDEX(APガラス性能一覧!A:A,MATCH(ROW(B4092),APガラス性能一覧!$O:$O,0))),""),IFERROR(IF(INDEX(APガラス性能一覧!A:A,MATCH(ROW(B4092),APガラス性能一覧!$N:$N,0))="","",INDEX(APガラス性能一覧!A:A,MATCH(ROW(B4092),APガラス性能一覧!$N:$N,0))),"")))</f>
        <v/>
      </c>
      <c r="C4098" s="68" t="str">
        <f>IFERROR(VLOOKUP($B4098,APガラス性能一覧!$A$2:$M$6097,2,0),"")</f>
        <v/>
      </c>
      <c r="D4098" s="68" t="str">
        <f>IFERROR(VLOOKUP($B4098,APガラス性能一覧!$A$2:$M$6097,3,0),"")</f>
        <v/>
      </c>
      <c r="E4098" s="68" t="str">
        <f>IFERROR(VLOOKUP($B4098,APガラス性能一覧!$A$2:$M$6097,4,0),"")</f>
        <v/>
      </c>
      <c r="F4098" s="68" t="str">
        <f>IFERROR(VLOOKUP($B4098,APガラス性能一覧!$A$2:$M$6097,5,0),"")</f>
        <v/>
      </c>
      <c r="G4098" s="68" t="str">
        <f>IFERROR(VLOOKUP($B4098,APガラス性能一覧!$A$2:$M$6097,6,0),"")</f>
        <v/>
      </c>
      <c r="H4098" s="68" t="str">
        <f>IFERROR(VLOOKUP($B4098,APガラス性能一覧!$A$2:$M$6097,7,0),"")</f>
        <v/>
      </c>
      <c r="I4098" s="68" t="str">
        <f>IFERROR(VLOOKUP($B4098,APガラス性能一覧!$A$2:$M$6097,8,0),"")</f>
        <v/>
      </c>
      <c r="J4098" s="68" t="str">
        <f>IFERROR(VLOOKUP($B4098,APガラス性能一覧!$A$2:$M$6097,9,0),"")</f>
        <v/>
      </c>
      <c r="K4098" s="68" t="str">
        <f>IFERROR(VLOOKUP($B4098,APガラス性能一覧!$A$2:$M$6097,10,0),"")</f>
        <v/>
      </c>
      <c r="L4098" s="68" t="str">
        <f>IFERROR(VLOOKUP($B4098,APガラス性能一覧!$A$2:$M$6097,11,0),"")</f>
        <v/>
      </c>
      <c r="M4098" s="68" t="str">
        <f>IFERROR(VLOOKUP($B4098,APガラス性能一覧!$A$2:$M$6097,12,0),"")</f>
        <v/>
      </c>
      <c r="N4098" s="68" t="str">
        <f>IFERROR(VLOOKUP($B4098,APガラス性能一覧!$A$2:$M$6097,13,0),"")</f>
        <v/>
      </c>
    </row>
    <row r="4099" spans="2:14" x14ac:dyDescent="0.4">
      <c r="B4099" s="68" t="str">
        <f>IF($D$2="","",IF($E$2=0.65,IFERROR(IF(INDEX(APガラス性能一覧!A:A,MATCH(ROW(B4093),APガラス性能一覧!$O:$O,0))="","",INDEX(APガラス性能一覧!A:A,MATCH(ROW(B4093),APガラス性能一覧!$O:$O,0))),""),IFERROR(IF(INDEX(APガラス性能一覧!A:A,MATCH(ROW(B4093),APガラス性能一覧!$N:$N,0))="","",INDEX(APガラス性能一覧!A:A,MATCH(ROW(B4093),APガラス性能一覧!$N:$N,0))),"")))</f>
        <v/>
      </c>
      <c r="C4099" s="68" t="str">
        <f>IFERROR(VLOOKUP($B4099,APガラス性能一覧!$A$2:$M$6097,2,0),"")</f>
        <v/>
      </c>
      <c r="D4099" s="68" t="str">
        <f>IFERROR(VLOOKUP($B4099,APガラス性能一覧!$A$2:$M$6097,3,0),"")</f>
        <v/>
      </c>
      <c r="E4099" s="68" t="str">
        <f>IFERROR(VLOOKUP($B4099,APガラス性能一覧!$A$2:$M$6097,4,0),"")</f>
        <v/>
      </c>
      <c r="F4099" s="68" t="str">
        <f>IFERROR(VLOOKUP($B4099,APガラス性能一覧!$A$2:$M$6097,5,0),"")</f>
        <v/>
      </c>
      <c r="G4099" s="68" t="str">
        <f>IFERROR(VLOOKUP($B4099,APガラス性能一覧!$A$2:$M$6097,6,0),"")</f>
        <v/>
      </c>
      <c r="H4099" s="68" t="str">
        <f>IFERROR(VLOOKUP($B4099,APガラス性能一覧!$A$2:$M$6097,7,0),"")</f>
        <v/>
      </c>
      <c r="I4099" s="68" t="str">
        <f>IFERROR(VLOOKUP($B4099,APガラス性能一覧!$A$2:$M$6097,8,0),"")</f>
        <v/>
      </c>
      <c r="J4099" s="68" t="str">
        <f>IFERROR(VLOOKUP($B4099,APガラス性能一覧!$A$2:$M$6097,9,0),"")</f>
        <v/>
      </c>
      <c r="K4099" s="68" t="str">
        <f>IFERROR(VLOOKUP($B4099,APガラス性能一覧!$A$2:$M$6097,10,0),"")</f>
        <v/>
      </c>
      <c r="L4099" s="68" t="str">
        <f>IFERROR(VLOOKUP($B4099,APガラス性能一覧!$A$2:$M$6097,11,0),"")</f>
        <v/>
      </c>
      <c r="M4099" s="68" t="str">
        <f>IFERROR(VLOOKUP($B4099,APガラス性能一覧!$A$2:$M$6097,12,0),"")</f>
        <v/>
      </c>
      <c r="N4099" s="68" t="str">
        <f>IFERROR(VLOOKUP($B4099,APガラス性能一覧!$A$2:$M$6097,13,0),"")</f>
        <v/>
      </c>
    </row>
    <row r="4100" spans="2:14" x14ac:dyDescent="0.4">
      <c r="B4100" s="68" t="str">
        <f>IF($D$2="","",IF($E$2=0.65,IFERROR(IF(INDEX(APガラス性能一覧!A:A,MATCH(ROW(B4094),APガラス性能一覧!$O:$O,0))="","",INDEX(APガラス性能一覧!A:A,MATCH(ROW(B4094),APガラス性能一覧!$O:$O,0))),""),IFERROR(IF(INDEX(APガラス性能一覧!A:A,MATCH(ROW(B4094),APガラス性能一覧!$N:$N,0))="","",INDEX(APガラス性能一覧!A:A,MATCH(ROW(B4094),APガラス性能一覧!$N:$N,0))),"")))</f>
        <v/>
      </c>
      <c r="C4100" s="68" t="str">
        <f>IFERROR(VLOOKUP($B4100,APガラス性能一覧!$A$2:$M$6097,2,0),"")</f>
        <v/>
      </c>
      <c r="D4100" s="68" t="str">
        <f>IFERROR(VLOOKUP($B4100,APガラス性能一覧!$A$2:$M$6097,3,0),"")</f>
        <v/>
      </c>
      <c r="E4100" s="68" t="str">
        <f>IFERROR(VLOOKUP($B4100,APガラス性能一覧!$A$2:$M$6097,4,0),"")</f>
        <v/>
      </c>
      <c r="F4100" s="68" t="str">
        <f>IFERROR(VLOOKUP($B4100,APガラス性能一覧!$A$2:$M$6097,5,0),"")</f>
        <v/>
      </c>
      <c r="G4100" s="68" t="str">
        <f>IFERROR(VLOOKUP($B4100,APガラス性能一覧!$A$2:$M$6097,6,0),"")</f>
        <v/>
      </c>
      <c r="H4100" s="68" t="str">
        <f>IFERROR(VLOOKUP($B4100,APガラス性能一覧!$A$2:$M$6097,7,0),"")</f>
        <v/>
      </c>
      <c r="I4100" s="68" t="str">
        <f>IFERROR(VLOOKUP($B4100,APガラス性能一覧!$A$2:$M$6097,8,0),"")</f>
        <v/>
      </c>
      <c r="J4100" s="68" t="str">
        <f>IFERROR(VLOOKUP($B4100,APガラス性能一覧!$A$2:$M$6097,9,0),"")</f>
        <v/>
      </c>
      <c r="K4100" s="68" t="str">
        <f>IFERROR(VLOOKUP($B4100,APガラス性能一覧!$A$2:$M$6097,10,0),"")</f>
        <v/>
      </c>
      <c r="L4100" s="68" t="str">
        <f>IFERROR(VLOOKUP($B4100,APガラス性能一覧!$A$2:$M$6097,11,0),"")</f>
        <v/>
      </c>
      <c r="M4100" s="68" t="str">
        <f>IFERROR(VLOOKUP($B4100,APガラス性能一覧!$A$2:$M$6097,12,0),"")</f>
        <v/>
      </c>
      <c r="N4100" s="68" t="str">
        <f>IFERROR(VLOOKUP($B4100,APガラス性能一覧!$A$2:$M$6097,13,0),"")</f>
        <v/>
      </c>
    </row>
    <row r="4101" spans="2:14" x14ac:dyDescent="0.4">
      <c r="B4101" s="68" t="str">
        <f>IF($D$2="","",IF($E$2=0.65,IFERROR(IF(INDEX(APガラス性能一覧!A:A,MATCH(ROW(B4095),APガラス性能一覧!$O:$O,0))="","",INDEX(APガラス性能一覧!A:A,MATCH(ROW(B4095),APガラス性能一覧!$O:$O,0))),""),IFERROR(IF(INDEX(APガラス性能一覧!A:A,MATCH(ROW(B4095),APガラス性能一覧!$N:$N,0))="","",INDEX(APガラス性能一覧!A:A,MATCH(ROW(B4095),APガラス性能一覧!$N:$N,0))),"")))</f>
        <v/>
      </c>
      <c r="C4101" s="68" t="str">
        <f>IFERROR(VLOOKUP($B4101,APガラス性能一覧!$A$2:$M$6097,2,0),"")</f>
        <v/>
      </c>
      <c r="D4101" s="68" t="str">
        <f>IFERROR(VLOOKUP($B4101,APガラス性能一覧!$A$2:$M$6097,3,0),"")</f>
        <v/>
      </c>
      <c r="E4101" s="68" t="str">
        <f>IFERROR(VLOOKUP($B4101,APガラス性能一覧!$A$2:$M$6097,4,0),"")</f>
        <v/>
      </c>
      <c r="F4101" s="68" t="str">
        <f>IFERROR(VLOOKUP($B4101,APガラス性能一覧!$A$2:$M$6097,5,0),"")</f>
        <v/>
      </c>
      <c r="G4101" s="68" t="str">
        <f>IFERROR(VLOOKUP($B4101,APガラス性能一覧!$A$2:$M$6097,6,0),"")</f>
        <v/>
      </c>
      <c r="H4101" s="68" t="str">
        <f>IFERROR(VLOOKUP($B4101,APガラス性能一覧!$A$2:$M$6097,7,0),"")</f>
        <v/>
      </c>
      <c r="I4101" s="68" t="str">
        <f>IFERROR(VLOOKUP($B4101,APガラス性能一覧!$A$2:$M$6097,8,0),"")</f>
        <v/>
      </c>
      <c r="J4101" s="68" t="str">
        <f>IFERROR(VLOOKUP($B4101,APガラス性能一覧!$A$2:$M$6097,9,0),"")</f>
        <v/>
      </c>
      <c r="K4101" s="68" t="str">
        <f>IFERROR(VLOOKUP($B4101,APガラス性能一覧!$A$2:$M$6097,10,0),"")</f>
        <v/>
      </c>
      <c r="L4101" s="68" t="str">
        <f>IFERROR(VLOOKUP($B4101,APガラス性能一覧!$A$2:$M$6097,11,0),"")</f>
        <v/>
      </c>
      <c r="M4101" s="68" t="str">
        <f>IFERROR(VLOOKUP($B4101,APガラス性能一覧!$A$2:$M$6097,12,0),"")</f>
        <v/>
      </c>
      <c r="N4101" s="68" t="str">
        <f>IFERROR(VLOOKUP($B4101,APガラス性能一覧!$A$2:$M$6097,13,0),"")</f>
        <v/>
      </c>
    </row>
    <row r="4102" spans="2:14" x14ac:dyDescent="0.4">
      <c r="B4102" s="68" t="str">
        <f>IF($D$2="","",IF($E$2=0.65,IFERROR(IF(INDEX(APガラス性能一覧!A:A,MATCH(ROW(B4096),APガラス性能一覧!$O:$O,0))="","",INDEX(APガラス性能一覧!A:A,MATCH(ROW(B4096),APガラス性能一覧!$O:$O,0))),""),IFERROR(IF(INDEX(APガラス性能一覧!A:A,MATCH(ROW(B4096),APガラス性能一覧!$N:$N,0))="","",INDEX(APガラス性能一覧!A:A,MATCH(ROW(B4096),APガラス性能一覧!$N:$N,0))),"")))</f>
        <v/>
      </c>
      <c r="C4102" s="68" t="str">
        <f>IFERROR(VLOOKUP($B4102,APガラス性能一覧!$A$2:$M$6097,2,0),"")</f>
        <v/>
      </c>
      <c r="D4102" s="68" t="str">
        <f>IFERROR(VLOOKUP($B4102,APガラス性能一覧!$A$2:$M$6097,3,0),"")</f>
        <v/>
      </c>
      <c r="E4102" s="68" t="str">
        <f>IFERROR(VLOOKUP($B4102,APガラス性能一覧!$A$2:$M$6097,4,0),"")</f>
        <v/>
      </c>
      <c r="F4102" s="68" t="str">
        <f>IFERROR(VLOOKUP($B4102,APガラス性能一覧!$A$2:$M$6097,5,0),"")</f>
        <v/>
      </c>
      <c r="G4102" s="68" t="str">
        <f>IFERROR(VLOOKUP($B4102,APガラス性能一覧!$A$2:$M$6097,6,0),"")</f>
        <v/>
      </c>
      <c r="H4102" s="68" t="str">
        <f>IFERROR(VLOOKUP($B4102,APガラス性能一覧!$A$2:$M$6097,7,0),"")</f>
        <v/>
      </c>
      <c r="I4102" s="68" t="str">
        <f>IFERROR(VLOOKUP($B4102,APガラス性能一覧!$A$2:$M$6097,8,0),"")</f>
        <v/>
      </c>
      <c r="J4102" s="68" t="str">
        <f>IFERROR(VLOOKUP($B4102,APガラス性能一覧!$A$2:$M$6097,9,0),"")</f>
        <v/>
      </c>
      <c r="K4102" s="68" t="str">
        <f>IFERROR(VLOOKUP($B4102,APガラス性能一覧!$A$2:$M$6097,10,0),"")</f>
        <v/>
      </c>
      <c r="L4102" s="68" t="str">
        <f>IFERROR(VLOOKUP($B4102,APガラス性能一覧!$A$2:$M$6097,11,0),"")</f>
        <v/>
      </c>
      <c r="M4102" s="68" t="str">
        <f>IFERROR(VLOOKUP($B4102,APガラス性能一覧!$A$2:$M$6097,12,0),"")</f>
        <v/>
      </c>
      <c r="N4102" s="68" t="str">
        <f>IFERROR(VLOOKUP($B4102,APガラス性能一覧!$A$2:$M$6097,13,0),"")</f>
        <v/>
      </c>
    </row>
    <row r="4103" spans="2:14" x14ac:dyDescent="0.4">
      <c r="B4103" s="68" t="str">
        <f>IF($D$2="","",IF($E$2=0.65,IFERROR(IF(INDEX(APガラス性能一覧!A:A,MATCH(ROW(B4097),APガラス性能一覧!$O:$O,0))="","",INDEX(APガラス性能一覧!A:A,MATCH(ROW(B4097),APガラス性能一覧!$O:$O,0))),""),IFERROR(IF(INDEX(APガラス性能一覧!A:A,MATCH(ROW(B4097),APガラス性能一覧!$N:$N,0))="","",INDEX(APガラス性能一覧!A:A,MATCH(ROW(B4097),APガラス性能一覧!$N:$N,0))),"")))</f>
        <v/>
      </c>
      <c r="C4103" s="68" t="str">
        <f>IFERROR(VLOOKUP($B4103,APガラス性能一覧!$A$2:$M$6097,2,0),"")</f>
        <v/>
      </c>
      <c r="D4103" s="68" t="str">
        <f>IFERROR(VLOOKUP($B4103,APガラス性能一覧!$A$2:$M$6097,3,0),"")</f>
        <v/>
      </c>
      <c r="E4103" s="68" t="str">
        <f>IFERROR(VLOOKUP($B4103,APガラス性能一覧!$A$2:$M$6097,4,0),"")</f>
        <v/>
      </c>
      <c r="F4103" s="68" t="str">
        <f>IFERROR(VLOOKUP($B4103,APガラス性能一覧!$A$2:$M$6097,5,0),"")</f>
        <v/>
      </c>
      <c r="G4103" s="68" t="str">
        <f>IFERROR(VLOOKUP($B4103,APガラス性能一覧!$A$2:$M$6097,6,0),"")</f>
        <v/>
      </c>
      <c r="H4103" s="68" t="str">
        <f>IFERROR(VLOOKUP($B4103,APガラス性能一覧!$A$2:$M$6097,7,0),"")</f>
        <v/>
      </c>
      <c r="I4103" s="68" t="str">
        <f>IFERROR(VLOOKUP($B4103,APガラス性能一覧!$A$2:$M$6097,8,0),"")</f>
        <v/>
      </c>
      <c r="J4103" s="68" t="str">
        <f>IFERROR(VLOOKUP($B4103,APガラス性能一覧!$A$2:$M$6097,9,0),"")</f>
        <v/>
      </c>
      <c r="K4103" s="68" t="str">
        <f>IFERROR(VLOOKUP($B4103,APガラス性能一覧!$A$2:$M$6097,10,0),"")</f>
        <v/>
      </c>
      <c r="L4103" s="68" t="str">
        <f>IFERROR(VLOOKUP($B4103,APガラス性能一覧!$A$2:$M$6097,11,0),"")</f>
        <v/>
      </c>
      <c r="M4103" s="68" t="str">
        <f>IFERROR(VLOOKUP($B4103,APガラス性能一覧!$A$2:$M$6097,12,0),"")</f>
        <v/>
      </c>
      <c r="N4103" s="68" t="str">
        <f>IFERROR(VLOOKUP($B4103,APガラス性能一覧!$A$2:$M$6097,13,0),"")</f>
        <v/>
      </c>
    </row>
    <row r="4104" spans="2:14" x14ac:dyDescent="0.4">
      <c r="B4104" s="68" t="str">
        <f>IF($D$2="","",IF($E$2=0.65,IFERROR(IF(INDEX(APガラス性能一覧!A:A,MATCH(ROW(B4098),APガラス性能一覧!$O:$O,0))="","",INDEX(APガラス性能一覧!A:A,MATCH(ROW(B4098),APガラス性能一覧!$O:$O,0))),""),IFERROR(IF(INDEX(APガラス性能一覧!A:A,MATCH(ROW(B4098),APガラス性能一覧!$N:$N,0))="","",INDEX(APガラス性能一覧!A:A,MATCH(ROW(B4098),APガラス性能一覧!$N:$N,0))),"")))</f>
        <v/>
      </c>
      <c r="C4104" s="68" t="str">
        <f>IFERROR(VLOOKUP($B4104,APガラス性能一覧!$A$2:$M$6097,2,0),"")</f>
        <v/>
      </c>
      <c r="D4104" s="68" t="str">
        <f>IFERROR(VLOOKUP($B4104,APガラス性能一覧!$A$2:$M$6097,3,0),"")</f>
        <v/>
      </c>
      <c r="E4104" s="68" t="str">
        <f>IFERROR(VLOOKUP($B4104,APガラス性能一覧!$A$2:$M$6097,4,0),"")</f>
        <v/>
      </c>
      <c r="F4104" s="68" t="str">
        <f>IFERROR(VLOOKUP($B4104,APガラス性能一覧!$A$2:$M$6097,5,0),"")</f>
        <v/>
      </c>
      <c r="G4104" s="68" t="str">
        <f>IFERROR(VLOOKUP($B4104,APガラス性能一覧!$A$2:$M$6097,6,0),"")</f>
        <v/>
      </c>
      <c r="H4104" s="68" t="str">
        <f>IFERROR(VLOOKUP($B4104,APガラス性能一覧!$A$2:$M$6097,7,0),"")</f>
        <v/>
      </c>
      <c r="I4104" s="68" t="str">
        <f>IFERROR(VLOOKUP($B4104,APガラス性能一覧!$A$2:$M$6097,8,0),"")</f>
        <v/>
      </c>
      <c r="J4104" s="68" t="str">
        <f>IFERROR(VLOOKUP($B4104,APガラス性能一覧!$A$2:$M$6097,9,0),"")</f>
        <v/>
      </c>
      <c r="K4104" s="68" t="str">
        <f>IFERROR(VLOOKUP($B4104,APガラス性能一覧!$A$2:$M$6097,10,0),"")</f>
        <v/>
      </c>
      <c r="L4104" s="68" t="str">
        <f>IFERROR(VLOOKUP($B4104,APガラス性能一覧!$A$2:$M$6097,11,0),"")</f>
        <v/>
      </c>
      <c r="M4104" s="68" t="str">
        <f>IFERROR(VLOOKUP($B4104,APガラス性能一覧!$A$2:$M$6097,12,0),"")</f>
        <v/>
      </c>
      <c r="N4104" s="68" t="str">
        <f>IFERROR(VLOOKUP($B4104,APガラス性能一覧!$A$2:$M$6097,13,0),"")</f>
        <v/>
      </c>
    </row>
    <row r="4105" spans="2:14" x14ac:dyDescent="0.4">
      <c r="B4105" s="68" t="str">
        <f>IF($D$2="","",IF($E$2=0.65,IFERROR(IF(INDEX(APガラス性能一覧!A:A,MATCH(ROW(B4099),APガラス性能一覧!$O:$O,0))="","",INDEX(APガラス性能一覧!A:A,MATCH(ROW(B4099),APガラス性能一覧!$O:$O,0))),""),IFERROR(IF(INDEX(APガラス性能一覧!A:A,MATCH(ROW(B4099),APガラス性能一覧!$N:$N,0))="","",INDEX(APガラス性能一覧!A:A,MATCH(ROW(B4099),APガラス性能一覧!$N:$N,0))),"")))</f>
        <v/>
      </c>
      <c r="C4105" s="68" t="str">
        <f>IFERROR(VLOOKUP($B4105,APガラス性能一覧!$A$2:$M$6097,2,0),"")</f>
        <v/>
      </c>
      <c r="D4105" s="68" t="str">
        <f>IFERROR(VLOOKUP($B4105,APガラス性能一覧!$A$2:$M$6097,3,0),"")</f>
        <v/>
      </c>
      <c r="E4105" s="68" t="str">
        <f>IFERROR(VLOOKUP($B4105,APガラス性能一覧!$A$2:$M$6097,4,0),"")</f>
        <v/>
      </c>
      <c r="F4105" s="68" t="str">
        <f>IFERROR(VLOOKUP($B4105,APガラス性能一覧!$A$2:$M$6097,5,0),"")</f>
        <v/>
      </c>
      <c r="G4105" s="68" t="str">
        <f>IFERROR(VLOOKUP($B4105,APガラス性能一覧!$A$2:$M$6097,6,0),"")</f>
        <v/>
      </c>
      <c r="H4105" s="68" t="str">
        <f>IFERROR(VLOOKUP($B4105,APガラス性能一覧!$A$2:$M$6097,7,0),"")</f>
        <v/>
      </c>
      <c r="I4105" s="68" t="str">
        <f>IFERROR(VLOOKUP($B4105,APガラス性能一覧!$A$2:$M$6097,8,0),"")</f>
        <v/>
      </c>
      <c r="J4105" s="68" t="str">
        <f>IFERROR(VLOOKUP($B4105,APガラス性能一覧!$A$2:$M$6097,9,0),"")</f>
        <v/>
      </c>
      <c r="K4105" s="68" t="str">
        <f>IFERROR(VLOOKUP($B4105,APガラス性能一覧!$A$2:$M$6097,10,0),"")</f>
        <v/>
      </c>
      <c r="L4105" s="68" t="str">
        <f>IFERROR(VLOOKUP($B4105,APガラス性能一覧!$A$2:$M$6097,11,0),"")</f>
        <v/>
      </c>
      <c r="M4105" s="68" t="str">
        <f>IFERROR(VLOOKUP($B4105,APガラス性能一覧!$A$2:$M$6097,12,0),"")</f>
        <v/>
      </c>
      <c r="N4105" s="68" t="str">
        <f>IFERROR(VLOOKUP($B4105,APガラス性能一覧!$A$2:$M$6097,13,0),"")</f>
        <v/>
      </c>
    </row>
    <row r="4106" spans="2:14" x14ac:dyDescent="0.4">
      <c r="B4106" s="68" t="str">
        <f>IF($D$2="","",IF($E$2=0.65,IFERROR(IF(INDEX(APガラス性能一覧!A:A,MATCH(ROW(B4100),APガラス性能一覧!$O:$O,0))="","",INDEX(APガラス性能一覧!A:A,MATCH(ROW(B4100),APガラス性能一覧!$O:$O,0))),""),IFERROR(IF(INDEX(APガラス性能一覧!A:A,MATCH(ROW(B4100),APガラス性能一覧!$N:$N,0))="","",INDEX(APガラス性能一覧!A:A,MATCH(ROW(B4100),APガラス性能一覧!$N:$N,0))),"")))</f>
        <v/>
      </c>
      <c r="C4106" s="68" t="str">
        <f>IFERROR(VLOOKUP($B4106,APガラス性能一覧!$A$2:$M$6097,2,0),"")</f>
        <v/>
      </c>
      <c r="D4106" s="68" t="str">
        <f>IFERROR(VLOOKUP($B4106,APガラス性能一覧!$A$2:$M$6097,3,0),"")</f>
        <v/>
      </c>
      <c r="E4106" s="68" t="str">
        <f>IFERROR(VLOOKUP($B4106,APガラス性能一覧!$A$2:$M$6097,4,0),"")</f>
        <v/>
      </c>
      <c r="F4106" s="68" t="str">
        <f>IFERROR(VLOOKUP($B4106,APガラス性能一覧!$A$2:$M$6097,5,0),"")</f>
        <v/>
      </c>
      <c r="G4106" s="68" t="str">
        <f>IFERROR(VLOOKUP($B4106,APガラス性能一覧!$A$2:$M$6097,6,0),"")</f>
        <v/>
      </c>
      <c r="H4106" s="68" t="str">
        <f>IFERROR(VLOOKUP($B4106,APガラス性能一覧!$A$2:$M$6097,7,0),"")</f>
        <v/>
      </c>
      <c r="I4106" s="68" t="str">
        <f>IFERROR(VLOOKUP($B4106,APガラス性能一覧!$A$2:$M$6097,8,0),"")</f>
        <v/>
      </c>
      <c r="J4106" s="68" t="str">
        <f>IFERROR(VLOOKUP($B4106,APガラス性能一覧!$A$2:$M$6097,9,0),"")</f>
        <v/>
      </c>
      <c r="K4106" s="68" t="str">
        <f>IFERROR(VLOOKUP($B4106,APガラス性能一覧!$A$2:$M$6097,10,0),"")</f>
        <v/>
      </c>
      <c r="L4106" s="68" t="str">
        <f>IFERROR(VLOOKUP($B4106,APガラス性能一覧!$A$2:$M$6097,11,0),"")</f>
        <v/>
      </c>
      <c r="M4106" s="68" t="str">
        <f>IFERROR(VLOOKUP($B4106,APガラス性能一覧!$A$2:$M$6097,12,0),"")</f>
        <v/>
      </c>
      <c r="N4106" s="68" t="str">
        <f>IFERROR(VLOOKUP($B4106,APガラス性能一覧!$A$2:$M$6097,13,0),"")</f>
        <v/>
      </c>
    </row>
    <row r="4107" spans="2:14" x14ac:dyDescent="0.4">
      <c r="B4107" s="68" t="str">
        <f>IF($D$2="","",IF($E$2=0.65,IFERROR(IF(INDEX(APガラス性能一覧!A:A,MATCH(ROW(B4101),APガラス性能一覧!$O:$O,0))="","",INDEX(APガラス性能一覧!A:A,MATCH(ROW(B4101),APガラス性能一覧!$O:$O,0))),""),IFERROR(IF(INDEX(APガラス性能一覧!A:A,MATCH(ROW(B4101),APガラス性能一覧!$N:$N,0))="","",INDEX(APガラス性能一覧!A:A,MATCH(ROW(B4101),APガラス性能一覧!$N:$N,0))),"")))</f>
        <v/>
      </c>
      <c r="C4107" s="68" t="str">
        <f>IFERROR(VLOOKUP($B4107,APガラス性能一覧!$A$2:$M$6097,2,0),"")</f>
        <v/>
      </c>
      <c r="D4107" s="68" t="str">
        <f>IFERROR(VLOOKUP($B4107,APガラス性能一覧!$A$2:$M$6097,3,0),"")</f>
        <v/>
      </c>
      <c r="E4107" s="68" t="str">
        <f>IFERROR(VLOOKUP($B4107,APガラス性能一覧!$A$2:$M$6097,4,0),"")</f>
        <v/>
      </c>
      <c r="F4107" s="68" t="str">
        <f>IFERROR(VLOOKUP($B4107,APガラス性能一覧!$A$2:$M$6097,5,0),"")</f>
        <v/>
      </c>
      <c r="G4107" s="68" t="str">
        <f>IFERROR(VLOOKUP($B4107,APガラス性能一覧!$A$2:$M$6097,6,0),"")</f>
        <v/>
      </c>
      <c r="H4107" s="68" t="str">
        <f>IFERROR(VLOOKUP($B4107,APガラス性能一覧!$A$2:$M$6097,7,0),"")</f>
        <v/>
      </c>
      <c r="I4107" s="68" t="str">
        <f>IFERROR(VLOOKUP($B4107,APガラス性能一覧!$A$2:$M$6097,8,0),"")</f>
        <v/>
      </c>
      <c r="J4107" s="68" t="str">
        <f>IFERROR(VLOOKUP($B4107,APガラス性能一覧!$A$2:$M$6097,9,0),"")</f>
        <v/>
      </c>
      <c r="K4107" s="68" t="str">
        <f>IFERROR(VLOOKUP($B4107,APガラス性能一覧!$A$2:$M$6097,10,0),"")</f>
        <v/>
      </c>
      <c r="L4107" s="68" t="str">
        <f>IFERROR(VLOOKUP($B4107,APガラス性能一覧!$A$2:$M$6097,11,0),"")</f>
        <v/>
      </c>
      <c r="M4107" s="68" t="str">
        <f>IFERROR(VLOOKUP($B4107,APガラス性能一覧!$A$2:$M$6097,12,0),"")</f>
        <v/>
      </c>
      <c r="N4107" s="68" t="str">
        <f>IFERROR(VLOOKUP($B4107,APガラス性能一覧!$A$2:$M$6097,13,0),"")</f>
        <v/>
      </c>
    </row>
    <row r="4108" spans="2:14" x14ac:dyDescent="0.4">
      <c r="B4108" s="68" t="str">
        <f>IF($D$2="","",IF($E$2=0.65,IFERROR(IF(INDEX(APガラス性能一覧!A:A,MATCH(ROW(B4102),APガラス性能一覧!$O:$O,0))="","",INDEX(APガラス性能一覧!A:A,MATCH(ROW(B4102),APガラス性能一覧!$O:$O,0))),""),IFERROR(IF(INDEX(APガラス性能一覧!A:A,MATCH(ROW(B4102),APガラス性能一覧!$N:$N,0))="","",INDEX(APガラス性能一覧!A:A,MATCH(ROW(B4102),APガラス性能一覧!$N:$N,0))),"")))</f>
        <v/>
      </c>
      <c r="C4108" s="68" t="str">
        <f>IFERROR(VLOOKUP($B4108,APガラス性能一覧!$A$2:$M$6097,2,0),"")</f>
        <v/>
      </c>
      <c r="D4108" s="68" t="str">
        <f>IFERROR(VLOOKUP($B4108,APガラス性能一覧!$A$2:$M$6097,3,0),"")</f>
        <v/>
      </c>
      <c r="E4108" s="68" t="str">
        <f>IFERROR(VLOOKUP($B4108,APガラス性能一覧!$A$2:$M$6097,4,0),"")</f>
        <v/>
      </c>
      <c r="F4108" s="68" t="str">
        <f>IFERROR(VLOOKUP($B4108,APガラス性能一覧!$A$2:$M$6097,5,0),"")</f>
        <v/>
      </c>
      <c r="G4108" s="68" t="str">
        <f>IFERROR(VLOOKUP($B4108,APガラス性能一覧!$A$2:$M$6097,6,0),"")</f>
        <v/>
      </c>
      <c r="H4108" s="68" t="str">
        <f>IFERROR(VLOOKUP($B4108,APガラス性能一覧!$A$2:$M$6097,7,0),"")</f>
        <v/>
      </c>
      <c r="I4108" s="68" t="str">
        <f>IFERROR(VLOOKUP($B4108,APガラス性能一覧!$A$2:$M$6097,8,0),"")</f>
        <v/>
      </c>
      <c r="J4108" s="68" t="str">
        <f>IFERROR(VLOOKUP($B4108,APガラス性能一覧!$A$2:$M$6097,9,0),"")</f>
        <v/>
      </c>
      <c r="K4108" s="68" t="str">
        <f>IFERROR(VLOOKUP($B4108,APガラス性能一覧!$A$2:$M$6097,10,0),"")</f>
        <v/>
      </c>
      <c r="L4108" s="68" t="str">
        <f>IFERROR(VLOOKUP($B4108,APガラス性能一覧!$A$2:$M$6097,11,0),"")</f>
        <v/>
      </c>
      <c r="M4108" s="68" t="str">
        <f>IFERROR(VLOOKUP($B4108,APガラス性能一覧!$A$2:$M$6097,12,0),"")</f>
        <v/>
      </c>
      <c r="N4108" s="68" t="str">
        <f>IFERROR(VLOOKUP($B4108,APガラス性能一覧!$A$2:$M$6097,13,0),"")</f>
        <v/>
      </c>
    </row>
    <row r="4109" spans="2:14" x14ac:dyDescent="0.4">
      <c r="B4109" s="68" t="str">
        <f>IF($D$2="","",IF($E$2=0.65,IFERROR(IF(INDEX(APガラス性能一覧!A:A,MATCH(ROW(B4103),APガラス性能一覧!$O:$O,0))="","",INDEX(APガラス性能一覧!A:A,MATCH(ROW(B4103),APガラス性能一覧!$O:$O,0))),""),IFERROR(IF(INDEX(APガラス性能一覧!A:A,MATCH(ROW(B4103),APガラス性能一覧!$N:$N,0))="","",INDEX(APガラス性能一覧!A:A,MATCH(ROW(B4103),APガラス性能一覧!$N:$N,0))),"")))</f>
        <v/>
      </c>
      <c r="C4109" s="68" t="str">
        <f>IFERROR(VLOOKUP($B4109,APガラス性能一覧!$A$2:$M$6097,2,0),"")</f>
        <v/>
      </c>
      <c r="D4109" s="68" t="str">
        <f>IFERROR(VLOOKUP($B4109,APガラス性能一覧!$A$2:$M$6097,3,0),"")</f>
        <v/>
      </c>
      <c r="E4109" s="68" t="str">
        <f>IFERROR(VLOOKUP($B4109,APガラス性能一覧!$A$2:$M$6097,4,0),"")</f>
        <v/>
      </c>
      <c r="F4109" s="68" t="str">
        <f>IFERROR(VLOOKUP($B4109,APガラス性能一覧!$A$2:$M$6097,5,0),"")</f>
        <v/>
      </c>
      <c r="G4109" s="68" t="str">
        <f>IFERROR(VLOOKUP($B4109,APガラス性能一覧!$A$2:$M$6097,6,0),"")</f>
        <v/>
      </c>
      <c r="H4109" s="68" t="str">
        <f>IFERROR(VLOOKUP($B4109,APガラス性能一覧!$A$2:$M$6097,7,0),"")</f>
        <v/>
      </c>
      <c r="I4109" s="68" t="str">
        <f>IFERROR(VLOOKUP($B4109,APガラス性能一覧!$A$2:$M$6097,8,0),"")</f>
        <v/>
      </c>
      <c r="J4109" s="68" t="str">
        <f>IFERROR(VLOOKUP($B4109,APガラス性能一覧!$A$2:$M$6097,9,0),"")</f>
        <v/>
      </c>
      <c r="K4109" s="68" t="str">
        <f>IFERROR(VLOOKUP($B4109,APガラス性能一覧!$A$2:$M$6097,10,0),"")</f>
        <v/>
      </c>
      <c r="L4109" s="68" t="str">
        <f>IFERROR(VLOOKUP($B4109,APガラス性能一覧!$A$2:$M$6097,11,0),"")</f>
        <v/>
      </c>
      <c r="M4109" s="68" t="str">
        <f>IFERROR(VLOOKUP($B4109,APガラス性能一覧!$A$2:$M$6097,12,0),"")</f>
        <v/>
      </c>
      <c r="N4109" s="68" t="str">
        <f>IFERROR(VLOOKUP($B4109,APガラス性能一覧!$A$2:$M$6097,13,0),"")</f>
        <v/>
      </c>
    </row>
    <row r="4110" spans="2:14" x14ac:dyDescent="0.4">
      <c r="B4110" s="68" t="str">
        <f>IF($D$2="","",IF($E$2=0.65,IFERROR(IF(INDEX(APガラス性能一覧!A:A,MATCH(ROW(B4104),APガラス性能一覧!$O:$O,0))="","",INDEX(APガラス性能一覧!A:A,MATCH(ROW(B4104),APガラス性能一覧!$O:$O,0))),""),IFERROR(IF(INDEX(APガラス性能一覧!A:A,MATCH(ROW(B4104),APガラス性能一覧!$N:$N,0))="","",INDEX(APガラス性能一覧!A:A,MATCH(ROW(B4104),APガラス性能一覧!$N:$N,0))),"")))</f>
        <v/>
      </c>
      <c r="C4110" s="68" t="str">
        <f>IFERROR(VLOOKUP($B4110,APガラス性能一覧!$A$2:$M$6097,2,0),"")</f>
        <v/>
      </c>
      <c r="D4110" s="68" t="str">
        <f>IFERROR(VLOOKUP($B4110,APガラス性能一覧!$A$2:$M$6097,3,0),"")</f>
        <v/>
      </c>
      <c r="E4110" s="68" t="str">
        <f>IFERROR(VLOOKUP($B4110,APガラス性能一覧!$A$2:$M$6097,4,0),"")</f>
        <v/>
      </c>
      <c r="F4110" s="68" t="str">
        <f>IFERROR(VLOOKUP($B4110,APガラス性能一覧!$A$2:$M$6097,5,0),"")</f>
        <v/>
      </c>
      <c r="G4110" s="68" t="str">
        <f>IFERROR(VLOOKUP($B4110,APガラス性能一覧!$A$2:$M$6097,6,0),"")</f>
        <v/>
      </c>
      <c r="H4110" s="68" t="str">
        <f>IFERROR(VLOOKUP($B4110,APガラス性能一覧!$A$2:$M$6097,7,0),"")</f>
        <v/>
      </c>
      <c r="I4110" s="68" t="str">
        <f>IFERROR(VLOOKUP($B4110,APガラス性能一覧!$A$2:$M$6097,8,0),"")</f>
        <v/>
      </c>
      <c r="J4110" s="68" t="str">
        <f>IFERROR(VLOOKUP($B4110,APガラス性能一覧!$A$2:$M$6097,9,0),"")</f>
        <v/>
      </c>
      <c r="K4110" s="68" t="str">
        <f>IFERROR(VLOOKUP($B4110,APガラス性能一覧!$A$2:$M$6097,10,0),"")</f>
        <v/>
      </c>
      <c r="L4110" s="68" t="str">
        <f>IFERROR(VLOOKUP($B4110,APガラス性能一覧!$A$2:$M$6097,11,0),"")</f>
        <v/>
      </c>
      <c r="M4110" s="68" t="str">
        <f>IFERROR(VLOOKUP($B4110,APガラス性能一覧!$A$2:$M$6097,12,0),"")</f>
        <v/>
      </c>
      <c r="N4110" s="68" t="str">
        <f>IFERROR(VLOOKUP($B4110,APガラス性能一覧!$A$2:$M$6097,13,0),"")</f>
        <v/>
      </c>
    </row>
    <row r="4111" spans="2:14" x14ac:dyDescent="0.4">
      <c r="B4111" s="68" t="str">
        <f>IF($D$2="","",IF($E$2=0.65,IFERROR(IF(INDEX(APガラス性能一覧!A:A,MATCH(ROW(B4105),APガラス性能一覧!$O:$O,0))="","",INDEX(APガラス性能一覧!A:A,MATCH(ROW(B4105),APガラス性能一覧!$O:$O,0))),""),IFERROR(IF(INDEX(APガラス性能一覧!A:A,MATCH(ROW(B4105),APガラス性能一覧!$N:$N,0))="","",INDEX(APガラス性能一覧!A:A,MATCH(ROW(B4105),APガラス性能一覧!$N:$N,0))),"")))</f>
        <v/>
      </c>
      <c r="C4111" s="68" t="str">
        <f>IFERROR(VLOOKUP($B4111,APガラス性能一覧!$A$2:$M$6097,2,0),"")</f>
        <v/>
      </c>
      <c r="D4111" s="68" t="str">
        <f>IFERROR(VLOOKUP($B4111,APガラス性能一覧!$A$2:$M$6097,3,0),"")</f>
        <v/>
      </c>
      <c r="E4111" s="68" t="str">
        <f>IFERROR(VLOOKUP($B4111,APガラス性能一覧!$A$2:$M$6097,4,0),"")</f>
        <v/>
      </c>
      <c r="F4111" s="68" t="str">
        <f>IFERROR(VLOOKUP($B4111,APガラス性能一覧!$A$2:$M$6097,5,0),"")</f>
        <v/>
      </c>
      <c r="G4111" s="68" t="str">
        <f>IFERROR(VLOOKUP($B4111,APガラス性能一覧!$A$2:$M$6097,6,0),"")</f>
        <v/>
      </c>
      <c r="H4111" s="68" t="str">
        <f>IFERROR(VLOOKUP($B4111,APガラス性能一覧!$A$2:$M$6097,7,0),"")</f>
        <v/>
      </c>
      <c r="I4111" s="68" t="str">
        <f>IFERROR(VLOOKUP($B4111,APガラス性能一覧!$A$2:$M$6097,8,0),"")</f>
        <v/>
      </c>
      <c r="J4111" s="68" t="str">
        <f>IFERROR(VLOOKUP($B4111,APガラス性能一覧!$A$2:$M$6097,9,0),"")</f>
        <v/>
      </c>
      <c r="K4111" s="68" t="str">
        <f>IFERROR(VLOOKUP($B4111,APガラス性能一覧!$A$2:$M$6097,10,0),"")</f>
        <v/>
      </c>
      <c r="L4111" s="68" t="str">
        <f>IFERROR(VLOOKUP($B4111,APガラス性能一覧!$A$2:$M$6097,11,0),"")</f>
        <v/>
      </c>
      <c r="M4111" s="68" t="str">
        <f>IFERROR(VLOOKUP($B4111,APガラス性能一覧!$A$2:$M$6097,12,0),"")</f>
        <v/>
      </c>
      <c r="N4111" s="68" t="str">
        <f>IFERROR(VLOOKUP($B4111,APガラス性能一覧!$A$2:$M$6097,13,0),"")</f>
        <v/>
      </c>
    </row>
    <row r="4112" spans="2:14" x14ac:dyDescent="0.4">
      <c r="B4112" s="68" t="str">
        <f>IF($D$2="","",IF($E$2=0.65,IFERROR(IF(INDEX(APガラス性能一覧!A:A,MATCH(ROW(B4106),APガラス性能一覧!$O:$O,0))="","",INDEX(APガラス性能一覧!A:A,MATCH(ROW(B4106),APガラス性能一覧!$O:$O,0))),""),IFERROR(IF(INDEX(APガラス性能一覧!A:A,MATCH(ROW(B4106),APガラス性能一覧!$N:$N,0))="","",INDEX(APガラス性能一覧!A:A,MATCH(ROW(B4106),APガラス性能一覧!$N:$N,0))),"")))</f>
        <v/>
      </c>
      <c r="C4112" s="68" t="str">
        <f>IFERROR(VLOOKUP($B4112,APガラス性能一覧!$A$2:$M$6097,2,0),"")</f>
        <v/>
      </c>
      <c r="D4112" s="68" t="str">
        <f>IFERROR(VLOOKUP($B4112,APガラス性能一覧!$A$2:$M$6097,3,0),"")</f>
        <v/>
      </c>
      <c r="E4112" s="68" t="str">
        <f>IFERROR(VLOOKUP($B4112,APガラス性能一覧!$A$2:$M$6097,4,0),"")</f>
        <v/>
      </c>
      <c r="F4112" s="68" t="str">
        <f>IFERROR(VLOOKUP($B4112,APガラス性能一覧!$A$2:$M$6097,5,0),"")</f>
        <v/>
      </c>
      <c r="G4112" s="68" t="str">
        <f>IFERROR(VLOOKUP($B4112,APガラス性能一覧!$A$2:$M$6097,6,0),"")</f>
        <v/>
      </c>
      <c r="H4112" s="68" t="str">
        <f>IFERROR(VLOOKUP($B4112,APガラス性能一覧!$A$2:$M$6097,7,0),"")</f>
        <v/>
      </c>
      <c r="I4112" s="68" t="str">
        <f>IFERROR(VLOOKUP($B4112,APガラス性能一覧!$A$2:$M$6097,8,0),"")</f>
        <v/>
      </c>
      <c r="J4112" s="68" t="str">
        <f>IFERROR(VLOOKUP($B4112,APガラス性能一覧!$A$2:$M$6097,9,0),"")</f>
        <v/>
      </c>
      <c r="K4112" s="68" t="str">
        <f>IFERROR(VLOOKUP($B4112,APガラス性能一覧!$A$2:$M$6097,10,0),"")</f>
        <v/>
      </c>
      <c r="L4112" s="68" t="str">
        <f>IFERROR(VLOOKUP($B4112,APガラス性能一覧!$A$2:$M$6097,11,0),"")</f>
        <v/>
      </c>
      <c r="M4112" s="68" t="str">
        <f>IFERROR(VLOOKUP($B4112,APガラス性能一覧!$A$2:$M$6097,12,0),"")</f>
        <v/>
      </c>
      <c r="N4112" s="68" t="str">
        <f>IFERROR(VLOOKUP($B4112,APガラス性能一覧!$A$2:$M$6097,13,0),"")</f>
        <v/>
      </c>
    </row>
    <row r="4113" spans="2:14" x14ac:dyDescent="0.4">
      <c r="B4113" s="68" t="str">
        <f>IF($D$2="","",IF($E$2=0.65,IFERROR(IF(INDEX(APガラス性能一覧!A:A,MATCH(ROW(B4107),APガラス性能一覧!$O:$O,0))="","",INDEX(APガラス性能一覧!A:A,MATCH(ROW(B4107),APガラス性能一覧!$O:$O,0))),""),IFERROR(IF(INDEX(APガラス性能一覧!A:A,MATCH(ROW(B4107),APガラス性能一覧!$N:$N,0))="","",INDEX(APガラス性能一覧!A:A,MATCH(ROW(B4107),APガラス性能一覧!$N:$N,0))),"")))</f>
        <v/>
      </c>
      <c r="C4113" s="68" t="str">
        <f>IFERROR(VLOOKUP($B4113,APガラス性能一覧!$A$2:$M$6097,2,0),"")</f>
        <v/>
      </c>
      <c r="D4113" s="68" t="str">
        <f>IFERROR(VLOOKUP($B4113,APガラス性能一覧!$A$2:$M$6097,3,0),"")</f>
        <v/>
      </c>
      <c r="E4113" s="68" t="str">
        <f>IFERROR(VLOOKUP($B4113,APガラス性能一覧!$A$2:$M$6097,4,0),"")</f>
        <v/>
      </c>
      <c r="F4113" s="68" t="str">
        <f>IFERROR(VLOOKUP($B4113,APガラス性能一覧!$A$2:$M$6097,5,0),"")</f>
        <v/>
      </c>
      <c r="G4113" s="68" t="str">
        <f>IFERROR(VLOOKUP($B4113,APガラス性能一覧!$A$2:$M$6097,6,0),"")</f>
        <v/>
      </c>
      <c r="H4113" s="68" t="str">
        <f>IFERROR(VLOOKUP($B4113,APガラス性能一覧!$A$2:$M$6097,7,0),"")</f>
        <v/>
      </c>
      <c r="I4113" s="68" t="str">
        <f>IFERROR(VLOOKUP($B4113,APガラス性能一覧!$A$2:$M$6097,8,0),"")</f>
        <v/>
      </c>
      <c r="J4113" s="68" t="str">
        <f>IFERROR(VLOOKUP($B4113,APガラス性能一覧!$A$2:$M$6097,9,0),"")</f>
        <v/>
      </c>
      <c r="K4113" s="68" t="str">
        <f>IFERROR(VLOOKUP($B4113,APガラス性能一覧!$A$2:$M$6097,10,0),"")</f>
        <v/>
      </c>
      <c r="L4113" s="68" t="str">
        <f>IFERROR(VLOOKUP($B4113,APガラス性能一覧!$A$2:$M$6097,11,0),"")</f>
        <v/>
      </c>
      <c r="M4113" s="68" t="str">
        <f>IFERROR(VLOOKUP($B4113,APガラス性能一覧!$A$2:$M$6097,12,0),"")</f>
        <v/>
      </c>
      <c r="N4113" s="68" t="str">
        <f>IFERROR(VLOOKUP($B4113,APガラス性能一覧!$A$2:$M$6097,13,0),"")</f>
        <v/>
      </c>
    </row>
    <row r="4114" spans="2:14" x14ac:dyDescent="0.4">
      <c r="B4114" s="68" t="str">
        <f>IF($D$2="","",IF($E$2=0.65,IFERROR(IF(INDEX(APガラス性能一覧!A:A,MATCH(ROW(B4108),APガラス性能一覧!$O:$O,0))="","",INDEX(APガラス性能一覧!A:A,MATCH(ROW(B4108),APガラス性能一覧!$O:$O,0))),""),IFERROR(IF(INDEX(APガラス性能一覧!A:A,MATCH(ROW(B4108),APガラス性能一覧!$N:$N,0))="","",INDEX(APガラス性能一覧!A:A,MATCH(ROW(B4108),APガラス性能一覧!$N:$N,0))),"")))</f>
        <v/>
      </c>
      <c r="C4114" s="68" t="str">
        <f>IFERROR(VLOOKUP($B4114,APガラス性能一覧!$A$2:$M$6097,2,0),"")</f>
        <v/>
      </c>
      <c r="D4114" s="68" t="str">
        <f>IFERROR(VLOOKUP($B4114,APガラス性能一覧!$A$2:$M$6097,3,0),"")</f>
        <v/>
      </c>
      <c r="E4114" s="68" t="str">
        <f>IFERROR(VLOOKUP($B4114,APガラス性能一覧!$A$2:$M$6097,4,0),"")</f>
        <v/>
      </c>
      <c r="F4114" s="68" t="str">
        <f>IFERROR(VLOOKUP($B4114,APガラス性能一覧!$A$2:$M$6097,5,0),"")</f>
        <v/>
      </c>
      <c r="G4114" s="68" t="str">
        <f>IFERROR(VLOOKUP($B4114,APガラス性能一覧!$A$2:$M$6097,6,0),"")</f>
        <v/>
      </c>
      <c r="H4114" s="68" t="str">
        <f>IFERROR(VLOOKUP($B4114,APガラス性能一覧!$A$2:$M$6097,7,0),"")</f>
        <v/>
      </c>
      <c r="I4114" s="68" t="str">
        <f>IFERROR(VLOOKUP($B4114,APガラス性能一覧!$A$2:$M$6097,8,0),"")</f>
        <v/>
      </c>
      <c r="J4114" s="68" t="str">
        <f>IFERROR(VLOOKUP($B4114,APガラス性能一覧!$A$2:$M$6097,9,0),"")</f>
        <v/>
      </c>
      <c r="K4114" s="68" t="str">
        <f>IFERROR(VLOOKUP($B4114,APガラス性能一覧!$A$2:$M$6097,10,0),"")</f>
        <v/>
      </c>
      <c r="L4114" s="68" t="str">
        <f>IFERROR(VLOOKUP($B4114,APガラス性能一覧!$A$2:$M$6097,11,0),"")</f>
        <v/>
      </c>
      <c r="M4114" s="68" t="str">
        <f>IFERROR(VLOOKUP($B4114,APガラス性能一覧!$A$2:$M$6097,12,0),"")</f>
        <v/>
      </c>
      <c r="N4114" s="68" t="str">
        <f>IFERROR(VLOOKUP($B4114,APガラス性能一覧!$A$2:$M$6097,13,0),"")</f>
        <v/>
      </c>
    </row>
    <row r="4115" spans="2:14" x14ac:dyDescent="0.4">
      <c r="B4115" s="68" t="str">
        <f>IF($D$2="","",IF($E$2=0.65,IFERROR(IF(INDEX(APガラス性能一覧!A:A,MATCH(ROW(B4109),APガラス性能一覧!$O:$O,0))="","",INDEX(APガラス性能一覧!A:A,MATCH(ROW(B4109),APガラス性能一覧!$O:$O,0))),""),IFERROR(IF(INDEX(APガラス性能一覧!A:A,MATCH(ROW(B4109),APガラス性能一覧!$N:$N,0))="","",INDEX(APガラス性能一覧!A:A,MATCH(ROW(B4109),APガラス性能一覧!$N:$N,0))),"")))</f>
        <v/>
      </c>
      <c r="C4115" s="68" t="str">
        <f>IFERROR(VLOOKUP($B4115,APガラス性能一覧!$A$2:$M$6097,2,0),"")</f>
        <v/>
      </c>
      <c r="D4115" s="68" t="str">
        <f>IFERROR(VLOOKUP($B4115,APガラス性能一覧!$A$2:$M$6097,3,0),"")</f>
        <v/>
      </c>
      <c r="E4115" s="68" t="str">
        <f>IFERROR(VLOOKUP($B4115,APガラス性能一覧!$A$2:$M$6097,4,0),"")</f>
        <v/>
      </c>
      <c r="F4115" s="68" t="str">
        <f>IFERROR(VLOOKUP($B4115,APガラス性能一覧!$A$2:$M$6097,5,0),"")</f>
        <v/>
      </c>
      <c r="G4115" s="68" t="str">
        <f>IFERROR(VLOOKUP($B4115,APガラス性能一覧!$A$2:$M$6097,6,0),"")</f>
        <v/>
      </c>
      <c r="H4115" s="68" t="str">
        <f>IFERROR(VLOOKUP($B4115,APガラス性能一覧!$A$2:$M$6097,7,0),"")</f>
        <v/>
      </c>
      <c r="I4115" s="68" t="str">
        <f>IFERROR(VLOOKUP($B4115,APガラス性能一覧!$A$2:$M$6097,8,0),"")</f>
        <v/>
      </c>
      <c r="J4115" s="68" t="str">
        <f>IFERROR(VLOOKUP($B4115,APガラス性能一覧!$A$2:$M$6097,9,0),"")</f>
        <v/>
      </c>
      <c r="K4115" s="68" t="str">
        <f>IFERROR(VLOOKUP($B4115,APガラス性能一覧!$A$2:$M$6097,10,0),"")</f>
        <v/>
      </c>
      <c r="L4115" s="68" t="str">
        <f>IFERROR(VLOOKUP($B4115,APガラス性能一覧!$A$2:$M$6097,11,0),"")</f>
        <v/>
      </c>
      <c r="M4115" s="68" t="str">
        <f>IFERROR(VLOOKUP($B4115,APガラス性能一覧!$A$2:$M$6097,12,0),"")</f>
        <v/>
      </c>
      <c r="N4115" s="68" t="str">
        <f>IFERROR(VLOOKUP($B4115,APガラス性能一覧!$A$2:$M$6097,13,0),"")</f>
        <v/>
      </c>
    </row>
    <row r="4116" spans="2:14" x14ac:dyDescent="0.4">
      <c r="B4116" s="68" t="str">
        <f>IF($D$2="","",IF($E$2=0.65,IFERROR(IF(INDEX(APガラス性能一覧!A:A,MATCH(ROW(B4110),APガラス性能一覧!$O:$O,0))="","",INDEX(APガラス性能一覧!A:A,MATCH(ROW(B4110),APガラス性能一覧!$O:$O,0))),""),IFERROR(IF(INDEX(APガラス性能一覧!A:A,MATCH(ROW(B4110),APガラス性能一覧!$N:$N,0))="","",INDEX(APガラス性能一覧!A:A,MATCH(ROW(B4110),APガラス性能一覧!$N:$N,0))),"")))</f>
        <v/>
      </c>
      <c r="C4116" s="68" t="str">
        <f>IFERROR(VLOOKUP($B4116,APガラス性能一覧!$A$2:$M$6097,2,0),"")</f>
        <v/>
      </c>
      <c r="D4116" s="68" t="str">
        <f>IFERROR(VLOOKUP($B4116,APガラス性能一覧!$A$2:$M$6097,3,0),"")</f>
        <v/>
      </c>
      <c r="E4116" s="68" t="str">
        <f>IFERROR(VLOOKUP($B4116,APガラス性能一覧!$A$2:$M$6097,4,0),"")</f>
        <v/>
      </c>
      <c r="F4116" s="68" t="str">
        <f>IFERROR(VLOOKUP($B4116,APガラス性能一覧!$A$2:$M$6097,5,0),"")</f>
        <v/>
      </c>
      <c r="G4116" s="68" t="str">
        <f>IFERROR(VLOOKUP($B4116,APガラス性能一覧!$A$2:$M$6097,6,0),"")</f>
        <v/>
      </c>
      <c r="H4116" s="68" t="str">
        <f>IFERROR(VLOOKUP($B4116,APガラス性能一覧!$A$2:$M$6097,7,0),"")</f>
        <v/>
      </c>
      <c r="I4116" s="68" t="str">
        <f>IFERROR(VLOOKUP($B4116,APガラス性能一覧!$A$2:$M$6097,8,0),"")</f>
        <v/>
      </c>
      <c r="J4116" s="68" t="str">
        <f>IFERROR(VLOOKUP($B4116,APガラス性能一覧!$A$2:$M$6097,9,0),"")</f>
        <v/>
      </c>
      <c r="K4116" s="68" t="str">
        <f>IFERROR(VLOOKUP($B4116,APガラス性能一覧!$A$2:$M$6097,10,0),"")</f>
        <v/>
      </c>
      <c r="L4116" s="68" t="str">
        <f>IFERROR(VLOOKUP($B4116,APガラス性能一覧!$A$2:$M$6097,11,0),"")</f>
        <v/>
      </c>
      <c r="M4116" s="68" t="str">
        <f>IFERROR(VLOOKUP($B4116,APガラス性能一覧!$A$2:$M$6097,12,0),"")</f>
        <v/>
      </c>
      <c r="N4116" s="68" t="str">
        <f>IFERROR(VLOOKUP($B4116,APガラス性能一覧!$A$2:$M$6097,13,0),"")</f>
        <v/>
      </c>
    </row>
    <row r="4117" spans="2:14" x14ac:dyDescent="0.4">
      <c r="B4117" s="68" t="str">
        <f>IF($D$2="","",IF($E$2=0.65,IFERROR(IF(INDEX(APガラス性能一覧!A:A,MATCH(ROW(B4111),APガラス性能一覧!$O:$O,0))="","",INDEX(APガラス性能一覧!A:A,MATCH(ROW(B4111),APガラス性能一覧!$O:$O,0))),""),IFERROR(IF(INDEX(APガラス性能一覧!A:A,MATCH(ROW(B4111),APガラス性能一覧!$N:$N,0))="","",INDEX(APガラス性能一覧!A:A,MATCH(ROW(B4111),APガラス性能一覧!$N:$N,0))),"")))</f>
        <v/>
      </c>
      <c r="C4117" s="68" t="str">
        <f>IFERROR(VLOOKUP($B4117,APガラス性能一覧!$A$2:$M$6097,2,0),"")</f>
        <v/>
      </c>
      <c r="D4117" s="68" t="str">
        <f>IFERROR(VLOOKUP($B4117,APガラス性能一覧!$A$2:$M$6097,3,0),"")</f>
        <v/>
      </c>
      <c r="E4117" s="68" t="str">
        <f>IFERROR(VLOOKUP($B4117,APガラス性能一覧!$A$2:$M$6097,4,0),"")</f>
        <v/>
      </c>
      <c r="F4117" s="68" t="str">
        <f>IFERROR(VLOOKUP($B4117,APガラス性能一覧!$A$2:$M$6097,5,0),"")</f>
        <v/>
      </c>
      <c r="G4117" s="68" t="str">
        <f>IFERROR(VLOOKUP($B4117,APガラス性能一覧!$A$2:$M$6097,6,0),"")</f>
        <v/>
      </c>
      <c r="H4117" s="68" t="str">
        <f>IFERROR(VLOOKUP($B4117,APガラス性能一覧!$A$2:$M$6097,7,0),"")</f>
        <v/>
      </c>
      <c r="I4117" s="68" t="str">
        <f>IFERROR(VLOOKUP($B4117,APガラス性能一覧!$A$2:$M$6097,8,0),"")</f>
        <v/>
      </c>
      <c r="J4117" s="68" t="str">
        <f>IFERROR(VLOOKUP($B4117,APガラス性能一覧!$A$2:$M$6097,9,0),"")</f>
        <v/>
      </c>
      <c r="K4117" s="68" t="str">
        <f>IFERROR(VLOOKUP($B4117,APガラス性能一覧!$A$2:$M$6097,10,0),"")</f>
        <v/>
      </c>
      <c r="L4117" s="68" t="str">
        <f>IFERROR(VLOOKUP($B4117,APガラス性能一覧!$A$2:$M$6097,11,0),"")</f>
        <v/>
      </c>
      <c r="M4117" s="68" t="str">
        <f>IFERROR(VLOOKUP($B4117,APガラス性能一覧!$A$2:$M$6097,12,0),"")</f>
        <v/>
      </c>
      <c r="N4117" s="68" t="str">
        <f>IFERROR(VLOOKUP($B4117,APガラス性能一覧!$A$2:$M$6097,13,0),"")</f>
        <v/>
      </c>
    </row>
    <row r="4118" spans="2:14" x14ac:dyDescent="0.4">
      <c r="B4118" s="68" t="str">
        <f>IF($D$2="","",IF($E$2=0.65,IFERROR(IF(INDEX(APガラス性能一覧!A:A,MATCH(ROW(B4112),APガラス性能一覧!$O:$O,0))="","",INDEX(APガラス性能一覧!A:A,MATCH(ROW(B4112),APガラス性能一覧!$O:$O,0))),""),IFERROR(IF(INDEX(APガラス性能一覧!A:A,MATCH(ROW(B4112),APガラス性能一覧!$N:$N,0))="","",INDEX(APガラス性能一覧!A:A,MATCH(ROW(B4112),APガラス性能一覧!$N:$N,0))),"")))</f>
        <v/>
      </c>
      <c r="C4118" s="68" t="str">
        <f>IFERROR(VLOOKUP($B4118,APガラス性能一覧!$A$2:$M$6097,2,0),"")</f>
        <v/>
      </c>
      <c r="D4118" s="68" t="str">
        <f>IFERROR(VLOOKUP($B4118,APガラス性能一覧!$A$2:$M$6097,3,0),"")</f>
        <v/>
      </c>
      <c r="E4118" s="68" t="str">
        <f>IFERROR(VLOOKUP($B4118,APガラス性能一覧!$A$2:$M$6097,4,0),"")</f>
        <v/>
      </c>
      <c r="F4118" s="68" t="str">
        <f>IFERROR(VLOOKUP($B4118,APガラス性能一覧!$A$2:$M$6097,5,0),"")</f>
        <v/>
      </c>
      <c r="G4118" s="68" t="str">
        <f>IFERROR(VLOOKUP($B4118,APガラス性能一覧!$A$2:$M$6097,6,0),"")</f>
        <v/>
      </c>
      <c r="H4118" s="68" t="str">
        <f>IFERROR(VLOOKUP($B4118,APガラス性能一覧!$A$2:$M$6097,7,0),"")</f>
        <v/>
      </c>
      <c r="I4118" s="68" t="str">
        <f>IFERROR(VLOOKUP($B4118,APガラス性能一覧!$A$2:$M$6097,8,0),"")</f>
        <v/>
      </c>
      <c r="J4118" s="68" t="str">
        <f>IFERROR(VLOOKUP($B4118,APガラス性能一覧!$A$2:$M$6097,9,0),"")</f>
        <v/>
      </c>
      <c r="K4118" s="68" t="str">
        <f>IFERROR(VLOOKUP($B4118,APガラス性能一覧!$A$2:$M$6097,10,0),"")</f>
        <v/>
      </c>
      <c r="L4118" s="68" t="str">
        <f>IFERROR(VLOOKUP($B4118,APガラス性能一覧!$A$2:$M$6097,11,0),"")</f>
        <v/>
      </c>
      <c r="M4118" s="68" t="str">
        <f>IFERROR(VLOOKUP($B4118,APガラス性能一覧!$A$2:$M$6097,12,0),"")</f>
        <v/>
      </c>
      <c r="N4118" s="68" t="str">
        <f>IFERROR(VLOOKUP($B4118,APガラス性能一覧!$A$2:$M$6097,13,0),"")</f>
        <v/>
      </c>
    </row>
    <row r="4119" spans="2:14" x14ac:dyDescent="0.4">
      <c r="B4119" s="68" t="str">
        <f>IF($D$2="","",IF($E$2=0.65,IFERROR(IF(INDEX(APガラス性能一覧!A:A,MATCH(ROW(B4113),APガラス性能一覧!$O:$O,0))="","",INDEX(APガラス性能一覧!A:A,MATCH(ROW(B4113),APガラス性能一覧!$O:$O,0))),""),IFERROR(IF(INDEX(APガラス性能一覧!A:A,MATCH(ROW(B4113),APガラス性能一覧!$N:$N,0))="","",INDEX(APガラス性能一覧!A:A,MATCH(ROW(B4113),APガラス性能一覧!$N:$N,0))),"")))</f>
        <v/>
      </c>
      <c r="C4119" s="68" t="str">
        <f>IFERROR(VLOOKUP($B4119,APガラス性能一覧!$A$2:$M$6097,2,0),"")</f>
        <v/>
      </c>
      <c r="D4119" s="68" t="str">
        <f>IFERROR(VLOOKUP($B4119,APガラス性能一覧!$A$2:$M$6097,3,0),"")</f>
        <v/>
      </c>
      <c r="E4119" s="68" t="str">
        <f>IFERROR(VLOOKUP($B4119,APガラス性能一覧!$A$2:$M$6097,4,0),"")</f>
        <v/>
      </c>
      <c r="F4119" s="68" t="str">
        <f>IFERROR(VLOOKUP($B4119,APガラス性能一覧!$A$2:$M$6097,5,0),"")</f>
        <v/>
      </c>
      <c r="G4119" s="68" t="str">
        <f>IFERROR(VLOOKUP($B4119,APガラス性能一覧!$A$2:$M$6097,6,0),"")</f>
        <v/>
      </c>
      <c r="H4119" s="68" t="str">
        <f>IFERROR(VLOOKUP($B4119,APガラス性能一覧!$A$2:$M$6097,7,0),"")</f>
        <v/>
      </c>
      <c r="I4119" s="68" t="str">
        <f>IFERROR(VLOOKUP($B4119,APガラス性能一覧!$A$2:$M$6097,8,0),"")</f>
        <v/>
      </c>
      <c r="J4119" s="68" t="str">
        <f>IFERROR(VLOOKUP($B4119,APガラス性能一覧!$A$2:$M$6097,9,0),"")</f>
        <v/>
      </c>
      <c r="K4119" s="68" t="str">
        <f>IFERROR(VLOOKUP($B4119,APガラス性能一覧!$A$2:$M$6097,10,0),"")</f>
        <v/>
      </c>
      <c r="L4119" s="68" t="str">
        <f>IFERROR(VLOOKUP($B4119,APガラス性能一覧!$A$2:$M$6097,11,0),"")</f>
        <v/>
      </c>
      <c r="M4119" s="68" t="str">
        <f>IFERROR(VLOOKUP($B4119,APガラス性能一覧!$A$2:$M$6097,12,0),"")</f>
        <v/>
      </c>
      <c r="N4119" s="68" t="str">
        <f>IFERROR(VLOOKUP($B4119,APガラス性能一覧!$A$2:$M$6097,13,0),"")</f>
        <v/>
      </c>
    </row>
    <row r="4120" spans="2:14" x14ac:dyDescent="0.4">
      <c r="B4120" s="68" t="str">
        <f>IF($D$2="","",IF($E$2=0.65,IFERROR(IF(INDEX(APガラス性能一覧!A:A,MATCH(ROW(B4114),APガラス性能一覧!$O:$O,0))="","",INDEX(APガラス性能一覧!A:A,MATCH(ROW(B4114),APガラス性能一覧!$O:$O,0))),""),IFERROR(IF(INDEX(APガラス性能一覧!A:A,MATCH(ROW(B4114),APガラス性能一覧!$N:$N,0))="","",INDEX(APガラス性能一覧!A:A,MATCH(ROW(B4114),APガラス性能一覧!$N:$N,0))),"")))</f>
        <v/>
      </c>
      <c r="C4120" s="68" t="str">
        <f>IFERROR(VLOOKUP($B4120,APガラス性能一覧!$A$2:$M$6097,2,0),"")</f>
        <v/>
      </c>
      <c r="D4120" s="68" t="str">
        <f>IFERROR(VLOOKUP($B4120,APガラス性能一覧!$A$2:$M$6097,3,0),"")</f>
        <v/>
      </c>
      <c r="E4120" s="68" t="str">
        <f>IFERROR(VLOOKUP($B4120,APガラス性能一覧!$A$2:$M$6097,4,0),"")</f>
        <v/>
      </c>
      <c r="F4120" s="68" t="str">
        <f>IFERROR(VLOOKUP($B4120,APガラス性能一覧!$A$2:$M$6097,5,0),"")</f>
        <v/>
      </c>
      <c r="G4120" s="68" t="str">
        <f>IFERROR(VLOOKUP($B4120,APガラス性能一覧!$A$2:$M$6097,6,0),"")</f>
        <v/>
      </c>
      <c r="H4120" s="68" t="str">
        <f>IFERROR(VLOOKUP($B4120,APガラス性能一覧!$A$2:$M$6097,7,0),"")</f>
        <v/>
      </c>
      <c r="I4120" s="68" t="str">
        <f>IFERROR(VLOOKUP($B4120,APガラス性能一覧!$A$2:$M$6097,8,0),"")</f>
        <v/>
      </c>
      <c r="J4120" s="68" t="str">
        <f>IFERROR(VLOOKUP($B4120,APガラス性能一覧!$A$2:$M$6097,9,0),"")</f>
        <v/>
      </c>
      <c r="K4120" s="68" t="str">
        <f>IFERROR(VLOOKUP($B4120,APガラス性能一覧!$A$2:$M$6097,10,0),"")</f>
        <v/>
      </c>
      <c r="L4120" s="68" t="str">
        <f>IFERROR(VLOOKUP($B4120,APガラス性能一覧!$A$2:$M$6097,11,0),"")</f>
        <v/>
      </c>
      <c r="M4120" s="68" t="str">
        <f>IFERROR(VLOOKUP($B4120,APガラス性能一覧!$A$2:$M$6097,12,0),"")</f>
        <v/>
      </c>
      <c r="N4120" s="68" t="str">
        <f>IFERROR(VLOOKUP($B4120,APガラス性能一覧!$A$2:$M$6097,13,0),"")</f>
        <v/>
      </c>
    </row>
    <row r="4121" spans="2:14" x14ac:dyDescent="0.4">
      <c r="B4121" s="68" t="str">
        <f>IF($D$2="","",IF($E$2=0.65,IFERROR(IF(INDEX(APガラス性能一覧!A:A,MATCH(ROW(B4115),APガラス性能一覧!$O:$O,0))="","",INDEX(APガラス性能一覧!A:A,MATCH(ROW(B4115),APガラス性能一覧!$O:$O,0))),""),IFERROR(IF(INDEX(APガラス性能一覧!A:A,MATCH(ROW(B4115),APガラス性能一覧!$N:$N,0))="","",INDEX(APガラス性能一覧!A:A,MATCH(ROW(B4115),APガラス性能一覧!$N:$N,0))),"")))</f>
        <v/>
      </c>
      <c r="C4121" s="68" t="str">
        <f>IFERROR(VLOOKUP($B4121,APガラス性能一覧!$A$2:$M$6097,2,0),"")</f>
        <v/>
      </c>
      <c r="D4121" s="68" t="str">
        <f>IFERROR(VLOOKUP($B4121,APガラス性能一覧!$A$2:$M$6097,3,0),"")</f>
        <v/>
      </c>
      <c r="E4121" s="68" t="str">
        <f>IFERROR(VLOOKUP($B4121,APガラス性能一覧!$A$2:$M$6097,4,0),"")</f>
        <v/>
      </c>
      <c r="F4121" s="68" t="str">
        <f>IFERROR(VLOOKUP($B4121,APガラス性能一覧!$A$2:$M$6097,5,0),"")</f>
        <v/>
      </c>
      <c r="G4121" s="68" t="str">
        <f>IFERROR(VLOOKUP($B4121,APガラス性能一覧!$A$2:$M$6097,6,0),"")</f>
        <v/>
      </c>
      <c r="H4121" s="68" t="str">
        <f>IFERROR(VLOOKUP($B4121,APガラス性能一覧!$A$2:$M$6097,7,0),"")</f>
        <v/>
      </c>
      <c r="I4121" s="68" t="str">
        <f>IFERROR(VLOOKUP($B4121,APガラス性能一覧!$A$2:$M$6097,8,0),"")</f>
        <v/>
      </c>
      <c r="J4121" s="68" t="str">
        <f>IFERROR(VLOOKUP($B4121,APガラス性能一覧!$A$2:$M$6097,9,0),"")</f>
        <v/>
      </c>
      <c r="K4121" s="68" t="str">
        <f>IFERROR(VLOOKUP($B4121,APガラス性能一覧!$A$2:$M$6097,10,0),"")</f>
        <v/>
      </c>
      <c r="L4121" s="68" t="str">
        <f>IFERROR(VLOOKUP($B4121,APガラス性能一覧!$A$2:$M$6097,11,0),"")</f>
        <v/>
      </c>
      <c r="M4121" s="68" t="str">
        <f>IFERROR(VLOOKUP($B4121,APガラス性能一覧!$A$2:$M$6097,12,0),"")</f>
        <v/>
      </c>
      <c r="N4121" s="68" t="str">
        <f>IFERROR(VLOOKUP($B4121,APガラス性能一覧!$A$2:$M$6097,13,0),"")</f>
        <v/>
      </c>
    </row>
    <row r="4122" spans="2:14" x14ac:dyDescent="0.4">
      <c r="B4122" s="68" t="str">
        <f>IF($D$2="","",IF($E$2=0.65,IFERROR(IF(INDEX(APガラス性能一覧!A:A,MATCH(ROW(B4116),APガラス性能一覧!$O:$O,0))="","",INDEX(APガラス性能一覧!A:A,MATCH(ROW(B4116),APガラス性能一覧!$O:$O,0))),""),IFERROR(IF(INDEX(APガラス性能一覧!A:A,MATCH(ROW(B4116),APガラス性能一覧!$N:$N,0))="","",INDEX(APガラス性能一覧!A:A,MATCH(ROW(B4116),APガラス性能一覧!$N:$N,0))),"")))</f>
        <v/>
      </c>
      <c r="C4122" s="68" t="str">
        <f>IFERROR(VLOOKUP($B4122,APガラス性能一覧!$A$2:$M$6097,2,0),"")</f>
        <v/>
      </c>
      <c r="D4122" s="68" t="str">
        <f>IFERROR(VLOOKUP($B4122,APガラス性能一覧!$A$2:$M$6097,3,0),"")</f>
        <v/>
      </c>
      <c r="E4122" s="68" t="str">
        <f>IFERROR(VLOOKUP($B4122,APガラス性能一覧!$A$2:$M$6097,4,0),"")</f>
        <v/>
      </c>
      <c r="F4122" s="68" t="str">
        <f>IFERROR(VLOOKUP($B4122,APガラス性能一覧!$A$2:$M$6097,5,0),"")</f>
        <v/>
      </c>
      <c r="G4122" s="68" t="str">
        <f>IFERROR(VLOOKUP($B4122,APガラス性能一覧!$A$2:$M$6097,6,0),"")</f>
        <v/>
      </c>
      <c r="H4122" s="68" t="str">
        <f>IFERROR(VLOOKUP($B4122,APガラス性能一覧!$A$2:$M$6097,7,0),"")</f>
        <v/>
      </c>
      <c r="I4122" s="68" t="str">
        <f>IFERROR(VLOOKUP($B4122,APガラス性能一覧!$A$2:$M$6097,8,0),"")</f>
        <v/>
      </c>
      <c r="J4122" s="68" t="str">
        <f>IFERROR(VLOOKUP($B4122,APガラス性能一覧!$A$2:$M$6097,9,0),"")</f>
        <v/>
      </c>
      <c r="K4122" s="68" t="str">
        <f>IFERROR(VLOOKUP($B4122,APガラス性能一覧!$A$2:$M$6097,10,0),"")</f>
        <v/>
      </c>
      <c r="L4122" s="68" t="str">
        <f>IFERROR(VLOOKUP($B4122,APガラス性能一覧!$A$2:$M$6097,11,0),"")</f>
        <v/>
      </c>
      <c r="M4122" s="68" t="str">
        <f>IFERROR(VLOOKUP($B4122,APガラス性能一覧!$A$2:$M$6097,12,0),"")</f>
        <v/>
      </c>
      <c r="N4122" s="68" t="str">
        <f>IFERROR(VLOOKUP($B4122,APガラス性能一覧!$A$2:$M$6097,13,0),"")</f>
        <v/>
      </c>
    </row>
    <row r="4123" spans="2:14" x14ac:dyDescent="0.4">
      <c r="B4123" s="68" t="str">
        <f>IF($D$2="","",IF($E$2=0.65,IFERROR(IF(INDEX(APガラス性能一覧!A:A,MATCH(ROW(B4117),APガラス性能一覧!$O:$O,0))="","",INDEX(APガラス性能一覧!A:A,MATCH(ROW(B4117),APガラス性能一覧!$O:$O,0))),""),IFERROR(IF(INDEX(APガラス性能一覧!A:A,MATCH(ROW(B4117),APガラス性能一覧!$N:$N,0))="","",INDEX(APガラス性能一覧!A:A,MATCH(ROW(B4117),APガラス性能一覧!$N:$N,0))),"")))</f>
        <v/>
      </c>
      <c r="C4123" s="68" t="str">
        <f>IFERROR(VLOOKUP($B4123,APガラス性能一覧!$A$2:$M$6097,2,0),"")</f>
        <v/>
      </c>
      <c r="D4123" s="68" t="str">
        <f>IFERROR(VLOOKUP($B4123,APガラス性能一覧!$A$2:$M$6097,3,0),"")</f>
        <v/>
      </c>
      <c r="E4123" s="68" t="str">
        <f>IFERROR(VLOOKUP($B4123,APガラス性能一覧!$A$2:$M$6097,4,0),"")</f>
        <v/>
      </c>
      <c r="F4123" s="68" t="str">
        <f>IFERROR(VLOOKUP($B4123,APガラス性能一覧!$A$2:$M$6097,5,0),"")</f>
        <v/>
      </c>
      <c r="G4123" s="68" t="str">
        <f>IFERROR(VLOOKUP($B4123,APガラス性能一覧!$A$2:$M$6097,6,0),"")</f>
        <v/>
      </c>
      <c r="H4123" s="68" t="str">
        <f>IFERROR(VLOOKUP($B4123,APガラス性能一覧!$A$2:$M$6097,7,0),"")</f>
        <v/>
      </c>
      <c r="I4123" s="68" t="str">
        <f>IFERROR(VLOOKUP($B4123,APガラス性能一覧!$A$2:$M$6097,8,0),"")</f>
        <v/>
      </c>
      <c r="J4123" s="68" t="str">
        <f>IFERROR(VLOOKUP($B4123,APガラス性能一覧!$A$2:$M$6097,9,0),"")</f>
        <v/>
      </c>
      <c r="K4123" s="68" t="str">
        <f>IFERROR(VLOOKUP($B4123,APガラス性能一覧!$A$2:$M$6097,10,0),"")</f>
        <v/>
      </c>
      <c r="L4123" s="68" t="str">
        <f>IFERROR(VLOOKUP($B4123,APガラス性能一覧!$A$2:$M$6097,11,0),"")</f>
        <v/>
      </c>
      <c r="M4123" s="68" t="str">
        <f>IFERROR(VLOOKUP($B4123,APガラス性能一覧!$A$2:$M$6097,12,0),"")</f>
        <v/>
      </c>
      <c r="N4123" s="68" t="str">
        <f>IFERROR(VLOOKUP($B4123,APガラス性能一覧!$A$2:$M$6097,13,0),"")</f>
        <v/>
      </c>
    </row>
    <row r="4124" spans="2:14" x14ac:dyDescent="0.4">
      <c r="B4124" s="68" t="str">
        <f>IF($D$2="","",IF($E$2=0.65,IFERROR(IF(INDEX(APガラス性能一覧!A:A,MATCH(ROW(B4118),APガラス性能一覧!$O:$O,0))="","",INDEX(APガラス性能一覧!A:A,MATCH(ROW(B4118),APガラス性能一覧!$O:$O,0))),""),IFERROR(IF(INDEX(APガラス性能一覧!A:A,MATCH(ROW(B4118),APガラス性能一覧!$N:$N,0))="","",INDEX(APガラス性能一覧!A:A,MATCH(ROW(B4118),APガラス性能一覧!$N:$N,0))),"")))</f>
        <v/>
      </c>
      <c r="C4124" s="68" t="str">
        <f>IFERROR(VLOOKUP($B4124,APガラス性能一覧!$A$2:$M$6097,2,0),"")</f>
        <v/>
      </c>
      <c r="D4124" s="68" t="str">
        <f>IFERROR(VLOOKUP($B4124,APガラス性能一覧!$A$2:$M$6097,3,0),"")</f>
        <v/>
      </c>
      <c r="E4124" s="68" t="str">
        <f>IFERROR(VLOOKUP($B4124,APガラス性能一覧!$A$2:$M$6097,4,0),"")</f>
        <v/>
      </c>
      <c r="F4124" s="68" t="str">
        <f>IFERROR(VLOOKUP($B4124,APガラス性能一覧!$A$2:$M$6097,5,0),"")</f>
        <v/>
      </c>
      <c r="G4124" s="68" t="str">
        <f>IFERROR(VLOOKUP($B4124,APガラス性能一覧!$A$2:$M$6097,6,0),"")</f>
        <v/>
      </c>
      <c r="H4124" s="68" t="str">
        <f>IFERROR(VLOOKUP($B4124,APガラス性能一覧!$A$2:$M$6097,7,0),"")</f>
        <v/>
      </c>
      <c r="I4124" s="68" t="str">
        <f>IFERROR(VLOOKUP($B4124,APガラス性能一覧!$A$2:$M$6097,8,0),"")</f>
        <v/>
      </c>
      <c r="J4124" s="68" t="str">
        <f>IFERROR(VLOOKUP($B4124,APガラス性能一覧!$A$2:$M$6097,9,0),"")</f>
        <v/>
      </c>
      <c r="K4124" s="68" t="str">
        <f>IFERROR(VLOOKUP($B4124,APガラス性能一覧!$A$2:$M$6097,10,0),"")</f>
        <v/>
      </c>
      <c r="L4124" s="68" t="str">
        <f>IFERROR(VLOOKUP($B4124,APガラス性能一覧!$A$2:$M$6097,11,0),"")</f>
        <v/>
      </c>
      <c r="M4124" s="68" t="str">
        <f>IFERROR(VLOOKUP($B4124,APガラス性能一覧!$A$2:$M$6097,12,0),"")</f>
        <v/>
      </c>
      <c r="N4124" s="68" t="str">
        <f>IFERROR(VLOOKUP($B4124,APガラス性能一覧!$A$2:$M$6097,13,0),"")</f>
        <v/>
      </c>
    </row>
    <row r="4125" spans="2:14" x14ac:dyDescent="0.4">
      <c r="B4125" s="68" t="str">
        <f>IF($D$2="","",IF($E$2=0.65,IFERROR(IF(INDEX(APガラス性能一覧!A:A,MATCH(ROW(B4119),APガラス性能一覧!$O:$O,0))="","",INDEX(APガラス性能一覧!A:A,MATCH(ROW(B4119),APガラス性能一覧!$O:$O,0))),""),IFERROR(IF(INDEX(APガラス性能一覧!A:A,MATCH(ROW(B4119),APガラス性能一覧!$N:$N,0))="","",INDEX(APガラス性能一覧!A:A,MATCH(ROW(B4119),APガラス性能一覧!$N:$N,0))),"")))</f>
        <v/>
      </c>
      <c r="C4125" s="68" t="str">
        <f>IFERROR(VLOOKUP($B4125,APガラス性能一覧!$A$2:$M$6097,2,0),"")</f>
        <v/>
      </c>
      <c r="D4125" s="68" t="str">
        <f>IFERROR(VLOOKUP($B4125,APガラス性能一覧!$A$2:$M$6097,3,0),"")</f>
        <v/>
      </c>
      <c r="E4125" s="68" t="str">
        <f>IFERROR(VLOOKUP($B4125,APガラス性能一覧!$A$2:$M$6097,4,0),"")</f>
        <v/>
      </c>
      <c r="F4125" s="68" t="str">
        <f>IFERROR(VLOOKUP($B4125,APガラス性能一覧!$A$2:$M$6097,5,0),"")</f>
        <v/>
      </c>
      <c r="G4125" s="68" t="str">
        <f>IFERROR(VLOOKUP($B4125,APガラス性能一覧!$A$2:$M$6097,6,0),"")</f>
        <v/>
      </c>
      <c r="H4125" s="68" t="str">
        <f>IFERROR(VLOOKUP($B4125,APガラス性能一覧!$A$2:$M$6097,7,0),"")</f>
        <v/>
      </c>
      <c r="I4125" s="68" t="str">
        <f>IFERROR(VLOOKUP($B4125,APガラス性能一覧!$A$2:$M$6097,8,0),"")</f>
        <v/>
      </c>
      <c r="J4125" s="68" t="str">
        <f>IFERROR(VLOOKUP($B4125,APガラス性能一覧!$A$2:$M$6097,9,0),"")</f>
        <v/>
      </c>
      <c r="K4125" s="68" t="str">
        <f>IFERROR(VLOOKUP($B4125,APガラス性能一覧!$A$2:$M$6097,10,0),"")</f>
        <v/>
      </c>
      <c r="L4125" s="68" t="str">
        <f>IFERROR(VLOOKUP($B4125,APガラス性能一覧!$A$2:$M$6097,11,0),"")</f>
        <v/>
      </c>
      <c r="M4125" s="68" t="str">
        <f>IFERROR(VLOOKUP($B4125,APガラス性能一覧!$A$2:$M$6097,12,0),"")</f>
        <v/>
      </c>
      <c r="N4125" s="68" t="str">
        <f>IFERROR(VLOOKUP($B4125,APガラス性能一覧!$A$2:$M$6097,13,0),"")</f>
        <v/>
      </c>
    </row>
    <row r="4126" spans="2:14" x14ac:dyDescent="0.4">
      <c r="B4126" s="68" t="str">
        <f>IF($D$2="","",IF($E$2=0.65,IFERROR(IF(INDEX(APガラス性能一覧!A:A,MATCH(ROW(B4120),APガラス性能一覧!$O:$O,0))="","",INDEX(APガラス性能一覧!A:A,MATCH(ROW(B4120),APガラス性能一覧!$O:$O,0))),""),IFERROR(IF(INDEX(APガラス性能一覧!A:A,MATCH(ROW(B4120),APガラス性能一覧!$N:$N,0))="","",INDEX(APガラス性能一覧!A:A,MATCH(ROW(B4120),APガラス性能一覧!$N:$N,0))),"")))</f>
        <v/>
      </c>
      <c r="C4126" s="68" t="str">
        <f>IFERROR(VLOOKUP($B4126,APガラス性能一覧!$A$2:$M$6097,2,0),"")</f>
        <v/>
      </c>
      <c r="D4126" s="68" t="str">
        <f>IFERROR(VLOOKUP($B4126,APガラス性能一覧!$A$2:$M$6097,3,0),"")</f>
        <v/>
      </c>
      <c r="E4126" s="68" t="str">
        <f>IFERROR(VLOOKUP($B4126,APガラス性能一覧!$A$2:$M$6097,4,0),"")</f>
        <v/>
      </c>
      <c r="F4126" s="68" t="str">
        <f>IFERROR(VLOOKUP($B4126,APガラス性能一覧!$A$2:$M$6097,5,0),"")</f>
        <v/>
      </c>
      <c r="G4126" s="68" t="str">
        <f>IFERROR(VLOOKUP($B4126,APガラス性能一覧!$A$2:$M$6097,6,0),"")</f>
        <v/>
      </c>
      <c r="H4126" s="68" t="str">
        <f>IFERROR(VLOOKUP($B4126,APガラス性能一覧!$A$2:$M$6097,7,0),"")</f>
        <v/>
      </c>
      <c r="I4126" s="68" t="str">
        <f>IFERROR(VLOOKUP($B4126,APガラス性能一覧!$A$2:$M$6097,8,0),"")</f>
        <v/>
      </c>
      <c r="J4126" s="68" t="str">
        <f>IFERROR(VLOOKUP($B4126,APガラス性能一覧!$A$2:$M$6097,9,0),"")</f>
        <v/>
      </c>
      <c r="K4126" s="68" t="str">
        <f>IFERROR(VLOOKUP($B4126,APガラス性能一覧!$A$2:$M$6097,10,0),"")</f>
        <v/>
      </c>
      <c r="L4126" s="68" t="str">
        <f>IFERROR(VLOOKUP($B4126,APガラス性能一覧!$A$2:$M$6097,11,0),"")</f>
        <v/>
      </c>
      <c r="M4126" s="68" t="str">
        <f>IFERROR(VLOOKUP($B4126,APガラス性能一覧!$A$2:$M$6097,12,0),"")</f>
        <v/>
      </c>
      <c r="N4126" s="68" t="str">
        <f>IFERROR(VLOOKUP($B4126,APガラス性能一覧!$A$2:$M$6097,13,0),"")</f>
        <v/>
      </c>
    </row>
    <row r="4127" spans="2:14" x14ac:dyDescent="0.4">
      <c r="B4127" s="68" t="str">
        <f>IF($D$2="","",IF($E$2=0.65,IFERROR(IF(INDEX(APガラス性能一覧!A:A,MATCH(ROW(B4121),APガラス性能一覧!$O:$O,0))="","",INDEX(APガラス性能一覧!A:A,MATCH(ROW(B4121),APガラス性能一覧!$O:$O,0))),""),IFERROR(IF(INDEX(APガラス性能一覧!A:A,MATCH(ROW(B4121),APガラス性能一覧!$N:$N,0))="","",INDEX(APガラス性能一覧!A:A,MATCH(ROW(B4121),APガラス性能一覧!$N:$N,0))),"")))</f>
        <v/>
      </c>
      <c r="C4127" s="68" t="str">
        <f>IFERROR(VLOOKUP($B4127,APガラス性能一覧!$A$2:$M$6097,2,0),"")</f>
        <v/>
      </c>
      <c r="D4127" s="68" t="str">
        <f>IFERROR(VLOOKUP($B4127,APガラス性能一覧!$A$2:$M$6097,3,0),"")</f>
        <v/>
      </c>
      <c r="E4127" s="68" t="str">
        <f>IFERROR(VLOOKUP($B4127,APガラス性能一覧!$A$2:$M$6097,4,0),"")</f>
        <v/>
      </c>
      <c r="F4127" s="68" t="str">
        <f>IFERROR(VLOOKUP($B4127,APガラス性能一覧!$A$2:$M$6097,5,0),"")</f>
        <v/>
      </c>
      <c r="G4127" s="68" t="str">
        <f>IFERROR(VLOOKUP($B4127,APガラス性能一覧!$A$2:$M$6097,6,0),"")</f>
        <v/>
      </c>
      <c r="H4127" s="68" t="str">
        <f>IFERROR(VLOOKUP($B4127,APガラス性能一覧!$A$2:$M$6097,7,0),"")</f>
        <v/>
      </c>
      <c r="I4127" s="68" t="str">
        <f>IFERROR(VLOOKUP($B4127,APガラス性能一覧!$A$2:$M$6097,8,0),"")</f>
        <v/>
      </c>
      <c r="J4127" s="68" t="str">
        <f>IFERROR(VLOOKUP($B4127,APガラス性能一覧!$A$2:$M$6097,9,0),"")</f>
        <v/>
      </c>
      <c r="K4127" s="68" t="str">
        <f>IFERROR(VLOOKUP($B4127,APガラス性能一覧!$A$2:$M$6097,10,0),"")</f>
        <v/>
      </c>
      <c r="L4127" s="68" t="str">
        <f>IFERROR(VLOOKUP($B4127,APガラス性能一覧!$A$2:$M$6097,11,0),"")</f>
        <v/>
      </c>
      <c r="M4127" s="68" t="str">
        <f>IFERROR(VLOOKUP($B4127,APガラス性能一覧!$A$2:$M$6097,12,0),"")</f>
        <v/>
      </c>
      <c r="N4127" s="68" t="str">
        <f>IFERROR(VLOOKUP($B4127,APガラス性能一覧!$A$2:$M$6097,13,0),"")</f>
        <v/>
      </c>
    </row>
    <row r="4128" spans="2:14" x14ac:dyDescent="0.4">
      <c r="B4128" s="68" t="str">
        <f>IF($D$2="","",IF($E$2=0.65,IFERROR(IF(INDEX(APガラス性能一覧!A:A,MATCH(ROW(B4122),APガラス性能一覧!$O:$O,0))="","",INDEX(APガラス性能一覧!A:A,MATCH(ROW(B4122),APガラス性能一覧!$O:$O,0))),""),IFERROR(IF(INDEX(APガラス性能一覧!A:A,MATCH(ROW(B4122),APガラス性能一覧!$N:$N,0))="","",INDEX(APガラス性能一覧!A:A,MATCH(ROW(B4122),APガラス性能一覧!$N:$N,0))),"")))</f>
        <v/>
      </c>
      <c r="C4128" s="68" t="str">
        <f>IFERROR(VLOOKUP($B4128,APガラス性能一覧!$A$2:$M$6097,2,0),"")</f>
        <v/>
      </c>
      <c r="D4128" s="68" t="str">
        <f>IFERROR(VLOOKUP($B4128,APガラス性能一覧!$A$2:$M$6097,3,0),"")</f>
        <v/>
      </c>
      <c r="E4128" s="68" t="str">
        <f>IFERROR(VLOOKUP($B4128,APガラス性能一覧!$A$2:$M$6097,4,0),"")</f>
        <v/>
      </c>
      <c r="F4128" s="68" t="str">
        <f>IFERROR(VLOOKUP($B4128,APガラス性能一覧!$A$2:$M$6097,5,0),"")</f>
        <v/>
      </c>
      <c r="G4128" s="68" t="str">
        <f>IFERROR(VLOOKUP($B4128,APガラス性能一覧!$A$2:$M$6097,6,0),"")</f>
        <v/>
      </c>
      <c r="H4128" s="68" t="str">
        <f>IFERROR(VLOOKUP($B4128,APガラス性能一覧!$A$2:$M$6097,7,0),"")</f>
        <v/>
      </c>
      <c r="I4128" s="68" t="str">
        <f>IFERROR(VLOOKUP($B4128,APガラス性能一覧!$A$2:$M$6097,8,0),"")</f>
        <v/>
      </c>
      <c r="J4128" s="68" t="str">
        <f>IFERROR(VLOOKUP($B4128,APガラス性能一覧!$A$2:$M$6097,9,0),"")</f>
        <v/>
      </c>
      <c r="K4128" s="68" t="str">
        <f>IFERROR(VLOOKUP($B4128,APガラス性能一覧!$A$2:$M$6097,10,0),"")</f>
        <v/>
      </c>
      <c r="L4128" s="68" t="str">
        <f>IFERROR(VLOOKUP($B4128,APガラス性能一覧!$A$2:$M$6097,11,0),"")</f>
        <v/>
      </c>
      <c r="M4128" s="68" t="str">
        <f>IFERROR(VLOOKUP($B4128,APガラス性能一覧!$A$2:$M$6097,12,0),"")</f>
        <v/>
      </c>
      <c r="N4128" s="68" t="str">
        <f>IFERROR(VLOOKUP($B4128,APガラス性能一覧!$A$2:$M$6097,13,0),"")</f>
        <v/>
      </c>
    </row>
    <row r="4129" spans="2:14" x14ac:dyDescent="0.4">
      <c r="B4129" s="68" t="str">
        <f>IF($D$2="","",IF($E$2=0.65,IFERROR(IF(INDEX(APガラス性能一覧!A:A,MATCH(ROW(B4123),APガラス性能一覧!$O:$O,0))="","",INDEX(APガラス性能一覧!A:A,MATCH(ROW(B4123),APガラス性能一覧!$O:$O,0))),""),IFERROR(IF(INDEX(APガラス性能一覧!A:A,MATCH(ROW(B4123),APガラス性能一覧!$N:$N,0))="","",INDEX(APガラス性能一覧!A:A,MATCH(ROW(B4123),APガラス性能一覧!$N:$N,0))),"")))</f>
        <v/>
      </c>
      <c r="C4129" s="68" t="str">
        <f>IFERROR(VLOOKUP($B4129,APガラス性能一覧!$A$2:$M$6097,2,0),"")</f>
        <v/>
      </c>
      <c r="D4129" s="68" t="str">
        <f>IFERROR(VLOOKUP($B4129,APガラス性能一覧!$A$2:$M$6097,3,0),"")</f>
        <v/>
      </c>
      <c r="E4129" s="68" t="str">
        <f>IFERROR(VLOOKUP($B4129,APガラス性能一覧!$A$2:$M$6097,4,0),"")</f>
        <v/>
      </c>
      <c r="F4129" s="68" t="str">
        <f>IFERROR(VLOOKUP($B4129,APガラス性能一覧!$A$2:$M$6097,5,0),"")</f>
        <v/>
      </c>
      <c r="G4129" s="68" t="str">
        <f>IFERROR(VLOOKUP($B4129,APガラス性能一覧!$A$2:$M$6097,6,0),"")</f>
        <v/>
      </c>
      <c r="H4129" s="68" t="str">
        <f>IFERROR(VLOOKUP($B4129,APガラス性能一覧!$A$2:$M$6097,7,0),"")</f>
        <v/>
      </c>
      <c r="I4129" s="68" t="str">
        <f>IFERROR(VLOOKUP($B4129,APガラス性能一覧!$A$2:$M$6097,8,0),"")</f>
        <v/>
      </c>
      <c r="J4129" s="68" t="str">
        <f>IFERROR(VLOOKUP($B4129,APガラス性能一覧!$A$2:$M$6097,9,0),"")</f>
        <v/>
      </c>
      <c r="K4129" s="68" t="str">
        <f>IFERROR(VLOOKUP($B4129,APガラス性能一覧!$A$2:$M$6097,10,0),"")</f>
        <v/>
      </c>
      <c r="L4129" s="68" t="str">
        <f>IFERROR(VLOOKUP($B4129,APガラス性能一覧!$A$2:$M$6097,11,0),"")</f>
        <v/>
      </c>
      <c r="M4129" s="68" t="str">
        <f>IFERROR(VLOOKUP($B4129,APガラス性能一覧!$A$2:$M$6097,12,0),"")</f>
        <v/>
      </c>
      <c r="N4129" s="68" t="str">
        <f>IFERROR(VLOOKUP($B4129,APガラス性能一覧!$A$2:$M$6097,13,0),"")</f>
        <v/>
      </c>
    </row>
    <row r="4130" spans="2:14" x14ac:dyDescent="0.4">
      <c r="B4130" s="68" t="str">
        <f>IF($D$2="","",IF($E$2=0.65,IFERROR(IF(INDEX(APガラス性能一覧!A:A,MATCH(ROW(B4124),APガラス性能一覧!$O:$O,0))="","",INDEX(APガラス性能一覧!A:A,MATCH(ROW(B4124),APガラス性能一覧!$O:$O,0))),""),IFERROR(IF(INDEX(APガラス性能一覧!A:A,MATCH(ROW(B4124),APガラス性能一覧!$N:$N,0))="","",INDEX(APガラス性能一覧!A:A,MATCH(ROW(B4124),APガラス性能一覧!$N:$N,0))),"")))</f>
        <v/>
      </c>
      <c r="C4130" s="68" t="str">
        <f>IFERROR(VLOOKUP($B4130,APガラス性能一覧!$A$2:$M$6097,2,0),"")</f>
        <v/>
      </c>
      <c r="D4130" s="68" t="str">
        <f>IFERROR(VLOOKUP($B4130,APガラス性能一覧!$A$2:$M$6097,3,0),"")</f>
        <v/>
      </c>
      <c r="E4130" s="68" t="str">
        <f>IFERROR(VLOOKUP($B4130,APガラス性能一覧!$A$2:$M$6097,4,0),"")</f>
        <v/>
      </c>
      <c r="F4130" s="68" t="str">
        <f>IFERROR(VLOOKUP($B4130,APガラス性能一覧!$A$2:$M$6097,5,0),"")</f>
        <v/>
      </c>
      <c r="G4130" s="68" t="str">
        <f>IFERROR(VLOOKUP($B4130,APガラス性能一覧!$A$2:$M$6097,6,0),"")</f>
        <v/>
      </c>
      <c r="H4130" s="68" t="str">
        <f>IFERROR(VLOOKUP($B4130,APガラス性能一覧!$A$2:$M$6097,7,0),"")</f>
        <v/>
      </c>
      <c r="I4130" s="68" t="str">
        <f>IFERROR(VLOOKUP($B4130,APガラス性能一覧!$A$2:$M$6097,8,0),"")</f>
        <v/>
      </c>
      <c r="J4130" s="68" t="str">
        <f>IFERROR(VLOOKUP($B4130,APガラス性能一覧!$A$2:$M$6097,9,0),"")</f>
        <v/>
      </c>
      <c r="K4130" s="68" t="str">
        <f>IFERROR(VLOOKUP($B4130,APガラス性能一覧!$A$2:$M$6097,10,0),"")</f>
        <v/>
      </c>
      <c r="L4130" s="68" t="str">
        <f>IFERROR(VLOOKUP($B4130,APガラス性能一覧!$A$2:$M$6097,11,0),"")</f>
        <v/>
      </c>
      <c r="M4130" s="68" t="str">
        <f>IFERROR(VLOOKUP($B4130,APガラス性能一覧!$A$2:$M$6097,12,0),"")</f>
        <v/>
      </c>
      <c r="N4130" s="68" t="str">
        <f>IFERROR(VLOOKUP($B4130,APガラス性能一覧!$A$2:$M$6097,13,0),"")</f>
        <v/>
      </c>
    </row>
    <row r="4131" spans="2:14" x14ac:dyDescent="0.4">
      <c r="B4131" s="68" t="str">
        <f>IF($D$2="","",IF($E$2=0.65,IFERROR(IF(INDEX(APガラス性能一覧!A:A,MATCH(ROW(B4125),APガラス性能一覧!$O:$O,0))="","",INDEX(APガラス性能一覧!A:A,MATCH(ROW(B4125),APガラス性能一覧!$O:$O,0))),""),IFERROR(IF(INDEX(APガラス性能一覧!A:A,MATCH(ROW(B4125),APガラス性能一覧!$N:$N,0))="","",INDEX(APガラス性能一覧!A:A,MATCH(ROW(B4125),APガラス性能一覧!$N:$N,0))),"")))</f>
        <v/>
      </c>
      <c r="C4131" s="68" t="str">
        <f>IFERROR(VLOOKUP($B4131,APガラス性能一覧!$A$2:$M$6097,2,0),"")</f>
        <v/>
      </c>
      <c r="D4131" s="68" t="str">
        <f>IFERROR(VLOOKUP($B4131,APガラス性能一覧!$A$2:$M$6097,3,0),"")</f>
        <v/>
      </c>
      <c r="E4131" s="68" t="str">
        <f>IFERROR(VLOOKUP($B4131,APガラス性能一覧!$A$2:$M$6097,4,0),"")</f>
        <v/>
      </c>
      <c r="F4131" s="68" t="str">
        <f>IFERROR(VLOOKUP($B4131,APガラス性能一覧!$A$2:$M$6097,5,0),"")</f>
        <v/>
      </c>
      <c r="G4131" s="68" t="str">
        <f>IFERROR(VLOOKUP($B4131,APガラス性能一覧!$A$2:$M$6097,6,0),"")</f>
        <v/>
      </c>
      <c r="H4131" s="68" t="str">
        <f>IFERROR(VLOOKUP($B4131,APガラス性能一覧!$A$2:$M$6097,7,0),"")</f>
        <v/>
      </c>
      <c r="I4131" s="68" t="str">
        <f>IFERROR(VLOOKUP($B4131,APガラス性能一覧!$A$2:$M$6097,8,0),"")</f>
        <v/>
      </c>
      <c r="J4131" s="68" t="str">
        <f>IFERROR(VLOOKUP($B4131,APガラス性能一覧!$A$2:$M$6097,9,0),"")</f>
        <v/>
      </c>
      <c r="K4131" s="68" t="str">
        <f>IFERROR(VLOOKUP($B4131,APガラス性能一覧!$A$2:$M$6097,10,0),"")</f>
        <v/>
      </c>
      <c r="L4131" s="68" t="str">
        <f>IFERROR(VLOOKUP($B4131,APガラス性能一覧!$A$2:$M$6097,11,0),"")</f>
        <v/>
      </c>
      <c r="M4131" s="68" t="str">
        <f>IFERROR(VLOOKUP($B4131,APガラス性能一覧!$A$2:$M$6097,12,0),"")</f>
        <v/>
      </c>
      <c r="N4131" s="68" t="str">
        <f>IFERROR(VLOOKUP($B4131,APガラス性能一覧!$A$2:$M$6097,13,0),"")</f>
        <v/>
      </c>
    </row>
    <row r="4132" spans="2:14" x14ac:dyDescent="0.4">
      <c r="B4132" s="68" t="str">
        <f>IF($D$2="","",IF($E$2=0.65,IFERROR(IF(INDEX(APガラス性能一覧!A:A,MATCH(ROW(B4126),APガラス性能一覧!$O:$O,0))="","",INDEX(APガラス性能一覧!A:A,MATCH(ROW(B4126),APガラス性能一覧!$O:$O,0))),""),IFERROR(IF(INDEX(APガラス性能一覧!A:A,MATCH(ROW(B4126),APガラス性能一覧!$N:$N,0))="","",INDEX(APガラス性能一覧!A:A,MATCH(ROW(B4126),APガラス性能一覧!$N:$N,0))),"")))</f>
        <v/>
      </c>
      <c r="C4132" s="68" t="str">
        <f>IFERROR(VLOOKUP($B4132,APガラス性能一覧!$A$2:$M$6097,2,0),"")</f>
        <v/>
      </c>
      <c r="D4132" s="68" t="str">
        <f>IFERROR(VLOOKUP($B4132,APガラス性能一覧!$A$2:$M$6097,3,0),"")</f>
        <v/>
      </c>
      <c r="E4132" s="68" t="str">
        <f>IFERROR(VLOOKUP($B4132,APガラス性能一覧!$A$2:$M$6097,4,0),"")</f>
        <v/>
      </c>
      <c r="F4132" s="68" t="str">
        <f>IFERROR(VLOOKUP($B4132,APガラス性能一覧!$A$2:$M$6097,5,0),"")</f>
        <v/>
      </c>
      <c r="G4132" s="68" t="str">
        <f>IFERROR(VLOOKUP($B4132,APガラス性能一覧!$A$2:$M$6097,6,0),"")</f>
        <v/>
      </c>
      <c r="H4132" s="68" t="str">
        <f>IFERROR(VLOOKUP($B4132,APガラス性能一覧!$A$2:$M$6097,7,0),"")</f>
        <v/>
      </c>
      <c r="I4132" s="68" t="str">
        <f>IFERROR(VLOOKUP($B4132,APガラス性能一覧!$A$2:$M$6097,8,0),"")</f>
        <v/>
      </c>
      <c r="J4132" s="68" t="str">
        <f>IFERROR(VLOOKUP($B4132,APガラス性能一覧!$A$2:$M$6097,9,0),"")</f>
        <v/>
      </c>
      <c r="K4132" s="68" t="str">
        <f>IFERROR(VLOOKUP($B4132,APガラス性能一覧!$A$2:$M$6097,10,0),"")</f>
        <v/>
      </c>
      <c r="L4132" s="68" t="str">
        <f>IFERROR(VLOOKUP($B4132,APガラス性能一覧!$A$2:$M$6097,11,0),"")</f>
        <v/>
      </c>
      <c r="M4132" s="68" t="str">
        <f>IFERROR(VLOOKUP($B4132,APガラス性能一覧!$A$2:$M$6097,12,0),"")</f>
        <v/>
      </c>
      <c r="N4132" s="68" t="str">
        <f>IFERROR(VLOOKUP($B4132,APガラス性能一覧!$A$2:$M$6097,13,0),"")</f>
        <v/>
      </c>
    </row>
    <row r="4133" spans="2:14" x14ac:dyDescent="0.4">
      <c r="B4133" s="68" t="str">
        <f>IF($D$2="","",IF($E$2=0.65,IFERROR(IF(INDEX(APガラス性能一覧!A:A,MATCH(ROW(B4127),APガラス性能一覧!$O:$O,0))="","",INDEX(APガラス性能一覧!A:A,MATCH(ROW(B4127),APガラス性能一覧!$O:$O,0))),""),IFERROR(IF(INDEX(APガラス性能一覧!A:A,MATCH(ROW(B4127),APガラス性能一覧!$N:$N,0))="","",INDEX(APガラス性能一覧!A:A,MATCH(ROW(B4127),APガラス性能一覧!$N:$N,0))),"")))</f>
        <v/>
      </c>
      <c r="C4133" s="68" t="str">
        <f>IFERROR(VLOOKUP($B4133,APガラス性能一覧!$A$2:$M$6097,2,0),"")</f>
        <v/>
      </c>
      <c r="D4133" s="68" t="str">
        <f>IFERROR(VLOOKUP($B4133,APガラス性能一覧!$A$2:$M$6097,3,0),"")</f>
        <v/>
      </c>
      <c r="E4133" s="68" t="str">
        <f>IFERROR(VLOOKUP($B4133,APガラス性能一覧!$A$2:$M$6097,4,0),"")</f>
        <v/>
      </c>
      <c r="F4133" s="68" t="str">
        <f>IFERROR(VLOOKUP($B4133,APガラス性能一覧!$A$2:$M$6097,5,0),"")</f>
        <v/>
      </c>
      <c r="G4133" s="68" t="str">
        <f>IFERROR(VLOOKUP($B4133,APガラス性能一覧!$A$2:$M$6097,6,0),"")</f>
        <v/>
      </c>
      <c r="H4133" s="68" t="str">
        <f>IFERROR(VLOOKUP($B4133,APガラス性能一覧!$A$2:$M$6097,7,0),"")</f>
        <v/>
      </c>
      <c r="I4133" s="68" t="str">
        <f>IFERROR(VLOOKUP($B4133,APガラス性能一覧!$A$2:$M$6097,8,0),"")</f>
        <v/>
      </c>
      <c r="J4133" s="68" t="str">
        <f>IFERROR(VLOOKUP($B4133,APガラス性能一覧!$A$2:$M$6097,9,0),"")</f>
        <v/>
      </c>
      <c r="K4133" s="68" t="str">
        <f>IFERROR(VLOOKUP($B4133,APガラス性能一覧!$A$2:$M$6097,10,0),"")</f>
        <v/>
      </c>
      <c r="L4133" s="68" t="str">
        <f>IFERROR(VLOOKUP($B4133,APガラス性能一覧!$A$2:$M$6097,11,0),"")</f>
        <v/>
      </c>
      <c r="M4133" s="68" t="str">
        <f>IFERROR(VLOOKUP($B4133,APガラス性能一覧!$A$2:$M$6097,12,0),"")</f>
        <v/>
      </c>
      <c r="N4133" s="68" t="str">
        <f>IFERROR(VLOOKUP($B4133,APガラス性能一覧!$A$2:$M$6097,13,0),"")</f>
        <v/>
      </c>
    </row>
    <row r="4134" spans="2:14" x14ac:dyDescent="0.4">
      <c r="B4134" s="68" t="str">
        <f>IF($D$2="","",IF($E$2=0.65,IFERROR(IF(INDEX(APガラス性能一覧!A:A,MATCH(ROW(B4128),APガラス性能一覧!$O:$O,0))="","",INDEX(APガラス性能一覧!A:A,MATCH(ROW(B4128),APガラス性能一覧!$O:$O,0))),""),IFERROR(IF(INDEX(APガラス性能一覧!A:A,MATCH(ROW(B4128),APガラス性能一覧!$N:$N,0))="","",INDEX(APガラス性能一覧!A:A,MATCH(ROW(B4128),APガラス性能一覧!$N:$N,0))),"")))</f>
        <v/>
      </c>
      <c r="C4134" s="68" t="str">
        <f>IFERROR(VLOOKUP($B4134,APガラス性能一覧!$A$2:$M$6097,2,0),"")</f>
        <v/>
      </c>
      <c r="D4134" s="68" t="str">
        <f>IFERROR(VLOOKUP($B4134,APガラス性能一覧!$A$2:$M$6097,3,0),"")</f>
        <v/>
      </c>
      <c r="E4134" s="68" t="str">
        <f>IFERROR(VLOOKUP($B4134,APガラス性能一覧!$A$2:$M$6097,4,0),"")</f>
        <v/>
      </c>
      <c r="F4134" s="68" t="str">
        <f>IFERROR(VLOOKUP($B4134,APガラス性能一覧!$A$2:$M$6097,5,0),"")</f>
        <v/>
      </c>
      <c r="G4134" s="68" t="str">
        <f>IFERROR(VLOOKUP($B4134,APガラス性能一覧!$A$2:$M$6097,6,0),"")</f>
        <v/>
      </c>
      <c r="H4134" s="68" t="str">
        <f>IFERROR(VLOOKUP($B4134,APガラス性能一覧!$A$2:$M$6097,7,0),"")</f>
        <v/>
      </c>
      <c r="I4134" s="68" t="str">
        <f>IFERROR(VLOOKUP($B4134,APガラス性能一覧!$A$2:$M$6097,8,0),"")</f>
        <v/>
      </c>
      <c r="J4134" s="68" t="str">
        <f>IFERROR(VLOOKUP($B4134,APガラス性能一覧!$A$2:$M$6097,9,0),"")</f>
        <v/>
      </c>
      <c r="K4134" s="68" t="str">
        <f>IFERROR(VLOOKUP($B4134,APガラス性能一覧!$A$2:$M$6097,10,0),"")</f>
        <v/>
      </c>
      <c r="L4134" s="68" t="str">
        <f>IFERROR(VLOOKUP($B4134,APガラス性能一覧!$A$2:$M$6097,11,0),"")</f>
        <v/>
      </c>
      <c r="M4134" s="68" t="str">
        <f>IFERROR(VLOOKUP($B4134,APガラス性能一覧!$A$2:$M$6097,12,0),"")</f>
        <v/>
      </c>
      <c r="N4134" s="68" t="str">
        <f>IFERROR(VLOOKUP($B4134,APガラス性能一覧!$A$2:$M$6097,13,0),"")</f>
        <v/>
      </c>
    </row>
    <row r="4135" spans="2:14" x14ac:dyDescent="0.4">
      <c r="B4135" s="68" t="str">
        <f>IF($D$2="","",IF($E$2=0.65,IFERROR(IF(INDEX(APガラス性能一覧!A:A,MATCH(ROW(B4129),APガラス性能一覧!$O:$O,0))="","",INDEX(APガラス性能一覧!A:A,MATCH(ROW(B4129),APガラス性能一覧!$O:$O,0))),""),IFERROR(IF(INDEX(APガラス性能一覧!A:A,MATCH(ROW(B4129),APガラス性能一覧!$N:$N,0))="","",INDEX(APガラス性能一覧!A:A,MATCH(ROW(B4129),APガラス性能一覧!$N:$N,0))),"")))</f>
        <v/>
      </c>
      <c r="C4135" s="68" t="str">
        <f>IFERROR(VLOOKUP($B4135,APガラス性能一覧!$A$2:$M$6097,2,0),"")</f>
        <v/>
      </c>
      <c r="D4135" s="68" t="str">
        <f>IFERROR(VLOOKUP($B4135,APガラス性能一覧!$A$2:$M$6097,3,0),"")</f>
        <v/>
      </c>
      <c r="E4135" s="68" t="str">
        <f>IFERROR(VLOOKUP($B4135,APガラス性能一覧!$A$2:$M$6097,4,0),"")</f>
        <v/>
      </c>
      <c r="F4135" s="68" t="str">
        <f>IFERROR(VLOOKUP($B4135,APガラス性能一覧!$A$2:$M$6097,5,0),"")</f>
        <v/>
      </c>
      <c r="G4135" s="68" t="str">
        <f>IFERROR(VLOOKUP($B4135,APガラス性能一覧!$A$2:$M$6097,6,0),"")</f>
        <v/>
      </c>
      <c r="H4135" s="68" t="str">
        <f>IFERROR(VLOOKUP($B4135,APガラス性能一覧!$A$2:$M$6097,7,0),"")</f>
        <v/>
      </c>
      <c r="I4135" s="68" t="str">
        <f>IFERROR(VLOOKUP($B4135,APガラス性能一覧!$A$2:$M$6097,8,0),"")</f>
        <v/>
      </c>
      <c r="J4135" s="68" t="str">
        <f>IFERROR(VLOOKUP($B4135,APガラス性能一覧!$A$2:$M$6097,9,0),"")</f>
        <v/>
      </c>
      <c r="K4135" s="68" t="str">
        <f>IFERROR(VLOOKUP($B4135,APガラス性能一覧!$A$2:$M$6097,10,0),"")</f>
        <v/>
      </c>
      <c r="L4135" s="68" t="str">
        <f>IFERROR(VLOOKUP($B4135,APガラス性能一覧!$A$2:$M$6097,11,0),"")</f>
        <v/>
      </c>
      <c r="M4135" s="68" t="str">
        <f>IFERROR(VLOOKUP($B4135,APガラス性能一覧!$A$2:$M$6097,12,0),"")</f>
        <v/>
      </c>
      <c r="N4135" s="68" t="str">
        <f>IFERROR(VLOOKUP($B4135,APガラス性能一覧!$A$2:$M$6097,13,0),"")</f>
        <v/>
      </c>
    </row>
    <row r="4136" spans="2:14" x14ac:dyDescent="0.4">
      <c r="B4136" s="68" t="str">
        <f>IF($D$2="","",IF($E$2=0.65,IFERROR(IF(INDEX(APガラス性能一覧!A:A,MATCH(ROW(B4130),APガラス性能一覧!$O:$O,0))="","",INDEX(APガラス性能一覧!A:A,MATCH(ROW(B4130),APガラス性能一覧!$O:$O,0))),""),IFERROR(IF(INDEX(APガラス性能一覧!A:A,MATCH(ROW(B4130),APガラス性能一覧!$N:$N,0))="","",INDEX(APガラス性能一覧!A:A,MATCH(ROW(B4130),APガラス性能一覧!$N:$N,0))),"")))</f>
        <v/>
      </c>
      <c r="C4136" s="68" t="str">
        <f>IFERROR(VLOOKUP($B4136,APガラス性能一覧!$A$2:$M$6097,2,0),"")</f>
        <v/>
      </c>
      <c r="D4136" s="68" t="str">
        <f>IFERROR(VLOOKUP($B4136,APガラス性能一覧!$A$2:$M$6097,3,0),"")</f>
        <v/>
      </c>
      <c r="E4136" s="68" t="str">
        <f>IFERROR(VLOOKUP($B4136,APガラス性能一覧!$A$2:$M$6097,4,0),"")</f>
        <v/>
      </c>
      <c r="F4136" s="68" t="str">
        <f>IFERROR(VLOOKUP($B4136,APガラス性能一覧!$A$2:$M$6097,5,0),"")</f>
        <v/>
      </c>
      <c r="G4136" s="68" t="str">
        <f>IFERROR(VLOOKUP($B4136,APガラス性能一覧!$A$2:$M$6097,6,0),"")</f>
        <v/>
      </c>
      <c r="H4136" s="68" t="str">
        <f>IFERROR(VLOOKUP($B4136,APガラス性能一覧!$A$2:$M$6097,7,0),"")</f>
        <v/>
      </c>
      <c r="I4136" s="68" t="str">
        <f>IFERROR(VLOOKUP($B4136,APガラス性能一覧!$A$2:$M$6097,8,0),"")</f>
        <v/>
      </c>
      <c r="J4136" s="68" t="str">
        <f>IFERROR(VLOOKUP($B4136,APガラス性能一覧!$A$2:$M$6097,9,0),"")</f>
        <v/>
      </c>
      <c r="K4136" s="68" t="str">
        <f>IFERROR(VLOOKUP($B4136,APガラス性能一覧!$A$2:$M$6097,10,0),"")</f>
        <v/>
      </c>
      <c r="L4136" s="68" t="str">
        <f>IFERROR(VLOOKUP($B4136,APガラス性能一覧!$A$2:$M$6097,11,0),"")</f>
        <v/>
      </c>
      <c r="M4136" s="68" t="str">
        <f>IFERROR(VLOOKUP($B4136,APガラス性能一覧!$A$2:$M$6097,12,0),"")</f>
        <v/>
      </c>
      <c r="N4136" s="68" t="str">
        <f>IFERROR(VLOOKUP($B4136,APガラス性能一覧!$A$2:$M$6097,13,0),"")</f>
        <v/>
      </c>
    </row>
    <row r="4137" spans="2:14" x14ac:dyDescent="0.4">
      <c r="B4137" s="68" t="str">
        <f>IF($D$2="","",IF($E$2=0.65,IFERROR(IF(INDEX(APガラス性能一覧!A:A,MATCH(ROW(B4131),APガラス性能一覧!$O:$O,0))="","",INDEX(APガラス性能一覧!A:A,MATCH(ROW(B4131),APガラス性能一覧!$O:$O,0))),""),IFERROR(IF(INDEX(APガラス性能一覧!A:A,MATCH(ROW(B4131),APガラス性能一覧!$N:$N,0))="","",INDEX(APガラス性能一覧!A:A,MATCH(ROW(B4131),APガラス性能一覧!$N:$N,0))),"")))</f>
        <v/>
      </c>
      <c r="C4137" s="68" t="str">
        <f>IFERROR(VLOOKUP($B4137,APガラス性能一覧!$A$2:$M$6097,2,0),"")</f>
        <v/>
      </c>
      <c r="D4137" s="68" t="str">
        <f>IFERROR(VLOOKUP($B4137,APガラス性能一覧!$A$2:$M$6097,3,0),"")</f>
        <v/>
      </c>
      <c r="E4137" s="68" t="str">
        <f>IFERROR(VLOOKUP($B4137,APガラス性能一覧!$A$2:$M$6097,4,0),"")</f>
        <v/>
      </c>
      <c r="F4137" s="68" t="str">
        <f>IFERROR(VLOOKUP($B4137,APガラス性能一覧!$A$2:$M$6097,5,0),"")</f>
        <v/>
      </c>
      <c r="G4137" s="68" t="str">
        <f>IFERROR(VLOOKUP($B4137,APガラス性能一覧!$A$2:$M$6097,6,0),"")</f>
        <v/>
      </c>
      <c r="H4137" s="68" t="str">
        <f>IFERROR(VLOOKUP($B4137,APガラス性能一覧!$A$2:$M$6097,7,0),"")</f>
        <v/>
      </c>
      <c r="I4137" s="68" t="str">
        <f>IFERROR(VLOOKUP($B4137,APガラス性能一覧!$A$2:$M$6097,8,0),"")</f>
        <v/>
      </c>
      <c r="J4137" s="68" t="str">
        <f>IFERROR(VLOOKUP($B4137,APガラス性能一覧!$A$2:$M$6097,9,0),"")</f>
        <v/>
      </c>
      <c r="K4137" s="68" t="str">
        <f>IFERROR(VLOOKUP($B4137,APガラス性能一覧!$A$2:$M$6097,10,0),"")</f>
        <v/>
      </c>
      <c r="L4137" s="68" t="str">
        <f>IFERROR(VLOOKUP($B4137,APガラス性能一覧!$A$2:$M$6097,11,0),"")</f>
        <v/>
      </c>
      <c r="M4137" s="68" t="str">
        <f>IFERROR(VLOOKUP($B4137,APガラス性能一覧!$A$2:$M$6097,12,0),"")</f>
        <v/>
      </c>
      <c r="N4137" s="68" t="str">
        <f>IFERROR(VLOOKUP($B4137,APガラス性能一覧!$A$2:$M$6097,13,0),"")</f>
        <v/>
      </c>
    </row>
    <row r="4138" spans="2:14" x14ac:dyDescent="0.4">
      <c r="B4138" s="68" t="str">
        <f>IF($D$2="","",IF($E$2=0.65,IFERROR(IF(INDEX(APガラス性能一覧!A:A,MATCH(ROW(B4132),APガラス性能一覧!$O:$O,0))="","",INDEX(APガラス性能一覧!A:A,MATCH(ROW(B4132),APガラス性能一覧!$O:$O,0))),""),IFERROR(IF(INDEX(APガラス性能一覧!A:A,MATCH(ROW(B4132),APガラス性能一覧!$N:$N,0))="","",INDEX(APガラス性能一覧!A:A,MATCH(ROW(B4132),APガラス性能一覧!$N:$N,0))),"")))</f>
        <v/>
      </c>
      <c r="C4138" s="68" t="str">
        <f>IFERROR(VLOOKUP($B4138,APガラス性能一覧!$A$2:$M$6097,2,0),"")</f>
        <v/>
      </c>
      <c r="D4138" s="68" t="str">
        <f>IFERROR(VLOOKUP($B4138,APガラス性能一覧!$A$2:$M$6097,3,0),"")</f>
        <v/>
      </c>
      <c r="E4138" s="68" t="str">
        <f>IFERROR(VLOOKUP($B4138,APガラス性能一覧!$A$2:$M$6097,4,0),"")</f>
        <v/>
      </c>
      <c r="F4138" s="68" t="str">
        <f>IFERROR(VLOOKUP($B4138,APガラス性能一覧!$A$2:$M$6097,5,0),"")</f>
        <v/>
      </c>
      <c r="G4138" s="68" t="str">
        <f>IFERROR(VLOOKUP($B4138,APガラス性能一覧!$A$2:$M$6097,6,0),"")</f>
        <v/>
      </c>
      <c r="H4138" s="68" t="str">
        <f>IFERROR(VLOOKUP($B4138,APガラス性能一覧!$A$2:$M$6097,7,0),"")</f>
        <v/>
      </c>
      <c r="I4138" s="68" t="str">
        <f>IFERROR(VLOOKUP($B4138,APガラス性能一覧!$A$2:$M$6097,8,0),"")</f>
        <v/>
      </c>
      <c r="J4138" s="68" t="str">
        <f>IFERROR(VLOOKUP($B4138,APガラス性能一覧!$A$2:$M$6097,9,0),"")</f>
        <v/>
      </c>
      <c r="K4138" s="68" t="str">
        <f>IFERROR(VLOOKUP($B4138,APガラス性能一覧!$A$2:$M$6097,10,0),"")</f>
        <v/>
      </c>
      <c r="L4138" s="68" t="str">
        <f>IFERROR(VLOOKUP($B4138,APガラス性能一覧!$A$2:$M$6097,11,0),"")</f>
        <v/>
      </c>
      <c r="M4138" s="68" t="str">
        <f>IFERROR(VLOOKUP($B4138,APガラス性能一覧!$A$2:$M$6097,12,0),"")</f>
        <v/>
      </c>
      <c r="N4138" s="68" t="str">
        <f>IFERROR(VLOOKUP($B4138,APガラス性能一覧!$A$2:$M$6097,13,0),"")</f>
        <v/>
      </c>
    </row>
    <row r="4139" spans="2:14" x14ac:dyDescent="0.4">
      <c r="B4139" s="68" t="str">
        <f>IF($D$2="","",IF($E$2=0.65,IFERROR(IF(INDEX(APガラス性能一覧!A:A,MATCH(ROW(B4133),APガラス性能一覧!$O:$O,0))="","",INDEX(APガラス性能一覧!A:A,MATCH(ROW(B4133),APガラス性能一覧!$O:$O,0))),""),IFERROR(IF(INDEX(APガラス性能一覧!A:A,MATCH(ROW(B4133),APガラス性能一覧!$N:$N,0))="","",INDEX(APガラス性能一覧!A:A,MATCH(ROW(B4133),APガラス性能一覧!$N:$N,0))),"")))</f>
        <v/>
      </c>
      <c r="C4139" s="68" t="str">
        <f>IFERROR(VLOOKUP($B4139,APガラス性能一覧!$A$2:$M$6097,2,0),"")</f>
        <v/>
      </c>
      <c r="D4139" s="68" t="str">
        <f>IFERROR(VLOOKUP($B4139,APガラス性能一覧!$A$2:$M$6097,3,0),"")</f>
        <v/>
      </c>
      <c r="E4139" s="68" t="str">
        <f>IFERROR(VLOOKUP($B4139,APガラス性能一覧!$A$2:$M$6097,4,0),"")</f>
        <v/>
      </c>
      <c r="F4139" s="68" t="str">
        <f>IFERROR(VLOOKUP($B4139,APガラス性能一覧!$A$2:$M$6097,5,0),"")</f>
        <v/>
      </c>
      <c r="G4139" s="68" t="str">
        <f>IFERROR(VLOOKUP($B4139,APガラス性能一覧!$A$2:$M$6097,6,0),"")</f>
        <v/>
      </c>
      <c r="H4139" s="68" t="str">
        <f>IFERROR(VLOOKUP($B4139,APガラス性能一覧!$A$2:$M$6097,7,0),"")</f>
        <v/>
      </c>
      <c r="I4139" s="68" t="str">
        <f>IFERROR(VLOOKUP($B4139,APガラス性能一覧!$A$2:$M$6097,8,0),"")</f>
        <v/>
      </c>
      <c r="J4139" s="68" t="str">
        <f>IFERROR(VLOOKUP($B4139,APガラス性能一覧!$A$2:$M$6097,9,0),"")</f>
        <v/>
      </c>
      <c r="K4139" s="68" t="str">
        <f>IFERROR(VLOOKUP($B4139,APガラス性能一覧!$A$2:$M$6097,10,0),"")</f>
        <v/>
      </c>
      <c r="L4139" s="68" t="str">
        <f>IFERROR(VLOOKUP($B4139,APガラス性能一覧!$A$2:$M$6097,11,0),"")</f>
        <v/>
      </c>
      <c r="M4139" s="68" t="str">
        <f>IFERROR(VLOOKUP($B4139,APガラス性能一覧!$A$2:$M$6097,12,0),"")</f>
        <v/>
      </c>
      <c r="N4139" s="68" t="str">
        <f>IFERROR(VLOOKUP($B4139,APガラス性能一覧!$A$2:$M$6097,13,0),"")</f>
        <v/>
      </c>
    </row>
    <row r="4140" spans="2:14" x14ac:dyDescent="0.4">
      <c r="B4140" s="68" t="str">
        <f>IF($D$2="","",IF($E$2=0.65,IFERROR(IF(INDEX(APガラス性能一覧!A:A,MATCH(ROW(B4134),APガラス性能一覧!$O:$O,0))="","",INDEX(APガラス性能一覧!A:A,MATCH(ROW(B4134),APガラス性能一覧!$O:$O,0))),""),IFERROR(IF(INDEX(APガラス性能一覧!A:A,MATCH(ROW(B4134),APガラス性能一覧!$N:$N,0))="","",INDEX(APガラス性能一覧!A:A,MATCH(ROW(B4134),APガラス性能一覧!$N:$N,0))),"")))</f>
        <v/>
      </c>
      <c r="C4140" s="68" t="str">
        <f>IFERROR(VLOOKUP($B4140,APガラス性能一覧!$A$2:$M$6097,2,0),"")</f>
        <v/>
      </c>
      <c r="D4140" s="68" t="str">
        <f>IFERROR(VLOOKUP($B4140,APガラス性能一覧!$A$2:$M$6097,3,0),"")</f>
        <v/>
      </c>
      <c r="E4140" s="68" t="str">
        <f>IFERROR(VLOOKUP($B4140,APガラス性能一覧!$A$2:$M$6097,4,0),"")</f>
        <v/>
      </c>
      <c r="F4140" s="68" t="str">
        <f>IFERROR(VLOOKUP($B4140,APガラス性能一覧!$A$2:$M$6097,5,0),"")</f>
        <v/>
      </c>
      <c r="G4140" s="68" t="str">
        <f>IFERROR(VLOOKUP($B4140,APガラス性能一覧!$A$2:$M$6097,6,0),"")</f>
        <v/>
      </c>
      <c r="H4140" s="68" t="str">
        <f>IFERROR(VLOOKUP($B4140,APガラス性能一覧!$A$2:$M$6097,7,0),"")</f>
        <v/>
      </c>
      <c r="I4140" s="68" t="str">
        <f>IFERROR(VLOOKUP($B4140,APガラス性能一覧!$A$2:$M$6097,8,0),"")</f>
        <v/>
      </c>
      <c r="J4140" s="68" t="str">
        <f>IFERROR(VLOOKUP($B4140,APガラス性能一覧!$A$2:$M$6097,9,0),"")</f>
        <v/>
      </c>
      <c r="K4140" s="68" t="str">
        <f>IFERROR(VLOOKUP($B4140,APガラス性能一覧!$A$2:$M$6097,10,0),"")</f>
        <v/>
      </c>
      <c r="L4140" s="68" t="str">
        <f>IFERROR(VLOOKUP($B4140,APガラス性能一覧!$A$2:$M$6097,11,0),"")</f>
        <v/>
      </c>
      <c r="M4140" s="68" t="str">
        <f>IFERROR(VLOOKUP($B4140,APガラス性能一覧!$A$2:$M$6097,12,0),"")</f>
        <v/>
      </c>
      <c r="N4140" s="68" t="str">
        <f>IFERROR(VLOOKUP($B4140,APガラス性能一覧!$A$2:$M$6097,13,0),"")</f>
        <v/>
      </c>
    </row>
    <row r="4141" spans="2:14" x14ac:dyDescent="0.4">
      <c r="B4141" s="68" t="str">
        <f>IF($D$2="","",IF($E$2=0.65,IFERROR(IF(INDEX(APガラス性能一覧!A:A,MATCH(ROW(B4135),APガラス性能一覧!$O:$O,0))="","",INDEX(APガラス性能一覧!A:A,MATCH(ROW(B4135),APガラス性能一覧!$O:$O,0))),""),IFERROR(IF(INDEX(APガラス性能一覧!A:A,MATCH(ROW(B4135),APガラス性能一覧!$N:$N,0))="","",INDEX(APガラス性能一覧!A:A,MATCH(ROW(B4135),APガラス性能一覧!$N:$N,0))),"")))</f>
        <v/>
      </c>
      <c r="C4141" s="68" t="str">
        <f>IFERROR(VLOOKUP($B4141,APガラス性能一覧!$A$2:$M$6097,2,0),"")</f>
        <v/>
      </c>
      <c r="D4141" s="68" t="str">
        <f>IFERROR(VLOOKUP($B4141,APガラス性能一覧!$A$2:$M$6097,3,0),"")</f>
        <v/>
      </c>
      <c r="E4141" s="68" t="str">
        <f>IFERROR(VLOOKUP($B4141,APガラス性能一覧!$A$2:$M$6097,4,0),"")</f>
        <v/>
      </c>
      <c r="F4141" s="68" t="str">
        <f>IFERROR(VLOOKUP($B4141,APガラス性能一覧!$A$2:$M$6097,5,0),"")</f>
        <v/>
      </c>
      <c r="G4141" s="68" t="str">
        <f>IFERROR(VLOOKUP($B4141,APガラス性能一覧!$A$2:$M$6097,6,0),"")</f>
        <v/>
      </c>
      <c r="H4141" s="68" t="str">
        <f>IFERROR(VLOOKUP($B4141,APガラス性能一覧!$A$2:$M$6097,7,0),"")</f>
        <v/>
      </c>
      <c r="I4141" s="68" t="str">
        <f>IFERROR(VLOOKUP($B4141,APガラス性能一覧!$A$2:$M$6097,8,0),"")</f>
        <v/>
      </c>
      <c r="J4141" s="68" t="str">
        <f>IFERROR(VLOOKUP($B4141,APガラス性能一覧!$A$2:$M$6097,9,0),"")</f>
        <v/>
      </c>
      <c r="K4141" s="68" t="str">
        <f>IFERROR(VLOOKUP($B4141,APガラス性能一覧!$A$2:$M$6097,10,0),"")</f>
        <v/>
      </c>
      <c r="L4141" s="68" t="str">
        <f>IFERROR(VLOOKUP($B4141,APガラス性能一覧!$A$2:$M$6097,11,0),"")</f>
        <v/>
      </c>
      <c r="M4141" s="68" t="str">
        <f>IFERROR(VLOOKUP($B4141,APガラス性能一覧!$A$2:$M$6097,12,0),"")</f>
        <v/>
      </c>
      <c r="N4141" s="68" t="str">
        <f>IFERROR(VLOOKUP($B4141,APガラス性能一覧!$A$2:$M$6097,13,0),"")</f>
        <v/>
      </c>
    </row>
    <row r="4142" spans="2:14" x14ac:dyDescent="0.4">
      <c r="B4142" s="68" t="str">
        <f>IF($D$2="","",IF($E$2=0.65,IFERROR(IF(INDEX(APガラス性能一覧!A:A,MATCH(ROW(B4136),APガラス性能一覧!$O:$O,0))="","",INDEX(APガラス性能一覧!A:A,MATCH(ROW(B4136),APガラス性能一覧!$O:$O,0))),""),IFERROR(IF(INDEX(APガラス性能一覧!A:A,MATCH(ROW(B4136),APガラス性能一覧!$N:$N,0))="","",INDEX(APガラス性能一覧!A:A,MATCH(ROW(B4136),APガラス性能一覧!$N:$N,0))),"")))</f>
        <v/>
      </c>
      <c r="C4142" s="68" t="str">
        <f>IFERROR(VLOOKUP($B4142,APガラス性能一覧!$A$2:$M$6097,2,0),"")</f>
        <v/>
      </c>
      <c r="D4142" s="68" t="str">
        <f>IFERROR(VLOOKUP($B4142,APガラス性能一覧!$A$2:$M$6097,3,0),"")</f>
        <v/>
      </c>
      <c r="E4142" s="68" t="str">
        <f>IFERROR(VLOOKUP($B4142,APガラス性能一覧!$A$2:$M$6097,4,0),"")</f>
        <v/>
      </c>
      <c r="F4142" s="68" t="str">
        <f>IFERROR(VLOOKUP($B4142,APガラス性能一覧!$A$2:$M$6097,5,0),"")</f>
        <v/>
      </c>
      <c r="G4142" s="68" t="str">
        <f>IFERROR(VLOOKUP($B4142,APガラス性能一覧!$A$2:$M$6097,6,0),"")</f>
        <v/>
      </c>
      <c r="H4142" s="68" t="str">
        <f>IFERROR(VLOOKUP($B4142,APガラス性能一覧!$A$2:$M$6097,7,0),"")</f>
        <v/>
      </c>
      <c r="I4142" s="68" t="str">
        <f>IFERROR(VLOOKUP($B4142,APガラス性能一覧!$A$2:$M$6097,8,0),"")</f>
        <v/>
      </c>
      <c r="J4142" s="68" t="str">
        <f>IFERROR(VLOOKUP($B4142,APガラス性能一覧!$A$2:$M$6097,9,0),"")</f>
        <v/>
      </c>
      <c r="K4142" s="68" t="str">
        <f>IFERROR(VLOOKUP($B4142,APガラス性能一覧!$A$2:$M$6097,10,0),"")</f>
        <v/>
      </c>
      <c r="L4142" s="68" t="str">
        <f>IFERROR(VLOOKUP($B4142,APガラス性能一覧!$A$2:$M$6097,11,0),"")</f>
        <v/>
      </c>
      <c r="M4142" s="68" t="str">
        <f>IFERROR(VLOOKUP($B4142,APガラス性能一覧!$A$2:$M$6097,12,0),"")</f>
        <v/>
      </c>
      <c r="N4142" s="68" t="str">
        <f>IFERROR(VLOOKUP($B4142,APガラス性能一覧!$A$2:$M$6097,13,0),"")</f>
        <v/>
      </c>
    </row>
    <row r="4143" spans="2:14" x14ac:dyDescent="0.4">
      <c r="B4143" s="68" t="str">
        <f>IF($D$2="","",IF($E$2=0.65,IFERROR(IF(INDEX(APガラス性能一覧!A:A,MATCH(ROW(B4137),APガラス性能一覧!$O:$O,0))="","",INDEX(APガラス性能一覧!A:A,MATCH(ROW(B4137),APガラス性能一覧!$O:$O,0))),""),IFERROR(IF(INDEX(APガラス性能一覧!A:A,MATCH(ROW(B4137),APガラス性能一覧!$N:$N,0))="","",INDEX(APガラス性能一覧!A:A,MATCH(ROW(B4137),APガラス性能一覧!$N:$N,0))),"")))</f>
        <v/>
      </c>
      <c r="C4143" s="68" t="str">
        <f>IFERROR(VLOOKUP($B4143,APガラス性能一覧!$A$2:$M$6097,2,0),"")</f>
        <v/>
      </c>
      <c r="D4143" s="68" t="str">
        <f>IFERROR(VLOOKUP($B4143,APガラス性能一覧!$A$2:$M$6097,3,0),"")</f>
        <v/>
      </c>
      <c r="E4143" s="68" t="str">
        <f>IFERROR(VLOOKUP($B4143,APガラス性能一覧!$A$2:$M$6097,4,0),"")</f>
        <v/>
      </c>
      <c r="F4143" s="68" t="str">
        <f>IFERROR(VLOOKUP($B4143,APガラス性能一覧!$A$2:$M$6097,5,0),"")</f>
        <v/>
      </c>
      <c r="G4143" s="68" t="str">
        <f>IFERROR(VLOOKUP($B4143,APガラス性能一覧!$A$2:$M$6097,6,0),"")</f>
        <v/>
      </c>
      <c r="H4143" s="68" t="str">
        <f>IFERROR(VLOOKUP($B4143,APガラス性能一覧!$A$2:$M$6097,7,0),"")</f>
        <v/>
      </c>
      <c r="I4143" s="68" t="str">
        <f>IFERROR(VLOOKUP($B4143,APガラス性能一覧!$A$2:$M$6097,8,0),"")</f>
        <v/>
      </c>
      <c r="J4143" s="68" t="str">
        <f>IFERROR(VLOOKUP($B4143,APガラス性能一覧!$A$2:$M$6097,9,0),"")</f>
        <v/>
      </c>
      <c r="K4143" s="68" t="str">
        <f>IFERROR(VLOOKUP($B4143,APガラス性能一覧!$A$2:$M$6097,10,0),"")</f>
        <v/>
      </c>
      <c r="L4143" s="68" t="str">
        <f>IFERROR(VLOOKUP($B4143,APガラス性能一覧!$A$2:$M$6097,11,0),"")</f>
        <v/>
      </c>
      <c r="M4143" s="68" t="str">
        <f>IFERROR(VLOOKUP($B4143,APガラス性能一覧!$A$2:$M$6097,12,0),"")</f>
        <v/>
      </c>
      <c r="N4143" s="68" t="str">
        <f>IFERROR(VLOOKUP($B4143,APガラス性能一覧!$A$2:$M$6097,13,0),"")</f>
        <v/>
      </c>
    </row>
    <row r="4144" spans="2:14" x14ac:dyDescent="0.4">
      <c r="B4144" s="68" t="str">
        <f>IF($D$2="","",IF($E$2=0.65,IFERROR(IF(INDEX(APガラス性能一覧!A:A,MATCH(ROW(B4138),APガラス性能一覧!$O:$O,0))="","",INDEX(APガラス性能一覧!A:A,MATCH(ROW(B4138),APガラス性能一覧!$O:$O,0))),""),IFERROR(IF(INDEX(APガラス性能一覧!A:A,MATCH(ROW(B4138),APガラス性能一覧!$N:$N,0))="","",INDEX(APガラス性能一覧!A:A,MATCH(ROW(B4138),APガラス性能一覧!$N:$N,0))),"")))</f>
        <v/>
      </c>
      <c r="C4144" s="68" t="str">
        <f>IFERROR(VLOOKUP($B4144,APガラス性能一覧!$A$2:$M$6097,2,0),"")</f>
        <v/>
      </c>
      <c r="D4144" s="68" t="str">
        <f>IFERROR(VLOOKUP($B4144,APガラス性能一覧!$A$2:$M$6097,3,0),"")</f>
        <v/>
      </c>
      <c r="E4144" s="68" t="str">
        <f>IFERROR(VLOOKUP($B4144,APガラス性能一覧!$A$2:$M$6097,4,0),"")</f>
        <v/>
      </c>
      <c r="F4144" s="68" t="str">
        <f>IFERROR(VLOOKUP($B4144,APガラス性能一覧!$A$2:$M$6097,5,0),"")</f>
        <v/>
      </c>
      <c r="G4144" s="68" t="str">
        <f>IFERROR(VLOOKUP($B4144,APガラス性能一覧!$A$2:$M$6097,6,0),"")</f>
        <v/>
      </c>
      <c r="H4144" s="68" t="str">
        <f>IFERROR(VLOOKUP($B4144,APガラス性能一覧!$A$2:$M$6097,7,0),"")</f>
        <v/>
      </c>
      <c r="I4144" s="68" t="str">
        <f>IFERROR(VLOOKUP($B4144,APガラス性能一覧!$A$2:$M$6097,8,0),"")</f>
        <v/>
      </c>
      <c r="J4144" s="68" t="str">
        <f>IFERROR(VLOOKUP($B4144,APガラス性能一覧!$A$2:$M$6097,9,0),"")</f>
        <v/>
      </c>
      <c r="K4144" s="68" t="str">
        <f>IFERROR(VLOOKUP($B4144,APガラス性能一覧!$A$2:$M$6097,10,0),"")</f>
        <v/>
      </c>
      <c r="L4144" s="68" t="str">
        <f>IFERROR(VLOOKUP($B4144,APガラス性能一覧!$A$2:$M$6097,11,0),"")</f>
        <v/>
      </c>
      <c r="M4144" s="68" t="str">
        <f>IFERROR(VLOOKUP($B4144,APガラス性能一覧!$A$2:$M$6097,12,0),"")</f>
        <v/>
      </c>
      <c r="N4144" s="68" t="str">
        <f>IFERROR(VLOOKUP($B4144,APガラス性能一覧!$A$2:$M$6097,13,0),"")</f>
        <v/>
      </c>
    </row>
    <row r="4145" spans="2:14" x14ac:dyDescent="0.4">
      <c r="B4145" s="68" t="str">
        <f>IF($D$2="","",IF($E$2=0.65,IFERROR(IF(INDEX(APガラス性能一覧!A:A,MATCH(ROW(B4139),APガラス性能一覧!$O:$O,0))="","",INDEX(APガラス性能一覧!A:A,MATCH(ROW(B4139),APガラス性能一覧!$O:$O,0))),""),IFERROR(IF(INDEX(APガラス性能一覧!A:A,MATCH(ROW(B4139),APガラス性能一覧!$N:$N,0))="","",INDEX(APガラス性能一覧!A:A,MATCH(ROW(B4139),APガラス性能一覧!$N:$N,0))),"")))</f>
        <v/>
      </c>
      <c r="C4145" s="68" t="str">
        <f>IFERROR(VLOOKUP($B4145,APガラス性能一覧!$A$2:$M$6097,2,0),"")</f>
        <v/>
      </c>
      <c r="D4145" s="68" t="str">
        <f>IFERROR(VLOOKUP($B4145,APガラス性能一覧!$A$2:$M$6097,3,0),"")</f>
        <v/>
      </c>
      <c r="E4145" s="68" t="str">
        <f>IFERROR(VLOOKUP($B4145,APガラス性能一覧!$A$2:$M$6097,4,0),"")</f>
        <v/>
      </c>
      <c r="F4145" s="68" t="str">
        <f>IFERROR(VLOOKUP($B4145,APガラス性能一覧!$A$2:$M$6097,5,0),"")</f>
        <v/>
      </c>
      <c r="G4145" s="68" t="str">
        <f>IFERROR(VLOOKUP($B4145,APガラス性能一覧!$A$2:$M$6097,6,0),"")</f>
        <v/>
      </c>
      <c r="H4145" s="68" t="str">
        <f>IFERROR(VLOOKUP($B4145,APガラス性能一覧!$A$2:$M$6097,7,0),"")</f>
        <v/>
      </c>
      <c r="I4145" s="68" t="str">
        <f>IFERROR(VLOOKUP($B4145,APガラス性能一覧!$A$2:$M$6097,8,0),"")</f>
        <v/>
      </c>
      <c r="J4145" s="68" t="str">
        <f>IFERROR(VLOOKUP($B4145,APガラス性能一覧!$A$2:$M$6097,9,0),"")</f>
        <v/>
      </c>
      <c r="K4145" s="68" t="str">
        <f>IFERROR(VLOOKUP($B4145,APガラス性能一覧!$A$2:$M$6097,10,0),"")</f>
        <v/>
      </c>
      <c r="L4145" s="68" t="str">
        <f>IFERROR(VLOOKUP($B4145,APガラス性能一覧!$A$2:$M$6097,11,0),"")</f>
        <v/>
      </c>
      <c r="M4145" s="68" t="str">
        <f>IFERROR(VLOOKUP($B4145,APガラス性能一覧!$A$2:$M$6097,12,0),"")</f>
        <v/>
      </c>
      <c r="N4145" s="68" t="str">
        <f>IFERROR(VLOOKUP($B4145,APガラス性能一覧!$A$2:$M$6097,13,0),"")</f>
        <v/>
      </c>
    </row>
    <row r="4146" spans="2:14" x14ac:dyDescent="0.4">
      <c r="B4146" s="68" t="str">
        <f>IF($D$2="","",IF($E$2=0.65,IFERROR(IF(INDEX(APガラス性能一覧!A:A,MATCH(ROW(B4140),APガラス性能一覧!$O:$O,0))="","",INDEX(APガラス性能一覧!A:A,MATCH(ROW(B4140),APガラス性能一覧!$O:$O,0))),""),IFERROR(IF(INDEX(APガラス性能一覧!A:A,MATCH(ROW(B4140),APガラス性能一覧!$N:$N,0))="","",INDEX(APガラス性能一覧!A:A,MATCH(ROW(B4140),APガラス性能一覧!$N:$N,0))),"")))</f>
        <v/>
      </c>
      <c r="C4146" s="68" t="str">
        <f>IFERROR(VLOOKUP($B4146,APガラス性能一覧!$A$2:$M$6097,2,0),"")</f>
        <v/>
      </c>
      <c r="D4146" s="68" t="str">
        <f>IFERROR(VLOOKUP($B4146,APガラス性能一覧!$A$2:$M$6097,3,0),"")</f>
        <v/>
      </c>
      <c r="E4146" s="68" t="str">
        <f>IFERROR(VLOOKUP($B4146,APガラス性能一覧!$A$2:$M$6097,4,0),"")</f>
        <v/>
      </c>
      <c r="F4146" s="68" t="str">
        <f>IFERROR(VLOOKUP($B4146,APガラス性能一覧!$A$2:$M$6097,5,0),"")</f>
        <v/>
      </c>
      <c r="G4146" s="68" t="str">
        <f>IFERROR(VLOOKUP($B4146,APガラス性能一覧!$A$2:$M$6097,6,0),"")</f>
        <v/>
      </c>
      <c r="H4146" s="68" t="str">
        <f>IFERROR(VLOOKUP($B4146,APガラス性能一覧!$A$2:$M$6097,7,0),"")</f>
        <v/>
      </c>
      <c r="I4146" s="68" t="str">
        <f>IFERROR(VLOOKUP($B4146,APガラス性能一覧!$A$2:$M$6097,8,0),"")</f>
        <v/>
      </c>
      <c r="J4146" s="68" t="str">
        <f>IFERROR(VLOOKUP($B4146,APガラス性能一覧!$A$2:$M$6097,9,0),"")</f>
        <v/>
      </c>
      <c r="K4146" s="68" t="str">
        <f>IFERROR(VLOOKUP($B4146,APガラス性能一覧!$A$2:$M$6097,10,0),"")</f>
        <v/>
      </c>
      <c r="L4146" s="68" t="str">
        <f>IFERROR(VLOOKUP($B4146,APガラス性能一覧!$A$2:$M$6097,11,0),"")</f>
        <v/>
      </c>
      <c r="M4146" s="68" t="str">
        <f>IFERROR(VLOOKUP($B4146,APガラス性能一覧!$A$2:$M$6097,12,0),"")</f>
        <v/>
      </c>
      <c r="N4146" s="68" t="str">
        <f>IFERROR(VLOOKUP($B4146,APガラス性能一覧!$A$2:$M$6097,13,0),"")</f>
        <v/>
      </c>
    </row>
    <row r="4147" spans="2:14" x14ac:dyDescent="0.4">
      <c r="B4147" s="68" t="str">
        <f>IF($D$2="","",IF($E$2=0.65,IFERROR(IF(INDEX(APガラス性能一覧!A:A,MATCH(ROW(B4141),APガラス性能一覧!$O:$O,0))="","",INDEX(APガラス性能一覧!A:A,MATCH(ROW(B4141),APガラス性能一覧!$O:$O,0))),""),IFERROR(IF(INDEX(APガラス性能一覧!A:A,MATCH(ROW(B4141),APガラス性能一覧!$N:$N,0))="","",INDEX(APガラス性能一覧!A:A,MATCH(ROW(B4141),APガラス性能一覧!$N:$N,0))),"")))</f>
        <v/>
      </c>
      <c r="C4147" s="68" t="str">
        <f>IFERROR(VLOOKUP($B4147,APガラス性能一覧!$A$2:$M$6097,2,0),"")</f>
        <v/>
      </c>
      <c r="D4147" s="68" t="str">
        <f>IFERROR(VLOOKUP($B4147,APガラス性能一覧!$A$2:$M$6097,3,0),"")</f>
        <v/>
      </c>
      <c r="E4147" s="68" t="str">
        <f>IFERROR(VLOOKUP($B4147,APガラス性能一覧!$A$2:$M$6097,4,0),"")</f>
        <v/>
      </c>
      <c r="F4147" s="68" t="str">
        <f>IFERROR(VLOOKUP($B4147,APガラス性能一覧!$A$2:$M$6097,5,0),"")</f>
        <v/>
      </c>
      <c r="G4147" s="68" t="str">
        <f>IFERROR(VLOOKUP($B4147,APガラス性能一覧!$A$2:$M$6097,6,0),"")</f>
        <v/>
      </c>
      <c r="H4147" s="68" t="str">
        <f>IFERROR(VLOOKUP($B4147,APガラス性能一覧!$A$2:$M$6097,7,0),"")</f>
        <v/>
      </c>
      <c r="I4147" s="68" t="str">
        <f>IFERROR(VLOOKUP($B4147,APガラス性能一覧!$A$2:$M$6097,8,0),"")</f>
        <v/>
      </c>
      <c r="J4147" s="68" t="str">
        <f>IFERROR(VLOOKUP($B4147,APガラス性能一覧!$A$2:$M$6097,9,0),"")</f>
        <v/>
      </c>
      <c r="K4147" s="68" t="str">
        <f>IFERROR(VLOOKUP($B4147,APガラス性能一覧!$A$2:$M$6097,10,0),"")</f>
        <v/>
      </c>
      <c r="L4147" s="68" t="str">
        <f>IFERROR(VLOOKUP($B4147,APガラス性能一覧!$A$2:$M$6097,11,0),"")</f>
        <v/>
      </c>
      <c r="M4147" s="68" t="str">
        <f>IFERROR(VLOOKUP($B4147,APガラス性能一覧!$A$2:$M$6097,12,0),"")</f>
        <v/>
      </c>
      <c r="N4147" s="68" t="str">
        <f>IFERROR(VLOOKUP($B4147,APガラス性能一覧!$A$2:$M$6097,13,0),"")</f>
        <v/>
      </c>
    </row>
    <row r="4148" spans="2:14" x14ac:dyDescent="0.4">
      <c r="B4148" s="68" t="str">
        <f>IF($D$2="","",IF($E$2=0.65,IFERROR(IF(INDEX(APガラス性能一覧!A:A,MATCH(ROW(B4142),APガラス性能一覧!$O:$O,0))="","",INDEX(APガラス性能一覧!A:A,MATCH(ROW(B4142),APガラス性能一覧!$O:$O,0))),""),IFERROR(IF(INDEX(APガラス性能一覧!A:A,MATCH(ROW(B4142),APガラス性能一覧!$N:$N,0))="","",INDEX(APガラス性能一覧!A:A,MATCH(ROW(B4142),APガラス性能一覧!$N:$N,0))),"")))</f>
        <v/>
      </c>
      <c r="C4148" s="68" t="str">
        <f>IFERROR(VLOOKUP($B4148,APガラス性能一覧!$A$2:$M$6097,2,0),"")</f>
        <v/>
      </c>
      <c r="D4148" s="68" t="str">
        <f>IFERROR(VLOOKUP($B4148,APガラス性能一覧!$A$2:$M$6097,3,0),"")</f>
        <v/>
      </c>
      <c r="E4148" s="68" t="str">
        <f>IFERROR(VLOOKUP($B4148,APガラス性能一覧!$A$2:$M$6097,4,0),"")</f>
        <v/>
      </c>
      <c r="F4148" s="68" t="str">
        <f>IFERROR(VLOOKUP($B4148,APガラス性能一覧!$A$2:$M$6097,5,0),"")</f>
        <v/>
      </c>
      <c r="G4148" s="68" t="str">
        <f>IFERROR(VLOOKUP($B4148,APガラス性能一覧!$A$2:$M$6097,6,0),"")</f>
        <v/>
      </c>
      <c r="H4148" s="68" t="str">
        <f>IFERROR(VLOOKUP($B4148,APガラス性能一覧!$A$2:$M$6097,7,0),"")</f>
        <v/>
      </c>
      <c r="I4148" s="68" t="str">
        <f>IFERROR(VLOOKUP($B4148,APガラス性能一覧!$A$2:$M$6097,8,0),"")</f>
        <v/>
      </c>
      <c r="J4148" s="68" t="str">
        <f>IFERROR(VLOOKUP($B4148,APガラス性能一覧!$A$2:$M$6097,9,0),"")</f>
        <v/>
      </c>
      <c r="K4148" s="68" t="str">
        <f>IFERROR(VLOOKUP($B4148,APガラス性能一覧!$A$2:$M$6097,10,0),"")</f>
        <v/>
      </c>
      <c r="L4148" s="68" t="str">
        <f>IFERROR(VLOOKUP($B4148,APガラス性能一覧!$A$2:$M$6097,11,0),"")</f>
        <v/>
      </c>
      <c r="M4148" s="68" t="str">
        <f>IFERROR(VLOOKUP($B4148,APガラス性能一覧!$A$2:$M$6097,12,0),"")</f>
        <v/>
      </c>
      <c r="N4148" s="68" t="str">
        <f>IFERROR(VLOOKUP($B4148,APガラス性能一覧!$A$2:$M$6097,13,0),"")</f>
        <v/>
      </c>
    </row>
    <row r="4149" spans="2:14" x14ac:dyDescent="0.4">
      <c r="B4149" s="68" t="str">
        <f>IF($D$2="","",IF($E$2=0.65,IFERROR(IF(INDEX(APガラス性能一覧!A:A,MATCH(ROW(B4143),APガラス性能一覧!$O:$O,0))="","",INDEX(APガラス性能一覧!A:A,MATCH(ROW(B4143),APガラス性能一覧!$O:$O,0))),""),IFERROR(IF(INDEX(APガラス性能一覧!A:A,MATCH(ROW(B4143),APガラス性能一覧!$N:$N,0))="","",INDEX(APガラス性能一覧!A:A,MATCH(ROW(B4143),APガラス性能一覧!$N:$N,0))),"")))</f>
        <v/>
      </c>
      <c r="C4149" s="68" t="str">
        <f>IFERROR(VLOOKUP($B4149,APガラス性能一覧!$A$2:$M$6097,2,0),"")</f>
        <v/>
      </c>
      <c r="D4149" s="68" t="str">
        <f>IFERROR(VLOOKUP($B4149,APガラス性能一覧!$A$2:$M$6097,3,0),"")</f>
        <v/>
      </c>
      <c r="E4149" s="68" t="str">
        <f>IFERROR(VLOOKUP($B4149,APガラス性能一覧!$A$2:$M$6097,4,0),"")</f>
        <v/>
      </c>
      <c r="F4149" s="68" t="str">
        <f>IFERROR(VLOOKUP($B4149,APガラス性能一覧!$A$2:$M$6097,5,0),"")</f>
        <v/>
      </c>
      <c r="G4149" s="68" t="str">
        <f>IFERROR(VLOOKUP($B4149,APガラス性能一覧!$A$2:$M$6097,6,0),"")</f>
        <v/>
      </c>
      <c r="H4149" s="68" t="str">
        <f>IFERROR(VLOOKUP($B4149,APガラス性能一覧!$A$2:$M$6097,7,0),"")</f>
        <v/>
      </c>
      <c r="I4149" s="68" t="str">
        <f>IFERROR(VLOOKUP($B4149,APガラス性能一覧!$A$2:$M$6097,8,0),"")</f>
        <v/>
      </c>
      <c r="J4149" s="68" t="str">
        <f>IFERROR(VLOOKUP($B4149,APガラス性能一覧!$A$2:$M$6097,9,0),"")</f>
        <v/>
      </c>
      <c r="K4149" s="68" t="str">
        <f>IFERROR(VLOOKUP($B4149,APガラス性能一覧!$A$2:$M$6097,10,0),"")</f>
        <v/>
      </c>
      <c r="L4149" s="68" t="str">
        <f>IFERROR(VLOOKUP($B4149,APガラス性能一覧!$A$2:$M$6097,11,0),"")</f>
        <v/>
      </c>
      <c r="M4149" s="68" t="str">
        <f>IFERROR(VLOOKUP($B4149,APガラス性能一覧!$A$2:$M$6097,12,0),"")</f>
        <v/>
      </c>
      <c r="N4149" s="68" t="str">
        <f>IFERROR(VLOOKUP($B4149,APガラス性能一覧!$A$2:$M$6097,13,0),"")</f>
        <v/>
      </c>
    </row>
    <row r="4150" spans="2:14" x14ac:dyDescent="0.4">
      <c r="B4150" s="68" t="str">
        <f>IF($D$2="","",IF($E$2=0.65,IFERROR(IF(INDEX(APガラス性能一覧!A:A,MATCH(ROW(B4144),APガラス性能一覧!$O:$O,0))="","",INDEX(APガラス性能一覧!A:A,MATCH(ROW(B4144),APガラス性能一覧!$O:$O,0))),""),IFERROR(IF(INDEX(APガラス性能一覧!A:A,MATCH(ROW(B4144),APガラス性能一覧!$N:$N,0))="","",INDEX(APガラス性能一覧!A:A,MATCH(ROW(B4144),APガラス性能一覧!$N:$N,0))),"")))</f>
        <v/>
      </c>
      <c r="C4150" s="68" t="str">
        <f>IFERROR(VLOOKUP($B4150,APガラス性能一覧!$A$2:$M$6097,2,0),"")</f>
        <v/>
      </c>
      <c r="D4150" s="68" t="str">
        <f>IFERROR(VLOOKUP($B4150,APガラス性能一覧!$A$2:$M$6097,3,0),"")</f>
        <v/>
      </c>
      <c r="E4150" s="68" t="str">
        <f>IFERROR(VLOOKUP($B4150,APガラス性能一覧!$A$2:$M$6097,4,0),"")</f>
        <v/>
      </c>
      <c r="F4150" s="68" t="str">
        <f>IFERROR(VLOOKUP($B4150,APガラス性能一覧!$A$2:$M$6097,5,0),"")</f>
        <v/>
      </c>
      <c r="G4150" s="68" t="str">
        <f>IFERROR(VLOOKUP($B4150,APガラス性能一覧!$A$2:$M$6097,6,0),"")</f>
        <v/>
      </c>
      <c r="H4150" s="68" t="str">
        <f>IFERROR(VLOOKUP($B4150,APガラス性能一覧!$A$2:$M$6097,7,0),"")</f>
        <v/>
      </c>
      <c r="I4150" s="68" t="str">
        <f>IFERROR(VLOOKUP($B4150,APガラス性能一覧!$A$2:$M$6097,8,0),"")</f>
        <v/>
      </c>
      <c r="J4150" s="68" t="str">
        <f>IFERROR(VLOOKUP($B4150,APガラス性能一覧!$A$2:$M$6097,9,0),"")</f>
        <v/>
      </c>
      <c r="K4150" s="68" t="str">
        <f>IFERROR(VLOOKUP($B4150,APガラス性能一覧!$A$2:$M$6097,10,0),"")</f>
        <v/>
      </c>
      <c r="L4150" s="68" t="str">
        <f>IFERROR(VLOOKUP($B4150,APガラス性能一覧!$A$2:$M$6097,11,0),"")</f>
        <v/>
      </c>
      <c r="M4150" s="68" t="str">
        <f>IFERROR(VLOOKUP($B4150,APガラス性能一覧!$A$2:$M$6097,12,0),"")</f>
        <v/>
      </c>
      <c r="N4150" s="68" t="str">
        <f>IFERROR(VLOOKUP($B4150,APガラス性能一覧!$A$2:$M$6097,13,0),"")</f>
        <v/>
      </c>
    </row>
    <row r="4151" spans="2:14" x14ac:dyDescent="0.4">
      <c r="B4151" s="68" t="str">
        <f>IF($D$2="","",IF($E$2=0.65,IFERROR(IF(INDEX(APガラス性能一覧!A:A,MATCH(ROW(B4145),APガラス性能一覧!$O:$O,0))="","",INDEX(APガラス性能一覧!A:A,MATCH(ROW(B4145),APガラス性能一覧!$O:$O,0))),""),IFERROR(IF(INDEX(APガラス性能一覧!A:A,MATCH(ROW(B4145),APガラス性能一覧!$N:$N,0))="","",INDEX(APガラス性能一覧!A:A,MATCH(ROW(B4145),APガラス性能一覧!$N:$N,0))),"")))</f>
        <v/>
      </c>
      <c r="C4151" s="68" t="str">
        <f>IFERROR(VLOOKUP($B4151,APガラス性能一覧!$A$2:$M$6097,2,0),"")</f>
        <v/>
      </c>
      <c r="D4151" s="68" t="str">
        <f>IFERROR(VLOOKUP($B4151,APガラス性能一覧!$A$2:$M$6097,3,0),"")</f>
        <v/>
      </c>
      <c r="E4151" s="68" t="str">
        <f>IFERROR(VLOOKUP($B4151,APガラス性能一覧!$A$2:$M$6097,4,0),"")</f>
        <v/>
      </c>
      <c r="F4151" s="68" t="str">
        <f>IFERROR(VLOOKUP($B4151,APガラス性能一覧!$A$2:$M$6097,5,0),"")</f>
        <v/>
      </c>
      <c r="G4151" s="68" t="str">
        <f>IFERROR(VLOOKUP($B4151,APガラス性能一覧!$A$2:$M$6097,6,0),"")</f>
        <v/>
      </c>
      <c r="H4151" s="68" t="str">
        <f>IFERROR(VLOOKUP($B4151,APガラス性能一覧!$A$2:$M$6097,7,0),"")</f>
        <v/>
      </c>
      <c r="I4151" s="68" t="str">
        <f>IFERROR(VLOOKUP($B4151,APガラス性能一覧!$A$2:$M$6097,8,0),"")</f>
        <v/>
      </c>
      <c r="J4151" s="68" t="str">
        <f>IFERROR(VLOOKUP($B4151,APガラス性能一覧!$A$2:$M$6097,9,0),"")</f>
        <v/>
      </c>
      <c r="K4151" s="68" t="str">
        <f>IFERROR(VLOOKUP($B4151,APガラス性能一覧!$A$2:$M$6097,10,0),"")</f>
        <v/>
      </c>
      <c r="L4151" s="68" t="str">
        <f>IFERROR(VLOOKUP($B4151,APガラス性能一覧!$A$2:$M$6097,11,0),"")</f>
        <v/>
      </c>
      <c r="M4151" s="68" t="str">
        <f>IFERROR(VLOOKUP($B4151,APガラス性能一覧!$A$2:$M$6097,12,0),"")</f>
        <v/>
      </c>
      <c r="N4151" s="68" t="str">
        <f>IFERROR(VLOOKUP($B4151,APガラス性能一覧!$A$2:$M$6097,13,0),"")</f>
        <v/>
      </c>
    </row>
    <row r="4152" spans="2:14" x14ac:dyDescent="0.4">
      <c r="B4152" s="68" t="str">
        <f>IF($D$2="","",IF($E$2=0.65,IFERROR(IF(INDEX(APガラス性能一覧!A:A,MATCH(ROW(B4146),APガラス性能一覧!$O:$O,0))="","",INDEX(APガラス性能一覧!A:A,MATCH(ROW(B4146),APガラス性能一覧!$O:$O,0))),""),IFERROR(IF(INDEX(APガラス性能一覧!A:A,MATCH(ROW(B4146),APガラス性能一覧!$N:$N,0))="","",INDEX(APガラス性能一覧!A:A,MATCH(ROW(B4146),APガラス性能一覧!$N:$N,0))),"")))</f>
        <v/>
      </c>
      <c r="C4152" s="68" t="str">
        <f>IFERROR(VLOOKUP($B4152,APガラス性能一覧!$A$2:$M$6097,2,0),"")</f>
        <v/>
      </c>
      <c r="D4152" s="68" t="str">
        <f>IFERROR(VLOOKUP($B4152,APガラス性能一覧!$A$2:$M$6097,3,0),"")</f>
        <v/>
      </c>
      <c r="E4152" s="68" t="str">
        <f>IFERROR(VLOOKUP($B4152,APガラス性能一覧!$A$2:$M$6097,4,0),"")</f>
        <v/>
      </c>
      <c r="F4152" s="68" t="str">
        <f>IFERROR(VLOOKUP($B4152,APガラス性能一覧!$A$2:$M$6097,5,0),"")</f>
        <v/>
      </c>
      <c r="G4152" s="68" t="str">
        <f>IFERROR(VLOOKUP($B4152,APガラス性能一覧!$A$2:$M$6097,6,0),"")</f>
        <v/>
      </c>
      <c r="H4152" s="68" t="str">
        <f>IFERROR(VLOOKUP($B4152,APガラス性能一覧!$A$2:$M$6097,7,0),"")</f>
        <v/>
      </c>
      <c r="I4152" s="68" t="str">
        <f>IFERROR(VLOOKUP($B4152,APガラス性能一覧!$A$2:$M$6097,8,0),"")</f>
        <v/>
      </c>
      <c r="J4152" s="68" t="str">
        <f>IFERROR(VLOOKUP($B4152,APガラス性能一覧!$A$2:$M$6097,9,0),"")</f>
        <v/>
      </c>
      <c r="K4152" s="68" t="str">
        <f>IFERROR(VLOOKUP($B4152,APガラス性能一覧!$A$2:$M$6097,10,0),"")</f>
        <v/>
      </c>
      <c r="L4152" s="68" t="str">
        <f>IFERROR(VLOOKUP($B4152,APガラス性能一覧!$A$2:$M$6097,11,0),"")</f>
        <v/>
      </c>
      <c r="M4152" s="68" t="str">
        <f>IFERROR(VLOOKUP($B4152,APガラス性能一覧!$A$2:$M$6097,12,0),"")</f>
        <v/>
      </c>
      <c r="N4152" s="68" t="str">
        <f>IFERROR(VLOOKUP($B4152,APガラス性能一覧!$A$2:$M$6097,13,0),"")</f>
        <v/>
      </c>
    </row>
    <row r="4153" spans="2:14" x14ac:dyDescent="0.4">
      <c r="B4153" s="68" t="str">
        <f>IF($D$2="","",IF($E$2=0.65,IFERROR(IF(INDEX(APガラス性能一覧!A:A,MATCH(ROW(B4147),APガラス性能一覧!$O:$O,0))="","",INDEX(APガラス性能一覧!A:A,MATCH(ROW(B4147),APガラス性能一覧!$O:$O,0))),""),IFERROR(IF(INDEX(APガラス性能一覧!A:A,MATCH(ROW(B4147),APガラス性能一覧!$N:$N,0))="","",INDEX(APガラス性能一覧!A:A,MATCH(ROW(B4147),APガラス性能一覧!$N:$N,0))),"")))</f>
        <v/>
      </c>
      <c r="C4153" s="68" t="str">
        <f>IFERROR(VLOOKUP($B4153,APガラス性能一覧!$A$2:$M$6097,2,0),"")</f>
        <v/>
      </c>
      <c r="D4153" s="68" t="str">
        <f>IFERROR(VLOOKUP($B4153,APガラス性能一覧!$A$2:$M$6097,3,0),"")</f>
        <v/>
      </c>
      <c r="E4153" s="68" t="str">
        <f>IFERROR(VLOOKUP($B4153,APガラス性能一覧!$A$2:$M$6097,4,0),"")</f>
        <v/>
      </c>
      <c r="F4153" s="68" t="str">
        <f>IFERROR(VLOOKUP($B4153,APガラス性能一覧!$A$2:$M$6097,5,0),"")</f>
        <v/>
      </c>
      <c r="G4153" s="68" t="str">
        <f>IFERROR(VLOOKUP($B4153,APガラス性能一覧!$A$2:$M$6097,6,0),"")</f>
        <v/>
      </c>
      <c r="H4153" s="68" t="str">
        <f>IFERROR(VLOOKUP($B4153,APガラス性能一覧!$A$2:$M$6097,7,0),"")</f>
        <v/>
      </c>
      <c r="I4153" s="68" t="str">
        <f>IFERROR(VLOOKUP($B4153,APガラス性能一覧!$A$2:$M$6097,8,0),"")</f>
        <v/>
      </c>
      <c r="J4153" s="68" t="str">
        <f>IFERROR(VLOOKUP($B4153,APガラス性能一覧!$A$2:$M$6097,9,0),"")</f>
        <v/>
      </c>
      <c r="K4153" s="68" t="str">
        <f>IFERROR(VLOOKUP($B4153,APガラス性能一覧!$A$2:$M$6097,10,0),"")</f>
        <v/>
      </c>
      <c r="L4153" s="68" t="str">
        <f>IFERROR(VLOOKUP($B4153,APガラス性能一覧!$A$2:$M$6097,11,0),"")</f>
        <v/>
      </c>
      <c r="M4153" s="68" t="str">
        <f>IFERROR(VLOOKUP($B4153,APガラス性能一覧!$A$2:$M$6097,12,0),"")</f>
        <v/>
      </c>
      <c r="N4153" s="68" t="str">
        <f>IFERROR(VLOOKUP($B4153,APガラス性能一覧!$A$2:$M$6097,13,0),"")</f>
        <v/>
      </c>
    </row>
    <row r="4154" spans="2:14" x14ac:dyDescent="0.4">
      <c r="B4154" s="68" t="str">
        <f>IF($D$2="","",IF($E$2=0.65,IFERROR(IF(INDEX(APガラス性能一覧!A:A,MATCH(ROW(B4148),APガラス性能一覧!$O:$O,0))="","",INDEX(APガラス性能一覧!A:A,MATCH(ROW(B4148),APガラス性能一覧!$O:$O,0))),""),IFERROR(IF(INDEX(APガラス性能一覧!A:A,MATCH(ROW(B4148),APガラス性能一覧!$N:$N,0))="","",INDEX(APガラス性能一覧!A:A,MATCH(ROW(B4148),APガラス性能一覧!$N:$N,0))),"")))</f>
        <v/>
      </c>
      <c r="C4154" s="68" t="str">
        <f>IFERROR(VLOOKUP($B4154,APガラス性能一覧!$A$2:$M$6097,2,0),"")</f>
        <v/>
      </c>
      <c r="D4154" s="68" t="str">
        <f>IFERROR(VLOOKUP($B4154,APガラス性能一覧!$A$2:$M$6097,3,0),"")</f>
        <v/>
      </c>
      <c r="E4154" s="68" t="str">
        <f>IFERROR(VLOOKUP($B4154,APガラス性能一覧!$A$2:$M$6097,4,0),"")</f>
        <v/>
      </c>
      <c r="F4154" s="68" t="str">
        <f>IFERROR(VLOOKUP($B4154,APガラス性能一覧!$A$2:$M$6097,5,0),"")</f>
        <v/>
      </c>
      <c r="G4154" s="68" t="str">
        <f>IFERROR(VLOOKUP($B4154,APガラス性能一覧!$A$2:$M$6097,6,0),"")</f>
        <v/>
      </c>
      <c r="H4154" s="68" t="str">
        <f>IFERROR(VLOOKUP($B4154,APガラス性能一覧!$A$2:$M$6097,7,0),"")</f>
        <v/>
      </c>
      <c r="I4154" s="68" t="str">
        <f>IFERROR(VLOOKUP($B4154,APガラス性能一覧!$A$2:$M$6097,8,0),"")</f>
        <v/>
      </c>
      <c r="J4154" s="68" t="str">
        <f>IFERROR(VLOOKUP($B4154,APガラス性能一覧!$A$2:$M$6097,9,0),"")</f>
        <v/>
      </c>
      <c r="K4154" s="68" t="str">
        <f>IFERROR(VLOOKUP($B4154,APガラス性能一覧!$A$2:$M$6097,10,0),"")</f>
        <v/>
      </c>
      <c r="L4154" s="68" t="str">
        <f>IFERROR(VLOOKUP($B4154,APガラス性能一覧!$A$2:$M$6097,11,0),"")</f>
        <v/>
      </c>
      <c r="M4154" s="68" t="str">
        <f>IFERROR(VLOOKUP($B4154,APガラス性能一覧!$A$2:$M$6097,12,0),"")</f>
        <v/>
      </c>
      <c r="N4154" s="68" t="str">
        <f>IFERROR(VLOOKUP($B4154,APガラス性能一覧!$A$2:$M$6097,13,0),"")</f>
        <v/>
      </c>
    </row>
    <row r="4155" spans="2:14" x14ac:dyDescent="0.4">
      <c r="B4155" s="68" t="str">
        <f>IF($D$2="","",IF($E$2=0.65,IFERROR(IF(INDEX(APガラス性能一覧!A:A,MATCH(ROW(B4149),APガラス性能一覧!$O:$O,0))="","",INDEX(APガラス性能一覧!A:A,MATCH(ROW(B4149),APガラス性能一覧!$O:$O,0))),""),IFERROR(IF(INDEX(APガラス性能一覧!A:A,MATCH(ROW(B4149),APガラス性能一覧!$N:$N,0))="","",INDEX(APガラス性能一覧!A:A,MATCH(ROW(B4149),APガラス性能一覧!$N:$N,0))),"")))</f>
        <v/>
      </c>
      <c r="C4155" s="68" t="str">
        <f>IFERROR(VLOOKUP($B4155,APガラス性能一覧!$A$2:$M$6097,2,0),"")</f>
        <v/>
      </c>
      <c r="D4155" s="68" t="str">
        <f>IFERROR(VLOOKUP($B4155,APガラス性能一覧!$A$2:$M$6097,3,0),"")</f>
        <v/>
      </c>
      <c r="E4155" s="68" t="str">
        <f>IFERROR(VLOOKUP($B4155,APガラス性能一覧!$A$2:$M$6097,4,0),"")</f>
        <v/>
      </c>
      <c r="F4155" s="68" t="str">
        <f>IFERROR(VLOOKUP($B4155,APガラス性能一覧!$A$2:$M$6097,5,0),"")</f>
        <v/>
      </c>
      <c r="G4155" s="68" t="str">
        <f>IFERROR(VLOOKUP($B4155,APガラス性能一覧!$A$2:$M$6097,6,0),"")</f>
        <v/>
      </c>
      <c r="H4155" s="68" t="str">
        <f>IFERROR(VLOOKUP($B4155,APガラス性能一覧!$A$2:$M$6097,7,0),"")</f>
        <v/>
      </c>
      <c r="I4155" s="68" t="str">
        <f>IFERROR(VLOOKUP($B4155,APガラス性能一覧!$A$2:$M$6097,8,0),"")</f>
        <v/>
      </c>
      <c r="J4155" s="68" t="str">
        <f>IFERROR(VLOOKUP($B4155,APガラス性能一覧!$A$2:$M$6097,9,0),"")</f>
        <v/>
      </c>
      <c r="K4155" s="68" t="str">
        <f>IFERROR(VLOOKUP($B4155,APガラス性能一覧!$A$2:$M$6097,10,0),"")</f>
        <v/>
      </c>
      <c r="L4155" s="68" t="str">
        <f>IFERROR(VLOOKUP($B4155,APガラス性能一覧!$A$2:$M$6097,11,0),"")</f>
        <v/>
      </c>
      <c r="M4155" s="68" t="str">
        <f>IFERROR(VLOOKUP($B4155,APガラス性能一覧!$A$2:$M$6097,12,0),"")</f>
        <v/>
      </c>
      <c r="N4155" s="68" t="str">
        <f>IFERROR(VLOOKUP($B4155,APガラス性能一覧!$A$2:$M$6097,13,0),"")</f>
        <v/>
      </c>
    </row>
    <row r="4156" spans="2:14" x14ac:dyDescent="0.4">
      <c r="B4156" s="68" t="str">
        <f>IF($D$2="","",IF($E$2=0.65,IFERROR(IF(INDEX(APガラス性能一覧!A:A,MATCH(ROW(B4150),APガラス性能一覧!$O:$O,0))="","",INDEX(APガラス性能一覧!A:A,MATCH(ROW(B4150),APガラス性能一覧!$O:$O,0))),""),IFERROR(IF(INDEX(APガラス性能一覧!A:A,MATCH(ROW(B4150),APガラス性能一覧!$N:$N,0))="","",INDEX(APガラス性能一覧!A:A,MATCH(ROW(B4150),APガラス性能一覧!$N:$N,0))),"")))</f>
        <v/>
      </c>
      <c r="C4156" s="68" t="str">
        <f>IFERROR(VLOOKUP($B4156,APガラス性能一覧!$A$2:$M$6097,2,0),"")</f>
        <v/>
      </c>
      <c r="D4156" s="68" t="str">
        <f>IFERROR(VLOOKUP($B4156,APガラス性能一覧!$A$2:$M$6097,3,0),"")</f>
        <v/>
      </c>
      <c r="E4156" s="68" t="str">
        <f>IFERROR(VLOOKUP($B4156,APガラス性能一覧!$A$2:$M$6097,4,0),"")</f>
        <v/>
      </c>
      <c r="F4156" s="68" t="str">
        <f>IFERROR(VLOOKUP($B4156,APガラス性能一覧!$A$2:$M$6097,5,0),"")</f>
        <v/>
      </c>
      <c r="G4156" s="68" t="str">
        <f>IFERROR(VLOOKUP($B4156,APガラス性能一覧!$A$2:$M$6097,6,0),"")</f>
        <v/>
      </c>
      <c r="H4156" s="68" t="str">
        <f>IFERROR(VLOOKUP($B4156,APガラス性能一覧!$A$2:$M$6097,7,0),"")</f>
        <v/>
      </c>
      <c r="I4156" s="68" t="str">
        <f>IFERROR(VLOOKUP($B4156,APガラス性能一覧!$A$2:$M$6097,8,0),"")</f>
        <v/>
      </c>
      <c r="J4156" s="68" t="str">
        <f>IFERROR(VLOOKUP($B4156,APガラス性能一覧!$A$2:$M$6097,9,0),"")</f>
        <v/>
      </c>
      <c r="K4156" s="68" t="str">
        <f>IFERROR(VLOOKUP($B4156,APガラス性能一覧!$A$2:$M$6097,10,0),"")</f>
        <v/>
      </c>
      <c r="L4156" s="68" t="str">
        <f>IFERROR(VLOOKUP($B4156,APガラス性能一覧!$A$2:$M$6097,11,0),"")</f>
        <v/>
      </c>
      <c r="M4156" s="68" t="str">
        <f>IFERROR(VLOOKUP($B4156,APガラス性能一覧!$A$2:$M$6097,12,0),"")</f>
        <v/>
      </c>
      <c r="N4156" s="68" t="str">
        <f>IFERROR(VLOOKUP($B4156,APガラス性能一覧!$A$2:$M$6097,13,0),"")</f>
        <v/>
      </c>
    </row>
    <row r="4157" spans="2:14" x14ac:dyDescent="0.4">
      <c r="B4157" s="68" t="str">
        <f>IF($D$2="","",IF($E$2=0.65,IFERROR(IF(INDEX(APガラス性能一覧!A:A,MATCH(ROW(B4151),APガラス性能一覧!$O:$O,0))="","",INDEX(APガラス性能一覧!A:A,MATCH(ROW(B4151),APガラス性能一覧!$O:$O,0))),""),IFERROR(IF(INDEX(APガラス性能一覧!A:A,MATCH(ROW(B4151),APガラス性能一覧!$N:$N,0))="","",INDEX(APガラス性能一覧!A:A,MATCH(ROW(B4151),APガラス性能一覧!$N:$N,0))),"")))</f>
        <v/>
      </c>
      <c r="C4157" s="68" t="str">
        <f>IFERROR(VLOOKUP($B4157,APガラス性能一覧!$A$2:$M$6097,2,0),"")</f>
        <v/>
      </c>
      <c r="D4157" s="68" t="str">
        <f>IFERROR(VLOOKUP($B4157,APガラス性能一覧!$A$2:$M$6097,3,0),"")</f>
        <v/>
      </c>
      <c r="E4157" s="68" t="str">
        <f>IFERROR(VLOOKUP($B4157,APガラス性能一覧!$A$2:$M$6097,4,0),"")</f>
        <v/>
      </c>
      <c r="F4157" s="68" t="str">
        <f>IFERROR(VLOOKUP($B4157,APガラス性能一覧!$A$2:$M$6097,5,0),"")</f>
        <v/>
      </c>
      <c r="G4157" s="68" t="str">
        <f>IFERROR(VLOOKUP($B4157,APガラス性能一覧!$A$2:$M$6097,6,0),"")</f>
        <v/>
      </c>
      <c r="H4157" s="68" t="str">
        <f>IFERROR(VLOOKUP($B4157,APガラス性能一覧!$A$2:$M$6097,7,0),"")</f>
        <v/>
      </c>
      <c r="I4157" s="68" t="str">
        <f>IFERROR(VLOOKUP($B4157,APガラス性能一覧!$A$2:$M$6097,8,0),"")</f>
        <v/>
      </c>
      <c r="J4157" s="68" t="str">
        <f>IFERROR(VLOOKUP($B4157,APガラス性能一覧!$A$2:$M$6097,9,0),"")</f>
        <v/>
      </c>
      <c r="K4157" s="68" t="str">
        <f>IFERROR(VLOOKUP($B4157,APガラス性能一覧!$A$2:$M$6097,10,0),"")</f>
        <v/>
      </c>
      <c r="L4157" s="68" t="str">
        <f>IFERROR(VLOOKUP($B4157,APガラス性能一覧!$A$2:$M$6097,11,0),"")</f>
        <v/>
      </c>
      <c r="M4157" s="68" t="str">
        <f>IFERROR(VLOOKUP($B4157,APガラス性能一覧!$A$2:$M$6097,12,0),"")</f>
        <v/>
      </c>
      <c r="N4157" s="68" t="str">
        <f>IFERROR(VLOOKUP($B4157,APガラス性能一覧!$A$2:$M$6097,13,0),"")</f>
        <v/>
      </c>
    </row>
    <row r="4158" spans="2:14" x14ac:dyDescent="0.4">
      <c r="B4158" s="68" t="str">
        <f>IF($D$2="","",IF($E$2=0.65,IFERROR(IF(INDEX(APガラス性能一覧!A:A,MATCH(ROW(B4152),APガラス性能一覧!$O:$O,0))="","",INDEX(APガラス性能一覧!A:A,MATCH(ROW(B4152),APガラス性能一覧!$O:$O,0))),""),IFERROR(IF(INDEX(APガラス性能一覧!A:A,MATCH(ROW(B4152),APガラス性能一覧!$N:$N,0))="","",INDEX(APガラス性能一覧!A:A,MATCH(ROW(B4152),APガラス性能一覧!$N:$N,0))),"")))</f>
        <v/>
      </c>
      <c r="C4158" s="68" t="str">
        <f>IFERROR(VLOOKUP($B4158,APガラス性能一覧!$A$2:$M$6097,2,0),"")</f>
        <v/>
      </c>
      <c r="D4158" s="68" t="str">
        <f>IFERROR(VLOOKUP($B4158,APガラス性能一覧!$A$2:$M$6097,3,0),"")</f>
        <v/>
      </c>
      <c r="E4158" s="68" t="str">
        <f>IFERROR(VLOOKUP($B4158,APガラス性能一覧!$A$2:$M$6097,4,0),"")</f>
        <v/>
      </c>
      <c r="F4158" s="68" t="str">
        <f>IFERROR(VLOOKUP($B4158,APガラス性能一覧!$A$2:$M$6097,5,0),"")</f>
        <v/>
      </c>
      <c r="G4158" s="68" t="str">
        <f>IFERROR(VLOOKUP($B4158,APガラス性能一覧!$A$2:$M$6097,6,0),"")</f>
        <v/>
      </c>
      <c r="H4158" s="68" t="str">
        <f>IFERROR(VLOOKUP($B4158,APガラス性能一覧!$A$2:$M$6097,7,0),"")</f>
        <v/>
      </c>
      <c r="I4158" s="68" t="str">
        <f>IFERROR(VLOOKUP($B4158,APガラス性能一覧!$A$2:$M$6097,8,0),"")</f>
        <v/>
      </c>
      <c r="J4158" s="68" t="str">
        <f>IFERROR(VLOOKUP($B4158,APガラス性能一覧!$A$2:$M$6097,9,0),"")</f>
        <v/>
      </c>
      <c r="K4158" s="68" t="str">
        <f>IFERROR(VLOOKUP($B4158,APガラス性能一覧!$A$2:$M$6097,10,0),"")</f>
        <v/>
      </c>
      <c r="L4158" s="68" t="str">
        <f>IFERROR(VLOOKUP($B4158,APガラス性能一覧!$A$2:$M$6097,11,0),"")</f>
        <v/>
      </c>
      <c r="M4158" s="68" t="str">
        <f>IFERROR(VLOOKUP($B4158,APガラス性能一覧!$A$2:$M$6097,12,0),"")</f>
        <v/>
      </c>
      <c r="N4158" s="68" t="str">
        <f>IFERROR(VLOOKUP($B4158,APガラス性能一覧!$A$2:$M$6097,13,0),"")</f>
        <v/>
      </c>
    </row>
    <row r="4159" spans="2:14" x14ac:dyDescent="0.4">
      <c r="B4159" s="68" t="str">
        <f>IF($D$2="","",IF($E$2=0.65,IFERROR(IF(INDEX(APガラス性能一覧!A:A,MATCH(ROW(B4153),APガラス性能一覧!$O:$O,0))="","",INDEX(APガラス性能一覧!A:A,MATCH(ROW(B4153),APガラス性能一覧!$O:$O,0))),""),IFERROR(IF(INDEX(APガラス性能一覧!A:A,MATCH(ROW(B4153),APガラス性能一覧!$N:$N,0))="","",INDEX(APガラス性能一覧!A:A,MATCH(ROW(B4153),APガラス性能一覧!$N:$N,0))),"")))</f>
        <v/>
      </c>
      <c r="C4159" s="68" t="str">
        <f>IFERROR(VLOOKUP($B4159,APガラス性能一覧!$A$2:$M$6097,2,0),"")</f>
        <v/>
      </c>
      <c r="D4159" s="68" t="str">
        <f>IFERROR(VLOOKUP($B4159,APガラス性能一覧!$A$2:$M$6097,3,0),"")</f>
        <v/>
      </c>
      <c r="E4159" s="68" t="str">
        <f>IFERROR(VLOOKUP($B4159,APガラス性能一覧!$A$2:$M$6097,4,0),"")</f>
        <v/>
      </c>
      <c r="F4159" s="68" t="str">
        <f>IFERROR(VLOOKUP($B4159,APガラス性能一覧!$A$2:$M$6097,5,0),"")</f>
        <v/>
      </c>
      <c r="G4159" s="68" t="str">
        <f>IFERROR(VLOOKUP($B4159,APガラス性能一覧!$A$2:$M$6097,6,0),"")</f>
        <v/>
      </c>
      <c r="H4159" s="68" t="str">
        <f>IFERROR(VLOOKUP($B4159,APガラス性能一覧!$A$2:$M$6097,7,0),"")</f>
        <v/>
      </c>
      <c r="I4159" s="68" t="str">
        <f>IFERROR(VLOOKUP($B4159,APガラス性能一覧!$A$2:$M$6097,8,0),"")</f>
        <v/>
      </c>
      <c r="J4159" s="68" t="str">
        <f>IFERROR(VLOOKUP($B4159,APガラス性能一覧!$A$2:$M$6097,9,0),"")</f>
        <v/>
      </c>
      <c r="K4159" s="68" t="str">
        <f>IFERROR(VLOOKUP($B4159,APガラス性能一覧!$A$2:$M$6097,10,0),"")</f>
        <v/>
      </c>
      <c r="L4159" s="68" t="str">
        <f>IFERROR(VLOOKUP($B4159,APガラス性能一覧!$A$2:$M$6097,11,0),"")</f>
        <v/>
      </c>
      <c r="M4159" s="68" t="str">
        <f>IFERROR(VLOOKUP($B4159,APガラス性能一覧!$A$2:$M$6097,12,0),"")</f>
        <v/>
      </c>
      <c r="N4159" s="68" t="str">
        <f>IFERROR(VLOOKUP($B4159,APガラス性能一覧!$A$2:$M$6097,13,0),"")</f>
        <v/>
      </c>
    </row>
    <row r="4160" spans="2:14" x14ac:dyDescent="0.4">
      <c r="B4160" s="68" t="str">
        <f>IF($D$2="","",IF($E$2=0.65,IFERROR(IF(INDEX(APガラス性能一覧!A:A,MATCH(ROW(B4154),APガラス性能一覧!$O:$O,0))="","",INDEX(APガラス性能一覧!A:A,MATCH(ROW(B4154),APガラス性能一覧!$O:$O,0))),""),IFERROR(IF(INDEX(APガラス性能一覧!A:A,MATCH(ROW(B4154),APガラス性能一覧!$N:$N,0))="","",INDEX(APガラス性能一覧!A:A,MATCH(ROW(B4154),APガラス性能一覧!$N:$N,0))),"")))</f>
        <v/>
      </c>
      <c r="C4160" s="68" t="str">
        <f>IFERROR(VLOOKUP($B4160,APガラス性能一覧!$A$2:$M$6097,2,0),"")</f>
        <v/>
      </c>
      <c r="D4160" s="68" t="str">
        <f>IFERROR(VLOOKUP($B4160,APガラス性能一覧!$A$2:$M$6097,3,0),"")</f>
        <v/>
      </c>
      <c r="E4160" s="68" t="str">
        <f>IFERROR(VLOOKUP($B4160,APガラス性能一覧!$A$2:$M$6097,4,0),"")</f>
        <v/>
      </c>
      <c r="F4160" s="68" t="str">
        <f>IFERROR(VLOOKUP($B4160,APガラス性能一覧!$A$2:$M$6097,5,0),"")</f>
        <v/>
      </c>
      <c r="G4160" s="68" t="str">
        <f>IFERROR(VLOOKUP($B4160,APガラス性能一覧!$A$2:$M$6097,6,0),"")</f>
        <v/>
      </c>
      <c r="H4160" s="68" t="str">
        <f>IFERROR(VLOOKUP($B4160,APガラス性能一覧!$A$2:$M$6097,7,0),"")</f>
        <v/>
      </c>
      <c r="I4160" s="68" t="str">
        <f>IFERROR(VLOOKUP($B4160,APガラス性能一覧!$A$2:$M$6097,8,0),"")</f>
        <v/>
      </c>
      <c r="J4160" s="68" t="str">
        <f>IFERROR(VLOOKUP($B4160,APガラス性能一覧!$A$2:$M$6097,9,0),"")</f>
        <v/>
      </c>
      <c r="K4160" s="68" t="str">
        <f>IFERROR(VLOOKUP($B4160,APガラス性能一覧!$A$2:$M$6097,10,0),"")</f>
        <v/>
      </c>
      <c r="L4160" s="68" t="str">
        <f>IFERROR(VLOOKUP($B4160,APガラス性能一覧!$A$2:$M$6097,11,0),"")</f>
        <v/>
      </c>
      <c r="M4160" s="68" t="str">
        <f>IFERROR(VLOOKUP($B4160,APガラス性能一覧!$A$2:$M$6097,12,0),"")</f>
        <v/>
      </c>
      <c r="N4160" s="68" t="str">
        <f>IFERROR(VLOOKUP($B4160,APガラス性能一覧!$A$2:$M$6097,13,0),"")</f>
        <v/>
      </c>
    </row>
    <row r="4161" spans="2:14" x14ac:dyDescent="0.4">
      <c r="B4161" s="68" t="str">
        <f>IF($D$2="","",IF($E$2=0.65,IFERROR(IF(INDEX(APガラス性能一覧!A:A,MATCH(ROW(B4155),APガラス性能一覧!$O:$O,0))="","",INDEX(APガラス性能一覧!A:A,MATCH(ROW(B4155),APガラス性能一覧!$O:$O,0))),""),IFERROR(IF(INDEX(APガラス性能一覧!A:A,MATCH(ROW(B4155),APガラス性能一覧!$N:$N,0))="","",INDEX(APガラス性能一覧!A:A,MATCH(ROW(B4155),APガラス性能一覧!$N:$N,0))),"")))</f>
        <v/>
      </c>
      <c r="C4161" s="68" t="str">
        <f>IFERROR(VLOOKUP($B4161,APガラス性能一覧!$A$2:$M$6097,2,0),"")</f>
        <v/>
      </c>
      <c r="D4161" s="68" t="str">
        <f>IFERROR(VLOOKUP($B4161,APガラス性能一覧!$A$2:$M$6097,3,0),"")</f>
        <v/>
      </c>
      <c r="E4161" s="68" t="str">
        <f>IFERROR(VLOOKUP($B4161,APガラス性能一覧!$A$2:$M$6097,4,0),"")</f>
        <v/>
      </c>
      <c r="F4161" s="68" t="str">
        <f>IFERROR(VLOOKUP($B4161,APガラス性能一覧!$A$2:$M$6097,5,0),"")</f>
        <v/>
      </c>
      <c r="G4161" s="68" t="str">
        <f>IFERROR(VLOOKUP($B4161,APガラス性能一覧!$A$2:$M$6097,6,0),"")</f>
        <v/>
      </c>
      <c r="H4161" s="68" t="str">
        <f>IFERROR(VLOOKUP($B4161,APガラス性能一覧!$A$2:$M$6097,7,0),"")</f>
        <v/>
      </c>
      <c r="I4161" s="68" t="str">
        <f>IFERROR(VLOOKUP($B4161,APガラス性能一覧!$A$2:$M$6097,8,0),"")</f>
        <v/>
      </c>
      <c r="J4161" s="68" t="str">
        <f>IFERROR(VLOOKUP($B4161,APガラス性能一覧!$A$2:$M$6097,9,0),"")</f>
        <v/>
      </c>
      <c r="K4161" s="68" t="str">
        <f>IFERROR(VLOOKUP($B4161,APガラス性能一覧!$A$2:$M$6097,10,0),"")</f>
        <v/>
      </c>
      <c r="L4161" s="68" t="str">
        <f>IFERROR(VLOOKUP($B4161,APガラス性能一覧!$A$2:$M$6097,11,0),"")</f>
        <v/>
      </c>
      <c r="M4161" s="68" t="str">
        <f>IFERROR(VLOOKUP($B4161,APガラス性能一覧!$A$2:$M$6097,12,0),"")</f>
        <v/>
      </c>
      <c r="N4161" s="68" t="str">
        <f>IFERROR(VLOOKUP($B4161,APガラス性能一覧!$A$2:$M$6097,13,0),"")</f>
        <v/>
      </c>
    </row>
    <row r="4162" spans="2:14" x14ac:dyDescent="0.4">
      <c r="B4162" s="68" t="str">
        <f>IF($D$2="","",IF($E$2=0.65,IFERROR(IF(INDEX(APガラス性能一覧!A:A,MATCH(ROW(B4156),APガラス性能一覧!$O:$O,0))="","",INDEX(APガラス性能一覧!A:A,MATCH(ROW(B4156),APガラス性能一覧!$O:$O,0))),""),IFERROR(IF(INDEX(APガラス性能一覧!A:A,MATCH(ROW(B4156),APガラス性能一覧!$N:$N,0))="","",INDEX(APガラス性能一覧!A:A,MATCH(ROW(B4156),APガラス性能一覧!$N:$N,0))),"")))</f>
        <v/>
      </c>
      <c r="C4162" s="68" t="str">
        <f>IFERROR(VLOOKUP($B4162,APガラス性能一覧!$A$2:$M$6097,2,0),"")</f>
        <v/>
      </c>
      <c r="D4162" s="68" t="str">
        <f>IFERROR(VLOOKUP($B4162,APガラス性能一覧!$A$2:$M$6097,3,0),"")</f>
        <v/>
      </c>
      <c r="E4162" s="68" t="str">
        <f>IFERROR(VLOOKUP($B4162,APガラス性能一覧!$A$2:$M$6097,4,0),"")</f>
        <v/>
      </c>
      <c r="F4162" s="68" t="str">
        <f>IFERROR(VLOOKUP($B4162,APガラス性能一覧!$A$2:$M$6097,5,0),"")</f>
        <v/>
      </c>
      <c r="G4162" s="68" t="str">
        <f>IFERROR(VLOOKUP($B4162,APガラス性能一覧!$A$2:$M$6097,6,0),"")</f>
        <v/>
      </c>
      <c r="H4162" s="68" t="str">
        <f>IFERROR(VLOOKUP($B4162,APガラス性能一覧!$A$2:$M$6097,7,0),"")</f>
        <v/>
      </c>
      <c r="I4162" s="68" t="str">
        <f>IFERROR(VLOOKUP($B4162,APガラス性能一覧!$A$2:$M$6097,8,0),"")</f>
        <v/>
      </c>
      <c r="J4162" s="68" t="str">
        <f>IFERROR(VLOOKUP($B4162,APガラス性能一覧!$A$2:$M$6097,9,0),"")</f>
        <v/>
      </c>
      <c r="K4162" s="68" t="str">
        <f>IFERROR(VLOOKUP($B4162,APガラス性能一覧!$A$2:$M$6097,10,0),"")</f>
        <v/>
      </c>
      <c r="L4162" s="68" t="str">
        <f>IFERROR(VLOOKUP($B4162,APガラス性能一覧!$A$2:$M$6097,11,0),"")</f>
        <v/>
      </c>
      <c r="M4162" s="68" t="str">
        <f>IFERROR(VLOOKUP($B4162,APガラス性能一覧!$A$2:$M$6097,12,0),"")</f>
        <v/>
      </c>
      <c r="N4162" s="68" t="str">
        <f>IFERROR(VLOOKUP($B4162,APガラス性能一覧!$A$2:$M$6097,13,0),"")</f>
        <v/>
      </c>
    </row>
    <row r="4163" spans="2:14" x14ac:dyDescent="0.4">
      <c r="B4163" s="68" t="str">
        <f>IF($D$2="","",IF($E$2=0.65,IFERROR(IF(INDEX(APガラス性能一覧!A:A,MATCH(ROW(B4157),APガラス性能一覧!$O:$O,0))="","",INDEX(APガラス性能一覧!A:A,MATCH(ROW(B4157),APガラス性能一覧!$O:$O,0))),""),IFERROR(IF(INDEX(APガラス性能一覧!A:A,MATCH(ROW(B4157),APガラス性能一覧!$N:$N,0))="","",INDEX(APガラス性能一覧!A:A,MATCH(ROW(B4157),APガラス性能一覧!$N:$N,0))),"")))</f>
        <v/>
      </c>
      <c r="C4163" s="68" t="str">
        <f>IFERROR(VLOOKUP($B4163,APガラス性能一覧!$A$2:$M$6097,2,0),"")</f>
        <v/>
      </c>
      <c r="D4163" s="68" t="str">
        <f>IFERROR(VLOOKUP($B4163,APガラス性能一覧!$A$2:$M$6097,3,0),"")</f>
        <v/>
      </c>
      <c r="E4163" s="68" t="str">
        <f>IFERROR(VLOOKUP($B4163,APガラス性能一覧!$A$2:$M$6097,4,0),"")</f>
        <v/>
      </c>
      <c r="F4163" s="68" t="str">
        <f>IFERROR(VLOOKUP($B4163,APガラス性能一覧!$A$2:$M$6097,5,0),"")</f>
        <v/>
      </c>
      <c r="G4163" s="68" t="str">
        <f>IFERROR(VLOOKUP($B4163,APガラス性能一覧!$A$2:$M$6097,6,0),"")</f>
        <v/>
      </c>
      <c r="H4163" s="68" t="str">
        <f>IFERROR(VLOOKUP($B4163,APガラス性能一覧!$A$2:$M$6097,7,0),"")</f>
        <v/>
      </c>
      <c r="I4163" s="68" t="str">
        <f>IFERROR(VLOOKUP($B4163,APガラス性能一覧!$A$2:$M$6097,8,0),"")</f>
        <v/>
      </c>
      <c r="J4163" s="68" t="str">
        <f>IFERROR(VLOOKUP($B4163,APガラス性能一覧!$A$2:$M$6097,9,0),"")</f>
        <v/>
      </c>
      <c r="K4163" s="68" t="str">
        <f>IFERROR(VLOOKUP($B4163,APガラス性能一覧!$A$2:$M$6097,10,0),"")</f>
        <v/>
      </c>
      <c r="L4163" s="68" t="str">
        <f>IFERROR(VLOOKUP($B4163,APガラス性能一覧!$A$2:$M$6097,11,0),"")</f>
        <v/>
      </c>
      <c r="M4163" s="68" t="str">
        <f>IFERROR(VLOOKUP($B4163,APガラス性能一覧!$A$2:$M$6097,12,0),"")</f>
        <v/>
      </c>
      <c r="N4163" s="68" t="str">
        <f>IFERROR(VLOOKUP($B4163,APガラス性能一覧!$A$2:$M$6097,13,0),"")</f>
        <v/>
      </c>
    </row>
    <row r="4164" spans="2:14" x14ac:dyDescent="0.4">
      <c r="B4164" s="68" t="str">
        <f>IF($D$2="","",IF($E$2=0.65,IFERROR(IF(INDEX(APガラス性能一覧!A:A,MATCH(ROW(B4158),APガラス性能一覧!$O:$O,0))="","",INDEX(APガラス性能一覧!A:A,MATCH(ROW(B4158),APガラス性能一覧!$O:$O,0))),""),IFERROR(IF(INDEX(APガラス性能一覧!A:A,MATCH(ROW(B4158),APガラス性能一覧!$N:$N,0))="","",INDEX(APガラス性能一覧!A:A,MATCH(ROW(B4158),APガラス性能一覧!$N:$N,0))),"")))</f>
        <v/>
      </c>
      <c r="C4164" s="68" t="str">
        <f>IFERROR(VLOOKUP($B4164,APガラス性能一覧!$A$2:$M$6097,2,0),"")</f>
        <v/>
      </c>
      <c r="D4164" s="68" t="str">
        <f>IFERROR(VLOOKUP($B4164,APガラス性能一覧!$A$2:$M$6097,3,0),"")</f>
        <v/>
      </c>
      <c r="E4164" s="68" t="str">
        <f>IFERROR(VLOOKUP($B4164,APガラス性能一覧!$A$2:$M$6097,4,0),"")</f>
        <v/>
      </c>
      <c r="F4164" s="68" t="str">
        <f>IFERROR(VLOOKUP($B4164,APガラス性能一覧!$A$2:$M$6097,5,0),"")</f>
        <v/>
      </c>
      <c r="G4164" s="68" t="str">
        <f>IFERROR(VLOOKUP($B4164,APガラス性能一覧!$A$2:$M$6097,6,0),"")</f>
        <v/>
      </c>
      <c r="H4164" s="68" t="str">
        <f>IFERROR(VLOOKUP($B4164,APガラス性能一覧!$A$2:$M$6097,7,0),"")</f>
        <v/>
      </c>
      <c r="I4164" s="68" t="str">
        <f>IFERROR(VLOOKUP($B4164,APガラス性能一覧!$A$2:$M$6097,8,0),"")</f>
        <v/>
      </c>
      <c r="J4164" s="68" t="str">
        <f>IFERROR(VLOOKUP($B4164,APガラス性能一覧!$A$2:$M$6097,9,0),"")</f>
        <v/>
      </c>
      <c r="K4164" s="68" t="str">
        <f>IFERROR(VLOOKUP($B4164,APガラス性能一覧!$A$2:$M$6097,10,0),"")</f>
        <v/>
      </c>
      <c r="L4164" s="68" t="str">
        <f>IFERROR(VLOOKUP($B4164,APガラス性能一覧!$A$2:$M$6097,11,0),"")</f>
        <v/>
      </c>
      <c r="M4164" s="68" t="str">
        <f>IFERROR(VLOOKUP($B4164,APガラス性能一覧!$A$2:$M$6097,12,0),"")</f>
        <v/>
      </c>
      <c r="N4164" s="68" t="str">
        <f>IFERROR(VLOOKUP($B4164,APガラス性能一覧!$A$2:$M$6097,13,0),"")</f>
        <v/>
      </c>
    </row>
    <row r="4165" spans="2:14" x14ac:dyDescent="0.4">
      <c r="B4165" s="68" t="str">
        <f>IF($D$2="","",IF($E$2=0.65,IFERROR(IF(INDEX(APガラス性能一覧!A:A,MATCH(ROW(B4159),APガラス性能一覧!$O:$O,0))="","",INDEX(APガラス性能一覧!A:A,MATCH(ROW(B4159),APガラス性能一覧!$O:$O,0))),""),IFERROR(IF(INDEX(APガラス性能一覧!A:A,MATCH(ROW(B4159),APガラス性能一覧!$N:$N,0))="","",INDEX(APガラス性能一覧!A:A,MATCH(ROW(B4159),APガラス性能一覧!$N:$N,0))),"")))</f>
        <v/>
      </c>
      <c r="C4165" s="68" t="str">
        <f>IFERROR(VLOOKUP($B4165,APガラス性能一覧!$A$2:$M$6097,2,0),"")</f>
        <v/>
      </c>
      <c r="D4165" s="68" t="str">
        <f>IFERROR(VLOOKUP($B4165,APガラス性能一覧!$A$2:$M$6097,3,0),"")</f>
        <v/>
      </c>
      <c r="E4165" s="68" t="str">
        <f>IFERROR(VLOOKUP($B4165,APガラス性能一覧!$A$2:$M$6097,4,0),"")</f>
        <v/>
      </c>
      <c r="F4165" s="68" t="str">
        <f>IFERROR(VLOOKUP($B4165,APガラス性能一覧!$A$2:$M$6097,5,0),"")</f>
        <v/>
      </c>
      <c r="G4165" s="68" t="str">
        <f>IFERROR(VLOOKUP($B4165,APガラス性能一覧!$A$2:$M$6097,6,0),"")</f>
        <v/>
      </c>
      <c r="H4165" s="68" t="str">
        <f>IFERROR(VLOOKUP($B4165,APガラス性能一覧!$A$2:$M$6097,7,0),"")</f>
        <v/>
      </c>
      <c r="I4165" s="68" t="str">
        <f>IFERROR(VLOOKUP($B4165,APガラス性能一覧!$A$2:$M$6097,8,0),"")</f>
        <v/>
      </c>
      <c r="J4165" s="68" t="str">
        <f>IFERROR(VLOOKUP($B4165,APガラス性能一覧!$A$2:$M$6097,9,0),"")</f>
        <v/>
      </c>
      <c r="K4165" s="68" t="str">
        <f>IFERROR(VLOOKUP($B4165,APガラス性能一覧!$A$2:$M$6097,10,0),"")</f>
        <v/>
      </c>
      <c r="L4165" s="68" t="str">
        <f>IFERROR(VLOOKUP($B4165,APガラス性能一覧!$A$2:$M$6097,11,0),"")</f>
        <v/>
      </c>
      <c r="M4165" s="68" t="str">
        <f>IFERROR(VLOOKUP($B4165,APガラス性能一覧!$A$2:$M$6097,12,0),"")</f>
        <v/>
      </c>
      <c r="N4165" s="68" t="str">
        <f>IFERROR(VLOOKUP($B4165,APガラス性能一覧!$A$2:$M$6097,13,0),"")</f>
        <v/>
      </c>
    </row>
    <row r="4166" spans="2:14" x14ac:dyDescent="0.4">
      <c r="B4166" s="68" t="str">
        <f>IF($D$2="","",IF($E$2=0.65,IFERROR(IF(INDEX(APガラス性能一覧!A:A,MATCH(ROW(B4160),APガラス性能一覧!$O:$O,0))="","",INDEX(APガラス性能一覧!A:A,MATCH(ROW(B4160),APガラス性能一覧!$O:$O,0))),""),IFERROR(IF(INDEX(APガラス性能一覧!A:A,MATCH(ROW(B4160),APガラス性能一覧!$N:$N,0))="","",INDEX(APガラス性能一覧!A:A,MATCH(ROW(B4160),APガラス性能一覧!$N:$N,0))),"")))</f>
        <v/>
      </c>
      <c r="C4166" s="68" t="str">
        <f>IFERROR(VLOOKUP($B4166,APガラス性能一覧!$A$2:$M$6097,2,0),"")</f>
        <v/>
      </c>
      <c r="D4166" s="68" t="str">
        <f>IFERROR(VLOOKUP($B4166,APガラス性能一覧!$A$2:$M$6097,3,0),"")</f>
        <v/>
      </c>
      <c r="E4166" s="68" t="str">
        <f>IFERROR(VLOOKUP($B4166,APガラス性能一覧!$A$2:$M$6097,4,0),"")</f>
        <v/>
      </c>
      <c r="F4166" s="68" t="str">
        <f>IFERROR(VLOOKUP($B4166,APガラス性能一覧!$A$2:$M$6097,5,0),"")</f>
        <v/>
      </c>
      <c r="G4166" s="68" t="str">
        <f>IFERROR(VLOOKUP($B4166,APガラス性能一覧!$A$2:$M$6097,6,0),"")</f>
        <v/>
      </c>
      <c r="H4166" s="68" t="str">
        <f>IFERROR(VLOOKUP($B4166,APガラス性能一覧!$A$2:$M$6097,7,0),"")</f>
        <v/>
      </c>
      <c r="I4166" s="68" t="str">
        <f>IFERROR(VLOOKUP($B4166,APガラス性能一覧!$A$2:$M$6097,8,0),"")</f>
        <v/>
      </c>
      <c r="J4166" s="68" t="str">
        <f>IFERROR(VLOOKUP($B4166,APガラス性能一覧!$A$2:$M$6097,9,0),"")</f>
        <v/>
      </c>
      <c r="K4166" s="68" t="str">
        <f>IFERROR(VLOOKUP($B4166,APガラス性能一覧!$A$2:$M$6097,10,0),"")</f>
        <v/>
      </c>
      <c r="L4166" s="68" t="str">
        <f>IFERROR(VLOOKUP($B4166,APガラス性能一覧!$A$2:$M$6097,11,0),"")</f>
        <v/>
      </c>
      <c r="M4166" s="68" t="str">
        <f>IFERROR(VLOOKUP($B4166,APガラス性能一覧!$A$2:$M$6097,12,0),"")</f>
        <v/>
      </c>
      <c r="N4166" s="68" t="str">
        <f>IFERROR(VLOOKUP($B4166,APガラス性能一覧!$A$2:$M$6097,13,0),"")</f>
        <v/>
      </c>
    </row>
    <row r="4167" spans="2:14" x14ac:dyDescent="0.4">
      <c r="B4167" s="68" t="str">
        <f>IF($D$2="","",IF($E$2=0.65,IFERROR(IF(INDEX(APガラス性能一覧!A:A,MATCH(ROW(B4161),APガラス性能一覧!$O:$O,0))="","",INDEX(APガラス性能一覧!A:A,MATCH(ROW(B4161),APガラス性能一覧!$O:$O,0))),""),IFERROR(IF(INDEX(APガラス性能一覧!A:A,MATCH(ROW(B4161),APガラス性能一覧!$N:$N,0))="","",INDEX(APガラス性能一覧!A:A,MATCH(ROW(B4161),APガラス性能一覧!$N:$N,0))),"")))</f>
        <v/>
      </c>
      <c r="C4167" s="68" t="str">
        <f>IFERROR(VLOOKUP($B4167,APガラス性能一覧!$A$2:$M$6097,2,0),"")</f>
        <v/>
      </c>
      <c r="D4167" s="68" t="str">
        <f>IFERROR(VLOOKUP($B4167,APガラス性能一覧!$A$2:$M$6097,3,0),"")</f>
        <v/>
      </c>
      <c r="E4167" s="68" t="str">
        <f>IFERROR(VLOOKUP($B4167,APガラス性能一覧!$A$2:$M$6097,4,0),"")</f>
        <v/>
      </c>
      <c r="F4167" s="68" t="str">
        <f>IFERROR(VLOOKUP($B4167,APガラス性能一覧!$A$2:$M$6097,5,0),"")</f>
        <v/>
      </c>
      <c r="G4167" s="68" t="str">
        <f>IFERROR(VLOOKUP($B4167,APガラス性能一覧!$A$2:$M$6097,6,0),"")</f>
        <v/>
      </c>
      <c r="H4167" s="68" t="str">
        <f>IFERROR(VLOOKUP($B4167,APガラス性能一覧!$A$2:$M$6097,7,0),"")</f>
        <v/>
      </c>
      <c r="I4167" s="68" t="str">
        <f>IFERROR(VLOOKUP($B4167,APガラス性能一覧!$A$2:$M$6097,8,0),"")</f>
        <v/>
      </c>
      <c r="J4167" s="68" t="str">
        <f>IFERROR(VLOOKUP($B4167,APガラス性能一覧!$A$2:$M$6097,9,0),"")</f>
        <v/>
      </c>
      <c r="K4167" s="68" t="str">
        <f>IFERROR(VLOOKUP($B4167,APガラス性能一覧!$A$2:$M$6097,10,0),"")</f>
        <v/>
      </c>
      <c r="L4167" s="68" t="str">
        <f>IFERROR(VLOOKUP($B4167,APガラス性能一覧!$A$2:$M$6097,11,0),"")</f>
        <v/>
      </c>
      <c r="M4167" s="68" t="str">
        <f>IFERROR(VLOOKUP($B4167,APガラス性能一覧!$A$2:$M$6097,12,0),"")</f>
        <v/>
      </c>
      <c r="N4167" s="68" t="str">
        <f>IFERROR(VLOOKUP($B4167,APガラス性能一覧!$A$2:$M$6097,13,0),"")</f>
        <v/>
      </c>
    </row>
    <row r="4168" spans="2:14" x14ac:dyDescent="0.4">
      <c r="B4168" s="68" t="str">
        <f>IF($D$2="","",IF($E$2=0.65,IFERROR(IF(INDEX(APガラス性能一覧!A:A,MATCH(ROW(B4162),APガラス性能一覧!$O:$O,0))="","",INDEX(APガラス性能一覧!A:A,MATCH(ROW(B4162),APガラス性能一覧!$O:$O,0))),""),IFERROR(IF(INDEX(APガラス性能一覧!A:A,MATCH(ROW(B4162),APガラス性能一覧!$N:$N,0))="","",INDEX(APガラス性能一覧!A:A,MATCH(ROW(B4162),APガラス性能一覧!$N:$N,0))),"")))</f>
        <v/>
      </c>
      <c r="C4168" s="68" t="str">
        <f>IFERROR(VLOOKUP($B4168,APガラス性能一覧!$A$2:$M$6097,2,0),"")</f>
        <v/>
      </c>
      <c r="D4168" s="68" t="str">
        <f>IFERROR(VLOOKUP($B4168,APガラス性能一覧!$A$2:$M$6097,3,0),"")</f>
        <v/>
      </c>
      <c r="E4168" s="68" t="str">
        <f>IFERROR(VLOOKUP($B4168,APガラス性能一覧!$A$2:$M$6097,4,0),"")</f>
        <v/>
      </c>
      <c r="F4168" s="68" t="str">
        <f>IFERROR(VLOOKUP($B4168,APガラス性能一覧!$A$2:$M$6097,5,0),"")</f>
        <v/>
      </c>
      <c r="G4168" s="68" t="str">
        <f>IFERROR(VLOOKUP($B4168,APガラス性能一覧!$A$2:$M$6097,6,0),"")</f>
        <v/>
      </c>
      <c r="H4168" s="68" t="str">
        <f>IFERROR(VLOOKUP($B4168,APガラス性能一覧!$A$2:$M$6097,7,0),"")</f>
        <v/>
      </c>
      <c r="I4168" s="68" t="str">
        <f>IFERROR(VLOOKUP($B4168,APガラス性能一覧!$A$2:$M$6097,8,0),"")</f>
        <v/>
      </c>
      <c r="J4168" s="68" t="str">
        <f>IFERROR(VLOOKUP($B4168,APガラス性能一覧!$A$2:$M$6097,9,0),"")</f>
        <v/>
      </c>
      <c r="K4168" s="68" t="str">
        <f>IFERROR(VLOOKUP($B4168,APガラス性能一覧!$A$2:$M$6097,10,0),"")</f>
        <v/>
      </c>
      <c r="L4168" s="68" t="str">
        <f>IFERROR(VLOOKUP($B4168,APガラス性能一覧!$A$2:$M$6097,11,0),"")</f>
        <v/>
      </c>
      <c r="M4168" s="68" t="str">
        <f>IFERROR(VLOOKUP($B4168,APガラス性能一覧!$A$2:$M$6097,12,0),"")</f>
        <v/>
      </c>
      <c r="N4168" s="68" t="str">
        <f>IFERROR(VLOOKUP($B4168,APガラス性能一覧!$A$2:$M$6097,13,0),"")</f>
        <v/>
      </c>
    </row>
    <row r="4169" spans="2:14" x14ac:dyDescent="0.4">
      <c r="B4169" s="68" t="str">
        <f>IF($D$2="","",IF($E$2=0.65,IFERROR(IF(INDEX(APガラス性能一覧!A:A,MATCH(ROW(B4163),APガラス性能一覧!$O:$O,0))="","",INDEX(APガラス性能一覧!A:A,MATCH(ROW(B4163),APガラス性能一覧!$O:$O,0))),""),IFERROR(IF(INDEX(APガラス性能一覧!A:A,MATCH(ROW(B4163),APガラス性能一覧!$N:$N,0))="","",INDEX(APガラス性能一覧!A:A,MATCH(ROW(B4163),APガラス性能一覧!$N:$N,0))),"")))</f>
        <v/>
      </c>
      <c r="C4169" s="68" t="str">
        <f>IFERROR(VLOOKUP($B4169,APガラス性能一覧!$A$2:$M$6097,2,0),"")</f>
        <v/>
      </c>
      <c r="D4169" s="68" t="str">
        <f>IFERROR(VLOOKUP($B4169,APガラス性能一覧!$A$2:$M$6097,3,0),"")</f>
        <v/>
      </c>
      <c r="E4169" s="68" t="str">
        <f>IFERROR(VLOOKUP($B4169,APガラス性能一覧!$A$2:$M$6097,4,0),"")</f>
        <v/>
      </c>
      <c r="F4169" s="68" t="str">
        <f>IFERROR(VLOOKUP($B4169,APガラス性能一覧!$A$2:$M$6097,5,0),"")</f>
        <v/>
      </c>
      <c r="G4169" s="68" t="str">
        <f>IFERROR(VLOOKUP($B4169,APガラス性能一覧!$A$2:$M$6097,6,0),"")</f>
        <v/>
      </c>
      <c r="H4169" s="68" t="str">
        <f>IFERROR(VLOOKUP($B4169,APガラス性能一覧!$A$2:$M$6097,7,0),"")</f>
        <v/>
      </c>
      <c r="I4169" s="68" t="str">
        <f>IFERROR(VLOOKUP($B4169,APガラス性能一覧!$A$2:$M$6097,8,0),"")</f>
        <v/>
      </c>
      <c r="J4169" s="68" t="str">
        <f>IFERROR(VLOOKUP($B4169,APガラス性能一覧!$A$2:$M$6097,9,0),"")</f>
        <v/>
      </c>
      <c r="K4169" s="68" t="str">
        <f>IFERROR(VLOOKUP($B4169,APガラス性能一覧!$A$2:$M$6097,10,0),"")</f>
        <v/>
      </c>
      <c r="L4169" s="68" t="str">
        <f>IFERROR(VLOOKUP($B4169,APガラス性能一覧!$A$2:$M$6097,11,0),"")</f>
        <v/>
      </c>
      <c r="M4169" s="68" t="str">
        <f>IFERROR(VLOOKUP($B4169,APガラス性能一覧!$A$2:$M$6097,12,0),"")</f>
        <v/>
      </c>
      <c r="N4169" s="68" t="str">
        <f>IFERROR(VLOOKUP($B4169,APガラス性能一覧!$A$2:$M$6097,13,0),"")</f>
        <v/>
      </c>
    </row>
    <row r="4170" spans="2:14" x14ac:dyDescent="0.4">
      <c r="B4170" s="68" t="str">
        <f>IF($D$2="","",IF($E$2=0.65,IFERROR(IF(INDEX(APガラス性能一覧!A:A,MATCH(ROW(B4164),APガラス性能一覧!$O:$O,0))="","",INDEX(APガラス性能一覧!A:A,MATCH(ROW(B4164),APガラス性能一覧!$O:$O,0))),""),IFERROR(IF(INDEX(APガラス性能一覧!A:A,MATCH(ROW(B4164),APガラス性能一覧!$N:$N,0))="","",INDEX(APガラス性能一覧!A:A,MATCH(ROW(B4164),APガラス性能一覧!$N:$N,0))),"")))</f>
        <v/>
      </c>
      <c r="C4170" s="68" t="str">
        <f>IFERROR(VLOOKUP($B4170,APガラス性能一覧!$A$2:$M$6097,2,0),"")</f>
        <v/>
      </c>
      <c r="D4170" s="68" t="str">
        <f>IFERROR(VLOOKUP($B4170,APガラス性能一覧!$A$2:$M$6097,3,0),"")</f>
        <v/>
      </c>
      <c r="E4170" s="68" t="str">
        <f>IFERROR(VLOOKUP($B4170,APガラス性能一覧!$A$2:$M$6097,4,0),"")</f>
        <v/>
      </c>
      <c r="F4170" s="68" t="str">
        <f>IFERROR(VLOOKUP($B4170,APガラス性能一覧!$A$2:$M$6097,5,0),"")</f>
        <v/>
      </c>
      <c r="G4170" s="68" t="str">
        <f>IFERROR(VLOOKUP($B4170,APガラス性能一覧!$A$2:$M$6097,6,0),"")</f>
        <v/>
      </c>
      <c r="H4170" s="68" t="str">
        <f>IFERROR(VLOOKUP($B4170,APガラス性能一覧!$A$2:$M$6097,7,0),"")</f>
        <v/>
      </c>
      <c r="I4170" s="68" t="str">
        <f>IFERROR(VLOOKUP($B4170,APガラス性能一覧!$A$2:$M$6097,8,0),"")</f>
        <v/>
      </c>
      <c r="J4170" s="68" t="str">
        <f>IFERROR(VLOOKUP($B4170,APガラス性能一覧!$A$2:$M$6097,9,0),"")</f>
        <v/>
      </c>
      <c r="K4170" s="68" t="str">
        <f>IFERROR(VLOOKUP($B4170,APガラス性能一覧!$A$2:$M$6097,10,0),"")</f>
        <v/>
      </c>
      <c r="L4170" s="68" t="str">
        <f>IFERROR(VLOOKUP($B4170,APガラス性能一覧!$A$2:$M$6097,11,0),"")</f>
        <v/>
      </c>
      <c r="M4170" s="68" t="str">
        <f>IFERROR(VLOOKUP($B4170,APガラス性能一覧!$A$2:$M$6097,12,0),"")</f>
        <v/>
      </c>
      <c r="N4170" s="68" t="str">
        <f>IFERROR(VLOOKUP($B4170,APガラス性能一覧!$A$2:$M$6097,13,0),"")</f>
        <v/>
      </c>
    </row>
    <row r="4171" spans="2:14" x14ac:dyDescent="0.4">
      <c r="B4171" s="68" t="str">
        <f>IF($D$2="","",IF($E$2=0.65,IFERROR(IF(INDEX(APガラス性能一覧!A:A,MATCH(ROW(B4165),APガラス性能一覧!$O:$O,0))="","",INDEX(APガラス性能一覧!A:A,MATCH(ROW(B4165),APガラス性能一覧!$O:$O,0))),""),IFERROR(IF(INDEX(APガラス性能一覧!A:A,MATCH(ROW(B4165),APガラス性能一覧!$N:$N,0))="","",INDEX(APガラス性能一覧!A:A,MATCH(ROW(B4165),APガラス性能一覧!$N:$N,0))),"")))</f>
        <v/>
      </c>
      <c r="C4171" s="68" t="str">
        <f>IFERROR(VLOOKUP($B4171,APガラス性能一覧!$A$2:$M$6097,2,0),"")</f>
        <v/>
      </c>
      <c r="D4171" s="68" t="str">
        <f>IFERROR(VLOOKUP($B4171,APガラス性能一覧!$A$2:$M$6097,3,0),"")</f>
        <v/>
      </c>
      <c r="E4171" s="68" t="str">
        <f>IFERROR(VLOOKUP($B4171,APガラス性能一覧!$A$2:$M$6097,4,0),"")</f>
        <v/>
      </c>
      <c r="F4171" s="68" t="str">
        <f>IFERROR(VLOOKUP($B4171,APガラス性能一覧!$A$2:$M$6097,5,0),"")</f>
        <v/>
      </c>
      <c r="G4171" s="68" t="str">
        <f>IFERROR(VLOOKUP($B4171,APガラス性能一覧!$A$2:$M$6097,6,0),"")</f>
        <v/>
      </c>
      <c r="H4171" s="68" t="str">
        <f>IFERROR(VLOOKUP($B4171,APガラス性能一覧!$A$2:$M$6097,7,0),"")</f>
        <v/>
      </c>
      <c r="I4171" s="68" t="str">
        <f>IFERROR(VLOOKUP($B4171,APガラス性能一覧!$A$2:$M$6097,8,0),"")</f>
        <v/>
      </c>
      <c r="J4171" s="68" t="str">
        <f>IFERROR(VLOOKUP($B4171,APガラス性能一覧!$A$2:$M$6097,9,0),"")</f>
        <v/>
      </c>
      <c r="K4171" s="68" t="str">
        <f>IFERROR(VLOOKUP($B4171,APガラス性能一覧!$A$2:$M$6097,10,0),"")</f>
        <v/>
      </c>
      <c r="L4171" s="68" t="str">
        <f>IFERROR(VLOOKUP($B4171,APガラス性能一覧!$A$2:$M$6097,11,0),"")</f>
        <v/>
      </c>
      <c r="M4171" s="68" t="str">
        <f>IFERROR(VLOOKUP($B4171,APガラス性能一覧!$A$2:$M$6097,12,0),"")</f>
        <v/>
      </c>
      <c r="N4171" s="68" t="str">
        <f>IFERROR(VLOOKUP($B4171,APガラス性能一覧!$A$2:$M$6097,13,0),"")</f>
        <v/>
      </c>
    </row>
    <row r="4172" spans="2:14" x14ac:dyDescent="0.4">
      <c r="B4172" s="68" t="str">
        <f>IF($D$2="","",IF($E$2=0.65,IFERROR(IF(INDEX(APガラス性能一覧!A:A,MATCH(ROW(B4166),APガラス性能一覧!$O:$O,0))="","",INDEX(APガラス性能一覧!A:A,MATCH(ROW(B4166),APガラス性能一覧!$O:$O,0))),""),IFERROR(IF(INDEX(APガラス性能一覧!A:A,MATCH(ROW(B4166),APガラス性能一覧!$N:$N,0))="","",INDEX(APガラス性能一覧!A:A,MATCH(ROW(B4166),APガラス性能一覧!$N:$N,0))),"")))</f>
        <v/>
      </c>
      <c r="C4172" s="68" t="str">
        <f>IFERROR(VLOOKUP($B4172,APガラス性能一覧!$A$2:$M$6097,2,0),"")</f>
        <v/>
      </c>
      <c r="D4172" s="68" t="str">
        <f>IFERROR(VLOOKUP($B4172,APガラス性能一覧!$A$2:$M$6097,3,0),"")</f>
        <v/>
      </c>
      <c r="E4172" s="68" t="str">
        <f>IFERROR(VLOOKUP($B4172,APガラス性能一覧!$A$2:$M$6097,4,0),"")</f>
        <v/>
      </c>
      <c r="F4172" s="68" t="str">
        <f>IFERROR(VLOOKUP($B4172,APガラス性能一覧!$A$2:$M$6097,5,0),"")</f>
        <v/>
      </c>
      <c r="G4172" s="68" t="str">
        <f>IFERROR(VLOOKUP($B4172,APガラス性能一覧!$A$2:$M$6097,6,0),"")</f>
        <v/>
      </c>
      <c r="H4172" s="68" t="str">
        <f>IFERROR(VLOOKUP($B4172,APガラス性能一覧!$A$2:$M$6097,7,0),"")</f>
        <v/>
      </c>
      <c r="I4172" s="68" t="str">
        <f>IFERROR(VLOOKUP($B4172,APガラス性能一覧!$A$2:$M$6097,8,0),"")</f>
        <v/>
      </c>
      <c r="J4172" s="68" t="str">
        <f>IFERROR(VLOOKUP($B4172,APガラス性能一覧!$A$2:$M$6097,9,0),"")</f>
        <v/>
      </c>
      <c r="K4172" s="68" t="str">
        <f>IFERROR(VLOOKUP($B4172,APガラス性能一覧!$A$2:$M$6097,10,0),"")</f>
        <v/>
      </c>
      <c r="L4172" s="68" t="str">
        <f>IFERROR(VLOOKUP($B4172,APガラス性能一覧!$A$2:$M$6097,11,0),"")</f>
        <v/>
      </c>
      <c r="M4172" s="68" t="str">
        <f>IFERROR(VLOOKUP($B4172,APガラス性能一覧!$A$2:$M$6097,12,0),"")</f>
        <v/>
      </c>
      <c r="N4172" s="68" t="str">
        <f>IFERROR(VLOOKUP($B4172,APガラス性能一覧!$A$2:$M$6097,13,0),"")</f>
        <v/>
      </c>
    </row>
    <row r="4173" spans="2:14" x14ac:dyDescent="0.4">
      <c r="B4173" s="68" t="str">
        <f>IF($D$2="","",IF($E$2=0.65,IFERROR(IF(INDEX(APガラス性能一覧!A:A,MATCH(ROW(B4167),APガラス性能一覧!$O:$O,0))="","",INDEX(APガラス性能一覧!A:A,MATCH(ROW(B4167),APガラス性能一覧!$O:$O,0))),""),IFERROR(IF(INDEX(APガラス性能一覧!A:A,MATCH(ROW(B4167),APガラス性能一覧!$N:$N,0))="","",INDEX(APガラス性能一覧!A:A,MATCH(ROW(B4167),APガラス性能一覧!$N:$N,0))),"")))</f>
        <v/>
      </c>
      <c r="C4173" s="68" t="str">
        <f>IFERROR(VLOOKUP($B4173,APガラス性能一覧!$A$2:$M$6097,2,0),"")</f>
        <v/>
      </c>
      <c r="D4173" s="68" t="str">
        <f>IFERROR(VLOOKUP($B4173,APガラス性能一覧!$A$2:$M$6097,3,0),"")</f>
        <v/>
      </c>
      <c r="E4173" s="68" t="str">
        <f>IFERROR(VLOOKUP($B4173,APガラス性能一覧!$A$2:$M$6097,4,0),"")</f>
        <v/>
      </c>
      <c r="F4173" s="68" t="str">
        <f>IFERROR(VLOOKUP($B4173,APガラス性能一覧!$A$2:$M$6097,5,0),"")</f>
        <v/>
      </c>
      <c r="G4173" s="68" t="str">
        <f>IFERROR(VLOOKUP($B4173,APガラス性能一覧!$A$2:$M$6097,6,0),"")</f>
        <v/>
      </c>
      <c r="H4173" s="68" t="str">
        <f>IFERROR(VLOOKUP($B4173,APガラス性能一覧!$A$2:$M$6097,7,0),"")</f>
        <v/>
      </c>
      <c r="I4173" s="68" t="str">
        <f>IFERROR(VLOOKUP($B4173,APガラス性能一覧!$A$2:$M$6097,8,0),"")</f>
        <v/>
      </c>
      <c r="J4173" s="68" t="str">
        <f>IFERROR(VLOOKUP($B4173,APガラス性能一覧!$A$2:$M$6097,9,0),"")</f>
        <v/>
      </c>
      <c r="K4173" s="68" t="str">
        <f>IFERROR(VLOOKUP($B4173,APガラス性能一覧!$A$2:$M$6097,10,0),"")</f>
        <v/>
      </c>
      <c r="L4173" s="68" t="str">
        <f>IFERROR(VLOOKUP($B4173,APガラス性能一覧!$A$2:$M$6097,11,0),"")</f>
        <v/>
      </c>
      <c r="M4173" s="68" t="str">
        <f>IFERROR(VLOOKUP($B4173,APガラス性能一覧!$A$2:$M$6097,12,0),"")</f>
        <v/>
      </c>
      <c r="N4173" s="68" t="str">
        <f>IFERROR(VLOOKUP($B4173,APガラス性能一覧!$A$2:$M$6097,13,0),"")</f>
        <v/>
      </c>
    </row>
    <row r="4174" spans="2:14" x14ac:dyDescent="0.4">
      <c r="B4174" s="68" t="str">
        <f>IF($D$2="","",IF($E$2=0.65,IFERROR(IF(INDEX(APガラス性能一覧!A:A,MATCH(ROW(B4168),APガラス性能一覧!$O:$O,0))="","",INDEX(APガラス性能一覧!A:A,MATCH(ROW(B4168),APガラス性能一覧!$O:$O,0))),""),IFERROR(IF(INDEX(APガラス性能一覧!A:A,MATCH(ROW(B4168),APガラス性能一覧!$N:$N,0))="","",INDEX(APガラス性能一覧!A:A,MATCH(ROW(B4168),APガラス性能一覧!$N:$N,0))),"")))</f>
        <v/>
      </c>
      <c r="C4174" s="68" t="str">
        <f>IFERROR(VLOOKUP($B4174,APガラス性能一覧!$A$2:$M$6097,2,0),"")</f>
        <v/>
      </c>
      <c r="D4174" s="68" t="str">
        <f>IFERROR(VLOOKUP($B4174,APガラス性能一覧!$A$2:$M$6097,3,0),"")</f>
        <v/>
      </c>
      <c r="E4174" s="68" t="str">
        <f>IFERROR(VLOOKUP($B4174,APガラス性能一覧!$A$2:$M$6097,4,0),"")</f>
        <v/>
      </c>
      <c r="F4174" s="68" t="str">
        <f>IFERROR(VLOOKUP($B4174,APガラス性能一覧!$A$2:$M$6097,5,0),"")</f>
        <v/>
      </c>
      <c r="G4174" s="68" t="str">
        <f>IFERROR(VLOOKUP($B4174,APガラス性能一覧!$A$2:$M$6097,6,0),"")</f>
        <v/>
      </c>
      <c r="H4174" s="68" t="str">
        <f>IFERROR(VLOOKUP($B4174,APガラス性能一覧!$A$2:$M$6097,7,0),"")</f>
        <v/>
      </c>
      <c r="I4174" s="68" t="str">
        <f>IFERROR(VLOOKUP($B4174,APガラス性能一覧!$A$2:$M$6097,8,0),"")</f>
        <v/>
      </c>
      <c r="J4174" s="68" t="str">
        <f>IFERROR(VLOOKUP($B4174,APガラス性能一覧!$A$2:$M$6097,9,0),"")</f>
        <v/>
      </c>
      <c r="K4174" s="68" t="str">
        <f>IFERROR(VLOOKUP($B4174,APガラス性能一覧!$A$2:$M$6097,10,0),"")</f>
        <v/>
      </c>
      <c r="L4174" s="68" t="str">
        <f>IFERROR(VLOOKUP($B4174,APガラス性能一覧!$A$2:$M$6097,11,0),"")</f>
        <v/>
      </c>
      <c r="M4174" s="68" t="str">
        <f>IFERROR(VLOOKUP($B4174,APガラス性能一覧!$A$2:$M$6097,12,0),"")</f>
        <v/>
      </c>
      <c r="N4174" s="68" t="str">
        <f>IFERROR(VLOOKUP($B4174,APガラス性能一覧!$A$2:$M$6097,13,0),"")</f>
        <v/>
      </c>
    </row>
    <row r="4175" spans="2:14" x14ac:dyDescent="0.4">
      <c r="B4175" s="68" t="str">
        <f>IF($D$2="","",IF($E$2=0.65,IFERROR(IF(INDEX(APガラス性能一覧!A:A,MATCH(ROW(B4169),APガラス性能一覧!$O:$O,0))="","",INDEX(APガラス性能一覧!A:A,MATCH(ROW(B4169),APガラス性能一覧!$O:$O,0))),""),IFERROR(IF(INDEX(APガラス性能一覧!A:A,MATCH(ROW(B4169),APガラス性能一覧!$N:$N,0))="","",INDEX(APガラス性能一覧!A:A,MATCH(ROW(B4169),APガラス性能一覧!$N:$N,0))),"")))</f>
        <v/>
      </c>
      <c r="C4175" s="68" t="str">
        <f>IFERROR(VLOOKUP($B4175,APガラス性能一覧!$A$2:$M$6097,2,0),"")</f>
        <v/>
      </c>
      <c r="D4175" s="68" t="str">
        <f>IFERROR(VLOOKUP($B4175,APガラス性能一覧!$A$2:$M$6097,3,0),"")</f>
        <v/>
      </c>
      <c r="E4175" s="68" t="str">
        <f>IFERROR(VLOOKUP($B4175,APガラス性能一覧!$A$2:$M$6097,4,0),"")</f>
        <v/>
      </c>
      <c r="F4175" s="68" t="str">
        <f>IFERROR(VLOOKUP($B4175,APガラス性能一覧!$A$2:$M$6097,5,0),"")</f>
        <v/>
      </c>
      <c r="G4175" s="68" t="str">
        <f>IFERROR(VLOOKUP($B4175,APガラス性能一覧!$A$2:$M$6097,6,0),"")</f>
        <v/>
      </c>
      <c r="H4175" s="68" t="str">
        <f>IFERROR(VLOOKUP($B4175,APガラス性能一覧!$A$2:$M$6097,7,0),"")</f>
        <v/>
      </c>
      <c r="I4175" s="68" t="str">
        <f>IFERROR(VLOOKUP($B4175,APガラス性能一覧!$A$2:$M$6097,8,0),"")</f>
        <v/>
      </c>
      <c r="J4175" s="68" t="str">
        <f>IFERROR(VLOOKUP($B4175,APガラス性能一覧!$A$2:$M$6097,9,0),"")</f>
        <v/>
      </c>
      <c r="K4175" s="68" t="str">
        <f>IFERROR(VLOOKUP($B4175,APガラス性能一覧!$A$2:$M$6097,10,0),"")</f>
        <v/>
      </c>
      <c r="L4175" s="68" t="str">
        <f>IFERROR(VLOOKUP($B4175,APガラス性能一覧!$A$2:$M$6097,11,0),"")</f>
        <v/>
      </c>
      <c r="M4175" s="68" t="str">
        <f>IFERROR(VLOOKUP($B4175,APガラス性能一覧!$A$2:$M$6097,12,0),"")</f>
        <v/>
      </c>
      <c r="N4175" s="68" t="str">
        <f>IFERROR(VLOOKUP($B4175,APガラス性能一覧!$A$2:$M$6097,13,0),"")</f>
        <v/>
      </c>
    </row>
    <row r="4176" spans="2:14" x14ac:dyDescent="0.4">
      <c r="B4176" s="68" t="str">
        <f>IF($D$2="","",IF($E$2=0.65,IFERROR(IF(INDEX(APガラス性能一覧!A:A,MATCH(ROW(B4170),APガラス性能一覧!$O:$O,0))="","",INDEX(APガラス性能一覧!A:A,MATCH(ROW(B4170),APガラス性能一覧!$O:$O,0))),""),IFERROR(IF(INDEX(APガラス性能一覧!A:A,MATCH(ROW(B4170),APガラス性能一覧!$N:$N,0))="","",INDEX(APガラス性能一覧!A:A,MATCH(ROW(B4170),APガラス性能一覧!$N:$N,0))),"")))</f>
        <v/>
      </c>
      <c r="C4176" s="68" t="str">
        <f>IFERROR(VLOOKUP($B4176,APガラス性能一覧!$A$2:$M$6097,2,0),"")</f>
        <v/>
      </c>
      <c r="D4176" s="68" t="str">
        <f>IFERROR(VLOOKUP($B4176,APガラス性能一覧!$A$2:$M$6097,3,0),"")</f>
        <v/>
      </c>
      <c r="E4176" s="68" t="str">
        <f>IFERROR(VLOOKUP($B4176,APガラス性能一覧!$A$2:$M$6097,4,0),"")</f>
        <v/>
      </c>
      <c r="F4176" s="68" t="str">
        <f>IFERROR(VLOOKUP($B4176,APガラス性能一覧!$A$2:$M$6097,5,0),"")</f>
        <v/>
      </c>
      <c r="G4176" s="68" t="str">
        <f>IFERROR(VLOOKUP($B4176,APガラス性能一覧!$A$2:$M$6097,6,0),"")</f>
        <v/>
      </c>
      <c r="H4176" s="68" t="str">
        <f>IFERROR(VLOOKUP($B4176,APガラス性能一覧!$A$2:$M$6097,7,0),"")</f>
        <v/>
      </c>
      <c r="I4176" s="68" t="str">
        <f>IFERROR(VLOOKUP($B4176,APガラス性能一覧!$A$2:$M$6097,8,0),"")</f>
        <v/>
      </c>
      <c r="J4176" s="68" t="str">
        <f>IFERROR(VLOOKUP($B4176,APガラス性能一覧!$A$2:$M$6097,9,0),"")</f>
        <v/>
      </c>
      <c r="K4176" s="68" t="str">
        <f>IFERROR(VLOOKUP($B4176,APガラス性能一覧!$A$2:$M$6097,10,0),"")</f>
        <v/>
      </c>
      <c r="L4176" s="68" t="str">
        <f>IFERROR(VLOOKUP($B4176,APガラス性能一覧!$A$2:$M$6097,11,0),"")</f>
        <v/>
      </c>
      <c r="M4176" s="68" t="str">
        <f>IFERROR(VLOOKUP($B4176,APガラス性能一覧!$A$2:$M$6097,12,0),"")</f>
        <v/>
      </c>
      <c r="N4176" s="68" t="str">
        <f>IFERROR(VLOOKUP($B4176,APガラス性能一覧!$A$2:$M$6097,13,0),"")</f>
        <v/>
      </c>
    </row>
    <row r="4177" spans="2:14" x14ac:dyDescent="0.4">
      <c r="B4177" s="68" t="str">
        <f>IF($D$2="","",IF($E$2=0.65,IFERROR(IF(INDEX(APガラス性能一覧!A:A,MATCH(ROW(B4171),APガラス性能一覧!$O:$O,0))="","",INDEX(APガラス性能一覧!A:A,MATCH(ROW(B4171),APガラス性能一覧!$O:$O,0))),""),IFERROR(IF(INDEX(APガラス性能一覧!A:A,MATCH(ROW(B4171),APガラス性能一覧!$N:$N,0))="","",INDEX(APガラス性能一覧!A:A,MATCH(ROW(B4171),APガラス性能一覧!$N:$N,0))),"")))</f>
        <v/>
      </c>
      <c r="C4177" s="68" t="str">
        <f>IFERROR(VLOOKUP($B4177,APガラス性能一覧!$A$2:$M$6097,2,0),"")</f>
        <v/>
      </c>
      <c r="D4177" s="68" t="str">
        <f>IFERROR(VLOOKUP($B4177,APガラス性能一覧!$A$2:$M$6097,3,0),"")</f>
        <v/>
      </c>
      <c r="E4177" s="68" t="str">
        <f>IFERROR(VLOOKUP($B4177,APガラス性能一覧!$A$2:$M$6097,4,0),"")</f>
        <v/>
      </c>
      <c r="F4177" s="68" t="str">
        <f>IFERROR(VLOOKUP($B4177,APガラス性能一覧!$A$2:$M$6097,5,0),"")</f>
        <v/>
      </c>
      <c r="G4177" s="68" t="str">
        <f>IFERROR(VLOOKUP($B4177,APガラス性能一覧!$A$2:$M$6097,6,0),"")</f>
        <v/>
      </c>
      <c r="H4177" s="68" t="str">
        <f>IFERROR(VLOOKUP($B4177,APガラス性能一覧!$A$2:$M$6097,7,0),"")</f>
        <v/>
      </c>
      <c r="I4177" s="68" t="str">
        <f>IFERROR(VLOOKUP($B4177,APガラス性能一覧!$A$2:$M$6097,8,0),"")</f>
        <v/>
      </c>
      <c r="J4177" s="68" t="str">
        <f>IFERROR(VLOOKUP($B4177,APガラス性能一覧!$A$2:$M$6097,9,0),"")</f>
        <v/>
      </c>
      <c r="K4177" s="68" t="str">
        <f>IFERROR(VLOOKUP($B4177,APガラス性能一覧!$A$2:$M$6097,10,0),"")</f>
        <v/>
      </c>
      <c r="L4177" s="68" t="str">
        <f>IFERROR(VLOOKUP($B4177,APガラス性能一覧!$A$2:$M$6097,11,0),"")</f>
        <v/>
      </c>
      <c r="M4177" s="68" t="str">
        <f>IFERROR(VLOOKUP($B4177,APガラス性能一覧!$A$2:$M$6097,12,0),"")</f>
        <v/>
      </c>
      <c r="N4177" s="68" t="str">
        <f>IFERROR(VLOOKUP($B4177,APガラス性能一覧!$A$2:$M$6097,13,0),"")</f>
        <v/>
      </c>
    </row>
    <row r="4178" spans="2:14" x14ac:dyDescent="0.4">
      <c r="B4178" s="68" t="str">
        <f>IF($D$2="","",IF($E$2=0.65,IFERROR(IF(INDEX(APガラス性能一覧!A:A,MATCH(ROW(B4172),APガラス性能一覧!$O:$O,0))="","",INDEX(APガラス性能一覧!A:A,MATCH(ROW(B4172),APガラス性能一覧!$O:$O,0))),""),IFERROR(IF(INDEX(APガラス性能一覧!A:A,MATCH(ROW(B4172),APガラス性能一覧!$N:$N,0))="","",INDEX(APガラス性能一覧!A:A,MATCH(ROW(B4172),APガラス性能一覧!$N:$N,0))),"")))</f>
        <v/>
      </c>
      <c r="C4178" s="68" t="str">
        <f>IFERROR(VLOOKUP($B4178,APガラス性能一覧!$A$2:$M$6097,2,0),"")</f>
        <v/>
      </c>
      <c r="D4178" s="68" t="str">
        <f>IFERROR(VLOOKUP($B4178,APガラス性能一覧!$A$2:$M$6097,3,0),"")</f>
        <v/>
      </c>
      <c r="E4178" s="68" t="str">
        <f>IFERROR(VLOOKUP($B4178,APガラス性能一覧!$A$2:$M$6097,4,0),"")</f>
        <v/>
      </c>
      <c r="F4178" s="68" t="str">
        <f>IFERROR(VLOOKUP($B4178,APガラス性能一覧!$A$2:$M$6097,5,0),"")</f>
        <v/>
      </c>
      <c r="G4178" s="68" t="str">
        <f>IFERROR(VLOOKUP($B4178,APガラス性能一覧!$A$2:$M$6097,6,0),"")</f>
        <v/>
      </c>
      <c r="H4178" s="68" t="str">
        <f>IFERROR(VLOOKUP($B4178,APガラス性能一覧!$A$2:$M$6097,7,0),"")</f>
        <v/>
      </c>
      <c r="I4178" s="68" t="str">
        <f>IFERROR(VLOOKUP($B4178,APガラス性能一覧!$A$2:$M$6097,8,0),"")</f>
        <v/>
      </c>
      <c r="J4178" s="68" t="str">
        <f>IFERROR(VLOOKUP($B4178,APガラス性能一覧!$A$2:$M$6097,9,0),"")</f>
        <v/>
      </c>
      <c r="K4178" s="68" t="str">
        <f>IFERROR(VLOOKUP($B4178,APガラス性能一覧!$A$2:$M$6097,10,0),"")</f>
        <v/>
      </c>
      <c r="L4178" s="68" t="str">
        <f>IFERROR(VLOOKUP($B4178,APガラス性能一覧!$A$2:$M$6097,11,0),"")</f>
        <v/>
      </c>
      <c r="M4178" s="68" t="str">
        <f>IFERROR(VLOOKUP($B4178,APガラス性能一覧!$A$2:$M$6097,12,0),"")</f>
        <v/>
      </c>
      <c r="N4178" s="68" t="str">
        <f>IFERROR(VLOOKUP($B4178,APガラス性能一覧!$A$2:$M$6097,13,0),"")</f>
        <v/>
      </c>
    </row>
    <row r="4179" spans="2:14" x14ac:dyDescent="0.4">
      <c r="B4179" s="68" t="str">
        <f>IF($D$2="","",IF($E$2=0.65,IFERROR(IF(INDEX(APガラス性能一覧!A:A,MATCH(ROW(B4173),APガラス性能一覧!$O:$O,0))="","",INDEX(APガラス性能一覧!A:A,MATCH(ROW(B4173),APガラス性能一覧!$O:$O,0))),""),IFERROR(IF(INDEX(APガラス性能一覧!A:A,MATCH(ROW(B4173),APガラス性能一覧!$N:$N,0))="","",INDEX(APガラス性能一覧!A:A,MATCH(ROW(B4173),APガラス性能一覧!$N:$N,0))),"")))</f>
        <v/>
      </c>
      <c r="C4179" s="68" t="str">
        <f>IFERROR(VLOOKUP($B4179,APガラス性能一覧!$A$2:$M$6097,2,0),"")</f>
        <v/>
      </c>
      <c r="D4179" s="68" t="str">
        <f>IFERROR(VLOOKUP($B4179,APガラス性能一覧!$A$2:$M$6097,3,0),"")</f>
        <v/>
      </c>
      <c r="E4179" s="68" t="str">
        <f>IFERROR(VLOOKUP($B4179,APガラス性能一覧!$A$2:$M$6097,4,0),"")</f>
        <v/>
      </c>
      <c r="F4179" s="68" t="str">
        <f>IFERROR(VLOOKUP($B4179,APガラス性能一覧!$A$2:$M$6097,5,0),"")</f>
        <v/>
      </c>
      <c r="G4179" s="68" t="str">
        <f>IFERROR(VLOOKUP($B4179,APガラス性能一覧!$A$2:$M$6097,6,0),"")</f>
        <v/>
      </c>
      <c r="H4179" s="68" t="str">
        <f>IFERROR(VLOOKUP($B4179,APガラス性能一覧!$A$2:$M$6097,7,0),"")</f>
        <v/>
      </c>
      <c r="I4179" s="68" t="str">
        <f>IFERROR(VLOOKUP($B4179,APガラス性能一覧!$A$2:$M$6097,8,0),"")</f>
        <v/>
      </c>
      <c r="J4179" s="68" t="str">
        <f>IFERROR(VLOOKUP($B4179,APガラス性能一覧!$A$2:$M$6097,9,0),"")</f>
        <v/>
      </c>
      <c r="K4179" s="68" t="str">
        <f>IFERROR(VLOOKUP($B4179,APガラス性能一覧!$A$2:$M$6097,10,0),"")</f>
        <v/>
      </c>
      <c r="L4179" s="68" t="str">
        <f>IFERROR(VLOOKUP($B4179,APガラス性能一覧!$A$2:$M$6097,11,0),"")</f>
        <v/>
      </c>
      <c r="M4179" s="68" t="str">
        <f>IFERROR(VLOOKUP($B4179,APガラス性能一覧!$A$2:$M$6097,12,0),"")</f>
        <v/>
      </c>
      <c r="N4179" s="68" t="str">
        <f>IFERROR(VLOOKUP($B4179,APガラス性能一覧!$A$2:$M$6097,13,0),"")</f>
        <v/>
      </c>
    </row>
    <row r="4180" spans="2:14" x14ac:dyDescent="0.4">
      <c r="B4180" s="68" t="str">
        <f>IF($D$2="","",IF($E$2=0.65,IFERROR(IF(INDEX(APガラス性能一覧!A:A,MATCH(ROW(B4174),APガラス性能一覧!$O:$O,0))="","",INDEX(APガラス性能一覧!A:A,MATCH(ROW(B4174),APガラス性能一覧!$O:$O,0))),""),IFERROR(IF(INDEX(APガラス性能一覧!A:A,MATCH(ROW(B4174),APガラス性能一覧!$N:$N,0))="","",INDEX(APガラス性能一覧!A:A,MATCH(ROW(B4174),APガラス性能一覧!$N:$N,0))),"")))</f>
        <v/>
      </c>
      <c r="C4180" s="68" t="str">
        <f>IFERROR(VLOOKUP($B4180,APガラス性能一覧!$A$2:$M$6097,2,0),"")</f>
        <v/>
      </c>
      <c r="D4180" s="68" t="str">
        <f>IFERROR(VLOOKUP($B4180,APガラス性能一覧!$A$2:$M$6097,3,0),"")</f>
        <v/>
      </c>
      <c r="E4180" s="68" t="str">
        <f>IFERROR(VLOOKUP($B4180,APガラス性能一覧!$A$2:$M$6097,4,0),"")</f>
        <v/>
      </c>
      <c r="F4180" s="68" t="str">
        <f>IFERROR(VLOOKUP($B4180,APガラス性能一覧!$A$2:$M$6097,5,0),"")</f>
        <v/>
      </c>
      <c r="G4180" s="68" t="str">
        <f>IFERROR(VLOOKUP($B4180,APガラス性能一覧!$A$2:$M$6097,6,0),"")</f>
        <v/>
      </c>
      <c r="H4180" s="68" t="str">
        <f>IFERROR(VLOOKUP($B4180,APガラス性能一覧!$A$2:$M$6097,7,0),"")</f>
        <v/>
      </c>
      <c r="I4180" s="68" t="str">
        <f>IFERROR(VLOOKUP($B4180,APガラス性能一覧!$A$2:$M$6097,8,0),"")</f>
        <v/>
      </c>
      <c r="J4180" s="68" t="str">
        <f>IFERROR(VLOOKUP($B4180,APガラス性能一覧!$A$2:$M$6097,9,0),"")</f>
        <v/>
      </c>
      <c r="K4180" s="68" t="str">
        <f>IFERROR(VLOOKUP($B4180,APガラス性能一覧!$A$2:$M$6097,10,0),"")</f>
        <v/>
      </c>
      <c r="L4180" s="68" t="str">
        <f>IFERROR(VLOOKUP($B4180,APガラス性能一覧!$A$2:$M$6097,11,0),"")</f>
        <v/>
      </c>
      <c r="M4180" s="68" t="str">
        <f>IFERROR(VLOOKUP($B4180,APガラス性能一覧!$A$2:$M$6097,12,0),"")</f>
        <v/>
      </c>
      <c r="N4180" s="68" t="str">
        <f>IFERROR(VLOOKUP($B4180,APガラス性能一覧!$A$2:$M$6097,13,0),"")</f>
        <v/>
      </c>
    </row>
    <row r="4181" spans="2:14" x14ac:dyDescent="0.4">
      <c r="B4181" s="68" t="str">
        <f>IF($D$2="","",IF($E$2=0.65,IFERROR(IF(INDEX(APガラス性能一覧!A:A,MATCH(ROW(B4175),APガラス性能一覧!$O:$O,0))="","",INDEX(APガラス性能一覧!A:A,MATCH(ROW(B4175),APガラス性能一覧!$O:$O,0))),""),IFERROR(IF(INDEX(APガラス性能一覧!A:A,MATCH(ROW(B4175),APガラス性能一覧!$N:$N,0))="","",INDEX(APガラス性能一覧!A:A,MATCH(ROW(B4175),APガラス性能一覧!$N:$N,0))),"")))</f>
        <v/>
      </c>
      <c r="C4181" s="68" t="str">
        <f>IFERROR(VLOOKUP($B4181,APガラス性能一覧!$A$2:$M$6097,2,0),"")</f>
        <v/>
      </c>
      <c r="D4181" s="68" t="str">
        <f>IFERROR(VLOOKUP($B4181,APガラス性能一覧!$A$2:$M$6097,3,0),"")</f>
        <v/>
      </c>
      <c r="E4181" s="68" t="str">
        <f>IFERROR(VLOOKUP($B4181,APガラス性能一覧!$A$2:$M$6097,4,0),"")</f>
        <v/>
      </c>
      <c r="F4181" s="68" t="str">
        <f>IFERROR(VLOOKUP($B4181,APガラス性能一覧!$A$2:$M$6097,5,0),"")</f>
        <v/>
      </c>
      <c r="G4181" s="68" t="str">
        <f>IFERROR(VLOOKUP($B4181,APガラス性能一覧!$A$2:$M$6097,6,0),"")</f>
        <v/>
      </c>
      <c r="H4181" s="68" t="str">
        <f>IFERROR(VLOOKUP($B4181,APガラス性能一覧!$A$2:$M$6097,7,0),"")</f>
        <v/>
      </c>
      <c r="I4181" s="68" t="str">
        <f>IFERROR(VLOOKUP($B4181,APガラス性能一覧!$A$2:$M$6097,8,0),"")</f>
        <v/>
      </c>
      <c r="J4181" s="68" t="str">
        <f>IFERROR(VLOOKUP($B4181,APガラス性能一覧!$A$2:$M$6097,9,0),"")</f>
        <v/>
      </c>
      <c r="K4181" s="68" t="str">
        <f>IFERROR(VLOOKUP($B4181,APガラス性能一覧!$A$2:$M$6097,10,0),"")</f>
        <v/>
      </c>
      <c r="L4181" s="68" t="str">
        <f>IFERROR(VLOOKUP($B4181,APガラス性能一覧!$A$2:$M$6097,11,0),"")</f>
        <v/>
      </c>
      <c r="M4181" s="68" t="str">
        <f>IFERROR(VLOOKUP($B4181,APガラス性能一覧!$A$2:$M$6097,12,0),"")</f>
        <v/>
      </c>
      <c r="N4181" s="68" t="str">
        <f>IFERROR(VLOOKUP($B4181,APガラス性能一覧!$A$2:$M$6097,13,0),"")</f>
        <v/>
      </c>
    </row>
    <row r="4182" spans="2:14" x14ac:dyDescent="0.4">
      <c r="B4182" s="68" t="str">
        <f>IF($D$2="","",IF($E$2=0.65,IFERROR(IF(INDEX(APガラス性能一覧!A:A,MATCH(ROW(B4176),APガラス性能一覧!$O:$O,0))="","",INDEX(APガラス性能一覧!A:A,MATCH(ROW(B4176),APガラス性能一覧!$O:$O,0))),""),IFERROR(IF(INDEX(APガラス性能一覧!A:A,MATCH(ROW(B4176),APガラス性能一覧!$N:$N,0))="","",INDEX(APガラス性能一覧!A:A,MATCH(ROW(B4176),APガラス性能一覧!$N:$N,0))),"")))</f>
        <v/>
      </c>
      <c r="C4182" s="68" t="str">
        <f>IFERROR(VLOOKUP($B4182,APガラス性能一覧!$A$2:$M$6097,2,0),"")</f>
        <v/>
      </c>
      <c r="D4182" s="68" t="str">
        <f>IFERROR(VLOOKUP($B4182,APガラス性能一覧!$A$2:$M$6097,3,0),"")</f>
        <v/>
      </c>
      <c r="E4182" s="68" t="str">
        <f>IFERROR(VLOOKUP($B4182,APガラス性能一覧!$A$2:$M$6097,4,0),"")</f>
        <v/>
      </c>
      <c r="F4182" s="68" t="str">
        <f>IFERROR(VLOOKUP($B4182,APガラス性能一覧!$A$2:$M$6097,5,0),"")</f>
        <v/>
      </c>
      <c r="G4182" s="68" t="str">
        <f>IFERROR(VLOOKUP($B4182,APガラス性能一覧!$A$2:$M$6097,6,0),"")</f>
        <v/>
      </c>
      <c r="H4182" s="68" t="str">
        <f>IFERROR(VLOOKUP($B4182,APガラス性能一覧!$A$2:$M$6097,7,0),"")</f>
        <v/>
      </c>
      <c r="I4182" s="68" t="str">
        <f>IFERROR(VLOOKUP($B4182,APガラス性能一覧!$A$2:$M$6097,8,0),"")</f>
        <v/>
      </c>
      <c r="J4182" s="68" t="str">
        <f>IFERROR(VLOOKUP($B4182,APガラス性能一覧!$A$2:$M$6097,9,0),"")</f>
        <v/>
      </c>
      <c r="K4182" s="68" t="str">
        <f>IFERROR(VLOOKUP($B4182,APガラス性能一覧!$A$2:$M$6097,10,0),"")</f>
        <v/>
      </c>
      <c r="L4182" s="68" t="str">
        <f>IFERROR(VLOOKUP($B4182,APガラス性能一覧!$A$2:$M$6097,11,0),"")</f>
        <v/>
      </c>
      <c r="M4182" s="68" t="str">
        <f>IFERROR(VLOOKUP($B4182,APガラス性能一覧!$A$2:$M$6097,12,0),"")</f>
        <v/>
      </c>
      <c r="N4182" s="68" t="str">
        <f>IFERROR(VLOOKUP($B4182,APガラス性能一覧!$A$2:$M$6097,13,0),"")</f>
        <v/>
      </c>
    </row>
    <row r="4183" spans="2:14" x14ac:dyDescent="0.4">
      <c r="B4183" s="68" t="str">
        <f>IF($D$2="","",IF($E$2=0.65,IFERROR(IF(INDEX(APガラス性能一覧!A:A,MATCH(ROW(B4177),APガラス性能一覧!$O:$O,0))="","",INDEX(APガラス性能一覧!A:A,MATCH(ROW(B4177),APガラス性能一覧!$O:$O,0))),""),IFERROR(IF(INDEX(APガラス性能一覧!A:A,MATCH(ROW(B4177),APガラス性能一覧!$N:$N,0))="","",INDEX(APガラス性能一覧!A:A,MATCH(ROW(B4177),APガラス性能一覧!$N:$N,0))),"")))</f>
        <v/>
      </c>
      <c r="C4183" s="68" t="str">
        <f>IFERROR(VLOOKUP($B4183,APガラス性能一覧!$A$2:$M$6097,2,0),"")</f>
        <v/>
      </c>
      <c r="D4183" s="68" t="str">
        <f>IFERROR(VLOOKUP($B4183,APガラス性能一覧!$A$2:$M$6097,3,0),"")</f>
        <v/>
      </c>
      <c r="E4183" s="68" t="str">
        <f>IFERROR(VLOOKUP($B4183,APガラス性能一覧!$A$2:$M$6097,4,0),"")</f>
        <v/>
      </c>
      <c r="F4183" s="68" t="str">
        <f>IFERROR(VLOOKUP($B4183,APガラス性能一覧!$A$2:$M$6097,5,0),"")</f>
        <v/>
      </c>
      <c r="G4183" s="68" t="str">
        <f>IFERROR(VLOOKUP($B4183,APガラス性能一覧!$A$2:$M$6097,6,0),"")</f>
        <v/>
      </c>
      <c r="H4183" s="68" t="str">
        <f>IFERROR(VLOOKUP($B4183,APガラス性能一覧!$A$2:$M$6097,7,0),"")</f>
        <v/>
      </c>
      <c r="I4183" s="68" t="str">
        <f>IFERROR(VLOOKUP($B4183,APガラス性能一覧!$A$2:$M$6097,8,0),"")</f>
        <v/>
      </c>
      <c r="J4183" s="68" t="str">
        <f>IFERROR(VLOOKUP($B4183,APガラス性能一覧!$A$2:$M$6097,9,0),"")</f>
        <v/>
      </c>
      <c r="K4183" s="68" t="str">
        <f>IFERROR(VLOOKUP($B4183,APガラス性能一覧!$A$2:$M$6097,10,0),"")</f>
        <v/>
      </c>
      <c r="L4183" s="68" t="str">
        <f>IFERROR(VLOOKUP($B4183,APガラス性能一覧!$A$2:$M$6097,11,0),"")</f>
        <v/>
      </c>
      <c r="M4183" s="68" t="str">
        <f>IFERROR(VLOOKUP($B4183,APガラス性能一覧!$A$2:$M$6097,12,0),"")</f>
        <v/>
      </c>
      <c r="N4183" s="68" t="str">
        <f>IFERROR(VLOOKUP($B4183,APガラス性能一覧!$A$2:$M$6097,13,0),"")</f>
        <v/>
      </c>
    </row>
    <row r="4184" spans="2:14" x14ac:dyDescent="0.4">
      <c r="B4184" s="68" t="str">
        <f>IF($D$2="","",IF($E$2=0.65,IFERROR(IF(INDEX(APガラス性能一覧!A:A,MATCH(ROW(B4178),APガラス性能一覧!$O:$O,0))="","",INDEX(APガラス性能一覧!A:A,MATCH(ROW(B4178),APガラス性能一覧!$O:$O,0))),""),IFERROR(IF(INDEX(APガラス性能一覧!A:A,MATCH(ROW(B4178),APガラス性能一覧!$N:$N,0))="","",INDEX(APガラス性能一覧!A:A,MATCH(ROW(B4178),APガラス性能一覧!$N:$N,0))),"")))</f>
        <v/>
      </c>
      <c r="C4184" s="68" t="str">
        <f>IFERROR(VLOOKUP($B4184,APガラス性能一覧!$A$2:$M$6097,2,0),"")</f>
        <v/>
      </c>
      <c r="D4184" s="68" t="str">
        <f>IFERROR(VLOOKUP($B4184,APガラス性能一覧!$A$2:$M$6097,3,0),"")</f>
        <v/>
      </c>
      <c r="E4184" s="68" t="str">
        <f>IFERROR(VLOOKUP($B4184,APガラス性能一覧!$A$2:$M$6097,4,0),"")</f>
        <v/>
      </c>
      <c r="F4184" s="68" t="str">
        <f>IFERROR(VLOOKUP($B4184,APガラス性能一覧!$A$2:$M$6097,5,0),"")</f>
        <v/>
      </c>
      <c r="G4184" s="68" t="str">
        <f>IFERROR(VLOOKUP($B4184,APガラス性能一覧!$A$2:$M$6097,6,0),"")</f>
        <v/>
      </c>
      <c r="H4184" s="68" t="str">
        <f>IFERROR(VLOOKUP($B4184,APガラス性能一覧!$A$2:$M$6097,7,0),"")</f>
        <v/>
      </c>
      <c r="I4184" s="68" t="str">
        <f>IFERROR(VLOOKUP($B4184,APガラス性能一覧!$A$2:$M$6097,8,0),"")</f>
        <v/>
      </c>
      <c r="J4184" s="68" t="str">
        <f>IFERROR(VLOOKUP($B4184,APガラス性能一覧!$A$2:$M$6097,9,0),"")</f>
        <v/>
      </c>
      <c r="K4184" s="68" t="str">
        <f>IFERROR(VLOOKUP($B4184,APガラス性能一覧!$A$2:$M$6097,10,0),"")</f>
        <v/>
      </c>
      <c r="L4184" s="68" t="str">
        <f>IFERROR(VLOOKUP($B4184,APガラス性能一覧!$A$2:$M$6097,11,0),"")</f>
        <v/>
      </c>
      <c r="M4184" s="68" t="str">
        <f>IFERROR(VLOOKUP($B4184,APガラス性能一覧!$A$2:$M$6097,12,0),"")</f>
        <v/>
      </c>
      <c r="N4184" s="68" t="str">
        <f>IFERROR(VLOOKUP($B4184,APガラス性能一覧!$A$2:$M$6097,13,0),"")</f>
        <v/>
      </c>
    </row>
    <row r="4185" spans="2:14" x14ac:dyDescent="0.4">
      <c r="B4185" s="68" t="str">
        <f>IF($D$2="","",IF($E$2=0.65,IFERROR(IF(INDEX(APガラス性能一覧!A:A,MATCH(ROW(B4179),APガラス性能一覧!$O:$O,0))="","",INDEX(APガラス性能一覧!A:A,MATCH(ROW(B4179),APガラス性能一覧!$O:$O,0))),""),IFERROR(IF(INDEX(APガラス性能一覧!A:A,MATCH(ROW(B4179),APガラス性能一覧!$N:$N,0))="","",INDEX(APガラス性能一覧!A:A,MATCH(ROW(B4179),APガラス性能一覧!$N:$N,0))),"")))</f>
        <v/>
      </c>
      <c r="C4185" s="68" t="str">
        <f>IFERROR(VLOOKUP($B4185,APガラス性能一覧!$A$2:$M$6097,2,0),"")</f>
        <v/>
      </c>
      <c r="D4185" s="68" t="str">
        <f>IFERROR(VLOOKUP($B4185,APガラス性能一覧!$A$2:$M$6097,3,0),"")</f>
        <v/>
      </c>
      <c r="E4185" s="68" t="str">
        <f>IFERROR(VLOOKUP($B4185,APガラス性能一覧!$A$2:$M$6097,4,0),"")</f>
        <v/>
      </c>
      <c r="F4185" s="68" t="str">
        <f>IFERROR(VLOOKUP($B4185,APガラス性能一覧!$A$2:$M$6097,5,0),"")</f>
        <v/>
      </c>
      <c r="G4185" s="68" t="str">
        <f>IFERROR(VLOOKUP($B4185,APガラス性能一覧!$A$2:$M$6097,6,0),"")</f>
        <v/>
      </c>
      <c r="H4185" s="68" t="str">
        <f>IFERROR(VLOOKUP($B4185,APガラス性能一覧!$A$2:$M$6097,7,0),"")</f>
        <v/>
      </c>
      <c r="I4185" s="68" t="str">
        <f>IFERROR(VLOOKUP($B4185,APガラス性能一覧!$A$2:$M$6097,8,0),"")</f>
        <v/>
      </c>
      <c r="J4185" s="68" t="str">
        <f>IFERROR(VLOOKUP($B4185,APガラス性能一覧!$A$2:$M$6097,9,0),"")</f>
        <v/>
      </c>
      <c r="K4185" s="68" t="str">
        <f>IFERROR(VLOOKUP($B4185,APガラス性能一覧!$A$2:$M$6097,10,0),"")</f>
        <v/>
      </c>
      <c r="L4185" s="68" t="str">
        <f>IFERROR(VLOOKUP($B4185,APガラス性能一覧!$A$2:$M$6097,11,0),"")</f>
        <v/>
      </c>
      <c r="M4185" s="68" t="str">
        <f>IFERROR(VLOOKUP($B4185,APガラス性能一覧!$A$2:$M$6097,12,0),"")</f>
        <v/>
      </c>
      <c r="N4185" s="68" t="str">
        <f>IFERROR(VLOOKUP($B4185,APガラス性能一覧!$A$2:$M$6097,13,0),"")</f>
        <v/>
      </c>
    </row>
    <row r="4186" spans="2:14" x14ac:dyDescent="0.4">
      <c r="B4186" s="68" t="str">
        <f>IF($D$2="","",IF($E$2=0.65,IFERROR(IF(INDEX(APガラス性能一覧!A:A,MATCH(ROW(B4180),APガラス性能一覧!$O:$O,0))="","",INDEX(APガラス性能一覧!A:A,MATCH(ROW(B4180),APガラス性能一覧!$O:$O,0))),""),IFERROR(IF(INDEX(APガラス性能一覧!A:A,MATCH(ROW(B4180),APガラス性能一覧!$N:$N,0))="","",INDEX(APガラス性能一覧!A:A,MATCH(ROW(B4180),APガラス性能一覧!$N:$N,0))),"")))</f>
        <v/>
      </c>
      <c r="C4186" s="68" t="str">
        <f>IFERROR(VLOOKUP($B4186,APガラス性能一覧!$A$2:$M$6097,2,0),"")</f>
        <v/>
      </c>
      <c r="D4186" s="68" t="str">
        <f>IFERROR(VLOOKUP($B4186,APガラス性能一覧!$A$2:$M$6097,3,0),"")</f>
        <v/>
      </c>
      <c r="E4186" s="68" t="str">
        <f>IFERROR(VLOOKUP($B4186,APガラス性能一覧!$A$2:$M$6097,4,0),"")</f>
        <v/>
      </c>
      <c r="F4186" s="68" t="str">
        <f>IFERROR(VLOOKUP($B4186,APガラス性能一覧!$A$2:$M$6097,5,0),"")</f>
        <v/>
      </c>
      <c r="G4186" s="68" t="str">
        <f>IFERROR(VLOOKUP($B4186,APガラス性能一覧!$A$2:$M$6097,6,0),"")</f>
        <v/>
      </c>
      <c r="H4186" s="68" t="str">
        <f>IFERROR(VLOOKUP($B4186,APガラス性能一覧!$A$2:$M$6097,7,0),"")</f>
        <v/>
      </c>
      <c r="I4186" s="68" t="str">
        <f>IFERROR(VLOOKUP($B4186,APガラス性能一覧!$A$2:$M$6097,8,0),"")</f>
        <v/>
      </c>
      <c r="J4186" s="68" t="str">
        <f>IFERROR(VLOOKUP($B4186,APガラス性能一覧!$A$2:$M$6097,9,0),"")</f>
        <v/>
      </c>
      <c r="K4186" s="68" t="str">
        <f>IFERROR(VLOOKUP($B4186,APガラス性能一覧!$A$2:$M$6097,10,0),"")</f>
        <v/>
      </c>
      <c r="L4186" s="68" t="str">
        <f>IFERROR(VLOOKUP($B4186,APガラス性能一覧!$A$2:$M$6097,11,0),"")</f>
        <v/>
      </c>
      <c r="M4186" s="68" t="str">
        <f>IFERROR(VLOOKUP($B4186,APガラス性能一覧!$A$2:$M$6097,12,0),"")</f>
        <v/>
      </c>
      <c r="N4186" s="68" t="str">
        <f>IFERROR(VLOOKUP($B4186,APガラス性能一覧!$A$2:$M$6097,13,0),"")</f>
        <v/>
      </c>
    </row>
    <row r="4187" spans="2:14" x14ac:dyDescent="0.4">
      <c r="B4187" s="68" t="str">
        <f>IF($D$2="","",IF($E$2=0.65,IFERROR(IF(INDEX(APガラス性能一覧!A:A,MATCH(ROW(B4181),APガラス性能一覧!$O:$O,0))="","",INDEX(APガラス性能一覧!A:A,MATCH(ROW(B4181),APガラス性能一覧!$O:$O,0))),""),IFERROR(IF(INDEX(APガラス性能一覧!A:A,MATCH(ROW(B4181),APガラス性能一覧!$N:$N,0))="","",INDEX(APガラス性能一覧!A:A,MATCH(ROW(B4181),APガラス性能一覧!$N:$N,0))),"")))</f>
        <v/>
      </c>
      <c r="C4187" s="68" t="str">
        <f>IFERROR(VLOOKUP($B4187,APガラス性能一覧!$A$2:$M$6097,2,0),"")</f>
        <v/>
      </c>
      <c r="D4187" s="68" t="str">
        <f>IFERROR(VLOOKUP($B4187,APガラス性能一覧!$A$2:$M$6097,3,0),"")</f>
        <v/>
      </c>
      <c r="E4187" s="68" t="str">
        <f>IFERROR(VLOOKUP($B4187,APガラス性能一覧!$A$2:$M$6097,4,0),"")</f>
        <v/>
      </c>
      <c r="F4187" s="68" t="str">
        <f>IFERROR(VLOOKUP($B4187,APガラス性能一覧!$A$2:$M$6097,5,0),"")</f>
        <v/>
      </c>
      <c r="G4187" s="68" t="str">
        <f>IFERROR(VLOOKUP($B4187,APガラス性能一覧!$A$2:$M$6097,6,0),"")</f>
        <v/>
      </c>
      <c r="H4187" s="68" t="str">
        <f>IFERROR(VLOOKUP($B4187,APガラス性能一覧!$A$2:$M$6097,7,0),"")</f>
        <v/>
      </c>
      <c r="I4187" s="68" t="str">
        <f>IFERROR(VLOOKUP($B4187,APガラス性能一覧!$A$2:$M$6097,8,0),"")</f>
        <v/>
      </c>
      <c r="J4187" s="68" t="str">
        <f>IFERROR(VLOOKUP($B4187,APガラス性能一覧!$A$2:$M$6097,9,0),"")</f>
        <v/>
      </c>
      <c r="K4187" s="68" t="str">
        <f>IFERROR(VLOOKUP($B4187,APガラス性能一覧!$A$2:$M$6097,10,0),"")</f>
        <v/>
      </c>
      <c r="L4187" s="68" t="str">
        <f>IFERROR(VLOOKUP($B4187,APガラス性能一覧!$A$2:$M$6097,11,0),"")</f>
        <v/>
      </c>
      <c r="M4187" s="68" t="str">
        <f>IFERROR(VLOOKUP($B4187,APガラス性能一覧!$A$2:$M$6097,12,0),"")</f>
        <v/>
      </c>
      <c r="N4187" s="68" t="str">
        <f>IFERROR(VLOOKUP($B4187,APガラス性能一覧!$A$2:$M$6097,13,0),"")</f>
        <v/>
      </c>
    </row>
    <row r="4188" spans="2:14" x14ac:dyDescent="0.4">
      <c r="B4188" s="68" t="str">
        <f>IF($D$2="","",IF($E$2=0.65,IFERROR(IF(INDEX(APガラス性能一覧!A:A,MATCH(ROW(B4182),APガラス性能一覧!$O:$O,0))="","",INDEX(APガラス性能一覧!A:A,MATCH(ROW(B4182),APガラス性能一覧!$O:$O,0))),""),IFERROR(IF(INDEX(APガラス性能一覧!A:A,MATCH(ROW(B4182),APガラス性能一覧!$N:$N,0))="","",INDEX(APガラス性能一覧!A:A,MATCH(ROW(B4182),APガラス性能一覧!$N:$N,0))),"")))</f>
        <v/>
      </c>
      <c r="C4188" s="68" t="str">
        <f>IFERROR(VLOOKUP($B4188,APガラス性能一覧!$A$2:$M$6097,2,0),"")</f>
        <v/>
      </c>
      <c r="D4188" s="68" t="str">
        <f>IFERROR(VLOOKUP($B4188,APガラス性能一覧!$A$2:$M$6097,3,0),"")</f>
        <v/>
      </c>
      <c r="E4188" s="68" t="str">
        <f>IFERROR(VLOOKUP($B4188,APガラス性能一覧!$A$2:$M$6097,4,0),"")</f>
        <v/>
      </c>
      <c r="F4188" s="68" t="str">
        <f>IFERROR(VLOOKUP($B4188,APガラス性能一覧!$A$2:$M$6097,5,0),"")</f>
        <v/>
      </c>
      <c r="G4188" s="68" t="str">
        <f>IFERROR(VLOOKUP($B4188,APガラス性能一覧!$A$2:$M$6097,6,0),"")</f>
        <v/>
      </c>
      <c r="H4188" s="68" t="str">
        <f>IFERROR(VLOOKUP($B4188,APガラス性能一覧!$A$2:$M$6097,7,0),"")</f>
        <v/>
      </c>
      <c r="I4188" s="68" t="str">
        <f>IFERROR(VLOOKUP($B4188,APガラス性能一覧!$A$2:$M$6097,8,0),"")</f>
        <v/>
      </c>
      <c r="J4188" s="68" t="str">
        <f>IFERROR(VLOOKUP($B4188,APガラス性能一覧!$A$2:$M$6097,9,0),"")</f>
        <v/>
      </c>
      <c r="K4188" s="68" t="str">
        <f>IFERROR(VLOOKUP($B4188,APガラス性能一覧!$A$2:$M$6097,10,0),"")</f>
        <v/>
      </c>
      <c r="L4188" s="68" t="str">
        <f>IFERROR(VLOOKUP($B4188,APガラス性能一覧!$A$2:$M$6097,11,0),"")</f>
        <v/>
      </c>
      <c r="M4188" s="68" t="str">
        <f>IFERROR(VLOOKUP($B4188,APガラス性能一覧!$A$2:$M$6097,12,0),"")</f>
        <v/>
      </c>
      <c r="N4188" s="68" t="str">
        <f>IFERROR(VLOOKUP($B4188,APガラス性能一覧!$A$2:$M$6097,13,0),"")</f>
        <v/>
      </c>
    </row>
    <row r="4189" spans="2:14" x14ac:dyDescent="0.4">
      <c r="B4189" s="68" t="str">
        <f>IF($D$2="","",IF($E$2=0.65,IFERROR(IF(INDEX(APガラス性能一覧!A:A,MATCH(ROW(B4183),APガラス性能一覧!$O:$O,0))="","",INDEX(APガラス性能一覧!A:A,MATCH(ROW(B4183),APガラス性能一覧!$O:$O,0))),""),IFERROR(IF(INDEX(APガラス性能一覧!A:A,MATCH(ROW(B4183),APガラス性能一覧!$N:$N,0))="","",INDEX(APガラス性能一覧!A:A,MATCH(ROW(B4183),APガラス性能一覧!$N:$N,0))),"")))</f>
        <v/>
      </c>
      <c r="C4189" s="68" t="str">
        <f>IFERROR(VLOOKUP($B4189,APガラス性能一覧!$A$2:$M$6097,2,0),"")</f>
        <v/>
      </c>
      <c r="D4189" s="68" t="str">
        <f>IFERROR(VLOOKUP($B4189,APガラス性能一覧!$A$2:$M$6097,3,0),"")</f>
        <v/>
      </c>
      <c r="E4189" s="68" t="str">
        <f>IFERROR(VLOOKUP($B4189,APガラス性能一覧!$A$2:$M$6097,4,0),"")</f>
        <v/>
      </c>
      <c r="F4189" s="68" t="str">
        <f>IFERROR(VLOOKUP($B4189,APガラス性能一覧!$A$2:$M$6097,5,0),"")</f>
        <v/>
      </c>
      <c r="G4189" s="68" t="str">
        <f>IFERROR(VLOOKUP($B4189,APガラス性能一覧!$A$2:$M$6097,6,0),"")</f>
        <v/>
      </c>
      <c r="H4189" s="68" t="str">
        <f>IFERROR(VLOOKUP($B4189,APガラス性能一覧!$A$2:$M$6097,7,0),"")</f>
        <v/>
      </c>
      <c r="I4189" s="68" t="str">
        <f>IFERROR(VLOOKUP($B4189,APガラス性能一覧!$A$2:$M$6097,8,0),"")</f>
        <v/>
      </c>
      <c r="J4189" s="68" t="str">
        <f>IFERROR(VLOOKUP($B4189,APガラス性能一覧!$A$2:$M$6097,9,0),"")</f>
        <v/>
      </c>
      <c r="K4189" s="68" t="str">
        <f>IFERROR(VLOOKUP($B4189,APガラス性能一覧!$A$2:$M$6097,10,0),"")</f>
        <v/>
      </c>
      <c r="L4189" s="68" t="str">
        <f>IFERROR(VLOOKUP($B4189,APガラス性能一覧!$A$2:$M$6097,11,0),"")</f>
        <v/>
      </c>
      <c r="M4189" s="68" t="str">
        <f>IFERROR(VLOOKUP($B4189,APガラス性能一覧!$A$2:$M$6097,12,0),"")</f>
        <v/>
      </c>
      <c r="N4189" s="68" t="str">
        <f>IFERROR(VLOOKUP($B4189,APガラス性能一覧!$A$2:$M$6097,13,0),"")</f>
        <v/>
      </c>
    </row>
    <row r="4190" spans="2:14" x14ac:dyDescent="0.4">
      <c r="B4190" s="68" t="str">
        <f>IF($D$2="","",IF($E$2=0.65,IFERROR(IF(INDEX(APガラス性能一覧!A:A,MATCH(ROW(B4184),APガラス性能一覧!$O:$O,0))="","",INDEX(APガラス性能一覧!A:A,MATCH(ROW(B4184),APガラス性能一覧!$O:$O,0))),""),IFERROR(IF(INDEX(APガラス性能一覧!A:A,MATCH(ROW(B4184),APガラス性能一覧!$N:$N,0))="","",INDEX(APガラス性能一覧!A:A,MATCH(ROW(B4184),APガラス性能一覧!$N:$N,0))),"")))</f>
        <v/>
      </c>
      <c r="C4190" s="68" t="str">
        <f>IFERROR(VLOOKUP($B4190,APガラス性能一覧!$A$2:$M$6097,2,0),"")</f>
        <v/>
      </c>
      <c r="D4190" s="68" t="str">
        <f>IFERROR(VLOOKUP($B4190,APガラス性能一覧!$A$2:$M$6097,3,0),"")</f>
        <v/>
      </c>
      <c r="E4190" s="68" t="str">
        <f>IFERROR(VLOOKUP($B4190,APガラス性能一覧!$A$2:$M$6097,4,0),"")</f>
        <v/>
      </c>
      <c r="F4190" s="68" t="str">
        <f>IFERROR(VLOOKUP($B4190,APガラス性能一覧!$A$2:$M$6097,5,0),"")</f>
        <v/>
      </c>
      <c r="G4190" s="68" t="str">
        <f>IFERROR(VLOOKUP($B4190,APガラス性能一覧!$A$2:$M$6097,6,0),"")</f>
        <v/>
      </c>
      <c r="H4190" s="68" t="str">
        <f>IFERROR(VLOOKUP($B4190,APガラス性能一覧!$A$2:$M$6097,7,0),"")</f>
        <v/>
      </c>
      <c r="I4190" s="68" t="str">
        <f>IFERROR(VLOOKUP($B4190,APガラス性能一覧!$A$2:$M$6097,8,0),"")</f>
        <v/>
      </c>
      <c r="J4190" s="68" t="str">
        <f>IFERROR(VLOOKUP($B4190,APガラス性能一覧!$A$2:$M$6097,9,0),"")</f>
        <v/>
      </c>
      <c r="K4190" s="68" t="str">
        <f>IFERROR(VLOOKUP($B4190,APガラス性能一覧!$A$2:$M$6097,10,0),"")</f>
        <v/>
      </c>
      <c r="L4190" s="68" t="str">
        <f>IFERROR(VLOOKUP($B4190,APガラス性能一覧!$A$2:$M$6097,11,0),"")</f>
        <v/>
      </c>
      <c r="M4190" s="68" t="str">
        <f>IFERROR(VLOOKUP($B4190,APガラス性能一覧!$A$2:$M$6097,12,0),"")</f>
        <v/>
      </c>
      <c r="N4190" s="68" t="str">
        <f>IFERROR(VLOOKUP($B4190,APガラス性能一覧!$A$2:$M$6097,13,0),"")</f>
        <v/>
      </c>
    </row>
    <row r="4191" spans="2:14" x14ac:dyDescent="0.4">
      <c r="B4191" s="68" t="str">
        <f>IF($D$2="","",IF($E$2=0.65,IFERROR(IF(INDEX(APガラス性能一覧!A:A,MATCH(ROW(B4185),APガラス性能一覧!$O:$O,0))="","",INDEX(APガラス性能一覧!A:A,MATCH(ROW(B4185),APガラス性能一覧!$O:$O,0))),""),IFERROR(IF(INDEX(APガラス性能一覧!A:A,MATCH(ROW(B4185),APガラス性能一覧!$N:$N,0))="","",INDEX(APガラス性能一覧!A:A,MATCH(ROW(B4185),APガラス性能一覧!$N:$N,0))),"")))</f>
        <v/>
      </c>
      <c r="C4191" s="68" t="str">
        <f>IFERROR(VLOOKUP($B4191,APガラス性能一覧!$A$2:$M$6097,2,0),"")</f>
        <v/>
      </c>
      <c r="D4191" s="68" t="str">
        <f>IFERROR(VLOOKUP($B4191,APガラス性能一覧!$A$2:$M$6097,3,0),"")</f>
        <v/>
      </c>
      <c r="E4191" s="68" t="str">
        <f>IFERROR(VLOOKUP($B4191,APガラス性能一覧!$A$2:$M$6097,4,0),"")</f>
        <v/>
      </c>
      <c r="F4191" s="68" t="str">
        <f>IFERROR(VLOOKUP($B4191,APガラス性能一覧!$A$2:$M$6097,5,0),"")</f>
        <v/>
      </c>
      <c r="G4191" s="68" t="str">
        <f>IFERROR(VLOOKUP($B4191,APガラス性能一覧!$A$2:$M$6097,6,0),"")</f>
        <v/>
      </c>
      <c r="H4191" s="68" t="str">
        <f>IFERROR(VLOOKUP($B4191,APガラス性能一覧!$A$2:$M$6097,7,0),"")</f>
        <v/>
      </c>
      <c r="I4191" s="68" t="str">
        <f>IFERROR(VLOOKUP($B4191,APガラス性能一覧!$A$2:$M$6097,8,0),"")</f>
        <v/>
      </c>
      <c r="J4191" s="68" t="str">
        <f>IFERROR(VLOOKUP($B4191,APガラス性能一覧!$A$2:$M$6097,9,0),"")</f>
        <v/>
      </c>
      <c r="K4191" s="68" t="str">
        <f>IFERROR(VLOOKUP($B4191,APガラス性能一覧!$A$2:$M$6097,10,0),"")</f>
        <v/>
      </c>
      <c r="L4191" s="68" t="str">
        <f>IFERROR(VLOOKUP($B4191,APガラス性能一覧!$A$2:$M$6097,11,0),"")</f>
        <v/>
      </c>
      <c r="M4191" s="68" t="str">
        <f>IFERROR(VLOOKUP($B4191,APガラス性能一覧!$A$2:$M$6097,12,0),"")</f>
        <v/>
      </c>
      <c r="N4191" s="68" t="str">
        <f>IFERROR(VLOOKUP($B4191,APガラス性能一覧!$A$2:$M$6097,13,0),"")</f>
        <v/>
      </c>
    </row>
    <row r="4192" spans="2:14" x14ac:dyDescent="0.4">
      <c r="B4192" s="68" t="str">
        <f>IF($D$2="","",IF($E$2=0.65,IFERROR(IF(INDEX(APガラス性能一覧!A:A,MATCH(ROW(B4186),APガラス性能一覧!$O:$O,0))="","",INDEX(APガラス性能一覧!A:A,MATCH(ROW(B4186),APガラス性能一覧!$O:$O,0))),""),IFERROR(IF(INDEX(APガラス性能一覧!A:A,MATCH(ROW(B4186),APガラス性能一覧!$N:$N,0))="","",INDEX(APガラス性能一覧!A:A,MATCH(ROW(B4186),APガラス性能一覧!$N:$N,0))),"")))</f>
        <v/>
      </c>
      <c r="C4192" s="68" t="str">
        <f>IFERROR(VLOOKUP($B4192,APガラス性能一覧!$A$2:$M$6097,2,0),"")</f>
        <v/>
      </c>
      <c r="D4192" s="68" t="str">
        <f>IFERROR(VLOOKUP($B4192,APガラス性能一覧!$A$2:$M$6097,3,0),"")</f>
        <v/>
      </c>
      <c r="E4192" s="68" t="str">
        <f>IFERROR(VLOOKUP($B4192,APガラス性能一覧!$A$2:$M$6097,4,0),"")</f>
        <v/>
      </c>
      <c r="F4192" s="68" t="str">
        <f>IFERROR(VLOOKUP($B4192,APガラス性能一覧!$A$2:$M$6097,5,0),"")</f>
        <v/>
      </c>
      <c r="G4192" s="68" t="str">
        <f>IFERROR(VLOOKUP($B4192,APガラス性能一覧!$A$2:$M$6097,6,0),"")</f>
        <v/>
      </c>
      <c r="H4192" s="68" t="str">
        <f>IFERROR(VLOOKUP($B4192,APガラス性能一覧!$A$2:$M$6097,7,0),"")</f>
        <v/>
      </c>
      <c r="I4192" s="68" t="str">
        <f>IFERROR(VLOOKUP($B4192,APガラス性能一覧!$A$2:$M$6097,8,0),"")</f>
        <v/>
      </c>
      <c r="J4192" s="68" t="str">
        <f>IFERROR(VLOOKUP($B4192,APガラス性能一覧!$A$2:$M$6097,9,0),"")</f>
        <v/>
      </c>
      <c r="K4192" s="68" t="str">
        <f>IFERROR(VLOOKUP($B4192,APガラス性能一覧!$A$2:$M$6097,10,0),"")</f>
        <v/>
      </c>
      <c r="L4192" s="68" t="str">
        <f>IFERROR(VLOOKUP($B4192,APガラス性能一覧!$A$2:$M$6097,11,0),"")</f>
        <v/>
      </c>
      <c r="M4192" s="68" t="str">
        <f>IFERROR(VLOOKUP($B4192,APガラス性能一覧!$A$2:$M$6097,12,0),"")</f>
        <v/>
      </c>
      <c r="N4192" s="68" t="str">
        <f>IFERROR(VLOOKUP($B4192,APガラス性能一覧!$A$2:$M$6097,13,0),"")</f>
        <v/>
      </c>
    </row>
    <row r="4193" spans="2:14" x14ac:dyDescent="0.4">
      <c r="B4193" s="68" t="str">
        <f>IF($D$2="","",IF($E$2=0.65,IFERROR(IF(INDEX(APガラス性能一覧!A:A,MATCH(ROW(B4187),APガラス性能一覧!$O:$O,0))="","",INDEX(APガラス性能一覧!A:A,MATCH(ROW(B4187),APガラス性能一覧!$O:$O,0))),""),IFERROR(IF(INDEX(APガラス性能一覧!A:A,MATCH(ROW(B4187),APガラス性能一覧!$N:$N,0))="","",INDEX(APガラス性能一覧!A:A,MATCH(ROW(B4187),APガラス性能一覧!$N:$N,0))),"")))</f>
        <v/>
      </c>
      <c r="C4193" s="68" t="str">
        <f>IFERROR(VLOOKUP($B4193,APガラス性能一覧!$A$2:$M$6097,2,0),"")</f>
        <v/>
      </c>
      <c r="D4193" s="68" t="str">
        <f>IFERROR(VLOOKUP($B4193,APガラス性能一覧!$A$2:$M$6097,3,0),"")</f>
        <v/>
      </c>
      <c r="E4193" s="68" t="str">
        <f>IFERROR(VLOOKUP($B4193,APガラス性能一覧!$A$2:$M$6097,4,0),"")</f>
        <v/>
      </c>
      <c r="F4193" s="68" t="str">
        <f>IFERROR(VLOOKUP($B4193,APガラス性能一覧!$A$2:$M$6097,5,0),"")</f>
        <v/>
      </c>
      <c r="G4193" s="68" t="str">
        <f>IFERROR(VLOOKUP($B4193,APガラス性能一覧!$A$2:$M$6097,6,0),"")</f>
        <v/>
      </c>
      <c r="H4193" s="68" t="str">
        <f>IFERROR(VLOOKUP($B4193,APガラス性能一覧!$A$2:$M$6097,7,0),"")</f>
        <v/>
      </c>
      <c r="I4193" s="68" t="str">
        <f>IFERROR(VLOOKUP($B4193,APガラス性能一覧!$A$2:$M$6097,8,0),"")</f>
        <v/>
      </c>
      <c r="J4193" s="68" t="str">
        <f>IFERROR(VLOOKUP($B4193,APガラス性能一覧!$A$2:$M$6097,9,0),"")</f>
        <v/>
      </c>
      <c r="K4193" s="68" t="str">
        <f>IFERROR(VLOOKUP($B4193,APガラス性能一覧!$A$2:$M$6097,10,0),"")</f>
        <v/>
      </c>
      <c r="L4193" s="68" t="str">
        <f>IFERROR(VLOOKUP($B4193,APガラス性能一覧!$A$2:$M$6097,11,0),"")</f>
        <v/>
      </c>
      <c r="M4193" s="68" t="str">
        <f>IFERROR(VLOOKUP($B4193,APガラス性能一覧!$A$2:$M$6097,12,0),"")</f>
        <v/>
      </c>
      <c r="N4193" s="68" t="str">
        <f>IFERROR(VLOOKUP($B4193,APガラス性能一覧!$A$2:$M$6097,13,0),"")</f>
        <v/>
      </c>
    </row>
    <row r="4194" spans="2:14" x14ac:dyDescent="0.4">
      <c r="B4194" s="68" t="str">
        <f>IF($D$2="","",IF($E$2=0.65,IFERROR(IF(INDEX(APガラス性能一覧!A:A,MATCH(ROW(B4188),APガラス性能一覧!$O:$O,0))="","",INDEX(APガラス性能一覧!A:A,MATCH(ROW(B4188),APガラス性能一覧!$O:$O,0))),""),IFERROR(IF(INDEX(APガラス性能一覧!A:A,MATCH(ROW(B4188),APガラス性能一覧!$N:$N,0))="","",INDEX(APガラス性能一覧!A:A,MATCH(ROW(B4188),APガラス性能一覧!$N:$N,0))),"")))</f>
        <v/>
      </c>
      <c r="C4194" s="68" t="str">
        <f>IFERROR(VLOOKUP($B4194,APガラス性能一覧!$A$2:$M$6097,2,0),"")</f>
        <v/>
      </c>
      <c r="D4194" s="68" t="str">
        <f>IFERROR(VLOOKUP($B4194,APガラス性能一覧!$A$2:$M$6097,3,0),"")</f>
        <v/>
      </c>
      <c r="E4194" s="68" t="str">
        <f>IFERROR(VLOOKUP($B4194,APガラス性能一覧!$A$2:$M$6097,4,0),"")</f>
        <v/>
      </c>
      <c r="F4194" s="68" t="str">
        <f>IFERROR(VLOOKUP($B4194,APガラス性能一覧!$A$2:$M$6097,5,0),"")</f>
        <v/>
      </c>
      <c r="G4194" s="68" t="str">
        <f>IFERROR(VLOOKUP($B4194,APガラス性能一覧!$A$2:$M$6097,6,0),"")</f>
        <v/>
      </c>
      <c r="H4194" s="68" t="str">
        <f>IFERROR(VLOOKUP($B4194,APガラス性能一覧!$A$2:$M$6097,7,0),"")</f>
        <v/>
      </c>
      <c r="I4194" s="68" t="str">
        <f>IFERROR(VLOOKUP($B4194,APガラス性能一覧!$A$2:$M$6097,8,0),"")</f>
        <v/>
      </c>
      <c r="J4194" s="68" t="str">
        <f>IFERROR(VLOOKUP($B4194,APガラス性能一覧!$A$2:$M$6097,9,0),"")</f>
        <v/>
      </c>
      <c r="K4194" s="68" t="str">
        <f>IFERROR(VLOOKUP($B4194,APガラス性能一覧!$A$2:$M$6097,10,0),"")</f>
        <v/>
      </c>
      <c r="L4194" s="68" t="str">
        <f>IFERROR(VLOOKUP($B4194,APガラス性能一覧!$A$2:$M$6097,11,0),"")</f>
        <v/>
      </c>
      <c r="M4194" s="68" t="str">
        <f>IFERROR(VLOOKUP($B4194,APガラス性能一覧!$A$2:$M$6097,12,0),"")</f>
        <v/>
      </c>
      <c r="N4194" s="68" t="str">
        <f>IFERROR(VLOOKUP($B4194,APガラス性能一覧!$A$2:$M$6097,13,0),"")</f>
        <v/>
      </c>
    </row>
    <row r="4195" spans="2:14" x14ac:dyDescent="0.4">
      <c r="B4195" s="68" t="str">
        <f>IF($D$2="","",IF($E$2=0.65,IFERROR(IF(INDEX(APガラス性能一覧!A:A,MATCH(ROW(B4189),APガラス性能一覧!$O:$O,0))="","",INDEX(APガラス性能一覧!A:A,MATCH(ROW(B4189),APガラス性能一覧!$O:$O,0))),""),IFERROR(IF(INDEX(APガラス性能一覧!A:A,MATCH(ROW(B4189),APガラス性能一覧!$N:$N,0))="","",INDEX(APガラス性能一覧!A:A,MATCH(ROW(B4189),APガラス性能一覧!$N:$N,0))),"")))</f>
        <v/>
      </c>
      <c r="C4195" s="68" t="str">
        <f>IFERROR(VLOOKUP($B4195,APガラス性能一覧!$A$2:$M$6097,2,0),"")</f>
        <v/>
      </c>
      <c r="D4195" s="68" t="str">
        <f>IFERROR(VLOOKUP($B4195,APガラス性能一覧!$A$2:$M$6097,3,0),"")</f>
        <v/>
      </c>
      <c r="E4195" s="68" t="str">
        <f>IFERROR(VLOOKUP($B4195,APガラス性能一覧!$A$2:$M$6097,4,0),"")</f>
        <v/>
      </c>
      <c r="F4195" s="68" t="str">
        <f>IFERROR(VLOOKUP($B4195,APガラス性能一覧!$A$2:$M$6097,5,0),"")</f>
        <v/>
      </c>
      <c r="G4195" s="68" t="str">
        <f>IFERROR(VLOOKUP($B4195,APガラス性能一覧!$A$2:$M$6097,6,0),"")</f>
        <v/>
      </c>
      <c r="H4195" s="68" t="str">
        <f>IFERROR(VLOOKUP($B4195,APガラス性能一覧!$A$2:$M$6097,7,0),"")</f>
        <v/>
      </c>
      <c r="I4195" s="68" t="str">
        <f>IFERROR(VLOOKUP($B4195,APガラス性能一覧!$A$2:$M$6097,8,0),"")</f>
        <v/>
      </c>
      <c r="J4195" s="68" t="str">
        <f>IFERROR(VLOOKUP($B4195,APガラス性能一覧!$A$2:$M$6097,9,0),"")</f>
        <v/>
      </c>
      <c r="K4195" s="68" t="str">
        <f>IFERROR(VLOOKUP($B4195,APガラス性能一覧!$A$2:$M$6097,10,0),"")</f>
        <v/>
      </c>
      <c r="L4195" s="68" t="str">
        <f>IFERROR(VLOOKUP($B4195,APガラス性能一覧!$A$2:$M$6097,11,0),"")</f>
        <v/>
      </c>
      <c r="M4195" s="68" t="str">
        <f>IFERROR(VLOOKUP($B4195,APガラス性能一覧!$A$2:$M$6097,12,0),"")</f>
        <v/>
      </c>
      <c r="N4195" s="68" t="str">
        <f>IFERROR(VLOOKUP($B4195,APガラス性能一覧!$A$2:$M$6097,13,0),"")</f>
        <v/>
      </c>
    </row>
    <row r="4196" spans="2:14" x14ac:dyDescent="0.4">
      <c r="B4196" s="68" t="str">
        <f>IF($D$2="","",IF($E$2=0.65,IFERROR(IF(INDEX(APガラス性能一覧!A:A,MATCH(ROW(B4190),APガラス性能一覧!$O:$O,0))="","",INDEX(APガラス性能一覧!A:A,MATCH(ROW(B4190),APガラス性能一覧!$O:$O,0))),""),IFERROR(IF(INDEX(APガラス性能一覧!A:A,MATCH(ROW(B4190),APガラス性能一覧!$N:$N,0))="","",INDEX(APガラス性能一覧!A:A,MATCH(ROW(B4190),APガラス性能一覧!$N:$N,0))),"")))</f>
        <v/>
      </c>
      <c r="C4196" s="68" t="str">
        <f>IFERROR(VLOOKUP($B4196,APガラス性能一覧!$A$2:$M$6097,2,0),"")</f>
        <v/>
      </c>
      <c r="D4196" s="68" t="str">
        <f>IFERROR(VLOOKUP($B4196,APガラス性能一覧!$A$2:$M$6097,3,0),"")</f>
        <v/>
      </c>
      <c r="E4196" s="68" t="str">
        <f>IFERROR(VLOOKUP($B4196,APガラス性能一覧!$A$2:$M$6097,4,0),"")</f>
        <v/>
      </c>
      <c r="F4196" s="68" t="str">
        <f>IFERROR(VLOOKUP($B4196,APガラス性能一覧!$A$2:$M$6097,5,0),"")</f>
        <v/>
      </c>
      <c r="G4196" s="68" t="str">
        <f>IFERROR(VLOOKUP($B4196,APガラス性能一覧!$A$2:$M$6097,6,0),"")</f>
        <v/>
      </c>
      <c r="H4196" s="68" t="str">
        <f>IFERROR(VLOOKUP($B4196,APガラス性能一覧!$A$2:$M$6097,7,0),"")</f>
        <v/>
      </c>
      <c r="I4196" s="68" t="str">
        <f>IFERROR(VLOOKUP($B4196,APガラス性能一覧!$A$2:$M$6097,8,0),"")</f>
        <v/>
      </c>
      <c r="J4196" s="68" t="str">
        <f>IFERROR(VLOOKUP($B4196,APガラス性能一覧!$A$2:$M$6097,9,0),"")</f>
        <v/>
      </c>
      <c r="K4196" s="68" t="str">
        <f>IFERROR(VLOOKUP($B4196,APガラス性能一覧!$A$2:$M$6097,10,0),"")</f>
        <v/>
      </c>
      <c r="L4196" s="68" t="str">
        <f>IFERROR(VLOOKUP($B4196,APガラス性能一覧!$A$2:$M$6097,11,0),"")</f>
        <v/>
      </c>
      <c r="M4196" s="68" t="str">
        <f>IFERROR(VLOOKUP($B4196,APガラス性能一覧!$A$2:$M$6097,12,0),"")</f>
        <v/>
      </c>
      <c r="N4196" s="68" t="str">
        <f>IFERROR(VLOOKUP($B4196,APガラス性能一覧!$A$2:$M$6097,13,0),"")</f>
        <v/>
      </c>
    </row>
    <row r="4197" spans="2:14" x14ac:dyDescent="0.4">
      <c r="B4197" s="68" t="str">
        <f>IF($D$2="","",IF($E$2=0.65,IFERROR(IF(INDEX(APガラス性能一覧!A:A,MATCH(ROW(B4191),APガラス性能一覧!$O:$O,0))="","",INDEX(APガラス性能一覧!A:A,MATCH(ROW(B4191),APガラス性能一覧!$O:$O,0))),""),IFERROR(IF(INDEX(APガラス性能一覧!A:A,MATCH(ROW(B4191),APガラス性能一覧!$N:$N,0))="","",INDEX(APガラス性能一覧!A:A,MATCH(ROW(B4191),APガラス性能一覧!$N:$N,0))),"")))</f>
        <v/>
      </c>
      <c r="C4197" s="68" t="str">
        <f>IFERROR(VLOOKUP($B4197,APガラス性能一覧!$A$2:$M$6097,2,0),"")</f>
        <v/>
      </c>
      <c r="D4197" s="68" t="str">
        <f>IFERROR(VLOOKUP($B4197,APガラス性能一覧!$A$2:$M$6097,3,0),"")</f>
        <v/>
      </c>
      <c r="E4197" s="68" t="str">
        <f>IFERROR(VLOOKUP($B4197,APガラス性能一覧!$A$2:$M$6097,4,0),"")</f>
        <v/>
      </c>
      <c r="F4197" s="68" t="str">
        <f>IFERROR(VLOOKUP($B4197,APガラス性能一覧!$A$2:$M$6097,5,0),"")</f>
        <v/>
      </c>
      <c r="G4197" s="68" t="str">
        <f>IFERROR(VLOOKUP($B4197,APガラス性能一覧!$A$2:$M$6097,6,0),"")</f>
        <v/>
      </c>
      <c r="H4197" s="68" t="str">
        <f>IFERROR(VLOOKUP($B4197,APガラス性能一覧!$A$2:$M$6097,7,0),"")</f>
        <v/>
      </c>
      <c r="I4197" s="68" t="str">
        <f>IFERROR(VLOOKUP($B4197,APガラス性能一覧!$A$2:$M$6097,8,0),"")</f>
        <v/>
      </c>
      <c r="J4197" s="68" t="str">
        <f>IFERROR(VLOOKUP($B4197,APガラス性能一覧!$A$2:$M$6097,9,0),"")</f>
        <v/>
      </c>
      <c r="K4197" s="68" t="str">
        <f>IFERROR(VLOOKUP($B4197,APガラス性能一覧!$A$2:$M$6097,10,0),"")</f>
        <v/>
      </c>
      <c r="L4197" s="68" t="str">
        <f>IFERROR(VLOOKUP($B4197,APガラス性能一覧!$A$2:$M$6097,11,0),"")</f>
        <v/>
      </c>
      <c r="M4197" s="68" t="str">
        <f>IFERROR(VLOOKUP($B4197,APガラス性能一覧!$A$2:$M$6097,12,0),"")</f>
        <v/>
      </c>
      <c r="N4197" s="68" t="str">
        <f>IFERROR(VLOOKUP($B4197,APガラス性能一覧!$A$2:$M$6097,13,0),"")</f>
        <v/>
      </c>
    </row>
    <row r="4198" spans="2:14" x14ac:dyDescent="0.4">
      <c r="B4198" s="68" t="str">
        <f>IF($D$2="","",IF($E$2=0.65,IFERROR(IF(INDEX(APガラス性能一覧!A:A,MATCH(ROW(B4192),APガラス性能一覧!$O:$O,0))="","",INDEX(APガラス性能一覧!A:A,MATCH(ROW(B4192),APガラス性能一覧!$O:$O,0))),""),IFERROR(IF(INDEX(APガラス性能一覧!A:A,MATCH(ROW(B4192),APガラス性能一覧!$N:$N,0))="","",INDEX(APガラス性能一覧!A:A,MATCH(ROW(B4192),APガラス性能一覧!$N:$N,0))),"")))</f>
        <v/>
      </c>
      <c r="C4198" s="68" t="str">
        <f>IFERROR(VLOOKUP($B4198,APガラス性能一覧!$A$2:$M$6097,2,0),"")</f>
        <v/>
      </c>
      <c r="D4198" s="68" t="str">
        <f>IFERROR(VLOOKUP($B4198,APガラス性能一覧!$A$2:$M$6097,3,0),"")</f>
        <v/>
      </c>
      <c r="E4198" s="68" t="str">
        <f>IFERROR(VLOOKUP($B4198,APガラス性能一覧!$A$2:$M$6097,4,0),"")</f>
        <v/>
      </c>
      <c r="F4198" s="68" t="str">
        <f>IFERROR(VLOOKUP($B4198,APガラス性能一覧!$A$2:$M$6097,5,0),"")</f>
        <v/>
      </c>
      <c r="G4198" s="68" t="str">
        <f>IFERROR(VLOOKUP($B4198,APガラス性能一覧!$A$2:$M$6097,6,0),"")</f>
        <v/>
      </c>
      <c r="H4198" s="68" t="str">
        <f>IFERROR(VLOOKUP($B4198,APガラス性能一覧!$A$2:$M$6097,7,0),"")</f>
        <v/>
      </c>
      <c r="I4198" s="68" t="str">
        <f>IFERROR(VLOOKUP($B4198,APガラス性能一覧!$A$2:$M$6097,8,0),"")</f>
        <v/>
      </c>
      <c r="J4198" s="68" t="str">
        <f>IFERROR(VLOOKUP($B4198,APガラス性能一覧!$A$2:$M$6097,9,0),"")</f>
        <v/>
      </c>
      <c r="K4198" s="68" t="str">
        <f>IFERROR(VLOOKUP($B4198,APガラス性能一覧!$A$2:$M$6097,10,0),"")</f>
        <v/>
      </c>
      <c r="L4198" s="68" t="str">
        <f>IFERROR(VLOOKUP($B4198,APガラス性能一覧!$A$2:$M$6097,11,0),"")</f>
        <v/>
      </c>
      <c r="M4198" s="68" t="str">
        <f>IFERROR(VLOOKUP($B4198,APガラス性能一覧!$A$2:$M$6097,12,0),"")</f>
        <v/>
      </c>
      <c r="N4198" s="68" t="str">
        <f>IFERROR(VLOOKUP($B4198,APガラス性能一覧!$A$2:$M$6097,13,0),"")</f>
        <v/>
      </c>
    </row>
    <row r="4199" spans="2:14" x14ac:dyDescent="0.4">
      <c r="B4199" s="68" t="str">
        <f>IF($D$2="","",IF($E$2=0.65,IFERROR(IF(INDEX(APガラス性能一覧!A:A,MATCH(ROW(B4193),APガラス性能一覧!$O:$O,0))="","",INDEX(APガラス性能一覧!A:A,MATCH(ROW(B4193),APガラス性能一覧!$O:$O,0))),""),IFERROR(IF(INDEX(APガラス性能一覧!A:A,MATCH(ROW(B4193),APガラス性能一覧!$N:$N,0))="","",INDEX(APガラス性能一覧!A:A,MATCH(ROW(B4193),APガラス性能一覧!$N:$N,0))),"")))</f>
        <v/>
      </c>
      <c r="C4199" s="68" t="str">
        <f>IFERROR(VLOOKUP($B4199,APガラス性能一覧!$A$2:$M$6097,2,0),"")</f>
        <v/>
      </c>
      <c r="D4199" s="68" t="str">
        <f>IFERROR(VLOOKUP($B4199,APガラス性能一覧!$A$2:$M$6097,3,0),"")</f>
        <v/>
      </c>
      <c r="E4199" s="68" t="str">
        <f>IFERROR(VLOOKUP($B4199,APガラス性能一覧!$A$2:$M$6097,4,0),"")</f>
        <v/>
      </c>
      <c r="F4199" s="68" t="str">
        <f>IFERROR(VLOOKUP($B4199,APガラス性能一覧!$A$2:$M$6097,5,0),"")</f>
        <v/>
      </c>
      <c r="G4199" s="68" t="str">
        <f>IFERROR(VLOOKUP($B4199,APガラス性能一覧!$A$2:$M$6097,6,0),"")</f>
        <v/>
      </c>
      <c r="H4199" s="68" t="str">
        <f>IFERROR(VLOOKUP($B4199,APガラス性能一覧!$A$2:$M$6097,7,0),"")</f>
        <v/>
      </c>
      <c r="I4199" s="68" t="str">
        <f>IFERROR(VLOOKUP($B4199,APガラス性能一覧!$A$2:$M$6097,8,0),"")</f>
        <v/>
      </c>
      <c r="J4199" s="68" t="str">
        <f>IFERROR(VLOOKUP($B4199,APガラス性能一覧!$A$2:$M$6097,9,0),"")</f>
        <v/>
      </c>
      <c r="K4199" s="68" t="str">
        <f>IFERROR(VLOOKUP($B4199,APガラス性能一覧!$A$2:$M$6097,10,0),"")</f>
        <v/>
      </c>
      <c r="L4199" s="68" t="str">
        <f>IFERROR(VLOOKUP($B4199,APガラス性能一覧!$A$2:$M$6097,11,0),"")</f>
        <v/>
      </c>
      <c r="M4199" s="68" t="str">
        <f>IFERROR(VLOOKUP($B4199,APガラス性能一覧!$A$2:$M$6097,12,0),"")</f>
        <v/>
      </c>
      <c r="N4199" s="68" t="str">
        <f>IFERROR(VLOOKUP($B4199,APガラス性能一覧!$A$2:$M$6097,13,0),"")</f>
        <v/>
      </c>
    </row>
    <row r="4200" spans="2:14" x14ac:dyDescent="0.4">
      <c r="B4200" s="68" t="str">
        <f>IF($D$2="","",IF($E$2=0.65,IFERROR(IF(INDEX(APガラス性能一覧!A:A,MATCH(ROW(B4194),APガラス性能一覧!$O:$O,0))="","",INDEX(APガラス性能一覧!A:A,MATCH(ROW(B4194),APガラス性能一覧!$O:$O,0))),""),IFERROR(IF(INDEX(APガラス性能一覧!A:A,MATCH(ROW(B4194),APガラス性能一覧!$N:$N,0))="","",INDEX(APガラス性能一覧!A:A,MATCH(ROW(B4194),APガラス性能一覧!$N:$N,0))),"")))</f>
        <v/>
      </c>
      <c r="C4200" s="68" t="str">
        <f>IFERROR(VLOOKUP($B4200,APガラス性能一覧!$A$2:$M$6097,2,0),"")</f>
        <v/>
      </c>
      <c r="D4200" s="68" t="str">
        <f>IFERROR(VLOOKUP($B4200,APガラス性能一覧!$A$2:$M$6097,3,0),"")</f>
        <v/>
      </c>
      <c r="E4200" s="68" t="str">
        <f>IFERROR(VLOOKUP($B4200,APガラス性能一覧!$A$2:$M$6097,4,0),"")</f>
        <v/>
      </c>
      <c r="F4200" s="68" t="str">
        <f>IFERROR(VLOOKUP($B4200,APガラス性能一覧!$A$2:$M$6097,5,0),"")</f>
        <v/>
      </c>
      <c r="G4200" s="68" t="str">
        <f>IFERROR(VLOOKUP($B4200,APガラス性能一覧!$A$2:$M$6097,6,0),"")</f>
        <v/>
      </c>
      <c r="H4200" s="68" t="str">
        <f>IFERROR(VLOOKUP($B4200,APガラス性能一覧!$A$2:$M$6097,7,0),"")</f>
        <v/>
      </c>
      <c r="I4200" s="68" t="str">
        <f>IFERROR(VLOOKUP($B4200,APガラス性能一覧!$A$2:$M$6097,8,0),"")</f>
        <v/>
      </c>
      <c r="J4200" s="68" t="str">
        <f>IFERROR(VLOOKUP($B4200,APガラス性能一覧!$A$2:$M$6097,9,0),"")</f>
        <v/>
      </c>
      <c r="K4200" s="68" t="str">
        <f>IFERROR(VLOOKUP($B4200,APガラス性能一覧!$A$2:$M$6097,10,0),"")</f>
        <v/>
      </c>
      <c r="L4200" s="68" t="str">
        <f>IFERROR(VLOOKUP($B4200,APガラス性能一覧!$A$2:$M$6097,11,0),"")</f>
        <v/>
      </c>
      <c r="M4200" s="68" t="str">
        <f>IFERROR(VLOOKUP($B4200,APガラス性能一覧!$A$2:$M$6097,12,0),"")</f>
        <v/>
      </c>
      <c r="N4200" s="68" t="str">
        <f>IFERROR(VLOOKUP($B4200,APガラス性能一覧!$A$2:$M$6097,13,0),"")</f>
        <v/>
      </c>
    </row>
    <row r="4201" spans="2:14" x14ac:dyDescent="0.4">
      <c r="B4201" s="68" t="str">
        <f>IF($D$2="","",IF($E$2=0.65,IFERROR(IF(INDEX(APガラス性能一覧!A:A,MATCH(ROW(B4195),APガラス性能一覧!$O:$O,0))="","",INDEX(APガラス性能一覧!A:A,MATCH(ROW(B4195),APガラス性能一覧!$O:$O,0))),""),IFERROR(IF(INDEX(APガラス性能一覧!A:A,MATCH(ROW(B4195),APガラス性能一覧!$N:$N,0))="","",INDEX(APガラス性能一覧!A:A,MATCH(ROW(B4195),APガラス性能一覧!$N:$N,0))),"")))</f>
        <v/>
      </c>
      <c r="C4201" s="68" t="str">
        <f>IFERROR(VLOOKUP($B4201,APガラス性能一覧!$A$2:$M$6097,2,0),"")</f>
        <v/>
      </c>
      <c r="D4201" s="68" t="str">
        <f>IFERROR(VLOOKUP($B4201,APガラス性能一覧!$A$2:$M$6097,3,0),"")</f>
        <v/>
      </c>
      <c r="E4201" s="68" t="str">
        <f>IFERROR(VLOOKUP($B4201,APガラス性能一覧!$A$2:$M$6097,4,0),"")</f>
        <v/>
      </c>
      <c r="F4201" s="68" t="str">
        <f>IFERROR(VLOOKUP($B4201,APガラス性能一覧!$A$2:$M$6097,5,0),"")</f>
        <v/>
      </c>
      <c r="G4201" s="68" t="str">
        <f>IFERROR(VLOOKUP($B4201,APガラス性能一覧!$A$2:$M$6097,6,0),"")</f>
        <v/>
      </c>
      <c r="H4201" s="68" t="str">
        <f>IFERROR(VLOOKUP($B4201,APガラス性能一覧!$A$2:$M$6097,7,0),"")</f>
        <v/>
      </c>
      <c r="I4201" s="68" t="str">
        <f>IFERROR(VLOOKUP($B4201,APガラス性能一覧!$A$2:$M$6097,8,0),"")</f>
        <v/>
      </c>
      <c r="J4201" s="68" t="str">
        <f>IFERROR(VLOOKUP($B4201,APガラス性能一覧!$A$2:$M$6097,9,0),"")</f>
        <v/>
      </c>
      <c r="K4201" s="68" t="str">
        <f>IFERROR(VLOOKUP($B4201,APガラス性能一覧!$A$2:$M$6097,10,0),"")</f>
        <v/>
      </c>
      <c r="L4201" s="68" t="str">
        <f>IFERROR(VLOOKUP($B4201,APガラス性能一覧!$A$2:$M$6097,11,0),"")</f>
        <v/>
      </c>
      <c r="M4201" s="68" t="str">
        <f>IFERROR(VLOOKUP($B4201,APガラス性能一覧!$A$2:$M$6097,12,0),"")</f>
        <v/>
      </c>
      <c r="N4201" s="68" t="str">
        <f>IFERROR(VLOOKUP($B4201,APガラス性能一覧!$A$2:$M$6097,13,0),"")</f>
        <v/>
      </c>
    </row>
    <row r="4202" spans="2:14" x14ac:dyDescent="0.4">
      <c r="B4202" s="68" t="str">
        <f>IF($D$2="","",IF($E$2=0.65,IFERROR(IF(INDEX(APガラス性能一覧!A:A,MATCH(ROW(B4196),APガラス性能一覧!$O:$O,0))="","",INDEX(APガラス性能一覧!A:A,MATCH(ROW(B4196),APガラス性能一覧!$O:$O,0))),""),IFERROR(IF(INDEX(APガラス性能一覧!A:A,MATCH(ROW(B4196),APガラス性能一覧!$N:$N,0))="","",INDEX(APガラス性能一覧!A:A,MATCH(ROW(B4196),APガラス性能一覧!$N:$N,0))),"")))</f>
        <v/>
      </c>
      <c r="C4202" s="68" t="str">
        <f>IFERROR(VLOOKUP($B4202,APガラス性能一覧!$A$2:$M$6097,2,0),"")</f>
        <v/>
      </c>
      <c r="D4202" s="68" t="str">
        <f>IFERROR(VLOOKUP($B4202,APガラス性能一覧!$A$2:$M$6097,3,0),"")</f>
        <v/>
      </c>
      <c r="E4202" s="68" t="str">
        <f>IFERROR(VLOOKUP($B4202,APガラス性能一覧!$A$2:$M$6097,4,0),"")</f>
        <v/>
      </c>
      <c r="F4202" s="68" t="str">
        <f>IFERROR(VLOOKUP($B4202,APガラス性能一覧!$A$2:$M$6097,5,0),"")</f>
        <v/>
      </c>
      <c r="G4202" s="68" t="str">
        <f>IFERROR(VLOOKUP($B4202,APガラス性能一覧!$A$2:$M$6097,6,0),"")</f>
        <v/>
      </c>
      <c r="H4202" s="68" t="str">
        <f>IFERROR(VLOOKUP($B4202,APガラス性能一覧!$A$2:$M$6097,7,0),"")</f>
        <v/>
      </c>
      <c r="I4202" s="68" t="str">
        <f>IFERROR(VLOOKUP($B4202,APガラス性能一覧!$A$2:$M$6097,8,0),"")</f>
        <v/>
      </c>
      <c r="J4202" s="68" t="str">
        <f>IFERROR(VLOOKUP($B4202,APガラス性能一覧!$A$2:$M$6097,9,0),"")</f>
        <v/>
      </c>
      <c r="K4202" s="68" t="str">
        <f>IFERROR(VLOOKUP($B4202,APガラス性能一覧!$A$2:$M$6097,10,0),"")</f>
        <v/>
      </c>
      <c r="L4202" s="68" t="str">
        <f>IFERROR(VLOOKUP($B4202,APガラス性能一覧!$A$2:$M$6097,11,0),"")</f>
        <v/>
      </c>
      <c r="M4202" s="68" t="str">
        <f>IFERROR(VLOOKUP($B4202,APガラス性能一覧!$A$2:$M$6097,12,0),"")</f>
        <v/>
      </c>
      <c r="N4202" s="68" t="str">
        <f>IFERROR(VLOOKUP($B4202,APガラス性能一覧!$A$2:$M$6097,13,0),"")</f>
        <v/>
      </c>
    </row>
    <row r="4203" spans="2:14" x14ac:dyDescent="0.4">
      <c r="B4203" s="68" t="str">
        <f>IF($D$2="","",IF($E$2=0.65,IFERROR(IF(INDEX(APガラス性能一覧!A:A,MATCH(ROW(B4197),APガラス性能一覧!$O:$O,0))="","",INDEX(APガラス性能一覧!A:A,MATCH(ROW(B4197),APガラス性能一覧!$O:$O,0))),""),IFERROR(IF(INDEX(APガラス性能一覧!A:A,MATCH(ROW(B4197),APガラス性能一覧!$N:$N,0))="","",INDEX(APガラス性能一覧!A:A,MATCH(ROW(B4197),APガラス性能一覧!$N:$N,0))),"")))</f>
        <v/>
      </c>
      <c r="C4203" s="68" t="str">
        <f>IFERROR(VLOOKUP($B4203,APガラス性能一覧!$A$2:$M$6097,2,0),"")</f>
        <v/>
      </c>
      <c r="D4203" s="68" t="str">
        <f>IFERROR(VLOOKUP($B4203,APガラス性能一覧!$A$2:$M$6097,3,0),"")</f>
        <v/>
      </c>
      <c r="E4203" s="68" t="str">
        <f>IFERROR(VLOOKUP($B4203,APガラス性能一覧!$A$2:$M$6097,4,0),"")</f>
        <v/>
      </c>
      <c r="F4203" s="68" t="str">
        <f>IFERROR(VLOOKUP($B4203,APガラス性能一覧!$A$2:$M$6097,5,0),"")</f>
        <v/>
      </c>
      <c r="G4203" s="68" t="str">
        <f>IFERROR(VLOOKUP($B4203,APガラス性能一覧!$A$2:$M$6097,6,0),"")</f>
        <v/>
      </c>
      <c r="H4203" s="68" t="str">
        <f>IFERROR(VLOOKUP($B4203,APガラス性能一覧!$A$2:$M$6097,7,0),"")</f>
        <v/>
      </c>
      <c r="I4203" s="68" t="str">
        <f>IFERROR(VLOOKUP($B4203,APガラス性能一覧!$A$2:$M$6097,8,0),"")</f>
        <v/>
      </c>
      <c r="J4203" s="68" t="str">
        <f>IFERROR(VLOOKUP($B4203,APガラス性能一覧!$A$2:$M$6097,9,0),"")</f>
        <v/>
      </c>
      <c r="K4203" s="68" t="str">
        <f>IFERROR(VLOOKUP($B4203,APガラス性能一覧!$A$2:$M$6097,10,0),"")</f>
        <v/>
      </c>
      <c r="L4203" s="68" t="str">
        <f>IFERROR(VLOOKUP($B4203,APガラス性能一覧!$A$2:$M$6097,11,0),"")</f>
        <v/>
      </c>
      <c r="M4203" s="68" t="str">
        <f>IFERROR(VLOOKUP($B4203,APガラス性能一覧!$A$2:$M$6097,12,0),"")</f>
        <v/>
      </c>
      <c r="N4203" s="68" t="str">
        <f>IFERROR(VLOOKUP($B4203,APガラス性能一覧!$A$2:$M$6097,13,0),"")</f>
        <v/>
      </c>
    </row>
    <row r="4204" spans="2:14" x14ac:dyDescent="0.4">
      <c r="B4204" s="68" t="str">
        <f>IF($D$2="","",IF($E$2=0.65,IFERROR(IF(INDEX(APガラス性能一覧!A:A,MATCH(ROW(B4198),APガラス性能一覧!$O:$O,0))="","",INDEX(APガラス性能一覧!A:A,MATCH(ROW(B4198),APガラス性能一覧!$O:$O,0))),""),IFERROR(IF(INDEX(APガラス性能一覧!A:A,MATCH(ROW(B4198),APガラス性能一覧!$N:$N,0))="","",INDEX(APガラス性能一覧!A:A,MATCH(ROW(B4198),APガラス性能一覧!$N:$N,0))),"")))</f>
        <v/>
      </c>
      <c r="C4204" s="68" t="str">
        <f>IFERROR(VLOOKUP($B4204,APガラス性能一覧!$A$2:$M$6097,2,0),"")</f>
        <v/>
      </c>
      <c r="D4204" s="68" t="str">
        <f>IFERROR(VLOOKUP($B4204,APガラス性能一覧!$A$2:$M$6097,3,0),"")</f>
        <v/>
      </c>
      <c r="E4204" s="68" t="str">
        <f>IFERROR(VLOOKUP($B4204,APガラス性能一覧!$A$2:$M$6097,4,0),"")</f>
        <v/>
      </c>
      <c r="F4204" s="68" t="str">
        <f>IFERROR(VLOOKUP($B4204,APガラス性能一覧!$A$2:$M$6097,5,0),"")</f>
        <v/>
      </c>
      <c r="G4204" s="68" t="str">
        <f>IFERROR(VLOOKUP($B4204,APガラス性能一覧!$A$2:$M$6097,6,0),"")</f>
        <v/>
      </c>
      <c r="H4204" s="68" t="str">
        <f>IFERROR(VLOOKUP($B4204,APガラス性能一覧!$A$2:$M$6097,7,0),"")</f>
        <v/>
      </c>
      <c r="I4204" s="68" t="str">
        <f>IFERROR(VLOOKUP($B4204,APガラス性能一覧!$A$2:$M$6097,8,0),"")</f>
        <v/>
      </c>
      <c r="J4204" s="68" t="str">
        <f>IFERROR(VLOOKUP($B4204,APガラス性能一覧!$A$2:$M$6097,9,0),"")</f>
        <v/>
      </c>
      <c r="K4204" s="68" t="str">
        <f>IFERROR(VLOOKUP($B4204,APガラス性能一覧!$A$2:$M$6097,10,0),"")</f>
        <v/>
      </c>
      <c r="L4204" s="68" t="str">
        <f>IFERROR(VLOOKUP($B4204,APガラス性能一覧!$A$2:$M$6097,11,0),"")</f>
        <v/>
      </c>
      <c r="M4204" s="68" t="str">
        <f>IFERROR(VLOOKUP($B4204,APガラス性能一覧!$A$2:$M$6097,12,0),"")</f>
        <v/>
      </c>
      <c r="N4204" s="68" t="str">
        <f>IFERROR(VLOOKUP($B4204,APガラス性能一覧!$A$2:$M$6097,13,0),"")</f>
        <v/>
      </c>
    </row>
    <row r="4205" spans="2:14" x14ac:dyDescent="0.4">
      <c r="B4205" s="68" t="str">
        <f>IF($D$2="","",IF($E$2=0.65,IFERROR(IF(INDEX(APガラス性能一覧!A:A,MATCH(ROW(B4199),APガラス性能一覧!$O:$O,0))="","",INDEX(APガラス性能一覧!A:A,MATCH(ROW(B4199),APガラス性能一覧!$O:$O,0))),""),IFERROR(IF(INDEX(APガラス性能一覧!A:A,MATCH(ROW(B4199),APガラス性能一覧!$N:$N,0))="","",INDEX(APガラス性能一覧!A:A,MATCH(ROW(B4199),APガラス性能一覧!$N:$N,0))),"")))</f>
        <v/>
      </c>
      <c r="C4205" s="68" t="str">
        <f>IFERROR(VLOOKUP($B4205,APガラス性能一覧!$A$2:$M$6097,2,0),"")</f>
        <v/>
      </c>
      <c r="D4205" s="68" t="str">
        <f>IFERROR(VLOOKUP($B4205,APガラス性能一覧!$A$2:$M$6097,3,0),"")</f>
        <v/>
      </c>
      <c r="E4205" s="68" t="str">
        <f>IFERROR(VLOOKUP($B4205,APガラス性能一覧!$A$2:$M$6097,4,0),"")</f>
        <v/>
      </c>
      <c r="F4205" s="68" t="str">
        <f>IFERROR(VLOOKUP($B4205,APガラス性能一覧!$A$2:$M$6097,5,0),"")</f>
        <v/>
      </c>
      <c r="G4205" s="68" t="str">
        <f>IFERROR(VLOOKUP($B4205,APガラス性能一覧!$A$2:$M$6097,6,0),"")</f>
        <v/>
      </c>
      <c r="H4205" s="68" t="str">
        <f>IFERROR(VLOOKUP($B4205,APガラス性能一覧!$A$2:$M$6097,7,0),"")</f>
        <v/>
      </c>
      <c r="I4205" s="68" t="str">
        <f>IFERROR(VLOOKUP($B4205,APガラス性能一覧!$A$2:$M$6097,8,0),"")</f>
        <v/>
      </c>
      <c r="J4205" s="68" t="str">
        <f>IFERROR(VLOOKUP($B4205,APガラス性能一覧!$A$2:$M$6097,9,0),"")</f>
        <v/>
      </c>
      <c r="K4205" s="68" t="str">
        <f>IFERROR(VLOOKUP($B4205,APガラス性能一覧!$A$2:$M$6097,10,0),"")</f>
        <v/>
      </c>
      <c r="L4205" s="68" t="str">
        <f>IFERROR(VLOOKUP($B4205,APガラス性能一覧!$A$2:$M$6097,11,0),"")</f>
        <v/>
      </c>
      <c r="M4205" s="68" t="str">
        <f>IFERROR(VLOOKUP($B4205,APガラス性能一覧!$A$2:$M$6097,12,0),"")</f>
        <v/>
      </c>
      <c r="N4205" s="68" t="str">
        <f>IFERROR(VLOOKUP($B4205,APガラス性能一覧!$A$2:$M$6097,13,0),"")</f>
        <v/>
      </c>
    </row>
    <row r="4206" spans="2:14" x14ac:dyDescent="0.4">
      <c r="B4206" s="68" t="str">
        <f>IF($D$2="","",IF($E$2=0.65,IFERROR(IF(INDEX(APガラス性能一覧!A:A,MATCH(ROW(B4200),APガラス性能一覧!$O:$O,0))="","",INDEX(APガラス性能一覧!A:A,MATCH(ROW(B4200),APガラス性能一覧!$O:$O,0))),""),IFERROR(IF(INDEX(APガラス性能一覧!A:A,MATCH(ROW(B4200),APガラス性能一覧!$N:$N,0))="","",INDEX(APガラス性能一覧!A:A,MATCH(ROW(B4200),APガラス性能一覧!$N:$N,0))),"")))</f>
        <v/>
      </c>
      <c r="C4206" s="68" t="str">
        <f>IFERROR(VLOOKUP($B4206,APガラス性能一覧!$A$2:$M$6097,2,0),"")</f>
        <v/>
      </c>
      <c r="D4206" s="68" t="str">
        <f>IFERROR(VLOOKUP($B4206,APガラス性能一覧!$A$2:$M$6097,3,0),"")</f>
        <v/>
      </c>
      <c r="E4206" s="68" t="str">
        <f>IFERROR(VLOOKUP($B4206,APガラス性能一覧!$A$2:$M$6097,4,0),"")</f>
        <v/>
      </c>
      <c r="F4206" s="68" t="str">
        <f>IFERROR(VLOOKUP($B4206,APガラス性能一覧!$A$2:$M$6097,5,0),"")</f>
        <v/>
      </c>
      <c r="G4206" s="68" t="str">
        <f>IFERROR(VLOOKUP($B4206,APガラス性能一覧!$A$2:$M$6097,6,0),"")</f>
        <v/>
      </c>
      <c r="H4206" s="68" t="str">
        <f>IFERROR(VLOOKUP($B4206,APガラス性能一覧!$A$2:$M$6097,7,0),"")</f>
        <v/>
      </c>
      <c r="I4206" s="68" t="str">
        <f>IFERROR(VLOOKUP($B4206,APガラス性能一覧!$A$2:$M$6097,8,0),"")</f>
        <v/>
      </c>
      <c r="J4206" s="68" t="str">
        <f>IFERROR(VLOOKUP($B4206,APガラス性能一覧!$A$2:$M$6097,9,0),"")</f>
        <v/>
      </c>
      <c r="K4206" s="68" t="str">
        <f>IFERROR(VLOOKUP($B4206,APガラス性能一覧!$A$2:$M$6097,10,0),"")</f>
        <v/>
      </c>
      <c r="L4206" s="68" t="str">
        <f>IFERROR(VLOOKUP($B4206,APガラス性能一覧!$A$2:$M$6097,11,0),"")</f>
        <v/>
      </c>
      <c r="M4206" s="68" t="str">
        <f>IFERROR(VLOOKUP($B4206,APガラス性能一覧!$A$2:$M$6097,12,0),"")</f>
        <v/>
      </c>
      <c r="N4206" s="68" t="str">
        <f>IFERROR(VLOOKUP($B4206,APガラス性能一覧!$A$2:$M$6097,13,0),"")</f>
        <v/>
      </c>
    </row>
    <row r="4207" spans="2:14" x14ac:dyDescent="0.4">
      <c r="B4207" s="68" t="str">
        <f>IF($D$2="","",IF($E$2=0.65,IFERROR(IF(INDEX(APガラス性能一覧!A:A,MATCH(ROW(B4201),APガラス性能一覧!$O:$O,0))="","",INDEX(APガラス性能一覧!A:A,MATCH(ROW(B4201),APガラス性能一覧!$O:$O,0))),""),IFERROR(IF(INDEX(APガラス性能一覧!A:A,MATCH(ROW(B4201),APガラス性能一覧!$N:$N,0))="","",INDEX(APガラス性能一覧!A:A,MATCH(ROW(B4201),APガラス性能一覧!$N:$N,0))),"")))</f>
        <v/>
      </c>
      <c r="C4207" s="68" t="str">
        <f>IFERROR(VLOOKUP($B4207,APガラス性能一覧!$A$2:$M$6097,2,0),"")</f>
        <v/>
      </c>
      <c r="D4207" s="68" t="str">
        <f>IFERROR(VLOOKUP($B4207,APガラス性能一覧!$A$2:$M$6097,3,0),"")</f>
        <v/>
      </c>
      <c r="E4207" s="68" t="str">
        <f>IFERROR(VLOOKUP($B4207,APガラス性能一覧!$A$2:$M$6097,4,0),"")</f>
        <v/>
      </c>
      <c r="F4207" s="68" t="str">
        <f>IFERROR(VLOOKUP($B4207,APガラス性能一覧!$A$2:$M$6097,5,0),"")</f>
        <v/>
      </c>
      <c r="G4207" s="68" t="str">
        <f>IFERROR(VLOOKUP($B4207,APガラス性能一覧!$A$2:$M$6097,6,0),"")</f>
        <v/>
      </c>
      <c r="H4207" s="68" t="str">
        <f>IFERROR(VLOOKUP($B4207,APガラス性能一覧!$A$2:$M$6097,7,0),"")</f>
        <v/>
      </c>
      <c r="I4207" s="68" t="str">
        <f>IFERROR(VLOOKUP($B4207,APガラス性能一覧!$A$2:$M$6097,8,0),"")</f>
        <v/>
      </c>
      <c r="J4207" s="68" t="str">
        <f>IFERROR(VLOOKUP($B4207,APガラス性能一覧!$A$2:$M$6097,9,0),"")</f>
        <v/>
      </c>
      <c r="K4207" s="68" t="str">
        <f>IFERROR(VLOOKUP($B4207,APガラス性能一覧!$A$2:$M$6097,10,0),"")</f>
        <v/>
      </c>
      <c r="L4207" s="68" t="str">
        <f>IFERROR(VLOOKUP($B4207,APガラス性能一覧!$A$2:$M$6097,11,0),"")</f>
        <v/>
      </c>
      <c r="M4207" s="68" t="str">
        <f>IFERROR(VLOOKUP($B4207,APガラス性能一覧!$A$2:$M$6097,12,0),"")</f>
        <v/>
      </c>
      <c r="N4207" s="68" t="str">
        <f>IFERROR(VLOOKUP($B4207,APガラス性能一覧!$A$2:$M$6097,13,0),"")</f>
        <v/>
      </c>
    </row>
    <row r="4208" spans="2:14" x14ac:dyDescent="0.4">
      <c r="B4208" s="68" t="str">
        <f>IF($D$2="","",IF($E$2=0.65,IFERROR(IF(INDEX(APガラス性能一覧!A:A,MATCH(ROW(B4202),APガラス性能一覧!$O:$O,0))="","",INDEX(APガラス性能一覧!A:A,MATCH(ROW(B4202),APガラス性能一覧!$O:$O,0))),""),IFERROR(IF(INDEX(APガラス性能一覧!A:A,MATCH(ROW(B4202),APガラス性能一覧!$N:$N,0))="","",INDEX(APガラス性能一覧!A:A,MATCH(ROW(B4202),APガラス性能一覧!$N:$N,0))),"")))</f>
        <v/>
      </c>
      <c r="C4208" s="68" t="str">
        <f>IFERROR(VLOOKUP($B4208,APガラス性能一覧!$A$2:$M$6097,2,0),"")</f>
        <v/>
      </c>
      <c r="D4208" s="68" t="str">
        <f>IFERROR(VLOOKUP($B4208,APガラス性能一覧!$A$2:$M$6097,3,0),"")</f>
        <v/>
      </c>
      <c r="E4208" s="68" t="str">
        <f>IFERROR(VLOOKUP($B4208,APガラス性能一覧!$A$2:$M$6097,4,0),"")</f>
        <v/>
      </c>
      <c r="F4208" s="68" t="str">
        <f>IFERROR(VLOOKUP($B4208,APガラス性能一覧!$A$2:$M$6097,5,0),"")</f>
        <v/>
      </c>
      <c r="G4208" s="68" t="str">
        <f>IFERROR(VLOOKUP($B4208,APガラス性能一覧!$A$2:$M$6097,6,0),"")</f>
        <v/>
      </c>
      <c r="H4208" s="68" t="str">
        <f>IFERROR(VLOOKUP($B4208,APガラス性能一覧!$A$2:$M$6097,7,0),"")</f>
        <v/>
      </c>
      <c r="I4208" s="68" t="str">
        <f>IFERROR(VLOOKUP($B4208,APガラス性能一覧!$A$2:$M$6097,8,0),"")</f>
        <v/>
      </c>
      <c r="J4208" s="68" t="str">
        <f>IFERROR(VLOOKUP($B4208,APガラス性能一覧!$A$2:$M$6097,9,0),"")</f>
        <v/>
      </c>
      <c r="K4208" s="68" t="str">
        <f>IFERROR(VLOOKUP($B4208,APガラス性能一覧!$A$2:$M$6097,10,0),"")</f>
        <v/>
      </c>
      <c r="L4208" s="68" t="str">
        <f>IFERROR(VLOOKUP($B4208,APガラス性能一覧!$A$2:$M$6097,11,0),"")</f>
        <v/>
      </c>
      <c r="M4208" s="68" t="str">
        <f>IFERROR(VLOOKUP($B4208,APガラス性能一覧!$A$2:$M$6097,12,0),"")</f>
        <v/>
      </c>
      <c r="N4208" s="68" t="str">
        <f>IFERROR(VLOOKUP($B4208,APガラス性能一覧!$A$2:$M$6097,13,0),"")</f>
        <v/>
      </c>
    </row>
    <row r="4209" spans="2:14" x14ac:dyDescent="0.4">
      <c r="B4209" s="68" t="str">
        <f>IF($D$2="","",IF($E$2=0.65,IFERROR(IF(INDEX(APガラス性能一覧!A:A,MATCH(ROW(B4203),APガラス性能一覧!$O:$O,0))="","",INDEX(APガラス性能一覧!A:A,MATCH(ROW(B4203),APガラス性能一覧!$O:$O,0))),""),IFERROR(IF(INDEX(APガラス性能一覧!A:A,MATCH(ROW(B4203),APガラス性能一覧!$N:$N,0))="","",INDEX(APガラス性能一覧!A:A,MATCH(ROW(B4203),APガラス性能一覧!$N:$N,0))),"")))</f>
        <v/>
      </c>
      <c r="C4209" s="68" t="str">
        <f>IFERROR(VLOOKUP($B4209,APガラス性能一覧!$A$2:$M$6097,2,0),"")</f>
        <v/>
      </c>
      <c r="D4209" s="68" t="str">
        <f>IFERROR(VLOOKUP($B4209,APガラス性能一覧!$A$2:$M$6097,3,0),"")</f>
        <v/>
      </c>
      <c r="E4209" s="68" t="str">
        <f>IFERROR(VLOOKUP($B4209,APガラス性能一覧!$A$2:$M$6097,4,0),"")</f>
        <v/>
      </c>
      <c r="F4209" s="68" t="str">
        <f>IFERROR(VLOOKUP($B4209,APガラス性能一覧!$A$2:$M$6097,5,0),"")</f>
        <v/>
      </c>
      <c r="G4209" s="68" t="str">
        <f>IFERROR(VLOOKUP($B4209,APガラス性能一覧!$A$2:$M$6097,6,0),"")</f>
        <v/>
      </c>
      <c r="H4209" s="68" t="str">
        <f>IFERROR(VLOOKUP($B4209,APガラス性能一覧!$A$2:$M$6097,7,0),"")</f>
        <v/>
      </c>
      <c r="I4209" s="68" t="str">
        <f>IFERROR(VLOOKUP($B4209,APガラス性能一覧!$A$2:$M$6097,8,0),"")</f>
        <v/>
      </c>
      <c r="J4209" s="68" t="str">
        <f>IFERROR(VLOOKUP($B4209,APガラス性能一覧!$A$2:$M$6097,9,0),"")</f>
        <v/>
      </c>
      <c r="K4209" s="68" t="str">
        <f>IFERROR(VLOOKUP($B4209,APガラス性能一覧!$A$2:$M$6097,10,0),"")</f>
        <v/>
      </c>
      <c r="L4209" s="68" t="str">
        <f>IFERROR(VLOOKUP($B4209,APガラス性能一覧!$A$2:$M$6097,11,0),"")</f>
        <v/>
      </c>
      <c r="M4209" s="68" t="str">
        <f>IFERROR(VLOOKUP($B4209,APガラス性能一覧!$A$2:$M$6097,12,0),"")</f>
        <v/>
      </c>
      <c r="N4209" s="68" t="str">
        <f>IFERROR(VLOOKUP($B4209,APガラス性能一覧!$A$2:$M$6097,13,0),"")</f>
        <v/>
      </c>
    </row>
    <row r="4210" spans="2:14" x14ac:dyDescent="0.4">
      <c r="B4210" s="68" t="str">
        <f>IF($D$2="","",IF($E$2=0.65,IFERROR(IF(INDEX(APガラス性能一覧!A:A,MATCH(ROW(B4204),APガラス性能一覧!$O:$O,0))="","",INDEX(APガラス性能一覧!A:A,MATCH(ROW(B4204),APガラス性能一覧!$O:$O,0))),""),IFERROR(IF(INDEX(APガラス性能一覧!A:A,MATCH(ROW(B4204),APガラス性能一覧!$N:$N,0))="","",INDEX(APガラス性能一覧!A:A,MATCH(ROW(B4204),APガラス性能一覧!$N:$N,0))),"")))</f>
        <v/>
      </c>
      <c r="C4210" s="68" t="str">
        <f>IFERROR(VLOOKUP($B4210,APガラス性能一覧!$A$2:$M$6097,2,0),"")</f>
        <v/>
      </c>
      <c r="D4210" s="68" t="str">
        <f>IFERROR(VLOOKUP($B4210,APガラス性能一覧!$A$2:$M$6097,3,0),"")</f>
        <v/>
      </c>
      <c r="E4210" s="68" t="str">
        <f>IFERROR(VLOOKUP($B4210,APガラス性能一覧!$A$2:$M$6097,4,0),"")</f>
        <v/>
      </c>
      <c r="F4210" s="68" t="str">
        <f>IFERROR(VLOOKUP($B4210,APガラス性能一覧!$A$2:$M$6097,5,0),"")</f>
        <v/>
      </c>
      <c r="G4210" s="68" t="str">
        <f>IFERROR(VLOOKUP($B4210,APガラス性能一覧!$A$2:$M$6097,6,0),"")</f>
        <v/>
      </c>
      <c r="H4210" s="68" t="str">
        <f>IFERROR(VLOOKUP($B4210,APガラス性能一覧!$A$2:$M$6097,7,0),"")</f>
        <v/>
      </c>
      <c r="I4210" s="68" t="str">
        <f>IFERROR(VLOOKUP($B4210,APガラス性能一覧!$A$2:$M$6097,8,0),"")</f>
        <v/>
      </c>
      <c r="J4210" s="68" t="str">
        <f>IFERROR(VLOOKUP($B4210,APガラス性能一覧!$A$2:$M$6097,9,0),"")</f>
        <v/>
      </c>
      <c r="K4210" s="68" t="str">
        <f>IFERROR(VLOOKUP($B4210,APガラス性能一覧!$A$2:$M$6097,10,0),"")</f>
        <v/>
      </c>
      <c r="L4210" s="68" t="str">
        <f>IFERROR(VLOOKUP($B4210,APガラス性能一覧!$A$2:$M$6097,11,0),"")</f>
        <v/>
      </c>
      <c r="M4210" s="68" t="str">
        <f>IFERROR(VLOOKUP($B4210,APガラス性能一覧!$A$2:$M$6097,12,0),"")</f>
        <v/>
      </c>
      <c r="N4210" s="68" t="str">
        <f>IFERROR(VLOOKUP($B4210,APガラス性能一覧!$A$2:$M$6097,13,0),"")</f>
        <v/>
      </c>
    </row>
    <row r="4211" spans="2:14" x14ac:dyDescent="0.4">
      <c r="B4211" s="68" t="str">
        <f>IF($D$2="","",IF($E$2=0.65,IFERROR(IF(INDEX(APガラス性能一覧!A:A,MATCH(ROW(B4205),APガラス性能一覧!$O:$O,0))="","",INDEX(APガラス性能一覧!A:A,MATCH(ROW(B4205),APガラス性能一覧!$O:$O,0))),""),IFERROR(IF(INDEX(APガラス性能一覧!A:A,MATCH(ROW(B4205),APガラス性能一覧!$N:$N,0))="","",INDEX(APガラス性能一覧!A:A,MATCH(ROW(B4205),APガラス性能一覧!$N:$N,0))),"")))</f>
        <v/>
      </c>
      <c r="C4211" s="68" t="str">
        <f>IFERROR(VLOOKUP($B4211,APガラス性能一覧!$A$2:$M$6097,2,0),"")</f>
        <v/>
      </c>
      <c r="D4211" s="68" t="str">
        <f>IFERROR(VLOOKUP($B4211,APガラス性能一覧!$A$2:$M$6097,3,0),"")</f>
        <v/>
      </c>
      <c r="E4211" s="68" t="str">
        <f>IFERROR(VLOOKUP($B4211,APガラス性能一覧!$A$2:$M$6097,4,0),"")</f>
        <v/>
      </c>
      <c r="F4211" s="68" t="str">
        <f>IFERROR(VLOOKUP($B4211,APガラス性能一覧!$A$2:$M$6097,5,0),"")</f>
        <v/>
      </c>
      <c r="G4211" s="68" t="str">
        <f>IFERROR(VLOOKUP($B4211,APガラス性能一覧!$A$2:$M$6097,6,0),"")</f>
        <v/>
      </c>
      <c r="H4211" s="68" t="str">
        <f>IFERROR(VLOOKUP($B4211,APガラス性能一覧!$A$2:$M$6097,7,0),"")</f>
        <v/>
      </c>
      <c r="I4211" s="68" t="str">
        <f>IFERROR(VLOOKUP($B4211,APガラス性能一覧!$A$2:$M$6097,8,0),"")</f>
        <v/>
      </c>
      <c r="J4211" s="68" t="str">
        <f>IFERROR(VLOOKUP($B4211,APガラス性能一覧!$A$2:$M$6097,9,0),"")</f>
        <v/>
      </c>
      <c r="K4211" s="68" t="str">
        <f>IFERROR(VLOOKUP($B4211,APガラス性能一覧!$A$2:$M$6097,10,0),"")</f>
        <v/>
      </c>
      <c r="L4211" s="68" t="str">
        <f>IFERROR(VLOOKUP($B4211,APガラス性能一覧!$A$2:$M$6097,11,0),"")</f>
        <v/>
      </c>
      <c r="M4211" s="68" t="str">
        <f>IFERROR(VLOOKUP($B4211,APガラス性能一覧!$A$2:$M$6097,12,0),"")</f>
        <v/>
      </c>
      <c r="N4211" s="68" t="str">
        <f>IFERROR(VLOOKUP($B4211,APガラス性能一覧!$A$2:$M$6097,13,0),"")</f>
        <v/>
      </c>
    </row>
    <row r="4212" spans="2:14" x14ac:dyDescent="0.4">
      <c r="B4212" s="68" t="str">
        <f>IF($D$2="","",IF($E$2=0.65,IFERROR(IF(INDEX(APガラス性能一覧!A:A,MATCH(ROW(B4206),APガラス性能一覧!$O:$O,0))="","",INDEX(APガラス性能一覧!A:A,MATCH(ROW(B4206),APガラス性能一覧!$O:$O,0))),""),IFERROR(IF(INDEX(APガラス性能一覧!A:A,MATCH(ROW(B4206),APガラス性能一覧!$N:$N,0))="","",INDEX(APガラス性能一覧!A:A,MATCH(ROW(B4206),APガラス性能一覧!$N:$N,0))),"")))</f>
        <v/>
      </c>
      <c r="C4212" s="68" t="str">
        <f>IFERROR(VLOOKUP($B4212,APガラス性能一覧!$A$2:$M$6097,2,0),"")</f>
        <v/>
      </c>
      <c r="D4212" s="68" t="str">
        <f>IFERROR(VLOOKUP($B4212,APガラス性能一覧!$A$2:$M$6097,3,0),"")</f>
        <v/>
      </c>
      <c r="E4212" s="68" t="str">
        <f>IFERROR(VLOOKUP($B4212,APガラス性能一覧!$A$2:$M$6097,4,0),"")</f>
        <v/>
      </c>
      <c r="F4212" s="68" t="str">
        <f>IFERROR(VLOOKUP($B4212,APガラス性能一覧!$A$2:$M$6097,5,0),"")</f>
        <v/>
      </c>
      <c r="G4212" s="68" t="str">
        <f>IFERROR(VLOOKUP($B4212,APガラス性能一覧!$A$2:$M$6097,6,0),"")</f>
        <v/>
      </c>
      <c r="H4212" s="68" t="str">
        <f>IFERROR(VLOOKUP($B4212,APガラス性能一覧!$A$2:$M$6097,7,0),"")</f>
        <v/>
      </c>
      <c r="I4212" s="68" t="str">
        <f>IFERROR(VLOOKUP($B4212,APガラス性能一覧!$A$2:$M$6097,8,0),"")</f>
        <v/>
      </c>
      <c r="J4212" s="68" t="str">
        <f>IFERROR(VLOOKUP($B4212,APガラス性能一覧!$A$2:$M$6097,9,0),"")</f>
        <v/>
      </c>
      <c r="K4212" s="68" t="str">
        <f>IFERROR(VLOOKUP($B4212,APガラス性能一覧!$A$2:$M$6097,10,0),"")</f>
        <v/>
      </c>
      <c r="L4212" s="68" t="str">
        <f>IFERROR(VLOOKUP($B4212,APガラス性能一覧!$A$2:$M$6097,11,0),"")</f>
        <v/>
      </c>
      <c r="M4212" s="68" t="str">
        <f>IFERROR(VLOOKUP($B4212,APガラス性能一覧!$A$2:$M$6097,12,0),"")</f>
        <v/>
      </c>
      <c r="N4212" s="68" t="str">
        <f>IFERROR(VLOOKUP($B4212,APガラス性能一覧!$A$2:$M$6097,13,0),"")</f>
        <v/>
      </c>
    </row>
    <row r="4213" spans="2:14" x14ac:dyDescent="0.4">
      <c r="B4213" s="68" t="str">
        <f>IF($D$2="","",IF($E$2=0.65,IFERROR(IF(INDEX(APガラス性能一覧!A:A,MATCH(ROW(B4207),APガラス性能一覧!$O:$O,0))="","",INDEX(APガラス性能一覧!A:A,MATCH(ROW(B4207),APガラス性能一覧!$O:$O,0))),""),IFERROR(IF(INDEX(APガラス性能一覧!A:A,MATCH(ROW(B4207),APガラス性能一覧!$N:$N,0))="","",INDEX(APガラス性能一覧!A:A,MATCH(ROW(B4207),APガラス性能一覧!$N:$N,0))),"")))</f>
        <v/>
      </c>
      <c r="C4213" s="68" t="str">
        <f>IFERROR(VLOOKUP($B4213,APガラス性能一覧!$A$2:$M$6097,2,0),"")</f>
        <v/>
      </c>
      <c r="D4213" s="68" t="str">
        <f>IFERROR(VLOOKUP($B4213,APガラス性能一覧!$A$2:$M$6097,3,0),"")</f>
        <v/>
      </c>
      <c r="E4213" s="68" t="str">
        <f>IFERROR(VLOOKUP($B4213,APガラス性能一覧!$A$2:$M$6097,4,0),"")</f>
        <v/>
      </c>
      <c r="F4213" s="68" t="str">
        <f>IFERROR(VLOOKUP($B4213,APガラス性能一覧!$A$2:$M$6097,5,0),"")</f>
        <v/>
      </c>
      <c r="G4213" s="68" t="str">
        <f>IFERROR(VLOOKUP($B4213,APガラス性能一覧!$A$2:$M$6097,6,0),"")</f>
        <v/>
      </c>
      <c r="H4213" s="68" t="str">
        <f>IFERROR(VLOOKUP($B4213,APガラス性能一覧!$A$2:$M$6097,7,0),"")</f>
        <v/>
      </c>
      <c r="I4213" s="68" t="str">
        <f>IFERROR(VLOOKUP($B4213,APガラス性能一覧!$A$2:$M$6097,8,0),"")</f>
        <v/>
      </c>
      <c r="J4213" s="68" t="str">
        <f>IFERROR(VLOOKUP($B4213,APガラス性能一覧!$A$2:$M$6097,9,0),"")</f>
        <v/>
      </c>
      <c r="K4213" s="68" t="str">
        <f>IFERROR(VLOOKUP($B4213,APガラス性能一覧!$A$2:$M$6097,10,0),"")</f>
        <v/>
      </c>
      <c r="L4213" s="68" t="str">
        <f>IFERROR(VLOOKUP($B4213,APガラス性能一覧!$A$2:$M$6097,11,0),"")</f>
        <v/>
      </c>
      <c r="M4213" s="68" t="str">
        <f>IFERROR(VLOOKUP($B4213,APガラス性能一覧!$A$2:$M$6097,12,0),"")</f>
        <v/>
      </c>
      <c r="N4213" s="68" t="str">
        <f>IFERROR(VLOOKUP($B4213,APガラス性能一覧!$A$2:$M$6097,13,0),"")</f>
        <v/>
      </c>
    </row>
    <row r="4214" spans="2:14" x14ac:dyDescent="0.4">
      <c r="B4214" s="68" t="str">
        <f>IF($D$2="","",IF($E$2=0.65,IFERROR(IF(INDEX(APガラス性能一覧!A:A,MATCH(ROW(B4208),APガラス性能一覧!$O:$O,0))="","",INDEX(APガラス性能一覧!A:A,MATCH(ROW(B4208),APガラス性能一覧!$O:$O,0))),""),IFERROR(IF(INDEX(APガラス性能一覧!A:A,MATCH(ROW(B4208),APガラス性能一覧!$N:$N,0))="","",INDEX(APガラス性能一覧!A:A,MATCH(ROW(B4208),APガラス性能一覧!$N:$N,0))),"")))</f>
        <v/>
      </c>
      <c r="C4214" s="68" t="str">
        <f>IFERROR(VLOOKUP($B4214,APガラス性能一覧!$A$2:$M$6097,2,0),"")</f>
        <v/>
      </c>
      <c r="D4214" s="68" t="str">
        <f>IFERROR(VLOOKUP($B4214,APガラス性能一覧!$A$2:$M$6097,3,0),"")</f>
        <v/>
      </c>
      <c r="E4214" s="68" t="str">
        <f>IFERROR(VLOOKUP($B4214,APガラス性能一覧!$A$2:$M$6097,4,0),"")</f>
        <v/>
      </c>
      <c r="F4214" s="68" t="str">
        <f>IFERROR(VLOOKUP($B4214,APガラス性能一覧!$A$2:$M$6097,5,0),"")</f>
        <v/>
      </c>
      <c r="G4214" s="68" t="str">
        <f>IFERROR(VLOOKUP($B4214,APガラス性能一覧!$A$2:$M$6097,6,0),"")</f>
        <v/>
      </c>
      <c r="H4214" s="68" t="str">
        <f>IFERROR(VLOOKUP($B4214,APガラス性能一覧!$A$2:$M$6097,7,0),"")</f>
        <v/>
      </c>
      <c r="I4214" s="68" t="str">
        <f>IFERROR(VLOOKUP($B4214,APガラス性能一覧!$A$2:$M$6097,8,0),"")</f>
        <v/>
      </c>
      <c r="J4214" s="68" t="str">
        <f>IFERROR(VLOOKUP($B4214,APガラス性能一覧!$A$2:$M$6097,9,0),"")</f>
        <v/>
      </c>
      <c r="K4214" s="68" t="str">
        <f>IFERROR(VLOOKUP($B4214,APガラス性能一覧!$A$2:$M$6097,10,0),"")</f>
        <v/>
      </c>
      <c r="L4214" s="68" t="str">
        <f>IFERROR(VLOOKUP($B4214,APガラス性能一覧!$A$2:$M$6097,11,0),"")</f>
        <v/>
      </c>
      <c r="M4214" s="68" t="str">
        <f>IFERROR(VLOOKUP($B4214,APガラス性能一覧!$A$2:$M$6097,12,0),"")</f>
        <v/>
      </c>
      <c r="N4214" s="68" t="str">
        <f>IFERROR(VLOOKUP($B4214,APガラス性能一覧!$A$2:$M$6097,13,0),"")</f>
        <v/>
      </c>
    </row>
    <row r="4215" spans="2:14" x14ac:dyDescent="0.4">
      <c r="B4215" s="68" t="str">
        <f>IF($D$2="","",IF($E$2=0.65,IFERROR(IF(INDEX(APガラス性能一覧!A:A,MATCH(ROW(B4209),APガラス性能一覧!$O:$O,0))="","",INDEX(APガラス性能一覧!A:A,MATCH(ROW(B4209),APガラス性能一覧!$O:$O,0))),""),IFERROR(IF(INDEX(APガラス性能一覧!A:A,MATCH(ROW(B4209),APガラス性能一覧!$N:$N,0))="","",INDEX(APガラス性能一覧!A:A,MATCH(ROW(B4209),APガラス性能一覧!$N:$N,0))),"")))</f>
        <v/>
      </c>
      <c r="C4215" s="68" t="str">
        <f>IFERROR(VLOOKUP($B4215,APガラス性能一覧!$A$2:$M$6097,2,0),"")</f>
        <v/>
      </c>
      <c r="D4215" s="68" t="str">
        <f>IFERROR(VLOOKUP($B4215,APガラス性能一覧!$A$2:$M$6097,3,0),"")</f>
        <v/>
      </c>
      <c r="E4215" s="68" t="str">
        <f>IFERROR(VLOOKUP($B4215,APガラス性能一覧!$A$2:$M$6097,4,0),"")</f>
        <v/>
      </c>
      <c r="F4215" s="68" t="str">
        <f>IFERROR(VLOOKUP($B4215,APガラス性能一覧!$A$2:$M$6097,5,0),"")</f>
        <v/>
      </c>
      <c r="G4215" s="68" t="str">
        <f>IFERROR(VLOOKUP($B4215,APガラス性能一覧!$A$2:$M$6097,6,0),"")</f>
        <v/>
      </c>
      <c r="H4215" s="68" t="str">
        <f>IFERROR(VLOOKUP($B4215,APガラス性能一覧!$A$2:$M$6097,7,0),"")</f>
        <v/>
      </c>
      <c r="I4215" s="68" t="str">
        <f>IFERROR(VLOOKUP($B4215,APガラス性能一覧!$A$2:$M$6097,8,0),"")</f>
        <v/>
      </c>
      <c r="J4215" s="68" t="str">
        <f>IFERROR(VLOOKUP($B4215,APガラス性能一覧!$A$2:$M$6097,9,0),"")</f>
        <v/>
      </c>
      <c r="K4215" s="68" t="str">
        <f>IFERROR(VLOOKUP($B4215,APガラス性能一覧!$A$2:$M$6097,10,0),"")</f>
        <v/>
      </c>
      <c r="L4215" s="68" t="str">
        <f>IFERROR(VLOOKUP($B4215,APガラス性能一覧!$A$2:$M$6097,11,0),"")</f>
        <v/>
      </c>
      <c r="M4215" s="68" t="str">
        <f>IFERROR(VLOOKUP($B4215,APガラス性能一覧!$A$2:$M$6097,12,0),"")</f>
        <v/>
      </c>
      <c r="N4215" s="68" t="str">
        <f>IFERROR(VLOOKUP($B4215,APガラス性能一覧!$A$2:$M$6097,13,0),"")</f>
        <v/>
      </c>
    </row>
    <row r="4216" spans="2:14" x14ac:dyDescent="0.4">
      <c r="B4216" s="68" t="str">
        <f>IF($D$2="","",IF($E$2=0.65,IFERROR(IF(INDEX(APガラス性能一覧!A:A,MATCH(ROW(B4210),APガラス性能一覧!$O:$O,0))="","",INDEX(APガラス性能一覧!A:A,MATCH(ROW(B4210),APガラス性能一覧!$O:$O,0))),""),IFERROR(IF(INDEX(APガラス性能一覧!A:A,MATCH(ROW(B4210),APガラス性能一覧!$N:$N,0))="","",INDEX(APガラス性能一覧!A:A,MATCH(ROW(B4210),APガラス性能一覧!$N:$N,0))),"")))</f>
        <v/>
      </c>
      <c r="C4216" s="68" t="str">
        <f>IFERROR(VLOOKUP($B4216,APガラス性能一覧!$A$2:$M$6097,2,0),"")</f>
        <v/>
      </c>
      <c r="D4216" s="68" t="str">
        <f>IFERROR(VLOOKUP($B4216,APガラス性能一覧!$A$2:$M$6097,3,0),"")</f>
        <v/>
      </c>
      <c r="E4216" s="68" t="str">
        <f>IFERROR(VLOOKUP($B4216,APガラス性能一覧!$A$2:$M$6097,4,0),"")</f>
        <v/>
      </c>
      <c r="F4216" s="68" t="str">
        <f>IFERROR(VLOOKUP($B4216,APガラス性能一覧!$A$2:$M$6097,5,0),"")</f>
        <v/>
      </c>
      <c r="G4216" s="68" t="str">
        <f>IFERROR(VLOOKUP($B4216,APガラス性能一覧!$A$2:$M$6097,6,0),"")</f>
        <v/>
      </c>
      <c r="H4216" s="68" t="str">
        <f>IFERROR(VLOOKUP($B4216,APガラス性能一覧!$A$2:$M$6097,7,0),"")</f>
        <v/>
      </c>
      <c r="I4216" s="68" t="str">
        <f>IFERROR(VLOOKUP($B4216,APガラス性能一覧!$A$2:$M$6097,8,0),"")</f>
        <v/>
      </c>
      <c r="J4216" s="68" t="str">
        <f>IFERROR(VLOOKUP($B4216,APガラス性能一覧!$A$2:$M$6097,9,0),"")</f>
        <v/>
      </c>
      <c r="K4216" s="68" t="str">
        <f>IFERROR(VLOOKUP($B4216,APガラス性能一覧!$A$2:$M$6097,10,0),"")</f>
        <v/>
      </c>
      <c r="L4216" s="68" t="str">
        <f>IFERROR(VLOOKUP($B4216,APガラス性能一覧!$A$2:$M$6097,11,0),"")</f>
        <v/>
      </c>
      <c r="M4216" s="68" t="str">
        <f>IFERROR(VLOOKUP($B4216,APガラス性能一覧!$A$2:$M$6097,12,0),"")</f>
        <v/>
      </c>
      <c r="N4216" s="68" t="str">
        <f>IFERROR(VLOOKUP($B4216,APガラス性能一覧!$A$2:$M$6097,13,0),"")</f>
        <v/>
      </c>
    </row>
    <row r="4217" spans="2:14" x14ac:dyDescent="0.4">
      <c r="B4217" s="68" t="str">
        <f>IF($D$2="","",IF($E$2=0.65,IFERROR(IF(INDEX(APガラス性能一覧!A:A,MATCH(ROW(B4211),APガラス性能一覧!$O:$O,0))="","",INDEX(APガラス性能一覧!A:A,MATCH(ROW(B4211),APガラス性能一覧!$O:$O,0))),""),IFERROR(IF(INDEX(APガラス性能一覧!A:A,MATCH(ROW(B4211),APガラス性能一覧!$N:$N,0))="","",INDEX(APガラス性能一覧!A:A,MATCH(ROW(B4211),APガラス性能一覧!$N:$N,0))),"")))</f>
        <v/>
      </c>
      <c r="C4217" s="68" t="str">
        <f>IFERROR(VLOOKUP($B4217,APガラス性能一覧!$A$2:$M$6097,2,0),"")</f>
        <v/>
      </c>
      <c r="D4217" s="68" t="str">
        <f>IFERROR(VLOOKUP($B4217,APガラス性能一覧!$A$2:$M$6097,3,0),"")</f>
        <v/>
      </c>
      <c r="E4217" s="68" t="str">
        <f>IFERROR(VLOOKUP($B4217,APガラス性能一覧!$A$2:$M$6097,4,0),"")</f>
        <v/>
      </c>
      <c r="F4217" s="68" t="str">
        <f>IFERROR(VLOOKUP($B4217,APガラス性能一覧!$A$2:$M$6097,5,0),"")</f>
        <v/>
      </c>
      <c r="G4217" s="68" t="str">
        <f>IFERROR(VLOOKUP($B4217,APガラス性能一覧!$A$2:$M$6097,6,0),"")</f>
        <v/>
      </c>
      <c r="H4217" s="68" t="str">
        <f>IFERROR(VLOOKUP($B4217,APガラス性能一覧!$A$2:$M$6097,7,0),"")</f>
        <v/>
      </c>
      <c r="I4217" s="68" t="str">
        <f>IFERROR(VLOOKUP($B4217,APガラス性能一覧!$A$2:$M$6097,8,0),"")</f>
        <v/>
      </c>
      <c r="J4217" s="68" t="str">
        <f>IFERROR(VLOOKUP($B4217,APガラス性能一覧!$A$2:$M$6097,9,0),"")</f>
        <v/>
      </c>
      <c r="K4217" s="68" t="str">
        <f>IFERROR(VLOOKUP($B4217,APガラス性能一覧!$A$2:$M$6097,10,0),"")</f>
        <v/>
      </c>
      <c r="L4217" s="68" t="str">
        <f>IFERROR(VLOOKUP($B4217,APガラス性能一覧!$A$2:$M$6097,11,0),"")</f>
        <v/>
      </c>
      <c r="M4217" s="68" t="str">
        <f>IFERROR(VLOOKUP($B4217,APガラス性能一覧!$A$2:$M$6097,12,0),"")</f>
        <v/>
      </c>
      <c r="N4217" s="68" t="str">
        <f>IFERROR(VLOOKUP($B4217,APガラス性能一覧!$A$2:$M$6097,13,0),"")</f>
        <v/>
      </c>
    </row>
    <row r="4218" spans="2:14" x14ac:dyDescent="0.4">
      <c r="B4218" s="68" t="str">
        <f>IF($D$2="","",IF($E$2=0.65,IFERROR(IF(INDEX(APガラス性能一覧!A:A,MATCH(ROW(B4212),APガラス性能一覧!$O:$O,0))="","",INDEX(APガラス性能一覧!A:A,MATCH(ROW(B4212),APガラス性能一覧!$O:$O,0))),""),IFERROR(IF(INDEX(APガラス性能一覧!A:A,MATCH(ROW(B4212),APガラス性能一覧!$N:$N,0))="","",INDEX(APガラス性能一覧!A:A,MATCH(ROW(B4212),APガラス性能一覧!$N:$N,0))),"")))</f>
        <v/>
      </c>
      <c r="C4218" s="68" t="str">
        <f>IFERROR(VLOOKUP($B4218,APガラス性能一覧!$A$2:$M$6097,2,0),"")</f>
        <v/>
      </c>
      <c r="D4218" s="68" t="str">
        <f>IFERROR(VLOOKUP($B4218,APガラス性能一覧!$A$2:$M$6097,3,0),"")</f>
        <v/>
      </c>
      <c r="E4218" s="68" t="str">
        <f>IFERROR(VLOOKUP($B4218,APガラス性能一覧!$A$2:$M$6097,4,0),"")</f>
        <v/>
      </c>
      <c r="F4218" s="68" t="str">
        <f>IFERROR(VLOOKUP($B4218,APガラス性能一覧!$A$2:$M$6097,5,0),"")</f>
        <v/>
      </c>
      <c r="G4218" s="68" t="str">
        <f>IFERROR(VLOOKUP($B4218,APガラス性能一覧!$A$2:$M$6097,6,0),"")</f>
        <v/>
      </c>
      <c r="H4218" s="68" t="str">
        <f>IFERROR(VLOOKUP($B4218,APガラス性能一覧!$A$2:$M$6097,7,0),"")</f>
        <v/>
      </c>
      <c r="I4218" s="68" t="str">
        <f>IFERROR(VLOOKUP($B4218,APガラス性能一覧!$A$2:$M$6097,8,0),"")</f>
        <v/>
      </c>
      <c r="J4218" s="68" t="str">
        <f>IFERROR(VLOOKUP($B4218,APガラス性能一覧!$A$2:$M$6097,9,0),"")</f>
        <v/>
      </c>
      <c r="K4218" s="68" t="str">
        <f>IFERROR(VLOOKUP($B4218,APガラス性能一覧!$A$2:$M$6097,10,0),"")</f>
        <v/>
      </c>
      <c r="L4218" s="68" t="str">
        <f>IFERROR(VLOOKUP($B4218,APガラス性能一覧!$A$2:$M$6097,11,0),"")</f>
        <v/>
      </c>
      <c r="M4218" s="68" t="str">
        <f>IFERROR(VLOOKUP($B4218,APガラス性能一覧!$A$2:$M$6097,12,0),"")</f>
        <v/>
      </c>
      <c r="N4218" s="68" t="str">
        <f>IFERROR(VLOOKUP($B4218,APガラス性能一覧!$A$2:$M$6097,13,0),"")</f>
        <v/>
      </c>
    </row>
    <row r="4219" spans="2:14" x14ac:dyDescent="0.4">
      <c r="B4219" s="68" t="str">
        <f>IF($D$2="","",IF($E$2=0.65,IFERROR(IF(INDEX(APガラス性能一覧!A:A,MATCH(ROW(B4213),APガラス性能一覧!$O:$O,0))="","",INDEX(APガラス性能一覧!A:A,MATCH(ROW(B4213),APガラス性能一覧!$O:$O,0))),""),IFERROR(IF(INDEX(APガラス性能一覧!A:A,MATCH(ROW(B4213),APガラス性能一覧!$N:$N,0))="","",INDEX(APガラス性能一覧!A:A,MATCH(ROW(B4213),APガラス性能一覧!$N:$N,0))),"")))</f>
        <v/>
      </c>
      <c r="C4219" s="68" t="str">
        <f>IFERROR(VLOOKUP($B4219,APガラス性能一覧!$A$2:$M$6097,2,0),"")</f>
        <v/>
      </c>
      <c r="D4219" s="68" t="str">
        <f>IFERROR(VLOOKUP($B4219,APガラス性能一覧!$A$2:$M$6097,3,0),"")</f>
        <v/>
      </c>
      <c r="E4219" s="68" t="str">
        <f>IFERROR(VLOOKUP($B4219,APガラス性能一覧!$A$2:$M$6097,4,0),"")</f>
        <v/>
      </c>
      <c r="F4219" s="68" t="str">
        <f>IFERROR(VLOOKUP($B4219,APガラス性能一覧!$A$2:$M$6097,5,0),"")</f>
        <v/>
      </c>
      <c r="G4219" s="68" t="str">
        <f>IFERROR(VLOOKUP($B4219,APガラス性能一覧!$A$2:$M$6097,6,0),"")</f>
        <v/>
      </c>
      <c r="H4219" s="68" t="str">
        <f>IFERROR(VLOOKUP($B4219,APガラス性能一覧!$A$2:$M$6097,7,0),"")</f>
        <v/>
      </c>
      <c r="I4219" s="68" t="str">
        <f>IFERROR(VLOOKUP($B4219,APガラス性能一覧!$A$2:$M$6097,8,0),"")</f>
        <v/>
      </c>
      <c r="J4219" s="68" t="str">
        <f>IFERROR(VLOOKUP($B4219,APガラス性能一覧!$A$2:$M$6097,9,0),"")</f>
        <v/>
      </c>
      <c r="K4219" s="68" t="str">
        <f>IFERROR(VLOOKUP($B4219,APガラス性能一覧!$A$2:$M$6097,10,0),"")</f>
        <v/>
      </c>
      <c r="L4219" s="68" t="str">
        <f>IFERROR(VLOOKUP($B4219,APガラス性能一覧!$A$2:$M$6097,11,0),"")</f>
        <v/>
      </c>
      <c r="M4219" s="68" t="str">
        <f>IFERROR(VLOOKUP($B4219,APガラス性能一覧!$A$2:$M$6097,12,0),"")</f>
        <v/>
      </c>
      <c r="N4219" s="68" t="str">
        <f>IFERROR(VLOOKUP($B4219,APガラス性能一覧!$A$2:$M$6097,13,0),"")</f>
        <v/>
      </c>
    </row>
    <row r="4220" spans="2:14" x14ac:dyDescent="0.4">
      <c r="B4220" s="68" t="str">
        <f>IF($D$2="","",IF($E$2=0.65,IFERROR(IF(INDEX(APガラス性能一覧!A:A,MATCH(ROW(B4214),APガラス性能一覧!$O:$O,0))="","",INDEX(APガラス性能一覧!A:A,MATCH(ROW(B4214),APガラス性能一覧!$O:$O,0))),""),IFERROR(IF(INDEX(APガラス性能一覧!A:A,MATCH(ROW(B4214),APガラス性能一覧!$N:$N,0))="","",INDEX(APガラス性能一覧!A:A,MATCH(ROW(B4214),APガラス性能一覧!$N:$N,0))),"")))</f>
        <v/>
      </c>
      <c r="C4220" s="68" t="str">
        <f>IFERROR(VLOOKUP($B4220,APガラス性能一覧!$A$2:$M$6097,2,0),"")</f>
        <v/>
      </c>
      <c r="D4220" s="68" t="str">
        <f>IFERROR(VLOOKUP($B4220,APガラス性能一覧!$A$2:$M$6097,3,0),"")</f>
        <v/>
      </c>
      <c r="E4220" s="68" t="str">
        <f>IFERROR(VLOOKUP($B4220,APガラス性能一覧!$A$2:$M$6097,4,0),"")</f>
        <v/>
      </c>
      <c r="F4220" s="68" t="str">
        <f>IFERROR(VLOOKUP($B4220,APガラス性能一覧!$A$2:$M$6097,5,0),"")</f>
        <v/>
      </c>
      <c r="G4220" s="68" t="str">
        <f>IFERROR(VLOOKUP($B4220,APガラス性能一覧!$A$2:$M$6097,6,0),"")</f>
        <v/>
      </c>
      <c r="H4220" s="68" t="str">
        <f>IFERROR(VLOOKUP($B4220,APガラス性能一覧!$A$2:$M$6097,7,0),"")</f>
        <v/>
      </c>
      <c r="I4220" s="68" t="str">
        <f>IFERROR(VLOOKUP($B4220,APガラス性能一覧!$A$2:$M$6097,8,0),"")</f>
        <v/>
      </c>
      <c r="J4220" s="68" t="str">
        <f>IFERROR(VLOOKUP($B4220,APガラス性能一覧!$A$2:$M$6097,9,0),"")</f>
        <v/>
      </c>
      <c r="K4220" s="68" t="str">
        <f>IFERROR(VLOOKUP($B4220,APガラス性能一覧!$A$2:$M$6097,10,0),"")</f>
        <v/>
      </c>
      <c r="L4220" s="68" t="str">
        <f>IFERROR(VLOOKUP($B4220,APガラス性能一覧!$A$2:$M$6097,11,0),"")</f>
        <v/>
      </c>
      <c r="M4220" s="68" t="str">
        <f>IFERROR(VLOOKUP($B4220,APガラス性能一覧!$A$2:$M$6097,12,0),"")</f>
        <v/>
      </c>
      <c r="N4220" s="68" t="str">
        <f>IFERROR(VLOOKUP($B4220,APガラス性能一覧!$A$2:$M$6097,13,0),"")</f>
        <v/>
      </c>
    </row>
    <row r="4221" spans="2:14" x14ac:dyDescent="0.4">
      <c r="B4221" s="68" t="str">
        <f>IF($D$2="","",IF($E$2=0.65,IFERROR(IF(INDEX(APガラス性能一覧!A:A,MATCH(ROW(B4215),APガラス性能一覧!$O:$O,0))="","",INDEX(APガラス性能一覧!A:A,MATCH(ROW(B4215),APガラス性能一覧!$O:$O,0))),""),IFERROR(IF(INDEX(APガラス性能一覧!A:A,MATCH(ROW(B4215),APガラス性能一覧!$N:$N,0))="","",INDEX(APガラス性能一覧!A:A,MATCH(ROW(B4215),APガラス性能一覧!$N:$N,0))),"")))</f>
        <v/>
      </c>
      <c r="C4221" s="68" t="str">
        <f>IFERROR(VLOOKUP($B4221,APガラス性能一覧!$A$2:$M$6097,2,0),"")</f>
        <v/>
      </c>
      <c r="D4221" s="68" t="str">
        <f>IFERROR(VLOOKUP($B4221,APガラス性能一覧!$A$2:$M$6097,3,0),"")</f>
        <v/>
      </c>
      <c r="E4221" s="68" t="str">
        <f>IFERROR(VLOOKUP($B4221,APガラス性能一覧!$A$2:$M$6097,4,0),"")</f>
        <v/>
      </c>
      <c r="F4221" s="68" t="str">
        <f>IFERROR(VLOOKUP($B4221,APガラス性能一覧!$A$2:$M$6097,5,0),"")</f>
        <v/>
      </c>
      <c r="G4221" s="68" t="str">
        <f>IFERROR(VLOOKUP($B4221,APガラス性能一覧!$A$2:$M$6097,6,0),"")</f>
        <v/>
      </c>
      <c r="H4221" s="68" t="str">
        <f>IFERROR(VLOOKUP($B4221,APガラス性能一覧!$A$2:$M$6097,7,0),"")</f>
        <v/>
      </c>
      <c r="I4221" s="68" t="str">
        <f>IFERROR(VLOOKUP($B4221,APガラス性能一覧!$A$2:$M$6097,8,0),"")</f>
        <v/>
      </c>
      <c r="J4221" s="68" t="str">
        <f>IFERROR(VLOOKUP($B4221,APガラス性能一覧!$A$2:$M$6097,9,0),"")</f>
        <v/>
      </c>
      <c r="K4221" s="68" t="str">
        <f>IFERROR(VLOOKUP($B4221,APガラス性能一覧!$A$2:$M$6097,10,0),"")</f>
        <v/>
      </c>
      <c r="L4221" s="68" t="str">
        <f>IFERROR(VLOOKUP($B4221,APガラス性能一覧!$A$2:$M$6097,11,0),"")</f>
        <v/>
      </c>
      <c r="M4221" s="68" t="str">
        <f>IFERROR(VLOOKUP($B4221,APガラス性能一覧!$A$2:$M$6097,12,0),"")</f>
        <v/>
      </c>
      <c r="N4221" s="68" t="str">
        <f>IFERROR(VLOOKUP($B4221,APガラス性能一覧!$A$2:$M$6097,13,0),"")</f>
        <v/>
      </c>
    </row>
    <row r="4222" spans="2:14" x14ac:dyDescent="0.4">
      <c r="B4222" s="68" t="str">
        <f>IF($D$2="","",IF($E$2=0.65,IFERROR(IF(INDEX(APガラス性能一覧!A:A,MATCH(ROW(B4216),APガラス性能一覧!$O:$O,0))="","",INDEX(APガラス性能一覧!A:A,MATCH(ROW(B4216),APガラス性能一覧!$O:$O,0))),""),IFERROR(IF(INDEX(APガラス性能一覧!A:A,MATCH(ROW(B4216),APガラス性能一覧!$N:$N,0))="","",INDEX(APガラス性能一覧!A:A,MATCH(ROW(B4216),APガラス性能一覧!$N:$N,0))),"")))</f>
        <v/>
      </c>
      <c r="C4222" s="68" t="str">
        <f>IFERROR(VLOOKUP($B4222,APガラス性能一覧!$A$2:$M$6097,2,0),"")</f>
        <v/>
      </c>
      <c r="D4222" s="68" t="str">
        <f>IFERROR(VLOOKUP($B4222,APガラス性能一覧!$A$2:$M$6097,3,0),"")</f>
        <v/>
      </c>
      <c r="E4222" s="68" t="str">
        <f>IFERROR(VLOOKUP($B4222,APガラス性能一覧!$A$2:$M$6097,4,0),"")</f>
        <v/>
      </c>
      <c r="F4222" s="68" t="str">
        <f>IFERROR(VLOOKUP($B4222,APガラス性能一覧!$A$2:$M$6097,5,0),"")</f>
        <v/>
      </c>
      <c r="G4222" s="68" t="str">
        <f>IFERROR(VLOOKUP($B4222,APガラス性能一覧!$A$2:$M$6097,6,0),"")</f>
        <v/>
      </c>
      <c r="H4222" s="68" t="str">
        <f>IFERROR(VLOOKUP($B4222,APガラス性能一覧!$A$2:$M$6097,7,0),"")</f>
        <v/>
      </c>
      <c r="I4222" s="68" t="str">
        <f>IFERROR(VLOOKUP($B4222,APガラス性能一覧!$A$2:$M$6097,8,0),"")</f>
        <v/>
      </c>
      <c r="J4222" s="68" t="str">
        <f>IFERROR(VLOOKUP($B4222,APガラス性能一覧!$A$2:$M$6097,9,0),"")</f>
        <v/>
      </c>
      <c r="K4222" s="68" t="str">
        <f>IFERROR(VLOOKUP($B4222,APガラス性能一覧!$A$2:$M$6097,10,0),"")</f>
        <v/>
      </c>
      <c r="L4222" s="68" t="str">
        <f>IFERROR(VLOOKUP($B4222,APガラス性能一覧!$A$2:$M$6097,11,0),"")</f>
        <v/>
      </c>
      <c r="M4222" s="68" t="str">
        <f>IFERROR(VLOOKUP($B4222,APガラス性能一覧!$A$2:$M$6097,12,0),"")</f>
        <v/>
      </c>
      <c r="N4222" s="68" t="str">
        <f>IFERROR(VLOOKUP($B4222,APガラス性能一覧!$A$2:$M$6097,13,0),"")</f>
        <v/>
      </c>
    </row>
    <row r="4223" spans="2:14" x14ac:dyDescent="0.4">
      <c r="B4223" s="68" t="str">
        <f>IF($D$2="","",IF($E$2=0.65,IFERROR(IF(INDEX(APガラス性能一覧!A:A,MATCH(ROW(B4217),APガラス性能一覧!$O:$O,0))="","",INDEX(APガラス性能一覧!A:A,MATCH(ROW(B4217),APガラス性能一覧!$O:$O,0))),""),IFERROR(IF(INDEX(APガラス性能一覧!A:A,MATCH(ROW(B4217),APガラス性能一覧!$N:$N,0))="","",INDEX(APガラス性能一覧!A:A,MATCH(ROW(B4217),APガラス性能一覧!$N:$N,0))),"")))</f>
        <v/>
      </c>
      <c r="C4223" s="68" t="str">
        <f>IFERROR(VLOOKUP($B4223,APガラス性能一覧!$A$2:$M$6097,2,0),"")</f>
        <v/>
      </c>
      <c r="D4223" s="68" t="str">
        <f>IFERROR(VLOOKUP($B4223,APガラス性能一覧!$A$2:$M$6097,3,0),"")</f>
        <v/>
      </c>
      <c r="E4223" s="68" t="str">
        <f>IFERROR(VLOOKUP($B4223,APガラス性能一覧!$A$2:$M$6097,4,0),"")</f>
        <v/>
      </c>
      <c r="F4223" s="68" t="str">
        <f>IFERROR(VLOOKUP($B4223,APガラス性能一覧!$A$2:$M$6097,5,0),"")</f>
        <v/>
      </c>
      <c r="G4223" s="68" t="str">
        <f>IFERROR(VLOOKUP($B4223,APガラス性能一覧!$A$2:$M$6097,6,0),"")</f>
        <v/>
      </c>
      <c r="H4223" s="68" t="str">
        <f>IFERROR(VLOOKUP($B4223,APガラス性能一覧!$A$2:$M$6097,7,0),"")</f>
        <v/>
      </c>
      <c r="I4223" s="68" t="str">
        <f>IFERROR(VLOOKUP($B4223,APガラス性能一覧!$A$2:$M$6097,8,0),"")</f>
        <v/>
      </c>
      <c r="J4223" s="68" t="str">
        <f>IFERROR(VLOOKUP($B4223,APガラス性能一覧!$A$2:$M$6097,9,0),"")</f>
        <v/>
      </c>
      <c r="K4223" s="68" t="str">
        <f>IFERROR(VLOOKUP($B4223,APガラス性能一覧!$A$2:$M$6097,10,0),"")</f>
        <v/>
      </c>
      <c r="L4223" s="68" t="str">
        <f>IFERROR(VLOOKUP($B4223,APガラス性能一覧!$A$2:$M$6097,11,0),"")</f>
        <v/>
      </c>
      <c r="M4223" s="68" t="str">
        <f>IFERROR(VLOOKUP($B4223,APガラス性能一覧!$A$2:$M$6097,12,0),"")</f>
        <v/>
      </c>
      <c r="N4223" s="68" t="str">
        <f>IFERROR(VLOOKUP($B4223,APガラス性能一覧!$A$2:$M$6097,13,0),"")</f>
        <v/>
      </c>
    </row>
    <row r="4224" spans="2:14" x14ac:dyDescent="0.4">
      <c r="B4224" s="68" t="str">
        <f>IF($D$2="","",IF($E$2=0.65,IFERROR(IF(INDEX(APガラス性能一覧!A:A,MATCH(ROW(B4218),APガラス性能一覧!$O:$O,0))="","",INDEX(APガラス性能一覧!A:A,MATCH(ROW(B4218),APガラス性能一覧!$O:$O,0))),""),IFERROR(IF(INDEX(APガラス性能一覧!A:A,MATCH(ROW(B4218),APガラス性能一覧!$N:$N,0))="","",INDEX(APガラス性能一覧!A:A,MATCH(ROW(B4218),APガラス性能一覧!$N:$N,0))),"")))</f>
        <v/>
      </c>
      <c r="C4224" s="68" t="str">
        <f>IFERROR(VLOOKUP($B4224,APガラス性能一覧!$A$2:$M$6097,2,0),"")</f>
        <v/>
      </c>
      <c r="D4224" s="68" t="str">
        <f>IFERROR(VLOOKUP($B4224,APガラス性能一覧!$A$2:$M$6097,3,0),"")</f>
        <v/>
      </c>
      <c r="E4224" s="68" t="str">
        <f>IFERROR(VLOOKUP($B4224,APガラス性能一覧!$A$2:$M$6097,4,0),"")</f>
        <v/>
      </c>
      <c r="F4224" s="68" t="str">
        <f>IFERROR(VLOOKUP($B4224,APガラス性能一覧!$A$2:$M$6097,5,0),"")</f>
        <v/>
      </c>
      <c r="G4224" s="68" t="str">
        <f>IFERROR(VLOOKUP($B4224,APガラス性能一覧!$A$2:$M$6097,6,0),"")</f>
        <v/>
      </c>
      <c r="H4224" s="68" t="str">
        <f>IFERROR(VLOOKUP($B4224,APガラス性能一覧!$A$2:$M$6097,7,0),"")</f>
        <v/>
      </c>
      <c r="I4224" s="68" t="str">
        <f>IFERROR(VLOOKUP($B4224,APガラス性能一覧!$A$2:$M$6097,8,0),"")</f>
        <v/>
      </c>
      <c r="J4224" s="68" t="str">
        <f>IFERROR(VLOOKUP($B4224,APガラス性能一覧!$A$2:$M$6097,9,0),"")</f>
        <v/>
      </c>
      <c r="K4224" s="68" t="str">
        <f>IFERROR(VLOOKUP($B4224,APガラス性能一覧!$A$2:$M$6097,10,0),"")</f>
        <v/>
      </c>
      <c r="L4224" s="68" t="str">
        <f>IFERROR(VLOOKUP($B4224,APガラス性能一覧!$A$2:$M$6097,11,0),"")</f>
        <v/>
      </c>
      <c r="M4224" s="68" t="str">
        <f>IFERROR(VLOOKUP($B4224,APガラス性能一覧!$A$2:$M$6097,12,0),"")</f>
        <v/>
      </c>
      <c r="N4224" s="68" t="str">
        <f>IFERROR(VLOOKUP($B4224,APガラス性能一覧!$A$2:$M$6097,13,0),"")</f>
        <v/>
      </c>
    </row>
    <row r="4225" spans="2:14" x14ac:dyDescent="0.4">
      <c r="B4225" s="68" t="str">
        <f>IF($D$2="","",IF($E$2=0.65,IFERROR(IF(INDEX(APガラス性能一覧!A:A,MATCH(ROW(B4219),APガラス性能一覧!$O:$O,0))="","",INDEX(APガラス性能一覧!A:A,MATCH(ROW(B4219),APガラス性能一覧!$O:$O,0))),""),IFERROR(IF(INDEX(APガラス性能一覧!A:A,MATCH(ROW(B4219),APガラス性能一覧!$N:$N,0))="","",INDEX(APガラス性能一覧!A:A,MATCH(ROW(B4219),APガラス性能一覧!$N:$N,0))),"")))</f>
        <v/>
      </c>
      <c r="C4225" s="68" t="str">
        <f>IFERROR(VLOOKUP($B4225,APガラス性能一覧!$A$2:$M$6097,2,0),"")</f>
        <v/>
      </c>
      <c r="D4225" s="68" t="str">
        <f>IFERROR(VLOOKUP($B4225,APガラス性能一覧!$A$2:$M$6097,3,0),"")</f>
        <v/>
      </c>
      <c r="E4225" s="68" t="str">
        <f>IFERROR(VLOOKUP($B4225,APガラス性能一覧!$A$2:$M$6097,4,0),"")</f>
        <v/>
      </c>
      <c r="F4225" s="68" t="str">
        <f>IFERROR(VLOOKUP($B4225,APガラス性能一覧!$A$2:$M$6097,5,0),"")</f>
        <v/>
      </c>
      <c r="G4225" s="68" t="str">
        <f>IFERROR(VLOOKUP($B4225,APガラス性能一覧!$A$2:$M$6097,6,0),"")</f>
        <v/>
      </c>
      <c r="H4225" s="68" t="str">
        <f>IFERROR(VLOOKUP($B4225,APガラス性能一覧!$A$2:$M$6097,7,0),"")</f>
        <v/>
      </c>
      <c r="I4225" s="68" t="str">
        <f>IFERROR(VLOOKUP($B4225,APガラス性能一覧!$A$2:$M$6097,8,0),"")</f>
        <v/>
      </c>
      <c r="J4225" s="68" t="str">
        <f>IFERROR(VLOOKUP($B4225,APガラス性能一覧!$A$2:$M$6097,9,0),"")</f>
        <v/>
      </c>
      <c r="K4225" s="68" t="str">
        <f>IFERROR(VLOOKUP($B4225,APガラス性能一覧!$A$2:$M$6097,10,0),"")</f>
        <v/>
      </c>
      <c r="L4225" s="68" t="str">
        <f>IFERROR(VLOOKUP($B4225,APガラス性能一覧!$A$2:$M$6097,11,0),"")</f>
        <v/>
      </c>
      <c r="M4225" s="68" t="str">
        <f>IFERROR(VLOOKUP($B4225,APガラス性能一覧!$A$2:$M$6097,12,0),"")</f>
        <v/>
      </c>
      <c r="N4225" s="68" t="str">
        <f>IFERROR(VLOOKUP($B4225,APガラス性能一覧!$A$2:$M$6097,13,0),"")</f>
        <v/>
      </c>
    </row>
    <row r="4226" spans="2:14" x14ac:dyDescent="0.4">
      <c r="B4226" s="68" t="str">
        <f>IF($D$2="","",IF($E$2=0.65,IFERROR(IF(INDEX(APガラス性能一覧!A:A,MATCH(ROW(B4220),APガラス性能一覧!$O:$O,0))="","",INDEX(APガラス性能一覧!A:A,MATCH(ROW(B4220),APガラス性能一覧!$O:$O,0))),""),IFERROR(IF(INDEX(APガラス性能一覧!A:A,MATCH(ROW(B4220),APガラス性能一覧!$N:$N,0))="","",INDEX(APガラス性能一覧!A:A,MATCH(ROW(B4220),APガラス性能一覧!$N:$N,0))),"")))</f>
        <v/>
      </c>
      <c r="C4226" s="68" t="str">
        <f>IFERROR(VLOOKUP($B4226,APガラス性能一覧!$A$2:$M$6097,2,0),"")</f>
        <v/>
      </c>
      <c r="D4226" s="68" t="str">
        <f>IFERROR(VLOOKUP($B4226,APガラス性能一覧!$A$2:$M$6097,3,0),"")</f>
        <v/>
      </c>
      <c r="E4226" s="68" t="str">
        <f>IFERROR(VLOOKUP($B4226,APガラス性能一覧!$A$2:$M$6097,4,0),"")</f>
        <v/>
      </c>
      <c r="F4226" s="68" t="str">
        <f>IFERROR(VLOOKUP($B4226,APガラス性能一覧!$A$2:$M$6097,5,0),"")</f>
        <v/>
      </c>
      <c r="G4226" s="68" t="str">
        <f>IFERROR(VLOOKUP($B4226,APガラス性能一覧!$A$2:$M$6097,6,0),"")</f>
        <v/>
      </c>
      <c r="H4226" s="68" t="str">
        <f>IFERROR(VLOOKUP($B4226,APガラス性能一覧!$A$2:$M$6097,7,0),"")</f>
        <v/>
      </c>
      <c r="I4226" s="68" t="str">
        <f>IFERROR(VLOOKUP($B4226,APガラス性能一覧!$A$2:$M$6097,8,0),"")</f>
        <v/>
      </c>
      <c r="J4226" s="68" t="str">
        <f>IFERROR(VLOOKUP($B4226,APガラス性能一覧!$A$2:$M$6097,9,0),"")</f>
        <v/>
      </c>
      <c r="K4226" s="68" t="str">
        <f>IFERROR(VLOOKUP($B4226,APガラス性能一覧!$A$2:$M$6097,10,0),"")</f>
        <v/>
      </c>
      <c r="L4226" s="68" t="str">
        <f>IFERROR(VLOOKUP($B4226,APガラス性能一覧!$A$2:$M$6097,11,0),"")</f>
        <v/>
      </c>
      <c r="M4226" s="68" t="str">
        <f>IFERROR(VLOOKUP($B4226,APガラス性能一覧!$A$2:$M$6097,12,0),"")</f>
        <v/>
      </c>
      <c r="N4226" s="68" t="str">
        <f>IFERROR(VLOOKUP($B4226,APガラス性能一覧!$A$2:$M$6097,13,0),"")</f>
        <v/>
      </c>
    </row>
    <row r="4227" spans="2:14" x14ac:dyDescent="0.4">
      <c r="B4227" s="68" t="str">
        <f>IF($D$2="","",IF($E$2=0.65,IFERROR(IF(INDEX(APガラス性能一覧!A:A,MATCH(ROW(B4221),APガラス性能一覧!$O:$O,0))="","",INDEX(APガラス性能一覧!A:A,MATCH(ROW(B4221),APガラス性能一覧!$O:$O,0))),""),IFERROR(IF(INDEX(APガラス性能一覧!A:A,MATCH(ROW(B4221),APガラス性能一覧!$N:$N,0))="","",INDEX(APガラス性能一覧!A:A,MATCH(ROW(B4221),APガラス性能一覧!$N:$N,0))),"")))</f>
        <v/>
      </c>
      <c r="C4227" s="68" t="str">
        <f>IFERROR(VLOOKUP($B4227,APガラス性能一覧!$A$2:$M$6097,2,0),"")</f>
        <v/>
      </c>
      <c r="D4227" s="68" t="str">
        <f>IFERROR(VLOOKUP($B4227,APガラス性能一覧!$A$2:$M$6097,3,0),"")</f>
        <v/>
      </c>
      <c r="E4227" s="68" t="str">
        <f>IFERROR(VLOOKUP($B4227,APガラス性能一覧!$A$2:$M$6097,4,0),"")</f>
        <v/>
      </c>
      <c r="F4227" s="68" t="str">
        <f>IFERROR(VLOOKUP($B4227,APガラス性能一覧!$A$2:$M$6097,5,0),"")</f>
        <v/>
      </c>
      <c r="G4227" s="68" t="str">
        <f>IFERROR(VLOOKUP($B4227,APガラス性能一覧!$A$2:$M$6097,6,0),"")</f>
        <v/>
      </c>
      <c r="H4227" s="68" t="str">
        <f>IFERROR(VLOOKUP($B4227,APガラス性能一覧!$A$2:$M$6097,7,0),"")</f>
        <v/>
      </c>
      <c r="I4227" s="68" t="str">
        <f>IFERROR(VLOOKUP($B4227,APガラス性能一覧!$A$2:$M$6097,8,0),"")</f>
        <v/>
      </c>
      <c r="J4227" s="68" t="str">
        <f>IFERROR(VLOOKUP($B4227,APガラス性能一覧!$A$2:$M$6097,9,0),"")</f>
        <v/>
      </c>
      <c r="K4227" s="68" t="str">
        <f>IFERROR(VLOOKUP($B4227,APガラス性能一覧!$A$2:$M$6097,10,0),"")</f>
        <v/>
      </c>
      <c r="L4227" s="68" t="str">
        <f>IFERROR(VLOOKUP($B4227,APガラス性能一覧!$A$2:$M$6097,11,0),"")</f>
        <v/>
      </c>
      <c r="M4227" s="68" t="str">
        <f>IFERROR(VLOOKUP($B4227,APガラス性能一覧!$A$2:$M$6097,12,0),"")</f>
        <v/>
      </c>
      <c r="N4227" s="68" t="str">
        <f>IFERROR(VLOOKUP($B4227,APガラス性能一覧!$A$2:$M$6097,13,0),"")</f>
        <v/>
      </c>
    </row>
    <row r="4228" spans="2:14" x14ac:dyDescent="0.4">
      <c r="B4228" s="68" t="str">
        <f>IF($D$2="","",IF($E$2=0.65,IFERROR(IF(INDEX(APガラス性能一覧!A:A,MATCH(ROW(B4222),APガラス性能一覧!$O:$O,0))="","",INDEX(APガラス性能一覧!A:A,MATCH(ROW(B4222),APガラス性能一覧!$O:$O,0))),""),IFERROR(IF(INDEX(APガラス性能一覧!A:A,MATCH(ROW(B4222),APガラス性能一覧!$N:$N,0))="","",INDEX(APガラス性能一覧!A:A,MATCH(ROW(B4222),APガラス性能一覧!$N:$N,0))),"")))</f>
        <v/>
      </c>
      <c r="C4228" s="68" t="str">
        <f>IFERROR(VLOOKUP($B4228,APガラス性能一覧!$A$2:$M$6097,2,0),"")</f>
        <v/>
      </c>
      <c r="D4228" s="68" t="str">
        <f>IFERROR(VLOOKUP($B4228,APガラス性能一覧!$A$2:$M$6097,3,0),"")</f>
        <v/>
      </c>
      <c r="E4228" s="68" t="str">
        <f>IFERROR(VLOOKUP($B4228,APガラス性能一覧!$A$2:$M$6097,4,0),"")</f>
        <v/>
      </c>
      <c r="F4228" s="68" t="str">
        <f>IFERROR(VLOOKUP($B4228,APガラス性能一覧!$A$2:$M$6097,5,0),"")</f>
        <v/>
      </c>
      <c r="G4228" s="68" t="str">
        <f>IFERROR(VLOOKUP($B4228,APガラス性能一覧!$A$2:$M$6097,6,0),"")</f>
        <v/>
      </c>
      <c r="H4228" s="68" t="str">
        <f>IFERROR(VLOOKUP($B4228,APガラス性能一覧!$A$2:$M$6097,7,0),"")</f>
        <v/>
      </c>
      <c r="I4228" s="68" t="str">
        <f>IFERROR(VLOOKUP($B4228,APガラス性能一覧!$A$2:$M$6097,8,0),"")</f>
        <v/>
      </c>
      <c r="J4228" s="68" t="str">
        <f>IFERROR(VLOOKUP($B4228,APガラス性能一覧!$A$2:$M$6097,9,0),"")</f>
        <v/>
      </c>
      <c r="K4228" s="68" t="str">
        <f>IFERROR(VLOOKUP($B4228,APガラス性能一覧!$A$2:$M$6097,10,0),"")</f>
        <v/>
      </c>
      <c r="L4228" s="68" t="str">
        <f>IFERROR(VLOOKUP($B4228,APガラス性能一覧!$A$2:$M$6097,11,0),"")</f>
        <v/>
      </c>
      <c r="M4228" s="68" t="str">
        <f>IFERROR(VLOOKUP($B4228,APガラス性能一覧!$A$2:$M$6097,12,0),"")</f>
        <v/>
      </c>
      <c r="N4228" s="68" t="str">
        <f>IFERROR(VLOOKUP($B4228,APガラス性能一覧!$A$2:$M$6097,13,0),"")</f>
        <v/>
      </c>
    </row>
    <row r="4229" spans="2:14" x14ac:dyDescent="0.4">
      <c r="B4229" s="68" t="str">
        <f>IF($D$2="","",IF($E$2=0.65,IFERROR(IF(INDEX(APガラス性能一覧!A:A,MATCH(ROW(B4223),APガラス性能一覧!$O:$O,0))="","",INDEX(APガラス性能一覧!A:A,MATCH(ROW(B4223),APガラス性能一覧!$O:$O,0))),""),IFERROR(IF(INDEX(APガラス性能一覧!A:A,MATCH(ROW(B4223),APガラス性能一覧!$N:$N,0))="","",INDEX(APガラス性能一覧!A:A,MATCH(ROW(B4223),APガラス性能一覧!$N:$N,0))),"")))</f>
        <v/>
      </c>
      <c r="C4229" s="68" t="str">
        <f>IFERROR(VLOOKUP($B4229,APガラス性能一覧!$A$2:$M$6097,2,0),"")</f>
        <v/>
      </c>
      <c r="D4229" s="68" t="str">
        <f>IFERROR(VLOOKUP($B4229,APガラス性能一覧!$A$2:$M$6097,3,0),"")</f>
        <v/>
      </c>
      <c r="E4229" s="68" t="str">
        <f>IFERROR(VLOOKUP($B4229,APガラス性能一覧!$A$2:$M$6097,4,0),"")</f>
        <v/>
      </c>
      <c r="F4229" s="68" t="str">
        <f>IFERROR(VLOOKUP($B4229,APガラス性能一覧!$A$2:$M$6097,5,0),"")</f>
        <v/>
      </c>
      <c r="G4229" s="68" t="str">
        <f>IFERROR(VLOOKUP($B4229,APガラス性能一覧!$A$2:$M$6097,6,0),"")</f>
        <v/>
      </c>
      <c r="H4229" s="68" t="str">
        <f>IFERROR(VLOOKUP($B4229,APガラス性能一覧!$A$2:$M$6097,7,0),"")</f>
        <v/>
      </c>
      <c r="I4229" s="68" t="str">
        <f>IFERROR(VLOOKUP($B4229,APガラス性能一覧!$A$2:$M$6097,8,0),"")</f>
        <v/>
      </c>
      <c r="J4229" s="68" t="str">
        <f>IFERROR(VLOOKUP($B4229,APガラス性能一覧!$A$2:$M$6097,9,0),"")</f>
        <v/>
      </c>
      <c r="K4229" s="68" t="str">
        <f>IFERROR(VLOOKUP($B4229,APガラス性能一覧!$A$2:$M$6097,10,0),"")</f>
        <v/>
      </c>
      <c r="L4229" s="68" t="str">
        <f>IFERROR(VLOOKUP($B4229,APガラス性能一覧!$A$2:$M$6097,11,0),"")</f>
        <v/>
      </c>
      <c r="M4229" s="68" t="str">
        <f>IFERROR(VLOOKUP($B4229,APガラス性能一覧!$A$2:$M$6097,12,0),"")</f>
        <v/>
      </c>
      <c r="N4229" s="68" t="str">
        <f>IFERROR(VLOOKUP($B4229,APガラス性能一覧!$A$2:$M$6097,13,0),"")</f>
        <v/>
      </c>
    </row>
    <row r="4230" spans="2:14" x14ac:dyDescent="0.4">
      <c r="B4230" s="68" t="str">
        <f>IF($D$2="","",IF($E$2=0.65,IFERROR(IF(INDEX(APガラス性能一覧!A:A,MATCH(ROW(B4224),APガラス性能一覧!$O:$O,0))="","",INDEX(APガラス性能一覧!A:A,MATCH(ROW(B4224),APガラス性能一覧!$O:$O,0))),""),IFERROR(IF(INDEX(APガラス性能一覧!A:A,MATCH(ROW(B4224),APガラス性能一覧!$N:$N,0))="","",INDEX(APガラス性能一覧!A:A,MATCH(ROW(B4224),APガラス性能一覧!$N:$N,0))),"")))</f>
        <v/>
      </c>
      <c r="C4230" s="68" t="str">
        <f>IFERROR(VLOOKUP($B4230,APガラス性能一覧!$A$2:$M$6097,2,0),"")</f>
        <v/>
      </c>
      <c r="D4230" s="68" t="str">
        <f>IFERROR(VLOOKUP($B4230,APガラス性能一覧!$A$2:$M$6097,3,0),"")</f>
        <v/>
      </c>
      <c r="E4230" s="68" t="str">
        <f>IFERROR(VLOOKUP($B4230,APガラス性能一覧!$A$2:$M$6097,4,0),"")</f>
        <v/>
      </c>
      <c r="F4230" s="68" t="str">
        <f>IFERROR(VLOOKUP($B4230,APガラス性能一覧!$A$2:$M$6097,5,0),"")</f>
        <v/>
      </c>
      <c r="G4230" s="68" t="str">
        <f>IFERROR(VLOOKUP($B4230,APガラス性能一覧!$A$2:$M$6097,6,0),"")</f>
        <v/>
      </c>
      <c r="H4230" s="68" t="str">
        <f>IFERROR(VLOOKUP($B4230,APガラス性能一覧!$A$2:$M$6097,7,0),"")</f>
        <v/>
      </c>
      <c r="I4230" s="68" t="str">
        <f>IFERROR(VLOOKUP($B4230,APガラス性能一覧!$A$2:$M$6097,8,0),"")</f>
        <v/>
      </c>
      <c r="J4230" s="68" t="str">
        <f>IFERROR(VLOOKUP($B4230,APガラス性能一覧!$A$2:$M$6097,9,0),"")</f>
        <v/>
      </c>
      <c r="K4230" s="68" t="str">
        <f>IFERROR(VLOOKUP($B4230,APガラス性能一覧!$A$2:$M$6097,10,0),"")</f>
        <v/>
      </c>
      <c r="L4230" s="68" t="str">
        <f>IFERROR(VLOOKUP($B4230,APガラス性能一覧!$A$2:$M$6097,11,0),"")</f>
        <v/>
      </c>
      <c r="M4230" s="68" t="str">
        <f>IFERROR(VLOOKUP($B4230,APガラス性能一覧!$A$2:$M$6097,12,0),"")</f>
        <v/>
      </c>
      <c r="N4230" s="68" t="str">
        <f>IFERROR(VLOOKUP($B4230,APガラス性能一覧!$A$2:$M$6097,13,0),"")</f>
        <v/>
      </c>
    </row>
    <row r="4231" spans="2:14" x14ac:dyDescent="0.4">
      <c r="B4231" s="68" t="str">
        <f>IF($D$2="","",IF($E$2=0.65,IFERROR(IF(INDEX(APガラス性能一覧!A:A,MATCH(ROW(B4225),APガラス性能一覧!$O:$O,0))="","",INDEX(APガラス性能一覧!A:A,MATCH(ROW(B4225),APガラス性能一覧!$O:$O,0))),""),IFERROR(IF(INDEX(APガラス性能一覧!A:A,MATCH(ROW(B4225),APガラス性能一覧!$N:$N,0))="","",INDEX(APガラス性能一覧!A:A,MATCH(ROW(B4225),APガラス性能一覧!$N:$N,0))),"")))</f>
        <v/>
      </c>
      <c r="C4231" s="68" t="str">
        <f>IFERROR(VLOOKUP($B4231,APガラス性能一覧!$A$2:$M$6097,2,0),"")</f>
        <v/>
      </c>
      <c r="D4231" s="68" t="str">
        <f>IFERROR(VLOOKUP($B4231,APガラス性能一覧!$A$2:$M$6097,3,0),"")</f>
        <v/>
      </c>
      <c r="E4231" s="68" t="str">
        <f>IFERROR(VLOOKUP($B4231,APガラス性能一覧!$A$2:$M$6097,4,0),"")</f>
        <v/>
      </c>
      <c r="F4231" s="68" t="str">
        <f>IFERROR(VLOOKUP($B4231,APガラス性能一覧!$A$2:$M$6097,5,0),"")</f>
        <v/>
      </c>
      <c r="G4231" s="68" t="str">
        <f>IFERROR(VLOOKUP($B4231,APガラス性能一覧!$A$2:$M$6097,6,0),"")</f>
        <v/>
      </c>
      <c r="H4231" s="68" t="str">
        <f>IFERROR(VLOOKUP($B4231,APガラス性能一覧!$A$2:$M$6097,7,0),"")</f>
        <v/>
      </c>
      <c r="I4231" s="68" t="str">
        <f>IFERROR(VLOOKUP($B4231,APガラス性能一覧!$A$2:$M$6097,8,0),"")</f>
        <v/>
      </c>
      <c r="J4231" s="68" t="str">
        <f>IFERROR(VLOOKUP($B4231,APガラス性能一覧!$A$2:$M$6097,9,0),"")</f>
        <v/>
      </c>
      <c r="K4231" s="68" t="str">
        <f>IFERROR(VLOOKUP($B4231,APガラス性能一覧!$A$2:$M$6097,10,0),"")</f>
        <v/>
      </c>
      <c r="L4231" s="68" t="str">
        <f>IFERROR(VLOOKUP($B4231,APガラス性能一覧!$A$2:$M$6097,11,0),"")</f>
        <v/>
      </c>
      <c r="M4231" s="68" t="str">
        <f>IFERROR(VLOOKUP($B4231,APガラス性能一覧!$A$2:$M$6097,12,0),"")</f>
        <v/>
      </c>
      <c r="N4231" s="68" t="str">
        <f>IFERROR(VLOOKUP($B4231,APガラス性能一覧!$A$2:$M$6097,13,0),"")</f>
        <v/>
      </c>
    </row>
    <row r="4232" spans="2:14" x14ac:dyDescent="0.4">
      <c r="B4232" s="68" t="str">
        <f>IF($D$2="","",IF($E$2=0.65,IFERROR(IF(INDEX(APガラス性能一覧!A:A,MATCH(ROW(B4226),APガラス性能一覧!$O:$O,0))="","",INDEX(APガラス性能一覧!A:A,MATCH(ROW(B4226),APガラス性能一覧!$O:$O,0))),""),IFERROR(IF(INDEX(APガラス性能一覧!A:A,MATCH(ROW(B4226),APガラス性能一覧!$N:$N,0))="","",INDEX(APガラス性能一覧!A:A,MATCH(ROW(B4226),APガラス性能一覧!$N:$N,0))),"")))</f>
        <v/>
      </c>
      <c r="C4232" s="68" t="str">
        <f>IFERROR(VLOOKUP($B4232,APガラス性能一覧!$A$2:$M$6097,2,0),"")</f>
        <v/>
      </c>
      <c r="D4232" s="68" t="str">
        <f>IFERROR(VLOOKUP($B4232,APガラス性能一覧!$A$2:$M$6097,3,0),"")</f>
        <v/>
      </c>
      <c r="E4232" s="68" t="str">
        <f>IFERROR(VLOOKUP($B4232,APガラス性能一覧!$A$2:$M$6097,4,0),"")</f>
        <v/>
      </c>
      <c r="F4232" s="68" t="str">
        <f>IFERROR(VLOOKUP($B4232,APガラス性能一覧!$A$2:$M$6097,5,0),"")</f>
        <v/>
      </c>
      <c r="G4232" s="68" t="str">
        <f>IFERROR(VLOOKUP($B4232,APガラス性能一覧!$A$2:$M$6097,6,0),"")</f>
        <v/>
      </c>
      <c r="H4232" s="68" t="str">
        <f>IFERROR(VLOOKUP($B4232,APガラス性能一覧!$A$2:$M$6097,7,0),"")</f>
        <v/>
      </c>
      <c r="I4232" s="68" t="str">
        <f>IFERROR(VLOOKUP($B4232,APガラス性能一覧!$A$2:$M$6097,8,0),"")</f>
        <v/>
      </c>
      <c r="J4232" s="68" t="str">
        <f>IFERROR(VLOOKUP($B4232,APガラス性能一覧!$A$2:$M$6097,9,0),"")</f>
        <v/>
      </c>
      <c r="K4232" s="68" t="str">
        <f>IFERROR(VLOOKUP($B4232,APガラス性能一覧!$A$2:$M$6097,10,0),"")</f>
        <v/>
      </c>
      <c r="L4232" s="68" t="str">
        <f>IFERROR(VLOOKUP($B4232,APガラス性能一覧!$A$2:$M$6097,11,0),"")</f>
        <v/>
      </c>
      <c r="M4232" s="68" t="str">
        <f>IFERROR(VLOOKUP($B4232,APガラス性能一覧!$A$2:$M$6097,12,0),"")</f>
        <v/>
      </c>
      <c r="N4232" s="68" t="str">
        <f>IFERROR(VLOOKUP($B4232,APガラス性能一覧!$A$2:$M$6097,13,0),"")</f>
        <v/>
      </c>
    </row>
    <row r="4233" spans="2:14" x14ac:dyDescent="0.4">
      <c r="B4233" s="68" t="str">
        <f>IF($D$2="","",IF($E$2=0.65,IFERROR(IF(INDEX(APガラス性能一覧!A:A,MATCH(ROW(B4227),APガラス性能一覧!$O:$O,0))="","",INDEX(APガラス性能一覧!A:A,MATCH(ROW(B4227),APガラス性能一覧!$O:$O,0))),""),IFERROR(IF(INDEX(APガラス性能一覧!A:A,MATCH(ROW(B4227),APガラス性能一覧!$N:$N,0))="","",INDEX(APガラス性能一覧!A:A,MATCH(ROW(B4227),APガラス性能一覧!$N:$N,0))),"")))</f>
        <v/>
      </c>
      <c r="C4233" s="68" t="str">
        <f>IFERROR(VLOOKUP($B4233,APガラス性能一覧!$A$2:$M$6097,2,0),"")</f>
        <v/>
      </c>
      <c r="D4233" s="68" t="str">
        <f>IFERROR(VLOOKUP($B4233,APガラス性能一覧!$A$2:$M$6097,3,0),"")</f>
        <v/>
      </c>
      <c r="E4233" s="68" t="str">
        <f>IFERROR(VLOOKUP($B4233,APガラス性能一覧!$A$2:$M$6097,4,0),"")</f>
        <v/>
      </c>
      <c r="F4233" s="68" t="str">
        <f>IFERROR(VLOOKUP($B4233,APガラス性能一覧!$A$2:$M$6097,5,0),"")</f>
        <v/>
      </c>
      <c r="G4233" s="68" t="str">
        <f>IFERROR(VLOOKUP($B4233,APガラス性能一覧!$A$2:$M$6097,6,0),"")</f>
        <v/>
      </c>
      <c r="H4233" s="68" t="str">
        <f>IFERROR(VLOOKUP($B4233,APガラス性能一覧!$A$2:$M$6097,7,0),"")</f>
        <v/>
      </c>
      <c r="I4233" s="68" t="str">
        <f>IFERROR(VLOOKUP($B4233,APガラス性能一覧!$A$2:$M$6097,8,0),"")</f>
        <v/>
      </c>
      <c r="J4233" s="68" t="str">
        <f>IFERROR(VLOOKUP($B4233,APガラス性能一覧!$A$2:$M$6097,9,0),"")</f>
        <v/>
      </c>
      <c r="K4233" s="68" t="str">
        <f>IFERROR(VLOOKUP($B4233,APガラス性能一覧!$A$2:$M$6097,10,0),"")</f>
        <v/>
      </c>
      <c r="L4233" s="68" t="str">
        <f>IFERROR(VLOOKUP($B4233,APガラス性能一覧!$A$2:$M$6097,11,0),"")</f>
        <v/>
      </c>
      <c r="M4233" s="68" t="str">
        <f>IFERROR(VLOOKUP($B4233,APガラス性能一覧!$A$2:$M$6097,12,0),"")</f>
        <v/>
      </c>
      <c r="N4233" s="68" t="str">
        <f>IFERROR(VLOOKUP($B4233,APガラス性能一覧!$A$2:$M$6097,13,0),"")</f>
        <v/>
      </c>
    </row>
    <row r="4234" spans="2:14" x14ac:dyDescent="0.4">
      <c r="B4234" s="68" t="str">
        <f>IF($D$2="","",IF($E$2=0.65,IFERROR(IF(INDEX(APガラス性能一覧!A:A,MATCH(ROW(B4228),APガラス性能一覧!$O:$O,0))="","",INDEX(APガラス性能一覧!A:A,MATCH(ROW(B4228),APガラス性能一覧!$O:$O,0))),""),IFERROR(IF(INDEX(APガラス性能一覧!A:A,MATCH(ROW(B4228),APガラス性能一覧!$N:$N,0))="","",INDEX(APガラス性能一覧!A:A,MATCH(ROW(B4228),APガラス性能一覧!$N:$N,0))),"")))</f>
        <v/>
      </c>
      <c r="C4234" s="68" t="str">
        <f>IFERROR(VLOOKUP($B4234,APガラス性能一覧!$A$2:$M$6097,2,0),"")</f>
        <v/>
      </c>
      <c r="D4234" s="68" t="str">
        <f>IFERROR(VLOOKUP($B4234,APガラス性能一覧!$A$2:$M$6097,3,0),"")</f>
        <v/>
      </c>
      <c r="E4234" s="68" t="str">
        <f>IFERROR(VLOOKUP($B4234,APガラス性能一覧!$A$2:$M$6097,4,0),"")</f>
        <v/>
      </c>
      <c r="F4234" s="68" t="str">
        <f>IFERROR(VLOOKUP($B4234,APガラス性能一覧!$A$2:$M$6097,5,0),"")</f>
        <v/>
      </c>
      <c r="G4234" s="68" t="str">
        <f>IFERROR(VLOOKUP($B4234,APガラス性能一覧!$A$2:$M$6097,6,0),"")</f>
        <v/>
      </c>
      <c r="H4234" s="68" t="str">
        <f>IFERROR(VLOOKUP($B4234,APガラス性能一覧!$A$2:$M$6097,7,0),"")</f>
        <v/>
      </c>
      <c r="I4234" s="68" t="str">
        <f>IFERROR(VLOOKUP($B4234,APガラス性能一覧!$A$2:$M$6097,8,0),"")</f>
        <v/>
      </c>
      <c r="J4234" s="68" t="str">
        <f>IFERROR(VLOOKUP($B4234,APガラス性能一覧!$A$2:$M$6097,9,0),"")</f>
        <v/>
      </c>
      <c r="K4234" s="68" t="str">
        <f>IFERROR(VLOOKUP($B4234,APガラス性能一覧!$A$2:$M$6097,10,0),"")</f>
        <v/>
      </c>
      <c r="L4234" s="68" t="str">
        <f>IFERROR(VLOOKUP($B4234,APガラス性能一覧!$A$2:$M$6097,11,0),"")</f>
        <v/>
      </c>
      <c r="M4234" s="68" t="str">
        <f>IFERROR(VLOOKUP($B4234,APガラス性能一覧!$A$2:$M$6097,12,0),"")</f>
        <v/>
      </c>
      <c r="N4234" s="68" t="str">
        <f>IFERROR(VLOOKUP($B4234,APガラス性能一覧!$A$2:$M$6097,13,0),"")</f>
        <v/>
      </c>
    </row>
    <row r="4235" spans="2:14" x14ac:dyDescent="0.4">
      <c r="B4235" s="68" t="str">
        <f>IF($D$2="","",IF($E$2=0.65,IFERROR(IF(INDEX(APガラス性能一覧!A:A,MATCH(ROW(B4229),APガラス性能一覧!$O:$O,0))="","",INDEX(APガラス性能一覧!A:A,MATCH(ROW(B4229),APガラス性能一覧!$O:$O,0))),""),IFERROR(IF(INDEX(APガラス性能一覧!A:A,MATCH(ROW(B4229),APガラス性能一覧!$N:$N,0))="","",INDEX(APガラス性能一覧!A:A,MATCH(ROW(B4229),APガラス性能一覧!$N:$N,0))),"")))</f>
        <v/>
      </c>
      <c r="C4235" s="68" t="str">
        <f>IFERROR(VLOOKUP($B4235,APガラス性能一覧!$A$2:$M$6097,2,0),"")</f>
        <v/>
      </c>
      <c r="D4235" s="68" t="str">
        <f>IFERROR(VLOOKUP($B4235,APガラス性能一覧!$A$2:$M$6097,3,0),"")</f>
        <v/>
      </c>
      <c r="E4235" s="68" t="str">
        <f>IFERROR(VLOOKUP($B4235,APガラス性能一覧!$A$2:$M$6097,4,0),"")</f>
        <v/>
      </c>
      <c r="F4235" s="68" t="str">
        <f>IFERROR(VLOOKUP($B4235,APガラス性能一覧!$A$2:$M$6097,5,0),"")</f>
        <v/>
      </c>
      <c r="G4235" s="68" t="str">
        <f>IFERROR(VLOOKUP($B4235,APガラス性能一覧!$A$2:$M$6097,6,0),"")</f>
        <v/>
      </c>
      <c r="H4235" s="68" t="str">
        <f>IFERROR(VLOOKUP($B4235,APガラス性能一覧!$A$2:$M$6097,7,0),"")</f>
        <v/>
      </c>
      <c r="I4235" s="68" t="str">
        <f>IFERROR(VLOOKUP($B4235,APガラス性能一覧!$A$2:$M$6097,8,0),"")</f>
        <v/>
      </c>
      <c r="J4235" s="68" t="str">
        <f>IFERROR(VLOOKUP($B4235,APガラス性能一覧!$A$2:$M$6097,9,0),"")</f>
        <v/>
      </c>
      <c r="K4235" s="68" t="str">
        <f>IFERROR(VLOOKUP($B4235,APガラス性能一覧!$A$2:$M$6097,10,0),"")</f>
        <v/>
      </c>
      <c r="L4235" s="68" t="str">
        <f>IFERROR(VLOOKUP($B4235,APガラス性能一覧!$A$2:$M$6097,11,0),"")</f>
        <v/>
      </c>
      <c r="M4235" s="68" t="str">
        <f>IFERROR(VLOOKUP($B4235,APガラス性能一覧!$A$2:$M$6097,12,0),"")</f>
        <v/>
      </c>
      <c r="N4235" s="68" t="str">
        <f>IFERROR(VLOOKUP($B4235,APガラス性能一覧!$A$2:$M$6097,13,0),"")</f>
        <v/>
      </c>
    </row>
    <row r="4236" spans="2:14" x14ac:dyDescent="0.4">
      <c r="B4236" s="68" t="str">
        <f>IF($D$2="","",IF($E$2=0.65,IFERROR(IF(INDEX(APガラス性能一覧!A:A,MATCH(ROW(B4230),APガラス性能一覧!$O:$O,0))="","",INDEX(APガラス性能一覧!A:A,MATCH(ROW(B4230),APガラス性能一覧!$O:$O,0))),""),IFERROR(IF(INDEX(APガラス性能一覧!A:A,MATCH(ROW(B4230),APガラス性能一覧!$N:$N,0))="","",INDEX(APガラス性能一覧!A:A,MATCH(ROW(B4230),APガラス性能一覧!$N:$N,0))),"")))</f>
        <v/>
      </c>
      <c r="C4236" s="68" t="str">
        <f>IFERROR(VLOOKUP($B4236,APガラス性能一覧!$A$2:$M$6097,2,0),"")</f>
        <v/>
      </c>
      <c r="D4236" s="68" t="str">
        <f>IFERROR(VLOOKUP($B4236,APガラス性能一覧!$A$2:$M$6097,3,0),"")</f>
        <v/>
      </c>
      <c r="E4236" s="68" t="str">
        <f>IFERROR(VLOOKUP($B4236,APガラス性能一覧!$A$2:$M$6097,4,0),"")</f>
        <v/>
      </c>
      <c r="F4236" s="68" t="str">
        <f>IFERROR(VLOOKUP($B4236,APガラス性能一覧!$A$2:$M$6097,5,0),"")</f>
        <v/>
      </c>
      <c r="G4236" s="68" t="str">
        <f>IFERROR(VLOOKUP($B4236,APガラス性能一覧!$A$2:$M$6097,6,0),"")</f>
        <v/>
      </c>
      <c r="H4236" s="68" t="str">
        <f>IFERROR(VLOOKUP($B4236,APガラス性能一覧!$A$2:$M$6097,7,0),"")</f>
        <v/>
      </c>
      <c r="I4236" s="68" t="str">
        <f>IFERROR(VLOOKUP($B4236,APガラス性能一覧!$A$2:$M$6097,8,0),"")</f>
        <v/>
      </c>
      <c r="J4236" s="68" t="str">
        <f>IFERROR(VLOOKUP($B4236,APガラス性能一覧!$A$2:$M$6097,9,0),"")</f>
        <v/>
      </c>
      <c r="K4236" s="68" t="str">
        <f>IFERROR(VLOOKUP($B4236,APガラス性能一覧!$A$2:$M$6097,10,0),"")</f>
        <v/>
      </c>
      <c r="L4236" s="68" t="str">
        <f>IFERROR(VLOOKUP($B4236,APガラス性能一覧!$A$2:$M$6097,11,0),"")</f>
        <v/>
      </c>
      <c r="M4236" s="68" t="str">
        <f>IFERROR(VLOOKUP($B4236,APガラス性能一覧!$A$2:$M$6097,12,0),"")</f>
        <v/>
      </c>
      <c r="N4236" s="68" t="str">
        <f>IFERROR(VLOOKUP($B4236,APガラス性能一覧!$A$2:$M$6097,13,0),"")</f>
        <v/>
      </c>
    </row>
    <row r="4237" spans="2:14" x14ac:dyDescent="0.4">
      <c r="B4237" s="68" t="str">
        <f>IF($D$2="","",IF($E$2=0.65,IFERROR(IF(INDEX(APガラス性能一覧!A:A,MATCH(ROW(B4231),APガラス性能一覧!$O:$O,0))="","",INDEX(APガラス性能一覧!A:A,MATCH(ROW(B4231),APガラス性能一覧!$O:$O,0))),""),IFERROR(IF(INDEX(APガラス性能一覧!A:A,MATCH(ROW(B4231),APガラス性能一覧!$N:$N,0))="","",INDEX(APガラス性能一覧!A:A,MATCH(ROW(B4231),APガラス性能一覧!$N:$N,0))),"")))</f>
        <v/>
      </c>
      <c r="C4237" s="68" t="str">
        <f>IFERROR(VLOOKUP($B4237,APガラス性能一覧!$A$2:$M$6097,2,0),"")</f>
        <v/>
      </c>
      <c r="D4237" s="68" t="str">
        <f>IFERROR(VLOOKUP($B4237,APガラス性能一覧!$A$2:$M$6097,3,0),"")</f>
        <v/>
      </c>
      <c r="E4237" s="68" t="str">
        <f>IFERROR(VLOOKUP($B4237,APガラス性能一覧!$A$2:$M$6097,4,0),"")</f>
        <v/>
      </c>
      <c r="F4237" s="68" t="str">
        <f>IFERROR(VLOOKUP($B4237,APガラス性能一覧!$A$2:$M$6097,5,0),"")</f>
        <v/>
      </c>
      <c r="G4237" s="68" t="str">
        <f>IFERROR(VLOOKUP($B4237,APガラス性能一覧!$A$2:$M$6097,6,0),"")</f>
        <v/>
      </c>
      <c r="H4237" s="68" t="str">
        <f>IFERROR(VLOOKUP($B4237,APガラス性能一覧!$A$2:$M$6097,7,0),"")</f>
        <v/>
      </c>
      <c r="I4237" s="68" t="str">
        <f>IFERROR(VLOOKUP($B4237,APガラス性能一覧!$A$2:$M$6097,8,0),"")</f>
        <v/>
      </c>
      <c r="J4237" s="68" t="str">
        <f>IFERROR(VLOOKUP($B4237,APガラス性能一覧!$A$2:$M$6097,9,0),"")</f>
        <v/>
      </c>
      <c r="K4237" s="68" t="str">
        <f>IFERROR(VLOOKUP($B4237,APガラス性能一覧!$A$2:$M$6097,10,0),"")</f>
        <v/>
      </c>
      <c r="L4237" s="68" t="str">
        <f>IFERROR(VLOOKUP($B4237,APガラス性能一覧!$A$2:$M$6097,11,0),"")</f>
        <v/>
      </c>
      <c r="M4237" s="68" t="str">
        <f>IFERROR(VLOOKUP($B4237,APガラス性能一覧!$A$2:$M$6097,12,0),"")</f>
        <v/>
      </c>
      <c r="N4237" s="68" t="str">
        <f>IFERROR(VLOOKUP($B4237,APガラス性能一覧!$A$2:$M$6097,13,0),"")</f>
        <v/>
      </c>
    </row>
    <row r="4238" spans="2:14" x14ac:dyDescent="0.4">
      <c r="B4238" s="68" t="str">
        <f>IF($D$2="","",IF($E$2=0.65,IFERROR(IF(INDEX(APガラス性能一覧!A:A,MATCH(ROW(B4232),APガラス性能一覧!$O:$O,0))="","",INDEX(APガラス性能一覧!A:A,MATCH(ROW(B4232),APガラス性能一覧!$O:$O,0))),""),IFERROR(IF(INDEX(APガラス性能一覧!A:A,MATCH(ROW(B4232),APガラス性能一覧!$N:$N,0))="","",INDEX(APガラス性能一覧!A:A,MATCH(ROW(B4232),APガラス性能一覧!$N:$N,0))),"")))</f>
        <v/>
      </c>
      <c r="C4238" s="68" t="str">
        <f>IFERROR(VLOOKUP($B4238,APガラス性能一覧!$A$2:$M$6097,2,0),"")</f>
        <v/>
      </c>
      <c r="D4238" s="68" t="str">
        <f>IFERROR(VLOOKUP($B4238,APガラス性能一覧!$A$2:$M$6097,3,0),"")</f>
        <v/>
      </c>
      <c r="E4238" s="68" t="str">
        <f>IFERROR(VLOOKUP($B4238,APガラス性能一覧!$A$2:$M$6097,4,0),"")</f>
        <v/>
      </c>
      <c r="F4238" s="68" t="str">
        <f>IFERROR(VLOOKUP($B4238,APガラス性能一覧!$A$2:$M$6097,5,0),"")</f>
        <v/>
      </c>
      <c r="G4238" s="68" t="str">
        <f>IFERROR(VLOOKUP($B4238,APガラス性能一覧!$A$2:$M$6097,6,0),"")</f>
        <v/>
      </c>
      <c r="H4238" s="68" t="str">
        <f>IFERROR(VLOOKUP($B4238,APガラス性能一覧!$A$2:$M$6097,7,0),"")</f>
        <v/>
      </c>
      <c r="I4238" s="68" t="str">
        <f>IFERROR(VLOOKUP($B4238,APガラス性能一覧!$A$2:$M$6097,8,0),"")</f>
        <v/>
      </c>
      <c r="J4238" s="68" t="str">
        <f>IFERROR(VLOOKUP($B4238,APガラス性能一覧!$A$2:$M$6097,9,0),"")</f>
        <v/>
      </c>
      <c r="K4238" s="68" t="str">
        <f>IFERROR(VLOOKUP($B4238,APガラス性能一覧!$A$2:$M$6097,10,0),"")</f>
        <v/>
      </c>
      <c r="L4238" s="68" t="str">
        <f>IFERROR(VLOOKUP($B4238,APガラス性能一覧!$A$2:$M$6097,11,0),"")</f>
        <v/>
      </c>
      <c r="M4238" s="68" t="str">
        <f>IFERROR(VLOOKUP($B4238,APガラス性能一覧!$A$2:$M$6097,12,0),"")</f>
        <v/>
      </c>
      <c r="N4238" s="68" t="str">
        <f>IFERROR(VLOOKUP($B4238,APガラス性能一覧!$A$2:$M$6097,13,0),"")</f>
        <v/>
      </c>
    </row>
    <row r="4239" spans="2:14" x14ac:dyDescent="0.4">
      <c r="B4239" s="68" t="str">
        <f>IF($D$2="","",IF($E$2=0.65,IFERROR(IF(INDEX(APガラス性能一覧!A:A,MATCH(ROW(B4233),APガラス性能一覧!$O:$O,0))="","",INDEX(APガラス性能一覧!A:A,MATCH(ROW(B4233),APガラス性能一覧!$O:$O,0))),""),IFERROR(IF(INDEX(APガラス性能一覧!A:A,MATCH(ROW(B4233),APガラス性能一覧!$N:$N,0))="","",INDEX(APガラス性能一覧!A:A,MATCH(ROW(B4233),APガラス性能一覧!$N:$N,0))),"")))</f>
        <v/>
      </c>
      <c r="C4239" s="68" t="str">
        <f>IFERROR(VLOOKUP($B4239,APガラス性能一覧!$A$2:$M$6097,2,0),"")</f>
        <v/>
      </c>
      <c r="D4239" s="68" t="str">
        <f>IFERROR(VLOOKUP($B4239,APガラス性能一覧!$A$2:$M$6097,3,0),"")</f>
        <v/>
      </c>
      <c r="E4239" s="68" t="str">
        <f>IFERROR(VLOOKUP($B4239,APガラス性能一覧!$A$2:$M$6097,4,0),"")</f>
        <v/>
      </c>
      <c r="F4239" s="68" t="str">
        <f>IFERROR(VLOOKUP($B4239,APガラス性能一覧!$A$2:$M$6097,5,0),"")</f>
        <v/>
      </c>
      <c r="G4239" s="68" t="str">
        <f>IFERROR(VLOOKUP($B4239,APガラス性能一覧!$A$2:$M$6097,6,0),"")</f>
        <v/>
      </c>
      <c r="H4239" s="68" t="str">
        <f>IFERROR(VLOOKUP($B4239,APガラス性能一覧!$A$2:$M$6097,7,0),"")</f>
        <v/>
      </c>
      <c r="I4239" s="68" t="str">
        <f>IFERROR(VLOOKUP($B4239,APガラス性能一覧!$A$2:$M$6097,8,0),"")</f>
        <v/>
      </c>
      <c r="J4239" s="68" t="str">
        <f>IFERROR(VLOOKUP($B4239,APガラス性能一覧!$A$2:$M$6097,9,0),"")</f>
        <v/>
      </c>
      <c r="K4239" s="68" t="str">
        <f>IFERROR(VLOOKUP($B4239,APガラス性能一覧!$A$2:$M$6097,10,0),"")</f>
        <v/>
      </c>
      <c r="L4239" s="68" t="str">
        <f>IFERROR(VLOOKUP($B4239,APガラス性能一覧!$A$2:$M$6097,11,0),"")</f>
        <v/>
      </c>
      <c r="M4239" s="68" t="str">
        <f>IFERROR(VLOOKUP($B4239,APガラス性能一覧!$A$2:$M$6097,12,0),"")</f>
        <v/>
      </c>
      <c r="N4239" s="68" t="str">
        <f>IFERROR(VLOOKUP($B4239,APガラス性能一覧!$A$2:$M$6097,13,0),"")</f>
        <v/>
      </c>
    </row>
    <row r="4240" spans="2:14" x14ac:dyDescent="0.4">
      <c r="B4240" s="68" t="str">
        <f>IF($D$2="","",IF($E$2=0.65,IFERROR(IF(INDEX(APガラス性能一覧!A:A,MATCH(ROW(B4234),APガラス性能一覧!$O:$O,0))="","",INDEX(APガラス性能一覧!A:A,MATCH(ROW(B4234),APガラス性能一覧!$O:$O,0))),""),IFERROR(IF(INDEX(APガラス性能一覧!A:A,MATCH(ROW(B4234),APガラス性能一覧!$N:$N,0))="","",INDEX(APガラス性能一覧!A:A,MATCH(ROW(B4234),APガラス性能一覧!$N:$N,0))),"")))</f>
        <v/>
      </c>
      <c r="C4240" s="68" t="str">
        <f>IFERROR(VLOOKUP($B4240,APガラス性能一覧!$A$2:$M$6097,2,0),"")</f>
        <v/>
      </c>
      <c r="D4240" s="68" t="str">
        <f>IFERROR(VLOOKUP($B4240,APガラス性能一覧!$A$2:$M$6097,3,0),"")</f>
        <v/>
      </c>
      <c r="E4240" s="68" t="str">
        <f>IFERROR(VLOOKUP($B4240,APガラス性能一覧!$A$2:$M$6097,4,0),"")</f>
        <v/>
      </c>
      <c r="F4240" s="68" t="str">
        <f>IFERROR(VLOOKUP($B4240,APガラス性能一覧!$A$2:$M$6097,5,0),"")</f>
        <v/>
      </c>
      <c r="G4240" s="68" t="str">
        <f>IFERROR(VLOOKUP($B4240,APガラス性能一覧!$A$2:$M$6097,6,0),"")</f>
        <v/>
      </c>
      <c r="H4240" s="68" t="str">
        <f>IFERROR(VLOOKUP($B4240,APガラス性能一覧!$A$2:$M$6097,7,0),"")</f>
        <v/>
      </c>
      <c r="I4240" s="68" t="str">
        <f>IFERROR(VLOOKUP($B4240,APガラス性能一覧!$A$2:$M$6097,8,0),"")</f>
        <v/>
      </c>
      <c r="J4240" s="68" t="str">
        <f>IFERROR(VLOOKUP($B4240,APガラス性能一覧!$A$2:$M$6097,9,0),"")</f>
        <v/>
      </c>
      <c r="K4240" s="68" t="str">
        <f>IFERROR(VLOOKUP($B4240,APガラス性能一覧!$A$2:$M$6097,10,0),"")</f>
        <v/>
      </c>
      <c r="L4240" s="68" t="str">
        <f>IFERROR(VLOOKUP($B4240,APガラス性能一覧!$A$2:$M$6097,11,0),"")</f>
        <v/>
      </c>
      <c r="M4240" s="68" t="str">
        <f>IFERROR(VLOOKUP($B4240,APガラス性能一覧!$A$2:$M$6097,12,0),"")</f>
        <v/>
      </c>
      <c r="N4240" s="68" t="str">
        <f>IFERROR(VLOOKUP($B4240,APガラス性能一覧!$A$2:$M$6097,13,0),"")</f>
        <v/>
      </c>
    </row>
    <row r="4241" spans="2:14" x14ac:dyDescent="0.4">
      <c r="B4241" s="68" t="str">
        <f>IF($D$2="","",IF($E$2=0.65,IFERROR(IF(INDEX(APガラス性能一覧!A:A,MATCH(ROW(B4235),APガラス性能一覧!$O:$O,0))="","",INDEX(APガラス性能一覧!A:A,MATCH(ROW(B4235),APガラス性能一覧!$O:$O,0))),""),IFERROR(IF(INDEX(APガラス性能一覧!A:A,MATCH(ROW(B4235),APガラス性能一覧!$N:$N,0))="","",INDEX(APガラス性能一覧!A:A,MATCH(ROW(B4235),APガラス性能一覧!$N:$N,0))),"")))</f>
        <v/>
      </c>
      <c r="C4241" s="68" t="str">
        <f>IFERROR(VLOOKUP($B4241,APガラス性能一覧!$A$2:$M$6097,2,0),"")</f>
        <v/>
      </c>
      <c r="D4241" s="68" t="str">
        <f>IFERROR(VLOOKUP($B4241,APガラス性能一覧!$A$2:$M$6097,3,0),"")</f>
        <v/>
      </c>
      <c r="E4241" s="68" t="str">
        <f>IFERROR(VLOOKUP($B4241,APガラス性能一覧!$A$2:$M$6097,4,0),"")</f>
        <v/>
      </c>
      <c r="F4241" s="68" t="str">
        <f>IFERROR(VLOOKUP($B4241,APガラス性能一覧!$A$2:$M$6097,5,0),"")</f>
        <v/>
      </c>
      <c r="G4241" s="68" t="str">
        <f>IFERROR(VLOOKUP($B4241,APガラス性能一覧!$A$2:$M$6097,6,0),"")</f>
        <v/>
      </c>
      <c r="H4241" s="68" t="str">
        <f>IFERROR(VLOOKUP($B4241,APガラス性能一覧!$A$2:$M$6097,7,0),"")</f>
        <v/>
      </c>
      <c r="I4241" s="68" t="str">
        <f>IFERROR(VLOOKUP($B4241,APガラス性能一覧!$A$2:$M$6097,8,0),"")</f>
        <v/>
      </c>
      <c r="J4241" s="68" t="str">
        <f>IFERROR(VLOOKUP($B4241,APガラス性能一覧!$A$2:$M$6097,9,0),"")</f>
        <v/>
      </c>
      <c r="K4241" s="68" t="str">
        <f>IFERROR(VLOOKUP($B4241,APガラス性能一覧!$A$2:$M$6097,10,0),"")</f>
        <v/>
      </c>
      <c r="L4241" s="68" t="str">
        <f>IFERROR(VLOOKUP($B4241,APガラス性能一覧!$A$2:$M$6097,11,0),"")</f>
        <v/>
      </c>
      <c r="M4241" s="68" t="str">
        <f>IFERROR(VLOOKUP($B4241,APガラス性能一覧!$A$2:$M$6097,12,0),"")</f>
        <v/>
      </c>
      <c r="N4241" s="68" t="str">
        <f>IFERROR(VLOOKUP($B4241,APガラス性能一覧!$A$2:$M$6097,13,0),"")</f>
        <v/>
      </c>
    </row>
    <row r="4242" spans="2:14" x14ac:dyDescent="0.4">
      <c r="B4242" s="68" t="str">
        <f>IF($D$2="","",IF($E$2=0.65,IFERROR(IF(INDEX(APガラス性能一覧!A:A,MATCH(ROW(B4236),APガラス性能一覧!$O:$O,0))="","",INDEX(APガラス性能一覧!A:A,MATCH(ROW(B4236),APガラス性能一覧!$O:$O,0))),""),IFERROR(IF(INDEX(APガラス性能一覧!A:A,MATCH(ROW(B4236),APガラス性能一覧!$N:$N,0))="","",INDEX(APガラス性能一覧!A:A,MATCH(ROW(B4236),APガラス性能一覧!$N:$N,0))),"")))</f>
        <v/>
      </c>
      <c r="C4242" s="68" t="str">
        <f>IFERROR(VLOOKUP($B4242,APガラス性能一覧!$A$2:$M$6097,2,0),"")</f>
        <v/>
      </c>
      <c r="D4242" s="68" t="str">
        <f>IFERROR(VLOOKUP($B4242,APガラス性能一覧!$A$2:$M$6097,3,0),"")</f>
        <v/>
      </c>
      <c r="E4242" s="68" t="str">
        <f>IFERROR(VLOOKUP($B4242,APガラス性能一覧!$A$2:$M$6097,4,0),"")</f>
        <v/>
      </c>
      <c r="F4242" s="68" t="str">
        <f>IFERROR(VLOOKUP($B4242,APガラス性能一覧!$A$2:$M$6097,5,0),"")</f>
        <v/>
      </c>
      <c r="G4242" s="68" t="str">
        <f>IFERROR(VLOOKUP($B4242,APガラス性能一覧!$A$2:$M$6097,6,0),"")</f>
        <v/>
      </c>
      <c r="H4242" s="68" t="str">
        <f>IFERROR(VLOOKUP($B4242,APガラス性能一覧!$A$2:$M$6097,7,0),"")</f>
        <v/>
      </c>
      <c r="I4242" s="68" t="str">
        <f>IFERROR(VLOOKUP($B4242,APガラス性能一覧!$A$2:$M$6097,8,0),"")</f>
        <v/>
      </c>
      <c r="J4242" s="68" t="str">
        <f>IFERROR(VLOOKUP($B4242,APガラス性能一覧!$A$2:$M$6097,9,0),"")</f>
        <v/>
      </c>
      <c r="K4242" s="68" t="str">
        <f>IFERROR(VLOOKUP($B4242,APガラス性能一覧!$A$2:$M$6097,10,0),"")</f>
        <v/>
      </c>
      <c r="L4242" s="68" t="str">
        <f>IFERROR(VLOOKUP($B4242,APガラス性能一覧!$A$2:$M$6097,11,0),"")</f>
        <v/>
      </c>
      <c r="M4242" s="68" t="str">
        <f>IFERROR(VLOOKUP($B4242,APガラス性能一覧!$A$2:$M$6097,12,0),"")</f>
        <v/>
      </c>
      <c r="N4242" s="68" t="str">
        <f>IFERROR(VLOOKUP($B4242,APガラス性能一覧!$A$2:$M$6097,13,0),"")</f>
        <v/>
      </c>
    </row>
    <row r="4243" spans="2:14" x14ac:dyDescent="0.4">
      <c r="B4243" s="68" t="str">
        <f>IF($D$2="","",IF($E$2=0.65,IFERROR(IF(INDEX(APガラス性能一覧!A:A,MATCH(ROW(B4237),APガラス性能一覧!$O:$O,0))="","",INDEX(APガラス性能一覧!A:A,MATCH(ROW(B4237),APガラス性能一覧!$O:$O,0))),""),IFERROR(IF(INDEX(APガラス性能一覧!A:A,MATCH(ROW(B4237),APガラス性能一覧!$N:$N,0))="","",INDEX(APガラス性能一覧!A:A,MATCH(ROW(B4237),APガラス性能一覧!$N:$N,0))),"")))</f>
        <v/>
      </c>
      <c r="C4243" s="68" t="str">
        <f>IFERROR(VLOOKUP($B4243,APガラス性能一覧!$A$2:$M$6097,2,0),"")</f>
        <v/>
      </c>
      <c r="D4243" s="68" t="str">
        <f>IFERROR(VLOOKUP($B4243,APガラス性能一覧!$A$2:$M$6097,3,0),"")</f>
        <v/>
      </c>
      <c r="E4243" s="68" t="str">
        <f>IFERROR(VLOOKUP($B4243,APガラス性能一覧!$A$2:$M$6097,4,0),"")</f>
        <v/>
      </c>
      <c r="F4243" s="68" t="str">
        <f>IFERROR(VLOOKUP($B4243,APガラス性能一覧!$A$2:$M$6097,5,0),"")</f>
        <v/>
      </c>
      <c r="G4243" s="68" t="str">
        <f>IFERROR(VLOOKUP($B4243,APガラス性能一覧!$A$2:$M$6097,6,0),"")</f>
        <v/>
      </c>
      <c r="H4243" s="68" t="str">
        <f>IFERROR(VLOOKUP($B4243,APガラス性能一覧!$A$2:$M$6097,7,0),"")</f>
        <v/>
      </c>
      <c r="I4243" s="68" t="str">
        <f>IFERROR(VLOOKUP($B4243,APガラス性能一覧!$A$2:$M$6097,8,0),"")</f>
        <v/>
      </c>
      <c r="J4243" s="68" t="str">
        <f>IFERROR(VLOOKUP($B4243,APガラス性能一覧!$A$2:$M$6097,9,0),"")</f>
        <v/>
      </c>
      <c r="K4243" s="68" t="str">
        <f>IFERROR(VLOOKUP($B4243,APガラス性能一覧!$A$2:$M$6097,10,0),"")</f>
        <v/>
      </c>
      <c r="L4243" s="68" t="str">
        <f>IFERROR(VLOOKUP($B4243,APガラス性能一覧!$A$2:$M$6097,11,0),"")</f>
        <v/>
      </c>
      <c r="M4243" s="68" t="str">
        <f>IFERROR(VLOOKUP($B4243,APガラス性能一覧!$A$2:$M$6097,12,0),"")</f>
        <v/>
      </c>
      <c r="N4243" s="68" t="str">
        <f>IFERROR(VLOOKUP($B4243,APガラス性能一覧!$A$2:$M$6097,13,0),"")</f>
        <v/>
      </c>
    </row>
    <row r="4244" spans="2:14" x14ac:dyDescent="0.4">
      <c r="B4244" s="68" t="str">
        <f>IF($D$2="","",IF($E$2=0.65,IFERROR(IF(INDEX(APガラス性能一覧!A:A,MATCH(ROW(B4238),APガラス性能一覧!$O:$O,0))="","",INDEX(APガラス性能一覧!A:A,MATCH(ROW(B4238),APガラス性能一覧!$O:$O,0))),""),IFERROR(IF(INDEX(APガラス性能一覧!A:A,MATCH(ROW(B4238),APガラス性能一覧!$N:$N,0))="","",INDEX(APガラス性能一覧!A:A,MATCH(ROW(B4238),APガラス性能一覧!$N:$N,0))),"")))</f>
        <v/>
      </c>
      <c r="C4244" s="68" t="str">
        <f>IFERROR(VLOOKUP($B4244,APガラス性能一覧!$A$2:$M$6097,2,0),"")</f>
        <v/>
      </c>
      <c r="D4244" s="68" t="str">
        <f>IFERROR(VLOOKUP($B4244,APガラス性能一覧!$A$2:$M$6097,3,0),"")</f>
        <v/>
      </c>
      <c r="E4244" s="68" t="str">
        <f>IFERROR(VLOOKUP($B4244,APガラス性能一覧!$A$2:$M$6097,4,0),"")</f>
        <v/>
      </c>
      <c r="F4244" s="68" t="str">
        <f>IFERROR(VLOOKUP($B4244,APガラス性能一覧!$A$2:$M$6097,5,0),"")</f>
        <v/>
      </c>
      <c r="G4244" s="68" t="str">
        <f>IFERROR(VLOOKUP($B4244,APガラス性能一覧!$A$2:$M$6097,6,0),"")</f>
        <v/>
      </c>
      <c r="H4244" s="68" t="str">
        <f>IFERROR(VLOOKUP($B4244,APガラス性能一覧!$A$2:$M$6097,7,0),"")</f>
        <v/>
      </c>
      <c r="I4244" s="68" t="str">
        <f>IFERROR(VLOOKUP($B4244,APガラス性能一覧!$A$2:$M$6097,8,0),"")</f>
        <v/>
      </c>
      <c r="J4244" s="68" t="str">
        <f>IFERROR(VLOOKUP($B4244,APガラス性能一覧!$A$2:$M$6097,9,0),"")</f>
        <v/>
      </c>
      <c r="K4244" s="68" t="str">
        <f>IFERROR(VLOOKUP($B4244,APガラス性能一覧!$A$2:$M$6097,10,0),"")</f>
        <v/>
      </c>
      <c r="L4244" s="68" t="str">
        <f>IFERROR(VLOOKUP($B4244,APガラス性能一覧!$A$2:$M$6097,11,0),"")</f>
        <v/>
      </c>
      <c r="M4244" s="68" t="str">
        <f>IFERROR(VLOOKUP($B4244,APガラス性能一覧!$A$2:$M$6097,12,0),"")</f>
        <v/>
      </c>
      <c r="N4244" s="68" t="str">
        <f>IFERROR(VLOOKUP($B4244,APガラス性能一覧!$A$2:$M$6097,13,0),"")</f>
        <v/>
      </c>
    </row>
    <row r="4245" spans="2:14" x14ac:dyDescent="0.4">
      <c r="B4245" s="68" t="str">
        <f>IF($D$2="","",IF($E$2=0.65,IFERROR(IF(INDEX(APガラス性能一覧!A:A,MATCH(ROW(B4239),APガラス性能一覧!$O:$O,0))="","",INDEX(APガラス性能一覧!A:A,MATCH(ROW(B4239),APガラス性能一覧!$O:$O,0))),""),IFERROR(IF(INDEX(APガラス性能一覧!A:A,MATCH(ROW(B4239),APガラス性能一覧!$N:$N,0))="","",INDEX(APガラス性能一覧!A:A,MATCH(ROW(B4239),APガラス性能一覧!$N:$N,0))),"")))</f>
        <v/>
      </c>
      <c r="C4245" s="68" t="str">
        <f>IFERROR(VLOOKUP($B4245,APガラス性能一覧!$A$2:$M$6097,2,0),"")</f>
        <v/>
      </c>
      <c r="D4245" s="68" t="str">
        <f>IFERROR(VLOOKUP($B4245,APガラス性能一覧!$A$2:$M$6097,3,0),"")</f>
        <v/>
      </c>
      <c r="E4245" s="68" t="str">
        <f>IFERROR(VLOOKUP($B4245,APガラス性能一覧!$A$2:$M$6097,4,0),"")</f>
        <v/>
      </c>
      <c r="F4245" s="68" t="str">
        <f>IFERROR(VLOOKUP($B4245,APガラス性能一覧!$A$2:$M$6097,5,0),"")</f>
        <v/>
      </c>
      <c r="G4245" s="68" t="str">
        <f>IFERROR(VLOOKUP($B4245,APガラス性能一覧!$A$2:$M$6097,6,0),"")</f>
        <v/>
      </c>
      <c r="H4245" s="68" t="str">
        <f>IFERROR(VLOOKUP($B4245,APガラス性能一覧!$A$2:$M$6097,7,0),"")</f>
        <v/>
      </c>
      <c r="I4245" s="68" t="str">
        <f>IFERROR(VLOOKUP($B4245,APガラス性能一覧!$A$2:$M$6097,8,0),"")</f>
        <v/>
      </c>
      <c r="J4245" s="68" t="str">
        <f>IFERROR(VLOOKUP($B4245,APガラス性能一覧!$A$2:$M$6097,9,0),"")</f>
        <v/>
      </c>
      <c r="K4245" s="68" t="str">
        <f>IFERROR(VLOOKUP($B4245,APガラス性能一覧!$A$2:$M$6097,10,0),"")</f>
        <v/>
      </c>
      <c r="L4245" s="68" t="str">
        <f>IFERROR(VLOOKUP($B4245,APガラス性能一覧!$A$2:$M$6097,11,0),"")</f>
        <v/>
      </c>
      <c r="M4245" s="68" t="str">
        <f>IFERROR(VLOOKUP($B4245,APガラス性能一覧!$A$2:$M$6097,12,0),"")</f>
        <v/>
      </c>
      <c r="N4245" s="68" t="str">
        <f>IFERROR(VLOOKUP($B4245,APガラス性能一覧!$A$2:$M$6097,13,0),"")</f>
        <v/>
      </c>
    </row>
    <row r="4246" spans="2:14" x14ac:dyDescent="0.4">
      <c r="B4246" s="68" t="str">
        <f>IF($D$2="","",IF($E$2=0.65,IFERROR(IF(INDEX(APガラス性能一覧!A:A,MATCH(ROW(B4240),APガラス性能一覧!$O:$O,0))="","",INDEX(APガラス性能一覧!A:A,MATCH(ROW(B4240),APガラス性能一覧!$O:$O,0))),""),IFERROR(IF(INDEX(APガラス性能一覧!A:A,MATCH(ROW(B4240),APガラス性能一覧!$N:$N,0))="","",INDEX(APガラス性能一覧!A:A,MATCH(ROW(B4240),APガラス性能一覧!$N:$N,0))),"")))</f>
        <v/>
      </c>
      <c r="C4246" s="68" t="str">
        <f>IFERROR(VLOOKUP($B4246,APガラス性能一覧!$A$2:$M$6097,2,0),"")</f>
        <v/>
      </c>
      <c r="D4246" s="68" t="str">
        <f>IFERROR(VLOOKUP($B4246,APガラス性能一覧!$A$2:$M$6097,3,0),"")</f>
        <v/>
      </c>
      <c r="E4246" s="68" t="str">
        <f>IFERROR(VLOOKUP($B4246,APガラス性能一覧!$A$2:$M$6097,4,0),"")</f>
        <v/>
      </c>
      <c r="F4246" s="68" t="str">
        <f>IFERROR(VLOOKUP($B4246,APガラス性能一覧!$A$2:$M$6097,5,0),"")</f>
        <v/>
      </c>
      <c r="G4246" s="68" t="str">
        <f>IFERROR(VLOOKUP($B4246,APガラス性能一覧!$A$2:$M$6097,6,0),"")</f>
        <v/>
      </c>
      <c r="H4246" s="68" t="str">
        <f>IFERROR(VLOOKUP($B4246,APガラス性能一覧!$A$2:$M$6097,7,0),"")</f>
        <v/>
      </c>
      <c r="I4246" s="68" t="str">
        <f>IFERROR(VLOOKUP($B4246,APガラス性能一覧!$A$2:$M$6097,8,0),"")</f>
        <v/>
      </c>
      <c r="J4246" s="68" t="str">
        <f>IFERROR(VLOOKUP($B4246,APガラス性能一覧!$A$2:$M$6097,9,0),"")</f>
        <v/>
      </c>
      <c r="K4246" s="68" t="str">
        <f>IFERROR(VLOOKUP($B4246,APガラス性能一覧!$A$2:$M$6097,10,0),"")</f>
        <v/>
      </c>
      <c r="L4246" s="68" t="str">
        <f>IFERROR(VLOOKUP($B4246,APガラス性能一覧!$A$2:$M$6097,11,0),"")</f>
        <v/>
      </c>
      <c r="M4246" s="68" t="str">
        <f>IFERROR(VLOOKUP($B4246,APガラス性能一覧!$A$2:$M$6097,12,0),"")</f>
        <v/>
      </c>
      <c r="N4246" s="68" t="str">
        <f>IFERROR(VLOOKUP($B4246,APガラス性能一覧!$A$2:$M$6097,13,0),"")</f>
        <v/>
      </c>
    </row>
    <row r="4247" spans="2:14" x14ac:dyDescent="0.4">
      <c r="B4247" s="68" t="str">
        <f>IF($D$2="","",IF($E$2=0.65,IFERROR(IF(INDEX(APガラス性能一覧!A:A,MATCH(ROW(B4241),APガラス性能一覧!$O:$O,0))="","",INDEX(APガラス性能一覧!A:A,MATCH(ROW(B4241),APガラス性能一覧!$O:$O,0))),""),IFERROR(IF(INDEX(APガラス性能一覧!A:A,MATCH(ROW(B4241),APガラス性能一覧!$N:$N,0))="","",INDEX(APガラス性能一覧!A:A,MATCH(ROW(B4241),APガラス性能一覧!$N:$N,0))),"")))</f>
        <v/>
      </c>
      <c r="C4247" s="68" t="str">
        <f>IFERROR(VLOOKUP($B4247,APガラス性能一覧!$A$2:$M$6097,2,0),"")</f>
        <v/>
      </c>
      <c r="D4247" s="68" t="str">
        <f>IFERROR(VLOOKUP($B4247,APガラス性能一覧!$A$2:$M$6097,3,0),"")</f>
        <v/>
      </c>
      <c r="E4247" s="68" t="str">
        <f>IFERROR(VLOOKUP($B4247,APガラス性能一覧!$A$2:$M$6097,4,0),"")</f>
        <v/>
      </c>
      <c r="F4247" s="68" t="str">
        <f>IFERROR(VLOOKUP($B4247,APガラス性能一覧!$A$2:$M$6097,5,0),"")</f>
        <v/>
      </c>
      <c r="G4247" s="68" t="str">
        <f>IFERROR(VLOOKUP($B4247,APガラス性能一覧!$A$2:$M$6097,6,0),"")</f>
        <v/>
      </c>
      <c r="H4247" s="68" t="str">
        <f>IFERROR(VLOOKUP($B4247,APガラス性能一覧!$A$2:$M$6097,7,0),"")</f>
        <v/>
      </c>
      <c r="I4247" s="68" t="str">
        <f>IFERROR(VLOOKUP($B4247,APガラス性能一覧!$A$2:$M$6097,8,0),"")</f>
        <v/>
      </c>
      <c r="J4247" s="68" t="str">
        <f>IFERROR(VLOOKUP($B4247,APガラス性能一覧!$A$2:$M$6097,9,0),"")</f>
        <v/>
      </c>
      <c r="K4247" s="68" t="str">
        <f>IFERROR(VLOOKUP($B4247,APガラス性能一覧!$A$2:$M$6097,10,0),"")</f>
        <v/>
      </c>
      <c r="L4247" s="68" t="str">
        <f>IFERROR(VLOOKUP($B4247,APガラス性能一覧!$A$2:$M$6097,11,0),"")</f>
        <v/>
      </c>
      <c r="M4247" s="68" t="str">
        <f>IFERROR(VLOOKUP($B4247,APガラス性能一覧!$A$2:$M$6097,12,0),"")</f>
        <v/>
      </c>
      <c r="N4247" s="68" t="str">
        <f>IFERROR(VLOOKUP($B4247,APガラス性能一覧!$A$2:$M$6097,13,0),"")</f>
        <v/>
      </c>
    </row>
    <row r="4248" spans="2:14" x14ac:dyDescent="0.4">
      <c r="B4248" s="68" t="str">
        <f>IF($D$2="","",IF($E$2=0.65,IFERROR(IF(INDEX(APガラス性能一覧!A:A,MATCH(ROW(B4242),APガラス性能一覧!$O:$O,0))="","",INDEX(APガラス性能一覧!A:A,MATCH(ROW(B4242),APガラス性能一覧!$O:$O,0))),""),IFERROR(IF(INDEX(APガラス性能一覧!A:A,MATCH(ROW(B4242),APガラス性能一覧!$N:$N,0))="","",INDEX(APガラス性能一覧!A:A,MATCH(ROW(B4242),APガラス性能一覧!$N:$N,0))),"")))</f>
        <v/>
      </c>
      <c r="C4248" s="68" t="str">
        <f>IFERROR(VLOOKUP($B4248,APガラス性能一覧!$A$2:$M$6097,2,0),"")</f>
        <v/>
      </c>
      <c r="D4248" s="68" t="str">
        <f>IFERROR(VLOOKUP($B4248,APガラス性能一覧!$A$2:$M$6097,3,0),"")</f>
        <v/>
      </c>
      <c r="E4248" s="68" t="str">
        <f>IFERROR(VLOOKUP($B4248,APガラス性能一覧!$A$2:$M$6097,4,0),"")</f>
        <v/>
      </c>
      <c r="F4248" s="68" t="str">
        <f>IFERROR(VLOOKUP($B4248,APガラス性能一覧!$A$2:$M$6097,5,0),"")</f>
        <v/>
      </c>
      <c r="G4248" s="68" t="str">
        <f>IFERROR(VLOOKUP($B4248,APガラス性能一覧!$A$2:$M$6097,6,0),"")</f>
        <v/>
      </c>
      <c r="H4248" s="68" t="str">
        <f>IFERROR(VLOOKUP($B4248,APガラス性能一覧!$A$2:$M$6097,7,0),"")</f>
        <v/>
      </c>
      <c r="I4248" s="68" t="str">
        <f>IFERROR(VLOOKUP($B4248,APガラス性能一覧!$A$2:$M$6097,8,0),"")</f>
        <v/>
      </c>
      <c r="J4248" s="68" t="str">
        <f>IFERROR(VLOOKUP($B4248,APガラス性能一覧!$A$2:$M$6097,9,0),"")</f>
        <v/>
      </c>
      <c r="K4248" s="68" t="str">
        <f>IFERROR(VLOOKUP($B4248,APガラス性能一覧!$A$2:$M$6097,10,0),"")</f>
        <v/>
      </c>
      <c r="L4248" s="68" t="str">
        <f>IFERROR(VLOOKUP($B4248,APガラス性能一覧!$A$2:$M$6097,11,0),"")</f>
        <v/>
      </c>
      <c r="M4248" s="68" t="str">
        <f>IFERROR(VLOOKUP($B4248,APガラス性能一覧!$A$2:$M$6097,12,0),"")</f>
        <v/>
      </c>
      <c r="N4248" s="68" t="str">
        <f>IFERROR(VLOOKUP($B4248,APガラス性能一覧!$A$2:$M$6097,13,0),"")</f>
        <v/>
      </c>
    </row>
    <row r="4249" spans="2:14" x14ac:dyDescent="0.4">
      <c r="B4249" s="68" t="str">
        <f>IF($D$2="","",IF($E$2=0.65,IFERROR(IF(INDEX(APガラス性能一覧!A:A,MATCH(ROW(B4243),APガラス性能一覧!$O:$O,0))="","",INDEX(APガラス性能一覧!A:A,MATCH(ROW(B4243),APガラス性能一覧!$O:$O,0))),""),IFERROR(IF(INDEX(APガラス性能一覧!A:A,MATCH(ROW(B4243),APガラス性能一覧!$N:$N,0))="","",INDEX(APガラス性能一覧!A:A,MATCH(ROW(B4243),APガラス性能一覧!$N:$N,0))),"")))</f>
        <v/>
      </c>
      <c r="C4249" s="68" t="str">
        <f>IFERROR(VLOOKUP($B4249,APガラス性能一覧!$A$2:$M$6097,2,0),"")</f>
        <v/>
      </c>
      <c r="D4249" s="68" t="str">
        <f>IFERROR(VLOOKUP($B4249,APガラス性能一覧!$A$2:$M$6097,3,0),"")</f>
        <v/>
      </c>
      <c r="E4249" s="68" t="str">
        <f>IFERROR(VLOOKUP($B4249,APガラス性能一覧!$A$2:$M$6097,4,0),"")</f>
        <v/>
      </c>
      <c r="F4249" s="68" t="str">
        <f>IFERROR(VLOOKUP($B4249,APガラス性能一覧!$A$2:$M$6097,5,0),"")</f>
        <v/>
      </c>
      <c r="G4249" s="68" t="str">
        <f>IFERROR(VLOOKUP($B4249,APガラス性能一覧!$A$2:$M$6097,6,0),"")</f>
        <v/>
      </c>
      <c r="H4249" s="68" t="str">
        <f>IFERROR(VLOOKUP($B4249,APガラス性能一覧!$A$2:$M$6097,7,0),"")</f>
        <v/>
      </c>
      <c r="I4249" s="68" t="str">
        <f>IFERROR(VLOOKUP($B4249,APガラス性能一覧!$A$2:$M$6097,8,0),"")</f>
        <v/>
      </c>
      <c r="J4249" s="68" t="str">
        <f>IFERROR(VLOOKUP($B4249,APガラス性能一覧!$A$2:$M$6097,9,0),"")</f>
        <v/>
      </c>
      <c r="K4249" s="68" t="str">
        <f>IFERROR(VLOOKUP($B4249,APガラス性能一覧!$A$2:$M$6097,10,0),"")</f>
        <v/>
      </c>
      <c r="L4249" s="68" t="str">
        <f>IFERROR(VLOOKUP($B4249,APガラス性能一覧!$A$2:$M$6097,11,0),"")</f>
        <v/>
      </c>
      <c r="M4249" s="68" t="str">
        <f>IFERROR(VLOOKUP($B4249,APガラス性能一覧!$A$2:$M$6097,12,0),"")</f>
        <v/>
      </c>
      <c r="N4249" s="68" t="str">
        <f>IFERROR(VLOOKUP($B4249,APガラス性能一覧!$A$2:$M$6097,13,0),"")</f>
        <v/>
      </c>
    </row>
    <row r="4250" spans="2:14" x14ac:dyDescent="0.4">
      <c r="B4250" s="68" t="str">
        <f>IF($D$2="","",IF($E$2=0.65,IFERROR(IF(INDEX(APガラス性能一覧!A:A,MATCH(ROW(B4244),APガラス性能一覧!$O:$O,0))="","",INDEX(APガラス性能一覧!A:A,MATCH(ROW(B4244),APガラス性能一覧!$O:$O,0))),""),IFERROR(IF(INDEX(APガラス性能一覧!A:A,MATCH(ROW(B4244),APガラス性能一覧!$N:$N,0))="","",INDEX(APガラス性能一覧!A:A,MATCH(ROW(B4244),APガラス性能一覧!$N:$N,0))),"")))</f>
        <v/>
      </c>
      <c r="C4250" s="68" t="str">
        <f>IFERROR(VLOOKUP($B4250,APガラス性能一覧!$A$2:$M$6097,2,0),"")</f>
        <v/>
      </c>
      <c r="D4250" s="68" t="str">
        <f>IFERROR(VLOOKUP($B4250,APガラス性能一覧!$A$2:$M$6097,3,0),"")</f>
        <v/>
      </c>
      <c r="E4250" s="68" t="str">
        <f>IFERROR(VLOOKUP($B4250,APガラス性能一覧!$A$2:$M$6097,4,0),"")</f>
        <v/>
      </c>
      <c r="F4250" s="68" t="str">
        <f>IFERROR(VLOOKUP($B4250,APガラス性能一覧!$A$2:$M$6097,5,0),"")</f>
        <v/>
      </c>
      <c r="G4250" s="68" t="str">
        <f>IFERROR(VLOOKUP($B4250,APガラス性能一覧!$A$2:$M$6097,6,0),"")</f>
        <v/>
      </c>
      <c r="H4250" s="68" t="str">
        <f>IFERROR(VLOOKUP($B4250,APガラス性能一覧!$A$2:$M$6097,7,0),"")</f>
        <v/>
      </c>
      <c r="I4250" s="68" t="str">
        <f>IFERROR(VLOOKUP($B4250,APガラス性能一覧!$A$2:$M$6097,8,0),"")</f>
        <v/>
      </c>
      <c r="J4250" s="68" t="str">
        <f>IFERROR(VLOOKUP($B4250,APガラス性能一覧!$A$2:$M$6097,9,0),"")</f>
        <v/>
      </c>
      <c r="K4250" s="68" t="str">
        <f>IFERROR(VLOOKUP($B4250,APガラス性能一覧!$A$2:$M$6097,10,0),"")</f>
        <v/>
      </c>
      <c r="L4250" s="68" t="str">
        <f>IFERROR(VLOOKUP($B4250,APガラス性能一覧!$A$2:$M$6097,11,0),"")</f>
        <v/>
      </c>
      <c r="M4250" s="68" t="str">
        <f>IFERROR(VLOOKUP($B4250,APガラス性能一覧!$A$2:$M$6097,12,0),"")</f>
        <v/>
      </c>
      <c r="N4250" s="68" t="str">
        <f>IFERROR(VLOOKUP($B4250,APガラス性能一覧!$A$2:$M$6097,13,0),"")</f>
        <v/>
      </c>
    </row>
    <row r="4251" spans="2:14" x14ac:dyDescent="0.4">
      <c r="B4251" s="68" t="str">
        <f>IF($D$2="","",IF($E$2=0.65,IFERROR(IF(INDEX(APガラス性能一覧!A:A,MATCH(ROW(B4245),APガラス性能一覧!$O:$O,0))="","",INDEX(APガラス性能一覧!A:A,MATCH(ROW(B4245),APガラス性能一覧!$O:$O,0))),""),IFERROR(IF(INDEX(APガラス性能一覧!A:A,MATCH(ROW(B4245),APガラス性能一覧!$N:$N,0))="","",INDEX(APガラス性能一覧!A:A,MATCH(ROW(B4245),APガラス性能一覧!$N:$N,0))),"")))</f>
        <v/>
      </c>
      <c r="C4251" s="68" t="str">
        <f>IFERROR(VLOOKUP($B4251,APガラス性能一覧!$A$2:$M$6097,2,0),"")</f>
        <v/>
      </c>
      <c r="D4251" s="68" t="str">
        <f>IFERROR(VLOOKUP($B4251,APガラス性能一覧!$A$2:$M$6097,3,0),"")</f>
        <v/>
      </c>
      <c r="E4251" s="68" t="str">
        <f>IFERROR(VLOOKUP($B4251,APガラス性能一覧!$A$2:$M$6097,4,0),"")</f>
        <v/>
      </c>
      <c r="F4251" s="68" t="str">
        <f>IFERROR(VLOOKUP($B4251,APガラス性能一覧!$A$2:$M$6097,5,0),"")</f>
        <v/>
      </c>
      <c r="G4251" s="68" t="str">
        <f>IFERROR(VLOOKUP($B4251,APガラス性能一覧!$A$2:$M$6097,6,0),"")</f>
        <v/>
      </c>
      <c r="H4251" s="68" t="str">
        <f>IFERROR(VLOOKUP($B4251,APガラス性能一覧!$A$2:$M$6097,7,0),"")</f>
        <v/>
      </c>
      <c r="I4251" s="68" t="str">
        <f>IFERROR(VLOOKUP($B4251,APガラス性能一覧!$A$2:$M$6097,8,0),"")</f>
        <v/>
      </c>
      <c r="J4251" s="68" t="str">
        <f>IFERROR(VLOOKUP($B4251,APガラス性能一覧!$A$2:$M$6097,9,0),"")</f>
        <v/>
      </c>
      <c r="K4251" s="68" t="str">
        <f>IFERROR(VLOOKUP($B4251,APガラス性能一覧!$A$2:$M$6097,10,0),"")</f>
        <v/>
      </c>
      <c r="L4251" s="68" t="str">
        <f>IFERROR(VLOOKUP($B4251,APガラス性能一覧!$A$2:$M$6097,11,0),"")</f>
        <v/>
      </c>
      <c r="M4251" s="68" t="str">
        <f>IFERROR(VLOOKUP($B4251,APガラス性能一覧!$A$2:$M$6097,12,0),"")</f>
        <v/>
      </c>
      <c r="N4251" s="68" t="str">
        <f>IFERROR(VLOOKUP($B4251,APガラス性能一覧!$A$2:$M$6097,13,0),"")</f>
        <v/>
      </c>
    </row>
    <row r="4252" spans="2:14" x14ac:dyDescent="0.4">
      <c r="B4252" s="68" t="str">
        <f>IF($D$2="","",IF($E$2=0.65,IFERROR(IF(INDEX(APガラス性能一覧!A:A,MATCH(ROW(B4246),APガラス性能一覧!$O:$O,0))="","",INDEX(APガラス性能一覧!A:A,MATCH(ROW(B4246),APガラス性能一覧!$O:$O,0))),""),IFERROR(IF(INDEX(APガラス性能一覧!A:A,MATCH(ROW(B4246),APガラス性能一覧!$N:$N,0))="","",INDEX(APガラス性能一覧!A:A,MATCH(ROW(B4246),APガラス性能一覧!$N:$N,0))),"")))</f>
        <v/>
      </c>
      <c r="C4252" s="68" t="str">
        <f>IFERROR(VLOOKUP($B4252,APガラス性能一覧!$A$2:$M$6097,2,0),"")</f>
        <v/>
      </c>
      <c r="D4252" s="68" t="str">
        <f>IFERROR(VLOOKUP($B4252,APガラス性能一覧!$A$2:$M$6097,3,0),"")</f>
        <v/>
      </c>
      <c r="E4252" s="68" t="str">
        <f>IFERROR(VLOOKUP($B4252,APガラス性能一覧!$A$2:$M$6097,4,0),"")</f>
        <v/>
      </c>
      <c r="F4252" s="68" t="str">
        <f>IFERROR(VLOOKUP($B4252,APガラス性能一覧!$A$2:$M$6097,5,0),"")</f>
        <v/>
      </c>
      <c r="G4252" s="68" t="str">
        <f>IFERROR(VLOOKUP($B4252,APガラス性能一覧!$A$2:$M$6097,6,0),"")</f>
        <v/>
      </c>
      <c r="H4252" s="68" t="str">
        <f>IFERROR(VLOOKUP($B4252,APガラス性能一覧!$A$2:$M$6097,7,0),"")</f>
        <v/>
      </c>
      <c r="I4252" s="68" t="str">
        <f>IFERROR(VLOOKUP($B4252,APガラス性能一覧!$A$2:$M$6097,8,0),"")</f>
        <v/>
      </c>
      <c r="J4252" s="68" t="str">
        <f>IFERROR(VLOOKUP($B4252,APガラス性能一覧!$A$2:$M$6097,9,0),"")</f>
        <v/>
      </c>
      <c r="K4252" s="68" t="str">
        <f>IFERROR(VLOOKUP($B4252,APガラス性能一覧!$A$2:$M$6097,10,0),"")</f>
        <v/>
      </c>
      <c r="L4252" s="68" t="str">
        <f>IFERROR(VLOOKUP($B4252,APガラス性能一覧!$A$2:$M$6097,11,0),"")</f>
        <v/>
      </c>
      <c r="M4252" s="68" t="str">
        <f>IFERROR(VLOOKUP($B4252,APガラス性能一覧!$A$2:$M$6097,12,0),"")</f>
        <v/>
      </c>
      <c r="N4252" s="68" t="str">
        <f>IFERROR(VLOOKUP($B4252,APガラス性能一覧!$A$2:$M$6097,13,0),"")</f>
        <v/>
      </c>
    </row>
    <row r="4253" spans="2:14" x14ac:dyDescent="0.4">
      <c r="B4253" s="68" t="str">
        <f>IF($D$2="","",IF($E$2=0.65,IFERROR(IF(INDEX(APガラス性能一覧!A:A,MATCH(ROW(B4247),APガラス性能一覧!$O:$O,0))="","",INDEX(APガラス性能一覧!A:A,MATCH(ROW(B4247),APガラス性能一覧!$O:$O,0))),""),IFERROR(IF(INDEX(APガラス性能一覧!A:A,MATCH(ROW(B4247),APガラス性能一覧!$N:$N,0))="","",INDEX(APガラス性能一覧!A:A,MATCH(ROW(B4247),APガラス性能一覧!$N:$N,0))),"")))</f>
        <v/>
      </c>
      <c r="C4253" s="68" t="str">
        <f>IFERROR(VLOOKUP($B4253,APガラス性能一覧!$A$2:$M$6097,2,0),"")</f>
        <v/>
      </c>
      <c r="D4253" s="68" t="str">
        <f>IFERROR(VLOOKUP($B4253,APガラス性能一覧!$A$2:$M$6097,3,0),"")</f>
        <v/>
      </c>
      <c r="E4253" s="68" t="str">
        <f>IFERROR(VLOOKUP($B4253,APガラス性能一覧!$A$2:$M$6097,4,0),"")</f>
        <v/>
      </c>
      <c r="F4253" s="68" t="str">
        <f>IFERROR(VLOOKUP($B4253,APガラス性能一覧!$A$2:$M$6097,5,0),"")</f>
        <v/>
      </c>
      <c r="G4253" s="68" t="str">
        <f>IFERROR(VLOOKUP($B4253,APガラス性能一覧!$A$2:$M$6097,6,0),"")</f>
        <v/>
      </c>
      <c r="H4253" s="68" t="str">
        <f>IFERROR(VLOOKUP($B4253,APガラス性能一覧!$A$2:$M$6097,7,0),"")</f>
        <v/>
      </c>
      <c r="I4253" s="68" t="str">
        <f>IFERROR(VLOOKUP($B4253,APガラス性能一覧!$A$2:$M$6097,8,0),"")</f>
        <v/>
      </c>
      <c r="J4253" s="68" t="str">
        <f>IFERROR(VLOOKUP($B4253,APガラス性能一覧!$A$2:$M$6097,9,0),"")</f>
        <v/>
      </c>
      <c r="K4253" s="68" t="str">
        <f>IFERROR(VLOOKUP($B4253,APガラス性能一覧!$A$2:$M$6097,10,0),"")</f>
        <v/>
      </c>
      <c r="L4253" s="68" t="str">
        <f>IFERROR(VLOOKUP($B4253,APガラス性能一覧!$A$2:$M$6097,11,0),"")</f>
        <v/>
      </c>
      <c r="M4253" s="68" t="str">
        <f>IFERROR(VLOOKUP($B4253,APガラス性能一覧!$A$2:$M$6097,12,0),"")</f>
        <v/>
      </c>
      <c r="N4253" s="68" t="str">
        <f>IFERROR(VLOOKUP($B4253,APガラス性能一覧!$A$2:$M$6097,13,0),"")</f>
        <v/>
      </c>
    </row>
    <row r="4254" spans="2:14" x14ac:dyDescent="0.4">
      <c r="B4254" s="68" t="str">
        <f>IF($D$2="","",IF($E$2=0.65,IFERROR(IF(INDEX(APガラス性能一覧!A:A,MATCH(ROW(B4248),APガラス性能一覧!$O:$O,0))="","",INDEX(APガラス性能一覧!A:A,MATCH(ROW(B4248),APガラス性能一覧!$O:$O,0))),""),IFERROR(IF(INDEX(APガラス性能一覧!A:A,MATCH(ROW(B4248),APガラス性能一覧!$N:$N,0))="","",INDEX(APガラス性能一覧!A:A,MATCH(ROW(B4248),APガラス性能一覧!$N:$N,0))),"")))</f>
        <v/>
      </c>
      <c r="C4254" s="68" t="str">
        <f>IFERROR(VLOOKUP($B4254,APガラス性能一覧!$A$2:$M$6097,2,0),"")</f>
        <v/>
      </c>
      <c r="D4254" s="68" t="str">
        <f>IFERROR(VLOOKUP($B4254,APガラス性能一覧!$A$2:$M$6097,3,0),"")</f>
        <v/>
      </c>
      <c r="E4254" s="68" t="str">
        <f>IFERROR(VLOOKUP($B4254,APガラス性能一覧!$A$2:$M$6097,4,0),"")</f>
        <v/>
      </c>
      <c r="F4254" s="68" t="str">
        <f>IFERROR(VLOOKUP($B4254,APガラス性能一覧!$A$2:$M$6097,5,0),"")</f>
        <v/>
      </c>
      <c r="G4254" s="68" t="str">
        <f>IFERROR(VLOOKUP($B4254,APガラス性能一覧!$A$2:$M$6097,6,0),"")</f>
        <v/>
      </c>
      <c r="H4254" s="68" t="str">
        <f>IFERROR(VLOOKUP($B4254,APガラス性能一覧!$A$2:$M$6097,7,0),"")</f>
        <v/>
      </c>
      <c r="I4254" s="68" t="str">
        <f>IFERROR(VLOOKUP($B4254,APガラス性能一覧!$A$2:$M$6097,8,0),"")</f>
        <v/>
      </c>
      <c r="J4254" s="68" t="str">
        <f>IFERROR(VLOOKUP($B4254,APガラス性能一覧!$A$2:$M$6097,9,0),"")</f>
        <v/>
      </c>
      <c r="K4254" s="68" t="str">
        <f>IFERROR(VLOOKUP($B4254,APガラス性能一覧!$A$2:$M$6097,10,0),"")</f>
        <v/>
      </c>
      <c r="L4254" s="68" t="str">
        <f>IFERROR(VLOOKUP($B4254,APガラス性能一覧!$A$2:$M$6097,11,0),"")</f>
        <v/>
      </c>
      <c r="M4254" s="68" t="str">
        <f>IFERROR(VLOOKUP($B4254,APガラス性能一覧!$A$2:$M$6097,12,0),"")</f>
        <v/>
      </c>
      <c r="N4254" s="68" t="str">
        <f>IFERROR(VLOOKUP($B4254,APガラス性能一覧!$A$2:$M$6097,13,0),"")</f>
        <v/>
      </c>
    </row>
    <row r="4255" spans="2:14" x14ac:dyDescent="0.4">
      <c r="B4255" s="68" t="str">
        <f>IF($D$2="","",IF($E$2=0.65,IFERROR(IF(INDEX(APガラス性能一覧!A:A,MATCH(ROW(B4249),APガラス性能一覧!$O:$O,0))="","",INDEX(APガラス性能一覧!A:A,MATCH(ROW(B4249),APガラス性能一覧!$O:$O,0))),""),IFERROR(IF(INDEX(APガラス性能一覧!A:A,MATCH(ROW(B4249),APガラス性能一覧!$N:$N,0))="","",INDEX(APガラス性能一覧!A:A,MATCH(ROW(B4249),APガラス性能一覧!$N:$N,0))),"")))</f>
        <v/>
      </c>
      <c r="C4255" s="68" t="str">
        <f>IFERROR(VLOOKUP($B4255,APガラス性能一覧!$A$2:$M$6097,2,0),"")</f>
        <v/>
      </c>
      <c r="D4255" s="68" t="str">
        <f>IFERROR(VLOOKUP($B4255,APガラス性能一覧!$A$2:$M$6097,3,0),"")</f>
        <v/>
      </c>
      <c r="E4255" s="68" t="str">
        <f>IFERROR(VLOOKUP($B4255,APガラス性能一覧!$A$2:$M$6097,4,0),"")</f>
        <v/>
      </c>
      <c r="F4255" s="68" t="str">
        <f>IFERROR(VLOOKUP($B4255,APガラス性能一覧!$A$2:$M$6097,5,0),"")</f>
        <v/>
      </c>
      <c r="G4255" s="68" t="str">
        <f>IFERROR(VLOOKUP($B4255,APガラス性能一覧!$A$2:$M$6097,6,0),"")</f>
        <v/>
      </c>
      <c r="H4255" s="68" t="str">
        <f>IFERROR(VLOOKUP($B4255,APガラス性能一覧!$A$2:$M$6097,7,0),"")</f>
        <v/>
      </c>
      <c r="I4255" s="68" t="str">
        <f>IFERROR(VLOOKUP($B4255,APガラス性能一覧!$A$2:$M$6097,8,0),"")</f>
        <v/>
      </c>
      <c r="J4255" s="68" t="str">
        <f>IFERROR(VLOOKUP($B4255,APガラス性能一覧!$A$2:$M$6097,9,0),"")</f>
        <v/>
      </c>
      <c r="K4255" s="68" t="str">
        <f>IFERROR(VLOOKUP($B4255,APガラス性能一覧!$A$2:$M$6097,10,0),"")</f>
        <v/>
      </c>
      <c r="L4255" s="68" t="str">
        <f>IFERROR(VLOOKUP($B4255,APガラス性能一覧!$A$2:$M$6097,11,0),"")</f>
        <v/>
      </c>
      <c r="M4255" s="68" t="str">
        <f>IFERROR(VLOOKUP($B4255,APガラス性能一覧!$A$2:$M$6097,12,0),"")</f>
        <v/>
      </c>
      <c r="N4255" s="68" t="str">
        <f>IFERROR(VLOOKUP($B4255,APガラス性能一覧!$A$2:$M$6097,13,0),"")</f>
        <v/>
      </c>
    </row>
    <row r="4256" spans="2:14" x14ac:dyDescent="0.4">
      <c r="B4256" s="68" t="str">
        <f>IF($D$2="","",IF($E$2=0.65,IFERROR(IF(INDEX(APガラス性能一覧!A:A,MATCH(ROW(B4250),APガラス性能一覧!$O:$O,0))="","",INDEX(APガラス性能一覧!A:A,MATCH(ROW(B4250),APガラス性能一覧!$O:$O,0))),""),IFERROR(IF(INDEX(APガラス性能一覧!A:A,MATCH(ROW(B4250),APガラス性能一覧!$N:$N,0))="","",INDEX(APガラス性能一覧!A:A,MATCH(ROW(B4250),APガラス性能一覧!$N:$N,0))),"")))</f>
        <v/>
      </c>
      <c r="C4256" s="68" t="str">
        <f>IFERROR(VLOOKUP($B4256,APガラス性能一覧!$A$2:$M$6097,2,0),"")</f>
        <v/>
      </c>
      <c r="D4256" s="68" t="str">
        <f>IFERROR(VLOOKUP($B4256,APガラス性能一覧!$A$2:$M$6097,3,0),"")</f>
        <v/>
      </c>
      <c r="E4256" s="68" t="str">
        <f>IFERROR(VLOOKUP($B4256,APガラス性能一覧!$A$2:$M$6097,4,0),"")</f>
        <v/>
      </c>
      <c r="F4256" s="68" t="str">
        <f>IFERROR(VLOOKUP($B4256,APガラス性能一覧!$A$2:$M$6097,5,0),"")</f>
        <v/>
      </c>
      <c r="G4256" s="68" t="str">
        <f>IFERROR(VLOOKUP($B4256,APガラス性能一覧!$A$2:$M$6097,6,0),"")</f>
        <v/>
      </c>
      <c r="H4256" s="68" t="str">
        <f>IFERROR(VLOOKUP($B4256,APガラス性能一覧!$A$2:$M$6097,7,0),"")</f>
        <v/>
      </c>
      <c r="I4256" s="68" t="str">
        <f>IFERROR(VLOOKUP($B4256,APガラス性能一覧!$A$2:$M$6097,8,0),"")</f>
        <v/>
      </c>
      <c r="J4256" s="68" t="str">
        <f>IFERROR(VLOOKUP($B4256,APガラス性能一覧!$A$2:$M$6097,9,0),"")</f>
        <v/>
      </c>
      <c r="K4256" s="68" t="str">
        <f>IFERROR(VLOOKUP($B4256,APガラス性能一覧!$A$2:$M$6097,10,0),"")</f>
        <v/>
      </c>
      <c r="L4256" s="68" t="str">
        <f>IFERROR(VLOOKUP($B4256,APガラス性能一覧!$A$2:$M$6097,11,0),"")</f>
        <v/>
      </c>
      <c r="M4256" s="68" t="str">
        <f>IFERROR(VLOOKUP($B4256,APガラス性能一覧!$A$2:$M$6097,12,0),"")</f>
        <v/>
      </c>
      <c r="N4256" s="68" t="str">
        <f>IFERROR(VLOOKUP($B4256,APガラス性能一覧!$A$2:$M$6097,13,0),"")</f>
        <v/>
      </c>
    </row>
    <row r="4257" spans="2:14" x14ac:dyDescent="0.4">
      <c r="B4257" s="68" t="str">
        <f>IF($D$2="","",IF($E$2=0.65,IFERROR(IF(INDEX(APガラス性能一覧!A:A,MATCH(ROW(B4251),APガラス性能一覧!$O:$O,0))="","",INDEX(APガラス性能一覧!A:A,MATCH(ROW(B4251),APガラス性能一覧!$O:$O,0))),""),IFERROR(IF(INDEX(APガラス性能一覧!A:A,MATCH(ROW(B4251),APガラス性能一覧!$N:$N,0))="","",INDEX(APガラス性能一覧!A:A,MATCH(ROW(B4251),APガラス性能一覧!$N:$N,0))),"")))</f>
        <v/>
      </c>
      <c r="C4257" s="68" t="str">
        <f>IFERROR(VLOOKUP($B4257,APガラス性能一覧!$A$2:$M$6097,2,0),"")</f>
        <v/>
      </c>
      <c r="D4257" s="68" t="str">
        <f>IFERROR(VLOOKUP($B4257,APガラス性能一覧!$A$2:$M$6097,3,0),"")</f>
        <v/>
      </c>
      <c r="E4257" s="68" t="str">
        <f>IFERROR(VLOOKUP($B4257,APガラス性能一覧!$A$2:$M$6097,4,0),"")</f>
        <v/>
      </c>
      <c r="F4257" s="68" t="str">
        <f>IFERROR(VLOOKUP($B4257,APガラス性能一覧!$A$2:$M$6097,5,0),"")</f>
        <v/>
      </c>
      <c r="G4257" s="68" t="str">
        <f>IFERROR(VLOOKUP($B4257,APガラス性能一覧!$A$2:$M$6097,6,0),"")</f>
        <v/>
      </c>
      <c r="H4257" s="68" t="str">
        <f>IFERROR(VLOOKUP($B4257,APガラス性能一覧!$A$2:$M$6097,7,0),"")</f>
        <v/>
      </c>
      <c r="I4257" s="68" t="str">
        <f>IFERROR(VLOOKUP($B4257,APガラス性能一覧!$A$2:$M$6097,8,0),"")</f>
        <v/>
      </c>
      <c r="J4257" s="68" t="str">
        <f>IFERROR(VLOOKUP($B4257,APガラス性能一覧!$A$2:$M$6097,9,0),"")</f>
        <v/>
      </c>
      <c r="K4257" s="68" t="str">
        <f>IFERROR(VLOOKUP($B4257,APガラス性能一覧!$A$2:$M$6097,10,0),"")</f>
        <v/>
      </c>
      <c r="L4257" s="68" t="str">
        <f>IFERROR(VLOOKUP($B4257,APガラス性能一覧!$A$2:$M$6097,11,0),"")</f>
        <v/>
      </c>
      <c r="M4257" s="68" t="str">
        <f>IFERROR(VLOOKUP($B4257,APガラス性能一覧!$A$2:$M$6097,12,0),"")</f>
        <v/>
      </c>
      <c r="N4257" s="68" t="str">
        <f>IFERROR(VLOOKUP($B4257,APガラス性能一覧!$A$2:$M$6097,13,0),"")</f>
        <v/>
      </c>
    </row>
    <row r="4258" spans="2:14" x14ac:dyDescent="0.4">
      <c r="B4258" s="68" t="str">
        <f>IF($D$2="","",IF($E$2=0.65,IFERROR(IF(INDEX(APガラス性能一覧!A:A,MATCH(ROW(B4252),APガラス性能一覧!$O:$O,0))="","",INDEX(APガラス性能一覧!A:A,MATCH(ROW(B4252),APガラス性能一覧!$O:$O,0))),""),IFERROR(IF(INDEX(APガラス性能一覧!A:A,MATCH(ROW(B4252),APガラス性能一覧!$N:$N,0))="","",INDEX(APガラス性能一覧!A:A,MATCH(ROW(B4252),APガラス性能一覧!$N:$N,0))),"")))</f>
        <v/>
      </c>
      <c r="C4258" s="68" t="str">
        <f>IFERROR(VLOOKUP($B4258,APガラス性能一覧!$A$2:$M$6097,2,0),"")</f>
        <v/>
      </c>
      <c r="D4258" s="68" t="str">
        <f>IFERROR(VLOOKUP($B4258,APガラス性能一覧!$A$2:$M$6097,3,0),"")</f>
        <v/>
      </c>
      <c r="E4258" s="68" t="str">
        <f>IFERROR(VLOOKUP($B4258,APガラス性能一覧!$A$2:$M$6097,4,0),"")</f>
        <v/>
      </c>
      <c r="F4258" s="68" t="str">
        <f>IFERROR(VLOOKUP($B4258,APガラス性能一覧!$A$2:$M$6097,5,0),"")</f>
        <v/>
      </c>
      <c r="G4258" s="68" t="str">
        <f>IFERROR(VLOOKUP($B4258,APガラス性能一覧!$A$2:$M$6097,6,0),"")</f>
        <v/>
      </c>
      <c r="H4258" s="68" t="str">
        <f>IFERROR(VLOOKUP($B4258,APガラス性能一覧!$A$2:$M$6097,7,0),"")</f>
        <v/>
      </c>
      <c r="I4258" s="68" t="str">
        <f>IFERROR(VLOOKUP($B4258,APガラス性能一覧!$A$2:$M$6097,8,0),"")</f>
        <v/>
      </c>
      <c r="J4258" s="68" t="str">
        <f>IFERROR(VLOOKUP($B4258,APガラス性能一覧!$A$2:$M$6097,9,0),"")</f>
        <v/>
      </c>
      <c r="K4258" s="68" t="str">
        <f>IFERROR(VLOOKUP($B4258,APガラス性能一覧!$A$2:$M$6097,10,0),"")</f>
        <v/>
      </c>
      <c r="L4258" s="68" t="str">
        <f>IFERROR(VLOOKUP($B4258,APガラス性能一覧!$A$2:$M$6097,11,0),"")</f>
        <v/>
      </c>
      <c r="M4258" s="68" t="str">
        <f>IFERROR(VLOOKUP($B4258,APガラス性能一覧!$A$2:$M$6097,12,0),"")</f>
        <v/>
      </c>
      <c r="N4258" s="68" t="str">
        <f>IFERROR(VLOOKUP($B4258,APガラス性能一覧!$A$2:$M$6097,13,0),"")</f>
        <v/>
      </c>
    </row>
    <row r="4259" spans="2:14" x14ac:dyDescent="0.4">
      <c r="B4259" s="68" t="str">
        <f>IF($D$2="","",IF($E$2=0.65,IFERROR(IF(INDEX(APガラス性能一覧!A:A,MATCH(ROW(B4253),APガラス性能一覧!$O:$O,0))="","",INDEX(APガラス性能一覧!A:A,MATCH(ROW(B4253),APガラス性能一覧!$O:$O,0))),""),IFERROR(IF(INDEX(APガラス性能一覧!A:A,MATCH(ROW(B4253),APガラス性能一覧!$N:$N,0))="","",INDEX(APガラス性能一覧!A:A,MATCH(ROW(B4253),APガラス性能一覧!$N:$N,0))),"")))</f>
        <v/>
      </c>
      <c r="C4259" s="68" t="str">
        <f>IFERROR(VLOOKUP($B4259,APガラス性能一覧!$A$2:$M$6097,2,0),"")</f>
        <v/>
      </c>
      <c r="D4259" s="68" t="str">
        <f>IFERROR(VLOOKUP($B4259,APガラス性能一覧!$A$2:$M$6097,3,0),"")</f>
        <v/>
      </c>
      <c r="E4259" s="68" t="str">
        <f>IFERROR(VLOOKUP($B4259,APガラス性能一覧!$A$2:$M$6097,4,0),"")</f>
        <v/>
      </c>
      <c r="F4259" s="68" t="str">
        <f>IFERROR(VLOOKUP($B4259,APガラス性能一覧!$A$2:$M$6097,5,0),"")</f>
        <v/>
      </c>
      <c r="G4259" s="68" t="str">
        <f>IFERROR(VLOOKUP($B4259,APガラス性能一覧!$A$2:$M$6097,6,0),"")</f>
        <v/>
      </c>
      <c r="H4259" s="68" t="str">
        <f>IFERROR(VLOOKUP($B4259,APガラス性能一覧!$A$2:$M$6097,7,0),"")</f>
        <v/>
      </c>
      <c r="I4259" s="68" t="str">
        <f>IFERROR(VLOOKUP($B4259,APガラス性能一覧!$A$2:$M$6097,8,0),"")</f>
        <v/>
      </c>
      <c r="J4259" s="68" t="str">
        <f>IFERROR(VLOOKUP($B4259,APガラス性能一覧!$A$2:$M$6097,9,0),"")</f>
        <v/>
      </c>
      <c r="K4259" s="68" t="str">
        <f>IFERROR(VLOOKUP($B4259,APガラス性能一覧!$A$2:$M$6097,10,0),"")</f>
        <v/>
      </c>
      <c r="L4259" s="68" t="str">
        <f>IFERROR(VLOOKUP($B4259,APガラス性能一覧!$A$2:$M$6097,11,0),"")</f>
        <v/>
      </c>
      <c r="M4259" s="68" t="str">
        <f>IFERROR(VLOOKUP($B4259,APガラス性能一覧!$A$2:$M$6097,12,0),"")</f>
        <v/>
      </c>
      <c r="N4259" s="68" t="str">
        <f>IFERROR(VLOOKUP($B4259,APガラス性能一覧!$A$2:$M$6097,13,0),"")</f>
        <v/>
      </c>
    </row>
    <row r="4260" spans="2:14" x14ac:dyDescent="0.4">
      <c r="B4260" s="68" t="str">
        <f>IF($D$2="","",IF($E$2=0.65,IFERROR(IF(INDEX(APガラス性能一覧!A:A,MATCH(ROW(B4254),APガラス性能一覧!$O:$O,0))="","",INDEX(APガラス性能一覧!A:A,MATCH(ROW(B4254),APガラス性能一覧!$O:$O,0))),""),IFERROR(IF(INDEX(APガラス性能一覧!A:A,MATCH(ROW(B4254),APガラス性能一覧!$N:$N,0))="","",INDEX(APガラス性能一覧!A:A,MATCH(ROW(B4254),APガラス性能一覧!$N:$N,0))),"")))</f>
        <v/>
      </c>
      <c r="C4260" s="68" t="str">
        <f>IFERROR(VLOOKUP($B4260,APガラス性能一覧!$A$2:$M$6097,2,0),"")</f>
        <v/>
      </c>
      <c r="D4260" s="68" t="str">
        <f>IFERROR(VLOOKUP($B4260,APガラス性能一覧!$A$2:$M$6097,3,0),"")</f>
        <v/>
      </c>
      <c r="E4260" s="68" t="str">
        <f>IFERROR(VLOOKUP($B4260,APガラス性能一覧!$A$2:$M$6097,4,0),"")</f>
        <v/>
      </c>
      <c r="F4260" s="68" t="str">
        <f>IFERROR(VLOOKUP($B4260,APガラス性能一覧!$A$2:$M$6097,5,0),"")</f>
        <v/>
      </c>
      <c r="G4260" s="68" t="str">
        <f>IFERROR(VLOOKUP($B4260,APガラス性能一覧!$A$2:$M$6097,6,0),"")</f>
        <v/>
      </c>
      <c r="H4260" s="68" t="str">
        <f>IFERROR(VLOOKUP($B4260,APガラス性能一覧!$A$2:$M$6097,7,0),"")</f>
        <v/>
      </c>
      <c r="I4260" s="68" t="str">
        <f>IFERROR(VLOOKUP($B4260,APガラス性能一覧!$A$2:$M$6097,8,0),"")</f>
        <v/>
      </c>
      <c r="J4260" s="68" t="str">
        <f>IFERROR(VLOOKUP($B4260,APガラス性能一覧!$A$2:$M$6097,9,0),"")</f>
        <v/>
      </c>
      <c r="K4260" s="68" t="str">
        <f>IFERROR(VLOOKUP($B4260,APガラス性能一覧!$A$2:$M$6097,10,0),"")</f>
        <v/>
      </c>
      <c r="L4260" s="68" t="str">
        <f>IFERROR(VLOOKUP($B4260,APガラス性能一覧!$A$2:$M$6097,11,0),"")</f>
        <v/>
      </c>
      <c r="M4260" s="68" t="str">
        <f>IFERROR(VLOOKUP($B4260,APガラス性能一覧!$A$2:$M$6097,12,0),"")</f>
        <v/>
      </c>
      <c r="N4260" s="68" t="str">
        <f>IFERROR(VLOOKUP($B4260,APガラス性能一覧!$A$2:$M$6097,13,0),"")</f>
        <v/>
      </c>
    </row>
    <row r="4261" spans="2:14" x14ac:dyDescent="0.4">
      <c r="B4261" s="68" t="str">
        <f>IF($D$2="","",IF($E$2=0.65,IFERROR(IF(INDEX(APガラス性能一覧!A:A,MATCH(ROW(B4255),APガラス性能一覧!$O:$O,0))="","",INDEX(APガラス性能一覧!A:A,MATCH(ROW(B4255),APガラス性能一覧!$O:$O,0))),""),IFERROR(IF(INDEX(APガラス性能一覧!A:A,MATCH(ROW(B4255),APガラス性能一覧!$N:$N,0))="","",INDEX(APガラス性能一覧!A:A,MATCH(ROW(B4255),APガラス性能一覧!$N:$N,0))),"")))</f>
        <v/>
      </c>
      <c r="C4261" s="68" t="str">
        <f>IFERROR(VLOOKUP($B4261,APガラス性能一覧!$A$2:$M$6097,2,0),"")</f>
        <v/>
      </c>
      <c r="D4261" s="68" t="str">
        <f>IFERROR(VLOOKUP($B4261,APガラス性能一覧!$A$2:$M$6097,3,0),"")</f>
        <v/>
      </c>
      <c r="E4261" s="68" t="str">
        <f>IFERROR(VLOOKUP($B4261,APガラス性能一覧!$A$2:$M$6097,4,0),"")</f>
        <v/>
      </c>
      <c r="F4261" s="68" t="str">
        <f>IFERROR(VLOOKUP($B4261,APガラス性能一覧!$A$2:$M$6097,5,0),"")</f>
        <v/>
      </c>
      <c r="G4261" s="68" t="str">
        <f>IFERROR(VLOOKUP($B4261,APガラス性能一覧!$A$2:$M$6097,6,0),"")</f>
        <v/>
      </c>
      <c r="H4261" s="68" t="str">
        <f>IFERROR(VLOOKUP($B4261,APガラス性能一覧!$A$2:$M$6097,7,0),"")</f>
        <v/>
      </c>
      <c r="I4261" s="68" t="str">
        <f>IFERROR(VLOOKUP($B4261,APガラス性能一覧!$A$2:$M$6097,8,0),"")</f>
        <v/>
      </c>
      <c r="J4261" s="68" t="str">
        <f>IFERROR(VLOOKUP($B4261,APガラス性能一覧!$A$2:$M$6097,9,0),"")</f>
        <v/>
      </c>
      <c r="K4261" s="68" t="str">
        <f>IFERROR(VLOOKUP($B4261,APガラス性能一覧!$A$2:$M$6097,10,0),"")</f>
        <v/>
      </c>
      <c r="L4261" s="68" t="str">
        <f>IFERROR(VLOOKUP($B4261,APガラス性能一覧!$A$2:$M$6097,11,0),"")</f>
        <v/>
      </c>
      <c r="M4261" s="68" t="str">
        <f>IFERROR(VLOOKUP($B4261,APガラス性能一覧!$A$2:$M$6097,12,0),"")</f>
        <v/>
      </c>
      <c r="N4261" s="68" t="str">
        <f>IFERROR(VLOOKUP($B4261,APガラス性能一覧!$A$2:$M$6097,13,0),"")</f>
        <v/>
      </c>
    </row>
    <row r="4262" spans="2:14" x14ac:dyDescent="0.4">
      <c r="B4262" s="68" t="str">
        <f>IF($D$2="","",IF($E$2=0.65,IFERROR(IF(INDEX(APガラス性能一覧!A:A,MATCH(ROW(B4256),APガラス性能一覧!$O:$O,0))="","",INDEX(APガラス性能一覧!A:A,MATCH(ROW(B4256),APガラス性能一覧!$O:$O,0))),""),IFERROR(IF(INDEX(APガラス性能一覧!A:A,MATCH(ROW(B4256),APガラス性能一覧!$N:$N,0))="","",INDEX(APガラス性能一覧!A:A,MATCH(ROW(B4256),APガラス性能一覧!$N:$N,0))),"")))</f>
        <v/>
      </c>
      <c r="C4262" s="68" t="str">
        <f>IFERROR(VLOOKUP($B4262,APガラス性能一覧!$A$2:$M$6097,2,0),"")</f>
        <v/>
      </c>
      <c r="D4262" s="68" t="str">
        <f>IFERROR(VLOOKUP($B4262,APガラス性能一覧!$A$2:$M$6097,3,0),"")</f>
        <v/>
      </c>
      <c r="E4262" s="68" t="str">
        <f>IFERROR(VLOOKUP($B4262,APガラス性能一覧!$A$2:$M$6097,4,0),"")</f>
        <v/>
      </c>
      <c r="F4262" s="68" t="str">
        <f>IFERROR(VLOOKUP($B4262,APガラス性能一覧!$A$2:$M$6097,5,0),"")</f>
        <v/>
      </c>
      <c r="G4262" s="68" t="str">
        <f>IFERROR(VLOOKUP($B4262,APガラス性能一覧!$A$2:$M$6097,6,0),"")</f>
        <v/>
      </c>
      <c r="H4262" s="68" t="str">
        <f>IFERROR(VLOOKUP($B4262,APガラス性能一覧!$A$2:$M$6097,7,0),"")</f>
        <v/>
      </c>
      <c r="I4262" s="68" t="str">
        <f>IFERROR(VLOOKUP($B4262,APガラス性能一覧!$A$2:$M$6097,8,0),"")</f>
        <v/>
      </c>
      <c r="J4262" s="68" t="str">
        <f>IFERROR(VLOOKUP($B4262,APガラス性能一覧!$A$2:$M$6097,9,0),"")</f>
        <v/>
      </c>
      <c r="K4262" s="68" t="str">
        <f>IFERROR(VLOOKUP($B4262,APガラス性能一覧!$A$2:$M$6097,10,0),"")</f>
        <v/>
      </c>
      <c r="L4262" s="68" t="str">
        <f>IFERROR(VLOOKUP($B4262,APガラス性能一覧!$A$2:$M$6097,11,0),"")</f>
        <v/>
      </c>
      <c r="M4262" s="68" t="str">
        <f>IFERROR(VLOOKUP($B4262,APガラス性能一覧!$A$2:$M$6097,12,0),"")</f>
        <v/>
      </c>
      <c r="N4262" s="68" t="str">
        <f>IFERROR(VLOOKUP($B4262,APガラス性能一覧!$A$2:$M$6097,13,0),"")</f>
        <v/>
      </c>
    </row>
    <row r="4263" spans="2:14" x14ac:dyDescent="0.4">
      <c r="B4263" s="68" t="str">
        <f>IF($D$2="","",IF($E$2=0.65,IFERROR(IF(INDEX(APガラス性能一覧!A:A,MATCH(ROW(B4257),APガラス性能一覧!$O:$O,0))="","",INDEX(APガラス性能一覧!A:A,MATCH(ROW(B4257),APガラス性能一覧!$O:$O,0))),""),IFERROR(IF(INDEX(APガラス性能一覧!A:A,MATCH(ROW(B4257),APガラス性能一覧!$N:$N,0))="","",INDEX(APガラス性能一覧!A:A,MATCH(ROW(B4257),APガラス性能一覧!$N:$N,0))),"")))</f>
        <v/>
      </c>
      <c r="C4263" s="68" t="str">
        <f>IFERROR(VLOOKUP($B4263,APガラス性能一覧!$A$2:$M$6097,2,0),"")</f>
        <v/>
      </c>
      <c r="D4263" s="68" t="str">
        <f>IFERROR(VLOOKUP($B4263,APガラス性能一覧!$A$2:$M$6097,3,0),"")</f>
        <v/>
      </c>
      <c r="E4263" s="68" t="str">
        <f>IFERROR(VLOOKUP($B4263,APガラス性能一覧!$A$2:$M$6097,4,0),"")</f>
        <v/>
      </c>
      <c r="F4263" s="68" t="str">
        <f>IFERROR(VLOOKUP($B4263,APガラス性能一覧!$A$2:$M$6097,5,0),"")</f>
        <v/>
      </c>
      <c r="G4263" s="68" t="str">
        <f>IFERROR(VLOOKUP($B4263,APガラス性能一覧!$A$2:$M$6097,6,0),"")</f>
        <v/>
      </c>
      <c r="H4263" s="68" t="str">
        <f>IFERROR(VLOOKUP($B4263,APガラス性能一覧!$A$2:$M$6097,7,0),"")</f>
        <v/>
      </c>
      <c r="I4263" s="68" t="str">
        <f>IFERROR(VLOOKUP($B4263,APガラス性能一覧!$A$2:$M$6097,8,0),"")</f>
        <v/>
      </c>
      <c r="J4263" s="68" t="str">
        <f>IFERROR(VLOOKUP($B4263,APガラス性能一覧!$A$2:$M$6097,9,0),"")</f>
        <v/>
      </c>
      <c r="K4263" s="68" t="str">
        <f>IFERROR(VLOOKUP($B4263,APガラス性能一覧!$A$2:$M$6097,10,0),"")</f>
        <v/>
      </c>
      <c r="L4263" s="68" t="str">
        <f>IFERROR(VLOOKUP($B4263,APガラス性能一覧!$A$2:$M$6097,11,0),"")</f>
        <v/>
      </c>
      <c r="M4263" s="68" t="str">
        <f>IFERROR(VLOOKUP($B4263,APガラス性能一覧!$A$2:$M$6097,12,0),"")</f>
        <v/>
      </c>
      <c r="N4263" s="68" t="str">
        <f>IFERROR(VLOOKUP($B4263,APガラス性能一覧!$A$2:$M$6097,13,0),"")</f>
        <v/>
      </c>
    </row>
    <row r="4264" spans="2:14" x14ac:dyDescent="0.4">
      <c r="B4264" s="68" t="str">
        <f>IF($D$2="","",IF($E$2=0.65,IFERROR(IF(INDEX(APガラス性能一覧!A:A,MATCH(ROW(B4258),APガラス性能一覧!$O:$O,0))="","",INDEX(APガラス性能一覧!A:A,MATCH(ROW(B4258),APガラス性能一覧!$O:$O,0))),""),IFERROR(IF(INDEX(APガラス性能一覧!A:A,MATCH(ROW(B4258),APガラス性能一覧!$N:$N,0))="","",INDEX(APガラス性能一覧!A:A,MATCH(ROW(B4258),APガラス性能一覧!$N:$N,0))),"")))</f>
        <v/>
      </c>
      <c r="C4264" s="68" t="str">
        <f>IFERROR(VLOOKUP($B4264,APガラス性能一覧!$A$2:$M$6097,2,0),"")</f>
        <v/>
      </c>
      <c r="D4264" s="68" t="str">
        <f>IFERROR(VLOOKUP($B4264,APガラス性能一覧!$A$2:$M$6097,3,0),"")</f>
        <v/>
      </c>
      <c r="E4264" s="68" t="str">
        <f>IFERROR(VLOOKUP($B4264,APガラス性能一覧!$A$2:$M$6097,4,0),"")</f>
        <v/>
      </c>
      <c r="F4264" s="68" t="str">
        <f>IFERROR(VLOOKUP($B4264,APガラス性能一覧!$A$2:$M$6097,5,0),"")</f>
        <v/>
      </c>
      <c r="G4264" s="68" t="str">
        <f>IFERROR(VLOOKUP($B4264,APガラス性能一覧!$A$2:$M$6097,6,0),"")</f>
        <v/>
      </c>
      <c r="H4264" s="68" t="str">
        <f>IFERROR(VLOOKUP($B4264,APガラス性能一覧!$A$2:$M$6097,7,0),"")</f>
        <v/>
      </c>
      <c r="I4264" s="68" t="str">
        <f>IFERROR(VLOOKUP($B4264,APガラス性能一覧!$A$2:$M$6097,8,0),"")</f>
        <v/>
      </c>
      <c r="J4264" s="68" t="str">
        <f>IFERROR(VLOOKUP($B4264,APガラス性能一覧!$A$2:$M$6097,9,0),"")</f>
        <v/>
      </c>
      <c r="K4264" s="68" t="str">
        <f>IFERROR(VLOOKUP($B4264,APガラス性能一覧!$A$2:$M$6097,10,0),"")</f>
        <v/>
      </c>
      <c r="L4264" s="68" t="str">
        <f>IFERROR(VLOOKUP($B4264,APガラス性能一覧!$A$2:$M$6097,11,0),"")</f>
        <v/>
      </c>
      <c r="M4264" s="68" t="str">
        <f>IFERROR(VLOOKUP($B4264,APガラス性能一覧!$A$2:$M$6097,12,0),"")</f>
        <v/>
      </c>
      <c r="N4264" s="68" t="str">
        <f>IFERROR(VLOOKUP($B4264,APガラス性能一覧!$A$2:$M$6097,13,0),"")</f>
        <v/>
      </c>
    </row>
    <row r="4265" spans="2:14" x14ac:dyDescent="0.4">
      <c r="B4265" s="68" t="str">
        <f>IF($D$2="","",IF($E$2=0.65,IFERROR(IF(INDEX(APガラス性能一覧!A:A,MATCH(ROW(B4259),APガラス性能一覧!$O:$O,0))="","",INDEX(APガラス性能一覧!A:A,MATCH(ROW(B4259),APガラス性能一覧!$O:$O,0))),""),IFERROR(IF(INDEX(APガラス性能一覧!A:A,MATCH(ROW(B4259),APガラス性能一覧!$N:$N,0))="","",INDEX(APガラス性能一覧!A:A,MATCH(ROW(B4259),APガラス性能一覧!$N:$N,0))),"")))</f>
        <v/>
      </c>
      <c r="C4265" s="68" t="str">
        <f>IFERROR(VLOOKUP($B4265,APガラス性能一覧!$A$2:$M$6097,2,0),"")</f>
        <v/>
      </c>
      <c r="D4265" s="68" t="str">
        <f>IFERROR(VLOOKUP($B4265,APガラス性能一覧!$A$2:$M$6097,3,0),"")</f>
        <v/>
      </c>
      <c r="E4265" s="68" t="str">
        <f>IFERROR(VLOOKUP($B4265,APガラス性能一覧!$A$2:$M$6097,4,0),"")</f>
        <v/>
      </c>
      <c r="F4265" s="68" t="str">
        <f>IFERROR(VLOOKUP($B4265,APガラス性能一覧!$A$2:$M$6097,5,0),"")</f>
        <v/>
      </c>
      <c r="G4265" s="68" t="str">
        <f>IFERROR(VLOOKUP($B4265,APガラス性能一覧!$A$2:$M$6097,6,0),"")</f>
        <v/>
      </c>
      <c r="H4265" s="68" t="str">
        <f>IFERROR(VLOOKUP($B4265,APガラス性能一覧!$A$2:$M$6097,7,0),"")</f>
        <v/>
      </c>
      <c r="I4265" s="68" t="str">
        <f>IFERROR(VLOOKUP($B4265,APガラス性能一覧!$A$2:$M$6097,8,0),"")</f>
        <v/>
      </c>
      <c r="J4265" s="68" t="str">
        <f>IFERROR(VLOOKUP($B4265,APガラス性能一覧!$A$2:$M$6097,9,0),"")</f>
        <v/>
      </c>
      <c r="K4265" s="68" t="str">
        <f>IFERROR(VLOOKUP($B4265,APガラス性能一覧!$A$2:$M$6097,10,0),"")</f>
        <v/>
      </c>
      <c r="L4265" s="68" t="str">
        <f>IFERROR(VLOOKUP($B4265,APガラス性能一覧!$A$2:$M$6097,11,0),"")</f>
        <v/>
      </c>
      <c r="M4265" s="68" t="str">
        <f>IFERROR(VLOOKUP($B4265,APガラス性能一覧!$A$2:$M$6097,12,0),"")</f>
        <v/>
      </c>
      <c r="N4265" s="68" t="str">
        <f>IFERROR(VLOOKUP($B4265,APガラス性能一覧!$A$2:$M$6097,13,0),"")</f>
        <v/>
      </c>
    </row>
    <row r="4266" spans="2:14" x14ac:dyDescent="0.4">
      <c r="B4266" s="68" t="str">
        <f>IF($D$2="","",IF($E$2=0.65,IFERROR(IF(INDEX(APガラス性能一覧!A:A,MATCH(ROW(B4260),APガラス性能一覧!$O:$O,0))="","",INDEX(APガラス性能一覧!A:A,MATCH(ROW(B4260),APガラス性能一覧!$O:$O,0))),""),IFERROR(IF(INDEX(APガラス性能一覧!A:A,MATCH(ROW(B4260),APガラス性能一覧!$N:$N,0))="","",INDEX(APガラス性能一覧!A:A,MATCH(ROW(B4260),APガラス性能一覧!$N:$N,0))),"")))</f>
        <v/>
      </c>
      <c r="C4266" s="68" t="str">
        <f>IFERROR(VLOOKUP($B4266,APガラス性能一覧!$A$2:$M$6097,2,0),"")</f>
        <v/>
      </c>
      <c r="D4266" s="68" t="str">
        <f>IFERROR(VLOOKUP($B4266,APガラス性能一覧!$A$2:$M$6097,3,0),"")</f>
        <v/>
      </c>
      <c r="E4266" s="68" t="str">
        <f>IFERROR(VLOOKUP($B4266,APガラス性能一覧!$A$2:$M$6097,4,0),"")</f>
        <v/>
      </c>
      <c r="F4266" s="68" t="str">
        <f>IFERROR(VLOOKUP($B4266,APガラス性能一覧!$A$2:$M$6097,5,0),"")</f>
        <v/>
      </c>
      <c r="G4266" s="68" t="str">
        <f>IFERROR(VLOOKUP($B4266,APガラス性能一覧!$A$2:$M$6097,6,0),"")</f>
        <v/>
      </c>
      <c r="H4266" s="68" t="str">
        <f>IFERROR(VLOOKUP($B4266,APガラス性能一覧!$A$2:$M$6097,7,0),"")</f>
        <v/>
      </c>
      <c r="I4266" s="68" t="str">
        <f>IFERROR(VLOOKUP($B4266,APガラス性能一覧!$A$2:$M$6097,8,0),"")</f>
        <v/>
      </c>
      <c r="J4266" s="68" t="str">
        <f>IFERROR(VLOOKUP($B4266,APガラス性能一覧!$A$2:$M$6097,9,0),"")</f>
        <v/>
      </c>
      <c r="K4266" s="68" t="str">
        <f>IFERROR(VLOOKUP($B4266,APガラス性能一覧!$A$2:$M$6097,10,0),"")</f>
        <v/>
      </c>
      <c r="L4266" s="68" t="str">
        <f>IFERROR(VLOOKUP($B4266,APガラス性能一覧!$A$2:$M$6097,11,0),"")</f>
        <v/>
      </c>
      <c r="M4266" s="68" t="str">
        <f>IFERROR(VLOOKUP($B4266,APガラス性能一覧!$A$2:$M$6097,12,0),"")</f>
        <v/>
      </c>
      <c r="N4266" s="68" t="str">
        <f>IFERROR(VLOOKUP($B4266,APガラス性能一覧!$A$2:$M$6097,13,0),"")</f>
        <v/>
      </c>
    </row>
    <row r="4267" spans="2:14" x14ac:dyDescent="0.4">
      <c r="B4267" s="68" t="str">
        <f>IF($D$2="","",IF($E$2=0.65,IFERROR(IF(INDEX(APガラス性能一覧!A:A,MATCH(ROW(B4261),APガラス性能一覧!$O:$O,0))="","",INDEX(APガラス性能一覧!A:A,MATCH(ROW(B4261),APガラス性能一覧!$O:$O,0))),""),IFERROR(IF(INDEX(APガラス性能一覧!A:A,MATCH(ROW(B4261),APガラス性能一覧!$N:$N,0))="","",INDEX(APガラス性能一覧!A:A,MATCH(ROW(B4261),APガラス性能一覧!$N:$N,0))),"")))</f>
        <v/>
      </c>
      <c r="C4267" s="68" t="str">
        <f>IFERROR(VLOOKUP($B4267,APガラス性能一覧!$A$2:$M$6097,2,0),"")</f>
        <v/>
      </c>
      <c r="D4267" s="68" t="str">
        <f>IFERROR(VLOOKUP($B4267,APガラス性能一覧!$A$2:$M$6097,3,0),"")</f>
        <v/>
      </c>
      <c r="E4267" s="68" t="str">
        <f>IFERROR(VLOOKUP($B4267,APガラス性能一覧!$A$2:$M$6097,4,0),"")</f>
        <v/>
      </c>
      <c r="F4267" s="68" t="str">
        <f>IFERROR(VLOOKUP($B4267,APガラス性能一覧!$A$2:$M$6097,5,0),"")</f>
        <v/>
      </c>
      <c r="G4267" s="68" t="str">
        <f>IFERROR(VLOOKUP($B4267,APガラス性能一覧!$A$2:$M$6097,6,0),"")</f>
        <v/>
      </c>
      <c r="H4267" s="68" t="str">
        <f>IFERROR(VLOOKUP($B4267,APガラス性能一覧!$A$2:$M$6097,7,0),"")</f>
        <v/>
      </c>
      <c r="I4267" s="68" t="str">
        <f>IFERROR(VLOOKUP($B4267,APガラス性能一覧!$A$2:$M$6097,8,0),"")</f>
        <v/>
      </c>
      <c r="J4267" s="68" t="str">
        <f>IFERROR(VLOOKUP($B4267,APガラス性能一覧!$A$2:$M$6097,9,0),"")</f>
        <v/>
      </c>
      <c r="K4267" s="68" t="str">
        <f>IFERROR(VLOOKUP($B4267,APガラス性能一覧!$A$2:$M$6097,10,0),"")</f>
        <v/>
      </c>
      <c r="L4267" s="68" t="str">
        <f>IFERROR(VLOOKUP($B4267,APガラス性能一覧!$A$2:$M$6097,11,0),"")</f>
        <v/>
      </c>
      <c r="M4267" s="68" t="str">
        <f>IFERROR(VLOOKUP($B4267,APガラス性能一覧!$A$2:$M$6097,12,0),"")</f>
        <v/>
      </c>
      <c r="N4267" s="68" t="str">
        <f>IFERROR(VLOOKUP($B4267,APガラス性能一覧!$A$2:$M$6097,13,0),"")</f>
        <v/>
      </c>
    </row>
    <row r="4268" spans="2:14" x14ac:dyDescent="0.4">
      <c r="B4268" s="68" t="str">
        <f>IF($D$2="","",IF($E$2=0.65,IFERROR(IF(INDEX(APガラス性能一覧!A:A,MATCH(ROW(B4262),APガラス性能一覧!$O:$O,0))="","",INDEX(APガラス性能一覧!A:A,MATCH(ROW(B4262),APガラス性能一覧!$O:$O,0))),""),IFERROR(IF(INDEX(APガラス性能一覧!A:A,MATCH(ROW(B4262),APガラス性能一覧!$N:$N,0))="","",INDEX(APガラス性能一覧!A:A,MATCH(ROW(B4262),APガラス性能一覧!$N:$N,0))),"")))</f>
        <v/>
      </c>
      <c r="C4268" s="68" t="str">
        <f>IFERROR(VLOOKUP($B4268,APガラス性能一覧!$A$2:$M$6097,2,0),"")</f>
        <v/>
      </c>
      <c r="D4268" s="68" t="str">
        <f>IFERROR(VLOOKUP($B4268,APガラス性能一覧!$A$2:$M$6097,3,0),"")</f>
        <v/>
      </c>
      <c r="E4268" s="68" t="str">
        <f>IFERROR(VLOOKUP($B4268,APガラス性能一覧!$A$2:$M$6097,4,0),"")</f>
        <v/>
      </c>
      <c r="F4268" s="68" t="str">
        <f>IFERROR(VLOOKUP($B4268,APガラス性能一覧!$A$2:$M$6097,5,0),"")</f>
        <v/>
      </c>
      <c r="G4268" s="68" t="str">
        <f>IFERROR(VLOOKUP($B4268,APガラス性能一覧!$A$2:$M$6097,6,0),"")</f>
        <v/>
      </c>
      <c r="H4268" s="68" t="str">
        <f>IFERROR(VLOOKUP($B4268,APガラス性能一覧!$A$2:$M$6097,7,0),"")</f>
        <v/>
      </c>
      <c r="I4268" s="68" t="str">
        <f>IFERROR(VLOOKUP($B4268,APガラス性能一覧!$A$2:$M$6097,8,0),"")</f>
        <v/>
      </c>
      <c r="J4268" s="68" t="str">
        <f>IFERROR(VLOOKUP($B4268,APガラス性能一覧!$A$2:$M$6097,9,0),"")</f>
        <v/>
      </c>
      <c r="K4268" s="68" t="str">
        <f>IFERROR(VLOOKUP($B4268,APガラス性能一覧!$A$2:$M$6097,10,0),"")</f>
        <v/>
      </c>
      <c r="L4268" s="68" t="str">
        <f>IFERROR(VLOOKUP($B4268,APガラス性能一覧!$A$2:$M$6097,11,0),"")</f>
        <v/>
      </c>
      <c r="M4268" s="68" t="str">
        <f>IFERROR(VLOOKUP($B4268,APガラス性能一覧!$A$2:$M$6097,12,0),"")</f>
        <v/>
      </c>
      <c r="N4268" s="68" t="str">
        <f>IFERROR(VLOOKUP($B4268,APガラス性能一覧!$A$2:$M$6097,13,0),"")</f>
        <v/>
      </c>
    </row>
    <row r="4269" spans="2:14" x14ac:dyDescent="0.4">
      <c r="B4269" s="68" t="str">
        <f>IF($D$2="","",IF($E$2=0.65,IFERROR(IF(INDEX(APガラス性能一覧!A:A,MATCH(ROW(B4263),APガラス性能一覧!$O:$O,0))="","",INDEX(APガラス性能一覧!A:A,MATCH(ROW(B4263),APガラス性能一覧!$O:$O,0))),""),IFERROR(IF(INDEX(APガラス性能一覧!A:A,MATCH(ROW(B4263),APガラス性能一覧!$N:$N,0))="","",INDEX(APガラス性能一覧!A:A,MATCH(ROW(B4263),APガラス性能一覧!$N:$N,0))),"")))</f>
        <v/>
      </c>
      <c r="C4269" s="68" t="str">
        <f>IFERROR(VLOOKUP($B4269,APガラス性能一覧!$A$2:$M$6097,2,0),"")</f>
        <v/>
      </c>
      <c r="D4269" s="68" t="str">
        <f>IFERROR(VLOOKUP($B4269,APガラス性能一覧!$A$2:$M$6097,3,0),"")</f>
        <v/>
      </c>
      <c r="E4269" s="68" t="str">
        <f>IFERROR(VLOOKUP($B4269,APガラス性能一覧!$A$2:$M$6097,4,0),"")</f>
        <v/>
      </c>
      <c r="F4269" s="68" t="str">
        <f>IFERROR(VLOOKUP($B4269,APガラス性能一覧!$A$2:$M$6097,5,0),"")</f>
        <v/>
      </c>
      <c r="G4269" s="68" t="str">
        <f>IFERROR(VLOOKUP($B4269,APガラス性能一覧!$A$2:$M$6097,6,0),"")</f>
        <v/>
      </c>
      <c r="H4269" s="68" t="str">
        <f>IFERROR(VLOOKUP($B4269,APガラス性能一覧!$A$2:$M$6097,7,0),"")</f>
        <v/>
      </c>
      <c r="I4269" s="68" t="str">
        <f>IFERROR(VLOOKUP($B4269,APガラス性能一覧!$A$2:$M$6097,8,0),"")</f>
        <v/>
      </c>
      <c r="J4269" s="68" t="str">
        <f>IFERROR(VLOOKUP($B4269,APガラス性能一覧!$A$2:$M$6097,9,0),"")</f>
        <v/>
      </c>
      <c r="K4269" s="68" t="str">
        <f>IFERROR(VLOOKUP($B4269,APガラス性能一覧!$A$2:$M$6097,10,0),"")</f>
        <v/>
      </c>
      <c r="L4269" s="68" t="str">
        <f>IFERROR(VLOOKUP($B4269,APガラス性能一覧!$A$2:$M$6097,11,0),"")</f>
        <v/>
      </c>
      <c r="M4269" s="68" t="str">
        <f>IFERROR(VLOOKUP($B4269,APガラス性能一覧!$A$2:$M$6097,12,0),"")</f>
        <v/>
      </c>
      <c r="N4269" s="68" t="str">
        <f>IFERROR(VLOOKUP($B4269,APガラス性能一覧!$A$2:$M$6097,13,0),"")</f>
        <v/>
      </c>
    </row>
    <row r="4270" spans="2:14" x14ac:dyDescent="0.4">
      <c r="B4270" s="68" t="str">
        <f>IF($D$2="","",IF($E$2=0.65,IFERROR(IF(INDEX(APガラス性能一覧!A:A,MATCH(ROW(B4264),APガラス性能一覧!$O:$O,0))="","",INDEX(APガラス性能一覧!A:A,MATCH(ROW(B4264),APガラス性能一覧!$O:$O,0))),""),IFERROR(IF(INDEX(APガラス性能一覧!A:A,MATCH(ROW(B4264),APガラス性能一覧!$N:$N,0))="","",INDEX(APガラス性能一覧!A:A,MATCH(ROW(B4264),APガラス性能一覧!$N:$N,0))),"")))</f>
        <v/>
      </c>
      <c r="C4270" s="68" t="str">
        <f>IFERROR(VLOOKUP($B4270,APガラス性能一覧!$A$2:$M$6097,2,0),"")</f>
        <v/>
      </c>
      <c r="D4270" s="68" t="str">
        <f>IFERROR(VLOOKUP($B4270,APガラス性能一覧!$A$2:$M$6097,3,0),"")</f>
        <v/>
      </c>
      <c r="E4270" s="68" t="str">
        <f>IFERROR(VLOOKUP($B4270,APガラス性能一覧!$A$2:$M$6097,4,0),"")</f>
        <v/>
      </c>
      <c r="F4270" s="68" t="str">
        <f>IFERROR(VLOOKUP($B4270,APガラス性能一覧!$A$2:$M$6097,5,0),"")</f>
        <v/>
      </c>
      <c r="G4270" s="68" t="str">
        <f>IFERROR(VLOOKUP($B4270,APガラス性能一覧!$A$2:$M$6097,6,0),"")</f>
        <v/>
      </c>
      <c r="H4270" s="68" t="str">
        <f>IFERROR(VLOOKUP($B4270,APガラス性能一覧!$A$2:$M$6097,7,0),"")</f>
        <v/>
      </c>
      <c r="I4270" s="68" t="str">
        <f>IFERROR(VLOOKUP($B4270,APガラス性能一覧!$A$2:$M$6097,8,0),"")</f>
        <v/>
      </c>
      <c r="J4270" s="68" t="str">
        <f>IFERROR(VLOOKUP($B4270,APガラス性能一覧!$A$2:$M$6097,9,0),"")</f>
        <v/>
      </c>
      <c r="K4270" s="68" t="str">
        <f>IFERROR(VLOOKUP($B4270,APガラス性能一覧!$A$2:$M$6097,10,0),"")</f>
        <v/>
      </c>
      <c r="L4270" s="68" t="str">
        <f>IFERROR(VLOOKUP($B4270,APガラス性能一覧!$A$2:$M$6097,11,0),"")</f>
        <v/>
      </c>
      <c r="M4270" s="68" t="str">
        <f>IFERROR(VLOOKUP($B4270,APガラス性能一覧!$A$2:$M$6097,12,0),"")</f>
        <v/>
      </c>
      <c r="N4270" s="68" t="str">
        <f>IFERROR(VLOOKUP($B4270,APガラス性能一覧!$A$2:$M$6097,13,0),"")</f>
        <v/>
      </c>
    </row>
    <row r="4271" spans="2:14" x14ac:dyDescent="0.4">
      <c r="B4271" s="68" t="str">
        <f>IF($D$2="","",IF($E$2=0.65,IFERROR(IF(INDEX(APガラス性能一覧!A:A,MATCH(ROW(B4265),APガラス性能一覧!$O:$O,0))="","",INDEX(APガラス性能一覧!A:A,MATCH(ROW(B4265),APガラス性能一覧!$O:$O,0))),""),IFERROR(IF(INDEX(APガラス性能一覧!A:A,MATCH(ROW(B4265),APガラス性能一覧!$N:$N,0))="","",INDEX(APガラス性能一覧!A:A,MATCH(ROW(B4265),APガラス性能一覧!$N:$N,0))),"")))</f>
        <v/>
      </c>
      <c r="C4271" s="68" t="str">
        <f>IFERROR(VLOOKUP($B4271,APガラス性能一覧!$A$2:$M$6097,2,0),"")</f>
        <v/>
      </c>
      <c r="D4271" s="68" t="str">
        <f>IFERROR(VLOOKUP($B4271,APガラス性能一覧!$A$2:$M$6097,3,0),"")</f>
        <v/>
      </c>
      <c r="E4271" s="68" t="str">
        <f>IFERROR(VLOOKUP($B4271,APガラス性能一覧!$A$2:$M$6097,4,0),"")</f>
        <v/>
      </c>
      <c r="F4271" s="68" t="str">
        <f>IFERROR(VLOOKUP($B4271,APガラス性能一覧!$A$2:$M$6097,5,0),"")</f>
        <v/>
      </c>
      <c r="G4271" s="68" t="str">
        <f>IFERROR(VLOOKUP($B4271,APガラス性能一覧!$A$2:$M$6097,6,0),"")</f>
        <v/>
      </c>
      <c r="H4271" s="68" t="str">
        <f>IFERROR(VLOOKUP($B4271,APガラス性能一覧!$A$2:$M$6097,7,0),"")</f>
        <v/>
      </c>
      <c r="I4271" s="68" t="str">
        <f>IFERROR(VLOOKUP($B4271,APガラス性能一覧!$A$2:$M$6097,8,0),"")</f>
        <v/>
      </c>
      <c r="J4271" s="68" t="str">
        <f>IFERROR(VLOOKUP($B4271,APガラス性能一覧!$A$2:$M$6097,9,0),"")</f>
        <v/>
      </c>
      <c r="K4271" s="68" t="str">
        <f>IFERROR(VLOOKUP($B4271,APガラス性能一覧!$A$2:$M$6097,10,0),"")</f>
        <v/>
      </c>
      <c r="L4271" s="68" t="str">
        <f>IFERROR(VLOOKUP($B4271,APガラス性能一覧!$A$2:$M$6097,11,0),"")</f>
        <v/>
      </c>
      <c r="M4271" s="68" t="str">
        <f>IFERROR(VLOOKUP($B4271,APガラス性能一覧!$A$2:$M$6097,12,0),"")</f>
        <v/>
      </c>
      <c r="N4271" s="68" t="str">
        <f>IFERROR(VLOOKUP($B4271,APガラス性能一覧!$A$2:$M$6097,13,0),"")</f>
        <v/>
      </c>
    </row>
    <row r="4272" spans="2:14" x14ac:dyDescent="0.4">
      <c r="B4272" s="68" t="str">
        <f>IF($D$2="","",IF($E$2=0.65,IFERROR(IF(INDEX(APガラス性能一覧!A:A,MATCH(ROW(B4266),APガラス性能一覧!$O:$O,0))="","",INDEX(APガラス性能一覧!A:A,MATCH(ROW(B4266),APガラス性能一覧!$O:$O,0))),""),IFERROR(IF(INDEX(APガラス性能一覧!A:A,MATCH(ROW(B4266),APガラス性能一覧!$N:$N,0))="","",INDEX(APガラス性能一覧!A:A,MATCH(ROW(B4266),APガラス性能一覧!$N:$N,0))),"")))</f>
        <v/>
      </c>
      <c r="C4272" s="68" t="str">
        <f>IFERROR(VLOOKUP($B4272,APガラス性能一覧!$A$2:$M$6097,2,0),"")</f>
        <v/>
      </c>
      <c r="D4272" s="68" t="str">
        <f>IFERROR(VLOOKUP($B4272,APガラス性能一覧!$A$2:$M$6097,3,0),"")</f>
        <v/>
      </c>
      <c r="E4272" s="68" t="str">
        <f>IFERROR(VLOOKUP($B4272,APガラス性能一覧!$A$2:$M$6097,4,0),"")</f>
        <v/>
      </c>
      <c r="F4272" s="68" t="str">
        <f>IFERROR(VLOOKUP($B4272,APガラス性能一覧!$A$2:$M$6097,5,0),"")</f>
        <v/>
      </c>
      <c r="G4272" s="68" t="str">
        <f>IFERROR(VLOOKUP($B4272,APガラス性能一覧!$A$2:$M$6097,6,0),"")</f>
        <v/>
      </c>
      <c r="H4272" s="68" t="str">
        <f>IFERROR(VLOOKUP($B4272,APガラス性能一覧!$A$2:$M$6097,7,0),"")</f>
        <v/>
      </c>
      <c r="I4272" s="68" t="str">
        <f>IFERROR(VLOOKUP($B4272,APガラス性能一覧!$A$2:$M$6097,8,0),"")</f>
        <v/>
      </c>
      <c r="J4272" s="68" t="str">
        <f>IFERROR(VLOOKUP($B4272,APガラス性能一覧!$A$2:$M$6097,9,0),"")</f>
        <v/>
      </c>
      <c r="K4272" s="68" t="str">
        <f>IFERROR(VLOOKUP($B4272,APガラス性能一覧!$A$2:$M$6097,10,0),"")</f>
        <v/>
      </c>
      <c r="L4272" s="68" t="str">
        <f>IFERROR(VLOOKUP($B4272,APガラス性能一覧!$A$2:$M$6097,11,0),"")</f>
        <v/>
      </c>
      <c r="M4272" s="68" t="str">
        <f>IFERROR(VLOOKUP($B4272,APガラス性能一覧!$A$2:$M$6097,12,0),"")</f>
        <v/>
      </c>
      <c r="N4272" s="68" t="str">
        <f>IFERROR(VLOOKUP($B4272,APガラス性能一覧!$A$2:$M$6097,13,0),"")</f>
        <v/>
      </c>
    </row>
    <row r="4273" spans="2:14" x14ac:dyDescent="0.4">
      <c r="B4273" s="68" t="str">
        <f>IF($D$2="","",IF($E$2=0.65,IFERROR(IF(INDEX(APガラス性能一覧!A:A,MATCH(ROW(B4267),APガラス性能一覧!$O:$O,0))="","",INDEX(APガラス性能一覧!A:A,MATCH(ROW(B4267),APガラス性能一覧!$O:$O,0))),""),IFERROR(IF(INDEX(APガラス性能一覧!A:A,MATCH(ROW(B4267),APガラス性能一覧!$N:$N,0))="","",INDEX(APガラス性能一覧!A:A,MATCH(ROW(B4267),APガラス性能一覧!$N:$N,0))),"")))</f>
        <v/>
      </c>
      <c r="C4273" s="68" t="str">
        <f>IFERROR(VLOOKUP($B4273,APガラス性能一覧!$A$2:$M$6097,2,0),"")</f>
        <v/>
      </c>
      <c r="D4273" s="68" t="str">
        <f>IFERROR(VLOOKUP($B4273,APガラス性能一覧!$A$2:$M$6097,3,0),"")</f>
        <v/>
      </c>
      <c r="E4273" s="68" t="str">
        <f>IFERROR(VLOOKUP($B4273,APガラス性能一覧!$A$2:$M$6097,4,0),"")</f>
        <v/>
      </c>
      <c r="F4273" s="68" t="str">
        <f>IFERROR(VLOOKUP($B4273,APガラス性能一覧!$A$2:$M$6097,5,0),"")</f>
        <v/>
      </c>
      <c r="G4273" s="68" t="str">
        <f>IFERROR(VLOOKUP($B4273,APガラス性能一覧!$A$2:$M$6097,6,0),"")</f>
        <v/>
      </c>
      <c r="H4273" s="68" t="str">
        <f>IFERROR(VLOOKUP($B4273,APガラス性能一覧!$A$2:$M$6097,7,0),"")</f>
        <v/>
      </c>
      <c r="I4273" s="68" t="str">
        <f>IFERROR(VLOOKUP($B4273,APガラス性能一覧!$A$2:$M$6097,8,0),"")</f>
        <v/>
      </c>
      <c r="J4273" s="68" t="str">
        <f>IFERROR(VLOOKUP($B4273,APガラス性能一覧!$A$2:$M$6097,9,0),"")</f>
        <v/>
      </c>
      <c r="K4273" s="68" t="str">
        <f>IFERROR(VLOOKUP($B4273,APガラス性能一覧!$A$2:$M$6097,10,0),"")</f>
        <v/>
      </c>
      <c r="L4273" s="68" t="str">
        <f>IFERROR(VLOOKUP($B4273,APガラス性能一覧!$A$2:$M$6097,11,0),"")</f>
        <v/>
      </c>
      <c r="M4273" s="68" t="str">
        <f>IFERROR(VLOOKUP($B4273,APガラス性能一覧!$A$2:$M$6097,12,0),"")</f>
        <v/>
      </c>
      <c r="N4273" s="68" t="str">
        <f>IFERROR(VLOOKUP($B4273,APガラス性能一覧!$A$2:$M$6097,13,0),"")</f>
        <v/>
      </c>
    </row>
    <row r="4274" spans="2:14" x14ac:dyDescent="0.4">
      <c r="B4274" s="68" t="str">
        <f>IF($D$2="","",IF($E$2=0.65,IFERROR(IF(INDEX(APガラス性能一覧!A:A,MATCH(ROW(B4268),APガラス性能一覧!$O:$O,0))="","",INDEX(APガラス性能一覧!A:A,MATCH(ROW(B4268),APガラス性能一覧!$O:$O,0))),""),IFERROR(IF(INDEX(APガラス性能一覧!A:A,MATCH(ROW(B4268),APガラス性能一覧!$N:$N,0))="","",INDEX(APガラス性能一覧!A:A,MATCH(ROW(B4268),APガラス性能一覧!$N:$N,0))),"")))</f>
        <v/>
      </c>
      <c r="C4274" s="68" t="str">
        <f>IFERROR(VLOOKUP($B4274,APガラス性能一覧!$A$2:$M$6097,2,0),"")</f>
        <v/>
      </c>
      <c r="D4274" s="68" t="str">
        <f>IFERROR(VLOOKUP($B4274,APガラス性能一覧!$A$2:$M$6097,3,0),"")</f>
        <v/>
      </c>
      <c r="E4274" s="68" t="str">
        <f>IFERROR(VLOOKUP($B4274,APガラス性能一覧!$A$2:$M$6097,4,0),"")</f>
        <v/>
      </c>
      <c r="F4274" s="68" t="str">
        <f>IFERROR(VLOOKUP($B4274,APガラス性能一覧!$A$2:$M$6097,5,0),"")</f>
        <v/>
      </c>
      <c r="G4274" s="68" t="str">
        <f>IFERROR(VLOOKUP($B4274,APガラス性能一覧!$A$2:$M$6097,6,0),"")</f>
        <v/>
      </c>
      <c r="H4274" s="68" t="str">
        <f>IFERROR(VLOOKUP($B4274,APガラス性能一覧!$A$2:$M$6097,7,0),"")</f>
        <v/>
      </c>
      <c r="I4274" s="68" t="str">
        <f>IFERROR(VLOOKUP($B4274,APガラス性能一覧!$A$2:$M$6097,8,0),"")</f>
        <v/>
      </c>
      <c r="J4274" s="68" t="str">
        <f>IFERROR(VLOOKUP($B4274,APガラス性能一覧!$A$2:$M$6097,9,0),"")</f>
        <v/>
      </c>
      <c r="K4274" s="68" t="str">
        <f>IFERROR(VLOOKUP($B4274,APガラス性能一覧!$A$2:$M$6097,10,0),"")</f>
        <v/>
      </c>
      <c r="L4274" s="68" t="str">
        <f>IFERROR(VLOOKUP($B4274,APガラス性能一覧!$A$2:$M$6097,11,0),"")</f>
        <v/>
      </c>
      <c r="M4274" s="68" t="str">
        <f>IFERROR(VLOOKUP($B4274,APガラス性能一覧!$A$2:$M$6097,12,0),"")</f>
        <v/>
      </c>
      <c r="N4274" s="68" t="str">
        <f>IFERROR(VLOOKUP($B4274,APガラス性能一覧!$A$2:$M$6097,13,0),"")</f>
        <v/>
      </c>
    </row>
    <row r="4275" spans="2:14" x14ac:dyDescent="0.4">
      <c r="B4275" s="68" t="str">
        <f>IF($D$2="","",IF($E$2=0.65,IFERROR(IF(INDEX(APガラス性能一覧!A:A,MATCH(ROW(B4269),APガラス性能一覧!$O:$O,0))="","",INDEX(APガラス性能一覧!A:A,MATCH(ROW(B4269),APガラス性能一覧!$O:$O,0))),""),IFERROR(IF(INDEX(APガラス性能一覧!A:A,MATCH(ROW(B4269),APガラス性能一覧!$N:$N,0))="","",INDEX(APガラス性能一覧!A:A,MATCH(ROW(B4269),APガラス性能一覧!$N:$N,0))),"")))</f>
        <v/>
      </c>
      <c r="C4275" s="68" t="str">
        <f>IFERROR(VLOOKUP($B4275,APガラス性能一覧!$A$2:$M$6097,2,0),"")</f>
        <v/>
      </c>
      <c r="D4275" s="68" t="str">
        <f>IFERROR(VLOOKUP($B4275,APガラス性能一覧!$A$2:$M$6097,3,0),"")</f>
        <v/>
      </c>
      <c r="E4275" s="68" t="str">
        <f>IFERROR(VLOOKUP($B4275,APガラス性能一覧!$A$2:$M$6097,4,0),"")</f>
        <v/>
      </c>
      <c r="F4275" s="68" t="str">
        <f>IFERROR(VLOOKUP($B4275,APガラス性能一覧!$A$2:$M$6097,5,0),"")</f>
        <v/>
      </c>
      <c r="G4275" s="68" t="str">
        <f>IFERROR(VLOOKUP($B4275,APガラス性能一覧!$A$2:$M$6097,6,0),"")</f>
        <v/>
      </c>
      <c r="H4275" s="68" t="str">
        <f>IFERROR(VLOOKUP($B4275,APガラス性能一覧!$A$2:$M$6097,7,0),"")</f>
        <v/>
      </c>
      <c r="I4275" s="68" t="str">
        <f>IFERROR(VLOOKUP($B4275,APガラス性能一覧!$A$2:$M$6097,8,0),"")</f>
        <v/>
      </c>
      <c r="J4275" s="68" t="str">
        <f>IFERROR(VLOOKUP($B4275,APガラス性能一覧!$A$2:$M$6097,9,0),"")</f>
        <v/>
      </c>
      <c r="K4275" s="68" t="str">
        <f>IFERROR(VLOOKUP($B4275,APガラス性能一覧!$A$2:$M$6097,10,0),"")</f>
        <v/>
      </c>
      <c r="L4275" s="68" t="str">
        <f>IFERROR(VLOOKUP($B4275,APガラス性能一覧!$A$2:$M$6097,11,0),"")</f>
        <v/>
      </c>
      <c r="M4275" s="68" t="str">
        <f>IFERROR(VLOOKUP($B4275,APガラス性能一覧!$A$2:$M$6097,12,0),"")</f>
        <v/>
      </c>
      <c r="N4275" s="68" t="str">
        <f>IFERROR(VLOOKUP($B4275,APガラス性能一覧!$A$2:$M$6097,13,0),"")</f>
        <v/>
      </c>
    </row>
    <row r="4276" spans="2:14" x14ac:dyDescent="0.4">
      <c r="B4276" s="68" t="str">
        <f>IF($D$2="","",IF($E$2=0.65,IFERROR(IF(INDEX(APガラス性能一覧!A:A,MATCH(ROW(B4270),APガラス性能一覧!$O:$O,0))="","",INDEX(APガラス性能一覧!A:A,MATCH(ROW(B4270),APガラス性能一覧!$O:$O,0))),""),IFERROR(IF(INDEX(APガラス性能一覧!A:A,MATCH(ROW(B4270),APガラス性能一覧!$N:$N,0))="","",INDEX(APガラス性能一覧!A:A,MATCH(ROW(B4270),APガラス性能一覧!$N:$N,0))),"")))</f>
        <v/>
      </c>
      <c r="C4276" s="68" t="str">
        <f>IFERROR(VLOOKUP($B4276,APガラス性能一覧!$A$2:$M$6097,2,0),"")</f>
        <v/>
      </c>
      <c r="D4276" s="68" t="str">
        <f>IFERROR(VLOOKUP($B4276,APガラス性能一覧!$A$2:$M$6097,3,0),"")</f>
        <v/>
      </c>
      <c r="E4276" s="68" t="str">
        <f>IFERROR(VLOOKUP($B4276,APガラス性能一覧!$A$2:$M$6097,4,0),"")</f>
        <v/>
      </c>
      <c r="F4276" s="68" t="str">
        <f>IFERROR(VLOOKUP($B4276,APガラス性能一覧!$A$2:$M$6097,5,0),"")</f>
        <v/>
      </c>
      <c r="G4276" s="68" t="str">
        <f>IFERROR(VLOOKUP($B4276,APガラス性能一覧!$A$2:$M$6097,6,0),"")</f>
        <v/>
      </c>
      <c r="H4276" s="68" t="str">
        <f>IFERROR(VLOOKUP($B4276,APガラス性能一覧!$A$2:$M$6097,7,0),"")</f>
        <v/>
      </c>
      <c r="I4276" s="68" t="str">
        <f>IFERROR(VLOOKUP($B4276,APガラス性能一覧!$A$2:$M$6097,8,0),"")</f>
        <v/>
      </c>
      <c r="J4276" s="68" t="str">
        <f>IFERROR(VLOOKUP($B4276,APガラス性能一覧!$A$2:$M$6097,9,0),"")</f>
        <v/>
      </c>
      <c r="K4276" s="68" t="str">
        <f>IFERROR(VLOOKUP($B4276,APガラス性能一覧!$A$2:$M$6097,10,0),"")</f>
        <v/>
      </c>
      <c r="L4276" s="68" t="str">
        <f>IFERROR(VLOOKUP($B4276,APガラス性能一覧!$A$2:$M$6097,11,0),"")</f>
        <v/>
      </c>
      <c r="M4276" s="68" t="str">
        <f>IFERROR(VLOOKUP($B4276,APガラス性能一覧!$A$2:$M$6097,12,0),"")</f>
        <v/>
      </c>
      <c r="N4276" s="68" t="str">
        <f>IFERROR(VLOOKUP($B4276,APガラス性能一覧!$A$2:$M$6097,13,0),"")</f>
        <v/>
      </c>
    </row>
    <row r="4277" spans="2:14" x14ac:dyDescent="0.4">
      <c r="B4277" s="68" t="str">
        <f>IF($D$2="","",IF($E$2=0.65,IFERROR(IF(INDEX(APガラス性能一覧!A:A,MATCH(ROW(B4271),APガラス性能一覧!$O:$O,0))="","",INDEX(APガラス性能一覧!A:A,MATCH(ROW(B4271),APガラス性能一覧!$O:$O,0))),""),IFERROR(IF(INDEX(APガラス性能一覧!A:A,MATCH(ROW(B4271),APガラス性能一覧!$N:$N,0))="","",INDEX(APガラス性能一覧!A:A,MATCH(ROW(B4271),APガラス性能一覧!$N:$N,0))),"")))</f>
        <v/>
      </c>
      <c r="C4277" s="68" t="str">
        <f>IFERROR(VLOOKUP($B4277,APガラス性能一覧!$A$2:$M$6097,2,0),"")</f>
        <v/>
      </c>
      <c r="D4277" s="68" t="str">
        <f>IFERROR(VLOOKUP($B4277,APガラス性能一覧!$A$2:$M$6097,3,0),"")</f>
        <v/>
      </c>
      <c r="E4277" s="68" t="str">
        <f>IFERROR(VLOOKUP($B4277,APガラス性能一覧!$A$2:$M$6097,4,0),"")</f>
        <v/>
      </c>
      <c r="F4277" s="68" t="str">
        <f>IFERROR(VLOOKUP($B4277,APガラス性能一覧!$A$2:$M$6097,5,0),"")</f>
        <v/>
      </c>
      <c r="G4277" s="68" t="str">
        <f>IFERROR(VLOOKUP($B4277,APガラス性能一覧!$A$2:$M$6097,6,0),"")</f>
        <v/>
      </c>
      <c r="H4277" s="68" t="str">
        <f>IFERROR(VLOOKUP($B4277,APガラス性能一覧!$A$2:$M$6097,7,0),"")</f>
        <v/>
      </c>
      <c r="I4277" s="68" t="str">
        <f>IFERROR(VLOOKUP($B4277,APガラス性能一覧!$A$2:$M$6097,8,0),"")</f>
        <v/>
      </c>
      <c r="J4277" s="68" t="str">
        <f>IFERROR(VLOOKUP($B4277,APガラス性能一覧!$A$2:$M$6097,9,0),"")</f>
        <v/>
      </c>
      <c r="K4277" s="68" t="str">
        <f>IFERROR(VLOOKUP($B4277,APガラス性能一覧!$A$2:$M$6097,10,0),"")</f>
        <v/>
      </c>
      <c r="L4277" s="68" t="str">
        <f>IFERROR(VLOOKUP($B4277,APガラス性能一覧!$A$2:$M$6097,11,0),"")</f>
        <v/>
      </c>
      <c r="M4277" s="68" t="str">
        <f>IFERROR(VLOOKUP($B4277,APガラス性能一覧!$A$2:$M$6097,12,0),"")</f>
        <v/>
      </c>
      <c r="N4277" s="68" t="str">
        <f>IFERROR(VLOOKUP($B4277,APガラス性能一覧!$A$2:$M$6097,13,0),"")</f>
        <v/>
      </c>
    </row>
    <row r="4278" spans="2:14" x14ac:dyDescent="0.4">
      <c r="B4278" s="68" t="str">
        <f>IF($D$2="","",IF($E$2=0.65,IFERROR(IF(INDEX(APガラス性能一覧!A:A,MATCH(ROW(B4272),APガラス性能一覧!$O:$O,0))="","",INDEX(APガラス性能一覧!A:A,MATCH(ROW(B4272),APガラス性能一覧!$O:$O,0))),""),IFERROR(IF(INDEX(APガラス性能一覧!A:A,MATCH(ROW(B4272),APガラス性能一覧!$N:$N,0))="","",INDEX(APガラス性能一覧!A:A,MATCH(ROW(B4272),APガラス性能一覧!$N:$N,0))),"")))</f>
        <v/>
      </c>
      <c r="C4278" s="68" t="str">
        <f>IFERROR(VLOOKUP($B4278,APガラス性能一覧!$A$2:$M$6097,2,0),"")</f>
        <v/>
      </c>
      <c r="D4278" s="68" t="str">
        <f>IFERROR(VLOOKUP($B4278,APガラス性能一覧!$A$2:$M$6097,3,0),"")</f>
        <v/>
      </c>
      <c r="E4278" s="68" t="str">
        <f>IFERROR(VLOOKUP($B4278,APガラス性能一覧!$A$2:$M$6097,4,0),"")</f>
        <v/>
      </c>
      <c r="F4278" s="68" t="str">
        <f>IFERROR(VLOOKUP($B4278,APガラス性能一覧!$A$2:$M$6097,5,0),"")</f>
        <v/>
      </c>
      <c r="G4278" s="68" t="str">
        <f>IFERROR(VLOOKUP($B4278,APガラス性能一覧!$A$2:$M$6097,6,0),"")</f>
        <v/>
      </c>
      <c r="H4278" s="68" t="str">
        <f>IFERROR(VLOOKUP($B4278,APガラス性能一覧!$A$2:$M$6097,7,0),"")</f>
        <v/>
      </c>
      <c r="I4278" s="68" t="str">
        <f>IFERROR(VLOOKUP($B4278,APガラス性能一覧!$A$2:$M$6097,8,0),"")</f>
        <v/>
      </c>
      <c r="J4278" s="68" t="str">
        <f>IFERROR(VLOOKUP($B4278,APガラス性能一覧!$A$2:$M$6097,9,0),"")</f>
        <v/>
      </c>
      <c r="K4278" s="68" t="str">
        <f>IFERROR(VLOOKUP($B4278,APガラス性能一覧!$A$2:$M$6097,10,0),"")</f>
        <v/>
      </c>
      <c r="L4278" s="68" t="str">
        <f>IFERROR(VLOOKUP($B4278,APガラス性能一覧!$A$2:$M$6097,11,0),"")</f>
        <v/>
      </c>
      <c r="M4278" s="68" t="str">
        <f>IFERROR(VLOOKUP($B4278,APガラス性能一覧!$A$2:$M$6097,12,0),"")</f>
        <v/>
      </c>
      <c r="N4278" s="68" t="str">
        <f>IFERROR(VLOOKUP($B4278,APガラス性能一覧!$A$2:$M$6097,13,0),"")</f>
        <v/>
      </c>
    </row>
    <row r="4279" spans="2:14" x14ac:dyDescent="0.4">
      <c r="B4279" s="68" t="str">
        <f>IF($D$2="","",IF($E$2=0.65,IFERROR(IF(INDEX(APガラス性能一覧!A:A,MATCH(ROW(B4273),APガラス性能一覧!$O:$O,0))="","",INDEX(APガラス性能一覧!A:A,MATCH(ROW(B4273),APガラス性能一覧!$O:$O,0))),""),IFERROR(IF(INDEX(APガラス性能一覧!A:A,MATCH(ROW(B4273),APガラス性能一覧!$N:$N,0))="","",INDEX(APガラス性能一覧!A:A,MATCH(ROW(B4273),APガラス性能一覧!$N:$N,0))),"")))</f>
        <v/>
      </c>
      <c r="C4279" s="68" t="str">
        <f>IFERROR(VLOOKUP($B4279,APガラス性能一覧!$A$2:$M$6097,2,0),"")</f>
        <v/>
      </c>
      <c r="D4279" s="68" t="str">
        <f>IFERROR(VLOOKUP($B4279,APガラス性能一覧!$A$2:$M$6097,3,0),"")</f>
        <v/>
      </c>
      <c r="E4279" s="68" t="str">
        <f>IFERROR(VLOOKUP($B4279,APガラス性能一覧!$A$2:$M$6097,4,0),"")</f>
        <v/>
      </c>
      <c r="F4279" s="68" t="str">
        <f>IFERROR(VLOOKUP($B4279,APガラス性能一覧!$A$2:$M$6097,5,0),"")</f>
        <v/>
      </c>
      <c r="G4279" s="68" t="str">
        <f>IFERROR(VLOOKUP($B4279,APガラス性能一覧!$A$2:$M$6097,6,0),"")</f>
        <v/>
      </c>
      <c r="H4279" s="68" t="str">
        <f>IFERROR(VLOOKUP($B4279,APガラス性能一覧!$A$2:$M$6097,7,0),"")</f>
        <v/>
      </c>
      <c r="I4279" s="68" t="str">
        <f>IFERROR(VLOOKUP($B4279,APガラス性能一覧!$A$2:$M$6097,8,0),"")</f>
        <v/>
      </c>
      <c r="J4279" s="68" t="str">
        <f>IFERROR(VLOOKUP($B4279,APガラス性能一覧!$A$2:$M$6097,9,0),"")</f>
        <v/>
      </c>
      <c r="K4279" s="68" t="str">
        <f>IFERROR(VLOOKUP($B4279,APガラス性能一覧!$A$2:$M$6097,10,0),"")</f>
        <v/>
      </c>
      <c r="L4279" s="68" t="str">
        <f>IFERROR(VLOOKUP($B4279,APガラス性能一覧!$A$2:$M$6097,11,0),"")</f>
        <v/>
      </c>
      <c r="M4279" s="68" t="str">
        <f>IFERROR(VLOOKUP($B4279,APガラス性能一覧!$A$2:$M$6097,12,0),"")</f>
        <v/>
      </c>
      <c r="N4279" s="68" t="str">
        <f>IFERROR(VLOOKUP($B4279,APガラス性能一覧!$A$2:$M$6097,13,0),"")</f>
        <v/>
      </c>
    </row>
    <row r="4280" spans="2:14" x14ac:dyDescent="0.4">
      <c r="B4280" s="68" t="str">
        <f>IF($D$2="","",IF($E$2=0.65,IFERROR(IF(INDEX(APガラス性能一覧!A:A,MATCH(ROW(B4274),APガラス性能一覧!$O:$O,0))="","",INDEX(APガラス性能一覧!A:A,MATCH(ROW(B4274),APガラス性能一覧!$O:$O,0))),""),IFERROR(IF(INDEX(APガラス性能一覧!A:A,MATCH(ROW(B4274),APガラス性能一覧!$N:$N,0))="","",INDEX(APガラス性能一覧!A:A,MATCH(ROW(B4274),APガラス性能一覧!$N:$N,0))),"")))</f>
        <v/>
      </c>
      <c r="C4280" s="68" t="str">
        <f>IFERROR(VLOOKUP($B4280,APガラス性能一覧!$A$2:$M$6097,2,0),"")</f>
        <v/>
      </c>
      <c r="D4280" s="68" t="str">
        <f>IFERROR(VLOOKUP($B4280,APガラス性能一覧!$A$2:$M$6097,3,0),"")</f>
        <v/>
      </c>
      <c r="E4280" s="68" t="str">
        <f>IFERROR(VLOOKUP($B4280,APガラス性能一覧!$A$2:$M$6097,4,0),"")</f>
        <v/>
      </c>
      <c r="F4280" s="68" t="str">
        <f>IFERROR(VLOOKUP($B4280,APガラス性能一覧!$A$2:$M$6097,5,0),"")</f>
        <v/>
      </c>
      <c r="G4280" s="68" t="str">
        <f>IFERROR(VLOOKUP($B4280,APガラス性能一覧!$A$2:$M$6097,6,0),"")</f>
        <v/>
      </c>
      <c r="H4280" s="68" t="str">
        <f>IFERROR(VLOOKUP($B4280,APガラス性能一覧!$A$2:$M$6097,7,0),"")</f>
        <v/>
      </c>
      <c r="I4280" s="68" t="str">
        <f>IFERROR(VLOOKUP($B4280,APガラス性能一覧!$A$2:$M$6097,8,0),"")</f>
        <v/>
      </c>
      <c r="J4280" s="68" t="str">
        <f>IFERROR(VLOOKUP($B4280,APガラス性能一覧!$A$2:$M$6097,9,0),"")</f>
        <v/>
      </c>
      <c r="K4280" s="68" t="str">
        <f>IFERROR(VLOOKUP($B4280,APガラス性能一覧!$A$2:$M$6097,10,0),"")</f>
        <v/>
      </c>
      <c r="L4280" s="68" t="str">
        <f>IFERROR(VLOOKUP($B4280,APガラス性能一覧!$A$2:$M$6097,11,0),"")</f>
        <v/>
      </c>
      <c r="M4280" s="68" t="str">
        <f>IFERROR(VLOOKUP($B4280,APガラス性能一覧!$A$2:$M$6097,12,0),"")</f>
        <v/>
      </c>
      <c r="N4280" s="68" t="str">
        <f>IFERROR(VLOOKUP($B4280,APガラス性能一覧!$A$2:$M$6097,13,0),"")</f>
        <v/>
      </c>
    </row>
    <row r="4281" spans="2:14" x14ac:dyDescent="0.4">
      <c r="B4281" s="68" t="str">
        <f>IF($D$2="","",IF($E$2=0.65,IFERROR(IF(INDEX(APガラス性能一覧!A:A,MATCH(ROW(B4275),APガラス性能一覧!$O:$O,0))="","",INDEX(APガラス性能一覧!A:A,MATCH(ROW(B4275),APガラス性能一覧!$O:$O,0))),""),IFERROR(IF(INDEX(APガラス性能一覧!A:A,MATCH(ROW(B4275),APガラス性能一覧!$N:$N,0))="","",INDEX(APガラス性能一覧!A:A,MATCH(ROW(B4275),APガラス性能一覧!$N:$N,0))),"")))</f>
        <v/>
      </c>
      <c r="C4281" s="68" t="str">
        <f>IFERROR(VLOOKUP($B4281,APガラス性能一覧!$A$2:$M$6097,2,0),"")</f>
        <v/>
      </c>
      <c r="D4281" s="68" t="str">
        <f>IFERROR(VLOOKUP($B4281,APガラス性能一覧!$A$2:$M$6097,3,0),"")</f>
        <v/>
      </c>
      <c r="E4281" s="68" t="str">
        <f>IFERROR(VLOOKUP($B4281,APガラス性能一覧!$A$2:$M$6097,4,0),"")</f>
        <v/>
      </c>
      <c r="F4281" s="68" t="str">
        <f>IFERROR(VLOOKUP($B4281,APガラス性能一覧!$A$2:$M$6097,5,0),"")</f>
        <v/>
      </c>
      <c r="G4281" s="68" t="str">
        <f>IFERROR(VLOOKUP($B4281,APガラス性能一覧!$A$2:$M$6097,6,0),"")</f>
        <v/>
      </c>
      <c r="H4281" s="68" t="str">
        <f>IFERROR(VLOOKUP($B4281,APガラス性能一覧!$A$2:$M$6097,7,0),"")</f>
        <v/>
      </c>
      <c r="I4281" s="68" t="str">
        <f>IFERROR(VLOOKUP($B4281,APガラス性能一覧!$A$2:$M$6097,8,0),"")</f>
        <v/>
      </c>
      <c r="J4281" s="68" t="str">
        <f>IFERROR(VLOOKUP($B4281,APガラス性能一覧!$A$2:$M$6097,9,0),"")</f>
        <v/>
      </c>
      <c r="K4281" s="68" t="str">
        <f>IFERROR(VLOOKUP($B4281,APガラス性能一覧!$A$2:$M$6097,10,0),"")</f>
        <v/>
      </c>
      <c r="L4281" s="68" t="str">
        <f>IFERROR(VLOOKUP($B4281,APガラス性能一覧!$A$2:$M$6097,11,0),"")</f>
        <v/>
      </c>
      <c r="M4281" s="68" t="str">
        <f>IFERROR(VLOOKUP($B4281,APガラス性能一覧!$A$2:$M$6097,12,0),"")</f>
        <v/>
      </c>
      <c r="N4281" s="68" t="str">
        <f>IFERROR(VLOOKUP($B4281,APガラス性能一覧!$A$2:$M$6097,13,0),"")</f>
        <v/>
      </c>
    </row>
    <row r="4282" spans="2:14" x14ac:dyDescent="0.4">
      <c r="B4282" s="68" t="str">
        <f>IF($D$2="","",IF($E$2=0.65,IFERROR(IF(INDEX(APガラス性能一覧!A:A,MATCH(ROW(B4276),APガラス性能一覧!$O:$O,0))="","",INDEX(APガラス性能一覧!A:A,MATCH(ROW(B4276),APガラス性能一覧!$O:$O,0))),""),IFERROR(IF(INDEX(APガラス性能一覧!A:A,MATCH(ROW(B4276),APガラス性能一覧!$N:$N,0))="","",INDEX(APガラス性能一覧!A:A,MATCH(ROW(B4276),APガラス性能一覧!$N:$N,0))),"")))</f>
        <v/>
      </c>
      <c r="C4282" s="68" t="str">
        <f>IFERROR(VLOOKUP($B4282,APガラス性能一覧!$A$2:$M$6097,2,0),"")</f>
        <v/>
      </c>
      <c r="D4282" s="68" t="str">
        <f>IFERROR(VLOOKUP($B4282,APガラス性能一覧!$A$2:$M$6097,3,0),"")</f>
        <v/>
      </c>
      <c r="E4282" s="68" t="str">
        <f>IFERROR(VLOOKUP($B4282,APガラス性能一覧!$A$2:$M$6097,4,0),"")</f>
        <v/>
      </c>
      <c r="F4282" s="68" t="str">
        <f>IFERROR(VLOOKUP($B4282,APガラス性能一覧!$A$2:$M$6097,5,0),"")</f>
        <v/>
      </c>
      <c r="G4282" s="68" t="str">
        <f>IFERROR(VLOOKUP($B4282,APガラス性能一覧!$A$2:$M$6097,6,0),"")</f>
        <v/>
      </c>
      <c r="H4282" s="68" t="str">
        <f>IFERROR(VLOOKUP($B4282,APガラス性能一覧!$A$2:$M$6097,7,0),"")</f>
        <v/>
      </c>
      <c r="I4282" s="68" t="str">
        <f>IFERROR(VLOOKUP($B4282,APガラス性能一覧!$A$2:$M$6097,8,0),"")</f>
        <v/>
      </c>
      <c r="J4282" s="68" t="str">
        <f>IFERROR(VLOOKUP($B4282,APガラス性能一覧!$A$2:$M$6097,9,0),"")</f>
        <v/>
      </c>
      <c r="K4282" s="68" t="str">
        <f>IFERROR(VLOOKUP($B4282,APガラス性能一覧!$A$2:$M$6097,10,0),"")</f>
        <v/>
      </c>
      <c r="L4282" s="68" t="str">
        <f>IFERROR(VLOOKUP($B4282,APガラス性能一覧!$A$2:$M$6097,11,0),"")</f>
        <v/>
      </c>
      <c r="M4282" s="68" t="str">
        <f>IFERROR(VLOOKUP($B4282,APガラス性能一覧!$A$2:$M$6097,12,0),"")</f>
        <v/>
      </c>
      <c r="N4282" s="68" t="str">
        <f>IFERROR(VLOOKUP($B4282,APガラス性能一覧!$A$2:$M$6097,13,0),"")</f>
        <v/>
      </c>
    </row>
    <row r="4283" spans="2:14" x14ac:dyDescent="0.4">
      <c r="B4283" s="68" t="str">
        <f>IF($D$2="","",IF($E$2=0.65,IFERROR(IF(INDEX(APガラス性能一覧!A:A,MATCH(ROW(B4277),APガラス性能一覧!$O:$O,0))="","",INDEX(APガラス性能一覧!A:A,MATCH(ROW(B4277),APガラス性能一覧!$O:$O,0))),""),IFERROR(IF(INDEX(APガラス性能一覧!A:A,MATCH(ROW(B4277),APガラス性能一覧!$N:$N,0))="","",INDEX(APガラス性能一覧!A:A,MATCH(ROW(B4277),APガラス性能一覧!$N:$N,0))),"")))</f>
        <v/>
      </c>
      <c r="C4283" s="68" t="str">
        <f>IFERROR(VLOOKUP($B4283,APガラス性能一覧!$A$2:$M$6097,2,0),"")</f>
        <v/>
      </c>
      <c r="D4283" s="68" t="str">
        <f>IFERROR(VLOOKUP($B4283,APガラス性能一覧!$A$2:$M$6097,3,0),"")</f>
        <v/>
      </c>
      <c r="E4283" s="68" t="str">
        <f>IFERROR(VLOOKUP($B4283,APガラス性能一覧!$A$2:$M$6097,4,0),"")</f>
        <v/>
      </c>
      <c r="F4283" s="68" t="str">
        <f>IFERROR(VLOOKUP($B4283,APガラス性能一覧!$A$2:$M$6097,5,0),"")</f>
        <v/>
      </c>
      <c r="G4283" s="68" t="str">
        <f>IFERROR(VLOOKUP($B4283,APガラス性能一覧!$A$2:$M$6097,6,0),"")</f>
        <v/>
      </c>
      <c r="H4283" s="68" t="str">
        <f>IFERROR(VLOOKUP($B4283,APガラス性能一覧!$A$2:$M$6097,7,0),"")</f>
        <v/>
      </c>
      <c r="I4283" s="68" t="str">
        <f>IFERROR(VLOOKUP($B4283,APガラス性能一覧!$A$2:$M$6097,8,0),"")</f>
        <v/>
      </c>
      <c r="J4283" s="68" t="str">
        <f>IFERROR(VLOOKUP($B4283,APガラス性能一覧!$A$2:$M$6097,9,0),"")</f>
        <v/>
      </c>
      <c r="K4283" s="68" t="str">
        <f>IFERROR(VLOOKUP($B4283,APガラス性能一覧!$A$2:$M$6097,10,0),"")</f>
        <v/>
      </c>
      <c r="L4283" s="68" t="str">
        <f>IFERROR(VLOOKUP($B4283,APガラス性能一覧!$A$2:$M$6097,11,0),"")</f>
        <v/>
      </c>
      <c r="M4283" s="68" t="str">
        <f>IFERROR(VLOOKUP($B4283,APガラス性能一覧!$A$2:$M$6097,12,0),"")</f>
        <v/>
      </c>
      <c r="N4283" s="68" t="str">
        <f>IFERROR(VLOOKUP($B4283,APガラス性能一覧!$A$2:$M$6097,13,0),"")</f>
        <v/>
      </c>
    </row>
    <row r="4284" spans="2:14" x14ac:dyDescent="0.4">
      <c r="B4284" s="68" t="str">
        <f>IF($D$2="","",IF($E$2=0.65,IFERROR(IF(INDEX(APガラス性能一覧!A:A,MATCH(ROW(B4278),APガラス性能一覧!$O:$O,0))="","",INDEX(APガラス性能一覧!A:A,MATCH(ROW(B4278),APガラス性能一覧!$O:$O,0))),""),IFERROR(IF(INDEX(APガラス性能一覧!A:A,MATCH(ROW(B4278),APガラス性能一覧!$N:$N,0))="","",INDEX(APガラス性能一覧!A:A,MATCH(ROW(B4278),APガラス性能一覧!$N:$N,0))),"")))</f>
        <v/>
      </c>
      <c r="C4284" s="68" t="str">
        <f>IFERROR(VLOOKUP($B4284,APガラス性能一覧!$A$2:$M$6097,2,0),"")</f>
        <v/>
      </c>
      <c r="D4284" s="68" t="str">
        <f>IFERROR(VLOOKUP($B4284,APガラス性能一覧!$A$2:$M$6097,3,0),"")</f>
        <v/>
      </c>
      <c r="E4284" s="68" t="str">
        <f>IFERROR(VLOOKUP($B4284,APガラス性能一覧!$A$2:$M$6097,4,0),"")</f>
        <v/>
      </c>
      <c r="F4284" s="68" t="str">
        <f>IFERROR(VLOOKUP($B4284,APガラス性能一覧!$A$2:$M$6097,5,0),"")</f>
        <v/>
      </c>
      <c r="G4284" s="68" t="str">
        <f>IFERROR(VLOOKUP($B4284,APガラス性能一覧!$A$2:$M$6097,6,0),"")</f>
        <v/>
      </c>
      <c r="H4284" s="68" t="str">
        <f>IFERROR(VLOOKUP($B4284,APガラス性能一覧!$A$2:$M$6097,7,0),"")</f>
        <v/>
      </c>
      <c r="I4284" s="68" t="str">
        <f>IFERROR(VLOOKUP($B4284,APガラス性能一覧!$A$2:$M$6097,8,0),"")</f>
        <v/>
      </c>
      <c r="J4284" s="68" t="str">
        <f>IFERROR(VLOOKUP($B4284,APガラス性能一覧!$A$2:$M$6097,9,0),"")</f>
        <v/>
      </c>
      <c r="K4284" s="68" t="str">
        <f>IFERROR(VLOOKUP($B4284,APガラス性能一覧!$A$2:$M$6097,10,0),"")</f>
        <v/>
      </c>
      <c r="L4284" s="68" t="str">
        <f>IFERROR(VLOOKUP($B4284,APガラス性能一覧!$A$2:$M$6097,11,0),"")</f>
        <v/>
      </c>
      <c r="M4284" s="68" t="str">
        <f>IFERROR(VLOOKUP($B4284,APガラス性能一覧!$A$2:$M$6097,12,0),"")</f>
        <v/>
      </c>
      <c r="N4284" s="68" t="str">
        <f>IFERROR(VLOOKUP($B4284,APガラス性能一覧!$A$2:$M$6097,13,0),"")</f>
        <v/>
      </c>
    </row>
    <row r="4285" spans="2:14" x14ac:dyDescent="0.4">
      <c r="B4285" s="68" t="str">
        <f>IF($D$2="","",IF($E$2=0.65,IFERROR(IF(INDEX(APガラス性能一覧!A:A,MATCH(ROW(B4279),APガラス性能一覧!$O:$O,0))="","",INDEX(APガラス性能一覧!A:A,MATCH(ROW(B4279),APガラス性能一覧!$O:$O,0))),""),IFERROR(IF(INDEX(APガラス性能一覧!A:A,MATCH(ROW(B4279),APガラス性能一覧!$N:$N,0))="","",INDEX(APガラス性能一覧!A:A,MATCH(ROW(B4279),APガラス性能一覧!$N:$N,0))),"")))</f>
        <v/>
      </c>
      <c r="C4285" s="68" t="str">
        <f>IFERROR(VLOOKUP($B4285,APガラス性能一覧!$A$2:$M$6097,2,0),"")</f>
        <v/>
      </c>
      <c r="D4285" s="68" t="str">
        <f>IFERROR(VLOOKUP($B4285,APガラス性能一覧!$A$2:$M$6097,3,0),"")</f>
        <v/>
      </c>
      <c r="E4285" s="68" t="str">
        <f>IFERROR(VLOOKUP($B4285,APガラス性能一覧!$A$2:$M$6097,4,0),"")</f>
        <v/>
      </c>
      <c r="F4285" s="68" t="str">
        <f>IFERROR(VLOOKUP($B4285,APガラス性能一覧!$A$2:$M$6097,5,0),"")</f>
        <v/>
      </c>
      <c r="G4285" s="68" t="str">
        <f>IFERROR(VLOOKUP($B4285,APガラス性能一覧!$A$2:$M$6097,6,0),"")</f>
        <v/>
      </c>
      <c r="H4285" s="68" t="str">
        <f>IFERROR(VLOOKUP($B4285,APガラス性能一覧!$A$2:$M$6097,7,0),"")</f>
        <v/>
      </c>
      <c r="I4285" s="68" t="str">
        <f>IFERROR(VLOOKUP($B4285,APガラス性能一覧!$A$2:$M$6097,8,0),"")</f>
        <v/>
      </c>
      <c r="J4285" s="68" t="str">
        <f>IFERROR(VLOOKUP($B4285,APガラス性能一覧!$A$2:$M$6097,9,0),"")</f>
        <v/>
      </c>
      <c r="K4285" s="68" t="str">
        <f>IFERROR(VLOOKUP($B4285,APガラス性能一覧!$A$2:$M$6097,10,0),"")</f>
        <v/>
      </c>
      <c r="L4285" s="68" t="str">
        <f>IFERROR(VLOOKUP($B4285,APガラス性能一覧!$A$2:$M$6097,11,0),"")</f>
        <v/>
      </c>
      <c r="M4285" s="68" t="str">
        <f>IFERROR(VLOOKUP($B4285,APガラス性能一覧!$A$2:$M$6097,12,0),"")</f>
        <v/>
      </c>
      <c r="N4285" s="68" t="str">
        <f>IFERROR(VLOOKUP($B4285,APガラス性能一覧!$A$2:$M$6097,13,0),"")</f>
        <v/>
      </c>
    </row>
    <row r="4286" spans="2:14" x14ac:dyDescent="0.4">
      <c r="B4286" s="68" t="str">
        <f>IF($D$2="","",IF($E$2=0.65,IFERROR(IF(INDEX(APガラス性能一覧!A:A,MATCH(ROW(B4280),APガラス性能一覧!$O:$O,0))="","",INDEX(APガラス性能一覧!A:A,MATCH(ROW(B4280),APガラス性能一覧!$O:$O,0))),""),IFERROR(IF(INDEX(APガラス性能一覧!A:A,MATCH(ROW(B4280),APガラス性能一覧!$N:$N,0))="","",INDEX(APガラス性能一覧!A:A,MATCH(ROW(B4280),APガラス性能一覧!$N:$N,0))),"")))</f>
        <v/>
      </c>
      <c r="C4286" s="68" t="str">
        <f>IFERROR(VLOOKUP($B4286,APガラス性能一覧!$A$2:$M$6097,2,0),"")</f>
        <v/>
      </c>
      <c r="D4286" s="68" t="str">
        <f>IFERROR(VLOOKUP($B4286,APガラス性能一覧!$A$2:$M$6097,3,0),"")</f>
        <v/>
      </c>
      <c r="E4286" s="68" t="str">
        <f>IFERROR(VLOOKUP($B4286,APガラス性能一覧!$A$2:$M$6097,4,0),"")</f>
        <v/>
      </c>
      <c r="F4286" s="68" t="str">
        <f>IFERROR(VLOOKUP($B4286,APガラス性能一覧!$A$2:$M$6097,5,0),"")</f>
        <v/>
      </c>
      <c r="G4286" s="68" t="str">
        <f>IFERROR(VLOOKUP($B4286,APガラス性能一覧!$A$2:$M$6097,6,0),"")</f>
        <v/>
      </c>
      <c r="H4286" s="68" t="str">
        <f>IFERROR(VLOOKUP($B4286,APガラス性能一覧!$A$2:$M$6097,7,0),"")</f>
        <v/>
      </c>
      <c r="I4286" s="68" t="str">
        <f>IFERROR(VLOOKUP($B4286,APガラス性能一覧!$A$2:$M$6097,8,0),"")</f>
        <v/>
      </c>
      <c r="J4286" s="68" t="str">
        <f>IFERROR(VLOOKUP($B4286,APガラス性能一覧!$A$2:$M$6097,9,0),"")</f>
        <v/>
      </c>
      <c r="K4286" s="68" t="str">
        <f>IFERROR(VLOOKUP($B4286,APガラス性能一覧!$A$2:$M$6097,10,0),"")</f>
        <v/>
      </c>
      <c r="L4286" s="68" t="str">
        <f>IFERROR(VLOOKUP($B4286,APガラス性能一覧!$A$2:$M$6097,11,0),"")</f>
        <v/>
      </c>
      <c r="M4286" s="68" t="str">
        <f>IFERROR(VLOOKUP($B4286,APガラス性能一覧!$A$2:$M$6097,12,0),"")</f>
        <v/>
      </c>
      <c r="N4286" s="68" t="str">
        <f>IFERROR(VLOOKUP($B4286,APガラス性能一覧!$A$2:$M$6097,13,0),"")</f>
        <v/>
      </c>
    </row>
    <row r="4287" spans="2:14" x14ac:dyDescent="0.4">
      <c r="B4287" s="68" t="str">
        <f>IF($D$2="","",IF($E$2=0.65,IFERROR(IF(INDEX(APガラス性能一覧!A:A,MATCH(ROW(B4281),APガラス性能一覧!$O:$O,0))="","",INDEX(APガラス性能一覧!A:A,MATCH(ROW(B4281),APガラス性能一覧!$O:$O,0))),""),IFERROR(IF(INDEX(APガラス性能一覧!A:A,MATCH(ROW(B4281),APガラス性能一覧!$N:$N,0))="","",INDEX(APガラス性能一覧!A:A,MATCH(ROW(B4281),APガラス性能一覧!$N:$N,0))),"")))</f>
        <v/>
      </c>
      <c r="C4287" s="68" t="str">
        <f>IFERROR(VLOOKUP($B4287,APガラス性能一覧!$A$2:$M$6097,2,0),"")</f>
        <v/>
      </c>
      <c r="D4287" s="68" t="str">
        <f>IFERROR(VLOOKUP($B4287,APガラス性能一覧!$A$2:$M$6097,3,0),"")</f>
        <v/>
      </c>
      <c r="E4287" s="68" t="str">
        <f>IFERROR(VLOOKUP($B4287,APガラス性能一覧!$A$2:$M$6097,4,0),"")</f>
        <v/>
      </c>
      <c r="F4287" s="68" t="str">
        <f>IFERROR(VLOOKUP($B4287,APガラス性能一覧!$A$2:$M$6097,5,0),"")</f>
        <v/>
      </c>
      <c r="G4287" s="68" t="str">
        <f>IFERROR(VLOOKUP($B4287,APガラス性能一覧!$A$2:$M$6097,6,0),"")</f>
        <v/>
      </c>
      <c r="H4287" s="68" t="str">
        <f>IFERROR(VLOOKUP($B4287,APガラス性能一覧!$A$2:$M$6097,7,0),"")</f>
        <v/>
      </c>
      <c r="I4287" s="68" t="str">
        <f>IFERROR(VLOOKUP($B4287,APガラス性能一覧!$A$2:$M$6097,8,0),"")</f>
        <v/>
      </c>
      <c r="J4287" s="68" t="str">
        <f>IFERROR(VLOOKUP($B4287,APガラス性能一覧!$A$2:$M$6097,9,0),"")</f>
        <v/>
      </c>
      <c r="K4287" s="68" t="str">
        <f>IFERROR(VLOOKUP($B4287,APガラス性能一覧!$A$2:$M$6097,10,0),"")</f>
        <v/>
      </c>
      <c r="L4287" s="68" t="str">
        <f>IFERROR(VLOOKUP($B4287,APガラス性能一覧!$A$2:$M$6097,11,0),"")</f>
        <v/>
      </c>
      <c r="M4287" s="68" t="str">
        <f>IFERROR(VLOOKUP($B4287,APガラス性能一覧!$A$2:$M$6097,12,0),"")</f>
        <v/>
      </c>
      <c r="N4287" s="68" t="str">
        <f>IFERROR(VLOOKUP($B4287,APガラス性能一覧!$A$2:$M$6097,13,0),"")</f>
        <v/>
      </c>
    </row>
    <row r="4288" spans="2:14" x14ac:dyDescent="0.4">
      <c r="B4288" s="68" t="str">
        <f>IF($D$2="","",IF($E$2=0.65,IFERROR(IF(INDEX(APガラス性能一覧!A:A,MATCH(ROW(B4282),APガラス性能一覧!$O:$O,0))="","",INDEX(APガラス性能一覧!A:A,MATCH(ROW(B4282),APガラス性能一覧!$O:$O,0))),""),IFERROR(IF(INDEX(APガラス性能一覧!A:A,MATCH(ROW(B4282),APガラス性能一覧!$N:$N,0))="","",INDEX(APガラス性能一覧!A:A,MATCH(ROW(B4282),APガラス性能一覧!$N:$N,0))),"")))</f>
        <v/>
      </c>
      <c r="C4288" s="68" t="str">
        <f>IFERROR(VLOOKUP($B4288,APガラス性能一覧!$A$2:$M$6097,2,0),"")</f>
        <v/>
      </c>
      <c r="D4288" s="68" t="str">
        <f>IFERROR(VLOOKUP($B4288,APガラス性能一覧!$A$2:$M$6097,3,0),"")</f>
        <v/>
      </c>
      <c r="E4288" s="68" t="str">
        <f>IFERROR(VLOOKUP($B4288,APガラス性能一覧!$A$2:$M$6097,4,0),"")</f>
        <v/>
      </c>
      <c r="F4288" s="68" t="str">
        <f>IFERROR(VLOOKUP($B4288,APガラス性能一覧!$A$2:$M$6097,5,0),"")</f>
        <v/>
      </c>
      <c r="G4288" s="68" t="str">
        <f>IFERROR(VLOOKUP($B4288,APガラス性能一覧!$A$2:$M$6097,6,0),"")</f>
        <v/>
      </c>
      <c r="H4288" s="68" t="str">
        <f>IFERROR(VLOOKUP($B4288,APガラス性能一覧!$A$2:$M$6097,7,0),"")</f>
        <v/>
      </c>
      <c r="I4288" s="68" t="str">
        <f>IFERROR(VLOOKUP($B4288,APガラス性能一覧!$A$2:$M$6097,8,0),"")</f>
        <v/>
      </c>
      <c r="J4288" s="68" t="str">
        <f>IFERROR(VLOOKUP($B4288,APガラス性能一覧!$A$2:$M$6097,9,0),"")</f>
        <v/>
      </c>
      <c r="K4288" s="68" t="str">
        <f>IFERROR(VLOOKUP($B4288,APガラス性能一覧!$A$2:$M$6097,10,0),"")</f>
        <v/>
      </c>
      <c r="L4288" s="68" t="str">
        <f>IFERROR(VLOOKUP($B4288,APガラス性能一覧!$A$2:$M$6097,11,0),"")</f>
        <v/>
      </c>
      <c r="M4288" s="68" t="str">
        <f>IFERROR(VLOOKUP($B4288,APガラス性能一覧!$A$2:$M$6097,12,0),"")</f>
        <v/>
      </c>
      <c r="N4288" s="68" t="str">
        <f>IFERROR(VLOOKUP($B4288,APガラス性能一覧!$A$2:$M$6097,13,0),"")</f>
        <v/>
      </c>
    </row>
    <row r="4289" spans="2:14" x14ac:dyDescent="0.4">
      <c r="B4289" s="68" t="str">
        <f>IF($D$2="","",IF($E$2=0.65,IFERROR(IF(INDEX(APガラス性能一覧!A:A,MATCH(ROW(B4283),APガラス性能一覧!$O:$O,0))="","",INDEX(APガラス性能一覧!A:A,MATCH(ROW(B4283),APガラス性能一覧!$O:$O,0))),""),IFERROR(IF(INDEX(APガラス性能一覧!A:A,MATCH(ROW(B4283),APガラス性能一覧!$N:$N,0))="","",INDEX(APガラス性能一覧!A:A,MATCH(ROW(B4283),APガラス性能一覧!$N:$N,0))),"")))</f>
        <v/>
      </c>
      <c r="C4289" s="68" t="str">
        <f>IFERROR(VLOOKUP($B4289,APガラス性能一覧!$A$2:$M$6097,2,0),"")</f>
        <v/>
      </c>
      <c r="D4289" s="68" t="str">
        <f>IFERROR(VLOOKUP($B4289,APガラス性能一覧!$A$2:$M$6097,3,0),"")</f>
        <v/>
      </c>
      <c r="E4289" s="68" t="str">
        <f>IFERROR(VLOOKUP($B4289,APガラス性能一覧!$A$2:$M$6097,4,0),"")</f>
        <v/>
      </c>
      <c r="F4289" s="68" t="str">
        <f>IFERROR(VLOOKUP($B4289,APガラス性能一覧!$A$2:$M$6097,5,0),"")</f>
        <v/>
      </c>
      <c r="G4289" s="68" t="str">
        <f>IFERROR(VLOOKUP($B4289,APガラス性能一覧!$A$2:$M$6097,6,0),"")</f>
        <v/>
      </c>
      <c r="H4289" s="68" t="str">
        <f>IFERROR(VLOOKUP($B4289,APガラス性能一覧!$A$2:$M$6097,7,0),"")</f>
        <v/>
      </c>
      <c r="I4289" s="68" t="str">
        <f>IFERROR(VLOOKUP($B4289,APガラス性能一覧!$A$2:$M$6097,8,0),"")</f>
        <v/>
      </c>
      <c r="J4289" s="68" t="str">
        <f>IFERROR(VLOOKUP($B4289,APガラス性能一覧!$A$2:$M$6097,9,0),"")</f>
        <v/>
      </c>
      <c r="K4289" s="68" t="str">
        <f>IFERROR(VLOOKUP($B4289,APガラス性能一覧!$A$2:$M$6097,10,0),"")</f>
        <v/>
      </c>
      <c r="L4289" s="68" t="str">
        <f>IFERROR(VLOOKUP($B4289,APガラス性能一覧!$A$2:$M$6097,11,0),"")</f>
        <v/>
      </c>
      <c r="M4289" s="68" t="str">
        <f>IFERROR(VLOOKUP($B4289,APガラス性能一覧!$A$2:$M$6097,12,0),"")</f>
        <v/>
      </c>
      <c r="N4289" s="68" t="str">
        <f>IFERROR(VLOOKUP($B4289,APガラス性能一覧!$A$2:$M$6097,13,0),"")</f>
        <v/>
      </c>
    </row>
    <row r="4290" spans="2:14" x14ac:dyDescent="0.4">
      <c r="B4290" s="68" t="str">
        <f>IF($D$2="","",IF($E$2=0.65,IFERROR(IF(INDEX(APガラス性能一覧!A:A,MATCH(ROW(B4284),APガラス性能一覧!$O:$O,0))="","",INDEX(APガラス性能一覧!A:A,MATCH(ROW(B4284),APガラス性能一覧!$O:$O,0))),""),IFERROR(IF(INDEX(APガラス性能一覧!A:A,MATCH(ROW(B4284),APガラス性能一覧!$N:$N,0))="","",INDEX(APガラス性能一覧!A:A,MATCH(ROW(B4284),APガラス性能一覧!$N:$N,0))),"")))</f>
        <v/>
      </c>
      <c r="C4290" s="68" t="str">
        <f>IFERROR(VLOOKUP($B4290,APガラス性能一覧!$A$2:$M$6097,2,0),"")</f>
        <v/>
      </c>
      <c r="D4290" s="68" t="str">
        <f>IFERROR(VLOOKUP($B4290,APガラス性能一覧!$A$2:$M$6097,3,0),"")</f>
        <v/>
      </c>
      <c r="E4290" s="68" t="str">
        <f>IFERROR(VLOOKUP($B4290,APガラス性能一覧!$A$2:$M$6097,4,0),"")</f>
        <v/>
      </c>
      <c r="F4290" s="68" t="str">
        <f>IFERROR(VLOOKUP($B4290,APガラス性能一覧!$A$2:$M$6097,5,0),"")</f>
        <v/>
      </c>
      <c r="G4290" s="68" t="str">
        <f>IFERROR(VLOOKUP($B4290,APガラス性能一覧!$A$2:$M$6097,6,0),"")</f>
        <v/>
      </c>
      <c r="H4290" s="68" t="str">
        <f>IFERROR(VLOOKUP($B4290,APガラス性能一覧!$A$2:$M$6097,7,0),"")</f>
        <v/>
      </c>
      <c r="I4290" s="68" t="str">
        <f>IFERROR(VLOOKUP($B4290,APガラス性能一覧!$A$2:$M$6097,8,0),"")</f>
        <v/>
      </c>
      <c r="J4290" s="68" t="str">
        <f>IFERROR(VLOOKUP($B4290,APガラス性能一覧!$A$2:$M$6097,9,0),"")</f>
        <v/>
      </c>
      <c r="K4290" s="68" t="str">
        <f>IFERROR(VLOOKUP($B4290,APガラス性能一覧!$A$2:$M$6097,10,0),"")</f>
        <v/>
      </c>
      <c r="L4290" s="68" t="str">
        <f>IFERROR(VLOOKUP($B4290,APガラス性能一覧!$A$2:$M$6097,11,0),"")</f>
        <v/>
      </c>
      <c r="M4290" s="68" t="str">
        <f>IFERROR(VLOOKUP($B4290,APガラス性能一覧!$A$2:$M$6097,12,0),"")</f>
        <v/>
      </c>
      <c r="N4290" s="68" t="str">
        <f>IFERROR(VLOOKUP($B4290,APガラス性能一覧!$A$2:$M$6097,13,0),"")</f>
        <v/>
      </c>
    </row>
    <row r="4291" spans="2:14" x14ac:dyDescent="0.4">
      <c r="B4291" s="68" t="str">
        <f>IF($D$2="","",IF($E$2=0.65,IFERROR(IF(INDEX(APガラス性能一覧!A:A,MATCH(ROW(B4285),APガラス性能一覧!$O:$O,0))="","",INDEX(APガラス性能一覧!A:A,MATCH(ROW(B4285),APガラス性能一覧!$O:$O,0))),""),IFERROR(IF(INDEX(APガラス性能一覧!A:A,MATCH(ROW(B4285),APガラス性能一覧!$N:$N,0))="","",INDEX(APガラス性能一覧!A:A,MATCH(ROW(B4285),APガラス性能一覧!$N:$N,0))),"")))</f>
        <v/>
      </c>
      <c r="C4291" s="68" t="str">
        <f>IFERROR(VLOOKUP($B4291,APガラス性能一覧!$A$2:$M$6097,2,0),"")</f>
        <v/>
      </c>
      <c r="D4291" s="68" t="str">
        <f>IFERROR(VLOOKUP($B4291,APガラス性能一覧!$A$2:$M$6097,3,0),"")</f>
        <v/>
      </c>
      <c r="E4291" s="68" t="str">
        <f>IFERROR(VLOOKUP($B4291,APガラス性能一覧!$A$2:$M$6097,4,0),"")</f>
        <v/>
      </c>
      <c r="F4291" s="68" t="str">
        <f>IFERROR(VLOOKUP($B4291,APガラス性能一覧!$A$2:$M$6097,5,0),"")</f>
        <v/>
      </c>
      <c r="G4291" s="68" t="str">
        <f>IFERROR(VLOOKUP($B4291,APガラス性能一覧!$A$2:$M$6097,6,0),"")</f>
        <v/>
      </c>
      <c r="H4291" s="68" t="str">
        <f>IFERROR(VLOOKUP($B4291,APガラス性能一覧!$A$2:$M$6097,7,0),"")</f>
        <v/>
      </c>
      <c r="I4291" s="68" t="str">
        <f>IFERROR(VLOOKUP($B4291,APガラス性能一覧!$A$2:$M$6097,8,0),"")</f>
        <v/>
      </c>
      <c r="J4291" s="68" t="str">
        <f>IFERROR(VLOOKUP($B4291,APガラス性能一覧!$A$2:$M$6097,9,0),"")</f>
        <v/>
      </c>
      <c r="K4291" s="68" t="str">
        <f>IFERROR(VLOOKUP($B4291,APガラス性能一覧!$A$2:$M$6097,10,0),"")</f>
        <v/>
      </c>
      <c r="L4291" s="68" t="str">
        <f>IFERROR(VLOOKUP($B4291,APガラス性能一覧!$A$2:$M$6097,11,0),"")</f>
        <v/>
      </c>
      <c r="M4291" s="68" t="str">
        <f>IFERROR(VLOOKUP($B4291,APガラス性能一覧!$A$2:$M$6097,12,0),"")</f>
        <v/>
      </c>
      <c r="N4291" s="68" t="str">
        <f>IFERROR(VLOOKUP($B4291,APガラス性能一覧!$A$2:$M$6097,13,0),"")</f>
        <v/>
      </c>
    </row>
    <row r="4292" spans="2:14" x14ac:dyDescent="0.4">
      <c r="B4292" s="68" t="str">
        <f>IF($D$2="","",IF($E$2=0.65,IFERROR(IF(INDEX(APガラス性能一覧!A:A,MATCH(ROW(B4286),APガラス性能一覧!$O:$O,0))="","",INDEX(APガラス性能一覧!A:A,MATCH(ROW(B4286),APガラス性能一覧!$O:$O,0))),""),IFERROR(IF(INDEX(APガラス性能一覧!A:A,MATCH(ROW(B4286),APガラス性能一覧!$N:$N,0))="","",INDEX(APガラス性能一覧!A:A,MATCH(ROW(B4286),APガラス性能一覧!$N:$N,0))),"")))</f>
        <v/>
      </c>
      <c r="C4292" s="68" t="str">
        <f>IFERROR(VLOOKUP($B4292,APガラス性能一覧!$A$2:$M$6097,2,0),"")</f>
        <v/>
      </c>
      <c r="D4292" s="68" t="str">
        <f>IFERROR(VLOOKUP($B4292,APガラス性能一覧!$A$2:$M$6097,3,0),"")</f>
        <v/>
      </c>
      <c r="E4292" s="68" t="str">
        <f>IFERROR(VLOOKUP($B4292,APガラス性能一覧!$A$2:$M$6097,4,0),"")</f>
        <v/>
      </c>
      <c r="F4292" s="68" t="str">
        <f>IFERROR(VLOOKUP($B4292,APガラス性能一覧!$A$2:$M$6097,5,0),"")</f>
        <v/>
      </c>
      <c r="G4292" s="68" t="str">
        <f>IFERROR(VLOOKUP($B4292,APガラス性能一覧!$A$2:$M$6097,6,0),"")</f>
        <v/>
      </c>
      <c r="H4292" s="68" t="str">
        <f>IFERROR(VLOOKUP($B4292,APガラス性能一覧!$A$2:$M$6097,7,0),"")</f>
        <v/>
      </c>
      <c r="I4292" s="68" t="str">
        <f>IFERROR(VLOOKUP($B4292,APガラス性能一覧!$A$2:$M$6097,8,0),"")</f>
        <v/>
      </c>
      <c r="J4292" s="68" t="str">
        <f>IFERROR(VLOOKUP($B4292,APガラス性能一覧!$A$2:$M$6097,9,0),"")</f>
        <v/>
      </c>
      <c r="K4292" s="68" t="str">
        <f>IFERROR(VLOOKUP($B4292,APガラス性能一覧!$A$2:$M$6097,10,0),"")</f>
        <v/>
      </c>
      <c r="L4292" s="68" t="str">
        <f>IFERROR(VLOOKUP($B4292,APガラス性能一覧!$A$2:$M$6097,11,0),"")</f>
        <v/>
      </c>
      <c r="M4292" s="68" t="str">
        <f>IFERROR(VLOOKUP($B4292,APガラス性能一覧!$A$2:$M$6097,12,0),"")</f>
        <v/>
      </c>
      <c r="N4292" s="68" t="str">
        <f>IFERROR(VLOOKUP($B4292,APガラス性能一覧!$A$2:$M$6097,13,0),"")</f>
        <v/>
      </c>
    </row>
    <row r="4293" spans="2:14" x14ac:dyDescent="0.4">
      <c r="B4293" s="68" t="str">
        <f>IF($D$2="","",IF($E$2=0.65,IFERROR(IF(INDEX(APガラス性能一覧!A:A,MATCH(ROW(B4287),APガラス性能一覧!$O:$O,0))="","",INDEX(APガラス性能一覧!A:A,MATCH(ROW(B4287),APガラス性能一覧!$O:$O,0))),""),IFERROR(IF(INDEX(APガラス性能一覧!A:A,MATCH(ROW(B4287),APガラス性能一覧!$N:$N,0))="","",INDEX(APガラス性能一覧!A:A,MATCH(ROW(B4287),APガラス性能一覧!$N:$N,0))),"")))</f>
        <v/>
      </c>
      <c r="C4293" s="68" t="str">
        <f>IFERROR(VLOOKUP($B4293,APガラス性能一覧!$A$2:$M$6097,2,0),"")</f>
        <v/>
      </c>
      <c r="D4293" s="68" t="str">
        <f>IFERROR(VLOOKUP($B4293,APガラス性能一覧!$A$2:$M$6097,3,0),"")</f>
        <v/>
      </c>
      <c r="E4293" s="68" t="str">
        <f>IFERROR(VLOOKUP($B4293,APガラス性能一覧!$A$2:$M$6097,4,0),"")</f>
        <v/>
      </c>
      <c r="F4293" s="68" t="str">
        <f>IFERROR(VLOOKUP($B4293,APガラス性能一覧!$A$2:$M$6097,5,0),"")</f>
        <v/>
      </c>
      <c r="G4293" s="68" t="str">
        <f>IFERROR(VLOOKUP($B4293,APガラス性能一覧!$A$2:$M$6097,6,0),"")</f>
        <v/>
      </c>
      <c r="H4293" s="68" t="str">
        <f>IFERROR(VLOOKUP($B4293,APガラス性能一覧!$A$2:$M$6097,7,0),"")</f>
        <v/>
      </c>
      <c r="I4293" s="68" t="str">
        <f>IFERROR(VLOOKUP($B4293,APガラス性能一覧!$A$2:$M$6097,8,0),"")</f>
        <v/>
      </c>
      <c r="J4293" s="68" t="str">
        <f>IFERROR(VLOOKUP($B4293,APガラス性能一覧!$A$2:$M$6097,9,0),"")</f>
        <v/>
      </c>
      <c r="K4293" s="68" t="str">
        <f>IFERROR(VLOOKUP($B4293,APガラス性能一覧!$A$2:$M$6097,10,0),"")</f>
        <v/>
      </c>
      <c r="L4293" s="68" t="str">
        <f>IFERROR(VLOOKUP($B4293,APガラス性能一覧!$A$2:$M$6097,11,0),"")</f>
        <v/>
      </c>
      <c r="M4293" s="68" t="str">
        <f>IFERROR(VLOOKUP($B4293,APガラス性能一覧!$A$2:$M$6097,12,0),"")</f>
        <v/>
      </c>
      <c r="N4293" s="68" t="str">
        <f>IFERROR(VLOOKUP($B4293,APガラス性能一覧!$A$2:$M$6097,13,0),"")</f>
        <v/>
      </c>
    </row>
    <row r="4294" spans="2:14" x14ac:dyDescent="0.4">
      <c r="B4294" s="68" t="str">
        <f>IF($D$2="","",IF($E$2=0.65,IFERROR(IF(INDEX(APガラス性能一覧!A:A,MATCH(ROW(B4288),APガラス性能一覧!$O:$O,0))="","",INDEX(APガラス性能一覧!A:A,MATCH(ROW(B4288),APガラス性能一覧!$O:$O,0))),""),IFERROR(IF(INDEX(APガラス性能一覧!A:A,MATCH(ROW(B4288),APガラス性能一覧!$N:$N,0))="","",INDEX(APガラス性能一覧!A:A,MATCH(ROW(B4288),APガラス性能一覧!$N:$N,0))),"")))</f>
        <v/>
      </c>
      <c r="C4294" s="68" t="str">
        <f>IFERROR(VLOOKUP($B4294,APガラス性能一覧!$A$2:$M$6097,2,0),"")</f>
        <v/>
      </c>
      <c r="D4294" s="68" t="str">
        <f>IFERROR(VLOOKUP($B4294,APガラス性能一覧!$A$2:$M$6097,3,0),"")</f>
        <v/>
      </c>
      <c r="E4294" s="68" t="str">
        <f>IFERROR(VLOOKUP($B4294,APガラス性能一覧!$A$2:$M$6097,4,0),"")</f>
        <v/>
      </c>
      <c r="F4294" s="68" t="str">
        <f>IFERROR(VLOOKUP($B4294,APガラス性能一覧!$A$2:$M$6097,5,0),"")</f>
        <v/>
      </c>
      <c r="G4294" s="68" t="str">
        <f>IFERROR(VLOOKUP($B4294,APガラス性能一覧!$A$2:$M$6097,6,0),"")</f>
        <v/>
      </c>
      <c r="H4294" s="68" t="str">
        <f>IFERROR(VLOOKUP($B4294,APガラス性能一覧!$A$2:$M$6097,7,0),"")</f>
        <v/>
      </c>
      <c r="I4294" s="68" t="str">
        <f>IFERROR(VLOOKUP($B4294,APガラス性能一覧!$A$2:$M$6097,8,0),"")</f>
        <v/>
      </c>
      <c r="J4294" s="68" t="str">
        <f>IFERROR(VLOOKUP($B4294,APガラス性能一覧!$A$2:$M$6097,9,0),"")</f>
        <v/>
      </c>
      <c r="K4294" s="68" t="str">
        <f>IFERROR(VLOOKUP($B4294,APガラス性能一覧!$A$2:$M$6097,10,0),"")</f>
        <v/>
      </c>
      <c r="L4294" s="68" t="str">
        <f>IFERROR(VLOOKUP($B4294,APガラス性能一覧!$A$2:$M$6097,11,0),"")</f>
        <v/>
      </c>
      <c r="M4294" s="68" t="str">
        <f>IFERROR(VLOOKUP($B4294,APガラス性能一覧!$A$2:$M$6097,12,0),"")</f>
        <v/>
      </c>
      <c r="N4294" s="68" t="str">
        <f>IFERROR(VLOOKUP($B4294,APガラス性能一覧!$A$2:$M$6097,13,0),"")</f>
        <v/>
      </c>
    </row>
    <row r="4295" spans="2:14" x14ac:dyDescent="0.4">
      <c r="B4295" s="68" t="str">
        <f>IF($D$2="","",IF($E$2=0.65,IFERROR(IF(INDEX(APガラス性能一覧!A:A,MATCH(ROW(B4289),APガラス性能一覧!$O:$O,0))="","",INDEX(APガラス性能一覧!A:A,MATCH(ROW(B4289),APガラス性能一覧!$O:$O,0))),""),IFERROR(IF(INDEX(APガラス性能一覧!A:A,MATCH(ROW(B4289),APガラス性能一覧!$N:$N,0))="","",INDEX(APガラス性能一覧!A:A,MATCH(ROW(B4289),APガラス性能一覧!$N:$N,0))),"")))</f>
        <v/>
      </c>
      <c r="C4295" s="68" t="str">
        <f>IFERROR(VLOOKUP($B4295,APガラス性能一覧!$A$2:$M$6097,2,0),"")</f>
        <v/>
      </c>
      <c r="D4295" s="68" t="str">
        <f>IFERROR(VLOOKUP($B4295,APガラス性能一覧!$A$2:$M$6097,3,0),"")</f>
        <v/>
      </c>
      <c r="E4295" s="68" t="str">
        <f>IFERROR(VLOOKUP($B4295,APガラス性能一覧!$A$2:$M$6097,4,0),"")</f>
        <v/>
      </c>
      <c r="F4295" s="68" t="str">
        <f>IFERROR(VLOOKUP($B4295,APガラス性能一覧!$A$2:$M$6097,5,0),"")</f>
        <v/>
      </c>
      <c r="G4295" s="68" t="str">
        <f>IFERROR(VLOOKUP($B4295,APガラス性能一覧!$A$2:$M$6097,6,0),"")</f>
        <v/>
      </c>
      <c r="H4295" s="68" t="str">
        <f>IFERROR(VLOOKUP($B4295,APガラス性能一覧!$A$2:$M$6097,7,0),"")</f>
        <v/>
      </c>
      <c r="I4295" s="68" t="str">
        <f>IFERROR(VLOOKUP($B4295,APガラス性能一覧!$A$2:$M$6097,8,0),"")</f>
        <v/>
      </c>
      <c r="J4295" s="68" t="str">
        <f>IFERROR(VLOOKUP($B4295,APガラス性能一覧!$A$2:$M$6097,9,0),"")</f>
        <v/>
      </c>
      <c r="K4295" s="68" t="str">
        <f>IFERROR(VLOOKUP($B4295,APガラス性能一覧!$A$2:$M$6097,10,0),"")</f>
        <v/>
      </c>
      <c r="L4295" s="68" t="str">
        <f>IFERROR(VLOOKUP($B4295,APガラス性能一覧!$A$2:$M$6097,11,0),"")</f>
        <v/>
      </c>
      <c r="M4295" s="68" t="str">
        <f>IFERROR(VLOOKUP($B4295,APガラス性能一覧!$A$2:$M$6097,12,0),"")</f>
        <v/>
      </c>
      <c r="N4295" s="68" t="str">
        <f>IFERROR(VLOOKUP($B4295,APガラス性能一覧!$A$2:$M$6097,13,0),"")</f>
        <v/>
      </c>
    </row>
    <row r="4296" spans="2:14" x14ac:dyDescent="0.4">
      <c r="B4296" s="68" t="str">
        <f>IF($D$2="","",IF($E$2=0.65,IFERROR(IF(INDEX(APガラス性能一覧!A:A,MATCH(ROW(B4290),APガラス性能一覧!$O:$O,0))="","",INDEX(APガラス性能一覧!A:A,MATCH(ROW(B4290),APガラス性能一覧!$O:$O,0))),""),IFERROR(IF(INDEX(APガラス性能一覧!A:A,MATCH(ROW(B4290),APガラス性能一覧!$N:$N,0))="","",INDEX(APガラス性能一覧!A:A,MATCH(ROW(B4290),APガラス性能一覧!$N:$N,0))),"")))</f>
        <v/>
      </c>
      <c r="C4296" s="68" t="str">
        <f>IFERROR(VLOOKUP($B4296,APガラス性能一覧!$A$2:$M$6097,2,0),"")</f>
        <v/>
      </c>
      <c r="D4296" s="68" t="str">
        <f>IFERROR(VLOOKUP($B4296,APガラス性能一覧!$A$2:$M$6097,3,0),"")</f>
        <v/>
      </c>
      <c r="E4296" s="68" t="str">
        <f>IFERROR(VLOOKUP($B4296,APガラス性能一覧!$A$2:$M$6097,4,0),"")</f>
        <v/>
      </c>
      <c r="F4296" s="68" t="str">
        <f>IFERROR(VLOOKUP($B4296,APガラス性能一覧!$A$2:$M$6097,5,0),"")</f>
        <v/>
      </c>
      <c r="G4296" s="68" t="str">
        <f>IFERROR(VLOOKUP($B4296,APガラス性能一覧!$A$2:$M$6097,6,0),"")</f>
        <v/>
      </c>
      <c r="H4296" s="68" t="str">
        <f>IFERROR(VLOOKUP($B4296,APガラス性能一覧!$A$2:$M$6097,7,0),"")</f>
        <v/>
      </c>
      <c r="I4296" s="68" t="str">
        <f>IFERROR(VLOOKUP($B4296,APガラス性能一覧!$A$2:$M$6097,8,0),"")</f>
        <v/>
      </c>
      <c r="J4296" s="68" t="str">
        <f>IFERROR(VLOOKUP($B4296,APガラス性能一覧!$A$2:$M$6097,9,0),"")</f>
        <v/>
      </c>
      <c r="K4296" s="68" t="str">
        <f>IFERROR(VLOOKUP($B4296,APガラス性能一覧!$A$2:$M$6097,10,0),"")</f>
        <v/>
      </c>
      <c r="L4296" s="68" t="str">
        <f>IFERROR(VLOOKUP($B4296,APガラス性能一覧!$A$2:$M$6097,11,0),"")</f>
        <v/>
      </c>
      <c r="M4296" s="68" t="str">
        <f>IFERROR(VLOOKUP($B4296,APガラス性能一覧!$A$2:$M$6097,12,0),"")</f>
        <v/>
      </c>
      <c r="N4296" s="68" t="str">
        <f>IFERROR(VLOOKUP($B4296,APガラス性能一覧!$A$2:$M$6097,13,0),"")</f>
        <v/>
      </c>
    </row>
    <row r="4297" spans="2:14" x14ac:dyDescent="0.4">
      <c r="B4297" s="68" t="str">
        <f>IF($D$2="","",IF($E$2=0.65,IFERROR(IF(INDEX(APガラス性能一覧!A:A,MATCH(ROW(B4291),APガラス性能一覧!$O:$O,0))="","",INDEX(APガラス性能一覧!A:A,MATCH(ROW(B4291),APガラス性能一覧!$O:$O,0))),""),IFERROR(IF(INDEX(APガラス性能一覧!A:A,MATCH(ROW(B4291),APガラス性能一覧!$N:$N,0))="","",INDEX(APガラス性能一覧!A:A,MATCH(ROW(B4291),APガラス性能一覧!$N:$N,0))),"")))</f>
        <v/>
      </c>
      <c r="C4297" s="68" t="str">
        <f>IFERROR(VLOOKUP($B4297,APガラス性能一覧!$A$2:$M$6097,2,0),"")</f>
        <v/>
      </c>
      <c r="D4297" s="68" t="str">
        <f>IFERROR(VLOOKUP($B4297,APガラス性能一覧!$A$2:$M$6097,3,0),"")</f>
        <v/>
      </c>
      <c r="E4297" s="68" t="str">
        <f>IFERROR(VLOOKUP($B4297,APガラス性能一覧!$A$2:$M$6097,4,0),"")</f>
        <v/>
      </c>
      <c r="F4297" s="68" t="str">
        <f>IFERROR(VLOOKUP($B4297,APガラス性能一覧!$A$2:$M$6097,5,0),"")</f>
        <v/>
      </c>
      <c r="G4297" s="68" t="str">
        <f>IFERROR(VLOOKUP($B4297,APガラス性能一覧!$A$2:$M$6097,6,0),"")</f>
        <v/>
      </c>
      <c r="H4297" s="68" t="str">
        <f>IFERROR(VLOOKUP($B4297,APガラス性能一覧!$A$2:$M$6097,7,0),"")</f>
        <v/>
      </c>
      <c r="I4297" s="68" t="str">
        <f>IFERROR(VLOOKUP($B4297,APガラス性能一覧!$A$2:$M$6097,8,0),"")</f>
        <v/>
      </c>
      <c r="J4297" s="68" t="str">
        <f>IFERROR(VLOOKUP($B4297,APガラス性能一覧!$A$2:$M$6097,9,0),"")</f>
        <v/>
      </c>
      <c r="K4297" s="68" t="str">
        <f>IFERROR(VLOOKUP($B4297,APガラス性能一覧!$A$2:$M$6097,10,0),"")</f>
        <v/>
      </c>
      <c r="L4297" s="68" t="str">
        <f>IFERROR(VLOOKUP($B4297,APガラス性能一覧!$A$2:$M$6097,11,0),"")</f>
        <v/>
      </c>
      <c r="M4297" s="68" t="str">
        <f>IFERROR(VLOOKUP($B4297,APガラス性能一覧!$A$2:$M$6097,12,0),"")</f>
        <v/>
      </c>
      <c r="N4297" s="68" t="str">
        <f>IFERROR(VLOOKUP($B4297,APガラス性能一覧!$A$2:$M$6097,13,0),"")</f>
        <v/>
      </c>
    </row>
    <row r="4298" spans="2:14" x14ac:dyDescent="0.4">
      <c r="B4298" s="68" t="str">
        <f>IF($D$2="","",IF($E$2=0.65,IFERROR(IF(INDEX(APガラス性能一覧!A:A,MATCH(ROW(B4292),APガラス性能一覧!$O:$O,0))="","",INDEX(APガラス性能一覧!A:A,MATCH(ROW(B4292),APガラス性能一覧!$O:$O,0))),""),IFERROR(IF(INDEX(APガラス性能一覧!A:A,MATCH(ROW(B4292),APガラス性能一覧!$N:$N,0))="","",INDEX(APガラス性能一覧!A:A,MATCH(ROW(B4292),APガラス性能一覧!$N:$N,0))),"")))</f>
        <v/>
      </c>
      <c r="C4298" s="68" t="str">
        <f>IFERROR(VLOOKUP($B4298,APガラス性能一覧!$A$2:$M$6097,2,0),"")</f>
        <v/>
      </c>
      <c r="D4298" s="68" t="str">
        <f>IFERROR(VLOOKUP($B4298,APガラス性能一覧!$A$2:$M$6097,3,0),"")</f>
        <v/>
      </c>
      <c r="E4298" s="68" t="str">
        <f>IFERROR(VLOOKUP($B4298,APガラス性能一覧!$A$2:$M$6097,4,0),"")</f>
        <v/>
      </c>
      <c r="F4298" s="68" t="str">
        <f>IFERROR(VLOOKUP($B4298,APガラス性能一覧!$A$2:$M$6097,5,0),"")</f>
        <v/>
      </c>
      <c r="G4298" s="68" t="str">
        <f>IFERROR(VLOOKUP($B4298,APガラス性能一覧!$A$2:$M$6097,6,0),"")</f>
        <v/>
      </c>
      <c r="H4298" s="68" t="str">
        <f>IFERROR(VLOOKUP($B4298,APガラス性能一覧!$A$2:$M$6097,7,0),"")</f>
        <v/>
      </c>
      <c r="I4298" s="68" t="str">
        <f>IFERROR(VLOOKUP($B4298,APガラス性能一覧!$A$2:$M$6097,8,0),"")</f>
        <v/>
      </c>
      <c r="J4298" s="68" t="str">
        <f>IFERROR(VLOOKUP($B4298,APガラス性能一覧!$A$2:$M$6097,9,0),"")</f>
        <v/>
      </c>
      <c r="K4298" s="68" t="str">
        <f>IFERROR(VLOOKUP($B4298,APガラス性能一覧!$A$2:$M$6097,10,0),"")</f>
        <v/>
      </c>
      <c r="L4298" s="68" t="str">
        <f>IFERROR(VLOOKUP($B4298,APガラス性能一覧!$A$2:$M$6097,11,0),"")</f>
        <v/>
      </c>
      <c r="M4298" s="68" t="str">
        <f>IFERROR(VLOOKUP($B4298,APガラス性能一覧!$A$2:$M$6097,12,0),"")</f>
        <v/>
      </c>
      <c r="N4298" s="68" t="str">
        <f>IFERROR(VLOOKUP($B4298,APガラス性能一覧!$A$2:$M$6097,13,0),"")</f>
        <v/>
      </c>
    </row>
    <row r="4299" spans="2:14" x14ac:dyDescent="0.4">
      <c r="B4299" s="68" t="str">
        <f>IF($D$2="","",IF($E$2=0.65,IFERROR(IF(INDEX(APガラス性能一覧!A:A,MATCH(ROW(B4293),APガラス性能一覧!$O:$O,0))="","",INDEX(APガラス性能一覧!A:A,MATCH(ROW(B4293),APガラス性能一覧!$O:$O,0))),""),IFERROR(IF(INDEX(APガラス性能一覧!A:A,MATCH(ROW(B4293),APガラス性能一覧!$N:$N,0))="","",INDEX(APガラス性能一覧!A:A,MATCH(ROW(B4293),APガラス性能一覧!$N:$N,0))),"")))</f>
        <v/>
      </c>
      <c r="C4299" s="68" t="str">
        <f>IFERROR(VLOOKUP($B4299,APガラス性能一覧!$A$2:$M$6097,2,0),"")</f>
        <v/>
      </c>
      <c r="D4299" s="68" t="str">
        <f>IFERROR(VLOOKUP($B4299,APガラス性能一覧!$A$2:$M$6097,3,0),"")</f>
        <v/>
      </c>
      <c r="E4299" s="68" t="str">
        <f>IFERROR(VLOOKUP($B4299,APガラス性能一覧!$A$2:$M$6097,4,0),"")</f>
        <v/>
      </c>
      <c r="F4299" s="68" t="str">
        <f>IFERROR(VLOOKUP($B4299,APガラス性能一覧!$A$2:$M$6097,5,0),"")</f>
        <v/>
      </c>
      <c r="G4299" s="68" t="str">
        <f>IFERROR(VLOOKUP($B4299,APガラス性能一覧!$A$2:$M$6097,6,0),"")</f>
        <v/>
      </c>
      <c r="H4299" s="68" t="str">
        <f>IFERROR(VLOOKUP($B4299,APガラス性能一覧!$A$2:$M$6097,7,0),"")</f>
        <v/>
      </c>
      <c r="I4299" s="68" t="str">
        <f>IFERROR(VLOOKUP($B4299,APガラス性能一覧!$A$2:$M$6097,8,0),"")</f>
        <v/>
      </c>
      <c r="J4299" s="68" t="str">
        <f>IFERROR(VLOOKUP($B4299,APガラス性能一覧!$A$2:$M$6097,9,0),"")</f>
        <v/>
      </c>
      <c r="K4299" s="68" t="str">
        <f>IFERROR(VLOOKUP($B4299,APガラス性能一覧!$A$2:$M$6097,10,0),"")</f>
        <v/>
      </c>
      <c r="L4299" s="68" t="str">
        <f>IFERROR(VLOOKUP($B4299,APガラス性能一覧!$A$2:$M$6097,11,0),"")</f>
        <v/>
      </c>
      <c r="M4299" s="68" t="str">
        <f>IFERROR(VLOOKUP($B4299,APガラス性能一覧!$A$2:$M$6097,12,0),"")</f>
        <v/>
      </c>
      <c r="N4299" s="68" t="str">
        <f>IFERROR(VLOOKUP($B4299,APガラス性能一覧!$A$2:$M$6097,13,0),"")</f>
        <v/>
      </c>
    </row>
    <row r="4300" spans="2:14" x14ac:dyDescent="0.4">
      <c r="B4300" s="68" t="str">
        <f>IF($D$2="","",IF($E$2=0.65,IFERROR(IF(INDEX(APガラス性能一覧!A:A,MATCH(ROW(B4294),APガラス性能一覧!$O:$O,0))="","",INDEX(APガラス性能一覧!A:A,MATCH(ROW(B4294),APガラス性能一覧!$O:$O,0))),""),IFERROR(IF(INDEX(APガラス性能一覧!A:A,MATCH(ROW(B4294),APガラス性能一覧!$N:$N,0))="","",INDEX(APガラス性能一覧!A:A,MATCH(ROW(B4294),APガラス性能一覧!$N:$N,0))),"")))</f>
        <v/>
      </c>
      <c r="C4300" s="68" t="str">
        <f>IFERROR(VLOOKUP($B4300,APガラス性能一覧!$A$2:$M$6097,2,0),"")</f>
        <v/>
      </c>
      <c r="D4300" s="68" t="str">
        <f>IFERROR(VLOOKUP($B4300,APガラス性能一覧!$A$2:$M$6097,3,0),"")</f>
        <v/>
      </c>
      <c r="E4300" s="68" t="str">
        <f>IFERROR(VLOOKUP($B4300,APガラス性能一覧!$A$2:$M$6097,4,0),"")</f>
        <v/>
      </c>
      <c r="F4300" s="68" t="str">
        <f>IFERROR(VLOOKUP($B4300,APガラス性能一覧!$A$2:$M$6097,5,0),"")</f>
        <v/>
      </c>
      <c r="G4300" s="68" t="str">
        <f>IFERROR(VLOOKUP($B4300,APガラス性能一覧!$A$2:$M$6097,6,0),"")</f>
        <v/>
      </c>
      <c r="H4300" s="68" t="str">
        <f>IFERROR(VLOOKUP($B4300,APガラス性能一覧!$A$2:$M$6097,7,0),"")</f>
        <v/>
      </c>
      <c r="I4300" s="68" t="str">
        <f>IFERROR(VLOOKUP($B4300,APガラス性能一覧!$A$2:$M$6097,8,0),"")</f>
        <v/>
      </c>
      <c r="J4300" s="68" t="str">
        <f>IFERROR(VLOOKUP($B4300,APガラス性能一覧!$A$2:$M$6097,9,0),"")</f>
        <v/>
      </c>
      <c r="K4300" s="68" t="str">
        <f>IFERROR(VLOOKUP($B4300,APガラス性能一覧!$A$2:$M$6097,10,0),"")</f>
        <v/>
      </c>
      <c r="L4300" s="68" t="str">
        <f>IFERROR(VLOOKUP($B4300,APガラス性能一覧!$A$2:$M$6097,11,0),"")</f>
        <v/>
      </c>
      <c r="M4300" s="68" t="str">
        <f>IFERROR(VLOOKUP($B4300,APガラス性能一覧!$A$2:$M$6097,12,0),"")</f>
        <v/>
      </c>
      <c r="N4300" s="68" t="str">
        <f>IFERROR(VLOOKUP($B4300,APガラス性能一覧!$A$2:$M$6097,13,0),"")</f>
        <v/>
      </c>
    </row>
    <row r="4301" spans="2:14" x14ac:dyDescent="0.4">
      <c r="B4301" s="68" t="str">
        <f>IF($D$2="","",IF($E$2=0.65,IFERROR(IF(INDEX(APガラス性能一覧!A:A,MATCH(ROW(B4295),APガラス性能一覧!$O:$O,0))="","",INDEX(APガラス性能一覧!A:A,MATCH(ROW(B4295),APガラス性能一覧!$O:$O,0))),""),IFERROR(IF(INDEX(APガラス性能一覧!A:A,MATCH(ROW(B4295),APガラス性能一覧!$N:$N,0))="","",INDEX(APガラス性能一覧!A:A,MATCH(ROW(B4295),APガラス性能一覧!$N:$N,0))),"")))</f>
        <v/>
      </c>
      <c r="C4301" s="68" t="str">
        <f>IFERROR(VLOOKUP($B4301,APガラス性能一覧!$A$2:$M$6097,2,0),"")</f>
        <v/>
      </c>
      <c r="D4301" s="68" t="str">
        <f>IFERROR(VLOOKUP($B4301,APガラス性能一覧!$A$2:$M$6097,3,0),"")</f>
        <v/>
      </c>
      <c r="E4301" s="68" t="str">
        <f>IFERROR(VLOOKUP($B4301,APガラス性能一覧!$A$2:$M$6097,4,0),"")</f>
        <v/>
      </c>
      <c r="F4301" s="68" t="str">
        <f>IFERROR(VLOOKUP($B4301,APガラス性能一覧!$A$2:$M$6097,5,0),"")</f>
        <v/>
      </c>
      <c r="G4301" s="68" t="str">
        <f>IFERROR(VLOOKUP($B4301,APガラス性能一覧!$A$2:$M$6097,6,0),"")</f>
        <v/>
      </c>
      <c r="H4301" s="68" t="str">
        <f>IFERROR(VLOOKUP($B4301,APガラス性能一覧!$A$2:$M$6097,7,0),"")</f>
        <v/>
      </c>
      <c r="I4301" s="68" t="str">
        <f>IFERROR(VLOOKUP($B4301,APガラス性能一覧!$A$2:$M$6097,8,0),"")</f>
        <v/>
      </c>
      <c r="J4301" s="68" t="str">
        <f>IFERROR(VLOOKUP($B4301,APガラス性能一覧!$A$2:$M$6097,9,0),"")</f>
        <v/>
      </c>
      <c r="K4301" s="68" t="str">
        <f>IFERROR(VLOOKUP($B4301,APガラス性能一覧!$A$2:$M$6097,10,0),"")</f>
        <v/>
      </c>
      <c r="L4301" s="68" t="str">
        <f>IFERROR(VLOOKUP($B4301,APガラス性能一覧!$A$2:$M$6097,11,0),"")</f>
        <v/>
      </c>
      <c r="M4301" s="68" t="str">
        <f>IFERROR(VLOOKUP($B4301,APガラス性能一覧!$A$2:$M$6097,12,0),"")</f>
        <v/>
      </c>
      <c r="N4301" s="68" t="str">
        <f>IFERROR(VLOOKUP($B4301,APガラス性能一覧!$A$2:$M$6097,13,0),"")</f>
        <v/>
      </c>
    </row>
    <row r="4302" spans="2:14" x14ac:dyDescent="0.4">
      <c r="B4302" s="68" t="str">
        <f>IF($D$2="","",IF($E$2=0.65,IFERROR(IF(INDEX(APガラス性能一覧!A:A,MATCH(ROW(B4296),APガラス性能一覧!$O:$O,0))="","",INDEX(APガラス性能一覧!A:A,MATCH(ROW(B4296),APガラス性能一覧!$O:$O,0))),""),IFERROR(IF(INDEX(APガラス性能一覧!A:A,MATCH(ROW(B4296),APガラス性能一覧!$N:$N,0))="","",INDEX(APガラス性能一覧!A:A,MATCH(ROW(B4296),APガラス性能一覧!$N:$N,0))),"")))</f>
        <v/>
      </c>
      <c r="C4302" s="68" t="str">
        <f>IFERROR(VLOOKUP($B4302,APガラス性能一覧!$A$2:$M$6097,2,0),"")</f>
        <v/>
      </c>
      <c r="D4302" s="68" t="str">
        <f>IFERROR(VLOOKUP($B4302,APガラス性能一覧!$A$2:$M$6097,3,0),"")</f>
        <v/>
      </c>
      <c r="E4302" s="68" t="str">
        <f>IFERROR(VLOOKUP($B4302,APガラス性能一覧!$A$2:$M$6097,4,0),"")</f>
        <v/>
      </c>
      <c r="F4302" s="68" t="str">
        <f>IFERROR(VLOOKUP($B4302,APガラス性能一覧!$A$2:$M$6097,5,0),"")</f>
        <v/>
      </c>
      <c r="G4302" s="68" t="str">
        <f>IFERROR(VLOOKUP($B4302,APガラス性能一覧!$A$2:$M$6097,6,0),"")</f>
        <v/>
      </c>
      <c r="H4302" s="68" t="str">
        <f>IFERROR(VLOOKUP($B4302,APガラス性能一覧!$A$2:$M$6097,7,0),"")</f>
        <v/>
      </c>
      <c r="I4302" s="68" t="str">
        <f>IFERROR(VLOOKUP($B4302,APガラス性能一覧!$A$2:$M$6097,8,0),"")</f>
        <v/>
      </c>
      <c r="J4302" s="68" t="str">
        <f>IFERROR(VLOOKUP($B4302,APガラス性能一覧!$A$2:$M$6097,9,0),"")</f>
        <v/>
      </c>
      <c r="K4302" s="68" t="str">
        <f>IFERROR(VLOOKUP($B4302,APガラス性能一覧!$A$2:$M$6097,10,0),"")</f>
        <v/>
      </c>
      <c r="L4302" s="68" t="str">
        <f>IFERROR(VLOOKUP($B4302,APガラス性能一覧!$A$2:$M$6097,11,0),"")</f>
        <v/>
      </c>
      <c r="M4302" s="68" t="str">
        <f>IFERROR(VLOOKUP($B4302,APガラス性能一覧!$A$2:$M$6097,12,0),"")</f>
        <v/>
      </c>
      <c r="N4302" s="68" t="str">
        <f>IFERROR(VLOOKUP($B4302,APガラス性能一覧!$A$2:$M$6097,13,0),"")</f>
        <v/>
      </c>
    </row>
    <row r="4303" spans="2:14" x14ac:dyDescent="0.4">
      <c r="B4303" s="68" t="str">
        <f>IF($D$2="","",IF($E$2=0.65,IFERROR(IF(INDEX(APガラス性能一覧!A:A,MATCH(ROW(B4297),APガラス性能一覧!$O:$O,0))="","",INDEX(APガラス性能一覧!A:A,MATCH(ROW(B4297),APガラス性能一覧!$O:$O,0))),""),IFERROR(IF(INDEX(APガラス性能一覧!A:A,MATCH(ROW(B4297),APガラス性能一覧!$N:$N,0))="","",INDEX(APガラス性能一覧!A:A,MATCH(ROW(B4297),APガラス性能一覧!$N:$N,0))),"")))</f>
        <v/>
      </c>
      <c r="C4303" s="68" t="str">
        <f>IFERROR(VLOOKUP($B4303,APガラス性能一覧!$A$2:$M$6097,2,0),"")</f>
        <v/>
      </c>
      <c r="D4303" s="68" t="str">
        <f>IFERROR(VLOOKUP($B4303,APガラス性能一覧!$A$2:$M$6097,3,0),"")</f>
        <v/>
      </c>
      <c r="E4303" s="68" t="str">
        <f>IFERROR(VLOOKUP($B4303,APガラス性能一覧!$A$2:$M$6097,4,0),"")</f>
        <v/>
      </c>
      <c r="F4303" s="68" t="str">
        <f>IFERROR(VLOOKUP($B4303,APガラス性能一覧!$A$2:$M$6097,5,0),"")</f>
        <v/>
      </c>
      <c r="G4303" s="68" t="str">
        <f>IFERROR(VLOOKUP($B4303,APガラス性能一覧!$A$2:$M$6097,6,0),"")</f>
        <v/>
      </c>
      <c r="H4303" s="68" t="str">
        <f>IFERROR(VLOOKUP($B4303,APガラス性能一覧!$A$2:$M$6097,7,0),"")</f>
        <v/>
      </c>
      <c r="I4303" s="68" t="str">
        <f>IFERROR(VLOOKUP($B4303,APガラス性能一覧!$A$2:$M$6097,8,0),"")</f>
        <v/>
      </c>
      <c r="J4303" s="68" t="str">
        <f>IFERROR(VLOOKUP($B4303,APガラス性能一覧!$A$2:$M$6097,9,0),"")</f>
        <v/>
      </c>
      <c r="K4303" s="68" t="str">
        <f>IFERROR(VLOOKUP($B4303,APガラス性能一覧!$A$2:$M$6097,10,0),"")</f>
        <v/>
      </c>
      <c r="L4303" s="68" t="str">
        <f>IFERROR(VLOOKUP($B4303,APガラス性能一覧!$A$2:$M$6097,11,0),"")</f>
        <v/>
      </c>
      <c r="M4303" s="68" t="str">
        <f>IFERROR(VLOOKUP($B4303,APガラス性能一覧!$A$2:$M$6097,12,0),"")</f>
        <v/>
      </c>
      <c r="N4303" s="68" t="str">
        <f>IFERROR(VLOOKUP($B4303,APガラス性能一覧!$A$2:$M$6097,13,0),"")</f>
        <v/>
      </c>
    </row>
    <row r="4304" spans="2:14" x14ac:dyDescent="0.4">
      <c r="B4304" s="68" t="str">
        <f>IF($D$2="","",IF($E$2=0.65,IFERROR(IF(INDEX(APガラス性能一覧!A:A,MATCH(ROW(B4298),APガラス性能一覧!$O:$O,0))="","",INDEX(APガラス性能一覧!A:A,MATCH(ROW(B4298),APガラス性能一覧!$O:$O,0))),""),IFERROR(IF(INDEX(APガラス性能一覧!A:A,MATCH(ROW(B4298),APガラス性能一覧!$N:$N,0))="","",INDEX(APガラス性能一覧!A:A,MATCH(ROW(B4298),APガラス性能一覧!$N:$N,0))),"")))</f>
        <v/>
      </c>
      <c r="C4304" s="68" t="str">
        <f>IFERROR(VLOOKUP($B4304,APガラス性能一覧!$A$2:$M$6097,2,0),"")</f>
        <v/>
      </c>
      <c r="D4304" s="68" t="str">
        <f>IFERROR(VLOOKUP($B4304,APガラス性能一覧!$A$2:$M$6097,3,0),"")</f>
        <v/>
      </c>
      <c r="E4304" s="68" t="str">
        <f>IFERROR(VLOOKUP($B4304,APガラス性能一覧!$A$2:$M$6097,4,0),"")</f>
        <v/>
      </c>
      <c r="F4304" s="68" t="str">
        <f>IFERROR(VLOOKUP($B4304,APガラス性能一覧!$A$2:$M$6097,5,0),"")</f>
        <v/>
      </c>
      <c r="G4304" s="68" t="str">
        <f>IFERROR(VLOOKUP($B4304,APガラス性能一覧!$A$2:$M$6097,6,0),"")</f>
        <v/>
      </c>
      <c r="H4304" s="68" t="str">
        <f>IFERROR(VLOOKUP($B4304,APガラス性能一覧!$A$2:$M$6097,7,0),"")</f>
        <v/>
      </c>
      <c r="I4304" s="68" t="str">
        <f>IFERROR(VLOOKUP($B4304,APガラス性能一覧!$A$2:$M$6097,8,0),"")</f>
        <v/>
      </c>
      <c r="J4304" s="68" t="str">
        <f>IFERROR(VLOOKUP($B4304,APガラス性能一覧!$A$2:$M$6097,9,0),"")</f>
        <v/>
      </c>
      <c r="K4304" s="68" t="str">
        <f>IFERROR(VLOOKUP($B4304,APガラス性能一覧!$A$2:$M$6097,10,0),"")</f>
        <v/>
      </c>
      <c r="L4304" s="68" t="str">
        <f>IFERROR(VLOOKUP($B4304,APガラス性能一覧!$A$2:$M$6097,11,0),"")</f>
        <v/>
      </c>
      <c r="M4304" s="68" t="str">
        <f>IFERROR(VLOOKUP($B4304,APガラス性能一覧!$A$2:$M$6097,12,0),"")</f>
        <v/>
      </c>
      <c r="N4304" s="68" t="str">
        <f>IFERROR(VLOOKUP($B4304,APガラス性能一覧!$A$2:$M$6097,13,0),"")</f>
        <v/>
      </c>
    </row>
    <row r="4305" spans="2:14" x14ac:dyDescent="0.4">
      <c r="B4305" s="68" t="str">
        <f>IF($D$2="","",IF($E$2=0.65,IFERROR(IF(INDEX(APガラス性能一覧!A:A,MATCH(ROW(B4299),APガラス性能一覧!$O:$O,0))="","",INDEX(APガラス性能一覧!A:A,MATCH(ROW(B4299),APガラス性能一覧!$O:$O,0))),""),IFERROR(IF(INDEX(APガラス性能一覧!A:A,MATCH(ROW(B4299),APガラス性能一覧!$N:$N,0))="","",INDEX(APガラス性能一覧!A:A,MATCH(ROW(B4299),APガラス性能一覧!$N:$N,0))),"")))</f>
        <v/>
      </c>
      <c r="C4305" s="68" t="str">
        <f>IFERROR(VLOOKUP($B4305,APガラス性能一覧!$A$2:$M$6097,2,0),"")</f>
        <v/>
      </c>
      <c r="D4305" s="68" t="str">
        <f>IFERROR(VLOOKUP($B4305,APガラス性能一覧!$A$2:$M$6097,3,0),"")</f>
        <v/>
      </c>
      <c r="E4305" s="68" t="str">
        <f>IFERROR(VLOOKUP($B4305,APガラス性能一覧!$A$2:$M$6097,4,0),"")</f>
        <v/>
      </c>
      <c r="F4305" s="68" t="str">
        <f>IFERROR(VLOOKUP($B4305,APガラス性能一覧!$A$2:$M$6097,5,0),"")</f>
        <v/>
      </c>
      <c r="G4305" s="68" t="str">
        <f>IFERROR(VLOOKUP($B4305,APガラス性能一覧!$A$2:$M$6097,6,0),"")</f>
        <v/>
      </c>
      <c r="H4305" s="68" t="str">
        <f>IFERROR(VLOOKUP($B4305,APガラス性能一覧!$A$2:$M$6097,7,0),"")</f>
        <v/>
      </c>
      <c r="I4305" s="68" t="str">
        <f>IFERROR(VLOOKUP($B4305,APガラス性能一覧!$A$2:$M$6097,8,0),"")</f>
        <v/>
      </c>
      <c r="J4305" s="68" t="str">
        <f>IFERROR(VLOOKUP($B4305,APガラス性能一覧!$A$2:$M$6097,9,0),"")</f>
        <v/>
      </c>
      <c r="K4305" s="68" t="str">
        <f>IFERROR(VLOOKUP($B4305,APガラス性能一覧!$A$2:$M$6097,10,0),"")</f>
        <v/>
      </c>
      <c r="L4305" s="68" t="str">
        <f>IFERROR(VLOOKUP($B4305,APガラス性能一覧!$A$2:$M$6097,11,0),"")</f>
        <v/>
      </c>
      <c r="M4305" s="68" t="str">
        <f>IFERROR(VLOOKUP($B4305,APガラス性能一覧!$A$2:$M$6097,12,0),"")</f>
        <v/>
      </c>
      <c r="N4305" s="68" t="str">
        <f>IFERROR(VLOOKUP($B4305,APガラス性能一覧!$A$2:$M$6097,13,0),"")</f>
        <v/>
      </c>
    </row>
    <row r="4306" spans="2:14" x14ac:dyDescent="0.4">
      <c r="B4306" s="68" t="str">
        <f>IF($D$2="","",IF($E$2=0.65,IFERROR(IF(INDEX(APガラス性能一覧!A:A,MATCH(ROW(B4300),APガラス性能一覧!$O:$O,0))="","",INDEX(APガラス性能一覧!A:A,MATCH(ROW(B4300),APガラス性能一覧!$O:$O,0))),""),IFERROR(IF(INDEX(APガラス性能一覧!A:A,MATCH(ROW(B4300),APガラス性能一覧!$N:$N,0))="","",INDEX(APガラス性能一覧!A:A,MATCH(ROW(B4300),APガラス性能一覧!$N:$N,0))),"")))</f>
        <v/>
      </c>
      <c r="C4306" s="68" t="str">
        <f>IFERROR(VLOOKUP($B4306,APガラス性能一覧!$A$2:$M$6097,2,0),"")</f>
        <v/>
      </c>
      <c r="D4306" s="68" t="str">
        <f>IFERROR(VLOOKUP($B4306,APガラス性能一覧!$A$2:$M$6097,3,0),"")</f>
        <v/>
      </c>
      <c r="E4306" s="68" t="str">
        <f>IFERROR(VLOOKUP($B4306,APガラス性能一覧!$A$2:$M$6097,4,0),"")</f>
        <v/>
      </c>
      <c r="F4306" s="68" t="str">
        <f>IFERROR(VLOOKUP($B4306,APガラス性能一覧!$A$2:$M$6097,5,0),"")</f>
        <v/>
      </c>
      <c r="G4306" s="68" t="str">
        <f>IFERROR(VLOOKUP($B4306,APガラス性能一覧!$A$2:$M$6097,6,0),"")</f>
        <v/>
      </c>
      <c r="H4306" s="68" t="str">
        <f>IFERROR(VLOOKUP($B4306,APガラス性能一覧!$A$2:$M$6097,7,0),"")</f>
        <v/>
      </c>
      <c r="I4306" s="68" t="str">
        <f>IFERROR(VLOOKUP($B4306,APガラス性能一覧!$A$2:$M$6097,8,0),"")</f>
        <v/>
      </c>
      <c r="J4306" s="68" t="str">
        <f>IFERROR(VLOOKUP($B4306,APガラス性能一覧!$A$2:$M$6097,9,0),"")</f>
        <v/>
      </c>
      <c r="K4306" s="68" t="str">
        <f>IFERROR(VLOOKUP($B4306,APガラス性能一覧!$A$2:$M$6097,10,0),"")</f>
        <v/>
      </c>
      <c r="L4306" s="68" t="str">
        <f>IFERROR(VLOOKUP($B4306,APガラス性能一覧!$A$2:$M$6097,11,0),"")</f>
        <v/>
      </c>
      <c r="M4306" s="68" t="str">
        <f>IFERROR(VLOOKUP($B4306,APガラス性能一覧!$A$2:$M$6097,12,0),"")</f>
        <v/>
      </c>
      <c r="N4306" s="68" t="str">
        <f>IFERROR(VLOOKUP($B4306,APガラス性能一覧!$A$2:$M$6097,13,0),"")</f>
        <v/>
      </c>
    </row>
    <row r="4307" spans="2:14" x14ac:dyDescent="0.4">
      <c r="B4307" s="68" t="str">
        <f>IF($D$2="","",IF($E$2=0.65,IFERROR(IF(INDEX(APガラス性能一覧!A:A,MATCH(ROW(B4301),APガラス性能一覧!$O:$O,0))="","",INDEX(APガラス性能一覧!A:A,MATCH(ROW(B4301),APガラス性能一覧!$O:$O,0))),""),IFERROR(IF(INDEX(APガラス性能一覧!A:A,MATCH(ROW(B4301),APガラス性能一覧!$N:$N,0))="","",INDEX(APガラス性能一覧!A:A,MATCH(ROW(B4301),APガラス性能一覧!$N:$N,0))),"")))</f>
        <v/>
      </c>
      <c r="C4307" s="68" t="str">
        <f>IFERROR(VLOOKUP($B4307,APガラス性能一覧!$A$2:$M$6097,2,0),"")</f>
        <v/>
      </c>
      <c r="D4307" s="68" t="str">
        <f>IFERROR(VLOOKUP($B4307,APガラス性能一覧!$A$2:$M$6097,3,0),"")</f>
        <v/>
      </c>
      <c r="E4307" s="68" t="str">
        <f>IFERROR(VLOOKUP($B4307,APガラス性能一覧!$A$2:$M$6097,4,0),"")</f>
        <v/>
      </c>
      <c r="F4307" s="68" t="str">
        <f>IFERROR(VLOOKUP($B4307,APガラス性能一覧!$A$2:$M$6097,5,0),"")</f>
        <v/>
      </c>
      <c r="G4307" s="68" t="str">
        <f>IFERROR(VLOOKUP($B4307,APガラス性能一覧!$A$2:$M$6097,6,0),"")</f>
        <v/>
      </c>
      <c r="H4307" s="68" t="str">
        <f>IFERROR(VLOOKUP($B4307,APガラス性能一覧!$A$2:$M$6097,7,0),"")</f>
        <v/>
      </c>
      <c r="I4307" s="68" t="str">
        <f>IFERROR(VLOOKUP($B4307,APガラス性能一覧!$A$2:$M$6097,8,0),"")</f>
        <v/>
      </c>
      <c r="J4307" s="68" t="str">
        <f>IFERROR(VLOOKUP($B4307,APガラス性能一覧!$A$2:$M$6097,9,0),"")</f>
        <v/>
      </c>
      <c r="K4307" s="68" t="str">
        <f>IFERROR(VLOOKUP($B4307,APガラス性能一覧!$A$2:$M$6097,10,0),"")</f>
        <v/>
      </c>
      <c r="L4307" s="68" t="str">
        <f>IFERROR(VLOOKUP($B4307,APガラス性能一覧!$A$2:$M$6097,11,0),"")</f>
        <v/>
      </c>
      <c r="M4307" s="68" t="str">
        <f>IFERROR(VLOOKUP($B4307,APガラス性能一覧!$A$2:$M$6097,12,0),"")</f>
        <v/>
      </c>
      <c r="N4307" s="68" t="str">
        <f>IFERROR(VLOOKUP($B4307,APガラス性能一覧!$A$2:$M$6097,13,0),"")</f>
        <v/>
      </c>
    </row>
    <row r="4308" spans="2:14" x14ac:dyDescent="0.4">
      <c r="B4308" s="68" t="str">
        <f>IF($D$2="","",IF($E$2=0.65,IFERROR(IF(INDEX(APガラス性能一覧!A:A,MATCH(ROW(B4302),APガラス性能一覧!$O:$O,0))="","",INDEX(APガラス性能一覧!A:A,MATCH(ROW(B4302),APガラス性能一覧!$O:$O,0))),""),IFERROR(IF(INDEX(APガラス性能一覧!A:A,MATCH(ROW(B4302),APガラス性能一覧!$N:$N,0))="","",INDEX(APガラス性能一覧!A:A,MATCH(ROW(B4302),APガラス性能一覧!$N:$N,0))),"")))</f>
        <v/>
      </c>
      <c r="C4308" s="68" t="str">
        <f>IFERROR(VLOOKUP($B4308,APガラス性能一覧!$A$2:$M$6097,2,0),"")</f>
        <v/>
      </c>
      <c r="D4308" s="68" t="str">
        <f>IFERROR(VLOOKUP($B4308,APガラス性能一覧!$A$2:$M$6097,3,0),"")</f>
        <v/>
      </c>
      <c r="E4308" s="68" t="str">
        <f>IFERROR(VLOOKUP($B4308,APガラス性能一覧!$A$2:$M$6097,4,0),"")</f>
        <v/>
      </c>
      <c r="F4308" s="68" t="str">
        <f>IFERROR(VLOOKUP($B4308,APガラス性能一覧!$A$2:$M$6097,5,0),"")</f>
        <v/>
      </c>
      <c r="G4308" s="68" t="str">
        <f>IFERROR(VLOOKUP($B4308,APガラス性能一覧!$A$2:$M$6097,6,0),"")</f>
        <v/>
      </c>
      <c r="H4308" s="68" t="str">
        <f>IFERROR(VLOOKUP($B4308,APガラス性能一覧!$A$2:$M$6097,7,0),"")</f>
        <v/>
      </c>
      <c r="I4308" s="68" t="str">
        <f>IFERROR(VLOOKUP($B4308,APガラス性能一覧!$A$2:$M$6097,8,0),"")</f>
        <v/>
      </c>
      <c r="J4308" s="68" t="str">
        <f>IFERROR(VLOOKUP($B4308,APガラス性能一覧!$A$2:$M$6097,9,0),"")</f>
        <v/>
      </c>
      <c r="K4308" s="68" t="str">
        <f>IFERROR(VLOOKUP($B4308,APガラス性能一覧!$A$2:$M$6097,10,0),"")</f>
        <v/>
      </c>
      <c r="L4308" s="68" t="str">
        <f>IFERROR(VLOOKUP($B4308,APガラス性能一覧!$A$2:$M$6097,11,0),"")</f>
        <v/>
      </c>
      <c r="M4308" s="68" t="str">
        <f>IFERROR(VLOOKUP($B4308,APガラス性能一覧!$A$2:$M$6097,12,0),"")</f>
        <v/>
      </c>
      <c r="N4308" s="68" t="str">
        <f>IFERROR(VLOOKUP($B4308,APガラス性能一覧!$A$2:$M$6097,13,0),"")</f>
        <v/>
      </c>
    </row>
    <row r="4309" spans="2:14" x14ac:dyDescent="0.4">
      <c r="B4309" s="68" t="str">
        <f>IF($D$2="","",IF($E$2=0.65,IFERROR(IF(INDEX(APガラス性能一覧!A:A,MATCH(ROW(B4303),APガラス性能一覧!$O:$O,0))="","",INDEX(APガラス性能一覧!A:A,MATCH(ROW(B4303),APガラス性能一覧!$O:$O,0))),""),IFERROR(IF(INDEX(APガラス性能一覧!A:A,MATCH(ROW(B4303),APガラス性能一覧!$N:$N,0))="","",INDEX(APガラス性能一覧!A:A,MATCH(ROW(B4303),APガラス性能一覧!$N:$N,0))),"")))</f>
        <v/>
      </c>
      <c r="C4309" s="68" t="str">
        <f>IFERROR(VLOOKUP($B4309,APガラス性能一覧!$A$2:$M$6097,2,0),"")</f>
        <v/>
      </c>
      <c r="D4309" s="68" t="str">
        <f>IFERROR(VLOOKUP($B4309,APガラス性能一覧!$A$2:$M$6097,3,0),"")</f>
        <v/>
      </c>
      <c r="E4309" s="68" t="str">
        <f>IFERROR(VLOOKUP($B4309,APガラス性能一覧!$A$2:$M$6097,4,0),"")</f>
        <v/>
      </c>
      <c r="F4309" s="68" t="str">
        <f>IFERROR(VLOOKUP($B4309,APガラス性能一覧!$A$2:$M$6097,5,0),"")</f>
        <v/>
      </c>
      <c r="G4309" s="68" t="str">
        <f>IFERROR(VLOOKUP($B4309,APガラス性能一覧!$A$2:$M$6097,6,0),"")</f>
        <v/>
      </c>
      <c r="H4309" s="68" t="str">
        <f>IFERROR(VLOOKUP($B4309,APガラス性能一覧!$A$2:$M$6097,7,0),"")</f>
        <v/>
      </c>
      <c r="I4309" s="68" t="str">
        <f>IFERROR(VLOOKUP($B4309,APガラス性能一覧!$A$2:$M$6097,8,0),"")</f>
        <v/>
      </c>
      <c r="J4309" s="68" t="str">
        <f>IFERROR(VLOOKUP($B4309,APガラス性能一覧!$A$2:$M$6097,9,0),"")</f>
        <v/>
      </c>
      <c r="K4309" s="68" t="str">
        <f>IFERROR(VLOOKUP($B4309,APガラス性能一覧!$A$2:$M$6097,10,0),"")</f>
        <v/>
      </c>
      <c r="L4309" s="68" t="str">
        <f>IFERROR(VLOOKUP($B4309,APガラス性能一覧!$A$2:$M$6097,11,0),"")</f>
        <v/>
      </c>
      <c r="M4309" s="68" t="str">
        <f>IFERROR(VLOOKUP($B4309,APガラス性能一覧!$A$2:$M$6097,12,0),"")</f>
        <v/>
      </c>
      <c r="N4309" s="68" t="str">
        <f>IFERROR(VLOOKUP($B4309,APガラス性能一覧!$A$2:$M$6097,13,0),"")</f>
        <v/>
      </c>
    </row>
    <row r="4310" spans="2:14" x14ac:dyDescent="0.4">
      <c r="B4310" s="68" t="str">
        <f>IF($D$2="","",IF($E$2=0.65,IFERROR(IF(INDEX(APガラス性能一覧!A:A,MATCH(ROW(B4304),APガラス性能一覧!$O:$O,0))="","",INDEX(APガラス性能一覧!A:A,MATCH(ROW(B4304),APガラス性能一覧!$O:$O,0))),""),IFERROR(IF(INDEX(APガラス性能一覧!A:A,MATCH(ROW(B4304),APガラス性能一覧!$N:$N,0))="","",INDEX(APガラス性能一覧!A:A,MATCH(ROW(B4304),APガラス性能一覧!$N:$N,0))),"")))</f>
        <v/>
      </c>
      <c r="C4310" s="68" t="str">
        <f>IFERROR(VLOOKUP($B4310,APガラス性能一覧!$A$2:$M$6097,2,0),"")</f>
        <v/>
      </c>
      <c r="D4310" s="68" t="str">
        <f>IFERROR(VLOOKUP($B4310,APガラス性能一覧!$A$2:$M$6097,3,0),"")</f>
        <v/>
      </c>
      <c r="E4310" s="68" t="str">
        <f>IFERROR(VLOOKUP($B4310,APガラス性能一覧!$A$2:$M$6097,4,0),"")</f>
        <v/>
      </c>
      <c r="F4310" s="68" t="str">
        <f>IFERROR(VLOOKUP($B4310,APガラス性能一覧!$A$2:$M$6097,5,0),"")</f>
        <v/>
      </c>
      <c r="G4310" s="68" t="str">
        <f>IFERROR(VLOOKUP($B4310,APガラス性能一覧!$A$2:$M$6097,6,0),"")</f>
        <v/>
      </c>
      <c r="H4310" s="68" t="str">
        <f>IFERROR(VLOOKUP($B4310,APガラス性能一覧!$A$2:$M$6097,7,0),"")</f>
        <v/>
      </c>
      <c r="I4310" s="68" t="str">
        <f>IFERROR(VLOOKUP($B4310,APガラス性能一覧!$A$2:$M$6097,8,0),"")</f>
        <v/>
      </c>
      <c r="J4310" s="68" t="str">
        <f>IFERROR(VLOOKUP($B4310,APガラス性能一覧!$A$2:$M$6097,9,0),"")</f>
        <v/>
      </c>
      <c r="K4310" s="68" t="str">
        <f>IFERROR(VLOOKUP($B4310,APガラス性能一覧!$A$2:$M$6097,10,0),"")</f>
        <v/>
      </c>
      <c r="L4310" s="68" t="str">
        <f>IFERROR(VLOOKUP($B4310,APガラス性能一覧!$A$2:$M$6097,11,0),"")</f>
        <v/>
      </c>
      <c r="M4310" s="68" t="str">
        <f>IFERROR(VLOOKUP($B4310,APガラス性能一覧!$A$2:$M$6097,12,0),"")</f>
        <v/>
      </c>
      <c r="N4310" s="68" t="str">
        <f>IFERROR(VLOOKUP($B4310,APガラス性能一覧!$A$2:$M$6097,13,0),"")</f>
        <v/>
      </c>
    </row>
    <row r="4311" spans="2:14" x14ac:dyDescent="0.4">
      <c r="B4311" s="68" t="str">
        <f>IF($D$2="","",IF($E$2=0.65,IFERROR(IF(INDEX(APガラス性能一覧!A:A,MATCH(ROW(B4305),APガラス性能一覧!$O:$O,0))="","",INDEX(APガラス性能一覧!A:A,MATCH(ROW(B4305),APガラス性能一覧!$O:$O,0))),""),IFERROR(IF(INDEX(APガラス性能一覧!A:A,MATCH(ROW(B4305),APガラス性能一覧!$N:$N,0))="","",INDEX(APガラス性能一覧!A:A,MATCH(ROW(B4305),APガラス性能一覧!$N:$N,0))),"")))</f>
        <v/>
      </c>
      <c r="C4311" s="68" t="str">
        <f>IFERROR(VLOOKUP($B4311,APガラス性能一覧!$A$2:$M$6097,2,0),"")</f>
        <v/>
      </c>
      <c r="D4311" s="68" t="str">
        <f>IFERROR(VLOOKUP($B4311,APガラス性能一覧!$A$2:$M$6097,3,0),"")</f>
        <v/>
      </c>
      <c r="E4311" s="68" t="str">
        <f>IFERROR(VLOOKUP($B4311,APガラス性能一覧!$A$2:$M$6097,4,0),"")</f>
        <v/>
      </c>
      <c r="F4311" s="68" t="str">
        <f>IFERROR(VLOOKUP($B4311,APガラス性能一覧!$A$2:$M$6097,5,0),"")</f>
        <v/>
      </c>
      <c r="G4311" s="68" t="str">
        <f>IFERROR(VLOOKUP($B4311,APガラス性能一覧!$A$2:$M$6097,6,0),"")</f>
        <v/>
      </c>
      <c r="H4311" s="68" t="str">
        <f>IFERROR(VLOOKUP($B4311,APガラス性能一覧!$A$2:$M$6097,7,0),"")</f>
        <v/>
      </c>
      <c r="I4311" s="68" t="str">
        <f>IFERROR(VLOOKUP($B4311,APガラス性能一覧!$A$2:$M$6097,8,0),"")</f>
        <v/>
      </c>
      <c r="J4311" s="68" t="str">
        <f>IFERROR(VLOOKUP($B4311,APガラス性能一覧!$A$2:$M$6097,9,0),"")</f>
        <v/>
      </c>
      <c r="K4311" s="68" t="str">
        <f>IFERROR(VLOOKUP($B4311,APガラス性能一覧!$A$2:$M$6097,10,0),"")</f>
        <v/>
      </c>
      <c r="L4311" s="68" t="str">
        <f>IFERROR(VLOOKUP($B4311,APガラス性能一覧!$A$2:$M$6097,11,0),"")</f>
        <v/>
      </c>
      <c r="M4311" s="68" t="str">
        <f>IFERROR(VLOOKUP($B4311,APガラス性能一覧!$A$2:$M$6097,12,0),"")</f>
        <v/>
      </c>
      <c r="N4311" s="68" t="str">
        <f>IFERROR(VLOOKUP($B4311,APガラス性能一覧!$A$2:$M$6097,13,0),"")</f>
        <v/>
      </c>
    </row>
    <row r="4312" spans="2:14" x14ac:dyDescent="0.4">
      <c r="B4312" s="68" t="str">
        <f>IF($D$2="","",IF($E$2=0.65,IFERROR(IF(INDEX(APガラス性能一覧!A:A,MATCH(ROW(B4306),APガラス性能一覧!$O:$O,0))="","",INDEX(APガラス性能一覧!A:A,MATCH(ROW(B4306),APガラス性能一覧!$O:$O,0))),""),IFERROR(IF(INDEX(APガラス性能一覧!A:A,MATCH(ROW(B4306),APガラス性能一覧!$N:$N,0))="","",INDEX(APガラス性能一覧!A:A,MATCH(ROW(B4306),APガラス性能一覧!$N:$N,0))),"")))</f>
        <v/>
      </c>
      <c r="C4312" s="68" t="str">
        <f>IFERROR(VLOOKUP($B4312,APガラス性能一覧!$A$2:$M$6097,2,0),"")</f>
        <v/>
      </c>
      <c r="D4312" s="68" t="str">
        <f>IFERROR(VLOOKUP($B4312,APガラス性能一覧!$A$2:$M$6097,3,0),"")</f>
        <v/>
      </c>
      <c r="E4312" s="68" t="str">
        <f>IFERROR(VLOOKUP($B4312,APガラス性能一覧!$A$2:$M$6097,4,0),"")</f>
        <v/>
      </c>
      <c r="F4312" s="68" t="str">
        <f>IFERROR(VLOOKUP($B4312,APガラス性能一覧!$A$2:$M$6097,5,0),"")</f>
        <v/>
      </c>
      <c r="G4312" s="68" t="str">
        <f>IFERROR(VLOOKUP($B4312,APガラス性能一覧!$A$2:$M$6097,6,0),"")</f>
        <v/>
      </c>
      <c r="H4312" s="68" t="str">
        <f>IFERROR(VLOOKUP($B4312,APガラス性能一覧!$A$2:$M$6097,7,0),"")</f>
        <v/>
      </c>
      <c r="I4312" s="68" t="str">
        <f>IFERROR(VLOOKUP($B4312,APガラス性能一覧!$A$2:$M$6097,8,0),"")</f>
        <v/>
      </c>
      <c r="J4312" s="68" t="str">
        <f>IFERROR(VLOOKUP($B4312,APガラス性能一覧!$A$2:$M$6097,9,0),"")</f>
        <v/>
      </c>
      <c r="K4312" s="68" t="str">
        <f>IFERROR(VLOOKUP($B4312,APガラス性能一覧!$A$2:$M$6097,10,0),"")</f>
        <v/>
      </c>
      <c r="L4312" s="68" t="str">
        <f>IFERROR(VLOOKUP($B4312,APガラス性能一覧!$A$2:$M$6097,11,0),"")</f>
        <v/>
      </c>
      <c r="M4312" s="68" t="str">
        <f>IFERROR(VLOOKUP($B4312,APガラス性能一覧!$A$2:$M$6097,12,0),"")</f>
        <v/>
      </c>
      <c r="N4312" s="68" t="str">
        <f>IFERROR(VLOOKUP($B4312,APガラス性能一覧!$A$2:$M$6097,13,0),"")</f>
        <v/>
      </c>
    </row>
    <row r="4313" spans="2:14" x14ac:dyDescent="0.4">
      <c r="B4313" s="68" t="str">
        <f>IF($D$2="","",IF($E$2=0.65,IFERROR(IF(INDEX(APガラス性能一覧!A:A,MATCH(ROW(B4307),APガラス性能一覧!$O:$O,0))="","",INDEX(APガラス性能一覧!A:A,MATCH(ROW(B4307),APガラス性能一覧!$O:$O,0))),""),IFERROR(IF(INDEX(APガラス性能一覧!A:A,MATCH(ROW(B4307),APガラス性能一覧!$N:$N,0))="","",INDEX(APガラス性能一覧!A:A,MATCH(ROW(B4307),APガラス性能一覧!$N:$N,0))),"")))</f>
        <v/>
      </c>
      <c r="C4313" s="68" t="str">
        <f>IFERROR(VLOOKUP($B4313,APガラス性能一覧!$A$2:$M$6097,2,0),"")</f>
        <v/>
      </c>
      <c r="D4313" s="68" t="str">
        <f>IFERROR(VLOOKUP($B4313,APガラス性能一覧!$A$2:$M$6097,3,0),"")</f>
        <v/>
      </c>
      <c r="E4313" s="68" t="str">
        <f>IFERROR(VLOOKUP($B4313,APガラス性能一覧!$A$2:$M$6097,4,0),"")</f>
        <v/>
      </c>
      <c r="F4313" s="68" t="str">
        <f>IFERROR(VLOOKUP($B4313,APガラス性能一覧!$A$2:$M$6097,5,0),"")</f>
        <v/>
      </c>
      <c r="G4313" s="68" t="str">
        <f>IFERROR(VLOOKUP($B4313,APガラス性能一覧!$A$2:$M$6097,6,0),"")</f>
        <v/>
      </c>
      <c r="H4313" s="68" t="str">
        <f>IFERROR(VLOOKUP($B4313,APガラス性能一覧!$A$2:$M$6097,7,0),"")</f>
        <v/>
      </c>
      <c r="I4313" s="68" t="str">
        <f>IFERROR(VLOOKUP($B4313,APガラス性能一覧!$A$2:$M$6097,8,0),"")</f>
        <v/>
      </c>
      <c r="J4313" s="68" t="str">
        <f>IFERROR(VLOOKUP($B4313,APガラス性能一覧!$A$2:$M$6097,9,0),"")</f>
        <v/>
      </c>
      <c r="K4313" s="68" t="str">
        <f>IFERROR(VLOOKUP($B4313,APガラス性能一覧!$A$2:$M$6097,10,0),"")</f>
        <v/>
      </c>
      <c r="L4313" s="68" t="str">
        <f>IFERROR(VLOOKUP($B4313,APガラス性能一覧!$A$2:$M$6097,11,0),"")</f>
        <v/>
      </c>
      <c r="M4313" s="68" t="str">
        <f>IFERROR(VLOOKUP($B4313,APガラス性能一覧!$A$2:$M$6097,12,0),"")</f>
        <v/>
      </c>
      <c r="N4313" s="68" t="str">
        <f>IFERROR(VLOOKUP($B4313,APガラス性能一覧!$A$2:$M$6097,13,0),"")</f>
        <v/>
      </c>
    </row>
    <row r="4314" spans="2:14" x14ac:dyDescent="0.4">
      <c r="B4314" s="68" t="str">
        <f>IF($D$2="","",IF($E$2=0.65,IFERROR(IF(INDEX(APガラス性能一覧!A:A,MATCH(ROW(B4308),APガラス性能一覧!$O:$O,0))="","",INDEX(APガラス性能一覧!A:A,MATCH(ROW(B4308),APガラス性能一覧!$O:$O,0))),""),IFERROR(IF(INDEX(APガラス性能一覧!A:A,MATCH(ROW(B4308),APガラス性能一覧!$N:$N,0))="","",INDEX(APガラス性能一覧!A:A,MATCH(ROW(B4308),APガラス性能一覧!$N:$N,0))),"")))</f>
        <v/>
      </c>
      <c r="C4314" s="68" t="str">
        <f>IFERROR(VLOOKUP($B4314,APガラス性能一覧!$A$2:$M$6097,2,0),"")</f>
        <v/>
      </c>
      <c r="D4314" s="68" t="str">
        <f>IFERROR(VLOOKUP($B4314,APガラス性能一覧!$A$2:$M$6097,3,0),"")</f>
        <v/>
      </c>
      <c r="E4314" s="68" t="str">
        <f>IFERROR(VLOOKUP($B4314,APガラス性能一覧!$A$2:$M$6097,4,0),"")</f>
        <v/>
      </c>
      <c r="F4314" s="68" t="str">
        <f>IFERROR(VLOOKUP($B4314,APガラス性能一覧!$A$2:$M$6097,5,0),"")</f>
        <v/>
      </c>
      <c r="G4314" s="68" t="str">
        <f>IFERROR(VLOOKUP($B4314,APガラス性能一覧!$A$2:$M$6097,6,0),"")</f>
        <v/>
      </c>
      <c r="H4314" s="68" t="str">
        <f>IFERROR(VLOOKUP($B4314,APガラス性能一覧!$A$2:$M$6097,7,0),"")</f>
        <v/>
      </c>
      <c r="I4314" s="68" t="str">
        <f>IFERROR(VLOOKUP($B4314,APガラス性能一覧!$A$2:$M$6097,8,0),"")</f>
        <v/>
      </c>
      <c r="J4314" s="68" t="str">
        <f>IFERROR(VLOOKUP($B4314,APガラス性能一覧!$A$2:$M$6097,9,0),"")</f>
        <v/>
      </c>
      <c r="K4314" s="68" t="str">
        <f>IFERROR(VLOOKUP($B4314,APガラス性能一覧!$A$2:$M$6097,10,0),"")</f>
        <v/>
      </c>
      <c r="L4314" s="68" t="str">
        <f>IFERROR(VLOOKUP($B4314,APガラス性能一覧!$A$2:$M$6097,11,0),"")</f>
        <v/>
      </c>
      <c r="M4314" s="68" t="str">
        <f>IFERROR(VLOOKUP($B4314,APガラス性能一覧!$A$2:$M$6097,12,0),"")</f>
        <v/>
      </c>
      <c r="N4314" s="68" t="str">
        <f>IFERROR(VLOOKUP($B4314,APガラス性能一覧!$A$2:$M$6097,13,0),"")</f>
        <v/>
      </c>
    </row>
    <row r="4315" spans="2:14" x14ac:dyDescent="0.4">
      <c r="B4315" s="68" t="str">
        <f>IF($D$2="","",IF($E$2=0.65,IFERROR(IF(INDEX(APガラス性能一覧!A:A,MATCH(ROW(B4309),APガラス性能一覧!$O:$O,0))="","",INDEX(APガラス性能一覧!A:A,MATCH(ROW(B4309),APガラス性能一覧!$O:$O,0))),""),IFERROR(IF(INDEX(APガラス性能一覧!A:A,MATCH(ROW(B4309),APガラス性能一覧!$N:$N,0))="","",INDEX(APガラス性能一覧!A:A,MATCH(ROW(B4309),APガラス性能一覧!$N:$N,0))),"")))</f>
        <v/>
      </c>
      <c r="C4315" s="68" t="str">
        <f>IFERROR(VLOOKUP($B4315,APガラス性能一覧!$A$2:$M$6097,2,0),"")</f>
        <v/>
      </c>
      <c r="D4315" s="68" t="str">
        <f>IFERROR(VLOOKUP($B4315,APガラス性能一覧!$A$2:$M$6097,3,0),"")</f>
        <v/>
      </c>
      <c r="E4315" s="68" t="str">
        <f>IFERROR(VLOOKUP($B4315,APガラス性能一覧!$A$2:$M$6097,4,0),"")</f>
        <v/>
      </c>
      <c r="F4315" s="68" t="str">
        <f>IFERROR(VLOOKUP($B4315,APガラス性能一覧!$A$2:$M$6097,5,0),"")</f>
        <v/>
      </c>
      <c r="G4315" s="68" t="str">
        <f>IFERROR(VLOOKUP($B4315,APガラス性能一覧!$A$2:$M$6097,6,0),"")</f>
        <v/>
      </c>
      <c r="H4315" s="68" t="str">
        <f>IFERROR(VLOOKUP($B4315,APガラス性能一覧!$A$2:$M$6097,7,0),"")</f>
        <v/>
      </c>
      <c r="I4315" s="68" t="str">
        <f>IFERROR(VLOOKUP($B4315,APガラス性能一覧!$A$2:$M$6097,8,0),"")</f>
        <v/>
      </c>
      <c r="J4315" s="68" t="str">
        <f>IFERROR(VLOOKUP($B4315,APガラス性能一覧!$A$2:$M$6097,9,0),"")</f>
        <v/>
      </c>
      <c r="K4315" s="68" t="str">
        <f>IFERROR(VLOOKUP($B4315,APガラス性能一覧!$A$2:$M$6097,10,0),"")</f>
        <v/>
      </c>
      <c r="L4315" s="68" t="str">
        <f>IFERROR(VLOOKUP($B4315,APガラス性能一覧!$A$2:$M$6097,11,0),"")</f>
        <v/>
      </c>
      <c r="M4315" s="68" t="str">
        <f>IFERROR(VLOOKUP($B4315,APガラス性能一覧!$A$2:$M$6097,12,0),"")</f>
        <v/>
      </c>
      <c r="N4315" s="68" t="str">
        <f>IFERROR(VLOOKUP($B4315,APガラス性能一覧!$A$2:$M$6097,13,0),"")</f>
        <v/>
      </c>
    </row>
    <row r="4316" spans="2:14" x14ac:dyDescent="0.4">
      <c r="B4316" s="68" t="str">
        <f>IF($D$2="","",IF($E$2=0.65,IFERROR(IF(INDEX(APガラス性能一覧!A:A,MATCH(ROW(B4310),APガラス性能一覧!$O:$O,0))="","",INDEX(APガラス性能一覧!A:A,MATCH(ROW(B4310),APガラス性能一覧!$O:$O,0))),""),IFERROR(IF(INDEX(APガラス性能一覧!A:A,MATCH(ROW(B4310),APガラス性能一覧!$N:$N,0))="","",INDEX(APガラス性能一覧!A:A,MATCH(ROW(B4310),APガラス性能一覧!$N:$N,0))),"")))</f>
        <v/>
      </c>
      <c r="C4316" s="68" t="str">
        <f>IFERROR(VLOOKUP($B4316,APガラス性能一覧!$A$2:$M$6097,2,0),"")</f>
        <v/>
      </c>
      <c r="D4316" s="68" t="str">
        <f>IFERROR(VLOOKUP($B4316,APガラス性能一覧!$A$2:$M$6097,3,0),"")</f>
        <v/>
      </c>
      <c r="E4316" s="68" t="str">
        <f>IFERROR(VLOOKUP($B4316,APガラス性能一覧!$A$2:$M$6097,4,0),"")</f>
        <v/>
      </c>
      <c r="F4316" s="68" t="str">
        <f>IFERROR(VLOOKUP($B4316,APガラス性能一覧!$A$2:$M$6097,5,0),"")</f>
        <v/>
      </c>
      <c r="G4316" s="68" t="str">
        <f>IFERROR(VLOOKUP($B4316,APガラス性能一覧!$A$2:$M$6097,6,0),"")</f>
        <v/>
      </c>
      <c r="H4316" s="68" t="str">
        <f>IFERROR(VLOOKUP($B4316,APガラス性能一覧!$A$2:$M$6097,7,0),"")</f>
        <v/>
      </c>
      <c r="I4316" s="68" t="str">
        <f>IFERROR(VLOOKUP($B4316,APガラス性能一覧!$A$2:$M$6097,8,0),"")</f>
        <v/>
      </c>
      <c r="J4316" s="68" t="str">
        <f>IFERROR(VLOOKUP($B4316,APガラス性能一覧!$A$2:$M$6097,9,0),"")</f>
        <v/>
      </c>
      <c r="K4316" s="68" t="str">
        <f>IFERROR(VLOOKUP($B4316,APガラス性能一覧!$A$2:$M$6097,10,0),"")</f>
        <v/>
      </c>
      <c r="L4316" s="68" t="str">
        <f>IFERROR(VLOOKUP($B4316,APガラス性能一覧!$A$2:$M$6097,11,0),"")</f>
        <v/>
      </c>
      <c r="M4316" s="68" t="str">
        <f>IFERROR(VLOOKUP($B4316,APガラス性能一覧!$A$2:$M$6097,12,0),"")</f>
        <v/>
      </c>
      <c r="N4316" s="68" t="str">
        <f>IFERROR(VLOOKUP($B4316,APガラス性能一覧!$A$2:$M$6097,13,0),"")</f>
        <v/>
      </c>
    </row>
    <row r="4317" spans="2:14" x14ac:dyDescent="0.4">
      <c r="B4317" s="68" t="str">
        <f>IF($D$2="","",IF($E$2=0.65,IFERROR(IF(INDEX(APガラス性能一覧!A:A,MATCH(ROW(B4311),APガラス性能一覧!$O:$O,0))="","",INDEX(APガラス性能一覧!A:A,MATCH(ROW(B4311),APガラス性能一覧!$O:$O,0))),""),IFERROR(IF(INDEX(APガラス性能一覧!A:A,MATCH(ROW(B4311),APガラス性能一覧!$N:$N,0))="","",INDEX(APガラス性能一覧!A:A,MATCH(ROW(B4311),APガラス性能一覧!$N:$N,0))),"")))</f>
        <v/>
      </c>
      <c r="C4317" s="68" t="str">
        <f>IFERROR(VLOOKUP($B4317,APガラス性能一覧!$A$2:$M$6097,2,0),"")</f>
        <v/>
      </c>
      <c r="D4317" s="68" t="str">
        <f>IFERROR(VLOOKUP($B4317,APガラス性能一覧!$A$2:$M$6097,3,0),"")</f>
        <v/>
      </c>
      <c r="E4317" s="68" t="str">
        <f>IFERROR(VLOOKUP($B4317,APガラス性能一覧!$A$2:$M$6097,4,0),"")</f>
        <v/>
      </c>
      <c r="F4317" s="68" t="str">
        <f>IFERROR(VLOOKUP($B4317,APガラス性能一覧!$A$2:$M$6097,5,0),"")</f>
        <v/>
      </c>
      <c r="G4317" s="68" t="str">
        <f>IFERROR(VLOOKUP($B4317,APガラス性能一覧!$A$2:$M$6097,6,0),"")</f>
        <v/>
      </c>
      <c r="H4317" s="68" t="str">
        <f>IFERROR(VLOOKUP($B4317,APガラス性能一覧!$A$2:$M$6097,7,0),"")</f>
        <v/>
      </c>
      <c r="I4317" s="68" t="str">
        <f>IFERROR(VLOOKUP($B4317,APガラス性能一覧!$A$2:$M$6097,8,0),"")</f>
        <v/>
      </c>
      <c r="J4317" s="68" t="str">
        <f>IFERROR(VLOOKUP($B4317,APガラス性能一覧!$A$2:$M$6097,9,0),"")</f>
        <v/>
      </c>
      <c r="K4317" s="68" t="str">
        <f>IFERROR(VLOOKUP($B4317,APガラス性能一覧!$A$2:$M$6097,10,0),"")</f>
        <v/>
      </c>
      <c r="L4317" s="68" t="str">
        <f>IFERROR(VLOOKUP($B4317,APガラス性能一覧!$A$2:$M$6097,11,0),"")</f>
        <v/>
      </c>
      <c r="M4317" s="68" t="str">
        <f>IFERROR(VLOOKUP($B4317,APガラス性能一覧!$A$2:$M$6097,12,0),"")</f>
        <v/>
      </c>
      <c r="N4317" s="68" t="str">
        <f>IFERROR(VLOOKUP($B4317,APガラス性能一覧!$A$2:$M$6097,13,0),"")</f>
        <v/>
      </c>
    </row>
    <row r="4318" spans="2:14" x14ac:dyDescent="0.4">
      <c r="B4318" s="68" t="str">
        <f>IF($D$2="","",IF($E$2=0.65,IFERROR(IF(INDEX(APガラス性能一覧!A:A,MATCH(ROW(B4312),APガラス性能一覧!$O:$O,0))="","",INDEX(APガラス性能一覧!A:A,MATCH(ROW(B4312),APガラス性能一覧!$O:$O,0))),""),IFERROR(IF(INDEX(APガラス性能一覧!A:A,MATCH(ROW(B4312),APガラス性能一覧!$N:$N,0))="","",INDEX(APガラス性能一覧!A:A,MATCH(ROW(B4312),APガラス性能一覧!$N:$N,0))),"")))</f>
        <v/>
      </c>
      <c r="C4318" s="68" t="str">
        <f>IFERROR(VLOOKUP($B4318,APガラス性能一覧!$A$2:$M$6097,2,0),"")</f>
        <v/>
      </c>
      <c r="D4318" s="68" t="str">
        <f>IFERROR(VLOOKUP($B4318,APガラス性能一覧!$A$2:$M$6097,3,0),"")</f>
        <v/>
      </c>
      <c r="E4318" s="68" t="str">
        <f>IFERROR(VLOOKUP($B4318,APガラス性能一覧!$A$2:$M$6097,4,0),"")</f>
        <v/>
      </c>
      <c r="F4318" s="68" t="str">
        <f>IFERROR(VLOOKUP($B4318,APガラス性能一覧!$A$2:$M$6097,5,0),"")</f>
        <v/>
      </c>
      <c r="G4318" s="68" t="str">
        <f>IFERROR(VLOOKUP($B4318,APガラス性能一覧!$A$2:$M$6097,6,0),"")</f>
        <v/>
      </c>
      <c r="H4318" s="68" t="str">
        <f>IFERROR(VLOOKUP($B4318,APガラス性能一覧!$A$2:$M$6097,7,0),"")</f>
        <v/>
      </c>
      <c r="I4318" s="68" t="str">
        <f>IFERROR(VLOOKUP($B4318,APガラス性能一覧!$A$2:$M$6097,8,0),"")</f>
        <v/>
      </c>
      <c r="J4318" s="68" t="str">
        <f>IFERROR(VLOOKUP($B4318,APガラス性能一覧!$A$2:$M$6097,9,0),"")</f>
        <v/>
      </c>
      <c r="K4318" s="68" t="str">
        <f>IFERROR(VLOOKUP($B4318,APガラス性能一覧!$A$2:$M$6097,10,0),"")</f>
        <v/>
      </c>
      <c r="L4318" s="68" t="str">
        <f>IFERROR(VLOOKUP($B4318,APガラス性能一覧!$A$2:$M$6097,11,0),"")</f>
        <v/>
      </c>
      <c r="M4318" s="68" t="str">
        <f>IFERROR(VLOOKUP($B4318,APガラス性能一覧!$A$2:$M$6097,12,0),"")</f>
        <v/>
      </c>
      <c r="N4318" s="68" t="str">
        <f>IFERROR(VLOOKUP($B4318,APガラス性能一覧!$A$2:$M$6097,13,0),"")</f>
        <v/>
      </c>
    </row>
    <row r="4319" spans="2:14" x14ac:dyDescent="0.4">
      <c r="B4319" s="68" t="str">
        <f>IF($D$2="","",IF($E$2=0.65,IFERROR(IF(INDEX(APガラス性能一覧!A:A,MATCH(ROW(B4313),APガラス性能一覧!$O:$O,0))="","",INDEX(APガラス性能一覧!A:A,MATCH(ROW(B4313),APガラス性能一覧!$O:$O,0))),""),IFERROR(IF(INDEX(APガラス性能一覧!A:A,MATCH(ROW(B4313),APガラス性能一覧!$N:$N,0))="","",INDEX(APガラス性能一覧!A:A,MATCH(ROW(B4313),APガラス性能一覧!$N:$N,0))),"")))</f>
        <v/>
      </c>
      <c r="C4319" s="68" t="str">
        <f>IFERROR(VLOOKUP($B4319,APガラス性能一覧!$A$2:$M$6097,2,0),"")</f>
        <v/>
      </c>
      <c r="D4319" s="68" t="str">
        <f>IFERROR(VLOOKUP($B4319,APガラス性能一覧!$A$2:$M$6097,3,0),"")</f>
        <v/>
      </c>
      <c r="E4319" s="68" t="str">
        <f>IFERROR(VLOOKUP($B4319,APガラス性能一覧!$A$2:$M$6097,4,0),"")</f>
        <v/>
      </c>
      <c r="F4319" s="68" t="str">
        <f>IFERROR(VLOOKUP($B4319,APガラス性能一覧!$A$2:$M$6097,5,0),"")</f>
        <v/>
      </c>
      <c r="G4319" s="68" t="str">
        <f>IFERROR(VLOOKUP($B4319,APガラス性能一覧!$A$2:$M$6097,6,0),"")</f>
        <v/>
      </c>
      <c r="H4319" s="68" t="str">
        <f>IFERROR(VLOOKUP($B4319,APガラス性能一覧!$A$2:$M$6097,7,0),"")</f>
        <v/>
      </c>
      <c r="I4319" s="68" t="str">
        <f>IFERROR(VLOOKUP($B4319,APガラス性能一覧!$A$2:$M$6097,8,0),"")</f>
        <v/>
      </c>
      <c r="J4319" s="68" t="str">
        <f>IFERROR(VLOOKUP($B4319,APガラス性能一覧!$A$2:$M$6097,9,0),"")</f>
        <v/>
      </c>
      <c r="K4319" s="68" t="str">
        <f>IFERROR(VLOOKUP($B4319,APガラス性能一覧!$A$2:$M$6097,10,0),"")</f>
        <v/>
      </c>
      <c r="L4319" s="68" t="str">
        <f>IFERROR(VLOOKUP($B4319,APガラス性能一覧!$A$2:$M$6097,11,0),"")</f>
        <v/>
      </c>
      <c r="M4319" s="68" t="str">
        <f>IFERROR(VLOOKUP($B4319,APガラス性能一覧!$A$2:$M$6097,12,0),"")</f>
        <v/>
      </c>
      <c r="N4319" s="68" t="str">
        <f>IFERROR(VLOOKUP($B4319,APガラス性能一覧!$A$2:$M$6097,13,0),"")</f>
        <v/>
      </c>
    </row>
    <row r="4320" spans="2:14" x14ac:dyDescent="0.4">
      <c r="B4320" s="68" t="str">
        <f>IF($D$2="","",IF($E$2=0.65,IFERROR(IF(INDEX(APガラス性能一覧!A:A,MATCH(ROW(B4314),APガラス性能一覧!$O:$O,0))="","",INDEX(APガラス性能一覧!A:A,MATCH(ROW(B4314),APガラス性能一覧!$O:$O,0))),""),IFERROR(IF(INDEX(APガラス性能一覧!A:A,MATCH(ROW(B4314),APガラス性能一覧!$N:$N,0))="","",INDEX(APガラス性能一覧!A:A,MATCH(ROW(B4314),APガラス性能一覧!$N:$N,0))),"")))</f>
        <v/>
      </c>
      <c r="C4320" s="68" t="str">
        <f>IFERROR(VLOOKUP($B4320,APガラス性能一覧!$A$2:$M$6097,2,0),"")</f>
        <v/>
      </c>
      <c r="D4320" s="68" t="str">
        <f>IFERROR(VLOOKUP($B4320,APガラス性能一覧!$A$2:$M$6097,3,0),"")</f>
        <v/>
      </c>
      <c r="E4320" s="68" t="str">
        <f>IFERROR(VLOOKUP($B4320,APガラス性能一覧!$A$2:$M$6097,4,0),"")</f>
        <v/>
      </c>
      <c r="F4320" s="68" t="str">
        <f>IFERROR(VLOOKUP($B4320,APガラス性能一覧!$A$2:$M$6097,5,0),"")</f>
        <v/>
      </c>
      <c r="G4320" s="68" t="str">
        <f>IFERROR(VLOOKUP($B4320,APガラス性能一覧!$A$2:$M$6097,6,0),"")</f>
        <v/>
      </c>
      <c r="H4320" s="68" t="str">
        <f>IFERROR(VLOOKUP($B4320,APガラス性能一覧!$A$2:$M$6097,7,0),"")</f>
        <v/>
      </c>
      <c r="I4320" s="68" t="str">
        <f>IFERROR(VLOOKUP($B4320,APガラス性能一覧!$A$2:$M$6097,8,0),"")</f>
        <v/>
      </c>
      <c r="J4320" s="68" t="str">
        <f>IFERROR(VLOOKUP($B4320,APガラス性能一覧!$A$2:$M$6097,9,0),"")</f>
        <v/>
      </c>
      <c r="K4320" s="68" t="str">
        <f>IFERROR(VLOOKUP($B4320,APガラス性能一覧!$A$2:$M$6097,10,0),"")</f>
        <v/>
      </c>
      <c r="L4320" s="68" t="str">
        <f>IFERROR(VLOOKUP($B4320,APガラス性能一覧!$A$2:$M$6097,11,0),"")</f>
        <v/>
      </c>
      <c r="M4320" s="68" t="str">
        <f>IFERROR(VLOOKUP($B4320,APガラス性能一覧!$A$2:$M$6097,12,0),"")</f>
        <v/>
      </c>
      <c r="N4320" s="68" t="str">
        <f>IFERROR(VLOOKUP($B4320,APガラス性能一覧!$A$2:$M$6097,13,0),"")</f>
        <v/>
      </c>
    </row>
    <row r="4321" spans="2:14" x14ac:dyDescent="0.4">
      <c r="B4321" s="68" t="str">
        <f>IF($D$2="","",IF($E$2=0.65,IFERROR(IF(INDEX(APガラス性能一覧!A:A,MATCH(ROW(B4315),APガラス性能一覧!$O:$O,0))="","",INDEX(APガラス性能一覧!A:A,MATCH(ROW(B4315),APガラス性能一覧!$O:$O,0))),""),IFERROR(IF(INDEX(APガラス性能一覧!A:A,MATCH(ROW(B4315),APガラス性能一覧!$N:$N,0))="","",INDEX(APガラス性能一覧!A:A,MATCH(ROW(B4315),APガラス性能一覧!$N:$N,0))),"")))</f>
        <v/>
      </c>
      <c r="C4321" s="68" t="str">
        <f>IFERROR(VLOOKUP($B4321,APガラス性能一覧!$A$2:$M$6097,2,0),"")</f>
        <v/>
      </c>
      <c r="D4321" s="68" t="str">
        <f>IFERROR(VLOOKUP($B4321,APガラス性能一覧!$A$2:$M$6097,3,0),"")</f>
        <v/>
      </c>
      <c r="E4321" s="68" t="str">
        <f>IFERROR(VLOOKUP($B4321,APガラス性能一覧!$A$2:$M$6097,4,0),"")</f>
        <v/>
      </c>
      <c r="F4321" s="68" t="str">
        <f>IFERROR(VLOOKUP($B4321,APガラス性能一覧!$A$2:$M$6097,5,0),"")</f>
        <v/>
      </c>
      <c r="G4321" s="68" t="str">
        <f>IFERROR(VLOOKUP($B4321,APガラス性能一覧!$A$2:$M$6097,6,0),"")</f>
        <v/>
      </c>
      <c r="H4321" s="68" t="str">
        <f>IFERROR(VLOOKUP($B4321,APガラス性能一覧!$A$2:$M$6097,7,0),"")</f>
        <v/>
      </c>
      <c r="I4321" s="68" t="str">
        <f>IFERROR(VLOOKUP($B4321,APガラス性能一覧!$A$2:$M$6097,8,0),"")</f>
        <v/>
      </c>
      <c r="J4321" s="68" t="str">
        <f>IFERROR(VLOOKUP($B4321,APガラス性能一覧!$A$2:$M$6097,9,0),"")</f>
        <v/>
      </c>
      <c r="K4321" s="68" t="str">
        <f>IFERROR(VLOOKUP($B4321,APガラス性能一覧!$A$2:$M$6097,10,0),"")</f>
        <v/>
      </c>
      <c r="L4321" s="68" t="str">
        <f>IFERROR(VLOOKUP($B4321,APガラス性能一覧!$A$2:$M$6097,11,0),"")</f>
        <v/>
      </c>
      <c r="M4321" s="68" t="str">
        <f>IFERROR(VLOOKUP($B4321,APガラス性能一覧!$A$2:$M$6097,12,0),"")</f>
        <v/>
      </c>
      <c r="N4321" s="68" t="str">
        <f>IFERROR(VLOOKUP($B4321,APガラス性能一覧!$A$2:$M$6097,13,0),"")</f>
        <v/>
      </c>
    </row>
    <row r="4322" spans="2:14" x14ac:dyDescent="0.4">
      <c r="B4322" s="68" t="str">
        <f>IF($D$2="","",IF($E$2=0.65,IFERROR(IF(INDEX(APガラス性能一覧!A:A,MATCH(ROW(B4316),APガラス性能一覧!$O:$O,0))="","",INDEX(APガラス性能一覧!A:A,MATCH(ROW(B4316),APガラス性能一覧!$O:$O,0))),""),IFERROR(IF(INDEX(APガラス性能一覧!A:A,MATCH(ROW(B4316),APガラス性能一覧!$N:$N,0))="","",INDEX(APガラス性能一覧!A:A,MATCH(ROW(B4316),APガラス性能一覧!$N:$N,0))),"")))</f>
        <v/>
      </c>
      <c r="C4322" s="68" t="str">
        <f>IFERROR(VLOOKUP($B4322,APガラス性能一覧!$A$2:$M$6097,2,0),"")</f>
        <v/>
      </c>
      <c r="D4322" s="68" t="str">
        <f>IFERROR(VLOOKUP($B4322,APガラス性能一覧!$A$2:$M$6097,3,0),"")</f>
        <v/>
      </c>
      <c r="E4322" s="68" t="str">
        <f>IFERROR(VLOOKUP($B4322,APガラス性能一覧!$A$2:$M$6097,4,0),"")</f>
        <v/>
      </c>
      <c r="F4322" s="68" t="str">
        <f>IFERROR(VLOOKUP($B4322,APガラス性能一覧!$A$2:$M$6097,5,0),"")</f>
        <v/>
      </c>
      <c r="G4322" s="68" t="str">
        <f>IFERROR(VLOOKUP($B4322,APガラス性能一覧!$A$2:$M$6097,6,0),"")</f>
        <v/>
      </c>
      <c r="H4322" s="68" t="str">
        <f>IFERROR(VLOOKUP($B4322,APガラス性能一覧!$A$2:$M$6097,7,0),"")</f>
        <v/>
      </c>
      <c r="I4322" s="68" t="str">
        <f>IFERROR(VLOOKUP($B4322,APガラス性能一覧!$A$2:$M$6097,8,0),"")</f>
        <v/>
      </c>
      <c r="J4322" s="68" t="str">
        <f>IFERROR(VLOOKUP($B4322,APガラス性能一覧!$A$2:$M$6097,9,0),"")</f>
        <v/>
      </c>
      <c r="K4322" s="68" t="str">
        <f>IFERROR(VLOOKUP($B4322,APガラス性能一覧!$A$2:$M$6097,10,0),"")</f>
        <v/>
      </c>
      <c r="L4322" s="68" t="str">
        <f>IFERROR(VLOOKUP($B4322,APガラス性能一覧!$A$2:$M$6097,11,0),"")</f>
        <v/>
      </c>
      <c r="M4322" s="68" t="str">
        <f>IFERROR(VLOOKUP($B4322,APガラス性能一覧!$A$2:$M$6097,12,0),"")</f>
        <v/>
      </c>
      <c r="N4322" s="68" t="str">
        <f>IFERROR(VLOOKUP($B4322,APガラス性能一覧!$A$2:$M$6097,13,0),"")</f>
        <v/>
      </c>
    </row>
    <row r="4323" spans="2:14" x14ac:dyDescent="0.4">
      <c r="B4323" s="68" t="str">
        <f>IF($D$2="","",IF($E$2=0.65,IFERROR(IF(INDEX(APガラス性能一覧!A:A,MATCH(ROW(B4317),APガラス性能一覧!$O:$O,0))="","",INDEX(APガラス性能一覧!A:A,MATCH(ROW(B4317),APガラス性能一覧!$O:$O,0))),""),IFERROR(IF(INDEX(APガラス性能一覧!A:A,MATCH(ROW(B4317),APガラス性能一覧!$N:$N,0))="","",INDEX(APガラス性能一覧!A:A,MATCH(ROW(B4317),APガラス性能一覧!$N:$N,0))),"")))</f>
        <v/>
      </c>
      <c r="C4323" s="68" t="str">
        <f>IFERROR(VLOOKUP($B4323,APガラス性能一覧!$A$2:$M$6097,2,0),"")</f>
        <v/>
      </c>
      <c r="D4323" s="68" t="str">
        <f>IFERROR(VLOOKUP($B4323,APガラス性能一覧!$A$2:$M$6097,3,0),"")</f>
        <v/>
      </c>
      <c r="E4323" s="68" t="str">
        <f>IFERROR(VLOOKUP($B4323,APガラス性能一覧!$A$2:$M$6097,4,0),"")</f>
        <v/>
      </c>
      <c r="F4323" s="68" t="str">
        <f>IFERROR(VLOOKUP($B4323,APガラス性能一覧!$A$2:$M$6097,5,0),"")</f>
        <v/>
      </c>
      <c r="G4323" s="68" t="str">
        <f>IFERROR(VLOOKUP($B4323,APガラス性能一覧!$A$2:$M$6097,6,0),"")</f>
        <v/>
      </c>
      <c r="H4323" s="68" t="str">
        <f>IFERROR(VLOOKUP($B4323,APガラス性能一覧!$A$2:$M$6097,7,0),"")</f>
        <v/>
      </c>
      <c r="I4323" s="68" t="str">
        <f>IFERROR(VLOOKUP($B4323,APガラス性能一覧!$A$2:$M$6097,8,0),"")</f>
        <v/>
      </c>
      <c r="J4323" s="68" t="str">
        <f>IFERROR(VLOOKUP($B4323,APガラス性能一覧!$A$2:$M$6097,9,0),"")</f>
        <v/>
      </c>
      <c r="K4323" s="68" t="str">
        <f>IFERROR(VLOOKUP($B4323,APガラス性能一覧!$A$2:$M$6097,10,0),"")</f>
        <v/>
      </c>
      <c r="L4323" s="68" t="str">
        <f>IFERROR(VLOOKUP($B4323,APガラス性能一覧!$A$2:$M$6097,11,0),"")</f>
        <v/>
      </c>
      <c r="M4323" s="68" t="str">
        <f>IFERROR(VLOOKUP($B4323,APガラス性能一覧!$A$2:$M$6097,12,0),"")</f>
        <v/>
      </c>
      <c r="N4323" s="68" t="str">
        <f>IFERROR(VLOOKUP($B4323,APガラス性能一覧!$A$2:$M$6097,13,0),"")</f>
        <v/>
      </c>
    </row>
    <row r="4324" spans="2:14" x14ac:dyDescent="0.4">
      <c r="B4324" s="68" t="str">
        <f>IF($D$2="","",IF($E$2=0.65,IFERROR(IF(INDEX(APガラス性能一覧!A:A,MATCH(ROW(B4318),APガラス性能一覧!$O:$O,0))="","",INDEX(APガラス性能一覧!A:A,MATCH(ROW(B4318),APガラス性能一覧!$O:$O,0))),""),IFERROR(IF(INDEX(APガラス性能一覧!A:A,MATCH(ROW(B4318),APガラス性能一覧!$N:$N,0))="","",INDEX(APガラス性能一覧!A:A,MATCH(ROW(B4318),APガラス性能一覧!$N:$N,0))),"")))</f>
        <v/>
      </c>
      <c r="C4324" s="68" t="str">
        <f>IFERROR(VLOOKUP($B4324,APガラス性能一覧!$A$2:$M$6097,2,0),"")</f>
        <v/>
      </c>
      <c r="D4324" s="68" t="str">
        <f>IFERROR(VLOOKUP($B4324,APガラス性能一覧!$A$2:$M$6097,3,0),"")</f>
        <v/>
      </c>
      <c r="E4324" s="68" t="str">
        <f>IFERROR(VLOOKUP($B4324,APガラス性能一覧!$A$2:$M$6097,4,0),"")</f>
        <v/>
      </c>
      <c r="F4324" s="68" t="str">
        <f>IFERROR(VLOOKUP($B4324,APガラス性能一覧!$A$2:$M$6097,5,0),"")</f>
        <v/>
      </c>
      <c r="G4324" s="68" t="str">
        <f>IFERROR(VLOOKUP($B4324,APガラス性能一覧!$A$2:$M$6097,6,0),"")</f>
        <v/>
      </c>
      <c r="H4324" s="68" t="str">
        <f>IFERROR(VLOOKUP($B4324,APガラス性能一覧!$A$2:$M$6097,7,0),"")</f>
        <v/>
      </c>
      <c r="I4324" s="68" t="str">
        <f>IFERROR(VLOOKUP($B4324,APガラス性能一覧!$A$2:$M$6097,8,0),"")</f>
        <v/>
      </c>
      <c r="J4324" s="68" t="str">
        <f>IFERROR(VLOOKUP($B4324,APガラス性能一覧!$A$2:$M$6097,9,0),"")</f>
        <v/>
      </c>
      <c r="K4324" s="68" t="str">
        <f>IFERROR(VLOOKUP($B4324,APガラス性能一覧!$A$2:$M$6097,10,0),"")</f>
        <v/>
      </c>
      <c r="L4324" s="68" t="str">
        <f>IFERROR(VLOOKUP($B4324,APガラス性能一覧!$A$2:$M$6097,11,0),"")</f>
        <v/>
      </c>
      <c r="M4324" s="68" t="str">
        <f>IFERROR(VLOOKUP($B4324,APガラス性能一覧!$A$2:$M$6097,12,0),"")</f>
        <v/>
      </c>
      <c r="N4324" s="68" t="str">
        <f>IFERROR(VLOOKUP($B4324,APガラス性能一覧!$A$2:$M$6097,13,0),"")</f>
        <v/>
      </c>
    </row>
    <row r="4325" spans="2:14" x14ac:dyDescent="0.4">
      <c r="B4325" s="68" t="str">
        <f>IF($D$2="","",IF($E$2=0.65,IFERROR(IF(INDEX(APガラス性能一覧!A:A,MATCH(ROW(B4319),APガラス性能一覧!$O:$O,0))="","",INDEX(APガラス性能一覧!A:A,MATCH(ROW(B4319),APガラス性能一覧!$O:$O,0))),""),IFERROR(IF(INDEX(APガラス性能一覧!A:A,MATCH(ROW(B4319),APガラス性能一覧!$N:$N,0))="","",INDEX(APガラス性能一覧!A:A,MATCH(ROW(B4319),APガラス性能一覧!$N:$N,0))),"")))</f>
        <v/>
      </c>
      <c r="C4325" s="68" t="str">
        <f>IFERROR(VLOOKUP($B4325,APガラス性能一覧!$A$2:$M$6097,2,0),"")</f>
        <v/>
      </c>
      <c r="D4325" s="68" t="str">
        <f>IFERROR(VLOOKUP($B4325,APガラス性能一覧!$A$2:$M$6097,3,0),"")</f>
        <v/>
      </c>
      <c r="E4325" s="68" t="str">
        <f>IFERROR(VLOOKUP($B4325,APガラス性能一覧!$A$2:$M$6097,4,0),"")</f>
        <v/>
      </c>
      <c r="F4325" s="68" t="str">
        <f>IFERROR(VLOOKUP($B4325,APガラス性能一覧!$A$2:$M$6097,5,0),"")</f>
        <v/>
      </c>
      <c r="G4325" s="68" t="str">
        <f>IFERROR(VLOOKUP($B4325,APガラス性能一覧!$A$2:$M$6097,6,0),"")</f>
        <v/>
      </c>
      <c r="H4325" s="68" t="str">
        <f>IFERROR(VLOOKUP($B4325,APガラス性能一覧!$A$2:$M$6097,7,0),"")</f>
        <v/>
      </c>
      <c r="I4325" s="68" t="str">
        <f>IFERROR(VLOOKUP($B4325,APガラス性能一覧!$A$2:$M$6097,8,0),"")</f>
        <v/>
      </c>
      <c r="J4325" s="68" t="str">
        <f>IFERROR(VLOOKUP($B4325,APガラス性能一覧!$A$2:$M$6097,9,0),"")</f>
        <v/>
      </c>
      <c r="K4325" s="68" t="str">
        <f>IFERROR(VLOOKUP($B4325,APガラス性能一覧!$A$2:$M$6097,10,0),"")</f>
        <v/>
      </c>
      <c r="L4325" s="68" t="str">
        <f>IFERROR(VLOOKUP($B4325,APガラス性能一覧!$A$2:$M$6097,11,0),"")</f>
        <v/>
      </c>
      <c r="M4325" s="68" t="str">
        <f>IFERROR(VLOOKUP($B4325,APガラス性能一覧!$A$2:$M$6097,12,0),"")</f>
        <v/>
      </c>
      <c r="N4325" s="68" t="str">
        <f>IFERROR(VLOOKUP($B4325,APガラス性能一覧!$A$2:$M$6097,13,0),"")</f>
        <v/>
      </c>
    </row>
    <row r="4326" spans="2:14" x14ac:dyDescent="0.4">
      <c r="B4326" s="68" t="str">
        <f>IF($D$2="","",IF($E$2=0.65,IFERROR(IF(INDEX(APガラス性能一覧!A:A,MATCH(ROW(B4320),APガラス性能一覧!$O:$O,0))="","",INDEX(APガラス性能一覧!A:A,MATCH(ROW(B4320),APガラス性能一覧!$O:$O,0))),""),IFERROR(IF(INDEX(APガラス性能一覧!A:A,MATCH(ROW(B4320),APガラス性能一覧!$N:$N,0))="","",INDEX(APガラス性能一覧!A:A,MATCH(ROW(B4320),APガラス性能一覧!$N:$N,0))),"")))</f>
        <v/>
      </c>
      <c r="C4326" s="68" t="str">
        <f>IFERROR(VLOOKUP($B4326,APガラス性能一覧!$A$2:$M$6097,2,0),"")</f>
        <v/>
      </c>
      <c r="D4326" s="68" t="str">
        <f>IFERROR(VLOOKUP($B4326,APガラス性能一覧!$A$2:$M$6097,3,0),"")</f>
        <v/>
      </c>
      <c r="E4326" s="68" t="str">
        <f>IFERROR(VLOOKUP($B4326,APガラス性能一覧!$A$2:$M$6097,4,0),"")</f>
        <v/>
      </c>
      <c r="F4326" s="68" t="str">
        <f>IFERROR(VLOOKUP($B4326,APガラス性能一覧!$A$2:$M$6097,5,0),"")</f>
        <v/>
      </c>
      <c r="G4326" s="68" t="str">
        <f>IFERROR(VLOOKUP($B4326,APガラス性能一覧!$A$2:$M$6097,6,0),"")</f>
        <v/>
      </c>
      <c r="H4326" s="68" t="str">
        <f>IFERROR(VLOOKUP($B4326,APガラス性能一覧!$A$2:$M$6097,7,0),"")</f>
        <v/>
      </c>
      <c r="I4326" s="68" t="str">
        <f>IFERROR(VLOOKUP($B4326,APガラス性能一覧!$A$2:$M$6097,8,0),"")</f>
        <v/>
      </c>
      <c r="J4326" s="68" t="str">
        <f>IFERROR(VLOOKUP($B4326,APガラス性能一覧!$A$2:$M$6097,9,0),"")</f>
        <v/>
      </c>
      <c r="K4326" s="68" t="str">
        <f>IFERROR(VLOOKUP($B4326,APガラス性能一覧!$A$2:$M$6097,10,0),"")</f>
        <v/>
      </c>
      <c r="L4326" s="68" t="str">
        <f>IFERROR(VLOOKUP($B4326,APガラス性能一覧!$A$2:$M$6097,11,0),"")</f>
        <v/>
      </c>
      <c r="M4326" s="68" t="str">
        <f>IFERROR(VLOOKUP($B4326,APガラス性能一覧!$A$2:$M$6097,12,0),"")</f>
        <v/>
      </c>
      <c r="N4326" s="68" t="str">
        <f>IFERROR(VLOOKUP($B4326,APガラス性能一覧!$A$2:$M$6097,13,0),"")</f>
        <v/>
      </c>
    </row>
    <row r="4327" spans="2:14" x14ac:dyDescent="0.4">
      <c r="B4327" s="68" t="str">
        <f>IF($D$2="","",IF($E$2=0.65,IFERROR(IF(INDEX(APガラス性能一覧!A:A,MATCH(ROW(B4321),APガラス性能一覧!$O:$O,0))="","",INDEX(APガラス性能一覧!A:A,MATCH(ROW(B4321),APガラス性能一覧!$O:$O,0))),""),IFERROR(IF(INDEX(APガラス性能一覧!A:A,MATCH(ROW(B4321),APガラス性能一覧!$N:$N,0))="","",INDEX(APガラス性能一覧!A:A,MATCH(ROW(B4321),APガラス性能一覧!$N:$N,0))),"")))</f>
        <v/>
      </c>
      <c r="C4327" s="68" t="str">
        <f>IFERROR(VLOOKUP($B4327,APガラス性能一覧!$A$2:$M$6097,2,0),"")</f>
        <v/>
      </c>
      <c r="D4327" s="68" t="str">
        <f>IFERROR(VLOOKUP($B4327,APガラス性能一覧!$A$2:$M$6097,3,0),"")</f>
        <v/>
      </c>
      <c r="E4327" s="68" t="str">
        <f>IFERROR(VLOOKUP($B4327,APガラス性能一覧!$A$2:$M$6097,4,0),"")</f>
        <v/>
      </c>
      <c r="F4327" s="68" t="str">
        <f>IFERROR(VLOOKUP($B4327,APガラス性能一覧!$A$2:$M$6097,5,0),"")</f>
        <v/>
      </c>
      <c r="G4327" s="68" t="str">
        <f>IFERROR(VLOOKUP($B4327,APガラス性能一覧!$A$2:$M$6097,6,0),"")</f>
        <v/>
      </c>
      <c r="H4327" s="68" t="str">
        <f>IFERROR(VLOOKUP($B4327,APガラス性能一覧!$A$2:$M$6097,7,0),"")</f>
        <v/>
      </c>
      <c r="I4327" s="68" t="str">
        <f>IFERROR(VLOOKUP($B4327,APガラス性能一覧!$A$2:$M$6097,8,0),"")</f>
        <v/>
      </c>
      <c r="J4327" s="68" t="str">
        <f>IFERROR(VLOOKUP($B4327,APガラス性能一覧!$A$2:$M$6097,9,0),"")</f>
        <v/>
      </c>
      <c r="K4327" s="68" t="str">
        <f>IFERROR(VLOOKUP($B4327,APガラス性能一覧!$A$2:$M$6097,10,0),"")</f>
        <v/>
      </c>
      <c r="L4327" s="68" t="str">
        <f>IFERROR(VLOOKUP($B4327,APガラス性能一覧!$A$2:$M$6097,11,0),"")</f>
        <v/>
      </c>
      <c r="M4327" s="68" t="str">
        <f>IFERROR(VLOOKUP($B4327,APガラス性能一覧!$A$2:$M$6097,12,0),"")</f>
        <v/>
      </c>
      <c r="N4327" s="68" t="str">
        <f>IFERROR(VLOOKUP($B4327,APガラス性能一覧!$A$2:$M$6097,13,0),"")</f>
        <v/>
      </c>
    </row>
    <row r="4328" spans="2:14" x14ac:dyDescent="0.4">
      <c r="B4328" s="68" t="str">
        <f>IF($D$2="","",IF($E$2=0.65,IFERROR(IF(INDEX(APガラス性能一覧!A:A,MATCH(ROW(B4322),APガラス性能一覧!$O:$O,0))="","",INDEX(APガラス性能一覧!A:A,MATCH(ROW(B4322),APガラス性能一覧!$O:$O,0))),""),IFERROR(IF(INDEX(APガラス性能一覧!A:A,MATCH(ROW(B4322),APガラス性能一覧!$N:$N,0))="","",INDEX(APガラス性能一覧!A:A,MATCH(ROW(B4322),APガラス性能一覧!$N:$N,0))),"")))</f>
        <v/>
      </c>
      <c r="C4328" s="68" t="str">
        <f>IFERROR(VLOOKUP($B4328,APガラス性能一覧!$A$2:$M$6097,2,0),"")</f>
        <v/>
      </c>
      <c r="D4328" s="68" t="str">
        <f>IFERROR(VLOOKUP($B4328,APガラス性能一覧!$A$2:$M$6097,3,0),"")</f>
        <v/>
      </c>
      <c r="E4328" s="68" t="str">
        <f>IFERROR(VLOOKUP($B4328,APガラス性能一覧!$A$2:$M$6097,4,0),"")</f>
        <v/>
      </c>
      <c r="F4328" s="68" t="str">
        <f>IFERROR(VLOOKUP($B4328,APガラス性能一覧!$A$2:$M$6097,5,0),"")</f>
        <v/>
      </c>
      <c r="G4328" s="68" t="str">
        <f>IFERROR(VLOOKUP($B4328,APガラス性能一覧!$A$2:$M$6097,6,0),"")</f>
        <v/>
      </c>
      <c r="H4328" s="68" t="str">
        <f>IFERROR(VLOOKUP($B4328,APガラス性能一覧!$A$2:$M$6097,7,0),"")</f>
        <v/>
      </c>
      <c r="I4328" s="68" t="str">
        <f>IFERROR(VLOOKUP($B4328,APガラス性能一覧!$A$2:$M$6097,8,0),"")</f>
        <v/>
      </c>
      <c r="J4328" s="68" t="str">
        <f>IFERROR(VLOOKUP($B4328,APガラス性能一覧!$A$2:$M$6097,9,0),"")</f>
        <v/>
      </c>
      <c r="K4328" s="68" t="str">
        <f>IFERROR(VLOOKUP($B4328,APガラス性能一覧!$A$2:$M$6097,10,0),"")</f>
        <v/>
      </c>
      <c r="L4328" s="68" t="str">
        <f>IFERROR(VLOOKUP($B4328,APガラス性能一覧!$A$2:$M$6097,11,0),"")</f>
        <v/>
      </c>
      <c r="M4328" s="68" t="str">
        <f>IFERROR(VLOOKUP($B4328,APガラス性能一覧!$A$2:$M$6097,12,0),"")</f>
        <v/>
      </c>
      <c r="N4328" s="68" t="str">
        <f>IFERROR(VLOOKUP($B4328,APガラス性能一覧!$A$2:$M$6097,13,0),"")</f>
        <v/>
      </c>
    </row>
    <row r="4329" spans="2:14" x14ac:dyDescent="0.4">
      <c r="B4329" s="68" t="str">
        <f>IF($D$2="","",IF($E$2=0.65,IFERROR(IF(INDEX(APガラス性能一覧!A:A,MATCH(ROW(B4323),APガラス性能一覧!$O:$O,0))="","",INDEX(APガラス性能一覧!A:A,MATCH(ROW(B4323),APガラス性能一覧!$O:$O,0))),""),IFERROR(IF(INDEX(APガラス性能一覧!A:A,MATCH(ROW(B4323),APガラス性能一覧!$N:$N,0))="","",INDEX(APガラス性能一覧!A:A,MATCH(ROW(B4323),APガラス性能一覧!$N:$N,0))),"")))</f>
        <v/>
      </c>
      <c r="C4329" s="68" t="str">
        <f>IFERROR(VLOOKUP($B4329,APガラス性能一覧!$A$2:$M$6097,2,0),"")</f>
        <v/>
      </c>
      <c r="D4329" s="68" t="str">
        <f>IFERROR(VLOOKUP($B4329,APガラス性能一覧!$A$2:$M$6097,3,0),"")</f>
        <v/>
      </c>
      <c r="E4329" s="68" t="str">
        <f>IFERROR(VLOOKUP($B4329,APガラス性能一覧!$A$2:$M$6097,4,0),"")</f>
        <v/>
      </c>
      <c r="F4329" s="68" t="str">
        <f>IFERROR(VLOOKUP($B4329,APガラス性能一覧!$A$2:$M$6097,5,0),"")</f>
        <v/>
      </c>
      <c r="G4329" s="68" t="str">
        <f>IFERROR(VLOOKUP($B4329,APガラス性能一覧!$A$2:$M$6097,6,0),"")</f>
        <v/>
      </c>
      <c r="H4329" s="68" t="str">
        <f>IFERROR(VLOOKUP($B4329,APガラス性能一覧!$A$2:$M$6097,7,0),"")</f>
        <v/>
      </c>
      <c r="I4329" s="68" t="str">
        <f>IFERROR(VLOOKUP($B4329,APガラス性能一覧!$A$2:$M$6097,8,0),"")</f>
        <v/>
      </c>
      <c r="J4329" s="68" t="str">
        <f>IFERROR(VLOOKUP($B4329,APガラス性能一覧!$A$2:$M$6097,9,0),"")</f>
        <v/>
      </c>
      <c r="K4329" s="68" t="str">
        <f>IFERROR(VLOOKUP($B4329,APガラス性能一覧!$A$2:$M$6097,10,0),"")</f>
        <v/>
      </c>
      <c r="L4329" s="68" t="str">
        <f>IFERROR(VLOOKUP($B4329,APガラス性能一覧!$A$2:$M$6097,11,0),"")</f>
        <v/>
      </c>
      <c r="M4329" s="68" t="str">
        <f>IFERROR(VLOOKUP($B4329,APガラス性能一覧!$A$2:$M$6097,12,0),"")</f>
        <v/>
      </c>
      <c r="N4329" s="68" t="str">
        <f>IFERROR(VLOOKUP($B4329,APガラス性能一覧!$A$2:$M$6097,13,0),"")</f>
        <v/>
      </c>
    </row>
    <row r="4330" spans="2:14" x14ac:dyDescent="0.4">
      <c r="B4330" s="68" t="str">
        <f>IF($D$2="","",IF($E$2=0.65,IFERROR(IF(INDEX(APガラス性能一覧!A:A,MATCH(ROW(B4324),APガラス性能一覧!$O:$O,0))="","",INDEX(APガラス性能一覧!A:A,MATCH(ROW(B4324),APガラス性能一覧!$O:$O,0))),""),IFERROR(IF(INDEX(APガラス性能一覧!A:A,MATCH(ROW(B4324),APガラス性能一覧!$N:$N,0))="","",INDEX(APガラス性能一覧!A:A,MATCH(ROW(B4324),APガラス性能一覧!$N:$N,0))),"")))</f>
        <v/>
      </c>
      <c r="C4330" s="68" t="str">
        <f>IFERROR(VLOOKUP($B4330,APガラス性能一覧!$A$2:$M$6097,2,0),"")</f>
        <v/>
      </c>
      <c r="D4330" s="68" t="str">
        <f>IFERROR(VLOOKUP($B4330,APガラス性能一覧!$A$2:$M$6097,3,0),"")</f>
        <v/>
      </c>
      <c r="E4330" s="68" t="str">
        <f>IFERROR(VLOOKUP($B4330,APガラス性能一覧!$A$2:$M$6097,4,0),"")</f>
        <v/>
      </c>
      <c r="F4330" s="68" t="str">
        <f>IFERROR(VLOOKUP($B4330,APガラス性能一覧!$A$2:$M$6097,5,0),"")</f>
        <v/>
      </c>
      <c r="G4330" s="68" t="str">
        <f>IFERROR(VLOOKUP($B4330,APガラス性能一覧!$A$2:$M$6097,6,0),"")</f>
        <v/>
      </c>
      <c r="H4330" s="68" t="str">
        <f>IFERROR(VLOOKUP($B4330,APガラス性能一覧!$A$2:$M$6097,7,0),"")</f>
        <v/>
      </c>
      <c r="I4330" s="68" t="str">
        <f>IFERROR(VLOOKUP($B4330,APガラス性能一覧!$A$2:$M$6097,8,0),"")</f>
        <v/>
      </c>
      <c r="J4330" s="68" t="str">
        <f>IFERROR(VLOOKUP($B4330,APガラス性能一覧!$A$2:$M$6097,9,0),"")</f>
        <v/>
      </c>
      <c r="K4330" s="68" t="str">
        <f>IFERROR(VLOOKUP($B4330,APガラス性能一覧!$A$2:$M$6097,10,0),"")</f>
        <v/>
      </c>
      <c r="L4330" s="68" t="str">
        <f>IFERROR(VLOOKUP($B4330,APガラス性能一覧!$A$2:$M$6097,11,0),"")</f>
        <v/>
      </c>
      <c r="M4330" s="68" t="str">
        <f>IFERROR(VLOOKUP($B4330,APガラス性能一覧!$A$2:$M$6097,12,0),"")</f>
        <v/>
      </c>
      <c r="N4330" s="68" t="str">
        <f>IFERROR(VLOOKUP($B4330,APガラス性能一覧!$A$2:$M$6097,13,0),"")</f>
        <v/>
      </c>
    </row>
    <row r="4331" spans="2:14" x14ac:dyDescent="0.4">
      <c r="B4331" s="68" t="str">
        <f>IF($D$2="","",IF($E$2=0.65,IFERROR(IF(INDEX(APガラス性能一覧!A:A,MATCH(ROW(B4325),APガラス性能一覧!$O:$O,0))="","",INDEX(APガラス性能一覧!A:A,MATCH(ROW(B4325),APガラス性能一覧!$O:$O,0))),""),IFERROR(IF(INDEX(APガラス性能一覧!A:A,MATCH(ROW(B4325),APガラス性能一覧!$N:$N,0))="","",INDEX(APガラス性能一覧!A:A,MATCH(ROW(B4325),APガラス性能一覧!$N:$N,0))),"")))</f>
        <v/>
      </c>
      <c r="C4331" s="68" t="str">
        <f>IFERROR(VLOOKUP($B4331,APガラス性能一覧!$A$2:$M$6097,2,0),"")</f>
        <v/>
      </c>
      <c r="D4331" s="68" t="str">
        <f>IFERROR(VLOOKUP($B4331,APガラス性能一覧!$A$2:$M$6097,3,0),"")</f>
        <v/>
      </c>
      <c r="E4331" s="68" t="str">
        <f>IFERROR(VLOOKUP($B4331,APガラス性能一覧!$A$2:$M$6097,4,0),"")</f>
        <v/>
      </c>
      <c r="F4331" s="68" t="str">
        <f>IFERROR(VLOOKUP($B4331,APガラス性能一覧!$A$2:$M$6097,5,0),"")</f>
        <v/>
      </c>
      <c r="G4331" s="68" t="str">
        <f>IFERROR(VLOOKUP($B4331,APガラス性能一覧!$A$2:$M$6097,6,0),"")</f>
        <v/>
      </c>
      <c r="H4331" s="68" t="str">
        <f>IFERROR(VLOOKUP($B4331,APガラス性能一覧!$A$2:$M$6097,7,0),"")</f>
        <v/>
      </c>
      <c r="I4331" s="68" t="str">
        <f>IFERROR(VLOOKUP($B4331,APガラス性能一覧!$A$2:$M$6097,8,0),"")</f>
        <v/>
      </c>
      <c r="J4331" s="68" t="str">
        <f>IFERROR(VLOOKUP($B4331,APガラス性能一覧!$A$2:$M$6097,9,0),"")</f>
        <v/>
      </c>
      <c r="K4331" s="68" t="str">
        <f>IFERROR(VLOOKUP($B4331,APガラス性能一覧!$A$2:$M$6097,10,0),"")</f>
        <v/>
      </c>
      <c r="L4331" s="68" t="str">
        <f>IFERROR(VLOOKUP($B4331,APガラス性能一覧!$A$2:$M$6097,11,0),"")</f>
        <v/>
      </c>
      <c r="M4331" s="68" t="str">
        <f>IFERROR(VLOOKUP($B4331,APガラス性能一覧!$A$2:$M$6097,12,0),"")</f>
        <v/>
      </c>
      <c r="N4331" s="68" t="str">
        <f>IFERROR(VLOOKUP($B4331,APガラス性能一覧!$A$2:$M$6097,13,0),"")</f>
        <v/>
      </c>
    </row>
    <row r="4332" spans="2:14" x14ac:dyDescent="0.4">
      <c r="B4332" s="68" t="str">
        <f>IF($D$2="","",IF($E$2=0.65,IFERROR(IF(INDEX(APガラス性能一覧!A:A,MATCH(ROW(B4326),APガラス性能一覧!$O:$O,0))="","",INDEX(APガラス性能一覧!A:A,MATCH(ROW(B4326),APガラス性能一覧!$O:$O,0))),""),IFERROR(IF(INDEX(APガラス性能一覧!A:A,MATCH(ROW(B4326),APガラス性能一覧!$N:$N,0))="","",INDEX(APガラス性能一覧!A:A,MATCH(ROW(B4326),APガラス性能一覧!$N:$N,0))),"")))</f>
        <v/>
      </c>
      <c r="C4332" s="68" t="str">
        <f>IFERROR(VLOOKUP($B4332,APガラス性能一覧!$A$2:$M$6097,2,0),"")</f>
        <v/>
      </c>
      <c r="D4332" s="68" t="str">
        <f>IFERROR(VLOOKUP($B4332,APガラス性能一覧!$A$2:$M$6097,3,0),"")</f>
        <v/>
      </c>
      <c r="E4332" s="68" t="str">
        <f>IFERROR(VLOOKUP($B4332,APガラス性能一覧!$A$2:$M$6097,4,0),"")</f>
        <v/>
      </c>
      <c r="F4332" s="68" t="str">
        <f>IFERROR(VLOOKUP($B4332,APガラス性能一覧!$A$2:$M$6097,5,0),"")</f>
        <v/>
      </c>
      <c r="G4332" s="68" t="str">
        <f>IFERROR(VLOOKUP($B4332,APガラス性能一覧!$A$2:$M$6097,6,0),"")</f>
        <v/>
      </c>
      <c r="H4332" s="68" t="str">
        <f>IFERROR(VLOOKUP($B4332,APガラス性能一覧!$A$2:$M$6097,7,0),"")</f>
        <v/>
      </c>
      <c r="I4332" s="68" t="str">
        <f>IFERROR(VLOOKUP($B4332,APガラス性能一覧!$A$2:$M$6097,8,0),"")</f>
        <v/>
      </c>
      <c r="J4332" s="68" t="str">
        <f>IFERROR(VLOOKUP($B4332,APガラス性能一覧!$A$2:$M$6097,9,0),"")</f>
        <v/>
      </c>
      <c r="K4332" s="68" t="str">
        <f>IFERROR(VLOOKUP($B4332,APガラス性能一覧!$A$2:$M$6097,10,0),"")</f>
        <v/>
      </c>
      <c r="L4332" s="68" t="str">
        <f>IFERROR(VLOOKUP($B4332,APガラス性能一覧!$A$2:$M$6097,11,0),"")</f>
        <v/>
      </c>
      <c r="M4332" s="68" t="str">
        <f>IFERROR(VLOOKUP($B4332,APガラス性能一覧!$A$2:$M$6097,12,0),"")</f>
        <v/>
      </c>
      <c r="N4332" s="68" t="str">
        <f>IFERROR(VLOOKUP($B4332,APガラス性能一覧!$A$2:$M$6097,13,0),"")</f>
        <v/>
      </c>
    </row>
    <row r="4333" spans="2:14" x14ac:dyDescent="0.4">
      <c r="B4333" s="68" t="str">
        <f>IF($D$2="","",IF($E$2=0.65,IFERROR(IF(INDEX(APガラス性能一覧!A:A,MATCH(ROW(B4327),APガラス性能一覧!$O:$O,0))="","",INDEX(APガラス性能一覧!A:A,MATCH(ROW(B4327),APガラス性能一覧!$O:$O,0))),""),IFERROR(IF(INDEX(APガラス性能一覧!A:A,MATCH(ROW(B4327),APガラス性能一覧!$N:$N,0))="","",INDEX(APガラス性能一覧!A:A,MATCH(ROW(B4327),APガラス性能一覧!$N:$N,0))),"")))</f>
        <v/>
      </c>
      <c r="C4333" s="68" t="str">
        <f>IFERROR(VLOOKUP($B4333,APガラス性能一覧!$A$2:$M$6097,2,0),"")</f>
        <v/>
      </c>
      <c r="D4333" s="68" t="str">
        <f>IFERROR(VLOOKUP($B4333,APガラス性能一覧!$A$2:$M$6097,3,0),"")</f>
        <v/>
      </c>
      <c r="E4333" s="68" t="str">
        <f>IFERROR(VLOOKUP($B4333,APガラス性能一覧!$A$2:$M$6097,4,0),"")</f>
        <v/>
      </c>
      <c r="F4333" s="68" t="str">
        <f>IFERROR(VLOOKUP($B4333,APガラス性能一覧!$A$2:$M$6097,5,0),"")</f>
        <v/>
      </c>
      <c r="G4333" s="68" t="str">
        <f>IFERROR(VLOOKUP($B4333,APガラス性能一覧!$A$2:$M$6097,6,0),"")</f>
        <v/>
      </c>
      <c r="H4333" s="68" t="str">
        <f>IFERROR(VLOOKUP($B4333,APガラス性能一覧!$A$2:$M$6097,7,0),"")</f>
        <v/>
      </c>
      <c r="I4333" s="68" t="str">
        <f>IFERROR(VLOOKUP($B4333,APガラス性能一覧!$A$2:$M$6097,8,0),"")</f>
        <v/>
      </c>
      <c r="J4333" s="68" t="str">
        <f>IFERROR(VLOOKUP($B4333,APガラス性能一覧!$A$2:$M$6097,9,0),"")</f>
        <v/>
      </c>
      <c r="K4333" s="68" t="str">
        <f>IFERROR(VLOOKUP($B4333,APガラス性能一覧!$A$2:$M$6097,10,0),"")</f>
        <v/>
      </c>
      <c r="L4333" s="68" t="str">
        <f>IFERROR(VLOOKUP($B4333,APガラス性能一覧!$A$2:$M$6097,11,0),"")</f>
        <v/>
      </c>
      <c r="M4333" s="68" t="str">
        <f>IFERROR(VLOOKUP($B4333,APガラス性能一覧!$A$2:$M$6097,12,0),"")</f>
        <v/>
      </c>
      <c r="N4333" s="68" t="str">
        <f>IFERROR(VLOOKUP($B4333,APガラス性能一覧!$A$2:$M$6097,13,0),"")</f>
        <v/>
      </c>
    </row>
    <row r="4334" spans="2:14" x14ac:dyDescent="0.4">
      <c r="B4334" s="68" t="str">
        <f>IF($D$2="","",IF($E$2=0.65,IFERROR(IF(INDEX(APガラス性能一覧!A:A,MATCH(ROW(B4328),APガラス性能一覧!$O:$O,0))="","",INDEX(APガラス性能一覧!A:A,MATCH(ROW(B4328),APガラス性能一覧!$O:$O,0))),""),IFERROR(IF(INDEX(APガラス性能一覧!A:A,MATCH(ROW(B4328),APガラス性能一覧!$N:$N,0))="","",INDEX(APガラス性能一覧!A:A,MATCH(ROW(B4328),APガラス性能一覧!$N:$N,0))),"")))</f>
        <v/>
      </c>
      <c r="C4334" s="68" t="str">
        <f>IFERROR(VLOOKUP($B4334,APガラス性能一覧!$A$2:$M$6097,2,0),"")</f>
        <v/>
      </c>
      <c r="D4334" s="68" t="str">
        <f>IFERROR(VLOOKUP($B4334,APガラス性能一覧!$A$2:$M$6097,3,0),"")</f>
        <v/>
      </c>
      <c r="E4334" s="68" t="str">
        <f>IFERROR(VLOOKUP($B4334,APガラス性能一覧!$A$2:$M$6097,4,0),"")</f>
        <v/>
      </c>
      <c r="F4334" s="68" t="str">
        <f>IFERROR(VLOOKUP($B4334,APガラス性能一覧!$A$2:$M$6097,5,0),"")</f>
        <v/>
      </c>
      <c r="G4334" s="68" t="str">
        <f>IFERROR(VLOOKUP($B4334,APガラス性能一覧!$A$2:$M$6097,6,0),"")</f>
        <v/>
      </c>
      <c r="H4334" s="68" t="str">
        <f>IFERROR(VLOOKUP($B4334,APガラス性能一覧!$A$2:$M$6097,7,0),"")</f>
        <v/>
      </c>
      <c r="I4334" s="68" t="str">
        <f>IFERROR(VLOOKUP($B4334,APガラス性能一覧!$A$2:$M$6097,8,0),"")</f>
        <v/>
      </c>
      <c r="J4334" s="68" t="str">
        <f>IFERROR(VLOOKUP($B4334,APガラス性能一覧!$A$2:$M$6097,9,0),"")</f>
        <v/>
      </c>
      <c r="K4334" s="68" t="str">
        <f>IFERROR(VLOOKUP($B4334,APガラス性能一覧!$A$2:$M$6097,10,0),"")</f>
        <v/>
      </c>
      <c r="L4334" s="68" t="str">
        <f>IFERROR(VLOOKUP($B4334,APガラス性能一覧!$A$2:$M$6097,11,0),"")</f>
        <v/>
      </c>
      <c r="M4334" s="68" t="str">
        <f>IFERROR(VLOOKUP($B4334,APガラス性能一覧!$A$2:$M$6097,12,0),"")</f>
        <v/>
      </c>
      <c r="N4334" s="68" t="str">
        <f>IFERROR(VLOOKUP($B4334,APガラス性能一覧!$A$2:$M$6097,13,0),"")</f>
        <v/>
      </c>
    </row>
    <row r="4335" spans="2:14" x14ac:dyDescent="0.4">
      <c r="B4335" s="68" t="str">
        <f>IF($D$2="","",IF($E$2=0.65,IFERROR(IF(INDEX(APガラス性能一覧!A:A,MATCH(ROW(B4329),APガラス性能一覧!$O:$O,0))="","",INDEX(APガラス性能一覧!A:A,MATCH(ROW(B4329),APガラス性能一覧!$O:$O,0))),""),IFERROR(IF(INDEX(APガラス性能一覧!A:A,MATCH(ROW(B4329),APガラス性能一覧!$N:$N,0))="","",INDEX(APガラス性能一覧!A:A,MATCH(ROW(B4329),APガラス性能一覧!$N:$N,0))),"")))</f>
        <v/>
      </c>
      <c r="C4335" s="68" t="str">
        <f>IFERROR(VLOOKUP($B4335,APガラス性能一覧!$A$2:$M$6097,2,0),"")</f>
        <v/>
      </c>
      <c r="D4335" s="68" t="str">
        <f>IFERROR(VLOOKUP($B4335,APガラス性能一覧!$A$2:$M$6097,3,0),"")</f>
        <v/>
      </c>
      <c r="E4335" s="68" t="str">
        <f>IFERROR(VLOOKUP($B4335,APガラス性能一覧!$A$2:$M$6097,4,0),"")</f>
        <v/>
      </c>
      <c r="F4335" s="68" t="str">
        <f>IFERROR(VLOOKUP($B4335,APガラス性能一覧!$A$2:$M$6097,5,0),"")</f>
        <v/>
      </c>
      <c r="G4335" s="68" t="str">
        <f>IFERROR(VLOOKUP($B4335,APガラス性能一覧!$A$2:$M$6097,6,0),"")</f>
        <v/>
      </c>
      <c r="H4335" s="68" t="str">
        <f>IFERROR(VLOOKUP($B4335,APガラス性能一覧!$A$2:$M$6097,7,0),"")</f>
        <v/>
      </c>
      <c r="I4335" s="68" t="str">
        <f>IFERROR(VLOOKUP($B4335,APガラス性能一覧!$A$2:$M$6097,8,0),"")</f>
        <v/>
      </c>
      <c r="J4335" s="68" t="str">
        <f>IFERROR(VLOOKUP($B4335,APガラス性能一覧!$A$2:$M$6097,9,0),"")</f>
        <v/>
      </c>
      <c r="K4335" s="68" t="str">
        <f>IFERROR(VLOOKUP($B4335,APガラス性能一覧!$A$2:$M$6097,10,0),"")</f>
        <v/>
      </c>
      <c r="L4335" s="68" t="str">
        <f>IFERROR(VLOOKUP($B4335,APガラス性能一覧!$A$2:$M$6097,11,0),"")</f>
        <v/>
      </c>
      <c r="M4335" s="68" t="str">
        <f>IFERROR(VLOOKUP($B4335,APガラス性能一覧!$A$2:$M$6097,12,0),"")</f>
        <v/>
      </c>
      <c r="N4335" s="68" t="str">
        <f>IFERROR(VLOOKUP($B4335,APガラス性能一覧!$A$2:$M$6097,13,0),"")</f>
        <v/>
      </c>
    </row>
    <row r="4336" spans="2:14" x14ac:dyDescent="0.4">
      <c r="B4336" s="68" t="str">
        <f>IF($D$2="","",IF($E$2=0.65,IFERROR(IF(INDEX(APガラス性能一覧!A:A,MATCH(ROW(B4330),APガラス性能一覧!$O:$O,0))="","",INDEX(APガラス性能一覧!A:A,MATCH(ROW(B4330),APガラス性能一覧!$O:$O,0))),""),IFERROR(IF(INDEX(APガラス性能一覧!A:A,MATCH(ROW(B4330),APガラス性能一覧!$N:$N,0))="","",INDEX(APガラス性能一覧!A:A,MATCH(ROW(B4330),APガラス性能一覧!$N:$N,0))),"")))</f>
        <v/>
      </c>
      <c r="C4336" s="68" t="str">
        <f>IFERROR(VLOOKUP($B4336,APガラス性能一覧!$A$2:$M$6097,2,0),"")</f>
        <v/>
      </c>
      <c r="D4336" s="68" t="str">
        <f>IFERROR(VLOOKUP($B4336,APガラス性能一覧!$A$2:$M$6097,3,0),"")</f>
        <v/>
      </c>
      <c r="E4336" s="68" t="str">
        <f>IFERROR(VLOOKUP($B4336,APガラス性能一覧!$A$2:$M$6097,4,0),"")</f>
        <v/>
      </c>
      <c r="F4336" s="68" t="str">
        <f>IFERROR(VLOOKUP($B4336,APガラス性能一覧!$A$2:$M$6097,5,0),"")</f>
        <v/>
      </c>
      <c r="G4336" s="68" t="str">
        <f>IFERROR(VLOOKUP($B4336,APガラス性能一覧!$A$2:$M$6097,6,0),"")</f>
        <v/>
      </c>
      <c r="H4336" s="68" t="str">
        <f>IFERROR(VLOOKUP($B4336,APガラス性能一覧!$A$2:$M$6097,7,0),"")</f>
        <v/>
      </c>
      <c r="I4336" s="68" t="str">
        <f>IFERROR(VLOOKUP($B4336,APガラス性能一覧!$A$2:$M$6097,8,0),"")</f>
        <v/>
      </c>
      <c r="J4336" s="68" t="str">
        <f>IFERROR(VLOOKUP($B4336,APガラス性能一覧!$A$2:$M$6097,9,0),"")</f>
        <v/>
      </c>
      <c r="K4336" s="68" t="str">
        <f>IFERROR(VLOOKUP($B4336,APガラス性能一覧!$A$2:$M$6097,10,0),"")</f>
        <v/>
      </c>
      <c r="L4336" s="68" t="str">
        <f>IFERROR(VLOOKUP($B4336,APガラス性能一覧!$A$2:$M$6097,11,0),"")</f>
        <v/>
      </c>
      <c r="M4336" s="68" t="str">
        <f>IFERROR(VLOOKUP($B4336,APガラス性能一覧!$A$2:$M$6097,12,0),"")</f>
        <v/>
      </c>
      <c r="N4336" s="68" t="str">
        <f>IFERROR(VLOOKUP($B4336,APガラス性能一覧!$A$2:$M$6097,13,0),"")</f>
        <v/>
      </c>
    </row>
    <row r="4337" spans="2:14" x14ac:dyDescent="0.4">
      <c r="B4337" s="68" t="str">
        <f>IF($D$2="","",IF($E$2=0.65,IFERROR(IF(INDEX(APガラス性能一覧!A:A,MATCH(ROW(B4331),APガラス性能一覧!$O:$O,0))="","",INDEX(APガラス性能一覧!A:A,MATCH(ROW(B4331),APガラス性能一覧!$O:$O,0))),""),IFERROR(IF(INDEX(APガラス性能一覧!A:A,MATCH(ROW(B4331),APガラス性能一覧!$N:$N,0))="","",INDEX(APガラス性能一覧!A:A,MATCH(ROW(B4331),APガラス性能一覧!$N:$N,0))),"")))</f>
        <v/>
      </c>
      <c r="C4337" s="68" t="str">
        <f>IFERROR(VLOOKUP($B4337,APガラス性能一覧!$A$2:$M$6097,2,0),"")</f>
        <v/>
      </c>
      <c r="D4337" s="68" t="str">
        <f>IFERROR(VLOOKUP($B4337,APガラス性能一覧!$A$2:$M$6097,3,0),"")</f>
        <v/>
      </c>
      <c r="E4337" s="68" t="str">
        <f>IFERROR(VLOOKUP($B4337,APガラス性能一覧!$A$2:$M$6097,4,0),"")</f>
        <v/>
      </c>
      <c r="F4337" s="68" t="str">
        <f>IFERROR(VLOOKUP($B4337,APガラス性能一覧!$A$2:$M$6097,5,0),"")</f>
        <v/>
      </c>
      <c r="G4337" s="68" t="str">
        <f>IFERROR(VLOOKUP($B4337,APガラス性能一覧!$A$2:$M$6097,6,0),"")</f>
        <v/>
      </c>
      <c r="H4337" s="68" t="str">
        <f>IFERROR(VLOOKUP($B4337,APガラス性能一覧!$A$2:$M$6097,7,0),"")</f>
        <v/>
      </c>
      <c r="I4337" s="68" t="str">
        <f>IFERROR(VLOOKUP($B4337,APガラス性能一覧!$A$2:$M$6097,8,0),"")</f>
        <v/>
      </c>
      <c r="J4337" s="68" t="str">
        <f>IFERROR(VLOOKUP($B4337,APガラス性能一覧!$A$2:$M$6097,9,0),"")</f>
        <v/>
      </c>
      <c r="K4337" s="68" t="str">
        <f>IFERROR(VLOOKUP($B4337,APガラス性能一覧!$A$2:$M$6097,10,0),"")</f>
        <v/>
      </c>
      <c r="L4337" s="68" t="str">
        <f>IFERROR(VLOOKUP($B4337,APガラス性能一覧!$A$2:$M$6097,11,0),"")</f>
        <v/>
      </c>
      <c r="M4337" s="68" t="str">
        <f>IFERROR(VLOOKUP($B4337,APガラス性能一覧!$A$2:$M$6097,12,0),"")</f>
        <v/>
      </c>
      <c r="N4337" s="68" t="str">
        <f>IFERROR(VLOOKUP($B4337,APガラス性能一覧!$A$2:$M$6097,13,0),"")</f>
        <v/>
      </c>
    </row>
    <row r="4338" spans="2:14" x14ac:dyDescent="0.4">
      <c r="B4338" s="68" t="str">
        <f>IF($D$2="","",IF($E$2=0.65,IFERROR(IF(INDEX(APガラス性能一覧!A:A,MATCH(ROW(B4332),APガラス性能一覧!$O:$O,0))="","",INDEX(APガラス性能一覧!A:A,MATCH(ROW(B4332),APガラス性能一覧!$O:$O,0))),""),IFERROR(IF(INDEX(APガラス性能一覧!A:A,MATCH(ROW(B4332),APガラス性能一覧!$N:$N,0))="","",INDEX(APガラス性能一覧!A:A,MATCH(ROW(B4332),APガラス性能一覧!$N:$N,0))),"")))</f>
        <v/>
      </c>
      <c r="C4338" s="68" t="str">
        <f>IFERROR(VLOOKUP($B4338,APガラス性能一覧!$A$2:$M$6097,2,0),"")</f>
        <v/>
      </c>
      <c r="D4338" s="68" t="str">
        <f>IFERROR(VLOOKUP($B4338,APガラス性能一覧!$A$2:$M$6097,3,0),"")</f>
        <v/>
      </c>
      <c r="E4338" s="68" t="str">
        <f>IFERROR(VLOOKUP($B4338,APガラス性能一覧!$A$2:$M$6097,4,0),"")</f>
        <v/>
      </c>
      <c r="F4338" s="68" t="str">
        <f>IFERROR(VLOOKUP($B4338,APガラス性能一覧!$A$2:$M$6097,5,0),"")</f>
        <v/>
      </c>
      <c r="G4338" s="68" t="str">
        <f>IFERROR(VLOOKUP($B4338,APガラス性能一覧!$A$2:$M$6097,6,0),"")</f>
        <v/>
      </c>
      <c r="H4338" s="68" t="str">
        <f>IFERROR(VLOOKUP($B4338,APガラス性能一覧!$A$2:$M$6097,7,0),"")</f>
        <v/>
      </c>
      <c r="I4338" s="68" t="str">
        <f>IFERROR(VLOOKUP($B4338,APガラス性能一覧!$A$2:$M$6097,8,0),"")</f>
        <v/>
      </c>
      <c r="J4338" s="68" t="str">
        <f>IFERROR(VLOOKUP($B4338,APガラス性能一覧!$A$2:$M$6097,9,0),"")</f>
        <v/>
      </c>
      <c r="K4338" s="68" t="str">
        <f>IFERROR(VLOOKUP($B4338,APガラス性能一覧!$A$2:$M$6097,10,0),"")</f>
        <v/>
      </c>
      <c r="L4338" s="68" t="str">
        <f>IFERROR(VLOOKUP($B4338,APガラス性能一覧!$A$2:$M$6097,11,0),"")</f>
        <v/>
      </c>
      <c r="M4338" s="68" t="str">
        <f>IFERROR(VLOOKUP($B4338,APガラス性能一覧!$A$2:$M$6097,12,0),"")</f>
        <v/>
      </c>
      <c r="N4338" s="68" t="str">
        <f>IFERROR(VLOOKUP($B4338,APガラス性能一覧!$A$2:$M$6097,13,0),"")</f>
        <v/>
      </c>
    </row>
    <row r="4339" spans="2:14" x14ac:dyDescent="0.4">
      <c r="B4339" s="68" t="str">
        <f>IF($D$2="","",IF($E$2=0.65,IFERROR(IF(INDEX(APガラス性能一覧!A:A,MATCH(ROW(B4333),APガラス性能一覧!$O:$O,0))="","",INDEX(APガラス性能一覧!A:A,MATCH(ROW(B4333),APガラス性能一覧!$O:$O,0))),""),IFERROR(IF(INDEX(APガラス性能一覧!A:A,MATCH(ROW(B4333),APガラス性能一覧!$N:$N,0))="","",INDEX(APガラス性能一覧!A:A,MATCH(ROW(B4333),APガラス性能一覧!$N:$N,0))),"")))</f>
        <v/>
      </c>
      <c r="C4339" s="68" t="str">
        <f>IFERROR(VLOOKUP($B4339,APガラス性能一覧!$A$2:$M$6097,2,0),"")</f>
        <v/>
      </c>
      <c r="D4339" s="68" t="str">
        <f>IFERROR(VLOOKUP($B4339,APガラス性能一覧!$A$2:$M$6097,3,0),"")</f>
        <v/>
      </c>
      <c r="E4339" s="68" t="str">
        <f>IFERROR(VLOOKUP($B4339,APガラス性能一覧!$A$2:$M$6097,4,0),"")</f>
        <v/>
      </c>
      <c r="F4339" s="68" t="str">
        <f>IFERROR(VLOOKUP($B4339,APガラス性能一覧!$A$2:$M$6097,5,0),"")</f>
        <v/>
      </c>
      <c r="G4339" s="68" t="str">
        <f>IFERROR(VLOOKUP($B4339,APガラス性能一覧!$A$2:$M$6097,6,0),"")</f>
        <v/>
      </c>
      <c r="H4339" s="68" t="str">
        <f>IFERROR(VLOOKUP($B4339,APガラス性能一覧!$A$2:$M$6097,7,0),"")</f>
        <v/>
      </c>
      <c r="I4339" s="68" t="str">
        <f>IFERROR(VLOOKUP($B4339,APガラス性能一覧!$A$2:$M$6097,8,0),"")</f>
        <v/>
      </c>
      <c r="J4339" s="68" t="str">
        <f>IFERROR(VLOOKUP($B4339,APガラス性能一覧!$A$2:$M$6097,9,0),"")</f>
        <v/>
      </c>
      <c r="K4339" s="68" t="str">
        <f>IFERROR(VLOOKUP($B4339,APガラス性能一覧!$A$2:$M$6097,10,0),"")</f>
        <v/>
      </c>
      <c r="L4339" s="68" t="str">
        <f>IFERROR(VLOOKUP($B4339,APガラス性能一覧!$A$2:$M$6097,11,0),"")</f>
        <v/>
      </c>
      <c r="M4339" s="68" t="str">
        <f>IFERROR(VLOOKUP($B4339,APガラス性能一覧!$A$2:$M$6097,12,0),"")</f>
        <v/>
      </c>
      <c r="N4339" s="68" t="str">
        <f>IFERROR(VLOOKUP($B4339,APガラス性能一覧!$A$2:$M$6097,13,0),"")</f>
        <v/>
      </c>
    </row>
    <row r="4340" spans="2:14" x14ac:dyDescent="0.4">
      <c r="B4340" s="68" t="str">
        <f>IF($D$2="","",IF($E$2=0.65,IFERROR(IF(INDEX(APガラス性能一覧!A:A,MATCH(ROW(B4334),APガラス性能一覧!$O:$O,0))="","",INDEX(APガラス性能一覧!A:A,MATCH(ROW(B4334),APガラス性能一覧!$O:$O,0))),""),IFERROR(IF(INDEX(APガラス性能一覧!A:A,MATCH(ROW(B4334),APガラス性能一覧!$N:$N,0))="","",INDEX(APガラス性能一覧!A:A,MATCH(ROW(B4334),APガラス性能一覧!$N:$N,0))),"")))</f>
        <v/>
      </c>
      <c r="C4340" s="68" t="str">
        <f>IFERROR(VLOOKUP($B4340,APガラス性能一覧!$A$2:$M$6097,2,0),"")</f>
        <v/>
      </c>
      <c r="D4340" s="68" t="str">
        <f>IFERROR(VLOOKUP($B4340,APガラス性能一覧!$A$2:$M$6097,3,0),"")</f>
        <v/>
      </c>
      <c r="E4340" s="68" t="str">
        <f>IFERROR(VLOOKUP($B4340,APガラス性能一覧!$A$2:$M$6097,4,0),"")</f>
        <v/>
      </c>
      <c r="F4340" s="68" t="str">
        <f>IFERROR(VLOOKUP($B4340,APガラス性能一覧!$A$2:$M$6097,5,0),"")</f>
        <v/>
      </c>
      <c r="G4340" s="68" t="str">
        <f>IFERROR(VLOOKUP($B4340,APガラス性能一覧!$A$2:$M$6097,6,0),"")</f>
        <v/>
      </c>
      <c r="H4340" s="68" t="str">
        <f>IFERROR(VLOOKUP($B4340,APガラス性能一覧!$A$2:$M$6097,7,0),"")</f>
        <v/>
      </c>
      <c r="I4340" s="68" t="str">
        <f>IFERROR(VLOOKUP($B4340,APガラス性能一覧!$A$2:$M$6097,8,0),"")</f>
        <v/>
      </c>
      <c r="J4340" s="68" t="str">
        <f>IFERROR(VLOOKUP($B4340,APガラス性能一覧!$A$2:$M$6097,9,0),"")</f>
        <v/>
      </c>
      <c r="K4340" s="68" t="str">
        <f>IFERROR(VLOOKUP($B4340,APガラス性能一覧!$A$2:$M$6097,10,0),"")</f>
        <v/>
      </c>
      <c r="L4340" s="68" t="str">
        <f>IFERROR(VLOOKUP($B4340,APガラス性能一覧!$A$2:$M$6097,11,0),"")</f>
        <v/>
      </c>
      <c r="M4340" s="68" t="str">
        <f>IFERROR(VLOOKUP($B4340,APガラス性能一覧!$A$2:$M$6097,12,0),"")</f>
        <v/>
      </c>
      <c r="N4340" s="68" t="str">
        <f>IFERROR(VLOOKUP($B4340,APガラス性能一覧!$A$2:$M$6097,13,0),"")</f>
        <v/>
      </c>
    </row>
    <row r="4341" spans="2:14" x14ac:dyDescent="0.4">
      <c r="B4341" s="68" t="str">
        <f>IF($D$2="","",IF($E$2=0.65,IFERROR(IF(INDEX(APガラス性能一覧!A:A,MATCH(ROW(B4335),APガラス性能一覧!$O:$O,0))="","",INDEX(APガラス性能一覧!A:A,MATCH(ROW(B4335),APガラス性能一覧!$O:$O,0))),""),IFERROR(IF(INDEX(APガラス性能一覧!A:A,MATCH(ROW(B4335),APガラス性能一覧!$N:$N,0))="","",INDEX(APガラス性能一覧!A:A,MATCH(ROW(B4335),APガラス性能一覧!$N:$N,0))),"")))</f>
        <v/>
      </c>
      <c r="C4341" s="68" t="str">
        <f>IFERROR(VLOOKUP($B4341,APガラス性能一覧!$A$2:$M$6097,2,0),"")</f>
        <v/>
      </c>
      <c r="D4341" s="68" t="str">
        <f>IFERROR(VLOOKUP($B4341,APガラス性能一覧!$A$2:$M$6097,3,0),"")</f>
        <v/>
      </c>
      <c r="E4341" s="68" t="str">
        <f>IFERROR(VLOOKUP($B4341,APガラス性能一覧!$A$2:$M$6097,4,0),"")</f>
        <v/>
      </c>
      <c r="F4341" s="68" t="str">
        <f>IFERROR(VLOOKUP($B4341,APガラス性能一覧!$A$2:$M$6097,5,0),"")</f>
        <v/>
      </c>
      <c r="G4341" s="68" t="str">
        <f>IFERROR(VLOOKUP($B4341,APガラス性能一覧!$A$2:$M$6097,6,0),"")</f>
        <v/>
      </c>
      <c r="H4341" s="68" t="str">
        <f>IFERROR(VLOOKUP($B4341,APガラス性能一覧!$A$2:$M$6097,7,0),"")</f>
        <v/>
      </c>
      <c r="I4341" s="68" t="str">
        <f>IFERROR(VLOOKUP($B4341,APガラス性能一覧!$A$2:$M$6097,8,0),"")</f>
        <v/>
      </c>
      <c r="J4341" s="68" t="str">
        <f>IFERROR(VLOOKUP($B4341,APガラス性能一覧!$A$2:$M$6097,9,0),"")</f>
        <v/>
      </c>
      <c r="K4341" s="68" t="str">
        <f>IFERROR(VLOOKUP($B4341,APガラス性能一覧!$A$2:$M$6097,10,0),"")</f>
        <v/>
      </c>
      <c r="L4341" s="68" t="str">
        <f>IFERROR(VLOOKUP($B4341,APガラス性能一覧!$A$2:$M$6097,11,0),"")</f>
        <v/>
      </c>
      <c r="M4341" s="68" t="str">
        <f>IFERROR(VLOOKUP($B4341,APガラス性能一覧!$A$2:$M$6097,12,0),"")</f>
        <v/>
      </c>
      <c r="N4341" s="68" t="str">
        <f>IFERROR(VLOOKUP($B4341,APガラス性能一覧!$A$2:$M$6097,13,0),"")</f>
        <v/>
      </c>
    </row>
    <row r="4342" spans="2:14" x14ac:dyDescent="0.4">
      <c r="B4342" s="68" t="str">
        <f>IF($D$2="","",IF($E$2=0.65,IFERROR(IF(INDEX(APガラス性能一覧!A:A,MATCH(ROW(B4336),APガラス性能一覧!$O:$O,0))="","",INDEX(APガラス性能一覧!A:A,MATCH(ROW(B4336),APガラス性能一覧!$O:$O,0))),""),IFERROR(IF(INDEX(APガラス性能一覧!A:A,MATCH(ROW(B4336),APガラス性能一覧!$N:$N,0))="","",INDEX(APガラス性能一覧!A:A,MATCH(ROW(B4336),APガラス性能一覧!$N:$N,0))),"")))</f>
        <v/>
      </c>
      <c r="C4342" s="68" t="str">
        <f>IFERROR(VLOOKUP($B4342,APガラス性能一覧!$A$2:$M$6097,2,0),"")</f>
        <v/>
      </c>
      <c r="D4342" s="68" t="str">
        <f>IFERROR(VLOOKUP($B4342,APガラス性能一覧!$A$2:$M$6097,3,0),"")</f>
        <v/>
      </c>
      <c r="E4342" s="68" t="str">
        <f>IFERROR(VLOOKUP($B4342,APガラス性能一覧!$A$2:$M$6097,4,0),"")</f>
        <v/>
      </c>
      <c r="F4342" s="68" t="str">
        <f>IFERROR(VLOOKUP($B4342,APガラス性能一覧!$A$2:$M$6097,5,0),"")</f>
        <v/>
      </c>
      <c r="G4342" s="68" t="str">
        <f>IFERROR(VLOOKUP($B4342,APガラス性能一覧!$A$2:$M$6097,6,0),"")</f>
        <v/>
      </c>
      <c r="H4342" s="68" t="str">
        <f>IFERROR(VLOOKUP($B4342,APガラス性能一覧!$A$2:$M$6097,7,0),"")</f>
        <v/>
      </c>
      <c r="I4342" s="68" t="str">
        <f>IFERROR(VLOOKUP($B4342,APガラス性能一覧!$A$2:$M$6097,8,0),"")</f>
        <v/>
      </c>
      <c r="J4342" s="68" t="str">
        <f>IFERROR(VLOOKUP($B4342,APガラス性能一覧!$A$2:$M$6097,9,0),"")</f>
        <v/>
      </c>
      <c r="K4342" s="68" t="str">
        <f>IFERROR(VLOOKUP($B4342,APガラス性能一覧!$A$2:$M$6097,10,0),"")</f>
        <v/>
      </c>
      <c r="L4342" s="68" t="str">
        <f>IFERROR(VLOOKUP($B4342,APガラス性能一覧!$A$2:$M$6097,11,0),"")</f>
        <v/>
      </c>
      <c r="M4342" s="68" t="str">
        <f>IFERROR(VLOOKUP($B4342,APガラス性能一覧!$A$2:$M$6097,12,0),"")</f>
        <v/>
      </c>
      <c r="N4342" s="68" t="str">
        <f>IFERROR(VLOOKUP($B4342,APガラス性能一覧!$A$2:$M$6097,13,0),"")</f>
        <v/>
      </c>
    </row>
    <row r="4343" spans="2:14" x14ac:dyDescent="0.4">
      <c r="B4343" s="68" t="str">
        <f>IF($D$2="","",IF($E$2=0.65,IFERROR(IF(INDEX(APガラス性能一覧!A:A,MATCH(ROW(B4337),APガラス性能一覧!$O:$O,0))="","",INDEX(APガラス性能一覧!A:A,MATCH(ROW(B4337),APガラス性能一覧!$O:$O,0))),""),IFERROR(IF(INDEX(APガラス性能一覧!A:A,MATCH(ROW(B4337),APガラス性能一覧!$N:$N,0))="","",INDEX(APガラス性能一覧!A:A,MATCH(ROW(B4337),APガラス性能一覧!$N:$N,0))),"")))</f>
        <v/>
      </c>
      <c r="C4343" s="68" t="str">
        <f>IFERROR(VLOOKUP($B4343,APガラス性能一覧!$A$2:$M$6097,2,0),"")</f>
        <v/>
      </c>
      <c r="D4343" s="68" t="str">
        <f>IFERROR(VLOOKUP($B4343,APガラス性能一覧!$A$2:$M$6097,3,0),"")</f>
        <v/>
      </c>
      <c r="E4343" s="68" t="str">
        <f>IFERROR(VLOOKUP($B4343,APガラス性能一覧!$A$2:$M$6097,4,0),"")</f>
        <v/>
      </c>
      <c r="F4343" s="68" t="str">
        <f>IFERROR(VLOOKUP($B4343,APガラス性能一覧!$A$2:$M$6097,5,0),"")</f>
        <v/>
      </c>
      <c r="G4343" s="68" t="str">
        <f>IFERROR(VLOOKUP($B4343,APガラス性能一覧!$A$2:$M$6097,6,0),"")</f>
        <v/>
      </c>
      <c r="H4343" s="68" t="str">
        <f>IFERROR(VLOOKUP($B4343,APガラス性能一覧!$A$2:$M$6097,7,0),"")</f>
        <v/>
      </c>
      <c r="I4343" s="68" t="str">
        <f>IFERROR(VLOOKUP($B4343,APガラス性能一覧!$A$2:$M$6097,8,0),"")</f>
        <v/>
      </c>
      <c r="J4343" s="68" t="str">
        <f>IFERROR(VLOOKUP($B4343,APガラス性能一覧!$A$2:$M$6097,9,0),"")</f>
        <v/>
      </c>
      <c r="K4343" s="68" t="str">
        <f>IFERROR(VLOOKUP($B4343,APガラス性能一覧!$A$2:$M$6097,10,0),"")</f>
        <v/>
      </c>
      <c r="L4343" s="68" t="str">
        <f>IFERROR(VLOOKUP($B4343,APガラス性能一覧!$A$2:$M$6097,11,0),"")</f>
        <v/>
      </c>
      <c r="M4343" s="68" t="str">
        <f>IFERROR(VLOOKUP($B4343,APガラス性能一覧!$A$2:$M$6097,12,0),"")</f>
        <v/>
      </c>
      <c r="N4343" s="68" t="str">
        <f>IFERROR(VLOOKUP($B4343,APガラス性能一覧!$A$2:$M$6097,13,0),"")</f>
        <v/>
      </c>
    </row>
    <row r="4344" spans="2:14" x14ac:dyDescent="0.4">
      <c r="B4344" s="68" t="str">
        <f>IF($D$2="","",IF($E$2=0.65,IFERROR(IF(INDEX(APガラス性能一覧!A:A,MATCH(ROW(B4338),APガラス性能一覧!$O:$O,0))="","",INDEX(APガラス性能一覧!A:A,MATCH(ROW(B4338),APガラス性能一覧!$O:$O,0))),""),IFERROR(IF(INDEX(APガラス性能一覧!A:A,MATCH(ROW(B4338),APガラス性能一覧!$N:$N,0))="","",INDEX(APガラス性能一覧!A:A,MATCH(ROW(B4338),APガラス性能一覧!$N:$N,0))),"")))</f>
        <v/>
      </c>
      <c r="C4344" s="68" t="str">
        <f>IFERROR(VLOOKUP($B4344,APガラス性能一覧!$A$2:$M$6097,2,0),"")</f>
        <v/>
      </c>
      <c r="D4344" s="68" t="str">
        <f>IFERROR(VLOOKUP($B4344,APガラス性能一覧!$A$2:$M$6097,3,0),"")</f>
        <v/>
      </c>
      <c r="E4344" s="68" t="str">
        <f>IFERROR(VLOOKUP($B4344,APガラス性能一覧!$A$2:$M$6097,4,0),"")</f>
        <v/>
      </c>
      <c r="F4344" s="68" t="str">
        <f>IFERROR(VLOOKUP($B4344,APガラス性能一覧!$A$2:$M$6097,5,0),"")</f>
        <v/>
      </c>
      <c r="G4344" s="68" t="str">
        <f>IFERROR(VLOOKUP($B4344,APガラス性能一覧!$A$2:$M$6097,6,0),"")</f>
        <v/>
      </c>
      <c r="H4344" s="68" t="str">
        <f>IFERROR(VLOOKUP($B4344,APガラス性能一覧!$A$2:$M$6097,7,0),"")</f>
        <v/>
      </c>
      <c r="I4344" s="68" t="str">
        <f>IFERROR(VLOOKUP($B4344,APガラス性能一覧!$A$2:$M$6097,8,0),"")</f>
        <v/>
      </c>
      <c r="J4344" s="68" t="str">
        <f>IFERROR(VLOOKUP($B4344,APガラス性能一覧!$A$2:$M$6097,9,0),"")</f>
        <v/>
      </c>
      <c r="K4344" s="68" t="str">
        <f>IFERROR(VLOOKUP($B4344,APガラス性能一覧!$A$2:$M$6097,10,0),"")</f>
        <v/>
      </c>
      <c r="L4344" s="68" t="str">
        <f>IFERROR(VLOOKUP($B4344,APガラス性能一覧!$A$2:$M$6097,11,0),"")</f>
        <v/>
      </c>
      <c r="M4344" s="68" t="str">
        <f>IFERROR(VLOOKUP($B4344,APガラス性能一覧!$A$2:$M$6097,12,0),"")</f>
        <v/>
      </c>
      <c r="N4344" s="68" t="str">
        <f>IFERROR(VLOOKUP($B4344,APガラス性能一覧!$A$2:$M$6097,13,0),"")</f>
        <v/>
      </c>
    </row>
    <row r="4345" spans="2:14" x14ac:dyDescent="0.4">
      <c r="B4345" s="68" t="str">
        <f>IF($D$2="","",IF($E$2=0.65,IFERROR(IF(INDEX(APガラス性能一覧!A:A,MATCH(ROW(B4339),APガラス性能一覧!$O:$O,0))="","",INDEX(APガラス性能一覧!A:A,MATCH(ROW(B4339),APガラス性能一覧!$O:$O,0))),""),IFERROR(IF(INDEX(APガラス性能一覧!A:A,MATCH(ROW(B4339),APガラス性能一覧!$N:$N,0))="","",INDEX(APガラス性能一覧!A:A,MATCH(ROW(B4339),APガラス性能一覧!$N:$N,0))),"")))</f>
        <v/>
      </c>
      <c r="C4345" s="68" t="str">
        <f>IFERROR(VLOOKUP($B4345,APガラス性能一覧!$A$2:$M$6097,2,0),"")</f>
        <v/>
      </c>
      <c r="D4345" s="68" t="str">
        <f>IFERROR(VLOOKUP($B4345,APガラス性能一覧!$A$2:$M$6097,3,0),"")</f>
        <v/>
      </c>
      <c r="E4345" s="68" t="str">
        <f>IFERROR(VLOOKUP($B4345,APガラス性能一覧!$A$2:$M$6097,4,0),"")</f>
        <v/>
      </c>
      <c r="F4345" s="68" t="str">
        <f>IFERROR(VLOOKUP($B4345,APガラス性能一覧!$A$2:$M$6097,5,0),"")</f>
        <v/>
      </c>
      <c r="G4345" s="68" t="str">
        <f>IFERROR(VLOOKUP($B4345,APガラス性能一覧!$A$2:$M$6097,6,0),"")</f>
        <v/>
      </c>
      <c r="H4345" s="68" t="str">
        <f>IFERROR(VLOOKUP($B4345,APガラス性能一覧!$A$2:$M$6097,7,0),"")</f>
        <v/>
      </c>
      <c r="I4345" s="68" t="str">
        <f>IFERROR(VLOOKUP($B4345,APガラス性能一覧!$A$2:$M$6097,8,0),"")</f>
        <v/>
      </c>
      <c r="J4345" s="68" t="str">
        <f>IFERROR(VLOOKUP($B4345,APガラス性能一覧!$A$2:$M$6097,9,0),"")</f>
        <v/>
      </c>
      <c r="K4345" s="68" t="str">
        <f>IFERROR(VLOOKUP($B4345,APガラス性能一覧!$A$2:$M$6097,10,0),"")</f>
        <v/>
      </c>
      <c r="L4345" s="68" t="str">
        <f>IFERROR(VLOOKUP($B4345,APガラス性能一覧!$A$2:$M$6097,11,0),"")</f>
        <v/>
      </c>
      <c r="M4345" s="68" t="str">
        <f>IFERROR(VLOOKUP($B4345,APガラス性能一覧!$A$2:$M$6097,12,0),"")</f>
        <v/>
      </c>
      <c r="N4345" s="68" t="str">
        <f>IFERROR(VLOOKUP($B4345,APガラス性能一覧!$A$2:$M$6097,13,0),"")</f>
        <v/>
      </c>
    </row>
    <row r="4346" spans="2:14" x14ac:dyDescent="0.4">
      <c r="B4346" s="68" t="str">
        <f>IF($D$2="","",IF($E$2=0.65,IFERROR(IF(INDEX(APガラス性能一覧!A:A,MATCH(ROW(B4340),APガラス性能一覧!$O:$O,0))="","",INDEX(APガラス性能一覧!A:A,MATCH(ROW(B4340),APガラス性能一覧!$O:$O,0))),""),IFERROR(IF(INDEX(APガラス性能一覧!A:A,MATCH(ROW(B4340),APガラス性能一覧!$N:$N,0))="","",INDEX(APガラス性能一覧!A:A,MATCH(ROW(B4340),APガラス性能一覧!$N:$N,0))),"")))</f>
        <v/>
      </c>
      <c r="C4346" s="68" t="str">
        <f>IFERROR(VLOOKUP($B4346,APガラス性能一覧!$A$2:$M$6097,2,0),"")</f>
        <v/>
      </c>
      <c r="D4346" s="68" t="str">
        <f>IFERROR(VLOOKUP($B4346,APガラス性能一覧!$A$2:$M$6097,3,0),"")</f>
        <v/>
      </c>
      <c r="E4346" s="68" t="str">
        <f>IFERROR(VLOOKUP($B4346,APガラス性能一覧!$A$2:$M$6097,4,0),"")</f>
        <v/>
      </c>
      <c r="F4346" s="68" t="str">
        <f>IFERROR(VLOOKUP($B4346,APガラス性能一覧!$A$2:$M$6097,5,0),"")</f>
        <v/>
      </c>
      <c r="G4346" s="68" t="str">
        <f>IFERROR(VLOOKUP($B4346,APガラス性能一覧!$A$2:$M$6097,6,0),"")</f>
        <v/>
      </c>
      <c r="H4346" s="68" t="str">
        <f>IFERROR(VLOOKUP($B4346,APガラス性能一覧!$A$2:$M$6097,7,0),"")</f>
        <v/>
      </c>
      <c r="I4346" s="68" t="str">
        <f>IFERROR(VLOOKUP($B4346,APガラス性能一覧!$A$2:$M$6097,8,0),"")</f>
        <v/>
      </c>
      <c r="J4346" s="68" t="str">
        <f>IFERROR(VLOOKUP($B4346,APガラス性能一覧!$A$2:$M$6097,9,0),"")</f>
        <v/>
      </c>
      <c r="K4346" s="68" t="str">
        <f>IFERROR(VLOOKUP($B4346,APガラス性能一覧!$A$2:$M$6097,10,0),"")</f>
        <v/>
      </c>
      <c r="L4346" s="68" t="str">
        <f>IFERROR(VLOOKUP($B4346,APガラス性能一覧!$A$2:$M$6097,11,0),"")</f>
        <v/>
      </c>
      <c r="M4346" s="68" t="str">
        <f>IFERROR(VLOOKUP($B4346,APガラス性能一覧!$A$2:$M$6097,12,0),"")</f>
        <v/>
      </c>
      <c r="N4346" s="68" t="str">
        <f>IFERROR(VLOOKUP($B4346,APガラス性能一覧!$A$2:$M$6097,13,0),"")</f>
        <v/>
      </c>
    </row>
    <row r="4347" spans="2:14" x14ac:dyDescent="0.4">
      <c r="B4347" s="68" t="str">
        <f>IF($D$2="","",IF($E$2=0.65,IFERROR(IF(INDEX(APガラス性能一覧!A:A,MATCH(ROW(B4341),APガラス性能一覧!$O:$O,0))="","",INDEX(APガラス性能一覧!A:A,MATCH(ROW(B4341),APガラス性能一覧!$O:$O,0))),""),IFERROR(IF(INDEX(APガラス性能一覧!A:A,MATCH(ROW(B4341),APガラス性能一覧!$N:$N,0))="","",INDEX(APガラス性能一覧!A:A,MATCH(ROW(B4341),APガラス性能一覧!$N:$N,0))),"")))</f>
        <v/>
      </c>
      <c r="C4347" s="68" t="str">
        <f>IFERROR(VLOOKUP($B4347,APガラス性能一覧!$A$2:$M$6097,2,0),"")</f>
        <v/>
      </c>
      <c r="D4347" s="68" t="str">
        <f>IFERROR(VLOOKUP($B4347,APガラス性能一覧!$A$2:$M$6097,3,0),"")</f>
        <v/>
      </c>
      <c r="E4347" s="68" t="str">
        <f>IFERROR(VLOOKUP($B4347,APガラス性能一覧!$A$2:$M$6097,4,0),"")</f>
        <v/>
      </c>
      <c r="F4347" s="68" t="str">
        <f>IFERROR(VLOOKUP($B4347,APガラス性能一覧!$A$2:$M$6097,5,0),"")</f>
        <v/>
      </c>
      <c r="G4347" s="68" t="str">
        <f>IFERROR(VLOOKUP($B4347,APガラス性能一覧!$A$2:$M$6097,6,0),"")</f>
        <v/>
      </c>
      <c r="H4347" s="68" t="str">
        <f>IFERROR(VLOOKUP($B4347,APガラス性能一覧!$A$2:$M$6097,7,0),"")</f>
        <v/>
      </c>
      <c r="I4347" s="68" t="str">
        <f>IFERROR(VLOOKUP($B4347,APガラス性能一覧!$A$2:$M$6097,8,0),"")</f>
        <v/>
      </c>
      <c r="J4347" s="68" t="str">
        <f>IFERROR(VLOOKUP($B4347,APガラス性能一覧!$A$2:$M$6097,9,0),"")</f>
        <v/>
      </c>
      <c r="K4347" s="68" t="str">
        <f>IFERROR(VLOOKUP($B4347,APガラス性能一覧!$A$2:$M$6097,10,0),"")</f>
        <v/>
      </c>
      <c r="L4347" s="68" t="str">
        <f>IFERROR(VLOOKUP($B4347,APガラス性能一覧!$A$2:$M$6097,11,0),"")</f>
        <v/>
      </c>
      <c r="M4347" s="68" t="str">
        <f>IFERROR(VLOOKUP($B4347,APガラス性能一覧!$A$2:$M$6097,12,0),"")</f>
        <v/>
      </c>
      <c r="N4347" s="68" t="str">
        <f>IFERROR(VLOOKUP($B4347,APガラス性能一覧!$A$2:$M$6097,13,0),"")</f>
        <v/>
      </c>
    </row>
    <row r="4348" spans="2:14" x14ac:dyDescent="0.4">
      <c r="B4348" s="68" t="str">
        <f>IF($D$2="","",IF($E$2=0.65,IFERROR(IF(INDEX(APガラス性能一覧!A:A,MATCH(ROW(B4342),APガラス性能一覧!$O:$O,0))="","",INDEX(APガラス性能一覧!A:A,MATCH(ROW(B4342),APガラス性能一覧!$O:$O,0))),""),IFERROR(IF(INDEX(APガラス性能一覧!A:A,MATCH(ROW(B4342),APガラス性能一覧!$N:$N,0))="","",INDEX(APガラス性能一覧!A:A,MATCH(ROW(B4342),APガラス性能一覧!$N:$N,0))),"")))</f>
        <v/>
      </c>
      <c r="C4348" s="68" t="str">
        <f>IFERROR(VLOOKUP($B4348,APガラス性能一覧!$A$2:$M$6097,2,0),"")</f>
        <v/>
      </c>
      <c r="D4348" s="68" t="str">
        <f>IFERROR(VLOOKUP($B4348,APガラス性能一覧!$A$2:$M$6097,3,0),"")</f>
        <v/>
      </c>
      <c r="E4348" s="68" t="str">
        <f>IFERROR(VLOOKUP($B4348,APガラス性能一覧!$A$2:$M$6097,4,0),"")</f>
        <v/>
      </c>
      <c r="F4348" s="68" t="str">
        <f>IFERROR(VLOOKUP($B4348,APガラス性能一覧!$A$2:$M$6097,5,0),"")</f>
        <v/>
      </c>
      <c r="G4348" s="68" t="str">
        <f>IFERROR(VLOOKUP($B4348,APガラス性能一覧!$A$2:$M$6097,6,0),"")</f>
        <v/>
      </c>
      <c r="H4348" s="68" t="str">
        <f>IFERROR(VLOOKUP($B4348,APガラス性能一覧!$A$2:$M$6097,7,0),"")</f>
        <v/>
      </c>
      <c r="I4348" s="68" t="str">
        <f>IFERROR(VLOOKUP($B4348,APガラス性能一覧!$A$2:$M$6097,8,0),"")</f>
        <v/>
      </c>
      <c r="J4348" s="68" t="str">
        <f>IFERROR(VLOOKUP($B4348,APガラス性能一覧!$A$2:$M$6097,9,0),"")</f>
        <v/>
      </c>
      <c r="K4348" s="68" t="str">
        <f>IFERROR(VLOOKUP($B4348,APガラス性能一覧!$A$2:$M$6097,10,0),"")</f>
        <v/>
      </c>
      <c r="L4348" s="68" t="str">
        <f>IFERROR(VLOOKUP($B4348,APガラス性能一覧!$A$2:$M$6097,11,0),"")</f>
        <v/>
      </c>
      <c r="M4348" s="68" t="str">
        <f>IFERROR(VLOOKUP($B4348,APガラス性能一覧!$A$2:$M$6097,12,0),"")</f>
        <v/>
      </c>
      <c r="N4348" s="68" t="str">
        <f>IFERROR(VLOOKUP($B4348,APガラス性能一覧!$A$2:$M$6097,13,0),"")</f>
        <v/>
      </c>
    </row>
    <row r="4349" spans="2:14" x14ac:dyDescent="0.4">
      <c r="B4349" s="68" t="str">
        <f>IF($D$2="","",IF($E$2=0.65,IFERROR(IF(INDEX(APガラス性能一覧!A:A,MATCH(ROW(B4343),APガラス性能一覧!$O:$O,0))="","",INDEX(APガラス性能一覧!A:A,MATCH(ROW(B4343),APガラス性能一覧!$O:$O,0))),""),IFERROR(IF(INDEX(APガラス性能一覧!A:A,MATCH(ROW(B4343),APガラス性能一覧!$N:$N,0))="","",INDEX(APガラス性能一覧!A:A,MATCH(ROW(B4343),APガラス性能一覧!$N:$N,0))),"")))</f>
        <v/>
      </c>
      <c r="C4349" s="68" t="str">
        <f>IFERROR(VLOOKUP($B4349,APガラス性能一覧!$A$2:$M$6097,2,0),"")</f>
        <v/>
      </c>
      <c r="D4349" s="68" t="str">
        <f>IFERROR(VLOOKUP($B4349,APガラス性能一覧!$A$2:$M$6097,3,0),"")</f>
        <v/>
      </c>
      <c r="E4349" s="68" t="str">
        <f>IFERROR(VLOOKUP($B4349,APガラス性能一覧!$A$2:$M$6097,4,0),"")</f>
        <v/>
      </c>
      <c r="F4349" s="68" t="str">
        <f>IFERROR(VLOOKUP($B4349,APガラス性能一覧!$A$2:$M$6097,5,0),"")</f>
        <v/>
      </c>
      <c r="G4349" s="68" t="str">
        <f>IFERROR(VLOOKUP($B4349,APガラス性能一覧!$A$2:$M$6097,6,0),"")</f>
        <v/>
      </c>
      <c r="H4349" s="68" t="str">
        <f>IFERROR(VLOOKUP($B4349,APガラス性能一覧!$A$2:$M$6097,7,0),"")</f>
        <v/>
      </c>
      <c r="I4349" s="68" t="str">
        <f>IFERROR(VLOOKUP($B4349,APガラス性能一覧!$A$2:$M$6097,8,0),"")</f>
        <v/>
      </c>
      <c r="J4349" s="68" t="str">
        <f>IFERROR(VLOOKUP($B4349,APガラス性能一覧!$A$2:$M$6097,9,0),"")</f>
        <v/>
      </c>
      <c r="K4349" s="68" t="str">
        <f>IFERROR(VLOOKUP($B4349,APガラス性能一覧!$A$2:$M$6097,10,0),"")</f>
        <v/>
      </c>
      <c r="L4349" s="68" t="str">
        <f>IFERROR(VLOOKUP($B4349,APガラス性能一覧!$A$2:$M$6097,11,0),"")</f>
        <v/>
      </c>
      <c r="M4349" s="68" t="str">
        <f>IFERROR(VLOOKUP($B4349,APガラス性能一覧!$A$2:$M$6097,12,0),"")</f>
        <v/>
      </c>
      <c r="N4349" s="68" t="str">
        <f>IFERROR(VLOOKUP($B4349,APガラス性能一覧!$A$2:$M$6097,13,0),"")</f>
        <v/>
      </c>
    </row>
    <row r="4350" spans="2:14" x14ac:dyDescent="0.4">
      <c r="B4350" s="68" t="str">
        <f>IF($D$2="","",IF($E$2=0.65,IFERROR(IF(INDEX(APガラス性能一覧!A:A,MATCH(ROW(B4344),APガラス性能一覧!$O:$O,0))="","",INDEX(APガラス性能一覧!A:A,MATCH(ROW(B4344),APガラス性能一覧!$O:$O,0))),""),IFERROR(IF(INDEX(APガラス性能一覧!A:A,MATCH(ROW(B4344),APガラス性能一覧!$N:$N,0))="","",INDEX(APガラス性能一覧!A:A,MATCH(ROW(B4344),APガラス性能一覧!$N:$N,0))),"")))</f>
        <v/>
      </c>
      <c r="C4350" s="68" t="str">
        <f>IFERROR(VLOOKUP($B4350,APガラス性能一覧!$A$2:$M$6097,2,0),"")</f>
        <v/>
      </c>
      <c r="D4350" s="68" t="str">
        <f>IFERROR(VLOOKUP($B4350,APガラス性能一覧!$A$2:$M$6097,3,0),"")</f>
        <v/>
      </c>
      <c r="E4350" s="68" t="str">
        <f>IFERROR(VLOOKUP($B4350,APガラス性能一覧!$A$2:$M$6097,4,0),"")</f>
        <v/>
      </c>
      <c r="F4350" s="68" t="str">
        <f>IFERROR(VLOOKUP($B4350,APガラス性能一覧!$A$2:$M$6097,5,0),"")</f>
        <v/>
      </c>
      <c r="G4350" s="68" t="str">
        <f>IFERROR(VLOOKUP($B4350,APガラス性能一覧!$A$2:$M$6097,6,0),"")</f>
        <v/>
      </c>
      <c r="H4350" s="68" t="str">
        <f>IFERROR(VLOOKUP($B4350,APガラス性能一覧!$A$2:$M$6097,7,0),"")</f>
        <v/>
      </c>
      <c r="I4350" s="68" t="str">
        <f>IFERROR(VLOOKUP($B4350,APガラス性能一覧!$A$2:$M$6097,8,0),"")</f>
        <v/>
      </c>
      <c r="J4350" s="68" t="str">
        <f>IFERROR(VLOOKUP($B4350,APガラス性能一覧!$A$2:$M$6097,9,0),"")</f>
        <v/>
      </c>
      <c r="K4350" s="68" t="str">
        <f>IFERROR(VLOOKUP($B4350,APガラス性能一覧!$A$2:$M$6097,10,0),"")</f>
        <v/>
      </c>
      <c r="L4350" s="68" t="str">
        <f>IFERROR(VLOOKUP($B4350,APガラス性能一覧!$A$2:$M$6097,11,0),"")</f>
        <v/>
      </c>
      <c r="M4350" s="68" t="str">
        <f>IFERROR(VLOOKUP($B4350,APガラス性能一覧!$A$2:$M$6097,12,0),"")</f>
        <v/>
      </c>
      <c r="N4350" s="68" t="str">
        <f>IFERROR(VLOOKUP($B4350,APガラス性能一覧!$A$2:$M$6097,13,0),"")</f>
        <v/>
      </c>
    </row>
    <row r="4351" spans="2:14" x14ac:dyDescent="0.4">
      <c r="B4351" s="68" t="str">
        <f>IF($D$2="","",IF($E$2=0.65,IFERROR(IF(INDEX(APガラス性能一覧!A:A,MATCH(ROW(B4345),APガラス性能一覧!$O:$O,0))="","",INDEX(APガラス性能一覧!A:A,MATCH(ROW(B4345),APガラス性能一覧!$O:$O,0))),""),IFERROR(IF(INDEX(APガラス性能一覧!A:A,MATCH(ROW(B4345),APガラス性能一覧!$N:$N,0))="","",INDEX(APガラス性能一覧!A:A,MATCH(ROW(B4345),APガラス性能一覧!$N:$N,0))),"")))</f>
        <v/>
      </c>
      <c r="C4351" s="68" t="str">
        <f>IFERROR(VLOOKUP($B4351,APガラス性能一覧!$A$2:$M$6097,2,0),"")</f>
        <v/>
      </c>
      <c r="D4351" s="68" t="str">
        <f>IFERROR(VLOOKUP($B4351,APガラス性能一覧!$A$2:$M$6097,3,0),"")</f>
        <v/>
      </c>
      <c r="E4351" s="68" t="str">
        <f>IFERROR(VLOOKUP($B4351,APガラス性能一覧!$A$2:$M$6097,4,0),"")</f>
        <v/>
      </c>
      <c r="F4351" s="68" t="str">
        <f>IFERROR(VLOOKUP($B4351,APガラス性能一覧!$A$2:$M$6097,5,0),"")</f>
        <v/>
      </c>
      <c r="G4351" s="68" t="str">
        <f>IFERROR(VLOOKUP($B4351,APガラス性能一覧!$A$2:$M$6097,6,0),"")</f>
        <v/>
      </c>
      <c r="H4351" s="68" t="str">
        <f>IFERROR(VLOOKUP($B4351,APガラス性能一覧!$A$2:$M$6097,7,0),"")</f>
        <v/>
      </c>
      <c r="I4351" s="68" t="str">
        <f>IFERROR(VLOOKUP($B4351,APガラス性能一覧!$A$2:$M$6097,8,0),"")</f>
        <v/>
      </c>
      <c r="J4351" s="68" t="str">
        <f>IFERROR(VLOOKUP($B4351,APガラス性能一覧!$A$2:$M$6097,9,0),"")</f>
        <v/>
      </c>
      <c r="K4351" s="68" t="str">
        <f>IFERROR(VLOOKUP($B4351,APガラス性能一覧!$A$2:$M$6097,10,0),"")</f>
        <v/>
      </c>
      <c r="L4351" s="68" t="str">
        <f>IFERROR(VLOOKUP($B4351,APガラス性能一覧!$A$2:$M$6097,11,0),"")</f>
        <v/>
      </c>
      <c r="M4351" s="68" t="str">
        <f>IFERROR(VLOOKUP($B4351,APガラス性能一覧!$A$2:$M$6097,12,0),"")</f>
        <v/>
      </c>
      <c r="N4351" s="68" t="str">
        <f>IFERROR(VLOOKUP($B4351,APガラス性能一覧!$A$2:$M$6097,13,0),"")</f>
        <v/>
      </c>
    </row>
    <row r="4352" spans="2:14" x14ac:dyDescent="0.4">
      <c r="B4352" s="68" t="str">
        <f>IF($D$2="","",IF($E$2=0.65,IFERROR(IF(INDEX(APガラス性能一覧!A:A,MATCH(ROW(B4346),APガラス性能一覧!$O:$O,0))="","",INDEX(APガラス性能一覧!A:A,MATCH(ROW(B4346),APガラス性能一覧!$O:$O,0))),""),IFERROR(IF(INDEX(APガラス性能一覧!A:A,MATCH(ROW(B4346),APガラス性能一覧!$N:$N,0))="","",INDEX(APガラス性能一覧!A:A,MATCH(ROW(B4346),APガラス性能一覧!$N:$N,0))),"")))</f>
        <v/>
      </c>
      <c r="C4352" s="68" t="str">
        <f>IFERROR(VLOOKUP($B4352,APガラス性能一覧!$A$2:$M$6097,2,0),"")</f>
        <v/>
      </c>
      <c r="D4352" s="68" t="str">
        <f>IFERROR(VLOOKUP($B4352,APガラス性能一覧!$A$2:$M$6097,3,0),"")</f>
        <v/>
      </c>
      <c r="E4352" s="68" t="str">
        <f>IFERROR(VLOOKUP($B4352,APガラス性能一覧!$A$2:$M$6097,4,0),"")</f>
        <v/>
      </c>
      <c r="F4352" s="68" t="str">
        <f>IFERROR(VLOOKUP($B4352,APガラス性能一覧!$A$2:$M$6097,5,0),"")</f>
        <v/>
      </c>
      <c r="G4352" s="68" t="str">
        <f>IFERROR(VLOOKUP($B4352,APガラス性能一覧!$A$2:$M$6097,6,0),"")</f>
        <v/>
      </c>
      <c r="H4352" s="68" t="str">
        <f>IFERROR(VLOOKUP($B4352,APガラス性能一覧!$A$2:$M$6097,7,0),"")</f>
        <v/>
      </c>
      <c r="I4352" s="68" t="str">
        <f>IFERROR(VLOOKUP($B4352,APガラス性能一覧!$A$2:$M$6097,8,0),"")</f>
        <v/>
      </c>
      <c r="J4352" s="68" t="str">
        <f>IFERROR(VLOOKUP($B4352,APガラス性能一覧!$A$2:$M$6097,9,0),"")</f>
        <v/>
      </c>
      <c r="K4352" s="68" t="str">
        <f>IFERROR(VLOOKUP($B4352,APガラス性能一覧!$A$2:$M$6097,10,0),"")</f>
        <v/>
      </c>
      <c r="L4352" s="68" t="str">
        <f>IFERROR(VLOOKUP($B4352,APガラス性能一覧!$A$2:$M$6097,11,0),"")</f>
        <v/>
      </c>
      <c r="M4352" s="68" t="str">
        <f>IFERROR(VLOOKUP($B4352,APガラス性能一覧!$A$2:$M$6097,12,0),"")</f>
        <v/>
      </c>
      <c r="N4352" s="68" t="str">
        <f>IFERROR(VLOOKUP($B4352,APガラス性能一覧!$A$2:$M$6097,13,0),"")</f>
        <v/>
      </c>
    </row>
    <row r="4353" spans="2:14" x14ac:dyDescent="0.4">
      <c r="B4353" s="68" t="str">
        <f>IF($D$2="","",IF($E$2=0.65,IFERROR(IF(INDEX(APガラス性能一覧!A:A,MATCH(ROW(B4347),APガラス性能一覧!$O:$O,0))="","",INDEX(APガラス性能一覧!A:A,MATCH(ROW(B4347),APガラス性能一覧!$O:$O,0))),""),IFERROR(IF(INDEX(APガラス性能一覧!A:A,MATCH(ROW(B4347),APガラス性能一覧!$N:$N,0))="","",INDEX(APガラス性能一覧!A:A,MATCH(ROW(B4347),APガラス性能一覧!$N:$N,0))),"")))</f>
        <v/>
      </c>
      <c r="C4353" s="68" t="str">
        <f>IFERROR(VLOOKUP($B4353,APガラス性能一覧!$A$2:$M$6097,2,0),"")</f>
        <v/>
      </c>
      <c r="D4353" s="68" t="str">
        <f>IFERROR(VLOOKUP($B4353,APガラス性能一覧!$A$2:$M$6097,3,0),"")</f>
        <v/>
      </c>
      <c r="E4353" s="68" t="str">
        <f>IFERROR(VLOOKUP($B4353,APガラス性能一覧!$A$2:$M$6097,4,0),"")</f>
        <v/>
      </c>
      <c r="F4353" s="68" t="str">
        <f>IFERROR(VLOOKUP($B4353,APガラス性能一覧!$A$2:$M$6097,5,0),"")</f>
        <v/>
      </c>
      <c r="G4353" s="68" t="str">
        <f>IFERROR(VLOOKUP($B4353,APガラス性能一覧!$A$2:$M$6097,6,0),"")</f>
        <v/>
      </c>
      <c r="H4353" s="68" t="str">
        <f>IFERROR(VLOOKUP($B4353,APガラス性能一覧!$A$2:$M$6097,7,0),"")</f>
        <v/>
      </c>
      <c r="I4353" s="68" t="str">
        <f>IFERROR(VLOOKUP($B4353,APガラス性能一覧!$A$2:$M$6097,8,0),"")</f>
        <v/>
      </c>
      <c r="J4353" s="68" t="str">
        <f>IFERROR(VLOOKUP($B4353,APガラス性能一覧!$A$2:$M$6097,9,0),"")</f>
        <v/>
      </c>
      <c r="K4353" s="68" t="str">
        <f>IFERROR(VLOOKUP($B4353,APガラス性能一覧!$A$2:$M$6097,10,0),"")</f>
        <v/>
      </c>
      <c r="L4353" s="68" t="str">
        <f>IFERROR(VLOOKUP($B4353,APガラス性能一覧!$A$2:$M$6097,11,0),"")</f>
        <v/>
      </c>
      <c r="M4353" s="68" t="str">
        <f>IFERROR(VLOOKUP($B4353,APガラス性能一覧!$A$2:$M$6097,12,0),"")</f>
        <v/>
      </c>
      <c r="N4353" s="68" t="str">
        <f>IFERROR(VLOOKUP($B4353,APガラス性能一覧!$A$2:$M$6097,13,0),"")</f>
        <v/>
      </c>
    </row>
    <row r="4354" spans="2:14" x14ac:dyDescent="0.4">
      <c r="B4354" s="68" t="str">
        <f>IF($D$2="","",IF($E$2=0.65,IFERROR(IF(INDEX(APガラス性能一覧!A:A,MATCH(ROW(B4348),APガラス性能一覧!$O:$O,0))="","",INDEX(APガラス性能一覧!A:A,MATCH(ROW(B4348),APガラス性能一覧!$O:$O,0))),""),IFERROR(IF(INDEX(APガラス性能一覧!A:A,MATCH(ROW(B4348),APガラス性能一覧!$N:$N,0))="","",INDEX(APガラス性能一覧!A:A,MATCH(ROW(B4348),APガラス性能一覧!$N:$N,0))),"")))</f>
        <v/>
      </c>
      <c r="C4354" s="68" t="str">
        <f>IFERROR(VLOOKUP($B4354,APガラス性能一覧!$A$2:$M$6097,2,0),"")</f>
        <v/>
      </c>
      <c r="D4354" s="68" t="str">
        <f>IFERROR(VLOOKUP($B4354,APガラス性能一覧!$A$2:$M$6097,3,0),"")</f>
        <v/>
      </c>
      <c r="E4354" s="68" t="str">
        <f>IFERROR(VLOOKUP($B4354,APガラス性能一覧!$A$2:$M$6097,4,0),"")</f>
        <v/>
      </c>
      <c r="F4354" s="68" t="str">
        <f>IFERROR(VLOOKUP($B4354,APガラス性能一覧!$A$2:$M$6097,5,0),"")</f>
        <v/>
      </c>
      <c r="G4354" s="68" t="str">
        <f>IFERROR(VLOOKUP($B4354,APガラス性能一覧!$A$2:$M$6097,6,0),"")</f>
        <v/>
      </c>
      <c r="H4354" s="68" t="str">
        <f>IFERROR(VLOOKUP($B4354,APガラス性能一覧!$A$2:$M$6097,7,0),"")</f>
        <v/>
      </c>
      <c r="I4354" s="68" t="str">
        <f>IFERROR(VLOOKUP($B4354,APガラス性能一覧!$A$2:$M$6097,8,0),"")</f>
        <v/>
      </c>
      <c r="J4354" s="68" t="str">
        <f>IFERROR(VLOOKUP($B4354,APガラス性能一覧!$A$2:$M$6097,9,0),"")</f>
        <v/>
      </c>
      <c r="K4354" s="68" t="str">
        <f>IFERROR(VLOOKUP($B4354,APガラス性能一覧!$A$2:$M$6097,10,0),"")</f>
        <v/>
      </c>
      <c r="L4354" s="68" t="str">
        <f>IFERROR(VLOOKUP($B4354,APガラス性能一覧!$A$2:$M$6097,11,0),"")</f>
        <v/>
      </c>
      <c r="M4354" s="68" t="str">
        <f>IFERROR(VLOOKUP($B4354,APガラス性能一覧!$A$2:$M$6097,12,0),"")</f>
        <v/>
      </c>
      <c r="N4354" s="68" t="str">
        <f>IFERROR(VLOOKUP($B4354,APガラス性能一覧!$A$2:$M$6097,13,0),"")</f>
        <v/>
      </c>
    </row>
    <row r="4355" spans="2:14" x14ac:dyDescent="0.4">
      <c r="B4355" s="68" t="str">
        <f>IF($D$2="","",IF($E$2=0.65,IFERROR(IF(INDEX(APガラス性能一覧!A:A,MATCH(ROW(B4349),APガラス性能一覧!$O:$O,0))="","",INDEX(APガラス性能一覧!A:A,MATCH(ROW(B4349),APガラス性能一覧!$O:$O,0))),""),IFERROR(IF(INDEX(APガラス性能一覧!A:A,MATCH(ROW(B4349),APガラス性能一覧!$N:$N,0))="","",INDEX(APガラス性能一覧!A:A,MATCH(ROW(B4349),APガラス性能一覧!$N:$N,0))),"")))</f>
        <v/>
      </c>
      <c r="C4355" s="68" t="str">
        <f>IFERROR(VLOOKUP($B4355,APガラス性能一覧!$A$2:$M$6097,2,0),"")</f>
        <v/>
      </c>
      <c r="D4355" s="68" t="str">
        <f>IFERROR(VLOOKUP($B4355,APガラス性能一覧!$A$2:$M$6097,3,0),"")</f>
        <v/>
      </c>
      <c r="E4355" s="68" t="str">
        <f>IFERROR(VLOOKUP($B4355,APガラス性能一覧!$A$2:$M$6097,4,0),"")</f>
        <v/>
      </c>
      <c r="F4355" s="68" t="str">
        <f>IFERROR(VLOOKUP($B4355,APガラス性能一覧!$A$2:$M$6097,5,0),"")</f>
        <v/>
      </c>
      <c r="G4355" s="68" t="str">
        <f>IFERROR(VLOOKUP($B4355,APガラス性能一覧!$A$2:$M$6097,6,0),"")</f>
        <v/>
      </c>
      <c r="H4355" s="68" t="str">
        <f>IFERROR(VLOOKUP($B4355,APガラス性能一覧!$A$2:$M$6097,7,0),"")</f>
        <v/>
      </c>
      <c r="I4355" s="68" t="str">
        <f>IFERROR(VLOOKUP($B4355,APガラス性能一覧!$A$2:$M$6097,8,0),"")</f>
        <v/>
      </c>
      <c r="J4355" s="68" t="str">
        <f>IFERROR(VLOOKUP($B4355,APガラス性能一覧!$A$2:$M$6097,9,0),"")</f>
        <v/>
      </c>
      <c r="K4355" s="68" t="str">
        <f>IFERROR(VLOOKUP($B4355,APガラス性能一覧!$A$2:$M$6097,10,0),"")</f>
        <v/>
      </c>
      <c r="L4355" s="68" t="str">
        <f>IFERROR(VLOOKUP($B4355,APガラス性能一覧!$A$2:$M$6097,11,0),"")</f>
        <v/>
      </c>
      <c r="M4355" s="68" t="str">
        <f>IFERROR(VLOOKUP($B4355,APガラス性能一覧!$A$2:$M$6097,12,0),"")</f>
        <v/>
      </c>
      <c r="N4355" s="68" t="str">
        <f>IFERROR(VLOOKUP($B4355,APガラス性能一覧!$A$2:$M$6097,13,0),"")</f>
        <v/>
      </c>
    </row>
    <row r="4356" spans="2:14" x14ac:dyDescent="0.4">
      <c r="B4356" s="68" t="str">
        <f>IF($D$2="","",IF($E$2=0.65,IFERROR(IF(INDEX(APガラス性能一覧!A:A,MATCH(ROW(B4350),APガラス性能一覧!$O:$O,0))="","",INDEX(APガラス性能一覧!A:A,MATCH(ROW(B4350),APガラス性能一覧!$O:$O,0))),""),IFERROR(IF(INDEX(APガラス性能一覧!A:A,MATCH(ROW(B4350),APガラス性能一覧!$N:$N,0))="","",INDEX(APガラス性能一覧!A:A,MATCH(ROW(B4350),APガラス性能一覧!$N:$N,0))),"")))</f>
        <v/>
      </c>
      <c r="C4356" s="68" t="str">
        <f>IFERROR(VLOOKUP($B4356,APガラス性能一覧!$A$2:$M$6097,2,0),"")</f>
        <v/>
      </c>
      <c r="D4356" s="68" t="str">
        <f>IFERROR(VLOOKUP($B4356,APガラス性能一覧!$A$2:$M$6097,3,0),"")</f>
        <v/>
      </c>
      <c r="E4356" s="68" t="str">
        <f>IFERROR(VLOOKUP($B4356,APガラス性能一覧!$A$2:$M$6097,4,0),"")</f>
        <v/>
      </c>
      <c r="F4356" s="68" t="str">
        <f>IFERROR(VLOOKUP($B4356,APガラス性能一覧!$A$2:$M$6097,5,0),"")</f>
        <v/>
      </c>
      <c r="G4356" s="68" t="str">
        <f>IFERROR(VLOOKUP($B4356,APガラス性能一覧!$A$2:$M$6097,6,0),"")</f>
        <v/>
      </c>
      <c r="H4356" s="68" t="str">
        <f>IFERROR(VLOOKUP($B4356,APガラス性能一覧!$A$2:$M$6097,7,0),"")</f>
        <v/>
      </c>
      <c r="I4356" s="68" t="str">
        <f>IFERROR(VLOOKUP($B4356,APガラス性能一覧!$A$2:$M$6097,8,0),"")</f>
        <v/>
      </c>
      <c r="J4356" s="68" t="str">
        <f>IFERROR(VLOOKUP($B4356,APガラス性能一覧!$A$2:$M$6097,9,0),"")</f>
        <v/>
      </c>
      <c r="K4356" s="68" t="str">
        <f>IFERROR(VLOOKUP($B4356,APガラス性能一覧!$A$2:$M$6097,10,0),"")</f>
        <v/>
      </c>
      <c r="L4356" s="68" t="str">
        <f>IFERROR(VLOOKUP($B4356,APガラス性能一覧!$A$2:$M$6097,11,0),"")</f>
        <v/>
      </c>
      <c r="M4356" s="68" t="str">
        <f>IFERROR(VLOOKUP($B4356,APガラス性能一覧!$A$2:$M$6097,12,0),"")</f>
        <v/>
      </c>
      <c r="N4356" s="68" t="str">
        <f>IFERROR(VLOOKUP($B4356,APガラス性能一覧!$A$2:$M$6097,13,0),"")</f>
        <v/>
      </c>
    </row>
    <row r="4357" spans="2:14" x14ac:dyDescent="0.4">
      <c r="B4357" s="68" t="str">
        <f>IF($D$2="","",IF($E$2=0.65,IFERROR(IF(INDEX(APガラス性能一覧!A:A,MATCH(ROW(B4351),APガラス性能一覧!$O:$O,0))="","",INDEX(APガラス性能一覧!A:A,MATCH(ROW(B4351),APガラス性能一覧!$O:$O,0))),""),IFERROR(IF(INDEX(APガラス性能一覧!A:A,MATCH(ROW(B4351),APガラス性能一覧!$N:$N,0))="","",INDEX(APガラス性能一覧!A:A,MATCH(ROW(B4351),APガラス性能一覧!$N:$N,0))),"")))</f>
        <v/>
      </c>
      <c r="C4357" s="68" t="str">
        <f>IFERROR(VLOOKUP($B4357,APガラス性能一覧!$A$2:$M$6097,2,0),"")</f>
        <v/>
      </c>
      <c r="D4357" s="68" t="str">
        <f>IFERROR(VLOOKUP($B4357,APガラス性能一覧!$A$2:$M$6097,3,0),"")</f>
        <v/>
      </c>
      <c r="E4357" s="68" t="str">
        <f>IFERROR(VLOOKUP($B4357,APガラス性能一覧!$A$2:$M$6097,4,0),"")</f>
        <v/>
      </c>
      <c r="F4357" s="68" t="str">
        <f>IFERROR(VLOOKUP($B4357,APガラス性能一覧!$A$2:$M$6097,5,0),"")</f>
        <v/>
      </c>
      <c r="G4357" s="68" t="str">
        <f>IFERROR(VLOOKUP($B4357,APガラス性能一覧!$A$2:$M$6097,6,0),"")</f>
        <v/>
      </c>
      <c r="H4357" s="68" t="str">
        <f>IFERROR(VLOOKUP($B4357,APガラス性能一覧!$A$2:$M$6097,7,0),"")</f>
        <v/>
      </c>
      <c r="I4357" s="68" t="str">
        <f>IFERROR(VLOOKUP($B4357,APガラス性能一覧!$A$2:$M$6097,8,0),"")</f>
        <v/>
      </c>
      <c r="J4357" s="68" t="str">
        <f>IFERROR(VLOOKUP($B4357,APガラス性能一覧!$A$2:$M$6097,9,0),"")</f>
        <v/>
      </c>
      <c r="K4357" s="68" t="str">
        <f>IFERROR(VLOOKUP($B4357,APガラス性能一覧!$A$2:$M$6097,10,0),"")</f>
        <v/>
      </c>
      <c r="L4357" s="68" t="str">
        <f>IFERROR(VLOOKUP($B4357,APガラス性能一覧!$A$2:$M$6097,11,0),"")</f>
        <v/>
      </c>
      <c r="M4357" s="68" t="str">
        <f>IFERROR(VLOOKUP($B4357,APガラス性能一覧!$A$2:$M$6097,12,0),"")</f>
        <v/>
      </c>
      <c r="N4357" s="68" t="str">
        <f>IFERROR(VLOOKUP($B4357,APガラス性能一覧!$A$2:$M$6097,13,0),"")</f>
        <v/>
      </c>
    </row>
    <row r="4358" spans="2:14" x14ac:dyDescent="0.4">
      <c r="B4358" s="68" t="str">
        <f>IF($D$2="","",IF($E$2=0.65,IFERROR(IF(INDEX(APガラス性能一覧!A:A,MATCH(ROW(B4352),APガラス性能一覧!$O:$O,0))="","",INDEX(APガラス性能一覧!A:A,MATCH(ROW(B4352),APガラス性能一覧!$O:$O,0))),""),IFERROR(IF(INDEX(APガラス性能一覧!A:A,MATCH(ROW(B4352),APガラス性能一覧!$N:$N,0))="","",INDEX(APガラス性能一覧!A:A,MATCH(ROW(B4352),APガラス性能一覧!$N:$N,0))),"")))</f>
        <v/>
      </c>
      <c r="C4358" s="68" t="str">
        <f>IFERROR(VLOOKUP($B4358,APガラス性能一覧!$A$2:$M$6097,2,0),"")</f>
        <v/>
      </c>
      <c r="D4358" s="68" t="str">
        <f>IFERROR(VLOOKUP($B4358,APガラス性能一覧!$A$2:$M$6097,3,0),"")</f>
        <v/>
      </c>
      <c r="E4358" s="68" t="str">
        <f>IFERROR(VLOOKUP($B4358,APガラス性能一覧!$A$2:$M$6097,4,0),"")</f>
        <v/>
      </c>
      <c r="F4358" s="68" t="str">
        <f>IFERROR(VLOOKUP($B4358,APガラス性能一覧!$A$2:$M$6097,5,0),"")</f>
        <v/>
      </c>
      <c r="G4358" s="68" t="str">
        <f>IFERROR(VLOOKUP($B4358,APガラス性能一覧!$A$2:$M$6097,6,0),"")</f>
        <v/>
      </c>
      <c r="H4358" s="68" t="str">
        <f>IFERROR(VLOOKUP($B4358,APガラス性能一覧!$A$2:$M$6097,7,0),"")</f>
        <v/>
      </c>
      <c r="I4358" s="68" t="str">
        <f>IFERROR(VLOOKUP($B4358,APガラス性能一覧!$A$2:$M$6097,8,0),"")</f>
        <v/>
      </c>
      <c r="J4358" s="68" t="str">
        <f>IFERROR(VLOOKUP($B4358,APガラス性能一覧!$A$2:$M$6097,9,0),"")</f>
        <v/>
      </c>
      <c r="K4358" s="68" t="str">
        <f>IFERROR(VLOOKUP($B4358,APガラス性能一覧!$A$2:$M$6097,10,0),"")</f>
        <v/>
      </c>
      <c r="L4358" s="68" t="str">
        <f>IFERROR(VLOOKUP($B4358,APガラス性能一覧!$A$2:$M$6097,11,0),"")</f>
        <v/>
      </c>
      <c r="M4358" s="68" t="str">
        <f>IFERROR(VLOOKUP($B4358,APガラス性能一覧!$A$2:$M$6097,12,0),"")</f>
        <v/>
      </c>
      <c r="N4358" s="68" t="str">
        <f>IFERROR(VLOOKUP($B4358,APガラス性能一覧!$A$2:$M$6097,13,0),"")</f>
        <v/>
      </c>
    </row>
    <row r="4359" spans="2:14" x14ac:dyDescent="0.4">
      <c r="B4359" s="68" t="str">
        <f>IF($D$2="","",IF($E$2=0.65,IFERROR(IF(INDEX(APガラス性能一覧!A:A,MATCH(ROW(B4353),APガラス性能一覧!$O:$O,0))="","",INDEX(APガラス性能一覧!A:A,MATCH(ROW(B4353),APガラス性能一覧!$O:$O,0))),""),IFERROR(IF(INDEX(APガラス性能一覧!A:A,MATCH(ROW(B4353),APガラス性能一覧!$N:$N,0))="","",INDEX(APガラス性能一覧!A:A,MATCH(ROW(B4353),APガラス性能一覧!$N:$N,0))),"")))</f>
        <v/>
      </c>
      <c r="C4359" s="68" t="str">
        <f>IFERROR(VLOOKUP($B4359,APガラス性能一覧!$A$2:$M$6097,2,0),"")</f>
        <v/>
      </c>
      <c r="D4359" s="68" t="str">
        <f>IFERROR(VLOOKUP($B4359,APガラス性能一覧!$A$2:$M$6097,3,0),"")</f>
        <v/>
      </c>
      <c r="E4359" s="68" t="str">
        <f>IFERROR(VLOOKUP($B4359,APガラス性能一覧!$A$2:$M$6097,4,0),"")</f>
        <v/>
      </c>
      <c r="F4359" s="68" t="str">
        <f>IFERROR(VLOOKUP($B4359,APガラス性能一覧!$A$2:$M$6097,5,0),"")</f>
        <v/>
      </c>
      <c r="G4359" s="68" t="str">
        <f>IFERROR(VLOOKUP($B4359,APガラス性能一覧!$A$2:$M$6097,6,0),"")</f>
        <v/>
      </c>
      <c r="H4359" s="68" t="str">
        <f>IFERROR(VLOOKUP($B4359,APガラス性能一覧!$A$2:$M$6097,7,0),"")</f>
        <v/>
      </c>
      <c r="I4359" s="68" t="str">
        <f>IFERROR(VLOOKUP($B4359,APガラス性能一覧!$A$2:$M$6097,8,0),"")</f>
        <v/>
      </c>
      <c r="J4359" s="68" t="str">
        <f>IFERROR(VLOOKUP($B4359,APガラス性能一覧!$A$2:$M$6097,9,0),"")</f>
        <v/>
      </c>
      <c r="K4359" s="68" t="str">
        <f>IFERROR(VLOOKUP($B4359,APガラス性能一覧!$A$2:$M$6097,10,0),"")</f>
        <v/>
      </c>
      <c r="L4359" s="68" t="str">
        <f>IFERROR(VLOOKUP($B4359,APガラス性能一覧!$A$2:$M$6097,11,0),"")</f>
        <v/>
      </c>
      <c r="M4359" s="68" t="str">
        <f>IFERROR(VLOOKUP($B4359,APガラス性能一覧!$A$2:$M$6097,12,0),"")</f>
        <v/>
      </c>
      <c r="N4359" s="68" t="str">
        <f>IFERROR(VLOOKUP($B4359,APガラス性能一覧!$A$2:$M$6097,13,0),"")</f>
        <v/>
      </c>
    </row>
    <row r="4360" spans="2:14" x14ac:dyDescent="0.4">
      <c r="B4360" s="68" t="str">
        <f>IF($D$2="","",IF($E$2=0.65,IFERROR(IF(INDEX(APガラス性能一覧!A:A,MATCH(ROW(B4354),APガラス性能一覧!$O:$O,0))="","",INDEX(APガラス性能一覧!A:A,MATCH(ROW(B4354),APガラス性能一覧!$O:$O,0))),""),IFERROR(IF(INDEX(APガラス性能一覧!A:A,MATCH(ROW(B4354),APガラス性能一覧!$N:$N,0))="","",INDEX(APガラス性能一覧!A:A,MATCH(ROW(B4354),APガラス性能一覧!$N:$N,0))),"")))</f>
        <v/>
      </c>
      <c r="C4360" s="68" t="str">
        <f>IFERROR(VLOOKUP($B4360,APガラス性能一覧!$A$2:$M$6097,2,0),"")</f>
        <v/>
      </c>
      <c r="D4360" s="68" t="str">
        <f>IFERROR(VLOOKUP($B4360,APガラス性能一覧!$A$2:$M$6097,3,0),"")</f>
        <v/>
      </c>
      <c r="E4360" s="68" t="str">
        <f>IFERROR(VLOOKUP($B4360,APガラス性能一覧!$A$2:$M$6097,4,0),"")</f>
        <v/>
      </c>
      <c r="F4360" s="68" t="str">
        <f>IFERROR(VLOOKUP($B4360,APガラス性能一覧!$A$2:$M$6097,5,0),"")</f>
        <v/>
      </c>
      <c r="G4360" s="68" t="str">
        <f>IFERROR(VLOOKUP($B4360,APガラス性能一覧!$A$2:$M$6097,6,0),"")</f>
        <v/>
      </c>
      <c r="H4360" s="68" t="str">
        <f>IFERROR(VLOOKUP($B4360,APガラス性能一覧!$A$2:$M$6097,7,0),"")</f>
        <v/>
      </c>
      <c r="I4360" s="68" t="str">
        <f>IFERROR(VLOOKUP($B4360,APガラス性能一覧!$A$2:$M$6097,8,0),"")</f>
        <v/>
      </c>
      <c r="J4360" s="68" t="str">
        <f>IFERROR(VLOOKUP($B4360,APガラス性能一覧!$A$2:$M$6097,9,0),"")</f>
        <v/>
      </c>
      <c r="K4360" s="68" t="str">
        <f>IFERROR(VLOOKUP($B4360,APガラス性能一覧!$A$2:$M$6097,10,0),"")</f>
        <v/>
      </c>
      <c r="L4360" s="68" t="str">
        <f>IFERROR(VLOOKUP($B4360,APガラス性能一覧!$A$2:$M$6097,11,0),"")</f>
        <v/>
      </c>
      <c r="M4360" s="68" t="str">
        <f>IFERROR(VLOOKUP($B4360,APガラス性能一覧!$A$2:$M$6097,12,0),"")</f>
        <v/>
      </c>
      <c r="N4360" s="68" t="str">
        <f>IFERROR(VLOOKUP($B4360,APガラス性能一覧!$A$2:$M$6097,13,0),"")</f>
        <v/>
      </c>
    </row>
    <row r="4361" spans="2:14" x14ac:dyDescent="0.4">
      <c r="B4361" s="68" t="str">
        <f>IF($D$2="","",IF($E$2=0.65,IFERROR(IF(INDEX(APガラス性能一覧!A:A,MATCH(ROW(B4355),APガラス性能一覧!$O:$O,0))="","",INDEX(APガラス性能一覧!A:A,MATCH(ROW(B4355),APガラス性能一覧!$O:$O,0))),""),IFERROR(IF(INDEX(APガラス性能一覧!A:A,MATCH(ROW(B4355),APガラス性能一覧!$N:$N,0))="","",INDEX(APガラス性能一覧!A:A,MATCH(ROW(B4355),APガラス性能一覧!$N:$N,0))),"")))</f>
        <v/>
      </c>
      <c r="C4361" s="68" t="str">
        <f>IFERROR(VLOOKUP($B4361,APガラス性能一覧!$A$2:$M$6097,2,0),"")</f>
        <v/>
      </c>
      <c r="D4361" s="68" t="str">
        <f>IFERROR(VLOOKUP($B4361,APガラス性能一覧!$A$2:$M$6097,3,0),"")</f>
        <v/>
      </c>
      <c r="E4361" s="68" t="str">
        <f>IFERROR(VLOOKUP($B4361,APガラス性能一覧!$A$2:$M$6097,4,0),"")</f>
        <v/>
      </c>
      <c r="F4361" s="68" t="str">
        <f>IFERROR(VLOOKUP($B4361,APガラス性能一覧!$A$2:$M$6097,5,0),"")</f>
        <v/>
      </c>
      <c r="G4361" s="68" t="str">
        <f>IFERROR(VLOOKUP($B4361,APガラス性能一覧!$A$2:$M$6097,6,0),"")</f>
        <v/>
      </c>
      <c r="H4361" s="68" t="str">
        <f>IFERROR(VLOOKUP($B4361,APガラス性能一覧!$A$2:$M$6097,7,0),"")</f>
        <v/>
      </c>
      <c r="I4361" s="68" t="str">
        <f>IFERROR(VLOOKUP($B4361,APガラス性能一覧!$A$2:$M$6097,8,0),"")</f>
        <v/>
      </c>
      <c r="J4361" s="68" t="str">
        <f>IFERROR(VLOOKUP($B4361,APガラス性能一覧!$A$2:$M$6097,9,0),"")</f>
        <v/>
      </c>
      <c r="K4361" s="68" t="str">
        <f>IFERROR(VLOOKUP($B4361,APガラス性能一覧!$A$2:$M$6097,10,0),"")</f>
        <v/>
      </c>
      <c r="L4361" s="68" t="str">
        <f>IFERROR(VLOOKUP($B4361,APガラス性能一覧!$A$2:$M$6097,11,0),"")</f>
        <v/>
      </c>
      <c r="M4361" s="68" t="str">
        <f>IFERROR(VLOOKUP($B4361,APガラス性能一覧!$A$2:$M$6097,12,0),"")</f>
        <v/>
      </c>
      <c r="N4361" s="68" t="str">
        <f>IFERROR(VLOOKUP($B4361,APガラス性能一覧!$A$2:$M$6097,13,0),"")</f>
        <v/>
      </c>
    </row>
    <row r="4362" spans="2:14" x14ac:dyDescent="0.4">
      <c r="B4362" s="68" t="str">
        <f>IF($D$2="","",IF($E$2=0.65,IFERROR(IF(INDEX(APガラス性能一覧!A:A,MATCH(ROW(B4356),APガラス性能一覧!$O:$O,0))="","",INDEX(APガラス性能一覧!A:A,MATCH(ROW(B4356),APガラス性能一覧!$O:$O,0))),""),IFERROR(IF(INDEX(APガラス性能一覧!A:A,MATCH(ROW(B4356),APガラス性能一覧!$N:$N,0))="","",INDEX(APガラス性能一覧!A:A,MATCH(ROW(B4356),APガラス性能一覧!$N:$N,0))),"")))</f>
        <v/>
      </c>
      <c r="C4362" s="68" t="str">
        <f>IFERROR(VLOOKUP($B4362,APガラス性能一覧!$A$2:$M$6097,2,0),"")</f>
        <v/>
      </c>
      <c r="D4362" s="68" t="str">
        <f>IFERROR(VLOOKUP($B4362,APガラス性能一覧!$A$2:$M$6097,3,0),"")</f>
        <v/>
      </c>
      <c r="E4362" s="68" t="str">
        <f>IFERROR(VLOOKUP($B4362,APガラス性能一覧!$A$2:$M$6097,4,0),"")</f>
        <v/>
      </c>
      <c r="F4362" s="68" t="str">
        <f>IFERROR(VLOOKUP($B4362,APガラス性能一覧!$A$2:$M$6097,5,0),"")</f>
        <v/>
      </c>
      <c r="G4362" s="68" t="str">
        <f>IFERROR(VLOOKUP($B4362,APガラス性能一覧!$A$2:$M$6097,6,0),"")</f>
        <v/>
      </c>
      <c r="H4362" s="68" t="str">
        <f>IFERROR(VLOOKUP($B4362,APガラス性能一覧!$A$2:$M$6097,7,0),"")</f>
        <v/>
      </c>
      <c r="I4362" s="68" t="str">
        <f>IFERROR(VLOOKUP($B4362,APガラス性能一覧!$A$2:$M$6097,8,0),"")</f>
        <v/>
      </c>
      <c r="J4362" s="68" t="str">
        <f>IFERROR(VLOOKUP($B4362,APガラス性能一覧!$A$2:$M$6097,9,0),"")</f>
        <v/>
      </c>
      <c r="K4362" s="68" t="str">
        <f>IFERROR(VLOOKUP($B4362,APガラス性能一覧!$A$2:$M$6097,10,0),"")</f>
        <v/>
      </c>
      <c r="L4362" s="68" t="str">
        <f>IFERROR(VLOOKUP($B4362,APガラス性能一覧!$A$2:$M$6097,11,0),"")</f>
        <v/>
      </c>
      <c r="M4362" s="68" t="str">
        <f>IFERROR(VLOOKUP($B4362,APガラス性能一覧!$A$2:$M$6097,12,0),"")</f>
        <v/>
      </c>
      <c r="N4362" s="68" t="str">
        <f>IFERROR(VLOOKUP($B4362,APガラス性能一覧!$A$2:$M$6097,13,0),"")</f>
        <v/>
      </c>
    </row>
    <row r="4363" spans="2:14" x14ac:dyDescent="0.4">
      <c r="B4363" s="68" t="str">
        <f>IF($D$2="","",IF($E$2=0.65,IFERROR(IF(INDEX(APガラス性能一覧!A:A,MATCH(ROW(B4357),APガラス性能一覧!$O:$O,0))="","",INDEX(APガラス性能一覧!A:A,MATCH(ROW(B4357),APガラス性能一覧!$O:$O,0))),""),IFERROR(IF(INDEX(APガラス性能一覧!A:A,MATCH(ROW(B4357),APガラス性能一覧!$N:$N,0))="","",INDEX(APガラス性能一覧!A:A,MATCH(ROW(B4357),APガラス性能一覧!$N:$N,0))),"")))</f>
        <v/>
      </c>
      <c r="C4363" s="68" t="str">
        <f>IFERROR(VLOOKUP($B4363,APガラス性能一覧!$A$2:$M$6097,2,0),"")</f>
        <v/>
      </c>
      <c r="D4363" s="68" t="str">
        <f>IFERROR(VLOOKUP($B4363,APガラス性能一覧!$A$2:$M$6097,3,0),"")</f>
        <v/>
      </c>
      <c r="E4363" s="68" t="str">
        <f>IFERROR(VLOOKUP($B4363,APガラス性能一覧!$A$2:$M$6097,4,0),"")</f>
        <v/>
      </c>
      <c r="F4363" s="68" t="str">
        <f>IFERROR(VLOOKUP($B4363,APガラス性能一覧!$A$2:$M$6097,5,0),"")</f>
        <v/>
      </c>
      <c r="G4363" s="68" t="str">
        <f>IFERROR(VLOOKUP($B4363,APガラス性能一覧!$A$2:$M$6097,6,0),"")</f>
        <v/>
      </c>
      <c r="H4363" s="68" t="str">
        <f>IFERROR(VLOOKUP($B4363,APガラス性能一覧!$A$2:$M$6097,7,0),"")</f>
        <v/>
      </c>
      <c r="I4363" s="68" t="str">
        <f>IFERROR(VLOOKUP($B4363,APガラス性能一覧!$A$2:$M$6097,8,0),"")</f>
        <v/>
      </c>
      <c r="J4363" s="68" t="str">
        <f>IFERROR(VLOOKUP($B4363,APガラス性能一覧!$A$2:$M$6097,9,0),"")</f>
        <v/>
      </c>
      <c r="K4363" s="68" t="str">
        <f>IFERROR(VLOOKUP($B4363,APガラス性能一覧!$A$2:$M$6097,10,0),"")</f>
        <v/>
      </c>
      <c r="L4363" s="68" t="str">
        <f>IFERROR(VLOOKUP($B4363,APガラス性能一覧!$A$2:$M$6097,11,0),"")</f>
        <v/>
      </c>
      <c r="M4363" s="68" t="str">
        <f>IFERROR(VLOOKUP($B4363,APガラス性能一覧!$A$2:$M$6097,12,0),"")</f>
        <v/>
      </c>
      <c r="N4363" s="68" t="str">
        <f>IFERROR(VLOOKUP($B4363,APガラス性能一覧!$A$2:$M$6097,13,0),"")</f>
        <v/>
      </c>
    </row>
    <row r="4364" spans="2:14" x14ac:dyDescent="0.4">
      <c r="B4364" s="68" t="str">
        <f>IF($D$2="","",IF($E$2=0.65,IFERROR(IF(INDEX(APガラス性能一覧!A:A,MATCH(ROW(B4358),APガラス性能一覧!$O:$O,0))="","",INDEX(APガラス性能一覧!A:A,MATCH(ROW(B4358),APガラス性能一覧!$O:$O,0))),""),IFERROR(IF(INDEX(APガラス性能一覧!A:A,MATCH(ROW(B4358),APガラス性能一覧!$N:$N,0))="","",INDEX(APガラス性能一覧!A:A,MATCH(ROW(B4358),APガラス性能一覧!$N:$N,0))),"")))</f>
        <v/>
      </c>
      <c r="C4364" s="68" t="str">
        <f>IFERROR(VLOOKUP($B4364,APガラス性能一覧!$A$2:$M$6097,2,0),"")</f>
        <v/>
      </c>
      <c r="D4364" s="68" t="str">
        <f>IFERROR(VLOOKUP($B4364,APガラス性能一覧!$A$2:$M$6097,3,0),"")</f>
        <v/>
      </c>
      <c r="E4364" s="68" t="str">
        <f>IFERROR(VLOOKUP($B4364,APガラス性能一覧!$A$2:$M$6097,4,0),"")</f>
        <v/>
      </c>
      <c r="F4364" s="68" t="str">
        <f>IFERROR(VLOOKUP($B4364,APガラス性能一覧!$A$2:$M$6097,5,0),"")</f>
        <v/>
      </c>
      <c r="G4364" s="68" t="str">
        <f>IFERROR(VLOOKUP($B4364,APガラス性能一覧!$A$2:$M$6097,6,0),"")</f>
        <v/>
      </c>
      <c r="H4364" s="68" t="str">
        <f>IFERROR(VLOOKUP($B4364,APガラス性能一覧!$A$2:$M$6097,7,0),"")</f>
        <v/>
      </c>
      <c r="I4364" s="68" t="str">
        <f>IFERROR(VLOOKUP($B4364,APガラス性能一覧!$A$2:$M$6097,8,0),"")</f>
        <v/>
      </c>
      <c r="J4364" s="68" t="str">
        <f>IFERROR(VLOOKUP($B4364,APガラス性能一覧!$A$2:$M$6097,9,0),"")</f>
        <v/>
      </c>
      <c r="K4364" s="68" t="str">
        <f>IFERROR(VLOOKUP($B4364,APガラス性能一覧!$A$2:$M$6097,10,0),"")</f>
        <v/>
      </c>
      <c r="L4364" s="68" t="str">
        <f>IFERROR(VLOOKUP($B4364,APガラス性能一覧!$A$2:$M$6097,11,0),"")</f>
        <v/>
      </c>
      <c r="M4364" s="68" t="str">
        <f>IFERROR(VLOOKUP($B4364,APガラス性能一覧!$A$2:$M$6097,12,0),"")</f>
        <v/>
      </c>
      <c r="N4364" s="68" t="str">
        <f>IFERROR(VLOOKUP($B4364,APガラス性能一覧!$A$2:$M$6097,13,0),"")</f>
        <v/>
      </c>
    </row>
    <row r="4365" spans="2:14" x14ac:dyDescent="0.4">
      <c r="B4365" s="68" t="str">
        <f>IF($D$2="","",IF($E$2=0.65,IFERROR(IF(INDEX(APガラス性能一覧!A:A,MATCH(ROW(B4359),APガラス性能一覧!$O:$O,0))="","",INDEX(APガラス性能一覧!A:A,MATCH(ROW(B4359),APガラス性能一覧!$O:$O,0))),""),IFERROR(IF(INDEX(APガラス性能一覧!A:A,MATCH(ROW(B4359),APガラス性能一覧!$N:$N,0))="","",INDEX(APガラス性能一覧!A:A,MATCH(ROW(B4359),APガラス性能一覧!$N:$N,0))),"")))</f>
        <v/>
      </c>
      <c r="C4365" s="68" t="str">
        <f>IFERROR(VLOOKUP($B4365,APガラス性能一覧!$A$2:$M$6097,2,0),"")</f>
        <v/>
      </c>
      <c r="D4365" s="68" t="str">
        <f>IFERROR(VLOOKUP($B4365,APガラス性能一覧!$A$2:$M$6097,3,0),"")</f>
        <v/>
      </c>
      <c r="E4365" s="68" t="str">
        <f>IFERROR(VLOOKUP($B4365,APガラス性能一覧!$A$2:$M$6097,4,0),"")</f>
        <v/>
      </c>
      <c r="F4365" s="68" t="str">
        <f>IFERROR(VLOOKUP($B4365,APガラス性能一覧!$A$2:$M$6097,5,0),"")</f>
        <v/>
      </c>
      <c r="G4365" s="68" t="str">
        <f>IFERROR(VLOOKUP($B4365,APガラス性能一覧!$A$2:$M$6097,6,0),"")</f>
        <v/>
      </c>
      <c r="H4365" s="68" t="str">
        <f>IFERROR(VLOOKUP($B4365,APガラス性能一覧!$A$2:$M$6097,7,0),"")</f>
        <v/>
      </c>
      <c r="I4365" s="68" t="str">
        <f>IFERROR(VLOOKUP($B4365,APガラス性能一覧!$A$2:$M$6097,8,0),"")</f>
        <v/>
      </c>
      <c r="J4365" s="68" t="str">
        <f>IFERROR(VLOOKUP($B4365,APガラス性能一覧!$A$2:$M$6097,9,0),"")</f>
        <v/>
      </c>
      <c r="K4365" s="68" t="str">
        <f>IFERROR(VLOOKUP($B4365,APガラス性能一覧!$A$2:$M$6097,10,0),"")</f>
        <v/>
      </c>
      <c r="L4365" s="68" t="str">
        <f>IFERROR(VLOOKUP($B4365,APガラス性能一覧!$A$2:$M$6097,11,0),"")</f>
        <v/>
      </c>
      <c r="M4365" s="68" t="str">
        <f>IFERROR(VLOOKUP($B4365,APガラス性能一覧!$A$2:$M$6097,12,0),"")</f>
        <v/>
      </c>
      <c r="N4365" s="68" t="str">
        <f>IFERROR(VLOOKUP($B4365,APガラス性能一覧!$A$2:$M$6097,13,0),"")</f>
        <v/>
      </c>
    </row>
    <row r="4366" spans="2:14" x14ac:dyDescent="0.4">
      <c r="B4366" s="68" t="str">
        <f>IF($D$2="","",IF($E$2=0.65,IFERROR(IF(INDEX(APガラス性能一覧!A:A,MATCH(ROW(B4360),APガラス性能一覧!$O:$O,0))="","",INDEX(APガラス性能一覧!A:A,MATCH(ROW(B4360),APガラス性能一覧!$O:$O,0))),""),IFERROR(IF(INDEX(APガラス性能一覧!A:A,MATCH(ROW(B4360),APガラス性能一覧!$N:$N,0))="","",INDEX(APガラス性能一覧!A:A,MATCH(ROW(B4360),APガラス性能一覧!$N:$N,0))),"")))</f>
        <v/>
      </c>
      <c r="C4366" s="68" t="str">
        <f>IFERROR(VLOOKUP($B4366,APガラス性能一覧!$A$2:$M$6097,2,0),"")</f>
        <v/>
      </c>
      <c r="D4366" s="68" t="str">
        <f>IFERROR(VLOOKUP($B4366,APガラス性能一覧!$A$2:$M$6097,3,0),"")</f>
        <v/>
      </c>
      <c r="E4366" s="68" t="str">
        <f>IFERROR(VLOOKUP($B4366,APガラス性能一覧!$A$2:$M$6097,4,0),"")</f>
        <v/>
      </c>
      <c r="F4366" s="68" t="str">
        <f>IFERROR(VLOOKUP($B4366,APガラス性能一覧!$A$2:$M$6097,5,0),"")</f>
        <v/>
      </c>
      <c r="G4366" s="68" t="str">
        <f>IFERROR(VLOOKUP($B4366,APガラス性能一覧!$A$2:$M$6097,6,0),"")</f>
        <v/>
      </c>
      <c r="H4366" s="68" t="str">
        <f>IFERROR(VLOOKUP($B4366,APガラス性能一覧!$A$2:$M$6097,7,0),"")</f>
        <v/>
      </c>
      <c r="I4366" s="68" t="str">
        <f>IFERROR(VLOOKUP($B4366,APガラス性能一覧!$A$2:$M$6097,8,0),"")</f>
        <v/>
      </c>
      <c r="J4366" s="68" t="str">
        <f>IFERROR(VLOOKUP($B4366,APガラス性能一覧!$A$2:$M$6097,9,0),"")</f>
        <v/>
      </c>
      <c r="K4366" s="68" t="str">
        <f>IFERROR(VLOOKUP($B4366,APガラス性能一覧!$A$2:$M$6097,10,0),"")</f>
        <v/>
      </c>
      <c r="L4366" s="68" t="str">
        <f>IFERROR(VLOOKUP($B4366,APガラス性能一覧!$A$2:$M$6097,11,0),"")</f>
        <v/>
      </c>
      <c r="M4366" s="68" t="str">
        <f>IFERROR(VLOOKUP($B4366,APガラス性能一覧!$A$2:$M$6097,12,0),"")</f>
        <v/>
      </c>
      <c r="N4366" s="68" t="str">
        <f>IFERROR(VLOOKUP($B4366,APガラス性能一覧!$A$2:$M$6097,13,0),"")</f>
        <v/>
      </c>
    </row>
    <row r="4367" spans="2:14" x14ac:dyDescent="0.4">
      <c r="B4367" s="68" t="str">
        <f>IF($D$2="","",IF($E$2=0.65,IFERROR(IF(INDEX(APガラス性能一覧!A:A,MATCH(ROW(B4361),APガラス性能一覧!$O:$O,0))="","",INDEX(APガラス性能一覧!A:A,MATCH(ROW(B4361),APガラス性能一覧!$O:$O,0))),""),IFERROR(IF(INDEX(APガラス性能一覧!A:A,MATCH(ROW(B4361),APガラス性能一覧!$N:$N,0))="","",INDEX(APガラス性能一覧!A:A,MATCH(ROW(B4361),APガラス性能一覧!$N:$N,0))),"")))</f>
        <v/>
      </c>
      <c r="C4367" s="68" t="str">
        <f>IFERROR(VLOOKUP($B4367,APガラス性能一覧!$A$2:$M$6097,2,0),"")</f>
        <v/>
      </c>
      <c r="D4367" s="68" t="str">
        <f>IFERROR(VLOOKUP($B4367,APガラス性能一覧!$A$2:$M$6097,3,0),"")</f>
        <v/>
      </c>
      <c r="E4367" s="68" t="str">
        <f>IFERROR(VLOOKUP($B4367,APガラス性能一覧!$A$2:$M$6097,4,0),"")</f>
        <v/>
      </c>
      <c r="F4367" s="68" t="str">
        <f>IFERROR(VLOOKUP($B4367,APガラス性能一覧!$A$2:$M$6097,5,0),"")</f>
        <v/>
      </c>
      <c r="G4367" s="68" t="str">
        <f>IFERROR(VLOOKUP($B4367,APガラス性能一覧!$A$2:$M$6097,6,0),"")</f>
        <v/>
      </c>
      <c r="H4367" s="68" t="str">
        <f>IFERROR(VLOOKUP($B4367,APガラス性能一覧!$A$2:$M$6097,7,0),"")</f>
        <v/>
      </c>
      <c r="I4367" s="68" t="str">
        <f>IFERROR(VLOOKUP($B4367,APガラス性能一覧!$A$2:$M$6097,8,0),"")</f>
        <v/>
      </c>
      <c r="J4367" s="68" t="str">
        <f>IFERROR(VLOOKUP($B4367,APガラス性能一覧!$A$2:$M$6097,9,0),"")</f>
        <v/>
      </c>
      <c r="K4367" s="68" t="str">
        <f>IFERROR(VLOOKUP($B4367,APガラス性能一覧!$A$2:$M$6097,10,0),"")</f>
        <v/>
      </c>
      <c r="L4367" s="68" t="str">
        <f>IFERROR(VLOOKUP($B4367,APガラス性能一覧!$A$2:$M$6097,11,0),"")</f>
        <v/>
      </c>
      <c r="M4367" s="68" t="str">
        <f>IFERROR(VLOOKUP($B4367,APガラス性能一覧!$A$2:$M$6097,12,0),"")</f>
        <v/>
      </c>
      <c r="N4367" s="68" t="str">
        <f>IFERROR(VLOOKUP($B4367,APガラス性能一覧!$A$2:$M$6097,13,0),"")</f>
        <v/>
      </c>
    </row>
    <row r="4368" spans="2:14" x14ac:dyDescent="0.4">
      <c r="B4368" s="68" t="str">
        <f>IF($D$2="","",IF($E$2=0.65,IFERROR(IF(INDEX(APガラス性能一覧!A:A,MATCH(ROW(B4362),APガラス性能一覧!$O:$O,0))="","",INDEX(APガラス性能一覧!A:A,MATCH(ROW(B4362),APガラス性能一覧!$O:$O,0))),""),IFERROR(IF(INDEX(APガラス性能一覧!A:A,MATCH(ROW(B4362),APガラス性能一覧!$N:$N,0))="","",INDEX(APガラス性能一覧!A:A,MATCH(ROW(B4362),APガラス性能一覧!$N:$N,0))),"")))</f>
        <v/>
      </c>
      <c r="C4368" s="68" t="str">
        <f>IFERROR(VLOOKUP($B4368,APガラス性能一覧!$A$2:$M$6097,2,0),"")</f>
        <v/>
      </c>
      <c r="D4368" s="68" t="str">
        <f>IFERROR(VLOOKUP($B4368,APガラス性能一覧!$A$2:$M$6097,3,0),"")</f>
        <v/>
      </c>
      <c r="E4368" s="68" t="str">
        <f>IFERROR(VLOOKUP($B4368,APガラス性能一覧!$A$2:$M$6097,4,0),"")</f>
        <v/>
      </c>
      <c r="F4368" s="68" t="str">
        <f>IFERROR(VLOOKUP($B4368,APガラス性能一覧!$A$2:$M$6097,5,0),"")</f>
        <v/>
      </c>
      <c r="G4368" s="68" t="str">
        <f>IFERROR(VLOOKUP($B4368,APガラス性能一覧!$A$2:$M$6097,6,0),"")</f>
        <v/>
      </c>
      <c r="H4368" s="68" t="str">
        <f>IFERROR(VLOOKUP($B4368,APガラス性能一覧!$A$2:$M$6097,7,0),"")</f>
        <v/>
      </c>
      <c r="I4368" s="68" t="str">
        <f>IFERROR(VLOOKUP($B4368,APガラス性能一覧!$A$2:$M$6097,8,0),"")</f>
        <v/>
      </c>
      <c r="J4368" s="68" t="str">
        <f>IFERROR(VLOOKUP($B4368,APガラス性能一覧!$A$2:$M$6097,9,0),"")</f>
        <v/>
      </c>
      <c r="K4368" s="68" t="str">
        <f>IFERROR(VLOOKUP($B4368,APガラス性能一覧!$A$2:$M$6097,10,0),"")</f>
        <v/>
      </c>
      <c r="L4368" s="68" t="str">
        <f>IFERROR(VLOOKUP($B4368,APガラス性能一覧!$A$2:$M$6097,11,0),"")</f>
        <v/>
      </c>
      <c r="M4368" s="68" t="str">
        <f>IFERROR(VLOOKUP($B4368,APガラス性能一覧!$A$2:$M$6097,12,0),"")</f>
        <v/>
      </c>
      <c r="N4368" s="68" t="str">
        <f>IFERROR(VLOOKUP($B4368,APガラス性能一覧!$A$2:$M$6097,13,0),"")</f>
        <v/>
      </c>
    </row>
    <row r="4369" spans="2:14" x14ac:dyDescent="0.4">
      <c r="B4369" s="68" t="str">
        <f>IF($D$2="","",IF($E$2=0.65,IFERROR(IF(INDEX(APガラス性能一覧!A:A,MATCH(ROW(B4363),APガラス性能一覧!$O:$O,0))="","",INDEX(APガラス性能一覧!A:A,MATCH(ROW(B4363),APガラス性能一覧!$O:$O,0))),""),IFERROR(IF(INDEX(APガラス性能一覧!A:A,MATCH(ROW(B4363),APガラス性能一覧!$N:$N,0))="","",INDEX(APガラス性能一覧!A:A,MATCH(ROW(B4363),APガラス性能一覧!$N:$N,0))),"")))</f>
        <v/>
      </c>
      <c r="C4369" s="68" t="str">
        <f>IFERROR(VLOOKUP($B4369,APガラス性能一覧!$A$2:$M$6097,2,0),"")</f>
        <v/>
      </c>
      <c r="D4369" s="68" t="str">
        <f>IFERROR(VLOOKUP($B4369,APガラス性能一覧!$A$2:$M$6097,3,0),"")</f>
        <v/>
      </c>
      <c r="E4369" s="68" t="str">
        <f>IFERROR(VLOOKUP($B4369,APガラス性能一覧!$A$2:$M$6097,4,0),"")</f>
        <v/>
      </c>
      <c r="F4369" s="68" t="str">
        <f>IFERROR(VLOOKUP($B4369,APガラス性能一覧!$A$2:$M$6097,5,0),"")</f>
        <v/>
      </c>
      <c r="G4369" s="68" t="str">
        <f>IFERROR(VLOOKUP($B4369,APガラス性能一覧!$A$2:$M$6097,6,0),"")</f>
        <v/>
      </c>
      <c r="H4369" s="68" t="str">
        <f>IFERROR(VLOOKUP($B4369,APガラス性能一覧!$A$2:$M$6097,7,0),"")</f>
        <v/>
      </c>
      <c r="I4369" s="68" t="str">
        <f>IFERROR(VLOOKUP($B4369,APガラス性能一覧!$A$2:$M$6097,8,0),"")</f>
        <v/>
      </c>
      <c r="J4369" s="68" t="str">
        <f>IFERROR(VLOOKUP($B4369,APガラス性能一覧!$A$2:$M$6097,9,0),"")</f>
        <v/>
      </c>
      <c r="K4369" s="68" t="str">
        <f>IFERROR(VLOOKUP($B4369,APガラス性能一覧!$A$2:$M$6097,10,0),"")</f>
        <v/>
      </c>
      <c r="L4369" s="68" t="str">
        <f>IFERROR(VLOOKUP($B4369,APガラス性能一覧!$A$2:$M$6097,11,0),"")</f>
        <v/>
      </c>
      <c r="M4369" s="68" t="str">
        <f>IFERROR(VLOOKUP($B4369,APガラス性能一覧!$A$2:$M$6097,12,0),"")</f>
        <v/>
      </c>
      <c r="N4369" s="68" t="str">
        <f>IFERROR(VLOOKUP($B4369,APガラス性能一覧!$A$2:$M$6097,13,0),"")</f>
        <v/>
      </c>
    </row>
    <row r="4370" spans="2:14" x14ac:dyDescent="0.4">
      <c r="B4370" s="68" t="str">
        <f>IF($D$2="","",IF($E$2=0.65,IFERROR(IF(INDEX(APガラス性能一覧!A:A,MATCH(ROW(B4364),APガラス性能一覧!$O:$O,0))="","",INDEX(APガラス性能一覧!A:A,MATCH(ROW(B4364),APガラス性能一覧!$O:$O,0))),""),IFERROR(IF(INDEX(APガラス性能一覧!A:A,MATCH(ROW(B4364),APガラス性能一覧!$N:$N,0))="","",INDEX(APガラス性能一覧!A:A,MATCH(ROW(B4364),APガラス性能一覧!$N:$N,0))),"")))</f>
        <v/>
      </c>
      <c r="C4370" s="68" t="str">
        <f>IFERROR(VLOOKUP($B4370,APガラス性能一覧!$A$2:$M$6097,2,0),"")</f>
        <v/>
      </c>
      <c r="D4370" s="68" t="str">
        <f>IFERROR(VLOOKUP($B4370,APガラス性能一覧!$A$2:$M$6097,3,0),"")</f>
        <v/>
      </c>
      <c r="E4370" s="68" t="str">
        <f>IFERROR(VLOOKUP($B4370,APガラス性能一覧!$A$2:$M$6097,4,0),"")</f>
        <v/>
      </c>
      <c r="F4370" s="68" t="str">
        <f>IFERROR(VLOOKUP($B4370,APガラス性能一覧!$A$2:$M$6097,5,0),"")</f>
        <v/>
      </c>
      <c r="G4370" s="68" t="str">
        <f>IFERROR(VLOOKUP($B4370,APガラス性能一覧!$A$2:$M$6097,6,0),"")</f>
        <v/>
      </c>
      <c r="H4370" s="68" t="str">
        <f>IFERROR(VLOOKUP($B4370,APガラス性能一覧!$A$2:$M$6097,7,0),"")</f>
        <v/>
      </c>
      <c r="I4370" s="68" t="str">
        <f>IFERROR(VLOOKUP($B4370,APガラス性能一覧!$A$2:$M$6097,8,0),"")</f>
        <v/>
      </c>
      <c r="J4370" s="68" t="str">
        <f>IFERROR(VLOOKUP($B4370,APガラス性能一覧!$A$2:$M$6097,9,0),"")</f>
        <v/>
      </c>
      <c r="K4370" s="68" t="str">
        <f>IFERROR(VLOOKUP($B4370,APガラス性能一覧!$A$2:$M$6097,10,0),"")</f>
        <v/>
      </c>
      <c r="L4370" s="68" t="str">
        <f>IFERROR(VLOOKUP($B4370,APガラス性能一覧!$A$2:$M$6097,11,0),"")</f>
        <v/>
      </c>
      <c r="M4370" s="68" t="str">
        <f>IFERROR(VLOOKUP($B4370,APガラス性能一覧!$A$2:$M$6097,12,0),"")</f>
        <v/>
      </c>
      <c r="N4370" s="68" t="str">
        <f>IFERROR(VLOOKUP($B4370,APガラス性能一覧!$A$2:$M$6097,13,0),"")</f>
        <v/>
      </c>
    </row>
    <row r="4371" spans="2:14" x14ac:dyDescent="0.4">
      <c r="B4371" s="68" t="str">
        <f>IF($D$2="","",IF($E$2=0.65,IFERROR(IF(INDEX(APガラス性能一覧!A:A,MATCH(ROW(B4365),APガラス性能一覧!$O:$O,0))="","",INDEX(APガラス性能一覧!A:A,MATCH(ROW(B4365),APガラス性能一覧!$O:$O,0))),""),IFERROR(IF(INDEX(APガラス性能一覧!A:A,MATCH(ROW(B4365),APガラス性能一覧!$N:$N,0))="","",INDEX(APガラス性能一覧!A:A,MATCH(ROW(B4365),APガラス性能一覧!$N:$N,0))),"")))</f>
        <v/>
      </c>
      <c r="C4371" s="68" t="str">
        <f>IFERROR(VLOOKUP($B4371,APガラス性能一覧!$A$2:$M$6097,2,0),"")</f>
        <v/>
      </c>
      <c r="D4371" s="68" t="str">
        <f>IFERROR(VLOOKUP($B4371,APガラス性能一覧!$A$2:$M$6097,3,0),"")</f>
        <v/>
      </c>
      <c r="E4371" s="68" t="str">
        <f>IFERROR(VLOOKUP($B4371,APガラス性能一覧!$A$2:$M$6097,4,0),"")</f>
        <v/>
      </c>
      <c r="F4371" s="68" t="str">
        <f>IFERROR(VLOOKUP($B4371,APガラス性能一覧!$A$2:$M$6097,5,0),"")</f>
        <v/>
      </c>
      <c r="G4371" s="68" t="str">
        <f>IFERROR(VLOOKUP($B4371,APガラス性能一覧!$A$2:$M$6097,6,0),"")</f>
        <v/>
      </c>
      <c r="H4371" s="68" t="str">
        <f>IFERROR(VLOOKUP($B4371,APガラス性能一覧!$A$2:$M$6097,7,0),"")</f>
        <v/>
      </c>
      <c r="I4371" s="68" t="str">
        <f>IFERROR(VLOOKUP($B4371,APガラス性能一覧!$A$2:$M$6097,8,0),"")</f>
        <v/>
      </c>
      <c r="J4371" s="68" t="str">
        <f>IFERROR(VLOOKUP($B4371,APガラス性能一覧!$A$2:$M$6097,9,0),"")</f>
        <v/>
      </c>
      <c r="K4371" s="68" t="str">
        <f>IFERROR(VLOOKUP($B4371,APガラス性能一覧!$A$2:$M$6097,10,0),"")</f>
        <v/>
      </c>
      <c r="L4371" s="68" t="str">
        <f>IFERROR(VLOOKUP($B4371,APガラス性能一覧!$A$2:$M$6097,11,0),"")</f>
        <v/>
      </c>
      <c r="M4371" s="68" t="str">
        <f>IFERROR(VLOOKUP($B4371,APガラス性能一覧!$A$2:$M$6097,12,0),"")</f>
        <v/>
      </c>
      <c r="N4371" s="68" t="str">
        <f>IFERROR(VLOOKUP($B4371,APガラス性能一覧!$A$2:$M$6097,13,0),"")</f>
        <v/>
      </c>
    </row>
    <row r="4372" spans="2:14" x14ac:dyDescent="0.4">
      <c r="B4372" s="68" t="str">
        <f>IF($D$2="","",IF($E$2=0.65,IFERROR(IF(INDEX(APガラス性能一覧!A:A,MATCH(ROW(B4366),APガラス性能一覧!$O:$O,0))="","",INDEX(APガラス性能一覧!A:A,MATCH(ROW(B4366),APガラス性能一覧!$O:$O,0))),""),IFERROR(IF(INDEX(APガラス性能一覧!A:A,MATCH(ROW(B4366),APガラス性能一覧!$N:$N,0))="","",INDEX(APガラス性能一覧!A:A,MATCH(ROW(B4366),APガラス性能一覧!$N:$N,0))),"")))</f>
        <v/>
      </c>
      <c r="C4372" s="68" t="str">
        <f>IFERROR(VLOOKUP($B4372,APガラス性能一覧!$A$2:$M$6097,2,0),"")</f>
        <v/>
      </c>
      <c r="D4372" s="68" t="str">
        <f>IFERROR(VLOOKUP($B4372,APガラス性能一覧!$A$2:$M$6097,3,0),"")</f>
        <v/>
      </c>
      <c r="E4372" s="68" t="str">
        <f>IFERROR(VLOOKUP($B4372,APガラス性能一覧!$A$2:$M$6097,4,0),"")</f>
        <v/>
      </c>
      <c r="F4372" s="68" t="str">
        <f>IFERROR(VLOOKUP($B4372,APガラス性能一覧!$A$2:$M$6097,5,0),"")</f>
        <v/>
      </c>
      <c r="G4372" s="68" t="str">
        <f>IFERROR(VLOOKUP($B4372,APガラス性能一覧!$A$2:$M$6097,6,0),"")</f>
        <v/>
      </c>
      <c r="H4372" s="68" t="str">
        <f>IFERROR(VLOOKUP($B4372,APガラス性能一覧!$A$2:$M$6097,7,0),"")</f>
        <v/>
      </c>
      <c r="I4372" s="68" t="str">
        <f>IFERROR(VLOOKUP($B4372,APガラス性能一覧!$A$2:$M$6097,8,0),"")</f>
        <v/>
      </c>
      <c r="J4372" s="68" t="str">
        <f>IFERROR(VLOOKUP($B4372,APガラス性能一覧!$A$2:$M$6097,9,0),"")</f>
        <v/>
      </c>
      <c r="K4372" s="68" t="str">
        <f>IFERROR(VLOOKUP($B4372,APガラス性能一覧!$A$2:$M$6097,10,0),"")</f>
        <v/>
      </c>
      <c r="L4372" s="68" t="str">
        <f>IFERROR(VLOOKUP($B4372,APガラス性能一覧!$A$2:$M$6097,11,0),"")</f>
        <v/>
      </c>
      <c r="M4372" s="68" t="str">
        <f>IFERROR(VLOOKUP($B4372,APガラス性能一覧!$A$2:$M$6097,12,0),"")</f>
        <v/>
      </c>
      <c r="N4372" s="68" t="str">
        <f>IFERROR(VLOOKUP($B4372,APガラス性能一覧!$A$2:$M$6097,13,0),"")</f>
        <v/>
      </c>
    </row>
    <row r="4373" spans="2:14" x14ac:dyDescent="0.4">
      <c r="B4373" s="68" t="str">
        <f>IF($D$2="","",IF($E$2=0.65,IFERROR(IF(INDEX(APガラス性能一覧!A:A,MATCH(ROW(B4367),APガラス性能一覧!$O:$O,0))="","",INDEX(APガラス性能一覧!A:A,MATCH(ROW(B4367),APガラス性能一覧!$O:$O,0))),""),IFERROR(IF(INDEX(APガラス性能一覧!A:A,MATCH(ROW(B4367),APガラス性能一覧!$N:$N,0))="","",INDEX(APガラス性能一覧!A:A,MATCH(ROW(B4367),APガラス性能一覧!$N:$N,0))),"")))</f>
        <v/>
      </c>
      <c r="C4373" s="68" t="str">
        <f>IFERROR(VLOOKUP($B4373,APガラス性能一覧!$A$2:$M$6097,2,0),"")</f>
        <v/>
      </c>
      <c r="D4373" s="68" t="str">
        <f>IFERROR(VLOOKUP($B4373,APガラス性能一覧!$A$2:$M$6097,3,0),"")</f>
        <v/>
      </c>
      <c r="E4373" s="68" t="str">
        <f>IFERROR(VLOOKUP($B4373,APガラス性能一覧!$A$2:$M$6097,4,0),"")</f>
        <v/>
      </c>
      <c r="F4373" s="68" t="str">
        <f>IFERROR(VLOOKUP($B4373,APガラス性能一覧!$A$2:$M$6097,5,0),"")</f>
        <v/>
      </c>
      <c r="G4373" s="68" t="str">
        <f>IFERROR(VLOOKUP($B4373,APガラス性能一覧!$A$2:$M$6097,6,0),"")</f>
        <v/>
      </c>
      <c r="H4373" s="68" t="str">
        <f>IFERROR(VLOOKUP($B4373,APガラス性能一覧!$A$2:$M$6097,7,0),"")</f>
        <v/>
      </c>
      <c r="I4373" s="68" t="str">
        <f>IFERROR(VLOOKUP($B4373,APガラス性能一覧!$A$2:$M$6097,8,0),"")</f>
        <v/>
      </c>
      <c r="J4373" s="68" t="str">
        <f>IFERROR(VLOOKUP($B4373,APガラス性能一覧!$A$2:$M$6097,9,0),"")</f>
        <v/>
      </c>
      <c r="K4373" s="68" t="str">
        <f>IFERROR(VLOOKUP($B4373,APガラス性能一覧!$A$2:$M$6097,10,0),"")</f>
        <v/>
      </c>
      <c r="L4373" s="68" t="str">
        <f>IFERROR(VLOOKUP($B4373,APガラス性能一覧!$A$2:$M$6097,11,0),"")</f>
        <v/>
      </c>
      <c r="M4373" s="68" t="str">
        <f>IFERROR(VLOOKUP($B4373,APガラス性能一覧!$A$2:$M$6097,12,0),"")</f>
        <v/>
      </c>
      <c r="N4373" s="68" t="str">
        <f>IFERROR(VLOOKUP($B4373,APガラス性能一覧!$A$2:$M$6097,13,0),"")</f>
        <v/>
      </c>
    </row>
    <row r="4374" spans="2:14" x14ac:dyDescent="0.4">
      <c r="B4374" s="68" t="str">
        <f>IF($D$2="","",IF($E$2=0.65,IFERROR(IF(INDEX(APガラス性能一覧!A:A,MATCH(ROW(B4368),APガラス性能一覧!$O:$O,0))="","",INDEX(APガラス性能一覧!A:A,MATCH(ROW(B4368),APガラス性能一覧!$O:$O,0))),""),IFERROR(IF(INDEX(APガラス性能一覧!A:A,MATCH(ROW(B4368),APガラス性能一覧!$N:$N,0))="","",INDEX(APガラス性能一覧!A:A,MATCH(ROW(B4368),APガラス性能一覧!$N:$N,0))),"")))</f>
        <v/>
      </c>
      <c r="C4374" s="68" t="str">
        <f>IFERROR(VLOOKUP($B4374,APガラス性能一覧!$A$2:$M$6097,2,0),"")</f>
        <v/>
      </c>
      <c r="D4374" s="68" t="str">
        <f>IFERROR(VLOOKUP($B4374,APガラス性能一覧!$A$2:$M$6097,3,0),"")</f>
        <v/>
      </c>
      <c r="E4374" s="68" t="str">
        <f>IFERROR(VLOOKUP($B4374,APガラス性能一覧!$A$2:$M$6097,4,0),"")</f>
        <v/>
      </c>
      <c r="F4374" s="68" t="str">
        <f>IFERROR(VLOOKUP($B4374,APガラス性能一覧!$A$2:$M$6097,5,0),"")</f>
        <v/>
      </c>
      <c r="G4374" s="68" t="str">
        <f>IFERROR(VLOOKUP($B4374,APガラス性能一覧!$A$2:$M$6097,6,0),"")</f>
        <v/>
      </c>
      <c r="H4374" s="68" t="str">
        <f>IFERROR(VLOOKUP($B4374,APガラス性能一覧!$A$2:$M$6097,7,0),"")</f>
        <v/>
      </c>
      <c r="I4374" s="68" t="str">
        <f>IFERROR(VLOOKUP($B4374,APガラス性能一覧!$A$2:$M$6097,8,0),"")</f>
        <v/>
      </c>
      <c r="J4374" s="68" t="str">
        <f>IFERROR(VLOOKUP($B4374,APガラス性能一覧!$A$2:$M$6097,9,0),"")</f>
        <v/>
      </c>
      <c r="K4374" s="68" t="str">
        <f>IFERROR(VLOOKUP($B4374,APガラス性能一覧!$A$2:$M$6097,10,0),"")</f>
        <v/>
      </c>
      <c r="L4374" s="68" t="str">
        <f>IFERROR(VLOOKUP($B4374,APガラス性能一覧!$A$2:$M$6097,11,0),"")</f>
        <v/>
      </c>
      <c r="M4374" s="68" t="str">
        <f>IFERROR(VLOOKUP($B4374,APガラス性能一覧!$A$2:$M$6097,12,0),"")</f>
        <v/>
      </c>
      <c r="N4374" s="68" t="str">
        <f>IFERROR(VLOOKUP($B4374,APガラス性能一覧!$A$2:$M$6097,13,0),"")</f>
        <v/>
      </c>
    </row>
    <row r="4375" spans="2:14" x14ac:dyDescent="0.4">
      <c r="B4375" s="68" t="str">
        <f>IF($D$2="","",IF($E$2=0.65,IFERROR(IF(INDEX(APガラス性能一覧!A:A,MATCH(ROW(B4369),APガラス性能一覧!$O:$O,0))="","",INDEX(APガラス性能一覧!A:A,MATCH(ROW(B4369),APガラス性能一覧!$O:$O,0))),""),IFERROR(IF(INDEX(APガラス性能一覧!A:A,MATCH(ROW(B4369),APガラス性能一覧!$N:$N,0))="","",INDEX(APガラス性能一覧!A:A,MATCH(ROW(B4369),APガラス性能一覧!$N:$N,0))),"")))</f>
        <v/>
      </c>
      <c r="C4375" s="68" t="str">
        <f>IFERROR(VLOOKUP($B4375,APガラス性能一覧!$A$2:$M$6097,2,0),"")</f>
        <v/>
      </c>
      <c r="D4375" s="68" t="str">
        <f>IFERROR(VLOOKUP($B4375,APガラス性能一覧!$A$2:$M$6097,3,0),"")</f>
        <v/>
      </c>
      <c r="E4375" s="68" t="str">
        <f>IFERROR(VLOOKUP($B4375,APガラス性能一覧!$A$2:$M$6097,4,0),"")</f>
        <v/>
      </c>
      <c r="F4375" s="68" t="str">
        <f>IFERROR(VLOOKUP($B4375,APガラス性能一覧!$A$2:$M$6097,5,0),"")</f>
        <v/>
      </c>
      <c r="G4375" s="68" t="str">
        <f>IFERROR(VLOOKUP($B4375,APガラス性能一覧!$A$2:$M$6097,6,0),"")</f>
        <v/>
      </c>
      <c r="H4375" s="68" t="str">
        <f>IFERROR(VLOOKUP($B4375,APガラス性能一覧!$A$2:$M$6097,7,0),"")</f>
        <v/>
      </c>
      <c r="I4375" s="68" t="str">
        <f>IFERROR(VLOOKUP($B4375,APガラス性能一覧!$A$2:$M$6097,8,0),"")</f>
        <v/>
      </c>
      <c r="J4375" s="68" t="str">
        <f>IFERROR(VLOOKUP($B4375,APガラス性能一覧!$A$2:$M$6097,9,0),"")</f>
        <v/>
      </c>
      <c r="K4375" s="68" t="str">
        <f>IFERROR(VLOOKUP($B4375,APガラス性能一覧!$A$2:$M$6097,10,0),"")</f>
        <v/>
      </c>
      <c r="L4375" s="68" t="str">
        <f>IFERROR(VLOOKUP($B4375,APガラス性能一覧!$A$2:$M$6097,11,0),"")</f>
        <v/>
      </c>
      <c r="M4375" s="68" t="str">
        <f>IFERROR(VLOOKUP($B4375,APガラス性能一覧!$A$2:$M$6097,12,0),"")</f>
        <v/>
      </c>
      <c r="N4375" s="68" t="str">
        <f>IFERROR(VLOOKUP($B4375,APガラス性能一覧!$A$2:$M$6097,13,0),"")</f>
        <v/>
      </c>
    </row>
    <row r="4376" spans="2:14" x14ac:dyDescent="0.4">
      <c r="B4376" s="68" t="str">
        <f>IF($D$2="","",IF($E$2=0.65,IFERROR(IF(INDEX(APガラス性能一覧!A:A,MATCH(ROW(B4370),APガラス性能一覧!$O:$O,0))="","",INDEX(APガラス性能一覧!A:A,MATCH(ROW(B4370),APガラス性能一覧!$O:$O,0))),""),IFERROR(IF(INDEX(APガラス性能一覧!A:A,MATCH(ROW(B4370),APガラス性能一覧!$N:$N,0))="","",INDEX(APガラス性能一覧!A:A,MATCH(ROW(B4370),APガラス性能一覧!$N:$N,0))),"")))</f>
        <v/>
      </c>
      <c r="C4376" s="68" t="str">
        <f>IFERROR(VLOOKUP($B4376,APガラス性能一覧!$A$2:$M$6097,2,0),"")</f>
        <v/>
      </c>
      <c r="D4376" s="68" t="str">
        <f>IFERROR(VLOOKUP($B4376,APガラス性能一覧!$A$2:$M$6097,3,0),"")</f>
        <v/>
      </c>
      <c r="E4376" s="68" t="str">
        <f>IFERROR(VLOOKUP($B4376,APガラス性能一覧!$A$2:$M$6097,4,0),"")</f>
        <v/>
      </c>
      <c r="F4376" s="68" t="str">
        <f>IFERROR(VLOOKUP($B4376,APガラス性能一覧!$A$2:$M$6097,5,0),"")</f>
        <v/>
      </c>
      <c r="G4376" s="68" t="str">
        <f>IFERROR(VLOOKUP($B4376,APガラス性能一覧!$A$2:$M$6097,6,0),"")</f>
        <v/>
      </c>
      <c r="H4376" s="68" t="str">
        <f>IFERROR(VLOOKUP($B4376,APガラス性能一覧!$A$2:$M$6097,7,0),"")</f>
        <v/>
      </c>
      <c r="I4376" s="68" t="str">
        <f>IFERROR(VLOOKUP($B4376,APガラス性能一覧!$A$2:$M$6097,8,0),"")</f>
        <v/>
      </c>
      <c r="J4376" s="68" t="str">
        <f>IFERROR(VLOOKUP($B4376,APガラス性能一覧!$A$2:$M$6097,9,0),"")</f>
        <v/>
      </c>
      <c r="K4376" s="68" t="str">
        <f>IFERROR(VLOOKUP($B4376,APガラス性能一覧!$A$2:$M$6097,10,0),"")</f>
        <v/>
      </c>
      <c r="L4376" s="68" t="str">
        <f>IFERROR(VLOOKUP($B4376,APガラス性能一覧!$A$2:$M$6097,11,0),"")</f>
        <v/>
      </c>
      <c r="M4376" s="68" t="str">
        <f>IFERROR(VLOOKUP($B4376,APガラス性能一覧!$A$2:$M$6097,12,0),"")</f>
        <v/>
      </c>
      <c r="N4376" s="68" t="str">
        <f>IFERROR(VLOOKUP($B4376,APガラス性能一覧!$A$2:$M$6097,13,0),"")</f>
        <v/>
      </c>
    </row>
    <row r="4377" spans="2:14" x14ac:dyDescent="0.4">
      <c r="B4377" s="68" t="str">
        <f>IF($D$2="","",IF($E$2=0.65,IFERROR(IF(INDEX(APガラス性能一覧!A:A,MATCH(ROW(B4371),APガラス性能一覧!$O:$O,0))="","",INDEX(APガラス性能一覧!A:A,MATCH(ROW(B4371),APガラス性能一覧!$O:$O,0))),""),IFERROR(IF(INDEX(APガラス性能一覧!A:A,MATCH(ROW(B4371),APガラス性能一覧!$N:$N,0))="","",INDEX(APガラス性能一覧!A:A,MATCH(ROW(B4371),APガラス性能一覧!$N:$N,0))),"")))</f>
        <v/>
      </c>
      <c r="C4377" s="68" t="str">
        <f>IFERROR(VLOOKUP($B4377,APガラス性能一覧!$A$2:$M$6097,2,0),"")</f>
        <v/>
      </c>
      <c r="D4377" s="68" t="str">
        <f>IFERROR(VLOOKUP($B4377,APガラス性能一覧!$A$2:$M$6097,3,0),"")</f>
        <v/>
      </c>
      <c r="E4377" s="68" t="str">
        <f>IFERROR(VLOOKUP($B4377,APガラス性能一覧!$A$2:$M$6097,4,0),"")</f>
        <v/>
      </c>
      <c r="F4377" s="68" t="str">
        <f>IFERROR(VLOOKUP($B4377,APガラス性能一覧!$A$2:$M$6097,5,0),"")</f>
        <v/>
      </c>
      <c r="G4377" s="68" t="str">
        <f>IFERROR(VLOOKUP($B4377,APガラス性能一覧!$A$2:$M$6097,6,0),"")</f>
        <v/>
      </c>
      <c r="H4377" s="68" t="str">
        <f>IFERROR(VLOOKUP($B4377,APガラス性能一覧!$A$2:$M$6097,7,0),"")</f>
        <v/>
      </c>
      <c r="I4377" s="68" t="str">
        <f>IFERROR(VLOOKUP($B4377,APガラス性能一覧!$A$2:$M$6097,8,0),"")</f>
        <v/>
      </c>
      <c r="J4377" s="68" t="str">
        <f>IFERROR(VLOOKUP($B4377,APガラス性能一覧!$A$2:$M$6097,9,0),"")</f>
        <v/>
      </c>
      <c r="K4377" s="68" t="str">
        <f>IFERROR(VLOOKUP($B4377,APガラス性能一覧!$A$2:$M$6097,10,0),"")</f>
        <v/>
      </c>
      <c r="L4377" s="68" t="str">
        <f>IFERROR(VLOOKUP($B4377,APガラス性能一覧!$A$2:$M$6097,11,0),"")</f>
        <v/>
      </c>
      <c r="M4377" s="68" t="str">
        <f>IFERROR(VLOOKUP($B4377,APガラス性能一覧!$A$2:$M$6097,12,0),"")</f>
        <v/>
      </c>
      <c r="N4377" s="68" t="str">
        <f>IFERROR(VLOOKUP($B4377,APガラス性能一覧!$A$2:$M$6097,13,0),"")</f>
        <v/>
      </c>
    </row>
    <row r="4378" spans="2:14" x14ac:dyDescent="0.4">
      <c r="B4378" s="68" t="str">
        <f>IF($D$2="","",IF($E$2=0.65,IFERROR(IF(INDEX(APガラス性能一覧!A:A,MATCH(ROW(B4372),APガラス性能一覧!$O:$O,0))="","",INDEX(APガラス性能一覧!A:A,MATCH(ROW(B4372),APガラス性能一覧!$O:$O,0))),""),IFERROR(IF(INDEX(APガラス性能一覧!A:A,MATCH(ROW(B4372),APガラス性能一覧!$N:$N,0))="","",INDEX(APガラス性能一覧!A:A,MATCH(ROW(B4372),APガラス性能一覧!$N:$N,0))),"")))</f>
        <v/>
      </c>
      <c r="C4378" s="68" t="str">
        <f>IFERROR(VLOOKUP($B4378,APガラス性能一覧!$A$2:$M$6097,2,0),"")</f>
        <v/>
      </c>
      <c r="D4378" s="68" t="str">
        <f>IFERROR(VLOOKUP($B4378,APガラス性能一覧!$A$2:$M$6097,3,0),"")</f>
        <v/>
      </c>
      <c r="E4378" s="68" t="str">
        <f>IFERROR(VLOOKUP($B4378,APガラス性能一覧!$A$2:$M$6097,4,0),"")</f>
        <v/>
      </c>
      <c r="F4378" s="68" t="str">
        <f>IFERROR(VLOOKUP($B4378,APガラス性能一覧!$A$2:$M$6097,5,0),"")</f>
        <v/>
      </c>
      <c r="G4378" s="68" t="str">
        <f>IFERROR(VLOOKUP($B4378,APガラス性能一覧!$A$2:$M$6097,6,0),"")</f>
        <v/>
      </c>
      <c r="H4378" s="68" t="str">
        <f>IFERROR(VLOOKUP($B4378,APガラス性能一覧!$A$2:$M$6097,7,0),"")</f>
        <v/>
      </c>
      <c r="I4378" s="68" t="str">
        <f>IFERROR(VLOOKUP($B4378,APガラス性能一覧!$A$2:$M$6097,8,0),"")</f>
        <v/>
      </c>
      <c r="J4378" s="68" t="str">
        <f>IFERROR(VLOOKUP($B4378,APガラス性能一覧!$A$2:$M$6097,9,0),"")</f>
        <v/>
      </c>
      <c r="K4378" s="68" t="str">
        <f>IFERROR(VLOOKUP($B4378,APガラス性能一覧!$A$2:$M$6097,10,0),"")</f>
        <v/>
      </c>
      <c r="L4378" s="68" t="str">
        <f>IFERROR(VLOOKUP($B4378,APガラス性能一覧!$A$2:$M$6097,11,0),"")</f>
        <v/>
      </c>
      <c r="M4378" s="68" t="str">
        <f>IFERROR(VLOOKUP($B4378,APガラス性能一覧!$A$2:$M$6097,12,0),"")</f>
        <v/>
      </c>
      <c r="N4378" s="68" t="str">
        <f>IFERROR(VLOOKUP($B4378,APガラス性能一覧!$A$2:$M$6097,13,0),"")</f>
        <v/>
      </c>
    </row>
    <row r="4379" spans="2:14" x14ac:dyDescent="0.4">
      <c r="B4379" s="68" t="str">
        <f>IF($D$2="","",IF($E$2=0.65,IFERROR(IF(INDEX(APガラス性能一覧!A:A,MATCH(ROW(B4373),APガラス性能一覧!$O:$O,0))="","",INDEX(APガラス性能一覧!A:A,MATCH(ROW(B4373),APガラス性能一覧!$O:$O,0))),""),IFERROR(IF(INDEX(APガラス性能一覧!A:A,MATCH(ROW(B4373),APガラス性能一覧!$N:$N,0))="","",INDEX(APガラス性能一覧!A:A,MATCH(ROW(B4373),APガラス性能一覧!$N:$N,0))),"")))</f>
        <v/>
      </c>
      <c r="C4379" s="68" t="str">
        <f>IFERROR(VLOOKUP($B4379,APガラス性能一覧!$A$2:$M$6097,2,0),"")</f>
        <v/>
      </c>
      <c r="D4379" s="68" t="str">
        <f>IFERROR(VLOOKUP($B4379,APガラス性能一覧!$A$2:$M$6097,3,0),"")</f>
        <v/>
      </c>
      <c r="E4379" s="68" t="str">
        <f>IFERROR(VLOOKUP($B4379,APガラス性能一覧!$A$2:$M$6097,4,0),"")</f>
        <v/>
      </c>
      <c r="F4379" s="68" t="str">
        <f>IFERROR(VLOOKUP($B4379,APガラス性能一覧!$A$2:$M$6097,5,0),"")</f>
        <v/>
      </c>
      <c r="G4379" s="68" t="str">
        <f>IFERROR(VLOOKUP($B4379,APガラス性能一覧!$A$2:$M$6097,6,0),"")</f>
        <v/>
      </c>
      <c r="H4379" s="68" t="str">
        <f>IFERROR(VLOOKUP($B4379,APガラス性能一覧!$A$2:$M$6097,7,0),"")</f>
        <v/>
      </c>
      <c r="I4379" s="68" t="str">
        <f>IFERROR(VLOOKUP($B4379,APガラス性能一覧!$A$2:$M$6097,8,0),"")</f>
        <v/>
      </c>
      <c r="J4379" s="68" t="str">
        <f>IFERROR(VLOOKUP($B4379,APガラス性能一覧!$A$2:$M$6097,9,0),"")</f>
        <v/>
      </c>
      <c r="K4379" s="68" t="str">
        <f>IFERROR(VLOOKUP($B4379,APガラス性能一覧!$A$2:$M$6097,10,0),"")</f>
        <v/>
      </c>
      <c r="L4379" s="68" t="str">
        <f>IFERROR(VLOOKUP($B4379,APガラス性能一覧!$A$2:$M$6097,11,0),"")</f>
        <v/>
      </c>
      <c r="M4379" s="68" t="str">
        <f>IFERROR(VLOOKUP($B4379,APガラス性能一覧!$A$2:$M$6097,12,0),"")</f>
        <v/>
      </c>
      <c r="N4379" s="68" t="str">
        <f>IFERROR(VLOOKUP($B4379,APガラス性能一覧!$A$2:$M$6097,13,0),"")</f>
        <v/>
      </c>
    </row>
    <row r="4380" spans="2:14" x14ac:dyDescent="0.4">
      <c r="B4380" s="68" t="str">
        <f>IF($D$2="","",IF($E$2=0.65,IFERROR(IF(INDEX(APガラス性能一覧!A:A,MATCH(ROW(B4374),APガラス性能一覧!$O:$O,0))="","",INDEX(APガラス性能一覧!A:A,MATCH(ROW(B4374),APガラス性能一覧!$O:$O,0))),""),IFERROR(IF(INDEX(APガラス性能一覧!A:A,MATCH(ROW(B4374),APガラス性能一覧!$N:$N,0))="","",INDEX(APガラス性能一覧!A:A,MATCH(ROW(B4374),APガラス性能一覧!$N:$N,0))),"")))</f>
        <v/>
      </c>
      <c r="C4380" s="68" t="str">
        <f>IFERROR(VLOOKUP($B4380,APガラス性能一覧!$A$2:$M$6097,2,0),"")</f>
        <v/>
      </c>
      <c r="D4380" s="68" t="str">
        <f>IFERROR(VLOOKUP($B4380,APガラス性能一覧!$A$2:$M$6097,3,0),"")</f>
        <v/>
      </c>
      <c r="E4380" s="68" t="str">
        <f>IFERROR(VLOOKUP($B4380,APガラス性能一覧!$A$2:$M$6097,4,0),"")</f>
        <v/>
      </c>
      <c r="F4380" s="68" t="str">
        <f>IFERROR(VLOOKUP($B4380,APガラス性能一覧!$A$2:$M$6097,5,0),"")</f>
        <v/>
      </c>
      <c r="G4380" s="68" t="str">
        <f>IFERROR(VLOOKUP($B4380,APガラス性能一覧!$A$2:$M$6097,6,0),"")</f>
        <v/>
      </c>
      <c r="H4380" s="68" t="str">
        <f>IFERROR(VLOOKUP($B4380,APガラス性能一覧!$A$2:$M$6097,7,0),"")</f>
        <v/>
      </c>
      <c r="I4380" s="68" t="str">
        <f>IFERROR(VLOOKUP($B4380,APガラス性能一覧!$A$2:$M$6097,8,0),"")</f>
        <v/>
      </c>
      <c r="J4380" s="68" t="str">
        <f>IFERROR(VLOOKUP($B4380,APガラス性能一覧!$A$2:$M$6097,9,0),"")</f>
        <v/>
      </c>
      <c r="K4380" s="68" t="str">
        <f>IFERROR(VLOOKUP($B4380,APガラス性能一覧!$A$2:$M$6097,10,0),"")</f>
        <v/>
      </c>
      <c r="L4380" s="68" t="str">
        <f>IFERROR(VLOOKUP($B4380,APガラス性能一覧!$A$2:$M$6097,11,0),"")</f>
        <v/>
      </c>
      <c r="M4380" s="68" t="str">
        <f>IFERROR(VLOOKUP($B4380,APガラス性能一覧!$A$2:$M$6097,12,0),"")</f>
        <v/>
      </c>
      <c r="N4380" s="68" t="str">
        <f>IFERROR(VLOOKUP($B4380,APガラス性能一覧!$A$2:$M$6097,13,0),"")</f>
        <v/>
      </c>
    </row>
    <row r="4381" spans="2:14" x14ac:dyDescent="0.4">
      <c r="B4381" s="68" t="str">
        <f>IF($D$2="","",IF($E$2=0.65,IFERROR(IF(INDEX(APガラス性能一覧!A:A,MATCH(ROW(B4375),APガラス性能一覧!$O:$O,0))="","",INDEX(APガラス性能一覧!A:A,MATCH(ROW(B4375),APガラス性能一覧!$O:$O,0))),""),IFERROR(IF(INDEX(APガラス性能一覧!A:A,MATCH(ROW(B4375),APガラス性能一覧!$N:$N,0))="","",INDEX(APガラス性能一覧!A:A,MATCH(ROW(B4375),APガラス性能一覧!$N:$N,0))),"")))</f>
        <v/>
      </c>
      <c r="C4381" s="68" t="str">
        <f>IFERROR(VLOOKUP($B4381,APガラス性能一覧!$A$2:$M$6097,2,0),"")</f>
        <v/>
      </c>
      <c r="D4381" s="68" t="str">
        <f>IFERROR(VLOOKUP($B4381,APガラス性能一覧!$A$2:$M$6097,3,0),"")</f>
        <v/>
      </c>
      <c r="E4381" s="68" t="str">
        <f>IFERROR(VLOOKUP($B4381,APガラス性能一覧!$A$2:$M$6097,4,0),"")</f>
        <v/>
      </c>
      <c r="F4381" s="68" t="str">
        <f>IFERROR(VLOOKUP($B4381,APガラス性能一覧!$A$2:$M$6097,5,0),"")</f>
        <v/>
      </c>
      <c r="G4381" s="68" t="str">
        <f>IFERROR(VLOOKUP($B4381,APガラス性能一覧!$A$2:$M$6097,6,0),"")</f>
        <v/>
      </c>
      <c r="H4381" s="68" t="str">
        <f>IFERROR(VLOOKUP($B4381,APガラス性能一覧!$A$2:$M$6097,7,0),"")</f>
        <v/>
      </c>
      <c r="I4381" s="68" t="str">
        <f>IFERROR(VLOOKUP($B4381,APガラス性能一覧!$A$2:$M$6097,8,0),"")</f>
        <v/>
      </c>
      <c r="J4381" s="68" t="str">
        <f>IFERROR(VLOOKUP($B4381,APガラス性能一覧!$A$2:$M$6097,9,0),"")</f>
        <v/>
      </c>
      <c r="K4381" s="68" t="str">
        <f>IFERROR(VLOOKUP($B4381,APガラス性能一覧!$A$2:$M$6097,10,0),"")</f>
        <v/>
      </c>
      <c r="L4381" s="68" t="str">
        <f>IFERROR(VLOOKUP($B4381,APガラス性能一覧!$A$2:$M$6097,11,0),"")</f>
        <v/>
      </c>
      <c r="M4381" s="68" t="str">
        <f>IFERROR(VLOOKUP($B4381,APガラス性能一覧!$A$2:$M$6097,12,0),"")</f>
        <v/>
      </c>
      <c r="N4381" s="68" t="str">
        <f>IFERROR(VLOOKUP($B4381,APガラス性能一覧!$A$2:$M$6097,13,0),"")</f>
        <v/>
      </c>
    </row>
    <row r="4382" spans="2:14" x14ac:dyDescent="0.4">
      <c r="B4382" s="68" t="str">
        <f>IF($D$2="","",IF($E$2=0.65,IFERROR(IF(INDEX(APガラス性能一覧!A:A,MATCH(ROW(B4376),APガラス性能一覧!$O:$O,0))="","",INDEX(APガラス性能一覧!A:A,MATCH(ROW(B4376),APガラス性能一覧!$O:$O,0))),""),IFERROR(IF(INDEX(APガラス性能一覧!A:A,MATCH(ROW(B4376),APガラス性能一覧!$N:$N,0))="","",INDEX(APガラス性能一覧!A:A,MATCH(ROW(B4376),APガラス性能一覧!$N:$N,0))),"")))</f>
        <v/>
      </c>
      <c r="C4382" s="68" t="str">
        <f>IFERROR(VLOOKUP($B4382,APガラス性能一覧!$A$2:$M$6097,2,0),"")</f>
        <v/>
      </c>
      <c r="D4382" s="68" t="str">
        <f>IFERROR(VLOOKUP($B4382,APガラス性能一覧!$A$2:$M$6097,3,0),"")</f>
        <v/>
      </c>
      <c r="E4382" s="68" t="str">
        <f>IFERROR(VLOOKUP($B4382,APガラス性能一覧!$A$2:$M$6097,4,0),"")</f>
        <v/>
      </c>
      <c r="F4382" s="68" t="str">
        <f>IFERROR(VLOOKUP($B4382,APガラス性能一覧!$A$2:$M$6097,5,0),"")</f>
        <v/>
      </c>
      <c r="G4382" s="68" t="str">
        <f>IFERROR(VLOOKUP($B4382,APガラス性能一覧!$A$2:$M$6097,6,0),"")</f>
        <v/>
      </c>
      <c r="H4382" s="68" t="str">
        <f>IFERROR(VLOOKUP($B4382,APガラス性能一覧!$A$2:$M$6097,7,0),"")</f>
        <v/>
      </c>
      <c r="I4382" s="68" t="str">
        <f>IFERROR(VLOOKUP($B4382,APガラス性能一覧!$A$2:$M$6097,8,0),"")</f>
        <v/>
      </c>
      <c r="J4382" s="68" t="str">
        <f>IFERROR(VLOOKUP($B4382,APガラス性能一覧!$A$2:$M$6097,9,0),"")</f>
        <v/>
      </c>
      <c r="K4382" s="68" t="str">
        <f>IFERROR(VLOOKUP($B4382,APガラス性能一覧!$A$2:$M$6097,10,0),"")</f>
        <v/>
      </c>
      <c r="L4382" s="68" t="str">
        <f>IFERROR(VLOOKUP($B4382,APガラス性能一覧!$A$2:$M$6097,11,0),"")</f>
        <v/>
      </c>
      <c r="M4382" s="68" t="str">
        <f>IFERROR(VLOOKUP($B4382,APガラス性能一覧!$A$2:$M$6097,12,0),"")</f>
        <v/>
      </c>
      <c r="N4382" s="68" t="str">
        <f>IFERROR(VLOOKUP($B4382,APガラス性能一覧!$A$2:$M$6097,13,0),"")</f>
        <v/>
      </c>
    </row>
    <row r="4383" spans="2:14" x14ac:dyDescent="0.4">
      <c r="B4383" s="68" t="str">
        <f>IF($D$2="","",IF($E$2=0.65,IFERROR(IF(INDEX(APガラス性能一覧!A:A,MATCH(ROW(B4377),APガラス性能一覧!$O:$O,0))="","",INDEX(APガラス性能一覧!A:A,MATCH(ROW(B4377),APガラス性能一覧!$O:$O,0))),""),IFERROR(IF(INDEX(APガラス性能一覧!A:A,MATCH(ROW(B4377),APガラス性能一覧!$N:$N,0))="","",INDEX(APガラス性能一覧!A:A,MATCH(ROW(B4377),APガラス性能一覧!$N:$N,0))),"")))</f>
        <v/>
      </c>
      <c r="C4383" s="68" t="str">
        <f>IFERROR(VLOOKUP($B4383,APガラス性能一覧!$A$2:$M$6097,2,0),"")</f>
        <v/>
      </c>
      <c r="D4383" s="68" t="str">
        <f>IFERROR(VLOOKUP($B4383,APガラス性能一覧!$A$2:$M$6097,3,0),"")</f>
        <v/>
      </c>
      <c r="E4383" s="68" t="str">
        <f>IFERROR(VLOOKUP($B4383,APガラス性能一覧!$A$2:$M$6097,4,0),"")</f>
        <v/>
      </c>
      <c r="F4383" s="68" t="str">
        <f>IFERROR(VLOOKUP($B4383,APガラス性能一覧!$A$2:$M$6097,5,0),"")</f>
        <v/>
      </c>
      <c r="G4383" s="68" t="str">
        <f>IFERROR(VLOOKUP($B4383,APガラス性能一覧!$A$2:$M$6097,6,0),"")</f>
        <v/>
      </c>
      <c r="H4383" s="68" t="str">
        <f>IFERROR(VLOOKUP($B4383,APガラス性能一覧!$A$2:$M$6097,7,0),"")</f>
        <v/>
      </c>
      <c r="I4383" s="68" t="str">
        <f>IFERROR(VLOOKUP($B4383,APガラス性能一覧!$A$2:$M$6097,8,0),"")</f>
        <v/>
      </c>
      <c r="J4383" s="68" t="str">
        <f>IFERROR(VLOOKUP($B4383,APガラス性能一覧!$A$2:$M$6097,9,0),"")</f>
        <v/>
      </c>
      <c r="K4383" s="68" t="str">
        <f>IFERROR(VLOOKUP($B4383,APガラス性能一覧!$A$2:$M$6097,10,0),"")</f>
        <v/>
      </c>
      <c r="L4383" s="68" t="str">
        <f>IFERROR(VLOOKUP($B4383,APガラス性能一覧!$A$2:$M$6097,11,0),"")</f>
        <v/>
      </c>
      <c r="M4383" s="68" t="str">
        <f>IFERROR(VLOOKUP($B4383,APガラス性能一覧!$A$2:$M$6097,12,0),"")</f>
        <v/>
      </c>
      <c r="N4383" s="68" t="str">
        <f>IFERROR(VLOOKUP($B4383,APガラス性能一覧!$A$2:$M$6097,13,0),"")</f>
        <v/>
      </c>
    </row>
    <row r="4384" spans="2:14" x14ac:dyDescent="0.4">
      <c r="B4384" s="68" t="str">
        <f>IF($D$2="","",IF($E$2=0.65,IFERROR(IF(INDEX(APガラス性能一覧!A:A,MATCH(ROW(B4378),APガラス性能一覧!$O:$O,0))="","",INDEX(APガラス性能一覧!A:A,MATCH(ROW(B4378),APガラス性能一覧!$O:$O,0))),""),IFERROR(IF(INDEX(APガラス性能一覧!A:A,MATCH(ROW(B4378),APガラス性能一覧!$N:$N,0))="","",INDEX(APガラス性能一覧!A:A,MATCH(ROW(B4378),APガラス性能一覧!$N:$N,0))),"")))</f>
        <v/>
      </c>
      <c r="C4384" s="68" t="str">
        <f>IFERROR(VLOOKUP($B4384,APガラス性能一覧!$A$2:$M$6097,2,0),"")</f>
        <v/>
      </c>
      <c r="D4384" s="68" t="str">
        <f>IFERROR(VLOOKUP($B4384,APガラス性能一覧!$A$2:$M$6097,3,0),"")</f>
        <v/>
      </c>
      <c r="E4384" s="68" t="str">
        <f>IFERROR(VLOOKUP($B4384,APガラス性能一覧!$A$2:$M$6097,4,0),"")</f>
        <v/>
      </c>
      <c r="F4384" s="68" t="str">
        <f>IFERROR(VLOOKUP($B4384,APガラス性能一覧!$A$2:$M$6097,5,0),"")</f>
        <v/>
      </c>
      <c r="G4384" s="68" t="str">
        <f>IFERROR(VLOOKUP($B4384,APガラス性能一覧!$A$2:$M$6097,6,0),"")</f>
        <v/>
      </c>
      <c r="H4384" s="68" t="str">
        <f>IFERROR(VLOOKUP($B4384,APガラス性能一覧!$A$2:$M$6097,7,0),"")</f>
        <v/>
      </c>
      <c r="I4384" s="68" t="str">
        <f>IFERROR(VLOOKUP($B4384,APガラス性能一覧!$A$2:$M$6097,8,0),"")</f>
        <v/>
      </c>
      <c r="J4384" s="68" t="str">
        <f>IFERROR(VLOOKUP($B4384,APガラス性能一覧!$A$2:$M$6097,9,0),"")</f>
        <v/>
      </c>
      <c r="K4384" s="68" t="str">
        <f>IFERROR(VLOOKUP($B4384,APガラス性能一覧!$A$2:$M$6097,10,0),"")</f>
        <v/>
      </c>
      <c r="L4384" s="68" t="str">
        <f>IFERROR(VLOOKUP($B4384,APガラス性能一覧!$A$2:$M$6097,11,0),"")</f>
        <v/>
      </c>
      <c r="M4384" s="68" t="str">
        <f>IFERROR(VLOOKUP($B4384,APガラス性能一覧!$A$2:$M$6097,12,0),"")</f>
        <v/>
      </c>
      <c r="N4384" s="68" t="str">
        <f>IFERROR(VLOOKUP($B4384,APガラス性能一覧!$A$2:$M$6097,13,0),"")</f>
        <v/>
      </c>
    </row>
    <row r="4385" spans="2:14" x14ac:dyDescent="0.4">
      <c r="B4385" s="68" t="str">
        <f>IF($D$2="","",IF($E$2=0.65,IFERROR(IF(INDEX(APガラス性能一覧!A:A,MATCH(ROW(B4379),APガラス性能一覧!$O:$O,0))="","",INDEX(APガラス性能一覧!A:A,MATCH(ROW(B4379),APガラス性能一覧!$O:$O,0))),""),IFERROR(IF(INDEX(APガラス性能一覧!A:A,MATCH(ROW(B4379),APガラス性能一覧!$N:$N,0))="","",INDEX(APガラス性能一覧!A:A,MATCH(ROW(B4379),APガラス性能一覧!$N:$N,0))),"")))</f>
        <v/>
      </c>
      <c r="C4385" s="68" t="str">
        <f>IFERROR(VLOOKUP($B4385,APガラス性能一覧!$A$2:$M$6097,2,0),"")</f>
        <v/>
      </c>
      <c r="D4385" s="68" t="str">
        <f>IFERROR(VLOOKUP($B4385,APガラス性能一覧!$A$2:$M$6097,3,0),"")</f>
        <v/>
      </c>
      <c r="E4385" s="68" t="str">
        <f>IFERROR(VLOOKUP($B4385,APガラス性能一覧!$A$2:$M$6097,4,0),"")</f>
        <v/>
      </c>
      <c r="F4385" s="68" t="str">
        <f>IFERROR(VLOOKUP($B4385,APガラス性能一覧!$A$2:$M$6097,5,0),"")</f>
        <v/>
      </c>
      <c r="G4385" s="68" t="str">
        <f>IFERROR(VLOOKUP($B4385,APガラス性能一覧!$A$2:$M$6097,6,0),"")</f>
        <v/>
      </c>
      <c r="H4385" s="68" t="str">
        <f>IFERROR(VLOOKUP($B4385,APガラス性能一覧!$A$2:$M$6097,7,0),"")</f>
        <v/>
      </c>
      <c r="I4385" s="68" t="str">
        <f>IFERROR(VLOOKUP($B4385,APガラス性能一覧!$A$2:$M$6097,8,0),"")</f>
        <v/>
      </c>
      <c r="J4385" s="68" t="str">
        <f>IFERROR(VLOOKUP($B4385,APガラス性能一覧!$A$2:$M$6097,9,0),"")</f>
        <v/>
      </c>
      <c r="K4385" s="68" t="str">
        <f>IFERROR(VLOOKUP($B4385,APガラス性能一覧!$A$2:$M$6097,10,0),"")</f>
        <v/>
      </c>
      <c r="L4385" s="68" t="str">
        <f>IFERROR(VLOOKUP($B4385,APガラス性能一覧!$A$2:$M$6097,11,0),"")</f>
        <v/>
      </c>
      <c r="M4385" s="68" t="str">
        <f>IFERROR(VLOOKUP($B4385,APガラス性能一覧!$A$2:$M$6097,12,0),"")</f>
        <v/>
      </c>
      <c r="N4385" s="68" t="str">
        <f>IFERROR(VLOOKUP($B4385,APガラス性能一覧!$A$2:$M$6097,13,0),"")</f>
        <v/>
      </c>
    </row>
    <row r="4386" spans="2:14" x14ac:dyDescent="0.4">
      <c r="B4386" s="68" t="str">
        <f>IF($D$2="","",IF($E$2=0.65,IFERROR(IF(INDEX(APガラス性能一覧!A:A,MATCH(ROW(B4380),APガラス性能一覧!$O:$O,0))="","",INDEX(APガラス性能一覧!A:A,MATCH(ROW(B4380),APガラス性能一覧!$O:$O,0))),""),IFERROR(IF(INDEX(APガラス性能一覧!A:A,MATCH(ROW(B4380),APガラス性能一覧!$N:$N,0))="","",INDEX(APガラス性能一覧!A:A,MATCH(ROW(B4380),APガラス性能一覧!$N:$N,0))),"")))</f>
        <v/>
      </c>
      <c r="C4386" s="68" t="str">
        <f>IFERROR(VLOOKUP($B4386,APガラス性能一覧!$A$2:$M$6097,2,0),"")</f>
        <v/>
      </c>
      <c r="D4386" s="68" t="str">
        <f>IFERROR(VLOOKUP($B4386,APガラス性能一覧!$A$2:$M$6097,3,0),"")</f>
        <v/>
      </c>
      <c r="E4386" s="68" t="str">
        <f>IFERROR(VLOOKUP($B4386,APガラス性能一覧!$A$2:$M$6097,4,0),"")</f>
        <v/>
      </c>
      <c r="F4386" s="68" t="str">
        <f>IFERROR(VLOOKUP($B4386,APガラス性能一覧!$A$2:$M$6097,5,0),"")</f>
        <v/>
      </c>
      <c r="G4386" s="68" t="str">
        <f>IFERROR(VLOOKUP($B4386,APガラス性能一覧!$A$2:$M$6097,6,0),"")</f>
        <v/>
      </c>
      <c r="H4386" s="68" t="str">
        <f>IFERROR(VLOOKUP($B4386,APガラス性能一覧!$A$2:$M$6097,7,0),"")</f>
        <v/>
      </c>
      <c r="I4386" s="68" t="str">
        <f>IFERROR(VLOOKUP($B4386,APガラス性能一覧!$A$2:$M$6097,8,0),"")</f>
        <v/>
      </c>
      <c r="J4386" s="68" t="str">
        <f>IFERROR(VLOOKUP($B4386,APガラス性能一覧!$A$2:$M$6097,9,0),"")</f>
        <v/>
      </c>
      <c r="K4386" s="68" t="str">
        <f>IFERROR(VLOOKUP($B4386,APガラス性能一覧!$A$2:$M$6097,10,0),"")</f>
        <v/>
      </c>
      <c r="L4386" s="68" t="str">
        <f>IFERROR(VLOOKUP($B4386,APガラス性能一覧!$A$2:$M$6097,11,0),"")</f>
        <v/>
      </c>
      <c r="M4386" s="68" t="str">
        <f>IFERROR(VLOOKUP($B4386,APガラス性能一覧!$A$2:$M$6097,12,0),"")</f>
        <v/>
      </c>
      <c r="N4386" s="68" t="str">
        <f>IFERROR(VLOOKUP($B4386,APガラス性能一覧!$A$2:$M$6097,13,0),"")</f>
        <v/>
      </c>
    </row>
    <row r="4387" spans="2:14" x14ac:dyDescent="0.4">
      <c r="B4387" s="68" t="str">
        <f>IF($D$2="","",IF($E$2=0.65,IFERROR(IF(INDEX(APガラス性能一覧!A:A,MATCH(ROW(B4381),APガラス性能一覧!$O:$O,0))="","",INDEX(APガラス性能一覧!A:A,MATCH(ROW(B4381),APガラス性能一覧!$O:$O,0))),""),IFERROR(IF(INDEX(APガラス性能一覧!A:A,MATCH(ROW(B4381),APガラス性能一覧!$N:$N,0))="","",INDEX(APガラス性能一覧!A:A,MATCH(ROW(B4381),APガラス性能一覧!$N:$N,0))),"")))</f>
        <v/>
      </c>
      <c r="C4387" s="68" t="str">
        <f>IFERROR(VLOOKUP($B4387,APガラス性能一覧!$A$2:$M$6097,2,0),"")</f>
        <v/>
      </c>
      <c r="D4387" s="68" t="str">
        <f>IFERROR(VLOOKUP($B4387,APガラス性能一覧!$A$2:$M$6097,3,0),"")</f>
        <v/>
      </c>
      <c r="E4387" s="68" t="str">
        <f>IFERROR(VLOOKUP($B4387,APガラス性能一覧!$A$2:$M$6097,4,0),"")</f>
        <v/>
      </c>
      <c r="F4387" s="68" t="str">
        <f>IFERROR(VLOOKUP($B4387,APガラス性能一覧!$A$2:$M$6097,5,0),"")</f>
        <v/>
      </c>
      <c r="G4387" s="68" t="str">
        <f>IFERROR(VLOOKUP($B4387,APガラス性能一覧!$A$2:$M$6097,6,0),"")</f>
        <v/>
      </c>
      <c r="H4387" s="68" t="str">
        <f>IFERROR(VLOOKUP($B4387,APガラス性能一覧!$A$2:$M$6097,7,0),"")</f>
        <v/>
      </c>
      <c r="I4387" s="68" t="str">
        <f>IFERROR(VLOOKUP($B4387,APガラス性能一覧!$A$2:$M$6097,8,0),"")</f>
        <v/>
      </c>
      <c r="J4387" s="68" t="str">
        <f>IFERROR(VLOOKUP($B4387,APガラス性能一覧!$A$2:$M$6097,9,0),"")</f>
        <v/>
      </c>
      <c r="K4387" s="68" t="str">
        <f>IFERROR(VLOOKUP($B4387,APガラス性能一覧!$A$2:$M$6097,10,0),"")</f>
        <v/>
      </c>
      <c r="L4387" s="68" t="str">
        <f>IFERROR(VLOOKUP($B4387,APガラス性能一覧!$A$2:$M$6097,11,0),"")</f>
        <v/>
      </c>
      <c r="M4387" s="68" t="str">
        <f>IFERROR(VLOOKUP($B4387,APガラス性能一覧!$A$2:$M$6097,12,0),"")</f>
        <v/>
      </c>
      <c r="N4387" s="68" t="str">
        <f>IFERROR(VLOOKUP($B4387,APガラス性能一覧!$A$2:$M$6097,13,0),"")</f>
        <v/>
      </c>
    </row>
    <row r="4388" spans="2:14" x14ac:dyDescent="0.4">
      <c r="B4388" s="68" t="str">
        <f>IF($D$2="","",IF($E$2=0.65,IFERROR(IF(INDEX(APガラス性能一覧!A:A,MATCH(ROW(B4382),APガラス性能一覧!$O:$O,0))="","",INDEX(APガラス性能一覧!A:A,MATCH(ROW(B4382),APガラス性能一覧!$O:$O,0))),""),IFERROR(IF(INDEX(APガラス性能一覧!A:A,MATCH(ROW(B4382),APガラス性能一覧!$N:$N,0))="","",INDEX(APガラス性能一覧!A:A,MATCH(ROW(B4382),APガラス性能一覧!$N:$N,0))),"")))</f>
        <v/>
      </c>
      <c r="C4388" s="68" t="str">
        <f>IFERROR(VLOOKUP($B4388,APガラス性能一覧!$A$2:$M$6097,2,0),"")</f>
        <v/>
      </c>
      <c r="D4388" s="68" t="str">
        <f>IFERROR(VLOOKUP($B4388,APガラス性能一覧!$A$2:$M$6097,3,0),"")</f>
        <v/>
      </c>
      <c r="E4388" s="68" t="str">
        <f>IFERROR(VLOOKUP($B4388,APガラス性能一覧!$A$2:$M$6097,4,0),"")</f>
        <v/>
      </c>
      <c r="F4388" s="68" t="str">
        <f>IFERROR(VLOOKUP($B4388,APガラス性能一覧!$A$2:$M$6097,5,0),"")</f>
        <v/>
      </c>
      <c r="G4388" s="68" t="str">
        <f>IFERROR(VLOOKUP($B4388,APガラス性能一覧!$A$2:$M$6097,6,0),"")</f>
        <v/>
      </c>
      <c r="H4388" s="68" t="str">
        <f>IFERROR(VLOOKUP($B4388,APガラス性能一覧!$A$2:$M$6097,7,0),"")</f>
        <v/>
      </c>
      <c r="I4388" s="68" t="str">
        <f>IFERROR(VLOOKUP($B4388,APガラス性能一覧!$A$2:$M$6097,8,0),"")</f>
        <v/>
      </c>
      <c r="J4388" s="68" t="str">
        <f>IFERROR(VLOOKUP($B4388,APガラス性能一覧!$A$2:$M$6097,9,0),"")</f>
        <v/>
      </c>
      <c r="K4388" s="68" t="str">
        <f>IFERROR(VLOOKUP($B4388,APガラス性能一覧!$A$2:$M$6097,10,0),"")</f>
        <v/>
      </c>
      <c r="L4388" s="68" t="str">
        <f>IFERROR(VLOOKUP($B4388,APガラス性能一覧!$A$2:$M$6097,11,0),"")</f>
        <v/>
      </c>
      <c r="M4388" s="68" t="str">
        <f>IFERROR(VLOOKUP($B4388,APガラス性能一覧!$A$2:$M$6097,12,0),"")</f>
        <v/>
      </c>
      <c r="N4388" s="68" t="str">
        <f>IFERROR(VLOOKUP($B4388,APガラス性能一覧!$A$2:$M$6097,13,0),"")</f>
        <v/>
      </c>
    </row>
    <row r="4389" spans="2:14" x14ac:dyDescent="0.4">
      <c r="B4389" s="68" t="str">
        <f>IF($D$2="","",IF($E$2=0.65,IFERROR(IF(INDEX(APガラス性能一覧!A:A,MATCH(ROW(B4383),APガラス性能一覧!$O:$O,0))="","",INDEX(APガラス性能一覧!A:A,MATCH(ROW(B4383),APガラス性能一覧!$O:$O,0))),""),IFERROR(IF(INDEX(APガラス性能一覧!A:A,MATCH(ROW(B4383),APガラス性能一覧!$N:$N,0))="","",INDEX(APガラス性能一覧!A:A,MATCH(ROW(B4383),APガラス性能一覧!$N:$N,0))),"")))</f>
        <v/>
      </c>
      <c r="C4389" s="68" t="str">
        <f>IFERROR(VLOOKUP($B4389,APガラス性能一覧!$A$2:$M$6097,2,0),"")</f>
        <v/>
      </c>
      <c r="D4389" s="68" t="str">
        <f>IFERROR(VLOOKUP($B4389,APガラス性能一覧!$A$2:$M$6097,3,0),"")</f>
        <v/>
      </c>
      <c r="E4389" s="68" t="str">
        <f>IFERROR(VLOOKUP($B4389,APガラス性能一覧!$A$2:$M$6097,4,0),"")</f>
        <v/>
      </c>
      <c r="F4389" s="68" t="str">
        <f>IFERROR(VLOOKUP($B4389,APガラス性能一覧!$A$2:$M$6097,5,0),"")</f>
        <v/>
      </c>
      <c r="G4389" s="68" t="str">
        <f>IFERROR(VLOOKUP($B4389,APガラス性能一覧!$A$2:$M$6097,6,0),"")</f>
        <v/>
      </c>
      <c r="H4389" s="68" t="str">
        <f>IFERROR(VLOOKUP($B4389,APガラス性能一覧!$A$2:$M$6097,7,0),"")</f>
        <v/>
      </c>
      <c r="I4389" s="68" t="str">
        <f>IFERROR(VLOOKUP($B4389,APガラス性能一覧!$A$2:$M$6097,8,0),"")</f>
        <v/>
      </c>
      <c r="J4389" s="68" t="str">
        <f>IFERROR(VLOOKUP($B4389,APガラス性能一覧!$A$2:$M$6097,9,0),"")</f>
        <v/>
      </c>
      <c r="K4389" s="68" t="str">
        <f>IFERROR(VLOOKUP($B4389,APガラス性能一覧!$A$2:$M$6097,10,0),"")</f>
        <v/>
      </c>
      <c r="L4389" s="68" t="str">
        <f>IFERROR(VLOOKUP($B4389,APガラス性能一覧!$A$2:$M$6097,11,0),"")</f>
        <v/>
      </c>
      <c r="M4389" s="68" t="str">
        <f>IFERROR(VLOOKUP($B4389,APガラス性能一覧!$A$2:$M$6097,12,0),"")</f>
        <v/>
      </c>
      <c r="N4389" s="68" t="str">
        <f>IFERROR(VLOOKUP($B4389,APガラス性能一覧!$A$2:$M$6097,13,0),"")</f>
        <v/>
      </c>
    </row>
    <row r="4390" spans="2:14" x14ac:dyDescent="0.4">
      <c r="B4390" s="68" t="str">
        <f>IF($D$2="","",IF($E$2=0.65,IFERROR(IF(INDEX(APガラス性能一覧!A:A,MATCH(ROW(B4384),APガラス性能一覧!$O:$O,0))="","",INDEX(APガラス性能一覧!A:A,MATCH(ROW(B4384),APガラス性能一覧!$O:$O,0))),""),IFERROR(IF(INDEX(APガラス性能一覧!A:A,MATCH(ROW(B4384),APガラス性能一覧!$N:$N,0))="","",INDEX(APガラス性能一覧!A:A,MATCH(ROW(B4384),APガラス性能一覧!$N:$N,0))),"")))</f>
        <v/>
      </c>
      <c r="C4390" s="68" t="str">
        <f>IFERROR(VLOOKUP($B4390,APガラス性能一覧!$A$2:$M$6097,2,0),"")</f>
        <v/>
      </c>
      <c r="D4390" s="68" t="str">
        <f>IFERROR(VLOOKUP($B4390,APガラス性能一覧!$A$2:$M$6097,3,0),"")</f>
        <v/>
      </c>
      <c r="E4390" s="68" t="str">
        <f>IFERROR(VLOOKUP($B4390,APガラス性能一覧!$A$2:$M$6097,4,0),"")</f>
        <v/>
      </c>
      <c r="F4390" s="68" t="str">
        <f>IFERROR(VLOOKUP($B4390,APガラス性能一覧!$A$2:$M$6097,5,0),"")</f>
        <v/>
      </c>
      <c r="G4390" s="68" t="str">
        <f>IFERROR(VLOOKUP($B4390,APガラス性能一覧!$A$2:$M$6097,6,0),"")</f>
        <v/>
      </c>
      <c r="H4390" s="68" t="str">
        <f>IFERROR(VLOOKUP($B4390,APガラス性能一覧!$A$2:$M$6097,7,0),"")</f>
        <v/>
      </c>
      <c r="I4390" s="68" t="str">
        <f>IFERROR(VLOOKUP($B4390,APガラス性能一覧!$A$2:$M$6097,8,0),"")</f>
        <v/>
      </c>
      <c r="J4390" s="68" t="str">
        <f>IFERROR(VLOOKUP($B4390,APガラス性能一覧!$A$2:$M$6097,9,0),"")</f>
        <v/>
      </c>
      <c r="K4390" s="68" t="str">
        <f>IFERROR(VLOOKUP($B4390,APガラス性能一覧!$A$2:$M$6097,10,0),"")</f>
        <v/>
      </c>
      <c r="L4390" s="68" t="str">
        <f>IFERROR(VLOOKUP($B4390,APガラス性能一覧!$A$2:$M$6097,11,0),"")</f>
        <v/>
      </c>
      <c r="M4390" s="68" t="str">
        <f>IFERROR(VLOOKUP($B4390,APガラス性能一覧!$A$2:$M$6097,12,0),"")</f>
        <v/>
      </c>
      <c r="N4390" s="68" t="str">
        <f>IFERROR(VLOOKUP($B4390,APガラス性能一覧!$A$2:$M$6097,13,0),"")</f>
        <v/>
      </c>
    </row>
    <row r="4391" spans="2:14" x14ac:dyDescent="0.4">
      <c r="B4391" s="68" t="str">
        <f>IF($D$2="","",IF($E$2=0.65,IFERROR(IF(INDEX(APガラス性能一覧!A:A,MATCH(ROW(B4385),APガラス性能一覧!$O:$O,0))="","",INDEX(APガラス性能一覧!A:A,MATCH(ROW(B4385),APガラス性能一覧!$O:$O,0))),""),IFERROR(IF(INDEX(APガラス性能一覧!A:A,MATCH(ROW(B4385),APガラス性能一覧!$N:$N,0))="","",INDEX(APガラス性能一覧!A:A,MATCH(ROW(B4385),APガラス性能一覧!$N:$N,0))),"")))</f>
        <v/>
      </c>
      <c r="C4391" s="68" t="str">
        <f>IFERROR(VLOOKUP($B4391,APガラス性能一覧!$A$2:$M$6097,2,0),"")</f>
        <v/>
      </c>
      <c r="D4391" s="68" t="str">
        <f>IFERROR(VLOOKUP($B4391,APガラス性能一覧!$A$2:$M$6097,3,0),"")</f>
        <v/>
      </c>
      <c r="E4391" s="68" t="str">
        <f>IFERROR(VLOOKUP($B4391,APガラス性能一覧!$A$2:$M$6097,4,0),"")</f>
        <v/>
      </c>
      <c r="F4391" s="68" t="str">
        <f>IFERROR(VLOOKUP($B4391,APガラス性能一覧!$A$2:$M$6097,5,0),"")</f>
        <v/>
      </c>
      <c r="G4391" s="68" t="str">
        <f>IFERROR(VLOOKUP($B4391,APガラス性能一覧!$A$2:$M$6097,6,0),"")</f>
        <v/>
      </c>
      <c r="H4391" s="68" t="str">
        <f>IFERROR(VLOOKUP($B4391,APガラス性能一覧!$A$2:$M$6097,7,0),"")</f>
        <v/>
      </c>
      <c r="I4391" s="68" t="str">
        <f>IFERROR(VLOOKUP($B4391,APガラス性能一覧!$A$2:$M$6097,8,0),"")</f>
        <v/>
      </c>
      <c r="J4391" s="68" t="str">
        <f>IFERROR(VLOOKUP($B4391,APガラス性能一覧!$A$2:$M$6097,9,0),"")</f>
        <v/>
      </c>
      <c r="K4391" s="68" t="str">
        <f>IFERROR(VLOOKUP($B4391,APガラス性能一覧!$A$2:$M$6097,10,0),"")</f>
        <v/>
      </c>
      <c r="L4391" s="68" t="str">
        <f>IFERROR(VLOOKUP($B4391,APガラス性能一覧!$A$2:$M$6097,11,0),"")</f>
        <v/>
      </c>
      <c r="M4391" s="68" t="str">
        <f>IFERROR(VLOOKUP($B4391,APガラス性能一覧!$A$2:$M$6097,12,0),"")</f>
        <v/>
      </c>
      <c r="N4391" s="68" t="str">
        <f>IFERROR(VLOOKUP($B4391,APガラス性能一覧!$A$2:$M$6097,13,0),"")</f>
        <v/>
      </c>
    </row>
    <row r="4392" spans="2:14" x14ac:dyDescent="0.4">
      <c r="B4392" s="68" t="str">
        <f>IF($D$2="","",IF($E$2=0.65,IFERROR(IF(INDEX(APガラス性能一覧!A:A,MATCH(ROW(B4386),APガラス性能一覧!$O:$O,0))="","",INDEX(APガラス性能一覧!A:A,MATCH(ROW(B4386),APガラス性能一覧!$O:$O,0))),""),IFERROR(IF(INDEX(APガラス性能一覧!A:A,MATCH(ROW(B4386),APガラス性能一覧!$N:$N,0))="","",INDEX(APガラス性能一覧!A:A,MATCH(ROW(B4386),APガラス性能一覧!$N:$N,0))),"")))</f>
        <v/>
      </c>
      <c r="C4392" s="68" t="str">
        <f>IFERROR(VLOOKUP($B4392,APガラス性能一覧!$A$2:$M$6097,2,0),"")</f>
        <v/>
      </c>
      <c r="D4392" s="68" t="str">
        <f>IFERROR(VLOOKUP($B4392,APガラス性能一覧!$A$2:$M$6097,3,0),"")</f>
        <v/>
      </c>
      <c r="E4392" s="68" t="str">
        <f>IFERROR(VLOOKUP($B4392,APガラス性能一覧!$A$2:$M$6097,4,0),"")</f>
        <v/>
      </c>
      <c r="F4392" s="68" t="str">
        <f>IFERROR(VLOOKUP($B4392,APガラス性能一覧!$A$2:$M$6097,5,0),"")</f>
        <v/>
      </c>
      <c r="G4392" s="68" t="str">
        <f>IFERROR(VLOOKUP($B4392,APガラス性能一覧!$A$2:$M$6097,6,0),"")</f>
        <v/>
      </c>
      <c r="H4392" s="68" t="str">
        <f>IFERROR(VLOOKUP($B4392,APガラス性能一覧!$A$2:$M$6097,7,0),"")</f>
        <v/>
      </c>
      <c r="I4392" s="68" t="str">
        <f>IFERROR(VLOOKUP($B4392,APガラス性能一覧!$A$2:$M$6097,8,0),"")</f>
        <v/>
      </c>
      <c r="J4392" s="68" t="str">
        <f>IFERROR(VLOOKUP($B4392,APガラス性能一覧!$A$2:$M$6097,9,0),"")</f>
        <v/>
      </c>
      <c r="K4392" s="68" t="str">
        <f>IFERROR(VLOOKUP($B4392,APガラス性能一覧!$A$2:$M$6097,10,0),"")</f>
        <v/>
      </c>
      <c r="L4392" s="68" t="str">
        <f>IFERROR(VLOOKUP($B4392,APガラス性能一覧!$A$2:$M$6097,11,0),"")</f>
        <v/>
      </c>
      <c r="M4392" s="68" t="str">
        <f>IFERROR(VLOOKUP($B4392,APガラス性能一覧!$A$2:$M$6097,12,0),"")</f>
        <v/>
      </c>
      <c r="N4392" s="68" t="str">
        <f>IFERROR(VLOOKUP($B4392,APガラス性能一覧!$A$2:$M$6097,13,0),"")</f>
        <v/>
      </c>
    </row>
    <row r="4393" spans="2:14" x14ac:dyDescent="0.4">
      <c r="B4393" s="68" t="str">
        <f>IF($D$2="","",IF($E$2=0.65,IFERROR(IF(INDEX(APガラス性能一覧!A:A,MATCH(ROW(B4387),APガラス性能一覧!$O:$O,0))="","",INDEX(APガラス性能一覧!A:A,MATCH(ROW(B4387),APガラス性能一覧!$O:$O,0))),""),IFERROR(IF(INDEX(APガラス性能一覧!A:A,MATCH(ROW(B4387),APガラス性能一覧!$N:$N,0))="","",INDEX(APガラス性能一覧!A:A,MATCH(ROW(B4387),APガラス性能一覧!$N:$N,0))),"")))</f>
        <v/>
      </c>
      <c r="C4393" s="68" t="str">
        <f>IFERROR(VLOOKUP($B4393,APガラス性能一覧!$A$2:$M$6097,2,0),"")</f>
        <v/>
      </c>
      <c r="D4393" s="68" t="str">
        <f>IFERROR(VLOOKUP($B4393,APガラス性能一覧!$A$2:$M$6097,3,0),"")</f>
        <v/>
      </c>
      <c r="E4393" s="68" t="str">
        <f>IFERROR(VLOOKUP($B4393,APガラス性能一覧!$A$2:$M$6097,4,0),"")</f>
        <v/>
      </c>
      <c r="F4393" s="68" t="str">
        <f>IFERROR(VLOOKUP($B4393,APガラス性能一覧!$A$2:$M$6097,5,0),"")</f>
        <v/>
      </c>
      <c r="G4393" s="68" t="str">
        <f>IFERROR(VLOOKUP($B4393,APガラス性能一覧!$A$2:$M$6097,6,0),"")</f>
        <v/>
      </c>
      <c r="H4393" s="68" t="str">
        <f>IFERROR(VLOOKUP($B4393,APガラス性能一覧!$A$2:$M$6097,7,0),"")</f>
        <v/>
      </c>
      <c r="I4393" s="68" t="str">
        <f>IFERROR(VLOOKUP($B4393,APガラス性能一覧!$A$2:$M$6097,8,0),"")</f>
        <v/>
      </c>
      <c r="J4393" s="68" t="str">
        <f>IFERROR(VLOOKUP($B4393,APガラス性能一覧!$A$2:$M$6097,9,0),"")</f>
        <v/>
      </c>
      <c r="K4393" s="68" t="str">
        <f>IFERROR(VLOOKUP($B4393,APガラス性能一覧!$A$2:$M$6097,10,0),"")</f>
        <v/>
      </c>
      <c r="L4393" s="68" t="str">
        <f>IFERROR(VLOOKUP($B4393,APガラス性能一覧!$A$2:$M$6097,11,0),"")</f>
        <v/>
      </c>
      <c r="M4393" s="68" t="str">
        <f>IFERROR(VLOOKUP($B4393,APガラス性能一覧!$A$2:$M$6097,12,0),"")</f>
        <v/>
      </c>
      <c r="N4393" s="68" t="str">
        <f>IFERROR(VLOOKUP($B4393,APガラス性能一覧!$A$2:$M$6097,13,0),"")</f>
        <v/>
      </c>
    </row>
    <row r="4394" spans="2:14" x14ac:dyDescent="0.4">
      <c r="B4394" s="68" t="str">
        <f>IF($D$2="","",IF($E$2=0.65,IFERROR(IF(INDEX(APガラス性能一覧!A:A,MATCH(ROW(B4388),APガラス性能一覧!$O:$O,0))="","",INDEX(APガラス性能一覧!A:A,MATCH(ROW(B4388),APガラス性能一覧!$O:$O,0))),""),IFERROR(IF(INDEX(APガラス性能一覧!A:A,MATCH(ROW(B4388),APガラス性能一覧!$N:$N,0))="","",INDEX(APガラス性能一覧!A:A,MATCH(ROW(B4388),APガラス性能一覧!$N:$N,0))),"")))</f>
        <v/>
      </c>
      <c r="C4394" s="68" t="str">
        <f>IFERROR(VLOOKUP($B4394,APガラス性能一覧!$A$2:$M$6097,2,0),"")</f>
        <v/>
      </c>
      <c r="D4394" s="68" t="str">
        <f>IFERROR(VLOOKUP($B4394,APガラス性能一覧!$A$2:$M$6097,3,0),"")</f>
        <v/>
      </c>
      <c r="E4394" s="68" t="str">
        <f>IFERROR(VLOOKUP($B4394,APガラス性能一覧!$A$2:$M$6097,4,0),"")</f>
        <v/>
      </c>
      <c r="F4394" s="68" t="str">
        <f>IFERROR(VLOOKUP($B4394,APガラス性能一覧!$A$2:$M$6097,5,0),"")</f>
        <v/>
      </c>
      <c r="G4394" s="68" t="str">
        <f>IFERROR(VLOOKUP($B4394,APガラス性能一覧!$A$2:$M$6097,6,0),"")</f>
        <v/>
      </c>
      <c r="H4394" s="68" t="str">
        <f>IFERROR(VLOOKUP($B4394,APガラス性能一覧!$A$2:$M$6097,7,0),"")</f>
        <v/>
      </c>
      <c r="I4394" s="68" t="str">
        <f>IFERROR(VLOOKUP($B4394,APガラス性能一覧!$A$2:$M$6097,8,0),"")</f>
        <v/>
      </c>
      <c r="J4394" s="68" t="str">
        <f>IFERROR(VLOOKUP($B4394,APガラス性能一覧!$A$2:$M$6097,9,0),"")</f>
        <v/>
      </c>
      <c r="K4394" s="68" t="str">
        <f>IFERROR(VLOOKUP($B4394,APガラス性能一覧!$A$2:$M$6097,10,0),"")</f>
        <v/>
      </c>
      <c r="L4394" s="68" t="str">
        <f>IFERROR(VLOOKUP($B4394,APガラス性能一覧!$A$2:$M$6097,11,0),"")</f>
        <v/>
      </c>
      <c r="M4394" s="68" t="str">
        <f>IFERROR(VLOOKUP($B4394,APガラス性能一覧!$A$2:$M$6097,12,0),"")</f>
        <v/>
      </c>
      <c r="N4394" s="68" t="str">
        <f>IFERROR(VLOOKUP($B4394,APガラス性能一覧!$A$2:$M$6097,13,0),"")</f>
        <v/>
      </c>
    </row>
    <row r="4395" spans="2:14" x14ac:dyDescent="0.4">
      <c r="B4395" s="68" t="str">
        <f>IF($D$2="","",IF($E$2=0.65,IFERROR(IF(INDEX(APガラス性能一覧!A:A,MATCH(ROW(B4389),APガラス性能一覧!$O:$O,0))="","",INDEX(APガラス性能一覧!A:A,MATCH(ROW(B4389),APガラス性能一覧!$O:$O,0))),""),IFERROR(IF(INDEX(APガラス性能一覧!A:A,MATCH(ROW(B4389),APガラス性能一覧!$N:$N,0))="","",INDEX(APガラス性能一覧!A:A,MATCH(ROW(B4389),APガラス性能一覧!$N:$N,0))),"")))</f>
        <v/>
      </c>
      <c r="C4395" s="68" t="str">
        <f>IFERROR(VLOOKUP($B4395,APガラス性能一覧!$A$2:$M$6097,2,0),"")</f>
        <v/>
      </c>
      <c r="D4395" s="68" t="str">
        <f>IFERROR(VLOOKUP($B4395,APガラス性能一覧!$A$2:$M$6097,3,0),"")</f>
        <v/>
      </c>
      <c r="E4395" s="68" t="str">
        <f>IFERROR(VLOOKUP($B4395,APガラス性能一覧!$A$2:$M$6097,4,0),"")</f>
        <v/>
      </c>
      <c r="F4395" s="68" t="str">
        <f>IFERROR(VLOOKUP($B4395,APガラス性能一覧!$A$2:$M$6097,5,0),"")</f>
        <v/>
      </c>
      <c r="G4395" s="68" t="str">
        <f>IFERROR(VLOOKUP($B4395,APガラス性能一覧!$A$2:$M$6097,6,0),"")</f>
        <v/>
      </c>
      <c r="H4395" s="68" t="str">
        <f>IFERROR(VLOOKUP($B4395,APガラス性能一覧!$A$2:$M$6097,7,0),"")</f>
        <v/>
      </c>
      <c r="I4395" s="68" t="str">
        <f>IFERROR(VLOOKUP($B4395,APガラス性能一覧!$A$2:$M$6097,8,0),"")</f>
        <v/>
      </c>
      <c r="J4395" s="68" t="str">
        <f>IFERROR(VLOOKUP($B4395,APガラス性能一覧!$A$2:$M$6097,9,0),"")</f>
        <v/>
      </c>
      <c r="K4395" s="68" t="str">
        <f>IFERROR(VLOOKUP($B4395,APガラス性能一覧!$A$2:$M$6097,10,0),"")</f>
        <v/>
      </c>
      <c r="L4395" s="68" t="str">
        <f>IFERROR(VLOOKUP($B4395,APガラス性能一覧!$A$2:$M$6097,11,0),"")</f>
        <v/>
      </c>
      <c r="M4395" s="68" t="str">
        <f>IFERROR(VLOOKUP($B4395,APガラス性能一覧!$A$2:$M$6097,12,0),"")</f>
        <v/>
      </c>
      <c r="N4395" s="68" t="str">
        <f>IFERROR(VLOOKUP($B4395,APガラス性能一覧!$A$2:$M$6097,13,0),"")</f>
        <v/>
      </c>
    </row>
    <row r="4396" spans="2:14" x14ac:dyDescent="0.4">
      <c r="B4396" s="68" t="str">
        <f>IF($D$2="","",IF($E$2=0.65,IFERROR(IF(INDEX(APガラス性能一覧!A:A,MATCH(ROW(B4390),APガラス性能一覧!$O:$O,0))="","",INDEX(APガラス性能一覧!A:A,MATCH(ROW(B4390),APガラス性能一覧!$O:$O,0))),""),IFERROR(IF(INDEX(APガラス性能一覧!A:A,MATCH(ROW(B4390),APガラス性能一覧!$N:$N,0))="","",INDEX(APガラス性能一覧!A:A,MATCH(ROW(B4390),APガラス性能一覧!$N:$N,0))),"")))</f>
        <v/>
      </c>
      <c r="C4396" s="68" t="str">
        <f>IFERROR(VLOOKUP($B4396,APガラス性能一覧!$A$2:$M$6097,2,0),"")</f>
        <v/>
      </c>
      <c r="D4396" s="68" t="str">
        <f>IFERROR(VLOOKUP($B4396,APガラス性能一覧!$A$2:$M$6097,3,0),"")</f>
        <v/>
      </c>
      <c r="E4396" s="68" t="str">
        <f>IFERROR(VLOOKUP($B4396,APガラス性能一覧!$A$2:$M$6097,4,0),"")</f>
        <v/>
      </c>
      <c r="F4396" s="68" t="str">
        <f>IFERROR(VLOOKUP($B4396,APガラス性能一覧!$A$2:$M$6097,5,0),"")</f>
        <v/>
      </c>
      <c r="G4396" s="68" t="str">
        <f>IFERROR(VLOOKUP($B4396,APガラス性能一覧!$A$2:$M$6097,6,0),"")</f>
        <v/>
      </c>
      <c r="H4396" s="68" t="str">
        <f>IFERROR(VLOOKUP($B4396,APガラス性能一覧!$A$2:$M$6097,7,0),"")</f>
        <v/>
      </c>
      <c r="I4396" s="68" t="str">
        <f>IFERROR(VLOOKUP($B4396,APガラス性能一覧!$A$2:$M$6097,8,0),"")</f>
        <v/>
      </c>
      <c r="J4396" s="68" t="str">
        <f>IFERROR(VLOOKUP($B4396,APガラス性能一覧!$A$2:$M$6097,9,0),"")</f>
        <v/>
      </c>
      <c r="K4396" s="68" t="str">
        <f>IFERROR(VLOOKUP($B4396,APガラス性能一覧!$A$2:$M$6097,10,0),"")</f>
        <v/>
      </c>
      <c r="L4396" s="68" t="str">
        <f>IFERROR(VLOOKUP($B4396,APガラス性能一覧!$A$2:$M$6097,11,0),"")</f>
        <v/>
      </c>
      <c r="M4396" s="68" t="str">
        <f>IFERROR(VLOOKUP($B4396,APガラス性能一覧!$A$2:$M$6097,12,0),"")</f>
        <v/>
      </c>
      <c r="N4396" s="68" t="str">
        <f>IFERROR(VLOOKUP($B4396,APガラス性能一覧!$A$2:$M$6097,13,0),"")</f>
        <v/>
      </c>
    </row>
    <row r="4397" spans="2:14" x14ac:dyDescent="0.4">
      <c r="B4397" s="68" t="str">
        <f>IF($D$2="","",IF($E$2=0.65,IFERROR(IF(INDEX(APガラス性能一覧!A:A,MATCH(ROW(B4391),APガラス性能一覧!$O:$O,0))="","",INDEX(APガラス性能一覧!A:A,MATCH(ROW(B4391),APガラス性能一覧!$O:$O,0))),""),IFERROR(IF(INDEX(APガラス性能一覧!A:A,MATCH(ROW(B4391),APガラス性能一覧!$N:$N,0))="","",INDEX(APガラス性能一覧!A:A,MATCH(ROW(B4391),APガラス性能一覧!$N:$N,0))),"")))</f>
        <v/>
      </c>
      <c r="C4397" s="68" t="str">
        <f>IFERROR(VLOOKUP($B4397,APガラス性能一覧!$A$2:$M$6097,2,0),"")</f>
        <v/>
      </c>
      <c r="D4397" s="68" t="str">
        <f>IFERROR(VLOOKUP($B4397,APガラス性能一覧!$A$2:$M$6097,3,0),"")</f>
        <v/>
      </c>
      <c r="E4397" s="68" t="str">
        <f>IFERROR(VLOOKUP($B4397,APガラス性能一覧!$A$2:$M$6097,4,0),"")</f>
        <v/>
      </c>
      <c r="F4397" s="68" t="str">
        <f>IFERROR(VLOOKUP($B4397,APガラス性能一覧!$A$2:$M$6097,5,0),"")</f>
        <v/>
      </c>
      <c r="G4397" s="68" t="str">
        <f>IFERROR(VLOOKUP($B4397,APガラス性能一覧!$A$2:$M$6097,6,0),"")</f>
        <v/>
      </c>
      <c r="H4397" s="68" t="str">
        <f>IFERROR(VLOOKUP($B4397,APガラス性能一覧!$A$2:$M$6097,7,0),"")</f>
        <v/>
      </c>
      <c r="I4397" s="68" t="str">
        <f>IFERROR(VLOOKUP($B4397,APガラス性能一覧!$A$2:$M$6097,8,0),"")</f>
        <v/>
      </c>
      <c r="J4397" s="68" t="str">
        <f>IFERROR(VLOOKUP($B4397,APガラス性能一覧!$A$2:$M$6097,9,0),"")</f>
        <v/>
      </c>
      <c r="K4397" s="68" t="str">
        <f>IFERROR(VLOOKUP($B4397,APガラス性能一覧!$A$2:$M$6097,10,0),"")</f>
        <v/>
      </c>
      <c r="L4397" s="68" t="str">
        <f>IFERROR(VLOOKUP($B4397,APガラス性能一覧!$A$2:$M$6097,11,0),"")</f>
        <v/>
      </c>
      <c r="M4397" s="68" t="str">
        <f>IFERROR(VLOOKUP($B4397,APガラス性能一覧!$A$2:$M$6097,12,0),"")</f>
        <v/>
      </c>
      <c r="N4397" s="68" t="str">
        <f>IFERROR(VLOOKUP($B4397,APガラス性能一覧!$A$2:$M$6097,13,0),"")</f>
        <v/>
      </c>
    </row>
    <row r="4398" spans="2:14" x14ac:dyDescent="0.4">
      <c r="B4398" s="68" t="str">
        <f>IF($D$2="","",IF($E$2=0.65,IFERROR(IF(INDEX(APガラス性能一覧!A:A,MATCH(ROW(B4392),APガラス性能一覧!$O:$O,0))="","",INDEX(APガラス性能一覧!A:A,MATCH(ROW(B4392),APガラス性能一覧!$O:$O,0))),""),IFERROR(IF(INDEX(APガラス性能一覧!A:A,MATCH(ROW(B4392),APガラス性能一覧!$N:$N,0))="","",INDEX(APガラス性能一覧!A:A,MATCH(ROW(B4392),APガラス性能一覧!$N:$N,0))),"")))</f>
        <v/>
      </c>
      <c r="C4398" s="68" t="str">
        <f>IFERROR(VLOOKUP($B4398,APガラス性能一覧!$A$2:$M$6097,2,0),"")</f>
        <v/>
      </c>
      <c r="D4398" s="68" t="str">
        <f>IFERROR(VLOOKUP($B4398,APガラス性能一覧!$A$2:$M$6097,3,0),"")</f>
        <v/>
      </c>
      <c r="E4398" s="68" t="str">
        <f>IFERROR(VLOOKUP($B4398,APガラス性能一覧!$A$2:$M$6097,4,0),"")</f>
        <v/>
      </c>
      <c r="F4398" s="68" t="str">
        <f>IFERROR(VLOOKUP($B4398,APガラス性能一覧!$A$2:$M$6097,5,0),"")</f>
        <v/>
      </c>
      <c r="G4398" s="68" t="str">
        <f>IFERROR(VLOOKUP($B4398,APガラス性能一覧!$A$2:$M$6097,6,0),"")</f>
        <v/>
      </c>
      <c r="H4398" s="68" t="str">
        <f>IFERROR(VLOOKUP($B4398,APガラス性能一覧!$A$2:$M$6097,7,0),"")</f>
        <v/>
      </c>
      <c r="I4398" s="68" t="str">
        <f>IFERROR(VLOOKUP($B4398,APガラス性能一覧!$A$2:$M$6097,8,0),"")</f>
        <v/>
      </c>
      <c r="J4398" s="68" t="str">
        <f>IFERROR(VLOOKUP($B4398,APガラス性能一覧!$A$2:$M$6097,9,0),"")</f>
        <v/>
      </c>
      <c r="K4398" s="68" t="str">
        <f>IFERROR(VLOOKUP($B4398,APガラス性能一覧!$A$2:$M$6097,10,0),"")</f>
        <v/>
      </c>
      <c r="L4398" s="68" t="str">
        <f>IFERROR(VLOOKUP($B4398,APガラス性能一覧!$A$2:$M$6097,11,0),"")</f>
        <v/>
      </c>
      <c r="M4398" s="68" t="str">
        <f>IFERROR(VLOOKUP($B4398,APガラス性能一覧!$A$2:$M$6097,12,0),"")</f>
        <v/>
      </c>
      <c r="N4398" s="68" t="str">
        <f>IFERROR(VLOOKUP($B4398,APガラス性能一覧!$A$2:$M$6097,13,0),"")</f>
        <v/>
      </c>
    </row>
    <row r="4399" spans="2:14" x14ac:dyDescent="0.4">
      <c r="B4399" s="68" t="str">
        <f>IF($D$2="","",IF($E$2=0.65,IFERROR(IF(INDEX(APガラス性能一覧!A:A,MATCH(ROW(B4393),APガラス性能一覧!$O:$O,0))="","",INDEX(APガラス性能一覧!A:A,MATCH(ROW(B4393),APガラス性能一覧!$O:$O,0))),""),IFERROR(IF(INDEX(APガラス性能一覧!A:A,MATCH(ROW(B4393),APガラス性能一覧!$N:$N,0))="","",INDEX(APガラス性能一覧!A:A,MATCH(ROW(B4393),APガラス性能一覧!$N:$N,0))),"")))</f>
        <v/>
      </c>
      <c r="C4399" s="68" t="str">
        <f>IFERROR(VLOOKUP($B4399,APガラス性能一覧!$A$2:$M$6097,2,0),"")</f>
        <v/>
      </c>
      <c r="D4399" s="68" t="str">
        <f>IFERROR(VLOOKUP($B4399,APガラス性能一覧!$A$2:$M$6097,3,0),"")</f>
        <v/>
      </c>
      <c r="E4399" s="68" t="str">
        <f>IFERROR(VLOOKUP($B4399,APガラス性能一覧!$A$2:$M$6097,4,0),"")</f>
        <v/>
      </c>
      <c r="F4399" s="68" t="str">
        <f>IFERROR(VLOOKUP($B4399,APガラス性能一覧!$A$2:$M$6097,5,0),"")</f>
        <v/>
      </c>
      <c r="G4399" s="68" t="str">
        <f>IFERROR(VLOOKUP($B4399,APガラス性能一覧!$A$2:$M$6097,6,0),"")</f>
        <v/>
      </c>
      <c r="H4399" s="68" t="str">
        <f>IFERROR(VLOOKUP($B4399,APガラス性能一覧!$A$2:$M$6097,7,0),"")</f>
        <v/>
      </c>
      <c r="I4399" s="68" t="str">
        <f>IFERROR(VLOOKUP($B4399,APガラス性能一覧!$A$2:$M$6097,8,0),"")</f>
        <v/>
      </c>
      <c r="J4399" s="68" t="str">
        <f>IFERROR(VLOOKUP($B4399,APガラス性能一覧!$A$2:$M$6097,9,0),"")</f>
        <v/>
      </c>
      <c r="K4399" s="68" t="str">
        <f>IFERROR(VLOOKUP($B4399,APガラス性能一覧!$A$2:$M$6097,10,0),"")</f>
        <v/>
      </c>
      <c r="L4399" s="68" t="str">
        <f>IFERROR(VLOOKUP($B4399,APガラス性能一覧!$A$2:$M$6097,11,0),"")</f>
        <v/>
      </c>
      <c r="M4399" s="68" t="str">
        <f>IFERROR(VLOOKUP($B4399,APガラス性能一覧!$A$2:$M$6097,12,0),"")</f>
        <v/>
      </c>
      <c r="N4399" s="68" t="str">
        <f>IFERROR(VLOOKUP($B4399,APガラス性能一覧!$A$2:$M$6097,13,0),"")</f>
        <v/>
      </c>
    </row>
    <row r="4400" spans="2:14" x14ac:dyDescent="0.4">
      <c r="B4400" s="68" t="str">
        <f>IF($D$2="","",IF($E$2=0.65,IFERROR(IF(INDEX(APガラス性能一覧!A:A,MATCH(ROW(B4394),APガラス性能一覧!$O:$O,0))="","",INDEX(APガラス性能一覧!A:A,MATCH(ROW(B4394),APガラス性能一覧!$O:$O,0))),""),IFERROR(IF(INDEX(APガラス性能一覧!A:A,MATCH(ROW(B4394),APガラス性能一覧!$N:$N,0))="","",INDEX(APガラス性能一覧!A:A,MATCH(ROW(B4394),APガラス性能一覧!$N:$N,0))),"")))</f>
        <v/>
      </c>
      <c r="C4400" s="68" t="str">
        <f>IFERROR(VLOOKUP($B4400,APガラス性能一覧!$A$2:$M$6097,2,0),"")</f>
        <v/>
      </c>
      <c r="D4400" s="68" t="str">
        <f>IFERROR(VLOOKUP($B4400,APガラス性能一覧!$A$2:$M$6097,3,0),"")</f>
        <v/>
      </c>
      <c r="E4400" s="68" t="str">
        <f>IFERROR(VLOOKUP($B4400,APガラス性能一覧!$A$2:$M$6097,4,0),"")</f>
        <v/>
      </c>
      <c r="F4400" s="68" t="str">
        <f>IFERROR(VLOOKUP($B4400,APガラス性能一覧!$A$2:$M$6097,5,0),"")</f>
        <v/>
      </c>
      <c r="G4400" s="68" t="str">
        <f>IFERROR(VLOOKUP($B4400,APガラス性能一覧!$A$2:$M$6097,6,0),"")</f>
        <v/>
      </c>
      <c r="H4400" s="68" t="str">
        <f>IFERROR(VLOOKUP($B4400,APガラス性能一覧!$A$2:$M$6097,7,0),"")</f>
        <v/>
      </c>
      <c r="I4400" s="68" t="str">
        <f>IFERROR(VLOOKUP($B4400,APガラス性能一覧!$A$2:$M$6097,8,0),"")</f>
        <v/>
      </c>
      <c r="J4400" s="68" t="str">
        <f>IFERROR(VLOOKUP($B4400,APガラス性能一覧!$A$2:$M$6097,9,0),"")</f>
        <v/>
      </c>
      <c r="K4400" s="68" t="str">
        <f>IFERROR(VLOOKUP($B4400,APガラス性能一覧!$A$2:$M$6097,10,0),"")</f>
        <v/>
      </c>
      <c r="L4400" s="68" t="str">
        <f>IFERROR(VLOOKUP($B4400,APガラス性能一覧!$A$2:$M$6097,11,0),"")</f>
        <v/>
      </c>
      <c r="M4400" s="68" t="str">
        <f>IFERROR(VLOOKUP($B4400,APガラス性能一覧!$A$2:$M$6097,12,0),"")</f>
        <v/>
      </c>
      <c r="N4400" s="68" t="str">
        <f>IFERROR(VLOOKUP($B4400,APガラス性能一覧!$A$2:$M$6097,13,0),"")</f>
        <v/>
      </c>
    </row>
    <row r="4401" spans="2:14" x14ac:dyDescent="0.4">
      <c r="B4401" s="68" t="str">
        <f>IF($D$2="","",IF($E$2=0.65,IFERROR(IF(INDEX(APガラス性能一覧!A:A,MATCH(ROW(B4395),APガラス性能一覧!$O:$O,0))="","",INDEX(APガラス性能一覧!A:A,MATCH(ROW(B4395),APガラス性能一覧!$O:$O,0))),""),IFERROR(IF(INDEX(APガラス性能一覧!A:A,MATCH(ROW(B4395),APガラス性能一覧!$N:$N,0))="","",INDEX(APガラス性能一覧!A:A,MATCH(ROW(B4395),APガラス性能一覧!$N:$N,0))),"")))</f>
        <v/>
      </c>
      <c r="C4401" s="68" t="str">
        <f>IFERROR(VLOOKUP($B4401,APガラス性能一覧!$A$2:$M$6097,2,0),"")</f>
        <v/>
      </c>
      <c r="D4401" s="68" t="str">
        <f>IFERROR(VLOOKUP($B4401,APガラス性能一覧!$A$2:$M$6097,3,0),"")</f>
        <v/>
      </c>
      <c r="E4401" s="68" t="str">
        <f>IFERROR(VLOOKUP($B4401,APガラス性能一覧!$A$2:$M$6097,4,0),"")</f>
        <v/>
      </c>
      <c r="F4401" s="68" t="str">
        <f>IFERROR(VLOOKUP($B4401,APガラス性能一覧!$A$2:$M$6097,5,0),"")</f>
        <v/>
      </c>
      <c r="G4401" s="68" t="str">
        <f>IFERROR(VLOOKUP($B4401,APガラス性能一覧!$A$2:$M$6097,6,0),"")</f>
        <v/>
      </c>
      <c r="H4401" s="68" t="str">
        <f>IFERROR(VLOOKUP($B4401,APガラス性能一覧!$A$2:$M$6097,7,0),"")</f>
        <v/>
      </c>
      <c r="I4401" s="68" t="str">
        <f>IFERROR(VLOOKUP($B4401,APガラス性能一覧!$A$2:$M$6097,8,0),"")</f>
        <v/>
      </c>
      <c r="J4401" s="68" t="str">
        <f>IFERROR(VLOOKUP($B4401,APガラス性能一覧!$A$2:$M$6097,9,0),"")</f>
        <v/>
      </c>
      <c r="K4401" s="68" t="str">
        <f>IFERROR(VLOOKUP($B4401,APガラス性能一覧!$A$2:$M$6097,10,0),"")</f>
        <v/>
      </c>
      <c r="L4401" s="68" t="str">
        <f>IFERROR(VLOOKUP($B4401,APガラス性能一覧!$A$2:$M$6097,11,0),"")</f>
        <v/>
      </c>
      <c r="M4401" s="68" t="str">
        <f>IFERROR(VLOOKUP($B4401,APガラス性能一覧!$A$2:$M$6097,12,0),"")</f>
        <v/>
      </c>
      <c r="N4401" s="68" t="str">
        <f>IFERROR(VLOOKUP($B4401,APガラス性能一覧!$A$2:$M$6097,13,0),"")</f>
        <v/>
      </c>
    </row>
    <row r="4402" spans="2:14" x14ac:dyDescent="0.4">
      <c r="B4402" s="68" t="str">
        <f>IF($D$2="","",IF($E$2=0.65,IFERROR(IF(INDEX(APガラス性能一覧!A:A,MATCH(ROW(B4396),APガラス性能一覧!$O:$O,0))="","",INDEX(APガラス性能一覧!A:A,MATCH(ROW(B4396),APガラス性能一覧!$O:$O,0))),""),IFERROR(IF(INDEX(APガラス性能一覧!A:A,MATCH(ROW(B4396),APガラス性能一覧!$N:$N,0))="","",INDEX(APガラス性能一覧!A:A,MATCH(ROW(B4396),APガラス性能一覧!$N:$N,0))),"")))</f>
        <v/>
      </c>
      <c r="C4402" s="68" t="str">
        <f>IFERROR(VLOOKUP($B4402,APガラス性能一覧!$A$2:$M$6097,2,0),"")</f>
        <v/>
      </c>
      <c r="D4402" s="68" t="str">
        <f>IFERROR(VLOOKUP($B4402,APガラス性能一覧!$A$2:$M$6097,3,0),"")</f>
        <v/>
      </c>
      <c r="E4402" s="68" t="str">
        <f>IFERROR(VLOOKUP($B4402,APガラス性能一覧!$A$2:$M$6097,4,0),"")</f>
        <v/>
      </c>
      <c r="F4402" s="68" t="str">
        <f>IFERROR(VLOOKUP($B4402,APガラス性能一覧!$A$2:$M$6097,5,0),"")</f>
        <v/>
      </c>
      <c r="G4402" s="68" t="str">
        <f>IFERROR(VLOOKUP($B4402,APガラス性能一覧!$A$2:$M$6097,6,0),"")</f>
        <v/>
      </c>
      <c r="H4402" s="68" t="str">
        <f>IFERROR(VLOOKUP($B4402,APガラス性能一覧!$A$2:$M$6097,7,0),"")</f>
        <v/>
      </c>
      <c r="I4402" s="68" t="str">
        <f>IFERROR(VLOOKUP($B4402,APガラス性能一覧!$A$2:$M$6097,8,0),"")</f>
        <v/>
      </c>
      <c r="J4402" s="68" t="str">
        <f>IFERROR(VLOOKUP($B4402,APガラス性能一覧!$A$2:$M$6097,9,0),"")</f>
        <v/>
      </c>
      <c r="K4402" s="68" t="str">
        <f>IFERROR(VLOOKUP($B4402,APガラス性能一覧!$A$2:$M$6097,10,0),"")</f>
        <v/>
      </c>
      <c r="L4402" s="68" t="str">
        <f>IFERROR(VLOOKUP($B4402,APガラス性能一覧!$A$2:$M$6097,11,0),"")</f>
        <v/>
      </c>
      <c r="M4402" s="68" t="str">
        <f>IFERROR(VLOOKUP($B4402,APガラス性能一覧!$A$2:$M$6097,12,0),"")</f>
        <v/>
      </c>
      <c r="N4402" s="68" t="str">
        <f>IFERROR(VLOOKUP($B4402,APガラス性能一覧!$A$2:$M$6097,13,0),"")</f>
        <v/>
      </c>
    </row>
    <row r="4403" spans="2:14" x14ac:dyDescent="0.4">
      <c r="B4403" s="68" t="str">
        <f>IF($D$2="","",IF($E$2=0.65,IFERROR(IF(INDEX(APガラス性能一覧!A:A,MATCH(ROW(B4397),APガラス性能一覧!$O:$O,0))="","",INDEX(APガラス性能一覧!A:A,MATCH(ROW(B4397),APガラス性能一覧!$O:$O,0))),""),IFERROR(IF(INDEX(APガラス性能一覧!A:A,MATCH(ROW(B4397),APガラス性能一覧!$N:$N,0))="","",INDEX(APガラス性能一覧!A:A,MATCH(ROW(B4397),APガラス性能一覧!$N:$N,0))),"")))</f>
        <v/>
      </c>
      <c r="C4403" s="68" t="str">
        <f>IFERROR(VLOOKUP($B4403,APガラス性能一覧!$A$2:$M$6097,2,0),"")</f>
        <v/>
      </c>
      <c r="D4403" s="68" t="str">
        <f>IFERROR(VLOOKUP($B4403,APガラス性能一覧!$A$2:$M$6097,3,0),"")</f>
        <v/>
      </c>
      <c r="E4403" s="68" t="str">
        <f>IFERROR(VLOOKUP($B4403,APガラス性能一覧!$A$2:$M$6097,4,0),"")</f>
        <v/>
      </c>
      <c r="F4403" s="68" t="str">
        <f>IFERROR(VLOOKUP($B4403,APガラス性能一覧!$A$2:$M$6097,5,0),"")</f>
        <v/>
      </c>
      <c r="G4403" s="68" t="str">
        <f>IFERROR(VLOOKUP($B4403,APガラス性能一覧!$A$2:$M$6097,6,0),"")</f>
        <v/>
      </c>
      <c r="H4403" s="68" t="str">
        <f>IFERROR(VLOOKUP($B4403,APガラス性能一覧!$A$2:$M$6097,7,0),"")</f>
        <v/>
      </c>
      <c r="I4403" s="68" t="str">
        <f>IFERROR(VLOOKUP($B4403,APガラス性能一覧!$A$2:$M$6097,8,0),"")</f>
        <v/>
      </c>
      <c r="J4403" s="68" t="str">
        <f>IFERROR(VLOOKUP($B4403,APガラス性能一覧!$A$2:$M$6097,9,0),"")</f>
        <v/>
      </c>
      <c r="K4403" s="68" t="str">
        <f>IFERROR(VLOOKUP($B4403,APガラス性能一覧!$A$2:$M$6097,10,0),"")</f>
        <v/>
      </c>
      <c r="L4403" s="68" t="str">
        <f>IFERROR(VLOOKUP($B4403,APガラス性能一覧!$A$2:$M$6097,11,0),"")</f>
        <v/>
      </c>
      <c r="M4403" s="68" t="str">
        <f>IFERROR(VLOOKUP($B4403,APガラス性能一覧!$A$2:$M$6097,12,0),"")</f>
        <v/>
      </c>
      <c r="N4403" s="68" t="str">
        <f>IFERROR(VLOOKUP($B4403,APガラス性能一覧!$A$2:$M$6097,13,0),"")</f>
        <v/>
      </c>
    </row>
    <row r="4404" spans="2:14" x14ac:dyDescent="0.4">
      <c r="B4404" s="68" t="str">
        <f>IF($D$2="","",IF($E$2=0.65,IFERROR(IF(INDEX(APガラス性能一覧!A:A,MATCH(ROW(B4398),APガラス性能一覧!$O:$O,0))="","",INDEX(APガラス性能一覧!A:A,MATCH(ROW(B4398),APガラス性能一覧!$O:$O,0))),""),IFERROR(IF(INDEX(APガラス性能一覧!A:A,MATCH(ROW(B4398),APガラス性能一覧!$N:$N,0))="","",INDEX(APガラス性能一覧!A:A,MATCH(ROW(B4398),APガラス性能一覧!$N:$N,0))),"")))</f>
        <v/>
      </c>
      <c r="C4404" s="68" t="str">
        <f>IFERROR(VLOOKUP($B4404,APガラス性能一覧!$A$2:$M$6097,2,0),"")</f>
        <v/>
      </c>
      <c r="D4404" s="68" t="str">
        <f>IFERROR(VLOOKUP($B4404,APガラス性能一覧!$A$2:$M$6097,3,0),"")</f>
        <v/>
      </c>
      <c r="E4404" s="68" t="str">
        <f>IFERROR(VLOOKUP($B4404,APガラス性能一覧!$A$2:$M$6097,4,0),"")</f>
        <v/>
      </c>
      <c r="F4404" s="68" t="str">
        <f>IFERROR(VLOOKUP($B4404,APガラス性能一覧!$A$2:$M$6097,5,0),"")</f>
        <v/>
      </c>
      <c r="G4404" s="68" t="str">
        <f>IFERROR(VLOOKUP($B4404,APガラス性能一覧!$A$2:$M$6097,6,0),"")</f>
        <v/>
      </c>
      <c r="H4404" s="68" t="str">
        <f>IFERROR(VLOOKUP($B4404,APガラス性能一覧!$A$2:$M$6097,7,0),"")</f>
        <v/>
      </c>
      <c r="I4404" s="68" t="str">
        <f>IFERROR(VLOOKUP($B4404,APガラス性能一覧!$A$2:$M$6097,8,0),"")</f>
        <v/>
      </c>
      <c r="J4404" s="68" t="str">
        <f>IFERROR(VLOOKUP($B4404,APガラス性能一覧!$A$2:$M$6097,9,0),"")</f>
        <v/>
      </c>
      <c r="K4404" s="68" t="str">
        <f>IFERROR(VLOOKUP($B4404,APガラス性能一覧!$A$2:$M$6097,10,0),"")</f>
        <v/>
      </c>
      <c r="L4404" s="68" t="str">
        <f>IFERROR(VLOOKUP($B4404,APガラス性能一覧!$A$2:$M$6097,11,0),"")</f>
        <v/>
      </c>
      <c r="M4404" s="68" t="str">
        <f>IFERROR(VLOOKUP($B4404,APガラス性能一覧!$A$2:$M$6097,12,0),"")</f>
        <v/>
      </c>
      <c r="N4404" s="68" t="str">
        <f>IFERROR(VLOOKUP($B4404,APガラス性能一覧!$A$2:$M$6097,13,0),"")</f>
        <v/>
      </c>
    </row>
    <row r="4405" spans="2:14" x14ac:dyDescent="0.4">
      <c r="B4405" s="68" t="str">
        <f>IF($D$2="","",IF($E$2=0.65,IFERROR(IF(INDEX(APガラス性能一覧!A:A,MATCH(ROW(B4399),APガラス性能一覧!$O:$O,0))="","",INDEX(APガラス性能一覧!A:A,MATCH(ROW(B4399),APガラス性能一覧!$O:$O,0))),""),IFERROR(IF(INDEX(APガラス性能一覧!A:A,MATCH(ROW(B4399),APガラス性能一覧!$N:$N,0))="","",INDEX(APガラス性能一覧!A:A,MATCH(ROW(B4399),APガラス性能一覧!$N:$N,0))),"")))</f>
        <v/>
      </c>
      <c r="C4405" s="68" t="str">
        <f>IFERROR(VLOOKUP($B4405,APガラス性能一覧!$A$2:$M$6097,2,0),"")</f>
        <v/>
      </c>
      <c r="D4405" s="68" t="str">
        <f>IFERROR(VLOOKUP($B4405,APガラス性能一覧!$A$2:$M$6097,3,0),"")</f>
        <v/>
      </c>
      <c r="E4405" s="68" t="str">
        <f>IFERROR(VLOOKUP($B4405,APガラス性能一覧!$A$2:$M$6097,4,0),"")</f>
        <v/>
      </c>
      <c r="F4405" s="68" t="str">
        <f>IFERROR(VLOOKUP($B4405,APガラス性能一覧!$A$2:$M$6097,5,0),"")</f>
        <v/>
      </c>
      <c r="G4405" s="68" t="str">
        <f>IFERROR(VLOOKUP($B4405,APガラス性能一覧!$A$2:$M$6097,6,0),"")</f>
        <v/>
      </c>
      <c r="H4405" s="68" t="str">
        <f>IFERROR(VLOOKUP($B4405,APガラス性能一覧!$A$2:$M$6097,7,0),"")</f>
        <v/>
      </c>
      <c r="I4405" s="68" t="str">
        <f>IFERROR(VLOOKUP($B4405,APガラス性能一覧!$A$2:$M$6097,8,0),"")</f>
        <v/>
      </c>
      <c r="J4405" s="68" t="str">
        <f>IFERROR(VLOOKUP($B4405,APガラス性能一覧!$A$2:$M$6097,9,0),"")</f>
        <v/>
      </c>
      <c r="K4405" s="68" t="str">
        <f>IFERROR(VLOOKUP($B4405,APガラス性能一覧!$A$2:$M$6097,10,0),"")</f>
        <v/>
      </c>
      <c r="L4405" s="68" t="str">
        <f>IFERROR(VLOOKUP($B4405,APガラス性能一覧!$A$2:$M$6097,11,0),"")</f>
        <v/>
      </c>
      <c r="M4405" s="68" t="str">
        <f>IFERROR(VLOOKUP($B4405,APガラス性能一覧!$A$2:$M$6097,12,0),"")</f>
        <v/>
      </c>
      <c r="N4405" s="68" t="str">
        <f>IFERROR(VLOOKUP($B4405,APガラス性能一覧!$A$2:$M$6097,13,0),"")</f>
        <v/>
      </c>
    </row>
    <row r="4406" spans="2:14" x14ac:dyDescent="0.4">
      <c r="B4406" s="68" t="str">
        <f>IF($D$2="","",IF($E$2=0.65,IFERROR(IF(INDEX(APガラス性能一覧!A:A,MATCH(ROW(B4400),APガラス性能一覧!$O:$O,0))="","",INDEX(APガラス性能一覧!A:A,MATCH(ROW(B4400),APガラス性能一覧!$O:$O,0))),""),IFERROR(IF(INDEX(APガラス性能一覧!A:A,MATCH(ROW(B4400),APガラス性能一覧!$N:$N,0))="","",INDEX(APガラス性能一覧!A:A,MATCH(ROW(B4400),APガラス性能一覧!$N:$N,0))),"")))</f>
        <v/>
      </c>
      <c r="C4406" s="68" t="str">
        <f>IFERROR(VLOOKUP($B4406,APガラス性能一覧!$A$2:$M$6097,2,0),"")</f>
        <v/>
      </c>
      <c r="D4406" s="68" t="str">
        <f>IFERROR(VLOOKUP($B4406,APガラス性能一覧!$A$2:$M$6097,3,0),"")</f>
        <v/>
      </c>
      <c r="E4406" s="68" t="str">
        <f>IFERROR(VLOOKUP($B4406,APガラス性能一覧!$A$2:$M$6097,4,0),"")</f>
        <v/>
      </c>
      <c r="F4406" s="68" t="str">
        <f>IFERROR(VLOOKUP($B4406,APガラス性能一覧!$A$2:$M$6097,5,0),"")</f>
        <v/>
      </c>
      <c r="G4406" s="68" t="str">
        <f>IFERROR(VLOOKUP($B4406,APガラス性能一覧!$A$2:$M$6097,6,0),"")</f>
        <v/>
      </c>
      <c r="H4406" s="68" t="str">
        <f>IFERROR(VLOOKUP($B4406,APガラス性能一覧!$A$2:$M$6097,7,0),"")</f>
        <v/>
      </c>
      <c r="I4406" s="68" t="str">
        <f>IFERROR(VLOOKUP($B4406,APガラス性能一覧!$A$2:$M$6097,8,0),"")</f>
        <v/>
      </c>
      <c r="J4406" s="68" t="str">
        <f>IFERROR(VLOOKUP($B4406,APガラス性能一覧!$A$2:$M$6097,9,0),"")</f>
        <v/>
      </c>
      <c r="K4406" s="68" t="str">
        <f>IFERROR(VLOOKUP($B4406,APガラス性能一覧!$A$2:$M$6097,10,0),"")</f>
        <v/>
      </c>
      <c r="L4406" s="68" t="str">
        <f>IFERROR(VLOOKUP($B4406,APガラス性能一覧!$A$2:$M$6097,11,0),"")</f>
        <v/>
      </c>
      <c r="M4406" s="68" t="str">
        <f>IFERROR(VLOOKUP($B4406,APガラス性能一覧!$A$2:$M$6097,12,0),"")</f>
        <v/>
      </c>
      <c r="N4406" s="68" t="str">
        <f>IFERROR(VLOOKUP($B4406,APガラス性能一覧!$A$2:$M$6097,13,0),"")</f>
        <v/>
      </c>
    </row>
    <row r="4407" spans="2:14" x14ac:dyDescent="0.4">
      <c r="B4407" s="68" t="str">
        <f>IF($D$2="","",IF($E$2=0.65,IFERROR(IF(INDEX(APガラス性能一覧!A:A,MATCH(ROW(B4401),APガラス性能一覧!$O:$O,0))="","",INDEX(APガラス性能一覧!A:A,MATCH(ROW(B4401),APガラス性能一覧!$O:$O,0))),""),IFERROR(IF(INDEX(APガラス性能一覧!A:A,MATCH(ROW(B4401),APガラス性能一覧!$N:$N,0))="","",INDEX(APガラス性能一覧!A:A,MATCH(ROW(B4401),APガラス性能一覧!$N:$N,0))),"")))</f>
        <v/>
      </c>
      <c r="C4407" s="68" t="str">
        <f>IFERROR(VLOOKUP($B4407,APガラス性能一覧!$A$2:$M$6097,2,0),"")</f>
        <v/>
      </c>
      <c r="D4407" s="68" t="str">
        <f>IFERROR(VLOOKUP($B4407,APガラス性能一覧!$A$2:$M$6097,3,0),"")</f>
        <v/>
      </c>
      <c r="E4407" s="68" t="str">
        <f>IFERROR(VLOOKUP($B4407,APガラス性能一覧!$A$2:$M$6097,4,0),"")</f>
        <v/>
      </c>
      <c r="F4407" s="68" t="str">
        <f>IFERROR(VLOOKUP($B4407,APガラス性能一覧!$A$2:$M$6097,5,0),"")</f>
        <v/>
      </c>
      <c r="G4407" s="68" t="str">
        <f>IFERROR(VLOOKUP($B4407,APガラス性能一覧!$A$2:$M$6097,6,0),"")</f>
        <v/>
      </c>
      <c r="H4407" s="68" t="str">
        <f>IFERROR(VLOOKUP($B4407,APガラス性能一覧!$A$2:$M$6097,7,0),"")</f>
        <v/>
      </c>
      <c r="I4407" s="68" t="str">
        <f>IFERROR(VLOOKUP($B4407,APガラス性能一覧!$A$2:$M$6097,8,0),"")</f>
        <v/>
      </c>
      <c r="J4407" s="68" t="str">
        <f>IFERROR(VLOOKUP($B4407,APガラス性能一覧!$A$2:$M$6097,9,0),"")</f>
        <v/>
      </c>
      <c r="K4407" s="68" t="str">
        <f>IFERROR(VLOOKUP($B4407,APガラス性能一覧!$A$2:$M$6097,10,0),"")</f>
        <v/>
      </c>
      <c r="L4407" s="68" t="str">
        <f>IFERROR(VLOOKUP($B4407,APガラス性能一覧!$A$2:$M$6097,11,0),"")</f>
        <v/>
      </c>
      <c r="M4407" s="68" t="str">
        <f>IFERROR(VLOOKUP($B4407,APガラス性能一覧!$A$2:$M$6097,12,0),"")</f>
        <v/>
      </c>
      <c r="N4407" s="68" t="str">
        <f>IFERROR(VLOOKUP($B4407,APガラス性能一覧!$A$2:$M$6097,13,0),"")</f>
        <v/>
      </c>
    </row>
    <row r="4408" spans="2:14" x14ac:dyDescent="0.4">
      <c r="B4408" s="68" t="str">
        <f>IF($D$2="","",IF($E$2=0.65,IFERROR(IF(INDEX(APガラス性能一覧!A:A,MATCH(ROW(B4402),APガラス性能一覧!$O:$O,0))="","",INDEX(APガラス性能一覧!A:A,MATCH(ROW(B4402),APガラス性能一覧!$O:$O,0))),""),IFERROR(IF(INDEX(APガラス性能一覧!A:A,MATCH(ROW(B4402),APガラス性能一覧!$N:$N,0))="","",INDEX(APガラス性能一覧!A:A,MATCH(ROW(B4402),APガラス性能一覧!$N:$N,0))),"")))</f>
        <v/>
      </c>
      <c r="C4408" s="68" t="str">
        <f>IFERROR(VLOOKUP($B4408,APガラス性能一覧!$A$2:$M$6097,2,0),"")</f>
        <v/>
      </c>
      <c r="D4408" s="68" t="str">
        <f>IFERROR(VLOOKUP($B4408,APガラス性能一覧!$A$2:$M$6097,3,0),"")</f>
        <v/>
      </c>
      <c r="E4408" s="68" t="str">
        <f>IFERROR(VLOOKUP($B4408,APガラス性能一覧!$A$2:$M$6097,4,0),"")</f>
        <v/>
      </c>
      <c r="F4408" s="68" t="str">
        <f>IFERROR(VLOOKUP($B4408,APガラス性能一覧!$A$2:$M$6097,5,0),"")</f>
        <v/>
      </c>
      <c r="G4408" s="68" t="str">
        <f>IFERROR(VLOOKUP($B4408,APガラス性能一覧!$A$2:$M$6097,6,0),"")</f>
        <v/>
      </c>
      <c r="H4408" s="68" t="str">
        <f>IFERROR(VLOOKUP($B4408,APガラス性能一覧!$A$2:$M$6097,7,0),"")</f>
        <v/>
      </c>
      <c r="I4408" s="68" t="str">
        <f>IFERROR(VLOOKUP($B4408,APガラス性能一覧!$A$2:$M$6097,8,0),"")</f>
        <v/>
      </c>
      <c r="J4408" s="68" t="str">
        <f>IFERROR(VLOOKUP($B4408,APガラス性能一覧!$A$2:$M$6097,9,0),"")</f>
        <v/>
      </c>
      <c r="K4408" s="68" t="str">
        <f>IFERROR(VLOOKUP($B4408,APガラス性能一覧!$A$2:$M$6097,10,0),"")</f>
        <v/>
      </c>
      <c r="L4408" s="68" t="str">
        <f>IFERROR(VLOOKUP($B4408,APガラス性能一覧!$A$2:$M$6097,11,0),"")</f>
        <v/>
      </c>
      <c r="M4408" s="68" t="str">
        <f>IFERROR(VLOOKUP($B4408,APガラス性能一覧!$A$2:$M$6097,12,0),"")</f>
        <v/>
      </c>
      <c r="N4408" s="68" t="str">
        <f>IFERROR(VLOOKUP($B4408,APガラス性能一覧!$A$2:$M$6097,13,0),"")</f>
        <v/>
      </c>
    </row>
    <row r="4409" spans="2:14" x14ac:dyDescent="0.4">
      <c r="B4409" s="68" t="str">
        <f>IF($D$2="","",IF($E$2=0.65,IFERROR(IF(INDEX(APガラス性能一覧!A:A,MATCH(ROW(B4403),APガラス性能一覧!$O:$O,0))="","",INDEX(APガラス性能一覧!A:A,MATCH(ROW(B4403),APガラス性能一覧!$O:$O,0))),""),IFERROR(IF(INDEX(APガラス性能一覧!A:A,MATCH(ROW(B4403),APガラス性能一覧!$N:$N,0))="","",INDEX(APガラス性能一覧!A:A,MATCH(ROW(B4403),APガラス性能一覧!$N:$N,0))),"")))</f>
        <v/>
      </c>
      <c r="C4409" s="68" t="str">
        <f>IFERROR(VLOOKUP($B4409,APガラス性能一覧!$A$2:$M$6097,2,0),"")</f>
        <v/>
      </c>
      <c r="D4409" s="68" t="str">
        <f>IFERROR(VLOOKUP($B4409,APガラス性能一覧!$A$2:$M$6097,3,0),"")</f>
        <v/>
      </c>
      <c r="E4409" s="68" t="str">
        <f>IFERROR(VLOOKUP($B4409,APガラス性能一覧!$A$2:$M$6097,4,0),"")</f>
        <v/>
      </c>
      <c r="F4409" s="68" t="str">
        <f>IFERROR(VLOOKUP($B4409,APガラス性能一覧!$A$2:$M$6097,5,0),"")</f>
        <v/>
      </c>
      <c r="G4409" s="68" t="str">
        <f>IFERROR(VLOOKUP($B4409,APガラス性能一覧!$A$2:$M$6097,6,0),"")</f>
        <v/>
      </c>
      <c r="H4409" s="68" t="str">
        <f>IFERROR(VLOOKUP($B4409,APガラス性能一覧!$A$2:$M$6097,7,0),"")</f>
        <v/>
      </c>
      <c r="I4409" s="68" t="str">
        <f>IFERROR(VLOOKUP($B4409,APガラス性能一覧!$A$2:$M$6097,8,0),"")</f>
        <v/>
      </c>
      <c r="J4409" s="68" t="str">
        <f>IFERROR(VLOOKUP($B4409,APガラス性能一覧!$A$2:$M$6097,9,0),"")</f>
        <v/>
      </c>
      <c r="K4409" s="68" t="str">
        <f>IFERROR(VLOOKUP($B4409,APガラス性能一覧!$A$2:$M$6097,10,0),"")</f>
        <v/>
      </c>
      <c r="L4409" s="68" t="str">
        <f>IFERROR(VLOOKUP($B4409,APガラス性能一覧!$A$2:$M$6097,11,0),"")</f>
        <v/>
      </c>
      <c r="M4409" s="68" t="str">
        <f>IFERROR(VLOOKUP($B4409,APガラス性能一覧!$A$2:$M$6097,12,0),"")</f>
        <v/>
      </c>
      <c r="N4409" s="68" t="str">
        <f>IFERROR(VLOOKUP($B4409,APガラス性能一覧!$A$2:$M$6097,13,0),"")</f>
        <v/>
      </c>
    </row>
    <row r="4410" spans="2:14" x14ac:dyDescent="0.4">
      <c r="B4410" s="68" t="str">
        <f>IF($D$2="","",IF($E$2=0.65,IFERROR(IF(INDEX(APガラス性能一覧!A:A,MATCH(ROW(B4404),APガラス性能一覧!$O:$O,0))="","",INDEX(APガラス性能一覧!A:A,MATCH(ROW(B4404),APガラス性能一覧!$O:$O,0))),""),IFERROR(IF(INDEX(APガラス性能一覧!A:A,MATCH(ROW(B4404),APガラス性能一覧!$N:$N,0))="","",INDEX(APガラス性能一覧!A:A,MATCH(ROW(B4404),APガラス性能一覧!$N:$N,0))),"")))</f>
        <v/>
      </c>
      <c r="C4410" s="68" t="str">
        <f>IFERROR(VLOOKUP($B4410,APガラス性能一覧!$A$2:$M$6097,2,0),"")</f>
        <v/>
      </c>
      <c r="D4410" s="68" t="str">
        <f>IFERROR(VLOOKUP($B4410,APガラス性能一覧!$A$2:$M$6097,3,0),"")</f>
        <v/>
      </c>
      <c r="E4410" s="68" t="str">
        <f>IFERROR(VLOOKUP($B4410,APガラス性能一覧!$A$2:$M$6097,4,0),"")</f>
        <v/>
      </c>
      <c r="F4410" s="68" t="str">
        <f>IFERROR(VLOOKUP($B4410,APガラス性能一覧!$A$2:$M$6097,5,0),"")</f>
        <v/>
      </c>
      <c r="G4410" s="68" t="str">
        <f>IFERROR(VLOOKUP($B4410,APガラス性能一覧!$A$2:$M$6097,6,0),"")</f>
        <v/>
      </c>
      <c r="H4410" s="68" t="str">
        <f>IFERROR(VLOOKUP($B4410,APガラス性能一覧!$A$2:$M$6097,7,0),"")</f>
        <v/>
      </c>
      <c r="I4410" s="68" t="str">
        <f>IFERROR(VLOOKUP($B4410,APガラス性能一覧!$A$2:$M$6097,8,0),"")</f>
        <v/>
      </c>
      <c r="J4410" s="68" t="str">
        <f>IFERROR(VLOOKUP($B4410,APガラス性能一覧!$A$2:$M$6097,9,0),"")</f>
        <v/>
      </c>
      <c r="K4410" s="68" t="str">
        <f>IFERROR(VLOOKUP($B4410,APガラス性能一覧!$A$2:$M$6097,10,0),"")</f>
        <v/>
      </c>
      <c r="L4410" s="68" t="str">
        <f>IFERROR(VLOOKUP($B4410,APガラス性能一覧!$A$2:$M$6097,11,0),"")</f>
        <v/>
      </c>
      <c r="M4410" s="68" t="str">
        <f>IFERROR(VLOOKUP($B4410,APガラス性能一覧!$A$2:$M$6097,12,0),"")</f>
        <v/>
      </c>
      <c r="N4410" s="68" t="str">
        <f>IFERROR(VLOOKUP($B4410,APガラス性能一覧!$A$2:$M$6097,13,0),"")</f>
        <v/>
      </c>
    </row>
    <row r="4411" spans="2:14" x14ac:dyDescent="0.4">
      <c r="B4411" s="68" t="str">
        <f>IF($D$2="","",IF($E$2=0.65,IFERROR(IF(INDEX(APガラス性能一覧!A:A,MATCH(ROW(B4405),APガラス性能一覧!$O:$O,0))="","",INDEX(APガラス性能一覧!A:A,MATCH(ROW(B4405),APガラス性能一覧!$O:$O,0))),""),IFERROR(IF(INDEX(APガラス性能一覧!A:A,MATCH(ROW(B4405),APガラス性能一覧!$N:$N,0))="","",INDEX(APガラス性能一覧!A:A,MATCH(ROW(B4405),APガラス性能一覧!$N:$N,0))),"")))</f>
        <v/>
      </c>
      <c r="C4411" s="68" t="str">
        <f>IFERROR(VLOOKUP($B4411,APガラス性能一覧!$A$2:$M$6097,2,0),"")</f>
        <v/>
      </c>
      <c r="D4411" s="68" t="str">
        <f>IFERROR(VLOOKUP($B4411,APガラス性能一覧!$A$2:$M$6097,3,0),"")</f>
        <v/>
      </c>
      <c r="E4411" s="68" t="str">
        <f>IFERROR(VLOOKUP($B4411,APガラス性能一覧!$A$2:$M$6097,4,0),"")</f>
        <v/>
      </c>
      <c r="F4411" s="68" t="str">
        <f>IFERROR(VLOOKUP($B4411,APガラス性能一覧!$A$2:$M$6097,5,0),"")</f>
        <v/>
      </c>
      <c r="G4411" s="68" t="str">
        <f>IFERROR(VLOOKUP($B4411,APガラス性能一覧!$A$2:$M$6097,6,0),"")</f>
        <v/>
      </c>
      <c r="H4411" s="68" t="str">
        <f>IFERROR(VLOOKUP($B4411,APガラス性能一覧!$A$2:$M$6097,7,0),"")</f>
        <v/>
      </c>
      <c r="I4411" s="68" t="str">
        <f>IFERROR(VLOOKUP($B4411,APガラス性能一覧!$A$2:$M$6097,8,0),"")</f>
        <v/>
      </c>
      <c r="J4411" s="68" t="str">
        <f>IFERROR(VLOOKUP($B4411,APガラス性能一覧!$A$2:$M$6097,9,0),"")</f>
        <v/>
      </c>
      <c r="K4411" s="68" t="str">
        <f>IFERROR(VLOOKUP($B4411,APガラス性能一覧!$A$2:$M$6097,10,0),"")</f>
        <v/>
      </c>
      <c r="L4411" s="68" t="str">
        <f>IFERROR(VLOOKUP($B4411,APガラス性能一覧!$A$2:$M$6097,11,0),"")</f>
        <v/>
      </c>
      <c r="M4411" s="68" t="str">
        <f>IFERROR(VLOOKUP($B4411,APガラス性能一覧!$A$2:$M$6097,12,0),"")</f>
        <v/>
      </c>
      <c r="N4411" s="68" t="str">
        <f>IFERROR(VLOOKUP($B4411,APガラス性能一覧!$A$2:$M$6097,13,0),"")</f>
        <v/>
      </c>
    </row>
    <row r="4412" spans="2:14" x14ac:dyDescent="0.4">
      <c r="B4412" s="68" t="str">
        <f>IF($D$2="","",IF($E$2=0.65,IFERROR(IF(INDEX(APガラス性能一覧!A:A,MATCH(ROW(B4406),APガラス性能一覧!$O:$O,0))="","",INDEX(APガラス性能一覧!A:A,MATCH(ROW(B4406),APガラス性能一覧!$O:$O,0))),""),IFERROR(IF(INDEX(APガラス性能一覧!A:A,MATCH(ROW(B4406),APガラス性能一覧!$N:$N,0))="","",INDEX(APガラス性能一覧!A:A,MATCH(ROW(B4406),APガラス性能一覧!$N:$N,0))),"")))</f>
        <v/>
      </c>
      <c r="C4412" s="68" t="str">
        <f>IFERROR(VLOOKUP($B4412,APガラス性能一覧!$A$2:$M$6097,2,0),"")</f>
        <v/>
      </c>
      <c r="D4412" s="68" t="str">
        <f>IFERROR(VLOOKUP($B4412,APガラス性能一覧!$A$2:$M$6097,3,0),"")</f>
        <v/>
      </c>
      <c r="E4412" s="68" t="str">
        <f>IFERROR(VLOOKUP($B4412,APガラス性能一覧!$A$2:$M$6097,4,0),"")</f>
        <v/>
      </c>
      <c r="F4412" s="68" t="str">
        <f>IFERROR(VLOOKUP($B4412,APガラス性能一覧!$A$2:$M$6097,5,0),"")</f>
        <v/>
      </c>
      <c r="G4412" s="68" t="str">
        <f>IFERROR(VLOOKUP($B4412,APガラス性能一覧!$A$2:$M$6097,6,0),"")</f>
        <v/>
      </c>
      <c r="H4412" s="68" t="str">
        <f>IFERROR(VLOOKUP($B4412,APガラス性能一覧!$A$2:$M$6097,7,0),"")</f>
        <v/>
      </c>
      <c r="I4412" s="68" t="str">
        <f>IFERROR(VLOOKUP($B4412,APガラス性能一覧!$A$2:$M$6097,8,0),"")</f>
        <v/>
      </c>
      <c r="J4412" s="68" t="str">
        <f>IFERROR(VLOOKUP($B4412,APガラス性能一覧!$A$2:$M$6097,9,0),"")</f>
        <v/>
      </c>
      <c r="K4412" s="68" t="str">
        <f>IFERROR(VLOOKUP($B4412,APガラス性能一覧!$A$2:$M$6097,10,0),"")</f>
        <v/>
      </c>
      <c r="L4412" s="68" t="str">
        <f>IFERROR(VLOOKUP($B4412,APガラス性能一覧!$A$2:$M$6097,11,0),"")</f>
        <v/>
      </c>
      <c r="M4412" s="68" t="str">
        <f>IFERROR(VLOOKUP($B4412,APガラス性能一覧!$A$2:$M$6097,12,0),"")</f>
        <v/>
      </c>
      <c r="N4412" s="68" t="str">
        <f>IFERROR(VLOOKUP($B4412,APガラス性能一覧!$A$2:$M$6097,13,0),"")</f>
        <v/>
      </c>
    </row>
    <row r="4413" spans="2:14" x14ac:dyDescent="0.4">
      <c r="B4413" s="68" t="str">
        <f>IF($D$2="","",IF($E$2=0.65,IFERROR(IF(INDEX(APガラス性能一覧!A:A,MATCH(ROW(B4407),APガラス性能一覧!$O:$O,0))="","",INDEX(APガラス性能一覧!A:A,MATCH(ROW(B4407),APガラス性能一覧!$O:$O,0))),""),IFERROR(IF(INDEX(APガラス性能一覧!A:A,MATCH(ROW(B4407),APガラス性能一覧!$N:$N,0))="","",INDEX(APガラス性能一覧!A:A,MATCH(ROW(B4407),APガラス性能一覧!$N:$N,0))),"")))</f>
        <v/>
      </c>
      <c r="C4413" s="68" t="str">
        <f>IFERROR(VLOOKUP($B4413,APガラス性能一覧!$A$2:$M$6097,2,0),"")</f>
        <v/>
      </c>
      <c r="D4413" s="68" t="str">
        <f>IFERROR(VLOOKUP($B4413,APガラス性能一覧!$A$2:$M$6097,3,0),"")</f>
        <v/>
      </c>
      <c r="E4413" s="68" t="str">
        <f>IFERROR(VLOOKUP($B4413,APガラス性能一覧!$A$2:$M$6097,4,0),"")</f>
        <v/>
      </c>
      <c r="F4413" s="68" t="str">
        <f>IFERROR(VLOOKUP($B4413,APガラス性能一覧!$A$2:$M$6097,5,0),"")</f>
        <v/>
      </c>
      <c r="G4413" s="68" t="str">
        <f>IFERROR(VLOOKUP($B4413,APガラス性能一覧!$A$2:$M$6097,6,0),"")</f>
        <v/>
      </c>
      <c r="H4413" s="68" t="str">
        <f>IFERROR(VLOOKUP($B4413,APガラス性能一覧!$A$2:$M$6097,7,0),"")</f>
        <v/>
      </c>
      <c r="I4413" s="68" t="str">
        <f>IFERROR(VLOOKUP($B4413,APガラス性能一覧!$A$2:$M$6097,8,0),"")</f>
        <v/>
      </c>
      <c r="J4413" s="68" t="str">
        <f>IFERROR(VLOOKUP($B4413,APガラス性能一覧!$A$2:$M$6097,9,0),"")</f>
        <v/>
      </c>
      <c r="K4413" s="68" t="str">
        <f>IFERROR(VLOOKUP($B4413,APガラス性能一覧!$A$2:$M$6097,10,0),"")</f>
        <v/>
      </c>
      <c r="L4413" s="68" t="str">
        <f>IFERROR(VLOOKUP($B4413,APガラス性能一覧!$A$2:$M$6097,11,0),"")</f>
        <v/>
      </c>
      <c r="M4413" s="68" t="str">
        <f>IFERROR(VLOOKUP($B4413,APガラス性能一覧!$A$2:$M$6097,12,0),"")</f>
        <v/>
      </c>
      <c r="N4413" s="68" t="str">
        <f>IFERROR(VLOOKUP($B4413,APガラス性能一覧!$A$2:$M$6097,13,0),"")</f>
        <v/>
      </c>
    </row>
    <row r="4414" spans="2:14" x14ac:dyDescent="0.4">
      <c r="B4414" s="68" t="str">
        <f>IF($D$2="","",IF($E$2=0.65,IFERROR(IF(INDEX(APガラス性能一覧!A:A,MATCH(ROW(B4408),APガラス性能一覧!$O:$O,0))="","",INDEX(APガラス性能一覧!A:A,MATCH(ROW(B4408),APガラス性能一覧!$O:$O,0))),""),IFERROR(IF(INDEX(APガラス性能一覧!A:A,MATCH(ROW(B4408),APガラス性能一覧!$N:$N,0))="","",INDEX(APガラス性能一覧!A:A,MATCH(ROW(B4408),APガラス性能一覧!$N:$N,0))),"")))</f>
        <v/>
      </c>
      <c r="C4414" s="68" t="str">
        <f>IFERROR(VLOOKUP($B4414,APガラス性能一覧!$A$2:$M$6097,2,0),"")</f>
        <v/>
      </c>
      <c r="D4414" s="68" t="str">
        <f>IFERROR(VLOOKUP($B4414,APガラス性能一覧!$A$2:$M$6097,3,0),"")</f>
        <v/>
      </c>
      <c r="E4414" s="68" t="str">
        <f>IFERROR(VLOOKUP($B4414,APガラス性能一覧!$A$2:$M$6097,4,0),"")</f>
        <v/>
      </c>
      <c r="F4414" s="68" t="str">
        <f>IFERROR(VLOOKUP($B4414,APガラス性能一覧!$A$2:$M$6097,5,0),"")</f>
        <v/>
      </c>
      <c r="G4414" s="68" t="str">
        <f>IFERROR(VLOOKUP($B4414,APガラス性能一覧!$A$2:$M$6097,6,0),"")</f>
        <v/>
      </c>
      <c r="H4414" s="68" t="str">
        <f>IFERROR(VLOOKUP($B4414,APガラス性能一覧!$A$2:$M$6097,7,0),"")</f>
        <v/>
      </c>
      <c r="I4414" s="68" t="str">
        <f>IFERROR(VLOOKUP($B4414,APガラス性能一覧!$A$2:$M$6097,8,0),"")</f>
        <v/>
      </c>
      <c r="J4414" s="68" t="str">
        <f>IFERROR(VLOOKUP($B4414,APガラス性能一覧!$A$2:$M$6097,9,0),"")</f>
        <v/>
      </c>
      <c r="K4414" s="68" t="str">
        <f>IFERROR(VLOOKUP($B4414,APガラス性能一覧!$A$2:$M$6097,10,0),"")</f>
        <v/>
      </c>
      <c r="L4414" s="68" t="str">
        <f>IFERROR(VLOOKUP($B4414,APガラス性能一覧!$A$2:$M$6097,11,0),"")</f>
        <v/>
      </c>
      <c r="M4414" s="68" t="str">
        <f>IFERROR(VLOOKUP($B4414,APガラス性能一覧!$A$2:$M$6097,12,0),"")</f>
        <v/>
      </c>
      <c r="N4414" s="68" t="str">
        <f>IFERROR(VLOOKUP($B4414,APガラス性能一覧!$A$2:$M$6097,13,0),"")</f>
        <v/>
      </c>
    </row>
    <row r="4415" spans="2:14" x14ac:dyDescent="0.4">
      <c r="B4415" s="68" t="str">
        <f>IF($D$2="","",IF($E$2=0.65,IFERROR(IF(INDEX(APガラス性能一覧!A:A,MATCH(ROW(B4409),APガラス性能一覧!$O:$O,0))="","",INDEX(APガラス性能一覧!A:A,MATCH(ROW(B4409),APガラス性能一覧!$O:$O,0))),""),IFERROR(IF(INDEX(APガラス性能一覧!A:A,MATCH(ROW(B4409),APガラス性能一覧!$N:$N,0))="","",INDEX(APガラス性能一覧!A:A,MATCH(ROW(B4409),APガラス性能一覧!$N:$N,0))),"")))</f>
        <v/>
      </c>
      <c r="C4415" s="68" t="str">
        <f>IFERROR(VLOOKUP($B4415,APガラス性能一覧!$A$2:$M$6097,2,0),"")</f>
        <v/>
      </c>
      <c r="D4415" s="68" t="str">
        <f>IFERROR(VLOOKUP($B4415,APガラス性能一覧!$A$2:$M$6097,3,0),"")</f>
        <v/>
      </c>
      <c r="E4415" s="68" t="str">
        <f>IFERROR(VLOOKUP($B4415,APガラス性能一覧!$A$2:$M$6097,4,0),"")</f>
        <v/>
      </c>
      <c r="F4415" s="68" t="str">
        <f>IFERROR(VLOOKUP($B4415,APガラス性能一覧!$A$2:$M$6097,5,0),"")</f>
        <v/>
      </c>
      <c r="G4415" s="68" t="str">
        <f>IFERROR(VLOOKUP($B4415,APガラス性能一覧!$A$2:$M$6097,6,0),"")</f>
        <v/>
      </c>
      <c r="H4415" s="68" t="str">
        <f>IFERROR(VLOOKUP($B4415,APガラス性能一覧!$A$2:$M$6097,7,0),"")</f>
        <v/>
      </c>
      <c r="I4415" s="68" t="str">
        <f>IFERROR(VLOOKUP($B4415,APガラス性能一覧!$A$2:$M$6097,8,0),"")</f>
        <v/>
      </c>
      <c r="J4415" s="68" t="str">
        <f>IFERROR(VLOOKUP($B4415,APガラス性能一覧!$A$2:$M$6097,9,0),"")</f>
        <v/>
      </c>
      <c r="K4415" s="68" t="str">
        <f>IFERROR(VLOOKUP($B4415,APガラス性能一覧!$A$2:$M$6097,10,0),"")</f>
        <v/>
      </c>
      <c r="L4415" s="68" t="str">
        <f>IFERROR(VLOOKUP($B4415,APガラス性能一覧!$A$2:$M$6097,11,0),"")</f>
        <v/>
      </c>
      <c r="M4415" s="68" t="str">
        <f>IFERROR(VLOOKUP($B4415,APガラス性能一覧!$A$2:$M$6097,12,0),"")</f>
        <v/>
      </c>
      <c r="N4415" s="68" t="str">
        <f>IFERROR(VLOOKUP($B4415,APガラス性能一覧!$A$2:$M$6097,13,0),"")</f>
        <v/>
      </c>
    </row>
    <row r="4416" spans="2:14" x14ac:dyDescent="0.4">
      <c r="B4416" s="68" t="str">
        <f>IF($D$2="","",IF($E$2=0.65,IFERROR(IF(INDEX(APガラス性能一覧!A:A,MATCH(ROW(B4410),APガラス性能一覧!$O:$O,0))="","",INDEX(APガラス性能一覧!A:A,MATCH(ROW(B4410),APガラス性能一覧!$O:$O,0))),""),IFERROR(IF(INDEX(APガラス性能一覧!A:A,MATCH(ROW(B4410),APガラス性能一覧!$N:$N,0))="","",INDEX(APガラス性能一覧!A:A,MATCH(ROW(B4410),APガラス性能一覧!$N:$N,0))),"")))</f>
        <v/>
      </c>
      <c r="C4416" s="68" t="str">
        <f>IFERROR(VLOOKUP($B4416,APガラス性能一覧!$A$2:$M$6097,2,0),"")</f>
        <v/>
      </c>
      <c r="D4416" s="68" t="str">
        <f>IFERROR(VLOOKUP($B4416,APガラス性能一覧!$A$2:$M$6097,3,0),"")</f>
        <v/>
      </c>
      <c r="E4416" s="68" t="str">
        <f>IFERROR(VLOOKUP($B4416,APガラス性能一覧!$A$2:$M$6097,4,0),"")</f>
        <v/>
      </c>
      <c r="F4416" s="68" t="str">
        <f>IFERROR(VLOOKUP($B4416,APガラス性能一覧!$A$2:$M$6097,5,0),"")</f>
        <v/>
      </c>
      <c r="G4416" s="68" t="str">
        <f>IFERROR(VLOOKUP($B4416,APガラス性能一覧!$A$2:$M$6097,6,0),"")</f>
        <v/>
      </c>
      <c r="H4416" s="68" t="str">
        <f>IFERROR(VLOOKUP($B4416,APガラス性能一覧!$A$2:$M$6097,7,0),"")</f>
        <v/>
      </c>
      <c r="I4416" s="68" t="str">
        <f>IFERROR(VLOOKUP($B4416,APガラス性能一覧!$A$2:$M$6097,8,0),"")</f>
        <v/>
      </c>
      <c r="J4416" s="68" t="str">
        <f>IFERROR(VLOOKUP($B4416,APガラス性能一覧!$A$2:$M$6097,9,0),"")</f>
        <v/>
      </c>
      <c r="K4416" s="68" t="str">
        <f>IFERROR(VLOOKUP($B4416,APガラス性能一覧!$A$2:$M$6097,10,0),"")</f>
        <v/>
      </c>
      <c r="L4416" s="68" t="str">
        <f>IFERROR(VLOOKUP($B4416,APガラス性能一覧!$A$2:$M$6097,11,0),"")</f>
        <v/>
      </c>
      <c r="M4416" s="68" t="str">
        <f>IFERROR(VLOOKUP($B4416,APガラス性能一覧!$A$2:$M$6097,12,0),"")</f>
        <v/>
      </c>
      <c r="N4416" s="68" t="str">
        <f>IFERROR(VLOOKUP($B4416,APガラス性能一覧!$A$2:$M$6097,13,0),"")</f>
        <v/>
      </c>
    </row>
    <row r="4417" spans="2:14" x14ac:dyDescent="0.4">
      <c r="B4417" s="68" t="str">
        <f>IF($D$2="","",IF($E$2=0.65,IFERROR(IF(INDEX(APガラス性能一覧!A:A,MATCH(ROW(B4411),APガラス性能一覧!$O:$O,0))="","",INDEX(APガラス性能一覧!A:A,MATCH(ROW(B4411),APガラス性能一覧!$O:$O,0))),""),IFERROR(IF(INDEX(APガラス性能一覧!A:A,MATCH(ROW(B4411),APガラス性能一覧!$N:$N,0))="","",INDEX(APガラス性能一覧!A:A,MATCH(ROW(B4411),APガラス性能一覧!$N:$N,0))),"")))</f>
        <v/>
      </c>
      <c r="C4417" s="68" t="str">
        <f>IFERROR(VLOOKUP($B4417,APガラス性能一覧!$A$2:$M$6097,2,0),"")</f>
        <v/>
      </c>
      <c r="D4417" s="68" t="str">
        <f>IFERROR(VLOOKUP($B4417,APガラス性能一覧!$A$2:$M$6097,3,0),"")</f>
        <v/>
      </c>
      <c r="E4417" s="68" t="str">
        <f>IFERROR(VLOOKUP($B4417,APガラス性能一覧!$A$2:$M$6097,4,0),"")</f>
        <v/>
      </c>
      <c r="F4417" s="68" t="str">
        <f>IFERROR(VLOOKUP($B4417,APガラス性能一覧!$A$2:$M$6097,5,0),"")</f>
        <v/>
      </c>
      <c r="G4417" s="68" t="str">
        <f>IFERROR(VLOOKUP($B4417,APガラス性能一覧!$A$2:$M$6097,6,0),"")</f>
        <v/>
      </c>
      <c r="H4417" s="68" t="str">
        <f>IFERROR(VLOOKUP($B4417,APガラス性能一覧!$A$2:$M$6097,7,0),"")</f>
        <v/>
      </c>
      <c r="I4417" s="68" t="str">
        <f>IFERROR(VLOOKUP($B4417,APガラス性能一覧!$A$2:$M$6097,8,0),"")</f>
        <v/>
      </c>
      <c r="J4417" s="68" t="str">
        <f>IFERROR(VLOOKUP($B4417,APガラス性能一覧!$A$2:$M$6097,9,0),"")</f>
        <v/>
      </c>
      <c r="K4417" s="68" t="str">
        <f>IFERROR(VLOOKUP($B4417,APガラス性能一覧!$A$2:$M$6097,10,0),"")</f>
        <v/>
      </c>
      <c r="L4417" s="68" t="str">
        <f>IFERROR(VLOOKUP($B4417,APガラス性能一覧!$A$2:$M$6097,11,0),"")</f>
        <v/>
      </c>
      <c r="M4417" s="68" t="str">
        <f>IFERROR(VLOOKUP($B4417,APガラス性能一覧!$A$2:$M$6097,12,0),"")</f>
        <v/>
      </c>
      <c r="N4417" s="68" t="str">
        <f>IFERROR(VLOOKUP($B4417,APガラス性能一覧!$A$2:$M$6097,13,0),"")</f>
        <v/>
      </c>
    </row>
    <row r="4418" spans="2:14" x14ac:dyDescent="0.4">
      <c r="B4418" s="68" t="str">
        <f>IF($D$2="","",IF($E$2=0.65,IFERROR(IF(INDEX(APガラス性能一覧!A:A,MATCH(ROW(B4412),APガラス性能一覧!$O:$O,0))="","",INDEX(APガラス性能一覧!A:A,MATCH(ROW(B4412),APガラス性能一覧!$O:$O,0))),""),IFERROR(IF(INDEX(APガラス性能一覧!A:A,MATCH(ROW(B4412),APガラス性能一覧!$N:$N,0))="","",INDEX(APガラス性能一覧!A:A,MATCH(ROW(B4412),APガラス性能一覧!$N:$N,0))),"")))</f>
        <v/>
      </c>
      <c r="C4418" s="68" t="str">
        <f>IFERROR(VLOOKUP($B4418,APガラス性能一覧!$A$2:$M$6097,2,0),"")</f>
        <v/>
      </c>
      <c r="D4418" s="68" t="str">
        <f>IFERROR(VLOOKUP($B4418,APガラス性能一覧!$A$2:$M$6097,3,0),"")</f>
        <v/>
      </c>
      <c r="E4418" s="68" t="str">
        <f>IFERROR(VLOOKUP($B4418,APガラス性能一覧!$A$2:$M$6097,4,0),"")</f>
        <v/>
      </c>
      <c r="F4418" s="68" t="str">
        <f>IFERROR(VLOOKUP($B4418,APガラス性能一覧!$A$2:$M$6097,5,0),"")</f>
        <v/>
      </c>
      <c r="G4418" s="68" t="str">
        <f>IFERROR(VLOOKUP($B4418,APガラス性能一覧!$A$2:$M$6097,6,0),"")</f>
        <v/>
      </c>
      <c r="H4418" s="68" t="str">
        <f>IFERROR(VLOOKUP($B4418,APガラス性能一覧!$A$2:$M$6097,7,0),"")</f>
        <v/>
      </c>
      <c r="I4418" s="68" t="str">
        <f>IFERROR(VLOOKUP($B4418,APガラス性能一覧!$A$2:$M$6097,8,0),"")</f>
        <v/>
      </c>
      <c r="J4418" s="68" t="str">
        <f>IFERROR(VLOOKUP($B4418,APガラス性能一覧!$A$2:$M$6097,9,0),"")</f>
        <v/>
      </c>
      <c r="K4418" s="68" t="str">
        <f>IFERROR(VLOOKUP($B4418,APガラス性能一覧!$A$2:$M$6097,10,0),"")</f>
        <v/>
      </c>
      <c r="L4418" s="68" t="str">
        <f>IFERROR(VLOOKUP($B4418,APガラス性能一覧!$A$2:$M$6097,11,0),"")</f>
        <v/>
      </c>
      <c r="M4418" s="68" t="str">
        <f>IFERROR(VLOOKUP($B4418,APガラス性能一覧!$A$2:$M$6097,12,0),"")</f>
        <v/>
      </c>
      <c r="N4418" s="68" t="str">
        <f>IFERROR(VLOOKUP($B4418,APガラス性能一覧!$A$2:$M$6097,13,0),"")</f>
        <v/>
      </c>
    </row>
    <row r="4419" spans="2:14" x14ac:dyDescent="0.4">
      <c r="B4419" s="68" t="str">
        <f>IF($D$2="","",IF($E$2=0.65,IFERROR(IF(INDEX(APガラス性能一覧!A:A,MATCH(ROW(B4413),APガラス性能一覧!$O:$O,0))="","",INDEX(APガラス性能一覧!A:A,MATCH(ROW(B4413),APガラス性能一覧!$O:$O,0))),""),IFERROR(IF(INDEX(APガラス性能一覧!A:A,MATCH(ROW(B4413),APガラス性能一覧!$N:$N,0))="","",INDEX(APガラス性能一覧!A:A,MATCH(ROW(B4413),APガラス性能一覧!$N:$N,0))),"")))</f>
        <v/>
      </c>
      <c r="C4419" s="68" t="str">
        <f>IFERROR(VLOOKUP($B4419,APガラス性能一覧!$A$2:$M$6097,2,0),"")</f>
        <v/>
      </c>
      <c r="D4419" s="68" t="str">
        <f>IFERROR(VLOOKUP($B4419,APガラス性能一覧!$A$2:$M$6097,3,0),"")</f>
        <v/>
      </c>
      <c r="E4419" s="68" t="str">
        <f>IFERROR(VLOOKUP($B4419,APガラス性能一覧!$A$2:$M$6097,4,0),"")</f>
        <v/>
      </c>
      <c r="F4419" s="68" t="str">
        <f>IFERROR(VLOOKUP($B4419,APガラス性能一覧!$A$2:$M$6097,5,0),"")</f>
        <v/>
      </c>
      <c r="G4419" s="68" t="str">
        <f>IFERROR(VLOOKUP($B4419,APガラス性能一覧!$A$2:$M$6097,6,0),"")</f>
        <v/>
      </c>
      <c r="H4419" s="68" t="str">
        <f>IFERROR(VLOOKUP($B4419,APガラス性能一覧!$A$2:$M$6097,7,0),"")</f>
        <v/>
      </c>
      <c r="I4419" s="68" t="str">
        <f>IFERROR(VLOOKUP($B4419,APガラス性能一覧!$A$2:$M$6097,8,0),"")</f>
        <v/>
      </c>
      <c r="J4419" s="68" t="str">
        <f>IFERROR(VLOOKUP($B4419,APガラス性能一覧!$A$2:$M$6097,9,0),"")</f>
        <v/>
      </c>
      <c r="K4419" s="68" t="str">
        <f>IFERROR(VLOOKUP($B4419,APガラス性能一覧!$A$2:$M$6097,10,0),"")</f>
        <v/>
      </c>
      <c r="L4419" s="68" t="str">
        <f>IFERROR(VLOOKUP($B4419,APガラス性能一覧!$A$2:$M$6097,11,0),"")</f>
        <v/>
      </c>
      <c r="M4419" s="68" t="str">
        <f>IFERROR(VLOOKUP($B4419,APガラス性能一覧!$A$2:$M$6097,12,0),"")</f>
        <v/>
      </c>
      <c r="N4419" s="68" t="str">
        <f>IFERROR(VLOOKUP($B4419,APガラス性能一覧!$A$2:$M$6097,13,0),"")</f>
        <v/>
      </c>
    </row>
    <row r="4420" spans="2:14" x14ac:dyDescent="0.4">
      <c r="B4420" s="68" t="str">
        <f>IF($D$2="","",IF($E$2=0.65,IFERROR(IF(INDEX(APガラス性能一覧!A:A,MATCH(ROW(B4414),APガラス性能一覧!$O:$O,0))="","",INDEX(APガラス性能一覧!A:A,MATCH(ROW(B4414),APガラス性能一覧!$O:$O,0))),""),IFERROR(IF(INDEX(APガラス性能一覧!A:A,MATCH(ROW(B4414),APガラス性能一覧!$N:$N,0))="","",INDEX(APガラス性能一覧!A:A,MATCH(ROW(B4414),APガラス性能一覧!$N:$N,0))),"")))</f>
        <v/>
      </c>
      <c r="C4420" s="68" t="str">
        <f>IFERROR(VLOOKUP($B4420,APガラス性能一覧!$A$2:$M$6097,2,0),"")</f>
        <v/>
      </c>
      <c r="D4420" s="68" t="str">
        <f>IFERROR(VLOOKUP($B4420,APガラス性能一覧!$A$2:$M$6097,3,0),"")</f>
        <v/>
      </c>
      <c r="E4420" s="68" t="str">
        <f>IFERROR(VLOOKUP($B4420,APガラス性能一覧!$A$2:$M$6097,4,0),"")</f>
        <v/>
      </c>
      <c r="F4420" s="68" t="str">
        <f>IFERROR(VLOOKUP($B4420,APガラス性能一覧!$A$2:$M$6097,5,0),"")</f>
        <v/>
      </c>
      <c r="G4420" s="68" t="str">
        <f>IFERROR(VLOOKUP($B4420,APガラス性能一覧!$A$2:$M$6097,6,0),"")</f>
        <v/>
      </c>
      <c r="H4420" s="68" t="str">
        <f>IFERROR(VLOOKUP($B4420,APガラス性能一覧!$A$2:$M$6097,7,0),"")</f>
        <v/>
      </c>
      <c r="I4420" s="68" t="str">
        <f>IFERROR(VLOOKUP($B4420,APガラス性能一覧!$A$2:$M$6097,8,0),"")</f>
        <v/>
      </c>
      <c r="J4420" s="68" t="str">
        <f>IFERROR(VLOOKUP($B4420,APガラス性能一覧!$A$2:$M$6097,9,0),"")</f>
        <v/>
      </c>
      <c r="K4420" s="68" t="str">
        <f>IFERROR(VLOOKUP($B4420,APガラス性能一覧!$A$2:$M$6097,10,0),"")</f>
        <v/>
      </c>
      <c r="L4420" s="68" t="str">
        <f>IFERROR(VLOOKUP($B4420,APガラス性能一覧!$A$2:$M$6097,11,0),"")</f>
        <v/>
      </c>
      <c r="M4420" s="68" t="str">
        <f>IFERROR(VLOOKUP($B4420,APガラス性能一覧!$A$2:$M$6097,12,0),"")</f>
        <v/>
      </c>
      <c r="N4420" s="68" t="str">
        <f>IFERROR(VLOOKUP($B4420,APガラス性能一覧!$A$2:$M$6097,13,0),"")</f>
        <v/>
      </c>
    </row>
    <row r="4421" spans="2:14" x14ac:dyDescent="0.4">
      <c r="B4421" s="68" t="str">
        <f>IF($D$2="","",IF($E$2=0.65,IFERROR(IF(INDEX(APガラス性能一覧!A:A,MATCH(ROW(B4415),APガラス性能一覧!$O:$O,0))="","",INDEX(APガラス性能一覧!A:A,MATCH(ROW(B4415),APガラス性能一覧!$O:$O,0))),""),IFERROR(IF(INDEX(APガラス性能一覧!A:A,MATCH(ROW(B4415),APガラス性能一覧!$N:$N,0))="","",INDEX(APガラス性能一覧!A:A,MATCH(ROW(B4415),APガラス性能一覧!$N:$N,0))),"")))</f>
        <v/>
      </c>
      <c r="C4421" s="68" t="str">
        <f>IFERROR(VLOOKUP($B4421,APガラス性能一覧!$A$2:$M$6097,2,0),"")</f>
        <v/>
      </c>
      <c r="D4421" s="68" t="str">
        <f>IFERROR(VLOOKUP($B4421,APガラス性能一覧!$A$2:$M$6097,3,0),"")</f>
        <v/>
      </c>
      <c r="E4421" s="68" t="str">
        <f>IFERROR(VLOOKUP($B4421,APガラス性能一覧!$A$2:$M$6097,4,0),"")</f>
        <v/>
      </c>
      <c r="F4421" s="68" t="str">
        <f>IFERROR(VLOOKUP($B4421,APガラス性能一覧!$A$2:$M$6097,5,0),"")</f>
        <v/>
      </c>
      <c r="G4421" s="68" t="str">
        <f>IFERROR(VLOOKUP($B4421,APガラス性能一覧!$A$2:$M$6097,6,0),"")</f>
        <v/>
      </c>
      <c r="H4421" s="68" t="str">
        <f>IFERROR(VLOOKUP($B4421,APガラス性能一覧!$A$2:$M$6097,7,0),"")</f>
        <v/>
      </c>
      <c r="I4421" s="68" t="str">
        <f>IFERROR(VLOOKUP($B4421,APガラス性能一覧!$A$2:$M$6097,8,0),"")</f>
        <v/>
      </c>
      <c r="J4421" s="68" t="str">
        <f>IFERROR(VLOOKUP($B4421,APガラス性能一覧!$A$2:$M$6097,9,0),"")</f>
        <v/>
      </c>
      <c r="K4421" s="68" t="str">
        <f>IFERROR(VLOOKUP($B4421,APガラス性能一覧!$A$2:$M$6097,10,0),"")</f>
        <v/>
      </c>
      <c r="L4421" s="68" t="str">
        <f>IFERROR(VLOOKUP($B4421,APガラス性能一覧!$A$2:$M$6097,11,0),"")</f>
        <v/>
      </c>
      <c r="M4421" s="68" t="str">
        <f>IFERROR(VLOOKUP($B4421,APガラス性能一覧!$A$2:$M$6097,12,0),"")</f>
        <v/>
      </c>
      <c r="N4421" s="68" t="str">
        <f>IFERROR(VLOOKUP($B4421,APガラス性能一覧!$A$2:$M$6097,13,0),"")</f>
        <v/>
      </c>
    </row>
    <row r="4422" spans="2:14" x14ac:dyDescent="0.4">
      <c r="B4422" s="68" t="str">
        <f>IF($D$2="","",IF($E$2=0.65,IFERROR(IF(INDEX(APガラス性能一覧!A:A,MATCH(ROW(B4416),APガラス性能一覧!$O:$O,0))="","",INDEX(APガラス性能一覧!A:A,MATCH(ROW(B4416),APガラス性能一覧!$O:$O,0))),""),IFERROR(IF(INDEX(APガラス性能一覧!A:A,MATCH(ROW(B4416),APガラス性能一覧!$N:$N,0))="","",INDEX(APガラス性能一覧!A:A,MATCH(ROW(B4416),APガラス性能一覧!$N:$N,0))),"")))</f>
        <v/>
      </c>
      <c r="C4422" s="68" t="str">
        <f>IFERROR(VLOOKUP($B4422,APガラス性能一覧!$A$2:$M$6097,2,0),"")</f>
        <v/>
      </c>
      <c r="D4422" s="68" t="str">
        <f>IFERROR(VLOOKUP($B4422,APガラス性能一覧!$A$2:$M$6097,3,0),"")</f>
        <v/>
      </c>
      <c r="E4422" s="68" t="str">
        <f>IFERROR(VLOOKUP($B4422,APガラス性能一覧!$A$2:$M$6097,4,0),"")</f>
        <v/>
      </c>
      <c r="F4422" s="68" t="str">
        <f>IFERROR(VLOOKUP($B4422,APガラス性能一覧!$A$2:$M$6097,5,0),"")</f>
        <v/>
      </c>
      <c r="G4422" s="68" t="str">
        <f>IFERROR(VLOOKUP($B4422,APガラス性能一覧!$A$2:$M$6097,6,0),"")</f>
        <v/>
      </c>
      <c r="H4422" s="68" t="str">
        <f>IFERROR(VLOOKUP($B4422,APガラス性能一覧!$A$2:$M$6097,7,0),"")</f>
        <v/>
      </c>
      <c r="I4422" s="68" t="str">
        <f>IFERROR(VLOOKUP($B4422,APガラス性能一覧!$A$2:$M$6097,8,0),"")</f>
        <v/>
      </c>
      <c r="J4422" s="68" t="str">
        <f>IFERROR(VLOOKUP($B4422,APガラス性能一覧!$A$2:$M$6097,9,0),"")</f>
        <v/>
      </c>
      <c r="K4422" s="68" t="str">
        <f>IFERROR(VLOOKUP($B4422,APガラス性能一覧!$A$2:$M$6097,10,0),"")</f>
        <v/>
      </c>
      <c r="L4422" s="68" t="str">
        <f>IFERROR(VLOOKUP($B4422,APガラス性能一覧!$A$2:$M$6097,11,0),"")</f>
        <v/>
      </c>
      <c r="M4422" s="68" t="str">
        <f>IFERROR(VLOOKUP($B4422,APガラス性能一覧!$A$2:$M$6097,12,0),"")</f>
        <v/>
      </c>
      <c r="N4422" s="68" t="str">
        <f>IFERROR(VLOOKUP($B4422,APガラス性能一覧!$A$2:$M$6097,13,0),"")</f>
        <v/>
      </c>
    </row>
    <row r="4423" spans="2:14" x14ac:dyDescent="0.4">
      <c r="B4423" s="68" t="str">
        <f>IF($D$2="","",IF($E$2=0.65,IFERROR(IF(INDEX(APガラス性能一覧!A:A,MATCH(ROW(B4417),APガラス性能一覧!$O:$O,0))="","",INDEX(APガラス性能一覧!A:A,MATCH(ROW(B4417),APガラス性能一覧!$O:$O,0))),""),IFERROR(IF(INDEX(APガラス性能一覧!A:A,MATCH(ROW(B4417),APガラス性能一覧!$N:$N,0))="","",INDEX(APガラス性能一覧!A:A,MATCH(ROW(B4417),APガラス性能一覧!$N:$N,0))),"")))</f>
        <v/>
      </c>
      <c r="C4423" s="68" t="str">
        <f>IFERROR(VLOOKUP($B4423,APガラス性能一覧!$A$2:$M$6097,2,0),"")</f>
        <v/>
      </c>
      <c r="D4423" s="68" t="str">
        <f>IFERROR(VLOOKUP($B4423,APガラス性能一覧!$A$2:$M$6097,3,0),"")</f>
        <v/>
      </c>
      <c r="E4423" s="68" t="str">
        <f>IFERROR(VLOOKUP($B4423,APガラス性能一覧!$A$2:$M$6097,4,0),"")</f>
        <v/>
      </c>
      <c r="F4423" s="68" t="str">
        <f>IFERROR(VLOOKUP($B4423,APガラス性能一覧!$A$2:$M$6097,5,0),"")</f>
        <v/>
      </c>
      <c r="G4423" s="68" t="str">
        <f>IFERROR(VLOOKUP($B4423,APガラス性能一覧!$A$2:$M$6097,6,0),"")</f>
        <v/>
      </c>
      <c r="H4423" s="68" t="str">
        <f>IFERROR(VLOOKUP($B4423,APガラス性能一覧!$A$2:$M$6097,7,0),"")</f>
        <v/>
      </c>
      <c r="I4423" s="68" t="str">
        <f>IFERROR(VLOOKUP($B4423,APガラス性能一覧!$A$2:$M$6097,8,0),"")</f>
        <v/>
      </c>
      <c r="J4423" s="68" t="str">
        <f>IFERROR(VLOOKUP($B4423,APガラス性能一覧!$A$2:$M$6097,9,0),"")</f>
        <v/>
      </c>
      <c r="K4423" s="68" t="str">
        <f>IFERROR(VLOOKUP($B4423,APガラス性能一覧!$A$2:$M$6097,10,0),"")</f>
        <v/>
      </c>
      <c r="L4423" s="68" t="str">
        <f>IFERROR(VLOOKUP($B4423,APガラス性能一覧!$A$2:$M$6097,11,0),"")</f>
        <v/>
      </c>
      <c r="M4423" s="68" t="str">
        <f>IFERROR(VLOOKUP($B4423,APガラス性能一覧!$A$2:$M$6097,12,0),"")</f>
        <v/>
      </c>
      <c r="N4423" s="68" t="str">
        <f>IFERROR(VLOOKUP($B4423,APガラス性能一覧!$A$2:$M$6097,13,0),"")</f>
        <v/>
      </c>
    </row>
    <row r="4424" spans="2:14" x14ac:dyDescent="0.4">
      <c r="B4424" s="68" t="str">
        <f>IF($D$2="","",IF($E$2=0.65,IFERROR(IF(INDEX(APガラス性能一覧!A:A,MATCH(ROW(B4418),APガラス性能一覧!$O:$O,0))="","",INDEX(APガラス性能一覧!A:A,MATCH(ROW(B4418),APガラス性能一覧!$O:$O,0))),""),IFERROR(IF(INDEX(APガラス性能一覧!A:A,MATCH(ROW(B4418),APガラス性能一覧!$N:$N,0))="","",INDEX(APガラス性能一覧!A:A,MATCH(ROW(B4418),APガラス性能一覧!$N:$N,0))),"")))</f>
        <v/>
      </c>
      <c r="C4424" s="68" t="str">
        <f>IFERROR(VLOOKUP($B4424,APガラス性能一覧!$A$2:$M$6097,2,0),"")</f>
        <v/>
      </c>
      <c r="D4424" s="68" t="str">
        <f>IFERROR(VLOOKUP($B4424,APガラス性能一覧!$A$2:$M$6097,3,0),"")</f>
        <v/>
      </c>
      <c r="E4424" s="68" t="str">
        <f>IFERROR(VLOOKUP($B4424,APガラス性能一覧!$A$2:$M$6097,4,0),"")</f>
        <v/>
      </c>
      <c r="F4424" s="68" t="str">
        <f>IFERROR(VLOOKUP($B4424,APガラス性能一覧!$A$2:$M$6097,5,0),"")</f>
        <v/>
      </c>
      <c r="G4424" s="68" t="str">
        <f>IFERROR(VLOOKUP($B4424,APガラス性能一覧!$A$2:$M$6097,6,0),"")</f>
        <v/>
      </c>
      <c r="H4424" s="68" t="str">
        <f>IFERROR(VLOOKUP($B4424,APガラス性能一覧!$A$2:$M$6097,7,0),"")</f>
        <v/>
      </c>
      <c r="I4424" s="68" t="str">
        <f>IFERROR(VLOOKUP($B4424,APガラス性能一覧!$A$2:$M$6097,8,0),"")</f>
        <v/>
      </c>
      <c r="J4424" s="68" t="str">
        <f>IFERROR(VLOOKUP($B4424,APガラス性能一覧!$A$2:$M$6097,9,0),"")</f>
        <v/>
      </c>
      <c r="K4424" s="68" t="str">
        <f>IFERROR(VLOOKUP($B4424,APガラス性能一覧!$A$2:$M$6097,10,0),"")</f>
        <v/>
      </c>
      <c r="L4424" s="68" t="str">
        <f>IFERROR(VLOOKUP($B4424,APガラス性能一覧!$A$2:$M$6097,11,0),"")</f>
        <v/>
      </c>
      <c r="M4424" s="68" t="str">
        <f>IFERROR(VLOOKUP($B4424,APガラス性能一覧!$A$2:$M$6097,12,0),"")</f>
        <v/>
      </c>
      <c r="N4424" s="68" t="str">
        <f>IFERROR(VLOOKUP($B4424,APガラス性能一覧!$A$2:$M$6097,13,0),"")</f>
        <v/>
      </c>
    </row>
    <row r="4425" spans="2:14" x14ac:dyDescent="0.4">
      <c r="B4425" s="68" t="str">
        <f>IF($D$2="","",IF($E$2=0.65,IFERROR(IF(INDEX(APガラス性能一覧!A:A,MATCH(ROW(B4419),APガラス性能一覧!$O:$O,0))="","",INDEX(APガラス性能一覧!A:A,MATCH(ROW(B4419),APガラス性能一覧!$O:$O,0))),""),IFERROR(IF(INDEX(APガラス性能一覧!A:A,MATCH(ROW(B4419),APガラス性能一覧!$N:$N,0))="","",INDEX(APガラス性能一覧!A:A,MATCH(ROW(B4419),APガラス性能一覧!$N:$N,0))),"")))</f>
        <v/>
      </c>
      <c r="C4425" s="68" t="str">
        <f>IFERROR(VLOOKUP($B4425,APガラス性能一覧!$A$2:$M$6097,2,0),"")</f>
        <v/>
      </c>
      <c r="D4425" s="68" t="str">
        <f>IFERROR(VLOOKUP($B4425,APガラス性能一覧!$A$2:$M$6097,3,0),"")</f>
        <v/>
      </c>
      <c r="E4425" s="68" t="str">
        <f>IFERROR(VLOOKUP($B4425,APガラス性能一覧!$A$2:$M$6097,4,0),"")</f>
        <v/>
      </c>
      <c r="F4425" s="68" t="str">
        <f>IFERROR(VLOOKUP($B4425,APガラス性能一覧!$A$2:$M$6097,5,0),"")</f>
        <v/>
      </c>
      <c r="G4425" s="68" t="str">
        <f>IFERROR(VLOOKUP($B4425,APガラス性能一覧!$A$2:$M$6097,6,0),"")</f>
        <v/>
      </c>
      <c r="H4425" s="68" t="str">
        <f>IFERROR(VLOOKUP($B4425,APガラス性能一覧!$A$2:$M$6097,7,0),"")</f>
        <v/>
      </c>
      <c r="I4425" s="68" t="str">
        <f>IFERROR(VLOOKUP($B4425,APガラス性能一覧!$A$2:$M$6097,8,0),"")</f>
        <v/>
      </c>
      <c r="J4425" s="68" t="str">
        <f>IFERROR(VLOOKUP($B4425,APガラス性能一覧!$A$2:$M$6097,9,0),"")</f>
        <v/>
      </c>
      <c r="K4425" s="68" t="str">
        <f>IFERROR(VLOOKUP($B4425,APガラス性能一覧!$A$2:$M$6097,10,0),"")</f>
        <v/>
      </c>
      <c r="L4425" s="68" t="str">
        <f>IFERROR(VLOOKUP($B4425,APガラス性能一覧!$A$2:$M$6097,11,0),"")</f>
        <v/>
      </c>
      <c r="M4425" s="68" t="str">
        <f>IFERROR(VLOOKUP($B4425,APガラス性能一覧!$A$2:$M$6097,12,0),"")</f>
        <v/>
      </c>
      <c r="N4425" s="68" t="str">
        <f>IFERROR(VLOOKUP($B4425,APガラス性能一覧!$A$2:$M$6097,13,0),"")</f>
        <v/>
      </c>
    </row>
    <row r="4426" spans="2:14" x14ac:dyDescent="0.4">
      <c r="B4426" s="68" t="str">
        <f>IF($D$2="","",IF($E$2=0.65,IFERROR(IF(INDEX(APガラス性能一覧!A:A,MATCH(ROW(B4420),APガラス性能一覧!$O:$O,0))="","",INDEX(APガラス性能一覧!A:A,MATCH(ROW(B4420),APガラス性能一覧!$O:$O,0))),""),IFERROR(IF(INDEX(APガラス性能一覧!A:A,MATCH(ROW(B4420),APガラス性能一覧!$N:$N,0))="","",INDEX(APガラス性能一覧!A:A,MATCH(ROW(B4420),APガラス性能一覧!$N:$N,0))),"")))</f>
        <v/>
      </c>
      <c r="C4426" s="68" t="str">
        <f>IFERROR(VLOOKUP($B4426,APガラス性能一覧!$A$2:$M$6097,2,0),"")</f>
        <v/>
      </c>
      <c r="D4426" s="68" t="str">
        <f>IFERROR(VLOOKUP($B4426,APガラス性能一覧!$A$2:$M$6097,3,0),"")</f>
        <v/>
      </c>
      <c r="E4426" s="68" t="str">
        <f>IFERROR(VLOOKUP($B4426,APガラス性能一覧!$A$2:$M$6097,4,0),"")</f>
        <v/>
      </c>
      <c r="F4426" s="68" t="str">
        <f>IFERROR(VLOOKUP($B4426,APガラス性能一覧!$A$2:$M$6097,5,0),"")</f>
        <v/>
      </c>
      <c r="G4426" s="68" t="str">
        <f>IFERROR(VLOOKUP($B4426,APガラス性能一覧!$A$2:$M$6097,6,0),"")</f>
        <v/>
      </c>
      <c r="H4426" s="68" t="str">
        <f>IFERROR(VLOOKUP($B4426,APガラス性能一覧!$A$2:$M$6097,7,0),"")</f>
        <v/>
      </c>
      <c r="I4426" s="68" t="str">
        <f>IFERROR(VLOOKUP($B4426,APガラス性能一覧!$A$2:$M$6097,8,0),"")</f>
        <v/>
      </c>
      <c r="J4426" s="68" t="str">
        <f>IFERROR(VLOOKUP($B4426,APガラス性能一覧!$A$2:$M$6097,9,0),"")</f>
        <v/>
      </c>
      <c r="K4426" s="68" t="str">
        <f>IFERROR(VLOOKUP($B4426,APガラス性能一覧!$A$2:$M$6097,10,0),"")</f>
        <v/>
      </c>
      <c r="L4426" s="68" t="str">
        <f>IFERROR(VLOOKUP($B4426,APガラス性能一覧!$A$2:$M$6097,11,0),"")</f>
        <v/>
      </c>
      <c r="M4426" s="68" t="str">
        <f>IFERROR(VLOOKUP($B4426,APガラス性能一覧!$A$2:$M$6097,12,0),"")</f>
        <v/>
      </c>
      <c r="N4426" s="68" t="str">
        <f>IFERROR(VLOOKUP($B4426,APガラス性能一覧!$A$2:$M$6097,13,0),"")</f>
        <v/>
      </c>
    </row>
    <row r="4427" spans="2:14" x14ac:dyDescent="0.4">
      <c r="B4427" s="68" t="str">
        <f>IF($D$2="","",IF($E$2=0.65,IFERROR(IF(INDEX(APガラス性能一覧!A:A,MATCH(ROW(B4421),APガラス性能一覧!$O:$O,0))="","",INDEX(APガラス性能一覧!A:A,MATCH(ROW(B4421),APガラス性能一覧!$O:$O,0))),""),IFERROR(IF(INDEX(APガラス性能一覧!A:A,MATCH(ROW(B4421),APガラス性能一覧!$N:$N,0))="","",INDEX(APガラス性能一覧!A:A,MATCH(ROW(B4421),APガラス性能一覧!$N:$N,0))),"")))</f>
        <v/>
      </c>
      <c r="C4427" s="68" t="str">
        <f>IFERROR(VLOOKUP($B4427,APガラス性能一覧!$A$2:$M$6097,2,0),"")</f>
        <v/>
      </c>
      <c r="D4427" s="68" t="str">
        <f>IFERROR(VLOOKUP($B4427,APガラス性能一覧!$A$2:$M$6097,3,0),"")</f>
        <v/>
      </c>
      <c r="E4427" s="68" t="str">
        <f>IFERROR(VLOOKUP($B4427,APガラス性能一覧!$A$2:$M$6097,4,0),"")</f>
        <v/>
      </c>
      <c r="F4427" s="68" t="str">
        <f>IFERROR(VLOOKUP($B4427,APガラス性能一覧!$A$2:$M$6097,5,0),"")</f>
        <v/>
      </c>
      <c r="G4427" s="68" t="str">
        <f>IFERROR(VLOOKUP($B4427,APガラス性能一覧!$A$2:$M$6097,6,0),"")</f>
        <v/>
      </c>
      <c r="H4427" s="68" t="str">
        <f>IFERROR(VLOOKUP($B4427,APガラス性能一覧!$A$2:$M$6097,7,0),"")</f>
        <v/>
      </c>
      <c r="I4427" s="68" t="str">
        <f>IFERROR(VLOOKUP($B4427,APガラス性能一覧!$A$2:$M$6097,8,0),"")</f>
        <v/>
      </c>
      <c r="J4427" s="68" t="str">
        <f>IFERROR(VLOOKUP($B4427,APガラス性能一覧!$A$2:$M$6097,9,0),"")</f>
        <v/>
      </c>
      <c r="K4427" s="68" t="str">
        <f>IFERROR(VLOOKUP($B4427,APガラス性能一覧!$A$2:$M$6097,10,0),"")</f>
        <v/>
      </c>
      <c r="L4427" s="68" t="str">
        <f>IFERROR(VLOOKUP($B4427,APガラス性能一覧!$A$2:$M$6097,11,0),"")</f>
        <v/>
      </c>
      <c r="M4427" s="68" t="str">
        <f>IFERROR(VLOOKUP($B4427,APガラス性能一覧!$A$2:$M$6097,12,0),"")</f>
        <v/>
      </c>
      <c r="N4427" s="68" t="str">
        <f>IFERROR(VLOOKUP($B4427,APガラス性能一覧!$A$2:$M$6097,13,0),"")</f>
        <v/>
      </c>
    </row>
    <row r="4428" spans="2:14" x14ac:dyDescent="0.4">
      <c r="B4428" s="68" t="str">
        <f>IF($D$2="","",IF($E$2=0.65,IFERROR(IF(INDEX(APガラス性能一覧!A:A,MATCH(ROW(B4422),APガラス性能一覧!$O:$O,0))="","",INDEX(APガラス性能一覧!A:A,MATCH(ROW(B4422),APガラス性能一覧!$O:$O,0))),""),IFERROR(IF(INDEX(APガラス性能一覧!A:A,MATCH(ROW(B4422),APガラス性能一覧!$N:$N,0))="","",INDEX(APガラス性能一覧!A:A,MATCH(ROW(B4422),APガラス性能一覧!$N:$N,0))),"")))</f>
        <v/>
      </c>
      <c r="C4428" s="68" t="str">
        <f>IFERROR(VLOOKUP($B4428,APガラス性能一覧!$A$2:$M$6097,2,0),"")</f>
        <v/>
      </c>
      <c r="D4428" s="68" t="str">
        <f>IFERROR(VLOOKUP($B4428,APガラス性能一覧!$A$2:$M$6097,3,0),"")</f>
        <v/>
      </c>
      <c r="E4428" s="68" t="str">
        <f>IFERROR(VLOOKUP($B4428,APガラス性能一覧!$A$2:$M$6097,4,0),"")</f>
        <v/>
      </c>
      <c r="F4428" s="68" t="str">
        <f>IFERROR(VLOOKUP($B4428,APガラス性能一覧!$A$2:$M$6097,5,0),"")</f>
        <v/>
      </c>
      <c r="G4428" s="68" t="str">
        <f>IFERROR(VLOOKUP($B4428,APガラス性能一覧!$A$2:$M$6097,6,0),"")</f>
        <v/>
      </c>
      <c r="H4428" s="68" t="str">
        <f>IFERROR(VLOOKUP($B4428,APガラス性能一覧!$A$2:$M$6097,7,0),"")</f>
        <v/>
      </c>
      <c r="I4428" s="68" t="str">
        <f>IFERROR(VLOOKUP($B4428,APガラス性能一覧!$A$2:$M$6097,8,0),"")</f>
        <v/>
      </c>
      <c r="J4428" s="68" t="str">
        <f>IFERROR(VLOOKUP($B4428,APガラス性能一覧!$A$2:$M$6097,9,0),"")</f>
        <v/>
      </c>
      <c r="K4428" s="68" t="str">
        <f>IFERROR(VLOOKUP($B4428,APガラス性能一覧!$A$2:$M$6097,10,0),"")</f>
        <v/>
      </c>
      <c r="L4428" s="68" t="str">
        <f>IFERROR(VLOOKUP($B4428,APガラス性能一覧!$A$2:$M$6097,11,0),"")</f>
        <v/>
      </c>
      <c r="M4428" s="68" t="str">
        <f>IFERROR(VLOOKUP($B4428,APガラス性能一覧!$A$2:$M$6097,12,0),"")</f>
        <v/>
      </c>
      <c r="N4428" s="68" t="str">
        <f>IFERROR(VLOOKUP($B4428,APガラス性能一覧!$A$2:$M$6097,13,0),"")</f>
        <v/>
      </c>
    </row>
    <row r="4429" spans="2:14" x14ac:dyDescent="0.4">
      <c r="B4429" s="68" t="str">
        <f>IF($D$2="","",IF($E$2=0.65,IFERROR(IF(INDEX(APガラス性能一覧!A:A,MATCH(ROW(B4423),APガラス性能一覧!$O:$O,0))="","",INDEX(APガラス性能一覧!A:A,MATCH(ROW(B4423),APガラス性能一覧!$O:$O,0))),""),IFERROR(IF(INDEX(APガラス性能一覧!A:A,MATCH(ROW(B4423),APガラス性能一覧!$N:$N,0))="","",INDEX(APガラス性能一覧!A:A,MATCH(ROW(B4423),APガラス性能一覧!$N:$N,0))),"")))</f>
        <v/>
      </c>
      <c r="C4429" s="68" t="str">
        <f>IFERROR(VLOOKUP($B4429,APガラス性能一覧!$A$2:$M$6097,2,0),"")</f>
        <v/>
      </c>
      <c r="D4429" s="68" t="str">
        <f>IFERROR(VLOOKUP($B4429,APガラス性能一覧!$A$2:$M$6097,3,0),"")</f>
        <v/>
      </c>
      <c r="E4429" s="68" t="str">
        <f>IFERROR(VLOOKUP($B4429,APガラス性能一覧!$A$2:$M$6097,4,0),"")</f>
        <v/>
      </c>
      <c r="F4429" s="68" t="str">
        <f>IFERROR(VLOOKUP($B4429,APガラス性能一覧!$A$2:$M$6097,5,0),"")</f>
        <v/>
      </c>
      <c r="G4429" s="68" t="str">
        <f>IFERROR(VLOOKUP($B4429,APガラス性能一覧!$A$2:$M$6097,6,0),"")</f>
        <v/>
      </c>
      <c r="H4429" s="68" t="str">
        <f>IFERROR(VLOOKUP($B4429,APガラス性能一覧!$A$2:$M$6097,7,0),"")</f>
        <v/>
      </c>
      <c r="I4429" s="68" t="str">
        <f>IFERROR(VLOOKUP($B4429,APガラス性能一覧!$A$2:$M$6097,8,0),"")</f>
        <v/>
      </c>
      <c r="J4429" s="68" t="str">
        <f>IFERROR(VLOOKUP($B4429,APガラス性能一覧!$A$2:$M$6097,9,0),"")</f>
        <v/>
      </c>
      <c r="K4429" s="68" t="str">
        <f>IFERROR(VLOOKUP($B4429,APガラス性能一覧!$A$2:$M$6097,10,0),"")</f>
        <v/>
      </c>
      <c r="L4429" s="68" t="str">
        <f>IFERROR(VLOOKUP($B4429,APガラス性能一覧!$A$2:$M$6097,11,0),"")</f>
        <v/>
      </c>
      <c r="M4429" s="68" t="str">
        <f>IFERROR(VLOOKUP($B4429,APガラス性能一覧!$A$2:$M$6097,12,0),"")</f>
        <v/>
      </c>
      <c r="N4429" s="68" t="str">
        <f>IFERROR(VLOOKUP($B4429,APガラス性能一覧!$A$2:$M$6097,13,0),"")</f>
        <v/>
      </c>
    </row>
    <row r="4430" spans="2:14" x14ac:dyDescent="0.4">
      <c r="B4430" s="68" t="str">
        <f>IF($D$2="","",IF($E$2=0.65,IFERROR(IF(INDEX(APガラス性能一覧!A:A,MATCH(ROW(B4424),APガラス性能一覧!$O:$O,0))="","",INDEX(APガラス性能一覧!A:A,MATCH(ROW(B4424),APガラス性能一覧!$O:$O,0))),""),IFERROR(IF(INDEX(APガラス性能一覧!A:A,MATCH(ROW(B4424),APガラス性能一覧!$N:$N,0))="","",INDEX(APガラス性能一覧!A:A,MATCH(ROW(B4424),APガラス性能一覧!$N:$N,0))),"")))</f>
        <v/>
      </c>
      <c r="C4430" s="68" t="str">
        <f>IFERROR(VLOOKUP($B4430,APガラス性能一覧!$A$2:$M$6097,2,0),"")</f>
        <v/>
      </c>
      <c r="D4430" s="68" t="str">
        <f>IFERROR(VLOOKUP($B4430,APガラス性能一覧!$A$2:$M$6097,3,0),"")</f>
        <v/>
      </c>
      <c r="E4430" s="68" t="str">
        <f>IFERROR(VLOOKUP($B4430,APガラス性能一覧!$A$2:$M$6097,4,0),"")</f>
        <v/>
      </c>
      <c r="F4430" s="68" t="str">
        <f>IFERROR(VLOOKUP($B4430,APガラス性能一覧!$A$2:$M$6097,5,0),"")</f>
        <v/>
      </c>
      <c r="G4430" s="68" t="str">
        <f>IFERROR(VLOOKUP($B4430,APガラス性能一覧!$A$2:$M$6097,6,0),"")</f>
        <v/>
      </c>
      <c r="H4430" s="68" t="str">
        <f>IFERROR(VLOOKUP($B4430,APガラス性能一覧!$A$2:$M$6097,7,0),"")</f>
        <v/>
      </c>
      <c r="I4430" s="68" t="str">
        <f>IFERROR(VLOOKUP($B4430,APガラス性能一覧!$A$2:$M$6097,8,0),"")</f>
        <v/>
      </c>
      <c r="J4430" s="68" t="str">
        <f>IFERROR(VLOOKUP($B4430,APガラス性能一覧!$A$2:$M$6097,9,0),"")</f>
        <v/>
      </c>
      <c r="K4430" s="68" t="str">
        <f>IFERROR(VLOOKUP($B4430,APガラス性能一覧!$A$2:$M$6097,10,0),"")</f>
        <v/>
      </c>
      <c r="L4430" s="68" t="str">
        <f>IFERROR(VLOOKUP($B4430,APガラス性能一覧!$A$2:$M$6097,11,0),"")</f>
        <v/>
      </c>
      <c r="M4430" s="68" t="str">
        <f>IFERROR(VLOOKUP($B4430,APガラス性能一覧!$A$2:$M$6097,12,0),"")</f>
        <v/>
      </c>
      <c r="N4430" s="68" t="str">
        <f>IFERROR(VLOOKUP($B4430,APガラス性能一覧!$A$2:$M$6097,13,0),"")</f>
        <v/>
      </c>
    </row>
    <row r="4431" spans="2:14" x14ac:dyDescent="0.4">
      <c r="B4431" s="68" t="str">
        <f>IF($D$2="","",IF($E$2=0.65,IFERROR(IF(INDEX(APガラス性能一覧!A:A,MATCH(ROW(B4425),APガラス性能一覧!$O:$O,0))="","",INDEX(APガラス性能一覧!A:A,MATCH(ROW(B4425),APガラス性能一覧!$O:$O,0))),""),IFERROR(IF(INDEX(APガラス性能一覧!A:A,MATCH(ROW(B4425),APガラス性能一覧!$N:$N,0))="","",INDEX(APガラス性能一覧!A:A,MATCH(ROW(B4425),APガラス性能一覧!$N:$N,0))),"")))</f>
        <v/>
      </c>
      <c r="C4431" s="68" t="str">
        <f>IFERROR(VLOOKUP($B4431,APガラス性能一覧!$A$2:$M$6097,2,0),"")</f>
        <v/>
      </c>
      <c r="D4431" s="68" t="str">
        <f>IFERROR(VLOOKUP($B4431,APガラス性能一覧!$A$2:$M$6097,3,0),"")</f>
        <v/>
      </c>
      <c r="E4431" s="68" t="str">
        <f>IFERROR(VLOOKUP($B4431,APガラス性能一覧!$A$2:$M$6097,4,0),"")</f>
        <v/>
      </c>
      <c r="F4431" s="68" t="str">
        <f>IFERROR(VLOOKUP($B4431,APガラス性能一覧!$A$2:$M$6097,5,0),"")</f>
        <v/>
      </c>
      <c r="G4431" s="68" t="str">
        <f>IFERROR(VLOOKUP($B4431,APガラス性能一覧!$A$2:$M$6097,6,0),"")</f>
        <v/>
      </c>
      <c r="H4431" s="68" t="str">
        <f>IFERROR(VLOOKUP($B4431,APガラス性能一覧!$A$2:$M$6097,7,0),"")</f>
        <v/>
      </c>
      <c r="I4431" s="68" t="str">
        <f>IFERROR(VLOOKUP($B4431,APガラス性能一覧!$A$2:$M$6097,8,0),"")</f>
        <v/>
      </c>
      <c r="J4431" s="68" t="str">
        <f>IFERROR(VLOOKUP($B4431,APガラス性能一覧!$A$2:$M$6097,9,0),"")</f>
        <v/>
      </c>
      <c r="K4431" s="68" t="str">
        <f>IFERROR(VLOOKUP($B4431,APガラス性能一覧!$A$2:$M$6097,10,0),"")</f>
        <v/>
      </c>
      <c r="L4431" s="68" t="str">
        <f>IFERROR(VLOOKUP($B4431,APガラス性能一覧!$A$2:$M$6097,11,0),"")</f>
        <v/>
      </c>
      <c r="M4431" s="68" t="str">
        <f>IFERROR(VLOOKUP($B4431,APガラス性能一覧!$A$2:$M$6097,12,0),"")</f>
        <v/>
      </c>
      <c r="N4431" s="68" t="str">
        <f>IFERROR(VLOOKUP($B4431,APガラス性能一覧!$A$2:$M$6097,13,0),"")</f>
        <v/>
      </c>
    </row>
    <row r="4432" spans="2:14" x14ac:dyDescent="0.4">
      <c r="B4432" s="68" t="str">
        <f>IF($D$2="","",IF($E$2=0.65,IFERROR(IF(INDEX(APガラス性能一覧!A:A,MATCH(ROW(B4426),APガラス性能一覧!$O:$O,0))="","",INDEX(APガラス性能一覧!A:A,MATCH(ROW(B4426),APガラス性能一覧!$O:$O,0))),""),IFERROR(IF(INDEX(APガラス性能一覧!A:A,MATCH(ROW(B4426),APガラス性能一覧!$N:$N,0))="","",INDEX(APガラス性能一覧!A:A,MATCH(ROW(B4426),APガラス性能一覧!$N:$N,0))),"")))</f>
        <v/>
      </c>
      <c r="C4432" s="68" t="str">
        <f>IFERROR(VLOOKUP($B4432,APガラス性能一覧!$A$2:$M$6097,2,0),"")</f>
        <v/>
      </c>
      <c r="D4432" s="68" t="str">
        <f>IFERROR(VLOOKUP($B4432,APガラス性能一覧!$A$2:$M$6097,3,0),"")</f>
        <v/>
      </c>
      <c r="E4432" s="68" t="str">
        <f>IFERROR(VLOOKUP($B4432,APガラス性能一覧!$A$2:$M$6097,4,0),"")</f>
        <v/>
      </c>
      <c r="F4432" s="68" t="str">
        <f>IFERROR(VLOOKUP($B4432,APガラス性能一覧!$A$2:$M$6097,5,0),"")</f>
        <v/>
      </c>
      <c r="G4432" s="68" t="str">
        <f>IFERROR(VLOOKUP($B4432,APガラス性能一覧!$A$2:$M$6097,6,0),"")</f>
        <v/>
      </c>
      <c r="H4432" s="68" t="str">
        <f>IFERROR(VLOOKUP($B4432,APガラス性能一覧!$A$2:$M$6097,7,0),"")</f>
        <v/>
      </c>
      <c r="I4432" s="68" t="str">
        <f>IFERROR(VLOOKUP($B4432,APガラス性能一覧!$A$2:$M$6097,8,0),"")</f>
        <v/>
      </c>
      <c r="J4432" s="68" t="str">
        <f>IFERROR(VLOOKUP($B4432,APガラス性能一覧!$A$2:$M$6097,9,0),"")</f>
        <v/>
      </c>
      <c r="K4432" s="68" t="str">
        <f>IFERROR(VLOOKUP($B4432,APガラス性能一覧!$A$2:$M$6097,10,0),"")</f>
        <v/>
      </c>
      <c r="L4432" s="68" t="str">
        <f>IFERROR(VLOOKUP($B4432,APガラス性能一覧!$A$2:$M$6097,11,0),"")</f>
        <v/>
      </c>
      <c r="M4432" s="68" t="str">
        <f>IFERROR(VLOOKUP($B4432,APガラス性能一覧!$A$2:$M$6097,12,0),"")</f>
        <v/>
      </c>
      <c r="N4432" s="68" t="str">
        <f>IFERROR(VLOOKUP($B4432,APガラス性能一覧!$A$2:$M$6097,13,0),"")</f>
        <v/>
      </c>
    </row>
    <row r="4433" spans="2:14" x14ac:dyDescent="0.4">
      <c r="B4433" s="68" t="str">
        <f>IF($D$2="","",IF($E$2=0.65,IFERROR(IF(INDEX(APガラス性能一覧!A:A,MATCH(ROW(B4427),APガラス性能一覧!$O:$O,0))="","",INDEX(APガラス性能一覧!A:A,MATCH(ROW(B4427),APガラス性能一覧!$O:$O,0))),""),IFERROR(IF(INDEX(APガラス性能一覧!A:A,MATCH(ROW(B4427),APガラス性能一覧!$N:$N,0))="","",INDEX(APガラス性能一覧!A:A,MATCH(ROW(B4427),APガラス性能一覧!$N:$N,0))),"")))</f>
        <v/>
      </c>
      <c r="C4433" s="68" t="str">
        <f>IFERROR(VLOOKUP($B4433,APガラス性能一覧!$A$2:$M$6097,2,0),"")</f>
        <v/>
      </c>
      <c r="D4433" s="68" t="str">
        <f>IFERROR(VLOOKUP($B4433,APガラス性能一覧!$A$2:$M$6097,3,0),"")</f>
        <v/>
      </c>
      <c r="E4433" s="68" t="str">
        <f>IFERROR(VLOOKUP($B4433,APガラス性能一覧!$A$2:$M$6097,4,0),"")</f>
        <v/>
      </c>
      <c r="F4433" s="68" t="str">
        <f>IFERROR(VLOOKUP($B4433,APガラス性能一覧!$A$2:$M$6097,5,0),"")</f>
        <v/>
      </c>
      <c r="G4433" s="68" t="str">
        <f>IFERROR(VLOOKUP($B4433,APガラス性能一覧!$A$2:$M$6097,6,0),"")</f>
        <v/>
      </c>
      <c r="H4433" s="68" t="str">
        <f>IFERROR(VLOOKUP($B4433,APガラス性能一覧!$A$2:$M$6097,7,0),"")</f>
        <v/>
      </c>
      <c r="I4433" s="68" t="str">
        <f>IFERROR(VLOOKUP($B4433,APガラス性能一覧!$A$2:$M$6097,8,0),"")</f>
        <v/>
      </c>
      <c r="J4433" s="68" t="str">
        <f>IFERROR(VLOOKUP($B4433,APガラス性能一覧!$A$2:$M$6097,9,0),"")</f>
        <v/>
      </c>
      <c r="K4433" s="68" t="str">
        <f>IFERROR(VLOOKUP($B4433,APガラス性能一覧!$A$2:$M$6097,10,0),"")</f>
        <v/>
      </c>
      <c r="L4433" s="68" t="str">
        <f>IFERROR(VLOOKUP($B4433,APガラス性能一覧!$A$2:$M$6097,11,0),"")</f>
        <v/>
      </c>
      <c r="M4433" s="68" t="str">
        <f>IFERROR(VLOOKUP($B4433,APガラス性能一覧!$A$2:$M$6097,12,0),"")</f>
        <v/>
      </c>
      <c r="N4433" s="68" t="str">
        <f>IFERROR(VLOOKUP($B4433,APガラス性能一覧!$A$2:$M$6097,13,0),"")</f>
        <v/>
      </c>
    </row>
    <row r="4434" spans="2:14" x14ac:dyDescent="0.4">
      <c r="B4434" s="68" t="str">
        <f>IF($D$2="","",IF($E$2=0.65,IFERROR(IF(INDEX(APガラス性能一覧!A:A,MATCH(ROW(B4428),APガラス性能一覧!$O:$O,0))="","",INDEX(APガラス性能一覧!A:A,MATCH(ROW(B4428),APガラス性能一覧!$O:$O,0))),""),IFERROR(IF(INDEX(APガラス性能一覧!A:A,MATCH(ROW(B4428),APガラス性能一覧!$N:$N,0))="","",INDEX(APガラス性能一覧!A:A,MATCH(ROW(B4428),APガラス性能一覧!$N:$N,0))),"")))</f>
        <v/>
      </c>
      <c r="C4434" s="68" t="str">
        <f>IFERROR(VLOOKUP($B4434,APガラス性能一覧!$A$2:$M$6097,2,0),"")</f>
        <v/>
      </c>
      <c r="D4434" s="68" t="str">
        <f>IFERROR(VLOOKUP($B4434,APガラス性能一覧!$A$2:$M$6097,3,0),"")</f>
        <v/>
      </c>
      <c r="E4434" s="68" t="str">
        <f>IFERROR(VLOOKUP($B4434,APガラス性能一覧!$A$2:$M$6097,4,0),"")</f>
        <v/>
      </c>
      <c r="F4434" s="68" t="str">
        <f>IFERROR(VLOOKUP($B4434,APガラス性能一覧!$A$2:$M$6097,5,0),"")</f>
        <v/>
      </c>
      <c r="G4434" s="68" t="str">
        <f>IFERROR(VLOOKUP($B4434,APガラス性能一覧!$A$2:$M$6097,6,0),"")</f>
        <v/>
      </c>
      <c r="H4434" s="68" t="str">
        <f>IFERROR(VLOOKUP($B4434,APガラス性能一覧!$A$2:$M$6097,7,0),"")</f>
        <v/>
      </c>
      <c r="I4434" s="68" t="str">
        <f>IFERROR(VLOOKUP($B4434,APガラス性能一覧!$A$2:$M$6097,8,0),"")</f>
        <v/>
      </c>
      <c r="J4434" s="68" t="str">
        <f>IFERROR(VLOOKUP($B4434,APガラス性能一覧!$A$2:$M$6097,9,0),"")</f>
        <v/>
      </c>
      <c r="K4434" s="68" t="str">
        <f>IFERROR(VLOOKUP($B4434,APガラス性能一覧!$A$2:$M$6097,10,0),"")</f>
        <v/>
      </c>
      <c r="L4434" s="68" t="str">
        <f>IFERROR(VLOOKUP($B4434,APガラス性能一覧!$A$2:$M$6097,11,0),"")</f>
        <v/>
      </c>
      <c r="M4434" s="68" t="str">
        <f>IFERROR(VLOOKUP($B4434,APガラス性能一覧!$A$2:$M$6097,12,0),"")</f>
        <v/>
      </c>
      <c r="N4434" s="68" t="str">
        <f>IFERROR(VLOOKUP($B4434,APガラス性能一覧!$A$2:$M$6097,13,0),"")</f>
        <v/>
      </c>
    </row>
    <row r="4435" spans="2:14" x14ac:dyDescent="0.4">
      <c r="B4435" s="68" t="str">
        <f>IF($D$2="","",IF($E$2=0.65,IFERROR(IF(INDEX(APガラス性能一覧!A:A,MATCH(ROW(B4429),APガラス性能一覧!$O:$O,0))="","",INDEX(APガラス性能一覧!A:A,MATCH(ROW(B4429),APガラス性能一覧!$O:$O,0))),""),IFERROR(IF(INDEX(APガラス性能一覧!A:A,MATCH(ROW(B4429),APガラス性能一覧!$N:$N,0))="","",INDEX(APガラス性能一覧!A:A,MATCH(ROW(B4429),APガラス性能一覧!$N:$N,0))),"")))</f>
        <v/>
      </c>
      <c r="C4435" s="68" t="str">
        <f>IFERROR(VLOOKUP($B4435,APガラス性能一覧!$A$2:$M$6097,2,0),"")</f>
        <v/>
      </c>
      <c r="D4435" s="68" t="str">
        <f>IFERROR(VLOOKUP($B4435,APガラス性能一覧!$A$2:$M$6097,3,0),"")</f>
        <v/>
      </c>
      <c r="E4435" s="68" t="str">
        <f>IFERROR(VLOOKUP($B4435,APガラス性能一覧!$A$2:$M$6097,4,0),"")</f>
        <v/>
      </c>
      <c r="F4435" s="68" t="str">
        <f>IFERROR(VLOOKUP($B4435,APガラス性能一覧!$A$2:$M$6097,5,0),"")</f>
        <v/>
      </c>
      <c r="G4435" s="68" t="str">
        <f>IFERROR(VLOOKUP($B4435,APガラス性能一覧!$A$2:$M$6097,6,0),"")</f>
        <v/>
      </c>
      <c r="H4435" s="68" t="str">
        <f>IFERROR(VLOOKUP($B4435,APガラス性能一覧!$A$2:$M$6097,7,0),"")</f>
        <v/>
      </c>
      <c r="I4435" s="68" t="str">
        <f>IFERROR(VLOOKUP($B4435,APガラス性能一覧!$A$2:$M$6097,8,0),"")</f>
        <v/>
      </c>
      <c r="J4435" s="68" t="str">
        <f>IFERROR(VLOOKUP($B4435,APガラス性能一覧!$A$2:$M$6097,9,0),"")</f>
        <v/>
      </c>
      <c r="K4435" s="68" t="str">
        <f>IFERROR(VLOOKUP($B4435,APガラス性能一覧!$A$2:$M$6097,10,0),"")</f>
        <v/>
      </c>
      <c r="L4435" s="68" t="str">
        <f>IFERROR(VLOOKUP($B4435,APガラス性能一覧!$A$2:$M$6097,11,0),"")</f>
        <v/>
      </c>
      <c r="M4435" s="68" t="str">
        <f>IFERROR(VLOOKUP($B4435,APガラス性能一覧!$A$2:$M$6097,12,0),"")</f>
        <v/>
      </c>
      <c r="N4435" s="68" t="str">
        <f>IFERROR(VLOOKUP($B4435,APガラス性能一覧!$A$2:$M$6097,13,0),"")</f>
        <v/>
      </c>
    </row>
    <row r="4436" spans="2:14" x14ac:dyDescent="0.4">
      <c r="B4436" s="68" t="str">
        <f>IF($D$2="","",IF($E$2=0.65,IFERROR(IF(INDEX(APガラス性能一覧!A:A,MATCH(ROW(B4430),APガラス性能一覧!$O:$O,0))="","",INDEX(APガラス性能一覧!A:A,MATCH(ROW(B4430),APガラス性能一覧!$O:$O,0))),""),IFERROR(IF(INDEX(APガラス性能一覧!A:A,MATCH(ROW(B4430),APガラス性能一覧!$N:$N,0))="","",INDEX(APガラス性能一覧!A:A,MATCH(ROW(B4430),APガラス性能一覧!$N:$N,0))),"")))</f>
        <v/>
      </c>
      <c r="C4436" s="68" t="str">
        <f>IFERROR(VLOOKUP($B4436,APガラス性能一覧!$A$2:$M$6097,2,0),"")</f>
        <v/>
      </c>
      <c r="D4436" s="68" t="str">
        <f>IFERROR(VLOOKUP($B4436,APガラス性能一覧!$A$2:$M$6097,3,0),"")</f>
        <v/>
      </c>
      <c r="E4436" s="68" t="str">
        <f>IFERROR(VLOOKUP($B4436,APガラス性能一覧!$A$2:$M$6097,4,0),"")</f>
        <v/>
      </c>
      <c r="F4436" s="68" t="str">
        <f>IFERROR(VLOOKUP($B4436,APガラス性能一覧!$A$2:$M$6097,5,0),"")</f>
        <v/>
      </c>
      <c r="G4436" s="68" t="str">
        <f>IFERROR(VLOOKUP($B4436,APガラス性能一覧!$A$2:$M$6097,6,0),"")</f>
        <v/>
      </c>
      <c r="H4436" s="68" t="str">
        <f>IFERROR(VLOOKUP($B4436,APガラス性能一覧!$A$2:$M$6097,7,0),"")</f>
        <v/>
      </c>
      <c r="I4436" s="68" t="str">
        <f>IFERROR(VLOOKUP($B4436,APガラス性能一覧!$A$2:$M$6097,8,0),"")</f>
        <v/>
      </c>
      <c r="J4436" s="68" t="str">
        <f>IFERROR(VLOOKUP($B4436,APガラス性能一覧!$A$2:$M$6097,9,0),"")</f>
        <v/>
      </c>
      <c r="K4436" s="68" t="str">
        <f>IFERROR(VLOOKUP($B4436,APガラス性能一覧!$A$2:$M$6097,10,0),"")</f>
        <v/>
      </c>
      <c r="L4436" s="68" t="str">
        <f>IFERROR(VLOOKUP($B4436,APガラス性能一覧!$A$2:$M$6097,11,0),"")</f>
        <v/>
      </c>
      <c r="M4436" s="68" t="str">
        <f>IFERROR(VLOOKUP($B4436,APガラス性能一覧!$A$2:$M$6097,12,0),"")</f>
        <v/>
      </c>
      <c r="N4436" s="68" t="str">
        <f>IFERROR(VLOOKUP($B4436,APガラス性能一覧!$A$2:$M$6097,13,0),"")</f>
        <v/>
      </c>
    </row>
    <row r="4437" spans="2:14" x14ac:dyDescent="0.4">
      <c r="B4437" s="68" t="str">
        <f>IF($D$2="","",IF($E$2=0.65,IFERROR(IF(INDEX(APガラス性能一覧!A:A,MATCH(ROW(B4431),APガラス性能一覧!$O:$O,0))="","",INDEX(APガラス性能一覧!A:A,MATCH(ROW(B4431),APガラス性能一覧!$O:$O,0))),""),IFERROR(IF(INDEX(APガラス性能一覧!A:A,MATCH(ROW(B4431),APガラス性能一覧!$N:$N,0))="","",INDEX(APガラス性能一覧!A:A,MATCH(ROW(B4431),APガラス性能一覧!$N:$N,0))),"")))</f>
        <v/>
      </c>
      <c r="C4437" s="68" t="str">
        <f>IFERROR(VLOOKUP($B4437,APガラス性能一覧!$A$2:$M$6097,2,0),"")</f>
        <v/>
      </c>
      <c r="D4437" s="68" t="str">
        <f>IFERROR(VLOOKUP($B4437,APガラス性能一覧!$A$2:$M$6097,3,0),"")</f>
        <v/>
      </c>
      <c r="E4437" s="68" t="str">
        <f>IFERROR(VLOOKUP($B4437,APガラス性能一覧!$A$2:$M$6097,4,0),"")</f>
        <v/>
      </c>
      <c r="F4437" s="68" t="str">
        <f>IFERROR(VLOOKUP($B4437,APガラス性能一覧!$A$2:$M$6097,5,0),"")</f>
        <v/>
      </c>
      <c r="G4437" s="68" t="str">
        <f>IFERROR(VLOOKUP($B4437,APガラス性能一覧!$A$2:$M$6097,6,0),"")</f>
        <v/>
      </c>
      <c r="H4437" s="68" t="str">
        <f>IFERROR(VLOOKUP($B4437,APガラス性能一覧!$A$2:$M$6097,7,0),"")</f>
        <v/>
      </c>
      <c r="I4437" s="68" t="str">
        <f>IFERROR(VLOOKUP($B4437,APガラス性能一覧!$A$2:$M$6097,8,0),"")</f>
        <v/>
      </c>
      <c r="J4437" s="68" t="str">
        <f>IFERROR(VLOOKUP($B4437,APガラス性能一覧!$A$2:$M$6097,9,0),"")</f>
        <v/>
      </c>
      <c r="K4437" s="68" t="str">
        <f>IFERROR(VLOOKUP($B4437,APガラス性能一覧!$A$2:$M$6097,10,0),"")</f>
        <v/>
      </c>
      <c r="L4437" s="68" t="str">
        <f>IFERROR(VLOOKUP($B4437,APガラス性能一覧!$A$2:$M$6097,11,0),"")</f>
        <v/>
      </c>
      <c r="M4437" s="68" t="str">
        <f>IFERROR(VLOOKUP($B4437,APガラス性能一覧!$A$2:$M$6097,12,0),"")</f>
        <v/>
      </c>
      <c r="N4437" s="68" t="str">
        <f>IFERROR(VLOOKUP($B4437,APガラス性能一覧!$A$2:$M$6097,13,0),"")</f>
        <v/>
      </c>
    </row>
    <row r="4438" spans="2:14" x14ac:dyDescent="0.4">
      <c r="B4438" s="68" t="str">
        <f>IF($D$2="","",IF($E$2=0.65,IFERROR(IF(INDEX(APガラス性能一覧!A:A,MATCH(ROW(B4432),APガラス性能一覧!$O:$O,0))="","",INDEX(APガラス性能一覧!A:A,MATCH(ROW(B4432),APガラス性能一覧!$O:$O,0))),""),IFERROR(IF(INDEX(APガラス性能一覧!A:A,MATCH(ROW(B4432),APガラス性能一覧!$N:$N,0))="","",INDEX(APガラス性能一覧!A:A,MATCH(ROW(B4432),APガラス性能一覧!$N:$N,0))),"")))</f>
        <v/>
      </c>
      <c r="C4438" s="68" t="str">
        <f>IFERROR(VLOOKUP($B4438,APガラス性能一覧!$A$2:$M$6097,2,0),"")</f>
        <v/>
      </c>
      <c r="D4438" s="68" t="str">
        <f>IFERROR(VLOOKUP($B4438,APガラス性能一覧!$A$2:$M$6097,3,0),"")</f>
        <v/>
      </c>
      <c r="E4438" s="68" t="str">
        <f>IFERROR(VLOOKUP($B4438,APガラス性能一覧!$A$2:$M$6097,4,0),"")</f>
        <v/>
      </c>
      <c r="F4438" s="68" t="str">
        <f>IFERROR(VLOOKUP($B4438,APガラス性能一覧!$A$2:$M$6097,5,0),"")</f>
        <v/>
      </c>
      <c r="G4438" s="68" t="str">
        <f>IFERROR(VLOOKUP($B4438,APガラス性能一覧!$A$2:$M$6097,6,0),"")</f>
        <v/>
      </c>
      <c r="H4438" s="68" t="str">
        <f>IFERROR(VLOOKUP($B4438,APガラス性能一覧!$A$2:$M$6097,7,0),"")</f>
        <v/>
      </c>
      <c r="I4438" s="68" t="str">
        <f>IFERROR(VLOOKUP($B4438,APガラス性能一覧!$A$2:$M$6097,8,0),"")</f>
        <v/>
      </c>
      <c r="J4438" s="68" t="str">
        <f>IFERROR(VLOOKUP($B4438,APガラス性能一覧!$A$2:$M$6097,9,0),"")</f>
        <v/>
      </c>
      <c r="K4438" s="68" t="str">
        <f>IFERROR(VLOOKUP($B4438,APガラス性能一覧!$A$2:$M$6097,10,0),"")</f>
        <v/>
      </c>
      <c r="L4438" s="68" t="str">
        <f>IFERROR(VLOOKUP($B4438,APガラス性能一覧!$A$2:$M$6097,11,0),"")</f>
        <v/>
      </c>
      <c r="M4438" s="68" t="str">
        <f>IFERROR(VLOOKUP($B4438,APガラス性能一覧!$A$2:$M$6097,12,0),"")</f>
        <v/>
      </c>
      <c r="N4438" s="68" t="str">
        <f>IFERROR(VLOOKUP($B4438,APガラス性能一覧!$A$2:$M$6097,13,0),"")</f>
        <v/>
      </c>
    </row>
    <row r="4439" spans="2:14" x14ac:dyDescent="0.4">
      <c r="B4439" s="68" t="str">
        <f>IF($D$2="","",IF($E$2=0.65,IFERROR(IF(INDEX(APガラス性能一覧!A:A,MATCH(ROW(B4433),APガラス性能一覧!$O:$O,0))="","",INDEX(APガラス性能一覧!A:A,MATCH(ROW(B4433),APガラス性能一覧!$O:$O,0))),""),IFERROR(IF(INDEX(APガラス性能一覧!A:A,MATCH(ROW(B4433),APガラス性能一覧!$N:$N,0))="","",INDEX(APガラス性能一覧!A:A,MATCH(ROW(B4433),APガラス性能一覧!$N:$N,0))),"")))</f>
        <v/>
      </c>
      <c r="C4439" s="68" t="str">
        <f>IFERROR(VLOOKUP($B4439,APガラス性能一覧!$A$2:$M$6097,2,0),"")</f>
        <v/>
      </c>
      <c r="D4439" s="68" t="str">
        <f>IFERROR(VLOOKUP($B4439,APガラス性能一覧!$A$2:$M$6097,3,0),"")</f>
        <v/>
      </c>
      <c r="E4439" s="68" t="str">
        <f>IFERROR(VLOOKUP($B4439,APガラス性能一覧!$A$2:$M$6097,4,0),"")</f>
        <v/>
      </c>
      <c r="F4439" s="68" t="str">
        <f>IFERROR(VLOOKUP($B4439,APガラス性能一覧!$A$2:$M$6097,5,0),"")</f>
        <v/>
      </c>
      <c r="G4439" s="68" t="str">
        <f>IFERROR(VLOOKUP($B4439,APガラス性能一覧!$A$2:$M$6097,6,0),"")</f>
        <v/>
      </c>
      <c r="H4439" s="68" t="str">
        <f>IFERROR(VLOOKUP($B4439,APガラス性能一覧!$A$2:$M$6097,7,0),"")</f>
        <v/>
      </c>
      <c r="I4439" s="68" t="str">
        <f>IFERROR(VLOOKUP($B4439,APガラス性能一覧!$A$2:$M$6097,8,0),"")</f>
        <v/>
      </c>
      <c r="J4439" s="68" t="str">
        <f>IFERROR(VLOOKUP($B4439,APガラス性能一覧!$A$2:$M$6097,9,0),"")</f>
        <v/>
      </c>
      <c r="K4439" s="68" t="str">
        <f>IFERROR(VLOOKUP($B4439,APガラス性能一覧!$A$2:$M$6097,10,0),"")</f>
        <v/>
      </c>
      <c r="L4439" s="68" t="str">
        <f>IFERROR(VLOOKUP($B4439,APガラス性能一覧!$A$2:$M$6097,11,0),"")</f>
        <v/>
      </c>
      <c r="M4439" s="68" t="str">
        <f>IFERROR(VLOOKUP($B4439,APガラス性能一覧!$A$2:$M$6097,12,0),"")</f>
        <v/>
      </c>
      <c r="N4439" s="68" t="str">
        <f>IFERROR(VLOOKUP($B4439,APガラス性能一覧!$A$2:$M$6097,13,0),"")</f>
        <v/>
      </c>
    </row>
    <row r="4440" spans="2:14" x14ac:dyDescent="0.4">
      <c r="B4440" s="68" t="str">
        <f>IF($D$2="","",IF($E$2=0.65,IFERROR(IF(INDEX(APガラス性能一覧!A:A,MATCH(ROW(B4434),APガラス性能一覧!$O:$O,0))="","",INDEX(APガラス性能一覧!A:A,MATCH(ROW(B4434),APガラス性能一覧!$O:$O,0))),""),IFERROR(IF(INDEX(APガラス性能一覧!A:A,MATCH(ROW(B4434),APガラス性能一覧!$N:$N,0))="","",INDEX(APガラス性能一覧!A:A,MATCH(ROW(B4434),APガラス性能一覧!$N:$N,0))),"")))</f>
        <v/>
      </c>
      <c r="C4440" s="68" t="str">
        <f>IFERROR(VLOOKUP($B4440,APガラス性能一覧!$A$2:$M$6097,2,0),"")</f>
        <v/>
      </c>
      <c r="D4440" s="68" t="str">
        <f>IFERROR(VLOOKUP($B4440,APガラス性能一覧!$A$2:$M$6097,3,0),"")</f>
        <v/>
      </c>
      <c r="E4440" s="68" t="str">
        <f>IFERROR(VLOOKUP($B4440,APガラス性能一覧!$A$2:$M$6097,4,0),"")</f>
        <v/>
      </c>
      <c r="F4440" s="68" t="str">
        <f>IFERROR(VLOOKUP($B4440,APガラス性能一覧!$A$2:$M$6097,5,0),"")</f>
        <v/>
      </c>
      <c r="G4440" s="68" t="str">
        <f>IFERROR(VLOOKUP($B4440,APガラス性能一覧!$A$2:$M$6097,6,0),"")</f>
        <v/>
      </c>
      <c r="H4440" s="68" t="str">
        <f>IFERROR(VLOOKUP($B4440,APガラス性能一覧!$A$2:$M$6097,7,0),"")</f>
        <v/>
      </c>
      <c r="I4440" s="68" t="str">
        <f>IFERROR(VLOOKUP($B4440,APガラス性能一覧!$A$2:$M$6097,8,0),"")</f>
        <v/>
      </c>
      <c r="J4440" s="68" t="str">
        <f>IFERROR(VLOOKUP($B4440,APガラス性能一覧!$A$2:$M$6097,9,0),"")</f>
        <v/>
      </c>
      <c r="K4440" s="68" t="str">
        <f>IFERROR(VLOOKUP($B4440,APガラス性能一覧!$A$2:$M$6097,10,0),"")</f>
        <v/>
      </c>
      <c r="L4440" s="68" t="str">
        <f>IFERROR(VLOOKUP($B4440,APガラス性能一覧!$A$2:$M$6097,11,0),"")</f>
        <v/>
      </c>
      <c r="M4440" s="68" t="str">
        <f>IFERROR(VLOOKUP($B4440,APガラス性能一覧!$A$2:$M$6097,12,0),"")</f>
        <v/>
      </c>
      <c r="N4440" s="68" t="str">
        <f>IFERROR(VLOOKUP($B4440,APガラス性能一覧!$A$2:$M$6097,13,0),"")</f>
        <v/>
      </c>
    </row>
    <row r="4441" spans="2:14" x14ac:dyDescent="0.4">
      <c r="B4441" s="68" t="str">
        <f>IF($D$2="","",IF($E$2=0.65,IFERROR(IF(INDEX(APガラス性能一覧!A:A,MATCH(ROW(B4435),APガラス性能一覧!$O:$O,0))="","",INDEX(APガラス性能一覧!A:A,MATCH(ROW(B4435),APガラス性能一覧!$O:$O,0))),""),IFERROR(IF(INDEX(APガラス性能一覧!A:A,MATCH(ROW(B4435),APガラス性能一覧!$N:$N,0))="","",INDEX(APガラス性能一覧!A:A,MATCH(ROW(B4435),APガラス性能一覧!$N:$N,0))),"")))</f>
        <v/>
      </c>
      <c r="C4441" s="68" t="str">
        <f>IFERROR(VLOOKUP($B4441,APガラス性能一覧!$A$2:$M$6097,2,0),"")</f>
        <v/>
      </c>
      <c r="D4441" s="68" t="str">
        <f>IFERROR(VLOOKUP($B4441,APガラス性能一覧!$A$2:$M$6097,3,0),"")</f>
        <v/>
      </c>
      <c r="E4441" s="68" t="str">
        <f>IFERROR(VLOOKUP($B4441,APガラス性能一覧!$A$2:$M$6097,4,0),"")</f>
        <v/>
      </c>
      <c r="F4441" s="68" t="str">
        <f>IFERROR(VLOOKUP($B4441,APガラス性能一覧!$A$2:$M$6097,5,0),"")</f>
        <v/>
      </c>
      <c r="G4441" s="68" t="str">
        <f>IFERROR(VLOOKUP($B4441,APガラス性能一覧!$A$2:$M$6097,6,0),"")</f>
        <v/>
      </c>
      <c r="H4441" s="68" t="str">
        <f>IFERROR(VLOOKUP($B4441,APガラス性能一覧!$A$2:$M$6097,7,0),"")</f>
        <v/>
      </c>
      <c r="I4441" s="68" t="str">
        <f>IFERROR(VLOOKUP($B4441,APガラス性能一覧!$A$2:$M$6097,8,0),"")</f>
        <v/>
      </c>
      <c r="J4441" s="68" t="str">
        <f>IFERROR(VLOOKUP($B4441,APガラス性能一覧!$A$2:$M$6097,9,0),"")</f>
        <v/>
      </c>
      <c r="K4441" s="68" t="str">
        <f>IFERROR(VLOOKUP($B4441,APガラス性能一覧!$A$2:$M$6097,10,0),"")</f>
        <v/>
      </c>
      <c r="L4441" s="68" t="str">
        <f>IFERROR(VLOOKUP($B4441,APガラス性能一覧!$A$2:$M$6097,11,0),"")</f>
        <v/>
      </c>
      <c r="M4441" s="68" t="str">
        <f>IFERROR(VLOOKUP($B4441,APガラス性能一覧!$A$2:$M$6097,12,0),"")</f>
        <v/>
      </c>
      <c r="N4441" s="68" t="str">
        <f>IFERROR(VLOOKUP($B4441,APガラス性能一覧!$A$2:$M$6097,13,0),"")</f>
        <v/>
      </c>
    </row>
    <row r="4442" spans="2:14" x14ac:dyDescent="0.4">
      <c r="B4442" s="68" t="str">
        <f>IF($D$2="","",IF($E$2=0.65,IFERROR(IF(INDEX(APガラス性能一覧!A:A,MATCH(ROW(B4436),APガラス性能一覧!$O:$O,0))="","",INDEX(APガラス性能一覧!A:A,MATCH(ROW(B4436),APガラス性能一覧!$O:$O,0))),""),IFERROR(IF(INDEX(APガラス性能一覧!A:A,MATCH(ROW(B4436),APガラス性能一覧!$N:$N,0))="","",INDEX(APガラス性能一覧!A:A,MATCH(ROW(B4436),APガラス性能一覧!$N:$N,0))),"")))</f>
        <v/>
      </c>
      <c r="C4442" s="68" t="str">
        <f>IFERROR(VLOOKUP($B4442,APガラス性能一覧!$A$2:$M$6097,2,0),"")</f>
        <v/>
      </c>
      <c r="D4442" s="68" t="str">
        <f>IFERROR(VLOOKUP($B4442,APガラス性能一覧!$A$2:$M$6097,3,0),"")</f>
        <v/>
      </c>
      <c r="E4442" s="68" t="str">
        <f>IFERROR(VLOOKUP($B4442,APガラス性能一覧!$A$2:$M$6097,4,0),"")</f>
        <v/>
      </c>
      <c r="F4442" s="68" t="str">
        <f>IFERROR(VLOOKUP($B4442,APガラス性能一覧!$A$2:$M$6097,5,0),"")</f>
        <v/>
      </c>
      <c r="G4442" s="68" t="str">
        <f>IFERROR(VLOOKUP($B4442,APガラス性能一覧!$A$2:$M$6097,6,0),"")</f>
        <v/>
      </c>
      <c r="H4442" s="68" t="str">
        <f>IFERROR(VLOOKUP($B4442,APガラス性能一覧!$A$2:$M$6097,7,0),"")</f>
        <v/>
      </c>
      <c r="I4442" s="68" t="str">
        <f>IFERROR(VLOOKUP($B4442,APガラス性能一覧!$A$2:$M$6097,8,0),"")</f>
        <v/>
      </c>
      <c r="J4442" s="68" t="str">
        <f>IFERROR(VLOOKUP($B4442,APガラス性能一覧!$A$2:$M$6097,9,0),"")</f>
        <v/>
      </c>
      <c r="K4442" s="68" t="str">
        <f>IFERROR(VLOOKUP($B4442,APガラス性能一覧!$A$2:$M$6097,10,0),"")</f>
        <v/>
      </c>
      <c r="L4442" s="68" t="str">
        <f>IFERROR(VLOOKUP($B4442,APガラス性能一覧!$A$2:$M$6097,11,0),"")</f>
        <v/>
      </c>
      <c r="M4442" s="68" t="str">
        <f>IFERROR(VLOOKUP($B4442,APガラス性能一覧!$A$2:$M$6097,12,0),"")</f>
        <v/>
      </c>
      <c r="N4442" s="68" t="str">
        <f>IFERROR(VLOOKUP($B4442,APガラス性能一覧!$A$2:$M$6097,13,0),"")</f>
        <v/>
      </c>
    </row>
    <row r="4443" spans="2:14" x14ac:dyDescent="0.4">
      <c r="B4443" s="68" t="str">
        <f>IF($D$2="","",IF($E$2=0.65,IFERROR(IF(INDEX(APガラス性能一覧!A:A,MATCH(ROW(B4437),APガラス性能一覧!$O:$O,0))="","",INDEX(APガラス性能一覧!A:A,MATCH(ROW(B4437),APガラス性能一覧!$O:$O,0))),""),IFERROR(IF(INDEX(APガラス性能一覧!A:A,MATCH(ROW(B4437),APガラス性能一覧!$N:$N,0))="","",INDEX(APガラス性能一覧!A:A,MATCH(ROW(B4437),APガラス性能一覧!$N:$N,0))),"")))</f>
        <v/>
      </c>
      <c r="C4443" s="68" t="str">
        <f>IFERROR(VLOOKUP($B4443,APガラス性能一覧!$A$2:$M$6097,2,0),"")</f>
        <v/>
      </c>
      <c r="D4443" s="68" t="str">
        <f>IFERROR(VLOOKUP($B4443,APガラス性能一覧!$A$2:$M$6097,3,0),"")</f>
        <v/>
      </c>
      <c r="E4443" s="68" t="str">
        <f>IFERROR(VLOOKUP($B4443,APガラス性能一覧!$A$2:$M$6097,4,0),"")</f>
        <v/>
      </c>
      <c r="F4443" s="68" t="str">
        <f>IFERROR(VLOOKUP($B4443,APガラス性能一覧!$A$2:$M$6097,5,0),"")</f>
        <v/>
      </c>
      <c r="G4443" s="68" t="str">
        <f>IFERROR(VLOOKUP($B4443,APガラス性能一覧!$A$2:$M$6097,6,0),"")</f>
        <v/>
      </c>
      <c r="H4443" s="68" t="str">
        <f>IFERROR(VLOOKUP($B4443,APガラス性能一覧!$A$2:$M$6097,7,0),"")</f>
        <v/>
      </c>
      <c r="I4443" s="68" t="str">
        <f>IFERROR(VLOOKUP($B4443,APガラス性能一覧!$A$2:$M$6097,8,0),"")</f>
        <v/>
      </c>
      <c r="J4443" s="68" t="str">
        <f>IFERROR(VLOOKUP($B4443,APガラス性能一覧!$A$2:$M$6097,9,0),"")</f>
        <v/>
      </c>
      <c r="K4443" s="68" t="str">
        <f>IFERROR(VLOOKUP($B4443,APガラス性能一覧!$A$2:$M$6097,10,0),"")</f>
        <v/>
      </c>
      <c r="L4443" s="68" t="str">
        <f>IFERROR(VLOOKUP($B4443,APガラス性能一覧!$A$2:$M$6097,11,0),"")</f>
        <v/>
      </c>
      <c r="M4443" s="68" t="str">
        <f>IFERROR(VLOOKUP($B4443,APガラス性能一覧!$A$2:$M$6097,12,0),"")</f>
        <v/>
      </c>
      <c r="N4443" s="68" t="str">
        <f>IFERROR(VLOOKUP($B4443,APガラス性能一覧!$A$2:$M$6097,13,0),"")</f>
        <v/>
      </c>
    </row>
    <row r="4444" spans="2:14" x14ac:dyDescent="0.4">
      <c r="B4444" s="68" t="str">
        <f>IF($D$2="","",IF($E$2=0.65,IFERROR(IF(INDEX(APガラス性能一覧!A:A,MATCH(ROW(B4438),APガラス性能一覧!$O:$O,0))="","",INDEX(APガラス性能一覧!A:A,MATCH(ROW(B4438),APガラス性能一覧!$O:$O,0))),""),IFERROR(IF(INDEX(APガラス性能一覧!A:A,MATCH(ROW(B4438),APガラス性能一覧!$N:$N,0))="","",INDEX(APガラス性能一覧!A:A,MATCH(ROW(B4438),APガラス性能一覧!$N:$N,0))),"")))</f>
        <v/>
      </c>
      <c r="C4444" s="68" t="str">
        <f>IFERROR(VLOOKUP($B4444,APガラス性能一覧!$A$2:$M$6097,2,0),"")</f>
        <v/>
      </c>
      <c r="D4444" s="68" t="str">
        <f>IFERROR(VLOOKUP($B4444,APガラス性能一覧!$A$2:$M$6097,3,0),"")</f>
        <v/>
      </c>
      <c r="E4444" s="68" t="str">
        <f>IFERROR(VLOOKUP($B4444,APガラス性能一覧!$A$2:$M$6097,4,0),"")</f>
        <v/>
      </c>
      <c r="F4444" s="68" t="str">
        <f>IFERROR(VLOOKUP($B4444,APガラス性能一覧!$A$2:$M$6097,5,0),"")</f>
        <v/>
      </c>
      <c r="G4444" s="68" t="str">
        <f>IFERROR(VLOOKUP($B4444,APガラス性能一覧!$A$2:$M$6097,6,0),"")</f>
        <v/>
      </c>
      <c r="H4444" s="68" t="str">
        <f>IFERROR(VLOOKUP($B4444,APガラス性能一覧!$A$2:$M$6097,7,0),"")</f>
        <v/>
      </c>
      <c r="I4444" s="68" t="str">
        <f>IFERROR(VLOOKUP($B4444,APガラス性能一覧!$A$2:$M$6097,8,0),"")</f>
        <v/>
      </c>
      <c r="J4444" s="68" t="str">
        <f>IFERROR(VLOOKUP($B4444,APガラス性能一覧!$A$2:$M$6097,9,0),"")</f>
        <v/>
      </c>
      <c r="K4444" s="68" t="str">
        <f>IFERROR(VLOOKUP($B4444,APガラス性能一覧!$A$2:$M$6097,10,0),"")</f>
        <v/>
      </c>
      <c r="L4444" s="68" t="str">
        <f>IFERROR(VLOOKUP($B4444,APガラス性能一覧!$A$2:$M$6097,11,0),"")</f>
        <v/>
      </c>
      <c r="M4444" s="68" t="str">
        <f>IFERROR(VLOOKUP($B4444,APガラス性能一覧!$A$2:$M$6097,12,0),"")</f>
        <v/>
      </c>
      <c r="N4444" s="68" t="str">
        <f>IFERROR(VLOOKUP($B4444,APガラス性能一覧!$A$2:$M$6097,13,0),"")</f>
        <v/>
      </c>
    </row>
    <row r="4445" spans="2:14" x14ac:dyDescent="0.4">
      <c r="B4445" s="68" t="str">
        <f>IF($D$2="","",IF($E$2=0.65,IFERROR(IF(INDEX(APガラス性能一覧!A:A,MATCH(ROW(B4439),APガラス性能一覧!$O:$O,0))="","",INDEX(APガラス性能一覧!A:A,MATCH(ROW(B4439),APガラス性能一覧!$O:$O,0))),""),IFERROR(IF(INDEX(APガラス性能一覧!A:A,MATCH(ROW(B4439),APガラス性能一覧!$N:$N,0))="","",INDEX(APガラス性能一覧!A:A,MATCH(ROW(B4439),APガラス性能一覧!$N:$N,0))),"")))</f>
        <v/>
      </c>
      <c r="C4445" s="68" t="str">
        <f>IFERROR(VLOOKUP($B4445,APガラス性能一覧!$A$2:$M$6097,2,0),"")</f>
        <v/>
      </c>
      <c r="D4445" s="68" t="str">
        <f>IFERROR(VLOOKUP($B4445,APガラス性能一覧!$A$2:$M$6097,3,0),"")</f>
        <v/>
      </c>
      <c r="E4445" s="68" t="str">
        <f>IFERROR(VLOOKUP($B4445,APガラス性能一覧!$A$2:$M$6097,4,0),"")</f>
        <v/>
      </c>
      <c r="F4445" s="68" t="str">
        <f>IFERROR(VLOOKUP($B4445,APガラス性能一覧!$A$2:$M$6097,5,0),"")</f>
        <v/>
      </c>
      <c r="G4445" s="68" t="str">
        <f>IFERROR(VLOOKUP($B4445,APガラス性能一覧!$A$2:$M$6097,6,0),"")</f>
        <v/>
      </c>
      <c r="H4445" s="68" t="str">
        <f>IFERROR(VLOOKUP($B4445,APガラス性能一覧!$A$2:$M$6097,7,0),"")</f>
        <v/>
      </c>
      <c r="I4445" s="68" t="str">
        <f>IFERROR(VLOOKUP($B4445,APガラス性能一覧!$A$2:$M$6097,8,0),"")</f>
        <v/>
      </c>
      <c r="J4445" s="68" t="str">
        <f>IFERROR(VLOOKUP($B4445,APガラス性能一覧!$A$2:$M$6097,9,0),"")</f>
        <v/>
      </c>
      <c r="K4445" s="68" t="str">
        <f>IFERROR(VLOOKUP($B4445,APガラス性能一覧!$A$2:$M$6097,10,0),"")</f>
        <v/>
      </c>
      <c r="L4445" s="68" t="str">
        <f>IFERROR(VLOOKUP($B4445,APガラス性能一覧!$A$2:$M$6097,11,0),"")</f>
        <v/>
      </c>
      <c r="M4445" s="68" t="str">
        <f>IFERROR(VLOOKUP($B4445,APガラス性能一覧!$A$2:$M$6097,12,0),"")</f>
        <v/>
      </c>
      <c r="N4445" s="68" t="str">
        <f>IFERROR(VLOOKUP($B4445,APガラス性能一覧!$A$2:$M$6097,13,0),"")</f>
        <v/>
      </c>
    </row>
    <row r="4446" spans="2:14" x14ac:dyDescent="0.4">
      <c r="B4446" s="68" t="str">
        <f>IF($D$2="","",IF($E$2=0.65,IFERROR(IF(INDEX(APガラス性能一覧!A:A,MATCH(ROW(B4440),APガラス性能一覧!$O:$O,0))="","",INDEX(APガラス性能一覧!A:A,MATCH(ROW(B4440),APガラス性能一覧!$O:$O,0))),""),IFERROR(IF(INDEX(APガラス性能一覧!A:A,MATCH(ROW(B4440),APガラス性能一覧!$N:$N,0))="","",INDEX(APガラス性能一覧!A:A,MATCH(ROW(B4440),APガラス性能一覧!$N:$N,0))),"")))</f>
        <v/>
      </c>
      <c r="C4446" s="68" t="str">
        <f>IFERROR(VLOOKUP($B4446,APガラス性能一覧!$A$2:$M$6097,2,0),"")</f>
        <v/>
      </c>
      <c r="D4446" s="68" t="str">
        <f>IFERROR(VLOOKUP($B4446,APガラス性能一覧!$A$2:$M$6097,3,0),"")</f>
        <v/>
      </c>
      <c r="E4446" s="68" t="str">
        <f>IFERROR(VLOOKUP($B4446,APガラス性能一覧!$A$2:$M$6097,4,0),"")</f>
        <v/>
      </c>
      <c r="F4446" s="68" t="str">
        <f>IFERROR(VLOOKUP($B4446,APガラス性能一覧!$A$2:$M$6097,5,0),"")</f>
        <v/>
      </c>
      <c r="G4446" s="68" t="str">
        <f>IFERROR(VLOOKUP($B4446,APガラス性能一覧!$A$2:$M$6097,6,0),"")</f>
        <v/>
      </c>
      <c r="H4446" s="68" t="str">
        <f>IFERROR(VLOOKUP($B4446,APガラス性能一覧!$A$2:$M$6097,7,0),"")</f>
        <v/>
      </c>
      <c r="I4446" s="68" t="str">
        <f>IFERROR(VLOOKUP($B4446,APガラス性能一覧!$A$2:$M$6097,8,0),"")</f>
        <v/>
      </c>
      <c r="J4446" s="68" t="str">
        <f>IFERROR(VLOOKUP($B4446,APガラス性能一覧!$A$2:$M$6097,9,0),"")</f>
        <v/>
      </c>
      <c r="K4446" s="68" t="str">
        <f>IFERROR(VLOOKUP($B4446,APガラス性能一覧!$A$2:$M$6097,10,0),"")</f>
        <v/>
      </c>
      <c r="L4446" s="68" t="str">
        <f>IFERROR(VLOOKUP($B4446,APガラス性能一覧!$A$2:$M$6097,11,0),"")</f>
        <v/>
      </c>
      <c r="M4446" s="68" t="str">
        <f>IFERROR(VLOOKUP($B4446,APガラス性能一覧!$A$2:$M$6097,12,0),"")</f>
        <v/>
      </c>
      <c r="N4446" s="68" t="str">
        <f>IFERROR(VLOOKUP($B4446,APガラス性能一覧!$A$2:$M$6097,13,0),"")</f>
        <v/>
      </c>
    </row>
    <row r="4447" spans="2:14" x14ac:dyDescent="0.4">
      <c r="B4447" s="68" t="str">
        <f>IF($D$2="","",IF($E$2=0.65,IFERROR(IF(INDEX(APガラス性能一覧!A:A,MATCH(ROW(B4441),APガラス性能一覧!$O:$O,0))="","",INDEX(APガラス性能一覧!A:A,MATCH(ROW(B4441),APガラス性能一覧!$O:$O,0))),""),IFERROR(IF(INDEX(APガラス性能一覧!A:A,MATCH(ROW(B4441),APガラス性能一覧!$N:$N,0))="","",INDEX(APガラス性能一覧!A:A,MATCH(ROW(B4441),APガラス性能一覧!$N:$N,0))),"")))</f>
        <v/>
      </c>
      <c r="C4447" s="68" t="str">
        <f>IFERROR(VLOOKUP($B4447,APガラス性能一覧!$A$2:$M$6097,2,0),"")</f>
        <v/>
      </c>
      <c r="D4447" s="68" t="str">
        <f>IFERROR(VLOOKUP($B4447,APガラス性能一覧!$A$2:$M$6097,3,0),"")</f>
        <v/>
      </c>
      <c r="E4447" s="68" t="str">
        <f>IFERROR(VLOOKUP($B4447,APガラス性能一覧!$A$2:$M$6097,4,0),"")</f>
        <v/>
      </c>
      <c r="F4447" s="68" t="str">
        <f>IFERROR(VLOOKUP($B4447,APガラス性能一覧!$A$2:$M$6097,5,0),"")</f>
        <v/>
      </c>
      <c r="G4447" s="68" t="str">
        <f>IFERROR(VLOOKUP($B4447,APガラス性能一覧!$A$2:$M$6097,6,0),"")</f>
        <v/>
      </c>
      <c r="H4447" s="68" t="str">
        <f>IFERROR(VLOOKUP($B4447,APガラス性能一覧!$A$2:$M$6097,7,0),"")</f>
        <v/>
      </c>
      <c r="I4447" s="68" t="str">
        <f>IFERROR(VLOOKUP($B4447,APガラス性能一覧!$A$2:$M$6097,8,0),"")</f>
        <v/>
      </c>
      <c r="J4447" s="68" t="str">
        <f>IFERROR(VLOOKUP($B4447,APガラス性能一覧!$A$2:$M$6097,9,0),"")</f>
        <v/>
      </c>
      <c r="K4447" s="68" t="str">
        <f>IFERROR(VLOOKUP($B4447,APガラス性能一覧!$A$2:$M$6097,10,0),"")</f>
        <v/>
      </c>
      <c r="L4447" s="68" t="str">
        <f>IFERROR(VLOOKUP($B4447,APガラス性能一覧!$A$2:$M$6097,11,0),"")</f>
        <v/>
      </c>
      <c r="M4447" s="68" t="str">
        <f>IFERROR(VLOOKUP($B4447,APガラス性能一覧!$A$2:$M$6097,12,0),"")</f>
        <v/>
      </c>
      <c r="N4447" s="68" t="str">
        <f>IFERROR(VLOOKUP($B4447,APガラス性能一覧!$A$2:$M$6097,13,0),"")</f>
        <v/>
      </c>
    </row>
    <row r="4448" spans="2:14" x14ac:dyDescent="0.4">
      <c r="B4448" s="68" t="str">
        <f>IF($D$2="","",IF($E$2=0.65,IFERROR(IF(INDEX(APガラス性能一覧!A:A,MATCH(ROW(B4442),APガラス性能一覧!$O:$O,0))="","",INDEX(APガラス性能一覧!A:A,MATCH(ROW(B4442),APガラス性能一覧!$O:$O,0))),""),IFERROR(IF(INDEX(APガラス性能一覧!A:A,MATCH(ROW(B4442),APガラス性能一覧!$N:$N,0))="","",INDEX(APガラス性能一覧!A:A,MATCH(ROW(B4442),APガラス性能一覧!$N:$N,0))),"")))</f>
        <v/>
      </c>
      <c r="C4448" s="68" t="str">
        <f>IFERROR(VLOOKUP($B4448,APガラス性能一覧!$A$2:$M$6097,2,0),"")</f>
        <v/>
      </c>
      <c r="D4448" s="68" t="str">
        <f>IFERROR(VLOOKUP($B4448,APガラス性能一覧!$A$2:$M$6097,3,0),"")</f>
        <v/>
      </c>
      <c r="E4448" s="68" t="str">
        <f>IFERROR(VLOOKUP($B4448,APガラス性能一覧!$A$2:$M$6097,4,0),"")</f>
        <v/>
      </c>
      <c r="F4448" s="68" t="str">
        <f>IFERROR(VLOOKUP($B4448,APガラス性能一覧!$A$2:$M$6097,5,0),"")</f>
        <v/>
      </c>
      <c r="G4448" s="68" t="str">
        <f>IFERROR(VLOOKUP($B4448,APガラス性能一覧!$A$2:$M$6097,6,0),"")</f>
        <v/>
      </c>
      <c r="H4448" s="68" t="str">
        <f>IFERROR(VLOOKUP($B4448,APガラス性能一覧!$A$2:$M$6097,7,0),"")</f>
        <v/>
      </c>
      <c r="I4448" s="68" t="str">
        <f>IFERROR(VLOOKUP($B4448,APガラス性能一覧!$A$2:$M$6097,8,0),"")</f>
        <v/>
      </c>
      <c r="J4448" s="68" t="str">
        <f>IFERROR(VLOOKUP($B4448,APガラス性能一覧!$A$2:$M$6097,9,0),"")</f>
        <v/>
      </c>
      <c r="K4448" s="68" t="str">
        <f>IFERROR(VLOOKUP($B4448,APガラス性能一覧!$A$2:$M$6097,10,0),"")</f>
        <v/>
      </c>
      <c r="L4448" s="68" t="str">
        <f>IFERROR(VLOOKUP($B4448,APガラス性能一覧!$A$2:$M$6097,11,0),"")</f>
        <v/>
      </c>
      <c r="M4448" s="68" t="str">
        <f>IFERROR(VLOOKUP($B4448,APガラス性能一覧!$A$2:$M$6097,12,0),"")</f>
        <v/>
      </c>
      <c r="N4448" s="68" t="str">
        <f>IFERROR(VLOOKUP($B4448,APガラス性能一覧!$A$2:$M$6097,13,0),"")</f>
        <v/>
      </c>
    </row>
    <row r="4449" spans="2:14" x14ac:dyDescent="0.4">
      <c r="B4449" s="68" t="str">
        <f>IF($D$2="","",IF($E$2=0.65,IFERROR(IF(INDEX(APガラス性能一覧!A:A,MATCH(ROW(B4443),APガラス性能一覧!$O:$O,0))="","",INDEX(APガラス性能一覧!A:A,MATCH(ROW(B4443),APガラス性能一覧!$O:$O,0))),""),IFERROR(IF(INDEX(APガラス性能一覧!A:A,MATCH(ROW(B4443),APガラス性能一覧!$N:$N,0))="","",INDEX(APガラス性能一覧!A:A,MATCH(ROW(B4443),APガラス性能一覧!$N:$N,0))),"")))</f>
        <v/>
      </c>
      <c r="C4449" s="68" t="str">
        <f>IFERROR(VLOOKUP($B4449,APガラス性能一覧!$A$2:$M$6097,2,0),"")</f>
        <v/>
      </c>
      <c r="D4449" s="68" t="str">
        <f>IFERROR(VLOOKUP($B4449,APガラス性能一覧!$A$2:$M$6097,3,0),"")</f>
        <v/>
      </c>
      <c r="E4449" s="68" t="str">
        <f>IFERROR(VLOOKUP($B4449,APガラス性能一覧!$A$2:$M$6097,4,0),"")</f>
        <v/>
      </c>
      <c r="F4449" s="68" t="str">
        <f>IFERROR(VLOOKUP($B4449,APガラス性能一覧!$A$2:$M$6097,5,0),"")</f>
        <v/>
      </c>
      <c r="G4449" s="68" t="str">
        <f>IFERROR(VLOOKUP($B4449,APガラス性能一覧!$A$2:$M$6097,6,0),"")</f>
        <v/>
      </c>
      <c r="H4449" s="68" t="str">
        <f>IFERROR(VLOOKUP($B4449,APガラス性能一覧!$A$2:$M$6097,7,0),"")</f>
        <v/>
      </c>
      <c r="I4449" s="68" t="str">
        <f>IFERROR(VLOOKUP($B4449,APガラス性能一覧!$A$2:$M$6097,8,0),"")</f>
        <v/>
      </c>
      <c r="J4449" s="68" t="str">
        <f>IFERROR(VLOOKUP($B4449,APガラス性能一覧!$A$2:$M$6097,9,0),"")</f>
        <v/>
      </c>
      <c r="K4449" s="68" t="str">
        <f>IFERROR(VLOOKUP($B4449,APガラス性能一覧!$A$2:$M$6097,10,0),"")</f>
        <v/>
      </c>
      <c r="L4449" s="68" t="str">
        <f>IFERROR(VLOOKUP($B4449,APガラス性能一覧!$A$2:$M$6097,11,0),"")</f>
        <v/>
      </c>
      <c r="M4449" s="68" t="str">
        <f>IFERROR(VLOOKUP($B4449,APガラス性能一覧!$A$2:$M$6097,12,0),"")</f>
        <v/>
      </c>
      <c r="N4449" s="68" t="str">
        <f>IFERROR(VLOOKUP($B4449,APガラス性能一覧!$A$2:$M$6097,13,0),"")</f>
        <v/>
      </c>
    </row>
    <row r="4450" spans="2:14" x14ac:dyDescent="0.4">
      <c r="B4450" s="68" t="str">
        <f>IF($D$2="","",IF($E$2=0.65,IFERROR(IF(INDEX(APガラス性能一覧!A:A,MATCH(ROW(B4444),APガラス性能一覧!$O:$O,0))="","",INDEX(APガラス性能一覧!A:A,MATCH(ROW(B4444),APガラス性能一覧!$O:$O,0))),""),IFERROR(IF(INDEX(APガラス性能一覧!A:A,MATCH(ROW(B4444),APガラス性能一覧!$N:$N,0))="","",INDEX(APガラス性能一覧!A:A,MATCH(ROW(B4444),APガラス性能一覧!$N:$N,0))),"")))</f>
        <v/>
      </c>
      <c r="C4450" s="68" t="str">
        <f>IFERROR(VLOOKUP($B4450,APガラス性能一覧!$A$2:$M$6097,2,0),"")</f>
        <v/>
      </c>
      <c r="D4450" s="68" t="str">
        <f>IFERROR(VLOOKUP($B4450,APガラス性能一覧!$A$2:$M$6097,3,0),"")</f>
        <v/>
      </c>
      <c r="E4450" s="68" t="str">
        <f>IFERROR(VLOOKUP($B4450,APガラス性能一覧!$A$2:$M$6097,4,0),"")</f>
        <v/>
      </c>
      <c r="F4450" s="68" t="str">
        <f>IFERROR(VLOOKUP($B4450,APガラス性能一覧!$A$2:$M$6097,5,0),"")</f>
        <v/>
      </c>
      <c r="G4450" s="68" t="str">
        <f>IFERROR(VLOOKUP($B4450,APガラス性能一覧!$A$2:$M$6097,6,0),"")</f>
        <v/>
      </c>
      <c r="H4450" s="68" t="str">
        <f>IFERROR(VLOOKUP($B4450,APガラス性能一覧!$A$2:$M$6097,7,0),"")</f>
        <v/>
      </c>
      <c r="I4450" s="68" t="str">
        <f>IFERROR(VLOOKUP($B4450,APガラス性能一覧!$A$2:$M$6097,8,0),"")</f>
        <v/>
      </c>
      <c r="J4450" s="68" t="str">
        <f>IFERROR(VLOOKUP($B4450,APガラス性能一覧!$A$2:$M$6097,9,0),"")</f>
        <v/>
      </c>
      <c r="K4450" s="68" t="str">
        <f>IFERROR(VLOOKUP($B4450,APガラス性能一覧!$A$2:$M$6097,10,0),"")</f>
        <v/>
      </c>
      <c r="L4450" s="68" t="str">
        <f>IFERROR(VLOOKUP($B4450,APガラス性能一覧!$A$2:$M$6097,11,0),"")</f>
        <v/>
      </c>
      <c r="M4450" s="68" t="str">
        <f>IFERROR(VLOOKUP($B4450,APガラス性能一覧!$A$2:$M$6097,12,0),"")</f>
        <v/>
      </c>
      <c r="N4450" s="68" t="str">
        <f>IFERROR(VLOOKUP($B4450,APガラス性能一覧!$A$2:$M$6097,13,0),"")</f>
        <v/>
      </c>
    </row>
    <row r="4451" spans="2:14" x14ac:dyDescent="0.4">
      <c r="B4451" s="68" t="str">
        <f>IF($D$2="","",IF($E$2=0.65,IFERROR(IF(INDEX(APガラス性能一覧!A:A,MATCH(ROW(B4445),APガラス性能一覧!$O:$O,0))="","",INDEX(APガラス性能一覧!A:A,MATCH(ROW(B4445),APガラス性能一覧!$O:$O,0))),""),IFERROR(IF(INDEX(APガラス性能一覧!A:A,MATCH(ROW(B4445),APガラス性能一覧!$N:$N,0))="","",INDEX(APガラス性能一覧!A:A,MATCH(ROW(B4445),APガラス性能一覧!$N:$N,0))),"")))</f>
        <v/>
      </c>
      <c r="C4451" s="68" t="str">
        <f>IFERROR(VLOOKUP($B4451,APガラス性能一覧!$A$2:$M$6097,2,0),"")</f>
        <v/>
      </c>
      <c r="D4451" s="68" t="str">
        <f>IFERROR(VLOOKUP($B4451,APガラス性能一覧!$A$2:$M$6097,3,0),"")</f>
        <v/>
      </c>
      <c r="E4451" s="68" t="str">
        <f>IFERROR(VLOOKUP($B4451,APガラス性能一覧!$A$2:$M$6097,4,0),"")</f>
        <v/>
      </c>
      <c r="F4451" s="68" t="str">
        <f>IFERROR(VLOOKUP($B4451,APガラス性能一覧!$A$2:$M$6097,5,0),"")</f>
        <v/>
      </c>
      <c r="G4451" s="68" t="str">
        <f>IFERROR(VLOOKUP($B4451,APガラス性能一覧!$A$2:$M$6097,6,0),"")</f>
        <v/>
      </c>
      <c r="H4451" s="68" t="str">
        <f>IFERROR(VLOOKUP($B4451,APガラス性能一覧!$A$2:$M$6097,7,0),"")</f>
        <v/>
      </c>
      <c r="I4451" s="68" t="str">
        <f>IFERROR(VLOOKUP($B4451,APガラス性能一覧!$A$2:$M$6097,8,0),"")</f>
        <v/>
      </c>
      <c r="J4451" s="68" t="str">
        <f>IFERROR(VLOOKUP($B4451,APガラス性能一覧!$A$2:$M$6097,9,0),"")</f>
        <v/>
      </c>
      <c r="K4451" s="68" t="str">
        <f>IFERROR(VLOOKUP($B4451,APガラス性能一覧!$A$2:$M$6097,10,0),"")</f>
        <v/>
      </c>
      <c r="L4451" s="68" t="str">
        <f>IFERROR(VLOOKUP($B4451,APガラス性能一覧!$A$2:$M$6097,11,0),"")</f>
        <v/>
      </c>
      <c r="M4451" s="68" t="str">
        <f>IFERROR(VLOOKUP($B4451,APガラス性能一覧!$A$2:$M$6097,12,0),"")</f>
        <v/>
      </c>
      <c r="N4451" s="68" t="str">
        <f>IFERROR(VLOOKUP($B4451,APガラス性能一覧!$A$2:$M$6097,13,0),"")</f>
        <v/>
      </c>
    </row>
    <row r="4452" spans="2:14" x14ac:dyDescent="0.4">
      <c r="B4452" s="68" t="str">
        <f>IF($D$2="","",IF($E$2=0.65,IFERROR(IF(INDEX(APガラス性能一覧!A:A,MATCH(ROW(B4446),APガラス性能一覧!$O:$O,0))="","",INDEX(APガラス性能一覧!A:A,MATCH(ROW(B4446),APガラス性能一覧!$O:$O,0))),""),IFERROR(IF(INDEX(APガラス性能一覧!A:A,MATCH(ROW(B4446),APガラス性能一覧!$N:$N,0))="","",INDEX(APガラス性能一覧!A:A,MATCH(ROW(B4446),APガラス性能一覧!$N:$N,0))),"")))</f>
        <v/>
      </c>
      <c r="C4452" s="68" t="str">
        <f>IFERROR(VLOOKUP($B4452,APガラス性能一覧!$A$2:$M$6097,2,0),"")</f>
        <v/>
      </c>
      <c r="D4452" s="68" t="str">
        <f>IFERROR(VLOOKUP($B4452,APガラス性能一覧!$A$2:$M$6097,3,0),"")</f>
        <v/>
      </c>
      <c r="E4452" s="68" t="str">
        <f>IFERROR(VLOOKUP($B4452,APガラス性能一覧!$A$2:$M$6097,4,0),"")</f>
        <v/>
      </c>
      <c r="F4452" s="68" t="str">
        <f>IFERROR(VLOOKUP($B4452,APガラス性能一覧!$A$2:$M$6097,5,0),"")</f>
        <v/>
      </c>
      <c r="G4452" s="68" t="str">
        <f>IFERROR(VLOOKUP($B4452,APガラス性能一覧!$A$2:$M$6097,6,0),"")</f>
        <v/>
      </c>
      <c r="H4452" s="68" t="str">
        <f>IFERROR(VLOOKUP($B4452,APガラス性能一覧!$A$2:$M$6097,7,0),"")</f>
        <v/>
      </c>
      <c r="I4452" s="68" t="str">
        <f>IFERROR(VLOOKUP($B4452,APガラス性能一覧!$A$2:$M$6097,8,0),"")</f>
        <v/>
      </c>
      <c r="J4452" s="68" t="str">
        <f>IFERROR(VLOOKUP($B4452,APガラス性能一覧!$A$2:$M$6097,9,0),"")</f>
        <v/>
      </c>
      <c r="K4452" s="68" t="str">
        <f>IFERROR(VLOOKUP($B4452,APガラス性能一覧!$A$2:$M$6097,10,0),"")</f>
        <v/>
      </c>
      <c r="L4452" s="68" t="str">
        <f>IFERROR(VLOOKUP($B4452,APガラス性能一覧!$A$2:$M$6097,11,0),"")</f>
        <v/>
      </c>
      <c r="M4452" s="68" t="str">
        <f>IFERROR(VLOOKUP($B4452,APガラス性能一覧!$A$2:$M$6097,12,0),"")</f>
        <v/>
      </c>
      <c r="N4452" s="68" t="str">
        <f>IFERROR(VLOOKUP($B4452,APガラス性能一覧!$A$2:$M$6097,13,0),"")</f>
        <v/>
      </c>
    </row>
    <row r="4453" spans="2:14" x14ac:dyDescent="0.4">
      <c r="B4453" s="68" t="str">
        <f>IF($D$2="","",IF($E$2=0.65,IFERROR(IF(INDEX(APガラス性能一覧!A:A,MATCH(ROW(B4447),APガラス性能一覧!$O:$O,0))="","",INDEX(APガラス性能一覧!A:A,MATCH(ROW(B4447),APガラス性能一覧!$O:$O,0))),""),IFERROR(IF(INDEX(APガラス性能一覧!A:A,MATCH(ROW(B4447),APガラス性能一覧!$N:$N,0))="","",INDEX(APガラス性能一覧!A:A,MATCH(ROW(B4447),APガラス性能一覧!$N:$N,0))),"")))</f>
        <v/>
      </c>
      <c r="C4453" s="68" t="str">
        <f>IFERROR(VLOOKUP($B4453,APガラス性能一覧!$A$2:$M$6097,2,0),"")</f>
        <v/>
      </c>
      <c r="D4453" s="68" t="str">
        <f>IFERROR(VLOOKUP($B4453,APガラス性能一覧!$A$2:$M$6097,3,0),"")</f>
        <v/>
      </c>
      <c r="E4453" s="68" t="str">
        <f>IFERROR(VLOOKUP($B4453,APガラス性能一覧!$A$2:$M$6097,4,0),"")</f>
        <v/>
      </c>
      <c r="F4453" s="68" t="str">
        <f>IFERROR(VLOOKUP($B4453,APガラス性能一覧!$A$2:$M$6097,5,0),"")</f>
        <v/>
      </c>
      <c r="G4453" s="68" t="str">
        <f>IFERROR(VLOOKUP($B4453,APガラス性能一覧!$A$2:$M$6097,6,0),"")</f>
        <v/>
      </c>
      <c r="H4453" s="68" t="str">
        <f>IFERROR(VLOOKUP($B4453,APガラス性能一覧!$A$2:$M$6097,7,0),"")</f>
        <v/>
      </c>
      <c r="I4453" s="68" t="str">
        <f>IFERROR(VLOOKUP($B4453,APガラス性能一覧!$A$2:$M$6097,8,0),"")</f>
        <v/>
      </c>
      <c r="J4453" s="68" t="str">
        <f>IFERROR(VLOOKUP($B4453,APガラス性能一覧!$A$2:$M$6097,9,0),"")</f>
        <v/>
      </c>
      <c r="K4453" s="68" t="str">
        <f>IFERROR(VLOOKUP($B4453,APガラス性能一覧!$A$2:$M$6097,10,0),"")</f>
        <v/>
      </c>
      <c r="L4453" s="68" t="str">
        <f>IFERROR(VLOOKUP($B4453,APガラス性能一覧!$A$2:$M$6097,11,0),"")</f>
        <v/>
      </c>
      <c r="M4453" s="68" t="str">
        <f>IFERROR(VLOOKUP($B4453,APガラス性能一覧!$A$2:$M$6097,12,0),"")</f>
        <v/>
      </c>
      <c r="N4453" s="68" t="str">
        <f>IFERROR(VLOOKUP($B4453,APガラス性能一覧!$A$2:$M$6097,13,0),"")</f>
        <v/>
      </c>
    </row>
    <row r="4454" spans="2:14" x14ac:dyDescent="0.4">
      <c r="B4454" s="68" t="str">
        <f>IF($D$2="","",IF($E$2=0.65,IFERROR(IF(INDEX(APガラス性能一覧!A:A,MATCH(ROW(B4448),APガラス性能一覧!$O:$O,0))="","",INDEX(APガラス性能一覧!A:A,MATCH(ROW(B4448),APガラス性能一覧!$O:$O,0))),""),IFERROR(IF(INDEX(APガラス性能一覧!A:A,MATCH(ROW(B4448),APガラス性能一覧!$N:$N,0))="","",INDEX(APガラス性能一覧!A:A,MATCH(ROW(B4448),APガラス性能一覧!$N:$N,0))),"")))</f>
        <v/>
      </c>
      <c r="C4454" s="68" t="str">
        <f>IFERROR(VLOOKUP($B4454,APガラス性能一覧!$A$2:$M$6097,2,0),"")</f>
        <v/>
      </c>
      <c r="D4454" s="68" t="str">
        <f>IFERROR(VLOOKUP($B4454,APガラス性能一覧!$A$2:$M$6097,3,0),"")</f>
        <v/>
      </c>
      <c r="E4454" s="68" t="str">
        <f>IFERROR(VLOOKUP($B4454,APガラス性能一覧!$A$2:$M$6097,4,0),"")</f>
        <v/>
      </c>
      <c r="F4454" s="68" t="str">
        <f>IFERROR(VLOOKUP($B4454,APガラス性能一覧!$A$2:$M$6097,5,0),"")</f>
        <v/>
      </c>
      <c r="G4454" s="68" t="str">
        <f>IFERROR(VLOOKUP($B4454,APガラス性能一覧!$A$2:$M$6097,6,0),"")</f>
        <v/>
      </c>
      <c r="H4454" s="68" t="str">
        <f>IFERROR(VLOOKUP($B4454,APガラス性能一覧!$A$2:$M$6097,7,0),"")</f>
        <v/>
      </c>
      <c r="I4454" s="68" t="str">
        <f>IFERROR(VLOOKUP($B4454,APガラス性能一覧!$A$2:$M$6097,8,0),"")</f>
        <v/>
      </c>
      <c r="J4454" s="68" t="str">
        <f>IFERROR(VLOOKUP($B4454,APガラス性能一覧!$A$2:$M$6097,9,0),"")</f>
        <v/>
      </c>
      <c r="K4454" s="68" t="str">
        <f>IFERROR(VLOOKUP($B4454,APガラス性能一覧!$A$2:$M$6097,10,0),"")</f>
        <v/>
      </c>
      <c r="L4454" s="68" t="str">
        <f>IFERROR(VLOOKUP($B4454,APガラス性能一覧!$A$2:$M$6097,11,0),"")</f>
        <v/>
      </c>
      <c r="M4454" s="68" t="str">
        <f>IFERROR(VLOOKUP($B4454,APガラス性能一覧!$A$2:$M$6097,12,0),"")</f>
        <v/>
      </c>
      <c r="N4454" s="68" t="str">
        <f>IFERROR(VLOOKUP($B4454,APガラス性能一覧!$A$2:$M$6097,13,0),"")</f>
        <v/>
      </c>
    </row>
    <row r="4455" spans="2:14" x14ac:dyDescent="0.4">
      <c r="B4455" s="68" t="str">
        <f>IF($D$2="","",IF($E$2=0.65,IFERROR(IF(INDEX(APガラス性能一覧!A:A,MATCH(ROW(B4449),APガラス性能一覧!$O:$O,0))="","",INDEX(APガラス性能一覧!A:A,MATCH(ROW(B4449),APガラス性能一覧!$O:$O,0))),""),IFERROR(IF(INDEX(APガラス性能一覧!A:A,MATCH(ROW(B4449),APガラス性能一覧!$N:$N,0))="","",INDEX(APガラス性能一覧!A:A,MATCH(ROW(B4449),APガラス性能一覧!$N:$N,0))),"")))</f>
        <v/>
      </c>
      <c r="C4455" s="68" t="str">
        <f>IFERROR(VLOOKUP($B4455,APガラス性能一覧!$A$2:$M$6097,2,0),"")</f>
        <v/>
      </c>
      <c r="D4455" s="68" t="str">
        <f>IFERROR(VLOOKUP($B4455,APガラス性能一覧!$A$2:$M$6097,3,0),"")</f>
        <v/>
      </c>
      <c r="E4455" s="68" t="str">
        <f>IFERROR(VLOOKUP($B4455,APガラス性能一覧!$A$2:$M$6097,4,0),"")</f>
        <v/>
      </c>
      <c r="F4455" s="68" t="str">
        <f>IFERROR(VLOOKUP($B4455,APガラス性能一覧!$A$2:$M$6097,5,0),"")</f>
        <v/>
      </c>
      <c r="G4455" s="68" t="str">
        <f>IFERROR(VLOOKUP($B4455,APガラス性能一覧!$A$2:$M$6097,6,0),"")</f>
        <v/>
      </c>
      <c r="H4455" s="68" t="str">
        <f>IFERROR(VLOOKUP($B4455,APガラス性能一覧!$A$2:$M$6097,7,0),"")</f>
        <v/>
      </c>
      <c r="I4455" s="68" t="str">
        <f>IFERROR(VLOOKUP($B4455,APガラス性能一覧!$A$2:$M$6097,8,0),"")</f>
        <v/>
      </c>
      <c r="J4455" s="68" t="str">
        <f>IFERROR(VLOOKUP($B4455,APガラス性能一覧!$A$2:$M$6097,9,0),"")</f>
        <v/>
      </c>
      <c r="K4455" s="68" t="str">
        <f>IFERROR(VLOOKUP($B4455,APガラス性能一覧!$A$2:$M$6097,10,0),"")</f>
        <v/>
      </c>
      <c r="L4455" s="68" t="str">
        <f>IFERROR(VLOOKUP($B4455,APガラス性能一覧!$A$2:$M$6097,11,0),"")</f>
        <v/>
      </c>
      <c r="M4455" s="68" t="str">
        <f>IFERROR(VLOOKUP($B4455,APガラス性能一覧!$A$2:$M$6097,12,0),"")</f>
        <v/>
      </c>
      <c r="N4455" s="68" t="str">
        <f>IFERROR(VLOOKUP($B4455,APガラス性能一覧!$A$2:$M$6097,13,0),"")</f>
        <v/>
      </c>
    </row>
    <row r="4456" spans="2:14" x14ac:dyDescent="0.4">
      <c r="B4456" s="68" t="str">
        <f>IF($D$2="","",IF($E$2=0.65,IFERROR(IF(INDEX(APガラス性能一覧!A:A,MATCH(ROW(B4450),APガラス性能一覧!$O:$O,0))="","",INDEX(APガラス性能一覧!A:A,MATCH(ROW(B4450),APガラス性能一覧!$O:$O,0))),""),IFERROR(IF(INDEX(APガラス性能一覧!A:A,MATCH(ROW(B4450),APガラス性能一覧!$N:$N,0))="","",INDEX(APガラス性能一覧!A:A,MATCH(ROW(B4450),APガラス性能一覧!$N:$N,0))),"")))</f>
        <v/>
      </c>
      <c r="C4456" s="68" t="str">
        <f>IFERROR(VLOOKUP($B4456,APガラス性能一覧!$A$2:$M$6097,2,0),"")</f>
        <v/>
      </c>
      <c r="D4456" s="68" t="str">
        <f>IFERROR(VLOOKUP($B4456,APガラス性能一覧!$A$2:$M$6097,3,0),"")</f>
        <v/>
      </c>
      <c r="E4456" s="68" t="str">
        <f>IFERROR(VLOOKUP($B4456,APガラス性能一覧!$A$2:$M$6097,4,0),"")</f>
        <v/>
      </c>
      <c r="F4456" s="68" t="str">
        <f>IFERROR(VLOOKUP($B4456,APガラス性能一覧!$A$2:$M$6097,5,0),"")</f>
        <v/>
      </c>
      <c r="G4456" s="68" t="str">
        <f>IFERROR(VLOOKUP($B4456,APガラス性能一覧!$A$2:$M$6097,6,0),"")</f>
        <v/>
      </c>
      <c r="H4456" s="68" t="str">
        <f>IFERROR(VLOOKUP($B4456,APガラス性能一覧!$A$2:$M$6097,7,0),"")</f>
        <v/>
      </c>
      <c r="I4456" s="68" t="str">
        <f>IFERROR(VLOOKUP($B4456,APガラス性能一覧!$A$2:$M$6097,8,0),"")</f>
        <v/>
      </c>
      <c r="J4456" s="68" t="str">
        <f>IFERROR(VLOOKUP($B4456,APガラス性能一覧!$A$2:$M$6097,9,0),"")</f>
        <v/>
      </c>
      <c r="K4456" s="68" t="str">
        <f>IFERROR(VLOOKUP($B4456,APガラス性能一覧!$A$2:$M$6097,10,0),"")</f>
        <v/>
      </c>
      <c r="L4456" s="68" t="str">
        <f>IFERROR(VLOOKUP($B4456,APガラス性能一覧!$A$2:$M$6097,11,0),"")</f>
        <v/>
      </c>
      <c r="M4456" s="68" t="str">
        <f>IFERROR(VLOOKUP($B4456,APガラス性能一覧!$A$2:$M$6097,12,0),"")</f>
        <v/>
      </c>
      <c r="N4456" s="68" t="str">
        <f>IFERROR(VLOOKUP($B4456,APガラス性能一覧!$A$2:$M$6097,13,0),"")</f>
        <v/>
      </c>
    </row>
    <row r="4457" spans="2:14" x14ac:dyDescent="0.4">
      <c r="B4457" s="68" t="str">
        <f>IF($D$2="","",IF($E$2=0.65,IFERROR(IF(INDEX(APガラス性能一覧!A:A,MATCH(ROW(B4451),APガラス性能一覧!$O:$O,0))="","",INDEX(APガラス性能一覧!A:A,MATCH(ROW(B4451),APガラス性能一覧!$O:$O,0))),""),IFERROR(IF(INDEX(APガラス性能一覧!A:A,MATCH(ROW(B4451),APガラス性能一覧!$N:$N,0))="","",INDEX(APガラス性能一覧!A:A,MATCH(ROW(B4451),APガラス性能一覧!$N:$N,0))),"")))</f>
        <v/>
      </c>
      <c r="C4457" s="68" t="str">
        <f>IFERROR(VLOOKUP($B4457,APガラス性能一覧!$A$2:$M$6097,2,0),"")</f>
        <v/>
      </c>
      <c r="D4457" s="68" t="str">
        <f>IFERROR(VLOOKUP($B4457,APガラス性能一覧!$A$2:$M$6097,3,0),"")</f>
        <v/>
      </c>
      <c r="E4457" s="68" t="str">
        <f>IFERROR(VLOOKUP($B4457,APガラス性能一覧!$A$2:$M$6097,4,0),"")</f>
        <v/>
      </c>
      <c r="F4457" s="68" t="str">
        <f>IFERROR(VLOOKUP($B4457,APガラス性能一覧!$A$2:$M$6097,5,0),"")</f>
        <v/>
      </c>
      <c r="G4457" s="68" t="str">
        <f>IFERROR(VLOOKUP($B4457,APガラス性能一覧!$A$2:$M$6097,6,0),"")</f>
        <v/>
      </c>
      <c r="H4457" s="68" t="str">
        <f>IFERROR(VLOOKUP($B4457,APガラス性能一覧!$A$2:$M$6097,7,0),"")</f>
        <v/>
      </c>
      <c r="I4457" s="68" t="str">
        <f>IFERROR(VLOOKUP($B4457,APガラス性能一覧!$A$2:$M$6097,8,0),"")</f>
        <v/>
      </c>
      <c r="J4457" s="68" t="str">
        <f>IFERROR(VLOOKUP($B4457,APガラス性能一覧!$A$2:$M$6097,9,0),"")</f>
        <v/>
      </c>
      <c r="K4457" s="68" t="str">
        <f>IFERROR(VLOOKUP($B4457,APガラス性能一覧!$A$2:$M$6097,10,0),"")</f>
        <v/>
      </c>
      <c r="L4457" s="68" t="str">
        <f>IFERROR(VLOOKUP($B4457,APガラス性能一覧!$A$2:$M$6097,11,0),"")</f>
        <v/>
      </c>
      <c r="M4457" s="68" t="str">
        <f>IFERROR(VLOOKUP($B4457,APガラス性能一覧!$A$2:$M$6097,12,0),"")</f>
        <v/>
      </c>
      <c r="N4457" s="68" t="str">
        <f>IFERROR(VLOOKUP($B4457,APガラス性能一覧!$A$2:$M$6097,13,0),"")</f>
        <v/>
      </c>
    </row>
    <row r="4458" spans="2:14" x14ac:dyDescent="0.4">
      <c r="B4458" s="68" t="str">
        <f>IF($D$2="","",IF($E$2=0.65,IFERROR(IF(INDEX(APガラス性能一覧!A:A,MATCH(ROW(B4452),APガラス性能一覧!$O:$O,0))="","",INDEX(APガラス性能一覧!A:A,MATCH(ROW(B4452),APガラス性能一覧!$O:$O,0))),""),IFERROR(IF(INDEX(APガラス性能一覧!A:A,MATCH(ROW(B4452),APガラス性能一覧!$N:$N,0))="","",INDEX(APガラス性能一覧!A:A,MATCH(ROW(B4452),APガラス性能一覧!$N:$N,0))),"")))</f>
        <v/>
      </c>
      <c r="C4458" s="68" t="str">
        <f>IFERROR(VLOOKUP($B4458,APガラス性能一覧!$A$2:$M$6097,2,0),"")</f>
        <v/>
      </c>
      <c r="D4458" s="68" t="str">
        <f>IFERROR(VLOOKUP($B4458,APガラス性能一覧!$A$2:$M$6097,3,0),"")</f>
        <v/>
      </c>
      <c r="E4458" s="68" t="str">
        <f>IFERROR(VLOOKUP($B4458,APガラス性能一覧!$A$2:$M$6097,4,0),"")</f>
        <v/>
      </c>
      <c r="F4458" s="68" t="str">
        <f>IFERROR(VLOOKUP($B4458,APガラス性能一覧!$A$2:$M$6097,5,0),"")</f>
        <v/>
      </c>
      <c r="G4458" s="68" t="str">
        <f>IFERROR(VLOOKUP($B4458,APガラス性能一覧!$A$2:$M$6097,6,0),"")</f>
        <v/>
      </c>
      <c r="H4458" s="68" t="str">
        <f>IFERROR(VLOOKUP($B4458,APガラス性能一覧!$A$2:$M$6097,7,0),"")</f>
        <v/>
      </c>
      <c r="I4458" s="68" t="str">
        <f>IFERROR(VLOOKUP($B4458,APガラス性能一覧!$A$2:$M$6097,8,0),"")</f>
        <v/>
      </c>
      <c r="J4458" s="68" t="str">
        <f>IFERROR(VLOOKUP($B4458,APガラス性能一覧!$A$2:$M$6097,9,0),"")</f>
        <v/>
      </c>
      <c r="K4458" s="68" t="str">
        <f>IFERROR(VLOOKUP($B4458,APガラス性能一覧!$A$2:$M$6097,10,0),"")</f>
        <v/>
      </c>
      <c r="L4458" s="68" t="str">
        <f>IFERROR(VLOOKUP($B4458,APガラス性能一覧!$A$2:$M$6097,11,0),"")</f>
        <v/>
      </c>
      <c r="M4458" s="68" t="str">
        <f>IFERROR(VLOOKUP($B4458,APガラス性能一覧!$A$2:$M$6097,12,0),"")</f>
        <v/>
      </c>
      <c r="N4458" s="68" t="str">
        <f>IFERROR(VLOOKUP($B4458,APガラス性能一覧!$A$2:$M$6097,13,0),"")</f>
        <v/>
      </c>
    </row>
    <row r="4459" spans="2:14" x14ac:dyDescent="0.4">
      <c r="B4459" s="68" t="str">
        <f>IF($D$2="","",IF($E$2=0.65,IFERROR(IF(INDEX(APガラス性能一覧!A:A,MATCH(ROW(B4453),APガラス性能一覧!$O:$O,0))="","",INDEX(APガラス性能一覧!A:A,MATCH(ROW(B4453),APガラス性能一覧!$O:$O,0))),""),IFERROR(IF(INDEX(APガラス性能一覧!A:A,MATCH(ROW(B4453),APガラス性能一覧!$N:$N,0))="","",INDEX(APガラス性能一覧!A:A,MATCH(ROW(B4453),APガラス性能一覧!$N:$N,0))),"")))</f>
        <v/>
      </c>
      <c r="C4459" s="68" t="str">
        <f>IFERROR(VLOOKUP($B4459,APガラス性能一覧!$A$2:$M$6097,2,0),"")</f>
        <v/>
      </c>
      <c r="D4459" s="68" t="str">
        <f>IFERROR(VLOOKUP($B4459,APガラス性能一覧!$A$2:$M$6097,3,0),"")</f>
        <v/>
      </c>
      <c r="E4459" s="68" t="str">
        <f>IFERROR(VLOOKUP($B4459,APガラス性能一覧!$A$2:$M$6097,4,0),"")</f>
        <v/>
      </c>
      <c r="F4459" s="68" t="str">
        <f>IFERROR(VLOOKUP($B4459,APガラス性能一覧!$A$2:$M$6097,5,0),"")</f>
        <v/>
      </c>
      <c r="G4459" s="68" t="str">
        <f>IFERROR(VLOOKUP($B4459,APガラス性能一覧!$A$2:$M$6097,6,0),"")</f>
        <v/>
      </c>
      <c r="H4459" s="68" t="str">
        <f>IFERROR(VLOOKUP($B4459,APガラス性能一覧!$A$2:$M$6097,7,0),"")</f>
        <v/>
      </c>
      <c r="I4459" s="68" t="str">
        <f>IFERROR(VLOOKUP($B4459,APガラス性能一覧!$A$2:$M$6097,8,0),"")</f>
        <v/>
      </c>
      <c r="J4459" s="68" t="str">
        <f>IFERROR(VLOOKUP($B4459,APガラス性能一覧!$A$2:$M$6097,9,0),"")</f>
        <v/>
      </c>
      <c r="K4459" s="68" t="str">
        <f>IFERROR(VLOOKUP($B4459,APガラス性能一覧!$A$2:$M$6097,10,0),"")</f>
        <v/>
      </c>
      <c r="L4459" s="68" t="str">
        <f>IFERROR(VLOOKUP($B4459,APガラス性能一覧!$A$2:$M$6097,11,0),"")</f>
        <v/>
      </c>
      <c r="M4459" s="68" t="str">
        <f>IFERROR(VLOOKUP($B4459,APガラス性能一覧!$A$2:$M$6097,12,0),"")</f>
        <v/>
      </c>
      <c r="N4459" s="68" t="str">
        <f>IFERROR(VLOOKUP($B4459,APガラス性能一覧!$A$2:$M$6097,13,0),"")</f>
        <v/>
      </c>
    </row>
    <row r="4460" spans="2:14" x14ac:dyDescent="0.4">
      <c r="B4460" s="68" t="str">
        <f>IF($D$2="","",IF($E$2=0.65,IFERROR(IF(INDEX(APガラス性能一覧!A:A,MATCH(ROW(B4454),APガラス性能一覧!$O:$O,0))="","",INDEX(APガラス性能一覧!A:A,MATCH(ROW(B4454),APガラス性能一覧!$O:$O,0))),""),IFERROR(IF(INDEX(APガラス性能一覧!A:A,MATCH(ROW(B4454),APガラス性能一覧!$N:$N,0))="","",INDEX(APガラス性能一覧!A:A,MATCH(ROW(B4454),APガラス性能一覧!$N:$N,0))),"")))</f>
        <v/>
      </c>
      <c r="C4460" s="68" t="str">
        <f>IFERROR(VLOOKUP($B4460,APガラス性能一覧!$A$2:$M$6097,2,0),"")</f>
        <v/>
      </c>
      <c r="D4460" s="68" t="str">
        <f>IFERROR(VLOOKUP($B4460,APガラス性能一覧!$A$2:$M$6097,3,0),"")</f>
        <v/>
      </c>
      <c r="E4460" s="68" t="str">
        <f>IFERROR(VLOOKUP($B4460,APガラス性能一覧!$A$2:$M$6097,4,0),"")</f>
        <v/>
      </c>
      <c r="F4460" s="68" t="str">
        <f>IFERROR(VLOOKUP($B4460,APガラス性能一覧!$A$2:$M$6097,5,0),"")</f>
        <v/>
      </c>
      <c r="G4460" s="68" t="str">
        <f>IFERROR(VLOOKUP($B4460,APガラス性能一覧!$A$2:$M$6097,6,0),"")</f>
        <v/>
      </c>
      <c r="H4460" s="68" t="str">
        <f>IFERROR(VLOOKUP($B4460,APガラス性能一覧!$A$2:$M$6097,7,0),"")</f>
        <v/>
      </c>
      <c r="I4460" s="68" t="str">
        <f>IFERROR(VLOOKUP($B4460,APガラス性能一覧!$A$2:$M$6097,8,0),"")</f>
        <v/>
      </c>
      <c r="J4460" s="68" t="str">
        <f>IFERROR(VLOOKUP($B4460,APガラス性能一覧!$A$2:$M$6097,9,0),"")</f>
        <v/>
      </c>
      <c r="K4460" s="68" t="str">
        <f>IFERROR(VLOOKUP($B4460,APガラス性能一覧!$A$2:$M$6097,10,0),"")</f>
        <v/>
      </c>
      <c r="L4460" s="68" t="str">
        <f>IFERROR(VLOOKUP($B4460,APガラス性能一覧!$A$2:$M$6097,11,0),"")</f>
        <v/>
      </c>
      <c r="M4460" s="68" t="str">
        <f>IFERROR(VLOOKUP($B4460,APガラス性能一覧!$A$2:$M$6097,12,0),"")</f>
        <v/>
      </c>
      <c r="N4460" s="68" t="str">
        <f>IFERROR(VLOOKUP($B4460,APガラス性能一覧!$A$2:$M$6097,13,0),"")</f>
        <v/>
      </c>
    </row>
    <row r="4461" spans="2:14" x14ac:dyDescent="0.4">
      <c r="B4461" s="68" t="str">
        <f>IF($D$2="","",IF($E$2=0.65,IFERROR(IF(INDEX(APガラス性能一覧!A:A,MATCH(ROW(B4455),APガラス性能一覧!$O:$O,0))="","",INDEX(APガラス性能一覧!A:A,MATCH(ROW(B4455),APガラス性能一覧!$O:$O,0))),""),IFERROR(IF(INDEX(APガラス性能一覧!A:A,MATCH(ROW(B4455),APガラス性能一覧!$N:$N,0))="","",INDEX(APガラス性能一覧!A:A,MATCH(ROW(B4455),APガラス性能一覧!$N:$N,0))),"")))</f>
        <v/>
      </c>
      <c r="C4461" s="68" t="str">
        <f>IFERROR(VLOOKUP($B4461,APガラス性能一覧!$A$2:$M$6097,2,0),"")</f>
        <v/>
      </c>
      <c r="D4461" s="68" t="str">
        <f>IFERROR(VLOOKUP($B4461,APガラス性能一覧!$A$2:$M$6097,3,0),"")</f>
        <v/>
      </c>
      <c r="E4461" s="68" t="str">
        <f>IFERROR(VLOOKUP($B4461,APガラス性能一覧!$A$2:$M$6097,4,0),"")</f>
        <v/>
      </c>
      <c r="F4461" s="68" t="str">
        <f>IFERROR(VLOOKUP($B4461,APガラス性能一覧!$A$2:$M$6097,5,0),"")</f>
        <v/>
      </c>
      <c r="G4461" s="68" t="str">
        <f>IFERROR(VLOOKUP($B4461,APガラス性能一覧!$A$2:$M$6097,6,0),"")</f>
        <v/>
      </c>
      <c r="H4461" s="68" t="str">
        <f>IFERROR(VLOOKUP($B4461,APガラス性能一覧!$A$2:$M$6097,7,0),"")</f>
        <v/>
      </c>
      <c r="I4461" s="68" t="str">
        <f>IFERROR(VLOOKUP($B4461,APガラス性能一覧!$A$2:$M$6097,8,0),"")</f>
        <v/>
      </c>
      <c r="J4461" s="68" t="str">
        <f>IFERROR(VLOOKUP($B4461,APガラス性能一覧!$A$2:$M$6097,9,0),"")</f>
        <v/>
      </c>
      <c r="K4461" s="68" t="str">
        <f>IFERROR(VLOOKUP($B4461,APガラス性能一覧!$A$2:$M$6097,10,0),"")</f>
        <v/>
      </c>
      <c r="L4461" s="68" t="str">
        <f>IFERROR(VLOOKUP($B4461,APガラス性能一覧!$A$2:$M$6097,11,0),"")</f>
        <v/>
      </c>
      <c r="M4461" s="68" t="str">
        <f>IFERROR(VLOOKUP($B4461,APガラス性能一覧!$A$2:$M$6097,12,0),"")</f>
        <v/>
      </c>
      <c r="N4461" s="68" t="str">
        <f>IFERROR(VLOOKUP($B4461,APガラス性能一覧!$A$2:$M$6097,13,0),"")</f>
        <v/>
      </c>
    </row>
    <row r="4462" spans="2:14" x14ac:dyDescent="0.4">
      <c r="B4462" s="68" t="str">
        <f>IF($D$2="","",IF($E$2=0.65,IFERROR(IF(INDEX(APガラス性能一覧!A:A,MATCH(ROW(B4456),APガラス性能一覧!$O:$O,0))="","",INDEX(APガラス性能一覧!A:A,MATCH(ROW(B4456),APガラス性能一覧!$O:$O,0))),""),IFERROR(IF(INDEX(APガラス性能一覧!A:A,MATCH(ROW(B4456),APガラス性能一覧!$N:$N,0))="","",INDEX(APガラス性能一覧!A:A,MATCH(ROW(B4456),APガラス性能一覧!$N:$N,0))),"")))</f>
        <v/>
      </c>
      <c r="C4462" s="68" t="str">
        <f>IFERROR(VLOOKUP($B4462,APガラス性能一覧!$A$2:$M$6097,2,0),"")</f>
        <v/>
      </c>
      <c r="D4462" s="68" t="str">
        <f>IFERROR(VLOOKUP($B4462,APガラス性能一覧!$A$2:$M$6097,3,0),"")</f>
        <v/>
      </c>
      <c r="E4462" s="68" t="str">
        <f>IFERROR(VLOOKUP($B4462,APガラス性能一覧!$A$2:$M$6097,4,0),"")</f>
        <v/>
      </c>
      <c r="F4462" s="68" t="str">
        <f>IFERROR(VLOOKUP($B4462,APガラス性能一覧!$A$2:$M$6097,5,0),"")</f>
        <v/>
      </c>
      <c r="G4462" s="68" t="str">
        <f>IFERROR(VLOOKUP($B4462,APガラス性能一覧!$A$2:$M$6097,6,0),"")</f>
        <v/>
      </c>
      <c r="H4462" s="68" t="str">
        <f>IFERROR(VLOOKUP($B4462,APガラス性能一覧!$A$2:$M$6097,7,0),"")</f>
        <v/>
      </c>
      <c r="I4462" s="68" t="str">
        <f>IFERROR(VLOOKUP($B4462,APガラス性能一覧!$A$2:$M$6097,8,0),"")</f>
        <v/>
      </c>
      <c r="J4462" s="68" t="str">
        <f>IFERROR(VLOOKUP($B4462,APガラス性能一覧!$A$2:$M$6097,9,0),"")</f>
        <v/>
      </c>
      <c r="K4462" s="68" t="str">
        <f>IFERROR(VLOOKUP($B4462,APガラス性能一覧!$A$2:$M$6097,10,0),"")</f>
        <v/>
      </c>
      <c r="L4462" s="68" t="str">
        <f>IFERROR(VLOOKUP($B4462,APガラス性能一覧!$A$2:$M$6097,11,0),"")</f>
        <v/>
      </c>
      <c r="M4462" s="68" t="str">
        <f>IFERROR(VLOOKUP($B4462,APガラス性能一覧!$A$2:$M$6097,12,0),"")</f>
        <v/>
      </c>
      <c r="N4462" s="68" t="str">
        <f>IFERROR(VLOOKUP($B4462,APガラス性能一覧!$A$2:$M$6097,13,0),"")</f>
        <v/>
      </c>
    </row>
    <row r="4463" spans="2:14" x14ac:dyDescent="0.4">
      <c r="B4463" s="68" t="str">
        <f>IF($D$2="","",IF($E$2=0.65,IFERROR(IF(INDEX(APガラス性能一覧!A:A,MATCH(ROW(B4457),APガラス性能一覧!$O:$O,0))="","",INDEX(APガラス性能一覧!A:A,MATCH(ROW(B4457),APガラス性能一覧!$O:$O,0))),""),IFERROR(IF(INDEX(APガラス性能一覧!A:A,MATCH(ROW(B4457),APガラス性能一覧!$N:$N,0))="","",INDEX(APガラス性能一覧!A:A,MATCH(ROW(B4457),APガラス性能一覧!$N:$N,0))),"")))</f>
        <v/>
      </c>
      <c r="C4463" s="68" t="str">
        <f>IFERROR(VLOOKUP($B4463,APガラス性能一覧!$A$2:$M$6097,2,0),"")</f>
        <v/>
      </c>
      <c r="D4463" s="68" t="str">
        <f>IFERROR(VLOOKUP($B4463,APガラス性能一覧!$A$2:$M$6097,3,0),"")</f>
        <v/>
      </c>
      <c r="E4463" s="68" t="str">
        <f>IFERROR(VLOOKUP($B4463,APガラス性能一覧!$A$2:$M$6097,4,0),"")</f>
        <v/>
      </c>
      <c r="F4463" s="68" t="str">
        <f>IFERROR(VLOOKUP($B4463,APガラス性能一覧!$A$2:$M$6097,5,0),"")</f>
        <v/>
      </c>
      <c r="G4463" s="68" t="str">
        <f>IFERROR(VLOOKUP($B4463,APガラス性能一覧!$A$2:$M$6097,6,0),"")</f>
        <v/>
      </c>
      <c r="H4463" s="68" t="str">
        <f>IFERROR(VLOOKUP($B4463,APガラス性能一覧!$A$2:$M$6097,7,0),"")</f>
        <v/>
      </c>
      <c r="I4463" s="68" t="str">
        <f>IFERROR(VLOOKUP($B4463,APガラス性能一覧!$A$2:$M$6097,8,0),"")</f>
        <v/>
      </c>
      <c r="J4463" s="68" t="str">
        <f>IFERROR(VLOOKUP($B4463,APガラス性能一覧!$A$2:$M$6097,9,0),"")</f>
        <v/>
      </c>
      <c r="K4463" s="68" t="str">
        <f>IFERROR(VLOOKUP($B4463,APガラス性能一覧!$A$2:$M$6097,10,0),"")</f>
        <v/>
      </c>
      <c r="L4463" s="68" t="str">
        <f>IFERROR(VLOOKUP($B4463,APガラス性能一覧!$A$2:$M$6097,11,0),"")</f>
        <v/>
      </c>
      <c r="M4463" s="68" t="str">
        <f>IFERROR(VLOOKUP($B4463,APガラス性能一覧!$A$2:$M$6097,12,0),"")</f>
        <v/>
      </c>
      <c r="N4463" s="68" t="str">
        <f>IFERROR(VLOOKUP($B4463,APガラス性能一覧!$A$2:$M$6097,13,0),"")</f>
        <v/>
      </c>
    </row>
    <row r="4464" spans="2:14" x14ac:dyDescent="0.4">
      <c r="B4464" s="68" t="str">
        <f>IF($D$2="","",IF($E$2=0.65,IFERROR(IF(INDEX(APガラス性能一覧!A:A,MATCH(ROW(B4458),APガラス性能一覧!$O:$O,0))="","",INDEX(APガラス性能一覧!A:A,MATCH(ROW(B4458),APガラス性能一覧!$O:$O,0))),""),IFERROR(IF(INDEX(APガラス性能一覧!A:A,MATCH(ROW(B4458),APガラス性能一覧!$N:$N,0))="","",INDEX(APガラス性能一覧!A:A,MATCH(ROW(B4458),APガラス性能一覧!$N:$N,0))),"")))</f>
        <v/>
      </c>
      <c r="C4464" s="68" t="str">
        <f>IFERROR(VLOOKUP($B4464,APガラス性能一覧!$A$2:$M$6097,2,0),"")</f>
        <v/>
      </c>
      <c r="D4464" s="68" t="str">
        <f>IFERROR(VLOOKUP($B4464,APガラス性能一覧!$A$2:$M$6097,3,0),"")</f>
        <v/>
      </c>
      <c r="E4464" s="68" t="str">
        <f>IFERROR(VLOOKUP($B4464,APガラス性能一覧!$A$2:$M$6097,4,0),"")</f>
        <v/>
      </c>
      <c r="F4464" s="68" t="str">
        <f>IFERROR(VLOOKUP($B4464,APガラス性能一覧!$A$2:$M$6097,5,0),"")</f>
        <v/>
      </c>
      <c r="G4464" s="68" t="str">
        <f>IFERROR(VLOOKUP($B4464,APガラス性能一覧!$A$2:$M$6097,6,0),"")</f>
        <v/>
      </c>
      <c r="H4464" s="68" t="str">
        <f>IFERROR(VLOOKUP($B4464,APガラス性能一覧!$A$2:$M$6097,7,0),"")</f>
        <v/>
      </c>
      <c r="I4464" s="68" t="str">
        <f>IFERROR(VLOOKUP($B4464,APガラス性能一覧!$A$2:$M$6097,8,0),"")</f>
        <v/>
      </c>
      <c r="J4464" s="68" t="str">
        <f>IFERROR(VLOOKUP($B4464,APガラス性能一覧!$A$2:$M$6097,9,0),"")</f>
        <v/>
      </c>
      <c r="K4464" s="68" t="str">
        <f>IFERROR(VLOOKUP($B4464,APガラス性能一覧!$A$2:$M$6097,10,0),"")</f>
        <v/>
      </c>
      <c r="L4464" s="68" t="str">
        <f>IFERROR(VLOOKUP($B4464,APガラス性能一覧!$A$2:$M$6097,11,0),"")</f>
        <v/>
      </c>
      <c r="M4464" s="68" t="str">
        <f>IFERROR(VLOOKUP($B4464,APガラス性能一覧!$A$2:$M$6097,12,0),"")</f>
        <v/>
      </c>
      <c r="N4464" s="68" t="str">
        <f>IFERROR(VLOOKUP($B4464,APガラス性能一覧!$A$2:$M$6097,13,0),"")</f>
        <v/>
      </c>
    </row>
    <row r="4465" spans="2:14" x14ac:dyDescent="0.4">
      <c r="B4465" s="68" t="str">
        <f>IF($D$2="","",IF($E$2=0.65,IFERROR(IF(INDEX(APガラス性能一覧!A:A,MATCH(ROW(B4459),APガラス性能一覧!$O:$O,0))="","",INDEX(APガラス性能一覧!A:A,MATCH(ROW(B4459),APガラス性能一覧!$O:$O,0))),""),IFERROR(IF(INDEX(APガラス性能一覧!A:A,MATCH(ROW(B4459),APガラス性能一覧!$N:$N,0))="","",INDEX(APガラス性能一覧!A:A,MATCH(ROW(B4459),APガラス性能一覧!$N:$N,0))),"")))</f>
        <v/>
      </c>
      <c r="C4465" s="68" t="str">
        <f>IFERROR(VLOOKUP($B4465,APガラス性能一覧!$A$2:$M$6097,2,0),"")</f>
        <v/>
      </c>
      <c r="D4465" s="68" t="str">
        <f>IFERROR(VLOOKUP($B4465,APガラス性能一覧!$A$2:$M$6097,3,0),"")</f>
        <v/>
      </c>
      <c r="E4465" s="68" t="str">
        <f>IFERROR(VLOOKUP($B4465,APガラス性能一覧!$A$2:$M$6097,4,0),"")</f>
        <v/>
      </c>
      <c r="F4465" s="68" t="str">
        <f>IFERROR(VLOOKUP($B4465,APガラス性能一覧!$A$2:$M$6097,5,0),"")</f>
        <v/>
      </c>
      <c r="G4465" s="68" t="str">
        <f>IFERROR(VLOOKUP($B4465,APガラス性能一覧!$A$2:$M$6097,6,0),"")</f>
        <v/>
      </c>
      <c r="H4465" s="68" t="str">
        <f>IFERROR(VLOOKUP($B4465,APガラス性能一覧!$A$2:$M$6097,7,0),"")</f>
        <v/>
      </c>
      <c r="I4465" s="68" t="str">
        <f>IFERROR(VLOOKUP($B4465,APガラス性能一覧!$A$2:$M$6097,8,0),"")</f>
        <v/>
      </c>
      <c r="J4465" s="68" t="str">
        <f>IFERROR(VLOOKUP($B4465,APガラス性能一覧!$A$2:$M$6097,9,0),"")</f>
        <v/>
      </c>
      <c r="K4465" s="68" t="str">
        <f>IFERROR(VLOOKUP($B4465,APガラス性能一覧!$A$2:$M$6097,10,0),"")</f>
        <v/>
      </c>
      <c r="L4465" s="68" t="str">
        <f>IFERROR(VLOOKUP($B4465,APガラス性能一覧!$A$2:$M$6097,11,0),"")</f>
        <v/>
      </c>
      <c r="M4465" s="68" t="str">
        <f>IFERROR(VLOOKUP($B4465,APガラス性能一覧!$A$2:$M$6097,12,0),"")</f>
        <v/>
      </c>
      <c r="N4465" s="68" t="str">
        <f>IFERROR(VLOOKUP($B4465,APガラス性能一覧!$A$2:$M$6097,13,0),"")</f>
        <v/>
      </c>
    </row>
    <row r="4466" spans="2:14" x14ac:dyDescent="0.4">
      <c r="B4466" s="68" t="str">
        <f>IF($D$2="","",IF($E$2=0.65,IFERROR(IF(INDEX(APガラス性能一覧!A:A,MATCH(ROW(B4460),APガラス性能一覧!$O:$O,0))="","",INDEX(APガラス性能一覧!A:A,MATCH(ROW(B4460),APガラス性能一覧!$O:$O,0))),""),IFERROR(IF(INDEX(APガラス性能一覧!A:A,MATCH(ROW(B4460),APガラス性能一覧!$N:$N,0))="","",INDEX(APガラス性能一覧!A:A,MATCH(ROW(B4460),APガラス性能一覧!$N:$N,0))),"")))</f>
        <v/>
      </c>
      <c r="C4466" s="68" t="str">
        <f>IFERROR(VLOOKUP($B4466,APガラス性能一覧!$A$2:$M$6097,2,0),"")</f>
        <v/>
      </c>
      <c r="D4466" s="68" t="str">
        <f>IFERROR(VLOOKUP($B4466,APガラス性能一覧!$A$2:$M$6097,3,0),"")</f>
        <v/>
      </c>
      <c r="E4466" s="68" t="str">
        <f>IFERROR(VLOOKUP($B4466,APガラス性能一覧!$A$2:$M$6097,4,0),"")</f>
        <v/>
      </c>
      <c r="F4466" s="68" t="str">
        <f>IFERROR(VLOOKUP($B4466,APガラス性能一覧!$A$2:$M$6097,5,0),"")</f>
        <v/>
      </c>
      <c r="G4466" s="68" t="str">
        <f>IFERROR(VLOOKUP($B4466,APガラス性能一覧!$A$2:$M$6097,6,0),"")</f>
        <v/>
      </c>
      <c r="H4466" s="68" t="str">
        <f>IFERROR(VLOOKUP($B4466,APガラス性能一覧!$A$2:$M$6097,7,0),"")</f>
        <v/>
      </c>
      <c r="I4466" s="68" t="str">
        <f>IFERROR(VLOOKUP($B4466,APガラス性能一覧!$A$2:$M$6097,8,0),"")</f>
        <v/>
      </c>
      <c r="J4466" s="68" t="str">
        <f>IFERROR(VLOOKUP($B4466,APガラス性能一覧!$A$2:$M$6097,9,0),"")</f>
        <v/>
      </c>
      <c r="K4466" s="68" t="str">
        <f>IFERROR(VLOOKUP($B4466,APガラス性能一覧!$A$2:$M$6097,10,0),"")</f>
        <v/>
      </c>
      <c r="L4466" s="68" t="str">
        <f>IFERROR(VLOOKUP($B4466,APガラス性能一覧!$A$2:$M$6097,11,0),"")</f>
        <v/>
      </c>
      <c r="M4466" s="68" t="str">
        <f>IFERROR(VLOOKUP($B4466,APガラス性能一覧!$A$2:$M$6097,12,0),"")</f>
        <v/>
      </c>
      <c r="N4466" s="68" t="str">
        <f>IFERROR(VLOOKUP($B4466,APガラス性能一覧!$A$2:$M$6097,13,0),"")</f>
        <v/>
      </c>
    </row>
    <row r="4467" spans="2:14" x14ac:dyDescent="0.4">
      <c r="B4467" s="68" t="str">
        <f>IF($D$2="","",IF($E$2=0.65,IFERROR(IF(INDEX(APガラス性能一覧!A:A,MATCH(ROW(B4461),APガラス性能一覧!$O:$O,0))="","",INDEX(APガラス性能一覧!A:A,MATCH(ROW(B4461),APガラス性能一覧!$O:$O,0))),""),IFERROR(IF(INDEX(APガラス性能一覧!A:A,MATCH(ROW(B4461),APガラス性能一覧!$N:$N,0))="","",INDEX(APガラス性能一覧!A:A,MATCH(ROW(B4461),APガラス性能一覧!$N:$N,0))),"")))</f>
        <v/>
      </c>
      <c r="C4467" s="68" t="str">
        <f>IFERROR(VLOOKUP($B4467,APガラス性能一覧!$A$2:$M$6097,2,0),"")</f>
        <v/>
      </c>
      <c r="D4467" s="68" t="str">
        <f>IFERROR(VLOOKUP($B4467,APガラス性能一覧!$A$2:$M$6097,3,0),"")</f>
        <v/>
      </c>
      <c r="E4467" s="68" t="str">
        <f>IFERROR(VLOOKUP($B4467,APガラス性能一覧!$A$2:$M$6097,4,0),"")</f>
        <v/>
      </c>
      <c r="F4467" s="68" t="str">
        <f>IFERROR(VLOOKUP($B4467,APガラス性能一覧!$A$2:$M$6097,5,0),"")</f>
        <v/>
      </c>
      <c r="G4467" s="68" t="str">
        <f>IFERROR(VLOOKUP($B4467,APガラス性能一覧!$A$2:$M$6097,6,0),"")</f>
        <v/>
      </c>
      <c r="H4467" s="68" t="str">
        <f>IFERROR(VLOOKUP($B4467,APガラス性能一覧!$A$2:$M$6097,7,0),"")</f>
        <v/>
      </c>
      <c r="I4467" s="68" t="str">
        <f>IFERROR(VLOOKUP($B4467,APガラス性能一覧!$A$2:$M$6097,8,0),"")</f>
        <v/>
      </c>
      <c r="J4467" s="68" t="str">
        <f>IFERROR(VLOOKUP($B4467,APガラス性能一覧!$A$2:$M$6097,9,0),"")</f>
        <v/>
      </c>
      <c r="K4467" s="68" t="str">
        <f>IFERROR(VLOOKUP($B4467,APガラス性能一覧!$A$2:$M$6097,10,0),"")</f>
        <v/>
      </c>
      <c r="L4467" s="68" t="str">
        <f>IFERROR(VLOOKUP($B4467,APガラス性能一覧!$A$2:$M$6097,11,0),"")</f>
        <v/>
      </c>
      <c r="M4467" s="68" t="str">
        <f>IFERROR(VLOOKUP($B4467,APガラス性能一覧!$A$2:$M$6097,12,0),"")</f>
        <v/>
      </c>
      <c r="N4467" s="68" t="str">
        <f>IFERROR(VLOOKUP($B4467,APガラス性能一覧!$A$2:$M$6097,13,0),"")</f>
        <v/>
      </c>
    </row>
    <row r="4468" spans="2:14" x14ac:dyDescent="0.4">
      <c r="B4468" s="68" t="str">
        <f>IF($D$2="","",IF($E$2=0.65,IFERROR(IF(INDEX(APガラス性能一覧!A:A,MATCH(ROW(B4462),APガラス性能一覧!$O:$O,0))="","",INDEX(APガラス性能一覧!A:A,MATCH(ROW(B4462),APガラス性能一覧!$O:$O,0))),""),IFERROR(IF(INDEX(APガラス性能一覧!A:A,MATCH(ROW(B4462),APガラス性能一覧!$N:$N,0))="","",INDEX(APガラス性能一覧!A:A,MATCH(ROW(B4462),APガラス性能一覧!$N:$N,0))),"")))</f>
        <v/>
      </c>
      <c r="C4468" s="68" t="str">
        <f>IFERROR(VLOOKUP($B4468,APガラス性能一覧!$A$2:$M$6097,2,0),"")</f>
        <v/>
      </c>
      <c r="D4468" s="68" t="str">
        <f>IFERROR(VLOOKUP($B4468,APガラス性能一覧!$A$2:$M$6097,3,0),"")</f>
        <v/>
      </c>
      <c r="E4468" s="68" t="str">
        <f>IFERROR(VLOOKUP($B4468,APガラス性能一覧!$A$2:$M$6097,4,0),"")</f>
        <v/>
      </c>
      <c r="F4468" s="68" t="str">
        <f>IFERROR(VLOOKUP($B4468,APガラス性能一覧!$A$2:$M$6097,5,0),"")</f>
        <v/>
      </c>
      <c r="G4468" s="68" t="str">
        <f>IFERROR(VLOOKUP($B4468,APガラス性能一覧!$A$2:$M$6097,6,0),"")</f>
        <v/>
      </c>
      <c r="H4468" s="68" t="str">
        <f>IFERROR(VLOOKUP($B4468,APガラス性能一覧!$A$2:$M$6097,7,0),"")</f>
        <v/>
      </c>
      <c r="I4468" s="68" t="str">
        <f>IFERROR(VLOOKUP($B4468,APガラス性能一覧!$A$2:$M$6097,8,0),"")</f>
        <v/>
      </c>
      <c r="J4468" s="68" t="str">
        <f>IFERROR(VLOOKUP($B4468,APガラス性能一覧!$A$2:$M$6097,9,0),"")</f>
        <v/>
      </c>
      <c r="K4468" s="68" t="str">
        <f>IFERROR(VLOOKUP($B4468,APガラス性能一覧!$A$2:$M$6097,10,0),"")</f>
        <v/>
      </c>
      <c r="L4468" s="68" t="str">
        <f>IFERROR(VLOOKUP($B4468,APガラス性能一覧!$A$2:$M$6097,11,0),"")</f>
        <v/>
      </c>
      <c r="M4468" s="68" t="str">
        <f>IFERROR(VLOOKUP($B4468,APガラス性能一覧!$A$2:$M$6097,12,0),"")</f>
        <v/>
      </c>
      <c r="N4468" s="68" t="str">
        <f>IFERROR(VLOOKUP($B4468,APガラス性能一覧!$A$2:$M$6097,13,0),"")</f>
        <v/>
      </c>
    </row>
    <row r="4469" spans="2:14" x14ac:dyDescent="0.4">
      <c r="B4469" s="68" t="str">
        <f>IF($D$2="","",IF($E$2=0.65,IFERROR(IF(INDEX(APガラス性能一覧!A:A,MATCH(ROW(B4463),APガラス性能一覧!$O:$O,0))="","",INDEX(APガラス性能一覧!A:A,MATCH(ROW(B4463),APガラス性能一覧!$O:$O,0))),""),IFERROR(IF(INDEX(APガラス性能一覧!A:A,MATCH(ROW(B4463),APガラス性能一覧!$N:$N,0))="","",INDEX(APガラス性能一覧!A:A,MATCH(ROW(B4463),APガラス性能一覧!$N:$N,0))),"")))</f>
        <v/>
      </c>
      <c r="C4469" s="68" t="str">
        <f>IFERROR(VLOOKUP($B4469,APガラス性能一覧!$A$2:$M$6097,2,0),"")</f>
        <v/>
      </c>
      <c r="D4469" s="68" t="str">
        <f>IFERROR(VLOOKUP($B4469,APガラス性能一覧!$A$2:$M$6097,3,0),"")</f>
        <v/>
      </c>
      <c r="E4469" s="68" t="str">
        <f>IFERROR(VLOOKUP($B4469,APガラス性能一覧!$A$2:$M$6097,4,0),"")</f>
        <v/>
      </c>
      <c r="F4469" s="68" t="str">
        <f>IFERROR(VLOOKUP($B4469,APガラス性能一覧!$A$2:$M$6097,5,0),"")</f>
        <v/>
      </c>
      <c r="G4469" s="68" t="str">
        <f>IFERROR(VLOOKUP($B4469,APガラス性能一覧!$A$2:$M$6097,6,0),"")</f>
        <v/>
      </c>
      <c r="H4469" s="68" t="str">
        <f>IFERROR(VLOOKUP($B4469,APガラス性能一覧!$A$2:$M$6097,7,0),"")</f>
        <v/>
      </c>
      <c r="I4469" s="68" t="str">
        <f>IFERROR(VLOOKUP($B4469,APガラス性能一覧!$A$2:$M$6097,8,0),"")</f>
        <v/>
      </c>
      <c r="J4469" s="68" t="str">
        <f>IFERROR(VLOOKUP($B4469,APガラス性能一覧!$A$2:$M$6097,9,0),"")</f>
        <v/>
      </c>
      <c r="K4469" s="68" t="str">
        <f>IFERROR(VLOOKUP($B4469,APガラス性能一覧!$A$2:$M$6097,10,0),"")</f>
        <v/>
      </c>
      <c r="L4469" s="68" t="str">
        <f>IFERROR(VLOOKUP($B4469,APガラス性能一覧!$A$2:$M$6097,11,0),"")</f>
        <v/>
      </c>
      <c r="M4469" s="68" t="str">
        <f>IFERROR(VLOOKUP($B4469,APガラス性能一覧!$A$2:$M$6097,12,0),"")</f>
        <v/>
      </c>
      <c r="N4469" s="68" t="str">
        <f>IFERROR(VLOOKUP($B4469,APガラス性能一覧!$A$2:$M$6097,13,0),"")</f>
        <v/>
      </c>
    </row>
    <row r="4470" spans="2:14" x14ac:dyDescent="0.4">
      <c r="B4470" s="68" t="str">
        <f>IF($D$2="","",IF($E$2=0.65,IFERROR(IF(INDEX(APガラス性能一覧!A:A,MATCH(ROW(B4464),APガラス性能一覧!$O:$O,0))="","",INDEX(APガラス性能一覧!A:A,MATCH(ROW(B4464),APガラス性能一覧!$O:$O,0))),""),IFERROR(IF(INDEX(APガラス性能一覧!A:A,MATCH(ROW(B4464),APガラス性能一覧!$N:$N,0))="","",INDEX(APガラス性能一覧!A:A,MATCH(ROW(B4464),APガラス性能一覧!$N:$N,0))),"")))</f>
        <v/>
      </c>
      <c r="C4470" s="68" t="str">
        <f>IFERROR(VLOOKUP($B4470,APガラス性能一覧!$A$2:$M$6097,2,0),"")</f>
        <v/>
      </c>
      <c r="D4470" s="68" t="str">
        <f>IFERROR(VLOOKUP($B4470,APガラス性能一覧!$A$2:$M$6097,3,0),"")</f>
        <v/>
      </c>
      <c r="E4470" s="68" t="str">
        <f>IFERROR(VLOOKUP($B4470,APガラス性能一覧!$A$2:$M$6097,4,0),"")</f>
        <v/>
      </c>
      <c r="F4470" s="68" t="str">
        <f>IFERROR(VLOOKUP($B4470,APガラス性能一覧!$A$2:$M$6097,5,0),"")</f>
        <v/>
      </c>
      <c r="G4470" s="68" t="str">
        <f>IFERROR(VLOOKUP($B4470,APガラス性能一覧!$A$2:$M$6097,6,0),"")</f>
        <v/>
      </c>
      <c r="H4470" s="68" t="str">
        <f>IFERROR(VLOOKUP($B4470,APガラス性能一覧!$A$2:$M$6097,7,0),"")</f>
        <v/>
      </c>
      <c r="I4470" s="68" t="str">
        <f>IFERROR(VLOOKUP($B4470,APガラス性能一覧!$A$2:$M$6097,8,0),"")</f>
        <v/>
      </c>
      <c r="J4470" s="68" t="str">
        <f>IFERROR(VLOOKUP($B4470,APガラス性能一覧!$A$2:$M$6097,9,0),"")</f>
        <v/>
      </c>
      <c r="K4470" s="68" t="str">
        <f>IFERROR(VLOOKUP($B4470,APガラス性能一覧!$A$2:$M$6097,10,0),"")</f>
        <v/>
      </c>
      <c r="L4470" s="68" t="str">
        <f>IFERROR(VLOOKUP($B4470,APガラス性能一覧!$A$2:$M$6097,11,0),"")</f>
        <v/>
      </c>
      <c r="M4470" s="68" t="str">
        <f>IFERROR(VLOOKUP($B4470,APガラス性能一覧!$A$2:$M$6097,12,0),"")</f>
        <v/>
      </c>
      <c r="N4470" s="68" t="str">
        <f>IFERROR(VLOOKUP($B4470,APガラス性能一覧!$A$2:$M$6097,13,0),"")</f>
        <v/>
      </c>
    </row>
    <row r="4471" spans="2:14" x14ac:dyDescent="0.4">
      <c r="B4471" s="68" t="str">
        <f>IF($D$2="","",IF($E$2=0.65,IFERROR(IF(INDEX(APガラス性能一覧!A:A,MATCH(ROW(B4465),APガラス性能一覧!$O:$O,0))="","",INDEX(APガラス性能一覧!A:A,MATCH(ROW(B4465),APガラス性能一覧!$O:$O,0))),""),IFERROR(IF(INDEX(APガラス性能一覧!A:A,MATCH(ROW(B4465),APガラス性能一覧!$N:$N,0))="","",INDEX(APガラス性能一覧!A:A,MATCH(ROW(B4465),APガラス性能一覧!$N:$N,0))),"")))</f>
        <v/>
      </c>
      <c r="C4471" s="68" t="str">
        <f>IFERROR(VLOOKUP($B4471,APガラス性能一覧!$A$2:$M$6097,2,0),"")</f>
        <v/>
      </c>
      <c r="D4471" s="68" t="str">
        <f>IFERROR(VLOOKUP($B4471,APガラス性能一覧!$A$2:$M$6097,3,0),"")</f>
        <v/>
      </c>
      <c r="E4471" s="68" t="str">
        <f>IFERROR(VLOOKUP($B4471,APガラス性能一覧!$A$2:$M$6097,4,0),"")</f>
        <v/>
      </c>
      <c r="F4471" s="68" t="str">
        <f>IFERROR(VLOOKUP($B4471,APガラス性能一覧!$A$2:$M$6097,5,0),"")</f>
        <v/>
      </c>
      <c r="G4471" s="68" t="str">
        <f>IFERROR(VLOOKUP($B4471,APガラス性能一覧!$A$2:$M$6097,6,0),"")</f>
        <v/>
      </c>
      <c r="H4471" s="68" t="str">
        <f>IFERROR(VLOOKUP($B4471,APガラス性能一覧!$A$2:$M$6097,7,0),"")</f>
        <v/>
      </c>
      <c r="I4471" s="68" t="str">
        <f>IFERROR(VLOOKUP($B4471,APガラス性能一覧!$A$2:$M$6097,8,0),"")</f>
        <v/>
      </c>
      <c r="J4471" s="68" t="str">
        <f>IFERROR(VLOOKUP($B4471,APガラス性能一覧!$A$2:$M$6097,9,0),"")</f>
        <v/>
      </c>
      <c r="K4471" s="68" t="str">
        <f>IFERROR(VLOOKUP($B4471,APガラス性能一覧!$A$2:$M$6097,10,0),"")</f>
        <v/>
      </c>
      <c r="L4471" s="68" t="str">
        <f>IFERROR(VLOOKUP($B4471,APガラス性能一覧!$A$2:$M$6097,11,0),"")</f>
        <v/>
      </c>
      <c r="M4471" s="68" t="str">
        <f>IFERROR(VLOOKUP($B4471,APガラス性能一覧!$A$2:$M$6097,12,0),"")</f>
        <v/>
      </c>
      <c r="N4471" s="68" t="str">
        <f>IFERROR(VLOOKUP($B4471,APガラス性能一覧!$A$2:$M$6097,13,0),"")</f>
        <v/>
      </c>
    </row>
    <row r="4472" spans="2:14" x14ac:dyDescent="0.4">
      <c r="B4472" s="68" t="str">
        <f>IF($D$2="","",IF($E$2=0.65,IFERROR(IF(INDEX(APガラス性能一覧!A:A,MATCH(ROW(B4466),APガラス性能一覧!$O:$O,0))="","",INDEX(APガラス性能一覧!A:A,MATCH(ROW(B4466),APガラス性能一覧!$O:$O,0))),""),IFERROR(IF(INDEX(APガラス性能一覧!A:A,MATCH(ROW(B4466),APガラス性能一覧!$N:$N,0))="","",INDEX(APガラス性能一覧!A:A,MATCH(ROW(B4466),APガラス性能一覧!$N:$N,0))),"")))</f>
        <v/>
      </c>
      <c r="C4472" s="68" t="str">
        <f>IFERROR(VLOOKUP($B4472,APガラス性能一覧!$A$2:$M$6097,2,0),"")</f>
        <v/>
      </c>
      <c r="D4472" s="68" t="str">
        <f>IFERROR(VLOOKUP($B4472,APガラス性能一覧!$A$2:$M$6097,3,0),"")</f>
        <v/>
      </c>
      <c r="E4472" s="68" t="str">
        <f>IFERROR(VLOOKUP($B4472,APガラス性能一覧!$A$2:$M$6097,4,0),"")</f>
        <v/>
      </c>
      <c r="F4472" s="68" t="str">
        <f>IFERROR(VLOOKUP($B4472,APガラス性能一覧!$A$2:$M$6097,5,0),"")</f>
        <v/>
      </c>
      <c r="G4472" s="68" t="str">
        <f>IFERROR(VLOOKUP($B4472,APガラス性能一覧!$A$2:$M$6097,6,0),"")</f>
        <v/>
      </c>
      <c r="H4472" s="68" t="str">
        <f>IFERROR(VLOOKUP($B4472,APガラス性能一覧!$A$2:$M$6097,7,0),"")</f>
        <v/>
      </c>
      <c r="I4472" s="68" t="str">
        <f>IFERROR(VLOOKUP($B4472,APガラス性能一覧!$A$2:$M$6097,8,0),"")</f>
        <v/>
      </c>
      <c r="J4472" s="68" t="str">
        <f>IFERROR(VLOOKUP($B4472,APガラス性能一覧!$A$2:$M$6097,9,0),"")</f>
        <v/>
      </c>
      <c r="K4472" s="68" t="str">
        <f>IFERROR(VLOOKUP($B4472,APガラス性能一覧!$A$2:$M$6097,10,0),"")</f>
        <v/>
      </c>
      <c r="L4472" s="68" t="str">
        <f>IFERROR(VLOOKUP($B4472,APガラス性能一覧!$A$2:$M$6097,11,0),"")</f>
        <v/>
      </c>
      <c r="M4472" s="68" t="str">
        <f>IFERROR(VLOOKUP($B4472,APガラス性能一覧!$A$2:$M$6097,12,0),"")</f>
        <v/>
      </c>
      <c r="N4472" s="68" t="str">
        <f>IFERROR(VLOOKUP($B4472,APガラス性能一覧!$A$2:$M$6097,13,0),"")</f>
        <v/>
      </c>
    </row>
    <row r="4473" spans="2:14" x14ac:dyDescent="0.4">
      <c r="B4473" s="68" t="str">
        <f>IF($D$2="","",IF($E$2=0.65,IFERROR(IF(INDEX(APガラス性能一覧!A:A,MATCH(ROW(B4467),APガラス性能一覧!$O:$O,0))="","",INDEX(APガラス性能一覧!A:A,MATCH(ROW(B4467),APガラス性能一覧!$O:$O,0))),""),IFERROR(IF(INDEX(APガラス性能一覧!A:A,MATCH(ROW(B4467),APガラス性能一覧!$N:$N,0))="","",INDEX(APガラス性能一覧!A:A,MATCH(ROW(B4467),APガラス性能一覧!$N:$N,0))),"")))</f>
        <v/>
      </c>
      <c r="C4473" s="68" t="str">
        <f>IFERROR(VLOOKUP($B4473,APガラス性能一覧!$A$2:$M$6097,2,0),"")</f>
        <v/>
      </c>
      <c r="D4473" s="68" t="str">
        <f>IFERROR(VLOOKUP($B4473,APガラス性能一覧!$A$2:$M$6097,3,0),"")</f>
        <v/>
      </c>
      <c r="E4473" s="68" t="str">
        <f>IFERROR(VLOOKUP($B4473,APガラス性能一覧!$A$2:$M$6097,4,0),"")</f>
        <v/>
      </c>
      <c r="F4473" s="68" t="str">
        <f>IFERROR(VLOOKUP($B4473,APガラス性能一覧!$A$2:$M$6097,5,0),"")</f>
        <v/>
      </c>
      <c r="G4473" s="68" t="str">
        <f>IFERROR(VLOOKUP($B4473,APガラス性能一覧!$A$2:$M$6097,6,0),"")</f>
        <v/>
      </c>
      <c r="H4473" s="68" t="str">
        <f>IFERROR(VLOOKUP($B4473,APガラス性能一覧!$A$2:$M$6097,7,0),"")</f>
        <v/>
      </c>
      <c r="I4473" s="68" t="str">
        <f>IFERROR(VLOOKUP($B4473,APガラス性能一覧!$A$2:$M$6097,8,0),"")</f>
        <v/>
      </c>
      <c r="J4473" s="68" t="str">
        <f>IFERROR(VLOOKUP($B4473,APガラス性能一覧!$A$2:$M$6097,9,0),"")</f>
        <v/>
      </c>
      <c r="K4473" s="68" t="str">
        <f>IFERROR(VLOOKUP($B4473,APガラス性能一覧!$A$2:$M$6097,10,0),"")</f>
        <v/>
      </c>
      <c r="L4473" s="68" t="str">
        <f>IFERROR(VLOOKUP($B4473,APガラス性能一覧!$A$2:$M$6097,11,0),"")</f>
        <v/>
      </c>
      <c r="M4473" s="68" t="str">
        <f>IFERROR(VLOOKUP($B4473,APガラス性能一覧!$A$2:$M$6097,12,0),"")</f>
        <v/>
      </c>
      <c r="N4473" s="68" t="str">
        <f>IFERROR(VLOOKUP($B4473,APガラス性能一覧!$A$2:$M$6097,13,0),"")</f>
        <v/>
      </c>
    </row>
    <row r="4474" spans="2:14" x14ac:dyDescent="0.4">
      <c r="B4474" s="68" t="str">
        <f>IF($D$2="","",IF($E$2=0.65,IFERROR(IF(INDEX(APガラス性能一覧!A:A,MATCH(ROW(B4468),APガラス性能一覧!$O:$O,0))="","",INDEX(APガラス性能一覧!A:A,MATCH(ROW(B4468),APガラス性能一覧!$O:$O,0))),""),IFERROR(IF(INDEX(APガラス性能一覧!A:A,MATCH(ROW(B4468),APガラス性能一覧!$N:$N,0))="","",INDEX(APガラス性能一覧!A:A,MATCH(ROW(B4468),APガラス性能一覧!$N:$N,0))),"")))</f>
        <v/>
      </c>
      <c r="C4474" s="68" t="str">
        <f>IFERROR(VLOOKUP($B4474,APガラス性能一覧!$A$2:$M$6097,2,0),"")</f>
        <v/>
      </c>
      <c r="D4474" s="68" t="str">
        <f>IFERROR(VLOOKUP($B4474,APガラス性能一覧!$A$2:$M$6097,3,0),"")</f>
        <v/>
      </c>
      <c r="E4474" s="68" t="str">
        <f>IFERROR(VLOOKUP($B4474,APガラス性能一覧!$A$2:$M$6097,4,0),"")</f>
        <v/>
      </c>
      <c r="F4474" s="68" t="str">
        <f>IFERROR(VLOOKUP($B4474,APガラス性能一覧!$A$2:$M$6097,5,0),"")</f>
        <v/>
      </c>
      <c r="G4474" s="68" t="str">
        <f>IFERROR(VLOOKUP($B4474,APガラス性能一覧!$A$2:$M$6097,6,0),"")</f>
        <v/>
      </c>
      <c r="H4474" s="68" t="str">
        <f>IFERROR(VLOOKUP($B4474,APガラス性能一覧!$A$2:$M$6097,7,0),"")</f>
        <v/>
      </c>
      <c r="I4474" s="68" t="str">
        <f>IFERROR(VLOOKUP($B4474,APガラス性能一覧!$A$2:$M$6097,8,0),"")</f>
        <v/>
      </c>
      <c r="J4474" s="68" t="str">
        <f>IFERROR(VLOOKUP($B4474,APガラス性能一覧!$A$2:$M$6097,9,0),"")</f>
        <v/>
      </c>
      <c r="K4474" s="68" t="str">
        <f>IFERROR(VLOOKUP($B4474,APガラス性能一覧!$A$2:$M$6097,10,0),"")</f>
        <v/>
      </c>
      <c r="L4474" s="68" t="str">
        <f>IFERROR(VLOOKUP($B4474,APガラス性能一覧!$A$2:$M$6097,11,0),"")</f>
        <v/>
      </c>
      <c r="M4474" s="68" t="str">
        <f>IFERROR(VLOOKUP($B4474,APガラス性能一覧!$A$2:$M$6097,12,0),"")</f>
        <v/>
      </c>
      <c r="N4474" s="68" t="str">
        <f>IFERROR(VLOOKUP($B4474,APガラス性能一覧!$A$2:$M$6097,13,0),"")</f>
        <v/>
      </c>
    </row>
    <row r="4475" spans="2:14" x14ac:dyDescent="0.4">
      <c r="B4475" s="68" t="str">
        <f>IF($D$2="","",IF($E$2=0.65,IFERROR(IF(INDEX(APガラス性能一覧!A:A,MATCH(ROW(B4469),APガラス性能一覧!$O:$O,0))="","",INDEX(APガラス性能一覧!A:A,MATCH(ROW(B4469),APガラス性能一覧!$O:$O,0))),""),IFERROR(IF(INDEX(APガラス性能一覧!A:A,MATCH(ROW(B4469),APガラス性能一覧!$N:$N,0))="","",INDEX(APガラス性能一覧!A:A,MATCH(ROW(B4469),APガラス性能一覧!$N:$N,0))),"")))</f>
        <v/>
      </c>
      <c r="C4475" s="68" t="str">
        <f>IFERROR(VLOOKUP($B4475,APガラス性能一覧!$A$2:$M$6097,2,0),"")</f>
        <v/>
      </c>
      <c r="D4475" s="68" t="str">
        <f>IFERROR(VLOOKUP($B4475,APガラス性能一覧!$A$2:$M$6097,3,0),"")</f>
        <v/>
      </c>
      <c r="E4475" s="68" t="str">
        <f>IFERROR(VLOOKUP($B4475,APガラス性能一覧!$A$2:$M$6097,4,0),"")</f>
        <v/>
      </c>
      <c r="F4475" s="68" t="str">
        <f>IFERROR(VLOOKUP($B4475,APガラス性能一覧!$A$2:$M$6097,5,0),"")</f>
        <v/>
      </c>
      <c r="G4475" s="68" t="str">
        <f>IFERROR(VLOOKUP($B4475,APガラス性能一覧!$A$2:$M$6097,6,0),"")</f>
        <v/>
      </c>
      <c r="H4475" s="68" t="str">
        <f>IFERROR(VLOOKUP($B4475,APガラス性能一覧!$A$2:$M$6097,7,0),"")</f>
        <v/>
      </c>
      <c r="I4475" s="68" t="str">
        <f>IFERROR(VLOOKUP($B4475,APガラス性能一覧!$A$2:$M$6097,8,0),"")</f>
        <v/>
      </c>
      <c r="J4475" s="68" t="str">
        <f>IFERROR(VLOOKUP($B4475,APガラス性能一覧!$A$2:$M$6097,9,0),"")</f>
        <v/>
      </c>
      <c r="K4475" s="68" t="str">
        <f>IFERROR(VLOOKUP($B4475,APガラス性能一覧!$A$2:$M$6097,10,0),"")</f>
        <v/>
      </c>
      <c r="L4475" s="68" t="str">
        <f>IFERROR(VLOOKUP($B4475,APガラス性能一覧!$A$2:$M$6097,11,0),"")</f>
        <v/>
      </c>
      <c r="M4475" s="68" t="str">
        <f>IFERROR(VLOOKUP($B4475,APガラス性能一覧!$A$2:$M$6097,12,0),"")</f>
        <v/>
      </c>
      <c r="N4475" s="68" t="str">
        <f>IFERROR(VLOOKUP($B4475,APガラス性能一覧!$A$2:$M$6097,13,0),"")</f>
        <v/>
      </c>
    </row>
    <row r="4476" spans="2:14" x14ac:dyDescent="0.4">
      <c r="B4476" s="68" t="str">
        <f>IF($D$2="","",IF($E$2=0.65,IFERROR(IF(INDEX(APガラス性能一覧!A:A,MATCH(ROW(B4470),APガラス性能一覧!$O:$O,0))="","",INDEX(APガラス性能一覧!A:A,MATCH(ROW(B4470),APガラス性能一覧!$O:$O,0))),""),IFERROR(IF(INDEX(APガラス性能一覧!A:A,MATCH(ROW(B4470),APガラス性能一覧!$N:$N,0))="","",INDEX(APガラス性能一覧!A:A,MATCH(ROW(B4470),APガラス性能一覧!$N:$N,0))),"")))</f>
        <v/>
      </c>
      <c r="C4476" s="68" t="str">
        <f>IFERROR(VLOOKUP($B4476,APガラス性能一覧!$A$2:$M$6097,2,0),"")</f>
        <v/>
      </c>
      <c r="D4476" s="68" t="str">
        <f>IFERROR(VLOOKUP($B4476,APガラス性能一覧!$A$2:$M$6097,3,0),"")</f>
        <v/>
      </c>
      <c r="E4476" s="68" t="str">
        <f>IFERROR(VLOOKUP($B4476,APガラス性能一覧!$A$2:$M$6097,4,0),"")</f>
        <v/>
      </c>
      <c r="F4476" s="68" t="str">
        <f>IFERROR(VLOOKUP($B4476,APガラス性能一覧!$A$2:$M$6097,5,0),"")</f>
        <v/>
      </c>
      <c r="G4476" s="68" t="str">
        <f>IFERROR(VLOOKUP($B4476,APガラス性能一覧!$A$2:$M$6097,6,0),"")</f>
        <v/>
      </c>
      <c r="H4476" s="68" t="str">
        <f>IFERROR(VLOOKUP($B4476,APガラス性能一覧!$A$2:$M$6097,7,0),"")</f>
        <v/>
      </c>
      <c r="I4476" s="68" t="str">
        <f>IFERROR(VLOOKUP($B4476,APガラス性能一覧!$A$2:$M$6097,8,0),"")</f>
        <v/>
      </c>
      <c r="J4476" s="68" t="str">
        <f>IFERROR(VLOOKUP($B4476,APガラス性能一覧!$A$2:$M$6097,9,0),"")</f>
        <v/>
      </c>
      <c r="K4476" s="68" t="str">
        <f>IFERROR(VLOOKUP($B4476,APガラス性能一覧!$A$2:$M$6097,10,0),"")</f>
        <v/>
      </c>
      <c r="L4476" s="68" t="str">
        <f>IFERROR(VLOOKUP($B4476,APガラス性能一覧!$A$2:$M$6097,11,0),"")</f>
        <v/>
      </c>
      <c r="M4476" s="68" t="str">
        <f>IFERROR(VLOOKUP($B4476,APガラス性能一覧!$A$2:$M$6097,12,0),"")</f>
        <v/>
      </c>
      <c r="N4476" s="68" t="str">
        <f>IFERROR(VLOOKUP($B4476,APガラス性能一覧!$A$2:$M$6097,13,0),"")</f>
        <v/>
      </c>
    </row>
    <row r="4477" spans="2:14" x14ac:dyDescent="0.4">
      <c r="B4477" s="68" t="str">
        <f>IF($D$2="","",IF($E$2=0.65,IFERROR(IF(INDEX(APガラス性能一覧!A:A,MATCH(ROW(B4471),APガラス性能一覧!$O:$O,0))="","",INDEX(APガラス性能一覧!A:A,MATCH(ROW(B4471),APガラス性能一覧!$O:$O,0))),""),IFERROR(IF(INDEX(APガラス性能一覧!A:A,MATCH(ROW(B4471),APガラス性能一覧!$N:$N,0))="","",INDEX(APガラス性能一覧!A:A,MATCH(ROW(B4471),APガラス性能一覧!$N:$N,0))),"")))</f>
        <v/>
      </c>
      <c r="C4477" s="68" t="str">
        <f>IFERROR(VLOOKUP($B4477,APガラス性能一覧!$A$2:$M$6097,2,0),"")</f>
        <v/>
      </c>
      <c r="D4477" s="68" t="str">
        <f>IFERROR(VLOOKUP($B4477,APガラス性能一覧!$A$2:$M$6097,3,0),"")</f>
        <v/>
      </c>
      <c r="E4477" s="68" t="str">
        <f>IFERROR(VLOOKUP($B4477,APガラス性能一覧!$A$2:$M$6097,4,0),"")</f>
        <v/>
      </c>
      <c r="F4477" s="68" t="str">
        <f>IFERROR(VLOOKUP($B4477,APガラス性能一覧!$A$2:$M$6097,5,0),"")</f>
        <v/>
      </c>
      <c r="G4477" s="68" t="str">
        <f>IFERROR(VLOOKUP($B4477,APガラス性能一覧!$A$2:$M$6097,6,0),"")</f>
        <v/>
      </c>
      <c r="H4477" s="68" t="str">
        <f>IFERROR(VLOOKUP($B4477,APガラス性能一覧!$A$2:$M$6097,7,0),"")</f>
        <v/>
      </c>
      <c r="I4477" s="68" t="str">
        <f>IFERROR(VLOOKUP($B4477,APガラス性能一覧!$A$2:$M$6097,8,0),"")</f>
        <v/>
      </c>
      <c r="J4477" s="68" t="str">
        <f>IFERROR(VLOOKUP($B4477,APガラス性能一覧!$A$2:$M$6097,9,0),"")</f>
        <v/>
      </c>
      <c r="K4477" s="68" t="str">
        <f>IFERROR(VLOOKUP($B4477,APガラス性能一覧!$A$2:$M$6097,10,0),"")</f>
        <v/>
      </c>
      <c r="L4477" s="68" t="str">
        <f>IFERROR(VLOOKUP($B4477,APガラス性能一覧!$A$2:$M$6097,11,0),"")</f>
        <v/>
      </c>
      <c r="M4477" s="68" t="str">
        <f>IFERROR(VLOOKUP($B4477,APガラス性能一覧!$A$2:$M$6097,12,0),"")</f>
        <v/>
      </c>
      <c r="N4477" s="68" t="str">
        <f>IFERROR(VLOOKUP($B4477,APガラス性能一覧!$A$2:$M$6097,13,0),"")</f>
        <v/>
      </c>
    </row>
    <row r="4478" spans="2:14" x14ac:dyDescent="0.4">
      <c r="B4478" s="68" t="str">
        <f>IF($D$2="","",IF($E$2=0.65,IFERROR(IF(INDEX(APガラス性能一覧!A:A,MATCH(ROW(B4472),APガラス性能一覧!$O:$O,0))="","",INDEX(APガラス性能一覧!A:A,MATCH(ROW(B4472),APガラス性能一覧!$O:$O,0))),""),IFERROR(IF(INDEX(APガラス性能一覧!A:A,MATCH(ROW(B4472),APガラス性能一覧!$N:$N,0))="","",INDEX(APガラス性能一覧!A:A,MATCH(ROW(B4472),APガラス性能一覧!$N:$N,0))),"")))</f>
        <v/>
      </c>
      <c r="C4478" s="68" t="str">
        <f>IFERROR(VLOOKUP($B4478,APガラス性能一覧!$A$2:$M$6097,2,0),"")</f>
        <v/>
      </c>
      <c r="D4478" s="68" t="str">
        <f>IFERROR(VLOOKUP($B4478,APガラス性能一覧!$A$2:$M$6097,3,0),"")</f>
        <v/>
      </c>
      <c r="E4478" s="68" t="str">
        <f>IFERROR(VLOOKUP($B4478,APガラス性能一覧!$A$2:$M$6097,4,0),"")</f>
        <v/>
      </c>
      <c r="F4478" s="68" t="str">
        <f>IFERROR(VLOOKUP($B4478,APガラス性能一覧!$A$2:$M$6097,5,0),"")</f>
        <v/>
      </c>
      <c r="G4478" s="68" t="str">
        <f>IFERROR(VLOOKUP($B4478,APガラス性能一覧!$A$2:$M$6097,6,0),"")</f>
        <v/>
      </c>
      <c r="H4478" s="68" t="str">
        <f>IFERROR(VLOOKUP($B4478,APガラス性能一覧!$A$2:$M$6097,7,0),"")</f>
        <v/>
      </c>
      <c r="I4478" s="68" t="str">
        <f>IFERROR(VLOOKUP($B4478,APガラス性能一覧!$A$2:$M$6097,8,0),"")</f>
        <v/>
      </c>
      <c r="J4478" s="68" t="str">
        <f>IFERROR(VLOOKUP($B4478,APガラス性能一覧!$A$2:$M$6097,9,0),"")</f>
        <v/>
      </c>
      <c r="K4478" s="68" t="str">
        <f>IFERROR(VLOOKUP($B4478,APガラス性能一覧!$A$2:$M$6097,10,0),"")</f>
        <v/>
      </c>
      <c r="L4478" s="68" t="str">
        <f>IFERROR(VLOOKUP($B4478,APガラス性能一覧!$A$2:$M$6097,11,0),"")</f>
        <v/>
      </c>
      <c r="M4478" s="68" t="str">
        <f>IFERROR(VLOOKUP($B4478,APガラス性能一覧!$A$2:$M$6097,12,0),"")</f>
        <v/>
      </c>
      <c r="N4478" s="68" t="str">
        <f>IFERROR(VLOOKUP($B4478,APガラス性能一覧!$A$2:$M$6097,13,0),"")</f>
        <v/>
      </c>
    </row>
    <row r="4479" spans="2:14" x14ac:dyDescent="0.4">
      <c r="B4479" s="68" t="str">
        <f>IF($D$2="","",IF($E$2=0.65,IFERROR(IF(INDEX(APガラス性能一覧!A:A,MATCH(ROW(B4473),APガラス性能一覧!$O:$O,0))="","",INDEX(APガラス性能一覧!A:A,MATCH(ROW(B4473),APガラス性能一覧!$O:$O,0))),""),IFERROR(IF(INDEX(APガラス性能一覧!A:A,MATCH(ROW(B4473),APガラス性能一覧!$N:$N,0))="","",INDEX(APガラス性能一覧!A:A,MATCH(ROW(B4473),APガラス性能一覧!$N:$N,0))),"")))</f>
        <v/>
      </c>
      <c r="C4479" s="68" t="str">
        <f>IFERROR(VLOOKUP($B4479,APガラス性能一覧!$A$2:$M$6097,2,0),"")</f>
        <v/>
      </c>
      <c r="D4479" s="68" t="str">
        <f>IFERROR(VLOOKUP($B4479,APガラス性能一覧!$A$2:$M$6097,3,0),"")</f>
        <v/>
      </c>
      <c r="E4479" s="68" t="str">
        <f>IFERROR(VLOOKUP($B4479,APガラス性能一覧!$A$2:$M$6097,4,0),"")</f>
        <v/>
      </c>
      <c r="F4479" s="68" t="str">
        <f>IFERROR(VLOOKUP($B4479,APガラス性能一覧!$A$2:$M$6097,5,0),"")</f>
        <v/>
      </c>
      <c r="G4479" s="68" t="str">
        <f>IFERROR(VLOOKUP($B4479,APガラス性能一覧!$A$2:$M$6097,6,0),"")</f>
        <v/>
      </c>
      <c r="H4479" s="68" t="str">
        <f>IFERROR(VLOOKUP($B4479,APガラス性能一覧!$A$2:$M$6097,7,0),"")</f>
        <v/>
      </c>
      <c r="I4479" s="68" t="str">
        <f>IFERROR(VLOOKUP($B4479,APガラス性能一覧!$A$2:$M$6097,8,0),"")</f>
        <v/>
      </c>
      <c r="J4479" s="68" t="str">
        <f>IFERROR(VLOOKUP($B4479,APガラス性能一覧!$A$2:$M$6097,9,0),"")</f>
        <v/>
      </c>
      <c r="K4479" s="68" t="str">
        <f>IFERROR(VLOOKUP($B4479,APガラス性能一覧!$A$2:$M$6097,10,0),"")</f>
        <v/>
      </c>
      <c r="L4479" s="68" t="str">
        <f>IFERROR(VLOOKUP($B4479,APガラス性能一覧!$A$2:$M$6097,11,0),"")</f>
        <v/>
      </c>
      <c r="M4479" s="68" t="str">
        <f>IFERROR(VLOOKUP($B4479,APガラス性能一覧!$A$2:$M$6097,12,0),"")</f>
        <v/>
      </c>
      <c r="N4479" s="68" t="str">
        <f>IFERROR(VLOOKUP($B4479,APガラス性能一覧!$A$2:$M$6097,13,0),"")</f>
        <v/>
      </c>
    </row>
    <row r="4480" spans="2:14" x14ac:dyDescent="0.4">
      <c r="B4480" s="68" t="str">
        <f>IF($D$2="","",IF($E$2=0.65,IFERROR(IF(INDEX(APガラス性能一覧!A:A,MATCH(ROW(B4474),APガラス性能一覧!$O:$O,0))="","",INDEX(APガラス性能一覧!A:A,MATCH(ROW(B4474),APガラス性能一覧!$O:$O,0))),""),IFERROR(IF(INDEX(APガラス性能一覧!A:A,MATCH(ROW(B4474),APガラス性能一覧!$N:$N,0))="","",INDEX(APガラス性能一覧!A:A,MATCH(ROW(B4474),APガラス性能一覧!$N:$N,0))),"")))</f>
        <v/>
      </c>
      <c r="C4480" s="68" t="str">
        <f>IFERROR(VLOOKUP($B4480,APガラス性能一覧!$A$2:$M$6097,2,0),"")</f>
        <v/>
      </c>
      <c r="D4480" s="68" t="str">
        <f>IFERROR(VLOOKUP($B4480,APガラス性能一覧!$A$2:$M$6097,3,0),"")</f>
        <v/>
      </c>
      <c r="E4480" s="68" t="str">
        <f>IFERROR(VLOOKUP($B4480,APガラス性能一覧!$A$2:$M$6097,4,0),"")</f>
        <v/>
      </c>
      <c r="F4480" s="68" t="str">
        <f>IFERROR(VLOOKUP($B4480,APガラス性能一覧!$A$2:$M$6097,5,0),"")</f>
        <v/>
      </c>
      <c r="G4480" s="68" t="str">
        <f>IFERROR(VLOOKUP($B4480,APガラス性能一覧!$A$2:$M$6097,6,0),"")</f>
        <v/>
      </c>
      <c r="H4480" s="68" t="str">
        <f>IFERROR(VLOOKUP($B4480,APガラス性能一覧!$A$2:$M$6097,7,0),"")</f>
        <v/>
      </c>
      <c r="I4480" s="68" t="str">
        <f>IFERROR(VLOOKUP($B4480,APガラス性能一覧!$A$2:$M$6097,8,0),"")</f>
        <v/>
      </c>
      <c r="J4480" s="68" t="str">
        <f>IFERROR(VLOOKUP($B4480,APガラス性能一覧!$A$2:$M$6097,9,0),"")</f>
        <v/>
      </c>
      <c r="K4480" s="68" t="str">
        <f>IFERROR(VLOOKUP($B4480,APガラス性能一覧!$A$2:$M$6097,10,0),"")</f>
        <v/>
      </c>
      <c r="L4480" s="68" t="str">
        <f>IFERROR(VLOOKUP($B4480,APガラス性能一覧!$A$2:$M$6097,11,0),"")</f>
        <v/>
      </c>
      <c r="M4480" s="68" t="str">
        <f>IFERROR(VLOOKUP($B4480,APガラス性能一覧!$A$2:$M$6097,12,0),"")</f>
        <v/>
      </c>
      <c r="N4480" s="68" t="str">
        <f>IFERROR(VLOOKUP($B4480,APガラス性能一覧!$A$2:$M$6097,13,0),"")</f>
        <v/>
      </c>
    </row>
    <row r="4481" spans="2:14" x14ac:dyDescent="0.4">
      <c r="B4481" s="68" t="str">
        <f>IF($D$2="","",IF($E$2=0.65,IFERROR(IF(INDEX(APガラス性能一覧!A:A,MATCH(ROW(B4475),APガラス性能一覧!$O:$O,0))="","",INDEX(APガラス性能一覧!A:A,MATCH(ROW(B4475),APガラス性能一覧!$O:$O,0))),""),IFERROR(IF(INDEX(APガラス性能一覧!A:A,MATCH(ROW(B4475),APガラス性能一覧!$N:$N,0))="","",INDEX(APガラス性能一覧!A:A,MATCH(ROW(B4475),APガラス性能一覧!$N:$N,0))),"")))</f>
        <v/>
      </c>
      <c r="C4481" s="68" t="str">
        <f>IFERROR(VLOOKUP($B4481,APガラス性能一覧!$A$2:$M$6097,2,0),"")</f>
        <v/>
      </c>
      <c r="D4481" s="68" t="str">
        <f>IFERROR(VLOOKUP($B4481,APガラス性能一覧!$A$2:$M$6097,3,0),"")</f>
        <v/>
      </c>
      <c r="E4481" s="68" t="str">
        <f>IFERROR(VLOOKUP($B4481,APガラス性能一覧!$A$2:$M$6097,4,0),"")</f>
        <v/>
      </c>
      <c r="F4481" s="68" t="str">
        <f>IFERROR(VLOOKUP($B4481,APガラス性能一覧!$A$2:$M$6097,5,0),"")</f>
        <v/>
      </c>
      <c r="G4481" s="68" t="str">
        <f>IFERROR(VLOOKUP($B4481,APガラス性能一覧!$A$2:$M$6097,6,0),"")</f>
        <v/>
      </c>
      <c r="H4481" s="68" t="str">
        <f>IFERROR(VLOOKUP($B4481,APガラス性能一覧!$A$2:$M$6097,7,0),"")</f>
        <v/>
      </c>
      <c r="I4481" s="68" t="str">
        <f>IFERROR(VLOOKUP($B4481,APガラス性能一覧!$A$2:$M$6097,8,0),"")</f>
        <v/>
      </c>
      <c r="J4481" s="68" t="str">
        <f>IFERROR(VLOOKUP($B4481,APガラス性能一覧!$A$2:$M$6097,9,0),"")</f>
        <v/>
      </c>
      <c r="K4481" s="68" t="str">
        <f>IFERROR(VLOOKUP($B4481,APガラス性能一覧!$A$2:$M$6097,10,0),"")</f>
        <v/>
      </c>
      <c r="L4481" s="68" t="str">
        <f>IFERROR(VLOOKUP($B4481,APガラス性能一覧!$A$2:$M$6097,11,0),"")</f>
        <v/>
      </c>
      <c r="M4481" s="68" t="str">
        <f>IFERROR(VLOOKUP($B4481,APガラス性能一覧!$A$2:$M$6097,12,0),"")</f>
        <v/>
      </c>
      <c r="N4481" s="68" t="str">
        <f>IFERROR(VLOOKUP($B4481,APガラス性能一覧!$A$2:$M$6097,13,0),"")</f>
        <v/>
      </c>
    </row>
    <row r="4482" spans="2:14" x14ac:dyDescent="0.4">
      <c r="B4482" s="68" t="str">
        <f>IF($D$2="","",IF($E$2=0.65,IFERROR(IF(INDEX(APガラス性能一覧!A:A,MATCH(ROW(B4476),APガラス性能一覧!$O:$O,0))="","",INDEX(APガラス性能一覧!A:A,MATCH(ROW(B4476),APガラス性能一覧!$O:$O,0))),""),IFERROR(IF(INDEX(APガラス性能一覧!A:A,MATCH(ROW(B4476),APガラス性能一覧!$N:$N,0))="","",INDEX(APガラス性能一覧!A:A,MATCH(ROW(B4476),APガラス性能一覧!$N:$N,0))),"")))</f>
        <v/>
      </c>
      <c r="C4482" s="68" t="str">
        <f>IFERROR(VLOOKUP($B4482,APガラス性能一覧!$A$2:$M$6097,2,0),"")</f>
        <v/>
      </c>
      <c r="D4482" s="68" t="str">
        <f>IFERROR(VLOOKUP($B4482,APガラス性能一覧!$A$2:$M$6097,3,0),"")</f>
        <v/>
      </c>
      <c r="E4482" s="68" t="str">
        <f>IFERROR(VLOOKUP($B4482,APガラス性能一覧!$A$2:$M$6097,4,0),"")</f>
        <v/>
      </c>
      <c r="F4482" s="68" t="str">
        <f>IFERROR(VLOOKUP($B4482,APガラス性能一覧!$A$2:$M$6097,5,0),"")</f>
        <v/>
      </c>
      <c r="G4482" s="68" t="str">
        <f>IFERROR(VLOOKUP($B4482,APガラス性能一覧!$A$2:$M$6097,6,0),"")</f>
        <v/>
      </c>
      <c r="H4482" s="68" t="str">
        <f>IFERROR(VLOOKUP($B4482,APガラス性能一覧!$A$2:$M$6097,7,0),"")</f>
        <v/>
      </c>
      <c r="I4482" s="68" t="str">
        <f>IFERROR(VLOOKUP($B4482,APガラス性能一覧!$A$2:$M$6097,8,0),"")</f>
        <v/>
      </c>
      <c r="J4482" s="68" t="str">
        <f>IFERROR(VLOOKUP($B4482,APガラス性能一覧!$A$2:$M$6097,9,0),"")</f>
        <v/>
      </c>
      <c r="K4482" s="68" t="str">
        <f>IFERROR(VLOOKUP($B4482,APガラス性能一覧!$A$2:$M$6097,10,0),"")</f>
        <v/>
      </c>
      <c r="L4482" s="68" t="str">
        <f>IFERROR(VLOOKUP($B4482,APガラス性能一覧!$A$2:$M$6097,11,0),"")</f>
        <v/>
      </c>
      <c r="M4482" s="68" t="str">
        <f>IFERROR(VLOOKUP($B4482,APガラス性能一覧!$A$2:$M$6097,12,0),"")</f>
        <v/>
      </c>
      <c r="N4482" s="68" t="str">
        <f>IFERROR(VLOOKUP($B4482,APガラス性能一覧!$A$2:$M$6097,13,0),"")</f>
        <v/>
      </c>
    </row>
    <row r="4483" spans="2:14" x14ac:dyDescent="0.4">
      <c r="B4483" s="68" t="str">
        <f>IF($D$2="","",IF($E$2=0.65,IFERROR(IF(INDEX(APガラス性能一覧!A:A,MATCH(ROW(B4477),APガラス性能一覧!$O:$O,0))="","",INDEX(APガラス性能一覧!A:A,MATCH(ROW(B4477),APガラス性能一覧!$O:$O,0))),""),IFERROR(IF(INDEX(APガラス性能一覧!A:A,MATCH(ROW(B4477),APガラス性能一覧!$N:$N,0))="","",INDEX(APガラス性能一覧!A:A,MATCH(ROW(B4477),APガラス性能一覧!$N:$N,0))),"")))</f>
        <v/>
      </c>
      <c r="C4483" s="68" t="str">
        <f>IFERROR(VLOOKUP($B4483,APガラス性能一覧!$A$2:$M$6097,2,0),"")</f>
        <v/>
      </c>
      <c r="D4483" s="68" t="str">
        <f>IFERROR(VLOOKUP($B4483,APガラス性能一覧!$A$2:$M$6097,3,0),"")</f>
        <v/>
      </c>
      <c r="E4483" s="68" t="str">
        <f>IFERROR(VLOOKUP($B4483,APガラス性能一覧!$A$2:$M$6097,4,0),"")</f>
        <v/>
      </c>
      <c r="F4483" s="68" t="str">
        <f>IFERROR(VLOOKUP($B4483,APガラス性能一覧!$A$2:$M$6097,5,0),"")</f>
        <v/>
      </c>
      <c r="G4483" s="68" t="str">
        <f>IFERROR(VLOOKUP($B4483,APガラス性能一覧!$A$2:$M$6097,6,0),"")</f>
        <v/>
      </c>
      <c r="H4483" s="68" t="str">
        <f>IFERROR(VLOOKUP($B4483,APガラス性能一覧!$A$2:$M$6097,7,0),"")</f>
        <v/>
      </c>
      <c r="I4483" s="68" t="str">
        <f>IFERROR(VLOOKUP($B4483,APガラス性能一覧!$A$2:$M$6097,8,0),"")</f>
        <v/>
      </c>
      <c r="J4483" s="68" t="str">
        <f>IFERROR(VLOOKUP($B4483,APガラス性能一覧!$A$2:$M$6097,9,0),"")</f>
        <v/>
      </c>
      <c r="K4483" s="68" t="str">
        <f>IFERROR(VLOOKUP($B4483,APガラス性能一覧!$A$2:$M$6097,10,0),"")</f>
        <v/>
      </c>
      <c r="L4483" s="68" t="str">
        <f>IFERROR(VLOOKUP($B4483,APガラス性能一覧!$A$2:$M$6097,11,0),"")</f>
        <v/>
      </c>
      <c r="M4483" s="68" t="str">
        <f>IFERROR(VLOOKUP($B4483,APガラス性能一覧!$A$2:$M$6097,12,0),"")</f>
        <v/>
      </c>
      <c r="N4483" s="68" t="str">
        <f>IFERROR(VLOOKUP($B4483,APガラス性能一覧!$A$2:$M$6097,13,0),"")</f>
        <v/>
      </c>
    </row>
    <row r="4484" spans="2:14" x14ac:dyDescent="0.4">
      <c r="B4484" s="68" t="str">
        <f>IF($D$2="","",IF($E$2=0.65,IFERROR(IF(INDEX(APガラス性能一覧!A:A,MATCH(ROW(B4478),APガラス性能一覧!$O:$O,0))="","",INDEX(APガラス性能一覧!A:A,MATCH(ROW(B4478),APガラス性能一覧!$O:$O,0))),""),IFERROR(IF(INDEX(APガラス性能一覧!A:A,MATCH(ROW(B4478),APガラス性能一覧!$N:$N,0))="","",INDEX(APガラス性能一覧!A:A,MATCH(ROW(B4478),APガラス性能一覧!$N:$N,0))),"")))</f>
        <v/>
      </c>
      <c r="C4484" s="68" t="str">
        <f>IFERROR(VLOOKUP($B4484,APガラス性能一覧!$A$2:$M$6097,2,0),"")</f>
        <v/>
      </c>
      <c r="D4484" s="68" t="str">
        <f>IFERROR(VLOOKUP($B4484,APガラス性能一覧!$A$2:$M$6097,3,0),"")</f>
        <v/>
      </c>
      <c r="E4484" s="68" t="str">
        <f>IFERROR(VLOOKUP($B4484,APガラス性能一覧!$A$2:$M$6097,4,0),"")</f>
        <v/>
      </c>
      <c r="F4484" s="68" t="str">
        <f>IFERROR(VLOOKUP($B4484,APガラス性能一覧!$A$2:$M$6097,5,0),"")</f>
        <v/>
      </c>
      <c r="G4484" s="68" t="str">
        <f>IFERROR(VLOOKUP($B4484,APガラス性能一覧!$A$2:$M$6097,6,0),"")</f>
        <v/>
      </c>
      <c r="H4484" s="68" t="str">
        <f>IFERROR(VLOOKUP($B4484,APガラス性能一覧!$A$2:$M$6097,7,0),"")</f>
        <v/>
      </c>
      <c r="I4484" s="68" t="str">
        <f>IFERROR(VLOOKUP($B4484,APガラス性能一覧!$A$2:$M$6097,8,0),"")</f>
        <v/>
      </c>
      <c r="J4484" s="68" t="str">
        <f>IFERROR(VLOOKUP($B4484,APガラス性能一覧!$A$2:$M$6097,9,0),"")</f>
        <v/>
      </c>
      <c r="K4484" s="68" t="str">
        <f>IFERROR(VLOOKUP($B4484,APガラス性能一覧!$A$2:$M$6097,10,0),"")</f>
        <v/>
      </c>
      <c r="L4484" s="68" t="str">
        <f>IFERROR(VLOOKUP($B4484,APガラス性能一覧!$A$2:$M$6097,11,0),"")</f>
        <v/>
      </c>
      <c r="M4484" s="68" t="str">
        <f>IFERROR(VLOOKUP($B4484,APガラス性能一覧!$A$2:$M$6097,12,0),"")</f>
        <v/>
      </c>
      <c r="N4484" s="68" t="str">
        <f>IFERROR(VLOOKUP($B4484,APガラス性能一覧!$A$2:$M$6097,13,0),"")</f>
        <v/>
      </c>
    </row>
    <row r="4485" spans="2:14" x14ac:dyDescent="0.4">
      <c r="B4485" s="68" t="str">
        <f>IF($D$2="","",IF($E$2=0.65,IFERROR(IF(INDEX(APガラス性能一覧!A:A,MATCH(ROW(B4479),APガラス性能一覧!$O:$O,0))="","",INDEX(APガラス性能一覧!A:A,MATCH(ROW(B4479),APガラス性能一覧!$O:$O,0))),""),IFERROR(IF(INDEX(APガラス性能一覧!A:A,MATCH(ROW(B4479),APガラス性能一覧!$N:$N,0))="","",INDEX(APガラス性能一覧!A:A,MATCH(ROW(B4479),APガラス性能一覧!$N:$N,0))),"")))</f>
        <v/>
      </c>
      <c r="C4485" s="68" t="str">
        <f>IFERROR(VLOOKUP($B4485,APガラス性能一覧!$A$2:$M$6097,2,0),"")</f>
        <v/>
      </c>
      <c r="D4485" s="68" t="str">
        <f>IFERROR(VLOOKUP($B4485,APガラス性能一覧!$A$2:$M$6097,3,0),"")</f>
        <v/>
      </c>
      <c r="E4485" s="68" t="str">
        <f>IFERROR(VLOOKUP($B4485,APガラス性能一覧!$A$2:$M$6097,4,0),"")</f>
        <v/>
      </c>
      <c r="F4485" s="68" t="str">
        <f>IFERROR(VLOOKUP($B4485,APガラス性能一覧!$A$2:$M$6097,5,0),"")</f>
        <v/>
      </c>
      <c r="G4485" s="68" t="str">
        <f>IFERROR(VLOOKUP($B4485,APガラス性能一覧!$A$2:$M$6097,6,0),"")</f>
        <v/>
      </c>
      <c r="H4485" s="68" t="str">
        <f>IFERROR(VLOOKUP($B4485,APガラス性能一覧!$A$2:$M$6097,7,0),"")</f>
        <v/>
      </c>
      <c r="I4485" s="68" t="str">
        <f>IFERROR(VLOOKUP($B4485,APガラス性能一覧!$A$2:$M$6097,8,0),"")</f>
        <v/>
      </c>
      <c r="J4485" s="68" t="str">
        <f>IFERROR(VLOOKUP($B4485,APガラス性能一覧!$A$2:$M$6097,9,0),"")</f>
        <v/>
      </c>
      <c r="K4485" s="68" t="str">
        <f>IFERROR(VLOOKUP($B4485,APガラス性能一覧!$A$2:$M$6097,10,0),"")</f>
        <v/>
      </c>
      <c r="L4485" s="68" t="str">
        <f>IFERROR(VLOOKUP($B4485,APガラス性能一覧!$A$2:$M$6097,11,0),"")</f>
        <v/>
      </c>
      <c r="M4485" s="68" t="str">
        <f>IFERROR(VLOOKUP($B4485,APガラス性能一覧!$A$2:$M$6097,12,0),"")</f>
        <v/>
      </c>
      <c r="N4485" s="68" t="str">
        <f>IFERROR(VLOOKUP($B4485,APガラス性能一覧!$A$2:$M$6097,13,0),"")</f>
        <v/>
      </c>
    </row>
    <row r="4486" spans="2:14" x14ac:dyDescent="0.4">
      <c r="B4486" s="68" t="str">
        <f>IF($D$2="","",IF($E$2=0.65,IFERROR(IF(INDEX(APガラス性能一覧!A:A,MATCH(ROW(B4480),APガラス性能一覧!$O:$O,0))="","",INDEX(APガラス性能一覧!A:A,MATCH(ROW(B4480),APガラス性能一覧!$O:$O,0))),""),IFERROR(IF(INDEX(APガラス性能一覧!A:A,MATCH(ROW(B4480),APガラス性能一覧!$N:$N,0))="","",INDEX(APガラス性能一覧!A:A,MATCH(ROW(B4480),APガラス性能一覧!$N:$N,0))),"")))</f>
        <v/>
      </c>
      <c r="C4486" s="68" t="str">
        <f>IFERROR(VLOOKUP($B4486,APガラス性能一覧!$A$2:$M$6097,2,0),"")</f>
        <v/>
      </c>
      <c r="D4486" s="68" t="str">
        <f>IFERROR(VLOOKUP($B4486,APガラス性能一覧!$A$2:$M$6097,3,0),"")</f>
        <v/>
      </c>
      <c r="E4486" s="68" t="str">
        <f>IFERROR(VLOOKUP($B4486,APガラス性能一覧!$A$2:$M$6097,4,0),"")</f>
        <v/>
      </c>
      <c r="F4486" s="68" t="str">
        <f>IFERROR(VLOOKUP($B4486,APガラス性能一覧!$A$2:$M$6097,5,0),"")</f>
        <v/>
      </c>
      <c r="G4486" s="68" t="str">
        <f>IFERROR(VLOOKUP($B4486,APガラス性能一覧!$A$2:$M$6097,6,0),"")</f>
        <v/>
      </c>
      <c r="H4486" s="68" t="str">
        <f>IFERROR(VLOOKUP($B4486,APガラス性能一覧!$A$2:$M$6097,7,0),"")</f>
        <v/>
      </c>
      <c r="I4486" s="68" t="str">
        <f>IFERROR(VLOOKUP($B4486,APガラス性能一覧!$A$2:$M$6097,8,0),"")</f>
        <v/>
      </c>
      <c r="J4486" s="68" t="str">
        <f>IFERROR(VLOOKUP($B4486,APガラス性能一覧!$A$2:$M$6097,9,0),"")</f>
        <v/>
      </c>
      <c r="K4486" s="68" t="str">
        <f>IFERROR(VLOOKUP($B4486,APガラス性能一覧!$A$2:$M$6097,10,0),"")</f>
        <v/>
      </c>
      <c r="L4486" s="68" t="str">
        <f>IFERROR(VLOOKUP($B4486,APガラス性能一覧!$A$2:$M$6097,11,0),"")</f>
        <v/>
      </c>
      <c r="M4486" s="68" t="str">
        <f>IFERROR(VLOOKUP($B4486,APガラス性能一覧!$A$2:$M$6097,12,0),"")</f>
        <v/>
      </c>
      <c r="N4486" s="68" t="str">
        <f>IFERROR(VLOOKUP($B4486,APガラス性能一覧!$A$2:$M$6097,13,0),"")</f>
        <v/>
      </c>
    </row>
    <row r="4487" spans="2:14" x14ac:dyDescent="0.4">
      <c r="B4487" s="68" t="str">
        <f>IF($D$2="","",IF($E$2=0.65,IFERROR(IF(INDEX(APガラス性能一覧!A:A,MATCH(ROW(B4481),APガラス性能一覧!$O:$O,0))="","",INDEX(APガラス性能一覧!A:A,MATCH(ROW(B4481),APガラス性能一覧!$O:$O,0))),""),IFERROR(IF(INDEX(APガラス性能一覧!A:A,MATCH(ROW(B4481),APガラス性能一覧!$N:$N,0))="","",INDEX(APガラス性能一覧!A:A,MATCH(ROW(B4481),APガラス性能一覧!$N:$N,0))),"")))</f>
        <v/>
      </c>
      <c r="C4487" s="68" t="str">
        <f>IFERROR(VLOOKUP($B4487,APガラス性能一覧!$A$2:$M$6097,2,0),"")</f>
        <v/>
      </c>
      <c r="D4487" s="68" t="str">
        <f>IFERROR(VLOOKUP($B4487,APガラス性能一覧!$A$2:$M$6097,3,0),"")</f>
        <v/>
      </c>
      <c r="E4487" s="68" t="str">
        <f>IFERROR(VLOOKUP($B4487,APガラス性能一覧!$A$2:$M$6097,4,0),"")</f>
        <v/>
      </c>
      <c r="F4487" s="68" t="str">
        <f>IFERROR(VLOOKUP($B4487,APガラス性能一覧!$A$2:$M$6097,5,0),"")</f>
        <v/>
      </c>
      <c r="G4487" s="68" t="str">
        <f>IFERROR(VLOOKUP($B4487,APガラス性能一覧!$A$2:$M$6097,6,0),"")</f>
        <v/>
      </c>
      <c r="H4487" s="68" t="str">
        <f>IFERROR(VLOOKUP($B4487,APガラス性能一覧!$A$2:$M$6097,7,0),"")</f>
        <v/>
      </c>
      <c r="I4487" s="68" t="str">
        <f>IFERROR(VLOOKUP($B4487,APガラス性能一覧!$A$2:$M$6097,8,0),"")</f>
        <v/>
      </c>
      <c r="J4487" s="68" t="str">
        <f>IFERROR(VLOOKUP($B4487,APガラス性能一覧!$A$2:$M$6097,9,0),"")</f>
        <v/>
      </c>
      <c r="K4487" s="68" t="str">
        <f>IFERROR(VLOOKUP($B4487,APガラス性能一覧!$A$2:$M$6097,10,0),"")</f>
        <v/>
      </c>
      <c r="L4487" s="68" t="str">
        <f>IFERROR(VLOOKUP($B4487,APガラス性能一覧!$A$2:$M$6097,11,0),"")</f>
        <v/>
      </c>
      <c r="M4487" s="68" t="str">
        <f>IFERROR(VLOOKUP($B4487,APガラス性能一覧!$A$2:$M$6097,12,0),"")</f>
        <v/>
      </c>
      <c r="N4487" s="68" t="str">
        <f>IFERROR(VLOOKUP($B4487,APガラス性能一覧!$A$2:$M$6097,13,0),"")</f>
        <v/>
      </c>
    </row>
    <row r="4488" spans="2:14" x14ac:dyDescent="0.4">
      <c r="B4488" s="68" t="str">
        <f>IF($D$2="","",IF($E$2=0.65,IFERROR(IF(INDEX(APガラス性能一覧!A:A,MATCH(ROW(B4482),APガラス性能一覧!$O:$O,0))="","",INDEX(APガラス性能一覧!A:A,MATCH(ROW(B4482),APガラス性能一覧!$O:$O,0))),""),IFERROR(IF(INDEX(APガラス性能一覧!A:A,MATCH(ROW(B4482),APガラス性能一覧!$N:$N,0))="","",INDEX(APガラス性能一覧!A:A,MATCH(ROW(B4482),APガラス性能一覧!$N:$N,0))),"")))</f>
        <v/>
      </c>
      <c r="C4488" s="68" t="str">
        <f>IFERROR(VLOOKUP($B4488,APガラス性能一覧!$A$2:$M$6097,2,0),"")</f>
        <v/>
      </c>
      <c r="D4488" s="68" t="str">
        <f>IFERROR(VLOOKUP($B4488,APガラス性能一覧!$A$2:$M$6097,3,0),"")</f>
        <v/>
      </c>
      <c r="E4488" s="68" t="str">
        <f>IFERROR(VLOOKUP($B4488,APガラス性能一覧!$A$2:$M$6097,4,0),"")</f>
        <v/>
      </c>
      <c r="F4488" s="68" t="str">
        <f>IFERROR(VLOOKUP($B4488,APガラス性能一覧!$A$2:$M$6097,5,0),"")</f>
        <v/>
      </c>
      <c r="G4488" s="68" t="str">
        <f>IFERROR(VLOOKUP($B4488,APガラス性能一覧!$A$2:$M$6097,6,0),"")</f>
        <v/>
      </c>
      <c r="H4488" s="68" t="str">
        <f>IFERROR(VLOOKUP($B4488,APガラス性能一覧!$A$2:$M$6097,7,0),"")</f>
        <v/>
      </c>
      <c r="I4488" s="68" t="str">
        <f>IFERROR(VLOOKUP($B4488,APガラス性能一覧!$A$2:$M$6097,8,0),"")</f>
        <v/>
      </c>
      <c r="J4488" s="68" t="str">
        <f>IFERROR(VLOOKUP($B4488,APガラス性能一覧!$A$2:$M$6097,9,0),"")</f>
        <v/>
      </c>
      <c r="K4488" s="68" t="str">
        <f>IFERROR(VLOOKUP($B4488,APガラス性能一覧!$A$2:$M$6097,10,0),"")</f>
        <v/>
      </c>
      <c r="L4488" s="68" t="str">
        <f>IFERROR(VLOOKUP($B4488,APガラス性能一覧!$A$2:$M$6097,11,0),"")</f>
        <v/>
      </c>
      <c r="M4488" s="68" t="str">
        <f>IFERROR(VLOOKUP($B4488,APガラス性能一覧!$A$2:$M$6097,12,0),"")</f>
        <v/>
      </c>
      <c r="N4488" s="68" t="str">
        <f>IFERROR(VLOOKUP($B4488,APガラス性能一覧!$A$2:$M$6097,13,0),"")</f>
        <v/>
      </c>
    </row>
    <row r="4489" spans="2:14" x14ac:dyDescent="0.4">
      <c r="B4489" s="68" t="str">
        <f>IF($D$2="","",IF($E$2=0.65,IFERROR(IF(INDEX(APガラス性能一覧!A:A,MATCH(ROW(B4483),APガラス性能一覧!$O:$O,0))="","",INDEX(APガラス性能一覧!A:A,MATCH(ROW(B4483),APガラス性能一覧!$O:$O,0))),""),IFERROR(IF(INDEX(APガラス性能一覧!A:A,MATCH(ROW(B4483),APガラス性能一覧!$N:$N,0))="","",INDEX(APガラス性能一覧!A:A,MATCH(ROW(B4483),APガラス性能一覧!$N:$N,0))),"")))</f>
        <v/>
      </c>
      <c r="C4489" s="68" t="str">
        <f>IFERROR(VLOOKUP($B4489,APガラス性能一覧!$A$2:$M$6097,2,0),"")</f>
        <v/>
      </c>
      <c r="D4489" s="68" t="str">
        <f>IFERROR(VLOOKUP($B4489,APガラス性能一覧!$A$2:$M$6097,3,0),"")</f>
        <v/>
      </c>
      <c r="E4489" s="68" t="str">
        <f>IFERROR(VLOOKUP($B4489,APガラス性能一覧!$A$2:$M$6097,4,0),"")</f>
        <v/>
      </c>
      <c r="F4489" s="68" t="str">
        <f>IFERROR(VLOOKUP($B4489,APガラス性能一覧!$A$2:$M$6097,5,0),"")</f>
        <v/>
      </c>
      <c r="G4489" s="68" t="str">
        <f>IFERROR(VLOOKUP($B4489,APガラス性能一覧!$A$2:$M$6097,6,0),"")</f>
        <v/>
      </c>
      <c r="H4489" s="68" t="str">
        <f>IFERROR(VLOOKUP($B4489,APガラス性能一覧!$A$2:$M$6097,7,0),"")</f>
        <v/>
      </c>
      <c r="I4489" s="68" t="str">
        <f>IFERROR(VLOOKUP($B4489,APガラス性能一覧!$A$2:$M$6097,8,0),"")</f>
        <v/>
      </c>
      <c r="J4489" s="68" t="str">
        <f>IFERROR(VLOOKUP($B4489,APガラス性能一覧!$A$2:$M$6097,9,0),"")</f>
        <v/>
      </c>
      <c r="K4489" s="68" t="str">
        <f>IFERROR(VLOOKUP($B4489,APガラス性能一覧!$A$2:$M$6097,10,0),"")</f>
        <v/>
      </c>
      <c r="L4489" s="68" t="str">
        <f>IFERROR(VLOOKUP($B4489,APガラス性能一覧!$A$2:$M$6097,11,0),"")</f>
        <v/>
      </c>
      <c r="M4489" s="68" t="str">
        <f>IFERROR(VLOOKUP($B4489,APガラス性能一覧!$A$2:$M$6097,12,0),"")</f>
        <v/>
      </c>
      <c r="N4489" s="68" t="str">
        <f>IFERROR(VLOOKUP($B4489,APガラス性能一覧!$A$2:$M$6097,13,0),"")</f>
        <v/>
      </c>
    </row>
    <row r="4490" spans="2:14" x14ac:dyDescent="0.4">
      <c r="B4490" s="68" t="str">
        <f>IF($D$2="","",IF($E$2=0.65,IFERROR(IF(INDEX(APガラス性能一覧!A:A,MATCH(ROW(B4484),APガラス性能一覧!$O:$O,0))="","",INDEX(APガラス性能一覧!A:A,MATCH(ROW(B4484),APガラス性能一覧!$O:$O,0))),""),IFERROR(IF(INDEX(APガラス性能一覧!A:A,MATCH(ROW(B4484),APガラス性能一覧!$N:$N,0))="","",INDEX(APガラス性能一覧!A:A,MATCH(ROW(B4484),APガラス性能一覧!$N:$N,0))),"")))</f>
        <v/>
      </c>
      <c r="C4490" s="68" t="str">
        <f>IFERROR(VLOOKUP($B4490,APガラス性能一覧!$A$2:$M$6097,2,0),"")</f>
        <v/>
      </c>
      <c r="D4490" s="68" t="str">
        <f>IFERROR(VLOOKUP($B4490,APガラス性能一覧!$A$2:$M$6097,3,0),"")</f>
        <v/>
      </c>
      <c r="E4490" s="68" t="str">
        <f>IFERROR(VLOOKUP($B4490,APガラス性能一覧!$A$2:$M$6097,4,0),"")</f>
        <v/>
      </c>
      <c r="F4490" s="68" t="str">
        <f>IFERROR(VLOOKUP($B4490,APガラス性能一覧!$A$2:$M$6097,5,0),"")</f>
        <v/>
      </c>
      <c r="G4490" s="68" t="str">
        <f>IFERROR(VLOOKUP($B4490,APガラス性能一覧!$A$2:$M$6097,6,0),"")</f>
        <v/>
      </c>
      <c r="H4490" s="68" t="str">
        <f>IFERROR(VLOOKUP($B4490,APガラス性能一覧!$A$2:$M$6097,7,0),"")</f>
        <v/>
      </c>
      <c r="I4490" s="68" t="str">
        <f>IFERROR(VLOOKUP($B4490,APガラス性能一覧!$A$2:$M$6097,8,0),"")</f>
        <v/>
      </c>
      <c r="J4490" s="68" t="str">
        <f>IFERROR(VLOOKUP($B4490,APガラス性能一覧!$A$2:$M$6097,9,0),"")</f>
        <v/>
      </c>
      <c r="K4490" s="68" t="str">
        <f>IFERROR(VLOOKUP($B4490,APガラス性能一覧!$A$2:$M$6097,10,0),"")</f>
        <v/>
      </c>
      <c r="L4490" s="68" t="str">
        <f>IFERROR(VLOOKUP($B4490,APガラス性能一覧!$A$2:$M$6097,11,0),"")</f>
        <v/>
      </c>
      <c r="M4490" s="68" t="str">
        <f>IFERROR(VLOOKUP($B4490,APガラス性能一覧!$A$2:$M$6097,12,0),"")</f>
        <v/>
      </c>
      <c r="N4490" s="68" t="str">
        <f>IFERROR(VLOOKUP($B4490,APガラス性能一覧!$A$2:$M$6097,13,0),"")</f>
        <v/>
      </c>
    </row>
    <row r="4491" spans="2:14" x14ac:dyDescent="0.4">
      <c r="B4491" s="68" t="str">
        <f>IF($D$2="","",IF($E$2=0.65,IFERROR(IF(INDEX(APガラス性能一覧!A:A,MATCH(ROW(B4485),APガラス性能一覧!$O:$O,0))="","",INDEX(APガラス性能一覧!A:A,MATCH(ROW(B4485),APガラス性能一覧!$O:$O,0))),""),IFERROR(IF(INDEX(APガラス性能一覧!A:A,MATCH(ROW(B4485),APガラス性能一覧!$N:$N,0))="","",INDEX(APガラス性能一覧!A:A,MATCH(ROW(B4485),APガラス性能一覧!$N:$N,0))),"")))</f>
        <v/>
      </c>
      <c r="C4491" s="68" t="str">
        <f>IFERROR(VLOOKUP($B4491,APガラス性能一覧!$A$2:$M$6097,2,0),"")</f>
        <v/>
      </c>
      <c r="D4491" s="68" t="str">
        <f>IFERROR(VLOOKUP($B4491,APガラス性能一覧!$A$2:$M$6097,3,0),"")</f>
        <v/>
      </c>
      <c r="E4491" s="68" t="str">
        <f>IFERROR(VLOOKUP($B4491,APガラス性能一覧!$A$2:$M$6097,4,0),"")</f>
        <v/>
      </c>
      <c r="F4491" s="68" t="str">
        <f>IFERROR(VLOOKUP($B4491,APガラス性能一覧!$A$2:$M$6097,5,0),"")</f>
        <v/>
      </c>
      <c r="G4491" s="68" t="str">
        <f>IFERROR(VLOOKUP($B4491,APガラス性能一覧!$A$2:$M$6097,6,0),"")</f>
        <v/>
      </c>
      <c r="H4491" s="68" t="str">
        <f>IFERROR(VLOOKUP($B4491,APガラス性能一覧!$A$2:$M$6097,7,0),"")</f>
        <v/>
      </c>
      <c r="I4491" s="68" t="str">
        <f>IFERROR(VLOOKUP($B4491,APガラス性能一覧!$A$2:$M$6097,8,0),"")</f>
        <v/>
      </c>
      <c r="J4491" s="68" t="str">
        <f>IFERROR(VLOOKUP($B4491,APガラス性能一覧!$A$2:$M$6097,9,0),"")</f>
        <v/>
      </c>
      <c r="K4491" s="68" t="str">
        <f>IFERROR(VLOOKUP($B4491,APガラス性能一覧!$A$2:$M$6097,10,0),"")</f>
        <v/>
      </c>
      <c r="L4491" s="68" t="str">
        <f>IFERROR(VLOOKUP($B4491,APガラス性能一覧!$A$2:$M$6097,11,0),"")</f>
        <v/>
      </c>
      <c r="M4491" s="68" t="str">
        <f>IFERROR(VLOOKUP($B4491,APガラス性能一覧!$A$2:$M$6097,12,0),"")</f>
        <v/>
      </c>
      <c r="N4491" s="68" t="str">
        <f>IFERROR(VLOOKUP($B4491,APガラス性能一覧!$A$2:$M$6097,13,0),"")</f>
        <v/>
      </c>
    </row>
    <row r="4492" spans="2:14" x14ac:dyDescent="0.4">
      <c r="B4492" s="68" t="str">
        <f>IF($D$2="","",IF($E$2=0.65,IFERROR(IF(INDEX(APガラス性能一覧!A:A,MATCH(ROW(B4486),APガラス性能一覧!$O:$O,0))="","",INDEX(APガラス性能一覧!A:A,MATCH(ROW(B4486),APガラス性能一覧!$O:$O,0))),""),IFERROR(IF(INDEX(APガラス性能一覧!A:A,MATCH(ROW(B4486),APガラス性能一覧!$N:$N,0))="","",INDEX(APガラス性能一覧!A:A,MATCH(ROW(B4486),APガラス性能一覧!$N:$N,0))),"")))</f>
        <v/>
      </c>
      <c r="C4492" s="68" t="str">
        <f>IFERROR(VLOOKUP($B4492,APガラス性能一覧!$A$2:$M$6097,2,0),"")</f>
        <v/>
      </c>
      <c r="D4492" s="68" t="str">
        <f>IFERROR(VLOOKUP($B4492,APガラス性能一覧!$A$2:$M$6097,3,0),"")</f>
        <v/>
      </c>
      <c r="E4492" s="68" t="str">
        <f>IFERROR(VLOOKUP($B4492,APガラス性能一覧!$A$2:$M$6097,4,0),"")</f>
        <v/>
      </c>
      <c r="F4492" s="68" t="str">
        <f>IFERROR(VLOOKUP($B4492,APガラス性能一覧!$A$2:$M$6097,5,0),"")</f>
        <v/>
      </c>
      <c r="G4492" s="68" t="str">
        <f>IFERROR(VLOOKUP($B4492,APガラス性能一覧!$A$2:$M$6097,6,0),"")</f>
        <v/>
      </c>
      <c r="H4492" s="68" t="str">
        <f>IFERROR(VLOOKUP($B4492,APガラス性能一覧!$A$2:$M$6097,7,0),"")</f>
        <v/>
      </c>
      <c r="I4492" s="68" t="str">
        <f>IFERROR(VLOOKUP($B4492,APガラス性能一覧!$A$2:$M$6097,8,0),"")</f>
        <v/>
      </c>
      <c r="J4492" s="68" t="str">
        <f>IFERROR(VLOOKUP($B4492,APガラス性能一覧!$A$2:$M$6097,9,0),"")</f>
        <v/>
      </c>
      <c r="K4492" s="68" t="str">
        <f>IFERROR(VLOOKUP($B4492,APガラス性能一覧!$A$2:$M$6097,10,0),"")</f>
        <v/>
      </c>
      <c r="L4492" s="68" t="str">
        <f>IFERROR(VLOOKUP($B4492,APガラス性能一覧!$A$2:$M$6097,11,0),"")</f>
        <v/>
      </c>
      <c r="M4492" s="68" t="str">
        <f>IFERROR(VLOOKUP($B4492,APガラス性能一覧!$A$2:$M$6097,12,0),"")</f>
        <v/>
      </c>
      <c r="N4492" s="68" t="str">
        <f>IFERROR(VLOOKUP($B4492,APガラス性能一覧!$A$2:$M$6097,13,0),"")</f>
        <v/>
      </c>
    </row>
    <row r="4493" spans="2:14" x14ac:dyDescent="0.4">
      <c r="B4493" s="68" t="str">
        <f>IF($D$2="","",IF($E$2=0.65,IFERROR(IF(INDEX(APガラス性能一覧!A:A,MATCH(ROW(B4487),APガラス性能一覧!$O:$O,0))="","",INDEX(APガラス性能一覧!A:A,MATCH(ROW(B4487),APガラス性能一覧!$O:$O,0))),""),IFERROR(IF(INDEX(APガラス性能一覧!A:A,MATCH(ROW(B4487),APガラス性能一覧!$N:$N,0))="","",INDEX(APガラス性能一覧!A:A,MATCH(ROW(B4487),APガラス性能一覧!$N:$N,0))),"")))</f>
        <v/>
      </c>
      <c r="C4493" s="68" t="str">
        <f>IFERROR(VLOOKUP($B4493,APガラス性能一覧!$A$2:$M$6097,2,0),"")</f>
        <v/>
      </c>
      <c r="D4493" s="68" t="str">
        <f>IFERROR(VLOOKUP($B4493,APガラス性能一覧!$A$2:$M$6097,3,0),"")</f>
        <v/>
      </c>
      <c r="E4493" s="68" t="str">
        <f>IFERROR(VLOOKUP($B4493,APガラス性能一覧!$A$2:$M$6097,4,0),"")</f>
        <v/>
      </c>
      <c r="F4493" s="68" t="str">
        <f>IFERROR(VLOOKUP($B4493,APガラス性能一覧!$A$2:$M$6097,5,0),"")</f>
        <v/>
      </c>
      <c r="G4493" s="68" t="str">
        <f>IFERROR(VLOOKUP($B4493,APガラス性能一覧!$A$2:$M$6097,6,0),"")</f>
        <v/>
      </c>
      <c r="H4493" s="68" t="str">
        <f>IFERROR(VLOOKUP($B4493,APガラス性能一覧!$A$2:$M$6097,7,0),"")</f>
        <v/>
      </c>
      <c r="I4493" s="68" t="str">
        <f>IFERROR(VLOOKUP($B4493,APガラス性能一覧!$A$2:$M$6097,8,0),"")</f>
        <v/>
      </c>
      <c r="J4493" s="68" t="str">
        <f>IFERROR(VLOOKUP($B4493,APガラス性能一覧!$A$2:$M$6097,9,0),"")</f>
        <v/>
      </c>
      <c r="K4493" s="68" t="str">
        <f>IFERROR(VLOOKUP($B4493,APガラス性能一覧!$A$2:$M$6097,10,0),"")</f>
        <v/>
      </c>
      <c r="L4493" s="68" t="str">
        <f>IFERROR(VLOOKUP($B4493,APガラス性能一覧!$A$2:$M$6097,11,0),"")</f>
        <v/>
      </c>
      <c r="M4493" s="68" t="str">
        <f>IFERROR(VLOOKUP($B4493,APガラス性能一覧!$A$2:$M$6097,12,0),"")</f>
        <v/>
      </c>
      <c r="N4493" s="68" t="str">
        <f>IFERROR(VLOOKUP($B4493,APガラス性能一覧!$A$2:$M$6097,13,0),"")</f>
        <v/>
      </c>
    </row>
    <row r="4494" spans="2:14" x14ac:dyDescent="0.4">
      <c r="B4494" s="68" t="str">
        <f>IF($D$2="","",IF($E$2=0.65,IFERROR(IF(INDEX(APガラス性能一覧!A:A,MATCH(ROW(B4488),APガラス性能一覧!$O:$O,0))="","",INDEX(APガラス性能一覧!A:A,MATCH(ROW(B4488),APガラス性能一覧!$O:$O,0))),""),IFERROR(IF(INDEX(APガラス性能一覧!A:A,MATCH(ROW(B4488),APガラス性能一覧!$N:$N,0))="","",INDEX(APガラス性能一覧!A:A,MATCH(ROW(B4488),APガラス性能一覧!$N:$N,0))),"")))</f>
        <v/>
      </c>
      <c r="C4494" s="68" t="str">
        <f>IFERROR(VLOOKUP($B4494,APガラス性能一覧!$A$2:$M$6097,2,0),"")</f>
        <v/>
      </c>
      <c r="D4494" s="68" t="str">
        <f>IFERROR(VLOOKUP($B4494,APガラス性能一覧!$A$2:$M$6097,3,0),"")</f>
        <v/>
      </c>
      <c r="E4494" s="68" t="str">
        <f>IFERROR(VLOOKUP($B4494,APガラス性能一覧!$A$2:$M$6097,4,0),"")</f>
        <v/>
      </c>
      <c r="F4494" s="68" t="str">
        <f>IFERROR(VLOOKUP($B4494,APガラス性能一覧!$A$2:$M$6097,5,0),"")</f>
        <v/>
      </c>
      <c r="G4494" s="68" t="str">
        <f>IFERROR(VLOOKUP($B4494,APガラス性能一覧!$A$2:$M$6097,6,0),"")</f>
        <v/>
      </c>
      <c r="H4494" s="68" t="str">
        <f>IFERROR(VLOOKUP($B4494,APガラス性能一覧!$A$2:$M$6097,7,0),"")</f>
        <v/>
      </c>
      <c r="I4494" s="68" t="str">
        <f>IFERROR(VLOOKUP($B4494,APガラス性能一覧!$A$2:$M$6097,8,0),"")</f>
        <v/>
      </c>
      <c r="J4494" s="68" t="str">
        <f>IFERROR(VLOOKUP($B4494,APガラス性能一覧!$A$2:$M$6097,9,0),"")</f>
        <v/>
      </c>
      <c r="K4494" s="68" t="str">
        <f>IFERROR(VLOOKUP($B4494,APガラス性能一覧!$A$2:$M$6097,10,0),"")</f>
        <v/>
      </c>
      <c r="L4494" s="68" t="str">
        <f>IFERROR(VLOOKUP($B4494,APガラス性能一覧!$A$2:$M$6097,11,0),"")</f>
        <v/>
      </c>
      <c r="M4494" s="68" t="str">
        <f>IFERROR(VLOOKUP($B4494,APガラス性能一覧!$A$2:$M$6097,12,0),"")</f>
        <v/>
      </c>
      <c r="N4494" s="68" t="str">
        <f>IFERROR(VLOOKUP($B4494,APガラス性能一覧!$A$2:$M$6097,13,0),"")</f>
        <v/>
      </c>
    </row>
    <row r="4495" spans="2:14" x14ac:dyDescent="0.4">
      <c r="B4495" s="68" t="str">
        <f>IF($D$2="","",IF($E$2=0.65,IFERROR(IF(INDEX(APガラス性能一覧!A:A,MATCH(ROW(B4489),APガラス性能一覧!$O:$O,0))="","",INDEX(APガラス性能一覧!A:A,MATCH(ROW(B4489),APガラス性能一覧!$O:$O,0))),""),IFERROR(IF(INDEX(APガラス性能一覧!A:A,MATCH(ROW(B4489),APガラス性能一覧!$N:$N,0))="","",INDEX(APガラス性能一覧!A:A,MATCH(ROW(B4489),APガラス性能一覧!$N:$N,0))),"")))</f>
        <v/>
      </c>
      <c r="C4495" s="68" t="str">
        <f>IFERROR(VLOOKUP($B4495,APガラス性能一覧!$A$2:$M$6097,2,0),"")</f>
        <v/>
      </c>
      <c r="D4495" s="68" t="str">
        <f>IFERROR(VLOOKUP($B4495,APガラス性能一覧!$A$2:$M$6097,3,0),"")</f>
        <v/>
      </c>
      <c r="E4495" s="68" t="str">
        <f>IFERROR(VLOOKUP($B4495,APガラス性能一覧!$A$2:$M$6097,4,0),"")</f>
        <v/>
      </c>
      <c r="F4495" s="68" t="str">
        <f>IFERROR(VLOOKUP($B4495,APガラス性能一覧!$A$2:$M$6097,5,0),"")</f>
        <v/>
      </c>
      <c r="G4495" s="68" t="str">
        <f>IFERROR(VLOOKUP($B4495,APガラス性能一覧!$A$2:$M$6097,6,0),"")</f>
        <v/>
      </c>
      <c r="H4495" s="68" t="str">
        <f>IFERROR(VLOOKUP($B4495,APガラス性能一覧!$A$2:$M$6097,7,0),"")</f>
        <v/>
      </c>
      <c r="I4495" s="68" t="str">
        <f>IFERROR(VLOOKUP($B4495,APガラス性能一覧!$A$2:$M$6097,8,0),"")</f>
        <v/>
      </c>
      <c r="J4495" s="68" t="str">
        <f>IFERROR(VLOOKUP($B4495,APガラス性能一覧!$A$2:$M$6097,9,0),"")</f>
        <v/>
      </c>
      <c r="K4495" s="68" t="str">
        <f>IFERROR(VLOOKUP($B4495,APガラス性能一覧!$A$2:$M$6097,10,0),"")</f>
        <v/>
      </c>
      <c r="L4495" s="68" t="str">
        <f>IFERROR(VLOOKUP($B4495,APガラス性能一覧!$A$2:$M$6097,11,0),"")</f>
        <v/>
      </c>
      <c r="M4495" s="68" t="str">
        <f>IFERROR(VLOOKUP($B4495,APガラス性能一覧!$A$2:$M$6097,12,0),"")</f>
        <v/>
      </c>
      <c r="N4495" s="68" t="str">
        <f>IFERROR(VLOOKUP($B4495,APガラス性能一覧!$A$2:$M$6097,13,0),"")</f>
        <v/>
      </c>
    </row>
    <row r="4496" spans="2:14" x14ac:dyDescent="0.4">
      <c r="B4496" s="68" t="str">
        <f>IF($D$2="","",IF($E$2=0.65,IFERROR(IF(INDEX(APガラス性能一覧!A:A,MATCH(ROW(B4490),APガラス性能一覧!$O:$O,0))="","",INDEX(APガラス性能一覧!A:A,MATCH(ROW(B4490),APガラス性能一覧!$O:$O,0))),""),IFERROR(IF(INDEX(APガラス性能一覧!A:A,MATCH(ROW(B4490),APガラス性能一覧!$N:$N,0))="","",INDEX(APガラス性能一覧!A:A,MATCH(ROW(B4490),APガラス性能一覧!$N:$N,0))),"")))</f>
        <v/>
      </c>
      <c r="C4496" s="68" t="str">
        <f>IFERROR(VLOOKUP($B4496,APガラス性能一覧!$A$2:$M$6097,2,0),"")</f>
        <v/>
      </c>
      <c r="D4496" s="68" t="str">
        <f>IFERROR(VLOOKUP($B4496,APガラス性能一覧!$A$2:$M$6097,3,0),"")</f>
        <v/>
      </c>
      <c r="E4496" s="68" t="str">
        <f>IFERROR(VLOOKUP($B4496,APガラス性能一覧!$A$2:$M$6097,4,0),"")</f>
        <v/>
      </c>
      <c r="F4496" s="68" t="str">
        <f>IFERROR(VLOOKUP($B4496,APガラス性能一覧!$A$2:$M$6097,5,0),"")</f>
        <v/>
      </c>
      <c r="G4496" s="68" t="str">
        <f>IFERROR(VLOOKUP($B4496,APガラス性能一覧!$A$2:$M$6097,6,0),"")</f>
        <v/>
      </c>
      <c r="H4496" s="68" t="str">
        <f>IFERROR(VLOOKUP($B4496,APガラス性能一覧!$A$2:$M$6097,7,0),"")</f>
        <v/>
      </c>
      <c r="I4496" s="68" t="str">
        <f>IFERROR(VLOOKUP($B4496,APガラス性能一覧!$A$2:$M$6097,8,0),"")</f>
        <v/>
      </c>
      <c r="J4496" s="68" t="str">
        <f>IFERROR(VLOOKUP($B4496,APガラス性能一覧!$A$2:$M$6097,9,0),"")</f>
        <v/>
      </c>
      <c r="K4496" s="68" t="str">
        <f>IFERROR(VLOOKUP($B4496,APガラス性能一覧!$A$2:$M$6097,10,0),"")</f>
        <v/>
      </c>
      <c r="L4496" s="68" t="str">
        <f>IFERROR(VLOOKUP($B4496,APガラス性能一覧!$A$2:$M$6097,11,0),"")</f>
        <v/>
      </c>
      <c r="M4496" s="68" t="str">
        <f>IFERROR(VLOOKUP($B4496,APガラス性能一覧!$A$2:$M$6097,12,0),"")</f>
        <v/>
      </c>
      <c r="N4496" s="68" t="str">
        <f>IFERROR(VLOOKUP($B4496,APガラス性能一覧!$A$2:$M$6097,13,0),"")</f>
        <v/>
      </c>
    </row>
    <row r="4497" spans="2:14" x14ac:dyDescent="0.4">
      <c r="B4497" s="68" t="str">
        <f>IF($D$2="","",IF($E$2=0.65,IFERROR(IF(INDEX(APガラス性能一覧!A:A,MATCH(ROW(B4491),APガラス性能一覧!$O:$O,0))="","",INDEX(APガラス性能一覧!A:A,MATCH(ROW(B4491),APガラス性能一覧!$O:$O,0))),""),IFERROR(IF(INDEX(APガラス性能一覧!A:A,MATCH(ROW(B4491),APガラス性能一覧!$N:$N,0))="","",INDEX(APガラス性能一覧!A:A,MATCH(ROW(B4491),APガラス性能一覧!$N:$N,0))),"")))</f>
        <v/>
      </c>
      <c r="C4497" s="68" t="str">
        <f>IFERROR(VLOOKUP($B4497,APガラス性能一覧!$A$2:$M$6097,2,0),"")</f>
        <v/>
      </c>
      <c r="D4497" s="68" t="str">
        <f>IFERROR(VLOOKUP($B4497,APガラス性能一覧!$A$2:$M$6097,3,0),"")</f>
        <v/>
      </c>
      <c r="E4497" s="68" t="str">
        <f>IFERROR(VLOOKUP($B4497,APガラス性能一覧!$A$2:$M$6097,4,0),"")</f>
        <v/>
      </c>
      <c r="F4497" s="68" t="str">
        <f>IFERROR(VLOOKUP($B4497,APガラス性能一覧!$A$2:$M$6097,5,0),"")</f>
        <v/>
      </c>
      <c r="G4497" s="68" t="str">
        <f>IFERROR(VLOOKUP($B4497,APガラス性能一覧!$A$2:$M$6097,6,0),"")</f>
        <v/>
      </c>
      <c r="H4497" s="68" t="str">
        <f>IFERROR(VLOOKUP($B4497,APガラス性能一覧!$A$2:$M$6097,7,0),"")</f>
        <v/>
      </c>
      <c r="I4497" s="68" t="str">
        <f>IFERROR(VLOOKUP($B4497,APガラス性能一覧!$A$2:$M$6097,8,0),"")</f>
        <v/>
      </c>
      <c r="J4497" s="68" t="str">
        <f>IFERROR(VLOOKUP($B4497,APガラス性能一覧!$A$2:$M$6097,9,0),"")</f>
        <v/>
      </c>
      <c r="K4497" s="68" t="str">
        <f>IFERROR(VLOOKUP($B4497,APガラス性能一覧!$A$2:$M$6097,10,0),"")</f>
        <v/>
      </c>
      <c r="L4497" s="68" t="str">
        <f>IFERROR(VLOOKUP($B4497,APガラス性能一覧!$A$2:$M$6097,11,0),"")</f>
        <v/>
      </c>
      <c r="M4497" s="68" t="str">
        <f>IFERROR(VLOOKUP($B4497,APガラス性能一覧!$A$2:$M$6097,12,0),"")</f>
        <v/>
      </c>
      <c r="N4497" s="68" t="str">
        <f>IFERROR(VLOOKUP($B4497,APガラス性能一覧!$A$2:$M$6097,13,0),"")</f>
        <v/>
      </c>
    </row>
    <row r="4498" spans="2:14" x14ac:dyDescent="0.4">
      <c r="B4498" s="68" t="str">
        <f>IF($D$2="","",IF($E$2=0.65,IFERROR(IF(INDEX(APガラス性能一覧!A:A,MATCH(ROW(B4492),APガラス性能一覧!$O:$O,0))="","",INDEX(APガラス性能一覧!A:A,MATCH(ROW(B4492),APガラス性能一覧!$O:$O,0))),""),IFERROR(IF(INDEX(APガラス性能一覧!A:A,MATCH(ROW(B4492),APガラス性能一覧!$N:$N,0))="","",INDEX(APガラス性能一覧!A:A,MATCH(ROW(B4492),APガラス性能一覧!$N:$N,0))),"")))</f>
        <v/>
      </c>
      <c r="C4498" s="68" t="str">
        <f>IFERROR(VLOOKUP($B4498,APガラス性能一覧!$A$2:$M$6097,2,0),"")</f>
        <v/>
      </c>
      <c r="D4498" s="68" t="str">
        <f>IFERROR(VLOOKUP($B4498,APガラス性能一覧!$A$2:$M$6097,3,0),"")</f>
        <v/>
      </c>
      <c r="E4498" s="68" t="str">
        <f>IFERROR(VLOOKUP($B4498,APガラス性能一覧!$A$2:$M$6097,4,0),"")</f>
        <v/>
      </c>
      <c r="F4498" s="68" t="str">
        <f>IFERROR(VLOOKUP($B4498,APガラス性能一覧!$A$2:$M$6097,5,0),"")</f>
        <v/>
      </c>
      <c r="G4498" s="68" t="str">
        <f>IFERROR(VLOOKUP($B4498,APガラス性能一覧!$A$2:$M$6097,6,0),"")</f>
        <v/>
      </c>
      <c r="H4498" s="68" t="str">
        <f>IFERROR(VLOOKUP($B4498,APガラス性能一覧!$A$2:$M$6097,7,0),"")</f>
        <v/>
      </c>
      <c r="I4498" s="68" t="str">
        <f>IFERROR(VLOOKUP($B4498,APガラス性能一覧!$A$2:$M$6097,8,0),"")</f>
        <v/>
      </c>
      <c r="J4498" s="68" t="str">
        <f>IFERROR(VLOOKUP($B4498,APガラス性能一覧!$A$2:$M$6097,9,0),"")</f>
        <v/>
      </c>
      <c r="K4498" s="68" t="str">
        <f>IFERROR(VLOOKUP($B4498,APガラス性能一覧!$A$2:$M$6097,10,0),"")</f>
        <v/>
      </c>
      <c r="L4498" s="68" t="str">
        <f>IFERROR(VLOOKUP($B4498,APガラス性能一覧!$A$2:$M$6097,11,0),"")</f>
        <v/>
      </c>
      <c r="M4498" s="68" t="str">
        <f>IFERROR(VLOOKUP($B4498,APガラス性能一覧!$A$2:$M$6097,12,0),"")</f>
        <v/>
      </c>
      <c r="N4498" s="68" t="str">
        <f>IFERROR(VLOOKUP($B4498,APガラス性能一覧!$A$2:$M$6097,13,0),"")</f>
        <v/>
      </c>
    </row>
    <row r="4499" spans="2:14" x14ac:dyDescent="0.4">
      <c r="B4499" s="68" t="str">
        <f>IF($D$2="","",IF($E$2=0.65,IFERROR(IF(INDEX(APガラス性能一覧!A:A,MATCH(ROW(B4493),APガラス性能一覧!$O:$O,0))="","",INDEX(APガラス性能一覧!A:A,MATCH(ROW(B4493),APガラス性能一覧!$O:$O,0))),""),IFERROR(IF(INDEX(APガラス性能一覧!A:A,MATCH(ROW(B4493),APガラス性能一覧!$N:$N,0))="","",INDEX(APガラス性能一覧!A:A,MATCH(ROW(B4493),APガラス性能一覧!$N:$N,0))),"")))</f>
        <v/>
      </c>
      <c r="C4499" s="68" t="str">
        <f>IFERROR(VLOOKUP($B4499,APガラス性能一覧!$A$2:$M$6097,2,0),"")</f>
        <v/>
      </c>
      <c r="D4499" s="68" t="str">
        <f>IFERROR(VLOOKUP($B4499,APガラス性能一覧!$A$2:$M$6097,3,0),"")</f>
        <v/>
      </c>
      <c r="E4499" s="68" t="str">
        <f>IFERROR(VLOOKUP($B4499,APガラス性能一覧!$A$2:$M$6097,4,0),"")</f>
        <v/>
      </c>
      <c r="F4499" s="68" t="str">
        <f>IFERROR(VLOOKUP($B4499,APガラス性能一覧!$A$2:$M$6097,5,0),"")</f>
        <v/>
      </c>
      <c r="G4499" s="68" t="str">
        <f>IFERROR(VLOOKUP($B4499,APガラス性能一覧!$A$2:$M$6097,6,0),"")</f>
        <v/>
      </c>
      <c r="H4499" s="68" t="str">
        <f>IFERROR(VLOOKUP($B4499,APガラス性能一覧!$A$2:$M$6097,7,0),"")</f>
        <v/>
      </c>
      <c r="I4499" s="68" t="str">
        <f>IFERROR(VLOOKUP($B4499,APガラス性能一覧!$A$2:$M$6097,8,0),"")</f>
        <v/>
      </c>
      <c r="J4499" s="68" t="str">
        <f>IFERROR(VLOOKUP($B4499,APガラス性能一覧!$A$2:$M$6097,9,0),"")</f>
        <v/>
      </c>
      <c r="K4499" s="68" t="str">
        <f>IFERROR(VLOOKUP($B4499,APガラス性能一覧!$A$2:$M$6097,10,0),"")</f>
        <v/>
      </c>
      <c r="L4499" s="68" t="str">
        <f>IFERROR(VLOOKUP($B4499,APガラス性能一覧!$A$2:$M$6097,11,0),"")</f>
        <v/>
      </c>
      <c r="M4499" s="68" t="str">
        <f>IFERROR(VLOOKUP($B4499,APガラス性能一覧!$A$2:$M$6097,12,0),"")</f>
        <v/>
      </c>
      <c r="N4499" s="68" t="str">
        <f>IFERROR(VLOOKUP($B4499,APガラス性能一覧!$A$2:$M$6097,13,0),"")</f>
        <v/>
      </c>
    </row>
    <row r="4500" spans="2:14" x14ac:dyDescent="0.4">
      <c r="B4500" s="68" t="str">
        <f>IF($D$2="","",IF($E$2=0.65,IFERROR(IF(INDEX(APガラス性能一覧!A:A,MATCH(ROW(B4494),APガラス性能一覧!$O:$O,0))="","",INDEX(APガラス性能一覧!A:A,MATCH(ROW(B4494),APガラス性能一覧!$O:$O,0))),""),IFERROR(IF(INDEX(APガラス性能一覧!A:A,MATCH(ROW(B4494),APガラス性能一覧!$N:$N,0))="","",INDEX(APガラス性能一覧!A:A,MATCH(ROW(B4494),APガラス性能一覧!$N:$N,0))),"")))</f>
        <v/>
      </c>
      <c r="C4500" s="68" t="str">
        <f>IFERROR(VLOOKUP($B4500,APガラス性能一覧!$A$2:$M$6097,2,0),"")</f>
        <v/>
      </c>
      <c r="D4500" s="68" t="str">
        <f>IFERROR(VLOOKUP($B4500,APガラス性能一覧!$A$2:$M$6097,3,0),"")</f>
        <v/>
      </c>
      <c r="E4500" s="68" t="str">
        <f>IFERROR(VLOOKUP($B4500,APガラス性能一覧!$A$2:$M$6097,4,0),"")</f>
        <v/>
      </c>
      <c r="F4500" s="68" t="str">
        <f>IFERROR(VLOOKUP($B4500,APガラス性能一覧!$A$2:$M$6097,5,0),"")</f>
        <v/>
      </c>
      <c r="G4500" s="68" t="str">
        <f>IFERROR(VLOOKUP($B4500,APガラス性能一覧!$A$2:$M$6097,6,0),"")</f>
        <v/>
      </c>
      <c r="H4500" s="68" t="str">
        <f>IFERROR(VLOOKUP($B4500,APガラス性能一覧!$A$2:$M$6097,7,0),"")</f>
        <v/>
      </c>
      <c r="I4500" s="68" t="str">
        <f>IFERROR(VLOOKUP($B4500,APガラス性能一覧!$A$2:$M$6097,8,0),"")</f>
        <v/>
      </c>
      <c r="J4500" s="68" t="str">
        <f>IFERROR(VLOOKUP($B4500,APガラス性能一覧!$A$2:$M$6097,9,0),"")</f>
        <v/>
      </c>
      <c r="K4500" s="68" t="str">
        <f>IFERROR(VLOOKUP($B4500,APガラス性能一覧!$A$2:$M$6097,10,0),"")</f>
        <v/>
      </c>
      <c r="L4500" s="68" t="str">
        <f>IFERROR(VLOOKUP($B4500,APガラス性能一覧!$A$2:$M$6097,11,0),"")</f>
        <v/>
      </c>
      <c r="M4500" s="68" t="str">
        <f>IFERROR(VLOOKUP($B4500,APガラス性能一覧!$A$2:$M$6097,12,0),"")</f>
        <v/>
      </c>
      <c r="N4500" s="68" t="str">
        <f>IFERROR(VLOOKUP($B4500,APガラス性能一覧!$A$2:$M$6097,13,0),"")</f>
        <v/>
      </c>
    </row>
    <row r="4501" spans="2:14" x14ac:dyDescent="0.4">
      <c r="B4501" s="68" t="str">
        <f>IF($D$2="","",IF($E$2=0.65,IFERROR(IF(INDEX(APガラス性能一覧!A:A,MATCH(ROW(B4495),APガラス性能一覧!$O:$O,0))="","",INDEX(APガラス性能一覧!A:A,MATCH(ROW(B4495),APガラス性能一覧!$O:$O,0))),""),IFERROR(IF(INDEX(APガラス性能一覧!A:A,MATCH(ROW(B4495),APガラス性能一覧!$N:$N,0))="","",INDEX(APガラス性能一覧!A:A,MATCH(ROW(B4495),APガラス性能一覧!$N:$N,0))),"")))</f>
        <v/>
      </c>
      <c r="C4501" s="68" t="str">
        <f>IFERROR(VLOOKUP($B4501,APガラス性能一覧!$A$2:$M$6097,2,0),"")</f>
        <v/>
      </c>
      <c r="D4501" s="68" t="str">
        <f>IFERROR(VLOOKUP($B4501,APガラス性能一覧!$A$2:$M$6097,3,0),"")</f>
        <v/>
      </c>
      <c r="E4501" s="68" t="str">
        <f>IFERROR(VLOOKUP($B4501,APガラス性能一覧!$A$2:$M$6097,4,0),"")</f>
        <v/>
      </c>
      <c r="F4501" s="68" t="str">
        <f>IFERROR(VLOOKUP($B4501,APガラス性能一覧!$A$2:$M$6097,5,0),"")</f>
        <v/>
      </c>
      <c r="G4501" s="68" t="str">
        <f>IFERROR(VLOOKUP($B4501,APガラス性能一覧!$A$2:$M$6097,6,0),"")</f>
        <v/>
      </c>
      <c r="H4501" s="68" t="str">
        <f>IFERROR(VLOOKUP($B4501,APガラス性能一覧!$A$2:$M$6097,7,0),"")</f>
        <v/>
      </c>
      <c r="I4501" s="68" t="str">
        <f>IFERROR(VLOOKUP($B4501,APガラス性能一覧!$A$2:$M$6097,8,0),"")</f>
        <v/>
      </c>
      <c r="J4501" s="68" t="str">
        <f>IFERROR(VLOOKUP($B4501,APガラス性能一覧!$A$2:$M$6097,9,0),"")</f>
        <v/>
      </c>
      <c r="K4501" s="68" t="str">
        <f>IFERROR(VLOOKUP($B4501,APガラス性能一覧!$A$2:$M$6097,10,0),"")</f>
        <v/>
      </c>
      <c r="L4501" s="68" t="str">
        <f>IFERROR(VLOOKUP($B4501,APガラス性能一覧!$A$2:$M$6097,11,0),"")</f>
        <v/>
      </c>
      <c r="M4501" s="68" t="str">
        <f>IFERROR(VLOOKUP($B4501,APガラス性能一覧!$A$2:$M$6097,12,0),"")</f>
        <v/>
      </c>
      <c r="N4501" s="68" t="str">
        <f>IFERROR(VLOOKUP($B4501,APガラス性能一覧!$A$2:$M$6097,13,0),"")</f>
        <v/>
      </c>
    </row>
    <row r="4502" spans="2:14" x14ac:dyDescent="0.4">
      <c r="B4502" s="68" t="str">
        <f>IF($D$2="","",IF($E$2=0.65,IFERROR(IF(INDEX(APガラス性能一覧!A:A,MATCH(ROW(B4496),APガラス性能一覧!$O:$O,0))="","",INDEX(APガラス性能一覧!A:A,MATCH(ROW(B4496),APガラス性能一覧!$O:$O,0))),""),IFERROR(IF(INDEX(APガラス性能一覧!A:A,MATCH(ROW(B4496),APガラス性能一覧!$N:$N,0))="","",INDEX(APガラス性能一覧!A:A,MATCH(ROW(B4496),APガラス性能一覧!$N:$N,0))),"")))</f>
        <v/>
      </c>
      <c r="C4502" s="68" t="str">
        <f>IFERROR(VLOOKUP($B4502,APガラス性能一覧!$A$2:$M$6097,2,0),"")</f>
        <v/>
      </c>
      <c r="D4502" s="68" t="str">
        <f>IFERROR(VLOOKUP($B4502,APガラス性能一覧!$A$2:$M$6097,3,0),"")</f>
        <v/>
      </c>
      <c r="E4502" s="68" t="str">
        <f>IFERROR(VLOOKUP($B4502,APガラス性能一覧!$A$2:$M$6097,4,0),"")</f>
        <v/>
      </c>
      <c r="F4502" s="68" t="str">
        <f>IFERROR(VLOOKUP($B4502,APガラス性能一覧!$A$2:$M$6097,5,0),"")</f>
        <v/>
      </c>
      <c r="G4502" s="68" t="str">
        <f>IFERROR(VLOOKUP($B4502,APガラス性能一覧!$A$2:$M$6097,6,0),"")</f>
        <v/>
      </c>
      <c r="H4502" s="68" t="str">
        <f>IFERROR(VLOOKUP($B4502,APガラス性能一覧!$A$2:$M$6097,7,0),"")</f>
        <v/>
      </c>
      <c r="I4502" s="68" t="str">
        <f>IFERROR(VLOOKUP($B4502,APガラス性能一覧!$A$2:$M$6097,8,0),"")</f>
        <v/>
      </c>
      <c r="J4502" s="68" t="str">
        <f>IFERROR(VLOOKUP($B4502,APガラス性能一覧!$A$2:$M$6097,9,0),"")</f>
        <v/>
      </c>
      <c r="K4502" s="68" t="str">
        <f>IFERROR(VLOOKUP($B4502,APガラス性能一覧!$A$2:$M$6097,10,0),"")</f>
        <v/>
      </c>
      <c r="L4502" s="68" t="str">
        <f>IFERROR(VLOOKUP($B4502,APガラス性能一覧!$A$2:$M$6097,11,0),"")</f>
        <v/>
      </c>
      <c r="M4502" s="68" t="str">
        <f>IFERROR(VLOOKUP($B4502,APガラス性能一覧!$A$2:$M$6097,12,0),"")</f>
        <v/>
      </c>
      <c r="N4502" s="68" t="str">
        <f>IFERROR(VLOOKUP($B4502,APガラス性能一覧!$A$2:$M$6097,13,0),"")</f>
        <v/>
      </c>
    </row>
    <row r="4503" spans="2:14" x14ac:dyDescent="0.4">
      <c r="B4503" s="68" t="str">
        <f>IF($D$2="","",IF($E$2=0.65,IFERROR(IF(INDEX(APガラス性能一覧!A:A,MATCH(ROW(B4497),APガラス性能一覧!$O:$O,0))="","",INDEX(APガラス性能一覧!A:A,MATCH(ROW(B4497),APガラス性能一覧!$O:$O,0))),""),IFERROR(IF(INDEX(APガラス性能一覧!A:A,MATCH(ROW(B4497),APガラス性能一覧!$N:$N,0))="","",INDEX(APガラス性能一覧!A:A,MATCH(ROW(B4497),APガラス性能一覧!$N:$N,0))),"")))</f>
        <v/>
      </c>
      <c r="C4503" s="68" t="str">
        <f>IFERROR(VLOOKUP($B4503,APガラス性能一覧!$A$2:$M$6097,2,0),"")</f>
        <v/>
      </c>
      <c r="D4503" s="68" t="str">
        <f>IFERROR(VLOOKUP($B4503,APガラス性能一覧!$A$2:$M$6097,3,0),"")</f>
        <v/>
      </c>
      <c r="E4503" s="68" t="str">
        <f>IFERROR(VLOOKUP($B4503,APガラス性能一覧!$A$2:$M$6097,4,0),"")</f>
        <v/>
      </c>
      <c r="F4503" s="68" t="str">
        <f>IFERROR(VLOOKUP($B4503,APガラス性能一覧!$A$2:$M$6097,5,0),"")</f>
        <v/>
      </c>
      <c r="G4503" s="68" t="str">
        <f>IFERROR(VLOOKUP($B4503,APガラス性能一覧!$A$2:$M$6097,6,0),"")</f>
        <v/>
      </c>
      <c r="H4503" s="68" t="str">
        <f>IFERROR(VLOOKUP($B4503,APガラス性能一覧!$A$2:$M$6097,7,0),"")</f>
        <v/>
      </c>
      <c r="I4503" s="68" t="str">
        <f>IFERROR(VLOOKUP($B4503,APガラス性能一覧!$A$2:$M$6097,8,0),"")</f>
        <v/>
      </c>
      <c r="J4503" s="68" t="str">
        <f>IFERROR(VLOOKUP($B4503,APガラス性能一覧!$A$2:$M$6097,9,0),"")</f>
        <v/>
      </c>
      <c r="K4503" s="68" t="str">
        <f>IFERROR(VLOOKUP($B4503,APガラス性能一覧!$A$2:$M$6097,10,0),"")</f>
        <v/>
      </c>
      <c r="L4503" s="68" t="str">
        <f>IFERROR(VLOOKUP($B4503,APガラス性能一覧!$A$2:$M$6097,11,0),"")</f>
        <v/>
      </c>
      <c r="M4503" s="68" t="str">
        <f>IFERROR(VLOOKUP($B4503,APガラス性能一覧!$A$2:$M$6097,12,0),"")</f>
        <v/>
      </c>
      <c r="N4503" s="68" t="str">
        <f>IFERROR(VLOOKUP($B4503,APガラス性能一覧!$A$2:$M$6097,13,0),"")</f>
        <v/>
      </c>
    </row>
    <row r="4504" spans="2:14" x14ac:dyDescent="0.4">
      <c r="B4504" s="68" t="str">
        <f>IF($D$2="","",IF($E$2=0.65,IFERROR(IF(INDEX(APガラス性能一覧!A:A,MATCH(ROW(B4498),APガラス性能一覧!$O:$O,0))="","",INDEX(APガラス性能一覧!A:A,MATCH(ROW(B4498),APガラス性能一覧!$O:$O,0))),""),IFERROR(IF(INDEX(APガラス性能一覧!A:A,MATCH(ROW(B4498),APガラス性能一覧!$N:$N,0))="","",INDEX(APガラス性能一覧!A:A,MATCH(ROW(B4498),APガラス性能一覧!$N:$N,0))),"")))</f>
        <v/>
      </c>
      <c r="C4504" s="68" t="str">
        <f>IFERROR(VLOOKUP($B4504,APガラス性能一覧!$A$2:$M$6097,2,0),"")</f>
        <v/>
      </c>
      <c r="D4504" s="68" t="str">
        <f>IFERROR(VLOOKUP($B4504,APガラス性能一覧!$A$2:$M$6097,3,0),"")</f>
        <v/>
      </c>
      <c r="E4504" s="68" t="str">
        <f>IFERROR(VLOOKUP($B4504,APガラス性能一覧!$A$2:$M$6097,4,0),"")</f>
        <v/>
      </c>
      <c r="F4504" s="68" t="str">
        <f>IFERROR(VLOOKUP($B4504,APガラス性能一覧!$A$2:$M$6097,5,0),"")</f>
        <v/>
      </c>
      <c r="G4504" s="68" t="str">
        <f>IFERROR(VLOOKUP($B4504,APガラス性能一覧!$A$2:$M$6097,6,0),"")</f>
        <v/>
      </c>
      <c r="H4504" s="68" t="str">
        <f>IFERROR(VLOOKUP($B4504,APガラス性能一覧!$A$2:$M$6097,7,0),"")</f>
        <v/>
      </c>
      <c r="I4504" s="68" t="str">
        <f>IFERROR(VLOOKUP($B4504,APガラス性能一覧!$A$2:$M$6097,8,0),"")</f>
        <v/>
      </c>
      <c r="J4504" s="68" t="str">
        <f>IFERROR(VLOOKUP($B4504,APガラス性能一覧!$A$2:$M$6097,9,0),"")</f>
        <v/>
      </c>
      <c r="K4504" s="68" t="str">
        <f>IFERROR(VLOOKUP($B4504,APガラス性能一覧!$A$2:$M$6097,10,0),"")</f>
        <v/>
      </c>
      <c r="L4504" s="68" t="str">
        <f>IFERROR(VLOOKUP($B4504,APガラス性能一覧!$A$2:$M$6097,11,0),"")</f>
        <v/>
      </c>
      <c r="M4504" s="68" t="str">
        <f>IFERROR(VLOOKUP($B4504,APガラス性能一覧!$A$2:$M$6097,12,0),"")</f>
        <v/>
      </c>
      <c r="N4504" s="68" t="str">
        <f>IFERROR(VLOOKUP($B4504,APガラス性能一覧!$A$2:$M$6097,13,0),"")</f>
        <v/>
      </c>
    </row>
    <row r="4505" spans="2:14" x14ac:dyDescent="0.4">
      <c r="B4505" s="68" t="str">
        <f>IF($D$2="","",IF($E$2=0.65,IFERROR(IF(INDEX(APガラス性能一覧!A:A,MATCH(ROW(B4499),APガラス性能一覧!$O:$O,0))="","",INDEX(APガラス性能一覧!A:A,MATCH(ROW(B4499),APガラス性能一覧!$O:$O,0))),""),IFERROR(IF(INDEX(APガラス性能一覧!A:A,MATCH(ROW(B4499),APガラス性能一覧!$N:$N,0))="","",INDEX(APガラス性能一覧!A:A,MATCH(ROW(B4499),APガラス性能一覧!$N:$N,0))),"")))</f>
        <v/>
      </c>
      <c r="C4505" s="68" t="str">
        <f>IFERROR(VLOOKUP($B4505,APガラス性能一覧!$A$2:$M$6097,2,0),"")</f>
        <v/>
      </c>
      <c r="D4505" s="68" t="str">
        <f>IFERROR(VLOOKUP($B4505,APガラス性能一覧!$A$2:$M$6097,3,0),"")</f>
        <v/>
      </c>
      <c r="E4505" s="68" t="str">
        <f>IFERROR(VLOOKUP($B4505,APガラス性能一覧!$A$2:$M$6097,4,0),"")</f>
        <v/>
      </c>
      <c r="F4505" s="68" t="str">
        <f>IFERROR(VLOOKUP($B4505,APガラス性能一覧!$A$2:$M$6097,5,0),"")</f>
        <v/>
      </c>
      <c r="G4505" s="68" t="str">
        <f>IFERROR(VLOOKUP($B4505,APガラス性能一覧!$A$2:$M$6097,6,0),"")</f>
        <v/>
      </c>
      <c r="H4505" s="68" t="str">
        <f>IFERROR(VLOOKUP($B4505,APガラス性能一覧!$A$2:$M$6097,7,0),"")</f>
        <v/>
      </c>
      <c r="I4505" s="68" t="str">
        <f>IFERROR(VLOOKUP($B4505,APガラス性能一覧!$A$2:$M$6097,8,0),"")</f>
        <v/>
      </c>
      <c r="J4505" s="68" t="str">
        <f>IFERROR(VLOOKUP($B4505,APガラス性能一覧!$A$2:$M$6097,9,0),"")</f>
        <v/>
      </c>
      <c r="K4505" s="68" t="str">
        <f>IFERROR(VLOOKUP($B4505,APガラス性能一覧!$A$2:$M$6097,10,0),"")</f>
        <v/>
      </c>
      <c r="L4505" s="68" t="str">
        <f>IFERROR(VLOOKUP($B4505,APガラス性能一覧!$A$2:$M$6097,11,0),"")</f>
        <v/>
      </c>
      <c r="M4505" s="68" t="str">
        <f>IFERROR(VLOOKUP($B4505,APガラス性能一覧!$A$2:$M$6097,12,0),"")</f>
        <v/>
      </c>
      <c r="N4505" s="68" t="str">
        <f>IFERROR(VLOOKUP($B4505,APガラス性能一覧!$A$2:$M$6097,13,0),"")</f>
        <v/>
      </c>
    </row>
    <row r="4506" spans="2:14" x14ac:dyDescent="0.4">
      <c r="B4506" s="68" t="str">
        <f>IF($D$2="","",IF($E$2=0.65,IFERROR(IF(INDEX(APガラス性能一覧!A:A,MATCH(ROW(B4500),APガラス性能一覧!$O:$O,0))="","",INDEX(APガラス性能一覧!A:A,MATCH(ROW(B4500),APガラス性能一覧!$O:$O,0))),""),IFERROR(IF(INDEX(APガラス性能一覧!A:A,MATCH(ROW(B4500),APガラス性能一覧!$N:$N,0))="","",INDEX(APガラス性能一覧!A:A,MATCH(ROW(B4500),APガラス性能一覧!$N:$N,0))),"")))</f>
        <v/>
      </c>
      <c r="C4506" s="68" t="str">
        <f>IFERROR(VLOOKUP($B4506,APガラス性能一覧!$A$2:$M$6097,2,0),"")</f>
        <v/>
      </c>
      <c r="D4506" s="68" t="str">
        <f>IFERROR(VLOOKUP($B4506,APガラス性能一覧!$A$2:$M$6097,3,0),"")</f>
        <v/>
      </c>
      <c r="E4506" s="68" t="str">
        <f>IFERROR(VLOOKUP($B4506,APガラス性能一覧!$A$2:$M$6097,4,0),"")</f>
        <v/>
      </c>
      <c r="F4506" s="68" t="str">
        <f>IFERROR(VLOOKUP($B4506,APガラス性能一覧!$A$2:$M$6097,5,0),"")</f>
        <v/>
      </c>
      <c r="G4506" s="68" t="str">
        <f>IFERROR(VLOOKUP($B4506,APガラス性能一覧!$A$2:$M$6097,6,0),"")</f>
        <v/>
      </c>
      <c r="H4506" s="68" t="str">
        <f>IFERROR(VLOOKUP($B4506,APガラス性能一覧!$A$2:$M$6097,7,0),"")</f>
        <v/>
      </c>
      <c r="I4506" s="68" t="str">
        <f>IFERROR(VLOOKUP($B4506,APガラス性能一覧!$A$2:$M$6097,8,0),"")</f>
        <v/>
      </c>
      <c r="J4506" s="68" t="str">
        <f>IFERROR(VLOOKUP($B4506,APガラス性能一覧!$A$2:$M$6097,9,0),"")</f>
        <v/>
      </c>
      <c r="K4506" s="68" t="str">
        <f>IFERROR(VLOOKUP($B4506,APガラス性能一覧!$A$2:$M$6097,10,0),"")</f>
        <v/>
      </c>
      <c r="L4506" s="68" t="str">
        <f>IFERROR(VLOOKUP($B4506,APガラス性能一覧!$A$2:$M$6097,11,0),"")</f>
        <v/>
      </c>
      <c r="M4506" s="68" t="str">
        <f>IFERROR(VLOOKUP($B4506,APガラス性能一覧!$A$2:$M$6097,12,0),"")</f>
        <v/>
      </c>
      <c r="N4506" s="68" t="str">
        <f>IFERROR(VLOOKUP($B4506,APガラス性能一覧!$A$2:$M$6097,13,0),"")</f>
        <v/>
      </c>
    </row>
    <row r="4507" spans="2:14" x14ac:dyDescent="0.4">
      <c r="B4507" s="68" t="str">
        <f>IF($D$2="","",IF($E$2=0.65,IFERROR(IF(INDEX(APガラス性能一覧!A:A,MATCH(ROW(B4501),APガラス性能一覧!$O:$O,0))="","",INDEX(APガラス性能一覧!A:A,MATCH(ROW(B4501),APガラス性能一覧!$O:$O,0))),""),IFERROR(IF(INDEX(APガラス性能一覧!A:A,MATCH(ROW(B4501),APガラス性能一覧!$N:$N,0))="","",INDEX(APガラス性能一覧!A:A,MATCH(ROW(B4501),APガラス性能一覧!$N:$N,0))),"")))</f>
        <v/>
      </c>
      <c r="C4507" s="68" t="str">
        <f>IFERROR(VLOOKUP($B4507,APガラス性能一覧!$A$2:$M$6097,2,0),"")</f>
        <v/>
      </c>
      <c r="D4507" s="68" t="str">
        <f>IFERROR(VLOOKUP($B4507,APガラス性能一覧!$A$2:$M$6097,3,0),"")</f>
        <v/>
      </c>
      <c r="E4507" s="68" t="str">
        <f>IFERROR(VLOOKUP($B4507,APガラス性能一覧!$A$2:$M$6097,4,0),"")</f>
        <v/>
      </c>
      <c r="F4507" s="68" t="str">
        <f>IFERROR(VLOOKUP($B4507,APガラス性能一覧!$A$2:$M$6097,5,0),"")</f>
        <v/>
      </c>
      <c r="G4507" s="68" t="str">
        <f>IFERROR(VLOOKUP($B4507,APガラス性能一覧!$A$2:$M$6097,6,0),"")</f>
        <v/>
      </c>
      <c r="H4507" s="68" t="str">
        <f>IFERROR(VLOOKUP($B4507,APガラス性能一覧!$A$2:$M$6097,7,0),"")</f>
        <v/>
      </c>
      <c r="I4507" s="68" t="str">
        <f>IFERROR(VLOOKUP($B4507,APガラス性能一覧!$A$2:$M$6097,8,0),"")</f>
        <v/>
      </c>
      <c r="J4507" s="68" t="str">
        <f>IFERROR(VLOOKUP($B4507,APガラス性能一覧!$A$2:$M$6097,9,0),"")</f>
        <v/>
      </c>
      <c r="K4507" s="68" t="str">
        <f>IFERROR(VLOOKUP($B4507,APガラス性能一覧!$A$2:$M$6097,10,0),"")</f>
        <v/>
      </c>
      <c r="L4507" s="68" t="str">
        <f>IFERROR(VLOOKUP($B4507,APガラス性能一覧!$A$2:$M$6097,11,0),"")</f>
        <v/>
      </c>
      <c r="M4507" s="68" t="str">
        <f>IFERROR(VLOOKUP($B4507,APガラス性能一覧!$A$2:$M$6097,12,0),"")</f>
        <v/>
      </c>
      <c r="N4507" s="68" t="str">
        <f>IFERROR(VLOOKUP($B4507,APガラス性能一覧!$A$2:$M$6097,13,0),"")</f>
        <v/>
      </c>
    </row>
    <row r="4508" spans="2:14" x14ac:dyDescent="0.4">
      <c r="B4508" s="68" t="str">
        <f>IF($D$2="","",IF($E$2=0.65,IFERROR(IF(INDEX(APガラス性能一覧!A:A,MATCH(ROW(B4502),APガラス性能一覧!$O:$O,0))="","",INDEX(APガラス性能一覧!A:A,MATCH(ROW(B4502),APガラス性能一覧!$O:$O,0))),""),IFERROR(IF(INDEX(APガラス性能一覧!A:A,MATCH(ROW(B4502),APガラス性能一覧!$N:$N,0))="","",INDEX(APガラス性能一覧!A:A,MATCH(ROW(B4502),APガラス性能一覧!$N:$N,0))),"")))</f>
        <v/>
      </c>
      <c r="C4508" s="68" t="str">
        <f>IFERROR(VLOOKUP($B4508,APガラス性能一覧!$A$2:$M$6097,2,0),"")</f>
        <v/>
      </c>
      <c r="D4508" s="68" t="str">
        <f>IFERROR(VLOOKUP($B4508,APガラス性能一覧!$A$2:$M$6097,3,0),"")</f>
        <v/>
      </c>
      <c r="E4508" s="68" t="str">
        <f>IFERROR(VLOOKUP($B4508,APガラス性能一覧!$A$2:$M$6097,4,0),"")</f>
        <v/>
      </c>
      <c r="F4508" s="68" t="str">
        <f>IFERROR(VLOOKUP($B4508,APガラス性能一覧!$A$2:$M$6097,5,0),"")</f>
        <v/>
      </c>
      <c r="G4508" s="68" t="str">
        <f>IFERROR(VLOOKUP($B4508,APガラス性能一覧!$A$2:$M$6097,6,0),"")</f>
        <v/>
      </c>
      <c r="H4508" s="68" t="str">
        <f>IFERROR(VLOOKUP($B4508,APガラス性能一覧!$A$2:$M$6097,7,0),"")</f>
        <v/>
      </c>
      <c r="I4508" s="68" t="str">
        <f>IFERROR(VLOOKUP($B4508,APガラス性能一覧!$A$2:$M$6097,8,0),"")</f>
        <v/>
      </c>
      <c r="J4508" s="68" t="str">
        <f>IFERROR(VLOOKUP($B4508,APガラス性能一覧!$A$2:$M$6097,9,0),"")</f>
        <v/>
      </c>
      <c r="K4508" s="68" t="str">
        <f>IFERROR(VLOOKUP($B4508,APガラス性能一覧!$A$2:$M$6097,10,0),"")</f>
        <v/>
      </c>
      <c r="L4508" s="68" t="str">
        <f>IFERROR(VLOOKUP($B4508,APガラス性能一覧!$A$2:$M$6097,11,0),"")</f>
        <v/>
      </c>
      <c r="M4508" s="68" t="str">
        <f>IFERROR(VLOOKUP($B4508,APガラス性能一覧!$A$2:$M$6097,12,0),"")</f>
        <v/>
      </c>
      <c r="N4508" s="68" t="str">
        <f>IFERROR(VLOOKUP($B4508,APガラス性能一覧!$A$2:$M$6097,13,0),"")</f>
        <v/>
      </c>
    </row>
    <row r="4509" spans="2:14" x14ac:dyDescent="0.4">
      <c r="B4509" s="68" t="str">
        <f>IF($D$2="","",IF($E$2=0.65,IFERROR(IF(INDEX(APガラス性能一覧!A:A,MATCH(ROW(B4503),APガラス性能一覧!$O:$O,0))="","",INDEX(APガラス性能一覧!A:A,MATCH(ROW(B4503),APガラス性能一覧!$O:$O,0))),""),IFERROR(IF(INDEX(APガラス性能一覧!A:A,MATCH(ROW(B4503),APガラス性能一覧!$N:$N,0))="","",INDEX(APガラス性能一覧!A:A,MATCH(ROW(B4503),APガラス性能一覧!$N:$N,0))),"")))</f>
        <v/>
      </c>
      <c r="C4509" s="68" t="str">
        <f>IFERROR(VLOOKUP($B4509,APガラス性能一覧!$A$2:$M$6097,2,0),"")</f>
        <v/>
      </c>
      <c r="D4509" s="68" t="str">
        <f>IFERROR(VLOOKUP($B4509,APガラス性能一覧!$A$2:$M$6097,3,0),"")</f>
        <v/>
      </c>
      <c r="E4509" s="68" t="str">
        <f>IFERROR(VLOOKUP($B4509,APガラス性能一覧!$A$2:$M$6097,4,0),"")</f>
        <v/>
      </c>
      <c r="F4509" s="68" t="str">
        <f>IFERROR(VLOOKUP($B4509,APガラス性能一覧!$A$2:$M$6097,5,0),"")</f>
        <v/>
      </c>
      <c r="G4509" s="68" t="str">
        <f>IFERROR(VLOOKUP($B4509,APガラス性能一覧!$A$2:$M$6097,6,0),"")</f>
        <v/>
      </c>
      <c r="H4509" s="68" t="str">
        <f>IFERROR(VLOOKUP($B4509,APガラス性能一覧!$A$2:$M$6097,7,0),"")</f>
        <v/>
      </c>
      <c r="I4509" s="68" t="str">
        <f>IFERROR(VLOOKUP($B4509,APガラス性能一覧!$A$2:$M$6097,8,0),"")</f>
        <v/>
      </c>
      <c r="J4509" s="68" t="str">
        <f>IFERROR(VLOOKUP($B4509,APガラス性能一覧!$A$2:$M$6097,9,0),"")</f>
        <v/>
      </c>
      <c r="K4509" s="68" t="str">
        <f>IFERROR(VLOOKUP($B4509,APガラス性能一覧!$A$2:$M$6097,10,0),"")</f>
        <v/>
      </c>
      <c r="L4509" s="68" t="str">
        <f>IFERROR(VLOOKUP($B4509,APガラス性能一覧!$A$2:$M$6097,11,0),"")</f>
        <v/>
      </c>
      <c r="M4509" s="68" t="str">
        <f>IFERROR(VLOOKUP($B4509,APガラス性能一覧!$A$2:$M$6097,12,0),"")</f>
        <v/>
      </c>
      <c r="N4509" s="68" t="str">
        <f>IFERROR(VLOOKUP($B4509,APガラス性能一覧!$A$2:$M$6097,13,0),"")</f>
        <v/>
      </c>
    </row>
    <row r="4510" spans="2:14" x14ac:dyDescent="0.4">
      <c r="B4510" s="68" t="str">
        <f>IF($D$2="","",IF($E$2=0.65,IFERROR(IF(INDEX(APガラス性能一覧!A:A,MATCH(ROW(B4504),APガラス性能一覧!$O:$O,0))="","",INDEX(APガラス性能一覧!A:A,MATCH(ROW(B4504),APガラス性能一覧!$O:$O,0))),""),IFERROR(IF(INDEX(APガラス性能一覧!A:A,MATCH(ROW(B4504),APガラス性能一覧!$N:$N,0))="","",INDEX(APガラス性能一覧!A:A,MATCH(ROW(B4504),APガラス性能一覧!$N:$N,0))),"")))</f>
        <v/>
      </c>
      <c r="C4510" s="68" t="str">
        <f>IFERROR(VLOOKUP($B4510,APガラス性能一覧!$A$2:$M$6097,2,0),"")</f>
        <v/>
      </c>
      <c r="D4510" s="68" t="str">
        <f>IFERROR(VLOOKUP($B4510,APガラス性能一覧!$A$2:$M$6097,3,0),"")</f>
        <v/>
      </c>
      <c r="E4510" s="68" t="str">
        <f>IFERROR(VLOOKUP($B4510,APガラス性能一覧!$A$2:$M$6097,4,0),"")</f>
        <v/>
      </c>
      <c r="F4510" s="68" t="str">
        <f>IFERROR(VLOOKUP($B4510,APガラス性能一覧!$A$2:$M$6097,5,0),"")</f>
        <v/>
      </c>
      <c r="G4510" s="68" t="str">
        <f>IFERROR(VLOOKUP($B4510,APガラス性能一覧!$A$2:$M$6097,6,0),"")</f>
        <v/>
      </c>
      <c r="H4510" s="68" t="str">
        <f>IFERROR(VLOOKUP($B4510,APガラス性能一覧!$A$2:$M$6097,7,0),"")</f>
        <v/>
      </c>
      <c r="I4510" s="68" t="str">
        <f>IFERROR(VLOOKUP($B4510,APガラス性能一覧!$A$2:$M$6097,8,0),"")</f>
        <v/>
      </c>
      <c r="J4510" s="68" t="str">
        <f>IFERROR(VLOOKUP($B4510,APガラス性能一覧!$A$2:$M$6097,9,0),"")</f>
        <v/>
      </c>
      <c r="K4510" s="68" t="str">
        <f>IFERROR(VLOOKUP($B4510,APガラス性能一覧!$A$2:$M$6097,10,0),"")</f>
        <v/>
      </c>
      <c r="L4510" s="68" t="str">
        <f>IFERROR(VLOOKUP($B4510,APガラス性能一覧!$A$2:$M$6097,11,0),"")</f>
        <v/>
      </c>
      <c r="M4510" s="68" t="str">
        <f>IFERROR(VLOOKUP($B4510,APガラス性能一覧!$A$2:$M$6097,12,0),"")</f>
        <v/>
      </c>
      <c r="N4510" s="68" t="str">
        <f>IFERROR(VLOOKUP($B4510,APガラス性能一覧!$A$2:$M$6097,13,0),"")</f>
        <v/>
      </c>
    </row>
    <row r="4511" spans="2:14" x14ac:dyDescent="0.4">
      <c r="B4511" s="68" t="str">
        <f>IF($D$2="","",IF($E$2=0.65,IFERROR(IF(INDEX(APガラス性能一覧!A:A,MATCH(ROW(B4505),APガラス性能一覧!$O:$O,0))="","",INDEX(APガラス性能一覧!A:A,MATCH(ROW(B4505),APガラス性能一覧!$O:$O,0))),""),IFERROR(IF(INDEX(APガラス性能一覧!A:A,MATCH(ROW(B4505),APガラス性能一覧!$N:$N,0))="","",INDEX(APガラス性能一覧!A:A,MATCH(ROW(B4505),APガラス性能一覧!$N:$N,0))),"")))</f>
        <v/>
      </c>
      <c r="C4511" s="68" t="str">
        <f>IFERROR(VLOOKUP($B4511,APガラス性能一覧!$A$2:$M$6097,2,0),"")</f>
        <v/>
      </c>
      <c r="D4511" s="68" t="str">
        <f>IFERROR(VLOOKUP($B4511,APガラス性能一覧!$A$2:$M$6097,3,0),"")</f>
        <v/>
      </c>
      <c r="E4511" s="68" t="str">
        <f>IFERROR(VLOOKUP($B4511,APガラス性能一覧!$A$2:$M$6097,4,0),"")</f>
        <v/>
      </c>
      <c r="F4511" s="68" t="str">
        <f>IFERROR(VLOOKUP($B4511,APガラス性能一覧!$A$2:$M$6097,5,0),"")</f>
        <v/>
      </c>
      <c r="G4511" s="68" t="str">
        <f>IFERROR(VLOOKUP($B4511,APガラス性能一覧!$A$2:$M$6097,6,0),"")</f>
        <v/>
      </c>
      <c r="H4511" s="68" t="str">
        <f>IFERROR(VLOOKUP($B4511,APガラス性能一覧!$A$2:$M$6097,7,0),"")</f>
        <v/>
      </c>
      <c r="I4511" s="68" t="str">
        <f>IFERROR(VLOOKUP($B4511,APガラス性能一覧!$A$2:$M$6097,8,0),"")</f>
        <v/>
      </c>
      <c r="J4511" s="68" t="str">
        <f>IFERROR(VLOOKUP($B4511,APガラス性能一覧!$A$2:$M$6097,9,0),"")</f>
        <v/>
      </c>
      <c r="K4511" s="68" t="str">
        <f>IFERROR(VLOOKUP($B4511,APガラス性能一覧!$A$2:$M$6097,10,0),"")</f>
        <v/>
      </c>
      <c r="L4511" s="68" t="str">
        <f>IFERROR(VLOOKUP($B4511,APガラス性能一覧!$A$2:$M$6097,11,0),"")</f>
        <v/>
      </c>
      <c r="M4511" s="68" t="str">
        <f>IFERROR(VLOOKUP($B4511,APガラス性能一覧!$A$2:$M$6097,12,0),"")</f>
        <v/>
      </c>
      <c r="N4511" s="68" t="str">
        <f>IFERROR(VLOOKUP($B4511,APガラス性能一覧!$A$2:$M$6097,13,0),"")</f>
        <v/>
      </c>
    </row>
    <row r="4512" spans="2:14" x14ac:dyDescent="0.4">
      <c r="B4512" s="68" t="str">
        <f>IF($D$2="","",IF($E$2=0.65,IFERROR(IF(INDEX(APガラス性能一覧!A:A,MATCH(ROW(B4506),APガラス性能一覧!$O:$O,0))="","",INDEX(APガラス性能一覧!A:A,MATCH(ROW(B4506),APガラス性能一覧!$O:$O,0))),""),IFERROR(IF(INDEX(APガラス性能一覧!A:A,MATCH(ROW(B4506),APガラス性能一覧!$N:$N,0))="","",INDEX(APガラス性能一覧!A:A,MATCH(ROW(B4506),APガラス性能一覧!$N:$N,0))),"")))</f>
        <v/>
      </c>
      <c r="C4512" s="68" t="str">
        <f>IFERROR(VLOOKUP($B4512,APガラス性能一覧!$A$2:$M$6097,2,0),"")</f>
        <v/>
      </c>
      <c r="D4512" s="68" t="str">
        <f>IFERROR(VLOOKUP($B4512,APガラス性能一覧!$A$2:$M$6097,3,0),"")</f>
        <v/>
      </c>
      <c r="E4512" s="68" t="str">
        <f>IFERROR(VLOOKUP($B4512,APガラス性能一覧!$A$2:$M$6097,4,0),"")</f>
        <v/>
      </c>
      <c r="F4512" s="68" t="str">
        <f>IFERROR(VLOOKUP($B4512,APガラス性能一覧!$A$2:$M$6097,5,0),"")</f>
        <v/>
      </c>
      <c r="G4512" s="68" t="str">
        <f>IFERROR(VLOOKUP($B4512,APガラス性能一覧!$A$2:$M$6097,6,0),"")</f>
        <v/>
      </c>
      <c r="H4512" s="68" t="str">
        <f>IFERROR(VLOOKUP($B4512,APガラス性能一覧!$A$2:$M$6097,7,0),"")</f>
        <v/>
      </c>
      <c r="I4512" s="68" t="str">
        <f>IFERROR(VLOOKUP($B4512,APガラス性能一覧!$A$2:$M$6097,8,0),"")</f>
        <v/>
      </c>
      <c r="J4512" s="68" t="str">
        <f>IFERROR(VLOOKUP($B4512,APガラス性能一覧!$A$2:$M$6097,9,0),"")</f>
        <v/>
      </c>
      <c r="K4512" s="68" t="str">
        <f>IFERROR(VLOOKUP($B4512,APガラス性能一覧!$A$2:$M$6097,10,0),"")</f>
        <v/>
      </c>
      <c r="L4512" s="68" t="str">
        <f>IFERROR(VLOOKUP($B4512,APガラス性能一覧!$A$2:$M$6097,11,0),"")</f>
        <v/>
      </c>
      <c r="M4512" s="68" t="str">
        <f>IFERROR(VLOOKUP($B4512,APガラス性能一覧!$A$2:$M$6097,12,0),"")</f>
        <v/>
      </c>
      <c r="N4512" s="68" t="str">
        <f>IFERROR(VLOOKUP($B4512,APガラス性能一覧!$A$2:$M$6097,13,0),"")</f>
        <v/>
      </c>
    </row>
    <row r="4513" spans="2:14" x14ac:dyDescent="0.4">
      <c r="B4513" s="68" t="str">
        <f>IF($D$2="","",IF($E$2=0.65,IFERROR(IF(INDEX(APガラス性能一覧!A:A,MATCH(ROW(B4507),APガラス性能一覧!$O:$O,0))="","",INDEX(APガラス性能一覧!A:A,MATCH(ROW(B4507),APガラス性能一覧!$O:$O,0))),""),IFERROR(IF(INDEX(APガラス性能一覧!A:A,MATCH(ROW(B4507),APガラス性能一覧!$N:$N,0))="","",INDEX(APガラス性能一覧!A:A,MATCH(ROW(B4507),APガラス性能一覧!$N:$N,0))),"")))</f>
        <v/>
      </c>
      <c r="C4513" s="68" t="str">
        <f>IFERROR(VLOOKUP($B4513,APガラス性能一覧!$A$2:$M$6097,2,0),"")</f>
        <v/>
      </c>
      <c r="D4513" s="68" t="str">
        <f>IFERROR(VLOOKUP($B4513,APガラス性能一覧!$A$2:$M$6097,3,0),"")</f>
        <v/>
      </c>
      <c r="E4513" s="68" t="str">
        <f>IFERROR(VLOOKUP($B4513,APガラス性能一覧!$A$2:$M$6097,4,0),"")</f>
        <v/>
      </c>
      <c r="F4513" s="68" t="str">
        <f>IFERROR(VLOOKUP($B4513,APガラス性能一覧!$A$2:$M$6097,5,0),"")</f>
        <v/>
      </c>
      <c r="G4513" s="68" t="str">
        <f>IFERROR(VLOOKUP($B4513,APガラス性能一覧!$A$2:$M$6097,6,0),"")</f>
        <v/>
      </c>
      <c r="H4513" s="68" t="str">
        <f>IFERROR(VLOOKUP($B4513,APガラス性能一覧!$A$2:$M$6097,7,0),"")</f>
        <v/>
      </c>
      <c r="I4513" s="68" t="str">
        <f>IFERROR(VLOOKUP($B4513,APガラス性能一覧!$A$2:$M$6097,8,0),"")</f>
        <v/>
      </c>
      <c r="J4513" s="68" t="str">
        <f>IFERROR(VLOOKUP($B4513,APガラス性能一覧!$A$2:$M$6097,9,0),"")</f>
        <v/>
      </c>
      <c r="K4513" s="68" t="str">
        <f>IFERROR(VLOOKUP($B4513,APガラス性能一覧!$A$2:$M$6097,10,0),"")</f>
        <v/>
      </c>
      <c r="L4513" s="68" t="str">
        <f>IFERROR(VLOOKUP($B4513,APガラス性能一覧!$A$2:$M$6097,11,0),"")</f>
        <v/>
      </c>
      <c r="M4513" s="68" t="str">
        <f>IFERROR(VLOOKUP($B4513,APガラス性能一覧!$A$2:$M$6097,12,0),"")</f>
        <v/>
      </c>
      <c r="N4513" s="68" t="str">
        <f>IFERROR(VLOOKUP($B4513,APガラス性能一覧!$A$2:$M$6097,13,0),"")</f>
        <v/>
      </c>
    </row>
    <row r="4514" spans="2:14" x14ac:dyDescent="0.4">
      <c r="B4514" s="68" t="str">
        <f>IF($D$2="","",IF($E$2=0.65,IFERROR(IF(INDEX(APガラス性能一覧!A:A,MATCH(ROW(B4508),APガラス性能一覧!$O:$O,0))="","",INDEX(APガラス性能一覧!A:A,MATCH(ROW(B4508),APガラス性能一覧!$O:$O,0))),""),IFERROR(IF(INDEX(APガラス性能一覧!A:A,MATCH(ROW(B4508),APガラス性能一覧!$N:$N,0))="","",INDEX(APガラス性能一覧!A:A,MATCH(ROW(B4508),APガラス性能一覧!$N:$N,0))),"")))</f>
        <v/>
      </c>
      <c r="C4514" s="68" t="str">
        <f>IFERROR(VLOOKUP($B4514,APガラス性能一覧!$A$2:$M$6097,2,0),"")</f>
        <v/>
      </c>
      <c r="D4514" s="68" t="str">
        <f>IFERROR(VLOOKUP($B4514,APガラス性能一覧!$A$2:$M$6097,3,0),"")</f>
        <v/>
      </c>
      <c r="E4514" s="68" t="str">
        <f>IFERROR(VLOOKUP($B4514,APガラス性能一覧!$A$2:$M$6097,4,0),"")</f>
        <v/>
      </c>
      <c r="F4514" s="68" t="str">
        <f>IFERROR(VLOOKUP($B4514,APガラス性能一覧!$A$2:$M$6097,5,0),"")</f>
        <v/>
      </c>
      <c r="G4514" s="68" t="str">
        <f>IFERROR(VLOOKUP($B4514,APガラス性能一覧!$A$2:$M$6097,6,0),"")</f>
        <v/>
      </c>
      <c r="H4514" s="68" t="str">
        <f>IFERROR(VLOOKUP($B4514,APガラス性能一覧!$A$2:$M$6097,7,0),"")</f>
        <v/>
      </c>
      <c r="I4514" s="68" t="str">
        <f>IFERROR(VLOOKUP($B4514,APガラス性能一覧!$A$2:$M$6097,8,0),"")</f>
        <v/>
      </c>
      <c r="J4514" s="68" t="str">
        <f>IFERROR(VLOOKUP($B4514,APガラス性能一覧!$A$2:$M$6097,9,0),"")</f>
        <v/>
      </c>
      <c r="K4514" s="68" t="str">
        <f>IFERROR(VLOOKUP($B4514,APガラス性能一覧!$A$2:$M$6097,10,0),"")</f>
        <v/>
      </c>
      <c r="L4514" s="68" t="str">
        <f>IFERROR(VLOOKUP($B4514,APガラス性能一覧!$A$2:$M$6097,11,0),"")</f>
        <v/>
      </c>
      <c r="M4514" s="68" t="str">
        <f>IFERROR(VLOOKUP($B4514,APガラス性能一覧!$A$2:$M$6097,12,0),"")</f>
        <v/>
      </c>
      <c r="N4514" s="68" t="str">
        <f>IFERROR(VLOOKUP($B4514,APガラス性能一覧!$A$2:$M$6097,13,0),"")</f>
        <v/>
      </c>
    </row>
    <row r="4515" spans="2:14" x14ac:dyDescent="0.4">
      <c r="B4515" s="68" t="str">
        <f>IF($D$2="","",IF($E$2=0.65,IFERROR(IF(INDEX(APガラス性能一覧!A:A,MATCH(ROW(B4509),APガラス性能一覧!$O:$O,0))="","",INDEX(APガラス性能一覧!A:A,MATCH(ROW(B4509),APガラス性能一覧!$O:$O,0))),""),IFERROR(IF(INDEX(APガラス性能一覧!A:A,MATCH(ROW(B4509),APガラス性能一覧!$N:$N,0))="","",INDEX(APガラス性能一覧!A:A,MATCH(ROW(B4509),APガラス性能一覧!$N:$N,0))),"")))</f>
        <v/>
      </c>
      <c r="C4515" s="68" t="str">
        <f>IFERROR(VLOOKUP($B4515,APガラス性能一覧!$A$2:$M$6097,2,0),"")</f>
        <v/>
      </c>
      <c r="D4515" s="68" t="str">
        <f>IFERROR(VLOOKUP($B4515,APガラス性能一覧!$A$2:$M$6097,3,0),"")</f>
        <v/>
      </c>
      <c r="E4515" s="68" t="str">
        <f>IFERROR(VLOOKUP($B4515,APガラス性能一覧!$A$2:$M$6097,4,0),"")</f>
        <v/>
      </c>
      <c r="F4515" s="68" t="str">
        <f>IFERROR(VLOOKUP($B4515,APガラス性能一覧!$A$2:$M$6097,5,0),"")</f>
        <v/>
      </c>
      <c r="G4515" s="68" t="str">
        <f>IFERROR(VLOOKUP($B4515,APガラス性能一覧!$A$2:$M$6097,6,0),"")</f>
        <v/>
      </c>
      <c r="H4515" s="68" t="str">
        <f>IFERROR(VLOOKUP($B4515,APガラス性能一覧!$A$2:$M$6097,7,0),"")</f>
        <v/>
      </c>
      <c r="I4515" s="68" t="str">
        <f>IFERROR(VLOOKUP($B4515,APガラス性能一覧!$A$2:$M$6097,8,0),"")</f>
        <v/>
      </c>
      <c r="J4515" s="68" t="str">
        <f>IFERROR(VLOOKUP($B4515,APガラス性能一覧!$A$2:$M$6097,9,0),"")</f>
        <v/>
      </c>
      <c r="K4515" s="68" t="str">
        <f>IFERROR(VLOOKUP($B4515,APガラス性能一覧!$A$2:$M$6097,10,0),"")</f>
        <v/>
      </c>
      <c r="L4515" s="68" t="str">
        <f>IFERROR(VLOOKUP($B4515,APガラス性能一覧!$A$2:$M$6097,11,0),"")</f>
        <v/>
      </c>
      <c r="M4515" s="68" t="str">
        <f>IFERROR(VLOOKUP($B4515,APガラス性能一覧!$A$2:$M$6097,12,0),"")</f>
        <v/>
      </c>
      <c r="N4515" s="68" t="str">
        <f>IFERROR(VLOOKUP($B4515,APガラス性能一覧!$A$2:$M$6097,13,0),"")</f>
        <v/>
      </c>
    </row>
    <row r="4516" spans="2:14" x14ac:dyDescent="0.4">
      <c r="B4516" s="68" t="str">
        <f>IF($D$2="","",IF($E$2=0.65,IFERROR(IF(INDEX(APガラス性能一覧!A:A,MATCH(ROW(B4510),APガラス性能一覧!$O:$O,0))="","",INDEX(APガラス性能一覧!A:A,MATCH(ROW(B4510),APガラス性能一覧!$O:$O,0))),""),IFERROR(IF(INDEX(APガラス性能一覧!A:A,MATCH(ROW(B4510),APガラス性能一覧!$N:$N,0))="","",INDEX(APガラス性能一覧!A:A,MATCH(ROW(B4510),APガラス性能一覧!$N:$N,0))),"")))</f>
        <v/>
      </c>
      <c r="C4516" s="68" t="str">
        <f>IFERROR(VLOOKUP($B4516,APガラス性能一覧!$A$2:$M$6097,2,0),"")</f>
        <v/>
      </c>
      <c r="D4516" s="68" t="str">
        <f>IFERROR(VLOOKUP($B4516,APガラス性能一覧!$A$2:$M$6097,3,0),"")</f>
        <v/>
      </c>
      <c r="E4516" s="68" t="str">
        <f>IFERROR(VLOOKUP($B4516,APガラス性能一覧!$A$2:$M$6097,4,0),"")</f>
        <v/>
      </c>
      <c r="F4516" s="68" t="str">
        <f>IFERROR(VLOOKUP($B4516,APガラス性能一覧!$A$2:$M$6097,5,0),"")</f>
        <v/>
      </c>
      <c r="G4516" s="68" t="str">
        <f>IFERROR(VLOOKUP($B4516,APガラス性能一覧!$A$2:$M$6097,6,0),"")</f>
        <v/>
      </c>
      <c r="H4516" s="68" t="str">
        <f>IFERROR(VLOOKUP($B4516,APガラス性能一覧!$A$2:$M$6097,7,0),"")</f>
        <v/>
      </c>
      <c r="I4516" s="68" t="str">
        <f>IFERROR(VLOOKUP($B4516,APガラス性能一覧!$A$2:$M$6097,8,0),"")</f>
        <v/>
      </c>
      <c r="J4516" s="68" t="str">
        <f>IFERROR(VLOOKUP($B4516,APガラス性能一覧!$A$2:$M$6097,9,0),"")</f>
        <v/>
      </c>
      <c r="K4516" s="68" t="str">
        <f>IFERROR(VLOOKUP($B4516,APガラス性能一覧!$A$2:$M$6097,10,0),"")</f>
        <v/>
      </c>
      <c r="L4516" s="68" t="str">
        <f>IFERROR(VLOOKUP($B4516,APガラス性能一覧!$A$2:$M$6097,11,0),"")</f>
        <v/>
      </c>
      <c r="M4516" s="68" t="str">
        <f>IFERROR(VLOOKUP($B4516,APガラス性能一覧!$A$2:$M$6097,12,0),"")</f>
        <v/>
      </c>
      <c r="N4516" s="68" t="str">
        <f>IFERROR(VLOOKUP($B4516,APガラス性能一覧!$A$2:$M$6097,13,0),"")</f>
        <v/>
      </c>
    </row>
    <row r="4517" spans="2:14" x14ac:dyDescent="0.4">
      <c r="B4517" s="68" t="str">
        <f>IF($D$2="","",IF($E$2=0.65,IFERROR(IF(INDEX(APガラス性能一覧!A:A,MATCH(ROW(B4511),APガラス性能一覧!$O:$O,0))="","",INDEX(APガラス性能一覧!A:A,MATCH(ROW(B4511),APガラス性能一覧!$O:$O,0))),""),IFERROR(IF(INDEX(APガラス性能一覧!A:A,MATCH(ROW(B4511),APガラス性能一覧!$N:$N,0))="","",INDEX(APガラス性能一覧!A:A,MATCH(ROW(B4511),APガラス性能一覧!$N:$N,0))),"")))</f>
        <v/>
      </c>
      <c r="C4517" s="68" t="str">
        <f>IFERROR(VLOOKUP($B4517,APガラス性能一覧!$A$2:$M$6097,2,0),"")</f>
        <v/>
      </c>
      <c r="D4517" s="68" t="str">
        <f>IFERROR(VLOOKUP($B4517,APガラス性能一覧!$A$2:$M$6097,3,0),"")</f>
        <v/>
      </c>
      <c r="E4517" s="68" t="str">
        <f>IFERROR(VLOOKUP($B4517,APガラス性能一覧!$A$2:$M$6097,4,0),"")</f>
        <v/>
      </c>
      <c r="F4517" s="68" t="str">
        <f>IFERROR(VLOOKUP($B4517,APガラス性能一覧!$A$2:$M$6097,5,0),"")</f>
        <v/>
      </c>
      <c r="G4517" s="68" t="str">
        <f>IFERROR(VLOOKUP($B4517,APガラス性能一覧!$A$2:$M$6097,6,0),"")</f>
        <v/>
      </c>
      <c r="H4517" s="68" t="str">
        <f>IFERROR(VLOOKUP($B4517,APガラス性能一覧!$A$2:$M$6097,7,0),"")</f>
        <v/>
      </c>
      <c r="I4517" s="68" t="str">
        <f>IFERROR(VLOOKUP($B4517,APガラス性能一覧!$A$2:$M$6097,8,0),"")</f>
        <v/>
      </c>
      <c r="J4517" s="68" t="str">
        <f>IFERROR(VLOOKUP($B4517,APガラス性能一覧!$A$2:$M$6097,9,0),"")</f>
        <v/>
      </c>
      <c r="K4517" s="68" t="str">
        <f>IFERROR(VLOOKUP($B4517,APガラス性能一覧!$A$2:$M$6097,10,0),"")</f>
        <v/>
      </c>
      <c r="L4517" s="68" t="str">
        <f>IFERROR(VLOOKUP($B4517,APガラス性能一覧!$A$2:$M$6097,11,0),"")</f>
        <v/>
      </c>
      <c r="M4517" s="68" t="str">
        <f>IFERROR(VLOOKUP($B4517,APガラス性能一覧!$A$2:$M$6097,12,0),"")</f>
        <v/>
      </c>
      <c r="N4517" s="68" t="str">
        <f>IFERROR(VLOOKUP($B4517,APガラス性能一覧!$A$2:$M$6097,13,0),"")</f>
        <v/>
      </c>
    </row>
    <row r="4518" spans="2:14" x14ac:dyDescent="0.4">
      <c r="B4518" s="68" t="str">
        <f>IF($D$2="","",IF($E$2=0.65,IFERROR(IF(INDEX(APガラス性能一覧!A:A,MATCH(ROW(B4512),APガラス性能一覧!$O:$O,0))="","",INDEX(APガラス性能一覧!A:A,MATCH(ROW(B4512),APガラス性能一覧!$O:$O,0))),""),IFERROR(IF(INDEX(APガラス性能一覧!A:A,MATCH(ROW(B4512),APガラス性能一覧!$N:$N,0))="","",INDEX(APガラス性能一覧!A:A,MATCH(ROW(B4512),APガラス性能一覧!$N:$N,0))),"")))</f>
        <v/>
      </c>
      <c r="C4518" s="68" t="str">
        <f>IFERROR(VLOOKUP($B4518,APガラス性能一覧!$A$2:$M$6097,2,0),"")</f>
        <v/>
      </c>
      <c r="D4518" s="68" t="str">
        <f>IFERROR(VLOOKUP($B4518,APガラス性能一覧!$A$2:$M$6097,3,0),"")</f>
        <v/>
      </c>
      <c r="E4518" s="68" t="str">
        <f>IFERROR(VLOOKUP($B4518,APガラス性能一覧!$A$2:$M$6097,4,0),"")</f>
        <v/>
      </c>
      <c r="F4518" s="68" t="str">
        <f>IFERROR(VLOOKUP($B4518,APガラス性能一覧!$A$2:$M$6097,5,0),"")</f>
        <v/>
      </c>
      <c r="G4518" s="68" t="str">
        <f>IFERROR(VLOOKUP($B4518,APガラス性能一覧!$A$2:$M$6097,6,0),"")</f>
        <v/>
      </c>
      <c r="H4518" s="68" t="str">
        <f>IFERROR(VLOOKUP($B4518,APガラス性能一覧!$A$2:$M$6097,7,0),"")</f>
        <v/>
      </c>
      <c r="I4518" s="68" t="str">
        <f>IFERROR(VLOOKUP($B4518,APガラス性能一覧!$A$2:$M$6097,8,0),"")</f>
        <v/>
      </c>
      <c r="J4518" s="68" t="str">
        <f>IFERROR(VLOOKUP($B4518,APガラス性能一覧!$A$2:$M$6097,9,0),"")</f>
        <v/>
      </c>
      <c r="K4518" s="68" t="str">
        <f>IFERROR(VLOOKUP($B4518,APガラス性能一覧!$A$2:$M$6097,10,0),"")</f>
        <v/>
      </c>
      <c r="L4518" s="68" t="str">
        <f>IFERROR(VLOOKUP($B4518,APガラス性能一覧!$A$2:$M$6097,11,0),"")</f>
        <v/>
      </c>
      <c r="M4518" s="68" t="str">
        <f>IFERROR(VLOOKUP($B4518,APガラス性能一覧!$A$2:$M$6097,12,0),"")</f>
        <v/>
      </c>
      <c r="N4518" s="68" t="str">
        <f>IFERROR(VLOOKUP($B4518,APガラス性能一覧!$A$2:$M$6097,13,0),"")</f>
        <v/>
      </c>
    </row>
    <row r="4519" spans="2:14" x14ac:dyDescent="0.4">
      <c r="B4519" s="68" t="str">
        <f>IF($D$2="","",IF($E$2=0.65,IFERROR(IF(INDEX(APガラス性能一覧!A:A,MATCH(ROW(B4513),APガラス性能一覧!$O:$O,0))="","",INDEX(APガラス性能一覧!A:A,MATCH(ROW(B4513),APガラス性能一覧!$O:$O,0))),""),IFERROR(IF(INDEX(APガラス性能一覧!A:A,MATCH(ROW(B4513),APガラス性能一覧!$N:$N,0))="","",INDEX(APガラス性能一覧!A:A,MATCH(ROW(B4513),APガラス性能一覧!$N:$N,0))),"")))</f>
        <v/>
      </c>
      <c r="C4519" s="68" t="str">
        <f>IFERROR(VLOOKUP($B4519,APガラス性能一覧!$A$2:$M$6097,2,0),"")</f>
        <v/>
      </c>
      <c r="D4519" s="68" t="str">
        <f>IFERROR(VLOOKUP($B4519,APガラス性能一覧!$A$2:$M$6097,3,0),"")</f>
        <v/>
      </c>
      <c r="E4519" s="68" t="str">
        <f>IFERROR(VLOOKUP($B4519,APガラス性能一覧!$A$2:$M$6097,4,0),"")</f>
        <v/>
      </c>
      <c r="F4519" s="68" t="str">
        <f>IFERROR(VLOOKUP($B4519,APガラス性能一覧!$A$2:$M$6097,5,0),"")</f>
        <v/>
      </c>
      <c r="G4519" s="68" t="str">
        <f>IFERROR(VLOOKUP($B4519,APガラス性能一覧!$A$2:$M$6097,6,0),"")</f>
        <v/>
      </c>
      <c r="H4519" s="68" t="str">
        <f>IFERROR(VLOOKUP($B4519,APガラス性能一覧!$A$2:$M$6097,7,0),"")</f>
        <v/>
      </c>
      <c r="I4519" s="68" t="str">
        <f>IFERROR(VLOOKUP($B4519,APガラス性能一覧!$A$2:$M$6097,8,0),"")</f>
        <v/>
      </c>
      <c r="J4519" s="68" t="str">
        <f>IFERROR(VLOOKUP($B4519,APガラス性能一覧!$A$2:$M$6097,9,0),"")</f>
        <v/>
      </c>
      <c r="K4519" s="68" t="str">
        <f>IFERROR(VLOOKUP($B4519,APガラス性能一覧!$A$2:$M$6097,10,0),"")</f>
        <v/>
      </c>
      <c r="L4519" s="68" t="str">
        <f>IFERROR(VLOOKUP($B4519,APガラス性能一覧!$A$2:$M$6097,11,0),"")</f>
        <v/>
      </c>
      <c r="M4519" s="68" t="str">
        <f>IFERROR(VLOOKUP($B4519,APガラス性能一覧!$A$2:$M$6097,12,0),"")</f>
        <v/>
      </c>
      <c r="N4519" s="68" t="str">
        <f>IFERROR(VLOOKUP($B4519,APガラス性能一覧!$A$2:$M$6097,13,0),"")</f>
        <v/>
      </c>
    </row>
    <row r="4520" spans="2:14" x14ac:dyDescent="0.4">
      <c r="B4520" s="68" t="str">
        <f>IF($D$2="","",IF($E$2=0.65,IFERROR(IF(INDEX(APガラス性能一覧!A:A,MATCH(ROW(B4514),APガラス性能一覧!$O:$O,0))="","",INDEX(APガラス性能一覧!A:A,MATCH(ROW(B4514),APガラス性能一覧!$O:$O,0))),""),IFERROR(IF(INDEX(APガラス性能一覧!A:A,MATCH(ROW(B4514),APガラス性能一覧!$N:$N,0))="","",INDEX(APガラス性能一覧!A:A,MATCH(ROW(B4514),APガラス性能一覧!$N:$N,0))),"")))</f>
        <v/>
      </c>
      <c r="C4520" s="68" t="str">
        <f>IFERROR(VLOOKUP($B4520,APガラス性能一覧!$A$2:$M$6097,2,0),"")</f>
        <v/>
      </c>
      <c r="D4520" s="68" t="str">
        <f>IFERROR(VLOOKUP($B4520,APガラス性能一覧!$A$2:$M$6097,3,0),"")</f>
        <v/>
      </c>
      <c r="E4520" s="68" t="str">
        <f>IFERROR(VLOOKUP($B4520,APガラス性能一覧!$A$2:$M$6097,4,0),"")</f>
        <v/>
      </c>
      <c r="F4520" s="68" t="str">
        <f>IFERROR(VLOOKUP($B4520,APガラス性能一覧!$A$2:$M$6097,5,0),"")</f>
        <v/>
      </c>
      <c r="G4520" s="68" t="str">
        <f>IFERROR(VLOOKUP($B4520,APガラス性能一覧!$A$2:$M$6097,6,0),"")</f>
        <v/>
      </c>
      <c r="H4520" s="68" t="str">
        <f>IFERROR(VLOOKUP($B4520,APガラス性能一覧!$A$2:$M$6097,7,0),"")</f>
        <v/>
      </c>
      <c r="I4520" s="68" t="str">
        <f>IFERROR(VLOOKUP($B4520,APガラス性能一覧!$A$2:$M$6097,8,0),"")</f>
        <v/>
      </c>
      <c r="J4520" s="68" t="str">
        <f>IFERROR(VLOOKUP($B4520,APガラス性能一覧!$A$2:$M$6097,9,0),"")</f>
        <v/>
      </c>
      <c r="K4520" s="68" t="str">
        <f>IFERROR(VLOOKUP($B4520,APガラス性能一覧!$A$2:$M$6097,10,0),"")</f>
        <v/>
      </c>
      <c r="L4520" s="68" t="str">
        <f>IFERROR(VLOOKUP($B4520,APガラス性能一覧!$A$2:$M$6097,11,0),"")</f>
        <v/>
      </c>
      <c r="M4520" s="68" t="str">
        <f>IFERROR(VLOOKUP($B4520,APガラス性能一覧!$A$2:$M$6097,12,0),"")</f>
        <v/>
      </c>
      <c r="N4520" s="68" t="str">
        <f>IFERROR(VLOOKUP($B4520,APガラス性能一覧!$A$2:$M$6097,13,0),"")</f>
        <v/>
      </c>
    </row>
    <row r="4521" spans="2:14" x14ac:dyDescent="0.4">
      <c r="B4521" s="68" t="str">
        <f>IF($D$2="","",IF($E$2=0.65,IFERROR(IF(INDEX(APガラス性能一覧!A:A,MATCH(ROW(B4515),APガラス性能一覧!$O:$O,0))="","",INDEX(APガラス性能一覧!A:A,MATCH(ROW(B4515),APガラス性能一覧!$O:$O,0))),""),IFERROR(IF(INDEX(APガラス性能一覧!A:A,MATCH(ROW(B4515),APガラス性能一覧!$N:$N,0))="","",INDEX(APガラス性能一覧!A:A,MATCH(ROW(B4515),APガラス性能一覧!$N:$N,0))),"")))</f>
        <v/>
      </c>
      <c r="C4521" s="68" t="str">
        <f>IFERROR(VLOOKUP($B4521,APガラス性能一覧!$A$2:$M$6097,2,0),"")</f>
        <v/>
      </c>
      <c r="D4521" s="68" t="str">
        <f>IFERROR(VLOOKUP($B4521,APガラス性能一覧!$A$2:$M$6097,3,0),"")</f>
        <v/>
      </c>
      <c r="E4521" s="68" t="str">
        <f>IFERROR(VLOOKUP($B4521,APガラス性能一覧!$A$2:$M$6097,4,0),"")</f>
        <v/>
      </c>
      <c r="F4521" s="68" t="str">
        <f>IFERROR(VLOOKUP($B4521,APガラス性能一覧!$A$2:$M$6097,5,0),"")</f>
        <v/>
      </c>
      <c r="G4521" s="68" t="str">
        <f>IFERROR(VLOOKUP($B4521,APガラス性能一覧!$A$2:$M$6097,6,0),"")</f>
        <v/>
      </c>
      <c r="H4521" s="68" t="str">
        <f>IFERROR(VLOOKUP($B4521,APガラス性能一覧!$A$2:$M$6097,7,0),"")</f>
        <v/>
      </c>
      <c r="I4521" s="68" t="str">
        <f>IFERROR(VLOOKUP($B4521,APガラス性能一覧!$A$2:$M$6097,8,0),"")</f>
        <v/>
      </c>
      <c r="J4521" s="68" t="str">
        <f>IFERROR(VLOOKUP($B4521,APガラス性能一覧!$A$2:$M$6097,9,0),"")</f>
        <v/>
      </c>
      <c r="K4521" s="68" t="str">
        <f>IFERROR(VLOOKUP($B4521,APガラス性能一覧!$A$2:$M$6097,10,0),"")</f>
        <v/>
      </c>
      <c r="L4521" s="68" t="str">
        <f>IFERROR(VLOOKUP($B4521,APガラス性能一覧!$A$2:$M$6097,11,0),"")</f>
        <v/>
      </c>
      <c r="M4521" s="68" t="str">
        <f>IFERROR(VLOOKUP($B4521,APガラス性能一覧!$A$2:$M$6097,12,0),"")</f>
        <v/>
      </c>
      <c r="N4521" s="68" t="str">
        <f>IFERROR(VLOOKUP($B4521,APガラス性能一覧!$A$2:$M$6097,13,0),"")</f>
        <v/>
      </c>
    </row>
    <row r="4522" spans="2:14" x14ac:dyDescent="0.4">
      <c r="B4522" s="68" t="str">
        <f>IF($D$2="","",IF($E$2=0.65,IFERROR(IF(INDEX(APガラス性能一覧!A:A,MATCH(ROW(B4516),APガラス性能一覧!$O:$O,0))="","",INDEX(APガラス性能一覧!A:A,MATCH(ROW(B4516),APガラス性能一覧!$O:$O,0))),""),IFERROR(IF(INDEX(APガラス性能一覧!A:A,MATCH(ROW(B4516),APガラス性能一覧!$N:$N,0))="","",INDEX(APガラス性能一覧!A:A,MATCH(ROW(B4516),APガラス性能一覧!$N:$N,0))),"")))</f>
        <v/>
      </c>
      <c r="C4522" s="68" t="str">
        <f>IFERROR(VLOOKUP($B4522,APガラス性能一覧!$A$2:$M$6097,2,0),"")</f>
        <v/>
      </c>
      <c r="D4522" s="68" t="str">
        <f>IFERROR(VLOOKUP($B4522,APガラス性能一覧!$A$2:$M$6097,3,0),"")</f>
        <v/>
      </c>
      <c r="E4522" s="68" t="str">
        <f>IFERROR(VLOOKUP($B4522,APガラス性能一覧!$A$2:$M$6097,4,0),"")</f>
        <v/>
      </c>
      <c r="F4522" s="68" t="str">
        <f>IFERROR(VLOOKUP($B4522,APガラス性能一覧!$A$2:$M$6097,5,0),"")</f>
        <v/>
      </c>
      <c r="G4522" s="68" t="str">
        <f>IFERROR(VLOOKUP($B4522,APガラス性能一覧!$A$2:$M$6097,6,0),"")</f>
        <v/>
      </c>
      <c r="H4522" s="68" t="str">
        <f>IFERROR(VLOOKUP($B4522,APガラス性能一覧!$A$2:$M$6097,7,0),"")</f>
        <v/>
      </c>
      <c r="I4522" s="68" t="str">
        <f>IFERROR(VLOOKUP($B4522,APガラス性能一覧!$A$2:$M$6097,8,0),"")</f>
        <v/>
      </c>
      <c r="J4522" s="68" t="str">
        <f>IFERROR(VLOOKUP($B4522,APガラス性能一覧!$A$2:$M$6097,9,0),"")</f>
        <v/>
      </c>
      <c r="K4522" s="68" t="str">
        <f>IFERROR(VLOOKUP($B4522,APガラス性能一覧!$A$2:$M$6097,10,0),"")</f>
        <v/>
      </c>
      <c r="L4522" s="68" t="str">
        <f>IFERROR(VLOOKUP($B4522,APガラス性能一覧!$A$2:$M$6097,11,0),"")</f>
        <v/>
      </c>
      <c r="M4522" s="68" t="str">
        <f>IFERROR(VLOOKUP($B4522,APガラス性能一覧!$A$2:$M$6097,12,0),"")</f>
        <v/>
      </c>
      <c r="N4522" s="68" t="str">
        <f>IFERROR(VLOOKUP($B4522,APガラス性能一覧!$A$2:$M$6097,13,0),"")</f>
        <v/>
      </c>
    </row>
    <row r="4523" spans="2:14" x14ac:dyDescent="0.4">
      <c r="B4523" s="68" t="str">
        <f>IF($D$2="","",IF($E$2=0.65,IFERROR(IF(INDEX(APガラス性能一覧!A:A,MATCH(ROW(B4517),APガラス性能一覧!$O:$O,0))="","",INDEX(APガラス性能一覧!A:A,MATCH(ROW(B4517),APガラス性能一覧!$O:$O,0))),""),IFERROR(IF(INDEX(APガラス性能一覧!A:A,MATCH(ROW(B4517),APガラス性能一覧!$N:$N,0))="","",INDEX(APガラス性能一覧!A:A,MATCH(ROW(B4517),APガラス性能一覧!$N:$N,0))),"")))</f>
        <v/>
      </c>
      <c r="C4523" s="68" t="str">
        <f>IFERROR(VLOOKUP($B4523,APガラス性能一覧!$A$2:$M$6097,2,0),"")</f>
        <v/>
      </c>
      <c r="D4523" s="68" t="str">
        <f>IFERROR(VLOOKUP($B4523,APガラス性能一覧!$A$2:$M$6097,3,0),"")</f>
        <v/>
      </c>
      <c r="E4523" s="68" t="str">
        <f>IFERROR(VLOOKUP($B4523,APガラス性能一覧!$A$2:$M$6097,4,0),"")</f>
        <v/>
      </c>
      <c r="F4523" s="68" t="str">
        <f>IFERROR(VLOOKUP($B4523,APガラス性能一覧!$A$2:$M$6097,5,0),"")</f>
        <v/>
      </c>
      <c r="G4523" s="68" t="str">
        <f>IFERROR(VLOOKUP($B4523,APガラス性能一覧!$A$2:$M$6097,6,0),"")</f>
        <v/>
      </c>
      <c r="H4523" s="68" t="str">
        <f>IFERROR(VLOOKUP($B4523,APガラス性能一覧!$A$2:$M$6097,7,0),"")</f>
        <v/>
      </c>
      <c r="I4523" s="68" t="str">
        <f>IFERROR(VLOOKUP($B4523,APガラス性能一覧!$A$2:$M$6097,8,0),"")</f>
        <v/>
      </c>
      <c r="J4523" s="68" t="str">
        <f>IFERROR(VLOOKUP($B4523,APガラス性能一覧!$A$2:$M$6097,9,0),"")</f>
        <v/>
      </c>
      <c r="K4523" s="68" t="str">
        <f>IFERROR(VLOOKUP($B4523,APガラス性能一覧!$A$2:$M$6097,10,0),"")</f>
        <v/>
      </c>
      <c r="L4523" s="68" t="str">
        <f>IFERROR(VLOOKUP($B4523,APガラス性能一覧!$A$2:$M$6097,11,0),"")</f>
        <v/>
      </c>
      <c r="M4523" s="68" t="str">
        <f>IFERROR(VLOOKUP($B4523,APガラス性能一覧!$A$2:$M$6097,12,0),"")</f>
        <v/>
      </c>
      <c r="N4523" s="68" t="str">
        <f>IFERROR(VLOOKUP($B4523,APガラス性能一覧!$A$2:$M$6097,13,0),"")</f>
        <v/>
      </c>
    </row>
    <row r="4524" spans="2:14" x14ac:dyDescent="0.4">
      <c r="B4524" s="68" t="str">
        <f>IF($D$2="","",IF($E$2=0.65,IFERROR(IF(INDEX(APガラス性能一覧!A:A,MATCH(ROW(B4518),APガラス性能一覧!$O:$O,0))="","",INDEX(APガラス性能一覧!A:A,MATCH(ROW(B4518),APガラス性能一覧!$O:$O,0))),""),IFERROR(IF(INDEX(APガラス性能一覧!A:A,MATCH(ROW(B4518),APガラス性能一覧!$N:$N,0))="","",INDEX(APガラス性能一覧!A:A,MATCH(ROW(B4518),APガラス性能一覧!$N:$N,0))),"")))</f>
        <v/>
      </c>
      <c r="C4524" s="68" t="str">
        <f>IFERROR(VLOOKUP($B4524,APガラス性能一覧!$A$2:$M$6097,2,0),"")</f>
        <v/>
      </c>
      <c r="D4524" s="68" t="str">
        <f>IFERROR(VLOOKUP($B4524,APガラス性能一覧!$A$2:$M$6097,3,0),"")</f>
        <v/>
      </c>
      <c r="E4524" s="68" t="str">
        <f>IFERROR(VLOOKUP($B4524,APガラス性能一覧!$A$2:$M$6097,4,0),"")</f>
        <v/>
      </c>
      <c r="F4524" s="68" t="str">
        <f>IFERROR(VLOOKUP($B4524,APガラス性能一覧!$A$2:$M$6097,5,0),"")</f>
        <v/>
      </c>
      <c r="G4524" s="68" t="str">
        <f>IFERROR(VLOOKUP($B4524,APガラス性能一覧!$A$2:$M$6097,6,0),"")</f>
        <v/>
      </c>
      <c r="H4524" s="68" t="str">
        <f>IFERROR(VLOOKUP($B4524,APガラス性能一覧!$A$2:$M$6097,7,0),"")</f>
        <v/>
      </c>
      <c r="I4524" s="68" t="str">
        <f>IFERROR(VLOOKUP($B4524,APガラス性能一覧!$A$2:$M$6097,8,0),"")</f>
        <v/>
      </c>
      <c r="J4524" s="68" t="str">
        <f>IFERROR(VLOOKUP($B4524,APガラス性能一覧!$A$2:$M$6097,9,0),"")</f>
        <v/>
      </c>
      <c r="K4524" s="68" t="str">
        <f>IFERROR(VLOOKUP($B4524,APガラス性能一覧!$A$2:$M$6097,10,0),"")</f>
        <v/>
      </c>
      <c r="L4524" s="68" t="str">
        <f>IFERROR(VLOOKUP($B4524,APガラス性能一覧!$A$2:$M$6097,11,0),"")</f>
        <v/>
      </c>
      <c r="M4524" s="68" t="str">
        <f>IFERROR(VLOOKUP($B4524,APガラス性能一覧!$A$2:$M$6097,12,0),"")</f>
        <v/>
      </c>
      <c r="N4524" s="68" t="str">
        <f>IFERROR(VLOOKUP($B4524,APガラス性能一覧!$A$2:$M$6097,13,0),"")</f>
        <v/>
      </c>
    </row>
    <row r="4525" spans="2:14" x14ac:dyDescent="0.4">
      <c r="B4525" s="68" t="str">
        <f>IF($D$2="","",IF($E$2=0.65,IFERROR(IF(INDEX(APガラス性能一覧!A:A,MATCH(ROW(B4519),APガラス性能一覧!$O:$O,0))="","",INDEX(APガラス性能一覧!A:A,MATCH(ROW(B4519),APガラス性能一覧!$O:$O,0))),""),IFERROR(IF(INDEX(APガラス性能一覧!A:A,MATCH(ROW(B4519),APガラス性能一覧!$N:$N,0))="","",INDEX(APガラス性能一覧!A:A,MATCH(ROW(B4519),APガラス性能一覧!$N:$N,0))),"")))</f>
        <v/>
      </c>
      <c r="C4525" s="68" t="str">
        <f>IFERROR(VLOOKUP($B4525,APガラス性能一覧!$A$2:$M$6097,2,0),"")</f>
        <v/>
      </c>
      <c r="D4525" s="68" t="str">
        <f>IFERROR(VLOOKUP($B4525,APガラス性能一覧!$A$2:$M$6097,3,0),"")</f>
        <v/>
      </c>
      <c r="E4525" s="68" t="str">
        <f>IFERROR(VLOOKUP($B4525,APガラス性能一覧!$A$2:$M$6097,4,0),"")</f>
        <v/>
      </c>
      <c r="F4525" s="68" t="str">
        <f>IFERROR(VLOOKUP($B4525,APガラス性能一覧!$A$2:$M$6097,5,0),"")</f>
        <v/>
      </c>
      <c r="G4525" s="68" t="str">
        <f>IFERROR(VLOOKUP($B4525,APガラス性能一覧!$A$2:$M$6097,6,0),"")</f>
        <v/>
      </c>
      <c r="H4525" s="68" t="str">
        <f>IFERROR(VLOOKUP($B4525,APガラス性能一覧!$A$2:$M$6097,7,0),"")</f>
        <v/>
      </c>
      <c r="I4525" s="68" t="str">
        <f>IFERROR(VLOOKUP($B4525,APガラス性能一覧!$A$2:$M$6097,8,0),"")</f>
        <v/>
      </c>
      <c r="J4525" s="68" t="str">
        <f>IFERROR(VLOOKUP($B4525,APガラス性能一覧!$A$2:$M$6097,9,0),"")</f>
        <v/>
      </c>
      <c r="K4525" s="68" t="str">
        <f>IFERROR(VLOOKUP($B4525,APガラス性能一覧!$A$2:$M$6097,10,0),"")</f>
        <v/>
      </c>
      <c r="L4525" s="68" t="str">
        <f>IFERROR(VLOOKUP($B4525,APガラス性能一覧!$A$2:$M$6097,11,0),"")</f>
        <v/>
      </c>
      <c r="M4525" s="68" t="str">
        <f>IFERROR(VLOOKUP($B4525,APガラス性能一覧!$A$2:$M$6097,12,0),"")</f>
        <v/>
      </c>
      <c r="N4525" s="68" t="str">
        <f>IFERROR(VLOOKUP($B4525,APガラス性能一覧!$A$2:$M$6097,13,0),"")</f>
        <v/>
      </c>
    </row>
    <row r="4526" spans="2:14" x14ac:dyDescent="0.4">
      <c r="B4526" s="68" t="str">
        <f>IF($D$2="","",IF($E$2=0.65,IFERROR(IF(INDEX(APガラス性能一覧!A:A,MATCH(ROW(B4520),APガラス性能一覧!$O:$O,0))="","",INDEX(APガラス性能一覧!A:A,MATCH(ROW(B4520),APガラス性能一覧!$O:$O,0))),""),IFERROR(IF(INDEX(APガラス性能一覧!A:A,MATCH(ROW(B4520),APガラス性能一覧!$N:$N,0))="","",INDEX(APガラス性能一覧!A:A,MATCH(ROW(B4520),APガラス性能一覧!$N:$N,0))),"")))</f>
        <v/>
      </c>
      <c r="C4526" s="68" t="str">
        <f>IFERROR(VLOOKUP($B4526,APガラス性能一覧!$A$2:$M$6097,2,0),"")</f>
        <v/>
      </c>
      <c r="D4526" s="68" t="str">
        <f>IFERROR(VLOOKUP($B4526,APガラス性能一覧!$A$2:$M$6097,3,0),"")</f>
        <v/>
      </c>
      <c r="E4526" s="68" t="str">
        <f>IFERROR(VLOOKUP($B4526,APガラス性能一覧!$A$2:$M$6097,4,0),"")</f>
        <v/>
      </c>
      <c r="F4526" s="68" t="str">
        <f>IFERROR(VLOOKUP($B4526,APガラス性能一覧!$A$2:$M$6097,5,0),"")</f>
        <v/>
      </c>
      <c r="G4526" s="68" t="str">
        <f>IFERROR(VLOOKUP($B4526,APガラス性能一覧!$A$2:$M$6097,6,0),"")</f>
        <v/>
      </c>
      <c r="H4526" s="68" t="str">
        <f>IFERROR(VLOOKUP($B4526,APガラス性能一覧!$A$2:$M$6097,7,0),"")</f>
        <v/>
      </c>
      <c r="I4526" s="68" t="str">
        <f>IFERROR(VLOOKUP($B4526,APガラス性能一覧!$A$2:$M$6097,8,0),"")</f>
        <v/>
      </c>
      <c r="J4526" s="68" t="str">
        <f>IFERROR(VLOOKUP($B4526,APガラス性能一覧!$A$2:$M$6097,9,0),"")</f>
        <v/>
      </c>
      <c r="K4526" s="68" t="str">
        <f>IFERROR(VLOOKUP($B4526,APガラス性能一覧!$A$2:$M$6097,10,0),"")</f>
        <v/>
      </c>
      <c r="L4526" s="68" t="str">
        <f>IFERROR(VLOOKUP($B4526,APガラス性能一覧!$A$2:$M$6097,11,0),"")</f>
        <v/>
      </c>
      <c r="M4526" s="68" t="str">
        <f>IFERROR(VLOOKUP($B4526,APガラス性能一覧!$A$2:$M$6097,12,0),"")</f>
        <v/>
      </c>
      <c r="N4526" s="68" t="str">
        <f>IFERROR(VLOOKUP($B4526,APガラス性能一覧!$A$2:$M$6097,13,0),"")</f>
        <v/>
      </c>
    </row>
    <row r="4527" spans="2:14" x14ac:dyDescent="0.4">
      <c r="B4527" s="68" t="str">
        <f>IF($D$2="","",IF($E$2=0.65,IFERROR(IF(INDEX(APガラス性能一覧!A:A,MATCH(ROW(B4521),APガラス性能一覧!$O:$O,0))="","",INDEX(APガラス性能一覧!A:A,MATCH(ROW(B4521),APガラス性能一覧!$O:$O,0))),""),IFERROR(IF(INDEX(APガラス性能一覧!A:A,MATCH(ROW(B4521),APガラス性能一覧!$N:$N,0))="","",INDEX(APガラス性能一覧!A:A,MATCH(ROW(B4521),APガラス性能一覧!$N:$N,0))),"")))</f>
        <v/>
      </c>
      <c r="C4527" s="68" t="str">
        <f>IFERROR(VLOOKUP($B4527,APガラス性能一覧!$A$2:$M$6097,2,0),"")</f>
        <v/>
      </c>
      <c r="D4527" s="68" t="str">
        <f>IFERROR(VLOOKUP($B4527,APガラス性能一覧!$A$2:$M$6097,3,0),"")</f>
        <v/>
      </c>
      <c r="E4527" s="68" t="str">
        <f>IFERROR(VLOOKUP($B4527,APガラス性能一覧!$A$2:$M$6097,4,0),"")</f>
        <v/>
      </c>
      <c r="F4527" s="68" t="str">
        <f>IFERROR(VLOOKUP($B4527,APガラス性能一覧!$A$2:$M$6097,5,0),"")</f>
        <v/>
      </c>
      <c r="G4527" s="68" t="str">
        <f>IFERROR(VLOOKUP($B4527,APガラス性能一覧!$A$2:$M$6097,6,0),"")</f>
        <v/>
      </c>
      <c r="H4527" s="68" t="str">
        <f>IFERROR(VLOOKUP($B4527,APガラス性能一覧!$A$2:$M$6097,7,0),"")</f>
        <v/>
      </c>
      <c r="I4527" s="68" t="str">
        <f>IFERROR(VLOOKUP($B4527,APガラス性能一覧!$A$2:$M$6097,8,0),"")</f>
        <v/>
      </c>
      <c r="J4527" s="68" t="str">
        <f>IFERROR(VLOOKUP($B4527,APガラス性能一覧!$A$2:$M$6097,9,0),"")</f>
        <v/>
      </c>
      <c r="K4527" s="68" t="str">
        <f>IFERROR(VLOOKUP($B4527,APガラス性能一覧!$A$2:$M$6097,10,0),"")</f>
        <v/>
      </c>
      <c r="L4527" s="68" t="str">
        <f>IFERROR(VLOOKUP($B4527,APガラス性能一覧!$A$2:$M$6097,11,0),"")</f>
        <v/>
      </c>
      <c r="M4527" s="68" t="str">
        <f>IFERROR(VLOOKUP($B4527,APガラス性能一覧!$A$2:$M$6097,12,0),"")</f>
        <v/>
      </c>
      <c r="N4527" s="68" t="str">
        <f>IFERROR(VLOOKUP($B4527,APガラス性能一覧!$A$2:$M$6097,13,0),"")</f>
        <v/>
      </c>
    </row>
    <row r="4528" spans="2:14" x14ac:dyDescent="0.4">
      <c r="B4528" s="68" t="str">
        <f>IF($D$2="","",IF($E$2=0.65,IFERROR(IF(INDEX(APガラス性能一覧!A:A,MATCH(ROW(B4522),APガラス性能一覧!$O:$O,0))="","",INDEX(APガラス性能一覧!A:A,MATCH(ROW(B4522),APガラス性能一覧!$O:$O,0))),""),IFERROR(IF(INDEX(APガラス性能一覧!A:A,MATCH(ROW(B4522),APガラス性能一覧!$N:$N,0))="","",INDEX(APガラス性能一覧!A:A,MATCH(ROW(B4522),APガラス性能一覧!$N:$N,0))),"")))</f>
        <v/>
      </c>
      <c r="C4528" s="68" t="str">
        <f>IFERROR(VLOOKUP($B4528,APガラス性能一覧!$A$2:$M$6097,2,0),"")</f>
        <v/>
      </c>
      <c r="D4528" s="68" t="str">
        <f>IFERROR(VLOOKUP($B4528,APガラス性能一覧!$A$2:$M$6097,3,0),"")</f>
        <v/>
      </c>
      <c r="E4528" s="68" t="str">
        <f>IFERROR(VLOOKUP($B4528,APガラス性能一覧!$A$2:$M$6097,4,0),"")</f>
        <v/>
      </c>
      <c r="F4528" s="68" t="str">
        <f>IFERROR(VLOOKUP($B4528,APガラス性能一覧!$A$2:$M$6097,5,0),"")</f>
        <v/>
      </c>
      <c r="G4528" s="68" t="str">
        <f>IFERROR(VLOOKUP($B4528,APガラス性能一覧!$A$2:$M$6097,6,0),"")</f>
        <v/>
      </c>
      <c r="H4528" s="68" t="str">
        <f>IFERROR(VLOOKUP($B4528,APガラス性能一覧!$A$2:$M$6097,7,0),"")</f>
        <v/>
      </c>
      <c r="I4528" s="68" t="str">
        <f>IFERROR(VLOOKUP($B4528,APガラス性能一覧!$A$2:$M$6097,8,0),"")</f>
        <v/>
      </c>
      <c r="J4528" s="68" t="str">
        <f>IFERROR(VLOOKUP($B4528,APガラス性能一覧!$A$2:$M$6097,9,0),"")</f>
        <v/>
      </c>
      <c r="K4528" s="68" t="str">
        <f>IFERROR(VLOOKUP($B4528,APガラス性能一覧!$A$2:$M$6097,10,0),"")</f>
        <v/>
      </c>
      <c r="L4528" s="68" t="str">
        <f>IFERROR(VLOOKUP($B4528,APガラス性能一覧!$A$2:$M$6097,11,0),"")</f>
        <v/>
      </c>
      <c r="M4528" s="68" t="str">
        <f>IFERROR(VLOOKUP($B4528,APガラス性能一覧!$A$2:$M$6097,12,0),"")</f>
        <v/>
      </c>
      <c r="N4528" s="68" t="str">
        <f>IFERROR(VLOOKUP($B4528,APガラス性能一覧!$A$2:$M$6097,13,0),"")</f>
        <v/>
      </c>
    </row>
    <row r="4529" spans="2:14" x14ac:dyDescent="0.4">
      <c r="B4529" s="68" t="str">
        <f>IF($D$2="","",IF($E$2=0.65,IFERROR(IF(INDEX(APガラス性能一覧!A:A,MATCH(ROW(B4523),APガラス性能一覧!$O:$O,0))="","",INDEX(APガラス性能一覧!A:A,MATCH(ROW(B4523),APガラス性能一覧!$O:$O,0))),""),IFERROR(IF(INDEX(APガラス性能一覧!A:A,MATCH(ROW(B4523),APガラス性能一覧!$N:$N,0))="","",INDEX(APガラス性能一覧!A:A,MATCH(ROW(B4523),APガラス性能一覧!$N:$N,0))),"")))</f>
        <v/>
      </c>
      <c r="C4529" s="68" t="str">
        <f>IFERROR(VLOOKUP($B4529,APガラス性能一覧!$A$2:$M$6097,2,0),"")</f>
        <v/>
      </c>
      <c r="D4529" s="68" t="str">
        <f>IFERROR(VLOOKUP($B4529,APガラス性能一覧!$A$2:$M$6097,3,0),"")</f>
        <v/>
      </c>
      <c r="E4529" s="68" t="str">
        <f>IFERROR(VLOOKUP($B4529,APガラス性能一覧!$A$2:$M$6097,4,0),"")</f>
        <v/>
      </c>
      <c r="F4529" s="68" t="str">
        <f>IFERROR(VLOOKUP($B4529,APガラス性能一覧!$A$2:$M$6097,5,0),"")</f>
        <v/>
      </c>
      <c r="G4529" s="68" t="str">
        <f>IFERROR(VLOOKUP($B4529,APガラス性能一覧!$A$2:$M$6097,6,0),"")</f>
        <v/>
      </c>
      <c r="H4529" s="68" t="str">
        <f>IFERROR(VLOOKUP($B4529,APガラス性能一覧!$A$2:$M$6097,7,0),"")</f>
        <v/>
      </c>
      <c r="I4529" s="68" t="str">
        <f>IFERROR(VLOOKUP($B4529,APガラス性能一覧!$A$2:$M$6097,8,0),"")</f>
        <v/>
      </c>
      <c r="J4529" s="68" t="str">
        <f>IFERROR(VLOOKUP($B4529,APガラス性能一覧!$A$2:$M$6097,9,0),"")</f>
        <v/>
      </c>
      <c r="K4529" s="68" t="str">
        <f>IFERROR(VLOOKUP($B4529,APガラス性能一覧!$A$2:$M$6097,10,0),"")</f>
        <v/>
      </c>
      <c r="L4529" s="68" t="str">
        <f>IFERROR(VLOOKUP($B4529,APガラス性能一覧!$A$2:$M$6097,11,0),"")</f>
        <v/>
      </c>
      <c r="M4529" s="68" t="str">
        <f>IFERROR(VLOOKUP($B4529,APガラス性能一覧!$A$2:$M$6097,12,0),"")</f>
        <v/>
      </c>
      <c r="N4529" s="68" t="str">
        <f>IFERROR(VLOOKUP($B4529,APガラス性能一覧!$A$2:$M$6097,13,0),"")</f>
        <v/>
      </c>
    </row>
    <row r="4530" spans="2:14" x14ac:dyDescent="0.4">
      <c r="B4530" s="68" t="str">
        <f>IF($D$2="","",IF($E$2=0.65,IFERROR(IF(INDEX(APガラス性能一覧!A:A,MATCH(ROW(B4524),APガラス性能一覧!$O:$O,0))="","",INDEX(APガラス性能一覧!A:A,MATCH(ROW(B4524),APガラス性能一覧!$O:$O,0))),""),IFERROR(IF(INDEX(APガラス性能一覧!A:A,MATCH(ROW(B4524),APガラス性能一覧!$N:$N,0))="","",INDEX(APガラス性能一覧!A:A,MATCH(ROW(B4524),APガラス性能一覧!$N:$N,0))),"")))</f>
        <v/>
      </c>
      <c r="C4530" s="68" t="str">
        <f>IFERROR(VLOOKUP($B4530,APガラス性能一覧!$A$2:$M$6097,2,0),"")</f>
        <v/>
      </c>
      <c r="D4530" s="68" t="str">
        <f>IFERROR(VLOOKUP($B4530,APガラス性能一覧!$A$2:$M$6097,3,0),"")</f>
        <v/>
      </c>
      <c r="E4530" s="68" t="str">
        <f>IFERROR(VLOOKUP($B4530,APガラス性能一覧!$A$2:$M$6097,4,0),"")</f>
        <v/>
      </c>
      <c r="F4530" s="68" t="str">
        <f>IFERROR(VLOOKUP($B4530,APガラス性能一覧!$A$2:$M$6097,5,0),"")</f>
        <v/>
      </c>
      <c r="G4530" s="68" t="str">
        <f>IFERROR(VLOOKUP($B4530,APガラス性能一覧!$A$2:$M$6097,6,0),"")</f>
        <v/>
      </c>
      <c r="H4530" s="68" t="str">
        <f>IFERROR(VLOOKUP($B4530,APガラス性能一覧!$A$2:$M$6097,7,0),"")</f>
        <v/>
      </c>
      <c r="I4530" s="68" t="str">
        <f>IFERROR(VLOOKUP($B4530,APガラス性能一覧!$A$2:$M$6097,8,0),"")</f>
        <v/>
      </c>
      <c r="J4530" s="68" t="str">
        <f>IFERROR(VLOOKUP($B4530,APガラス性能一覧!$A$2:$M$6097,9,0),"")</f>
        <v/>
      </c>
      <c r="K4530" s="68" t="str">
        <f>IFERROR(VLOOKUP($B4530,APガラス性能一覧!$A$2:$M$6097,10,0),"")</f>
        <v/>
      </c>
      <c r="L4530" s="68" t="str">
        <f>IFERROR(VLOOKUP($B4530,APガラス性能一覧!$A$2:$M$6097,11,0),"")</f>
        <v/>
      </c>
      <c r="M4530" s="68" t="str">
        <f>IFERROR(VLOOKUP($B4530,APガラス性能一覧!$A$2:$M$6097,12,0),"")</f>
        <v/>
      </c>
      <c r="N4530" s="68" t="str">
        <f>IFERROR(VLOOKUP($B4530,APガラス性能一覧!$A$2:$M$6097,13,0),"")</f>
        <v/>
      </c>
    </row>
    <row r="4531" spans="2:14" x14ac:dyDescent="0.4">
      <c r="B4531" s="68" t="str">
        <f>IF($D$2="","",IF($E$2=0.65,IFERROR(IF(INDEX(APガラス性能一覧!A:A,MATCH(ROW(B4525),APガラス性能一覧!$O:$O,0))="","",INDEX(APガラス性能一覧!A:A,MATCH(ROW(B4525),APガラス性能一覧!$O:$O,0))),""),IFERROR(IF(INDEX(APガラス性能一覧!A:A,MATCH(ROW(B4525),APガラス性能一覧!$N:$N,0))="","",INDEX(APガラス性能一覧!A:A,MATCH(ROW(B4525),APガラス性能一覧!$N:$N,0))),"")))</f>
        <v/>
      </c>
      <c r="C4531" s="68" t="str">
        <f>IFERROR(VLOOKUP($B4531,APガラス性能一覧!$A$2:$M$6097,2,0),"")</f>
        <v/>
      </c>
      <c r="D4531" s="68" t="str">
        <f>IFERROR(VLOOKUP($B4531,APガラス性能一覧!$A$2:$M$6097,3,0),"")</f>
        <v/>
      </c>
      <c r="E4531" s="68" t="str">
        <f>IFERROR(VLOOKUP($B4531,APガラス性能一覧!$A$2:$M$6097,4,0),"")</f>
        <v/>
      </c>
      <c r="F4531" s="68" t="str">
        <f>IFERROR(VLOOKUP($B4531,APガラス性能一覧!$A$2:$M$6097,5,0),"")</f>
        <v/>
      </c>
      <c r="G4531" s="68" t="str">
        <f>IFERROR(VLOOKUP($B4531,APガラス性能一覧!$A$2:$M$6097,6,0),"")</f>
        <v/>
      </c>
      <c r="H4531" s="68" t="str">
        <f>IFERROR(VLOOKUP($B4531,APガラス性能一覧!$A$2:$M$6097,7,0),"")</f>
        <v/>
      </c>
      <c r="I4531" s="68" t="str">
        <f>IFERROR(VLOOKUP($B4531,APガラス性能一覧!$A$2:$M$6097,8,0),"")</f>
        <v/>
      </c>
      <c r="J4531" s="68" t="str">
        <f>IFERROR(VLOOKUP($B4531,APガラス性能一覧!$A$2:$M$6097,9,0),"")</f>
        <v/>
      </c>
      <c r="K4531" s="68" t="str">
        <f>IFERROR(VLOOKUP($B4531,APガラス性能一覧!$A$2:$M$6097,10,0),"")</f>
        <v/>
      </c>
      <c r="L4531" s="68" t="str">
        <f>IFERROR(VLOOKUP($B4531,APガラス性能一覧!$A$2:$M$6097,11,0),"")</f>
        <v/>
      </c>
      <c r="M4531" s="68" t="str">
        <f>IFERROR(VLOOKUP($B4531,APガラス性能一覧!$A$2:$M$6097,12,0),"")</f>
        <v/>
      </c>
      <c r="N4531" s="68" t="str">
        <f>IFERROR(VLOOKUP($B4531,APガラス性能一覧!$A$2:$M$6097,13,0),"")</f>
        <v/>
      </c>
    </row>
    <row r="4532" spans="2:14" x14ac:dyDescent="0.4">
      <c r="B4532" s="68" t="str">
        <f>IF($D$2="","",IF($E$2=0.65,IFERROR(IF(INDEX(APガラス性能一覧!A:A,MATCH(ROW(B4526),APガラス性能一覧!$O:$O,0))="","",INDEX(APガラス性能一覧!A:A,MATCH(ROW(B4526),APガラス性能一覧!$O:$O,0))),""),IFERROR(IF(INDEX(APガラス性能一覧!A:A,MATCH(ROW(B4526),APガラス性能一覧!$N:$N,0))="","",INDEX(APガラス性能一覧!A:A,MATCH(ROW(B4526),APガラス性能一覧!$N:$N,0))),"")))</f>
        <v/>
      </c>
      <c r="C4532" s="68" t="str">
        <f>IFERROR(VLOOKUP($B4532,APガラス性能一覧!$A$2:$M$6097,2,0),"")</f>
        <v/>
      </c>
      <c r="D4532" s="68" t="str">
        <f>IFERROR(VLOOKUP($B4532,APガラス性能一覧!$A$2:$M$6097,3,0),"")</f>
        <v/>
      </c>
      <c r="E4532" s="68" t="str">
        <f>IFERROR(VLOOKUP($B4532,APガラス性能一覧!$A$2:$M$6097,4,0),"")</f>
        <v/>
      </c>
      <c r="F4532" s="68" t="str">
        <f>IFERROR(VLOOKUP($B4532,APガラス性能一覧!$A$2:$M$6097,5,0),"")</f>
        <v/>
      </c>
      <c r="G4532" s="68" t="str">
        <f>IFERROR(VLOOKUP($B4532,APガラス性能一覧!$A$2:$M$6097,6,0),"")</f>
        <v/>
      </c>
      <c r="H4532" s="68" t="str">
        <f>IFERROR(VLOOKUP($B4532,APガラス性能一覧!$A$2:$M$6097,7,0),"")</f>
        <v/>
      </c>
      <c r="I4532" s="68" t="str">
        <f>IFERROR(VLOOKUP($B4532,APガラス性能一覧!$A$2:$M$6097,8,0),"")</f>
        <v/>
      </c>
      <c r="J4532" s="68" t="str">
        <f>IFERROR(VLOOKUP($B4532,APガラス性能一覧!$A$2:$M$6097,9,0),"")</f>
        <v/>
      </c>
      <c r="K4532" s="68" t="str">
        <f>IFERROR(VLOOKUP($B4532,APガラス性能一覧!$A$2:$M$6097,10,0),"")</f>
        <v/>
      </c>
      <c r="L4532" s="68" t="str">
        <f>IFERROR(VLOOKUP($B4532,APガラス性能一覧!$A$2:$M$6097,11,0),"")</f>
        <v/>
      </c>
      <c r="M4532" s="68" t="str">
        <f>IFERROR(VLOOKUP($B4532,APガラス性能一覧!$A$2:$M$6097,12,0),"")</f>
        <v/>
      </c>
      <c r="N4532" s="68" t="str">
        <f>IFERROR(VLOOKUP($B4532,APガラス性能一覧!$A$2:$M$6097,13,0),"")</f>
        <v/>
      </c>
    </row>
    <row r="4533" spans="2:14" x14ac:dyDescent="0.4">
      <c r="B4533" s="68" t="str">
        <f>IF($D$2="","",IF($E$2=0.65,IFERROR(IF(INDEX(APガラス性能一覧!A:A,MATCH(ROW(B4527),APガラス性能一覧!$O:$O,0))="","",INDEX(APガラス性能一覧!A:A,MATCH(ROW(B4527),APガラス性能一覧!$O:$O,0))),""),IFERROR(IF(INDEX(APガラス性能一覧!A:A,MATCH(ROW(B4527),APガラス性能一覧!$N:$N,0))="","",INDEX(APガラス性能一覧!A:A,MATCH(ROW(B4527),APガラス性能一覧!$N:$N,0))),"")))</f>
        <v/>
      </c>
      <c r="C4533" s="68" t="str">
        <f>IFERROR(VLOOKUP($B4533,APガラス性能一覧!$A$2:$M$6097,2,0),"")</f>
        <v/>
      </c>
      <c r="D4533" s="68" t="str">
        <f>IFERROR(VLOOKUP($B4533,APガラス性能一覧!$A$2:$M$6097,3,0),"")</f>
        <v/>
      </c>
      <c r="E4533" s="68" t="str">
        <f>IFERROR(VLOOKUP($B4533,APガラス性能一覧!$A$2:$M$6097,4,0),"")</f>
        <v/>
      </c>
      <c r="F4533" s="68" t="str">
        <f>IFERROR(VLOOKUP($B4533,APガラス性能一覧!$A$2:$M$6097,5,0),"")</f>
        <v/>
      </c>
      <c r="G4533" s="68" t="str">
        <f>IFERROR(VLOOKUP($B4533,APガラス性能一覧!$A$2:$M$6097,6,0),"")</f>
        <v/>
      </c>
      <c r="H4533" s="68" t="str">
        <f>IFERROR(VLOOKUP($B4533,APガラス性能一覧!$A$2:$M$6097,7,0),"")</f>
        <v/>
      </c>
      <c r="I4533" s="68" t="str">
        <f>IFERROR(VLOOKUP($B4533,APガラス性能一覧!$A$2:$M$6097,8,0),"")</f>
        <v/>
      </c>
      <c r="J4533" s="68" t="str">
        <f>IFERROR(VLOOKUP($B4533,APガラス性能一覧!$A$2:$M$6097,9,0),"")</f>
        <v/>
      </c>
      <c r="K4533" s="68" t="str">
        <f>IFERROR(VLOOKUP($B4533,APガラス性能一覧!$A$2:$M$6097,10,0),"")</f>
        <v/>
      </c>
      <c r="L4533" s="68" t="str">
        <f>IFERROR(VLOOKUP($B4533,APガラス性能一覧!$A$2:$M$6097,11,0),"")</f>
        <v/>
      </c>
      <c r="M4533" s="68" t="str">
        <f>IFERROR(VLOOKUP($B4533,APガラス性能一覧!$A$2:$M$6097,12,0),"")</f>
        <v/>
      </c>
      <c r="N4533" s="68" t="str">
        <f>IFERROR(VLOOKUP($B4533,APガラス性能一覧!$A$2:$M$6097,13,0),"")</f>
        <v/>
      </c>
    </row>
    <row r="4534" spans="2:14" x14ac:dyDescent="0.4">
      <c r="B4534" s="68" t="str">
        <f>IF($D$2="","",IF($E$2=0.65,IFERROR(IF(INDEX(APガラス性能一覧!A:A,MATCH(ROW(B4528),APガラス性能一覧!$O:$O,0))="","",INDEX(APガラス性能一覧!A:A,MATCH(ROW(B4528),APガラス性能一覧!$O:$O,0))),""),IFERROR(IF(INDEX(APガラス性能一覧!A:A,MATCH(ROW(B4528),APガラス性能一覧!$N:$N,0))="","",INDEX(APガラス性能一覧!A:A,MATCH(ROW(B4528),APガラス性能一覧!$N:$N,0))),"")))</f>
        <v/>
      </c>
      <c r="C4534" s="68" t="str">
        <f>IFERROR(VLOOKUP($B4534,APガラス性能一覧!$A$2:$M$6097,2,0),"")</f>
        <v/>
      </c>
      <c r="D4534" s="68" t="str">
        <f>IFERROR(VLOOKUP($B4534,APガラス性能一覧!$A$2:$M$6097,3,0),"")</f>
        <v/>
      </c>
      <c r="E4534" s="68" t="str">
        <f>IFERROR(VLOOKUP($B4534,APガラス性能一覧!$A$2:$M$6097,4,0),"")</f>
        <v/>
      </c>
      <c r="F4534" s="68" t="str">
        <f>IFERROR(VLOOKUP($B4534,APガラス性能一覧!$A$2:$M$6097,5,0),"")</f>
        <v/>
      </c>
      <c r="G4534" s="68" t="str">
        <f>IFERROR(VLOOKUP($B4534,APガラス性能一覧!$A$2:$M$6097,6,0),"")</f>
        <v/>
      </c>
      <c r="H4534" s="68" t="str">
        <f>IFERROR(VLOOKUP($B4534,APガラス性能一覧!$A$2:$M$6097,7,0),"")</f>
        <v/>
      </c>
      <c r="I4534" s="68" t="str">
        <f>IFERROR(VLOOKUP($B4534,APガラス性能一覧!$A$2:$M$6097,8,0),"")</f>
        <v/>
      </c>
      <c r="J4534" s="68" t="str">
        <f>IFERROR(VLOOKUP($B4534,APガラス性能一覧!$A$2:$M$6097,9,0),"")</f>
        <v/>
      </c>
      <c r="K4534" s="68" t="str">
        <f>IFERROR(VLOOKUP($B4534,APガラス性能一覧!$A$2:$M$6097,10,0),"")</f>
        <v/>
      </c>
      <c r="L4534" s="68" t="str">
        <f>IFERROR(VLOOKUP($B4534,APガラス性能一覧!$A$2:$M$6097,11,0),"")</f>
        <v/>
      </c>
      <c r="M4534" s="68" t="str">
        <f>IFERROR(VLOOKUP($B4534,APガラス性能一覧!$A$2:$M$6097,12,0),"")</f>
        <v/>
      </c>
      <c r="N4534" s="68" t="str">
        <f>IFERROR(VLOOKUP($B4534,APガラス性能一覧!$A$2:$M$6097,13,0),"")</f>
        <v/>
      </c>
    </row>
    <row r="4535" spans="2:14" x14ac:dyDescent="0.4">
      <c r="B4535" s="68" t="str">
        <f>IF($D$2="","",IF($E$2=0.65,IFERROR(IF(INDEX(APガラス性能一覧!A:A,MATCH(ROW(B4529),APガラス性能一覧!$O:$O,0))="","",INDEX(APガラス性能一覧!A:A,MATCH(ROW(B4529),APガラス性能一覧!$O:$O,0))),""),IFERROR(IF(INDEX(APガラス性能一覧!A:A,MATCH(ROW(B4529),APガラス性能一覧!$N:$N,0))="","",INDEX(APガラス性能一覧!A:A,MATCH(ROW(B4529),APガラス性能一覧!$N:$N,0))),"")))</f>
        <v/>
      </c>
      <c r="C4535" s="68" t="str">
        <f>IFERROR(VLOOKUP($B4535,APガラス性能一覧!$A$2:$M$6097,2,0),"")</f>
        <v/>
      </c>
      <c r="D4535" s="68" t="str">
        <f>IFERROR(VLOOKUP($B4535,APガラス性能一覧!$A$2:$M$6097,3,0),"")</f>
        <v/>
      </c>
      <c r="E4535" s="68" t="str">
        <f>IFERROR(VLOOKUP($B4535,APガラス性能一覧!$A$2:$M$6097,4,0),"")</f>
        <v/>
      </c>
      <c r="F4535" s="68" t="str">
        <f>IFERROR(VLOOKUP($B4535,APガラス性能一覧!$A$2:$M$6097,5,0),"")</f>
        <v/>
      </c>
      <c r="G4535" s="68" t="str">
        <f>IFERROR(VLOOKUP($B4535,APガラス性能一覧!$A$2:$M$6097,6,0),"")</f>
        <v/>
      </c>
      <c r="H4535" s="68" t="str">
        <f>IFERROR(VLOOKUP($B4535,APガラス性能一覧!$A$2:$M$6097,7,0),"")</f>
        <v/>
      </c>
      <c r="I4535" s="68" t="str">
        <f>IFERROR(VLOOKUP($B4535,APガラス性能一覧!$A$2:$M$6097,8,0),"")</f>
        <v/>
      </c>
      <c r="J4535" s="68" t="str">
        <f>IFERROR(VLOOKUP($B4535,APガラス性能一覧!$A$2:$M$6097,9,0),"")</f>
        <v/>
      </c>
      <c r="K4535" s="68" t="str">
        <f>IFERROR(VLOOKUP($B4535,APガラス性能一覧!$A$2:$M$6097,10,0),"")</f>
        <v/>
      </c>
      <c r="L4535" s="68" t="str">
        <f>IFERROR(VLOOKUP($B4535,APガラス性能一覧!$A$2:$M$6097,11,0),"")</f>
        <v/>
      </c>
      <c r="M4535" s="68" t="str">
        <f>IFERROR(VLOOKUP($B4535,APガラス性能一覧!$A$2:$M$6097,12,0),"")</f>
        <v/>
      </c>
      <c r="N4535" s="68" t="str">
        <f>IFERROR(VLOOKUP($B4535,APガラス性能一覧!$A$2:$M$6097,13,0),"")</f>
        <v/>
      </c>
    </row>
    <row r="4536" spans="2:14" x14ac:dyDescent="0.4">
      <c r="B4536" s="68" t="str">
        <f>IF($D$2="","",IF($E$2=0.65,IFERROR(IF(INDEX(APガラス性能一覧!A:A,MATCH(ROW(B4530),APガラス性能一覧!$O:$O,0))="","",INDEX(APガラス性能一覧!A:A,MATCH(ROW(B4530),APガラス性能一覧!$O:$O,0))),""),IFERROR(IF(INDEX(APガラス性能一覧!A:A,MATCH(ROW(B4530),APガラス性能一覧!$N:$N,0))="","",INDEX(APガラス性能一覧!A:A,MATCH(ROW(B4530),APガラス性能一覧!$N:$N,0))),"")))</f>
        <v/>
      </c>
      <c r="C4536" s="68" t="str">
        <f>IFERROR(VLOOKUP($B4536,APガラス性能一覧!$A$2:$M$6097,2,0),"")</f>
        <v/>
      </c>
      <c r="D4536" s="68" t="str">
        <f>IFERROR(VLOOKUP($B4536,APガラス性能一覧!$A$2:$M$6097,3,0),"")</f>
        <v/>
      </c>
      <c r="E4536" s="68" t="str">
        <f>IFERROR(VLOOKUP($B4536,APガラス性能一覧!$A$2:$M$6097,4,0),"")</f>
        <v/>
      </c>
      <c r="F4536" s="68" t="str">
        <f>IFERROR(VLOOKUP($B4536,APガラス性能一覧!$A$2:$M$6097,5,0),"")</f>
        <v/>
      </c>
      <c r="G4536" s="68" t="str">
        <f>IFERROR(VLOOKUP($B4536,APガラス性能一覧!$A$2:$M$6097,6,0),"")</f>
        <v/>
      </c>
      <c r="H4536" s="68" t="str">
        <f>IFERROR(VLOOKUP($B4536,APガラス性能一覧!$A$2:$M$6097,7,0),"")</f>
        <v/>
      </c>
      <c r="I4536" s="68" t="str">
        <f>IFERROR(VLOOKUP($B4536,APガラス性能一覧!$A$2:$M$6097,8,0),"")</f>
        <v/>
      </c>
      <c r="J4536" s="68" t="str">
        <f>IFERROR(VLOOKUP($B4536,APガラス性能一覧!$A$2:$M$6097,9,0),"")</f>
        <v/>
      </c>
      <c r="K4536" s="68" t="str">
        <f>IFERROR(VLOOKUP($B4536,APガラス性能一覧!$A$2:$M$6097,10,0),"")</f>
        <v/>
      </c>
      <c r="L4536" s="68" t="str">
        <f>IFERROR(VLOOKUP($B4536,APガラス性能一覧!$A$2:$M$6097,11,0),"")</f>
        <v/>
      </c>
      <c r="M4536" s="68" t="str">
        <f>IFERROR(VLOOKUP($B4536,APガラス性能一覧!$A$2:$M$6097,12,0),"")</f>
        <v/>
      </c>
      <c r="N4536" s="68" t="str">
        <f>IFERROR(VLOOKUP($B4536,APガラス性能一覧!$A$2:$M$6097,13,0),"")</f>
        <v/>
      </c>
    </row>
    <row r="4537" spans="2:14" x14ac:dyDescent="0.4">
      <c r="B4537" s="68" t="str">
        <f>IF($D$2="","",IF($E$2=0.65,IFERROR(IF(INDEX(APガラス性能一覧!A:A,MATCH(ROW(B4531),APガラス性能一覧!$O:$O,0))="","",INDEX(APガラス性能一覧!A:A,MATCH(ROW(B4531),APガラス性能一覧!$O:$O,0))),""),IFERROR(IF(INDEX(APガラス性能一覧!A:A,MATCH(ROW(B4531),APガラス性能一覧!$N:$N,0))="","",INDEX(APガラス性能一覧!A:A,MATCH(ROW(B4531),APガラス性能一覧!$N:$N,0))),"")))</f>
        <v/>
      </c>
      <c r="C4537" s="68" t="str">
        <f>IFERROR(VLOOKUP($B4537,APガラス性能一覧!$A$2:$M$6097,2,0),"")</f>
        <v/>
      </c>
      <c r="D4537" s="68" t="str">
        <f>IFERROR(VLOOKUP($B4537,APガラス性能一覧!$A$2:$M$6097,3,0),"")</f>
        <v/>
      </c>
      <c r="E4537" s="68" t="str">
        <f>IFERROR(VLOOKUP($B4537,APガラス性能一覧!$A$2:$M$6097,4,0),"")</f>
        <v/>
      </c>
      <c r="F4537" s="68" t="str">
        <f>IFERROR(VLOOKUP($B4537,APガラス性能一覧!$A$2:$M$6097,5,0),"")</f>
        <v/>
      </c>
      <c r="G4537" s="68" t="str">
        <f>IFERROR(VLOOKUP($B4537,APガラス性能一覧!$A$2:$M$6097,6,0),"")</f>
        <v/>
      </c>
      <c r="H4537" s="68" t="str">
        <f>IFERROR(VLOOKUP($B4537,APガラス性能一覧!$A$2:$M$6097,7,0),"")</f>
        <v/>
      </c>
      <c r="I4537" s="68" t="str">
        <f>IFERROR(VLOOKUP($B4537,APガラス性能一覧!$A$2:$M$6097,8,0),"")</f>
        <v/>
      </c>
      <c r="J4537" s="68" t="str">
        <f>IFERROR(VLOOKUP($B4537,APガラス性能一覧!$A$2:$M$6097,9,0),"")</f>
        <v/>
      </c>
      <c r="K4537" s="68" t="str">
        <f>IFERROR(VLOOKUP($B4537,APガラス性能一覧!$A$2:$M$6097,10,0),"")</f>
        <v/>
      </c>
      <c r="L4537" s="68" t="str">
        <f>IFERROR(VLOOKUP($B4537,APガラス性能一覧!$A$2:$M$6097,11,0),"")</f>
        <v/>
      </c>
      <c r="M4537" s="68" t="str">
        <f>IFERROR(VLOOKUP($B4537,APガラス性能一覧!$A$2:$M$6097,12,0),"")</f>
        <v/>
      </c>
      <c r="N4537" s="68" t="str">
        <f>IFERROR(VLOOKUP($B4537,APガラス性能一覧!$A$2:$M$6097,13,0),"")</f>
        <v/>
      </c>
    </row>
    <row r="4538" spans="2:14" x14ac:dyDescent="0.4">
      <c r="B4538" s="68" t="str">
        <f>IF($D$2="","",IF($E$2=0.65,IFERROR(IF(INDEX(APガラス性能一覧!A:A,MATCH(ROW(B4532),APガラス性能一覧!$O:$O,0))="","",INDEX(APガラス性能一覧!A:A,MATCH(ROW(B4532),APガラス性能一覧!$O:$O,0))),""),IFERROR(IF(INDEX(APガラス性能一覧!A:A,MATCH(ROW(B4532),APガラス性能一覧!$N:$N,0))="","",INDEX(APガラス性能一覧!A:A,MATCH(ROW(B4532),APガラス性能一覧!$N:$N,0))),"")))</f>
        <v/>
      </c>
      <c r="C4538" s="68" t="str">
        <f>IFERROR(VLOOKUP($B4538,APガラス性能一覧!$A$2:$M$6097,2,0),"")</f>
        <v/>
      </c>
      <c r="D4538" s="68" t="str">
        <f>IFERROR(VLOOKUP($B4538,APガラス性能一覧!$A$2:$M$6097,3,0),"")</f>
        <v/>
      </c>
      <c r="E4538" s="68" t="str">
        <f>IFERROR(VLOOKUP($B4538,APガラス性能一覧!$A$2:$M$6097,4,0),"")</f>
        <v/>
      </c>
      <c r="F4538" s="68" t="str">
        <f>IFERROR(VLOOKUP($B4538,APガラス性能一覧!$A$2:$M$6097,5,0),"")</f>
        <v/>
      </c>
      <c r="G4538" s="68" t="str">
        <f>IFERROR(VLOOKUP($B4538,APガラス性能一覧!$A$2:$M$6097,6,0),"")</f>
        <v/>
      </c>
      <c r="H4538" s="68" t="str">
        <f>IFERROR(VLOOKUP($B4538,APガラス性能一覧!$A$2:$M$6097,7,0),"")</f>
        <v/>
      </c>
      <c r="I4538" s="68" t="str">
        <f>IFERROR(VLOOKUP($B4538,APガラス性能一覧!$A$2:$M$6097,8,0),"")</f>
        <v/>
      </c>
      <c r="J4538" s="68" t="str">
        <f>IFERROR(VLOOKUP($B4538,APガラス性能一覧!$A$2:$M$6097,9,0),"")</f>
        <v/>
      </c>
      <c r="K4538" s="68" t="str">
        <f>IFERROR(VLOOKUP($B4538,APガラス性能一覧!$A$2:$M$6097,10,0),"")</f>
        <v/>
      </c>
      <c r="L4538" s="68" t="str">
        <f>IFERROR(VLOOKUP($B4538,APガラス性能一覧!$A$2:$M$6097,11,0),"")</f>
        <v/>
      </c>
      <c r="M4538" s="68" t="str">
        <f>IFERROR(VLOOKUP($B4538,APガラス性能一覧!$A$2:$M$6097,12,0),"")</f>
        <v/>
      </c>
      <c r="N4538" s="68" t="str">
        <f>IFERROR(VLOOKUP($B4538,APガラス性能一覧!$A$2:$M$6097,13,0),"")</f>
        <v/>
      </c>
    </row>
    <row r="4539" spans="2:14" x14ac:dyDescent="0.4">
      <c r="B4539" s="68" t="str">
        <f>IF($D$2="","",IF($E$2=0.65,IFERROR(IF(INDEX(APガラス性能一覧!A:A,MATCH(ROW(B4533),APガラス性能一覧!$O:$O,0))="","",INDEX(APガラス性能一覧!A:A,MATCH(ROW(B4533),APガラス性能一覧!$O:$O,0))),""),IFERROR(IF(INDEX(APガラス性能一覧!A:A,MATCH(ROW(B4533),APガラス性能一覧!$N:$N,0))="","",INDEX(APガラス性能一覧!A:A,MATCH(ROW(B4533),APガラス性能一覧!$N:$N,0))),"")))</f>
        <v/>
      </c>
      <c r="C4539" s="68" t="str">
        <f>IFERROR(VLOOKUP($B4539,APガラス性能一覧!$A$2:$M$6097,2,0),"")</f>
        <v/>
      </c>
      <c r="D4539" s="68" t="str">
        <f>IFERROR(VLOOKUP($B4539,APガラス性能一覧!$A$2:$M$6097,3,0),"")</f>
        <v/>
      </c>
      <c r="E4539" s="68" t="str">
        <f>IFERROR(VLOOKUP($B4539,APガラス性能一覧!$A$2:$M$6097,4,0),"")</f>
        <v/>
      </c>
      <c r="F4539" s="68" t="str">
        <f>IFERROR(VLOOKUP($B4539,APガラス性能一覧!$A$2:$M$6097,5,0),"")</f>
        <v/>
      </c>
      <c r="G4539" s="68" t="str">
        <f>IFERROR(VLOOKUP($B4539,APガラス性能一覧!$A$2:$M$6097,6,0),"")</f>
        <v/>
      </c>
      <c r="H4539" s="68" t="str">
        <f>IFERROR(VLOOKUP($B4539,APガラス性能一覧!$A$2:$M$6097,7,0),"")</f>
        <v/>
      </c>
      <c r="I4539" s="68" t="str">
        <f>IFERROR(VLOOKUP($B4539,APガラス性能一覧!$A$2:$M$6097,8,0),"")</f>
        <v/>
      </c>
      <c r="J4539" s="68" t="str">
        <f>IFERROR(VLOOKUP($B4539,APガラス性能一覧!$A$2:$M$6097,9,0),"")</f>
        <v/>
      </c>
      <c r="K4539" s="68" t="str">
        <f>IFERROR(VLOOKUP($B4539,APガラス性能一覧!$A$2:$M$6097,10,0),"")</f>
        <v/>
      </c>
      <c r="L4539" s="68" t="str">
        <f>IFERROR(VLOOKUP($B4539,APガラス性能一覧!$A$2:$M$6097,11,0),"")</f>
        <v/>
      </c>
      <c r="M4539" s="68" t="str">
        <f>IFERROR(VLOOKUP($B4539,APガラス性能一覧!$A$2:$M$6097,12,0),"")</f>
        <v/>
      </c>
      <c r="N4539" s="68" t="str">
        <f>IFERROR(VLOOKUP($B4539,APガラス性能一覧!$A$2:$M$6097,13,0),"")</f>
        <v/>
      </c>
    </row>
    <row r="4540" spans="2:14" x14ac:dyDescent="0.4">
      <c r="B4540" s="68" t="str">
        <f>IF($D$2="","",IF($E$2=0.65,IFERROR(IF(INDEX(APガラス性能一覧!A:A,MATCH(ROW(B4534),APガラス性能一覧!$O:$O,0))="","",INDEX(APガラス性能一覧!A:A,MATCH(ROW(B4534),APガラス性能一覧!$O:$O,0))),""),IFERROR(IF(INDEX(APガラス性能一覧!A:A,MATCH(ROW(B4534),APガラス性能一覧!$N:$N,0))="","",INDEX(APガラス性能一覧!A:A,MATCH(ROW(B4534),APガラス性能一覧!$N:$N,0))),"")))</f>
        <v/>
      </c>
      <c r="C4540" s="68" t="str">
        <f>IFERROR(VLOOKUP($B4540,APガラス性能一覧!$A$2:$M$6097,2,0),"")</f>
        <v/>
      </c>
      <c r="D4540" s="68" t="str">
        <f>IFERROR(VLOOKUP($B4540,APガラス性能一覧!$A$2:$M$6097,3,0),"")</f>
        <v/>
      </c>
      <c r="E4540" s="68" t="str">
        <f>IFERROR(VLOOKUP($B4540,APガラス性能一覧!$A$2:$M$6097,4,0),"")</f>
        <v/>
      </c>
      <c r="F4540" s="68" t="str">
        <f>IFERROR(VLOOKUP($B4540,APガラス性能一覧!$A$2:$M$6097,5,0),"")</f>
        <v/>
      </c>
      <c r="G4540" s="68" t="str">
        <f>IFERROR(VLOOKUP($B4540,APガラス性能一覧!$A$2:$M$6097,6,0),"")</f>
        <v/>
      </c>
      <c r="H4540" s="68" t="str">
        <f>IFERROR(VLOOKUP($B4540,APガラス性能一覧!$A$2:$M$6097,7,0),"")</f>
        <v/>
      </c>
      <c r="I4540" s="68" t="str">
        <f>IFERROR(VLOOKUP($B4540,APガラス性能一覧!$A$2:$M$6097,8,0),"")</f>
        <v/>
      </c>
      <c r="J4540" s="68" t="str">
        <f>IFERROR(VLOOKUP($B4540,APガラス性能一覧!$A$2:$M$6097,9,0),"")</f>
        <v/>
      </c>
      <c r="K4540" s="68" t="str">
        <f>IFERROR(VLOOKUP($B4540,APガラス性能一覧!$A$2:$M$6097,10,0),"")</f>
        <v/>
      </c>
      <c r="L4540" s="68" t="str">
        <f>IFERROR(VLOOKUP($B4540,APガラス性能一覧!$A$2:$M$6097,11,0),"")</f>
        <v/>
      </c>
      <c r="M4540" s="68" t="str">
        <f>IFERROR(VLOOKUP($B4540,APガラス性能一覧!$A$2:$M$6097,12,0),"")</f>
        <v/>
      </c>
      <c r="N4540" s="68" t="str">
        <f>IFERROR(VLOOKUP($B4540,APガラス性能一覧!$A$2:$M$6097,13,0),"")</f>
        <v/>
      </c>
    </row>
    <row r="4541" spans="2:14" x14ac:dyDescent="0.4">
      <c r="B4541" s="68" t="str">
        <f>IF($D$2="","",IF($E$2=0.65,IFERROR(IF(INDEX(APガラス性能一覧!A:A,MATCH(ROW(B4535),APガラス性能一覧!$O:$O,0))="","",INDEX(APガラス性能一覧!A:A,MATCH(ROW(B4535),APガラス性能一覧!$O:$O,0))),""),IFERROR(IF(INDEX(APガラス性能一覧!A:A,MATCH(ROW(B4535),APガラス性能一覧!$N:$N,0))="","",INDEX(APガラス性能一覧!A:A,MATCH(ROW(B4535),APガラス性能一覧!$N:$N,0))),"")))</f>
        <v/>
      </c>
      <c r="C4541" s="68" t="str">
        <f>IFERROR(VLOOKUP($B4541,APガラス性能一覧!$A$2:$M$6097,2,0),"")</f>
        <v/>
      </c>
      <c r="D4541" s="68" t="str">
        <f>IFERROR(VLOOKUP($B4541,APガラス性能一覧!$A$2:$M$6097,3,0),"")</f>
        <v/>
      </c>
      <c r="E4541" s="68" t="str">
        <f>IFERROR(VLOOKUP($B4541,APガラス性能一覧!$A$2:$M$6097,4,0),"")</f>
        <v/>
      </c>
      <c r="F4541" s="68" t="str">
        <f>IFERROR(VLOOKUP($B4541,APガラス性能一覧!$A$2:$M$6097,5,0),"")</f>
        <v/>
      </c>
      <c r="G4541" s="68" t="str">
        <f>IFERROR(VLOOKUP($B4541,APガラス性能一覧!$A$2:$M$6097,6,0),"")</f>
        <v/>
      </c>
      <c r="H4541" s="68" t="str">
        <f>IFERROR(VLOOKUP($B4541,APガラス性能一覧!$A$2:$M$6097,7,0),"")</f>
        <v/>
      </c>
      <c r="I4541" s="68" t="str">
        <f>IFERROR(VLOOKUP($B4541,APガラス性能一覧!$A$2:$M$6097,8,0),"")</f>
        <v/>
      </c>
      <c r="J4541" s="68" t="str">
        <f>IFERROR(VLOOKUP($B4541,APガラス性能一覧!$A$2:$M$6097,9,0),"")</f>
        <v/>
      </c>
      <c r="K4541" s="68" t="str">
        <f>IFERROR(VLOOKUP($B4541,APガラス性能一覧!$A$2:$M$6097,10,0),"")</f>
        <v/>
      </c>
      <c r="L4541" s="68" t="str">
        <f>IFERROR(VLOOKUP($B4541,APガラス性能一覧!$A$2:$M$6097,11,0),"")</f>
        <v/>
      </c>
      <c r="M4541" s="68" t="str">
        <f>IFERROR(VLOOKUP($B4541,APガラス性能一覧!$A$2:$M$6097,12,0),"")</f>
        <v/>
      </c>
      <c r="N4541" s="68" t="str">
        <f>IFERROR(VLOOKUP($B4541,APガラス性能一覧!$A$2:$M$6097,13,0),"")</f>
        <v/>
      </c>
    </row>
    <row r="4542" spans="2:14" x14ac:dyDescent="0.4">
      <c r="B4542" s="68" t="str">
        <f>IF($D$2="","",IF($E$2=0.65,IFERROR(IF(INDEX(APガラス性能一覧!A:A,MATCH(ROW(B4536),APガラス性能一覧!$O:$O,0))="","",INDEX(APガラス性能一覧!A:A,MATCH(ROW(B4536),APガラス性能一覧!$O:$O,0))),""),IFERROR(IF(INDEX(APガラス性能一覧!A:A,MATCH(ROW(B4536),APガラス性能一覧!$N:$N,0))="","",INDEX(APガラス性能一覧!A:A,MATCH(ROW(B4536),APガラス性能一覧!$N:$N,0))),"")))</f>
        <v/>
      </c>
      <c r="C4542" s="68" t="str">
        <f>IFERROR(VLOOKUP($B4542,APガラス性能一覧!$A$2:$M$6097,2,0),"")</f>
        <v/>
      </c>
      <c r="D4542" s="68" t="str">
        <f>IFERROR(VLOOKUP($B4542,APガラス性能一覧!$A$2:$M$6097,3,0),"")</f>
        <v/>
      </c>
      <c r="E4542" s="68" t="str">
        <f>IFERROR(VLOOKUP($B4542,APガラス性能一覧!$A$2:$M$6097,4,0),"")</f>
        <v/>
      </c>
      <c r="F4542" s="68" t="str">
        <f>IFERROR(VLOOKUP($B4542,APガラス性能一覧!$A$2:$M$6097,5,0),"")</f>
        <v/>
      </c>
      <c r="G4542" s="68" t="str">
        <f>IFERROR(VLOOKUP($B4542,APガラス性能一覧!$A$2:$M$6097,6,0),"")</f>
        <v/>
      </c>
      <c r="H4542" s="68" t="str">
        <f>IFERROR(VLOOKUP($B4542,APガラス性能一覧!$A$2:$M$6097,7,0),"")</f>
        <v/>
      </c>
      <c r="I4542" s="68" t="str">
        <f>IFERROR(VLOOKUP($B4542,APガラス性能一覧!$A$2:$M$6097,8,0),"")</f>
        <v/>
      </c>
      <c r="J4542" s="68" t="str">
        <f>IFERROR(VLOOKUP($B4542,APガラス性能一覧!$A$2:$M$6097,9,0),"")</f>
        <v/>
      </c>
      <c r="K4542" s="68" t="str">
        <f>IFERROR(VLOOKUP($B4542,APガラス性能一覧!$A$2:$M$6097,10,0),"")</f>
        <v/>
      </c>
      <c r="L4542" s="68" t="str">
        <f>IFERROR(VLOOKUP($B4542,APガラス性能一覧!$A$2:$M$6097,11,0),"")</f>
        <v/>
      </c>
      <c r="M4542" s="68" t="str">
        <f>IFERROR(VLOOKUP($B4542,APガラス性能一覧!$A$2:$M$6097,12,0),"")</f>
        <v/>
      </c>
      <c r="N4542" s="68" t="str">
        <f>IFERROR(VLOOKUP($B4542,APガラス性能一覧!$A$2:$M$6097,13,0),"")</f>
        <v/>
      </c>
    </row>
    <row r="4543" spans="2:14" x14ac:dyDescent="0.4">
      <c r="B4543" s="68" t="str">
        <f>IF($D$2="","",IF($E$2=0.65,IFERROR(IF(INDEX(APガラス性能一覧!A:A,MATCH(ROW(B4537),APガラス性能一覧!$O:$O,0))="","",INDEX(APガラス性能一覧!A:A,MATCH(ROW(B4537),APガラス性能一覧!$O:$O,0))),""),IFERROR(IF(INDEX(APガラス性能一覧!A:A,MATCH(ROW(B4537),APガラス性能一覧!$N:$N,0))="","",INDEX(APガラス性能一覧!A:A,MATCH(ROW(B4537),APガラス性能一覧!$N:$N,0))),"")))</f>
        <v/>
      </c>
      <c r="C4543" s="68" t="str">
        <f>IFERROR(VLOOKUP($B4543,APガラス性能一覧!$A$2:$M$6097,2,0),"")</f>
        <v/>
      </c>
      <c r="D4543" s="68" t="str">
        <f>IFERROR(VLOOKUP($B4543,APガラス性能一覧!$A$2:$M$6097,3,0),"")</f>
        <v/>
      </c>
      <c r="E4543" s="68" t="str">
        <f>IFERROR(VLOOKUP($B4543,APガラス性能一覧!$A$2:$M$6097,4,0),"")</f>
        <v/>
      </c>
      <c r="F4543" s="68" t="str">
        <f>IFERROR(VLOOKUP($B4543,APガラス性能一覧!$A$2:$M$6097,5,0),"")</f>
        <v/>
      </c>
      <c r="G4543" s="68" t="str">
        <f>IFERROR(VLOOKUP($B4543,APガラス性能一覧!$A$2:$M$6097,6,0),"")</f>
        <v/>
      </c>
      <c r="H4543" s="68" t="str">
        <f>IFERROR(VLOOKUP($B4543,APガラス性能一覧!$A$2:$M$6097,7,0),"")</f>
        <v/>
      </c>
      <c r="I4543" s="68" t="str">
        <f>IFERROR(VLOOKUP($B4543,APガラス性能一覧!$A$2:$M$6097,8,0),"")</f>
        <v/>
      </c>
      <c r="J4543" s="68" t="str">
        <f>IFERROR(VLOOKUP($B4543,APガラス性能一覧!$A$2:$M$6097,9,0),"")</f>
        <v/>
      </c>
      <c r="K4543" s="68" t="str">
        <f>IFERROR(VLOOKUP($B4543,APガラス性能一覧!$A$2:$M$6097,10,0),"")</f>
        <v/>
      </c>
      <c r="L4543" s="68" t="str">
        <f>IFERROR(VLOOKUP($B4543,APガラス性能一覧!$A$2:$M$6097,11,0),"")</f>
        <v/>
      </c>
      <c r="M4543" s="68" t="str">
        <f>IFERROR(VLOOKUP($B4543,APガラス性能一覧!$A$2:$M$6097,12,0),"")</f>
        <v/>
      </c>
      <c r="N4543" s="68" t="str">
        <f>IFERROR(VLOOKUP($B4543,APガラス性能一覧!$A$2:$M$6097,13,0),"")</f>
        <v/>
      </c>
    </row>
    <row r="4544" spans="2:14" x14ac:dyDescent="0.4">
      <c r="B4544" s="68" t="str">
        <f>IF($D$2="","",IF($E$2=0.65,IFERROR(IF(INDEX(APガラス性能一覧!A:A,MATCH(ROW(B4538),APガラス性能一覧!$O:$O,0))="","",INDEX(APガラス性能一覧!A:A,MATCH(ROW(B4538),APガラス性能一覧!$O:$O,0))),""),IFERROR(IF(INDEX(APガラス性能一覧!A:A,MATCH(ROW(B4538),APガラス性能一覧!$N:$N,0))="","",INDEX(APガラス性能一覧!A:A,MATCH(ROW(B4538),APガラス性能一覧!$N:$N,0))),"")))</f>
        <v/>
      </c>
      <c r="C4544" s="68" t="str">
        <f>IFERROR(VLOOKUP($B4544,APガラス性能一覧!$A$2:$M$6097,2,0),"")</f>
        <v/>
      </c>
      <c r="D4544" s="68" t="str">
        <f>IFERROR(VLOOKUP($B4544,APガラス性能一覧!$A$2:$M$6097,3,0),"")</f>
        <v/>
      </c>
      <c r="E4544" s="68" t="str">
        <f>IFERROR(VLOOKUP($B4544,APガラス性能一覧!$A$2:$M$6097,4,0),"")</f>
        <v/>
      </c>
      <c r="F4544" s="68" t="str">
        <f>IFERROR(VLOOKUP($B4544,APガラス性能一覧!$A$2:$M$6097,5,0),"")</f>
        <v/>
      </c>
      <c r="G4544" s="68" t="str">
        <f>IFERROR(VLOOKUP($B4544,APガラス性能一覧!$A$2:$M$6097,6,0),"")</f>
        <v/>
      </c>
      <c r="H4544" s="68" t="str">
        <f>IFERROR(VLOOKUP($B4544,APガラス性能一覧!$A$2:$M$6097,7,0),"")</f>
        <v/>
      </c>
      <c r="I4544" s="68" t="str">
        <f>IFERROR(VLOOKUP($B4544,APガラス性能一覧!$A$2:$M$6097,8,0),"")</f>
        <v/>
      </c>
      <c r="J4544" s="68" t="str">
        <f>IFERROR(VLOOKUP($B4544,APガラス性能一覧!$A$2:$M$6097,9,0),"")</f>
        <v/>
      </c>
      <c r="K4544" s="68" t="str">
        <f>IFERROR(VLOOKUP($B4544,APガラス性能一覧!$A$2:$M$6097,10,0),"")</f>
        <v/>
      </c>
      <c r="L4544" s="68" t="str">
        <f>IFERROR(VLOOKUP($B4544,APガラス性能一覧!$A$2:$M$6097,11,0),"")</f>
        <v/>
      </c>
      <c r="M4544" s="68" t="str">
        <f>IFERROR(VLOOKUP($B4544,APガラス性能一覧!$A$2:$M$6097,12,0),"")</f>
        <v/>
      </c>
      <c r="N4544" s="68" t="str">
        <f>IFERROR(VLOOKUP($B4544,APガラス性能一覧!$A$2:$M$6097,13,0),"")</f>
        <v/>
      </c>
    </row>
    <row r="4545" spans="2:14" x14ac:dyDescent="0.4">
      <c r="B4545" s="68" t="str">
        <f>IF($D$2="","",IF($E$2=0.65,IFERROR(IF(INDEX(APガラス性能一覧!A:A,MATCH(ROW(B4539),APガラス性能一覧!$O:$O,0))="","",INDEX(APガラス性能一覧!A:A,MATCH(ROW(B4539),APガラス性能一覧!$O:$O,0))),""),IFERROR(IF(INDEX(APガラス性能一覧!A:A,MATCH(ROW(B4539),APガラス性能一覧!$N:$N,0))="","",INDEX(APガラス性能一覧!A:A,MATCH(ROW(B4539),APガラス性能一覧!$N:$N,0))),"")))</f>
        <v/>
      </c>
      <c r="C4545" s="68" t="str">
        <f>IFERROR(VLOOKUP($B4545,APガラス性能一覧!$A$2:$M$6097,2,0),"")</f>
        <v/>
      </c>
      <c r="D4545" s="68" t="str">
        <f>IFERROR(VLOOKUP($B4545,APガラス性能一覧!$A$2:$M$6097,3,0),"")</f>
        <v/>
      </c>
      <c r="E4545" s="68" t="str">
        <f>IFERROR(VLOOKUP($B4545,APガラス性能一覧!$A$2:$M$6097,4,0),"")</f>
        <v/>
      </c>
      <c r="F4545" s="68" t="str">
        <f>IFERROR(VLOOKUP($B4545,APガラス性能一覧!$A$2:$M$6097,5,0),"")</f>
        <v/>
      </c>
      <c r="G4545" s="68" t="str">
        <f>IFERROR(VLOOKUP($B4545,APガラス性能一覧!$A$2:$M$6097,6,0),"")</f>
        <v/>
      </c>
      <c r="H4545" s="68" t="str">
        <f>IFERROR(VLOOKUP($B4545,APガラス性能一覧!$A$2:$M$6097,7,0),"")</f>
        <v/>
      </c>
      <c r="I4545" s="68" t="str">
        <f>IFERROR(VLOOKUP($B4545,APガラス性能一覧!$A$2:$M$6097,8,0),"")</f>
        <v/>
      </c>
      <c r="J4545" s="68" t="str">
        <f>IFERROR(VLOOKUP($B4545,APガラス性能一覧!$A$2:$M$6097,9,0),"")</f>
        <v/>
      </c>
      <c r="K4545" s="68" t="str">
        <f>IFERROR(VLOOKUP($B4545,APガラス性能一覧!$A$2:$M$6097,10,0),"")</f>
        <v/>
      </c>
      <c r="L4545" s="68" t="str">
        <f>IFERROR(VLOOKUP($B4545,APガラス性能一覧!$A$2:$M$6097,11,0),"")</f>
        <v/>
      </c>
      <c r="M4545" s="68" t="str">
        <f>IFERROR(VLOOKUP($B4545,APガラス性能一覧!$A$2:$M$6097,12,0),"")</f>
        <v/>
      </c>
      <c r="N4545" s="68" t="str">
        <f>IFERROR(VLOOKUP($B4545,APガラス性能一覧!$A$2:$M$6097,13,0),"")</f>
        <v/>
      </c>
    </row>
    <row r="4546" spans="2:14" x14ac:dyDescent="0.4">
      <c r="B4546" s="68" t="str">
        <f>IF($D$2="","",IF($E$2=0.65,IFERROR(IF(INDEX(APガラス性能一覧!A:A,MATCH(ROW(B4540),APガラス性能一覧!$O:$O,0))="","",INDEX(APガラス性能一覧!A:A,MATCH(ROW(B4540),APガラス性能一覧!$O:$O,0))),""),IFERROR(IF(INDEX(APガラス性能一覧!A:A,MATCH(ROW(B4540),APガラス性能一覧!$N:$N,0))="","",INDEX(APガラス性能一覧!A:A,MATCH(ROW(B4540),APガラス性能一覧!$N:$N,0))),"")))</f>
        <v/>
      </c>
      <c r="C4546" s="68" t="str">
        <f>IFERROR(VLOOKUP($B4546,APガラス性能一覧!$A$2:$M$6097,2,0),"")</f>
        <v/>
      </c>
      <c r="D4546" s="68" t="str">
        <f>IFERROR(VLOOKUP($B4546,APガラス性能一覧!$A$2:$M$6097,3,0),"")</f>
        <v/>
      </c>
      <c r="E4546" s="68" t="str">
        <f>IFERROR(VLOOKUP($B4546,APガラス性能一覧!$A$2:$M$6097,4,0),"")</f>
        <v/>
      </c>
      <c r="F4546" s="68" t="str">
        <f>IFERROR(VLOOKUP($B4546,APガラス性能一覧!$A$2:$M$6097,5,0),"")</f>
        <v/>
      </c>
      <c r="G4546" s="68" t="str">
        <f>IFERROR(VLOOKUP($B4546,APガラス性能一覧!$A$2:$M$6097,6,0),"")</f>
        <v/>
      </c>
      <c r="H4546" s="68" t="str">
        <f>IFERROR(VLOOKUP($B4546,APガラス性能一覧!$A$2:$M$6097,7,0),"")</f>
        <v/>
      </c>
      <c r="I4546" s="68" t="str">
        <f>IFERROR(VLOOKUP($B4546,APガラス性能一覧!$A$2:$M$6097,8,0),"")</f>
        <v/>
      </c>
      <c r="J4546" s="68" t="str">
        <f>IFERROR(VLOOKUP($B4546,APガラス性能一覧!$A$2:$M$6097,9,0),"")</f>
        <v/>
      </c>
      <c r="K4546" s="68" t="str">
        <f>IFERROR(VLOOKUP($B4546,APガラス性能一覧!$A$2:$M$6097,10,0),"")</f>
        <v/>
      </c>
      <c r="L4546" s="68" t="str">
        <f>IFERROR(VLOOKUP($B4546,APガラス性能一覧!$A$2:$M$6097,11,0),"")</f>
        <v/>
      </c>
      <c r="M4546" s="68" t="str">
        <f>IFERROR(VLOOKUP($B4546,APガラス性能一覧!$A$2:$M$6097,12,0),"")</f>
        <v/>
      </c>
      <c r="N4546" s="68" t="str">
        <f>IFERROR(VLOOKUP($B4546,APガラス性能一覧!$A$2:$M$6097,13,0),"")</f>
        <v/>
      </c>
    </row>
    <row r="4547" spans="2:14" x14ac:dyDescent="0.4">
      <c r="B4547" s="68" t="str">
        <f>IF($D$2="","",IF($E$2=0.65,IFERROR(IF(INDEX(APガラス性能一覧!A:A,MATCH(ROW(B4541),APガラス性能一覧!$O:$O,0))="","",INDEX(APガラス性能一覧!A:A,MATCH(ROW(B4541),APガラス性能一覧!$O:$O,0))),""),IFERROR(IF(INDEX(APガラス性能一覧!A:A,MATCH(ROW(B4541),APガラス性能一覧!$N:$N,0))="","",INDEX(APガラス性能一覧!A:A,MATCH(ROW(B4541),APガラス性能一覧!$N:$N,0))),"")))</f>
        <v/>
      </c>
      <c r="C4547" s="68" t="str">
        <f>IFERROR(VLOOKUP($B4547,APガラス性能一覧!$A$2:$M$6097,2,0),"")</f>
        <v/>
      </c>
      <c r="D4547" s="68" t="str">
        <f>IFERROR(VLOOKUP($B4547,APガラス性能一覧!$A$2:$M$6097,3,0),"")</f>
        <v/>
      </c>
      <c r="E4547" s="68" t="str">
        <f>IFERROR(VLOOKUP($B4547,APガラス性能一覧!$A$2:$M$6097,4,0),"")</f>
        <v/>
      </c>
      <c r="F4547" s="68" t="str">
        <f>IFERROR(VLOOKUP($B4547,APガラス性能一覧!$A$2:$M$6097,5,0),"")</f>
        <v/>
      </c>
      <c r="G4547" s="68" t="str">
        <f>IFERROR(VLOOKUP($B4547,APガラス性能一覧!$A$2:$M$6097,6,0),"")</f>
        <v/>
      </c>
      <c r="H4547" s="68" t="str">
        <f>IFERROR(VLOOKUP($B4547,APガラス性能一覧!$A$2:$M$6097,7,0),"")</f>
        <v/>
      </c>
      <c r="I4547" s="68" t="str">
        <f>IFERROR(VLOOKUP($B4547,APガラス性能一覧!$A$2:$M$6097,8,0),"")</f>
        <v/>
      </c>
      <c r="J4547" s="68" t="str">
        <f>IFERROR(VLOOKUP($B4547,APガラス性能一覧!$A$2:$M$6097,9,0),"")</f>
        <v/>
      </c>
      <c r="K4547" s="68" t="str">
        <f>IFERROR(VLOOKUP($B4547,APガラス性能一覧!$A$2:$M$6097,10,0),"")</f>
        <v/>
      </c>
      <c r="L4547" s="68" t="str">
        <f>IFERROR(VLOOKUP($B4547,APガラス性能一覧!$A$2:$M$6097,11,0),"")</f>
        <v/>
      </c>
      <c r="M4547" s="68" t="str">
        <f>IFERROR(VLOOKUP($B4547,APガラス性能一覧!$A$2:$M$6097,12,0),"")</f>
        <v/>
      </c>
      <c r="N4547" s="68" t="str">
        <f>IFERROR(VLOOKUP($B4547,APガラス性能一覧!$A$2:$M$6097,13,0),"")</f>
        <v/>
      </c>
    </row>
    <row r="4548" spans="2:14" x14ac:dyDescent="0.4">
      <c r="B4548" s="68" t="str">
        <f>IF($D$2="","",IF($E$2=0.65,IFERROR(IF(INDEX(APガラス性能一覧!A:A,MATCH(ROW(B4542),APガラス性能一覧!$O:$O,0))="","",INDEX(APガラス性能一覧!A:A,MATCH(ROW(B4542),APガラス性能一覧!$O:$O,0))),""),IFERROR(IF(INDEX(APガラス性能一覧!A:A,MATCH(ROW(B4542),APガラス性能一覧!$N:$N,0))="","",INDEX(APガラス性能一覧!A:A,MATCH(ROW(B4542),APガラス性能一覧!$N:$N,0))),"")))</f>
        <v/>
      </c>
      <c r="C4548" s="68" t="str">
        <f>IFERROR(VLOOKUP($B4548,APガラス性能一覧!$A$2:$M$6097,2,0),"")</f>
        <v/>
      </c>
      <c r="D4548" s="68" t="str">
        <f>IFERROR(VLOOKUP($B4548,APガラス性能一覧!$A$2:$M$6097,3,0),"")</f>
        <v/>
      </c>
      <c r="E4548" s="68" t="str">
        <f>IFERROR(VLOOKUP($B4548,APガラス性能一覧!$A$2:$M$6097,4,0),"")</f>
        <v/>
      </c>
      <c r="F4548" s="68" t="str">
        <f>IFERROR(VLOOKUP($B4548,APガラス性能一覧!$A$2:$M$6097,5,0),"")</f>
        <v/>
      </c>
      <c r="G4548" s="68" t="str">
        <f>IFERROR(VLOOKUP($B4548,APガラス性能一覧!$A$2:$M$6097,6,0),"")</f>
        <v/>
      </c>
      <c r="H4548" s="68" t="str">
        <f>IFERROR(VLOOKUP($B4548,APガラス性能一覧!$A$2:$M$6097,7,0),"")</f>
        <v/>
      </c>
      <c r="I4548" s="68" t="str">
        <f>IFERROR(VLOOKUP($B4548,APガラス性能一覧!$A$2:$M$6097,8,0),"")</f>
        <v/>
      </c>
      <c r="J4548" s="68" t="str">
        <f>IFERROR(VLOOKUP($B4548,APガラス性能一覧!$A$2:$M$6097,9,0),"")</f>
        <v/>
      </c>
      <c r="K4548" s="68" t="str">
        <f>IFERROR(VLOOKUP($B4548,APガラス性能一覧!$A$2:$M$6097,10,0),"")</f>
        <v/>
      </c>
      <c r="L4548" s="68" t="str">
        <f>IFERROR(VLOOKUP($B4548,APガラス性能一覧!$A$2:$M$6097,11,0),"")</f>
        <v/>
      </c>
      <c r="M4548" s="68" t="str">
        <f>IFERROR(VLOOKUP($B4548,APガラス性能一覧!$A$2:$M$6097,12,0),"")</f>
        <v/>
      </c>
      <c r="N4548" s="68" t="str">
        <f>IFERROR(VLOOKUP($B4548,APガラス性能一覧!$A$2:$M$6097,13,0),"")</f>
        <v/>
      </c>
    </row>
    <row r="4549" spans="2:14" x14ac:dyDescent="0.4">
      <c r="B4549" s="68" t="str">
        <f>IF($D$2="","",IF($E$2=0.65,IFERROR(IF(INDEX(APガラス性能一覧!A:A,MATCH(ROW(B4543),APガラス性能一覧!$O:$O,0))="","",INDEX(APガラス性能一覧!A:A,MATCH(ROW(B4543),APガラス性能一覧!$O:$O,0))),""),IFERROR(IF(INDEX(APガラス性能一覧!A:A,MATCH(ROW(B4543),APガラス性能一覧!$N:$N,0))="","",INDEX(APガラス性能一覧!A:A,MATCH(ROW(B4543),APガラス性能一覧!$N:$N,0))),"")))</f>
        <v/>
      </c>
      <c r="C4549" s="68" t="str">
        <f>IFERROR(VLOOKUP($B4549,APガラス性能一覧!$A$2:$M$6097,2,0),"")</f>
        <v/>
      </c>
      <c r="D4549" s="68" t="str">
        <f>IFERROR(VLOOKUP($B4549,APガラス性能一覧!$A$2:$M$6097,3,0),"")</f>
        <v/>
      </c>
      <c r="E4549" s="68" t="str">
        <f>IFERROR(VLOOKUP($B4549,APガラス性能一覧!$A$2:$M$6097,4,0),"")</f>
        <v/>
      </c>
      <c r="F4549" s="68" t="str">
        <f>IFERROR(VLOOKUP($B4549,APガラス性能一覧!$A$2:$M$6097,5,0),"")</f>
        <v/>
      </c>
      <c r="G4549" s="68" t="str">
        <f>IFERROR(VLOOKUP($B4549,APガラス性能一覧!$A$2:$M$6097,6,0),"")</f>
        <v/>
      </c>
      <c r="H4549" s="68" t="str">
        <f>IFERROR(VLOOKUP($B4549,APガラス性能一覧!$A$2:$M$6097,7,0),"")</f>
        <v/>
      </c>
      <c r="I4549" s="68" t="str">
        <f>IFERROR(VLOOKUP($B4549,APガラス性能一覧!$A$2:$M$6097,8,0),"")</f>
        <v/>
      </c>
      <c r="J4549" s="68" t="str">
        <f>IFERROR(VLOOKUP($B4549,APガラス性能一覧!$A$2:$M$6097,9,0),"")</f>
        <v/>
      </c>
      <c r="K4549" s="68" t="str">
        <f>IFERROR(VLOOKUP($B4549,APガラス性能一覧!$A$2:$M$6097,10,0),"")</f>
        <v/>
      </c>
      <c r="L4549" s="68" t="str">
        <f>IFERROR(VLOOKUP($B4549,APガラス性能一覧!$A$2:$M$6097,11,0),"")</f>
        <v/>
      </c>
      <c r="M4549" s="68" t="str">
        <f>IFERROR(VLOOKUP($B4549,APガラス性能一覧!$A$2:$M$6097,12,0),"")</f>
        <v/>
      </c>
      <c r="N4549" s="68" t="str">
        <f>IFERROR(VLOOKUP($B4549,APガラス性能一覧!$A$2:$M$6097,13,0),"")</f>
        <v/>
      </c>
    </row>
    <row r="4550" spans="2:14" x14ac:dyDescent="0.4">
      <c r="B4550" s="68" t="str">
        <f>IF($D$2="","",IF($E$2=0.65,IFERROR(IF(INDEX(APガラス性能一覧!A:A,MATCH(ROW(B4544),APガラス性能一覧!$O:$O,0))="","",INDEX(APガラス性能一覧!A:A,MATCH(ROW(B4544),APガラス性能一覧!$O:$O,0))),""),IFERROR(IF(INDEX(APガラス性能一覧!A:A,MATCH(ROW(B4544),APガラス性能一覧!$N:$N,0))="","",INDEX(APガラス性能一覧!A:A,MATCH(ROW(B4544),APガラス性能一覧!$N:$N,0))),"")))</f>
        <v/>
      </c>
      <c r="C4550" s="68" t="str">
        <f>IFERROR(VLOOKUP($B4550,APガラス性能一覧!$A$2:$M$6097,2,0),"")</f>
        <v/>
      </c>
      <c r="D4550" s="68" t="str">
        <f>IFERROR(VLOOKUP($B4550,APガラス性能一覧!$A$2:$M$6097,3,0),"")</f>
        <v/>
      </c>
      <c r="E4550" s="68" t="str">
        <f>IFERROR(VLOOKUP($B4550,APガラス性能一覧!$A$2:$M$6097,4,0),"")</f>
        <v/>
      </c>
      <c r="F4550" s="68" t="str">
        <f>IFERROR(VLOOKUP($B4550,APガラス性能一覧!$A$2:$M$6097,5,0),"")</f>
        <v/>
      </c>
      <c r="G4550" s="68" t="str">
        <f>IFERROR(VLOOKUP($B4550,APガラス性能一覧!$A$2:$M$6097,6,0),"")</f>
        <v/>
      </c>
      <c r="H4550" s="68" t="str">
        <f>IFERROR(VLOOKUP($B4550,APガラス性能一覧!$A$2:$M$6097,7,0),"")</f>
        <v/>
      </c>
      <c r="I4550" s="68" t="str">
        <f>IFERROR(VLOOKUP($B4550,APガラス性能一覧!$A$2:$M$6097,8,0),"")</f>
        <v/>
      </c>
      <c r="J4550" s="68" t="str">
        <f>IFERROR(VLOOKUP($B4550,APガラス性能一覧!$A$2:$M$6097,9,0),"")</f>
        <v/>
      </c>
      <c r="K4550" s="68" t="str">
        <f>IFERROR(VLOOKUP($B4550,APガラス性能一覧!$A$2:$M$6097,10,0),"")</f>
        <v/>
      </c>
      <c r="L4550" s="68" t="str">
        <f>IFERROR(VLOOKUP($B4550,APガラス性能一覧!$A$2:$M$6097,11,0),"")</f>
        <v/>
      </c>
      <c r="M4550" s="68" t="str">
        <f>IFERROR(VLOOKUP($B4550,APガラス性能一覧!$A$2:$M$6097,12,0),"")</f>
        <v/>
      </c>
      <c r="N4550" s="68" t="str">
        <f>IFERROR(VLOOKUP($B4550,APガラス性能一覧!$A$2:$M$6097,13,0),"")</f>
        <v/>
      </c>
    </row>
    <row r="4551" spans="2:14" x14ac:dyDescent="0.4">
      <c r="B4551" s="68" t="str">
        <f>IF($D$2="","",IF($E$2=0.65,IFERROR(IF(INDEX(APガラス性能一覧!A:A,MATCH(ROW(B4545),APガラス性能一覧!$O:$O,0))="","",INDEX(APガラス性能一覧!A:A,MATCH(ROW(B4545),APガラス性能一覧!$O:$O,0))),""),IFERROR(IF(INDEX(APガラス性能一覧!A:A,MATCH(ROW(B4545),APガラス性能一覧!$N:$N,0))="","",INDEX(APガラス性能一覧!A:A,MATCH(ROW(B4545),APガラス性能一覧!$N:$N,0))),"")))</f>
        <v/>
      </c>
      <c r="C4551" s="68" t="str">
        <f>IFERROR(VLOOKUP($B4551,APガラス性能一覧!$A$2:$M$6097,2,0),"")</f>
        <v/>
      </c>
      <c r="D4551" s="68" t="str">
        <f>IFERROR(VLOOKUP($B4551,APガラス性能一覧!$A$2:$M$6097,3,0),"")</f>
        <v/>
      </c>
      <c r="E4551" s="68" t="str">
        <f>IFERROR(VLOOKUP($B4551,APガラス性能一覧!$A$2:$M$6097,4,0),"")</f>
        <v/>
      </c>
      <c r="F4551" s="68" t="str">
        <f>IFERROR(VLOOKUP($B4551,APガラス性能一覧!$A$2:$M$6097,5,0),"")</f>
        <v/>
      </c>
      <c r="G4551" s="68" t="str">
        <f>IFERROR(VLOOKUP($B4551,APガラス性能一覧!$A$2:$M$6097,6,0),"")</f>
        <v/>
      </c>
      <c r="H4551" s="68" t="str">
        <f>IFERROR(VLOOKUP($B4551,APガラス性能一覧!$A$2:$M$6097,7,0),"")</f>
        <v/>
      </c>
      <c r="I4551" s="68" t="str">
        <f>IFERROR(VLOOKUP($B4551,APガラス性能一覧!$A$2:$M$6097,8,0),"")</f>
        <v/>
      </c>
      <c r="J4551" s="68" t="str">
        <f>IFERROR(VLOOKUP($B4551,APガラス性能一覧!$A$2:$M$6097,9,0),"")</f>
        <v/>
      </c>
      <c r="K4551" s="68" t="str">
        <f>IFERROR(VLOOKUP($B4551,APガラス性能一覧!$A$2:$M$6097,10,0),"")</f>
        <v/>
      </c>
      <c r="L4551" s="68" t="str">
        <f>IFERROR(VLOOKUP($B4551,APガラス性能一覧!$A$2:$M$6097,11,0),"")</f>
        <v/>
      </c>
      <c r="M4551" s="68" t="str">
        <f>IFERROR(VLOOKUP($B4551,APガラス性能一覧!$A$2:$M$6097,12,0),"")</f>
        <v/>
      </c>
      <c r="N4551" s="68" t="str">
        <f>IFERROR(VLOOKUP($B4551,APガラス性能一覧!$A$2:$M$6097,13,0),"")</f>
        <v/>
      </c>
    </row>
    <row r="4552" spans="2:14" x14ac:dyDescent="0.4">
      <c r="B4552" s="68" t="str">
        <f>IF($D$2="","",IF($E$2=0.65,IFERROR(IF(INDEX(APガラス性能一覧!A:A,MATCH(ROW(B4546),APガラス性能一覧!$O:$O,0))="","",INDEX(APガラス性能一覧!A:A,MATCH(ROW(B4546),APガラス性能一覧!$O:$O,0))),""),IFERROR(IF(INDEX(APガラス性能一覧!A:A,MATCH(ROW(B4546),APガラス性能一覧!$N:$N,0))="","",INDEX(APガラス性能一覧!A:A,MATCH(ROW(B4546),APガラス性能一覧!$N:$N,0))),"")))</f>
        <v/>
      </c>
      <c r="C4552" s="68" t="str">
        <f>IFERROR(VLOOKUP($B4552,APガラス性能一覧!$A$2:$M$6097,2,0),"")</f>
        <v/>
      </c>
      <c r="D4552" s="68" t="str">
        <f>IFERROR(VLOOKUP($B4552,APガラス性能一覧!$A$2:$M$6097,3,0),"")</f>
        <v/>
      </c>
      <c r="E4552" s="68" t="str">
        <f>IFERROR(VLOOKUP($B4552,APガラス性能一覧!$A$2:$M$6097,4,0),"")</f>
        <v/>
      </c>
      <c r="F4552" s="68" t="str">
        <f>IFERROR(VLOOKUP($B4552,APガラス性能一覧!$A$2:$M$6097,5,0),"")</f>
        <v/>
      </c>
      <c r="G4552" s="68" t="str">
        <f>IFERROR(VLOOKUP($B4552,APガラス性能一覧!$A$2:$M$6097,6,0),"")</f>
        <v/>
      </c>
      <c r="H4552" s="68" t="str">
        <f>IFERROR(VLOOKUP($B4552,APガラス性能一覧!$A$2:$M$6097,7,0),"")</f>
        <v/>
      </c>
      <c r="I4552" s="68" t="str">
        <f>IFERROR(VLOOKUP($B4552,APガラス性能一覧!$A$2:$M$6097,8,0),"")</f>
        <v/>
      </c>
      <c r="J4552" s="68" t="str">
        <f>IFERROR(VLOOKUP($B4552,APガラス性能一覧!$A$2:$M$6097,9,0),"")</f>
        <v/>
      </c>
      <c r="K4552" s="68" t="str">
        <f>IFERROR(VLOOKUP($B4552,APガラス性能一覧!$A$2:$M$6097,10,0),"")</f>
        <v/>
      </c>
      <c r="L4552" s="68" t="str">
        <f>IFERROR(VLOOKUP($B4552,APガラス性能一覧!$A$2:$M$6097,11,0),"")</f>
        <v/>
      </c>
      <c r="M4552" s="68" t="str">
        <f>IFERROR(VLOOKUP($B4552,APガラス性能一覧!$A$2:$M$6097,12,0),"")</f>
        <v/>
      </c>
      <c r="N4552" s="68" t="str">
        <f>IFERROR(VLOOKUP($B4552,APガラス性能一覧!$A$2:$M$6097,13,0),"")</f>
        <v/>
      </c>
    </row>
    <row r="4553" spans="2:14" x14ac:dyDescent="0.4">
      <c r="B4553" s="68" t="str">
        <f>IF($D$2="","",IF($E$2=0.65,IFERROR(IF(INDEX(APガラス性能一覧!A:A,MATCH(ROW(B4547),APガラス性能一覧!$O:$O,0))="","",INDEX(APガラス性能一覧!A:A,MATCH(ROW(B4547),APガラス性能一覧!$O:$O,0))),""),IFERROR(IF(INDEX(APガラス性能一覧!A:A,MATCH(ROW(B4547),APガラス性能一覧!$N:$N,0))="","",INDEX(APガラス性能一覧!A:A,MATCH(ROW(B4547),APガラス性能一覧!$N:$N,0))),"")))</f>
        <v/>
      </c>
      <c r="C4553" s="68" t="str">
        <f>IFERROR(VLOOKUP($B4553,APガラス性能一覧!$A$2:$M$6097,2,0),"")</f>
        <v/>
      </c>
      <c r="D4553" s="68" t="str">
        <f>IFERROR(VLOOKUP($B4553,APガラス性能一覧!$A$2:$M$6097,3,0),"")</f>
        <v/>
      </c>
      <c r="E4553" s="68" t="str">
        <f>IFERROR(VLOOKUP($B4553,APガラス性能一覧!$A$2:$M$6097,4,0),"")</f>
        <v/>
      </c>
      <c r="F4553" s="68" t="str">
        <f>IFERROR(VLOOKUP($B4553,APガラス性能一覧!$A$2:$M$6097,5,0),"")</f>
        <v/>
      </c>
      <c r="G4553" s="68" t="str">
        <f>IFERROR(VLOOKUP($B4553,APガラス性能一覧!$A$2:$M$6097,6,0),"")</f>
        <v/>
      </c>
      <c r="H4553" s="68" t="str">
        <f>IFERROR(VLOOKUP($B4553,APガラス性能一覧!$A$2:$M$6097,7,0),"")</f>
        <v/>
      </c>
      <c r="I4553" s="68" t="str">
        <f>IFERROR(VLOOKUP($B4553,APガラス性能一覧!$A$2:$M$6097,8,0),"")</f>
        <v/>
      </c>
      <c r="J4553" s="68" t="str">
        <f>IFERROR(VLOOKUP($B4553,APガラス性能一覧!$A$2:$M$6097,9,0),"")</f>
        <v/>
      </c>
      <c r="K4553" s="68" t="str">
        <f>IFERROR(VLOOKUP($B4553,APガラス性能一覧!$A$2:$M$6097,10,0),"")</f>
        <v/>
      </c>
      <c r="L4553" s="68" t="str">
        <f>IFERROR(VLOOKUP($B4553,APガラス性能一覧!$A$2:$M$6097,11,0),"")</f>
        <v/>
      </c>
      <c r="M4553" s="68" t="str">
        <f>IFERROR(VLOOKUP($B4553,APガラス性能一覧!$A$2:$M$6097,12,0),"")</f>
        <v/>
      </c>
      <c r="N4553" s="68" t="str">
        <f>IFERROR(VLOOKUP($B4553,APガラス性能一覧!$A$2:$M$6097,13,0),"")</f>
        <v/>
      </c>
    </row>
    <row r="4554" spans="2:14" x14ac:dyDescent="0.4">
      <c r="B4554" s="68" t="str">
        <f>IF($D$2="","",IF($E$2=0.65,IFERROR(IF(INDEX(APガラス性能一覧!A:A,MATCH(ROW(B4548),APガラス性能一覧!$O:$O,0))="","",INDEX(APガラス性能一覧!A:A,MATCH(ROW(B4548),APガラス性能一覧!$O:$O,0))),""),IFERROR(IF(INDEX(APガラス性能一覧!A:A,MATCH(ROW(B4548),APガラス性能一覧!$N:$N,0))="","",INDEX(APガラス性能一覧!A:A,MATCH(ROW(B4548),APガラス性能一覧!$N:$N,0))),"")))</f>
        <v/>
      </c>
      <c r="C4554" s="68" t="str">
        <f>IFERROR(VLOOKUP($B4554,APガラス性能一覧!$A$2:$M$6097,2,0),"")</f>
        <v/>
      </c>
      <c r="D4554" s="68" t="str">
        <f>IFERROR(VLOOKUP($B4554,APガラス性能一覧!$A$2:$M$6097,3,0),"")</f>
        <v/>
      </c>
      <c r="E4554" s="68" t="str">
        <f>IFERROR(VLOOKUP($B4554,APガラス性能一覧!$A$2:$M$6097,4,0),"")</f>
        <v/>
      </c>
      <c r="F4554" s="68" t="str">
        <f>IFERROR(VLOOKUP($B4554,APガラス性能一覧!$A$2:$M$6097,5,0),"")</f>
        <v/>
      </c>
      <c r="G4554" s="68" t="str">
        <f>IFERROR(VLOOKUP($B4554,APガラス性能一覧!$A$2:$M$6097,6,0),"")</f>
        <v/>
      </c>
      <c r="H4554" s="68" t="str">
        <f>IFERROR(VLOOKUP($B4554,APガラス性能一覧!$A$2:$M$6097,7,0),"")</f>
        <v/>
      </c>
      <c r="I4554" s="68" t="str">
        <f>IFERROR(VLOOKUP($B4554,APガラス性能一覧!$A$2:$M$6097,8,0),"")</f>
        <v/>
      </c>
      <c r="J4554" s="68" t="str">
        <f>IFERROR(VLOOKUP($B4554,APガラス性能一覧!$A$2:$M$6097,9,0),"")</f>
        <v/>
      </c>
      <c r="K4554" s="68" t="str">
        <f>IFERROR(VLOOKUP($B4554,APガラス性能一覧!$A$2:$M$6097,10,0),"")</f>
        <v/>
      </c>
      <c r="L4554" s="68" t="str">
        <f>IFERROR(VLOOKUP($B4554,APガラス性能一覧!$A$2:$M$6097,11,0),"")</f>
        <v/>
      </c>
      <c r="M4554" s="68" t="str">
        <f>IFERROR(VLOOKUP($B4554,APガラス性能一覧!$A$2:$M$6097,12,0),"")</f>
        <v/>
      </c>
      <c r="N4554" s="68" t="str">
        <f>IFERROR(VLOOKUP($B4554,APガラス性能一覧!$A$2:$M$6097,13,0),"")</f>
        <v/>
      </c>
    </row>
    <row r="4555" spans="2:14" x14ac:dyDescent="0.4">
      <c r="B4555" s="68" t="str">
        <f>IF($D$2="","",IF($E$2=0.65,IFERROR(IF(INDEX(APガラス性能一覧!A:A,MATCH(ROW(B4549),APガラス性能一覧!$O:$O,0))="","",INDEX(APガラス性能一覧!A:A,MATCH(ROW(B4549),APガラス性能一覧!$O:$O,0))),""),IFERROR(IF(INDEX(APガラス性能一覧!A:A,MATCH(ROW(B4549),APガラス性能一覧!$N:$N,0))="","",INDEX(APガラス性能一覧!A:A,MATCH(ROW(B4549),APガラス性能一覧!$N:$N,0))),"")))</f>
        <v/>
      </c>
      <c r="C4555" s="68" t="str">
        <f>IFERROR(VLOOKUP($B4555,APガラス性能一覧!$A$2:$M$6097,2,0),"")</f>
        <v/>
      </c>
      <c r="D4555" s="68" t="str">
        <f>IFERROR(VLOOKUP($B4555,APガラス性能一覧!$A$2:$M$6097,3,0),"")</f>
        <v/>
      </c>
      <c r="E4555" s="68" t="str">
        <f>IFERROR(VLOOKUP($B4555,APガラス性能一覧!$A$2:$M$6097,4,0),"")</f>
        <v/>
      </c>
      <c r="F4555" s="68" t="str">
        <f>IFERROR(VLOOKUP($B4555,APガラス性能一覧!$A$2:$M$6097,5,0),"")</f>
        <v/>
      </c>
      <c r="G4555" s="68" t="str">
        <f>IFERROR(VLOOKUP($B4555,APガラス性能一覧!$A$2:$M$6097,6,0),"")</f>
        <v/>
      </c>
      <c r="H4555" s="68" t="str">
        <f>IFERROR(VLOOKUP($B4555,APガラス性能一覧!$A$2:$M$6097,7,0),"")</f>
        <v/>
      </c>
      <c r="I4555" s="68" t="str">
        <f>IFERROR(VLOOKUP($B4555,APガラス性能一覧!$A$2:$M$6097,8,0),"")</f>
        <v/>
      </c>
      <c r="J4555" s="68" t="str">
        <f>IFERROR(VLOOKUP($B4555,APガラス性能一覧!$A$2:$M$6097,9,0),"")</f>
        <v/>
      </c>
      <c r="K4555" s="68" t="str">
        <f>IFERROR(VLOOKUP($B4555,APガラス性能一覧!$A$2:$M$6097,10,0),"")</f>
        <v/>
      </c>
      <c r="L4555" s="68" t="str">
        <f>IFERROR(VLOOKUP($B4555,APガラス性能一覧!$A$2:$M$6097,11,0),"")</f>
        <v/>
      </c>
      <c r="M4555" s="68" t="str">
        <f>IFERROR(VLOOKUP($B4555,APガラス性能一覧!$A$2:$M$6097,12,0),"")</f>
        <v/>
      </c>
      <c r="N4555" s="68" t="str">
        <f>IFERROR(VLOOKUP($B4555,APガラス性能一覧!$A$2:$M$6097,13,0),"")</f>
        <v/>
      </c>
    </row>
    <row r="4556" spans="2:14" x14ac:dyDescent="0.4">
      <c r="B4556" s="68" t="str">
        <f>IF($D$2="","",IF($E$2=0.65,IFERROR(IF(INDEX(APガラス性能一覧!A:A,MATCH(ROW(B4550),APガラス性能一覧!$O:$O,0))="","",INDEX(APガラス性能一覧!A:A,MATCH(ROW(B4550),APガラス性能一覧!$O:$O,0))),""),IFERROR(IF(INDEX(APガラス性能一覧!A:A,MATCH(ROW(B4550),APガラス性能一覧!$N:$N,0))="","",INDEX(APガラス性能一覧!A:A,MATCH(ROW(B4550),APガラス性能一覧!$N:$N,0))),"")))</f>
        <v/>
      </c>
      <c r="C4556" s="68" t="str">
        <f>IFERROR(VLOOKUP($B4556,APガラス性能一覧!$A$2:$M$6097,2,0),"")</f>
        <v/>
      </c>
      <c r="D4556" s="68" t="str">
        <f>IFERROR(VLOOKUP($B4556,APガラス性能一覧!$A$2:$M$6097,3,0),"")</f>
        <v/>
      </c>
      <c r="E4556" s="68" t="str">
        <f>IFERROR(VLOOKUP($B4556,APガラス性能一覧!$A$2:$M$6097,4,0),"")</f>
        <v/>
      </c>
      <c r="F4556" s="68" t="str">
        <f>IFERROR(VLOOKUP($B4556,APガラス性能一覧!$A$2:$M$6097,5,0),"")</f>
        <v/>
      </c>
      <c r="G4556" s="68" t="str">
        <f>IFERROR(VLOOKUP($B4556,APガラス性能一覧!$A$2:$M$6097,6,0),"")</f>
        <v/>
      </c>
      <c r="H4556" s="68" t="str">
        <f>IFERROR(VLOOKUP($B4556,APガラス性能一覧!$A$2:$M$6097,7,0),"")</f>
        <v/>
      </c>
      <c r="I4556" s="68" t="str">
        <f>IFERROR(VLOOKUP($B4556,APガラス性能一覧!$A$2:$M$6097,8,0),"")</f>
        <v/>
      </c>
      <c r="J4556" s="68" t="str">
        <f>IFERROR(VLOOKUP($B4556,APガラス性能一覧!$A$2:$M$6097,9,0),"")</f>
        <v/>
      </c>
      <c r="K4556" s="68" t="str">
        <f>IFERROR(VLOOKUP($B4556,APガラス性能一覧!$A$2:$M$6097,10,0),"")</f>
        <v/>
      </c>
      <c r="L4556" s="68" t="str">
        <f>IFERROR(VLOOKUP($B4556,APガラス性能一覧!$A$2:$M$6097,11,0),"")</f>
        <v/>
      </c>
      <c r="M4556" s="68" t="str">
        <f>IFERROR(VLOOKUP($B4556,APガラス性能一覧!$A$2:$M$6097,12,0),"")</f>
        <v/>
      </c>
      <c r="N4556" s="68" t="str">
        <f>IFERROR(VLOOKUP($B4556,APガラス性能一覧!$A$2:$M$6097,13,0),"")</f>
        <v/>
      </c>
    </row>
    <row r="4557" spans="2:14" x14ac:dyDescent="0.4">
      <c r="B4557" s="68" t="str">
        <f>IF($D$2="","",IF($E$2=0.65,IFERROR(IF(INDEX(APガラス性能一覧!A:A,MATCH(ROW(B4551),APガラス性能一覧!$O:$O,0))="","",INDEX(APガラス性能一覧!A:A,MATCH(ROW(B4551),APガラス性能一覧!$O:$O,0))),""),IFERROR(IF(INDEX(APガラス性能一覧!A:A,MATCH(ROW(B4551),APガラス性能一覧!$N:$N,0))="","",INDEX(APガラス性能一覧!A:A,MATCH(ROW(B4551),APガラス性能一覧!$N:$N,0))),"")))</f>
        <v/>
      </c>
      <c r="C4557" s="68" t="str">
        <f>IFERROR(VLOOKUP($B4557,APガラス性能一覧!$A$2:$M$6097,2,0),"")</f>
        <v/>
      </c>
      <c r="D4557" s="68" t="str">
        <f>IFERROR(VLOOKUP($B4557,APガラス性能一覧!$A$2:$M$6097,3,0),"")</f>
        <v/>
      </c>
      <c r="E4557" s="68" t="str">
        <f>IFERROR(VLOOKUP($B4557,APガラス性能一覧!$A$2:$M$6097,4,0),"")</f>
        <v/>
      </c>
      <c r="F4557" s="68" t="str">
        <f>IFERROR(VLOOKUP($B4557,APガラス性能一覧!$A$2:$M$6097,5,0),"")</f>
        <v/>
      </c>
      <c r="G4557" s="68" t="str">
        <f>IFERROR(VLOOKUP($B4557,APガラス性能一覧!$A$2:$M$6097,6,0),"")</f>
        <v/>
      </c>
      <c r="H4557" s="68" t="str">
        <f>IFERROR(VLOOKUP($B4557,APガラス性能一覧!$A$2:$M$6097,7,0),"")</f>
        <v/>
      </c>
      <c r="I4557" s="68" t="str">
        <f>IFERROR(VLOOKUP($B4557,APガラス性能一覧!$A$2:$M$6097,8,0),"")</f>
        <v/>
      </c>
      <c r="J4557" s="68" t="str">
        <f>IFERROR(VLOOKUP($B4557,APガラス性能一覧!$A$2:$M$6097,9,0),"")</f>
        <v/>
      </c>
      <c r="K4557" s="68" t="str">
        <f>IFERROR(VLOOKUP($B4557,APガラス性能一覧!$A$2:$M$6097,10,0),"")</f>
        <v/>
      </c>
      <c r="L4557" s="68" t="str">
        <f>IFERROR(VLOOKUP($B4557,APガラス性能一覧!$A$2:$M$6097,11,0),"")</f>
        <v/>
      </c>
      <c r="M4557" s="68" t="str">
        <f>IFERROR(VLOOKUP($B4557,APガラス性能一覧!$A$2:$M$6097,12,0),"")</f>
        <v/>
      </c>
      <c r="N4557" s="68" t="str">
        <f>IFERROR(VLOOKUP($B4557,APガラス性能一覧!$A$2:$M$6097,13,0),"")</f>
        <v/>
      </c>
    </row>
    <row r="4558" spans="2:14" x14ac:dyDescent="0.4">
      <c r="B4558" s="68" t="str">
        <f>IF($D$2="","",IF($E$2=0.65,IFERROR(IF(INDEX(APガラス性能一覧!A:A,MATCH(ROW(B4552),APガラス性能一覧!$O:$O,0))="","",INDEX(APガラス性能一覧!A:A,MATCH(ROW(B4552),APガラス性能一覧!$O:$O,0))),""),IFERROR(IF(INDEX(APガラス性能一覧!A:A,MATCH(ROW(B4552),APガラス性能一覧!$N:$N,0))="","",INDEX(APガラス性能一覧!A:A,MATCH(ROW(B4552),APガラス性能一覧!$N:$N,0))),"")))</f>
        <v/>
      </c>
      <c r="C4558" s="68" t="str">
        <f>IFERROR(VLOOKUP($B4558,APガラス性能一覧!$A$2:$M$6097,2,0),"")</f>
        <v/>
      </c>
      <c r="D4558" s="68" t="str">
        <f>IFERROR(VLOOKUP($B4558,APガラス性能一覧!$A$2:$M$6097,3,0),"")</f>
        <v/>
      </c>
      <c r="E4558" s="68" t="str">
        <f>IFERROR(VLOOKUP($B4558,APガラス性能一覧!$A$2:$M$6097,4,0),"")</f>
        <v/>
      </c>
      <c r="F4558" s="68" t="str">
        <f>IFERROR(VLOOKUP($B4558,APガラス性能一覧!$A$2:$M$6097,5,0),"")</f>
        <v/>
      </c>
      <c r="G4558" s="68" t="str">
        <f>IFERROR(VLOOKUP($B4558,APガラス性能一覧!$A$2:$M$6097,6,0),"")</f>
        <v/>
      </c>
      <c r="H4558" s="68" t="str">
        <f>IFERROR(VLOOKUP($B4558,APガラス性能一覧!$A$2:$M$6097,7,0),"")</f>
        <v/>
      </c>
      <c r="I4558" s="68" t="str">
        <f>IFERROR(VLOOKUP($B4558,APガラス性能一覧!$A$2:$M$6097,8,0),"")</f>
        <v/>
      </c>
      <c r="J4558" s="68" t="str">
        <f>IFERROR(VLOOKUP($B4558,APガラス性能一覧!$A$2:$M$6097,9,0),"")</f>
        <v/>
      </c>
      <c r="K4558" s="68" t="str">
        <f>IFERROR(VLOOKUP($B4558,APガラス性能一覧!$A$2:$M$6097,10,0),"")</f>
        <v/>
      </c>
      <c r="L4558" s="68" t="str">
        <f>IFERROR(VLOOKUP($B4558,APガラス性能一覧!$A$2:$M$6097,11,0),"")</f>
        <v/>
      </c>
      <c r="M4558" s="68" t="str">
        <f>IFERROR(VLOOKUP($B4558,APガラス性能一覧!$A$2:$M$6097,12,0),"")</f>
        <v/>
      </c>
      <c r="N4558" s="68" t="str">
        <f>IFERROR(VLOOKUP($B4558,APガラス性能一覧!$A$2:$M$6097,13,0),"")</f>
        <v/>
      </c>
    </row>
    <row r="4559" spans="2:14" x14ac:dyDescent="0.4">
      <c r="B4559" s="68" t="str">
        <f>IF($D$2="","",IF($E$2=0.65,IFERROR(IF(INDEX(APガラス性能一覧!A:A,MATCH(ROW(B4553),APガラス性能一覧!$O:$O,0))="","",INDEX(APガラス性能一覧!A:A,MATCH(ROW(B4553),APガラス性能一覧!$O:$O,0))),""),IFERROR(IF(INDEX(APガラス性能一覧!A:A,MATCH(ROW(B4553),APガラス性能一覧!$N:$N,0))="","",INDEX(APガラス性能一覧!A:A,MATCH(ROW(B4553),APガラス性能一覧!$N:$N,0))),"")))</f>
        <v/>
      </c>
      <c r="C4559" s="68" t="str">
        <f>IFERROR(VLOOKUP($B4559,APガラス性能一覧!$A$2:$M$6097,2,0),"")</f>
        <v/>
      </c>
      <c r="D4559" s="68" t="str">
        <f>IFERROR(VLOOKUP($B4559,APガラス性能一覧!$A$2:$M$6097,3,0),"")</f>
        <v/>
      </c>
      <c r="E4559" s="68" t="str">
        <f>IFERROR(VLOOKUP($B4559,APガラス性能一覧!$A$2:$M$6097,4,0),"")</f>
        <v/>
      </c>
      <c r="F4559" s="68" t="str">
        <f>IFERROR(VLOOKUP($B4559,APガラス性能一覧!$A$2:$M$6097,5,0),"")</f>
        <v/>
      </c>
      <c r="G4559" s="68" t="str">
        <f>IFERROR(VLOOKUP($B4559,APガラス性能一覧!$A$2:$M$6097,6,0),"")</f>
        <v/>
      </c>
      <c r="H4559" s="68" t="str">
        <f>IFERROR(VLOOKUP($B4559,APガラス性能一覧!$A$2:$M$6097,7,0),"")</f>
        <v/>
      </c>
      <c r="I4559" s="68" t="str">
        <f>IFERROR(VLOOKUP($B4559,APガラス性能一覧!$A$2:$M$6097,8,0),"")</f>
        <v/>
      </c>
      <c r="J4559" s="68" t="str">
        <f>IFERROR(VLOOKUP($B4559,APガラス性能一覧!$A$2:$M$6097,9,0),"")</f>
        <v/>
      </c>
      <c r="K4559" s="68" t="str">
        <f>IFERROR(VLOOKUP($B4559,APガラス性能一覧!$A$2:$M$6097,10,0),"")</f>
        <v/>
      </c>
      <c r="L4559" s="68" t="str">
        <f>IFERROR(VLOOKUP($B4559,APガラス性能一覧!$A$2:$M$6097,11,0),"")</f>
        <v/>
      </c>
      <c r="M4559" s="68" t="str">
        <f>IFERROR(VLOOKUP($B4559,APガラス性能一覧!$A$2:$M$6097,12,0),"")</f>
        <v/>
      </c>
      <c r="N4559" s="68" t="str">
        <f>IFERROR(VLOOKUP($B4559,APガラス性能一覧!$A$2:$M$6097,13,0),"")</f>
        <v/>
      </c>
    </row>
    <row r="4560" spans="2:14" x14ac:dyDescent="0.4">
      <c r="B4560" s="68" t="str">
        <f>IF($D$2="","",IF($E$2=0.65,IFERROR(IF(INDEX(APガラス性能一覧!A:A,MATCH(ROW(B4554),APガラス性能一覧!$O:$O,0))="","",INDEX(APガラス性能一覧!A:A,MATCH(ROW(B4554),APガラス性能一覧!$O:$O,0))),""),IFERROR(IF(INDEX(APガラス性能一覧!A:A,MATCH(ROW(B4554),APガラス性能一覧!$N:$N,0))="","",INDEX(APガラス性能一覧!A:A,MATCH(ROW(B4554),APガラス性能一覧!$N:$N,0))),"")))</f>
        <v/>
      </c>
      <c r="C4560" s="68" t="str">
        <f>IFERROR(VLOOKUP($B4560,APガラス性能一覧!$A$2:$M$6097,2,0),"")</f>
        <v/>
      </c>
      <c r="D4560" s="68" t="str">
        <f>IFERROR(VLOOKUP($B4560,APガラス性能一覧!$A$2:$M$6097,3,0),"")</f>
        <v/>
      </c>
      <c r="E4560" s="68" t="str">
        <f>IFERROR(VLOOKUP($B4560,APガラス性能一覧!$A$2:$M$6097,4,0),"")</f>
        <v/>
      </c>
      <c r="F4560" s="68" t="str">
        <f>IFERROR(VLOOKUP($B4560,APガラス性能一覧!$A$2:$M$6097,5,0),"")</f>
        <v/>
      </c>
      <c r="G4560" s="68" t="str">
        <f>IFERROR(VLOOKUP($B4560,APガラス性能一覧!$A$2:$M$6097,6,0),"")</f>
        <v/>
      </c>
      <c r="H4560" s="68" t="str">
        <f>IFERROR(VLOOKUP($B4560,APガラス性能一覧!$A$2:$M$6097,7,0),"")</f>
        <v/>
      </c>
      <c r="I4560" s="68" t="str">
        <f>IFERROR(VLOOKUP($B4560,APガラス性能一覧!$A$2:$M$6097,8,0),"")</f>
        <v/>
      </c>
      <c r="J4560" s="68" t="str">
        <f>IFERROR(VLOOKUP($B4560,APガラス性能一覧!$A$2:$M$6097,9,0),"")</f>
        <v/>
      </c>
      <c r="K4560" s="68" t="str">
        <f>IFERROR(VLOOKUP($B4560,APガラス性能一覧!$A$2:$M$6097,10,0),"")</f>
        <v/>
      </c>
      <c r="L4560" s="68" t="str">
        <f>IFERROR(VLOOKUP($B4560,APガラス性能一覧!$A$2:$M$6097,11,0),"")</f>
        <v/>
      </c>
      <c r="M4560" s="68" t="str">
        <f>IFERROR(VLOOKUP($B4560,APガラス性能一覧!$A$2:$M$6097,12,0),"")</f>
        <v/>
      </c>
      <c r="N4560" s="68" t="str">
        <f>IFERROR(VLOOKUP($B4560,APガラス性能一覧!$A$2:$M$6097,13,0),"")</f>
        <v/>
      </c>
    </row>
    <row r="4561" spans="2:14" x14ac:dyDescent="0.4">
      <c r="B4561" s="68" t="str">
        <f>IF($D$2="","",IF($E$2=0.65,IFERROR(IF(INDEX(APガラス性能一覧!A:A,MATCH(ROW(B4555),APガラス性能一覧!$O:$O,0))="","",INDEX(APガラス性能一覧!A:A,MATCH(ROW(B4555),APガラス性能一覧!$O:$O,0))),""),IFERROR(IF(INDEX(APガラス性能一覧!A:A,MATCH(ROW(B4555),APガラス性能一覧!$N:$N,0))="","",INDEX(APガラス性能一覧!A:A,MATCH(ROW(B4555),APガラス性能一覧!$N:$N,0))),"")))</f>
        <v/>
      </c>
      <c r="C4561" s="68" t="str">
        <f>IFERROR(VLOOKUP($B4561,APガラス性能一覧!$A$2:$M$6097,2,0),"")</f>
        <v/>
      </c>
      <c r="D4561" s="68" t="str">
        <f>IFERROR(VLOOKUP($B4561,APガラス性能一覧!$A$2:$M$6097,3,0),"")</f>
        <v/>
      </c>
      <c r="E4561" s="68" t="str">
        <f>IFERROR(VLOOKUP($B4561,APガラス性能一覧!$A$2:$M$6097,4,0),"")</f>
        <v/>
      </c>
      <c r="F4561" s="68" t="str">
        <f>IFERROR(VLOOKUP($B4561,APガラス性能一覧!$A$2:$M$6097,5,0),"")</f>
        <v/>
      </c>
      <c r="G4561" s="68" t="str">
        <f>IFERROR(VLOOKUP($B4561,APガラス性能一覧!$A$2:$M$6097,6,0),"")</f>
        <v/>
      </c>
      <c r="H4561" s="68" t="str">
        <f>IFERROR(VLOOKUP($B4561,APガラス性能一覧!$A$2:$M$6097,7,0),"")</f>
        <v/>
      </c>
      <c r="I4561" s="68" t="str">
        <f>IFERROR(VLOOKUP($B4561,APガラス性能一覧!$A$2:$M$6097,8,0),"")</f>
        <v/>
      </c>
      <c r="J4561" s="68" t="str">
        <f>IFERROR(VLOOKUP($B4561,APガラス性能一覧!$A$2:$M$6097,9,0),"")</f>
        <v/>
      </c>
      <c r="K4561" s="68" t="str">
        <f>IFERROR(VLOOKUP($B4561,APガラス性能一覧!$A$2:$M$6097,10,0),"")</f>
        <v/>
      </c>
      <c r="L4561" s="68" t="str">
        <f>IFERROR(VLOOKUP($B4561,APガラス性能一覧!$A$2:$M$6097,11,0),"")</f>
        <v/>
      </c>
      <c r="M4561" s="68" t="str">
        <f>IFERROR(VLOOKUP($B4561,APガラス性能一覧!$A$2:$M$6097,12,0),"")</f>
        <v/>
      </c>
      <c r="N4561" s="68" t="str">
        <f>IFERROR(VLOOKUP($B4561,APガラス性能一覧!$A$2:$M$6097,13,0),"")</f>
        <v/>
      </c>
    </row>
    <row r="4562" spans="2:14" x14ac:dyDescent="0.4">
      <c r="B4562" s="68" t="str">
        <f>IF($D$2="","",IF($E$2=0.65,IFERROR(IF(INDEX(APガラス性能一覧!A:A,MATCH(ROW(B4556),APガラス性能一覧!$O:$O,0))="","",INDEX(APガラス性能一覧!A:A,MATCH(ROW(B4556),APガラス性能一覧!$O:$O,0))),""),IFERROR(IF(INDEX(APガラス性能一覧!A:A,MATCH(ROW(B4556),APガラス性能一覧!$N:$N,0))="","",INDEX(APガラス性能一覧!A:A,MATCH(ROW(B4556),APガラス性能一覧!$N:$N,0))),"")))</f>
        <v/>
      </c>
      <c r="C4562" s="68" t="str">
        <f>IFERROR(VLOOKUP($B4562,APガラス性能一覧!$A$2:$M$6097,2,0),"")</f>
        <v/>
      </c>
      <c r="D4562" s="68" t="str">
        <f>IFERROR(VLOOKUP($B4562,APガラス性能一覧!$A$2:$M$6097,3,0),"")</f>
        <v/>
      </c>
      <c r="E4562" s="68" t="str">
        <f>IFERROR(VLOOKUP($B4562,APガラス性能一覧!$A$2:$M$6097,4,0),"")</f>
        <v/>
      </c>
      <c r="F4562" s="68" t="str">
        <f>IFERROR(VLOOKUP($B4562,APガラス性能一覧!$A$2:$M$6097,5,0),"")</f>
        <v/>
      </c>
      <c r="G4562" s="68" t="str">
        <f>IFERROR(VLOOKUP($B4562,APガラス性能一覧!$A$2:$M$6097,6,0),"")</f>
        <v/>
      </c>
      <c r="H4562" s="68" t="str">
        <f>IFERROR(VLOOKUP($B4562,APガラス性能一覧!$A$2:$M$6097,7,0),"")</f>
        <v/>
      </c>
      <c r="I4562" s="68" t="str">
        <f>IFERROR(VLOOKUP($B4562,APガラス性能一覧!$A$2:$M$6097,8,0),"")</f>
        <v/>
      </c>
      <c r="J4562" s="68" t="str">
        <f>IFERROR(VLOOKUP($B4562,APガラス性能一覧!$A$2:$M$6097,9,0),"")</f>
        <v/>
      </c>
      <c r="K4562" s="68" t="str">
        <f>IFERROR(VLOOKUP($B4562,APガラス性能一覧!$A$2:$M$6097,10,0),"")</f>
        <v/>
      </c>
      <c r="L4562" s="68" t="str">
        <f>IFERROR(VLOOKUP($B4562,APガラス性能一覧!$A$2:$M$6097,11,0),"")</f>
        <v/>
      </c>
      <c r="M4562" s="68" t="str">
        <f>IFERROR(VLOOKUP($B4562,APガラス性能一覧!$A$2:$M$6097,12,0),"")</f>
        <v/>
      </c>
      <c r="N4562" s="68" t="str">
        <f>IFERROR(VLOOKUP($B4562,APガラス性能一覧!$A$2:$M$6097,13,0),"")</f>
        <v/>
      </c>
    </row>
    <row r="4563" spans="2:14" x14ac:dyDescent="0.4">
      <c r="B4563" s="68" t="str">
        <f>IF($D$2="","",IF($E$2=0.65,IFERROR(IF(INDEX(APガラス性能一覧!A:A,MATCH(ROW(B4557),APガラス性能一覧!$O:$O,0))="","",INDEX(APガラス性能一覧!A:A,MATCH(ROW(B4557),APガラス性能一覧!$O:$O,0))),""),IFERROR(IF(INDEX(APガラス性能一覧!A:A,MATCH(ROW(B4557),APガラス性能一覧!$N:$N,0))="","",INDEX(APガラス性能一覧!A:A,MATCH(ROW(B4557),APガラス性能一覧!$N:$N,0))),"")))</f>
        <v/>
      </c>
      <c r="C4563" s="68" t="str">
        <f>IFERROR(VLOOKUP($B4563,APガラス性能一覧!$A$2:$M$6097,2,0),"")</f>
        <v/>
      </c>
      <c r="D4563" s="68" t="str">
        <f>IFERROR(VLOOKUP($B4563,APガラス性能一覧!$A$2:$M$6097,3,0),"")</f>
        <v/>
      </c>
      <c r="E4563" s="68" t="str">
        <f>IFERROR(VLOOKUP($B4563,APガラス性能一覧!$A$2:$M$6097,4,0),"")</f>
        <v/>
      </c>
      <c r="F4563" s="68" t="str">
        <f>IFERROR(VLOOKUP($B4563,APガラス性能一覧!$A$2:$M$6097,5,0),"")</f>
        <v/>
      </c>
      <c r="G4563" s="68" t="str">
        <f>IFERROR(VLOOKUP($B4563,APガラス性能一覧!$A$2:$M$6097,6,0),"")</f>
        <v/>
      </c>
      <c r="H4563" s="68" t="str">
        <f>IFERROR(VLOOKUP($B4563,APガラス性能一覧!$A$2:$M$6097,7,0),"")</f>
        <v/>
      </c>
      <c r="I4563" s="68" t="str">
        <f>IFERROR(VLOOKUP($B4563,APガラス性能一覧!$A$2:$M$6097,8,0),"")</f>
        <v/>
      </c>
      <c r="J4563" s="68" t="str">
        <f>IFERROR(VLOOKUP($B4563,APガラス性能一覧!$A$2:$M$6097,9,0),"")</f>
        <v/>
      </c>
      <c r="K4563" s="68" t="str">
        <f>IFERROR(VLOOKUP($B4563,APガラス性能一覧!$A$2:$M$6097,10,0),"")</f>
        <v/>
      </c>
      <c r="L4563" s="68" t="str">
        <f>IFERROR(VLOOKUP($B4563,APガラス性能一覧!$A$2:$M$6097,11,0),"")</f>
        <v/>
      </c>
      <c r="M4563" s="68" t="str">
        <f>IFERROR(VLOOKUP($B4563,APガラス性能一覧!$A$2:$M$6097,12,0),"")</f>
        <v/>
      </c>
      <c r="N4563" s="68" t="str">
        <f>IFERROR(VLOOKUP($B4563,APガラス性能一覧!$A$2:$M$6097,13,0),"")</f>
        <v/>
      </c>
    </row>
    <row r="4564" spans="2:14" x14ac:dyDescent="0.4">
      <c r="B4564" s="68" t="str">
        <f>IF($D$2="","",IF($E$2=0.65,IFERROR(IF(INDEX(APガラス性能一覧!A:A,MATCH(ROW(B4558),APガラス性能一覧!$O:$O,0))="","",INDEX(APガラス性能一覧!A:A,MATCH(ROW(B4558),APガラス性能一覧!$O:$O,0))),""),IFERROR(IF(INDEX(APガラス性能一覧!A:A,MATCH(ROW(B4558),APガラス性能一覧!$N:$N,0))="","",INDEX(APガラス性能一覧!A:A,MATCH(ROW(B4558),APガラス性能一覧!$N:$N,0))),"")))</f>
        <v/>
      </c>
      <c r="C4564" s="68" t="str">
        <f>IFERROR(VLOOKUP($B4564,APガラス性能一覧!$A$2:$M$6097,2,0),"")</f>
        <v/>
      </c>
      <c r="D4564" s="68" t="str">
        <f>IFERROR(VLOOKUP($B4564,APガラス性能一覧!$A$2:$M$6097,3,0),"")</f>
        <v/>
      </c>
      <c r="E4564" s="68" t="str">
        <f>IFERROR(VLOOKUP($B4564,APガラス性能一覧!$A$2:$M$6097,4,0),"")</f>
        <v/>
      </c>
      <c r="F4564" s="68" t="str">
        <f>IFERROR(VLOOKUP($B4564,APガラス性能一覧!$A$2:$M$6097,5,0),"")</f>
        <v/>
      </c>
      <c r="G4564" s="68" t="str">
        <f>IFERROR(VLOOKUP($B4564,APガラス性能一覧!$A$2:$M$6097,6,0),"")</f>
        <v/>
      </c>
      <c r="H4564" s="68" t="str">
        <f>IFERROR(VLOOKUP($B4564,APガラス性能一覧!$A$2:$M$6097,7,0),"")</f>
        <v/>
      </c>
      <c r="I4564" s="68" t="str">
        <f>IFERROR(VLOOKUP($B4564,APガラス性能一覧!$A$2:$M$6097,8,0),"")</f>
        <v/>
      </c>
      <c r="J4564" s="68" t="str">
        <f>IFERROR(VLOOKUP($B4564,APガラス性能一覧!$A$2:$M$6097,9,0),"")</f>
        <v/>
      </c>
      <c r="K4564" s="68" t="str">
        <f>IFERROR(VLOOKUP($B4564,APガラス性能一覧!$A$2:$M$6097,10,0),"")</f>
        <v/>
      </c>
      <c r="L4564" s="68" t="str">
        <f>IFERROR(VLOOKUP($B4564,APガラス性能一覧!$A$2:$M$6097,11,0),"")</f>
        <v/>
      </c>
      <c r="M4564" s="68" t="str">
        <f>IFERROR(VLOOKUP($B4564,APガラス性能一覧!$A$2:$M$6097,12,0),"")</f>
        <v/>
      </c>
      <c r="N4564" s="68" t="str">
        <f>IFERROR(VLOOKUP($B4564,APガラス性能一覧!$A$2:$M$6097,13,0),"")</f>
        <v/>
      </c>
    </row>
    <row r="4565" spans="2:14" x14ac:dyDescent="0.4">
      <c r="B4565" s="68" t="str">
        <f>IF($D$2="","",IF($E$2=0.65,IFERROR(IF(INDEX(APガラス性能一覧!A:A,MATCH(ROW(B4559),APガラス性能一覧!$O:$O,0))="","",INDEX(APガラス性能一覧!A:A,MATCH(ROW(B4559),APガラス性能一覧!$O:$O,0))),""),IFERROR(IF(INDEX(APガラス性能一覧!A:A,MATCH(ROW(B4559),APガラス性能一覧!$N:$N,0))="","",INDEX(APガラス性能一覧!A:A,MATCH(ROW(B4559),APガラス性能一覧!$N:$N,0))),"")))</f>
        <v/>
      </c>
      <c r="C4565" s="68" t="str">
        <f>IFERROR(VLOOKUP($B4565,APガラス性能一覧!$A$2:$M$6097,2,0),"")</f>
        <v/>
      </c>
      <c r="D4565" s="68" t="str">
        <f>IFERROR(VLOOKUP($B4565,APガラス性能一覧!$A$2:$M$6097,3,0),"")</f>
        <v/>
      </c>
      <c r="E4565" s="68" t="str">
        <f>IFERROR(VLOOKUP($B4565,APガラス性能一覧!$A$2:$M$6097,4,0),"")</f>
        <v/>
      </c>
      <c r="F4565" s="68" t="str">
        <f>IFERROR(VLOOKUP($B4565,APガラス性能一覧!$A$2:$M$6097,5,0),"")</f>
        <v/>
      </c>
      <c r="G4565" s="68" t="str">
        <f>IFERROR(VLOOKUP($B4565,APガラス性能一覧!$A$2:$M$6097,6,0),"")</f>
        <v/>
      </c>
      <c r="H4565" s="68" t="str">
        <f>IFERROR(VLOOKUP($B4565,APガラス性能一覧!$A$2:$M$6097,7,0),"")</f>
        <v/>
      </c>
      <c r="I4565" s="68" t="str">
        <f>IFERROR(VLOOKUP($B4565,APガラス性能一覧!$A$2:$M$6097,8,0),"")</f>
        <v/>
      </c>
      <c r="J4565" s="68" t="str">
        <f>IFERROR(VLOOKUP($B4565,APガラス性能一覧!$A$2:$M$6097,9,0),"")</f>
        <v/>
      </c>
      <c r="K4565" s="68" t="str">
        <f>IFERROR(VLOOKUP($B4565,APガラス性能一覧!$A$2:$M$6097,10,0),"")</f>
        <v/>
      </c>
      <c r="L4565" s="68" t="str">
        <f>IFERROR(VLOOKUP($B4565,APガラス性能一覧!$A$2:$M$6097,11,0),"")</f>
        <v/>
      </c>
      <c r="M4565" s="68" t="str">
        <f>IFERROR(VLOOKUP($B4565,APガラス性能一覧!$A$2:$M$6097,12,0),"")</f>
        <v/>
      </c>
      <c r="N4565" s="68" t="str">
        <f>IFERROR(VLOOKUP($B4565,APガラス性能一覧!$A$2:$M$6097,13,0),"")</f>
        <v/>
      </c>
    </row>
    <row r="4566" spans="2:14" x14ac:dyDescent="0.4">
      <c r="B4566" s="68" t="str">
        <f>IF($D$2="","",IF($E$2=0.65,IFERROR(IF(INDEX(APガラス性能一覧!A:A,MATCH(ROW(B4560),APガラス性能一覧!$O:$O,0))="","",INDEX(APガラス性能一覧!A:A,MATCH(ROW(B4560),APガラス性能一覧!$O:$O,0))),""),IFERROR(IF(INDEX(APガラス性能一覧!A:A,MATCH(ROW(B4560),APガラス性能一覧!$N:$N,0))="","",INDEX(APガラス性能一覧!A:A,MATCH(ROW(B4560),APガラス性能一覧!$N:$N,0))),"")))</f>
        <v/>
      </c>
      <c r="C4566" s="68" t="str">
        <f>IFERROR(VLOOKUP($B4566,APガラス性能一覧!$A$2:$M$6097,2,0),"")</f>
        <v/>
      </c>
      <c r="D4566" s="68" t="str">
        <f>IFERROR(VLOOKUP($B4566,APガラス性能一覧!$A$2:$M$6097,3,0),"")</f>
        <v/>
      </c>
      <c r="E4566" s="68" t="str">
        <f>IFERROR(VLOOKUP($B4566,APガラス性能一覧!$A$2:$M$6097,4,0),"")</f>
        <v/>
      </c>
      <c r="F4566" s="68" t="str">
        <f>IFERROR(VLOOKUP($B4566,APガラス性能一覧!$A$2:$M$6097,5,0),"")</f>
        <v/>
      </c>
      <c r="G4566" s="68" t="str">
        <f>IFERROR(VLOOKUP($B4566,APガラス性能一覧!$A$2:$M$6097,6,0),"")</f>
        <v/>
      </c>
      <c r="H4566" s="68" t="str">
        <f>IFERROR(VLOOKUP($B4566,APガラス性能一覧!$A$2:$M$6097,7,0),"")</f>
        <v/>
      </c>
      <c r="I4566" s="68" t="str">
        <f>IFERROR(VLOOKUP($B4566,APガラス性能一覧!$A$2:$M$6097,8,0),"")</f>
        <v/>
      </c>
      <c r="J4566" s="68" t="str">
        <f>IFERROR(VLOOKUP($B4566,APガラス性能一覧!$A$2:$M$6097,9,0),"")</f>
        <v/>
      </c>
      <c r="K4566" s="68" t="str">
        <f>IFERROR(VLOOKUP($B4566,APガラス性能一覧!$A$2:$M$6097,10,0),"")</f>
        <v/>
      </c>
      <c r="L4566" s="68" t="str">
        <f>IFERROR(VLOOKUP($B4566,APガラス性能一覧!$A$2:$M$6097,11,0),"")</f>
        <v/>
      </c>
      <c r="M4566" s="68" t="str">
        <f>IFERROR(VLOOKUP($B4566,APガラス性能一覧!$A$2:$M$6097,12,0),"")</f>
        <v/>
      </c>
      <c r="N4566" s="68" t="str">
        <f>IFERROR(VLOOKUP($B4566,APガラス性能一覧!$A$2:$M$6097,13,0),"")</f>
        <v/>
      </c>
    </row>
    <row r="4567" spans="2:14" x14ac:dyDescent="0.4">
      <c r="B4567" s="68" t="str">
        <f>IF($D$2="","",IF($E$2=0.65,IFERROR(IF(INDEX(APガラス性能一覧!A:A,MATCH(ROW(B4561),APガラス性能一覧!$O:$O,0))="","",INDEX(APガラス性能一覧!A:A,MATCH(ROW(B4561),APガラス性能一覧!$O:$O,0))),""),IFERROR(IF(INDEX(APガラス性能一覧!A:A,MATCH(ROW(B4561),APガラス性能一覧!$N:$N,0))="","",INDEX(APガラス性能一覧!A:A,MATCH(ROW(B4561),APガラス性能一覧!$N:$N,0))),"")))</f>
        <v/>
      </c>
      <c r="C4567" s="68" t="str">
        <f>IFERROR(VLOOKUP($B4567,APガラス性能一覧!$A$2:$M$6097,2,0),"")</f>
        <v/>
      </c>
      <c r="D4567" s="68" t="str">
        <f>IFERROR(VLOOKUP($B4567,APガラス性能一覧!$A$2:$M$6097,3,0),"")</f>
        <v/>
      </c>
      <c r="E4567" s="68" t="str">
        <f>IFERROR(VLOOKUP($B4567,APガラス性能一覧!$A$2:$M$6097,4,0),"")</f>
        <v/>
      </c>
      <c r="F4567" s="68" t="str">
        <f>IFERROR(VLOOKUP($B4567,APガラス性能一覧!$A$2:$M$6097,5,0),"")</f>
        <v/>
      </c>
      <c r="G4567" s="68" t="str">
        <f>IFERROR(VLOOKUP($B4567,APガラス性能一覧!$A$2:$M$6097,6,0),"")</f>
        <v/>
      </c>
      <c r="H4567" s="68" t="str">
        <f>IFERROR(VLOOKUP($B4567,APガラス性能一覧!$A$2:$M$6097,7,0),"")</f>
        <v/>
      </c>
      <c r="I4567" s="68" t="str">
        <f>IFERROR(VLOOKUP($B4567,APガラス性能一覧!$A$2:$M$6097,8,0),"")</f>
        <v/>
      </c>
      <c r="J4567" s="68" t="str">
        <f>IFERROR(VLOOKUP($B4567,APガラス性能一覧!$A$2:$M$6097,9,0),"")</f>
        <v/>
      </c>
      <c r="K4567" s="68" t="str">
        <f>IFERROR(VLOOKUP($B4567,APガラス性能一覧!$A$2:$M$6097,10,0),"")</f>
        <v/>
      </c>
      <c r="L4567" s="68" t="str">
        <f>IFERROR(VLOOKUP($B4567,APガラス性能一覧!$A$2:$M$6097,11,0),"")</f>
        <v/>
      </c>
      <c r="M4567" s="68" t="str">
        <f>IFERROR(VLOOKUP($B4567,APガラス性能一覧!$A$2:$M$6097,12,0),"")</f>
        <v/>
      </c>
      <c r="N4567" s="68" t="str">
        <f>IFERROR(VLOOKUP($B4567,APガラス性能一覧!$A$2:$M$6097,13,0),"")</f>
        <v/>
      </c>
    </row>
    <row r="4568" spans="2:14" x14ac:dyDescent="0.4">
      <c r="B4568" s="68" t="str">
        <f>IF($D$2="","",IF($E$2=0.65,IFERROR(IF(INDEX(APガラス性能一覧!A:A,MATCH(ROW(B4562),APガラス性能一覧!$O:$O,0))="","",INDEX(APガラス性能一覧!A:A,MATCH(ROW(B4562),APガラス性能一覧!$O:$O,0))),""),IFERROR(IF(INDEX(APガラス性能一覧!A:A,MATCH(ROW(B4562),APガラス性能一覧!$N:$N,0))="","",INDEX(APガラス性能一覧!A:A,MATCH(ROW(B4562),APガラス性能一覧!$N:$N,0))),"")))</f>
        <v/>
      </c>
      <c r="C4568" s="68" t="str">
        <f>IFERROR(VLOOKUP($B4568,APガラス性能一覧!$A$2:$M$6097,2,0),"")</f>
        <v/>
      </c>
      <c r="D4568" s="68" t="str">
        <f>IFERROR(VLOOKUP($B4568,APガラス性能一覧!$A$2:$M$6097,3,0),"")</f>
        <v/>
      </c>
      <c r="E4568" s="68" t="str">
        <f>IFERROR(VLOOKUP($B4568,APガラス性能一覧!$A$2:$M$6097,4,0),"")</f>
        <v/>
      </c>
      <c r="F4568" s="68" t="str">
        <f>IFERROR(VLOOKUP($B4568,APガラス性能一覧!$A$2:$M$6097,5,0),"")</f>
        <v/>
      </c>
      <c r="G4568" s="68" t="str">
        <f>IFERROR(VLOOKUP($B4568,APガラス性能一覧!$A$2:$M$6097,6,0),"")</f>
        <v/>
      </c>
      <c r="H4568" s="68" t="str">
        <f>IFERROR(VLOOKUP($B4568,APガラス性能一覧!$A$2:$M$6097,7,0),"")</f>
        <v/>
      </c>
      <c r="I4568" s="68" t="str">
        <f>IFERROR(VLOOKUP($B4568,APガラス性能一覧!$A$2:$M$6097,8,0),"")</f>
        <v/>
      </c>
      <c r="J4568" s="68" t="str">
        <f>IFERROR(VLOOKUP($B4568,APガラス性能一覧!$A$2:$M$6097,9,0),"")</f>
        <v/>
      </c>
      <c r="K4568" s="68" t="str">
        <f>IFERROR(VLOOKUP($B4568,APガラス性能一覧!$A$2:$M$6097,10,0),"")</f>
        <v/>
      </c>
      <c r="L4568" s="68" t="str">
        <f>IFERROR(VLOOKUP($B4568,APガラス性能一覧!$A$2:$M$6097,11,0),"")</f>
        <v/>
      </c>
      <c r="M4568" s="68" t="str">
        <f>IFERROR(VLOOKUP($B4568,APガラス性能一覧!$A$2:$M$6097,12,0),"")</f>
        <v/>
      </c>
      <c r="N4568" s="68" t="str">
        <f>IFERROR(VLOOKUP($B4568,APガラス性能一覧!$A$2:$M$6097,13,0),"")</f>
        <v/>
      </c>
    </row>
    <row r="4569" spans="2:14" x14ac:dyDescent="0.4">
      <c r="B4569" s="68" t="str">
        <f>IF($D$2="","",IF($E$2=0.65,IFERROR(IF(INDEX(APガラス性能一覧!A:A,MATCH(ROW(B4563),APガラス性能一覧!$O:$O,0))="","",INDEX(APガラス性能一覧!A:A,MATCH(ROW(B4563),APガラス性能一覧!$O:$O,0))),""),IFERROR(IF(INDEX(APガラス性能一覧!A:A,MATCH(ROW(B4563),APガラス性能一覧!$N:$N,0))="","",INDEX(APガラス性能一覧!A:A,MATCH(ROW(B4563),APガラス性能一覧!$N:$N,0))),"")))</f>
        <v/>
      </c>
      <c r="C4569" s="68" t="str">
        <f>IFERROR(VLOOKUP($B4569,APガラス性能一覧!$A$2:$M$6097,2,0),"")</f>
        <v/>
      </c>
      <c r="D4569" s="68" t="str">
        <f>IFERROR(VLOOKUP($B4569,APガラス性能一覧!$A$2:$M$6097,3,0),"")</f>
        <v/>
      </c>
      <c r="E4569" s="68" t="str">
        <f>IFERROR(VLOOKUP($B4569,APガラス性能一覧!$A$2:$M$6097,4,0),"")</f>
        <v/>
      </c>
      <c r="F4569" s="68" t="str">
        <f>IFERROR(VLOOKUP($B4569,APガラス性能一覧!$A$2:$M$6097,5,0),"")</f>
        <v/>
      </c>
      <c r="G4569" s="68" t="str">
        <f>IFERROR(VLOOKUP($B4569,APガラス性能一覧!$A$2:$M$6097,6,0),"")</f>
        <v/>
      </c>
      <c r="H4569" s="68" t="str">
        <f>IFERROR(VLOOKUP($B4569,APガラス性能一覧!$A$2:$M$6097,7,0),"")</f>
        <v/>
      </c>
      <c r="I4569" s="68" t="str">
        <f>IFERROR(VLOOKUP($B4569,APガラス性能一覧!$A$2:$M$6097,8,0),"")</f>
        <v/>
      </c>
      <c r="J4569" s="68" t="str">
        <f>IFERROR(VLOOKUP($B4569,APガラス性能一覧!$A$2:$M$6097,9,0),"")</f>
        <v/>
      </c>
      <c r="K4569" s="68" t="str">
        <f>IFERROR(VLOOKUP($B4569,APガラス性能一覧!$A$2:$M$6097,10,0),"")</f>
        <v/>
      </c>
      <c r="L4569" s="68" t="str">
        <f>IFERROR(VLOOKUP($B4569,APガラス性能一覧!$A$2:$M$6097,11,0),"")</f>
        <v/>
      </c>
      <c r="M4569" s="68" t="str">
        <f>IFERROR(VLOOKUP($B4569,APガラス性能一覧!$A$2:$M$6097,12,0),"")</f>
        <v/>
      </c>
      <c r="N4569" s="68" t="str">
        <f>IFERROR(VLOOKUP($B4569,APガラス性能一覧!$A$2:$M$6097,13,0),"")</f>
        <v/>
      </c>
    </row>
    <row r="4570" spans="2:14" x14ac:dyDescent="0.4">
      <c r="B4570" s="68" t="str">
        <f>IF($D$2="","",IF($E$2=0.65,IFERROR(IF(INDEX(APガラス性能一覧!A:A,MATCH(ROW(B4564),APガラス性能一覧!$O:$O,0))="","",INDEX(APガラス性能一覧!A:A,MATCH(ROW(B4564),APガラス性能一覧!$O:$O,0))),""),IFERROR(IF(INDEX(APガラス性能一覧!A:A,MATCH(ROW(B4564),APガラス性能一覧!$N:$N,0))="","",INDEX(APガラス性能一覧!A:A,MATCH(ROW(B4564),APガラス性能一覧!$N:$N,0))),"")))</f>
        <v/>
      </c>
      <c r="C4570" s="68" t="str">
        <f>IFERROR(VLOOKUP($B4570,APガラス性能一覧!$A$2:$M$6097,2,0),"")</f>
        <v/>
      </c>
      <c r="D4570" s="68" t="str">
        <f>IFERROR(VLOOKUP($B4570,APガラス性能一覧!$A$2:$M$6097,3,0),"")</f>
        <v/>
      </c>
      <c r="E4570" s="68" t="str">
        <f>IFERROR(VLOOKUP($B4570,APガラス性能一覧!$A$2:$M$6097,4,0),"")</f>
        <v/>
      </c>
      <c r="F4570" s="68" t="str">
        <f>IFERROR(VLOOKUP($B4570,APガラス性能一覧!$A$2:$M$6097,5,0),"")</f>
        <v/>
      </c>
      <c r="G4570" s="68" t="str">
        <f>IFERROR(VLOOKUP($B4570,APガラス性能一覧!$A$2:$M$6097,6,0),"")</f>
        <v/>
      </c>
      <c r="H4570" s="68" t="str">
        <f>IFERROR(VLOOKUP($B4570,APガラス性能一覧!$A$2:$M$6097,7,0),"")</f>
        <v/>
      </c>
      <c r="I4570" s="68" t="str">
        <f>IFERROR(VLOOKUP($B4570,APガラス性能一覧!$A$2:$M$6097,8,0),"")</f>
        <v/>
      </c>
      <c r="J4570" s="68" t="str">
        <f>IFERROR(VLOOKUP($B4570,APガラス性能一覧!$A$2:$M$6097,9,0),"")</f>
        <v/>
      </c>
      <c r="K4570" s="68" t="str">
        <f>IFERROR(VLOOKUP($B4570,APガラス性能一覧!$A$2:$M$6097,10,0),"")</f>
        <v/>
      </c>
      <c r="L4570" s="68" t="str">
        <f>IFERROR(VLOOKUP($B4570,APガラス性能一覧!$A$2:$M$6097,11,0),"")</f>
        <v/>
      </c>
      <c r="M4570" s="68" t="str">
        <f>IFERROR(VLOOKUP($B4570,APガラス性能一覧!$A$2:$M$6097,12,0),"")</f>
        <v/>
      </c>
      <c r="N4570" s="68" t="str">
        <f>IFERROR(VLOOKUP($B4570,APガラス性能一覧!$A$2:$M$6097,13,0),"")</f>
        <v/>
      </c>
    </row>
    <row r="4571" spans="2:14" x14ac:dyDescent="0.4">
      <c r="B4571" s="68" t="str">
        <f>IF($D$2="","",IF($E$2=0.65,IFERROR(IF(INDEX(APガラス性能一覧!A:A,MATCH(ROW(B4565),APガラス性能一覧!$O:$O,0))="","",INDEX(APガラス性能一覧!A:A,MATCH(ROW(B4565),APガラス性能一覧!$O:$O,0))),""),IFERROR(IF(INDEX(APガラス性能一覧!A:A,MATCH(ROW(B4565),APガラス性能一覧!$N:$N,0))="","",INDEX(APガラス性能一覧!A:A,MATCH(ROW(B4565),APガラス性能一覧!$N:$N,0))),"")))</f>
        <v/>
      </c>
      <c r="C4571" s="68" t="str">
        <f>IFERROR(VLOOKUP($B4571,APガラス性能一覧!$A$2:$M$6097,2,0),"")</f>
        <v/>
      </c>
      <c r="D4571" s="68" t="str">
        <f>IFERROR(VLOOKUP($B4571,APガラス性能一覧!$A$2:$M$6097,3,0),"")</f>
        <v/>
      </c>
      <c r="E4571" s="68" t="str">
        <f>IFERROR(VLOOKUP($B4571,APガラス性能一覧!$A$2:$M$6097,4,0),"")</f>
        <v/>
      </c>
      <c r="F4571" s="68" t="str">
        <f>IFERROR(VLOOKUP($B4571,APガラス性能一覧!$A$2:$M$6097,5,0),"")</f>
        <v/>
      </c>
      <c r="G4571" s="68" t="str">
        <f>IFERROR(VLOOKUP($B4571,APガラス性能一覧!$A$2:$M$6097,6,0),"")</f>
        <v/>
      </c>
      <c r="H4571" s="68" t="str">
        <f>IFERROR(VLOOKUP($B4571,APガラス性能一覧!$A$2:$M$6097,7,0),"")</f>
        <v/>
      </c>
      <c r="I4571" s="68" t="str">
        <f>IFERROR(VLOOKUP($B4571,APガラス性能一覧!$A$2:$M$6097,8,0),"")</f>
        <v/>
      </c>
      <c r="J4571" s="68" t="str">
        <f>IFERROR(VLOOKUP($B4571,APガラス性能一覧!$A$2:$M$6097,9,0),"")</f>
        <v/>
      </c>
      <c r="K4571" s="68" t="str">
        <f>IFERROR(VLOOKUP($B4571,APガラス性能一覧!$A$2:$M$6097,10,0),"")</f>
        <v/>
      </c>
      <c r="L4571" s="68" t="str">
        <f>IFERROR(VLOOKUP($B4571,APガラス性能一覧!$A$2:$M$6097,11,0),"")</f>
        <v/>
      </c>
      <c r="M4571" s="68" t="str">
        <f>IFERROR(VLOOKUP($B4571,APガラス性能一覧!$A$2:$M$6097,12,0),"")</f>
        <v/>
      </c>
      <c r="N4571" s="68" t="str">
        <f>IFERROR(VLOOKUP($B4571,APガラス性能一覧!$A$2:$M$6097,13,0),"")</f>
        <v/>
      </c>
    </row>
    <row r="4572" spans="2:14" x14ac:dyDescent="0.4">
      <c r="B4572" s="68" t="str">
        <f>IF($D$2="","",IF($E$2=0.65,IFERROR(IF(INDEX(APガラス性能一覧!A:A,MATCH(ROW(B4566),APガラス性能一覧!$O:$O,0))="","",INDEX(APガラス性能一覧!A:A,MATCH(ROW(B4566),APガラス性能一覧!$O:$O,0))),""),IFERROR(IF(INDEX(APガラス性能一覧!A:A,MATCH(ROW(B4566),APガラス性能一覧!$N:$N,0))="","",INDEX(APガラス性能一覧!A:A,MATCH(ROW(B4566),APガラス性能一覧!$N:$N,0))),"")))</f>
        <v/>
      </c>
      <c r="C4572" s="68" t="str">
        <f>IFERROR(VLOOKUP($B4572,APガラス性能一覧!$A$2:$M$6097,2,0),"")</f>
        <v/>
      </c>
      <c r="D4572" s="68" t="str">
        <f>IFERROR(VLOOKUP($B4572,APガラス性能一覧!$A$2:$M$6097,3,0),"")</f>
        <v/>
      </c>
      <c r="E4572" s="68" t="str">
        <f>IFERROR(VLOOKUP($B4572,APガラス性能一覧!$A$2:$M$6097,4,0),"")</f>
        <v/>
      </c>
      <c r="F4572" s="68" t="str">
        <f>IFERROR(VLOOKUP($B4572,APガラス性能一覧!$A$2:$M$6097,5,0),"")</f>
        <v/>
      </c>
      <c r="G4572" s="68" t="str">
        <f>IFERROR(VLOOKUP($B4572,APガラス性能一覧!$A$2:$M$6097,6,0),"")</f>
        <v/>
      </c>
      <c r="H4572" s="68" t="str">
        <f>IFERROR(VLOOKUP($B4572,APガラス性能一覧!$A$2:$M$6097,7,0),"")</f>
        <v/>
      </c>
      <c r="I4572" s="68" t="str">
        <f>IFERROR(VLOOKUP($B4572,APガラス性能一覧!$A$2:$M$6097,8,0),"")</f>
        <v/>
      </c>
      <c r="J4572" s="68" t="str">
        <f>IFERROR(VLOOKUP($B4572,APガラス性能一覧!$A$2:$M$6097,9,0),"")</f>
        <v/>
      </c>
      <c r="K4572" s="68" t="str">
        <f>IFERROR(VLOOKUP($B4572,APガラス性能一覧!$A$2:$M$6097,10,0),"")</f>
        <v/>
      </c>
      <c r="L4572" s="68" t="str">
        <f>IFERROR(VLOOKUP($B4572,APガラス性能一覧!$A$2:$M$6097,11,0),"")</f>
        <v/>
      </c>
      <c r="M4572" s="68" t="str">
        <f>IFERROR(VLOOKUP($B4572,APガラス性能一覧!$A$2:$M$6097,12,0),"")</f>
        <v/>
      </c>
      <c r="N4572" s="68" t="str">
        <f>IFERROR(VLOOKUP($B4572,APガラス性能一覧!$A$2:$M$6097,13,0),"")</f>
        <v/>
      </c>
    </row>
    <row r="4573" spans="2:14" x14ac:dyDescent="0.4">
      <c r="B4573" s="68" t="str">
        <f>IF($D$2="","",IF($E$2=0.65,IFERROR(IF(INDEX(APガラス性能一覧!A:A,MATCH(ROW(B4567),APガラス性能一覧!$O:$O,0))="","",INDEX(APガラス性能一覧!A:A,MATCH(ROW(B4567),APガラス性能一覧!$O:$O,0))),""),IFERROR(IF(INDEX(APガラス性能一覧!A:A,MATCH(ROW(B4567),APガラス性能一覧!$N:$N,0))="","",INDEX(APガラス性能一覧!A:A,MATCH(ROW(B4567),APガラス性能一覧!$N:$N,0))),"")))</f>
        <v/>
      </c>
      <c r="C4573" s="68" t="str">
        <f>IFERROR(VLOOKUP($B4573,APガラス性能一覧!$A$2:$M$6097,2,0),"")</f>
        <v/>
      </c>
      <c r="D4573" s="68" t="str">
        <f>IFERROR(VLOOKUP($B4573,APガラス性能一覧!$A$2:$M$6097,3,0),"")</f>
        <v/>
      </c>
      <c r="E4573" s="68" t="str">
        <f>IFERROR(VLOOKUP($B4573,APガラス性能一覧!$A$2:$M$6097,4,0),"")</f>
        <v/>
      </c>
      <c r="F4573" s="68" t="str">
        <f>IFERROR(VLOOKUP($B4573,APガラス性能一覧!$A$2:$M$6097,5,0),"")</f>
        <v/>
      </c>
      <c r="G4573" s="68" t="str">
        <f>IFERROR(VLOOKUP($B4573,APガラス性能一覧!$A$2:$M$6097,6,0),"")</f>
        <v/>
      </c>
      <c r="H4573" s="68" t="str">
        <f>IFERROR(VLOOKUP($B4573,APガラス性能一覧!$A$2:$M$6097,7,0),"")</f>
        <v/>
      </c>
      <c r="I4573" s="68" t="str">
        <f>IFERROR(VLOOKUP($B4573,APガラス性能一覧!$A$2:$M$6097,8,0),"")</f>
        <v/>
      </c>
      <c r="J4573" s="68" t="str">
        <f>IFERROR(VLOOKUP($B4573,APガラス性能一覧!$A$2:$M$6097,9,0),"")</f>
        <v/>
      </c>
      <c r="K4573" s="68" t="str">
        <f>IFERROR(VLOOKUP($B4573,APガラス性能一覧!$A$2:$M$6097,10,0),"")</f>
        <v/>
      </c>
      <c r="L4573" s="68" t="str">
        <f>IFERROR(VLOOKUP($B4573,APガラス性能一覧!$A$2:$M$6097,11,0),"")</f>
        <v/>
      </c>
      <c r="M4573" s="68" t="str">
        <f>IFERROR(VLOOKUP($B4573,APガラス性能一覧!$A$2:$M$6097,12,0),"")</f>
        <v/>
      </c>
      <c r="N4573" s="68" t="str">
        <f>IFERROR(VLOOKUP($B4573,APガラス性能一覧!$A$2:$M$6097,13,0),"")</f>
        <v/>
      </c>
    </row>
    <row r="4574" spans="2:14" x14ac:dyDescent="0.4">
      <c r="B4574" s="68" t="str">
        <f>IF($D$2="","",IF($E$2=0.65,IFERROR(IF(INDEX(APガラス性能一覧!A:A,MATCH(ROW(B4568),APガラス性能一覧!$O:$O,0))="","",INDEX(APガラス性能一覧!A:A,MATCH(ROW(B4568),APガラス性能一覧!$O:$O,0))),""),IFERROR(IF(INDEX(APガラス性能一覧!A:A,MATCH(ROW(B4568),APガラス性能一覧!$N:$N,0))="","",INDEX(APガラス性能一覧!A:A,MATCH(ROW(B4568),APガラス性能一覧!$N:$N,0))),"")))</f>
        <v/>
      </c>
      <c r="C4574" s="68" t="str">
        <f>IFERROR(VLOOKUP($B4574,APガラス性能一覧!$A$2:$M$6097,2,0),"")</f>
        <v/>
      </c>
      <c r="D4574" s="68" t="str">
        <f>IFERROR(VLOOKUP($B4574,APガラス性能一覧!$A$2:$M$6097,3,0),"")</f>
        <v/>
      </c>
      <c r="E4574" s="68" t="str">
        <f>IFERROR(VLOOKUP($B4574,APガラス性能一覧!$A$2:$M$6097,4,0),"")</f>
        <v/>
      </c>
      <c r="F4574" s="68" t="str">
        <f>IFERROR(VLOOKUP($B4574,APガラス性能一覧!$A$2:$M$6097,5,0),"")</f>
        <v/>
      </c>
      <c r="G4574" s="68" t="str">
        <f>IFERROR(VLOOKUP($B4574,APガラス性能一覧!$A$2:$M$6097,6,0),"")</f>
        <v/>
      </c>
      <c r="H4574" s="68" t="str">
        <f>IFERROR(VLOOKUP($B4574,APガラス性能一覧!$A$2:$M$6097,7,0),"")</f>
        <v/>
      </c>
      <c r="I4574" s="68" t="str">
        <f>IFERROR(VLOOKUP($B4574,APガラス性能一覧!$A$2:$M$6097,8,0),"")</f>
        <v/>
      </c>
      <c r="J4574" s="68" t="str">
        <f>IFERROR(VLOOKUP($B4574,APガラス性能一覧!$A$2:$M$6097,9,0),"")</f>
        <v/>
      </c>
      <c r="K4574" s="68" t="str">
        <f>IFERROR(VLOOKUP($B4574,APガラス性能一覧!$A$2:$M$6097,10,0),"")</f>
        <v/>
      </c>
      <c r="L4574" s="68" t="str">
        <f>IFERROR(VLOOKUP($B4574,APガラス性能一覧!$A$2:$M$6097,11,0),"")</f>
        <v/>
      </c>
      <c r="M4574" s="68" t="str">
        <f>IFERROR(VLOOKUP($B4574,APガラス性能一覧!$A$2:$M$6097,12,0),"")</f>
        <v/>
      </c>
      <c r="N4574" s="68" t="str">
        <f>IFERROR(VLOOKUP($B4574,APガラス性能一覧!$A$2:$M$6097,13,0),"")</f>
        <v/>
      </c>
    </row>
    <row r="4575" spans="2:14" x14ac:dyDescent="0.4">
      <c r="B4575" s="68" t="str">
        <f>IF($D$2="","",IF($E$2=0.65,IFERROR(IF(INDEX(APガラス性能一覧!A:A,MATCH(ROW(B4569),APガラス性能一覧!$O:$O,0))="","",INDEX(APガラス性能一覧!A:A,MATCH(ROW(B4569),APガラス性能一覧!$O:$O,0))),""),IFERROR(IF(INDEX(APガラス性能一覧!A:A,MATCH(ROW(B4569),APガラス性能一覧!$N:$N,0))="","",INDEX(APガラス性能一覧!A:A,MATCH(ROW(B4569),APガラス性能一覧!$N:$N,0))),"")))</f>
        <v/>
      </c>
      <c r="C4575" s="68" t="str">
        <f>IFERROR(VLOOKUP($B4575,APガラス性能一覧!$A$2:$M$6097,2,0),"")</f>
        <v/>
      </c>
      <c r="D4575" s="68" t="str">
        <f>IFERROR(VLOOKUP($B4575,APガラス性能一覧!$A$2:$M$6097,3,0),"")</f>
        <v/>
      </c>
      <c r="E4575" s="68" t="str">
        <f>IFERROR(VLOOKUP($B4575,APガラス性能一覧!$A$2:$M$6097,4,0),"")</f>
        <v/>
      </c>
      <c r="F4575" s="68" t="str">
        <f>IFERROR(VLOOKUP($B4575,APガラス性能一覧!$A$2:$M$6097,5,0),"")</f>
        <v/>
      </c>
      <c r="G4575" s="68" t="str">
        <f>IFERROR(VLOOKUP($B4575,APガラス性能一覧!$A$2:$M$6097,6,0),"")</f>
        <v/>
      </c>
      <c r="H4575" s="68" t="str">
        <f>IFERROR(VLOOKUP($B4575,APガラス性能一覧!$A$2:$M$6097,7,0),"")</f>
        <v/>
      </c>
      <c r="I4575" s="68" t="str">
        <f>IFERROR(VLOOKUP($B4575,APガラス性能一覧!$A$2:$M$6097,8,0),"")</f>
        <v/>
      </c>
      <c r="J4575" s="68" t="str">
        <f>IFERROR(VLOOKUP($B4575,APガラス性能一覧!$A$2:$M$6097,9,0),"")</f>
        <v/>
      </c>
      <c r="K4575" s="68" t="str">
        <f>IFERROR(VLOOKUP($B4575,APガラス性能一覧!$A$2:$M$6097,10,0),"")</f>
        <v/>
      </c>
      <c r="L4575" s="68" t="str">
        <f>IFERROR(VLOOKUP($B4575,APガラス性能一覧!$A$2:$M$6097,11,0),"")</f>
        <v/>
      </c>
      <c r="M4575" s="68" t="str">
        <f>IFERROR(VLOOKUP($B4575,APガラス性能一覧!$A$2:$M$6097,12,0),"")</f>
        <v/>
      </c>
      <c r="N4575" s="68" t="str">
        <f>IFERROR(VLOOKUP($B4575,APガラス性能一覧!$A$2:$M$6097,13,0),"")</f>
        <v/>
      </c>
    </row>
    <row r="4576" spans="2:14" x14ac:dyDescent="0.4">
      <c r="B4576" s="68" t="str">
        <f>IF($D$2="","",IF($E$2=0.65,IFERROR(IF(INDEX(APガラス性能一覧!A:A,MATCH(ROW(B4570),APガラス性能一覧!$O:$O,0))="","",INDEX(APガラス性能一覧!A:A,MATCH(ROW(B4570),APガラス性能一覧!$O:$O,0))),""),IFERROR(IF(INDEX(APガラス性能一覧!A:A,MATCH(ROW(B4570),APガラス性能一覧!$N:$N,0))="","",INDEX(APガラス性能一覧!A:A,MATCH(ROW(B4570),APガラス性能一覧!$N:$N,0))),"")))</f>
        <v/>
      </c>
      <c r="C4576" s="68" t="str">
        <f>IFERROR(VLOOKUP($B4576,APガラス性能一覧!$A$2:$M$6097,2,0),"")</f>
        <v/>
      </c>
      <c r="D4576" s="68" t="str">
        <f>IFERROR(VLOOKUP($B4576,APガラス性能一覧!$A$2:$M$6097,3,0),"")</f>
        <v/>
      </c>
      <c r="E4576" s="68" t="str">
        <f>IFERROR(VLOOKUP($B4576,APガラス性能一覧!$A$2:$M$6097,4,0),"")</f>
        <v/>
      </c>
      <c r="F4576" s="68" t="str">
        <f>IFERROR(VLOOKUP($B4576,APガラス性能一覧!$A$2:$M$6097,5,0),"")</f>
        <v/>
      </c>
      <c r="G4576" s="68" t="str">
        <f>IFERROR(VLOOKUP($B4576,APガラス性能一覧!$A$2:$M$6097,6,0),"")</f>
        <v/>
      </c>
      <c r="H4576" s="68" t="str">
        <f>IFERROR(VLOOKUP($B4576,APガラス性能一覧!$A$2:$M$6097,7,0),"")</f>
        <v/>
      </c>
      <c r="I4576" s="68" t="str">
        <f>IFERROR(VLOOKUP($B4576,APガラス性能一覧!$A$2:$M$6097,8,0),"")</f>
        <v/>
      </c>
      <c r="J4576" s="68" t="str">
        <f>IFERROR(VLOOKUP($B4576,APガラス性能一覧!$A$2:$M$6097,9,0),"")</f>
        <v/>
      </c>
      <c r="K4576" s="68" t="str">
        <f>IFERROR(VLOOKUP($B4576,APガラス性能一覧!$A$2:$M$6097,10,0),"")</f>
        <v/>
      </c>
      <c r="L4576" s="68" t="str">
        <f>IFERROR(VLOOKUP($B4576,APガラス性能一覧!$A$2:$M$6097,11,0),"")</f>
        <v/>
      </c>
      <c r="M4576" s="68" t="str">
        <f>IFERROR(VLOOKUP($B4576,APガラス性能一覧!$A$2:$M$6097,12,0),"")</f>
        <v/>
      </c>
      <c r="N4576" s="68" t="str">
        <f>IFERROR(VLOOKUP($B4576,APガラス性能一覧!$A$2:$M$6097,13,0),"")</f>
        <v/>
      </c>
    </row>
    <row r="4577" spans="2:14" x14ac:dyDescent="0.4">
      <c r="B4577" s="68" t="str">
        <f>IF($D$2="","",IF($E$2=0.65,IFERROR(IF(INDEX(APガラス性能一覧!A:A,MATCH(ROW(B4571),APガラス性能一覧!$O:$O,0))="","",INDEX(APガラス性能一覧!A:A,MATCH(ROW(B4571),APガラス性能一覧!$O:$O,0))),""),IFERROR(IF(INDEX(APガラス性能一覧!A:A,MATCH(ROW(B4571),APガラス性能一覧!$N:$N,0))="","",INDEX(APガラス性能一覧!A:A,MATCH(ROW(B4571),APガラス性能一覧!$N:$N,0))),"")))</f>
        <v/>
      </c>
      <c r="C4577" s="68" t="str">
        <f>IFERROR(VLOOKUP($B4577,APガラス性能一覧!$A$2:$M$6097,2,0),"")</f>
        <v/>
      </c>
      <c r="D4577" s="68" t="str">
        <f>IFERROR(VLOOKUP($B4577,APガラス性能一覧!$A$2:$M$6097,3,0),"")</f>
        <v/>
      </c>
      <c r="E4577" s="68" t="str">
        <f>IFERROR(VLOOKUP($B4577,APガラス性能一覧!$A$2:$M$6097,4,0),"")</f>
        <v/>
      </c>
      <c r="F4577" s="68" t="str">
        <f>IFERROR(VLOOKUP($B4577,APガラス性能一覧!$A$2:$M$6097,5,0),"")</f>
        <v/>
      </c>
      <c r="G4577" s="68" t="str">
        <f>IFERROR(VLOOKUP($B4577,APガラス性能一覧!$A$2:$M$6097,6,0),"")</f>
        <v/>
      </c>
      <c r="H4577" s="68" t="str">
        <f>IFERROR(VLOOKUP($B4577,APガラス性能一覧!$A$2:$M$6097,7,0),"")</f>
        <v/>
      </c>
      <c r="I4577" s="68" t="str">
        <f>IFERROR(VLOOKUP($B4577,APガラス性能一覧!$A$2:$M$6097,8,0),"")</f>
        <v/>
      </c>
      <c r="J4577" s="68" t="str">
        <f>IFERROR(VLOOKUP($B4577,APガラス性能一覧!$A$2:$M$6097,9,0),"")</f>
        <v/>
      </c>
      <c r="K4577" s="68" t="str">
        <f>IFERROR(VLOOKUP($B4577,APガラス性能一覧!$A$2:$M$6097,10,0),"")</f>
        <v/>
      </c>
      <c r="L4577" s="68" t="str">
        <f>IFERROR(VLOOKUP($B4577,APガラス性能一覧!$A$2:$M$6097,11,0),"")</f>
        <v/>
      </c>
      <c r="M4577" s="68" t="str">
        <f>IFERROR(VLOOKUP($B4577,APガラス性能一覧!$A$2:$M$6097,12,0),"")</f>
        <v/>
      </c>
      <c r="N4577" s="68" t="str">
        <f>IFERROR(VLOOKUP($B4577,APガラス性能一覧!$A$2:$M$6097,13,0),"")</f>
        <v/>
      </c>
    </row>
    <row r="4578" spans="2:14" x14ac:dyDescent="0.4">
      <c r="B4578" s="68" t="str">
        <f>IF($D$2="","",IF($E$2=0.65,IFERROR(IF(INDEX(APガラス性能一覧!A:A,MATCH(ROW(B4572),APガラス性能一覧!$O:$O,0))="","",INDEX(APガラス性能一覧!A:A,MATCH(ROW(B4572),APガラス性能一覧!$O:$O,0))),""),IFERROR(IF(INDEX(APガラス性能一覧!A:A,MATCH(ROW(B4572),APガラス性能一覧!$N:$N,0))="","",INDEX(APガラス性能一覧!A:A,MATCH(ROW(B4572),APガラス性能一覧!$N:$N,0))),"")))</f>
        <v/>
      </c>
      <c r="C4578" s="68" t="str">
        <f>IFERROR(VLOOKUP($B4578,APガラス性能一覧!$A$2:$M$6097,2,0),"")</f>
        <v/>
      </c>
      <c r="D4578" s="68" t="str">
        <f>IFERROR(VLOOKUP($B4578,APガラス性能一覧!$A$2:$M$6097,3,0),"")</f>
        <v/>
      </c>
      <c r="E4578" s="68" t="str">
        <f>IFERROR(VLOOKUP($B4578,APガラス性能一覧!$A$2:$M$6097,4,0),"")</f>
        <v/>
      </c>
      <c r="F4578" s="68" t="str">
        <f>IFERROR(VLOOKUP($B4578,APガラス性能一覧!$A$2:$M$6097,5,0),"")</f>
        <v/>
      </c>
      <c r="G4578" s="68" t="str">
        <f>IFERROR(VLOOKUP($B4578,APガラス性能一覧!$A$2:$M$6097,6,0),"")</f>
        <v/>
      </c>
      <c r="H4578" s="68" t="str">
        <f>IFERROR(VLOOKUP($B4578,APガラス性能一覧!$A$2:$M$6097,7,0),"")</f>
        <v/>
      </c>
      <c r="I4578" s="68" t="str">
        <f>IFERROR(VLOOKUP($B4578,APガラス性能一覧!$A$2:$M$6097,8,0),"")</f>
        <v/>
      </c>
      <c r="J4578" s="68" t="str">
        <f>IFERROR(VLOOKUP($B4578,APガラス性能一覧!$A$2:$M$6097,9,0),"")</f>
        <v/>
      </c>
      <c r="K4578" s="68" t="str">
        <f>IFERROR(VLOOKUP($B4578,APガラス性能一覧!$A$2:$M$6097,10,0),"")</f>
        <v/>
      </c>
      <c r="L4578" s="68" t="str">
        <f>IFERROR(VLOOKUP($B4578,APガラス性能一覧!$A$2:$M$6097,11,0),"")</f>
        <v/>
      </c>
      <c r="M4578" s="68" t="str">
        <f>IFERROR(VLOOKUP($B4578,APガラス性能一覧!$A$2:$M$6097,12,0),"")</f>
        <v/>
      </c>
      <c r="N4578" s="68" t="str">
        <f>IFERROR(VLOOKUP($B4578,APガラス性能一覧!$A$2:$M$6097,13,0),"")</f>
        <v/>
      </c>
    </row>
    <row r="4579" spans="2:14" x14ac:dyDescent="0.4">
      <c r="B4579" s="68" t="str">
        <f>IF($D$2="","",IF($E$2=0.65,IFERROR(IF(INDEX(APガラス性能一覧!A:A,MATCH(ROW(B4573),APガラス性能一覧!$O:$O,0))="","",INDEX(APガラス性能一覧!A:A,MATCH(ROW(B4573),APガラス性能一覧!$O:$O,0))),""),IFERROR(IF(INDEX(APガラス性能一覧!A:A,MATCH(ROW(B4573),APガラス性能一覧!$N:$N,0))="","",INDEX(APガラス性能一覧!A:A,MATCH(ROW(B4573),APガラス性能一覧!$N:$N,0))),"")))</f>
        <v/>
      </c>
      <c r="C4579" s="68" t="str">
        <f>IFERROR(VLOOKUP($B4579,APガラス性能一覧!$A$2:$M$6097,2,0),"")</f>
        <v/>
      </c>
      <c r="D4579" s="68" t="str">
        <f>IFERROR(VLOOKUP($B4579,APガラス性能一覧!$A$2:$M$6097,3,0),"")</f>
        <v/>
      </c>
      <c r="E4579" s="68" t="str">
        <f>IFERROR(VLOOKUP($B4579,APガラス性能一覧!$A$2:$M$6097,4,0),"")</f>
        <v/>
      </c>
      <c r="F4579" s="68" t="str">
        <f>IFERROR(VLOOKUP($B4579,APガラス性能一覧!$A$2:$M$6097,5,0),"")</f>
        <v/>
      </c>
      <c r="G4579" s="68" t="str">
        <f>IFERROR(VLOOKUP($B4579,APガラス性能一覧!$A$2:$M$6097,6,0),"")</f>
        <v/>
      </c>
      <c r="H4579" s="68" t="str">
        <f>IFERROR(VLOOKUP($B4579,APガラス性能一覧!$A$2:$M$6097,7,0),"")</f>
        <v/>
      </c>
      <c r="I4579" s="68" t="str">
        <f>IFERROR(VLOOKUP($B4579,APガラス性能一覧!$A$2:$M$6097,8,0),"")</f>
        <v/>
      </c>
      <c r="J4579" s="68" t="str">
        <f>IFERROR(VLOOKUP($B4579,APガラス性能一覧!$A$2:$M$6097,9,0),"")</f>
        <v/>
      </c>
      <c r="K4579" s="68" t="str">
        <f>IFERROR(VLOOKUP($B4579,APガラス性能一覧!$A$2:$M$6097,10,0),"")</f>
        <v/>
      </c>
      <c r="L4579" s="68" t="str">
        <f>IFERROR(VLOOKUP($B4579,APガラス性能一覧!$A$2:$M$6097,11,0),"")</f>
        <v/>
      </c>
      <c r="M4579" s="68" t="str">
        <f>IFERROR(VLOOKUP($B4579,APガラス性能一覧!$A$2:$M$6097,12,0),"")</f>
        <v/>
      </c>
      <c r="N4579" s="68" t="str">
        <f>IFERROR(VLOOKUP($B4579,APガラス性能一覧!$A$2:$M$6097,13,0),"")</f>
        <v/>
      </c>
    </row>
    <row r="4580" spans="2:14" x14ac:dyDescent="0.4">
      <c r="B4580" s="68" t="str">
        <f>IF($D$2="","",IF($E$2=0.65,IFERROR(IF(INDEX(APガラス性能一覧!A:A,MATCH(ROW(B4574),APガラス性能一覧!$O:$O,0))="","",INDEX(APガラス性能一覧!A:A,MATCH(ROW(B4574),APガラス性能一覧!$O:$O,0))),""),IFERROR(IF(INDEX(APガラス性能一覧!A:A,MATCH(ROW(B4574),APガラス性能一覧!$N:$N,0))="","",INDEX(APガラス性能一覧!A:A,MATCH(ROW(B4574),APガラス性能一覧!$N:$N,0))),"")))</f>
        <v/>
      </c>
      <c r="C4580" s="68" t="str">
        <f>IFERROR(VLOOKUP($B4580,APガラス性能一覧!$A$2:$M$6097,2,0),"")</f>
        <v/>
      </c>
      <c r="D4580" s="68" t="str">
        <f>IFERROR(VLOOKUP($B4580,APガラス性能一覧!$A$2:$M$6097,3,0),"")</f>
        <v/>
      </c>
      <c r="E4580" s="68" t="str">
        <f>IFERROR(VLOOKUP($B4580,APガラス性能一覧!$A$2:$M$6097,4,0),"")</f>
        <v/>
      </c>
      <c r="F4580" s="68" t="str">
        <f>IFERROR(VLOOKUP($B4580,APガラス性能一覧!$A$2:$M$6097,5,0),"")</f>
        <v/>
      </c>
      <c r="G4580" s="68" t="str">
        <f>IFERROR(VLOOKUP($B4580,APガラス性能一覧!$A$2:$M$6097,6,0),"")</f>
        <v/>
      </c>
      <c r="H4580" s="68" t="str">
        <f>IFERROR(VLOOKUP($B4580,APガラス性能一覧!$A$2:$M$6097,7,0),"")</f>
        <v/>
      </c>
      <c r="I4580" s="68" t="str">
        <f>IFERROR(VLOOKUP($B4580,APガラス性能一覧!$A$2:$M$6097,8,0),"")</f>
        <v/>
      </c>
      <c r="J4580" s="68" t="str">
        <f>IFERROR(VLOOKUP($B4580,APガラス性能一覧!$A$2:$M$6097,9,0),"")</f>
        <v/>
      </c>
      <c r="K4580" s="68" t="str">
        <f>IFERROR(VLOOKUP($B4580,APガラス性能一覧!$A$2:$M$6097,10,0),"")</f>
        <v/>
      </c>
      <c r="L4580" s="68" t="str">
        <f>IFERROR(VLOOKUP($B4580,APガラス性能一覧!$A$2:$M$6097,11,0),"")</f>
        <v/>
      </c>
      <c r="M4580" s="68" t="str">
        <f>IFERROR(VLOOKUP($B4580,APガラス性能一覧!$A$2:$M$6097,12,0),"")</f>
        <v/>
      </c>
      <c r="N4580" s="68" t="str">
        <f>IFERROR(VLOOKUP($B4580,APガラス性能一覧!$A$2:$M$6097,13,0),"")</f>
        <v/>
      </c>
    </row>
    <row r="4581" spans="2:14" x14ac:dyDescent="0.4">
      <c r="B4581" s="68" t="str">
        <f>IF($D$2="","",IF($E$2=0.65,IFERROR(IF(INDEX(APガラス性能一覧!A:A,MATCH(ROW(B4575),APガラス性能一覧!$O:$O,0))="","",INDEX(APガラス性能一覧!A:A,MATCH(ROW(B4575),APガラス性能一覧!$O:$O,0))),""),IFERROR(IF(INDEX(APガラス性能一覧!A:A,MATCH(ROW(B4575),APガラス性能一覧!$N:$N,0))="","",INDEX(APガラス性能一覧!A:A,MATCH(ROW(B4575),APガラス性能一覧!$N:$N,0))),"")))</f>
        <v/>
      </c>
      <c r="C4581" s="68" t="str">
        <f>IFERROR(VLOOKUP($B4581,APガラス性能一覧!$A$2:$M$6097,2,0),"")</f>
        <v/>
      </c>
      <c r="D4581" s="68" t="str">
        <f>IFERROR(VLOOKUP($B4581,APガラス性能一覧!$A$2:$M$6097,3,0),"")</f>
        <v/>
      </c>
      <c r="E4581" s="68" t="str">
        <f>IFERROR(VLOOKUP($B4581,APガラス性能一覧!$A$2:$M$6097,4,0),"")</f>
        <v/>
      </c>
      <c r="F4581" s="68" t="str">
        <f>IFERROR(VLOOKUP($B4581,APガラス性能一覧!$A$2:$M$6097,5,0),"")</f>
        <v/>
      </c>
      <c r="G4581" s="68" t="str">
        <f>IFERROR(VLOOKUP($B4581,APガラス性能一覧!$A$2:$M$6097,6,0),"")</f>
        <v/>
      </c>
      <c r="H4581" s="68" t="str">
        <f>IFERROR(VLOOKUP($B4581,APガラス性能一覧!$A$2:$M$6097,7,0),"")</f>
        <v/>
      </c>
      <c r="I4581" s="68" t="str">
        <f>IFERROR(VLOOKUP($B4581,APガラス性能一覧!$A$2:$M$6097,8,0),"")</f>
        <v/>
      </c>
      <c r="J4581" s="68" t="str">
        <f>IFERROR(VLOOKUP($B4581,APガラス性能一覧!$A$2:$M$6097,9,0),"")</f>
        <v/>
      </c>
      <c r="K4581" s="68" t="str">
        <f>IFERROR(VLOOKUP($B4581,APガラス性能一覧!$A$2:$M$6097,10,0),"")</f>
        <v/>
      </c>
      <c r="L4581" s="68" t="str">
        <f>IFERROR(VLOOKUP($B4581,APガラス性能一覧!$A$2:$M$6097,11,0),"")</f>
        <v/>
      </c>
      <c r="M4581" s="68" t="str">
        <f>IFERROR(VLOOKUP($B4581,APガラス性能一覧!$A$2:$M$6097,12,0),"")</f>
        <v/>
      </c>
      <c r="N4581" s="68" t="str">
        <f>IFERROR(VLOOKUP($B4581,APガラス性能一覧!$A$2:$M$6097,13,0),"")</f>
        <v/>
      </c>
    </row>
    <row r="4582" spans="2:14" x14ac:dyDescent="0.4">
      <c r="B4582" s="68" t="str">
        <f>IF($D$2="","",IF($E$2=0.65,IFERROR(IF(INDEX(APガラス性能一覧!A:A,MATCH(ROW(B4576),APガラス性能一覧!$O:$O,0))="","",INDEX(APガラス性能一覧!A:A,MATCH(ROW(B4576),APガラス性能一覧!$O:$O,0))),""),IFERROR(IF(INDEX(APガラス性能一覧!A:A,MATCH(ROW(B4576),APガラス性能一覧!$N:$N,0))="","",INDEX(APガラス性能一覧!A:A,MATCH(ROW(B4576),APガラス性能一覧!$N:$N,0))),"")))</f>
        <v/>
      </c>
      <c r="C4582" s="68" t="str">
        <f>IFERROR(VLOOKUP($B4582,APガラス性能一覧!$A$2:$M$6097,2,0),"")</f>
        <v/>
      </c>
      <c r="D4582" s="68" t="str">
        <f>IFERROR(VLOOKUP($B4582,APガラス性能一覧!$A$2:$M$6097,3,0),"")</f>
        <v/>
      </c>
      <c r="E4582" s="68" t="str">
        <f>IFERROR(VLOOKUP($B4582,APガラス性能一覧!$A$2:$M$6097,4,0),"")</f>
        <v/>
      </c>
      <c r="F4582" s="68" t="str">
        <f>IFERROR(VLOOKUP($B4582,APガラス性能一覧!$A$2:$M$6097,5,0),"")</f>
        <v/>
      </c>
      <c r="G4582" s="68" t="str">
        <f>IFERROR(VLOOKUP($B4582,APガラス性能一覧!$A$2:$M$6097,6,0),"")</f>
        <v/>
      </c>
      <c r="H4582" s="68" t="str">
        <f>IFERROR(VLOOKUP($B4582,APガラス性能一覧!$A$2:$M$6097,7,0),"")</f>
        <v/>
      </c>
      <c r="I4582" s="68" t="str">
        <f>IFERROR(VLOOKUP($B4582,APガラス性能一覧!$A$2:$M$6097,8,0),"")</f>
        <v/>
      </c>
      <c r="J4582" s="68" t="str">
        <f>IFERROR(VLOOKUP($B4582,APガラス性能一覧!$A$2:$M$6097,9,0),"")</f>
        <v/>
      </c>
      <c r="K4582" s="68" t="str">
        <f>IFERROR(VLOOKUP($B4582,APガラス性能一覧!$A$2:$M$6097,10,0),"")</f>
        <v/>
      </c>
      <c r="L4582" s="68" t="str">
        <f>IFERROR(VLOOKUP($B4582,APガラス性能一覧!$A$2:$M$6097,11,0),"")</f>
        <v/>
      </c>
      <c r="M4582" s="68" t="str">
        <f>IFERROR(VLOOKUP($B4582,APガラス性能一覧!$A$2:$M$6097,12,0),"")</f>
        <v/>
      </c>
      <c r="N4582" s="68" t="str">
        <f>IFERROR(VLOOKUP($B4582,APガラス性能一覧!$A$2:$M$6097,13,0),"")</f>
        <v/>
      </c>
    </row>
    <row r="4583" spans="2:14" x14ac:dyDescent="0.4">
      <c r="B4583" s="68" t="str">
        <f>IF($D$2="","",IF($E$2=0.65,IFERROR(IF(INDEX(APガラス性能一覧!A:A,MATCH(ROW(B4577),APガラス性能一覧!$O:$O,0))="","",INDEX(APガラス性能一覧!A:A,MATCH(ROW(B4577),APガラス性能一覧!$O:$O,0))),""),IFERROR(IF(INDEX(APガラス性能一覧!A:A,MATCH(ROW(B4577),APガラス性能一覧!$N:$N,0))="","",INDEX(APガラス性能一覧!A:A,MATCH(ROW(B4577),APガラス性能一覧!$N:$N,0))),"")))</f>
        <v/>
      </c>
      <c r="C4583" s="68" t="str">
        <f>IFERROR(VLOOKUP($B4583,APガラス性能一覧!$A$2:$M$6097,2,0),"")</f>
        <v/>
      </c>
      <c r="D4583" s="68" t="str">
        <f>IFERROR(VLOOKUP($B4583,APガラス性能一覧!$A$2:$M$6097,3,0),"")</f>
        <v/>
      </c>
      <c r="E4583" s="68" t="str">
        <f>IFERROR(VLOOKUP($B4583,APガラス性能一覧!$A$2:$M$6097,4,0),"")</f>
        <v/>
      </c>
      <c r="F4583" s="68" t="str">
        <f>IFERROR(VLOOKUP($B4583,APガラス性能一覧!$A$2:$M$6097,5,0),"")</f>
        <v/>
      </c>
      <c r="G4583" s="68" t="str">
        <f>IFERROR(VLOOKUP($B4583,APガラス性能一覧!$A$2:$M$6097,6,0),"")</f>
        <v/>
      </c>
      <c r="H4583" s="68" t="str">
        <f>IFERROR(VLOOKUP($B4583,APガラス性能一覧!$A$2:$M$6097,7,0),"")</f>
        <v/>
      </c>
      <c r="I4583" s="68" t="str">
        <f>IFERROR(VLOOKUP($B4583,APガラス性能一覧!$A$2:$M$6097,8,0),"")</f>
        <v/>
      </c>
      <c r="J4583" s="68" t="str">
        <f>IFERROR(VLOOKUP($B4583,APガラス性能一覧!$A$2:$M$6097,9,0),"")</f>
        <v/>
      </c>
      <c r="K4583" s="68" t="str">
        <f>IFERROR(VLOOKUP($B4583,APガラス性能一覧!$A$2:$M$6097,10,0),"")</f>
        <v/>
      </c>
      <c r="L4583" s="68" t="str">
        <f>IFERROR(VLOOKUP($B4583,APガラス性能一覧!$A$2:$M$6097,11,0),"")</f>
        <v/>
      </c>
      <c r="M4583" s="68" t="str">
        <f>IFERROR(VLOOKUP($B4583,APガラス性能一覧!$A$2:$M$6097,12,0),"")</f>
        <v/>
      </c>
      <c r="N4583" s="68" t="str">
        <f>IFERROR(VLOOKUP($B4583,APガラス性能一覧!$A$2:$M$6097,13,0),"")</f>
        <v/>
      </c>
    </row>
    <row r="4584" spans="2:14" x14ac:dyDescent="0.4">
      <c r="B4584" s="68" t="str">
        <f>IF($D$2="","",IF($E$2=0.65,IFERROR(IF(INDEX(APガラス性能一覧!A:A,MATCH(ROW(B4578),APガラス性能一覧!$O:$O,0))="","",INDEX(APガラス性能一覧!A:A,MATCH(ROW(B4578),APガラス性能一覧!$O:$O,0))),""),IFERROR(IF(INDEX(APガラス性能一覧!A:A,MATCH(ROW(B4578),APガラス性能一覧!$N:$N,0))="","",INDEX(APガラス性能一覧!A:A,MATCH(ROW(B4578),APガラス性能一覧!$N:$N,0))),"")))</f>
        <v/>
      </c>
      <c r="C4584" s="68" t="str">
        <f>IFERROR(VLOOKUP($B4584,APガラス性能一覧!$A$2:$M$6097,2,0),"")</f>
        <v/>
      </c>
      <c r="D4584" s="68" t="str">
        <f>IFERROR(VLOOKUP($B4584,APガラス性能一覧!$A$2:$M$6097,3,0),"")</f>
        <v/>
      </c>
      <c r="E4584" s="68" t="str">
        <f>IFERROR(VLOOKUP($B4584,APガラス性能一覧!$A$2:$M$6097,4,0),"")</f>
        <v/>
      </c>
      <c r="F4584" s="68" t="str">
        <f>IFERROR(VLOOKUP($B4584,APガラス性能一覧!$A$2:$M$6097,5,0),"")</f>
        <v/>
      </c>
      <c r="G4584" s="68" t="str">
        <f>IFERROR(VLOOKUP($B4584,APガラス性能一覧!$A$2:$M$6097,6,0),"")</f>
        <v/>
      </c>
      <c r="H4584" s="68" t="str">
        <f>IFERROR(VLOOKUP($B4584,APガラス性能一覧!$A$2:$M$6097,7,0),"")</f>
        <v/>
      </c>
      <c r="I4584" s="68" t="str">
        <f>IFERROR(VLOOKUP($B4584,APガラス性能一覧!$A$2:$M$6097,8,0),"")</f>
        <v/>
      </c>
      <c r="J4584" s="68" t="str">
        <f>IFERROR(VLOOKUP($B4584,APガラス性能一覧!$A$2:$M$6097,9,0),"")</f>
        <v/>
      </c>
      <c r="K4584" s="68" t="str">
        <f>IFERROR(VLOOKUP($B4584,APガラス性能一覧!$A$2:$M$6097,10,0),"")</f>
        <v/>
      </c>
      <c r="L4584" s="68" t="str">
        <f>IFERROR(VLOOKUP($B4584,APガラス性能一覧!$A$2:$M$6097,11,0),"")</f>
        <v/>
      </c>
      <c r="M4584" s="68" t="str">
        <f>IFERROR(VLOOKUP($B4584,APガラス性能一覧!$A$2:$M$6097,12,0),"")</f>
        <v/>
      </c>
      <c r="N4584" s="68" t="str">
        <f>IFERROR(VLOOKUP($B4584,APガラス性能一覧!$A$2:$M$6097,13,0),"")</f>
        <v/>
      </c>
    </row>
    <row r="4585" spans="2:14" x14ac:dyDescent="0.4">
      <c r="B4585" s="68" t="str">
        <f>IF($D$2="","",IF($E$2=0.65,IFERROR(IF(INDEX(APガラス性能一覧!A:A,MATCH(ROW(B4579),APガラス性能一覧!$O:$O,0))="","",INDEX(APガラス性能一覧!A:A,MATCH(ROW(B4579),APガラス性能一覧!$O:$O,0))),""),IFERROR(IF(INDEX(APガラス性能一覧!A:A,MATCH(ROW(B4579),APガラス性能一覧!$N:$N,0))="","",INDEX(APガラス性能一覧!A:A,MATCH(ROW(B4579),APガラス性能一覧!$N:$N,0))),"")))</f>
        <v/>
      </c>
      <c r="C4585" s="68" t="str">
        <f>IFERROR(VLOOKUP($B4585,APガラス性能一覧!$A$2:$M$6097,2,0),"")</f>
        <v/>
      </c>
      <c r="D4585" s="68" t="str">
        <f>IFERROR(VLOOKUP($B4585,APガラス性能一覧!$A$2:$M$6097,3,0),"")</f>
        <v/>
      </c>
      <c r="E4585" s="68" t="str">
        <f>IFERROR(VLOOKUP($B4585,APガラス性能一覧!$A$2:$M$6097,4,0),"")</f>
        <v/>
      </c>
      <c r="F4585" s="68" t="str">
        <f>IFERROR(VLOOKUP($B4585,APガラス性能一覧!$A$2:$M$6097,5,0),"")</f>
        <v/>
      </c>
      <c r="G4585" s="68" t="str">
        <f>IFERROR(VLOOKUP($B4585,APガラス性能一覧!$A$2:$M$6097,6,0),"")</f>
        <v/>
      </c>
      <c r="H4585" s="68" t="str">
        <f>IFERROR(VLOOKUP($B4585,APガラス性能一覧!$A$2:$M$6097,7,0),"")</f>
        <v/>
      </c>
      <c r="I4585" s="68" t="str">
        <f>IFERROR(VLOOKUP($B4585,APガラス性能一覧!$A$2:$M$6097,8,0),"")</f>
        <v/>
      </c>
      <c r="J4585" s="68" t="str">
        <f>IFERROR(VLOOKUP($B4585,APガラス性能一覧!$A$2:$M$6097,9,0),"")</f>
        <v/>
      </c>
      <c r="K4585" s="68" t="str">
        <f>IFERROR(VLOOKUP($B4585,APガラス性能一覧!$A$2:$M$6097,10,0),"")</f>
        <v/>
      </c>
      <c r="L4585" s="68" t="str">
        <f>IFERROR(VLOOKUP($B4585,APガラス性能一覧!$A$2:$M$6097,11,0),"")</f>
        <v/>
      </c>
      <c r="M4585" s="68" t="str">
        <f>IFERROR(VLOOKUP($B4585,APガラス性能一覧!$A$2:$M$6097,12,0),"")</f>
        <v/>
      </c>
      <c r="N4585" s="68" t="str">
        <f>IFERROR(VLOOKUP($B4585,APガラス性能一覧!$A$2:$M$6097,13,0),"")</f>
        <v/>
      </c>
    </row>
    <row r="4586" spans="2:14" x14ac:dyDescent="0.4">
      <c r="B4586" s="68" t="str">
        <f>IF($D$2="","",IF($E$2=0.65,IFERROR(IF(INDEX(APガラス性能一覧!A:A,MATCH(ROW(B4580),APガラス性能一覧!$O:$O,0))="","",INDEX(APガラス性能一覧!A:A,MATCH(ROW(B4580),APガラス性能一覧!$O:$O,0))),""),IFERROR(IF(INDEX(APガラス性能一覧!A:A,MATCH(ROW(B4580),APガラス性能一覧!$N:$N,0))="","",INDEX(APガラス性能一覧!A:A,MATCH(ROW(B4580),APガラス性能一覧!$N:$N,0))),"")))</f>
        <v/>
      </c>
      <c r="C4586" s="68" t="str">
        <f>IFERROR(VLOOKUP($B4586,APガラス性能一覧!$A$2:$M$6097,2,0),"")</f>
        <v/>
      </c>
      <c r="D4586" s="68" t="str">
        <f>IFERROR(VLOOKUP($B4586,APガラス性能一覧!$A$2:$M$6097,3,0),"")</f>
        <v/>
      </c>
      <c r="E4586" s="68" t="str">
        <f>IFERROR(VLOOKUP($B4586,APガラス性能一覧!$A$2:$M$6097,4,0),"")</f>
        <v/>
      </c>
      <c r="F4586" s="68" t="str">
        <f>IFERROR(VLOOKUP($B4586,APガラス性能一覧!$A$2:$M$6097,5,0),"")</f>
        <v/>
      </c>
      <c r="G4586" s="68" t="str">
        <f>IFERROR(VLOOKUP($B4586,APガラス性能一覧!$A$2:$M$6097,6,0),"")</f>
        <v/>
      </c>
      <c r="H4586" s="68" t="str">
        <f>IFERROR(VLOOKUP($B4586,APガラス性能一覧!$A$2:$M$6097,7,0),"")</f>
        <v/>
      </c>
      <c r="I4586" s="68" t="str">
        <f>IFERROR(VLOOKUP($B4586,APガラス性能一覧!$A$2:$M$6097,8,0),"")</f>
        <v/>
      </c>
      <c r="J4586" s="68" t="str">
        <f>IFERROR(VLOOKUP($B4586,APガラス性能一覧!$A$2:$M$6097,9,0),"")</f>
        <v/>
      </c>
      <c r="K4586" s="68" t="str">
        <f>IFERROR(VLOOKUP($B4586,APガラス性能一覧!$A$2:$M$6097,10,0),"")</f>
        <v/>
      </c>
      <c r="L4586" s="68" t="str">
        <f>IFERROR(VLOOKUP($B4586,APガラス性能一覧!$A$2:$M$6097,11,0),"")</f>
        <v/>
      </c>
      <c r="M4586" s="68" t="str">
        <f>IFERROR(VLOOKUP($B4586,APガラス性能一覧!$A$2:$M$6097,12,0),"")</f>
        <v/>
      </c>
      <c r="N4586" s="68" t="str">
        <f>IFERROR(VLOOKUP($B4586,APガラス性能一覧!$A$2:$M$6097,13,0),"")</f>
        <v/>
      </c>
    </row>
    <row r="4587" spans="2:14" x14ac:dyDescent="0.4">
      <c r="B4587" s="68" t="str">
        <f>IF($D$2="","",IF($E$2=0.65,IFERROR(IF(INDEX(APガラス性能一覧!A:A,MATCH(ROW(B4581),APガラス性能一覧!$O:$O,0))="","",INDEX(APガラス性能一覧!A:A,MATCH(ROW(B4581),APガラス性能一覧!$O:$O,0))),""),IFERROR(IF(INDEX(APガラス性能一覧!A:A,MATCH(ROW(B4581),APガラス性能一覧!$N:$N,0))="","",INDEX(APガラス性能一覧!A:A,MATCH(ROW(B4581),APガラス性能一覧!$N:$N,0))),"")))</f>
        <v/>
      </c>
      <c r="C4587" s="68" t="str">
        <f>IFERROR(VLOOKUP($B4587,APガラス性能一覧!$A$2:$M$6097,2,0),"")</f>
        <v/>
      </c>
      <c r="D4587" s="68" t="str">
        <f>IFERROR(VLOOKUP($B4587,APガラス性能一覧!$A$2:$M$6097,3,0),"")</f>
        <v/>
      </c>
      <c r="E4587" s="68" t="str">
        <f>IFERROR(VLOOKUP($B4587,APガラス性能一覧!$A$2:$M$6097,4,0),"")</f>
        <v/>
      </c>
      <c r="F4587" s="68" t="str">
        <f>IFERROR(VLOOKUP($B4587,APガラス性能一覧!$A$2:$M$6097,5,0),"")</f>
        <v/>
      </c>
      <c r="G4587" s="68" t="str">
        <f>IFERROR(VLOOKUP($B4587,APガラス性能一覧!$A$2:$M$6097,6,0),"")</f>
        <v/>
      </c>
      <c r="H4587" s="68" t="str">
        <f>IFERROR(VLOOKUP($B4587,APガラス性能一覧!$A$2:$M$6097,7,0),"")</f>
        <v/>
      </c>
      <c r="I4587" s="68" t="str">
        <f>IFERROR(VLOOKUP($B4587,APガラス性能一覧!$A$2:$M$6097,8,0),"")</f>
        <v/>
      </c>
      <c r="J4587" s="68" t="str">
        <f>IFERROR(VLOOKUP($B4587,APガラス性能一覧!$A$2:$M$6097,9,0),"")</f>
        <v/>
      </c>
      <c r="K4587" s="68" t="str">
        <f>IFERROR(VLOOKUP($B4587,APガラス性能一覧!$A$2:$M$6097,10,0),"")</f>
        <v/>
      </c>
      <c r="L4587" s="68" t="str">
        <f>IFERROR(VLOOKUP($B4587,APガラス性能一覧!$A$2:$M$6097,11,0),"")</f>
        <v/>
      </c>
      <c r="M4587" s="68" t="str">
        <f>IFERROR(VLOOKUP($B4587,APガラス性能一覧!$A$2:$M$6097,12,0),"")</f>
        <v/>
      </c>
      <c r="N4587" s="68" t="str">
        <f>IFERROR(VLOOKUP($B4587,APガラス性能一覧!$A$2:$M$6097,13,0),"")</f>
        <v/>
      </c>
    </row>
    <row r="4588" spans="2:14" x14ac:dyDescent="0.4">
      <c r="B4588" s="68" t="str">
        <f>IF($D$2="","",IF($E$2=0.65,IFERROR(IF(INDEX(APガラス性能一覧!A:A,MATCH(ROW(B4582),APガラス性能一覧!$O:$O,0))="","",INDEX(APガラス性能一覧!A:A,MATCH(ROW(B4582),APガラス性能一覧!$O:$O,0))),""),IFERROR(IF(INDEX(APガラス性能一覧!A:A,MATCH(ROW(B4582),APガラス性能一覧!$N:$N,0))="","",INDEX(APガラス性能一覧!A:A,MATCH(ROW(B4582),APガラス性能一覧!$N:$N,0))),"")))</f>
        <v/>
      </c>
      <c r="C4588" s="68" t="str">
        <f>IFERROR(VLOOKUP($B4588,APガラス性能一覧!$A$2:$M$6097,2,0),"")</f>
        <v/>
      </c>
      <c r="D4588" s="68" t="str">
        <f>IFERROR(VLOOKUP($B4588,APガラス性能一覧!$A$2:$M$6097,3,0),"")</f>
        <v/>
      </c>
      <c r="E4588" s="68" t="str">
        <f>IFERROR(VLOOKUP($B4588,APガラス性能一覧!$A$2:$M$6097,4,0),"")</f>
        <v/>
      </c>
      <c r="F4588" s="68" t="str">
        <f>IFERROR(VLOOKUP($B4588,APガラス性能一覧!$A$2:$M$6097,5,0),"")</f>
        <v/>
      </c>
      <c r="G4588" s="68" t="str">
        <f>IFERROR(VLOOKUP($B4588,APガラス性能一覧!$A$2:$M$6097,6,0),"")</f>
        <v/>
      </c>
      <c r="H4588" s="68" t="str">
        <f>IFERROR(VLOOKUP($B4588,APガラス性能一覧!$A$2:$M$6097,7,0),"")</f>
        <v/>
      </c>
      <c r="I4588" s="68" t="str">
        <f>IFERROR(VLOOKUP($B4588,APガラス性能一覧!$A$2:$M$6097,8,0),"")</f>
        <v/>
      </c>
      <c r="J4588" s="68" t="str">
        <f>IFERROR(VLOOKUP($B4588,APガラス性能一覧!$A$2:$M$6097,9,0),"")</f>
        <v/>
      </c>
      <c r="K4588" s="68" t="str">
        <f>IFERROR(VLOOKUP($B4588,APガラス性能一覧!$A$2:$M$6097,10,0),"")</f>
        <v/>
      </c>
      <c r="L4588" s="68" t="str">
        <f>IFERROR(VLOOKUP($B4588,APガラス性能一覧!$A$2:$M$6097,11,0),"")</f>
        <v/>
      </c>
      <c r="M4588" s="68" t="str">
        <f>IFERROR(VLOOKUP($B4588,APガラス性能一覧!$A$2:$M$6097,12,0),"")</f>
        <v/>
      </c>
      <c r="N4588" s="68" t="str">
        <f>IFERROR(VLOOKUP($B4588,APガラス性能一覧!$A$2:$M$6097,13,0),"")</f>
        <v/>
      </c>
    </row>
    <row r="4589" spans="2:14" x14ac:dyDescent="0.4">
      <c r="B4589" s="68" t="str">
        <f>IF($D$2="","",IF($E$2=0.65,IFERROR(IF(INDEX(APガラス性能一覧!A:A,MATCH(ROW(B4583),APガラス性能一覧!$O:$O,0))="","",INDEX(APガラス性能一覧!A:A,MATCH(ROW(B4583),APガラス性能一覧!$O:$O,0))),""),IFERROR(IF(INDEX(APガラス性能一覧!A:A,MATCH(ROW(B4583),APガラス性能一覧!$N:$N,0))="","",INDEX(APガラス性能一覧!A:A,MATCH(ROW(B4583),APガラス性能一覧!$N:$N,0))),"")))</f>
        <v/>
      </c>
      <c r="C4589" s="68" t="str">
        <f>IFERROR(VLOOKUP($B4589,APガラス性能一覧!$A$2:$M$6097,2,0),"")</f>
        <v/>
      </c>
      <c r="D4589" s="68" t="str">
        <f>IFERROR(VLOOKUP($B4589,APガラス性能一覧!$A$2:$M$6097,3,0),"")</f>
        <v/>
      </c>
      <c r="E4589" s="68" t="str">
        <f>IFERROR(VLOOKUP($B4589,APガラス性能一覧!$A$2:$M$6097,4,0),"")</f>
        <v/>
      </c>
      <c r="F4589" s="68" t="str">
        <f>IFERROR(VLOOKUP($B4589,APガラス性能一覧!$A$2:$M$6097,5,0),"")</f>
        <v/>
      </c>
      <c r="G4589" s="68" t="str">
        <f>IFERROR(VLOOKUP($B4589,APガラス性能一覧!$A$2:$M$6097,6,0),"")</f>
        <v/>
      </c>
      <c r="H4589" s="68" t="str">
        <f>IFERROR(VLOOKUP($B4589,APガラス性能一覧!$A$2:$M$6097,7,0),"")</f>
        <v/>
      </c>
      <c r="I4589" s="68" t="str">
        <f>IFERROR(VLOOKUP($B4589,APガラス性能一覧!$A$2:$M$6097,8,0),"")</f>
        <v/>
      </c>
      <c r="J4589" s="68" t="str">
        <f>IFERROR(VLOOKUP($B4589,APガラス性能一覧!$A$2:$M$6097,9,0),"")</f>
        <v/>
      </c>
      <c r="K4589" s="68" t="str">
        <f>IFERROR(VLOOKUP($B4589,APガラス性能一覧!$A$2:$M$6097,10,0),"")</f>
        <v/>
      </c>
      <c r="L4589" s="68" t="str">
        <f>IFERROR(VLOOKUP($B4589,APガラス性能一覧!$A$2:$M$6097,11,0),"")</f>
        <v/>
      </c>
      <c r="M4589" s="68" t="str">
        <f>IFERROR(VLOOKUP($B4589,APガラス性能一覧!$A$2:$M$6097,12,0),"")</f>
        <v/>
      </c>
      <c r="N4589" s="68" t="str">
        <f>IFERROR(VLOOKUP($B4589,APガラス性能一覧!$A$2:$M$6097,13,0),"")</f>
        <v/>
      </c>
    </row>
    <row r="4590" spans="2:14" x14ac:dyDescent="0.4">
      <c r="B4590" s="68" t="str">
        <f>IF($D$2="","",IF($E$2=0.65,IFERROR(IF(INDEX(APガラス性能一覧!A:A,MATCH(ROW(B4584),APガラス性能一覧!$O:$O,0))="","",INDEX(APガラス性能一覧!A:A,MATCH(ROW(B4584),APガラス性能一覧!$O:$O,0))),""),IFERROR(IF(INDEX(APガラス性能一覧!A:A,MATCH(ROW(B4584),APガラス性能一覧!$N:$N,0))="","",INDEX(APガラス性能一覧!A:A,MATCH(ROW(B4584),APガラス性能一覧!$N:$N,0))),"")))</f>
        <v/>
      </c>
      <c r="C4590" s="68" t="str">
        <f>IFERROR(VLOOKUP($B4590,APガラス性能一覧!$A$2:$M$6097,2,0),"")</f>
        <v/>
      </c>
      <c r="D4590" s="68" t="str">
        <f>IFERROR(VLOOKUP($B4590,APガラス性能一覧!$A$2:$M$6097,3,0),"")</f>
        <v/>
      </c>
      <c r="E4590" s="68" t="str">
        <f>IFERROR(VLOOKUP($B4590,APガラス性能一覧!$A$2:$M$6097,4,0),"")</f>
        <v/>
      </c>
      <c r="F4590" s="68" t="str">
        <f>IFERROR(VLOOKUP($B4590,APガラス性能一覧!$A$2:$M$6097,5,0),"")</f>
        <v/>
      </c>
      <c r="G4590" s="68" t="str">
        <f>IFERROR(VLOOKUP($B4590,APガラス性能一覧!$A$2:$M$6097,6,0),"")</f>
        <v/>
      </c>
      <c r="H4590" s="68" t="str">
        <f>IFERROR(VLOOKUP($B4590,APガラス性能一覧!$A$2:$M$6097,7,0),"")</f>
        <v/>
      </c>
      <c r="I4590" s="68" t="str">
        <f>IFERROR(VLOOKUP($B4590,APガラス性能一覧!$A$2:$M$6097,8,0),"")</f>
        <v/>
      </c>
      <c r="J4590" s="68" t="str">
        <f>IFERROR(VLOOKUP($B4590,APガラス性能一覧!$A$2:$M$6097,9,0),"")</f>
        <v/>
      </c>
      <c r="K4590" s="68" t="str">
        <f>IFERROR(VLOOKUP($B4590,APガラス性能一覧!$A$2:$M$6097,10,0),"")</f>
        <v/>
      </c>
      <c r="L4590" s="68" t="str">
        <f>IFERROR(VLOOKUP($B4590,APガラス性能一覧!$A$2:$M$6097,11,0),"")</f>
        <v/>
      </c>
      <c r="M4590" s="68" t="str">
        <f>IFERROR(VLOOKUP($B4590,APガラス性能一覧!$A$2:$M$6097,12,0),"")</f>
        <v/>
      </c>
      <c r="N4590" s="68" t="str">
        <f>IFERROR(VLOOKUP($B4590,APガラス性能一覧!$A$2:$M$6097,13,0),"")</f>
        <v/>
      </c>
    </row>
    <row r="4591" spans="2:14" x14ac:dyDescent="0.4">
      <c r="B4591" s="68" t="str">
        <f>IF($D$2="","",IF($E$2=0.65,IFERROR(IF(INDEX(APガラス性能一覧!A:A,MATCH(ROW(B4585),APガラス性能一覧!$O:$O,0))="","",INDEX(APガラス性能一覧!A:A,MATCH(ROW(B4585),APガラス性能一覧!$O:$O,0))),""),IFERROR(IF(INDEX(APガラス性能一覧!A:A,MATCH(ROW(B4585),APガラス性能一覧!$N:$N,0))="","",INDEX(APガラス性能一覧!A:A,MATCH(ROW(B4585),APガラス性能一覧!$N:$N,0))),"")))</f>
        <v/>
      </c>
      <c r="C4591" s="68" t="str">
        <f>IFERROR(VLOOKUP($B4591,APガラス性能一覧!$A$2:$M$6097,2,0),"")</f>
        <v/>
      </c>
      <c r="D4591" s="68" t="str">
        <f>IFERROR(VLOOKUP($B4591,APガラス性能一覧!$A$2:$M$6097,3,0),"")</f>
        <v/>
      </c>
      <c r="E4591" s="68" t="str">
        <f>IFERROR(VLOOKUP($B4591,APガラス性能一覧!$A$2:$M$6097,4,0),"")</f>
        <v/>
      </c>
      <c r="F4591" s="68" t="str">
        <f>IFERROR(VLOOKUP($B4591,APガラス性能一覧!$A$2:$M$6097,5,0),"")</f>
        <v/>
      </c>
      <c r="G4591" s="68" t="str">
        <f>IFERROR(VLOOKUP($B4591,APガラス性能一覧!$A$2:$M$6097,6,0),"")</f>
        <v/>
      </c>
      <c r="H4591" s="68" t="str">
        <f>IFERROR(VLOOKUP($B4591,APガラス性能一覧!$A$2:$M$6097,7,0),"")</f>
        <v/>
      </c>
      <c r="I4591" s="68" t="str">
        <f>IFERROR(VLOOKUP($B4591,APガラス性能一覧!$A$2:$M$6097,8,0),"")</f>
        <v/>
      </c>
      <c r="J4591" s="68" t="str">
        <f>IFERROR(VLOOKUP($B4591,APガラス性能一覧!$A$2:$M$6097,9,0),"")</f>
        <v/>
      </c>
      <c r="K4591" s="68" t="str">
        <f>IFERROR(VLOOKUP($B4591,APガラス性能一覧!$A$2:$M$6097,10,0),"")</f>
        <v/>
      </c>
      <c r="L4591" s="68" t="str">
        <f>IFERROR(VLOOKUP($B4591,APガラス性能一覧!$A$2:$M$6097,11,0),"")</f>
        <v/>
      </c>
      <c r="M4591" s="68" t="str">
        <f>IFERROR(VLOOKUP($B4591,APガラス性能一覧!$A$2:$M$6097,12,0),"")</f>
        <v/>
      </c>
      <c r="N4591" s="68" t="str">
        <f>IFERROR(VLOOKUP($B4591,APガラス性能一覧!$A$2:$M$6097,13,0),"")</f>
        <v/>
      </c>
    </row>
    <row r="4592" spans="2:14" x14ac:dyDescent="0.4">
      <c r="B4592" s="68" t="str">
        <f>IF($D$2="","",IF($E$2=0.65,IFERROR(IF(INDEX(APガラス性能一覧!A:A,MATCH(ROW(B4586),APガラス性能一覧!$O:$O,0))="","",INDEX(APガラス性能一覧!A:A,MATCH(ROW(B4586),APガラス性能一覧!$O:$O,0))),""),IFERROR(IF(INDEX(APガラス性能一覧!A:A,MATCH(ROW(B4586),APガラス性能一覧!$N:$N,0))="","",INDEX(APガラス性能一覧!A:A,MATCH(ROW(B4586),APガラス性能一覧!$N:$N,0))),"")))</f>
        <v/>
      </c>
      <c r="C4592" s="68" t="str">
        <f>IFERROR(VLOOKUP($B4592,APガラス性能一覧!$A$2:$M$6097,2,0),"")</f>
        <v/>
      </c>
      <c r="D4592" s="68" t="str">
        <f>IFERROR(VLOOKUP($B4592,APガラス性能一覧!$A$2:$M$6097,3,0),"")</f>
        <v/>
      </c>
      <c r="E4592" s="68" t="str">
        <f>IFERROR(VLOOKUP($B4592,APガラス性能一覧!$A$2:$M$6097,4,0),"")</f>
        <v/>
      </c>
      <c r="F4592" s="68" t="str">
        <f>IFERROR(VLOOKUP($B4592,APガラス性能一覧!$A$2:$M$6097,5,0),"")</f>
        <v/>
      </c>
      <c r="G4592" s="68" t="str">
        <f>IFERROR(VLOOKUP($B4592,APガラス性能一覧!$A$2:$M$6097,6,0),"")</f>
        <v/>
      </c>
      <c r="H4592" s="68" t="str">
        <f>IFERROR(VLOOKUP($B4592,APガラス性能一覧!$A$2:$M$6097,7,0),"")</f>
        <v/>
      </c>
      <c r="I4592" s="68" t="str">
        <f>IFERROR(VLOOKUP($B4592,APガラス性能一覧!$A$2:$M$6097,8,0),"")</f>
        <v/>
      </c>
      <c r="J4592" s="68" t="str">
        <f>IFERROR(VLOOKUP($B4592,APガラス性能一覧!$A$2:$M$6097,9,0),"")</f>
        <v/>
      </c>
      <c r="K4592" s="68" t="str">
        <f>IFERROR(VLOOKUP($B4592,APガラス性能一覧!$A$2:$M$6097,10,0),"")</f>
        <v/>
      </c>
      <c r="L4592" s="68" t="str">
        <f>IFERROR(VLOOKUP($B4592,APガラス性能一覧!$A$2:$M$6097,11,0),"")</f>
        <v/>
      </c>
      <c r="M4592" s="68" t="str">
        <f>IFERROR(VLOOKUP($B4592,APガラス性能一覧!$A$2:$M$6097,12,0),"")</f>
        <v/>
      </c>
      <c r="N4592" s="68" t="str">
        <f>IFERROR(VLOOKUP($B4592,APガラス性能一覧!$A$2:$M$6097,13,0),"")</f>
        <v/>
      </c>
    </row>
    <row r="4593" spans="2:14" x14ac:dyDescent="0.4">
      <c r="B4593" s="68" t="str">
        <f>IF($D$2="","",IF($E$2=0.65,IFERROR(IF(INDEX(APガラス性能一覧!A:A,MATCH(ROW(B4587),APガラス性能一覧!$O:$O,0))="","",INDEX(APガラス性能一覧!A:A,MATCH(ROW(B4587),APガラス性能一覧!$O:$O,0))),""),IFERROR(IF(INDEX(APガラス性能一覧!A:A,MATCH(ROW(B4587),APガラス性能一覧!$N:$N,0))="","",INDEX(APガラス性能一覧!A:A,MATCH(ROW(B4587),APガラス性能一覧!$N:$N,0))),"")))</f>
        <v/>
      </c>
      <c r="C4593" s="68" t="str">
        <f>IFERROR(VLOOKUP($B4593,APガラス性能一覧!$A$2:$M$6097,2,0),"")</f>
        <v/>
      </c>
      <c r="D4593" s="68" t="str">
        <f>IFERROR(VLOOKUP($B4593,APガラス性能一覧!$A$2:$M$6097,3,0),"")</f>
        <v/>
      </c>
      <c r="E4593" s="68" t="str">
        <f>IFERROR(VLOOKUP($B4593,APガラス性能一覧!$A$2:$M$6097,4,0),"")</f>
        <v/>
      </c>
      <c r="F4593" s="68" t="str">
        <f>IFERROR(VLOOKUP($B4593,APガラス性能一覧!$A$2:$M$6097,5,0),"")</f>
        <v/>
      </c>
      <c r="G4593" s="68" t="str">
        <f>IFERROR(VLOOKUP($B4593,APガラス性能一覧!$A$2:$M$6097,6,0),"")</f>
        <v/>
      </c>
      <c r="H4593" s="68" t="str">
        <f>IFERROR(VLOOKUP($B4593,APガラス性能一覧!$A$2:$M$6097,7,0),"")</f>
        <v/>
      </c>
      <c r="I4593" s="68" t="str">
        <f>IFERROR(VLOOKUP($B4593,APガラス性能一覧!$A$2:$M$6097,8,0),"")</f>
        <v/>
      </c>
      <c r="J4593" s="68" t="str">
        <f>IFERROR(VLOOKUP($B4593,APガラス性能一覧!$A$2:$M$6097,9,0),"")</f>
        <v/>
      </c>
      <c r="K4593" s="68" t="str">
        <f>IFERROR(VLOOKUP($B4593,APガラス性能一覧!$A$2:$M$6097,10,0),"")</f>
        <v/>
      </c>
      <c r="L4593" s="68" t="str">
        <f>IFERROR(VLOOKUP($B4593,APガラス性能一覧!$A$2:$M$6097,11,0),"")</f>
        <v/>
      </c>
      <c r="M4593" s="68" t="str">
        <f>IFERROR(VLOOKUP($B4593,APガラス性能一覧!$A$2:$M$6097,12,0),"")</f>
        <v/>
      </c>
      <c r="N4593" s="68" t="str">
        <f>IFERROR(VLOOKUP($B4593,APガラス性能一覧!$A$2:$M$6097,13,0),"")</f>
        <v/>
      </c>
    </row>
    <row r="4594" spans="2:14" x14ac:dyDescent="0.4">
      <c r="B4594" s="68" t="str">
        <f>IF($D$2="","",IF($E$2=0.65,IFERROR(IF(INDEX(APガラス性能一覧!A:A,MATCH(ROW(B4588),APガラス性能一覧!$O:$O,0))="","",INDEX(APガラス性能一覧!A:A,MATCH(ROW(B4588),APガラス性能一覧!$O:$O,0))),""),IFERROR(IF(INDEX(APガラス性能一覧!A:A,MATCH(ROW(B4588),APガラス性能一覧!$N:$N,0))="","",INDEX(APガラス性能一覧!A:A,MATCH(ROW(B4588),APガラス性能一覧!$N:$N,0))),"")))</f>
        <v/>
      </c>
      <c r="C4594" s="68" t="str">
        <f>IFERROR(VLOOKUP($B4594,APガラス性能一覧!$A$2:$M$6097,2,0),"")</f>
        <v/>
      </c>
      <c r="D4594" s="68" t="str">
        <f>IFERROR(VLOOKUP($B4594,APガラス性能一覧!$A$2:$M$6097,3,0),"")</f>
        <v/>
      </c>
      <c r="E4594" s="68" t="str">
        <f>IFERROR(VLOOKUP($B4594,APガラス性能一覧!$A$2:$M$6097,4,0),"")</f>
        <v/>
      </c>
      <c r="F4594" s="68" t="str">
        <f>IFERROR(VLOOKUP($B4594,APガラス性能一覧!$A$2:$M$6097,5,0),"")</f>
        <v/>
      </c>
      <c r="G4594" s="68" t="str">
        <f>IFERROR(VLOOKUP($B4594,APガラス性能一覧!$A$2:$M$6097,6,0),"")</f>
        <v/>
      </c>
      <c r="H4594" s="68" t="str">
        <f>IFERROR(VLOOKUP($B4594,APガラス性能一覧!$A$2:$M$6097,7,0),"")</f>
        <v/>
      </c>
      <c r="I4594" s="68" t="str">
        <f>IFERROR(VLOOKUP($B4594,APガラス性能一覧!$A$2:$M$6097,8,0),"")</f>
        <v/>
      </c>
      <c r="J4594" s="68" t="str">
        <f>IFERROR(VLOOKUP($B4594,APガラス性能一覧!$A$2:$M$6097,9,0),"")</f>
        <v/>
      </c>
      <c r="K4594" s="68" t="str">
        <f>IFERROR(VLOOKUP($B4594,APガラス性能一覧!$A$2:$M$6097,10,0),"")</f>
        <v/>
      </c>
      <c r="L4594" s="68" t="str">
        <f>IFERROR(VLOOKUP($B4594,APガラス性能一覧!$A$2:$M$6097,11,0),"")</f>
        <v/>
      </c>
      <c r="M4594" s="68" t="str">
        <f>IFERROR(VLOOKUP($B4594,APガラス性能一覧!$A$2:$M$6097,12,0),"")</f>
        <v/>
      </c>
      <c r="N4594" s="68" t="str">
        <f>IFERROR(VLOOKUP($B4594,APガラス性能一覧!$A$2:$M$6097,13,0),"")</f>
        <v/>
      </c>
    </row>
    <row r="4595" spans="2:14" x14ac:dyDescent="0.4">
      <c r="B4595" s="68" t="str">
        <f>IF($D$2="","",IF($E$2=0.65,IFERROR(IF(INDEX(APガラス性能一覧!A:A,MATCH(ROW(B4589),APガラス性能一覧!$O:$O,0))="","",INDEX(APガラス性能一覧!A:A,MATCH(ROW(B4589),APガラス性能一覧!$O:$O,0))),""),IFERROR(IF(INDEX(APガラス性能一覧!A:A,MATCH(ROW(B4589),APガラス性能一覧!$N:$N,0))="","",INDEX(APガラス性能一覧!A:A,MATCH(ROW(B4589),APガラス性能一覧!$N:$N,0))),"")))</f>
        <v/>
      </c>
      <c r="C4595" s="68" t="str">
        <f>IFERROR(VLOOKUP($B4595,APガラス性能一覧!$A$2:$M$6097,2,0),"")</f>
        <v/>
      </c>
      <c r="D4595" s="68" t="str">
        <f>IFERROR(VLOOKUP($B4595,APガラス性能一覧!$A$2:$M$6097,3,0),"")</f>
        <v/>
      </c>
      <c r="E4595" s="68" t="str">
        <f>IFERROR(VLOOKUP($B4595,APガラス性能一覧!$A$2:$M$6097,4,0),"")</f>
        <v/>
      </c>
      <c r="F4595" s="68" t="str">
        <f>IFERROR(VLOOKUP($B4595,APガラス性能一覧!$A$2:$M$6097,5,0),"")</f>
        <v/>
      </c>
      <c r="G4595" s="68" t="str">
        <f>IFERROR(VLOOKUP($B4595,APガラス性能一覧!$A$2:$M$6097,6,0),"")</f>
        <v/>
      </c>
      <c r="H4595" s="68" t="str">
        <f>IFERROR(VLOOKUP($B4595,APガラス性能一覧!$A$2:$M$6097,7,0),"")</f>
        <v/>
      </c>
      <c r="I4595" s="68" t="str">
        <f>IFERROR(VLOOKUP($B4595,APガラス性能一覧!$A$2:$M$6097,8,0),"")</f>
        <v/>
      </c>
      <c r="J4595" s="68" t="str">
        <f>IFERROR(VLOOKUP($B4595,APガラス性能一覧!$A$2:$M$6097,9,0),"")</f>
        <v/>
      </c>
      <c r="K4595" s="68" t="str">
        <f>IFERROR(VLOOKUP($B4595,APガラス性能一覧!$A$2:$M$6097,10,0),"")</f>
        <v/>
      </c>
      <c r="L4595" s="68" t="str">
        <f>IFERROR(VLOOKUP($B4595,APガラス性能一覧!$A$2:$M$6097,11,0),"")</f>
        <v/>
      </c>
      <c r="M4595" s="68" t="str">
        <f>IFERROR(VLOOKUP($B4595,APガラス性能一覧!$A$2:$M$6097,12,0),"")</f>
        <v/>
      </c>
      <c r="N4595" s="68" t="str">
        <f>IFERROR(VLOOKUP($B4595,APガラス性能一覧!$A$2:$M$6097,13,0),"")</f>
        <v/>
      </c>
    </row>
    <row r="4596" spans="2:14" x14ac:dyDescent="0.4">
      <c r="B4596" s="68" t="str">
        <f>IF($D$2="","",IF($E$2=0.65,IFERROR(IF(INDEX(APガラス性能一覧!A:A,MATCH(ROW(B4590),APガラス性能一覧!$O:$O,0))="","",INDEX(APガラス性能一覧!A:A,MATCH(ROW(B4590),APガラス性能一覧!$O:$O,0))),""),IFERROR(IF(INDEX(APガラス性能一覧!A:A,MATCH(ROW(B4590),APガラス性能一覧!$N:$N,0))="","",INDEX(APガラス性能一覧!A:A,MATCH(ROW(B4590),APガラス性能一覧!$N:$N,0))),"")))</f>
        <v/>
      </c>
      <c r="C4596" s="68" t="str">
        <f>IFERROR(VLOOKUP($B4596,APガラス性能一覧!$A$2:$M$6097,2,0),"")</f>
        <v/>
      </c>
      <c r="D4596" s="68" t="str">
        <f>IFERROR(VLOOKUP($B4596,APガラス性能一覧!$A$2:$M$6097,3,0),"")</f>
        <v/>
      </c>
      <c r="E4596" s="68" t="str">
        <f>IFERROR(VLOOKUP($B4596,APガラス性能一覧!$A$2:$M$6097,4,0),"")</f>
        <v/>
      </c>
      <c r="F4596" s="68" t="str">
        <f>IFERROR(VLOOKUP($B4596,APガラス性能一覧!$A$2:$M$6097,5,0),"")</f>
        <v/>
      </c>
      <c r="G4596" s="68" t="str">
        <f>IFERROR(VLOOKUP($B4596,APガラス性能一覧!$A$2:$M$6097,6,0),"")</f>
        <v/>
      </c>
      <c r="H4596" s="68" t="str">
        <f>IFERROR(VLOOKUP($B4596,APガラス性能一覧!$A$2:$M$6097,7,0),"")</f>
        <v/>
      </c>
      <c r="I4596" s="68" t="str">
        <f>IFERROR(VLOOKUP($B4596,APガラス性能一覧!$A$2:$M$6097,8,0),"")</f>
        <v/>
      </c>
      <c r="J4596" s="68" t="str">
        <f>IFERROR(VLOOKUP($B4596,APガラス性能一覧!$A$2:$M$6097,9,0),"")</f>
        <v/>
      </c>
      <c r="K4596" s="68" t="str">
        <f>IFERROR(VLOOKUP($B4596,APガラス性能一覧!$A$2:$M$6097,10,0),"")</f>
        <v/>
      </c>
      <c r="L4596" s="68" t="str">
        <f>IFERROR(VLOOKUP($B4596,APガラス性能一覧!$A$2:$M$6097,11,0),"")</f>
        <v/>
      </c>
      <c r="M4596" s="68" t="str">
        <f>IFERROR(VLOOKUP($B4596,APガラス性能一覧!$A$2:$M$6097,12,0),"")</f>
        <v/>
      </c>
      <c r="N4596" s="68" t="str">
        <f>IFERROR(VLOOKUP($B4596,APガラス性能一覧!$A$2:$M$6097,13,0),"")</f>
        <v/>
      </c>
    </row>
    <row r="4597" spans="2:14" x14ac:dyDescent="0.4">
      <c r="B4597" s="68" t="str">
        <f>IF($D$2="","",IF($E$2=0.65,IFERROR(IF(INDEX(APガラス性能一覧!A:A,MATCH(ROW(B4591),APガラス性能一覧!$O:$O,0))="","",INDEX(APガラス性能一覧!A:A,MATCH(ROW(B4591),APガラス性能一覧!$O:$O,0))),""),IFERROR(IF(INDEX(APガラス性能一覧!A:A,MATCH(ROW(B4591),APガラス性能一覧!$N:$N,0))="","",INDEX(APガラス性能一覧!A:A,MATCH(ROW(B4591),APガラス性能一覧!$N:$N,0))),"")))</f>
        <v/>
      </c>
      <c r="C4597" s="68" t="str">
        <f>IFERROR(VLOOKUP($B4597,APガラス性能一覧!$A$2:$M$6097,2,0),"")</f>
        <v/>
      </c>
      <c r="D4597" s="68" t="str">
        <f>IFERROR(VLOOKUP($B4597,APガラス性能一覧!$A$2:$M$6097,3,0),"")</f>
        <v/>
      </c>
      <c r="E4597" s="68" t="str">
        <f>IFERROR(VLOOKUP($B4597,APガラス性能一覧!$A$2:$M$6097,4,0),"")</f>
        <v/>
      </c>
      <c r="F4597" s="68" t="str">
        <f>IFERROR(VLOOKUP($B4597,APガラス性能一覧!$A$2:$M$6097,5,0),"")</f>
        <v/>
      </c>
      <c r="G4597" s="68" t="str">
        <f>IFERROR(VLOOKUP($B4597,APガラス性能一覧!$A$2:$M$6097,6,0),"")</f>
        <v/>
      </c>
      <c r="H4597" s="68" t="str">
        <f>IFERROR(VLOOKUP($B4597,APガラス性能一覧!$A$2:$M$6097,7,0),"")</f>
        <v/>
      </c>
      <c r="I4597" s="68" t="str">
        <f>IFERROR(VLOOKUP($B4597,APガラス性能一覧!$A$2:$M$6097,8,0),"")</f>
        <v/>
      </c>
      <c r="J4597" s="68" t="str">
        <f>IFERROR(VLOOKUP($B4597,APガラス性能一覧!$A$2:$M$6097,9,0),"")</f>
        <v/>
      </c>
      <c r="K4597" s="68" t="str">
        <f>IFERROR(VLOOKUP($B4597,APガラス性能一覧!$A$2:$M$6097,10,0),"")</f>
        <v/>
      </c>
      <c r="L4597" s="68" t="str">
        <f>IFERROR(VLOOKUP($B4597,APガラス性能一覧!$A$2:$M$6097,11,0),"")</f>
        <v/>
      </c>
      <c r="M4597" s="68" t="str">
        <f>IFERROR(VLOOKUP($B4597,APガラス性能一覧!$A$2:$M$6097,12,0),"")</f>
        <v/>
      </c>
      <c r="N4597" s="68" t="str">
        <f>IFERROR(VLOOKUP($B4597,APガラス性能一覧!$A$2:$M$6097,13,0),"")</f>
        <v/>
      </c>
    </row>
    <row r="4598" spans="2:14" x14ac:dyDescent="0.4">
      <c r="B4598" s="68" t="str">
        <f>IF($D$2="","",IF($E$2=0.65,IFERROR(IF(INDEX(APガラス性能一覧!A:A,MATCH(ROW(B4592),APガラス性能一覧!$O:$O,0))="","",INDEX(APガラス性能一覧!A:A,MATCH(ROW(B4592),APガラス性能一覧!$O:$O,0))),""),IFERROR(IF(INDEX(APガラス性能一覧!A:A,MATCH(ROW(B4592),APガラス性能一覧!$N:$N,0))="","",INDEX(APガラス性能一覧!A:A,MATCH(ROW(B4592),APガラス性能一覧!$N:$N,0))),"")))</f>
        <v/>
      </c>
      <c r="C4598" s="68" t="str">
        <f>IFERROR(VLOOKUP($B4598,APガラス性能一覧!$A$2:$M$6097,2,0),"")</f>
        <v/>
      </c>
      <c r="D4598" s="68" t="str">
        <f>IFERROR(VLOOKUP($B4598,APガラス性能一覧!$A$2:$M$6097,3,0),"")</f>
        <v/>
      </c>
      <c r="E4598" s="68" t="str">
        <f>IFERROR(VLOOKUP($B4598,APガラス性能一覧!$A$2:$M$6097,4,0),"")</f>
        <v/>
      </c>
      <c r="F4598" s="68" t="str">
        <f>IFERROR(VLOOKUP($B4598,APガラス性能一覧!$A$2:$M$6097,5,0),"")</f>
        <v/>
      </c>
      <c r="G4598" s="68" t="str">
        <f>IFERROR(VLOOKUP($B4598,APガラス性能一覧!$A$2:$M$6097,6,0),"")</f>
        <v/>
      </c>
      <c r="H4598" s="68" t="str">
        <f>IFERROR(VLOOKUP($B4598,APガラス性能一覧!$A$2:$M$6097,7,0),"")</f>
        <v/>
      </c>
      <c r="I4598" s="68" t="str">
        <f>IFERROR(VLOOKUP($B4598,APガラス性能一覧!$A$2:$M$6097,8,0),"")</f>
        <v/>
      </c>
      <c r="J4598" s="68" t="str">
        <f>IFERROR(VLOOKUP($B4598,APガラス性能一覧!$A$2:$M$6097,9,0),"")</f>
        <v/>
      </c>
      <c r="K4598" s="68" t="str">
        <f>IFERROR(VLOOKUP($B4598,APガラス性能一覧!$A$2:$M$6097,10,0),"")</f>
        <v/>
      </c>
      <c r="L4598" s="68" t="str">
        <f>IFERROR(VLOOKUP($B4598,APガラス性能一覧!$A$2:$M$6097,11,0),"")</f>
        <v/>
      </c>
      <c r="M4598" s="68" t="str">
        <f>IFERROR(VLOOKUP($B4598,APガラス性能一覧!$A$2:$M$6097,12,0),"")</f>
        <v/>
      </c>
      <c r="N4598" s="68" t="str">
        <f>IFERROR(VLOOKUP($B4598,APガラス性能一覧!$A$2:$M$6097,13,0),"")</f>
        <v/>
      </c>
    </row>
    <row r="4599" spans="2:14" x14ac:dyDescent="0.4">
      <c r="B4599" s="68" t="str">
        <f>IF($D$2="","",IF($E$2=0.65,IFERROR(IF(INDEX(APガラス性能一覧!A:A,MATCH(ROW(B4593),APガラス性能一覧!$O:$O,0))="","",INDEX(APガラス性能一覧!A:A,MATCH(ROW(B4593),APガラス性能一覧!$O:$O,0))),""),IFERROR(IF(INDEX(APガラス性能一覧!A:A,MATCH(ROW(B4593),APガラス性能一覧!$N:$N,0))="","",INDEX(APガラス性能一覧!A:A,MATCH(ROW(B4593),APガラス性能一覧!$N:$N,0))),"")))</f>
        <v/>
      </c>
      <c r="C4599" s="68" t="str">
        <f>IFERROR(VLOOKUP($B4599,APガラス性能一覧!$A$2:$M$6097,2,0),"")</f>
        <v/>
      </c>
      <c r="D4599" s="68" t="str">
        <f>IFERROR(VLOOKUP($B4599,APガラス性能一覧!$A$2:$M$6097,3,0),"")</f>
        <v/>
      </c>
      <c r="E4599" s="68" t="str">
        <f>IFERROR(VLOOKUP($B4599,APガラス性能一覧!$A$2:$M$6097,4,0),"")</f>
        <v/>
      </c>
      <c r="F4599" s="68" t="str">
        <f>IFERROR(VLOOKUP($B4599,APガラス性能一覧!$A$2:$M$6097,5,0),"")</f>
        <v/>
      </c>
      <c r="G4599" s="68" t="str">
        <f>IFERROR(VLOOKUP($B4599,APガラス性能一覧!$A$2:$M$6097,6,0),"")</f>
        <v/>
      </c>
      <c r="H4599" s="68" t="str">
        <f>IFERROR(VLOOKUP($B4599,APガラス性能一覧!$A$2:$M$6097,7,0),"")</f>
        <v/>
      </c>
      <c r="I4599" s="68" t="str">
        <f>IFERROR(VLOOKUP($B4599,APガラス性能一覧!$A$2:$M$6097,8,0),"")</f>
        <v/>
      </c>
      <c r="J4599" s="68" t="str">
        <f>IFERROR(VLOOKUP($B4599,APガラス性能一覧!$A$2:$M$6097,9,0),"")</f>
        <v/>
      </c>
      <c r="K4599" s="68" t="str">
        <f>IFERROR(VLOOKUP($B4599,APガラス性能一覧!$A$2:$M$6097,10,0),"")</f>
        <v/>
      </c>
      <c r="L4599" s="68" t="str">
        <f>IFERROR(VLOOKUP($B4599,APガラス性能一覧!$A$2:$M$6097,11,0),"")</f>
        <v/>
      </c>
      <c r="M4599" s="68" t="str">
        <f>IFERROR(VLOOKUP($B4599,APガラス性能一覧!$A$2:$M$6097,12,0),"")</f>
        <v/>
      </c>
      <c r="N4599" s="68" t="str">
        <f>IFERROR(VLOOKUP($B4599,APガラス性能一覧!$A$2:$M$6097,13,0),"")</f>
        <v/>
      </c>
    </row>
    <row r="4600" spans="2:14" x14ac:dyDescent="0.4">
      <c r="B4600" s="68" t="str">
        <f>IF($D$2="","",IF($E$2=0.65,IFERROR(IF(INDEX(APガラス性能一覧!A:A,MATCH(ROW(B4594),APガラス性能一覧!$O:$O,0))="","",INDEX(APガラス性能一覧!A:A,MATCH(ROW(B4594),APガラス性能一覧!$O:$O,0))),""),IFERROR(IF(INDEX(APガラス性能一覧!A:A,MATCH(ROW(B4594),APガラス性能一覧!$N:$N,0))="","",INDEX(APガラス性能一覧!A:A,MATCH(ROW(B4594),APガラス性能一覧!$N:$N,0))),"")))</f>
        <v/>
      </c>
      <c r="C4600" s="68" t="str">
        <f>IFERROR(VLOOKUP($B4600,APガラス性能一覧!$A$2:$M$6097,2,0),"")</f>
        <v/>
      </c>
      <c r="D4600" s="68" t="str">
        <f>IFERROR(VLOOKUP($B4600,APガラス性能一覧!$A$2:$M$6097,3,0),"")</f>
        <v/>
      </c>
      <c r="E4600" s="68" t="str">
        <f>IFERROR(VLOOKUP($B4600,APガラス性能一覧!$A$2:$M$6097,4,0),"")</f>
        <v/>
      </c>
      <c r="F4600" s="68" t="str">
        <f>IFERROR(VLOOKUP($B4600,APガラス性能一覧!$A$2:$M$6097,5,0),"")</f>
        <v/>
      </c>
      <c r="G4600" s="68" t="str">
        <f>IFERROR(VLOOKUP($B4600,APガラス性能一覧!$A$2:$M$6097,6,0),"")</f>
        <v/>
      </c>
      <c r="H4600" s="68" t="str">
        <f>IFERROR(VLOOKUP($B4600,APガラス性能一覧!$A$2:$M$6097,7,0),"")</f>
        <v/>
      </c>
      <c r="I4600" s="68" t="str">
        <f>IFERROR(VLOOKUP($B4600,APガラス性能一覧!$A$2:$M$6097,8,0),"")</f>
        <v/>
      </c>
      <c r="J4600" s="68" t="str">
        <f>IFERROR(VLOOKUP($B4600,APガラス性能一覧!$A$2:$M$6097,9,0),"")</f>
        <v/>
      </c>
      <c r="K4600" s="68" t="str">
        <f>IFERROR(VLOOKUP($B4600,APガラス性能一覧!$A$2:$M$6097,10,0),"")</f>
        <v/>
      </c>
      <c r="L4600" s="68" t="str">
        <f>IFERROR(VLOOKUP($B4600,APガラス性能一覧!$A$2:$M$6097,11,0),"")</f>
        <v/>
      </c>
      <c r="M4600" s="68" t="str">
        <f>IFERROR(VLOOKUP($B4600,APガラス性能一覧!$A$2:$M$6097,12,0),"")</f>
        <v/>
      </c>
      <c r="N4600" s="68" t="str">
        <f>IFERROR(VLOOKUP($B4600,APガラス性能一覧!$A$2:$M$6097,13,0),"")</f>
        <v/>
      </c>
    </row>
    <row r="4601" spans="2:14" x14ac:dyDescent="0.4">
      <c r="B4601" s="68" t="str">
        <f>IF($D$2="","",IF($E$2=0.65,IFERROR(IF(INDEX(APガラス性能一覧!A:A,MATCH(ROW(B4595),APガラス性能一覧!$O:$O,0))="","",INDEX(APガラス性能一覧!A:A,MATCH(ROW(B4595),APガラス性能一覧!$O:$O,0))),""),IFERROR(IF(INDEX(APガラス性能一覧!A:A,MATCH(ROW(B4595),APガラス性能一覧!$N:$N,0))="","",INDEX(APガラス性能一覧!A:A,MATCH(ROW(B4595),APガラス性能一覧!$N:$N,0))),"")))</f>
        <v/>
      </c>
      <c r="C4601" s="68" t="str">
        <f>IFERROR(VLOOKUP($B4601,APガラス性能一覧!$A$2:$M$6097,2,0),"")</f>
        <v/>
      </c>
      <c r="D4601" s="68" t="str">
        <f>IFERROR(VLOOKUP($B4601,APガラス性能一覧!$A$2:$M$6097,3,0),"")</f>
        <v/>
      </c>
      <c r="E4601" s="68" t="str">
        <f>IFERROR(VLOOKUP($B4601,APガラス性能一覧!$A$2:$M$6097,4,0),"")</f>
        <v/>
      </c>
      <c r="F4601" s="68" t="str">
        <f>IFERROR(VLOOKUP($B4601,APガラス性能一覧!$A$2:$M$6097,5,0),"")</f>
        <v/>
      </c>
      <c r="G4601" s="68" t="str">
        <f>IFERROR(VLOOKUP($B4601,APガラス性能一覧!$A$2:$M$6097,6,0),"")</f>
        <v/>
      </c>
      <c r="H4601" s="68" t="str">
        <f>IFERROR(VLOOKUP($B4601,APガラス性能一覧!$A$2:$M$6097,7,0),"")</f>
        <v/>
      </c>
      <c r="I4601" s="68" t="str">
        <f>IFERROR(VLOOKUP($B4601,APガラス性能一覧!$A$2:$M$6097,8,0),"")</f>
        <v/>
      </c>
      <c r="J4601" s="68" t="str">
        <f>IFERROR(VLOOKUP($B4601,APガラス性能一覧!$A$2:$M$6097,9,0),"")</f>
        <v/>
      </c>
      <c r="K4601" s="68" t="str">
        <f>IFERROR(VLOOKUP($B4601,APガラス性能一覧!$A$2:$M$6097,10,0),"")</f>
        <v/>
      </c>
      <c r="L4601" s="68" t="str">
        <f>IFERROR(VLOOKUP($B4601,APガラス性能一覧!$A$2:$M$6097,11,0),"")</f>
        <v/>
      </c>
      <c r="M4601" s="68" t="str">
        <f>IFERROR(VLOOKUP($B4601,APガラス性能一覧!$A$2:$M$6097,12,0),"")</f>
        <v/>
      </c>
      <c r="N4601" s="68" t="str">
        <f>IFERROR(VLOOKUP($B4601,APガラス性能一覧!$A$2:$M$6097,13,0),"")</f>
        <v/>
      </c>
    </row>
    <row r="4602" spans="2:14" x14ac:dyDescent="0.4">
      <c r="B4602" s="68" t="str">
        <f>IF($D$2="","",IF($E$2=0.65,IFERROR(IF(INDEX(APガラス性能一覧!A:A,MATCH(ROW(B4596),APガラス性能一覧!$O:$O,0))="","",INDEX(APガラス性能一覧!A:A,MATCH(ROW(B4596),APガラス性能一覧!$O:$O,0))),""),IFERROR(IF(INDEX(APガラス性能一覧!A:A,MATCH(ROW(B4596),APガラス性能一覧!$N:$N,0))="","",INDEX(APガラス性能一覧!A:A,MATCH(ROW(B4596),APガラス性能一覧!$N:$N,0))),"")))</f>
        <v/>
      </c>
      <c r="C4602" s="68" t="str">
        <f>IFERROR(VLOOKUP($B4602,APガラス性能一覧!$A$2:$M$6097,2,0),"")</f>
        <v/>
      </c>
      <c r="D4602" s="68" t="str">
        <f>IFERROR(VLOOKUP($B4602,APガラス性能一覧!$A$2:$M$6097,3,0),"")</f>
        <v/>
      </c>
      <c r="E4602" s="68" t="str">
        <f>IFERROR(VLOOKUP($B4602,APガラス性能一覧!$A$2:$M$6097,4,0),"")</f>
        <v/>
      </c>
      <c r="F4602" s="68" t="str">
        <f>IFERROR(VLOOKUP($B4602,APガラス性能一覧!$A$2:$M$6097,5,0),"")</f>
        <v/>
      </c>
      <c r="G4602" s="68" t="str">
        <f>IFERROR(VLOOKUP($B4602,APガラス性能一覧!$A$2:$M$6097,6,0),"")</f>
        <v/>
      </c>
      <c r="H4602" s="68" t="str">
        <f>IFERROR(VLOOKUP($B4602,APガラス性能一覧!$A$2:$M$6097,7,0),"")</f>
        <v/>
      </c>
      <c r="I4602" s="68" t="str">
        <f>IFERROR(VLOOKUP($B4602,APガラス性能一覧!$A$2:$M$6097,8,0),"")</f>
        <v/>
      </c>
      <c r="J4602" s="68" t="str">
        <f>IFERROR(VLOOKUP($B4602,APガラス性能一覧!$A$2:$M$6097,9,0),"")</f>
        <v/>
      </c>
      <c r="K4602" s="68" t="str">
        <f>IFERROR(VLOOKUP($B4602,APガラス性能一覧!$A$2:$M$6097,10,0),"")</f>
        <v/>
      </c>
      <c r="L4602" s="68" t="str">
        <f>IFERROR(VLOOKUP($B4602,APガラス性能一覧!$A$2:$M$6097,11,0),"")</f>
        <v/>
      </c>
      <c r="M4602" s="68" t="str">
        <f>IFERROR(VLOOKUP($B4602,APガラス性能一覧!$A$2:$M$6097,12,0),"")</f>
        <v/>
      </c>
      <c r="N4602" s="68" t="str">
        <f>IFERROR(VLOOKUP($B4602,APガラス性能一覧!$A$2:$M$6097,13,0),"")</f>
        <v/>
      </c>
    </row>
    <row r="4603" spans="2:14" x14ac:dyDescent="0.4">
      <c r="B4603" s="68" t="str">
        <f>IF($D$2="","",IF($E$2=0.65,IFERROR(IF(INDEX(APガラス性能一覧!A:A,MATCH(ROW(B4597),APガラス性能一覧!$O:$O,0))="","",INDEX(APガラス性能一覧!A:A,MATCH(ROW(B4597),APガラス性能一覧!$O:$O,0))),""),IFERROR(IF(INDEX(APガラス性能一覧!A:A,MATCH(ROW(B4597),APガラス性能一覧!$N:$N,0))="","",INDEX(APガラス性能一覧!A:A,MATCH(ROW(B4597),APガラス性能一覧!$N:$N,0))),"")))</f>
        <v/>
      </c>
      <c r="C4603" s="68" t="str">
        <f>IFERROR(VLOOKUP($B4603,APガラス性能一覧!$A$2:$M$6097,2,0),"")</f>
        <v/>
      </c>
      <c r="D4603" s="68" t="str">
        <f>IFERROR(VLOOKUP($B4603,APガラス性能一覧!$A$2:$M$6097,3,0),"")</f>
        <v/>
      </c>
      <c r="E4603" s="68" t="str">
        <f>IFERROR(VLOOKUP($B4603,APガラス性能一覧!$A$2:$M$6097,4,0),"")</f>
        <v/>
      </c>
      <c r="F4603" s="68" t="str">
        <f>IFERROR(VLOOKUP($B4603,APガラス性能一覧!$A$2:$M$6097,5,0),"")</f>
        <v/>
      </c>
      <c r="G4603" s="68" t="str">
        <f>IFERROR(VLOOKUP($B4603,APガラス性能一覧!$A$2:$M$6097,6,0),"")</f>
        <v/>
      </c>
      <c r="H4603" s="68" t="str">
        <f>IFERROR(VLOOKUP($B4603,APガラス性能一覧!$A$2:$M$6097,7,0),"")</f>
        <v/>
      </c>
      <c r="I4603" s="68" t="str">
        <f>IFERROR(VLOOKUP($B4603,APガラス性能一覧!$A$2:$M$6097,8,0),"")</f>
        <v/>
      </c>
      <c r="J4603" s="68" t="str">
        <f>IFERROR(VLOOKUP($B4603,APガラス性能一覧!$A$2:$M$6097,9,0),"")</f>
        <v/>
      </c>
      <c r="K4603" s="68" t="str">
        <f>IFERROR(VLOOKUP($B4603,APガラス性能一覧!$A$2:$M$6097,10,0),"")</f>
        <v/>
      </c>
      <c r="L4603" s="68" t="str">
        <f>IFERROR(VLOOKUP($B4603,APガラス性能一覧!$A$2:$M$6097,11,0),"")</f>
        <v/>
      </c>
      <c r="M4603" s="68" t="str">
        <f>IFERROR(VLOOKUP($B4603,APガラス性能一覧!$A$2:$M$6097,12,0),"")</f>
        <v/>
      </c>
      <c r="N4603" s="68" t="str">
        <f>IFERROR(VLOOKUP($B4603,APガラス性能一覧!$A$2:$M$6097,13,0),"")</f>
        <v/>
      </c>
    </row>
    <row r="4604" spans="2:14" x14ac:dyDescent="0.4">
      <c r="B4604" s="68" t="str">
        <f>IF($D$2="","",IF($E$2=0.65,IFERROR(IF(INDEX(APガラス性能一覧!A:A,MATCH(ROW(B4598),APガラス性能一覧!$O:$O,0))="","",INDEX(APガラス性能一覧!A:A,MATCH(ROW(B4598),APガラス性能一覧!$O:$O,0))),""),IFERROR(IF(INDEX(APガラス性能一覧!A:A,MATCH(ROW(B4598),APガラス性能一覧!$N:$N,0))="","",INDEX(APガラス性能一覧!A:A,MATCH(ROW(B4598),APガラス性能一覧!$N:$N,0))),"")))</f>
        <v/>
      </c>
      <c r="C4604" s="68" t="str">
        <f>IFERROR(VLOOKUP($B4604,APガラス性能一覧!$A$2:$M$6097,2,0),"")</f>
        <v/>
      </c>
      <c r="D4604" s="68" t="str">
        <f>IFERROR(VLOOKUP($B4604,APガラス性能一覧!$A$2:$M$6097,3,0),"")</f>
        <v/>
      </c>
      <c r="E4604" s="68" t="str">
        <f>IFERROR(VLOOKUP($B4604,APガラス性能一覧!$A$2:$M$6097,4,0),"")</f>
        <v/>
      </c>
      <c r="F4604" s="68" t="str">
        <f>IFERROR(VLOOKUP($B4604,APガラス性能一覧!$A$2:$M$6097,5,0),"")</f>
        <v/>
      </c>
      <c r="G4604" s="68" t="str">
        <f>IFERROR(VLOOKUP($B4604,APガラス性能一覧!$A$2:$M$6097,6,0),"")</f>
        <v/>
      </c>
      <c r="H4604" s="68" t="str">
        <f>IFERROR(VLOOKUP($B4604,APガラス性能一覧!$A$2:$M$6097,7,0),"")</f>
        <v/>
      </c>
      <c r="I4604" s="68" t="str">
        <f>IFERROR(VLOOKUP($B4604,APガラス性能一覧!$A$2:$M$6097,8,0),"")</f>
        <v/>
      </c>
      <c r="J4604" s="68" t="str">
        <f>IFERROR(VLOOKUP($B4604,APガラス性能一覧!$A$2:$M$6097,9,0),"")</f>
        <v/>
      </c>
      <c r="K4604" s="68" t="str">
        <f>IFERROR(VLOOKUP($B4604,APガラス性能一覧!$A$2:$M$6097,10,0),"")</f>
        <v/>
      </c>
      <c r="L4604" s="68" t="str">
        <f>IFERROR(VLOOKUP($B4604,APガラス性能一覧!$A$2:$M$6097,11,0),"")</f>
        <v/>
      </c>
      <c r="M4604" s="68" t="str">
        <f>IFERROR(VLOOKUP($B4604,APガラス性能一覧!$A$2:$M$6097,12,0),"")</f>
        <v/>
      </c>
      <c r="N4604" s="68" t="str">
        <f>IFERROR(VLOOKUP($B4604,APガラス性能一覧!$A$2:$M$6097,13,0),"")</f>
        <v/>
      </c>
    </row>
    <row r="4605" spans="2:14" x14ac:dyDescent="0.4">
      <c r="B4605" s="68" t="str">
        <f>IF($D$2="","",IF($E$2=0.65,IFERROR(IF(INDEX(APガラス性能一覧!A:A,MATCH(ROW(B4599),APガラス性能一覧!$O:$O,0))="","",INDEX(APガラス性能一覧!A:A,MATCH(ROW(B4599),APガラス性能一覧!$O:$O,0))),""),IFERROR(IF(INDEX(APガラス性能一覧!A:A,MATCH(ROW(B4599),APガラス性能一覧!$N:$N,0))="","",INDEX(APガラス性能一覧!A:A,MATCH(ROW(B4599),APガラス性能一覧!$N:$N,0))),"")))</f>
        <v/>
      </c>
      <c r="C4605" s="68" t="str">
        <f>IFERROR(VLOOKUP($B4605,APガラス性能一覧!$A$2:$M$6097,2,0),"")</f>
        <v/>
      </c>
      <c r="D4605" s="68" t="str">
        <f>IFERROR(VLOOKUP($B4605,APガラス性能一覧!$A$2:$M$6097,3,0),"")</f>
        <v/>
      </c>
      <c r="E4605" s="68" t="str">
        <f>IFERROR(VLOOKUP($B4605,APガラス性能一覧!$A$2:$M$6097,4,0),"")</f>
        <v/>
      </c>
      <c r="F4605" s="68" t="str">
        <f>IFERROR(VLOOKUP($B4605,APガラス性能一覧!$A$2:$M$6097,5,0),"")</f>
        <v/>
      </c>
      <c r="G4605" s="68" t="str">
        <f>IFERROR(VLOOKUP($B4605,APガラス性能一覧!$A$2:$M$6097,6,0),"")</f>
        <v/>
      </c>
      <c r="H4605" s="68" t="str">
        <f>IFERROR(VLOOKUP($B4605,APガラス性能一覧!$A$2:$M$6097,7,0),"")</f>
        <v/>
      </c>
      <c r="I4605" s="68" t="str">
        <f>IFERROR(VLOOKUP($B4605,APガラス性能一覧!$A$2:$M$6097,8,0),"")</f>
        <v/>
      </c>
      <c r="J4605" s="68" t="str">
        <f>IFERROR(VLOOKUP($B4605,APガラス性能一覧!$A$2:$M$6097,9,0),"")</f>
        <v/>
      </c>
      <c r="K4605" s="68" t="str">
        <f>IFERROR(VLOOKUP($B4605,APガラス性能一覧!$A$2:$M$6097,10,0),"")</f>
        <v/>
      </c>
      <c r="L4605" s="68" t="str">
        <f>IFERROR(VLOOKUP($B4605,APガラス性能一覧!$A$2:$M$6097,11,0),"")</f>
        <v/>
      </c>
      <c r="M4605" s="68" t="str">
        <f>IFERROR(VLOOKUP($B4605,APガラス性能一覧!$A$2:$M$6097,12,0),"")</f>
        <v/>
      </c>
      <c r="N4605" s="68" t="str">
        <f>IFERROR(VLOOKUP($B4605,APガラス性能一覧!$A$2:$M$6097,13,0),"")</f>
        <v/>
      </c>
    </row>
    <row r="4606" spans="2:14" x14ac:dyDescent="0.4">
      <c r="B4606" s="68" t="str">
        <f>IF($D$2="","",IF($E$2=0.65,IFERROR(IF(INDEX(APガラス性能一覧!A:A,MATCH(ROW(B4600),APガラス性能一覧!$O:$O,0))="","",INDEX(APガラス性能一覧!A:A,MATCH(ROW(B4600),APガラス性能一覧!$O:$O,0))),""),IFERROR(IF(INDEX(APガラス性能一覧!A:A,MATCH(ROW(B4600),APガラス性能一覧!$N:$N,0))="","",INDEX(APガラス性能一覧!A:A,MATCH(ROW(B4600),APガラス性能一覧!$N:$N,0))),"")))</f>
        <v/>
      </c>
      <c r="C4606" s="68" t="str">
        <f>IFERROR(VLOOKUP($B4606,APガラス性能一覧!$A$2:$M$6097,2,0),"")</f>
        <v/>
      </c>
      <c r="D4606" s="68" t="str">
        <f>IFERROR(VLOOKUP($B4606,APガラス性能一覧!$A$2:$M$6097,3,0),"")</f>
        <v/>
      </c>
      <c r="E4606" s="68" t="str">
        <f>IFERROR(VLOOKUP($B4606,APガラス性能一覧!$A$2:$M$6097,4,0),"")</f>
        <v/>
      </c>
      <c r="F4606" s="68" t="str">
        <f>IFERROR(VLOOKUP($B4606,APガラス性能一覧!$A$2:$M$6097,5,0),"")</f>
        <v/>
      </c>
      <c r="G4606" s="68" t="str">
        <f>IFERROR(VLOOKUP($B4606,APガラス性能一覧!$A$2:$M$6097,6,0),"")</f>
        <v/>
      </c>
      <c r="H4606" s="68" t="str">
        <f>IFERROR(VLOOKUP($B4606,APガラス性能一覧!$A$2:$M$6097,7,0),"")</f>
        <v/>
      </c>
      <c r="I4606" s="68" t="str">
        <f>IFERROR(VLOOKUP($B4606,APガラス性能一覧!$A$2:$M$6097,8,0),"")</f>
        <v/>
      </c>
      <c r="J4606" s="68" t="str">
        <f>IFERROR(VLOOKUP($B4606,APガラス性能一覧!$A$2:$M$6097,9,0),"")</f>
        <v/>
      </c>
      <c r="K4606" s="68" t="str">
        <f>IFERROR(VLOOKUP($B4606,APガラス性能一覧!$A$2:$M$6097,10,0),"")</f>
        <v/>
      </c>
      <c r="L4606" s="68" t="str">
        <f>IFERROR(VLOOKUP($B4606,APガラス性能一覧!$A$2:$M$6097,11,0),"")</f>
        <v/>
      </c>
      <c r="M4606" s="68" t="str">
        <f>IFERROR(VLOOKUP($B4606,APガラス性能一覧!$A$2:$M$6097,12,0),"")</f>
        <v/>
      </c>
      <c r="N4606" s="68" t="str">
        <f>IFERROR(VLOOKUP($B4606,APガラス性能一覧!$A$2:$M$6097,13,0),"")</f>
        <v/>
      </c>
    </row>
    <row r="4607" spans="2:14" x14ac:dyDescent="0.4">
      <c r="B4607" s="68" t="str">
        <f>IF($D$2="","",IF($E$2=0.65,IFERROR(IF(INDEX(APガラス性能一覧!A:A,MATCH(ROW(B4601),APガラス性能一覧!$O:$O,0))="","",INDEX(APガラス性能一覧!A:A,MATCH(ROW(B4601),APガラス性能一覧!$O:$O,0))),""),IFERROR(IF(INDEX(APガラス性能一覧!A:A,MATCH(ROW(B4601),APガラス性能一覧!$N:$N,0))="","",INDEX(APガラス性能一覧!A:A,MATCH(ROW(B4601),APガラス性能一覧!$N:$N,0))),"")))</f>
        <v/>
      </c>
      <c r="C4607" s="68" t="str">
        <f>IFERROR(VLOOKUP($B4607,APガラス性能一覧!$A$2:$M$6097,2,0),"")</f>
        <v/>
      </c>
      <c r="D4607" s="68" t="str">
        <f>IFERROR(VLOOKUP($B4607,APガラス性能一覧!$A$2:$M$6097,3,0),"")</f>
        <v/>
      </c>
      <c r="E4607" s="68" t="str">
        <f>IFERROR(VLOOKUP($B4607,APガラス性能一覧!$A$2:$M$6097,4,0),"")</f>
        <v/>
      </c>
      <c r="F4607" s="68" t="str">
        <f>IFERROR(VLOOKUP($B4607,APガラス性能一覧!$A$2:$M$6097,5,0),"")</f>
        <v/>
      </c>
      <c r="G4607" s="68" t="str">
        <f>IFERROR(VLOOKUP($B4607,APガラス性能一覧!$A$2:$M$6097,6,0),"")</f>
        <v/>
      </c>
      <c r="H4607" s="68" t="str">
        <f>IFERROR(VLOOKUP($B4607,APガラス性能一覧!$A$2:$M$6097,7,0),"")</f>
        <v/>
      </c>
      <c r="I4607" s="68" t="str">
        <f>IFERROR(VLOOKUP($B4607,APガラス性能一覧!$A$2:$M$6097,8,0),"")</f>
        <v/>
      </c>
      <c r="J4607" s="68" t="str">
        <f>IFERROR(VLOOKUP($B4607,APガラス性能一覧!$A$2:$M$6097,9,0),"")</f>
        <v/>
      </c>
      <c r="K4607" s="68" t="str">
        <f>IFERROR(VLOOKUP($B4607,APガラス性能一覧!$A$2:$M$6097,10,0),"")</f>
        <v/>
      </c>
      <c r="L4607" s="68" t="str">
        <f>IFERROR(VLOOKUP($B4607,APガラス性能一覧!$A$2:$M$6097,11,0),"")</f>
        <v/>
      </c>
      <c r="M4607" s="68" t="str">
        <f>IFERROR(VLOOKUP($B4607,APガラス性能一覧!$A$2:$M$6097,12,0),"")</f>
        <v/>
      </c>
      <c r="N4607" s="68" t="str">
        <f>IFERROR(VLOOKUP($B4607,APガラス性能一覧!$A$2:$M$6097,13,0),"")</f>
        <v/>
      </c>
    </row>
    <row r="4608" spans="2:14" x14ac:dyDescent="0.4">
      <c r="B4608" s="68" t="str">
        <f>IF($D$2="","",IF($E$2=0.65,IFERROR(IF(INDEX(APガラス性能一覧!A:A,MATCH(ROW(B4602),APガラス性能一覧!$O:$O,0))="","",INDEX(APガラス性能一覧!A:A,MATCH(ROW(B4602),APガラス性能一覧!$O:$O,0))),""),IFERROR(IF(INDEX(APガラス性能一覧!A:A,MATCH(ROW(B4602),APガラス性能一覧!$N:$N,0))="","",INDEX(APガラス性能一覧!A:A,MATCH(ROW(B4602),APガラス性能一覧!$N:$N,0))),"")))</f>
        <v/>
      </c>
      <c r="C4608" s="68" t="str">
        <f>IFERROR(VLOOKUP($B4608,APガラス性能一覧!$A$2:$M$6097,2,0),"")</f>
        <v/>
      </c>
      <c r="D4608" s="68" t="str">
        <f>IFERROR(VLOOKUP($B4608,APガラス性能一覧!$A$2:$M$6097,3,0),"")</f>
        <v/>
      </c>
      <c r="E4608" s="68" t="str">
        <f>IFERROR(VLOOKUP($B4608,APガラス性能一覧!$A$2:$M$6097,4,0),"")</f>
        <v/>
      </c>
      <c r="F4608" s="68" t="str">
        <f>IFERROR(VLOOKUP($B4608,APガラス性能一覧!$A$2:$M$6097,5,0),"")</f>
        <v/>
      </c>
      <c r="G4608" s="68" t="str">
        <f>IFERROR(VLOOKUP($B4608,APガラス性能一覧!$A$2:$M$6097,6,0),"")</f>
        <v/>
      </c>
      <c r="H4608" s="68" t="str">
        <f>IFERROR(VLOOKUP($B4608,APガラス性能一覧!$A$2:$M$6097,7,0),"")</f>
        <v/>
      </c>
      <c r="I4608" s="68" t="str">
        <f>IFERROR(VLOOKUP($B4608,APガラス性能一覧!$A$2:$M$6097,8,0),"")</f>
        <v/>
      </c>
      <c r="J4608" s="68" t="str">
        <f>IFERROR(VLOOKUP($B4608,APガラス性能一覧!$A$2:$M$6097,9,0),"")</f>
        <v/>
      </c>
      <c r="K4608" s="68" t="str">
        <f>IFERROR(VLOOKUP($B4608,APガラス性能一覧!$A$2:$M$6097,10,0),"")</f>
        <v/>
      </c>
      <c r="L4608" s="68" t="str">
        <f>IFERROR(VLOOKUP($B4608,APガラス性能一覧!$A$2:$M$6097,11,0),"")</f>
        <v/>
      </c>
      <c r="M4608" s="68" t="str">
        <f>IFERROR(VLOOKUP($B4608,APガラス性能一覧!$A$2:$M$6097,12,0),"")</f>
        <v/>
      </c>
      <c r="N4608" s="68" t="str">
        <f>IFERROR(VLOOKUP($B4608,APガラス性能一覧!$A$2:$M$6097,13,0),"")</f>
        <v/>
      </c>
    </row>
    <row r="4609" spans="2:14" x14ac:dyDescent="0.4">
      <c r="B4609" s="68" t="str">
        <f>IF($D$2="","",IF($E$2=0.65,IFERROR(IF(INDEX(APガラス性能一覧!A:A,MATCH(ROW(B4603),APガラス性能一覧!$O:$O,0))="","",INDEX(APガラス性能一覧!A:A,MATCH(ROW(B4603),APガラス性能一覧!$O:$O,0))),""),IFERROR(IF(INDEX(APガラス性能一覧!A:A,MATCH(ROW(B4603),APガラス性能一覧!$N:$N,0))="","",INDEX(APガラス性能一覧!A:A,MATCH(ROW(B4603),APガラス性能一覧!$N:$N,0))),"")))</f>
        <v/>
      </c>
      <c r="C4609" s="68" t="str">
        <f>IFERROR(VLOOKUP($B4609,APガラス性能一覧!$A$2:$M$6097,2,0),"")</f>
        <v/>
      </c>
      <c r="D4609" s="68" t="str">
        <f>IFERROR(VLOOKUP($B4609,APガラス性能一覧!$A$2:$M$6097,3,0),"")</f>
        <v/>
      </c>
      <c r="E4609" s="68" t="str">
        <f>IFERROR(VLOOKUP($B4609,APガラス性能一覧!$A$2:$M$6097,4,0),"")</f>
        <v/>
      </c>
      <c r="F4609" s="68" t="str">
        <f>IFERROR(VLOOKUP($B4609,APガラス性能一覧!$A$2:$M$6097,5,0),"")</f>
        <v/>
      </c>
      <c r="G4609" s="68" t="str">
        <f>IFERROR(VLOOKUP($B4609,APガラス性能一覧!$A$2:$M$6097,6,0),"")</f>
        <v/>
      </c>
      <c r="H4609" s="68" t="str">
        <f>IFERROR(VLOOKUP($B4609,APガラス性能一覧!$A$2:$M$6097,7,0),"")</f>
        <v/>
      </c>
      <c r="I4609" s="68" t="str">
        <f>IFERROR(VLOOKUP($B4609,APガラス性能一覧!$A$2:$M$6097,8,0),"")</f>
        <v/>
      </c>
      <c r="J4609" s="68" t="str">
        <f>IFERROR(VLOOKUP($B4609,APガラス性能一覧!$A$2:$M$6097,9,0),"")</f>
        <v/>
      </c>
      <c r="K4609" s="68" t="str">
        <f>IFERROR(VLOOKUP($B4609,APガラス性能一覧!$A$2:$M$6097,10,0),"")</f>
        <v/>
      </c>
      <c r="L4609" s="68" t="str">
        <f>IFERROR(VLOOKUP($B4609,APガラス性能一覧!$A$2:$M$6097,11,0),"")</f>
        <v/>
      </c>
      <c r="M4609" s="68" t="str">
        <f>IFERROR(VLOOKUP($B4609,APガラス性能一覧!$A$2:$M$6097,12,0),"")</f>
        <v/>
      </c>
      <c r="N4609" s="68" t="str">
        <f>IFERROR(VLOOKUP($B4609,APガラス性能一覧!$A$2:$M$6097,13,0),"")</f>
        <v/>
      </c>
    </row>
    <row r="4610" spans="2:14" x14ac:dyDescent="0.4">
      <c r="B4610" s="68" t="str">
        <f>IF($D$2="","",IF($E$2=0.65,IFERROR(IF(INDEX(APガラス性能一覧!A:A,MATCH(ROW(B4604),APガラス性能一覧!$O:$O,0))="","",INDEX(APガラス性能一覧!A:A,MATCH(ROW(B4604),APガラス性能一覧!$O:$O,0))),""),IFERROR(IF(INDEX(APガラス性能一覧!A:A,MATCH(ROW(B4604),APガラス性能一覧!$N:$N,0))="","",INDEX(APガラス性能一覧!A:A,MATCH(ROW(B4604),APガラス性能一覧!$N:$N,0))),"")))</f>
        <v/>
      </c>
      <c r="C4610" s="68" t="str">
        <f>IFERROR(VLOOKUP($B4610,APガラス性能一覧!$A$2:$M$6097,2,0),"")</f>
        <v/>
      </c>
      <c r="D4610" s="68" t="str">
        <f>IFERROR(VLOOKUP($B4610,APガラス性能一覧!$A$2:$M$6097,3,0),"")</f>
        <v/>
      </c>
      <c r="E4610" s="68" t="str">
        <f>IFERROR(VLOOKUP($B4610,APガラス性能一覧!$A$2:$M$6097,4,0),"")</f>
        <v/>
      </c>
      <c r="F4610" s="68" t="str">
        <f>IFERROR(VLOOKUP($B4610,APガラス性能一覧!$A$2:$M$6097,5,0),"")</f>
        <v/>
      </c>
      <c r="G4610" s="68" t="str">
        <f>IFERROR(VLOOKUP($B4610,APガラス性能一覧!$A$2:$M$6097,6,0),"")</f>
        <v/>
      </c>
      <c r="H4610" s="68" t="str">
        <f>IFERROR(VLOOKUP($B4610,APガラス性能一覧!$A$2:$M$6097,7,0),"")</f>
        <v/>
      </c>
      <c r="I4610" s="68" t="str">
        <f>IFERROR(VLOOKUP($B4610,APガラス性能一覧!$A$2:$M$6097,8,0),"")</f>
        <v/>
      </c>
      <c r="J4610" s="68" t="str">
        <f>IFERROR(VLOOKUP($B4610,APガラス性能一覧!$A$2:$M$6097,9,0),"")</f>
        <v/>
      </c>
      <c r="K4610" s="68" t="str">
        <f>IFERROR(VLOOKUP($B4610,APガラス性能一覧!$A$2:$M$6097,10,0),"")</f>
        <v/>
      </c>
      <c r="L4610" s="68" t="str">
        <f>IFERROR(VLOOKUP($B4610,APガラス性能一覧!$A$2:$M$6097,11,0),"")</f>
        <v/>
      </c>
      <c r="M4610" s="68" t="str">
        <f>IFERROR(VLOOKUP($B4610,APガラス性能一覧!$A$2:$M$6097,12,0),"")</f>
        <v/>
      </c>
      <c r="N4610" s="68" t="str">
        <f>IFERROR(VLOOKUP($B4610,APガラス性能一覧!$A$2:$M$6097,13,0),"")</f>
        <v/>
      </c>
    </row>
    <row r="4611" spans="2:14" x14ac:dyDescent="0.4">
      <c r="B4611" s="68" t="str">
        <f>IF($D$2="","",IF($E$2=0.65,IFERROR(IF(INDEX(APガラス性能一覧!A:A,MATCH(ROW(B4605),APガラス性能一覧!$O:$O,0))="","",INDEX(APガラス性能一覧!A:A,MATCH(ROW(B4605),APガラス性能一覧!$O:$O,0))),""),IFERROR(IF(INDEX(APガラス性能一覧!A:A,MATCH(ROW(B4605),APガラス性能一覧!$N:$N,0))="","",INDEX(APガラス性能一覧!A:A,MATCH(ROW(B4605),APガラス性能一覧!$N:$N,0))),"")))</f>
        <v/>
      </c>
      <c r="C4611" s="68" t="str">
        <f>IFERROR(VLOOKUP($B4611,APガラス性能一覧!$A$2:$M$6097,2,0),"")</f>
        <v/>
      </c>
      <c r="D4611" s="68" t="str">
        <f>IFERROR(VLOOKUP($B4611,APガラス性能一覧!$A$2:$M$6097,3,0),"")</f>
        <v/>
      </c>
      <c r="E4611" s="68" t="str">
        <f>IFERROR(VLOOKUP($B4611,APガラス性能一覧!$A$2:$M$6097,4,0),"")</f>
        <v/>
      </c>
      <c r="F4611" s="68" t="str">
        <f>IFERROR(VLOOKUP($B4611,APガラス性能一覧!$A$2:$M$6097,5,0),"")</f>
        <v/>
      </c>
      <c r="G4611" s="68" t="str">
        <f>IFERROR(VLOOKUP($B4611,APガラス性能一覧!$A$2:$M$6097,6,0),"")</f>
        <v/>
      </c>
      <c r="H4611" s="68" t="str">
        <f>IFERROR(VLOOKUP($B4611,APガラス性能一覧!$A$2:$M$6097,7,0),"")</f>
        <v/>
      </c>
      <c r="I4611" s="68" t="str">
        <f>IFERROR(VLOOKUP($B4611,APガラス性能一覧!$A$2:$M$6097,8,0),"")</f>
        <v/>
      </c>
      <c r="J4611" s="68" t="str">
        <f>IFERROR(VLOOKUP($B4611,APガラス性能一覧!$A$2:$M$6097,9,0),"")</f>
        <v/>
      </c>
      <c r="K4611" s="68" t="str">
        <f>IFERROR(VLOOKUP($B4611,APガラス性能一覧!$A$2:$M$6097,10,0),"")</f>
        <v/>
      </c>
      <c r="L4611" s="68" t="str">
        <f>IFERROR(VLOOKUP($B4611,APガラス性能一覧!$A$2:$M$6097,11,0),"")</f>
        <v/>
      </c>
      <c r="M4611" s="68" t="str">
        <f>IFERROR(VLOOKUP($B4611,APガラス性能一覧!$A$2:$M$6097,12,0),"")</f>
        <v/>
      </c>
      <c r="N4611" s="68" t="str">
        <f>IFERROR(VLOOKUP($B4611,APガラス性能一覧!$A$2:$M$6097,13,0),"")</f>
        <v/>
      </c>
    </row>
    <row r="4612" spans="2:14" x14ac:dyDescent="0.4">
      <c r="B4612" s="68" t="str">
        <f>IF($D$2="","",IF($E$2=0.65,IFERROR(IF(INDEX(APガラス性能一覧!A:A,MATCH(ROW(B4606),APガラス性能一覧!$O:$O,0))="","",INDEX(APガラス性能一覧!A:A,MATCH(ROW(B4606),APガラス性能一覧!$O:$O,0))),""),IFERROR(IF(INDEX(APガラス性能一覧!A:A,MATCH(ROW(B4606),APガラス性能一覧!$N:$N,0))="","",INDEX(APガラス性能一覧!A:A,MATCH(ROW(B4606),APガラス性能一覧!$N:$N,0))),"")))</f>
        <v/>
      </c>
      <c r="C4612" s="68" t="str">
        <f>IFERROR(VLOOKUP($B4612,APガラス性能一覧!$A$2:$M$6097,2,0),"")</f>
        <v/>
      </c>
      <c r="D4612" s="68" t="str">
        <f>IFERROR(VLOOKUP($B4612,APガラス性能一覧!$A$2:$M$6097,3,0),"")</f>
        <v/>
      </c>
      <c r="E4612" s="68" t="str">
        <f>IFERROR(VLOOKUP($B4612,APガラス性能一覧!$A$2:$M$6097,4,0),"")</f>
        <v/>
      </c>
      <c r="F4612" s="68" t="str">
        <f>IFERROR(VLOOKUP($B4612,APガラス性能一覧!$A$2:$M$6097,5,0),"")</f>
        <v/>
      </c>
      <c r="G4612" s="68" t="str">
        <f>IFERROR(VLOOKUP($B4612,APガラス性能一覧!$A$2:$M$6097,6,0),"")</f>
        <v/>
      </c>
      <c r="H4612" s="68" t="str">
        <f>IFERROR(VLOOKUP($B4612,APガラス性能一覧!$A$2:$M$6097,7,0),"")</f>
        <v/>
      </c>
      <c r="I4612" s="68" t="str">
        <f>IFERROR(VLOOKUP($B4612,APガラス性能一覧!$A$2:$M$6097,8,0),"")</f>
        <v/>
      </c>
      <c r="J4612" s="68" t="str">
        <f>IFERROR(VLOOKUP($B4612,APガラス性能一覧!$A$2:$M$6097,9,0),"")</f>
        <v/>
      </c>
      <c r="K4612" s="68" t="str">
        <f>IFERROR(VLOOKUP($B4612,APガラス性能一覧!$A$2:$M$6097,10,0),"")</f>
        <v/>
      </c>
      <c r="L4612" s="68" t="str">
        <f>IFERROR(VLOOKUP($B4612,APガラス性能一覧!$A$2:$M$6097,11,0),"")</f>
        <v/>
      </c>
      <c r="M4612" s="68" t="str">
        <f>IFERROR(VLOOKUP($B4612,APガラス性能一覧!$A$2:$M$6097,12,0),"")</f>
        <v/>
      </c>
      <c r="N4612" s="68" t="str">
        <f>IFERROR(VLOOKUP($B4612,APガラス性能一覧!$A$2:$M$6097,13,0),"")</f>
        <v/>
      </c>
    </row>
    <row r="4613" spans="2:14" x14ac:dyDescent="0.4">
      <c r="B4613" s="68" t="str">
        <f>IF($D$2="","",IF($E$2=0.65,IFERROR(IF(INDEX(APガラス性能一覧!A:A,MATCH(ROW(B4607),APガラス性能一覧!$O:$O,0))="","",INDEX(APガラス性能一覧!A:A,MATCH(ROW(B4607),APガラス性能一覧!$O:$O,0))),""),IFERROR(IF(INDEX(APガラス性能一覧!A:A,MATCH(ROW(B4607),APガラス性能一覧!$N:$N,0))="","",INDEX(APガラス性能一覧!A:A,MATCH(ROW(B4607),APガラス性能一覧!$N:$N,0))),"")))</f>
        <v/>
      </c>
      <c r="C4613" s="68" t="str">
        <f>IFERROR(VLOOKUP($B4613,APガラス性能一覧!$A$2:$M$6097,2,0),"")</f>
        <v/>
      </c>
      <c r="D4613" s="68" t="str">
        <f>IFERROR(VLOOKUP($B4613,APガラス性能一覧!$A$2:$M$6097,3,0),"")</f>
        <v/>
      </c>
      <c r="E4613" s="68" t="str">
        <f>IFERROR(VLOOKUP($B4613,APガラス性能一覧!$A$2:$M$6097,4,0),"")</f>
        <v/>
      </c>
      <c r="F4613" s="68" t="str">
        <f>IFERROR(VLOOKUP($B4613,APガラス性能一覧!$A$2:$M$6097,5,0),"")</f>
        <v/>
      </c>
      <c r="G4613" s="68" t="str">
        <f>IFERROR(VLOOKUP($B4613,APガラス性能一覧!$A$2:$M$6097,6,0),"")</f>
        <v/>
      </c>
      <c r="H4613" s="68" t="str">
        <f>IFERROR(VLOOKUP($B4613,APガラス性能一覧!$A$2:$M$6097,7,0),"")</f>
        <v/>
      </c>
      <c r="I4613" s="68" t="str">
        <f>IFERROR(VLOOKUP($B4613,APガラス性能一覧!$A$2:$M$6097,8,0),"")</f>
        <v/>
      </c>
      <c r="J4613" s="68" t="str">
        <f>IFERROR(VLOOKUP($B4613,APガラス性能一覧!$A$2:$M$6097,9,0),"")</f>
        <v/>
      </c>
      <c r="K4613" s="68" t="str">
        <f>IFERROR(VLOOKUP($B4613,APガラス性能一覧!$A$2:$M$6097,10,0),"")</f>
        <v/>
      </c>
      <c r="L4613" s="68" t="str">
        <f>IFERROR(VLOOKUP($B4613,APガラス性能一覧!$A$2:$M$6097,11,0),"")</f>
        <v/>
      </c>
      <c r="M4613" s="68" t="str">
        <f>IFERROR(VLOOKUP($B4613,APガラス性能一覧!$A$2:$M$6097,12,0),"")</f>
        <v/>
      </c>
      <c r="N4613" s="68" t="str">
        <f>IFERROR(VLOOKUP($B4613,APガラス性能一覧!$A$2:$M$6097,13,0),"")</f>
        <v/>
      </c>
    </row>
    <row r="4614" spans="2:14" x14ac:dyDescent="0.4">
      <c r="B4614" s="68" t="str">
        <f>IF($D$2="","",IF($E$2=0.65,IFERROR(IF(INDEX(APガラス性能一覧!A:A,MATCH(ROW(B4608),APガラス性能一覧!$O:$O,0))="","",INDEX(APガラス性能一覧!A:A,MATCH(ROW(B4608),APガラス性能一覧!$O:$O,0))),""),IFERROR(IF(INDEX(APガラス性能一覧!A:A,MATCH(ROW(B4608),APガラス性能一覧!$N:$N,0))="","",INDEX(APガラス性能一覧!A:A,MATCH(ROW(B4608),APガラス性能一覧!$N:$N,0))),"")))</f>
        <v/>
      </c>
      <c r="C4614" s="68" t="str">
        <f>IFERROR(VLOOKUP($B4614,APガラス性能一覧!$A$2:$M$6097,2,0),"")</f>
        <v/>
      </c>
      <c r="D4614" s="68" t="str">
        <f>IFERROR(VLOOKUP($B4614,APガラス性能一覧!$A$2:$M$6097,3,0),"")</f>
        <v/>
      </c>
      <c r="E4614" s="68" t="str">
        <f>IFERROR(VLOOKUP($B4614,APガラス性能一覧!$A$2:$M$6097,4,0),"")</f>
        <v/>
      </c>
      <c r="F4614" s="68" t="str">
        <f>IFERROR(VLOOKUP($B4614,APガラス性能一覧!$A$2:$M$6097,5,0),"")</f>
        <v/>
      </c>
      <c r="G4614" s="68" t="str">
        <f>IFERROR(VLOOKUP($B4614,APガラス性能一覧!$A$2:$M$6097,6,0),"")</f>
        <v/>
      </c>
      <c r="H4614" s="68" t="str">
        <f>IFERROR(VLOOKUP($B4614,APガラス性能一覧!$A$2:$M$6097,7,0),"")</f>
        <v/>
      </c>
      <c r="I4614" s="68" t="str">
        <f>IFERROR(VLOOKUP($B4614,APガラス性能一覧!$A$2:$M$6097,8,0),"")</f>
        <v/>
      </c>
      <c r="J4614" s="68" t="str">
        <f>IFERROR(VLOOKUP($B4614,APガラス性能一覧!$A$2:$M$6097,9,0),"")</f>
        <v/>
      </c>
      <c r="K4614" s="68" t="str">
        <f>IFERROR(VLOOKUP($B4614,APガラス性能一覧!$A$2:$M$6097,10,0),"")</f>
        <v/>
      </c>
      <c r="L4614" s="68" t="str">
        <f>IFERROR(VLOOKUP($B4614,APガラス性能一覧!$A$2:$M$6097,11,0),"")</f>
        <v/>
      </c>
      <c r="M4614" s="68" t="str">
        <f>IFERROR(VLOOKUP($B4614,APガラス性能一覧!$A$2:$M$6097,12,0),"")</f>
        <v/>
      </c>
      <c r="N4614" s="68" t="str">
        <f>IFERROR(VLOOKUP($B4614,APガラス性能一覧!$A$2:$M$6097,13,0),"")</f>
        <v/>
      </c>
    </row>
    <row r="4615" spans="2:14" x14ac:dyDescent="0.4">
      <c r="B4615" s="68" t="str">
        <f>IF($D$2="","",IF($E$2=0.65,IFERROR(IF(INDEX(APガラス性能一覧!A:A,MATCH(ROW(B4609),APガラス性能一覧!$O:$O,0))="","",INDEX(APガラス性能一覧!A:A,MATCH(ROW(B4609),APガラス性能一覧!$O:$O,0))),""),IFERROR(IF(INDEX(APガラス性能一覧!A:A,MATCH(ROW(B4609),APガラス性能一覧!$N:$N,0))="","",INDEX(APガラス性能一覧!A:A,MATCH(ROW(B4609),APガラス性能一覧!$N:$N,0))),"")))</f>
        <v/>
      </c>
      <c r="C4615" s="68" t="str">
        <f>IFERROR(VLOOKUP($B4615,APガラス性能一覧!$A$2:$M$6097,2,0),"")</f>
        <v/>
      </c>
      <c r="D4615" s="68" t="str">
        <f>IFERROR(VLOOKUP($B4615,APガラス性能一覧!$A$2:$M$6097,3,0),"")</f>
        <v/>
      </c>
      <c r="E4615" s="68" t="str">
        <f>IFERROR(VLOOKUP($B4615,APガラス性能一覧!$A$2:$M$6097,4,0),"")</f>
        <v/>
      </c>
      <c r="F4615" s="68" t="str">
        <f>IFERROR(VLOOKUP($B4615,APガラス性能一覧!$A$2:$M$6097,5,0),"")</f>
        <v/>
      </c>
      <c r="G4615" s="68" t="str">
        <f>IFERROR(VLOOKUP($B4615,APガラス性能一覧!$A$2:$M$6097,6,0),"")</f>
        <v/>
      </c>
      <c r="H4615" s="68" t="str">
        <f>IFERROR(VLOOKUP($B4615,APガラス性能一覧!$A$2:$M$6097,7,0),"")</f>
        <v/>
      </c>
      <c r="I4615" s="68" t="str">
        <f>IFERROR(VLOOKUP($B4615,APガラス性能一覧!$A$2:$M$6097,8,0),"")</f>
        <v/>
      </c>
      <c r="J4615" s="68" t="str">
        <f>IFERROR(VLOOKUP($B4615,APガラス性能一覧!$A$2:$M$6097,9,0),"")</f>
        <v/>
      </c>
      <c r="K4615" s="68" t="str">
        <f>IFERROR(VLOOKUP($B4615,APガラス性能一覧!$A$2:$M$6097,10,0),"")</f>
        <v/>
      </c>
      <c r="L4615" s="68" t="str">
        <f>IFERROR(VLOOKUP($B4615,APガラス性能一覧!$A$2:$M$6097,11,0),"")</f>
        <v/>
      </c>
      <c r="M4615" s="68" t="str">
        <f>IFERROR(VLOOKUP($B4615,APガラス性能一覧!$A$2:$M$6097,12,0),"")</f>
        <v/>
      </c>
      <c r="N4615" s="68" t="str">
        <f>IFERROR(VLOOKUP($B4615,APガラス性能一覧!$A$2:$M$6097,13,0),"")</f>
        <v/>
      </c>
    </row>
    <row r="4616" spans="2:14" x14ac:dyDescent="0.4">
      <c r="B4616" s="68" t="str">
        <f>IF($D$2="","",IF($E$2=0.65,IFERROR(IF(INDEX(APガラス性能一覧!A:A,MATCH(ROW(B4610),APガラス性能一覧!$O:$O,0))="","",INDEX(APガラス性能一覧!A:A,MATCH(ROW(B4610),APガラス性能一覧!$O:$O,0))),""),IFERROR(IF(INDEX(APガラス性能一覧!A:A,MATCH(ROW(B4610),APガラス性能一覧!$N:$N,0))="","",INDEX(APガラス性能一覧!A:A,MATCH(ROW(B4610),APガラス性能一覧!$N:$N,0))),"")))</f>
        <v/>
      </c>
      <c r="C4616" s="68" t="str">
        <f>IFERROR(VLOOKUP($B4616,APガラス性能一覧!$A$2:$M$6097,2,0),"")</f>
        <v/>
      </c>
      <c r="D4616" s="68" t="str">
        <f>IFERROR(VLOOKUP($B4616,APガラス性能一覧!$A$2:$M$6097,3,0),"")</f>
        <v/>
      </c>
      <c r="E4616" s="68" t="str">
        <f>IFERROR(VLOOKUP($B4616,APガラス性能一覧!$A$2:$M$6097,4,0),"")</f>
        <v/>
      </c>
      <c r="F4616" s="68" t="str">
        <f>IFERROR(VLOOKUP($B4616,APガラス性能一覧!$A$2:$M$6097,5,0),"")</f>
        <v/>
      </c>
      <c r="G4616" s="68" t="str">
        <f>IFERROR(VLOOKUP($B4616,APガラス性能一覧!$A$2:$M$6097,6,0),"")</f>
        <v/>
      </c>
      <c r="H4616" s="68" t="str">
        <f>IFERROR(VLOOKUP($B4616,APガラス性能一覧!$A$2:$M$6097,7,0),"")</f>
        <v/>
      </c>
      <c r="I4616" s="68" t="str">
        <f>IFERROR(VLOOKUP($B4616,APガラス性能一覧!$A$2:$M$6097,8,0),"")</f>
        <v/>
      </c>
      <c r="J4616" s="68" t="str">
        <f>IFERROR(VLOOKUP($B4616,APガラス性能一覧!$A$2:$M$6097,9,0),"")</f>
        <v/>
      </c>
      <c r="K4616" s="68" t="str">
        <f>IFERROR(VLOOKUP($B4616,APガラス性能一覧!$A$2:$M$6097,10,0),"")</f>
        <v/>
      </c>
      <c r="L4616" s="68" t="str">
        <f>IFERROR(VLOOKUP($B4616,APガラス性能一覧!$A$2:$M$6097,11,0),"")</f>
        <v/>
      </c>
      <c r="M4616" s="68" t="str">
        <f>IFERROR(VLOOKUP($B4616,APガラス性能一覧!$A$2:$M$6097,12,0),"")</f>
        <v/>
      </c>
      <c r="N4616" s="68" t="str">
        <f>IFERROR(VLOOKUP($B4616,APガラス性能一覧!$A$2:$M$6097,13,0),"")</f>
        <v/>
      </c>
    </row>
    <row r="4617" spans="2:14" x14ac:dyDescent="0.4">
      <c r="B4617" s="68" t="str">
        <f>IF($D$2="","",IF($E$2=0.65,IFERROR(IF(INDEX(APガラス性能一覧!A:A,MATCH(ROW(B4611),APガラス性能一覧!$O:$O,0))="","",INDEX(APガラス性能一覧!A:A,MATCH(ROW(B4611),APガラス性能一覧!$O:$O,0))),""),IFERROR(IF(INDEX(APガラス性能一覧!A:A,MATCH(ROW(B4611),APガラス性能一覧!$N:$N,0))="","",INDEX(APガラス性能一覧!A:A,MATCH(ROW(B4611),APガラス性能一覧!$N:$N,0))),"")))</f>
        <v/>
      </c>
      <c r="C4617" s="68" t="str">
        <f>IFERROR(VLOOKUP($B4617,APガラス性能一覧!$A$2:$M$6097,2,0),"")</f>
        <v/>
      </c>
      <c r="D4617" s="68" t="str">
        <f>IFERROR(VLOOKUP($B4617,APガラス性能一覧!$A$2:$M$6097,3,0),"")</f>
        <v/>
      </c>
      <c r="E4617" s="68" t="str">
        <f>IFERROR(VLOOKUP($B4617,APガラス性能一覧!$A$2:$M$6097,4,0),"")</f>
        <v/>
      </c>
      <c r="F4617" s="68" t="str">
        <f>IFERROR(VLOOKUP($B4617,APガラス性能一覧!$A$2:$M$6097,5,0),"")</f>
        <v/>
      </c>
      <c r="G4617" s="68" t="str">
        <f>IFERROR(VLOOKUP($B4617,APガラス性能一覧!$A$2:$M$6097,6,0),"")</f>
        <v/>
      </c>
      <c r="H4617" s="68" t="str">
        <f>IFERROR(VLOOKUP($B4617,APガラス性能一覧!$A$2:$M$6097,7,0),"")</f>
        <v/>
      </c>
      <c r="I4617" s="68" t="str">
        <f>IFERROR(VLOOKUP($B4617,APガラス性能一覧!$A$2:$M$6097,8,0),"")</f>
        <v/>
      </c>
      <c r="J4617" s="68" t="str">
        <f>IFERROR(VLOOKUP($B4617,APガラス性能一覧!$A$2:$M$6097,9,0),"")</f>
        <v/>
      </c>
      <c r="K4617" s="68" t="str">
        <f>IFERROR(VLOOKUP($B4617,APガラス性能一覧!$A$2:$M$6097,10,0),"")</f>
        <v/>
      </c>
      <c r="L4617" s="68" t="str">
        <f>IFERROR(VLOOKUP($B4617,APガラス性能一覧!$A$2:$M$6097,11,0),"")</f>
        <v/>
      </c>
      <c r="M4617" s="68" t="str">
        <f>IFERROR(VLOOKUP($B4617,APガラス性能一覧!$A$2:$M$6097,12,0),"")</f>
        <v/>
      </c>
      <c r="N4617" s="68" t="str">
        <f>IFERROR(VLOOKUP($B4617,APガラス性能一覧!$A$2:$M$6097,13,0),"")</f>
        <v/>
      </c>
    </row>
    <row r="4618" spans="2:14" x14ac:dyDescent="0.4">
      <c r="B4618" s="68" t="str">
        <f>IF($D$2="","",IF($E$2=0.65,IFERROR(IF(INDEX(APガラス性能一覧!A:A,MATCH(ROW(B4612),APガラス性能一覧!$O:$O,0))="","",INDEX(APガラス性能一覧!A:A,MATCH(ROW(B4612),APガラス性能一覧!$O:$O,0))),""),IFERROR(IF(INDEX(APガラス性能一覧!A:A,MATCH(ROW(B4612),APガラス性能一覧!$N:$N,0))="","",INDEX(APガラス性能一覧!A:A,MATCH(ROW(B4612),APガラス性能一覧!$N:$N,0))),"")))</f>
        <v/>
      </c>
      <c r="C4618" s="68" t="str">
        <f>IFERROR(VLOOKUP($B4618,APガラス性能一覧!$A$2:$M$6097,2,0),"")</f>
        <v/>
      </c>
      <c r="D4618" s="68" t="str">
        <f>IFERROR(VLOOKUP($B4618,APガラス性能一覧!$A$2:$M$6097,3,0),"")</f>
        <v/>
      </c>
      <c r="E4618" s="68" t="str">
        <f>IFERROR(VLOOKUP($B4618,APガラス性能一覧!$A$2:$M$6097,4,0),"")</f>
        <v/>
      </c>
      <c r="F4618" s="68" t="str">
        <f>IFERROR(VLOOKUP($B4618,APガラス性能一覧!$A$2:$M$6097,5,0),"")</f>
        <v/>
      </c>
      <c r="G4618" s="68" t="str">
        <f>IFERROR(VLOOKUP($B4618,APガラス性能一覧!$A$2:$M$6097,6,0),"")</f>
        <v/>
      </c>
      <c r="H4618" s="68" t="str">
        <f>IFERROR(VLOOKUP($B4618,APガラス性能一覧!$A$2:$M$6097,7,0),"")</f>
        <v/>
      </c>
      <c r="I4618" s="68" t="str">
        <f>IFERROR(VLOOKUP($B4618,APガラス性能一覧!$A$2:$M$6097,8,0),"")</f>
        <v/>
      </c>
      <c r="J4618" s="68" t="str">
        <f>IFERROR(VLOOKUP($B4618,APガラス性能一覧!$A$2:$M$6097,9,0),"")</f>
        <v/>
      </c>
      <c r="K4618" s="68" t="str">
        <f>IFERROR(VLOOKUP($B4618,APガラス性能一覧!$A$2:$M$6097,10,0),"")</f>
        <v/>
      </c>
      <c r="L4618" s="68" t="str">
        <f>IFERROR(VLOOKUP($B4618,APガラス性能一覧!$A$2:$M$6097,11,0),"")</f>
        <v/>
      </c>
      <c r="M4618" s="68" t="str">
        <f>IFERROR(VLOOKUP($B4618,APガラス性能一覧!$A$2:$M$6097,12,0),"")</f>
        <v/>
      </c>
      <c r="N4618" s="68" t="str">
        <f>IFERROR(VLOOKUP($B4618,APガラス性能一覧!$A$2:$M$6097,13,0),"")</f>
        <v/>
      </c>
    </row>
    <row r="4619" spans="2:14" x14ac:dyDescent="0.4">
      <c r="B4619" s="68" t="str">
        <f>IF($D$2="","",IF($E$2=0.65,IFERROR(IF(INDEX(APガラス性能一覧!A:A,MATCH(ROW(B4613),APガラス性能一覧!$O:$O,0))="","",INDEX(APガラス性能一覧!A:A,MATCH(ROW(B4613),APガラス性能一覧!$O:$O,0))),""),IFERROR(IF(INDEX(APガラス性能一覧!A:A,MATCH(ROW(B4613),APガラス性能一覧!$N:$N,0))="","",INDEX(APガラス性能一覧!A:A,MATCH(ROW(B4613),APガラス性能一覧!$N:$N,0))),"")))</f>
        <v/>
      </c>
      <c r="C4619" s="68" t="str">
        <f>IFERROR(VLOOKUP($B4619,APガラス性能一覧!$A$2:$M$6097,2,0),"")</f>
        <v/>
      </c>
      <c r="D4619" s="68" t="str">
        <f>IFERROR(VLOOKUP($B4619,APガラス性能一覧!$A$2:$M$6097,3,0),"")</f>
        <v/>
      </c>
      <c r="E4619" s="68" t="str">
        <f>IFERROR(VLOOKUP($B4619,APガラス性能一覧!$A$2:$M$6097,4,0),"")</f>
        <v/>
      </c>
      <c r="F4619" s="68" t="str">
        <f>IFERROR(VLOOKUP($B4619,APガラス性能一覧!$A$2:$M$6097,5,0),"")</f>
        <v/>
      </c>
      <c r="G4619" s="68" t="str">
        <f>IFERROR(VLOOKUP($B4619,APガラス性能一覧!$A$2:$M$6097,6,0),"")</f>
        <v/>
      </c>
      <c r="H4619" s="68" t="str">
        <f>IFERROR(VLOOKUP($B4619,APガラス性能一覧!$A$2:$M$6097,7,0),"")</f>
        <v/>
      </c>
      <c r="I4619" s="68" t="str">
        <f>IFERROR(VLOOKUP($B4619,APガラス性能一覧!$A$2:$M$6097,8,0),"")</f>
        <v/>
      </c>
      <c r="J4619" s="68" t="str">
        <f>IFERROR(VLOOKUP($B4619,APガラス性能一覧!$A$2:$M$6097,9,0),"")</f>
        <v/>
      </c>
      <c r="K4619" s="68" t="str">
        <f>IFERROR(VLOOKUP($B4619,APガラス性能一覧!$A$2:$M$6097,10,0),"")</f>
        <v/>
      </c>
      <c r="L4619" s="68" t="str">
        <f>IFERROR(VLOOKUP($B4619,APガラス性能一覧!$A$2:$M$6097,11,0),"")</f>
        <v/>
      </c>
      <c r="M4619" s="68" t="str">
        <f>IFERROR(VLOOKUP($B4619,APガラス性能一覧!$A$2:$M$6097,12,0),"")</f>
        <v/>
      </c>
      <c r="N4619" s="68" t="str">
        <f>IFERROR(VLOOKUP($B4619,APガラス性能一覧!$A$2:$M$6097,13,0),"")</f>
        <v/>
      </c>
    </row>
    <row r="4620" spans="2:14" x14ac:dyDescent="0.4">
      <c r="B4620" s="68" t="str">
        <f>IF($D$2="","",IF($E$2=0.65,IFERROR(IF(INDEX(APガラス性能一覧!A:A,MATCH(ROW(B4614),APガラス性能一覧!$O:$O,0))="","",INDEX(APガラス性能一覧!A:A,MATCH(ROW(B4614),APガラス性能一覧!$O:$O,0))),""),IFERROR(IF(INDEX(APガラス性能一覧!A:A,MATCH(ROW(B4614),APガラス性能一覧!$N:$N,0))="","",INDEX(APガラス性能一覧!A:A,MATCH(ROW(B4614),APガラス性能一覧!$N:$N,0))),"")))</f>
        <v/>
      </c>
      <c r="C4620" s="68" t="str">
        <f>IFERROR(VLOOKUP($B4620,APガラス性能一覧!$A$2:$M$6097,2,0),"")</f>
        <v/>
      </c>
      <c r="D4620" s="68" t="str">
        <f>IFERROR(VLOOKUP($B4620,APガラス性能一覧!$A$2:$M$6097,3,0),"")</f>
        <v/>
      </c>
      <c r="E4620" s="68" t="str">
        <f>IFERROR(VLOOKUP($B4620,APガラス性能一覧!$A$2:$M$6097,4,0),"")</f>
        <v/>
      </c>
      <c r="F4620" s="68" t="str">
        <f>IFERROR(VLOOKUP($B4620,APガラス性能一覧!$A$2:$M$6097,5,0),"")</f>
        <v/>
      </c>
      <c r="G4620" s="68" t="str">
        <f>IFERROR(VLOOKUP($B4620,APガラス性能一覧!$A$2:$M$6097,6,0),"")</f>
        <v/>
      </c>
      <c r="H4620" s="68" t="str">
        <f>IFERROR(VLOOKUP($B4620,APガラス性能一覧!$A$2:$M$6097,7,0),"")</f>
        <v/>
      </c>
      <c r="I4620" s="68" t="str">
        <f>IFERROR(VLOOKUP($B4620,APガラス性能一覧!$A$2:$M$6097,8,0),"")</f>
        <v/>
      </c>
      <c r="J4620" s="68" t="str">
        <f>IFERROR(VLOOKUP($B4620,APガラス性能一覧!$A$2:$M$6097,9,0),"")</f>
        <v/>
      </c>
      <c r="K4620" s="68" t="str">
        <f>IFERROR(VLOOKUP($B4620,APガラス性能一覧!$A$2:$M$6097,10,0),"")</f>
        <v/>
      </c>
      <c r="L4620" s="68" t="str">
        <f>IFERROR(VLOOKUP($B4620,APガラス性能一覧!$A$2:$M$6097,11,0),"")</f>
        <v/>
      </c>
      <c r="M4620" s="68" t="str">
        <f>IFERROR(VLOOKUP($B4620,APガラス性能一覧!$A$2:$M$6097,12,0),"")</f>
        <v/>
      </c>
      <c r="N4620" s="68" t="str">
        <f>IFERROR(VLOOKUP($B4620,APガラス性能一覧!$A$2:$M$6097,13,0),"")</f>
        <v/>
      </c>
    </row>
    <row r="4621" spans="2:14" x14ac:dyDescent="0.4">
      <c r="B4621" s="68" t="str">
        <f>IF($D$2="","",IF($E$2=0.65,IFERROR(IF(INDEX(APガラス性能一覧!A:A,MATCH(ROW(B4615),APガラス性能一覧!$O:$O,0))="","",INDEX(APガラス性能一覧!A:A,MATCH(ROW(B4615),APガラス性能一覧!$O:$O,0))),""),IFERROR(IF(INDEX(APガラス性能一覧!A:A,MATCH(ROW(B4615),APガラス性能一覧!$N:$N,0))="","",INDEX(APガラス性能一覧!A:A,MATCH(ROW(B4615),APガラス性能一覧!$N:$N,0))),"")))</f>
        <v/>
      </c>
      <c r="C4621" s="68" t="str">
        <f>IFERROR(VLOOKUP($B4621,APガラス性能一覧!$A$2:$M$6097,2,0),"")</f>
        <v/>
      </c>
      <c r="D4621" s="68" t="str">
        <f>IFERROR(VLOOKUP($B4621,APガラス性能一覧!$A$2:$M$6097,3,0),"")</f>
        <v/>
      </c>
      <c r="E4621" s="68" t="str">
        <f>IFERROR(VLOOKUP($B4621,APガラス性能一覧!$A$2:$M$6097,4,0),"")</f>
        <v/>
      </c>
      <c r="F4621" s="68" t="str">
        <f>IFERROR(VLOOKUP($B4621,APガラス性能一覧!$A$2:$M$6097,5,0),"")</f>
        <v/>
      </c>
      <c r="G4621" s="68" t="str">
        <f>IFERROR(VLOOKUP($B4621,APガラス性能一覧!$A$2:$M$6097,6,0),"")</f>
        <v/>
      </c>
      <c r="H4621" s="68" t="str">
        <f>IFERROR(VLOOKUP($B4621,APガラス性能一覧!$A$2:$M$6097,7,0),"")</f>
        <v/>
      </c>
      <c r="I4621" s="68" t="str">
        <f>IFERROR(VLOOKUP($B4621,APガラス性能一覧!$A$2:$M$6097,8,0),"")</f>
        <v/>
      </c>
      <c r="J4621" s="68" t="str">
        <f>IFERROR(VLOOKUP($B4621,APガラス性能一覧!$A$2:$M$6097,9,0),"")</f>
        <v/>
      </c>
      <c r="K4621" s="68" t="str">
        <f>IFERROR(VLOOKUP($B4621,APガラス性能一覧!$A$2:$M$6097,10,0),"")</f>
        <v/>
      </c>
      <c r="L4621" s="68" t="str">
        <f>IFERROR(VLOOKUP($B4621,APガラス性能一覧!$A$2:$M$6097,11,0),"")</f>
        <v/>
      </c>
      <c r="M4621" s="68" t="str">
        <f>IFERROR(VLOOKUP($B4621,APガラス性能一覧!$A$2:$M$6097,12,0),"")</f>
        <v/>
      </c>
      <c r="N4621" s="68" t="str">
        <f>IFERROR(VLOOKUP($B4621,APガラス性能一覧!$A$2:$M$6097,13,0),"")</f>
        <v/>
      </c>
    </row>
    <row r="4622" spans="2:14" x14ac:dyDescent="0.4">
      <c r="B4622" s="68" t="str">
        <f>IF($D$2="","",IF($E$2=0.65,IFERROR(IF(INDEX(APガラス性能一覧!A:A,MATCH(ROW(B4616),APガラス性能一覧!$O:$O,0))="","",INDEX(APガラス性能一覧!A:A,MATCH(ROW(B4616),APガラス性能一覧!$O:$O,0))),""),IFERROR(IF(INDEX(APガラス性能一覧!A:A,MATCH(ROW(B4616),APガラス性能一覧!$N:$N,0))="","",INDEX(APガラス性能一覧!A:A,MATCH(ROW(B4616),APガラス性能一覧!$N:$N,0))),"")))</f>
        <v/>
      </c>
      <c r="C4622" s="68" t="str">
        <f>IFERROR(VLOOKUP($B4622,APガラス性能一覧!$A$2:$M$6097,2,0),"")</f>
        <v/>
      </c>
      <c r="D4622" s="68" t="str">
        <f>IFERROR(VLOOKUP($B4622,APガラス性能一覧!$A$2:$M$6097,3,0),"")</f>
        <v/>
      </c>
      <c r="E4622" s="68" t="str">
        <f>IFERROR(VLOOKUP($B4622,APガラス性能一覧!$A$2:$M$6097,4,0),"")</f>
        <v/>
      </c>
      <c r="F4622" s="68" t="str">
        <f>IFERROR(VLOOKUP($B4622,APガラス性能一覧!$A$2:$M$6097,5,0),"")</f>
        <v/>
      </c>
      <c r="G4622" s="68" t="str">
        <f>IFERROR(VLOOKUP($B4622,APガラス性能一覧!$A$2:$M$6097,6,0),"")</f>
        <v/>
      </c>
      <c r="H4622" s="68" t="str">
        <f>IFERROR(VLOOKUP($B4622,APガラス性能一覧!$A$2:$M$6097,7,0),"")</f>
        <v/>
      </c>
      <c r="I4622" s="68" t="str">
        <f>IFERROR(VLOOKUP($B4622,APガラス性能一覧!$A$2:$M$6097,8,0),"")</f>
        <v/>
      </c>
      <c r="J4622" s="68" t="str">
        <f>IFERROR(VLOOKUP($B4622,APガラス性能一覧!$A$2:$M$6097,9,0),"")</f>
        <v/>
      </c>
      <c r="K4622" s="68" t="str">
        <f>IFERROR(VLOOKUP($B4622,APガラス性能一覧!$A$2:$M$6097,10,0),"")</f>
        <v/>
      </c>
      <c r="L4622" s="68" t="str">
        <f>IFERROR(VLOOKUP($B4622,APガラス性能一覧!$A$2:$M$6097,11,0),"")</f>
        <v/>
      </c>
      <c r="M4622" s="68" t="str">
        <f>IFERROR(VLOOKUP($B4622,APガラス性能一覧!$A$2:$M$6097,12,0),"")</f>
        <v/>
      </c>
      <c r="N4622" s="68" t="str">
        <f>IFERROR(VLOOKUP($B4622,APガラス性能一覧!$A$2:$M$6097,13,0),"")</f>
        <v/>
      </c>
    </row>
    <row r="4623" spans="2:14" x14ac:dyDescent="0.4">
      <c r="B4623" s="68" t="str">
        <f>IF($D$2="","",IF($E$2=0.65,IFERROR(IF(INDEX(APガラス性能一覧!A:A,MATCH(ROW(B4617),APガラス性能一覧!$O:$O,0))="","",INDEX(APガラス性能一覧!A:A,MATCH(ROW(B4617),APガラス性能一覧!$O:$O,0))),""),IFERROR(IF(INDEX(APガラス性能一覧!A:A,MATCH(ROW(B4617),APガラス性能一覧!$N:$N,0))="","",INDEX(APガラス性能一覧!A:A,MATCH(ROW(B4617),APガラス性能一覧!$N:$N,0))),"")))</f>
        <v/>
      </c>
      <c r="C4623" s="68" t="str">
        <f>IFERROR(VLOOKUP($B4623,APガラス性能一覧!$A$2:$M$6097,2,0),"")</f>
        <v/>
      </c>
      <c r="D4623" s="68" t="str">
        <f>IFERROR(VLOOKUP($B4623,APガラス性能一覧!$A$2:$M$6097,3,0),"")</f>
        <v/>
      </c>
      <c r="E4623" s="68" t="str">
        <f>IFERROR(VLOOKUP($B4623,APガラス性能一覧!$A$2:$M$6097,4,0),"")</f>
        <v/>
      </c>
      <c r="F4623" s="68" t="str">
        <f>IFERROR(VLOOKUP($B4623,APガラス性能一覧!$A$2:$M$6097,5,0),"")</f>
        <v/>
      </c>
      <c r="G4623" s="68" t="str">
        <f>IFERROR(VLOOKUP($B4623,APガラス性能一覧!$A$2:$M$6097,6,0),"")</f>
        <v/>
      </c>
      <c r="H4623" s="68" t="str">
        <f>IFERROR(VLOOKUP($B4623,APガラス性能一覧!$A$2:$M$6097,7,0),"")</f>
        <v/>
      </c>
      <c r="I4623" s="68" t="str">
        <f>IFERROR(VLOOKUP($B4623,APガラス性能一覧!$A$2:$M$6097,8,0),"")</f>
        <v/>
      </c>
      <c r="J4623" s="68" t="str">
        <f>IFERROR(VLOOKUP($B4623,APガラス性能一覧!$A$2:$M$6097,9,0),"")</f>
        <v/>
      </c>
      <c r="K4623" s="68" t="str">
        <f>IFERROR(VLOOKUP($B4623,APガラス性能一覧!$A$2:$M$6097,10,0),"")</f>
        <v/>
      </c>
      <c r="L4623" s="68" t="str">
        <f>IFERROR(VLOOKUP($B4623,APガラス性能一覧!$A$2:$M$6097,11,0),"")</f>
        <v/>
      </c>
      <c r="M4623" s="68" t="str">
        <f>IFERROR(VLOOKUP($B4623,APガラス性能一覧!$A$2:$M$6097,12,0),"")</f>
        <v/>
      </c>
      <c r="N4623" s="68" t="str">
        <f>IFERROR(VLOOKUP($B4623,APガラス性能一覧!$A$2:$M$6097,13,0),"")</f>
        <v/>
      </c>
    </row>
    <row r="4624" spans="2:14" x14ac:dyDescent="0.4">
      <c r="B4624" s="68" t="str">
        <f>IF($D$2="","",IF($E$2=0.65,IFERROR(IF(INDEX(APガラス性能一覧!A:A,MATCH(ROW(B4618),APガラス性能一覧!$O:$O,0))="","",INDEX(APガラス性能一覧!A:A,MATCH(ROW(B4618),APガラス性能一覧!$O:$O,0))),""),IFERROR(IF(INDEX(APガラス性能一覧!A:A,MATCH(ROW(B4618),APガラス性能一覧!$N:$N,0))="","",INDEX(APガラス性能一覧!A:A,MATCH(ROW(B4618),APガラス性能一覧!$N:$N,0))),"")))</f>
        <v/>
      </c>
      <c r="C4624" s="68" t="str">
        <f>IFERROR(VLOOKUP($B4624,APガラス性能一覧!$A$2:$M$6097,2,0),"")</f>
        <v/>
      </c>
      <c r="D4624" s="68" t="str">
        <f>IFERROR(VLOOKUP($B4624,APガラス性能一覧!$A$2:$M$6097,3,0),"")</f>
        <v/>
      </c>
      <c r="E4624" s="68" t="str">
        <f>IFERROR(VLOOKUP($B4624,APガラス性能一覧!$A$2:$M$6097,4,0),"")</f>
        <v/>
      </c>
      <c r="F4624" s="68" t="str">
        <f>IFERROR(VLOOKUP($B4624,APガラス性能一覧!$A$2:$M$6097,5,0),"")</f>
        <v/>
      </c>
      <c r="G4624" s="68" t="str">
        <f>IFERROR(VLOOKUP($B4624,APガラス性能一覧!$A$2:$M$6097,6,0),"")</f>
        <v/>
      </c>
      <c r="H4624" s="68" t="str">
        <f>IFERROR(VLOOKUP($B4624,APガラス性能一覧!$A$2:$M$6097,7,0),"")</f>
        <v/>
      </c>
      <c r="I4624" s="68" t="str">
        <f>IFERROR(VLOOKUP($B4624,APガラス性能一覧!$A$2:$M$6097,8,0),"")</f>
        <v/>
      </c>
      <c r="J4624" s="68" t="str">
        <f>IFERROR(VLOOKUP($B4624,APガラス性能一覧!$A$2:$M$6097,9,0),"")</f>
        <v/>
      </c>
      <c r="K4624" s="68" t="str">
        <f>IFERROR(VLOOKUP($B4624,APガラス性能一覧!$A$2:$M$6097,10,0),"")</f>
        <v/>
      </c>
      <c r="L4624" s="68" t="str">
        <f>IFERROR(VLOOKUP($B4624,APガラス性能一覧!$A$2:$M$6097,11,0),"")</f>
        <v/>
      </c>
      <c r="M4624" s="68" t="str">
        <f>IFERROR(VLOOKUP($B4624,APガラス性能一覧!$A$2:$M$6097,12,0),"")</f>
        <v/>
      </c>
      <c r="N4624" s="68" t="str">
        <f>IFERROR(VLOOKUP($B4624,APガラス性能一覧!$A$2:$M$6097,13,0),"")</f>
        <v/>
      </c>
    </row>
    <row r="4625" spans="2:14" x14ac:dyDescent="0.4">
      <c r="B4625" s="68" t="str">
        <f>IF($D$2="","",IF($E$2=0.65,IFERROR(IF(INDEX(APガラス性能一覧!A:A,MATCH(ROW(B4619),APガラス性能一覧!$O:$O,0))="","",INDEX(APガラス性能一覧!A:A,MATCH(ROW(B4619),APガラス性能一覧!$O:$O,0))),""),IFERROR(IF(INDEX(APガラス性能一覧!A:A,MATCH(ROW(B4619),APガラス性能一覧!$N:$N,0))="","",INDEX(APガラス性能一覧!A:A,MATCH(ROW(B4619),APガラス性能一覧!$N:$N,0))),"")))</f>
        <v/>
      </c>
      <c r="C4625" s="68" t="str">
        <f>IFERROR(VLOOKUP($B4625,APガラス性能一覧!$A$2:$M$6097,2,0),"")</f>
        <v/>
      </c>
      <c r="D4625" s="68" t="str">
        <f>IFERROR(VLOOKUP($B4625,APガラス性能一覧!$A$2:$M$6097,3,0),"")</f>
        <v/>
      </c>
      <c r="E4625" s="68" t="str">
        <f>IFERROR(VLOOKUP($B4625,APガラス性能一覧!$A$2:$M$6097,4,0),"")</f>
        <v/>
      </c>
      <c r="F4625" s="68" t="str">
        <f>IFERROR(VLOOKUP($B4625,APガラス性能一覧!$A$2:$M$6097,5,0),"")</f>
        <v/>
      </c>
      <c r="G4625" s="68" t="str">
        <f>IFERROR(VLOOKUP($B4625,APガラス性能一覧!$A$2:$M$6097,6,0),"")</f>
        <v/>
      </c>
      <c r="H4625" s="68" t="str">
        <f>IFERROR(VLOOKUP($B4625,APガラス性能一覧!$A$2:$M$6097,7,0),"")</f>
        <v/>
      </c>
      <c r="I4625" s="68" t="str">
        <f>IFERROR(VLOOKUP($B4625,APガラス性能一覧!$A$2:$M$6097,8,0),"")</f>
        <v/>
      </c>
      <c r="J4625" s="68" t="str">
        <f>IFERROR(VLOOKUP($B4625,APガラス性能一覧!$A$2:$M$6097,9,0),"")</f>
        <v/>
      </c>
      <c r="K4625" s="68" t="str">
        <f>IFERROR(VLOOKUP($B4625,APガラス性能一覧!$A$2:$M$6097,10,0),"")</f>
        <v/>
      </c>
      <c r="L4625" s="68" t="str">
        <f>IFERROR(VLOOKUP($B4625,APガラス性能一覧!$A$2:$M$6097,11,0),"")</f>
        <v/>
      </c>
      <c r="M4625" s="68" t="str">
        <f>IFERROR(VLOOKUP($B4625,APガラス性能一覧!$A$2:$M$6097,12,0),"")</f>
        <v/>
      </c>
      <c r="N4625" s="68" t="str">
        <f>IFERROR(VLOOKUP($B4625,APガラス性能一覧!$A$2:$M$6097,13,0),"")</f>
        <v/>
      </c>
    </row>
    <row r="4626" spans="2:14" x14ac:dyDescent="0.4">
      <c r="B4626" s="68" t="str">
        <f>IF($D$2="","",IF($E$2=0.65,IFERROR(IF(INDEX(APガラス性能一覧!A:A,MATCH(ROW(B4620),APガラス性能一覧!$O:$O,0))="","",INDEX(APガラス性能一覧!A:A,MATCH(ROW(B4620),APガラス性能一覧!$O:$O,0))),""),IFERROR(IF(INDEX(APガラス性能一覧!A:A,MATCH(ROW(B4620),APガラス性能一覧!$N:$N,0))="","",INDEX(APガラス性能一覧!A:A,MATCH(ROW(B4620),APガラス性能一覧!$N:$N,0))),"")))</f>
        <v/>
      </c>
      <c r="C4626" s="68" t="str">
        <f>IFERROR(VLOOKUP($B4626,APガラス性能一覧!$A$2:$M$6097,2,0),"")</f>
        <v/>
      </c>
      <c r="D4626" s="68" t="str">
        <f>IFERROR(VLOOKUP($B4626,APガラス性能一覧!$A$2:$M$6097,3,0),"")</f>
        <v/>
      </c>
      <c r="E4626" s="68" t="str">
        <f>IFERROR(VLOOKUP($B4626,APガラス性能一覧!$A$2:$M$6097,4,0),"")</f>
        <v/>
      </c>
      <c r="F4626" s="68" t="str">
        <f>IFERROR(VLOOKUP($B4626,APガラス性能一覧!$A$2:$M$6097,5,0),"")</f>
        <v/>
      </c>
      <c r="G4626" s="68" t="str">
        <f>IFERROR(VLOOKUP($B4626,APガラス性能一覧!$A$2:$M$6097,6,0),"")</f>
        <v/>
      </c>
      <c r="H4626" s="68" t="str">
        <f>IFERROR(VLOOKUP($B4626,APガラス性能一覧!$A$2:$M$6097,7,0),"")</f>
        <v/>
      </c>
      <c r="I4626" s="68" t="str">
        <f>IFERROR(VLOOKUP($B4626,APガラス性能一覧!$A$2:$M$6097,8,0),"")</f>
        <v/>
      </c>
      <c r="J4626" s="68" t="str">
        <f>IFERROR(VLOOKUP($B4626,APガラス性能一覧!$A$2:$M$6097,9,0),"")</f>
        <v/>
      </c>
      <c r="K4626" s="68" t="str">
        <f>IFERROR(VLOOKUP($B4626,APガラス性能一覧!$A$2:$M$6097,10,0),"")</f>
        <v/>
      </c>
      <c r="L4626" s="68" t="str">
        <f>IFERROR(VLOOKUP($B4626,APガラス性能一覧!$A$2:$M$6097,11,0),"")</f>
        <v/>
      </c>
      <c r="M4626" s="68" t="str">
        <f>IFERROR(VLOOKUP($B4626,APガラス性能一覧!$A$2:$M$6097,12,0),"")</f>
        <v/>
      </c>
      <c r="N4626" s="68" t="str">
        <f>IFERROR(VLOOKUP($B4626,APガラス性能一覧!$A$2:$M$6097,13,0),"")</f>
        <v/>
      </c>
    </row>
    <row r="4627" spans="2:14" x14ac:dyDescent="0.4">
      <c r="B4627" s="68" t="str">
        <f>IF($D$2="","",IF($E$2=0.65,IFERROR(IF(INDEX(APガラス性能一覧!A:A,MATCH(ROW(B4621),APガラス性能一覧!$O:$O,0))="","",INDEX(APガラス性能一覧!A:A,MATCH(ROW(B4621),APガラス性能一覧!$O:$O,0))),""),IFERROR(IF(INDEX(APガラス性能一覧!A:A,MATCH(ROW(B4621),APガラス性能一覧!$N:$N,0))="","",INDEX(APガラス性能一覧!A:A,MATCH(ROW(B4621),APガラス性能一覧!$N:$N,0))),"")))</f>
        <v/>
      </c>
      <c r="C4627" s="68" t="str">
        <f>IFERROR(VLOOKUP($B4627,APガラス性能一覧!$A$2:$M$6097,2,0),"")</f>
        <v/>
      </c>
      <c r="D4627" s="68" t="str">
        <f>IFERROR(VLOOKUP($B4627,APガラス性能一覧!$A$2:$M$6097,3,0),"")</f>
        <v/>
      </c>
      <c r="E4627" s="68" t="str">
        <f>IFERROR(VLOOKUP($B4627,APガラス性能一覧!$A$2:$M$6097,4,0),"")</f>
        <v/>
      </c>
      <c r="F4627" s="68" t="str">
        <f>IFERROR(VLOOKUP($B4627,APガラス性能一覧!$A$2:$M$6097,5,0),"")</f>
        <v/>
      </c>
      <c r="G4627" s="68" t="str">
        <f>IFERROR(VLOOKUP($B4627,APガラス性能一覧!$A$2:$M$6097,6,0),"")</f>
        <v/>
      </c>
      <c r="H4627" s="68" t="str">
        <f>IFERROR(VLOOKUP($B4627,APガラス性能一覧!$A$2:$M$6097,7,0),"")</f>
        <v/>
      </c>
      <c r="I4627" s="68" t="str">
        <f>IFERROR(VLOOKUP($B4627,APガラス性能一覧!$A$2:$M$6097,8,0),"")</f>
        <v/>
      </c>
      <c r="J4627" s="68" t="str">
        <f>IFERROR(VLOOKUP($B4627,APガラス性能一覧!$A$2:$M$6097,9,0),"")</f>
        <v/>
      </c>
      <c r="K4627" s="68" t="str">
        <f>IFERROR(VLOOKUP($B4627,APガラス性能一覧!$A$2:$M$6097,10,0),"")</f>
        <v/>
      </c>
      <c r="L4627" s="68" t="str">
        <f>IFERROR(VLOOKUP($B4627,APガラス性能一覧!$A$2:$M$6097,11,0),"")</f>
        <v/>
      </c>
      <c r="M4627" s="68" t="str">
        <f>IFERROR(VLOOKUP($B4627,APガラス性能一覧!$A$2:$M$6097,12,0),"")</f>
        <v/>
      </c>
      <c r="N4627" s="68" t="str">
        <f>IFERROR(VLOOKUP($B4627,APガラス性能一覧!$A$2:$M$6097,13,0),"")</f>
        <v/>
      </c>
    </row>
    <row r="4628" spans="2:14" x14ac:dyDescent="0.4">
      <c r="B4628" s="68" t="str">
        <f>IF($D$2="","",IF($E$2=0.65,IFERROR(IF(INDEX(APガラス性能一覧!A:A,MATCH(ROW(B4622),APガラス性能一覧!$O:$O,0))="","",INDEX(APガラス性能一覧!A:A,MATCH(ROW(B4622),APガラス性能一覧!$O:$O,0))),""),IFERROR(IF(INDEX(APガラス性能一覧!A:A,MATCH(ROW(B4622),APガラス性能一覧!$N:$N,0))="","",INDEX(APガラス性能一覧!A:A,MATCH(ROW(B4622),APガラス性能一覧!$N:$N,0))),"")))</f>
        <v/>
      </c>
      <c r="C4628" s="68" t="str">
        <f>IFERROR(VLOOKUP($B4628,APガラス性能一覧!$A$2:$M$6097,2,0),"")</f>
        <v/>
      </c>
      <c r="D4628" s="68" t="str">
        <f>IFERROR(VLOOKUP($B4628,APガラス性能一覧!$A$2:$M$6097,3,0),"")</f>
        <v/>
      </c>
      <c r="E4628" s="68" t="str">
        <f>IFERROR(VLOOKUP($B4628,APガラス性能一覧!$A$2:$M$6097,4,0),"")</f>
        <v/>
      </c>
      <c r="F4628" s="68" t="str">
        <f>IFERROR(VLOOKUP($B4628,APガラス性能一覧!$A$2:$M$6097,5,0),"")</f>
        <v/>
      </c>
      <c r="G4628" s="68" t="str">
        <f>IFERROR(VLOOKUP($B4628,APガラス性能一覧!$A$2:$M$6097,6,0),"")</f>
        <v/>
      </c>
      <c r="H4628" s="68" t="str">
        <f>IFERROR(VLOOKUP($B4628,APガラス性能一覧!$A$2:$M$6097,7,0),"")</f>
        <v/>
      </c>
      <c r="I4628" s="68" t="str">
        <f>IFERROR(VLOOKUP($B4628,APガラス性能一覧!$A$2:$M$6097,8,0),"")</f>
        <v/>
      </c>
      <c r="J4628" s="68" t="str">
        <f>IFERROR(VLOOKUP($B4628,APガラス性能一覧!$A$2:$M$6097,9,0),"")</f>
        <v/>
      </c>
      <c r="K4628" s="68" t="str">
        <f>IFERROR(VLOOKUP($B4628,APガラス性能一覧!$A$2:$M$6097,10,0),"")</f>
        <v/>
      </c>
      <c r="L4628" s="68" t="str">
        <f>IFERROR(VLOOKUP($B4628,APガラス性能一覧!$A$2:$M$6097,11,0),"")</f>
        <v/>
      </c>
      <c r="M4628" s="68" t="str">
        <f>IFERROR(VLOOKUP($B4628,APガラス性能一覧!$A$2:$M$6097,12,0),"")</f>
        <v/>
      </c>
      <c r="N4628" s="68" t="str">
        <f>IFERROR(VLOOKUP($B4628,APガラス性能一覧!$A$2:$M$6097,13,0),"")</f>
        <v/>
      </c>
    </row>
    <row r="4629" spans="2:14" x14ac:dyDescent="0.4">
      <c r="B4629" s="68" t="str">
        <f>IF($D$2="","",IF($E$2=0.65,IFERROR(IF(INDEX(APガラス性能一覧!A:A,MATCH(ROW(B4623),APガラス性能一覧!$O:$O,0))="","",INDEX(APガラス性能一覧!A:A,MATCH(ROW(B4623),APガラス性能一覧!$O:$O,0))),""),IFERROR(IF(INDEX(APガラス性能一覧!A:A,MATCH(ROW(B4623),APガラス性能一覧!$N:$N,0))="","",INDEX(APガラス性能一覧!A:A,MATCH(ROW(B4623),APガラス性能一覧!$N:$N,0))),"")))</f>
        <v/>
      </c>
      <c r="C4629" s="68" t="str">
        <f>IFERROR(VLOOKUP($B4629,APガラス性能一覧!$A$2:$M$6097,2,0),"")</f>
        <v/>
      </c>
      <c r="D4629" s="68" t="str">
        <f>IFERROR(VLOOKUP($B4629,APガラス性能一覧!$A$2:$M$6097,3,0),"")</f>
        <v/>
      </c>
      <c r="E4629" s="68" t="str">
        <f>IFERROR(VLOOKUP($B4629,APガラス性能一覧!$A$2:$M$6097,4,0),"")</f>
        <v/>
      </c>
      <c r="F4629" s="68" t="str">
        <f>IFERROR(VLOOKUP($B4629,APガラス性能一覧!$A$2:$M$6097,5,0),"")</f>
        <v/>
      </c>
      <c r="G4629" s="68" t="str">
        <f>IFERROR(VLOOKUP($B4629,APガラス性能一覧!$A$2:$M$6097,6,0),"")</f>
        <v/>
      </c>
      <c r="H4629" s="68" t="str">
        <f>IFERROR(VLOOKUP($B4629,APガラス性能一覧!$A$2:$M$6097,7,0),"")</f>
        <v/>
      </c>
      <c r="I4629" s="68" t="str">
        <f>IFERROR(VLOOKUP($B4629,APガラス性能一覧!$A$2:$M$6097,8,0),"")</f>
        <v/>
      </c>
      <c r="J4629" s="68" t="str">
        <f>IFERROR(VLOOKUP($B4629,APガラス性能一覧!$A$2:$M$6097,9,0),"")</f>
        <v/>
      </c>
      <c r="K4629" s="68" t="str">
        <f>IFERROR(VLOOKUP($B4629,APガラス性能一覧!$A$2:$M$6097,10,0),"")</f>
        <v/>
      </c>
      <c r="L4629" s="68" t="str">
        <f>IFERROR(VLOOKUP($B4629,APガラス性能一覧!$A$2:$M$6097,11,0),"")</f>
        <v/>
      </c>
      <c r="M4629" s="68" t="str">
        <f>IFERROR(VLOOKUP($B4629,APガラス性能一覧!$A$2:$M$6097,12,0),"")</f>
        <v/>
      </c>
      <c r="N4629" s="68" t="str">
        <f>IFERROR(VLOOKUP($B4629,APガラス性能一覧!$A$2:$M$6097,13,0),"")</f>
        <v/>
      </c>
    </row>
    <row r="4630" spans="2:14" x14ac:dyDescent="0.4">
      <c r="B4630" s="68" t="str">
        <f>IF($D$2="","",IF($E$2=0.65,IFERROR(IF(INDEX(APガラス性能一覧!A:A,MATCH(ROW(B4624),APガラス性能一覧!$O:$O,0))="","",INDEX(APガラス性能一覧!A:A,MATCH(ROW(B4624),APガラス性能一覧!$O:$O,0))),""),IFERROR(IF(INDEX(APガラス性能一覧!A:A,MATCH(ROW(B4624),APガラス性能一覧!$N:$N,0))="","",INDEX(APガラス性能一覧!A:A,MATCH(ROW(B4624),APガラス性能一覧!$N:$N,0))),"")))</f>
        <v/>
      </c>
      <c r="C4630" s="68" t="str">
        <f>IFERROR(VLOOKUP($B4630,APガラス性能一覧!$A$2:$M$6097,2,0),"")</f>
        <v/>
      </c>
      <c r="D4630" s="68" t="str">
        <f>IFERROR(VLOOKUP($B4630,APガラス性能一覧!$A$2:$M$6097,3,0),"")</f>
        <v/>
      </c>
      <c r="E4630" s="68" t="str">
        <f>IFERROR(VLOOKUP($B4630,APガラス性能一覧!$A$2:$M$6097,4,0),"")</f>
        <v/>
      </c>
      <c r="F4630" s="68" t="str">
        <f>IFERROR(VLOOKUP($B4630,APガラス性能一覧!$A$2:$M$6097,5,0),"")</f>
        <v/>
      </c>
      <c r="G4630" s="68" t="str">
        <f>IFERROR(VLOOKUP($B4630,APガラス性能一覧!$A$2:$M$6097,6,0),"")</f>
        <v/>
      </c>
      <c r="H4630" s="68" t="str">
        <f>IFERROR(VLOOKUP($B4630,APガラス性能一覧!$A$2:$M$6097,7,0),"")</f>
        <v/>
      </c>
      <c r="I4630" s="68" t="str">
        <f>IFERROR(VLOOKUP($B4630,APガラス性能一覧!$A$2:$M$6097,8,0),"")</f>
        <v/>
      </c>
      <c r="J4630" s="68" t="str">
        <f>IFERROR(VLOOKUP($B4630,APガラス性能一覧!$A$2:$M$6097,9,0),"")</f>
        <v/>
      </c>
      <c r="K4630" s="68" t="str">
        <f>IFERROR(VLOOKUP($B4630,APガラス性能一覧!$A$2:$M$6097,10,0),"")</f>
        <v/>
      </c>
      <c r="L4630" s="68" t="str">
        <f>IFERROR(VLOOKUP($B4630,APガラス性能一覧!$A$2:$M$6097,11,0),"")</f>
        <v/>
      </c>
      <c r="M4630" s="68" t="str">
        <f>IFERROR(VLOOKUP($B4630,APガラス性能一覧!$A$2:$M$6097,12,0),"")</f>
        <v/>
      </c>
      <c r="N4630" s="68" t="str">
        <f>IFERROR(VLOOKUP($B4630,APガラス性能一覧!$A$2:$M$6097,13,0),"")</f>
        <v/>
      </c>
    </row>
    <row r="4631" spans="2:14" x14ac:dyDescent="0.4">
      <c r="B4631" s="68" t="str">
        <f>IF($D$2="","",IF($E$2=0.65,IFERROR(IF(INDEX(APガラス性能一覧!A:A,MATCH(ROW(B4625),APガラス性能一覧!$O:$O,0))="","",INDEX(APガラス性能一覧!A:A,MATCH(ROW(B4625),APガラス性能一覧!$O:$O,0))),""),IFERROR(IF(INDEX(APガラス性能一覧!A:A,MATCH(ROW(B4625),APガラス性能一覧!$N:$N,0))="","",INDEX(APガラス性能一覧!A:A,MATCH(ROW(B4625),APガラス性能一覧!$N:$N,0))),"")))</f>
        <v/>
      </c>
      <c r="C4631" s="68" t="str">
        <f>IFERROR(VLOOKUP($B4631,APガラス性能一覧!$A$2:$M$6097,2,0),"")</f>
        <v/>
      </c>
      <c r="D4631" s="68" t="str">
        <f>IFERROR(VLOOKUP($B4631,APガラス性能一覧!$A$2:$M$6097,3,0),"")</f>
        <v/>
      </c>
      <c r="E4631" s="68" t="str">
        <f>IFERROR(VLOOKUP($B4631,APガラス性能一覧!$A$2:$M$6097,4,0),"")</f>
        <v/>
      </c>
      <c r="F4631" s="68" t="str">
        <f>IFERROR(VLOOKUP($B4631,APガラス性能一覧!$A$2:$M$6097,5,0),"")</f>
        <v/>
      </c>
      <c r="G4631" s="68" t="str">
        <f>IFERROR(VLOOKUP($B4631,APガラス性能一覧!$A$2:$M$6097,6,0),"")</f>
        <v/>
      </c>
      <c r="H4631" s="68" t="str">
        <f>IFERROR(VLOOKUP($B4631,APガラス性能一覧!$A$2:$M$6097,7,0),"")</f>
        <v/>
      </c>
      <c r="I4631" s="68" t="str">
        <f>IFERROR(VLOOKUP($B4631,APガラス性能一覧!$A$2:$M$6097,8,0),"")</f>
        <v/>
      </c>
      <c r="J4631" s="68" t="str">
        <f>IFERROR(VLOOKUP($B4631,APガラス性能一覧!$A$2:$M$6097,9,0),"")</f>
        <v/>
      </c>
      <c r="K4631" s="68" t="str">
        <f>IFERROR(VLOOKUP($B4631,APガラス性能一覧!$A$2:$M$6097,10,0),"")</f>
        <v/>
      </c>
      <c r="L4631" s="68" t="str">
        <f>IFERROR(VLOOKUP($B4631,APガラス性能一覧!$A$2:$M$6097,11,0),"")</f>
        <v/>
      </c>
      <c r="M4631" s="68" t="str">
        <f>IFERROR(VLOOKUP($B4631,APガラス性能一覧!$A$2:$M$6097,12,0),"")</f>
        <v/>
      </c>
      <c r="N4631" s="68" t="str">
        <f>IFERROR(VLOOKUP($B4631,APガラス性能一覧!$A$2:$M$6097,13,0),"")</f>
        <v/>
      </c>
    </row>
    <row r="4632" spans="2:14" x14ac:dyDescent="0.4">
      <c r="B4632" s="68" t="str">
        <f>IF($D$2="","",IF($E$2=0.65,IFERROR(IF(INDEX(APガラス性能一覧!A:A,MATCH(ROW(B4626),APガラス性能一覧!$O:$O,0))="","",INDEX(APガラス性能一覧!A:A,MATCH(ROW(B4626),APガラス性能一覧!$O:$O,0))),""),IFERROR(IF(INDEX(APガラス性能一覧!A:A,MATCH(ROW(B4626),APガラス性能一覧!$N:$N,0))="","",INDEX(APガラス性能一覧!A:A,MATCH(ROW(B4626),APガラス性能一覧!$N:$N,0))),"")))</f>
        <v/>
      </c>
      <c r="C4632" s="68" t="str">
        <f>IFERROR(VLOOKUP($B4632,APガラス性能一覧!$A$2:$M$6097,2,0),"")</f>
        <v/>
      </c>
      <c r="D4632" s="68" t="str">
        <f>IFERROR(VLOOKUP($B4632,APガラス性能一覧!$A$2:$M$6097,3,0),"")</f>
        <v/>
      </c>
      <c r="E4632" s="68" t="str">
        <f>IFERROR(VLOOKUP($B4632,APガラス性能一覧!$A$2:$M$6097,4,0),"")</f>
        <v/>
      </c>
      <c r="F4632" s="68" t="str">
        <f>IFERROR(VLOOKUP($B4632,APガラス性能一覧!$A$2:$M$6097,5,0),"")</f>
        <v/>
      </c>
      <c r="G4632" s="68" t="str">
        <f>IFERROR(VLOOKUP($B4632,APガラス性能一覧!$A$2:$M$6097,6,0),"")</f>
        <v/>
      </c>
      <c r="H4632" s="68" t="str">
        <f>IFERROR(VLOOKUP($B4632,APガラス性能一覧!$A$2:$M$6097,7,0),"")</f>
        <v/>
      </c>
      <c r="I4632" s="68" t="str">
        <f>IFERROR(VLOOKUP($B4632,APガラス性能一覧!$A$2:$M$6097,8,0),"")</f>
        <v/>
      </c>
      <c r="J4632" s="68" t="str">
        <f>IFERROR(VLOOKUP($B4632,APガラス性能一覧!$A$2:$M$6097,9,0),"")</f>
        <v/>
      </c>
      <c r="K4632" s="68" t="str">
        <f>IFERROR(VLOOKUP($B4632,APガラス性能一覧!$A$2:$M$6097,10,0),"")</f>
        <v/>
      </c>
      <c r="L4632" s="68" t="str">
        <f>IFERROR(VLOOKUP($B4632,APガラス性能一覧!$A$2:$M$6097,11,0),"")</f>
        <v/>
      </c>
      <c r="M4632" s="68" t="str">
        <f>IFERROR(VLOOKUP($B4632,APガラス性能一覧!$A$2:$M$6097,12,0),"")</f>
        <v/>
      </c>
      <c r="N4632" s="68" t="str">
        <f>IFERROR(VLOOKUP($B4632,APガラス性能一覧!$A$2:$M$6097,13,0),"")</f>
        <v/>
      </c>
    </row>
    <row r="4633" spans="2:14" x14ac:dyDescent="0.4">
      <c r="B4633" s="68" t="str">
        <f>IF($D$2="","",IF($E$2=0.65,IFERROR(IF(INDEX(APガラス性能一覧!A:A,MATCH(ROW(B4627),APガラス性能一覧!$O:$O,0))="","",INDEX(APガラス性能一覧!A:A,MATCH(ROW(B4627),APガラス性能一覧!$O:$O,0))),""),IFERROR(IF(INDEX(APガラス性能一覧!A:A,MATCH(ROW(B4627),APガラス性能一覧!$N:$N,0))="","",INDEX(APガラス性能一覧!A:A,MATCH(ROW(B4627),APガラス性能一覧!$N:$N,0))),"")))</f>
        <v/>
      </c>
      <c r="C4633" s="68" t="str">
        <f>IFERROR(VLOOKUP($B4633,APガラス性能一覧!$A$2:$M$6097,2,0),"")</f>
        <v/>
      </c>
      <c r="D4633" s="68" t="str">
        <f>IFERROR(VLOOKUP($B4633,APガラス性能一覧!$A$2:$M$6097,3,0),"")</f>
        <v/>
      </c>
      <c r="E4633" s="68" t="str">
        <f>IFERROR(VLOOKUP($B4633,APガラス性能一覧!$A$2:$M$6097,4,0),"")</f>
        <v/>
      </c>
      <c r="F4633" s="68" t="str">
        <f>IFERROR(VLOOKUP($B4633,APガラス性能一覧!$A$2:$M$6097,5,0),"")</f>
        <v/>
      </c>
      <c r="G4633" s="68" t="str">
        <f>IFERROR(VLOOKUP($B4633,APガラス性能一覧!$A$2:$M$6097,6,0),"")</f>
        <v/>
      </c>
      <c r="H4633" s="68" t="str">
        <f>IFERROR(VLOOKUP($B4633,APガラス性能一覧!$A$2:$M$6097,7,0),"")</f>
        <v/>
      </c>
      <c r="I4633" s="68" t="str">
        <f>IFERROR(VLOOKUP($B4633,APガラス性能一覧!$A$2:$M$6097,8,0),"")</f>
        <v/>
      </c>
      <c r="J4633" s="68" t="str">
        <f>IFERROR(VLOOKUP($B4633,APガラス性能一覧!$A$2:$M$6097,9,0),"")</f>
        <v/>
      </c>
      <c r="K4633" s="68" t="str">
        <f>IFERROR(VLOOKUP($B4633,APガラス性能一覧!$A$2:$M$6097,10,0),"")</f>
        <v/>
      </c>
      <c r="L4633" s="68" t="str">
        <f>IFERROR(VLOOKUP($B4633,APガラス性能一覧!$A$2:$M$6097,11,0),"")</f>
        <v/>
      </c>
      <c r="M4633" s="68" t="str">
        <f>IFERROR(VLOOKUP($B4633,APガラス性能一覧!$A$2:$M$6097,12,0),"")</f>
        <v/>
      </c>
      <c r="N4633" s="68" t="str">
        <f>IFERROR(VLOOKUP($B4633,APガラス性能一覧!$A$2:$M$6097,13,0),"")</f>
        <v/>
      </c>
    </row>
    <row r="4634" spans="2:14" x14ac:dyDescent="0.4">
      <c r="B4634" s="68" t="str">
        <f>IF($D$2="","",IF($E$2=0.65,IFERROR(IF(INDEX(APガラス性能一覧!A:A,MATCH(ROW(B4628),APガラス性能一覧!$O:$O,0))="","",INDEX(APガラス性能一覧!A:A,MATCH(ROW(B4628),APガラス性能一覧!$O:$O,0))),""),IFERROR(IF(INDEX(APガラス性能一覧!A:A,MATCH(ROW(B4628),APガラス性能一覧!$N:$N,0))="","",INDEX(APガラス性能一覧!A:A,MATCH(ROW(B4628),APガラス性能一覧!$N:$N,0))),"")))</f>
        <v/>
      </c>
      <c r="C4634" s="68" t="str">
        <f>IFERROR(VLOOKUP($B4634,APガラス性能一覧!$A$2:$M$6097,2,0),"")</f>
        <v/>
      </c>
      <c r="D4634" s="68" t="str">
        <f>IFERROR(VLOOKUP($B4634,APガラス性能一覧!$A$2:$M$6097,3,0),"")</f>
        <v/>
      </c>
      <c r="E4634" s="68" t="str">
        <f>IFERROR(VLOOKUP($B4634,APガラス性能一覧!$A$2:$M$6097,4,0),"")</f>
        <v/>
      </c>
      <c r="F4634" s="68" t="str">
        <f>IFERROR(VLOOKUP($B4634,APガラス性能一覧!$A$2:$M$6097,5,0),"")</f>
        <v/>
      </c>
      <c r="G4634" s="68" t="str">
        <f>IFERROR(VLOOKUP($B4634,APガラス性能一覧!$A$2:$M$6097,6,0),"")</f>
        <v/>
      </c>
      <c r="H4634" s="68" t="str">
        <f>IFERROR(VLOOKUP($B4634,APガラス性能一覧!$A$2:$M$6097,7,0),"")</f>
        <v/>
      </c>
      <c r="I4634" s="68" t="str">
        <f>IFERROR(VLOOKUP($B4634,APガラス性能一覧!$A$2:$M$6097,8,0),"")</f>
        <v/>
      </c>
      <c r="J4634" s="68" t="str">
        <f>IFERROR(VLOOKUP($B4634,APガラス性能一覧!$A$2:$M$6097,9,0),"")</f>
        <v/>
      </c>
      <c r="K4634" s="68" t="str">
        <f>IFERROR(VLOOKUP($B4634,APガラス性能一覧!$A$2:$M$6097,10,0),"")</f>
        <v/>
      </c>
      <c r="L4634" s="68" t="str">
        <f>IFERROR(VLOOKUP($B4634,APガラス性能一覧!$A$2:$M$6097,11,0),"")</f>
        <v/>
      </c>
      <c r="M4634" s="68" t="str">
        <f>IFERROR(VLOOKUP($B4634,APガラス性能一覧!$A$2:$M$6097,12,0),"")</f>
        <v/>
      </c>
      <c r="N4634" s="68" t="str">
        <f>IFERROR(VLOOKUP($B4634,APガラス性能一覧!$A$2:$M$6097,13,0),"")</f>
        <v/>
      </c>
    </row>
    <row r="4635" spans="2:14" x14ac:dyDescent="0.4">
      <c r="B4635" s="68" t="str">
        <f>IF($D$2="","",IF($E$2=0.65,IFERROR(IF(INDEX(APガラス性能一覧!A:A,MATCH(ROW(B4629),APガラス性能一覧!$O:$O,0))="","",INDEX(APガラス性能一覧!A:A,MATCH(ROW(B4629),APガラス性能一覧!$O:$O,0))),""),IFERROR(IF(INDEX(APガラス性能一覧!A:A,MATCH(ROW(B4629),APガラス性能一覧!$N:$N,0))="","",INDEX(APガラス性能一覧!A:A,MATCH(ROW(B4629),APガラス性能一覧!$N:$N,0))),"")))</f>
        <v/>
      </c>
      <c r="C4635" s="68" t="str">
        <f>IFERROR(VLOOKUP($B4635,APガラス性能一覧!$A$2:$M$6097,2,0),"")</f>
        <v/>
      </c>
      <c r="D4635" s="68" t="str">
        <f>IFERROR(VLOOKUP($B4635,APガラス性能一覧!$A$2:$M$6097,3,0),"")</f>
        <v/>
      </c>
      <c r="E4635" s="68" t="str">
        <f>IFERROR(VLOOKUP($B4635,APガラス性能一覧!$A$2:$M$6097,4,0),"")</f>
        <v/>
      </c>
      <c r="F4635" s="68" t="str">
        <f>IFERROR(VLOOKUP($B4635,APガラス性能一覧!$A$2:$M$6097,5,0),"")</f>
        <v/>
      </c>
      <c r="G4635" s="68" t="str">
        <f>IFERROR(VLOOKUP($B4635,APガラス性能一覧!$A$2:$M$6097,6,0),"")</f>
        <v/>
      </c>
      <c r="H4635" s="68" t="str">
        <f>IFERROR(VLOOKUP($B4635,APガラス性能一覧!$A$2:$M$6097,7,0),"")</f>
        <v/>
      </c>
      <c r="I4635" s="68" t="str">
        <f>IFERROR(VLOOKUP($B4635,APガラス性能一覧!$A$2:$M$6097,8,0),"")</f>
        <v/>
      </c>
      <c r="J4635" s="68" t="str">
        <f>IFERROR(VLOOKUP($B4635,APガラス性能一覧!$A$2:$M$6097,9,0),"")</f>
        <v/>
      </c>
      <c r="K4635" s="68" t="str">
        <f>IFERROR(VLOOKUP($B4635,APガラス性能一覧!$A$2:$M$6097,10,0),"")</f>
        <v/>
      </c>
      <c r="L4635" s="68" t="str">
        <f>IFERROR(VLOOKUP($B4635,APガラス性能一覧!$A$2:$M$6097,11,0),"")</f>
        <v/>
      </c>
      <c r="M4635" s="68" t="str">
        <f>IFERROR(VLOOKUP($B4635,APガラス性能一覧!$A$2:$M$6097,12,0),"")</f>
        <v/>
      </c>
      <c r="N4635" s="68" t="str">
        <f>IFERROR(VLOOKUP($B4635,APガラス性能一覧!$A$2:$M$6097,13,0),"")</f>
        <v/>
      </c>
    </row>
    <row r="4636" spans="2:14" x14ac:dyDescent="0.4">
      <c r="B4636" s="68" t="str">
        <f>IF($D$2="","",IF($E$2=0.65,IFERROR(IF(INDEX(APガラス性能一覧!A:A,MATCH(ROW(B4630),APガラス性能一覧!$O:$O,0))="","",INDEX(APガラス性能一覧!A:A,MATCH(ROW(B4630),APガラス性能一覧!$O:$O,0))),""),IFERROR(IF(INDEX(APガラス性能一覧!A:A,MATCH(ROW(B4630),APガラス性能一覧!$N:$N,0))="","",INDEX(APガラス性能一覧!A:A,MATCH(ROW(B4630),APガラス性能一覧!$N:$N,0))),"")))</f>
        <v/>
      </c>
      <c r="C4636" s="68" t="str">
        <f>IFERROR(VLOOKUP($B4636,APガラス性能一覧!$A$2:$M$6097,2,0),"")</f>
        <v/>
      </c>
      <c r="D4636" s="68" t="str">
        <f>IFERROR(VLOOKUP($B4636,APガラス性能一覧!$A$2:$M$6097,3,0),"")</f>
        <v/>
      </c>
      <c r="E4636" s="68" t="str">
        <f>IFERROR(VLOOKUP($B4636,APガラス性能一覧!$A$2:$M$6097,4,0),"")</f>
        <v/>
      </c>
      <c r="F4636" s="68" t="str">
        <f>IFERROR(VLOOKUP($B4636,APガラス性能一覧!$A$2:$M$6097,5,0),"")</f>
        <v/>
      </c>
      <c r="G4636" s="68" t="str">
        <f>IFERROR(VLOOKUP($B4636,APガラス性能一覧!$A$2:$M$6097,6,0),"")</f>
        <v/>
      </c>
      <c r="H4636" s="68" t="str">
        <f>IFERROR(VLOOKUP($B4636,APガラス性能一覧!$A$2:$M$6097,7,0),"")</f>
        <v/>
      </c>
      <c r="I4636" s="68" t="str">
        <f>IFERROR(VLOOKUP($B4636,APガラス性能一覧!$A$2:$M$6097,8,0),"")</f>
        <v/>
      </c>
      <c r="J4636" s="68" t="str">
        <f>IFERROR(VLOOKUP($B4636,APガラス性能一覧!$A$2:$M$6097,9,0),"")</f>
        <v/>
      </c>
      <c r="K4636" s="68" t="str">
        <f>IFERROR(VLOOKUP($B4636,APガラス性能一覧!$A$2:$M$6097,10,0),"")</f>
        <v/>
      </c>
      <c r="L4636" s="68" t="str">
        <f>IFERROR(VLOOKUP($B4636,APガラス性能一覧!$A$2:$M$6097,11,0),"")</f>
        <v/>
      </c>
      <c r="M4636" s="68" t="str">
        <f>IFERROR(VLOOKUP($B4636,APガラス性能一覧!$A$2:$M$6097,12,0),"")</f>
        <v/>
      </c>
      <c r="N4636" s="68" t="str">
        <f>IFERROR(VLOOKUP($B4636,APガラス性能一覧!$A$2:$M$6097,13,0),"")</f>
        <v/>
      </c>
    </row>
    <row r="4637" spans="2:14" x14ac:dyDescent="0.4">
      <c r="B4637" s="68" t="str">
        <f>IF($D$2="","",IF($E$2=0.65,IFERROR(IF(INDEX(APガラス性能一覧!A:A,MATCH(ROW(B4631),APガラス性能一覧!$O:$O,0))="","",INDEX(APガラス性能一覧!A:A,MATCH(ROW(B4631),APガラス性能一覧!$O:$O,0))),""),IFERROR(IF(INDEX(APガラス性能一覧!A:A,MATCH(ROW(B4631),APガラス性能一覧!$N:$N,0))="","",INDEX(APガラス性能一覧!A:A,MATCH(ROW(B4631),APガラス性能一覧!$N:$N,0))),"")))</f>
        <v/>
      </c>
      <c r="C4637" s="68" t="str">
        <f>IFERROR(VLOOKUP($B4637,APガラス性能一覧!$A$2:$M$6097,2,0),"")</f>
        <v/>
      </c>
      <c r="D4637" s="68" t="str">
        <f>IFERROR(VLOOKUP($B4637,APガラス性能一覧!$A$2:$M$6097,3,0),"")</f>
        <v/>
      </c>
      <c r="E4637" s="68" t="str">
        <f>IFERROR(VLOOKUP($B4637,APガラス性能一覧!$A$2:$M$6097,4,0),"")</f>
        <v/>
      </c>
      <c r="F4637" s="68" t="str">
        <f>IFERROR(VLOOKUP($B4637,APガラス性能一覧!$A$2:$M$6097,5,0),"")</f>
        <v/>
      </c>
      <c r="G4637" s="68" t="str">
        <f>IFERROR(VLOOKUP($B4637,APガラス性能一覧!$A$2:$M$6097,6,0),"")</f>
        <v/>
      </c>
      <c r="H4637" s="68" t="str">
        <f>IFERROR(VLOOKUP($B4637,APガラス性能一覧!$A$2:$M$6097,7,0),"")</f>
        <v/>
      </c>
      <c r="I4637" s="68" t="str">
        <f>IFERROR(VLOOKUP($B4637,APガラス性能一覧!$A$2:$M$6097,8,0),"")</f>
        <v/>
      </c>
      <c r="J4637" s="68" t="str">
        <f>IFERROR(VLOOKUP($B4637,APガラス性能一覧!$A$2:$M$6097,9,0),"")</f>
        <v/>
      </c>
      <c r="K4637" s="68" t="str">
        <f>IFERROR(VLOOKUP($B4637,APガラス性能一覧!$A$2:$M$6097,10,0),"")</f>
        <v/>
      </c>
      <c r="L4637" s="68" t="str">
        <f>IFERROR(VLOOKUP($B4637,APガラス性能一覧!$A$2:$M$6097,11,0),"")</f>
        <v/>
      </c>
      <c r="M4637" s="68" t="str">
        <f>IFERROR(VLOOKUP($B4637,APガラス性能一覧!$A$2:$M$6097,12,0),"")</f>
        <v/>
      </c>
      <c r="N4637" s="68" t="str">
        <f>IFERROR(VLOOKUP($B4637,APガラス性能一覧!$A$2:$M$6097,13,0),"")</f>
        <v/>
      </c>
    </row>
    <row r="4638" spans="2:14" x14ac:dyDescent="0.4">
      <c r="B4638" s="68" t="str">
        <f>IF($D$2="","",IF($E$2=0.65,IFERROR(IF(INDEX(APガラス性能一覧!A:A,MATCH(ROW(B4632),APガラス性能一覧!$O:$O,0))="","",INDEX(APガラス性能一覧!A:A,MATCH(ROW(B4632),APガラス性能一覧!$O:$O,0))),""),IFERROR(IF(INDEX(APガラス性能一覧!A:A,MATCH(ROW(B4632),APガラス性能一覧!$N:$N,0))="","",INDEX(APガラス性能一覧!A:A,MATCH(ROW(B4632),APガラス性能一覧!$N:$N,0))),"")))</f>
        <v/>
      </c>
      <c r="C4638" s="68" t="str">
        <f>IFERROR(VLOOKUP($B4638,APガラス性能一覧!$A$2:$M$6097,2,0),"")</f>
        <v/>
      </c>
      <c r="D4638" s="68" t="str">
        <f>IFERROR(VLOOKUP($B4638,APガラス性能一覧!$A$2:$M$6097,3,0),"")</f>
        <v/>
      </c>
      <c r="E4638" s="68" t="str">
        <f>IFERROR(VLOOKUP($B4638,APガラス性能一覧!$A$2:$M$6097,4,0),"")</f>
        <v/>
      </c>
      <c r="F4638" s="68" t="str">
        <f>IFERROR(VLOOKUP($B4638,APガラス性能一覧!$A$2:$M$6097,5,0),"")</f>
        <v/>
      </c>
      <c r="G4638" s="68" t="str">
        <f>IFERROR(VLOOKUP($B4638,APガラス性能一覧!$A$2:$M$6097,6,0),"")</f>
        <v/>
      </c>
      <c r="H4638" s="68" t="str">
        <f>IFERROR(VLOOKUP($B4638,APガラス性能一覧!$A$2:$M$6097,7,0),"")</f>
        <v/>
      </c>
      <c r="I4638" s="68" t="str">
        <f>IFERROR(VLOOKUP($B4638,APガラス性能一覧!$A$2:$M$6097,8,0),"")</f>
        <v/>
      </c>
      <c r="J4638" s="68" t="str">
        <f>IFERROR(VLOOKUP($B4638,APガラス性能一覧!$A$2:$M$6097,9,0),"")</f>
        <v/>
      </c>
      <c r="K4638" s="68" t="str">
        <f>IFERROR(VLOOKUP($B4638,APガラス性能一覧!$A$2:$M$6097,10,0),"")</f>
        <v/>
      </c>
      <c r="L4638" s="68" t="str">
        <f>IFERROR(VLOOKUP($B4638,APガラス性能一覧!$A$2:$M$6097,11,0),"")</f>
        <v/>
      </c>
      <c r="M4638" s="68" t="str">
        <f>IFERROR(VLOOKUP($B4638,APガラス性能一覧!$A$2:$M$6097,12,0),"")</f>
        <v/>
      </c>
      <c r="N4638" s="68" t="str">
        <f>IFERROR(VLOOKUP($B4638,APガラス性能一覧!$A$2:$M$6097,13,0),"")</f>
        <v/>
      </c>
    </row>
    <row r="4639" spans="2:14" x14ac:dyDescent="0.4">
      <c r="B4639" s="68" t="str">
        <f>IF($D$2="","",IF($E$2=0.65,IFERROR(IF(INDEX(APガラス性能一覧!A:A,MATCH(ROW(B4633),APガラス性能一覧!$O:$O,0))="","",INDEX(APガラス性能一覧!A:A,MATCH(ROW(B4633),APガラス性能一覧!$O:$O,0))),""),IFERROR(IF(INDEX(APガラス性能一覧!A:A,MATCH(ROW(B4633),APガラス性能一覧!$N:$N,0))="","",INDEX(APガラス性能一覧!A:A,MATCH(ROW(B4633),APガラス性能一覧!$N:$N,0))),"")))</f>
        <v/>
      </c>
      <c r="C4639" s="68" t="str">
        <f>IFERROR(VLOOKUP($B4639,APガラス性能一覧!$A$2:$M$6097,2,0),"")</f>
        <v/>
      </c>
      <c r="D4639" s="68" t="str">
        <f>IFERROR(VLOOKUP($B4639,APガラス性能一覧!$A$2:$M$6097,3,0),"")</f>
        <v/>
      </c>
      <c r="E4639" s="68" t="str">
        <f>IFERROR(VLOOKUP($B4639,APガラス性能一覧!$A$2:$M$6097,4,0),"")</f>
        <v/>
      </c>
      <c r="F4639" s="68" t="str">
        <f>IFERROR(VLOOKUP($B4639,APガラス性能一覧!$A$2:$M$6097,5,0),"")</f>
        <v/>
      </c>
      <c r="G4639" s="68" t="str">
        <f>IFERROR(VLOOKUP($B4639,APガラス性能一覧!$A$2:$M$6097,6,0),"")</f>
        <v/>
      </c>
      <c r="H4639" s="68" t="str">
        <f>IFERROR(VLOOKUP($B4639,APガラス性能一覧!$A$2:$M$6097,7,0),"")</f>
        <v/>
      </c>
      <c r="I4639" s="68" t="str">
        <f>IFERROR(VLOOKUP($B4639,APガラス性能一覧!$A$2:$M$6097,8,0),"")</f>
        <v/>
      </c>
      <c r="J4639" s="68" t="str">
        <f>IFERROR(VLOOKUP($B4639,APガラス性能一覧!$A$2:$M$6097,9,0),"")</f>
        <v/>
      </c>
      <c r="K4639" s="68" t="str">
        <f>IFERROR(VLOOKUP($B4639,APガラス性能一覧!$A$2:$M$6097,10,0),"")</f>
        <v/>
      </c>
      <c r="L4639" s="68" t="str">
        <f>IFERROR(VLOOKUP($B4639,APガラス性能一覧!$A$2:$M$6097,11,0),"")</f>
        <v/>
      </c>
      <c r="M4639" s="68" t="str">
        <f>IFERROR(VLOOKUP($B4639,APガラス性能一覧!$A$2:$M$6097,12,0),"")</f>
        <v/>
      </c>
      <c r="N4639" s="68" t="str">
        <f>IFERROR(VLOOKUP($B4639,APガラス性能一覧!$A$2:$M$6097,13,0),"")</f>
        <v/>
      </c>
    </row>
    <row r="4640" spans="2:14" x14ac:dyDescent="0.4">
      <c r="B4640" s="68" t="str">
        <f>IF($D$2="","",IF($E$2=0.65,IFERROR(IF(INDEX(APガラス性能一覧!A:A,MATCH(ROW(B4634),APガラス性能一覧!$O:$O,0))="","",INDEX(APガラス性能一覧!A:A,MATCH(ROW(B4634),APガラス性能一覧!$O:$O,0))),""),IFERROR(IF(INDEX(APガラス性能一覧!A:A,MATCH(ROW(B4634),APガラス性能一覧!$N:$N,0))="","",INDEX(APガラス性能一覧!A:A,MATCH(ROW(B4634),APガラス性能一覧!$N:$N,0))),"")))</f>
        <v/>
      </c>
      <c r="C4640" s="68" t="str">
        <f>IFERROR(VLOOKUP($B4640,APガラス性能一覧!$A$2:$M$6097,2,0),"")</f>
        <v/>
      </c>
      <c r="D4640" s="68" t="str">
        <f>IFERROR(VLOOKUP($B4640,APガラス性能一覧!$A$2:$M$6097,3,0),"")</f>
        <v/>
      </c>
      <c r="E4640" s="68" t="str">
        <f>IFERROR(VLOOKUP($B4640,APガラス性能一覧!$A$2:$M$6097,4,0),"")</f>
        <v/>
      </c>
      <c r="F4640" s="68" t="str">
        <f>IFERROR(VLOOKUP($B4640,APガラス性能一覧!$A$2:$M$6097,5,0),"")</f>
        <v/>
      </c>
      <c r="G4640" s="68" t="str">
        <f>IFERROR(VLOOKUP($B4640,APガラス性能一覧!$A$2:$M$6097,6,0),"")</f>
        <v/>
      </c>
      <c r="H4640" s="68" t="str">
        <f>IFERROR(VLOOKUP($B4640,APガラス性能一覧!$A$2:$M$6097,7,0),"")</f>
        <v/>
      </c>
      <c r="I4640" s="68" t="str">
        <f>IFERROR(VLOOKUP($B4640,APガラス性能一覧!$A$2:$M$6097,8,0),"")</f>
        <v/>
      </c>
      <c r="J4640" s="68" t="str">
        <f>IFERROR(VLOOKUP($B4640,APガラス性能一覧!$A$2:$M$6097,9,0),"")</f>
        <v/>
      </c>
      <c r="K4640" s="68" t="str">
        <f>IFERROR(VLOOKUP($B4640,APガラス性能一覧!$A$2:$M$6097,10,0),"")</f>
        <v/>
      </c>
      <c r="L4640" s="68" t="str">
        <f>IFERROR(VLOOKUP($B4640,APガラス性能一覧!$A$2:$M$6097,11,0),"")</f>
        <v/>
      </c>
      <c r="M4640" s="68" t="str">
        <f>IFERROR(VLOOKUP($B4640,APガラス性能一覧!$A$2:$M$6097,12,0),"")</f>
        <v/>
      </c>
      <c r="N4640" s="68" t="str">
        <f>IFERROR(VLOOKUP($B4640,APガラス性能一覧!$A$2:$M$6097,13,0),"")</f>
        <v/>
      </c>
    </row>
    <row r="4641" spans="2:14" x14ac:dyDescent="0.4">
      <c r="B4641" s="68" t="str">
        <f>IF($D$2="","",IF($E$2=0.65,IFERROR(IF(INDEX(APガラス性能一覧!A:A,MATCH(ROW(B4635),APガラス性能一覧!$O:$O,0))="","",INDEX(APガラス性能一覧!A:A,MATCH(ROW(B4635),APガラス性能一覧!$O:$O,0))),""),IFERROR(IF(INDEX(APガラス性能一覧!A:A,MATCH(ROW(B4635),APガラス性能一覧!$N:$N,0))="","",INDEX(APガラス性能一覧!A:A,MATCH(ROW(B4635),APガラス性能一覧!$N:$N,0))),"")))</f>
        <v/>
      </c>
      <c r="C4641" s="68" t="str">
        <f>IFERROR(VLOOKUP($B4641,APガラス性能一覧!$A$2:$M$6097,2,0),"")</f>
        <v/>
      </c>
      <c r="D4641" s="68" t="str">
        <f>IFERROR(VLOOKUP($B4641,APガラス性能一覧!$A$2:$M$6097,3,0),"")</f>
        <v/>
      </c>
      <c r="E4641" s="68" t="str">
        <f>IFERROR(VLOOKUP($B4641,APガラス性能一覧!$A$2:$M$6097,4,0),"")</f>
        <v/>
      </c>
      <c r="F4641" s="68" t="str">
        <f>IFERROR(VLOOKUP($B4641,APガラス性能一覧!$A$2:$M$6097,5,0),"")</f>
        <v/>
      </c>
      <c r="G4641" s="68" t="str">
        <f>IFERROR(VLOOKUP($B4641,APガラス性能一覧!$A$2:$M$6097,6,0),"")</f>
        <v/>
      </c>
      <c r="H4641" s="68" t="str">
        <f>IFERROR(VLOOKUP($B4641,APガラス性能一覧!$A$2:$M$6097,7,0),"")</f>
        <v/>
      </c>
      <c r="I4641" s="68" t="str">
        <f>IFERROR(VLOOKUP($B4641,APガラス性能一覧!$A$2:$M$6097,8,0),"")</f>
        <v/>
      </c>
      <c r="J4641" s="68" t="str">
        <f>IFERROR(VLOOKUP($B4641,APガラス性能一覧!$A$2:$M$6097,9,0),"")</f>
        <v/>
      </c>
      <c r="K4641" s="68" t="str">
        <f>IFERROR(VLOOKUP($B4641,APガラス性能一覧!$A$2:$M$6097,10,0),"")</f>
        <v/>
      </c>
      <c r="L4641" s="68" t="str">
        <f>IFERROR(VLOOKUP($B4641,APガラス性能一覧!$A$2:$M$6097,11,0),"")</f>
        <v/>
      </c>
      <c r="M4641" s="68" t="str">
        <f>IFERROR(VLOOKUP($B4641,APガラス性能一覧!$A$2:$M$6097,12,0),"")</f>
        <v/>
      </c>
      <c r="N4641" s="68" t="str">
        <f>IFERROR(VLOOKUP($B4641,APガラス性能一覧!$A$2:$M$6097,13,0),"")</f>
        <v/>
      </c>
    </row>
    <row r="4642" spans="2:14" x14ac:dyDescent="0.4">
      <c r="B4642" s="68" t="str">
        <f>IF($D$2="","",IF($E$2=0.65,IFERROR(IF(INDEX(APガラス性能一覧!A:A,MATCH(ROW(B4636),APガラス性能一覧!$O:$O,0))="","",INDEX(APガラス性能一覧!A:A,MATCH(ROW(B4636),APガラス性能一覧!$O:$O,0))),""),IFERROR(IF(INDEX(APガラス性能一覧!A:A,MATCH(ROW(B4636),APガラス性能一覧!$N:$N,0))="","",INDEX(APガラス性能一覧!A:A,MATCH(ROW(B4636),APガラス性能一覧!$N:$N,0))),"")))</f>
        <v/>
      </c>
      <c r="C4642" s="68" t="str">
        <f>IFERROR(VLOOKUP($B4642,APガラス性能一覧!$A$2:$M$6097,2,0),"")</f>
        <v/>
      </c>
      <c r="D4642" s="68" t="str">
        <f>IFERROR(VLOOKUP($B4642,APガラス性能一覧!$A$2:$M$6097,3,0),"")</f>
        <v/>
      </c>
      <c r="E4642" s="68" t="str">
        <f>IFERROR(VLOOKUP($B4642,APガラス性能一覧!$A$2:$M$6097,4,0),"")</f>
        <v/>
      </c>
      <c r="F4642" s="68" t="str">
        <f>IFERROR(VLOOKUP($B4642,APガラス性能一覧!$A$2:$M$6097,5,0),"")</f>
        <v/>
      </c>
      <c r="G4642" s="68" t="str">
        <f>IFERROR(VLOOKUP($B4642,APガラス性能一覧!$A$2:$M$6097,6,0),"")</f>
        <v/>
      </c>
      <c r="H4642" s="68" t="str">
        <f>IFERROR(VLOOKUP($B4642,APガラス性能一覧!$A$2:$M$6097,7,0),"")</f>
        <v/>
      </c>
      <c r="I4642" s="68" t="str">
        <f>IFERROR(VLOOKUP($B4642,APガラス性能一覧!$A$2:$M$6097,8,0),"")</f>
        <v/>
      </c>
      <c r="J4642" s="68" t="str">
        <f>IFERROR(VLOOKUP($B4642,APガラス性能一覧!$A$2:$M$6097,9,0),"")</f>
        <v/>
      </c>
      <c r="K4642" s="68" t="str">
        <f>IFERROR(VLOOKUP($B4642,APガラス性能一覧!$A$2:$M$6097,10,0),"")</f>
        <v/>
      </c>
      <c r="L4642" s="68" t="str">
        <f>IFERROR(VLOOKUP($B4642,APガラス性能一覧!$A$2:$M$6097,11,0),"")</f>
        <v/>
      </c>
      <c r="M4642" s="68" t="str">
        <f>IFERROR(VLOOKUP($B4642,APガラス性能一覧!$A$2:$M$6097,12,0),"")</f>
        <v/>
      </c>
      <c r="N4642" s="68" t="str">
        <f>IFERROR(VLOOKUP($B4642,APガラス性能一覧!$A$2:$M$6097,13,0),"")</f>
        <v/>
      </c>
    </row>
    <row r="4643" spans="2:14" x14ac:dyDescent="0.4">
      <c r="B4643" s="68" t="str">
        <f>IF($D$2="","",IF($E$2=0.65,IFERROR(IF(INDEX(APガラス性能一覧!A:A,MATCH(ROW(B4637),APガラス性能一覧!$O:$O,0))="","",INDEX(APガラス性能一覧!A:A,MATCH(ROW(B4637),APガラス性能一覧!$O:$O,0))),""),IFERROR(IF(INDEX(APガラス性能一覧!A:A,MATCH(ROW(B4637),APガラス性能一覧!$N:$N,0))="","",INDEX(APガラス性能一覧!A:A,MATCH(ROW(B4637),APガラス性能一覧!$N:$N,0))),"")))</f>
        <v/>
      </c>
      <c r="C4643" s="68" t="str">
        <f>IFERROR(VLOOKUP($B4643,APガラス性能一覧!$A$2:$M$6097,2,0),"")</f>
        <v/>
      </c>
      <c r="D4643" s="68" t="str">
        <f>IFERROR(VLOOKUP($B4643,APガラス性能一覧!$A$2:$M$6097,3,0),"")</f>
        <v/>
      </c>
      <c r="E4643" s="68" t="str">
        <f>IFERROR(VLOOKUP($B4643,APガラス性能一覧!$A$2:$M$6097,4,0),"")</f>
        <v/>
      </c>
      <c r="F4643" s="68" t="str">
        <f>IFERROR(VLOOKUP($B4643,APガラス性能一覧!$A$2:$M$6097,5,0),"")</f>
        <v/>
      </c>
      <c r="G4643" s="68" t="str">
        <f>IFERROR(VLOOKUP($B4643,APガラス性能一覧!$A$2:$M$6097,6,0),"")</f>
        <v/>
      </c>
      <c r="H4643" s="68" t="str">
        <f>IFERROR(VLOOKUP($B4643,APガラス性能一覧!$A$2:$M$6097,7,0),"")</f>
        <v/>
      </c>
      <c r="I4643" s="68" t="str">
        <f>IFERROR(VLOOKUP($B4643,APガラス性能一覧!$A$2:$M$6097,8,0),"")</f>
        <v/>
      </c>
      <c r="J4643" s="68" t="str">
        <f>IFERROR(VLOOKUP($B4643,APガラス性能一覧!$A$2:$M$6097,9,0),"")</f>
        <v/>
      </c>
      <c r="K4643" s="68" t="str">
        <f>IFERROR(VLOOKUP($B4643,APガラス性能一覧!$A$2:$M$6097,10,0),"")</f>
        <v/>
      </c>
      <c r="L4643" s="68" t="str">
        <f>IFERROR(VLOOKUP($B4643,APガラス性能一覧!$A$2:$M$6097,11,0),"")</f>
        <v/>
      </c>
      <c r="M4643" s="68" t="str">
        <f>IFERROR(VLOOKUP($B4643,APガラス性能一覧!$A$2:$M$6097,12,0),"")</f>
        <v/>
      </c>
      <c r="N4643" s="68" t="str">
        <f>IFERROR(VLOOKUP($B4643,APガラス性能一覧!$A$2:$M$6097,13,0),"")</f>
        <v/>
      </c>
    </row>
    <row r="4644" spans="2:14" x14ac:dyDescent="0.4">
      <c r="B4644" s="68" t="str">
        <f>IF($D$2="","",IF($E$2=0.65,IFERROR(IF(INDEX(APガラス性能一覧!A:A,MATCH(ROW(B4638),APガラス性能一覧!$O:$O,0))="","",INDEX(APガラス性能一覧!A:A,MATCH(ROW(B4638),APガラス性能一覧!$O:$O,0))),""),IFERROR(IF(INDEX(APガラス性能一覧!A:A,MATCH(ROW(B4638),APガラス性能一覧!$N:$N,0))="","",INDEX(APガラス性能一覧!A:A,MATCH(ROW(B4638),APガラス性能一覧!$N:$N,0))),"")))</f>
        <v/>
      </c>
      <c r="C4644" s="68" t="str">
        <f>IFERROR(VLOOKUP($B4644,APガラス性能一覧!$A$2:$M$6097,2,0),"")</f>
        <v/>
      </c>
      <c r="D4644" s="68" t="str">
        <f>IFERROR(VLOOKUP($B4644,APガラス性能一覧!$A$2:$M$6097,3,0),"")</f>
        <v/>
      </c>
      <c r="E4644" s="68" t="str">
        <f>IFERROR(VLOOKUP($B4644,APガラス性能一覧!$A$2:$M$6097,4,0),"")</f>
        <v/>
      </c>
      <c r="F4644" s="68" t="str">
        <f>IFERROR(VLOOKUP($B4644,APガラス性能一覧!$A$2:$M$6097,5,0),"")</f>
        <v/>
      </c>
      <c r="G4644" s="68" t="str">
        <f>IFERROR(VLOOKUP($B4644,APガラス性能一覧!$A$2:$M$6097,6,0),"")</f>
        <v/>
      </c>
      <c r="H4644" s="68" t="str">
        <f>IFERROR(VLOOKUP($B4644,APガラス性能一覧!$A$2:$M$6097,7,0),"")</f>
        <v/>
      </c>
      <c r="I4644" s="68" t="str">
        <f>IFERROR(VLOOKUP($B4644,APガラス性能一覧!$A$2:$M$6097,8,0),"")</f>
        <v/>
      </c>
      <c r="J4644" s="68" t="str">
        <f>IFERROR(VLOOKUP($B4644,APガラス性能一覧!$A$2:$M$6097,9,0),"")</f>
        <v/>
      </c>
      <c r="K4644" s="68" t="str">
        <f>IFERROR(VLOOKUP($B4644,APガラス性能一覧!$A$2:$M$6097,10,0),"")</f>
        <v/>
      </c>
      <c r="L4644" s="68" t="str">
        <f>IFERROR(VLOOKUP($B4644,APガラス性能一覧!$A$2:$M$6097,11,0),"")</f>
        <v/>
      </c>
      <c r="M4644" s="68" t="str">
        <f>IFERROR(VLOOKUP($B4644,APガラス性能一覧!$A$2:$M$6097,12,0),"")</f>
        <v/>
      </c>
      <c r="N4644" s="68" t="str">
        <f>IFERROR(VLOOKUP($B4644,APガラス性能一覧!$A$2:$M$6097,13,0),"")</f>
        <v/>
      </c>
    </row>
    <row r="4645" spans="2:14" x14ac:dyDescent="0.4">
      <c r="B4645" s="68" t="str">
        <f>IF($D$2="","",IF($E$2=0.65,IFERROR(IF(INDEX(APガラス性能一覧!A:A,MATCH(ROW(B4639),APガラス性能一覧!$O:$O,0))="","",INDEX(APガラス性能一覧!A:A,MATCH(ROW(B4639),APガラス性能一覧!$O:$O,0))),""),IFERROR(IF(INDEX(APガラス性能一覧!A:A,MATCH(ROW(B4639),APガラス性能一覧!$N:$N,0))="","",INDEX(APガラス性能一覧!A:A,MATCH(ROW(B4639),APガラス性能一覧!$N:$N,0))),"")))</f>
        <v/>
      </c>
      <c r="C4645" s="68" t="str">
        <f>IFERROR(VLOOKUP($B4645,APガラス性能一覧!$A$2:$M$6097,2,0),"")</f>
        <v/>
      </c>
      <c r="D4645" s="68" t="str">
        <f>IFERROR(VLOOKUP($B4645,APガラス性能一覧!$A$2:$M$6097,3,0),"")</f>
        <v/>
      </c>
      <c r="E4645" s="68" t="str">
        <f>IFERROR(VLOOKUP($B4645,APガラス性能一覧!$A$2:$M$6097,4,0),"")</f>
        <v/>
      </c>
      <c r="F4645" s="68" t="str">
        <f>IFERROR(VLOOKUP($B4645,APガラス性能一覧!$A$2:$M$6097,5,0),"")</f>
        <v/>
      </c>
      <c r="G4645" s="68" t="str">
        <f>IFERROR(VLOOKUP($B4645,APガラス性能一覧!$A$2:$M$6097,6,0),"")</f>
        <v/>
      </c>
      <c r="H4645" s="68" t="str">
        <f>IFERROR(VLOOKUP($B4645,APガラス性能一覧!$A$2:$M$6097,7,0),"")</f>
        <v/>
      </c>
      <c r="I4645" s="68" t="str">
        <f>IFERROR(VLOOKUP($B4645,APガラス性能一覧!$A$2:$M$6097,8,0),"")</f>
        <v/>
      </c>
      <c r="J4645" s="68" t="str">
        <f>IFERROR(VLOOKUP($B4645,APガラス性能一覧!$A$2:$M$6097,9,0),"")</f>
        <v/>
      </c>
      <c r="K4645" s="68" t="str">
        <f>IFERROR(VLOOKUP($B4645,APガラス性能一覧!$A$2:$M$6097,10,0),"")</f>
        <v/>
      </c>
      <c r="L4645" s="68" t="str">
        <f>IFERROR(VLOOKUP($B4645,APガラス性能一覧!$A$2:$M$6097,11,0),"")</f>
        <v/>
      </c>
      <c r="M4645" s="68" t="str">
        <f>IFERROR(VLOOKUP($B4645,APガラス性能一覧!$A$2:$M$6097,12,0),"")</f>
        <v/>
      </c>
      <c r="N4645" s="68" t="str">
        <f>IFERROR(VLOOKUP($B4645,APガラス性能一覧!$A$2:$M$6097,13,0),"")</f>
        <v/>
      </c>
    </row>
    <row r="4646" spans="2:14" x14ac:dyDescent="0.4">
      <c r="B4646" s="68" t="str">
        <f>IF($D$2="","",IF($E$2=0.65,IFERROR(IF(INDEX(APガラス性能一覧!A:A,MATCH(ROW(B4640),APガラス性能一覧!$O:$O,0))="","",INDEX(APガラス性能一覧!A:A,MATCH(ROW(B4640),APガラス性能一覧!$O:$O,0))),""),IFERROR(IF(INDEX(APガラス性能一覧!A:A,MATCH(ROW(B4640),APガラス性能一覧!$N:$N,0))="","",INDEX(APガラス性能一覧!A:A,MATCH(ROW(B4640),APガラス性能一覧!$N:$N,0))),"")))</f>
        <v/>
      </c>
      <c r="C4646" s="68" t="str">
        <f>IFERROR(VLOOKUP($B4646,APガラス性能一覧!$A$2:$M$6097,2,0),"")</f>
        <v/>
      </c>
      <c r="D4646" s="68" t="str">
        <f>IFERROR(VLOOKUP($B4646,APガラス性能一覧!$A$2:$M$6097,3,0),"")</f>
        <v/>
      </c>
      <c r="E4646" s="68" t="str">
        <f>IFERROR(VLOOKUP($B4646,APガラス性能一覧!$A$2:$M$6097,4,0),"")</f>
        <v/>
      </c>
      <c r="F4646" s="68" t="str">
        <f>IFERROR(VLOOKUP($B4646,APガラス性能一覧!$A$2:$M$6097,5,0),"")</f>
        <v/>
      </c>
      <c r="G4646" s="68" t="str">
        <f>IFERROR(VLOOKUP($B4646,APガラス性能一覧!$A$2:$M$6097,6,0),"")</f>
        <v/>
      </c>
      <c r="H4646" s="68" t="str">
        <f>IFERROR(VLOOKUP($B4646,APガラス性能一覧!$A$2:$M$6097,7,0),"")</f>
        <v/>
      </c>
      <c r="I4646" s="68" t="str">
        <f>IFERROR(VLOOKUP($B4646,APガラス性能一覧!$A$2:$M$6097,8,0),"")</f>
        <v/>
      </c>
      <c r="J4646" s="68" t="str">
        <f>IFERROR(VLOOKUP($B4646,APガラス性能一覧!$A$2:$M$6097,9,0),"")</f>
        <v/>
      </c>
      <c r="K4646" s="68" t="str">
        <f>IFERROR(VLOOKUP($B4646,APガラス性能一覧!$A$2:$M$6097,10,0),"")</f>
        <v/>
      </c>
      <c r="L4646" s="68" t="str">
        <f>IFERROR(VLOOKUP($B4646,APガラス性能一覧!$A$2:$M$6097,11,0),"")</f>
        <v/>
      </c>
      <c r="M4646" s="68" t="str">
        <f>IFERROR(VLOOKUP($B4646,APガラス性能一覧!$A$2:$M$6097,12,0),"")</f>
        <v/>
      </c>
      <c r="N4646" s="68" t="str">
        <f>IFERROR(VLOOKUP($B4646,APガラス性能一覧!$A$2:$M$6097,13,0),"")</f>
        <v/>
      </c>
    </row>
    <row r="4647" spans="2:14" x14ac:dyDescent="0.4">
      <c r="B4647" s="68" t="str">
        <f>IF($D$2="","",IF($E$2=0.65,IFERROR(IF(INDEX(APガラス性能一覧!A:A,MATCH(ROW(B4641),APガラス性能一覧!$O:$O,0))="","",INDEX(APガラス性能一覧!A:A,MATCH(ROW(B4641),APガラス性能一覧!$O:$O,0))),""),IFERROR(IF(INDEX(APガラス性能一覧!A:A,MATCH(ROW(B4641),APガラス性能一覧!$N:$N,0))="","",INDEX(APガラス性能一覧!A:A,MATCH(ROW(B4641),APガラス性能一覧!$N:$N,0))),"")))</f>
        <v/>
      </c>
      <c r="C4647" s="68" t="str">
        <f>IFERROR(VLOOKUP($B4647,APガラス性能一覧!$A$2:$M$6097,2,0),"")</f>
        <v/>
      </c>
      <c r="D4647" s="68" t="str">
        <f>IFERROR(VLOOKUP($B4647,APガラス性能一覧!$A$2:$M$6097,3,0),"")</f>
        <v/>
      </c>
      <c r="E4647" s="68" t="str">
        <f>IFERROR(VLOOKUP($B4647,APガラス性能一覧!$A$2:$M$6097,4,0),"")</f>
        <v/>
      </c>
      <c r="F4647" s="68" t="str">
        <f>IFERROR(VLOOKUP($B4647,APガラス性能一覧!$A$2:$M$6097,5,0),"")</f>
        <v/>
      </c>
      <c r="G4647" s="68" t="str">
        <f>IFERROR(VLOOKUP($B4647,APガラス性能一覧!$A$2:$M$6097,6,0),"")</f>
        <v/>
      </c>
      <c r="H4647" s="68" t="str">
        <f>IFERROR(VLOOKUP($B4647,APガラス性能一覧!$A$2:$M$6097,7,0),"")</f>
        <v/>
      </c>
      <c r="I4647" s="68" t="str">
        <f>IFERROR(VLOOKUP($B4647,APガラス性能一覧!$A$2:$M$6097,8,0),"")</f>
        <v/>
      </c>
      <c r="J4647" s="68" t="str">
        <f>IFERROR(VLOOKUP($B4647,APガラス性能一覧!$A$2:$M$6097,9,0),"")</f>
        <v/>
      </c>
      <c r="K4647" s="68" t="str">
        <f>IFERROR(VLOOKUP($B4647,APガラス性能一覧!$A$2:$M$6097,10,0),"")</f>
        <v/>
      </c>
      <c r="L4647" s="68" t="str">
        <f>IFERROR(VLOOKUP($B4647,APガラス性能一覧!$A$2:$M$6097,11,0),"")</f>
        <v/>
      </c>
      <c r="M4647" s="68" t="str">
        <f>IFERROR(VLOOKUP($B4647,APガラス性能一覧!$A$2:$M$6097,12,0),"")</f>
        <v/>
      </c>
      <c r="N4647" s="68" t="str">
        <f>IFERROR(VLOOKUP($B4647,APガラス性能一覧!$A$2:$M$6097,13,0),"")</f>
        <v/>
      </c>
    </row>
    <row r="4648" spans="2:14" x14ac:dyDescent="0.4">
      <c r="B4648" s="68" t="str">
        <f>IF($D$2="","",IF($E$2=0.65,IFERROR(IF(INDEX(APガラス性能一覧!A:A,MATCH(ROW(B4642),APガラス性能一覧!$O:$O,0))="","",INDEX(APガラス性能一覧!A:A,MATCH(ROW(B4642),APガラス性能一覧!$O:$O,0))),""),IFERROR(IF(INDEX(APガラス性能一覧!A:A,MATCH(ROW(B4642),APガラス性能一覧!$N:$N,0))="","",INDEX(APガラス性能一覧!A:A,MATCH(ROW(B4642),APガラス性能一覧!$N:$N,0))),"")))</f>
        <v/>
      </c>
      <c r="C4648" s="68" t="str">
        <f>IFERROR(VLOOKUP($B4648,APガラス性能一覧!$A$2:$M$6097,2,0),"")</f>
        <v/>
      </c>
      <c r="D4648" s="68" t="str">
        <f>IFERROR(VLOOKUP($B4648,APガラス性能一覧!$A$2:$M$6097,3,0),"")</f>
        <v/>
      </c>
      <c r="E4648" s="68" t="str">
        <f>IFERROR(VLOOKUP($B4648,APガラス性能一覧!$A$2:$M$6097,4,0),"")</f>
        <v/>
      </c>
      <c r="F4648" s="68" t="str">
        <f>IFERROR(VLOOKUP($B4648,APガラス性能一覧!$A$2:$M$6097,5,0),"")</f>
        <v/>
      </c>
      <c r="G4648" s="68" t="str">
        <f>IFERROR(VLOOKUP($B4648,APガラス性能一覧!$A$2:$M$6097,6,0),"")</f>
        <v/>
      </c>
      <c r="H4648" s="68" t="str">
        <f>IFERROR(VLOOKUP($B4648,APガラス性能一覧!$A$2:$M$6097,7,0),"")</f>
        <v/>
      </c>
      <c r="I4648" s="68" t="str">
        <f>IFERROR(VLOOKUP($B4648,APガラス性能一覧!$A$2:$M$6097,8,0),"")</f>
        <v/>
      </c>
      <c r="J4648" s="68" t="str">
        <f>IFERROR(VLOOKUP($B4648,APガラス性能一覧!$A$2:$M$6097,9,0),"")</f>
        <v/>
      </c>
      <c r="K4648" s="68" t="str">
        <f>IFERROR(VLOOKUP($B4648,APガラス性能一覧!$A$2:$M$6097,10,0),"")</f>
        <v/>
      </c>
      <c r="L4648" s="68" t="str">
        <f>IFERROR(VLOOKUP($B4648,APガラス性能一覧!$A$2:$M$6097,11,0),"")</f>
        <v/>
      </c>
      <c r="M4648" s="68" t="str">
        <f>IFERROR(VLOOKUP($B4648,APガラス性能一覧!$A$2:$M$6097,12,0),"")</f>
        <v/>
      </c>
      <c r="N4648" s="68" t="str">
        <f>IFERROR(VLOOKUP($B4648,APガラス性能一覧!$A$2:$M$6097,13,0),"")</f>
        <v/>
      </c>
    </row>
    <row r="4649" spans="2:14" x14ac:dyDescent="0.4">
      <c r="B4649" s="68" t="str">
        <f>IF($D$2="","",IF($E$2=0.65,IFERROR(IF(INDEX(APガラス性能一覧!A:A,MATCH(ROW(B4643),APガラス性能一覧!$O:$O,0))="","",INDEX(APガラス性能一覧!A:A,MATCH(ROW(B4643),APガラス性能一覧!$O:$O,0))),""),IFERROR(IF(INDEX(APガラス性能一覧!A:A,MATCH(ROW(B4643),APガラス性能一覧!$N:$N,0))="","",INDEX(APガラス性能一覧!A:A,MATCH(ROW(B4643),APガラス性能一覧!$N:$N,0))),"")))</f>
        <v/>
      </c>
      <c r="C4649" s="68" t="str">
        <f>IFERROR(VLOOKUP($B4649,APガラス性能一覧!$A$2:$M$6097,2,0),"")</f>
        <v/>
      </c>
      <c r="D4649" s="68" t="str">
        <f>IFERROR(VLOOKUP($B4649,APガラス性能一覧!$A$2:$M$6097,3,0),"")</f>
        <v/>
      </c>
      <c r="E4649" s="68" t="str">
        <f>IFERROR(VLOOKUP($B4649,APガラス性能一覧!$A$2:$M$6097,4,0),"")</f>
        <v/>
      </c>
      <c r="F4649" s="68" t="str">
        <f>IFERROR(VLOOKUP($B4649,APガラス性能一覧!$A$2:$M$6097,5,0),"")</f>
        <v/>
      </c>
      <c r="G4649" s="68" t="str">
        <f>IFERROR(VLOOKUP($B4649,APガラス性能一覧!$A$2:$M$6097,6,0),"")</f>
        <v/>
      </c>
      <c r="H4649" s="68" t="str">
        <f>IFERROR(VLOOKUP($B4649,APガラス性能一覧!$A$2:$M$6097,7,0),"")</f>
        <v/>
      </c>
      <c r="I4649" s="68" t="str">
        <f>IFERROR(VLOOKUP($B4649,APガラス性能一覧!$A$2:$M$6097,8,0),"")</f>
        <v/>
      </c>
      <c r="J4649" s="68" t="str">
        <f>IFERROR(VLOOKUP($B4649,APガラス性能一覧!$A$2:$M$6097,9,0),"")</f>
        <v/>
      </c>
      <c r="K4649" s="68" t="str">
        <f>IFERROR(VLOOKUP($B4649,APガラス性能一覧!$A$2:$M$6097,10,0),"")</f>
        <v/>
      </c>
      <c r="L4649" s="68" t="str">
        <f>IFERROR(VLOOKUP($B4649,APガラス性能一覧!$A$2:$M$6097,11,0),"")</f>
        <v/>
      </c>
      <c r="M4649" s="68" t="str">
        <f>IFERROR(VLOOKUP($B4649,APガラス性能一覧!$A$2:$M$6097,12,0),"")</f>
        <v/>
      </c>
      <c r="N4649" s="68" t="str">
        <f>IFERROR(VLOOKUP($B4649,APガラス性能一覧!$A$2:$M$6097,13,0),"")</f>
        <v/>
      </c>
    </row>
    <row r="4650" spans="2:14" x14ac:dyDescent="0.4">
      <c r="B4650" s="68" t="str">
        <f>IF($D$2="","",IF($E$2=0.65,IFERROR(IF(INDEX(APガラス性能一覧!A:A,MATCH(ROW(B4644),APガラス性能一覧!$O:$O,0))="","",INDEX(APガラス性能一覧!A:A,MATCH(ROW(B4644),APガラス性能一覧!$O:$O,0))),""),IFERROR(IF(INDEX(APガラス性能一覧!A:A,MATCH(ROW(B4644),APガラス性能一覧!$N:$N,0))="","",INDEX(APガラス性能一覧!A:A,MATCH(ROW(B4644),APガラス性能一覧!$N:$N,0))),"")))</f>
        <v/>
      </c>
      <c r="C4650" s="68" t="str">
        <f>IFERROR(VLOOKUP($B4650,APガラス性能一覧!$A$2:$M$6097,2,0),"")</f>
        <v/>
      </c>
      <c r="D4650" s="68" t="str">
        <f>IFERROR(VLOOKUP($B4650,APガラス性能一覧!$A$2:$M$6097,3,0),"")</f>
        <v/>
      </c>
      <c r="E4650" s="68" t="str">
        <f>IFERROR(VLOOKUP($B4650,APガラス性能一覧!$A$2:$M$6097,4,0),"")</f>
        <v/>
      </c>
      <c r="F4650" s="68" t="str">
        <f>IFERROR(VLOOKUP($B4650,APガラス性能一覧!$A$2:$M$6097,5,0),"")</f>
        <v/>
      </c>
      <c r="G4650" s="68" t="str">
        <f>IFERROR(VLOOKUP($B4650,APガラス性能一覧!$A$2:$M$6097,6,0),"")</f>
        <v/>
      </c>
      <c r="H4650" s="68" t="str">
        <f>IFERROR(VLOOKUP($B4650,APガラス性能一覧!$A$2:$M$6097,7,0),"")</f>
        <v/>
      </c>
      <c r="I4650" s="68" t="str">
        <f>IFERROR(VLOOKUP($B4650,APガラス性能一覧!$A$2:$M$6097,8,0),"")</f>
        <v/>
      </c>
      <c r="J4650" s="68" t="str">
        <f>IFERROR(VLOOKUP($B4650,APガラス性能一覧!$A$2:$M$6097,9,0),"")</f>
        <v/>
      </c>
      <c r="K4650" s="68" t="str">
        <f>IFERROR(VLOOKUP($B4650,APガラス性能一覧!$A$2:$M$6097,10,0),"")</f>
        <v/>
      </c>
      <c r="L4650" s="68" t="str">
        <f>IFERROR(VLOOKUP($B4650,APガラス性能一覧!$A$2:$M$6097,11,0),"")</f>
        <v/>
      </c>
      <c r="M4650" s="68" t="str">
        <f>IFERROR(VLOOKUP($B4650,APガラス性能一覧!$A$2:$M$6097,12,0),"")</f>
        <v/>
      </c>
      <c r="N4650" s="68" t="str">
        <f>IFERROR(VLOOKUP($B4650,APガラス性能一覧!$A$2:$M$6097,13,0),"")</f>
        <v/>
      </c>
    </row>
    <row r="4651" spans="2:14" x14ac:dyDescent="0.4">
      <c r="B4651" s="68" t="str">
        <f>IF($D$2="","",IF($E$2=0.65,IFERROR(IF(INDEX(APガラス性能一覧!A:A,MATCH(ROW(B4645),APガラス性能一覧!$O:$O,0))="","",INDEX(APガラス性能一覧!A:A,MATCH(ROW(B4645),APガラス性能一覧!$O:$O,0))),""),IFERROR(IF(INDEX(APガラス性能一覧!A:A,MATCH(ROW(B4645),APガラス性能一覧!$N:$N,0))="","",INDEX(APガラス性能一覧!A:A,MATCH(ROW(B4645),APガラス性能一覧!$N:$N,0))),"")))</f>
        <v/>
      </c>
      <c r="C4651" s="68" t="str">
        <f>IFERROR(VLOOKUP($B4651,APガラス性能一覧!$A$2:$M$6097,2,0),"")</f>
        <v/>
      </c>
      <c r="D4651" s="68" t="str">
        <f>IFERROR(VLOOKUP($B4651,APガラス性能一覧!$A$2:$M$6097,3,0),"")</f>
        <v/>
      </c>
      <c r="E4651" s="68" t="str">
        <f>IFERROR(VLOOKUP($B4651,APガラス性能一覧!$A$2:$M$6097,4,0),"")</f>
        <v/>
      </c>
      <c r="F4651" s="68" t="str">
        <f>IFERROR(VLOOKUP($B4651,APガラス性能一覧!$A$2:$M$6097,5,0),"")</f>
        <v/>
      </c>
      <c r="G4651" s="68" t="str">
        <f>IFERROR(VLOOKUP($B4651,APガラス性能一覧!$A$2:$M$6097,6,0),"")</f>
        <v/>
      </c>
      <c r="H4651" s="68" t="str">
        <f>IFERROR(VLOOKUP($B4651,APガラス性能一覧!$A$2:$M$6097,7,0),"")</f>
        <v/>
      </c>
      <c r="I4651" s="68" t="str">
        <f>IFERROR(VLOOKUP($B4651,APガラス性能一覧!$A$2:$M$6097,8,0),"")</f>
        <v/>
      </c>
      <c r="J4651" s="68" t="str">
        <f>IFERROR(VLOOKUP($B4651,APガラス性能一覧!$A$2:$M$6097,9,0),"")</f>
        <v/>
      </c>
      <c r="K4651" s="68" t="str">
        <f>IFERROR(VLOOKUP($B4651,APガラス性能一覧!$A$2:$M$6097,10,0),"")</f>
        <v/>
      </c>
      <c r="L4651" s="68" t="str">
        <f>IFERROR(VLOOKUP($B4651,APガラス性能一覧!$A$2:$M$6097,11,0),"")</f>
        <v/>
      </c>
      <c r="M4651" s="68" t="str">
        <f>IFERROR(VLOOKUP($B4651,APガラス性能一覧!$A$2:$M$6097,12,0),"")</f>
        <v/>
      </c>
      <c r="N4651" s="68" t="str">
        <f>IFERROR(VLOOKUP($B4651,APガラス性能一覧!$A$2:$M$6097,13,0),"")</f>
        <v/>
      </c>
    </row>
    <row r="4652" spans="2:14" x14ac:dyDescent="0.4">
      <c r="B4652" s="68" t="str">
        <f>IF($D$2="","",IF($E$2=0.65,IFERROR(IF(INDEX(APガラス性能一覧!A:A,MATCH(ROW(B4646),APガラス性能一覧!$O:$O,0))="","",INDEX(APガラス性能一覧!A:A,MATCH(ROW(B4646),APガラス性能一覧!$O:$O,0))),""),IFERROR(IF(INDEX(APガラス性能一覧!A:A,MATCH(ROW(B4646),APガラス性能一覧!$N:$N,0))="","",INDEX(APガラス性能一覧!A:A,MATCH(ROW(B4646),APガラス性能一覧!$N:$N,0))),"")))</f>
        <v/>
      </c>
      <c r="C4652" s="68" t="str">
        <f>IFERROR(VLOOKUP($B4652,APガラス性能一覧!$A$2:$M$6097,2,0),"")</f>
        <v/>
      </c>
      <c r="D4652" s="68" t="str">
        <f>IFERROR(VLOOKUP($B4652,APガラス性能一覧!$A$2:$M$6097,3,0),"")</f>
        <v/>
      </c>
      <c r="E4652" s="68" t="str">
        <f>IFERROR(VLOOKUP($B4652,APガラス性能一覧!$A$2:$M$6097,4,0),"")</f>
        <v/>
      </c>
      <c r="F4652" s="68" t="str">
        <f>IFERROR(VLOOKUP($B4652,APガラス性能一覧!$A$2:$M$6097,5,0),"")</f>
        <v/>
      </c>
      <c r="G4652" s="68" t="str">
        <f>IFERROR(VLOOKUP($B4652,APガラス性能一覧!$A$2:$M$6097,6,0),"")</f>
        <v/>
      </c>
      <c r="H4652" s="68" t="str">
        <f>IFERROR(VLOOKUP($B4652,APガラス性能一覧!$A$2:$M$6097,7,0),"")</f>
        <v/>
      </c>
      <c r="I4652" s="68" t="str">
        <f>IFERROR(VLOOKUP($B4652,APガラス性能一覧!$A$2:$M$6097,8,0),"")</f>
        <v/>
      </c>
      <c r="J4652" s="68" t="str">
        <f>IFERROR(VLOOKUP($B4652,APガラス性能一覧!$A$2:$M$6097,9,0),"")</f>
        <v/>
      </c>
      <c r="K4652" s="68" t="str">
        <f>IFERROR(VLOOKUP($B4652,APガラス性能一覧!$A$2:$M$6097,10,0),"")</f>
        <v/>
      </c>
      <c r="L4652" s="68" t="str">
        <f>IFERROR(VLOOKUP($B4652,APガラス性能一覧!$A$2:$M$6097,11,0),"")</f>
        <v/>
      </c>
      <c r="M4652" s="68" t="str">
        <f>IFERROR(VLOOKUP($B4652,APガラス性能一覧!$A$2:$M$6097,12,0),"")</f>
        <v/>
      </c>
      <c r="N4652" s="68" t="str">
        <f>IFERROR(VLOOKUP($B4652,APガラス性能一覧!$A$2:$M$6097,13,0),"")</f>
        <v/>
      </c>
    </row>
    <row r="4653" spans="2:14" x14ac:dyDescent="0.4">
      <c r="B4653" s="68" t="str">
        <f>IF($D$2="","",IF($E$2=0.65,IFERROR(IF(INDEX(APガラス性能一覧!A:A,MATCH(ROW(B4647),APガラス性能一覧!$O:$O,0))="","",INDEX(APガラス性能一覧!A:A,MATCH(ROW(B4647),APガラス性能一覧!$O:$O,0))),""),IFERROR(IF(INDEX(APガラス性能一覧!A:A,MATCH(ROW(B4647),APガラス性能一覧!$N:$N,0))="","",INDEX(APガラス性能一覧!A:A,MATCH(ROW(B4647),APガラス性能一覧!$N:$N,0))),"")))</f>
        <v/>
      </c>
      <c r="C4653" s="68" t="str">
        <f>IFERROR(VLOOKUP($B4653,APガラス性能一覧!$A$2:$M$6097,2,0),"")</f>
        <v/>
      </c>
      <c r="D4653" s="68" t="str">
        <f>IFERROR(VLOOKUP($B4653,APガラス性能一覧!$A$2:$M$6097,3,0),"")</f>
        <v/>
      </c>
      <c r="E4653" s="68" t="str">
        <f>IFERROR(VLOOKUP($B4653,APガラス性能一覧!$A$2:$M$6097,4,0),"")</f>
        <v/>
      </c>
      <c r="F4653" s="68" t="str">
        <f>IFERROR(VLOOKUP($B4653,APガラス性能一覧!$A$2:$M$6097,5,0),"")</f>
        <v/>
      </c>
      <c r="G4653" s="68" t="str">
        <f>IFERROR(VLOOKUP($B4653,APガラス性能一覧!$A$2:$M$6097,6,0),"")</f>
        <v/>
      </c>
      <c r="H4653" s="68" t="str">
        <f>IFERROR(VLOOKUP($B4653,APガラス性能一覧!$A$2:$M$6097,7,0),"")</f>
        <v/>
      </c>
      <c r="I4653" s="68" t="str">
        <f>IFERROR(VLOOKUP($B4653,APガラス性能一覧!$A$2:$M$6097,8,0),"")</f>
        <v/>
      </c>
      <c r="J4653" s="68" t="str">
        <f>IFERROR(VLOOKUP($B4653,APガラス性能一覧!$A$2:$M$6097,9,0),"")</f>
        <v/>
      </c>
      <c r="K4653" s="68" t="str">
        <f>IFERROR(VLOOKUP($B4653,APガラス性能一覧!$A$2:$M$6097,10,0),"")</f>
        <v/>
      </c>
      <c r="L4653" s="68" t="str">
        <f>IFERROR(VLOOKUP($B4653,APガラス性能一覧!$A$2:$M$6097,11,0),"")</f>
        <v/>
      </c>
      <c r="M4653" s="68" t="str">
        <f>IFERROR(VLOOKUP($B4653,APガラス性能一覧!$A$2:$M$6097,12,0),"")</f>
        <v/>
      </c>
      <c r="N4653" s="68" t="str">
        <f>IFERROR(VLOOKUP($B4653,APガラス性能一覧!$A$2:$M$6097,13,0),"")</f>
        <v/>
      </c>
    </row>
    <row r="4654" spans="2:14" x14ac:dyDescent="0.4">
      <c r="B4654" s="68" t="str">
        <f>IF($D$2="","",IF($E$2=0.65,IFERROR(IF(INDEX(APガラス性能一覧!A:A,MATCH(ROW(B4648),APガラス性能一覧!$O:$O,0))="","",INDEX(APガラス性能一覧!A:A,MATCH(ROW(B4648),APガラス性能一覧!$O:$O,0))),""),IFERROR(IF(INDEX(APガラス性能一覧!A:A,MATCH(ROW(B4648),APガラス性能一覧!$N:$N,0))="","",INDEX(APガラス性能一覧!A:A,MATCH(ROW(B4648),APガラス性能一覧!$N:$N,0))),"")))</f>
        <v/>
      </c>
      <c r="C4654" s="68" t="str">
        <f>IFERROR(VLOOKUP($B4654,APガラス性能一覧!$A$2:$M$6097,2,0),"")</f>
        <v/>
      </c>
      <c r="D4654" s="68" t="str">
        <f>IFERROR(VLOOKUP($B4654,APガラス性能一覧!$A$2:$M$6097,3,0),"")</f>
        <v/>
      </c>
      <c r="E4654" s="68" t="str">
        <f>IFERROR(VLOOKUP($B4654,APガラス性能一覧!$A$2:$M$6097,4,0),"")</f>
        <v/>
      </c>
      <c r="F4654" s="68" t="str">
        <f>IFERROR(VLOOKUP($B4654,APガラス性能一覧!$A$2:$M$6097,5,0),"")</f>
        <v/>
      </c>
      <c r="G4654" s="68" t="str">
        <f>IFERROR(VLOOKUP($B4654,APガラス性能一覧!$A$2:$M$6097,6,0),"")</f>
        <v/>
      </c>
      <c r="H4654" s="68" t="str">
        <f>IFERROR(VLOOKUP($B4654,APガラス性能一覧!$A$2:$M$6097,7,0),"")</f>
        <v/>
      </c>
      <c r="I4654" s="68" t="str">
        <f>IFERROR(VLOOKUP($B4654,APガラス性能一覧!$A$2:$M$6097,8,0),"")</f>
        <v/>
      </c>
      <c r="J4654" s="68" t="str">
        <f>IFERROR(VLOOKUP($B4654,APガラス性能一覧!$A$2:$M$6097,9,0),"")</f>
        <v/>
      </c>
      <c r="K4654" s="68" t="str">
        <f>IFERROR(VLOOKUP($B4654,APガラス性能一覧!$A$2:$M$6097,10,0),"")</f>
        <v/>
      </c>
      <c r="L4654" s="68" t="str">
        <f>IFERROR(VLOOKUP($B4654,APガラス性能一覧!$A$2:$M$6097,11,0),"")</f>
        <v/>
      </c>
      <c r="M4654" s="68" t="str">
        <f>IFERROR(VLOOKUP($B4654,APガラス性能一覧!$A$2:$M$6097,12,0),"")</f>
        <v/>
      </c>
      <c r="N4654" s="68" t="str">
        <f>IFERROR(VLOOKUP($B4654,APガラス性能一覧!$A$2:$M$6097,13,0),"")</f>
        <v/>
      </c>
    </row>
    <row r="4655" spans="2:14" x14ac:dyDescent="0.4">
      <c r="B4655" s="68" t="str">
        <f>IF($D$2="","",IF($E$2=0.65,IFERROR(IF(INDEX(APガラス性能一覧!A:A,MATCH(ROW(B4649),APガラス性能一覧!$O:$O,0))="","",INDEX(APガラス性能一覧!A:A,MATCH(ROW(B4649),APガラス性能一覧!$O:$O,0))),""),IFERROR(IF(INDEX(APガラス性能一覧!A:A,MATCH(ROW(B4649),APガラス性能一覧!$N:$N,0))="","",INDEX(APガラス性能一覧!A:A,MATCH(ROW(B4649),APガラス性能一覧!$N:$N,0))),"")))</f>
        <v/>
      </c>
      <c r="C4655" s="68" t="str">
        <f>IFERROR(VLOOKUP($B4655,APガラス性能一覧!$A$2:$M$6097,2,0),"")</f>
        <v/>
      </c>
      <c r="D4655" s="68" t="str">
        <f>IFERROR(VLOOKUP($B4655,APガラス性能一覧!$A$2:$M$6097,3,0),"")</f>
        <v/>
      </c>
      <c r="E4655" s="68" t="str">
        <f>IFERROR(VLOOKUP($B4655,APガラス性能一覧!$A$2:$M$6097,4,0),"")</f>
        <v/>
      </c>
      <c r="F4655" s="68" t="str">
        <f>IFERROR(VLOOKUP($B4655,APガラス性能一覧!$A$2:$M$6097,5,0),"")</f>
        <v/>
      </c>
      <c r="G4655" s="68" t="str">
        <f>IFERROR(VLOOKUP($B4655,APガラス性能一覧!$A$2:$M$6097,6,0),"")</f>
        <v/>
      </c>
      <c r="H4655" s="68" t="str">
        <f>IFERROR(VLOOKUP($B4655,APガラス性能一覧!$A$2:$M$6097,7,0),"")</f>
        <v/>
      </c>
      <c r="I4655" s="68" t="str">
        <f>IFERROR(VLOOKUP($B4655,APガラス性能一覧!$A$2:$M$6097,8,0),"")</f>
        <v/>
      </c>
      <c r="J4655" s="68" t="str">
        <f>IFERROR(VLOOKUP($B4655,APガラス性能一覧!$A$2:$M$6097,9,0),"")</f>
        <v/>
      </c>
      <c r="K4655" s="68" t="str">
        <f>IFERROR(VLOOKUP($B4655,APガラス性能一覧!$A$2:$M$6097,10,0),"")</f>
        <v/>
      </c>
      <c r="L4655" s="68" t="str">
        <f>IFERROR(VLOOKUP($B4655,APガラス性能一覧!$A$2:$M$6097,11,0),"")</f>
        <v/>
      </c>
      <c r="M4655" s="68" t="str">
        <f>IFERROR(VLOOKUP($B4655,APガラス性能一覧!$A$2:$M$6097,12,0),"")</f>
        <v/>
      </c>
      <c r="N4655" s="68" t="str">
        <f>IFERROR(VLOOKUP($B4655,APガラス性能一覧!$A$2:$M$6097,13,0),"")</f>
        <v/>
      </c>
    </row>
    <row r="4656" spans="2:14" x14ac:dyDescent="0.4">
      <c r="B4656" s="68" t="str">
        <f>IF($D$2="","",IF($E$2=0.65,IFERROR(IF(INDEX(APガラス性能一覧!A:A,MATCH(ROW(B4650),APガラス性能一覧!$O:$O,0))="","",INDEX(APガラス性能一覧!A:A,MATCH(ROW(B4650),APガラス性能一覧!$O:$O,0))),""),IFERROR(IF(INDEX(APガラス性能一覧!A:A,MATCH(ROW(B4650),APガラス性能一覧!$N:$N,0))="","",INDEX(APガラス性能一覧!A:A,MATCH(ROW(B4650),APガラス性能一覧!$N:$N,0))),"")))</f>
        <v/>
      </c>
      <c r="C4656" s="68" t="str">
        <f>IFERROR(VLOOKUP($B4656,APガラス性能一覧!$A$2:$M$6097,2,0),"")</f>
        <v/>
      </c>
      <c r="D4656" s="68" t="str">
        <f>IFERROR(VLOOKUP($B4656,APガラス性能一覧!$A$2:$M$6097,3,0),"")</f>
        <v/>
      </c>
      <c r="E4656" s="68" t="str">
        <f>IFERROR(VLOOKUP($B4656,APガラス性能一覧!$A$2:$M$6097,4,0),"")</f>
        <v/>
      </c>
      <c r="F4656" s="68" t="str">
        <f>IFERROR(VLOOKUP($B4656,APガラス性能一覧!$A$2:$M$6097,5,0),"")</f>
        <v/>
      </c>
      <c r="G4656" s="68" t="str">
        <f>IFERROR(VLOOKUP($B4656,APガラス性能一覧!$A$2:$M$6097,6,0),"")</f>
        <v/>
      </c>
      <c r="H4656" s="68" t="str">
        <f>IFERROR(VLOOKUP($B4656,APガラス性能一覧!$A$2:$M$6097,7,0),"")</f>
        <v/>
      </c>
      <c r="I4656" s="68" t="str">
        <f>IFERROR(VLOOKUP($B4656,APガラス性能一覧!$A$2:$M$6097,8,0),"")</f>
        <v/>
      </c>
      <c r="J4656" s="68" t="str">
        <f>IFERROR(VLOOKUP($B4656,APガラス性能一覧!$A$2:$M$6097,9,0),"")</f>
        <v/>
      </c>
      <c r="K4656" s="68" t="str">
        <f>IFERROR(VLOOKUP($B4656,APガラス性能一覧!$A$2:$M$6097,10,0),"")</f>
        <v/>
      </c>
      <c r="L4656" s="68" t="str">
        <f>IFERROR(VLOOKUP($B4656,APガラス性能一覧!$A$2:$M$6097,11,0),"")</f>
        <v/>
      </c>
      <c r="M4656" s="68" t="str">
        <f>IFERROR(VLOOKUP($B4656,APガラス性能一覧!$A$2:$M$6097,12,0),"")</f>
        <v/>
      </c>
      <c r="N4656" s="68" t="str">
        <f>IFERROR(VLOOKUP($B4656,APガラス性能一覧!$A$2:$M$6097,13,0),"")</f>
        <v/>
      </c>
    </row>
    <row r="4657" spans="2:14" x14ac:dyDescent="0.4">
      <c r="B4657" s="68" t="str">
        <f>IF($D$2="","",IF($E$2=0.65,IFERROR(IF(INDEX(APガラス性能一覧!A:A,MATCH(ROW(B4651),APガラス性能一覧!$O:$O,0))="","",INDEX(APガラス性能一覧!A:A,MATCH(ROW(B4651),APガラス性能一覧!$O:$O,0))),""),IFERROR(IF(INDEX(APガラス性能一覧!A:A,MATCH(ROW(B4651),APガラス性能一覧!$N:$N,0))="","",INDEX(APガラス性能一覧!A:A,MATCH(ROW(B4651),APガラス性能一覧!$N:$N,0))),"")))</f>
        <v/>
      </c>
      <c r="C4657" s="68" t="str">
        <f>IFERROR(VLOOKUP($B4657,APガラス性能一覧!$A$2:$M$6097,2,0),"")</f>
        <v/>
      </c>
      <c r="D4657" s="68" t="str">
        <f>IFERROR(VLOOKUP($B4657,APガラス性能一覧!$A$2:$M$6097,3,0),"")</f>
        <v/>
      </c>
      <c r="E4657" s="68" t="str">
        <f>IFERROR(VLOOKUP($B4657,APガラス性能一覧!$A$2:$M$6097,4,0),"")</f>
        <v/>
      </c>
      <c r="F4657" s="68" t="str">
        <f>IFERROR(VLOOKUP($B4657,APガラス性能一覧!$A$2:$M$6097,5,0),"")</f>
        <v/>
      </c>
      <c r="G4657" s="68" t="str">
        <f>IFERROR(VLOOKUP($B4657,APガラス性能一覧!$A$2:$M$6097,6,0),"")</f>
        <v/>
      </c>
      <c r="H4657" s="68" t="str">
        <f>IFERROR(VLOOKUP($B4657,APガラス性能一覧!$A$2:$M$6097,7,0),"")</f>
        <v/>
      </c>
      <c r="I4657" s="68" t="str">
        <f>IFERROR(VLOOKUP($B4657,APガラス性能一覧!$A$2:$M$6097,8,0),"")</f>
        <v/>
      </c>
      <c r="J4657" s="68" t="str">
        <f>IFERROR(VLOOKUP($B4657,APガラス性能一覧!$A$2:$M$6097,9,0),"")</f>
        <v/>
      </c>
      <c r="K4657" s="68" t="str">
        <f>IFERROR(VLOOKUP($B4657,APガラス性能一覧!$A$2:$M$6097,10,0),"")</f>
        <v/>
      </c>
      <c r="L4657" s="68" t="str">
        <f>IFERROR(VLOOKUP($B4657,APガラス性能一覧!$A$2:$M$6097,11,0),"")</f>
        <v/>
      </c>
      <c r="M4657" s="68" t="str">
        <f>IFERROR(VLOOKUP($B4657,APガラス性能一覧!$A$2:$M$6097,12,0),"")</f>
        <v/>
      </c>
      <c r="N4657" s="68" t="str">
        <f>IFERROR(VLOOKUP($B4657,APガラス性能一覧!$A$2:$M$6097,13,0),"")</f>
        <v/>
      </c>
    </row>
    <row r="4658" spans="2:14" x14ac:dyDescent="0.4">
      <c r="B4658" s="68" t="str">
        <f>IF($D$2="","",IF($E$2=0.65,IFERROR(IF(INDEX(APガラス性能一覧!A:A,MATCH(ROW(B4652),APガラス性能一覧!$O:$O,0))="","",INDEX(APガラス性能一覧!A:A,MATCH(ROW(B4652),APガラス性能一覧!$O:$O,0))),""),IFERROR(IF(INDEX(APガラス性能一覧!A:A,MATCH(ROW(B4652),APガラス性能一覧!$N:$N,0))="","",INDEX(APガラス性能一覧!A:A,MATCH(ROW(B4652),APガラス性能一覧!$N:$N,0))),"")))</f>
        <v/>
      </c>
      <c r="C4658" s="68" t="str">
        <f>IFERROR(VLOOKUP($B4658,APガラス性能一覧!$A$2:$M$6097,2,0),"")</f>
        <v/>
      </c>
      <c r="D4658" s="68" t="str">
        <f>IFERROR(VLOOKUP($B4658,APガラス性能一覧!$A$2:$M$6097,3,0),"")</f>
        <v/>
      </c>
      <c r="E4658" s="68" t="str">
        <f>IFERROR(VLOOKUP($B4658,APガラス性能一覧!$A$2:$M$6097,4,0),"")</f>
        <v/>
      </c>
      <c r="F4658" s="68" t="str">
        <f>IFERROR(VLOOKUP($B4658,APガラス性能一覧!$A$2:$M$6097,5,0),"")</f>
        <v/>
      </c>
      <c r="G4658" s="68" t="str">
        <f>IFERROR(VLOOKUP($B4658,APガラス性能一覧!$A$2:$M$6097,6,0),"")</f>
        <v/>
      </c>
      <c r="H4658" s="68" t="str">
        <f>IFERROR(VLOOKUP($B4658,APガラス性能一覧!$A$2:$M$6097,7,0),"")</f>
        <v/>
      </c>
      <c r="I4658" s="68" t="str">
        <f>IFERROR(VLOOKUP($B4658,APガラス性能一覧!$A$2:$M$6097,8,0),"")</f>
        <v/>
      </c>
      <c r="J4658" s="68" t="str">
        <f>IFERROR(VLOOKUP($B4658,APガラス性能一覧!$A$2:$M$6097,9,0),"")</f>
        <v/>
      </c>
      <c r="K4658" s="68" t="str">
        <f>IFERROR(VLOOKUP($B4658,APガラス性能一覧!$A$2:$M$6097,10,0),"")</f>
        <v/>
      </c>
      <c r="L4658" s="68" t="str">
        <f>IFERROR(VLOOKUP($B4658,APガラス性能一覧!$A$2:$M$6097,11,0),"")</f>
        <v/>
      </c>
      <c r="M4658" s="68" t="str">
        <f>IFERROR(VLOOKUP($B4658,APガラス性能一覧!$A$2:$M$6097,12,0),"")</f>
        <v/>
      </c>
      <c r="N4658" s="68" t="str">
        <f>IFERROR(VLOOKUP($B4658,APガラス性能一覧!$A$2:$M$6097,13,0),"")</f>
        <v/>
      </c>
    </row>
    <row r="4659" spans="2:14" x14ac:dyDescent="0.4">
      <c r="B4659" s="68" t="str">
        <f>IF($D$2="","",IF($E$2=0.65,IFERROR(IF(INDEX(APガラス性能一覧!A:A,MATCH(ROW(B4653),APガラス性能一覧!$O:$O,0))="","",INDEX(APガラス性能一覧!A:A,MATCH(ROW(B4653),APガラス性能一覧!$O:$O,0))),""),IFERROR(IF(INDEX(APガラス性能一覧!A:A,MATCH(ROW(B4653),APガラス性能一覧!$N:$N,0))="","",INDEX(APガラス性能一覧!A:A,MATCH(ROW(B4653),APガラス性能一覧!$N:$N,0))),"")))</f>
        <v/>
      </c>
      <c r="C4659" s="68" t="str">
        <f>IFERROR(VLOOKUP($B4659,APガラス性能一覧!$A$2:$M$6097,2,0),"")</f>
        <v/>
      </c>
      <c r="D4659" s="68" t="str">
        <f>IFERROR(VLOOKUP($B4659,APガラス性能一覧!$A$2:$M$6097,3,0),"")</f>
        <v/>
      </c>
      <c r="E4659" s="68" t="str">
        <f>IFERROR(VLOOKUP($B4659,APガラス性能一覧!$A$2:$M$6097,4,0),"")</f>
        <v/>
      </c>
      <c r="F4659" s="68" t="str">
        <f>IFERROR(VLOOKUP($B4659,APガラス性能一覧!$A$2:$M$6097,5,0),"")</f>
        <v/>
      </c>
      <c r="G4659" s="68" t="str">
        <f>IFERROR(VLOOKUP($B4659,APガラス性能一覧!$A$2:$M$6097,6,0),"")</f>
        <v/>
      </c>
      <c r="H4659" s="68" t="str">
        <f>IFERROR(VLOOKUP($B4659,APガラス性能一覧!$A$2:$M$6097,7,0),"")</f>
        <v/>
      </c>
      <c r="I4659" s="68" t="str">
        <f>IFERROR(VLOOKUP($B4659,APガラス性能一覧!$A$2:$M$6097,8,0),"")</f>
        <v/>
      </c>
      <c r="J4659" s="68" t="str">
        <f>IFERROR(VLOOKUP($B4659,APガラス性能一覧!$A$2:$M$6097,9,0),"")</f>
        <v/>
      </c>
      <c r="K4659" s="68" t="str">
        <f>IFERROR(VLOOKUP($B4659,APガラス性能一覧!$A$2:$M$6097,10,0),"")</f>
        <v/>
      </c>
      <c r="L4659" s="68" t="str">
        <f>IFERROR(VLOOKUP($B4659,APガラス性能一覧!$A$2:$M$6097,11,0),"")</f>
        <v/>
      </c>
      <c r="M4659" s="68" t="str">
        <f>IFERROR(VLOOKUP($B4659,APガラス性能一覧!$A$2:$M$6097,12,0),"")</f>
        <v/>
      </c>
      <c r="N4659" s="68" t="str">
        <f>IFERROR(VLOOKUP($B4659,APガラス性能一覧!$A$2:$M$6097,13,0),"")</f>
        <v/>
      </c>
    </row>
    <row r="4660" spans="2:14" x14ac:dyDescent="0.4">
      <c r="B4660" s="68" t="str">
        <f>IF($D$2="","",IF($E$2=0.65,IFERROR(IF(INDEX(APガラス性能一覧!A:A,MATCH(ROW(B4654),APガラス性能一覧!$O:$O,0))="","",INDEX(APガラス性能一覧!A:A,MATCH(ROW(B4654),APガラス性能一覧!$O:$O,0))),""),IFERROR(IF(INDEX(APガラス性能一覧!A:A,MATCH(ROW(B4654),APガラス性能一覧!$N:$N,0))="","",INDEX(APガラス性能一覧!A:A,MATCH(ROW(B4654),APガラス性能一覧!$N:$N,0))),"")))</f>
        <v/>
      </c>
      <c r="C4660" s="68" t="str">
        <f>IFERROR(VLOOKUP($B4660,APガラス性能一覧!$A$2:$M$6097,2,0),"")</f>
        <v/>
      </c>
      <c r="D4660" s="68" t="str">
        <f>IFERROR(VLOOKUP($B4660,APガラス性能一覧!$A$2:$M$6097,3,0),"")</f>
        <v/>
      </c>
      <c r="E4660" s="68" t="str">
        <f>IFERROR(VLOOKUP($B4660,APガラス性能一覧!$A$2:$M$6097,4,0),"")</f>
        <v/>
      </c>
      <c r="F4660" s="68" t="str">
        <f>IFERROR(VLOOKUP($B4660,APガラス性能一覧!$A$2:$M$6097,5,0),"")</f>
        <v/>
      </c>
      <c r="G4660" s="68" t="str">
        <f>IFERROR(VLOOKUP($B4660,APガラス性能一覧!$A$2:$M$6097,6,0),"")</f>
        <v/>
      </c>
      <c r="H4660" s="68" t="str">
        <f>IFERROR(VLOOKUP($B4660,APガラス性能一覧!$A$2:$M$6097,7,0),"")</f>
        <v/>
      </c>
      <c r="I4660" s="68" t="str">
        <f>IFERROR(VLOOKUP($B4660,APガラス性能一覧!$A$2:$M$6097,8,0),"")</f>
        <v/>
      </c>
      <c r="J4660" s="68" t="str">
        <f>IFERROR(VLOOKUP($B4660,APガラス性能一覧!$A$2:$M$6097,9,0),"")</f>
        <v/>
      </c>
      <c r="K4660" s="68" t="str">
        <f>IFERROR(VLOOKUP($B4660,APガラス性能一覧!$A$2:$M$6097,10,0),"")</f>
        <v/>
      </c>
      <c r="L4660" s="68" t="str">
        <f>IFERROR(VLOOKUP($B4660,APガラス性能一覧!$A$2:$M$6097,11,0),"")</f>
        <v/>
      </c>
      <c r="M4660" s="68" t="str">
        <f>IFERROR(VLOOKUP($B4660,APガラス性能一覧!$A$2:$M$6097,12,0),"")</f>
        <v/>
      </c>
      <c r="N4660" s="68" t="str">
        <f>IFERROR(VLOOKUP($B4660,APガラス性能一覧!$A$2:$M$6097,13,0),"")</f>
        <v/>
      </c>
    </row>
    <row r="4661" spans="2:14" x14ac:dyDescent="0.4">
      <c r="B4661" s="68" t="str">
        <f>IF($D$2="","",IF($E$2=0.65,IFERROR(IF(INDEX(APガラス性能一覧!A:A,MATCH(ROW(B4655),APガラス性能一覧!$O:$O,0))="","",INDEX(APガラス性能一覧!A:A,MATCH(ROW(B4655),APガラス性能一覧!$O:$O,0))),""),IFERROR(IF(INDEX(APガラス性能一覧!A:A,MATCH(ROW(B4655),APガラス性能一覧!$N:$N,0))="","",INDEX(APガラス性能一覧!A:A,MATCH(ROW(B4655),APガラス性能一覧!$N:$N,0))),"")))</f>
        <v/>
      </c>
      <c r="C4661" s="68" t="str">
        <f>IFERROR(VLOOKUP($B4661,APガラス性能一覧!$A$2:$M$6097,2,0),"")</f>
        <v/>
      </c>
      <c r="D4661" s="68" t="str">
        <f>IFERROR(VLOOKUP($B4661,APガラス性能一覧!$A$2:$M$6097,3,0),"")</f>
        <v/>
      </c>
      <c r="E4661" s="68" t="str">
        <f>IFERROR(VLOOKUP($B4661,APガラス性能一覧!$A$2:$M$6097,4,0),"")</f>
        <v/>
      </c>
      <c r="F4661" s="68" t="str">
        <f>IFERROR(VLOOKUP($B4661,APガラス性能一覧!$A$2:$M$6097,5,0),"")</f>
        <v/>
      </c>
      <c r="G4661" s="68" t="str">
        <f>IFERROR(VLOOKUP($B4661,APガラス性能一覧!$A$2:$M$6097,6,0),"")</f>
        <v/>
      </c>
      <c r="H4661" s="68" t="str">
        <f>IFERROR(VLOOKUP($B4661,APガラス性能一覧!$A$2:$M$6097,7,0),"")</f>
        <v/>
      </c>
      <c r="I4661" s="68" t="str">
        <f>IFERROR(VLOOKUP($B4661,APガラス性能一覧!$A$2:$M$6097,8,0),"")</f>
        <v/>
      </c>
      <c r="J4661" s="68" t="str">
        <f>IFERROR(VLOOKUP($B4661,APガラス性能一覧!$A$2:$M$6097,9,0),"")</f>
        <v/>
      </c>
      <c r="K4661" s="68" t="str">
        <f>IFERROR(VLOOKUP($B4661,APガラス性能一覧!$A$2:$M$6097,10,0),"")</f>
        <v/>
      </c>
      <c r="L4661" s="68" t="str">
        <f>IFERROR(VLOOKUP($B4661,APガラス性能一覧!$A$2:$M$6097,11,0),"")</f>
        <v/>
      </c>
      <c r="M4661" s="68" t="str">
        <f>IFERROR(VLOOKUP($B4661,APガラス性能一覧!$A$2:$M$6097,12,0),"")</f>
        <v/>
      </c>
      <c r="N4661" s="68" t="str">
        <f>IFERROR(VLOOKUP($B4661,APガラス性能一覧!$A$2:$M$6097,13,0),"")</f>
        <v/>
      </c>
    </row>
    <row r="4662" spans="2:14" x14ac:dyDescent="0.4">
      <c r="B4662" s="68" t="str">
        <f>IF($D$2="","",IF($E$2=0.65,IFERROR(IF(INDEX(APガラス性能一覧!A:A,MATCH(ROW(B4656),APガラス性能一覧!$O:$O,0))="","",INDEX(APガラス性能一覧!A:A,MATCH(ROW(B4656),APガラス性能一覧!$O:$O,0))),""),IFERROR(IF(INDEX(APガラス性能一覧!A:A,MATCH(ROW(B4656),APガラス性能一覧!$N:$N,0))="","",INDEX(APガラス性能一覧!A:A,MATCH(ROW(B4656),APガラス性能一覧!$N:$N,0))),"")))</f>
        <v/>
      </c>
      <c r="C4662" s="68" t="str">
        <f>IFERROR(VLOOKUP($B4662,APガラス性能一覧!$A$2:$M$6097,2,0),"")</f>
        <v/>
      </c>
      <c r="D4662" s="68" t="str">
        <f>IFERROR(VLOOKUP($B4662,APガラス性能一覧!$A$2:$M$6097,3,0),"")</f>
        <v/>
      </c>
      <c r="E4662" s="68" t="str">
        <f>IFERROR(VLOOKUP($B4662,APガラス性能一覧!$A$2:$M$6097,4,0),"")</f>
        <v/>
      </c>
      <c r="F4662" s="68" t="str">
        <f>IFERROR(VLOOKUP($B4662,APガラス性能一覧!$A$2:$M$6097,5,0),"")</f>
        <v/>
      </c>
      <c r="G4662" s="68" t="str">
        <f>IFERROR(VLOOKUP($B4662,APガラス性能一覧!$A$2:$M$6097,6,0),"")</f>
        <v/>
      </c>
      <c r="H4662" s="68" t="str">
        <f>IFERROR(VLOOKUP($B4662,APガラス性能一覧!$A$2:$M$6097,7,0),"")</f>
        <v/>
      </c>
      <c r="I4662" s="68" t="str">
        <f>IFERROR(VLOOKUP($B4662,APガラス性能一覧!$A$2:$M$6097,8,0),"")</f>
        <v/>
      </c>
      <c r="J4662" s="68" t="str">
        <f>IFERROR(VLOOKUP($B4662,APガラス性能一覧!$A$2:$M$6097,9,0),"")</f>
        <v/>
      </c>
      <c r="K4662" s="68" t="str">
        <f>IFERROR(VLOOKUP($B4662,APガラス性能一覧!$A$2:$M$6097,10,0),"")</f>
        <v/>
      </c>
      <c r="L4662" s="68" t="str">
        <f>IFERROR(VLOOKUP($B4662,APガラス性能一覧!$A$2:$M$6097,11,0),"")</f>
        <v/>
      </c>
      <c r="M4662" s="68" t="str">
        <f>IFERROR(VLOOKUP($B4662,APガラス性能一覧!$A$2:$M$6097,12,0),"")</f>
        <v/>
      </c>
      <c r="N4662" s="68" t="str">
        <f>IFERROR(VLOOKUP($B4662,APガラス性能一覧!$A$2:$M$6097,13,0),"")</f>
        <v/>
      </c>
    </row>
    <row r="4663" spans="2:14" x14ac:dyDescent="0.4">
      <c r="B4663" s="68" t="str">
        <f>IF($D$2="","",IF($E$2=0.65,IFERROR(IF(INDEX(APガラス性能一覧!A:A,MATCH(ROW(B4657),APガラス性能一覧!$O:$O,0))="","",INDEX(APガラス性能一覧!A:A,MATCH(ROW(B4657),APガラス性能一覧!$O:$O,0))),""),IFERROR(IF(INDEX(APガラス性能一覧!A:A,MATCH(ROW(B4657),APガラス性能一覧!$N:$N,0))="","",INDEX(APガラス性能一覧!A:A,MATCH(ROW(B4657),APガラス性能一覧!$N:$N,0))),"")))</f>
        <v/>
      </c>
      <c r="C4663" s="68" t="str">
        <f>IFERROR(VLOOKUP($B4663,APガラス性能一覧!$A$2:$M$6097,2,0),"")</f>
        <v/>
      </c>
      <c r="D4663" s="68" t="str">
        <f>IFERROR(VLOOKUP($B4663,APガラス性能一覧!$A$2:$M$6097,3,0),"")</f>
        <v/>
      </c>
      <c r="E4663" s="68" t="str">
        <f>IFERROR(VLOOKUP($B4663,APガラス性能一覧!$A$2:$M$6097,4,0),"")</f>
        <v/>
      </c>
      <c r="F4663" s="68" t="str">
        <f>IFERROR(VLOOKUP($B4663,APガラス性能一覧!$A$2:$M$6097,5,0),"")</f>
        <v/>
      </c>
      <c r="G4663" s="68" t="str">
        <f>IFERROR(VLOOKUP($B4663,APガラス性能一覧!$A$2:$M$6097,6,0),"")</f>
        <v/>
      </c>
      <c r="H4663" s="68" t="str">
        <f>IFERROR(VLOOKUP($B4663,APガラス性能一覧!$A$2:$M$6097,7,0),"")</f>
        <v/>
      </c>
      <c r="I4663" s="68" t="str">
        <f>IFERROR(VLOOKUP($B4663,APガラス性能一覧!$A$2:$M$6097,8,0),"")</f>
        <v/>
      </c>
      <c r="J4663" s="68" t="str">
        <f>IFERROR(VLOOKUP($B4663,APガラス性能一覧!$A$2:$M$6097,9,0),"")</f>
        <v/>
      </c>
      <c r="K4663" s="68" t="str">
        <f>IFERROR(VLOOKUP($B4663,APガラス性能一覧!$A$2:$M$6097,10,0),"")</f>
        <v/>
      </c>
      <c r="L4663" s="68" t="str">
        <f>IFERROR(VLOOKUP($B4663,APガラス性能一覧!$A$2:$M$6097,11,0),"")</f>
        <v/>
      </c>
      <c r="M4663" s="68" t="str">
        <f>IFERROR(VLOOKUP($B4663,APガラス性能一覧!$A$2:$M$6097,12,0),"")</f>
        <v/>
      </c>
      <c r="N4663" s="68" t="str">
        <f>IFERROR(VLOOKUP($B4663,APガラス性能一覧!$A$2:$M$6097,13,0),"")</f>
        <v/>
      </c>
    </row>
    <row r="4664" spans="2:14" x14ac:dyDescent="0.4">
      <c r="B4664" s="68" t="str">
        <f>IF($D$2="","",IF($E$2=0.65,IFERROR(IF(INDEX(APガラス性能一覧!A:A,MATCH(ROW(B4658),APガラス性能一覧!$O:$O,0))="","",INDEX(APガラス性能一覧!A:A,MATCH(ROW(B4658),APガラス性能一覧!$O:$O,0))),""),IFERROR(IF(INDEX(APガラス性能一覧!A:A,MATCH(ROW(B4658),APガラス性能一覧!$N:$N,0))="","",INDEX(APガラス性能一覧!A:A,MATCH(ROW(B4658),APガラス性能一覧!$N:$N,0))),"")))</f>
        <v/>
      </c>
      <c r="C4664" s="68" t="str">
        <f>IFERROR(VLOOKUP($B4664,APガラス性能一覧!$A$2:$M$6097,2,0),"")</f>
        <v/>
      </c>
      <c r="D4664" s="68" t="str">
        <f>IFERROR(VLOOKUP($B4664,APガラス性能一覧!$A$2:$M$6097,3,0),"")</f>
        <v/>
      </c>
      <c r="E4664" s="68" t="str">
        <f>IFERROR(VLOOKUP($B4664,APガラス性能一覧!$A$2:$M$6097,4,0),"")</f>
        <v/>
      </c>
      <c r="F4664" s="68" t="str">
        <f>IFERROR(VLOOKUP($B4664,APガラス性能一覧!$A$2:$M$6097,5,0),"")</f>
        <v/>
      </c>
      <c r="G4664" s="68" t="str">
        <f>IFERROR(VLOOKUP($B4664,APガラス性能一覧!$A$2:$M$6097,6,0),"")</f>
        <v/>
      </c>
      <c r="H4664" s="68" t="str">
        <f>IFERROR(VLOOKUP($B4664,APガラス性能一覧!$A$2:$M$6097,7,0),"")</f>
        <v/>
      </c>
      <c r="I4664" s="68" t="str">
        <f>IFERROR(VLOOKUP($B4664,APガラス性能一覧!$A$2:$M$6097,8,0),"")</f>
        <v/>
      </c>
      <c r="J4664" s="68" t="str">
        <f>IFERROR(VLOOKUP($B4664,APガラス性能一覧!$A$2:$M$6097,9,0),"")</f>
        <v/>
      </c>
      <c r="K4664" s="68" t="str">
        <f>IFERROR(VLOOKUP($B4664,APガラス性能一覧!$A$2:$M$6097,10,0),"")</f>
        <v/>
      </c>
      <c r="L4664" s="68" t="str">
        <f>IFERROR(VLOOKUP($B4664,APガラス性能一覧!$A$2:$M$6097,11,0),"")</f>
        <v/>
      </c>
      <c r="M4664" s="68" t="str">
        <f>IFERROR(VLOOKUP($B4664,APガラス性能一覧!$A$2:$M$6097,12,0),"")</f>
        <v/>
      </c>
      <c r="N4664" s="68" t="str">
        <f>IFERROR(VLOOKUP($B4664,APガラス性能一覧!$A$2:$M$6097,13,0),"")</f>
        <v/>
      </c>
    </row>
    <row r="4665" spans="2:14" x14ac:dyDescent="0.4">
      <c r="B4665" s="68" t="str">
        <f>IF($D$2="","",IF($E$2=0.65,IFERROR(IF(INDEX(APガラス性能一覧!A:A,MATCH(ROW(B4659),APガラス性能一覧!$O:$O,0))="","",INDEX(APガラス性能一覧!A:A,MATCH(ROW(B4659),APガラス性能一覧!$O:$O,0))),""),IFERROR(IF(INDEX(APガラス性能一覧!A:A,MATCH(ROW(B4659),APガラス性能一覧!$N:$N,0))="","",INDEX(APガラス性能一覧!A:A,MATCH(ROW(B4659),APガラス性能一覧!$N:$N,0))),"")))</f>
        <v/>
      </c>
      <c r="C4665" s="68" t="str">
        <f>IFERROR(VLOOKUP($B4665,APガラス性能一覧!$A$2:$M$6097,2,0),"")</f>
        <v/>
      </c>
      <c r="D4665" s="68" t="str">
        <f>IFERROR(VLOOKUP($B4665,APガラス性能一覧!$A$2:$M$6097,3,0),"")</f>
        <v/>
      </c>
      <c r="E4665" s="68" t="str">
        <f>IFERROR(VLOOKUP($B4665,APガラス性能一覧!$A$2:$M$6097,4,0),"")</f>
        <v/>
      </c>
      <c r="F4665" s="68" t="str">
        <f>IFERROR(VLOOKUP($B4665,APガラス性能一覧!$A$2:$M$6097,5,0),"")</f>
        <v/>
      </c>
      <c r="G4665" s="68" t="str">
        <f>IFERROR(VLOOKUP($B4665,APガラス性能一覧!$A$2:$M$6097,6,0),"")</f>
        <v/>
      </c>
      <c r="H4665" s="68" t="str">
        <f>IFERROR(VLOOKUP($B4665,APガラス性能一覧!$A$2:$M$6097,7,0),"")</f>
        <v/>
      </c>
      <c r="I4665" s="68" t="str">
        <f>IFERROR(VLOOKUP($B4665,APガラス性能一覧!$A$2:$M$6097,8,0),"")</f>
        <v/>
      </c>
      <c r="J4665" s="68" t="str">
        <f>IFERROR(VLOOKUP($B4665,APガラス性能一覧!$A$2:$M$6097,9,0),"")</f>
        <v/>
      </c>
      <c r="K4665" s="68" t="str">
        <f>IFERROR(VLOOKUP($B4665,APガラス性能一覧!$A$2:$M$6097,10,0),"")</f>
        <v/>
      </c>
      <c r="L4665" s="68" t="str">
        <f>IFERROR(VLOOKUP($B4665,APガラス性能一覧!$A$2:$M$6097,11,0),"")</f>
        <v/>
      </c>
      <c r="M4665" s="68" t="str">
        <f>IFERROR(VLOOKUP($B4665,APガラス性能一覧!$A$2:$M$6097,12,0),"")</f>
        <v/>
      </c>
      <c r="N4665" s="68" t="str">
        <f>IFERROR(VLOOKUP($B4665,APガラス性能一覧!$A$2:$M$6097,13,0),"")</f>
        <v/>
      </c>
    </row>
    <row r="4666" spans="2:14" x14ac:dyDescent="0.4">
      <c r="B4666" s="68" t="str">
        <f>IF($D$2="","",IF($E$2=0.65,IFERROR(IF(INDEX(APガラス性能一覧!A:A,MATCH(ROW(B4660),APガラス性能一覧!$O:$O,0))="","",INDEX(APガラス性能一覧!A:A,MATCH(ROW(B4660),APガラス性能一覧!$O:$O,0))),""),IFERROR(IF(INDEX(APガラス性能一覧!A:A,MATCH(ROW(B4660),APガラス性能一覧!$N:$N,0))="","",INDEX(APガラス性能一覧!A:A,MATCH(ROW(B4660),APガラス性能一覧!$N:$N,0))),"")))</f>
        <v/>
      </c>
      <c r="C4666" s="68" t="str">
        <f>IFERROR(VLOOKUP($B4666,APガラス性能一覧!$A$2:$M$6097,2,0),"")</f>
        <v/>
      </c>
      <c r="D4666" s="68" t="str">
        <f>IFERROR(VLOOKUP($B4666,APガラス性能一覧!$A$2:$M$6097,3,0),"")</f>
        <v/>
      </c>
      <c r="E4666" s="68" t="str">
        <f>IFERROR(VLOOKUP($B4666,APガラス性能一覧!$A$2:$M$6097,4,0),"")</f>
        <v/>
      </c>
      <c r="F4666" s="68" t="str">
        <f>IFERROR(VLOOKUP($B4666,APガラス性能一覧!$A$2:$M$6097,5,0),"")</f>
        <v/>
      </c>
      <c r="G4666" s="68" t="str">
        <f>IFERROR(VLOOKUP($B4666,APガラス性能一覧!$A$2:$M$6097,6,0),"")</f>
        <v/>
      </c>
      <c r="H4666" s="68" t="str">
        <f>IFERROR(VLOOKUP($B4666,APガラス性能一覧!$A$2:$M$6097,7,0),"")</f>
        <v/>
      </c>
      <c r="I4666" s="68" t="str">
        <f>IFERROR(VLOOKUP($B4666,APガラス性能一覧!$A$2:$M$6097,8,0),"")</f>
        <v/>
      </c>
      <c r="J4666" s="68" t="str">
        <f>IFERROR(VLOOKUP($B4666,APガラス性能一覧!$A$2:$M$6097,9,0),"")</f>
        <v/>
      </c>
      <c r="K4666" s="68" t="str">
        <f>IFERROR(VLOOKUP($B4666,APガラス性能一覧!$A$2:$M$6097,10,0),"")</f>
        <v/>
      </c>
      <c r="L4666" s="68" t="str">
        <f>IFERROR(VLOOKUP($B4666,APガラス性能一覧!$A$2:$M$6097,11,0),"")</f>
        <v/>
      </c>
      <c r="M4666" s="68" t="str">
        <f>IFERROR(VLOOKUP($B4666,APガラス性能一覧!$A$2:$M$6097,12,0),"")</f>
        <v/>
      </c>
      <c r="N4666" s="68" t="str">
        <f>IFERROR(VLOOKUP($B4666,APガラス性能一覧!$A$2:$M$6097,13,0),"")</f>
        <v/>
      </c>
    </row>
    <row r="4667" spans="2:14" x14ac:dyDescent="0.4">
      <c r="B4667" s="68" t="str">
        <f>IF($D$2="","",IF($E$2=0.65,IFERROR(IF(INDEX(APガラス性能一覧!A:A,MATCH(ROW(B4661),APガラス性能一覧!$O:$O,0))="","",INDEX(APガラス性能一覧!A:A,MATCH(ROW(B4661),APガラス性能一覧!$O:$O,0))),""),IFERROR(IF(INDEX(APガラス性能一覧!A:A,MATCH(ROW(B4661),APガラス性能一覧!$N:$N,0))="","",INDEX(APガラス性能一覧!A:A,MATCH(ROW(B4661),APガラス性能一覧!$N:$N,0))),"")))</f>
        <v/>
      </c>
      <c r="C4667" s="68" t="str">
        <f>IFERROR(VLOOKUP($B4667,APガラス性能一覧!$A$2:$M$6097,2,0),"")</f>
        <v/>
      </c>
      <c r="D4667" s="68" t="str">
        <f>IFERROR(VLOOKUP($B4667,APガラス性能一覧!$A$2:$M$6097,3,0),"")</f>
        <v/>
      </c>
      <c r="E4667" s="68" t="str">
        <f>IFERROR(VLOOKUP($B4667,APガラス性能一覧!$A$2:$M$6097,4,0),"")</f>
        <v/>
      </c>
      <c r="F4667" s="68" t="str">
        <f>IFERROR(VLOOKUP($B4667,APガラス性能一覧!$A$2:$M$6097,5,0),"")</f>
        <v/>
      </c>
      <c r="G4667" s="68" t="str">
        <f>IFERROR(VLOOKUP($B4667,APガラス性能一覧!$A$2:$M$6097,6,0),"")</f>
        <v/>
      </c>
      <c r="H4667" s="68" t="str">
        <f>IFERROR(VLOOKUP($B4667,APガラス性能一覧!$A$2:$M$6097,7,0),"")</f>
        <v/>
      </c>
      <c r="I4667" s="68" t="str">
        <f>IFERROR(VLOOKUP($B4667,APガラス性能一覧!$A$2:$M$6097,8,0),"")</f>
        <v/>
      </c>
      <c r="J4667" s="68" t="str">
        <f>IFERROR(VLOOKUP($B4667,APガラス性能一覧!$A$2:$M$6097,9,0),"")</f>
        <v/>
      </c>
      <c r="K4667" s="68" t="str">
        <f>IFERROR(VLOOKUP($B4667,APガラス性能一覧!$A$2:$M$6097,10,0),"")</f>
        <v/>
      </c>
      <c r="L4667" s="68" t="str">
        <f>IFERROR(VLOOKUP($B4667,APガラス性能一覧!$A$2:$M$6097,11,0),"")</f>
        <v/>
      </c>
      <c r="M4667" s="68" t="str">
        <f>IFERROR(VLOOKUP($B4667,APガラス性能一覧!$A$2:$M$6097,12,0),"")</f>
        <v/>
      </c>
      <c r="N4667" s="68" t="str">
        <f>IFERROR(VLOOKUP($B4667,APガラス性能一覧!$A$2:$M$6097,13,0),"")</f>
        <v/>
      </c>
    </row>
    <row r="4668" spans="2:14" x14ac:dyDescent="0.4">
      <c r="B4668" s="68" t="str">
        <f>IF($D$2="","",IF($E$2=0.65,IFERROR(IF(INDEX(APガラス性能一覧!A:A,MATCH(ROW(B4662),APガラス性能一覧!$O:$O,0))="","",INDEX(APガラス性能一覧!A:A,MATCH(ROW(B4662),APガラス性能一覧!$O:$O,0))),""),IFERROR(IF(INDEX(APガラス性能一覧!A:A,MATCH(ROW(B4662),APガラス性能一覧!$N:$N,0))="","",INDEX(APガラス性能一覧!A:A,MATCH(ROW(B4662),APガラス性能一覧!$N:$N,0))),"")))</f>
        <v/>
      </c>
      <c r="C4668" s="68" t="str">
        <f>IFERROR(VLOOKUP($B4668,APガラス性能一覧!$A$2:$M$6097,2,0),"")</f>
        <v/>
      </c>
      <c r="D4668" s="68" t="str">
        <f>IFERROR(VLOOKUP($B4668,APガラス性能一覧!$A$2:$M$6097,3,0),"")</f>
        <v/>
      </c>
      <c r="E4668" s="68" t="str">
        <f>IFERROR(VLOOKUP($B4668,APガラス性能一覧!$A$2:$M$6097,4,0),"")</f>
        <v/>
      </c>
      <c r="F4668" s="68" t="str">
        <f>IFERROR(VLOOKUP($B4668,APガラス性能一覧!$A$2:$M$6097,5,0),"")</f>
        <v/>
      </c>
      <c r="G4668" s="68" t="str">
        <f>IFERROR(VLOOKUP($B4668,APガラス性能一覧!$A$2:$M$6097,6,0),"")</f>
        <v/>
      </c>
      <c r="H4668" s="68" t="str">
        <f>IFERROR(VLOOKUP($B4668,APガラス性能一覧!$A$2:$M$6097,7,0),"")</f>
        <v/>
      </c>
      <c r="I4668" s="68" t="str">
        <f>IFERROR(VLOOKUP($B4668,APガラス性能一覧!$A$2:$M$6097,8,0),"")</f>
        <v/>
      </c>
      <c r="J4668" s="68" t="str">
        <f>IFERROR(VLOOKUP($B4668,APガラス性能一覧!$A$2:$M$6097,9,0),"")</f>
        <v/>
      </c>
      <c r="K4668" s="68" t="str">
        <f>IFERROR(VLOOKUP($B4668,APガラス性能一覧!$A$2:$M$6097,10,0),"")</f>
        <v/>
      </c>
      <c r="L4668" s="68" t="str">
        <f>IFERROR(VLOOKUP($B4668,APガラス性能一覧!$A$2:$M$6097,11,0),"")</f>
        <v/>
      </c>
      <c r="M4668" s="68" t="str">
        <f>IFERROR(VLOOKUP($B4668,APガラス性能一覧!$A$2:$M$6097,12,0),"")</f>
        <v/>
      </c>
      <c r="N4668" s="68" t="str">
        <f>IFERROR(VLOOKUP($B4668,APガラス性能一覧!$A$2:$M$6097,13,0),"")</f>
        <v/>
      </c>
    </row>
    <row r="4669" spans="2:14" x14ac:dyDescent="0.4">
      <c r="B4669" s="68" t="str">
        <f>IF($D$2="","",IF($E$2=0.65,IFERROR(IF(INDEX(APガラス性能一覧!A:A,MATCH(ROW(B4663),APガラス性能一覧!$O:$O,0))="","",INDEX(APガラス性能一覧!A:A,MATCH(ROW(B4663),APガラス性能一覧!$O:$O,0))),""),IFERROR(IF(INDEX(APガラス性能一覧!A:A,MATCH(ROW(B4663),APガラス性能一覧!$N:$N,0))="","",INDEX(APガラス性能一覧!A:A,MATCH(ROW(B4663),APガラス性能一覧!$N:$N,0))),"")))</f>
        <v/>
      </c>
      <c r="C4669" s="68" t="str">
        <f>IFERROR(VLOOKUP($B4669,APガラス性能一覧!$A$2:$M$6097,2,0),"")</f>
        <v/>
      </c>
      <c r="D4669" s="68" t="str">
        <f>IFERROR(VLOOKUP($B4669,APガラス性能一覧!$A$2:$M$6097,3,0),"")</f>
        <v/>
      </c>
      <c r="E4669" s="68" t="str">
        <f>IFERROR(VLOOKUP($B4669,APガラス性能一覧!$A$2:$M$6097,4,0),"")</f>
        <v/>
      </c>
      <c r="F4669" s="68" t="str">
        <f>IFERROR(VLOOKUP($B4669,APガラス性能一覧!$A$2:$M$6097,5,0),"")</f>
        <v/>
      </c>
      <c r="G4669" s="68" t="str">
        <f>IFERROR(VLOOKUP($B4669,APガラス性能一覧!$A$2:$M$6097,6,0),"")</f>
        <v/>
      </c>
      <c r="H4669" s="68" t="str">
        <f>IFERROR(VLOOKUP($B4669,APガラス性能一覧!$A$2:$M$6097,7,0),"")</f>
        <v/>
      </c>
      <c r="I4669" s="68" t="str">
        <f>IFERROR(VLOOKUP($B4669,APガラス性能一覧!$A$2:$M$6097,8,0),"")</f>
        <v/>
      </c>
      <c r="J4669" s="68" t="str">
        <f>IFERROR(VLOOKUP($B4669,APガラス性能一覧!$A$2:$M$6097,9,0),"")</f>
        <v/>
      </c>
      <c r="K4669" s="68" t="str">
        <f>IFERROR(VLOOKUP($B4669,APガラス性能一覧!$A$2:$M$6097,10,0),"")</f>
        <v/>
      </c>
      <c r="L4669" s="68" t="str">
        <f>IFERROR(VLOOKUP($B4669,APガラス性能一覧!$A$2:$M$6097,11,0),"")</f>
        <v/>
      </c>
      <c r="M4669" s="68" t="str">
        <f>IFERROR(VLOOKUP($B4669,APガラス性能一覧!$A$2:$M$6097,12,0),"")</f>
        <v/>
      </c>
      <c r="N4669" s="68" t="str">
        <f>IFERROR(VLOOKUP($B4669,APガラス性能一覧!$A$2:$M$6097,13,0),"")</f>
        <v/>
      </c>
    </row>
    <row r="4670" spans="2:14" x14ac:dyDescent="0.4">
      <c r="B4670" s="68" t="str">
        <f>IF($D$2="","",IF($E$2=0.65,IFERROR(IF(INDEX(APガラス性能一覧!A:A,MATCH(ROW(B4664),APガラス性能一覧!$O:$O,0))="","",INDEX(APガラス性能一覧!A:A,MATCH(ROW(B4664),APガラス性能一覧!$O:$O,0))),""),IFERROR(IF(INDEX(APガラス性能一覧!A:A,MATCH(ROW(B4664),APガラス性能一覧!$N:$N,0))="","",INDEX(APガラス性能一覧!A:A,MATCH(ROW(B4664),APガラス性能一覧!$N:$N,0))),"")))</f>
        <v/>
      </c>
      <c r="C4670" s="68" t="str">
        <f>IFERROR(VLOOKUP($B4670,APガラス性能一覧!$A$2:$M$6097,2,0),"")</f>
        <v/>
      </c>
      <c r="D4670" s="68" t="str">
        <f>IFERROR(VLOOKUP($B4670,APガラス性能一覧!$A$2:$M$6097,3,0),"")</f>
        <v/>
      </c>
      <c r="E4670" s="68" t="str">
        <f>IFERROR(VLOOKUP($B4670,APガラス性能一覧!$A$2:$M$6097,4,0),"")</f>
        <v/>
      </c>
      <c r="F4670" s="68" t="str">
        <f>IFERROR(VLOOKUP($B4670,APガラス性能一覧!$A$2:$M$6097,5,0),"")</f>
        <v/>
      </c>
      <c r="G4670" s="68" t="str">
        <f>IFERROR(VLOOKUP($B4670,APガラス性能一覧!$A$2:$M$6097,6,0),"")</f>
        <v/>
      </c>
      <c r="H4670" s="68" t="str">
        <f>IFERROR(VLOOKUP($B4670,APガラス性能一覧!$A$2:$M$6097,7,0),"")</f>
        <v/>
      </c>
      <c r="I4670" s="68" t="str">
        <f>IFERROR(VLOOKUP($B4670,APガラス性能一覧!$A$2:$M$6097,8,0),"")</f>
        <v/>
      </c>
      <c r="J4670" s="68" t="str">
        <f>IFERROR(VLOOKUP($B4670,APガラス性能一覧!$A$2:$M$6097,9,0),"")</f>
        <v/>
      </c>
      <c r="K4670" s="68" t="str">
        <f>IFERROR(VLOOKUP($B4670,APガラス性能一覧!$A$2:$M$6097,10,0),"")</f>
        <v/>
      </c>
      <c r="L4670" s="68" t="str">
        <f>IFERROR(VLOOKUP($B4670,APガラス性能一覧!$A$2:$M$6097,11,0),"")</f>
        <v/>
      </c>
      <c r="M4670" s="68" t="str">
        <f>IFERROR(VLOOKUP($B4670,APガラス性能一覧!$A$2:$M$6097,12,0),"")</f>
        <v/>
      </c>
      <c r="N4670" s="68" t="str">
        <f>IFERROR(VLOOKUP($B4670,APガラス性能一覧!$A$2:$M$6097,13,0),"")</f>
        <v/>
      </c>
    </row>
    <row r="4671" spans="2:14" x14ac:dyDescent="0.4">
      <c r="B4671" s="68" t="str">
        <f>IF($D$2="","",IF($E$2=0.65,IFERROR(IF(INDEX(APガラス性能一覧!A:A,MATCH(ROW(B4665),APガラス性能一覧!$O:$O,0))="","",INDEX(APガラス性能一覧!A:A,MATCH(ROW(B4665),APガラス性能一覧!$O:$O,0))),""),IFERROR(IF(INDEX(APガラス性能一覧!A:A,MATCH(ROW(B4665),APガラス性能一覧!$N:$N,0))="","",INDEX(APガラス性能一覧!A:A,MATCH(ROW(B4665),APガラス性能一覧!$N:$N,0))),"")))</f>
        <v/>
      </c>
      <c r="C4671" s="68" t="str">
        <f>IFERROR(VLOOKUP($B4671,APガラス性能一覧!$A$2:$M$6097,2,0),"")</f>
        <v/>
      </c>
      <c r="D4671" s="68" t="str">
        <f>IFERROR(VLOOKUP($B4671,APガラス性能一覧!$A$2:$M$6097,3,0),"")</f>
        <v/>
      </c>
      <c r="E4671" s="68" t="str">
        <f>IFERROR(VLOOKUP($B4671,APガラス性能一覧!$A$2:$M$6097,4,0),"")</f>
        <v/>
      </c>
      <c r="F4671" s="68" t="str">
        <f>IFERROR(VLOOKUP($B4671,APガラス性能一覧!$A$2:$M$6097,5,0),"")</f>
        <v/>
      </c>
      <c r="G4671" s="68" t="str">
        <f>IFERROR(VLOOKUP($B4671,APガラス性能一覧!$A$2:$M$6097,6,0),"")</f>
        <v/>
      </c>
      <c r="H4671" s="68" t="str">
        <f>IFERROR(VLOOKUP($B4671,APガラス性能一覧!$A$2:$M$6097,7,0),"")</f>
        <v/>
      </c>
      <c r="I4671" s="68" t="str">
        <f>IFERROR(VLOOKUP($B4671,APガラス性能一覧!$A$2:$M$6097,8,0),"")</f>
        <v/>
      </c>
      <c r="J4671" s="68" t="str">
        <f>IFERROR(VLOOKUP($B4671,APガラス性能一覧!$A$2:$M$6097,9,0),"")</f>
        <v/>
      </c>
      <c r="K4671" s="68" t="str">
        <f>IFERROR(VLOOKUP($B4671,APガラス性能一覧!$A$2:$M$6097,10,0),"")</f>
        <v/>
      </c>
      <c r="L4671" s="68" t="str">
        <f>IFERROR(VLOOKUP($B4671,APガラス性能一覧!$A$2:$M$6097,11,0),"")</f>
        <v/>
      </c>
      <c r="M4671" s="68" t="str">
        <f>IFERROR(VLOOKUP($B4671,APガラス性能一覧!$A$2:$M$6097,12,0),"")</f>
        <v/>
      </c>
      <c r="N4671" s="68" t="str">
        <f>IFERROR(VLOOKUP($B4671,APガラス性能一覧!$A$2:$M$6097,13,0),"")</f>
        <v/>
      </c>
    </row>
    <row r="4672" spans="2:14" x14ac:dyDescent="0.4">
      <c r="B4672" s="68" t="str">
        <f>IF($D$2="","",IF($E$2=0.65,IFERROR(IF(INDEX(APガラス性能一覧!A:A,MATCH(ROW(B4666),APガラス性能一覧!$O:$O,0))="","",INDEX(APガラス性能一覧!A:A,MATCH(ROW(B4666),APガラス性能一覧!$O:$O,0))),""),IFERROR(IF(INDEX(APガラス性能一覧!A:A,MATCH(ROW(B4666),APガラス性能一覧!$N:$N,0))="","",INDEX(APガラス性能一覧!A:A,MATCH(ROW(B4666),APガラス性能一覧!$N:$N,0))),"")))</f>
        <v/>
      </c>
      <c r="C4672" s="68" t="str">
        <f>IFERROR(VLOOKUP($B4672,APガラス性能一覧!$A$2:$M$6097,2,0),"")</f>
        <v/>
      </c>
      <c r="D4672" s="68" t="str">
        <f>IFERROR(VLOOKUP($B4672,APガラス性能一覧!$A$2:$M$6097,3,0),"")</f>
        <v/>
      </c>
      <c r="E4672" s="68" t="str">
        <f>IFERROR(VLOOKUP($B4672,APガラス性能一覧!$A$2:$M$6097,4,0),"")</f>
        <v/>
      </c>
      <c r="F4672" s="68" t="str">
        <f>IFERROR(VLOOKUP($B4672,APガラス性能一覧!$A$2:$M$6097,5,0),"")</f>
        <v/>
      </c>
      <c r="G4672" s="68" t="str">
        <f>IFERROR(VLOOKUP($B4672,APガラス性能一覧!$A$2:$M$6097,6,0),"")</f>
        <v/>
      </c>
      <c r="H4672" s="68" t="str">
        <f>IFERROR(VLOOKUP($B4672,APガラス性能一覧!$A$2:$M$6097,7,0),"")</f>
        <v/>
      </c>
      <c r="I4672" s="68" t="str">
        <f>IFERROR(VLOOKUP($B4672,APガラス性能一覧!$A$2:$M$6097,8,0),"")</f>
        <v/>
      </c>
      <c r="J4672" s="68" t="str">
        <f>IFERROR(VLOOKUP($B4672,APガラス性能一覧!$A$2:$M$6097,9,0),"")</f>
        <v/>
      </c>
      <c r="K4672" s="68" t="str">
        <f>IFERROR(VLOOKUP($B4672,APガラス性能一覧!$A$2:$M$6097,10,0),"")</f>
        <v/>
      </c>
      <c r="L4672" s="68" t="str">
        <f>IFERROR(VLOOKUP($B4672,APガラス性能一覧!$A$2:$M$6097,11,0),"")</f>
        <v/>
      </c>
      <c r="M4672" s="68" t="str">
        <f>IFERROR(VLOOKUP($B4672,APガラス性能一覧!$A$2:$M$6097,12,0),"")</f>
        <v/>
      </c>
      <c r="N4672" s="68" t="str">
        <f>IFERROR(VLOOKUP($B4672,APガラス性能一覧!$A$2:$M$6097,13,0),"")</f>
        <v/>
      </c>
    </row>
    <row r="4673" spans="2:14" x14ac:dyDescent="0.4">
      <c r="B4673" s="68" t="str">
        <f>IF($D$2="","",IF($E$2=0.65,IFERROR(IF(INDEX(APガラス性能一覧!A:A,MATCH(ROW(B4667),APガラス性能一覧!$O:$O,0))="","",INDEX(APガラス性能一覧!A:A,MATCH(ROW(B4667),APガラス性能一覧!$O:$O,0))),""),IFERROR(IF(INDEX(APガラス性能一覧!A:A,MATCH(ROW(B4667),APガラス性能一覧!$N:$N,0))="","",INDEX(APガラス性能一覧!A:A,MATCH(ROW(B4667),APガラス性能一覧!$N:$N,0))),"")))</f>
        <v/>
      </c>
      <c r="C4673" s="68" t="str">
        <f>IFERROR(VLOOKUP($B4673,APガラス性能一覧!$A$2:$M$6097,2,0),"")</f>
        <v/>
      </c>
      <c r="D4673" s="68" t="str">
        <f>IFERROR(VLOOKUP($B4673,APガラス性能一覧!$A$2:$M$6097,3,0),"")</f>
        <v/>
      </c>
      <c r="E4673" s="68" t="str">
        <f>IFERROR(VLOOKUP($B4673,APガラス性能一覧!$A$2:$M$6097,4,0),"")</f>
        <v/>
      </c>
      <c r="F4673" s="68" t="str">
        <f>IFERROR(VLOOKUP($B4673,APガラス性能一覧!$A$2:$M$6097,5,0),"")</f>
        <v/>
      </c>
      <c r="G4673" s="68" t="str">
        <f>IFERROR(VLOOKUP($B4673,APガラス性能一覧!$A$2:$M$6097,6,0),"")</f>
        <v/>
      </c>
      <c r="H4673" s="68" t="str">
        <f>IFERROR(VLOOKUP($B4673,APガラス性能一覧!$A$2:$M$6097,7,0),"")</f>
        <v/>
      </c>
      <c r="I4673" s="68" t="str">
        <f>IFERROR(VLOOKUP($B4673,APガラス性能一覧!$A$2:$M$6097,8,0),"")</f>
        <v/>
      </c>
      <c r="J4673" s="68" t="str">
        <f>IFERROR(VLOOKUP($B4673,APガラス性能一覧!$A$2:$M$6097,9,0),"")</f>
        <v/>
      </c>
      <c r="K4673" s="68" t="str">
        <f>IFERROR(VLOOKUP($B4673,APガラス性能一覧!$A$2:$M$6097,10,0),"")</f>
        <v/>
      </c>
      <c r="L4673" s="68" t="str">
        <f>IFERROR(VLOOKUP($B4673,APガラス性能一覧!$A$2:$M$6097,11,0),"")</f>
        <v/>
      </c>
      <c r="M4673" s="68" t="str">
        <f>IFERROR(VLOOKUP($B4673,APガラス性能一覧!$A$2:$M$6097,12,0),"")</f>
        <v/>
      </c>
      <c r="N4673" s="68" t="str">
        <f>IFERROR(VLOOKUP($B4673,APガラス性能一覧!$A$2:$M$6097,13,0),"")</f>
        <v/>
      </c>
    </row>
    <row r="4674" spans="2:14" x14ac:dyDescent="0.4">
      <c r="B4674" s="68" t="str">
        <f>IF($D$2="","",IF($E$2=0.65,IFERROR(IF(INDEX(APガラス性能一覧!A:A,MATCH(ROW(B4668),APガラス性能一覧!$O:$O,0))="","",INDEX(APガラス性能一覧!A:A,MATCH(ROW(B4668),APガラス性能一覧!$O:$O,0))),""),IFERROR(IF(INDEX(APガラス性能一覧!A:A,MATCH(ROW(B4668),APガラス性能一覧!$N:$N,0))="","",INDEX(APガラス性能一覧!A:A,MATCH(ROW(B4668),APガラス性能一覧!$N:$N,0))),"")))</f>
        <v/>
      </c>
      <c r="C4674" s="68" t="str">
        <f>IFERROR(VLOOKUP($B4674,APガラス性能一覧!$A$2:$M$6097,2,0),"")</f>
        <v/>
      </c>
      <c r="D4674" s="68" t="str">
        <f>IFERROR(VLOOKUP($B4674,APガラス性能一覧!$A$2:$M$6097,3,0),"")</f>
        <v/>
      </c>
      <c r="E4674" s="68" t="str">
        <f>IFERROR(VLOOKUP($B4674,APガラス性能一覧!$A$2:$M$6097,4,0),"")</f>
        <v/>
      </c>
      <c r="F4674" s="68" t="str">
        <f>IFERROR(VLOOKUP($B4674,APガラス性能一覧!$A$2:$M$6097,5,0),"")</f>
        <v/>
      </c>
      <c r="G4674" s="68" t="str">
        <f>IFERROR(VLOOKUP($B4674,APガラス性能一覧!$A$2:$M$6097,6,0),"")</f>
        <v/>
      </c>
      <c r="H4674" s="68" t="str">
        <f>IFERROR(VLOOKUP($B4674,APガラス性能一覧!$A$2:$M$6097,7,0),"")</f>
        <v/>
      </c>
      <c r="I4674" s="68" t="str">
        <f>IFERROR(VLOOKUP($B4674,APガラス性能一覧!$A$2:$M$6097,8,0),"")</f>
        <v/>
      </c>
      <c r="J4674" s="68" t="str">
        <f>IFERROR(VLOOKUP($B4674,APガラス性能一覧!$A$2:$M$6097,9,0),"")</f>
        <v/>
      </c>
      <c r="K4674" s="68" t="str">
        <f>IFERROR(VLOOKUP($B4674,APガラス性能一覧!$A$2:$M$6097,10,0),"")</f>
        <v/>
      </c>
      <c r="L4674" s="68" t="str">
        <f>IFERROR(VLOOKUP($B4674,APガラス性能一覧!$A$2:$M$6097,11,0),"")</f>
        <v/>
      </c>
      <c r="M4674" s="68" t="str">
        <f>IFERROR(VLOOKUP($B4674,APガラス性能一覧!$A$2:$M$6097,12,0),"")</f>
        <v/>
      </c>
      <c r="N4674" s="68" t="str">
        <f>IFERROR(VLOOKUP($B4674,APガラス性能一覧!$A$2:$M$6097,13,0),"")</f>
        <v/>
      </c>
    </row>
    <row r="4675" spans="2:14" x14ac:dyDescent="0.4">
      <c r="B4675" s="68" t="str">
        <f>IF($D$2="","",IF($E$2=0.65,IFERROR(IF(INDEX(APガラス性能一覧!A:A,MATCH(ROW(B4669),APガラス性能一覧!$O:$O,0))="","",INDEX(APガラス性能一覧!A:A,MATCH(ROW(B4669),APガラス性能一覧!$O:$O,0))),""),IFERROR(IF(INDEX(APガラス性能一覧!A:A,MATCH(ROW(B4669),APガラス性能一覧!$N:$N,0))="","",INDEX(APガラス性能一覧!A:A,MATCH(ROW(B4669),APガラス性能一覧!$N:$N,0))),"")))</f>
        <v/>
      </c>
      <c r="C4675" s="68" t="str">
        <f>IFERROR(VLOOKUP($B4675,APガラス性能一覧!$A$2:$M$6097,2,0),"")</f>
        <v/>
      </c>
      <c r="D4675" s="68" t="str">
        <f>IFERROR(VLOOKUP($B4675,APガラス性能一覧!$A$2:$M$6097,3,0),"")</f>
        <v/>
      </c>
      <c r="E4675" s="68" t="str">
        <f>IFERROR(VLOOKUP($B4675,APガラス性能一覧!$A$2:$M$6097,4,0),"")</f>
        <v/>
      </c>
      <c r="F4675" s="68" t="str">
        <f>IFERROR(VLOOKUP($B4675,APガラス性能一覧!$A$2:$M$6097,5,0),"")</f>
        <v/>
      </c>
      <c r="G4675" s="68" t="str">
        <f>IFERROR(VLOOKUP($B4675,APガラス性能一覧!$A$2:$M$6097,6,0),"")</f>
        <v/>
      </c>
      <c r="H4675" s="68" t="str">
        <f>IFERROR(VLOOKUP($B4675,APガラス性能一覧!$A$2:$M$6097,7,0),"")</f>
        <v/>
      </c>
      <c r="I4675" s="68" t="str">
        <f>IFERROR(VLOOKUP($B4675,APガラス性能一覧!$A$2:$M$6097,8,0),"")</f>
        <v/>
      </c>
      <c r="J4675" s="68" t="str">
        <f>IFERROR(VLOOKUP($B4675,APガラス性能一覧!$A$2:$M$6097,9,0),"")</f>
        <v/>
      </c>
      <c r="K4675" s="68" t="str">
        <f>IFERROR(VLOOKUP($B4675,APガラス性能一覧!$A$2:$M$6097,10,0),"")</f>
        <v/>
      </c>
      <c r="L4675" s="68" t="str">
        <f>IFERROR(VLOOKUP($B4675,APガラス性能一覧!$A$2:$M$6097,11,0),"")</f>
        <v/>
      </c>
      <c r="M4675" s="68" t="str">
        <f>IFERROR(VLOOKUP($B4675,APガラス性能一覧!$A$2:$M$6097,12,0),"")</f>
        <v/>
      </c>
      <c r="N4675" s="68" t="str">
        <f>IFERROR(VLOOKUP($B4675,APガラス性能一覧!$A$2:$M$6097,13,0),"")</f>
        <v/>
      </c>
    </row>
    <row r="4676" spans="2:14" x14ac:dyDescent="0.4">
      <c r="B4676" s="68" t="str">
        <f>IF($D$2="","",IF($E$2=0.65,IFERROR(IF(INDEX(APガラス性能一覧!A:A,MATCH(ROW(B4670),APガラス性能一覧!$O:$O,0))="","",INDEX(APガラス性能一覧!A:A,MATCH(ROW(B4670),APガラス性能一覧!$O:$O,0))),""),IFERROR(IF(INDEX(APガラス性能一覧!A:A,MATCH(ROW(B4670),APガラス性能一覧!$N:$N,0))="","",INDEX(APガラス性能一覧!A:A,MATCH(ROW(B4670),APガラス性能一覧!$N:$N,0))),"")))</f>
        <v/>
      </c>
      <c r="C4676" s="68" t="str">
        <f>IFERROR(VLOOKUP($B4676,APガラス性能一覧!$A$2:$M$6097,2,0),"")</f>
        <v/>
      </c>
      <c r="D4676" s="68" t="str">
        <f>IFERROR(VLOOKUP($B4676,APガラス性能一覧!$A$2:$M$6097,3,0),"")</f>
        <v/>
      </c>
      <c r="E4676" s="68" t="str">
        <f>IFERROR(VLOOKUP($B4676,APガラス性能一覧!$A$2:$M$6097,4,0),"")</f>
        <v/>
      </c>
      <c r="F4676" s="68" t="str">
        <f>IFERROR(VLOOKUP($B4676,APガラス性能一覧!$A$2:$M$6097,5,0),"")</f>
        <v/>
      </c>
      <c r="G4676" s="68" t="str">
        <f>IFERROR(VLOOKUP($B4676,APガラス性能一覧!$A$2:$M$6097,6,0),"")</f>
        <v/>
      </c>
      <c r="H4676" s="68" t="str">
        <f>IFERROR(VLOOKUP($B4676,APガラス性能一覧!$A$2:$M$6097,7,0),"")</f>
        <v/>
      </c>
      <c r="I4676" s="68" t="str">
        <f>IFERROR(VLOOKUP($B4676,APガラス性能一覧!$A$2:$M$6097,8,0),"")</f>
        <v/>
      </c>
      <c r="J4676" s="68" t="str">
        <f>IFERROR(VLOOKUP($B4676,APガラス性能一覧!$A$2:$M$6097,9,0),"")</f>
        <v/>
      </c>
      <c r="K4676" s="68" t="str">
        <f>IFERROR(VLOOKUP($B4676,APガラス性能一覧!$A$2:$M$6097,10,0),"")</f>
        <v/>
      </c>
      <c r="L4676" s="68" t="str">
        <f>IFERROR(VLOOKUP($B4676,APガラス性能一覧!$A$2:$M$6097,11,0),"")</f>
        <v/>
      </c>
      <c r="M4676" s="68" t="str">
        <f>IFERROR(VLOOKUP($B4676,APガラス性能一覧!$A$2:$M$6097,12,0),"")</f>
        <v/>
      </c>
      <c r="N4676" s="68" t="str">
        <f>IFERROR(VLOOKUP($B4676,APガラス性能一覧!$A$2:$M$6097,13,0),"")</f>
        <v/>
      </c>
    </row>
    <row r="4677" spans="2:14" x14ac:dyDescent="0.4">
      <c r="B4677" s="68" t="str">
        <f>IF($D$2="","",IF($E$2=0.65,IFERROR(IF(INDEX(APガラス性能一覧!A:A,MATCH(ROW(B4671),APガラス性能一覧!$O:$O,0))="","",INDEX(APガラス性能一覧!A:A,MATCH(ROW(B4671),APガラス性能一覧!$O:$O,0))),""),IFERROR(IF(INDEX(APガラス性能一覧!A:A,MATCH(ROW(B4671),APガラス性能一覧!$N:$N,0))="","",INDEX(APガラス性能一覧!A:A,MATCH(ROW(B4671),APガラス性能一覧!$N:$N,0))),"")))</f>
        <v/>
      </c>
      <c r="C4677" s="68" t="str">
        <f>IFERROR(VLOOKUP($B4677,APガラス性能一覧!$A$2:$M$6097,2,0),"")</f>
        <v/>
      </c>
      <c r="D4677" s="68" t="str">
        <f>IFERROR(VLOOKUP($B4677,APガラス性能一覧!$A$2:$M$6097,3,0),"")</f>
        <v/>
      </c>
      <c r="E4677" s="68" t="str">
        <f>IFERROR(VLOOKUP($B4677,APガラス性能一覧!$A$2:$M$6097,4,0),"")</f>
        <v/>
      </c>
      <c r="F4677" s="68" t="str">
        <f>IFERROR(VLOOKUP($B4677,APガラス性能一覧!$A$2:$M$6097,5,0),"")</f>
        <v/>
      </c>
      <c r="G4677" s="68" t="str">
        <f>IFERROR(VLOOKUP($B4677,APガラス性能一覧!$A$2:$M$6097,6,0),"")</f>
        <v/>
      </c>
      <c r="H4677" s="68" t="str">
        <f>IFERROR(VLOOKUP($B4677,APガラス性能一覧!$A$2:$M$6097,7,0),"")</f>
        <v/>
      </c>
      <c r="I4677" s="68" t="str">
        <f>IFERROR(VLOOKUP($B4677,APガラス性能一覧!$A$2:$M$6097,8,0),"")</f>
        <v/>
      </c>
      <c r="J4677" s="68" t="str">
        <f>IFERROR(VLOOKUP($B4677,APガラス性能一覧!$A$2:$M$6097,9,0),"")</f>
        <v/>
      </c>
      <c r="K4677" s="68" t="str">
        <f>IFERROR(VLOOKUP($B4677,APガラス性能一覧!$A$2:$M$6097,10,0),"")</f>
        <v/>
      </c>
      <c r="L4677" s="68" t="str">
        <f>IFERROR(VLOOKUP($B4677,APガラス性能一覧!$A$2:$M$6097,11,0),"")</f>
        <v/>
      </c>
      <c r="M4677" s="68" t="str">
        <f>IFERROR(VLOOKUP($B4677,APガラス性能一覧!$A$2:$M$6097,12,0),"")</f>
        <v/>
      </c>
      <c r="N4677" s="68" t="str">
        <f>IFERROR(VLOOKUP($B4677,APガラス性能一覧!$A$2:$M$6097,13,0),"")</f>
        <v/>
      </c>
    </row>
    <row r="4678" spans="2:14" x14ac:dyDescent="0.4">
      <c r="B4678" s="68" t="str">
        <f>IF($D$2="","",IF($E$2=0.65,IFERROR(IF(INDEX(APガラス性能一覧!A:A,MATCH(ROW(B4672),APガラス性能一覧!$O:$O,0))="","",INDEX(APガラス性能一覧!A:A,MATCH(ROW(B4672),APガラス性能一覧!$O:$O,0))),""),IFERROR(IF(INDEX(APガラス性能一覧!A:A,MATCH(ROW(B4672),APガラス性能一覧!$N:$N,0))="","",INDEX(APガラス性能一覧!A:A,MATCH(ROW(B4672),APガラス性能一覧!$N:$N,0))),"")))</f>
        <v/>
      </c>
      <c r="C4678" s="68" t="str">
        <f>IFERROR(VLOOKUP($B4678,APガラス性能一覧!$A$2:$M$6097,2,0),"")</f>
        <v/>
      </c>
      <c r="D4678" s="68" t="str">
        <f>IFERROR(VLOOKUP($B4678,APガラス性能一覧!$A$2:$M$6097,3,0),"")</f>
        <v/>
      </c>
      <c r="E4678" s="68" t="str">
        <f>IFERROR(VLOOKUP($B4678,APガラス性能一覧!$A$2:$M$6097,4,0),"")</f>
        <v/>
      </c>
      <c r="F4678" s="68" t="str">
        <f>IFERROR(VLOOKUP($B4678,APガラス性能一覧!$A$2:$M$6097,5,0),"")</f>
        <v/>
      </c>
      <c r="G4678" s="68" t="str">
        <f>IFERROR(VLOOKUP($B4678,APガラス性能一覧!$A$2:$M$6097,6,0),"")</f>
        <v/>
      </c>
      <c r="H4678" s="68" t="str">
        <f>IFERROR(VLOOKUP($B4678,APガラス性能一覧!$A$2:$M$6097,7,0),"")</f>
        <v/>
      </c>
      <c r="I4678" s="68" t="str">
        <f>IFERROR(VLOOKUP($B4678,APガラス性能一覧!$A$2:$M$6097,8,0),"")</f>
        <v/>
      </c>
      <c r="J4678" s="68" t="str">
        <f>IFERROR(VLOOKUP($B4678,APガラス性能一覧!$A$2:$M$6097,9,0),"")</f>
        <v/>
      </c>
      <c r="K4678" s="68" t="str">
        <f>IFERROR(VLOOKUP($B4678,APガラス性能一覧!$A$2:$M$6097,10,0),"")</f>
        <v/>
      </c>
      <c r="L4678" s="68" t="str">
        <f>IFERROR(VLOOKUP($B4678,APガラス性能一覧!$A$2:$M$6097,11,0),"")</f>
        <v/>
      </c>
      <c r="M4678" s="68" t="str">
        <f>IFERROR(VLOOKUP($B4678,APガラス性能一覧!$A$2:$M$6097,12,0),"")</f>
        <v/>
      </c>
      <c r="N4678" s="68" t="str">
        <f>IFERROR(VLOOKUP($B4678,APガラス性能一覧!$A$2:$M$6097,13,0),"")</f>
        <v/>
      </c>
    </row>
    <row r="4679" spans="2:14" x14ac:dyDescent="0.4">
      <c r="B4679" s="68" t="str">
        <f>IF($D$2="","",IF($E$2=0.65,IFERROR(IF(INDEX(APガラス性能一覧!A:A,MATCH(ROW(B4673),APガラス性能一覧!$O:$O,0))="","",INDEX(APガラス性能一覧!A:A,MATCH(ROW(B4673),APガラス性能一覧!$O:$O,0))),""),IFERROR(IF(INDEX(APガラス性能一覧!A:A,MATCH(ROW(B4673),APガラス性能一覧!$N:$N,0))="","",INDEX(APガラス性能一覧!A:A,MATCH(ROW(B4673),APガラス性能一覧!$N:$N,0))),"")))</f>
        <v/>
      </c>
      <c r="C4679" s="68" t="str">
        <f>IFERROR(VLOOKUP($B4679,APガラス性能一覧!$A$2:$M$6097,2,0),"")</f>
        <v/>
      </c>
      <c r="D4679" s="68" t="str">
        <f>IFERROR(VLOOKUP($B4679,APガラス性能一覧!$A$2:$M$6097,3,0),"")</f>
        <v/>
      </c>
      <c r="E4679" s="68" t="str">
        <f>IFERROR(VLOOKUP($B4679,APガラス性能一覧!$A$2:$M$6097,4,0),"")</f>
        <v/>
      </c>
      <c r="F4679" s="68" t="str">
        <f>IFERROR(VLOOKUP($B4679,APガラス性能一覧!$A$2:$M$6097,5,0),"")</f>
        <v/>
      </c>
      <c r="G4679" s="68" t="str">
        <f>IFERROR(VLOOKUP($B4679,APガラス性能一覧!$A$2:$M$6097,6,0),"")</f>
        <v/>
      </c>
      <c r="H4679" s="68" t="str">
        <f>IFERROR(VLOOKUP($B4679,APガラス性能一覧!$A$2:$M$6097,7,0),"")</f>
        <v/>
      </c>
      <c r="I4679" s="68" t="str">
        <f>IFERROR(VLOOKUP($B4679,APガラス性能一覧!$A$2:$M$6097,8,0),"")</f>
        <v/>
      </c>
      <c r="J4679" s="68" t="str">
        <f>IFERROR(VLOOKUP($B4679,APガラス性能一覧!$A$2:$M$6097,9,0),"")</f>
        <v/>
      </c>
      <c r="K4679" s="68" t="str">
        <f>IFERROR(VLOOKUP($B4679,APガラス性能一覧!$A$2:$M$6097,10,0),"")</f>
        <v/>
      </c>
      <c r="L4679" s="68" t="str">
        <f>IFERROR(VLOOKUP($B4679,APガラス性能一覧!$A$2:$M$6097,11,0),"")</f>
        <v/>
      </c>
      <c r="M4679" s="68" t="str">
        <f>IFERROR(VLOOKUP($B4679,APガラス性能一覧!$A$2:$M$6097,12,0),"")</f>
        <v/>
      </c>
      <c r="N4679" s="68" t="str">
        <f>IFERROR(VLOOKUP($B4679,APガラス性能一覧!$A$2:$M$6097,13,0),"")</f>
        <v/>
      </c>
    </row>
    <row r="4680" spans="2:14" x14ac:dyDescent="0.4">
      <c r="B4680" s="68" t="str">
        <f>IF($D$2="","",IF($E$2=0.65,IFERROR(IF(INDEX(APガラス性能一覧!A:A,MATCH(ROW(B4674),APガラス性能一覧!$O:$O,0))="","",INDEX(APガラス性能一覧!A:A,MATCH(ROW(B4674),APガラス性能一覧!$O:$O,0))),""),IFERROR(IF(INDEX(APガラス性能一覧!A:A,MATCH(ROW(B4674),APガラス性能一覧!$N:$N,0))="","",INDEX(APガラス性能一覧!A:A,MATCH(ROW(B4674),APガラス性能一覧!$N:$N,0))),"")))</f>
        <v/>
      </c>
      <c r="C4680" s="68" t="str">
        <f>IFERROR(VLOOKUP($B4680,APガラス性能一覧!$A$2:$M$6097,2,0),"")</f>
        <v/>
      </c>
      <c r="D4680" s="68" t="str">
        <f>IFERROR(VLOOKUP($B4680,APガラス性能一覧!$A$2:$M$6097,3,0),"")</f>
        <v/>
      </c>
      <c r="E4680" s="68" t="str">
        <f>IFERROR(VLOOKUP($B4680,APガラス性能一覧!$A$2:$M$6097,4,0),"")</f>
        <v/>
      </c>
      <c r="F4680" s="68" t="str">
        <f>IFERROR(VLOOKUP($B4680,APガラス性能一覧!$A$2:$M$6097,5,0),"")</f>
        <v/>
      </c>
      <c r="G4680" s="68" t="str">
        <f>IFERROR(VLOOKUP($B4680,APガラス性能一覧!$A$2:$M$6097,6,0),"")</f>
        <v/>
      </c>
      <c r="H4680" s="68" t="str">
        <f>IFERROR(VLOOKUP($B4680,APガラス性能一覧!$A$2:$M$6097,7,0),"")</f>
        <v/>
      </c>
      <c r="I4680" s="68" t="str">
        <f>IFERROR(VLOOKUP($B4680,APガラス性能一覧!$A$2:$M$6097,8,0),"")</f>
        <v/>
      </c>
      <c r="J4680" s="68" t="str">
        <f>IFERROR(VLOOKUP($B4680,APガラス性能一覧!$A$2:$M$6097,9,0),"")</f>
        <v/>
      </c>
      <c r="K4680" s="68" t="str">
        <f>IFERROR(VLOOKUP($B4680,APガラス性能一覧!$A$2:$M$6097,10,0),"")</f>
        <v/>
      </c>
      <c r="L4680" s="68" t="str">
        <f>IFERROR(VLOOKUP($B4680,APガラス性能一覧!$A$2:$M$6097,11,0),"")</f>
        <v/>
      </c>
      <c r="M4680" s="68" t="str">
        <f>IFERROR(VLOOKUP($B4680,APガラス性能一覧!$A$2:$M$6097,12,0),"")</f>
        <v/>
      </c>
      <c r="N4680" s="68" t="str">
        <f>IFERROR(VLOOKUP($B4680,APガラス性能一覧!$A$2:$M$6097,13,0),"")</f>
        <v/>
      </c>
    </row>
    <row r="4681" spans="2:14" x14ac:dyDescent="0.4">
      <c r="B4681" s="68" t="str">
        <f>IF($D$2="","",IF($E$2=0.65,IFERROR(IF(INDEX(APガラス性能一覧!A:A,MATCH(ROW(B4675),APガラス性能一覧!$O:$O,0))="","",INDEX(APガラス性能一覧!A:A,MATCH(ROW(B4675),APガラス性能一覧!$O:$O,0))),""),IFERROR(IF(INDEX(APガラス性能一覧!A:A,MATCH(ROW(B4675),APガラス性能一覧!$N:$N,0))="","",INDEX(APガラス性能一覧!A:A,MATCH(ROW(B4675),APガラス性能一覧!$N:$N,0))),"")))</f>
        <v/>
      </c>
      <c r="C4681" s="68" t="str">
        <f>IFERROR(VLOOKUP($B4681,APガラス性能一覧!$A$2:$M$6097,2,0),"")</f>
        <v/>
      </c>
      <c r="D4681" s="68" t="str">
        <f>IFERROR(VLOOKUP($B4681,APガラス性能一覧!$A$2:$M$6097,3,0),"")</f>
        <v/>
      </c>
      <c r="E4681" s="68" t="str">
        <f>IFERROR(VLOOKUP($B4681,APガラス性能一覧!$A$2:$M$6097,4,0),"")</f>
        <v/>
      </c>
      <c r="F4681" s="68" t="str">
        <f>IFERROR(VLOOKUP($B4681,APガラス性能一覧!$A$2:$M$6097,5,0),"")</f>
        <v/>
      </c>
      <c r="G4681" s="68" t="str">
        <f>IFERROR(VLOOKUP($B4681,APガラス性能一覧!$A$2:$M$6097,6,0),"")</f>
        <v/>
      </c>
      <c r="H4681" s="68" t="str">
        <f>IFERROR(VLOOKUP($B4681,APガラス性能一覧!$A$2:$M$6097,7,0),"")</f>
        <v/>
      </c>
      <c r="I4681" s="68" t="str">
        <f>IFERROR(VLOOKUP($B4681,APガラス性能一覧!$A$2:$M$6097,8,0),"")</f>
        <v/>
      </c>
      <c r="J4681" s="68" t="str">
        <f>IFERROR(VLOOKUP($B4681,APガラス性能一覧!$A$2:$M$6097,9,0),"")</f>
        <v/>
      </c>
      <c r="K4681" s="68" t="str">
        <f>IFERROR(VLOOKUP($B4681,APガラス性能一覧!$A$2:$M$6097,10,0),"")</f>
        <v/>
      </c>
      <c r="L4681" s="68" t="str">
        <f>IFERROR(VLOOKUP($B4681,APガラス性能一覧!$A$2:$M$6097,11,0),"")</f>
        <v/>
      </c>
      <c r="M4681" s="68" t="str">
        <f>IFERROR(VLOOKUP($B4681,APガラス性能一覧!$A$2:$M$6097,12,0),"")</f>
        <v/>
      </c>
      <c r="N4681" s="68" t="str">
        <f>IFERROR(VLOOKUP($B4681,APガラス性能一覧!$A$2:$M$6097,13,0),"")</f>
        <v/>
      </c>
    </row>
    <row r="4682" spans="2:14" x14ac:dyDescent="0.4">
      <c r="B4682" s="68" t="str">
        <f>IF($D$2="","",IF($E$2=0.65,IFERROR(IF(INDEX(APガラス性能一覧!A:A,MATCH(ROW(B4676),APガラス性能一覧!$O:$O,0))="","",INDEX(APガラス性能一覧!A:A,MATCH(ROW(B4676),APガラス性能一覧!$O:$O,0))),""),IFERROR(IF(INDEX(APガラス性能一覧!A:A,MATCH(ROW(B4676),APガラス性能一覧!$N:$N,0))="","",INDEX(APガラス性能一覧!A:A,MATCH(ROW(B4676),APガラス性能一覧!$N:$N,0))),"")))</f>
        <v/>
      </c>
      <c r="C4682" s="68" t="str">
        <f>IFERROR(VLOOKUP($B4682,APガラス性能一覧!$A$2:$M$6097,2,0),"")</f>
        <v/>
      </c>
      <c r="D4682" s="68" t="str">
        <f>IFERROR(VLOOKUP($B4682,APガラス性能一覧!$A$2:$M$6097,3,0),"")</f>
        <v/>
      </c>
      <c r="E4682" s="68" t="str">
        <f>IFERROR(VLOOKUP($B4682,APガラス性能一覧!$A$2:$M$6097,4,0),"")</f>
        <v/>
      </c>
      <c r="F4682" s="68" t="str">
        <f>IFERROR(VLOOKUP($B4682,APガラス性能一覧!$A$2:$M$6097,5,0),"")</f>
        <v/>
      </c>
      <c r="G4682" s="68" t="str">
        <f>IFERROR(VLOOKUP($B4682,APガラス性能一覧!$A$2:$M$6097,6,0),"")</f>
        <v/>
      </c>
      <c r="H4682" s="68" t="str">
        <f>IFERROR(VLOOKUP($B4682,APガラス性能一覧!$A$2:$M$6097,7,0),"")</f>
        <v/>
      </c>
      <c r="I4682" s="68" t="str">
        <f>IFERROR(VLOOKUP($B4682,APガラス性能一覧!$A$2:$M$6097,8,0),"")</f>
        <v/>
      </c>
      <c r="J4682" s="68" t="str">
        <f>IFERROR(VLOOKUP($B4682,APガラス性能一覧!$A$2:$M$6097,9,0),"")</f>
        <v/>
      </c>
      <c r="K4682" s="68" t="str">
        <f>IFERROR(VLOOKUP($B4682,APガラス性能一覧!$A$2:$M$6097,10,0),"")</f>
        <v/>
      </c>
      <c r="L4682" s="68" t="str">
        <f>IFERROR(VLOOKUP($B4682,APガラス性能一覧!$A$2:$M$6097,11,0),"")</f>
        <v/>
      </c>
      <c r="M4682" s="68" t="str">
        <f>IFERROR(VLOOKUP($B4682,APガラス性能一覧!$A$2:$M$6097,12,0),"")</f>
        <v/>
      </c>
      <c r="N4682" s="68" t="str">
        <f>IFERROR(VLOOKUP($B4682,APガラス性能一覧!$A$2:$M$6097,13,0),"")</f>
        <v/>
      </c>
    </row>
    <row r="4683" spans="2:14" x14ac:dyDescent="0.4">
      <c r="B4683" s="68" t="str">
        <f>IF($D$2="","",IF($E$2=0.65,IFERROR(IF(INDEX(APガラス性能一覧!A:A,MATCH(ROW(B4677),APガラス性能一覧!$O:$O,0))="","",INDEX(APガラス性能一覧!A:A,MATCH(ROW(B4677),APガラス性能一覧!$O:$O,0))),""),IFERROR(IF(INDEX(APガラス性能一覧!A:A,MATCH(ROW(B4677),APガラス性能一覧!$N:$N,0))="","",INDEX(APガラス性能一覧!A:A,MATCH(ROW(B4677),APガラス性能一覧!$N:$N,0))),"")))</f>
        <v/>
      </c>
      <c r="C4683" s="68" t="str">
        <f>IFERROR(VLOOKUP($B4683,APガラス性能一覧!$A$2:$M$6097,2,0),"")</f>
        <v/>
      </c>
      <c r="D4683" s="68" t="str">
        <f>IFERROR(VLOOKUP($B4683,APガラス性能一覧!$A$2:$M$6097,3,0),"")</f>
        <v/>
      </c>
      <c r="E4683" s="68" t="str">
        <f>IFERROR(VLOOKUP($B4683,APガラス性能一覧!$A$2:$M$6097,4,0),"")</f>
        <v/>
      </c>
      <c r="F4683" s="68" t="str">
        <f>IFERROR(VLOOKUP($B4683,APガラス性能一覧!$A$2:$M$6097,5,0),"")</f>
        <v/>
      </c>
      <c r="G4683" s="68" t="str">
        <f>IFERROR(VLOOKUP($B4683,APガラス性能一覧!$A$2:$M$6097,6,0),"")</f>
        <v/>
      </c>
      <c r="H4683" s="68" t="str">
        <f>IFERROR(VLOOKUP($B4683,APガラス性能一覧!$A$2:$M$6097,7,0),"")</f>
        <v/>
      </c>
      <c r="I4683" s="68" t="str">
        <f>IFERROR(VLOOKUP($B4683,APガラス性能一覧!$A$2:$M$6097,8,0),"")</f>
        <v/>
      </c>
      <c r="J4683" s="68" t="str">
        <f>IFERROR(VLOOKUP($B4683,APガラス性能一覧!$A$2:$M$6097,9,0),"")</f>
        <v/>
      </c>
      <c r="K4683" s="68" t="str">
        <f>IFERROR(VLOOKUP($B4683,APガラス性能一覧!$A$2:$M$6097,10,0),"")</f>
        <v/>
      </c>
      <c r="L4683" s="68" t="str">
        <f>IFERROR(VLOOKUP($B4683,APガラス性能一覧!$A$2:$M$6097,11,0),"")</f>
        <v/>
      </c>
      <c r="M4683" s="68" t="str">
        <f>IFERROR(VLOOKUP($B4683,APガラス性能一覧!$A$2:$M$6097,12,0),"")</f>
        <v/>
      </c>
      <c r="N4683" s="68" t="str">
        <f>IFERROR(VLOOKUP($B4683,APガラス性能一覧!$A$2:$M$6097,13,0),"")</f>
        <v/>
      </c>
    </row>
    <row r="4684" spans="2:14" x14ac:dyDescent="0.4">
      <c r="B4684" s="68" t="str">
        <f>IF($D$2="","",IF($E$2=0.65,IFERROR(IF(INDEX(APガラス性能一覧!A:A,MATCH(ROW(B4678),APガラス性能一覧!$O:$O,0))="","",INDEX(APガラス性能一覧!A:A,MATCH(ROW(B4678),APガラス性能一覧!$O:$O,0))),""),IFERROR(IF(INDEX(APガラス性能一覧!A:A,MATCH(ROW(B4678),APガラス性能一覧!$N:$N,0))="","",INDEX(APガラス性能一覧!A:A,MATCH(ROW(B4678),APガラス性能一覧!$N:$N,0))),"")))</f>
        <v/>
      </c>
      <c r="C4684" s="68" t="str">
        <f>IFERROR(VLOOKUP($B4684,APガラス性能一覧!$A$2:$M$6097,2,0),"")</f>
        <v/>
      </c>
      <c r="D4684" s="68" t="str">
        <f>IFERROR(VLOOKUP($B4684,APガラス性能一覧!$A$2:$M$6097,3,0),"")</f>
        <v/>
      </c>
      <c r="E4684" s="68" t="str">
        <f>IFERROR(VLOOKUP($B4684,APガラス性能一覧!$A$2:$M$6097,4,0),"")</f>
        <v/>
      </c>
      <c r="F4684" s="68" t="str">
        <f>IFERROR(VLOOKUP($B4684,APガラス性能一覧!$A$2:$M$6097,5,0),"")</f>
        <v/>
      </c>
      <c r="G4684" s="68" t="str">
        <f>IFERROR(VLOOKUP($B4684,APガラス性能一覧!$A$2:$M$6097,6,0),"")</f>
        <v/>
      </c>
      <c r="H4684" s="68" t="str">
        <f>IFERROR(VLOOKUP($B4684,APガラス性能一覧!$A$2:$M$6097,7,0),"")</f>
        <v/>
      </c>
      <c r="I4684" s="68" t="str">
        <f>IFERROR(VLOOKUP($B4684,APガラス性能一覧!$A$2:$M$6097,8,0),"")</f>
        <v/>
      </c>
      <c r="J4684" s="68" t="str">
        <f>IFERROR(VLOOKUP($B4684,APガラス性能一覧!$A$2:$M$6097,9,0),"")</f>
        <v/>
      </c>
      <c r="K4684" s="68" t="str">
        <f>IFERROR(VLOOKUP($B4684,APガラス性能一覧!$A$2:$M$6097,10,0),"")</f>
        <v/>
      </c>
      <c r="L4684" s="68" t="str">
        <f>IFERROR(VLOOKUP($B4684,APガラス性能一覧!$A$2:$M$6097,11,0),"")</f>
        <v/>
      </c>
      <c r="M4684" s="68" t="str">
        <f>IFERROR(VLOOKUP($B4684,APガラス性能一覧!$A$2:$M$6097,12,0),"")</f>
        <v/>
      </c>
      <c r="N4684" s="68" t="str">
        <f>IFERROR(VLOOKUP($B4684,APガラス性能一覧!$A$2:$M$6097,13,0),"")</f>
        <v/>
      </c>
    </row>
    <row r="4685" spans="2:14" x14ac:dyDescent="0.4">
      <c r="B4685" s="68" t="str">
        <f>IF($D$2="","",IF($E$2=0.65,IFERROR(IF(INDEX(APガラス性能一覧!A:A,MATCH(ROW(B4679),APガラス性能一覧!$O:$O,0))="","",INDEX(APガラス性能一覧!A:A,MATCH(ROW(B4679),APガラス性能一覧!$O:$O,0))),""),IFERROR(IF(INDEX(APガラス性能一覧!A:A,MATCH(ROW(B4679),APガラス性能一覧!$N:$N,0))="","",INDEX(APガラス性能一覧!A:A,MATCH(ROW(B4679),APガラス性能一覧!$N:$N,0))),"")))</f>
        <v/>
      </c>
      <c r="C4685" s="68" t="str">
        <f>IFERROR(VLOOKUP($B4685,APガラス性能一覧!$A$2:$M$6097,2,0),"")</f>
        <v/>
      </c>
      <c r="D4685" s="68" t="str">
        <f>IFERROR(VLOOKUP($B4685,APガラス性能一覧!$A$2:$M$6097,3,0),"")</f>
        <v/>
      </c>
      <c r="E4685" s="68" t="str">
        <f>IFERROR(VLOOKUP($B4685,APガラス性能一覧!$A$2:$M$6097,4,0),"")</f>
        <v/>
      </c>
      <c r="F4685" s="68" t="str">
        <f>IFERROR(VLOOKUP($B4685,APガラス性能一覧!$A$2:$M$6097,5,0),"")</f>
        <v/>
      </c>
      <c r="G4685" s="68" t="str">
        <f>IFERROR(VLOOKUP($B4685,APガラス性能一覧!$A$2:$M$6097,6,0),"")</f>
        <v/>
      </c>
      <c r="H4685" s="68" t="str">
        <f>IFERROR(VLOOKUP($B4685,APガラス性能一覧!$A$2:$M$6097,7,0),"")</f>
        <v/>
      </c>
      <c r="I4685" s="68" t="str">
        <f>IFERROR(VLOOKUP($B4685,APガラス性能一覧!$A$2:$M$6097,8,0),"")</f>
        <v/>
      </c>
      <c r="J4685" s="68" t="str">
        <f>IFERROR(VLOOKUP($B4685,APガラス性能一覧!$A$2:$M$6097,9,0),"")</f>
        <v/>
      </c>
      <c r="K4685" s="68" t="str">
        <f>IFERROR(VLOOKUP($B4685,APガラス性能一覧!$A$2:$M$6097,10,0),"")</f>
        <v/>
      </c>
      <c r="L4685" s="68" t="str">
        <f>IFERROR(VLOOKUP($B4685,APガラス性能一覧!$A$2:$M$6097,11,0),"")</f>
        <v/>
      </c>
      <c r="M4685" s="68" t="str">
        <f>IFERROR(VLOOKUP($B4685,APガラス性能一覧!$A$2:$M$6097,12,0),"")</f>
        <v/>
      </c>
      <c r="N4685" s="68" t="str">
        <f>IFERROR(VLOOKUP($B4685,APガラス性能一覧!$A$2:$M$6097,13,0),"")</f>
        <v/>
      </c>
    </row>
    <row r="4686" spans="2:14" x14ac:dyDescent="0.4">
      <c r="B4686" s="68" t="str">
        <f>IF($D$2="","",IF($E$2=0.65,IFERROR(IF(INDEX(APガラス性能一覧!A:A,MATCH(ROW(B4680),APガラス性能一覧!$O:$O,0))="","",INDEX(APガラス性能一覧!A:A,MATCH(ROW(B4680),APガラス性能一覧!$O:$O,0))),""),IFERROR(IF(INDEX(APガラス性能一覧!A:A,MATCH(ROW(B4680),APガラス性能一覧!$N:$N,0))="","",INDEX(APガラス性能一覧!A:A,MATCH(ROW(B4680),APガラス性能一覧!$N:$N,0))),"")))</f>
        <v/>
      </c>
      <c r="C4686" s="68" t="str">
        <f>IFERROR(VLOOKUP($B4686,APガラス性能一覧!$A$2:$M$6097,2,0),"")</f>
        <v/>
      </c>
      <c r="D4686" s="68" t="str">
        <f>IFERROR(VLOOKUP($B4686,APガラス性能一覧!$A$2:$M$6097,3,0),"")</f>
        <v/>
      </c>
      <c r="E4686" s="68" t="str">
        <f>IFERROR(VLOOKUP($B4686,APガラス性能一覧!$A$2:$M$6097,4,0),"")</f>
        <v/>
      </c>
      <c r="F4686" s="68" t="str">
        <f>IFERROR(VLOOKUP($B4686,APガラス性能一覧!$A$2:$M$6097,5,0),"")</f>
        <v/>
      </c>
      <c r="G4686" s="68" t="str">
        <f>IFERROR(VLOOKUP($B4686,APガラス性能一覧!$A$2:$M$6097,6,0),"")</f>
        <v/>
      </c>
      <c r="H4686" s="68" t="str">
        <f>IFERROR(VLOOKUP($B4686,APガラス性能一覧!$A$2:$M$6097,7,0),"")</f>
        <v/>
      </c>
      <c r="I4686" s="68" t="str">
        <f>IFERROR(VLOOKUP($B4686,APガラス性能一覧!$A$2:$M$6097,8,0),"")</f>
        <v/>
      </c>
      <c r="J4686" s="68" t="str">
        <f>IFERROR(VLOOKUP($B4686,APガラス性能一覧!$A$2:$M$6097,9,0),"")</f>
        <v/>
      </c>
      <c r="K4686" s="68" t="str">
        <f>IFERROR(VLOOKUP($B4686,APガラス性能一覧!$A$2:$M$6097,10,0),"")</f>
        <v/>
      </c>
      <c r="L4686" s="68" t="str">
        <f>IFERROR(VLOOKUP($B4686,APガラス性能一覧!$A$2:$M$6097,11,0),"")</f>
        <v/>
      </c>
      <c r="M4686" s="68" t="str">
        <f>IFERROR(VLOOKUP($B4686,APガラス性能一覧!$A$2:$M$6097,12,0),"")</f>
        <v/>
      </c>
      <c r="N4686" s="68" t="str">
        <f>IFERROR(VLOOKUP($B4686,APガラス性能一覧!$A$2:$M$6097,13,0),"")</f>
        <v/>
      </c>
    </row>
    <row r="4687" spans="2:14" x14ac:dyDescent="0.4">
      <c r="B4687" s="68" t="str">
        <f>IF($D$2="","",IF($E$2=0.65,IFERROR(IF(INDEX(APガラス性能一覧!A:A,MATCH(ROW(B4681),APガラス性能一覧!$O:$O,0))="","",INDEX(APガラス性能一覧!A:A,MATCH(ROW(B4681),APガラス性能一覧!$O:$O,0))),""),IFERROR(IF(INDEX(APガラス性能一覧!A:A,MATCH(ROW(B4681),APガラス性能一覧!$N:$N,0))="","",INDEX(APガラス性能一覧!A:A,MATCH(ROW(B4681),APガラス性能一覧!$N:$N,0))),"")))</f>
        <v/>
      </c>
      <c r="C4687" s="68" t="str">
        <f>IFERROR(VLOOKUP($B4687,APガラス性能一覧!$A$2:$M$6097,2,0),"")</f>
        <v/>
      </c>
      <c r="D4687" s="68" t="str">
        <f>IFERROR(VLOOKUP($B4687,APガラス性能一覧!$A$2:$M$6097,3,0),"")</f>
        <v/>
      </c>
      <c r="E4687" s="68" t="str">
        <f>IFERROR(VLOOKUP($B4687,APガラス性能一覧!$A$2:$M$6097,4,0),"")</f>
        <v/>
      </c>
      <c r="F4687" s="68" t="str">
        <f>IFERROR(VLOOKUP($B4687,APガラス性能一覧!$A$2:$M$6097,5,0),"")</f>
        <v/>
      </c>
      <c r="G4687" s="68" t="str">
        <f>IFERROR(VLOOKUP($B4687,APガラス性能一覧!$A$2:$M$6097,6,0),"")</f>
        <v/>
      </c>
      <c r="H4687" s="68" t="str">
        <f>IFERROR(VLOOKUP($B4687,APガラス性能一覧!$A$2:$M$6097,7,0),"")</f>
        <v/>
      </c>
      <c r="I4687" s="68" t="str">
        <f>IFERROR(VLOOKUP($B4687,APガラス性能一覧!$A$2:$M$6097,8,0),"")</f>
        <v/>
      </c>
      <c r="J4687" s="68" t="str">
        <f>IFERROR(VLOOKUP($B4687,APガラス性能一覧!$A$2:$M$6097,9,0),"")</f>
        <v/>
      </c>
      <c r="K4687" s="68" t="str">
        <f>IFERROR(VLOOKUP($B4687,APガラス性能一覧!$A$2:$M$6097,10,0),"")</f>
        <v/>
      </c>
      <c r="L4687" s="68" t="str">
        <f>IFERROR(VLOOKUP($B4687,APガラス性能一覧!$A$2:$M$6097,11,0),"")</f>
        <v/>
      </c>
      <c r="M4687" s="68" t="str">
        <f>IFERROR(VLOOKUP($B4687,APガラス性能一覧!$A$2:$M$6097,12,0),"")</f>
        <v/>
      </c>
      <c r="N4687" s="68" t="str">
        <f>IFERROR(VLOOKUP($B4687,APガラス性能一覧!$A$2:$M$6097,13,0),"")</f>
        <v/>
      </c>
    </row>
    <row r="4688" spans="2:14" x14ac:dyDescent="0.4">
      <c r="B4688" s="68" t="str">
        <f>IF($D$2="","",IF($E$2=0.65,IFERROR(IF(INDEX(APガラス性能一覧!A:A,MATCH(ROW(B4682),APガラス性能一覧!$O:$O,0))="","",INDEX(APガラス性能一覧!A:A,MATCH(ROW(B4682),APガラス性能一覧!$O:$O,0))),""),IFERROR(IF(INDEX(APガラス性能一覧!A:A,MATCH(ROW(B4682),APガラス性能一覧!$N:$N,0))="","",INDEX(APガラス性能一覧!A:A,MATCH(ROW(B4682),APガラス性能一覧!$N:$N,0))),"")))</f>
        <v/>
      </c>
      <c r="C4688" s="68" t="str">
        <f>IFERROR(VLOOKUP($B4688,APガラス性能一覧!$A$2:$M$6097,2,0),"")</f>
        <v/>
      </c>
      <c r="D4688" s="68" t="str">
        <f>IFERROR(VLOOKUP($B4688,APガラス性能一覧!$A$2:$M$6097,3,0),"")</f>
        <v/>
      </c>
      <c r="E4688" s="68" t="str">
        <f>IFERROR(VLOOKUP($B4688,APガラス性能一覧!$A$2:$M$6097,4,0),"")</f>
        <v/>
      </c>
      <c r="F4688" s="68" t="str">
        <f>IFERROR(VLOOKUP($B4688,APガラス性能一覧!$A$2:$M$6097,5,0),"")</f>
        <v/>
      </c>
      <c r="G4688" s="68" t="str">
        <f>IFERROR(VLOOKUP($B4688,APガラス性能一覧!$A$2:$M$6097,6,0),"")</f>
        <v/>
      </c>
      <c r="H4688" s="68" t="str">
        <f>IFERROR(VLOOKUP($B4688,APガラス性能一覧!$A$2:$M$6097,7,0),"")</f>
        <v/>
      </c>
      <c r="I4688" s="68" t="str">
        <f>IFERROR(VLOOKUP($B4688,APガラス性能一覧!$A$2:$M$6097,8,0),"")</f>
        <v/>
      </c>
      <c r="J4688" s="68" t="str">
        <f>IFERROR(VLOOKUP($B4688,APガラス性能一覧!$A$2:$M$6097,9,0),"")</f>
        <v/>
      </c>
      <c r="K4688" s="68" t="str">
        <f>IFERROR(VLOOKUP($B4688,APガラス性能一覧!$A$2:$M$6097,10,0),"")</f>
        <v/>
      </c>
      <c r="L4688" s="68" t="str">
        <f>IFERROR(VLOOKUP($B4688,APガラス性能一覧!$A$2:$M$6097,11,0),"")</f>
        <v/>
      </c>
      <c r="M4688" s="68" t="str">
        <f>IFERROR(VLOOKUP($B4688,APガラス性能一覧!$A$2:$M$6097,12,0),"")</f>
        <v/>
      </c>
      <c r="N4688" s="68" t="str">
        <f>IFERROR(VLOOKUP($B4688,APガラス性能一覧!$A$2:$M$6097,13,0),"")</f>
        <v/>
      </c>
    </row>
    <row r="4689" spans="2:14" x14ac:dyDescent="0.4">
      <c r="B4689" s="68" t="str">
        <f>IF($D$2="","",IF($E$2=0.65,IFERROR(IF(INDEX(APガラス性能一覧!A:A,MATCH(ROW(B4683),APガラス性能一覧!$O:$O,0))="","",INDEX(APガラス性能一覧!A:A,MATCH(ROW(B4683),APガラス性能一覧!$O:$O,0))),""),IFERROR(IF(INDEX(APガラス性能一覧!A:A,MATCH(ROW(B4683),APガラス性能一覧!$N:$N,0))="","",INDEX(APガラス性能一覧!A:A,MATCH(ROW(B4683),APガラス性能一覧!$N:$N,0))),"")))</f>
        <v/>
      </c>
      <c r="C4689" s="68" t="str">
        <f>IFERROR(VLOOKUP($B4689,APガラス性能一覧!$A$2:$M$6097,2,0),"")</f>
        <v/>
      </c>
      <c r="D4689" s="68" t="str">
        <f>IFERROR(VLOOKUP($B4689,APガラス性能一覧!$A$2:$M$6097,3,0),"")</f>
        <v/>
      </c>
      <c r="E4689" s="68" t="str">
        <f>IFERROR(VLOOKUP($B4689,APガラス性能一覧!$A$2:$M$6097,4,0),"")</f>
        <v/>
      </c>
      <c r="F4689" s="68" t="str">
        <f>IFERROR(VLOOKUP($B4689,APガラス性能一覧!$A$2:$M$6097,5,0),"")</f>
        <v/>
      </c>
      <c r="G4689" s="68" t="str">
        <f>IFERROR(VLOOKUP($B4689,APガラス性能一覧!$A$2:$M$6097,6,0),"")</f>
        <v/>
      </c>
      <c r="H4689" s="68" t="str">
        <f>IFERROR(VLOOKUP($B4689,APガラス性能一覧!$A$2:$M$6097,7,0),"")</f>
        <v/>
      </c>
      <c r="I4689" s="68" t="str">
        <f>IFERROR(VLOOKUP($B4689,APガラス性能一覧!$A$2:$M$6097,8,0),"")</f>
        <v/>
      </c>
      <c r="J4689" s="68" t="str">
        <f>IFERROR(VLOOKUP($B4689,APガラス性能一覧!$A$2:$M$6097,9,0),"")</f>
        <v/>
      </c>
      <c r="K4689" s="68" t="str">
        <f>IFERROR(VLOOKUP($B4689,APガラス性能一覧!$A$2:$M$6097,10,0),"")</f>
        <v/>
      </c>
      <c r="L4689" s="68" t="str">
        <f>IFERROR(VLOOKUP($B4689,APガラス性能一覧!$A$2:$M$6097,11,0),"")</f>
        <v/>
      </c>
      <c r="M4689" s="68" t="str">
        <f>IFERROR(VLOOKUP($B4689,APガラス性能一覧!$A$2:$M$6097,12,0),"")</f>
        <v/>
      </c>
      <c r="N4689" s="68" t="str">
        <f>IFERROR(VLOOKUP($B4689,APガラス性能一覧!$A$2:$M$6097,13,0),"")</f>
        <v/>
      </c>
    </row>
    <row r="4690" spans="2:14" x14ac:dyDescent="0.4">
      <c r="B4690" s="68" t="str">
        <f>IF($D$2="","",IF($E$2=0.65,IFERROR(IF(INDEX(APガラス性能一覧!A:A,MATCH(ROW(B4684),APガラス性能一覧!$O:$O,0))="","",INDEX(APガラス性能一覧!A:A,MATCH(ROW(B4684),APガラス性能一覧!$O:$O,0))),""),IFERROR(IF(INDEX(APガラス性能一覧!A:A,MATCH(ROW(B4684),APガラス性能一覧!$N:$N,0))="","",INDEX(APガラス性能一覧!A:A,MATCH(ROW(B4684),APガラス性能一覧!$N:$N,0))),"")))</f>
        <v/>
      </c>
      <c r="C4690" s="68" t="str">
        <f>IFERROR(VLOOKUP($B4690,APガラス性能一覧!$A$2:$M$6097,2,0),"")</f>
        <v/>
      </c>
      <c r="D4690" s="68" t="str">
        <f>IFERROR(VLOOKUP($B4690,APガラス性能一覧!$A$2:$M$6097,3,0),"")</f>
        <v/>
      </c>
      <c r="E4690" s="68" t="str">
        <f>IFERROR(VLOOKUP($B4690,APガラス性能一覧!$A$2:$M$6097,4,0),"")</f>
        <v/>
      </c>
      <c r="F4690" s="68" t="str">
        <f>IFERROR(VLOOKUP($B4690,APガラス性能一覧!$A$2:$M$6097,5,0),"")</f>
        <v/>
      </c>
      <c r="G4690" s="68" t="str">
        <f>IFERROR(VLOOKUP($B4690,APガラス性能一覧!$A$2:$M$6097,6,0),"")</f>
        <v/>
      </c>
      <c r="H4690" s="68" t="str">
        <f>IFERROR(VLOOKUP($B4690,APガラス性能一覧!$A$2:$M$6097,7,0),"")</f>
        <v/>
      </c>
      <c r="I4690" s="68" t="str">
        <f>IFERROR(VLOOKUP($B4690,APガラス性能一覧!$A$2:$M$6097,8,0),"")</f>
        <v/>
      </c>
      <c r="J4690" s="68" t="str">
        <f>IFERROR(VLOOKUP($B4690,APガラス性能一覧!$A$2:$M$6097,9,0),"")</f>
        <v/>
      </c>
      <c r="K4690" s="68" t="str">
        <f>IFERROR(VLOOKUP($B4690,APガラス性能一覧!$A$2:$M$6097,10,0),"")</f>
        <v/>
      </c>
      <c r="L4690" s="68" t="str">
        <f>IFERROR(VLOOKUP($B4690,APガラス性能一覧!$A$2:$M$6097,11,0),"")</f>
        <v/>
      </c>
      <c r="M4690" s="68" t="str">
        <f>IFERROR(VLOOKUP($B4690,APガラス性能一覧!$A$2:$M$6097,12,0),"")</f>
        <v/>
      </c>
      <c r="N4690" s="68" t="str">
        <f>IFERROR(VLOOKUP($B4690,APガラス性能一覧!$A$2:$M$6097,13,0),"")</f>
        <v/>
      </c>
    </row>
    <row r="4691" spans="2:14" x14ac:dyDescent="0.4">
      <c r="B4691" s="68" t="str">
        <f>IF($D$2="","",IF($E$2=0.65,IFERROR(IF(INDEX(APガラス性能一覧!A:A,MATCH(ROW(B4685),APガラス性能一覧!$O:$O,0))="","",INDEX(APガラス性能一覧!A:A,MATCH(ROW(B4685),APガラス性能一覧!$O:$O,0))),""),IFERROR(IF(INDEX(APガラス性能一覧!A:A,MATCH(ROW(B4685),APガラス性能一覧!$N:$N,0))="","",INDEX(APガラス性能一覧!A:A,MATCH(ROW(B4685),APガラス性能一覧!$N:$N,0))),"")))</f>
        <v/>
      </c>
      <c r="C4691" s="68" t="str">
        <f>IFERROR(VLOOKUP($B4691,APガラス性能一覧!$A$2:$M$6097,2,0),"")</f>
        <v/>
      </c>
      <c r="D4691" s="68" t="str">
        <f>IFERROR(VLOOKUP($B4691,APガラス性能一覧!$A$2:$M$6097,3,0),"")</f>
        <v/>
      </c>
      <c r="E4691" s="68" t="str">
        <f>IFERROR(VLOOKUP($B4691,APガラス性能一覧!$A$2:$M$6097,4,0),"")</f>
        <v/>
      </c>
      <c r="F4691" s="68" t="str">
        <f>IFERROR(VLOOKUP($B4691,APガラス性能一覧!$A$2:$M$6097,5,0),"")</f>
        <v/>
      </c>
      <c r="G4691" s="68" t="str">
        <f>IFERROR(VLOOKUP($B4691,APガラス性能一覧!$A$2:$M$6097,6,0),"")</f>
        <v/>
      </c>
      <c r="H4691" s="68" t="str">
        <f>IFERROR(VLOOKUP($B4691,APガラス性能一覧!$A$2:$M$6097,7,0),"")</f>
        <v/>
      </c>
      <c r="I4691" s="68" t="str">
        <f>IFERROR(VLOOKUP($B4691,APガラス性能一覧!$A$2:$M$6097,8,0),"")</f>
        <v/>
      </c>
      <c r="J4691" s="68" t="str">
        <f>IFERROR(VLOOKUP($B4691,APガラス性能一覧!$A$2:$M$6097,9,0),"")</f>
        <v/>
      </c>
      <c r="K4691" s="68" t="str">
        <f>IFERROR(VLOOKUP($B4691,APガラス性能一覧!$A$2:$M$6097,10,0),"")</f>
        <v/>
      </c>
      <c r="L4691" s="68" t="str">
        <f>IFERROR(VLOOKUP($B4691,APガラス性能一覧!$A$2:$M$6097,11,0),"")</f>
        <v/>
      </c>
      <c r="M4691" s="68" t="str">
        <f>IFERROR(VLOOKUP($B4691,APガラス性能一覧!$A$2:$M$6097,12,0),"")</f>
        <v/>
      </c>
      <c r="N4691" s="68" t="str">
        <f>IFERROR(VLOOKUP($B4691,APガラス性能一覧!$A$2:$M$6097,13,0),"")</f>
        <v/>
      </c>
    </row>
    <row r="4692" spans="2:14" x14ac:dyDescent="0.4">
      <c r="B4692" s="68" t="str">
        <f>IF($D$2="","",IF($E$2=0.65,IFERROR(IF(INDEX(APガラス性能一覧!A:A,MATCH(ROW(B4686),APガラス性能一覧!$O:$O,0))="","",INDEX(APガラス性能一覧!A:A,MATCH(ROW(B4686),APガラス性能一覧!$O:$O,0))),""),IFERROR(IF(INDEX(APガラス性能一覧!A:A,MATCH(ROW(B4686),APガラス性能一覧!$N:$N,0))="","",INDEX(APガラス性能一覧!A:A,MATCH(ROW(B4686),APガラス性能一覧!$N:$N,0))),"")))</f>
        <v/>
      </c>
      <c r="C4692" s="68" t="str">
        <f>IFERROR(VLOOKUP($B4692,APガラス性能一覧!$A$2:$M$6097,2,0),"")</f>
        <v/>
      </c>
      <c r="D4692" s="68" t="str">
        <f>IFERROR(VLOOKUP($B4692,APガラス性能一覧!$A$2:$M$6097,3,0),"")</f>
        <v/>
      </c>
      <c r="E4692" s="68" t="str">
        <f>IFERROR(VLOOKUP($B4692,APガラス性能一覧!$A$2:$M$6097,4,0),"")</f>
        <v/>
      </c>
      <c r="F4692" s="68" t="str">
        <f>IFERROR(VLOOKUP($B4692,APガラス性能一覧!$A$2:$M$6097,5,0),"")</f>
        <v/>
      </c>
      <c r="G4692" s="68" t="str">
        <f>IFERROR(VLOOKUP($B4692,APガラス性能一覧!$A$2:$M$6097,6,0),"")</f>
        <v/>
      </c>
      <c r="H4692" s="68" t="str">
        <f>IFERROR(VLOOKUP($B4692,APガラス性能一覧!$A$2:$M$6097,7,0),"")</f>
        <v/>
      </c>
      <c r="I4692" s="68" t="str">
        <f>IFERROR(VLOOKUP($B4692,APガラス性能一覧!$A$2:$M$6097,8,0),"")</f>
        <v/>
      </c>
      <c r="J4692" s="68" t="str">
        <f>IFERROR(VLOOKUP($B4692,APガラス性能一覧!$A$2:$M$6097,9,0),"")</f>
        <v/>
      </c>
      <c r="K4692" s="68" t="str">
        <f>IFERROR(VLOOKUP($B4692,APガラス性能一覧!$A$2:$M$6097,10,0),"")</f>
        <v/>
      </c>
      <c r="L4692" s="68" t="str">
        <f>IFERROR(VLOOKUP($B4692,APガラス性能一覧!$A$2:$M$6097,11,0),"")</f>
        <v/>
      </c>
      <c r="M4692" s="68" t="str">
        <f>IFERROR(VLOOKUP($B4692,APガラス性能一覧!$A$2:$M$6097,12,0),"")</f>
        <v/>
      </c>
      <c r="N4692" s="68" t="str">
        <f>IFERROR(VLOOKUP($B4692,APガラス性能一覧!$A$2:$M$6097,13,0),"")</f>
        <v/>
      </c>
    </row>
    <row r="4693" spans="2:14" x14ac:dyDescent="0.4">
      <c r="B4693" s="68" t="str">
        <f>IF($D$2="","",IF($E$2=0.65,IFERROR(IF(INDEX(APガラス性能一覧!A:A,MATCH(ROW(B4687),APガラス性能一覧!$O:$O,0))="","",INDEX(APガラス性能一覧!A:A,MATCH(ROW(B4687),APガラス性能一覧!$O:$O,0))),""),IFERROR(IF(INDEX(APガラス性能一覧!A:A,MATCH(ROW(B4687),APガラス性能一覧!$N:$N,0))="","",INDEX(APガラス性能一覧!A:A,MATCH(ROW(B4687),APガラス性能一覧!$N:$N,0))),"")))</f>
        <v/>
      </c>
      <c r="C4693" s="68" t="str">
        <f>IFERROR(VLOOKUP($B4693,APガラス性能一覧!$A$2:$M$6097,2,0),"")</f>
        <v/>
      </c>
      <c r="D4693" s="68" t="str">
        <f>IFERROR(VLOOKUP($B4693,APガラス性能一覧!$A$2:$M$6097,3,0),"")</f>
        <v/>
      </c>
      <c r="E4693" s="68" t="str">
        <f>IFERROR(VLOOKUP($B4693,APガラス性能一覧!$A$2:$M$6097,4,0),"")</f>
        <v/>
      </c>
      <c r="F4693" s="68" t="str">
        <f>IFERROR(VLOOKUP($B4693,APガラス性能一覧!$A$2:$M$6097,5,0),"")</f>
        <v/>
      </c>
      <c r="G4693" s="68" t="str">
        <f>IFERROR(VLOOKUP($B4693,APガラス性能一覧!$A$2:$M$6097,6,0),"")</f>
        <v/>
      </c>
      <c r="H4693" s="68" t="str">
        <f>IFERROR(VLOOKUP($B4693,APガラス性能一覧!$A$2:$M$6097,7,0),"")</f>
        <v/>
      </c>
      <c r="I4693" s="68" t="str">
        <f>IFERROR(VLOOKUP($B4693,APガラス性能一覧!$A$2:$M$6097,8,0),"")</f>
        <v/>
      </c>
      <c r="J4693" s="68" t="str">
        <f>IFERROR(VLOOKUP($B4693,APガラス性能一覧!$A$2:$M$6097,9,0),"")</f>
        <v/>
      </c>
      <c r="K4693" s="68" t="str">
        <f>IFERROR(VLOOKUP($B4693,APガラス性能一覧!$A$2:$M$6097,10,0),"")</f>
        <v/>
      </c>
      <c r="L4693" s="68" t="str">
        <f>IFERROR(VLOOKUP($B4693,APガラス性能一覧!$A$2:$M$6097,11,0),"")</f>
        <v/>
      </c>
      <c r="M4693" s="68" t="str">
        <f>IFERROR(VLOOKUP($B4693,APガラス性能一覧!$A$2:$M$6097,12,0),"")</f>
        <v/>
      </c>
      <c r="N4693" s="68" t="str">
        <f>IFERROR(VLOOKUP($B4693,APガラス性能一覧!$A$2:$M$6097,13,0),"")</f>
        <v/>
      </c>
    </row>
    <row r="4694" spans="2:14" x14ac:dyDescent="0.4">
      <c r="B4694" s="68" t="str">
        <f>IF($D$2="","",IF($E$2=0.65,IFERROR(IF(INDEX(APガラス性能一覧!A:A,MATCH(ROW(B4688),APガラス性能一覧!$O:$O,0))="","",INDEX(APガラス性能一覧!A:A,MATCH(ROW(B4688),APガラス性能一覧!$O:$O,0))),""),IFERROR(IF(INDEX(APガラス性能一覧!A:A,MATCH(ROW(B4688),APガラス性能一覧!$N:$N,0))="","",INDEX(APガラス性能一覧!A:A,MATCH(ROW(B4688),APガラス性能一覧!$N:$N,0))),"")))</f>
        <v/>
      </c>
      <c r="C4694" s="68" t="str">
        <f>IFERROR(VLOOKUP($B4694,APガラス性能一覧!$A$2:$M$6097,2,0),"")</f>
        <v/>
      </c>
      <c r="D4694" s="68" t="str">
        <f>IFERROR(VLOOKUP($B4694,APガラス性能一覧!$A$2:$M$6097,3,0),"")</f>
        <v/>
      </c>
      <c r="E4694" s="68" t="str">
        <f>IFERROR(VLOOKUP($B4694,APガラス性能一覧!$A$2:$M$6097,4,0),"")</f>
        <v/>
      </c>
      <c r="F4694" s="68" t="str">
        <f>IFERROR(VLOOKUP($B4694,APガラス性能一覧!$A$2:$M$6097,5,0),"")</f>
        <v/>
      </c>
      <c r="G4694" s="68" t="str">
        <f>IFERROR(VLOOKUP($B4694,APガラス性能一覧!$A$2:$M$6097,6,0),"")</f>
        <v/>
      </c>
      <c r="H4694" s="68" t="str">
        <f>IFERROR(VLOOKUP($B4694,APガラス性能一覧!$A$2:$M$6097,7,0),"")</f>
        <v/>
      </c>
      <c r="I4694" s="68" t="str">
        <f>IFERROR(VLOOKUP($B4694,APガラス性能一覧!$A$2:$M$6097,8,0),"")</f>
        <v/>
      </c>
      <c r="J4694" s="68" t="str">
        <f>IFERROR(VLOOKUP($B4694,APガラス性能一覧!$A$2:$M$6097,9,0),"")</f>
        <v/>
      </c>
      <c r="K4694" s="68" t="str">
        <f>IFERROR(VLOOKUP($B4694,APガラス性能一覧!$A$2:$M$6097,10,0),"")</f>
        <v/>
      </c>
      <c r="L4694" s="68" t="str">
        <f>IFERROR(VLOOKUP($B4694,APガラス性能一覧!$A$2:$M$6097,11,0),"")</f>
        <v/>
      </c>
      <c r="M4694" s="68" t="str">
        <f>IFERROR(VLOOKUP($B4694,APガラス性能一覧!$A$2:$M$6097,12,0),"")</f>
        <v/>
      </c>
      <c r="N4694" s="68" t="str">
        <f>IFERROR(VLOOKUP($B4694,APガラス性能一覧!$A$2:$M$6097,13,0),"")</f>
        <v/>
      </c>
    </row>
    <row r="4695" spans="2:14" x14ac:dyDescent="0.4">
      <c r="B4695" s="68" t="str">
        <f>IF($D$2="","",IF($E$2=0.65,IFERROR(IF(INDEX(APガラス性能一覧!A:A,MATCH(ROW(B4689),APガラス性能一覧!$O:$O,0))="","",INDEX(APガラス性能一覧!A:A,MATCH(ROW(B4689),APガラス性能一覧!$O:$O,0))),""),IFERROR(IF(INDEX(APガラス性能一覧!A:A,MATCH(ROW(B4689),APガラス性能一覧!$N:$N,0))="","",INDEX(APガラス性能一覧!A:A,MATCH(ROW(B4689),APガラス性能一覧!$N:$N,0))),"")))</f>
        <v/>
      </c>
      <c r="C4695" s="68" t="str">
        <f>IFERROR(VLOOKUP($B4695,APガラス性能一覧!$A$2:$M$6097,2,0),"")</f>
        <v/>
      </c>
      <c r="D4695" s="68" t="str">
        <f>IFERROR(VLOOKUP($B4695,APガラス性能一覧!$A$2:$M$6097,3,0),"")</f>
        <v/>
      </c>
      <c r="E4695" s="68" t="str">
        <f>IFERROR(VLOOKUP($B4695,APガラス性能一覧!$A$2:$M$6097,4,0),"")</f>
        <v/>
      </c>
      <c r="F4695" s="68" t="str">
        <f>IFERROR(VLOOKUP($B4695,APガラス性能一覧!$A$2:$M$6097,5,0),"")</f>
        <v/>
      </c>
      <c r="G4695" s="68" t="str">
        <f>IFERROR(VLOOKUP($B4695,APガラス性能一覧!$A$2:$M$6097,6,0),"")</f>
        <v/>
      </c>
      <c r="H4695" s="68" t="str">
        <f>IFERROR(VLOOKUP($B4695,APガラス性能一覧!$A$2:$M$6097,7,0),"")</f>
        <v/>
      </c>
      <c r="I4695" s="68" t="str">
        <f>IFERROR(VLOOKUP($B4695,APガラス性能一覧!$A$2:$M$6097,8,0),"")</f>
        <v/>
      </c>
      <c r="J4695" s="68" t="str">
        <f>IFERROR(VLOOKUP($B4695,APガラス性能一覧!$A$2:$M$6097,9,0),"")</f>
        <v/>
      </c>
      <c r="K4695" s="68" t="str">
        <f>IFERROR(VLOOKUP($B4695,APガラス性能一覧!$A$2:$M$6097,10,0),"")</f>
        <v/>
      </c>
      <c r="L4695" s="68" t="str">
        <f>IFERROR(VLOOKUP($B4695,APガラス性能一覧!$A$2:$M$6097,11,0),"")</f>
        <v/>
      </c>
      <c r="M4695" s="68" t="str">
        <f>IFERROR(VLOOKUP($B4695,APガラス性能一覧!$A$2:$M$6097,12,0),"")</f>
        <v/>
      </c>
      <c r="N4695" s="68" t="str">
        <f>IFERROR(VLOOKUP($B4695,APガラス性能一覧!$A$2:$M$6097,13,0),"")</f>
        <v/>
      </c>
    </row>
    <row r="4696" spans="2:14" x14ac:dyDescent="0.4">
      <c r="B4696" s="68" t="str">
        <f>IF($D$2="","",IF($E$2=0.65,IFERROR(IF(INDEX(APガラス性能一覧!A:A,MATCH(ROW(B4690),APガラス性能一覧!$O:$O,0))="","",INDEX(APガラス性能一覧!A:A,MATCH(ROW(B4690),APガラス性能一覧!$O:$O,0))),""),IFERROR(IF(INDEX(APガラス性能一覧!A:A,MATCH(ROW(B4690),APガラス性能一覧!$N:$N,0))="","",INDEX(APガラス性能一覧!A:A,MATCH(ROW(B4690),APガラス性能一覧!$N:$N,0))),"")))</f>
        <v/>
      </c>
      <c r="C4696" s="68" t="str">
        <f>IFERROR(VLOOKUP($B4696,APガラス性能一覧!$A$2:$M$6097,2,0),"")</f>
        <v/>
      </c>
      <c r="D4696" s="68" t="str">
        <f>IFERROR(VLOOKUP($B4696,APガラス性能一覧!$A$2:$M$6097,3,0),"")</f>
        <v/>
      </c>
      <c r="E4696" s="68" t="str">
        <f>IFERROR(VLOOKUP($B4696,APガラス性能一覧!$A$2:$M$6097,4,0),"")</f>
        <v/>
      </c>
      <c r="F4696" s="68" t="str">
        <f>IFERROR(VLOOKUP($B4696,APガラス性能一覧!$A$2:$M$6097,5,0),"")</f>
        <v/>
      </c>
      <c r="G4696" s="68" t="str">
        <f>IFERROR(VLOOKUP($B4696,APガラス性能一覧!$A$2:$M$6097,6,0),"")</f>
        <v/>
      </c>
      <c r="H4696" s="68" t="str">
        <f>IFERROR(VLOOKUP($B4696,APガラス性能一覧!$A$2:$M$6097,7,0),"")</f>
        <v/>
      </c>
      <c r="I4696" s="68" t="str">
        <f>IFERROR(VLOOKUP($B4696,APガラス性能一覧!$A$2:$M$6097,8,0),"")</f>
        <v/>
      </c>
      <c r="J4696" s="68" t="str">
        <f>IFERROR(VLOOKUP($B4696,APガラス性能一覧!$A$2:$M$6097,9,0),"")</f>
        <v/>
      </c>
      <c r="K4696" s="68" t="str">
        <f>IFERROR(VLOOKUP($B4696,APガラス性能一覧!$A$2:$M$6097,10,0),"")</f>
        <v/>
      </c>
      <c r="L4696" s="68" t="str">
        <f>IFERROR(VLOOKUP($B4696,APガラス性能一覧!$A$2:$M$6097,11,0),"")</f>
        <v/>
      </c>
      <c r="M4696" s="68" t="str">
        <f>IFERROR(VLOOKUP($B4696,APガラス性能一覧!$A$2:$M$6097,12,0),"")</f>
        <v/>
      </c>
      <c r="N4696" s="68" t="str">
        <f>IFERROR(VLOOKUP($B4696,APガラス性能一覧!$A$2:$M$6097,13,0),"")</f>
        <v/>
      </c>
    </row>
    <row r="4697" spans="2:14" x14ac:dyDescent="0.4">
      <c r="B4697" s="68" t="str">
        <f>IF($D$2="","",IF($E$2=0.65,IFERROR(IF(INDEX(APガラス性能一覧!A:A,MATCH(ROW(B4691),APガラス性能一覧!$O:$O,0))="","",INDEX(APガラス性能一覧!A:A,MATCH(ROW(B4691),APガラス性能一覧!$O:$O,0))),""),IFERROR(IF(INDEX(APガラス性能一覧!A:A,MATCH(ROW(B4691),APガラス性能一覧!$N:$N,0))="","",INDEX(APガラス性能一覧!A:A,MATCH(ROW(B4691),APガラス性能一覧!$N:$N,0))),"")))</f>
        <v/>
      </c>
      <c r="C4697" s="68" t="str">
        <f>IFERROR(VLOOKUP($B4697,APガラス性能一覧!$A$2:$M$6097,2,0),"")</f>
        <v/>
      </c>
      <c r="D4697" s="68" t="str">
        <f>IFERROR(VLOOKUP($B4697,APガラス性能一覧!$A$2:$M$6097,3,0),"")</f>
        <v/>
      </c>
      <c r="E4697" s="68" t="str">
        <f>IFERROR(VLOOKUP($B4697,APガラス性能一覧!$A$2:$M$6097,4,0),"")</f>
        <v/>
      </c>
      <c r="F4697" s="68" t="str">
        <f>IFERROR(VLOOKUP($B4697,APガラス性能一覧!$A$2:$M$6097,5,0),"")</f>
        <v/>
      </c>
      <c r="G4697" s="68" t="str">
        <f>IFERROR(VLOOKUP($B4697,APガラス性能一覧!$A$2:$M$6097,6,0),"")</f>
        <v/>
      </c>
      <c r="H4697" s="68" t="str">
        <f>IFERROR(VLOOKUP($B4697,APガラス性能一覧!$A$2:$M$6097,7,0),"")</f>
        <v/>
      </c>
      <c r="I4697" s="68" t="str">
        <f>IFERROR(VLOOKUP($B4697,APガラス性能一覧!$A$2:$M$6097,8,0),"")</f>
        <v/>
      </c>
      <c r="J4697" s="68" t="str">
        <f>IFERROR(VLOOKUP($B4697,APガラス性能一覧!$A$2:$M$6097,9,0),"")</f>
        <v/>
      </c>
      <c r="K4697" s="68" t="str">
        <f>IFERROR(VLOOKUP($B4697,APガラス性能一覧!$A$2:$M$6097,10,0),"")</f>
        <v/>
      </c>
      <c r="L4697" s="68" t="str">
        <f>IFERROR(VLOOKUP($B4697,APガラス性能一覧!$A$2:$M$6097,11,0),"")</f>
        <v/>
      </c>
      <c r="M4697" s="68" t="str">
        <f>IFERROR(VLOOKUP($B4697,APガラス性能一覧!$A$2:$M$6097,12,0),"")</f>
        <v/>
      </c>
      <c r="N4697" s="68" t="str">
        <f>IFERROR(VLOOKUP($B4697,APガラス性能一覧!$A$2:$M$6097,13,0),"")</f>
        <v/>
      </c>
    </row>
    <row r="4698" spans="2:14" x14ac:dyDescent="0.4">
      <c r="B4698" s="68" t="str">
        <f>IF($D$2="","",IF($E$2=0.65,IFERROR(IF(INDEX(APガラス性能一覧!A:A,MATCH(ROW(B4692),APガラス性能一覧!$O:$O,0))="","",INDEX(APガラス性能一覧!A:A,MATCH(ROW(B4692),APガラス性能一覧!$O:$O,0))),""),IFERROR(IF(INDEX(APガラス性能一覧!A:A,MATCH(ROW(B4692),APガラス性能一覧!$N:$N,0))="","",INDEX(APガラス性能一覧!A:A,MATCH(ROW(B4692),APガラス性能一覧!$N:$N,0))),"")))</f>
        <v/>
      </c>
      <c r="C4698" s="68" t="str">
        <f>IFERROR(VLOOKUP($B4698,APガラス性能一覧!$A$2:$M$6097,2,0),"")</f>
        <v/>
      </c>
      <c r="D4698" s="68" t="str">
        <f>IFERROR(VLOOKUP($B4698,APガラス性能一覧!$A$2:$M$6097,3,0),"")</f>
        <v/>
      </c>
      <c r="E4698" s="68" t="str">
        <f>IFERROR(VLOOKUP($B4698,APガラス性能一覧!$A$2:$M$6097,4,0),"")</f>
        <v/>
      </c>
      <c r="F4698" s="68" t="str">
        <f>IFERROR(VLOOKUP($B4698,APガラス性能一覧!$A$2:$M$6097,5,0),"")</f>
        <v/>
      </c>
      <c r="G4698" s="68" t="str">
        <f>IFERROR(VLOOKUP($B4698,APガラス性能一覧!$A$2:$M$6097,6,0),"")</f>
        <v/>
      </c>
      <c r="H4698" s="68" t="str">
        <f>IFERROR(VLOOKUP($B4698,APガラス性能一覧!$A$2:$M$6097,7,0),"")</f>
        <v/>
      </c>
      <c r="I4698" s="68" t="str">
        <f>IFERROR(VLOOKUP($B4698,APガラス性能一覧!$A$2:$M$6097,8,0),"")</f>
        <v/>
      </c>
      <c r="J4698" s="68" t="str">
        <f>IFERROR(VLOOKUP($B4698,APガラス性能一覧!$A$2:$M$6097,9,0),"")</f>
        <v/>
      </c>
      <c r="K4698" s="68" t="str">
        <f>IFERROR(VLOOKUP($B4698,APガラス性能一覧!$A$2:$M$6097,10,0),"")</f>
        <v/>
      </c>
      <c r="L4698" s="68" t="str">
        <f>IFERROR(VLOOKUP($B4698,APガラス性能一覧!$A$2:$M$6097,11,0),"")</f>
        <v/>
      </c>
      <c r="M4698" s="68" t="str">
        <f>IFERROR(VLOOKUP($B4698,APガラス性能一覧!$A$2:$M$6097,12,0),"")</f>
        <v/>
      </c>
      <c r="N4698" s="68" t="str">
        <f>IFERROR(VLOOKUP($B4698,APガラス性能一覧!$A$2:$M$6097,13,0),"")</f>
        <v/>
      </c>
    </row>
    <row r="4699" spans="2:14" x14ac:dyDescent="0.4">
      <c r="B4699" s="68" t="str">
        <f>IF($D$2="","",IF($E$2=0.65,IFERROR(IF(INDEX(APガラス性能一覧!A:A,MATCH(ROW(B4693),APガラス性能一覧!$O:$O,0))="","",INDEX(APガラス性能一覧!A:A,MATCH(ROW(B4693),APガラス性能一覧!$O:$O,0))),""),IFERROR(IF(INDEX(APガラス性能一覧!A:A,MATCH(ROW(B4693),APガラス性能一覧!$N:$N,0))="","",INDEX(APガラス性能一覧!A:A,MATCH(ROW(B4693),APガラス性能一覧!$N:$N,0))),"")))</f>
        <v/>
      </c>
      <c r="C4699" s="68" t="str">
        <f>IFERROR(VLOOKUP($B4699,APガラス性能一覧!$A$2:$M$6097,2,0),"")</f>
        <v/>
      </c>
      <c r="D4699" s="68" t="str">
        <f>IFERROR(VLOOKUP($B4699,APガラス性能一覧!$A$2:$M$6097,3,0),"")</f>
        <v/>
      </c>
      <c r="E4699" s="68" t="str">
        <f>IFERROR(VLOOKUP($B4699,APガラス性能一覧!$A$2:$M$6097,4,0),"")</f>
        <v/>
      </c>
      <c r="F4699" s="68" t="str">
        <f>IFERROR(VLOOKUP($B4699,APガラス性能一覧!$A$2:$M$6097,5,0),"")</f>
        <v/>
      </c>
      <c r="G4699" s="68" t="str">
        <f>IFERROR(VLOOKUP($B4699,APガラス性能一覧!$A$2:$M$6097,6,0),"")</f>
        <v/>
      </c>
      <c r="H4699" s="68" t="str">
        <f>IFERROR(VLOOKUP($B4699,APガラス性能一覧!$A$2:$M$6097,7,0),"")</f>
        <v/>
      </c>
      <c r="I4699" s="68" t="str">
        <f>IFERROR(VLOOKUP($B4699,APガラス性能一覧!$A$2:$M$6097,8,0),"")</f>
        <v/>
      </c>
      <c r="J4699" s="68" t="str">
        <f>IFERROR(VLOOKUP($B4699,APガラス性能一覧!$A$2:$M$6097,9,0),"")</f>
        <v/>
      </c>
      <c r="K4699" s="68" t="str">
        <f>IFERROR(VLOOKUP($B4699,APガラス性能一覧!$A$2:$M$6097,10,0),"")</f>
        <v/>
      </c>
      <c r="L4699" s="68" t="str">
        <f>IFERROR(VLOOKUP($B4699,APガラス性能一覧!$A$2:$M$6097,11,0),"")</f>
        <v/>
      </c>
      <c r="M4699" s="68" t="str">
        <f>IFERROR(VLOOKUP($B4699,APガラス性能一覧!$A$2:$M$6097,12,0),"")</f>
        <v/>
      </c>
      <c r="N4699" s="68" t="str">
        <f>IFERROR(VLOOKUP($B4699,APガラス性能一覧!$A$2:$M$6097,13,0),"")</f>
        <v/>
      </c>
    </row>
    <row r="4700" spans="2:14" x14ac:dyDescent="0.4">
      <c r="B4700" s="68" t="str">
        <f>IF($D$2="","",IF($E$2=0.65,IFERROR(IF(INDEX(APガラス性能一覧!A:A,MATCH(ROW(B4694),APガラス性能一覧!$O:$O,0))="","",INDEX(APガラス性能一覧!A:A,MATCH(ROW(B4694),APガラス性能一覧!$O:$O,0))),""),IFERROR(IF(INDEX(APガラス性能一覧!A:A,MATCH(ROW(B4694),APガラス性能一覧!$N:$N,0))="","",INDEX(APガラス性能一覧!A:A,MATCH(ROW(B4694),APガラス性能一覧!$N:$N,0))),"")))</f>
        <v/>
      </c>
      <c r="C4700" s="68" t="str">
        <f>IFERROR(VLOOKUP($B4700,APガラス性能一覧!$A$2:$M$6097,2,0),"")</f>
        <v/>
      </c>
      <c r="D4700" s="68" t="str">
        <f>IFERROR(VLOOKUP($B4700,APガラス性能一覧!$A$2:$M$6097,3,0),"")</f>
        <v/>
      </c>
      <c r="E4700" s="68" t="str">
        <f>IFERROR(VLOOKUP($B4700,APガラス性能一覧!$A$2:$M$6097,4,0),"")</f>
        <v/>
      </c>
      <c r="F4700" s="68" t="str">
        <f>IFERROR(VLOOKUP($B4700,APガラス性能一覧!$A$2:$M$6097,5,0),"")</f>
        <v/>
      </c>
      <c r="G4700" s="68" t="str">
        <f>IFERROR(VLOOKUP($B4700,APガラス性能一覧!$A$2:$M$6097,6,0),"")</f>
        <v/>
      </c>
      <c r="H4700" s="68" t="str">
        <f>IFERROR(VLOOKUP($B4700,APガラス性能一覧!$A$2:$M$6097,7,0),"")</f>
        <v/>
      </c>
      <c r="I4700" s="68" t="str">
        <f>IFERROR(VLOOKUP($B4700,APガラス性能一覧!$A$2:$M$6097,8,0),"")</f>
        <v/>
      </c>
      <c r="J4700" s="68" t="str">
        <f>IFERROR(VLOOKUP($B4700,APガラス性能一覧!$A$2:$M$6097,9,0),"")</f>
        <v/>
      </c>
      <c r="K4700" s="68" t="str">
        <f>IFERROR(VLOOKUP($B4700,APガラス性能一覧!$A$2:$M$6097,10,0),"")</f>
        <v/>
      </c>
      <c r="L4700" s="68" t="str">
        <f>IFERROR(VLOOKUP($B4700,APガラス性能一覧!$A$2:$M$6097,11,0),"")</f>
        <v/>
      </c>
      <c r="M4700" s="68" t="str">
        <f>IFERROR(VLOOKUP($B4700,APガラス性能一覧!$A$2:$M$6097,12,0),"")</f>
        <v/>
      </c>
      <c r="N4700" s="68" t="str">
        <f>IFERROR(VLOOKUP($B4700,APガラス性能一覧!$A$2:$M$6097,13,0),"")</f>
        <v/>
      </c>
    </row>
    <row r="4701" spans="2:14" x14ac:dyDescent="0.4">
      <c r="B4701" s="68" t="str">
        <f>IF($D$2="","",IF($E$2=0.65,IFERROR(IF(INDEX(APガラス性能一覧!A:A,MATCH(ROW(B4695),APガラス性能一覧!$O:$O,0))="","",INDEX(APガラス性能一覧!A:A,MATCH(ROW(B4695),APガラス性能一覧!$O:$O,0))),""),IFERROR(IF(INDEX(APガラス性能一覧!A:A,MATCH(ROW(B4695),APガラス性能一覧!$N:$N,0))="","",INDEX(APガラス性能一覧!A:A,MATCH(ROW(B4695),APガラス性能一覧!$N:$N,0))),"")))</f>
        <v/>
      </c>
      <c r="C4701" s="68" t="str">
        <f>IFERROR(VLOOKUP($B4701,APガラス性能一覧!$A$2:$M$6097,2,0),"")</f>
        <v/>
      </c>
      <c r="D4701" s="68" t="str">
        <f>IFERROR(VLOOKUP($B4701,APガラス性能一覧!$A$2:$M$6097,3,0),"")</f>
        <v/>
      </c>
      <c r="E4701" s="68" t="str">
        <f>IFERROR(VLOOKUP($B4701,APガラス性能一覧!$A$2:$M$6097,4,0),"")</f>
        <v/>
      </c>
      <c r="F4701" s="68" t="str">
        <f>IFERROR(VLOOKUP($B4701,APガラス性能一覧!$A$2:$M$6097,5,0),"")</f>
        <v/>
      </c>
      <c r="G4701" s="68" t="str">
        <f>IFERROR(VLOOKUP($B4701,APガラス性能一覧!$A$2:$M$6097,6,0),"")</f>
        <v/>
      </c>
      <c r="H4701" s="68" t="str">
        <f>IFERROR(VLOOKUP($B4701,APガラス性能一覧!$A$2:$M$6097,7,0),"")</f>
        <v/>
      </c>
      <c r="I4701" s="68" t="str">
        <f>IFERROR(VLOOKUP($B4701,APガラス性能一覧!$A$2:$M$6097,8,0),"")</f>
        <v/>
      </c>
      <c r="J4701" s="68" t="str">
        <f>IFERROR(VLOOKUP($B4701,APガラス性能一覧!$A$2:$M$6097,9,0),"")</f>
        <v/>
      </c>
      <c r="K4701" s="68" t="str">
        <f>IFERROR(VLOOKUP($B4701,APガラス性能一覧!$A$2:$M$6097,10,0),"")</f>
        <v/>
      </c>
      <c r="L4701" s="68" t="str">
        <f>IFERROR(VLOOKUP($B4701,APガラス性能一覧!$A$2:$M$6097,11,0),"")</f>
        <v/>
      </c>
      <c r="M4701" s="68" t="str">
        <f>IFERROR(VLOOKUP($B4701,APガラス性能一覧!$A$2:$M$6097,12,0),"")</f>
        <v/>
      </c>
      <c r="N4701" s="68" t="str">
        <f>IFERROR(VLOOKUP($B4701,APガラス性能一覧!$A$2:$M$6097,13,0),"")</f>
        <v/>
      </c>
    </row>
    <row r="4702" spans="2:14" x14ac:dyDescent="0.4">
      <c r="B4702" s="68" t="str">
        <f>IF($D$2="","",IF($E$2=0.65,IFERROR(IF(INDEX(APガラス性能一覧!A:A,MATCH(ROW(B4696),APガラス性能一覧!$O:$O,0))="","",INDEX(APガラス性能一覧!A:A,MATCH(ROW(B4696),APガラス性能一覧!$O:$O,0))),""),IFERROR(IF(INDEX(APガラス性能一覧!A:A,MATCH(ROW(B4696),APガラス性能一覧!$N:$N,0))="","",INDEX(APガラス性能一覧!A:A,MATCH(ROW(B4696),APガラス性能一覧!$N:$N,0))),"")))</f>
        <v/>
      </c>
      <c r="C4702" s="68" t="str">
        <f>IFERROR(VLOOKUP($B4702,APガラス性能一覧!$A$2:$M$6097,2,0),"")</f>
        <v/>
      </c>
      <c r="D4702" s="68" t="str">
        <f>IFERROR(VLOOKUP($B4702,APガラス性能一覧!$A$2:$M$6097,3,0),"")</f>
        <v/>
      </c>
      <c r="E4702" s="68" t="str">
        <f>IFERROR(VLOOKUP($B4702,APガラス性能一覧!$A$2:$M$6097,4,0),"")</f>
        <v/>
      </c>
      <c r="F4702" s="68" t="str">
        <f>IFERROR(VLOOKUP($B4702,APガラス性能一覧!$A$2:$M$6097,5,0),"")</f>
        <v/>
      </c>
      <c r="G4702" s="68" t="str">
        <f>IFERROR(VLOOKUP($B4702,APガラス性能一覧!$A$2:$M$6097,6,0),"")</f>
        <v/>
      </c>
      <c r="H4702" s="68" t="str">
        <f>IFERROR(VLOOKUP($B4702,APガラス性能一覧!$A$2:$M$6097,7,0),"")</f>
        <v/>
      </c>
      <c r="I4702" s="68" t="str">
        <f>IFERROR(VLOOKUP($B4702,APガラス性能一覧!$A$2:$M$6097,8,0),"")</f>
        <v/>
      </c>
      <c r="J4702" s="68" t="str">
        <f>IFERROR(VLOOKUP($B4702,APガラス性能一覧!$A$2:$M$6097,9,0),"")</f>
        <v/>
      </c>
      <c r="K4702" s="68" t="str">
        <f>IFERROR(VLOOKUP($B4702,APガラス性能一覧!$A$2:$M$6097,10,0),"")</f>
        <v/>
      </c>
      <c r="L4702" s="68" t="str">
        <f>IFERROR(VLOOKUP($B4702,APガラス性能一覧!$A$2:$M$6097,11,0),"")</f>
        <v/>
      </c>
      <c r="M4702" s="68" t="str">
        <f>IFERROR(VLOOKUP($B4702,APガラス性能一覧!$A$2:$M$6097,12,0),"")</f>
        <v/>
      </c>
      <c r="N4702" s="68" t="str">
        <f>IFERROR(VLOOKUP($B4702,APガラス性能一覧!$A$2:$M$6097,13,0),"")</f>
        <v/>
      </c>
    </row>
    <row r="4703" spans="2:14" x14ac:dyDescent="0.4">
      <c r="B4703" s="68" t="str">
        <f>IF($D$2="","",IF($E$2=0.65,IFERROR(IF(INDEX(APガラス性能一覧!A:A,MATCH(ROW(B4697),APガラス性能一覧!$O:$O,0))="","",INDEX(APガラス性能一覧!A:A,MATCH(ROW(B4697),APガラス性能一覧!$O:$O,0))),""),IFERROR(IF(INDEX(APガラス性能一覧!A:A,MATCH(ROW(B4697),APガラス性能一覧!$N:$N,0))="","",INDEX(APガラス性能一覧!A:A,MATCH(ROW(B4697),APガラス性能一覧!$N:$N,0))),"")))</f>
        <v/>
      </c>
      <c r="C4703" s="68" t="str">
        <f>IFERROR(VLOOKUP($B4703,APガラス性能一覧!$A$2:$M$6097,2,0),"")</f>
        <v/>
      </c>
      <c r="D4703" s="68" t="str">
        <f>IFERROR(VLOOKUP($B4703,APガラス性能一覧!$A$2:$M$6097,3,0),"")</f>
        <v/>
      </c>
      <c r="E4703" s="68" t="str">
        <f>IFERROR(VLOOKUP($B4703,APガラス性能一覧!$A$2:$M$6097,4,0),"")</f>
        <v/>
      </c>
      <c r="F4703" s="68" t="str">
        <f>IFERROR(VLOOKUP($B4703,APガラス性能一覧!$A$2:$M$6097,5,0),"")</f>
        <v/>
      </c>
      <c r="G4703" s="68" t="str">
        <f>IFERROR(VLOOKUP($B4703,APガラス性能一覧!$A$2:$M$6097,6,0),"")</f>
        <v/>
      </c>
      <c r="H4703" s="68" t="str">
        <f>IFERROR(VLOOKUP($B4703,APガラス性能一覧!$A$2:$M$6097,7,0),"")</f>
        <v/>
      </c>
      <c r="I4703" s="68" t="str">
        <f>IFERROR(VLOOKUP($B4703,APガラス性能一覧!$A$2:$M$6097,8,0),"")</f>
        <v/>
      </c>
      <c r="J4703" s="68" t="str">
        <f>IFERROR(VLOOKUP($B4703,APガラス性能一覧!$A$2:$M$6097,9,0),"")</f>
        <v/>
      </c>
      <c r="K4703" s="68" t="str">
        <f>IFERROR(VLOOKUP($B4703,APガラス性能一覧!$A$2:$M$6097,10,0),"")</f>
        <v/>
      </c>
      <c r="L4703" s="68" t="str">
        <f>IFERROR(VLOOKUP($B4703,APガラス性能一覧!$A$2:$M$6097,11,0),"")</f>
        <v/>
      </c>
      <c r="M4703" s="68" t="str">
        <f>IFERROR(VLOOKUP($B4703,APガラス性能一覧!$A$2:$M$6097,12,0),"")</f>
        <v/>
      </c>
      <c r="N4703" s="68" t="str">
        <f>IFERROR(VLOOKUP($B4703,APガラス性能一覧!$A$2:$M$6097,13,0),"")</f>
        <v/>
      </c>
    </row>
    <row r="4704" spans="2:14" x14ac:dyDescent="0.4">
      <c r="B4704" s="68" t="str">
        <f>IF($D$2="","",IF($E$2=0.65,IFERROR(IF(INDEX(APガラス性能一覧!A:A,MATCH(ROW(B4698),APガラス性能一覧!$O:$O,0))="","",INDEX(APガラス性能一覧!A:A,MATCH(ROW(B4698),APガラス性能一覧!$O:$O,0))),""),IFERROR(IF(INDEX(APガラス性能一覧!A:A,MATCH(ROW(B4698),APガラス性能一覧!$N:$N,0))="","",INDEX(APガラス性能一覧!A:A,MATCH(ROW(B4698),APガラス性能一覧!$N:$N,0))),"")))</f>
        <v/>
      </c>
      <c r="C4704" s="68" t="str">
        <f>IFERROR(VLOOKUP($B4704,APガラス性能一覧!$A$2:$M$6097,2,0),"")</f>
        <v/>
      </c>
      <c r="D4704" s="68" t="str">
        <f>IFERROR(VLOOKUP($B4704,APガラス性能一覧!$A$2:$M$6097,3,0),"")</f>
        <v/>
      </c>
      <c r="E4704" s="68" t="str">
        <f>IFERROR(VLOOKUP($B4704,APガラス性能一覧!$A$2:$M$6097,4,0),"")</f>
        <v/>
      </c>
      <c r="F4704" s="68" t="str">
        <f>IFERROR(VLOOKUP($B4704,APガラス性能一覧!$A$2:$M$6097,5,0),"")</f>
        <v/>
      </c>
      <c r="G4704" s="68" t="str">
        <f>IFERROR(VLOOKUP($B4704,APガラス性能一覧!$A$2:$M$6097,6,0),"")</f>
        <v/>
      </c>
      <c r="H4704" s="68" t="str">
        <f>IFERROR(VLOOKUP($B4704,APガラス性能一覧!$A$2:$M$6097,7,0),"")</f>
        <v/>
      </c>
      <c r="I4704" s="68" t="str">
        <f>IFERROR(VLOOKUP($B4704,APガラス性能一覧!$A$2:$M$6097,8,0),"")</f>
        <v/>
      </c>
      <c r="J4704" s="68" t="str">
        <f>IFERROR(VLOOKUP($B4704,APガラス性能一覧!$A$2:$M$6097,9,0),"")</f>
        <v/>
      </c>
      <c r="K4704" s="68" t="str">
        <f>IFERROR(VLOOKUP($B4704,APガラス性能一覧!$A$2:$M$6097,10,0),"")</f>
        <v/>
      </c>
      <c r="L4704" s="68" t="str">
        <f>IFERROR(VLOOKUP($B4704,APガラス性能一覧!$A$2:$M$6097,11,0),"")</f>
        <v/>
      </c>
      <c r="M4704" s="68" t="str">
        <f>IFERROR(VLOOKUP($B4704,APガラス性能一覧!$A$2:$M$6097,12,0),"")</f>
        <v/>
      </c>
      <c r="N4704" s="68" t="str">
        <f>IFERROR(VLOOKUP($B4704,APガラス性能一覧!$A$2:$M$6097,13,0),"")</f>
        <v/>
      </c>
    </row>
    <row r="4705" spans="2:14" x14ac:dyDescent="0.4">
      <c r="B4705" s="68" t="str">
        <f>IF($D$2="","",IF($E$2=0.65,IFERROR(IF(INDEX(APガラス性能一覧!A:A,MATCH(ROW(B4699),APガラス性能一覧!$O:$O,0))="","",INDEX(APガラス性能一覧!A:A,MATCH(ROW(B4699),APガラス性能一覧!$O:$O,0))),""),IFERROR(IF(INDEX(APガラス性能一覧!A:A,MATCH(ROW(B4699),APガラス性能一覧!$N:$N,0))="","",INDEX(APガラス性能一覧!A:A,MATCH(ROW(B4699),APガラス性能一覧!$N:$N,0))),"")))</f>
        <v/>
      </c>
      <c r="C4705" s="68" t="str">
        <f>IFERROR(VLOOKUP($B4705,APガラス性能一覧!$A$2:$M$6097,2,0),"")</f>
        <v/>
      </c>
      <c r="D4705" s="68" t="str">
        <f>IFERROR(VLOOKUP($B4705,APガラス性能一覧!$A$2:$M$6097,3,0),"")</f>
        <v/>
      </c>
      <c r="E4705" s="68" t="str">
        <f>IFERROR(VLOOKUP($B4705,APガラス性能一覧!$A$2:$M$6097,4,0),"")</f>
        <v/>
      </c>
      <c r="F4705" s="68" t="str">
        <f>IFERROR(VLOOKUP($B4705,APガラス性能一覧!$A$2:$M$6097,5,0),"")</f>
        <v/>
      </c>
      <c r="G4705" s="68" t="str">
        <f>IFERROR(VLOOKUP($B4705,APガラス性能一覧!$A$2:$M$6097,6,0),"")</f>
        <v/>
      </c>
      <c r="H4705" s="68" t="str">
        <f>IFERROR(VLOOKUP($B4705,APガラス性能一覧!$A$2:$M$6097,7,0),"")</f>
        <v/>
      </c>
      <c r="I4705" s="68" t="str">
        <f>IFERROR(VLOOKUP($B4705,APガラス性能一覧!$A$2:$M$6097,8,0),"")</f>
        <v/>
      </c>
      <c r="J4705" s="68" t="str">
        <f>IFERROR(VLOOKUP($B4705,APガラス性能一覧!$A$2:$M$6097,9,0),"")</f>
        <v/>
      </c>
      <c r="K4705" s="68" t="str">
        <f>IFERROR(VLOOKUP($B4705,APガラス性能一覧!$A$2:$M$6097,10,0),"")</f>
        <v/>
      </c>
      <c r="L4705" s="68" t="str">
        <f>IFERROR(VLOOKUP($B4705,APガラス性能一覧!$A$2:$M$6097,11,0),"")</f>
        <v/>
      </c>
      <c r="M4705" s="68" t="str">
        <f>IFERROR(VLOOKUP($B4705,APガラス性能一覧!$A$2:$M$6097,12,0),"")</f>
        <v/>
      </c>
      <c r="N4705" s="68" t="str">
        <f>IFERROR(VLOOKUP($B4705,APガラス性能一覧!$A$2:$M$6097,13,0),"")</f>
        <v/>
      </c>
    </row>
    <row r="4706" spans="2:14" x14ac:dyDescent="0.4">
      <c r="B4706" s="68" t="str">
        <f>IF($D$2="","",IF($E$2=0.65,IFERROR(IF(INDEX(APガラス性能一覧!A:A,MATCH(ROW(B4700),APガラス性能一覧!$O:$O,0))="","",INDEX(APガラス性能一覧!A:A,MATCH(ROW(B4700),APガラス性能一覧!$O:$O,0))),""),IFERROR(IF(INDEX(APガラス性能一覧!A:A,MATCH(ROW(B4700),APガラス性能一覧!$N:$N,0))="","",INDEX(APガラス性能一覧!A:A,MATCH(ROW(B4700),APガラス性能一覧!$N:$N,0))),"")))</f>
        <v/>
      </c>
      <c r="C4706" s="68" t="str">
        <f>IFERROR(VLOOKUP($B4706,APガラス性能一覧!$A$2:$M$6097,2,0),"")</f>
        <v/>
      </c>
      <c r="D4706" s="68" t="str">
        <f>IFERROR(VLOOKUP($B4706,APガラス性能一覧!$A$2:$M$6097,3,0),"")</f>
        <v/>
      </c>
      <c r="E4706" s="68" t="str">
        <f>IFERROR(VLOOKUP($B4706,APガラス性能一覧!$A$2:$M$6097,4,0),"")</f>
        <v/>
      </c>
      <c r="F4706" s="68" t="str">
        <f>IFERROR(VLOOKUP($B4706,APガラス性能一覧!$A$2:$M$6097,5,0),"")</f>
        <v/>
      </c>
      <c r="G4706" s="68" t="str">
        <f>IFERROR(VLOOKUP($B4706,APガラス性能一覧!$A$2:$M$6097,6,0),"")</f>
        <v/>
      </c>
      <c r="H4706" s="68" t="str">
        <f>IFERROR(VLOOKUP($B4706,APガラス性能一覧!$A$2:$M$6097,7,0),"")</f>
        <v/>
      </c>
      <c r="I4706" s="68" t="str">
        <f>IFERROR(VLOOKUP($B4706,APガラス性能一覧!$A$2:$M$6097,8,0),"")</f>
        <v/>
      </c>
      <c r="J4706" s="68" t="str">
        <f>IFERROR(VLOOKUP($B4706,APガラス性能一覧!$A$2:$M$6097,9,0),"")</f>
        <v/>
      </c>
      <c r="K4706" s="68" t="str">
        <f>IFERROR(VLOOKUP($B4706,APガラス性能一覧!$A$2:$M$6097,10,0),"")</f>
        <v/>
      </c>
      <c r="L4706" s="68" t="str">
        <f>IFERROR(VLOOKUP($B4706,APガラス性能一覧!$A$2:$M$6097,11,0),"")</f>
        <v/>
      </c>
      <c r="M4706" s="68" t="str">
        <f>IFERROR(VLOOKUP($B4706,APガラス性能一覧!$A$2:$M$6097,12,0),"")</f>
        <v/>
      </c>
      <c r="N4706" s="68" t="str">
        <f>IFERROR(VLOOKUP($B4706,APガラス性能一覧!$A$2:$M$6097,13,0),"")</f>
        <v/>
      </c>
    </row>
    <row r="4707" spans="2:14" x14ac:dyDescent="0.4">
      <c r="B4707" s="68" t="str">
        <f>IF($D$2="","",IF($E$2=0.65,IFERROR(IF(INDEX(APガラス性能一覧!A:A,MATCH(ROW(B4701),APガラス性能一覧!$O:$O,0))="","",INDEX(APガラス性能一覧!A:A,MATCH(ROW(B4701),APガラス性能一覧!$O:$O,0))),""),IFERROR(IF(INDEX(APガラス性能一覧!A:A,MATCH(ROW(B4701),APガラス性能一覧!$N:$N,0))="","",INDEX(APガラス性能一覧!A:A,MATCH(ROW(B4701),APガラス性能一覧!$N:$N,0))),"")))</f>
        <v/>
      </c>
      <c r="C4707" s="68" t="str">
        <f>IFERROR(VLOOKUP($B4707,APガラス性能一覧!$A$2:$M$6097,2,0),"")</f>
        <v/>
      </c>
      <c r="D4707" s="68" t="str">
        <f>IFERROR(VLOOKUP($B4707,APガラス性能一覧!$A$2:$M$6097,3,0),"")</f>
        <v/>
      </c>
      <c r="E4707" s="68" t="str">
        <f>IFERROR(VLOOKUP($B4707,APガラス性能一覧!$A$2:$M$6097,4,0),"")</f>
        <v/>
      </c>
      <c r="F4707" s="68" t="str">
        <f>IFERROR(VLOOKUP($B4707,APガラス性能一覧!$A$2:$M$6097,5,0),"")</f>
        <v/>
      </c>
      <c r="G4707" s="68" t="str">
        <f>IFERROR(VLOOKUP($B4707,APガラス性能一覧!$A$2:$M$6097,6,0),"")</f>
        <v/>
      </c>
      <c r="H4707" s="68" t="str">
        <f>IFERROR(VLOOKUP($B4707,APガラス性能一覧!$A$2:$M$6097,7,0),"")</f>
        <v/>
      </c>
      <c r="I4707" s="68" t="str">
        <f>IFERROR(VLOOKUP($B4707,APガラス性能一覧!$A$2:$M$6097,8,0),"")</f>
        <v/>
      </c>
      <c r="J4707" s="68" t="str">
        <f>IFERROR(VLOOKUP($B4707,APガラス性能一覧!$A$2:$M$6097,9,0),"")</f>
        <v/>
      </c>
      <c r="K4707" s="68" t="str">
        <f>IFERROR(VLOOKUP($B4707,APガラス性能一覧!$A$2:$M$6097,10,0),"")</f>
        <v/>
      </c>
      <c r="L4707" s="68" t="str">
        <f>IFERROR(VLOOKUP($B4707,APガラス性能一覧!$A$2:$M$6097,11,0),"")</f>
        <v/>
      </c>
      <c r="M4707" s="68" t="str">
        <f>IFERROR(VLOOKUP($B4707,APガラス性能一覧!$A$2:$M$6097,12,0),"")</f>
        <v/>
      </c>
      <c r="N4707" s="68" t="str">
        <f>IFERROR(VLOOKUP($B4707,APガラス性能一覧!$A$2:$M$6097,13,0),"")</f>
        <v/>
      </c>
    </row>
    <row r="4708" spans="2:14" x14ac:dyDescent="0.4">
      <c r="B4708" s="68" t="str">
        <f>IF($D$2="","",IF($E$2=0.65,IFERROR(IF(INDEX(APガラス性能一覧!A:A,MATCH(ROW(B4702),APガラス性能一覧!$O:$O,0))="","",INDEX(APガラス性能一覧!A:A,MATCH(ROW(B4702),APガラス性能一覧!$O:$O,0))),""),IFERROR(IF(INDEX(APガラス性能一覧!A:A,MATCH(ROW(B4702),APガラス性能一覧!$N:$N,0))="","",INDEX(APガラス性能一覧!A:A,MATCH(ROW(B4702),APガラス性能一覧!$N:$N,0))),"")))</f>
        <v/>
      </c>
      <c r="C4708" s="68" t="str">
        <f>IFERROR(VLOOKUP($B4708,APガラス性能一覧!$A$2:$M$6097,2,0),"")</f>
        <v/>
      </c>
      <c r="D4708" s="68" t="str">
        <f>IFERROR(VLOOKUP($B4708,APガラス性能一覧!$A$2:$M$6097,3,0),"")</f>
        <v/>
      </c>
      <c r="E4708" s="68" t="str">
        <f>IFERROR(VLOOKUP($B4708,APガラス性能一覧!$A$2:$M$6097,4,0),"")</f>
        <v/>
      </c>
      <c r="F4708" s="68" t="str">
        <f>IFERROR(VLOOKUP($B4708,APガラス性能一覧!$A$2:$M$6097,5,0),"")</f>
        <v/>
      </c>
      <c r="G4708" s="68" t="str">
        <f>IFERROR(VLOOKUP($B4708,APガラス性能一覧!$A$2:$M$6097,6,0),"")</f>
        <v/>
      </c>
      <c r="H4708" s="68" t="str">
        <f>IFERROR(VLOOKUP($B4708,APガラス性能一覧!$A$2:$M$6097,7,0),"")</f>
        <v/>
      </c>
      <c r="I4708" s="68" t="str">
        <f>IFERROR(VLOOKUP($B4708,APガラス性能一覧!$A$2:$M$6097,8,0),"")</f>
        <v/>
      </c>
      <c r="J4708" s="68" t="str">
        <f>IFERROR(VLOOKUP($B4708,APガラス性能一覧!$A$2:$M$6097,9,0),"")</f>
        <v/>
      </c>
      <c r="K4708" s="68" t="str">
        <f>IFERROR(VLOOKUP($B4708,APガラス性能一覧!$A$2:$M$6097,10,0),"")</f>
        <v/>
      </c>
      <c r="L4708" s="68" t="str">
        <f>IFERROR(VLOOKUP($B4708,APガラス性能一覧!$A$2:$M$6097,11,0),"")</f>
        <v/>
      </c>
      <c r="M4708" s="68" t="str">
        <f>IFERROR(VLOOKUP($B4708,APガラス性能一覧!$A$2:$M$6097,12,0),"")</f>
        <v/>
      </c>
      <c r="N4708" s="68" t="str">
        <f>IFERROR(VLOOKUP($B4708,APガラス性能一覧!$A$2:$M$6097,13,0),"")</f>
        <v/>
      </c>
    </row>
    <row r="4709" spans="2:14" x14ac:dyDescent="0.4">
      <c r="B4709" s="68" t="str">
        <f>IF($D$2="","",IF($E$2=0.65,IFERROR(IF(INDEX(APガラス性能一覧!A:A,MATCH(ROW(B4703),APガラス性能一覧!$O:$O,0))="","",INDEX(APガラス性能一覧!A:A,MATCH(ROW(B4703),APガラス性能一覧!$O:$O,0))),""),IFERROR(IF(INDEX(APガラス性能一覧!A:A,MATCH(ROW(B4703),APガラス性能一覧!$N:$N,0))="","",INDEX(APガラス性能一覧!A:A,MATCH(ROW(B4703),APガラス性能一覧!$N:$N,0))),"")))</f>
        <v/>
      </c>
      <c r="C4709" s="68" t="str">
        <f>IFERROR(VLOOKUP($B4709,APガラス性能一覧!$A$2:$M$6097,2,0),"")</f>
        <v/>
      </c>
      <c r="D4709" s="68" t="str">
        <f>IFERROR(VLOOKUP($B4709,APガラス性能一覧!$A$2:$M$6097,3,0),"")</f>
        <v/>
      </c>
      <c r="E4709" s="68" t="str">
        <f>IFERROR(VLOOKUP($B4709,APガラス性能一覧!$A$2:$M$6097,4,0),"")</f>
        <v/>
      </c>
      <c r="F4709" s="68" t="str">
        <f>IFERROR(VLOOKUP($B4709,APガラス性能一覧!$A$2:$M$6097,5,0),"")</f>
        <v/>
      </c>
      <c r="G4709" s="68" t="str">
        <f>IFERROR(VLOOKUP($B4709,APガラス性能一覧!$A$2:$M$6097,6,0),"")</f>
        <v/>
      </c>
      <c r="H4709" s="68" t="str">
        <f>IFERROR(VLOOKUP($B4709,APガラス性能一覧!$A$2:$M$6097,7,0),"")</f>
        <v/>
      </c>
      <c r="I4709" s="68" t="str">
        <f>IFERROR(VLOOKUP($B4709,APガラス性能一覧!$A$2:$M$6097,8,0),"")</f>
        <v/>
      </c>
      <c r="J4709" s="68" t="str">
        <f>IFERROR(VLOOKUP($B4709,APガラス性能一覧!$A$2:$M$6097,9,0),"")</f>
        <v/>
      </c>
      <c r="K4709" s="68" t="str">
        <f>IFERROR(VLOOKUP($B4709,APガラス性能一覧!$A$2:$M$6097,10,0),"")</f>
        <v/>
      </c>
      <c r="L4709" s="68" t="str">
        <f>IFERROR(VLOOKUP($B4709,APガラス性能一覧!$A$2:$M$6097,11,0),"")</f>
        <v/>
      </c>
      <c r="M4709" s="68" t="str">
        <f>IFERROR(VLOOKUP($B4709,APガラス性能一覧!$A$2:$M$6097,12,0),"")</f>
        <v/>
      </c>
      <c r="N4709" s="68" t="str">
        <f>IFERROR(VLOOKUP($B4709,APガラス性能一覧!$A$2:$M$6097,13,0),"")</f>
        <v/>
      </c>
    </row>
    <row r="4710" spans="2:14" x14ac:dyDescent="0.4">
      <c r="B4710" s="68" t="str">
        <f>IF($D$2="","",IF($E$2=0.65,IFERROR(IF(INDEX(APガラス性能一覧!A:A,MATCH(ROW(B4704),APガラス性能一覧!$O:$O,0))="","",INDEX(APガラス性能一覧!A:A,MATCH(ROW(B4704),APガラス性能一覧!$O:$O,0))),""),IFERROR(IF(INDEX(APガラス性能一覧!A:A,MATCH(ROW(B4704),APガラス性能一覧!$N:$N,0))="","",INDEX(APガラス性能一覧!A:A,MATCH(ROW(B4704),APガラス性能一覧!$N:$N,0))),"")))</f>
        <v/>
      </c>
      <c r="C4710" s="68" t="str">
        <f>IFERROR(VLOOKUP($B4710,APガラス性能一覧!$A$2:$M$6097,2,0),"")</f>
        <v/>
      </c>
      <c r="D4710" s="68" t="str">
        <f>IFERROR(VLOOKUP($B4710,APガラス性能一覧!$A$2:$M$6097,3,0),"")</f>
        <v/>
      </c>
      <c r="E4710" s="68" t="str">
        <f>IFERROR(VLOOKUP($B4710,APガラス性能一覧!$A$2:$M$6097,4,0),"")</f>
        <v/>
      </c>
      <c r="F4710" s="68" t="str">
        <f>IFERROR(VLOOKUP($B4710,APガラス性能一覧!$A$2:$M$6097,5,0),"")</f>
        <v/>
      </c>
      <c r="G4710" s="68" t="str">
        <f>IFERROR(VLOOKUP($B4710,APガラス性能一覧!$A$2:$M$6097,6,0),"")</f>
        <v/>
      </c>
      <c r="H4710" s="68" t="str">
        <f>IFERROR(VLOOKUP($B4710,APガラス性能一覧!$A$2:$M$6097,7,0),"")</f>
        <v/>
      </c>
      <c r="I4710" s="68" t="str">
        <f>IFERROR(VLOOKUP($B4710,APガラス性能一覧!$A$2:$M$6097,8,0),"")</f>
        <v/>
      </c>
      <c r="J4710" s="68" t="str">
        <f>IFERROR(VLOOKUP($B4710,APガラス性能一覧!$A$2:$M$6097,9,0),"")</f>
        <v/>
      </c>
      <c r="K4710" s="68" t="str">
        <f>IFERROR(VLOOKUP($B4710,APガラス性能一覧!$A$2:$M$6097,10,0),"")</f>
        <v/>
      </c>
      <c r="L4710" s="68" t="str">
        <f>IFERROR(VLOOKUP($B4710,APガラス性能一覧!$A$2:$M$6097,11,0),"")</f>
        <v/>
      </c>
      <c r="M4710" s="68" t="str">
        <f>IFERROR(VLOOKUP($B4710,APガラス性能一覧!$A$2:$M$6097,12,0),"")</f>
        <v/>
      </c>
      <c r="N4710" s="68" t="str">
        <f>IFERROR(VLOOKUP($B4710,APガラス性能一覧!$A$2:$M$6097,13,0),"")</f>
        <v/>
      </c>
    </row>
    <row r="4711" spans="2:14" x14ac:dyDescent="0.4">
      <c r="B4711" s="68" t="str">
        <f>IF($D$2="","",IF($E$2=0.65,IFERROR(IF(INDEX(APガラス性能一覧!A:A,MATCH(ROW(B4705),APガラス性能一覧!$O:$O,0))="","",INDEX(APガラス性能一覧!A:A,MATCH(ROW(B4705),APガラス性能一覧!$O:$O,0))),""),IFERROR(IF(INDEX(APガラス性能一覧!A:A,MATCH(ROW(B4705),APガラス性能一覧!$N:$N,0))="","",INDEX(APガラス性能一覧!A:A,MATCH(ROW(B4705),APガラス性能一覧!$N:$N,0))),"")))</f>
        <v/>
      </c>
      <c r="C4711" s="68" t="str">
        <f>IFERROR(VLOOKUP($B4711,APガラス性能一覧!$A$2:$M$6097,2,0),"")</f>
        <v/>
      </c>
      <c r="D4711" s="68" t="str">
        <f>IFERROR(VLOOKUP($B4711,APガラス性能一覧!$A$2:$M$6097,3,0),"")</f>
        <v/>
      </c>
      <c r="E4711" s="68" t="str">
        <f>IFERROR(VLOOKUP($B4711,APガラス性能一覧!$A$2:$M$6097,4,0),"")</f>
        <v/>
      </c>
      <c r="F4711" s="68" t="str">
        <f>IFERROR(VLOOKUP($B4711,APガラス性能一覧!$A$2:$M$6097,5,0),"")</f>
        <v/>
      </c>
      <c r="G4711" s="68" t="str">
        <f>IFERROR(VLOOKUP($B4711,APガラス性能一覧!$A$2:$M$6097,6,0),"")</f>
        <v/>
      </c>
      <c r="H4711" s="68" t="str">
        <f>IFERROR(VLOOKUP($B4711,APガラス性能一覧!$A$2:$M$6097,7,0),"")</f>
        <v/>
      </c>
      <c r="I4711" s="68" t="str">
        <f>IFERROR(VLOOKUP($B4711,APガラス性能一覧!$A$2:$M$6097,8,0),"")</f>
        <v/>
      </c>
      <c r="J4711" s="68" t="str">
        <f>IFERROR(VLOOKUP($B4711,APガラス性能一覧!$A$2:$M$6097,9,0),"")</f>
        <v/>
      </c>
      <c r="K4711" s="68" t="str">
        <f>IFERROR(VLOOKUP($B4711,APガラス性能一覧!$A$2:$M$6097,10,0),"")</f>
        <v/>
      </c>
      <c r="L4711" s="68" t="str">
        <f>IFERROR(VLOOKUP($B4711,APガラス性能一覧!$A$2:$M$6097,11,0),"")</f>
        <v/>
      </c>
      <c r="M4711" s="68" t="str">
        <f>IFERROR(VLOOKUP($B4711,APガラス性能一覧!$A$2:$M$6097,12,0),"")</f>
        <v/>
      </c>
      <c r="N4711" s="68" t="str">
        <f>IFERROR(VLOOKUP($B4711,APガラス性能一覧!$A$2:$M$6097,13,0),"")</f>
        <v/>
      </c>
    </row>
    <row r="4712" spans="2:14" x14ac:dyDescent="0.4">
      <c r="B4712" s="68" t="str">
        <f>IF($D$2="","",IF($E$2=0.65,IFERROR(IF(INDEX(APガラス性能一覧!A:A,MATCH(ROW(B4706),APガラス性能一覧!$O:$O,0))="","",INDEX(APガラス性能一覧!A:A,MATCH(ROW(B4706),APガラス性能一覧!$O:$O,0))),""),IFERROR(IF(INDEX(APガラス性能一覧!A:A,MATCH(ROW(B4706),APガラス性能一覧!$N:$N,0))="","",INDEX(APガラス性能一覧!A:A,MATCH(ROW(B4706),APガラス性能一覧!$N:$N,0))),"")))</f>
        <v/>
      </c>
      <c r="C4712" s="68" t="str">
        <f>IFERROR(VLOOKUP($B4712,APガラス性能一覧!$A$2:$M$6097,2,0),"")</f>
        <v/>
      </c>
      <c r="D4712" s="68" t="str">
        <f>IFERROR(VLOOKUP($B4712,APガラス性能一覧!$A$2:$M$6097,3,0),"")</f>
        <v/>
      </c>
      <c r="E4712" s="68" t="str">
        <f>IFERROR(VLOOKUP($B4712,APガラス性能一覧!$A$2:$M$6097,4,0),"")</f>
        <v/>
      </c>
      <c r="F4712" s="68" t="str">
        <f>IFERROR(VLOOKUP($B4712,APガラス性能一覧!$A$2:$M$6097,5,0),"")</f>
        <v/>
      </c>
      <c r="G4712" s="68" t="str">
        <f>IFERROR(VLOOKUP($B4712,APガラス性能一覧!$A$2:$M$6097,6,0),"")</f>
        <v/>
      </c>
      <c r="H4712" s="68" t="str">
        <f>IFERROR(VLOOKUP($B4712,APガラス性能一覧!$A$2:$M$6097,7,0),"")</f>
        <v/>
      </c>
      <c r="I4712" s="68" t="str">
        <f>IFERROR(VLOOKUP($B4712,APガラス性能一覧!$A$2:$M$6097,8,0),"")</f>
        <v/>
      </c>
      <c r="J4712" s="68" t="str">
        <f>IFERROR(VLOOKUP($B4712,APガラス性能一覧!$A$2:$M$6097,9,0),"")</f>
        <v/>
      </c>
      <c r="K4712" s="68" t="str">
        <f>IFERROR(VLOOKUP($B4712,APガラス性能一覧!$A$2:$M$6097,10,0),"")</f>
        <v/>
      </c>
      <c r="L4712" s="68" t="str">
        <f>IFERROR(VLOOKUP($B4712,APガラス性能一覧!$A$2:$M$6097,11,0),"")</f>
        <v/>
      </c>
      <c r="M4712" s="68" t="str">
        <f>IFERROR(VLOOKUP($B4712,APガラス性能一覧!$A$2:$M$6097,12,0),"")</f>
        <v/>
      </c>
      <c r="N4712" s="68" t="str">
        <f>IFERROR(VLOOKUP($B4712,APガラス性能一覧!$A$2:$M$6097,13,0),"")</f>
        <v/>
      </c>
    </row>
    <row r="4713" spans="2:14" x14ac:dyDescent="0.4">
      <c r="B4713" s="68" t="str">
        <f>IF($D$2="","",IF($E$2=0.65,IFERROR(IF(INDEX(APガラス性能一覧!A:A,MATCH(ROW(B4707),APガラス性能一覧!$O:$O,0))="","",INDEX(APガラス性能一覧!A:A,MATCH(ROW(B4707),APガラス性能一覧!$O:$O,0))),""),IFERROR(IF(INDEX(APガラス性能一覧!A:A,MATCH(ROW(B4707),APガラス性能一覧!$N:$N,0))="","",INDEX(APガラス性能一覧!A:A,MATCH(ROW(B4707),APガラス性能一覧!$N:$N,0))),"")))</f>
        <v/>
      </c>
      <c r="C4713" s="68" t="str">
        <f>IFERROR(VLOOKUP($B4713,APガラス性能一覧!$A$2:$M$6097,2,0),"")</f>
        <v/>
      </c>
      <c r="D4713" s="68" t="str">
        <f>IFERROR(VLOOKUP($B4713,APガラス性能一覧!$A$2:$M$6097,3,0),"")</f>
        <v/>
      </c>
      <c r="E4713" s="68" t="str">
        <f>IFERROR(VLOOKUP($B4713,APガラス性能一覧!$A$2:$M$6097,4,0),"")</f>
        <v/>
      </c>
      <c r="F4713" s="68" t="str">
        <f>IFERROR(VLOOKUP($B4713,APガラス性能一覧!$A$2:$M$6097,5,0),"")</f>
        <v/>
      </c>
      <c r="G4713" s="68" t="str">
        <f>IFERROR(VLOOKUP($B4713,APガラス性能一覧!$A$2:$M$6097,6,0),"")</f>
        <v/>
      </c>
      <c r="H4713" s="68" t="str">
        <f>IFERROR(VLOOKUP($B4713,APガラス性能一覧!$A$2:$M$6097,7,0),"")</f>
        <v/>
      </c>
      <c r="I4713" s="68" t="str">
        <f>IFERROR(VLOOKUP($B4713,APガラス性能一覧!$A$2:$M$6097,8,0),"")</f>
        <v/>
      </c>
      <c r="J4713" s="68" t="str">
        <f>IFERROR(VLOOKUP($B4713,APガラス性能一覧!$A$2:$M$6097,9,0),"")</f>
        <v/>
      </c>
      <c r="K4713" s="68" t="str">
        <f>IFERROR(VLOOKUP($B4713,APガラス性能一覧!$A$2:$M$6097,10,0),"")</f>
        <v/>
      </c>
      <c r="L4713" s="68" t="str">
        <f>IFERROR(VLOOKUP($B4713,APガラス性能一覧!$A$2:$M$6097,11,0),"")</f>
        <v/>
      </c>
      <c r="M4713" s="68" t="str">
        <f>IFERROR(VLOOKUP($B4713,APガラス性能一覧!$A$2:$M$6097,12,0),"")</f>
        <v/>
      </c>
      <c r="N4713" s="68" t="str">
        <f>IFERROR(VLOOKUP($B4713,APガラス性能一覧!$A$2:$M$6097,13,0),"")</f>
        <v/>
      </c>
    </row>
    <row r="4714" spans="2:14" x14ac:dyDescent="0.4">
      <c r="B4714" s="68" t="str">
        <f>IF($D$2="","",IF($E$2=0.65,IFERROR(IF(INDEX(APガラス性能一覧!A:A,MATCH(ROW(B4708),APガラス性能一覧!$O:$O,0))="","",INDEX(APガラス性能一覧!A:A,MATCH(ROW(B4708),APガラス性能一覧!$O:$O,0))),""),IFERROR(IF(INDEX(APガラス性能一覧!A:A,MATCH(ROW(B4708),APガラス性能一覧!$N:$N,0))="","",INDEX(APガラス性能一覧!A:A,MATCH(ROW(B4708),APガラス性能一覧!$N:$N,0))),"")))</f>
        <v/>
      </c>
      <c r="C4714" s="68" t="str">
        <f>IFERROR(VLOOKUP($B4714,APガラス性能一覧!$A$2:$M$6097,2,0),"")</f>
        <v/>
      </c>
      <c r="D4714" s="68" t="str">
        <f>IFERROR(VLOOKUP($B4714,APガラス性能一覧!$A$2:$M$6097,3,0),"")</f>
        <v/>
      </c>
      <c r="E4714" s="68" t="str">
        <f>IFERROR(VLOOKUP($B4714,APガラス性能一覧!$A$2:$M$6097,4,0),"")</f>
        <v/>
      </c>
      <c r="F4714" s="68" t="str">
        <f>IFERROR(VLOOKUP($B4714,APガラス性能一覧!$A$2:$M$6097,5,0),"")</f>
        <v/>
      </c>
      <c r="G4714" s="68" t="str">
        <f>IFERROR(VLOOKUP($B4714,APガラス性能一覧!$A$2:$M$6097,6,0),"")</f>
        <v/>
      </c>
      <c r="H4714" s="68" t="str">
        <f>IFERROR(VLOOKUP($B4714,APガラス性能一覧!$A$2:$M$6097,7,0),"")</f>
        <v/>
      </c>
      <c r="I4714" s="68" t="str">
        <f>IFERROR(VLOOKUP($B4714,APガラス性能一覧!$A$2:$M$6097,8,0),"")</f>
        <v/>
      </c>
      <c r="J4714" s="68" t="str">
        <f>IFERROR(VLOOKUP($B4714,APガラス性能一覧!$A$2:$M$6097,9,0),"")</f>
        <v/>
      </c>
      <c r="K4714" s="68" t="str">
        <f>IFERROR(VLOOKUP($B4714,APガラス性能一覧!$A$2:$M$6097,10,0),"")</f>
        <v/>
      </c>
      <c r="L4714" s="68" t="str">
        <f>IFERROR(VLOOKUP($B4714,APガラス性能一覧!$A$2:$M$6097,11,0),"")</f>
        <v/>
      </c>
      <c r="M4714" s="68" t="str">
        <f>IFERROR(VLOOKUP($B4714,APガラス性能一覧!$A$2:$M$6097,12,0),"")</f>
        <v/>
      </c>
      <c r="N4714" s="68" t="str">
        <f>IFERROR(VLOOKUP($B4714,APガラス性能一覧!$A$2:$M$6097,13,0),"")</f>
        <v/>
      </c>
    </row>
    <row r="4715" spans="2:14" x14ac:dyDescent="0.4">
      <c r="B4715" s="68" t="str">
        <f>IF($D$2="","",IF($E$2=0.65,IFERROR(IF(INDEX(APガラス性能一覧!A:A,MATCH(ROW(B4709),APガラス性能一覧!$O:$O,0))="","",INDEX(APガラス性能一覧!A:A,MATCH(ROW(B4709),APガラス性能一覧!$O:$O,0))),""),IFERROR(IF(INDEX(APガラス性能一覧!A:A,MATCH(ROW(B4709),APガラス性能一覧!$N:$N,0))="","",INDEX(APガラス性能一覧!A:A,MATCH(ROW(B4709),APガラス性能一覧!$N:$N,0))),"")))</f>
        <v/>
      </c>
      <c r="C4715" s="68" t="str">
        <f>IFERROR(VLOOKUP($B4715,APガラス性能一覧!$A$2:$M$6097,2,0),"")</f>
        <v/>
      </c>
      <c r="D4715" s="68" t="str">
        <f>IFERROR(VLOOKUP($B4715,APガラス性能一覧!$A$2:$M$6097,3,0),"")</f>
        <v/>
      </c>
      <c r="E4715" s="68" t="str">
        <f>IFERROR(VLOOKUP($B4715,APガラス性能一覧!$A$2:$M$6097,4,0),"")</f>
        <v/>
      </c>
      <c r="F4715" s="68" t="str">
        <f>IFERROR(VLOOKUP($B4715,APガラス性能一覧!$A$2:$M$6097,5,0),"")</f>
        <v/>
      </c>
      <c r="G4715" s="68" t="str">
        <f>IFERROR(VLOOKUP($B4715,APガラス性能一覧!$A$2:$M$6097,6,0),"")</f>
        <v/>
      </c>
      <c r="H4715" s="68" t="str">
        <f>IFERROR(VLOOKUP($B4715,APガラス性能一覧!$A$2:$M$6097,7,0),"")</f>
        <v/>
      </c>
      <c r="I4715" s="68" t="str">
        <f>IFERROR(VLOOKUP($B4715,APガラス性能一覧!$A$2:$M$6097,8,0),"")</f>
        <v/>
      </c>
      <c r="J4715" s="68" t="str">
        <f>IFERROR(VLOOKUP($B4715,APガラス性能一覧!$A$2:$M$6097,9,0),"")</f>
        <v/>
      </c>
      <c r="K4715" s="68" t="str">
        <f>IFERROR(VLOOKUP($B4715,APガラス性能一覧!$A$2:$M$6097,10,0),"")</f>
        <v/>
      </c>
      <c r="L4715" s="68" t="str">
        <f>IFERROR(VLOOKUP($B4715,APガラス性能一覧!$A$2:$M$6097,11,0),"")</f>
        <v/>
      </c>
      <c r="M4715" s="68" t="str">
        <f>IFERROR(VLOOKUP($B4715,APガラス性能一覧!$A$2:$M$6097,12,0),"")</f>
        <v/>
      </c>
      <c r="N4715" s="68" t="str">
        <f>IFERROR(VLOOKUP($B4715,APガラス性能一覧!$A$2:$M$6097,13,0),"")</f>
        <v/>
      </c>
    </row>
    <row r="4716" spans="2:14" x14ac:dyDescent="0.4">
      <c r="B4716" s="68" t="str">
        <f>IF($D$2="","",IF($E$2=0.65,IFERROR(IF(INDEX(APガラス性能一覧!A:A,MATCH(ROW(B4710),APガラス性能一覧!$O:$O,0))="","",INDEX(APガラス性能一覧!A:A,MATCH(ROW(B4710),APガラス性能一覧!$O:$O,0))),""),IFERROR(IF(INDEX(APガラス性能一覧!A:A,MATCH(ROW(B4710),APガラス性能一覧!$N:$N,0))="","",INDEX(APガラス性能一覧!A:A,MATCH(ROW(B4710),APガラス性能一覧!$N:$N,0))),"")))</f>
        <v/>
      </c>
      <c r="C4716" s="68" t="str">
        <f>IFERROR(VLOOKUP($B4716,APガラス性能一覧!$A$2:$M$6097,2,0),"")</f>
        <v/>
      </c>
      <c r="D4716" s="68" t="str">
        <f>IFERROR(VLOOKUP($B4716,APガラス性能一覧!$A$2:$M$6097,3,0),"")</f>
        <v/>
      </c>
      <c r="E4716" s="68" t="str">
        <f>IFERROR(VLOOKUP($B4716,APガラス性能一覧!$A$2:$M$6097,4,0),"")</f>
        <v/>
      </c>
      <c r="F4716" s="68" t="str">
        <f>IFERROR(VLOOKUP($B4716,APガラス性能一覧!$A$2:$M$6097,5,0),"")</f>
        <v/>
      </c>
      <c r="G4716" s="68" t="str">
        <f>IFERROR(VLOOKUP($B4716,APガラス性能一覧!$A$2:$M$6097,6,0),"")</f>
        <v/>
      </c>
      <c r="H4716" s="68" t="str">
        <f>IFERROR(VLOOKUP($B4716,APガラス性能一覧!$A$2:$M$6097,7,0),"")</f>
        <v/>
      </c>
      <c r="I4716" s="68" t="str">
        <f>IFERROR(VLOOKUP($B4716,APガラス性能一覧!$A$2:$M$6097,8,0),"")</f>
        <v/>
      </c>
      <c r="J4716" s="68" t="str">
        <f>IFERROR(VLOOKUP($B4716,APガラス性能一覧!$A$2:$M$6097,9,0),"")</f>
        <v/>
      </c>
      <c r="K4716" s="68" t="str">
        <f>IFERROR(VLOOKUP($B4716,APガラス性能一覧!$A$2:$M$6097,10,0),"")</f>
        <v/>
      </c>
      <c r="L4716" s="68" t="str">
        <f>IFERROR(VLOOKUP($B4716,APガラス性能一覧!$A$2:$M$6097,11,0),"")</f>
        <v/>
      </c>
      <c r="M4716" s="68" t="str">
        <f>IFERROR(VLOOKUP($B4716,APガラス性能一覧!$A$2:$M$6097,12,0),"")</f>
        <v/>
      </c>
      <c r="N4716" s="68" t="str">
        <f>IFERROR(VLOOKUP($B4716,APガラス性能一覧!$A$2:$M$6097,13,0),"")</f>
        <v/>
      </c>
    </row>
    <row r="4717" spans="2:14" x14ac:dyDescent="0.4">
      <c r="B4717" s="68" t="str">
        <f>IF($D$2="","",IF($E$2=0.65,IFERROR(IF(INDEX(APガラス性能一覧!A:A,MATCH(ROW(B4711),APガラス性能一覧!$O:$O,0))="","",INDEX(APガラス性能一覧!A:A,MATCH(ROW(B4711),APガラス性能一覧!$O:$O,0))),""),IFERROR(IF(INDEX(APガラス性能一覧!A:A,MATCH(ROW(B4711),APガラス性能一覧!$N:$N,0))="","",INDEX(APガラス性能一覧!A:A,MATCH(ROW(B4711),APガラス性能一覧!$N:$N,0))),"")))</f>
        <v/>
      </c>
      <c r="C4717" s="68" t="str">
        <f>IFERROR(VLOOKUP($B4717,APガラス性能一覧!$A$2:$M$6097,2,0),"")</f>
        <v/>
      </c>
      <c r="D4717" s="68" t="str">
        <f>IFERROR(VLOOKUP($B4717,APガラス性能一覧!$A$2:$M$6097,3,0),"")</f>
        <v/>
      </c>
      <c r="E4717" s="68" t="str">
        <f>IFERROR(VLOOKUP($B4717,APガラス性能一覧!$A$2:$M$6097,4,0),"")</f>
        <v/>
      </c>
      <c r="F4717" s="68" t="str">
        <f>IFERROR(VLOOKUP($B4717,APガラス性能一覧!$A$2:$M$6097,5,0),"")</f>
        <v/>
      </c>
      <c r="G4717" s="68" t="str">
        <f>IFERROR(VLOOKUP($B4717,APガラス性能一覧!$A$2:$M$6097,6,0),"")</f>
        <v/>
      </c>
      <c r="H4717" s="68" t="str">
        <f>IFERROR(VLOOKUP($B4717,APガラス性能一覧!$A$2:$M$6097,7,0),"")</f>
        <v/>
      </c>
      <c r="I4717" s="68" t="str">
        <f>IFERROR(VLOOKUP($B4717,APガラス性能一覧!$A$2:$M$6097,8,0),"")</f>
        <v/>
      </c>
      <c r="J4717" s="68" t="str">
        <f>IFERROR(VLOOKUP($B4717,APガラス性能一覧!$A$2:$M$6097,9,0),"")</f>
        <v/>
      </c>
      <c r="K4717" s="68" t="str">
        <f>IFERROR(VLOOKUP($B4717,APガラス性能一覧!$A$2:$M$6097,10,0),"")</f>
        <v/>
      </c>
      <c r="L4717" s="68" t="str">
        <f>IFERROR(VLOOKUP($B4717,APガラス性能一覧!$A$2:$M$6097,11,0),"")</f>
        <v/>
      </c>
      <c r="M4717" s="68" t="str">
        <f>IFERROR(VLOOKUP($B4717,APガラス性能一覧!$A$2:$M$6097,12,0),"")</f>
        <v/>
      </c>
      <c r="N4717" s="68" t="str">
        <f>IFERROR(VLOOKUP($B4717,APガラス性能一覧!$A$2:$M$6097,13,0),"")</f>
        <v/>
      </c>
    </row>
    <row r="4718" spans="2:14" x14ac:dyDescent="0.4">
      <c r="B4718" s="68" t="str">
        <f>IF($D$2="","",IF($E$2=0.65,IFERROR(IF(INDEX(APガラス性能一覧!A:A,MATCH(ROW(B4712),APガラス性能一覧!$O:$O,0))="","",INDEX(APガラス性能一覧!A:A,MATCH(ROW(B4712),APガラス性能一覧!$O:$O,0))),""),IFERROR(IF(INDEX(APガラス性能一覧!A:A,MATCH(ROW(B4712),APガラス性能一覧!$N:$N,0))="","",INDEX(APガラス性能一覧!A:A,MATCH(ROW(B4712),APガラス性能一覧!$N:$N,0))),"")))</f>
        <v/>
      </c>
      <c r="C4718" s="68" t="str">
        <f>IFERROR(VLOOKUP($B4718,APガラス性能一覧!$A$2:$M$6097,2,0),"")</f>
        <v/>
      </c>
      <c r="D4718" s="68" t="str">
        <f>IFERROR(VLOOKUP($B4718,APガラス性能一覧!$A$2:$M$6097,3,0),"")</f>
        <v/>
      </c>
      <c r="E4718" s="68" t="str">
        <f>IFERROR(VLOOKUP($B4718,APガラス性能一覧!$A$2:$M$6097,4,0),"")</f>
        <v/>
      </c>
      <c r="F4718" s="68" t="str">
        <f>IFERROR(VLOOKUP($B4718,APガラス性能一覧!$A$2:$M$6097,5,0),"")</f>
        <v/>
      </c>
      <c r="G4718" s="68" t="str">
        <f>IFERROR(VLOOKUP($B4718,APガラス性能一覧!$A$2:$M$6097,6,0),"")</f>
        <v/>
      </c>
      <c r="H4718" s="68" t="str">
        <f>IFERROR(VLOOKUP($B4718,APガラス性能一覧!$A$2:$M$6097,7,0),"")</f>
        <v/>
      </c>
      <c r="I4718" s="68" t="str">
        <f>IFERROR(VLOOKUP($B4718,APガラス性能一覧!$A$2:$M$6097,8,0),"")</f>
        <v/>
      </c>
      <c r="J4718" s="68" t="str">
        <f>IFERROR(VLOOKUP($B4718,APガラス性能一覧!$A$2:$M$6097,9,0),"")</f>
        <v/>
      </c>
      <c r="K4718" s="68" t="str">
        <f>IFERROR(VLOOKUP($B4718,APガラス性能一覧!$A$2:$M$6097,10,0),"")</f>
        <v/>
      </c>
      <c r="L4718" s="68" t="str">
        <f>IFERROR(VLOOKUP($B4718,APガラス性能一覧!$A$2:$M$6097,11,0),"")</f>
        <v/>
      </c>
      <c r="M4718" s="68" t="str">
        <f>IFERROR(VLOOKUP($B4718,APガラス性能一覧!$A$2:$M$6097,12,0),"")</f>
        <v/>
      </c>
      <c r="N4718" s="68" t="str">
        <f>IFERROR(VLOOKUP($B4718,APガラス性能一覧!$A$2:$M$6097,13,0),"")</f>
        <v/>
      </c>
    </row>
    <row r="4719" spans="2:14" x14ac:dyDescent="0.4">
      <c r="B4719" s="68" t="str">
        <f>IF($D$2="","",IF($E$2=0.65,IFERROR(IF(INDEX(APガラス性能一覧!A:A,MATCH(ROW(B4713),APガラス性能一覧!$O:$O,0))="","",INDEX(APガラス性能一覧!A:A,MATCH(ROW(B4713),APガラス性能一覧!$O:$O,0))),""),IFERROR(IF(INDEX(APガラス性能一覧!A:A,MATCH(ROW(B4713),APガラス性能一覧!$N:$N,0))="","",INDEX(APガラス性能一覧!A:A,MATCH(ROW(B4713),APガラス性能一覧!$N:$N,0))),"")))</f>
        <v/>
      </c>
      <c r="C4719" s="68" t="str">
        <f>IFERROR(VLOOKUP($B4719,APガラス性能一覧!$A$2:$M$6097,2,0),"")</f>
        <v/>
      </c>
      <c r="D4719" s="68" t="str">
        <f>IFERROR(VLOOKUP($B4719,APガラス性能一覧!$A$2:$M$6097,3,0),"")</f>
        <v/>
      </c>
      <c r="E4719" s="68" t="str">
        <f>IFERROR(VLOOKUP($B4719,APガラス性能一覧!$A$2:$M$6097,4,0),"")</f>
        <v/>
      </c>
      <c r="F4719" s="68" t="str">
        <f>IFERROR(VLOOKUP($B4719,APガラス性能一覧!$A$2:$M$6097,5,0),"")</f>
        <v/>
      </c>
      <c r="G4719" s="68" t="str">
        <f>IFERROR(VLOOKUP($B4719,APガラス性能一覧!$A$2:$M$6097,6,0),"")</f>
        <v/>
      </c>
      <c r="H4719" s="68" t="str">
        <f>IFERROR(VLOOKUP($B4719,APガラス性能一覧!$A$2:$M$6097,7,0),"")</f>
        <v/>
      </c>
      <c r="I4719" s="68" t="str">
        <f>IFERROR(VLOOKUP($B4719,APガラス性能一覧!$A$2:$M$6097,8,0),"")</f>
        <v/>
      </c>
      <c r="J4719" s="68" t="str">
        <f>IFERROR(VLOOKUP($B4719,APガラス性能一覧!$A$2:$M$6097,9,0),"")</f>
        <v/>
      </c>
      <c r="K4719" s="68" t="str">
        <f>IFERROR(VLOOKUP($B4719,APガラス性能一覧!$A$2:$M$6097,10,0),"")</f>
        <v/>
      </c>
      <c r="L4719" s="68" t="str">
        <f>IFERROR(VLOOKUP($B4719,APガラス性能一覧!$A$2:$M$6097,11,0),"")</f>
        <v/>
      </c>
      <c r="M4719" s="68" t="str">
        <f>IFERROR(VLOOKUP($B4719,APガラス性能一覧!$A$2:$M$6097,12,0),"")</f>
        <v/>
      </c>
      <c r="N4719" s="68" t="str">
        <f>IFERROR(VLOOKUP($B4719,APガラス性能一覧!$A$2:$M$6097,13,0),"")</f>
        <v/>
      </c>
    </row>
    <row r="4720" spans="2:14" x14ac:dyDescent="0.4">
      <c r="B4720" s="68" t="str">
        <f>IF($D$2="","",IF($E$2=0.65,IFERROR(IF(INDEX(APガラス性能一覧!A:A,MATCH(ROW(B4714),APガラス性能一覧!$O:$O,0))="","",INDEX(APガラス性能一覧!A:A,MATCH(ROW(B4714),APガラス性能一覧!$O:$O,0))),""),IFERROR(IF(INDEX(APガラス性能一覧!A:A,MATCH(ROW(B4714),APガラス性能一覧!$N:$N,0))="","",INDEX(APガラス性能一覧!A:A,MATCH(ROW(B4714),APガラス性能一覧!$N:$N,0))),"")))</f>
        <v/>
      </c>
      <c r="C4720" s="68" t="str">
        <f>IFERROR(VLOOKUP($B4720,APガラス性能一覧!$A$2:$M$6097,2,0),"")</f>
        <v/>
      </c>
      <c r="D4720" s="68" t="str">
        <f>IFERROR(VLOOKUP($B4720,APガラス性能一覧!$A$2:$M$6097,3,0),"")</f>
        <v/>
      </c>
      <c r="E4720" s="68" t="str">
        <f>IFERROR(VLOOKUP($B4720,APガラス性能一覧!$A$2:$M$6097,4,0),"")</f>
        <v/>
      </c>
      <c r="F4720" s="68" t="str">
        <f>IFERROR(VLOOKUP($B4720,APガラス性能一覧!$A$2:$M$6097,5,0),"")</f>
        <v/>
      </c>
      <c r="G4720" s="68" t="str">
        <f>IFERROR(VLOOKUP($B4720,APガラス性能一覧!$A$2:$M$6097,6,0),"")</f>
        <v/>
      </c>
      <c r="H4720" s="68" t="str">
        <f>IFERROR(VLOOKUP($B4720,APガラス性能一覧!$A$2:$M$6097,7,0),"")</f>
        <v/>
      </c>
      <c r="I4720" s="68" t="str">
        <f>IFERROR(VLOOKUP($B4720,APガラス性能一覧!$A$2:$M$6097,8,0),"")</f>
        <v/>
      </c>
      <c r="J4720" s="68" t="str">
        <f>IFERROR(VLOOKUP($B4720,APガラス性能一覧!$A$2:$M$6097,9,0),"")</f>
        <v/>
      </c>
      <c r="K4720" s="68" t="str">
        <f>IFERROR(VLOOKUP($B4720,APガラス性能一覧!$A$2:$M$6097,10,0),"")</f>
        <v/>
      </c>
      <c r="L4720" s="68" t="str">
        <f>IFERROR(VLOOKUP($B4720,APガラス性能一覧!$A$2:$M$6097,11,0),"")</f>
        <v/>
      </c>
      <c r="M4720" s="68" t="str">
        <f>IFERROR(VLOOKUP($B4720,APガラス性能一覧!$A$2:$M$6097,12,0),"")</f>
        <v/>
      </c>
      <c r="N4720" s="68" t="str">
        <f>IFERROR(VLOOKUP($B4720,APガラス性能一覧!$A$2:$M$6097,13,0),"")</f>
        <v/>
      </c>
    </row>
    <row r="4721" spans="2:14" x14ac:dyDescent="0.4">
      <c r="B4721" s="68" t="str">
        <f>IF($D$2="","",IF($E$2=0.65,IFERROR(IF(INDEX(APガラス性能一覧!A:A,MATCH(ROW(B4715),APガラス性能一覧!$O:$O,0))="","",INDEX(APガラス性能一覧!A:A,MATCH(ROW(B4715),APガラス性能一覧!$O:$O,0))),""),IFERROR(IF(INDEX(APガラス性能一覧!A:A,MATCH(ROW(B4715),APガラス性能一覧!$N:$N,0))="","",INDEX(APガラス性能一覧!A:A,MATCH(ROW(B4715),APガラス性能一覧!$N:$N,0))),"")))</f>
        <v/>
      </c>
      <c r="C4721" s="68" t="str">
        <f>IFERROR(VLOOKUP($B4721,APガラス性能一覧!$A$2:$M$6097,2,0),"")</f>
        <v/>
      </c>
      <c r="D4721" s="68" t="str">
        <f>IFERROR(VLOOKUP($B4721,APガラス性能一覧!$A$2:$M$6097,3,0),"")</f>
        <v/>
      </c>
      <c r="E4721" s="68" t="str">
        <f>IFERROR(VLOOKUP($B4721,APガラス性能一覧!$A$2:$M$6097,4,0),"")</f>
        <v/>
      </c>
      <c r="F4721" s="68" t="str">
        <f>IFERROR(VLOOKUP($B4721,APガラス性能一覧!$A$2:$M$6097,5,0),"")</f>
        <v/>
      </c>
      <c r="G4721" s="68" t="str">
        <f>IFERROR(VLOOKUP($B4721,APガラス性能一覧!$A$2:$M$6097,6,0),"")</f>
        <v/>
      </c>
      <c r="H4721" s="68" t="str">
        <f>IFERROR(VLOOKUP($B4721,APガラス性能一覧!$A$2:$M$6097,7,0),"")</f>
        <v/>
      </c>
      <c r="I4721" s="68" t="str">
        <f>IFERROR(VLOOKUP($B4721,APガラス性能一覧!$A$2:$M$6097,8,0),"")</f>
        <v/>
      </c>
      <c r="J4721" s="68" t="str">
        <f>IFERROR(VLOOKUP($B4721,APガラス性能一覧!$A$2:$M$6097,9,0),"")</f>
        <v/>
      </c>
      <c r="K4721" s="68" t="str">
        <f>IFERROR(VLOOKUP($B4721,APガラス性能一覧!$A$2:$M$6097,10,0),"")</f>
        <v/>
      </c>
      <c r="L4721" s="68" t="str">
        <f>IFERROR(VLOOKUP($B4721,APガラス性能一覧!$A$2:$M$6097,11,0),"")</f>
        <v/>
      </c>
      <c r="M4721" s="68" t="str">
        <f>IFERROR(VLOOKUP($B4721,APガラス性能一覧!$A$2:$M$6097,12,0),"")</f>
        <v/>
      </c>
      <c r="N4721" s="68" t="str">
        <f>IFERROR(VLOOKUP($B4721,APガラス性能一覧!$A$2:$M$6097,13,0),"")</f>
        <v/>
      </c>
    </row>
    <row r="4722" spans="2:14" x14ac:dyDescent="0.4">
      <c r="B4722" s="68" t="str">
        <f>IF($D$2="","",IF($E$2=0.65,IFERROR(IF(INDEX(APガラス性能一覧!A:A,MATCH(ROW(B4716),APガラス性能一覧!$O:$O,0))="","",INDEX(APガラス性能一覧!A:A,MATCH(ROW(B4716),APガラス性能一覧!$O:$O,0))),""),IFERROR(IF(INDEX(APガラス性能一覧!A:A,MATCH(ROW(B4716),APガラス性能一覧!$N:$N,0))="","",INDEX(APガラス性能一覧!A:A,MATCH(ROW(B4716),APガラス性能一覧!$N:$N,0))),"")))</f>
        <v/>
      </c>
      <c r="C4722" s="68" t="str">
        <f>IFERROR(VLOOKUP($B4722,APガラス性能一覧!$A$2:$M$6097,2,0),"")</f>
        <v/>
      </c>
      <c r="D4722" s="68" t="str">
        <f>IFERROR(VLOOKUP($B4722,APガラス性能一覧!$A$2:$M$6097,3,0),"")</f>
        <v/>
      </c>
      <c r="E4722" s="68" t="str">
        <f>IFERROR(VLOOKUP($B4722,APガラス性能一覧!$A$2:$M$6097,4,0),"")</f>
        <v/>
      </c>
      <c r="F4722" s="68" t="str">
        <f>IFERROR(VLOOKUP($B4722,APガラス性能一覧!$A$2:$M$6097,5,0),"")</f>
        <v/>
      </c>
      <c r="G4722" s="68" t="str">
        <f>IFERROR(VLOOKUP($B4722,APガラス性能一覧!$A$2:$M$6097,6,0),"")</f>
        <v/>
      </c>
      <c r="H4722" s="68" t="str">
        <f>IFERROR(VLOOKUP($B4722,APガラス性能一覧!$A$2:$M$6097,7,0),"")</f>
        <v/>
      </c>
      <c r="I4722" s="68" t="str">
        <f>IFERROR(VLOOKUP($B4722,APガラス性能一覧!$A$2:$M$6097,8,0),"")</f>
        <v/>
      </c>
      <c r="J4722" s="68" t="str">
        <f>IFERROR(VLOOKUP($B4722,APガラス性能一覧!$A$2:$M$6097,9,0),"")</f>
        <v/>
      </c>
      <c r="K4722" s="68" t="str">
        <f>IFERROR(VLOOKUP($B4722,APガラス性能一覧!$A$2:$M$6097,10,0),"")</f>
        <v/>
      </c>
      <c r="L4722" s="68" t="str">
        <f>IFERROR(VLOOKUP($B4722,APガラス性能一覧!$A$2:$M$6097,11,0),"")</f>
        <v/>
      </c>
      <c r="M4722" s="68" t="str">
        <f>IFERROR(VLOOKUP($B4722,APガラス性能一覧!$A$2:$M$6097,12,0),"")</f>
        <v/>
      </c>
      <c r="N4722" s="68" t="str">
        <f>IFERROR(VLOOKUP($B4722,APガラス性能一覧!$A$2:$M$6097,13,0),"")</f>
        <v/>
      </c>
    </row>
    <row r="4723" spans="2:14" x14ac:dyDescent="0.4">
      <c r="B4723" s="68" t="str">
        <f>IF($D$2="","",IF($E$2=0.65,IFERROR(IF(INDEX(APガラス性能一覧!A:A,MATCH(ROW(B4717),APガラス性能一覧!$O:$O,0))="","",INDEX(APガラス性能一覧!A:A,MATCH(ROW(B4717),APガラス性能一覧!$O:$O,0))),""),IFERROR(IF(INDEX(APガラス性能一覧!A:A,MATCH(ROW(B4717),APガラス性能一覧!$N:$N,0))="","",INDEX(APガラス性能一覧!A:A,MATCH(ROW(B4717),APガラス性能一覧!$N:$N,0))),"")))</f>
        <v/>
      </c>
      <c r="C4723" s="68" t="str">
        <f>IFERROR(VLOOKUP($B4723,APガラス性能一覧!$A$2:$M$6097,2,0),"")</f>
        <v/>
      </c>
      <c r="D4723" s="68" t="str">
        <f>IFERROR(VLOOKUP($B4723,APガラス性能一覧!$A$2:$M$6097,3,0),"")</f>
        <v/>
      </c>
      <c r="E4723" s="68" t="str">
        <f>IFERROR(VLOOKUP($B4723,APガラス性能一覧!$A$2:$M$6097,4,0),"")</f>
        <v/>
      </c>
      <c r="F4723" s="68" t="str">
        <f>IFERROR(VLOOKUP($B4723,APガラス性能一覧!$A$2:$M$6097,5,0),"")</f>
        <v/>
      </c>
      <c r="G4723" s="68" t="str">
        <f>IFERROR(VLOOKUP($B4723,APガラス性能一覧!$A$2:$M$6097,6,0),"")</f>
        <v/>
      </c>
      <c r="H4723" s="68" t="str">
        <f>IFERROR(VLOOKUP($B4723,APガラス性能一覧!$A$2:$M$6097,7,0),"")</f>
        <v/>
      </c>
      <c r="I4723" s="68" t="str">
        <f>IFERROR(VLOOKUP($B4723,APガラス性能一覧!$A$2:$M$6097,8,0),"")</f>
        <v/>
      </c>
      <c r="J4723" s="68" t="str">
        <f>IFERROR(VLOOKUP($B4723,APガラス性能一覧!$A$2:$M$6097,9,0),"")</f>
        <v/>
      </c>
      <c r="K4723" s="68" t="str">
        <f>IFERROR(VLOOKUP($B4723,APガラス性能一覧!$A$2:$M$6097,10,0),"")</f>
        <v/>
      </c>
      <c r="L4723" s="68" t="str">
        <f>IFERROR(VLOOKUP($B4723,APガラス性能一覧!$A$2:$M$6097,11,0),"")</f>
        <v/>
      </c>
      <c r="M4723" s="68" t="str">
        <f>IFERROR(VLOOKUP($B4723,APガラス性能一覧!$A$2:$M$6097,12,0),"")</f>
        <v/>
      </c>
      <c r="N4723" s="68" t="str">
        <f>IFERROR(VLOOKUP($B4723,APガラス性能一覧!$A$2:$M$6097,13,0),"")</f>
        <v/>
      </c>
    </row>
    <row r="4724" spans="2:14" x14ac:dyDescent="0.4">
      <c r="B4724" s="68" t="str">
        <f>IF($D$2="","",IF($E$2=0.65,IFERROR(IF(INDEX(APガラス性能一覧!A:A,MATCH(ROW(B4718),APガラス性能一覧!$O:$O,0))="","",INDEX(APガラス性能一覧!A:A,MATCH(ROW(B4718),APガラス性能一覧!$O:$O,0))),""),IFERROR(IF(INDEX(APガラス性能一覧!A:A,MATCH(ROW(B4718),APガラス性能一覧!$N:$N,0))="","",INDEX(APガラス性能一覧!A:A,MATCH(ROW(B4718),APガラス性能一覧!$N:$N,0))),"")))</f>
        <v/>
      </c>
      <c r="C4724" s="68" t="str">
        <f>IFERROR(VLOOKUP($B4724,APガラス性能一覧!$A$2:$M$6097,2,0),"")</f>
        <v/>
      </c>
      <c r="D4724" s="68" t="str">
        <f>IFERROR(VLOOKUP($B4724,APガラス性能一覧!$A$2:$M$6097,3,0),"")</f>
        <v/>
      </c>
      <c r="E4724" s="68" t="str">
        <f>IFERROR(VLOOKUP($B4724,APガラス性能一覧!$A$2:$M$6097,4,0),"")</f>
        <v/>
      </c>
      <c r="F4724" s="68" t="str">
        <f>IFERROR(VLOOKUP($B4724,APガラス性能一覧!$A$2:$M$6097,5,0),"")</f>
        <v/>
      </c>
      <c r="G4724" s="68" t="str">
        <f>IFERROR(VLOOKUP($B4724,APガラス性能一覧!$A$2:$M$6097,6,0),"")</f>
        <v/>
      </c>
      <c r="H4724" s="68" t="str">
        <f>IFERROR(VLOOKUP($B4724,APガラス性能一覧!$A$2:$M$6097,7,0),"")</f>
        <v/>
      </c>
      <c r="I4724" s="68" t="str">
        <f>IFERROR(VLOOKUP($B4724,APガラス性能一覧!$A$2:$M$6097,8,0),"")</f>
        <v/>
      </c>
      <c r="J4724" s="68" t="str">
        <f>IFERROR(VLOOKUP($B4724,APガラス性能一覧!$A$2:$M$6097,9,0),"")</f>
        <v/>
      </c>
      <c r="K4724" s="68" t="str">
        <f>IFERROR(VLOOKUP($B4724,APガラス性能一覧!$A$2:$M$6097,10,0),"")</f>
        <v/>
      </c>
      <c r="L4724" s="68" t="str">
        <f>IFERROR(VLOOKUP($B4724,APガラス性能一覧!$A$2:$M$6097,11,0),"")</f>
        <v/>
      </c>
      <c r="M4724" s="68" t="str">
        <f>IFERROR(VLOOKUP($B4724,APガラス性能一覧!$A$2:$M$6097,12,0),"")</f>
        <v/>
      </c>
      <c r="N4724" s="68" t="str">
        <f>IFERROR(VLOOKUP($B4724,APガラス性能一覧!$A$2:$M$6097,13,0),"")</f>
        <v/>
      </c>
    </row>
    <row r="4725" spans="2:14" x14ac:dyDescent="0.4">
      <c r="B4725" s="68" t="str">
        <f>IF($D$2="","",IF($E$2=0.65,IFERROR(IF(INDEX(APガラス性能一覧!A:A,MATCH(ROW(B4719),APガラス性能一覧!$O:$O,0))="","",INDEX(APガラス性能一覧!A:A,MATCH(ROW(B4719),APガラス性能一覧!$O:$O,0))),""),IFERROR(IF(INDEX(APガラス性能一覧!A:A,MATCH(ROW(B4719),APガラス性能一覧!$N:$N,0))="","",INDEX(APガラス性能一覧!A:A,MATCH(ROW(B4719),APガラス性能一覧!$N:$N,0))),"")))</f>
        <v/>
      </c>
      <c r="C4725" s="68" t="str">
        <f>IFERROR(VLOOKUP($B4725,APガラス性能一覧!$A$2:$M$6097,2,0),"")</f>
        <v/>
      </c>
      <c r="D4725" s="68" t="str">
        <f>IFERROR(VLOOKUP($B4725,APガラス性能一覧!$A$2:$M$6097,3,0),"")</f>
        <v/>
      </c>
      <c r="E4725" s="68" t="str">
        <f>IFERROR(VLOOKUP($B4725,APガラス性能一覧!$A$2:$M$6097,4,0),"")</f>
        <v/>
      </c>
      <c r="F4725" s="68" t="str">
        <f>IFERROR(VLOOKUP($B4725,APガラス性能一覧!$A$2:$M$6097,5,0),"")</f>
        <v/>
      </c>
      <c r="G4725" s="68" t="str">
        <f>IFERROR(VLOOKUP($B4725,APガラス性能一覧!$A$2:$M$6097,6,0),"")</f>
        <v/>
      </c>
      <c r="H4725" s="68" t="str">
        <f>IFERROR(VLOOKUP($B4725,APガラス性能一覧!$A$2:$M$6097,7,0),"")</f>
        <v/>
      </c>
      <c r="I4725" s="68" t="str">
        <f>IFERROR(VLOOKUP($B4725,APガラス性能一覧!$A$2:$M$6097,8,0),"")</f>
        <v/>
      </c>
      <c r="J4725" s="68" t="str">
        <f>IFERROR(VLOOKUP($B4725,APガラス性能一覧!$A$2:$M$6097,9,0),"")</f>
        <v/>
      </c>
      <c r="K4725" s="68" t="str">
        <f>IFERROR(VLOOKUP($B4725,APガラス性能一覧!$A$2:$M$6097,10,0),"")</f>
        <v/>
      </c>
      <c r="L4725" s="68" t="str">
        <f>IFERROR(VLOOKUP($B4725,APガラス性能一覧!$A$2:$M$6097,11,0),"")</f>
        <v/>
      </c>
      <c r="M4725" s="68" t="str">
        <f>IFERROR(VLOOKUP($B4725,APガラス性能一覧!$A$2:$M$6097,12,0),"")</f>
        <v/>
      </c>
      <c r="N4725" s="68" t="str">
        <f>IFERROR(VLOOKUP($B4725,APガラス性能一覧!$A$2:$M$6097,13,0),"")</f>
        <v/>
      </c>
    </row>
    <row r="4726" spans="2:14" x14ac:dyDescent="0.4">
      <c r="B4726" s="68" t="str">
        <f>IF($D$2="","",IF($E$2=0.65,IFERROR(IF(INDEX(APガラス性能一覧!A:A,MATCH(ROW(B4720),APガラス性能一覧!$O:$O,0))="","",INDEX(APガラス性能一覧!A:A,MATCH(ROW(B4720),APガラス性能一覧!$O:$O,0))),""),IFERROR(IF(INDEX(APガラス性能一覧!A:A,MATCH(ROW(B4720),APガラス性能一覧!$N:$N,0))="","",INDEX(APガラス性能一覧!A:A,MATCH(ROW(B4720),APガラス性能一覧!$N:$N,0))),"")))</f>
        <v/>
      </c>
      <c r="C4726" s="68" t="str">
        <f>IFERROR(VLOOKUP($B4726,APガラス性能一覧!$A$2:$M$6097,2,0),"")</f>
        <v/>
      </c>
      <c r="D4726" s="68" t="str">
        <f>IFERROR(VLOOKUP($B4726,APガラス性能一覧!$A$2:$M$6097,3,0),"")</f>
        <v/>
      </c>
      <c r="E4726" s="68" t="str">
        <f>IFERROR(VLOOKUP($B4726,APガラス性能一覧!$A$2:$M$6097,4,0),"")</f>
        <v/>
      </c>
      <c r="F4726" s="68" t="str">
        <f>IFERROR(VLOOKUP($B4726,APガラス性能一覧!$A$2:$M$6097,5,0),"")</f>
        <v/>
      </c>
      <c r="G4726" s="68" t="str">
        <f>IFERROR(VLOOKUP($B4726,APガラス性能一覧!$A$2:$M$6097,6,0),"")</f>
        <v/>
      </c>
      <c r="H4726" s="68" t="str">
        <f>IFERROR(VLOOKUP($B4726,APガラス性能一覧!$A$2:$M$6097,7,0),"")</f>
        <v/>
      </c>
      <c r="I4726" s="68" t="str">
        <f>IFERROR(VLOOKUP($B4726,APガラス性能一覧!$A$2:$M$6097,8,0),"")</f>
        <v/>
      </c>
      <c r="J4726" s="68" t="str">
        <f>IFERROR(VLOOKUP($B4726,APガラス性能一覧!$A$2:$M$6097,9,0),"")</f>
        <v/>
      </c>
      <c r="K4726" s="68" t="str">
        <f>IFERROR(VLOOKUP($B4726,APガラス性能一覧!$A$2:$M$6097,10,0),"")</f>
        <v/>
      </c>
      <c r="L4726" s="68" t="str">
        <f>IFERROR(VLOOKUP($B4726,APガラス性能一覧!$A$2:$M$6097,11,0),"")</f>
        <v/>
      </c>
      <c r="M4726" s="68" t="str">
        <f>IFERROR(VLOOKUP($B4726,APガラス性能一覧!$A$2:$M$6097,12,0),"")</f>
        <v/>
      </c>
      <c r="N4726" s="68" t="str">
        <f>IFERROR(VLOOKUP($B4726,APガラス性能一覧!$A$2:$M$6097,13,0),"")</f>
        <v/>
      </c>
    </row>
    <row r="4727" spans="2:14" x14ac:dyDescent="0.4">
      <c r="B4727" s="68" t="str">
        <f>IF($D$2="","",IF($E$2=0.65,IFERROR(IF(INDEX(APガラス性能一覧!A:A,MATCH(ROW(B4721),APガラス性能一覧!$O:$O,0))="","",INDEX(APガラス性能一覧!A:A,MATCH(ROW(B4721),APガラス性能一覧!$O:$O,0))),""),IFERROR(IF(INDEX(APガラス性能一覧!A:A,MATCH(ROW(B4721),APガラス性能一覧!$N:$N,0))="","",INDEX(APガラス性能一覧!A:A,MATCH(ROW(B4721),APガラス性能一覧!$N:$N,0))),"")))</f>
        <v/>
      </c>
      <c r="C4727" s="68" t="str">
        <f>IFERROR(VLOOKUP($B4727,APガラス性能一覧!$A$2:$M$6097,2,0),"")</f>
        <v/>
      </c>
      <c r="D4727" s="68" t="str">
        <f>IFERROR(VLOOKUP($B4727,APガラス性能一覧!$A$2:$M$6097,3,0),"")</f>
        <v/>
      </c>
      <c r="E4727" s="68" t="str">
        <f>IFERROR(VLOOKUP($B4727,APガラス性能一覧!$A$2:$M$6097,4,0),"")</f>
        <v/>
      </c>
      <c r="F4727" s="68" t="str">
        <f>IFERROR(VLOOKUP($B4727,APガラス性能一覧!$A$2:$M$6097,5,0),"")</f>
        <v/>
      </c>
      <c r="G4727" s="68" t="str">
        <f>IFERROR(VLOOKUP($B4727,APガラス性能一覧!$A$2:$M$6097,6,0),"")</f>
        <v/>
      </c>
      <c r="H4727" s="68" t="str">
        <f>IFERROR(VLOOKUP($B4727,APガラス性能一覧!$A$2:$M$6097,7,0),"")</f>
        <v/>
      </c>
      <c r="I4727" s="68" t="str">
        <f>IFERROR(VLOOKUP($B4727,APガラス性能一覧!$A$2:$M$6097,8,0),"")</f>
        <v/>
      </c>
      <c r="J4727" s="68" t="str">
        <f>IFERROR(VLOOKUP($B4727,APガラス性能一覧!$A$2:$M$6097,9,0),"")</f>
        <v/>
      </c>
      <c r="K4727" s="68" t="str">
        <f>IFERROR(VLOOKUP($B4727,APガラス性能一覧!$A$2:$M$6097,10,0),"")</f>
        <v/>
      </c>
      <c r="L4727" s="68" t="str">
        <f>IFERROR(VLOOKUP($B4727,APガラス性能一覧!$A$2:$M$6097,11,0),"")</f>
        <v/>
      </c>
      <c r="M4727" s="68" t="str">
        <f>IFERROR(VLOOKUP($B4727,APガラス性能一覧!$A$2:$M$6097,12,0),"")</f>
        <v/>
      </c>
      <c r="N4727" s="68" t="str">
        <f>IFERROR(VLOOKUP($B4727,APガラス性能一覧!$A$2:$M$6097,13,0),"")</f>
        <v/>
      </c>
    </row>
    <row r="4728" spans="2:14" x14ac:dyDescent="0.4">
      <c r="B4728" s="68" t="str">
        <f>IF($D$2="","",IF($E$2=0.65,IFERROR(IF(INDEX(APガラス性能一覧!A:A,MATCH(ROW(B4722),APガラス性能一覧!$O:$O,0))="","",INDEX(APガラス性能一覧!A:A,MATCH(ROW(B4722),APガラス性能一覧!$O:$O,0))),""),IFERROR(IF(INDEX(APガラス性能一覧!A:A,MATCH(ROW(B4722),APガラス性能一覧!$N:$N,0))="","",INDEX(APガラス性能一覧!A:A,MATCH(ROW(B4722),APガラス性能一覧!$N:$N,0))),"")))</f>
        <v/>
      </c>
      <c r="C4728" s="68" t="str">
        <f>IFERROR(VLOOKUP($B4728,APガラス性能一覧!$A$2:$M$6097,2,0),"")</f>
        <v/>
      </c>
      <c r="D4728" s="68" t="str">
        <f>IFERROR(VLOOKUP($B4728,APガラス性能一覧!$A$2:$M$6097,3,0),"")</f>
        <v/>
      </c>
      <c r="E4728" s="68" t="str">
        <f>IFERROR(VLOOKUP($B4728,APガラス性能一覧!$A$2:$M$6097,4,0),"")</f>
        <v/>
      </c>
      <c r="F4728" s="68" t="str">
        <f>IFERROR(VLOOKUP($B4728,APガラス性能一覧!$A$2:$M$6097,5,0),"")</f>
        <v/>
      </c>
      <c r="G4728" s="68" t="str">
        <f>IFERROR(VLOOKUP($B4728,APガラス性能一覧!$A$2:$M$6097,6,0),"")</f>
        <v/>
      </c>
      <c r="H4728" s="68" t="str">
        <f>IFERROR(VLOOKUP($B4728,APガラス性能一覧!$A$2:$M$6097,7,0),"")</f>
        <v/>
      </c>
      <c r="I4728" s="68" t="str">
        <f>IFERROR(VLOOKUP($B4728,APガラス性能一覧!$A$2:$M$6097,8,0),"")</f>
        <v/>
      </c>
      <c r="J4728" s="68" t="str">
        <f>IFERROR(VLOOKUP($B4728,APガラス性能一覧!$A$2:$M$6097,9,0),"")</f>
        <v/>
      </c>
      <c r="K4728" s="68" t="str">
        <f>IFERROR(VLOOKUP($B4728,APガラス性能一覧!$A$2:$M$6097,10,0),"")</f>
        <v/>
      </c>
      <c r="L4728" s="68" t="str">
        <f>IFERROR(VLOOKUP($B4728,APガラス性能一覧!$A$2:$M$6097,11,0),"")</f>
        <v/>
      </c>
      <c r="M4728" s="68" t="str">
        <f>IFERROR(VLOOKUP($B4728,APガラス性能一覧!$A$2:$M$6097,12,0),"")</f>
        <v/>
      </c>
      <c r="N4728" s="68" t="str">
        <f>IFERROR(VLOOKUP($B4728,APガラス性能一覧!$A$2:$M$6097,13,0),"")</f>
        <v/>
      </c>
    </row>
    <row r="4729" spans="2:14" x14ac:dyDescent="0.4">
      <c r="B4729" s="68" t="str">
        <f>IF($D$2="","",IF($E$2=0.65,IFERROR(IF(INDEX(APガラス性能一覧!A:A,MATCH(ROW(B4723),APガラス性能一覧!$O:$O,0))="","",INDEX(APガラス性能一覧!A:A,MATCH(ROW(B4723),APガラス性能一覧!$O:$O,0))),""),IFERROR(IF(INDEX(APガラス性能一覧!A:A,MATCH(ROW(B4723),APガラス性能一覧!$N:$N,0))="","",INDEX(APガラス性能一覧!A:A,MATCH(ROW(B4723),APガラス性能一覧!$N:$N,0))),"")))</f>
        <v/>
      </c>
      <c r="C4729" s="68" t="str">
        <f>IFERROR(VLOOKUP($B4729,APガラス性能一覧!$A$2:$M$6097,2,0),"")</f>
        <v/>
      </c>
      <c r="D4729" s="68" t="str">
        <f>IFERROR(VLOOKUP($B4729,APガラス性能一覧!$A$2:$M$6097,3,0),"")</f>
        <v/>
      </c>
      <c r="E4729" s="68" t="str">
        <f>IFERROR(VLOOKUP($B4729,APガラス性能一覧!$A$2:$M$6097,4,0),"")</f>
        <v/>
      </c>
      <c r="F4729" s="68" t="str">
        <f>IFERROR(VLOOKUP($B4729,APガラス性能一覧!$A$2:$M$6097,5,0),"")</f>
        <v/>
      </c>
      <c r="G4729" s="68" t="str">
        <f>IFERROR(VLOOKUP($B4729,APガラス性能一覧!$A$2:$M$6097,6,0),"")</f>
        <v/>
      </c>
      <c r="H4729" s="68" t="str">
        <f>IFERROR(VLOOKUP($B4729,APガラス性能一覧!$A$2:$M$6097,7,0),"")</f>
        <v/>
      </c>
      <c r="I4729" s="68" t="str">
        <f>IFERROR(VLOOKUP($B4729,APガラス性能一覧!$A$2:$M$6097,8,0),"")</f>
        <v/>
      </c>
      <c r="J4729" s="68" t="str">
        <f>IFERROR(VLOOKUP($B4729,APガラス性能一覧!$A$2:$M$6097,9,0),"")</f>
        <v/>
      </c>
      <c r="K4729" s="68" t="str">
        <f>IFERROR(VLOOKUP($B4729,APガラス性能一覧!$A$2:$M$6097,10,0),"")</f>
        <v/>
      </c>
      <c r="L4729" s="68" t="str">
        <f>IFERROR(VLOOKUP($B4729,APガラス性能一覧!$A$2:$M$6097,11,0),"")</f>
        <v/>
      </c>
      <c r="M4729" s="68" t="str">
        <f>IFERROR(VLOOKUP($B4729,APガラス性能一覧!$A$2:$M$6097,12,0),"")</f>
        <v/>
      </c>
      <c r="N4729" s="68" t="str">
        <f>IFERROR(VLOOKUP($B4729,APガラス性能一覧!$A$2:$M$6097,13,0),"")</f>
        <v/>
      </c>
    </row>
    <row r="4730" spans="2:14" x14ac:dyDescent="0.4">
      <c r="B4730" s="68" t="str">
        <f>IF($D$2="","",IF($E$2=0.65,IFERROR(IF(INDEX(APガラス性能一覧!A:A,MATCH(ROW(B4724),APガラス性能一覧!$O:$O,0))="","",INDEX(APガラス性能一覧!A:A,MATCH(ROW(B4724),APガラス性能一覧!$O:$O,0))),""),IFERROR(IF(INDEX(APガラス性能一覧!A:A,MATCH(ROW(B4724),APガラス性能一覧!$N:$N,0))="","",INDEX(APガラス性能一覧!A:A,MATCH(ROW(B4724),APガラス性能一覧!$N:$N,0))),"")))</f>
        <v/>
      </c>
      <c r="C4730" s="68" t="str">
        <f>IFERROR(VLOOKUP($B4730,APガラス性能一覧!$A$2:$M$6097,2,0),"")</f>
        <v/>
      </c>
      <c r="D4730" s="68" t="str">
        <f>IFERROR(VLOOKUP($B4730,APガラス性能一覧!$A$2:$M$6097,3,0),"")</f>
        <v/>
      </c>
      <c r="E4730" s="68" t="str">
        <f>IFERROR(VLOOKUP($B4730,APガラス性能一覧!$A$2:$M$6097,4,0),"")</f>
        <v/>
      </c>
      <c r="F4730" s="68" t="str">
        <f>IFERROR(VLOOKUP($B4730,APガラス性能一覧!$A$2:$M$6097,5,0),"")</f>
        <v/>
      </c>
      <c r="G4730" s="68" t="str">
        <f>IFERROR(VLOOKUP($B4730,APガラス性能一覧!$A$2:$M$6097,6,0),"")</f>
        <v/>
      </c>
      <c r="H4730" s="68" t="str">
        <f>IFERROR(VLOOKUP($B4730,APガラス性能一覧!$A$2:$M$6097,7,0),"")</f>
        <v/>
      </c>
      <c r="I4730" s="68" t="str">
        <f>IFERROR(VLOOKUP($B4730,APガラス性能一覧!$A$2:$M$6097,8,0),"")</f>
        <v/>
      </c>
      <c r="J4730" s="68" t="str">
        <f>IFERROR(VLOOKUP($B4730,APガラス性能一覧!$A$2:$M$6097,9,0),"")</f>
        <v/>
      </c>
      <c r="K4730" s="68" t="str">
        <f>IFERROR(VLOOKUP($B4730,APガラス性能一覧!$A$2:$M$6097,10,0),"")</f>
        <v/>
      </c>
      <c r="L4730" s="68" t="str">
        <f>IFERROR(VLOOKUP($B4730,APガラス性能一覧!$A$2:$M$6097,11,0),"")</f>
        <v/>
      </c>
      <c r="M4730" s="68" t="str">
        <f>IFERROR(VLOOKUP($B4730,APガラス性能一覧!$A$2:$M$6097,12,0),"")</f>
        <v/>
      </c>
      <c r="N4730" s="68" t="str">
        <f>IFERROR(VLOOKUP($B4730,APガラス性能一覧!$A$2:$M$6097,13,0),"")</f>
        <v/>
      </c>
    </row>
    <row r="4731" spans="2:14" x14ac:dyDescent="0.4">
      <c r="B4731" s="68" t="str">
        <f>IF($D$2="","",IF($E$2=0.65,IFERROR(IF(INDEX(APガラス性能一覧!A:A,MATCH(ROW(B4725),APガラス性能一覧!$O:$O,0))="","",INDEX(APガラス性能一覧!A:A,MATCH(ROW(B4725),APガラス性能一覧!$O:$O,0))),""),IFERROR(IF(INDEX(APガラス性能一覧!A:A,MATCH(ROW(B4725),APガラス性能一覧!$N:$N,0))="","",INDEX(APガラス性能一覧!A:A,MATCH(ROW(B4725),APガラス性能一覧!$N:$N,0))),"")))</f>
        <v/>
      </c>
      <c r="C4731" s="68" t="str">
        <f>IFERROR(VLOOKUP($B4731,APガラス性能一覧!$A$2:$M$6097,2,0),"")</f>
        <v/>
      </c>
      <c r="D4731" s="68" t="str">
        <f>IFERROR(VLOOKUP($B4731,APガラス性能一覧!$A$2:$M$6097,3,0),"")</f>
        <v/>
      </c>
      <c r="E4731" s="68" t="str">
        <f>IFERROR(VLOOKUP($B4731,APガラス性能一覧!$A$2:$M$6097,4,0),"")</f>
        <v/>
      </c>
      <c r="F4731" s="68" t="str">
        <f>IFERROR(VLOOKUP($B4731,APガラス性能一覧!$A$2:$M$6097,5,0),"")</f>
        <v/>
      </c>
      <c r="G4731" s="68" t="str">
        <f>IFERROR(VLOOKUP($B4731,APガラス性能一覧!$A$2:$M$6097,6,0),"")</f>
        <v/>
      </c>
      <c r="H4731" s="68" t="str">
        <f>IFERROR(VLOOKUP($B4731,APガラス性能一覧!$A$2:$M$6097,7,0),"")</f>
        <v/>
      </c>
      <c r="I4731" s="68" t="str">
        <f>IFERROR(VLOOKUP($B4731,APガラス性能一覧!$A$2:$M$6097,8,0),"")</f>
        <v/>
      </c>
      <c r="J4731" s="68" t="str">
        <f>IFERROR(VLOOKUP($B4731,APガラス性能一覧!$A$2:$M$6097,9,0),"")</f>
        <v/>
      </c>
      <c r="K4731" s="68" t="str">
        <f>IFERROR(VLOOKUP($B4731,APガラス性能一覧!$A$2:$M$6097,10,0),"")</f>
        <v/>
      </c>
      <c r="L4731" s="68" t="str">
        <f>IFERROR(VLOOKUP($B4731,APガラス性能一覧!$A$2:$M$6097,11,0),"")</f>
        <v/>
      </c>
      <c r="M4731" s="68" t="str">
        <f>IFERROR(VLOOKUP($B4731,APガラス性能一覧!$A$2:$M$6097,12,0),"")</f>
        <v/>
      </c>
      <c r="N4731" s="68" t="str">
        <f>IFERROR(VLOOKUP($B4731,APガラス性能一覧!$A$2:$M$6097,13,0),"")</f>
        <v/>
      </c>
    </row>
    <row r="4732" spans="2:14" x14ac:dyDescent="0.4">
      <c r="B4732" s="68" t="str">
        <f>IF($D$2="","",IF($E$2=0.65,IFERROR(IF(INDEX(APガラス性能一覧!A:A,MATCH(ROW(B4726),APガラス性能一覧!$O:$O,0))="","",INDEX(APガラス性能一覧!A:A,MATCH(ROW(B4726),APガラス性能一覧!$O:$O,0))),""),IFERROR(IF(INDEX(APガラス性能一覧!A:A,MATCH(ROW(B4726),APガラス性能一覧!$N:$N,0))="","",INDEX(APガラス性能一覧!A:A,MATCH(ROW(B4726),APガラス性能一覧!$N:$N,0))),"")))</f>
        <v/>
      </c>
      <c r="C4732" s="68" t="str">
        <f>IFERROR(VLOOKUP($B4732,APガラス性能一覧!$A$2:$M$6097,2,0),"")</f>
        <v/>
      </c>
      <c r="D4732" s="68" t="str">
        <f>IFERROR(VLOOKUP($B4732,APガラス性能一覧!$A$2:$M$6097,3,0),"")</f>
        <v/>
      </c>
      <c r="E4732" s="68" t="str">
        <f>IFERROR(VLOOKUP($B4732,APガラス性能一覧!$A$2:$M$6097,4,0),"")</f>
        <v/>
      </c>
      <c r="F4732" s="68" t="str">
        <f>IFERROR(VLOOKUP($B4732,APガラス性能一覧!$A$2:$M$6097,5,0),"")</f>
        <v/>
      </c>
      <c r="G4732" s="68" t="str">
        <f>IFERROR(VLOOKUP($B4732,APガラス性能一覧!$A$2:$M$6097,6,0),"")</f>
        <v/>
      </c>
      <c r="H4732" s="68" t="str">
        <f>IFERROR(VLOOKUP($B4732,APガラス性能一覧!$A$2:$M$6097,7,0),"")</f>
        <v/>
      </c>
      <c r="I4732" s="68" t="str">
        <f>IFERROR(VLOOKUP($B4732,APガラス性能一覧!$A$2:$M$6097,8,0),"")</f>
        <v/>
      </c>
      <c r="J4732" s="68" t="str">
        <f>IFERROR(VLOOKUP($B4732,APガラス性能一覧!$A$2:$M$6097,9,0),"")</f>
        <v/>
      </c>
      <c r="K4732" s="68" t="str">
        <f>IFERROR(VLOOKUP($B4732,APガラス性能一覧!$A$2:$M$6097,10,0),"")</f>
        <v/>
      </c>
      <c r="L4732" s="68" t="str">
        <f>IFERROR(VLOOKUP($B4732,APガラス性能一覧!$A$2:$M$6097,11,0),"")</f>
        <v/>
      </c>
      <c r="M4732" s="68" t="str">
        <f>IFERROR(VLOOKUP($B4732,APガラス性能一覧!$A$2:$M$6097,12,0),"")</f>
        <v/>
      </c>
      <c r="N4732" s="68" t="str">
        <f>IFERROR(VLOOKUP($B4732,APガラス性能一覧!$A$2:$M$6097,13,0),"")</f>
        <v/>
      </c>
    </row>
    <row r="4733" spans="2:14" x14ac:dyDescent="0.4">
      <c r="B4733" s="68" t="str">
        <f>IF($D$2="","",IF($E$2=0.65,IFERROR(IF(INDEX(APガラス性能一覧!A:A,MATCH(ROW(B4727),APガラス性能一覧!$O:$O,0))="","",INDEX(APガラス性能一覧!A:A,MATCH(ROW(B4727),APガラス性能一覧!$O:$O,0))),""),IFERROR(IF(INDEX(APガラス性能一覧!A:A,MATCH(ROW(B4727),APガラス性能一覧!$N:$N,0))="","",INDEX(APガラス性能一覧!A:A,MATCH(ROW(B4727),APガラス性能一覧!$N:$N,0))),"")))</f>
        <v/>
      </c>
      <c r="C4733" s="68" t="str">
        <f>IFERROR(VLOOKUP($B4733,APガラス性能一覧!$A$2:$M$6097,2,0),"")</f>
        <v/>
      </c>
      <c r="D4733" s="68" t="str">
        <f>IFERROR(VLOOKUP($B4733,APガラス性能一覧!$A$2:$M$6097,3,0),"")</f>
        <v/>
      </c>
      <c r="E4733" s="68" t="str">
        <f>IFERROR(VLOOKUP($B4733,APガラス性能一覧!$A$2:$M$6097,4,0),"")</f>
        <v/>
      </c>
      <c r="F4733" s="68" t="str">
        <f>IFERROR(VLOOKUP($B4733,APガラス性能一覧!$A$2:$M$6097,5,0),"")</f>
        <v/>
      </c>
      <c r="G4733" s="68" t="str">
        <f>IFERROR(VLOOKUP($B4733,APガラス性能一覧!$A$2:$M$6097,6,0),"")</f>
        <v/>
      </c>
      <c r="H4733" s="68" t="str">
        <f>IFERROR(VLOOKUP($B4733,APガラス性能一覧!$A$2:$M$6097,7,0),"")</f>
        <v/>
      </c>
      <c r="I4733" s="68" t="str">
        <f>IFERROR(VLOOKUP($B4733,APガラス性能一覧!$A$2:$M$6097,8,0),"")</f>
        <v/>
      </c>
      <c r="J4733" s="68" t="str">
        <f>IFERROR(VLOOKUP($B4733,APガラス性能一覧!$A$2:$M$6097,9,0),"")</f>
        <v/>
      </c>
      <c r="K4733" s="68" t="str">
        <f>IFERROR(VLOOKUP($B4733,APガラス性能一覧!$A$2:$M$6097,10,0),"")</f>
        <v/>
      </c>
      <c r="L4733" s="68" t="str">
        <f>IFERROR(VLOOKUP($B4733,APガラス性能一覧!$A$2:$M$6097,11,0),"")</f>
        <v/>
      </c>
      <c r="M4733" s="68" t="str">
        <f>IFERROR(VLOOKUP($B4733,APガラス性能一覧!$A$2:$M$6097,12,0),"")</f>
        <v/>
      </c>
      <c r="N4733" s="68" t="str">
        <f>IFERROR(VLOOKUP($B4733,APガラス性能一覧!$A$2:$M$6097,13,0),"")</f>
        <v/>
      </c>
    </row>
    <row r="4734" spans="2:14" x14ac:dyDescent="0.4">
      <c r="B4734" s="68" t="str">
        <f>IF($D$2="","",IF($E$2=0.65,IFERROR(IF(INDEX(APガラス性能一覧!A:A,MATCH(ROW(B4728),APガラス性能一覧!$O:$O,0))="","",INDEX(APガラス性能一覧!A:A,MATCH(ROW(B4728),APガラス性能一覧!$O:$O,0))),""),IFERROR(IF(INDEX(APガラス性能一覧!A:A,MATCH(ROW(B4728),APガラス性能一覧!$N:$N,0))="","",INDEX(APガラス性能一覧!A:A,MATCH(ROW(B4728),APガラス性能一覧!$N:$N,0))),"")))</f>
        <v/>
      </c>
      <c r="C4734" s="68" t="str">
        <f>IFERROR(VLOOKUP($B4734,APガラス性能一覧!$A$2:$M$6097,2,0),"")</f>
        <v/>
      </c>
      <c r="D4734" s="68" t="str">
        <f>IFERROR(VLOOKUP($B4734,APガラス性能一覧!$A$2:$M$6097,3,0),"")</f>
        <v/>
      </c>
      <c r="E4734" s="68" t="str">
        <f>IFERROR(VLOOKUP($B4734,APガラス性能一覧!$A$2:$M$6097,4,0),"")</f>
        <v/>
      </c>
      <c r="F4734" s="68" t="str">
        <f>IFERROR(VLOOKUP($B4734,APガラス性能一覧!$A$2:$M$6097,5,0),"")</f>
        <v/>
      </c>
      <c r="G4734" s="68" t="str">
        <f>IFERROR(VLOOKUP($B4734,APガラス性能一覧!$A$2:$M$6097,6,0),"")</f>
        <v/>
      </c>
      <c r="H4734" s="68" t="str">
        <f>IFERROR(VLOOKUP($B4734,APガラス性能一覧!$A$2:$M$6097,7,0),"")</f>
        <v/>
      </c>
      <c r="I4734" s="68" t="str">
        <f>IFERROR(VLOOKUP($B4734,APガラス性能一覧!$A$2:$M$6097,8,0),"")</f>
        <v/>
      </c>
      <c r="J4734" s="68" t="str">
        <f>IFERROR(VLOOKUP($B4734,APガラス性能一覧!$A$2:$M$6097,9,0),"")</f>
        <v/>
      </c>
      <c r="K4734" s="68" t="str">
        <f>IFERROR(VLOOKUP($B4734,APガラス性能一覧!$A$2:$M$6097,10,0),"")</f>
        <v/>
      </c>
      <c r="L4734" s="68" t="str">
        <f>IFERROR(VLOOKUP($B4734,APガラス性能一覧!$A$2:$M$6097,11,0),"")</f>
        <v/>
      </c>
      <c r="M4734" s="68" t="str">
        <f>IFERROR(VLOOKUP($B4734,APガラス性能一覧!$A$2:$M$6097,12,0),"")</f>
        <v/>
      </c>
      <c r="N4734" s="68" t="str">
        <f>IFERROR(VLOOKUP($B4734,APガラス性能一覧!$A$2:$M$6097,13,0),"")</f>
        <v/>
      </c>
    </row>
    <row r="4735" spans="2:14" x14ac:dyDescent="0.4">
      <c r="B4735" s="68" t="str">
        <f>IF($D$2="","",IF($E$2=0.65,IFERROR(IF(INDEX(APガラス性能一覧!A:A,MATCH(ROW(B4729),APガラス性能一覧!$O:$O,0))="","",INDEX(APガラス性能一覧!A:A,MATCH(ROW(B4729),APガラス性能一覧!$O:$O,0))),""),IFERROR(IF(INDEX(APガラス性能一覧!A:A,MATCH(ROW(B4729),APガラス性能一覧!$N:$N,0))="","",INDEX(APガラス性能一覧!A:A,MATCH(ROW(B4729),APガラス性能一覧!$N:$N,0))),"")))</f>
        <v/>
      </c>
      <c r="C4735" s="68" t="str">
        <f>IFERROR(VLOOKUP($B4735,APガラス性能一覧!$A$2:$M$6097,2,0),"")</f>
        <v/>
      </c>
      <c r="D4735" s="68" t="str">
        <f>IFERROR(VLOOKUP($B4735,APガラス性能一覧!$A$2:$M$6097,3,0),"")</f>
        <v/>
      </c>
      <c r="E4735" s="68" t="str">
        <f>IFERROR(VLOOKUP($B4735,APガラス性能一覧!$A$2:$M$6097,4,0),"")</f>
        <v/>
      </c>
      <c r="F4735" s="68" t="str">
        <f>IFERROR(VLOOKUP($B4735,APガラス性能一覧!$A$2:$M$6097,5,0),"")</f>
        <v/>
      </c>
      <c r="G4735" s="68" t="str">
        <f>IFERROR(VLOOKUP($B4735,APガラス性能一覧!$A$2:$M$6097,6,0),"")</f>
        <v/>
      </c>
      <c r="H4735" s="68" t="str">
        <f>IFERROR(VLOOKUP($B4735,APガラス性能一覧!$A$2:$M$6097,7,0),"")</f>
        <v/>
      </c>
      <c r="I4735" s="68" t="str">
        <f>IFERROR(VLOOKUP($B4735,APガラス性能一覧!$A$2:$M$6097,8,0),"")</f>
        <v/>
      </c>
      <c r="J4735" s="68" t="str">
        <f>IFERROR(VLOOKUP($B4735,APガラス性能一覧!$A$2:$M$6097,9,0),"")</f>
        <v/>
      </c>
      <c r="K4735" s="68" t="str">
        <f>IFERROR(VLOOKUP($B4735,APガラス性能一覧!$A$2:$M$6097,10,0),"")</f>
        <v/>
      </c>
      <c r="L4735" s="68" t="str">
        <f>IFERROR(VLOOKUP($B4735,APガラス性能一覧!$A$2:$M$6097,11,0),"")</f>
        <v/>
      </c>
      <c r="M4735" s="68" t="str">
        <f>IFERROR(VLOOKUP($B4735,APガラス性能一覧!$A$2:$M$6097,12,0),"")</f>
        <v/>
      </c>
      <c r="N4735" s="68" t="str">
        <f>IFERROR(VLOOKUP($B4735,APガラス性能一覧!$A$2:$M$6097,13,0),"")</f>
        <v/>
      </c>
    </row>
    <row r="4736" spans="2:14" x14ac:dyDescent="0.4">
      <c r="B4736" s="68" t="str">
        <f>IF($D$2="","",IF($E$2=0.65,IFERROR(IF(INDEX(APガラス性能一覧!A:A,MATCH(ROW(B4730),APガラス性能一覧!$O:$O,0))="","",INDEX(APガラス性能一覧!A:A,MATCH(ROW(B4730),APガラス性能一覧!$O:$O,0))),""),IFERROR(IF(INDEX(APガラス性能一覧!A:A,MATCH(ROW(B4730),APガラス性能一覧!$N:$N,0))="","",INDEX(APガラス性能一覧!A:A,MATCH(ROW(B4730),APガラス性能一覧!$N:$N,0))),"")))</f>
        <v/>
      </c>
      <c r="C4736" s="68" t="str">
        <f>IFERROR(VLOOKUP($B4736,APガラス性能一覧!$A$2:$M$6097,2,0),"")</f>
        <v/>
      </c>
      <c r="D4736" s="68" t="str">
        <f>IFERROR(VLOOKUP($B4736,APガラス性能一覧!$A$2:$M$6097,3,0),"")</f>
        <v/>
      </c>
      <c r="E4736" s="68" t="str">
        <f>IFERROR(VLOOKUP($B4736,APガラス性能一覧!$A$2:$M$6097,4,0),"")</f>
        <v/>
      </c>
      <c r="F4736" s="68" t="str">
        <f>IFERROR(VLOOKUP($B4736,APガラス性能一覧!$A$2:$M$6097,5,0),"")</f>
        <v/>
      </c>
      <c r="G4736" s="68" t="str">
        <f>IFERROR(VLOOKUP($B4736,APガラス性能一覧!$A$2:$M$6097,6,0),"")</f>
        <v/>
      </c>
      <c r="H4736" s="68" t="str">
        <f>IFERROR(VLOOKUP($B4736,APガラス性能一覧!$A$2:$M$6097,7,0),"")</f>
        <v/>
      </c>
      <c r="I4736" s="68" t="str">
        <f>IFERROR(VLOOKUP($B4736,APガラス性能一覧!$A$2:$M$6097,8,0),"")</f>
        <v/>
      </c>
      <c r="J4736" s="68" t="str">
        <f>IFERROR(VLOOKUP($B4736,APガラス性能一覧!$A$2:$M$6097,9,0),"")</f>
        <v/>
      </c>
      <c r="K4736" s="68" t="str">
        <f>IFERROR(VLOOKUP($B4736,APガラス性能一覧!$A$2:$M$6097,10,0),"")</f>
        <v/>
      </c>
      <c r="L4736" s="68" t="str">
        <f>IFERROR(VLOOKUP($B4736,APガラス性能一覧!$A$2:$M$6097,11,0),"")</f>
        <v/>
      </c>
      <c r="M4736" s="68" t="str">
        <f>IFERROR(VLOOKUP($B4736,APガラス性能一覧!$A$2:$M$6097,12,0),"")</f>
        <v/>
      </c>
      <c r="N4736" s="68" t="str">
        <f>IFERROR(VLOOKUP($B4736,APガラス性能一覧!$A$2:$M$6097,13,0),"")</f>
        <v/>
      </c>
    </row>
    <row r="4737" spans="2:14" x14ac:dyDescent="0.4">
      <c r="B4737" s="68" t="str">
        <f>IF($D$2="","",IF($E$2=0.65,IFERROR(IF(INDEX(APガラス性能一覧!A:A,MATCH(ROW(B4731),APガラス性能一覧!$O:$O,0))="","",INDEX(APガラス性能一覧!A:A,MATCH(ROW(B4731),APガラス性能一覧!$O:$O,0))),""),IFERROR(IF(INDEX(APガラス性能一覧!A:A,MATCH(ROW(B4731),APガラス性能一覧!$N:$N,0))="","",INDEX(APガラス性能一覧!A:A,MATCH(ROW(B4731),APガラス性能一覧!$N:$N,0))),"")))</f>
        <v/>
      </c>
      <c r="C4737" s="68" t="str">
        <f>IFERROR(VLOOKUP($B4737,APガラス性能一覧!$A$2:$M$6097,2,0),"")</f>
        <v/>
      </c>
      <c r="D4737" s="68" t="str">
        <f>IFERROR(VLOOKUP($B4737,APガラス性能一覧!$A$2:$M$6097,3,0),"")</f>
        <v/>
      </c>
      <c r="E4737" s="68" t="str">
        <f>IFERROR(VLOOKUP($B4737,APガラス性能一覧!$A$2:$M$6097,4,0),"")</f>
        <v/>
      </c>
      <c r="F4737" s="68" t="str">
        <f>IFERROR(VLOOKUP($B4737,APガラス性能一覧!$A$2:$M$6097,5,0),"")</f>
        <v/>
      </c>
      <c r="G4737" s="68" t="str">
        <f>IFERROR(VLOOKUP($B4737,APガラス性能一覧!$A$2:$M$6097,6,0),"")</f>
        <v/>
      </c>
      <c r="H4737" s="68" t="str">
        <f>IFERROR(VLOOKUP($B4737,APガラス性能一覧!$A$2:$M$6097,7,0),"")</f>
        <v/>
      </c>
      <c r="I4737" s="68" t="str">
        <f>IFERROR(VLOOKUP($B4737,APガラス性能一覧!$A$2:$M$6097,8,0),"")</f>
        <v/>
      </c>
      <c r="J4737" s="68" t="str">
        <f>IFERROR(VLOOKUP($B4737,APガラス性能一覧!$A$2:$M$6097,9,0),"")</f>
        <v/>
      </c>
      <c r="K4737" s="68" t="str">
        <f>IFERROR(VLOOKUP($B4737,APガラス性能一覧!$A$2:$M$6097,10,0),"")</f>
        <v/>
      </c>
      <c r="L4737" s="68" t="str">
        <f>IFERROR(VLOOKUP($B4737,APガラス性能一覧!$A$2:$M$6097,11,0),"")</f>
        <v/>
      </c>
      <c r="M4737" s="68" t="str">
        <f>IFERROR(VLOOKUP($B4737,APガラス性能一覧!$A$2:$M$6097,12,0),"")</f>
        <v/>
      </c>
      <c r="N4737" s="68" t="str">
        <f>IFERROR(VLOOKUP($B4737,APガラス性能一覧!$A$2:$M$6097,13,0),"")</f>
        <v/>
      </c>
    </row>
    <row r="4738" spans="2:14" x14ac:dyDescent="0.4">
      <c r="B4738" s="68" t="str">
        <f>IF($D$2="","",IF($E$2=0.65,IFERROR(IF(INDEX(APガラス性能一覧!A:A,MATCH(ROW(B4732),APガラス性能一覧!$O:$O,0))="","",INDEX(APガラス性能一覧!A:A,MATCH(ROW(B4732),APガラス性能一覧!$O:$O,0))),""),IFERROR(IF(INDEX(APガラス性能一覧!A:A,MATCH(ROW(B4732),APガラス性能一覧!$N:$N,0))="","",INDEX(APガラス性能一覧!A:A,MATCH(ROW(B4732),APガラス性能一覧!$N:$N,0))),"")))</f>
        <v/>
      </c>
      <c r="C4738" s="68" t="str">
        <f>IFERROR(VLOOKUP($B4738,APガラス性能一覧!$A$2:$M$6097,2,0),"")</f>
        <v/>
      </c>
      <c r="D4738" s="68" t="str">
        <f>IFERROR(VLOOKUP($B4738,APガラス性能一覧!$A$2:$M$6097,3,0),"")</f>
        <v/>
      </c>
      <c r="E4738" s="68" t="str">
        <f>IFERROR(VLOOKUP($B4738,APガラス性能一覧!$A$2:$M$6097,4,0),"")</f>
        <v/>
      </c>
      <c r="F4738" s="68" t="str">
        <f>IFERROR(VLOOKUP($B4738,APガラス性能一覧!$A$2:$M$6097,5,0),"")</f>
        <v/>
      </c>
      <c r="G4738" s="68" t="str">
        <f>IFERROR(VLOOKUP($B4738,APガラス性能一覧!$A$2:$M$6097,6,0),"")</f>
        <v/>
      </c>
      <c r="H4738" s="68" t="str">
        <f>IFERROR(VLOOKUP($B4738,APガラス性能一覧!$A$2:$M$6097,7,0),"")</f>
        <v/>
      </c>
      <c r="I4738" s="68" t="str">
        <f>IFERROR(VLOOKUP($B4738,APガラス性能一覧!$A$2:$M$6097,8,0),"")</f>
        <v/>
      </c>
      <c r="J4738" s="68" t="str">
        <f>IFERROR(VLOOKUP($B4738,APガラス性能一覧!$A$2:$M$6097,9,0),"")</f>
        <v/>
      </c>
      <c r="K4738" s="68" t="str">
        <f>IFERROR(VLOOKUP($B4738,APガラス性能一覧!$A$2:$M$6097,10,0),"")</f>
        <v/>
      </c>
      <c r="L4738" s="68" t="str">
        <f>IFERROR(VLOOKUP($B4738,APガラス性能一覧!$A$2:$M$6097,11,0),"")</f>
        <v/>
      </c>
      <c r="M4738" s="68" t="str">
        <f>IFERROR(VLOOKUP($B4738,APガラス性能一覧!$A$2:$M$6097,12,0),"")</f>
        <v/>
      </c>
      <c r="N4738" s="68" t="str">
        <f>IFERROR(VLOOKUP($B4738,APガラス性能一覧!$A$2:$M$6097,13,0),"")</f>
        <v/>
      </c>
    </row>
    <row r="4739" spans="2:14" x14ac:dyDescent="0.4">
      <c r="B4739" s="68" t="str">
        <f>IF($D$2="","",IF($E$2=0.65,IFERROR(IF(INDEX(APガラス性能一覧!A:A,MATCH(ROW(B4733),APガラス性能一覧!$O:$O,0))="","",INDEX(APガラス性能一覧!A:A,MATCH(ROW(B4733),APガラス性能一覧!$O:$O,0))),""),IFERROR(IF(INDEX(APガラス性能一覧!A:A,MATCH(ROW(B4733),APガラス性能一覧!$N:$N,0))="","",INDEX(APガラス性能一覧!A:A,MATCH(ROW(B4733),APガラス性能一覧!$N:$N,0))),"")))</f>
        <v/>
      </c>
      <c r="C4739" s="68" t="str">
        <f>IFERROR(VLOOKUP($B4739,APガラス性能一覧!$A$2:$M$6097,2,0),"")</f>
        <v/>
      </c>
      <c r="D4739" s="68" t="str">
        <f>IFERROR(VLOOKUP($B4739,APガラス性能一覧!$A$2:$M$6097,3,0),"")</f>
        <v/>
      </c>
      <c r="E4739" s="68" t="str">
        <f>IFERROR(VLOOKUP($B4739,APガラス性能一覧!$A$2:$M$6097,4,0),"")</f>
        <v/>
      </c>
      <c r="F4739" s="68" t="str">
        <f>IFERROR(VLOOKUP($B4739,APガラス性能一覧!$A$2:$M$6097,5,0),"")</f>
        <v/>
      </c>
      <c r="G4739" s="68" t="str">
        <f>IFERROR(VLOOKUP($B4739,APガラス性能一覧!$A$2:$M$6097,6,0),"")</f>
        <v/>
      </c>
      <c r="H4739" s="68" t="str">
        <f>IFERROR(VLOOKUP($B4739,APガラス性能一覧!$A$2:$M$6097,7,0),"")</f>
        <v/>
      </c>
      <c r="I4739" s="68" t="str">
        <f>IFERROR(VLOOKUP($B4739,APガラス性能一覧!$A$2:$M$6097,8,0),"")</f>
        <v/>
      </c>
      <c r="J4739" s="68" t="str">
        <f>IFERROR(VLOOKUP($B4739,APガラス性能一覧!$A$2:$M$6097,9,0),"")</f>
        <v/>
      </c>
      <c r="K4739" s="68" t="str">
        <f>IFERROR(VLOOKUP($B4739,APガラス性能一覧!$A$2:$M$6097,10,0),"")</f>
        <v/>
      </c>
      <c r="L4739" s="68" t="str">
        <f>IFERROR(VLOOKUP($B4739,APガラス性能一覧!$A$2:$M$6097,11,0),"")</f>
        <v/>
      </c>
      <c r="M4739" s="68" t="str">
        <f>IFERROR(VLOOKUP($B4739,APガラス性能一覧!$A$2:$M$6097,12,0),"")</f>
        <v/>
      </c>
      <c r="N4739" s="68" t="str">
        <f>IFERROR(VLOOKUP($B4739,APガラス性能一覧!$A$2:$M$6097,13,0),"")</f>
        <v/>
      </c>
    </row>
    <row r="4740" spans="2:14" x14ac:dyDescent="0.4">
      <c r="B4740" s="68" t="str">
        <f>IF($D$2="","",IF($E$2=0.65,IFERROR(IF(INDEX(APガラス性能一覧!A:A,MATCH(ROW(B4734),APガラス性能一覧!$O:$O,0))="","",INDEX(APガラス性能一覧!A:A,MATCH(ROW(B4734),APガラス性能一覧!$O:$O,0))),""),IFERROR(IF(INDEX(APガラス性能一覧!A:A,MATCH(ROW(B4734),APガラス性能一覧!$N:$N,0))="","",INDEX(APガラス性能一覧!A:A,MATCH(ROW(B4734),APガラス性能一覧!$N:$N,0))),"")))</f>
        <v/>
      </c>
      <c r="C4740" s="68" t="str">
        <f>IFERROR(VLOOKUP($B4740,APガラス性能一覧!$A$2:$M$6097,2,0),"")</f>
        <v/>
      </c>
      <c r="D4740" s="68" t="str">
        <f>IFERROR(VLOOKUP($B4740,APガラス性能一覧!$A$2:$M$6097,3,0),"")</f>
        <v/>
      </c>
      <c r="E4740" s="68" t="str">
        <f>IFERROR(VLOOKUP($B4740,APガラス性能一覧!$A$2:$M$6097,4,0),"")</f>
        <v/>
      </c>
      <c r="F4740" s="68" t="str">
        <f>IFERROR(VLOOKUP($B4740,APガラス性能一覧!$A$2:$M$6097,5,0),"")</f>
        <v/>
      </c>
      <c r="G4740" s="68" t="str">
        <f>IFERROR(VLOOKUP($B4740,APガラス性能一覧!$A$2:$M$6097,6,0),"")</f>
        <v/>
      </c>
      <c r="H4740" s="68" t="str">
        <f>IFERROR(VLOOKUP($B4740,APガラス性能一覧!$A$2:$M$6097,7,0),"")</f>
        <v/>
      </c>
      <c r="I4740" s="68" t="str">
        <f>IFERROR(VLOOKUP($B4740,APガラス性能一覧!$A$2:$M$6097,8,0),"")</f>
        <v/>
      </c>
      <c r="J4740" s="68" t="str">
        <f>IFERROR(VLOOKUP($B4740,APガラス性能一覧!$A$2:$M$6097,9,0),"")</f>
        <v/>
      </c>
      <c r="K4740" s="68" t="str">
        <f>IFERROR(VLOOKUP($B4740,APガラス性能一覧!$A$2:$M$6097,10,0),"")</f>
        <v/>
      </c>
      <c r="L4740" s="68" t="str">
        <f>IFERROR(VLOOKUP($B4740,APガラス性能一覧!$A$2:$M$6097,11,0),"")</f>
        <v/>
      </c>
      <c r="M4740" s="68" t="str">
        <f>IFERROR(VLOOKUP($B4740,APガラス性能一覧!$A$2:$M$6097,12,0),"")</f>
        <v/>
      </c>
      <c r="N4740" s="68" t="str">
        <f>IFERROR(VLOOKUP($B4740,APガラス性能一覧!$A$2:$M$6097,13,0),"")</f>
        <v/>
      </c>
    </row>
    <row r="4741" spans="2:14" x14ac:dyDescent="0.4">
      <c r="B4741" s="68" t="str">
        <f>IF($D$2="","",IF($E$2=0.65,IFERROR(IF(INDEX(APガラス性能一覧!A:A,MATCH(ROW(B4735),APガラス性能一覧!$O:$O,0))="","",INDEX(APガラス性能一覧!A:A,MATCH(ROW(B4735),APガラス性能一覧!$O:$O,0))),""),IFERROR(IF(INDEX(APガラス性能一覧!A:A,MATCH(ROW(B4735),APガラス性能一覧!$N:$N,0))="","",INDEX(APガラス性能一覧!A:A,MATCH(ROW(B4735),APガラス性能一覧!$N:$N,0))),"")))</f>
        <v/>
      </c>
      <c r="C4741" s="68" t="str">
        <f>IFERROR(VLOOKUP($B4741,APガラス性能一覧!$A$2:$M$6097,2,0),"")</f>
        <v/>
      </c>
      <c r="D4741" s="68" t="str">
        <f>IFERROR(VLOOKUP($B4741,APガラス性能一覧!$A$2:$M$6097,3,0),"")</f>
        <v/>
      </c>
      <c r="E4741" s="68" t="str">
        <f>IFERROR(VLOOKUP($B4741,APガラス性能一覧!$A$2:$M$6097,4,0),"")</f>
        <v/>
      </c>
      <c r="F4741" s="68" t="str">
        <f>IFERROR(VLOOKUP($B4741,APガラス性能一覧!$A$2:$M$6097,5,0),"")</f>
        <v/>
      </c>
      <c r="G4741" s="68" t="str">
        <f>IFERROR(VLOOKUP($B4741,APガラス性能一覧!$A$2:$M$6097,6,0),"")</f>
        <v/>
      </c>
      <c r="H4741" s="68" t="str">
        <f>IFERROR(VLOOKUP($B4741,APガラス性能一覧!$A$2:$M$6097,7,0),"")</f>
        <v/>
      </c>
      <c r="I4741" s="68" t="str">
        <f>IFERROR(VLOOKUP($B4741,APガラス性能一覧!$A$2:$M$6097,8,0),"")</f>
        <v/>
      </c>
      <c r="J4741" s="68" t="str">
        <f>IFERROR(VLOOKUP($B4741,APガラス性能一覧!$A$2:$M$6097,9,0),"")</f>
        <v/>
      </c>
      <c r="K4741" s="68" t="str">
        <f>IFERROR(VLOOKUP($B4741,APガラス性能一覧!$A$2:$M$6097,10,0),"")</f>
        <v/>
      </c>
      <c r="L4741" s="68" t="str">
        <f>IFERROR(VLOOKUP($B4741,APガラス性能一覧!$A$2:$M$6097,11,0),"")</f>
        <v/>
      </c>
      <c r="M4741" s="68" t="str">
        <f>IFERROR(VLOOKUP($B4741,APガラス性能一覧!$A$2:$M$6097,12,0),"")</f>
        <v/>
      </c>
      <c r="N4741" s="68" t="str">
        <f>IFERROR(VLOOKUP($B4741,APガラス性能一覧!$A$2:$M$6097,13,0),"")</f>
        <v/>
      </c>
    </row>
    <row r="4742" spans="2:14" x14ac:dyDescent="0.4">
      <c r="B4742" s="68" t="str">
        <f>IF($D$2="","",IF($E$2=0.65,IFERROR(IF(INDEX(APガラス性能一覧!A:A,MATCH(ROW(B4736),APガラス性能一覧!$O:$O,0))="","",INDEX(APガラス性能一覧!A:A,MATCH(ROW(B4736),APガラス性能一覧!$O:$O,0))),""),IFERROR(IF(INDEX(APガラス性能一覧!A:A,MATCH(ROW(B4736),APガラス性能一覧!$N:$N,0))="","",INDEX(APガラス性能一覧!A:A,MATCH(ROW(B4736),APガラス性能一覧!$N:$N,0))),"")))</f>
        <v/>
      </c>
      <c r="C4742" s="68" t="str">
        <f>IFERROR(VLOOKUP($B4742,APガラス性能一覧!$A$2:$M$6097,2,0),"")</f>
        <v/>
      </c>
      <c r="D4742" s="68" t="str">
        <f>IFERROR(VLOOKUP($B4742,APガラス性能一覧!$A$2:$M$6097,3,0),"")</f>
        <v/>
      </c>
      <c r="E4742" s="68" t="str">
        <f>IFERROR(VLOOKUP($B4742,APガラス性能一覧!$A$2:$M$6097,4,0),"")</f>
        <v/>
      </c>
      <c r="F4742" s="68" t="str">
        <f>IFERROR(VLOOKUP($B4742,APガラス性能一覧!$A$2:$M$6097,5,0),"")</f>
        <v/>
      </c>
      <c r="G4742" s="68" t="str">
        <f>IFERROR(VLOOKUP($B4742,APガラス性能一覧!$A$2:$M$6097,6,0),"")</f>
        <v/>
      </c>
      <c r="H4742" s="68" t="str">
        <f>IFERROR(VLOOKUP($B4742,APガラス性能一覧!$A$2:$M$6097,7,0),"")</f>
        <v/>
      </c>
      <c r="I4742" s="68" t="str">
        <f>IFERROR(VLOOKUP($B4742,APガラス性能一覧!$A$2:$M$6097,8,0),"")</f>
        <v/>
      </c>
      <c r="J4742" s="68" t="str">
        <f>IFERROR(VLOOKUP($B4742,APガラス性能一覧!$A$2:$M$6097,9,0),"")</f>
        <v/>
      </c>
      <c r="K4742" s="68" t="str">
        <f>IFERROR(VLOOKUP($B4742,APガラス性能一覧!$A$2:$M$6097,10,0),"")</f>
        <v/>
      </c>
      <c r="L4742" s="68" t="str">
        <f>IFERROR(VLOOKUP($B4742,APガラス性能一覧!$A$2:$M$6097,11,0),"")</f>
        <v/>
      </c>
      <c r="M4742" s="68" t="str">
        <f>IFERROR(VLOOKUP($B4742,APガラス性能一覧!$A$2:$M$6097,12,0),"")</f>
        <v/>
      </c>
      <c r="N4742" s="68" t="str">
        <f>IFERROR(VLOOKUP($B4742,APガラス性能一覧!$A$2:$M$6097,13,0),"")</f>
        <v/>
      </c>
    </row>
    <row r="4743" spans="2:14" x14ac:dyDescent="0.4">
      <c r="B4743" s="68" t="str">
        <f>IF($D$2="","",IF($E$2=0.65,IFERROR(IF(INDEX(APガラス性能一覧!A:A,MATCH(ROW(B4737),APガラス性能一覧!$O:$O,0))="","",INDEX(APガラス性能一覧!A:A,MATCH(ROW(B4737),APガラス性能一覧!$O:$O,0))),""),IFERROR(IF(INDEX(APガラス性能一覧!A:A,MATCH(ROW(B4737),APガラス性能一覧!$N:$N,0))="","",INDEX(APガラス性能一覧!A:A,MATCH(ROW(B4737),APガラス性能一覧!$N:$N,0))),"")))</f>
        <v/>
      </c>
      <c r="C4743" s="68" t="str">
        <f>IFERROR(VLOOKUP($B4743,APガラス性能一覧!$A$2:$M$6097,2,0),"")</f>
        <v/>
      </c>
      <c r="D4743" s="68" t="str">
        <f>IFERROR(VLOOKUP($B4743,APガラス性能一覧!$A$2:$M$6097,3,0),"")</f>
        <v/>
      </c>
      <c r="E4743" s="68" t="str">
        <f>IFERROR(VLOOKUP($B4743,APガラス性能一覧!$A$2:$M$6097,4,0),"")</f>
        <v/>
      </c>
      <c r="F4743" s="68" t="str">
        <f>IFERROR(VLOOKUP($B4743,APガラス性能一覧!$A$2:$M$6097,5,0),"")</f>
        <v/>
      </c>
      <c r="G4743" s="68" t="str">
        <f>IFERROR(VLOOKUP($B4743,APガラス性能一覧!$A$2:$M$6097,6,0),"")</f>
        <v/>
      </c>
      <c r="H4743" s="68" t="str">
        <f>IFERROR(VLOOKUP($B4743,APガラス性能一覧!$A$2:$M$6097,7,0),"")</f>
        <v/>
      </c>
      <c r="I4743" s="68" t="str">
        <f>IFERROR(VLOOKUP($B4743,APガラス性能一覧!$A$2:$M$6097,8,0),"")</f>
        <v/>
      </c>
      <c r="J4743" s="68" t="str">
        <f>IFERROR(VLOOKUP($B4743,APガラス性能一覧!$A$2:$M$6097,9,0),"")</f>
        <v/>
      </c>
      <c r="K4743" s="68" t="str">
        <f>IFERROR(VLOOKUP($B4743,APガラス性能一覧!$A$2:$M$6097,10,0),"")</f>
        <v/>
      </c>
      <c r="L4743" s="68" t="str">
        <f>IFERROR(VLOOKUP($B4743,APガラス性能一覧!$A$2:$M$6097,11,0),"")</f>
        <v/>
      </c>
      <c r="M4743" s="68" t="str">
        <f>IFERROR(VLOOKUP($B4743,APガラス性能一覧!$A$2:$M$6097,12,0),"")</f>
        <v/>
      </c>
      <c r="N4743" s="68" t="str">
        <f>IFERROR(VLOOKUP($B4743,APガラス性能一覧!$A$2:$M$6097,13,0),"")</f>
        <v/>
      </c>
    </row>
    <row r="4744" spans="2:14" x14ac:dyDescent="0.4">
      <c r="B4744" s="68" t="str">
        <f>IF($D$2="","",IF($E$2=0.65,IFERROR(IF(INDEX(APガラス性能一覧!A:A,MATCH(ROW(B4738),APガラス性能一覧!$O:$O,0))="","",INDEX(APガラス性能一覧!A:A,MATCH(ROW(B4738),APガラス性能一覧!$O:$O,0))),""),IFERROR(IF(INDEX(APガラス性能一覧!A:A,MATCH(ROW(B4738),APガラス性能一覧!$N:$N,0))="","",INDEX(APガラス性能一覧!A:A,MATCH(ROW(B4738),APガラス性能一覧!$N:$N,0))),"")))</f>
        <v/>
      </c>
      <c r="C4744" s="68" t="str">
        <f>IFERROR(VLOOKUP($B4744,APガラス性能一覧!$A$2:$M$6097,2,0),"")</f>
        <v/>
      </c>
      <c r="D4744" s="68" t="str">
        <f>IFERROR(VLOOKUP($B4744,APガラス性能一覧!$A$2:$M$6097,3,0),"")</f>
        <v/>
      </c>
      <c r="E4744" s="68" t="str">
        <f>IFERROR(VLOOKUP($B4744,APガラス性能一覧!$A$2:$M$6097,4,0),"")</f>
        <v/>
      </c>
      <c r="F4744" s="68" t="str">
        <f>IFERROR(VLOOKUP($B4744,APガラス性能一覧!$A$2:$M$6097,5,0),"")</f>
        <v/>
      </c>
      <c r="G4744" s="68" t="str">
        <f>IFERROR(VLOOKUP($B4744,APガラス性能一覧!$A$2:$M$6097,6,0),"")</f>
        <v/>
      </c>
      <c r="H4744" s="68" t="str">
        <f>IFERROR(VLOOKUP($B4744,APガラス性能一覧!$A$2:$M$6097,7,0),"")</f>
        <v/>
      </c>
      <c r="I4744" s="68" t="str">
        <f>IFERROR(VLOOKUP($B4744,APガラス性能一覧!$A$2:$M$6097,8,0),"")</f>
        <v/>
      </c>
      <c r="J4744" s="68" t="str">
        <f>IFERROR(VLOOKUP($B4744,APガラス性能一覧!$A$2:$M$6097,9,0),"")</f>
        <v/>
      </c>
      <c r="K4744" s="68" t="str">
        <f>IFERROR(VLOOKUP($B4744,APガラス性能一覧!$A$2:$M$6097,10,0),"")</f>
        <v/>
      </c>
      <c r="L4744" s="68" t="str">
        <f>IFERROR(VLOOKUP($B4744,APガラス性能一覧!$A$2:$M$6097,11,0),"")</f>
        <v/>
      </c>
      <c r="M4744" s="68" t="str">
        <f>IFERROR(VLOOKUP($B4744,APガラス性能一覧!$A$2:$M$6097,12,0),"")</f>
        <v/>
      </c>
      <c r="N4744" s="68" t="str">
        <f>IFERROR(VLOOKUP($B4744,APガラス性能一覧!$A$2:$M$6097,13,0),"")</f>
        <v/>
      </c>
    </row>
    <row r="4745" spans="2:14" x14ac:dyDescent="0.4">
      <c r="B4745" s="68" t="str">
        <f>IF($D$2="","",IF($E$2=0.65,IFERROR(IF(INDEX(APガラス性能一覧!A:A,MATCH(ROW(B4739),APガラス性能一覧!$O:$O,0))="","",INDEX(APガラス性能一覧!A:A,MATCH(ROW(B4739),APガラス性能一覧!$O:$O,0))),""),IFERROR(IF(INDEX(APガラス性能一覧!A:A,MATCH(ROW(B4739),APガラス性能一覧!$N:$N,0))="","",INDEX(APガラス性能一覧!A:A,MATCH(ROW(B4739),APガラス性能一覧!$N:$N,0))),"")))</f>
        <v/>
      </c>
      <c r="C4745" s="68" t="str">
        <f>IFERROR(VLOOKUP($B4745,APガラス性能一覧!$A$2:$M$6097,2,0),"")</f>
        <v/>
      </c>
      <c r="D4745" s="68" t="str">
        <f>IFERROR(VLOOKUP($B4745,APガラス性能一覧!$A$2:$M$6097,3,0),"")</f>
        <v/>
      </c>
      <c r="E4745" s="68" t="str">
        <f>IFERROR(VLOOKUP($B4745,APガラス性能一覧!$A$2:$M$6097,4,0),"")</f>
        <v/>
      </c>
      <c r="F4745" s="68" t="str">
        <f>IFERROR(VLOOKUP($B4745,APガラス性能一覧!$A$2:$M$6097,5,0),"")</f>
        <v/>
      </c>
      <c r="G4745" s="68" t="str">
        <f>IFERROR(VLOOKUP($B4745,APガラス性能一覧!$A$2:$M$6097,6,0),"")</f>
        <v/>
      </c>
      <c r="H4745" s="68" t="str">
        <f>IFERROR(VLOOKUP($B4745,APガラス性能一覧!$A$2:$M$6097,7,0),"")</f>
        <v/>
      </c>
      <c r="I4745" s="68" t="str">
        <f>IFERROR(VLOOKUP($B4745,APガラス性能一覧!$A$2:$M$6097,8,0),"")</f>
        <v/>
      </c>
      <c r="J4745" s="68" t="str">
        <f>IFERROR(VLOOKUP($B4745,APガラス性能一覧!$A$2:$M$6097,9,0),"")</f>
        <v/>
      </c>
      <c r="K4745" s="68" t="str">
        <f>IFERROR(VLOOKUP($B4745,APガラス性能一覧!$A$2:$M$6097,10,0),"")</f>
        <v/>
      </c>
      <c r="L4745" s="68" t="str">
        <f>IFERROR(VLOOKUP($B4745,APガラス性能一覧!$A$2:$M$6097,11,0),"")</f>
        <v/>
      </c>
      <c r="M4745" s="68" t="str">
        <f>IFERROR(VLOOKUP($B4745,APガラス性能一覧!$A$2:$M$6097,12,0),"")</f>
        <v/>
      </c>
      <c r="N4745" s="68" t="str">
        <f>IFERROR(VLOOKUP($B4745,APガラス性能一覧!$A$2:$M$6097,13,0),"")</f>
        <v/>
      </c>
    </row>
    <row r="4746" spans="2:14" x14ac:dyDescent="0.4">
      <c r="B4746" s="68" t="str">
        <f>IF($D$2="","",IF($E$2=0.65,IFERROR(IF(INDEX(APガラス性能一覧!A:A,MATCH(ROW(B4740),APガラス性能一覧!$O:$O,0))="","",INDEX(APガラス性能一覧!A:A,MATCH(ROW(B4740),APガラス性能一覧!$O:$O,0))),""),IFERROR(IF(INDEX(APガラス性能一覧!A:A,MATCH(ROW(B4740),APガラス性能一覧!$N:$N,0))="","",INDEX(APガラス性能一覧!A:A,MATCH(ROW(B4740),APガラス性能一覧!$N:$N,0))),"")))</f>
        <v/>
      </c>
      <c r="C4746" s="68" t="str">
        <f>IFERROR(VLOOKUP($B4746,APガラス性能一覧!$A$2:$M$6097,2,0),"")</f>
        <v/>
      </c>
      <c r="D4746" s="68" t="str">
        <f>IFERROR(VLOOKUP($B4746,APガラス性能一覧!$A$2:$M$6097,3,0),"")</f>
        <v/>
      </c>
      <c r="E4746" s="68" t="str">
        <f>IFERROR(VLOOKUP($B4746,APガラス性能一覧!$A$2:$M$6097,4,0),"")</f>
        <v/>
      </c>
      <c r="F4746" s="68" t="str">
        <f>IFERROR(VLOOKUP($B4746,APガラス性能一覧!$A$2:$M$6097,5,0),"")</f>
        <v/>
      </c>
      <c r="G4746" s="68" t="str">
        <f>IFERROR(VLOOKUP($B4746,APガラス性能一覧!$A$2:$M$6097,6,0),"")</f>
        <v/>
      </c>
      <c r="H4746" s="68" t="str">
        <f>IFERROR(VLOOKUP($B4746,APガラス性能一覧!$A$2:$M$6097,7,0),"")</f>
        <v/>
      </c>
      <c r="I4746" s="68" t="str">
        <f>IFERROR(VLOOKUP($B4746,APガラス性能一覧!$A$2:$M$6097,8,0),"")</f>
        <v/>
      </c>
      <c r="J4746" s="68" t="str">
        <f>IFERROR(VLOOKUP($B4746,APガラス性能一覧!$A$2:$M$6097,9,0),"")</f>
        <v/>
      </c>
      <c r="K4746" s="68" t="str">
        <f>IFERROR(VLOOKUP($B4746,APガラス性能一覧!$A$2:$M$6097,10,0),"")</f>
        <v/>
      </c>
      <c r="L4746" s="68" t="str">
        <f>IFERROR(VLOOKUP($B4746,APガラス性能一覧!$A$2:$M$6097,11,0),"")</f>
        <v/>
      </c>
      <c r="M4746" s="68" t="str">
        <f>IFERROR(VLOOKUP($B4746,APガラス性能一覧!$A$2:$M$6097,12,0),"")</f>
        <v/>
      </c>
      <c r="N4746" s="68" t="str">
        <f>IFERROR(VLOOKUP($B4746,APガラス性能一覧!$A$2:$M$6097,13,0),"")</f>
        <v/>
      </c>
    </row>
    <row r="4747" spans="2:14" x14ac:dyDescent="0.4">
      <c r="B4747" s="68" t="str">
        <f>IF($D$2="","",IF($E$2=0.65,IFERROR(IF(INDEX(APガラス性能一覧!A:A,MATCH(ROW(B4741),APガラス性能一覧!$O:$O,0))="","",INDEX(APガラス性能一覧!A:A,MATCH(ROW(B4741),APガラス性能一覧!$O:$O,0))),""),IFERROR(IF(INDEX(APガラス性能一覧!A:A,MATCH(ROW(B4741),APガラス性能一覧!$N:$N,0))="","",INDEX(APガラス性能一覧!A:A,MATCH(ROW(B4741),APガラス性能一覧!$N:$N,0))),"")))</f>
        <v/>
      </c>
      <c r="C4747" s="68" t="str">
        <f>IFERROR(VLOOKUP($B4747,APガラス性能一覧!$A$2:$M$6097,2,0),"")</f>
        <v/>
      </c>
      <c r="D4747" s="68" t="str">
        <f>IFERROR(VLOOKUP($B4747,APガラス性能一覧!$A$2:$M$6097,3,0),"")</f>
        <v/>
      </c>
      <c r="E4747" s="68" t="str">
        <f>IFERROR(VLOOKUP($B4747,APガラス性能一覧!$A$2:$M$6097,4,0),"")</f>
        <v/>
      </c>
      <c r="F4747" s="68" t="str">
        <f>IFERROR(VLOOKUP($B4747,APガラス性能一覧!$A$2:$M$6097,5,0),"")</f>
        <v/>
      </c>
      <c r="G4747" s="68" t="str">
        <f>IFERROR(VLOOKUP($B4747,APガラス性能一覧!$A$2:$M$6097,6,0),"")</f>
        <v/>
      </c>
      <c r="H4747" s="68" t="str">
        <f>IFERROR(VLOOKUP($B4747,APガラス性能一覧!$A$2:$M$6097,7,0),"")</f>
        <v/>
      </c>
      <c r="I4747" s="68" t="str">
        <f>IFERROR(VLOOKUP($B4747,APガラス性能一覧!$A$2:$M$6097,8,0),"")</f>
        <v/>
      </c>
      <c r="J4747" s="68" t="str">
        <f>IFERROR(VLOOKUP($B4747,APガラス性能一覧!$A$2:$M$6097,9,0),"")</f>
        <v/>
      </c>
      <c r="K4747" s="68" t="str">
        <f>IFERROR(VLOOKUP($B4747,APガラス性能一覧!$A$2:$M$6097,10,0),"")</f>
        <v/>
      </c>
      <c r="L4747" s="68" t="str">
        <f>IFERROR(VLOOKUP($B4747,APガラス性能一覧!$A$2:$M$6097,11,0),"")</f>
        <v/>
      </c>
      <c r="M4747" s="68" t="str">
        <f>IFERROR(VLOOKUP($B4747,APガラス性能一覧!$A$2:$M$6097,12,0),"")</f>
        <v/>
      </c>
      <c r="N4747" s="68" t="str">
        <f>IFERROR(VLOOKUP($B4747,APガラス性能一覧!$A$2:$M$6097,13,0),"")</f>
        <v/>
      </c>
    </row>
    <row r="4748" spans="2:14" x14ac:dyDescent="0.4">
      <c r="B4748" s="68" t="str">
        <f>IF($D$2="","",IF($E$2=0.65,IFERROR(IF(INDEX(APガラス性能一覧!A:A,MATCH(ROW(B4742),APガラス性能一覧!$O:$O,0))="","",INDEX(APガラス性能一覧!A:A,MATCH(ROW(B4742),APガラス性能一覧!$O:$O,0))),""),IFERROR(IF(INDEX(APガラス性能一覧!A:A,MATCH(ROW(B4742),APガラス性能一覧!$N:$N,0))="","",INDEX(APガラス性能一覧!A:A,MATCH(ROW(B4742),APガラス性能一覧!$N:$N,0))),"")))</f>
        <v/>
      </c>
      <c r="C4748" s="68" t="str">
        <f>IFERROR(VLOOKUP($B4748,APガラス性能一覧!$A$2:$M$6097,2,0),"")</f>
        <v/>
      </c>
      <c r="D4748" s="68" t="str">
        <f>IFERROR(VLOOKUP($B4748,APガラス性能一覧!$A$2:$M$6097,3,0),"")</f>
        <v/>
      </c>
      <c r="E4748" s="68" t="str">
        <f>IFERROR(VLOOKUP($B4748,APガラス性能一覧!$A$2:$M$6097,4,0),"")</f>
        <v/>
      </c>
      <c r="F4748" s="68" t="str">
        <f>IFERROR(VLOOKUP($B4748,APガラス性能一覧!$A$2:$M$6097,5,0),"")</f>
        <v/>
      </c>
      <c r="G4748" s="68" t="str">
        <f>IFERROR(VLOOKUP($B4748,APガラス性能一覧!$A$2:$M$6097,6,0),"")</f>
        <v/>
      </c>
      <c r="H4748" s="68" t="str">
        <f>IFERROR(VLOOKUP($B4748,APガラス性能一覧!$A$2:$M$6097,7,0),"")</f>
        <v/>
      </c>
      <c r="I4748" s="68" t="str">
        <f>IFERROR(VLOOKUP($B4748,APガラス性能一覧!$A$2:$M$6097,8,0),"")</f>
        <v/>
      </c>
      <c r="J4748" s="68" t="str">
        <f>IFERROR(VLOOKUP($B4748,APガラス性能一覧!$A$2:$M$6097,9,0),"")</f>
        <v/>
      </c>
      <c r="K4748" s="68" t="str">
        <f>IFERROR(VLOOKUP($B4748,APガラス性能一覧!$A$2:$M$6097,10,0),"")</f>
        <v/>
      </c>
      <c r="L4748" s="68" t="str">
        <f>IFERROR(VLOOKUP($B4748,APガラス性能一覧!$A$2:$M$6097,11,0),"")</f>
        <v/>
      </c>
      <c r="M4748" s="68" t="str">
        <f>IFERROR(VLOOKUP($B4748,APガラス性能一覧!$A$2:$M$6097,12,0),"")</f>
        <v/>
      </c>
      <c r="N4748" s="68" t="str">
        <f>IFERROR(VLOOKUP($B4748,APガラス性能一覧!$A$2:$M$6097,13,0),"")</f>
        <v/>
      </c>
    </row>
    <row r="4749" spans="2:14" x14ac:dyDescent="0.4">
      <c r="B4749" s="68" t="str">
        <f>IF($D$2="","",IF($E$2=0.65,IFERROR(IF(INDEX(APガラス性能一覧!A:A,MATCH(ROW(B4743),APガラス性能一覧!$O:$O,0))="","",INDEX(APガラス性能一覧!A:A,MATCH(ROW(B4743),APガラス性能一覧!$O:$O,0))),""),IFERROR(IF(INDEX(APガラス性能一覧!A:A,MATCH(ROW(B4743),APガラス性能一覧!$N:$N,0))="","",INDEX(APガラス性能一覧!A:A,MATCH(ROW(B4743),APガラス性能一覧!$N:$N,0))),"")))</f>
        <v/>
      </c>
      <c r="C4749" s="68" t="str">
        <f>IFERROR(VLOOKUP($B4749,APガラス性能一覧!$A$2:$M$6097,2,0),"")</f>
        <v/>
      </c>
      <c r="D4749" s="68" t="str">
        <f>IFERROR(VLOOKUP($B4749,APガラス性能一覧!$A$2:$M$6097,3,0),"")</f>
        <v/>
      </c>
      <c r="E4749" s="68" t="str">
        <f>IFERROR(VLOOKUP($B4749,APガラス性能一覧!$A$2:$M$6097,4,0),"")</f>
        <v/>
      </c>
      <c r="F4749" s="68" t="str">
        <f>IFERROR(VLOOKUP($B4749,APガラス性能一覧!$A$2:$M$6097,5,0),"")</f>
        <v/>
      </c>
      <c r="G4749" s="68" t="str">
        <f>IFERROR(VLOOKUP($B4749,APガラス性能一覧!$A$2:$M$6097,6,0),"")</f>
        <v/>
      </c>
      <c r="H4749" s="68" t="str">
        <f>IFERROR(VLOOKUP($B4749,APガラス性能一覧!$A$2:$M$6097,7,0),"")</f>
        <v/>
      </c>
      <c r="I4749" s="68" t="str">
        <f>IFERROR(VLOOKUP($B4749,APガラス性能一覧!$A$2:$M$6097,8,0),"")</f>
        <v/>
      </c>
      <c r="J4749" s="68" t="str">
        <f>IFERROR(VLOOKUP($B4749,APガラス性能一覧!$A$2:$M$6097,9,0),"")</f>
        <v/>
      </c>
      <c r="K4749" s="68" t="str">
        <f>IFERROR(VLOOKUP($B4749,APガラス性能一覧!$A$2:$M$6097,10,0),"")</f>
        <v/>
      </c>
      <c r="L4749" s="68" t="str">
        <f>IFERROR(VLOOKUP($B4749,APガラス性能一覧!$A$2:$M$6097,11,0),"")</f>
        <v/>
      </c>
      <c r="M4749" s="68" t="str">
        <f>IFERROR(VLOOKUP($B4749,APガラス性能一覧!$A$2:$M$6097,12,0),"")</f>
        <v/>
      </c>
      <c r="N4749" s="68" t="str">
        <f>IFERROR(VLOOKUP($B4749,APガラス性能一覧!$A$2:$M$6097,13,0),"")</f>
        <v/>
      </c>
    </row>
    <row r="4750" spans="2:14" x14ac:dyDescent="0.4">
      <c r="B4750" s="68" t="str">
        <f>IF($D$2="","",IF($E$2=0.65,IFERROR(IF(INDEX(APガラス性能一覧!A:A,MATCH(ROW(B4744),APガラス性能一覧!$O:$O,0))="","",INDEX(APガラス性能一覧!A:A,MATCH(ROW(B4744),APガラス性能一覧!$O:$O,0))),""),IFERROR(IF(INDEX(APガラス性能一覧!A:A,MATCH(ROW(B4744),APガラス性能一覧!$N:$N,0))="","",INDEX(APガラス性能一覧!A:A,MATCH(ROW(B4744),APガラス性能一覧!$N:$N,0))),"")))</f>
        <v/>
      </c>
      <c r="C4750" s="68" t="str">
        <f>IFERROR(VLOOKUP($B4750,APガラス性能一覧!$A$2:$M$6097,2,0),"")</f>
        <v/>
      </c>
      <c r="D4750" s="68" t="str">
        <f>IFERROR(VLOOKUP($B4750,APガラス性能一覧!$A$2:$M$6097,3,0),"")</f>
        <v/>
      </c>
      <c r="E4750" s="68" t="str">
        <f>IFERROR(VLOOKUP($B4750,APガラス性能一覧!$A$2:$M$6097,4,0),"")</f>
        <v/>
      </c>
      <c r="F4750" s="68" t="str">
        <f>IFERROR(VLOOKUP($B4750,APガラス性能一覧!$A$2:$M$6097,5,0),"")</f>
        <v/>
      </c>
      <c r="G4750" s="68" t="str">
        <f>IFERROR(VLOOKUP($B4750,APガラス性能一覧!$A$2:$M$6097,6,0),"")</f>
        <v/>
      </c>
      <c r="H4750" s="68" t="str">
        <f>IFERROR(VLOOKUP($B4750,APガラス性能一覧!$A$2:$M$6097,7,0),"")</f>
        <v/>
      </c>
      <c r="I4750" s="68" t="str">
        <f>IFERROR(VLOOKUP($B4750,APガラス性能一覧!$A$2:$M$6097,8,0),"")</f>
        <v/>
      </c>
      <c r="J4750" s="68" t="str">
        <f>IFERROR(VLOOKUP($B4750,APガラス性能一覧!$A$2:$M$6097,9,0),"")</f>
        <v/>
      </c>
      <c r="K4750" s="68" t="str">
        <f>IFERROR(VLOOKUP($B4750,APガラス性能一覧!$A$2:$M$6097,10,0),"")</f>
        <v/>
      </c>
      <c r="L4750" s="68" t="str">
        <f>IFERROR(VLOOKUP($B4750,APガラス性能一覧!$A$2:$M$6097,11,0),"")</f>
        <v/>
      </c>
      <c r="M4750" s="68" t="str">
        <f>IFERROR(VLOOKUP($B4750,APガラス性能一覧!$A$2:$M$6097,12,0),"")</f>
        <v/>
      </c>
      <c r="N4750" s="68" t="str">
        <f>IFERROR(VLOOKUP($B4750,APガラス性能一覧!$A$2:$M$6097,13,0),"")</f>
        <v/>
      </c>
    </row>
    <row r="4751" spans="2:14" x14ac:dyDescent="0.4">
      <c r="B4751" s="68" t="str">
        <f>IF($D$2="","",IF($E$2=0.65,IFERROR(IF(INDEX(APガラス性能一覧!A:A,MATCH(ROW(B4745),APガラス性能一覧!$O:$O,0))="","",INDEX(APガラス性能一覧!A:A,MATCH(ROW(B4745),APガラス性能一覧!$O:$O,0))),""),IFERROR(IF(INDEX(APガラス性能一覧!A:A,MATCH(ROW(B4745),APガラス性能一覧!$N:$N,0))="","",INDEX(APガラス性能一覧!A:A,MATCH(ROW(B4745),APガラス性能一覧!$N:$N,0))),"")))</f>
        <v/>
      </c>
      <c r="C4751" s="68" t="str">
        <f>IFERROR(VLOOKUP($B4751,APガラス性能一覧!$A$2:$M$6097,2,0),"")</f>
        <v/>
      </c>
      <c r="D4751" s="68" t="str">
        <f>IFERROR(VLOOKUP($B4751,APガラス性能一覧!$A$2:$M$6097,3,0),"")</f>
        <v/>
      </c>
      <c r="E4751" s="68" t="str">
        <f>IFERROR(VLOOKUP($B4751,APガラス性能一覧!$A$2:$M$6097,4,0),"")</f>
        <v/>
      </c>
      <c r="F4751" s="68" t="str">
        <f>IFERROR(VLOOKUP($B4751,APガラス性能一覧!$A$2:$M$6097,5,0),"")</f>
        <v/>
      </c>
      <c r="G4751" s="68" t="str">
        <f>IFERROR(VLOOKUP($B4751,APガラス性能一覧!$A$2:$M$6097,6,0),"")</f>
        <v/>
      </c>
      <c r="H4751" s="68" t="str">
        <f>IFERROR(VLOOKUP($B4751,APガラス性能一覧!$A$2:$M$6097,7,0),"")</f>
        <v/>
      </c>
      <c r="I4751" s="68" t="str">
        <f>IFERROR(VLOOKUP($B4751,APガラス性能一覧!$A$2:$M$6097,8,0),"")</f>
        <v/>
      </c>
      <c r="J4751" s="68" t="str">
        <f>IFERROR(VLOOKUP($B4751,APガラス性能一覧!$A$2:$M$6097,9,0),"")</f>
        <v/>
      </c>
      <c r="K4751" s="68" t="str">
        <f>IFERROR(VLOOKUP($B4751,APガラス性能一覧!$A$2:$M$6097,10,0),"")</f>
        <v/>
      </c>
      <c r="L4751" s="68" t="str">
        <f>IFERROR(VLOOKUP($B4751,APガラス性能一覧!$A$2:$M$6097,11,0),"")</f>
        <v/>
      </c>
      <c r="M4751" s="68" t="str">
        <f>IFERROR(VLOOKUP($B4751,APガラス性能一覧!$A$2:$M$6097,12,0),"")</f>
        <v/>
      </c>
      <c r="N4751" s="68" t="str">
        <f>IFERROR(VLOOKUP($B4751,APガラス性能一覧!$A$2:$M$6097,13,0),"")</f>
        <v/>
      </c>
    </row>
    <row r="4752" spans="2:14" x14ac:dyDescent="0.4">
      <c r="B4752" s="68" t="str">
        <f>IF($D$2="","",IF($E$2=0.65,IFERROR(IF(INDEX(APガラス性能一覧!A:A,MATCH(ROW(B4746),APガラス性能一覧!$O:$O,0))="","",INDEX(APガラス性能一覧!A:A,MATCH(ROW(B4746),APガラス性能一覧!$O:$O,0))),""),IFERROR(IF(INDEX(APガラス性能一覧!A:A,MATCH(ROW(B4746),APガラス性能一覧!$N:$N,0))="","",INDEX(APガラス性能一覧!A:A,MATCH(ROW(B4746),APガラス性能一覧!$N:$N,0))),"")))</f>
        <v/>
      </c>
      <c r="C4752" s="68" t="str">
        <f>IFERROR(VLOOKUP($B4752,APガラス性能一覧!$A$2:$M$6097,2,0),"")</f>
        <v/>
      </c>
      <c r="D4752" s="68" t="str">
        <f>IFERROR(VLOOKUP($B4752,APガラス性能一覧!$A$2:$M$6097,3,0),"")</f>
        <v/>
      </c>
      <c r="E4752" s="68" t="str">
        <f>IFERROR(VLOOKUP($B4752,APガラス性能一覧!$A$2:$M$6097,4,0),"")</f>
        <v/>
      </c>
      <c r="F4752" s="68" t="str">
        <f>IFERROR(VLOOKUP($B4752,APガラス性能一覧!$A$2:$M$6097,5,0),"")</f>
        <v/>
      </c>
      <c r="G4752" s="68" t="str">
        <f>IFERROR(VLOOKUP($B4752,APガラス性能一覧!$A$2:$M$6097,6,0),"")</f>
        <v/>
      </c>
      <c r="H4752" s="68" t="str">
        <f>IFERROR(VLOOKUP($B4752,APガラス性能一覧!$A$2:$M$6097,7,0),"")</f>
        <v/>
      </c>
      <c r="I4752" s="68" t="str">
        <f>IFERROR(VLOOKUP($B4752,APガラス性能一覧!$A$2:$M$6097,8,0),"")</f>
        <v/>
      </c>
      <c r="J4752" s="68" t="str">
        <f>IFERROR(VLOOKUP($B4752,APガラス性能一覧!$A$2:$M$6097,9,0),"")</f>
        <v/>
      </c>
      <c r="K4752" s="68" t="str">
        <f>IFERROR(VLOOKUP($B4752,APガラス性能一覧!$A$2:$M$6097,10,0),"")</f>
        <v/>
      </c>
      <c r="L4752" s="68" t="str">
        <f>IFERROR(VLOOKUP($B4752,APガラス性能一覧!$A$2:$M$6097,11,0),"")</f>
        <v/>
      </c>
      <c r="M4752" s="68" t="str">
        <f>IFERROR(VLOOKUP($B4752,APガラス性能一覧!$A$2:$M$6097,12,0),"")</f>
        <v/>
      </c>
      <c r="N4752" s="68" t="str">
        <f>IFERROR(VLOOKUP($B4752,APガラス性能一覧!$A$2:$M$6097,13,0),"")</f>
        <v/>
      </c>
    </row>
    <row r="4753" spans="2:14" x14ac:dyDescent="0.4">
      <c r="B4753" s="68" t="str">
        <f>IF($D$2="","",IF($E$2=0.65,IFERROR(IF(INDEX(APガラス性能一覧!A:A,MATCH(ROW(B4747),APガラス性能一覧!$O:$O,0))="","",INDEX(APガラス性能一覧!A:A,MATCH(ROW(B4747),APガラス性能一覧!$O:$O,0))),""),IFERROR(IF(INDEX(APガラス性能一覧!A:A,MATCH(ROW(B4747),APガラス性能一覧!$N:$N,0))="","",INDEX(APガラス性能一覧!A:A,MATCH(ROW(B4747),APガラス性能一覧!$N:$N,0))),"")))</f>
        <v/>
      </c>
      <c r="C4753" s="68" t="str">
        <f>IFERROR(VLOOKUP($B4753,APガラス性能一覧!$A$2:$M$6097,2,0),"")</f>
        <v/>
      </c>
      <c r="D4753" s="68" t="str">
        <f>IFERROR(VLOOKUP($B4753,APガラス性能一覧!$A$2:$M$6097,3,0),"")</f>
        <v/>
      </c>
      <c r="E4753" s="68" t="str">
        <f>IFERROR(VLOOKUP($B4753,APガラス性能一覧!$A$2:$M$6097,4,0),"")</f>
        <v/>
      </c>
      <c r="F4753" s="68" t="str">
        <f>IFERROR(VLOOKUP($B4753,APガラス性能一覧!$A$2:$M$6097,5,0),"")</f>
        <v/>
      </c>
      <c r="G4753" s="68" t="str">
        <f>IFERROR(VLOOKUP($B4753,APガラス性能一覧!$A$2:$M$6097,6,0),"")</f>
        <v/>
      </c>
      <c r="H4753" s="68" t="str">
        <f>IFERROR(VLOOKUP($B4753,APガラス性能一覧!$A$2:$M$6097,7,0),"")</f>
        <v/>
      </c>
      <c r="I4753" s="68" t="str">
        <f>IFERROR(VLOOKUP($B4753,APガラス性能一覧!$A$2:$M$6097,8,0),"")</f>
        <v/>
      </c>
      <c r="J4753" s="68" t="str">
        <f>IFERROR(VLOOKUP($B4753,APガラス性能一覧!$A$2:$M$6097,9,0),"")</f>
        <v/>
      </c>
      <c r="K4753" s="68" t="str">
        <f>IFERROR(VLOOKUP($B4753,APガラス性能一覧!$A$2:$M$6097,10,0),"")</f>
        <v/>
      </c>
      <c r="L4753" s="68" t="str">
        <f>IFERROR(VLOOKUP($B4753,APガラス性能一覧!$A$2:$M$6097,11,0),"")</f>
        <v/>
      </c>
      <c r="M4753" s="68" t="str">
        <f>IFERROR(VLOOKUP($B4753,APガラス性能一覧!$A$2:$M$6097,12,0),"")</f>
        <v/>
      </c>
      <c r="N4753" s="68" t="str">
        <f>IFERROR(VLOOKUP($B4753,APガラス性能一覧!$A$2:$M$6097,13,0),"")</f>
        <v/>
      </c>
    </row>
    <row r="4754" spans="2:14" x14ac:dyDescent="0.4">
      <c r="B4754" s="68" t="str">
        <f>IF($D$2="","",IF($E$2=0.65,IFERROR(IF(INDEX(APガラス性能一覧!A:A,MATCH(ROW(B4748),APガラス性能一覧!$O:$O,0))="","",INDEX(APガラス性能一覧!A:A,MATCH(ROW(B4748),APガラス性能一覧!$O:$O,0))),""),IFERROR(IF(INDEX(APガラス性能一覧!A:A,MATCH(ROW(B4748),APガラス性能一覧!$N:$N,0))="","",INDEX(APガラス性能一覧!A:A,MATCH(ROW(B4748),APガラス性能一覧!$N:$N,0))),"")))</f>
        <v/>
      </c>
      <c r="C4754" s="68" t="str">
        <f>IFERROR(VLOOKUP($B4754,APガラス性能一覧!$A$2:$M$6097,2,0),"")</f>
        <v/>
      </c>
      <c r="D4754" s="68" t="str">
        <f>IFERROR(VLOOKUP($B4754,APガラス性能一覧!$A$2:$M$6097,3,0),"")</f>
        <v/>
      </c>
      <c r="E4754" s="68" t="str">
        <f>IFERROR(VLOOKUP($B4754,APガラス性能一覧!$A$2:$M$6097,4,0),"")</f>
        <v/>
      </c>
      <c r="F4754" s="68" t="str">
        <f>IFERROR(VLOOKUP($B4754,APガラス性能一覧!$A$2:$M$6097,5,0),"")</f>
        <v/>
      </c>
      <c r="G4754" s="68" t="str">
        <f>IFERROR(VLOOKUP($B4754,APガラス性能一覧!$A$2:$M$6097,6,0),"")</f>
        <v/>
      </c>
      <c r="H4754" s="68" t="str">
        <f>IFERROR(VLOOKUP($B4754,APガラス性能一覧!$A$2:$M$6097,7,0),"")</f>
        <v/>
      </c>
      <c r="I4754" s="68" t="str">
        <f>IFERROR(VLOOKUP($B4754,APガラス性能一覧!$A$2:$M$6097,8,0),"")</f>
        <v/>
      </c>
      <c r="J4754" s="68" t="str">
        <f>IFERROR(VLOOKUP($B4754,APガラス性能一覧!$A$2:$M$6097,9,0),"")</f>
        <v/>
      </c>
      <c r="K4754" s="68" t="str">
        <f>IFERROR(VLOOKUP($B4754,APガラス性能一覧!$A$2:$M$6097,10,0),"")</f>
        <v/>
      </c>
      <c r="L4754" s="68" t="str">
        <f>IFERROR(VLOOKUP($B4754,APガラス性能一覧!$A$2:$M$6097,11,0),"")</f>
        <v/>
      </c>
      <c r="M4754" s="68" t="str">
        <f>IFERROR(VLOOKUP($B4754,APガラス性能一覧!$A$2:$M$6097,12,0),"")</f>
        <v/>
      </c>
      <c r="N4754" s="68" t="str">
        <f>IFERROR(VLOOKUP($B4754,APガラス性能一覧!$A$2:$M$6097,13,0),"")</f>
        <v/>
      </c>
    </row>
    <row r="4755" spans="2:14" x14ac:dyDescent="0.4">
      <c r="B4755" s="68" t="str">
        <f>IF($D$2="","",IF($E$2=0.65,IFERROR(IF(INDEX(APガラス性能一覧!A:A,MATCH(ROW(B4749),APガラス性能一覧!$O:$O,0))="","",INDEX(APガラス性能一覧!A:A,MATCH(ROW(B4749),APガラス性能一覧!$O:$O,0))),""),IFERROR(IF(INDEX(APガラス性能一覧!A:A,MATCH(ROW(B4749),APガラス性能一覧!$N:$N,0))="","",INDEX(APガラス性能一覧!A:A,MATCH(ROW(B4749),APガラス性能一覧!$N:$N,0))),"")))</f>
        <v/>
      </c>
      <c r="C4755" s="68" t="str">
        <f>IFERROR(VLOOKUP($B4755,APガラス性能一覧!$A$2:$M$6097,2,0),"")</f>
        <v/>
      </c>
      <c r="D4755" s="68" t="str">
        <f>IFERROR(VLOOKUP($B4755,APガラス性能一覧!$A$2:$M$6097,3,0),"")</f>
        <v/>
      </c>
      <c r="E4755" s="68" t="str">
        <f>IFERROR(VLOOKUP($B4755,APガラス性能一覧!$A$2:$M$6097,4,0),"")</f>
        <v/>
      </c>
      <c r="F4755" s="68" t="str">
        <f>IFERROR(VLOOKUP($B4755,APガラス性能一覧!$A$2:$M$6097,5,0),"")</f>
        <v/>
      </c>
      <c r="G4755" s="68" t="str">
        <f>IFERROR(VLOOKUP($B4755,APガラス性能一覧!$A$2:$M$6097,6,0),"")</f>
        <v/>
      </c>
      <c r="H4755" s="68" t="str">
        <f>IFERROR(VLOOKUP($B4755,APガラス性能一覧!$A$2:$M$6097,7,0),"")</f>
        <v/>
      </c>
      <c r="I4755" s="68" t="str">
        <f>IFERROR(VLOOKUP($B4755,APガラス性能一覧!$A$2:$M$6097,8,0),"")</f>
        <v/>
      </c>
      <c r="J4755" s="68" t="str">
        <f>IFERROR(VLOOKUP($B4755,APガラス性能一覧!$A$2:$M$6097,9,0),"")</f>
        <v/>
      </c>
      <c r="K4755" s="68" t="str">
        <f>IFERROR(VLOOKUP($B4755,APガラス性能一覧!$A$2:$M$6097,10,0),"")</f>
        <v/>
      </c>
      <c r="L4755" s="68" t="str">
        <f>IFERROR(VLOOKUP($B4755,APガラス性能一覧!$A$2:$M$6097,11,0),"")</f>
        <v/>
      </c>
      <c r="M4755" s="68" t="str">
        <f>IFERROR(VLOOKUP($B4755,APガラス性能一覧!$A$2:$M$6097,12,0),"")</f>
        <v/>
      </c>
      <c r="N4755" s="68" t="str">
        <f>IFERROR(VLOOKUP($B4755,APガラス性能一覧!$A$2:$M$6097,13,0),"")</f>
        <v/>
      </c>
    </row>
    <row r="4756" spans="2:14" x14ac:dyDescent="0.4">
      <c r="B4756" s="68" t="str">
        <f>IF($D$2="","",IF($E$2=0.65,IFERROR(IF(INDEX(APガラス性能一覧!A:A,MATCH(ROW(B4750),APガラス性能一覧!$O:$O,0))="","",INDEX(APガラス性能一覧!A:A,MATCH(ROW(B4750),APガラス性能一覧!$O:$O,0))),""),IFERROR(IF(INDEX(APガラス性能一覧!A:A,MATCH(ROW(B4750),APガラス性能一覧!$N:$N,0))="","",INDEX(APガラス性能一覧!A:A,MATCH(ROW(B4750),APガラス性能一覧!$N:$N,0))),"")))</f>
        <v/>
      </c>
      <c r="C4756" s="68" t="str">
        <f>IFERROR(VLOOKUP($B4756,APガラス性能一覧!$A$2:$M$6097,2,0),"")</f>
        <v/>
      </c>
      <c r="D4756" s="68" t="str">
        <f>IFERROR(VLOOKUP($B4756,APガラス性能一覧!$A$2:$M$6097,3,0),"")</f>
        <v/>
      </c>
      <c r="E4756" s="68" t="str">
        <f>IFERROR(VLOOKUP($B4756,APガラス性能一覧!$A$2:$M$6097,4,0),"")</f>
        <v/>
      </c>
      <c r="F4756" s="68" t="str">
        <f>IFERROR(VLOOKUP($B4756,APガラス性能一覧!$A$2:$M$6097,5,0),"")</f>
        <v/>
      </c>
      <c r="G4756" s="68" t="str">
        <f>IFERROR(VLOOKUP($B4756,APガラス性能一覧!$A$2:$M$6097,6,0),"")</f>
        <v/>
      </c>
      <c r="H4756" s="68" t="str">
        <f>IFERROR(VLOOKUP($B4756,APガラス性能一覧!$A$2:$M$6097,7,0),"")</f>
        <v/>
      </c>
      <c r="I4756" s="68" t="str">
        <f>IFERROR(VLOOKUP($B4756,APガラス性能一覧!$A$2:$M$6097,8,0),"")</f>
        <v/>
      </c>
      <c r="J4756" s="68" t="str">
        <f>IFERROR(VLOOKUP($B4756,APガラス性能一覧!$A$2:$M$6097,9,0),"")</f>
        <v/>
      </c>
      <c r="K4756" s="68" t="str">
        <f>IFERROR(VLOOKUP($B4756,APガラス性能一覧!$A$2:$M$6097,10,0),"")</f>
        <v/>
      </c>
      <c r="L4756" s="68" t="str">
        <f>IFERROR(VLOOKUP($B4756,APガラス性能一覧!$A$2:$M$6097,11,0),"")</f>
        <v/>
      </c>
      <c r="M4756" s="68" t="str">
        <f>IFERROR(VLOOKUP($B4756,APガラス性能一覧!$A$2:$M$6097,12,0),"")</f>
        <v/>
      </c>
      <c r="N4756" s="68" t="str">
        <f>IFERROR(VLOOKUP($B4756,APガラス性能一覧!$A$2:$M$6097,13,0),"")</f>
        <v/>
      </c>
    </row>
    <row r="4757" spans="2:14" x14ac:dyDescent="0.4">
      <c r="B4757" s="68" t="str">
        <f>IF($D$2="","",IF($E$2=0.65,IFERROR(IF(INDEX(APガラス性能一覧!A:A,MATCH(ROW(B4751),APガラス性能一覧!$O:$O,0))="","",INDEX(APガラス性能一覧!A:A,MATCH(ROW(B4751),APガラス性能一覧!$O:$O,0))),""),IFERROR(IF(INDEX(APガラス性能一覧!A:A,MATCH(ROW(B4751),APガラス性能一覧!$N:$N,0))="","",INDEX(APガラス性能一覧!A:A,MATCH(ROW(B4751),APガラス性能一覧!$N:$N,0))),"")))</f>
        <v/>
      </c>
      <c r="C4757" s="68" t="str">
        <f>IFERROR(VLOOKUP($B4757,APガラス性能一覧!$A$2:$M$6097,2,0),"")</f>
        <v/>
      </c>
      <c r="D4757" s="68" t="str">
        <f>IFERROR(VLOOKUP($B4757,APガラス性能一覧!$A$2:$M$6097,3,0),"")</f>
        <v/>
      </c>
      <c r="E4757" s="68" t="str">
        <f>IFERROR(VLOOKUP($B4757,APガラス性能一覧!$A$2:$M$6097,4,0),"")</f>
        <v/>
      </c>
      <c r="F4757" s="68" t="str">
        <f>IFERROR(VLOOKUP($B4757,APガラス性能一覧!$A$2:$M$6097,5,0),"")</f>
        <v/>
      </c>
      <c r="G4757" s="68" t="str">
        <f>IFERROR(VLOOKUP($B4757,APガラス性能一覧!$A$2:$M$6097,6,0),"")</f>
        <v/>
      </c>
      <c r="H4757" s="68" t="str">
        <f>IFERROR(VLOOKUP($B4757,APガラス性能一覧!$A$2:$M$6097,7,0),"")</f>
        <v/>
      </c>
      <c r="I4757" s="68" t="str">
        <f>IFERROR(VLOOKUP($B4757,APガラス性能一覧!$A$2:$M$6097,8,0),"")</f>
        <v/>
      </c>
      <c r="J4757" s="68" t="str">
        <f>IFERROR(VLOOKUP($B4757,APガラス性能一覧!$A$2:$M$6097,9,0),"")</f>
        <v/>
      </c>
      <c r="K4757" s="68" t="str">
        <f>IFERROR(VLOOKUP($B4757,APガラス性能一覧!$A$2:$M$6097,10,0),"")</f>
        <v/>
      </c>
      <c r="L4757" s="68" t="str">
        <f>IFERROR(VLOOKUP($B4757,APガラス性能一覧!$A$2:$M$6097,11,0),"")</f>
        <v/>
      </c>
      <c r="M4757" s="68" t="str">
        <f>IFERROR(VLOOKUP($B4757,APガラス性能一覧!$A$2:$M$6097,12,0),"")</f>
        <v/>
      </c>
      <c r="N4757" s="68" t="str">
        <f>IFERROR(VLOOKUP($B4757,APガラス性能一覧!$A$2:$M$6097,13,0),"")</f>
        <v/>
      </c>
    </row>
    <row r="4758" spans="2:14" x14ac:dyDescent="0.4">
      <c r="B4758" s="68" t="str">
        <f>IF($D$2="","",IF($E$2=0.65,IFERROR(IF(INDEX(APガラス性能一覧!A:A,MATCH(ROW(B4752),APガラス性能一覧!$O:$O,0))="","",INDEX(APガラス性能一覧!A:A,MATCH(ROW(B4752),APガラス性能一覧!$O:$O,0))),""),IFERROR(IF(INDEX(APガラス性能一覧!A:A,MATCH(ROW(B4752),APガラス性能一覧!$N:$N,0))="","",INDEX(APガラス性能一覧!A:A,MATCH(ROW(B4752),APガラス性能一覧!$N:$N,0))),"")))</f>
        <v/>
      </c>
      <c r="C4758" s="68" t="str">
        <f>IFERROR(VLOOKUP($B4758,APガラス性能一覧!$A$2:$M$6097,2,0),"")</f>
        <v/>
      </c>
      <c r="D4758" s="68" t="str">
        <f>IFERROR(VLOOKUP($B4758,APガラス性能一覧!$A$2:$M$6097,3,0),"")</f>
        <v/>
      </c>
      <c r="E4758" s="68" t="str">
        <f>IFERROR(VLOOKUP($B4758,APガラス性能一覧!$A$2:$M$6097,4,0),"")</f>
        <v/>
      </c>
      <c r="F4758" s="68" t="str">
        <f>IFERROR(VLOOKUP($B4758,APガラス性能一覧!$A$2:$M$6097,5,0),"")</f>
        <v/>
      </c>
      <c r="G4758" s="68" t="str">
        <f>IFERROR(VLOOKUP($B4758,APガラス性能一覧!$A$2:$M$6097,6,0),"")</f>
        <v/>
      </c>
      <c r="H4758" s="68" t="str">
        <f>IFERROR(VLOOKUP($B4758,APガラス性能一覧!$A$2:$M$6097,7,0),"")</f>
        <v/>
      </c>
      <c r="I4758" s="68" t="str">
        <f>IFERROR(VLOOKUP($B4758,APガラス性能一覧!$A$2:$M$6097,8,0),"")</f>
        <v/>
      </c>
      <c r="J4758" s="68" t="str">
        <f>IFERROR(VLOOKUP($B4758,APガラス性能一覧!$A$2:$M$6097,9,0),"")</f>
        <v/>
      </c>
      <c r="K4758" s="68" t="str">
        <f>IFERROR(VLOOKUP($B4758,APガラス性能一覧!$A$2:$M$6097,10,0),"")</f>
        <v/>
      </c>
      <c r="L4758" s="68" t="str">
        <f>IFERROR(VLOOKUP($B4758,APガラス性能一覧!$A$2:$M$6097,11,0),"")</f>
        <v/>
      </c>
      <c r="M4758" s="68" t="str">
        <f>IFERROR(VLOOKUP($B4758,APガラス性能一覧!$A$2:$M$6097,12,0),"")</f>
        <v/>
      </c>
      <c r="N4758" s="68" t="str">
        <f>IFERROR(VLOOKUP($B4758,APガラス性能一覧!$A$2:$M$6097,13,0),"")</f>
        <v/>
      </c>
    </row>
    <row r="4759" spans="2:14" x14ac:dyDescent="0.4">
      <c r="B4759" s="68" t="str">
        <f>IF($D$2="","",IF($E$2=0.65,IFERROR(IF(INDEX(APガラス性能一覧!A:A,MATCH(ROW(B4753),APガラス性能一覧!$O:$O,0))="","",INDEX(APガラス性能一覧!A:A,MATCH(ROW(B4753),APガラス性能一覧!$O:$O,0))),""),IFERROR(IF(INDEX(APガラス性能一覧!A:A,MATCH(ROW(B4753),APガラス性能一覧!$N:$N,0))="","",INDEX(APガラス性能一覧!A:A,MATCH(ROW(B4753),APガラス性能一覧!$N:$N,0))),"")))</f>
        <v/>
      </c>
      <c r="C4759" s="68" t="str">
        <f>IFERROR(VLOOKUP($B4759,APガラス性能一覧!$A$2:$M$6097,2,0),"")</f>
        <v/>
      </c>
      <c r="D4759" s="68" t="str">
        <f>IFERROR(VLOOKUP($B4759,APガラス性能一覧!$A$2:$M$6097,3,0),"")</f>
        <v/>
      </c>
      <c r="E4759" s="68" t="str">
        <f>IFERROR(VLOOKUP($B4759,APガラス性能一覧!$A$2:$M$6097,4,0),"")</f>
        <v/>
      </c>
      <c r="F4759" s="68" t="str">
        <f>IFERROR(VLOOKUP($B4759,APガラス性能一覧!$A$2:$M$6097,5,0),"")</f>
        <v/>
      </c>
      <c r="G4759" s="68" t="str">
        <f>IFERROR(VLOOKUP($B4759,APガラス性能一覧!$A$2:$M$6097,6,0),"")</f>
        <v/>
      </c>
      <c r="H4759" s="68" t="str">
        <f>IFERROR(VLOOKUP($B4759,APガラス性能一覧!$A$2:$M$6097,7,0),"")</f>
        <v/>
      </c>
      <c r="I4759" s="68" t="str">
        <f>IFERROR(VLOOKUP($B4759,APガラス性能一覧!$A$2:$M$6097,8,0),"")</f>
        <v/>
      </c>
      <c r="J4759" s="68" t="str">
        <f>IFERROR(VLOOKUP($B4759,APガラス性能一覧!$A$2:$M$6097,9,0),"")</f>
        <v/>
      </c>
      <c r="K4759" s="68" t="str">
        <f>IFERROR(VLOOKUP($B4759,APガラス性能一覧!$A$2:$M$6097,10,0),"")</f>
        <v/>
      </c>
      <c r="L4759" s="68" t="str">
        <f>IFERROR(VLOOKUP($B4759,APガラス性能一覧!$A$2:$M$6097,11,0),"")</f>
        <v/>
      </c>
      <c r="M4759" s="68" t="str">
        <f>IFERROR(VLOOKUP($B4759,APガラス性能一覧!$A$2:$M$6097,12,0),"")</f>
        <v/>
      </c>
      <c r="N4759" s="68" t="str">
        <f>IFERROR(VLOOKUP($B4759,APガラス性能一覧!$A$2:$M$6097,13,0),"")</f>
        <v/>
      </c>
    </row>
    <row r="4760" spans="2:14" x14ac:dyDescent="0.4">
      <c r="B4760" s="68" t="str">
        <f>IF($D$2="","",IF($E$2=0.65,IFERROR(IF(INDEX(APガラス性能一覧!A:A,MATCH(ROW(B4754),APガラス性能一覧!$O:$O,0))="","",INDEX(APガラス性能一覧!A:A,MATCH(ROW(B4754),APガラス性能一覧!$O:$O,0))),""),IFERROR(IF(INDEX(APガラス性能一覧!A:A,MATCH(ROW(B4754),APガラス性能一覧!$N:$N,0))="","",INDEX(APガラス性能一覧!A:A,MATCH(ROW(B4754),APガラス性能一覧!$N:$N,0))),"")))</f>
        <v/>
      </c>
      <c r="C4760" s="68" t="str">
        <f>IFERROR(VLOOKUP($B4760,APガラス性能一覧!$A$2:$M$6097,2,0),"")</f>
        <v/>
      </c>
      <c r="D4760" s="68" t="str">
        <f>IFERROR(VLOOKUP($B4760,APガラス性能一覧!$A$2:$M$6097,3,0),"")</f>
        <v/>
      </c>
      <c r="E4760" s="68" t="str">
        <f>IFERROR(VLOOKUP($B4760,APガラス性能一覧!$A$2:$M$6097,4,0),"")</f>
        <v/>
      </c>
      <c r="F4760" s="68" t="str">
        <f>IFERROR(VLOOKUP($B4760,APガラス性能一覧!$A$2:$M$6097,5,0),"")</f>
        <v/>
      </c>
      <c r="G4760" s="68" t="str">
        <f>IFERROR(VLOOKUP($B4760,APガラス性能一覧!$A$2:$M$6097,6,0),"")</f>
        <v/>
      </c>
      <c r="H4760" s="68" t="str">
        <f>IFERROR(VLOOKUP($B4760,APガラス性能一覧!$A$2:$M$6097,7,0),"")</f>
        <v/>
      </c>
      <c r="I4760" s="68" t="str">
        <f>IFERROR(VLOOKUP($B4760,APガラス性能一覧!$A$2:$M$6097,8,0),"")</f>
        <v/>
      </c>
      <c r="J4760" s="68" t="str">
        <f>IFERROR(VLOOKUP($B4760,APガラス性能一覧!$A$2:$M$6097,9,0),"")</f>
        <v/>
      </c>
      <c r="K4760" s="68" t="str">
        <f>IFERROR(VLOOKUP($B4760,APガラス性能一覧!$A$2:$M$6097,10,0),"")</f>
        <v/>
      </c>
      <c r="L4760" s="68" t="str">
        <f>IFERROR(VLOOKUP($B4760,APガラス性能一覧!$A$2:$M$6097,11,0),"")</f>
        <v/>
      </c>
      <c r="M4760" s="68" t="str">
        <f>IFERROR(VLOOKUP($B4760,APガラス性能一覧!$A$2:$M$6097,12,0),"")</f>
        <v/>
      </c>
      <c r="N4760" s="68" t="str">
        <f>IFERROR(VLOOKUP($B4760,APガラス性能一覧!$A$2:$M$6097,13,0),"")</f>
        <v/>
      </c>
    </row>
    <row r="4761" spans="2:14" x14ac:dyDescent="0.4">
      <c r="B4761" s="68" t="str">
        <f>IF($D$2="","",IF($E$2=0.65,IFERROR(IF(INDEX(APガラス性能一覧!A:A,MATCH(ROW(B4755),APガラス性能一覧!$O:$O,0))="","",INDEX(APガラス性能一覧!A:A,MATCH(ROW(B4755),APガラス性能一覧!$O:$O,0))),""),IFERROR(IF(INDEX(APガラス性能一覧!A:A,MATCH(ROW(B4755),APガラス性能一覧!$N:$N,0))="","",INDEX(APガラス性能一覧!A:A,MATCH(ROW(B4755),APガラス性能一覧!$N:$N,0))),"")))</f>
        <v/>
      </c>
      <c r="C4761" s="68" t="str">
        <f>IFERROR(VLOOKUP($B4761,APガラス性能一覧!$A$2:$M$6097,2,0),"")</f>
        <v/>
      </c>
      <c r="D4761" s="68" t="str">
        <f>IFERROR(VLOOKUP($B4761,APガラス性能一覧!$A$2:$M$6097,3,0),"")</f>
        <v/>
      </c>
      <c r="E4761" s="68" t="str">
        <f>IFERROR(VLOOKUP($B4761,APガラス性能一覧!$A$2:$M$6097,4,0),"")</f>
        <v/>
      </c>
      <c r="F4761" s="68" t="str">
        <f>IFERROR(VLOOKUP($B4761,APガラス性能一覧!$A$2:$M$6097,5,0),"")</f>
        <v/>
      </c>
      <c r="G4761" s="68" t="str">
        <f>IFERROR(VLOOKUP($B4761,APガラス性能一覧!$A$2:$M$6097,6,0),"")</f>
        <v/>
      </c>
      <c r="H4761" s="68" t="str">
        <f>IFERROR(VLOOKUP($B4761,APガラス性能一覧!$A$2:$M$6097,7,0),"")</f>
        <v/>
      </c>
      <c r="I4761" s="68" t="str">
        <f>IFERROR(VLOOKUP($B4761,APガラス性能一覧!$A$2:$M$6097,8,0),"")</f>
        <v/>
      </c>
      <c r="J4761" s="68" t="str">
        <f>IFERROR(VLOOKUP($B4761,APガラス性能一覧!$A$2:$M$6097,9,0),"")</f>
        <v/>
      </c>
      <c r="K4761" s="68" t="str">
        <f>IFERROR(VLOOKUP($B4761,APガラス性能一覧!$A$2:$M$6097,10,0),"")</f>
        <v/>
      </c>
      <c r="L4761" s="68" t="str">
        <f>IFERROR(VLOOKUP($B4761,APガラス性能一覧!$A$2:$M$6097,11,0),"")</f>
        <v/>
      </c>
      <c r="M4761" s="68" t="str">
        <f>IFERROR(VLOOKUP($B4761,APガラス性能一覧!$A$2:$M$6097,12,0),"")</f>
        <v/>
      </c>
      <c r="N4761" s="68" t="str">
        <f>IFERROR(VLOOKUP($B4761,APガラス性能一覧!$A$2:$M$6097,13,0),"")</f>
        <v/>
      </c>
    </row>
    <row r="4762" spans="2:14" x14ac:dyDescent="0.4">
      <c r="B4762" s="68" t="str">
        <f>IF($D$2="","",IF($E$2=0.65,IFERROR(IF(INDEX(APガラス性能一覧!A:A,MATCH(ROW(B4756),APガラス性能一覧!$O:$O,0))="","",INDEX(APガラス性能一覧!A:A,MATCH(ROW(B4756),APガラス性能一覧!$O:$O,0))),""),IFERROR(IF(INDEX(APガラス性能一覧!A:A,MATCH(ROW(B4756),APガラス性能一覧!$N:$N,0))="","",INDEX(APガラス性能一覧!A:A,MATCH(ROW(B4756),APガラス性能一覧!$N:$N,0))),"")))</f>
        <v/>
      </c>
      <c r="C4762" s="68" t="str">
        <f>IFERROR(VLOOKUP($B4762,APガラス性能一覧!$A$2:$M$6097,2,0),"")</f>
        <v/>
      </c>
      <c r="D4762" s="68" t="str">
        <f>IFERROR(VLOOKUP($B4762,APガラス性能一覧!$A$2:$M$6097,3,0),"")</f>
        <v/>
      </c>
      <c r="E4762" s="68" t="str">
        <f>IFERROR(VLOOKUP($B4762,APガラス性能一覧!$A$2:$M$6097,4,0),"")</f>
        <v/>
      </c>
      <c r="F4762" s="68" t="str">
        <f>IFERROR(VLOOKUP($B4762,APガラス性能一覧!$A$2:$M$6097,5,0),"")</f>
        <v/>
      </c>
      <c r="G4762" s="68" t="str">
        <f>IFERROR(VLOOKUP($B4762,APガラス性能一覧!$A$2:$M$6097,6,0),"")</f>
        <v/>
      </c>
      <c r="H4762" s="68" t="str">
        <f>IFERROR(VLOOKUP($B4762,APガラス性能一覧!$A$2:$M$6097,7,0),"")</f>
        <v/>
      </c>
      <c r="I4762" s="68" t="str">
        <f>IFERROR(VLOOKUP($B4762,APガラス性能一覧!$A$2:$M$6097,8,0),"")</f>
        <v/>
      </c>
      <c r="J4762" s="68" t="str">
        <f>IFERROR(VLOOKUP($B4762,APガラス性能一覧!$A$2:$M$6097,9,0),"")</f>
        <v/>
      </c>
      <c r="K4762" s="68" t="str">
        <f>IFERROR(VLOOKUP($B4762,APガラス性能一覧!$A$2:$M$6097,10,0),"")</f>
        <v/>
      </c>
      <c r="L4762" s="68" t="str">
        <f>IFERROR(VLOOKUP($B4762,APガラス性能一覧!$A$2:$M$6097,11,0),"")</f>
        <v/>
      </c>
      <c r="M4762" s="68" t="str">
        <f>IFERROR(VLOOKUP($B4762,APガラス性能一覧!$A$2:$M$6097,12,0),"")</f>
        <v/>
      </c>
      <c r="N4762" s="68" t="str">
        <f>IFERROR(VLOOKUP($B4762,APガラス性能一覧!$A$2:$M$6097,13,0),"")</f>
        <v/>
      </c>
    </row>
    <row r="4763" spans="2:14" x14ac:dyDescent="0.4">
      <c r="B4763" s="68" t="str">
        <f>IF($D$2="","",IF($E$2=0.65,IFERROR(IF(INDEX(APガラス性能一覧!A:A,MATCH(ROW(B4757),APガラス性能一覧!$O:$O,0))="","",INDEX(APガラス性能一覧!A:A,MATCH(ROW(B4757),APガラス性能一覧!$O:$O,0))),""),IFERROR(IF(INDEX(APガラス性能一覧!A:A,MATCH(ROW(B4757),APガラス性能一覧!$N:$N,0))="","",INDEX(APガラス性能一覧!A:A,MATCH(ROW(B4757),APガラス性能一覧!$N:$N,0))),"")))</f>
        <v/>
      </c>
      <c r="C4763" s="68" t="str">
        <f>IFERROR(VLOOKUP($B4763,APガラス性能一覧!$A$2:$M$6097,2,0),"")</f>
        <v/>
      </c>
      <c r="D4763" s="68" t="str">
        <f>IFERROR(VLOOKUP($B4763,APガラス性能一覧!$A$2:$M$6097,3,0),"")</f>
        <v/>
      </c>
      <c r="E4763" s="68" t="str">
        <f>IFERROR(VLOOKUP($B4763,APガラス性能一覧!$A$2:$M$6097,4,0),"")</f>
        <v/>
      </c>
      <c r="F4763" s="68" t="str">
        <f>IFERROR(VLOOKUP($B4763,APガラス性能一覧!$A$2:$M$6097,5,0),"")</f>
        <v/>
      </c>
      <c r="G4763" s="68" t="str">
        <f>IFERROR(VLOOKUP($B4763,APガラス性能一覧!$A$2:$M$6097,6,0),"")</f>
        <v/>
      </c>
      <c r="H4763" s="68" t="str">
        <f>IFERROR(VLOOKUP($B4763,APガラス性能一覧!$A$2:$M$6097,7,0),"")</f>
        <v/>
      </c>
      <c r="I4763" s="68" t="str">
        <f>IFERROR(VLOOKUP($B4763,APガラス性能一覧!$A$2:$M$6097,8,0),"")</f>
        <v/>
      </c>
      <c r="J4763" s="68" t="str">
        <f>IFERROR(VLOOKUP($B4763,APガラス性能一覧!$A$2:$M$6097,9,0),"")</f>
        <v/>
      </c>
      <c r="K4763" s="68" t="str">
        <f>IFERROR(VLOOKUP($B4763,APガラス性能一覧!$A$2:$M$6097,10,0),"")</f>
        <v/>
      </c>
      <c r="L4763" s="68" t="str">
        <f>IFERROR(VLOOKUP($B4763,APガラス性能一覧!$A$2:$M$6097,11,0),"")</f>
        <v/>
      </c>
      <c r="M4763" s="68" t="str">
        <f>IFERROR(VLOOKUP($B4763,APガラス性能一覧!$A$2:$M$6097,12,0),"")</f>
        <v/>
      </c>
      <c r="N4763" s="68" t="str">
        <f>IFERROR(VLOOKUP($B4763,APガラス性能一覧!$A$2:$M$6097,13,0),"")</f>
        <v/>
      </c>
    </row>
    <row r="4764" spans="2:14" x14ac:dyDescent="0.4">
      <c r="B4764" s="68" t="str">
        <f>IF($D$2="","",IF($E$2=0.65,IFERROR(IF(INDEX(APガラス性能一覧!A:A,MATCH(ROW(B4758),APガラス性能一覧!$O:$O,0))="","",INDEX(APガラス性能一覧!A:A,MATCH(ROW(B4758),APガラス性能一覧!$O:$O,0))),""),IFERROR(IF(INDEX(APガラス性能一覧!A:A,MATCH(ROW(B4758),APガラス性能一覧!$N:$N,0))="","",INDEX(APガラス性能一覧!A:A,MATCH(ROW(B4758),APガラス性能一覧!$N:$N,0))),"")))</f>
        <v/>
      </c>
      <c r="C4764" s="68" t="str">
        <f>IFERROR(VLOOKUP($B4764,APガラス性能一覧!$A$2:$M$6097,2,0),"")</f>
        <v/>
      </c>
      <c r="D4764" s="68" t="str">
        <f>IFERROR(VLOOKUP($B4764,APガラス性能一覧!$A$2:$M$6097,3,0),"")</f>
        <v/>
      </c>
      <c r="E4764" s="68" t="str">
        <f>IFERROR(VLOOKUP($B4764,APガラス性能一覧!$A$2:$M$6097,4,0),"")</f>
        <v/>
      </c>
      <c r="F4764" s="68" t="str">
        <f>IFERROR(VLOOKUP($B4764,APガラス性能一覧!$A$2:$M$6097,5,0),"")</f>
        <v/>
      </c>
      <c r="G4764" s="68" t="str">
        <f>IFERROR(VLOOKUP($B4764,APガラス性能一覧!$A$2:$M$6097,6,0),"")</f>
        <v/>
      </c>
      <c r="H4764" s="68" t="str">
        <f>IFERROR(VLOOKUP($B4764,APガラス性能一覧!$A$2:$M$6097,7,0),"")</f>
        <v/>
      </c>
      <c r="I4764" s="68" t="str">
        <f>IFERROR(VLOOKUP($B4764,APガラス性能一覧!$A$2:$M$6097,8,0),"")</f>
        <v/>
      </c>
      <c r="J4764" s="68" t="str">
        <f>IFERROR(VLOOKUP($B4764,APガラス性能一覧!$A$2:$M$6097,9,0),"")</f>
        <v/>
      </c>
      <c r="K4764" s="68" t="str">
        <f>IFERROR(VLOOKUP($B4764,APガラス性能一覧!$A$2:$M$6097,10,0),"")</f>
        <v/>
      </c>
      <c r="L4764" s="68" t="str">
        <f>IFERROR(VLOOKUP($B4764,APガラス性能一覧!$A$2:$M$6097,11,0),"")</f>
        <v/>
      </c>
      <c r="M4764" s="68" t="str">
        <f>IFERROR(VLOOKUP($B4764,APガラス性能一覧!$A$2:$M$6097,12,0),"")</f>
        <v/>
      </c>
      <c r="N4764" s="68" t="str">
        <f>IFERROR(VLOOKUP($B4764,APガラス性能一覧!$A$2:$M$6097,13,0),"")</f>
        <v/>
      </c>
    </row>
    <row r="4765" spans="2:14" x14ac:dyDescent="0.4">
      <c r="B4765" s="68" t="str">
        <f>IF($D$2="","",IF($E$2=0.65,IFERROR(IF(INDEX(APガラス性能一覧!A:A,MATCH(ROW(B4759),APガラス性能一覧!$O:$O,0))="","",INDEX(APガラス性能一覧!A:A,MATCH(ROW(B4759),APガラス性能一覧!$O:$O,0))),""),IFERROR(IF(INDEX(APガラス性能一覧!A:A,MATCH(ROW(B4759),APガラス性能一覧!$N:$N,0))="","",INDEX(APガラス性能一覧!A:A,MATCH(ROW(B4759),APガラス性能一覧!$N:$N,0))),"")))</f>
        <v/>
      </c>
      <c r="C4765" s="68" t="str">
        <f>IFERROR(VLOOKUP($B4765,APガラス性能一覧!$A$2:$M$6097,2,0),"")</f>
        <v/>
      </c>
      <c r="D4765" s="68" t="str">
        <f>IFERROR(VLOOKUP($B4765,APガラス性能一覧!$A$2:$M$6097,3,0),"")</f>
        <v/>
      </c>
      <c r="E4765" s="68" t="str">
        <f>IFERROR(VLOOKUP($B4765,APガラス性能一覧!$A$2:$M$6097,4,0),"")</f>
        <v/>
      </c>
      <c r="F4765" s="68" t="str">
        <f>IFERROR(VLOOKUP($B4765,APガラス性能一覧!$A$2:$M$6097,5,0),"")</f>
        <v/>
      </c>
      <c r="G4765" s="68" t="str">
        <f>IFERROR(VLOOKUP($B4765,APガラス性能一覧!$A$2:$M$6097,6,0),"")</f>
        <v/>
      </c>
      <c r="H4765" s="68" t="str">
        <f>IFERROR(VLOOKUP($B4765,APガラス性能一覧!$A$2:$M$6097,7,0),"")</f>
        <v/>
      </c>
      <c r="I4765" s="68" t="str">
        <f>IFERROR(VLOOKUP($B4765,APガラス性能一覧!$A$2:$M$6097,8,0),"")</f>
        <v/>
      </c>
      <c r="J4765" s="68" t="str">
        <f>IFERROR(VLOOKUP($B4765,APガラス性能一覧!$A$2:$M$6097,9,0),"")</f>
        <v/>
      </c>
      <c r="K4765" s="68" t="str">
        <f>IFERROR(VLOOKUP($B4765,APガラス性能一覧!$A$2:$M$6097,10,0),"")</f>
        <v/>
      </c>
      <c r="L4765" s="68" t="str">
        <f>IFERROR(VLOOKUP($B4765,APガラス性能一覧!$A$2:$M$6097,11,0),"")</f>
        <v/>
      </c>
      <c r="M4765" s="68" t="str">
        <f>IFERROR(VLOOKUP($B4765,APガラス性能一覧!$A$2:$M$6097,12,0),"")</f>
        <v/>
      </c>
      <c r="N4765" s="68" t="str">
        <f>IFERROR(VLOOKUP($B4765,APガラス性能一覧!$A$2:$M$6097,13,0),"")</f>
        <v/>
      </c>
    </row>
    <row r="4766" spans="2:14" x14ac:dyDescent="0.4">
      <c r="B4766" s="68" t="str">
        <f>IF($D$2="","",IF($E$2=0.65,IFERROR(IF(INDEX(APガラス性能一覧!A:A,MATCH(ROW(B4760),APガラス性能一覧!$O:$O,0))="","",INDEX(APガラス性能一覧!A:A,MATCH(ROW(B4760),APガラス性能一覧!$O:$O,0))),""),IFERROR(IF(INDEX(APガラス性能一覧!A:A,MATCH(ROW(B4760),APガラス性能一覧!$N:$N,0))="","",INDEX(APガラス性能一覧!A:A,MATCH(ROW(B4760),APガラス性能一覧!$N:$N,0))),"")))</f>
        <v/>
      </c>
      <c r="C4766" s="68" t="str">
        <f>IFERROR(VLOOKUP($B4766,APガラス性能一覧!$A$2:$M$6097,2,0),"")</f>
        <v/>
      </c>
      <c r="D4766" s="68" t="str">
        <f>IFERROR(VLOOKUP($B4766,APガラス性能一覧!$A$2:$M$6097,3,0),"")</f>
        <v/>
      </c>
      <c r="E4766" s="68" t="str">
        <f>IFERROR(VLOOKUP($B4766,APガラス性能一覧!$A$2:$M$6097,4,0),"")</f>
        <v/>
      </c>
      <c r="F4766" s="68" t="str">
        <f>IFERROR(VLOOKUP($B4766,APガラス性能一覧!$A$2:$M$6097,5,0),"")</f>
        <v/>
      </c>
      <c r="G4766" s="68" t="str">
        <f>IFERROR(VLOOKUP($B4766,APガラス性能一覧!$A$2:$M$6097,6,0),"")</f>
        <v/>
      </c>
      <c r="H4766" s="68" t="str">
        <f>IFERROR(VLOOKUP($B4766,APガラス性能一覧!$A$2:$M$6097,7,0),"")</f>
        <v/>
      </c>
      <c r="I4766" s="68" t="str">
        <f>IFERROR(VLOOKUP($B4766,APガラス性能一覧!$A$2:$M$6097,8,0),"")</f>
        <v/>
      </c>
      <c r="J4766" s="68" t="str">
        <f>IFERROR(VLOOKUP($B4766,APガラス性能一覧!$A$2:$M$6097,9,0),"")</f>
        <v/>
      </c>
      <c r="K4766" s="68" t="str">
        <f>IFERROR(VLOOKUP($B4766,APガラス性能一覧!$A$2:$M$6097,10,0),"")</f>
        <v/>
      </c>
      <c r="L4766" s="68" t="str">
        <f>IFERROR(VLOOKUP($B4766,APガラス性能一覧!$A$2:$M$6097,11,0),"")</f>
        <v/>
      </c>
      <c r="M4766" s="68" t="str">
        <f>IFERROR(VLOOKUP($B4766,APガラス性能一覧!$A$2:$M$6097,12,0),"")</f>
        <v/>
      </c>
      <c r="N4766" s="68" t="str">
        <f>IFERROR(VLOOKUP($B4766,APガラス性能一覧!$A$2:$M$6097,13,0),"")</f>
        <v/>
      </c>
    </row>
    <row r="4767" spans="2:14" x14ac:dyDescent="0.4">
      <c r="B4767" s="68" t="str">
        <f>IF($D$2="","",IF($E$2=0.65,IFERROR(IF(INDEX(APガラス性能一覧!A:A,MATCH(ROW(B4761),APガラス性能一覧!$O:$O,0))="","",INDEX(APガラス性能一覧!A:A,MATCH(ROW(B4761),APガラス性能一覧!$O:$O,0))),""),IFERROR(IF(INDEX(APガラス性能一覧!A:A,MATCH(ROW(B4761),APガラス性能一覧!$N:$N,0))="","",INDEX(APガラス性能一覧!A:A,MATCH(ROW(B4761),APガラス性能一覧!$N:$N,0))),"")))</f>
        <v/>
      </c>
      <c r="C4767" s="68" t="str">
        <f>IFERROR(VLOOKUP($B4767,APガラス性能一覧!$A$2:$M$6097,2,0),"")</f>
        <v/>
      </c>
      <c r="D4767" s="68" t="str">
        <f>IFERROR(VLOOKUP($B4767,APガラス性能一覧!$A$2:$M$6097,3,0),"")</f>
        <v/>
      </c>
      <c r="E4767" s="68" t="str">
        <f>IFERROR(VLOOKUP($B4767,APガラス性能一覧!$A$2:$M$6097,4,0),"")</f>
        <v/>
      </c>
      <c r="F4767" s="68" t="str">
        <f>IFERROR(VLOOKUP($B4767,APガラス性能一覧!$A$2:$M$6097,5,0),"")</f>
        <v/>
      </c>
      <c r="G4767" s="68" t="str">
        <f>IFERROR(VLOOKUP($B4767,APガラス性能一覧!$A$2:$M$6097,6,0),"")</f>
        <v/>
      </c>
      <c r="H4767" s="68" t="str">
        <f>IFERROR(VLOOKUP($B4767,APガラス性能一覧!$A$2:$M$6097,7,0),"")</f>
        <v/>
      </c>
      <c r="I4767" s="68" t="str">
        <f>IFERROR(VLOOKUP($B4767,APガラス性能一覧!$A$2:$M$6097,8,0),"")</f>
        <v/>
      </c>
      <c r="J4767" s="68" t="str">
        <f>IFERROR(VLOOKUP($B4767,APガラス性能一覧!$A$2:$M$6097,9,0),"")</f>
        <v/>
      </c>
      <c r="K4767" s="68" t="str">
        <f>IFERROR(VLOOKUP($B4767,APガラス性能一覧!$A$2:$M$6097,10,0),"")</f>
        <v/>
      </c>
      <c r="L4767" s="68" t="str">
        <f>IFERROR(VLOOKUP($B4767,APガラス性能一覧!$A$2:$M$6097,11,0),"")</f>
        <v/>
      </c>
      <c r="M4767" s="68" t="str">
        <f>IFERROR(VLOOKUP($B4767,APガラス性能一覧!$A$2:$M$6097,12,0),"")</f>
        <v/>
      </c>
      <c r="N4767" s="68" t="str">
        <f>IFERROR(VLOOKUP($B4767,APガラス性能一覧!$A$2:$M$6097,13,0),"")</f>
        <v/>
      </c>
    </row>
    <row r="4768" spans="2:14" x14ac:dyDescent="0.4">
      <c r="B4768" s="68" t="str">
        <f>IF($D$2="","",IF($E$2=0.65,IFERROR(IF(INDEX(APガラス性能一覧!A:A,MATCH(ROW(B4762),APガラス性能一覧!$O:$O,0))="","",INDEX(APガラス性能一覧!A:A,MATCH(ROW(B4762),APガラス性能一覧!$O:$O,0))),""),IFERROR(IF(INDEX(APガラス性能一覧!A:A,MATCH(ROW(B4762),APガラス性能一覧!$N:$N,0))="","",INDEX(APガラス性能一覧!A:A,MATCH(ROW(B4762),APガラス性能一覧!$N:$N,0))),"")))</f>
        <v/>
      </c>
      <c r="C4768" s="68" t="str">
        <f>IFERROR(VLOOKUP($B4768,APガラス性能一覧!$A$2:$M$6097,2,0),"")</f>
        <v/>
      </c>
      <c r="D4768" s="68" t="str">
        <f>IFERROR(VLOOKUP($B4768,APガラス性能一覧!$A$2:$M$6097,3,0),"")</f>
        <v/>
      </c>
      <c r="E4768" s="68" t="str">
        <f>IFERROR(VLOOKUP($B4768,APガラス性能一覧!$A$2:$M$6097,4,0),"")</f>
        <v/>
      </c>
      <c r="F4768" s="68" t="str">
        <f>IFERROR(VLOOKUP($B4768,APガラス性能一覧!$A$2:$M$6097,5,0),"")</f>
        <v/>
      </c>
      <c r="G4768" s="68" t="str">
        <f>IFERROR(VLOOKUP($B4768,APガラス性能一覧!$A$2:$M$6097,6,0),"")</f>
        <v/>
      </c>
      <c r="H4768" s="68" t="str">
        <f>IFERROR(VLOOKUP($B4768,APガラス性能一覧!$A$2:$M$6097,7,0),"")</f>
        <v/>
      </c>
      <c r="I4768" s="68" t="str">
        <f>IFERROR(VLOOKUP($B4768,APガラス性能一覧!$A$2:$M$6097,8,0),"")</f>
        <v/>
      </c>
      <c r="J4768" s="68" t="str">
        <f>IFERROR(VLOOKUP($B4768,APガラス性能一覧!$A$2:$M$6097,9,0),"")</f>
        <v/>
      </c>
      <c r="K4768" s="68" t="str">
        <f>IFERROR(VLOOKUP($B4768,APガラス性能一覧!$A$2:$M$6097,10,0),"")</f>
        <v/>
      </c>
      <c r="L4768" s="68" t="str">
        <f>IFERROR(VLOOKUP($B4768,APガラス性能一覧!$A$2:$M$6097,11,0),"")</f>
        <v/>
      </c>
      <c r="M4768" s="68" t="str">
        <f>IFERROR(VLOOKUP($B4768,APガラス性能一覧!$A$2:$M$6097,12,0),"")</f>
        <v/>
      </c>
      <c r="N4768" s="68" t="str">
        <f>IFERROR(VLOOKUP($B4768,APガラス性能一覧!$A$2:$M$6097,13,0),"")</f>
        <v/>
      </c>
    </row>
    <row r="4769" spans="2:14" x14ac:dyDescent="0.4">
      <c r="B4769" s="68" t="str">
        <f>IF($D$2="","",IF($E$2=0.65,IFERROR(IF(INDEX(APガラス性能一覧!A:A,MATCH(ROW(B4763),APガラス性能一覧!$O:$O,0))="","",INDEX(APガラス性能一覧!A:A,MATCH(ROW(B4763),APガラス性能一覧!$O:$O,0))),""),IFERROR(IF(INDEX(APガラス性能一覧!A:A,MATCH(ROW(B4763),APガラス性能一覧!$N:$N,0))="","",INDEX(APガラス性能一覧!A:A,MATCH(ROW(B4763),APガラス性能一覧!$N:$N,0))),"")))</f>
        <v/>
      </c>
      <c r="C4769" s="68" t="str">
        <f>IFERROR(VLOOKUP($B4769,APガラス性能一覧!$A$2:$M$6097,2,0),"")</f>
        <v/>
      </c>
      <c r="D4769" s="68" t="str">
        <f>IFERROR(VLOOKUP($B4769,APガラス性能一覧!$A$2:$M$6097,3,0),"")</f>
        <v/>
      </c>
      <c r="E4769" s="68" t="str">
        <f>IFERROR(VLOOKUP($B4769,APガラス性能一覧!$A$2:$M$6097,4,0),"")</f>
        <v/>
      </c>
      <c r="F4769" s="68" t="str">
        <f>IFERROR(VLOOKUP($B4769,APガラス性能一覧!$A$2:$M$6097,5,0),"")</f>
        <v/>
      </c>
      <c r="G4769" s="68" t="str">
        <f>IFERROR(VLOOKUP($B4769,APガラス性能一覧!$A$2:$M$6097,6,0),"")</f>
        <v/>
      </c>
      <c r="H4769" s="68" t="str">
        <f>IFERROR(VLOOKUP($B4769,APガラス性能一覧!$A$2:$M$6097,7,0),"")</f>
        <v/>
      </c>
      <c r="I4769" s="68" t="str">
        <f>IFERROR(VLOOKUP($B4769,APガラス性能一覧!$A$2:$M$6097,8,0),"")</f>
        <v/>
      </c>
      <c r="J4769" s="68" t="str">
        <f>IFERROR(VLOOKUP($B4769,APガラス性能一覧!$A$2:$M$6097,9,0),"")</f>
        <v/>
      </c>
      <c r="K4769" s="68" t="str">
        <f>IFERROR(VLOOKUP($B4769,APガラス性能一覧!$A$2:$M$6097,10,0),"")</f>
        <v/>
      </c>
      <c r="L4769" s="68" t="str">
        <f>IFERROR(VLOOKUP($B4769,APガラス性能一覧!$A$2:$M$6097,11,0),"")</f>
        <v/>
      </c>
      <c r="M4769" s="68" t="str">
        <f>IFERROR(VLOOKUP($B4769,APガラス性能一覧!$A$2:$M$6097,12,0),"")</f>
        <v/>
      </c>
      <c r="N4769" s="68" t="str">
        <f>IFERROR(VLOOKUP($B4769,APガラス性能一覧!$A$2:$M$6097,13,0),"")</f>
        <v/>
      </c>
    </row>
    <row r="4770" spans="2:14" x14ac:dyDescent="0.4">
      <c r="B4770" s="68" t="str">
        <f>IF($D$2="","",IF($E$2=0.65,IFERROR(IF(INDEX(APガラス性能一覧!A:A,MATCH(ROW(B4764),APガラス性能一覧!$O:$O,0))="","",INDEX(APガラス性能一覧!A:A,MATCH(ROW(B4764),APガラス性能一覧!$O:$O,0))),""),IFERROR(IF(INDEX(APガラス性能一覧!A:A,MATCH(ROW(B4764),APガラス性能一覧!$N:$N,0))="","",INDEX(APガラス性能一覧!A:A,MATCH(ROW(B4764),APガラス性能一覧!$N:$N,0))),"")))</f>
        <v/>
      </c>
      <c r="C4770" s="68" t="str">
        <f>IFERROR(VLOOKUP($B4770,APガラス性能一覧!$A$2:$M$6097,2,0),"")</f>
        <v/>
      </c>
      <c r="D4770" s="68" t="str">
        <f>IFERROR(VLOOKUP($B4770,APガラス性能一覧!$A$2:$M$6097,3,0),"")</f>
        <v/>
      </c>
      <c r="E4770" s="68" t="str">
        <f>IFERROR(VLOOKUP($B4770,APガラス性能一覧!$A$2:$M$6097,4,0),"")</f>
        <v/>
      </c>
      <c r="F4770" s="68" t="str">
        <f>IFERROR(VLOOKUP($B4770,APガラス性能一覧!$A$2:$M$6097,5,0),"")</f>
        <v/>
      </c>
      <c r="G4770" s="68" t="str">
        <f>IFERROR(VLOOKUP($B4770,APガラス性能一覧!$A$2:$M$6097,6,0),"")</f>
        <v/>
      </c>
      <c r="H4770" s="68" t="str">
        <f>IFERROR(VLOOKUP($B4770,APガラス性能一覧!$A$2:$M$6097,7,0),"")</f>
        <v/>
      </c>
      <c r="I4770" s="68" t="str">
        <f>IFERROR(VLOOKUP($B4770,APガラス性能一覧!$A$2:$M$6097,8,0),"")</f>
        <v/>
      </c>
      <c r="J4770" s="68" t="str">
        <f>IFERROR(VLOOKUP($B4770,APガラス性能一覧!$A$2:$M$6097,9,0),"")</f>
        <v/>
      </c>
      <c r="K4770" s="68" t="str">
        <f>IFERROR(VLOOKUP($B4770,APガラス性能一覧!$A$2:$M$6097,10,0),"")</f>
        <v/>
      </c>
      <c r="L4770" s="68" t="str">
        <f>IFERROR(VLOOKUP($B4770,APガラス性能一覧!$A$2:$M$6097,11,0),"")</f>
        <v/>
      </c>
      <c r="M4770" s="68" t="str">
        <f>IFERROR(VLOOKUP($B4770,APガラス性能一覧!$A$2:$M$6097,12,0),"")</f>
        <v/>
      </c>
      <c r="N4770" s="68" t="str">
        <f>IFERROR(VLOOKUP($B4770,APガラス性能一覧!$A$2:$M$6097,13,0),"")</f>
        <v/>
      </c>
    </row>
    <row r="4771" spans="2:14" x14ac:dyDescent="0.4">
      <c r="B4771" s="68" t="str">
        <f>IF($D$2="","",IF($E$2=0.65,IFERROR(IF(INDEX(APガラス性能一覧!A:A,MATCH(ROW(B4765),APガラス性能一覧!$O:$O,0))="","",INDEX(APガラス性能一覧!A:A,MATCH(ROW(B4765),APガラス性能一覧!$O:$O,0))),""),IFERROR(IF(INDEX(APガラス性能一覧!A:A,MATCH(ROW(B4765),APガラス性能一覧!$N:$N,0))="","",INDEX(APガラス性能一覧!A:A,MATCH(ROW(B4765),APガラス性能一覧!$N:$N,0))),"")))</f>
        <v/>
      </c>
      <c r="C4771" s="68" t="str">
        <f>IFERROR(VLOOKUP($B4771,APガラス性能一覧!$A$2:$M$6097,2,0),"")</f>
        <v/>
      </c>
      <c r="D4771" s="68" t="str">
        <f>IFERROR(VLOOKUP($B4771,APガラス性能一覧!$A$2:$M$6097,3,0),"")</f>
        <v/>
      </c>
      <c r="E4771" s="68" t="str">
        <f>IFERROR(VLOOKUP($B4771,APガラス性能一覧!$A$2:$M$6097,4,0),"")</f>
        <v/>
      </c>
      <c r="F4771" s="68" t="str">
        <f>IFERROR(VLOOKUP($B4771,APガラス性能一覧!$A$2:$M$6097,5,0),"")</f>
        <v/>
      </c>
      <c r="G4771" s="68" t="str">
        <f>IFERROR(VLOOKUP($B4771,APガラス性能一覧!$A$2:$M$6097,6,0),"")</f>
        <v/>
      </c>
      <c r="H4771" s="68" t="str">
        <f>IFERROR(VLOOKUP($B4771,APガラス性能一覧!$A$2:$M$6097,7,0),"")</f>
        <v/>
      </c>
      <c r="I4771" s="68" t="str">
        <f>IFERROR(VLOOKUP($B4771,APガラス性能一覧!$A$2:$M$6097,8,0),"")</f>
        <v/>
      </c>
      <c r="J4771" s="68" t="str">
        <f>IFERROR(VLOOKUP($B4771,APガラス性能一覧!$A$2:$M$6097,9,0),"")</f>
        <v/>
      </c>
      <c r="K4771" s="68" t="str">
        <f>IFERROR(VLOOKUP($B4771,APガラス性能一覧!$A$2:$M$6097,10,0),"")</f>
        <v/>
      </c>
      <c r="L4771" s="68" t="str">
        <f>IFERROR(VLOOKUP($B4771,APガラス性能一覧!$A$2:$M$6097,11,0),"")</f>
        <v/>
      </c>
      <c r="M4771" s="68" t="str">
        <f>IFERROR(VLOOKUP($B4771,APガラス性能一覧!$A$2:$M$6097,12,0),"")</f>
        <v/>
      </c>
      <c r="N4771" s="68" t="str">
        <f>IFERROR(VLOOKUP($B4771,APガラス性能一覧!$A$2:$M$6097,13,0),"")</f>
        <v/>
      </c>
    </row>
    <row r="4772" spans="2:14" x14ac:dyDescent="0.4">
      <c r="B4772" s="68" t="str">
        <f>IF($D$2="","",IF($E$2=0.65,IFERROR(IF(INDEX(APガラス性能一覧!A:A,MATCH(ROW(B4766),APガラス性能一覧!$O:$O,0))="","",INDEX(APガラス性能一覧!A:A,MATCH(ROW(B4766),APガラス性能一覧!$O:$O,0))),""),IFERROR(IF(INDEX(APガラス性能一覧!A:A,MATCH(ROW(B4766),APガラス性能一覧!$N:$N,0))="","",INDEX(APガラス性能一覧!A:A,MATCH(ROW(B4766),APガラス性能一覧!$N:$N,0))),"")))</f>
        <v/>
      </c>
      <c r="C4772" s="68" t="str">
        <f>IFERROR(VLOOKUP($B4772,APガラス性能一覧!$A$2:$M$6097,2,0),"")</f>
        <v/>
      </c>
      <c r="D4772" s="68" t="str">
        <f>IFERROR(VLOOKUP($B4772,APガラス性能一覧!$A$2:$M$6097,3,0),"")</f>
        <v/>
      </c>
      <c r="E4772" s="68" t="str">
        <f>IFERROR(VLOOKUP($B4772,APガラス性能一覧!$A$2:$M$6097,4,0),"")</f>
        <v/>
      </c>
      <c r="F4772" s="68" t="str">
        <f>IFERROR(VLOOKUP($B4772,APガラス性能一覧!$A$2:$M$6097,5,0),"")</f>
        <v/>
      </c>
      <c r="G4772" s="68" t="str">
        <f>IFERROR(VLOOKUP($B4772,APガラス性能一覧!$A$2:$M$6097,6,0),"")</f>
        <v/>
      </c>
      <c r="H4772" s="68" t="str">
        <f>IFERROR(VLOOKUP($B4772,APガラス性能一覧!$A$2:$M$6097,7,0),"")</f>
        <v/>
      </c>
      <c r="I4772" s="68" t="str">
        <f>IFERROR(VLOOKUP($B4772,APガラス性能一覧!$A$2:$M$6097,8,0),"")</f>
        <v/>
      </c>
      <c r="J4772" s="68" t="str">
        <f>IFERROR(VLOOKUP($B4772,APガラス性能一覧!$A$2:$M$6097,9,0),"")</f>
        <v/>
      </c>
      <c r="K4772" s="68" t="str">
        <f>IFERROR(VLOOKUP($B4772,APガラス性能一覧!$A$2:$M$6097,10,0),"")</f>
        <v/>
      </c>
      <c r="L4772" s="68" t="str">
        <f>IFERROR(VLOOKUP($B4772,APガラス性能一覧!$A$2:$M$6097,11,0),"")</f>
        <v/>
      </c>
      <c r="M4772" s="68" t="str">
        <f>IFERROR(VLOOKUP($B4772,APガラス性能一覧!$A$2:$M$6097,12,0),"")</f>
        <v/>
      </c>
      <c r="N4772" s="68" t="str">
        <f>IFERROR(VLOOKUP($B4772,APガラス性能一覧!$A$2:$M$6097,13,0),"")</f>
        <v/>
      </c>
    </row>
    <row r="4773" spans="2:14" x14ac:dyDescent="0.4">
      <c r="B4773" s="68" t="str">
        <f>IF($D$2="","",IF($E$2=0.65,IFERROR(IF(INDEX(APガラス性能一覧!A:A,MATCH(ROW(B4767),APガラス性能一覧!$O:$O,0))="","",INDEX(APガラス性能一覧!A:A,MATCH(ROW(B4767),APガラス性能一覧!$O:$O,0))),""),IFERROR(IF(INDEX(APガラス性能一覧!A:A,MATCH(ROW(B4767),APガラス性能一覧!$N:$N,0))="","",INDEX(APガラス性能一覧!A:A,MATCH(ROW(B4767),APガラス性能一覧!$N:$N,0))),"")))</f>
        <v/>
      </c>
      <c r="C4773" s="68" t="str">
        <f>IFERROR(VLOOKUP($B4773,APガラス性能一覧!$A$2:$M$6097,2,0),"")</f>
        <v/>
      </c>
      <c r="D4773" s="68" t="str">
        <f>IFERROR(VLOOKUP($B4773,APガラス性能一覧!$A$2:$M$6097,3,0),"")</f>
        <v/>
      </c>
      <c r="E4773" s="68" t="str">
        <f>IFERROR(VLOOKUP($B4773,APガラス性能一覧!$A$2:$M$6097,4,0),"")</f>
        <v/>
      </c>
      <c r="F4773" s="68" t="str">
        <f>IFERROR(VLOOKUP($B4773,APガラス性能一覧!$A$2:$M$6097,5,0),"")</f>
        <v/>
      </c>
      <c r="G4773" s="68" t="str">
        <f>IFERROR(VLOOKUP($B4773,APガラス性能一覧!$A$2:$M$6097,6,0),"")</f>
        <v/>
      </c>
      <c r="H4773" s="68" t="str">
        <f>IFERROR(VLOOKUP($B4773,APガラス性能一覧!$A$2:$M$6097,7,0),"")</f>
        <v/>
      </c>
      <c r="I4773" s="68" t="str">
        <f>IFERROR(VLOOKUP($B4773,APガラス性能一覧!$A$2:$M$6097,8,0),"")</f>
        <v/>
      </c>
      <c r="J4773" s="68" t="str">
        <f>IFERROR(VLOOKUP($B4773,APガラス性能一覧!$A$2:$M$6097,9,0),"")</f>
        <v/>
      </c>
      <c r="K4773" s="68" t="str">
        <f>IFERROR(VLOOKUP($B4773,APガラス性能一覧!$A$2:$M$6097,10,0),"")</f>
        <v/>
      </c>
      <c r="L4773" s="68" t="str">
        <f>IFERROR(VLOOKUP($B4773,APガラス性能一覧!$A$2:$M$6097,11,0),"")</f>
        <v/>
      </c>
      <c r="M4773" s="68" t="str">
        <f>IFERROR(VLOOKUP($B4773,APガラス性能一覧!$A$2:$M$6097,12,0),"")</f>
        <v/>
      </c>
      <c r="N4773" s="68" t="str">
        <f>IFERROR(VLOOKUP($B4773,APガラス性能一覧!$A$2:$M$6097,13,0),"")</f>
        <v/>
      </c>
    </row>
    <row r="4774" spans="2:14" x14ac:dyDescent="0.4">
      <c r="B4774" s="68" t="str">
        <f>IF($D$2="","",IF($E$2=0.65,IFERROR(IF(INDEX(APガラス性能一覧!A:A,MATCH(ROW(B4768),APガラス性能一覧!$O:$O,0))="","",INDEX(APガラス性能一覧!A:A,MATCH(ROW(B4768),APガラス性能一覧!$O:$O,0))),""),IFERROR(IF(INDEX(APガラス性能一覧!A:A,MATCH(ROW(B4768),APガラス性能一覧!$N:$N,0))="","",INDEX(APガラス性能一覧!A:A,MATCH(ROW(B4768),APガラス性能一覧!$N:$N,0))),"")))</f>
        <v/>
      </c>
      <c r="C4774" s="68" t="str">
        <f>IFERROR(VLOOKUP($B4774,APガラス性能一覧!$A$2:$M$6097,2,0),"")</f>
        <v/>
      </c>
      <c r="D4774" s="68" t="str">
        <f>IFERROR(VLOOKUP($B4774,APガラス性能一覧!$A$2:$M$6097,3,0),"")</f>
        <v/>
      </c>
      <c r="E4774" s="68" t="str">
        <f>IFERROR(VLOOKUP($B4774,APガラス性能一覧!$A$2:$M$6097,4,0),"")</f>
        <v/>
      </c>
      <c r="F4774" s="68" t="str">
        <f>IFERROR(VLOOKUP($B4774,APガラス性能一覧!$A$2:$M$6097,5,0),"")</f>
        <v/>
      </c>
      <c r="G4774" s="68" t="str">
        <f>IFERROR(VLOOKUP($B4774,APガラス性能一覧!$A$2:$M$6097,6,0),"")</f>
        <v/>
      </c>
      <c r="H4774" s="68" t="str">
        <f>IFERROR(VLOOKUP($B4774,APガラス性能一覧!$A$2:$M$6097,7,0),"")</f>
        <v/>
      </c>
      <c r="I4774" s="68" t="str">
        <f>IFERROR(VLOOKUP($B4774,APガラス性能一覧!$A$2:$M$6097,8,0),"")</f>
        <v/>
      </c>
      <c r="J4774" s="68" t="str">
        <f>IFERROR(VLOOKUP($B4774,APガラス性能一覧!$A$2:$M$6097,9,0),"")</f>
        <v/>
      </c>
      <c r="K4774" s="68" t="str">
        <f>IFERROR(VLOOKUP($B4774,APガラス性能一覧!$A$2:$M$6097,10,0),"")</f>
        <v/>
      </c>
      <c r="L4774" s="68" t="str">
        <f>IFERROR(VLOOKUP($B4774,APガラス性能一覧!$A$2:$M$6097,11,0),"")</f>
        <v/>
      </c>
      <c r="M4774" s="68" t="str">
        <f>IFERROR(VLOOKUP($B4774,APガラス性能一覧!$A$2:$M$6097,12,0),"")</f>
        <v/>
      </c>
      <c r="N4774" s="68" t="str">
        <f>IFERROR(VLOOKUP($B4774,APガラス性能一覧!$A$2:$M$6097,13,0),"")</f>
        <v/>
      </c>
    </row>
    <row r="4775" spans="2:14" x14ac:dyDescent="0.4">
      <c r="B4775" s="68" t="str">
        <f>IF($D$2="","",IF($E$2=0.65,IFERROR(IF(INDEX(APガラス性能一覧!A:A,MATCH(ROW(B4769),APガラス性能一覧!$O:$O,0))="","",INDEX(APガラス性能一覧!A:A,MATCH(ROW(B4769),APガラス性能一覧!$O:$O,0))),""),IFERROR(IF(INDEX(APガラス性能一覧!A:A,MATCH(ROW(B4769),APガラス性能一覧!$N:$N,0))="","",INDEX(APガラス性能一覧!A:A,MATCH(ROW(B4769),APガラス性能一覧!$N:$N,0))),"")))</f>
        <v/>
      </c>
      <c r="C4775" s="68" t="str">
        <f>IFERROR(VLOOKUP($B4775,APガラス性能一覧!$A$2:$M$6097,2,0),"")</f>
        <v/>
      </c>
      <c r="D4775" s="68" t="str">
        <f>IFERROR(VLOOKUP($B4775,APガラス性能一覧!$A$2:$M$6097,3,0),"")</f>
        <v/>
      </c>
      <c r="E4775" s="68" t="str">
        <f>IFERROR(VLOOKUP($B4775,APガラス性能一覧!$A$2:$M$6097,4,0),"")</f>
        <v/>
      </c>
      <c r="F4775" s="68" t="str">
        <f>IFERROR(VLOOKUP($B4775,APガラス性能一覧!$A$2:$M$6097,5,0),"")</f>
        <v/>
      </c>
      <c r="G4775" s="68" t="str">
        <f>IFERROR(VLOOKUP($B4775,APガラス性能一覧!$A$2:$M$6097,6,0),"")</f>
        <v/>
      </c>
      <c r="H4775" s="68" t="str">
        <f>IFERROR(VLOOKUP($B4775,APガラス性能一覧!$A$2:$M$6097,7,0),"")</f>
        <v/>
      </c>
      <c r="I4775" s="68" t="str">
        <f>IFERROR(VLOOKUP($B4775,APガラス性能一覧!$A$2:$M$6097,8,0),"")</f>
        <v/>
      </c>
      <c r="J4775" s="68" t="str">
        <f>IFERROR(VLOOKUP($B4775,APガラス性能一覧!$A$2:$M$6097,9,0),"")</f>
        <v/>
      </c>
      <c r="K4775" s="68" t="str">
        <f>IFERROR(VLOOKUP($B4775,APガラス性能一覧!$A$2:$M$6097,10,0),"")</f>
        <v/>
      </c>
      <c r="L4775" s="68" t="str">
        <f>IFERROR(VLOOKUP($B4775,APガラス性能一覧!$A$2:$M$6097,11,0),"")</f>
        <v/>
      </c>
      <c r="M4775" s="68" t="str">
        <f>IFERROR(VLOOKUP($B4775,APガラス性能一覧!$A$2:$M$6097,12,0),"")</f>
        <v/>
      </c>
      <c r="N4775" s="68" t="str">
        <f>IFERROR(VLOOKUP($B4775,APガラス性能一覧!$A$2:$M$6097,13,0),"")</f>
        <v/>
      </c>
    </row>
    <row r="4776" spans="2:14" x14ac:dyDescent="0.4">
      <c r="B4776" s="68" t="str">
        <f>IF($D$2="","",IF($E$2=0.65,IFERROR(IF(INDEX(APガラス性能一覧!A:A,MATCH(ROW(B4770),APガラス性能一覧!$O:$O,0))="","",INDEX(APガラス性能一覧!A:A,MATCH(ROW(B4770),APガラス性能一覧!$O:$O,0))),""),IFERROR(IF(INDEX(APガラス性能一覧!A:A,MATCH(ROW(B4770),APガラス性能一覧!$N:$N,0))="","",INDEX(APガラス性能一覧!A:A,MATCH(ROW(B4770),APガラス性能一覧!$N:$N,0))),"")))</f>
        <v/>
      </c>
      <c r="C4776" s="68" t="str">
        <f>IFERROR(VLOOKUP($B4776,APガラス性能一覧!$A$2:$M$6097,2,0),"")</f>
        <v/>
      </c>
      <c r="D4776" s="68" t="str">
        <f>IFERROR(VLOOKUP($B4776,APガラス性能一覧!$A$2:$M$6097,3,0),"")</f>
        <v/>
      </c>
      <c r="E4776" s="68" t="str">
        <f>IFERROR(VLOOKUP($B4776,APガラス性能一覧!$A$2:$M$6097,4,0),"")</f>
        <v/>
      </c>
      <c r="F4776" s="68" t="str">
        <f>IFERROR(VLOOKUP($B4776,APガラス性能一覧!$A$2:$M$6097,5,0),"")</f>
        <v/>
      </c>
      <c r="G4776" s="68" t="str">
        <f>IFERROR(VLOOKUP($B4776,APガラス性能一覧!$A$2:$M$6097,6,0),"")</f>
        <v/>
      </c>
      <c r="H4776" s="68" t="str">
        <f>IFERROR(VLOOKUP($B4776,APガラス性能一覧!$A$2:$M$6097,7,0),"")</f>
        <v/>
      </c>
      <c r="I4776" s="68" t="str">
        <f>IFERROR(VLOOKUP($B4776,APガラス性能一覧!$A$2:$M$6097,8,0),"")</f>
        <v/>
      </c>
      <c r="J4776" s="68" t="str">
        <f>IFERROR(VLOOKUP($B4776,APガラス性能一覧!$A$2:$M$6097,9,0),"")</f>
        <v/>
      </c>
      <c r="K4776" s="68" t="str">
        <f>IFERROR(VLOOKUP($B4776,APガラス性能一覧!$A$2:$M$6097,10,0),"")</f>
        <v/>
      </c>
      <c r="L4776" s="68" t="str">
        <f>IFERROR(VLOOKUP($B4776,APガラス性能一覧!$A$2:$M$6097,11,0),"")</f>
        <v/>
      </c>
      <c r="M4776" s="68" t="str">
        <f>IFERROR(VLOOKUP($B4776,APガラス性能一覧!$A$2:$M$6097,12,0),"")</f>
        <v/>
      </c>
      <c r="N4776" s="68" t="str">
        <f>IFERROR(VLOOKUP($B4776,APガラス性能一覧!$A$2:$M$6097,13,0),"")</f>
        <v/>
      </c>
    </row>
    <row r="4777" spans="2:14" x14ac:dyDescent="0.4">
      <c r="B4777" s="68" t="str">
        <f>IF($D$2="","",IF($E$2=0.65,IFERROR(IF(INDEX(APガラス性能一覧!A:A,MATCH(ROW(B4771),APガラス性能一覧!$O:$O,0))="","",INDEX(APガラス性能一覧!A:A,MATCH(ROW(B4771),APガラス性能一覧!$O:$O,0))),""),IFERROR(IF(INDEX(APガラス性能一覧!A:A,MATCH(ROW(B4771),APガラス性能一覧!$N:$N,0))="","",INDEX(APガラス性能一覧!A:A,MATCH(ROW(B4771),APガラス性能一覧!$N:$N,0))),"")))</f>
        <v/>
      </c>
      <c r="C4777" s="68" t="str">
        <f>IFERROR(VLOOKUP($B4777,APガラス性能一覧!$A$2:$M$6097,2,0),"")</f>
        <v/>
      </c>
      <c r="D4777" s="68" t="str">
        <f>IFERROR(VLOOKUP($B4777,APガラス性能一覧!$A$2:$M$6097,3,0),"")</f>
        <v/>
      </c>
      <c r="E4777" s="68" t="str">
        <f>IFERROR(VLOOKUP($B4777,APガラス性能一覧!$A$2:$M$6097,4,0),"")</f>
        <v/>
      </c>
      <c r="F4777" s="68" t="str">
        <f>IFERROR(VLOOKUP($B4777,APガラス性能一覧!$A$2:$M$6097,5,0),"")</f>
        <v/>
      </c>
      <c r="G4777" s="68" t="str">
        <f>IFERROR(VLOOKUP($B4777,APガラス性能一覧!$A$2:$M$6097,6,0),"")</f>
        <v/>
      </c>
      <c r="H4777" s="68" t="str">
        <f>IFERROR(VLOOKUP($B4777,APガラス性能一覧!$A$2:$M$6097,7,0),"")</f>
        <v/>
      </c>
      <c r="I4777" s="68" t="str">
        <f>IFERROR(VLOOKUP($B4777,APガラス性能一覧!$A$2:$M$6097,8,0),"")</f>
        <v/>
      </c>
      <c r="J4777" s="68" t="str">
        <f>IFERROR(VLOOKUP($B4777,APガラス性能一覧!$A$2:$M$6097,9,0),"")</f>
        <v/>
      </c>
      <c r="K4777" s="68" t="str">
        <f>IFERROR(VLOOKUP($B4777,APガラス性能一覧!$A$2:$M$6097,10,0),"")</f>
        <v/>
      </c>
      <c r="L4777" s="68" t="str">
        <f>IFERROR(VLOOKUP($B4777,APガラス性能一覧!$A$2:$M$6097,11,0),"")</f>
        <v/>
      </c>
      <c r="M4777" s="68" t="str">
        <f>IFERROR(VLOOKUP($B4777,APガラス性能一覧!$A$2:$M$6097,12,0),"")</f>
        <v/>
      </c>
      <c r="N4777" s="68" t="str">
        <f>IFERROR(VLOOKUP($B4777,APガラス性能一覧!$A$2:$M$6097,13,0),"")</f>
        <v/>
      </c>
    </row>
    <row r="4778" spans="2:14" x14ac:dyDescent="0.4">
      <c r="B4778" s="68" t="str">
        <f>IF($D$2="","",IF($E$2=0.65,IFERROR(IF(INDEX(APガラス性能一覧!A:A,MATCH(ROW(B4772),APガラス性能一覧!$O:$O,0))="","",INDEX(APガラス性能一覧!A:A,MATCH(ROW(B4772),APガラス性能一覧!$O:$O,0))),""),IFERROR(IF(INDEX(APガラス性能一覧!A:A,MATCH(ROW(B4772),APガラス性能一覧!$N:$N,0))="","",INDEX(APガラス性能一覧!A:A,MATCH(ROW(B4772),APガラス性能一覧!$N:$N,0))),"")))</f>
        <v/>
      </c>
      <c r="C4778" s="68" t="str">
        <f>IFERROR(VLOOKUP($B4778,APガラス性能一覧!$A$2:$M$6097,2,0),"")</f>
        <v/>
      </c>
      <c r="D4778" s="68" t="str">
        <f>IFERROR(VLOOKUP($B4778,APガラス性能一覧!$A$2:$M$6097,3,0),"")</f>
        <v/>
      </c>
      <c r="E4778" s="68" t="str">
        <f>IFERROR(VLOOKUP($B4778,APガラス性能一覧!$A$2:$M$6097,4,0),"")</f>
        <v/>
      </c>
      <c r="F4778" s="68" t="str">
        <f>IFERROR(VLOOKUP($B4778,APガラス性能一覧!$A$2:$M$6097,5,0),"")</f>
        <v/>
      </c>
      <c r="G4778" s="68" t="str">
        <f>IFERROR(VLOOKUP($B4778,APガラス性能一覧!$A$2:$M$6097,6,0),"")</f>
        <v/>
      </c>
      <c r="H4778" s="68" t="str">
        <f>IFERROR(VLOOKUP($B4778,APガラス性能一覧!$A$2:$M$6097,7,0),"")</f>
        <v/>
      </c>
      <c r="I4778" s="68" t="str">
        <f>IFERROR(VLOOKUP($B4778,APガラス性能一覧!$A$2:$M$6097,8,0),"")</f>
        <v/>
      </c>
      <c r="J4778" s="68" t="str">
        <f>IFERROR(VLOOKUP($B4778,APガラス性能一覧!$A$2:$M$6097,9,0),"")</f>
        <v/>
      </c>
      <c r="K4778" s="68" t="str">
        <f>IFERROR(VLOOKUP($B4778,APガラス性能一覧!$A$2:$M$6097,10,0),"")</f>
        <v/>
      </c>
      <c r="L4778" s="68" t="str">
        <f>IFERROR(VLOOKUP($B4778,APガラス性能一覧!$A$2:$M$6097,11,0),"")</f>
        <v/>
      </c>
      <c r="M4778" s="68" t="str">
        <f>IFERROR(VLOOKUP($B4778,APガラス性能一覧!$A$2:$M$6097,12,0),"")</f>
        <v/>
      </c>
      <c r="N4778" s="68" t="str">
        <f>IFERROR(VLOOKUP($B4778,APガラス性能一覧!$A$2:$M$6097,13,0),"")</f>
        <v/>
      </c>
    </row>
    <row r="4779" spans="2:14" x14ac:dyDescent="0.4">
      <c r="B4779" s="68" t="str">
        <f>IF($D$2="","",IF($E$2=0.65,IFERROR(IF(INDEX(APガラス性能一覧!A:A,MATCH(ROW(B4773),APガラス性能一覧!$O:$O,0))="","",INDEX(APガラス性能一覧!A:A,MATCH(ROW(B4773),APガラス性能一覧!$O:$O,0))),""),IFERROR(IF(INDEX(APガラス性能一覧!A:A,MATCH(ROW(B4773),APガラス性能一覧!$N:$N,0))="","",INDEX(APガラス性能一覧!A:A,MATCH(ROW(B4773),APガラス性能一覧!$N:$N,0))),"")))</f>
        <v/>
      </c>
      <c r="C4779" s="68" t="str">
        <f>IFERROR(VLOOKUP($B4779,APガラス性能一覧!$A$2:$M$6097,2,0),"")</f>
        <v/>
      </c>
      <c r="D4779" s="68" t="str">
        <f>IFERROR(VLOOKUP($B4779,APガラス性能一覧!$A$2:$M$6097,3,0),"")</f>
        <v/>
      </c>
      <c r="E4779" s="68" t="str">
        <f>IFERROR(VLOOKUP($B4779,APガラス性能一覧!$A$2:$M$6097,4,0),"")</f>
        <v/>
      </c>
      <c r="F4779" s="68" t="str">
        <f>IFERROR(VLOOKUP($B4779,APガラス性能一覧!$A$2:$M$6097,5,0),"")</f>
        <v/>
      </c>
      <c r="G4779" s="68" t="str">
        <f>IFERROR(VLOOKUP($B4779,APガラス性能一覧!$A$2:$M$6097,6,0),"")</f>
        <v/>
      </c>
      <c r="H4779" s="68" t="str">
        <f>IFERROR(VLOOKUP($B4779,APガラス性能一覧!$A$2:$M$6097,7,0),"")</f>
        <v/>
      </c>
      <c r="I4779" s="68" t="str">
        <f>IFERROR(VLOOKUP($B4779,APガラス性能一覧!$A$2:$M$6097,8,0),"")</f>
        <v/>
      </c>
      <c r="J4779" s="68" t="str">
        <f>IFERROR(VLOOKUP($B4779,APガラス性能一覧!$A$2:$M$6097,9,0),"")</f>
        <v/>
      </c>
      <c r="K4779" s="68" t="str">
        <f>IFERROR(VLOOKUP($B4779,APガラス性能一覧!$A$2:$M$6097,10,0),"")</f>
        <v/>
      </c>
      <c r="L4779" s="68" t="str">
        <f>IFERROR(VLOOKUP($B4779,APガラス性能一覧!$A$2:$M$6097,11,0),"")</f>
        <v/>
      </c>
      <c r="M4779" s="68" t="str">
        <f>IFERROR(VLOOKUP($B4779,APガラス性能一覧!$A$2:$M$6097,12,0),"")</f>
        <v/>
      </c>
      <c r="N4779" s="68" t="str">
        <f>IFERROR(VLOOKUP($B4779,APガラス性能一覧!$A$2:$M$6097,13,0),"")</f>
        <v/>
      </c>
    </row>
    <row r="4780" spans="2:14" x14ac:dyDescent="0.4">
      <c r="B4780" s="68" t="str">
        <f>IF($D$2="","",IF($E$2=0.65,IFERROR(IF(INDEX(APガラス性能一覧!A:A,MATCH(ROW(B4774),APガラス性能一覧!$O:$O,0))="","",INDEX(APガラス性能一覧!A:A,MATCH(ROW(B4774),APガラス性能一覧!$O:$O,0))),""),IFERROR(IF(INDEX(APガラス性能一覧!A:A,MATCH(ROW(B4774),APガラス性能一覧!$N:$N,0))="","",INDEX(APガラス性能一覧!A:A,MATCH(ROW(B4774),APガラス性能一覧!$N:$N,0))),"")))</f>
        <v/>
      </c>
      <c r="C4780" s="68" t="str">
        <f>IFERROR(VLOOKUP($B4780,APガラス性能一覧!$A$2:$M$6097,2,0),"")</f>
        <v/>
      </c>
      <c r="D4780" s="68" t="str">
        <f>IFERROR(VLOOKUP($B4780,APガラス性能一覧!$A$2:$M$6097,3,0),"")</f>
        <v/>
      </c>
      <c r="E4780" s="68" t="str">
        <f>IFERROR(VLOOKUP($B4780,APガラス性能一覧!$A$2:$M$6097,4,0),"")</f>
        <v/>
      </c>
      <c r="F4780" s="68" t="str">
        <f>IFERROR(VLOOKUP($B4780,APガラス性能一覧!$A$2:$M$6097,5,0),"")</f>
        <v/>
      </c>
      <c r="G4780" s="68" t="str">
        <f>IFERROR(VLOOKUP($B4780,APガラス性能一覧!$A$2:$M$6097,6,0),"")</f>
        <v/>
      </c>
      <c r="H4780" s="68" t="str">
        <f>IFERROR(VLOOKUP($B4780,APガラス性能一覧!$A$2:$M$6097,7,0),"")</f>
        <v/>
      </c>
      <c r="I4780" s="68" t="str">
        <f>IFERROR(VLOOKUP($B4780,APガラス性能一覧!$A$2:$M$6097,8,0),"")</f>
        <v/>
      </c>
      <c r="J4780" s="68" t="str">
        <f>IFERROR(VLOOKUP($B4780,APガラス性能一覧!$A$2:$M$6097,9,0),"")</f>
        <v/>
      </c>
      <c r="K4780" s="68" t="str">
        <f>IFERROR(VLOOKUP($B4780,APガラス性能一覧!$A$2:$M$6097,10,0),"")</f>
        <v/>
      </c>
      <c r="L4780" s="68" t="str">
        <f>IFERROR(VLOOKUP($B4780,APガラス性能一覧!$A$2:$M$6097,11,0),"")</f>
        <v/>
      </c>
      <c r="M4780" s="68" t="str">
        <f>IFERROR(VLOOKUP($B4780,APガラス性能一覧!$A$2:$M$6097,12,0),"")</f>
        <v/>
      </c>
      <c r="N4780" s="68" t="str">
        <f>IFERROR(VLOOKUP($B4780,APガラス性能一覧!$A$2:$M$6097,13,0),"")</f>
        <v/>
      </c>
    </row>
    <row r="4781" spans="2:14" x14ac:dyDescent="0.4">
      <c r="B4781" s="68" t="str">
        <f>IF($D$2="","",IF($E$2=0.65,IFERROR(IF(INDEX(APガラス性能一覧!A:A,MATCH(ROW(B4775),APガラス性能一覧!$O:$O,0))="","",INDEX(APガラス性能一覧!A:A,MATCH(ROW(B4775),APガラス性能一覧!$O:$O,0))),""),IFERROR(IF(INDEX(APガラス性能一覧!A:A,MATCH(ROW(B4775),APガラス性能一覧!$N:$N,0))="","",INDEX(APガラス性能一覧!A:A,MATCH(ROW(B4775),APガラス性能一覧!$N:$N,0))),"")))</f>
        <v/>
      </c>
      <c r="C4781" s="68" t="str">
        <f>IFERROR(VLOOKUP($B4781,APガラス性能一覧!$A$2:$M$6097,2,0),"")</f>
        <v/>
      </c>
      <c r="D4781" s="68" t="str">
        <f>IFERROR(VLOOKUP($B4781,APガラス性能一覧!$A$2:$M$6097,3,0),"")</f>
        <v/>
      </c>
      <c r="E4781" s="68" t="str">
        <f>IFERROR(VLOOKUP($B4781,APガラス性能一覧!$A$2:$M$6097,4,0),"")</f>
        <v/>
      </c>
      <c r="F4781" s="68" t="str">
        <f>IFERROR(VLOOKUP($B4781,APガラス性能一覧!$A$2:$M$6097,5,0),"")</f>
        <v/>
      </c>
      <c r="G4781" s="68" t="str">
        <f>IFERROR(VLOOKUP($B4781,APガラス性能一覧!$A$2:$M$6097,6,0),"")</f>
        <v/>
      </c>
      <c r="H4781" s="68" t="str">
        <f>IFERROR(VLOOKUP($B4781,APガラス性能一覧!$A$2:$M$6097,7,0),"")</f>
        <v/>
      </c>
      <c r="I4781" s="68" t="str">
        <f>IFERROR(VLOOKUP($B4781,APガラス性能一覧!$A$2:$M$6097,8,0),"")</f>
        <v/>
      </c>
      <c r="J4781" s="68" t="str">
        <f>IFERROR(VLOOKUP($B4781,APガラス性能一覧!$A$2:$M$6097,9,0),"")</f>
        <v/>
      </c>
      <c r="K4781" s="68" t="str">
        <f>IFERROR(VLOOKUP($B4781,APガラス性能一覧!$A$2:$M$6097,10,0),"")</f>
        <v/>
      </c>
      <c r="L4781" s="68" t="str">
        <f>IFERROR(VLOOKUP($B4781,APガラス性能一覧!$A$2:$M$6097,11,0),"")</f>
        <v/>
      </c>
      <c r="M4781" s="68" t="str">
        <f>IFERROR(VLOOKUP($B4781,APガラス性能一覧!$A$2:$M$6097,12,0),"")</f>
        <v/>
      </c>
      <c r="N4781" s="68" t="str">
        <f>IFERROR(VLOOKUP($B4781,APガラス性能一覧!$A$2:$M$6097,13,0),"")</f>
        <v/>
      </c>
    </row>
    <row r="4782" spans="2:14" x14ac:dyDescent="0.4">
      <c r="B4782" s="68" t="str">
        <f>IF($D$2="","",IF($E$2=0.65,IFERROR(IF(INDEX(APガラス性能一覧!A:A,MATCH(ROW(B4776),APガラス性能一覧!$O:$O,0))="","",INDEX(APガラス性能一覧!A:A,MATCH(ROW(B4776),APガラス性能一覧!$O:$O,0))),""),IFERROR(IF(INDEX(APガラス性能一覧!A:A,MATCH(ROW(B4776),APガラス性能一覧!$N:$N,0))="","",INDEX(APガラス性能一覧!A:A,MATCH(ROW(B4776),APガラス性能一覧!$N:$N,0))),"")))</f>
        <v/>
      </c>
      <c r="C4782" s="68" t="str">
        <f>IFERROR(VLOOKUP($B4782,APガラス性能一覧!$A$2:$M$6097,2,0),"")</f>
        <v/>
      </c>
      <c r="D4782" s="68" t="str">
        <f>IFERROR(VLOOKUP($B4782,APガラス性能一覧!$A$2:$M$6097,3,0),"")</f>
        <v/>
      </c>
      <c r="E4782" s="68" t="str">
        <f>IFERROR(VLOOKUP($B4782,APガラス性能一覧!$A$2:$M$6097,4,0),"")</f>
        <v/>
      </c>
      <c r="F4782" s="68" t="str">
        <f>IFERROR(VLOOKUP($B4782,APガラス性能一覧!$A$2:$M$6097,5,0),"")</f>
        <v/>
      </c>
      <c r="G4782" s="68" t="str">
        <f>IFERROR(VLOOKUP($B4782,APガラス性能一覧!$A$2:$M$6097,6,0),"")</f>
        <v/>
      </c>
      <c r="H4782" s="68" t="str">
        <f>IFERROR(VLOOKUP($B4782,APガラス性能一覧!$A$2:$M$6097,7,0),"")</f>
        <v/>
      </c>
      <c r="I4782" s="68" t="str">
        <f>IFERROR(VLOOKUP($B4782,APガラス性能一覧!$A$2:$M$6097,8,0),"")</f>
        <v/>
      </c>
      <c r="J4782" s="68" t="str">
        <f>IFERROR(VLOOKUP($B4782,APガラス性能一覧!$A$2:$M$6097,9,0),"")</f>
        <v/>
      </c>
      <c r="K4782" s="68" t="str">
        <f>IFERROR(VLOOKUP($B4782,APガラス性能一覧!$A$2:$M$6097,10,0),"")</f>
        <v/>
      </c>
      <c r="L4782" s="68" t="str">
        <f>IFERROR(VLOOKUP($B4782,APガラス性能一覧!$A$2:$M$6097,11,0),"")</f>
        <v/>
      </c>
      <c r="M4782" s="68" t="str">
        <f>IFERROR(VLOOKUP($B4782,APガラス性能一覧!$A$2:$M$6097,12,0),"")</f>
        <v/>
      </c>
      <c r="N4782" s="68" t="str">
        <f>IFERROR(VLOOKUP($B4782,APガラス性能一覧!$A$2:$M$6097,13,0),"")</f>
        <v/>
      </c>
    </row>
    <row r="4783" spans="2:14" x14ac:dyDescent="0.4">
      <c r="B4783" s="68" t="str">
        <f>IF($D$2="","",IF($E$2=0.65,IFERROR(IF(INDEX(APガラス性能一覧!A:A,MATCH(ROW(B4777),APガラス性能一覧!$O:$O,0))="","",INDEX(APガラス性能一覧!A:A,MATCH(ROW(B4777),APガラス性能一覧!$O:$O,0))),""),IFERROR(IF(INDEX(APガラス性能一覧!A:A,MATCH(ROW(B4777),APガラス性能一覧!$N:$N,0))="","",INDEX(APガラス性能一覧!A:A,MATCH(ROW(B4777),APガラス性能一覧!$N:$N,0))),"")))</f>
        <v/>
      </c>
      <c r="C4783" s="68" t="str">
        <f>IFERROR(VLOOKUP($B4783,APガラス性能一覧!$A$2:$M$6097,2,0),"")</f>
        <v/>
      </c>
      <c r="D4783" s="68" t="str">
        <f>IFERROR(VLOOKUP($B4783,APガラス性能一覧!$A$2:$M$6097,3,0),"")</f>
        <v/>
      </c>
      <c r="E4783" s="68" t="str">
        <f>IFERROR(VLOOKUP($B4783,APガラス性能一覧!$A$2:$M$6097,4,0),"")</f>
        <v/>
      </c>
      <c r="F4783" s="68" t="str">
        <f>IFERROR(VLOOKUP($B4783,APガラス性能一覧!$A$2:$M$6097,5,0),"")</f>
        <v/>
      </c>
      <c r="G4783" s="68" t="str">
        <f>IFERROR(VLOOKUP($B4783,APガラス性能一覧!$A$2:$M$6097,6,0),"")</f>
        <v/>
      </c>
      <c r="H4783" s="68" t="str">
        <f>IFERROR(VLOOKUP($B4783,APガラス性能一覧!$A$2:$M$6097,7,0),"")</f>
        <v/>
      </c>
      <c r="I4783" s="68" t="str">
        <f>IFERROR(VLOOKUP($B4783,APガラス性能一覧!$A$2:$M$6097,8,0),"")</f>
        <v/>
      </c>
      <c r="J4783" s="68" t="str">
        <f>IFERROR(VLOOKUP($B4783,APガラス性能一覧!$A$2:$M$6097,9,0),"")</f>
        <v/>
      </c>
      <c r="K4783" s="68" t="str">
        <f>IFERROR(VLOOKUP($B4783,APガラス性能一覧!$A$2:$M$6097,10,0),"")</f>
        <v/>
      </c>
      <c r="L4783" s="68" t="str">
        <f>IFERROR(VLOOKUP($B4783,APガラス性能一覧!$A$2:$M$6097,11,0),"")</f>
        <v/>
      </c>
      <c r="M4783" s="68" t="str">
        <f>IFERROR(VLOOKUP($B4783,APガラス性能一覧!$A$2:$M$6097,12,0),"")</f>
        <v/>
      </c>
      <c r="N4783" s="68" t="str">
        <f>IFERROR(VLOOKUP($B4783,APガラス性能一覧!$A$2:$M$6097,13,0),"")</f>
        <v/>
      </c>
    </row>
    <row r="4784" spans="2:14" x14ac:dyDescent="0.4">
      <c r="B4784" s="68" t="str">
        <f>IF($D$2="","",IF($E$2=0.65,IFERROR(IF(INDEX(APガラス性能一覧!A:A,MATCH(ROW(B4778),APガラス性能一覧!$O:$O,0))="","",INDEX(APガラス性能一覧!A:A,MATCH(ROW(B4778),APガラス性能一覧!$O:$O,0))),""),IFERROR(IF(INDEX(APガラス性能一覧!A:A,MATCH(ROW(B4778),APガラス性能一覧!$N:$N,0))="","",INDEX(APガラス性能一覧!A:A,MATCH(ROW(B4778),APガラス性能一覧!$N:$N,0))),"")))</f>
        <v/>
      </c>
      <c r="C4784" s="68" t="str">
        <f>IFERROR(VLOOKUP($B4784,APガラス性能一覧!$A$2:$M$6097,2,0),"")</f>
        <v/>
      </c>
      <c r="D4784" s="68" t="str">
        <f>IFERROR(VLOOKUP($B4784,APガラス性能一覧!$A$2:$M$6097,3,0),"")</f>
        <v/>
      </c>
      <c r="E4784" s="68" t="str">
        <f>IFERROR(VLOOKUP($B4784,APガラス性能一覧!$A$2:$M$6097,4,0),"")</f>
        <v/>
      </c>
      <c r="F4784" s="68" t="str">
        <f>IFERROR(VLOOKUP($B4784,APガラス性能一覧!$A$2:$M$6097,5,0),"")</f>
        <v/>
      </c>
      <c r="G4784" s="68" t="str">
        <f>IFERROR(VLOOKUP($B4784,APガラス性能一覧!$A$2:$M$6097,6,0),"")</f>
        <v/>
      </c>
      <c r="H4784" s="68" t="str">
        <f>IFERROR(VLOOKUP($B4784,APガラス性能一覧!$A$2:$M$6097,7,0),"")</f>
        <v/>
      </c>
      <c r="I4784" s="68" t="str">
        <f>IFERROR(VLOOKUP($B4784,APガラス性能一覧!$A$2:$M$6097,8,0),"")</f>
        <v/>
      </c>
      <c r="J4784" s="68" t="str">
        <f>IFERROR(VLOOKUP($B4784,APガラス性能一覧!$A$2:$M$6097,9,0),"")</f>
        <v/>
      </c>
      <c r="K4784" s="68" t="str">
        <f>IFERROR(VLOOKUP($B4784,APガラス性能一覧!$A$2:$M$6097,10,0),"")</f>
        <v/>
      </c>
      <c r="L4784" s="68" t="str">
        <f>IFERROR(VLOOKUP($B4784,APガラス性能一覧!$A$2:$M$6097,11,0),"")</f>
        <v/>
      </c>
      <c r="M4784" s="68" t="str">
        <f>IFERROR(VLOOKUP($B4784,APガラス性能一覧!$A$2:$M$6097,12,0),"")</f>
        <v/>
      </c>
      <c r="N4784" s="68" t="str">
        <f>IFERROR(VLOOKUP($B4784,APガラス性能一覧!$A$2:$M$6097,13,0),"")</f>
        <v/>
      </c>
    </row>
    <row r="4785" spans="2:14" x14ac:dyDescent="0.4">
      <c r="B4785" s="68" t="str">
        <f>IF($D$2="","",IF($E$2=0.65,IFERROR(IF(INDEX(APガラス性能一覧!A:A,MATCH(ROW(B4779),APガラス性能一覧!$O:$O,0))="","",INDEX(APガラス性能一覧!A:A,MATCH(ROW(B4779),APガラス性能一覧!$O:$O,0))),""),IFERROR(IF(INDEX(APガラス性能一覧!A:A,MATCH(ROW(B4779),APガラス性能一覧!$N:$N,0))="","",INDEX(APガラス性能一覧!A:A,MATCH(ROW(B4779),APガラス性能一覧!$N:$N,0))),"")))</f>
        <v/>
      </c>
      <c r="C4785" s="68" t="str">
        <f>IFERROR(VLOOKUP($B4785,APガラス性能一覧!$A$2:$M$6097,2,0),"")</f>
        <v/>
      </c>
      <c r="D4785" s="68" t="str">
        <f>IFERROR(VLOOKUP($B4785,APガラス性能一覧!$A$2:$M$6097,3,0),"")</f>
        <v/>
      </c>
      <c r="E4785" s="68" t="str">
        <f>IFERROR(VLOOKUP($B4785,APガラス性能一覧!$A$2:$M$6097,4,0),"")</f>
        <v/>
      </c>
      <c r="F4785" s="68" t="str">
        <f>IFERROR(VLOOKUP($B4785,APガラス性能一覧!$A$2:$M$6097,5,0),"")</f>
        <v/>
      </c>
      <c r="G4785" s="68" t="str">
        <f>IFERROR(VLOOKUP($B4785,APガラス性能一覧!$A$2:$M$6097,6,0),"")</f>
        <v/>
      </c>
      <c r="H4785" s="68" t="str">
        <f>IFERROR(VLOOKUP($B4785,APガラス性能一覧!$A$2:$M$6097,7,0),"")</f>
        <v/>
      </c>
      <c r="I4785" s="68" t="str">
        <f>IFERROR(VLOOKUP($B4785,APガラス性能一覧!$A$2:$M$6097,8,0),"")</f>
        <v/>
      </c>
      <c r="J4785" s="68" t="str">
        <f>IFERROR(VLOOKUP($B4785,APガラス性能一覧!$A$2:$M$6097,9,0),"")</f>
        <v/>
      </c>
      <c r="K4785" s="68" t="str">
        <f>IFERROR(VLOOKUP($B4785,APガラス性能一覧!$A$2:$M$6097,10,0),"")</f>
        <v/>
      </c>
      <c r="L4785" s="68" t="str">
        <f>IFERROR(VLOOKUP($B4785,APガラス性能一覧!$A$2:$M$6097,11,0),"")</f>
        <v/>
      </c>
      <c r="M4785" s="68" t="str">
        <f>IFERROR(VLOOKUP($B4785,APガラス性能一覧!$A$2:$M$6097,12,0),"")</f>
        <v/>
      </c>
      <c r="N4785" s="68" t="str">
        <f>IFERROR(VLOOKUP($B4785,APガラス性能一覧!$A$2:$M$6097,13,0),"")</f>
        <v/>
      </c>
    </row>
    <row r="4786" spans="2:14" x14ac:dyDescent="0.4">
      <c r="B4786" s="68" t="str">
        <f>IF($D$2="","",IF($E$2=0.65,IFERROR(IF(INDEX(APガラス性能一覧!A:A,MATCH(ROW(B4780),APガラス性能一覧!$O:$O,0))="","",INDEX(APガラス性能一覧!A:A,MATCH(ROW(B4780),APガラス性能一覧!$O:$O,0))),""),IFERROR(IF(INDEX(APガラス性能一覧!A:A,MATCH(ROW(B4780),APガラス性能一覧!$N:$N,0))="","",INDEX(APガラス性能一覧!A:A,MATCH(ROW(B4780),APガラス性能一覧!$N:$N,0))),"")))</f>
        <v/>
      </c>
      <c r="C4786" s="68" t="str">
        <f>IFERROR(VLOOKUP($B4786,APガラス性能一覧!$A$2:$M$6097,2,0),"")</f>
        <v/>
      </c>
      <c r="D4786" s="68" t="str">
        <f>IFERROR(VLOOKUP($B4786,APガラス性能一覧!$A$2:$M$6097,3,0),"")</f>
        <v/>
      </c>
      <c r="E4786" s="68" t="str">
        <f>IFERROR(VLOOKUP($B4786,APガラス性能一覧!$A$2:$M$6097,4,0),"")</f>
        <v/>
      </c>
      <c r="F4786" s="68" t="str">
        <f>IFERROR(VLOOKUP($B4786,APガラス性能一覧!$A$2:$M$6097,5,0),"")</f>
        <v/>
      </c>
      <c r="G4786" s="68" t="str">
        <f>IFERROR(VLOOKUP($B4786,APガラス性能一覧!$A$2:$M$6097,6,0),"")</f>
        <v/>
      </c>
      <c r="H4786" s="68" t="str">
        <f>IFERROR(VLOOKUP($B4786,APガラス性能一覧!$A$2:$M$6097,7,0),"")</f>
        <v/>
      </c>
      <c r="I4786" s="68" t="str">
        <f>IFERROR(VLOOKUP($B4786,APガラス性能一覧!$A$2:$M$6097,8,0),"")</f>
        <v/>
      </c>
      <c r="J4786" s="68" t="str">
        <f>IFERROR(VLOOKUP($B4786,APガラス性能一覧!$A$2:$M$6097,9,0),"")</f>
        <v/>
      </c>
      <c r="K4786" s="68" t="str">
        <f>IFERROR(VLOOKUP($B4786,APガラス性能一覧!$A$2:$M$6097,10,0),"")</f>
        <v/>
      </c>
      <c r="L4786" s="68" t="str">
        <f>IFERROR(VLOOKUP($B4786,APガラス性能一覧!$A$2:$M$6097,11,0),"")</f>
        <v/>
      </c>
      <c r="M4786" s="68" t="str">
        <f>IFERROR(VLOOKUP($B4786,APガラス性能一覧!$A$2:$M$6097,12,0),"")</f>
        <v/>
      </c>
      <c r="N4786" s="68" t="str">
        <f>IFERROR(VLOOKUP($B4786,APガラス性能一覧!$A$2:$M$6097,13,0),"")</f>
        <v/>
      </c>
    </row>
    <row r="4787" spans="2:14" x14ac:dyDescent="0.4">
      <c r="B4787" s="68" t="str">
        <f>IF($D$2="","",IF($E$2=0.65,IFERROR(IF(INDEX(APガラス性能一覧!A:A,MATCH(ROW(B4781),APガラス性能一覧!$O:$O,0))="","",INDEX(APガラス性能一覧!A:A,MATCH(ROW(B4781),APガラス性能一覧!$O:$O,0))),""),IFERROR(IF(INDEX(APガラス性能一覧!A:A,MATCH(ROW(B4781),APガラス性能一覧!$N:$N,0))="","",INDEX(APガラス性能一覧!A:A,MATCH(ROW(B4781),APガラス性能一覧!$N:$N,0))),"")))</f>
        <v/>
      </c>
      <c r="C4787" s="68" t="str">
        <f>IFERROR(VLOOKUP($B4787,APガラス性能一覧!$A$2:$M$6097,2,0),"")</f>
        <v/>
      </c>
      <c r="D4787" s="68" t="str">
        <f>IFERROR(VLOOKUP($B4787,APガラス性能一覧!$A$2:$M$6097,3,0),"")</f>
        <v/>
      </c>
      <c r="E4787" s="68" t="str">
        <f>IFERROR(VLOOKUP($B4787,APガラス性能一覧!$A$2:$M$6097,4,0),"")</f>
        <v/>
      </c>
      <c r="F4787" s="68" t="str">
        <f>IFERROR(VLOOKUP($B4787,APガラス性能一覧!$A$2:$M$6097,5,0),"")</f>
        <v/>
      </c>
      <c r="G4787" s="68" t="str">
        <f>IFERROR(VLOOKUP($B4787,APガラス性能一覧!$A$2:$M$6097,6,0),"")</f>
        <v/>
      </c>
      <c r="H4787" s="68" t="str">
        <f>IFERROR(VLOOKUP($B4787,APガラス性能一覧!$A$2:$M$6097,7,0),"")</f>
        <v/>
      </c>
      <c r="I4787" s="68" t="str">
        <f>IFERROR(VLOOKUP($B4787,APガラス性能一覧!$A$2:$M$6097,8,0),"")</f>
        <v/>
      </c>
      <c r="J4787" s="68" t="str">
        <f>IFERROR(VLOOKUP($B4787,APガラス性能一覧!$A$2:$M$6097,9,0),"")</f>
        <v/>
      </c>
      <c r="K4787" s="68" t="str">
        <f>IFERROR(VLOOKUP($B4787,APガラス性能一覧!$A$2:$M$6097,10,0),"")</f>
        <v/>
      </c>
      <c r="L4787" s="68" t="str">
        <f>IFERROR(VLOOKUP($B4787,APガラス性能一覧!$A$2:$M$6097,11,0),"")</f>
        <v/>
      </c>
      <c r="M4787" s="68" t="str">
        <f>IFERROR(VLOOKUP($B4787,APガラス性能一覧!$A$2:$M$6097,12,0),"")</f>
        <v/>
      </c>
      <c r="N4787" s="68" t="str">
        <f>IFERROR(VLOOKUP($B4787,APガラス性能一覧!$A$2:$M$6097,13,0),"")</f>
        <v/>
      </c>
    </row>
    <row r="4788" spans="2:14" x14ac:dyDescent="0.4">
      <c r="B4788" s="68" t="str">
        <f>IF($D$2="","",IF($E$2=0.65,IFERROR(IF(INDEX(APガラス性能一覧!A:A,MATCH(ROW(B4782),APガラス性能一覧!$O:$O,0))="","",INDEX(APガラス性能一覧!A:A,MATCH(ROW(B4782),APガラス性能一覧!$O:$O,0))),""),IFERROR(IF(INDEX(APガラス性能一覧!A:A,MATCH(ROW(B4782),APガラス性能一覧!$N:$N,0))="","",INDEX(APガラス性能一覧!A:A,MATCH(ROW(B4782),APガラス性能一覧!$N:$N,0))),"")))</f>
        <v/>
      </c>
      <c r="C4788" s="68" t="str">
        <f>IFERROR(VLOOKUP($B4788,APガラス性能一覧!$A$2:$M$6097,2,0),"")</f>
        <v/>
      </c>
      <c r="D4788" s="68" t="str">
        <f>IFERROR(VLOOKUP($B4788,APガラス性能一覧!$A$2:$M$6097,3,0),"")</f>
        <v/>
      </c>
      <c r="E4788" s="68" t="str">
        <f>IFERROR(VLOOKUP($B4788,APガラス性能一覧!$A$2:$M$6097,4,0),"")</f>
        <v/>
      </c>
      <c r="F4788" s="68" t="str">
        <f>IFERROR(VLOOKUP($B4788,APガラス性能一覧!$A$2:$M$6097,5,0),"")</f>
        <v/>
      </c>
      <c r="G4788" s="68" t="str">
        <f>IFERROR(VLOOKUP($B4788,APガラス性能一覧!$A$2:$M$6097,6,0),"")</f>
        <v/>
      </c>
      <c r="H4788" s="68" t="str">
        <f>IFERROR(VLOOKUP($B4788,APガラス性能一覧!$A$2:$M$6097,7,0),"")</f>
        <v/>
      </c>
      <c r="I4788" s="68" t="str">
        <f>IFERROR(VLOOKUP($B4788,APガラス性能一覧!$A$2:$M$6097,8,0),"")</f>
        <v/>
      </c>
      <c r="J4788" s="68" t="str">
        <f>IFERROR(VLOOKUP($B4788,APガラス性能一覧!$A$2:$M$6097,9,0),"")</f>
        <v/>
      </c>
      <c r="K4788" s="68" t="str">
        <f>IFERROR(VLOOKUP($B4788,APガラス性能一覧!$A$2:$M$6097,10,0),"")</f>
        <v/>
      </c>
      <c r="L4788" s="68" t="str">
        <f>IFERROR(VLOOKUP($B4788,APガラス性能一覧!$A$2:$M$6097,11,0),"")</f>
        <v/>
      </c>
      <c r="M4788" s="68" t="str">
        <f>IFERROR(VLOOKUP($B4788,APガラス性能一覧!$A$2:$M$6097,12,0),"")</f>
        <v/>
      </c>
      <c r="N4788" s="68" t="str">
        <f>IFERROR(VLOOKUP($B4788,APガラス性能一覧!$A$2:$M$6097,13,0),"")</f>
        <v/>
      </c>
    </row>
    <row r="4789" spans="2:14" x14ac:dyDescent="0.4">
      <c r="B4789" s="68" t="str">
        <f>IF($D$2="","",IF($E$2=0.65,IFERROR(IF(INDEX(APガラス性能一覧!A:A,MATCH(ROW(B4783),APガラス性能一覧!$O:$O,0))="","",INDEX(APガラス性能一覧!A:A,MATCH(ROW(B4783),APガラス性能一覧!$O:$O,0))),""),IFERROR(IF(INDEX(APガラス性能一覧!A:A,MATCH(ROW(B4783),APガラス性能一覧!$N:$N,0))="","",INDEX(APガラス性能一覧!A:A,MATCH(ROW(B4783),APガラス性能一覧!$N:$N,0))),"")))</f>
        <v/>
      </c>
      <c r="C4789" s="68" t="str">
        <f>IFERROR(VLOOKUP($B4789,APガラス性能一覧!$A$2:$M$6097,2,0),"")</f>
        <v/>
      </c>
      <c r="D4789" s="68" t="str">
        <f>IFERROR(VLOOKUP($B4789,APガラス性能一覧!$A$2:$M$6097,3,0),"")</f>
        <v/>
      </c>
      <c r="E4789" s="68" t="str">
        <f>IFERROR(VLOOKUP($B4789,APガラス性能一覧!$A$2:$M$6097,4,0),"")</f>
        <v/>
      </c>
      <c r="F4789" s="68" t="str">
        <f>IFERROR(VLOOKUP($B4789,APガラス性能一覧!$A$2:$M$6097,5,0),"")</f>
        <v/>
      </c>
      <c r="G4789" s="68" t="str">
        <f>IFERROR(VLOOKUP($B4789,APガラス性能一覧!$A$2:$M$6097,6,0),"")</f>
        <v/>
      </c>
      <c r="H4789" s="68" t="str">
        <f>IFERROR(VLOOKUP($B4789,APガラス性能一覧!$A$2:$M$6097,7,0),"")</f>
        <v/>
      </c>
      <c r="I4789" s="68" t="str">
        <f>IFERROR(VLOOKUP($B4789,APガラス性能一覧!$A$2:$M$6097,8,0),"")</f>
        <v/>
      </c>
      <c r="J4789" s="68" t="str">
        <f>IFERROR(VLOOKUP($B4789,APガラス性能一覧!$A$2:$M$6097,9,0),"")</f>
        <v/>
      </c>
      <c r="K4789" s="68" t="str">
        <f>IFERROR(VLOOKUP($B4789,APガラス性能一覧!$A$2:$M$6097,10,0),"")</f>
        <v/>
      </c>
      <c r="L4789" s="68" t="str">
        <f>IFERROR(VLOOKUP($B4789,APガラス性能一覧!$A$2:$M$6097,11,0),"")</f>
        <v/>
      </c>
      <c r="M4789" s="68" t="str">
        <f>IFERROR(VLOOKUP($B4789,APガラス性能一覧!$A$2:$M$6097,12,0),"")</f>
        <v/>
      </c>
      <c r="N4789" s="68" t="str">
        <f>IFERROR(VLOOKUP($B4789,APガラス性能一覧!$A$2:$M$6097,13,0),"")</f>
        <v/>
      </c>
    </row>
    <row r="4790" spans="2:14" x14ac:dyDescent="0.4">
      <c r="B4790" s="68" t="str">
        <f>IF($D$2="","",IF($E$2=0.65,IFERROR(IF(INDEX(APガラス性能一覧!A:A,MATCH(ROW(B4784),APガラス性能一覧!$O:$O,0))="","",INDEX(APガラス性能一覧!A:A,MATCH(ROW(B4784),APガラス性能一覧!$O:$O,0))),""),IFERROR(IF(INDEX(APガラス性能一覧!A:A,MATCH(ROW(B4784),APガラス性能一覧!$N:$N,0))="","",INDEX(APガラス性能一覧!A:A,MATCH(ROW(B4784),APガラス性能一覧!$N:$N,0))),"")))</f>
        <v/>
      </c>
      <c r="C4790" s="68" t="str">
        <f>IFERROR(VLOOKUP($B4790,APガラス性能一覧!$A$2:$M$6097,2,0),"")</f>
        <v/>
      </c>
      <c r="D4790" s="68" t="str">
        <f>IFERROR(VLOOKUP($B4790,APガラス性能一覧!$A$2:$M$6097,3,0),"")</f>
        <v/>
      </c>
      <c r="E4790" s="68" t="str">
        <f>IFERROR(VLOOKUP($B4790,APガラス性能一覧!$A$2:$M$6097,4,0),"")</f>
        <v/>
      </c>
      <c r="F4790" s="68" t="str">
        <f>IFERROR(VLOOKUP($B4790,APガラス性能一覧!$A$2:$M$6097,5,0),"")</f>
        <v/>
      </c>
      <c r="G4790" s="68" t="str">
        <f>IFERROR(VLOOKUP($B4790,APガラス性能一覧!$A$2:$M$6097,6,0),"")</f>
        <v/>
      </c>
      <c r="H4790" s="68" t="str">
        <f>IFERROR(VLOOKUP($B4790,APガラス性能一覧!$A$2:$M$6097,7,0),"")</f>
        <v/>
      </c>
      <c r="I4790" s="68" t="str">
        <f>IFERROR(VLOOKUP($B4790,APガラス性能一覧!$A$2:$M$6097,8,0),"")</f>
        <v/>
      </c>
      <c r="J4790" s="68" t="str">
        <f>IFERROR(VLOOKUP($B4790,APガラス性能一覧!$A$2:$M$6097,9,0),"")</f>
        <v/>
      </c>
      <c r="K4790" s="68" t="str">
        <f>IFERROR(VLOOKUP($B4790,APガラス性能一覧!$A$2:$M$6097,10,0),"")</f>
        <v/>
      </c>
      <c r="L4790" s="68" t="str">
        <f>IFERROR(VLOOKUP($B4790,APガラス性能一覧!$A$2:$M$6097,11,0),"")</f>
        <v/>
      </c>
      <c r="M4790" s="68" t="str">
        <f>IFERROR(VLOOKUP($B4790,APガラス性能一覧!$A$2:$M$6097,12,0),"")</f>
        <v/>
      </c>
      <c r="N4790" s="68" t="str">
        <f>IFERROR(VLOOKUP($B4790,APガラス性能一覧!$A$2:$M$6097,13,0),"")</f>
        <v/>
      </c>
    </row>
    <row r="4791" spans="2:14" x14ac:dyDescent="0.4">
      <c r="B4791" s="68" t="str">
        <f>IF($D$2="","",IF($E$2=0.65,IFERROR(IF(INDEX(APガラス性能一覧!A:A,MATCH(ROW(B4785),APガラス性能一覧!$O:$O,0))="","",INDEX(APガラス性能一覧!A:A,MATCH(ROW(B4785),APガラス性能一覧!$O:$O,0))),""),IFERROR(IF(INDEX(APガラス性能一覧!A:A,MATCH(ROW(B4785),APガラス性能一覧!$N:$N,0))="","",INDEX(APガラス性能一覧!A:A,MATCH(ROW(B4785),APガラス性能一覧!$N:$N,0))),"")))</f>
        <v/>
      </c>
      <c r="C4791" s="68" t="str">
        <f>IFERROR(VLOOKUP($B4791,APガラス性能一覧!$A$2:$M$6097,2,0),"")</f>
        <v/>
      </c>
      <c r="D4791" s="68" t="str">
        <f>IFERROR(VLOOKUP($B4791,APガラス性能一覧!$A$2:$M$6097,3,0),"")</f>
        <v/>
      </c>
      <c r="E4791" s="68" t="str">
        <f>IFERROR(VLOOKUP($B4791,APガラス性能一覧!$A$2:$M$6097,4,0),"")</f>
        <v/>
      </c>
      <c r="F4791" s="68" t="str">
        <f>IFERROR(VLOOKUP($B4791,APガラス性能一覧!$A$2:$M$6097,5,0),"")</f>
        <v/>
      </c>
      <c r="G4791" s="68" t="str">
        <f>IFERROR(VLOOKUP($B4791,APガラス性能一覧!$A$2:$M$6097,6,0),"")</f>
        <v/>
      </c>
      <c r="H4791" s="68" t="str">
        <f>IFERROR(VLOOKUP($B4791,APガラス性能一覧!$A$2:$M$6097,7,0),"")</f>
        <v/>
      </c>
      <c r="I4791" s="68" t="str">
        <f>IFERROR(VLOOKUP($B4791,APガラス性能一覧!$A$2:$M$6097,8,0),"")</f>
        <v/>
      </c>
      <c r="J4791" s="68" t="str">
        <f>IFERROR(VLOOKUP($B4791,APガラス性能一覧!$A$2:$M$6097,9,0),"")</f>
        <v/>
      </c>
      <c r="K4791" s="68" t="str">
        <f>IFERROR(VLOOKUP($B4791,APガラス性能一覧!$A$2:$M$6097,10,0),"")</f>
        <v/>
      </c>
      <c r="L4791" s="68" t="str">
        <f>IFERROR(VLOOKUP($B4791,APガラス性能一覧!$A$2:$M$6097,11,0),"")</f>
        <v/>
      </c>
      <c r="M4791" s="68" t="str">
        <f>IFERROR(VLOOKUP($B4791,APガラス性能一覧!$A$2:$M$6097,12,0),"")</f>
        <v/>
      </c>
      <c r="N4791" s="68" t="str">
        <f>IFERROR(VLOOKUP($B4791,APガラス性能一覧!$A$2:$M$6097,13,0),"")</f>
        <v/>
      </c>
    </row>
    <row r="4792" spans="2:14" x14ac:dyDescent="0.4">
      <c r="B4792" s="68" t="str">
        <f>IF($D$2="","",IF($E$2=0.65,IFERROR(IF(INDEX(APガラス性能一覧!A:A,MATCH(ROW(B4786),APガラス性能一覧!$O:$O,0))="","",INDEX(APガラス性能一覧!A:A,MATCH(ROW(B4786),APガラス性能一覧!$O:$O,0))),""),IFERROR(IF(INDEX(APガラス性能一覧!A:A,MATCH(ROW(B4786),APガラス性能一覧!$N:$N,0))="","",INDEX(APガラス性能一覧!A:A,MATCH(ROW(B4786),APガラス性能一覧!$N:$N,0))),"")))</f>
        <v/>
      </c>
      <c r="C4792" s="68" t="str">
        <f>IFERROR(VLOOKUP($B4792,APガラス性能一覧!$A$2:$M$6097,2,0),"")</f>
        <v/>
      </c>
      <c r="D4792" s="68" t="str">
        <f>IFERROR(VLOOKUP($B4792,APガラス性能一覧!$A$2:$M$6097,3,0),"")</f>
        <v/>
      </c>
      <c r="E4792" s="68" t="str">
        <f>IFERROR(VLOOKUP($B4792,APガラス性能一覧!$A$2:$M$6097,4,0),"")</f>
        <v/>
      </c>
      <c r="F4792" s="68" t="str">
        <f>IFERROR(VLOOKUP($B4792,APガラス性能一覧!$A$2:$M$6097,5,0),"")</f>
        <v/>
      </c>
      <c r="G4792" s="68" t="str">
        <f>IFERROR(VLOOKUP($B4792,APガラス性能一覧!$A$2:$M$6097,6,0),"")</f>
        <v/>
      </c>
      <c r="H4792" s="68" t="str">
        <f>IFERROR(VLOOKUP($B4792,APガラス性能一覧!$A$2:$M$6097,7,0),"")</f>
        <v/>
      </c>
      <c r="I4792" s="68" t="str">
        <f>IFERROR(VLOOKUP($B4792,APガラス性能一覧!$A$2:$M$6097,8,0),"")</f>
        <v/>
      </c>
      <c r="J4792" s="68" t="str">
        <f>IFERROR(VLOOKUP($B4792,APガラス性能一覧!$A$2:$M$6097,9,0),"")</f>
        <v/>
      </c>
      <c r="K4792" s="68" t="str">
        <f>IFERROR(VLOOKUP($B4792,APガラス性能一覧!$A$2:$M$6097,10,0),"")</f>
        <v/>
      </c>
      <c r="L4792" s="68" t="str">
        <f>IFERROR(VLOOKUP($B4792,APガラス性能一覧!$A$2:$M$6097,11,0),"")</f>
        <v/>
      </c>
      <c r="M4792" s="68" t="str">
        <f>IFERROR(VLOOKUP($B4792,APガラス性能一覧!$A$2:$M$6097,12,0),"")</f>
        <v/>
      </c>
      <c r="N4792" s="68" t="str">
        <f>IFERROR(VLOOKUP($B4792,APガラス性能一覧!$A$2:$M$6097,13,0),"")</f>
        <v/>
      </c>
    </row>
    <row r="4793" spans="2:14" x14ac:dyDescent="0.4">
      <c r="B4793" s="68" t="str">
        <f>IF($D$2="","",IF($E$2=0.65,IFERROR(IF(INDEX(APガラス性能一覧!A:A,MATCH(ROW(B4787),APガラス性能一覧!$O:$O,0))="","",INDEX(APガラス性能一覧!A:A,MATCH(ROW(B4787),APガラス性能一覧!$O:$O,0))),""),IFERROR(IF(INDEX(APガラス性能一覧!A:A,MATCH(ROW(B4787),APガラス性能一覧!$N:$N,0))="","",INDEX(APガラス性能一覧!A:A,MATCH(ROW(B4787),APガラス性能一覧!$N:$N,0))),"")))</f>
        <v/>
      </c>
      <c r="C4793" s="68" t="str">
        <f>IFERROR(VLOOKUP($B4793,APガラス性能一覧!$A$2:$M$6097,2,0),"")</f>
        <v/>
      </c>
      <c r="D4793" s="68" t="str">
        <f>IFERROR(VLOOKUP($B4793,APガラス性能一覧!$A$2:$M$6097,3,0),"")</f>
        <v/>
      </c>
      <c r="E4793" s="68" t="str">
        <f>IFERROR(VLOOKUP($B4793,APガラス性能一覧!$A$2:$M$6097,4,0),"")</f>
        <v/>
      </c>
      <c r="F4793" s="68" t="str">
        <f>IFERROR(VLOOKUP($B4793,APガラス性能一覧!$A$2:$M$6097,5,0),"")</f>
        <v/>
      </c>
      <c r="G4793" s="68" t="str">
        <f>IFERROR(VLOOKUP($B4793,APガラス性能一覧!$A$2:$M$6097,6,0),"")</f>
        <v/>
      </c>
      <c r="H4793" s="68" t="str">
        <f>IFERROR(VLOOKUP($B4793,APガラス性能一覧!$A$2:$M$6097,7,0),"")</f>
        <v/>
      </c>
      <c r="I4793" s="68" t="str">
        <f>IFERROR(VLOOKUP($B4793,APガラス性能一覧!$A$2:$M$6097,8,0),"")</f>
        <v/>
      </c>
      <c r="J4793" s="68" t="str">
        <f>IFERROR(VLOOKUP($B4793,APガラス性能一覧!$A$2:$M$6097,9,0),"")</f>
        <v/>
      </c>
      <c r="K4793" s="68" t="str">
        <f>IFERROR(VLOOKUP($B4793,APガラス性能一覧!$A$2:$M$6097,10,0),"")</f>
        <v/>
      </c>
      <c r="L4793" s="68" t="str">
        <f>IFERROR(VLOOKUP($B4793,APガラス性能一覧!$A$2:$M$6097,11,0),"")</f>
        <v/>
      </c>
      <c r="M4793" s="68" t="str">
        <f>IFERROR(VLOOKUP($B4793,APガラス性能一覧!$A$2:$M$6097,12,0),"")</f>
        <v/>
      </c>
      <c r="N4793" s="68" t="str">
        <f>IFERROR(VLOOKUP($B4793,APガラス性能一覧!$A$2:$M$6097,13,0),"")</f>
        <v/>
      </c>
    </row>
    <row r="4794" spans="2:14" x14ac:dyDescent="0.4">
      <c r="B4794" s="68" t="str">
        <f>IF($D$2="","",IF($E$2=0.65,IFERROR(IF(INDEX(APガラス性能一覧!A:A,MATCH(ROW(B4788),APガラス性能一覧!$O:$O,0))="","",INDEX(APガラス性能一覧!A:A,MATCH(ROW(B4788),APガラス性能一覧!$O:$O,0))),""),IFERROR(IF(INDEX(APガラス性能一覧!A:A,MATCH(ROW(B4788),APガラス性能一覧!$N:$N,0))="","",INDEX(APガラス性能一覧!A:A,MATCH(ROW(B4788),APガラス性能一覧!$N:$N,0))),"")))</f>
        <v/>
      </c>
      <c r="C4794" s="68" t="str">
        <f>IFERROR(VLOOKUP($B4794,APガラス性能一覧!$A$2:$M$6097,2,0),"")</f>
        <v/>
      </c>
      <c r="D4794" s="68" t="str">
        <f>IFERROR(VLOOKUP($B4794,APガラス性能一覧!$A$2:$M$6097,3,0),"")</f>
        <v/>
      </c>
      <c r="E4794" s="68" t="str">
        <f>IFERROR(VLOOKUP($B4794,APガラス性能一覧!$A$2:$M$6097,4,0),"")</f>
        <v/>
      </c>
      <c r="F4794" s="68" t="str">
        <f>IFERROR(VLOOKUP($B4794,APガラス性能一覧!$A$2:$M$6097,5,0),"")</f>
        <v/>
      </c>
      <c r="G4794" s="68" t="str">
        <f>IFERROR(VLOOKUP($B4794,APガラス性能一覧!$A$2:$M$6097,6,0),"")</f>
        <v/>
      </c>
      <c r="H4794" s="68" t="str">
        <f>IFERROR(VLOOKUP($B4794,APガラス性能一覧!$A$2:$M$6097,7,0),"")</f>
        <v/>
      </c>
      <c r="I4794" s="68" t="str">
        <f>IFERROR(VLOOKUP($B4794,APガラス性能一覧!$A$2:$M$6097,8,0),"")</f>
        <v/>
      </c>
      <c r="J4794" s="68" t="str">
        <f>IFERROR(VLOOKUP($B4794,APガラス性能一覧!$A$2:$M$6097,9,0),"")</f>
        <v/>
      </c>
      <c r="K4794" s="68" t="str">
        <f>IFERROR(VLOOKUP($B4794,APガラス性能一覧!$A$2:$M$6097,10,0),"")</f>
        <v/>
      </c>
      <c r="L4794" s="68" t="str">
        <f>IFERROR(VLOOKUP($B4794,APガラス性能一覧!$A$2:$M$6097,11,0),"")</f>
        <v/>
      </c>
      <c r="M4794" s="68" t="str">
        <f>IFERROR(VLOOKUP($B4794,APガラス性能一覧!$A$2:$M$6097,12,0),"")</f>
        <v/>
      </c>
      <c r="N4794" s="68" t="str">
        <f>IFERROR(VLOOKUP($B4794,APガラス性能一覧!$A$2:$M$6097,13,0),"")</f>
        <v/>
      </c>
    </row>
    <row r="4795" spans="2:14" x14ac:dyDescent="0.4">
      <c r="B4795" s="68" t="str">
        <f>IF($D$2="","",IF($E$2=0.65,IFERROR(IF(INDEX(APガラス性能一覧!A:A,MATCH(ROW(B4789),APガラス性能一覧!$O:$O,0))="","",INDEX(APガラス性能一覧!A:A,MATCH(ROW(B4789),APガラス性能一覧!$O:$O,0))),""),IFERROR(IF(INDEX(APガラス性能一覧!A:A,MATCH(ROW(B4789),APガラス性能一覧!$N:$N,0))="","",INDEX(APガラス性能一覧!A:A,MATCH(ROW(B4789),APガラス性能一覧!$N:$N,0))),"")))</f>
        <v/>
      </c>
      <c r="C4795" s="68" t="str">
        <f>IFERROR(VLOOKUP($B4795,APガラス性能一覧!$A$2:$M$6097,2,0),"")</f>
        <v/>
      </c>
      <c r="D4795" s="68" t="str">
        <f>IFERROR(VLOOKUP($B4795,APガラス性能一覧!$A$2:$M$6097,3,0),"")</f>
        <v/>
      </c>
      <c r="E4795" s="68" t="str">
        <f>IFERROR(VLOOKUP($B4795,APガラス性能一覧!$A$2:$M$6097,4,0),"")</f>
        <v/>
      </c>
      <c r="F4795" s="68" t="str">
        <f>IFERROR(VLOOKUP($B4795,APガラス性能一覧!$A$2:$M$6097,5,0),"")</f>
        <v/>
      </c>
      <c r="G4795" s="68" t="str">
        <f>IFERROR(VLOOKUP($B4795,APガラス性能一覧!$A$2:$M$6097,6,0),"")</f>
        <v/>
      </c>
      <c r="H4795" s="68" t="str">
        <f>IFERROR(VLOOKUP($B4795,APガラス性能一覧!$A$2:$M$6097,7,0),"")</f>
        <v/>
      </c>
      <c r="I4795" s="68" t="str">
        <f>IFERROR(VLOOKUP($B4795,APガラス性能一覧!$A$2:$M$6097,8,0),"")</f>
        <v/>
      </c>
      <c r="J4795" s="68" t="str">
        <f>IFERROR(VLOOKUP($B4795,APガラス性能一覧!$A$2:$M$6097,9,0),"")</f>
        <v/>
      </c>
      <c r="K4795" s="68" t="str">
        <f>IFERROR(VLOOKUP($B4795,APガラス性能一覧!$A$2:$M$6097,10,0),"")</f>
        <v/>
      </c>
      <c r="L4795" s="68" t="str">
        <f>IFERROR(VLOOKUP($B4795,APガラス性能一覧!$A$2:$M$6097,11,0),"")</f>
        <v/>
      </c>
      <c r="M4795" s="68" t="str">
        <f>IFERROR(VLOOKUP($B4795,APガラス性能一覧!$A$2:$M$6097,12,0),"")</f>
        <v/>
      </c>
      <c r="N4795" s="68" t="str">
        <f>IFERROR(VLOOKUP($B4795,APガラス性能一覧!$A$2:$M$6097,13,0),"")</f>
        <v/>
      </c>
    </row>
    <row r="4796" spans="2:14" x14ac:dyDescent="0.4">
      <c r="B4796" s="68" t="str">
        <f>IF($D$2="","",IF($E$2=0.65,IFERROR(IF(INDEX(APガラス性能一覧!A:A,MATCH(ROW(B4790),APガラス性能一覧!$O:$O,0))="","",INDEX(APガラス性能一覧!A:A,MATCH(ROW(B4790),APガラス性能一覧!$O:$O,0))),""),IFERROR(IF(INDEX(APガラス性能一覧!A:A,MATCH(ROW(B4790),APガラス性能一覧!$N:$N,0))="","",INDEX(APガラス性能一覧!A:A,MATCH(ROW(B4790),APガラス性能一覧!$N:$N,0))),"")))</f>
        <v/>
      </c>
      <c r="C4796" s="68" t="str">
        <f>IFERROR(VLOOKUP($B4796,APガラス性能一覧!$A$2:$M$6097,2,0),"")</f>
        <v/>
      </c>
      <c r="D4796" s="68" t="str">
        <f>IFERROR(VLOOKUP($B4796,APガラス性能一覧!$A$2:$M$6097,3,0),"")</f>
        <v/>
      </c>
      <c r="E4796" s="68" t="str">
        <f>IFERROR(VLOOKUP($B4796,APガラス性能一覧!$A$2:$M$6097,4,0),"")</f>
        <v/>
      </c>
      <c r="F4796" s="68" t="str">
        <f>IFERROR(VLOOKUP($B4796,APガラス性能一覧!$A$2:$M$6097,5,0),"")</f>
        <v/>
      </c>
      <c r="G4796" s="68" t="str">
        <f>IFERROR(VLOOKUP($B4796,APガラス性能一覧!$A$2:$M$6097,6,0),"")</f>
        <v/>
      </c>
      <c r="H4796" s="68" t="str">
        <f>IFERROR(VLOOKUP($B4796,APガラス性能一覧!$A$2:$M$6097,7,0),"")</f>
        <v/>
      </c>
      <c r="I4796" s="68" t="str">
        <f>IFERROR(VLOOKUP($B4796,APガラス性能一覧!$A$2:$M$6097,8,0),"")</f>
        <v/>
      </c>
      <c r="J4796" s="68" t="str">
        <f>IFERROR(VLOOKUP($B4796,APガラス性能一覧!$A$2:$M$6097,9,0),"")</f>
        <v/>
      </c>
      <c r="K4796" s="68" t="str">
        <f>IFERROR(VLOOKUP($B4796,APガラス性能一覧!$A$2:$M$6097,10,0),"")</f>
        <v/>
      </c>
      <c r="L4796" s="68" t="str">
        <f>IFERROR(VLOOKUP($B4796,APガラス性能一覧!$A$2:$M$6097,11,0),"")</f>
        <v/>
      </c>
      <c r="M4796" s="68" t="str">
        <f>IFERROR(VLOOKUP($B4796,APガラス性能一覧!$A$2:$M$6097,12,0),"")</f>
        <v/>
      </c>
      <c r="N4796" s="68" t="str">
        <f>IFERROR(VLOOKUP($B4796,APガラス性能一覧!$A$2:$M$6097,13,0),"")</f>
        <v/>
      </c>
    </row>
    <row r="4797" spans="2:14" x14ac:dyDescent="0.4">
      <c r="B4797" s="68" t="str">
        <f>IF($D$2="","",IF($E$2=0.65,IFERROR(IF(INDEX(APガラス性能一覧!A:A,MATCH(ROW(B4791),APガラス性能一覧!$O:$O,0))="","",INDEX(APガラス性能一覧!A:A,MATCH(ROW(B4791),APガラス性能一覧!$O:$O,0))),""),IFERROR(IF(INDEX(APガラス性能一覧!A:A,MATCH(ROW(B4791),APガラス性能一覧!$N:$N,0))="","",INDEX(APガラス性能一覧!A:A,MATCH(ROW(B4791),APガラス性能一覧!$N:$N,0))),"")))</f>
        <v/>
      </c>
      <c r="C4797" s="68" t="str">
        <f>IFERROR(VLOOKUP($B4797,APガラス性能一覧!$A$2:$M$6097,2,0),"")</f>
        <v/>
      </c>
      <c r="D4797" s="68" t="str">
        <f>IFERROR(VLOOKUP($B4797,APガラス性能一覧!$A$2:$M$6097,3,0),"")</f>
        <v/>
      </c>
      <c r="E4797" s="68" t="str">
        <f>IFERROR(VLOOKUP($B4797,APガラス性能一覧!$A$2:$M$6097,4,0),"")</f>
        <v/>
      </c>
      <c r="F4797" s="68" t="str">
        <f>IFERROR(VLOOKUP($B4797,APガラス性能一覧!$A$2:$M$6097,5,0),"")</f>
        <v/>
      </c>
      <c r="G4797" s="68" t="str">
        <f>IFERROR(VLOOKUP($B4797,APガラス性能一覧!$A$2:$M$6097,6,0),"")</f>
        <v/>
      </c>
      <c r="H4797" s="68" t="str">
        <f>IFERROR(VLOOKUP($B4797,APガラス性能一覧!$A$2:$M$6097,7,0),"")</f>
        <v/>
      </c>
      <c r="I4797" s="68" t="str">
        <f>IFERROR(VLOOKUP($B4797,APガラス性能一覧!$A$2:$M$6097,8,0),"")</f>
        <v/>
      </c>
      <c r="J4797" s="68" t="str">
        <f>IFERROR(VLOOKUP($B4797,APガラス性能一覧!$A$2:$M$6097,9,0),"")</f>
        <v/>
      </c>
      <c r="K4797" s="68" t="str">
        <f>IFERROR(VLOOKUP($B4797,APガラス性能一覧!$A$2:$M$6097,10,0),"")</f>
        <v/>
      </c>
      <c r="L4797" s="68" t="str">
        <f>IFERROR(VLOOKUP($B4797,APガラス性能一覧!$A$2:$M$6097,11,0),"")</f>
        <v/>
      </c>
      <c r="M4797" s="68" t="str">
        <f>IFERROR(VLOOKUP($B4797,APガラス性能一覧!$A$2:$M$6097,12,0),"")</f>
        <v/>
      </c>
      <c r="N4797" s="68" t="str">
        <f>IFERROR(VLOOKUP($B4797,APガラス性能一覧!$A$2:$M$6097,13,0),"")</f>
        <v/>
      </c>
    </row>
    <row r="4798" spans="2:14" x14ac:dyDescent="0.4">
      <c r="B4798" s="68" t="str">
        <f>IF($D$2="","",IF($E$2=0.65,IFERROR(IF(INDEX(APガラス性能一覧!A:A,MATCH(ROW(B4792),APガラス性能一覧!$O:$O,0))="","",INDEX(APガラス性能一覧!A:A,MATCH(ROW(B4792),APガラス性能一覧!$O:$O,0))),""),IFERROR(IF(INDEX(APガラス性能一覧!A:A,MATCH(ROW(B4792),APガラス性能一覧!$N:$N,0))="","",INDEX(APガラス性能一覧!A:A,MATCH(ROW(B4792),APガラス性能一覧!$N:$N,0))),"")))</f>
        <v/>
      </c>
      <c r="C4798" s="68" t="str">
        <f>IFERROR(VLOOKUP($B4798,APガラス性能一覧!$A$2:$M$6097,2,0),"")</f>
        <v/>
      </c>
      <c r="D4798" s="68" t="str">
        <f>IFERROR(VLOOKUP($B4798,APガラス性能一覧!$A$2:$M$6097,3,0),"")</f>
        <v/>
      </c>
      <c r="E4798" s="68" t="str">
        <f>IFERROR(VLOOKUP($B4798,APガラス性能一覧!$A$2:$M$6097,4,0),"")</f>
        <v/>
      </c>
      <c r="F4798" s="68" t="str">
        <f>IFERROR(VLOOKUP($B4798,APガラス性能一覧!$A$2:$M$6097,5,0),"")</f>
        <v/>
      </c>
      <c r="G4798" s="68" t="str">
        <f>IFERROR(VLOOKUP($B4798,APガラス性能一覧!$A$2:$M$6097,6,0),"")</f>
        <v/>
      </c>
      <c r="H4798" s="68" t="str">
        <f>IFERROR(VLOOKUP($B4798,APガラス性能一覧!$A$2:$M$6097,7,0),"")</f>
        <v/>
      </c>
      <c r="I4798" s="68" t="str">
        <f>IFERROR(VLOOKUP($B4798,APガラス性能一覧!$A$2:$M$6097,8,0),"")</f>
        <v/>
      </c>
      <c r="J4798" s="68" t="str">
        <f>IFERROR(VLOOKUP($B4798,APガラス性能一覧!$A$2:$M$6097,9,0),"")</f>
        <v/>
      </c>
      <c r="K4798" s="68" t="str">
        <f>IFERROR(VLOOKUP($B4798,APガラス性能一覧!$A$2:$M$6097,10,0),"")</f>
        <v/>
      </c>
      <c r="L4798" s="68" t="str">
        <f>IFERROR(VLOOKUP($B4798,APガラス性能一覧!$A$2:$M$6097,11,0),"")</f>
        <v/>
      </c>
      <c r="M4798" s="68" t="str">
        <f>IFERROR(VLOOKUP($B4798,APガラス性能一覧!$A$2:$M$6097,12,0),"")</f>
        <v/>
      </c>
      <c r="N4798" s="68" t="str">
        <f>IFERROR(VLOOKUP($B4798,APガラス性能一覧!$A$2:$M$6097,13,0),"")</f>
        <v/>
      </c>
    </row>
    <row r="4799" spans="2:14" x14ac:dyDescent="0.4">
      <c r="B4799" s="68" t="str">
        <f>IF($D$2="","",IF($E$2=0.65,IFERROR(IF(INDEX(APガラス性能一覧!A:A,MATCH(ROW(B4793),APガラス性能一覧!$O:$O,0))="","",INDEX(APガラス性能一覧!A:A,MATCH(ROW(B4793),APガラス性能一覧!$O:$O,0))),""),IFERROR(IF(INDEX(APガラス性能一覧!A:A,MATCH(ROW(B4793),APガラス性能一覧!$N:$N,0))="","",INDEX(APガラス性能一覧!A:A,MATCH(ROW(B4793),APガラス性能一覧!$N:$N,0))),"")))</f>
        <v/>
      </c>
      <c r="C4799" s="68" t="str">
        <f>IFERROR(VLOOKUP($B4799,APガラス性能一覧!$A$2:$M$6097,2,0),"")</f>
        <v/>
      </c>
      <c r="D4799" s="68" t="str">
        <f>IFERROR(VLOOKUP($B4799,APガラス性能一覧!$A$2:$M$6097,3,0),"")</f>
        <v/>
      </c>
      <c r="E4799" s="68" t="str">
        <f>IFERROR(VLOOKUP($B4799,APガラス性能一覧!$A$2:$M$6097,4,0),"")</f>
        <v/>
      </c>
      <c r="F4799" s="68" t="str">
        <f>IFERROR(VLOOKUP($B4799,APガラス性能一覧!$A$2:$M$6097,5,0),"")</f>
        <v/>
      </c>
      <c r="G4799" s="68" t="str">
        <f>IFERROR(VLOOKUP($B4799,APガラス性能一覧!$A$2:$M$6097,6,0),"")</f>
        <v/>
      </c>
      <c r="H4799" s="68" t="str">
        <f>IFERROR(VLOOKUP($B4799,APガラス性能一覧!$A$2:$M$6097,7,0),"")</f>
        <v/>
      </c>
      <c r="I4799" s="68" t="str">
        <f>IFERROR(VLOOKUP($B4799,APガラス性能一覧!$A$2:$M$6097,8,0),"")</f>
        <v/>
      </c>
      <c r="J4799" s="68" t="str">
        <f>IFERROR(VLOOKUP($B4799,APガラス性能一覧!$A$2:$M$6097,9,0),"")</f>
        <v/>
      </c>
      <c r="K4799" s="68" t="str">
        <f>IFERROR(VLOOKUP($B4799,APガラス性能一覧!$A$2:$M$6097,10,0),"")</f>
        <v/>
      </c>
      <c r="L4799" s="68" t="str">
        <f>IFERROR(VLOOKUP($B4799,APガラス性能一覧!$A$2:$M$6097,11,0),"")</f>
        <v/>
      </c>
      <c r="M4799" s="68" t="str">
        <f>IFERROR(VLOOKUP($B4799,APガラス性能一覧!$A$2:$M$6097,12,0),"")</f>
        <v/>
      </c>
      <c r="N4799" s="68" t="str">
        <f>IFERROR(VLOOKUP($B4799,APガラス性能一覧!$A$2:$M$6097,13,0),"")</f>
        <v/>
      </c>
    </row>
    <row r="4800" spans="2:14" x14ac:dyDescent="0.4">
      <c r="B4800" s="68" t="str">
        <f>IF($D$2="","",IF($E$2=0.65,IFERROR(IF(INDEX(APガラス性能一覧!A:A,MATCH(ROW(B4794),APガラス性能一覧!$O:$O,0))="","",INDEX(APガラス性能一覧!A:A,MATCH(ROW(B4794),APガラス性能一覧!$O:$O,0))),""),IFERROR(IF(INDEX(APガラス性能一覧!A:A,MATCH(ROW(B4794),APガラス性能一覧!$N:$N,0))="","",INDEX(APガラス性能一覧!A:A,MATCH(ROW(B4794),APガラス性能一覧!$N:$N,0))),"")))</f>
        <v/>
      </c>
      <c r="C4800" s="68" t="str">
        <f>IFERROR(VLOOKUP($B4800,APガラス性能一覧!$A$2:$M$6097,2,0),"")</f>
        <v/>
      </c>
      <c r="D4800" s="68" t="str">
        <f>IFERROR(VLOOKUP($B4800,APガラス性能一覧!$A$2:$M$6097,3,0),"")</f>
        <v/>
      </c>
      <c r="E4800" s="68" t="str">
        <f>IFERROR(VLOOKUP($B4800,APガラス性能一覧!$A$2:$M$6097,4,0),"")</f>
        <v/>
      </c>
      <c r="F4800" s="68" t="str">
        <f>IFERROR(VLOOKUP($B4800,APガラス性能一覧!$A$2:$M$6097,5,0),"")</f>
        <v/>
      </c>
      <c r="G4800" s="68" t="str">
        <f>IFERROR(VLOOKUP($B4800,APガラス性能一覧!$A$2:$M$6097,6,0),"")</f>
        <v/>
      </c>
      <c r="H4800" s="68" t="str">
        <f>IFERROR(VLOOKUP($B4800,APガラス性能一覧!$A$2:$M$6097,7,0),"")</f>
        <v/>
      </c>
      <c r="I4800" s="68" t="str">
        <f>IFERROR(VLOOKUP($B4800,APガラス性能一覧!$A$2:$M$6097,8,0),"")</f>
        <v/>
      </c>
      <c r="J4800" s="68" t="str">
        <f>IFERROR(VLOOKUP($B4800,APガラス性能一覧!$A$2:$M$6097,9,0),"")</f>
        <v/>
      </c>
      <c r="K4800" s="68" t="str">
        <f>IFERROR(VLOOKUP($B4800,APガラス性能一覧!$A$2:$M$6097,10,0),"")</f>
        <v/>
      </c>
      <c r="L4800" s="68" t="str">
        <f>IFERROR(VLOOKUP($B4800,APガラス性能一覧!$A$2:$M$6097,11,0),"")</f>
        <v/>
      </c>
      <c r="M4800" s="68" t="str">
        <f>IFERROR(VLOOKUP($B4800,APガラス性能一覧!$A$2:$M$6097,12,0),"")</f>
        <v/>
      </c>
      <c r="N4800" s="68" t="str">
        <f>IFERROR(VLOOKUP($B4800,APガラス性能一覧!$A$2:$M$6097,13,0),"")</f>
        <v/>
      </c>
    </row>
    <row r="4801" spans="2:14" x14ac:dyDescent="0.4">
      <c r="B4801" s="68" t="str">
        <f>IF($D$2="","",IF($E$2=0.65,IFERROR(IF(INDEX(APガラス性能一覧!A:A,MATCH(ROW(B4795),APガラス性能一覧!$O:$O,0))="","",INDEX(APガラス性能一覧!A:A,MATCH(ROW(B4795),APガラス性能一覧!$O:$O,0))),""),IFERROR(IF(INDEX(APガラス性能一覧!A:A,MATCH(ROW(B4795),APガラス性能一覧!$N:$N,0))="","",INDEX(APガラス性能一覧!A:A,MATCH(ROW(B4795),APガラス性能一覧!$N:$N,0))),"")))</f>
        <v/>
      </c>
      <c r="C4801" s="68" t="str">
        <f>IFERROR(VLOOKUP($B4801,APガラス性能一覧!$A$2:$M$6097,2,0),"")</f>
        <v/>
      </c>
      <c r="D4801" s="68" t="str">
        <f>IFERROR(VLOOKUP($B4801,APガラス性能一覧!$A$2:$M$6097,3,0),"")</f>
        <v/>
      </c>
      <c r="E4801" s="68" t="str">
        <f>IFERROR(VLOOKUP($B4801,APガラス性能一覧!$A$2:$M$6097,4,0),"")</f>
        <v/>
      </c>
      <c r="F4801" s="68" t="str">
        <f>IFERROR(VLOOKUP($B4801,APガラス性能一覧!$A$2:$M$6097,5,0),"")</f>
        <v/>
      </c>
      <c r="G4801" s="68" t="str">
        <f>IFERROR(VLOOKUP($B4801,APガラス性能一覧!$A$2:$M$6097,6,0),"")</f>
        <v/>
      </c>
      <c r="H4801" s="68" t="str">
        <f>IFERROR(VLOOKUP($B4801,APガラス性能一覧!$A$2:$M$6097,7,0),"")</f>
        <v/>
      </c>
      <c r="I4801" s="68" t="str">
        <f>IFERROR(VLOOKUP($B4801,APガラス性能一覧!$A$2:$M$6097,8,0),"")</f>
        <v/>
      </c>
      <c r="J4801" s="68" t="str">
        <f>IFERROR(VLOOKUP($B4801,APガラス性能一覧!$A$2:$M$6097,9,0),"")</f>
        <v/>
      </c>
      <c r="K4801" s="68" t="str">
        <f>IFERROR(VLOOKUP($B4801,APガラス性能一覧!$A$2:$M$6097,10,0),"")</f>
        <v/>
      </c>
      <c r="L4801" s="68" t="str">
        <f>IFERROR(VLOOKUP($B4801,APガラス性能一覧!$A$2:$M$6097,11,0),"")</f>
        <v/>
      </c>
      <c r="M4801" s="68" t="str">
        <f>IFERROR(VLOOKUP($B4801,APガラス性能一覧!$A$2:$M$6097,12,0),"")</f>
        <v/>
      </c>
      <c r="N4801" s="68" t="str">
        <f>IFERROR(VLOOKUP($B4801,APガラス性能一覧!$A$2:$M$6097,13,0),"")</f>
        <v/>
      </c>
    </row>
    <row r="4802" spans="2:14" x14ac:dyDescent="0.4">
      <c r="B4802" s="68" t="str">
        <f>IF($D$2="","",IF($E$2=0.65,IFERROR(IF(INDEX(APガラス性能一覧!A:A,MATCH(ROW(B4796),APガラス性能一覧!$O:$O,0))="","",INDEX(APガラス性能一覧!A:A,MATCH(ROW(B4796),APガラス性能一覧!$O:$O,0))),""),IFERROR(IF(INDEX(APガラス性能一覧!A:A,MATCH(ROW(B4796),APガラス性能一覧!$N:$N,0))="","",INDEX(APガラス性能一覧!A:A,MATCH(ROW(B4796),APガラス性能一覧!$N:$N,0))),"")))</f>
        <v/>
      </c>
      <c r="C4802" s="68" t="str">
        <f>IFERROR(VLOOKUP($B4802,APガラス性能一覧!$A$2:$M$6097,2,0),"")</f>
        <v/>
      </c>
      <c r="D4802" s="68" t="str">
        <f>IFERROR(VLOOKUP($B4802,APガラス性能一覧!$A$2:$M$6097,3,0),"")</f>
        <v/>
      </c>
      <c r="E4802" s="68" t="str">
        <f>IFERROR(VLOOKUP($B4802,APガラス性能一覧!$A$2:$M$6097,4,0),"")</f>
        <v/>
      </c>
      <c r="F4802" s="68" t="str">
        <f>IFERROR(VLOOKUP($B4802,APガラス性能一覧!$A$2:$M$6097,5,0),"")</f>
        <v/>
      </c>
      <c r="G4802" s="68" t="str">
        <f>IFERROR(VLOOKUP($B4802,APガラス性能一覧!$A$2:$M$6097,6,0),"")</f>
        <v/>
      </c>
      <c r="H4802" s="68" t="str">
        <f>IFERROR(VLOOKUP($B4802,APガラス性能一覧!$A$2:$M$6097,7,0),"")</f>
        <v/>
      </c>
      <c r="I4802" s="68" t="str">
        <f>IFERROR(VLOOKUP($B4802,APガラス性能一覧!$A$2:$M$6097,8,0),"")</f>
        <v/>
      </c>
      <c r="J4802" s="68" t="str">
        <f>IFERROR(VLOOKUP($B4802,APガラス性能一覧!$A$2:$M$6097,9,0),"")</f>
        <v/>
      </c>
      <c r="K4802" s="68" t="str">
        <f>IFERROR(VLOOKUP($B4802,APガラス性能一覧!$A$2:$M$6097,10,0),"")</f>
        <v/>
      </c>
      <c r="L4802" s="68" t="str">
        <f>IFERROR(VLOOKUP($B4802,APガラス性能一覧!$A$2:$M$6097,11,0),"")</f>
        <v/>
      </c>
      <c r="M4802" s="68" t="str">
        <f>IFERROR(VLOOKUP($B4802,APガラス性能一覧!$A$2:$M$6097,12,0),"")</f>
        <v/>
      </c>
      <c r="N4802" s="68" t="str">
        <f>IFERROR(VLOOKUP($B4802,APガラス性能一覧!$A$2:$M$6097,13,0),"")</f>
        <v/>
      </c>
    </row>
    <row r="4803" spans="2:14" x14ac:dyDescent="0.4">
      <c r="B4803" s="68" t="str">
        <f>IF($D$2="","",IF($E$2=0.65,IFERROR(IF(INDEX(APガラス性能一覧!A:A,MATCH(ROW(B4797),APガラス性能一覧!$O:$O,0))="","",INDEX(APガラス性能一覧!A:A,MATCH(ROW(B4797),APガラス性能一覧!$O:$O,0))),""),IFERROR(IF(INDEX(APガラス性能一覧!A:A,MATCH(ROW(B4797),APガラス性能一覧!$N:$N,0))="","",INDEX(APガラス性能一覧!A:A,MATCH(ROW(B4797),APガラス性能一覧!$N:$N,0))),"")))</f>
        <v/>
      </c>
      <c r="C4803" s="68" t="str">
        <f>IFERROR(VLOOKUP($B4803,APガラス性能一覧!$A$2:$M$6097,2,0),"")</f>
        <v/>
      </c>
      <c r="D4803" s="68" t="str">
        <f>IFERROR(VLOOKUP($B4803,APガラス性能一覧!$A$2:$M$6097,3,0),"")</f>
        <v/>
      </c>
      <c r="E4803" s="68" t="str">
        <f>IFERROR(VLOOKUP($B4803,APガラス性能一覧!$A$2:$M$6097,4,0),"")</f>
        <v/>
      </c>
      <c r="F4803" s="68" t="str">
        <f>IFERROR(VLOOKUP($B4803,APガラス性能一覧!$A$2:$M$6097,5,0),"")</f>
        <v/>
      </c>
      <c r="G4803" s="68" t="str">
        <f>IFERROR(VLOOKUP($B4803,APガラス性能一覧!$A$2:$M$6097,6,0),"")</f>
        <v/>
      </c>
      <c r="H4803" s="68" t="str">
        <f>IFERROR(VLOOKUP($B4803,APガラス性能一覧!$A$2:$M$6097,7,0),"")</f>
        <v/>
      </c>
      <c r="I4803" s="68" t="str">
        <f>IFERROR(VLOOKUP($B4803,APガラス性能一覧!$A$2:$M$6097,8,0),"")</f>
        <v/>
      </c>
      <c r="J4803" s="68" t="str">
        <f>IFERROR(VLOOKUP($B4803,APガラス性能一覧!$A$2:$M$6097,9,0),"")</f>
        <v/>
      </c>
      <c r="K4803" s="68" t="str">
        <f>IFERROR(VLOOKUP($B4803,APガラス性能一覧!$A$2:$M$6097,10,0),"")</f>
        <v/>
      </c>
      <c r="L4803" s="68" t="str">
        <f>IFERROR(VLOOKUP($B4803,APガラス性能一覧!$A$2:$M$6097,11,0),"")</f>
        <v/>
      </c>
      <c r="M4803" s="68" t="str">
        <f>IFERROR(VLOOKUP($B4803,APガラス性能一覧!$A$2:$M$6097,12,0),"")</f>
        <v/>
      </c>
      <c r="N4803" s="68" t="str">
        <f>IFERROR(VLOOKUP($B4803,APガラス性能一覧!$A$2:$M$6097,13,0),"")</f>
        <v/>
      </c>
    </row>
    <row r="4804" spans="2:14" x14ac:dyDescent="0.4">
      <c r="B4804" s="68" t="str">
        <f>IF($D$2="","",IF($E$2=0.65,IFERROR(IF(INDEX(APガラス性能一覧!A:A,MATCH(ROW(B4798),APガラス性能一覧!$O:$O,0))="","",INDEX(APガラス性能一覧!A:A,MATCH(ROW(B4798),APガラス性能一覧!$O:$O,0))),""),IFERROR(IF(INDEX(APガラス性能一覧!A:A,MATCH(ROW(B4798),APガラス性能一覧!$N:$N,0))="","",INDEX(APガラス性能一覧!A:A,MATCH(ROW(B4798),APガラス性能一覧!$N:$N,0))),"")))</f>
        <v/>
      </c>
      <c r="C4804" s="68" t="str">
        <f>IFERROR(VLOOKUP($B4804,APガラス性能一覧!$A$2:$M$6097,2,0),"")</f>
        <v/>
      </c>
      <c r="D4804" s="68" t="str">
        <f>IFERROR(VLOOKUP($B4804,APガラス性能一覧!$A$2:$M$6097,3,0),"")</f>
        <v/>
      </c>
      <c r="E4804" s="68" t="str">
        <f>IFERROR(VLOOKUP($B4804,APガラス性能一覧!$A$2:$M$6097,4,0),"")</f>
        <v/>
      </c>
      <c r="F4804" s="68" t="str">
        <f>IFERROR(VLOOKUP($B4804,APガラス性能一覧!$A$2:$M$6097,5,0),"")</f>
        <v/>
      </c>
      <c r="G4804" s="68" t="str">
        <f>IFERROR(VLOOKUP($B4804,APガラス性能一覧!$A$2:$M$6097,6,0),"")</f>
        <v/>
      </c>
      <c r="H4804" s="68" t="str">
        <f>IFERROR(VLOOKUP($B4804,APガラス性能一覧!$A$2:$M$6097,7,0),"")</f>
        <v/>
      </c>
      <c r="I4804" s="68" t="str">
        <f>IFERROR(VLOOKUP($B4804,APガラス性能一覧!$A$2:$M$6097,8,0),"")</f>
        <v/>
      </c>
      <c r="J4804" s="68" t="str">
        <f>IFERROR(VLOOKUP($B4804,APガラス性能一覧!$A$2:$M$6097,9,0),"")</f>
        <v/>
      </c>
      <c r="K4804" s="68" t="str">
        <f>IFERROR(VLOOKUP($B4804,APガラス性能一覧!$A$2:$M$6097,10,0),"")</f>
        <v/>
      </c>
      <c r="L4804" s="68" t="str">
        <f>IFERROR(VLOOKUP($B4804,APガラス性能一覧!$A$2:$M$6097,11,0),"")</f>
        <v/>
      </c>
      <c r="M4804" s="68" t="str">
        <f>IFERROR(VLOOKUP($B4804,APガラス性能一覧!$A$2:$M$6097,12,0),"")</f>
        <v/>
      </c>
      <c r="N4804" s="68" t="str">
        <f>IFERROR(VLOOKUP($B4804,APガラス性能一覧!$A$2:$M$6097,13,0),"")</f>
        <v/>
      </c>
    </row>
    <row r="4805" spans="2:14" x14ac:dyDescent="0.4">
      <c r="B4805" s="68" t="str">
        <f>IF($D$2="","",IF($E$2=0.65,IFERROR(IF(INDEX(APガラス性能一覧!A:A,MATCH(ROW(B4799),APガラス性能一覧!$O:$O,0))="","",INDEX(APガラス性能一覧!A:A,MATCH(ROW(B4799),APガラス性能一覧!$O:$O,0))),""),IFERROR(IF(INDEX(APガラス性能一覧!A:A,MATCH(ROW(B4799),APガラス性能一覧!$N:$N,0))="","",INDEX(APガラス性能一覧!A:A,MATCH(ROW(B4799),APガラス性能一覧!$N:$N,0))),"")))</f>
        <v/>
      </c>
      <c r="C4805" s="68" t="str">
        <f>IFERROR(VLOOKUP($B4805,APガラス性能一覧!$A$2:$M$6097,2,0),"")</f>
        <v/>
      </c>
      <c r="D4805" s="68" t="str">
        <f>IFERROR(VLOOKUP($B4805,APガラス性能一覧!$A$2:$M$6097,3,0),"")</f>
        <v/>
      </c>
      <c r="E4805" s="68" t="str">
        <f>IFERROR(VLOOKUP($B4805,APガラス性能一覧!$A$2:$M$6097,4,0),"")</f>
        <v/>
      </c>
      <c r="F4805" s="68" t="str">
        <f>IFERROR(VLOOKUP($B4805,APガラス性能一覧!$A$2:$M$6097,5,0),"")</f>
        <v/>
      </c>
      <c r="G4805" s="68" t="str">
        <f>IFERROR(VLOOKUP($B4805,APガラス性能一覧!$A$2:$M$6097,6,0),"")</f>
        <v/>
      </c>
      <c r="H4805" s="68" t="str">
        <f>IFERROR(VLOOKUP($B4805,APガラス性能一覧!$A$2:$M$6097,7,0),"")</f>
        <v/>
      </c>
      <c r="I4805" s="68" t="str">
        <f>IFERROR(VLOOKUP($B4805,APガラス性能一覧!$A$2:$M$6097,8,0),"")</f>
        <v/>
      </c>
      <c r="J4805" s="68" t="str">
        <f>IFERROR(VLOOKUP($B4805,APガラス性能一覧!$A$2:$M$6097,9,0),"")</f>
        <v/>
      </c>
      <c r="K4805" s="68" t="str">
        <f>IFERROR(VLOOKUP($B4805,APガラス性能一覧!$A$2:$M$6097,10,0),"")</f>
        <v/>
      </c>
      <c r="L4805" s="68" t="str">
        <f>IFERROR(VLOOKUP($B4805,APガラス性能一覧!$A$2:$M$6097,11,0),"")</f>
        <v/>
      </c>
      <c r="M4805" s="68" t="str">
        <f>IFERROR(VLOOKUP($B4805,APガラス性能一覧!$A$2:$M$6097,12,0),"")</f>
        <v/>
      </c>
      <c r="N4805" s="68" t="str">
        <f>IFERROR(VLOOKUP($B4805,APガラス性能一覧!$A$2:$M$6097,13,0),"")</f>
        <v/>
      </c>
    </row>
    <row r="4806" spans="2:14" x14ac:dyDescent="0.4">
      <c r="B4806" s="68" t="str">
        <f>IF($D$2="","",IF($E$2=0.65,IFERROR(IF(INDEX(APガラス性能一覧!A:A,MATCH(ROW(B4800),APガラス性能一覧!$O:$O,0))="","",INDEX(APガラス性能一覧!A:A,MATCH(ROW(B4800),APガラス性能一覧!$O:$O,0))),""),IFERROR(IF(INDEX(APガラス性能一覧!A:A,MATCH(ROW(B4800),APガラス性能一覧!$N:$N,0))="","",INDEX(APガラス性能一覧!A:A,MATCH(ROW(B4800),APガラス性能一覧!$N:$N,0))),"")))</f>
        <v/>
      </c>
      <c r="C4806" s="68" t="str">
        <f>IFERROR(VLOOKUP($B4806,APガラス性能一覧!$A$2:$M$6097,2,0),"")</f>
        <v/>
      </c>
      <c r="D4806" s="68" t="str">
        <f>IFERROR(VLOOKUP($B4806,APガラス性能一覧!$A$2:$M$6097,3,0),"")</f>
        <v/>
      </c>
      <c r="E4806" s="68" t="str">
        <f>IFERROR(VLOOKUP($B4806,APガラス性能一覧!$A$2:$M$6097,4,0),"")</f>
        <v/>
      </c>
      <c r="F4806" s="68" t="str">
        <f>IFERROR(VLOOKUP($B4806,APガラス性能一覧!$A$2:$M$6097,5,0),"")</f>
        <v/>
      </c>
      <c r="G4806" s="68" t="str">
        <f>IFERROR(VLOOKUP($B4806,APガラス性能一覧!$A$2:$M$6097,6,0),"")</f>
        <v/>
      </c>
      <c r="H4806" s="68" t="str">
        <f>IFERROR(VLOOKUP($B4806,APガラス性能一覧!$A$2:$M$6097,7,0),"")</f>
        <v/>
      </c>
      <c r="I4806" s="68" t="str">
        <f>IFERROR(VLOOKUP($B4806,APガラス性能一覧!$A$2:$M$6097,8,0),"")</f>
        <v/>
      </c>
      <c r="J4806" s="68" t="str">
        <f>IFERROR(VLOOKUP($B4806,APガラス性能一覧!$A$2:$M$6097,9,0),"")</f>
        <v/>
      </c>
      <c r="K4806" s="68" t="str">
        <f>IFERROR(VLOOKUP($B4806,APガラス性能一覧!$A$2:$M$6097,10,0),"")</f>
        <v/>
      </c>
      <c r="L4806" s="68" t="str">
        <f>IFERROR(VLOOKUP($B4806,APガラス性能一覧!$A$2:$M$6097,11,0),"")</f>
        <v/>
      </c>
      <c r="M4806" s="68" t="str">
        <f>IFERROR(VLOOKUP($B4806,APガラス性能一覧!$A$2:$M$6097,12,0),"")</f>
        <v/>
      </c>
      <c r="N4806" s="68" t="str">
        <f>IFERROR(VLOOKUP($B4806,APガラス性能一覧!$A$2:$M$6097,13,0),"")</f>
        <v/>
      </c>
    </row>
    <row r="4807" spans="2:14" x14ac:dyDescent="0.4">
      <c r="B4807" s="68" t="str">
        <f>IF($D$2="","",IF($E$2=0.65,IFERROR(IF(INDEX(APガラス性能一覧!A:A,MATCH(ROW(B4801),APガラス性能一覧!$O:$O,0))="","",INDEX(APガラス性能一覧!A:A,MATCH(ROW(B4801),APガラス性能一覧!$O:$O,0))),""),IFERROR(IF(INDEX(APガラス性能一覧!A:A,MATCH(ROW(B4801),APガラス性能一覧!$N:$N,0))="","",INDEX(APガラス性能一覧!A:A,MATCH(ROW(B4801),APガラス性能一覧!$N:$N,0))),"")))</f>
        <v/>
      </c>
      <c r="C4807" s="68" t="str">
        <f>IFERROR(VLOOKUP($B4807,APガラス性能一覧!$A$2:$M$6097,2,0),"")</f>
        <v/>
      </c>
      <c r="D4807" s="68" t="str">
        <f>IFERROR(VLOOKUP($B4807,APガラス性能一覧!$A$2:$M$6097,3,0),"")</f>
        <v/>
      </c>
      <c r="E4807" s="68" t="str">
        <f>IFERROR(VLOOKUP($B4807,APガラス性能一覧!$A$2:$M$6097,4,0),"")</f>
        <v/>
      </c>
      <c r="F4807" s="68" t="str">
        <f>IFERROR(VLOOKUP($B4807,APガラス性能一覧!$A$2:$M$6097,5,0),"")</f>
        <v/>
      </c>
      <c r="G4807" s="68" t="str">
        <f>IFERROR(VLOOKUP($B4807,APガラス性能一覧!$A$2:$M$6097,6,0),"")</f>
        <v/>
      </c>
      <c r="H4807" s="68" t="str">
        <f>IFERROR(VLOOKUP($B4807,APガラス性能一覧!$A$2:$M$6097,7,0),"")</f>
        <v/>
      </c>
      <c r="I4807" s="68" t="str">
        <f>IFERROR(VLOOKUP($B4807,APガラス性能一覧!$A$2:$M$6097,8,0),"")</f>
        <v/>
      </c>
      <c r="J4807" s="68" t="str">
        <f>IFERROR(VLOOKUP($B4807,APガラス性能一覧!$A$2:$M$6097,9,0),"")</f>
        <v/>
      </c>
      <c r="K4807" s="68" t="str">
        <f>IFERROR(VLOOKUP($B4807,APガラス性能一覧!$A$2:$M$6097,10,0),"")</f>
        <v/>
      </c>
      <c r="L4807" s="68" t="str">
        <f>IFERROR(VLOOKUP($B4807,APガラス性能一覧!$A$2:$M$6097,11,0),"")</f>
        <v/>
      </c>
      <c r="M4807" s="68" t="str">
        <f>IFERROR(VLOOKUP($B4807,APガラス性能一覧!$A$2:$M$6097,12,0),"")</f>
        <v/>
      </c>
      <c r="N4807" s="68" t="str">
        <f>IFERROR(VLOOKUP($B4807,APガラス性能一覧!$A$2:$M$6097,13,0),"")</f>
        <v/>
      </c>
    </row>
    <row r="4808" spans="2:14" x14ac:dyDescent="0.4">
      <c r="B4808" s="68" t="str">
        <f>IF($D$2="","",IF($E$2=0.65,IFERROR(IF(INDEX(APガラス性能一覧!A:A,MATCH(ROW(B4802),APガラス性能一覧!$O:$O,0))="","",INDEX(APガラス性能一覧!A:A,MATCH(ROW(B4802),APガラス性能一覧!$O:$O,0))),""),IFERROR(IF(INDEX(APガラス性能一覧!A:A,MATCH(ROW(B4802),APガラス性能一覧!$N:$N,0))="","",INDEX(APガラス性能一覧!A:A,MATCH(ROW(B4802),APガラス性能一覧!$N:$N,0))),"")))</f>
        <v/>
      </c>
      <c r="C4808" s="68" t="str">
        <f>IFERROR(VLOOKUP($B4808,APガラス性能一覧!$A$2:$M$6097,2,0),"")</f>
        <v/>
      </c>
      <c r="D4808" s="68" t="str">
        <f>IFERROR(VLOOKUP($B4808,APガラス性能一覧!$A$2:$M$6097,3,0),"")</f>
        <v/>
      </c>
      <c r="E4808" s="68" t="str">
        <f>IFERROR(VLOOKUP($B4808,APガラス性能一覧!$A$2:$M$6097,4,0),"")</f>
        <v/>
      </c>
      <c r="F4808" s="68" t="str">
        <f>IFERROR(VLOOKUP($B4808,APガラス性能一覧!$A$2:$M$6097,5,0),"")</f>
        <v/>
      </c>
      <c r="G4808" s="68" t="str">
        <f>IFERROR(VLOOKUP($B4808,APガラス性能一覧!$A$2:$M$6097,6,0),"")</f>
        <v/>
      </c>
      <c r="H4808" s="68" t="str">
        <f>IFERROR(VLOOKUP($B4808,APガラス性能一覧!$A$2:$M$6097,7,0),"")</f>
        <v/>
      </c>
      <c r="I4808" s="68" t="str">
        <f>IFERROR(VLOOKUP($B4808,APガラス性能一覧!$A$2:$M$6097,8,0),"")</f>
        <v/>
      </c>
      <c r="J4808" s="68" t="str">
        <f>IFERROR(VLOOKUP($B4808,APガラス性能一覧!$A$2:$M$6097,9,0),"")</f>
        <v/>
      </c>
      <c r="K4808" s="68" t="str">
        <f>IFERROR(VLOOKUP($B4808,APガラス性能一覧!$A$2:$M$6097,10,0),"")</f>
        <v/>
      </c>
      <c r="L4808" s="68" t="str">
        <f>IFERROR(VLOOKUP($B4808,APガラス性能一覧!$A$2:$M$6097,11,0),"")</f>
        <v/>
      </c>
      <c r="M4808" s="68" t="str">
        <f>IFERROR(VLOOKUP($B4808,APガラス性能一覧!$A$2:$M$6097,12,0),"")</f>
        <v/>
      </c>
      <c r="N4808" s="68" t="str">
        <f>IFERROR(VLOOKUP($B4808,APガラス性能一覧!$A$2:$M$6097,13,0),"")</f>
        <v/>
      </c>
    </row>
    <row r="4809" spans="2:14" x14ac:dyDescent="0.4">
      <c r="B4809" s="68" t="str">
        <f>IF($D$2="","",IF($E$2=0.65,IFERROR(IF(INDEX(APガラス性能一覧!A:A,MATCH(ROW(B4803),APガラス性能一覧!$O:$O,0))="","",INDEX(APガラス性能一覧!A:A,MATCH(ROW(B4803),APガラス性能一覧!$O:$O,0))),""),IFERROR(IF(INDEX(APガラス性能一覧!A:A,MATCH(ROW(B4803),APガラス性能一覧!$N:$N,0))="","",INDEX(APガラス性能一覧!A:A,MATCH(ROW(B4803),APガラス性能一覧!$N:$N,0))),"")))</f>
        <v/>
      </c>
      <c r="C4809" s="68" t="str">
        <f>IFERROR(VLOOKUP($B4809,APガラス性能一覧!$A$2:$M$6097,2,0),"")</f>
        <v/>
      </c>
      <c r="D4809" s="68" t="str">
        <f>IFERROR(VLOOKUP($B4809,APガラス性能一覧!$A$2:$M$6097,3,0),"")</f>
        <v/>
      </c>
      <c r="E4809" s="68" t="str">
        <f>IFERROR(VLOOKUP($B4809,APガラス性能一覧!$A$2:$M$6097,4,0),"")</f>
        <v/>
      </c>
      <c r="F4809" s="68" t="str">
        <f>IFERROR(VLOOKUP($B4809,APガラス性能一覧!$A$2:$M$6097,5,0),"")</f>
        <v/>
      </c>
      <c r="G4809" s="68" t="str">
        <f>IFERROR(VLOOKUP($B4809,APガラス性能一覧!$A$2:$M$6097,6,0),"")</f>
        <v/>
      </c>
      <c r="H4809" s="68" t="str">
        <f>IFERROR(VLOOKUP($B4809,APガラス性能一覧!$A$2:$M$6097,7,0),"")</f>
        <v/>
      </c>
      <c r="I4809" s="68" t="str">
        <f>IFERROR(VLOOKUP($B4809,APガラス性能一覧!$A$2:$M$6097,8,0),"")</f>
        <v/>
      </c>
      <c r="J4809" s="68" t="str">
        <f>IFERROR(VLOOKUP($B4809,APガラス性能一覧!$A$2:$M$6097,9,0),"")</f>
        <v/>
      </c>
      <c r="K4809" s="68" t="str">
        <f>IFERROR(VLOOKUP($B4809,APガラス性能一覧!$A$2:$M$6097,10,0),"")</f>
        <v/>
      </c>
      <c r="L4809" s="68" t="str">
        <f>IFERROR(VLOOKUP($B4809,APガラス性能一覧!$A$2:$M$6097,11,0),"")</f>
        <v/>
      </c>
      <c r="M4809" s="68" t="str">
        <f>IFERROR(VLOOKUP($B4809,APガラス性能一覧!$A$2:$M$6097,12,0),"")</f>
        <v/>
      </c>
      <c r="N4809" s="68" t="str">
        <f>IFERROR(VLOOKUP($B4809,APガラス性能一覧!$A$2:$M$6097,13,0),"")</f>
        <v/>
      </c>
    </row>
    <row r="4810" spans="2:14" x14ac:dyDescent="0.4">
      <c r="B4810" s="68" t="str">
        <f>IF($D$2="","",IF($E$2=0.65,IFERROR(IF(INDEX(APガラス性能一覧!A:A,MATCH(ROW(B4804),APガラス性能一覧!$O:$O,0))="","",INDEX(APガラス性能一覧!A:A,MATCH(ROW(B4804),APガラス性能一覧!$O:$O,0))),""),IFERROR(IF(INDEX(APガラス性能一覧!A:A,MATCH(ROW(B4804),APガラス性能一覧!$N:$N,0))="","",INDEX(APガラス性能一覧!A:A,MATCH(ROW(B4804),APガラス性能一覧!$N:$N,0))),"")))</f>
        <v/>
      </c>
      <c r="C4810" s="68" t="str">
        <f>IFERROR(VLOOKUP($B4810,APガラス性能一覧!$A$2:$M$6097,2,0),"")</f>
        <v/>
      </c>
      <c r="D4810" s="68" t="str">
        <f>IFERROR(VLOOKUP($B4810,APガラス性能一覧!$A$2:$M$6097,3,0),"")</f>
        <v/>
      </c>
      <c r="E4810" s="68" t="str">
        <f>IFERROR(VLOOKUP($B4810,APガラス性能一覧!$A$2:$M$6097,4,0),"")</f>
        <v/>
      </c>
      <c r="F4810" s="68" t="str">
        <f>IFERROR(VLOOKUP($B4810,APガラス性能一覧!$A$2:$M$6097,5,0),"")</f>
        <v/>
      </c>
      <c r="G4810" s="68" t="str">
        <f>IFERROR(VLOOKUP($B4810,APガラス性能一覧!$A$2:$M$6097,6,0),"")</f>
        <v/>
      </c>
      <c r="H4810" s="68" t="str">
        <f>IFERROR(VLOOKUP($B4810,APガラス性能一覧!$A$2:$M$6097,7,0),"")</f>
        <v/>
      </c>
      <c r="I4810" s="68" t="str">
        <f>IFERROR(VLOOKUP($B4810,APガラス性能一覧!$A$2:$M$6097,8,0),"")</f>
        <v/>
      </c>
      <c r="J4810" s="68" t="str">
        <f>IFERROR(VLOOKUP($B4810,APガラス性能一覧!$A$2:$M$6097,9,0),"")</f>
        <v/>
      </c>
      <c r="K4810" s="68" t="str">
        <f>IFERROR(VLOOKUP($B4810,APガラス性能一覧!$A$2:$M$6097,10,0),"")</f>
        <v/>
      </c>
      <c r="L4810" s="68" t="str">
        <f>IFERROR(VLOOKUP($B4810,APガラス性能一覧!$A$2:$M$6097,11,0),"")</f>
        <v/>
      </c>
      <c r="M4810" s="68" t="str">
        <f>IFERROR(VLOOKUP($B4810,APガラス性能一覧!$A$2:$M$6097,12,0),"")</f>
        <v/>
      </c>
      <c r="N4810" s="68" t="str">
        <f>IFERROR(VLOOKUP($B4810,APガラス性能一覧!$A$2:$M$6097,13,0),"")</f>
        <v/>
      </c>
    </row>
    <row r="4811" spans="2:14" x14ac:dyDescent="0.4">
      <c r="B4811" s="68" t="str">
        <f>IF($D$2="","",IF($E$2=0.65,IFERROR(IF(INDEX(APガラス性能一覧!A:A,MATCH(ROW(B4805),APガラス性能一覧!$O:$O,0))="","",INDEX(APガラス性能一覧!A:A,MATCH(ROW(B4805),APガラス性能一覧!$O:$O,0))),""),IFERROR(IF(INDEX(APガラス性能一覧!A:A,MATCH(ROW(B4805),APガラス性能一覧!$N:$N,0))="","",INDEX(APガラス性能一覧!A:A,MATCH(ROW(B4805),APガラス性能一覧!$N:$N,0))),"")))</f>
        <v/>
      </c>
      <c r="C4811" s="68" t="str">
        <f>IFERROR(VLOOKUP($B4811,APガラス性能一覧!$A$2:$M$6097,2,0),"")</f>
        <v/>
      </c>
      <c r="D4811" s="68" t="str">
        <f>IFERROR(VLOOKUP($B4811,APガラス性能一覧!$A$2:$M$6097,3,0),"")</f>
        <v/>
      </c>
      <c r="E4811" s="68" t="str">
        <f>IFERROR(VLOOKUP($B4811,APガラス性能一覧!$A$2:$M$6097,4,0),"")</f>
        <v/>
      </c>
      <c r="F4811" s="68" t="str">
        <f>IFERROR(VLOOKUP($B4811,APガラス性能一覧!$A$2:$M$6097,5,0),"")</f>
        <v/>
      </c>
      <c r="G4811" s="68" t="str">
        <f>IFERROR(VLOOKUP($B4811,APガラス性能一覧!$A$2:$M$6097,6,0),"")</f>
        <v/>
      </c>
      <c r="H4811" s="68" t="str">
        <f>IFERROR(VLOOKUP($B4811,APガラス性能一覧!$A$2:$M$6097,7,0),"")</f>
        <v/>
      </c>
      <c r="I4811" s="68" t="str">
        <f>IFERROR(VLOOKUP($B4811,APガラス性能一覧!$A$2:$M$6097,8,0),"")</f>
        <v/>
      </c>
      <c r="J4811" s="68" t="str">
        <f>IFERROR(VLOOKUP($B4811,APガラス性能一覧!$A$2:$M$6097,9,0),"")</f>
        <v/>
      </c>
      <c r="K4811" s="68" t="str">
        <f>IFERROR(VLOOKUP($B4811,APガラス性能一覧!$A$2:$M$6097,10,0),"")</f>
        <v/>
      </c>
      <c r="L4811" s="68" t="str">
        <f>IFERROR(VLOOKUP($B4811,APガラス性能一覧!$A$2:$M$6097,11,0),"")</f>
        <v/>
      </c>
      <c r="M4811" s="68" t="str">
        <f>IFERROR(VLOOKUP($B4811,APガラス性能一覧!$A$2:$M$6097,12,0),"")</f>
        <v/>
      </c>
      <c r="N4811" s="68" t="str">
        <f>IFERROR(VLOOKUP($B4811,APガラス性能一覧!$A$2:$M$6097,13,0),"")</f>
        <v/>
      </c>
    </row>
    <row r="4812" spans="2:14" x14ac:dyDescent="0.4">
      <c r="B4812" s="68" t="str">
        <f>IF($D$2="","",IF($E$2=0.65,IFERROR(IF(INDEX(APガラス性能一覧!A:A,MATCH(ROW(B4806),APガラス性能一覧!$O:$O,0))="","",INDEX(APガラス性能一覧!A:A,MATCH(ROW(B4806),APガラス性能一覧!$O:$O,0))),""),IFERROR(IF(INDEX(APガラス性能一覧!A:A,MATCH(ROW(B4806),APガラス性能一覧!$N:$N,0))="","",INDEX(APガラス性能一覧!A:A,MATCH(ROW(B4806),APガラス性能一覧!$N:$N,0))),"")))</f>
        <v/>
      </c>
      <c r="C4812" s="68" t="str">
        <f>IFERROR(VLOOKUP($B4812,APガラス性能一覧!$A$2:$M$6097,2,0),"")</f>
        <v/>
      </c>
      <c r="D4812" s="68" t="str">
        <f>IFERROR(VLOOKUP($B4812,APガラス性能一覧!$A$2:$M$6097,3,0),"")</f>
        <v/>
      </c>
      <c r="E4812" s="68" t="str">
        <f>IFERROR(VLOOKUP($B4812,APガラス性能一覧!$A$2:$M$6097,4,0),"")</f>
        <v/>
      </c>
      <c r="F4812" s="68" t="str">
        <f>IFERROR(VLOOKUP($B4812,APガラス性能一覧!$A$2:$M$6097,5,0),"")</f>
        <v/>
      </c>
      <c r="G4812" s="68" t="str">
        <f>IFERROR(VLOOKUP($B4812,APガラス性能一覧!$A$2:$M$6097,6,0),"")</f>
        <v/>
      </c>
      <c r="H4812" s="68" t="str">
        <f>IFERROR(VLOOKUP($B4812,APガラス性能一覧!$A$2:$M$6097,7,0),"")</f>
        <v/>
      </c>
      <c r="I4812" s="68" t="str">
        <f>IFERROR(VLOOKUP($B4812,APガラス性能一覧!$A$2:$M$6097,8,0),"")</f>
        <v/>
      </c>
      <c r="J4812" s="68" t="str">
        <f>IFERROR(VLOOKUP($B4812,APガラス性能一覧!$A$2:$M$6097,9,0),"")</f>
        <v/>
      </c>
      <c r="K4812" s="68" t="str">
        <f>IFERROR(VLOOKUP($B4812,APガラス性能一覧!$A$2:$M$6097,10,0),"")</f>
        <v/>
      </c>
      <c r="L4812" s="68" t="str">
        <f>IFERROR(VLOOKUP($B4812,APガラス性能一覧!$A$2:$M$6097,11,0),"")</f>
        <v/>
      </c>
      <c r="M4812" s="68" t="str">
        <f>IFERROR(VLOOKUP($B4812,APガラス性能一覧!$A$2:$M$6097,12,0),"")</f>
        <v/>
      </c>
      <c r="N4812" s="68" t="str">
        <f>IFERROR(VLOOKUP($B4812,APガラス性能一覧!$A$2:$M$6097,13,0),"")</f>
        <v/>
      </c>
    </row>
    <row r="4813" spans="2:14" x14ac:dyDescent="0.4">
      <c r="B4813" s="68" t="str">
        <f>IF($D$2="","",IF($E$2=0.65,IFERROR(IF(INDEX(APガラス性能一覧!A:A,MATCH(ROW(B4807),APガラス性能一覧!$O:$O,0))="","",INDEX(APガラス性能一覧!A:A,MATCH(ROW(B4807),APガラス性能一覧!$O:$O,0))),""),IFERROR(IF(INDEX(APガラス性能一覧!A:A,MATCH(ROW(B4807),APガラス性能一覧!$N:$N,0))="","",INDEX(APガラス性能一覧!A:A,MATCH(ROW(B4807),APガラス性能一覧!$N:$N,0))),"")))</f>
        <v/>
      </c>
      <c r="C4813" s="68" t="str">
        <f>IFERROR(VLOOKUP($B4813,APガラス性能一覧!$A$2:$M$6097,2,0),"")</f>
        <v/>
      </c>
      <c r="D4813" s="68" t="str">
        <f>IFERROR(VLOOKUP($B4813,APガラス性能一覧!$A$2:$M$6097,3,0),"")</f>
        <v/>
      </c>
      <c r="E4813" s="68" t="str">
        <f>IFERROR(VLOOKUP($B4813,APガラス性能一覧!$A$2:$M$6097,4,0),"")</f>
        <v/>
      </c>
      <c r="F4813" s="68" t="str">
        <f>IFERROR(VLOOKUP($B4813,APガラス性能一覧!$A$2:$M$6097,5,0),"")</f>
        <v/>
      </c>
      <c r="G4813" s="68" t="str">
        <f>IFERROR(VLOOKUP($B4813,APガラス性能一覧!$A$2:$M$6097,6,0),"")</f>
        <v/>
      </c>
      <c r="H4813" s="68" t="str">
        <f>IFERROR(VLOOKUP($B4813,APガラス性能一覧!$A$2:$M$6097,7,0),"")</f>
        <v/>
      </c>
      <c r="I4813" s="68" t="str">
        <f>IFERROR(VLOOKUP($B4813,APガラス性能一覧!$A$2:$M$6097,8,0),"")</f>
        <v/>
      </c>
      <c r="J4813" s="68" t="str">
        <f>IFERROR(VLOOKUP($B4813,APガラス性能一覧!$A$2:$M$6097,9,0),"")</f>
        <v/>
      </c>
      <c r="K4813" s="68" t="str">
        <f>IFERROR(VLOOKUP($B4813,APガラス性能一覧!$A$2:$M$6097,10,0),"")</f>
        <v/>
      </c>
      <c r="L4813" s="68" t="str">
        <f>IFERROR(VLOOKUP($B4813,APガラス性能一覧!$A$2:$M$6097,11,0),"")</f>
        <v/>
      </c>
      <c r="M4813" s="68" t="str">
        <f>IFERROR(VLOOKUP($B4813,APガラス性能一覧!$A$2:$M$6097,12,0),"")</f>
        <v/>
      </c>
      <c r="N4813" s="68" t="str">
        <f>IFERROR(VLOOKUP($B4813,APガラス性能一覧!$A$2:$M$6097,13,0),"")</f>
        <v/>
      </c>
    </row>
    <row r="4814" spans="2:14" x14ac:dyDescent="0.4">
      <c r="B4814" s="68" t="str">
        <f>IF($D$2="","",IF($E$2=0.65,IFERROR(IF(INDEX(APガラス性能一覧!A:A,MATCH(ROW(B4808),APガラス性能一覧!$O:$O,0))="","",INDEX(APガラス性能一覧!A:A,MATCH(ROW(B4808),APガラス性能一覧!$O:$O,0))),""),IFERROR(IF(INDEX(APガラス性能一覧!A:A,MATCH(ROW(B4808),APガラス性能一覧!$N:$N,0))="","",INDEX(APガラス性能一覧!A:A,MATCH(ROW(B4808),APガラス性能一覧!$N:$N,0))),"")))</f>
        <v/>
      </c>
      <c r="C4814" s="68" t="str">
        <f>IFERROR(VLOOKUP($B4814,APガラス性能一覧!$A$2:$M$6097,2,0),"")</f>
        <v/>
      </c>
      <c r="D4814" s="68" t="str">
        <f>IFERROR(VLOOKUP($B4814,APガラス性能一覧!$A$2:$M$6097,3,0),"")</f>
        <v/>
      </c>
      <c r="E4814" s="68" t="str">
        <f>IFERROR(VLOOKUP($B4814,APガラス性能一覧!$A$2:$M$6097,4,0),"")</f>
        <v/>
      </c>
      <c r="F4814" s="68" t="str">
        <f>IFERROR(VLOOKUP($B4814,APガラス性能一覧!$A$2:$M$6097,5,0),"")</f>
        <v/>
      </c>
      <c r="G4814" s="68" t="str">
        <f>IFERROR(VLOOKUP($B4814,APガラス性能一覧!$A$2:$M$6097,6,0),"")</f>
        <v/>
      </c>
      <c r="H4814" s="68" t="str">
        <f>IFERROR(VLOOKUP($B4814,APガラス性能一覧!$A$2:$M$6097,7,0),"")</f>
        <v/>
      </c>
      <c r="I4814" s="68" t="str">
        <f>IFERROR(VLOOKUP($B4814,APガラス性能一覧!$A$2:$M$6097,8,0),"")</f>
        <v/>
      </c>
      <c r="J4814" s="68" t="str">
        <f>IFERROR(VLOOKUP($B4814,APガラス性能一覧!$A$2:$M$6097,9,0),"")</f>
        <v/>
      </c>
      <c r="K4814" s="68" t="str">
        <f>IFERROR(VLOOKUP($B4814,APガラス性能一覧!$A$2:$M$6097,10,0),"")</f>
        <v/>
      </c>
      <c r="L4814" s="68" t="str">
        <f>IFERROR(VLOOKUP($B4814,APガラス性能一覧!$A$2:$M$6097,11,0),"")</f>
        <v/>
      </c>
      <c r="M4814" s="68" t="str">
        <f>IFERROR(VLOOKUP($B4814,APガラス性能一覧!$A$2:$M$6097,12,0),"")</f>
        <v/>
      </c>
      <c r="N4814" s="68" t="str">
        <f>IFERROR(VLOOKUP($B4814,APガラス性能一覧!$A$2:$M$6097,13,0),"")</f>
        <v/>
      </c>
    </row>
    <row r="4815" spans="2:14" x14ac:dyDescent="0.4">
      <c r="B4815" s="68" t="str">
        <f>IF($D$2="","",IF($E$2=0.65,IFERROR(IF(INDEX(APガラス性能一覧!A:A,MATCH(ROW(B4809),APガラス性能一覧!$O:$O,0))="","",INDEX(APガラス性能一覧!A:A,MATCH(ROW(B4809),APガラス性能一覧!$O:$O,0))),""),IFERROR(IF(INDEX(APガラス性能一覧!A:A,MATCH(ROW(B4809),APガラス性能一覧!$N:$N,0))="","",INDEX(APガラス性能一覧!A:A,MATCH(ROW(B4809),APガラス性能一覧!$N:$N,0))),"")))</f>
        <v/>
      </c>
      <c r="C4815" s="68" t="str">
        <f>IFERROR(VLOOKUP($B4815,APガラス性能一覧!$A$2:$M$6097,2,0),"")</f>
        <v/>
      </c>
      <c r="D4815" s="68" t="str">
        <f>IFERROR(VLOOKUP($B4815,APガラス性能一覧!$A$2:$M$6097,3,0),"")</f>
        <v/>
      </c>
      <c r="E4815" s="68" t="str">
        <f>IFERROR(VLOOKUP($B4815,APガラス性能一覧!$A$2:$M$6097,4,0),"")</f>
        <v/>
      </c>
      <c r="F4815" s="68" t="str">
        <f>IFERROR(VLOOKUP($B4815,APガラス性能一覧!$A$2:$M$6097,5,0),"")</f>
        <v/>
      </c>
      <c r="G4815" s="68" t="str">
        <f>IFERROR(VLOOKUP($B4815,APガラス性能一覧!$A$2:$M$6097,6,0),"")</f>
        <v/>
      </c>
      <c r="H4815" s="68" t="str">
        <f>IFERROR(VLOOKUP($B4815,APガラス性能一覧!$A$2:$M$6097,7,0),"")</f>
        <v/>
      </c>
      <c r="I4815" s="68" t="str">
        <f>IFERROR(VLOOKUP($B4815,APガラス性能一覧!$A$2:$M$6097,8,0),"")</f>
        <v/>
      </c>
      <c r="J4815" s="68" t="str">
        <f>IFERROR(VLOOKUP($B4815,APガラス性能一覧!$A$2:$M$6097,9,0),"")</f>
        <v/>
      </c>
      <c r="K4815" s="68" t="str">
        <f>IFERROR(VLOOKUP($B4815,APガラス性能一覧!$A$2:$M$6097,10,0),"")</f>
        <v/>
      </c>
      <c r="L4815" s="68" t="str">
        <f>IFERROR(VLOOKUP($B4815,APガラス性能一覧!$A$2:$M$6097,11,0),"")</f>
        <v/>
      </c>
      <c r="M4815" s="68" t="str">
        <f>IFERROR(VLOOKUP($B4815,APガラス性能一覧!$A$2:$M$6097,12,0),"")</f>
        <v/>
      </c>
      <c r="N4815" s="68" t="str">
        <f>IFERROR(VLOOKUP($B4815,APガラス性能一覧!$A$2:$M$6097,13,0),"")</f>
        <v/>
      </c>
    </row>
    <row r="4816" spans="2:14" x14ac:dyDescent="0.4">
      <c r="B4816" s="68" t="str">
        <f>IF($D$2="","",IF($E$2=0.65,IFERROR(IF(INDEX(APガラス性能一覧!A:A,MATCH(ROW(B4810),APガラス性能一覧!$O:$O,0))="","",INDEX(APガラス性能一覧!A:A,MATCH(ROW(B4810),APガラス性能一覧!$O:$O,0))),""),IFERROR(IF(INDEX(APガラス性能一覧!A:A,MATCH(ROW(B4810),APガラス性能一覧!$N:$N,0))="","",INDEX(APガラス性能一覧!A:A,MATCH(ROW(B4810),APガラス性能一覧!$N:$N,0))),"")))</f>
        <v/>
      </c>
      <c r="C4816" s="68" t="str">
        <f>IFERROR(VLOOKUP($B4816,APガラス性能一覧!$A$2:$M$6097,2,0),"")</f>
        <v/>
      </c>
      <c r="D4816" s="68" t="str">
        <f>IFERROR(VLOOKUP($B4816,APガラス性能一覧!$A$2:$M$6097,3,0),"")</f>
        <v/>
      </c>
      <c r="E4816" s="68" t="str">
        <f>IFERROR(VLOOKUP($B4816,APガラス性能一覧!$A$2:$M$6097,4,0),"")</f>
        <v/>
      </c>
      <c r="F4816" s="68" t="str">
        <f>IFERROR(VLOOKUP($B4816,APガラス性能一覧!$A$2:$M$6097,5,0),"")</f>
        <v/>
      </c>
      <c r="G4816" s="68" t="str">
        <f>IFERROR(VLOOKUP($B4816,APガラス性能一覧!$A$2:$M$6097,6,0),"")</f>
        <v/>
      </c>
      <c r="H4816" s="68" t="str">
        <f>IFERROR(VLOOKUP($B4816,APガラス性能一覧!$A$2:$M$6097,7,0),"")</f>
        <v/>
      </c>
      <c r="I4816" s="68" t="str">
        <f>IFERROR(VLOOKUP($B4816,APガラス性能一覧!$A$2:$M$6097,8,0),"")</f>
        <v/>
      </c>
      <c r="J4816" s="68" t="str">
        <f>IFERROR(VLOOKUP($B4816,APガラス性能一覧!$A$2:$M$6097,9,0),"")</f>
        <v/>
      </c>
      <c r="K4816" s="68" t="str">
        <f>IFERROR(VLOOKUP($B4816,APガラス性能一覧!$A$2:$M$6097,10,0),"")</f>
        <v/>
      </c>
      <c r="L4816" s="68" t="str">
        <f>IFERROR(VLOOKUP($B4816,APガラス性能一覧!$A$2:$M$6097,11,0),"")</f>
        <v/>
      </c>
      <c r="M4816" s="68" t="str">
        <f>IFERROR(VLOOKUP($B4816,APガラス性能一覧!$A$2:$M$6097,12,0),"")</f>
        <v/>
      </c>
      <c r="N4816" s="68" t="str">
        <f>IFERROR(VLOOKUP($B4816,APガラス性能一覧!$A$2:$M$6097,13,0),"")</f>
        <v/>
      </c>
    </row>
    <row r="4817" spans="2:14" x14ac:dyDescent="0.4">
      <c r="B4817" s="68" t="str">
        <f>IF($D$2="","",IF($E$2=0.65,IFERROR(IF(INDEX(APガラス性能一覧!A:A,MATCH(ROW(B4811),APガラス性能一覧!$O:$O,0))="","",INDEX(APガラス性能一覧!A:A,MATCH(ROW(B4811),APガラス性能一覧!$O:$O,0))),""),IFERROR(IF(INDEX(APガラス性能一覧!A:A,MATCH(ROW(B4811),APガラス性能一覧!$N:$N,0))="","",INDEX(APガラス性能一覧!A:A,MATCH(ROW(B4811),APガラス性能一覧!$N:$N,0))),"")))</f>
        <v/>
      </c>
      <c r="C4817" s="68" t="str">
        <f>IFERROR(VLOOKUP($B4817,APガラス性能一覧!$A$2:$M$6097,2,0),"")</f>
        <v/>
      </c>
      <c r="D4817" s="68" t="str">
        <f>IFERROR(VLOOKUP($B4817,APガラス性能一覧!$A$2:$M$6097,3,0),"")</f>
        <v/>
      </c>
      <c r="E4817" s="68" t="str">
        <f>IFERROR(VLOOKUP($B4817,APガラス性能一覧!$A$2:$M$6097,4,0),"")</f>
        <v/>
      </c>
      <c r="F4817" s="68" t="str">
        <f>IFERROR(VLOOKUP($B4817,APガラス性能一覧!$A$2:$M$6097,5,0),"")</f>
        <v/>
      </c>
      <c r="G4817" s="68" t="str">
        <f>IFERROR(VLOOKUP($B4817,APガラス性能一覧!$A$2:$M$6097,6,0),"")</f>
        <v/>
      </c>
      <c r="H4817" s="68" t="str">
        <f>IFERROR(VLOOKUP($B4817,APガラス性能一覧!$A$2:$M$6097,7,0),"")</f>
        <v/>
      </c>
      <c r="I4817" s="68" t="str">
        <f>IFERROR(VLOOKUP($B4817,APガラス性能一覧!$A$2:$M$6097,8,0),"")</f>
        <v/>
      </c>
      <c r="J4817" s="68" t="str">
        <f>IFERROR(VLOOKUP($B4817,APガラス性能一覧!$A$2:$M$6097,9,0),"")</f>
        <v/>
      </c>
      <c r="K4817" s="68" t="str">
        <f>IFERROR(VLOOKUP($B4817,APガラス性能一覧!$A$2:$M$6097,10,0),"")</f>
        <v/>
      </c>
      <c r="L4817" s="68" t="str">
        <f>IFERROR(VLOOKUP($B4817,APガラス性能一覧!$A$2:$M$6097,11,0),"")</f>
        <v/>
      </c>
      <c r="M4817" s="68" t="str">
        <f>IFERROR(VLOOKUP($B4817,APガラス性能一覧!$A$2:$M$6097,12,0),"")</f>
        <v/>
      </c>
      <c r="N4817" s="68" t="str">
        <f>IFERROR(VLOOKUP($B4817,APガラス性能一覧!$A$2:$M$6097,13,0),"")</f>
        <v/>
      </c>
    </row>
    <row r="4818" spans="2:14" x14ac:dyDescent="0.4">
      <c r="B4818" s="68" t="str">
        <f>IF($D$2="","",IF($E$2=0.65,IFERROR(IF(INDEX(APガラス性能一覧!A:A,MATCH(ROW(B4812),APガラス性能一覧!$O:$O,0))="","",INDEX(APガラス性能一覧!A:A,MATCH(ROW(B4812),APガラス性能一覧!$O:$O,0))),""),IFERROR(IF(INDEX(APガラス性能一覧!A:A,MATCH(ROW(B4812),APガラス性能一覧!$N:$N,0))="","",INDEX(APガラス性能一覧!A:A,MATCH(ROW(B4812),APガラス性能一覧!$N:$N,0))),"")))</f>
        <v/>
      </c>
      <c r="C4818" s="68" t="str">
        <f>IFERROR(VLOOKUP($B4818,APガラス性能一覧!$A$2:$M$6097,2,0),"")</f>
        <v/>
      </c>
      <c r="D4818" s="68" t="str">
        <f>IFERROR(VLOOKUP($B4818,APガラス性能一覧!$A$2:$M$6097,3,0),"")</f>
        <v/>
      </c>
      <c r="E4818" s="68" t="str">
        <f>IFERROR(VLOOKUP($B4818,APガラス性能一覧!$A$2:$M$6097,4,0),"")</f>
        <v/>
      </c>
      <c r="F4818" s="68" t="str">
        <f>IFERROR(VLOOKUP($B4818,APガラス性能一覧!$A$2:$M$6097,5,0),"")</f>
        <v/>
      </c>
      <c r="G4818" s="68" t="str">
        <f>IFERROR(VLOOKUP($B4818,APガラス性能一覧!$A$2:$M$6097,6,0),"")</f>
        <v/>
      </c>
      <c r="H4818" s="68" t="str">
        <f>IFERROR(VLOOKUP($B4818,APガラス性能一覧!$A$2:$M$6097,7,0),"")</f>
        <v/>
      </c>
      <c r="I4818" s="68" t="str">
        <f>IFERROR(VLOOKUP($B4818,APガラス性能一覧!$A$2:$M$6097,8,0),"")</f>
        <v/>
      </c>
      <c r="J4818" s="68" t="str">
        <f>IFERROR(VLOOKUP($B4818,APガラス性能一覧!$A$2:$M$6097,9,0),"")</f>
        <v/>
      </c>
      <c r="K4818" s="68" t="str">
        <f>IFERROR(VLOOKUP($B4818,APガラス性能一覧!$A$2:$M$6097,10,0),"")</f>
        <v/>
      </c>
      <c r="L4818" s="68" t="str">
        <f>IFERROR(VLOOKUP($B4818,APガラス性能一覧!$A$2:$M$6097,11,0),"")</f>
        <v/>
      </c>
      <c r="M4818" s="68" t="str">
        <f>IFERROR(VLOOKUP($B4818,APガラス性能一覧!$A$2:$M$6097,12,0),"")</f>
        <v/>
      </c>
      <c r="N4818" s="68" t="str">
        <f>IFERROR(VLOOKUP($B4818,APガラス性能一覧!$A$2:$M$6097,13,0),"")</f>
        <v/>
      </c>
    </row>
    <row r="4819" spans="2:14" x14ac:dyDescent="0.4">
      <c r="B4819" s="68" t="str">
        <f>IF($D$2="","",IF($E$2=0.65,IFERROR(IF(INDEX(APガラス性能一覧!A:A,MATCH(ROW(B4813),APガラス性能一覧!$O:$O,0))="","",INDEX(APガラス性能一覧!A:A,MATCH(ROW(B4813),APガラス性能一覧!$O:$O,0))),""),IFERROR(IF(INDEX(APガラス性能一覧!A:A,MATCH(ROW(B4813),APガラス性能一覧!$N:$N,0))="","",INDEX(APガラス性能一覧!A:A,MATCH(ROW(B4813),APガラス性能一覧!$N:$N,0))),"")))</f>
        <v/>
      </c>
      <c r="C4819" s="68" t="str">
        <f>IFERROR(VLOOKUP($B4819,APガラス性能一覧!$A$2:$M$6097,2,0),"")</f>
        <v/>
      </c>
      <c r="D4819" s="68" t="str">
        <f>IFERROR(VLOOKUP($B4819,APガラス性能一覧!$A$2:$M$6097,3,0),"")</f>
        <v/>
      </c>
      <c r="E4819" s="68" t="str">
        <f>IFERROR(VLOOKUP($B4819,APガラス性能一覧!$A$2:$M$6097,4,0),"")</f>
        <v/>
      </c>
      <c r="F4819" s="68" t="str">
        <f>IFERROR(VLOOKUP($B4819,APガラス性能一覧!$A$2:$M$6097,5,0),"")</f>
        <v/>
      </c>
      <c r="G4819" s="68" t="str">
        <f>IFERROR(VLOOKUP($B4819,APガラス性能一覧!$A$2:$M$6097,6,0),"")</f>
        <v/>
      </c>
      <c r="H4819" s="68" t="str">
        <f>IFERROR(VLOOKUP($B4819,APガラス性能一覧!$A$2:$M$6097,7,0),"")</f>
        <v/>
      </c>
      <c r="I4819" s="68" t="str">
        <f>IFERROR(VLOOKUP($B4819,APガラス性能一覧!$A$2:$M$6097,8,0),"")</f>
        <v/>
      </c>
      <c r="J4819" s="68" t="str">
        <f>IFERROR(VLOOKUP($B4819,APガラス性能一覧!$A$2:$M$6097,9,0),"")</f>
        <v/>
      </c>
      <c r="K4819" s="68" t="str">
        <f>IFERROR(VLOOKUP($B4819,APガラス性能一覧!$A$2:$M$6097,10,0),"")</f>
        <v/>
      </c>
      <c r="L4819" s="68" t="str">
        <f>IFERROR(VLOOKUP($B4819,APガラス性能一覧!$A$2:$M$6097,11,0),"")</f>
        <v/>
      </c>
      <c r="M4819" s="68" t="str">
        <f>IFERROR(VLOOKUP($B4819,APガラス性能一覧!$A$2:$M$6097,12,0),"")</f>
        <v/>
      </c>
      <c r="N4819" s="68" t="str">
        <f>IFERROR(VLOOKUP($B4819,APガラス性能一覧!$A$2:$M$6097,13,0),"")</f>
        <v/>
      </c>
    </row>
    <row r="4820" spans="2:14" x14ac:dyDescent="0.4">
      <c r="B4820" s="68" t="str">
        <f>IF($D$2="","",IF($E$2=0.65,IFERROR(IF(INDEX(APガラス性能一覧!A:A,MATCH(ROW(B4814),APガラス性能一覧!$O:$O,0))="","",INDEX(APガラス性能一覧!A:A,MATCH(ROW(B4814),APガラス性能一覧!$O:$O,0))),""),IFERROR(IF(INDEX(APガラス性能一覧!A:A,MATCH(ROW(B4814),APガラス性能一覧!$N:$N,0))="","",INDEX(APガラス性能一覧!A:A,MATCH(ROW(B4814),APガラス性能一覧!$N:$N,0))),"")))</f>
        <v/>
      </c>
      <c r="C4820" s="68" t="str">
        <f>IFERROR(VLOOKUP($B4820,APガラス性能一覧!$A$2:$M$6097,2,0),"")</f>
        <v/>
      </c>
      <c r="D4820" s="68" t="str">
        <f>IFERROR(VLOOKUP($B4820,APガラス性能一覧!$A$2:$M$6097,3,0),"")</f>
        <v/>
      </c>
      <c r="E4820" s="68" t="str">
        <f>IFERROR(VLOOKUP($B4820,APガラス性能一覧!$A$2:$M$6097,4,0),"")</f>
        <v/>
      </c>
      <c r="F4820" s="68" t="str">
        <f>IFERROR(VLOOKUP($B4820,APガラス性能一覧!$A$2:$M$6097,5,0),"")</f>
        <v/>
      </c>
      <c r="G4820" s="68" t="str">
        <f>IFERROR(VLOOKUP($B4820,APガラス性能一覧!$A$2:$M$6097,6,0),"")</f>
        <v/>
      </c>
      <c r="H4820" s="68" t="str">
        <f>IFERROR(VLOOKUP($B4820,APガラス性能一覧!$A$2:$M$6097,7,0),"")</f>
        <v/>
      </c>
      <c r="I4820" s="68" t="str">
        <f>IFERROR(VLOOKUP($B4820,APガラス性能一覧!$A$2:$M$6097,8,0),"")</f>
        <v/>
      </c>
      <c r="J4820" s="68" t="str">
        <f>IFERROR(VLOOKUP($B4820,APガラス性能一覧!$A$2:$M$6097,9,0),"")</f>
        <v/>
      </c>
      <c r="K4820" s="68" t="str">
        <f>IFERROR(VLOOKUP($B4820,APガラス性能一覧!$A$2:$M$6097,10,0),"")</f>
        <v/>
      </c>
      <c r="L4820" s="68" t="str">
        <f>IFERROR(VLOOKUP($B4820,APガラス性能一覧!$A$2:$M$6097,11,0),"")</f>
        <v/>
      </c>
      <c r="M4820" s="68" t="str">
        <f>IFERROR(VLOOKUP($B4820,APガラス性能一覧!$A$2:$M$6097,12,0),"")</f>
        <v/>
      </c>
      <c r="N4820" s="68" t="str">
        <f>IFERROR(VLOOKUP($B4820,APガラス性能一覧!$A$2:$M$6097,13,0),"")</f>
        <v/>
      </c>
    </row>
    <row r="4821" spans="2:14" x14ac:dyDescent="0.4">
      <c r="B4821" s="68" t="str">
        <f>IF($D$2="","",IF($E$2=0.65,IFERROR(IF(INDEX(APガラス性能一覧!A:A,MATCH(ROW(B4815),APガラス性能一覧!$O:$O,0))="","",INDEX(APガラス性能一覧!A:A,MATCH(ROW(B4815),APガラス性能一覧!$O:$O,0))),""),IFERROR(IF(INDEX(APガラス性能一覧!A:A,MATCH(ROW(B4815),APガラス性能一覧!$N:$N,0))="","",INDEX(APガラス性能一覧!A:A,MATCH(ROW(B4815),APガラス性能一覧!$N:$N,0))),"")))</f>
        <v/>
      </c>
      <c r="C4821" s="68" t="str">
        <f>IFERROR(VLOOKUP($B4821,APガラス性能一覧!$A$2:$M$6097,2,0),"")</f>
        <v/>
      </c>
      <c r="D4821" s="68" t="str">
        <f>IFERROR(VLOOKUP($B4821,APガラス性能一覧!$A$2:$M$6097,3,0),"")</f>
        <v/>
      </c>
      <c r="E4821" s="68" t="str">
        <f>IFERROR(VLOOKUP($B4821,APガラス性能一覧!$A$2:$M$6097,4,0),"")</f>
        <v/>
      </c>
      <c r="F4821" s="68" t="str">
        <f>IFERROR(VLOOKUP($B4821,APガラス性能一覧!$A$2:$M$6097,5,0),"")</f>
        <v/>
      </c>
      <c r="G4821" s="68" t="str">
        <f>IFERROR(VLOOKUP($B4821,APガラス性能一覧!$A$2:$M$6097,6,0),"")</f>
        <v/>
      </c>
      <c r="H4821" s="68" t="str">
        <f>IFERROR(VLOOKUP($B4821,APガラス性能一覧!$A$2:$M$6097,7,0),"")</f>
        <v/>
      </c>
      <c r="I4821" s="68" t="str">
        <f>IFERROR(VLOOKUP($B4821,APガラス性能一覧!$A$2:$M$6097,8,0),"")</f>
        <v/>
      </c>
      <c r="J4821" s="68" t="str">
        <f>IFERROR(VLOOKUP($B4821,APガラス性能一覧!$A$2:$M$6097,9,0),"")</f>
        <v/>
      </c>
      <c r="K4821" s="68" t="str">
        <f>IFERROR(VLOOKUP($B4821,APガラス性能一覧!$A$2:$M$6097,10,0),"")</f>
        <v/>
      </c>
      <c r="L4821" s="68" t="str">
        <f>IFERROR(VLOOKUP($B4821,APガラス性能一覧!$A$2:$M$6097,11,0),"")</f>
        <v/>
      </c>
      <c r="M4821" s="68" t="str">
        <f>IFERROR(VLOOKUP($B4821,APガラス性能一覧!$A$2:$M$6097,12,0),"")</f>
        <v/>
      </c>
      <c r="N4821" s="68" t="str">
        <f>IFERROR(VLOOKUP($B4821,APガラス性能一覧!$A$2:$M$6097,13,0),"")</f>
        <v/>
      </c>
    </row>
    <row r="4822" spans="2:14" x14ac:dyDescent="0.4">
      <c r="B4822" s="68" t="str">
        <f>IF($D$2="","",IF($E$2=0.65,IFERROR(IF(INDEX(APガラス性能一覧!A:A,MATCH(ROW(B4816),APガラス性能一覧!$O:$O,0))="","",INDEX(APガラス性能一覧!A:A,MATCH(ROW(B4816),APガラス性能一覧!$O:$O,0))),""),IFERROR(IF(INDEX(APガラス性能一覧!A:A,MATCH(ROW(B4816),APガラス性能一覧!$N:$N,0))="","",INDEX(APガラス性能一覧!A:A,MATCH(ROW(B4816),APガラス性能一覧!$N:$N,0))),"")))</f>
        <v/>
      </c>
      <c r="C4822" s="68" t="str">
        <f>IFERROR(VLOOKUP($B4822,APガラス性能一覧!$A$2:$M$6097,2,0),"")</f>
        <v/>
      </c>
      <c r="D4822" s="68" t="str">
        <f>IFERROR(VLOOKUP($B4822,APガラス性能一覧!$A$2:$M$6097,3,0),"")</f>
        <v/>
      </c>
      <c r="E4822" s="68" t="str">
        <f>IFERROR(VLOOKUP($B4822,APガラス性能一覧!$A$2:$M$6097,4,0),"")</f>
        <v/>
      </c>
      <c r="F4822" s="68" t="str">
        <f>IFERROR(VLOOKUP($B4822,APガラス性能一覧!$A$2:$M$6097,5,0),"")</f>
        <v/>
      </c>
      <c r="G4822" s="68" t="str">
        <f>IFERROR(VLOOKUP($B4822,APガラス性能一覧!$A$2:$M$6097,6,0),"")</f>
        <v/>
      </c>
      <c r="H4822" s="68" t="str">
        <f>IFERROR(VLOOKUP($B4822,APガラス性能一覧!$A$2:$M$6097,7,0),"")</f>
        <v/>
      </c>
      <c r="I4822" s="68" t="str">
        <f>IFERROR(VLOOKUP($B4822,APガラス性能一覧!$A$2:$M$6097,8,0),"")</f>
        <v/>
      </c>
      <c r="J4822" s="68" t="str">
        <f>IFERROR(VLOOKUP($B4822,APガラス性能一覧!$A$2:$M$6097,9,0),"")</f>
        <v/>
      </c>
      <c r="K4822" s="68" t="str">
        <f>IFERROR(VLOOKUP($B4822,APガラス性能一覧!$A$2:$M$6097,10,0),"")</f>
        <v/>
      </c>
      <c r="L4822" s="68" t="str">
        <f>IFERROR(VLOOKUP($B4822,APガラス性能一覧!$A$2:$M$6097,11,0),"")</f>
        <v/>
      </c>
      <c r="M4822" s="68" t="str">
        <f>IFERROR(VLOOKUP($B4822,APガラス性能一覧!$A$2:$M$6097,12,0),"")</f>
        <v/>
      </c>
      <c r="N4822" s="68" t="str">
        <f>IFERROR(VLOOKUP($B4822,APガラス性能一覧!$A$2:$M$6097,13,0),"")</f>
        <v/>
      </c>
    </row>
    <row r="4823" spans="2:14" x14ac:dyDescent="0.4">
      <c r="B4823" s="68" t="str">
        <f>IF($D$2="","",IF($E$2=0.65,IFERROR(IF(INDEX(APガラス性能一覧!A:A,MATCH(ROW(B4817),APガラス性能一覧!$O:$O,0))="","",INDEX(APガラス性能一覧!A:A,MATCH(ROW(B4817),APガラス性能一覧!$O:$O,0))),""),IFERROR(IF(INDEX(APガラス性能一覧!A:A,MATCH(ROW(B4817),APガラス性能一覧!$N:$N,0))="","",INDEX(APガラス性能一覧!A:A,MATCH(ROW(B4817),APガラス性能一覧!$N:$N,0))),"")))</f>
        <v/>
      </c>
      <c r="C4823" s="68" t="str">
        <f>IFERROR(VLOOKUP($B4823,APガラス性能一覧!$A$2:$M$6097,2,0),"")</f>
        <v/>
      </c>
      <c r="D4823" s="68" t="str">
        <f>IFERROR(VLOOKUP($B4823,APガラス性能一覧!$A$2:$M$6097,3,0),"")</f>
        <v/>
      </c>
      <c r="E4823" s="68" t="str">
        <f>IFERROR(VLOOKUP($B4823,APガラス性能一覧!$A$2:$M$6097,4,0),"")</f>
        <v/>
      </c>
      <c r="F4823" s="68" t="str">
        <f>IFERROR(VLOOKUP($B4823,APガラス性能一覧!$A$2:$M$6097,5,0),"")</f>
        <v/>
      </c>
      <c r="G4823" s="68" t="str">
        <f>IFERROR(VLOOKUP($B4823,APガラス性能一覧!$A$2:$M$6097,6,0),"")</f>
        <v/>
      </c>
      <c r="H4823" s="68" t="str">
        <f>IFERROR(VLOOKUP($B4823,APガラス性能一覧!$A$2:$M$6097,7,0),"")</f>
        <v/>
      </c>
      <c r="I4823" s="68" t="str">
        <f>IFERROR(VLOOKUP($B4823,APガラス性能一覧!$A$2:$M$6097,8,0),"")</f>
        <v/>
      </c>
      <c r="J4823" s="68" t="str">
        <f>IFERROR(VLOOKUP($B4823,APガラス性能一覧!$A$2:$M$6097,9,0),"")</f>
        <v/>
      </c>
      <c r="K4823" s="68" t="str">
        <f>IFERROR(VLOOKUP($B4823,APガラス性能一覧!$A$2:$M$6097,10,0),"")</f>
        <v/>
      </c>
      <c r="L4823" s="68" t="str">
        <f>IFERROR(VLOOKUP($B4823,APガラス性能一覧!$A$2:$M$6097,11,0),"")</f>
        <v/>
      </c>
      <c r="M4823" s="68" t="str">
        <f>IFERROR(VLOOKUP($B4823,APガラス性能一覧!$A$2:$M$6097,12,0),"")</f>
        <v/>
      </c>
      <c r="N4823" s="68" t="str">
        <f>IFERROR(VLOOKUP($B4823,APガラス性能一覧!$A$2:$M$6097,13,0),"")</f>
        <v/>
      </c>
    </row>
    <row r="4824" spans="2:14" x14ac:dyDescent="0.4">
      <c r="B4824" s="68" t="str">
        <f>IF($D$2="","",IF($E$2=0.65,IFERROR(IF(INDEX(APガラス性能一覧!A:A,MATCH(ROW(B4818),APガラス性能一覧!$O:$O,0))="","",INDEX(APガラス性能一覧!A:A,MATCH(ROW(B4818),APガラス性能一覧!$O:$O,0))),""),IFERROR(IF(INDEX(APガラス性能一覧!A:A,MATCH(ROW(B4818),APガラス性能一覧!$N:$N,0))="","",INDEX(APガラス性能一覧!A:A,MATCH(ROW(B4818),APガラス性能一覧!$N:$N,0))),"")))</f>
        <v/>
      </c>
      <c r="C4824" s="68" t="str">
        <f>IFERROR(VLOOKUP($B4824,APガラス性能一覧!$A$2:$M$6097,2,0),"")</f>
        <v/>
      </c>
      <c r="D4824" s="68" t="str">
        <f>IFERROR(VLOOKUP($B4824,APガラス性能一覧!$A$2:$M$6097,3,0),"")</f>
        <v/>
      </c>
      <c r="E4824" s="68" t="str">
        <f>IFERROR(VLOOKUP($B4824,APガラス性能一覧!$A$2:$M$6097,4,0),"")</f>
        <v/>
      </c>
      <c r="F4824" s="68" t="str">
        <f>IFERROR(VLOOKUP($B4824,APガラス性能一覧!$A$2:$M$6097,5,0),"")</f>
        <v/>
      </c>
      <c r="G4824" s="68" t="str">
        <f>IFERROR(VLOOKUP($B4824,APガラス性能一覧!$A$2:$M$6097,6,0),"")</f>
        <v/>
      </c>
      <c r="H4824" s="68" t="str">
        <f>IFERROR(VLOOKUP($B4824,APガラス性能一覧!$A$2:$M$6097,7,0),"")</f>
        <v/>
      </c>
      <c r="I4824" s="68" t="str">
        <f>IFERROR(VLOOKUP($B4824,APガラス性能一覧!$A$2:$M$6097,8,0),"")</f>
        <v/>
      </c>
      <c r="J4824" s="68" t="str">
        <f>IFERROR(VLOOKUP($B4824,APガラス性能一覧!$A$2:$M$6097,9,0),"")</f>
        <v/>
      </c>
      <c r="K4824" s="68" t="str">
        <f>IFERROR(VLOOKUP($B4824,APガラス性能一覧!$A$2:$M$6097,10,0),"")</f>
        <v/>
      </c>
      <c r="L4824" s="68" t="str">
        <f>IFERROR(VLOOKUP($B4824,APガラス性能一覧!$A$2:$M$6097,11,0),"")</f>
        <v/>
      </c>
      <c r="M4824" s="68" t="str">
        <f>IFERROR(VLOOKUP($B4824,APガラス性能一覧!$A$2:$M$6097,12,0),"")</f>
        <v/>
      </c>
      <c r="N4824" s="68" t="str">
        <f>IFERROR(VLOOKUP($B4824,APガラス性能一覧!$A$2:$M$6097,13,0),"")</f>
        <v/>
      </c>
    </row>
    <row r="4825" spans="2:14" x14ac:dyDescent="0.4">
      <c r="B4825" s="68" t="str">
        <f>IF($D$2="","",IF($E$2=0.65,IFERROR(IF(INDEX(APガラス性能一覧!A:A,MATCH(ROW(B4819),APガラス性能一覧!$O:$O,0))="","",INDEX(APガラス性能一覧!A:A,MATCH(ROW(B4819),APガラス性能一覧!$O:$O,0))),""),IFERROR(IF(INDEX(APガラス性能一覧!A:A,MATCH(ROW(B4819),APガラス性能一覧!$N:$N,0))="","",INDEX(APガラス性能一覧!A:A,MATCH(ROW(B4819),APガラス性能一覧!$N:$N,0))),"")))</f>
        <v/>
      </c>
      <c r="C4825" s="68" t="str">
        <f>IFERROR(VLOOKUP($B4825,APガラス性能一覧!$A$2:$M$6097,2,0),"")</f>
        <v/>
      </c>
      <c r="D4825" s="68" t="str">
        <f>IFERROR(VLOOKUP($B4825,APガラス性能一覧!$A$2:$M$6097,3,0),"")</f>
        <v/>
      </c>
      <c r="E4825" s="68" t="str">
        <f>IFERROR(VLOOKUP($B4825,APガラス性能一覧!$A$2:$M$6097,4,0),"")</f>
        <v/>
      </c>
      <c r="F4825" s="68" t="str">
        <f>IFERROR(VLOOKUP($B4825,APガラス性能一覧!$A$2:$M$6097,5,0),"")</f>
        <v/>
      </c>
      <c r="G4825" s="68" t="str">
        <f>IFERROR(VLOOKUP($B4825,APガラス性能一覧!$A$2:$M$6097,6,0),"")</f>
        <v/>
      </c>
      <c r="H4825" s="68" t="str">
        <f>IFERROR(VLOOKUP($B4825,APガラス性能一覧!$A$2:$M$6097,7,0),"")</f>
        <v/>
      </c>
      <c r="I4825" s="68" t="str">
        <f>IFERROR(VLOOKUP($B4825,APガラス性能一覧!$A$2:$M$6097,8,0),"")</f>
        <v/>
      </c>
      <c r="J4825" s="68" t="str">
        <f>IFERROR(VLOOKUP($B4825,APガラス性能一覧!$A$2:$M$6097,9,0),"")</f>
        <v/>
      </c>
      <c r="K4825" s="68" t="str">
        <f>IFERROR(VLOOKUP($B4825,APガラス性能一覧!$A$2:$M$6097,10,0),"")</f>
        <v/>
      </c>
      <c r="L4825" s="68" t="str">
        <f>IFERROR(VLOOKUP($B4825,APガラス性能一覧!$A$2:$M$6097,11,0),"")</f>
        <v/>
      </c>
      <c r="M4825" s="68" t="str">
        <f>IFERROR(VLOOKUP($B4825,APガラス性能一覧!$A$2:$M$6097,12,0),"")</f>
        <v/>
      </c>
      <c r="N4825" s="68" t="str">
        <f>IFERROR(VLOOKUP($B4825,APガラス性能一覧!$A$2:$M$6097,13,0),"")</f>
        <v/>
      </c>
    </row>
    <row r="4826" spans="2:14" x14ac:dyDescent="0.4">
      <c r="B4826" s="68" t="str">
        <f>IF($D$2="","",IF($E$2=0.65,IFERROR(IF(INDEX(APガラス性能一覧!A:A,MATCH(ROW(B4820),APガラス性能一覧!$O:$O,0))="","",INDEX(APガラス性能一覧!A:A,MATCH(ROW(B4820),APガラス性能一覧!$O:$O,0))),""),IFERROR(IF(INDEX(APガラス性能一覧!A:A,MATCH(ROW(B4820),APガラス性能一覧!$N:$N,0))="","",INDEX(APガラス性能一覧!A:A,MATCH(ROW(B4820),APガラス性能一覧!$N:$N,0))),"")))</f>
        <v/>
      </c>
      <c r="C4826" s="68" t="str">
        <f>IFERROR(VLOOKUP($B4826,APガラス性能一覧!$A$2:$M$6097,2,0),"")</f>
        <v/>
      </c>
      <c r="D4826" s="68" t="str">
        <f>IFERROR(VLOOKUP($B4826,APガラス性能一覧!$A$2:$M$6097,3,0),"")</f>
        <v/>
      </c>
      <c r="E4826" s="68" t="str">
        <f>IFERROR(VLOOKUP($B4826,APガラス性能一覧!$A$2:$M$6097,4,0),"")</f>
        <v/>
      </c>
      <c r="F4826" s="68" t="str">
        <f>IFERROR(VLOOKUP($B4826,APガラス性能一覧!$A$2:$M$6097,5,0),"")</f>
        <v/>
      </c>
      <c r="G4826" s="68" t="str">
        <f>IFERROR(VLOOKUP($B4826,APガラス性能一覧!$A$2:$M$6097,6,0),"")</f>
        <v/>
      </c>
      <c r="H4826" s="68" t="str">
        <f>IFERROR(VLOOKUP($B4826,APガラス性能一覧!$A$2:$M$6097,7,0),"")</f>
        <v/>
      </c>
      <c r="I4826" s="68" t="str">
        <f>IFERROR(VLOOKUP($B4826,APガラス性能一覧!$A$2:$M$6097,8,0),"")</f>
        <v/>
      </c>
      <c r="J4826" s="68" t="str">
        <f>IFERROR(VLOOKUP($B4826,APガラス性能一覧!$A$2:$M$6097,9,0),"")</f>
        <v/>
      </c>
      <c r="K4826" s="68" t="str">
        <f>IFERROR(VLOOKUP($B4826,APガラス性能一覧!$A$2:$M$6097,10,0),"")</f>
        <v/>
      </c>
      <c r="L4826" s="68" t="str">
        <f>IFERROR(VLOOKUP($B4826,APガラス性能一覧!$A$2:$M$6097,11,0),"")</f>
        <v/>
      </c>
      <c r="M4826" s="68" t="str">
        <f>IFERROR(VLOOKUP($B4826,APガラス性能一覧!$A$2:$M$6097,12,0),"")</f>
        <v/>
      </c>
      <c r="N4826" s="68" t="str">
        <f>IFERROR(VLOOKUP($B4826,APガラス性能一覧!$A$2:$M$6097,13,0),"")</f>
        <v/>
      </c>
    </row>
    <row r="4827" spans="2:14" x14ac:dyDescent="0.4">
      <c r="B4827" s="68" t="str">
        <f>IF($D$2="","",IF($E$2=0.65,IFERROR(IF(INDEX(APガラス性能一覧!A:A,MATCH(ROW(B4821),APガラス性能一覧!$O:$O,0))="","",INDEX(APガラス性能一覧!A:A,MATCH(ROW(B4821),APガラス性能一覧!$O:$O,0))),""),IFERROR(IF(INDEX(APガラス性能一覧!A:A,MATCH(ROW(B4821),APガラス性能一覧!$N:$N,0))="","",INDEX(APガラス性能一覧!A:A,MATCH(ROW(B4821),APガラス性能一覧!$N:$N,0))),"")))</f>
        <v/>
      </c>
      <c r="C4827" s="68" t="str">
        <f>IFERROR(VLOOKUP($B4827,APガラス性能一覧!$A$2:$M$6097,2,0),"")</f>
        <v/>
      </c>
      <c r="D4827" s="68" t="str">
        <f>IFERROR(VLOOKUP($B4827,APガラス性能一覧!$A$2:$M$6097,3,0),"")</f>
        <v/>
      </c>
      <c r="E4827" s="68" t="str">
        <f>IFERROR(VLOOKUP($B4827,APガラス性能一覧!$A$2:$M$6097,4,0),"")</f>
        <v/>
      </c>
      <c r="F4827" s="68" t="str">
        <f>IFERROR(VLOOKUP($B4827,APガラス性能一覧!$A$2:$M$6097,5,0),"")</f>
        <v/>
      </c>
      <c r="G4827" s="68" t="str">
        <f>IFERROR(VLOOKUP($B4827,APガラス性能一覧!$A$2:$M$6097,6,0),"")</f>
        <v/>
      </c>
      <c r="H4827" s="68" t="str">
        <f>IFERROR(VLOOKUP($B4827,APガラス性能一覧!$A$2:$M$6097,7,0),"")</f>
        <v/>
      </c>
      <c r="I4827" s="68" t="str">
        <f>IFERROR(VLOOKUP($B4827,APガラス性能一覧!$A$2:$M$6097,8,0),"")</f>
        <v/>
      </c>
      <c r="J4827" s="68" t="str">
        <f>IFERROR(VLOOKUP($B4827,APガラス性能一覧!$A$2:$M$6097,9,0),"")</f>
        <v/>
      </c>
      <c r="K4827" s="68" t="str">
        <f>IFERROR(VLOOKUP($B4827,APガラス性能一覧!$A$2:$M$6097,10,0),"")</f>
        <v/>
      </c>
      <c r="L4827" s="68" t="str">
        <f>IFERROR(VLOOKUP($B4827,APガラス性能一覧!$A$2:$M$6097,11,0),"")</f>
        <v/>
      </c>
      <c r="M4827" s="68" t="str">
        <f>IFERROR(VLOOKUP($B4827,APガラス性能一覧!$A$2:$M$6097,12,0),"")</f>
        <v/>
      </c>
      <c r="N4827" s="68" t="str">
        <f>IFERROR(VLOOKUP($B4827,APガラス性能一覧!$A$2:$M$6097,13,0),"")</f>
        <v/>
      </c>
    </row>
    <row r="4828" spans="2:14" x14ac:dyDescent="0.4">
      <c r="B4828" s="68" t="str">
        <f>IF($D$2="","",IF($E$2=0.65,IFERROR(IF(INDEX(APガラス性能一覧!A:A,MATCH(ROW(B4822),APガラス性能一覧!$O:$O,0))="","",INDEX(APガラス性能一覧!A:A,MATCH(ROW(B4822),APガラス性能一覧!$O:$O,0))),""),IFERROR(IF(INDEX(APガラス性能一覧!A:A,MATCH(ROW(B4822),APガラス性能一覧!$N:$N,0))="","",INDEX(APガラス性能一覧!A:A,MATCH(ROW(B4822),APガラス性能一覧!$N:$N,0))),"")))</f>
        <v/>
      </c>
      <c r="C4828" s="68" t="str">
        <f>IFERROR(VLOOKUP($B4828,APガラス性能一覧!$A$2:$M$6097,2,0),"")</f>
        <v/>
      </c>
      <c r="D4828" s="68" t="str">
        <f>IFERROR(VLOOKUP($B4828,APガラス性能一覧!$A$2:$M$6097,3,0),"")</f>
        <v/>
      </c>
      <c r="E4828" s="68" t="str">
        <f>IFERROR(VLOOKUP($B4828,APガラス性能一覧!$A$2:$M$6097,4,0),"")</f>
        <v/>
      </c>
      <c r="F4828" s="68" t="str">
        <f>IFERROR(VLOOKUP($B4828,APガラス性能一覧!$A$2:$M$6097,5,0),"")</f>
        <v/>
      </c>
      <c r="G4828" s="68" t="str">
        <f>IFERROR(VLOOKUP($B4828,APガラス性能一覧!$A$2:$M$6097,6,0),"")</f>
        <v/>
      </c>
      <c r="H4828" s="68" t="str">
        <f>IFERROR(VLOOKUP($B4828,APガラス性能一覧!$A$2:$M$6097,7,0),"")</f>
        <v/>
      </c>
      <c r="I4828" s="68" t="str">
        <f>IFERROR(VLOOKUP($B4828,APガラス性能一覧!$A$2:$M$6097,8,0),"")</f>
        <v/>
      </c>
      <c r="J4828" s="68" t="str">
        <f>IFERROR(VLOOKUP($B4828,APガラス性能一覧!$A$2:$M$6097,9,0),"")</f>
        <v/>
      </c>
      <c r="K4828" s="68" t="str">
        <f>IFERROR(VLOOKUP($B4828,APガラス性能一覧!$A$2:$M$6097,10,0),"")</f>
        <v/>
      </c>
      <c r="L4828" s="68" t="str">
        <f>IFERROR(VLOOKUP($B4828,APガラス性能一覧!$A$2:$M$6097,11,0),"")</f>
        <v/>
      </c>
      <c r="M4828" s="68" t="str">
        <f>IFERROR(VLOOKUP($B4828,APガラス性能一覧!$A$2:$M$6097,12,0),"")</f>
        <v/>
      </c>
      <c r="N4828" s="68" t="str">
        <f>IFERROR(VLOOKUP($B4828,APガラス性能一覧!$A$2:$M$6097,13,0),"")</f>
        <v/>
      </c>
    </row>
    <row r="4829" spans="2:14" x14ac:dyDescent="0.4">
      <c r="B4829" s="68" t="str">
        <f>IF($D$2="","",IF($E$2=0.65,IFERROR(IF(INDEX(APガラス性能一覧!A:A,MATCH(ROW(B4823),APガラス性能一覧!$O:$O,0))="","",INDEX(APガラス性能一覧!A:A,MATCH(ROW(B4823),APガラス性能一覧!$O:$O,0))),""),IFERROR(IF(INDEX(APガラス性能一覧!A:A,MATCH(ROW(B4823),APガラス性能一覧!$N:$N,0))="","",INDEX(APガラス性能一覧!A:A,MATCH(ROW(B4823),APガラス性能一覧!$N:$N,0))),"")))</f>
        <v/>
      </c>
      <c r="C4829" s="68" t="str">
        <f>IFERROR(VLOOKUP($B4829,APガラス性能一覧!$A$2:$M$6097,2,0),"")</f>
        <v/>
      </c>
      <c r="D4829" s="68" t="str">
        <f>IFERROR(VLOOKUP($B4829,APガラス性能一覧!$A$2:$M$6097,3,0),"")</f>
        <v/>
      </c>
      <c r="E4829" s="68" t="str">
        <f>IFERROR(VLOOKUP($B4829,APガラス性能一覧!$A$2:$M$6097,4,0),"")</f>
        <v/>
      </c>
      <c r="F4829" s="68" t="str">
        <f>IFERROR(VLOOKUP($B4829,APガラス性能一覧!$A$2:$M$6097,5,0),"")</f>
        <v/>
      </c>
      <c r="G4829" s="68" t="str">
        <f>IFERROR(VLOOKUP($B4829,APガラス性能一覧!$A$2:$M$6097,6,0),"")</f>
        <v/>
      </c>
      <c r="H4829" s="68" t="str">
        <f>IFERROR(VLOOKUP($B4829,APガラス性能一覧!$A$2:$M$6097,7,0),"")</f>
        <v/>
      </c>
      <c r="I4829" s="68" t="str">
        <f>IFERROR(VLOOKUP($B4829,APガラス性能一覧!$A$2:$M$6097,8,0),"")</f>
        <v/>
      </c>
      <c r="J4829" s="68" t="str">
        <f>IFERROR(VLOOKUP($B4829,APガラス性能一覧!$A$2:$M$6097,9,0),"")</f>
        <v/>
      </c>
      <c r="K4829" s="68" t="str">
        <f>IFERROR(VLOOKUP($B4829,APガラス性能一覧!$A$2:$M$6097,10,0),"")</f>
        <v/>
      </c>
      <c r="L4829" s="68" t="str">
        <f>IFERROR(VLOOKUP($B4829,APガラス性能一覧!$A$2:$M$6097,11,0),"")</f>
        <v/>
      </c>
      <c r="M4829" s="68" t="str">
        <f>IFERROR(VLOOKUP($B4829,APガラス性能一覧!$A$2:$M$6097,12,0),"")</f>
        <v/>
      </c>
      <c r="N4829" s="68" t="str">
        <f>IFERROR(VLOOKUP($B4829,APガラス性能一覧!$A$2:$M$6097,13,0),"")</f>
        <v/>
      </c>
    </row>
    <row r="4830" spans="2:14" x14ac:dyDescent="0.4">
      <c r="B4830" s="68" t="str">
        <f>IF($D$2="","",IF($E$2=0.65,IFERROR(IF(INDEX(APガラス性能一覧!A:A,MATCH(ROW(B4824),APガラス性能一覧!$O:$O,0))="","",INDEX(APガラス性能一覧!A:A,MATCH(ROW(B4824),APガラス性能一覧!$O:$O,0))),""),IFERROR(IF(INDEX(APガラス性能一覧!A:A,MATCH(ROW(B4824),APガラス性能一覧!$N:$N,0))="","",INDEX(APガラス性能一覧!A:A,MATCH(ROW(B4824),APガラス性能一覧!$N:$N,0))),"")))</f>
        <v/>
      </c>
      <c r="C4830" s="68" t="str">
        <f>IFERROR(VLOOKUP($B4830,APガラス性能一覧!$A$2:$M$6097,2,0),"")</f>
        <v/>
      </c>
      <c r="D4830" s="68" t="str">
        <f>IFERROR(VLOOKUP($B4830,APガラス性能一覧!$A$2:$M$6097,3,0),"")</f>
        <v/>
      </c>
      <c r="E4830" s="68" t="str">
        <f>IFERROR(VLOOKUP($B4830,APガラス性能一覧!$A$2:$M$6097,4,0),"")</f>
        <v/>
      </c>
      <c r="F4830" s="68" t="str">
        <f>IFERROR(VLOOKUP($B4830,APガラス性能一覧!$A$2:$M$6097,5,0),"")</f>
        <v/>
      </c>
      <c r="G4830" s="68" t="str">
        <f>IFERROR(VLOOKUP($B4830,APガラス性能一覧!$A$2:$M$6097,6,0),"")</f>
        <v/>
      </c>
      <c r="H4830" s="68" t="str">
        <f>IFERROR(VLOOKUP($B4830,APガラス性能一覧!$A$2:$M$6097,7,0),"")</f>
        <v/>
      </c>
      <c r="I4830" s="68" t="str">
        <f>IFERROR(VLOOKUP($B4830,APガラス性能一覧!$A$2:$M$6097,8,0),"")</f>
        <v/>
      </c>
      <c r="J4830" s="68" t="str">
        <f>IFERROR(VLOOKUP($B4830,APガラス性能一覧!$A$2:$M$6097,9,0),"")</f>
        <v/>
      </c>
      <c r="K4830" s="68" t="str">
        <f>IFERROR(VLOOKUP($B4830,APガラス性能一覧!$A$2:$M$6097,10,0),"")</f>
        <v/>
      </c>
      <c r="L4830" s="68" t="str">
        <f>IFERROR(VLOOKUP($B4830,APガラス性能一覧!$A$2:$M$6097,11,0),"")</f>
        <v/>
      </c>
      <c r="M4830" s="68" t="str">
        <f>IFERROR(VLOOKUP($B4830,APガラス性能一覧!$A$2:$M$6097,12,0),"")</f>
        <v/>
      </c>
      <c r="N4830" s="68" t="str">
        <f>IFERROR(VLOOKUP($B4830,APガラス性能一覧!$A$2:$M$6097,13,0),"")</f>
        <v/>
      </c>
    </row>
    <row r="4831" spans="2:14" x14ac:dyDescent="0.4">
      <c r="B4831" s="68" t="str">
        <f>IF($D$2="","",IF($E$2=0.65,IFERROR(IF(INDEX(APガラス性能一覧!A:A,MATCH(ROW(B4825),APガラス性能一覧!$O:$O,0))="","",INDEX(APガラス性能一覧!A:A,MATCH(ROW(B4825),APガラス性能一覧!$O:$O,0))),""),IFERROR(IF(INDEX(APガラス性能一覧!A:A,MATCH(ROW(B4825),APガラス性能一覧!$N:$N,0))="","",INDEX(APガラス性能一覧!A:A,MATCH(ROW(B4825),APガラス性能一覧!$N:$N,0))),"")))</f>
        <v/>
      </c>
      <c r="C4831" s="68" t="str">
        <f>IFERROR(VLOOKUP($B4831,APガラス性能一覧!$A$2:$M$6097,2,0),"")</f>
        <v/>
      </c>
      <c r="D4831" s="68" t="str">
        <f>IFERROR(VLOOKUP($B4831,APガラス性能一覧!$A$2:$M$6097,3,0),"")</f>
        <v/>
      </c>
      <c r="E4831" s="68" t="str">
        <f>IFERROR(VLOOKUP($B4831,APガラス性能一覧!$A$2:$M$6097,4,0),"")</f>
        <v/>
      </c>
      <c r="F4831" s="68" t="str">
        <f>IFERROR(VLOOKUP($B4831,APガラス性能一覧!$A$2:$M$6097,5,0),"")</f>
        <v/>
      </c>
      <c r="G4831" s="68" t="str">
        <f>IFERROR(VLOOKUP($B4831,APガラス性能一覧!$A$2:$M$6097,6,0),"")</f>
        <v/>
      </c>
      <c r="H4831" s="68" t="str">
        <f>IFERROR(VLOOKUP($B4831,APガラス性能一覧!$A$2:$M$6097,7,0),"")</f>
        <v/>
      </c>
      <c r="I4831" s="68" t="str">
        <f>IFERROR(VLOOKUP($B4831,APガラス性能一覧!$A$2:$M$6097,8,0),"")</f>
        <v/>
      </c>
      <c r="J4831" s="68" t="str">
        <f>IFERROR(VLOOKUP($B4831,APガラス性能一覧!$A$2:$M$6097,9,0),"")</f>
        <v/>
      </c>
      <c r="K4831" s="68" t="str">
        <f>IFERROR(VLOOKUP($B4831,APガラス性能一覧!$A$2:$M$6097,10,0),"")</f>
        <v/>
      </c>
      <c r="L4831" s="68" t="str">
        <f>IFERROR(VLOOKUP($B4831,APガラス性能一覧!$A$2:$M$6097,11,0),"")</f>
        <v/>
      </c>
      <c r="M4831" s="68" t="str">
        <f>IFERROR(VLOOKUP($B4831,APガラス性能一覧!$A$2:$M$6097,12,0),"")</f>
        <v/>
      </c>
      <c r="N4831" s="68" t="str">
        <f>IFERROR(VLOOKUP($B4831,APガラス性能一覧!$A$2:$M$6097,13,0),"")</f>
        <v/>
      </c>
    </row>
    <row r="4832" spans="2:14" x14ac:dyDescent="0.4">
      <c r="B4832" s="68" t="str">
        <f>IF($D$2="","",IF($E$2=0.65,IFERROR(IF(INDEX(APガラス性能一覧!A:A,MATCH(ROW(B4826),APガラス性能一覧!$O:$O,0))="","",INDEX(APガラス性能一覧!A:A,MATCH(ROW(B4826),APガラス性能一覧!$O:$O,0))),""),IFERROR(IF(INDEX(APガラス性能一覧!A:A,MATCH(ROW(B4826),APガラス性能一覧!$N:$N,0))="","",INDEX(APガラス性能一覧!A:A,MATCH(ROW(B4826),APガラス性能一覧!$N:$N,0))),"")))</f>
        <v/>
      </c>
      <c r="C4832" s="68" t="str">
        <f>IFERROR(VLOOKUP($B4832,APガラス性能一覧!$A$2:$M$6097,2,0),"")</f>
        <v/>
      </c>
      <c r="D4832" s="68" t="str">
        <f>IFERROR(VLOOKUP($B4832,APガラス性能一覧!$A$2:$M$6097,3,0),"")</f>
        <v/>
      </c>
      <c r="E4832" s="68" t="str">
        <f>IFERROR(VLOOKUP($B4832,APガラス性能一覧!$A$2:$M$6097,4,0),"")</f>
        <v/>
      </c>
      <c r="F4832" s="68" t="str">
        <f>IFERROR(VLOOKUP($B4832,APガラス性能一覧!$A$2:$M$6097,5,0),"")</f>
        <v/>
      </c>
      <c r="G4832" s="68" t="str">
        <f>IFERROR(VLOOKUP($B4832,APガラス性能一覧!$A$2:$M$6097,6,0),"")</f>
        <v/>
      </c>
      <c r="H4832" s="68" t="str">
        <f>IFERROR(VLOOKUP($B4832,APガラス性能一覧!$A$2:$M$6097,7,0),"")</f>
        <v/>
      </c>
      <c r="I4832" s="68" t="str">
        <f>IFERROR(VLOOKUP($B4832,APガラス性能一覧!$A$2:$M$6097,8,0),"")</f>
        <v/>
      </c>
      <c r="J4832" s="68" t="str">
        <f>IFERROR(VLOOKUP($B4832,APガラス性能一覧!$A$2:$M$6097,9,0),"")</f>
        <v/>
      </c>
      <c r="K4832" s="68" t="str">
        <f>IFERROR(VLOOKUP($B4832,APガラス性能一覧!$A$2:$M$6097,10,0),"")</f>
        <v/>
      </c>
      <c r="L4832" s="68" t="str">
        <f>IFERROR(VLOOKUP($B4832,APガラス性能一覧!$A$2:$M$6097,11,0),"")</f>
        <v/>
      </c>
      <c r="M4832" s="68" t="str">
        <f>IFERROR(VLOOKUP($B4832,APガラス性能一覧!$A$2:$M$6097,12,0),"")</f>
        <v/>
      </c>
      <c r="N4832" s="68" t="str">
        <f>IFERROR(VLOOKUP($B4832,APガラス性能一覧!$A$2:$M$6097,13,0),"")</f>
        <v/>
      </c>
    </row>
    <row r="4833" spans="2:14" x14ac:dyDescent="0.4">
      <c r="B4833" s="68" t="str">
        <f>IF($D$2="","",IF($E$2=0.65,IFERROR(IF(INDEX(APガラス性能一覧!A:A,MATCH(ROW(B4827),APガラス性能一覧!$O:$O,0))="","",INDEX(APガラス性能一覧!A:A,MATCH(ROW(B4827),APガラス性能一覧!$O:$O,0))),""),IFERROR(IF(INDEX(APガラス性能一覧!A:A,MATCH(ROW(B4827),APガラス性能一覧!$N:$N,0))="","",INDEX(APガラス性能一覧!A:A,MATCH(ROW(B4827),APガラス性能一覧!$N:$N,0))),"")))</f>
        <v/>
      </c>
      <c r="C4833" s="68" t="str">
        <f>IFERROR(VLOOKUP($B4833,APガラス性能一覧!$A$2:$M$6097,2,0),"")</f>
        <v/>
      </c>
      <c r="D4833" s="68" t="str">
        <f>IFERROR(VLOOKUP($B4833,APガラス性能一覧!$A$2:$M$6097,3,0),"")</f>
        <v/>
      </c>
      <c r="E4833" s="68" t="str">
        <f>IFERROR(VLOOKUP($B4833,APガラス性能一覧!$A$2:$M$6097,4,0),"")</f>
        <v/>
      </c>
      <c r="F4833" s="68" t="str">
        <f>IFERROR(VLOOKUP($B4833,APガラス性能一覧!$A$2:$M$6097,5,0),"")</f>
        <v/>
      </c>
      <c r="G4833" s="68" t="str">
        <f>IFERROR(VLOOKUP($B4833,APガラス性能一覧!$A$2:$M$6097,6,0),"")</f>
        <v/>
      </c>
      <c r="H4833" s="68" t="str">
        <f>IFERROR(VLOOKUP($B4833,APガラス性能一覧!$A$2:$M$6097,7,0),"")</f>
        <v/>
      </c>
      <c r="I4833" s="68" t="str">
        <f>IFERROR(VLOOKUP($B4833,APガラス性能一覧!$A$2:$M$6097,8,0),"")</f>
        <v/>
      </c>
      <c r="J4833" s="68" t="str">
        <f>IFERROR(VLOOKUP($B4833,APガラス性能一覧!$A$2:$M$6097,9,0),"")</f>
        <v/>
      </c>
      <c r="K4833" s="68" t="str">
        <f>IFERROR(VLOOKUP($B4833,APガラス性能一覧!$A$2:$M$6097,10,0),"")</f>
        <v/>
      </c>
      <c r="L4833" s="68" t="str">
        <f>IFERROR(VLOOKUP($B4833,APガラス性能一覧!$A$2:$M$6097,11,0),"")</f>
        <v/>
      </c>
      <c r="M4833" s="68" t="str">
        <f>IFERROR(VLOOKUP($B4833,APガラス性能一覧!$A$2:$M$6097,12,0),"")</f>
        <v/>
      </c>
      <c r="N4833" s="68" t="str">
        <f>IFERROR(VLOOKUP($B4833,APガラス性能一覧!$A$2:$M$6097,13,0),"")</f>
        <v/>
      </c>
    </row>
    <row r="4834" spans="2:14" x14ac:dyDescent="0.4">
      <c r="B4834" s="68" t="str">
        <f>IF($D$2="","",IF($E$2=0.65,IFERROR(IF(INDEX(APガラス性能一覧!A:A,MATCH(ROW(B4828),APガラス性能一覧!$O:$O,0))="","",INDEX(APガラス性能一覧!A:A,MATCH(ROW(B4828),APガラス性能一覧!$O:$O,0))),""),IFERROR(IF(INDEX(APガラス性能一覧!A:A,MATCH(ROW(B4828),APガラス性能一覧!$N:$N,0))="","",INDEX(APガラス性能一覧!A:A,MATCH(ROW(B4828),APガラス性能一覧!$N:$N,0))),"")))</f>
        <v/>
      </c>
      <c r="C4834" s="68" t="str">
        <f>IFERROR(VLOOKUP($B4834,APガラス性能一覧!$A$2:$M$6097,2,0),"")</f>
        <v/>
      </c>
      <c r="D4834" s="68" t="str">
        <f>IFERROR(VLOOKUP($B4834,APガラス性能一覧!$A$2:$M$6097,3,0),"")</f>
        <v/>
      </c>
      <c r="E4834" s="68" t="str">
        <f>IFERROR(VLOOKUP($B4834,APガラス性能一覧!$A$2:$M$6097,4,0),"")</f>
        <v/>
      </c>
      <c r="F4834" s="68" t="str">
        <f>IFERROR(VLOOKUP($B4834,APガラス性能一覧!$A$2:$M$6097,5,0),"")</f>
        <v/>
      </c>
      <c r="G4834" s="68" t="str">
        <f>IFERROR(VLOOKUP($B4834,APガラス性能一覧!$A$2:$M$6097,6,0),"")</f>
        <v/>
      </c>
      <c r="H4834" s="68" t="str">
        <f>IFERROR(VLOOKUP($B4834,APガラス性能一覧!$A$2:$M$6097,7,0),"")</f>
        <v/>
      </c>
      <c r="I4834" s="68" t="str">
        <f>IFERROR(VLOOKUP($B4834,APガラス性能一覧!$A$2:$M$6097,8,0),"")</f>
        <v/>
      </c>
      <c r="J4834" s="68" t="str">
        <f>IFERROR(VLOOKUP($B4834,APガラス性能一覧!$A$2:$M$6097,9,0),"")</f>
        <v/>
      </c>
      <c r="K4834" s="68" t="str">
        <f>IFERROR(VLOOKUP($B4834,APガラス性能一覧!$A$2:$M$6097,10,0),"")</f>
        <v/>
      </c>
      <c r="L4834" s="68" t="str">
        <f>IFERROR(VLOOKUP($B4834,APガラス性能一覧!$A$2:$M$6097,11,0),"")</f>
        <v/>
      </c>
      <c r="M4834" s="68" t="str">
        <f>IFERROR(VLOOKUP($B4834,APガラス性能一覧!$A$2:$M$6097,12,0),"")</f>
        <v/>
      </c>
      <c r="N4834" s="68" t="str">
        <f>IFERROR(VLOOKUP($B4834,APガラス性能一覧!$A$2:$M$6097,13,0),"")</f>
        <v/>
      </c>
    </row>
    <row r="4835" spans="2:14" x14ac:dyDescent="0.4">
      <c r="B4835" s="68" t="str">
        <f>IF($D$2="","",IF($E$2=0.65,IFERROR(IF(INDEX(APガラス性能一覧!A:A,MATCH(ROW(B4829),APガラス性能一覧!$O:$O,0))="","",INDEX(APガラス性能一覧!A:A,MATCH(ROW(B4829),APガラス性能一覧!$O:$O,0))),""),IFERROR(IF(INDEX(APガラス性能一覧!A:A,MATCH(ROW(B4829),APガラス性能一覧!$N:$N,0))="","",INDEX(APガラス性能一覧!A:A,MATCH(ROW(B4829),APガラス性能一覧!$N:$N,0))),"")))</f>
        <v/>
      </c>
      <c r="C4835" s="68" t="str">
        <f>IFERROR(VLOOKUP($B4835,APガラス性能一覧!$A$2:$M$6097,2,0),"")</f>
        <v/>
      </c>
      <c r="D4835" s="68" t="str">
        <f>IFERROR(VLOOKUP($B4835,APガラス性能一覧!$A$2:$M$6097,3,0),"")</f>
        <v/>
      </c>
      <c r="E4835" s="68" t="str">
        <f>IFERROR(VLOOKUP($B4835,APガラス性能一覧!$A$2:$M$6097,4,0),"")</f>
        <v/>
      </c>
      <c r="F4835" s="68" t="str">
        <f>IFERROR(VLOOKUP($B4835,APガラス性能一覧!$A$2:$M$6097,5,0),"")</f>
        <v/>
      </c>
      <c r="G4835" s="68" t="str">
        <f>IFERROR(VLOOKUP($B4835,APガラス性能一覧!$A$2:$M$6097,6,0),"")</f>
        <v/>
      </c>
      <c r="H4835" s="68" t="str">
        <f>IFERROR(VLOOKUP($B4835,APガラス性能一覧!$A$2:$M$6097,7,0),"")</f>
        <v/>
      </c>
      <c r="I4835" s="68" t="str">
        <f>IFERROR(VLOOKUP($B4835,APガラス性能一覧!$A$2:$M$6097,8,0),"")</f>
        <v/>
      </c>
      <c r="J4835" s="68" t="str">
        <f>IFERROR(VLOOKUP($B4835,APガラス性能一覧!$A$2:$M$6097,9,0),"")</f>
        <v/>
      </c>
      <c r="K4835" s="68" t="str">
        <f>IFERROR(VLOOKUP($B4835,APガラス性能一覧!$A$2:$M$6097,10,0),"")</f>
        <v/>
      </c>
      <c r="L4835" s="68" t="str">
        <f>IFERROR(VLOOKUP($B4835,APガラス性能一覧!$A$2:$M$6097,11,0),"")</f>
        <v/>
      </c>
      <c r="M4835" s="68" t="str">
        <f>IFERROR(VLOOKUP($B4835,APガラス性能一覧!$A$2:$M$6097,12,0),"")</f>
        <v/>
      </c>
      <c r="N4835" s="68" t="str">
        <f>IFERROR(VLOOKUP($B4835,APガラス性能一覧!$A$2:$M$6097,13,0),"")</f>
        <v/>
      </c>
    </row>
    <row r="4836" spans="2:14" x14ac:dyDescent="0.4">
      <c r="B4836" s="68" t="str">
        <f>IF($D$2="","",IF($E$2=0.65,IFERROR(IF(INDEX(APガラス性能一覧!A:A,MATCH(ROW(B4830),APガラス性能一覧!$O:$O,0))="","",INDEX(APガラス性能一覧!A:A,MATCH(ROW(B4830),APガラス性能一覧!$O:$O,0))),""),IFERROR(IF(INDEX(APガラス性能一覧!A:A,MATCH(ROW(B4830),APガラス性能一覧!$N:$N,0))="","",INDEX(APガラス性能一覧!A:A,MATCH(ROW(B4830),APガラス性能一覧!$N:$N,0))),"")))</f>
        <v/>
      </c>
      <c r="C4836" s="68" t="str">
        <f>IFERROR(VLOOKUP($B4836,APガラス性能一覧!$A$2:$M$6097,2,0),"")</f>
        <v/>
      </c>
      <c r="D4836" s="68" t="str">
        <f>IFERROR(VLOOKUP($B4836,APガラス性能一覧!$A$2:$M$6097,3,0),"")</f>
        <v/>
      </c>
      <c r="E4836" s="68" t="str">
        <f>IFERROR(VLOOKUP($B4836,APガラス性能一覧!$A$2:$M$6097,4,0),"")</f>
        <v/>
      </c>
      <c r="F4836" s="68" t="str">
        <f>IFERROR(VLOOKUP($B4836,APガラス性能一覧!$A$2:$M$6097,5,0),"")</f>
        <v/>
      </c>
      <c r="G4836" s="68" t="str">
        <f>IFERROR(VLOOKUP($B4836,APガラス性能一覧!$A$2:$M$6097,6,0),"")</f>
        <v/>
      </c>
      <c r="H4836" s="68" t="str">
        <f>IFERROR(VLOOKUP($B4836,APガラス性能一覧!$A$2:$M$6097,7,0),"")</f>
        <v/>
      </c>
      <c r="I4836" s="68" t="str">
        <f>IFERROR(VLOOKUP($B4836,APガラス性能一覧!$A$2:$M$6097,8,0),"")</f>
        <v/>
      </c>
      <c r="J4836" s="68" t="str">
        <f>IFERROR(VLOOKUP($B4836,APガラス性能一覧!$A$2:$M$6097,9,0),"")</f>
        <v/>
      </c>
      <c r="K4836" s="68" t="str">
        <f>IFERROR(VLOOKUP($B4836,APガラス性能一覧!$A$2:$M$6097,10,0),"")</f>
        <v/>
      </c>
      <c r="L4836" s="68" t="str">
        <f>IFERROR(VLOOKUP($B4836,APガラス性能一覧!$A$2:$M$6097,11,0),"")</f>
        <v/>
      </c>
      <c r="M4836" s="68" t="str">
        <f>IFERROR(VLOOKUP($B4836,APガラス性能一覧!$A$2:$M$6097,12,0),"")</f>
        <v/>
      </c>
      <c r="N4836" s="68" t="str">
        <f>IFERROR(VLOOKUP($B4836,APガラス性能一覧!$A$2:$M$6097,13,0),"")</f>
        <v/>
      </c>
    </row>
    <row r="4837" spans="2:14" x14ac:dyDescent="0.4">
      <c r="B4837" s="68" t="str">
        <f>IF($D$2="","",IF($E$2=0.65,IFERROR(IF(INDEX(APガラス性能一覧!A:A,MATCH(ROW(B4831),APガラス性能一覧!$O:$O,0))="","",INDEX(APガラス性能一覧!A:A,MATCH(ROW(B4831),APガラス性能一覧!$O:$O,0))),""),IFERROR(IF(INDEX(APガラス性能一覧!A:A,MATCH(ROW(B4831),APガラス性能一覧!$N:$N,0))="","",INDEX(APガラス性能一覧!A:A,MATCH(ROW(B4831),APガラス性能一覧!$N:$N,0))),"")))</f>
        <v/>
      </c>
      <c r="C4837" s="68" t="str">
        <f>IFERROR(VLOOKUP($B4837,APガラス性能一覧!$A$2:$M$6097,2,0),"")</f>
        <v/>
      </c>
      <c r="D4837" s="68" t="str">
        <f>IFERROR(VLOOKUP($B4837,APガラス性能一覧!$A$2:$M$6097,3,0),"")</f>
        <v/>
      </c>
      <c r="E4837" s="68" t="str">
        <f>IFERROR(VLOOKUP($B4837,APガラス性能一覧!$A$2:$M$6097,4,0),"")</f>
        <v/>
      </c>
      <c r="F4837" s="68" t="str">
        <f>IFERROR(VLOOKUP($B4837,APガラス性能一覧!$A$2:$M$6097,5,0),"")</f>
        <v/>
      </c>
      <c r="G4837" s="68" t="str">
        <f>IFERROR(VLOOKUP($B4837,APガラス性能一覧!$A$2:$M$6097,6,0),"")</f>
        <v/>
      </c>
      <c r="H4837" s="68" t="str">
        <f>IFERROR(VLOOKUP($B4837,APガラス性能一覧!$A$2:$M$6097,7,0),"")</f>
        <v/>
      </c>
      <c r="I4837" s="68" t="str">
        <f>IFERROR(VLOOKUP($B4837,APガラス性能一覧!$A$2:$M$6097,8,0),"")</f>
        <v/>
      </c>
      <c r="J4837" s="68" t="str">
        <f>IFERROR(VLOOKUP($B4837,APガラス性能一覧!$A$2:$M$6097,9,0),"")</f>
        <v/>
      </c>
      <c r="K4837" s="68" t="str">
        <f>IFERROR(VLOOKUP($B4837,APガラス性能一覧!$A$2:$M$6097,10,0),"")</f>
        <v/>
      </c>
      <c r="L4837" s="68" t="str">
        <f>IFERROR(VLOOKUP($B4837,APガラス性能一覧!$A$2:$M$6097,11,0),"")</f>
        <v/>
      </c>
      <c r="M4837" s="68" t="str">
        <f>IFERROR(VLOOKUP($B4837,APガラス性能一覧!$A$2:$M$6097,12,0),"")</f>
        <v/>
      </c>
      <c r="N4837" s="68" t="str">
        <f>IFERROR(VLOOKUP($B4837,APガラス性能一覧!$A$2:$M$6097,13,0),"")</f>
        <v/>
      </c>
    </row>
    <row r="4838" spans="2:14" x14ac:dyDescent="0.4">
      <c r="B4838" s="68" t="str">
        <f>IF($D$2="","",IF($E$2=0.65,IFERROR(IF(INDEX(APガラス性能一覧!A:A,MATCH(ROW(B4832),APガラス性能一覧!$O:$O,0))="","",INDEX(APガラス性能一覧!A:A,MATCH(ROW(B4832),APガラス性能一覧!$O:$O,0))),""),IFERROR(IF(INDEX(APガラス性能一覧!A:A,MATCH(ROW(B4832),APガラス性能一覧!$N:$N,0))="","",INDEX(APガラス性能一覧!A:A,MATCH(ROW(B4832),APガラス性能一覧!$N:$N,0))),"")))</f>
        <v/>
      </c>
      <c r="C4838" s="68" t="str">
        <f>IFERROR(VLOOKUP($B4838,APガラス性能一覧!$A$2:$M$6097,2,0),"")</f>
        <v/>
      </c>
      <c r="D4838" s="68" t="str">
        <f>IFERROR(VLOOKUP($B4838,APガラス性能一覧!$A$2:$M$6097,3,0),"")</f>
        <v/>
      </c>
      <c r="E4838" s="68" t="str">
        <f>IFERROR(VLOOKUP($B4838,APガラス性能一覧!$A$2:$M$6097,4,0),"")</f>
        <v/>
      </c>
      <c r="F4838" s="68" t="str">
        <f>IFERROR(VLOOKUP($B4838,APガラス性能一覧!$A$2:$M$6097,5,0),"")</f>
        <v/>
      </c>
      <c r="G4838" s="68" t="str">
        <f>IFERROR(VLOOKUP($B4838,APガラス性能一覧!$A$2:$M$6097,6,0),"")</f>
        <v/>
      </c>
      <c r="H4838" s="68" t="str">
        <f>IFERROR(VLOOKUP($B4838,APガラス性能一覧!$A$2:$M$6097,7,0),"")</f>
        <v/>
      </c>
      <c r="I4838" s="68" t="str">
        <f>IFERROR(VLOOKUP($B4838,APガラス性能一覧!$A$2:$M$6097,8,0),"")</f>
        <v/>
      </c>
      <c r="J4838" s="68" t="str">
        <f>IFERROR(VLOOKUP($B4838,APガラス性能一覧!$A$2:$M$6097,9,0),"")</f>
        <v/>
      </c>
      <c r="K4838" s="68" t="str">
        <f>IFERROR(VLOOKUP($B4838,APガラス性能一覧!$A$2:$M$6097,10,0),"")</f>
        <v/>
      </c>
      <c r="L4838" s="68" t="str">
        <f>IFERROR(VLOOKUP($B4838,APガラス性能一覧!$A$2:$M$6097,11,0),"")</f>
        <v/>
      </c>
      <c r="M4838" s="68" t="str">
        <f>IFERROR(VLOOKUP($B4838,APガラス性能一覧!$A$2:$M$6097,12,0),"")</f>
        <v/>
      </c>
      <c r="N4838" s="68" t="str">
        <f>IFERROR(VLOOKUP($B4838,APガラス性能一覧!$A$2:$M$6097,13,0),"")</f>
        <v/>
      </c>
    </row>
    <row r="4839" spans="2:14" x14ac:dyDescent="0.4">
      <c r="B4839" s="68" t="str">
        <f>IF($D$2="","",IF($E$2=0.65,IFERROR(IF(INDEX(APガラス性能一覧!A:A,MATCH(ROW(B4833),APガラス性能一覧!$O:$O,0))="","",INDEX(APガラス性能一覧!A:A,MATCH(ROW(B4833),APガラス性能一覧!$O:$O,0))),""),IFERROR(IF(INDEX(APガラス性能一覧!A:A,MATCH(ROW(B4833),APガラス性能一覧!$N:$N,0))="","",INDEX(APガラス性能一覧!A:A,MATCH(ROW(B4833),APガラス性能一覧!$N:$N,0))),"")))</f>
        <v/>
      </c>
      <c r="C4839" s="68" t="str">
        <f>IFERROR(VLOOKUP($B4839,APガラス性能一覧!$A$2:$M$6097,2,0),"")</f>
        <v/>
      </c>
      <c r="D4839" s="68" t="str">
        <f>IFERROR(VLOOKUP($B4839,APガラス性能一覧!$A$2:$M$6097,3,0),"")</f>
        <v/>
      </c>
      <c r="E4839" s="68" t="str">
        <f>IFERROR(VLOOKUP($B4839,APガラス性能一覧!$A$2:$M$6097,4,0),"")</f>
        <v/>
      </c>
      <c r="F4839" s="68" t="str">
        <f>IFERROR(VLOOKUP($B4839,APガラス性能一覧!$A$2:$M$6097,5,0),"")</f>
        <v/>
      </c>
      <c r="G4839" s="68" t="str">
        <f>IFERROR(VLOOKUP($B4839,APガラス性能一覧!$A$2:$M$6097,6,0),"")</f>
        <v/>
      </c>
      <c r="H4839" s="68" t="str">
        <f>IFERROR(VLOOKUP($B4839,APガラス性能一覧!$A$2:$M$6097,7,0),"")</f>
        <v/>
      </c>
      <c r="I4839" s="68" t="str">
        <f>IFERROR(VLOOKUP($B4839,APガラス性能一覧!$A$2:$M$6097,8,0),"")</f>
        <v/>
      </c>
      <c r="J4839" s="68" t="str">
        <f>IFERROR(VLOOKUP($B4839,APガラス性能一覧!$A$2:$M$6097,9,0),"")</f>
        <v/>
      </c>
      <c r="K4839" s="68" t="str">
        <f>IFERROR(VLOOKUP($B4839,APガラス性能一覧!$A$2:$M$6097,10,0),"")</f>
        <v/>
      </c>
      <c r="L4839" s="68" t="str">
        <f>IFERROR(VLOOKUP($B4839,APガラス性能一覧!$A$2:$M$6097,11,0),"")</f>
        <v/>
      </c>
      <c r="M4839" s="68" t="str">
        <f>IFERROR(VLOOKUP($B4839,APガラス性能一覧!$A$2:$M$6097,12,0),"")</f>
        <v/>
      </c>
      <c r="N4839" s="68" t="str">
        <f>IFERROR(VLOOKUP($B4839,APガラス性能一覧!$A$2:$M$6097,13,0),"")</f>
        <v/>
      </c>
    </row>
    <row r="4840" spans="2:14" x14ac:dyDescent="0.4">
      <c r="B4840" s="68" t="str">
        <f>IF($D$2="","",IF($E$2=0.65,IFERROR(IF(INDEX(APガラス性能一覧!A:A,MATCH(ROW(B4834),APガラス性能一覧!$O:$O,0))="","",INDEX(APガラス性能一覧!A:A,MATCH(ROW(B4834),APガラス性能一覧!$O:$O,0))),""),IFERROR(IF(INDEX(APガラス性能一覧!A:A,MATCH(ROW(B4834),APガラス性能一覧!$N:$N,0))="","",INDEX(APガラス性能一覧!A:A,MATCH(ROW(B4834),APガラス性能一覧!$N:$N,0))),"")))</f>
        <v/>
      </c>
      <c r="C4840" s="68" t="str">
        <f>IFERROR(VLOOKUP($B4840,APガラス性能一覧!$A$2:$M$6097,2,0),"")</f>
        <v/>
      </c>
      <c r="D4840" s="68" t="str">
        <f>IFERROR(VLOOKUP($B4840,APガラス性能一覧!$A$2:$M$6097,3,0),"")</f>
        <v/>
      </c>
      <c r="E4840" s="68" t="str">
        <f>IFERROR(VLOOKUP($B4840,APガラス性能一覧!$A$2:$M$6097,4,0),"")</f>
        <v/>
      </c>
      <c r="F4840" s="68" t="str">
        <f>IFERROR(VLOOKUP($B4840,APガラス性能一覧!$A$2:$M$6097,5,0),"")</f>
        <v/>
      </c>
      <c r="G4840" s="68" t="str">
        <f>IFERROR(VLOOKUP($B4840,APガラス性能一覧!$A$2:$M$6097,6,0),"")</f>
        <v/>
      </c>
      <c r="H4840" s="68" t="str">
        <f>IFERROR(VLOOKUP($B4840,APガラス性能一覧!$A$2:$M$6097,7,0),"")</f>
        <v/>
      </c>
      <c r="I4840" s="68" t="str">
        <f>IFERROR(VLOOKUP($B4840,APガラス性能一覧!$A$2:$M$6097,8,0),"")</f>
        <v/>
      </c>
      <c r="J4840" s="68" t="str">
        <f>IFERROR(VLOOKUP($B4840,APガラス性能一覧!$A$2:$M$6097,9,0),"")</f>
        <v/>
      </c>
      <c r="K4840" s="68" t="str">
        <f>IFERROR(VLOOKUP($B4840,APガラス性能一覧!$A$2:$M$6097,10,0),"")</f>
        <v/>
      </c>
      <c r="L4840" s="68" t="str">
        <f>IFERROR(VLOOKUP($B4840,APガラス性能一覧!$A$2:$M$6097,11,0),"")</f>
        <v/>
      </c>
      <c r="M4840" s="68" t="str">
        <f>IFERROR(VLOOKUP($B4840,APガラス性能一覧!$A$2:$M$6097,12,0),"")</f>
        <v/>
      </c>
      <c r="N4840" s="68" t="str">
        <f>IFERROR(VLOOKUP($B4840,APガラス性能一覧!$A$2:$M$6097,13,0),"")</f>
        <v/>
      </c>
    </row>
    <row r="4841" spans="2:14" x14ac:dyDescent="0.4">
      <c r="B4841" s="68" t="str">
        <f>IF($D$2="","",IF($E$2=0.65,IFERROR(IF(INDEX(APガラス性能一覧!A:A,MATCH(ROW(B4835),APガラス性能一覧!$O:$O,0))="","",INDEX(APガラス性能一覧!A:A,MATCH(ROW(B4835),APガラス性能一覧!$O:$O,0))),""),IFERROR(IF(INDEX(APガラス性能一覧!A:A,MATCH(ROW(B4835),APガラス性能一覧!$N:$N,0))="","",INDEX(APガラス性能一覧!A:A,MATCH(ROW(B4835),APガラス性能一覧!$N:$N,0))),"")))</f>
        <v/>
      </c>
      <c r="C4841" s="68" t="str">
        <f>IFERROR(VLOOKUP($B4841,APガラス性能一覧!$A$2:$M$6097,2,0),"")</f>
        <v/>
      </c>
      <c r="D4841" s="68" t="str">
        <f>IFERROR(VLOOKUP($B4841,APガラス性能一覧!$A$2:$M$6097,3,0),"")</f>
        <v/>
      </c>
      <c r="E4841" s="68" t="str">
        <f>IFERROR(VLOOKUP($B4841,APガラス性能一覧!$A$2:$M$6097,4,0),"")</f>
        <v/>
      </c>
      <c r="F4841" s="68" t="str">
        <f>IFERROR(VLOOKUP($B4841,APガラス性能一覧!$A$2:$M$6097,5,0),"")</f>
        <v/>
      </c>
      <c r="G4841" s="68" t="str">
        <f>IFERROR(VLOOKUP($B4841,APガラス性能一覧!$A$2:$M$6097,6,0),"")</f>
        <v/>
      </c>
      <c r="H4841" s="68" t="str">
        <f>IFERROR(VLOOKUP($B4841,APガラス性能一覧!$A$2:$M$6097,7,0),"")</f>
        <v/>
      </c>
      <c r="I4841" s="68" t="str">
        <f>IFERROR(VLOOKUP($B4841,APガラス性能一覧!$A$2:$M$6097,8,0),"")</f>
        <v/>
      </c>
      <c r="J4841" s="68" t="str">
        <f>IFERROR(VLOOKUP($B4841,APガラス性能一覧!$A$2:$M$6097,9,0),"")</f>
        <v/>
      </c>
      <c r="K4841" s="68" t="str">
        <f>IFERROR(VLOOKUP($B4841,APガラス性能一覧!$A$2:$M$6097,10,0),"")</f>
        <v/>
      </c>
      <c r="L4841" s="68" t="str">
        <f>IFERROR(VLOOKUP($B4841,APガラス性能一覧!$A$2:$M$6097,11,0),"")</f>
        <v/>
      </c>
      <c r="M4841" s="68" t="str">
        <f>IFERROR(VLOOKUP($B4841,APガラス性能一覧!$A$2:$M$6097,12,0),"")</f>
        <v/>
      </c>
      <c r="N4841" s="68" t="str">
        <f>IFERROR(VLOOKUP($B4841,APガラス性能一覧!$A$2:$M$6097,13,0),"")</f>
        <v/>
      </c>
    </row>
    <row r="4842" spans="2:14" x14ac:dyDescent="0.4">
      <c r="B4842" s="68" t="str">
        <f>IF($D$2="","",IF($E$2=0.65,IFERROR(IF(INDEX(APガラス性能一覧!A:A,MATCH(ROW(B4836),APガラス性能一覧!$O:$O,0))="","",INDEX(APガラス性能一覧!A:A,MATCH(ROW(B4836),APガラス性能一覧!$O:$O,0))),""),IFERROR(IF(INDEX(APガラス性能一覧!A:A,MATCH(ROW(B4836),APガラス性能一覧!$N:$N,0))="","",INDEX(APガラス性能一覧!A:A,MATCH(ROW(B4836),APガラス性能一覧!$N:$N,0))),"")))</f>
        <v/>
      </c>
      <c r="C4842" s="68" t="str">
        <f>IFERROR(VLOOKUP($B4842,APガラス性能一覧!$A$2:$M$6097,2,0),"")</f>
        <v/>
      </c>
      <c r="D4842" s="68" t="str">
        <f>IFERROR(VLOOKUP($B4842,APガラス性能一覧!$A$2:$M$6097,3,0),"")</f>
        <v/>
      </c>
      <c r="E4842" s="68" t="str">
        <f>IFERROR(VLOOKUP($B4842,APガラス性能一覧!$A$2:$M$6097,4,0),"")</f>
        <v/>
      </c>
      <c r="F4842" s="68" t="str">
        <f>IFERROR(VLOOKUP($B4842,APガラス性能一覧!$A$2:$M$6097,5,0),"")</f>
        <v/>
      </c>
      <c r="G4842" s="68" t="str">
        <f>IFERROR(VLOOKUP($B4842,APガラス性能一覧!$A$2:$M$6097,6,0),"")</f>
        <v/>
      </c>
      <c r="H4842" s="68" t="str">
        <f>IFERROR(VLOOKUP($B4842,APガラス性能一覧!$A$2:$M$6097,7,0),"")</f>
        <v/>
      </c>
      <c r="I4842" s="68" t="str">
        <f>IFERROR(VLOOKUP($B4842,APガラス性能一覧!$A$2:$M$6097,8,0),"")</f>
        <v/>
      </c>
      <c r="J4842" s="68" t="str">
        <f>IFERROR(VLOOKUP($B4842,APガラス性能一覧!$A$2:$M$6097,9,0),"")</f>
        <v/>
      </c>
      <c r="K4842" s="68" t="str">
        <f>IFERROR(VLOOKUP($B4842,APガラス性能一覧!$A$2:$M$6097,10,0),"")</f>
        <v/>
      </c>
      <c r="L4842" s="68" t="str">
        <f>IFERROR(VLOOKUP($B4842,APガラス性能一覧!$A$2:$M$6097,11,0),"")</f>
        <v/>
      </c>
      <c r="M4842" s="68" t="str">
        <f>IFERROR(VLOOKUP($B4842,APガラス性能一覧!$A$2:$M$6097,12,0),"")</f>
        <v/>
      </c>
      <c r="N4842" s="68" t="str">
        <f>IFERROR(VLOOKUP($B4842,APガラス性能一覧!$A$2:$M$6097,13,0),"")</f>
        <v/>
      </c>
    </row>
    <row r="4843" spans="2:14" x14ac:dyDescent="0.4">
      <c r="B4843" s="68" t="str">
        <f>IF($D$2="","",IF($E$2=0.65,IFERROR(IF(INDEX(APガラス性能一覧!A:A,MATCH(ROW(B4837),APガラス性能一覧!$O:$O,0))="","",INDEX(APガラス性能一覧!A:A,MATCH(ROW(B4837),APガラス性能一覧!$O:$O,0))),""),IFERROR(IF(INDEX(APガラス性能一覧!A:A,MATCH(ROW(B4837),APガラス性能一覧!$N:$N,0))="","",INDEX(APガラス性能一覧!A:A,MATCH(ROW(B4837),APガラス性能一覧!$N:$N,0))),"")))</f>
        <v/>
      </c>
      <c r="C4843" s="68" t="str">
        <f>IFERROR(VLOOKUP($B4843,APガラス性能一覧!$A$2:$M$6097,2,0),"")</f>
        <v/>
      </c>
      <c r="D4843" s="68" t="str">
        <f>IFERROR(VLOOKUP($B4843,APガラス性能一覧!$A$2:$M$6097,3,0),"")</f>
        <v/>
      </c>
      <c r="E4843" s="68" t="str">
        <f>IFERROR(VLOOKUP($B4843,APガラス性能一覧!$A$2:$M$6097,4,0),"")</f>
        <v/>
      </c>
      <c r="F4843" s="68" t="str">
        <f>IFERROR(VLOOKUP($B4843,APガラス性能一覧!$A$2:$M$6097,5,0),"")</f>
        <v/>
      </c>
      <c r="G4843" s="68" t="str">
        <f>IFERROR(VLOOKUP($B4843,APガラス性能一覧!$A$2:$M$6097,6,0),"")</f>
        <v/>
      </c>
      <c r="H4843" s="68" t="str">
        <f>IFERROR(VLOOKUP($B4843,APガラス性能一覧!$A$2:$M$6097,7,0),"")</f>
        <v/>
      </c>
      <c r="I4843" s="68" t="str">
        <f>IFERROR(VLOOKUP($B4843,APガラス性能一覧!$A$2:$M$6097,8,0),"")</f>
        <v/>
      </c>
      <c r="J4843" s="68" t="str">
        <f>IFERROR(VLOOKUP($B4843,APガラス性能一覧!$A$2:$M$6097,9,0),"")</f>
        <v/>
      </c>
      <c r="K4843" s="68" t="str">
        <f>IFERROR(VLOOKUP($B4843,APガラス性能一覧!$A$2:$M$6097,10,0),"")</f>
        <v/>
      </c>
      <c r="L4843" s="68" t="str">
        <f>IFERROR(VLOOKUP($B4843,APガラス性能一覧!$A$2:$M$6097,11,0),"")</f>
        <v/>
      </c>
      <c r="M4843" s="68" t="str">
        <f>IFERROR(VLOOKUP($B4843,APガラス性能一覧!$A$2:$M$6097,12,0),"")</f>
        <v/>
      </c>
      <c r="N4843" s="68" t="str">
        <f>IFERROR(VLOOKUP($B4843,APガラス性能一覧!$A$2:$M$6097,13,0),"")</f>
        <v/>
      </c>
    </row>
    <row r="4844" spans="2:14" x14ac:dyDescent="0.4">
      <c r="B4844" s="68" t="str">
        <f>IF($D$2="","",IF($E$2=0.65,IFERROR(IF(INDEX(APガラス性能一覧!A:A,MATCH(ROW(B4838),APガラス性能一覧!$O:$O,0))="","",INDEX(APガラス性能一覧!A:A,MATCH(ROW(B4838),APガラス性能一覧!$O:$O,0))),""),IFERROR(IF(INDEX(APガラス性能一覧!A:A,MATCH(ROW(B4838),APガラス性能一覧!$N:$N,0))="","",INDEX(APガラス性能一覧!A:A,MATCH(ROW(B4838),APガラス性能一覧!$N:$N,0))),"")))</f>
        <v/>
      </c>
      <c r="C4844" s="68" t="str">
        <f>IFERROR(VLOOKUP($B4844,APガラス性能一覧!$A$2:$M$6097,2,0),"")</f>
        <v/>
      </c>
      <c r="D4844" s="68" t="str">
        <f>IFERROR(VLOOKUP($B4844,APガラス性能一覧!$A$2:$M$6097,3,0),"")</f>
        <v/>
      </c>
      <c r="E4844" s="68" t="str">
        <f>IFERROR(VLOOKUP($B4844,APガラス性能一覧!$A$2:$M$6097,4,0),"")</f>
        <v/>
      </c>
      <c r="F4844" s="68" t="str">
        <f>IFERROR(VLOOKUP($B4844,APガラス性能一覧!$A$2:$M$6097,5,0),"")</f>
        <v/>
      </c>
      <c r="G4844" s="68" t="str">
        <f>IFERROR(VLOOKUP($B4844,APガラス性能一覧!$A$2:$M$6097,6,0),"")</f>
        <v/>
      </c>
      <c r="H4844" s="68" t="str">
        <f>IFERROR(VLOOKUP($B4844,APガラス性能一覧!$A$2:$M$6097,7,0),"")</f>
        <v/>
      </c>
      <c r="I4844" s="68" t="str">
        <f>IFERROR(VLOOKUP($B4844,APガラス性能一覧!$A$2:$M$6097,8,0),"")</f>
        <v/>
      </c>
      <c r="J4844" s="68" t="str">
        <f>IFERROR(VLOOKUP($B4844,APガラス性能一覧!$A$2:$M$6097,9,0),"")</f>
        <v/>
      </c>
      <c r="K4844" s="68" t="str">
        <f>IFERROR(VLOOKUP($B4844,APガラス性能一覧!$A$2:$M$6097,10,0),"")</f>
        <v/>
      </c>
      <c r="L4844" s="68" t="str">
        <f>IFERROR(VLOOKUP($B4844,APガラス性能一覧!$A$2:$M$6097,11,0),"")</f>
        <v/>
      </c>
      <c r="M4844" s="68" t="str">
        <f>IFERROR(VLOOKUP($B4844,APガラス性能一覧!$A$2:$M$6097,12,0),"")</f>
        <v/>
      </c>
      <c r="N4844" s="68" t="str">
        <f>IFERROR(VLOOKUP($B4844,APガラス性能一覧!$A$2:$M$6097,13,0),"")</f>
        <v/>
      </c>
    </row>
    <row r="4845" spans="2:14" x14ac:dyDescent="0.4">
      <c r="B4845" s="68" t="str">
        <f>IF($D$2="","",IF($E$2=0.65,IFERROR(IF(INDEX(APガラス性能一覧!A:A,MATCH(ROW(B4839),APガラス性能一覧!$O:$O,0))="","",INDEX(APガラス性能一覧!A:A,MATCH(ROW(B4839),APガラス性能一覧!$O:$O,0))),""),IFERROR(IF(INDEX(APガラス性能一覧!A:A,MATCH(ROW(B4839),APガラス性能一覧!$N:$N,0))="","",INDEX(APガラス性能一覧!A:A,MATCH(ROW(B4839),APガラス性能一覧!$N:$N,0))),"")))</f>
        <v/>
      </c>
      <c r="C4845" s="68" t="str">
        <f>IFERROR(VLOOKUP($B4845,APガラス性能一覧!$A$2:$M$6097,2,0),"")</f>
        <v/>
      </c>
      <c r="D4845" s="68" t="str">
        <f>IFERROR(VLOOKUP($B4845,APガラス性能一覧!$A$2:$M$6097,3,0),"")</f>
        <v/>
      </c>
      <c r="E4845" s="68" t="str">
        <f>IFERROR(VLOOKUP($B4845,APガラス性能一覧!$A$2:$M$6097,4,0),"")</f>
        <v/>
      </c>
      <c r="F4845" s="68" t="str">
        <f>IFERROR(VLOOKUP($B4845,APガラス性能一覧!$A$2:$M$6097,5,0),"")</f>
        <v/>
      </c>
      <c r="G4845" s="68" t="str">
        <f>IFERROR(VLOOKUP($B4845,APガラス性能一覧!$A$2:$M$6097,6,0),"")</f>
        <v/>
      </c>
      <c r="H4845" s="68" t="str">
        <f>IFERROR(VLOOKUP($B4845,APガラス性能一覧!$A$2:$M$6097,7,0),"")</f>
        <v/>
      </c>
      <c r="I4845" s="68" t="str">
        <f>IFERROR(VLOOKUP($B4845,APガラス性能一覧!$A$2:$M$6097,8,0),"")</f>
        <v/>
      </c>
      <c r="J4845" s="68" t="str">
        <f>IFERROR(VLOOKUP($B4845,APガラス性能一覧!$A$2:$M$6097,9,0),"")</f>
        <v/>
      </c>
      <c r="K4845" s="68" t="str">
        <f>IFERROR(VLOOKUP($B4845,APガラス性能一覧!$A$2:$M$6097,10,0),"")</f>
        <v/>
      </c>
      <c r="L4845" s="68" t="str">
        <f>IFERROR(VLOOKUP($B4845,APガラス性能一覧!$A$2:$M$6097,11,0),"")</f>
        <v/>
      </c>
      <c r="M4845" s="68" t="str">
        <f>IFERROR(VLOOKUP($B4845,APガラス性能一覧!$A$2:$M$6097,12,0),"")</f>
        <v/>
      </c>
      <c r="N4845" s="68" t="str">
        <f>IFERROR(VLOOKUP($B4845,APガラス性能一覧!$A$2:$M$6097,13,0),"")</f>
        <v/>
      </c>
    </row>
    <row r="4846" spans="2:14" x14ac:dyDescent="0.4">
      <c r="B4846" s="68" t="str">
        <f>IF($D$2="","",IF($E$2=0.65,IFERROR(IF(INDEX(APガラス性能一覧!A:A,MATCH(ROW(B4840),APガラス性能一覧!$O:$O,0))="","",INDEX(APガラス性能一覧!A:A,MATCH(ROW(B4840),APガラス性能一覧!$O:$O,0))),""),IFERROR(IF(INDEX(APガラス性能一覧!A:A,MATCH(ROW(B4840),APガラス性能一覧!$N:$N,0))="","",INDEX(APガラス性能一覧!A:A,MATCH(ROW(B4840),APガラス性能一覧!$N:$N,0))),"")))</f>
        <v/>
      </c>
      <c r="C4846" s="68" t="str">
        <f>IFERROR(VLOOKUP($B4846,APガラス性能一覧!$A$2:$M$6097,2,0),"")</f>
        <v/>
      </c>
      <c r="D4846" s="68" t="str">
        <f>IFERROR(VLOOKUP($B4846,APガラス性能一覧!$A$2:$M$6097,3,0),"")</f>
        <v/>
      </c>
      <c r="E4846" s="68" t="str">
        <f>IFERROR(VLOOKUP($B4846,APガラス性能一覧!$A$2:$M$6097,4,0),"")</f>
        <v/>
      </c>
      <c r="F4846" s="68" t="str">
        <f>IFERROR(VLOOKUP($B4846,APガラス性能一覧!$A$2:$M$6097,5,0),"")</f>
        <v/>
      </c>
      <c r="G4846" s="68" t="str">
        <f>IFERROR(VLOOKUP($B4846,APガラス性能一覧!$A$2:$M$6097,6,0),"")</f>
        <v/>
      </c>
      <c r="H4846" s="68" t="str">
        <f>IFERROR(VLOOKUP($B4846,APガラス性能一覧!$A$2:$M$6097,7,0),"")</f>
        <v/>
      </c>
      <c r="I4846" s="68" t="str">
        <f>IFERROR(VLOOKUP($B4846,APガラス性能一覧!$A$2:$M$6097,8,0),"")</f>
        <v/>
      </c>
      <c r="J4846" s="68" t="str">
        <f>IFERROR(VLOOKUP($B4846,APガラス性能一覧!$A$2:$M$6097,9,0),"")</f>
        <v/>
      </c>
      <c r="K4846" s="68" t="str">
        <f>IFERROR(VLOOKUP($B4846,APガラス性能一覧!$A$2:$M$6097,10,0),"")</f>
        <v/>
      </c>
      <c r="L4846" s="68" t="str">
        <f>IFERROR(VLOOKUP($B4846,APガラス性能一覧!$A$2:$M$6097,11,0),"")</f>
        <v/>
      </c>
      <c r="M4846" s="68" t="str">
        <f>IFERROR(VLOOKUP($B4846,APガラス性能一覧!$A$2:$M$6097,12,0),"")</f>
        <v/>
      </c>
      <c r="N4846" s="68" t="str">
        <f>IFERROR(VLOOKUP($B4846,APガラス性能一覧!$A$2:$M$6097,13,0),"")</f>
        <v/>
      </c>
    </row>
    <row r="4847" spans="2:14" x14ac:dyDescent="0.4">
      <c r="B4847" s="68" t="str">
        <f>IF($D$2="","",IF($E$2=0.65,IFERROR(IF(INDEX(APガラス性能一覧!A:A,MATCH(ROW(B4841),APガラス性能一覧!$O:$O,0))="","",INDEX(APガラス性能一覧!A:A,MATCH(ROW(B4841),APガラス性能一覧!$O:$O,0))),""),IFERROR(IF(INDEX(APガラス性能一覧!A:A,MATCH(ROW(B4841),APガラス性能一覧!$N:$N,0))="","",INDEX(APガラス性能一覧!A:A,MATCH(ROW(B4841),APガラス性能一覧!$N:$N,0))),"")))</f>
        <v/>
      </c>
      <c r="C4847" s="68" t="str">
        <f>IFERROR(VLOOKUP($B4847,APガラス性能一覧!$A$2:$M$6097,2,0),"")</f>
        <v/>
      </c>
      <c r="D4847" s="68" t="str">
        <f>IFERROR(VLOOKUP($B4847,APガラス性能一覧!$A$2:$M$6097,3,0),"")</f>
        <v/>
      </c>
      <c r="E4847" s="68" t="str">
        <f>IFERROR(VLOOKUP($B4847,APガラス性能一覧!$A$2:$M$6097,4,0),"")</f>
        <v/>
      </c>
      <c r="F4847" s="68" t="str">
        <f>IFERROR(VLOOKUP($B4847,APガラス性能一覧!$A$2:$M$6097,5,0),"")</f>
        <v/>
      </c>
      <c r="G4847" s="68" t="str">
        <f>IFERROR(VLOOKUP($B4847,APガラス性能一覧!$A$2:$M$6097,6,0),"")</f>
        <v/>
      </c>
      <c r="H4847" s="68" t="str">
        <f>IFERROR(VLOOKUP($B4847,APガラス性能一覧!$A$2:$M$6097,7,0),"")</f>
        <v/>
      </c>
      <c r="I4847" s="68" t="str">
        <f>IFERROR(VLOOKUP($B4847,APガラス性能一覧!$A$2:$M$6097,8,0),"")</f>
        <v/>
      </c>
      <c r="J4847" s="68" t="str">
        <f>IFERROR(VLOOKUP($B4847,APガラス性能一覧!$A$2:$M$6097,9,0),"")</f>
        <v/>
      </c>
      <c r="K4847" s="68" t="str">
        <f>IFERROR(VLOOKUP($B4847,APガラス性能一覧!$A$2:$M$6097,10,0),"")</f>
        <v/>
      </c>
      <c r="L4847" s="68" t="str">
        <f>IFERROR(VLOOKUP($B4847,APガラス性能一覧!$A$2:$M$6097,11,0),"")</f>
        <v/>
      </c>
      <c r="M4847" s="68" t="str">
        <f>IFERROR(VLOOKUP($B4847,APガラス性能一覧!$A$2:$M$6097,12,0),"")</f>
        <v/>
      </c>
      <c r="N4847" s="68" t="str">
        <f>IFERROR(VLOOKUP($B4847,APガラス性能一覧!$A$2:$M$6097,13,0),"")</f>
        <v/>
      </c>
    </row>
    <row r="4848" spans="2:14" x14ac:dyDescent="0.4">
      <c r="B4848" s="68" t="str">
        <f>IF($D$2="","",IF($E$2=0.65,IFERROR(IF(INDEX(APガラス性能一覧!A:A,MATCH(ROW(B4842),APガラス性能一覧!$O:$O,0))="","",INDEX(APガラス性能一覧!A:A,MATCH(ROW(B4842),APガラス性能一覧!$O:$O,0))),""),IFERROR(IF(INDEX(APガラス性能一覧!A:A,MATCH(ROW(B4842),APガラス性能一覧!$N:$N,0))="","",INDEX(APガラス性能一覧!A:A,MATCH(ROW(B4842),APガラス性能一覧!$N:$N,0))),"")))</f>
        <v/>
      </c>
      <c r="C4848" s="68" t="str">
        <f>IFERROR(VLOOKUP($B4848,APガラス性能一覧!$A$2:$M$6097,2,0),"")</f>
        <v/>
      </c>
      <c r="D4848" s="68" t="str">
        <f>IFERROR(VLOOKUP($B4848,APガラス性能一覧!$A$2:$M$6097,3,0),"")</f>
        <v/>
      </c>
      <c r="E4848" s="68" t="str">
        <f>IFERROR(VLOOKUP($B4848,APガラス性能一覧!$A$2:$M$6097,4,0),"")</f>
        <v/>
      </c>
      <c r="F4848" s="68" t="str">
        <f>IFERROR(VLOOKUP($B4848,APガラス性能一覧!$A$2:$M$6097,5,0),"")</f>
        <v/>
      </c>
      <c r="G4848" s="68" t="str">
        <f>IFERROR(VLOOKUP($B4848,APガラス性能一覧!$A$2:$M$6097,6,0),"")</f>
        <v/>
      </c>
      <c r="H4848" s="68" t="str">
        <f>IFERROR(VLOOKUP($B4848,APガラス性能一覧!$A$2:$M$6097,7,0),"")</f>
        <v/>
      </c>
      <c r="I4848" s="68" t="str">
        <f>IFERROR(VLOOKUP($B4848,APガラス性能一覧!$A$2:$M$6097,8,0),"")</f>
        <v/>
      </c>
      <c r="J4848" s="68" t="str">
        <f>IFERROR(VLOOKUP($B4848,APガラス性能一覧!$A$2:$M$6097,9,0),"")</f>
        <v/>
      </c>
      <c r="K4848" s="68" t="str">
        <f>IFERROR(VLOOKUP($B4848,APガラス性能一覧!$A$2:$M$6097,10,0),"")</f>
        <v/>
      </c>
      <c r="L4848" s="68" t="str">
        <f>IFERROR(VLOOKUP($B4848,APガラス性能一覧!$A$2:$M$6097,11,0),"")</f>
        <v/>
      </c>
      <c r="M4848" s="68" t="str">
        <f>IFERROR(VLOOKUP($B4848,APガラス性能一覧!$A$2:$M$6097,12,0),"")</f>
        <v/>
      </c>
      <c r="N4848" s="68" t="str">
        <f>IFERROR(VLOOKUP($B4848,APガラス性能一覧!$A$2:$M$6097,13,0),"")</f>
        <v/>
      </c>
    </row>
    <row r="4849" spans="2:14" x14ac:dyDescent="0.4">
      <c r="B4849" s="68" t="str">
        <f>IF($D$2="","",IF($E$2=0.65,IFERROR(IF(INDEX(APガラス性能一覧!A:A,MATCH(ROW(B4843),APガラス性能一覧!$O:$O,0))="","",INDEX(APガラス性能一覧!A:A,MATCH(ROW(B4843),APガラス性能一覧!$O:$O,0))),""),IFERROR(IF(INDEX(APガラス性能一覧!A:A,MATCH(ROW(B4843),APガラス性能一覧!$N:$N,0))="","",INDEX(APガラス性能一覧!A:A,MATCH(ROW(B4843),APガラス性能一覧!$N:$N,0))),"")))</f>
        <v/>
      </c>
      <c r="C4849" s="68" t="str">
        <f>IFERROR(VLOOKUP($B4849,APガラス性能一覧!$A$2:$M$6097,2,0),"")</f>
        <v/>
      </c>
      <c r="D4849" s="68" t="str">
        <f>IFERROR(VLOOKUP($B4849,APガラス性能一覧!$A$2:$M$6097,3,0),"")</f>
        <v/>
      </c>
      <c r="E4849" s="68" t="str">
        <f>IFERROR(VLOOKUP($B4849,APガラス性能一覧!$A$2:$M$6097,4,0),"")</f>
        <v/>
      </c>
      <c r="F4849" s="68" t="str">
        <f>IFERROR(VLOOKUP($B4849,APガラス性能一覧!$A$2:$M$6097,5,0),"")</f>
        <v/>
      </c>
      <c r="G4849" s="68" t="str">
        <f>IFERROR(VLOOKUP($B4849,APガラス性能一覧!$A$2:$M$6097,6,0),"")</f>
        <v/>
      </c>
      <c r="H4849" s="68" t="str">
        <f>IFERROR(VLOOKUP($B4849,APガラス性能一覧!$A$2:$M$6097,7,0),"")</f>
        <v/>
      </c>
      <c r="I4849" s="68" t="str">
        <f>IFERROR(VLOOKUP($B4849,APガラス性能一覧!$A$2:$M$6097,8,0),"")</f>
        <v/>
      </c>
      <c r="J4849" s="68" t="str">
        <f>IFERROR(VLOOKUP($B4849,APガラス性能一覧!$A$2:$M$6097,9,0),"")</f>
        <v/>
      </c>
      <c r="K4849" s="68" t="str">
        <f>IFERROR(VLOOKUP($B4849,APガラス性能一覧!$A$2:$M$6097,10,0),"")</f>
        <v/>
      </c>
      <c r="L4849" s="68" t="str">
        <f>IFERROR(VLOOKUP($B4849,APガラス性能一覧!$A$2:$M$6097,11,0),"")</f>
        <v/>
      </c>
      <c r="M4849" s="68" t="str">
        <f>IFERROR(VLOOKUP($B4849,APガラス性能一覧!$A$2:$M$6097,12,0),"")</f>
        <v/>
      </c>
      <c r="N4849" s="68" t="str">
        <f>IFERROR(VLOOKUP($B4849,APガラス性能一覧!$A$2:$M$6097,13,0),"")</f>
        <v/>
      </c>
    </row>
    <row r="4850" spans="2:14" x14ac:dyDescent="0.4">
      <c r="B4850" s="68" t="str">
        <f>IF($D$2="","",IF($E$2=0.65,IFERROR(IF(INDEX(APガラス性能一覧!A:A,MATCH(ROW(B4844),APガラス性能一覧!$O:$O,0))="","",INDEX(APガラス性能一覧!A:A,MATCH(ROW(B4844),APガラス性能一覧!$O:$O,0))),""),IFERROR(IF(INDEX(APガラス性能一覧!A:A,MATCH(ROW(B4844),APガラス性能一覧!$N:$N,0))="","",INDEX(APガラス性能一覧!A:A,MATCH(ROW(B4844),APガラス性能一覧!$N:$N,0))),"")))</f>
        <v/>
      </c>
      <c r="C4850" s="68" t="str">
        <f>IFERROR(VLOOKUP($B4850,APガラス性能一覧!$A$2:$M$6097,2,0),"")</f>
        <v/>
      </c>
      <c r="D4850" s="68" t="str">
        <f>IFERROR(VLOOKUP($B4850,APガラス性能一覧!$A$2:$M$6097,3,0),"")</f>
        <v/>
      </c>
      <c r="E4850" s="68" t="str">
        <f>IFERROR(VLOOKUP($B4850,APガラス性能一覧!$A$2:$M$6097,4,0),"")</f>
        <v/>
      </c>
      <c r="F4850" s="68" t="str">
        <f>IFERROR(VLOOKUP($B4850,APガラス性能一覧!$A$2:$M$6097,5,0),"")</f>
        <v/>
      </c>
      <c r="G4850" s="68" t="str">
        <f>IFERROR(VLOOKUP($B4850,APガラス性能一覧!$A$2:$M$6097,6,0),"")</f>
        <v/>
      </c>
      <c r="H4850" s="68" t="str">
        <f>IFERROR(VLOOKUP($B4850,APガラス性能一覧!$A$2:$M$6097,7,0),"")</f>
        <v/>
      </c>
      <c r="I4850" s="68" t="str">
        <f>IFERROR(VLOOKUP($B4850,APガラス性能一覧!$A$2:$M$6097,8,0),"")</f>
        <v/>
      </c>
      <c r="J4850" s="68" t="str">
        <f>IFERROR(VLOOKUP($B4850,APガラス性能一覧!$A$2:$M$6097,9,0),"")</f>
        <v/>
      </c>
      <c r="K4850" s="68" t="str">
        <f>IFERROR(VLOOKUP($B4850,APガラス性能一覧!$A$2:$M$6097,10,0),"")</f>
        <v/>
      </c>
      <c r="L4850" s="68" t="str">
        <f>IFERROR(VLOOKUP($B4850,APガラス性能一覧!$A$2:$M$6097,11,0),"")</f>
        <v/>
      </c>
      <c r="M4850" s="68" t="str">
        <f>IFERROR(VLOOKUP($B4850,APガラス性能一覧!$A$2:$M$6097,12,0),"")</f>
        <v/>
      </c>
      <c r="N4850" s="68" t="str">
        <f>IFERROR(VLOOKUP($B4850,APガラス性能一覧!$A$2:$M$6097,13,0),"")</f>
        <v/>
      </c>
    </row>
    <row r="4851" spans="2:14" x14ac:dyDescent="0.4">
      <c r="B4851" s="68" t="str">
        <f>IF($D$2="","",IF($E$2=0.65,IFERROR(IF(INDEX(APガラス性能一覧!A:A,MATCH(ROW(B4845),APガラス性能一覧!$O:$O,0))="","",INDEX(APガラス性能一覧!A:A,MATCH(ROW(B4845),APガラス性能一覧!$O:$O,0))),""),IFERROR(IF(INDEX(APガラス性能一覧!A:A,MATCH(ROW(B4845),APガラス性能一覧!$N:$N,0))="","",INDEX(APガラス性能一覧!A:A,MATCH(ROW(B4845),APガラス性能一覧!$N:$N,0))),"")))</f>
        <v/>
      </c>
      <c r="C4851" s="68" t="str">
        <f>IFERROR(VLOOKUP($B4851,APガラス性能一覧!$A$2:$M$6097,2,0),"")</f>
        <v/>
      </c>
      <c r="D4851" s="68" t="str">
        <f>IFERROR(VLOOKUP($B4851,APガラス性能一覧!$A$2:$M$6097,3,0),"")</f>
        <v/>
      </c>
      <c r="E4851" s="68" t="str">
        <f>IFERROR(VLOOKUP($B4851,APガラス性能一覧!$A$2:$M$6097,4,0),"")</f>
        <v/>
      </c>
      <c r="F4851" s="68" t="str">
        <f>IFERROR(VLOOKUP($B4851,APガラス性能一覧!$A$2:$M$6097,5,0),"")</f>
        <v/>
      </c>
      <c r="G4851" s="68" t="str">
        <f>IFERROR(VLOOKUP($B4851,APガラス性能一覧!$A$2:$M$6097,6,0),"")</f>
        <v/>
      </c>
      <c r="H4851" s="68" t="str">
        <f>IFERROR(VLOOKUP($B4851,APガラス性能一覧!$A$2:$M$6097,7,0),"")</f>
        <v/>
      </c>
      <c r="I4851" s="68" t="str">
        <f>IFERROR(VLOOKUP($B4851,APガラス性能一覧!$A$2:$M$6097,8,0),"")</f>
        <v/>
      </c>
      <c r="J4851" s="68" t="str">
        <f>IFERROR(VLOOKUP($B4851,APガラス性能一覧!$A$2:$M$6097,9,0),"")</f>
        <v/>
      </c>
      <c r="K4851" s="68" t="str">
        <f>IFERROR(VLOOKUP($B4851,APガラス性能一覧!$A$2:$M$6097,10,0),"")</f>
        <v/>
      </c>
      <c r="L4851" s="68" t="str">
        <f>IFERROR(VLOOKUP($B4851,APガラス性能一覧!$A$2:$M$6097,11,0),"")</f>
        <v/>
      </c>
      <c r="M4851" s="68" t="str">
        <f>IFERROR(VLOOKUP($B4851,APガラス性能一覧!$A$2:$M$6097,12,0),"")</f>
        <v/>
      </c>
      <c r="N4851" s="68" t="str">
        <f>IFERROR(VLOOKUP($B4851,APガラス性能一覧!$A$2:$M$6097,13,0),"")</f>
        <v/>
      </c>
    </row>
    <row r="4852" spans="2:14" x14ac:dyDescent="0.4">
      <c r="B4852" s="68" t="str">
        <f>IF($D$2="","",IF($E$2=0.65,IFERROR(IF(INDEX(APガラス性能一覧!A:A,MATCH(ROW(B4846),APガラス性能一覧!$O:$O,0))="","",INDEX(APガラス性能一覧!A:A,MATCH(ROW(B4846),APガラス性能一覧!$O:$O,0))),""),IFERROR(IF(INDEX(APガラス性能一覧!A:A,MATCH(ROW(B4846),APガラス性能一覧!$N:$N,0))="","",INDEX(APガラス性能一覧!A:A,MATCH(ROW(B4846),APガラス性能一覧!$N:$N,0))),"")))</f>
        <v/>
      </c>
      <c r="C4852" s="68" t="str">
        <f>IFERROR(VLOOKUP($B4852,APガラス性能一覧!$A$2:$M$6097,2,0),"")</f>
        <v/>
      </c>
      <c r="D4852" s="68" t="str">
        <f>IFERROR(VLOOKUP($B4852,APガラス性能一覧!$A$2:$M$6097,3,0),"")</f>
        <v/>
      </c>
      <c r="E4852" s="68" t="str">
        <f>IFERROR(VLOOKUP($B4852,APガラス性能一覧!$A$2:$M$6097,4,0),"")</f>
        <v/>
      </c>
      <c r="F4852" s="68" t="str">
        <f>IFERROR(VLOOKUP($B4852,APガラス性能一覧!$A$2:$M$6097,5,0),"")</f>
        <v/>
      </c>
      <c r="G4852" s="68" t="str">
        <f>IFERROR(VLOOKUP($B4852,APガラス性能一覧!$A$2:$M$6097,6,0),"")</f>
        <v/>
      </c>
      <c r="H4852" s="68" t="str">
        <f>IFERROR(VLOOKUP($B4852,APガラス性能一覧!$A$2:$M$6097,7,0),"")</f>
        <v/>
      </c>
      <c r="I4852" s="68" t="str">
        <f>IFERROR(VLOOKUP($B4852,APガラス性能一覧!$A$2:$M$6097,8,0),"")</f>
        <v/>
      </c>
      <c r="J4852" s="68" t="str">
        <f>IFERROR(VLOOKUP($B4852,APガラス性能一覧!$A$2:$M$6097,9,0),"")</f>
        <v/>
      </c>
      <c r="K4852" s="68" t="str">
        <f>IFERROR(VLOOKUP($B4852,APガラス性能一覧!$A$2:$M$6097,10,0),"")</f>
        <v/>
      </c>
      <c r="L4852" s="68" t="str">
        <f>IFERROR(VLOOKUP($B4852,APガラス性能一覧!$A$2:$M$6097,11,0),"")</f>
        <v/>
      </c>
      <c r="M4852" s="68" t="str">
        <f>IFERROR(VLOOKUP($B4852,APガラス性能一覧!$A$2:$M$6097,12,0),"")</f>
        <v/>
      </c>
      <c r="N4852" s="68" t="str">
        <f>IFERROR(VLOOKUP($B4852,APガラス性能一覧!$A$2:$M$6097,13,0),"")</f>
        <v/>
      </c>
    </row>
    <row r="4853" spans="2:14" x14ac:dyDescent="0.4">
      <c r="B4853" s="68" t="str">
        <f>IF($D$2="","",IF($E$2=0.65,IFERROR(IF(INDEX(APガラス性能一覧!A:A,MATCH(ROW(B4847),APガラス性能一覧!$O:$O,0))="","",INDEX(APガラス性能一覧!A:A,MATCH(ROW(B4847),APガラス性能一覧!$O:$O,0))),""),IFERROR(IF(INDEX(APガラス性能一覧!A:A,MATCH(ROW(B4847),APガラス性能一覧!$N:$N,0))="","",INDEX(APガラス性能一覧!A:A,MATCH(ROW(B4847),APガラス性能一覧!$N:$N,0))),"")))</f>
        <v/>
      </c>
      <c r="C4853" s="68" t="str">
        <f>IFERROR(VLOOKUP($B4853,APガラス性能一覧!$A$2:$M$6097,2,0),"")</f>
        <v/>
      </c>
      <c r="D4853" s="68" t="str">
        <f>IFERROR(VLOOKUP($B4853,APガラス性能一覧!$A$2:$M$6097,3,0),"")</f>
        <v/>
      </c>
      <c r="E4853" s="68" t="str">
        <f>IFERROR(VLOOKUP($B4853,APガラス性能一覧!$A$2:$M$6097,4,0),"")</f>
        <v/>
      </c>
      <c r="F4853" s="68" t="str">
        <f>IFERROR(VLOOKUP($B4853,APガラス性能一覧!$A$2:$M$6097,5,0),"")</f>
        <v/>
      </c>
      <c r="G4853" s="68" t="str">
        <f>IFERROR(VLOOKUP($B4853,APガラス性能一覧!$A$2:$M$6097,6,0),"")</f>
        <v/>
      </c>
      <c r="H4853" s="68" t="str">
        <f>IFERROR(VLOOKUP($B4853,APガラス性能一覧!$A$2:$M$6097,7,0),"")</f>
        <v/>
      </c>
      <c r="I4853" s="68" t="str">
        <f>IFERROR(VLOOKUP($B4853,APガラス性能一覧!$A$2:$M$6097,8,0),"")</f>
        <v/>
      </c>
      <c r="J4853" s="68" t="str">
        <f>IFERROR(VLOOKUP($B4853,APガラス性能一覧!$A$2:$M$6097,9,0),"")</f>
        <v/>
      </c>
      <c r="K4853" s="68" t="str">
        <f>IFERROR(VLOOKUP($B4853,APガラス性能一覧!$A$2:$M$6097,10,0),"")</f>
        <v/>
      </c>
      <c r="L4853" s="68" t="str">
        <f>IFERROR(VLOOKUP($B4853,APガラス性能一覧!$A$2:$M$6097,11,0),"")</f>
        <v/>
      </c>
      <c r="M4853" s="68" t="str">
        <f>IFERROR(VLOOKUP($B4853,APガラス性能一覧!$A$2:$M$6097,12,0),"")</f>
        <v/>
      </c>
      <c r="N4853" s="68" t="str">
        <f>IFERROR(VLOOKUP($B4853,APガラス性能一覧!$A$2:$M$6097,13,0),"")</f>
        <v/>
      </c>
    </row>
    <row r="4854" spans="2:14" x14ac:dyDescent="0.4">
      <c r="B4854" s="68" t="str">
        <f>IF($D$2="","",IF($E$2=0.65,IFERROR(IF(INDEX(APガラス性能一覧!A:A,MATCH(ROW(B4848),APガラス性能一覧!$O:$O,0))="","",INDEX(APガラス性能一覧!A:A,MATCH(ROW(B4848),APガラス性能一覧!$O:$O,0))),""),IFERROR(IF(INDEX(APガラス性能一覧!A:A,MATCH(ROW(B4848),APガラス性能一覧!$N:$N,0))="","",INDEX(APガラス性能一覧!A:A,MATCH(ROW(B4848),APガラス性能一覧!$N:$N,0))),"")))</f>
        <v/>
      </c>
      <c r="C4854" s="68" t="str">
        <f>IFERROR(VLOOKUP($B4854,APガラス性能一覧!$A$2:$M$6097,2,0),"")</f>
        <v/>
      </c>
      <c r="D4854" s="68" t="str">
        <f>IFERROR(VLOOKUP($B4854,APガラス性能一覧!$A$2:$M$6097,3,0),"")</f>
        <v/>
      </c>
      <c r="E4854" s="68" t="str">
        <f>IFERROR(VLOOKUP($B4854,APガラス性能一覧!$A$2:$M$6097,4,0),"")</f>
        <v/>
      </c>
      <c r="F4854" s="68" t="str">
        <f>IFERROR(VLOOKUP($B4854,APガラス性能一覧!$A$2:$M$6097,5,0),"")</f>
        <v/>
      </c>
      <c r="G4854" s="68" t="str">
        <f>IFERROR(VLOOKUP($B4854,APガラス性能一覧!$A$2:$M$6097,6,0),"")</f>
        <v/>
      </c>
      <c r="H4854" s="68" t="str">
        <f>IFERROR(VLOOKUP($B4854,APガラス性能一覧!$A$2:$M$6097,7,0),"")</f>
        <v/>
      </c>
      <c r="I4854" s="68" t="str">
        <f>IFERROR(VLOOKUP($B4854,APガラス性能一覧!$A$2:$M$6097,8,0),"")</f>
        <v/>
      </c>
      <c r="J4854" s="68" t="str">
        <f>IFERROR(VLOOKUP($B4854,APガラス性能一覧!$A$2:$M$6097,9,0),"")</f>
        <v/>
      </c>
      <c r="K4854" s="68" t="str">
        <f>IFERROR(VLOOKUP($B4854,APガラス性能一覧!$A$2:$M$6097,10,0),"")</f>
        <v/>
      </c>
      <c r="L4854" s="68" t="str">
        <f>IFERROR(VLOOKUP($B4854,APガラス性能一覧!$A$2:$M$6097,11,0),"")</f>
        <v/>
      </c>
      <c r="M4854" s="68" t="str">
        <f>IFERROR(VLOOKUP($B4854,APガラス性能一覧!$A$2:$M$6097,12,0),"")</f>
        <v/>
      </c>
      <c r="N4854" s="68" t="str">
        <f>IFERROR(VLOOKUP($B4854,APガラス性能一覧!$A$2:$M$6097,13,0),"")</f>
        <v/>
      </c>
    </row>
    <row r="4855" spans="2:14" x14ac:dyDescent="0.4">
      <c r="B4855" s="68" t="str">
        <f>IF($D$2="","",IF($E$2=0.65,IFERROR(IF(INDEX(APガラス性能一覧!A:A,MATCH(ROW(B4849),APガラス性能一覧!$O:$O,0))="","",INDEX(APガラス性能一覧!A:A,MATCH(ROW(B4849),APガラス性能一覧!$O:$O,0))),""),IFERROR(IF(INDEX(APガラス性能一覧!A:A,MATCH(ROW(B4849),APガラス性能一覧!$N:$N,0))="","",INDEX(APガラス性能一覧!A:A,MATCH(ROW(B4849),APガラス性能一覧!$N:$N,0))),"")))</f>
        <v/>
      </c>
      <c r="C4855" s="68" t="str">
        <f>IFERROR(VLOOKUP($B4855,APガラス性能一覧!$A$2:$M$6097,2,0),"")</f>
        <v/>
      </c>
      <c r="D4855" s="68" t="str">
        <f>IFERROR(VLOOKUP($B4855,APガラス性能一覧!$A$2:$M$6097,3,0),"")</f>
        <v/>
      </c>
      <c r="E4855" s="68" t="str">
        <f>IFERROR(VLOOKUP($B4855,APガラス性能一覧!$A$2:$M$6097,4,0),"")</f>
        <v/>
      </c>
      <c r="F4855" s="68" t="str">
        <f>IFERROR(VLOOKUP($B4855,APガラス性能一覧!$A$2:$M$6097,5,0),"")</f>
        <v/>
      </c>
      <c r="G4855" s="68" t="str">
        <f>IFERROR(VLOOKUP($B4855,APガラス性能一覧!$A$2:$M$6097,6,0),"")</f>
        <v/>
      </c>
      <c r="H4855" s="68" t="str">
        <f>IFERROR(VLOOKUP($B4855,APガラス性能一覧!$A$2:$M$6097,7,0),"")</f>
        <v/>
      </c>
      <c r="I4855" s="68" t="str">
        <f>IFERROR(VLOOKUP($B4855,APガラス性能一覧!$A$2:$M$6097,8,0),"")</f>
        <v/>
      </c>
      <c r="J4855" s="68" t="str">
        <f>IFERROR(VLOOKUP($B4855,APガラス性能一覧!$A$2:$M$6097,9,0),"")</f>
        <v/>
      </c>
      <c r="K4855" s="68" t="str">
        <f>IFERROR(VLOOKUP($B4855,APガラス性能一覧!$A$2:$M$6097,10,0),"")</f>
        <v/>
      </c>
      <c r="L4855" s="68" t="str">
        <f>IFERROR(VLOOKUP($B4855,APガラス性能一覧!$A$2:$M$6097,11,0),"")</f>
        <v/>
      </c>
      <c r="M4855" s="68" t="str">
        <f>IFERROR(VLOOKUP($B4855,APガラス性能一覧!$A$2:$M$6097,12,0),"")</f>
        <v/>
      </c>
      <c r="N4855" s="68" t="str">
        <f>IFERROR(VLOOKUP($B4855,APガラス性能一覧!$A$2:$M$6097,13,0),"")</f>
        <v/>
      </c>
    </row>
    <row r="4856" spans="2:14" x14ac:dyDescent="0.4">
      <c r="B4856" s="68" t="str">
        <f>IF($D$2="","",IF($E$2=0.65,IFERROR(IF(INDEX(APガラス性能一覧!A:A,MATCH(ROW(B4850),APガラス性能一覧!$O:$O,0))="","",INDEX(APガラス性能一覧!A:A,MATCH(ROW(B4850),APガラス性能一覧!$O:$O,0))),""),IFERROR(IF(INDEX(APガラス性能一覧!A:A,MATCH(ROW(B4850),APガラス性能一覧!$N:$N,0))="","",INDEX(APガラス性能一覧!A:A,MATCH(ROW(B4850),APガラス性能一覧!$N:$N,0))),"")))</f>
        <v/>
      </c>
      <c r="C4856" s="68" t="str">
        <f>IFERROR(VLOOKUP($B4856,APガラス性能一覧!$A$2:$M$6097,2,0),"")</f>
        <v/>
      </c>
      <c r="D4856" s="68" t="str">
        <f>IFERROR(VLOOKUP($B4856,APガラス性能一覧!$A$2:$M$6097,3,0),"")</f>
        <v/>
      </c>
      <c r="E4856" s="68" t="str">
        <f>IFERROR(VLOOKUP($B4856,APガラス性能一覧!$A$2:$M$6097,4,0),"")</f>
        <v/>
      </c>
      <c r="F4856" s="68" t="str">
        <f>IFERROR(VLOOKUP($B4856,APガラス性能一覧!$A$2:$M$6097,5,0),"")</f>
        <v/>
      </c>
      <c r="G4856" s="68" t="str">
        <f>IFERROR(VLOOKUP($B4856,APガラス性能一覧!$A$2:$M$6097,6,0),"")</f>
        <v/>
      </c>
      <c r="H4856" s="68" t="str">
        <f>IFERROR(VLOOKUP($B4856,APガラス性能一覧!$A$2:$M$6097,7,0),"")</f>
        <v/>
      </c>
      <c r="I4856" s="68" t="str">
        <f>IFERROR(VLOOKUP($B4856,APガラス性能一覧!$A$2:$M$6097,8,0),"")</f>
        <v/>
      </c>
      <c r="J4856" s="68" t="str">
        <f>IFERROR(VLOOKUP($B4856,APガラス性能一覧!$A$2:$M$6097,9,0),"")</f>
        <v/>
      </c>
      <c r="K4856" s="68" t="str">
        <f>IFERROR(VLOOKUP($B4856,APガラス性能一覧!$A$2:$M$6097,10,0),"")</f>
        <v/>
      </c>
      <c r="L4856" s="68" t="str">
        <f>IFERROR(VLOOKUP($B4856,APガラス性能一覧!$A$2:$M$6097,11,0),"")</f>
        <v/>
      </c>
      <c r="M4856" s="68" t="str">
        <f>IFERROR(VLOOKUP($B4856,APガラス性能一覧!$A$2:$M$6097,12,0),"")</f>
        <v/>
      </c>
      <c r="N4856" s="68" t="str">
        <f>IFERROR(VLOOKUP($B4856,APガラス性能一覧!$A$2:$M$6097,13,0),"")</f>
        <v/>
      </c>
    </row>
    <row r="4857" spans="2:14" x14ac:dyDescent="0.4">
      <c r="B4857" s="68" t="str">
        <f>IF($D$2="","",IF($E$2=0.65,IFERROR(IF(INDEX(APガラス性能一覧!A:A,MATCH(ROW(B4851),APガラス性能一覧!$O:$O,0))="","",INDEX(APガラス性能一覧!A:A,MATCH(ROW(B4851),APガラス性能一覧!$O:$O,0))),""),IFERROR(IF(INDEX(APガラス性能一覧!A:A,MATCH(ROW(B4851),APガラス性能一覧!$N:$N,0))="","",INDEX(APガラス性能一覧!A:A,MATCH(ROW(B4851),APガラス性能一覧!$N:$N,0))),"")))</f>
        <v/>
      </c>
      <c r="C4857" s="68" t="str">
        <f>IFERROR(VLOOKUP($B4857,APガラス性能一覧!$A$2:$M$6097,2,0),"")</f>
        <v/>
      </c>
      <c r="D4857" s="68" t="str">
        <f>IFERROR(VLOOKUP($B4857,APガラス性能一覧!$A$2:$M$6097,3,0),"")</f>
        <v/>
      </c>
      <c r="E4857" s="68" t="str">
        <f>IFERROR(VLOOKUP($B4857,APガラス性能一覧!$A$2:$M$6097,4,0),"")</f>
        <v/>
      </c>
      <c r="F4857" s="68" t="str">
        <f>IFERROR(VLOOKUP($B4857,APガラス性能一覧!$A$2:$M$6097,5,0),"")</f>
        <v/>
      </c>
      <c r="G4857" s="68" t="str">
        <f>IFERROR(VLOOKUP($B4857,APガラス性能一覧!$A$2:$M$6097,6,0),"")</f>
        <v/>
      </c>
      <c r="H4857" s="68" t="str">
        <f>IFERROR(VLOOKUP($B4857,APガラス性能一覧!$A$2:$M$6097,7,0),"")</f>
        <v/>
      </c>
      <c r="I4857" s="68" t="str">
        <f>IFERROR(VLOOKUP($B4857,APガラス性能一覧!$A$2:$M$6097,8,0),"")</f>
        <v/>
      </c>
      <c r="J4857" s="68" t="str">
        <f>IFERROR(VLOOKUP($B4857,APガラス性能一覧!$A$2:$M$6097,9,0),"")</f>
        <v/>
      </c>
      <c r="K4857" s="68" t="str">
        <f>IFERROR(VLOOKUP($B4857,APガラス性能一覧!$A$2:$M$6097,10,0),"")</f>
        <v/>
      </c>
      <c r="L4857" s="68" t="str">
        <f>IFERROR(VLOOKUP($B4857,APガラス性能一覧!$A$2:$M$6097,11,0),"")</f>
        <v/>
      </c>
      <c r="M4857" s="68" t="str">
        <f>IFERROR(VLOOKUP($B4857,APガラス性能一覧!$A$2:$M$6097,12,0),"")</f>
        <v/>
      </c>
      <c r="N4857" s="68" t="str">
        <f>IFERROR(VLOOKUP($B4857,APガラス性能一覧!$A$2:$M$6097,13,0),"")</f>
        <v/>
      </c>
    </row>
    <row r="4858" spans="2:14" x14ac:dyDescent="0.4">
      <c r="B4858" s="68" t="str">
        <f>IF($D$2="","",IF($E$2=0.65,IFERROR(IF(INDEX(APガラス性能一覧!A:A,MATCH(ROW(B4852),APガラス性能一覧!$O:$O,0))="","",INDEX(APガラス性能一覧!A:A,MATCH(ROW(B4852),APガラス性能一覧!$O:$O,0))),""),IFERROR(IF(INDEX(APガラス性能一覧!A:A,MATCH(ROW(B4852),APガラス性能一覧!$N:$N,0))="","",INDEX(APガラス性能一覧!A:A,MATCH(ROW(B4852),APガラス性能一覧!$N:$N,0))),"")))</f>
        <v/>
      </c>
      <c r="C4858" s="68" t="str">
        <f>IFERROR(VLOOKUP($B4858,APガラス性能一覧!$A$2:$M$6097,2,0),"")</f>
        <v/>
      </c>
      <c r="D4858" s="68" t="str">
        <f>IFERROR(VLOOKUP($B4858,APガラス性能一覧!$A$2:$M$6097,3,0),"")</f>
        <v/>
      </c>
      <c r="E4858" s="68" t="str">
        <f>IFERROR(VLOOKUP($B4858,APガラス性能一覧!$A$2:$M$6097,4,0),"")</f>
        <v/>
      </c>
      <c r="F4858" s="68" t="str">
        <f>IFERROR(VLOOKUP($B4858,APガラス性能一覧!$A$2:$M$6097,5,0),"")</f>
        <v/>
      </c>
      <c r="G4858" s="68" t="str">
        <f>IFERROR(VLOOKUP($B4858,APガラス性能一覧!$A$2:$M$6097,6,0),"")</f>
        <v/>
      </c>
      <c r="H4858" s="68" t="str">
        <f>IFERROR(VLOOKUP($B4858,APガラス性能一覧!$A$2:$M$6097,7,0),"")</f>
        <v/>
      </c>
      <c r="I4858" s="68" t="str">
        <f>IFERROR(VLOOKUP($B4858,APガラス性能一覧!$A$2:$M$6097,8,0),"")</f>
        <v/>
      </c>
      <c r="J4858" s="68" t="str">
        <f>IFERROR(VLOOKUP($B4858,APガラス性能一覧!$A$2:$M$6097,9,0),"")</f>
        <v/>
      </c>
      <c r="K4858" s="68" t="str">
        <f>IFERROR(VLOOKUP($B4858,APガラス性能一覧!$A$2:$M$6097,10,0),"")</f>
        <v/>
      </c>
      <c r="L4858" s="68" t="str">
        <f>IFERROR(VLOOKUP($B4858,APガラス性能一覧!$A$2:$M$6097,11,0),"")</f>
        <v/>
      </c>
      <c r="M4858" s="68" t="str">
        <f>IFERROR(VLOOKUP($B4858,APガラス性能一覧!$A$2:$M$6097,12,0),"")</f>
        <v/>
      </c>
      <c r="N4858" s="68" t="str">
        <f>IFERROR(VLOOKUP($B4858,APガラス性能一覧!$A$2:$M$6097,13,0),"")</f>
        <v/>
      </c>
    </row>
    <row r="4859" spans="2:14" x14ac:dyDescent="0.4">
      <c r="B4859" s="68" t="str">
        <f>IF($D$2="","",IF($E$2=0.65,IFERROR(IF(INDEX(APガラス性能一覧!A:A,MATCH(ROW(B4853),APガラス性能一覧!$O:$O,0))="","",INDEX(APガラス性能一覧!A:A,MATCH(ROW(B4853),APガラス性能一覧!$O:$O,0))),""),IFERROR(IF(INDEX(APガラス性能一覧!A:A,MATCH(ROW(B4853),APガラス性能一覧!$N:$N,0))="","",INDEX(APガラス性能一覧!A:A,MATCH(ROW(B4853),APガラス性能一覧!$N:$N,0))),"")))</f>
        <v/>
      </c>
      <c r="C4859" s="68" t="str">
        <f>IFERROR(VLOOKUP($B4859,APガラス性能一覧!$A$2:$M$6097,2,0),"")</f>
        <v/>
      </c>
      <c r="D4859" s="68" t="str">
        <f>IFERROR(VLOOKUP($B4859,APガラス性能一覧!$A$2:$M$6097,3,0),"")</f>
        <v/>
      </c>
      <c r="E4859" s="68" t="str">
        <f>IFERROR(VLOOKUP($B4859,APガラス性能一覧!$A$2:$M$6097,4,0),"")</f>
        <v/>
      </c>
      <c r="F4859" s="68" t="str">
        <f>IFERROR(VLOOKUP($B4859,APガラス性能一覧!$A$2:$M$6097,5,0),"")</f>
        <v/>
      </c>
      <c r="G4859" s="68" t="str">
        <f>IFERROR(VLOOKUP($B4859,APガラス性能一覧!$A$2:$M$6097,6,0),"")</f>
        <v/>
      </c>
      <c r="H4859" s="68" t="str">
        <f>IFERROR(VLOOKUP($B4859,APガラス性能一覧!$A$2:$M$6097,7,0),"")</f>
        <v/>
      </c>
      <c r="I4859" s="68" t="str">
        <f>IFERROR(VLOOKUP($B4859,APガラス性能一覧!$A$2:$M$6097,8,0),"")</f>
        <v/>
      </c>
      <c r="J4859" s="68" t="str">
        <f>IFERROR(VLOOKUP($B4859,APガラス性能一覧!$A$2:$M$6097,9,0),"")</f>
        <v/>
      </c>
      <c r="K4859" s="68" t="str">
        <f>IFERROR(VLOOKUP($B4859,APガラス性能一覧!$A$2:$M$6097,10,0),"")</f>
        <v/>
      </c>
      <c r="L4859" s="68" t="str">
        <f>IFERROR(VLOOKUP($B4859,APガラス性能一覧!$A$2:$M$6097,11,0),"")</f>
        <v/>
      </c>
      <c r="M4859" s="68" t="str">
        <f>IFERROR(VLOOKUP($B4859,APガラス性能一覧!$A$2:$M$6097,12,0),"")</f>
        <v/>
      </c>
      <c r="N4859" s="68" t="str">
        <f>IFERROR(VLOOKUP($B4859,APガラス性能一覧!$A$2:$M$6097,13,0),"")</f>
        <v/>
      </c>
    </row>
    <row r="4860" spans="2:14" x14ac:dyDescent="0.4">
      <c r="B4860" s="68" t="str">
        <f>IF($D$2="","",IF($E$2=0.65,IFERROR(IF(INDEX(APガラス性能一覧!A:A,MATCH(ROW(B4854),APガラス性能一覧!$O:$O,0))="","",INDEX(APガラス性能一覧!A:A,MATCH(ROW(B4854),APガラス性能一覧!$O:$O,0))),""),IFERROR(IF(INDEX(APガラス性能一覧!A:A,MATCH(ROW(B4854),APガラス性能一覧!$N:$N,0))="","",INDEX(APガラス性能一覧!A:A,MATCH(ROW(B4854),APガラス性能一覧!$N:$N,0))),"")))</f>
        <v/>
      </c>
      <c r="C4860" s="68" t="str">
        <f>IFERROR(VLOOKUP($B4860,APガラス性能一覧!$A$2:$M$6097,2,0),"")</f>
        <v/>
      </c>
      <c r="D4860" s="68" t="str">
        <f>IFERROR(VLOOKUP($B4860,APガラス性能一覧!$A$2:$M$6097,3,0),"")</f>
        <v/>
      </c>
      <c r="E4860" s="68" t="str">
        <f>IFERROR(VLOOKUP($B4860,APガラス性能一覧!$A$2:$M$6097,4,0),"")</f>
        <v/>
      </c>
      <c r="F4860" s="68" t="str">
        <f>IFERROR(VLOOKUP($B4860,APガラス性能一覧!$A$2:$M$6097,5,0),"")</f>
        <v/>
      </c>
      <c r="G4860" s="68" t="str">
        <f>IFERROR(VLOOKUP($B4860,APガラス性能一覧!$A$2:$M$6097,6,0),"")</f>
        <v/>
      </c>
      <c r="H4860" s="68" t="str">
        <f>IFERROR(VLOOKUP($B4860,APガラス性能一覧!$A$2:$M$6097,7,0),"")</f>
        <v/>
      </c>
      <c r="I4860" s="68" t="str">
        <f>IFERROR(VLOOKUP($B4860,APガラス性能一覧!$A$2:$M$6097,8,0),"")</f>
        <v/>
      </c>
      <c r="J4860" s="68" t="str">
        <f>IFERROR(VLOOKUP($B4860,APガラス性能一覧!$A$2:$M$6097,9,0),"")</f>
        <v/>
      </c>
      <c r="K4860" s="68" t="str">
        <f>IFERROR(VLOOKUP($B4860,APガラス性能一覧!$A$2:$M$6097,10,0),"")</f>
        <v/>
      </c>
      <c r="L4860" s="68" t="str">
        <f>IFERROR(VLOOKUP($B4860,APガラス性能一覧!$A$2:$M$6097,11,0),"")</f>
        <v/>
      </c>
      <c r="M4860" s="68" t="str">
        <f>IFERROR(VLOOKUP($B4860,APガラス性能一覧!$A$2:$M$6097,12,0),"")</f>
        <v/>
      </c>
      <c r="N4860" s="68" t="str">
        <f>IFERROR(VLOOKUP($B4860,APガラス性能一覧!$A$2:$M$6097,13,0),"")</f>
        <v/>
      </c>
    </row>
    <row r="4861" spans="2:14" x14ac:dyDescent="0.4">
      <c r="B4861" s="68" t="str">
        <f>IF($D$2="","",IF($E$2=0.65,IFERROR(IF(INDEX(APガラス性能一覧!A:A,MATCH(ROW(B4855),APガラス性能一覧!$O:$O,0))="","",INDEX(APガラス性能一覧!A:A,MATCH(ROW(B4855),APガラス性能一覧!$O:$O,0))),""),IFERROR(IF(INDEX(APガラス性能一覧!A:A,MATCH(ROW(B4855),APガラス性能一覧!$N:$N,0))="","",INDEX(APガラス性能一覧!A:A,MATCH(ROW(B4855),APガラス性能一覧!$N:$N,0))),"")))</f>
        <v/>
      </c>
      <c r="C4861" s="68" t="str">
        <f>IFERROR(VLOOKUP($B4861,APガラス性能一覧!$A$2:$M$6097,2,0),"")</f>
        <v/>
      </c>
      <c r="D4861" s="68" t="str">
        <f>IFERROR(VLOOKUP($B4861,APガラス性能一覧!$A$2:$M$6097,3,0),"")</f>
        <v/>
      </c>
      <c r="E4861" s="68" t="str">
        <f>IFERROR(VLOOKUP($B4861,APガラス性能一覧!$A$2:$M$6097,4,0),"")</f>
        <v/>
      </c>
      <c r="F4861" s="68" t="str">
        <f>IFERROR(VLOOKUP($B4861,APガラス性能一覧!$A$2:$M$6097,5,0),"")</f>
        <v/>
      </c>
      <c r="G4861" s="68" t="str">
        <f>IFERROR(VLOOKUP($B4861,APガラス性能一覧!$A$2:$M$6097,6,0),"")</f>
        <v/>
      </c>
      <c r="H4861" s="68" t="str">
        <f>IFERROR(VLOOKUP($B4861,APガラス性能一覧!$A$2:$M$6097,7,0),"")</f>
        <v/>
      </c>
      <c r="I4861" s="68" t="str">
        <f>IFERROR(VLOOKUP($B4861,APガラス性能一覧!$A$2:$M$6097,8,0),"")</f>
        <v/>
      </c>
      <c r="J4861" s="68" t="str">
        <f>IFERROR(VLOOKUP($B4861,APガラス性能一覧!$A$2:$M$6097,9,0),"")</f>
        <v/>
      </c>
      <c r="K4861" s="68" t="str">
        <f>IFERROR(VLOOKUP($B4861,APガラス性能一覧!$A$2:$M$6097,10,0),"")</f>
        <v/>
      </c>
      <c r="L4861" s="68" t="str">
        <f>IFERROR(VLOOKUP($B4861,APガラス性能一覧!$A$2:$M$6097,11,0),"")</f>
        <v/>
      </c>
      <c r="M4861" s="68" t="str">
        <f>IFERROR(VLOOKUP($B4861,APガラス性能一覧!$A$2:$M$6097,12,0),"")</f>
        <v/>
      </c>
      <c r="N4861" s="68" t="str">
        <f>IFERROR(VLOOKUP($B4861,APガラス性能一覧!$A$2:$M$6097,13,0),"")</f>
        <v/>
      </c>
    </row>
    <row r="4862" spans="2:14" x14ac:dyDescent="0.4">
      <c r="B4862" s="68" t="str">
        <f>IF($D$2="","",IF($E$2=0.65,IFERROR(IF(INDEX(APガラス性能一覧!A:A,MATCH(ROW(B4856),APガラス性能一覧!$O:$O,0))="","",INDEX(APガラス性能一覧!A:A,MATCH(ROW(B4856),APガラス性能一覧!$O:$O,0))),""),IFERROR(IF(INDEX(APガラス性能一覧!A:A,MATCH(ROW(B4856),APガラス性能一覧!$N:$N,0))="","",INDEX(APガラス性能一覧!A:A,MATCH(ROW(B4856),APガラス性能一覧!$N:$N,0))),"")))</f>
        <v/>
      </c>
      <c r="C4862" s="68" t="str">
        <f>IFERROR(VLOOKUP($B4862,APガラス性能一覧!$A$2:$M$6097,2,0),"")</f>
        <v/>
      </c>
      <c r="D4862" s="68" t="str">
        <f>IFERROR(VLOOKUP($B4862,APガラス性能一覧!$A$2:$M$6097,3,0),"")</f>
        <v/>
      </c>
      <c r="E4862" s="68" t="str">
        <f>IFERROR(VLOOKUP($B4862,APガラス性能一覧!$A$2:$M$6097,4,0),"")</f>
        <v/>
      </c>
      <c r="F4862" s="68" t="str">
        <f>IFERROR(VLOOKUP($B4862,APガラス性能一覧!$A$2:$M$6097,5,0),"")</f>
        <v/>
      </c>
      <c r="G4862" s="68" t="str">
        <f>IFERROR(VLOOKUP($B4862,APガラス性能一覧!$A$2:$M$6097,6,0),"")</f>
        <v/>
      </c>
      <c r="H4862" s="68" t="str">
        <f>IFERROR(VLOOKUP($B4862,APガラス性能一覧!$A$2:$M$6097,7,0),"")</f>
        <v/>
      </c>
      <c r="I4862" s="68" t="str">
        <f>IFERROR(VLOOKUP($B4862,APガラス性能一覧!$A$2:$M$6097,8,0),"")</f>
        <v/>
      </c>
      <c r="J4862" s="68" t="str">
        <f>IFERROR(VLOOKUP($B4862,APガラス性能一覧!$A$2:$M$6097,9,0),"")</f>
        <v/>
      </c>
      <c r="K4862" s="68" t="str">
        <f>IFERROR(VLOOKUP($B4862,APガラス性能一覧!$A$2:$M$6097,10,0),"")</f>
        <v/>
      </c>
      <c r="L4862" s="68" t="str">
        <f>IFERROR(VLOOKUP($B4862,APガラス性能一覧!$A$2:$M$6097,11,0),"")</f>
        <v/>
      </c>
      <c r="M4862" s="68" t="str">
        <f>IFERROR(VLOOKUP($B4862,APガラス性能一覧!$A$2:$M$6097,12,0),"")</f>
        <v/>
      </c>
      <c r="N4862" s="68" t="str">
        <f>IFERROR(VLOOKUP($B4862,APガラス性能一覧!$A$2:$M$6097,13,0),"")</f>
        <v/>
      </c>
    </row>
    <row r="4863" spans="2:14" x14ac:dyDescent="0.4">
      <c r="B4863" s="68" t="str">
        <f>IF($D$2="","",IF($E$2=0.65,IFERROR(IF(INDEX(APガラス性能一覧!A:A,MATCH(ROW(B4857),APガラス性能一覧!$O:$O,0))="","",INDEX(APガラス性能一覧!A:A,MATCH(ROW(B4857),APガラス性能一覧!$O:$O,0))),""),IFERROR(IF(INDEX(APガラス性能一覧!A:A,MATCH(ROW(B4857),APガラス性能一覧!$N:$N,0))="","",INDEX(APガラス性能一覧!A:A,MATCH(ROW(B4857),APガラス性能一覧!$N:$N,0))),"")))</f>
        <v/>
      </c>
      <c r="C4863" s="68" t="str">
        <f>IFERROR(VLOOKUP($B4863,APガラス性能一覧!$A$2:$M$6097,2,0),"")</f>
        <v/>
      </c>
      <c r="D4863" s="68" t="str">
        <f>IFERROR(VLOOKUP($B4863,APガラス性能一覧!$A$2:$M$6097,3,0),"")</f>
        <v/>
      </c>
      <c r="E4863" s="68" t="str">
        <f>IFERROR(VLOOKUP($B4863,APガラス性能一覧!$A$2:$M$6097,4,0),"")</f>
        <v/>
      </c>
      <c r="F4863" s="68" t="str">
        <f>IFERROR(VLOOKUP($B4863,APガラス性能一覧!$A$2:$M$6097,5,0),"")</f>
        <v/>
      </c>
      <c r="G4863" s="68" t="str">
        <f>IFERROR(VLOOKUP($B4863,APガラス性能一覧!$A$2:$M$6097,6,0),"")</f>
        <v/>
      </c>
      <c r="H4863" s="68" t="str">
        <f>IFERROR(VLOOKUP($B4863,APガラス性能一覧!$A$2:$M$6097,7,0),"")</f>
        <v/>
      </c>
      <c r="I4863" s="68" t="str">
        <f>IFERROR(VLOOKUP($B4863,APガラス性能一覧!$A$2:$M$6097,8,0),"")</f>
        <v/>
      </c>
      <c r="J4863" s="68" t="str">
        <f>IFERROR(VLOOKUP($B4863,APガラス性能一覧!$A$2:$M$6097,9,0),"")</f>
        <v/>
      </c>
      <c r="K4863" s="68" t="str">
        <f>IFERROR(VLOOKUP($B4863,APガラス性能一覧!$A$2:$M$6097,10,0),"")</f>
        <v/>
      </c>
      <c r="L4863" s="68" t="str">
        <f>IFERROR(VLOOKUP($B4863,APガラス性能一覧!$A$2:$M$6097,11,0),"")</f>
        <v/>
      </c>
      <c r="M4863" s="68" t="str">
        <f>IFERROR(VLOOKUP($B4863,APガラス性能一覧!$A$2:$M$6097,12,0),"")</f>
        <v/>
      </c>
      <c r="N4863" s="68" t="str">
        <f>IFERROR(VLOOKUP($B4863,APガラス性能一覧!$A$2:$M$6097,13,0),"")</f>
        <v/>
      </c>
    </row>
    <row r="4864" spans="2:14" x14ac:dyDescent="0.4">
      <c r="B4864" s="68" t="str">
        <f>IF($D$2="","",IF($E$2=0.65,IFERROR(IF(INDEX(APガラス性能一覧!A:A,MATCH(ROW(B4858),APガラス性能一覧!$O:$O,0))="","",INDEX(APガラス性能一覧!A:A,MATCH(ROW(B4858),APガラス性能一覧!$O:$O,0))),""),IFERROR(IF(INDEX(APガラス性能一覧!A:A,MATCH(ROW(B4858),APガラス性能一覧!$N:$N,0))="","",INDEX(APガラス性能一覧!A:A,MATCH(ROW(B4858),APガラス性能一覧!$N:$N,0))),"")))</f>
        <v/>
      </c>
      <c r="C4864" s="68" t="str">
        <f>IFERROR(VLOOKUP($B4864,APガラス性能一覧!$A$2:$M$6097,2,0),"")</f>
        <v/>
      </c>
      <c r="D4864" s="68" t="str">
        <f>IFERROR(VLOOKUP($B4864,APガラス性能一覧!$A$2:$M$6097,3,0),"")</f>
        <v/>
      </c>
      <c r="E4864" s="68" t="str">
        <f>IFERROR(VLOOKUP($B4864,APガラス性能一覧!$A$2:$M$6097,4,0),"")</f>
        <v/>
      </c>
      <c r="F4864" s="68" t="str">
        <f>IFERROR(VLOOKUP($B4864,APガラス性能一覧!$A$2:$M$6097,5,0),"")</f>
        <v/>
      </c>
      <c r="G4864" s="68" t="str">
        <f>IFERROR(VLOOKUP($B4864,APガラス性能一覧!$A$2:$M$6097,6,0),"")</f>
        <v/>
      </c>
      <c r="H4864" s="68" t="str">
        <f>IFERROR(VLOOKUP($B4864,APガラス性能一覧!$A$2:$M$6097,7,0),"")</f>
        <v/>
      </c>
      <c r="I4864" s="68" t="str">
        <f>IFERROR(VLOOKUP($B4864,APガラス性能一覧!$A$2:$M$6097,8,0),"")</f>
        <v/>
      </c>
      <c r="J4864" s="68" t="str">
        <f>IFERROR(VLOOKUP($B4864,APガラス性能一覧!$A$2:$M$6097,9,0),"")</f>
        <v/>
      </c>
      <c r="K4864" s="68" t="str">
        <f>IFERROR(VLOOKUP($B4864,APガラス性能一覧!$A$2:$M$6097,10,0),"")</f>
        <v/>
      </c>
      <c r="L4864" s="68" t="str">
        <f>IFERROR(VLOOKUP($B4864,APガラス性能一覧!$A$2:$M$6097,11,0),"")</f>
        <v/>
      </c>
      <c r="M4864" s="68" t="str">
        <f>IFERROR(VLOOKUP($B4864,APガラス性能一覧!$A$2:$M$6097,12,0),"")</f>
        <v/>
      </c>
      <c r="N4864" s="68" t="str">
        <f>IFERROR(VLOOKUP($B4864,APガラス性能一覧!$A$2:$M$6097,13,0),"")</f>
        <v/>
      </c>
    </row>
    <row r="4865" spans="2:14" x14ac:dyDescent="0.4">
      <c r="B4865" s="68" t="str">
        <f>IF($D$2="","",IF($E$2=0.65,IFERROR(IF(INDEX(APガラス性能一覧!A:A,MATCH(ROW(B4859),APガラス性能一覧!$O:$O,0))="","",INDEX(APガラス性能一覧!A:A,MATCH(ROW(B4859),APガラス性能一覧!$O:$O,0))),""),IFERROR(IF(INDEX(APガラス性能一覧!A:A,MATCH(ROW(B4859),APガラス性能一覧!$N:$N,0))="","",INDEX(APガラス性能一覧!A:A,MATCH(ROW(B4859),APガラス性能一覧!$N:$N,0))),"")))</f>
        <v/>
      </c>
      <c r="C4865" s="68" t="str">
        <f>IFERROR(VLOOKUP($B4865,APガラス性能一覧!$A$2:$M$6097,2,0),"")</f>
        <v/>
      </c>
      <c r="D4865" s="68" t="str">
        <f>IFERROR(VLOOKUP($B4865,APガラス性能一覧!$A$2:$M$6097,3,0),"")</f>
        <v/>
      </c>
      <c r="E4865" s="68" t="str">
        <f>IFERROR(VLOOKUP($B4865,APガラス性能一覧!$A$2:$M$6097,4,0),"")</f>
        <v/>
      </c>
      <c r="F4865" s="68" t="str">
        <f>IFERROR(VLOOKUP($B4865,APガラス性能一覧!$A$2:$M$6097,5,0),"")</f>
        <v/>
      </c>
      <c r="G4865" s="68" t="str">
        <f>IFERROR(VLOOKUP($B4865,APガラス性能一覧!$A$2:$M$6097,6,0),"")</f>
        <v/>
      </c>
      <c r="H4865" s="68" t="str">
        <f>IFERROR(VLOOKUP($B4865,APガラス性能一覧!$A$2:$M$6097,7,0),"")</f>
        <v/>
      </c>
      <c r="I4865" s="68" t="str">
        <f>IFERROR(VLOOKUP($B4865,APガラス性能一覧!$A$2:$M$6097,8,0),"")</f>
        <v/>
      </c>
      <c r="J4865" s="68" t="str">
        <f>IFERROR(VLOOKUP($B4865,APガラス性能一覧!$A$2:$M$6097,9,0),"")</f>
        <v/>
      </c>
      <c r="K4865" s="68" t="str">
        <f>IFERROR(VLOOKUP($B4865,APガラス性能一覧!$A$2:$M$6097,10,0),"")</f>
        <v/>
      </c>
      <c r="L4865" s="68" t="str">
        <f>IFERROR(VLOOKUP($B4865,APガラス性能一覧!$A$2:$M$6097,11,0),"")</f>
        <v/>
      </c>
      <c r="M4865" s="68" t="str">
        <f>IFERROR(VLOOKUP($B4865,APガラス性能一覧!$A$2:$M$6097,12,0),"")</f>
        <v/>
      </c>
      <c r="N4865" s="68" t="str">
        <f>IFERROR(VLOOKUP($B4865,APガラス性能一覧!$A$2:$M$6097,13,0),"")</f>
        <v/>
      </c>
    </row>
    <row r="4866" spans="2:14" x14ac:dyDescent="0.4">
      <c r="B4866" s="68" t="str">
        <f>IF($D$2="","",IF($E$2=0.65,IFERROR(IF(INDEX(APガラス性能一覧!A:A,MATCH(ROW(B4860),APガラス性能一覧!$O:$O,0))="","",INDEX(APガラス性能一覧!A:A,MATCH(ROW(B4860),APガラス性能一覧!$O:$O,0))),""),IFERROR(IF(INDEX(APガラス性能一覧!A:A,MATCH(ROW(B4860),APガラス性能一覧!$N:$N,0))="","",INDEX(APガラス性能一覧!A:A,MATCH(ROW(B4860),APガラス性能一覧!$N:$N,0))),"")))</f>
        <v/>
      </c>
      <c r="C4866" s="68" t="str">
        <f>IFERROR(VLOOKUP($B4866,APガラス性能一覧!$A$2:$M$6097,2,0),"")</f>
        <v/>
      </c>
      <c r="D4866" s="68" t="str">
        <f>IFERROR(VLOOKUP($B4866,APガラス性能一覧!$A$2:$M$6097,3,0),"")</f>
        <v/>
      </c>
      <c r="E4866" s="68" t="str">
        <f>IFERROR(VLOOKUP($B4866,APガラス性能一覧!$A$2:$M$6097,4,0),"")</f>
        <v/>
      </c>
      <c r="F4866" s="68" t="str">
        <f>IFERROR(VLOOKUP($B4866,APガラス性能一覧!$A$2:$M$6097,5,0),"")</f>
        <v/>
      </c>
      <c r="G4866" s="68" t="str">
        <f>IFERROR(VLOOKUP($B4866,APガラス性能一覧!$A$2:$M$6097,6,0),"")</f>
        <v/>
      </c>
      <c r="H4866" s="68" t="str">
        <f>IFERROR(VLOOKUP($B4866,APガラス性能一覧!$A$2:$M$6097,7,0),"")</f>
        <v/>
      </c>
      <c r="I4866" s="68" t="str">
        <f>IFERROR(VLOOKUP($B4866,APガラス性能一覧!$A$2:$M$6097,8,0),"")</f>
        <v/>
      </c>
      <c r="J4866" s="68" t="str">
        <f>IFERROR(VLOOKUP($B4866,APガラス性能一覧!$A$2:$M$6097,9,0),"")</f>
        <v/>
      </c>
      <c r="K4866" s="68" t="str">
        <f>IFERROR(VLOOKUP($B4866,APガラス性能一覧!$A$2:$M$6097,10,0),"")</f>
        <v/>
      </c>
      <c r="L4866" s="68" t="str">
        <f>IFERROR(VLOOKUP($B4866,APガラス性能一覧!$A$2:$M$6097,11,0),"")</f>
        <v/>
      </c>
      <c r="M4866" s="68" t="str">
        <f>IFERROR(VLOOKUP($B4866,APガラス性能一覧!$A$2:$M$6097,12,0),"")</f>
        <v/>
      </c>
      <c r="N4866" s="68" t="str">
        <f>IFERROR(VLOOKUP($B4866,APガラス性能一覧!$A$2:$M$6097,13,0),"")</f>
        <v/>
      </c>
    </row>
    <row r="4867" spans="2:14" x14ac:dyDescent="0.4">
      <c r="B4867" s="68" t="str">
        <f>IF($D$2="","",IF($E$2=0.65,IFERROR(IF(INDEX(APガラス性能一覧!A:A,MATCH(ROW(B4861),APガラス性能一覧!$O:$O,0))="","",INDEX(APガラス性能一覧!A:A,MATCH(ROW(B4861),APガラス性能一覧!$O:$O,0))),""),IFERROR(IF(INDEX(APガラス性能一覧!A:A,MATCH(ROW(B4861),APガラス性能一覧!$N:$N,0))="","",INDEX(APガラス性能一覧!A:A,MATCH(ROW(B4861),APガラス性能一覧!$N:$N,0))),"")))</f>
        <v/>
      </c>
      <c r="C4867" s="68" t="str">
        <f>IFERROR(VLOOKUP($B4867,APガラス性能一覧!$A$2:$M$6097,2,0),"")</f>
        <v/>
      </c>
      <c r="D4867" s="68" t="str">
        <f>IFERROR(VLOOKUP($B4867,APガラス性能一覧!$A$2:$M$6097,3,0),"")</f>
        <v/>
      </c>
      <c r="E4867" s="68" t="str">
        <f>IFERROR(VLOOKUP($B4867,APガラス性能一覧!$A$2:$M$6097,4,0),"")</f>
        <v/>
      </c>
      <c r="F4867" s="68" t="str">
        <f>IFERROR(VLOOKUP($B4867,APガラス性能一覧!$A$2:$M$6097,5,0),"")</f>
        <v/>
      </c>
      <c r="G4867" s="68" t="str">
        <f>IFERROR(VLOOKUP($B4867,APガラス性能一覧!$A$2:$M$6097,6,0),"")</f>
        <v/>
      </c>
      <c r="H4867" s="68" t="str">
        <f>IFERROR(VLOOKUP($B4867,APガラス性能一覧!$A$2:$M$6097,7,0),"")</f>
        <v/>
      </c>
      <c r="I4867" s="68" t="str">
        <f>IFERROR(VLOOKUP($B4867,APガラス性能一覧!$A$2:$M$6097,8,0),"")</f>
        <v/>
      </c>
      <c r="J4867" s="68" t="str">
        <f>IFERROR(VLOOKUP($B4867,APガラス性能一覧!$A$2:$M$6097,9,0),"")</f>
        <v/>
      </c>
      <c r="K4867" s="68" t="str">
        <f>IFERROR(VLOOKUP($B4867,APガラス性能一覧!$A$2:$M$6097,10,0),"")</f>
        <v/>
      </c>
      <c r="L4867" s="68" t="str">
        <f>IFERROR(VLOOKUP($B4867,APガラス性能一覧!$A$2:$M$6097,11,0),"")</f>
        <v/>
      </c>
      <c r="M4867" s="68" t="str">
        <f>IFERROR(VLOOKUP($B4867,APガラス性能一覧!$A$2:$M$6097,12,0),"")</f>
        <v/>
      </c>
      <c r="N4867" s="68" t="str">
        <f>IFERROR(VLOOKUP($B4867,APガラス性能一覧!$A$2:$M$6097,13,0),"")</f>
        <v/>
      </c>
    </row>
    <row r="4868" spans="2:14" x14ac:dyDescent="0.4">
      <c r="B4868" s="68" t="str">
        <f>IF($D$2="","",IF($E$2=0.65,IFERROR(IF(INDEX(APガラス性能一覧!A:A,MATCH(ROW(B4862),APガラス性能一覧!$O:$O,0))="","",INDEX(APガラス性能一覧!A:A,MATCH(ROW(B4862),APガラス性能一覧!$O:$O,0))),""),IFERROR(IF(INDEX(APガラス性能一覧!A:A,MATCH(ROW(B4862),APガラス性能一覧!$N:$N,0))="","",INDEX(APガラス性能一覧!A:A,MATCH(ROW(B4862),APガラス性能一覧!$N:$N,0))),"")))</f>
        <v/>
      </c>
      <c r="C4868" s="68" t="str">
        <f>IFERROR(VLOOKUP($B4868,APガラス性能一覧!$A$2:$M$6097,2,0),"")</f>
        <v/>
      </c>
      <c r="D4868" s="68" t="str">
        <f>IFERROR(VLOOKUP($B4868,APガラス性能一覧!$A$2:$M$6097,3,0),"")</f>
        <v/>
      </c>
      <c r="E4868" s="68" t="str">
        <f>IFERROR(VLOOKUP($B4868,APガラス性能一覧!$A$2:$M$6097,4,0),"")</f>
        <v/>
      </c>
      <c r="F4868" s="68" t="str">
        <f>IFERROR(VLOOKUP($B4868,APガラス性能一覧!$A$2:$M$6097,5,0),"")</f>
        <v/>
      </c>
      <c r="G4868" s="68" t="str">
        <f>IFERROR(VLOOKUP($B4868,APガラス性能一覧!$A$2:$M$6097,6,0),"")</f>
        <v/>
      </c>
      <c r="H4868" s="68" t="str">
        <f>IFERROR(VLOOKUP($B4868,APガラス性能一覧!$A$2:$M$6097,7,0),"")</f>
        <v/>
      </c>
      <c r="I4868" s="68" t="str">
        <f>IFERROR(VLOOKUP($B4868,APガラス性能一覧!$A$2:$M$6097,8,0),"")</f>
        <v/>
      </c>
      <c r="J4868" s="68" t="str">
        <f>IFERROR(VLOOKUP($B4868,APガラス性能一覧!$A$2:$M$6097,9,0),"")</f>
        <v/>
      </c>
      <c r="K4868" s="68" t="str">
        <f>IFERROR(VLOOKUP($B4868,APガラス性能一覧!$A$2:$M$6097,10,0),"")</f>
        <v/>
      </c>
      <c r="L4868" s="68" t="str">
        <f>IFERROR(VLOOKUP($B4868,APガラス性能一覧!$A$2:$M$6097,11,0),"")</f>
        <v/>
      </c>
      <c r="M4868" s="68" t="str">
        <f>IFERROR(VLOOKUP($B4868,APガラス性能一覧!$A$2:$M$6097,12,0),"")</f>
        <v/>
      </c>
      <c r="N4868" s="68" t="str">
        <f>IFERROR(VLOOKUP($B4868,APガラス性能一覧!$A$2:$M$6097,13,0),"")</f>
        <v/>
      </c>
    </row>
    <row r="4869" spans="2:14" x14ac:dyDescent="0.4">
      <c r="B4869" s="68" t="str">
        <f>IF($D$2="","",IF($E$2=0.65,IFERROR(IF(INDEX(APガラス性能一覧!A:A,MATCH(ROW(B4863),APガラス性能一覧!$O:$O,0))="","",INDEX(APガラス性能一覧!A:A,MATCH(ROW(B4863),APガラス性能一覧!$O:$O,0))),""),IFERROR(IF(INDEX(APガラス性能一覧!A:A,MATCH(ROW(B4863),APガラス性能一覧!$N:$N,0))="","",INDEX(APガラス性能一覧!A:A,MATCH(ROW(B4863),APガラス性能一覧!$N:$N,0))),"")))</f>
        <v/>
      </c>
      <c r="C4869" s="68" t="str">
        <f>IFERROR(VLOOKUP($B4869,APガラス性能一覧!$A$2:$M$6097,2,0),"")</f>
        <v/>
      </c>
      <c r="D4869" s="68" t="str">
        <f>IFERROR(VLOOKUP($B4869,APガラス性能一覧!$A$2:$M$6097,3,0),"")</f>
        <v/>
      </c>
      <c r="E4869" s="68" t="str">
        <f>IFERROR(VLOOKUP($B4869,APガラス性能一覧!$A$2:$M$6097,4,0),"")</f>
        <v/>
      </c>
      <c r="F4869" s="68" t="str">
        <f>IFERROR(VLOOKUP($B4869,APガラス性能一覧!$A$2:$M$6097,5,0),"")</f>
        <v/>
      </c>
      <c r="G4869" s="68" t="str">
        <f>IFERROR(VLOOKUP($B4869,APガラス性能一覧!$A$2:$M$6097,6,0),"")</f>
        <v/>
      </c>
      <c r="H4869" s="68" t="str">
        <f>IFERROR(VLOOKUP($B4869,APガラス性能一覧!$A$2:$M$6097,7,0),"")</f>
        <v/>
      </c>
      <c r="I4869" s="68" t="str">
        <f>IFERROR(VLOOKUP($B4869,APガラス性能一覧!$A$2:$M$6097,8,0),"")</f>
        <v/>
      </c>
      <c r="J4869" s="68" t="str">
        <f>IFERROR(VLOOKUP($B4869,APガラス性能一覧!$A$2:$M$6097,9,0),"")</f>
        <v/>
      </c>
      <c r="K4869" s="68" t="str">
        <f>IFERROR(VLOOKUP($B4869,APガラス性能一覧!$A$2:$M$6097,10,0),"")</f>
        <v/>
      </c>
      <c r="L4869" s="68" t="str">
        <f>IFERROR(VLOOKUP($B4869,APガラス性能一覧!$A$2:$M$6097,11,0),"")</f>
        <v/>
      </c>
      <c r="M4869" s="68" t="str">
        <f>IFERROR(VLOOKUP($B4869,APガラス性能一覧!$A$2:$M$6097,12,0),"")</f>
        <v/>
      </c>
      <c r="N4869" s="68" t="str">
        <f>IFERROR(VLOOKUP($B4869,APガラス性能一覧!$A$2:$M$6097,13,0),"")</f>
        <v/>
      </c>
    </row>
    <row r="4870" spans="2:14" x14ac:dyDescent="0.4">
      <c r="B4870" s="68" t="str">
        <f>IF($D$2="","",IF($E$2=0.65,IFERROR(IF(INDEX(APガラス性能一覧!A:A,MATCH(ROW(B4864),APガラス性能一覧!$O:$O,0))="","",INDEX(APガラス性能一覧!A:A,MATCH(ROW(B4864),APガラス性能一覧!$O:$O,0))),""),IFERROR(IF(INDEX(APガラス性能一覧!A:A,MATCH(ROW(B4864),APガラス性能一覧!$N:$N,0))="","",INDEX(APガラス性能一覧!A:A,MATCH(ROW(B4864),APガラス性能一覧!$N:$N,0))),"")))</f>
        <v/>
      </c>
      <c r="C4870" s="68" t="str">
        <f>IFERROR(VLOOKUP($B4870,APガラス性能一覧!$A$2:$M$6097,2,0),"")</f>
        <v/>
      </c>
      <c r="D4870" s="68" t="str">
        <f>IFERROR(VLOOKUP($B4870,APガラス性能一覧!$A$2:$M$6097,3,0),"")</f>
        <v/>
      </c>
      <c r="E4870" s="68" t="str">
        <f>IFERROR(VLOOKUP($B4870,APガラス性能一覧!$A$2:$M$6097,4,0),"")</f>
        <v/>
      </c>
      <c r="F4870" s="68" t="str">
        <f>IFERROR(VLOOKUP($B4870,APガラス性能一覧!$A$2:$M$6097,5,0),"")</f>
        <v/>
      </c>
      <c r="G4870" s="68" t="str">
        <f>IFERROR(VLOOKUP($B4870,APガラス性能一覧!$A$2:$M$6097,6,0),"")</f>
        <v/>
      </c>
      <c r="H4870" s="68" t="str">
        <f>IFERROR(VLOOKUP($B4870,APガラス性能一覧!$A$2:$M$6097,7,0),"")</f>
        <v/>
      </c>
      <c r="I4870" s="68" t="str">
        <f>IFERROR(VLOOKUP($B4870,APガラス性能一覧!$A$2:$M$6097,8,0),"")</f>
        <v/>
      </c>
      <c r="J4870" s="68" t="str">
        <f>IFERROR(VLOOKUP($B4870,APガラス性能一覧!$A$2:$M$6097,9,0),"")</f>
        <v/>
      </c>
      <c r="K4870" s="68" t="str">
        <f>IFERROR(VLOOKUP($B4870,APガラス性能一覧!$A$2:$M$6097,10,0),"")</f>
        <v/>
      </c>
      <c r="L4870" s="68" t="str">
        <f>IFERROR(VLOOKUP($B4870,APガラス性能一覧!$A$2:$M$6097,11,0),"")</f>
        <v/>
      </c>
      <c r="M4870" s="68" t="str">
        <f>IFERROR(VLOOKUP($B4870,APガラス性能一覧!$A$2:$M$6097,12,0),"")</f>
        <v/>
      </c>
      <c r="N4870" s="68" t="str">
        <f>IFERROR(VLOOKUP($B4870,APガラス性能一覧!$A$2:$M$6097,13,0),"")</f>
        <v/>
      </c>
    </row>
    <row r="4871" spans="2:14" x14ac:dyDescent="0.4">
      <c r="B4871" s="68" t="str">
        <f>IF($D$2="","",IF($E$2=0.65,IFERROR(IF(INDEX(APガラス性能一覧!A:A,MATCH(ROW(B4865),APガラス性能一覧!$O:$O,0))="","",INDEX(APガラス性能一覧!A:A,MATCH(ROW(B4865),APガラス性能一覧!$O:$O,0))),""),IFERROR(IF(INDEX(APガラス性能一覧!A:A,MATCH(ROW(B4865),APガラス性能一覧!$N:$N,0))="","",INDEX(APガラス性能一覧!A:A,MATCH(ROW(B4865),APガラス性能一覧!$N:$N,0))),"")))</f>
        <v/>
      </c>
      <c r="C4871" s="68" t="str">
        <f>IFERROR(VLOOKUP($B4871,APガラス性能一覧!$A$2:$M$6097,2,0),"")</f>
        <v/>
      </c>
      <c r="D4871" s="68" t="str">
        <f>IFERROR(VLOOKUP($B4871,APガラス性能一覧!$A$2:$M$6097,3,0),"")</f>
        <v/>
      </c>
      <c r="E4871" s="68" t="str">
        <f>IFERROR(VLOOKUP($B4871,APガラス性能一覧!$A$2:$M$6097,4,0),"")</f>
        <v/>
      </c>
      <c r="F4871" s="68" t="str">
        <f>IFERROR(VLOOKUP($B4871,APガラス性能一覧!$A$2:$M$6097,5,0),"")</f>
        <v/>
      </c>
      <c r="G4871" s="68" t="str">
        <f>IFERROR(VLOOKUP($B4871,APガラス性能一覧!$A$2:$M$6097,6,0),"")</f>
        <v/>
      </c>
      <c r="H4871" s="68" t="str">
        <f>IFERROR(VLOOKUP($B4871,APガラス性能一覧!$A$2:$M$6097,7,0),"")</f>
        <v/>
      </c>
      <c r="I4871" s="68" t="str">
        <f>IFERROR(VLOOKUP($B4871,APガラス性能一覧!$A$2:$M$6097,8,0),"")</f>
        <v/>
      </c>
      <c r="J4871" s="68" t="str">
        <f>IFERROR(VLOOKUP($B4871,APガラス性能一覧!$A$2:$M$6097,9,0),"")</f>
        <v/>
      </c>
      <c r="K4871" s="68" t="str">
        <f>IFERROR(VLOOKUP($B4871,APガラス性能一覧!$A$2:$M$6097,10,0),"")</f>
        <v/>
      </c>
      <c r="L4871" s="68" t="str">
        <f>IFERROR(VLOOKUP($B4871,APガラス性能一覧!$A$2:$M$6097,11,0),"")</f>
        <v/>
      </c>
      <c r="M4871" s="68" t="str">
        <f>IFERROR(VLOOKUP($B4871,APガラス性能一覧!$A$2:$M$6097,12,0),"")</f>
        <v/>
      </c>
      <c r="N4871" s="68" t="str">
        <f>IFERROR(VLOOKUP($B4871,APガラス性能一覧!$A$2:$M$6097,13,0),"")</f>
        <v/>
      </c>
    </row>
    <row r="4872" spans="2:14" x14ac:dyDescent="0.4">
      <c r="B4872" s="68" t="str">
        <f>IF($D$2="","",IF($E$2=0.65,IFERROR(IF(INDEX(APガラス性能一覧!A:A,MATCH(ROW(B4866),APガラス性能一覧!$O:$O,0))="","",INDEX(APガラス性能一覧!A:A,MATCH(ROW(B4866),APガラス性能一覧!$O:$O,0))),""),IFERROR(IF(INDEX(APガラス性能一覧!A:A,MATCH(ROW(B4866),APガラス性能一覧!$N:$N,0))="","",INDEX(APガラス性能一覧!A:A,MATCH(ROW(B4866),APガラス性能一覧!$N:$N,0))),"")))</f>
        <v/>
      </c>
      <c r="C4872" s="68" t="str">
        <f>IFERROR(VLOOKUP($B4872,APガラス性能一覧!$A$2:$M$6097,2,0),"")</f>
        <v/>
      </c>
      <c r="D4872" s="68" t="str">
        <f>IFERROR(VLOOKUP($B4872,APガラス性能一覧!$A$2:$M$6097,3,0),"")</f>
        <v/>
      </c>
      <c r="E4872" s="68" t="str">
        <f>IFERROR(VLOOKUP($B4872,APガラス性能一覧!$A$2:$M$6097,4,0),"")</f>
        <v/>
      </c>
      <c r="F4872" s="68" t="str">
        <f>IFERROR(VLOOKUP($B4872,APガラス性能一覧!$A$2:$M$6097,5,0),"")</f>
        <v/>
      </c>
      <c r="G4872" s="68" t="str">
        <f>IFERROR(VLOOKUP($B4872,APガラス性能一覧!$A$2:$M$6097,6,0),"")</f>
        <v/>
      </c>
      <c r="H4872" s="68" t="str">
        <f>IFERROR(VLOOKUP($B4872,APガラス性能一覧!$A$2:$M$6097,7,0),"")</f>
        <v/>
      </c>
      <c r="I4872" s="68" t="str">
        <f>IFERROR(VLOOKUP($B4872,APガラス性能一覧!$A$2:$M$6097,8,0),"")</f>
        <v/>
      </c>
      <c r="J4872" s="68" t="str">
        <f>IFERROR(VLOOKUP($B4872,APガラス性能一覧!$A$2:$M$6097,9,0),"")</f>
        <v/>
      </c>
      <c r="K4872" s="68" t="str">
        <f>IFERROR(VLOOKUP($B4872,APガラス性能一覧!$A$2:$M$6097,10,0),"")</f>
        <v/>
      </c>
      <c r="L4872" s="68" t="str">
        <f>IFERROR(VLOOKUP($B4872,APガラス性能一覧!$A$2:$M$6097,11,0),"")</f>
        <v/>
      </c>
      <c r="M4872" s="68" t="str">
        <f>IFERROR(VLOOKUP($B4872,APガラス性能一覧!$A$2:$M$6097,12,0),"")</f>
        <v/>
      </c>
      <c r="N4872" s="68" t="str">
        <f>IFERROR(VLOOKUP($B4872,APガラス性能一覧!$A$2:$M$6097,13,0),"")</f>
        <v/>
      </c>
    </row>
    <row r="4873" spans="2:14" x14ac:dyDescent="0.4">
      <c r="B4873" s="68" t="str">
        <f>IF($D$2="","",IF($E$2=0.65,IFERROR(IF(INDEX(APガラス性能一覧!A:A,MATCH(ROW(B4867),APガラス性能一覧!$O:$O,0))="","",INDEX(APガラス性能一覧!A:A,MATCH(ROW(B4867),APガラス性能一覧!$O:$O,0))),""),IFERROR(IF(INDEX(APガラス性能一覧!A:A,MATCH(ROW(B4867),APガラス性能一覧!$N:$N,0))="","",INDEX(APガラス性能一覧!A:A,MATCH(ROW(B4867),APガラス性能一覧!$N:$N,0))),"")))</f>
        <v/>
      </c>
      <c r="C4873" s="68" t="str">
        <f>IFERROR(VLOOKUP($B4873,APガラス性能一覧!$A$2:$M$6097,2,0),"")</f>
        <v/>
      </c>
      <c r="D4873" s="68" t="str">
        <f>IFERROR(VLOOKUP($B4873,APガラス性能一覧!$A$2:$M$6097,3,0),"")</f>
        <v/>
      </c>
      <c r="E4873" s="68" t="str">
        <f>IFERROR(VLOOKUP($B4873,APガラス性能一覧!$A$2:$M$6097,4,0),"")</f>
        <v/>
      </c>
      <c r="F4873" s="68" t="str">
        <f>IFERROR(VLOOKUP($B4873,APガラス性能一覧!$A$2:$M$6097,5,0),"")</f>
        <v/>
      </c>
      <c r="G4873" s="68" t="str">
        <f>IFERROR(VLOOKUP($B4873,APガラス性能一覧!$A$2:$M$6097,6,0),"")</f>
        <v/>
      </c>
      <c r="H4873" s="68" t="str">
        <f>IFERROR(VLOOKUP($B4873,APガラス性能一覧!$A$2:$M$6097,7,0),"")</f>
        <v/>
      </c>
      <c r="I4873" s="68" t="str">
        <f>IFERROR(VLOOKUP($B4873,APガラス性能一覧!$A$2:$M$6097,8,0),"")</f>
        <v/>
      </c>
      <c r="J4873" s="68" t="str">
        <f>IFERROR(VLOOKUP($B4873,APガラス性能一覧!$A$2:$M$6097,9,0),"")</f>
        <v/>
      </c>
      <c r="K4873" s="68" t="str">
        <f>IFERROR(VLOOKUP($B4873,APガラス性能一覧!$A$2:$M$6097,10,0),"")</f>
        <v/>
      </c>
      <c r="L4873" s="68" t="str">
        <f>IFERROR(VLOOKUP($B4873,APガラス性能一覧!$A$2:$M$6097,11,0),"")</f>
        <v/>
      </c>
      <c r="M4873" s="68" t="str">
        <f>IFERROR(VLOOKUP($B4873,APガラス性能一覧!$A$2:$M$6097,12,0),"")</f>
        <v/>
      </c>
      <c r="N4873" s="68" t="str">
        <f>IFERROR(VLOOKUP($B4873,APガラス性能一覧!$A$2:$M$6097,13,0),"")</f>
        <v/>
      </c>
    </row>
    <row r="4874" spans="2:14" x14ac:dyDescent="0.4">
      <c r="B4874" s="68" t="str">
        <f>IF($D$2="","",IF($E$2=0.65,IFERROR(IF(INDEX(APガラス性能一覧!A:A,MATCH(ROW(B4868),APガラス性能一覧!$O:$O,0))="","",INDEX(APガラス性能一覧!A:A,MATCH(ROW(B4868),APガラス性能一覧!$O:$O,0))),""),IFERROR(IF(INDEX(APガラス性能一覧!A:A,MATCH(ROW(B4868),APガラス性能一覧!$N:$N,0))="","",INDEX(APガラス性能一覧!A:A,MATCH(ROW(B4868),APガラス性能一覧!$N:$N,0))),"")))</f>
        <v/>
      </c>
      <c r="C4874" s="68" t="str">
        <f>IFERROR(VLOOKUP($B4874,APガラス性能一覧!$A$2:$M$6097,2,0),"")</f>
        <v/>
      </c>
      <c r="D4874" s="68" t="str">
        <f>IFERROR(VLOOKUP($B4874,APガラス性能一覧!$A$2:$M$6097,3,0),"")</f>
        <v/>
      </c>
      <c r="E4874" s="68" t="str">
        <f>IFERROR(VLOOKUP($B4874,APガラス性能一覧!$A$2:$M$6097,4,0),"")</f>
        <v/>
      </c>
      <c r="F4874" s="68" t="str">
        <f>IFERROR(VLOOKUP($B4874,APガラス性能一覧!$A$2:$M$6097,5,0),"")</f>
        <v/>
      </c>
      <c r="G4874" s="68" t="str">
        <f>IFERROR(VLOOKUP($B4874,APガラス性能一覧!$A$2:$M$6097,6,0),"")</f>
        <v/>
      </c>
      <c r="H4874" s="68" t="str">
        <f>IFERROR(VLOOKUP($B4874,APガラス性能一覧!$A$2:$M$6097,7,0),"")</f>
        <v/>
      </c>
      <c r="I4874" s="68" t="str">
        <f>IFERROR(VLOOKUP($B4874,APガラス性能一覧!$A$2:$M$6097,8,0),"")</f>
        <v/>
      </c>
      <c r="J4874" s="68" t="str">
        <f>IFERROR(VLOOKUP($B4874,APガラス性能一覧!$A$2:$M$6097,9,0),"")</f>
        <v/>
      </c>
      <c r="K4874" s="68" t="str">
        <f>IFERROR(VLOOKUP($B4874,APガラス性能一覧!$A$2:$M$6097,10,0),"")</f>
        <v/>
      </c>
      <c r="L4874" s="68" t="str">
        <f>IFERROR(VLOOKUP($B4874,APガラス性能一覧!$A$2:$M$6097,11,0),"")</f>
        <v/>
      </c>
      <c r="M4874" s="68" t="str">
        <f>IFERROR(VLOOKUP($B4874,APガラス性能一覧!$A$2:$M$6097,12,0),"")</f>
        <v/>
      </c>
      <c r="N4874" s="68" t="str">
        <f>IFERROR(VLOOKUP($B4874,APガラス性能一覧!$A$2:$M$6097,13,0),"")</f>
        <v/>
      </c>
    </row>
    <row r="4875" spans="2:14" x14ac:dyDescent="0.4">
      <c r="B4875" s="68" t="str">
        <f>IF($D$2="","",IF($E$2=0.65,IFERROR(IF(INDEX(APガラス性能一覧!A:A,MATCH(ROW(B4869),APガラス性能一覧!$O:$O,0))="","",INDEX(APガラス性能一覧!A:A,MATCH(ROW(B4869),APガラス性能一覧!$O:$O,0))),""),IFERROR(IF(INDEX(APガラス性能一覧!A:A,MATCH(ROW(B4869),APガラス性能一覧!$N:$N,0))="","",INDEX(APガラス性能一覧!A:A,MATCH(ROW(B4869),APガラス性能一覧!$N:$N,0))),"")))</f>
        <v/>
      </c>
      <c r="C4875" s="68" t="str">
        <f>IFERROR(VLOOKUP($B4875,APガラス性能一覧!$A$2:$M$6097,2,0),"")</f>
        <v/>
      </c>
      <c r="D4875" s="68" t="str">
        <f>IFERROR(VLOOKUP($B4875,APガラス性能一覧!$A$2:$M$6097,3,0),"")</f>
        <v/>
      </c>
      <c r="E4875" s="68" t="str">
        <f>IFERROR(VLOOKUP($B4875,APガラス性能一覧!$A$2:$M$6097,4,0),"")</f>
        <v/>
      </c>
      <c r="F4875" s="68" t="str">
        <f>IFERROR(VLOOKUP($B4875,APガラス性能一覧!$A$2:$M$6097,5,0),"")</f>
        <v/>
      </c>
      <c r="G4875" s="68" t="str">
        <f>IFERROR(VLOOKUP($B4875,APガラス性能一覧!$A$2:$M$6097,6,0),"")</f>
        <v/>
      </c>
      <c r="H4875" s="68" t="str">
        <f>IFERROR(VLOOKUP($B4875,APガラス性能一覧!$A$2:$M$6097,7,0),"")</f>
        <v/>
      </c>
      <c r="I4875" s="68" t="str">
        <f>IFERROR(VLOOKUP($B4875,APガラス性能一覧!$A$2:$M$6097,8,0),"")</f>
        <v/>
      </c>
      <c r="J4875" s="68" t="str">
        <f>IFERROR(VLOOKUP($B4875,APガラス性能一覧!$A$2:$M$6097,9,0),"")</f>
        <v/>
      </c>
      <c r="K4875" s="68" t="str">
        <f>IFERROR(VLOOKUP($B4875,APガラス性能一覧!$A$2:$M$6097,10,0),"")</f>
        <v/>
      </c>
      <c r="L4875" s="68" t="str">
        <f>IFERROR(VLOOKUP($B4875,APガラス性能一覧!$A$2:$M$6097,11,0),"")</f>
        <v/>
      </c>
      <c r="M4875" s="68" t="str">
        <f>IFERROR(VLOOKUP($B4875,APガラス性能一覧!$A$2:$M$6097,12,0),"")</f>
        <v/>
      </c>
      <c r="N4875" s="68" t="str">
        <f>IFERROR(VLOOKUP($B4875,APガラス性能一覧!$A$2:$M$6097,13,0),"")</f>
        <v/>
      </c>
    </row>
    <row r="4876" spans="2:14" x14ac:dyDescent="0.4">
      <c r="B4876" s="68" t="str">
        <f>IF($D$2="","",IF($E$2=0.65,IFERROR(IF(INDEX(APガラス性能一覧!A:A,MATCH(ROW(B4870),APガラス性能一覧!$O:$O,0))="","",INDEX(APガラス性能一覧!A:A,MATCH(ROW(B4870),APガラス性能一覧!$O:$O,0))),""),IFERROR(IF(INDEX(APガラス性能一覧!A:A,MATCH(ROW(B4870),APガラス性能一覧!$N:$N,0))="","",INDEX(APガラス性能一覧!A:A,MATCH(ROW(B4870),APガラス性能一覧!$N:$N,0))),"")))</f>
        <v/>
      </c>
      <c r="C4876" s="68" t="str">
        <f>IFERROR(VLOOKUP($B4876,APガラス性能一覧!$A$2:$M$6097,2,0),"")</f>
        <v/>
      </c>
      <c r="D4876" s="68" t="str">
        <f>IFERROR(VLOOKUP($B4876,APガラス性能一覧!$A$2:$M$6097,3,0),"")</f>
        <v/>
      </c>
      <c r="E4876" s="68" t="str">
        <f>IFERROR(VLOOKUP($B4876,APガラス性能一覧!$A$2:$M$6097,4,0),"")</f>
        <v/>
      </c>
      <c r="F4876" s="68" t="str">
        <f>IFERROR(VLOOKUP($B4876,APガラス性能一覧!$A$2:$M$6097,5,0),"")</f>
        <v/>
      </c>
      <c r="G4876" s="68" t="str">
        <f>IFERROR(VLOOKUP($B4876,APガラス性能一覧!$A$2:$M$6097,6,0),"")</f>
        <v/>
      </c>
      <c r="H4876" s="68" t="str">
        <f>IFERROR(VLOOKUP($B4876,APガラス性能一覧!$A$2:$M$6097,7,0),"")</f>
        <v/>
      </c>
      <c r="I4876" s="68" t="str">
        <f>IFERROR(VLOOKUP($B4876,APガラス性能一覧!$A$2:$M$6097,8,0),"")</f>
        <v/>
      </c>
      <c r="J4876" s="68" t="str">
        <f>IFERROR(VLOOKUP($B4876,APガラス性能一覧!$A$2:$M$6097,9,0),"")</f>
        <v/>
      </c>
      <c r="K4876" s="68" t="str">
        <f>IFERROR(VLOOKUP($B4876,APガラス性能一覧!$A$2:$M$6097,10,0),"")</f>
        <v/>
      </c>
      <c r="L4876" s="68" t="str">
        <f>IFERROR(VLOOKUP($B4876,APガラス性能一覧!$A$2:$M$6097,11,0),"")</f>
        <v/>
      </c>
      <c r="M4876" s="68" t="str">
        <f>IFERROR(VLOOKUP($B4876,APガラス性能一覧!$A$2:$M$6097,12,0),"")</f>
        <v/>
      </c>
      <c r="N4876" s="68" t="str">
        <f>IFERROR(VLOOKUP($B4876,APガラス性能一覧!$A$2:$M$6097,13,0),"")</f>
        <v/>
      </c>
    </row>
    <row r="4877" spans="2:14" x14ac:dyDescent="0.4">
      <c r="B4877" s="68" t="str">
        <f>IF($D$2="","",IF($E$2=0.65,IFERROR(IF(INDEX(APガラス性能一覧!A:A,MATCH(ROW(B4871),APガラス性能一覧!$O:$O,0))="","",INDEX(APガラス性能一覧!A:A,MATCH(ROW(B4871),APガラス性能一覧!$O:$O,0))),""),IFERROR(IF(INDEX(APガラス性能一覧!A:A,MATCH(ROW(B4871),APガラス性能一覧!$N:$N,0))="","",INDEX(APガラス性能一覧!A:A,MATCH(ROW(B4871),APガラス性能一覧!$N:$N,0))),"")))</f>
        <v/>
      </c>
      <c r="C4877" s="68" t="str">
        <f>IFERROR(VLOOKUP($B4877,APガラス性能一覧!$A$2:$M$6097,2,0),"")</f>
        <v/>
      </c>
      <c r="D4877" s="68" t="str">
        <f>IFERROR(VLOOKUP($B4877,APガラス性能一覧!$A$2:$M$6097,3,0),"")</f>
        <v/>
      </c>
      <c r="E4877" s="68" t="str">
        <f>IFERROR(VLOOKUP($B4877,APガラス性能一覧!$A$2:$M$6097,4,0),"")</f>
        <v/>
      </c>
      <c r="F4877" s="68" t="str">
        <f>IFERROR(VLOOKUP($B4877,APガラス性能一覧!$A$2:$M$6097,5,0),"")</f>
        <v/>
      </c>
      <c r="G4877" s="68" t="str">
        <f>IFERROR(VLOOKUP($B4877,APガラス性能一覧!$A$2:$M$6097,6,0),"")</f>
        <v/>
      </c>
      <c r="H4877" s="68" t="str">
        <f>IFERROR(VLOOKUP($B4877,APガラス性能一覧!$A$2:$M$6097,7,0),"")</f>
        <v/>
      </c>
      <c r="I4877" s="68" t="str">
        <f>IFERROR(VLOOKUP($B4877,APガラス性能一覧!$A$2:$M$6097,8,0),"")</f>
        <v/>
      </c>
      <c r="J4877" s="68" t="str">
        <f>IFERROR(VLOOKUP($B4877,APガラス性能一覧!$A$2:$M$6097,9,0),"")</f>
        <v/>
      </c>
      <c r="K4877" s="68" t="str">
        <f>IFERROR(VLOOKUP($B4877,APガラス性能一覧!$A$2:$M$6097,10,0),"")</f>
        <v/>
      </c>
      <c r="L4877" s="68" t="str">
        <f>IFERROR(VLOOKUP($B4877,APガラス性能一覧!$A$2:$M$6097,11,0),"")</f>
        <v/>
      </c>
      <c r="M4877" s="68" t="str">
        <f>IFERROR(VLOOKUP($B4877,APガラス性能一覧!$A$2:$M$6097,12,0),"")</f>
        <v/>
      </c>
      <c r="N4877" s="68" t="str">
        <f>IFERROR(VLOOKUP($B4877,APガラス性能一覧!$A$2:$M$6097,13,0),"")</f>
        <v/>
      </c>
    </row>
    <row r="4878" spans="2:14" x14ac:dyDescent="0.4">
      <c r="B4878" s="68" t="str">
        <f>IF($D$2="","",IF($E$2=0.65,IFERROR(IF(INDEX(APガラス性能一覧!A:A,MATCH(ROW(B4872),APガラス性能一覧!$O:$O,0))="","",INDEX(APガラス性能一覧!A:A,MATCH(ROW(B4872),APガラス性能一覧!$O:$O,0))),""),IFERROR(IF(INDEX(APガラス性能一覧!A:A,MATCH(ROW(B4872),APガラス性能一覧!$N:$N,0))="","",INDEX(APガラス性能一覧!A:A,MATCH(ROW(B4872),APガラス性能一覧!$N:$N,0))),"")))</f>
        <v/>
      </c>
      <c r="C4878" s="68" t="str">
        <f>IFERROR(VLOOKUP($B4878,APガラス性能一覧!$A$2:$M$6097,2,0),"")</f>
        <v/>
      </c>
      <c r="D4878" s="68" t="str">
        <f>IFERROR(VLOOKUP($B4878,APガラス性能一覧!$A$2:$M$6097,3,0),"")</f>
        <v/>
      </c>
      <c r="E4878" s="68" t="str">
        <f>IFERROR(VLOOKUP($B4878,APガラス性能一覧!$A$2:$M$6097,4,0),"")</f>
        <v/>
      </c>
      <c r="F4878" s="68" t="str">
        <f>IFERROR(VLOOKUP($B4878,APガラス性能一覧!$A$2:$M$6097,5,0),"")</f>
        <v/>
      </c>
      <c r="G4878" s="68" t="str">
        <f>IFERROR(VLOOKUP($B4878,APガラス性能一覧!$A$2:$M$6097,6,0),"")</f>
        <v/>
      </c>
      <c r="H4878" s="68" t="str">
        <f>IFERROR(VLOOKUP($B4878,APガラス性能一覧!$A$2:$M$6097,7,0),"")</f>
        <v/>
      </c>
      <c r="I4878" s="68" t="str">
        <f>IFERROR(VLOOKUP($B4878,APガラス性能一覧!$A$2:$M$6097,8,0),"")</f>
        <v/>
      </c>
      <c r="J4878" s="68" t="str">
        <f>IFERROR(VLOOKUP($B4878,APガラス性能一覧!$A$2:$M$6097,9,0),"")</f>
        <v/>
      </c>
      <c r="K4878" s="68" t="str">
        <f>IFERROR(VLOOKUP($B4878,APガラス性能一覧!$A$2:$M$6097,10,0),"")</f>
        <v/>
      </c>
      <c r="L4878" s="68" t="str">
        <f>IFERROR(VLOOKUP($B4878,APガラス性能一覧!$A$2:$M$6097,11,0),"")</f>
        <v/>
      </c>
      <c r="M4878" s="68" t="str">
        <f>IFERROR(VLOOKUP($B4878,APガラス性能一覧!$A$2:$M$6097,12,0),"")</f>
        <v/>
      </c>
      <c r="N4878" s="68" t="str">
        <f>IFERROR(VLOOKUP($B4878,APガラス性能一覧!$A$2:$M$6097,13,0),"")</f>
        <v/>
      </c>
    </row>
    <row r="4879" spans="2:14" x14ac:dyDescent="0.4">
      <c r="B4879" s="68" t="str">
        <f>IF($D$2="","",IF($E$2=0.65,IFERROR(IF(INDEX(APガラス性能一覧!A:A,MATCH(ROW(B4873),APガラス性能一覧!$O:$O,0))="","",INDEX(APガラス性能一覧!A:A,MATCH(ROW(B4873),APガラス性能一覧!$O:$O,0))),""),IFERROR(IF(INDEX(APガラス性能一覧!A:A,MATCH(ROW(B4873),APガラス性能一覧!$N:$N,0))="","",INDEX(APガラス性能一覧!A:A,MATCH(ROW(B4873),APガラス性能一覧!$N:$N,0))),"")))</f>
        <v/>
      </c>
      <c r="C4879" s="68" t="str">
        <f>IFERROR(VLOOKUP($B4879,APガラス性能一覧!$A$2:$M$6097,2,0),"")</f>
        <v/>
      </c>
      <c r="D4879" s="68" t="str">
        <f>IFERROR(VLOOKUP($B4879,APガラス性能一覧!$A$2:$M$6097,3,0),"")</f>
        <v/>
      </c>
      <c r="E4879" s="68" t="str">
        <f>IFERROR(VLOOKUP($B4879,APガラス性能一覧!$A$2:$M$6097,4,0),"")</f>
        <v/>
      </c>
      <c r="F4879" s="68" t="str">
        <f>IFERROR(VLOOKUP($B4879,APガラス性能一覧!$A$2:$M$6097,5,0),"")</f>
        <v/>
      </c>
      <c r="G4879" s="68" t="str">
        <f>IFERROR(VLOOKUP($B4879,APガラス性能一覧!$A$2:$M$6097,6,0),"")</f>
        <v/>
      </c>
      <c r="H4879" s="68" t="str">
        <f>IFERROR(VLOOKUP($B4879,APガラス性能一覧!$A$2:$M$6097,7,0),"")</f>
        <v/>
      </c>
      <c r="I4879" s="68" t="str">
        <f>IFERROR(VLOOKUP($B4879,APガラス性能一覧!$A$2:$M$6097,8,0),"")</f>
        <v/>
      </c>
      <c r="J4879" s="68" t="str">
        <f>IFERROR(VLOOKUP($B4879,APガラス性能一覧!$A$2:$M$6097,9,0),"")</f>
        <v/>
      </c>
      <c r="K4879" s="68" t="str">
        <f>IFERROR(VLOOKUP($B4879,APガラス性能一覧!$A$2:$M$6097,10,0),"")</f>
        <v/>
      </c>
      <c r="L4879" s="68" t="str">
        <f>IFERROR(VLOOKUP($B4879,APガラス性能一覧!$A$2:$M$6097,11,0),"")</f>
        <v/>
      </c>
      <c r="M4879" s="68" t="str">
        <f>IFERROR(VLOOKUP($B4879,APガラス性能一覧!$A$2:$M$6097,12,0),"")</f>
        <v/>
      </c>
      <c r="N4879" s="68" t="str">
        <f>IFERROR(VLOOKUP($B4879,APガラス性能一覧!$A$2:$M$6097,13,0),"")</f>
        <v/>
      </c>
    </row>
    <row r="4880" spans="2:14" x14ac:dyDescent="0.4">
      <c r="B4880" s="68" t="str">
        <f>IF($D$2="","",IF($E$2=0.65,IFERROR(IF(INDEX(APガラス性能一覧!A:A,MATCH(ROW(B4874),APガラス性能一覧!$O:$O,0))="","",INDEX(APガラス性能一覧!A:A,MATCH(ROW(B4874),APガラス性能一覧!$O:$O,0))),""),IFERROR(IF(INDEX(APガラス性能一覧!A:A,MATCH(ROW(B4874),APガラス性能一覧!$N:$N,0))="","",INDEX(APガラス性能一覧!A:A,MATCH(ROW(B4874),APガラス性能一覧!$N:$N,0))),"")))</f>
        <v/>
      </c>
      <c r="C4880" s="68" t="str">
        <f>IFERROR(VLOOKUP($B4880,APガラス性能一覧!$A$2:$M$6097,2,0),"")</f>
        <v/>
      </c>
      <c r="D4880" s="68" t="str">
        <f>IFERROR(VLOOKUP($B4880,APガラス性能一覧!$A$2:$M$6097,3,0),"")</f>
        <v/>
      </c>
      <c r="E4880" s="68" t="str">
        <f>IFERROR(VLOOKUP($B4880,APガラス性能一覧!$A$2:$M$6097,4,0),"")</f>
        <v/>
      </c>
      <c r="F4880" s="68" t="str">
        <f>IFERROR(VLOOKUP($B4880,APガラス性能一覧!$A$2:$M$6097,5,0),"")</f>
        <v/>
      </c>
      <c r="G4880" s="68" t="str">
        <f>IFERROR(VLOOKUP($B4880,APガラス性能一覧!$A$2:$M$6097,6,0),"")</f>
        <v/>
      </c>
      <c r="H4880" s="68" t="str">
        <f>IFERROR(VLOOKUP($B4880,APガラス性能一覧!$A$2:$M$6097,7,0),"")</f>
        <v/>
      </c>
      <c r="I4880" s="68" t="str">
        <f>IFERROR(VLOOKUP($B4880,APガラス性能一覧!$A$2:$M$6097,8,0),"")</f>
        <v/>
      </c>
      <c r="J4880" s="68" t="str">
        <f>IFERROR(VLOOKUP($B4880,APガラス性能一覧!$A$2:$M$6097,9,0),"")</f>
        <v/>
      </c>
      <c r="K4880" s="68" t="str">
        <f>IFERROR(VLOOKUP($B4880,APガラス性能一覧!$A$2:$M$6097,10,0),"")</f>
        <v/>
      </c>
      <c r="L4880" s="68" t="str">
        <f>IFERROR(VLOOKUP($B4880,APガラス性能一覧!$A$2:$M$6097,11,0),"")</f>
        <v/>
      </c>
      <c r="M4880" s="68" t="str">
        <f>IFERROR(VLOOKUP($B4880,APガラス性能一覧!$A$2:$M$6097,12,0),"")</f>
        <v/>
      </c>
      <c r="N4880" s="68" t="str">
        <f>IFERROR(VLOOKUP($B4880,APガラス性能一覧!$A$2:$M$6097,13,0),"")</f>
        <v/>
      </c>
    </row>
    <row r="4881" spans="2:14" x14ac:dyDescent="0.4">
      <c r="B4881" s="68" t="str">
        <f>IF($D$2="","",IF($E$2=0.65,IFERROR(IF(INDEX(APガラス性能一覧!A:A,MATCH(ROW(B4875),APガラス性能一覧!$O:$O,0))="","",INDEX(APガラス性能一覧!A:A,MATCH(ROW(B4875),APガラス性能一覧!$O:$O,0))),""),IFERROR(IF(INDEX(APガラス性能一覧!A:A,MATCH(ROW(B4875),APガラス性能一覧!$N:$N,0))="","",INDEX(APガラス性能一覧!A:A,MATCH(ROW(B4875),APガラス性能一覧!$N:$N,0))),"")))</f>
        <v/>
      </c>
      <c r="C4881" s="68" t="str">
        <f>IFERROR(VLOOKUP($B4881,APガラス性能一覧!$A$2:$M$6097,2,0),"")</f>
        <v/>
      </c>
      <c r="D4881" s="68" t="str">
        <f>IFERROR(VLOOKUP($B4881,APガラス性能一覧!$A$2:$M$6097,3,0),"")</f>
        <v/>
      </c>
      <c r="E4881" s="68" t="str">
        <f>IFERROR(VLOOKUP($B4881,APガラス性能一覧!$A$2:$M$6097,4,0),"")</f>
        <v/>
      </c>
      <c r="F4881" s="68" t="str">
        <f>IFERROR(VLOOKUP($B4881,APガラス性能一覧!$A$2:$M$6097,5,0),"")</f>
        <v/>
      </c>
      <c r="G4881" s="68" t="str">
        <f>IFERROR(VLOOKUP($B4881,APガラス性能一覧!$A$2:$M$6097,6,0),"")</f>
        <v/>
      </c>
      <c r="H4881" s="68" t="str">
        <f>IFERROR(VLOOKUP($B4881,APガラス性能一覧!$A$2:$M$6097,7,0),"")</f>
        <v/>
      </c>
      <c r="I4881" s="68" t="str">
        <f>IFERROR(VLOOKUP($B4881,APガラス性能一覧!$A$2:$M$6097,8,0),"")</f>
        <v/>
      </c>
      <c r="J4881" s="68" t="str">
        <f>IFERROR(VLOOKUP($B4881,APガラス性能一覧!$A$2:$M$6097,9,0),"")</f>
        <v/>
      </c>
      <c r="K4881" s="68" t="str">
        <f>IFERROR(VLOOKUP($B4881,APガラス性能一覧!$A$2:$M$6097,10,0),"")</f>
        <v/>
      </c>
      <c r="L4881" s="68" t="str">
        <f>IFERROR(VLOOKUP($B4881,APガラス性能一覧!$A$2:$M$6097,11,0),"")</f>
        <v/>
      </c>
      <c r="M4881" s="68" t="str">
        <f>IFERROR(VLOOKUP($B4881,APガラス性能一覧!$A$2:$M$6097,12,0),"")</f>
        <v/>
      </c>
      <c r="N4881" s="68" t="str">
        <f>IFERROR(VLOOKUP($B4881,APガラス性能一覧!$A$2:$M$6097,13,0),"")</f>
        <v/>
      </c>
    </row>
    <row r="4882" spans="2:14" x14ac:dyDescent="0.4">
      <c r="B4882" s="68" t="str">
        <f>IF($D$2="","",IF($E$2=0.65,IFERROR(IF(INDEX(APガラス性能一覧!A:A,MATCH(ROW(B4876),APガラス性能一覧!$O:$O,0))="","",INDEX(APガラス性能一覧!A:A,MATCH(ROW(B4876),APガラス性能一覧!$O:$O,0))),""),IFERROR(IF(INDEX(APガラス性能一覧!A:A,MATCH(ROW(B4876),APガラス性能一覧!$N:$N,0))="","",INDEX(APガラス性能一覧!A:A,MATCH(ROW(B4876),APガラス性能一覧!$N:$N,0))),"")))</f>
        <v/>
      </c>
      <c r="C4882" s="68" t="str">
        <f>IFERROR(VLOOKUP($B4882,APガラス性能一覧!$A$2:$M$6097,2,0),"")</f>
        <v/>
      </c>
      <c r="D4882" s="68" t="str">
        <f>IFERROR(VLOOKUP($B4882,APガラス性能一覧!$A$2:$M$6097,3,0),"")</f>
        <v/>
      </c>
      <c r="E4882" s="68" t="str">
        <f>IFERROR(VLOOKUP($B4882,APガラス性能一覧!$A$2:$M$6097,4,0),"")</f>
        <v/>
      </c>
      <c r="F4882" s="68" t="str">
        <f>IFERROR(VLOOKUP($B4882,APガラス性能一覧!$A$2:$M$6097,5,0),"")</f>
        <v/>
      </c>
      <c r="G4882" s="68" t="str">
        <f>IFERROR(VLOOKUP($B4882,APガラス性能一覧!$A$2:$M$6097,6,0),"")</f>
        <v/>
      </c>
      <c r="H4882" s="68" t="str">
        <f>IFERROR(VLOOKUP($B4882,APガラス性能一覧!$A$2:$M$6097,7,0),"")</f>
        <v/>
      </c>
      <c r="I4882" s="68" t="str">
        <f>IFERROR(VLOOKUP($B4882,APガラス性能一覧!$A$2:$M$6097,8,0),"")</f>
        <v/>
      </c>
      <c r="J4882" s="68" t="str">
        <f>IFERROR(VLOOKUP($B4882,APガラス性能一覧!$A$2:$M$6097,9,0),"")</f>
        <v/>
      </c>
      <c r="K4882" s="68" t="str">
        <f>IFERROR(VLOOKUP($B4882,APガラス性能一覧!$A$2:$M$6097,10,0),"")</f>
        <v/>
      </c>
      <c r="L4882" s="68" t="str">
        <f>IFERROR(VLOOKUP($B4882,APガラス性能一覧!$A$2:$M$6097,11,0),"")</f>
        <v/>
      </c>
      <c r="M4882" s="68" t="str">
        <f>IFERROR(VLOOKUP($B4882,APガラス性能一覧!$A$2:$M$6097,12,0),"")</f>
        <v/>
      </c>
      <c r="N4882" s="68" t="str">
        <f>IFERROR(VLOOKUP($B4882,APガラス性能一覧!$A$2:$M$6097,13,0),"")</f>
        <v/>
      </c>
    </row>
    <row r="4883" spans="2:14" x14ac:dyDescent="0.4">
      <c r="B4883" s="68" t="str">
        <f>IF($D$2="","",IF($E$2=0.65,IFERROR(IF(INDEX(APガラス性能一覧!A:A,MATCH(ROW(B4877),APガラス性能一覧!$O:$O,0))="","",INDEX(APガラス性能一覧!A:A,MATCH(ROW(B4877),APガラス性能一覧!$O:$O,0))),""),IFERROR(IF(INDEX(APガラス性能一覧!A:A,MATCH(ROW(B4877),APガラス性能一覧!$N:$N,0))="","",INDEX(APガラス性能一覧!A:A,MATCH(ROW(B4877),APガラス性能一覧!$N:$N,0))),"")))</f>
        <v/>
      </c>
      <c r="C4883" s="68" t="str">
        <f>IFERROR(VLOOKUP($B4883,APガラス性能一覧!$A$2:$M$6097,2,0),"")</f>
        <v/>
      </c>
      <c r="D4883" s="68" t="str">
        <f>IFERROR(VLOOKUP($B4883,APガラス性能一覧!$A$2:$M$6097,3,0),"")</f>
        <v/>
      </c>
      <c r="E4883" s="68" t="str">
        <f>IFERROR(VLOOKUP($B4883,APガラス性能一覧!$A$2:$M$6097,4,0),"")</f>
        <v/>
      </c>
      <c r="F4883" s="68" t="str">
        <f>IFERROR(VLOOKUP($B4883,APガラス性能一覧!$A$2:$M$6097,5,0),"")</f>
        <v/>
      </c>
      <c r="G4883" s="68" t="str">
        <f>IFERROR(VLOOKUP($B4883,APガラス性能一覧!$A$2:$M$6097,6,0),"")</f>
        <v/>
      </c>
      <c r="H4883" s="68" t="str">
        <f>IFERROR(VLOOKUP($B4883,APガラス性能一覧!$A$2:$M$6097,7,0),"")</f>
        <v/>
      </c>
      <c r="I4883" s="68" t="str">
        <f>IFERROR(VLOOKUP($B4883,APガラス性能一覧!$A$2:$M$6097,8,0),"")</f>
        <v/>
      </c>
      <c r="J4883" s="68" t="str">
        <f>IFERROR(VLOOKUP($B4883,APガラス性能一覧!$A$2:$M$6097,9,0),"")</f>
        <v/>
      </c>
      <c r="K4883" s="68" t="str">
        <f>IFERROR(VLOOKUP($B4883,APガラス性能一覧!$A$2:$M$6097,10,0),"")</f>
        <v/>
      </c>
      <c r="L4883" s="68" t="str">
        <f>IFERROR(VLOOKUP($B4883,APガラス性能一覧!$A$2:$M$6097,11,0),"")</f>
        <v/>
      </c>
      <c r="M4883" s="68" t="str">
        <f>IFERROR(VLOOKUP($B4883,APガラス性能一覧!$A$2:$M$6097,12,0),"")</f>
        <v/>
      </c>
      <c r="N4883" s="68" t="str">
        <f>IFERROR(VLOOKUP($B4883,APガラス性能一覧!$A$2:$M$6097,13,0),"")</f>
        <v/>
      </c>
    </row>
    <row r="4884" spans="2:14" x14ac:dyDescent="0.4">
      <c r="B4884" s="68" t="str">
        <f>IF($D$2="","",IF($E$2=0.65,IFERROR(IF(INDEX(APガラス性能一覧!A:A,MATCH(ROW(B4878),APガラス性能一覧!$O:$O,0))="","",INDEX(APガラス性能一覧!A:A,MATCH(ROW(B4878),APガラス性能一覧!$O:$O,0))),""),IFERROR(IF(INDEX(APガラス性能一覧!A:A,MATCH(ROW(B4878),APガラス性能一覧!$N:$N,0))="","",INDEX(APガラス性能一覧!A:A,MATCH(ROW(B4878),APガラス性能一覧!$N:$N,0))),"")))</f>
        <v/>
      </c>
      <c r="C4884" s="68" t="str">
        <f>IFERROR(VLOOKUP($B4884,APガラス性能一覧!$A$2:$M$6097,2,0),"")</f>
        <v/>
      </c>
      <c r="D4884" s="68" t="str">
        <f>IFERROR(VLOOKUP($B4884,APガラス性能一覧!$A$2:$M$6097,3,0),"")</f>
        <v/>
      </c>
      <c r="E4884" s="68" t="str">
        <f>IFERROR(VLOOKUP($B4884,APガラス性能一覧!$A$2:$M$6097,4,0),"")</f>
        <v/>
      </c>
      <c r="F4884" s="68" t="str">
        <f>IFERROR(VLOOKUP($B4884,APガラス性能一覧!$A$2:$M$6097,5,0),"")</f>
        <v/>
      </c>
      <c r="G4884" s="68" t="str">
        <f>IFERROR(VLOOKUP($B4884,APガラス性能一覧!$A$2:$M$6097,6,0),"")</f>
        <v/>
      </c>
      <c r="H4884" s="68" t="str">
        <f>IFERROR(VLOOKUP($B4884,APガラス性能一覧!$A$2:$M$6097,7,0),"")</f>
        <v/>
      </c>
      <c r="I4884" s="68" t="str">
        <f>IFERROR(VLOOKUP($B4884,APガラス性能一覧!$A$2:$M$6097,8,0),"")</f>
        <v/>
      </c>
      <c r="J4884" s="68" t="str">
        <f>IFERROR(VLOOKUP($B4884,APガラス性能一覧!$A$2:$M$6097,9,0),"")</f>
        <v/>
      </c>
      <c r="K4884" s="68" t="str">
        <f>IFERROR(VLOOKUP($B4884,APガラス性能一覧!$A$2:$M$6097,10,0),"")</f>
        <v/>
      </c>
      <c r="L4884" s="68" t="str">
        <f>IFERROR(VLOOKUP($B4884,APガラス性能一覧!$A$2:$M$6097,11,0),"")</f>
        <v/>
      </c>
      <c r="M4884" s="68" t="str">
        <f>IFERROR(VLOOKUP($B4884,APガラス性能一覧!$A$2:$M$6097,12,0),"")</f>
        <v/>
      </c>
      <c r="N4884" s="68" t="str">
        <f>IFERROR(VLOOKUP($B4884,APガラス性能一覧!$A$2:$M$6097,13,0),"")</f>
        <v/>
      </c>
    </row>
    <row r="4885" spans="2:14" x14ac:dyDescent="0.4">
      <c r="B4885" s="68" t="str">
        <f>IF($D$2="","",IF($E$2=0.65,IFERROR(IF(INDEX(APガラス性能一覧!A:A,MATCH(ROW(B4879),APガラス性能一覧!$O:$O,0))="","",INDEX(APガラス性能一覧!A:A,MATCH(ROW(B4879),APガラス性能一覧!$O:$O,0))),""),IFERROR(IF(INDEX(APガラス性能一覧!A:A,MATCH(ROW(B4879),APガラス性能一覧!$N:$N,0))="","",INDEX(APガラス性能一覧!A:A,MATCH(ROW(B4879),APガラス性能一覧!$N:$N,0))),"")))</f>
        <v/>
      </c>
      <c r="C4885" s="68" t="str">
        <f>IFERROR(VLOOKUP($B4885,APガラス性能一覧!$A$2:$M$6097,2,0),"")</f>
        <v/>
      </c>
      <c r="D4885" s="68" t="str">
        <f>IFERROR(VLOOKUP($B4885,APガラス性能一覧!$A$2:$M$6097,3,0),"")</f>
        <v/>
      </c>
      <c r="E4885" s="68" t="str">
        <f>IFERROR(VLOOKUP($B4885,APガラス性能一覧!$A$2:$M$6097,4,0),"")</f>
        <v/>
      </c>
      <c r="F4885" s="68" t="str">
        <f>IFERROR(VLOOKUP($B4885,APガラス性能一覧!$A$2:$M$6097,5,0),"")</f>
        <v/>
      </c>
      <c r="G4885" s="68" t="str">
        <f>IFERROR(VLOOKUP($B4885,APガラス性能一覧!$A$2:$M$6097,6,0),"")</f>
        <v/>
      </c>
      <c r="H4885" s="68" t="str">
        <f>IFERROR(VLOOKUP($B4885,APガラス性能一覧!$A$2:$M$6097,7,0),"")</f>
        <v/>
      </c>
      <c r="I4885" s="68" t="str">
        <f>IFERROR(VLOOKUP($B4885,APガラス性能一覧!$A$2:$M$6097,8,0),"")</f>
        <v/>
      </c>
      <c r="J4885" s="68" t="str">
        <f>IFERROR(VLOOKUP($B4885,APガラス性能一覧!$A$2:$M$6097,9,0),"")</f>
        <v/>
      </c>
      <c r="K4885" s="68" t="str">
        <f>IFERROR(VLOOKUP($B4885,APガラス性能一覧!$A$2:$M$6097,10,0),"")</f>
        <v/>
      </c>
      <c r="L4885" s="68" t="str">
        <f>IFERROR(VLOOKUP($B4885,APガラス性能一覧!$A$2:$M$6097,11,0),"")</f>
        <v/>
      </c>
      <c r="M4885" s="68" t="str">
        <f>IFERROR(VLOOKUP($B4885,APガラス性能一覧!$A$2:$M$6097,12,0),"")</f>
        <v/>
      </c>
      <c r="N4885" s="68" t="str">
        <f>IFERROR(VLOOKUP($B4885,APガラス性能一覧!$A$2:$M$6097,13,0),"")</f>
        <v/>
      </c>
    </row>
    <row r="4886" spans="2:14" x14ac:dyDescent="0.4">
      <c r="B4886" s="68" t="str">
        <f>IF($D$2="","",IF($E$2=0.65,IFERROR(IF(INDEX(APガラス性能一覧!A:A,MATCH(ROW(B4880),APガラス性能一覧!$O:$O,0))="","",INDEX(APガラス性能一覧!A:A,MATCH(ROW(B4880),APガラス性能一覧!$O:$O,0))),""),IFERROR(IF(INDEX(APガラス性能一覧!A:A,MATCH(ROW(B4880),APガラス性能一覧!$N:$N,0))="","",INDEX(APガラス性能一覧!A:A,MATCH(ROW(B4880),APガラス性能一覧!$N:$N,0))),"")))</f>
        <v/>
      </c>
      <c r="C4886" s="68" t="str">
        <f>IFERROR(VLOOKUP($B4886,APガラス性能一覧!$A$2:$M$6097,2,0),"")</f>
        <v/>
      </c>
      <c r="D4886" s="68" t="str">
        <f>IFERROR(VLOOKUP($B4886,APガラス性能一覧!$A$2:$M$6097,3,0),"")</f>
        <v/>
      </c>
      <c r="E4886" s="68" t="str">
        <f>IFERROR(VLOOKUP($B4886,APガラス性能一覧!$A$2:$M$6097,4,0),"")</f>
        <v/>
      </c>
      <c r="F4886" s="68" t="str">
        <f>IFERROR(VLOOKUP($B4886,APガラス性能一覧!$A$2:$M$6097,5,0),"")</f>
        <v/>
      </c>
      <c r="G4886" s="68" t="str">
        <f>IFERROR(VLOOKUP($B4886,APガラス性能一覧!$A$2:$M$6097,6,0),"")</f>
        <v/>
      </c>
      <c r="H4886" s="68" t="str">
        <f>IFERROR(VLOOKUP($B4886,APガラス性能一覧!$A$2:$M$6097,7,0),"")</f>
        <v/>
      </c>
      <c r="I4886" s="68" t="str">
        <f>IFERROR(VLOOKUP($B4886,APガラス性能一覧!$A$2:$M$6097,8,0),"")</f>
        <v/>
      </c>
      <c r="J4886" s="68" t="str">
        <f>IFERROR(VLOOKUP($B4886,APガラス性能一覧!$A$2:$M$6097,9,0),"")</f>
        <v/>
      </c>
      <c r="K4886" s="68" t="str">
        <f>IFERROR(VLOOKUP($B4886,APガラス性能一覧!$A$2:$M$6097,10,0),"")</f>
        <v/>
      </c>
      <c r="L4886" s="68" t="str">
        <f>IFERROR(VLOOKUP($B4886,APガラス性能一覧!$A$2:$M$6097,11,0),"")</f>
        <v/>
      </c>
      <c r="M4886" s="68" t="str">
        <f>IFERROR(VLOOKUP($B4886,APガラス性能一覧!$A$2:$M$6097,12,0),"")</f>
        <v/>
      </c>
      <c r="N4886" s="68" t="str">
        <f>IFERROR(VLOOKUP($B4886,APガラス性能一覧!$A$2:$M$6097,13,0),"")</f>
        <v/>
      </c>
    </row>
    <row r="4887" spans="2:14" x14ac:dyDescent="0.4">
      <c r="B4887" s="68" t="str">
        <f>IF($D$2="","",IF($E$2=0.65,IFERROR(IF(INDEX(APガラス性能一覧!A:A,MATCH(ROW(B4881),APガラス性能一覧!$O:$O,0))="","",INDEX(APガラス性能一覧!A:A,MATCH(ROW(B4881),APガラス性能一覧!$O:$O,0))),""),IFERROR(IF(INDEX(APガラス性能一覧!A:A,MATCH(ROW(B4881),APガラス性能一覧!$N:$N,0))="","",INDEX(APガラス性能一覧!A:A,MATCH(ROW(B4881),APガラス性能一覧!$N:$N,0))),"")))</f>
        <v/>
      </c>
      <c r="C4887" s="68" t="str">
        <f>IFERROR(VLOOKUP($B4887,APガラス性能一覧!$A$2:$M$6097,2,0),"")</f>
        <v/>
      </c>
      <c r="D4887" s="68" t="str">
        <f>IFERROR(VLOOKUP($B4887,APガラス性能一覧!$A$2:$M$6097,3,0),"")</f>
        <v/>
      </c>
      <c r="E4887" s="68" t="str">
        <f>IFERROR(VLOOKUP($B4887,APガラス性能一覧!$A$2:$M$6097,4,0),"")</f>
        <v/>
      </c>
      <c r="F4887" s="68" t="str">
        <f>IFERROR(VLOOKUP($B4887,APガラス性能一覧!$A$2:$M$6097,5,0),"")</f>
        <v/>
      </c>
      <c r="G4887" s="68" t="str">
        <f>IFERROR(VLOOKUP($B4887,APガラス性能一覧!$A$2:$M$6097,6,0),"")</f>
        <v/>
      </c>
      <c r="H4887" s="68" t="str">
        <f>IFERROR(VLOOKUP($B4887,APガラス性能一覧!$A$2:$M$6097,7,0),"")</f>
        <v/>
      </c>
      <c r="I4887" s="68" t="str">
        <f>IFERROR(VLOOKUP($B4887,APガラス性能一覧!$A$2:$M$6097,8,0),"")</f>
        <v/>
      </c>
      <c r="J4887" s="68" t="str">
        <f>IFERROR(VLOOKUP($B4887,APガラス性能一覧!$A$2:$M$6097,9,0),"")</f>
        <v/>
      </c>
      <c r="K4887" s="68" t="str">
        <f>IFERROR(VLOOKUP($B4887,APガラス性能一覧!$A$2:$M$6097,10,0),"")</f>
        <v/>
      </c>
      <c r="L4887" s="68" t="str">
        <f>IFERROR(VLOOKUP($B4887,APガラス性能一覧!$A$2:$M$6097,11,0),"")</f>
        <v/>
      </c>
      <c r="M4887" s="68" t="str">
        <f>IFERROR(VLOOKUP($B4887,APガラス性能一覧!$A$2:$M$6097,12,0),"")</f>
        <v/>
      </c>
      <c r="N4887" s="68" t="str">
        <f>IFERROR(VLOOKUP($B4887,APガラス性能一覧!$A$2:$M$6097,13,0),"")</f>
        <v/>
      </c>
    </row>
    <row r="4888" spans="2:14" x14ac:dyDescent="0.4">
      <c r="B4888" s="68" t="str">
        <f>IF($D$2="","",IF($E$2=0.65,IFERROR(IF(INDEX(APガラス性能一覧!A:A,MATCH(ROW(B4882),APガラス性能一覧!$O:$O,0))="","",INDEX(APガラス性能一覧!A:A,MATCH(ROW(B4882),APガラス性能一覧!$O:$O,0))),""),IFERROR(IF(INDEX(APガラス性能一覧!A:A,MATCH(ROW(B4882),APガラス性能一覧!$N:$N,0))="","",INDEX(APガラス性能一覧!A:A,MATCH(ROW(B4882),APガラス性能一覧!$N:$N,0))),"")))</f>
        <v/>
      </c>
      <c r="C4888" s="68" t="str">
        <f>IFERROR(VLOOKUP($B4888,APガラス性能一覧!$A$2:$M$6097,2,0),"")</f>
        <v/>
      </c>
      <c r="D4888" s="68" t="str">
        <f>IFERROR(VLOOKUP($B4888,APガラス性能一覧!$A$2:$M$6097,3,0),"")</f>
        <v/>
      </c>
      <c r="E4888" s="68" t="str">
        <f>IFERROR(VLOOKUP($B4888,APガラス性能一覧!$A$2:$M$6097,4,0),"")</f>
        <v/>
      </c>
      <c r="F4888" s="68" t="str">
        <f>IFERROR(VLOOKUP($B4888,APガラス性能一覧!$A$2:$M$6097,5,0),"")</f>
        <v/>
      </c>
      <c r="G4888" s="68" t="str">
        <f>IFERROR(VLOOKUP($B4888,APガラス性能一覧!$A$2:$M$6097,6,0),"")</f>
        <v/>
      </c>
      <c r="H4888" s="68" t="str">
        <f>IFERROR(VLOOKUP($B4888,APガラス性能一覧!$A$2:$M$6097,7,0),"")</f>
        <v/>
      </c>
      <c r="I4888" s="68" t="str">
        <f>IFERROR(VLOOKUP($B4888,APガラス性能一覧!$A$2:$M$6097,8,0),"")</f>
        <v/>
      </c>
      <c r="J4888" s="68" t="str">
        <f>IFERROR(VLOOKUP($B4888,APガラス性能一覧!$A$2:$M$6097,9,0),"")</f>
        <v/>
      </c>
      <c r="K4888" s="68" t="str">
        <f>IFERROR(VLOOKUP($B4888,APガラス性能一覧!$A$2:$M$6097,10,0),"")</f>
        <v/>
      </c>
      <c r="L4888" s="68" t="str">
        <f>IFERROR(VLOOKUP($B4888,APガラス性能一覧!$A$2:$M$6097,11,0),"")</f>
        <v/>
      </c>
      <c r="M4888" s="68" t="str">
        <f>IFERROR(VLOOKUP($B4888,APガラス性能一覧!$A$2:$M$6097,12,0),"")</f>
        <v/>
      </c>
      <c r="N4888" s="68" t="str">
        <f>IFERROR(VLOOKUP($B4888,APガラス性能一覧!$A$2:$M$6097,13,0),"")</f>
        <v/>
      </c>
    </row>
    <row r="4889" spans="2:14" x14ac:dyDescent="0.4">
      <c r="B4889" s="68" t="str">
        <f>IF($D$2="","",IF($E$2=0.65,IFERROR(IF(INDEX(APガラス性能一覧!A:A,MATCH(ROW(B4883),APガラス性能一覧!$O:$O,0))="","",INDEX(APガラス性能一覧!A:A,MATCH(ROW(B4883),APガラス性能一覧!$O:$O,0))),""),IFERROR(IF(INDEX(APガラス性能一覧!A:A,MATCH(ROW(B4883),APガラス性能一覧!$N:$N,0))="","",INDEX(APガラス性能一覧!A:A,MATCH(ROW(B4883),APガラス性能一覧!$N:$N,0))),"")))</f>
        <v/>
      </c>
      <c r="C4889" s="68" t="str">
        <f>IFERROR(VLOOKUP($B4889,APガラス性能一覧!$A$2:$M$6097,2,0),"")</f>
        <v/>
      </c>
      <c r="D4889" s="68" t="str">
        <f>IFERROR(VLOOKUP($B4889,APガラス性能一覧!$A$2:$M$6097,3,0),"")</f>
        <v/>
      </c>
      <c r="E4889" s="68" t="str">
        <f>IFERROR(VLOOKUP($B4889,APガラス性能一覧!$A$2:$M$6097,4,0),"")</f>
        <v/>
      </c>
      <c r="F4889" s="68" t="str">
        <f>IFERROR(VLOOKUP($B4889,APガラス性能一覧!$A$2:$M$6097,5,0),"")</f>
        <v/>
      </c>
      <c r="G4889" s="68" t="str">
        <f>IFERROR(VLOOKUP($B4889,APガラス性能一覧!$A$2:$M$6097,6,0),"")</f>
        <v/>
      </c>
      <c r="H4889" s="68" t="str">
        <f>IFERROR(VLOOKUP($B4889,APガラス性能一覧!$A$2:$M$6097,7,0),"")</f>
        <v/>
      </c>
      <c r="I4889" s="68" t="str">
        <f>IFERROR(VLOOKUP($B4889,APガラス性能一覧!$A$2:$M$6097,8,0),"")</f>
        <v/>
      </c>
      <c r="J4889" s="68" t="str">
        <f>IFERROR(VLOOKUP($B4889,APガラス性能一覧!$A$2:$M$6097,9,0),"")</f>
        <v/>
      </c>
      <c r="K4889" s="68" t="str">
        <f>IFERROR(VLOOKUP($B4889,APガラス性能一覧!$A$2:$M$6097,10,0),"")</f>
        <v/>
      </c>
      <c r="L4889" s="68" t="str">
        <f>IFERROR(VLOOKUP($B4889,APガラス性能一覧!$A$2:$M$6097,11,0),"")</f>
        <v/>
      </c>
      <c r="M4889" s="68" t="str">
        <f>IFERROR(VLOOKUP($B4889,APガラス性能一覧!$A$2:$M$6097,12,0),"")</f>
        <v/>
      </c>
      <c r="N4889" s="68" t="str">
        <f>IFERROR(VLOOKUP($B4889,APガラス性能一覧!$A$2:$M$6097,13,0),"")</f>
        <v/>
      </c>
    </row>
    <row r="4890" spans="2:14" x14ac:dyDescent="0.4">
      <c r="B4890" s="68" t="str">
        <f>IF($D$2="","",IF($E$2=0.65,IFERROR(IF(INDEX(APガラス性能一覧!A:A,MATCH(ROW(B4884),APガラス性能一覧!$O:$O,0))="","",INDEX(APガラス性能一覧!A:A,MATCH(ROW(B4884),APガラス性能一覧!$O:$O,0))),""),IFERROR(IF(INDEX(APガラス性能一覧!A:A,MATCH(ROW(B4884),APガラス性能一覧!$N:$N,0))="","",INDEX(APガラス性能一覧!A:A,MATCH(ROW(B4884),APガラス性能一覧!$N:$N,0))),"")))</f>
        <v/>
      </c>
      <c r="C4890" s="68" t="str">
        <f>IFERROR(VLOOKUP($B4890,APガラス性能一覧!$A$2:$M$6097,2,0),"")</f>
        <v/>
      </c>
      <c r="D4890" s="68" t="str">
        <f>IFERROR(VLOOKUP($B4890,APガラス性能一覧!$A$2:$M$6097,3,0),"")</f>
        <v/>
      </c>
      <c r="E4890" s="68" t="str">
        <f>IFERROR(VLOOKUP($B4890,APガラス性能一覧!$A$2:$M$6097,4,0),"")</f>
        <v/>
      </c>
      <c r="F4890" s="68" t="str">
        <f>IFERROR(VLOOKUP($B4890,APガラス性能一覧!$A$2:$M$6097,5,0),"")</f>
        <v/>
      </c>
      <c r="G4890" s="68" t="str">
        <f>IFERROR(VLOOKUP($B4890,APガラス性能一覧!$A$2:$M$6097,6,0),"")</f>
        <v/>
      </c>
      <c r="H4890" s="68" t="str">
        <f>IFERROR(VLOOKUP($B4890,APガラス性能一覧!$A$2:$M$6097,7,0),"")</f>
        <v/>
      </c>
      <c r="I4890" s="68" t="str">
        <f>IFERROR(VLOOKUP($B4890,APガラス性能一覧!$A$2:$M$6097,8,0),"")</f>
        <v/>
      </c>
      <c r="J4890" s="68" t="str">
        <f>IFERROR(VLOOKUP($B4890,APガラス性能一覧!$A$2:$M$6097,9,0),"")</f>
        <v/>
      </c>
      <c r="K4890" s="68" t="str">
        <f>IFERROR(VLOOKUP($B4890,APガラス性能一覧!$A$2:$M$6097,10,0),"")</f>
        <v/>
      </c>
      <c r="L4890" s="68" t="str">
        <f>IFERROR(VLOOKUP($B4890,APガラス性能一覧!$A$2:$M$6097,11,0),"")</f>
        <v/>
      </c>
      <c r="M4890" s="68" t="str">
        <f>IFERROR(VLOOKUP($B4890,APガラス性能一覧!$A$2:$M$6097,12,0),"")</f>
        <v/>
      </c>
      <c r="N4890" s="68" t="str">
        <f>IFERROR(VLOOKUP($B4890,APガラス性能一覧!$A$2:$M$6097,13,0),"")</f>
        <v/>
      </c>
    </row>
    <row r="4891" spans="2:14" x14ac:dyDescent="0.4">
      <c r="B4891" s="68" t="str">
        <f>IF($D$2="","",IF($E$2=0.65,IFERROR(IF(INDEX(APガラス性能一覧!A:A,MATCH(ROW(B4885),APガラス性能一覧!$O:$O,0))="","",INDEX(APガラス性能一覧!A:A,MATCH(ROW(B4885),APガラス性能一覧!$O:$O,0))),""),IFERROR(IF(INDEX(APガラス性能一覧!A:A,MATCH(ROW(B4885),APガラス性能一覧!$N:$N,0))="","",INDEX(APガラス性能一覧!A:A,MATCH(ROW(B4885),APガラス性能一覧!$N:$N,0))),"")))</f>
        <v/>
      </c>
      <c r="C4891" s="68" t="str">
        <f>IFERROR(VLOOKUP($B4891,APガラス性能一覧!$A$2:$M$6097,2,0),"")</f>
        <v/>
      </c>
      <c r="D4891" s="68" t="str">
        <f>IFERROR(VLOOKUP($B4891,APガラス性能一覧!$A$2:$M$6097,3,0),"")</f>
        <v/>
      </c>
      <c r="E4891" s="68" t="str">
        <f>IFERROR(VLOOKUP($B4891,APガラス性能一覧!$A$2:$M$6097,4,0),"")</f>
        <v/>
      </c>
      <c r="F4891" s="68" t="str">
        <f>IFERROR(VLOOKUP($B4891,APガラス性能一覧!$A$2:$M$6097,5,0),"")</f>
        <v/>
      </c>
      <c r="G4891" s="68" t="str">
        <f>IFERROR(VLOOKUP($B4891,APガラス性能一覧!$A$2:$M$6097,6,0),"")</f>
        <v/>
      </c>
      <c r="H4891" s="68" t="str">
        <f>IFERROR(VLOOKUP($B4891,APガラス性能一覧!$A$2:$M$6097,7,0),"")</f>
        <v/>
      </c>
      <c r="I4891" s="68" t="str">
        <f>IFERROR(VLOOKUP($B4891,APガラス性能一覧!$A$2:$M$6097,8,0),"")</f>
        <v/>
      </c>
      <c r="J4891" s="68" t="str">
        <f>IFERROR(VLOOKUP($B4891,APガラス性能一覧!$A$2:$M$6097,9,0),"")</f>
        <v/>
      </c>
      <c r="K4891" s="68" t="str">
        <f>IFERROR(VLOOKUP($B4891,APガラス性能一覧!$A$2:$M$6097,10,0),"")</f>
        <v/>
      </c>
      <c r="L4891" s="68" t="str">
        <f>IFERROR(VLOOKUP($B4891,APガラス性能一覧!$A$2:$M$6097,11,0),"")</f>
        <v/>
      </c>
      <c r="M4891" s="68" t="str">
        <f>IFERROR(VLOOKUP($B4891,APガラス性能一覧!$A$2:$M$6097,12,0),"")</f>
        <v/>
      </c>
      <c r="N4891" s="68" t="str">
        <f>IFERROR(VLOOKUP($B4891,APガラス性能一覧!$A$2:$M$6097,13,0),"")</f>
        <v/>
      </c>
    </row>
    <row r="4892" spans="2:14" x14ac:dyDescent="0.4">
      <c r="B4892" s="68" t="str">
        <f>IF($D$2="","",IF($E$2=0.65,IFERROR(IF(INDEX(APガラス性能一覧!A:A,MATCH(ROW(B4886),APガラス性能一覧!$O:$O,0))="","",INDEX(APガラス性能一覧!A:A,MATCH(ROW(B4886),APガラス性能一覧!$O:$O,0))),""),IFERROR(IF(INDEX(APガラス性能一覧!A:A,MATCH(ROW(B4886),APガラス性能一覧!$N:$N,0))="","",INDEX(APガラス性能一覧!A:A,MATCH(ROW(B4886),APガラス性能一覧!$N:$N,0))),"")))</f>
        <v/>
      </c>
      <c r="C4892" s="68" t="str">
        <f>IFERROR(VLOOKUP($B4892,APガラス性能一覧!$A$2:$M$6097,2,0),"")</f>
        <v/>
      </c>
      <c r="D4892" s="68" t="str">
        <f>IFERROR(VLOOKUP($B4892,APガラス性能一覧!$A$2:$M$6097,3,0),"")</f>
        <v/>
      </c>
      <c r="E4892" s="68" t="str">
        <f>IFERROR(VLOOKUP($B4892,APガラス性能一覧!$A$2:$M$6097,4,0),"")</f>
        <v/>
      </c>
      <c r="F4892" s="68" t="str">
        <f>IFERROR(VLOOKUP($B4892,APガラス性能一覧!$A$2:$M$6097,5,0),"")</f>
        <v/>
      </c>
      <c r="G4892" s="68" t="str">
        <f>IFERROR(VLOOKUP($B4892,APガラス性能一覧!$A$2:$M$6097,6,0),"")</f>
        <v/>
      </c>
      <c r="H4892" s="68" t="str">
        <f>IFERROR(VLOOKUP($B4892,APガラス性能一覧!$A$2:$M$6097,7,0),"")</f>
        <v/>
      </c>
      <c r="I4892" s="68" t="str">
        <f>IFERROR(VLOOKUP($B4892,APガラス性能一覧!$A$2:$M$6097,8,0),"")</f>
        <v/>
      </c>
      <c r="J4892" s="68" t="str">
        <f>IFERROR(VLOOKUP($B4892,APガラス性能一覧!$A$2:$M$6097,9,0),"")</f>
        <v/>
      </c>
      <c r="K4892" s="68" t="str">
        <f>IFERROR(VLOOKUP($B4892,APガラス性能一覧!$A$2:$M$6097,10,0),"")</f>
        <v/>
      </c>
      <c r="L4892" s="68" t="str">
        <f>IFERROR(VLOOKUP($B4892,APガラス性能一覧!$A$2:$M$6097,11,0),"")</f>
        <v/>
      </c>
      <c r="M4892" s="68" t="str">
        <f>IFERROR(VLOOKUP($B4892,APガラス性能一覧!$A$2:$M$6097,12,0),"")</f>
        <v/>
      </c>
      <c r="N4892" s="68" t="str">
        <f>IFERROR(VLOOKUP($B4892,APガラス性能一覧!$A$2:$M$6097,13,0),"")</f>
        <v/>
      </c>
    </row>
    <row r="4893" spans="2:14" x14ac:dyDescent="0.4">
      <c r="B4893" s="68" t="str">
        <f>IF($D$2="","",IF($E$2=0.65,IFERROR(IF(INDEX(APガラス性能一覧!A:A,MATCH(ROW(B4887),APガラス性能一覧!$O:$O,0))="","",INDEX(APガラス性能一覧!A:A,MATCH(ROW(B4887),APガラス性能一覧!$O:$O,0))),""),IFERROR(IF(INDEX(APガラス性能一覧!A:A,MATCH(ROW(B4887),APガラス性能一覧!$N:$N,0))="","",INDEX(APガラス性能一覧!A:A,MATCH(ROW(B4887),APガラス性能一覧!$N:$N,0))),"")))</f>
        <v/>
      </c>
      <c r="C4893" s="68" t="str">
        <f>IFERROR(VLOOKUP($B4893,APガラス性能一覧!$A$2:$M$6097,2,0),"")</f>
        <v/>
      </c>
      <c r="D4893" s="68" t="str">
        <f>IFERROR(VLOOKUP($B4893,APガラス性能一覧!$A$2:$M$6097,3,0),"")</f>
        <v/>
      </c>
      <c r="E4893" s="68" t="str">
        <f>IFERROR(VLOOKUP($B4893,APガラス性能一覧!$A$2:$M$6097,4,0),"")</f>
        <v/>
      </c>
      <c r="F4893" s="68" t="str">
        <f>IFERROR(VLOOKUP($B4893,APガラス性能一覧!$A$2:$M$6097,5,0),"")</f>
        <v/>
      </c>
      <c r="G4893" s="68" t="str">
        <f>IFERROR(VLOOKUP($B4893,APガラス性能一覧!$A$2:$M$6097,6,0),"")</f>
        <v/>
      </c>
      <c r="H4893" s="68" t="str">
        <f>IFERROR(VLOOKUP($B4893,APガラス性能一覧!$A$2:$M$6097,7,0),"")</f>
        <v/>
      </c>
      <c r="I4893" s="68" t="str">
        <f>IFERROR(VLOOKUP($B4893,APガラス性能一覧!$A$2:$M$6097,8,0),"")</f>
        <v/>
      </c>
      <c r="J4893" s="68" t="str">
        <f>IFERROR(VLOOKUP($B4893,APガラス性能一覧!$A$2:$M$6097,9,0),"")</f>
        <v/>
      </c>
      <c r="K4893" s="68" t="str">
        <f>IFERROR(VLOOKUP($B4893,APガラス性能一覧!$A$2:$M$6097,10,0),"")</f>
        <v/>
      </c>
      <c r="L4893" s="68" t="str">
        <f>IFERROR(VLOOKUP($B4893,APガラス性能一覧!$A$2:$M$6097,11,0),"")</f>
        <v/>
      </c>
      <c r="M4893" s="68" t="str">
        <f>IFERROR(VLOOKUP($B4893,APガラス性能一覧!$A$2:$M$6097,12,0),"")</f>
        <v/>
      </c>
      <c r="N4893" s="68" t="str">
        <f>IFERROR(VLOOKUP($B4893,APガラス性能一覧!$A$2:$M$6097,13,0),"")</f>
        <v/>
      </c>
    </row>
    <row r="4894" spans="2:14" x14ac:dyDescent="0.4">
      <c r="B4894" s="68" t="str">
        <f>IF($D$2="","",IF($E$2=0.65,IFERROR(IF(INDEX(APガラス性能一覧!A:A,MATCH(ROW(B4888),APガラス性能一覧!$O:$O,0))="","",INDEX(APガラス性能一覧!A:A,MATCH(ROW(B4888),APガラス性能一覧!$O:$O,0))),""),IFERROR(IF(INDEX(APガラス性能一覧!A:A,MATCH(ROW(B4888),APガラス性能一覧!$N:$N,0))="","",INDEX(APガラス性能一覧!A:A,MATCH(ROW(B4888),APガラス性能一覧!$N:$N,0))),"")))</f>
        <v/>
      </c>
      <c r="C4894" s="68" t="str">
        <f>IFERROR(VLOOKUP($B4894,APガラス性能一覧!$A$2:$M$6097,2,0),"")</f>
        <v/>
      </c>
      <c r="D4894" s="68" t="str">
        <f>IFERROR(VLOOKUP($B4894,APガラス性能一覧!$A$2:$M$6097,3,0),"")</f>
        <v/>
      </c>
      <c r="E4894" s="68" t="str">
        <f>IFERROR(VLOOKUP($B4894,APガラス性能一覧!$A$2:$M$6097,4,0),"")</f>
        <v/>
      </c>
      <c r="F4894" s="68" t="str">
        <f>IFERROR(VLOOKUP($B4894,APガラス性能一覧!$A$2:$M$6097,5,0),"")</f>
        <v/>
      </c>
      <c r="G4894" s="68" t="str">
        <f>IFERROR(VLOOKUP($B4894,APガラス性能一覧!$A$2:$M$6097,6,0),"")</f>
        <v/>
      </c>
      <c r="H4894" s="68" t="str">
        <f>IFERROR(VLOOKUP($B4894,APガラス性能一覧!$A$2:$M$6097,7,0),"")</f>
        <v/>
      </c>
      <c r="I4894" s="68" t="str">
        <f>IFERROR(VLOOKUP($B4894,APガラス性能一覧!$A$2:$M$6097,8,0),"")</f>
        <v/>
      </c>
      <c r="J4894" s="68" t="str">
        <f>IFERROR(VLOOKUP($B4894,APガラス性能一覧!$A$2:$M$6097,9,0),"")</f>
        <v/>
      </c>
      <c r="K4894" s="68" t="str">
        <f>IFERROR(VLOOKUP($B4894,APガラス性能一覧!$A$2:$M$6097,10,0),"")</f>
        <v/>
      </c>
      <c r="L4894" s="68" t="str">
        <f>IFERROR(VLOOKUP($B4894,APガラス性能一覧!$A$2:$M$6097,11,0),"")</f>
        <v/>
      </c>
      <c r="M4894" s="68" t="str">
        <f>IFERROR(VLOOKUP($B4894,APガラス性能一覧!$A$2:$M$6097,12,0),"")</f>
        <v/>
      </c>
      <c r="N4894" s="68" t="str">
        <f>IFERROR(VLOOKUP($B4894,APガラス性能一覧!$A$2:$M$6097,13,0),"")</f>
        <v/>
      </c>
    </row>
    <row r="4895" spans="2:14" x14ac:dyDescent="0.4">
      <c r="B4895" s="68" t="str">
        <f>IF($D$2="","",IF($E$2=0.65,IFERROR(IF(INDEX(APガラス性能一覧!A:A,MATCH(ROW(B4889),APガラス性能一覧!$O:$O,0))="","",INDEX(APガラス性能一覧!A:A,MATCH(ROW(B4889),APガラス性能一覧!$O:$O,0))),""),IFERROR(IF(INDEX(APガラス性能一覧!A:A,MATCH(ROW(B4889),APガラス性能一覧!$N:$N,0))="","",INDEX(APガラス性能一覧!A:A,MATCH(ROW(B4889),APガラス性能一覧!$N:$N,0))),"")))</f>
        <v/>
      </c>
      <c r="C4895" s="68" t="str">
        <f>IFERROR(VLOOKUP($B4895,APガラス性能一覧!$A$2:$M$6097,2,0),"")</f>
        <v/>
      </c>
      <c r="D4895" s="68" t="str">
        <f>IFERROR(VLOOKUP($B4895,APガラス性能一覧!$A$2:$M$6097,3,0),"")</f>
        <v/>
      </c>
      <c r="E4895" s="68" t="str">
        <f>IFERROR(VLOOKUP($B4895,APガラス性能一覧!$A$2:$M$6097,4,0),"")</f>
        <v/>
      </c>
      <c r="F4895" s="68" t="str">
        <f>IFERROR(VLOOKUP($B4895,APガラス性能一覧!$A$2:$M$6097,5,0),"")</f>
        <v/>
      </c>
      <c r="G4895" s="68" t="str">
        <f>IFERROR(VLOOKUP($B4895,APガラス性能一覧!$A$2:$M$6097,6,0),"")</f>
        <v/>
      </c>
      <c r="H4895" s="68" t="str">
        <f>IFERROR(VLOOKUP($B4895,APガラス性能一覧!$A$2:$M$6097,7,0),"")</f>
        <v/>
      </c>
      <c r="I4895" s="68" t="str">
        <f>IFERROR(VLOOKUP($B4895,APガラス性能一覧!$A$2:$M$6097,8,0),"")</f>
        <v/>
      </c>
      <c r="J4895" s="68" t="str">
        <f>IFERROR(VLOOKUP($B4895,APガラス性能一覧!$A$2:$M$6097,9,0),"")</f>
        <v/>
      </c>
      <c r="K4895" s="68" t="str">
        <f>IFERROR(VLOOKUP($B4895,APガラス性能一覧!$A$2:$M$6097,10,0),"")</f>
        <v/>
      </c>
      <c r="L4895" s="68" t="str">
        <f>IFERROR(VLOOKUP($B4895,APガラス性能一覧!$A$2:$M$6097,11,0),"")</f>
        <v/>
      </c>
      <c r="M4895" s="68" t="str">
        <f>IFERROR(VLOOKUP($B4895,APガラス性能一覧!$A$2:$M$6097,12,0),"")</f>
        <v/>
      </c>
      <c r="N4895" s="68" t="str">
        <f>IFERROR(VLOOKUP($B4895,APガラス性能一覧!$A$2:$M$6097,13,0),"")</f>
        <v/>
      </c>
    </row>
    <row r="4896" spans="2:14" x14ac:dyDescent="0.4">
      <c r="B4896" s="68" t="str">
        <f>IF($D$2="","",IF($E$2=0.65,IFERROR(IF(INDEX(APガラス性能一覧!A:A,MATCH(ROW(B4890),APガラス性能一覧!$O:$O,0))="","",INDEX(APガラス性能一覧!A:A,MATCH(ROW(B4890),APガラス性能一覧!$O:$O,0))),""),IFERROR(IF(INDEX(APガラス性能一覧!A:A,MATCH(ROW(B4890),APガラス性能一覧!$N:$N,0))="","",INDEX(APガラス性能一覧!A:A,MATCH(ROW(B4890),APガラス性能一覧!$N:$N,0))),"")))</f>
        <v/>
      </c>
      <c r="C4896" s="68" t="str">
        <f>IFERROR(VLOOKUP($B4896,APガラス性能一覧!$A$2:$M$6097,2,0),"")</f>
        <v/>
      </c>
      <c r="D4896" s="68" t="str">
        <f>IFERROR(VLOOKUP($B4896,APガラス性能一覧!$A$2:$M$6097,3,0),"")</f>
        <v/>
      </c>
      <c r="E4896" s="68" t="str">
        <f>IFERROR(VLOOKUP($B4896,APガラス性能一覧!$A$2:$M$6097,4,0),"")</f>
        <v/>
      </c>
      <c r="F4896" s="68" t="str">
        <f>IFERROR(VLOOKUP($B4896,APガラス性能一覧!$A$2:$M$6097,5,0),"")</f>
        <v/>
      </c>
      <c r="G4896" s="68" t="str">
        <f>IFERROR(VLOOKUP($B4896,APガラス性能一覧!$A$2:$M$6097,6,0),"")</f>
        <v/>
      </c>
      <c r="H4896" s="68" t="str">
        <f>IFERROR(VLOOKUP($B4896,APガラス性能一覧!$A$2:$M$6097,7,0),"")</f>
        <v/>
      </c>
      <c r="I4896" s="68" t="str">
        <f>IFERROR(VLOOKUP($B4896,APガラス性能一覧!$A$2:$M$6097,8,0),"")</f>
        <v/>
      </c>
      <c r="J4896" s="68" t="str">
        <f>IFERROR(VLOOKUP($B4896,APガラス性能一覧!$A$2:$M$6097,9,0),"")</f>
        <v/>
      </c>
      <c r="K4896" s="68" t="str">
        <f>IFERROR(VLOOKUP($B4896,APガラス性能一覧!$A$2:$M$6097,10,0),"")</f>
        <v/>
      </c>
      <c r="L4896" s="68" t="str">
        <f>IFERROR(VLOOKUP($B4896,APガラス性能一覧!$A$2:$M$6097,11,0),"")</f>
        <v/>
      </c>
      <c r="M4896" s="68" t="str">
        <f>IFERROR(VLOOKUP($B4896,APガラス性能一覧!$A$2:$M$6097,12,0),"")</f>
        <v/>
      </c>
      <c r="N4896" s="68" t="str">
        <f>IFERROR(VLOOKUP($B4896,APガラス性能一覧!$A$2:$M$6097,13,0),"")</f>
        <v/>
      </c>
    </row>
    <row r="4897" spans="2:14" x14ac:dyDescent="0.4">
      <c r="B4897" s="68" t="str">
        <f>IF($D$2="","",IF($E$2=0.65,IFERROR(IF(INDEX(APガラス性能一覧!A:A,MATCH(ROW(B4891),APガラス性能一覧!$O:$O,0))="","",INDEX(APガラス性能一覧!A:A,MATCH(ROW(B4891),APガラス性能一覧!$O:$O,0))),""),IFERROR(IF(INDEX(APガラス性能一覧!A:A,MATCH(ROW(B4891),APガラス性能一覧!$N:$N,0))="","",INDEX(APガラス性能一覧!A:A,MATCH(ROW(B4891),APガラス性能一覧!$N:$N,0))),"")))</f>
        <v/>
      </c>
      <c r="C4897" s="68" t="str">
        <f>IFERROR(VLOOKUP($B4897,APガラス性能一覧!$A$2:$M$6097,2,0),"")</f>
        <v/>
      </c>
      <c r="D4897" s="68" t="str">
        <f>IFERROR(VLOOKUP($B4897,APガラス性能一覧!$A$2:$M$6097,3,0),"")</f>
        <v/>
      </c>
      <c r="E4897" s="68" t="str">
        <f>IFERROR(VLOOKUP($B4897,APガラス性能一覧!$A$2:$M$6097,4,0),"")</f>
        <v/>
      </c>
      <c r="F4897" s="68" t="str">
        <f>IFERROR(VLOOKUP($B4897,APガラス性能一覧!$A$2:$M$6097,5,0),"")</f>
        <v/>
      </c>
      <c r="G4897" s="68" t="str">
        <f>IFERROR(VLOOKUP($B4897,APガラス性能一覧!$A$2:$M$6097,6,0),"")</f>
        <v/>
      </c>
      <c r="H4897" s="68" t="str">
        <f>IFERROR(VLOOKUP($B4897,APガラス性能一覧!$A$2:$M$6097,7,0),"")</f>
        <v/>
      </c>
      <c r="I4897" s="68" t="str">
        <f>IFERROR(VLOOKUP($B4897,APガラス性能一覧!$A$2:$M$6097,8,0),"")</f>
        <v/>
      </c>
      <c r="J4897" s="68" t="str">
        <f>IFERROR(VLOOKUP($B4897,APガラス性能一覧!$A$2:$M$6097,9,0),"")</f>
        <v/>
      </c>
      <c r="K4897" s="68" t="str">
        <f>IFERROR(VLOOKUP($B4897,APガラス性能一覧!$A$2:$M$6097,10,0),"")</f>
        <v/>
      </c>
      <c r="L4897" s="68" t="str">
        <f>IFERROR(VLOOKUP($B4897,APガラス性能一覧!$A$2:$M$6097,11,0),"")</f>
        <v/>
      </c>
      <c r="M4897" s="68" t="str">
        <f>IFERROR(VLOOKUP($B4897,APガラス性能一覧!$A$2:$M$6097,12,0),"")</f>
        <v/>
      </c>
      <c r="N4897" s="68" t="str">
        <f>IFERROR(VLOOKUP($B4897,APガラス性能一覧!$A$2:$M$6097,13,0),"")</f>
        <v/>
      </c>
    </row>
    <row r="4898" spans="2:14" x14ac:dyDescent="0.4">
      <c r="B4898" s="68" t="str">
        <f>IF($D$2="","",IF($E$2=0.65,IFERROR(IF(INDEX(APガラス性能一覧!A:A,MATCH(ROW(B4892),APガラス性能一覧!$O:$O,0))="","",INDEX(APガラス性能一覧!A:A,MATCH(ROW(B4892),APガラス性能一覧!$O:$O,0))),""),IFERROR(IF(INDEX(APガラス性能一覧!A:A,MATCH(ROW(B4892),APガラス性能一覧!$N:$N,0))="","",INDEX(APガラス性能一覧!A:A,MATCH(ROW(B4892),APガラス性能一覧!$N:$N,0))),"")))</f>
        <v/>
      </c>
      <c r="C4898" s="68" t="str">
        <f>IFERROR(VLOOKUP($B4898,APガラス性能一覧!$A$2:$M$6097,2,0),"")</f>
        <v/>
      </c>
      <c r="D4898" s="68" t="str">
        <f>IFERROR(VLOOKUP($B4898,APガラス性能一覧!$A$2:$M$6097,3,0),"")</f>
        <v/>
      </c>
      <c r="E4898" s="68" t="str">
        <f>IFERROR(VLOOKUP($B4898,APガラス性能一覧!$A$2:$M$6097,4,0),"")</f>
        <v/>
      </c>
      <c r="F4898" s="68" t="str">
        <f>IFERROR(VLOOKUP($B4898,APガラス性能一覧!$A$2:$M$6097,5,0),"")</f>
        <v/>
      </c>
      <c r="G4898" s="68" t="str">
        <f>IFERROR(VLOOKUP($B4898,APガラス性能一覧!$A$2:$M$6097,6,0),"")</f>
        <v/>
      </c>
      <c r="H4898" s="68" t="str">
        <f>IFERROR(VLOOKUP($B4898,APガラス性能一覧!$A$2:$M$6097,7,0),"")</f>
        <v/>
      </c>
      <c r="I4898" s="68" t="str">
        <f>IFERROR(VLOOKUP($B4898,APガラス性能一覧!$A$2:$M$6097,8,0),"")</f>
        <v/>
      </c>
      <c r="J4898" s="68" t="str">
        <f>IFERROR(VLOOKUP($B4898,APガラス性能一覧!$A$2:$M$6097,9,0),"")</f>
        <v/>
      </c>
      <c r="K4898" s="68" t="str">
        <f>IFERROR(VLOOKUP($B4898,APガラス性能一覧!$A$2:$M$6097,10,0),"")</f>
        <v/>
      </c>
      <c r="L4898" s="68" t="str">
        <f>IFERROR(VLOOKUP($B4898,APガラス性能一覧!$A$2:$M$6097,11,0),"")</f>
        <v/>
      </c>
      <c r="M4898" s="68" t="str">
        <f>IFERROR(VLOOKUP($B4898,APガラス性能一覧!$A$2:$M$6097,12,0),"")</f>
        <v/>
      </c>
      <c r="N4898" s="68" t="str">
        <f>IFERROR(VLOOKUP($B4898,APガラス性能一覧!$A$2:$M$6097,13,0),"")</f>
        <v/>
      </c>
    </row>
    <row r="4899" spans="2:14" x14ac:dyDescent="0.4">
      <c r="B4899" s="68" t="str">
        <f>IF($D$2="","",IF($E$2=0.65,IFERROR(IF(INDEX(APガラス性能一覧!A:A,MATCH(ROW(B4893),APガラス性能一覧!$O:$O,0))="","",INDEX(APガラス性能一覧!A:A,MATCH(ROW(B4893),APガラス性能一覧!$O:$O,0))),""),IFERROR(IF(INDEX(APガラス性能一覧!A:A,MATCH(ROW(B4893),APガラス性能一覧!$N:$N,0))="","",INDEX(APガラス性能一覧!A:A,MATCH(ROW(B4893),APガラス性能一覧!$N:$N,0))),"")))</f>
        <v/>
      </c>
      <c r="C4899" s="68" t="str">
        <f>IFERROR(VLOOKUP($B4899,APガラス性能一覧!$A$2:$M$6097,2,0),"")</f>
        <v/>
      </c>
      <c r="D4899" s="68" t="str">
        <f>IFERROR(VLOOKUP($B4899,APガラス性能一覧!$A$2:$M$6097,3,0),"")</f>
        <v/>
      </c>
      <c r="E4899" s="68" t="str">
        <f>IFERROR(VLOOKUP($B4899,APガラス性能一覧!$A$2:$M$6097,4,0),"")</f>
        <v/>
      </c>
      <c r="F4899" s="68" t="str">
        <f>IFERROR(VLOOKUP($B4899,APガラス性能一覧!$A$2:$M$6097,5,0),"")</f>
        <v/>
      </c>
      <c r="G4899" s="68" t="str">
        <f>IFERROR(VLOOKUP($B4899,APガラス性能一覧!$A$2:$M$6097,6,0),"")</f>
        <v/>
      </c>
      <c r="H4899" s="68" t="str">
        <f>IFERROR(VLOOKUP($B4899,APガラス性能一覧!$A$2:$M$6097,7,0),"")</f>
        <v/>
      </c>
      <c r="I4899" s="68" t="str">
        <f>IFERROR(VLOOKUP($B4899,APガラス性能一覧!$A$2:$M$6097,8,0),"")</f>
        <v/>
      </c>
      <c r="J4899" s="68" t="str">
        <f>IFERROR(VLOOKUP($B4899,APガラス性能一覧!$A$2:$M$6097,9,0),"")</f>
        <v/>
      </c>
      <c r="K4899" s="68" t="str">
        <f>IFERROR(VLOOKUP($B4899,APガラス性能一覧!$A$2:$M$6097,10,0),"")</f>
        <v/>
      </c>
      <c r="L4899" s="68" t="str">
        <f>IFERROR(VLOOKUP($B4899,APガラス性能一覧!$A$2:$M$6097,11,0),"")</f>
        <v/>
      </c>
      <c r="M4899" s="68" t="str">
        <f>IFERROR(VLOOKUP($B4899,APガラス性能一覧!$A$2:$M$6097,12,0),"")</f>
        <v/>
      </c>
      <c r="N4899" s="68" t="str">
        <f>IFERROR(VLOOKUP($B4899,APガラス性能一覧!$A$2:$M$6097,13,0),"")</f>
        <v/>
      </c>
    </row>
    <row r="4900" spans="2:14" x14ac:dyDescent="0.4">
      <c r="B4900" s="68" t="str">
        <f>IF($D$2="","",IF($E$2=0.65,IFERROR(IF(INDEX(APガラス性能一覧!A:A,MATCH(ROW(B4894),APガラス性能一覧!$O:$O,0))="","",INDEX(APガラス性能一覧!A:A,MATCH(ROW(B4894),APガラス性能一覧!$O:$O,0))),""),IFERROR(IF(INDEX(APガラス性能一覧!A:A,MATCH(ROW(B4894),APガラス性能一覧!$N:$N,0))="","",INDEX(APガラス性能一覧!A:A,MATCH(ROW(B4894),APガラス性能一覧!$N:$N,0))),"")))</f>
        <v/>
      </c>
      <c r="C4900" s="68" t="str">
        <f>IFERROR(VLOOKUP($B4900,APガラス性能一覧!$A$2:$M$6097,2,0),"")</f>
        <v/>
      </c>
      <c r="D4900" s="68" t="str">
        <f>IFERROR(VLOOKUP($B4900,APガラス性能一覧!$A$2:$M$6097,3,0),"")</f>
        <v/>
      </c>
      <c r="E4900" s="68" t="str">
        <f>IFERROR(VLOOKUP($B4900,APガラス性能一覧!$A$2:$M$6097,4,0),"")</f>
        <v/>
      </c>
      <c r="F4900" s="68" t="str">
        <f>IFERROR(VLOOKUP($B4900,APガラス性能一覧!$A$2:$M$6097,5,0),"")</f>
        <v/>
      </c>
      <c r="G4900" s="68" t="str">
        <f>IFERROR(VLOOKUP($B4900,APガラス性能一覧!$A$2:$M$6097,6,0),"")</f>
        <v/>
      </c>
      <c r="H4900" s="68" t="str">
        <f>IFERROR(VLOOKUP($B4900,APガラス性能一覧!$A$2:$M$6097,7,0),"")</f>
        <v/>
      </c>
      <c r="I4900" s="68" t="str">
        <f>IFERROR(VLOOKUP($B4900,APガラス性能一覧!$A$2:$M$6097,8,0),"")</f>
        <v/>
      </c>
      <c r="J4900" s="68" t="str">
        <f>IFERROR(VLOOKUP($B4900,APガラス性能一覧!$A$2:$M$6097,9,0),"")</f>
        <v/>
      </c>
      <c r="K4900" s="68" t="str">
        <f>IFERROR(VLOOKUP($B4900,APガラス性能一覧!$A$2:$M$6097,10,0),"")</f>
        <v/>
      </c>
      <c r="L4900" s="68" t="str">
        <f>IFERROR(VLOOKUP($B4900,APガラス性能一覧!$A$2:$M$6097,11,0),"")</f>
        <v/>
      </c>
      <c r="M4900" s="68" t="str">
        <f>IFERROR(VLOOKUP($B4900,APガラス性能一覧!$A$2:$M$6097,12,0),"")</f>
        <v/>
      </c>
      <c r="N4900" s="68" t="str">
        <f>IFERROR(VLOOKUP($B4900,APガラス性能一覧!$A$2:$M$6097,13,0),"")</f>
        <v/>
      </c>
    </row>
    <row r="4901" spans="2:14" x14ac:dyDescent="0.4">
      <c r="B4901" s="68" t="str">
        <f>IF($D$2="","",IF($E$2=0.65,IFERROR(IF(INDEX(APガラス性能一覧!A:A,MATCH(ROW(B4895),APガラス性能一覧!$O:$O,0))="","",INDEX(APガラス性能一覧!A:A,MATCH(ROW(B4895),APガラス性能一覧!$O:$O,0))),""),IFERROR(IF(INDEX(APガラス性能一覧!A:A,MATCH(ROW(B4895),APガラス性能一覧!$N:$N,0))="","",INDEX(APガラス性能一覧!A:A,MATCH(ROW(B4895),APガラス性能一覧!$N:$N,0))),"")))</f>
        <v/>
      </c>
      <c r="C4901" s="68" t="str">
        <f>IFERROR(VLOOKUP($B4901,APガラス性能一覧!$A$2:$M$6097,2,0),"")</f>
        <v/>
      </c>
      <c r="D4901" s="68" t="str">
        <f>IFERROR(VLOOKUP($B4901,APガラス性能一覧!$A$2:$M$6097,3,0),"")</f>
        <v/>
      </c>
      <c r="E4901" s="68" t="str">
        <f>IFERROR(VLOOKUP($B4901,APガラス性能一覧!$A$2:$M$6097,4,0),"")</f>
        <v/>
      </c>
      <c r="F4901" s="68" t="str">
        <f>IFERROR(VLOOKUP($B4901,APガラス性能一覧!$A$2:$M$6097,5,0),"")</f>
        <v/>
      </c>
      <c r="G4901" s="68" t="str">
        <f>IFERROR(VLOOKUP($B4901,APガラス性能一覧!$A$2:$M$6097,6,0),"")</f>
        <v/>
      </c>
      <c r="H4901" s="68" t="str">
        <f>IFERROR(VLOOKUP($B4901,APガラス性能一覧!$A$2:$M$6097,7,0),"")</f>
        <v/>
      </c>
      <c r="I4901" s="68" t="str">
        <f>IFERROR(VLOOKUP($B4901,APガラス性能一覧!$A$2:$M$6097,8,0),"")</f>
        <v/>
      </c>
      <c r="J4901" s="68" t="str">
        <f>IFERROR(VLOOKUP($B4901,APガラス性能一覧!$A$2:$M$6097,9,0),"")</f>
        <v/>
      </c>
      <c r="K4901" s="68" t="str">
        <f>IFERROR(VLOOKUP($B4901,APガラス性能一覧!$A$2:$M$6097,10,0),"")</f>
        <v/>
      </c>
      <c r="L4901" s="68" t="str">
        <f>IFERROR(VLOOKUP($B4901,APガラス性能一覧!$A$2:$M$6097,11,0),"")</f>
        <v/>
      </c>
      <c r="M4901" s="68" t="str">
        <f>IFERROR(VLOOKUP($B4901,APガラス性能一覧!$A$2:$M$6097,12,0),"")</f>
        <v/>
      </c>
      <c r="N4901" s="68" t="str">
        <f>IFERROR(VLOOKUP($B4901,APガラス性能一覧!$A$2:$M$6097,13,0),"")</f>
        <v/>
      </c>
    </row>
    <row r="4902" spans="2:14" x14ac:dyDescent="0.4">
      <c r="B4902" s="68" t="str">
        <f>IF($D$2="","",IF($E$2=0.65,IFERROR(IF(INDEX(APガラス性能一覧!A:A,MATCH(ROW(B4896),APガラス性能一覧!$O:$O,0))="","",INDEX(APガラス性能一覧!A:A,MATCH(ROW(B4896),APガラス性能一覧!$O:$O,0))),""),IFERROR(IF(INDEX(APガラス性能一覧!A:A,MATCH(ROW(B4896),APガラス性能一覧!$N:$N,0))="","",INDEX(APガラス性能一覧!A:A,MATCH(ROW(B4896),APガラス性能一覧!$N:$N,0))),"")))</f>
        <v/>
      </c>
      <c r="C4902" s="68" t="str">
        <f>IFERROR(VLOOKUP($B4902,APガラス性能一覧!$A$2:$M$6097,2,0),"")</f>
        <v/>
      </c>
      <c r="D4902" s="68" t="str">
        <f>IFERROR(VLOOKUP($B4902,APガラス性能一覧!$A$2:$M$6097,3,0),"")</f>
        <v/>
      </c>
      <c r="E4902" s="68" t="str">
        <f>IFERROR(VLOOKUP($B4902,APガラス性能一覧!$A$2:$M$6097,4,0),"")</f>
        <v/>
      </c>
      <c r="F4902" s="68" t="str">
        <f>IFERROR(VLOOKUP($B4902,APガラス性能一覧!$A$2:$M$6097,5,0),"")</f>
        <v/>
      </c>
      <c r="G4902" s="68" t="str">
        <f>IFERROR(VLOOKUP($B4902,APガラス性能一覧!$A$2:$M$6097,6,0),"")</f>
        <v/>
      </c>
      <c r="H4902" s="68" t="str">
        <f>IFERROR(VLOOKUP($B4902,APガラス性能一覧!$A$2:$M$6097,7,0),"")</f>
        <v/>
      </c>
      <c r="I4902" s="68" t="str">
        <f>IFERROR(VLOOKUP($B4902,APガラス性能一覧!$A$2:$M$6097,8,0),"")</f>
        <v/>
      </c>
      <c r="J4902" s="68" t="str">
        <f>IFERROR(VLOOKUP($B4902,APガラス性能一覧!$A$2:$M$6097,9,0),"")</f>
        <v/>
      </c>
      <c r="K4902" s="68" t="str">
        <f>IFERROR(VLOOKUP($B4902,APガラス性能一覧!$A$2:$M$6097,10,0),"")</f>
        <v/>
      </c>
      <c r="L4902" s="68" t="str">
        <f>IFERROR(VLOOKUP($B4902,APガラス性能一覧!$A$2:$M$6097,11,0),"")</f>
        <v/>
      </c>
      <c r="M4902" s="68" t="str">
        <f>IFERROR(VLOOKUP($B4902,APガラス性能一覧!$A$2:$M$6097,12,0),"")</f>
        <v/>
      </c>
      <c r="N4902" s="68" t="str">
        <f>IFERROR(VLOOKUP($B4902,APガラス性能一覧!$A$2:$M$6097,13,0),"")</f>
        <v/>
      </c>
    </row>
    <row r="4903" spans="2:14" x14ac:dyDescent="0.4">
      <c r="B4903" s="68" t="str">
        <f>IF($D$2="","",IF($E$2=0.65,IFERROR(IF(INDEX(APガラス性能一覧!A:A,MATCH(ROW(B4897),APガラス性能一覧!$O:$O,0))="","",INDEX(APガラス性能一覧!A:A,MATCH(ROW(B4897),APガラス性能一覧!$O:$O,0))),""),IFERROR(IF(INDEX(APガラス性能一覧!A:A,MATCH(ROW(B4897),APガラス性能一覧!$N:$N,0))="","",INDEX(APガラス性能一覧!A:A,MATCH(ROW(B4897),APガラス性能一覧!$N:$N,0))),"")))</f>
        <v/>
      </c>
      <c r="C4903" s="68" t="str">
        <f>IFERROR(VLOOKUP($B4903,APガラス性能一覧!$A$2:$M$6097,2,0),"")</f>
        <v/>
      </c>
      <c r="D4903" s="68" t="str">
        <f>IFERROR(VLOOKUP($B4903,APガラス性能一覧!$A$2:$M$6097,3,0),"")</f>
        <v/>
      </c>
      <c r="E4903" s="68" t="str">
        <f>IFERROR(VLOOKUP($B4903,APガラス性能一覧!$A$2:$M$6097,4,0),"")</f>
        <v/>
      </c>
      <c r="F4903" s="68" t="str">
        <f>IFERROR(VLOOKUP($B4903,APガラス性能一覧!$A$2:$M$6097,5,0),"")</f>
        <v/>
      </c>
      <c r="G4903" s="68" t="str">
        <f>IFERROR(VLOOKUP($B4903,APガラス性能一覧!$A$2:$M$6097,6,0),"")</f>
        <v/>
      </c>
      <c r="H4903" s="68" t="str">
        <f>IFERROR(VLOOKUP($B4903,APガラス性能一覧!$A$2:$M$6097,7,0),"")</f>
        <v/>
      </c>
      <c r="I4903" s="68" t="str">
        <f>IFERROR(VLOOKUP($B4903,APガラス性能一覧!$A$2:$M$6097,8,0),"")</f>
        <v/>
      </c>
      <c r="J4903" s="68" t="str">
        <f>IFERROR(VLOOKUP($B4903,APガラス性能一覧!$A$2:$M$6097,9,0),"")</f>
        <v/>
      </c>
      <c r="K4903" s="68" t="str">
        <f>IFERROR(VLOOKUP($B4903,APガラス性能一覧!$A$2:$M$6097,10,0),"")</f>
        <v/>
      </c>
      <c r="L4903" s="68" t="str">
        <f>IFERROR(VLOOKUP($B4903,APガラス性能一覧!$A$2:$M$6097,11,0),"")</f>
        <v/>
      </c>
      <c r="M4903" s="68" t="str">
        <f>IFERROR(VLOOKUP($B4903,APガラス性能一覧!$A$2:$M$6097,12,0),"")</f>
        <v/>
      </c>
      <c r="N4903" s="68" t="str">
        <f>IFERROR(VLOOKUP($B4903,APガラス性能一覧!$A$2:$M$6097,13,0),"")</f>
        <v/>
      </c>
    </row>
    <row r="4904" spans="2:14" x14ac:dyDescent="0.4">
      <c r="B4904" s="68" t="str">
        <f>IF($D$2="","",IF($E$2=0.65,IFERROR(IF(INDEX(APガラス性能一覧!A:A,MATCH(ROW(B4898),APガラス性能一覧!$O:$O,0))="","",INDEX(APガラス性能一覧!A:A,MATCH(ROW(B4898),APガラス性能一覧!$O:$O,0))),""),IFERROR(IF(INDEX(APガラス性能一覧!A:A,MATCH(ROW(B4898),APガラス性能一覧!$N:$N,0))="","",INDEX(APガラス性能一覧!A:A,MATCH(ROW(B4898),APガラス性能一覧!$N:$N,0))),"")))</f>
        <v/>
      </c>
      <c r="C4904" s="68" t="str">
        <f>IFERROR(VLOOKUP($B4904,APガラス性能一覧!$A$2:$M$6097,2,0),"")</f>
        <v/>
      </c>
      <c r="D4904" s="68" t="str">
        <f>IFERROR(VLOOKUP($B4904,APガラス性能一覧!$A$2:$M$6097,3,0),"")</f>
        <v/>
      </c>
      <c r="E4904" s="68" t="str">
        <f>IFERROR(VLOOKUP($B4904,APガラス性能一覧!$A$2:$M$6097,4,0),"")</f>
        <v/>
      </c>
      <c r="F4904" s="68" t="str">
        <f>IFERROR(VLOOKUP($B4904,APガラス性能一覧!$A$2:$M$6097,5,0),"")</f>
        <v/>
      </c>
      <c r="G4904" s="68" t="str">
        <f>IFERROR(VLOOKUP($B4904,APガラス性能一覧!$A$2:$M$6097,6,0),"")</f>
        <v/>
      </c>
      <c r="H4904" s="68" t="str">
        <f>IFERROR(VLOOKUP($B4904,APガラス性能一覧!$A$2:$M$6097,7,0),"")</f>
        <v/>
      </c>
      <c r="I4904" s="68" t="str">
        <f>IFERROR(VLOOKUP($B4904,APガラス性能一覧!$A$2:$M$6097,8,0),"")</f>
        <v/>
      </c>
      <c r="J4904" s="68" t="str">
        <f>IFERROR(VLOOKUP($B4904,APガラス性能一覧!$A$2:$M$6097,9,0),"")</f>
        <v/>
      </c>
      <c r="K4904" s="68" t="str">
        <f>IFERROR(VLOOKUP($B4904,APガラス性能一覧!$A$2:$M$6097,10,0),"")</f>
        <v/>
      </c>
      <c r="L4904" s="68" t="str">
        <f>IFERROR(VLOOKUP($B4904,APガラス性能一覧!$A$2:$M$6097,11,0),"")</f>
        <v/>
      </c>
      <c r="M4904" s="68" t="str">
        <f>IFERROR(VLOOKUP($B4904,APガラス性能一覧!$A$2:$M$6097,12,0),"")</f>
        <v/>
      </c>
      <c r="N4904" s="68" t="str">
        <f>IFERROR(VLOOKUP($B4904,APガラス性能一覧!$A$2:$M$6097,13,0),"")</f>
        <v/>
      </c>
    </row>
    <row r="4905" spans="2:14" x14ac:dyDescent="0.4">
      <c r="B4905" s="68" t="str">
        <f>IF($D$2="","",IF($E$2=0.65,IFERROR(IF(INDEX(APガラス性能一覧!A:A,MATCH(ROW(B4899),APガラス性能一覧!$O:$O,0))="","",INDEX(APガラス性能一覧!A:A,MATCH(ROW(B4899),APガラス性能一覧!$O:$O,0))),""),IFERROR(IF(INDEX(APガラス性能一覧!A:A,MATCH(ROW(B4899),APガラス性能一覧!$N:$N,0))="","",INDEX(APガラス性能一覧!A:A,MATCH(ROW(B4899),APガラス性能一覧!$N:$N,0))),"")))</f>
        <v/>
      </c>
      <c r="C4905" s="68" t="str">
        <f>IFERROR(VLOOKUP($B4905,APガラス性能一覧!$A$2:$M$6097,2,0),"")</f>
        <v/>
      </c>
      <c r="D4905" s="68" t="str">
        <f>IFERROR(VLOOKUP($B4905,APガラス性能一覧!$A$2:$M$6097,3,0),"")</f>
        <v/>
      </c>
      <c r="E4905" s="68" t="str">
        <f>IFERROR(VLOOKUP($B4905,APガラス性能一覧!$A$2:$M$6097,4,0),"")</f>
        <v/>
      </c>
      <c r="F4905" s="68" t="str">
        <f>IFERROR(VLOOKUP($B4905,APガラス性能一覧!$A$2:$M$6097,5,0),"")</f>
        <v/>
      </c>
      <c r="G4905" s="68" t="str">
        <f>IFERROR(VLOOKUP($B4905,APガラス性能一覧!$A$2:$M$6097,6,0),"")</f>
        <v/>
      </c>
      <c r="H4905" s="68" t="str">
        <f>IFERROR(VLOOKUP($B4905,APガラス性能一覧!$A$2:$M$6097,7,0),"")</f>
        <v/>
      </c>
      <c r="I4905" s="68" t="str">
        <f>IFERROR(VLOOKUP($B4905,APガラス性能一覧!$A$2:$M$6097,8,0),"")</f>
        <v/>
      </c>
      <c r="J4905" s="68" t="str">
        <f>IFERROR(VLOOKUP($B4905,APガラス性能一覧!$A$2:$M$6097,9,0),"")</f>
        <v/>
      </c>
      <c r="K4905" s="68" t="str">
        <f>IFERROR(VLOOKUP($B4905,APガラス性能一覧!$A$2:$M$6097,10,0),"")</f>
        <v/>
      </c>
      <c r="L4905" s="68" t="str">
        <f>IFERROR(VLOOKUP($B4905,APガラス性能一覧!$A$2:$M$6097,11,0),"")</f>
        <v/>
      </c>
      <c r="M4905" s="68" t="str">
        <f>IFERROR(VLOOKUP($B4905,APガラス性能一覧!$A$2:$M$6097,12,0),"")</f>
        <v/>
      </c>
      <c r="N4905" s="68" t="str">
        <f>IFERROR(VLOOKUP($B4905,APガラス性能一覧!$A$2:$M$6097,13,0),"")</f>
        <v/>
      </c>
    </row>
    <row r="4906" spans="2:14" x14ac:dyDescent="0.4">
      <c r="B4906" s="68" t="str">
        <f>IF($D$2="","",IF($E$2=0.65,IFERROR(IF(INDEX(APガラス性能一覧!A:A,MATCH(ROW(B4900),APガラス性能一覧!$O:$O,0))="","",INDEX(APガラス性能一覧!A:A,MATCH(ROW(B4900),APガラス性能一覧!$O:$O,0))),""),IFERROR(IF(INDEX(APガラス性能一覧!A:A,MATCH(ROW(B4900),APガラス性能一覧!$N:$N,0))="","",INDEX(APガラス性能一覧!A:A,MATCH(ROW(B4900),APガラス性能一覧!$N:$N,0))),"")))</f>
        <v/>
      </c>
      <c r="C4906" s="68" t="str">
        <f>IFERROR(VLOOKUP($B4906,APガラス性能一覧!$A$2:$M$6097,2,0),"")</f>
        <v/>
      </c>
      <c r="D4906" s="68" t="str">
        <f>IFERROR(VLOOKUP($B4906,APガラス性能一覧!$A$2:$M$6097,3,0),"")</f>
        <v/>
      </c>
      <c r="E4906" s="68" t="str">
        <f>IFERROR(VLOOKUP($B4906,APガラス性能一覧!$A$2:$M$6097,4,0),"")</f>
        <v/>
      </c>
      <c r="F4906" s="68" t="str">
        <f>IFERROR(VLOOKUP($B4906,APガラス性能一覧!$A$2:$M$6097,5,0),"")</f>
        <v/>
      </c>
      <c r="G4906" s="68" t="str">
        <f>IFERROR(VLOOKUP($B4906,APガラス性能一覧!$A$2:$M$6097,6,0),"")</f>
        <v/>
      </c>
      <c r="H4906" s="68" t="str">
        <f>IFERROR(VLOOKUP($B4906,APガラス性能一覧!$A$2:$M$6097,7,0),"")</f>
        <v/>
      </c>
      <c r="I4906" s="68" t="str">
        <f>IFERROR(VLOOKUP($B4906,APガラス性能一覧!$A$2:$M$6097,8,0),"")</f>
        <v/>
      </c>
      <c r="J4906" s="68" t="str">
        <f>IFERROR(VLOOKUP($B4906,APガラス性能一覧!$A$2:$M$6097,9,0),"")</f>
        <v/>
      </c>
      <c r="K4906" s="68" t="str">
        <f>IFERROR(VLOOKUP($B4906,APガラス性能一覧!$A$2:$M$6097,10,0),"")</f>
        <v/>
      </c>
      <c r="L4906" s="68" t="str">
        <f>IFERROR(VLOOKUP($B4906,APガラス性能一覧!$A$2:$M$6097,11,0),"")</f>
        <v/>
      </c>
      <c r="M4906" s="68" t="str">
        <f>IFERROR(VLOOKUP($B4906,APガラス性能一覧!$A$2:$M$6097,12,0),"")</f>
        <v/>
      </c>
      <c r="N4906" s="68" t="str">
        <f>IFERROR(VLOOKUP($B4906,APガラス性能一覧!$A$2:$M$6097,13,0),"")</f>
        <v/>
      </c>
    </row>
    <row r="4907" spans="2:14" x14ac:dyDescent="0.4">
      <c r="B4907" s="68" t="str">
        <f>IF($D$2="","",IF($E$2=0.65,IFERROR(IF(INDEX(APガラス性能一覧!A:A,MATCH(ROW(B4901),APガラス性能一覧!$O:$O,0))="","",INDEX(APガラス性能一覧!A:A,MATCH(ROW(B4901),APガラス性能一覧!$O:$O,0))),""),IFERROR(IF(INDEX(APガラス性能一覧!A:A,MATCH(ROW(B4901),APガラス性能一覧!$N:$N,0))="","",INDEX(APガラス性能一覧!A:A,MATCH(ROW(B4901),APガラス性能一覧!$N:$N,0))),"")))</f>
        <v/>
      </c>
      <c r="C4907" s="68" t="str">
        <f>IFERROR(VLOOKUP($B4907,APガラス性能一覧!$A$2:$M$6097,2,0),"")</f>
        <v/>
      </c>
      <c r="D4907" s="68" t="str">
        <f>IFERROR(VLOOKUP($B4907,APガラス性能一覧!$A$2:$M$6097,3,0),"")</f>
        <v/>
      </c>
      <c r="E4907" s="68" t="str">
        <f>IFERROR(VLOOKUP($B4907,APガラス性能一覧!$A$2:$M$6097,4,0),"")</f>
        <v/>
      </c>
      <c r="F4907" s="68" t="str">
        <f>IFERROR(VLOOKUP($B4907,APガラス性能一覧!$A$2:$M$6097,5,0),"")</f>
        <v/>
      </c>
      <c r="G4907" s="68" t="str">
        <f>IFERROR(VLOOKUP($B4907,APガラス性能一覧!$A$2:$M$6097,6,0),"")</f>
        <v/>
      </c>
      <c r="H4907" s="68" t="str">
        <f>IFERROR(VLOOKUP($B4907,APガラス性能一覧!$A$2:$M$6097,7,0),"")</f>
        <v/>
      </c>
      <c r="I4907" s="68" t="str">
        <f>IFERROR(VLOOKUP($B4907,APガラス性能一覧!$A$2:$M$6097,8,0),"")</f>
        <v/>
      </c>
      <c r="J4907" s="68" t="str">
        <f>IFERROR(VLOOKUP($B4907,APガラス性能一覧!$A$2:$M$6097,9,0),"")</f>
        <v/>
      </c>
      <c r="K4907" s="68" t="str">
        <f>IFERROR(VLOOKUP($B4907,APガラス性能一覧!$A$2:$M$6097,10,0),"")</f>
        <v/>
      </c>
      <c r="L4907" s="68" t="str">
        <f>IFERROR(VLOOKUP($B4907,APガラス性能一覧!$A$2:$M$6097,11,0),"")</f>
        <v/>
      </c>
      <c r="M4907" s="68" t="str">
        <f>IFERROR(VLOOKUP($B4907,APガラス性能一覧!$A$2:$M$6097,12,0),"")</f>
        <v/>
      </c>
      <c r="N4907" s="68" t="str">
        <f>IFERROR(VLOOKUP($B4907,APガラス性能一覧!$A$2:$M$6097,13,0),"")</f>
        <v/>
      </c>
    </row>
    <row r="4908" spans="2:14" x14ac:dyDescent="0.4">
      <c r="B4908" s="68" t="str">
        <f>IF($D$2="","",IF($E$2=0.65,IFERROR(IF(INDEX(APガラス性能一覧!A:A,MATCH(ROW(B4902),APガラス性能一覧!$O:$O,0))="","",INDEX(APガラス性能一覧!A:A,MATCH(ROW(B4902),APガラス性能一覧!$O:$O,0))),""),IFERROR(IF(INDEX(APガラス性能一覧!A:A,MATCH(ROW(B4902),APガラス性能一覧!$N:$N,0))="","",INDEX(APガラス性能一覧!A:A,MATCH(ROW(B4902),APガラス性能一覧!$N:$N,0))),"")))</f>
        <v/>
      </c>
      <c r="C4908" s="68" t="str">
        <f>IFERROR(VLOOKUP($B4908,APガラス性能一覧!$A$2:$M$6097,2,0),"")</f>
        <v/>
      </c>
      <c r="D4908" s="68" t="str">
        <f>IFERROR(VLOOKUP($B4908,APガラス性能一覧!$A$2:$M$6097,3,0),"")</f>
        <v/>
      </c>
      <c r="E4908" s="68" t="str">
        <f>IFERROR(VLOOKUP($B4908,APガラス性能一覧!$A$2:$M$6097,4,0),"")</f>
        <v/>
      </c>
      <c r="F4908" s="68" t="str">
        <f>IFERROR(VLOOKUP($B4908,APガラス性能一覧!$A$2:$M$6097,5,0),"")</f>
        <v/>
      </c>
      <c r="G4908" s="68" t="str">
        <f>IFERROR(VLOOKUP($B4908,APガラス性能一覧!$A$2:$M$6097,6,0),"")</f>
        <v/>
      </c>
      <c r="H4908" s="68" t="str">
        <f>IFERROR(VLOOKUP($B4908,APガラス性能一覧!$A$2:$M$6097,7,0),"")</f>
        <v/>
      </c>
      <c r="I4908" s="68" t="str">
        <f>IFERROR(VLOOKUP($B4908,APガラス性能一覧!$A$2:$M$6097,8,0),"")</f>
        <v/>
      </c>
      <c r="J4908" s="68" t="str">
        <f>IFERROR(VLOOKUP($B4908,APガラス性能一覧!$A$2:$M$6097,9,0),"")</f>
        <v/>
      </c>
      <c r="K4908" s="68" t="str">
        <f>IFERROR(VLOOKUP($B4908,APガラス性能一覧!$A$2:$M$6097,10,0),"")</f>
        <v/>
      </c>
      <c r="L4908" s="68" t="str">
        <f>IFERROR(VLOOKUP($B4908,APガラス性能一覧!$A$2:$M$6097,11,0),"")</f>
        <v/>
      </c>
      <c r="M4908" s="68" t="str">
        <f>IFERROR(VLOOKUP($B4908,APガラス性能一覧!$A$2:$M$6097,12,0),"")</f>
        <v/>
      </c>
      <c r="N4908" s="68" t="str">
        <f>IFERROR(VLOOKUP($B4908,APガラス性能一覧!$A$2:$M$6097,13,0),"")</f>
        <v/>
      </c>
    </row>
    <row r="4909" spans="2:14" x14ac:dyDescent="0.4">
      <c r="B4909" s="68" t="str">
        <f>IF($D$2="","",IF($E$2=0.65,IFERROR(IF(INDEX(APガラス性能一覧!A:A,MATCH(ROW(B4903),APガラス性能一覧!$O:$O,0))="","",INDEX(APガラス性能一覧!A:A,MATCH(ROW(B4903),APガラス性能一覧!$O:$O,0))),""),IFERROR(IF(INDEX(APガラス性能一覧!A:A,MATCH(ROW(B4903),APガラス性能一覧!$N:$N,0))="","",INDEX(APガラス性能一覧!A:A,MATCH(ROW(B4903),APガラス性能一覧!$N:$N,0))),"")))</f>
        <v/>
      </c>
      <c r="C4909" s="68" t="str">
        <f>IFERROR(VLOOKUP($B4909,APガラス性能一覧!$A$2:$M$6097,2,0),"")</f>
        <v/>
      </c>
      <c r="D4909" s="68" t="str">
        <f>IFERROR(VLOOKUP($B4909,APガラス性能一覧!$A$2:$M$6097,3,0),"")</f>
        <v/>
      </c>
      <c r="E4909" s="68" t="str">
        <f>IFERROR(VLOOKUP($B4909,APガラス性能一覧!$A$2:$M$6097,4,0),"")</f>
        <v/>
      </c>
      <c r="F4909" s="68" t="str">
        <f>IFERROR(VLOOKUP($B4909,APガラス性能一覧!$A$2:$M$6097,5,0),"")</f>
        <v/>
      </c>
      <c r="G4909" s="68" t="str">
        <f>IFERROR(VLOOKUP($B4909,APガラス性能一覧!$A$2:$M$6097,6,0),"")</f>
        <v/>
      </c>
      <c r="H4909" s="68" t="str">
        <f>IFERROR(VLOOKUP($B4909,APガラス性能一覧!$A$2:$M$6097,7,0),"")</f>
        <v/>
      </c>
      <c r="I4909" s="68" t="str">
        <f>IFERROR(VLOOKUP($B4909,APガラス性能一覧!$A$2:$M$6097,8,0),"")</f>
        <v/>
      </c>
      <c r="J4909" s="68" t="str">
        <f>IFERROR(VLOOKUP($B4909,APガラス性能一覧!$A$2:$M$6097,9,0),"")</f>
        <v/>
      </c>
      <c r="K4909" s="68" t="str">
        <f>IFERROR(VLOOKUP($B4909,APガラス性能一覧!$A$2:$M$6097,10,0),"")</f>
        <v/>
      </c>
      <c r="L4909" s="68" t="str">
        <f>IFERROR(VLOOKUP($B4909,APガラス性能一覧!$A$2:$M$6097,11,0),"")</f>
        <v/>
      </c>
      <c r="M4909" s="68" t="str">
        <f>IFERROR(VLOOKUP($B4909,APガラス性能一覧!$A$2:$M$6097,12,0),"")</f>
        <v/>
      </c>
      <c r="N4909" s="68" t="str">
        <f>IFERROR(VLOOKUP($B4909,APガラス性能一覧!$A$2:$M$6097,13,0),"")</f>
        <v/>
      </c>
    </row>
    <row r="4910" spans="2:14" x14ac:dyDescent="0.4">
      <c r="B4910" s="68" t="str">
        <f>IF($D$2="","",IF($E$2=0.65,IFERROR(IF(INDEX(APガラス性能一覧!A:A,MATCH(ROW(B4904),APガラス性能一覧!$O:$O,0))="","",INDEX(APガラス性能一覧!A:A,MATCH(ROW(B4904),APガラス性能一覧!$O:$O,0))),""),IFERROR(IF(INDEX(APガラス性能一覧!A:A,MATCH(ROW(B4904),APガラス性能一覧!$N:$N,0))="","",INDEX(APガラス性能一覧!A:A,MATCH(ROW(B4904),APガラス性能一覧!$N:$N,0))),"")))</f>
        <v/>
      </c>
      <c r="C4910" s="68" t="str">
        <f>IFERROR(VLOOKUP($B4910,APガラス性能一覧!$A$2:$M$6097,2,0),"")</f>
        <v/>
      </c>
      <c r="D4910" s="68" t="str">
        <f>IFERROR(VLOOKUP($B4910,APガラス性能一覧!$A$2:$M$6097,3,0),"")</f>
        <v/>
      </c>
      <c r="E4910" s="68" t="str">
        <f>IFERROR(VLOOKUP($B4910,APガラス性能一覧!$A$2:$M$6097,4,0),"")</f>
        <v/>
      </c>
      <c r="F4910" s="68" t="str">
        <f>IFERROR(VLOOKUP($B4910,APガラス性能一覧!$A$2:$M$6097,5,0),"")</f>
        <v/>
      </c>
      <c r="G4910" s="68" t="str">
        <f>IFERROR(VLOOKUP($B4910,APガラス性能一覧!$A$2:$M$6097,6,0),"")</f>
        <v/>
      </c>
      <c r="H4910" s="68" t="str">
        <f>IFERROR(VLOOKUP($B4910,APガラス性能一覧!$A$2:$M$6097,7,0),"")</f>
        <v/>
      </c>
      <c r="I4910" s="68" t="str">
        <f>IFERROR(VLOOKUP($B4910,APガラス性能一覧!$A$2:$M$6097,8,0),"")</f>
        <v/>
      </c>
      <c r="J4910" s="68" t="str">
        <f>IFERROR(VLOOKUP($B4910,APガラス性能一覧!$A$2:$M$6097,9,0),"")</f>
        <v/>
      </c>
      <c r="K4910" s="68" t="str">
        <f>IFERROR(VLOOKUP($B4910,APガラス性能一覧!$A$2:$M$6097,10,0),"")</f>
        <v/>
      </c>
      <c r="L4910" s="68" t="str">
        <f>IFERROR(VLOOKUP($B4910,APガラス性能一覧!$A$2:$M$6097,11,0),"")</f>
        <v/>
      </c>
      <c r="M4910" s="68" t="str">
        <f>IFERROR(VLOOKUP($B4910,APガラス性能一覧!$A$2:$M$6097,12,0),"")</f>
        <v/>
      </c>
      <c r="N4910" s="68" t="str">
        <f>IFERROR(VLOOKUP($B4910,APガラス性能一覧!$A$2:$M$6097,13,0),"")</f>
        <v/>
      </c>
    </row>
    <row r="4911" spans="2:14" x14ac:dyDescent="0.4">
      <c r="B4911" s="68" t="str">
        <f>IF($D$2="","",IF($E$2=0.65,IFERROR(IF(INDEX(APガラス性能一覧!A:A,MATCH(ROW(B4905),APガラス性能一覧!$O:$O,0))="","",INDEX(APガラス性能一覧!A:A,MATCH(ROW(B4905),APガラス性能一覧!$O:$O,0))),""),IFERROR(IF(INDEX(APガラス性能一覧!A:A,MATCH(ROW(B4905),APガラス性能一覧!$N:$N,0))="","",INDEX(APガラス性能一覧!A:A,MATCH(ROW(B4905),APガラス性能一覧!$N:$N,0))),"")))</f>
        <v/>
      </c>
      <c r="C4911" s="68" t="str">
        <f>IFERROR(VLOOKUP($B4911,APガラス性能一覧!$A$2:$M$6097,2,0),"")</f>
        <v/>
      </c>
      <c r="D4911" s="68" t="str">
        <f>IFERROR(VLOOKUP($B4911,APガラス性能一覧!$A$2:$M$6097,3,0),"")</f>
        <v/>
      </c>
      <c r="E4911" s="68" t="str">
        <f>IFERROR(VLOOKUP($B4911,APガラス性能一覧!$A$2:$M$6097,4,0),"")</f>
        <v/>
      </c>
      <c r="F4911" s="68" t="str">
        <f>IFERROR(VLOOKUP($B4911,APガラス性能一覧!$A$2:$M$6097,5,0),"")</f>
        <v/>
      </c>
      <c r="G4911" s="68" t="str">
        <f>IFERROR(VLOOKUP($B4911,APガラス性能一覧!$A$2:$M$6097,6,0),"")</f>
        <v/>
      </c>
      <c r="H4911" s="68" t="str">
        <f>IFERROR(VLOOKUP($B4911,APガラス性能一覧!$A$2:$M$6097,7,0),"")</f>
        <v/>
      </c>
      <c r="I4911" s="68" t="str">
        <f>IFERROR(VLOOKUP($B4911,APガラス性能一覧!$A$2:$M$6097,8,0),"")</f>
        <v/>
      </c>
      <c r="J4911" s="68" t="str">
        <f>IFERROR(VLOOKUP($B4911,APガラス性能一覧!$A$2:$M$6097,9,0),"")</f>
        <v/>
      </c>
      <c r="K4911" s="68" t="str">
        <f>IFERROR(VLOOKUP($B4911,APガラス性能一覧!$A$2:$M$6097,10,0),"")</f>
        <v/>
      </c>
      <c r="L4911" s="68" t="str">
        <f>IFERROR(VLOOKUP($B4911,APガラス性能一覧!$A$2:$M$6097,11,0),"")</f>
        <v/>
      </c>
      <c r="M4911" s="68" t="str">
        <f>IFERROR(VLOOKUP($B4911,APガラス性能一覧!$A$2:$M$6097,12,0),"")</f>
        <v/>
      </c>
      <c r="N4911" s="68" t="str">
        <f>IFERROR(VLOOKUP($B4911,APガラス性能一覧!$A$2:$M$6097,13,0),"")</f>
        <v/>
      </c>
    </row>
    <row r="4912" spans="2:14" x14ac:dyDescent="0.4">
      <c r="B4912" s="68" t="str">
        <f>IF($D$2="","",IF($E$2=0.65,IFERROR(IF(INDEX(APガラス性能一覧!A:A,MATCH(ROW(B4906),APガラス性能一覧!$O:$O,0))="","",INDEX(APガラス性能一覧!A:A,MATCH(ROW(B4906),APガラス性能一覧!$O:$O,0))),""),IFERROR(IF(INDEX(APガラス性能一覧!A:A,MATCH(ROW(B4906),APガラス性能一覧!$N:$N,0))="","",INDEX(APガラス性能一覧!A:A,MATCH(ROW(B4906),APガラス性能一覧!$N:$N,0))),"")))</f>
        <v/>
      </c>
      <c r="C4912" s="68" t="str">
        <f>IFERROR(VLOOKUP($B4912,APガラス性能一覧!$A$2:$M$6097,2,0),"")</f>
        <v/>
      </c>
      <c r="D4912" s="68" t="str">
        <f>IFERROR(VLOOKUP($B4912,APガラス性能一覧!$A$2:$M$6097,3,0),"")</f>
        <v/>
      </c>
      <c r="E4912" s="68" t="str">
        <f>IFERROR(VLOOKUP($B4912,APガラス性能一覧!$A$2:$M$6097,4,0),"")</f>
        <v/>
      </c>
      <c r="F4912" s="68" t="str">
        <f>IFERROR(VLOOKUP($B4912,APガラス性能一覧!$A$2:$M$6097,5,0),"")</f>
        <v/>
      </c>
      <c r="G4912" s="68" t="str">
        <f>IFERROR(VLOOKUP($B4912,APガラス性能一覧!$A$2:$M$6097,6,0),"")</f>
        <v/>
      </c>
      <c r="H4912" s="68" t="str">
        <f>IFERROR(VLOOKUP($B4912,APガラス性能一覧!$A$2:$M$6097,7,0),"")</f>
        <v/>
      </c>
      <c r="I4912" s="68" t="str">
        <f>IFERROR(VLOOKUP($B4912,APガラス性能一覧!$A$2:$M$6097,8,0),"")</f>
        <v/>
      </c>
      <c r="J4912" s="68" t="str">
        <f>IFERROR(VLOOKUP($B4912,APガラス性能一覧!$A$2:$M$6097,9,0),"")</f>
        <v/>
      </c>
      <c r="K4912" s="68" t="str">
        <f>IFERROR(VLOOKUP($B4912,APガラス性能一覧!$A$2:$M$6097,10,0),"")</f>
        <v/>
      </c>
      <c r="L4912" s="68" t="str">
        <f>IFERROR(VLOOKUP($B4912,APガラス性能一覧!$A$2:$M$6097,11,0),"")</f>
        <v/>
      </c>
      <c r="M4912" s="68" t="str">
        <f>IFERROR(VLOOKUP($B4912,APガラス性能一覧!$A$2:$M$6097,12,0),"")</f>
        <v/>
      </c>
      <c r="N4912" s="68" t="str">
        <f>IFERROR(VLOOKUP($B4912,APガラス性能一覧!$A$2:$M$6097,13,0),"")</f>
        <v/>
      </c>
    </row>
    <row r="4913" spans="2:14" x14ac:dyDescent="0.4">
      <c r="B4913" s="68" t="str">
        <f>IF($D$2="","",IF($E$2=0.65,IFERROR(IF(INDEX(APガラス性能一覧!A:A,MATCH(ROW(B4907),APガラス性能一覧!$O:$O,0))="","",INDEX(APガラス性能一覧!A:A,MATCH(ROW(B4907),APガラス性能一覧!$O:$O,0))),""),IFERROR(IF(INDEX(APガラス性能一覧!A:A,MATCH(ROW(B4907),APガラス性能一覧!$N:$N,0))="","",INDEX(APガラス性能一覧!A:A,MATCH(ROW(B4907),APガラス性能一覧!$N:$N,0))),"")))</f>
        <v/>
      </c>
      <c r="C4913" s="68" t="str">
        <f>IFERROR(VLOOKUP($B4913,APガラス性能一覧!$A$2:$M$6097,2,0),"")</f>
        <v/>
      </c>
      <c r="D4913" s="68" t="str">
        <f>IFERROR(VLOOKUP($B4913,APガラス性能一覧!$A$2:$M$6097,3,0),"")</f>
        <v/>
      </c>
      <c r="E4913" s="68" t="str">
        <f>IFERROR(VLOOKUP($B4913,APガラス性能一覧!$A$2:$M$6097,4,0),"")</f>
        <v/>
      </c>
      <c r="F4913" s="68" t="str">
        <f>IFERROR(VLOOKUP($B4913,APガラス性能一覧!$A$2:$M$6097,5,0),"")</f>
        <v/>
      </c>
      <c r="G4913" s="68" t="str">
        <f>IFERROR(VLOOKUP($B4913,APガラス性能一覧!$A$2:$M$6097,6,0),"")</f>
        <v/>
      </c>
      <c r="H4913" s="68" t="str">
        <f>IFERROR(VLOOKUP($B4913,APガラス性能一覧!$A$2:$M$6097,7,0),"")</f>
        <v/>
      </c>
      <c r="I4913" s="68" t="str">
        <f>IFERROR(VLOOKUP($B4913,APガラス性能一覧!$A$2:$M$6097,8,0),"")</f>
        <v/>
      </c>
      <c r="J4913" s="68" t="str">
        <f>IFERROR(VLOOKUP($B4913,APガラス性能一覧!$A$2:$M$6097,9,0),"")</f>
        <v/>
      </c>
      <c r="K4913" s="68" t="str">
        <f>IFERROR(VLOOKUP($B4913,APガラス性能一覧!$A$2:$M$6097,10,0),"")</f>
        <v/>
      </c>
      <c r="L4913" s="68" t="str">
        <f>IFERROR(VLOOKUP($B4913,APガラス性能一覧!$A$2:$M$6097,11,0),"")</f>
        <v/>
      </c>
      <c r="M4913" s="68" t="str">
        <f>IFERROR(VLOOKUP($B4913,APガラス性能一覧!$A$2:$M$6097,12,0),"")</f>
        <v/>
      </c>
      <c r="N4913" s="68" t="str">
        <f>IFERROR(VLOOKUP($B4913,APガラス性能一覧!$A$2:$M$6097,13,0),"")</f>
        <v/>
      </c>
    </row>
    <row r="4914" spans="2:14" x14ac:dyDescent="0.4">
      <c r="B4914" s="68" t="str">
        <f>IF($D$2="","",IF($E$2=0.65,IFERROR(IF(INDEX(APガラス性能一覧!A:A,MATCH(ROW(B4908),APガラス性能一覧!$O:$O,0))="","",INDEX(APガラス性能一覧!A:A,MATCH(ROW(B4908),APガラス性能一覧!$O:$O,0))),""),IFERROR(IF(INDEX(APガラス性能一覧!A:A,MATCH(ROW(B4908),APガラス性能一覧!$N:$N,0))="","",INDEX(APガラス性能一覧!A:A,MATCH(ROW(B4908),APガラス性能一覧!$N:$N,0))),"")))</f>
        <v/>
      </c>
      <c r="C4914" s="68" t="str">
        <f>IFERROR(VLOOKUP($B4914,APガラス性能一覧!$A$2:$M$6097,2,0),"")</f>
        <v/>
      </c>
      <c r="D4914" s="68" t="str">
        <f>IFERROR(VLOOKUP($B4914,APガラス性能一覧!$A$2:$M$6097,3,0),"")</f>
        <v/>
      </c>
      <c r="E4914" s="68" t="str">
        <f>IFERROR(VLOOKUP($B4914,APガラス性能一覧!$A$2:$M$6097,4,0),"")</f>
        <v/>
      </c>
      <c r="F4914" s="68" t="str">
        <f>IFERROR(VLOOKUP($B4914,APガラス性能一覧!$A$2:$M$6097,5,0),"")</f>
        <v/>
      </c>
      <c r="G4914" s="68" t="str">
        <f>IFERROR(VLOOKUP($B4914,APガラス性能一覧!$A$2:$M$6097,6,0),"")</f>
        <v/>
      </c>
      <c r="H4914" s="68" t="str">
        <f>IFERROR(VLOOKUP($B4914,APガラス性能一覧!$A$2:$M$6097,7,0),"")</f>
        <v/>
      </c>
      <c r="I4914" s="68" t="str">
        <f>IFERROR(VLOOKUP($B4914,APガラス性能一覧!$A$2:$M$6097,8,0),"")</f>
        <v/>
      </c>
      <c r="J4914" s="68" t="str">
        <f>IFERROR(VLOOKUP($B4914,APガラス性能一覧!$A$2:$M$6097,9,0),"")</f>
        <v/>
      </c>
      <c r="K4914" s="68" t="str">
        <f>IFERROR(VLOOKUP($B4914,APガラス性能一覧!$A$2:$M$6097,10,0),"")</f>
        <v/>
      </c>
      <c r="L4914" s="68" t="str">
        <f>IFERROR(VLOOKUP($B4914,APガラス性能一覧!$A$2:$M$6097,11,0),"")</f>
        <v/>
      </c>
      <c r="M4914" s="68" t="str">
        <f>IFERROR(VLOOKUP($B4914,APガラス性能一覧!$A$2:$M$6097,12,0),"")</f>
        <v/>
      </c>
      <c r="N4914" s="68" t="str">
        <f>IFERROR(VLOOKUP($B4914,APガラス性能一覧!$A$2:$M$6097,13,0),"")</f>
        <v/>
      </c>
    </row>
    <row r="4915" spans="2:14" x14ac:dyDescent="0.4">
      <c r="B4915" s="68" t="str">
        <f>IF($D$2="","",IF($E$2=0.65,IFERROR(IF(INDEX(APガラス性能一覧!A:A,MATCH(ROW(B4909),APガラス性能一覧!$O:$O,0))="","",INDEX(APガラス性能一覧!A:A,MATCH(ROW(B4909),APガラス性能一覧!$O:$O,0))),""),IFERROR(IF(INDEX(APガラス性能一覧!A:A,MATCH(ROW(B4909),APガラス性能一覧!$N:$N,0))="","",INDEX(APガラス性能一覧!A:A,MATCH(ROW(B4909),APガラス性能一覧!$N:$N,0))),"")))</f>
        <v/>
      </c>
      <c r="C4915" s="68" t="str">
        <f>IFERROR(VLOOKUP($B4915,APガラス性能一覧!$A$2:$M$6097,2,0),"")</f>
        <v/>
      </c>
      <c r="D4915" s="68" t="str">
        <f>IFERROR(VLOOKUP($B4915,APガラス性能一覧!$A$2:$M$6097,3,0),"")</f>
        <v/>
      </c>
      <c r="E4915" s="68" t="str">
        <f>IFERROR(VLOOKUP($B4915,APガラス性能一覧!$A$2:$M$6097,4,0),"")</f>
        <v/>
      </c>
      <c r="F4915" s="68" t="str">
        <f>IFERROR(VLOOKUP($B4915,APガラス性能一覧!$A$2:$M$6097,5,0),"")</f>
        <v/>
      </c>
      <c r="G4915" s="68" t="str">
        <f>IFERROR(VLOOKUP($B4915,APガラス性能一覧!$A$2:$M$6097,6,0),"")</f>
        <v/>
      </c>
      <c r="H4915" s="68" t="str">
        <f>IFERROR(VLOOKUP($B4915,APガラス性能一覧!$A$2:$M$6097,7,0),"")</f>
        <v/>
      </c>
      <c r="I4915" s="68" t="str">
        <f>IFERROR(VLOOKUP($B4915,APガラス性能一覧!$A$2:$M$6097,8,0),"")</f>
        <v/>
      </c>
      <c r="J4915" s="68" t="str">
        <f>IFERROR(VLOOKUP($B4915,APガラス性能一覧!$A$2:$M$6097,9,0),"")</f>
        <v/>
      </c>
      <c r="K4915" s="68" t="str">
        <f>IFERROR(VLOOKUP($B4915,APガラス性能一覧!$A$2:$M$6097,10,0),"")</f>
        <v/>
      </c>
      <c r="L4915" s="68" t="str">
        <f>IFERROR(VLOOKUP($B4915,APガラス性能一覧!$A$2:$M$6097,11,0),"")</f>
        <v/>
      </c>
      <c r="M4915" s="68" t="str">
        <f>IFERROR(VLOOKUP($B4915,APガラス性能一覧!$A$2:$M$6097,12,0),"")</f>
        <v/>
      </c>
      <c r="N4915" s="68" t="str">
        <f>IFERROR(VLOOKUP($B4915,APガラス性能一覧!$A$2:$M$6097,13,0),"")</f>
        <v/>
      </c>
    </row>
    <row r="4916" spans="2:14" x14ac:dyDescent="0.4">
      <c r="B4916" s="68" t="str">
        <f>IF($D$2="","",IF($E$2=0.65,IFERROR(IF(INDEX(APガラス性能一覧!A:A,MATCH(ROW(B4910),APガラス性能一覧!$O:$O,0))="","",INDEX(APガラス性能一覧!A:A,MATCH(ROW(B4910),APガラス性能一覧!$O:$O,0))),""),IFERROR(IF(INDEX(APガラス性能一覧!A:A,MATCH(ROW(B4910),APガラス性能一覧!$N:$N,0))="","",INDEX(APガラス性能一覧!A:A,MATCH(ROW(B4910),APガラス性能一覧!$N:$N,0))),"")))</f>
        <v/>
      </c>
      <c r="C4916" s="68" t="str">
        <f>IFERROR(VLOOKUP($B4916,APガラス性能一覧!$A$2:$M$6097,2,0),"")</f>
        <v/>
      </c>
      <c r="D4916" s="68" t="str">
        <f>IFERROR(VLOOKUP($B4916,APガラス性能一覧!$A$2:$M$6097,3,0),"")</f>
        <v/>
      </c>
      <c r="E4916" s="68" t="str">
        <f>IFERROR(VLOOKUP($B4916,APガラス性能一覧!$A$2:$M$6097,4,0),"")</f>
        <v/>
      </c>
      <c r="F4916" s="68" t="str">
        <f>IFERROR(VLOOKUP($B4916,APガラス性能一覧!$A$2:$M$6097,5,0),"")</f>
        <v/>
      </c>
      <c r="G4916" s="68" t="str">
        <f>IFERROR(VLOOKUP($B4916,APガラス性能一覧!$A$2:$M$6097,6,0),"")</f>
        <v/>
      </c>
      <c r="H4916" s="68" t="str">
        <f>IFERROR(VLOOKUP($B4916,APガラス性能一覧!$A$2:$M$6097,7,0),"")</f>
        <v/>
      </c>
      <c r="I4916" s="68" t="str">
        <f>IFERROR(VLOOKUP($B4916,APガラス性能一覧!$A$2:$M$6097,8,0),"")</f>
        <v/>
      </c>
      <c r="J4916" s="68" t="str">
        <f>IFERROR(VLOOKUP($B4916,APガラス性能一覧!$A$2:$M$6097,9,0),"")</f>
        <v/>
      </c>
      <c r="K4916" s="68" t="str">
        <f>IFERROR(VLOOKUP($B4916,APガラス性能一覧!$A$2:$M$6097,10,0),"")</f>
        <v/>
      </c>
      <c r="L4916" s="68" t="str">
        <f>IFERROR(VLOOKUP($B4916,APガラス性能一覧!$A$2:$M$6097,11,0),"")</f>
        <v/>
      </c>
      <c r="M4916" s="68" t="str">
        <f>IFERROR(VLOOKUP($B4916,APガラス性能一覧!$A$2:$M$6097,12,0),"")</f>
        <v/>
      </c>
      <c r="N4916" s="68" t="str">
        <f>IFERROR(VLOOKUP($B4916,APガラス性能一覧!$A$2:$M$6097,13,0),"")</f>
        <v/>
      </c>
    </row>
    <row r="4917" spans="2:14" x14ac:dyDescent="0.4">
      <c r="B4917" s="68" t="str">
        <f>IF($D$2="","",IF($E$2=0.65,IFERROR(IF(INDEX(APガラス性能一覧!A:A,MATCH(ROW(B4911),APガラス性能一覧!$O:$O,0))="","",INDEX(APガラス性能一覧!A:A,MATCH(ROW(B4911),APガラス性能一覧!$O:$O,0))),""),IFERROR(IF(INDEX(APガラス性能一覧!A:A,MATCH(ROW(B4911),APガラス性能一覧!$N:$N,0))="","",INDEX(APガラス性能一覧!A:A,MATCH(ROW(B4911),APガラス性能一覧!$N:$N,0))),"")))</f>
        <v/>
      </c>
      <c r="C4917" s="68" t="str">
        <f>IFERROR(VLOOKUP($B4917,APガラス性能一覧!$A$2:$M$6097,2,0),"")</f>
        <v/>
      </c>
      <c r="D4917" s="68" t="str">
        <f>IFERROR(VLOOKUP($B4917,APガラス性能一覧!$A$2:$M$6097,3,0),"")</f>
        <v/>
      </c>
      <c r="E4917" s="68" t="str">
        <f>IFERROR(VLOOKUP($B4917,APガラス性能一覧!$A$2:$M$6097,4,0),"")</f>
        <v/>
      </c>
      <c r="F4917" s="68" t="str">
        <f>IFERROR(VLOOKUP($B4917,APガラス性能一覧!$A$2:$M$6097,5,0),"")</f>
        <v/>
      </c>
      <c r="G4917" s="68" t="str">
        <f>IFERROR(VLOOKUP($B4917,APガラス性能一覧!$A$2:$M$6097,6,0),"")</f>
        <v/>
      </c>
      <c r="H4917" s="68" t="str">
        <f>IFERROR(VLOOKUP($B4917,APガラス性能一覧!$A$2:$M$6097,7,0),"")</f>
        <v/>
      </c>
      <c r="I4917" s="68" t="str">
        <f>IFERROR(VLOOKUP($B4917,APガラス性能一覧!$A$2:$M$6097,8,0),"")</f>
        <v/>
      </c>
      <c r="J4917" s="68" t="str">
        <f>IFERROR(VLOOKUP($B4917,APガラス性能一覧!$A$2:$M$6097,9,0),"")</f>
        <v/>
      </c>
      <c r="K4917" s="68" t="str">
        <f>IFERROR(VLOOKUP($B4917,APガラス性能一覧!$A$2:$M$6097,10,0),"")</f>
        <v/>
      </c>
      <c r="L4917" s="68" t="str">
        <f>IFERROR(VLOOKUP($B4917,APガラス性能一覧!$A$2:$M$6097,11,0),"")</f>
        <v/>
      </c>
      <c r="M4917" s="68" t="str">
        <f>IFERROR(VLOOKUP($B4917,APガラス性能一覧!$A$2:$M$6097,12,0),"")</f>
        <v/>
      </c>
      <c r="N4917" s="68" t="str">
        <f>IFERROR(VLOOKUP($B4917,APガラス性能一覧!$A$2:$M$6097,13,0),"")</f>
        <v/>
      </c>
    </row>
    <row r="4918" spans="2:14" x14ac:dyDescent="0.4">
      <c r="B4918" s="68" t="str">
        <f>IF($D$2="","",IF($E$2=0.65,IFERROR(IF(INDEX(APガラス性能一覧!A:A,MATCH(ROW(B4912),APガラス性能一覧!$O:$O,0))="","",INDEX(APガラス性能一覧!A:A,MATCH(ROW(B4912),APガラス性能一覧!$O:$O,0))),""),IFERROR(IF(INDEX(APガラス性能一覧!A:A,MATCH(ROW(B4912),APガラス性能一覧!$N:$N,0))="","",INDEX(APガラス性能一覧!A:A,MATCH(ROW(B4912),APガラス性能一覧!$N:$N,0))),"")))</f>
        <v/>
      </c>
      <c r="C4918" s="68" t="str">
        <f>IFERROR(VLOOKUP($B4918,APガラス性能一覧!$A$2:$M$6097,2,0),"")</f>
        <v/>
      </c>
      <c r="D4918" s="68" t="str">
        <f>IFERROR(VLOOKUP($B4918,APガラス性能一覧!$A$2:$M$6097,3,0),"")</f>
        <v/>
      </c>
      <c r="E4918" s="68" t="str">
        <f>IFERROR(VLOOKUP($B4918,APガラス性能一覧!$A$2:$M$6097,4,0),"")</f>
        <v/>
      </c>
      <c r="F4918" s="68" t="str">
        <f>IFERROR(VLOOKUP($B4918,APガラス性能一覧!$A$2:$M$6097,5,0),"")</f>
        <v/>
      </c>
      <c r="G4918" s="68" t="str">
        <f>IFERROR(VLOOKUP($B4918,APガラス性能一覧!$A$2:$M$6097,6,0),"")</f>
        <v/>
      </c>
      <c r="H4918" s="68" t="str">
        <f>IFERROR(VLOOKUP($B4918,APガラス性能一覧!$A$2:$M$6097,7,0),"")</f>
        <v/>
      </c>
      <c r="I4918" s="68" t="str">
        <f>IFERROR(VLOOKUP($B4918,APガラス性能一覧!$A$2:$M$6097,8,0),"")</f>
        <v/>
      </c>
      <c r="J4918" s="68" t="str">
        <f>IFERROR(VLOOKUP($B4918,APガラス性能一覧!$A$2:$M$6097,9,0),"")</f>
        <v/>
      </c>
      <c r="K4918" s="68" t="str">
        <f>IFERROR(VLOOKUP($B4918,APガラス性能一覧!$A$2:$M$6097,10,0),"")</f>
        <v/>
      </c>
      <c r="L4918" s="68" t="str">
        <f>IFERROR(VLOOKUP($B4918,APガラス性能一覧!$A$2:$M$6097,11,0),"")</f>
        <v/>
      </c>
      <c r="M4918" s="68" t="str">
        <f>IFERROR(VLOOKUP($B4918,APガラス性能一覧!$A$2:$M$6097,12,0),"")</f>
        <v/>
      </c>
      <c r="N4918" s="68" t="str">
        <f>IFERROR(VLOOKUP($B4918,APガラス性能一覧!$A$2:$M$6097,13,0),"")</f>
        <v/>
      </c>
    </row>
    <row r="4919" spans="2:14" x14ac:dyDescent="0.4">
      <c r="B4919" s="68" t="str">
        <f>IF($D$2="","",IF($E$2=0.65,IFERROR(IF(INDEX(APガラス性能一覧!A:A,MATCH(ROW(B4913),APガラス性能一覧!$O:$O,0))="","",INDEX(APガラス性能一覧!A:A,MATCH(ROW(B4913),APガラス性能一覧!$O:$O,0))),""),IFERROR(IF(INDEX(APガラス性能一覧!A:A,MATCH(ROW(B4913),APガラス性能一覧!$N:$N,0))="","",INDEX(APガラス性能一覧!A:A,MATCH(ROW(B4913),APガラス性能一覧!$N:$N,0))),"")))</f>
        <v/>
      </c>
      <c r="C4919" s="68" t="str">
        <f>IFERROR(VLOOKUP($B4919,APガラス性能一覧!$A$2:$M$6097,2,0),"")</f>
        <v/>
      </c>
      <c r="D4919" s="68" t="str">
        <f>IFERROR(VLOOKUP($B4919,APガラス性能一覧!$A$2:$M$6097,3,0),"")</f>
        <v/>
      </c>
      <c r="E4919" s="68" t="str">
        <f>IFERROR(VLOOKUP($B4919,APガラス性能一覧!$A$2:$M$6097,4,0),"")</f>
        <v/>
      </c>
      <c r="F4919" s="68" t="str">
        <f>IFERROR(VLOOKUP($B4919,APガラス性能一覧!$A$2:$M$6097,5,0),"")</f>
        <v/>
      </c>
      <c r="G4919" s="68" t="str">
        <f>IFERROR(VLOOKUP($B4919,APガラス性能一覧!$A$2:$M$6097,6,0),"")</f>
        <v/>
      </c>
      <c r="H4919" s="68" t="str">
        <f>IFERROR(VLOOKUP($B4919,APガラス性能一覧!$A$2:$M$6097,7,0),"")</f>
        <v/>
      </c>
      <c r="I4919" s="68" t="str">
        <f>IFERROR(VLOOKUP($B4919,APガラス性能一覧!$A$2:$M$6097,8,0),"")</f>
        <v/>
      </c>
      <c r="J4919" s="68" t="str">
        <f>IFERROR(VLOOKUP($B4919,APガラス性能一覧!$A$2:$M$6097,9,0),"")</f>
        <v/>
      </c>
      <c r="K4919" s="68" t="str">
        <f>IFERROR(VLOOKUP($B4919,APガラス性能一覧!$A$2:$M$6097,10,0),"")</f>
        <v/>
      </c>
      <c r="L4919" s="68" t="str">
        <f>IFERROR(VLOOKUP($B4919,APガラス性能一覧!$A$2:$M$6097,11,0),"")</f>
        <v/>
      </c>
      <c r="M4919" s="68" t="str">
        <f>IFERROR(VLOOKUP($B4919,APガラス性能一覧!$A$2:$M$6097,12,0),"")</f>
        <v/>
      </c>
      <c r="N4919" s="68" t="str">
        <f>IFERROR(VLOOKUP($B4919,APガラス性能一覧!$A$2:$M$6097,13,0),"")</f>
        <v/>
      </c>
    </row>
    <row r="4920" spans="2:14" x14ac:dyDescent="0.4">
      <c r="B4920" s="68" t="str">
        <f>IF($D$2="","",IF($E$2=0.65,IFERROR(IF(INDEX(APガラス性能一覧!A:A,MATCH(ROW(B4914),APガラス性能一覧!$O:$O,0))="","",INDEX(APガラス性能一覧!A:A,MATCH(ROW(B4914),APガラス性能一覧!$O:$O,0))),""),IFERROR(IF(INDEX(APガラス性能一覧!A:A,MATCH(ROW(B4914),APガラス性能一覧!$N:$N,0))="","",INDEX(APガラス性能一覧!A:A,MATCH(ROW(B4914),APガラス性能一覧!$N:$N,0))),"")))</f>
        <v/>
      </c>
      <c r="C4920" s="68" t="str">
        <f>IFERROR(VLOOKUP($B4920,APガラス性能一覧!$A$2:$M$6097,2,0),"")</f>
        <v/>
      </c>
      <c r="D4920" s="68" t="str">
        <f>IFERROR(VLOOKUP($B4920,APガラス性能一覧!$A$2:$M$6097,3,0),"")</f>
        <v/>
      </c>
      <c r="E4920" s="68" t="str">
        <f>IFERROR(VLOOKUP($B4920,APガラス性能一覧!$A$2:$M$6097,4,0),"")</f>
        <v/>
      </c>
      <c r="F4920" s="68" t="str">
        <f>IFERROR(VLOOKUP($B4920,APガラス性能一覧!$A$2:$M$6097,5,0),"")</f>
        <v/>
      </c>
      <c r="G4920" s="68" t="str">
        <f>IFERROR(VLOOKUP($B4920,APガラス性能一覧!$A$2:$M$6097,6,0),"")</f>
        <v/>
      </c>
      <c r="H4920" s="68" t="str">
        <f>IFERROR(VLOOKUP($B4920,APガラス性能一覧!$A$2:$M$6097,7,0),"")</f>
        <v/>
      </c>
      <c r="I4920" s="68" t="str">
        <f>IFERROR(VLOOKUP($B4920,APガラス性能一覧!$A$2:$M$6097,8,0),"")</f>
        <v/>
      </c>
      <c r="J4920" s="68" t="str">
        <f>IFERROR(VLOOKUP($B4920,APガラス性能一覧!$A$2:$M$6097,9,0),"")</f>
        <v/>
      </c>
      <c r="K4920" s="68" t="str">
        <f>IFERROR(VLOOKUP($B4920,APガラス性能一覧!$A$2:$M$6097,10,0),"")</f>
        <v/>
      </c>
      <c r="L4920" s="68" t="str">
        <f>IFERROR(VLOOKUP($B4920,APガラス性能一覧!$A$2:$M$6097,11,0),"")</f>
        <v/>
      </c>
      <c r="M4920" s="68" t="str">
        <f>IFERROR(VLOOKUP($B4920,APガラス性能一覧!$A$2:$M$6097,12,0),"")</f>
        <v/>
      </c>
      <c r="N4920" s="68" t="str">
        <f>IFERROR(VLOOKUP($B4920,APガラス性能一覧!$A$2:$M$6097,13,0),"")</f>
        <v/>
      </c>
    </row>
    <row r="4921" spans="2:14" x14ac:dyDescent="0.4">
      <c r="B4921" s="68" t="str">
        <f>IF($D$2="","",IF($E$2=0.65,IFERROR(IF(INDEX(APガラス性能一覧!A:A,MATCH(ROW(B4915),APガラス性能一覧!$O:$O,0))="","",INDEX(APガラス性能一覧!A:A,MATCH(ROW(B4915),APガラス性能一覧!$O:$O,0))),""),IFERROR(IF(INDEX(APガラス性能一覧!A:A,MATCH(ROW(B4915),APガラス性能一覧!$N:$N,0))="","",INDEX(APガラス性能一覧!A:A,MATCH(ROW(B4915),APガラス性能一覧!$N:$N,0))),"")))</f>
        <v/>
      </c>
      <c r="C4921" s="68" t="str">
        <f>IFERROR(VLOOKUP($B4921,APガラス性能一覧!$A$2:$M$6097,2,0),"")</f>
        <v/>
      </c>
      <c r="D4921" s="68" t="str">
        <f>IFERROR(VLOOKUP($B4921,APガラス性能一覧!$A$2:$M$6097,3,0),"")</f>
        <v/>
      </c>
      <c r="E4921" s="68" t="str">
        <f>IFERROR(VLOOKUP($B4921,APガラス性能一覧!$A$2:$M$6097,4,0),"")</f>
        <v/>
      </c>
      <c r="F4921" s="68" t="str">
        <f>IFERROR(VLOOKUP($B4921,APガラス性能一覧!$A$2:$M$6097,5,0),"")</f>
        <v/>
      </c>
      <c r="G4921" s="68" t="str">
        <f>IFERROR(VLOOKUP($B4921,APガラス性能一覧!$A$2:$M$6097,6,0),"")</f>
        <v/>
      </c>
      <c r="H4921" s="68" t="str">
        <f>IFERROR(VLOOKUP($B4921,APガラス性能一覧!$A$2:$M$6097,7,0),"")</f>
        <v/>
      </c>
      <c r="I4921" s="68" t="str">
        <f>IFERROR(VLOOKUP($B4921,APガラス性能一覧!$A$2:$M$6097,8,0),"")</f>
        <v/>
      </c>
      <c r="J4921" s="68" t="str">
        <f>IFERROR(VLOOKUP($B4921,APガラス性能一覧!$A$2:$M$6097,9,0),"")</f>
        <v/>
      </c>
      <c r="K4921" s="68" t="str">
        <f>IFERROR(VLOOKUP($B4921,APガラス性能一覧!$A$2:$M$6097,10,0),"")</f>
        <v/>
      </c>
      <c r="L4921" s="68" t="str">
        <f>IFERROR(VLOOKUP($B4921,APガラス性能一覧!$A$2:$M$6097,11,0),"")</f>
        <v/>
      </c>
      <c r="M4921" s="68" t="str">
        <f>IFERROR(VLOOKUP($B4921,APガラス性能一覧!$A$2:$M$6097,12,0),"")</f>
        <v/>
      </c>
      <c r="N4921" s="68" t="str">
        <f>IFERROR(VLOOKUP($B4921,APガラス性能一覧!$A$2:$M$6097,13,0),"")</f>
        <v/>
      </c>
    </row>
    <row r="4922" spans="2:14" x14ac:dyDescent="0.4">
      <c r="B4922" s="68" t="str">
        <f>IF($D$2="","",IF($E$2=0.65,IFERROR(IF(INDEX(APガラス性能一覧!A:A,MATCH(ROW(B4916),APガラス性能一覧!$O:$O,0))="","",INDEX(APガラス性能一覧!A:A,MATCH(ROW(B4916),APガラス性能一覧!$O:$O,0))),""),IFERROR(IF(INDEX(APガラス性能一覧!A:A,MATCH(ROW(B4916),APガラス性能一覧!$N:$N,0))="","",INDEX(APガラス性能一覧!A:A,MATCH(ROW(B4916),APガラス性能一覧!$N:$N,0))),"")))</f>
        <v/>
      </c>
      <c r="C4922" s="68" t="str">
        <f>IFERROR(VLOOKUP($B4922,APガラス性能一覧!$A$2:$M$6097,2,0),"")</f>
        <v/>
      </c>
      <c r="D4922" s="68" t="str">
        <f>IFERROR(VLOOKUP($B4922,APガラス性能一覧!$A$2:$M$6097,3,0),"")</f>
        <v/>
      </c>
      <c r="E4922" s="68" t="str">
        <f>IFERROR(VLOOKUP($B4922,APガラス性能一覧!$A$2:$M$6097,4,0),"")</f>
        <v/>
      </c>
      <c r="F4922" s="68" t="str">
        <f>IFERROR(VLOOKUP($B4922,APガラス性能一覧!$A$2:$M$6097,5,0),"")</f>
        <v/>
      </c>
      <c r="G4922" s="68" t="str">
        <f>IFERROR(VLOOKUP($B4922,APガラス性能一覧!$A$2:$M$6097,6,0),"")</f>
        <v/>
      </c>
      <c r="H4922" s="68" t="str">
        <f>IFERROR(VLOOKUP($B4922,APガラス性能一覧!$A$2:$M$6097,7,0),"")</f>
        <v/>
      </c>
      <c r="I4922" s="68" t="str">
        <f>IFERROR(VLOOKUP($B4922,APガラス性能一覧!$A$2:$M$6097,8,0),"")</f>
        <v/>
      </c>
      <c r="J4922" s="68" t="str">
        <f>IFERROR(VLOOKUP($B4922,APガラス性能一覧!$A$2:$M$6097,9,0),"")</f>
        <v/>
      </c>
      <c r="K4922" s="68" t="str">
        <f>IFERROR(VLOOKUP($B4922,APガラス性能一覧!$A$2:$M$6097,10,0),"")</f>
        <v/>
      </c>
      <c r="L4922" s="68" t="str">
        <f>IFERROR(VLOOKUP($B4922,APガラス性能一覧!$A$2:$M$6097,11,0),"")</f>
        <v/>
      </c>
      <c r="M4922" s="68" t="str">
        <f>IFERROR(VLOOKUP($B4922,APガラス性能一覧!$A$2:$M$6097,12,0),"")</f>
        <v/>
      </c>
      <c r="N4922" s="68" t="str">
        <f>IFERROR(VLOOKUP($B4922,APガラス性能一覧!$A$2:$M$6097,13,0),"")</f>
        <v/>
      </c>
    </row>
    <row r="4923" spans="2:14" x14ac:dyDescent="0.4">
      <c r="B4923" s="68" t="str">
        <f>IF($D$2="","",IF($E$2=0.65,IFERROR(IF(INDEX(APガラス性能一覧!A:A,MATCH(ROW(B4917),APガラス性能一覧!$O:$O,0))="","",INDEX(APガラス性能一覧!A:A,MATCH(ROW(B4917),APガラス性能一覧!$O:$O,0))),""),IFERROR(IF(INDEX(APガラス性能一覧!A:A,MATCH(ROW(B4917),APガラス性能一覧!$N:$N,0))="","",INDEX(APガラス性能一覧!A:A,MATCH(ROW(B4917),APガラス性能一覧!$N:$N,0))),"")))</f>
        <v/>
      </c>
      <c r="C4923" s="68" t="str">
        <f>IFERROR(VLOOKUP($B4923,APガラス性能一覧!$A$2:$M$6097,2,0),"")</f>
        <v/>
      </c>
      <c r="D4923" s="68" t="str">
        <f>IFERROR(VLOOKUP($B4923,APガラス性能一覧!$A$2:$M$6097,3,0),"")</f>
        <v/>
      </c>
      <c r="E4923" s="68" t="str">
        <f>IFERROR(VLOOKUP($B4923,APガラス性能一覧!$A$2:$M$6097,4,0),"")</f>
        <v/>
      </c>
      <c r="F4923" s="68" t="str">
        <f>IFERROR(VLOOKUP($B4923,APガラス性能一覧!$A$2:$M$6097,5,0),"")</f>
        <v/>
      </c>
      <c r="G4923" s="68" t="str">
        <f>IFERROR(VLOOKUP($B4923,APガラス性能一覧!$A$2:$M$6097,6,0),"")</f>
        <v/>
      </c>
      <c r="H4923" s="68" t="str">
        <f>IFERROR(VLOOKUP($B4923,APガラス性能一覧!$A$2:$M$6097,7,0),"")</f>
        <v/>
      </c>
      <c r="I4923" s="68" t="str">
        <f>IFERROR(VLOOKUP($B4923,APガラス性能一覧!$A$2:$M$6097,8,0),"")</f>
        <v/>
      </c>
      <c r="J4923" s="68" t="str">
        <f>IFERROR(VLOOKUP($B4923,APガラス性能一覧!$A$2:$M$6097,9,0),"")</f>
        <v/>
      </c>
      <c r="K4923" s="68" t="str">
        <f>IFERROR(VLOOKUP($B4923,APガラス性能一覧!$A$2:$M$6097,10,0),"")</f>
        <v/>
      </c>
      <c r="L4923" s="68" t="str">
        <f>IFERROR(VLOOKUP($B4923,APガラス性能一覧!$A$2:$M$6097,11,0),"")</f>
        <v/>
      </c>
      <c r="M4923" s="68" t="str">
        <f>IFERROR(VLOOKUP($B4923,APガラス性能一覧!$A$2:$M$6097,12,0),"")</f>
        <v/>
      </c>
      <c r="N4923" s="68" t="str">
        <f>IFERROR(VLOOKUP($B4923,APガラス性能一覧!$A$2:$M$6097,13,0),"")</f>
        <v/>
      </c>
    </row>
    <row r="4924" spans="2:14" x14ac:dyDescent="0.4">
      <c r="B4924" s="68" t="str">
        <f>IF($D$2="","",IF($E$2=0.65,IFERROR(IF(INDEX(APガラス性能一覧!A:A,MATCH(ROW(B4918),APガラス性能一覧!$O:$O,0))="","",INDEX(APガラス性能一覧!A:A,MATCH(ROW(B4918),APガラス性能一覧!$O:$O,0))),""),IFERROR(IF(INDEX(APガラス性能一覧!A:A,MATCH(ROW(B4918),APガラス性能一覧!$N:$N,0))="","",INDEX(APガラス性能一覧!A:A,MATCH(ROW(B4918),APガラス性能一覧!$N:$N,0))),"")))</f>
        <v/>
      </c>
      <c r="C4924" s="68" t="str">
        <f>IFERROR(VLOOKUP($B4924,APガラス性能一覧!$A$2:$M$6097,2,0),"")</f>
        <v/>
      </c>
      <c r="D4924" s="68" t="str">
        <f>IFERROR(VLOOKUP($B4924,APガラス性能一覧!$A$2:$M$6097,3,0),"")</f>
        <v/>
      </c>
      <c r="E4924" s="68" t="str">
        <f>IFERROR(VLOOKUP($B4924,APガラス性能一覧!$A$2:$M$6097,4,0),"")</f>
        <v/>
      </c>
      <c r="F4924" s="68" t="str">
        <f>IFERROR(VLOOKUP($B4924,APガラス性能一覧!$A$2:$M$6097,5,0),"")</f>
        <v/>
      </c>
      <c r="G4924" s="68" t="str">
        <f>IFERROR(VLOOKUP($B4924,APガラス性能一覧!$A$2:$M$6097,6,0),"")</f>
        <v/>
      </c>
      <c r="H4924" s="68" t="str">
        <f>IFERROR(VLOOKUP($B4924,APガラス性能一覧!$A$2:$M$6097,7,0),"")</f>
        <v/>
      </c>
      <c r="I4924" s="68" t="str">
        <f>IFERROR(VLOOKUP($B4924,APガラス性能一覧!$A$2:$M$6097,8,0),"")</f>
        <v/>
      </c>
      <c r="J4924" s="68" t="str">
        <f>IFERROR(VLOOKUP($B4924,APガラス性能一覧!$A$2:$M$6097,9,0),"")</f>
        <v/>
      </c>
      <c r="K4924" s="68" t="str">
        <f>IFERROR(VLOOKUP($B4924,APガラス性能一覧!$A$2:$M$6097,10,0),"")</f>
        <v/>
      </c>
      <c r="L4924" s="68" t="str">
        <f>IFERROR(VLOOKUP($B4924,APガラス性能一覧!$A$2:$M$6097,11,0),"")</f>
        <v/>
      </c>
      <c r="M4924" s="68" t="str">
        <f>IFERROR(VLOOKUP($B4924,APガラス性能一覧!$A$2:$M$6097,12,0),"")</f>
        <v/>
      </c>
      <c r="N4924" s="68" t="str">
        <f>IFERROR(VLOOKUP($B4924,APガラス性能一覧!$A$2:$M$6097,13,0),"")</f>
        <v/>
      </c>
    </row>
    <row r="4925" spans="2:14" x14ac:dyDescent="0.4">
      <c r="B4925" s="68" t="str">
        <f>IF($D$2="","",IF($E$2=0.65,IFERROR(IF(INDEX(APガラス性能一覧!A:A,MATCH(ROW(B4919),APガラス性能一覧!$O:$O,0))="","",INDEX(APガラス性能一覧!A:A,MATCH(ROW(B4919),APガラス性能一覧!$O:$O,0))),""),IFERROR(IF(INDEX(APガラス性能一覧!A:A,MATCH(ROW(B4919),APガラス性能一覧!$N:$N,0))="","",INDEX(APガラス性能一覧!A:A,MATCH(ROW(B4919),APガラス性能一覧!$N:$N,0))),"")))</f>
        <v/>
      </c>
      <c r="C4925" s="68" t="str">
        <f>IFERROR(VLOOKUP($B4925,APガラス性能一覧!$A$2:$M$6097,2,0),"")</f>
        <v/>
      </c>
      <c r="D4925" s="68" t="str">
        <f>IFERROR(VLOOKUP($B4925,APガラス性能一覧!$A$2:$M$6097,3,0),"")</f>
        <v/>
      </c>
      <c r="E4925" s="68" t="str">
        <f>IFERROR(VLOOKUP($B4925,APガラス性能一覧!$A$2:$M$6097,4,0),"")</f>
        <v/>
      </c>
      <c r="F4925" s="68" t="str">
        <f>IFERROR(VLOOKUP($B4925,APガラス性能一覧!$A$2:$M$6097,5,0),"")</f>
        <v/>
      </c>
      <c r="G4925" s="68" t="str">
        <f>IFERROR(VLOOKUP($B4925,APガラス性能一覧!$A$2:$M$6097,6,0),"")</f>
        <v/>
      </c>
      <c r="H4925" s="68" t="str">
        <f>IFERROR(VLOOKUP($B4925,APガラス性能一覧!$A$2:$M$6097,7,0),"")</f>
        <v/>
      </c>
      <c r="I4925" s="68" t="str">
        <f>IFERROR(VLOOKUP($B4925,APガラス性能一覧!$A$2:$M$6097,8,0),"")</f>
        <v/>
      </c>
      <c r="J4925" s="68" t="str">
        <f>IFERROR(VLOOKUP($B4925,APガラス性能一覧!$A$2:$M$6097,9,0),"")</f>
        <v/>
      </c>
      <c r="K4925" s="68" t="str">
        <f>IFERROR(VLOOKUP($B4925,APガラス性能一覧!$A$2:$M$6097,10,0),"")</f>
        <v/>
      </c>
      <c r="L4925" s="68" t="str">
        <f>IFERROR(VLOOKUP($B4925,APガラス性能一覧!$A$2:$M$6097,11,0),"")</f>
        <v/>
      </c>
      <c r="M4925" s="68" t="str">
        <f>IFERROR(VLOOKUP($B4925,APガラス性能一覧!$A$2:$M$6097,12,0),"")</f>
        <v/>
      </c>
      <c r="N4925" s="68" t="str">
        <f>IFERROR(VLOOKUP($B4925,APガラス性能一覧!$A$2:$M$6097,13,0),"")</f>
        <v/>
      </c>
    </row>
    <row r="4926" spans="2:14" x14ac:dyDescent="0.4">
      <c r="B4926" s="68" t="str">
        <f>IF($D$2="","",IF($E$2=0.65,IFERROR(IF(INDEX(APガラス性能一覧!A:A,MATCH(ROW(B4920),APガラス性能一覧!$O:$O,0))="","",INDEX(APガラス性能一覧!A:A,MATCH(ROW(B4920),APガラス性能一覧!$O:$O,0))),""),IFERROR(IF(INDEX(APガラス性能一覧!A:A,MATCH(ROW(B4920),APガラス性能一覧!$N:$N,0))="","",INDEX(APガラス性能一覧!A:A,MATCH(ROW(B4920),APガラス性能一覧!$N:$N,0))),"")))</f>
        <v/>
      </c>
      <c r="C4926" s="68" t="str">
        <f>IFERROR(VLOOKUP($B4926,APガラス性能一覧!$A$2:$M$6097,2,0),"")</f>
        <v/>
      </c>
      <c r="D4926" s="68" t="str">
        <f>IFERROR(VLOOKUP($B4926,APガラス性能一覧!$A$2:$M$6097,3,0),"")</f>
        <v/>
      </c>
      <c r="E4926" s="68" t="str">
        <f>IFERROR(VLOOKUP($B4926,APガラス性能一覧!$A$2:$M$6097,4,0),"")</f>
        <v/>
      </c>
      <c r="F4926" s="68" t="str">
        <f>IFERROR(VLOOKUP($B4926,APガラス性能一覧!$A$2:$M$6097,5,0),"")</f>
        <v/>
      </c>
      <c r="G4926" s="68" t="str">
        <f>IFERROR(VLOOKUP($B4926,APガラス性能一覧!$A$2:$M$6097,6,0),"")</f>
        <v/>
      </c>
      <c r="H4926" s="68" t="str">
        <f>IFERROR(VLOOKUP($B4926,APガラス性能一覧!$A$2:$M$6097,7,0),"")</f>
        <v/>
      </c>
      <c r="I4926" s="68" t="str">
        <f>IFERROR(VLOOKUP($B4926,APガラス性能一覧!$A$2:$M$6097,8,0),"")</f>
        <v/>
      </c>
      <c r="J4926" s="68" t="str">
        <f>IFERROR(VLOOKUP($B4926,APガラス性能一覧!$A$2:$M$6097,9,0),"")</f>
        <v/>
      </c>
      <c r="K4926" s="68" t="str">
        <f>IFERROR(VLOOKUP($B4926,APガラス性能一覧!$A$2:$M$6097,10,0),"")</f>
        <v/>
      </c>
      <c r="L4926" s="68" t="str">
        <f>IFERROR(VLOOKUP($B4926,APガラス性能一覧!$A$2:$M$6097,11,0),"")</f>
        <v/>
      </c>
      <c r="M4926" s="68" t="str">
        <f>IFERROR(VLOOKUP($B4926,APガラス性能一覧!$A$2:$M$6097,12,0),"")</f>
        <v/>
      </c>
      <c r="N4926" s="68" t="str">
        <f>IFERROR(VLOOKUP($B4926,APガラス性能一覧!$A$2:$M$6097,13,0),"")</f>
        <v/>
      </c>
    </row>
    <row r="4927" spans="2:14" x14ac:dyDescent="0.4">
      <c r="B4927" s="68" t="str">
        <f>IF($D$2="","",IF($E$2=0.65,IFERROR(IF(INDEX(APガラス性能一覧!A:A,MATCH(ROW(B4921),APガラス性能一覧!$O:$O,0))="","",INDEX(APガラス性能一覧!A:A,MATCH(ROW(B4921),APガラス性能一覧!$O:$O,0))),""),IFERROR(IF(INDEX(APガラス性能一覧!A:A,MATCH(ROW(B4921),APガラス性能一覧!$N:$N,0))="","",INDEX(APガラス性能一覧!A:A,MATCH(ROW(B4921),APガラス性能一覧!$N:$N,0))),"")))</f>
        <v/>
      </c>
      <c r="C4927" s="68" t="str">
        <f>IFERROR(VLOOKUP($B4927,APガラス性能一覧!$A$2:$M$6097,2,0),"")</f>
        <v/>
      </c>
      <c r="D4927" s="68" t="str">
        <f>IFERROR(VLOOKUP($B4927,APガラス性能一覧!$A$2:$M$6097,3,0),"")</f>
        <v/>
      </c>
      <c r="E4927" s="68" t="str">
        <f>IFERROR(VLOOKUP($B4927,APガラス性能一覧!$A$2:$M$6097,4,0),"")</f>
        <v/>
      </c>
      <c r="F4927" s="68" t="str">
        <f>IFERROR(VLOOKUP($B4927,APガラス性能一覧!$A$2:$M$6097,5,0),"")</f>
        <v/>
      </c>
      <c r="G4927" s="68" t="str">
        <f>IFERROR(VLOOKUP($B4927,APガラス性能一覧!$A$2:$M$6097,6,0),"")</f>
        <v/>
      </c>
      <c r="H4927" s="68" t="str">
        <f>IFERROR(VLOOKUP($B4927,APガラス性能一覧!$A$2:$M$6097,7,0),"")</f>
        <v/>
      </c>
      <c r="I4927" s="68" t="str">
        <f>IFERROR(VLOOKUP($B4927,APガラス性能一覧!$A$2:$M$6097,8,0),"")</f>
        <v/>
      </c>
      <c r="J4927" s="68" t="str">
        <f>IFERROR(VLOOKUP($B4927,APガラス性能一覧!$A$2:$M$6097,9,0),"")</f>
        <v/>
      </c>
      <c r="K4927" s="68" t="str">
        <f>IFERROR(VLOOKUP($B4927,APガラス性能一覧!$A$2:$M$6097,10,0),"")</f>
        <v/>
      </c>
      <c r="L4927" s="68" t="str">
        <f>IFERROR(VLOOKUP($B4927,APガラス性能一覧!$A$2:$M$6097,11,0),"")</f>
        <v/>
      </c>
      <c r="M4927" s="68" t="str">
        <f>IFERROR(VLOOKUP($B4927,APガラス性能一覧!$A$2:$M$6097,12,0),"")</f>
        <v/>
      </c>
      <c r="N4927" s="68" t="str">
        <f>IFERROR(VLOOKUP($B4927,APガラス性能一覧!$A$2:$M$6097,13,0),"")</f>
        <v/>
      </c>
    </row>
    <row r="4928" spans="2:14" x14ac:dyDescent="0.4">
      <c r="B4928" s="68" t="str">
        <f>IF($D$2="","",IF($E$2=0.65,IFERROR(IF(INDEX(APガラス性能一覧!A:A,MATCH(ROW(B4922),APガラス性能一覧!$O:$O,0))="","",INDEX(APガラス性能一覧!A:A,MATCH(ROW(B4922),APガラス性能一覧!$O:$O,0))),""),IFERROR(IF(INDEX(APガラス性能一覧!A:A,MATCH(ROW(B4922),APガラス性能一覧!$N:$N,0))="","",INDEX(APガラス性能一覧!A:A,MATCH(ROW(B4922),APガラス性能一覧!$N:$N,0))),"")))</f>
        <v/>
      </c>
      <c r="C4928" s="68" t="str">
        <f>IFERROR(VLOOKUP($B4928,APガラス性能一覧!$A$2:$M$6097,2,0),"")</f>
        <v/>
      </c>
      <c r="D4928" s="68" t="str">
        <f>IFERROR(VLOOKUP($B4928,APガラス性能一覧!$A$2:$M$6097,3,0),"")</f>
        <v/>
      </c>
      <c r="E4928" s="68" t="str">
        <f>IFERROR(VLOOKUP($B4928,APガラス性能一覧!$A$2:$M$6097,4,0),"")</f>
        <v/>
      </c>
      <c r="F4928" s="68" t="str">
        <f>IFERROR(VLOOKUP($B4928,APガラス性能一覧!$A$2:$M$6097,5,0),"")</f>
        <v/>
      </c>
      <c r="G4928" s="68" t="str">
        <f>IFERROR(VLOOKUP($B4928,APガラス性能一覧!$A$2:$M$6097,6,0),"")</f>
        <v/>
      </c>
      <c r="H4928" s="68" t="str">
        <f>IFERROR(VLOOKUP($B4928,APガラス性能一覧!$A$2:$M$6097,7,0),"")</f>
        <v/>
      </c>
      <c r="I4928" s="68" t="str">
        <f>IFERROR(VLOOKUP($B4928,APガラス性能一覧!$A$2:$M$6097,8,0),"")</f>
        <v/>
      </c>
      <c r="J4928" s="68" t="str">
        <f>IFERROR(VLOOKUP($B4928,APガラス性能一覧!$A$2:$M$6097,9,0),"")</f>
        <v/>
      </c>
      <c r="K4928" s="68" t="str">
        <f>IFERROR(VLOOKUP($B4928,APガラス性能一覧!$A$2:$M$6097,10,0),"")</f>
        <v/>
      </c>
      <c r="L4928" s="68" t="str">
        <f>IFERROR(VLOOKUP($B4928,APガラス性能一覧!$A$2:$M$6097,11,0),"")</f>
        <v/>
      </c>
      <c r="M4928" s="68" t="str">
        <f>IFERROR(VLOOKUP($B4928,APガラス性能一覧!$A$2:$M$6097,12,0),"")</f>
        <v/>
      </c>
      <c r="N4928" s="68" t="str">
        <f>IFERROR(VLOOKUP($B4928,APガラス性能一覧!$A$2:$M$6097,13,0),"")</f>
        <v/>
      </c>
    </row>
    <row r="4929" spans="2:14" x14ac:dyDescent="0.4">
      <c r="B4929" s="68" t="str">
        <f>IF($D$2="","",IF($E$2=0.65,IFERROR(IF(INDEX(APガラス性能一覧!A:A,MATCH(ROW(B4923),APガラス性能一覧!$O:$O,0))="","",INDEX(APガラス性能一覧!A:A,MATCH(ROW(B4923),APガラス性能一覧!$O:$O,0))),""),IFERROR(IF(INDEX(APガラス性能一覧!A:A,MATCH(ROW(B4923),APガラス性能一覧!$N:$N,0))="","",INDEX(APガラス性能一覧!A:A,MATCH(ROW(B4923),APガラス性能一覧!$N:$N,0))),"")))</f>
        <v/>
      </c>
      <c r="C4929" s="68" t="str">
        <f>IFERROR(VLOOKUP($B4929,APガラス性能一覧!$A$2:$M$6097,2,0),"")</f>
        <v/>
      </c>
      <c r="D4929" s="68" t="str">
        <f>IFERROR(VLOOKUP($B4929,APガラス性能一覧!$A$2:$M$6097,3,0),"")</f>
        <v/>
      </c>
      <c r="E4929" s="68" t="str">
        <f>IFERROR(VLOOKUP($B4929,APガラス性能一覧!$A$2:$M$6097,4,0),"")</f>
        <v/>
      </c>
      <c r="F4929" s="68" t="str">
        <f>IFERROR(VLOOKUP($B4929,APガラス性能一覧!$A$2:$M$6097,5,0),"")</f>
        <v/>
      </c>
      <c r="G4929" s="68" t="str">
        <f>IFERROR(VLOOKUP($B4929,APガラス性能一覧!$A$2:$M$6097,6,0),"")</f>
        <v/>
      </c>
      <c r="H4929" s="68" t="str">
        <f>IFERROR(VLOOKUP($B4929,APガラス性能一覧!$A$2:$M$6097,7,0),"")</f>
        <v/>
      </c>
      <c r="I4929" s="68" t="str">
        <f>IFERROR(VLOOKUP($B4929,APガラス性能一覧!$A$2:$M$6097,8,0),"")</f>
        <v/>
      </c>
      <c r="J4929" s="68" t="str">
        <f>IFERROR(VLOOKUP($B4929,APガラス性能一覧!$A$2:$M$6097,9,0),"")</f>
        <v/>
      </c>
      <c r="K4929" s="68" t="str">
        <f>IFERROR(VLOOKUP($B4929,APガラス性能一覧!$A$2:$M$6097,10,0),"")</f>
        <v/>
      </c>
      <c r="L4929" s="68" t="str">
        <f>IFERROR(VLOOKUP($B4929,APガラス性能一覧!$A$2:$M$6097,11,0),"")</f>
        <v/>
      </c>
      <c r="M4929" s="68" t="str">
        <f>IFERROR(VLOOKUP($B4929,APガラス性能一覧!$A$2:$M$6097,12,0),"")</f>
        <v/>
      </c>
      <c r="N4929" s="68" t="str">
        <f>IFERROR(VLOOKUP($B4929,APガラス性能一覧!$A$2:$M$6097,13,0),"")</f>
        <v/>
      </c>
    </row>
    <row r="4930" spans="2:14" x14ac:dyDescent="0.4">
      <c r="B4930" s="68" t="str">
        <f>IF($D$2="","",IF($E$2=0.65,IFERROR(IF(INDEX(APガラス性能一覧!A:A,MATCH(ROW(B4924),APガラス性能一覧!$O:$O,0))="","",INDEX(APガラス性能一覧!A:A,MATCH(ROW(B4924),APガラス性能一覧!$O:$O,0))),""),IFERROR(IF(INDEX(APガラス性能一覧!A:A,MATCH(ROW(B4924),APガラス性能一覧!$N:$N,0))="","",INDEX(APガラス性能一覧!A:A,MATCH(ROW(B4924),APガラス性能一覧!$N:$N,0))),"")))</f>
        <v/>
      </c>
      <c r="C4930" s="68" t="str">
        <f>IFERROR(VLOOKUP($B4930,APガラス性能一覧!$A$2:$M$6097,2,0),"")</f>
        <v/>
      </c>
      <c r="D4930" s="68" t="str">
        <f>IFERROR(VLOOKUP($B4930,APガラス性能一覧!$A$2:$M$6097,3,0),"")</f>
        <v/>
      </c>
      <c r="E4930" s="68" t="str">
        <f>IFERROR(VLOOKUP($B4930,APガラス性能一覧!$A$2:$M$6097,4,0),"")</f>
        <v/>
      </c>
      <c r="F4930" s="68" t="str">
        <f>IFERROR(VLOOKUP($B4930,APガラス性能一覧!$A$2:$M$6097,5,0),"")</f>
        <v/>
      </c>
      <c r="G4930" s="68" t="str">
        <f>IFERROR(VLOOKUP($B4930,APガラス性能一覧!$A$2:$M$6097,6,0),"")</f>
        <v/>
      </c>
      <c r="H4930" s="68" t="str">
        <f>IFERROR(VLOOKUP($B4930,APガラス性能一覧!$A$2:$M$6097,7,0),"")</f>
        <v/>
      </c>
      <c r="I4930" s="68" t="str">
        <f>IFERROR(VLOOKUP($B4930,APガラス性能一覧!$A$2:$M$6097,8,0),"")</f>
        <v/>
      </c>
      <c r="J4930" s="68" t="str">
        <f>IFERROR(VLOOKUP($B4930,APガラス性能一覧!$A$2:$M$6097,9,0),"")</f>
        <v/>
      </c>
      <c r="K4930" s="68" t="str">
        <f>IFERROR(VLOOKUP($B4930,APガラス性能一覧!$A$2:$M$6097,10,0),"")</f>
        <v/>
      </c>
      <c r="L4930" s="68" t="str">
        <f>IFERROR(VLOOKUP($B4930,APガラス性能一覧!$A$2:$M$6097,11,0),"")</f>
        <v/>
      </c>
      <c r="M4930" s="68" t="str">
        <f>IFERROR(VLOOKUP($B4930,APガラス性能一覧!$A$2:$M$6097,12,0),"")</f>
        <v/>
      </c>
      <c r="N4930" s="68" t="str">
        <f>IFERROR(VLOOKUP($B4930,APガラス性能一覧!$A$2:$M$6097,13,0),"")</f>
        <v/>
      </c>
    </row>
    <row r="4931" spans="2:14" x14ac:dyDescent="0.4">
      <c r="B4931" s="68" t="str">
        <f>IF($D$2="","",IF($E$2=0.65,IFERROR(IF(INDEX(APガラス性能一覧!A:A,MATCH(ROW(B4925),APガラス性能一覧!$O:$O,0))="","",INDEX(APガラス性能一覧!A:A,MATCH(ROW(B4925),APガラス性能一覧!$O:$O,0))),""),IFERROR(IF(INDEX(APガラス性能一覧!A:A,MATCH(ROW(B4925),APガラス性能一覧!$N:$N,0))="","",INDEX(APガラス性能一覧!A:A,MATCH(ROW(B4925),APガラス性能一覧!$N:$N,0))),"")))</f>
        <v/>
      </c>
      <c r="C4931" s="68" t="str">
        <f>IFERROR(VLOOKUP($B4931,APガラス性能一覧!$A$2:$M$6097,2,0),"")</f>
        <v/>
      </c>
      <c r="D4931" s="68" t="str">
        <f>IFERROR(VLOOKUP($B4931,APガラス性能一覧!$A$2:$M$6097,3,0),"")</f>
        <v/>
      </c>
      <c r="E4931" s="68" t="str">
        <f>IFERROR(VLOOKUP($B4931,APガラス性能一覧!$A$2:$M$6097,4,0),"")</f>
        <v/>
      </c>
      <c r="F4931" s="68" t="str">
        <f>IFERROR(VLOOKUP($B4931,APガラス性能一覧!$A$2:$M$6097,5,0),"")</f>
        <v/>
      </c>
      <c r="G4931" s="68" t="str">
        <f>IFERROR(VLOOKUP($B4931,APガラス性能一覧!$A$2:$M$6097,6,0),"")</f>
        <v/>
      </c>
      <c r="H4931" s="68" t="str">
        <f>IFERROR(VLOOKUP($B4931,APガラス性能一覧!$A$2:$M$6097,7,0),"")</f>
        <v/>
      </c>
      <c r="I4931" s="68" t="str">
        <f>IFERROR(VLOOKUP($B4931,APガラス性能一覧!$A$2:$M$6097,8,0),"")</f>
        <v/>
      </c>
      <c r="J4931" s="68" t="str">
        <f>IFERROR(VLOOKUP($B4931,APガラス性能一覧!$A$2:$M$6097,9,0),"")</f>
        <v/>
      </c>
      <c r="K4931" s="68" t="str">
        <f>IFERROR(VLOOKUP($B4931,APガラス性能一覧!$A$2:$M$6097,10,0),"")</f>
        <v/>
      </c>
      <c r="L4931" s="68" t="str">
        <f>IFERROR(VLOOKUP($B4931,APガラス性能一覧!$A$2:$M$6097,11,0),"")</f>
        <v/>
      </c>
      <c r="M4931" s="68" t="str">
        <f>IFERROR(VLOOKUP($B4931,APガラス性能一覧!$A$2:$M$6097,12,0),"")</f>
        <v/>
      </c>
      <c r="N4931" s="68" t="str">
        <f>IFERROR(VLOOKUP($B4931,APガラス性能一覧!$A$2:$M$6097,13,0),"")</f>
        <v/>
      </c>
    </row>
    <row r="4932" spans="2:14" x14ac:dyDescent="0.4">
      <c r="B4932" s="68" t="str">
        <f>IF($D$2="","",IF($E$2=0.65,IFERROR(IF(INDEX(APガラス性能一覧!A:A,MATCH(ROW(B4926),APガラス性能一覧!$O:$O,0))="","",INDEX(APガラス性能一覧!A:A,MATCH(ROW(B4926),APガラス性能一覧!$O:$O,0))),""),IFERROR(IF(INDEX(APガラス性能一覧!A:A,MATCH(ROW(B4926),APガラス性能一覧!$N:$N,0))="","",INDEX(APガラス性能一覧!A:A,MATCH(ROW(B4926),APガラス性能一覧!$N:$N,0))),"")))</f>
        <v/>
      </c>
      <c r="C4932" s="68" t="str">
        <f>IFERROR(VLOOKUP($B4932,APガラス性能一覧!$A$2:$M$6097,2,0),"")</f>
        <v/>
      </c>
      <c r="D4932" s="68" t="str">
        <f>IFERROR(VLOOKUP($B4932,APガラス性能一覧!$A$2:$M$6097,3,0),"")</f>
        <v/>
      </c>
      <c r="E4932" s="68" t="str">
        <f>IFERROR(VLOOKUP($B4932,APガラス性能一覧!$A$2:$M$6097,4,0),"")</f>
        <v/>
      </c>
      <c r="F4932" s="68" t="str">
        <f>IFERROR(VLOOKUP($B4932,APガラス性能一覧!$A$2:$M$6097,5,0),"")</f>
        <v/>
      </c>
      <c r="G4932" s="68" t="str">
        <f>IFERROR(VLOOKUP($B4932,APガラス性能一覧!$A$2:$M$6097,6,0),"")</f>
        <v/>
      </c>
      <c r="H4932" s="68" t="str">
        <f>IFERROR(VLOOKUP($B4932,APガラス性能一覧!$A$2:$M$6097,7,0),"")</f>
        <v/>
      </c>
      <c r="I4932" s="68" t="str">
        <f>IFERROR(VLOOKUP($B4932,APガラス性能一覧!$A$2:$M$6097,8,0),"")</f>
        <v/>
      </c>
      <c r="J4932" s="68" t="str">
        <f>IFERROR(VLOOKUP($B4932,APガラス性能一覧!$A$2:$M$6097,9,0),"")</f>
        <v/>
      </c>
      <c r="K4932" s="68" t="str">
        <f>IFERROR(VLOOKUP($B4932,APガラス性能一覧!$A$2:$M$6097,10,0),"")</f>
        <v/>
      </c>
      <c r="L4932" s="68" t="str">
        <f>IFERROR(VLOOKUP($B4932,APガラス性能一覧!$A$2:$M$6097,11,0),"")</f>
        <v/>
      </c>
      <c r="M4932" s="68" t="str">
        <f>IFERROR(VLOOKUP($B4932,APガラス性能一覧!$A$2:$M$6097,12,0),"")</f>
        <v/>
      </c>
      <c r="N4932" s="68" t="str">
        <f>IFERROR(VLOOKUP($B4932,APガラス性能一覧!$A$2:$M$6097,13,0),"")</f>
        <v/>
      </c>
    </row>
    <row r="4933" spans="2:14" x14ac:dyDescent="0.4">
      <c r="B4933" s="68" t="str">
        <f>IF($D$2="","",IF($E$2=0.65,IFERROR(IF(INDEX(APガラス性能一覧!A:A,MATCH(ROW(B4927),APガラス性能一覧!$O:$O,0))="","",INDEX(APガラス性能一覧!A:A,MATCH(ROW(B4927),APガラス性能一覧!$O:$O,0))),""),IFERROR(IF(INDEX(APガラス性能一覧!A:A,MATCH(ROW(B4927),APガラス性能一覧!$N:$N,0))="","",INDEX(APガラス性能一覧!A:A,MATCH(ROW(B4927),APガラス性能一覧!$N:$N,0))),"")))</f>
        <v/>
      </c>
      <c r="C4933" s="68" t="str">
        <f>IFERROR(VLOOKUP($B4933,APガラス性能一覧!$A$2:$M$6097,2,0),"")</f>
        <v/>
      </c>
      <c r="D4933" s="68" t="str">
        <f>IFERROR(VLOOKUP($B4933,APガラス性能一覧!$A$2:$M$6097,3,0),"")</f>
        <v/>
      </c>
      <c r="E4933" s="68" t="str">
        <f>IFERROR(VLOOKUP($B4933,APガラス性能一覧!$A$2:$M$6097,4,0),"")</f>
        <v/>
      </c>
      <c r="F4933" s="68" t="str">
        <f>IFERROR(VLOOKUP($B4933,APガラス性能一覧!$A$2:$M$6097,5,0),"")</f>
        <v/>
      </c>
      <c r="G4933" s="68" t="str">
        <f>IFERROR(VLOOKUP($B4933,APガラス性能一覧!$A$2:$M$6097,6,0),"")</f>
        <v/>
      </c>
      <c r="H4933" s="68" t="str">
        <f>IFERROR(VLOOKUP($B4933,APガラス性能一覧!$A$2:$M$6097,7,0),"")</f>
        <v/>
      </c>
      <c r="I4933" s="68" t="str">
        <f>IFERROR(VLOOKUP($B4933,APガラス性能一覧!$A$2:$M$6097,8,0),"")</f>
        <v/>
      </c>
      <c r="J4933" s="68" t="str">
        <f>IFERROR(VLOOKUP($B4933,APガラス性能一覧!$A$2:$M$6097,9,0),"")</f>
        <v/>
      </c>
      <c r="K4933" s="68" t="str">
        <f>IFERROR(VLOOKUP($B4933,APガラス性能一覧!$A$2:$M$6097,10,0),"")</f>
        <v/>
      </c>
      <c r="L4933" s="68" t="str">
        <f>IFERROR(VLOOKUP($B4933,APガラス性能一覧!$A$2:$M$6097,11,0),"")</f>
        <v/>
      </c>
      <c r="M4933" s="68" t="str">
        <f>IFERROR(VLOOKUP($B4933,APガラス性能一覧!$A$2:$M$6097,12,0),"")</f>
        <v/>
      </c>
      <c r="N4933" s="68" t="str">
        <f>IFERROR(VLOOKUP($B4933,APガラス性能一覧!$A$2:$M$6097,13,0),"")</f>
        <v/>
      </c>
    </row>
    <row r="4934" spans="2:14" x14ac:dyDescent="0.4">
      <c r="B4934" s="68" t="str">
        <f>IF($D$2="","",IF($E$2=0.65,IFERROR(IF(INDEX(APガラス性能一覧!A:A,MATCH(ROW(B4928),APガラス性能一覧!$O:$O,0))="","",INDEX(APガラス性能一覧!A:A,MATCH(ROW(B4928),APガラス性能一覧!$O:$O,0))),""),IFERROR(IF(INDEX(APガラス性能一覧!A:A,MATCH(ROW(B4928),APガラス性能一覧!$N:$N,0))="","",INDEX(APガラス性能一覧!A:A,MATCH(ROW(B4928),APガラス性能一覧!$N:$N,0))),"")))</f>
        <v/>
      </c>
      <c r="C4934" s="68" t="str">
        <f>IFERROR(VLOOKUP($B4934,APガラス性能一覧!$A$2:$M$6097,2,0),"")</f>
        <v/>
      </c>
      <c r="D4934" s="68" t="str">
        <f>IFERROR(VLOOKUP($B4934,APガラス性能一覧!$A$2:$M$6097,3,0),"")</f>
        <v/>
      </c>
      <c r="E4934" s="68" t="str">
        <f>IFERROR(VLOOKUP($B4934,APガラス性能一覧!$A$2:$M$6097,4,0),"")</f>
        <v/>
      </c>
      <c r="F4934" s="68" t="str">
        <f>IFERROR(VLOOKUP($B4934,APガラス性能一覧!$A$2:$M$6097,5,0),"")</f>
        <v/>
      </c>
      <c r="G4934" s="68" t="str">
        <f>IFERROR(VLOOKUP($B4934,APガラス性能一覧!$A$2:$M$6097,6,0),"")</f>
        <v/>
      </c>
      <c r="H4934" s="68" t="str">
        <f>IFERROR(VLOOKUP($B4934,APガラス性能一覧!$A$2:$M$6097,7,0),"")</f>
        <v/>
      </c>
      <c r="I4934" s="68" t="str">
        <f>IFERROR(VLOOKUP($B4934,APガラス性能一覧!$A$2:$M$6097,8,0),"")</f>
        <v/>
      </c>
      <c r="J4934" s="68" t="str">
        <f>IFERROR(VLOOKUP($B4934,APガラス性能一覧!$A$2:$M$6097,9,0),"")</f>
        <v/>
      </c>
      <c r="K4934" s="68" t="str">
        <f>IFERROR(VLOOKUP($B4934,APガラス性能一覧!$A$2:$M$6097,10,0),"")</f>
        <v/>
      </c>
      <c r="L4934" s="68" t="str">
        <f>IFERROR(VLOOKUP($B4934,APガラス性能一覧!$A$2:$M$6097,11,0),"")</f>
        <v/>
      </c>
      <c r="M4934" s="68" t="str">
        <f>IFERROR(VLOOKUP($B4934,APガラス性能一覧!$A$2:$M$6097,12,0),"")</f>
        <v/>
      </c>
      <c r="N4934" s="68" t="str">
        <f>IFERROR(VLOOKUP($B4934,APガラス性能一覧!$A$2:$M$6097,13,0),"")</f>
        <v/>
      </c>
    </row>
    <row r="4935" spans="2:14" x14ac:dyDescent="0.4">
      <c r="B4935" s="68" t="str">
        <f>IF($D$2="","",IF($E$2=0.65,IFERROR(IF(INDEX(APガラス性能一覧!A:A,MATCH(ROW(B4929),APガラス性能一覧!$O:$O,0))="","",INDEX(APガラス性能一覧!A:A,MATCH(ROW(B4929),APガラス性能一覧!$O:$O,0))),""),IFERROR(IF(INDEX(APガラス性能一覧!A:A,MATCH(ROW(B4929),APガラス性能一覧!$N:$N,0))="","",INDEX(APガラス性能一覧!A:A,MATCH(ROW(B4929),APガラス性能一覧!$N:$N,0))),"")))</f>
        <v/>
      </c>
      <c r="C4935" s="68" t="str">
        <f>IFERROR(VLOOKUP($B4935,APガラス性能一覧!$A$2:$M$6097,2,0),"")</f>
        <v/>
      </c>
      <c r="D4935" s="68" t="str">
        <f>IFERROR(VLOOKUP($B4935,APガラス性能一覧!$A$2:$M$6097,3,0),"")</f>
        <v/>
      </c>
      <c r="E4935" s="68" t="str">
        <f>IFERROR(VLOOKUP($B4935,APガラス性能一覧!$A$2:$M$6097,4,0),"")</f>
        <v/>
      </c>
      <c r="F4935" s="68" t="str">
        <f>IFERROR(VLOOKUP($B4935,APガラス性能一覧!$A$2:$M$6097,5,0),"")</f>
        <v/>
      </c>
      <c r="G4935" s="68" t="str">
        <f>IFERROR(VLOOKUP($B4935,APガラス性能一覧!$A$2:$M$6097,6,0),"")</f>
        <v/>
      </c>
      <c r="H4935" s="68" t="str">
        <f>IFERROR(VLOOKUP($B4935,APガラス性能一覧!$A$2:$M$6097,7,0),"")</f>
        <v/>
      </c>
      <c r="I4935" s="68" t="str">
        <f>IFERROR(VLOOKUP($B4935,APガラス性能一覧!$A$2:$M$6097,8,0),"")</f>
        <v/>
      </c>
      <c r="J4935" s="68" t="str">
        <f>IFERROR(VLOOKUP($B4935,APガラス性能一覧!$A$2:$M$6097,9,0),"")</f>
        <v/>
      </c>
      <c r="K4935" s="68" t="str">
        <f>IFERROR(VLOOKUP($B4935,APガラス性能一覧!$A$2:$M$6097,10,0),"")</f>
        <v/>
      </c>
      <c r="L4935" s="68" t="str">
        <f>IFERROR(VLOOKUP($B4935,APガラス性能一覧!$A$2:$M$6097,11,0),"")</f>
        <v/>
      </c>
      <c r="M4935" s="68" t="str">
        <f>IFERROR(VLOOKUP($B4935,APガラス性能一覧!$A$2:$M$6097,12,0),"")</f>
        <v/>
      </c>
      <c r="N4935" s="68" t="str">
        <f>IFERROR(VLOOKUP($B4935,APガラス性能一覧!$A$2:$M$6097,13,0),"")</f>
        <v/>
      </c>
    </row>
    <row r="4936" spans="2:14" x14ac:dyDescent="0.4">
      <c r="B4936" s="68" t="str">
        <f>IF($D$2="","",IF($E$2=0.65,IFERROR(IF(INDEX(APガラス性能一覧!A:A,MATCH(ROW(B4930),APガラス性能一覧!$O:$O,0))="","",INDEX(APガラス性能一覧!A:A,MATCH(ROW(B4930),APガラス性能一覧!$O:$O,0))),""),IFERROR(IF(INDEX(APガラス性能一覧!A:A,MATCH(ROW(B4930),APガラス性能一覧!$N:$N,0))="","",INDEX(APガラス性能一覧!A:A,MATCH(ROW(B4930),APガラス性能一覧!$N:$N,0))),"")))</f>
        <v/>
      </c>
      <c r="C4936" s="68" t="str">
        <f>IFERROR(VLOOKUP($B4936,APガラス性能一覧!$A$2:$M$6097,2,0),"")</f>
        <v/>
      </c>
      <c r="D4936" s="68" t="str">
        <f>IFERROR(VLOOKUP($B4936,APガラス性能一覧!$A$2:$M$6097,3,0),"")</f>
        <v/>
      </c>
      <c r="E4936" s="68" t="str">
        <f>IFERROR(VLOOKUP($B4936,APガラス性能一覧!$A$2:$M$6097,4,0),"")</f>
        <v/>
      </c>
      <c r="F4936" s="68" t="str">
        <f>IFERROR(VLOOKUP($B4936,APガラス性能一覧!$A$2:$M$6097,5,0),"")</f>
        <v/>
      </c>
      <c r="G4936" s="68" t="str">
        <f>IFERROR(VLOOKUP($B4936,APガラス性能一覧!$A$2:$M$6097,6,0),"")</f>
        <v/>
      </c>
      <c r="H4936" s="68" t="str">
        <f>IFERROR(VLOOKUP($B4936,APガラス性能一覧!$A$2:$M$6097,7,0),"")</f>
        <v/>
      </c>
      <c r="I4936" s="68" t="str">
        <f>IFERROR(VLOOKUP($B4936,APガラス性能一覧!$A$2:$M$6097,8,0),"")</f>
        <v/>
      </c>
      <c r="J4936" s="68" t="str">
        <f>IFERROR(VLOOKUP($B4936,APガラス性能一覧!$A$2:$M$6097,9,0),"")</f>
        <v/>
      </c>
      <c r="K4936" s="68" t="str">
        <f>IFERROR(VLOOKUP($B4936,APガラス性能一覧!$A$2:$M$6097,10,0),"")</f>
        <v/>
      </c>
      <c r="L4936" s="68" t="str">
        <f>IFERROR(VLOOKUP($B4936,APガラス性能一覧!$A$2:$M$6097,11,0),"")</f>
        <v/>
      </c>
      <c r="M4936" s="68" t="str">
        <f>IFERROR(VLOOKUP($B4936,APガラス性能一覧!$A$2:$M$6097,12,0),"")</f>
        <v/>
      </c>
      <c r="N4936" s="68" t="str">
        <f>IFERROR(VLOOKUP($B4936,APガラス性能一覧!$A$2:$M$6097,13,0),"")</f>
        <v/>
      </c>
    </row>
    <row r="4937" spans="2:14" x14ac:dyDescent="0.4">
      <c r="B4937" s="68" t="str">
        <f>IF($D$2="","",IF($E$2=0.65,IFERROR(IF(INDEX(APガラス性能一覧!A:A,MATCH(ROW(B4931),APガラス性能一覧!$O:$O,0))="","",INDEX(APガラス性能一覧!A:A,MATCH(ROW(B4931),APガラス性能一覧!$O:$O,0))),""),IFERROR(IF(INDEX(APガラス性能一覧!A:A,MATCH(ROW(B4931),APガラス性能一覧!$N:$N,0))="","",INDEX(APガラス性能一覧!A:A,MATCH(ROW(B4931),APガラス性能一覧!$N:$N,0))),"")))</f>
        <v/>
      </c>
      <c r="C4937" s="68" t="str">
        <f>IFERROR(VLOOKUP($B4937,APガラス性能一覧!$A$2:$M$6097,2,0),"")</f>
        <v/>
      </c>
      <c r="D4937" s="68" t="str">
        <f>IFERROR(VLOOKUP($B4937,APガラス性能一覧!$A$2:$M$6097,3,0),"")</f>
        <v/>
      </c>
      <c r="E4937" s="68" t="str">
        <f>IFERROR(VLOOKUP($B4937,APガラス性能一覧!$A$2:$M$6097,4,0),"")</f>
        <v/>
      </c>
      <c r="F4937" s="68" t="str">
        <f>IFERROR(VLOOKUP($B4937,APガラス性能一覧!$A$2:$M$6097,5,0),"")</f>
        <v/>
      </c>
      <c r="G4937" s="68" t="str">
        <f>IFERROR(VLOOKUP($B4937,APガラス性能一覧!$A$2:$M$6097,6,0),"")</f>
        <v/>
      </c>
      <c r="H4937" s="68" t="str">
        <f>IFERROR(VLOOKUP($B4937,APガラス性能一覧!$A$2:$M$6097,7,0),"")</f>
        <v/>
      </c>
      <c r="I4937" s="68" t="str">
        <f>IFERROR(VLOOKUP($B4937,APガラス性能一覧!$A$2:$M$6097,8,0),"")</f>
        <v/>
      </c>
      <c r="J4937" s="68" t="str">
        <f>IFERROR(VLOOKUP($B4937,APガラス性能一覧!$A$2:$M$6097,9,0),"")</f>
        <v/>
      </c>
      <c r="K4937" s="68" t="str">
        <f>IFERROR(VLOOKUP($B4937,APガラス性能一覧!$A$2:$M$6097,10,0),"")</f>
        <v/>
      </c>
      <c r="L4937" s="68" t="str">
        <f>IFERROR(VLOOKUP($B4937,APガラス性能一覧!$A$2:$M$6097,11,0),"")</f>
        <v/>
      </c>
      <c r="M4937" s="68" t="str">
        <f>IFERROR(VLOOKUP($B4937,APガラス性能一覧!$A$2:$M$6097,12,0),"")</f>
        <v/>
      </c>
      <c r="N4937" s="68" t="str">
        <f>IFERROR(VLOOKUP($B4937,APガラス性能一覧!$A$2:$M$6097,13,0),"")</f>
        <v/>
      </c>
    </row>
    <row r="4938" spans="2:14" x14ac:dyDescent="0.4">
      <c r="B4938" s="68" t="str">
        <f>IF($D$2="","",IF($E$2=0.65,IFERROR(IF(INDEX(APガラス性能一覧!A:A,MATCH(ROW(B4932),APガラス性能一覧!$O:$O,0))="","",INDEX(APガラス性能一覧!A:A,MATCH(ROW(B4932),APガラス性能一覧!$O:$O,0))),""),IFERROR(IF(INDEX(APガラス性能一覧!A:A,MATCH(ROW(B4932),APガラス性能一覧!$N:$N,0))="","",INDEX(APガラス性能一覧!A:A,MATCH(ROW(B4932),APガラス性能一覧!$N:$N,0))),"")))</f>
        <v/>
      </c>
      <c r="C4938" s="68" t="str">
        <f>IFERROR(VLOOKUP($B4938,APガラス性能一覧!$A$2:$M$6097,2,0),"")</f>
        <v/>
      </c>
      <c r="D4938" s="68" t="str">
        <f>IFERROR(VLOOKUP($B4938,APガラス性能一覧!$A$2:$M$6097,3,0),"")</f>
        <v/>
      </c>
      <c r="E4938" s="68" t="str">
        <f>IFERROR(VLOOKUP($B4938,APガラス性能一覧!$A$2:$M$6097,4,0),"")</f>
        <v/>
      </c>
      <c r="F4938" s="68" t="str">
        <f>IFERROR(VLOOKUP($B4938,APガラス性能一覧!$A$2:$M$6097,5,0),"")</f>
        <v/>
      </c>
      <c r="G4938" s="68" t="str">
        <f>IFERROR(VLOOKUP($B4938,APガラス性能一覧!$A$2:$M$6097,6,0),"")</f>
        <v/>
      </c>
      <c r="H4938" s="68" t="str">
        <f>IFERROR(VLOOKUP($B4938,APガラス性能一覧!$A$2:$M$6097,7,0),"")</f>
        <v/>
      </c>
      <c r="I4938" s="68" t="str">
        <f>IFERROR(VLOOKUP($B4938,APガラス性能一覧!$A$2:$M$6097,8,0),"")</f>
        <v/>
      </c>
      <c r="J4938" s="68" t="str">
        <f>IFERROR(VLOOKUP($B4938,APガラス性能一覧!$A$2:$M$6097,9,0),"")</f>
        <v/>
      </c>
      <c r="K4938" s="68" t="str">
        <f>IFERROR(VLOOKUP($B4938,APガラス性能一覧!$A$2:$M$6097,10,0),"")</f>
        <v/>
      </c>
      <c r="L4938" s="68" t="str">
        <f>IFERROR(VLOOKUP($B4938,APガラス性能一覧!$A$2:$M$6097,11,0),"")</f>
        <v/>
      </c>
      <c r="M4938" s="68" t="str">
        <f>IFERROR(VLOOKUP($B4938,APガラス性能一覧!$A$2:$M$6097,12,0),"")</f>
        <v/>
      </c>
      <c r="N4938" s="68" t="str">
        <f>IFERROR(VLOOKUP($B4938,APガラス性能一覧!$A$2:$M$6097,13,0),"")</f>
        <v/>
      </c>
    </row>
    <row r="4939" spans="2:14" x14ac:dyDescent="0.4">
      <c r="B4939" s="68" t="str">
        <f>IF($D$2="","",IF($E$2=0.65,IFERROR(IF(INDEX(APガラス性能一覧!A:A,MATCH(ROW(B4933),APガラス性能一覧!$O:$O,0))="","",INDEX(APガラス性能一覧!A:A,MATCH(ROW(B4933),APガラス性能一覧!$O:$O,0))),""),IFERROR(IF(INDEX(APガラス性能一覧!A:A,MATCH(ROW(B4933),APガラス性能一覧!$N:$N,0))="","",INDEX(APガラス性能一覧!A:A,MATCH(ROW(B4933),APガラス性能一覧!$N:$N,0))),"")))</f>
        <v/>
      </c>
      <c r="C4939" s="68" t="str">
        <f>IFERROR(VLOOKUP($B4939,APガラス性能一覧!$A$2:$M$6097,2,0),"")</f>
        <v/>
      </c>
      <c r="D4939" s="68" t="str">
        <f>IFERROR(VLOOKUP($B4939,APガラス性能一覧!$A$2:$M$6097,3,0),"")</f>
        <v/>
      </c>
      <c r="E4939" s="68" t="str">
        <f>IFERROR(VLOOKUP($B4939,APガラス性能一覧!$A$2:$M$6097,4,0),"")</f>
        <v/>
      </c>
      <c r="F4939" s="68" t="str">
        <f>IFERROR(VLOOKUP($B4939,APガラス性能一覧!$A$2:$M$6097,5,0),"")</f>
        <v/>
      </c>
      <c r="G4939" s="68" t="str">
        <f>IFERROR(VLOOKUP($B4939,APガラス性能一覧!$A$2:$M$6097,6,0),"")</f>
        <v/>
      </c>
      <c r="H4939" s="68" t="str">
        <f>IFERROR(VLOOKUP($B4939,APガラス性能一覧!$A$2:$M$6097,7,0),"")</f>
        <v/>
      </c>
      <c r="I4939" s="68" t="str">
        <f>IFERROR(VLOOKUP($B4939,APガラス性能一覧!$A$2:$M$6097,8,0),"")</f>
        <v/>
      </c>
      <c r="J4939" s="68" t="str">
        <f>IFERROR(VLOOKUP($B4939,APガラス性能一覧!$A$2:$M$6097,9,0),"")</f>
        <v/>
      </c>
      <c r="K4939" s="68" t="str">
        <f>IFERROR(VLOOKUP($B4939,APガラス性能一覧!$A$2:$M$6097,10,0),"")</f>
        <v/>
      </c>
      <c r="L4939" s="68" t="str">
        <f>IFERROR(VLOOKUP($B4939,APガラス性能一覧!$A$2:$M$6097,11,0),"")</f>
        <v/>
      </c>
      <c r="M4939" s="68" t="str">
        <f>IFERROR(VLOOKUP($B4939,APガラス性能一覧!$A$2:$M$6097,12,0),"")</f>
        <v/>
      </c>
      <c r="N4939" s="68" t="str">
        <f>IFERROR(VLOOKUP($B4939,APガラス性能一覧!$A$2:$M$6097,13,0),"")</f>
        <v/>
      </c>
    </row>
    <row r="4940" spans="2:14" x14ac:dyDescent="0.4">
      <c r="B4940" s="68" t="str">
        <f>IF($D$2="","",IF($E$2=0.65,IFERROR(IF(INDEX(APガラス性能一覧!A:A,MATCH(ROW(B4934),APガラス性能一覧!$O:$O,0))="","",INDEX(APガラス性能一覧!A:A,MATCH(ROW(B4934),APガラス性能一覧!$O:$O,0))),""),IFERROR(IF(INDEX(APガラス性能一覧!A:A,MATCH(ROW(B4934),APガラス性能一覧!$N:$N,0))="","",INDEX(APガラス性能一覧!A:A,MATCH(ROW(B4934),APガラス性能一覧!$N:$N,0))),"")))</f>
        <v/>
      </c>
      <c r="C4940" s="68" t="str">
        <f>IFERROR(VLOOKUP($B4940,APガラス性能一覧!$A$2:$M$6097,2,0),"")</f>
        <v/>
      </c>
      <c r="D4940" s="68" t="str">
        <f>IFERROR(VLOOKUP($B4940,APガラス性能一覧!$A$2:$M$6097,3,0),"")</f>
        <v/>
      </c>
      <c r="E4940" s="68" t="str">
        <f>IFERROR(VLOOKUP($B4940,APガラス性能一覧!$A$2:$M$6097,4,0),"")</f>
        <v/>
      </c>
      <c r="F4940" s="68" t="str">
        <f>IFERROR(VLOOKUP($B4940,APガラス性能一覧!$A$2:$M$6097,5,0),"")</f>
        <v/>
      </c>
      <c r="G4940" s="68" t="str">
        <f>IFERROR(VLOOKUP($B4940,APガラス性能一覧!$A$2:$M$6097,6,0),"")</f>
        <v/>
      </c>
      <c r="H4940" s="68" t="str">
        <f>IFERROR(VLOOKUP($B4940,APガラス性能一覧!$A$2:$M$6097,7,0),"")</f>
        <v/>
      </c>
      <c r="I4940" s="68" t="str">
        <f>IFERROR(VLOOKUP($B4940,APガラス性能一覧!$A$2:$M$6097,8,0),"")</f>
        <v/>
      </c>
      <c r="J4940" s="68" t="str">
        <f>IFERROR(VLOOKUP($B4940,APガラス性能一覧!$A$2:$M$6097,9,0),"")</f>
        <v/>
      </c>
      <c r="K4940" s="68" t="str">
        <f>IFERROR(VLOOKUP($B4940,APガラス性能一覧!$A$2:$M$6097,10,0),"")</f>
        <v/>
      </c>
      <c r="L4940" s="68" t="str">
        <f>IFERROR(VLOOKUP($B4940,APガラス性能一覧!$A$2:$M$6097,11,0),"")</f>
        <v/>
      </c>
      <c r="M4940" s="68" t="str">
        <f>IFERROR(VLOOKUP($B4940,APガラス性能一覧!$A$2:$M$6097,12,0),"")</f>
        <v/>
      </c>
      <c r="N4940" s="68" t="str">
        <f>IFERROR(VLOOKUP($B4940,APガラス性能一覧!$A$2:$M$6097,13,0),"")</f>
        <v/>
      </c>
    </row>
    <row r="4941" spans="2:14" x14ac:dyDescent="0.4">
      <c r="B4941" s="68" t="str">
        <f>IF($D$2="","",IF($E$2=0.65,IFERROR(IF(INDEX(APガラス性能一覧!A:A,MATCH(ROW(B4935),APガラス性能一覧!$O:$O,0))="","",INDEX(APガラス性能一覧!A:A,MATCH(ROW(B4935),APガラス性能一覧!$O:$O,0))),""),IFERROR(IF(INDEX(APガラス性能一覧!A:A,MATCH(ROW(B4935),APガラス性能一覧!$N:$N,0))="","",INDEX(APガラス性能一覧!A:A,MATCH(ROW(B4935),APガラス性能一覧!$N:$N,0))),"")))</f>
        <v/>
      </c>
      <c r="C4941" s="68" t="str">
        <f>IFERROR(VLOOKUP($B4941,APガラス性能一覧!$A$2:$M$6097,2,0),"")</f>
        <v/>
      </c>
      <c r="D4941" s="68" t="str">
        <f>IFERROR(VLOOKUP($B4941,APガラス性能一覧!$A$2:$M$6097,3,0),"")</f>
        <v/>
      </c>
      <c r="E4941" s="68" t="str">
        <f>IFERROR(VLOOKUP($B4941,APガラス性能一覧!$A$2:$M$6097,4,0),"")</f>
        <v/>
      </c>
      <c r="F4941" s="68" t="str">
        <f>IFERROR(VLOOKUP($B4941,APガラス性能一覧!$A$2:$M$6097,5,0),"")</f>
        <v/>
      </c>
      <c r="G4941" s="68" t="str">
        <f>IFERROR(VLOOKUP($B4941,APガラス性能一覧!$A$2:$M$6097,6,0),"")</f>
        <v/>
      </c>
      <c r="H4941" s="68" t="str">
        <f>IFERROR(VLOOKUP($B4941,APガラス性能一覧!$A$2:$M$6097,7,0),"")</f>
        <v/>
      </c>
      <c r="I4941" s="68" t="str">
        <f>IFERROR(VLOOKUP($B4941,APガラス性能一覧!$A$2:$M$6097,8,0),"")</f>
        <v/>
      </c>
      <c r="J4941" s="68" t="str">
        <f>IFERROR(VLOOKUP($B4941,APガラス性能一覧!$A$2:$M$6097,9,0),"")</f>
        <v/>
      </c>
      <c r="K4941" s="68" t="str">
        <f>IFERROR(VLOOKUP($B4941,APガラス性能一覧!$A$2:$M$6097,10,0),"")</f>
        <v/>
      </c>
      <c r="L4941" s="68" t="str">
        <f>IFERROR(VLOOKUP($B4941,APガラス性能一覧!$A$2:$M$6097,11,0),"")</f>
        <v/>
      </c>
      <c r="M4941" s="68" t="str">
        <f>IFERROR(VLOOKUP($B4941,APガラス性能一覧!$A$2:$M$6097,12,0),"")</f>
        <v/>
      </c>
      <c r="N4941" s="68" t="str">
        <f>IFERROR(VLOOKUP($B4941,APガラス性能一覧!$A$2:$M$6097,13,0),"")</f>
        <v/>
      </c>
    </row>
    <row r="4942" spans="2:14" x14ac:dyDescent="0.4">
      <c r="B4942" s="68" t="str">
        <f>IF($D$2="","",IF($E$2=0.65,IFERROR(IF(INDEX(APガラス性能一覧!A:A,MATCH(ROW(B4936),APガラス性能一覧!$O:$O,0))="","",INDEX(APガラス性能一覧!A:A,MATCH(ROW(B4936),APガラス性能一覧!$O:$O,0))),""),IFERROR(IF(INDEX(APガラス性能一覧!A:A,MATCH(ROW(B4936),APガラス性能一覧!$N:$N,0))="","",INDEX(APガラス性能一覧!A:A,MATCH(ROW(B4936),APガラス性能一覧!$N:$N,0))),"")))</f>
        <v/>
      </c>
      <c r="C4942" s="68" t="str">
        <f>IFERROR(VLOOKUP($B4942,APガラス性能一覧!$A$2:$M$6097,2,0),"")</f>
        <v/>
      </c>
      <c r="D4942" s="68" t="str">
        <f>IFERROR(VLOOKUP($B4942,APガラス性能一覧!$A$2:$M$6097,3,0),"")</f>
        <v/>
      </c>
      <c r="E4942" s="68" t="str">
        <f>IFERROR(VLOOKUP($B4942,APガラス性能一覧!$A$2:$M$6097,4,0),"")</f>
        <v/>
      </c>
      <c r="F4942" s="68" t="str">
        <f>IFERROR(VLOOKUP($B4942,APガラス性能一覧!$A$2:$M$6097,5,0),"")</f>
        <v/>
      </c>
      <c r="G4942" s="68" t="str">
        <f>IFERROR(VLOOKUP($B4942,APガラス性能一覧!$A$2:$M$6097,6,0),"")</f>
        <v/>
      </c>
      <c r="H4942" s="68" t="str">
        <f>IFERROR(VLOOKUP($B4942,APガラス性能一覧!$A$2:$M$6097,7,0),"")</f>
        <v/>
      </c>
      <c r="I4942" s="68" t="str">
        <f>IFERROR(VLOOKUP($B4942,APガラス性能一覧!$A$2:$M$6097,8,0),"")</f>
        <v/>
      </c>
      <c r="J4942" s="68" t="str">
        <f>IFERROR(VLOOKUP($B4942,APガラス性能一覧!$A$2:$M$6097,9,0),"")</f>
        <v/>
      </c>
      <c r="K4942" s="68" t="str">
        <f>IFERROR(VLOOKUP($B4942,APガラス性能一覧!$A$2:$M$6097,10,0),"")</f>
        <v/>
      </c>
      <c r="L4942" s="68" t="str">
        <f>IFERROR(VLOOKUP($B4942,APガラス性能一覧!$A$2:$M$6097,11,0),"")</f>
        <v/>
      </c>
      <c r="M4942" s="68" t="str">
        <f>IFERROR(VLOOKUP($B4942,APガラス性能一覧!$A$2:$M$6097,12,0),"")</f>
        <v/>
      </c>
      <c r="N4942" s="68" t="str">
        <f>IFERROR(VLOOKUP($B4942,APガラス性能一覧!$A$2:$M$6097,13,0),"")</f>
        <v/>
      </c>
    </row>
    <row r="4943" spans="2:14" x14ac:dyDescent="0.4">
      <c r="B4943" s="68" t="str">
        <f>IF($D$2="","",IF($E$2=0.65,IFERROR(IF(INDEX(APガラス性能一覧!A:A,MATCH(ROW(B4937),APガラス性能一覧!$O:$O,0))="","",INDEX(APガラス性能一覧!A:A,MATCH(ROW(B4937),APガラス性能一覧!$O:$O,0))),""),IFERROR(IF(INDEX(APガラス性能一覧!A:A,MATCH(ROW(B4937),APガラス性能一覧!$N:$N,0))="","",INDEX(APガラス性能一覧!A:A,MATCH(ROW(B4937),APガラス性能一覧!$N:$N,0))),"")))</f>
        <v/>
      </c>
      <c r="C4943" s="68" t="str">
        <f>IFERROR(VLOOKUP($B4943,APガラス性能一覧!$A$2:$M$6097,2,0),"")</f>
        <v/>
      </c>
      <c r="D4943" s="68" t="str">
        <f>IFERROR(VLOOKUP($B4943,APガラス性能一覧!$A$2:$M$6097,3,0),"")</f>
        <v/>
      </c>
      <c r="E4943" s="68" t="str">
        <f>IFERROR(VLOOKUP($B4943,APガラス性能一覧!$A$2:$M$6097,4,0),"")</f>
        <v/>
      </c>
      <c r="F4943" s="68" t="str">
        <f>IFERROR(VLOOKUP($B4943,APガラス性能一覧!$A$2:$M$6097,5,0),"")</f>
        <v/>
      </c>
      <c r="G4943" s="68" t="str">
        <f>IFERROR(VLOOKUP($B4943,APガラス性能一覧!$A$2:$M$6097,6,0),"")</f>
        <v/>
      </c>
      <c r="H4943" s="68" t="str">
        <f>IFERROR(VLOOKUP($B4943,APガラス性能一覧!$A$2:$M$6097,7,0),"")</f>
        <v/>
      </c>
      <c r="I4943" s="68" t="str">
        <f>IFERROR(VLOOKUP($B4943,APガラス性能一覧!$A$2:$M$6097,8,0),"")</f>
        <v/>
      </c>
      <c r="J4943" s="68" t="str">
        <f>IFERROR(VLOOKUP($B4943,APガラス性能一覧!$A$2:$M$6097,9,0),"")</f>
        <v/>
      </c>
      <c r="K4943" s="68" t="str">
        <f>IFERROR(VLOOKUP($B4943,APガラス性能一覧!$A$2:$M$6097,10,0),"")</f>
        <v/>
      </c>
      <c r="L4943" s="68" t="str">
        <f>IFERROR(VLOOKUP($B4943,APガラス性能一覧!$A$2:$M$6097,11,0),"")</f>
        <v/>
      </c>
      <c r="M4943" s="68" t="str">
        <f>IFERROR(VLOOKUP($B4943,APガラス性能一覧!$A$2:$M$6097,12,0),"")</f>
        <v/>
      </c>
      <c r="N4943" s="68" t="str">
        <f>IFERROR(VLOOKUP($B4943,APガラス性能一覧!$A$2:$M$6097,13,0),"")</f>
        <v/>
      </c>
    </row>
    <row r="4944" spans="2:14" x14ac:dyDescent="0.4">
      <c r="B4944" s="68" t="str">
        <f>IF($D$2="","",IF($E$2=0.65,IFERROR(IF(INDEX(APガラス性能一覧!A:A,MATCH(ROW(B4938),APガラス性能一覧!$O:$O,0))="","",INDEX(APガラス性能一覧!A:A,MATCH(ROW(B4938),APガラス性能一覧!$O:$O,0))),""),IFERROR(IF(INDEX(APガラス性能一覧!A:A,MATCH(ROW(B4938),APガラス性能一覧!$N:$N,0))="","",INDEX(APガラス性能一覧!A:A,MATCH(ROW(B4938),APガラス性能一覧!$N:$N,0))),"")))</f>
        <v/>
      </c>
      <c r="C4944" s="68" t="str">
        <f>IFERROR(VLOOKUP($B4944,APガラス性能一覧!$A$2:$M$6097,2,0),"")</f>
        <v/>
      </c>
      <c r="D4944" s="68" t="str">
        <f>IFERROR(VLOOKUP($B4944,APガラス性能一覧!$A$2:$M$6097,3,0),"")</f>
        <v/>
      </c>
      <c r="E4944" s="68" t="str">
        <f>IFERROR(VLOOKUP($B4944,APガラス性能一覧!$A$2:$M$6097,4,0),"")</f>
        <v/>
      </c>
      <c r="F4944" s="68" t="str">
        <f>IFERROR(VLOOKUP($B4944,APガラス性能一覧!$A$2:$M$6097,5,0),"")</f>
        <v/>
      </c>
      <c r="G4944" s="68" t="str">
        <f>IFERROR(VLOOKUP($B4944,APガラス性能一覧!$A$2:$M$6097,6,0),"")</f>
        <v/>
      </c>
      <c r="H4944" s="68" t="str">
        <f>IFERROR(VLOOKUP($B4944,APガラス性能一覧!$A$2:$M$6097,7,0),"")</f>
        <v/>
      </c>
      <c r="I4944" s="68" t="str">
        <f>IFERROR(VLOOKUP($B4944,APガラス性能一覧!$A$2:$M$6097,8,0),"")</f>
        <v/>
      </c>
      <c r="J4944" s="68" t="str">
        <f>IFERROR(VLOOKUP($B4944,APガラス性能一覧!$A$2:$M$6097,9,0),"")</f>
        <v/>
      </c>
      <c r="K4944" s="68" t="str">
        <f>IFERROR(VLOOKUP($B4944,APガラス性能一覧!$A$2:$M$6097,10,0),"")</f>
        <v/>
      </c>
      <c r="L4944" s="68" t="str">
        <f>IFERROR(VLOOKUP($B4944,APガラス性能一覧!$A$2:$M$6097,11,0),"")</f>
        <v/>
      </c>
      <c r="M4944" s="68" t="str">
        <f>IFERROR(VLOOKUP($B4944,APガラス性能一覧!$A$2:$M$6097,12,0),"")</f>
        <v/>
      </c>
      <c r="N4944" s="68" t="str">
        <f>IFERROR(VLOOKUP($B4944,APガラス性能一覧!$A$2:$M$6097,13,0),"")</f>
        <v/>
      </c>
    </row>
    <row r="4945" spans="2:14" x14ac:dyDescent="0.4">
      <c r="B4945" s="68" t="str">
        <f>IF($D$2="","",IF($E$2=0.65,IFERROR(IF(INDEX(APガラス性能一覧!A:A,MATCH(ROW(B4939),APガラス性能一覧!$O:$O,0))="","",INDEX(APガラス性能一覧!A:A,MATCH(ROW(B4939),APガラス性能一覧!$O:$O,0))),""),IFERROR(IF(INDEX(APガラス性能一覧!A:A,MATCH(ROW(B4939),APガラス性能一覧!$N:$N,0))="","",INDEX(APガラス性能一覧!A:A,MATCH(ROW(B4939),APガラス性能一覧!$N:$N,0))),"")))</f>
        <v/>
      </c>
      <c r="C4945" s="68" t="str">
        <f>IFERROR(VLOOKUP($B4945,APガラス性能一覧!$A$2:$M$6097,2,0),"")</f>
        <v/>
      </c>
      <c r="D4945" s="68" t="str">
        <f>IFERROR(VLOOKUP($B4945,APガラス性能一覧!$A$2:$M$6097,3,0),"")</f>
        <v/>
      </c>
      <c r="E4945" s="68" t="str">
        <f>IFERROR(VLOOKUP($B4945,APガラス性能一覧!$A$2:$M$6097,4,0),"")</f>
        <v/>
      </c>
      <c r="F4945" s="68" t="str">
        <f>IFERROR(VLOOKUP($B4945,APガラス性能一覧!$A$2:$M$6097,5,0),"")</f>
        <v/>
      </c>
      <c r="G4945" s="68" t="str">
        <f>IFERROR(VLOOKUP($B4945,APガラス性能一覧!$A$2:$M$6097,6,0),"")</f>
        <v/>
      </c>
      <c r="H4945" s="68" t="str">
        <f>IFERROR(VLOOKUP($B4945,APガラス性能一覧!$A$2:$M$6097,7,0),"")</f>
        <v/>
      </c>
      <c r="I4945" s="68" t="str">
        <f>IFERROR(VLOOKUP($B4945,APガラス性能一覧!$A$2:$M$6097,8,0),"")</f>
        <v/>
      </c>
      <c r="J4945" s="68" t="str">
        <f>IFERROR(VLOOKUP($B4945,APガラス性能一覧!$A$2:$M$6097,9,0),"")</f>
        <v/>
      </c>
      <c r="K4945" s="68" t="str">
        <f>IFERROR(VLOOKUP($B4945,APガラス性能一覧!$A$2:$M$6097,10,0),"")</f>
        <v/>
      </c>
      <c r="L4945" s="68" t="str">
        <f>IFERROR(VLOOKUP($B4945,APガラス性能一覧!$A$2:$M$6097,11,0),"")</f>
        <v/>
      </c>
      <c r="M4945" s="68" t="str">
        <f>IFERROR(VLOOKUP($B4945,APガラス性能一覧!$A$2:$M$6097,12,0),"")</f>
        <v/>
      </c>
      <c r="N4945" s="68" t="str">
        <f>IFERROR(VLOOKUP($B4945,APガラス性能一覧!$A$2:$M$6097,13,0),"")</f>
        <v/>
      </c>
    </row>
    <row r="4946" spans="2:14" x14ac:dyDescent="0.4">
      <c r="B4946" s="68" t="str">
        <f>IF($D$2="","",IF($E$2=0.65,IFERROR(IF(INDEX(APガラス性能一覧!A:A,MATCH(ROW(B4940),APガラス性能一覧!$O:$O,0))="","",INDEX(APガラス性能一覧!A:A,MATCH(ROW(B4940),APガラス性能一覧!$O:$O,0))),""),IFERROR(IF(INDEX(APガラス性能一覧!A:A,MATCH(ROW(B4940),APガラス性能一覧!$N:$N,0))="","",INDEX(APガラス性能一覧!A:A,MATCH(ROW(B4940),APガラス性能一覧!$N:$N,0))),"")))</f>
        <v/>
      </c>
      <c r="C4946" s="68" t="str">
        <f>IFERROR(VLOOKUP($B4946,APガラス性能一覧!$A$2:$M$6097,2,0),"")</f>
        <v/>
      </c>
      <c r="D4946" s="68" t="str">
        <f>IFERROR(VLOOKUP($B4946,APガラス性能一覧!$A$2:$M$6097,3,0),"")</f>
        <v/>
      </c>
      <c r="E4946" s="68" t="str">
        <f>IFERROR(VLOOKUP($B4946,APガラス性能一覧!$A$2:$M$6097,4,0),"")</f>
        <v/>
      </c>
      <c r="F4946" s="68" t="str">
        <f>IFERROR(VLOOKUP($B4946,APガラス性能一覧!$A$2:$M$6097,5,0),"")</f>
        <v/>
      </c>
      <c r="G4946" s="68" t="str">
        <f>IFERROR(VLOOKUP($B4946,APガラス性能一覧!$A$2:$M$6097,6,0),"")</f>
        <v/>
      </c>
      <c r="H4946" s="68" t="str">
        <f>IFERROR(VLOOKUP($B4946,APガラス性能一覧!$A$2:$M$6097,7,0),"")</f>
        <v/>
      </c>
      <c r="I4946" s="68" t="str">
        <f>IFERROR(VLOOKUP($B4946,APガラス性能一覧!$A$2:$M$6097,8,0),"")</f>
        <v/>
      </c>
      <c r="J4946" s="68" t="str">
        <f>IFERROR(VLOOKUP($B4946,APガラス性能一覧!$A$2:$M$6097,9,0),"")</f>
        <v/>
      </c>
      <c r="K4946" s="68" t="str">
        <f>IFERROR(VLOOKUP($B4946,APガラス性能一覧!$A$2:$M$6097,10,0),"")</f>
        <v/>
      </c>
      <c r="L4946" s="68" t="str">
        <f>IFERROR(VLOOKUP($B4946,APガラス性能一覧!$A$2:$M$6097,11,0),"")</f>
        <v/>
      </c>
      <c r="M4946" s="68" t="str">
        <f>IFERROR(VLOOKUP($B4946,APガラス性能一覧!$A$2:$M$6097,12,0),"")</f>
        <v/>
      </c>
      <c r="N4946" s="68" t="str">
        <f>IFERROR(VLOOKUP($B4946,APガラス性能一覧!$A$2:$M$6097,13,0),"")</f>
        <v/>
      </c>
    </row>
    <row r="4947" spans="2:14" x14ac:dyDescent="0.4">
      <c r="B4947" s="68" t="str">
        <f>IF($D$2="","",IF($E$2=0.65,IFERROR(IF(INDEX(APガラス性能一覧!A:A,MATCH(ROW(B4941),APガラス性能一覧!$O:$O,0))="","",INDEX(APガラス性能一覧!A:A,MATCH(ROW(B4941),APガラス性能一覧!$O:$O,0))),""),IFERROR(IF(INDEX(APガラス性能一覧!A:A,MATCH(ROW(B4941),APガラス性能一覧!$N:$N,0))="","",INDEX(APガラス性能一覧!A:A,MATCH(ROW(B4941),APガラス性能一覧!$N:$N,0))),"")))</f>
        <v/>
      </c>
      <c r="C4947" s="68" t="str">
        <f>IFERROR(VLOOKUP($B4947,APガラス性能一覧!$A$2:$M$6097,2,0),"")</f>
        <v/>
      </c>
      <c r="D4947" s="68" t="str">
        <f>IFERROR(VLOOKUP($B4947,APガラス性能一覧!$A$2:$M$6097,3,0),"")</f>
        <v/>
      </c>
      <c r="E4947" s="68" t="str">
        <f>IFERROR(VLOOKUP($B4947,APガラス性能一覧!$A$2:$M$6097,4,0),"")</f>
        <v/>
      </c>
      <c r="F4947" s="68" t="str">
        <f>IFERROR(VLOOKUP($B4947,APガラス性能一覧!$A$2:$M$6097,5,0),"")</f>
        <v/>
      </c>
      <c r="G4947" s="68" t="str">
        <f>IFERROR(VLOOKUP($B4947,APガラス性能一覧!$A$2:$M$6097,6,0),"")</f>
        <v/>
      </c>
      <c r="H4947" s="68" t="str">
        <f>IFERROR(VLOOKUP($B4947,APガラス性能一覧!$A$2:$M$6097,7,0),"")</f>
        <v/>
      </c>
      <c r="I4947" s="68" t="str">
        <f>IFERROR(VLOOKUP($B4947,APガラス性能一覧!$A$2:$M$6097,8,0),"")</f>
        <v/>
      </c>
      <c r="J4947" s="68" t="str">
        <f>IFERROR(VLOOKUP($B4947,APガラス性能一覧!$A$2:$M$6097,9,0),"")</f>
        <v/>
      </c>
      <c r="K4947" s="68" t="str">
        <f>IFERROR(VLOOKUP($B4947,APガラス性能一覧!$A$2:$M$6097,10,0),"")</f>
        <v/>
      </c>
      <c r="L4947" s="68" t="str">
        <f>IFERROR(VLOOKUP($B4947,APガラス性能一覧!$A$2:$M$6097,11,0),"")</f>
        <v/>
      </c>
      <c r="M4947" s="68" t="str">
        <f>IFERROR(VLOOKUP($B4947,APガラス性能一覧!$A$2:$M$6097,12,0),"")</f>
        <v/>
      </c>
      <c r="N4947" s="68" t="str">
        <f>IFERROR(VLOOKUP($B4947,APガラス性能一覧!$A$2:$M$6097,13,0),"")</f>
        <v/>
      </c>
    </row>
    <row r="4948" spans="2:14" x14ac:dyDescent="0.4">
      <c r="B4948" s="68" t="str">
        <f>IF($D$2="","",IF($E$2=0.65,IFERROR(IF(INDEX(APガラス性能一覧!A:A,MATCH(ROW(B4942),APガラス性能一覧!$O:$O,0))="","",INDEX(APガラス性能一覧!A:A,MATCH(ROW(B4942),APガラス性能一覧!$O:$O,0))),""),IFERROR(IF(INDEX(APガラス性能一覧!A:A,MATCH(ROW(B4942),APガラス性能一覧!$N:$N,0))="","",INDEX(APガラス性能一覧!A:A,MATCH(ROW(B4942),APガラス性能一覧!$N:$N,0))),"")))</f>
        <v/>
      </c>
      <c r="C4948" s="68" t="str">
        <f>IFERROR(VLOOKUP($B4948,APガラス性能一覧!$A$2:$M$6097,2,0),"")</f>
        <v/>
      </c>
      <c r="D4948" s="68" t="str">
        <f>IFERROR(VLOOKUP($B4948,APガラス性能一覧!$A$2:$M$6097,3,0),"")</f>
        <v/>
      </c>
      <c r="E4948" s="68" t="str">
        <f>IFERROR(VLOOKUP($B4948,APガラス性能一覧!$A$2:$M$6097,4,0),"")</f>
        <v/>
      </c>
      <c r="F4948" s="68" t="str">
        <f>IFERROR(VLOOKUP($B4948,APガラス性能一覧!$A$2:$M$6097,5,0),"")</f>
        <v/>
      </c>
      <c r="G4948" s="68" t="str">
        <f>IFERROR(VLOOKUP($B4948,APガラス性能一覧!$A$2:$M$6097,6,0),"")</f>
        <v/>
      </c>
      <c r="H4948" s="68" t="str">
        <f>IFERROR(VLOOKUP($B4948,APガラス性能一覧!$A$2:$M$6097,7,0),"")</f>
        <v/>
      </c>
      <c r="I4948" s="68" t="str">
        <f>IFERROR(VLOOKUP($B4948,APガラス性能一覧!$A$2:$M$6097,8,0),"")</f>
        <v/>
      </c>
      <c r="J4948" s="68" t="str">
        <f>IFERROR(VLOOKUP($B4948,APガラス性能一覧!$A$2:$M$6097,9,0),"")</f>
        <v/>
      </c>
      <c r="K4948" s="68" t="str">
        <f>IFERROR(VLOOKUP($B4948,APガラス性能一覧!$A$2:$M$6097,10,0),"")</f>
        <v/>
      </c>
      <c r="L4948" s="68" t="str">
        <f>IFERROR(VLOOKUP($B4948,APガラス性能一覧!$A$2:$M$6097,11,0),"")</f>
        <v/>
      </c>
      <c r="M4948" s="68" t="str">
        <f>IFERROR(VLOOKUP($B4948,APガラス性能一覧!$A$2:$M$6097,12,0),"")</f>
        <v/>
      </c>
      <c r="N4948" s="68" t="str">
        <f>IFERROR(VLOOKUP($B4948,APガラス性能一覧!$A$2:$M$6097,13,0),"")</f>
        <v/>
      </c>
    </row>
    <row r="4949" spans="2:14" x14ac:dyDescent="0.4">
      <c r="B4949" s="68" t="str">
        <f>IF($D$2="","",IF($E$2=0.65,IFERROR(IF(INDEX(APガラス性能一覧!A:A,MATCH(ROW(B4943),APガラス性能一覧!$O:$O,0))="","",INDEX(APガラス性能一覧!A:A,MATCH(ROW(B4943),APガラス性能一覧!$O:$O,0))),""),IFERROR(IF(INDEX(APガラス性能一覧!A:A,MATCH(ROW(B4943),APガラス性能一覧!$N:$N,0))="","",INDEX(APガラス性能一覧!A:A,MATCH(ROW(B4943),APガラス性能一覧!$N:$N,0))),"")))</f>
        <v/>
      </c>
      <c r="C4949" s="68" t="str">
        <f>IFERROR(VLOOKUP($B4949,APガラス性能一覧!$A$2:$M$6097,2,0),"")</f>
        <v/>
      </c>
      <c r="D4949" s="68" t="str">
        <f>IFERROR(VLOOKUP($B4949,APガラス性能一覧!$A$2:$M$6097,3,0),"")</f>
        <v/>
      </c>
      <c r="E4949" s="68" t="str">
        <f>IFERROR(VLOOKUP($B4949,APガラス性能一覧!$A$2:$M$6097,4,0),"")</f>
        <v/>
      </c>
      <c r="F4949" s="68" t="str">
        <f>IFERROR(VLOOKUP($B4949,APガラス性能一覧!$A$2:$M$6097,5,0),"")</f>
        <v/>
      </c>
      <c r="G4949" s="68" t="str">
        <f>IFERROR(VLOOKUP($B4949,APガラス性能一覧!$A$2:$M$6097,6,0),"")</f>
        <v/>
      </c>
      <c r="H4949" s="68" t="str">
        <f>IFERROR(VLOOKUP($B4949,APガラス性能一覧!$A$2:$M$6097,7,0),"")</f>
        <v/>
      </c>
      <c r="I4949" s="68" t="str">
        <f>IFERROR(VLOOKUP($B4949,APガラス性能一覧!$A$2:$M$6097,8,0),"")</f>
        <v/>
      </c>
      <c r="J4949" s="68" t="str">
        <f>IFERROR(VLOOKUP($B4949,APガラス性能一覧!$A$2:$M$6097,9,0),"")</f>
        <v/>
      </c>
      <c r="K4949" s="68" t="str">
        <f>IFERROR(VLOOKUP($B4949,APガラス性能一覧!$A$2:$M$6097,10,0),"")</f>
        <v/>
      </c>
      <c r="L4949" s="68" t="str">
        <f>IFERROR(VLOOKUP($B4949,APガラス性能一覧!$A$2:$M$6097,11,0),"")</f>
        <v/>
      </c>
      <c r="M4949" s="68" t="str">
        <f>IFERROR(VLOOKUP($B4949,APガラス性能一覧!$A$2:$M$6097,12,0),"")</f>
        <v/>
      </c>
      <c r="N4949" s="68" t="str">
        <f>IFERROR(VLOOKUP($B4949,APガラス性能一覧!$A$2:$M$6097,13,0),"")</f>
        <v/>
      </c>
    </row>
    <row r="4950" spans="2:14" x14ac:dyDescent="0.4">
      <c r="B4950" s="68" t="str">
        <f>IF($D$2="","",IF($E$2=0.65,IFERROR(IF(INDEX(APガラス性能一覧!A:A,MATCH(ROW(B4944),APガラス性能一覧!$O:$O,0))="","",INDEX(APガラス性能一覧!A:A,MATCH(ROW(B4944),APガラス性能一覧!$O:$O,0))),""),IFERROR(IF(INDEX(APガラス性能一覧!A:A,MATCH(ROW(B4944),APガラス性能一覧!$N:$N,0))="","",INDEX(APガラス性能一覧!A:A,MATCH(ROW(B4944),APガラス性能一覧!$N:$N,0))),"")))</f>
        <v/>
      </c>
      <c r="C4950" s="68" t="str">
        <f>IFERROR(VLOOKUP($B4950,APガラス性能一覧!$A$2:$M$6097,2,0),"")</f>
        <v/>
      </c>
      <c r="D4950" s="68" t="str">
        <f>IFERROR(VLOOKUP($B4950,APガラス性能一覧!$A$2:$M$6097,3,0),"")</f>
        <v/>
      </c>
      <c r="E4950" s="68" t="str">
        <f>IFERROR(VLOOKUP($B4950,APガラス性能一覧!$A$2:$M$6097,4,0),"")</f>
        <v/>
      </c>
      <c r="F4950" s="68" t="str">
        <f>IFERROR(VLOOKUP($B4950,APガラス性能一覧!$A$2:$M$6097,5,0),"")</f>
        <v/>
      </c>
      <c r="G4950" s="68" t="str">
        <f>IFERROR(VLOOKUP($B4950,APガラス性能一覧!$A$2:$M$6097,6,0),"")</f>
        <v/>
      </c>
      <c r="H4950" s="68" t="str">
        <f>IFERROR(VLOOKUP($B4950,APガラス性能一覧!$A$2:$M$6097,7,0),"")</f>
        <v/>
      </c>
      <c r="I4950" s="68" t="str">
        <f>IFERROR(VLOOKUP($B4950,APガラス性能一覧!$A$2:$M$6097,8,0),"")</f>
        <v/>
      </c>
      <c r="J4950" s="68" t="str">
        <f>IFERROR(VLOOKUP($B4950,APガラス性能一覧!$A$2:$M$6097,9,0),"")</f>
        <v/>
      </c>
      <c r="K4950" s="68" t="str">
        <f>IFERROR(VLOOKUP($B4950,APガラス性能一覧!$A$2:$M$6097,10,0),"")</f>
        <v/>
      </c>
      <c r="L4950" s="68" t="str">
        <f>IFERROR(VLOOKUP($B4950,APガラス性能一覧!$A$2:$M$6097,11,0),"")</f>
        <v/>
      </c>
      <c r="M4950" s="68" t="str">
        <f>IFERROR(VLOOKUP($B4950,APガラス性能一覧!$A$2:$M$6097,12,0),"")</f>
        <v/>
      </c>
      <c r="N4950" s="68" t="str">
        <f>IFERROR(VLOOKUP($B4950,APガラス性能一覧!$A$2:$M$6097,13,0),"")</f>
        <v/>
      </c>
    </row>
    <row r="4951" spans="2:14" x14ac:dyDescent="0.4">
      <c r="B4951" s="68" t="str">
        <f>IF($D$2="","",IF($E$2=0.65,IFERROR(IF(INDEX(APガラス性能一覧!A:A,MATCH(ROW(B4945),APガラス性能一覧!$O:$O,0))="","",INDEX(APガラス性能一覧!A:A,MATCH(ROW(B4945),APガラス性能一覧!$O:$O,0))),""),IFERROR(IF(INDEX(APガラス性能一覧!A:A,MATCH(ROW(B4945),APガラス性能一覧!$N:$N,0))="","",INDEX(APガラス性能一覧!A:A,MATCH(ROW(B4945),APガラス性能一覧!$N:$N,0))),"")))</f>
        <v/>
      </c>
      <c r="C4951" s="68" t="str">
        <f>IFERROR(VLOOKUP($B4951,APガラス性能一覧!$A$2:$M$6097,2,0),"")</f>
        <v/>
      </c>
      <c r="D4951" s="68" t="str">
        <f>IFERROR(VLOOKUP($B4951,APガラス性能一覧!$A$2:$M$6097,3,0),"")</f>
        <v/>
      </c>
      <c r="E4951" s="68" t="str">
        <f>IFERROR(VLOOKUP($B4951,APガラス性能一覧!$A$2:$M$6097,4,0),"")</f>
        <v/>
      </c>
      <c r="F4951" s="68" t="str">
        <f>IFERROR(VLOOKUP($B4951,APガラス性能一覧!$A$2:$M$6097,5,0),"")</f>
        <v/>
      </c>
      <c r="G4951" s="68" t="str">
        <f>IFERROR(VLOOKUP($B4951,APガラス性能一覧!$A$2:$M$6097,6,0),"")</f>
        <v/>
      </c>
      <c r="H4951" s="68" t="str">
        <f>IFERROR(VLOOKUP($B4951,APガラス性能一覧!$A$2:$M$6097,7,0),"")</f>
        <v/>
      </c>
      <c r="I4951" s="68" t="str">
        <f>IFERROR(VLOOKUP($B4951,APガラス性能一覧!$A$2:$M$6097,8,0),"")</f>
        <v/>
      </c>
      <c r="J4951" s="68" t="str">
        <f>IFERROR(VLOOKUP($B4951,APガラス性能一覧!$A$2:$M$6097,9,0),"")</f>
        <v/>
      </c>
      <c r="K4951" s="68" t="str">
        <f>IFERROR(VLOOKUP($B4951,APガラス性能一覧!$A$2:$M$6097,10,0),"")</f>
        <v/>
      </c>
      <c r="L4951" s="68" t="str">
        <f>IFERROR(VLOOKUP($B4951,APガラス性能一覧!$A$2:$M$6097,11,0),"")</f>
        <v/>
      </c>
      <c r="M4951" s="68" t="str">
        <f>IFERROR(VLOOKUP($B4951,APガラス性能一覧!$A$2:$M$6097,12,0),"")</f>
        <v/>
      </c>
      <c r="N4951" s="68" t="str">
        <f>IFERROR(VLOOKUP($B4951,APガラス性能一覧!$A$2:$M$6097,13,0),"")</f>
        <v/>
      </c>
    </row>
    <row r="4952" spans="2:14" x14ac:dyDescent="0.4">
      <c r="B4952" s="68" t="str">
        <f>IF($D$2="","",IF($E$2=0.65,IFERROR(IF(INDEX(APガラス性能一覧!A:A,MATCH(ROW(B4946),APガラス性能一覧!$O:$O,0))="","",INDEX(APガラス性能一覧!A:A,MATCH(ROW(B4946),APガラス性能一覧!$O:$O,0))),""),IFERROR(IF(INDEX(APガラス性能一覧!A:A,MATCH(ROW(B4946),APガラス性能一覧!$N:$N,0))="","",INDEX(APガラス性能一覧!A:A,MATCH(ROW(B4946),APガラス性能一覧!$N:$N,0))),"")))</f>
        <v/>
      </c>
      <c r="C4952" s="68" t="str">
        <f>IFERROR(VLOOKUP($B4952,APガラス性能一覧!$A$2:$M$6097,2,0),"")</f>
        <v/>
      </c>
      <c r="D4952" s="68" t="str">
        <f>IFERROR(VLOOKUP($B4952,APガラス性能一覧!$A$2:$M$6097,3,0),"")</f>
        <v/>
      </c>
      <c r="E4952" s="68" t="str">
        <f>IFERROR(VLOOKUP($B4952,APガラス性能一覧!$A$2:$M$6097,4,0),"")</f>
        <v/>
      </c>
      <c r="F4952" s="68" t="str">
        <f>IFERROR(VLOOKUP($B4952,APガラス性能一覧!$A$2:$M$6097,5,0),"")</f>
        <v/>
      </c>
      <c r="G4952" s="68" t="str">
        <f>IFERROR(VLOOKUP($B4952,APガラス性能一覧!$A$2:$M$6097,6,0),"")</f>
        <v/>
      </c>
      <c r="H4952" s="68" t="str">
        <f>IFERROR(VLOOKUP($B4952,APガラス性能一覧!$A$2:$M$6097,7,0),"")</f>
        <v/>
      </c>
      <c r="I4952" s="68" t="str">
        <f>IFERROR(VLOOKUP($B4952,APガラス性能一覧!$A$2:$M$6097,8,0),"")</f>
        <v/>
      </c>
      <c r="J4952" s="68" t="str">
        <f>IFERROR(VLOOKUP($B4952,APガラス性能一覧!$A$2:$M$6097,9,0),"")</f>
        <v/>
      </c>
      <c r="K4952" s="68" t="str">
        <f>IFERROR(VLOOKUP($B4952,APガラス性能一覧!$A$2:$M$6097,10,0),"")</f>
        <v/>
      </c>
      <c r="L4952" s="68" t="str">
        <f>IFERROR(VLOOKUP($B4952,APガラス性能一覧!$A$2:$M$6097,11,0),"")</f>
        <v/>
      </c>
      <c r="M4952" s="68" t="str">
        <f>IFERROR(VLOOKUP($B4952,APガラス性能一覧!$A$2:$M$6097,12,0),"")</f>
        <v/>
      </c>
      <c r="N4952" s="68" t="str">
        <f>IFERROR(VLOOKUP($B4952,APガラス性能一覧!$A$2:$M$6097,13,0),"")</f>
        <v/>
      </c>
    </row>
    <row r="4953" spans="2:14" x14ac:dyDescent="0.4">
      <c r="B4953" s="68" t="str">
        <f>IF($D$2="","",IF($E$2=0.65,IFERROR(IF(INDEX(APガラス性能一覧!A:A,MATCH(ROW(B4947),APガラス性能一覧!$O:$O,0))="","",INDEX(APガラス性能一覧!A:A,MATCH(ROW(B4947),APガラス性能一覧!$O:$O,0))),""),IFERROR(IF(INDEX(APガラス性能一覧!A:A,MATCH(ROW(B4947),APガラス性能一覧!$N:$N,0))="","",INDEX(APガラス性能一覧!A:A,MATCH(ROW(B4947),APガラス性能一覧!$N:$N,0))),"")))</f>
        <v/>
      </c>
      <c r="C4953" s="68" t="str">
        <f>IFERROR(VLOOKUP($B4953,APガラス性能一覧!$A$2:$M$6097,2,0),"")</f>
        <v/>
      </c>
      <c r="D4953" s="68" t="str">
        <f>IFERROR(VLOOKUP($B4953,APガラス性能一覧!$A$2:$M$6097,3,0),"")</f>
        <v/>
      </c>
      <c r="E4953" s="68" t="str">
        <f>IFERROR(VLOOKUP($B4953,APガラス性能一覧!$A$2:$M$6097,4,0),"")</f>
        <v/>
      </c>
      <c r="F4953" s="68" t="str">
        <f>IFERROR(VLOOKUP($B4953,APガラス性能一覧!$A$2:$M$6097,5,0),"")</f>
        <v/>
      </c>
      <c r="G4953" s="68" t="str">
        <f>IFERROR(VLOOKUP($B4953,APガラス性能一覧!$A$2:$M$6097,6,0),"")</f>
        <v/>
      </c>
      <c r="H4953" s="68" t="str">
        <f>IFERROR(VLOOKUP($B4953,APガラス性能一覧!$A$2:$M$6097,7,0),"")</f>
        <v/>
      </c>
      <c r="I4953" s="68" t="str">
        <f>IFERROR(VLOOKUP($B4953,APガラス性能一覧!$A$2:$M$6097,8,0),"")</f>
        <v/>
      </c>
      <c r="J4953" s="68" t="str">
        <f>IFERROR(VLOOKUP($B4953,APガラス性能一覧!$A$2:$M$6097,9,0),"")</f>
        <v/>
      </c>
      <c r="K4953" s="68" t="str">
        <f>IFERROR(VLOOKUP($B4953,APガラス性能一覧!$A$2:$M$6097,10,0),"")</f>
        <v/>
      </c>
      <c r="L4953" s="68" t="str">
        <f>IFERROR(VLOOKUP($B4953,APガラス性能一覧!$A$2:$M$6097,11,0),"")</f>
        <v/>
      </c>
      <c r="M4953" s="68" t="str">
        <f>IFERROR(VLOOKUP($B4953,APガラス性能一覧!$A$2:$M$6097,12,0),"")</f>
        <v/>
      </c>
      <c r="N4953" s="68" t="str">
        <f>IFERROR(VLOOKUP($B4953,APガラス性能一覧!$A$2:$M$6097,13,0),"")</f>
        <v/>
      </c>
    </row>
    <row r="4954" spans="2:14" x14ac:dyDescent="0.4">
      <c r="B4954" s="68" t="str">
        <f>IF($D$2="","",IF($E$2=0.65,IFERROR(IF(INDEX(APガラス性能一覧!A:A,MATCH(ROW(B4948),APガラス性能一覧!$O:$O,0))="","",INDEX(APガラス性能一覧!A:A,MATCH(ROW(B4948),APガラス性能一覧!$O:$O,0))),""),IFERROR(IF(INDEX(APガラス性能一覧!A:A,MATCH(ROW(B4948),APガラス性能一覧!$N:$N,0))="","",INDEX(APガラス性能一覧!A:A,MATCH(ROW(B4948),APガラス性能一覧!$N:$N,0))),"")))</f>
        <v/>
      </c>
      <c r="C4954" s="68" t="str">
        <f>IFERROR(VLOOKUP($B4954,APガラス性能一覧!$A$2:$M$6097,2,0),"")</f>
        <v/>
      </c>
      <c r="D4954" s="68" t="str">
        <f>IFERROR(VLOOKUP($B4954,APガラス性能一覧!$A$2:$M$6097,3,0),"")</f>
        <v/>
      </c>
      <c r="E4954" s="68" t="str">
        <f>IFERROR(VLOOKUP($B4954,APガラス性能一覧!$A$2:$M$6097,4,0),"")</f>
        <v/>
      </c>
      <c r="F4954" s="68" t="str">
        <f>IFERROR(VLOOKUP($B4954,APガラス性能一覧!$A$2:$M$6097,5,0),"")</f>
        <v/>
      </c>
      <c r="G4954" s="68" t="str">
        <f>IFERROR(VLOOKUP($B4954,APガラス性能一覧!$A$2:$M$6097,6,0),"")</f>
        <v/>
      </c>
      <c r="H4954" s="68" t="str">
        <f>IFERROR(VLOOKUP($B4954,APガラス性能一覧!$A$2:$M$6097,7,0),"")</f>
        <v/>
      </c>
      <c r="I4954" s="68" t="str">
        <f>IFERROR(VLOOKUP($B4954,APガラス性能一覧!$A$2:$M$6097,8,0),"")</f>
        <v/>
      </c>
      <c r="J4954" s="68" t="str">
        <f>IFERROR(VLOOKUP($B4954,APガラス性能一覧!$A$2:$M$6097,9,0),"")</f>
        <v/>
      </c>
      <c r="K4954" s="68" t="str">
        <f>IFERROR(VLOOKUP($B4954,APガラス性能一覧!$A$2:$M$6097,10,0),"")</f>
        <v/>
      </c>
      <c r="L4954" s="68" t="str">
        <f>IFERROR(VLOOKUP($B4954,APガラス性能一覧!$A$2:$M$6097,11,0),"")</f>
        <v/>
      </c>
      <c r="M4954" s="68" t="str">
        <f>IFERROR(VLOOKUP($B4954,APガラス性能一覧!$A$2:$M$6097,12,0),"")</f>
        <v/>
      </c>
      <c r="N4954" s="68" t="str">
        <f>IFERROR(VLOOKUP($B4954,APガラス性能一覧!$A$2:$M$6097,13,0),"")</f>
        <v/>
      </c>
    </row>
    <row r="4955" spans="2:14" x14ac:dyDescent="0.4">
      <c r="B4955" s="68" t="str">
        <f>IF($D$2="","",IF($E$2=0.65,IFERROR(IF(INDEX(APガラス性能一覧!A:A,MATCH(ROW(B4949),APガラス性能一覧!$O:$O,0))="","",INDEX(APガラス性能一覧!A:A,MATCH(ROW(B4949),APガラス性能一覧!$O:$O,0))),""),IFERROR(IF(INDEX(APガラス性能一覧!A:A,MATCH(ROW(B4949),APガラス性能一覧!$N:$N,0))="","",INDEX(APガラス性能一覧!A:A,MATCH(ROW(B4949),APガラス性能一覧!$N:$N,0))),"")))</f>
        <v/>
      </c>
      <c r="C4955" s="68" t="str">
        <f>IFERROR(VLOOKUP($B4955,APガラス性能一覧!$A$2:$M$6097,2,0),"")</f>
        <v/>
      </c>
      <c r="D4955" s="68" t="str">
        <f>IFERROR(VLOOKUP($B4955,APガラス性能一覧!$A$2:$M$6097,3,0),"")</f>
        <v/>
      </c>
      <c r="E4955" s="68" t="str">
        <f>IFERROR(VLOOKUP($B4955,APガラス性能一覧!$A$2:$M$6097,4,0),"")</f>
        <v/>
      </c>
      <c r="F4955" s="68" t="str">
        <f>IFERROR(VLOOKUP($B4955,APガラス性能一覧!$A$2:$M$6097,5,0),"")</f>
        <v/>
      </c>
      <c r="G4955" s="68" t="str">
        <f>IFERROR(VLOOKUP($B4955,APガラス性能一覧!$A$2:$M$6097,6,0),"")</f>
        <v/>
      </c>
      <c r="H4955" s="68" t="str">
        <f>IFERROR(VLOOKUP($B4955,APガラス性能一覧!$A$2:$M$6097,7,0),"")</f>
        <v/>
      </c>
      <c r="I4955" s="68" t="str">
        <f>IFERROR(VLOOKUP($B4955,APガラス性能一覧!$A$2:$M$6097,8,0),"")</f>
        <v/>
      </c>
      <c r="J4955" s="68" t="str">
        <f>IFERROR(VLOOKUP($B4955,APガラス性能一覧!$A$2:$M$6097,9,0),"")</f>
        <v/>
      </c>
      <c r="K4955" s="68" t="str">
        <f>IFERROR(VLOOKUP($B4955,APガラス性能一覧!$A$2:$M$6097,10,0),"")</f>
        <v/>
      </c>
      <c r="L4955" s="68" t="str">
        <f>IFERROR(VLOOKUP($B4955,APガラス性能一覧!$A$2:$M$6097,11,0),"")</f>
        <v/>
      </c>
      <c r="M4955" s="68" t="str">
        <f>IFERROR(VLOOKUP($B4955,APガラス性能一覧!$A$2:$M$6097,12,0),"")</f>
        <v/>
      </c>
      <c r="N4955" s="68" t="str">
        <f>IFERROR(VLOOKUP($B4955,APガラス性能一覧!$A$2:$M$6097,13,0),"")</f>
        <v/>
      </c>
    </row>
    <row r="4956" spans="2:14" x14ac:dyDescent="0.4">
      <c r="B4956" s="68" t="str">
        <f>IF($D$2="","",IF($E$2=0.65,IFERROR(IF(INDEX(APガラス性能一覧!A:A,MATCH(ROW(B4950),APガラス性能一覧!$O:$O,0))="","",INDEX(APガラス性能一覧!A:A,MATCH(ROW(B4950),APガラス性能一覧!$O:$O,0))),""),IFERROR(IF(INDEX(APガラス性能一覧!A:A,MATCH(ROW(B4950),APガラス性能一覧!$N:$N,0))="","",INDEX(APガラス性能一覧!A:A,MATCH(ROW(B4950),APガラス性能一覧!$N:$N,0))),"")))</f>
        <v/>
      </c>
      <c r="C4956" s="68" t="str">
        <f>IFERROR(VLOOKUP($B4956,APガラス性能一覧!$A$2:$M$6097,2,0),"")</f>
        <v/>
      </c>
      <c r="D4956" s="68" t="str">
        <f>IFERROR(VLOOKUP($B4956,APガラス性能一覧!$A$2:$M$6097,3,0),"")</f>
        <v/>
      </c>
      <c r="E4956" s="68" t="str">
        <f>IFERROR(VLOOKUP($B4956,APガラス性能一覧!$A$2:$M$6097,4,0),"")</f>
        <v/>
      </c>
      <c r="F4956" s="68" t="str">
        <f>IFERROR(VLOOKUP($B4956,APガラス性能一覧!$A$2:$M$6097,5,0),"")</f>
        <v/>
      </c>
      <c r="G4956" s="68" t="str">
        <f>IFERROR(VLOOKUP($B4956,APガラス性能一覧!$A$2:$M$6097,6,0),"")</f>
        <v/>
      </c>
      <c r="H4956" s="68" t="str">
        <f>IFERROR(VLOOKUP($B4956,APガラス性能一覧!$A$2:$M$6097,7,0),"")</f>
        <v/>
      </c>
      <c r="I4956" s="68" t="str">
        <f>IFERROR(VLOOKUP($B4956,APガラス性能一覧!$A$2:$M$6097,8,0),"")</f>
        <v/>
      </c>
      <c r="J4956" s="68" t="str">
        <f>IFERROR(VLOOKUP($B4956,APガラス性能一覧!$A$2:$M$6097,9,0),"")</f>
        <v/>
      </c>
      <c r="K4956" s="68" t="str">
        <f>IFERROR(VLOOKUP($B4956,APガラス性能一覧!$A$2:$M$6097,10,0),"")</f>
        <v/>
      </c>
      <c r="L4956" s="68" t="str">
        <f>IFERROR(VLOOKUP($B4956,APガラス性能一覧!$A$2:$M$6097,11,0),"")</f>
        <v/>
      </c>
      <c r="M4956" s="68" t="str">
        <f>IFERROR(VLOOKUP($B4956,APガラス性能一覧!$A$2:$M$6097,12,0),"")</f>
        <v/>
      </c>
      <c r="N4956" s="68" t="str">
        <f>IFERROR(VLOOKUP($B4956,APガラス性能一覧!$A$2:$M$6097,13,0),"")</f>
        <v/>
      </c>
    </row>
    <row r="4957" spans="2:14" x14ac:dyDescent="0.4">
      <c r="B4957" s="68" t="str">
        <f>IF($D$2="","",IF($E$2=0.65,IFERROR(IF(INDEX(APガラス性能一覧!A:A,MATCH(ROW(B4951),APガラス性能一覧!$O:$O,0))="","",INDEX(APガラス性能一覧!A:A,MATCH(ROW(B4951),APガラス性能一覧!$O:$O,0))),""),IFERROR(IF(INDEX(APガラス性能一覧!A:A,MATCH(ROW(B4951),APガラス性能一覧!$N:$N,0))="","",INDEX(APガラス性能一覧!A:A,MATCH(ROW(B4951),APガラス性能一覧!$N:$N,0))),"")))</f>
        <v/>
      </c>
      <c r="C4957" s="68" t="str">
        <f>IFERROR(VLOOKUP($B4957,APガラス性能一覧!$A$2:$M$6097,2,0),"")</f>
        <v/>
      </c>
      <c r="D4957" s="68" t="str">
        <f>IFERROR(VLOOKUP($B4957,APガラス性能一覧!$A$2:$M$6097,3,0),"")</f>
        <v/>
      </c>
      <c r="E4957" s="68" t="str">
        <f>IFERROR(VLOOKUP($B4957,APガラス性能一覧!$A$2:$M$6097,4,0),"")</f>
        <v/>
      </c>
      <c r="F4957" s="68" t="str">
        <f>IFERROR(VLOOKUP($B4957,APガラス性能一覧!$A$2:$M$6097,5,0),"")</f>
        <v/>
      </c>
      <c r="G4957" s="68" t="str">
        <f>IFERROR(VLOOKUP($B4957,APガラス性能一覧!$A$2:$M$6097,6,0),"")</f>
        <v/>
      </c>
      <c r="H4957" s="68" t="str">
        <f>IFERROR(VLOOKUP($B4957,APガラス性能一覧!$A$2:$M$6097,7,0),"")</f>
        <v/>
      </c>
      <c r="I4957" s="68" t="str">
        <f>IFERROR(VLOOKUP($B4957,APガラス性能一覧!$A$2:$M$6097,8,0),"")</f>
        <v/>
      </c>
      <c r="J4957" s="68" t="str">
        <f>IFERROR(VLOOKUP($B4957,APガラス性能一覧!$A$2:$M$6097,9,0),"")</f>
        <v/>
      </c>
      <c r="K4957" s="68" t="str">
        <f>IFERROR(VLOOKUP($B4957,APガラス性能一覧!$A$2:$M$6097,10,0),"")</f>
        <v/>
      </c>
      <c r="L4957" s="68" t="str">
        <f>IFERROR(VLOOKUP($B4957,APガラス性能一覧!$A$2:$M$6097,11,0),"")</f>
        <v/>
      </c>
      <c r="M4957" s="68" t="str">
        <f>IFERROR(VLOOKUP($B4957,APガラス性能一覧!$A$2:$M$6097,12,0),"")</f>
        <v/>
      </c>
      <c r="N4957" s="68" t="str">
        <f>IFERROR(VLOOKUP($B4957,APガラス性能一覧!$A$2:$M$6097,13,0),"")</f>
        <v/>
      </c>
    </row>
    <row r="4958" spans="2:14" x14ac:dyDescent="0.4">
      <c r="B4958" s="68" t="str">
        <f>IF($D$2="","",IF($E$2=0.65,IFERROR(IF(INDEX(APガラス性能一覧!A:A,MATCH(ROW(B4952),APガラス性能一覧!$O:$O,0))="","",INDEX(APガラス性能一覧!A:A,MATCH(ROW(B4952),APガラス性能一覧!$O:$O,0))),""),IFERROR(IF(INDEX(APガラス性能一覧!A:A,MATCH(ROW(B4952),APガラス性能一覧!$N:$N,0))="","",INDEX(APガラス性能一覧!A:A,MATCH(ROW(B4952),APガラス性能一覧!$N:$N,0))),"")))</f>
        <v/>
      </c>
      <c r="C4958" s="68" t="str">
        <f>IFERROR(VLOOKUP($B4958,APガラス性能一覧!$A$2:$M$6097,2,0),"")</f>
        <v/>
      </c>
      <c r="D4958" s="68" t="str">
        <f>IFERROR(VLOOKUP($B4958,APガラス性能一覧!$A$2:$M$6097,3,0),"")</f>
        <v/>
      </c>
      <c r="E4958" s="68" t="str">
        <f>IFERROR(VLOOKUP($B4958,APガラス性能一覧!$A$2:$M$6097,4,0),"")</f>
        <v/>
      </c>
      <c r="F4958" s="68" t="str">
        <f>IFERROR(VLOOKUP($B4958,APガラス性能一覧!$A$2:$M$6097,5,0),"")</f>
        <v/>
      </c>
      <c r="G4958" s="68" t="str">
        <f>IFERROR(VLOOKUP($B4958,APガラス性能一覧!$A$2:$M$6097,6,0),"")</f>
        <v/>
      </c>
      <c r="H4958" s="68" t="str">
        <f>IFERROR(VLOOKUP($B4958,APガラス性能一覧!$A$2:$M$6097,7,0),"")</f>
        <v/>
      </c>
      <c r="I4958" s="68" t="str">
        <f>IFERROR(VLOOKUP($B4958,APガラス性能一覧!$A$2:$M$6097,8,0),"")</f>
        <v/>
      </c>
      <c r="J4958" s="68" t="str">
        <f>IFERROR(VLOOKUP($B4958,APガラス性能一覧!$A$2:$M$6097,9,0),"")</f>
        <v/>
      </c>
      <c r="K4958" s="68" t="str">
        <f>IFERROR(VLOOKUP($B4958,APガラス性能一覧!$A$2:$M$6097,10,0),"")</f>
        <v/>
      </c>
      <c r="L4958" s="68" t="str">
        <f>IFERROR(VLOOKUP($B4958,APガラス性能一覧!$A$2:$M$6097,11,0),"")</f>
        <v/>
      </c>
      <c r="M4958" s="68" t="str">
        <f>IFERROR(VLOOKUP($B4958,APガラス性能一覧!$A$2:$M$6097,12,0),"")</f>
        <v/>
      </c>
      <c r="N4958" s="68" t="str">
        <f>IFERROR(VLOOKUP($B4958,APガラス性能一覧!$A$2:$M$6097,13,0),"")</f>
        <v/>
      </c>
    </row>
    <row r="4959" spans="2:14" x14ac:dyDescent="0.4">
      <c r="B4959" s="68" t="str">
        <f>IF($D$2="","",IF($E$2=0.65,IFERROR(IF(INDEX(APガラス性能一覧!A:A,MATCH(ROW(B4953),APガラス性能一覧!$O:$O,0))="","",INDEX(APガラス性能一覧!A:A,MATCH(ROW(B4953),APガラス性能一覧!$O:$O,0))),""),IFERROR(IF(INDEX(APガラス性能一覧!A:A,MATCH(ROW(B4953),APガラス性能一覧!$N:$N,0))="","",INDEX(APガラス性能一覧!A:A,MATCH(ROW(B4953),APガラス性能一覧!$N:$N,0))),"")))</f>
        <v/>
      </c>
      <c r="C4959" s="68" t="str">
        <f>IFERROR(VLOOKUP($B4959,APガラス性能一覧!$A$2:$M$6097,2,0),"")</f>
        <v/>
      </c>
      <c r="D4959" s="68" t="str">
        <f>IFERROR(VLOOKUP($B4959,APガラス性能一覧!$A$2:$M$6097,3,0),"")</f>
        <v/>
      </c>
      <c r="E4959" s="68" t="str">
        <f>IFERROR(VLOOKUP($B4959,APガラス性能一覧!$A$2:$M$6097,4,0),"")</f>
        <v/>
      </c>
      <c r="F4959" s="68" t="str">
        <f>IFERROR(VLOOKUP($B4959,APガラス性能一覧!$A$2:$M$6097,5,0),"")</f>
        <v/>
      </c>
      <c r="G4959" s="68" t="str">
        <f>IFERROR(VLOOKUP($B4959,APガラス性能一覧!$A$2:$M$6097,6,0),"")</f>
        <v/>
      </c>
      <c r="H4959" s="68" t="str">
        <f>IFERROR(VLOOKUP($B4959,APガラス性能一覧!$A$2:$M$6097,7,0),"")</f>
        <v/>
      </c>
      <c r="I4959" s="68" t="str">
        <f>IFERROR(VLOOKUP($B4959,APガラス性能一覧!$A$2:$M$6097,8,0),"")</f>
        <v/>
      </c>
      <c r="J4959" s="68" t="str">
        <f>IFERROR(VLOOKUP($B4959,APガラス性能一覧!$A$2:$M$6097,9,0),"")</f>
        <v/>
      </c>
      <c r="K4959" s="68" t="str">
        <f>IFERROR(VLOOKUP($B4959,APガラス性能一覧!$A$2:$M$6097,10,0),"")</f>
        <v/>
      </c>
      <c r="L4959" s="68" t="str">
        <f>IFERROR(VLOOKUP($B4959,APガラス性能一覧!$A$2:$M$6097,11,0),"")</f>
        <v/>
      </c>
      <c r="M4959" s="68" t="str">
        <f>IFERROR(VLOOKUP($B4959,APガラス性能一覧!$A$2:$M$6097,12,0),"")</f>
        <v/>
      </c>
      <c r="N4959" s="68" t="str">
        <f>IFERROR(VLOOKUP($B4959,APガラス性能一覧!$A$2:$M$6097,13,0),"")</f>
        <v/>
      </c>
    </row>
    <row r="4960" spans="2:14" x14ac:dyDescent="0.4">
      <c r="B4960" s="68" t="str">
        <f>IF($D$2="","",IF($E$2=0.65,IFERROR(IF(INDEX(APガラス性能一覧!A:A,MATCH(ROW(B4954),APガラス性能一覧!$O:$O,0))="","",INDEX(APガラス性能一覧!A:A,MATCH(ROW(B4954),APガラス性能一覧!$O:$O,0))),""),IFERROR(IF(INDEX(APガラス性能一覧!A:A,MATCH(ROW(B4954),APガラス性能一覧!$N:$N,0))="","",INDEX(APガラス性能一覧!A:A,MATCH(ROW(B4954),APガラス性能一覧!$N:$N,0))),"")))</f>
        <v/>
      </c>
      <c r="C4960" s="68" t="str">
        <f>IFERROR(VLOOKUP($B4960,APガラス性能一覧!$A$2:$M$6097,2,0),"")</f>
        <v/>
      </c>
      <c r="D4960" s="68" t="str">
        <f>IFERROR(VLOOKUP($B4960,APガラス性能一覧!$A$2:$M$6097,3,0),"")</f>
        <v/>
      </c>
      <c r="E4960" s="68" t="str">
        <f>IFERROR(VLOOKUP($B4960,APガラス性能一覧!$A$2:$M$6097,4,0),"")</f>
        <v/>
      </c>
      <c r="F4960" s="68" t="str">
        <f>IFERROR(VLOOKUP($B4960,APガラス性能一覧!$A$2:$M$6097,5,0),"")</f>
        <v/>
      </c>
      <c r="G4960" s="68" t="str">
        <f>IFERROR(VLOOKUP($B4960,APガラス性能一覧!$A$2:$M$6097,6,0),"")</f>
        <v/>
      </c>
      <c r="H4960" s="68" t="str">
        <f>IFERROR(VLOOKUP($B4960,APガラス性能一覧!$A$2:$M$6097,7,0),"")</f>
        <v/>
      </c>
      <c r="I4960" s="68" t="str">
        <f>IFERROR(VLOOKUP($B4960,APガラス性能一覧!$A$2:$M$6097,8,0),"")</f>
        <v/>
      </c>
      <c r="J4960" s="68" t="str">
        <f>IFERROR(VLOOKUP($B4960,APガラス性能一覧!$A$2:$M$6097,9,0),"")</f>
        <v/>
      </c>
      <c r="K4960" s="68" t="str">
        <f>IFERROR(VLOOKUP($B4960,APガラス性能一覧!$A$2:$M$6097,10,0),"")</f>
        <v/>
      </c>
      <c r="L4960" s="68" t="str">
        <f>IFERROR(VLOOKUP($B4960,APガラス性能一覧!$A$2:$M$6097,11,0),"")</f>
        <v/>
      </c>
      <c r="M4960" s="68" t="str">
        <f>IFERROR(VLOOKUP($B4960,APガラス性能一覧!$A$2:$M$6097,12,0),"")</f>
        <v/>
      </c>
      <c r="N4960" s="68" t="str">
        <f>IFERROR(VLOOKUP($B4960,APガラス性能一覧!$A$2:$M$6097,13,0),"")</f>
        <v/>
      </c>
    </row>
    <row r="4961" spans="2:14" x14ac:dyDescent="0.4">
      <c r="B4961" s="68" t="str">
        <f>IF($D$2="","",IF($E$2=0.65,IFERROR(IF(INDEX(APガラス性能一覧!A:A,MATCH(ROW(B4955),APガラス性能一覧!$O:$O,0))="","",INDEX(APガラス性能一覧!A:A,MATCH(ROW(B4955),APガラス性能一覧!$O:$O,0))),""),IFERROR(IF(INDEX(APガラス性能一覧!A:A,MATCH(ROW(B4955),APガラス性能一覧!$N:$N,0))="","",INDEX(APガラス性能一覧!A:A,MATCH(ROW(B4955),APガラス性能一覧!$N:$N,0))),"")))</f>
        <v/>
      </c>
      <c r="C4961" s="68" t="str">
        <f>IFERROR(VLOOKUP($B4961,APガラス性能一覧!$A$2:$M$6097,2,0),"")</f>
        <v/>
      </c>
      <c r="D4961" s="68" t="str">
        <f>IFERROR(VLOOKUP($B4961,APガラス性能一覧!$A$2:$M$6097,3,0),"")</f>
        <v/>
      </c>
      <c r="E4961" s="68" t="str">
        <f>IFERROR(VLOOKUP($B4961,APガラス性能一覧!$A$2:$M$6097,4,0),"")</f>
        <v/>
      </c>
      <c r="F4961" s="68" t="str">
        <f>IFERROR(VLOOKUP($B4961,APガラス性能一覧!$A$2:$M$6097,5,0),"")</f>
        <v/>
      </c>
      <c r="G4961" s="68" t="str">
        <f>IFERROR(VLOOKUP($B4961,APガラス性能一覧!$A$2:$M$6097,6,0),"")</f>
        <v/>
      </c>
      <c r="H4961" s="68" t="str">
        <f>IFERROR(VLOOKUP($B4961,APガラス性能一覧!$A$2:$M$6097,7,0),"")</f>
        <v/>
      </c>
      <c r="I4961" s="68" t="str">
        <f>IFERROR(VLOOKUP($B4961,APガラス性能一覧!$A$2:$M$6097,8,0),"")</f>
        <v/>
      </c>
      <c r="J4961" s="68" t="str">
        <f>IFERROR(VLOOKUP($B4961,APガラス性能一覧!$A$2:$M$6097,9,0),"")</f>
        <v/>
      </c>
      <c r="K4961" s="68" t="str">
        <f>IFERROR(VLOOKUP($B4961,APガラス性能一覧!$A$2:$M$6097,10,0),"")</f>
        <v/>
      </c>
      <c r="L4961" s="68" t="str">
        <f>IFERROR(VLOOKUP($B4961,APガラス性能一覧!$A$2:$M$6097,11,0),"")</f>
        <v/>
      </c>
      <c r="M4961" s="68" t="str">
        <f>IFERROR(VLOOKUP($B4961,APガラス性能一覧!$A$2:$M$6097,12,0),"")</f>
        <v/>
      </c>
      <c r="N4961" s="68" t="str">
        <f>IFERROR(VLOOKUP($B4961,APガラス性能一覧!$A$2:$M$6097,13,0),"")</f>
        <v/>
      </c>
    </row>
    <row r="4962" spans="2:14" x14ac:dyDescent="0.4">
      <c r="B4962" s="68" t="str">
        <f>IF($D$2="","",IF($E$2=0.65,IFERROR(IF(INDEX(APガラス性能一覧!A:A,MATCH(ROW(B4956),APガラス性能一覧!$O:$O,0))="","",INDEX(APガラス性能一覧!A:A,MATCH(ROW(B4956),APガラス性能一覧!$O:$O,0))),""),IFERROR(IF(INDEX(APガラス性能一覧!A:A,MATCH(ROW(B4956),APガラス性能一覧!$N:$N,0))="","",INDEX(APガラス性能一覧!A:A,MATCH(ROW(B4956),APガラス性能一覧!$N:$N,0))),"")))</f>
        <v/>
      </c>
      <c r="C4962" s="68" t="str">
        <f>IFERROR(VLOOKUP($B4962,APガラス性能一覧!$A$2:$M$6097,2,0),"")</f>
        <v/>
      </c>
      <c r="D4962" s="68" t="str">
        <f>IFERROR(VLOOKUP($B4962,APガラス性能一覧!$A$2:$M$6097,3,0),"")</f>
        <v/>
      </c>
      <c r="E4962" s="68" t="str">
        <f>IFERROR(VLOOKUP($B4962,APガラス性能一覧!$A$2:$M$6097,4,0),"")</f>
        <v/>
      </c>
      <c r="F4962" s="68" t="str">
        <f>IFERROR(VLOOKUP($B4962,APガラス性能一覧!$A$2:$M$6097,5,0),"")</f>
        <v/>
      </c>
      <c r="G4962" s="68" t="str">
        <f>IFERROR(VLOOKUP($B4962,APガラス性能一覧!$A$2:$M$6097,6,0),"")</f>
        <v/>
      </c>
      <c r="H4962" s="68" t="str">
        <f>IFERROR(VLOOKUP($B4962,APガラス性能一覧!$A$2:$M$6097,7,0),"")</f>
        <v/>
      </c>
      <c r="I4962" s="68" t="str">
        <f>IFERROR(VLOOKUP($B4962,APガラス性能一覧!$A$2:$M$6097,8,0),"")</f>
        <v/>
      </c>
      <c r="J4962" s="68" t="str">
        <f>IFERROR(VLOOKUP($B4962,APガラス性能一覧!$A$2:$M$6097,9,0),"")</f>
        <v/>
      </c>
      <c r="K4962" s="68" t="str">
        <f>IFERROR(VLOOKUP($B4962,APガラス性能一覧!$A$2:$M$6097,10,0),"")</f>
        <v/>
      </c>
      <c r="L4962" s="68" t="str">
        <f>IFERROR(VLOOKUP($B4962,APガラス性能一覧!$A$2:$M$6097,11,0),"")</f>
        <v/>
      </c>
      <c r="M4962" s="68" t="str">
        <f>IFERROR(VLOOKUP($B4962,APガラス性能一覧!$A$2:$M$6097,12,0),"")</f>
        <v/>
      </c>
      <c r="N4962" s="68" t="str">
        <f>IFERROR(VLOOKUP($B4962,APガラス性能一覧!$A$2:$M$6097,13,0),"")</f>
        <v/>
      </c>
    </row>
    <row r="4963" spans="2:14" x14ac:dyDescent="0.4">
      <c r="B4963" s="68" t="str">
        <f>IF($D$2="","",IF($E$2=0.65,IFERROR(IF(INDEX(APガラス性能一覧!A:A,MATCH(ROW(B4957),APガラス性能一覧!$O:$O,0))="","",INDEX(APガラス性能一覧!A:A,MATCH(ROW(B4957),APガラス性能一覧!$O:$O,0))),""),IFERROR(IF(INDEX(APガラス性能一覧!A:A,MATCH(ROW(B4957),APガラス性能一覧!$N:$N,0))="","",INDEX(APガラス性能一覧!A:A,MATCH(ROW(B4957),APガラス性能一覧!$N:$N,0))),"")))</f>
        <v/>
      </c>
      <c r="C4963" s="68" t="str">
        <f>IFERROR(VLOOKUP($B4963,APガラス性能一覧!$A$2:$M$6097,2,0),"")</f>
        <v/>
      </c>
      <c r="D4963" s="68" t="str">
        <f>IFERROR(VLOOKUP($B4963,APガラス性能一覧!$A$2:$M$6097,3,0),"")</f>
        <v/>
      </c>
      <c r="E4963" s="68" t="str">
        <f>IFERROR(VLOOKUP($B4963,APガラス性能一覧!$A$2:$M$6097,4,0),"")</f>
        <v/>
      </c>
      <c r="F4963" s="68" t="str">
        <f>IFERROR(VLOOKUP($B4963,APガラス性能一覧!$A$2:$M$6097,5,0),"")</f>
        <v/>
      </c>
      <c r="G4963" s="68" t="str">
        <f>IFERROR(VLOOKUP($B4963,APガラス性能一覧!$A$2:$M$6097,6,0),"")</f>
        <v/>
      </c>
      <c r="H4963" s="68" t="str">
        <f>IFERROR(VLOOKUP($B4963,APガラス性能一覧!$A$2:$M$6097,7,0),"")</f>
        <v/>
      </c>
      <c r="I4963" s="68" t="str">
        <f>IFERROR(VLOOKUP($B4963,APガラス性能一覧!$A$2:$M$6097,8,0),"")</f>
        <v/>
      </c>
      <c r="J4963" s="68" t="str">
        <f>IFERROR(VLOOKUP($B4963,APガラス性能一覧!$A$2:$M$6097,9,0),"")</f>
        <v/>
      </c>
      <c r="K4963" s="68" t="str">
        <f>IFERROR(VLOOKUP($B4963,APガラス性能一覧!$A$2:$M$6097,10,0),"")</f>
        <v/>
      </c>
      <c r="L4963" s="68" t="str">
        <f>IFERROR(VLOOKUP($B4963,APガラス性能一覧!$A$2:$M$6097,11,0),"")</f>
        <v/>
      </c>
      <c r="M4963" s="68" t="str">
        <f>IFERROR(VLOOKUP($B4963,APガラス性能一覧!$A$2:$M$6097,12,0),"")</f>
        <v/>
      </c>
      <c r="N4963" s="68" t="str">
        <f>IFERROR(VLOOKUP($B4963,APガラス性能一覧!$A$2:$M$6097,13,0),"")</f>
        <v/>
      </c>
    </row>
    <row r="4964" spans="2:14" x14ac:dyDescent="0.4">
      <c r="B4964" s="68" t="str">
        <f>IF($D$2="","",IF($E$2=0.65,IFERROR(IF(INDEX(APガラス性能一覧!A:A,MATCH(ROW(B4958),APガラス性能一覧!$O:$O,0))="","",INDEX(APガラス性能一覧!A:A,MATCH(ROW(B4958),APガラス性能一覧!$O:$O,0))),""),IFERROR(IF(INDEX(APガラス性能一覧!A:A,MATCH(ROW(B4958),APガラス性能一覧!$N:$N,0))="","",INDEX(APガラス性能一覧!A:A,MATCH(ROW(B4958),APガラス性能一覧!$N:$N,0))),"")))</f>
        <v/>
      </c>
      <c r="C4964" s="68" t="str">
        <f>IFERROR(VLOOKUP($B4964,APガラス性能一覧!$A$2:$M$6097,2,0),"")</f>
        <v/>
      </c>
      <c r="D4964" s="68" t="str">
        <f>IFERROR(VLOOKUP($B4964,APガラス性能一覧!$A$2:$M$6097,3,0),"")</f>
        <v/>
      </c>
      <c r="E4964" s="68" t="str">
        <f>IFERROR(VLOOKUP($B4964,APガラス性能一覧!$A$2:$M$6097,4,0),"")</f>
        <v/>
      </c>
      <c r="F4964" s="68" t="str">
        <f>IFERROR(VLOOKUP($B4964,APガラス性能一覧!$A$2:$M$6097,5,0),"")</f>
        <v/>
      </c>
      <c r="G4964" s="68" t="str">
        <f>IFERROR(VLOOKUP($B4964,APガラス性能一覧!$A$2:$M$6097,6,0),"")</f>
        <v/>
      </c>
      <c r="H4964" s="68" t="str">
        <f>IFERROR(VLOOKUP($B4964,APガラス性能一覧!$A$2:$M$6097,7,0),"")</f>
        <v/>
      </c>
      <c r="I4964" s="68" t="str">
        <f>IFERROR(VLOOKUP($B4964,APガラス性能一覧!$A$2:$M$6097,8,0),"")</f>
        <v/>
      </c>
      <c r="J4964" s="68" t="str">
        <f>IFERROR(VLOOKUP($B4964,APガラス性能一覧!$A$2:$M$6097,9,0),"")</f>
        <v/>
      </c>
      <c r="K4964" s="68" t="str">
        <f>IFERROR(VLOOKUP($B4964,APガラス性能一覧!$A$2:$M$6097,10,0),"")</f>
        <v/>
      </c>
      <c r="L4964" s="68" t="str">
        <f>IFERROR(VLOOKUP($B4964,APガラス性能一覧!$A$2:$M$6097,11,0),"")</f>
        <v/>
      </c>
      <c r="M4964" s="68" t="str">
        <f>IFERROR(VLOOKUP($B4964,APガラス性能一覧!$A$2:$M$6097,12,0),"")</f>
        <v/>
      </c>
      <c r="N4964" s="68" t="str">
        <f>IFERROR(VLOOKUP($B4964,APガラス性能一覧!$A$2:$M$6097,13,0),"")</f>
        <v/>
      </c>
    </row>
    <row r="4965" spans="2:14" x14ac:dyDescent="0.4">
      <c r="B4965" s="68" t="str">
        <f>IF($D$2="","",IF($E$2=0.65,IFERROR(IF(INDEX(APガラス性能一覧!A:A,MATCH(ROW(B4959),APガラス性能一覧!$O:$O,0))="","",INDEX(APガラス性能一覧!A:A,MATCH(ROW(B4959),APガラス性能一覧!$O:$O,0))),""),IFERROR(IF(INDEX(APガラス性能一覧!A:A,MATCH(ROW(B4959),APガラス性能一覧!$N:$N,0))="","",INDEX(APガラス性能一覧!A:A,MATCH(ROW(B4959),APガラス性能一覧!$N:$N,0))),"")))</f>
        <v/>
      </c>
      <c r="C4965" s="68" t="str">
        <f>IFERROR(VLOOKUP($B4965,APガラス性能一覧!$A$2:$M$6097,2,0),"")</f>
        <v/>
      </c>
      <c r="D4965" s="68" t="str">
        <f>IFERROR(VLOOKUP($B4965,APガラス性能一覧!$A$2:$M$6097,3,0),"")</f>
        <v/>
      </c>
      <c r="E4965" s="68" t="str">
        <f>IFERROR(VLOOKUP($B4965,APガラス性能一覧!$A$2:$M$6097,4,0),"")</f>
        <v/>
      </c>
      <c r="F4965" s="68" t="str">
        <f>IFERROR(VLOOKUP($B4965,APガラス性能一覧!$A$2:$M$6097,5,0),"")</f>
        <v/>
      </c>
      <c r="G4965" s="68" t="str">
        <f>IFERROR(VLOOKUP($B4965,APガラス性能一覧!$A$2:$M$6097,6,0),"")</f>
        <v/>
      </c>
      <c r="H4965" s="68" t="str">
        <f>IFERROR(VLOOKUP($B4965,APガラス性能一覧!$A$2:$M$6097,7,0),"")</f>
        <v/>
      </c>
      <c r="I4965" s="68" t="str">
        <f>IFERROR(VLOOKUP($B4965,APガラス性能一覧!$A$2:$M$6097,8,0),"")</f>
        <v/>
      </c>
      <c r="J4965" s="68" t="str">
        <f>IFERROR(VLOOKUP($B4965,APガラス性能一覧!$A$2:$M$6097,9,0),"")</f>
        <v/>
      </c>
      <c r="K4965" s="68" t="str">
        <f>IFERROR(VLOOKUP($B4965,APガラス性能一覧!$A$2:$M$6097,10,0),"")</f>
        <v/>
      </c>
      <c r="L4965" s="68" t="str">
        <f>IFERROR(VLOOKUP($B4965,APガラス性能一覧!$A$2:$M$6097,11,0),"")</f>
        <v/>
      </c>
      <c r="M4965" s="68" t="str">
        <f>IFERROR(VLOOKUP($B4965,APガラス性能一覧!$A$2:$M$6097,12,0),"")</f>
        <v/>
      </c>
      <c r="N4965" s="68" t="str">
        <f>IFERROR(VLOOKUP($B4965,APガラス性能一覧!$A$2:$M$6097,13,0),"")</f>
        <v/>
      </c>
    </row>
    <row r="4966" spans="2:14" x14ac:dyDescent="0.4">
      <c r="B4966" s="68" t="str">
        <f>IF($D$2="","",IF($E$2=0.65,IFERROR(IF(INDEX(APガラス性能一覧!A:A,MATCH(ROW(B4960),APガラス性能一覧!$O:$O,0))="","",INDEX(APガラス性能一覧!A:A,MATCH(ROW(B4960),APガラス性能一覧!$O:$O,0))),""),IFERROR(IF(INDEX(APガラス性能一覧!A:A,MATCH(ROW(B4960),APガラス性能一覧!$N:$N,0))="","",INDEX(APガラス性能一覧!A:A,MATCH(ROW(B4960),APガラス性能一覧!$N:$N,0))),"")))</f>
        <v/>
      </c>
      <c r="C4966" s="68" t="str">
        <f>IFERROR(VLOOKUP($B4966,APガラス性能一覧!$A$2:$M$6097,2,0),"")</f>
        <v/>
      </c>
      <c r="D4966" s="68" t="str">
        <f>IFERROR(VLOOKUP($B4966,APガラス性能一覧!$A$2:$M$6097,3,0),"")</f>
        <v/>
      </c>
      <c r="E4966" s="68" t="str">
        <f>IFERROR(VLOOKUP($B4966,APガラス性能一覧!$A$2:$M$6097,4,0),"")</f>
        <v/>
      </c>
      <c r="F4966" s="68" t="str">
        <f>IFERROR(VLOOKUP($B4966,APガラス性能一覧!$A$2:$M$6097,5,0),"")</f>
        <v/>
      </c>
      <c r="G4966" s="68" t="str">
        <f>IFERROR(VLOOKUP($B4966,APガラス性能一覧!$A$2:$M$6097,6,0),"")</f>
        <v/>
      </c>
      <c r="H4966" s="68" t="str">
        <f>IFERROR(VLOOKUP($B4966,APガラス性能一覧!$A$2:$M$6097,7,0),"")</f>
        <v/>
      </c>
      <c r="I4966" s="68" t="str">
        <f>IFERROR(VLOOKUP($B4966,APガラス性能一覧!$A$2:$M$6097,8,0),"")</f>
        <v/>
      </c>
      <c r="J4966" s="68" t="str">
        <f>IFERROR(VLOOKUP($B4966,APガラス性能一覧!$A$2:$M$6097,9,0),"")</f>
        <v/>
      </c>
      <c r="K4966" s="68" t="str">
        <f>IFERROR(VLOOKUP($B4966,APガラス性能一覧!$A$2:$M$6097,10,0),"")</f>
        <v/>
      </c>
      <c r="L4966" s="68" t="str">
        <f>IFERROR(VLOOKUP($B4966,APガラス性能一覧!$A$2:$M$6097,11,0),"")</f>
        <v/>
      </c>
      <c r="M4966" s="68" t="str">
        <f>IFERROR(VLOOKUP($B4966,APガラス性能一覧!$A$2:$M$6097,12,0),"")</f>
        <v/>
      </c>
      <c r="N4966" s="68" t="str">
        <f>IFERROR(VLOOKUP($B4966,APガラス性能一覧!$A$2:$M$6097,13,0),"")</f>
        <v/>
      </c>
    </row>
    <row r="4967" spans="2:14" x14ac:dyDescent="0.4">
      <c r="B4967" s="68" t="str">
        <f>IF($D$2="","",IF($E$2=0.65,IFERROR(IF(INDEX(APガラス性能一覧!A:A,MATCH(ROW(B4961),APガラス性能一覧!$O:$O,0))="","",INDEX(APガラス性能一覧!A:A,MATCH(ROW(B4961),APガラス性能一覧!$O:$O,0))),""),IFERROR(IF(INDEX(APガラス性能一覧!A:A,MATCH(ROW(B4961),APガラス性能一覧!$N:$N,0))="","",INDEX(APガラス性能一覧!A:A,MATCH(ROW(B4961),APガラス性能一覧!$N:$N,0))),"")))</f>
        <v/>
      </c>
      <c r="C4967" s="68" t="str">
        <f>IFERROR(VLOOKUP($B4967,APガラス性能一覧!$A$2:$M$6097,2,0),"")</f>
        <v/>
      </c>
      <c r="D4967" s="68" t="str">
        <f>IFERROR(VLOOKUP($B4967,APガラス性能一覧!$A$2:$M$6097,3,0),"")</f>
        <v/>
      </c>
      <c r="E4967" s="68" t="str">
        <f>IFERROR(VLOOKUP($B4967,APガラス性能一覧!$A$2:$M$6097,4,0),"")</f>
        <v/>
      </c>
      <c r="F4967" s="68" t="str">
        <f>IFERROR(VLOOKUP($B4967,APガラス性能一覧!$A$2:$M$6097,5,0),"")</f>
        <v/>
      </c>
      <c r="G4967" s="68" t="str">
        <f>IFERROR(VLOOKUP($B4967,APガラス性能一覧!$A$2:$M$6097,6,0),"")</f>
        <v/>
      </c>
      <c r="H4967" s="68" t="str">
        <f>IFERROR(VLOOKUP($B4967,APガラス性能一覧!$A$2:$M$6097,7,0),"")</f>
        <v/>
      </c>
      <c r="I4967" s="68" t="str">
        <f>IFERROR(VLOOKUP($B4967,APガラス性能一覧!$A$2:$M$6097,8,0),"")</f>
        <v/>
      </c>
      <c r="J4967" s="68" t="str">
        <f>IFERROR(VLOOKUP($B4967,APガラス性能一覧!$A$2:$M$6097,9,0),"")</f>
        <v/>
      </c>
      <c r="K4967" s="68" t="str">
        <f>IFERROR(VLOOKUP($B4967,APガラス性能一覧!$A$2:$M$6097,10,0),"")</f>
        <v/>
      </c>
      <c r="L4967" s="68" t="str">
        <f>IFERROR(VLOOKUP($B4967,APガラス性能一覧!$A$2:$M$6097,11,0),"")</f>
        <v/>
      </c>
      <c r="M4967" s="68" t="str">
        <f>IFERROR(VLOOKUP($B4967,APガラス性能一覧!$A$2:$M$6097,12,0),"")</f>
        <v/>
      </c>
      <c r="N4967" s="68" t="str">
        <f>IFERROR(VLOOKUP($B4967,APガラス性能一覧!$A$2:$M$6097,13,0),"")</f>
        <v/>
      </c>
    </row>
    <row r="4968" spans="2:14" x14ac:dyDescent="0.4">
      <c r="B4968" s="68" t="str">
        <f>IF($D$2="","",IF($E$2=0.65,IFERROR(IF(INDEX(APガラス性能一覧!A:A,MATCH(ROW(B4962),APガラス性能一覧!$O:$O,0))="","",INDEX(APガラス性能一覧!A:A,MATCH(ROW(B4962),APガラス性能一覧!$O:$O,0))),""),IFERROR(IF(INDEX(APガラス性能一覧!A:A,MATCH(ROW(B4962),APガラス性能一覧!$N:$N,0))="","",INDEX(APガラス性能一覧!A:A,MATCH(ROW(B4962),APガラス性能一覧!$N:$N,0))),"")))</f>
        <v/>
      </c>
      <c r="C4968" s="68" t="str">
        <f>IFERROR(VLOOKUP($B4968,APガラス性能一覧!$A$2:$M$6097,2,0),"")</f>
        <v/>
      </c>
      <c r="D4968" s="68" t="str">
        <f>IFERROR(VLOOKUP($B4968,APガラス性能一覧!$A$2:$M$6097,3,0),"")</f>
        <v/>
      </c>
      <c r="E4968" s="68" t="str">
        <f>IFERROR(VLOOKUP($B4968,APガラス性能一覧!$A$2:$M$6097,4,0),"")</f>
        <v/>
      </c>
      <c r="F4968" s="68" t="str">
        <f>IFERROR(VLOOKUP($B4968,APガラス性能一覧!$A$2:$M$6097,5,0),"")</f>
        <v/>
      </c>
      <c r="G4968" s="68" t="str">
        <f>IFERROR(VLOOKUP($B4968,APガラス性能一覧!$A$2:$M$6097,6,0),"")</f>
        <v/>
      </c>
      <c r="H4968" s="68" t="str">
        <f>IFERROR(VLOOKUP($B4968,APガラス性能一覧!$A$2:$M$6097,7,0),"")</f>
        <v/>
      </c>
      <c r="I4968" s="68" t="str">
        <f>IFERROR(VLOOKUP($B4968,APガラス性能一覧!$A$2:$M$6097,8,0),"")</f>
        <v/>
      </c>
      <c r="J4968" s="68" t="str">
        <f>IFERROR(VLOOKUP($B4968,APガラス性能一覧!$A$2:$M$6097,9,0),"")</f>
        <v/>
      </c>
      <c r="K4968" s="68" t="str">
        <f>IFERROR(VLOOKUP($B4968,APガラス性能一覧!$A$2:$M$6097,10,0),"")</f>
        <v/>
      </c>
      <c r="L4968" s="68" t="str">
        <f>IFERROR(VLOOKUP($B4968,APガラス性能一覧!$A$2:$M$6097,11,0),"")</f>
        <v/>
      </c>
      <c r="M4968" s="68" t="str">
        <f>IFERROR(VLOOKUP($B4968,APガラス性能一覧!$A$2:$M$6097,12,0),"")</f>
        <v/>
      </c>
      <c r="N4968" s="68" t="str">
        <f>IFERROR(VLOOKUP($B4968,APガラス性能一覧!$A$2:$M$6097,13,0),"")</f>
        <v/>
      </c>
    </row>
    <row r="4969" spans="2:14" x14ac:dyDescent="0.4">
      <c r="B4969" s="68" t="str">
        <f>IF($D$2="","",IF($E$2=0.65,IFERROR(IF(INDEX(APガラス性能一覧!A:A,MATCH(ROW(B4963),APガラス性能一覧!$O:$O,0))="","",INDEX(APガラス性能一覧!A:A,MATCH(ROW(B4963),APガラス性能一覧!$O:$O,0))),""),IFERROR(IF(INDEX(APガラス性能一覧!A:A,MATCH(ROW(B4963),APガラス性能一覧!$N:$N,0))="","",INDEX(APガラス性能一覧!A:A,MATCH(ROW(B4963),APガラス性能一覧!$N:$N,0))),"")))</f>
        <v/>
      </c>
      <c r="C4969" s="68" t="str">
        <f>IFERROR(VLOOKUP($B4969,APガラス性能一覧!$A$2:$M$6097,2,0),"")</f>
        <v/>
      </c>
      <c r="D4969" s="68" t="str">
        <f>IFERROR(VLOOKUP($B4969,APガラス性能一覧!$A$2:$M$6097,3,0),"")</f>
        <v/>
      </c>
      <c r="E4969" s="68" t="str">
        <f>IFERROR(VLOOKUP($B4969,APガラス性能一覧!$A$2:$M$6097,4,0),"")</f>
        <v/>
      </c>
      <c r="F4969" s="68" t="str">
        <f>IFERROR(VLOOKUP($B4969,APガラス性能一覧!$A$2:$M$6097,5,0),"")</f>
        <v/>
      </c>
      <c r="G4969" s="68" t="str">
        <f>IFERROR(VLOOKUP($B4969,APガラス性能一覧!$A$2:$M$6097,6,0),"")</f>
        <v/>
      </c>
      <c r="H4969" s="68" t="str">
        <f>IFERROR(VLOOKUP($B4969,APガラス性能一覧!$A$2:$M$6097,7,0),"")</f>
        <v/>
      </c>
      <c r="I4969" s="68" t="str">
        <f>IFERROR(VLOOKUP($B4969,APガラス性能一覧!$A$2:$M$6097,8,0),"")</f>
        <v/>
      </c>
      <c r="J4969" s="68" t="str">
        <f>IFERROR(VLOOKUP($B4969,APガラス性能一覧!$A$2:$M$6097,9,0),"")</f>
        <v/>
      </c>
      <c r="K4969" s="68" t="str">
        <f>IFERROR(VLOOKUP($B4969,APガラス性能一覧!$A$2:$M$6097,10,0),"")</f>
        <v/>
      </c>
      <c r="L4969" s="68" t="str">
        <f>IFERROR(VLOOKUP($B4969,APガラス性能一覧!$A$2:$M$6097,11,0),"")</f>
        <v/>
      </c>
      <c r="M4969" s="68" t="str">
        <f>IFERROR(VLOOKUP($B4969,APガラス性能一覧!$A$2:$M$6097,12,0),"")</f>
        <v/>
      </c>
      <c r="N4969" s="68" t="str">
        <f>IFERROR(VLOOKUP($B4969,APガラス性能一覧!$A$2:$M$6097,13,0),"")</f>
        <v/>
      </c>
    </row>
    <row r="4970" spans="2:14" x14ac:dyDescent="0.4">
      <c r="B4970" s="68" t="str">
        <f>IF($D$2="","",IF($E$2=0.65,IFERROR(IF(INDEX(APガラス性能一覧!A:A,MATCH(ROW(B4964),APガラス性能一覧!$O:$O,0))="","",INDEX(APガラス性能一覧!A:A,MATCH(ROW(B4964),APガラス性能一覧!$O:$O,0))),""),IFERROR(IF(INDEX(APガラス性能一覧!A:A,MATCH(ROW(B4964),APガラス性能一覧!$N:$N,0))="","",INDEX(APガラス性能一覧!A:A,MATCH(ROW(B4964),APガラス性能一覧!$N:$N,0))),"")))</f>
        <v/>
      </c>
      <c r="C4970" s="68" t="str">
        <f>IFERROR(VLOOKUP($B4970,APガラス性能一覧!$A$2:$M$6097,2,0),"")</f>
        <v/>
      </c>
      <c r="D4970" s="68" t="str">
        <f>IFERROR(VLOOKUP($B4970,APガラス性能一覧!$A$2:$M$6097,3,0),"")</f>
        <v/>
      </c>
      <c r="E4970" s="68" t="str">
        <f>IFERROR(VLOOKUP($B4970,APガラス性能一覧!$A$2:$M$6097,4,0),"")</f>
        <v/>
      </c>
      <c r="F4970" s="68" t="str">
        <f>IFERROR(VLOOKUP($B4970,APガラス性能一覧!$A$2:$M$6097,5,0),"")</f>
        <v/>
      </c>
      <c r="G4970" s="68" t="str">
        <f>IFERROR(VLOOKUP($B4970,APガラス性能一覧!$A$2:$M$6097,6,0),"")</f>
        <v/>
      </c>
      <c r="H4970" s="68" t="str">
        <f>IFERROR(VLOOKUP($B4970,APガラス性能一覧!$A$2:$M$6097,7,0),"")</f>
        <v/>
      </c>
      <c r="I4970" s="68" t="str">
        <f>IFERROR(VLOOKUP($B4970,APガラス性能一覧!$A$2:$M$6097,8,0),"")</f>
        <v/>
      </c>
      <c r="J4970" s="68" t="str">
        <f>IFERROR(VLOOKUP($B4970,APガラス性能一覧!$A$2:$M$6097,9,0),"")</f>
        <v/>
      </c>
      <c r="K4970" s="68" t="str">
        <f>IFERROR(VLOOKUP($B4970,APガラス性能一覧!$A$2:$M$6097,10,0),"")</f>
        <v/>
      </c>
      <c r="L4970" s="68" t="str">
        <f>IFERROR(VLOOKUP($B4970,APガラス性能一覧!$A$2:$M$6097,11,0),"")</f>
        <v/>
      </c>
      <c r="M4970" s="68" t="str">
        <f>IFERROR(VLOOKUP($B4970,APガラス性能一覧!$A$2:$M$6097,12,0),"")</f>
        <v/>
      </c>
      <c r="N4970" s="68" t="str">
        <f>IFERROR(VLOOKUP($B4970,APガラス性能一覧!$A$2:$M$6097,13,0),"")</f>
        <v/>
      </c>
    </row>
    <row r="4971" spans="2:14" x14ac:dyDescent="0.4">
      <c r="B4971" s="68" t="str">
        <f>IF($D$2="","",IF($E$2=0.65,IFERROR(IF(INDEX(APガラス性能一覧!A:A,MATCH(ROW(B4965),APガラス性能一覧!$O:$O,0))="","",INDEX(APガラス性能一覧!A:A,MATCH(ROW(B4965),APガラス性能一覧!$O:$O,0))),""),IFERROR(IF(INDEX(APガラス性能一覧!A:A,MATCH(ROW(B4965),APガラス性能一覧!$N:$N,0))="","",INDEX(APガラス性能一覧!A:A,MATCH(ROW(B4965),APガラス性能一覧!$N:$N,0))),"")))</f>
        <v/>
      </c>
      <c r="C4971" s="68" t="str">
        <f>IFERROR(VLOOKUP($B4971,APガラス性能一覧!$A$2:$M$6097,2,0),"")</f>
        <v/>
      </c>
      <c r="D4971" s="68" t="str">
        <f>IFERROR(VLOOKUP($B4971,APガラス性能一覧!$A$2:$M$6097,3,0),"")</f>
        <v/>
      </c>
      <c r="E4971" s="68" t="str">
        <f>IFERROR(VLOOKUP($B4971,APガラス性能一覧!$A$2:$M$6097,4,0),"")</f>
        <v/>
      </c>
      <c r="F4971" s="68" t="str">
        <f>IFERROR(VLOOKUP($B4971,APガラス性能一覧!$A$2:$M$6097,5,0),"")</f>
        <v/>
      </c>
      <c r="G4971" s="68" t="str">
        <f>IFERROR(VLOOKUP($B4971,APガラス性能一覧!$A$2:$M$6097,6,0),"")</f>
        <v/>
      </c>
      <c r="H4971" s="68" t="str">
        <f>IFERROR(VLOOKUP($B4971,APガラス性能一覧!$A$2:$M$6097,7,0),"")</f>
        <v/>
      </c>
      <c r="I4971" s="68" t="str">
        <f>IFERROR(VLOOKUP($B4971,APガラス性能一覧!$A$2:$M$6097,8,0),"")</f>
        <v/>
      </c>
      <c r="J4971" s="68" t="str">
        <f>IFERROR(VLOOKUP($B4971,APガラス性能一覧!$A$2:$M$6097,9,0),"")</f>
        <v/>
      </c>
      <c r="K4971" s="68" t="str">
        <f>IFERROR(VLOOKUP($B4971,APガラス性能一覧!$A$2:$M$6097,10,0),"")</f>
        <v/>
      </c>
      <c r="L4971" s="68" t="str">
        <f>IFERROR(VLOOKUP($B4971,APガラス性能一覧!$A$2:$M$6097,11,0),"")</f>
        <v/>
      </c>
      <c r="M4971" s="68" t="str">
        <f>IFERROR(VLOOKUP($B4971,APガラス性能一覧!$A$2:$M$6097,12,0),"")</f>
        <v/>
      </c>
      <c r="N4971" s="68" t="str">
        <f>IFERROR(VLOOKUP($B4971,APガラス性能一覧!$A$2:$M$6097,13,0),"")</f>
        <v/>
      </c>
    </row>
    <row r="4972" spans="2:14" x14ac:dyDescent="0.4">
      <c r="B4972" s="68" t="str">
        <f>IF($D$2="","",IF($E$2=0.65,IFERROR(IF(INDEX(APガラス性能一覧!A:A,MATCH(ROW(B4966),APガラス性能一覧!$O:$O,0))="","",INDEX(APガラス性能一覧!A:A,MATCH(ROW(B4966),APガラス性能一覧!$O:$O,0))),""),IFERROR(IF(INDEX(APガラス性能一覧!A:A,MATCH(ROW(B4966),APガラス性能一覧!$N:$N,0))="","",INDEX(APガラス性能一覧!A:A,MATCH(ROW(B4966),APガラス性能一覧!$N:$N,0))),"")))</f>
        <v/>
      </c>
      <c r="C4972" s="68" t="str">
        <f>IFERROR(VLOOKUP($B4972,APガラス性能一覧!$A$2:$M$6097,2,0),"")</f>
        <v/>
      </c>
      <c r="D4972" s="68" t="str">
        <f>IFERROR(VLOOKUP($B4972,APガラス性能一覧!$A$2:$M$6097,3,0),"")</f>
        <v/>
      </c>
      <c r="E4972" s="68" t="str">
        <f>IFERROR(VLOOKUP($B4972,APガラス性能一覧!$A$2:$M$6097,4,0),"")</f>
        <v/>
      </c>
      <c r="F4972" s="68" t="str">
        <f>IFERROR(VLOOKUP($B4972,APガラス性能一覧!$A$2:$M$6097,5,0),"")</f>
        <v/>
      </c>
      <c r="G4972" s="68" t="str">
        <f>IFERROR(VLOOKUP($B4972,APガラス性能一覧!$A$2:$M$6097,6,0),"")</f>
        <v/>
      </c>
      <c r="H4972" s="68" t="str">
        <f>IFERROR(VLOOKUP($B4972,APガラス性能一覧!$A$2:$M$6097,7,0),"")</f>
        <v/>
      </c>
      <c r="I4972" s="68" t="str">
        <f>IFERROR(VLOOKUP($B4972,APガラス性能一覧!$A$2:$M$6097,8,0),"")</f>
        <v/>
      </c>
      <c r="J4972" s="68" t="str">
        <f>IFERROR(VLOOKUP($B4972,APガラス性能一覧!$A$2:$M$6097,9,0),"")</f>
        <v/>
      </c>
      <c r="K4972" s="68" t="str">
        <f>IFERROR(VLOOKUP($B4972,APガラス性能一覧!$A$2:$M$6097,10,0),"")</f>
        <v/>
      </c>
      <c r="L4972" s="68" t="str">
        <f>IFERROR(VLOOKUP($B4972,APガラス性能一覧!$A$2:$M$6097,11,0),"")</f>
        <v/>
      </c>
      <c r="M4972" s="68" t="str">
        <f>IFERROR(VLOOKUP($B4972,APガラス性能一覧!$A$2:$M$6097,12,0),"")</f>
        <v/>
      </c>
      <c r="N4972" s="68" t="str">
        <f>IFERROR(VLOOKUP($B4972,APガラス性能一覧!$A$2:$M$6097,13,0),"")</f>
        <v/>
      </c>
    </row>
    <row r="4973" spans="2:14" x14ac:dyDescent="0.4">
      <c r="B4973" s="68" t="str">
        <f>IF($D$2="","",IF($E$2=0.65,IFERROR(IF(INDEX(APガラス性能一覧!A:A,MATCH(ROW(B4967),APガラス性能一覧!$O:$O,0))="","",INDEX(APガラス性能一覧!A:A,MATCH(ROW(B4967),APガラス性能一覧!$O:$O,0))),""),IFERROR(IF(INDEX(APガラス性能一覧!A:A,MATCH(ROW(B4967),APガラス性能一覧!$N:$N,0))="","",INDEX(APガラス性能一覧!A:A,MATCH(ROW(B4967),APガラス性能一覧!$N:$N,0))),"")))</f>
        <v/>
      </c>
      <c r="C4973" s="68" t="str">
        <f>IFERROR(VLOOKUP($B4973,APガラス性能一覧!$A$2:$M$6097,2,0),"")</f>
        <v/>
      </c>
      <c r="D4973" s="68" t="str">
        <f>IFERROR(VLOOKUP($B4973,APガラス性能一覧!$A$2:$M$6097,3,0),"")</f>
        <v/>
      </c>
      <c r="E4973" s="68" t="str">
        <f>IFERROR(VLOOKUP($B4973,APガラス性能一覧!$A$2:$M$6097,4,0),"")</f>
        <v/>
      </c>
      <c r="F4973" s="68" t="str">
        <f>IFERROR(VLOOKUP($B4973,APガラス性能一覧!$A$2:$M$6097,5,0),"")</f>
        <v/>
      </c>
      <c r="G4973" s="68" t="str">
        <f>IFERROR(VLOOKUP($B4973,APガラス性能一覧!$A$2:$M$6097,6,0),"")</f>
        <v/>
      </c>
      <c r="H4973" s="68" t="str">
        <f>IFERROR(VLOOKUP($B4973,APガラス性能一覧!$A$2:$M$6097,7,0),"")</f>
        <v/>
      </c>
      <c r="I4973" s="68" t="str">
        <f>IFERROR(VLOOKUP($B4973,APガラス性能一覧!$A$2:$M$6097,8,0),"")</f>
        <v/>
      </c>
      <c r="J4973" s="68" t="str">
        <f>IFERROR(VLOOKUP($B4973,APガラス性能一覧!$A$2:$M$6097,9,0),"")</f>
        <v/>
      </c>
      <c r="K4973" s="68" t="str">
        <f>IFERROR(VLOOKUP($B4973,APガラス性能一覧!$A$2:$M$6097,10,0),"")</f>
        <v/>
      </c>
      <c r="L4973" s="68" t="str">
        <f>IFERROR(VLOOKUP($B4973,APガラス性能一覧!$A$2:$M$6097,11,0),"")</f>
        <v/>
      </c>
      <c r="M4973" s="68" t="str">
        <f>IFERROR(VLOOKUP($B4973,APガラス性能一覧!$A$2:$M$6097,12,0),"")</f>
        <v/>
      </c>
      <c r="N4973" s="68" t="str">
        <f>IFERROR(VLOOKUP($B4973,APガラス性能一覧!$A$2:$M$6097,13,0),"")</f>
        <v/>
      </c>
    </row>
    <row r="4974" spans="2:14" x14ac:dyDescent="0.4">
      <c r="B4974" s="68" t="str">
        <f>IF($D$2="","",IF($E$2=0.65,IFERROR(IF(INDEX(APガラス性能一覧!A:A,MATCH(ROW(B4968),APガラス性能一覧!$O:$O,0))="","",INDEX(APガラス性能一覧!A:A,MATCH(ROW(B4968),APガラス性能一覧!$O:$O,0))),""),IFERROR(IF(INDEX(APガラス性能一覧!A:A,MATCH(ROW(B4968),APガラス性能一覧!$N:$N,0))="","",INDEX(APガラス性能一覧!A:A,MATCH(ROW(B4968),APガラス性能一覧!$N:$N,0))),"")))</f>
        <v/>
      </c>
      <c r="C4974" s="68" t="str">
        <f>IFERROR(VLOOKUP($B4974,APガラス性能一覧!$A$2:$M$6097,2,0),"")</f>
        <v/>
      </c>
      <c r="D4974" s="68" t="str">
        <f>IFERROR(VLOOKUP($B4974,APガラス性能一覧!$A$2:$M$6097,3,0),"")</f>
        <v/>
      </c>
      <c r="E4974" s="68" t="str">
        <f>IFERROR(VLOOKUP($B4974,APガラス性能一覧!$A$2:$M$6097,4,0),"")</f>
        <v/>
      </c>
      <c r="F4974" s="68" t="str">
        <f>IFERROR(VLOOKUP($B4974,APガラス性能一覧!$A$2:$M$6097,5,0),"")</f>
        <v/>
      </c>
      <c r="G4974" s="68" t="str">
        <f>IFERROR(VLOOKUP($B4974,APガラス性能一覧!$A$2:$M$6097,6,0),"")</f>
        <v/>
      </c>
      <c r="H4974" s="68" t="str">
        <f>IFERROR(VLOOKUP($B4974,APガラス性能一覧!$A$2:$M$6097,7,0),"")</f>
        <v/>
      </c>
      <c r="I4974" s="68" t="str">
        <f>IFERROR(VLOOKUP($B4974,APガラス性能一覧!$A$2:$M$6097,8,0),"")</f>
        <v/>
      </c>
      <c r="J4974" s="68" t="str">
        <f>IFERROR(VLOOKUP($B4974,APガラス性能一覧!$A$2:$M$6097,9,0),"")</f>
        <v/>
      </c>
      <c r="K4974" s="68" t="str">
        <f>IFERROR(VLOOKUP($B4974,APガラス性能一覧!$A$2:$M$6097,10,0),"")</f>
        <v/>
      </c>
      <c r="L4974" s="68" t="str">
        <f>IFERROR(VLOOKUP($B4974,APガラス性能一覧!$A$2:$M$6097,11,0),"")</f>
        <v/>
      </c>
      <c r="M4974" s="68" t="str">
        <f>IFERROR(VLOOKUP($B4974,APガラス性能一覧!$A$2:$M$6097,12,0),"")</f>
        <v/>
      </c>
      <c r="N4974" s="68" t="str">
        <f>IFERROR(VLOOKUP($B4974,APガラス性能一覧!$A$2:$M$6097,13,0),"")</f>
        <v/>
      </c>
    </row>
    <row r="4975" spans="2:14" x14ac:dyDescent="0.4">
      <c r="B4975" s="68" t="str">
        <f>IF($D$2="","",IF($E$2=0.65,IFERROR(IF(INDEX(APガラス性能一覧!A:A,MATCH(ROW(B4969),APガラス性能一覧!$O:$O,0))="","",INDEX(APガラス性能一覧!A:A,MATCH(ROW(B4969),APガラス性能一覧!$O:$O,0))),""),IFERROR(IF(INDEX(APガラス性能一覧!A:A,MATCH(ROW(B4969),APガラス性能一覧!$N:$N,0))="","",INDEX(APガラス性能一覧!A:A,MATCH(ROW(B4969),APガラス性能一覧!$N:$N,0))),"")))</f>
        <v/>
      </c>
      <c r="C4975" s="68" t="str">
        <f>IFERROR(VLOOKUP($B4975,APガラス性能一覧!$A$2:$M$6097,2,0),"")</f>
        <v/>
      </c>
      <c r="D4975" s="68" t="str">
        <f>IFERROR(VLOOKUP($B4975,APガラス性能一覧!$A$2:$M$6097,3,0),"")</f>
        <v/>
      </c>
      <c r="E4975" s="68" t="str">
        <f>IFERROR(VLOOKUP($B4975,APガラス性能一覧!$A$2:$M$6097,4,0),"")</f>
        <v/>
      </c>
      <c r="F4975" s="68" t="str">
        <f>IFERROR(VLOOKUP($B4975,APガラス性能一覧!$A$2:$M$6097,5,0),"")</f>
        <v/>
      </c>
      <c r="G4975" s="68" t="str">
        <f>IFERROR(VLOOKUP($B4975,APガラス性能一覧!$A$2:$M$6097,6,0),"")</f>
        <v/>
      </c>
      <c r="H4975" s="68" t="str">
        <f>IFERROR(VLOOKUP($B4975,APガラス性能一覧!$A$2:$M$6097,7,0),"")</f>
        <v/>
      </c>
      <c r="I4975" s="68" t="str">
        <f>IFERROR(VLOOKUP($B4975,APガラス性能一覧!$A$2:$M$6097,8,0),"")</f>
        <v/>
      </c>
      <c r="J4975" s="68" t="str">
        <f>IFERROR(VLOOKUP($B4975,APガラス性能一覧!$A$2:$M$6097,9,0),"")</f>
        <v/>
      </c>
      <c r="K4975" s="68" t="str">
        <f>IFERROR(VLOOKUP($B4975,APガラス性能一覧!$A$2:$M$6097,10,0),"")</f>
        <v/>
      </c>
      <c r="L4975" s="68" t="str">
        <f>IFERROR(VLOOKUP($B4975,APガラス性能一覧!$A$2:$M$6097,11,0),"")</f>
        <v/>
      </c>
      <c r="M4975" s="68" t="str">
        <f>IFERROR(VLOOKUP($B4975,APガラス性能一覧!$A$2:$M$6097,12,0),"")</f>
        <v/>
      </c>
      <c r="N4975" s="68" t="str">
        <f>IFERROR(VLOOKUP($B4975,APガラス性能一覧!$A$2:$M$6097,13,0),"")</f>
        <v/>
      </c>
    </row>
    <row r="4976" spans="2:14" x14ac:dyDescent="0.4">
      <c r="B4976" s="68" t="str">
        <f>IF($D$2="","",IF($E$2=0.65,IFERROR(IF(INDEX(APガラス性能一覧!A:A,MATCH(ROW(B4970),APガラス性能一覧!$O:$O,0))="","",INDEX(APガラス性能一覧!A:A,MATCH(ROW(B4970),APガラス性能一覧!$O:$O,0))),""),IFERROR(IF(INDEX(APガラス性能一覧!A:A,MATCH(ROW(B4970),APガラス性能一覧!$N:$N,0))="","",INDEX(APガラス性能一覧!A:A,MATCH(ROW(B4970),APガラス性能一覧!$N:$N,0))),"")))</f>
        <v/>
      </c>
      <c r="C4976" s="68" t="str">
        <f>IFERROR(VLOOKUP($B4976,APガラス性能一覧!$A$2:$M$6097,2,0),"")</f>
        <v/>
      </c>
      <c r="D4976" s="68" t="str">
        <f>IFERROR(VLOOKUP($B4976,APガラス性能一覧!$A$2:$M$6097,3,0),"")</f>
        <v/>
      </c>
      <c r="E4976" s="68" t="str">
        <f>IFERROR(VLOOKUP($B4976,APガラス性能一覧!$A$2:$M$6097,4,0),"")</f>
        <v/>
      </c>
      <c r="F4976" s="68" t="str">
        <f>IFERROR(VLOOKUP($B4976,APガラス性能一覧!$A$2:$M$6097,5,0),"")</f>
        <v/>
      </c>
      <c r="G4976" s="68" t="str">
        <f>IFERROR(VLOOKUP($B4976,APガラス性能一覧!$A$2:$M$6097,6,0),"")</f>
        <v/>
      </c>
      <c r="H4976" s="68" t="str">
        <f>IFERROR(VLOOKUP($B4976,APガラス性能一覧!$A$2:$M$6097,7,0),"")</f>
        <v/>
      </c>
      <c r="I4976" s="68" t="str">
        <f>IFERROR(VLOOKUP($B4976,APガラス性能一覧!$A$2:$M$6097,8,0),"")</f>
        <v/>
      </c>
      <c r="J4976" s="68" t="str">
        <f>IFERROR(VLOOKUP($B4976,APガラス性能一覧!$A$2:$M$6097,9,0),"")</f>
        <v/>
      </c>
      <c r="K4976" s="68" t="str">
        <f>IFERROR(VLOOKUP($B4976,APガラス性能一覧!$A$2:$M$6097,10,0),"")</f>
        <v/>
      </c>
      <c r="L4976" s="68" t="str">
        <f>IFERROR(VLOOKUP($B4976,APガラス性能一覧!$A$2:$M$6097,11,0),"")</f>
        <v/>
      </c>
      <c r="M4976" s="68" t="str">
        <f>IFERROR(VLOOKUP($B4976,APガラス性能一覧!$A$2:$M$6097,12,0),"")</f>
        <v/>
      </c>
      <c r="N4976" s="68" t="str">
        <f>IFERROR(VLOOKUP($B4976,APガラス性能一覧!$A$2:$M$6097,13,0),"")</f>
        <v/>
      </c>
    </row>
    <row r="4977" spans="2:14" x14ac:dyDescent="0.4">
      <c r="B4977" s="68" t="str">
        <f>IF($D$2="","",IF($E$2=0.65,IFERROR(IF(INDEX(APガラス性能一覧!A:A,MATCH(ROW(B4971),APガラス性能一覧!$O:$O,0))="","",INDEX(APガラス性能一覧!A:A,MATCH(ROW(B4971),APガラス性能一覧!$O:$O,0))),""),IFERROR(IF(INDEX(APガラス性能一覧!A:A,MATCH(ROW(B4971),APガラス性能一覧!$N:$N,0))="","",INDEX(APガラス性能一覧!A:A,MATCH(ROW(B4971),APガラス性能一覧!$N:$N,0))),"")))</f>
        <v/>
      </c>
      <c r="C4977" s="68" t="str">
        <f>IFERROR(VLOOKUP($B4977,APガラス性能一覧!$A$2:$M$6097,2,0),"")</f>
        <v/>
      </c>
      <c r="D4977" s="68" t="str">
        <f>IFERROR(VLOOKUP($B4977,APガラス性能一覧!$A$2:$M$6097,3,0),"")</f>
        <v/>
      </c>
      <c r="E4977" s="68" t="str">
        <f>IFERROR(VLOOKUP($B4977,APガラス性能一覧!$A$2:$M$6097,4,0),"")</f>
        <v/>
      </c>
      <c r="F4977" s="68" t="str">
        <f>IFERROR(VLOOKUP($B4977,APガラス性能一覧!$A$2:$M$6097,5,0),"")</f>
        <v/>
      </c>
      <c r="G4977" s="68" t="str">
        <f>IFERROR(VLOOKUP($B4977,APガラス性能一覧!$A$2:$M$6097,6,0),"")</f>
        <v/>
      </c>
      <c r="H4977" s="68" t="str">
        <f>IFERROR(VLOOKUP($B4977,APガラス性能一覧!$A$2:$M$6097,7,0),"")</f>
        <v/>
      </c>
      <c r="I4977" s="68" t="str">
        <f>IFERROR(VLOOKUP($B4977,APガラス性能一覧!$A$2:$M$6097,8,0),"")</f>
        <v/>
      </c>
      <c r="J4977" s="68" t="str">
        <f>IFERROR(VLOOKUP($B4977,APガラス性能一覧!$A$2:$M$6097,9,0),"")</f>
        <v/>
      </c>
      <c r="K4977" s="68" t="str">
        <f>IFERROR(VLOOKUP($B4977,APガラス性能一覧!$A$2:$M$6097,10,0),"")</f>
        <v/>
      </c>
      <c r="L4977" s="68" t="str">
        <f>IFERROR(VLOOKUP($B4977,APガラス性能一覧!$A$2:$M$6097,11,0),"")</f>
        <v/>
      </c>
      <c r="M4977" s="68" t="str">
        <f>IFERROR(VLOOKUP($B4977,APガラス性能一覧!$A$2:$M$6097,12,0),"")</f>
        <v/>
      </c>
      <c r="N4977" s="68" t="str">
        <f>IFERROR(VLOOKUP($B4977,APガラス性能一覧!$A$2:$M$6097,13,0),"")</f>
        <v/>
      </c>
    </row>
    <row r="4978" spans="2:14" x14ac:dyDescent="0.4">
      <c r="B4978" s="68" t="str">
        <f>IF($D$2="","",IF($E$2=0.65,IFERROR(IF(INDEX(APガラス性能一覧!A:A,MATCH(ROW(B4972),APガラス性能一覧!$O:$O,0))="","",INDEX(APガラス性能一覧!A:A,MATCH(ROW(B4972),APガラス性能一覧!$O:$O,0))),""),IFERROR(IF(INDEX(APガラス性能一覧!A:A,MATCH(ROW(B4972),APガラス性能一覧!$N:$N,0))="","",INDEX(APガラス性能一覧!A:A,MATCH(ROW(B4972),APガラス性能一覧!$N:$N,0))),"")))</f>
        <v/>
      </c>
      <c r="C4978" s="68" t="str">
        <f>IFERROR(VLOOKUP($B4978,APガラス性能一覧!$A$2:$M$6097,2,0),"")</f>
        <v/>
      </c>
      <c r="D4978" s="68" t="str">
        <f>IFERROR(VLOOKUP($B4978,APガラス性能一覧!$A$2:$M$6097,3,0),"")</f>
        <v/>
      </c>
      <c r="E4978" s="68" t="str">
        <f>IFERROR(VLOOKUP($B4978,APガラス性能一覧!$A$2:$M$6097,4,0),"")</f>
        <v/>
      </c>
      <c r="F4978" s="68" t="str">
        <f>IFERROR(VLOOKUP($B4978,APガラス性能一覧!$A$2:$M$6097,5,0),"")</f>
        <v/>
      </c>
      <c r="G4978" s="68" t="str">
        <f>IFERROR(VLOOKUP($B4978,APガラス性能一覧!$A$2:$M$6097,6,0),"")</f>
        <v/>
      </c>
      <c r="H4978" s="68" t="str">
        <f>IFERROR(VLOOKUP($B4978,APガラス性能一覧!$A$2:$M$6097,7,0),"")</f>
        <v/>
      </c>
      <c r="I4978" s="68" t="str">
        <f>IFERROR(VLOOKUP($B4978,APガラス性能一覧!$A$2:$M$6097,8,0),"")</f>
        <v/>
      </c>
      <c r="J4978" s="68" t="str">
        <f>IFERROR(VLOOKUP($B4978,APガラス性能一覧!$A$2:$M$6097,9,0),"")</f>
        <v/>
      </c>
      <c r="K4978" s="68" t="str">
        <f>IFERROR(VLOOKUP($B4978,APガラス性能一覧!$A$2:$M$6097,10,0),"")</f>
        <v/>
      </c>
      <c r="L4978" s="68" t="str">
        <f>IFERROR(VLOOKUP($B4978,APガラス性能一覧!$A$2:$M$6097,11,0),"")</f>
        <v/>
      </c>
      <c r="M4978" s="68" t="str">
        <f>IFERROR(VLOOKUP($B4978,APガラス性能一覧!$A$2:$M$6097,12,0),"")</f>
        <v/>
      </c>
      <c r="N4978" s="68" t="str">
        <f>IFERROR(VLOOKUP($B4978,APガラス性能一覧!$A$2:$M$6097,13,0),"")</f>
        <v/>
      </c>
    </row>
    <row r="4979" spans="2:14" x14ac:dyDescent="0.4">
      <c r="B4979" s="68" t="str">
        <f>IF($D$2="","",IF($E$2=0.65,IFERROR(IF(INDEX(APガラス性能一覧!A:A,MATCH(ROW(B4973),APガラス性能一覧!$O:$O,0))="","",INDEX(APガラス性能一覧!A:A,MATCH(ROW(B4973),APガラス性能一覧!$O:$O,0))),""),IFERROR(IF(INDEX(APガラス性能一覧!A:A,MATCH(ROW(B4973),APガラス性能一覧!$N:$N,0))="","",INDEX(APガラス性能一覧!A:A,MATCH(ROW(B4973),APガラス性能一覧!$N:$N,0))),"")))</f>
        <v/>
      </c>
      <c r="C4979" s="68" t="str">
        <f>IFERROR(VLOOKUP($B4979,APガラス性能一覧!$A$2:$M$6097,2,0),"")</f>
        <v/>
      </c>
      <c r="D4979" s="68" t="str">
        <f>IFERROR(VLOOKUP($B4979,APガラス性能一覧!$A$2:$M$6097,3,0),"")</f>
        <v/>
      </c>
      <c r="E4979" s="68" t="str">
        <f>IFERROR(VLOOKUP($B4979,APガラス性能一覧!$A$2:$M$6097,4,0),"")</f>
        <v/>
      </c>
      <c r="F4979" s="68" t="str">
        <f>IFERROR(VLOOKUP($B4979,APガラス性能一覧!$A$2:$M$6097,5,0),"")</f>
        <v/>
      </c>
      <c r="G4979" s="68" t="str">
        <f>IFERROR(VLOOKUP($B4979,APガラス性能一覧!$A$2:$M$6097,6,0),"")</f>
        <v/>
      </c>
      <c r="H4979" s="68" t="str">
        <f>IFERROR(VLOOKUP($B4979,APガラス性能一覧!$A$2:$M$6097,7,0),"")</f>
        <v/>
      </c>
      <c r="I4979" s="68" t="str">
        <f>IFERROR(VLOOKUP($B4979,APガラス性能一覧!$A$2:$M$6097,8,0),"")</f>
        <v/>
      </c>
      <c r="J4979" s="68" t="str">
        <f>IFERROR(VLOOKUP($B4979,APガラス性能一覧!$A$2:$M$6097,9,0),"")</f>
        <v/>
      </c>
      <c r="K4979" s="68" t="str">
        <f>IFERROR(VLOOKUP($B4979,APガラス性能一覧!$A$2:$M$6097,10,0),"")</f>
        <v/>
      </c>
      <c r="L4979" s="68" t="str">
        <f>IFERROR(VLOOKUP($B4979,APガラス性能一覧!$A$2:$M$6097,11,0),"")</f>
        <v/>
      </c>
      <c r="M4979" s="68" t="str">
        <f>IFERROR(VLOOKUP($B4979,APガラス性能一覧!$A$2:$M$6097,12,0),"")</f>
        <v/>
      </c>
      <c r="N4979" s="68" t="str">
        <f>IFERROR(VLOOKUP($B4979,APガラス性能一覧!$A$2:$M$6097,13,0),"")</f>
        <v/>
      </c>
    </row>
    <row r="4980" spans="2:14" x14ac:dyDescent="0.4">
      <c r="B4980" s="68" t="str">
        <f>IF($D$2="","",IF($E$2=0.65,IFERROR(IF(INDEX(APガラス性能一覧!A:A,MATCH(ROW(B4974),APガラス性能一覧!$O:$O,0))="","",INDEX(APガラス性能一覧!A:A,MATCH(ROW(B4974),APガラス性能一覧!$O:$O,0))),""),IFERROR(IF(INDEX(APガラス性能一覧!A:A,MATCH(ROW(B4974),APガラス性能一覧!$N:$N,0))="","",INDEX(APガラス性能一覧!A:A,MATCH(ROW(B4974),APガラス性能一覧!$N:$N,0))),"")))</f>
        <v/>
      </c>
      <c r="C4980" s="68" t="str">
        <f>IFERROR(VLOOKUP($B4980,APガラス性能一覧!$A$2:$M$6097,2,0),"")</f>
        <v/>
      </c>
      <c r="D4980" s="68" t="str">
        <f>IFERROR(VLOOKUP($B4980,APガラス性能一覧!$A$2:$M$6097,3,0),"")</f>
        <v/>
      </c>
      <c r="E4980" s="68" t="str">
        <f>IFERROR(VLOOKUP($B4980,APガラス性能一覧!$A$2:$M$6097,4,0),"")</f>
        <v/>
      </c>
      <c r="F4980" s="68" t="str">
        <f>IFERROR(VLOOKUP($B4980,APガラス性能一覧!$A$2:$M$6097,5,0),"")</f>
        <v/>
      </c>
      <c r="G4980" s="68" t="str">
        <f>IFERROR(VLOOKUP($B4980,APガラス性能一覧!$A$2:$M$6097,6,0),"")</f>
        <v/>
      </c>
      <c r="H4980" s="68" t="str">
        <f>IFERROR(VLOOKUP($B4980,APガラス性能一覧!$A$2:$M$6097,7,0),"")</f>
        <v/>
      </c>
      <c r="I4980" s="68" t="str">
        <f>IFERROR(VLOOKUP($B4980,APガラス性能一覧!$A$2:$M$6097,8,0),"")</f>
        <v/>
      </c>
      <c r="J4980" s="68" t="str">
        <f>IFERROR(VLOOKUP($B4980,APガラス性能一覧!$A$2:$M$6097,9,0),"")</f>
        <v/>
      </c>
      <c r="K4980" s="68" t="str">
        <f>IFERROR(VLOOKUP($B4980,APガラス性能一覧!$A$2:$M$6097,10,0),"")</f>
        <v/>
      </c>
      <c r="L4980" s="68" t="str">
        <f>IFERROR(VLOOKUP($B4980,APガラス性能一覧!$A$2:$M$6097,11,0),"")</f>
        <v/>
      </c>
      <c r="M4980" s="68" t="str">
        <f>IFERROR(VLOOKUP($B4980,APガラス性能一覧!$A$2:$M$6097,12,0),"")</f>
        <v/>
      </c>
      <c r="N4980" s="68" t="str">
        <f>IFERROR(VLOOKUP($B4980,APガラス性能一覧!$A$2:$M$6097,13,0),"")</f>
        <v/>
      </c>
    </row>
    <row r="4981" spans="2:14" x14ac:dyDescent="0.4">
      <c r="B4981" s="68" t="str">
        <f>IF($D$2="","",IF($E$2=0.65,IFERROR(IF(INDEX(APガラス性能一覧!A:A,MATCH(ROW(B4975),APガラス性能一覧!$O:$O,0))="","",INDEX(APガラス性能一覧!A:A,MATCH(ROW(B4975),APガラス性能一覧!$O:$O,0))),""),IFERROR(IF(INDEX(APガラス性能一覧!A:A,MATCH(ROW(B4975),APガラス性能一覧!$N:$N,0))="","",INDEX(APガラス性能一覧!A:A,MATCH(ROW(B4975),APガラス性能一覧!$N:$N,0))),"")))</f>
        <v/>
      </c>
      <c r="C4981" s="68" t="str">
        <f>IFERROR(VLOOKUP($B4981,APガラス性能一覧!$A$2:$M$6097,2,0),"")</f>
        <v/>
      </c>
      <c r="D4981" s="68" t="str">
        <f>IFERROR(VLOOKUP($B4981,APガラス性能一覧!$A$2:$M$6097,3,0),"")</f>
        <v/>
      </c>
      <c r="E4981" s="68" t="str">
        <f>IFERROR(VLOOKUP($B4981,APガラス性能一覧!$A$2:$M$6097,4,0),"")</f>
        <v/>
      </c>
      <c r="F4981" s="68" t="str">
        <f>IFERROR(VLOOKUP($B4981,APガラス性能一覧!$A$2:$M$6097,5,0),"")</f>
        <v/>
      </c>
      <c r="G4981" s="68" t="str">
        <f>IFERROR(VLOOKUP($B4981,APガラス性能一覧!$A$2:$M$6097,6,0),"")</f>
        <v/>
      </c>
      <c r="H4981" s="68" t="str">
        <f>IFERROR(VLOOKUP($B4981,APガラス性能一覧!$A$2:$M$6097,7,0),"")</f>
        <v/>
      </c>
      <c r="I4981" s="68" t="str">
        <f>IFERROR(VLOOKUP($B4981,APガラス性能一覧!$A$2:$M$6097,8,0),"")</f>
        <v/>
      </c>
      <c r="J4981" s="68" t="str">
        <f>IFERROR(VLOOKUP($B4981,APガラス性能一覧!$A$2:$M$6097,9,0),"")</f>
        <v/>
      </c>
      <c r="K4981" s="68" t="str">
        <f>IFERROR(VLOOKUP($B4981,APガラス性能一覧!$A$2:$M$6097,10,0),"")</f>
        <v/>
      </c>
      <c r="L4981" s="68" t="str">
        <f>IFERROR(VLOOKUP($B4981,APガラス性能一覧!$A$2:$M$6097,11,0),"")</f>
        <v/>
      </c>
      <c r="M4981" s="68" t="str">
        <f>IFERROR(VLOOKUP($B4981,APガラス性能一覧!$A$2:$M$6097,12,0),"")</f>
        <v/>
      </c>
      <c r="N4981" s="68" t="str">
        <f>IFERROR(VLOOKUP($B4981,APガラス性能一覧!$A$2:$M$6097,13,0),"")</f>
        <v/>
      </c>
    </row>
    <row r="4982" spans="2:14" x14ac:dyDescent="0.4">
      <c r="B4982" s="68" t="str">
        <f>IF($D$2="","",IF($E$2=0.65,IFERROR(IF(INDEX(APガラス性能一覧!A:A,MATCH(ROW(B4976),APガラス性能一覧!$O:$O,0))="","",INDEX(APガラス性能一覧!A:A,MATCH(ROW(B4976),APガラス性能一覧!$O:$O,0))),""),IFERROR(IF(INDEX(APガラス性能一覧!A:A,MATCH(ROW(B4976),APガラス性能一覧!$N:$N,0))="","",INDEX(APガラス性能一覧!A:A,MATCH(ROW(B4976),APガラス性能一覧!$N:$N,0))),"")))</f>
        <v/>
      </c>
      <c r="C4982" s="68" t="str">
        <f>IFERROR(VLOOKUP($B4982,APガラス性能一覧!$A$2:$M$6097,2,0),"")</f>
        <v/>
      </c>
      <c r="D4982" s="68" t="str">
        <f>IFERROR(VLOOKUP($B4982,APガラス性能一覧!$A$2:$M$6097,3,0),"")</f>
        <v/>
      </c>
      <c r="E4982" s="68" t="str">
        <f>IFERROR(VLOOKUP($B4982,APガラス性能一覧!$A$2:$M$6097,4,0),"")</f>
        <v/>
      </c>
      <c r="F4982" s="68" t="str">
        <f>IFERROR(VLOOKUP($B4982,APガラス性能一覧!$A$2:$M$6097,5,0),"")</f>
        <v/>
      </c>
      <c r="G4982" s="68" t="str">
        <f>IFERROR(VLOOKUP($B4982,APガラス性能一覧!$A$2:$M$6097,6,0),"")</f>
        <v/>
      </c>
      <c r="H4982" s="68" t="str">
        <f>IFERROR(VLOOKUP($B4982,APガラス性能一覧!$A$2:$M$6097,7,0),"")</f>
        <v/>
      </c>
      <c r="I4982" s="68" t="str">
        <f>IFERROR(VLOOKUP($B4982,APガラス性能一覧!$A$2:$M$6097,8,0),"")</f>
        <v/>
      </c>
      <c r="J4982" s="68" t="str">
        <f>IFERROR(VLOOKUP($B4982,APガラス性能一覧!$A$2:$M$6097,9,0),"")</f>
        <v/>
      </c>
      <c r="K4982" s="68" t="str">
        <f>IFERROR(VLOOKUP($B4982,APガラス性能一覧!$A$2:$M$6097,10,0),"")</f>
        <v/>
      </c>
      <c r="L4982" s="68" t="str">
        <f>IFERROR(VLOOKUP($B4982,APガラス性能一覧!$A$2:$M$6097,11,0),"")</f>
        <v/>
      </c>
      <c r="M4982" s="68" t="str">
        <f>IFERROR(VLOOKUP($B4982,APガラス性能一覧!$A$2:$M$6097,12,0),"")</f>
        <v/>
      </c>
      <c r="N4982" s="68" t="str">
        <f>IFERROR(VLOOKUP($B4982,APガラス性能一覧!$A$2:$M$6097,13,0),"")</f>
        <v/>
      </c>
    </row>
    <row r="4983" spans="2:14" x14ac:dyDescent="0.4">
      <c r="B4983" s="68" t="str">
        <f>IF($D$2="","",IF($E$2=0.65,IFERROR(IF(INDEX(APガラス性能一覧!A:A,MATCH(ROW(B4977),APガラス性能一覧!$O:$O,0))="","",INDEX(APガラス性能一覧!A:A,MATCH(ROW(B4977),APガラス性能一覧!$O:$O,0))),""),IFERROR(IF(INDEX(APガラス性能一覧!A:A,MATCH(ROW(B4977),APガラス性能一覧!$N:$N,0))="","",INDEX(APガラス性能一覧!A:A,MATCH(ROW(B4977),APガラス性能一覧!$N:$N,0))),"")))</f>
        <v/>
      </c>
      <c r="C4983" s="68" t="str">
        <f>IFERROR(VLOOKUP($B4983,APガラス性能一覧!$A$2:$M$6097,2,0),"")</f>
        <v/>
      </c>
      <c r="D4983" s="68" t="str">
        <f>IFERROR(VLOOKUP($B4983,APガラス性能一覧!$A$2:$M$6097,3,0),"")</f>
        <v/>
      </c>
      <c r="E4983" s="68" t="str">
        <f>IFERROR(VLOOKUP($B4983,APガラス性能一覧!$A$2:$M$6097,4,0),"")</f>
        <v/>
      </c>
      <c r="F4983" s="68" t="str">
        <f>IFERROR(VLOOKUP($B4983,APガラス性能一覧!$A$2:$M$6097,5,0),"")</f>
        <v/>
      </c>
      <c r="G4983" s="68" t="str">
        <f>IFERROR(VLOOKUP($B4983,APガラス性能一覧!$A$2:$M$6097,6,0),"")</f>
        <v/>
      </c>
      <c r="H4983" s="68" t="str">
        <f>IFERROR(VLOOKUP($B4983,APガラス性能一覧!$A$2:$M$6097,7,0),"")</f>
        <v/>
      </c>
      <c r="I4983" s="68" t="str">
        <f>IFERROR(VLOOKUP($B4983,APガラス性能一覧!$A$2:$M$6097,8,0),"")</f>
        <v/>
      </c>
      <c r="J4983" s="68" t="str">
        <f>IFERROR(VLOOKUP($B4983,APガラス性能一覧!$A$2:$M$6097,9,0),"")</f>
        <v/>
      </c>
      <c r="K4983" s="68" t="str">
        <f>IFERROR(VLOOKUP($B4983,APガラス性能一覧!$A$2:$M$6097,10,0),"")</f>
        <v/>
      </c>
      <c r="L4983" s="68" t="str">
        <f>IFERROR(VLOOKUP($B4983,APガラス性能一覧!$A$2:$M$6097,11,0),"")</f>
        <v/>
      </c>
      <c r="M4983" s="68" t="str">
        <f>IFERROR(VLOOKUP($B4983,APガラス性能一覧!$A$2:$M$6097,12,0),"")</f>
        <v/>
      </c>
      <c r="N4983" s="68" t="str">
        <f>IFERROR(VLOOKUP($B4983,APガラス性能一覧!$A$2:$M$6097,13,0),"")</f>
        <v/>
      </c>
    </row>
    <row r="4984" spans="2:14" x14ac:dyDescent="0.4">
      <c r="B4984" s="68" t="str">
        <f>IF($D$2="","",IF($E$2=0.65,IFERROR(IF(INDEX(APガラス性能一覧!A:A,MATCH(ROW(B4978),APガラス性能一覧!$O:$O,0))="","",INDEX(APガラス性能一覧!A:A,MATCH(ROW(B4978),APガラス性能一覧!$O:$O,0))),""),IFERROR(IF(INDEX(APガラス性能一覧!A:A,MATCH(ROW(B4978),APガラス性能一覧!$N:$N,0))="","",INDEX(APガラス性能一覧!A:A,MATCH(ROW(B4978),APガラス性能一覧!$N:$N,0))),"")))</f>
        <v/>
      </c>
      <c r="C4984" s="68" t="str">
        <f>IFERROR(VLOOKUP($B4984,APガラス性能一覧!$A$2:$M$6097,2,0),"")</f>
        <v/>
      </c>
      <c r="D4984" s="68" t="str">
        <f>IFERROR(VLOOKUP($B4984,APガラス性能一覧!$A$2:$M$6097,3,0),"")</f>
        <v/>
      </c>
      <c r="E4984" s="68" t="str">
        <f>IFERROR(VLOOKUP($B4984,APガラス性能一覧!$A$2:$M$6097,4,0),"")</f>
        <v/>
      </c>
      <c r="F4984" s="68" t="str">
        <f>IFERROR(VLOOKUP($B4984,APガラス性能一覧!$A$2:$M$6097,5,0),"")</f>
        <v/>
      </c>
      <c r="G4984" s="68" t="str">
        <f>IFERROR(VLOOKUP($B4984,APガラス性能一覧!$A$2:$M$6097,6,0),"")</f>
        <v/>
      </c>
      <c r="H4984" s="68" t="str">
        <f>IFERROR(VLOOKUP($B4984,APガラス性能一覧!$A$2:$M$6097,7,0),"")</f>
        <v/>
      </c>
      <c r="I4984" s="68" t="str">
        <f>IFERROR(VLOOKUP($B4984,APガラス性能一覧!$A$2:$M$6097,8,0),"")</f>
        <v/>
      </c>
      <c r="J4984" s="68" t="str">
        <f>IFERROR(VLOOKUP($B4984,APガラス性能一覧!$A$2:$M$6097,9,0),"")</f>
        <v/>
      </c>
      <c r="K4984" s="68" t="str">
        <f>IFERROR(VLOOKUP($B4984,APガラス性能一覧!$A$2:$M$6097,10,0),"")</f>
        <v/>
      </c>
      <c r="L4984" s="68" t="str">
        <f>IFERROR(VLOOKUP($B4984,APガラス性能一覧!$A$2:$M$6097,11,0),"")</f>
        <v/>
      </c>
      <c r="M4984" s="68" t="str">
        <f>IFERROR(VLOOKUP($B4984,APガラス性能一覧!$A$2:$M$6097,12,0),"")</f>
        <v/>
      </c>
      <c r="N4984" s="68" t="str">
        <f>IFERROR(VLOOKUP($B4984,APガラス性能一覧!$A$2:$M$6097,13,0),"")</f>
        <v/>
      </c>
    </row>
    <row r="4985" spans="2:14" x14ac:dyDescent="0.4">
      <c r="B4985" s="68" t="str">
        <f>IF($D$2="","",IF($E$2=0.65,IFERROR(IF(INDEX(APガラス性能一覧!A:A,MATCH(ROW(B4979),APガラス性能一覧!$O:$O,0))="","",INDEX(APガラス性能一覧!A:A,MATCH(ROW(B4979),APガラス性能一覧!$O:$O,0))),""),IFERROR(IF(INDEX(APガラス性能一覧!A:A,MATCH(ROW(B4979),APガラス性能一覧!$N:$N,0))="","",INDEX(APガラス性能一覧!A:A,MATCH(ROW(B4979),APガラス性能一覧!$N:$N,0))),"")))</f>
        <v/>
      </c>
      <c r="C4985" s="68" t="str">
        <f>IFERROR(VLOOKUP($B4985,APガラス性能一覧!$A$2:$M$6097,2,0),"")</f>
        <v/>
      </c>
      <c r="D4985" s="68" t="str">
        <f>IFERROR(VLOOKUP($B4985,APガラス性能一覧!$A$2:$M$6097,3,0),"")</f>
        <v/>
      </c>
      <c r="E4985" s="68" t="str">
        <f>IFERROR(VLOOKUP($B4985,APガラス性能一覧!$A$2:$M$6097,4,0),"")</f>
        <v/>
      </c>
      <c r="F4985" s="68" t="str">
        <f>IFERROR(VLOOKUP($B4985,APガラス性能一覧!$A$2:$M$6097,5,0),"")</f>
        <v/>
      </c>
      <c r="G4985" s="68" t="str">
        <f>IFERROR(VLOOKUP($B4985,APガラス性能一覧!$A$2:$M$6097,6,0),"")</f>
        <v/>
      </c>
      <c r="H4985" s="68" t="str">
        <f>IFERROR(VLOOKUP($B4985,APガラス性能一覧!$A$2:$M$6097,7,0),"")</f>
        <v/>
      </c>
      <c r="I4985" s="68" t="str">
        <f>IFERROR(VLOOKUP($B4985,APガラス性能一覧!$A$2:$M$6097,8,0),"")</f>
        <v/>
      </c>
      <c r="J4985" s="68" t="str">
        <f>IFERROR(VLOOKUP($B4985,APガラス性能一覧!$A$2:$M$6097,9,0),"")</f>
        <v/>
      </c>
      <c r="K4985" s="68" t="str">
        <f>IFERROR(VLOOKUP($B4985,APガラス性能一覧!$A$2:$M$6097,10,0),"")</f>
        <v/>
      </c>
      <c r="L4985" s="68" t="str">
        <f>IFERROR(VLOOKUP($B4985,APガラス性能一覧!$A$2:$M$6097,11,0),"")</f>
        <v/>
      </c>
      <c r="M4985" s="68" t="str">
        <f>IFERROR(VLOOKUP($B4985,APガラス性能一覧!$A$2:$M$6097,12,0),"")</f>
        <v/>
      </c>
      <c r="N4985" s="68" t="str">
        <f>IFERROR(VLOOKUP($B4985,APガラス性能一覧!$A$2:$M$6097,13,0),"")</f>
        <v/>
      </c>
    </row>
    <row r="4986" spans="2:14" x14ac:dyDescent="0.4">
      <c r="B4986" s="68" t="str">
        <f>IF($D$2="","",IF($E$2=0.65,IFERROR(IF(INDEX(APガラス性能一覧!A:A,MATCH(ROW(B4980),APガラス性能一覧!$O:$O,0))="","",INDEX(APガラス性能一覧!A:A,MATCH(ROW(B4980),APガラス性能一覧!$O:$O,0))),""),IFERROR(IF(INDEX(APガラス性能一覧!A:A,MATCH(ROW(B4980),APガラス性能一覧!$N:$N,0))="","",INDEX(APガラス性能一覧!A:A,MATCH(ROW(B4980),APガラス性能一覧!$N:$N,0))),"")))</f>
        <v/>
      </c>
      <c r="C4986" s="68" t="str">
        <f>IFERROR(VLOOKUP($B4986,APガラス性能一覧!$A$2:$M$6097,2,0),"")</f>
        <v/>
      </c>
      <c r="D4986" s="68" t="str">
        <f>IFERROR(VLOOKUP($B4986,APガラス性能一覧!$A$2:$M$6097,3,0),"")</f>
        <v/>
      </c>
      <c r="E4986" s="68" t="str">
        <f>IFERROR(VLOOKUP($B4986,APガラス性能一覧!$A$2:$M$6097,4,0),"")</f>
        <v/>
      </c>
      <c r="F4986" s="68" t="str">
        <f>IFERROR(VLOOKUP($B4986,APガラス性能一覧!$A$2:$M$6097,5,0),"")</f>
        <v/>
      </c>
      <c r="G4986" s="68" t="str">
        <f>IFERROR(VLOOKUP($B4986,APガラス性能一覧!$A$2:$M$6097,6,0),"")</f>
        <v/>
      </c>
      <c r="H4986" s="68" t="str">
        <f>IFERROR(VLOOKUP($B4986,APガラス性能一覧!$A$2:$M$6097,7,0),"")</f>
        <v/>
      </c>
      <c r="I4986" s="68" t="str">
        <f>IFERROR(VLOOKUP($B4986,APガラス性能一覧!$A$2:$M$6097,8,0),"")</f>
        <v/>
      </c>
      <c r="J4986" s="68" t="str">
        <f>IFERROR(VLOOKUP($B4986,APガラス性能一覧!$A$2:$M$6097,9,0),"")</f>
        <v/>
      </c>
      <c r="K4986" s="68" t="str">
        <f>IFERROR(VLOOKUP($B4986,APガラス性能一覧!$A$2:$M$6097,10,0),"")</f>
        <v/>
      </c>
      <c r="L4986" s="68" t="str">
        <f>IFERROR(VLOOKUP($B4986,APガラス性能一覧!$A$2:$M$6097,11,0),"")</f>
        <v/>
      </c>
      <c r="M4986" s="68" t="str">
        <f>IFERROR(VLOOKUP($B4986,APガラス性能一覧!$A$2:$M$6097,12,0),"")</f>
        <v/>
      </c>
      <c r="N4986" s="68" t="str">
        <f>IFERROR(VLOOKUP($B4986,APガラス性能一覧!$A$2:$M$6097,13,0),"")</f>
        <v/>
      </c>
    </row>
    <row r="4987" spans="2:14" x14ac:dyDescent="0.4">
      <c r="B4987" s="68" t="str">
        <f>IF($D$2="","",IF($E$2=0.65,IFERROR(IF(INDEX(APガラス性能一覧!A:A,MATCH(ROW(B4981),APガラス性能一覧!$O:$O,0))="","",INDEX(APガラス性能一覧!A:A,MATCH(ROW(B4981),APガラス性能一覧!$O:$O,0))),""),IFERROR(IF(INDEX(APガラス性能一覧!A:A,MATCH(ROW(B4981),APガラス性能一覧!$N:$N,0))="","",INDEX(APガラス性能一覧!A:A,MATCH(ROW(B4981),APガラス性能一覧!$N:$N,0))),"")))</f>
        <v/>
      </c>
      <c r="C4987" s="68" t="str">
        <f>IFERROR(VLOOKUP($B4987,APガラス性能一覧!$A$2:$M$6097,2,0),"")</f>
        <v/>
      </c>
      <c r="D4987" s="68" t="str">
        <f>IFERROR(VLOOKUP($B4987,APガラス性能一覧!$A$2:$M$6097,3,0),"")</f>
        <v/>
      </c>
      <c r="E4987" s="68" t="str">
        <f>IFERROR(VLOOKUP($B4987,APガラス性能一覧!$A$2:$M$6097,4,0),"")</f>
        <v/>
      </c>
      <c r="F4987" s="68" t="str">
        <f>IFERROR(VLOOKUP($B4987,APガラス性能一覧!$A$2:$M$6097,5,0),"")</f>
        <v/>
      </c>
      <c r="G4987" s="68" t="str">
        <f>IFERROR(VLOOKUP($B4987,APガラス性能一覧!$A$2:$M$6097,6,0),"")</f>
        <v/>
      </c>
      <c r="H4987" s="68" t="str">
        <f>IFERROR(VLOOKUP($B4987,APガラス性能一覧!$A$2:$M$6097,7,0),"")</f>
        <v/>
      </c>
      <c r="I4987" s="68" t="str">
        <f>IFERROR(VLOOKUP($B4987,APガラス性能一覧!$A$2:$M$6097,8,0),"")</f>
        <v/>
      </c>
      <c r="J4987" s="68" t="str">
        <f>IFERROR(VLOOKUP($B4987,APガラス性能一覧!$A$2:$M$6097,9,0),"")</f>
        <v/>
      </c>
      <c r="K4987" s="68" t="str">
        <f>IFERROR(VLOOKUP($B4987,APガラス性能一覧!$A$2:$M$6097,10,0),"")</f>
        <v/>
      </c>
      <c r="L4987" s="68" t="str">
        <f>IFERROR(VLOOKUP($B4987,APガラス性能一覧!$A$2:$M$6097,11,0),"")</f>
        <v/>
      </c>
      <c r="M4987" s="68" t="str">
        <f>IFERROR(VLOOKUP($B4987,APガラス性能一覧!$A$2:$M$6097,12,0),"")</f>
        <v/>
      </c>
      <c r="N4987" s="68" t="str">
        <f>IFERROR(VLOOKUP($B4987,APガラス性能一覧!$A$2:$M$6097,13,0),"")</f>
        <v/>
      </c>
    </row>
    <row r="4988" spans="2:14" x14ac:dyDescent="0.4">
      <c r="B4988" s="68" t="str">
        <f>IF($D$2="","",IF($E$2=0.65,IFERROR(IF(INDEX(APガラス性能一覧!A:A,MATCH(ROW(B4982),APガラス性能一覧!$O:$O,0))="","",INDEX(APガラス性能一覧!A:A,MATCH(ROW(B4982),APガラス性能一覧!$O:$O,0))),""),IFERROR(IF(INDEX(APガラス性能一覧!A:A,MATCH(ROW(B4982),APガラス性能一覧!$N:$N,0))="","",INDEX(APガラス性能一覧!A:A,MATCH(ROW(B4982),APガラス性能一覧!$N:$N,0))),"")))</f>
        <v/>
      </c>
      <c r="C4988" s="68" t="str">
        <f>IFERROR(VLOOKUP($B4988,APガラス性能一覧!$A$2:$M$6097,2,0),"")</f>
        <v/>
      </c>
      <c r="D4988" s="68" t="str">
        <f>IFERROR(VLOOKUP($B4988,APガラス性能一覧!$A$2:$M$6097,3,0),"")</f>
        <v/>
      </c>
      <c r="E4988" s="68" t="str">
        <f>IFERROR(VLOOKUP($B4988,APガラス性能一覧!$A$2:$M$6097,4,0),"")</f>
        <v/>
      </c>
      <c r="F4988" s="68" t="str">
        <f>IFERROR(VLOOKUP($B4988,APガラス性能一覧!$A$2:$M$6097,5,0),"")</f>
        <v/>
      </c>
      <c r="G4988" s="68" t="str">
        <f>IFERROR(VLOOKUP($B4988,APガラス性能一覧!$A$2:$M$6097,6,0),"")</f>
        <v/>
      </c>
      <c r="H4988" s="68" t="str">
        <f>IFERROR(VLOOKUP($B4988,APガラス性能一覧!$A$2:$M$6097,7,0),"")</f>
        <v/>
      </c>
      <c r="I4988" s="68" t="str">
        <f>IFERROR(VLOOKUP($B4988,APガラス性能一覧!$A$2:$M$6097,8,0),"")</f>
        <v/>
      </c>
      <c r="J4988" s="68" t="str">
        <f>IFERROR(VLOOKUP($B4988,APガラス性能一覧!$A$2:$M$6097,9,0),"")</f>
        <v/>
      </c>
      <c r="K4988" s="68" t="str">
        <f>IFERROR(VLOOKUP($B4988,APガラス性能一覧!$A$2:$M$6097,10,0),"")</f>
        <v/>
      </c>
      <c r="L4988" s="68" t="str">
        <f>IFERROR(VLOOKUP($B4988,APガラス性能一覧!$A$2:$M$6097,11,0),"")</f>
        <v/>
      </c>
      <c r="M4988" s="68" t="str">
        <f>IFERROR(VLOOKUP($B4988,APガラス性能一覧!$A$2:$M$6097,12,0),"")</f>
        <v/>
      </c>
      <c r="N4988" s="68" t="str">
        <f>IFERROR(VLOOKUP($B4988,APガラス性能一覧!$A$2:$M$6097,13,0),"")</f>
        <v/>
      </c>
    </row>
    <row r="4989" spans="2:14" x14ac:dyDescent="0.4">
      <c r="B4989" s="68" t="str">
        <f>IF($D$2="","",IF($E$2=0.65,IFERROR(IF(INDEX(APガラス性能一覧!A:A,MATCH(ROW(B4983),APガラス性能一覧!$O:$O,0))="","",INDEX(APガラス性能一覧!A:A,MATCH(ROW(B4983),APガラス性能一覧!$O:$O,0))),""),IFERROR(IF(INDEX(APガラス性能一覧!A:A,MATCH(ROW(B4983),APガラス性能一覧!$N:$N,0))="","",INDEX(APガラス性能一覧!A:A,MATCH(ROW(B4983),APガラス性能一覧!$N:$N,0))),"")))</f>
        <v/>
      </c>
      <c r="C4989" s="68" t="str">
        <f>IFERROR(VLOOKUP($B4989,APガラス性能一覧!$A$2:$M$6097,2,0),"")</f>
        <v/>
      </c>
      <c r="D4989" s="68" t="str">
        <f>IFERROR(VLOOKUP($B4989,APガラス性能一覧!$A$2:$M$6097,3,0),"")</f>
        <v/>
      </c>
      <c r="E4989" s="68" t="str">
        <f>IFERROR(VLOOKUP($B4989,APガラス性能一覧!$A$2:$M$6097,4,0),"")</f>
        <v/>
      </c>
      <c r="F4989" s="68" t="str">
        <f>IFERROR(VLOOKUP($B4989,APガラス性能一覧!$A$2:$M$6097,5,0),"")</f>
        <v/>
      </c>
      <c r="G4989" s="68" t="str">
        <f>IFERROR(VLOOKUP($B4989,APガラス性能一覧!$A$2:$M$6097,6,0),"")</f>
        <v/>
      </c>
      <c r="H4989" s="68" t="str">
        <f>IFERROR(VLOOKUP($B4989,APガラス性能一覧!$A$2:$M$6097,7,0),"")</f>
        <v/>
      </c>
      <c r="I4989" s="68" t="str">
        <f>IFERROR(VLOOKUP($B4989,APガラス性能一覧!$A$2:$M$6097,8,0),"")</f>
        <v/>
      </c>
      <c r="J4989" s="68" t="str">
        <f>IFERROR(VLOOKUP($B4989,APガラス性能一覧!$A$2:$M$6097,9,0),"")</f>
        <v/>
      </c>
      <c r="K4989" s="68" t="str">
        <f>IFERROR(VLOOKUP($B4989,APガラス性能一覧!$A$2:$M$6097,10,0),"")</f>
        <v/>
      </c>
      <c r="L4989" s="68" t="str">
        <f>IFERROR(VLOOKUP($B4989,APガラス性能一覧!$A$2:$M$6097,11,0),"")</f>
        <v/>
      </c>
      <c r="M4989" s="68" t="str">
        <f>IFERROR(VLOOKUP($B4989,APガラス性能一覧!$A$2:$M$6097,12,0),"")</f>
        <v/>
      </c>
      <c r="N4989" s="68" t="str">
        <f>IFERROR(VLOOKUP($B4989,APガラス性能一覧!$A$2:$M$6097,13,0),"")</f>
        <v/>
      </c>
    </row>
    <row r="4990" spans="2:14" x14ac:dyDescent="0.4">
      <c r="B4990" s="68" t="str">
        <f>IF($D$2="","",IF($E$2=0.65,IFERROR(IF(INDEX(APガラス性能一覧!A:A,MATCH(ROW(B4984),APガラス性能一覧!$O:$O,0))="","",INDEX(APガラス性能一覧!A:A,MATCH(ROW(B4984),APガラス性能一覧!$O:$O,0))),""),IFERROR(IF(INDEX(APガラス性能一覧!A:A,MATCH(ROW(B4984),APガラス性能一覧!$N:$N,0))="","",INDEX(APガラス性能一覧!A:A,MATCH(ROW(B4984),APガラス性能一覧!$N:$N,0))),"")))</f>
        <v/>
      </c>
      <c r="C4990" s="68" t="str">
        <f>IFERROR(VLOOKUP($B4990,APガラス性能一覧!$A$2:$M$6097,2,0),"")</f>
        <v/>
      </c>
      <c r="D4990" s="68" t="str">
        <f>IFERROR(VLOOKUP($B4990,APガラス性能一覧!$A$2:$M$6097,3,0),"")</f>
        <v/>
      </c>
      <c r="E4990" s="68" t="str">
        <f>IFERROR(VLOOKUP($B4990,APガラス性能一覧!$A$2:$M$6097,4,0),"")</f>
        <v/>
      </c>
      <c r="F4990" s="68" t="str">
        <f>IFERROR(VLOOKUP($B4990,APガラス性能一覧!$A$2:$M$6097,5,0),"")</f>
        <v/>
      </c>
      <c r="G4990" s="68" t="str">
        <f>IFERROR(VLOOKUP($B4990,APガラス性能一覧!$A$2:$M$6097,6,0),"")</f>
        <v/>
      </c>
      <c r="H4990" s="68" t="str">
        <f>IFERROR(VLOOKUP($B4990,APガラス性能一覧!$A$2:$M$6097,7,0),"")</f>
        <v/>
      </c>
      <c r="I4990" s="68" t="str">
        <f>IFERROR(VLOOKUP($B4990,APガラス性能一覧!$A$2:$M$6097,8,0),"")</f>
        <v/>
      </c>
      <c r="J4990" s="68" t="str">
        <f>IFERROR(VLOOKUP($B4990,APガラス性能一覧!$A$2:$M$6097,9,0),"")</f>
        <v/>
      </c>
      <c r="K4990" s="68" t="str">
        <f>IFERROR(VLOOKUP($B4990,APガラス性能一覧!$A$2:$M$6097,10,0),"")</f>
        <v/>
      </c>
      <c r="L4990" s="68" t="str">
        <f>IFERROR(VLOOKUP($B4990,APガラス性能一覧!$A$2:$M$6097,11,0),"")</f>
        <v/>
      </c>
      <c r="M4990" s="68" t="str">
        <f>IFERROR(VLOOKUP($B4990,APガラス性能一覧!$A$2:$M$6097,12,0),"")</f>
        <v/>
      </c>
      <c r="N4990" s="68" t="str">
        <f>IFERROR(VLOOKUP($B4990,APガラス性能一覧!$A$2:$M$6097,13,0),"")</f>
        <v/>
      </c>
    </row>
    <row r="4991" spans="2:14" x14ac:dyDescent="0.4">
      <c r="B4991" s="68" t="str">
        <f>IF($D$2="","",IF($E$2=0.65,IFERROR(IF(INDEX(APガラス性能一覧!A:A,MATCH(ROW(B4985),APガラス性能一覧!$O:$O,0))="","",INDEX(APガラス性能一覧!A:A,MATCH(ROW(B4985),APガラス性能一覧!$O:$O,0))),""),IFERROR(IF(INDEX(APガラス性能一覧!A:A,MATCH(ROW(B4985),APガラス性能一覧!$N:$N,0))="","",INDEX(APガラス性能一覧!A:A,MATCH(ROW(B4985),APガラス性能一覧!$N:$N,0))),"")))</f>
        <v/>
      </c>
      <c r="C4991" s="68" t="str">
        <f>IFERROR(VLOOKUP($B4991,APガラス性能一覧!$A$2:$M$6097,2,0),"")</f>
        <v/>
      </c>
      <c r="D4991" s="68" t="str">
        <f>IFERROR(VLOOKUP($B4991,APガラス性能一覧!$A$2:$M$6097,3,0),"")</f>
        <v/>
      </c>
      <c r="E4991" s="68" t="str">
        <f>IFERROR(VLOOKUP($B4991,APガラス性能一覧!$A$2:$M$6097,4,0),"")</f>
        <v/>
      </c>
      <c r="F4991" s="68" t="str">
        <f>IFERROR(VLOOKUP($B4991,APガラス性能一覧!$A$2:$M$6097,5,0),"")</f>
        <v/>
      </c>
      <c r="G4991" s="68" t="str">
        <f>IFERROR(VLOOKUP($B4991,APガラス性能一覧!$A$2:$M$6097,6,0),"")</f>
        <v/>
      </c>
      <c r="H4991" s="68" t="str">
        <f>IFERROR(VLOOKUP($B4991,APガラス性能一覧!$A$2:$M$6097,7,0),"")</f>
        <v/>
      </c>
      <c r="I4991" s="68" t="str">
        <f>IFERROR(VLOOKUP($B4991,APガラス性能一覧!$A$2:$M$6097,8,0),"")</f>
        <v/>
      </c>
      <c r="J4991" s="68" t="str">
        <f>IFERROR(VLOOKUP($B4991,APガラス性能一覧!$A$2:$M$6097,9,0),"")</f>
        <v/>
      </c>
      <c r="K4991" s="68" t="str">
        <f>IFERROR(VLOOKUP($B4991,APガラス性能一覧!$A$2:$M$6097,10,0),"")</f>
        <v/>
      </c>
      <c r="L4991" s="68" t="str">
        <f>IFERROR(VLOOKUP($B4991,APガラス性能一覧!$A$2:$M$6097,11,0),"")</f>
        <v/>
      </c>
      <c r="M4991" s="68" t="str">
        <f>IFERROR(VLOOKUP($B4991,APガラス性能一覧!$A$2:$M$6097,12,0),"")</f>
        <v/>
      </c>
      <c r="N4991" s="68" t="str">
        <f>IFERROR(VLOOKUP($B4991,APガラス性能一覧!$A$2:$M$6097,13,0),"")</f>
        <v/>
      </c>
    </row>
    <row r="4992" spans="2:14" x14ac:dyDescent="0.4">
      <c r="B4992" s="68" t="str">
        <f>IF($D$2="","",IF($E$2=0.65,IFERROR(IF(INDEX(APガラス性能一覧!A:A,MATCH(ROW(B4986),APガラス性能一覧!$O:$O,0))="","",INDEX(APガラス性能一覧!A:A,MATCH(ROW(B4986),APガラス性能一覧!$O:$O,0))),""),IFERROR(IF(INDEX(APガラス性能一覧!A:A,MATCH(ROW(B4986),APガラス性能一覧!$N:$N,0))="","",INDEX(APガラス性能一覧!A:A,MATCH(ROW(B4986),APガラス性能一覧!$N:$N,0))),"")))</f>
        <v/>
      </c>
      <c r="C4992" s="68" t="str">
        <f>IFERROR(VLOOKUP($B4992,APガラス性能一覧!$A$2:$M$6097,2,0),"")</f>
        <v/>
      </c>
      <c r="D4992" s="68" t="str">
        <f>IFERROR(VLOOKUP($B4992,APガラス性能一覧!$A$2:$M$6097,3,0),"")</f>
        <v/>
      </c>
      <c r="E4992" s="68" t="str">
        <f>IFERROR(VLOOKUP($B4992,APガラス性能一覧!$A$2:$M$6097,4,0),"")</f>
        <v/>
      </c>
      <c r="F4992" s="68" t="str">
        <f>IFERROR(VLOOKUP($B4992,APガラス性能一覧!$A$2:$M$6097,5,0),"")</f>
        <v/>
      </c>
      <c r="G4992" s="68" t="str">
        <f>IFERROR(VLOOKUP($B4992,APガラス性能一覧!$A$2:$M$6097,6,0),"")</f>
        <v/>
      </c>
      <c r="H4992" s="68" t="str">
        <f>IFERROR(VLOOKUP($B4992,APガラス性能一覧!$A$2:$M$6097,7,0),"")</f>
        <v/>
      </c>
      <c r="I4992" s="68" t="str">
        <f>IFERROR(VLOOKUP($B4992,APガラス性能一覧!$A$2:$M$6097,8,0),"")</f>
        <v/>
      </c>
      <c r="J4992" s="68" t="str">
        <f>IFERROR(VLOOKUP($B4992,APガラス性能一覧!$A$2:$M$6097,9,0),"")</f>
        <v/>
      </c>
      <c r="K4992" s="68" t="str">
        <f>IFERROR(VLOOKUP($B4992,APガラス性能一覧!$A$2:$M$6097,10,0),"")</f>
        <v/>
      </c>
      <c r="L4992" s="68" t="str">
        <f>IFERROR(VLOOKUP($B4992,APガラス性能一覧!$A$2:$M$6097,11,0),"")</f>
        <v/>
      </c>
      <c r="M4992" s="68" t="str">
        <f>IFERROR(VLOOKUP($B4992,APガラス性能一覧!$A$2:$M$6097,12,0),"")</f>
        <v/>
      </c>
      <c r="N4992" s="68" t="str">
        <f>IFERROR(VLOOKUP($B4992,APガラス性能一覧!$A$2:$M$6097,13,0),"")</f>
        <v/>
      </c>
    </row>
    <row r="4993" spans="2:14" x14ac:dyDescent="0.4">
      <c r="B4993" s="68" t="str">
        <f>IF($D$2="","",IF($E$2=0.65,IFERROR(IF(INDEX(APガラス性能一覧!A:A,MATCH(ROW(B4987),APガラス性能一覧!$O:$O,0))="","",INDEX(APガラス性能一覧!A:A,MATCH(ROW(B4987),APガラス性能一覧!$O:$O,0))),""),IFERROR(IF(INDEX(APガラス性能一覧!A:A,MATCH(ROW(B4987),APガラス性能一覧!$N:$N,0))="","",INDEX(APガラス性能一覧!A:A,MATCH(ROW(B4987),APガラス性能一覧!$N:$N,0))),"")))</f>
        <v/>
      </c>
      <c r="C4993" s="68" t="str">
        <f>IFERROR(VLOOKUP($B4993,APガラス性能一覧!$A$2:$M$6097,2,0),"")</f>
        <v/>
      </c>
      <c r="D4993" s="68" t="str">
        <f>IFERROR(VLOOKUP($B4993,APガラス性能一覧!$A$2:$M$6097,3,0),"")</f>
        <v/>
      </c>
      <c r="E4993" s="68" t="str">
        <f>IFERROR(VLOOKUP($B4993,APガラス性能一覧!$A$2:$M$6097,4,0),"")</f>
        <v/>
      </c>
      <c r="F4993" s="68" t="str">
        <f>IFERROR(VLOOKUP($B4993,APガラス性能一覧!$A$2:$M$6097,5,0),"")</f>
        <v/>
      </c>
      <c r="G4993" s="68" t="str">
        <f>IFERROR(VLOOKUP($B4993,APガラス性能一覧!$A$2:$M$6097,6,0),"")</f>
        <v/>
      </c>
      <c r="H4993" s="68" t="str">
        <f>IFERROR(VLOOKUP($B4993,APガラス性能一覧!$A$2:$M$6097,7,0),"")</f>
        <v/>
      </c>
      <c r="I4993" s="68" t="str">
        <f>IFERROR(VLOOKUP($B4993,APガラス性能一覧!$A$2:$M$6097,8,0),"")</f>
        <v/>
      </c>
      <c r="J4993" s="68" t="str">
        <f>IFERROR(VLOOKUP($B4993,APガラス性能一覧!$A$2:$M$6097,9,0),"")</f>
        <v/>
      </c>
      <c r="K4993" s="68" t="str">
        <f>IFERROR(VLOOKUP($B4993,APガラス性能一覧!$A$2:$M$6097,10,0),"")</f>
        <v/>
      </c>
      <c r="L4993" s="68" t="str">
        <f>IFERROR(VLOOKUP($B4993,APガラス性能一覧!$A$2:$M$6097,11,0),"")</f>
        <v/>
      </c>
      <c r="M4993" s="68" t="str">
        <f>IFERROR(VLOOKUP($B4993,APガラス性能一覧!$A$2:$M$6097,12,0),"")</f>
        <v/>
      </c>
      <c r="N4993" s="68" t="str">
        <f>IFERROR(VLOOKUP($B4993,APガラス性能一覧!$A$2:$M$6097,13,0),"")</f>
        <v/>
      </c>
    </row>
    <row r="4994" spans="2:14" x14ac:dyDescent="0.4">
      <c r="B4994" s="68" t="str">
        <f>IF($D$2="","",IF($E$2=0.65,IFERROR(IF(INDEX(APガラス性能一覧!A:A,MATCH(ROW(B4988),APガラス性能一覧!$O:$O,0))="","",INDEX(APガラス性能一覧!A:A,MATCH(ROW(B4988),APガラス性能一覧!$O:$O,0))),""),IFERROR(IF(INDEX(APガラス性能一覧!A:A,MATCH(ROW(B4988),APガラス性能一覧!$N:$N,0))="","",INDEX(APガラス性能一覧!A:A,MATCH(ROW(B4988),APガラス性能一覧!$N:$N,0))),"")))</f>
        <v/>
      </c>
      <c r="C4994" s="68" t="str">
        <f>IFERROR(VLOOKUP($B4994,APガラス性能一覧!$A$2:$M$6097,2,0),"")</f>
        <v/>
      </c>
      <c r="D4994" s="68" t="str">
        <f>IFERROR(VLOOKUP($B4994,APガラス性能一覧!$A$2:$M$6097,3,0),"")</f>
        <v/>
      </c>
      <c r="E4994" s="68" t="str">
        <f>IFERROR(VLOOKUP($B4994,APガラス性能一覧!$A$2:$M$6097,4,0),"")</f>
        <v/>
      </c>
      <c r="F4994" s="68" t="str">
        <f>IFERROR(VLOOKUP($B4994,APガラス性能一覧!$A$2:$M$6097,5,0),"")</f>
        <v/>
      </c>
      <c r="G4994" s="68" t="str">
        <f>IFERROR(VLOOKUP($B4994,APガラス性能一覧!$A$2:$M$6097,6,0),"")</f>
        <v/>
      </c>
      <c r="H4994" s="68" t="str">
        <f>IFERROR(VLOOKUP($B4994,APガラス性能一覧!$A$2:$M$6097,7,0),"")</f>
        <v/>
      </c>
      <c r="I4994" s="68" t="str">
        <f>IFERROR(VLOOKUP($B4994,APガラス性能一覧!$A$2:$M$6097,8,0),"")</f>
        <v/>
      </c>
      <c r="J4994" s="68" t="str">
        <f>IFERROR(VLOOKUP($B4994,APガラス性能一覧!$A$2:$M$6097,9,0),"")</f>
        <v/>
      </c>
      <c r="K4994" s="68" t="str">
        <f>IFERROR(VLOOKUP($B4994,APガラス性能一覧!$A$2:$M$6097,10,0),"")</f>
        <v/>
      </c>
      <c r="L4994" s="68" t="str">
        <f>IFERROR(VLOOKUP($B4994,APガラス性能一覧!$A$2:$M$6097,11,0),"")</f>
        <v/>
      </c>
      <c r="M4994" s="68" t="str">
        <f>IFERROR(VLOOKUP($B4994,APガラス性能一覧!$A$2:$M$6097,12,0),"")</f>
        <v/>
      </c>
      <c r="N4994" s="68" t="str">
        <f>IFERROR(VLOOKUP($B4994,APガラス性能一覧!$A$2:$M$6097,13,0),"")</f>
        <v/>
      </c>
    </row>
    <row r="4995" spans="2:14" x14ac:dyDescent="0.4">
      <c r="B4995" s="68" t="str">
        <f>IF($D$2="","",IF($E$2=0.65,IFERROR(IF(INDEX(APガラス性能一覧!A:A,MATCH(ROW(B4989),APガラス性能一覧!$O:$O,0))="","",INDEX(APガラス性能一覧!A:A,MATCH(ROW(B4989),APガラス性能一覧!$O:$O,0))),""),IFERROR(IF(INDEX(APガラス性能一覧!A:A,MATCH(ROW(B4989),APガラス性能一覧!$N:$N,0))="","",INDEX(APガラス性能一覧!A:A,MATCH(ROW(B4989),APガラス性能一覧!$N:$N,0))),"")))</f>
        <v/>
      </c>
      <c r="C4995" s="68" t="str">
        <f>IFERROR(VLOOKUP($B4995,APガラス性能一覧!$A$2:$M$6097,2,0),"")</f>
        <v/>
      </c>
      <c r="D4995" s="68" t="str">
        <f>IFERROR(VLOOKUP($B4995,APガラス性能一覧!$A$2:$M$6097,3,0),"")</f>
        <v/>
      </c>
      <c r="E4995" s="68" t="str">
        <f>IFERROR(VLOOKUP($B4995,APガラス性能一覧!$A$2:$M$6097,4,0),"")</f>
        <v/>
      </c>
      <c r="F4995" s="68" t="str">
        <f>IFERROR(VLOOKUP($B4995,APガラス性能一覧!$A$2:$M$6097,5,0),"")</f>
        <v/>
      </c>
      <c r="G4995" s="68" t="str">
        <f>IFERROR(VLOOKUP($B4995,APガラス性能一覧!$A$2:$M$6097,6,0),"")</f>
        <v/>
      </c>
      <c r="H4995" s="68" t="str">
        <f>IFERROR(VLOOKUP($B4995,APガラス性能一覧!$A$2:$M$6097,7,0),"")</f>
        <v/>
      </c>
      <c r="I4995" s="68" t="str">
        <f>IFERROR(VLOOKUP($B4995,APガラス性能一覧!$A$2:$M$6097,8,0),"")</f>
        <v/>
      </c>
      <c r="J4995" s="68" t="str">
        <f>IFERROR(VLOOKUP($B4995,APガラス性能一覧!$A$2:$M$6097,9,0),"")</f>
        <v/>
      </c>
      <c r="K4995" s="68" t="str">
        <f>IFERROR(VLOOKUP($B4995,APガラス性能一覧!$A$2:$M$6097,10,0),"")</f>
        <v/>
      </c>
      <c r="L4995" s="68" t="str">
        <f>IFERROR(VLOOKUP($B4995,APガラス性能一覧!$A$2:$M$6097,11,0),"")</f>
        <v/>
      </c>
      <c r="M4995" s="68" t="str">
        <f>IFERROR(VLOOKUP($B4995,APガラス性能一覧!$A$2:$M$6097,12,0),"")</f>
        <v/>
      </c>
      <c r="N4995" s="68" t="str">
        <f>IFERROR(VLOOKUP($B4995,APガラス性能一覧!$A$2:$M$6097,13,0),"")</f>
        <v/>
      </c>
    </row>
    <row r="4996" spans="2:14" x14ac:dyDescent="0.4">
      <c r="B4996" s="68" t="str">
        <f>IF($D$2="","",IF($E$2=0.65,IFERROR(IF(INDEX(APガラス性能一覧!A:A,MATCH(ROW(B4990),APガラス性能一覧!$O:$O,0))="","",INDEX(APガラス性能一覧!A:A,MATCH(ROW(B4990),APガラス性能一覧!$O:$O,0))),""),IFERROR(IF(INDEX(APガラス性能一覧!A:A,MATCH(ROW(B4990),APガラス性能一覧!$N:$N,0))="","",INDEX(APガラス性能一覧!A:A,MATCH(ROW(B4990),APガラス性能一覧!$N:$N,0))),"")))</f>
        <v/>
      </c>
      <c r="C4996" s="68" t="str">
        <f>IFERROR(VLOOKUP($B4996,APガラス性能一覧!$A$2:$M$6097,2,0),"")</f>
        <v/>
      </c>
      <c r="D4996" s="68" t="str">
        <f>IFERROR(VLOOKUP($B4996,APガラス性能一覧!$A$2:$M$6097,3,0),"")</f>
        <v/>
      </c>
      <c r="E4996" s="68" t="str">
        <f>IFERROR(VLOOKUP($B4996,APガラス性能一覧!$A$2:$M$6097,4,0),"")</f>
        <v/>
      </c>
      <c r="F4996" s="68" t="str">
        <f>IFERROR(VLOOKUP($B4996,APガラス性能一覧!$A$2:$M$6097,5,0),"")</f>
        <v/>
      </c>
      <c r="G4996" s="68" t="str">
        <f>IFERROR(VLOOKUP($B4996,APガラス性能一覧!$A$2:$M$6097,6,0),"")</f>
        <v/>
      </c>
      <c r="H4996" s="68" t="str">
        <f>IFERROR(VLOOKUP($B4996,APガラス性能一覧!$A$2:$M$6097,7,0),"")</f>
        <v/>
      </c>
      <c r="I4996" s="68" t="str">
        <f>IFERROR(VLOOKUP($B4996,APガラス性能一覧!$A$2:$M$6097,8,0),"")</f>
        <v/>
      </c>
      <c r="J4996" s="68" t="str">
        <f>IFERROR(VLOOKUP($B4996,APガラス性能一覧!$A$2:$M$6097,9,0),"")</f>
        <v/>
      </c>
      <c r="K4996" s="68" t="str">
        <f>IFERROR(VLOOKUP($B4996,APガラス性能一覧!$A$2:$M$6097,10,0),"")</f>
        <v/>
      </c>
      <c r="L4996" s="68" t="str">
        <f>IFERROR(VLOOKUP($B4996,APガラス性能一覧!$A$2:$M$6097,11,0),"")</f>
        <v/>
      </c>
      <c r="M4996" s="68" t="str">
        <f>IFERROR(VLOOKUP($B4996,APガラス性能一覧!$A$2:$M$6097,12,0),"")</f>
        <v/>
      </c>
      <c r="N4996" s="68" t="str">
        <f>IFERROR(VLOOKUP($B4996,APガラス性能一覧!$A$2:$M$6097,13,0),"")</f>
        <v/>
      </c>
    </row>
    <row r="4997" spans="2:14" x14ac:dyDescent="0.4">
      <c r="B4997" s="68" t="str">
        <f>IF($D$2="","",IF($E$2=0.65,IFERROR(IF(INDEX(APガラス性能一覧!A:A,MATCH(ROW(B4991),APガラス性能一覧!$O:$O,0))="","",INDEX(APガラス性能一覧!A:A,MATCH(ROW(B4991),APガラス性能一覧!$O:$O,0))),""),IFERROR(IF(INDEX(APガラス性能一覧!A:A,MATCH(ROW(B4991),APガラス性能一覧!$N:$N,0))="","",INDEX(APガラス性能一覧!A:A,MATCH(ROW(B4991),APガラス性能一覧!$N:$N,0))),"")))</f>
        <v/>
      </c>
      <c r="C4997" s="68" t="str">
        <f>IFERROR(VLOOKUP($B4997,APガラス性能一覧!$A$2:$M$6097,2,0),"")</f>
        <v/>
      </c>
      <c r="D4997" s="68" t="str">
        <f>IFERROR(VLOOKUP($B4997,APガラス性能一覧!$A$2:$M$6097,3,0),"")</f>
        <v/>
      </c>
      <c r="E4997" s="68" t="str">
        <f>IFERROR(VLOOKUP($B4997,APガラス性能一覧!$A$2:$M$6097,4,0),"")</f>
        <v/>
      </c>
      <c r="F4997" s="68" t="str">
        <f>IFERROR(VLOOKUP($B4997,APガラス性能一覧!$A$2:$M$6097,5,0),"")</f>
        <v/>
      </c>
      <c r="G4997" s="68" t="str">
        <f>IFERROR(VLOOKUP($B4997,APガラス性能一覧!$A$2:$M$6097,6,0),"")</f>
        <v/>
      </c>
      <c r="H4997" s="68" t="str">
        <f>IFERROR(VLOOKUP($B4997,APガラス性能一覧!$A$2:$M$6097,7,0),"")</f>
        <v/>
      </c>
      <c r="I4997" s="68" t="str">
        <f>IFERROR(VLOOKUP($B4997,APガラス性能一覧!$A$2:$M$6097,8,0),"")</f>
        <v/>
      </c>
      <c r="J4997" s="68" t="str">
        <f>IFERROR(VLOOKUP($B4997,APガラス性能一覧!$A$2:$M$6097,9,0),"")</f>
        <v/>
      </c>
      <c r="K4997" s="68" t="str">
        <f>IFERROR(VLOOKUP($B4997,APガラス性能一覧!$A$2:$M$6097,10,0),"")</f>
        <v/>
      </c>
      <c r="L4997" s="68" t="str">
        <f>IFERROR(VLOOKUP($B4997,APガラス性能一覧!$A$2:$M$6097,11,0),"")</f>
        <v/>
      </c>
      <c r="M4997" s="68" t="str">
        <f>IFERROR(VLOOKUP($B4997,APガラス性能一覧!$A$2:$M$6097,12,0),"")</f>
        <v/>
      </c>
      <c r="N4997" s="68" t="str">
        <f>IFERROR(VLOOKUP($B4997,APガラス性能一覧!$A$2:$M$6097,13,0),"")</f>
        <v/>
      </c>
    </row>
    <row r="4998" spans="2:14" x14ac:dyDescent="0.4">
      <c r="B4998" s="68" t="str">
        <f>IF($D$2="","",IF($E$2=0.65,IFERROR(IF(INDEX(APガラス性能一覧!A:A,MATCH(ROW(B4992),APガラス性能一覧!$O:$O,0))="","",INDEX(APガラス性能一覧!A:A,MATCH(ROW(B4992),APガラス性能一覧!$O:$O,0))),""),IFERROR(IF(INDEX(APガラス性能一覧!A:A,MATCH(ROW(B4992),APガラス性能一覧!$N:$N,0))="","",INDEX(APガラス性能一覧!A:A,MATCH(ROW(B4992),APガラス性能一覧!$N:$N,0))),"")))</f>
        <v/>
      </c>
      <c r="C4998" s="68" t="str">
        <f>IFERROR(VLOOKUP($B4998,APガラス性能一覧!$A$2:$M$6097,2,0),"")</f>
        <v/>
      </c>
      <c r="D4998" s="68" t="str">
        <f>IFERROR(VLOOKUP($B4998,APガラス性能一覧!$A$2:$M$6097,3,0),"")</f>
        <v/>
      </c>
      <c r="E4998" s="68" t="str">
        <f>IFERROR(VLOOKUP($B4998,APガラス性能一覧!$A$2:$M$6097,4,0),"")</f>
        <v/>
      </c>
      <c r="F4998" s="68" t="str">
        <f>IFERROR(VLOOKUP($B4998,APガラス性能一覧!$A$2:$M$6097,5,0),"")</f>
        <v/>
      </c>
      <c r="G4998" s="68" t="str">
        <f>IFERROR(VLOOKUP($B4998,APガラス性能一覧!$A$2:$M$6097,6,0),"")</f>
        <v/>
      </c>
      <c r="H4998" s="68" t="str">
        <f>IFERROR(VLOOKUP($B4998,APガラス性能一覧!$A$2:$M$6097,7,0),"")</f>
        <v/>
      </c>
      <c r="I4998" s="68" t="str">
        <f>IFERROR(VLOOKUP($B4998,APガラス性能一覧!$A$2:$M$6097,8,0),"")</f>
        <v/>
      </c>
      <c r="J4998" s="68" t="str">
        <f>IFERROR(VLOOKUP($B4998,APガラス性能一覧!$A$2:$M$6097,9,0),"")</f>
        <v/>
      </c>
      <c r="K4998" s="68" t="str">
        <f>IFERROR(VLOOKUP($B4998,APガラス性能一覧!$A$2:$M$6097,10,0),"")</f>
        <v/>
      </c>
      <c r="L4998" s="68" t="str">
        <f>IFERROR(VLOOKUP($B4998,APガラス性能一覧!$A$2:$M$6097,11,0),"")</f>
        <v/>
      </c>
      <c r="M4998" s="68" t="str">
        <f>IFERROR(VLOOKUP($B4998,APガラス性能一覧!$A$2:$M$6097,12,0),"")</f>
        <v/>
      </c>
      <c r="N4998" s="68" t="str">
        <f>IFERROR(VLOOKUP($B4998,APガラス性能一覧!$A$2:$M$6097,13,0),"")</f>
        <v/>
      </c>
    </row>
    <row r="4999" spans="2:14" x14ac:dyDescent="0.4">
      <c r="B4999" s="68" t="str">
        <f>IF($D$2="","",IF($E$2=0.65,IFERROR(IF(INDEX(APガラス性能一覧!A:A,MATCH(ROW(B4993),APガラス性能一覧!$O:$O,0))="","",INDEX(APガラス性能一覧!A:A,MATCH(ROW(B4993),APガラス性能一覧!$O:$O,0))),""),IFERROR(IF(INDEX(APガラス性能一覧!A:A,MATCH(ROW(B4993),APガラス性能一覧!$N:$N,0))="","",INDEX(APガラス性能一覧!A:A,MATCH(ROW(B4993),APガラス性能一覧!$N:$N,0))),"")))</f>
        <v/>
      </c>
      <c r="C4999" s="68" t="str">
        <f>IFERROR(VLOOKUP($B4999,APガラス性能一覧!$A$2:$M$6097,2,0),"")</f>
        <v/>
      </c>
      <c r="D4999" s="68" t="str">
        <f>IFERROR(VLOOKUP($B4999,APガラス性能一覧!$A$2:$M$6097,3,0),"")</f>
        <v/>
      </c>
      <c r="E4999" s="68" t="str">
        <f>IFERROR(VLOOKUP($B4999,APガラス性能一覧!$A$2:$M$6097,4,0),"")</f>
        <v/>
      </c>
      <c r="F4999" s="68" t="str">
        <f>IFERROR(VLOOKUP($B4999,APガラス性能一覧!$A$2:$M$6097,5,0),"")</f>
        <v/>
      </c>
      <c r="G4999" s="68" t="str">
        <f>IFERROR(VLOOKUP($B4999,APガラス性能一覧!$A$2:$M$6097,6,0),"")</f>
        <v/>
      </c>
      <c r="H4999" s="68" t="str">
        <f>IFERROR(VLOOKUP($B4999,APガラス性能一覧!$A$2:$M$6097,7,0),"")</f>
        <v/>
      </c>
      <c r="I4999" s="68" t="str">
        <f>IFERROR(VLOOKUP($B4999,APガラス性能一覧!$A$2:$M$6097,8,0),"")</f>
        <v/>
      </c>
      <c r="J4999" s="68" t="str">
        <f>IFERROR(VLOOKUP($B4999,APガラス性能一覧!$A$2:$M$6097,9,0),"")</f>
        <v/>
      </c>
      <c r="K4999" s="68" t="str">
        <f>IFERROR(VLOOKUP($B4999,APガラス性能一覧!$A$2:$M$6097,10,0),"")</f>
        <v/>
      </c>
      <c r="L4999" s="68" t="str">
        <f>IFERROR(VLOOKUP($B4999,APガラス性能一覧!$A$2:$M$6097,11,0),"")</f>
        <v/>
      </c>
      <c r="M4999" s="68" t="str">
        <f>IFERROR(VLOOKUP($B4999,APガラス性能一覧!$A$2:$M$6097,12,0),"")</f>
        <v/>
      </c>
      <c r="N4999" s="68" t="str">
        <f>IFERROR(VLOOKUP($B4999,APガラス性能一覧!$A$2:$M$6097,13,0),"")</f>
        <v/>
      </c>
    </row>
    <row r="5000" spans="2:14" x14ac:dyDescent="0.4">
      <c r="B5000" s="68" t="str">
        <f>IF($D$2="","",IF($E$2=0.65,IFERROR(IF(INDEX(APガラス性能一覧!A:A,MATCH(ROW(B4994),APガラス性能一覧!$O:$O,0))="","",INDEX(APガラス性能一覧!A:A,MATCH(ROW(B4994),APガラス性能一覧!$O:$O,0))),""),IFERROR(IF(INDEX(APガラス性能一覧!A:A,MATCH(ROW(B4994),APガラス性能一覧!$N:$N,0))="","",INDEX(APガラス性能一覧!A:A,MATCH(ROW(B4994),APガラス性能一覧!$N:$N,0))),"")))</f>
        <v/>
      </c>
      <c r="C5000" s="68" t="str">
        <f>IFERROR(VLOOKUP($B5000,APガラス性能一覧!$A$2:$M$6097,2,0),"")</f>
        <v/>
      </c>
      <c r="D5000" s="68" t="str">
        <f>IFERROR(VLOOKUP($B5000,APガラス性能一覧!$A$2:$M$6097,3,0),"")</f>
        <v/>
      </c>
      <c r="E5000" s="68" t="str">
        <f>IFERROR(VLOOKUP($B5000,APガラス性能一覧!$A$2:$M$6097,4,0),"")</f>
        <v/>
      </c>
      <c r="F5000" s="68" t="str">
        <f>IFERROR(VLOOKUP($B5000,APガラス性能一覧!$A$2:$M$6097,5,0),"")</f>
        <v/>
      </c>
      <c r="G5000" s="68" t="str">
        <f>IFERROR(VLOOKUP($B5000,APガラス性能一覧!$A$2:$M$6097,6,0),"")</f>
        <v/>
      </c>
      <c r="H5000" s="68" t="str">
        <f>IFERROR(VLOOKUP($B5000,APガラス性能一覧!$A$2:$M$6097,7,0),"")</f>
        <v/>
      </c>
      <c r="I5000" s="68" t="str">
        <f>IFERROR(VLOOKUP($B5000,APガラス性能一覧!$A$2:$M$6097,8,0),"")</f>
        <v/>
      </c>
      <c r="J5000" s="68" t="str">
        <f>IFERROR(VLOOKUP($B5000,APガラス性能一覧!$A$2:$M$6097,9,0),"")</f>
        <v/>
      </c>
      <c r="K5000" s="68" t="str">
        <f>IFERROR(VLOOKUP($B5000,APガラス性能一覧!$A$2:$M$6097,10,0),"")</f>
        <v/>
      </c>
      <c r="L5000" s="68" t="str">
        <f>IFERROR(VLOOKUP($B5000,APガラス性能一覧!$A$2:$M$6097,11,0),"")</f>
        <v/>
      </c>
      <c r="M5000" s="68" t="str">
        <f>IFERROR(VLOOKUP($B5000,APガラス性能一覧!$A$2:$M$6097,12,0),"")</f>
        <v/>
      </c>
      <c r="N5000" s="68" t="str">
        <f>IFERROR(VLOOKUP($B5000,APガラス性能一覧!$A$2:$M$6097,13,0),"")</f>
        <v/>
      </c>
    </row>
    <row r="5001" spans="2:14" x14ac:dyDescent="0.4">
      <c r="B5001" s="68" t="str">
        <f>IF($D$2="","",IF($E$2=0.65,IFERROR(IF(INDEX(APガラス性能一覧!A:A,MATCH(ROW(B4995),APガラス性能一覧!$O:$O,0))="","",INDEX(APガラス性能一覧!A:A,MATCH(ROW(B4995),APガラス性能一覧!$O:$O,0))),""),IFERROR(IF(INDEX(APガラス性能一覧!A:A,MATCH(ROW(B4995),APガラス性能一覧!$N:$N,0))="","",INDEX(APガラス性能一覧!A:A,MATCH(ROW(B4995),APガラス性能一覧!$N:$N,0))),"")))</f>
        <v/>
      </c>
      <c r="C5001" s="68" t="str">
        <f>IFERROR(VLOOKUP($B5001,APガラス性能一覧!$A$2:$M$6097,2,0),"")</f>
        <v/>
      </c>
      <c r="D5001" s="68" t="str">
        <f>IFERROR(VLOOKUP($B5001,APガラス性能一覧!$A$2:$M$6097,3,0),"")</f>
        <v/>
      </c>
      <c r="E5001" s="68" t="str">
        <f>IFERROR(VLOOKUP($B5001,APガラス性能一覧!$A$2:$M$6097,4,0),"")</f>
        <v/>
      </c>
      <c r="F5001" s="68" t="str">
        <f>IFERROR(VLOOKUP($B5001,APガラス性能一覧!$A$2:$M$6097,5,0),"")</f>
        <v/>
      </c>
      <c r="G5001" s="68" t="str">
        <f>IFERROR(VLOOKUP($B5001,APガラス性能一覧!$A$2:$M$6097,6,0),"")</f>
        <v/>
      </c>
      <c r="H5001" s="68" t="str">
        <f>IFERROR(VLOOKUP($B5001,APガラス性能一覧!$A$2:$M$6097,7,0),"")</f>
        <v/>
      </c>
      <c r="I5001" s="68" t="str">
        <f>IFERROR(VLOOKUP($B5001,APガラス性能一覧!$A$2:$M$6097,8,0),"")</f>
        <v/>
      </c>
      <c r="J5001" s="68" t="str">
        <f>IFERROR(VLOOKUP($B5001,APガラス性能一覧!$A$2:$M$6097,9,0),"")</f>
        <v/>
      </c>
      <c r="K5001" s="68" t="str">
        <f>IFERROR(VLOOKUP($B5001,APガラス性能一覧!$A$2:$M$6097,10,0),"")</f>
        <v/>
      </c>
      <c r="L5001" s="68" t="str">
        <f>IFERROR(VLOOKUP($B5001,APガラス性能一覧!$A$2:$M$6097,11,0),"")</f>
        <v/>
      </c>
      <c r="M5001" s="68" t="str">
        <f>IFERROR(VLOOKUP($B5001,APガラス性能一覧!$A$2:$M$6097,12,0),"")</f>
        <v/>
      </c>
      <c r="N5001" s="68" t="str">
        <f>IFERROR(VLOOKUP($B5001,APガラス性能一覧!$A$2:$M$6097,13,0),"")</f>
        <v/>
      </c>
    </row>
    <row r="5002" spans="2:14" x14ac:dyDescent="0.4">
      <c r="B5002" s="68" t="str">
        <f>IF($D$2="","",IF($E$2=0.65,IFERROR(IF(INDEX(APガラス性能一覧!A:A,MATCH(ROW(B4996),APガラス性能一覧!$O:$O,0))="","",INDEX(APガラス性能一覧!A:A,MATCH(ROW(B4996),APガラス性能一覧!$O:$O,0))),""),IFERROR(IF(INDEX(APガラス性能一覧!A:A,MATCH(ROW(B4996),APガラス性能一覧!$N:$N,0))="","",INDEX(APガラス性能一覧!A:A,MATCH(ROW(B4996),APガラス性能一覧!$N:$N,0))),"")))</f>
        <v/>
      </c>
      <c r="C5002" s="68" t="str">
        <f>IFERROR(VLOOKUP($B5002,APガラス性能一覧!$A$2:$M$6097,2,0),"")</f>
        <v/>
      </c>
      <c r="D5002" s="68" t="str">
        <f>IFERROR(VLOOKUP($B5002,APガラス性能一覧!$A$2:$M$6097,3,0),"")</f>
        <v/>
      </c>
      <c r="E5002" s="68" t="str">
        <f>IFERROR(VLOOKUP($B5002,APガラス性能一覧!$A$2:$M$6097,4,0),"")</f>
        <v/>
      </c>
      <c r="F5002" s="68" t="str">
        <f>IFERROR(VLOOKUP($B5002,APガラス性能一覧!$A$2:$M$6097,5,0),"")</f>
        <v/>
      </c>
      <c r="G5002" s="68" t="str">
        <f>IFERROR(VLOOKUP($B5002,APガラス性能一覧!$A$2:$M$6097,6,0),"")</f>
        <v/>
      </c>
      <c r="H5002" s="68" t="str">
        <f>IFERROR(VLOOKUP($B5002,APガラス性能一覧!$A$2:$M$6097,7,0),"")</f>
        <v/>
      </c>
      <c r="I5002" s="68" t="str">
        <f>IFERROR(VLOOKUP($B5002,APガラス性能一覧!$A$2:$M$6097,8,0),"")</f>
        <v/>
      </c>
      <c r="J5002" s="68" t="str">
        <f>IFERROR(VLOOKUP($B5002,APガラス性能一覧!$A$2:$M$6097,9,0),"")</f>
        <v/>
      </c>
      <c r="K5002" s="68" t="str">
        <f>IFERROR(VLOOKUP($B5002,APガラス性能一覧!$A$2:$M$6097,10,0),"")</f>
        <v/>
      </c>
      <c r="L5002" s="68" t="str">
        <f>IFERROR(VLOOKUP($B5002,APガラス性能一覧!$A$2:$M$6097,11,0),"")</f>
        <v/>
      </c>
      <c r="M5002" s="68" t="str">
        <f>IFERROR(VLOOKUP($B5002,APガラス性能一覧!$A$2:$M$6097,12,0),"")</f>
        <v/>
      </c>
      <c r="N5002" s="68" t="str">
        <f>IFERROR(VLOOKUP($B5002,APガラス性能一覧!$A$2:$M$6097,13,0),"")</f>
        <v/>
      </c>
    </row>
    <row r="5003" spans="2:14" x14ac:dyDescent="0.4">
      <c r="B5003" s="68" t="str">
        <f>IF($D$2="","",IF($E$2=0.65,IFERROR(IF(INDEX(APガラス性能一覧!A:A,MATCH(ROW(B4997),APガラス性能一覧!$O:$O,0))="","",INDEX(APガラス性能一覧!A:A,MATCH(ROW(B4997),APガラス性能一覧!$O:$O,0))),""),IFERROR(IF(INDEX(APガラス性能一覧!A:A,MATCH(ROW(B4997),APガラス性能一覧!$N:$N,0))="","",INDEX(APガラス性能一覧!A:A,MATCH(ROW(B4997),APガラス性能一覧!$N:$N,0))),"")))</f>
        <v/>
      </c>
      <c r="C5003" s="68" t="str">
        <f>IFERROR(VLOOKUP($B5003,APガラス性能一覧!$A$2:$M$6097,2,0),"")</f>
        <v/>
      </c>
      <c r="D5003" s="68" t="str">
        <f>IFERROR(VLOOKUP($B5003,APガラス性能一覧!$A$2:$M$6097,3,0),"")</f>
        <v/>
      </c>
      <c r="E5003" s="68" t="str">
        <f>IFERROR(VLOOKUP($B5003,APガラス性能一覧!$A$2:$M$6097,4,0),"")</f>
        <v/>
      </c>
      <c r="F5003" s="68" t="str">
        <f>IFERROR(VLOOKUP($B5003,APガラス性能一覧!$A$2:$M$6097,5,0),"")</f>
        <v/>
      </c>
      <c r="G5003" s="68" t="str">
        <f>IFERROR(VLOOKUP($B5003,APガラス性能一覧!$A$2:$M$6097,6,0),"")</f>
        <v/>
      </c>
      <c r="H5003" s="68" t="str">
        <f>IFERROR(VLOOKUP($B5003,APガラス性能一覧!$A$2:$M$6097,7,0),"")</f>
        <v/>
      </c>
      <c r="I5003" s="68" t="str">
        <f>IFERROR(VLOOKUP($B5003,APガラス性能一覧!$A$2:$M$6097,8,0),"")</f>
        <v/>
      </c>
      <c r="J5003" s="68" t="str">
        <f>IFERROR(VLOOKUP($B5003,APガラス性能一覧!$A$2:$M$6097,9,0),"")</f>
        <v/>
      </c>
      <c r="K5003" s="68" t="str">
        <f>IFERROR(VLOOKUP($B5003,APガラス性能一覧!$A$2:$M$6097,10,0),"")</f>
        <v/>
      </c>
      <c r="L5003" s="68" t="str">
        <f>IFERROR(VLOOKUP($B5003,APガラス性能一覧!$A$2:$M$6097,11,0),"")</f>
        <v/>
      </c>
      <c r="M5003" s="68" t="str">
        <f>IFERROR(VLOOKUP($B5003,APガラス性能一覧!$A$2:$M$6097,12,0),"")</f>
        <v/>
      </c>
      <c r="N5003" s="68" t="str">
        <f>IFERROR(VLOOKUP($B5003,APガラス性能一覧!$A$2:$M$6097,13,0),"")</f>
        <v/>
      </c>
    </row>
    <row r="5004" spans="2:14" x14ac:dyDescent="0.4">
      <c r="B5004" s="68" t="str">
        <f>IF($D$2="","",IF($E$2=0.65,IFERROR(IF(INDEX(APガラス性能一覧!A:A,MATCH(ROW(B4998),APガラス性能一覧!$O:$O,0))="","",INDEX(APガラス性能一覧!A:A,MATCH(ROW(B4998),APガラス性能一覧!$O:$O,0))),""),IFERROR(IF(INDEX(APガラス性能一覧!A:A,MATCH(ROW(B4998),APガラス性能一覧!$N:$N,0))="","",INDEX(APガラス性能一覧!A:A,MATCH(ROW(B4998),APガラス性能一覧!$N:$N,0))),"")))</f>
        <v/>
      </c>
      <c r="C5004" s="68" t="str">
        <f>IFERROR(VLOOKUP($B5004,APガラス性能一覧!$A$2:$M$6097,2,0),"")</f>
        <v/>
      </c>
      <c r="D5004" s="68" t="str">
        <f>IFERROR(VLOOKUP($B5004,APガラス性能一覧!$A$2:$M$6097,3,0),"")</f>
        <v/>
      </c>
      <c r="E5004" s="68" t="str">
        <f>IFERROR(VLOOKUP($B5004,APガラス性能一覧!$A$2:$M$6097,4,0),"")</f>
        <v/>
      </c>
      <c r="F5004" s="68" t="str">
        <f>IFERROR(VLOOKUP($B5004,APガラス性能一覧!$A$2:$M$6097,5,0),"")</f>
        <v/>
      </c>
      <c r="G5004" s="68" t="str">
        <f>IFERROR(VLOOKUP($B5004,APガラス性能一覧!$A$2:$M$6097,6,0),"")</f>
        <v/>
      </c>
      <c r="H5004" s="68" t="str">
        <f>IFERROR(VLOOKUP($B5004,APガラス性能一覧!$A$2:$M$6097,7,0),"")</f>
        <v/>
      </c>
      <c r="I5004" s="68" t="str">
        <f>IFERROR(VLOOKUP($B5004,APガラス性能一覧!$A$2:$M$6097,8,0),"")</f>
        <v/>
      </c>
      <c r="J5004" s="68" t="str">
        <f>IFERROR(VLOOKUP($B5004,APガラス性能一覧!$A$2:$M$6097,9,0),"")</f>
        <v/>
      </c>
      <c r="K5004" s="68" t="str">
        <f>IFERROR(VLOOKUP($B5004,APガラス性能一覧!$A$2:$M$6097,10,0),"")</f>
        <v/>
      </c>
      <c r="L5004" s="68" t="str">
        <f>IFERROR(VLOOKUP($B5004,APガラス性能一覧!$A$2:$M$6097,11,0),"")</f>
        <v/>
      </c>
      <c r="M5004" s="68" t="str">
        <f>IFERROR(VLOOKUP($B5004,APガラス性能一覧!$A$2:$M$6097,12,0),"")</f>
        <v/>
      </c>
      <c r="N5004" s="68" t="str">
        <f>IFERROR(VLOOKUP($B5004,APガラス性能一覧!$A$2:$M$6097,13,0),"")</f>
        <v/>
      </c>
    </row>
    <row r="5005" spans="2:14" x14ac:dyDescent="0.4">
      <c r="B5005" s="68" t="str">
        <f>IF($D$2="","",IF($E$2=0.65,IFERROR(IF(INDEX(APガラス性能一覧!A:A,MATCH(ROW(B4999),APガラス性能一覧!$O:$O,0))="","",INDEX(APガラス性能一覧!A:A,MATCH(ROW(B4999),APガラス性能一覧!$O:$O,0))),""),IFERROR(IF(INDEX(APガラス性能一覧!A:A,MATCH(ROW(B4999),APガラス性能一覧!$N:$N,0))="","",INDEX(APガラス性能一覧!A:A,MATCH(ROW(B4999),APガラス性能一覧!$N:$N,0))),"")))</f>
        <v/>
      </c>
      <c r="C5005" s="68" t="str">
        <f>IFERROR(VLOOKUP($B5005,APガラス性能一覧!$A$2:$M$6097,2,0),"")</f>
        <v/>
      </c>
      <c r="D5005" s="68" t="str">
        <f>IFERROR(VLOOKUP($B5005,APガラス性能一覧!$A$2:$M$6097,3,0),"")</f>
        <v/>
      </c>
      <c r="E5005" s="68" t="str">
        <f>IFERROR(VLOOKUP($B5005,APガラス性能一覧!$A$2:$M$6097,4,0),"")</f>
        <v/>
      </c>
      <c r="F5005" s="68" t="str">
        <f>IFERROR(VLOOKUP($B5005,APガラス性能一覧!$A$2:$M$6097,5,0),"")</f>
        <v/>
      </c>
      <c r="G5005" s="68" t="str">
        <f>IFERROR(VLOOKUP($B5005,APガラス性能一覧!$A$2:$M$6097,6,0),"")</f>
        <v/>
      </c>
      <c r="H5005" s="68" t="str">
        <f>IFERROR(VLOOKUP($B5005,APガラス性能一覧!$A$2:$M$6097,7,0),"")</f>
        <v/>
      </c>
      <c r="I5005" s="68" t="str">
        <f>IFERROR(VLOOKUP($B5005,APガラス性能一覧!$A$2:$M$6097,8,0),"")</f>
        <v/>
      </c>
      <c r="J5005" s="68" t="str">
        <f>IFERROR(VLOOKUP($B5005,APガラス性能一覧!$A$2:$M$6097,9,0),"")</f>
        <v/>
      </c>
      <c r="K5005" s="68" t="str">
        <f>IFERROR(VLOOKUP($B5005,APガラス性能一覧!$A$2:$M$6097,10,0),"")</f>
        <v/>
      </c>
      <c r="L5005" s="68" t="str">
        <f>IFERROR(VLOOKUP($B5005,APガラス性能一覧!$A$2:$M$6097,11,0),"")</f>
        <v/>
      </c>
      <c r="M5005" s="68" t="str">
        <f>IFERROR(VLOOKUP($B5005,APガラス性能一覧!$A$2:$M$6097,12,0),"")</f>
        <v/>
      </c>
      <c r="N5005" s="68" t="str">
        <f>IFERROR(VLOOKUP($B5005,APガラス性能一覧!$A$2:$M$6097,13,0),"")</f>
        <v/>
      </c>
    </row>
    <row r="5006" spans="2:14" x14ac:dyDescent="0.4">
      <c r="B5006" s="68" t="str">
        <f>IF($D$2="","",IF($E$2=0.65,IFERROR(IF(INDEX(APガラス性能一覧!A:A,MATCH(ROW(B5000),APガラス性能一覧!$O:$O,0))="","",INDEX(APガラス性能一覧!A:A,MATCH(ROW(B5000),APガラス性能一覧!$O:$O,0))),""),IFERROR(IF(INDEX(APガラス性能一覧!A:A,MATCH(ROW(B5000),APガラス性能一覧!$N:$N,0))="","",INDEX(APガラス性能一覧!A:A,MATCH(ROW(B5000),APガラス性能一覧!$N:$N,0))),"")))</f>
        <v/>
      </c>
      <c r="C5006" s="68" t="str">
        <f>IFERROR(VLOOKUP($B5006,APガラス性能一覧!$A$2:$M$6097,2,0),"")</f>
        <v/>
      </c>
      <c r="D5006" s="68" t="str">
        <f>IFERROR(VLOOKUP($B5006,APガラス性能一覧!$A$2:$M$6097,3,0),"")</f>
        <v/>
      </c>
      <c r="E5006" s="68" t="str">
        <f>IFERROR(VLOOKUP($B5006,APガラス性能一覧!$A$2:$M$6097,4,0),"")</f>
        <v/>
      </c>
      <c r="F5006" s="68" t="str">
        <f>IFERROR(VLOOKUP($B5006,APガラス性能一覧!$A$2:$M$6097,5,0),"")</f>
        <v/>
      </c>
      <c r="G5006" s="68" t="str">
        <f>IFERROR(VLOOKUP($B5006,APガラス性能一覧!$A$2:$M$6097,6,0),"")</f>
        <v/>
      </c>
      <c r="H5006" s="68" t="str">
        <f>IFERROR(VLOOKUP($B5006,APガラス性能一覧!$A$2:$M$6097,7,0),"")</f>
        <v/>
      </c>
      <c r="I5006" s="68" t="str">
        <f>IFERROR(VLOOKUP($B5006,APガラス性能一覧!$A$2:$M$6097,8,0),"")</f>
        <v/>
      </c>
      <c r="J5006" s="68" t="str">
        <f>IFERROR(VLOOKUP($B5006,APガラス性能一覧!$A$2:$M$6097,9,0),"")</f>
        <v/>
      </c>
      <c r="K5006" s="68" t="str">
        <f>IFERROR(VLOOKUP($B5006,APガラス性能一覧!$A$2:$M$6097,10,0),"")</f>
        <v/>
      </c>
      <c r="L5006" s="68" t="str">
        <f>IFERROR(VLOOKUP($B5006,APガラス性能一覧!$A$2:$M$6097,11,0),"")</f>
        <v/>
      </c>
      <c r="M5006" s="68" t="str">
        <f>IFERROR(VLOOKUP($B5006,APガラス性能一覧!$A$2:$M$6097,12,0),"")</f>
        <v/>
      </c>
      <c r="N5006" s="68" t="str">
        <f>IFERROR(VLOOKUP($B5006,APガラス性能一覧!$A$2:$M$6097,13,0),"")</f>
        <v/>
      </c>
    </row>
    <row r="5007" spans="2:14" x14ac:dyDescent="0.4">
      <c r="B5007" s="68" t="str">
        <f>IF($D$2="","",IF($E$2=0.65,IFERROR(IF(INDEX(APガラス性能一覧!A:A,MATCH(ROW(B5001),APガラス性能一覧!$O:$O,0))="","",INDEX(APガラス性能一覧!A:A,MATCH(ROW(B5001),APガラス性能一覧!$O:$O,0))),""),IFERROR(IF(INDEX(APガラス性能一覧!A:A,MATCH(ROW(B5001),APガラス性能一覧!$N:$N,0))="","",INDEX(APガラス性能一覧!A:A,MATCH(ROW(B5001),APガラス性能一覧!$N:$N,0))),"")))</f>
        <v/>
      </c>
      <c r="C5007" s="68" t="str">
        <f>IFERROR(VLOOKUP($B5007,APガラス性能一覧!$A$2:$M$6097,2,0),"")</f>
        <v/>
      </c>
      <c r="D5007" s="68" t="str">
        <f>IFERROR(VLOOKUP($B5007,APガラス性能一覧!$A$2:$M$6097,3,0),"")</f>
        <v/>
      </c>
      <c r="E5007" s="68" t="str">
        <f>IFERROR(VLOOKUP($B5007,APガラス性能一覧!$A$2:$M$6097,4,0),"")</f>
        <v/>
      </c>
      <c r="F5007" s="68" t="str">
        <f>IFERROR(VLOOKUP($B5007,APガラス性能一覧!$A$2:$M$6097,5,0),"")</f>
        <v/>
      </c>
      <c r="G5007" s="68" t="str">
        <f>IFERROR(VLOOKUP($B5007,APガラス性能一覧!$A$2:$M$6097,6,0),"")</f>
        <v/>
      </c>
      <c r="H5007" s="68" t="str">
        <f>IFERROR(VLOOKUP($B5007,APガラス性能一覧!$A$2:$M$6097,7,0),"")</f>
        <v/>
      </c>
      <c r="I5007" s="68" t="str">
        <f>IFERROR(VLOOKUP($B5007,APガラス性能一覧!$A$2:$M$6097,8,0),"")</f>
        <v/>
      </c>
      <c r="J5007" s="68" t="str">
        <f>IFERROR(VLOOKUP($B5007,APガラス性能一覧!$A$2:$M$6097,9,0),"")</f>
        <v/>
      </c>
      <c r="K5007" s="68" t="str">
        <f>IFERROR(VLOOKUP($B5007,APガラス性能一覧!$A$2:$M$6097,10,0),"")</f>
        <v/>
      </c>
      <c r="L5007" s="68" t="str">
        <f>IFERROR(VLOOKUP($B5007,APガラス性能一覧!$A$2:$M$6097,11,0),"")</f>
        <v/>
      </c>
      <c r="M5007" s="68" t="str">
        <f>IFERROR(VLOOKUP($B5007,APガラス性能一覧!$A$2:$M$6097,12,0),"")</f>
        <v/>
      </c>
      <c r="N5007" s="68" t="str">
        <f>IFERROR(VLOOKUP($B5007,APガラス性能一覧!$A$2:$M$6097,13,0),"")</f>
        <v/>
      </c>
    </row>
    <row r="5008" spans="2:14" x14ac:dyDescent="0.4">
      <c r="B5008" s="68" t="str">
        <f>IF($D$2="","",IF($E$2=0.65,IFERROR(IF(INDEX(APガラス性能一覧!A:A,MATCH(ROW(B5002),APガラス性能一覧!$O:$O,0))="","",INDEX(APガラス性能一覧!A:A,MATCH(ROW(B5002),APガラス性能一覧!$O:$O,0))),""),IFERROR(IF(INDEX(APガラス性能一覧!A:A,MATCH(ROW(B5002),APガラス性能一覧!$N:$N,0))="","",INDEX(APガラス性能一覧!A:A,MATCH(ROW(B5002),APガラス性能一覧!$N:$N,0))),"")))</f>
        <v/>
      </c>
      <c r="C5008" s="68" t="str">
        <f>IFERROR(VLOOKUP($B5008,APガラス性能一覧!$A$2:$M$6097,2,0),"")</f>
        <v/>
      </c>
      <c r="D5008" s="68" t="str">
        <f>IFERROR(VLOOKUP($B5008,APガラス性能一覧!$A$2:$M$6097,3,0),"")</f>
        <v/>
      </c>
      <c r="E5008" s="68" t="str">
        <f>IFERROR(VLOOKUP($B5008,APガラス性能一覧!$A$2:$M$6097,4,0),"")</f>
        <v/>
      </c>
      <c r="F5008" s="68" t="str">
        <f>IFERROR(VLOOKUP($B5008,APガラス性能一覧!$A$2:$M$6097,5,0),"")</f>
        <v/>
      </c>
      <c r="G5008" s="68" t="str">
        <f>IFERROR(VLOOKUP($B5008,APガラス性能一覧!$A$2:$M$6097,6,0),"")</f>
        <v/>
      </c>
      <c r="H5008" s="68" t="str">
        <f>IFERROR(VLOOKUP($B5008,APガラス性能一覧!$A$2:$M$6097,7,0),"")</f>
        <v/>
      </c>
      <c r="I5008" s="68" t="str">
        <f>IFERROR(VLOOKUP($B5008,APガラス性能一覧!$A$2:$M$6097,8,0),"")</f>
        <v/>
      </c>
      <c r="J5008" s="68" t="str">
        <f>IFERROR(VLOOKUP($B5008,APガラス性能一覧!$A$2:$M$6097,9,0),"")</f>
        <v/>
      </c>
      <c r="K5008" s="68" t="str">
        <f>IFERROR(VLOOKUP($B5008,APガラス性能一覧!$A$2:$M$6097,10,0),"")</f>
        <v/>
      </c>
      <c r="L5008" s="68" t="str">
        <f>IFERROR(VLOOKUP($B5008,APガラス性能一覧!$A$2:$M$6097,11,0),"")</f>
        <v/>
      </c>
      <c r="M5008" s="68" t="str">
        <f>IFERROR(VLOOKUP($B5008,APガラス性能一覧!$A$2:$M$6097,12,0),"")</f>
        <v/>
      </c>
      <c r="N5008" s="68" t="str">
        <f>IFERROR(VLOOKUP($B5008,APガラス性能一覧!$A$2:$M$6097,13,0),"")</f>
        <v/>
      </c>
    </row>
    <row r="5009" spans="2:14" x14ac:dyDescent="0.4">
      <c r="B5009" s="68" t="str">
        <f>IF($D$2="","",IF($E$2=0.65,IFERROR(IF(INDEX(APガラス性能一覧!A:A,MATCH(ROW(B5003),APガラス性能一覧!$O:$O,0))="","",INDEX(APガラス性能一覧!A:A,MATCH(ROW(B5003),APガラス性能一覧!$O:$O,0))),""),IFERROR(IF(INDEX(APガラス性能一覧!A:A,MATCH(ROW(B5003),APガラス性能一覧!$N:$N,0))="","",INDEX(APガラス性能一覧!A:A,MATCH(ROW(B5003),APガラス性能一覧!$N:$N,0))),"")))</f>
        <v/>
      </c>
      <c r="C5009" s="68" t="str">
        <f>IFERROR(VLOOKUP($B5009,APガラス性能一覧!$A$2:$M$6097,2,0),"")</f>
        <v/>
      </c>
      <c r="D5009" s="68" t="str">
        <f>IFERROR(VLOOKUP($B5009,APガラス性能一覧!$A$2:$M$6097,3,0),"")</f>
        <v/>
      </c>
      <c r="E5009" s="68" t="str">
        <f>IFERROR(VLOOKUP($B5009,APガラス性能一覧!$A$2:$M$6097,4,0),"")</f>
        <v/>
      </c>
      <c r="F5009" s="68" t="str">
        <f>IFERROR(VLOOKUP($B5009,APガラス性能一覧!$A$2:$M$6097,5,0),"")</f>
        <v/>
      </c>
      <c r="G5009" s="68" t="str">
        <f>IFERROR(VLOOKUP($B5009,APガラス性能一覧!$A$2:$M$6097,6,0),"")</f>
        <v/>
      </c>
      <c r="H5009" s="68" t="str">
        <f>IFERROR(VLOOKUP($B5009,APガラス性能一覧!$A$2:$M$6097,7,0),"")</f>
        <v/>
      </c>
      <c r="I5009" s="68" t="str">
        <f>IFERROR(VLOOKUP($B5009,APガラス性能一覧!$A$2:$M$6097,8,0),"")</f>
        <v/>
      </c>
      <c r="J5009" s="68" t="str">
        <f>IFERROR(VLOOKUP($B5009,APガラス性能一覧!$A$2:$M$6097,9,0),"")</f>
        <v/>
      </c>
      <c r="K5009" s="68" t="str">
        <f>IFERROR(VLOOKUP($B5009,APガラス性能一覧!$A$2:$M$6097,10,0),"")</f>
        <v/>
      </c>
      <c r="L5009" s="68" t="str">
        <f>IFERROR(VLOOKUP($B5009,APガラス性能一覧!$A$2:$M$6097,11,0),"")</f>
        <v/>
      </c>
      <c r="M5009" s="68" t="str">
        <f>IFERROR(VLOOKUP($B5009,APガラス性能一覧!$A$2:$M$6097,12,0),"")</f>
        <v/>
      </c>
      <c r="N5009" s="68" t="str">
        <f>IFERROR(VLOOKUP($B5009,APガラス性能一覧!$A$2:$M$6097,13,0),"")</f>
        <v/>
      </c>
    </row>
    <row r="5010" spans="2:14" x14ac:dyDescent="0.4">
      <c r="B5010" s="68" t="str">
        <f>IF($D$2="","",IF($E$2=0.65,IFERROR(IF(INDEX(APガラス性能一覧!A:A,MATCH(ROW(B5004),APガラス性能一覧!$O:$O,0))="","",INDEX(APガラス性能一覧!A:A,MATCH(ROW(B5004),APガラス性能一覧!$O:$O,0))),""),IFERROR(IF(INDEX(APガラス性能一覧!A:A,MATCH(ROW(B5004),APガラス性能一覧!$N:$N,0))="","",INDEX(APガラス性能一覧!A:A,MATCH(ROW(B5004),APガラス性能一覧!$N:$N,0))),"")))</f>
        <v/>
      </c>
      <c r="C5010" s="68" t="str">
        <f>IFERROR(VLOOKUP($B5010,APガラス性能一覧!$A$2:$M$6097,2,0),"")</f>
        <v/>
      </c>
      <c r="D5010" s="68" t="str">
        <f>IFERROR(VLOOKUP($B5010,APガラス性能一覧!$A$2:$M$6097,3,0),"")</f>
        <v/>
      </c>
      <c r="E5010" s="68" t="str">
        <f>IFERROR(VLOOKUP($B5010,APガラス性能一覧!$A$2:$M$6097,4,0),"")</f>
        <v/>
      </c>
      <c r="F5010" s="68" t="str">
        <f>IFERROR(VLOOKUP($B5010,APガラス性能一覧!$A$2:$M$6097,5,0),"")</f>
        <v/>
      </c>
      <c r="G5010" s="68" t="str">
        <f>IFERROR(VLOOKUP($B5010,APガラス性能一覧!$A$2:$M$6097,6,0),"")</f>
        <v/>
      </c>
      <c r="H5010" s="68" t="str">
        <f>IFERROR(VLOOKUP($B5010,APガラス性能一覧!$A$2:$M$6097,7,0),"")</f>
        <v/>
      </c>
      <c r="I5010" s="68" t="str">
        <f>IFERROR(VLOOKUP($B5010,APガラス性能一覧!$A$2:$M$6097,8,0),"")</f>
        <v/>
      </c>
      <c r="J5010" s="68" t="str">
        <f>IFERROR(VLOOKUP($B5010,APガラス性能一覧!$A$2:$M$6097,9,0),"")</f>
        <v/>
      </c>
      <c r="K5010" s="68" t="str">
        <f>IFERROR(VLOOKUP($B5010,APガラス性能一覧!$A$2:$M$6097,10,0),"")</f>
        <v/>
      </c>
      <c r="L5010" s="68" t="str">
        <f>IFERROR(VLOOKUP($B5010,APガラス性能一覧!$A$2:$M$6097,11,0),"")</f>
        <v/>
      </c>
      <c r="M5010" s="68" t="str">
        <f>IFERROR(VLOOKUP($B5010,APガラス性能一覧!$A$2:$M$6097,12,0),"")</f>
        <v/>
      </c>
      <c r="N5010" s="68" t="str">
        <f>IFERROR(VLOOKUP($B5010,APガラス性能一覧!$A$2:$M$6097,13,0),"")</f>
        <v/>
      </c>
    </row>
    <row r="5011" spans="2:14" x14ac:dyDescent="0.4">
      <c r="B5011" s="68" t="str">
        <f>IF($D$2="","",IF($E$2=0.65,IFERROR(IF(INDEX(APガラス性能一覧!A:A,MATCH(ROW(B5005),APガラス性能一覧!$O:$O,0))="","",INDEX(APガラス性能一覧!A:A,MATCH(ROW(B5005),APガラス性能一覧!$O:$O,0))),""),IFERROR(IF(INDEX(APガラス性能一覧!A:A,MATCH(ROW(B5005),APガラス性能一覧!$N:$N,0))="","",INDEX(APガラス性能一覧!A:A,MATCH(ROW(B5005),APガラス性能一覧!$N:$N,0))),"")))</f>
        <v/>
      </c>
      <c r="C5011" s="68" t="str">
        <f>IFERROR(VLOOKUP($B5011,APガラス性能一覧!$A$2:$M$6097,2,0),"")</f>
        <v/>
      </c>
      <c r="D5011" s="68" t="str">
        <f>IFERROR(VLOOKUP($B5011,APガラス性能一覧!$A$2:$M$6097,3,0),"")</f>
        <v/>
      </c>
      <c r="E5011" s="68" t="str">
        <f>IFERROR(VLOOKUP($B5011,APガラス性能一覧!$A$2:$M$6097,4,0),"")</f>
        <v/>
      </c>
      <c r="F5011" s="68" t="str">
        <f>IFERROR(VLOOKUP($B5011,APガラス性能一覧!$A$2:$M$6097,5,0),"")</f>
        <v/>
      </c>
      <c r="G5011" s="68" t="str">
        <f>IFERROR(VLOOKUP($B5011,APガラス性能一覧!$A$2:$M$6097,6,0),"")</f>
        <v/>
      </c>
      <c r="H5011" s="68" t="str">
        <f>IFERROR(VLOOKUP($B5011,APガラス性能一覧!$A$2:$M$6097,7,0),"")</f>
        <v/>
      </c>
      <c r="I5011" s="68" t="str">
        <f>IFERROR(VLOOKUP($B5011,APガラス性能一覧!$A$2:$M$6097,8,0),"")</f>
        <v/>
      </c>
      <c r="J5011" s="68" t="str">
        <f>IFERROR(VLOOKUP($B5011,APガラス性能一覧!$A$2:$M$6097,9,0),"")</f>
        <v/>
      </c>
      <c r="K5011" s="68" t="str">
        <f>IFERROR(VLOOKUP($B5011,APガラス性能一覧!$A$2:$M$6097,10,0),"")</f>
        <v/>
      </c>
      <c r="L5011" s="68" t="str">
        <f>IFERROR(VLOOKUP($B5011,APガラス性能一覧!$A$2:$M$6097,11,0),"")</f>
        <v/>
      </c>
      <c r="M5011" s="68" t="str">
        <f>IFERROR(VLOOKUP($B5011,APガラス性能一覧!$A$2:$M$6097,12,0),"")</f>
        <v/>
      </c>
      <c r="N5011" s="68" t="str">
        <f>IFERROR(VLOOKUP($B5011,APガラス性能一覧!$A$2:$M$6097,13,0),"")</f>
        <v/>
      </c>
    </row>
    <row r="5012" spans="2:14" x14ac:dyDescent="0.4">
      <c r="B5012" s="68" t="str">
        <f>IF($D$2="","",IF($E$2=0.65,IFERROR(IF(INDEX(APガラス性能一覧!A:A,MATCH(ROW(B5006),APガラス性能一覧!$O:$O,0))="","",INDEX(APガラス性能一覧!A:A,MATCH(ROW(B5006),APガラス性能一覧!$O:$O,0))),""),IFERROR(IF(INDEX(APガラス性能一覧!A:A,MATCH(ROW(B5006),APガラス性能一覧!$N:$N,0))="","",INDEX(APガラス性能一覧!A:A,MATCH(ROW(B5006),APガラス性能一覧!$N:$N,0))),"")))</f>
        <v/>
      </c>
      <c r="C5012" s="68" t="str">
        <f>IFERROR(VLOOKUP($B5012,APガラス性能一覧!$A$2:$M$6097,2,0),"")</f>
        <v/>
      </c>
      <c r="D5012" s="68" t="str">
        <f>IFERROR(VLOOKUP($B5012,APガラス性能一覧!$A$2:$M$6097,3,0),"")</f>
        <v/>
      </c>
      <c r="E5012" s="68" t="str">
        <f>IFERROR(VLOOKUP($B5012,APガラス性能一覧!$A$2:$M$6097,4,0),"")</f>
        <v/>
      </c>
      <c r="F5012" s="68" t="str">
        <f>IFERROR(VLOOKUP($B5012,APガラス性能一覧!$A$2:$M$6097,5,0),"")</f>
        <v/>
      </c>
      <c r="G5012" s="68" t="str">
        <f>IFERROR(VLOOKUP($B5012,APガラス性能一覧!$A$2:$M$6097,6,0),"")</f>
        <v/>
      </c>
      <c r="H5012" s="68" t="str">
        <f>IFERROR(VLOOKUP($B5012,APガラス性能一覧!$A$2:$M$6097,7,0),"")</f>
        <v/>
      </c>
      <c r="I5012" s="68" t="str">
        <f>IFERROR(VLOOKUP($B5012,APガラス性能一覧!$A$2:$M$6097,8,0),"")</f>
        <v/>
      </c>
      <c r="J5012" s="68" t="str">
        <f>IFERROR(VLOOKUP($B5012,APガラス性能一覧!$A$2:$M$6097,9,0),"")</f>
        <v/>
      </c>
      <c r="K5012" s="68" t="str">
        <f>IFERROR(VLOOKUP($B5012,APガラス性能一覧!$A$2:$M$6097,10,0),"")</f>
        <v/>
      </c>
      <c r="L5012" s="68" t="str">
        <f>IFERROR(VLOOKUP($B5012,APガラス性能一覧!$A$2:$M$6097,11,0),"")</f>
        <v/>
      </c>
      <c r="M5012" s="68" t="str">
        <f>IFERROR(VLOOKUP($B5012,APガラス性能一覧!$A$2:$M$6097,12,0),"")</f>
        <v/>
      </c>
      <c r="N5012" s="68" t="str">
        <f>IFERROR(VLOOKUP($B5012,APガラス性能一覧!$A$2:$M$6097,13,0),"")</f>
        <v/>
      </c>
    </row>
    <row r="5013" spans="2:14" x14ac:dyDescent="0.4">
      <c r="B5013" s="68" t="str">
        <f>IF($D$2="","",IF($E$2=0.65,IFERROR(IF(INDEX(APガラス性能一覧!A:A,MATCH(ROW(B5007),APガラス性能一覧!$O:$O,0))="","",INDEX(APガラス性能一覧!A:A,MATCH(ROW(B5007),APガラス性能一覧!$O:$O,0))),""),IFERROR(IF(INDEX(APガラス性能一覧!A:A,MATCH(ROW(B5007),APガラス性能一覧!$N:$N,0))="","",INDEX(APガラス性能一覧!A:A,MATCH(ROW(B5007),APガラス性能一覧!$N:$N,0))),"")))</f>
        <v/>
      </c>
      <c r="C5013" s="68" t="str">
        <f>IFERROR(VLOOKUP($B5013,APガラス性能一覧!$A$2:$M$6097,2,0),"")</f>
        <v/>
      </c>
      <c r="D5013" s="68" t="str">
        <f>IFERROR(VLOOKUP($B5013,APガラス性能一覧!$A$2:$M$6097,3,0),"")</f>
        <v/>
      </c>
      <c r="E5013" s="68" t="str">
        <f>IFERROR(VLOOKUP($B5013,APガラス性能一覧!$A$2:$M$6097,4,0),"")</f>
        <v/>
      </c>
      <c r="F5013" s="68" t="str">
        <f>IFERROR(VLOOKUP($B5013,APガラス性能一覧!$A$2:$M$6097,5,0),"")</f>
        <v/>
      </c>
      <c r="G5013" s="68" t="str">
        <f>IFERROR(VLOOKUP($B5013,APガラス性能一覧!$A$2:$M$6097,6,0),"")</f>
        <v/>
      </c>
      <c r="H5013" s="68" t="str">
        <f>IFERROR(VLOOKUP($B5013,APガラス性能一覧!$A$2:$M$6097,7,0),"")</f>
        <v/>
      </c>
      <c r="I5013" s="68" t="str">
        <f>IFERROR(VLOOKUP($B5013,APガラス性能一覧!$A$2:$M$6097,8,0),"")</f>
        <v/>
      </c>
      <c r="J5013" s="68" t="str">
        <f>IFERROR(VLOOKUP($B5013,APガラス性能一覧!$A$2:$M$6097,9,0),"")</f>
        <v/>
      </c>
      <c r="K5013" s="68" t="str">
        <f>IFERROR(VLOOKUP($B5013,APガラス性能一覧!$A$2:$M$6097,10,0),"")</f>
        <v/>
      </c>
      <c r="L5013" s="68" t="str">
        <f>IFERROR(VLOOKUP($B5013,APガラス性能一覧!$A$2:$M$6097,11,0),"")</f>
        <v/>
      </c>
      <c r="M5013" s="68" t="str">
        <f>IFERROR(VLOOKUP($B5013,APガラス性能一覧!$A$2:$M$6097,12,0),"")</f>
        <v/>
      </c>
      <c r="N5013" s="68" t="str">
        <f>IFERROR(VLOOKUP($B5013,APガラス性能一覧!$A$2:$M$6097,13,0),"")</f>
        <v/>
      </c>
    </row>
    <row r="5014" spans="2:14" x14ac:dyDescent="0.4">
      <c r="B5014" s="68" t="str">
        <f>IF($D$2="","",IF($E$2=0.65,IFERROR(IF(INDEX(APガラス性能一覧!A:A,MATCH(ROW(B5008),APガラス性能一覧!$O:$O,0))="","",INDEX(APガラス性能一覧!A:A,MATCH(ROW(B5008),APガラス性能一覧!$O:$O,0))),""),IFERROR(IF(INDEX(APガラス性能一覧!A:A,MATCH(ROW(B5008),APガラス性能一覧!$N:$N,0))="","",INDEX(APガラス性能一覧!A:A,MATCH(ROW(B5008),APガラス性能一覧!$N:$N,0))),"")))</f>
        <v/>
      </c>
      <c r="C5014" s="68" t="str">
        <f>IFERROR(VLOOKUP($B5014,APガラス性能一覧!$A$2:$M$6097,2,0),"")</f>
        <v/>
      </c>
      <c r="D5014" s="68" t="str">
        <f>IFERROR(VLOOKUP($B5014,APガラス性能一覧!$A$2:$M$6097,3,0),"")</f>
        <v/>
      </c>
      <c r="E5014" s="68" t="str">
        <f>IFERROR(VLOOKUP($B5014,APガラス性能一覧!$A$2:$M$6097,4,0),"")</f>
        <v/>
      </c>
      <c r="F5014" s="68" t="str">
        <f>IFERROR(VLOOKUP($B5014,APガラス性能一覧!$A$2:$M$6097,5,0),"")</f>
        <v/>
      </c>
      <c r="G5014" s="68" t="str">
        <f>IFERROR(VLOOKUP($B5014,APガラス性能一覧!$A$2:$M$6097,6,0),"")</f>
        <v/>
      </c>
      <c r="H5014" s="68" t="str">
        <f>IFERROR(VLOOKUP($B5014,APガラス性能一覧!$A$2:$M$6097,7,0),"")</f>
        <v/>
      </c>
      <c r="I5014" s="68" t="str">
        <f>IFERROR(VLOOKUP($B5014,APガラス性能一覧!$A$2:$M$6097,8,0),"")</f>
        <v/>
      </c>
      <c r="J5014" s="68" t="str">
        <f>IFERROR(VLOOKUP($B5014,APガラス性能一覧!$A$2:$M$6097,9,0),"")</f>
        <v/>
      </c>
      <c r="K5014" s="68" t="str">
        <f>IFERROR(VLOOKUP($B5014,APガラス性能一覧!$A$2:$M$6097,10,0),"")</f>
        <v/>
      </c>
      <c r="L5014" s="68" t="str">
        <f>IFERROR(VLOOKUP($B5014,APガラス性能一覧!$A$2:$M$6097,11,0),"")</f>
        <v/>
      </c>
      <c r="M5014" s="68" t="str">
        <f>IFERROR(VLOOKUP($B5014,APガラス性能一覧!$A$2:$M$6097,12,0),"")</f>
        <v/>
      </c>
      <c r="N5014" s="68" t="str">
        <f>IFERROR(VLOOKUP($B5014,APガラス性能一覧!$A$2:$M$6097,13,0),"")</f>
        <v/>
      </c>
    </row>
    <row r="5015" spans="2:14" x14ac:dyDescent="0.4">
      <c r="B5015" s="68" t="str">
        <f>IF($D$2="","",IF($E$2=0.65,IFERROR(IF(INDEX(APガラス性能一覧!A:A,MATCH(ROW(B5009),APガラス性能一覧!$O:$O,0))="","",INDEX(APガラス性能一覧!A:A,MATCH(ROW(B5009),APガラス性能一覧!$O:$O,0))),""),IFERROR(IF(INDEX(APガラス性能一覧!A:A,MATCH(ROW(B5009),APガラス性能一覧!$N:$N,0))="","",INDEX(APガラス性能一覧!A:A,MATCH(ROW(B5009),APガラス性能一覧!$N:$N,0))),"")))</f>
        <v/>
      </c>
      <c r="C5015" s="68" t="str">
        <f>IFERROR(VLOOKUP($B5015,APガラス性能一覧!$A$2:$M$6097,2,0),"")</f>
        <v/>
      </c>
      <c r="D5015" s="68" t="str">
        <f>IFERROR(VLOOKUP($B5015,APガラス性能一覧!$A$2:$M$6097,3,0),"")</f>
        <v/>
      </c>
      <c r="E5015" s="68" t="str">
        <f>IFERROR(VLOOKUP($B5015,APガラス性能一覧!$A$2:$M$6097,4,0),"")</f>
        <v/>
      </c>
      <c r="F5015" s="68" t="str">
        <f>IFERROR(VLOOKUP($B5015,APガラス性能一覧!$A$2:$M$6097,5,0),"")</f>
        <v/>
      </c>
      <c r="G5015" s="68" t="str">
        <f>IFERROR(VLOOKUP($B5015,APガラス性能一覧!$A$2:$M$6097,6,0),"")</f>
        <v/>
      </c>
      <c r="H5015" s="68" t="str">
        <f>IFERROR(VLOOKUP($B5015,APガラス性能一覧!$A$2:$M$6097,7,0),"")</f>
        <v/>
      </c>
      <c r="I5015" s="68" t="str">
        <f>IFERROR(VLOOKUP($B5015,APガラス性能一覧!$A$2:$M$6097,8,0),"")</f>
        <v/>
      </c>
      <c r="J5015" s="68" t="str">
        <f>IFERROR(VLOOKUP($B5015,APガラス性能一覧!$A$2:$M$6097,9,0),"")</f>
        <v/>
      </c>
      <c r="K5015" s="68" t="str">
        <f>IFERROR(VLOOKUP($B5015,APガラス性能一覧!$A$2:$M$6097,10,0),"")</f>
        <v/>
      </c>
      <c r="L5015" s="68" t="str">
        <f>IFERROR(VLOOKUP($B5015,APガラス性能一覧!$A$2:$M$6097,11,0),"")</f>
        <v/>
      </c>
      <c r="M5015" s="68" t="str">
        <f>IFERROR(VLOOKUP($B5015,APガラス性能一覧!$A$2:$M$6097,12,0),"")</f>
        <v/>
      </c>
      <c r="N5015" s="68" t="str">
        <f>IFERROR(VLOOKUP($B5015,APガラス性能一覧!$A$2:$M$6097,13,0),"")</f>
        <v/>
      </c>
    </row>
    <row r="5016" spans="2:14" x14ac:dyDescent="0.4">
      <c r="B5016" s="68" t="str">
        <f>IF($D$2="","",IF($E$2=0.65,IFERROR(IF(INDEX(APガラス性能一覧!A:A,MATCH(ROW(B5010),APガラス性能一覧!$O:$O,0))="","",INDEX(APガラス性能一覧!A:A,MATCH(ROW(B5010),APガラス性能一覧!$O:$O,0))),""),IFERROR(IF(INDEX(APガラス性能一覧!A:A,MATCH(ROW(B5010),APガラス性能一覧!$N:$N,0))="","",INDEX(APガラス性能一覧!A:A,MATCH(ROW(B5010),APガラス性能一覧!$N:$N,0))),"")))</f>
        <v/>
      </c>
      <c r="C5016" s="68" t="str">
        <f>IFERROR(VLOOKUP($B5016,APガラス性能一覧!$A$2:$M$6097,2,0),"")</f>
        <v/>
      </c>
      <c r="D5016" s="68" t="str">
        <f>IFERROR(VLOOKUP($B5016,APガラス性能一覧!$A$2:$M$6097,3,0),"")</f>
        <v/>
      </c>
      <c r="E5016" s="68" t="str">
        <f>IFERROR(VLOOKUP($B5016,APガラス性能一覧!$A$2:$M$6097,4,0),"")</f>
        <v/>
      </c>
      <c r="F5016" s="68" t="str">
        <f>IFERROR(VLOOKUP($B5016,APガラス性能一覧!$A$2:$M$6097,5,0),"")</f>
        <v/>
      </c>
      <c r="G5016" s="68" t="str">
        <f>IFERROR(VLOOKUP($B5016,APガラス性能一覧!$A$2:$M$6097,6,0),"")</f>
        <v/>
      </c>
      <c r="H5016" s="68" t="str">
        <f>IFERROR(VLOOKUP($B5016,APガラス性能一覧!$A$2:$M$6097,7,0),"")</f>
        <v/>
      </c>
      <c r="I5016" s="68" t="str">
        <f>IFERROR(VLOOKUP($B5016,APガラス性能一覧!$A$2:$M$6097,8,0),"")</f>
        <v/>
      </c>
      <c r="J5016" s="68" t="str">
        <f>IFERROR(VLOOKUP($B5016,APガラス性能一覧!$A$2:$M$6097,9,0),"")</f>
        <v/>
      </c>
      <c r="K5016" s="68" t="str">
        <f>IFERROR(VLOOKUP($B5016,APガラス性能一覧!$A$2:$M$6097,10,0),"")</f>
        <v/>
      </c>
      <c r="L5016" s="68" t="str">
        <f>IFERROR(VLOOKUP($B5016,APガラス性能一覧!$A$2:$M$6097,11,0),"")</f>
        <v/>
      </c>
      <c r="M5016" s="68" t="str">
        <f>IFERROR(VLOOKUP($B5016,APガラス性能一覧!$A$2:$M$6097,12,0),"")</f>
        <v/>
      </c>
      <c r="N5016" s="68" t="str">
        <f>IFERROR(VLOOKUP($B5016,APガラス性能一覧!$A$2:$M$6097,13,0),"")</f>
        <v/>
      </c>
    </row>
    <row r="5017" spans="2:14" x14ac:dyDescent="0.4">
      <c r="B5017" s="68" t="str">
        <f>IF($D$2="","",IF($E$2=0.65,IFERROR(IF(INDEX(APガラス性能一覧!A:A,MATCH(ROW(B5011),APガラス性能一覧!$O:$O,0))="","",INDEX(APガラス性能一覧!A:A,MATCH(ROW(B5011),APガラス性能一覧!$O:$O,0))),""),IFERROR(IF(INDEX(APガラス性能一覧!A:A,MATCH(ROW(B5011),APガラス性能一覧!$N:$N,0))="","",INDEX(APガラス性能一覧!A:A,MATCH(ROW(B5011),APガラス性能一覧!$N:$N,0))),"")))</f>
        <v/>
      </c>
      <c r="C5017" s="68" t="str">
        <f>IFERROR(VLOOKUP($B5017,APガラス性能一覧!$A$2:$M$6097,2,0),"")</f>
        <v/>
      </c>
      <c r="D5017" s="68" t="str">
        <f>IFERROR(VLOOKUP($B5017,APガラス性能一覧!$A$2:$M$6097,3,0),"")</f>
        <v/>
      </c>
      <c r="E5017" s="68" t="str">
        <f>IFERROR(VLOOKUP($B5017,APガラス性能一覧!$A$2:$M$6097,4,0),"")</f>
        <v/>
      </c>
      <c r="F5017" s="68" t="str">
        <f>IFERROR(VLOOKUP($B5017,APガラス性能一覧!$A$2:$M$6097,5,0),"")</f>
        <v/>
      </c>
      <c r="G5017" s="68" t="str">
        <f>IFERROR(VLOOKUP($B5017,APガラス性能一覧!$A$2:$M$6097,6,0),"")</f>
        <v/>
      </c>
      <c r="H5017" s="68" t="str">
        <f>IFERROR(VLOOKUP($B5017,APガラス性能一覧!$A$2:$M$6097,7,0),"")</f>
        <v/>
      </c>
      <c r="I5017" s="68" t="str">
        <f>IFERROR(VLOOKUP($B5017,APガラス性能一覧!$A$2:$M$6097,8,0),"")</f>
        <v/>
      </c>
      <c r="J5017" s="68" t="str">
        <f>IFERROR(VLOOKUP($B5017,APガラス性能一覧!$A$2:$M$6097,9,0),"")</f>
        <v/>
      </c>
      <c r="K5017" s="68" t="str">
        <f>IFERROR(VLOOKUP($B5017,APガラス性能一覧!$A$2:$M$6097,10,0),"")</f>
        <v/>
      </c>
      <c r="L5017" s="68" t="str">
        <f>IFERROR(VLOOKUP($B5017,APガラス性能一覧!$A$2:$M$6097,11,0),"")</f>
        <v/>
      </c>
      <c r="M5017" s="68" t="str">
        <f>IFERROR(VLOOKUP($B5017,APガラス性能一覧!$A$2:$M$6097,12,0),"")</f>
        <v/>
      </c>
      <c r="N5017" s="68" t="str">
        <f>IFERROR(VLOOKUP($B5017,APガラス性能一覧!$A$2:$M$6097,13,0),"")</f>
        <v/>
      </c>
    </row>
    <row r="5018" spans="2:14" x14ac:dyDescent="0.4">
      <c r="B5018" s="68" t="str">
        <f>IF($D$2="","",IF($E$2=0.65,IFERROR(IF(INDEX(APガラス性能一覧!A:A,MATCH(ROW(B5012),APガラス性能一覧!$O:$O,0))="","",INDEX(APガラス性能一覧!A:A,MATCH(ROW(B5012),APガラス性能一覧!$O:$O,0))),""),IFERROR(IF(INDEX(APガラス性能一覧!A:A,MATCH(ROW(B5012),APガラス性能一覧!$N:$N,0))="","",INDEX(APガラス性能一覧!A:A,MATCH(ROW(B5012),APガラス性能一覧!$N:$N,0))),"")))</f>
        <v/>
      </c>
      <c r="C5018" s="68" t="str">
        <f>IFERROR(VLOOKUP($B5018,APガラス性能一覧!$A$2:$M$6097,2,0),"")</f>
        <v/>
      </c>
      <c r="D5018" s="68" t="str">
        <f>IFERROR(VLOOKUP($B5018,APガラス性能一覧!$A$2:$M$6097,3,0),"")</f>
        <v/>
      </c>
      <c r="E5018" s="68" t="str">
        <f>IFERROR(VLOOKUP($B5018,APガラス性能一覧!$A$2:$M$6097,4,0),"")</f>
        <v/>
      </c>
      <c r="F5018" s="68" t="str">
        <f>IFERROR(VLOOKUP($B5018,APガラス性能一覧!$A$2:$M$6097,5,0),"")</f>
        <v/>
      </c>
      <c r="G5018" s="68" t="str">
        <f>IFERROR(VLOOKUP($B5018,APガラス性能一覧!$A$2:$M$6097,6,0),"")</f>
        <v/>
      </c>
      <c r="H5018" s="68" t="str">
        <f>IFERROR(VLOOKUP($B5018,APガラス性能一覧!$A$2:$M$6097,7,0),"")</f>
        <v/>
      </c>
      <c r="I5018" s="68" t="str">
        <f>IFERROR(VLOOKUP($B5018,APガラス性能一覧!$A$2:$M$6097,8,0),"")</f>
        <v/>
      </c>
      <c r="J5018" s="68" t="str">
        <f>IFERROR(VLOOKUP($B5018,APガラス性能一覧!$A$2:$M$6097,9,0),"")</f>
        <v/>
      </c>
      <c r="K5018" s="68" t="str">
        <f>IFERROR(VLOOKUP($B5018,APガラス性能一覧!$A$2:$M$6097,10,0),"")</f>
        <v/>
      </c>
      <c r="L5018" s="68" t="str">
        <f>IFERROR(VLOOKUP($B5018,APガラス性能一覧!$A$2:$M$6097,11,0),"")</f>
        <v/>
      </c>
      <c r="M5018" s="68" t="str">
        <f>IFERROR(VLOOKUP($B5018,APガラス性能一覧!$A$2:$M$6097,12,0),"")</f>
        <v/>
      </c>
      <c r="N5018" s="68" t="str">
        <f>IFERROR(VLOOKUP($B5018,APガラス性能一覧!$A$2:$M$6097,13,0),"")</f>
        <v/>
      </c>
    </row>
    <row r="5019" spans="2:14" x14ac:dyDescent="0.4">
      <c r="B5019" s="68" t="str">
        <f>IF($D$2="","",IF($E$2=0.65,IFERROR(IF(INDEX(APガラス性能一覧!A:A,MATCH(ROW(B5013),APガラス性能一覧!$O:$O,0))="","",INDEX(APガラス性能一覧!A:A,MATCH(ROW(B5013),APガラス性能一覧!$O:$O,0))),""),IFERROR(IF(INDEX(APガラス性能一覧!A:A,MATCH(ROW(B5013),APガラス性能一覧!$N:$N,0))="","",INDEX(APガラス性能一覧!A:A,MATCH(ROW(B5013),APガラス性能一覧!$N:$N,0))),"")))</f>
        <v/>
      </c>
      <c r="C5019" s="68" t="str">
        <f>IFERROR(VLOOKUP($B5019,APガラス性能一覧!$A$2:$M$6097,2,0),"")</f>
        <v/>
      </c>
      <c r="D5019" s="68" t="str">
        <f>IFERROR(VLOOKUP($B5019,APガラス性能一覧!$A$2:$M$6097,3,0),"")</f>
        <v/>
      </c>
      <c r="E5019" s="68" t="str">
        <f>IFERROR(VLOOKUP($B5019,APガラス性能一覧!$A$2:$M$6097,4,0),"")</f>
        <v/>
      </c>
      <c r="F5019" s="68" t="str">
        <f>IFERROR(VLOOKUP($B5019,APガラス性能一覧!$A$2:$M$6097,5,0),"")</f>
        <v/>
      </c>
      <c r="G5019" s="68" t="str">
        <f>IFERROR(VLOOKUP($B5019,APガラス性能一覧!$A$2:$M$6097,6,0),"")</f>
        <v/>
      </c>
      <c r="H5019" s="68" t="str">
        <f>IFERROR(VLOOKUP($B5019,APガラス性能一覧!$A$2:$M$6097,7,0),"")</f>
        <v/>
      </c>
      <c r="I5019" s="68" t="str">
        <f>IFERROR(VLOOKUP($B5019,APガラス性能一覧!$A$2:$M$6097,8,0),"")</f>
        <v/>
      </c>
      <c r="J5019" s="68" t="str">
        <f>IFERROR(VLOOKUP($B5019,APガラス性能一覧!$A$2:$M$6097,9,0),"")</f>
        <v/>
      </c>
      <c r="K5019" s="68" t="str">
        <f>IFERROR(VLOOKUP($B5019,APガラス性能一覧!$A$2:$M$6097,10,0),"")</f>
        <v/>
      </c>
      <c r="L5019" s="68" t="str">
        <f>IFERROR(VLOOKUP($B5019,APガラス性能一覧!$A$2:$M$6097,11,0),"")</f>
        <v/>
      </c>
      <c r="M5019" s="68" t="str">
        <f>IFERROR(VLOOKUP($B5019,APガラス性能一覧!$A$2:$M$6097,12,0),"")</f>
        <v/>
      </c>
      <c r="N5019" s="68" t="str">
        <f>IFERROR(VLOOKUP($B5019,APガラス性能一覧!$A$2:$M$6097,13,0),"")</f>
        <v/>
      </c>
    </row>
    <row r="5020" spans="2:14" x14ac:dyDescent="0.4">
      <c r="B5020" s="68" t="str">
        <f>IF($D$2="","",IF($E$2=0.65,IFERROR(IF(INDEX(APガラス性能一覧!A:A,MATCH(ROW(B5014),APガラス性能一覧!$O:$O,0))="","",INDEX(APガラス性能一覧!A:A,MATCH(ROW(B5014),APガラス性能一覧!$O:$O,0))),""),IFERROR(IF(INDEX(APガラス性能一覧!A:A,MATCH(ROW(B5014),APガラス性能一覧!$N:$N,0))="","",INDEX(APガラス性能一覧!A:A,MATCH(ROW(B5014),APガラス性能一覧!$N:$N,0))),"")))</f>
        <v/>
      </c>
      <c r="C5020" s="68" t="str">
        <f>IFERROR(VLOOKUP($B5020,APガラス性能一覧!$A$2:$M$6097,2,0),"")</f>
        <v/>
      </c>
      <c r="D5020" s="68" t="str">
        <f>IFERROR(VLOOKUP($B5020,APガラス性能一覧!$A$2:$M$6097,3,0),"")</f>
        <v/>
      </c>
      <c r="E5020" s="68" t="str">
        <f>IFERROR(VLOOKUP($B5020,APガラス性能一覧!$A$2:$M$6097,4,0),"")</f>
        <v/>
      </c>
      <c r="F5020" s="68" t="str">
        <f>IFERROR(VLOOKUP($B5020,APガラス性能一覧!$A$2:$M$6097,5,0),"")</f>
        <v/>
      </c>
      <c r="G5020" s="68" t="str">
        <f>IFERROR(VLOOKUP($B5020,APガラス性能一覧!$A$2:$M$6097,6,0),"")</f>
        <v/>
      </c>
      <c r="H5020" s="68" t="str">
        <f>IFERROR(VLOOKUP($B5020,APガラス性能一覧!$A$2:$M$6097,7,0),"")</f>
        <v/>
      </c>
      <c r="I5020" s="68" t="str">
        <f>IFERROR(VLOOKUP($B5020,APガラス性能一覧!$A$2:$M$6097,8,0),"")</f>
        <v/>
      </c>
      <c r="J5020" s="68" t="str">
        <f>IFERROR(VLOOKUP($B5020,APガラス性能一覧!$A$2:$M$6097,9,0),"")</f>
        <v/>
      </c>
      <c r="K5020" s="68" t="str">
        <f>IFERROR(VLOOKUP($B5020,APガラス性能一覧!$A$2:$M$6097,10,0),"")</f>
        <v/>
      </c>
      <c r="L5020" s="68" t="str">
        <f>IFERROR(VLOOKUP($B5020,APガラス性能一覧!$A$2:$M$6097,11,0),"")</f>
        <v/>
      </c>
      <c r="M5020" s="68" t="str">
        <f>IFERROR(VLOOKUP($B5020,APガラス性能一覧!$A$2:$M$6097,12,0),"")</f>
        <v/>
      </c>
      <c r="N5020" s="68" t="str">
        <f>IFERROR(VLOOKUP($B5020,APガラス性能一覧!$A$2:$M$6097,13,0),"")</f>
        <v/>
      </c>
    </row>
    <row r="5021" spans="2:14" x14ac:dyDescent="0.4">
      <c r="B5021" s="68" t="str">
        <f>IF($D$2="","",IF($E$2=0.65,IFERROR(IF(INDEX(APガラス性能一覧!A:A,MATCH(ROW(B5015),APガラス性能一覧!$O:$O,0))="","",INDEX(APガラス性能一覧!A:A,MATCH(ROW(B5015),APガラス性能一覧!$O:$O,0))),""),IFERROR(IF(INDEX(APガラス性能一覧!A:A,MATCH(ROW(B5015),APガラス性能一覧!$N:$N,0))="","",INDEX(APガラス性能一覧!A:A,MATCH(ROW(B5015),APガラス性能一覧!$N:$N,0))),"")))</f>
        <v/>
      </c>
      <c r="C5021" s="68" t="str">
        <f>IFERROR(VLOOKUP($B5021,APガラス性能一覧!$A$2:$M$6097,2,0),"")</f>
        <v/>
      </c>
      <c r="D5021" s="68" t="str">
        <f>IFERROR(VLOOKUP($B5021,APガラス性能一覧!$A$2:$M$6097,3,0),"")</f>
        <v/>
      </c>
      <c r="E5021" s="68" t="str">
        <f>IFERROR(VLOOKUP($B5021,APガラス性能一覧!$A$2:$M$6097,4,0),"")</f>
        <v/>
      </c>
      <c r="F5021" s="68" t="str">
        <f>IFERROR(VLOOKUP($B5021,APガラス性能一覧!$A$2:$M$6097,5,0),"")</f>
        <v/>
      </c>
      <c r="G5021" s="68" t="str">
        <f>IFERROR(VLOOKUP($B5021,APガラス性能一覧!$A$2:$M$6097,6,0),"")</f>
        <v/>
      </c>
      <c r="H5021" s="68" t="str">
        <f>IFERROR(VLOOKUP($B5021,APガラス性能一覧!$A$2:$M$6097,7,0),"")</f>
        <v/>
      </c>
      <c r="I5021" s="68" t="str">
        <f>IFERROR(VLOOKUP($B5021,APガラス性能一覧!$A$2:$M$6097,8,0),"")</f>
        <v/>
      </c>
      <c r="J5021" s="68" t="str">
        <f>IFERROR(VLOOKUP($B5021,APガラス性能一覧!$A$2:$M$6097,9,0),"")</f>
        <v/>
      </c>
      <c r="K5021" s="68" t="str">
        <f>IFERROR(VLOOKUP($B5021,APガラス性能一覧!$A$2:$M$6097,10,0),"")</f>
        <v/>
      </c>
      <c r="L5021" s="68" t="str">
        <f>IFERROR(VLOOKUP($B5021,APガラス性能一覧!$A$2:$M$6097,11,0),"")</f>
        <v/>
      </c>
      <c r="M5021" s="68" t="str">
        <f>IFERROR(VLOOKUP($B5021,APガラス性能一覧!$A$2:$M$6097,12,0),"")</f>
        <v/>
      </c>
      <c r="N5021" s="68" t="str">
        <f>IFERROR(VLOOKUP($B5021,APガラス性能一覧!$A$2:$M$6097,13,0),"")</f>
        <v/>
      </c>
    </row>
    <row r="5022" spans="2:14" x14ac:dyDescent="0.4">
      <c r="B5022" s="68" t="str">
        <f>IF($D$2="","",IF($E$2=0.65,IFERROR(IF(INDEX(APガラス性能一覧!A:A,MATCH(ROW(B5016),APガラス性能一覧!$O:$O,0))="","",INDEX(APガラス性能一覧!A:A,MATCH(ROW(B5016),APガラス性能一覧!$O:$O,0))),""),IFERROR(IF(INDEX(APガラス性能一覧!A:A,MATCH(ROW(B5016),APガラス性能一覧!$N:$N,0))="","",INDEX(APガラス性能一覧!A:A,MATCH(ROW(B5016),APガラス性能一覧!$N:$N,0))),"")))</f>
        <v/>
      </c>
      <c r="C5022" s="68" t="str">
        <f>IFERROR(VLOOKUP($B5022,APガラス性能一覧!$A$2:$M$6097,2,0),"")</f>
        <v/>
      </c>
      <c r="D5022" s="68" t="str">
        <f>IFERROR(VLOOKUP($B5022,APガラス性能一覧!$A$2:$M$6097,3,0),"")</f>
        <v/>
      </c>
      <c r="E5022" s="68" t="str">
        <f>IFERROR(VLOOKUP($B5022,APガラス性能一覧!$A$2:$M$6097,4,0),"")</f>
        <v/>
      </c>
      <c r="F5022" s="68" t="str">
        <f>IFERROR(VLOOKUP($B5022,APガラス性能一覧!$A$2:$M$6097,5,0),"")</f>
        <v/>
      </c>
      <c r="G5022" s="68" t="str">
        <f>IFERROR(VLOOKUP($B5022,APガラス性能一覧!$A$2:$M$6097,6,0),"")</f>
        <v/>
      </c>
      <c r="H5022" s="68" t="str">
        <f>IFERROR(VLOOKUP($B5022,APガラス性能一覧!$A$2:$M$6097,7,0),"")</f>
        <v/>
      </c>
      <c r="I5022" s="68" t="str">
        <f>IFERROR(VLOOKUP($B5022,APガラス性能一覧!$A$2:$M$6097,8,0),"")</f>
        <v/>
      </c>
      <c r="J5022" s="68" t="str">
        <f>IFERROR(VLOOKUP($B5022,APガラス性能一覧!$A$2:$M$6097,9,0),"")</f>
        <v/>
      </c>
      <c r="K5022" s="68" t="str">
        <f>IFERROR(VLOOKUP($B5022,APガラス性能一覧!$A$2:$M$6097,10,0),"")</f>
        <v/>
      </c>
      <c r="L5022" s="68" t="str">
        <f>IFERROR(VLOOKUP($B5022,APガラス性能一覧!$A$2:$M$6097,11,0),"")</f>
        <v/>
      </c>
      <c r="M5022" s="68" t="str">
        <f>IFERROR(VLOOKUP($B5022,APガラス性能一覧!$A$2:$M$6097,12,0),"")</f>
        <v/>
      </c>
      <c r="N5022" s="68" t="str">
        <f>IFERROR(VLOOKUP($B5022,APガラス性能一覧!$A$2:$M$6097,13,0),"")</f>
        <v/>
      </c>
    </row>
    <row r="5023" spans="2:14" x14ac:dyDescent="0.4">
      <c r="B5023" s="68" t="str">
        <f>IF($D$2="","",IF($E$2=0.65,IFERROR(IF(INDEX(APガラス性能一覧!A:A,MATCH(ROW(B5017),APガラス性能一覧!$O:$O,0))="","",INDEX(APガラス性能一覧!A:A,MATCH(ROW(B5017),APガラス性能一覧!$O:$O,0))),""),IFERROR(IF(INDEX(APガラス性能一覧!A:A,MATCH(ROW(B5017),APガラス性能一覧!$N:$N,0))="","",INDEX(APガラス性能一覧!A:A,MATCH(ROW(B5017),APガラス性能一覧!$N:$N,0))),"")))</f>
        <v/>
      </c>
      <c r="C5023" s="68" t="str">
        <f>IFERROR(VLOOKUP($B5023,APガラス性能一覧!$A$2:$M$6097,2,0),"")</f>
        <v/>
      </c>
      <c r="D5023" s="68" t="str">
        <f>IFERROR(VLOOKUP($B5023,APガラス性能一覧!$A$2:$M$6097,3,0),"")</f>
        <v/>
      </c>
      <c r="E5023" s="68" t="str">
        <f>IFERROR(VLOOKUP($B5023,APガラス性能一覧!$A$2:$M$6097,4,0),"")</f>
        <v/>
      </c>
      <c r="F5023" s="68" t="str">
        <f>IFERROR(VLOOKUP($B5023,APガラス性能一覧!$A$2:$M$6097,5,0),"")</f>
        <v/>
      </c>
      <c r="G5023" s="68" t="str">
        <f>IFERROR(VLOOKUP($B5023,APガラス性能一覧!$A$2:$M$6097,6,0),"")</f>
        <v/>
      </c>
      <c r="H5023" s="68" t="str">
        <f>IFERROR(VLOOKUP($B5023,APガラス性能一覧!$A$2:$M$6097,7,0),"")</f>
        <v/>
      </c>
      <c r="I5023" s="68" t="str">
        <f>IFERROR(VLOOKUP($B5023,APガラス性能一覧!$A$2:$M$6097,8,0),"")</f>
        <v/>
      </c>
      <c r="J5023" s="68" t="str">
        <f>IFERROR(VLOOKUP($B5023,APガラス性能一覧!$A$2:$M$6097,9,0),"")</f>
        <v/>
      </c>
      <c r="K5023" s="68" t="str">
        <f>IFERROR(VLOOKUP($B5023,APガラス性能一覧!$A$2:$M$6097,10,0),"")</f>
        <v/>
      </c>
      <c r="L5023" s="68" t="str">
        <f>IFERROR(VLOOKUP($B5023,APガラス性能一覧!$A$2:$M$6097,11,0),"")</f>
        <v/>
      </c>
      <c r="M5023" s="68" t="str">
        <f>IFERROR(VLOOKUP($B5023,APガラス性能一覧!$A$2:$M$6097,12,0),"")</f>
        <v/>
      </c>
      <c r="N5023" s="68" t="str">
        <f>IFERROR(VLOOKUP($B5023,APガラス性能一覧!$A$2:$M$6097,13,0),"")</f>
        <v/>
      </c>
    </row>
    <row r="5024" spans="2:14" x14ac:dyDescent="0.4">
      <c r="B5024" s="68" t="str">
        <f>IF($D$2="","",IF($E$2=0.65,IFERROR(IF(INDEX(APガラス性能一覧!A:A,MATCH(ROW(B5018),APガラス性能一覧!$O:$O,0))="","",INDEX(APガラス性能一覧!A:A,MATCH(ROW(B5018),APガラス性能一覧!$O:$O,0))),""),IFERROR(IF(INDEX(APガラス性能一覧!A:A,MATCH(ROW(B5018),APガラス性能一覧!$N:$N,0))="","",INDEX(APガラス性能一覧!A:A,MATCH(ROW(B5018),APガラス性能一覧!$N:$N,0))),"")))</f>
        <v/>
      </c>
      <c r="C5024" s="68" t="str">
        <f>IFERROR(VLOOKUP($B5024,APガラス性能一覧!$A$2:$M$6097,2,0),"")</f>
        <v/>
      </c>
      <c r="D5024" s="68" t="str">
        <f>IFERROR(VLOOKUP($B5024,APガラス性能一覧!$A$2:$M$6097,3,0),"")</f>
        <v/>
      </c>
      <c r="E5024" s="68" t="str">
        <f>IFERROR(VLOOKUP($B5024,APガラス性能一覧!$A$2:$M$6097,4,0),"")</f>
        <v/>
      </c>
      <c r="F5024" s="68" t="str">
        <f>IFERROR(VLOOKUP($B5024,APガラス性能一覧!$A$2:$M$6097,5,0),"")</f>
        <v/>
      </c>
      <c r="G5024" s="68" t="str">
        <f>IFERROR(VLOOKUP($B5024,APガラス性能一覧!$A$2:$M$6097,6,0),"")</f>
        <v/>
      </c>
      <c r="H5024" s="68" t="str">
        <f>IFERROR(VLOOKUP($B5024,APガラス性能一覧!$A$2:$M$6097,7,0),"")</f>
        <v/>
      </c>
      <c r="I5024" s="68" t="str">
        <f>IFERROR(VLOOKUP($B5024,APガラス性能一覧!$A$2:$M$6097,8,0),"")</f>
        <v/>
      </c>
      <c r="J5024" s="68" t="str">
        <f>IFERROR(VLOOKUP($B5024,APガラス性能一覧!$A$2:$M$6097,9,0),"")</f>
        <v/>
      </c>
      <c r="K5024" s="68" t="str">
        <f>IFERROR(VLOOKUP($B5024,APガラス性能一覧!$A$2:$M$6097,10,0),"")</f>
        <v/>
      </c>
      <c r="L5024" s="68" t="str">
        <f>IFERROR(VLOOKUP($B5024,APガラス性能一覧!$A$2:$M$6097,11,0),"")</f>
        <v/>
      </c>
      <c r="M5024" s="68" t="str">
        <f>IFERROR(VLOOKUP($B5024,APガラス性能一覧!$A$2:$M$6097,12,0),"")</f>
        <v/>
      </c>
      <c r="N5024" s="68" t="str">
        <f>IFERROR(VLOOKUP($B5024,APガラス性能一覧!$A$2:$M$6097,13,0),"")</f>
        <v/>
      </c>
    </row>
    <row r="5025" spans="2:14" x14ac:dyDescent="0.4">
      <c r="B5025" s="68" t="str">
        <f>IF($D$2="","",IF($E$2=0.65,IFERROR(IF(INDEX(APガラス性能一覧!A:A,MATCH(ROW(B5019),APガラス性能一覧!$O:$O,0))="","",INDEX(APガラス性能一覧!A:A,MATCH(ROW(B5019),APガラス性能一覧!$O:$O,0))),""),IFERROR(IF(INDEX(APガラス性能一覧!A:A,MATCH(ROW(B5019),APガラス性能一覧!$N:$N,0))="","",INDEX(APガラス性能一覧!A:A,MATCH(ROW(B5019),APガラス性能一覧!$N:$N,0))),"")))</f>
        <v/>
      </c>
      <c r="C5025" s="68" t="str">
        <f>IFERROR(VLOOKUP($B5025,APガラス性能一覧!$A$2:$M$6097,2,0),"")</f>
        <v/>
      </c>
      <c r="D5025" s="68" t="str">
        <f>IFERROR(VLOOKUP($B5025,APガラス性能一覧!$A$2:$M$6097,3,0),"")</f>
        <v/>
      </c>
      <c r="E5025" s="68" t="str">
        <f>IFERROR(VLOOKUP($B5025,APガラス性能一覧!$A$2:$M$6097,4,0),"")</f>
        <v/>
      </c>
      <c r="F5025" s="68" t="str">
        <f>IFERROR(VLOOKUP($B5025,APガラス性能一覧!$A$2:$M$6097,5,0),"")</f>
        <v/>
      </c>
      <c r="G5025" s="68" t="str">
        <f>IFERROR(VLOOKUP($B5025,APガラス性能一覧!$A$2:$M$6097,6,0),"")</f>
        <v/>
      </c>
      <c r="H5025" s="68" t="str">
        <f>IFERROR(VLOOKUP($B5025,APガラス性能一覧!$A$2:$M$6097,7,0),"")</f>
        <v/>
      </c>
      <c r="I5025" s="68" t="str">
        <f>IFERROR(VLOOKUP($B5025,APガラス性能一覧!$A$2:$M$6097,8,0),"")</f>
        <v/>
      </c>
      <c r="J5025" s="68" t="str">
        <f>IFERROR(VLOOKUP($B5025,APガラス性能一覧!$A$2:$M$6097,9,0),"")</f>
        <v/>
      </c>
      <c r="K5025" s="68" t="str">
        <f>IFERROR(VLOOKUP($B5025,APガラス性能一覧!$A$2:$M$6097,10,0),"")</f>
        <v/>
      </c>
      <c r="L5025" s="68" t="str">
        <f>IFERROR(VLOOKUP($B5025,APガラス性能一覧!$A$2:$M$6097,11,0),"")</f>
        <v/>
      </c>
      <c r="M5025" s="68" t="str">
        <f>IFERROR(VLOOKUP($B5025,APガラス性能一覧!$A$2:$M$6097,12,0),"")</f>
        <v/>
      </c>
      <c r="N5025" s="68" t="str">
        <f>IFERROR(VLOOKUP($B5025,APガラス性能一覧!$A$2:$M$6097,13,0),"")</f>
        <v/>
      </c>
    </row>
    <row r="5026" spans="2:14" x14ac:dyDescent="0.4">
      <c r="B5026" s="68" t="str">
        <f>IF($D$2="","",IF($E$2=0.65,IFERROR(IF(INDEX(APガラス性能一覧!A:A,MATCH(ROW(B5020),APガラス性能一覧!$O:$O,0))="","",INDEX(APガラス性能一覧!A:A,MATCH(ROW(B5020),APガラス性能一覧!$O:$O,0))),""),IFERROR(IF(INDEX(APガラス性能一覧!A:A,MATCH(ROW(B5020),APガラス性能一覧!$N:$N,0))="","",INDEX(APガラス性能一覧!A:A,MATCH(ROW(B5020),APガラス性能一覧!$N:$N,0))),"")))</f>
        <v/>
      </c>
      <c r="C5026" s="68" t="str">
        <f>IFERROR(VLOOKUP($B5026,APガラス性能一覧!$A$2:$M$6097,2,0),"")</f>
        <v/>
      </c>
      <c r="D5026" s="68" t="str">
        <f>IFERROR(VLOOKUP($B5026,APガラス性能一覧!$A$2:$M$6097,3,0),"")</f>
        <v/>
      </c>
      <c r="E5026" s="68" t="str">
        <f>IFERROR(VLOOKUP($B5026,APガラス性能一覧!$A$2:$M$6097,4,0),"")</f>
        <v/>
      </c>
      <c r="F5026" s="68" t="str">
        <f>IFERROR(VLOOKUP($B5026,APガラス性能一覧!$A$2:$M$6097,5,0),"")</f>
        <v/>
      </c>
      <c r="G5026" s="68" t="str">
        <f>IFERROR(VLOOKUP($B5026,APガラス性能一覧!$A$2:$M$6097,6,0),"")</f>
        <v/>
      </c>
      <c r="H5026" s="68" t="str">
        <f>IFERROR(VLOOKUP($B5026,APガラス性能一覧!$A$2:$M$6097,7,0),"")</f>
        <v/>
      </c>
      <c r="I5026" s="68" t="str">
        <f>IFERROR(VLOOKUP($B5026,APガラス性能一覧!$A$2:$M$6097,8,0),"")</f>
        <v/>
      </c>
      <c r="J5026" s="68" t="str">
        <f>IFERROR(VLOOKUP($B5026,APガラス性能一覧!$A$2:$M$6097,9,0),"")</f>
        <v/>
      </c>
      <c r="K5026" s="68" t="str">
        <f>IFERROR(VLOOKUP($B5026,APガラス性能一覧!$A$2:$M$6097,10,0),"")</f>
        <v/>
      </c>
      <c r="L5026" s="68" t="str">
        <f>IFERROR(VLOOKUP($B5026,APガラス性能一覧!$A$2:$M$6097,11,0),"")</f>
        <v/>
      </c>
      <c r="M5026" s="68" t="str">
        <f>IFERROR(VLOOKUP($B5026,APガラス性能一覧!$A$2:$M$6097,12,0),"")</f>
        <v/>
      </c>
      <c r="N5026" s="68" t="str">
        <f>IFERROR(VLOOKUP($B5026,APガラス性能一覧!$A$2:$M$6097,13,0),"")</f>
        <v/>
      </c>
    </row>
    <row r="5027" spans="2:14" x14ac:dyDescent="0.4">
      <c r="B5027" s="68" t="str">
        <f>IF($D$2="","",IF($E$2=0.65,IFERROR(IF(INDEX(APガラス性能一覧!A:A,MATCH(ROW(B5021),APガラス性能一覧!$O:$O,0))="","",INDEX(APガラス性能一覧!A:A,MATCH(ROW(B5021),APガラス性能一覧!$O:$O,0))),""),IFERROR(IF(INDEX(APガラス性能一覧!A:A,MATCH(ROW(B5021),APガラス性能一覧!$N:$N,0))="","",INDEX(APガラス性能一覧!A:A,MATCH(ROW(B5021),APガラス性能一覧!$N:$N,0))),"")))</f>
        <v/>
      </c>
      <c r="C5027" s="68" t="str">
        <f>IFERROR(VLOOKUP($B5027,APガラス性能一覧!$A$2:$M$6097,2,0),"")</f>
        <v/>
      </c>
      <c r="D5027" s="68" t="str">
        <f>IFERROR(VLOOKUP($B5027,APガラス性能一覧!$A$2:$M$6097,3,0),"")</f>
        <v/>
      </c>
      <c r="E5027" s="68" t="str">
        <f>IFERROR(VLOOKUP($B5027,APガラス性能一覧!$A$2:$M$6097,4,0),"")</f>
        <v/>
      </c>
      <c r="F5027" s="68" t="str">
        <f>IFERROR(VLOOKUP($B5027,APガラス性能一覧!$A$2:$M$6097,5,0),"")</f>
        <v/>
      </c>
      <c r="G5027" s="68" t="str">
        <f>IFERROR(VLOOKUP($B5027,APガラス性能一覧!$A$2:$M$6097,6,0),"")</f>
        <v/>
      </c>
      <c r="H5027" s="68" t="str">
        <f>IFERROR(VLOOKUP($B5027,APガラス性能一覧!$A$2:$M$6097,7,0),"")</f>
        <v/>
      </c>
      <c r="I5027" s="68" t="str">
        <f>IFERROR(VLOOKUP($B5027,APガラス性能一覧!$A$2:$M$6097,8,0),"")</f>
        <v/>
      </c>
      <c r="J5027" s="68" t="str">
        <f>IFERROR(VLOOKUP($B5027,APガラス性能一覧!$A$2:$M$6097,9,0),"")</f>
        <v/>
      </c>
      <c r="K5027" s="68" t="str">
        <f>IFERROR(VLOOKUP($B5027,APガラス性能一覧!$A$2:$M$6097,10,0),"")</f>
        <v/>
      </c>
      <c r="L5027" s="68" t="str">
        <f>IFERROR(VLOOKUP($B5027,APガラス性能一覧!$A$2:$M$6097,11,0),"")</f>
        <v/>
      </c>
      <c r="M5027" s="68" t="str">
        <f>IFERROR(VLOOKUP($B5027,APガラス性能一覧!$A$2:$M$6097,12,0),"")</f>
        <v/>
      </c>
      <c r="N5027" s="68" t="str">
        <f>IFERROR(VLOOKUP($B5027,APガラス性能一覧!$A$2:$M$6097,13,0),"")</f>
        <v/>
      </c>
    </row>
    <row r="5028" spans="2:14" x14ac:dyDescent="0.4">
      <c r="B5028" s="68" t="str">
        <f>IF($D$2="","",IF($E$2=0.65,IFERROR(IF(INDEX(APガラス性能一覧!A:A,MATCH(ROW(B5022),APガラス性能一覧!$O:$O,0))="","",INDEX(APガラス性能一覧!A:A,MATCH(ROW(B5022),APガラス性能一覧!$O:$O,0))),""),IFERROR(IF(INDEX(APガラス性能一覧!A:A,MATCH(ROW(B5022),APガラス性能一覧!$N:$N,0))="","",INDEX(APガラス性能一覧!A:A,MATCH(ROW(B5022),APガラス性能一覧!$N:$N,0))),"")))</f>
        <v/>
      </c>
      <c r="C5028" s="68" t="str">
        <f>IFERROR(VLOOKUP($B5028,APガラス性能一覧!$A$2:$M$6097,2,0),"")</f>
        <v/>
      </c>
      <c r="D5028" s="68" t="str">
        <f>IFERROR(VLOOKUP($B5028,APガラス性能一覧!$A$2:$M$6097,3,0),"")</f>
        <v/>
      </c>
      <c r="E5028" s="68" t="str">
        <f>IFERROR(VLOOKUP($B5028,APガラス性能一覧!$A$2:$M$6097,4,0),"")</f>
        <v/>
      </c>
      <c r="F5028" s="68" t="str">
        <f>IFERROR(VLOOKUP($B5028,APガラス性能一覧!$A$2:$M$6097,5,0),"")</f>
        <v/>
      </c>
      <c r="G5028" s="68" t="str">
        <f>IFERROR(VLOOKUP($B5028,APガラス性能一覧!$A$2:$M$6097,6,0),"")</f>
        <v/>
      </c>
      <c r="H5028" s="68" t="str">
        <f>IFERROR(VLOOKUP($B5028,APガラス性能一覧!$A$2:$M$6097,7,0),"")</f>
        <v/>
      </c>
      <c r="I5028" s="68" t="str">
        <f>IFERROR(VLOOKUP($B5028,APガラス性能一覧!$A$2:$M$6097,8,0),"")</f>
        <v/>
      </c>
      <c r="J5028" s="68" t="str">
        <f>IFERROR(VLOOKUP($B5028,APガラス性能一覧!$A$2:$M$6097,9,0),"")</f>
        <v/>
      </c>
      <c r="K5028" s="68" t="str">
        <f>IFERROR(VLOOKUP($B5028,APガラス性能一覧!$A$2:$M$6097,10,0),"")</f>
        <v/>
      </c>
      <c r="L5028" s="68" t="str">
        <f>IFERROR(VLOOKUP($B5028,APガラス性能一覧!$A$2:$M$6097,11,0),"")</f>
        <v/>
      </c>
      <c r="M5028" s="68" t="str">
        <f>IFERROR(VLOOKUP($B5028,APガラス性能一覧!$A$2:$M$6097,12,0),"")</f>
        <v/>
      </c>
      <c r="N5028" s="68" t="str">
        <f>IFERROR(VLOOKUP($B5028,APガラス性能一覧!$A$2:$M$6097,13,0),"")</f>
        <v/>
      </c>
    </row>
    <row r="5029" spans="2:14" x14ac:dyDescent="0.4">
      <c r="B5029" s="68" t="str">
        <f>IF($D$2="","",IF($E$2=0.65,IFERROR(IF(INDEX(APガラス性能一覧!A:A,MATCH(ROW(B5023),APガラス性能一覧!$O:$O,0))="","",INDEX(APガラス性能一覧!A:A,MATCH(ROW(B5023),APガラス性能一覧!$O:$O,0))),""),IFERROR(IF(INDEX(APガラス性能一覧!A:A,MATCH(ROW(B5023),APガラス性能一覧!$N:$N,0))="","",INDEX(APガラス性能一覧!A:A,MATCH(ROW(B5023),APガラス性能一覧!$N:$N,0))),"")))</f>
        <v/>
      </c>
      <c r="C5029" s="68" t="str">
        <f>IFERROR(VLOOKUP($B5029,APガラス性能一覧!$A$2:$M$6097,2,0),"")</f>
        <v/>
      </c>
      <c r="D5029" s="68" t="str">
        <f>IFERROR(VLOOKUP($B5029,APガラス性能一覧!$A$2:$M$6097,3,0),"")</f>
        <v/>
      </c>
      <c r="E5029" s="68" t="str">
        <f>IFERROR(VLOOKUP($B5029,APガラス性能一覧!$A$2:$M$6097,4,0),"")</f>
        <v/>
      </c>
      <c r="F5029" s="68" t="str">
        <f>IFERROR(VLOOKUP($B5029,APガラス性能一覧!$A$2:$M$6097,5,0),"")</f>
        <v/>
      </c>
      <c r="G5029" s="68" t="str">
        <f>IFERROR(VLOOKUP($B5029,APガラス性能一覧!$A$2:$M$6097,6,0),"")</f>
        <v/>
      </c>
      <c r="H5029" s="68" t="str">
        <f>IFERROR(VLOOKUP($B5029,APガラス性能一覧!$A$2:$M$6097,7,0),"")</f>
        <v/>
      </c>
      <c r="I5029" s="68" t="str">
        <f>IFERROR(VLOOKUP($B5029,APガラス性能一覧!$A$2:$M$6097,8,0),"")</f>
        <v/>
      </c>
      <c r="J5029" s="68" t="str">
        <f>IFERROR(VLOOKUP($B5029,APガラス性能一覧!$A$2:$M$6097,9,0),"")</f>
        <v/>
      </c>
      <c r="K5029" s="68" t="str">
        <f>IFERROR(VLOOKUP($B5029,APガラス性能一覧!$A$2:$M$6097,10,0),"")</f>
        <v/>
      </c>
      <c r="L5029" s="68" t="str">
        <f>IFERROR(VLOOKUP($B5029,APガラス性能一覧!$A$2:$M$6097,11,0),"")</f>
        <v/>
      </c>
      <c r="M5029" s="68" t="str">
        <f>IFERROR(VLOOKUP($B5029,APガラス性能一覧!$A$2:$M$6097,12,0),"")</f>
        <v/>
      </c>
      <c r="N5029" s="68" t="str">
        <f>IFERROR(VLOOKUP($B5029,APガラス性能一覧!$A$2:$M$6097,13,0),"")</f>
        <v/>
      </c>
    </row>
    <row r="5030" spans="2:14" x14ac:dyDescent="0.4">
      <c r="B5030" s="68" t="str">
        <f>IF($D$2="","",IF($E$2=0.65,IFERROR(IF(INDEX(APガラス性能一覧!A:A,MATCH(ROW(B5024),APガラス性能一覧!$O:$O,0))="","",INDEX(APガラス性能一覧!A:A,MATCH(ROW(B5024),APガラス性能一覧!$O:$O,0))),""),IFERROR(IF(INDEX(APガラス性能一覧!A:A,MATCH(ROW(B5024),APガラス性能一覧!$N:$N,0))="","",INDEX(APガラス性能一覧!A:A,MATCH(ROW(B5024),APガラス性能一覧!$N:$N,0))),"")))</f>
        <v/>
      </c>
      <c r="C5030" s="68" t="str">
        <f>IFERROR(VLOOKUP($B5030,APガラス性能一覧!$A$2:$M$6097,2,0),"")</f>
        <v/>
      </c>
      <c r="D5030" s="68" t="str">
        <f>IFERROR(VLOOKUP($B5030,APガラス性能一覧!$A$2:$M$6097,3,0),"")</f>
        <v/>
      </c>
      <c r="E5030" s="68" t="str">
        <f>IFERROR(VLOOKUP($B5030,APガラス性能一覧!$A$2:$M$6097,4,0),"")</f>
        <v/>
      </c>
      <c r="F5030" s="68" t="str">
        <f>IFERROR(VLOOKUP($B5030,APガラス性能一覧!$A$2:$M$6097,5,0),"")</f>
        <v/>
      </c>
      <c r="G5030" s="68" t="str">
        <f>IFERROR(VLOOKUP($B5030,APガラス性能一覧!$A$2:$M$6097,6,0),"")</f>
        <v/>
      </c>
      <c r="H5030" s="68" t="str">
        <f>IFERROR(VLOOKUP($B5030,APガラス性能一覧!$A$2:$M$6097,7,0),"")</f>
        <v/>
      </c>
      <c r="I5030" s="68" t="str">
        <f>IFERROR(VLOOKUP($B5030,APガラス性能一覧!$A$2:$M$6097,8,0),"")</f>
        <v/>
      </c>
      <c r="J5030" s="68" t="str">
        <f>IFERROR(VLOOKUP($B5030,APガラス性能一覧!$A$2:$M$6097,9,0),"")</f>
        <v/>
      </c>
      <c r="K5030" s="68" t="str">
        <f>IFERROR(VLOOKUP($B5030,APガラス性能一覧!$A$2:$M$6097,10,0),"")</f>
        <v/>
      </c>
      <c r="L5030" s="68" t="str">
        <f>IFERROR(VLOOKUP($B5030,APガラス性能一覧!$A$2:$M$6097,11,0),"")</f>
        <v/>
      </c>
      <c r="M5030" s="68" t="str">
        <f>IFERROR(VLOOKUP($B5030,APガラス性能一覧!$A$2:$M$6097,12,0),"")</f>
        <v/>
      </c>
      <c r="N5030" s="68" t="str">
        <f>IFERROR(VLOOKUP($B5030,APガラス性能一覧!$A$2:$M$6097,13,0),"")</f>
        <v/>
      </c>
    </row>
    <row r="5031" spans="2:14" x14ac:dyDescent="0.4">
      <c r="B5031" s="68" t="str">
        <f>IF($D$2="","",IF($E$2=0.65,IFERROR(IF(INDEX(APガラス性能一覧!A:A,MATCH(ROW(B5025),APガラス性能一覧!$O:$O,0))="","",INDEX(APガラス性能一覧!A:A,MATCH(ROW(B5025),APガラス性能一覧!$O:$O,0))),""),IFERROR(IF(INDEX(APガラス性能一覧!A:A,MATCH(ROW(B5025),APガラス性能一覧!$N:$N,0))="","",INDEX(APガラス性能一覧!A:A,MATCH(ROW(B5025),APガラス性能一覧!$N:$N,0))),"")))</f>
        <v/>
      </c>
      <c r="C5031" s="68" t="str">
        <f>IFERROR(VLOOKUP($B5031,APガラス性能一覧!$A$2:$M$6097,2,0),"")</f>
        <v/>
      </c>
      <c r="D5031" s="68" t="str">
        <f>IFERROR(VLOOKUP($B5031,APガラス性能一覧!$A$2:$M$6097,3,0),"")</f>
        <v/>
      </c>
      <c r="E5031" s="68" t="str">
        <f>IFERROR(VLOOKUP($B5031,APガラス性能一覧!$A$2:$M$6097,4,0),"")</f>
        <v/>
      </c>
      <c r="F5031" s="68" t="str">
        <f>IFERROR(VLOOKUP($B5031,APガラス性能一覧!$A$2:$M$6097,5,0),"")</f>
        <v/>
      </c>
      <c r="G5031" s="68" t="str">
        <f>IFERROR(VLOOKUP($B5031,APガラス性能一覧!$A$2:$M$6097,6,0),"")</f>
        <v/>
      </c>
      <c r="H5031" s="68" t="str">
        <f>IFERROR(VLOOKUP($B5031,APガラス性能一覧!$A$2:$M$6097,7,0),"")</f>
        <v/>
      </c>
      <c r="I5031" s="68" t="str">
        <f>IFERROR(VLOOKUP($B5031,APガラス性能一覧!$A$2:$M$6097,8,0),"")</f>
        <v/>
      </c>
      <c r="J5031" s="68" t="str">
        <f>IFERROR(VLOOKUP($B5031,APガラス性能一覧!$A$2:$M$6097,9,0),"")</f>
        <v/>
      </c>
      <c r="K5031" s="68" t="str">
        <f>IFERROR(VLOOKUP($B5031,APガラス性能一覧!$A$2:$M$6097,10,0),"")</f>
        <v/>
      </c>
      <c r="L5031" s="68" t="str">
        <f>IFERROR(VLOOKUP($B5031,APガラス性能一覧!$A$2:$M$6097,11,0),"")</f>
        <v/>
      </c>
      <c r="M5031" s="68" t="str">
        <f>IFERROR(VLOOKUP($B5031,APガラス性能一覧!$A$2:$M$6097,12,0),"")</f>
        <v/>
      </c>
      <c r="N5031" s="68" t="str">
        <f>IFERROR(VLOOKUP($B5031,APガラス性能一覧!$A$2:$M$6097,13,0),"")</f>
        <v/>
      </c>
    </row>
    <row r="5032" spans="2:14" x14ac:dyDescent="0.4">
      <c r="B5032" s="68" t="str">
        <f>IF($D$2="","",IF($E$2=0.65,IFERROR(IF(INDEX(APガラス性能一覧!A:A,MATCH(ROW(B5026),APガラス性能一覧!$O:$O,0))="","",INDEX(APガラス性能一覧!A:A,MATCH(ROW(B5026),APガラス性能一覧!$O:$O,0))),""),IFERROR(IF(INDEX(APガラス性能一覧!A:A,MATCH(ROW(B5026),APガラス性能一覧!$N:$N,0))="","",INDEX(APガラス性能一覧!A:A,MATCH(ROW(B5026),APガラス性能一覧!$N:$N,0))),"")))</f>
        <v/>
      </c>
      <c r="C5032" s="68" t="str">
        <f>IFERROR(VLOOKUP($B5032,APガラス性能一覧!$A$2:$M$6097,2,0),"")</f>
        <v/>
      </c>
      <c r="D5032" s="68" t="str">
        <f>IFERROR(VLOOKUP($B5032,APガラス性能一覧!$A$2:$M$6097,3,0),"")</f>
        <v/>
      </c>
      <c r="E5032" s="68" t="str">
        <f>IFERROR(VLOOKUP($B5032,APガラス性能一覧!$A$2:$M$6097,4,0),"")</f>
        <v/>
      </c>
      <c r="F5032" s="68" t="str">
        <f>IFERROR(VLOOKUP($B5032,APガラス性能一覧!$A$2:$M$6097,5,0),"")</f>
        <v/>
      </c>
      <c r="G5032" s="68" t="str">
        <f>IFERROR(VLOOKUP($B5032,APガラス性能一覧!$A$2:$M$6097,6,0),"")</f>
        <v/>
      </c>
      <c r="H5032" s="68" t="str">
        <f>IFERROR(VLOOKUP($B5032,APガラス性能一覧!$A$2:$M$6097,7,0),"")</f>
        <v/>
      </c>
      <c r="I5032" s="68" t="str">
        <f>IFERROR(VLOOKUP($B5032,APガラス性能一覧!$A$2:$M$6097,8,0),"")</f>
        <v/>
      </c>
      <c r="J5032" s="68" t="str">
        <f>IFERROR(VLOOKUP($B5032,APガラス性能一覧!$A$2:$M$6097,9,0),"")</f>
        <v/>
      </c>
      <c r="K5032" s="68" t="str">
        <f>IFERROR(VLOOKUP($B5032,APガラス性能一覧!$A$2:$M$6097,10,0),"")</f>
        <v/>
      </c>
      <c r="L5032" s="68" t="str">
        <f>IFERROR(VLOOKUP($B5032,APガラス性能一覧!$A$2:$M$6097,11,0),"")</f>
        <v/>
      </c>
      <c r="M5032" s="68" t="str">
        <f>IFERROR(VLOOKUP($B5032,APガラス性能一覧!$A$2:$M$6097,12,0),"")</f>
        <v/>
      </c>
      <c r="N5032" s="68" t="str">
        <f>IFERROR(VLOOKUP($B5032,APガラス性能一覧!$A$2:$M$6097,13,0),"")</f>
        <v/>
      </c>
    </row>
    <row r="5033" spans="2:14" x14ac:dyDescent="0.4">
      <c r="B5033" s="68" t="str">
        <f>IF($D$2="","",IF($E$2=0.65,IFERROR(IF(INDEX(APガラス性能一覧!A:A,MATCH(ROW(B5027),APガラス性能一覧!$O:$O,0))="","",INDEX(APガラス性能一覧!A:A,MATCH(ROW(B5027),APガラス性能一覧!$O:$O,0))),""),IFERROR(IF(INDEX(APガラス性能一覧!A:A,MATCH(ROW(B5027),APガラス性能一覧!$N:$N,0))="","",INDEX(APガラス性能一覧!A:A,MATCH(ROW(B5027),APガラス性能一覧!$N:$N,0))),"")))</f>
        <v/>
      </c>
      <c r="C5033" s="68" t="str">
        <f>IFERROR(VLOOKUP($B5033,APガラス性能一覧!$A$2:$M$6097,2,0),"")</f>
        <v/>
      </c>
      <c r="D5033" s="68" t="str">
        <f>IFERROR(VLOOKUP($B5033,APガラス性能一覧!$A$2:$M$6097,3,0),"")</f>
        <v/>
      </c>
      <c r="E5033" s="68" t="str">
        <f>IFERROR(VLOOKUP($B5033,APガラス性能一覧!$A$2:$M$6097,4,0),"")</f>
        <v/>
      </c>
      <c r="F5033" s="68" t="str">
        <f>IFERROR(VLOOKUP($B5033,APガラス性能一覧!$A$2:$M$6097,5,0),"")</f>
        <v/>
      </c>
      <c r="G5033" s="68" t="str">
        <f>IFERROR(VLOOKUP($B5033,APガラス性能一覧!$A$2:$M$6097,6,0),"")</f>
        <v/>
      </c>
      <c r="H5033" s="68" t="str">
        <f>IFERROR(VLOOKUP($B5033,APガラス性能一覧!$A$2:$M$6097,7,0),"")</f>
        <v/>
      </c>
      <c r="I5033" s="68" t="str">
        <f>IFERROR(VLOOKUP($B5033,APガラス性能一覧!$A$2:$M$6097,8,0),"")</f>
        <v/>
      </c>
      <c r="J5033" s="68" t="str">
        <f>IFERROR(VLOOKUP($B5033,APガラス性能一覧!$A$2:$M$6097,9,0),"")</f>
        <v/>
      </c>
      <c r="K5033" s="68" t="str">
        <f>IFERROR(VLOOKUP($B5033,APガラス性能一覧!$A$2:$M$6097,10,0),"")</f>
        <v/>
      </c>
      <c r="L5033" s="68" t="str">
        <f>IFERROR(VLOOKUP($B5033,APガラス性能一覧!$A$2:$M$6097,11,0),"")</f>
        <v/>
      </c>
      <c r="M5033" s="68" t="str">
        <f>IFERROR(VLOOKUP($B5033,APガラス性能一覧!$A$2:$M$6097,12,0),"")</f>
        <v/>
      </c>
      <c r="N5033" s="68" t="str">
        <f>IFERROR(VLOOKUP($B5033,APガラス性能一覧!$A$2:$M$6097,13,0),"")</f>
        <v/>
      </c>
    </row>
    <row r="5034" spans="2:14" x14ac:dyDescent="0.4">
      <c r="B5034" s="68" t="str">
        <f>IF($D$2="","",IF($E$2=0.65,IFERROR(IF(INDEX(APガラス性能一覧!A:A,MATCH(ROW(B5028),APガラス性能一覧!$O:$O,0))="","",INDEX(APガラス性能一覧!A:A,MATCH(ROW(B5028),APガラス性能一覧!$O:$O,0))),""),IFERROR(IF(INDEX(APガラス性能一覧!A:A,MATCH(ROW(B5028),APガラス性能一覧!$N:$N,0))="","",INDEX(APガラス性能一覧!A:A,MATCH(ROW(B5028),APガラス性能一覧!$N:$N,0))),"")))</f>
        <v/>
      </c>
      <c r="C5034" s="68" t="str">
        <f>IFERROR(VLOOKUP($B5034,APガラス性能一覧!$A$2:$M$6097,2,0),"")</f>
        <v/>
      </c>
      <c r="D5034" s="68" t="str">
        <f>IFERROR(VLOOKUP($B5034,APガラス性能一覧!$A$2:$M$6097,3,0),"")</f>
        <v/>
      </c>
      <c r="E5034" s="68" t="str">
        <f>IFERROR(VLOOKUP($B5034,APガラス性能一覧!$A$2:$M$6097,4,0),"")</f>
        <v/>
      </c>
      <c r="F5034" s="68" t="str">
        <f>IFERROR(VLOOKUP($B5034,APガラス性能一覧!$A$2:$M$6097,5,0),"")</f>
        <v/>
      </c>
      <c r="G5034" s="68" t="str">
        <f>IFERROR(VLOOKUP($B5034,APガラス性能一覧!$A$2:$M$6097,6,0),"")</f>
        <v/>
      </c>
      <c r="H5034" s="68" t="str">
        <f>IFERROR(VLOOKUP($B5034,APガラス性能一覧!$A$2:$M$6097,7,0),"")</f>
        <v/>
      </c>
      <c r="I5034" s="68" t="str">
        <f>IFERROR(VLOOKUP($B5034,APガラス性能一覧!$A$2:$M$6097,8,0),"")</f>
        <v/>
      </c>
      <c r="J5034" s="68" t="str">
        <f>IFERROR(VLOOKUP($B5034,APガラス性能一覧!$A$2:$M$6097,9,0),"")</f>
        <v/>
      </c>
      <c r="K5034" s="68" t="str">
        <f>IFERROR(VLOOKUP($B5034,APガラス性能一覧!$A$2:$M$6097,10,0),"")</f>
        <v/>
      </c>
      <c r="L5034" s="68" t="str">
        <f>IFERROR(VLOOKUP($B5034,APガラス性能一覧!$A$2:$M$6097,11,0),"")</f>
        <v/>
      </c>
      <c r="M5034" s="68" t="str">
        <f>IFERROR(VLOOKUP($B5034,APガラス性能一覧!$A$2:$M$6097,12,0),"")</f>
        <v/>
      </c>
      <c r="N5034" s="68" t="str">
        <f>IFERROR(VLOOKUP($B5034,APガラス性能一覧!$A$2:$M$6097,13,0),"")</f>
        <v/>
      </c>
    </row>
    <row r="5035" spans="2:14" x14ac:dyDescent="0.4">
      <c r="B5035" s="68" t="str">
        <f>IF($D$2="","",IF($E$2=0.65,IFERROR(IF(INDEX(APガラス性能一覧!A:A,MATCH(ROW(B5029),APガラス性能一覧!$O:$O,0))="","",INDEX(APガラス性能一覧!A:A,MATCH(ROW(B5029),APガラス性能一覧!$O:$O,0))),""),IFERROR(IF(INDEX(APガラス性能一覧!A:A,MATCH(ROW(B5029),APガラス性能一覧!$N:$N,0))="","",INDEX(APガラス性能一覧!A:A,MATCH(ROW(B5029),APガラス性能一覧!$N:$N,0))),"")))</f>
        <v/>
      </c>
      <c r="C5035" s="68" t="str">
        <f>IFERROR(VLOOKUP($B5035,APガラス性能一覧!$A$2:$M$6097,2,0),"")</f>
        <v/>
      </c>
      <c r="D5035" s="68" t="str">
        <f>IFERROR(VLOOKUP($B5035,APガラス性能一覧!$A$2:$M$6097,3,0),"")</f>
        <v/>
      </c>
      <c r="E5035" s="68" t="str">
        <f>IFERROR(VLOOKUP($B5035,APガラス性能一覧!$A$2:$M$6097,4,0),"")</f>
        <v/>
      </c>
      <c r="F5035" s="68" t="str">
        <f>IFERROR(VLOOKUP($B5035,APガラス性能一覧!$A$2:$M$6097,5,0),"")</f>
        <v/>
      </c>
      <c r="G5035" s="68" t="str">
        <f>IFERROR(VLOOKUP($B5035,APガラス性能一覧!$A$2:$M$6097,6,0),"")</f>
        <v/>
      </c>
      <c r="H5035" s="68" t="str">
        <f>IFERROR(VLOOKUP($B5035,APガラス性能一覧!$A$2:$M$6097,7,0),"")</f>
        <v/>
      </c>
      <c r="I5035" s="68" t="str">
        <f>IFERROR(VLOOKUP($B5035,APガラス性能一覧!$A$2:$M$6097,8,0),"")</f>
        <v/>
      </c>
      <c r="J5035" s="68" t="str">
        <f>IFERROR(VLOOKUP($B5035,APガラス性能一覧!$A$2:$M$6097,9,0),"")</f>
        <v/>
      </c>
      <c r="K5035" s="68" t="str">
        <f>IFERROR(VLOOKUP($B5035,APガラス性能一覧!$A$2:$M$6097,10,0),"")</f>
        <v/>
      </c>
      <c r="L5035" s="68" t="str">
        <f>IFERROR(VLOOKUP($B5035,APガラス性能一覧!$A$2:$M$6097,11,0),"")</f>
        <v/>
      </c>
      <c r="M5035" s="68" t="str">
        <f>IFERROR(VLOOKUP($B5035,APガラス性能一覧!$A$2:$M$6097,12,0),"")</f>
        <v/>
      </c>
      <c r="N5035" s="68" t="str">
        <f>IFERROR(VLOOKUP($B5035,APガラス性能一覧!$A$2:$M$6097,13,0),"")</f>
        <v/>
      </c>
    </row>
    <row r="5036" spans="2:14" x14ac:dyDescent="0.4">
      <c r="B5036" s="68" t="str">
        <f>IF($D$2="","",IF($E$2=0.65,IFERROR(IF(INDEX(APガラス性能一覧!A:A,MATCH(ROW(B5030),APガラス性能一覧!$O:$O,0))="","",INDEX(APガラス性能一覧!A:A,MATCH(ROW(B5030),APガラス性能一覧!$O:$O,0))),""),IFERROR(IF(INDEX(APガラス性能一覧!A:A,MATCH(ROW(B5030),APガラス性能一覧!$N:$N,0))="","",INDEX(APガラス性能一覧!A:A,MATCH(ROW(B5030),APガラス性能一覧!$N:$N,0))),"")))</f>
        <v/>
      </c>
      <c r="C5036" s="68" t="str">
        <f>IFERROR(VLOOKUP($B5036,APガラス性能一覧!$A$2:$M$6097,2,0),"")</f>
        <v/>
      </c>
      <c r="D5036" s="68" t="str">
        <f>IFERROR(VLOOKUP($B5036,APガラス性能一覧!$A$2:$M$6097,3,0),"")</f>
        <v/>
      </c>
      <c r="E5036" s="68" t="str">
        <f>IFERROR(VLOOKUP($B5036,APガラス性能一覧!$A$2:$M$6097,4,0),"")</f>
        <v/>
      </c>
      <c r="F5036" s="68" t="str">
        <f>IFERROR(VLOOKUP($B5036,APガラス性能一覧!$A$2:$M$6097,5,0),"")</f>
        <v/>
      </c>
      <c r="G5036" s="68" t="str">
        <f>IFERROR(VLOOKUP($B5036,APガラス性能一覧!$A$2:$M$6097,6,0),"")</f>
        <v/>
      </c>
      <c r="H5036" s="68" t="str">
        <f>IFERROR(VLOOKUP($B5036,APガラス性能一覧!$A$2:$M$6097,7,0),"")</f>
        <v/>
      </c>
      <c r="I5036" s="68" t="str">
        <f>IFERROR(VLOOKUP($B5036,APガラス性能一覧!$A$2:$M$6097,8,0),"")</f>
        <v/>
      </c>
      <c r="J5036" s="68" t="str">
        <f>IFERROR(VLOOKUP($B5036,APガラス性能一覧!$A$2:$M$6097,9,0),"")</f>
        <v/>
      </c>
      <c r="K5036" s="68" t="str">
        <f>IFERROR(VLOOKUP($B5036,APガラス性能一覧!$A$2:$M$6097,10,0),"")</f>
        <v/>
      </c>
      <c r="L5036" s="68" t="str">
        <f>IFERROR(VLOOKUP($B5036,APガラス性能一覧!$A$2:$M$6097,11,0),"")</f>
        <v/>
      </c>
      <c r="M5036" s="68" t="str">
        <f>IFERROR(VLOOKUP($B5036,APガラス性能一覧!$A$2:$M$6097,12,0),"")</f>
        <v/>
      </c>
      <c r="N5036" s="68" t="str">
        <f>IFERROR(VLOOKUP($B5036,APガラス性能一覧!$A$2:$M$6097,13,0),"")</f>
        <v/>
      </c>
    </row>
    <row r="5037" spans="2:14" x14ac:dyDescent="0.4">
      <c r="B5037" s="68" t="str">
        <f>IF($D$2="","",IF($E$2=0.65,IFERROR(IF(INDEX(APガラス性能一覧!A:A,MATCH(ROW(B5031),APガラス性能一覧!$O:$O,0))="","",INDEX(APガラス性能一覧!A:A,MATCH(ROW(B5031),APガラス性能一覧!$O:$O,0))),""),IFERROR(IF(INDEX(APガラス性能一覧!A:A,MATCH(ROW(B5031),APガラス性能一覧!$N:$N,0))="","",INDEX(APガラス性能一覧!A:A,MATCH(ROW(B5031),APガラス性能一覧!$N:$N,0))),"")))</f>
        <v/>
      </c>
      <c r="C5037" s="68" t="str">
        <f>IFERROR(VLOOKUP($B5037,APガラス性能一覧!$A$2:$M$6097,2,0),"")</f>
        <v/>
      </c>
      <c r="D5037" s="68" t="str">
        <f>IFERROR(VLOOKUP($B5037,APガラス性能一覧!$A$2:$M$6097,3,0),"")</f>
        <v/>
      </c>
      <c r="E5037" s="68" t="str">
        <f>IFERROR(VLOOKUP($B5037,APガラス性能一覧!$A$2:$M$6097,4,0),"")</f>
        <v/>
      </c>
      <c r="F5037" s="68" t="str">
        <f>IFERROR(VLOOKUP($B5037,APガラス性能一覧!$A$2:$M$6097,5,0),"")</f>
        <v/>
      </c>
      <c r="G5037" s="68" t="str">
        <f>IFERROR(VLOOKUP($B5037,APガラス性能一覧!$A$2:$M$6097,6,0),"")</f>
        <v/>
      </c>
      <c r="H5037" s="68" t="str">
        <f>IFERROR(VLOOKUP($B5037,APガラス性能一覧!$A$2:$M$6097,7,0),"")</f>
        <v/>
      </c>
      <c r="I5037" s="68" t="str">
        <f>IFERROR(VLOOKUP($B5037,APガラス性能一覧!$A$2:$M$6097,8,0),"")</f>
        <v/>
      </c>
      <c r="J5037" s="68" t="str">
        <f>IFERROR(VLOOKUP($B5037,APガラス性能一覧!$A$2:$M$6097,9,0),"")</f>
        <v/>
      </c>
      <c r="K5037" s="68" t="str">
        <f>IFERROR(VLOOKUP($B5037,APガラス性能一覧!$A$2:$M$6097,10,0),"")</f>
        <v/>
      </c>
      <c r="L5037" s="68" t="str">
        <f>IFERROR(VLOOKUP($B5037,APガラス性能一覧!$A$2:$M$6097,11,0),"")</f>
        <v/>
      </c>
      <c r="M5037" s="68" t="str">
        <f>IFERROR(VLOOKUP($B5037,APガラス性能一覧!$A$2:$M$6097,12,0),"")</f>
        <v/>
      </c>
      <c r="N5037" s="68" t="str">
        <f>IFERROR(VLOOKUP($B5037,APガラス性能一覧!$A$2:$M$6097,13,0),"")</f>
        <v/>
      </c>
    </row>
    <row r="5038" spans="2:14" x14ac:dyDescent="0.4">
      <c r="B5038" s="68" t="str">
        <f>IF($D$2="","",IF($E$2=0.65,IFERROR(IF(INDEX(APガラス性能一覧!A:A,MATCH(ROW(B5032),APガラス性能一覧!$O:$O,0))="","",INDEX(APガラス性能一覧!A:A,MATCH(ROW(B5032),APガラス性能一覧!$O:$O,0))),""),IFERROR(IF(INDEX(APガラス性能一覧!A:A,MATCH(ROW(B5032),APガラス性能一覧!$N:$N,0))="","",INDEX(APガラス性能一覧!A:A,MATCH(ROW(B5032),APガラス性能一覧!$N:$N,0))),"")))</f>
        <v/>
      </c>
      <c r="C5038" s="68" t="str">
        <f>IFERROR(VLOOKUP($B5038,APガラス性能一覧!$A$2:$M$6097,2,0),"")</f>
        <v/>
      </c>
      <c r="D5038" s="68" t="str">
        <f>IFERROR(VLOOKUP($B5038,APガラス性能一覧!$A$2:$M$6097,3,0),"")</f>
        <v/>
      </c>
      <c r="E5038" s="68" t="str">
        <f>IFERROR(VLOOKUP($B5038,APガラス性能一覧!$A$2:$M$6097,4,0),"")</f>
        <v/>
      </c>
      <c r="F5038" s="68" t="str">
        <f>IFERROR(VLOOKUP($B5038,APガラス性能一覧!$A$2:$M$6097,5,0),"")</f>
        <v/>
      </c>
      <c r="G5038" s="68" t="str">
        <f>IFERROR(VLOOKUP($B5038,APガラス性能一覧!$A$2:$M$6097,6,0),"")</f>
        <v/>
      </c>
      <c r="H5038" s="68" t="str">
        <f>IFERROR(VLOOKUP($B5038,APガラス性能一覧!$A$2:$M$6097,7,0),"")</f>
        <v/>
      </c>
      <c r="I5038" s="68" t="str">
        <f>IFERROR(VLOOKUP($B5038,APガラス性能一覧!$A$2:$M$6097,8,0),"")</f>
        <v/>
      </c>
      <c r="J5038" s="68" t="str">
        <f>IFERROR(VLOOKUP($B5038,APガラス性能一覧!$A$2:$M$6097,9,0),"")</f>
        <v/>
      </c>
      <c r="K5038" s="68" t="str">
        <f>IFERROR(VLOOKUP($B5038,APガラス性能一覧!$A$2:$M$6097,10,0),"")</f>
        <v/>
      </c>
      <c r="L5038" s="68" t="str">
        <f>IFERROR(VLOOKUP($B5038,APガラス性能一覧!$A$2:$M$6097,11,0),"")</f>
        <v/>
      </c>
      <c r="M5038" s="68" t="str">
        <f>IFERROR(VLOOKUP($B5038,APガラス性能一覧!$A$2:$M$6097,12,0),"")</f>
        <v/>
      </c>
      <c r="N5038" s="68" t="str">
        <f>IFERROR(VLOOKUP($B5038,APガラス性能一覧!$A$2:$M$6097,13,0),"")</f>
        <v/>
      </c>
    </row>
    <row r="5039" spans="2:14" x14ac:dyDescent="0.4">
      <c r="B5039" s="68" t="str">
        <f>IF($D$2="","",IF($E$2=0.65,IFERROR(IF(INDEX(APガラス性能一覧!A:A,MATCH(ROW(B5033),APガラス性能一覧!$O:$O,0))="","",INDEX(APガラス性能一覧!A:A,MATCH(ROW(B5033),APガラス性能一覧!$O:$O,0))),""),IFERROR(IF(INDEX(APガラス性能一覧!A:A,MATCH(ROW(B5033),APガラス性能一覧!$N:$N,0))="","",INDEX(APガラス性能一覧!A:A,MATCH(ROW(B5033),APガラス性能一覧!$N:$N,0))),"")))</f>
        <v/>
      </c>
      <c r="C5039" s="68" t="str">
        <f>IFERROR(VLOOKUP($B5039,APガラス性能一覧!$A$2:$M$6097,2,0),"")</f>
        <v/>
      </c>
      <c r="D5039" s="68" t="str">
        <f>IFERROR(VLOOKUP($B5039,APガラス性能一覧!$A$2:$M$6097,3,0),"")</f>
        <v/>
      </c>
      <c r="E5039" s="68" t="str">
        <f>IFERROR(VLOOKUP($B5039,APガラス性能一覧!$A$2:$M$6097,4,0),"")</f>
        <v/>
      </c>
      <c r="F5039" s="68" t="str">
        <f>IFERROR(VLOOKUP($B5039,APガラス性能一覧!$A$2:$M$6097,5,0),"")</f>
        <v/>
      </c>
      <c r="G5039" s="68" t="str">
        <f>IFERROR(VLOOKUP($B5039,APガラス性能一覧!$A$2:$M$6097,6,0),"")</f>
        <v/>
      </c>
      <c r="H5039" s="68" t="str">
        <f>IFERROR(VLOOKUP($B5039,APガラス性能一覧!$A$2:$M$6097,7,0),"")</f>
        <v/>
      </c>
      <c r="I5039" s="68" t="str">
        <f>IFERROR(VLOOKUP($B5039,APガラス性能一覧!$A$2:$M$6097,8,0),"")</f>
        <v/>
      </c>
      <c r="J5039" s="68" t="str">
        <f>IFERROR(VLOOKUP($B5039,APガラス性能一覧!$A$2:$M$6097,9,0),"")</f>
        <v/>
      </c>
      <c r="K5039" s="68" t="str">
        <f>IFERROR(VLOOKUP($B5039,APガラス性能一覧!$A$2:$M$6097,10,0),"")</f>
        <v/>
      </c>
      <c r="L5039" s="68" t="str">
        <f>IFERROR(VLOOKUP($B5039,APガラス性能一覧!$A$2:$M$6097,11,0),"")</f>
        <v/>
      </c>
      <c r="M5039" s="68" t="str">
        <f>IFERROR(VLOOKUP($B5039,APガラス性能一覧!$A$2:$M$6097,12,0),"")</f>
        <v/>
      </c>
      <c r="N5039" s="68" t="str">
        <f>IFERROR(VLOOKUP($B5039,APガラス性能一覧!$A$2:$M$6097,13,0),"")</f>
        <v/>
      </c>
    </row>
    <row r="5040" spans="2:14" x14ac:dyDescent="0.4">
      <c r="B5040" s="68" t="str">
        <f>IF($D$2="","",IF($E$2=0.65,IFERROR(IF(INDEX(APガラス性能一覧!A:A,MATCH(ROW(B5034),APガラス性能一覧!$O:$O,0))="","",INDEX(APガラス性能一覧!A:A,MATCH(ROW(B5034),APガラス性能一覧!$O:$O,0))),""),IFERROR(IF(INDEX(APガラス性能一覧!A:A,MATCH(ROW(B5034),APガラス性能一覧!$N:$N,0))="","",INDEX(APガラス性能一覧!A:A,MATCH(ROW(B5034),APガラス性能一覧!$N:$N,0))),"")))</f>
        <v/>
      </c>
      <c r="C5040" s="68" t="str">
        <f>IFERROR(VLOOKUP($B5040,APガラス性能一覧!$A$2:$M$6097,2,0),"")</f>
        <v/>
      </c>
      <c r="D5040" s="68" t="str">
        <f>IFERROR(VLOOKUP($B5040,APガラス性能一覧!$A$2:$M$6097,3,0),"")</f>
        <v/>
      </c>
      <c r="E5040" s="68" t="str">
        <f>IFERROR(VLOOKUP($B5040,APガラス性能一覧!$A$2:$M$6097,4,0),"")</f>
        <v/>
      </c>
      <c r="F5040" s="68" t="str">
        <f>IFERROR(VLOOKUP($B5040,APガラス性能一覧!$A$2:$M$6097,5,0),"")</f>
        <v/>
      </c>
      <c r="G5040" s="68" t="str">
        <f>IFERROR(VLOOKUP($B5040,APガラス性能一覧!$A$2:$M$6097,6,0),"")</f>
        <v/>
      </c>
      <c r="H5040" s="68" t="str">
        <f>IFERROR(VLOOKUP($B5040,APガラス性能一覧!$A$2:$M$6097,7,0),"")</f>
        <v/>
      </c>
      <c r="I5040" s="68" t="str">
        <f>IFERROR(VLOOKUP($B5040,APガラス性能一覧!$A$2:$M$6097,8,0),"")</f>
        <v/>
      </c>
      <c r="J5040" s="68" t="str">
        <f>IFERROR(VLOOKUP($B5040,APガラス性能一覧!$A$2:$M$6097,9,0),"")</f>
        <v/>
      </c>
      <c r="K5040" s="68" t="str">
        <f>IFERROR(VLOOKUP($B5040,APガラス性能一覧!$A$2:$M$6097,10,0),"")</f>
        <v/>
      </c>
      <c r="L5040" s="68" t="str">
        <f>IFERROR(VLOOKUP($B5040,APガラス性能一覧!$A$2:$M$6097,11,0),"")</f>
        <v/>
      </c>
      <c r="M5040" s="68" t="str">
        <f>IFERROR(VLOOKUP($B5040,APガラス性能一覧!$A$2:$M$6097,12,0),"")</f>
        <v/>
      </c>
      <c r="N5040" s="68" t="str">
        <f>IFERROR(VLOOKUP($B5040,APガラス性能一覧!$A$2:$M$6097,13,0),"")</f>
        <v/>
      </c>
    </row>
    <row r="5041" spans="2:14" x14ac:dyDescent="0.4">
      <c r="B5041" s="68" t="str">
        <f>IF($D$2="","",IF($E$2=0.65,IFERROR(IF(INDEX(APガラス性能一覧!A:A,MATCH(ROW(B5035),APガラス性能一覧!$O:$O,0))="","",INDEX(APガラス性能一覧!A:A,MATCH(ROW(B5035),APガラス性能一覧!$O:$O,0))),""),IFERROR(IF(INDEX(APガラス性能一覧!A:A,MATCH(ROW(B5035),APガラス性能一覧!$N:$N,0))="","",INDEX(APガラス性能一覧!A:A,MATCH(ROW(B5035),APガラス性能一覧!$N:$N,0))),"")))</f>
        <v/>
      </c>
      <c r="C5041" s="68" t="str">
        <f>IFERROR(VLOOKUP($B5041,APガラス性能一覧!$A$2:$M$6097,2,0),"")</f>
        <v/>
      </c>
      <c r="D5041" s="68" t="str">
        <f>IFERROR(VLOOKUP($B5041,APガラス性能一覧!$A$2:$M$6097,3,0),"")</f>
        <v/>
      </c>
      <c r="E5041" s="68" t="str">
        <f>IFERROR(VLOOKUP($B5041,APガラス性能一覧!$A$2:$M$6097,4,0),"")</f>
        <v/>
      </c>
      <c r="F5041" s="68" t="str">
        <f>IFERROR(VLOOKUP($B5041,APガラス性能一覧!$A$2:$M$6097,5,0),"")</f>
        <v/>
      </c>
      <c r="G5041" s="68" t="str">
        <f>IFERROR(VLOOKUP($B5041,APガラス性能一覧!$A$2:$M$6097,6,0),"")</f>
        <v/>
      </c>
      <c r="H5041" s="68" t="str">
        <f>IFERROR(VLOOKUP($B5041,APガラス性能一覧!$A$2:$M$6097,7,0),"")</f>
        <v/>
      </c>
      <c r="I5041" s="68" t="str">
        <f>IFERROR(VLOOKUP($B5041,APガラス性能一覧!$A$2:$M$6097,8,0),"")</f>
        <v/>
      </c>
      <c r="J5041" s="68" t="str">
        <f>IFERROR(VLOOKUP($B5041,APガラス性能一覧!$A$2:$M$6097,9,0),"")</f>
        <v/>
      </c>
      <c r="K5041" s="68" t="str">
        <f>IFERROR(VLOOKUP($B5041,APガラス性能一覧!$A$2:$M$6097,10,0),"")</f>
        <v/>
      </c>
      <c r="L5041" s="68" t="str">
        <f>IFERROR(VLOOKUP($B5041,APガラス性能一覧!$A$2:$M$6097,11,0),"")</f>
        <v/>
      </c>
      <c r="M5041" s="68" t="str">
        <f>IFERROR(VLOOKUP($B5041,APガラス性能一覧!$A$2:$M$6097,12,0),"")</f>
        <v/>
      </c>
      <c r="N5041" s="68" t="str">
        <f>IFERROR(VLOOKUP($B5041,APガラス性能一覧!$A$2:$M$6097,13,0),"")</f>
        <v/>
      </c>
    </row>
    <row r="5042" spans="2:14" x14ac:dyDescent="0.4">
      <c r="B5042" s="68" t="str">
        <f>IF($D$2="","",IF($E$2=0.65,IFERROR(IF(INDEX(APガラス性能一覧!A:A,MATCH(ROW(B5036),APガラス性能一覧!$O:$O,0))="","",INDEX(APガラス性能一覧!A:A,MATCH(ROW(B5036),APガラス性能一覧!$O:$O,0))),""),IFERROR(IF(INDEX(APガラス性能一覧!A:A,MATCH(ROW(B5036),APガラス性能一覧!$N:$N,0))="","",INDEX(APガラス性能一覧!A:A,MATCH(ROW(B5036),APガラス性能一覧!$N:$N,0))),"")))</f>
        <v/>
      </c>
      <c r="C5042" s="68" t="str">
        <f>IFERROR(VLOOKUP($B5042,APガラス性能一覧!$A$2:$M$6097,2,0),"")</f>
        <v/>
      </c>
      <c r="D5042" s="68" t="str">
        <f>IFERROR(VLOOKUP($B5042,APガラス性能一覧!$A$2:$M$6097,3,0),"")</f>
        <v/>
      </c>
      <c r="E5042" s="68" t="str">
        <f>IFERROR(VLOOKUP($B5042,APガラス性能一覧!$A$2:$M$6097,4,0),"")</f>
        <v/>
      </c>
      <c r="F5042" s="68" t="str">
        <f>IFERROR(VLOOKUP($B5042,APガラス性能一覧!$A$2:$M$6097,5,0),"")</f>
        <v/>
      </c>
      <c r="G5042" s="68" t="str">
        <f>IFERROR(VLOOKUP($B5042,APガラス性能一覧!$A$2:$M$6097,6,0),"")</f>
        <v/>
      </c>
      <c r="H5042" s="68" t="str">
        <f>IFERROR(VLOOKUP($B5042,APガラス性能一覧!$A$2:$M$6097,7,0),"")</f>
        <v/>
      </c>
      <c r="I5042" s="68" t="str">
        <f>IFERROR(VLOOKUP($B5042,APガラス性能一覧!$A$2:$M$6097,8,0),"")</f>
        <v/>
      </c>
      <c r="J5042" s="68" t="str">
        <f>IFERROR(VLOOKUP($B5042,APガラス性能一覧!$A$2:$M$6097,9,0),"")</f>
        <v/>
      </c>
      <c r="K5042" s="68" t="str">
        <f>IFERROR(VLOOKUP($B5042,APガラス性能一覧!$A$2:$M$6097,10,0),"")</f>
        <v/>
      </c>
      <c r="L5042" s="68" t="str">
        <f>IFERROR(VLOOKUP($B5042,APガラス性能一覧!$A$2:$M$6097,11,0),"")</f>
        <v/>
      </c>
      <c r="M5042" s="68" t="str">
        <f>IFERROR(VLOOKUP($B5042,APガラス性能一覧!$A$2:$M$6097,12,0),"")</f>
        <v/>
      </c>
      <c r="N5042" s="68" t="str">
        <f>IFERROR(VLOOKUP($B5042,APガラス性能一覧!$A$2:$M$6097,13,0),"")</f>
        <v/>
      </c>
    </row>
    <row r="5043" spans="2:14" x14ac:dyDescent="0.4">
      <c r="B5043" s="68" t="str">
        <f>IF($D$2="","",IF($E$2=0.65,IFERROR(IF(INDEX(APガラス性能一覧!A:A,MATCH(ROW(B5037),APガラス性能一覧!$O:$O,0))="","",INDEX(APガラス性能一覧!A:A,MATCH(ROW(B5037),APガラス性能一覧!$O:$O,0))),""),IFERROR(IF(INDEX(APガラス性能一覧!A:A,MATCH(ROW(B5037),APガラス性能一覧!$N:$N,0))="","",INDEX(APガラス性能一覧!A:A,MATCH(ROW(B5037),APガラス性能一覧!$N:$N,0))),"")))</f>
        <v/>
      </c>
      <c r="C5043" s="68" t="str">
        <f>IFERROR(VLOOKUP($B5043,APガラス性能一覧!$A$2:$M$6097,2,0),"")</f>
        <v/>
      </c>
      <c r="D5043" s="68" t="str">
        <f>IFERROR(VLOOKUP($B5043,APガラス性能一覧!$A$2:$M$6097,3,0),"")</f>
        <v/>
      </c>
      <c r="E5043" s="68" t="str">
        <f>IFERROR(VLOOKUP($B5043,APガラス性能一覧!$A$2:$M$6097,4,0),"")</f>
        <v/>
      </c>
      <c r="F5043" s="68" t="str">
        <f>IFERROR(VLOOKUP($B5043,APガラス性能一覧!$A$2:$M$6097,5,0),"")</f>
        <v/>
      </c>
      <c r="G5043" s="68" t="str">
        <f>IFERROR(VLOOKUP($B5043,APガラス性能一覧!$A$2:$M$6097,6,0),"")</f>
        <v/>
      </c>
      <c r="H5043" s="68" t="str">
        <f>IFERROR(VLOOKUP($B5043,APガラス性能一覧!$A$2:$M$6097,7,0),"")</f>
        <v/>
      </c>
      <c r="I5043" s="68" t="str">
        <f>IFERROR(VLOOKUP($B5043,APガラス性能一覧!$A$2:$M$6097,8,0),"")</f>
        <v/>
      </c>
      <c r="J5043" s="68" t="str">
        <f>IFERROR(VLOOKUP($B5043,APガラス性能一覧!$A$2:$M$6097,9,0),"")</f>
        <v/>
      </c>
      <c r="K5043" s="68" t="str">
        <f>IFERROR(VLOOKUP($B5043,APガラス性能一覧!$A$2:$M$6097,10,0),"")</f>
        <v/>
      </c>
      <c r="L5043" s="68" t="str">
        <f>IFERROR(VLOOKUP($B5043,APガラス性能一覧!$A$2:$M$6097,11,0),"")</f>
        <v/>
      </c>
      <c r="M5043" s="68" t="str">
        <f>IFERROR(VLOOKUP($B5043,APガラス性能一覧!$A$2:$M$6097,12,0),"")</f>
        <v/>
      </c>
      <c r="N5043" s="68" t="str">
        <f>IFERROR(VLOOKUP($B5043,APガラス性能一覧!$A$2:$M$6097,13,0),"")</f>
        <v/>
      </c>
    </row>
    <row r="5044" spans="2:14" x14ac:dyDescent="0.4">
      <c r="B5044" s="68" t="str">
        <f>IF($D$2="","",IF($E$2=0.65,IFERROR(IF(INDEX(APガラス性能一覧!A:A,MATCH(ROW(B5038),APガラス性能一覧!$O:$O,0))="","",INDEX(APガラス性能一覧!A:A,MATCH(ROW(B5038),APガラス性能一覧!$O:$O,0))),""),IFERROR(IF(INDEX(APガラス性能一覧!A:A,MATCH(ROW(B5038),APガラス性能一覧!$N:$N,0))="","",INDEX(APガラス性能一覧!A:A,MATCH(ROW(B5038),APガラス性能一覧!$N:$N,0))),"")))</f>
        <v/>
      </c>
      <c r="C5044" s="68" t="str">
        <f>IFERROR(VLOOKUP($B5044,APガラス性能一覧!$A$2:$M$6097,2,0),"")</f>
        <v/>
      </c>
      <c r="D5044" s="68" t="str">
        <f>IFERROR(VLOOKUP($B5044,APガラス性能一覧!$A$2:$M$6097,3,0),"")</f>
        <v/>
      </c>
      <c r="E5044" s="68" t="str">
        <f>IFERROR(VLOOKUP($B5044,APガラス性能一覧!$A$2:$M$6097,4,0),"")</f>
        <v/>
      </c>
      <c r="F5044" s="68" t="str">
        <f>IFERROR(VLOOKUP($B5044,APガラス性能一覧!$A$2:$M$6097,5,0),"")</f>
        <v/>
      </c>
      <c r="G5044" s="68" t="str">
        <f>IFERROR(VLOOKUP($B5044,APガラス性能一覧!$A$2:$M$6097,6,0),"")</f>
        <v/>
      </c>
      <c r="H5044" s="68" t="str">
        <f>IFERROR(VLOOKUP($B5044,APガラス性能一覧!$A$2:$M$6097,7,0),"")</f>
        <v/>
      </c>
      <c r="I5044" s="68" t="str">
        <f>IFERROR(VLOOKUP($B5044,APガラス性能一覧!$A$2:$M$6097,8,0),"")</f>
        <v/>
      </c>
      <c r="J5044" s="68" t="str">
        <f>IFERROR(VLOOKUP($B5044,APガラス性能一覧!$A$2:$M$6097,9,0),"")</f>
        <v/>
      </c>
      <c r="K5044" s="68" t="str">
        <f>IFERROR(VLOOKUP($B5044,APガラス性能一覧!$A$2:$M$6097,10,0),"")</f>
        <v/>
      </c>
      <c r="L5044" s="68" t="str">
        <f>IFERROR(VLOOKUP($B5044,APガラス性能一覧!$A$2:$M$6097,11,0),"")</f>
        <v/>
      </c>
      <c r="M5044" s="68" t="str">
        <f>IFERROR(VLOOKUP($B5044,APガラス性能一覧!$A$2:$M$6097,12,0),"")</f>
        <v/>
      </c>
      <c r="N5044" s="68" t="str">
        <f>IFERROR(VLOOKUP($B5044,APガラス性能一覧!$A$2:$M$6097,13,0),"")</f>
        <v/>
      </c>
    </row>
    <row r="5045" spans="2:14" x14ac:dyDescent="0.4">
      <c r="B5045" s="68" t="str">
        <f>IF($D$2="","",IF($E$2=0.65,IFERROR(IF(INDEX(APガラス性能一覧!A:A,MATCH(ROW(B5039),APガラス性能一覧!$O:$O,0))="","",INDEX(APガラス性能一覧!A:A,MATCH(ROW(B5039),APガラス性能一覧!$O:$O,0))),""),IFERROR(IF(INDEX(APガラス性能一覧!A:A,MATCH(ROW(B5039),APガラス性能一覧!$N:$N,0))="","",INDEX(APガラス性能一覧!A:A,MATCH(ROW(B5039),APガラス性能一覧!$N:$N,0))),"")))</f>
        <v/>
      </c>
      <c r="C5045" s="68" t="str">
        <f>IFERROR(VLOOKUP($B5045,APガラス性能一覧!$A$2:$M$6097,2,0),"")</f>
        <v/>
      </c>
      <c r="D5045" s="68" t="str">
        <f>IFERROR(VLOOKUP($B5045,APガラス性能一覧!$A$2:$M$6097,3,0),"")</f>
        <v/>
      </c>
      <c r="E5045" s="68" t="str">
        <f>IFERROR(VLOOKUP($B5045,APガラス性能一覧!$A$2:$M$6097,4,0),"")</f>
        <v/>
      </c>
      <c r="F5045" s="68" t="str">
        <f>IFERROR(VLOOKUP($B5045,APガラス性能一覧!$A$2:$M$6097,5,0),"")</f>
        <v/>
      </c>
      <c r="G5045" s="68" t="str">
        <f>IFERROR(VLOOKUP($B5045,APガラス性能一覧!$A$2:$M$6097,6,0),"")</f>
        <v/>
      </c>
      <c r="H5045" s="68" t="str">
        <f>IFERROR(VLOOKUP($B5045,APガラス性能一覧!$A$2:$M$6097,7,0),"")</f>
        <v/>
      </c>
      <c r="I5045" s="68" t="str">
        <f>IFERROR(VLOOKUP($B5045,APガラス性能一覧!$A$2:$M$6097,8,0),"")</f>
        <v/>
      </c>
      <c r="J5045" s="68" t="str">
        <f>IFERROR(VLOOKUP($B5045,APガラス性能一覧!$A$2:$M$6097,9,0),"")</f>
        <v/>
      </c>
      <c r="K5045" s="68" t="str">
        <f>IFERROR(VLOOKUP($B5045,APガラス性能一覧!$A$2:$M$6097,10,0),"")</f>
        <v/>
      </c>
      <c r="L5045" s="68" t="str">
        <f>IFERROR(VLOOKUP($B5045,APガラス性能一覧!$A$2:$M$6097,11,0),"")</f>
        <v/>
      </c>
      <c r="M5045" s="68" t="str">
        <f>IFERROR(VLOOKUP($B5045,APガラス性能一覧!$A$2:$M$6097,12,0),"")</f>
        <v/>
      </c>
      <c r="N5045" s="68" t="str">
        <f>IFERROR(VLOOKUP($B5045,APガラス性能一覧!$A$2:$M$6097,13,0),"")</f>
        <v/>
      </c>
    </row>
    <row r="5046" spans="2:14" x14ac:dyDescent="0.4">
      <c r="B5046" s="68" t="str">
        <f>IF($D$2="","",IF($E$2=0.65,IFERROR(IF(INDEX(APガラス性能一覧!A:A,MATCH(ROW(B5040),APガラス性能一覧!$O:$O,0))="","",INDEX(APガラス性能一覧!A:A,MATCH(ROW(B5040),APガラス性能一覧!$O:$O,0))),""),IFERROR(IF(INDEX(APガラス性能一覧!A:A,MATCH(ROW(B5040),APガラス性能一覧!$N:$N,0))="","",INDEX(APガラス性能一覧!A:A,MATCH(ROW(B5040),APガラス性能一覧!$N:$N,0))),"")))</f>
        <v/>
      </c>
      <c r="C5046" s="68" t="str">
        <f>IFERROR(VLOOKUP($B5046,APガラス性能一覧!$A$2:$M$6097,2,0),"")</f>
        <v/>
      </c>
      <c r="D5046" s="68" t="str">
        <f>IFERROR(VLOOKUP($B5046,APガラス性能一覧!$A$2:$M$6097,3,0),"")</f>
        <v/>
      </c>
      <c r="E5046" s="68" t="str">
        <f>IFERROR(VLOOKUP($B5046,APガラス性能一覧!$A$2:$M$6097,4,0),"")</f>
        <v/>
      </c>
      <c r="F5046" s="68" t="str">
        <f>IFERROR(VLOOKUP($B5046,APガラス性能一覧!$A$2:$M$6097,5,0),"")</f>
        <v/>
      </c>
      <c r="G5046" s="68" t="str">
        <f>IFERROR(VLOOKUP($B5046,APガラス性能一覧!$A$2:$M$6097,6,0),"")</f>
        <v/>
      </c>
      <c r="H5046" s="68" t="str">
        <f>IFERROR(VLOOKUP($B5046,APガラス性能一覧!$A$2:$M$6097,7,0),"")</f>
        <v/>
      </c>
      <c r="I5046" s="68" t="str">
        <f>IFERROR(VLOOKUP($B5046,APガラス性能一覧!$A$2:$M$6097,8,0),"")</f>
        <v/>
      </c>
      <c r="J5046" s="68" t="str">
        <f>IFERROR(VLOOKUP($B5046,APガラス性能一覧!$A$2:$M$6097,9,0),"")</f>
        <v/>
      </c>
      <c r="K5046" s="68" t="str">
        <f>IFERROR(VLOOKUP($B5046,APガラス性能一覧!$A$2:$M$6097,10,0),"")</f>
        <v/>
      </c>
      <c r="L5046" s="68" t="str">
        <f>IFERROR(VLOOKUP($B5046,APガラス性能一覧!$A$2:$M$6097,11,0),"")</f>
        <v/>
      </c>
      <c r="M5046" s="68" t="str">
        <f>IFERROR(VLOOKUP($B5046,APガラス性能一覧!$A$2:$M$6097,12,0),"")</f>
        <v/>
      </c>
      <c r="N5046" s="68" t="str">
        <f>IFERROR(VLOOKUP($B5046,APガラス性能一覧!$A$2:$M$6097,13,0),"")</f>
        <v/>
      </c>
    </row>
    <row r="5047" spans="2:14" x14ac:dyDescent="0.4">
      <c r="B5047" s="68" t="str">
        <f>IF($D$2="","",IF($E$2=0.65,IFERROR(IF(INDEX(APガラス性能一覧!A:A,MATCH(ROW(B5041),APガラス性能一覧!$O:$O,0))="","",INDEX(APガラス性能一覧!A:A,MATCH(ROW(B5041),APガラス性能一覧!$O:$O,0))),""),IFERROR(IF(INDEX(APガラス性能一覧!A:A,MATCH(ROW(B5041),APガラス性能一覧!$N:$N,0))="","",INDEX(APガラス性能一覧!A:A,MATCH(ROW(B5041),APガラス性能一覧!$N:$N,0))),"")))</f>
        <v/>
      </c>
      <c r="C5047" s="68" t="str">
        <f>IFERROR(VLOOKUP($B5047,APガラス性能一覧!$A$2:$M$6097,2,0),"")</f>
        <v/>
      </c>
      <c r="D5047" s="68" t="str">
        <f>IFERROR(VLOOKUP($B5047,APガラス性能一覧!$A$2:$M$6097,3,0),"")</f>
        <v/>
      </c>
      <c r="E5047" s="68" t="str">
        <f>IFERROR(VLOOKUP($B5047,APガラス性能一覧!$A$2:$M$6097,4,0),"")</f>
        <v/>
      </c>
      <c r="F5047" s="68" t="str">
        <f>IFERROR(VLOOKUP($B5047,APガラス性能一覧!$A$2:$M$6097,5,0),"")</f>
        <v/>
      </c>
      <c r="G5047" s="68" t="str">
        <f>IFERROR(VLOOKUP($B5047,APガラス性能一覧!$A$2:$M$6097,6,0),"")</f>
        <v/>
      </c>
      <c r="H5047" s="68" t="str">
        <f>IFERROR(VLOOKUP($B5047,APガラス性能一覧!$A$2:$M$6097,7,0),"")</f>
        <v/>
      </c>
      <c r="I5047" s="68" t="str">
        <f>IFERROR(VLOOKUP($B5047,APガラス性能一覧!$A$2:$M$6097,8,0),"")</f>
        <v/>
      </c>
      <c r="J5047" s="68" t="str">
        <f>IFERROR(VLOOKUP($B5047,APガラス性能一覧!$A$2:$M$6097,9,0),"")</f>
        <v/>
      </c>
      <c r="K5047" s="68" t="str">
        <f>IFERROR(VLOOKUP($B5047,APガラス性能一覧!$A$2:$M$6097,10,0),"")</f>
        <v/>
      </c>
      <c r="L5047" s="68" t="str">
        <f>IFERROR(VLOOKUP($B5047,APガラス性能一覧!$A$2:$M$6097,11,0),"")</f>
        <v/>
      </c>
      <c r="M5047" s="68" t="str">
        <f>IFERROR(VLOOKUP($B5047,APガラス性能一覧!$A$2:$M$6097,12,0),"")</f>
        <v/>
      </c>
      <c r="N5047" s="68" t="str">
        <f>IFERROR(VLOOKUP($B5047,APガラス性能一覧!$A$2:$M$6097,13,0),"")</f>
        <v/>
      </c>
    </row>
    <row r="5048" spans="2:14" x14ac:dyDescent="0.4">
      <c r="B5048" s="68" t="str">
        <f>IF($D$2="","",IF($E$2=0.65,IFERROR(IF(INDEX(APガラス性能一覧!A:A,MATCH(ROW(B5042),APガラス性能一覧!$O:$O,0))="","",INDEX(APガラス性能一覧!A:A,MATCH(ROW(B5042),APガラス性能一覧!$O:$O,0))),""),IFERROR(IF(INDEX(APガラス性能一覧!A:A,MATCH(ROW(B5042),APガラス性能一覧!$N:$N,0))="","",INDEX(APガラス性能一覧!A:A,MATCH(ROW(B5042),APガラス性能一覧!$N:$N,0))),"")))</f>
        <v/>
      </c>
      <c r="C5048" s="68" t="str">
        <f>IFERROR(VLOOKUP($B5048,APガラス性能一覧!$A$2:$M$6097,2,0),"")</f>
        <v/>
      </c>
      <c r="D5048" s="68" t="str">
        <f>IFERROR(VLOOKUP($B5048,APガラス性能一覧!$A$2:$M$6097,3,0),"")</f>
        <v/>
      </c>
      <c r="E5048" s="68" t="str">
        <f>IFERROR(VLOOKUP($B5048,APガラス性能一覧!$A$2:$M$6097,4,0),"")</f>
        <v/>
      </c>
      <c r="F5048" s="68" t="str">
        <f>IFERROR(VLOOKUP($B5048,APガラス性能一覧!$A$2:$M$6097,5,0),"")</f>
        <v/>
      </c>
      <c r="G5048" s="68" t="str">
        <f>IFERROR(VLOOKUP($B5048,APガラス性能一覧!$A$2:$M$6097,6,0),"")</f>
        <v/>
      </c>
      <c r="H5048" s="68" t="str">
        <f>IFERROR(VLOOKUP($B5048,APガラス性能一覧!$A$2:$M$6097,7,0),"")</f>
        <v/>
      </c>
      <c r="I5048" s="68" t="str">
        <f>IFERROR(VLOOKUP($B5048,APガラス性能一覧!$A$2:$M$6097,8,0),"")</f>
        <v/>
      </c>
      <c r="J5048" s="68" t="str">
        <f>IFERROR(VLOOKUP($B5048,APガラス性能一覧!$A$2:$M$6097,9,0),"")</f>
        <v/>
      </c>
      <c r="K5048" s="68" t="str">
        <f>IFERROR(VLOOKUP($B5048,APガラス性能一覧!$A$2:$M$6097,10,0),"")</f>
        <v/>
      </c>
      <c r="L5048" s="68" t="str">
        <f>IFERROR(VLOOKUP($B5048,APガラス性能一覧!$A$2:$M$6097,11,0),"")</f>
        <v/>
      </c>
      <c r="M5048" s="68" t="str">
        <f>IFERROR(VLOOKUP($B5048,APガラス性能一覧!$A$2:$M$6097,12,0),"")</f>
        <v/>
      </c>
      <c r="N5048" s="68" t="str">
        <f>IFERROR(VLOOKUP($B5048,APガラス性能一覧!$A$2:$M$6097,13,0),"")</f>
        <v/>
      </c>
    </row>
    <row r="5049" spans="2:14" x14ac:dyDescent="0.4">
      <c r="B5049" s="68" t="str">
        <f>IF($D$2="","",IF($E$2=0.65,IFERROR(IF(INDEX(APガラス性能一覧!A:A,MATCH(ROW(B5043),APガラス性能一覧!$O:$O,0))="","",INDEX(APガラス性能一覧!A:A,MATCH(ROW(B5043),APガラス性能一覧!$O:$O,0))),""),IFERROR(IF(INDEX(APガラス性能一覧!A:A,MATCH(ROW(B5043),APガラス性能一覧!$N:$N,0))="","",INDEX(APガラス性能一覧!A:A,MATCH(ROW(B5043),APガラス性能一覧!$N:$N,0))),"")))</f>
        <v/>
      </c>
      <c r="C5049" s="68" t="str">
        <f>IFERROR(VLOOKUP($B5049,APガラス性能一覧!$A$2:$M$6097,2,0),"")</f>
        <v/>
      </c>
      <c r="D5049" s="68" t="str">
        <f>IFERROR(VLOOKUP($B5049,APガラス性能一覧!$A$2:$M$6097,3,0),"")</f>
        <v/>
      </c>
      <c r="E5049" s="68" t="str">
        <f>IFERROR(VLOOKUP($B5049,APガラス性能一覧!$A$2:$M$6097,4,0),"")</f>
        <v/>
      </c>
      <c r="F5049" s="68" t="str">
        <f>IFERROR(VLOOKUP($B5049,APガラス性能一覧!$A$2:$M$6097,5,0),"")</f>
        <v/>
      </c>
      <c r="G5049" s="68" t="str">
        <f>IFERROR(VLOOKUP($B5049,APガラス性能一覧!$A$2:$M$6097,6,0),"")</f>
        <v/>
      </c>
      <c r="H5049" s="68" t="str">
        <f>IFERROR(VLOOKUP($B5049,APガラス性能一覧!$A$2:$M$6097,7,0),"")</f>
        <v/>
      </c>
      <c r="I5049" s="68" t="str">
        <f>IFERROR(VLOOKUP($B5049,APガラス性能一覧!$A$2:$M$6097,8,0),"")</f>
        <v/>
      </c>
      <c r="J5049" s="68" t="str">
        <f>IFERROR(VLOOKUP($B5049,APガラス性能一覧!$A$2:$M$6097,9,0),"")</f>
        <v/>
      </c>
      <c r="K5049" s="68" t="str">
        <f>IFERROR(VLOOKUP($B5049,APガラス性能一覧!$A$2:$M$6097,10,0),"")</f>
        <v/>
      </c>
      <c r="L5049" s="68" t="str">
        <f>IFERROR(VLOOKUP($B5049,APガラス性能一覧!$A$2:$M$6097,11,0),"")</f>
        <v/>
      </c>
      <c r="M5049" s="68" t="str">
        <f>IFERROR(VLOOKUP($B5049,APガラス性能一覧!$A$2:$M$6097,12,0),"")</f>
        <v/>
      </c>
      <c r="N5049" s="68" t="str">
        <f>IFERROR(VLOOKUP($B5049,APガラス性能一覧!$A$2:$M$6097,13,0),"")</f>
        <v/>
      </c>
    </row>
    <row r="5050" spans="2:14" x14ac:dyDescent="0.4">
      <c r="B5050" s="68" t="str">
        <f>IF($D$2="","",IF($E$2=0.65,IFERROR(IF(INDEX(APガラス性能一覧!A:A,MATCH(ROW(B5044),APガラス性能一覧!$O:$O,0))="","",INDEX(APガラス性能一覧!A:A,MATCH(ROW(B5044),APガラス性能一覧!$O:$O,0))),""),IFERROR(IF(INDEX(APガラス性能一覧!A:A,MATCH(ROW(B5044),APガラス性能一覧!$N:$N,0))="","",INDEX(APガラス性能一覧!A:A,MATCH(ROW(B5044),APガラス性能一覧!$N:$N,0))),"")))</f>
        <v/>
      </c>
      <c r="C5050" s="68" t="str">
        <f>IFERROR(VLOOKUP($B5050,APガラス性能一覧!$A$2:$M$6097,2,0),"")</f>
        <v/>
      </c>
      <c r="D5050" s="68" t="str">
        <f>IFERROR(VLOOKUP($B5050,APガラス性能一覧!$A$2:$M$6097,3,0),"")</f>
        <v/>
      </c>
      <c r="E5050" s="68" t="str">
        <f>IFERROR(VLOOKUP($B5050,APガラス性能一覧!$A$2:$M$6097,4,0),"")</f>
        <v/>
      </c>
      <c r="F5050" s="68" t="str">
        <f>IFERROR(VLOOKUP($B5050,APガラス性能一覧!$A$2:$M$6097,5,0),"")</f>
        <v/>
      </c>
      <c r="G5050" s="68" t="str">
        <f>IFERROR(VLOOKUP($B5050,APガラス性能一覧!$A$2:$M$6097,6,0),"")</f>
        <v/>
      </c>
      <c r="H5050" s="68" t="str">
        <f>IFERROR(VLOOKUP($B5050,APガラス性能一覧!$A$2:$M$6097,7,0),"")</f>
        <v/>
      </c>
      <c r="I5050" s="68" t="str">
        <f>IFERROR(VLOOKUP($B5050,APガラス性能一覧!$A$2:$M$6097,8,0),"")</f>
        <v/>
      </c>
      <c r="J5050" s="68" t="str">
        <f>IFERROR(VLOOKUP($B5050,APガラス性能一覧!$A$2:$M$6097,9,0),"")</f>
        <v/>
      </c>
      <c r="K5050" s="68" t="str">
        <f>IFERROR(VLOOKUP($B5050,APガラス性能一覧!$A$2:$M$6097,10,0),"")</f>
        <v/>
      </c>
      <c r="L5050" s="68" t="str">
        <f>IFERROR(VLOOKUP($B5050,APガラス性能一覧!$A$2:$M$6097,11,0),"")</f>
        <v/>
      </c>
      <c r="M5050" s="68" t="str">
        <f>IFERROR(VLOOKUP($B5050,APガラス性能一覧!$A$2:$M$6097,12,0),"")</f>
        <v/>
      </c>
      <c r="N5050" s="68" t="str">
        <f>IFERROR(VLOOKUP($B5050,APガラス性能一覧!$A$2:$M$6097,13,0),"")</f>
        <v/>
      </c>
    </row>
    <row r="5051" spans="2:14" x14ac:dyDescent="0.4">
      <c r="B5051" s="68" t="str">
        <f>IF($D$2="","",IF($E$2=0.65,IFERROR(IF(INDEX(APガラス性能一覧!A:A,MATCH(ROW(B5045),APガラス性能一覧!$O:$O,0))="","",INDEX(APガラス性能一覧!A:A,MATCH(ROW(B5045),APガラス性能一覧!$O:$O,0))),""),IFERROR(IF(INDEX(APガラス性能一覧!A:A,MATCH(ROW(B5045),APガラス性能一覧!$N:$N,0))="","",INDEX(APガラス性能一覧!A:A,MATCH(ROW(B5045),APガラス性能一覧!$N:$N,0))),"")))</f>
        <v/>
      </c>
      <c r="C5051" s="68" t="str">
        <f>IFERROR(VLOOKUP($B5051,APガラス性能一覧!$A$2:$M$6097,2,0),"")</f>
        <v/>
      </c>
      <c r="D5051" s="68" t="str">
        <f>IFERROR(VLOOKUP($B5051,APガラス性能一覧!$A$2:$M$6097,3,0),"")</f>
        <v/>
      </c>
      <c r="E5051" s="68" t="str">
        <f>IFERROR(VLOOKUP($B5051,APガラス性能一覧!$A$2:$M$6097,4,0),"")</f>
        <v/>
      </c>
      <c r="F5051" s="68" t="str">
        <f>IFERROR(VLOOKUP($B5051,APガラス性能一覧!$A$2:$M$6097,5,0),"")</f>
        <v/>
      </c>
      <c r="G5051" s="68" t="str">
        <f>IFERROR(VLOOKUP($B5051,APガラス性能一覧!$A$2:$M$6097,6,0),"")</f>
        <v/>
      </c>
      <c r="H5051" s="68" t="str">
        <f>IFERROR(VLOOKUP($B5051,APガラス性能一覧!$A$2:$M$6097,7,0),"")</f>
        <v/>
      </c>
      <c r="I5051" s="68" t="str">
        <f>IFERROR(VLOOKUP($B5051,APガラス性能一覧!$A$2:$M$6097,8,0),"")</f>
        <v/>
      </c>
      <c r="J5051" s="68" t="str">
        <f>IFERROR(VLOOKUP($B5051,APガラス性能一覧!$A$2:$M$6097,9,0),"")</f>
        <v/>
      </c>
      <c r="K5051" s="68" t="str">
        <f>IFERROR(VLOOKUP($B5051,APガラス性能一覧!$A$2:$M$6097,10,0),"")</f>
        <v/>
      </c>
      <c r="L5051" s="68" t="str">
        <f>IFERROR(VLOOKUP($B5051,APガラス性能一覧!$A$2:$M$6097,11,0),"")</f>
        <v/>
      </c>
      <c r="M5051" s="68" t="str">
        <f>IFERROR(VLOOKUP($B5051,APガラス性能一覧!$A$2:$M$6097,12,0),"")</f>
        <v/>
      </c>
      <c r="N5051" s="68" t="str">
        <f>IFERROR(VLOOKUP($B5051,APガラス性能一覧!$A$2:$M$6097,13,0),"")</f>
        <v/>
      </c>
    </row>
    <row r="5052" spans="2:14" x14ac:dyDescent="0.4">
      <c r="B5052" s="68" t="str">
        <f>IF($D$2="","",IF($E$2=0.65,IFERROR(IF(INDEX(APガラス性能一覧!A:A,MATCH(ROW(B5046),APガラス性能一覧!$O:$O,0))="","",INDEX(APガラス性能一覧!A:A,MATCH(ROW(B5046),APガラス性能一覧!$O:$O,0))),""),IFERROR(IF(INDEX(APガラス性能一覧!A:A,MATCH(ROW(B5046),APガラス性能一覧!$N:$N,0))="","",INDEX(APガラス性能一覧!A:A,MATCH(ROW(B5046),APガラス性能一覧!$N:$N,0))),"")))</f>
        <v/>
      </c>
      <c r="C5052" s="68" t="str">
        <f>IFERROR(VLOOKUP($B5052,APガラス性能一覧!$A$2:$M$6097,2,0),"")</f>
        <v/>
      </c>
      <c r="D5052" s="68" t="str">
        <f>IFERROR(VLOOKUP($B5052,APガラス性能一覧!$A$2:$M$6097,3,0),"")</f>
        <v/>
      </c>
      <c r="E5052" s="68" t="str">
        <f>IFERROR(VLOOKUP($B5052,APガラス性能一覧!$A$2:$M$6097,4,0),"")</f>
        <v/>
      </c>
      <c r="F5052" s="68" t="str">
        <f>IFERROR(VLOOKUP($B5052,APガラス性能一覧!$A$2:$M$6097,5,0),"")</f>
        <v/>
      </c>
      <c r="G5052" s="68" t="str">
        <f>IFERROR(VLOOKUP($B5052,APガラス性能一覧!$A$2:$M$6097,6,0),"")</f>
        <v/>
      </c>
      <c r="H5052" s="68" t="str">
        <f>IFERROR(VLOOKUP($B5052,APガラス性能一覧!$A$2:$M$6097,7,0),"")</f>
        <v/>
      </c>
      <c r="I5052" s="68" t="str">
        <f>IFERROR(VLOOKUP($B5052,APガラス性能一覧!$A$2:$M$6097,8,0),"")</f>
        <v/>
      </c>
      <c r="J5052" s="68" t="str">
        <f>IFERROR(VLOOKUP($B5052,APガラス性能一覧!$A$2:$M$6097,9,0),"")</f>
        <v/>
      </c>
      <c r="K5052" s="68" t="str">
        <f>IFERROR(VLOOKUP($B5052,APガラス性能一覧!$A$2:$M$6097,10,0),"")</f>
        <v/>
      </c>
      <c r="L5052" s="68" t="str">
        <f>IFERROR(VLOOKUP($B5052,APガラス性能一覧!$A$2:$M$6097,11,0),"")</f>
        <v/>
      </c>
      <c r="M5052" s="68" t="str">
        <f>IFERROR(VLOOKUP($B5052,APガラス性能一覧!$A$2:$M$6097,12,0),"")</f>
        <v/>
      </c>
      <c r="N5052" s="68" t="str">
        <f>IFERROR(VLOOKUP($B5052,APガラス性能一覧!$A$2:$M$6097,13,0),"")</f>
        <v/>
      </c>
    </row>
    <row r="5053" spans="2:14" x14ac:dyDescent="0.4">
      <c r="B5053" s="68" t="str">
        <f>IF($D$2="","",IF($E$2=0.65,IFERROR(IF(INDEX(APガラス性能一覧!A:A,MATCH(ROW(B5047),APガラス性能一覧!$O:$O,0))="","",INDEX(APガラス性能一覧!A:A,MATCH(ROW(B5047),APガラス性能一覧!$O:$O,0))),""),IFERROR(IF(INDEX(APガラス性能一覧!A:A,MATCH(ROW(B5047),APガラス性能一覧!$N:$N,0))="","",INDEX(APガラス性能一覧!A:A,MATCH(ROW(B5047),APガラス性能一覧!$N:$N,0))),"")))</f>
        <v/>
      </c>
      <c r="C5053" s="68" t="str">
        <f>IFERROR(VLOOKUP($B5053,APガラス性能一覧!$A$2:$M$6097,2,0),"")</f>
        <v/>
      </c>
      <c r="D5053" s="68" t="str">
        <f>IFERROR(VLOOKUP($B5053,APガラス性能一覧!$A$2:$M$6097,3,0),"")</f>
        <v/>
      </c>
      <c r="E5053" s="68" t="str">
        <f>IFERROR(VLOOKUP($B5053,APガラス性能一覧!$A$2:$M$6097,4,0),"")</f>
        <v/>
      </c>
      <c r="F5053" s="68" t="str">
        <f>IFERROR(VLOOKUP($B5053,APガラス性能一覧!$A$2:$M$6097,5,0),"")</f>
        <v/>
      </c>
      <c r="G5053" s="68" t="str">
        <f>IFERROR(VLOOKUP($B5053,APガラス性能一覧!$A$2:$M$6097,6,0),"")</f>
        <v/>
      </c>
      <c r="H5053" s="68" t="str">
        <f>IFERROR(VLOOKUP($B5053,APガラス性能一覧!$A$2:$M$6097,7,0),"")</f>
        <v/>
      </c>
      <c r="I5053" s="68" t="str">
        <f>IFERROR(VLOOKUP($B5053,APガラス性能一覧!$A$2:$M$6097,8,0),"")</f>
        <v/>
      </c>
      <c r="J5053" s="68" t="str">
        <f>IFERROR(VLOOKUP($B5053,APガラス性能一覧!$A$2:$M$6097,9,0),"")</f>
        <v/>
      </c>
      <c r="K5053" s="68" t="str">
        <f>IFERROR(VLOOKUP($B5053,APガラス性能一覧!$A$2:$M$6097,10,0),"")</f>
        <v/>
      </c>
      <c r="L5053" s="68" t="str">
        <f>IFERROR(VLOOKUP($B5053,APガラス性能一覧!$A$2:$M$6097,11,0),"")</f>
        <v/>
      </c>
      <c r="M5053" s="68" t="str">
        <f>IFERROR(VLOOKUP($B5053,APガラス性能一覧!$A$2:$M$6097,12,0),"")</f>
        <v/>
      </c>
      <c r="N5053" s="68" t="str">
        <f>IFERROR(VLOOKUP($B5053,APガラス性能一覧!$A$2:$M$6097,13,0),"")</f>
        <v/>
      </c>
    </row>
    <row r="5054" spans="2:14" x14ac:dyDescent="0.4">
      <c r="B5054" s="68" t="str">
        <f>IF($D$2="","",IF($E$2=0.65,IFERROR(IF(INDEX(APガラス性能一覧!A:A,MATCH(ROW(B5048),APガラス性能一覧!$O:$O,0))="","",INDEX(APガラス性能一覧!A:A,MATCH(ROW(B5048),APガラス性能一覧!$O:$O,0))),""),IFERROR(IF(INDEX(APガラス性能一覧!A:A,MATCH(ROW(B5048),APガラス性能一覧!$N:$N,0))="","",INDEX(APガラス性能一覧!A:A,MATCH(ROW(B5048),APガラス性能一覧!$N:$N,0))),"")))</f>
        <v/>
      </c>
      <c r="C5054" s="68" t="str">
        <f>IFERROR(VLOOKUP($B5054,APガラス性能一覧!$A$2:$M$6097,2,0),"")</f>
        <v/>
      </c>
      <c r="D5054" s="68" t="str">
        <f>IFERROR(VLOOKUP($B5054,APガラス性能一覧!$A$2:$M$6097,3,0),"")</f>
        <v/>
      </c>
      <c r="E5054" s="68" t="str">
        <f>IFERROR(VLOOKUP($B5054,APガラス性能一覧!$A$2:$M$6097,4,0),"")</f>
        <v/>
      </c>
      <c r="F5054" s="68" t="str">
        <f>IFERROR(VLOOKUP($B5054,APガラス性能一覧!$A$2:$M$6097,5,0),"")</f>
        <v/>
      </c>
      <c r="G5054" s="68" t="str">
        <f>IFERROR(VLOOKUP($B5054,APガラス性能一覧!$A$2:$M$6097,6,0),"")</f>
        <v/>
      </c>
      <c r="H5054" s="68" t="str">
        <f>IFERROR(VLOOKUP($B5054,APガラス性能一覧!$A$2:$M$6097,7,0),"")</f>
        <v/>
      </c>
      <c r="I5054" s="68" t="str">
        <f>IFERROR(VLOOKUP($B5054,APガラス性能一覧!$A$2:$M$6097,8,0),"")</f>
        <v/>
      </c>
      <c r="J5054" s="68" t="str">
        <f>IFERROR(VLOOKUP($B5054,APガラス性能一覧!$A$2:$M$6097,9,0),"")</f>
        <v/>
      </c>
      <c r="K5054" s="68" t="str">
        <f>IFERROR(VLOOKUP($B5054,APガラス性能一覧!$A$2:$M$6097,10,0),"")</f>
        <v/>
      </c>
      <c r="L5054" s="68" t="str">
        <f>IFERROR(VLOOKUP($B5054,APガラス性能一覧!$A$2:$M$6097,11,0),"")</f>
        <v/>
      </c>
      <c r="M5054" s="68" t="str">
        <f>IFERROR(VLOOKUP($B5054,APガラス性能一覧!$A$2:$M$6097,12,0),"")</f>
        <v/>
      </c>
      <c r="N5054" s="68" t="str">
        <f>IFERROR(VLOOKUP($B5054,APガラス性能一覧!$A$2:$M$6097,13,0),"")</f>
        <v/>
      </c>
    </row>
    <row r="5055" spans="2:14" x14ac:dyDescent="0.4">
      <c r="B5055" s="68" t="str">
        <f>IF($D$2="","",IF($E$2=0.65,IFERROR(IF(INDEX(APガラス性能一覧!A:A,MATCH(ROW(B5049),APガラス性能一覧!$O:$O,0))="","",INDEX(APガラス性能一覧!A:A,MATCH(ROW(B5049),APガラス性能一覧!$O:$O,0))),""),IFERROR(IF(INDEX(APガラス性能一覧!A:A,MATCH(ROW(B5049),APガラス性能一覧!$N:$N,0))="","",INDEX(APガラス性能一覧!A:A,MATCH(ROW(B5049),APガラス性能一覧!$N:$N,0))),"")))</f>
        <v/>
      </c>
      <c r="C5055" s="68" t="str">
        <f>IFERROR(VLOOKUP($B5055,APガラス性能一覧!$A$2:$M$6097,2,0),"")</f>
        <v/>
      </c>
      <c r="D5055" s="68" t="str">
        <f>IFERROR(VLOOKUP($B5055,APガラス性能一覧!$A$2:$M$6097,3,0),"")</f>
        <v/>
      </c>
      <c r="E5055" s="68" t="str">
        <f>IFERROR(VLOOKUP($B5055,APガラス性能一覧!$A$2:$M$6097,4,0),"")</f>
        <v/>
      </c>
      <c r="F5055" s="68" t="str">
        <f>IFERROR(VLOOKUP($B5055,APガラス性能一覧!$A$2:$M$6097,5,0),"")</f>
        <v/>
      </c>
      <c r="G5055" s="68" t="str">
        <f>IFERROR(VLOOKUP($B5055,APガラス性能一覧!$A$2:$M$6097,6,0),"")</f>
        <v/>
      </c>
      <c r="H5055" s="68" t="str">
        <f>IFERROR(VLOOKUP($B5055,APガラス性能一覧!$A$2:$M$6097,7,0),"")</f>
        <v/>
      </c>
      <c r="I5055" s="68" t="str">
        <f>IFERROR(VLOOKUP($B5055,APガラス性能一覧!$A$2:$M$6097,8,0),"")</f>
        <v/>
      </c>
      <c r="J5055" s="68" t="str">
        <f>IFERROR(VLOOKUP($B5055,APガラス性能一覧!$A$2:$M$6097,9,0),"")</f>
        <v/>
      </c>
      <c r="K5055" s="68" t="str">
        <f>IFERROR(VLOOKUP($B5055,APガラス性能一覧!$A$2:$M$6097,10,0),"")</f>
        <v/>
      </c>
      <c r="L5055" s="68" t="str">
        <f>IFERROR(VLOOKUP($B5055,APガラス性能一覧!$A$2:$M$6097,11,0),"")</f>
        <v/>
      </c>
      <c r="M5055" s="68" t="str">
        <f>IFERROR(VLOOKUP($B5055,APガラス性能一覧!$A$2:$M$6097,12,0),"")</f>
        <v/>
      </c>
      <c r="N5055" s="68" t="str">
        <f>IFERROR(VLOOKUP($B5055,APガラス性能一覧!$A$2:$M$6097,13,0),"")</f>
        <v/>
      </c>
    </row>
    <row r="5056" spans="2:14" x14ac:dyDescent="0.4">
      <c r="B5056" s="68" t="str">
        <f>IF($D$2="","",IF($E$2=0.65,IFERROR(IF(INDEX(APガラス性能一覧!A:A,MATCH(ROW(B5050),APガラス性能一覧!$O:$O,0))="","",INDEX(APガラス性能一覧!A:A,MATCH(ROW(B5050),APガラス性能一覧!$O:$O,0))),""),IFERROR(IF(INDEX(APガラス性能一覧!A:A,MATCH(ROW(B5050),APガラス性能一覧!$N:$N,0))="","",INDEX(APガラス性能一覧!A:A,MATCH(ROW(B5050),APガラス性能一覧!$N:$N,0))),"")))</f>
        <v/>
      </c>
      <c r="C5056" s="68" t="str">
        <f>IFERROR(VLOOKUP($B5056,APガラス性能一覧!$A$2:$M$6097,2,0),"")</f>
        <v/>
      </c>
      <c r="D5056" s="68" t="str">
        <f>IFERROR(VLOOKUP($B5056,APガラス性能一覧!$A$2:$M$6097,3,0),"")</f>
        <v/>
      </c>
      <c r="E5056" s="68" t="str">
        <f>IFERROR(VLOOKUP($B5056,APガラス性能一覧!$A$2:$M$6097,4,0),"")</f>
        <v/>
      </c>
      <c r="F5056" s="68" t="str">
        <f>IFERROR(VLOOKUP($B5056,APガラス性能一覧!$A$2:$M$6097,5,0),"")</f>
        <v/>
      </c>
      <c r="G5056" s="68" t="str">
        <f>IFERROR(VLOOKUP($B5056,APガラス性能一覧!$A$2:$M$6097,6,0),"")</f>
        <v/>
      </c>
      <c r="H5056" s="68" t="str">
        <f>IFERROR(VLOOKUP($B5056,APガラス性能一覧!$A$2:$M$6097,7,0),"")</f>
        <v/>
      </c>
      <c r="I5056" s="68" t="str">
        <f>IFERROR(VLOOKUP($B5056,APガラス性能一覧!$A$2:$M$6097,8,0),"")</f>
        <v/>
      </c>
      <c r="J5056" s="68" t="str">
        <f>IFERROR(VLOOKUP($B5056,APガラス性能一覧!$A$2:$M$6097,9,0),"")</f>
        <v/>
      </c>
      <c r="K5056" s="68" t="str">
        <f>IFERROR(VLOOKUP($B5056,APガラス性能一覧!$A$2:$M$6097,10,0),"")</f>
        <v/>
      </c>
      <c r="L5056" s="68" t="str">
        <f>IFERROR(VLOOKUP($B5056,APガラス性能一覧!$A$2:$M$6097,11,0),"")</f>
        <v/>
      </c>
      <c r="M5056" s="68" t="str">
        <f>IFERROR(VLOOKUP($B5056,APガラス性能一覧!$A$2:$M$6097,12,0),"")</f>
        <v/>
      </c>
      <c r="N5056" s="68" t="str">
        <f>IFERROR(VLOOKUP($B5056,APガラス性能一覧!$A$2:$M$6097,13,0),"")</f>
        <v/>
      </c>
    </row>
    <row r="5057" spans="2:14" x14ac:dyDescent="0.4">
      <c r="B5057" s="68" t="str">
        <f>IF($D$2="","",IF($E$2=0.65,IFERROR(IF(INDEX(APガラス性能一覧!A:A,MATCH(ROW(B5051),APガラス性能一覧!$O:$O,0))="","",INDEX(APガラス性能一覧!A:A,MATCH(ROW(B5051),APガラス性能一覧!$O:$O,0))),""),IFERROR(IF(INDEX(APガラス性能一覧!A:A,MATCH(ROW(B5051),APガラス性能一覧!$N:$N,0))="","",INDEX(APガラス性能一覧!A:A,MATCH(ROW(B5051),APガラス性能一覧!$N:$N,0))),"")))</f>
        <v/>
      </c>
      <c r="C5057" s="68" t="str">
        <f>IFERROR(VLOOKUP($B5057,APガラス性能一覧!$A$2:$M$6097,2,0),"")</f>
        <v/>
      </c>
      <c r="D5057" s="68" t="str">
        <f>IFERROR(VLOOKUP($B5057,APガラス性能一覧!$A$2:$M$6097,3,0),"")</f>
        <v/>
      </c>
      <c r="E5057" s="68" t="str">
        <f>IFERROR(VLOOKUP($B5057,APガラス性能一覧!$A$2:$M$6097,4,0),"")</f>
        <v/>
      </c>
      <c r="F5057" s="68" t="str">
        <f>IFERROR(VLOOKUP($B5057,APガラス性能一覧!$A$2:$M$6097,5,0),"")</f>
        <v/>
      </c>
      <c r="G5057" s="68" t="str">
        <f>IFERROR(VLOOKUP($B5057,APガラス性能一覧!$A$2:$M$6097,6,0),"")</f>
        <v/>
      </c>
      <c r="H5057" s="68" t="str">
        <f>IFERROR(VLOOKUP($B5057,APガラス性能一覧!$A$2:$M$6097,7,0),"")</f>
        <v/>
      </c>
      <c r="I5057" s="68" t="str">
        <f>IFERROR(VLOOKUP($B5057,APガラス性能一覧!$A$2:$M$6097,8,0),"")</f>
        <v/>
      </c>
      <c r="J5057" s="68" t="str">
        <f>IFERROR(VLOOKUP($B5057,APガラス性能一覧!$A$2:$M$6097,9,0),"")</f>
        <v/>
      </c>
      <c r="K5057" s="68" t="str">
        <f>IFERROR(VLOOKUP($B5057,APガラス性能一覧!$A$2:$M$6097,10,0),"")</f>
        <v/>
      </c>
      <c r="L5057" s="68" t="str">
        <f>IFERROR(VLOOKUP($B5057,APガラス性能一覧!$A$2:$M$6097,11,0),"")</f>
        <v/>
      </c>
      <c r="M5057" s="68" t="str">
        <f>IFERROR(VLOOKUP($B5057,APガラス性能一覧!$A$2:$M$6097,12,0),"")</f>
        <v/>
      </c>
      <c r="N5057" s="68" t="str">
        <f>IFERROR(VLOOKUP($B5057,APガラス性能一覧!$A$2:$M$6097,13,0),"")</f>
        <v/>
      </c>
    </row>
    <row r="5058" spans="2:14" x14ac:dyDescent="0.4">
      <c r="B5058" s="68" t="str">
        <f>IF($D$2="","",IF($E$2=0.65,IFERROR(IF(INDEX(APガラス性能一覧!A:A,MATCH(ROW(B5052),APガラス性能一覧!$O:$O,0))="","",INDEX(APガラス性能一覧!A:A,MATCH(ROW(B5052),APガラス性能一覧!$O:$O,0))),""),IFERROR(IF(INDEX(APガラス性能一覧!A:A,MATCH(ROW(B5052),APガラス性能一覧!$N:$N,0))="","",INDEX(APガラス性能一覧!A:A,MATCH(ROW(B5052),APガラス性能一覧!$N:$N,0))),"")))</f>
        <v/>
      </c>
      <c r="C5058" s="68" t="str">
        <f>IFERROR(VLOOKUP($B5058,APガラス性能一覧!$A$2:$M$6097,2,0),"")</f>
        <v/>
      </c>
      <c r="D5058" s="68" t="str">
        <f>IFERROR(VLOOKUP($B5058,APガラス性能一覧!$A$2:$M$6097,3,0),"")</f>
        <v/>
      </c>
      <c r="E5058" s="68" t="str">
        <f>IFERROR(VLOOKUP($B5058,APガラス性能一覧!$A$2:$M$6097,4,0),"")</f>
        <v/>
      </c>
      <c r="F5058" s="68" t="str">
        <f>IFERROR(VLOOKUP($B5058,APガラス性能一覧!$A$2:$M$6097,5,0),"")</f>
        <v/>
      </c>
      <c r="G5058" s="68" t="str">
        <f>IFERROR(VLOOKUP($B5058,APガラス性能一覧!$A$2:$M$6097,6,0),"")</f>
        <v/>
      </c>
      <c r="H5058" s="68" t="str">
        <f>IFERROR(VLOOKUP($B5058,APガラス性能一覧!$A$2:$M$6097,7,0),"")</f>
        <v/>
      </c>
      <c r="I5058" s="68" t="str">
        <f>IFERROR(VLOOKUP($B5058,APガラス性能一覧!$A$2:$M$6097,8,0),"")</f>
        <v/>
      </c>
      <c r="J5058" s="68" t="str">
        <f>IFERROR(VLOOKUP($B5058,APガラス性能一覧!$A$2:$M$6097,9,0),"")</f>
        <v/>
      </c>
      <c r="K5058" s="68" t="str">
        <f>IFERROR(VLOOKUP($B5058,APガラス性能一覧!$A$2:$M$6097,10,0),"")</f>
        <v/>
      </c>
      <c r="L5058" s="68" t="str">
        <f>IFERROR(VLOOKUP($B5058,APガラス性能一覧!$A$2:$M$6097,11,0),"")</f>
        <v/>
      </c>
      <c r="M5058" s="68" t="str">
        <f>IFERROR(VLOOKUP($B5058,APガラス性能一覧!$A$2:$M$6097,12,0),"")</f>
        <v/>
      </c>
      <c r="N5058" s="68" t="str">
        <f>IFERROR(VLOOKUP($B5058,APガラス性能一覧!$A$2:$M$6097,13,0),"")</f>
        <v/>
      </c>
    </row>
    <row r="5059" spans="2:14" x14ac:dyDescent="0.4">
      <c r="B5059" s="68" t="str">
        <f>IF($D$2="","",IF($E$2=0.65,IFERROR(IF(INDEX(APガラス性能一覧!A:A,MATCH(ROW(B5053),APガラス性能一覧!$O:$O,0))="","",INDEX(APガラス性能一覧!A:A,MATCH(ROW(B5053),APガラス性能一覧!$O:$O,0))),""),IFERROR(IF(INDEX(APガラス性能一覧!A:A,MATCH(ROW(B5053),APガラス性能一覧!$N:$N,0))="","",INDEX(APガラス性能一覧!A:A,MATCH(ROW(B5053),APガラス性能一覧!$N:$N,0))),"")))</f>
        <v/>
      </c>
      <c r="C5059" s="68" t="str">
        <f>IFERROR(VLOOKUP($B5059,APガラス性能一覧!$A$2:$M$6097,2,0),"")</f>
        <v/>
      </c>
      <c r="D5059" s="68" t="str">
        <f>IFERROR(VLOOKUP($B5059,APガラス性能一覧!$A$2:$M$6097,3,0),"")</f>
        <v/>
      </c>
      <c r="E5059" s="68" t="str">
        <f>IFERROR(VLOOKUP($B5059,APガラス性能一覧!$A$2:$M$6097,4,0),"")</f>
        <v/>
      </c>
      <c r="F5059" s="68" t="str">
        <f>IFERROR(VLOOKUP($B5059,APガラス性能一覧!$A$2:$M$6097,5,0),"")</f>
        <v/>
      </c>
      <c r="G5059" s="68" t="str">
        <f>IFERROR(VLOOKUP($B5059,APガラス性能一覧!$A$2:$M$6097,6,0),"")</f>
        <v/>
      </c>
      <c r="H5059" s="68" t="str">
        <f>IFERROR(VLOOKUP($B5059,APガラス性能一覧!$A$2:$M$6097,7,0),"")</f>
        <v/>
      </c>
      <c r="I5059" s="68" t="str">
        <f>IFERROR(VLOOKUP($B5059,APガラス性能一覧!$A$2:$M$6097,8,0),"")</f>
        <v/>
      </c>
      <c r="J5059" s="68" t="str">
        <f>IFERROR(VLOOKUP($B5059,APガラス性能一覧!$A$2:$M$6097,9,0),"")</f>
        <v/>
      </c>
      <c r="K5059" s="68" t="str">
        <f>IFERROR(VLOOKUP($B5059,APガラス性能一覧!$A$2:$M$6097,10,0),"")</f>
        <v/>
      </c>
      <c r="L5059" s="68" t="str">
        <f>IFERROR(VLOOKUP($B5059,APガラス性能一覧!$A$2:$M$6097,11,0),"")</f>
        <v/>
      </c>
      <c r="M5059" s="68" t="str">
        <f>IFERROR(VLOOKUP($B5059,APガラス性能一覧!$A$2:$M$6097,12,0),"")</f>
        <v/>
      </c>
      <c r="N5059" s="68" t="str">
        <f>IFERROR(VLOOKUP($B5059,APガラス性能一覧!$A$2:$M$6097,13,0),"")</f>
        <v/>
      </c>
    </row>
    <row r="5060" spans="2:14" x14ac:dyDescent="0.4">
      <c r="B5060" s="68" t="str">
        <f>IF($D$2="","",IF($E$2=0.65,IFERROR(IF(INDEX(APガラス性能一覧!A:A,MATCH(ROW(B5054),APガラス性能一覧!$O:$O,0))="","",INDEX(APガラス性能一覧!A:A,MATCH(ROW(B5054),APガラス性能一覧!$O:$O,0))),""),IFERROR(IF(INDEX(APガラス性能一覧!A:A,MATCH(ROW(B5054),APガラス性能一覧!$N:$N,0))="","",INDEX(APガラス性能一覧!A:A,MATCH(ROW(B5054),APガラス性能一覧!$N:$N,0))),"")))</f>
        <v/>
      </c>
      <c r="C5060" s="68" t="str">
        <f>IFERROR(VLOOKUP($B5060,APガラス性能一覧!$A$2:$M$6097,2,0),"")</f>
        <v/>
      </c>
      <c r="D5060" s="68" t="str">
        <f>IFERROR(VLOOKUP($B5060,APガラス性能一覧!$A$2:$M$6097,3,0),"")</f>
        <v/>
      </c>
      <c r="E5060" s="68" t="str">
        <f>IFERROR(VLOOKUP($B5060,APガラス性能一覧!$A$2:$M$6097,4,0),"")</f>
        <v/>
      </c>
      <c r="F5060" s="68" t="str">
        <f>IFERROR(VLOOKUP($B5060,APガラス性能一覧!$A$2:$M$6097,5,0),"")</f>
        <v/>
      </c>
      <c r="G5060" s="68" t="str">
        <f>IFERROR(VLOOKUP($B5060,APガラス性能一覧!$A$2:$M$6097,6,0),"")</f>
        <v/>
      </c>
      <c r="H5060" s="68" t="str">
        <f>IFERROR(VLOOKUP($B5060,APガラス性能一覧!$A$2:$M$6097,7,0),"")</f>
        <v/>
      </c>
      <c r="I5060" s="68" t="str">
        <f>IFERROR(VLOOKUP($B5060,APガラス性能一覧!$A$2:$M$6097,8,0),"")</f>
        <v/>
      </c>
      <c r="J5060" s="68" t="str">
        <f>IFERROR(VLOOKUP($B5060,APガラス性能一覧!$A$2:$M$6097,9,0),"")</f>
        <v/>
      </c>
      <c r="K5060" s="68" t="str">
        <f>IFERROR(VLOOKUP($B5060,APガラス性能一覧!$A$2:$M$6097,10,0),"")</f>
        <v/>
      </c>
      <c r="L5060" s="68" t="str">
        <f>IFERROR(VLOOKUP($B5060,APガラス性能一覧!$A$2:$M$6097,11,0),"")</f>
        <v/>
      </c>
      <c r="M5060" s="68" t="str">
        <f>IFERROR(VLOOKUP($B5060,APガラス性能一覧!$A$2:$M$6097,12,0),"")</f>
        <v/>
      </c>
      <c r="N5060" s="68" t="str">
        <f>IFERROR(VLOOKUP($B5060,APガラス性能一覧!$A$2:$M$6097,13,0),"")</f>
        <v/>
      </c>
    </row>
    <row r="5061" spans="2:14" x14ac:dyDescent="0.4">
      <c r="B5061" s="68" t="str">
        <f>IF($D$2="","",IF($E$2=0.65,IFERROR(IF(INDEX(APガラス性能一覧!A:A,MATCH(ROW(B5055),APガラス性能一覧!$O:$O,0))="","",INDEX(APガラス性能一覧!A:A,MATCH(ROW(B5055),APガラス性能一覧!$O:$O,0))),""),IFERROR(IF(INDEX(APガラス性能一覧!A:A,MATCH(ROW(B5055),APガラス性能一覧!$N:$N,0))="","",INDEX(APガラス性能一覧!A:A,MATCH(ROW(B5055),APガラス性能一覧!$N:$N,0))),"")))</f>
        <v/>
      </c>
      <c r="C5061" s="68" t="str">
        <f>IFERROR(VLOOKUP($B5061,APガラス性能一覧!$A$2:$M$6097,2,0),"")</f>
        <v/>
      </c>
      <c r="D5061" s="68" t="str">
        <f>IFERROR(VLOOKUP($B5061,APガラス性能一覧!$A$2:$M$6097,3,0),"")</f>
        <v/>
      </c>
      <c r="E5061" s="68" t="str">
        <f>IFERROR(VLOOKUP($B5061,APガラス性能一覧!$A$2:$M$6097,4,0),"")</f>
        <v/>
      </c>
      <c r="F5061" s="68" t="str">
        <f>IFERROR(VLOOKUP($B5061,APガラス性能一覧!$A$2:$M$6097,5,0),"")</f>
        <v/>
      </c>
      <c r="G5061" s="68" t="str">
        <f>IFERROR(VLOOKUP($B5061,APガラス性能一覧!$A$2:$M$6097,6,0),"")</f>
        <v/>
      </c>
      <c r="H5061" s="68" t="str">
        <f>IFERROR(VLOOKUP($B5061,APガラス性能一覧!$A$2:$M$6097,7,0),"")</f>
        <v/>
      </c>
      <c r="I5061" s="68" t="str">
        <f>IFERROR(VLOOKUP($B5061,APガラス性能一覧!$A$2:$M$6097,8,0),"")</f>
        <v/>
      </c>
      <c r="J5061" s="68" t="str">
        <f>IFERROR(VLOOKUP($B5061,APガラス性能一覧!$A$2:$M$6097,9,0),"")</f>
        <v/>
      </c>
      <c r="K5061" s="68" t="str">
        <f>IFERROR(VLOOKUP($B5061,APガラス性能一覧!$A$2:$M$6097,10,0),"")</f>
        <v/>
      </c>
      <c r="L5061" s="68" t="str">
        <f>IFERROR(VLOOKUP($B5061,APガラス性能一覧!$A$2:$M$6097,11,0),"")</f>
        <v/>
      </c>
      <c r="M5061" s="68" t="str">
        <f>IFERROR(VLOOKUP($B5061,APガラス性能一覧!$A$2:$M$6097,12,0),"")</f>
        <v/>
      </c>
      <c r="N5061" s="68" t="str">
        <f>IFERROR(VLOOKUP($B5061,APガラス性能一覧!$A$2:$M$6097,13,0),"")</f>
        <v/>
      </c>
    </row>
    <row r="5062" spans="2:14" x14ac:dyDescent="0.4">
      <c r="B5062" s="68" t="str">
        <f>IF($D$2="","",IF($E$2=0.65,IFERROR(IF(INDEX(APガラス性能一覧!A:A,MATCH(ROW(B5056),APガラス性能一覧!$O:$O,0))="","",INDEX(APガラス性能一覧!A:A,MATCH(ROW(B5056),APガラス性能一覧!$O:$O,0))),""),IFERROR(IF(INDEX(APガラス性能一覧!A:A,MATCH(ROW(B5056),APガラス性能一覧!$N:$N,0))="","",INDEX(APガラス性能一覧!A:A,MATCH(ROW(B5056),APガラス性能一覧!$N:$N,0))),"")))</f>
        <v/>
      </c>
      <c r="C5062" s="68" t="str">
        <f>IFERROR(VLOOKUP($B5062,APガラス性能一覧!$A$2:$M$6097,2,0),"")</f>
        <v/>
      </c>
      <c r="D5062" s="68" t="str">
        <f>IFERROR(VLOOKUP($B5062,APガラス性能一覧!$A$2:$M$6097,3,0),"")</f>
        <v/>
      </c>
      <c r="E5062" s="68" t="str">
        <f>IFERROR(VLOOKUP($B5062,APガラス性能一覧!$A$2:$M$6097,4,0),"")</f>
        <v/>
      </c>
      <c r="F5062" s="68" t="str">
        <f>IFERROR(VLOOKUP($B5062,APガラス性能一覧!$A$2:$M$6097,5,0),"")</f>
        <v/>
      </c>
      <c r="G5062" s="68" t="str">
        <f>IFERROR(VLOOKUP($B5062,APガラス性能一覧!$A$2:$M$6097,6,0),"")</f>
        <v/>
      </c>
      <c r="H5062" s="68" t="str">
        <f>IFERROR(VLOOKUP($B5062,APガラス性能一覧!$A$2:$M$6097,7,0),"")</f>
        <v/>
      </c>
      <c r="I5062" s="68" t="str">
        <f>IFERROR(VLOOKUP($B5062,APガラス性能一覧!$A$2:$M$6097,8,0),"")</f>
        <v/>
      </c>
      <c r="J5062" s="68" t="str">
        <f>IFERROR(VLOOKUP($B5062,APガラス性能一覧!$A$2:$M$6097,9,0),"")</f>
        <v/>
      </c>
      <c r="K5062" s="68" t="str">
        <f>IFERROR(VLOOKUP($B5062,APガラス性能一覧!$A$2:$M$6097,10,0),"")</f>
        <v/>
      </c>
      <c r="L5062" s="68" t="str">
        <f>IFERROR(VLOOKUP($B5062,APガラス性能一覧!$A$2:$M$6097,11,0),"")</f>
        <v/>
      </c>
      <c r="M5062" s="68" t="str">
        <f>IFERROR(VLOOKUP($B5062,APガラス性能一覧!$A$2:$M$6097,12,0),"")</f>
        <v/>
      </c>
      <c r="N5062" s="68" t="str">
        <f>IFERROR(VLOOKUP($B5062,APガラス性能一覧!$A$2:$M$6097,13,0),"")</f>
        <v/>
      </c>
    </row>
    <row r="5063" spans="2:14" x14ac:dyDescent="0.4">
      <c r="B5063" s="68" t="str">
        <f>IF($D$2="","",IF($E$2=0.65,IFERROR(IF(INDEX(APガラス性能一覧!A:A,MATCH(ROW(B5057),APガラス性能一覧!$O:$O,0))="","",INDEX(APガラス性能一覧!A:A,MATCH(ROW(B5057),APガラス性能一覧!$O:$O,0))),""),IFERROR(IF(INDEX(APガラス性能一覧!A:A,MATCH(ROW(B5057),APガラス性能一覧!$N:$N,0))="","",INDEX(APガラス性能一覧!A:A,MATCH(ROW(B5057),APガラス性能一覧!$N:$N,0))),"")))</f>
        <v/>
      </c>
      <c r="C5063" s="68" t="str">
        <f>IFERROR(VLOOKUP($B5063,APガラス性能一覧!$A$2:$M$6097,2,0),"")</f>
        <v/>
      </c>
      <c r="D5063" s="68" t="str">
        <f>IFERROR(VLOOKUP($B5063,APガラス性能一覧!$A$2:$M$6097,3,0),"")</f>
        <v/>
      </c>
      <c r="E5063" s="68" t="str">
        <f>IFERROR(VLOOKUP($B5063,APガラス性能一覧!$A$2:$M$6097,4,0),"")</f>
        <v/>
      </c>
      <c r="F5063" s="68" t="str">
        <f>IFERROR(VLOOKUP($B5063,APガラス性能一覧!$A$2:$M$6097,5,0),"")</f>
        <v/>
      </c>
      <c r="G5063" s="68" t="str">
        <f>IFERROR(VLOOKUP($B5063,APガラス性能一覧!$A$2:$M$6097,6,0),"")</f>
        <v/>
      </c>
      <c r="H5063" s="68" t="str">
        <f>IFERROR(VLOOKUP($B5063,APガラス性能一覧!$A$2:$M$6097,7,0),"")</f>
        <v/>
      </c>
      <c r="I5063" s="68" t="str">
        <f>IFERROR(VLOOKUP($B5063,APガラス性能一覧!$A$2:$M$6097,8,0),"")</f>
        <v/>
      </c>
      <c r="J5063" s="68" t="str">
        <f>IFERROR(VLOOKUP($B5063,APガラス性能一覧!$A$2:$M$6097,9,0),"")</f>
        <v/>
      </c>
      <c r="K5063" s="68" t="str">
        <f>IFERROR(VLOOKUP($B5063,APガラス性能一覧!$A$2:$M$6097,10,0),"")</f>
        <v/>
      </c>
      <c r="L5063" s="68" t="str">
        <f>IFERROR(VLOOKUP($B5063,APガラス性能一覧!$A$2:$M$6097,11,0),"")</f>
        <v/>
      </c>
      <c r="M5063" s="68" t="str">
        <f>IFERROR(VLOOKUP($B5063,APガラス性能一覧!$A$2:$M$6097,12,0),"")</f>
        <v/>
      </c>
      <c r="N5063" s="68" t="str">
        <f>IFERROR(VLOOKUP($B5063,APガラス性能一覧!$A$2:$M$6097,13,0),"")</f>
        <v/>
      </c>
    </row>
    <row r="5064" spans="2:14" x14ac:dyDescent="0.4">
      <c r="B5064" s="68" t="str">
        <f>IF($D$2="","",IF($E$2=0.65,IFERROR(IF(INDEX(APガラス性能一覧!A:A,MATCH(ROW(B5058),APガラス性能一覧!$O:$O,0))="","",INDEX(APガラス性能一覧!A:A,MATCH(ROW(B5058),APガラス性能一覧!$O:$O,0))),""),IFERROR(IF(INDEX(APガラス性能一覧!A:A,MATCH(ROW(B5058),APガラス性能一覧!$N:$N,0))="","",INDEX(APガラス性能一覧!A:A,MATCH(ROW(B5058),APガラス性能一覧!$N:$N,0))),"")))</f>
        <v/>
      </c>
      <c r="C5064" s="68" t="str">
        <f>IFERROR(VLOOKUP($B5064,APガラス性能一覧!$A$2:$M$6097,2,0),"")</f>
        <v/>
      </c>
      <c r="D5064" s="68" t="str">
        <f>IFERROR(VLOOKUP($B5064,APガラス性能一覧!$A$2:$M$6097,3,0),"")</f>
        <v/>
      </c>
      <c r="E5064" s="68" t="str">
        <f>IFERROR(VLOOKUP($B5064,APガラス性能一覧!$A$2:$M$6097,4,0),"")</f>
        <v/>
      </c>
      <c r="F5064" s="68" t="str">
        <f>IFERROR(VLOOKUP($B5064,APガラス性能一覧!$A$2:$M$6097,5,0),"")</f>
        <v/>
      </c>
      <c r="G5064" s="68" t="str">
        <f>IFERROR(VLOOKUP($B5064,APガラス性能一覧!$A$2:$M$6097,6,0),"")</f>
        <v/>
      </c>
      <c r="H5064" s="68" t="str">
        <f>IFERROR(VLOOKUP($B5064,APガラス性能一覧!$A$2:$M$6097,7,0),"")</f>
        <v/>
      </c>
      <c r="I5064" s="68" t="str">
        <f>IFERROR(VLOOKUP($B5064,APガラス性能一覧!$A$2:$M$6097,8,0),"")</f>
        <v/>
      </c>
      <c r="J5064" s="68" t="str">
        <f>IFERROR(VLOOKUP($B5064,APガラス性能一覧!$A$2:$M$6097,9,0),"")</f>
        <v/>
      </c>
      <c r="K5064" s="68" t="str">
        <f>IFERROR(VLOOKUP($B5064,APガラス性能一覧!$A$2:$M$6097,10,0),"")</f>
        <v/>
      </c>
      <c r="L5064" s="68" t="str">
        <f>IFERROR(VLOOKUP($B5064,APガラス性能一覧!$A$2:$M$6097,11,0),"")</f>
        <v/>
      </c>
      <c r="M5064" s="68" t="str">
        <f>IFERROR(VLOOKUP($B5064,APガラス性能一覧!$A$2:$M$6097,12,0),"")</f>
        <v/>
      </c>
      <c r="N5064" s="68" t="str">
        <f>IFERROR(VLOOKUP($B5064,APガラス性能一覧!$A$2:$M$6097,13,0),"")</f>
        <v/>
      </c>
    </row>
    <row r="5065" spans="2:14" x14ac:dyDescent="0.4">
      <c r="B5065" s="68" t="str">
        <f>IF($D$2="","",IF($E$2=0.65,IFERROR(IF(INDEX(APガラス性能一覧!A:A,MATCH(ROW(B5059),APガラス性能一覧!$O:$O,0))="","",INDEX(APガラス性能一覧!A:A,MATCH(ROW(B5059),APガラス性能一覧!$O:$O,0))),""),IFERROR(IF(INDEX(APガラス性能一覧!A:A,MATCH(ROW(B5059),APガラス性能一覧!$N:$N,0))="","",INDEX(APガラス性能一覧!A:A,MATCH(ROW(B5059),APガラス性能一覧!$N:$N,0))),"")))</f>
        <v/>
      </c>
      <c r="C5065" s="68" t="str">
        <f>IFERROR(VLOOKUP($B5065,APガラス性能一覧!$A$2:$M$6097,2,0),"")</f>
        <v/>
      </c>
      <c r="D5065" s="68" t="str">
        <f>IFERROR(VLOOKUP($B5065,APガラス性能一覧!$A$2:$M$6097,3,0),"")</f>
        <v/>
      </c>
      <c r="E5065" s="68" t="str">
        <f>IFERROR(VLOOKUP($B5065,APガラス性能一覧!$A$2:$M$6097,4,0),"")</f>
        <v/>
      </c>
      <c r="F5065" s="68" t="str">
        <f>IFERROR(VLOOKUP($B5065,APガラス性能一覧!$A$2:$M$6097,5,0),"")</f>
        <v/>
      </c>
      <c r="G5065" s="68" t="str">
        <f>IFERROR(VLOOKUP($B5065,APガラス性能一覧!$A$2:$M$6097,6,0),"")</f>
        <v/>
      </c>
      <c r="H5065" s="68" t="str">
        <f>IFERROR(VLOOKUP($B5065,APガラス性能一覧!$A$2:$M$6097,7,0),"")</f>
        <v/>
      </c>
      <c r="I5065" s="68" t="str">
        <f>IFERROR(VLOOKUP($B5065,APガラス性能一覧!$A$2:$M$6097,8,0),"")</f>
        <v/>
      </c>
      <c r="J5065" s="68" t="str">
        <f>IFERROR(VLOOKUP($B5065,APガラス性能一覧!$A$2:$M$6097,9,0),"")</f>
        <v/>
      </c>
      <c r="K5065" s="68" t="str">
        <f>IFERROR(VLOOKUP($B5065,APガラス性能一覧!$A$2:$M$6097,10,0),"")</f>
        <v/>
      </c>
      <c r="L5065" s="68" t="str">
        <f>IFERROR(VLOOKUP($B5065,APガラス性能一覧!$A$2:$M$6097,11,0),"")</f>
        <v/>
      </c>
      <c r="M5065" s="68" t="str">
        <f>IFERROR(VLOOKUP($B5065,APガラス性能一覧!$A$2:$M$6097,12,0),"")</f>
        <v/>
      </c>
      <c r="N5065" s="68" t="str">
        <f>IFERROR(VLOOKUP($B5065,APガラス性能一覧!$A$2:$M$6097,13,0),"")</f>
        <v/>
      </c>
    </row>
    <row r="5066" spans="2:14" x14ac:dyDescent="0.4">
      <c r="B5066" s="68" t="str">
        <f>IF($D$2="","",IF($E$2=0.65,IFERROR(IF(INDEX(APガラス性能一覧!A:A,MATCH(ROW(B5060),APガラス性能一覧!$O:$O,0))="","",INDEX(APガラス性能一覧!A:A,MATCH(ROW(B5060),APガラス性能一覧!$O:$O,0))),""),IFERROR(IF(INDEX(APガラス性能一覧!A:A,MATCH(ROW(B5060),APガラス性能一覧!$N:$N,0))="","",INDEX(APガラス性能一覧!A:A,MATCH(ROW(B5060),APガラス性能一覧!$N:$N,0))),"")))</f>
        <v/>
      </c>
      <c r="C5066" s="68" t="str">
        <f>IFERROR(VLOOKUP($B5066,APガラス性能一覧!$A$2:$M$6097,2,0),"")</f>
        <v/>
      </c>
      <c r="D5066" s="68" t="str">
        <f>IFERROR(VLOOKUP($B5066,APガラス性能一覧!$A$2:$M$6097,3,0),"")</f>
        <v/>
      </c>
      <c r="E5066" s="68" t="str">
        <f>IFERROR(VLOOKUP($B5066,APガラス性能一覧!$A$2:$M$6097,4,0),"")</f>
        <v/>
      </c>
      <c r="F5066" s="68" t="str">
        <f>IFERROR(VLOOKUP($B5066,APガラス性能一覧!$A$2:$M$6097,5,0),"")</f>
        <v/>
      </c>
      <c r="G5066" s="68" t="str">
        <f>IFERROR(VLOOKUP($B5066,APガラス性能一覧!$A$2:$M$6097,6,0),"")</f>
        <v/>
      </c>
      <c r="H5066" s="68" t="str">
        <f>IFERROR(VLOOKUP($B5066,APガラス性能一覧!$A$2:$M$6097,7,0),"")</f>
        <v/>
      </c>
      <c r="I5066" s="68" t="str">
        <f>IFERROR(VLOOKUP($B5066,APガラス性能一覧!$A$2:$M$6097,8,0),"")</f>
        <v/>
      </c>
      <c r="J5066" s="68" t="str">
        <f>IFERROR(VLOOKUP($B5066,APガラス性能一覧!$A$2:$M$6097,9,0),"")</f>
        <v/>
      </c>
      <c r="K5066" s="68" t="str">
        <f>IFERROR(VLOOKUP($B5066,APガラス性能一覧!$A$2:$M$6097,10,0),"")</f>
        <v/>
      </c>
      <c r="L5066" s="68" t="str">
        <f>IFERROR(VLOOKUP($B5066,APガラス性能一覧!$A$2:$M$6097,11,0),"")</f>
        <v/>
      </c>
      <c r="M5066" s="68" t="str">
        <f>IFERROR(VLOOKUP($B5066,APガラス性能一覧!$A$2:$M$6097,12,0),"")</f>
        <v/>
      </c>
      <c r="N5066" s="68" t="str">
        <f>IFERROR(VLOOKUP($B5066,APガラス性能一覧!$A$2:$M$6097,13,0),"")</f>
        <v/>
      </c>
    </row>
    <row r="5067" spans="2:14" x14ac:dyDescent="0.4">
      <c r="B5067" s="68" t="str">
        <f>IF($D$2="","",IF($E$2=0.65,IFERROR(IF(INDEX(APガラス性能一覧!A:A,MATCH(ROW(B5061),APガラス性能一覧!$O:$O,0))="","",INDEX(APガラス性能一覧!A:A,MATCH(ROW(B5061),APガラス性能一覧!$O:$O,0))),""),IFERROR(IF(INDEX(APガラス性能一覧!A:A,MATCH(ROW(B5061),APガラス性能一覧!$N:$N,0))="","",INDEX(APガラス性能一覧!A:A,MATCH(ROW(B5061),APガラス性能一覧!$N:$N,0))),"")))</f>
        <v/>
      </c>
      <c r="C5067" s="68" t="str">
        <f>IFERROR(VLOOKUP($B5067,APガラス性能一覧!$A$2:$M$6097,2,0),"")</f>
        <v/>
      </c>
      <c r="D5067" s="68" t="str">
        <f>IFERROR(VLOOKUP($B5067,APガラス性能一覧!$A$2:$M$6097,3,0),"")</f>
        <v/>
      </c>
      <c r="E5067" s="68" t="str">
        <f>IFERROR(VLOOKUP($B5067,APガラス性能一覧!$A$2:$M$6097,4,0),"")</f>
        <v/>
      </c>
      <c r="F5067" s="68" t="str">
        <f>IFERROR(VLOOKUP($B5067,APガラス性能一覧!$A$2:$M$6097,5,0),"")</f>
        <v/>
      </c>
      <c r="G5067" s="68" t="str">
        <f>IFERROR(VLOOKUP($B5067,APガラス性能一覧!$A$2:$M$6097,6,0),"")</f>
        <v/>
      </c>
      <c r="H5067" s="68" t="str">
        <f>IFERROR(VLOOKUP($B5067,APガラス性能一覧!$A$2:$M$6097,7,0),"")</f>
        <v/>
      </c>
      <c r="I5067" s="68" t="str">
        <f>IFERROR(VLOOKUP($B5067,APガラス性能一覧!$A$2:$M$6097,8,0),"")</f>
        <v/>
      </c>
      <c r="J5067" s="68" t="str">
        <f>IFERROR(VLOOKUP($B5067,APガラス性能一覧!$A$2:$M$6097,9,0),"")</f>
        <v/>
      </c>
      <c r="K5067" s="68" t="str">
        <f>IFERROR(VLOOKUP($B5067,APガラス性能一覧!$A$2:$M$6097,10,0),"")</f>
        <v/>
      </c>
      <c r="L5067" s="68" t="str">
        <f>IFERROR(VLOOKUP($B5067,APガラス性能一覧!$A$2:$M$6097,11,0),"")</f>
        <v/>
      </c>
      <c r="M5067" s="68" t="str">
        <f>IFERROR(VLOOKUP($B5067,APガラス性能一覧!$A$2:$M$6097,12,0),"")</f>
        <v/>
      </c>
      <c r="N5067" s="68" t="str">
        <f>IFERROR(VLOOKUP($B5067,APガラス性能一覧!$A$2:$M$6097,13,0),"")</f>
        <v/>
      </c>
    </row>
    <row r="5068" spans="2:14" x14ac:dyDescent="0.4">
      <c r="B5068" s="68" t="str">
        <f>IF($D$2="","",IF($E$2=0.65,IFERROR(IF(INDEX(APガラス性能一覧!A:A,MATCH(ROW(B5062),APガラス性能一覧!$O:$O,0))="","",INDEX(APガラス性能一覧!A:A,MATCH(ROW(B5062),APガラス性能一覧!$O:$O,0))),""),IFERROR(IF(INDEX(APガラス性能一覧!A:A,MATCH(ROW(B5062),APガラス性能一覧!$N:$N,0))="","",INDEX(APガラス性能一覧!A:A,MATCH(ROW(B5062),APガラス性能一覧!$N:$N,0))),"")))</f>
        <v/>
      </c>
      <c r="C5068" s="68" t="str">
        <f>IFERROR(VLOOKUP($B5068,APガラス性能一覧!$A$2:$M$6097,2,0),"")</f>
        <v/>
      </c>
      <c r="D5068" s="68" t="str">
        <f>IFERROR(VLOOKUP($B5068,APガラス性能一覧!$A$2:$M$6097,3,0),"")</f>
        <v/>
      </c>
      <c r="E5068" s="68" t="str">
        <f>IFERROR(VLOOKUP($B5068,APガラス性能一覧!$A$2:$M$6097,4,0),"")</f>
        <v/>
      </c>
      <c r="F5068" s="68" t="str">
        <f>IFERROR(VLOOKUP($B5068,APガラス性能一覧!$A$2:$M$6097,5,0),"")</f>
        <v/>
      </c>
      <c r="G5068" s="68" t="str">
        <f>IFERROR(VLOOKUP($B5068,APガラス性能一覧!$A$2:$M$6097,6,0),"")</f>
        <v/>
      </c>
      <c r="H5068" s="68" t="str">
        <f>IFERROR(VLOOKUP($B5068,APガラス性能一覧!$A$2:$M$6097,7,0),"")</f>
        <v/>
      </c>
      <c r="I5068" s="68" t="str">
        <f>IFERROR(VLOOKUP($B5068,APガラス性能一覧!$A$2:$M$6097,8,0),"")</f>
        <v/>
      </c>
      <c r="J5068" s="68" t="str">
        <f>IFERROR(VLOOKUP($B5068,APガラス性能一覧!$A$2:$M$6097,9,0),"")</f>
        <v/>
      </c>
      <c r="K5068" s="68" t="str">
        <f>IFERROR(VLOOKUP($B5068,APガラス性能一覧!$A$2:$M$6097,10,0),"")</f>
        <v/>
      </c>
      <c r="L5068" s="68" t="str">
        <f>IFERROR(VLOOKUP($B5068,APガラス性能一覧!$A$2:$M$6097,11,0),"")</f>
        <v/>
      </c>
      <c r="M5068" s="68" t="str">
        <f>IFERROR(VLOOKUP($B5068,APガラス性能一覧!$A$2:$M$6097,12,0),"")</f>
        <v/>
      </c>
      <c r="N5068" s="68" t="str">
        <f>IFERROR(VLOOKUP($B5068,APガラス性能一覧!$A$2:$M$6097,13,0),"")</f>
        <v/>
      </c>
    </row>
    <row r="5069" spans="2:14" x14ac:dyDescent="0.4">
      <c r="B5069" s="68" t="str">
        <f>IF($D$2="","",IF($E$2=0.65,IFERROR(IF(INDEX(APガラス性能一覧!A:A,MATCH(ROW(B5063),APガラス性能一覧!$O:$O,0))="","",INDEX(APガラス性能一覧!A:A,MATCH(ROW(B5063),APガラス性能一覧!$O:$O,0))),""),IFERROR(IF(INDEX(APガラス性能一覧!A:A,MATCH(ROW(B5063),APガラス性能一覧!$N:$N,0))="","",INDEX(APガラス性能一覧!A:A,MATCH(ROW(B5063),APガラス性能一覧!$N:$N,0))),"")))</f>
        <v/>
      </c>
      <c r="C5069" s="68" t="str">
        <f>IFERROR(VLOOKUP($B5069,APガラス性能一覧!$A$2:$M$6097,2,0),"")</f>
        <v/>
      </c>
      <c r="D5069" s="68" t="str">
        <f>IFERROR(VLOOKUP($B5069,APガラス性能一覧!$A$2:$M$6097,3,0),"")</f>
        <v/>
      </c>
      <c r="E5069" s="68" t="str">
        <f>IFERROR(VLOOKUP($B5069,APガラス性能一覧!$A$2:$M$6097,4,0),"")</f>
        <v/>
      </c>
      <c r="F5069" s="68" t="str">
        <f>IFERROR(VLOOKUP($B5069,APガラス性能一覧!$A$2:$M$6097,5,0),"")</f>
        <v/>
      </c>
      <c r="G5069" s="68" t="str">
        <f>IFERROR(VLOOKUP($B5069,APガラス性能一覧!$A$2:$M$6097,6,0),"")</f>
        <v/>
      </c>
      <c r="H5069" s="68" t="str">
        <f>IFERROR(VLOOKUP($B5069,APガラス性能一覧!$A$2:$M$6097,7,0),"")</f>
        <v/>
      </c>
      <c r="I5069" s="68" t="str">
        <f>IFERROR(VLOOKUP($B5069,APガラス性能一覧!$A$2:$M$6097,8,0),"")</f>
        <v/>
      </c>
      <c r="J5069" s="68" t="str">
        <f>IFERROR(VLOOKUP($B5069,APガラス性能一覧!$A$2:$M$6097,9,0),"")</f>
        <v/>
      </c>
      <c r="K5069" s="68" t="str">
        <f>IFERROR(VLOOKUP($B5069,APガラス性能一覧!$A$2:$M$6097,10,0),"")</f>
        <v/>
      </c>
      <c r="L5069" s="68" t="str">
        <f>IFERROR(VLOOKUP($B5069,APガラス性能一覧!$A$2:$M$6097,11,0),"")</f>
        <v/>
      </c>
      <c r="M5069" s="68" t="str">
        <f>IFERROR(VLOOKUP($B5069,APガラス性能一覧!$A$2:$M$6097,12,0),"")</f>
        <v/>
      </c>
      <c r="N5069" s="68" t="str">
        <f>IFERROR(VLOOKUP($B5069,APガラス性能一覧!$A$2:$M$6097,13,0),"")</f>
        <v/>
      </c>
    </row>
    <row r="5070" spans="2:14" x14ac:dyDescent="0.4">
      <c r="B5070" s="68" t="str">
        <f>IF($D$2="","",IF($E$2=0.65,IFERROR(IF(INDEX(APガラス性能一覧!A:A,MATCH(ROW(B5064),APガラス性能一覧!$O:$O,0))="","",INDEX(APガラス性能一覧!A:A,MATCH(ROW(B5064),APガラス性能一覧!$O:$O,0))),""),IFERROR(IF(INDEX(APガラス性能一覧!A:A,MATCH(ROW(B5064),APガラス性能一覧!$N:$N,0))="","",INDEX(APガラス性能一覧!A:A,MATCH(ROW(B5064),APガラス性能一覧!$N:$N,0))),"")))</f>
        <v/>
      </c>
      <c r="C5070" s="68" t="str">
        <f>IFERROR(VLOOKUP($B5070,APガラス性能一覧!$A$2:$M$6097,2,0),"")</f>
        <v/>
      </c>
      <c r="D5070" s="68" t="str">
        <f>IFERROR(VLOOKUP($B5070,APガラス性能一覧!$A$2:$M$6097,3,0),"")</f>
        <v/>
      </c>
      <c r="E5070" s="68" t="str">
        <f>IFERROR(VLOOKUP($B5070,APガラス性能一覧!$A$2:$M$6097,4,0),"")</f>
        <v/>
      </c>
      <c r="F5070" s="68" t="str">
        <f>IFERROR(VLOOKUP($B5070,APガラス性能一覧!$A$2:$M$6097,5,0),"")</f>
        <v/>
      </c>
      <c r="G5070" s="68" t="str">
        <f>IFERROR(VLOOKUP($B5070,APガラス性能一覧!$A$2:$M$6097,6,0),"")</f>
        <v/>
      </c>
      <c r="H5070" s="68" t="str">
        <f>IFERROR(VLOOKUP($B5070,APガラス性能一覧!$A$2:$M$6097,7,0),"")</f>
        <v/>
      </c>
      <c r="I5070" s="68" t="str">
        <f>IFERROR(VLOOKUP($B5070,APガラス性能一覧!$A$2:$M$6097,8,0),"")</f>
        <v/>
      </c>
      <c r="J5070" s="68" t="str">
        <f>IFERROR(VLOOKUP($B5070,APガラス性能一覧!$A$2:$M$6097,9,0),"")</f>
        <v/>
      </c>
      <c r="K5070" s="68" t="str">
        <f>IFERROR(VLOOKUP($B5070,APガラス性能一覧!$A$2:$M$6097,10,0),"")</f>
        <v/>
      </c>
      <c r="L5070" s="68" t="str">
        <f>IFERROR(VLOOKUP($B5070,APガラス性能一覧!$A$2:$M$6097,11,0),"")</f>
        <v/>
      </c>
      <c r="M5070" s="68" t="str">
        <f>IFERROR(VLOOKUP($B5070,APガラス性能一覧!$A$2:$M$6097,12,0),"")</f>
        <v/>
      </c>
      <c r="N5070" s="68" t="str">
        <f>IFERROR(VLOOKUP($B5070,APガラス性能一覧!$A$2:$M$6097,13,0),"")</f>
        <v/>
      </c>
    </row>
    <row r="5071" spans="2:14" x14ac:dyDescent="0.4">
      <c r="B5071" s="68" t="str">
        <f>IF($D$2="","",IF($E$2=0.65,IFERROR(IF(INDEX(APガラス性能一覧!A:A,MATCH(ROW(B5065),APガラス性能一覧!$O:$O,0))="","",INDEX(APガラス性能一覧!A:A,MATCH(ROW(B5065),APガラス性能一覧!$O:$O,0))),""),IFERROR(IF(INDEX(APガラス性能一覧!A:A,MATCH(ROW(B5065),APガラス性能一覧!$N:$N,0))="","",INDEX(APガラス性能一覧!A:A,MATCH(ROW(B5065),APガラス性能一覧!$N:$N,0))),"")))</f>
        <v/>
      </c>
      <c r="C5071" s="68" t="str">
        <f>IFERROR(VLOOKUP($B5071,APガラス性能一覧!$A$2:$M$6097,2,0),"")</f>
        <v/>
      </c>
      <c r="D5071" s="68" t="str">
        <f>IFERROR(VLOOKUP($B5071,APガラス性能一覧!$A$2:$M$6097,3,0),"")</f>
        <v/>
      </c>
      <c r="E5071" s="68" t="str">
        <f>IFERROR(VLOOKUP($B5071,APガラス性能一覧!$A$2:$M$6097,4,0),"")</f>
        <v/>
      </c>
      <c r="F5071" s="68" t="str">
        <f>IFERROR(VLOOKUP($B5071,APガラス性能一覧!$A$2:$M$6097,5,0),"")</f>
        <v/>
      </c>
      <c r="G5071" s="68" t="str">
        <f>IFERROR(VLOOKUP($B5071,APガラス性能一覧!$A$2:$M$6097,6,0),"")</f>
        <v/>
      </c>
      <c r="H5071" s="68" t="str">
        <f>IFERROR(VLOOKUP($B5071,APガラス性能一覧!$A$2:$M$6097,7,0),"")</f>
        <v/>
      </c>
      <c r="I5071" s="68" t="str">
        <f>IFERROR(VLOOKUP($B5071,APガラス性能一覧!$A$2:$M$6097,8,0),"")</f>
        <v/>
      </c>
      <c r="J5071" s="68" t="str">
        <f>IFERROR(VLOOKUP($B5071,APガラス性能一覧!$A$2:$M$6097,9,0),"")</f>
        <v/>
      </c>
      <c r="K5071" s="68" t="str">
        <f>IFERROR(VLOOKUP($B5071,APガラス性能一覧!$A$2:$M$6097,10,0),"")</f>
        <v/>
      </c>
      <c r="L5071" s="68" t="str">
        <f>IFERROR(VLOOKUP($B5071,APガラス性能一覧!$A$2:$M$6097,11,0),"")</f>
        <v/>
      </c>
      <c r="M5071" s="68" t="str">
        <f>IFERROR(VLOOKUP($B5071,APガラス性能一覧!$A$2:$M$6097,12,0),"")</f>
        <v/>
      </c>
      <c r="N5071" s="68" t="str">
        <f>IFERROR(VLOOKUP($B5071,APガラス性能一覧!$A$2:$M$6097,13,0),"")</f>
        <v/>
      </c>
    </row>
    <row r="5072" spans="2:14" x14ac:dyDescent="0.4">
      <c r="B5072" s="68" t="str">
        <f>IF($D$2="","",IF($E$2=0.65,IFERROR(IF(INDEX(APガラス性能一覧!A:A,MATCH(ROW(B5066),APガラス性能一覧!$O:$O,0))="","",INDEX(APガラス性能一覧!A:A,MATCH(ROW(B5066),APガラス性能一覧!$O:$O,0))),""),IFERROR(IF(INDEX(APガラス性能一覧!A:A,MATCH(ROW(B5066),APガラス性能一覧!$N:$N,0))="","",INDEX(APガラス性能一覧!A:A,MATCH(ROW(B5066),APガラス性能一覧!$N:$N,0))),"")))</f>
        <v/>
      </c>
      <c r="C5072" s="68" t="str">
        <f>IFERROR(VLOOKUP($B5072,APガラス性能一覧!$A$2:$M$6097,2,0),"")</f>
        <v/>
      </c>
      <c r="D5072" s="68" t="str">
        <f>IFERROR(VLOOKUP($B5072,APガラス性能一覧!$A$2:$M$6097,3,0),"")</f>
        <v/>
      </c>
      <c r="E5072" s="68" t="str">
        <f>IFERROR(VLOOKUP($B5072,APガラス性能一覧!$A$2:$M$6097,4,0),"")</f>
        <v/>
      </c>
      <c r="F5072" s="68" t="str">
        <f>IFERROR(VLOOKUP($B5072,APガラス性能一覧!$A$2:$M$6097,5,0),"")</f>
        <v/>
      </c>
      <c r="G5072" s="68" t="str">
        <f>IFERROR(VLOOKUP($B5072,APガラス性能一覧!$A$2:$M$6097,6,0),"")</f>
        <v/>
      </c>
      <c r="H5072" s="68" t="str">
        <f>IFERROR(VLOOKUP($B5072,APガラス性能一覧!$A$2:$M$6097,7,0),"")</f>
        <v/>
      </c>
      <c r="I5072" s="68" t="str">
        <f>IFERROR(VLOOKUP($B5072,APガラス性能一覧!$A$2:$M$6097,8,0),"")</f>
        <v/>
      </c>
      <c r="J5072" s="68" t="str">
        <f>IFERROR(VLOOKUP($B5072,APガラス性能一覧!$A$2:$M$6097,9,0),"")</f>
        <v/>
      </c>
      <c r="K5072" s="68" t="str">
        <f>IFERROR(VLOOKUP($B5072,APガラス性能一覧!$A$2:$M$6097,10,0),"")</f>
        <v/>
      </c>
      <c r="L5072" s="68" t="str">
        <f>IFERROR(VLOOKUP($B5072,APガラス性能一覧!$A$2:$M$6097,11,0),"")</f>
        <v/>
      </c>
      <c r="M5072" s="68" t="str">
        <f>IFERROR(VLOOKUP($B5072,APガラス性能一覧!$A$2:$M$6097,12,0),"")</f>
        <v/>
      </c>
      <c r="N5072" s="68" t="str">
        <f>IFERROR(VLOOKUP($B5072,APガラス性能一覧!$A$2:$M$6097,13,0),"")</f>
        <v/>
      </c>
    </row>
    <row r="5073" spans="2:14" x14ac:dyDescent="0.4">
      <c r="B5073" s="68" t="str">
        <f>IF($D$2="","",IF($E$2=0.65,IFERROR(IF(INDEX(APガラス性能一覧!A:A,MATCH(ROW(B5067),APガラス性能一覧!$O:$O,0))="","",INDEX(APガラス性能一覧!A:A,MATCH(ROW(B5067),APガラス性能一覧!$O:$O,0))),""),IFERROR(IF(INDEX(APガラス性能一覧!A:A,MATCH(ROW(B5067),APガラス性能一覧!$N:$N,0))="","",INDEX(APガラス性能一覧!A:A,MATCH(ROW(B5067),APガラス性能一覧!$N:$N,0))),"")))</f>
        <v/>
      </c>
      <c r="C5073" s="68" t="str">
        <f>IFERROR(VLOOKUP($B5073,APガラス性能一覧!$A$2:$M$6097,2,0),"")</f>
        <v/>
      </c>
      <c r="D5073" s="68" t="str">
        <f>IFERROR(VLOOKUP($B5073,APガラス性能一覧!$A$2:$M$6097,3,0),"")</f>
        <v/>
      </c>
      <c r="E5073" s="68" t="str">
        <f>IFERROR(VLOOKUP($B5073,APガラス性能一覧!$A$2:$M$6097,4,0),"")</f>
        <v/>
      </c>
      <c r="F5073" s="68" t="str">
        <f>IFERROR(VLOOKUP($B5073,APガラス性能一覧!$A$2:$M$6097,5,0),"")</f>
        <v/>
      </c>
      <c r="G5073" s="68" t="str">
        <f>IFERROR(VLOOKUP($B5073,APガラス性能一覧!$A$2:$M$6097,6,0),"")</f>
        <v/>
      </c>
      <c r="H5073" s="68" t="str">
        <f>IFERROR(VLOOKUP($B5073,APガラス性能一覧!$A$2:$M$6097,7,0),"")</f>
        <v/>
      </c>
      <c r="I5073" s="68" t="str">
        <f>IFERROR(VLOOKUP($B5073,APガラス性能一覧!$A$2:$M$6097,8,0),"")</f>
        <v/>
      </c>
      <c r="J5073" s="68" t="str">
        <f>IFERROR(VLOOKUP($B5073,APガラス性能一覧!$A$2:$M$6097,9,0),"")</f>
        <v/>
      </c>
      <c r="K5073" s="68" t="str">
        <f>IFERROR(VLOOKUP($B5073,APガラス性能一覧!$A$2:$M$6097,10,0),"")</f>
        <v/>
      </c>
      <c r="L5073" s="68" t="str">
        <f>IFERROR(VLOOKUP($B5073,APガラス性能一覧!$A$2:$M$6097,11,0),"")</f>
        <v/>
      </c>
      <c r="M5073" s="68" t="str">
        <f>IFERROR(VLOOKUP($B5073,APガラス性能一覧!$A$2:$M$6097,12,0),"")</f>
        <v/>
      </c>
      <c r="N5073" s="68" t="str">
        <f>IFERROR(VLOOKUP($B5073,APガラス性能一覧!$A$2:$M$6097,13,0),"")</f>
        <v/>
      </c>
    </row>
    <row r="5074" spans="2:14" x14ac:dyDescent="0.4">
      <c r="B5074" s="68" t="str">
        <f>IF($D$2="","",IF($E$2=0.65,IFERROR(IF(INDEX(APガラス性能一覧!A:A,MATCH(ROW(B5068),APガラス性能一覧!$O:$O,0))="","",INDEX(APガラス性能一覧!A:A,MATCH(ROW(B5068),APガラス性能一覧!$O:$O,0))),""),IFERROR(IF(INDEX(APガラス性能一覧!A:A,MATCH(ROW(B5068),APガラス性能一覧!$N:$N,0))="","",INDEX(APガラス性能一覧!A:A,MATCH(ROW(B5068),APガラス性能一覧!$N:$N,0))),"")))</f>
        <v/>
      </c>
      <c r="C5074" s="68" t="str">
        <f>IFERROR(VLOOKUP($B5074,APガラス性能一覧!$A$2:$M$6097,2,0),"")</f>
        <v/>
      </c>
      <c r="D5074" s="68" t="str">
        <f>IFERROR(VLOOKUP($B5074,APガラス性能一覧!$A$2:$M$6097,3,0),"")</f>
        <v/>
      </c>
      <c r="E5074" s="68" t="str">
        <f>IFERROR(VLOOKUP($B5074,APガラス性能一覧!$A$2:$M$6097,4,0),"")</f>
        <v/>
      </c>
      <c r="F5074" s="68" t="str">
        <f>IFERROR(VLOOKUP($B5074,APガラス性能一覧!$A$2:$M$6097,5,0),"")</f>
        <v/>
      </c>
      <c r="G5074" s="68" t="str">
        <f>IFERROR(VLOOKUP($B5074,APガラス性能一覧!$A$2:$M$6097,6,0),"")</f>
        <v/>
      </c>
      <c r="H5074" s="68" t="str">
        <f>IFERROR(VLOOKUP($B5074,APガラス性能一覧!$A$2:$M$6097,7,0),"")</f>
        <v/>
      </c>
      <c r="I5074" s="68" t="str">
        <f>IFERROR(VLOOKUP($B5074,APガラス性能一覧!$A$2:$M$6097,8,0),"")</f>
        <v/>
      </c>
      <c r="J5074" s="68" t="str">
        <f>IFERROR(VLOOKUP($B5074,APガラス性能一覧!$A$2:$M$6097,9,0),"")</f>
        <v/>
      </c>
      <c r="K5074" s="68" t="str">
        <f>IFERROR(VLOOKUP($B5074,APガラス性能一覧!$A$2:$M$6097,10,0),"")</f>
        <v/>
      </c>
      <c r="L5074" s="68" t="str">
        <f>IFERROR(VLOOKUP($B5074,APガラス性能一覧!$A$2:$M$6097,11,0),"")</f>
        <v/>
      </c>
      <c r="M5074" s="68" t="str">
        <f>IFERROR(VLOOKUP($B5074,APガラス性能一覧!$A$2:$M$6097,12,0),"")</f>
        <v/>
      </c>
      <c r="N5074" s="68" t="str">
        <f>IFERROR(VLOOKUP($B5074,APガラス性能一覧!$A$2:$M$6097,13,0),"")</f>
        <v/>
      </c>
    </row>
    <row r="5075" spans="2:14" x14ac:dyDescent="0.4">
      <c r="B5075" s="68" t="str">
        <f>IF($D$2="","",IF($E$2=0.65,IFERROR(IF(INDEX(APガラス性能一覧!A:A,MATCH(ROW(B5069),APガラス性能一覧!$O:$O,0))="","",INDEX(APガラス性能一覧!A:A,MATCH(ROW(B5069),APガラス性能一覧!$O:$O,0))),""),IFERROR(IF(INDEX(APガラス性能一覧!A:A,MATCH(ROW(B5069),APガラス性能一覧!$N:$N,0))="","",INDEX(APガラス性能一覧!A:A,MATCH(ROW(B5069),APガラス性能一覧!$N:$N,0))),"")))</f>
        <v/>
      </c>
      <c r="C5075" s="68" t="str">
        <f>IFERROR(VLOOKUP($B5075,APガラス性能一覧!$A$2:$M$6097,2,0),"")</f>
        <v/>
      </c>
      <c r="D5075" s="68" t="str">
        <f>IFERROR(VLOOKUP($B5075,APガラス性能一覧!$A$2:$M$6097,3,0),"")</f>
        <v/>
      </c>
      <c r="E5075" s="68" t="str">
        <f>IFERROR(VLOOKUP($B5075,APガラス性能一覧!$A$2:$M$6097,4,0),"")</f>
        <v/>
      </c>
      <c r="F5075" s="68" t="str">
        <f>IFERROR(VLOOKUP($B5075,APガラス性能一覧!$A$2:$M$6097,5,0),"")</f>
        <v/>
      </c>
      <c r="G5075" s="68" t="str">
        <f>IFERROR(VLOOKUP($B5075,APガラス性能一覧!$A$2:$M$6097,6,0),"")</f>
        <v/>
      </c>
      <c r="H5075" s="68" t="str">
        <f>IFERROR(VLOOKUP($B5075,APガラス性能一覧!$A$2:$M$6097,7,0),"")</f>
        <v/>
      </c>
      <c r="I5075" s="68" t="str">
        <f>IFERROR(VLOOKUP($B5075,APガラス性能一覧!$A$2:$M$6097,8,0),"")</f>
        <v/>
      </c>
      <c r="J5075" s="68" t="str">
        <f>IFERROR(VLOOKUP($B5075,APガラス性能一覧!$A$2:$M$6097,9,0),"")</f>
        <v/>
      </c>
      <c r="K5075" s="68" t="str">
        <f>IFERROR(VLOOKUP($B5075,APガラス性能一覧!$A$2:$M$6097,10,0),"")</f>
        <v/>
      </c>
      <c r="L5075" s="68" t="str">
        <f>IFERROR(VLOOKUP($B5075,APガラス性能一覧!$A$2:$M$6097,11,0),"")</f>
        <v/>
      </c>
      <c r="M5075" s="68" t="str">
        <f>IFERROR(VLOOKUP($B5075,APガラス性能一覧!$A$2:$M$6097,12,0),"")</f>
        <v/>
      </c>
      <c r="N5075" s="68" t="str">
        <f>IFERROR(VLOOKUP($B5075,APガラス性能一覧!$A$2:$M$6097,13,0),"")</f>
        <v/>
      </c>
    </row>
    <row r="5076" spans="2:14" x14ac:dyDescent="0.4">
      <c r="B5076" s="68" t="str">
        <f>IF($D$2="","",IF($E$2=0.65,IFERROR(IF(INDEX(APガラス性能一覧!A:A,MATCH(ROW(B5070),APガラス性能一覧!$O:$O,0))="","",INDEX(APガラス性能一覧!A:A,MATCH(ROW(B5070),APガラス性能一覧!$O:$O,0))),""),IFERROR(IF(INDEX(APガラス性能一覧!A:A,MATCH(ROW(B5070),APガラス性能一覧!$N:$N,0))="","",INDEX(APガラス性能一覧!A:A,MATCH(ROW(B5070),APガラス性能一覧!$N:$N,0))),"")))</f>
        <v/>
      </c>
      <c r="C5076" s="68" t="str">
        <f>IFERROR(VLOOKUP($B5076,APガラス性能一覧!$A$2:$M$6097,2,0),"")</f>
        <v/>
      </c>
      <c r="D5076" s="68" t="str">
        <f>IFERROR(VLOOKUP($B5076,APガラス性能一覧!$A$2:$M$6097,3,0),"")</f>
        <v/>
      </c>
      <c r="E5076" s="68" t="str">
        <f>IFERROR(VLOOKUP($B5076,APガラス性能一覧!$A$2:$M$6097,4,0),"")</f>
        <v/>
      </c>
      <c r="F5076" s="68" t="str">
        <f>IFERROR(VLOOKUP($B5076,APガラス性能一覧!$A$2:$M$6097,5,0),"")</f>
        <v/>
      </c>
      <c r="G5076" s="68" t="str">
        <f>IFERROR(VLOOKUP($B5076,APガラス性能一覧!$A$2:$M$6097,6,0),"")</f>
        <v/>
      </c>
      <c r="H5076" s="68" t="str">
        <f>IFERROR(VLOOKUP($B5076,APガラス性能一覧!$A$2:$M$6097,7,0),"")</f>
        <v/>
      </c>
      <c r="I5076" s="68" t="str">
        <f>IFERROR(VLOOKUP($B5076,APガラス性能一覧!$A$2:$M$6097,8,0),"")</f>
        <v/>
      </c>
      <c r="J5076" s="68" t="str">
        <f>IFERROR(VLOOKUP($B5076,APガラス性能一覧!$A$2:$M$6097,9,0),"")</f>
        <v/>
      </c>
      <c r="K5076" s="68" t="str">
        <f>IFERROR(VLOOKUP($B5076,APガラス性能一覧!$A$2:$M$6097,10,0),"")</f>
        <v/>
      </c>
      <c r="L5076" s="68" t="str">
        <f>IFERROR(VLOOKUP($B5076,APガラス性能一覧!$A$2:$M$6097,11,0),"")</f>
        <v/>
      </c>
      <c r="M5076" s="68" t="str">
        <f>IFERROR(VLOOKUP($B5076,APガラス性能一覧!$A$2:$M$6097,12,0),"")</f>
        <v/>
      </c>
      <c r="N5076" s="68" t="str">
        <f>IFERROR(VLOOKUP($B5076,APガラス性能一覧!$A$2:$M$6097,13,0),"")</f>
        <v/>
      </c>
    </row>
    <row r="5077" spans="2:14" x14ac:dyDescent="0.4">
      <c r="B5077" s="68" t="str">
        <f>IF($D$2="","",IF($E$2=0.65,IFERROR(IF(INDEX(APガラス性能一覧!A:A,MATCH(ROW(B5071),APガラス性能一覧!$O:$O,0))="","",INDEX(APガラス性能一覧!A:A,MATCH(ROW(B5071),APガラス性能一覧!$O:$O,0))),""),IFERROR(IF(INDEX(APガラス性能一覧!A:A,MATCH(ROW(B5071),APガラス性能一覧!$N:$N,0))="","",INDEX(APガラス性能一覧!A:A,MATCH(ROW(B5071),APガラス性能一覧!$N:$N,0))),"")))</f>
        <v/>
      </c>
      <c r="C5077" s="68" t="str">
        <f>IFERROR(VLOOKUP($B5077,APガラス性能一覧!$A$2:$M$6097,2,0),"")</f>
        <v/>
      </c>
      <c r="D5077" s="68" t="str">
        <f>IFERROR(VLOOKUP($B5077,APガラス性能一覧!$A$2:$M$6097,3,0),"")</f>
        <v/>
      </c>
      <c r="E5077" s="68" t="str">
        <f>IFERROR(VLOOKUP($B5077,APガラス性能一覧!$A$2:$M$6097,4,0),"")</f>
        <v/>
      </c>
      <c r="F5077" s="68" t="str">
        <f>IFERROR(VLOOKUP($B5077,APガラス性能一覧!$A$2:$M$6097,5,0),"")</f>
        <v/>
      </c>
      <c r="G5077" s="68" t="str">
        <f>IFERROR(VLOOKUP($B5077,APガラス性能一覧!$A$2:$M$6097,6,0),"")</f>
        <v/>
      </c>
      <c r="H5077" s="68" t="str">
        <f>IFERROR(VLOOKUP($B5077,APガラス性能一覧!$A$2:$M$6097,7,0),"")</f>
        <v/>
      </c>
      <c r="I5077" s="68" t="str">
        <f>IFERROR(VLOOKUP($B5077,APガラス性能一覧!$A$2:$M$6097,8,0),"")</f>
        <v/>
      </c>
      <c r="J5077" s="68" t="str">
        <f>IFERROR(VLOOKUP($B5077,APガラス性能一覧!$A$2:$M$6097,9,0),"")</f>
        <v/>
      </c>
      <c r="K5077" s="68" t="str">
        <f>IFERROR(VLOOKUP($B5077,APガラス性能一覧!$A$2:$M$6097,10,0),"")</f>
        <v/>
      </c>
      <c r="L5077" s="68" t="str">
        <f>IFERROR(VLOOKUP($B5077,APガラス性能一覧!$A$2:$M$6097,11,0),"")</f>
        <v/>
      </c>
      <c r="M5077" s="68" t="str">
        <f>IFERROR(VLOOKUP($B5077,APガラス性能一覧!$A$2:$M$6097,12,0),"")</f>
        <v/>
      </c>
      <c r="N5077" s="68" t="str">
        <f>IFERROR(VLOOKUP($B5077,APガラス性能一覧!$A$2:$M$6097,13,0),"")</f>
        <v/>
      </c>
    </row>
    <row r="5078" spans="2:14" x14ac:dyDescent="0.4">
      <c r="B5078" s="68" t="str">
        <f>IF($D$2="","",IF($E$2=0.65,IFERROR(IF(INDEX(APガラス性能一覧!A:A,MATCH(ROW(B5072),APガラス性能一覧!$O:$O,0))="","",INDEX(APガラス性能一覧!A:A,MATCH(ROW(B5072),APガラス性能一覧!$O:$O,0))),""),IFERROR(IF(INDEX(APガラス性能一覧!A:A,MATCH(ROW(B5072),APガラス性能一覧!$N:$N,0))="","",INDEX(APガラス性能一覧!A:A,MATCH(ROW(B5072),APガラス性能一覧!$N:$N,0))),"")))</f>
        <v/>
      </c>
      <c r="C5078" s="68" t="str">
        <f>IFERROR(VLOOKUP($B5078,APガラス性能一覧!$A$2:$M$6097,2,0),"")</f>
        <v/>
      </c>
      <c r="D5078" s="68" t="str">
        <f>IFERROR(VLOOKUP($B5078,APガラス性能一覧!$A$2:$M$6097,3,0),"")</f>
        <v/>
      </c>
      <c r="E5078" s="68" t="str">
        <f>IFERROR(VLOOKUP($B5078,APガラス性能一覧!$A$2:$M$6097,4,0),"")</f>
        <v/>
      </c>
      <c r="F5078" s="68" t="str">
        <f>IFERROR(VLOOKUP($B5078,APガラス性能一覧!$A$2:$M$6097,5,0),"")</f>
        <v/>
      </c>
      <c r="G5078" s="68" t="str">
        <f>IFERROR(VLOOKUP($B5078,APガラス性能一覧!$A$2:$M$6097,6,0),"")</f>
        <v/>
      </c>
      <c r="H5078" s="68" t="str">
        <f>IFERROR(VLOOKUP($B5078,APガラス性能一覧!$A$2:$M$6097,7,0),"")</f>
        <v/>
      </c>
      <c r="I5078" s="68" t="str">
        <f>IFERROR(VLOOKUP($B5078,APガラス性能一覧!$A$2:$M$6097,8,0),"")</f>
        <v/>
      </c>
      <c r="J5078" s="68" t="str">
        <f>IFERROR(VLOOKUP($B5078,APガラス性能一覧!$A$2:$M$6097,9,0),"")</f>
        <v/>
      </c>
      <c r="K5078" s="68" t="str">
        <f>IFERROR(VLOOKUP($B5078,APガラス性能一覧!$A$2:$M$6097,10,0),"")</f>
        <v/>
      </c>
      <c r="L5078" s="68" t="str">
        <f>IFERROR(VLOOKUP($B5078,APガラス性能一覧!$A$2:$M$6097,11,0),"")</f>
        <v/>
      </c>
      <c r="M5078" s="68" t="str">
        <f>IFERROR(VLOOKUP($B5078,APガラス性能一覧!$A$2:$M$6097,12,0),"")</f>
        <v/>
      </c>
      <c r="N5078" s="68" t="str">
        <f>IFERROR(VLOOKUP($B5078,APガラス性能一覧!$A$2:$M$6097,13,0),"")</f>
        <v/>
      </c>
    </row>
    <row r="5079" spans="2:14" x14ac:dyDescent="0.4">
      <c r="B5079" s="68" t="str">
        <f>IF($D$2="","",IF($E$2=0.65,IFERROR(IF(INDEX(APガラス性能一覧!A:A,MATCH(ROW(B5073),APガラス性能一覧!$O:$O,0))="","",INDEX(APガラス性能一覧!A:A,MATCH(ROW(B5073),APガラス性能一覧!$O:$O,0))),""),IFERROR(IF(INDEX(APガラス性能一覧!A:A,MATCH(ROW(B5073),APガラス性能一覧!$N:$N,0))="","",INDEX(APガラス性能一覧!A:A,MATCH(ROW(B5073),APガラス性能一覧!$N:$N,0))),"")))</f>
        <v/>
      </c>
      <c r="C5079" s="68" t="str">
        <f>IFERROR(VLOOKUP($B5079,APガラス性能一覧!$A$2:$M$6097,2,0),"")</f>
        <v/>
      </c>
      <c r="D5079" s="68" t="str">
        <f>IFERROR(VLOOKUP($B5079,APガラス性能一覧!$A$2:$M$6097,3,0),"")</f>
        <v/>
      </c>
      <c r="E5079" s="68" t="str">
        <f>IFERROR(VLOOKUP($B5079,APガラス性能一覧!$A$2:$M$6097,4,0),"")</f>
        <v/>
      </c>
      <c r="F5079" s="68" t="str">
        <f>IFERROR(VLOOKUP($B5079,APガラス性能一覧!$A$2:$M$6097,5,0),"")</f>
        <v/>
      </c>
      <c r="G5079" s="68" t="str">
        <f>IFERROR(VLOOKUP($B5079,APガラス性能一覧!$A$2:$M$6097,6,0),"")</f>
        <v/>
      </c>
      <c r="H5079" s="68" t="str">
        <f>IFERROR(VLOOKUP($B5079,APガラス性能一覧!$A$2:$M$6097,7,0),"")</f>
        <v/>
      </c>
      <c r="I5079" s="68" t="str">
        <f>IFERROR(VLOOKUP($B5079,APガラス性能一覧!$A$2:$M$6097,8,0),"")</f>
        <v/>
      </c>
      <c r="J5079" s="68" t="str">
        <f>IFERROR(VLOOKUP($B5079,APガラス性能一覧!$A$2:$M$6097,9,0),"")</f>
        <v/>
      </c>
      <c r="K5079" s="68" t="str">
        <f>IFERROR(VLOOKUP($B5079,APガラス性能一覧!$A$2:$M$6097,10,0),"")</f>
        <v/>
      </c>
      <c r="L5079" s="68" t="str">
        <f>IFERROR(VLOOKUP($B5079,APガラス性能一覧!$A$2:$M$6097,11,0),"")</f>
        <v/>
      </c>
      <c r="M5079" s="68" t="str">
        <f>IFERROR(VLOOKUP($B5079,APガラス性能一覧!$A$2:$M$6097,12,0),"")</f>
        <v/>
      </c>
      <c r="N5079" s="68" t="str">
        <f>IFERROR(VLOOKUP($B5079,APガラス性能一覧!$A$2:$M$6097,13,0),"")</f>
        <v/>
      </c>
    </row>
    <row r="5080" spans="2:14" x14ac:dyDescent="0.4">
      <c r="B5080" s="68" t="str">
        <f>IF($D$2="","",IF($E$2=0.65,IFERROR(IF(INDEX(APガラス性能一覧!A:A,MATCH(ROW(B5074),APガラス性能一覧!$O:$O,0))="","",INDEX(APガラス性能一覧!A:A,MATCH(ROW(B5074),APガラス性能一覧!$O:$O,0))),""),IFERROR(IF(INDEX(APガラス性能一覧!A:A,MATCH(ROW(B5074),APガラス性能一覧!$N:$N,0))="","",INDEX(APガラス性能一覧!A:A,MATCH(ROW(B5074),APガラス性能一覧!$N:$N,0))),"")))</f>
        <v/>
      </c>
      <c r="C5080" s="68" t="str">
        <f>IFERROR(VLOOKUP($B5080,APガラス性能一覧!$A$2:$M$6097,2,0),"")</f>
        <v/>
      </c>
      <c r="D5080" s="68" t="str">
        <f>IFERROR(VLOOKUP($B5080,APガラス性能一覧!$A$2:$M$6097,3,0),"")</f>
        <v/>
      </c>
      <c r="E5080" s="68" t="str">
        <f>IFERROR(VLOOKUP($B5080,APガラス性能一覧!$A$2:$M$6097,4,0),"")</f>
        <v/>
      </c>
      <c r="F5080" s="68" t="str">
        <f>IFERROR(VLOOKUP($B5080,APガラス性能一覧!$A$2:$M$6097,5,0),"")</f>
        <v/>
      </c>
      <c r="G5080" s="68" t="str">
        <f>IFERROR(VLOOKUP($B5080,APガラス性能一覧!$A$2:$M$6097,6,0),"")</f>
        <v/>
      </c>
      <c r="H5080" s="68" t="str">
        <f>IFERROR(VLOOKUP($B5080,APガラス性能一覧!$A$2:$M$6097,7,0),"")</f>
        <v/>
      </c>
      <c r="I5080" s="68" t="str">
        <f>IFERROR(VLOOKUP($B5080,APガラス性能一覧!$A$2:$M$6097,8,0),"")</f>
        <v/>
      </c>
      <c r="J5080" s="68" t="str">
        <f>IFERROR(VLOOKUP($B5080,APガラス性能一覧!$A$2:$M$6097,9,0),"")</f>
        <v/>
      </c>
      <c r="K5080" s="68" t="str">
        <f>IFERROR(VLOOKUP($B5080,APガラス性能一覧!$A$2:$M$6097,10,0),"")</f>
        <v/>
      </c>
      <c r="L5080" s="68" t="str">
        <f>IFERROR(VLOOKUP($B5080,APガラス性能一覧!$A$2:$M$6097,11,0),"")</f>
        <v/>
      </c>
      <c r="M5080" s="68" t="str">
        <f>IFERROR(VLOOKUP($B5080,APガラス性能一覧!$A$2:$M$6097,12,0),"")</f>
        <v/>
      </c>
      <c r="N5080" s="68" t="str">
        <f>IFERROR(VLOOKUP($B5080,APガラス性能一覧!$A$2:$M$6097,13,0),"")</f>
        <v/>
      </c>
    </row>
    <row r="5081" spans="2:14" x14ac:dyDescent="0.4">
      <c r="B5081" s="68" t="str">
        <f>IF($D$2="","",IF($E$2=0.65,IFERROR(IF(INDEX(APガラス性能一覧!A:A,MATCH(ROW(B5075),APガラス性能一覧!$O:$O,0))="","",INDEX(APガラス性能一覧!A:A,MATCH(ROW(B5075),APガラス性能一覧!$O:$O,0))),""),IFERROR(IF(INDEX(APガラス性能一覧!A:A,MATCH(ROW(B5075),APガラス性能一覧!$N:$N,0))="","",INDEX(APガラス性能一覧!A:A,MATCH(ROW(B5075),APガラス性能一覧!$N:$N,0))),"")))</f>
        <v/>
      </c>
      <c r="C5081" s="68" t="str">
        <f>IFERROR(VLOOKUP($B5081,APガラス性能一覧!$A$2:$M$6097,2,0),"")</f>
        <v/>
      </c>
      <c r="D5081" s="68" t="str">
        <f>IFERROR(VLOOKUP($B5081,APガラス性能一覧!$A$2:$M$6097,3,0),"")</f>
        <v/>
      </c>
      <c r="E5081" s="68" t="str">
        <f>IFERROR(VLOOKUP($B5081,APガラス性能一覧!$A$2:$M$6097,4,0),"")</f>
        <v/>
      </c>
      <c r="F5081" s="68" t="str">
        <f>IFERROR(VLOOKUP($B5081,APガラス性能一覧!$A$2:$M$6097,5,0),"")</f>
        <v/>
      </c>
      <c r="G5081" s="68" t="str">
        <f>IFERROR(VLOOKUP($B5081,APガラス性能一覧!$A$2:$M$6097,6,0),"")</f>
        <v/>
      </c>
      <c r="H5081" s="68" t="str">
        <f>IFERROR(VLOOKUP($B5081,APガラス性能一覧!$A$2:$M$6097,7,0),"")</f>
        <v/>
      </c>
      <c r="I5081" s="68" t="str">
        <f>IFERROR(VLOOKUP($B5081,APガラス性能一覧!$A$2:$M$6097,8,0),"")</f>
        <v/>
      </c>
      <c r="J5081" s="68" t="str">
        <f>IFERROR(VLOOKUP($B5081,APガラス性能一覧!$A$2:$M$6097,9,0),"")</f>
        <v/>
      </c>
      <c r="K5081" s="68" t="str">
        <f>IFERROR(VLOOKUP($B5081,APガラス性能一覧!$A$2:$M$6097,10,0),"")</f>
        <v/>
      </c>
      <c r="L5081" s="68" t="str">
        <f>IFERROR(VLOOKUP($B5081,APガラス性能一覧!$A$2:$M$6097,11,0),"")</f>
        <v/>
      </c>
      <c r="M5081" s="68" t="str">
        <f>IFERROR(VLOOKUP($B5081,APガラス性能一覧!$A$2:$M$6097,12,0),"")</f>
        <v/>
      </c>
      <c r="N5081" s="68" t="str">
        <f>IFERROR(VLOOKUP($B5081,APガラス性能一覧!$A$2:$M$6097,13,0),"")</f>
        <v/>
      </c>
    </row>
    <row r="5082" spans="2:14" x14ac:dyDescent="0.4">
      <c r="B5082" s="68" t="str">
        <f>IF($D$2="","",IF($E$2=0.65,IFERROR(IF(INDEX(APガラス性能一覧!A:A,MATCH(ROW(B5076),APガラス性能一覧!$O:$O,0))="","",INDEX(APガラス性能一覧!A:A,MATCH(ROW(B5076),APガラス性能一覧!$O:$O,0))),""),IFERROR(IF(INDEX(APガラス性能一覧!A:A,MATCH(ROW(B5076),APガラス性能一覧!$N:$N,0))="","",INDEX(APガラス性能一覧!A:A,MATCH(ROW(B5076),APガラス性能一覧!$N:$N,0))),"")))</f>
        <v/>
      </c>
      <c r="C5082" s="68" t="str">
        <f>IFERROR(VLOOKUP($B5082,APガラス性能一覧!$A$2:$M$6097,2,0),"")</f>
        <v/>
      </c>
      <c r="D5082" s="68" t="str">
        <f>IFERROR(VLOOKUP($B5082,APガラス性能一覧!$A$2:$M$6097,3,0),"")</f>
        <v/>
      </c>
      <c r="E5082" s="68" t="str">
        <f>IFERROR(VLOOKUP($B5082,APガラス性能一覧!$A$2:$M$6097,4,0),"")</f>
        <v/>
      </c>
      <c r="F5082" s="68" t="str">
        <f>IFERROR(VLOOKUP($B5082,APガラス性能一覧!$A$2:$M$6097,5,0),"")</f>
        <v/>
      </c>
      <c r="G5082" s="68" t="str">
        <f>IFERROR(VLOOKUP($B5082,APガラス性能一覧!$A$2:$M$6097,6,0),"")</f>
        <v/>
      </c>
      <c r="H5082" s="68" t="str">
        <f>IFERROR(VLOOKUP($B5082,APガラス性能一覧!$A$2:$M$6097,7,0),"")</f>
        <v/>
      </c>
      <c r="I5082" s="68" t="str">
        <f>IFERROR(VLOOKUP($B5082,APガラス性能一覧!$A$2:$M$6097,8,0),"")</f>
        <v/>
      </c>
      <c r="J5082" s="68" t="str">
        <f>IFERROR(VLOOKUP($B5082,APガラス性能一覧!$A$2:$M$6097,9,0),"")</f>
        <v/>
      </c>
      <c r="K5082" s="68" t="str">
        <f>IFERROR(VLOOKUP($B5082,APガラス性能一覧!$A$2:$M$6097,10,0),"")</f>
        <v/>
      </c>
      <c r="L5082" s="68" t="str">
        <f>IFERROR(VLOOKUP($B5082,APガラス性能一覧!$A$2:$M$6097,11,0),"")</f>
        <v/>
      </c>
      <c r="M5082" s="68" t="str">
        <f>IFERROR(VLOOKUP($B5082,APガラス性能一覧!$A$2:$M$6097,12,0),"")</f>
        <v/>
      </c>
      <c r="N5082" s="68" t="str">
        <f>IFERROR(VLOOKUP($B5082,APガラス性能一覧!$A$2:$M$6097,13,0),"")</f>
        <v/>
      </c>
    </row>
    <row r="5083" spans="2:14" x14ac:dyDescent="0.4">
      <c r="B5083" s="68" t="str">
        <f>IF($D$2="","",IF($E$2=0.65,IFERROR(IF(INDEX(APガラス性能一覧!A:A,MATCH(ROW(B5077),APガラス性能一覧!$O:$O,0))="","",INDEX(APガラス性能一覧!A:A,MATCH(ROW(B5077),APガラス性能一覧!$O:$O,0))),""),IFERROR(IF(INDEX(APガラス性能一覧!A:A,MATCH(ROW(B5077),APガラス性能一覧!$N:$N,0))="","",INDEX(APガラス性能一覧!A:A,MATCH(ROW(B5077),APガラス性能一覧!$N:$N,0))),"")))</f>
        <v/>
      </c>
      <c r="C5083" s="68" t="str">
        <f>IFERROR(VLOOKUP($B5083,APガラス性能一覧!$A$2:$M$6097,2,0),"")</f>
        <v/>
      </c>
      <c r="D5083" s="68" t="str">
        <f>IFERROR(VLOOKUP($B5083,APガラス性能一覧!$A$2:$M$6097,3,0),"")</f>
        <v/>
      </c>
      <c r="E5083" s="68" t="str">
        <f>IFERROR(VLOOKUP($B5083,APガラス性能一覧!$A$2:$M$6097,4,0),"")</f>
        <v/>
      </c>
      <c r="F5083" s="68" t="str">
        <f>IFERROR(VLOOKUP($B5083,APガラス性能一覧!$A$2:$M$6097,5,0),"")</f>
        <v/>
      </c>
      <c r="G5083" s="68" t="str">
        <f>IFERROR(VLOOKUP($B5083,APガラス性能一覧!$A$2:$M$6097,6,0),"")</f>
        <v/>
      </c>
      <c r="H5083" s="68" t="str">
        <f>IFERROR(VLOOKUP($B5083,APガラス性能一覧!$A$2:$M$6097,7,0),"")</f>
        <v/>
      </c>
      <c r="I5083" s="68" t="str">
        <f>IFERROR(VLOOKUP($B5083,APガラス性能一覧!$A$2:$M$6097,8,0),"")</f>
        <v/>
      </c>
      <c r="J5083" s="68" t="str">
        <f>IFERROR(VLOOKUP($B5083,APガラス性能一覧!$A$2:$M$6097,9,0),"")</f>
        <v/>
      </c>
      <c r="K5083" s="68" t="str">
        <f>IFERROR(VLOOKUP($B5083,APガラス性能一覧!$A$2:$M$6097,10,0),"")</f>
        <v/>
      </c>
      <c r="L5083" s="68" t="str">
        <f>IFERROR(VLOOKUP($B5083,APガラス性能一覧!$A$2:$M$6097,11,0),"")</f>
        <v/>
      </c>
      <c r="M5083" s="68" t="str">
        <f>IFERROR(VLOOKUP($B5083,APガラス性能一覧!$A$2:$M$6097,12,0),"")</f>
        <v/>
      </c>
      <c r="N5083" s="68" t="str">
        <f>IFERROR(VLOOKUP($B5083,APガラス性能一覧!$A$2:$M$6097,13,0),"")</f>
        <v/>
      </c>
    </row>
    <row r="5084" spans="2:14" x14ac:dyDescent="0.4">
      <c r="B5084" s="68" t="str">
        <f>IF($D$2="","",IF($E$2=0.65,IFERROR(IF(INDEX(APガラス性能一覧!A:A,MATCH(ROW(B5078),APガラス性能一覧!$O:$O,0))="","",INDEX(APガラス性能一覧!A:A,MATCH(ROW(B5078),APガラス性能一覧!$O:$O,0))),""),IFERROR(IF(INDEX(APガラス性能一覧!A:A,MATCH(ROW(B5078),APガラス性能一覧!$N:$N,0))="","",INDEX(APガラス性能一覧!A:A,MATCH(ROW(B5078),APガラス性能一覧!$N:$N,0))),"")))</f>
        <v/>
      </c>
      <c r="C5084" s="68" t="str">
        <f>IFERROR(VLOOKUP($B5084,APガラス性能一覧!$A$2:$M$6097,2,0),"")</f>
        <v/>
      </c>
      <c r="D5084" s="68" t="str">
        <f>IFERROR(VLOOKUP($B5084,APガラス性能一覧!$A$2:$M$6097,3,0),"")</f>
        <v/>
      </c>
      <c r="E5084" s="68" t="str">
        <f>IFERROR(VLOOKUP($B5084,APガラス性能一覧!$A$2:$M$6097,4,0),"")</f>
        <v/>
      </c>
      <c r="F5084" s="68" t="str">
        <f>IFERROR(VLOOKUP($B5084,APガラス性能一覧!$A$2:$M$6097,5,0),"")</f>
        <v/>
      </c>
      <c r="G5084" s="68" t="str">
        <f>IFERROR(VLOOKUP($B5084,APガラス性能一覧!$A$2:$M$6097,6,0),"")</f>
        <v/>
      </c>
      <c r="H5084" s="68" t="str">
        <f>IFERROR(VLOOKUP($B5084,APガラス性能一覧!$A$2:$M$6097,7,0),"")</f>
        <v/>
      </c>
      <c r="I5084" s="68" t="str">
        <f>IFERROR(VLOOKUP($B5084,APガラス性能一覧!$A$2:$M$6097,8,0),"")</f>
        <v/>
      </c>
      <c r="J5084" s="68" t="str">
        <f>IFERROR(VLOOKUP($B5084,APガラス性能一覧!$A$2:$M$6097,9,0),"")</f>
        <v/>
      </c>
      <c r="K5084" s="68" t="str">
        <f>IFERROR(VLOOKUP($B5084,APガラス性能一覧!$A$2:$M$6097,10,0),"")</f>
        <v/>
      </c>
      <c r="L5084" s="68" t="str">
        <f>IFERROR(VLOOKUP($B5084,APガラス性能一覧!$A$2:$M$6097,11,0),"")</f>
        <v/>
      </c>
      <c r="M5084" s="68" t="str">
        <f>IFERROR(VLOOKUP($B5084,APガラス性能一覧!$A$2:$M$6097,12,0),"")</f>
        <v/>
      </c>
      <c r="N5084" s="68" t="str">
        <f>IFERROR(VLOOKUP($B5084,APガラス性能一覧!$A$2:$M$6097,13,0),"")</f>
        <v/>
      </c>
    </row>
    <row r="5085" spans="2:14" x14ac:dyDescent="0.4">
      <c r="B5085" s="68" t="str">
        <f>IF($D$2="","",IF($E$2=0.65,IFERROR(IF(INDEX(APガラス性能一覧!A:A,MATCH(ROW(B5079),APガラス性能一覧!$O:$O,0))="","",INDEX(APガラス性能一覧!A:A,MATCH(ROW(B5079),APガラス性能一覧!$O:$O,0))),""),IFERROR(IF(INDEX(APガラス性能一覧!A:A,MATCH(ROW(B5079),APガラス性能一覧!$N:$N,0))="","",INDEX(APガラス性能一覧!A:A,MATCH(ROW(B5079),APガラス性能一覧!$N:$N,0))),"")))</f>
        <v/>
      </c>
      <c r="C5085" s="68" t="str">
        <f>IFERROR(VLOOKUP($B5085,APガラス性能一覧!$A$2:$M$6097,2,0),"")</f>
        <v/>
      </c>
      <c r="D5085" s="68" t="str">
        <f>IFERROR(VLOOKUP($B5085,APガラス性能一覧!$A$2:$M$6097,3,0),"")</f>
        <v/>
      </c>
      <c r="E5085" s="68" t="str">
        <f>IFERROR(VLOOKUP($B5085,APガラス性能一覧!$A$2:$M$6097,4,0),"")</f>
        <v/>
      </c>
      <c r="F5085" s="68" t="str">
        <f>IFERROR(VLOOKUP($B5085,APガラス性能一覧!$A$2:$M$6097,5,0),"")</f>
        <v/>
      </c>
      <c r="G5085" s="68" t="str">
        <f>IFERROR(VLOOKUP($B5085,APガラス性能一覧!$A$2:$M$6097,6,0),"")</f>
        <v/>
      </c>
      <c r="H5085" s="68" t="str">
        <f>IFERROR(VLOOKUP($B5085,APガラス性能一覧!$A$2:$M$6097,7,0),"")</f>
        <v/>
      </c>
      <c r="I5085" s="68" t="str">
        <f>IFERROR(VLOOKUP($B5085,APガラス性能一覧!$A$2:$M$6097,8,0),"")</f>
        <v/>
      </c>
      <c r="J5085" s="68" t="str">
        <f>IFERROR(VLOOKUP($B5085,APガラス性能一覧!$A$2:$M$6097,9,0),"")</f>
        <v/>
      </c>
      <c r="K5085" s="68" t="str">
        <f>IFERROR(VLOOKUP($B5085,APガラス性能一覧!$A$2:$M$6097,10,0),"")</f>
        <v/>
      </c>
      <c r="L5085" s="68" t="str">
        <f>IFERROR(VLOOKUP($B5085,APガラス性能一覧!$A$2:$M$6097,11,0),"")</f>
        <v/>
      </c>
      <c r="M5085" s="68" t="str">
        <f>IFERROR(VLOOKUP($B5085,APガラス性能一覧!$A$2:$M$6097,12,0),"")</f>
        <v/>
      </c>
      <c r="N5085" s="68" t="str">
        <f>IFERROR(VLOOKUP($B5085,APガラス性能一覧!$A$2:$M$6097,13,0),"")</f>
        <v/>
      </c>
    </row>
    <row r="5086" spans="2:14" x14ac:dyDescent="0.4">
      <c r="B5086" s="68" t="str">
        <f>IF($D$2="","",IF($E$2=0.65,IFERROR(IF(INDEX(APガラス性能一覧!A:A,MATCH(ROW(B5080),APガラス性能一覧!$O:$O,0))="","",INDEX(APガラス性能一覧!A:A,MATCH(ROW(B5080),APガラス性能一覧!$O:$O,0))),""),IFERROR(IF(INDEX(APガラス性能一覧!A:A,MATCH(ROW(B5080),APガラス性能一覧!$N:$N,0))="","",INDEX(APガラス性能一覧!A:A,MATCH(ROW(B5080),APガラス性能一覧!$N:$N,0))),"")))</f>
        <v/>
      </c>
      <c r="C5086" s="68" t="str">
        <f>IFERROR(VLOOKUP($B5086,APガラス性能一覧!$A$2:$M$6097,2,0),"")</f>
        <v/>
      </c>
      <c r="D5086" s="68" t="str">
        <f>IFERROR(VLOOKUP($B5086,APガラス性能一覧!$A$2:$M$6097,3,0),"")</f>
        <v/>
      </c>
      <c r="E5086" s="68" t="str">
        <f>IFERROR(VLOOKUP($B5086,APガラス性能一覧!$A$2:$M$6097,4,0),"")</f>
        <v/>
      </c>
      <c r="F5086" s="68" t="str">
        <f>IFERROR(VLOOKUP($B5086,APガラス性能一覧!$A$2:$M$6097,5,0),"")</f>
        <v/>
      </c>
      <c r="G5086" s="68" t="str">
        <f>IFERROR(VLOOKUP($B5086,APガラス性能一覧!$A$2:$M$6097,6,0),"")</f>
        <v/>
      </c>
      <c r="H5086" s="68" t="str">
        <f>IFERROR(VLOOKUP($B5086,APガラス性能一覧!$A$2:$M$6097,7,0),"")</f>
        <v/>
      </c>
      <c r="I5086" s="68" t="str">
        <f>IFERROR(VLOOKUP($B5086,APガラス性能一覧!$A$2:$M$6097,8,0),"")</f>
        <v/>
      </c>
      <c r="J5086" s="68" t="str">
        <f>IFERROR(VLOOKUP($B5086,APガラス性能一覧!$A$2:$M$6097,9,0),"")</f>
        <v/>
      </c>
      <c r="K5086" s="68" t="str">
        <f>IFERROR(VLOOKUP($B5086,APガラス性能一覧!$A$2:$M$6097,10,0),"")</f>
        <v/>
      </c>
      <c r="L5086" s="68" t="str">
        <f>IFERROR(VLOOKUP($B5086,APガラス性能一覧!$A$2:$M$6097,11,0),"")</f>
        <v/>
      </c>
      <c r="M5086" s="68" t="str">
        <f>IFERROR(VLOOKUP($B5086,APガラス性能一覧!$A$2:$M$6097,12,0),"")</f>
        <v/>
      </c>
      <c r="N5086" s="68" t="str">
        <f>IFERROR(VLOOKUP($B5086,APガラス性能一覧!$A$2:$M$6097,13,0),"")</f>
        <v/>
      </c>
    </row>
    <row r="5087" spans="2:14" x14ac:dyDescent="0.4">
      <c r="B5087" s="68" t="str">
        <f>IF($D$2="","",IF($E$2=0.65,IFERROR(IF(INDEX(APガラス性能一覧!A:A,MATCH(ROW(B5081),APガラス性能一覧!$O:$O,0))="","",INDEX(APガラス性能一覧!A:A,MATCH(ROW(B5081),APガラス性能一覧!$O:$O,0))),""),IFERROR(IF(INDEX(APガラス性能一覧!A:A,MATCH(ROW(B5081),APガラス性能一覧!$N:$N,0))="","",INDEX(APガラス性能一覧!A:A,MATCH(ROW(B5081),APガラス性能一覧!$N:$N,0))),"")))</f>
        <v/>
      </c>
      <c r="C5087" s="68" t="str">
        <f>IFERROR(VLOOKUP($B5087,APガラス性能一覧!$A$2:$M$6097,2,0),"")</f>
        <v/>
      </c>
      <c r="D5087" s="68" t="str">
        <f>IFERROR(VLOOKUP($B5087,APガラス性能一覧!$A$2:$M$6097,3,0),"")</f>
        <v/>
      </c>
      <c r="E5087" s="68" t="str">
        <f>IFERROR(VLOOKUP($B5087,APガラス性能一覧!$A$2:$M$6097,4,0),"")</f>
        <v/>
      </c>
      <c r="F5087" s="68" t="str">
        <f>IFERROR(VLOOKUP($B5087,APガラス性能一覧!$A$2:$M$6097,5,0),"")</f>
        <v/>
      </c>
      <c r="G5087" s="68" t="str">
        <f>IFERROR(VLOOKUP($B5087,APガラス性能一覧!$A$2:$M$6097,6,0),"")</f>
        <v/>
      </c>
      <c r="H5087" s="68" t="str">
        <f>IFERROR(VLOOKUP($B5087,APガラス性能一覧!$A$2:$M$6097,7,0),"")</f>
        <v/>
      </c>
      <c r="I5087" s="68" t="str">
        <f>IFERROR(VLOOKUP($B5087,APガラス性能一覧!$A$2:$M$6097,8,0),"")</f>
        <v/>
      </c>
      <c r="J5087" s="68" t="str">
        <f>IFERROR(VLOOKUP($B5087,APガラス性能一覧!$A$2:$M$6097,9,0),"")</f>
        <v/>
      </c>
      <c r="K5087" s="68" t="str">
        <f>IFERROR(VLOOKUP($B5087,APガラス性能一覧!$A$2:$M$6097,10,0),"")</f>
        <v/>
      </c>
      <c r="L5087" s="68" t="str">
        <f>IFERROR(VLOOKUP($B5087,APガラス性能一覧!$A$2:$M$6097,11,0),"")</f>
        <v/>
      </c>
      <c r="M5087" s="68" t="str">
        <f>IFERROR(VLOOKUP($B5087,APガラス性能一覧!$A$2:$M$6097,12,0),"")</f>
        <v/>
      </c>
      <c r="N5087" s="68" t="str">
        <f>IFERROR(VLOOKUP($B5087,APガラス性能一覧!$A$2:$M$6097,13,0),"")</f>
        <v/>
      </c>
    </row>
    <row r="5088" spans="2:14" x14ac:dyDescent="0.4">
      <c r="B5088" s="68" t="str">
        <f>IF($D$2="","",IF($E$2=0.65,IFERROR(IF(INDEX(APガラス性能一覧!A:A,MATCH(ROW(B5082),APガラス性能一覧!$O:$O,0))="","",INDEX(APガラス性能一覧!A:A,MATCH(ROW(B5082),APガラス性能一覧!$O:$O,0))),""),IFERROR(IF(INDEX(APガラス性能一覧!A:A,MATCH(ROW(B5082),APガラス性能一覧!$N:$N,0))="","",INDEX(APガラス性能一覧!A:A,MATCH(ROW(B5082),APガラス性能一覧!$N:$N,0))),"")))</f>
        <v/>
      </c>
      <c r="C5088" s="68" t="str">
        <f>IFERROR(VLOOKUP($B5088,APガラス性能一覧!$A$2:$M$6097,2,0),"")</f>
        <v/>
      </c>
      <c r="D5088" s="68" t="str">
        <f>IFERROR(VLOOKUP($B5088,APガラス性能一覧!$A$2:$M$6097,3,0),"")</f>
        <v/>
      </c>
      <c r="E5088" s="68" t="str">
        <f>IFERROR(VLOOKUP($B5088,APガラス性能一覧!$A$2:$M$6097,4,0),"")</f>
        <v/>
      </c>
      <c r="F5088" s="68" t="str">
        <f>IFERROR(VLOOKUP($B5088,APガラス性能一覧!$A$2:$M$6097,5,0),"")</f>
        <v/>
      </c>
      <c r="G5088" s="68" t="str">
        <f>IFERROR(VLOOKUP($B5088,APガラス性能一覧!$A$2:$M$6097,6,0),"")</f>
        <v/>
      </c>
      <c r="H5088" s="68" t="str">
        <f>IFERROR(VLOOKUP($B5088,APガラス性能一覧!$A$2:$M$6097,7,0),"")</f>
        <v/>
      </c>
      <c r="I5088" s="68" t="str">
        <f>IFERROR(VLOOKUP($B5088,APガラス性能一覧!$A$2:$M$6097,8,0),"")</f>
        <v/>
      </c>
      <c r="J5088" s="68" t="str">
        <f>IFERROR(VLOOKUP($B5088,APガラス性能一覧!$A$2:$M$6097,9,0),"")</f>
        <v/>
      </c>
      <c r="K5088" s="68" t="str">
        <f>IFERROR(VLOOKUP($B5088,APガラス性能一覧!$A$2:$M$6097,10,0),"")</f>
        <v/>
      </c>
      <c r="L5088" s="68" t="str">
        <f>IFERROR(VLOOKUP($B5088,APガラス性能一覧!$A$2:$M$6097,11,0),"")</f>
        <v/>
      </c>
      <c r="M5088" s="68" t="str">
        <f>IFERROR(VLOOKUP($B5088,APガラス性能一覧!$A$2:$M$6097,12,0),"")</f>
        <v/>
      </c>
      <c r="N5088" s="68" t="str">
        <f>IFERROR(VLOOKUP($B5088,APガラス性能一覧!$A$2:$M$6097,13,0),"")</f>
        <v/>
      </c>
    </row>
    <row r="5089" spans="2:14" x14ac:dyDescent="0.4">
      <c r="B5089" s="68" t="str">
        <f>IF($D$2="","",IF($E$2=0.65,IFERROR(IF(INDEX(APガラス性能一覧!A:A,MATCH(ROW(B5083),APガラス性能一覧!$O:$O,0))="","",INDEX(APガラス性能一覧!A:A,MATCH(ROW(B5083),APガラス性能一覧!$O:$O,0))),""),IFERROR(IF(INDEX(APガラス性能一覧!A:A,MATCH(ROW(B5083),APガラス性能一覧!$N:$N,0))="","",INDEX(APガラス性能一覧!A:A,MATCH(ROW(B5083),APガラス性能一覧!$N:$N,0))),"")))</f>
        <v/>
      </c>
      <c r="C5089" s="68" t="str">
        <f>IFERROR(VLOOKUP($B5089,APガラス性能一覧!$A$2:$M$6097,2,0),"")</f>
        <v/>
      </c>
      <c r="D5089" s="68" t="str">
        <f>IFERROR(VLOOKUP($B5089,APガラス性能一覧!$A$2:$M$6097,3,0),"")</f>
        <v/>
      </c>
      <c r="E5089" s="68" t="str">
        <f>IFERROR(VLOOKUP($B5089,APガラス性能一覧!$A$2:$M$6097,4,0),"")</f>
        <v/>
      </c>
      <c r="F5089" s="68" t="str">
        <f>IFERROR(VLOOKUP($B5089,APガラス性能一覧!$A$2:$M$6097,5,0),"")</f>
        <v/>
      </c>
      <c r="G5089" s="68" t="str">
        <f>IFERROR(VLOOKUP($B5089,APガラス性能一覧!$A$2:$M$6097,6,0),"")</f>
        <v/>
      </c>
      <c r="H5089" s="68" t="str">
        <f>IFERROR(VLOOKUP($B5089,APガラス性能一覧!$A$2:$M$6097,7,0),"")</f>
        <v/>
      </c>
      <c r="I5089" s="68" t="str">
        <f>IFERROR(VLOOKUP($B5089,APガラス性能一覧!$A$2:$M$6097,8,0),"")</f>
        <v/>
      </c>
      <c r="J5089" s="68" t="str">
        <f>IFERROR(VLOOKUP($B5089,APガラス性能一覧!$A$2:$M$6097,9,0),"")</f>
        <v/>
      </c>
      <c r="K5089" s="68" t="str">
        <f>IFERROR(VLOOKUP($B5089,APガラス性能一覧!$A$2:$M$6097,10,0),"")</f>
        <v/>
      </c>
      <c r="L5089" s="68" t="str">
        <f>IFERROR(VLOOKUP($B5089,APガラス性能一覧!$A$2:$M$6097,11,0),"")</f>
        <v/>
      </c>
      <c r="M5089" s="68" t="str">
        <f>IFERROR(VLOOKUP($B5089,APガラス性能一覧!$A$2:$M$6097,12,0),"")</f>
        <v/>
      </c>
      <c r="N5089" s="68" t="str">
        <f>IFERROR(VLOOKUP($B5089,APガラス性能一覧!$A$2:$M$6097,13,0),"")</f>
        <v/>
      </c>
    </row>
    <row r="5090" spans="2:14" x14ac:dyDescent="0.4">
      <c r="B5090" s="68" t="str">
        <f>IF($D$2="","",IF($E$2=0.65,IFERROR(IF(INDEX(APガラス性能一覧!A:A,MATCH(ROW(B5084),APガラス性能一覧!$O:$O,0))="","",INDEX(APガラス性能一覧!A:A,MATCH(ROW(B5084),APガラス性能一覧!$O:$O,0))),""),IFERROR(IF(INDEX(APガラス性能一覧!A:A,MATCH(ROW(B5084),APガラス性能一覧!$N:$N,0))="","",INDEX(APガラス性能一覧!A:A,MATCH(ROW(B5084),APガラス性能一覧!$N:$N,0))),"")))</f>
        <v/>
      </c>
      <c r="C5090" s="68" t="str">
        <f>IFERROR(VLOOKUP($B5090,APガラス性能一覧!$A$2:$M$6097,2,0),"")</f>
        <v/>
      </c>
      <c r="D5090" s="68" t="str">
        <f>IFERROR(VLOOKUP($B5090,APガラス性能一覧!$A$2:$M$6097,3,0),"")</f>
        <v/>
      </c>
      <c r="E5090" s="68" t="str">
        <f>IFERROR(VLOOKUP($B5090,APガラス性能一覧!$A$2:$M$6097,4,0),"")</f>
        <v/>
      </c>
      <c r="F5090" s="68" t="str">
        <f>IFERROR(VLOOKUP($B5090,APガラス性能一覧!$A$2:$M$6097,5,0),"")</f>
        <v/>
      </c>
      <c r="G5090" s="68" t="str">
        <f>IFERROR(VLOOKUP($B5090,APガラス性能一覧!$A$2:$M$6097,6,0),"")</f>
        <v/>
      </c>
      <c r="H5090" s="68" t="str">
        <f>IFERROR(VLOOKUP($B5090,APガラス性能一覧!$A$2:$M$6097,7,0),"")</f>
        <v/>
      </c>
      <c r="I5090" s="68" t="str">
        <f>IFERROR(VLOOKUP($B5090,APガラス性能一覧!$A$2:$M$6097,8,0),"")</f>
        <v/>
      </c>
      <c r="J5090" s="68" t="str">
        <f>IFERROR(VLOOKUP($B5090,APガラス性能一覧!$A$2:$M$6097,9,0),"")</f>
        <v/>
      </c>
      <c r="K5090" s="68" t="str">
        <f>IFERROR(VLOOKUP($B5090,APガラス性能一覧!$A$2:$M$6097,10,0),"")</f>
        <v/>
      </c>
      <c r="L5090" s="68" t="str">
        <f>IFERROR(VLOOKUP($B5090,APガラス性能一覧!$A$2:$M$6097,11,0),"")</f>
        <v/>
      </c>
      <c r="M5090" s="68" t="str">
        <f>IFERROR(VLOOKUP($B5090,APガラス性能一覧!$A$2:$M$6097,12,0),"")</f>
        <v/>
      </c>
      <c r="N5090" s="68" t="str">
        <f>IFERROR(VLOOKUP($B5090,APガラス性能一覧!$A$2:$M$6097,13,0),"")</f>
        <v/>
      </c>
    </row>
    <row r="5091" spans="2:14" x14ac:dyDescent="0.4">
      <c r="B5091" s="68" t="str">
        <f>IF($D$2="","",IF($E$2=0.65,IFERROR(IF(INDEX(APガラス性能一覧!A:A,MATCH(ROW(B5085),APガラス性能一覧!$O:$O,0))="","",INDEX(APガラス性能一覧!A:A,MATCH(ROW(B5085),APガラス性能一覧!$O:$O,0))),""),IFERROR(IF(INDEX(APガラス性能一覧!A:A,MATCH(ROW(B5085),APガラス性能一覧!$N:$N,0))="","",INDEX(APガラス性能一覧!A:A,MATCH(ROW(B5085),APガラス性能一覧!$N:$N,0))),"")))</f>
        <v/>
      </c>
      <c r="C5091" s="68" t="str">
        <f>IFERROR(VLOOKUP($B5091,APガラス性能一覧!$A$2:$M$6097,2,0),"")</f>
        <v/>
      </c>
      <c r="D5091" s="68" t="str">
        <f>IFERROR(VLOOKUP($B5091,APガラス性能一覧!$A$2:$M$6097,3,0),"")</f>
        <v/>
      </c>
      <c r="E5091" s="68" t="str">
        <f>IFERROR(VLOOKUP($B5091,APガラス性能一覧!$A$2:$M$6097,4,0),"")</f>
        <v/>
      </c>
      <c r="F5091" s="68" t="str">
        <f>IFERROR(VLOOKUP($B5091,APガラス性能一覧!$A$2:$M$6097,5,0),"")</f>
        <v/>
      </c>
      <c r="G5091" s="68" t="str">
        <f>IFERROR(VLOOKUP($B5091,APガラス性能一覧!$A$2:$M$6097,6,0),"")</f>
        <v/>
      </c>
      <c r="H5091" s="68" t="str">
        <f>IFERROR(VLOOKUP($B5091,APガラス性能一覧!$A$2:$M$6097,7,0),"")</f>
        <v/>
      </c>
      <c r="I5091" s="68" t="str">
        <f>IFERROR(VLOOKUP($B5091,APガラス性能一覧!$A$2:$M$6097,8,0),"")</f>
        <v/>
      </c>
      <c r="J5091" s="68" t="str">
        <f>IFERROR(VLOOKUP($B5091,APガラス性能一覧!$A$2:$M$6097,9,0),"")</f>
        <v/>
      </c>
      <c r="K5091" s="68" t="str">
        <f>IFERROR(VLOOKUP($B5091,APガラス性能一覧!$A$2:$M$6097,10,0),"")</f>
        <v/>
      </c>
      <c r="L5091" s="68" t="str">
        <f>IFERROR(VLOOKUP($B5091,APガラス性能一覧!$A$2:$M$6097,11,0),"")</f>
        <v/>
      </c>
      <c r="M5091" s="68" t="str">
        <f>IFERROR(VLOOKUP($B5091,APガラス性能一覧!$A$2:$M$6097,12,0),"")</f>
        <v/>
      </c>
      <c r="N5091" s="68" t="str">
        <f>IFERROR(VLOOKUP($B5091,APガラス性能一覧!$A$2:$M$6097,13,0),"")</f>
        <v/>
      </c>
    </row>
    <row r="5092" spans="2:14" x14ac:dyDescent="0.4">
      <c r="B5092" s="68" t="str">
        <f>IF($D$2="","",IF($E$2=0.65,IFERROR(IF(INDEX(APガラス性能一覧!A:A,MATCH(ROW(B5086),APガラス性能一覧!$O:$O,0))="","",INDEX(APガラス性能一覧!A:A,MATCH(ROW(B5086),APガラス性能一覧!$O:$O,0))),""),IFERROR(IF(INDEX(APガラス性能一覧!A:A,MATCH(ROW(B5086),APガラス性能一覧!$N:$N,0))="","",INDEX(APガラス性能一覧!A:A,MATCH(ROW(B5086),APガラス性能一覧!$N:$N,0))),"")))</f>
        <v/>
      </c>
      <c r="C5092" s="68" t="str">
        <f>IFERROR(VLOOKUP($B5092,APガラス性能一覧!$A$2:$M$6097,2,0),"")</f>
        <v/>
      </c>
      <c r="D5092" s="68" t="str">
        <f>IFERROR(VLOOKUP($B5092,APガラス性能一覧!$A$2:$M$6097,3,0),"")</f>
        <v/>
      </c>
      <c r="E5092" s="68" t="str">
        <f>IFERROR(VLOOKUP($B5092,APガラス性能一覧!$A$2:$M$6097,4,0),"")</f>
        <v/>
      </c>
      <c r="F5092" s="68" t="str">
        <f>IFERROR(VLOOKUP($B5092,APガラス性能一覧!$A$2:$M$6097,5,0),"")</f>
        <v/>
      </c>
      <c r="G5092" s="68" t="str">
        <f>IFERROR(VLOOKUP($B5092,APガラス性能一覧!$A$2:$M$6097,6,0),"")</f>
        <v/>
      </c>
      <c r="H5092" s="68" t="str">
        <f>IFERROR(VLOOKUP($B5092,APガラス性能一覧!$A$2:$M$6097,7,0),"")</f>
        <v/>
      </c>
      <c r="I5092" s="68" t="str">
        <f>IFERROR(VLOOKUP($B5092,APガラス性能一覧!$A$2:$M$6097,8,0),"")</f>
        <v/>
      </c>
      <c r="J5092" s="68" t="str">
        <f>IFERROR(VLOOKUP($B5092,APガラス性能一覧!$A$2:$M$6097,9,0),"")</f>
        <v/>
      </c>
      <c r="K5092" s="68" t="str">
        <f>IFERROR(VLOOKUP($B5092,APガラス性能一覧!$A$2:$M$6097,10,0),"")</f>
        <v/>
      </c>
      <c r="L5092" s="68" t="str">
        <f>IFERROR(VLOOKUP($B5092,APガラス性能一覧!$A$2:$M$6097,11,0),"")</f>
        <v/>
      </c>
      <c r="M5092" s="68" t="str">
        <f>IFERROR(VLOOKUP($B5092,APガラス性能一覧!$A$2:$M$6097,12,0),"")</f>
        <v/>
      </c>
      <c r="N5092" s="68" t="str">
        <f>IFERROR(VLOOKUP($B5092,APガラス性能一覧!$A$2:$M$6097,13,0),"")</f>
        <v/>
      </c>
    </row>
    <row r="5093" spans="2:14" x14ac:dyDescent="0.4">
      <c r="B5093" s="68" t="str">
        <f>IF($D$2="","",IF($E$2=0.65,IFERROR(IF(INDEX(APガラス性能一覧!A:A,MATCH(ROW(B5087),APガラス性能一覧!$O:$O,0))="","",INDEX(APガラス性能一覧!A:A,MATCH(ROW(B5087),APガラス性能一覧!$O:$O,0))),""),IFERROR(IF(INDEX(APガラス性能一覧!A:A,MATCH(ROW(B5087),APガラス性能一覧!$N:$N,0))="","",INDEX(APガラス性能一覧!A:A,MATCH(ROW(B5087),APガラス性能一覧!$N:$N,0))),"")))</f>
        <v/>
      </c>
      <c r="C5093" s="68" t="str">
        <f>IFERROR(VLOOKUP($B5093,APガラス性能一覧!$A$2:$M$6097,2,0),"")</f>
        <v/>
      </c>
      <c r="D5093" s="68" t="str">
        <f>IFERROR(VLOOKUP($B5093,APガラス性能一覧!$A$2:$M$6097,3,0),"")</f>
        <v/>
      </c>
      <c r="E5093" s="68" t="str">
        <f>IFERROR(VLOOKUP($B5093,APガラス性能一覧!$A$2:$M$6097,4,0),"")</f>
        <v/>
      </c>
      <c r="F5093" s="68" t="str">
        <f>IFERROR(VLOOKUP($B5093,APガラス性能一覧!$A$2:$M$6097,5,0),"")</f>
        <v/>
      </c>
      <c r="G5093" s="68" t="str">
        <f>IFERROR(VLOOKUP($B5093,APガラス性能一覧!$A$2:$M$6097,6,0),"")</f>
        <v/>
      </c>
      <c r="H5093" s="68" t="str">
        <f>IFERROR(VLOOKUP($B5093,APガラス性能一覧!$A$2:$M$6097,7,0),"")</f>
        <v/>
      </c>
      <c r="I5093" s="68" t="str">
        <f>IFERROR(VLOOKUP($B5093,APガラス性能一覧!$A$2:$M$6097,8,0),"")</f>
        <v/>
      </c>
      <c r="J5093" s="68" t="str">
        <f>IFERROR(VLOOKUP($B5093,APガラス性能一覧!$A$2:$M$6097,9,0),"")</f>
        <v/>
      </c>
      <c r="K5093" s="68" t="str">
        <f>IFERROR(VLOOKUP($B5093,APガラス性能一覧!$A$2:$M$6097,10,0),"")</f>
        <v/>
      </c>
      <c r="L5093" s="68" t="str">
        <f>IFERROR(VLOOKUP($B5093,APガラス性能一覧!$A$2:$M$6097,11,0),"")</f>
        <v/>
      </c>
      <c r="M5093" s="68" t="str">
        <f>IFERROR(VLOOKUP($B5093,APガラス性能一覧!$A$2:$M$6097,12,0),"")</f>
        <v/>
      </c>
      <c r="N5093" s="68" t="str">
        <f>IFERROR(VLOOKUP($B5093,APガラス性能一覧!$A$2:$M$6097,13,0),"")</f>
        <v/>
      </c>
    </row>
    <row r="5094" spans="2:14" x14ac:dyDescent="0.4">
      <c r="B5094" s="68" t="str">
        <f>IF($D$2="","",IF($E$2=0.65,IFERROR(IF(INDEX(APガラス性能一覧!A:A,MATCH(ROW(B5088),APガラス性能一覧!$O:$O,0))="","",INDEX(APガラス性能一覧!A:A,MATCH(ROW(B5088),APガラス性能一覧!$O:$O,0))),""),IFERROR(IF(INDEX(APガラス性能一覧!A:A,MATCH(ROW(B5088),APガラス性能一覧!$N:$N,0))="","",INDEX(APガラス性能一覧!A:A,MATCH(ROW(B5088),APガラス性能一覧!$N:$N,0))),"")))</f>
        <v/>
      </c>
      <c r="C5094" s="68" t="str">
        <f>IFERROR(VLOOKUP($B5094,APガラス性能一覧!$A$2:$M$6097,2,0),"")</f>
        <v/>
      </c>
      <c r="D5094" s="68" t="str">
        <f>IFERROR(VLOOKUP($B5094,APガラス性能一覧!$A$2:$M$6097,3,0),"")</f>
        <v/>
      </c>
      <c r="E5094" s="68" t="str">
        <f>IFERROR(VLOOKUP($B5094,APガラス性能一覧!$A$2:$M$6097,4,0),"")</f>
        <v/>
      </c>
      <c r="F5094" s="68" t="str">
        <f>IFERROR(VLOOKUP($B5094,APガラス性能一覧!$A$2:$M$6097,5,0),"")</f>
        <v/>
      </c>
      <c r="G5094" s="68" t="str">
        <f>IFERROR(VLOOKUP($B5094,APガラス性能一覧!$A$2:$M$6097,6,0),"")</f>
        <v/>
      </c>
      <c r="H5094" s="68" t="str">
        <f>IFERROR(VLOOKUP($B5094,APガラス性能一覧!$A$2:$M$6097,7,0),"")</f>
        <v/>
      </c>
      <c r="I5094" s="68" t="str">
        <f>IFERROR(VLOOKUP($B5094,APガラス性能一覧!$A$2:$M$6097,8,0),"")</f>
        <v/>
      </c>
      <c r="J5094" s="68" t="str">
        <f>IFERROR(VLOOKUP($B5094,APガラス性能一覧!$A$2:$M$6097,9,0),"")</f>
        <v/>
      </c>
      <c r="K5094" s="68" t="str">
        <f>IFERROR(VLOOKUP($B5094,APガラス性能一覧!$A$2:$M$6097,10,0),"")</f>
        <v/>
      </c>
      <c r="L5094" s="68" t="str">
        <f>IFERROR(VLOOKUP($B5094,APガラス性能一覧!$A$2:$M$6097,11,0),"")</f>
        <v/>
      </c>
      <c r="M5094" s="68" t="str">
        <f>IFERROR(VLOOKUP($B5094,APガラス性能一覧!$A$2:$M$6097,12,0),"")</f>
        <v/>
      </c>
      <c r="N5094" s="68" t="str">
        <f>IFERROR(VLOOKUP($B5094,APガラス性能一覧!$A$2:$M$6097,13,0),"")</f>
        <v/>
      </c>
    </row>
    <row r="5095" spans="2:14" x14ac:dyDescent="0.4">
      <c r="B5095" s="68" t="str">
        <f>IF($D$2="","",IF($E$2=0.65,IFERROR(IF(INDEX(APガラス性能一覧!A:A,MATCH(ROW(B5089),APガラス性能一覧!$O:$O,0))="","",INDEX(APガラス性能一覧!A:A,MATCH(ROW(B5089),APガラス性能一覧!$O:$O,0))),""),IFERROR(IF(INDEX(APガラス性能一覧!A:A,MATCH(ROW(B5089),APガラス性能一覧!$N:$N,0))="","",INDEX(APガラス性能一覧!A:A,MATCH(ROW(B5089),APガラス性能一覧!$N:$N,0))),"")))</f>
        <v/>
      </c>
      <c r="C5095" s="68" t="str">
        <f>IFERROR(VLOOKUP($B5095,APガラス性能一覧!$A$2:$M$6097,2,0),"")</f>
        <v/>
      </c>
      <c r="D5095" s="68" t="str">
        <f>IFERROR(VLOOKUP($B5095,APガラス性能一覧!$A$2:$M$6097,3,0),"")</f>
        <v/>
      </c>
      <c r="E5095" s="68" t="str">
        <f>IFERROR(VLOOKUP($B5095,APガラス性能一覧!$A$2:$M$6097,4,0),"")</f>
        <v/>
      </c>
      <c r="F5095" s="68" t="str">
        <f>IFERROR(VLOOKUP($B5095,APガラス性能一覧!$A$2:$M$6097,5,0),"")</f>
        <v/>
      </c>
      <c r="G5095" s="68" t="str">
        <f>IFERROR(VLOOKUP($B5095,APガラス性能一覧!$A$2:$M$6097,6,0),"")</f>
        <v/>
      </c>
      <c r="H5095" s="68" t="str">
        <f>IFERROR(VLOOKUP($B5095,APガラス性能一覧!$A$2:$M$6097,7,0),"")</f>
        <v/>
      </c>
      <c r="I5095" s="68" t="str">
        <f>IFERROR(VLOOKUP($B5095,APガラス性能一覧!$A$2:$M$6097,8,0),"")</f>
        <v/>
      </c>
      <c r="J5095" s="68" t="str">
        <f>IFERROR(VLOOKUP($B5095,APガラス性能一覧!$A$2:$M$6097,9,0),"")</f>
        <v/>
      </c>
      <c r="K5095" s="68" t="str">
        <f>IFERROR(VLOOKUP($B5095,APガラス性能一覧!$A$2:$M$6097,10,0),"")</f>
        <v/>
      </c>
      <c r="L5095" s="68" t="str">
        <f>IFERROR(VLOOKUP($B5095,APガラス性能一覧!$A$2:$M$6097,11,0),"")</f>
        <v/>
      </c>
      <c r="M5095" s="68" t="str">
        <f>IFERROR(VLOOKUP($B5095,APガラス性能一覧!$A$2:$M$6097,12,0),"")</f>
        <v/>
      </c>
      <c r="N5095" s="68" t="str">
        <f>IFERROR(VLOOKUP($B5095,APガラス性能一覧!$A$2:$M$6097,13,0),"")</f>
        <v/>
      </c>
    </row>
    <row r="5096" spans="2:14" x14ac:dyDescent="0.4">
      <c r="B5096" s="68" t="str">
        <f>IF($D$2="","",IF($E$2=0.65,IFERROR(IF(INDEX(APガラス性能一覧!A:A,MATCH(ROW(B5090),APガラス性能一覧!$O:$O,0))="","",INDEX(APガラス性能一覧!A:A,MATCH(ROW(B5090),APガラス性能一覧!$O:$O,0))),""),IFERROR(IF(INDEX(APガラス性能一覧!A:A,MATCH(ROW(B5090),APガラス性能一覧!$N:$N,0))="","",INDEX(APガラス性能一覧!A:A,MATCH(ROW(B5090),APガラス性能一覧!$N:$N,0))),"")))</f>
        <v/>
      </c>
      <c r="C5096" s="68" t="str">
        <f>IFERROR(VLOOKUP($B5096,APガラス性能一覧!$A$2:$M$6097,2,0),"")</f>
        <v/>
      </c>
      <c r="D5096" s="68" t="str">
        <f>IFERROR(VLOOKUP($B5096,APガラス性能一覧!$A$2:$M$6097,3,0),"")</f>
        <v/>
      </c>
      <c r="E5096" s="68" t="str">
        <f>IFERROR(VLOOKUP($B5096,APガラス性能一覧!$A$2:$M$6097,4,0),"")</f>
        <v/>
      </c>
      <c r="F5096" s="68" t="str">
        <f>IFERROR(VLOOKUP($B5096,APガラス性能一覧!$A$2:$M$6097,5,0),"")</f>
        <v/>
      </c>
      <c r="G5096" s="68" t="str">
        <f>IFERROR(VLOOKUP($B5096,APガラス性能一覧!$A$2:$M$6097,6,0),"")</f>
        <v/>
      </c>
      <c r="H5096" s="68" t="str">
        <f>IFERROR(VLOOKUP($B5096,APガラス性能一覧!$A$2:$M$6097,7,0),"")</f>
        <v/>
      </c>
      <c r="I5096" s="68" t="str">
        <f>IFERROR(VLOOKUP($B5096,APガラス性能一覧!$A$2:$M$6097,8,0),"")</f>
        <v/>
      </c>
      <c r="J5096" s="68" t="str">
        <f>IFERROR(VLOOKUP($B5096,APガラス性能一覧!$A$2:$M$6097,9,0),"")</f>
        <v/>
      </c>
      <c r="K5096" s="68" t="str">
        <f>IFERROR(VLOOKUP($B5096,APガラス性能一覧!$A$2:$M$6097,10,0),"")</f>
        <v/>
      </c>
      <c r="L5096" s="68" t="str">
        <f>IFERROR(VLOOKUP($B5096,APガラス性能一覧!$A$2:$M$6097,11,0),"")</f>
        <v/>
      </c>
      <c r="M5096" s="68" t="str">
        <f>IFERROR(VLOOKUP($B5096,APガラス性能一覧!$A$2:$M$6097,12,0),"")</f>
        <v/>
      </c>
      <c r="N5096" s="68" t="str">
        <f>IFERROR(VLOOKUP($B5096,APガラス性能一覧!$A$2:$M$6097,13,0),"")</f>
        <v/>
      </c>
    </row>
    <row r="5097" spans="2:14" x14ac:dyDescent="0.4">
      <c r="B5097" s="68" t="str">
        <f>IF($D$2="","",IF($E$2=0.65,IFERROR(IF(INDEX(APガラス性能一覧!A:A,MATCH(ROW(B5091),APガラス性能一覧!$O:$O,0))="","",INDEX(APガラス性能一覧!A:A,MATCH(ROW(B5091),APガラス性能一覧!$O:$O,0))),""),IFERROR(IF(INDEX(APガラス性能一覧!A:A,MATCH(ROW(B5091),APガラス性能一覧!$N:$N,0))="","",INDEX(APガラス性能一覧!A:A,MATCH(ROW(B5091),APガラス性能一覧!$N:$N,0))),"")))</f>
        <v/>
      </c>
      <c r="C5097" s="68" t="str">
        <f>IFERROR(VLOOKUP($B5097,APガラス性能一覧!$A$2:$M$6097,2,0),"")</f>
        <v/>
      </c>
      <c r="D5097" s="68" t="str">
        <f>IFERROR(VLOOKUP($B5097,APガラス性能一覧!$A$2:$M$6097,3,0),"")</f>
        <v/>
      </c>
      <c r="E5097" s="68" t="str">
        <f>IFERROR(VLOOKUP($B5097,APガラス性能一覧!$A$2:$M$6097,4,0),"")</f>
        <v/>
      </c>
      <c r="F5097" s="68" t="str">
        <f>IFERROR(VLOOKUP($B5097,APガラス性能一覧!$A$2:$M$6097,5,0),"")</f>
        <v/>
      </c>
      <c r="G5097" s="68" t="str">
        <f>IFERROR(VLOOKUP($B5097,APガラス性能一覧!$A$2:$M$6097,6,0),"")</f>
        <v/>
      </c>
      <c r="H5097" s="68" t="str">
        <f>IFERROR(VLOOKUP($B5097,APガラス性能一覧!$A$2:$M$6097,7,0),"")</f>
        <v/>
      </c>
      <c r="I5097" s="68" t="str">
        <f>IFERROR(VLOOKUP($B5097,APガラス性能一覧!$A$2:$M$6097,8,0),"")</f>
        <v/>
      </c>
      <c r="J5097" s="68" t="str">
        <f>IFERROR(VLOOKUP($B5097,APガラス性能一覧!$A$2:$M$6097,9,0),"")</f>
        <v/>
      </c>
      <c r="K5097" s="68" t="str">
        <f>IFERROR(VLOOKUP($B5097,APガラス性能一覧!$A$2:$M$6097,10,0),"")</f>
        <v/>
      </c>
      <c r="L5097" s="68" t="str">
        <f>IFERROR(VLOOKUP($B5097,APガラス性能一覧!$A$2:$M$6097,11,0),"")</f>
        <v/>
      </c>
      <c r="M5097" s="68" t="str">
        <f>IFERROR(VLOOKUP($B5097,APガラス性能一覧!$A$2:$M$6097,12,0),"")</f>
        <v/>
      </c>
      <c r="N5097" s="68" t="str">
        <f>IFERROR(VLOOKUP($B5097,APガラス性能一覧!$A$2:$M$6097,13,0),"")</f>
        <v/>
      </c>
    </row>
    <row r="5098" spans="2:14" x14ac:dyDescent="0.4">
      <c r="B5098" s="68" t="str">
        <f>IF($D$2="","",IF($E$2=0.65,IFERROR(IF(INDEX(APガラス性能一覧!A:A,MATCH(ROW(B5092),APガラス性能一覧!$O:$O,0))="","",INDEX(APガラス性能一覧!A:A,MATCH(ROW(B5092),APガラス性能一覧!$O:$O,0))),""),IFERROR(IF(INDEX(APガラス性能一覧!A:A,MATCH(ROW(B5092),APガラス性能一覧!$N:$N,0))="","",INDEX(APガラス性能一覧!A:A,MATCH(ROW(B5092),APガラス性能一覧!$N:$N,0))),"")))</f>
        <v/>
      </c>
      <c r="C5098" s="68" t="str">
        <f>IFERROR(VLOOKUP($B5098,APガラス性能一覧!$A$2:$M$6097,2,0),"")</f>
        <v/>
      </c>
      <c r="D5098" s="68" t="str">
        <f>IFERROR(VLOOKUP($B5098,APガラス性能一覧!$A$2:$M$6097,3,0),"")</f>
        <v/>
      </c>
      <c r="E5098" s="68" t="str">
        <f>IFERROR(VLOOKUP($B5098,APガラス性能一覧!$A$2:$M$6097,4,0),"")</f>
        <v/>
      </c>
      <c r="F5098" s="68" t="str">
        <f>IFERROR(VLOOKUP($B5098,APガラス性能一覧!$A$2:$M$6097,5,0),"")</f>
        <v/>
      </c>
      <c r="G5098" s="68" t="str">
        <f>IFERROR(VLOOKUP($B5098,APガラス性能一覧!$A$2:$M$6097,6,0),"")</f>
        <v/>
      </c>
      <c r="H5098" s="68" t="str">
        <f>IFERROR(VLOOKUP($B5098,APガラス性能一覧!$A$2:$M$6097,7,0),"")</f>
        <v/>
      </c>
      <c r="I5098" s="68" t="str">
        <f>IFERROR(VLOOKUP($B5098,APガラス性能一覧!$A$2:$M$6097,8,0),"")</f>
        <v/>
      </c>
      <c r="J5098" s="68" t="str">
        <f>IFERROR(VLOOKUP($B5098,APガラス性能一覧!$A$2:$M$6097,9,0),"")</f>
        <v/>
      </c>
      <c r="K5098" s="68" t="str">
        <f>IFERROR(VLOOKUP($B5098,APガラス性能一覧!$A$2:$M$6097,10,0),"")</f>
        <v/>
      </c>
      <c r="L5098" s="68" t="str">
        <f>IFERROR(VLOOKUP($B5098,APガラス性能一覧!$A$2:$M$6097,11,0),"")</f>
        <v/>
      </c>
      <c r="M5098" s="68" t="str">
        <f>IFERROR(VLOOKUP($B5098,APガラス性能一覧!$A$2:$M$6097,12,0),"")</f>
        <v/>
      </c>
      <c r="N5098" s="68" t="str">
        <f>IFERROR(VLOOKUP($B5098,APガラス性能一覧!$A$2:$M$6097,13,0),"")</f>
        <v/>
      </c>
    </row>
    <row r="5099" spans="2:14" x14ac:dyDescent="0.4">
      <c r="B5099" s="68" t="str">
        <f>IF($D$2="","",IF($E$2=0.65,IFERROR(IF(INDEX(APガラス性能一覧!A:A,MATCH(ROW(B5093),APガラス性能一覧!$O:$O,0))="","",INDEX(APガラス性能一覧!A:A,MATCH(ROW(B5093),APガラス性能一覧!$O:$O,0))),""),IFERROR(IF(INDEX(APガラス性能一覧!A:A,MATCH(ROW(B5093),APガラス性能一覧!$N:$N,0))="","",INDEX(APガラス性能一覧!A:A,MATCH(ROW(B5093),APガラス性能一覧!$N:$N,0))),"")))</f>
        <v/>
      </c>
      <c r="C5099" s="68" t="str">
        <f>IFERROR(VLOOKUP($B5099,APガラス性能一覧!$A$2:$M$6097,2,0),"")</f>
        <v/>
      </c>
      <c r="D5099" s="68" t="str">
        <f>IFERROR(VLOOKUP($B5099,APガラス性能一覧!$A$2:$M$6097,3,0),"")</f>
        <v/>
      </c>
      <c r="E5099" s="68" t="str">
        <f>IFERROR(VLOOKUP($B5099,APガラス性能一覧!$A$2:$M$6097,4,0),"")</f>
        <v/>
      </c>
      <c r="F5099" s="68" t="str">
        <f>IFERROR(VLOOKUP($B5099,APガラス性能一覧!$A$2:$M$6097,5,0),"")</f>
        <v/>
      </c>
      <c r="G5099" s="68" t="str">
        <f>IFERROR(VLOOKUP($B5099,APガラス性能一覧!$A$2:$M$6097,6,0),"")</f>
        <v/>
      </c>
      <c r="H5099" s="68" t="str">
        <f>IFERROR(VLOOKUP($B5099,APガラス性能一覧!$A$2:$M$6097,7,0),"")</f>
        <v/>
      </c>
      <c r="I5099" s="68" t="str">
        <f>IFERROR(VLOOKUP($B5099,APガラス性能一覧!$A$2:$M$6097,8,0),"")</f>
        <v/>
      </c>
      <c r="J5099" s="68" t="str">
        <f>IFERROR(VLOOKUP($B5099,APガラス性能一覧!$A$2:$M$6097,9,0),"")</f>
        <v/>
      </c>
      <c r="K5099" s="68" t="str">
        <f>IFERROR(VLOOKUP($B5099,APガラス性能一覧!$A$2:$M$6097,10,0),"")</f>
        <v/>
      </c>
      <c r="L5099" s="68" t="str">
        <f>IFERROR(VLOOKUP($B5099,APガラス性能一覧!$A$2:$M$6097,11,0),"")</f>
        <v/>
      </c>
      <c r="M5099" s="68" t="str">
        <f>IFERROR(VLOOKUP($B5099,APガラス性能一覧!$A$2:$M$6097,12,0),"")</f>
        <v/>
      </c>
      <c r="N5099" s="68" t="str">
        <f>IFERROR(VLOOKUP($B5099,APガラス性能一覧!$A$2:$M$6097,13,0),"")</f>
        <v/>
      </c>
    </row>
    <row r="5100" spans="2:14" x14ac:dyDescent="0.4">
      <c r="B5100" s="68" t="str">
        <f>IF($D$2="","",IF($E$2=0.65,IFERROR(IF(INDEX(APガラス性能一覧!A:A,MATCH(ROW(B5094),APガラス性能一覧!$O:$O,0))="","",INDEX(APガラス性能一覧!A:A,MATCH(ROW(B5094),APガラス性能一覧!$O:$O,0))),""),IFERROR(IF(INDEX(APガラス性能一覧!A:A,MATCH(ROW(B5094),APガラス性能一覧!$N:$N,0))="","",INDEX(APガラス性能一覧!A:A,MATCH(ROW(B5094),APガラス性能一覧!$N:$N,0))),"")))</f>
        <v/>
      </c>
      <c r="C5100" s="68" t="str">
        <f>IFERROR(VLOOKUP($B5100,APガラス性能一覧!$A$2:$M$6097,2,0),"")</f>
        <v/>
      </c>
      <c r="D5100" s="68" t="str">
        <f>IFERROR(VLOOKUP($B5100,APガラス性能一覧!$A$2:$M$6097,3,0),"")</f>
        <v/>
      </c>
      <c r="E5100" s="68" t="str">
        <f>IFERROR(VLOOKUP($B5100,APガラス性能一覧!$A$2:$M$6097,4,0),"")</f>
        <v/>
      </c>
      <c r="F5100" s="68" t="str">
        <f>IFERROR(VLOOKUP($B5100,APガラス性能一覧!$A$2:$M$6097,5,0),"")</f>
        <v/>
      </c>
      <c r="G5100" s="68" t="str">
        <f>IFERROR(VLOOKUP($B5100,APガラス性能一覧!$A$2:$M$6097,6,0),"")</f>
        <v/>
      </c>
      <c r="H5100" s="68" t="str">
        <f>IFERROR(VLOOKUP($B5100,APガラス性能一覧!$A$2:$M$6097,7,0),"")</f>
        <v/>
      </c>
      <c r="I5100" s="68" t="str">
        <f>IFERROR(VLOOKUP($B5100,APガラス性能一覧!$A$2:$M$6097,8,0),"")</f>
        <v/>
      </c>
      <c r="J5100" s="68" t="str">
        <f>IFERROR(VLOOKUP($B5100,APガラス性能一覧!$A$2:$M$6097,9,0),"")</f>
        <v/>
      </c>
      <c r="K5100" s="68" t="str">
        <f>IFERROR(VLOOKUP($B5100,APガラス性能一覧!$A$2:$M$6097,10,0),"")</f>
        <v/>
      </c>
      <c r="L5100" s="68" t="str">
        <f>IFERROR(VLOOKUP($B5100,APガラス性能一覧!$A$2:$M$6097,11,0),"")</f>
        <v/>
      </c>
      <c r="M5100" s="68" t="str">
        <f>IFERROR(VLOOKUP($B5100,APガラス性能一覧!$A$2:$M$6097,12,0),"")</f>
        <v/>
      </c>
      <c r="N5100" s="68" t="str">
        <f>IFERROR(VLOOKUP($B5100,APガラス性能一覧!$A$2:$M$6097,13,0),"")</f>
        <v/>
      </c>
    </row>
    <row r="5101" spans="2:14" x14ac:dyDescent="0.4">
      <c r="B5101" s="68" t="str">
        <f>IF($D$2="","",IF($E$2=0.65,IFERROR(IF(INDEX(APガラス性能一覧!A:A,MATCH(ROW(B5095),APガラス性能一覧!$O:$O,0))="","",INDEX(APガラス性能一覧!A:A,MATCH(ROW(B5095),APガラス性能一覧!$O:$O,0))),""),IFERROR(IF(INDEX(APガラス性能一覧!A:A,MATCH(ROW(B5095),APガラス性能一覧!$N:$N,0))="","",INDEX(APガラス性能一覧!A:A,MATCH(ROW(B5095),APガラス性能一覧!$N:$N,0))),"")))</f>
        <v/>
      </c>
      <c r="C5101" s="68" t="str">
        <f>IFERROR(VLOOKUP($B5101,APガラス性能一覧!$A$2:$M$6097,2,0),"")</f>
        <v/>
      </c>
      <c r="D5101" s="68" t="str">
        <f>IFERROR(VLOOKUP($B5101,APガラス性能一覧!$A$2:$M$6097,3,0),"")</f>
        <v/>
      </c>
      <c r="E5101" s="68" t="str">
        <f>IFERROR(VLOOKUP($B5101,APガラス性能一覧!$A$2:$M$6097,4,0),"")</f>
        <v/>
      </c>
      <c r="F5101" s="68" t="str">
        <f>IFERROR(VLOOKUP($B5101,APガラス性能一覧!$A$2:$M$6097,5,0),"")</f>
        <v/>
      </c>
      <c r="G5101" s="68" t="str">
        <f>IFERROR(VLOOKUP($B5101,APガラス性能一覧!$A$2:$M$6097,6,0),"")</f>
        <v/>
      </c>
      <c r="H5101" s="68" t="str">
        <f>IFERROR(VLOOKUP($B5101,APガラス性能一覧!$A$2:$M$6097,7,0),"")</f>
        <v/>
      </c>
      <c r="I5101" s="68" t="str">
        <f>IFERROR(VLOOKUP($B5101,APガラス性能一覧!$A$2:$M$6097,8,0),"")</f>
        <v/>
      </c>
      <c r="J5101" s="68" t="str">
        <f>IFERROR(VLOOKUP($B5101,APガラス性能一覧!$A$2:$M$6097,9,0),"")</f>
        <v/>
      </c>
      <c r="K5101" s="68" t="str">
        <f>IFERROR(VLOOKUP($B5101,APガラス性能一覧!$A$2:$M$6097,10,0),"")</f>
        <v/>
      </c>
      <c r="L5101" s="68" t="str">
        <f>IFERROR(VLOOKUP($B5101,APガラス性能一覧!$A$2:$M$6097,11,0),"")</f>
        <v/>
      </c>
      <c r="M5101" s="68" t="str">
        <f>IFERROR(VLOOKUP($B5101,APガラス性能一覧!$A$2:$M$6097,12,0),"")</f>
        <v/>
      </c>
      <c r="N5101" s="68" t="str">
        <f>IFERROR(VLOOKUP($B5101,APガラス性能一覧!$A$2:$M$6097,13,0),"")</f>
        <v/>
      </c>
    </row>
    <row r="5102" spans="2:14" x14ac:dyDescent="0.4">
      <c r="B5102" s="68" t="str">
        <f>IF($D$2="","",IF($E$2=0.65,IFERROR(IF(INDEX(APガラス性能一覧!A:A,MATCH(ROW(B5096),APガラス性能一覧!$O:$O,0))="","",INDEX(APガラス性能一覧!A:A,MATCH(ROW(B5096),APガラス性能一覧!$O:$O,0))),""),IFERROR(IF(INDEX(APガラス性能一覧!A:A,MATCH(ROW(B5096),APガラス性能一覧!$N:$N,0))="","",INDEX(APガラス性能一覧!A:A,MATCH(ROW(B5096),APガラス性能一覧!$N:$N,0))),"")))</f>
        <v/>
      </c>
      <c r="C5102" s="68" t="str">
        <f>IFERROR(VLOOKUP($B5102,APガラス性能一覧!$A$2:$M$6097,2,0),"")</f>
        <v/>
      </c>
      <c r="D5102" s="68" t="str">
        <f>IFERROR(VLOOKUP($B5102,APガラス性能一覧!$A$2:$M$6097,3,0),"")</f>
        <v/>
      </c>
      <c r="E5102" s="68" t="str">
        <f>IFERROR(VLOOKUP($B5102,APガラス性能一覧!$A$2:$M$6097,4,0),"")</f>
        <v/>
      </c>
      <c r="F5102" s="68" t="str">
        <f>IFERROR(VLOOKUP($B5102,APガラス性能一覧!$A$2:$M$6097,5,0),"")</f>
        <v/>
      </c>
      <c r="G5102" s="68" t="str">
        <f>IFERROR(VLOOKUP($B5102,APガラス性能一覧!$A$2:$M$6097,6,0),"")</f>
        <v/>
      </c>
      <c r="H5102" s="68" t="str">
        <f>IFERROR(VLOOKUP($B5102,APガラス性能一覧!$A$2:$M$6097,7,0),"")</f>
        <v/>
      </c>
      <c r="I5102" s="68" t="str">
        <f>IFERROR(VLOOKUP($B5102,APガラス性能一覧!$A$2:$M$6097,8,0),"")</f>
        <v/>
      </c>
      <c r="J5102" s="68" t="str">
        <f>IFERROR(VLOOKUP($B5102,APガラス性能一覧!$A$2:$M$6097,9,0),"")</f>
        <v/>
      </c>
      <c r="K5102" s="68" t="str">
        <f>IFERROR(VLOOKUP($B5102,APガラス性能一覧!$A$2:$M$6097,10,0),"")</f>
        <v/>
      </c>
      <c r="L5102" s="68" t="str">
        <f>IFERROR(VLOOKUP($B5102,APガラス性能一覧!$A$2:$M$6097,11,0),"")</f>
        <v/>
      </c>
      <c r="M5102" s="68" t="str">
        <f>IFERROR(VLOOKUP($B5102,APガラス性能一覧!$A$2:$M$6097,12,0),"")</f>
        <v/>
      </c>
      <c r="N5102" s="68" t="str">
        <f>IFERROR(VLOOKUP($B5102,APガラス性能一覧!$A$2:$M$6097,13,0),"")</f>
        <v/>
      </c>
    </row>
    <row r="5103" spans="2:14" x14ac:dyDescent="0.4">
      <c r="B5103" s="68" t="str">
        <f>IF($D$2="","",IF($E$2=0.65,IFERROR(IF(INDEX(APガラス性能一覧!A:A,MATCH(ROW(B5097),APガラス性能一覧!$O:$O,0))="","",INDEX(APガラス性能一覧!A:A,MATCH(ROW(B5097),APガラス性能一覧!$O:$O,0))),""),IFERROR(IF(INDEX(APガラス性能一覧!A:A,MATCH(ROW(B5097),APガラス性能一覧!$N:$N,0))="","",INDEX(APガラス性能一覧!A:A,MATCH(ROW(B5097),APガラス性能一覧!$N:$N,0))),"")))</f>
        <v/>
      </c>
      <c r="C5103" s="68" t="str">
        <f>IFERROR(VLOOKUP($B5103,APガラス性能一覧!$A$2:$M$6097,2,0),"")</f>
        <v/>
      </c>
      <c r="D5103" s="68" t="str">
        <f>IFERROR(VLOOKUP($B5103,APガラス性能一覧!$A$2:$M$6097,3,0),"")</f>
        <v/>
      </c>
      <c r="E5103" s="68" t="str">
        <f>IFERROR(VLOOKUP($B5103,APガラス性能一覧!$A$2:$M$6097,4,0),"")</f>
        <v/>
      </c>
      <c r="F5103" s="68" t="str">
        <f>IFERROR(VLOOKUP($B5103,APガラス性能一覧!$A$2:$M$6097,5,0),"")</f>
        <v/>
      </c>
      <c r="G5103" s="68" t="str">
        <f>IFERROR(VLOOKUP($B5103,APガラス性能一覧!$A$2:$M$6097,6,0),"")</f>
        <v/>
      </c>
      <c r="H5103" s="68" t="str">
        <f>IFERROR(VLOOKUP($B5103,APガラス性能一覧!$A$2:$M$6097,7,0),"")</f>
        <v/>
      </c>
      <c r="I5103" s="68" t="str">
        <f>IFERROR(VLOOKUP($B5103,APガラス性能一覧!$A$2:$M$6097,8,0),"")</f>
        <v/>
      </c>
      <c r="J5103" s="68" t="str">
        <f>IFERROR(VLOOKUP($B5103,APガラス性能一覧!$A$2:$M$6097,9,0),"")</f>
        <v/>
      </c>
      <c r="K5103" s="68" t="str">
        <f>IFERROR(VLOOKUP($B5103,APガラス性能一覧!$A$2:$M$6097,10,0),"")</f>
        <v/>
      </c>
      <c r="L5103" s="68" t="str">
        <f>IFERROR(VLOOKUP($B5103,APガラス性能一覧!$A$2:$M$6097,11,0),"")</f>
        <v/>
      </c>
      <c r="M5103" s="68" t="str">
        <f>IFERROR(VLOOKUP($B5103,APガラス性能一覧!$A$2:$M$6097,12,0),"")</f>
        <v/>
      </c>
      <c r="N5103" s="68" t="str">
        <f>IFERROR(VLOOKUP($B5103,APガラス性能一覧!$A$2:$M$6097,13,0),"")</f>
        <v/>
      </c>
    </row>
    <row r="5104" spans="2:14" x14ac:dyDescent="0.4">
      <c r="B5104" s="68" t="str">
        <f>IF($D$2="","",IF($E$2=0.65,IFERROR(IF(INDEX(APガラス性能一覧!A:A,MATCH(ROW(B5098),APガラス性能一覧!$O:$O,0))="","",INDEX(APガラス性能一覧!A:A,MATCH(ROW(B5098),APガラス性能一覧!$O:$O,0))),""),IFERROR(IF(INDEX(APガラス性能一覧!A:A,MATCH(ROW(B5098),APガラス性能一覧!$N:$N,0))="","",INDEX(APガラス性能一覧!A:A,MATCH(ROW(B5098),APガラス性能一覧!$N:$N,0))),"")))</f>
        <v/>
      </c>
      <c r="C5104" s="68" t="str">
        <f>IFERROR(VLOOKUP($B5104,APガラス性能一覧!$A$2:$M$6097,2,0),"")</f>
        <v/>
      </c>
      <c r="D5104" s="68" t="str">
        <f>IFERROR(VLOOKUP($B5104,APガラス性能一覧!$A$2:$M$6097,3,0),"")</f>
        <v/>
      </c>
      <c r="E5104" s="68" t="str">
        <f>IFERROR(VLOOKUP($B5104,APガラス性能一覧!$A$2:$M$6097,4,0),"")</f>
        <v/>
      </c>
      <c r="F5104" s="68" t="str">
        <f>IFERROR(VLOOKUP($B5104,APガラス性能一覧!$A$2:$M$6097,5,0),"")</f>
        <v/>
      </c>
      <c r="G5104" s="68" t="str">
        <f>IFERROR(VLOOKUP($B5104,APガラス性能一覧!$A$2:$M$6097,6,0),"")</f>
        <v/>
      </c>
      <c r="H5104" s="68" t="str">
        <f>IFERROR(VLOOKUP($B5104,APガラス性能一覧!$A$2:$M$6097,7,0),"")</f>
        <v/>
      </c>
      <c r="I5104" s="68" t="str">
        <f>IFERROR(VLOOKUP($B5104,APガラス性能一覧!$A$2:$M$6097,8,0),"")</f>
        <v/>
      </c>
      <c r="J5104" s="68" t="str">
        <f>IFERROR(VLOOKUP($B5104,APガラス性能一覧!$A$2:$M$6097,9,0),"")</f>
        <v/>
      </c>
      <c r="K5104" s="68" t="str">
        <f>IFERROR(VLOOKUP($B5104,APガラス性能一覧!$A$2:$M$6097,10,0),"")</f>
        <v/>
      </c>
      <c r="L5104" s="68" t="str">
        <f>IFERROR(VLOOKUP($B5104,APガラス性能一覧!$A$2:$M$6097,11,0),"")</f>
        <v/>
      </c>
      <c r="M5104" s="68" t="str">
        <f>IFERROR(VLOOKUP($B5104,APガラス性能一覧!$A$2:$M$6097,12,0),"")</f>
        <v/>
      </c>
      <c r="N5104" s="68" t="str">
        <f>IFERROR(VLOOKUP($B5104,APガラス性能一覧!$A$2:$M$6097,13,0),"")</f>
        <v/>
      </c>
    </row>
    <row r="5105" spans="2:14" x14ac:dyDescent="0.4">
      <c r="B5105" s="68" t="str">
        <f>IF($D$2="","",IF($E$2=0.65,IFERROR(IF(INDEX(APガラス性能一覧!A:A,MATCH(ROW(B5099),APガラス性能一覧!$O:$O,0))="","",INDEX(APガラス性能一覧!A:A,MATCH(ROW(B5099),APガラス性能一覧!$O:$O,0))),""),IFERROR(IF(INDEX(APガラス性能一覧!A:A,MATCH(ROW(B5099),APガラス性能一覧!$N:$N,0))="","",INDEX(APガラス性能一覧!A:A,MATCH(ROW(B5099),APガラス性能一覧!$N:$N,0))),"")))</f>
        <v/>
      </c>
      <c r="C5105" s="68" t="str">
        <f>IFERROR(VLOOKUP($B5105,APガラス性能一覧!$A$2:$M$6097,2,0),"")</f>
        <v/>
      </c>
      <c r="D5105" s="68" t="str">
        <f>IFERROR(VLOOKUP($B5105,APガラス性能一覧!$A$2:$M$6097,3,0),"")</f>
        <v/>
      </c>
      <c r="E5105" s="68" t="str">
        <f>IFERROR(VLOOKUP($B5105,APガラス性能一覧!$A$2:$M$6097,4,0),"")</f>
        <v/>
      </c>
      <c r="F5105" s="68" t="str">
        <f>IFERROR(VLOOKUP($B5105,APガラス性能一覧!$A$2:$M$6097,5,0),"")</f>
        <v/>
      </c>
      <c r="G5105" s="68" t="str">
        <f>IFERROR(VLOOKUP($B5105,APガラス性能一覧!$A$2:$M$6097,6,0),"")</f>
        <v/>
      </c>
      <c r="H5105" s="68" t="str">
        <f>IFERROR(VLOOKUP($B5105,APガラス性能一覧!$A$2:$M$6097,7,0),"")</f>
        <v/>
      </c>
      <c r="I5105" s="68" t="str">
        <f>IFERROR(VLOOKUP($B5105,APガラス性能一覧!$A$2:$M$6097,8,0),"")</f>
        <v/>
      </c>
      <c r="J5105" s="68" t="str">
        <f>IFERROR(VLOOKUP($B5105,APガラス性能一覧!$A$2:$M$6097,9,0),"")</f>
        <v/>
      </c>
      <c r="K5105" s="68" t="str">
        <f>IFERROR(VLOOKUP($B5105,APガラス性能一覧!$A$2:$M$6097,10,0),"")</f>
        <v/>
      </c>
      <c r="L5105" s="68" t="str">
        <f>IFERROR(VLOOKUP($B5105,APガラス性能一覧!$A$2:$M$6097,11,0),"")</f>
        <v/>
      </c>
      <c r="M5105" s="68" t="str">
        <f>IFERROR(VLOOKUP($B5105,APガラス性能一覧!$A$2:$M$6097,12,0),"")</f>
        <v/>
      </c>
      <c r="N5105" s="68" t="str">
        <f>IFERROR(VLOOKUP($B5105,APガラス性能一覧!$A$2:$M$6097,13,0),"")</f>
        <v/>
      </c>
    </row>
    <row r="5106" spans="2:14" x14ac:dyDescent="0.4">
      <c r="B5106" s="68" t="str">
        <f>IF($D$2="","",IF($E$2=0.65,IFERROR(IF(INDEX(APガラス性能一覧!A:A,MATCH(ROW(B5100),APガラス性能一覧!$O:$O,0))="","",INDEX(APガラス性能一覧!A:A,MATCH(ROW(B5100),APガラス性能一覧!$O:$O,0))),""),IFERROR(IF(INDEX(APガラス性能一覧!A:A,MATCH(ROW(B5100),APガラス性能一覧!$N:$N,0))="","",INDEX(APガラス性能一覧!A:A,MATCH(ROW(B5100),APガラス性能一覧!$N:$N,0))),"")))</f>
        <v/>
      </c>
      <c r="C5106" s="68" t="str">
        <f>IFERROR(VLOOKUP($B5106,APガラス性能一覧!$A$2:$M$6097,2,0),"")</f>
        <v/>
      </c>
      <c r="D5106" s="68" t="str">
        <f>IFERROR(VLOOKUP($B5106,APガラス性能一覧!$A$2:$M$6097,3,0),"")</f>
        <v/>
      </c>
      <c r="E5106" s="68" t="str">
        <f>IFERROR(VLOOKUP($B5106,APガラス性能一覧!$A$2:$M$6097,4,0),"")</f>
        <v/>
      </c>
      <c r="F5106" s="68" t="str">
        <f>IFERROR(VLOOKUP($B5106,APガラス性能一覧!$A$2:$M$6097,5,0),"")</f>
        <v/>
      </c>
      <c r="G5106" s="68" t="str">
        <f>IFERROR(VLOOKUP($B5106,APガラス性能一覧!$A$2:$M$6097,6,0),"")</f>
        <v/>
      </c>
      <c r="H5106" s="68" t="str">
        <f>IFERROR(VLOOKUP($B5106,APガラス性能一覧!$A$2:$M$6097,7,0),"")</f>
        <v/>
      </c>
      <c r="I5106" s="68" t="str">
        <f>IFERROR(VLOOKUP($B5106,APガラス性能一覧!$A$2:$M$6097,8,0),"")</f>
        <v/>
      </c>
      <c r="J5106" s="68" t="str">
        <f>IFERROR(VLOOKUP($B5106,APガラス性能一覧!$A$2:$M$6097,9,0),"")</f>
        <v/>
      </c>
      <c r="K5106" s="68" t="str">
        <f>IFERROR(VLOOKUP($B5106,APガラス性能一覧!$A$2:$M$6097,10,0),"")</f>
        <v/>
      </c>
      <c r="L5106" s="68" t="str">
        <f>IFERROR(VLOOKUP($B5106,APガラス性能一覧!$A$2:$M$6097,11,0),"")</f>
        <v/>
      </c>
      <c r="M5106" s="68" t="str">
        <f>IFERROR(VLOOKUP($B5106,APガラス性能一覧!$A$2:$M$6097,12,0),"")</f>
        <v/>
      </c>
      <c r="N5106" s="68" t="str">
        <f>IFERROR(VLOOKUP($B5106,APガラス性能一覧!$A$2:$M$6097,13,0),"")</f>
        <v/>
      </c>
    </row>
    <row r="5107" spans="2:14" x14ac:dyDescent="0.4">
      <c r="B5107" s="68" t="str">
        <f>IF($D$2="","",IF($E$2=0.65,IFERROR(IF(INDEX(APガラス性能一覧!A:A,MATCH(ROW(B5101),APガラス性能一覧!$O:$O,0))="","",INDEX(APガラス性能一覧!A:A,MATCH(ROW(B5101),APガラス性能一覧!$O:$O,0))),""),IFERROR(IF(INDEX(APガラス性能一覧!A:A,MATCH(ROW(B5101),APガラス性能一覧!$N:$N,0))="","",INDEX(APガラス性能一覧!A:A,MATCH(ROW(B5101),APガラス性能一覧!$N:$N,0))),"")))</f>
        <v/>
      </c>
      <c r="C5107" s="68" t="str">
        <f>IFERROR(VLOOKUP($B5107,APガラス性能一覧!$A$2:$M$6097,2,0),"")</f>
        <v/>
      </c>
      <c r="D5107" s="68" t="str">
        <f>IFERROR(VLOOKUP($B5107,APガラス性能一覧!$A$2:$M$6097,3,0),"")</f>
        <v/>
      </c>
      <c r="E5107" s="68" t="str">
        <f>IFERROR(VLOOKUP($B5107,APガラス性能一覧!$A$2:$M$6097,4,0),"")</f>
        <v/>
      </c>
      <c r="F5107" s="68" t="str">
        <f>IFERROR(VLOOKUP($B5107,APガラス性能一覧!$A$2:$M$6097,5,0),"")</f>
        <v/>
      </c>
      <c r="G5107" s="68" t="str">
        <f>IFERROR(VLOOKUP($B5107,APガラス性能一覧!$A$2:$M$6097,6,0),"")</f>
        <v/>
      </c>
      <c r="H5107" s="68" t="str">
        <f>IFERROR(VLOOKUP($B5107,APガラス性能一覧!$A$2:$M$6097,7,0),"")</f>
        <v/>
      </c>
      <c r="I5107" s="68" t="str">
        <f>IFERROR(VLOOKUP($B5107,APガラス性能一覧!$A$2:$M$6097,8,0),"")</f>
        <v/>
      </c>
      <c r="J5107" s="68" t="str">
        <f>IFERROR(VLOOKUP($B5107,APガラス性能一覧!$A$2:$M$6097,9,0),"")</f>
        <v/>
      </c>
      <c r="K5107" s="68" t="str">
        <f>IFERROR(VLOOKUP($B5107,APガラス性能一覧!$A$2:$M$6097,10,0),"")</f>
        <v/>
      </c>
      <c r="L5107" s="68" t="str">
        <f>IFERROR(VLOOKUP($B5107,APガラス性能一覧!$A$2:$M$6097,11,0),"")</f>
        <v/>
      </c>
      <c r="M5107" s="68" t="str">
        <f>IFERROR(VLOOKUP($B5107,APガラス性能一覧!$A$2:$M$6097,12,0),"")</f>
        <v/>
      </c>
      <c r="N5107" s="68" t="str">
        <f>IFERROR(VLOOKUP($B5107,APガラス性能一覧!$A$2:$M$6097,13,0),"")</f>
        <v/>
      </c>
    </row>
    <row r="5108" spans="2:14" x14ac:dyDescent="0.4">
      <c r="B5108" s="68" t="str">
        <f>IF($D$2="","",IF($E$2=0.65,IFERROR(IF(INDEX(APガラス性能一覧!A:A,MATCH(ROW(B5102),APガラス性能一覧!$O:$O,0))="","",INDEX(APガラス性能一覧!A:A,MATCH(ROW(B5102),APガラス性能一覧!$O:$O,0))),""),IFERROR(IF(INDEX(APガラス性能一覧!A:A,MATCH(ROW(B5102),APガラス性能一覧!$N:$N,0))="","",INDEX(APガラス性能一覧!A:A,MATCH(ROW(B5102),APガラス性能一覧!$N:$N,0))),"")))</f>
        <v/>
      </c>
      <c r="C5108" s="68" t="str">
        <f>IFERROR(VLOOKUP($B5108,APガラス性能一覧!$A$2:$M$6097,2,0),"")</f>
        <v/>
      </c>
      <c r="D5108" s="68" t="str">
        <f>IFERROR(VLOOKUP($B5108,APガラス性能一覧!$A$2:$M$6097,3,0),"")</f>
        <v/>
      </c>
      <c r="E5108" s="68" t="str">
        <f>IFERROR(VLOOKUP($B5108,APガラス性能一覧!$A$2:$M$6097,4,0),"")</f>
        <v/>
      </c>
      <c r="F5108" s="68" t="str">
        <f>IFERROR(VLOOKUP($B5108,APガラス性能一覧!$A$2:$M$6097,5,0),"")</f>
        <v/>
      </c>
      <c r="G5108" s="68" t="str">
        <f>IFERROR(VLOOKUP($B5108,APガラス性能一覧!$A$2:$M$6097,6,0),"")</f>
        <v/>
      </c>
      <c r="H5108" s="68" t="str">
        <f>IFERROR(VLOOKUP($B5108,APガラス性能一覧!$A$2:$M$6097,7,0),"")</f>
        <v/>
      </c>
      <c r="I5108" s="68" t="str">
        <f>IFERROR(VLOOKUP($B5108,APガラス性能一覧!$A$2:$M$6097,8,0),"")</f>
        <v/>
      </c>
      <c r="J5108" s="68" t="str">
        <f>IFERROR(VLOOKUP($B5108,APガラス性能一覧!$A$2:$M$6097,9,0),"")</f>
        <v/>
      </c>
      <c r="K5108" s="68" t="str">
        <f>IFERROR(VLOOKUP($B5108,APガラス性能一覧!$A$2:$M$6097,10,0),"")</f>
        <v/>
      </c>
      <c r="L5108" s="68" t="str">
        <f>IFERROR(VLOOKUP($B5108,APガラス性能一覧!$A$2:$M$6097,11,0),"")</f>
        <v/>
      </c>
      <c r="M5108" s="68" t="str">
        <f>IFERROR(VLOOKUP($B5108,APガラス性能一覧!$A$2:$M$6097,12,0),"")</f>
        <v/>
      </c>
      <c r="N5108" s="68" t="str">
        <f>IFERROR(VLOOKUP($B5108,APガラス性能一覧!$A$2:$M$6097,13,0),"")</f>
        <v/>
      </c>
    </row>
    <row r="5109" spans="2:14" x14ac:dyDescent="0.4">
      <c r="B5109" s="68" t="str">
        <f>IF($D$2="","",IF($E$2=0.65,IFERROR(IF(INDEX(APガラス性能一覧!A:A,MATCH(ROW(B5103),APガラス性能一覧!$O:$O,0))="","",INDEX(APガラス性能一覧!A:A,MATCH(ROW(B5103),APガラス性能一覧!$O:$O,0))),""),IFERROR(IF(INDEX(APガラス性能一覧!A:A,MATCH(ROW(B5103),APガラス性能一覧!$N:$N,0))="","",INDEX(APガラス性能一覧!A:A,MATCH(ROW(B5103),APガラス性能一覧!$N:$N,0))),"")))</f>
        <v/>
      </c>
      <c r="C5109" s="68" t="str">
        <f>IFERROR(VLOOKUP($B5109,APガラス性能一覧!$A$2:$M$6097,2,0),"")</f>
        <v/>
      </c>
      <c r="D5109" s="68" t="str">
        <f>IFERROR(VLOOKUP($B5109,APガラス性能一覧!$A$2:$M$6097,3,0),"")</f>
        <v/>
      </c>
      <c r="E5109" s="68" t="str">
        <f>IFERROR(VLOOKUP($B5109,APガラス性能一覧!$A$2:$M$6097,4,0),"")</f>
        <v/>
      </c>
      <c r="F5109" s="68" t="str">
        <f>IFERROR(VLOOKUP($B5109,APガラス性能一覧!$A$2:$M$6097,5,0),"")</f>
        <v/>
      </c>
      <c r="G5109" s="68" t="str">
        <f>IFERROR(VLOOKUP($B5109,APガラス性能一覧!$A$2:$M$6097,6,0),"")</f>
        <v/>
      </c>
      <c r="H5109" s="68" t="str">
        <f>IFERROR(VLOOKUP($B5109,APガラス性能一覧!$A$2:$M$6097,7,0),"")</f>
        <v/>
      </c>
      <c r="I5109" s="68" t="str">
        <f>IFERROR(VLOOKUP($B5109,APガラス性能一覧!$A$2:$M$6097,8,0),"")</f>
        <v/>
      </c>
      <c r="J5109" s="68" t="str">
        <f>IFERROR(VLOOKUP($B5109,APガラス性能一覧!$A$2:$M$6097,9,0),"")</f>
        <v/>
      </c>
      <c r="K5109" s="68" t="str">
        <f>IFERROR(VLOOKUP($B5109,APガラス性能一覧!$A$2:$M$6097,10,0),"")</f>
        <v/>
      </c>
      <c r="L5109" s="68" t="str">
        <f>IFERROR(VLOOKUP($B5109,APガラス性能一覧!$A$2:$M$6097,11,0),"")</f>
        <v/>
      </c>
      <c r="M5109" s="68" t="str">
        <f>IFERROR(VLOOKUP($B5109,APガラス性能一覧!$A$2:$M$6097,12,0),"")</f>
        <v/>
      </c>
      <c r="N5109" s="68" t="str">
        <f>IFERROR(VLOOKUP($B5109,APガラス性能一覧!$A$2:$M$6097,13,0),"")</f>
        <v/>
      </c>
    </row>
    <row r="5110" spans="2:14" x14ac:dyDescent="0.4">
      <c r="B5110" s="68" t="str">
        <f>IF($D$2="","",IF($E$2=0.65,IFERROR(IF(INDEX(APガラス性能一覧!A:A,MATCH(ROW(B5104),APガラス性能一覧!$O:$O,0))="","",INDEX(APガラス性能一覧!A:A,MATCH(ROW(B5104),APガラス性能一覧!$O:$O,0))),""),IFERROR(IF(INDEX(APガラス性能一覧!A:A,MATCH(ROW(B5104),APガラス性能一覧!$N:$N,0))="","",INDEX(APガラス性能一覧!A:A,MATCH(ROW(B5104),APガラス性能一覧!$N:$N,0))),"")))</f>
        <v/>
      </c>
      <c r="C5110" s="68" t="str">
        <f>IFERROR(VLOOKUP($B5110,APガラス性能一覧!$A$2:$M$6097,2,0),"")</f>
        <v/>
      </c>
      <c r="D5110" s="68" t="str">
        <f>IFERROR(VLOOKUP($B5110,APガラス性能一覧!$A$2:$M$6097,3,0),"")</f>
        <v/>
      </c>
      <c r="E5110" s="68" t="str">
        <f>IFERROR(VLOOKUP($B5110,APガラス性能一覧!$A$2:$M$6097,4,0),"")</f>
        <v/>
      </c>
      <c r="F5110" s="68" t="str">
        <f>IFERROR(VLOOKUP($B5110,APガラス性能一覧!$A$2:$M$6097,5,0),"")</f>
        <v/>
      </c>
      <c r="G5110" s="68" t="str">
        <f>IFERROR(VLOOKUP($B5110,APガラス性能一覧!$A$2:$M$6097,6,0),"")</f>
        <v/>
      </c>
      <c r="H5110" s="68" t="str">
        <f>IFERROR(VLOOKUP($B5110,APガラス性能一覧!$A$2:$M$6097,7,0),"")</f>
        <v/>
      </c>
      <c r="I5110" s="68" t="str">
        <f>IFERROR(VLOOKUP($B5110,APガラス性能一覧!$A$2:$M$6097,8,0),"")</f>
        <v/>
      </c>
      <c r="J5110" s="68" t="str">
        <f>IFERROR(VLOOKUP($B5110,APガラス性能一覧!$A$2:$M$6097,9,0),"")</f>
        <v/>
      </c>
      <c r="K5110" s="68" t="str">
        <f>IFERROR(VLOOKUP($B5110,APガラス性能一覧!$A$2:$M$6097,10,0),"")</f>
        <v/>
      </c>
      <c r="L5110" s="68" t="str">
        <f>IFERROR(VLOOKUP($B5110,APガラス性能一覧!$A$2:$M$6097,11,0),"")</f>
        <v/>
      </c>
      <c r="M5110" s="68" t="str">
        <f>IFERROR(VLOOKUP($B5110,APガラス性能一覧!$A$2:$M$6097,12,0),"")</f>
        <v/>
      </c>
      <c r="N5110" s="68" t="str">
        <f>IFERROR(VLOOKUP($B5110,APガラス性能一覧!$A$2:$M$6097,13,0),"")</f>
        <v/>
      </c>
    </row>
    <row r="5111" spans="2:14" x14ac:dyDescent="0.4">
      <c r="B5111" s="68" t="str">
        <f>IF($D$2="","",IF($E$2=0.65,IFERROR(IF(INDEX(APガラス性能一覧!A:A,MATCH(ROW(B5105),APガラス性能一覧!$O:$O,0))="","",INDEX(APガラス性能一覧!A:A,MATCH(ROW(B5105),APガラス性能一覧!$O:$O,0))),""),IFERROR(IF(INDEX(APガラス性能一覧!A:A,MATCH(ROW(B5105),APガラス性能一覧!$N:$N,0))="","",INDEX(APガラス性能一覧!A:A,MATCH(ROW(B5105),APガラス性能一覧!$N:$N,0))),"")))</f>
        <v/>
      </c>
      <c r="C5111" s="68" t="str">
        <f>IFERROR(VLOOKUP($B5111,APガラス性能一覧!$A$2:$M$6097,2,0),"")</f>
        <v/>
      </c>
      <c r="D5111" s="68" t="str">
        <f>IFERROR(VLOOKUP($B5111,APガラス性能一覧!$A$2:$M$6097,3,0),"")</f>
        <v/>
      </c>
      <c r="E5111" s="68" t="str">
        <f>IFERROR(VLOOKUP($B5111,APガラス性能一覧!$A$2:$M$6097,4,0),"")</f>
        <v/>
      </c>
      <c r="F5111" s="68" t="str">
        <f>IFERROR(VLOOKUP($B5111,APガラス性能一覧!$A$2:$M$6097,5,0),"")</f>
        <v/>
      </c>
      <c r="G5111" s="68" t="str">
        <f>IFERROR(VLOOKUP($B5111,APガラス性能一覧!$A$2:$M$6097,6,0),"")</f>
        <v/>
      </c>
      <c r="H5111" s="68" t="str">
        <f>IFERROR(VLOOKUP($B5111,APガラス性能一覧!$A$2:$M$6097,7,0),"")</f>
        <v/>
      </c>
      <c r="I5111" s="68" t="str">
        <f>IFERROR(VLOOKUP($B5111,APガラス性能一覧!$A$2:$M$6097,8,0),"")</f>
        <v/>
      </c>
      <c r="J5111" s="68" t="str">
        <f>IFERROR(VLOOKUP($B5111,APガラス性能一覧!$A$2:$M$6097,9,0),"")</f>
        <v/>
      </c>
      <c r="K5111" s="68" t="str">
        <f>IFERROR(VLOOKUP($B5111,APガラス性能一覧!$A$2:$M$6097,10,0),"")</f>
        <v/>
      </c>
      <c r="L5111" s="68" t="str">
        <f>IFERROR(VLOOKUP($B5111,APガラス性能一覧!$A$2:$M$6097,11,0),"")</f>
        <v/>
      </c>
      <c r="M5111" s="68" t="str">
        <f>IFERROR(VLOOKUP($B5111,APガラス性能一覧!$A$2:$M$6097,12,0),"")</f>
        <v/>
      </c>
      <c r="N5111" s="68" t="str">
        <f>IFERROR(VLOOKUP($B5111,APガラス性能一覧!$A$2:$M$6097,13,0),"")</f>
        <v/>
      </c>
    </row>
    <row r="5112" spans="2:14" x14ac:dyDescent="0.4">
      <c r="B5112" s="68" t="str">
        <f>IF($D$2="","",IF($E$2=0.65,IFERROR(IF(INDEX(APガラス性能一覧!A:A,MATCH(ROW(B5106),APガラス性能一覧!$O:$O,0))="","",INDEX(APガラス性能一覧!A:A,MATCH(ROW(B5106),APガラス性能一覧!$O:$O,0))),""),IFERROR(IF(INDEX(APガラス性能一覧!A:A,MATCH(ROW(B5106),APガラス性能一覧!$N:$N,0))="","",INDEX(APガラス性能一覧!A:A,MATCH(ROW(B5106),APガラス性能一覧!$N:$N,0))),"")))</f>
        <v/>
      </c>
      <c r="C5112" s="68" t="str">
        <f>IFERROR(VLOOKUP($B5112,APガラス性能一覧!$A$2:$M$6097,2,0),"")</f>
        <v/>
      </c>
      <c r="D5112" s="68" t="str">
        <f>IFERROR(VLOOKUP($B5112,APガラス性能一覧!$A$2:$M$6097,3,0),"")</f>
        <v/>
      </c>
      <c r="E5112" s="68" t="str">
        <f>IFERROR(VLOOKUP($B5112,APガラス性能一覧!$A$2:$M$6097,4,0),"")</f>
        <v/>
      </c>
      <c r="F5112" s="68" t="str">
        <f>IFERROR(VLOOKUP($B5112,APガラス性能一覧!$A$2:$M$6097,5,0),"")</f>
        <v/>
      </c>
      <c r="G5112" s="68" t="str">
        <f>IFERROR(VLOOKUP($B5112,APガラス性能一覧!$A$2:$M$6097,6,0),"")</f>
        <v/>
      </c>
      <c r="H5112" s="68" t="str">
        <f>IFERROR(VLOOKUP($B5112,APガラス性能一覧!$A$2:$M$6097,7,0),"")</f>
        <v/>
      </c>
      <c r="I5112" s="68" t="str">
        <f>IFERROR(VLOOKUP($B5112,APガラス性能一覧!$A$2:$M$6097,8,0),"")</f>
        <v/>
      </c>
      <c r="J5112" s="68" t="str">
        <f>IFERROR(VLOOKUP($B5112,APガラス性能一覧!$A$2:$M$6097,9,0),"")</f>
        <v/>
      </c>
      <c r="K5112" s="68" t="str">
        <f>IFERROR(VLOOKUP($B5112,APガラス性能一覧!$A$2:$M$6097,10,0),"")</f>
        <v/>
      </c>
      <c r="L5112" s="68" t="str">
        <f>IFERROR(VLOOKUP($B5112,APガラス性能一覧!$A$2:$M$6097,11,0),"")</f>
        <v/>
      </c>
      <c r="M5112" s="68" t="str">
        <f>IFERROR(VLOOKUP($B5112,APガラス性能一覧!$A$2:$M$6097,12,0),"")</f>
        <v/>
      </c>
      <c r="N5112" s="68" t="str">
        <f>IFERROR(VLOOKUP($B5112,APガラス性能一覧!$A$2:$M$6097,13,0),"")</f>
        <v/>
      </c>
    </row>
    <row r="5113" spans="2:14" x14ac:dyDescent="0.4">
      <c r="B5113" s="68" t="str">
        <f>IF($D$2="","",IF($E$2=0.65,IFERROR(IF(INDEX(APガラス性能一覧!A:A,MATCH(ROW(B5107),APガラス性能一覧!$O:$O,0))="","",INDEX(APガラス性能一覧!A:A,MATCH(ROW(B5107),APガラス性能一覧!$O:$O,0))),""),IFERROR(IF(INDEX(APガラス性能一覧!A:A,MATCH(ROW(B5107),APガラス性能一覧!$N:$N,0))="","",INDEX(APガラス性能一覧!A:A,MATCH(ROW(B5107),APガラス性能一覧!$N:$N,0))),"")))</f>
        <v/>
      </c>
      <c r="C5113" s="68" t="str">
        <f>IFERROR(VLOOKUP($B5113,APガラス性能一覧!$A$2:$M$6097,2,0),"")</f>
        <v/>
      </c>
      <c r="D5113" s="68" t="str">
        <f>IFERROR(VLOOKUP($B5113,APガラス性能一覧!$A$2:$M$6097,3,0),"")</f>
        <v/>
      </c>
      <c r="E5113" s="68" t="str">
        <f>IFERROR(VLOOKUP($B5113,APガラス性能一覧!$A$2:$M$6097,4,0),"")</f>
        <v/>
      </c>
      <c r="F5113" s="68" t="str">
        <f>IFERROR(VLOOKUP($B5113,APガラス性能一覧!$A$2:$M$6097,5,0),"")</f>
        <v/>
      </c>
      <c r="G5113" s="68" t="str">
        <f>IFERROR(VLOOKUP($B5113,APガラス性能一覧!$A$2:$M$6097,6,0),"")</f>
        <v/>
      </c>
      <c r="H5113" s="68" t="str">
        <f>IFERROR(VLOOKUP($B5113,APガラス性能一覧!$A$2:$M$6097,7,0),"")</f>
        <v/>
      </c>
      <c r="I5113" s="68" t="str">
        <f>IFERROR(VLOOKUP($B5113,APガラス性能一覧!$A$2:$M$6097,8,0),"")</f>
        <v/>
      </c>
      <c r="J5113" s="68" t="str">
        <f>IFERROR(VLOOKUP($B5113,APガラス性能一覧!$A$2:$M$6097,9,0),"")</f>
        <v/>
      </c>
      <c r="K5113" s="68" t="str">
        <f>IFERROR(VLOOKUP($B5113,APガラス性能一覧!$A$2:$M$6097,10,0),"")</f>
        <v/>
      </c>
      <c r="L5113" s="68" t="str">
        <f>IFERROR(VLOOKUP($B5113,APガラス性能一覧!$A$2:$M$6097,11,0),"")</f>
        <v/>
      </c>
      <c r="M5113" s="68" t="str">
        <f>IFERROR(VLOOKUP($B5113,APガラス性能一覧!$A$2:$M$6097,12,0),"")</f>
        <v/>
      </c>
      <c r="N5113" s="68" t="str">
        <f>IFERROR(VLOOKUP($B5113,APガラス性能一覧!$A$2:$M$6097,13,0),"")</f>
        <v/>
      </c>
    </row>
    <row r="5114" spans="2:14" x14ac:dyDescent="0.4">
      <c r="B5114" s="68" t="str">
        <f>IF($D$2="","",IF($E$2=0.65,IFERROR(IF(INDEX(APガラス性能一覧!A:A,MATCH(ROW(B5108),APガラス性能一覧!$O:$O,0))="","",INDEX(APガラス性能一覧!A:A,MATCH(ROW(B5108),APガラス性能一覧!$O:$O,0))),""),IFERROR(IF(INDEX(APガラス性能一覧!A:A,MATCH(ROW(B5108),APガラス性能一覧!$N:$N,0))="","",INDEX(APガラス性能一覧!A:A,MATCH(ROW(B5108),APガラス性能一覧!$N:$N,0))),"")))</f>
        <v/>
      </c>
      <c r="C5114" s="68" t="str">
        <f>IFERROR(VLOOKUP($B5114,APガラス性能一覧!$A$2:$M$6097,2,0),"")</f>
        <v/>
      </c>
      <c r="D5114" s="68" t="str">
        <f>IFERROR(VLOOKUP($B5114,APガラス性能一覧!$A$2:$M$6097,3,0),"")</f>
        <v/>
      </c>
      <c r="E5114" s="68" t="str">
        <f>IFERROR(VLOOKUP($B5114,APガラス性能一覧!$A$2:$M$6097,4,0),"")</f>
        <v/>
      </c>
      <c r="F5114" s="68" t="str">
        <f>IFERROR(VLOOKUP($B5114,APガラス性能一覧!$A$2:$M$6097,5,0),"")</f>
        <v/>
      </c>
      <c r="G5114" s="68" t="str">
        <f>IFERROR(VLOOKUP($B5114,APガラス性能一覧!$A$2:$M$6097,6,0),"")</f>
        <v/>
      </c>
      <c r="H5114" s="68" t="str">
        <f>IFERROR(VLOOKUP($B5114,APガラス性能一覧!$A$2:$M$6097,7,0),"")</f>
        <v/>
      </c>
      <c r="I5114" s="68" t="str">
        <f>IFERROR(VLOOKUP($B5114,APガラス性能一覧!$A$2:$M$6097,8,0),"")</f>
        <v/>
      </c>
      <c r="J5114" s="68" t="str">
        <f>IFERROR(VLOOKUP($B5114,APガラス性能一覧!$A$2:$M$6097,9,0),"")</f>
        <v/>
      </c>
      <c r="K5114" s="68" t="str">
        <f>IFERROR(VLOOKUP($B5114,APガラス性能一覧!$A$2:$M$6097,10,0),"")</f>
        <v/>
      </c>
      <c r="L5114" s="68" t="str">
        <f>IFERROR(VLOOKUP($B5114,APガラス性能一覧!$A$2:$M$6097,11,0),"")</f>
        <v/>
      </c>
      <c r="M5114" s="68" t="str">
        <f>IFERROR(VLOOKUP($B5114,APガラス性能一覧!$A$2:$M$6097,12,0),"")</f>
        <v/>
      </c>
      <c r="N5114" s="68" t="str">
        <f>IFERROR(VLOOKUP($B5114,APガラス性能一覧!$A$2:$M$6097,13,0),"")</f>
        <v/>
      </c>
    </row>
    <row r="5115" spans="2:14" x14ac:dyDescent="0.4">
      <c r="B5115" s="68" t="str">
        <f>IF($D$2="","",IF($E$2=0.65,IFERROR(IF(INDEX(APガラス性能一覧!A:A,MATCH(ROW(B5109),APガラス性能一覧!$O:$O,0))="","",INDEX(APガラス性能一覧!A:A,MATCH(ROW(B5109),APガラス性能一覧!$O:$O,0))),""),IFERROR(IF(INDEX(APガラス性能一覧!A:A,MATCH(ROW(B5109),APガラス性能一覧!$N:$N,0))="","",INDEX(APガラス性能一覧!A:A,MATCH(ROW(B5109),APガラス性能一覧!$N:$N,0))),"")))</f>
        <v/>
      </c>
      <c r="C5115" s="68" t="str">
        <f>IFERROR(VLOOKUP($B5115,APガラス性能一覧!$A$2:$M$6097,2,0),"")</f>
        <v/>
      </c>
      <c r="D5115" s="68" t="str">
        <f>IFERROR(VLOOKUP($B5115,APガラス性能一覧!$A$2:$M$6097,3,0),"")</f>
        <v/>
      </c>
      <c r="E5115" s="68" t="str">
        <f>IFERROR(VLOOKUP($B5115,APガラス性能一覧!$A$2:$M$6097,4,0),"")</f>
        <v/>
      </c>
      <c r="F5115" s="68" t="str">
        <f>IFERROR(VLOOKUP($B5115,APガラス性能一覧!$A$2:$M$6097,5,0),"")</f>
        <v/>
      </c>
      <c r="G5115" s="68" t="str">
        <f>IFERROR(VLOOKUP($B5115,APガラス性能一覧!$A$2:$M$6097,6,0),"")</f>
        <v/>
      </c>
      <c r="H5115" s="68" t="str">
        <f>IFERROR(VLOOKUP($B5115,APガラス性能一覧!$A$2:$M$6097,7,0),"")</f>
        <v/>
      </c>
      <c r="I5115" s="68" t="str">
        <f>IFERROR(VLOOKUP($B5115,APガラス性能一覧!$A$2:$M$6097,8,0),"")</f>
        <v/>
      </c>
      <c r="J5115" s="68" t="str">
        <f>IFERROR(VLOOKUP($B5115,APガラス性能一覧!$A$2:$M$6097,9,0),"")</f>
        <v/>
      </c>
      <c r="K5115" s="68" t="str">
        <f>IFERROR(VLOOKUP($B5115,APガラス性能一覧!$A$2:$M$6097,10,0),"")</f>
        <v/>
      </c>
      <c r="L5115" s="68" t="str">
        <f>IFERROR(VLOOKUP($B5115,APガラス性能一覧!$A$2:$M$6097,11,0),"")</f>
        <v/>
      </c>
      <c r="M5115" s="68" t="str">
        <f>IFERROR(VLOOKUP($B5115,APガラス性能一覧!$A$2:$M$6097,12,0),"")</f>
        <v/>
      </c>
      <c r="N5115" s="68" t="str">
        <f>IFERROR(VLOOKUP($B5115,APガラス性能一覧!$A$2:$M$6097,13,0),"")</f>
        <v/>
      </c>
    </row>
    <row r="5116" spans="2:14" x14ac:dyDescent="0.4">
      <c r="B5116" s="68" t="str">
        <f>IF($D$2="","",IF($E$2=0.65,IFERROR(IF(INDEX(APガラス性能一覧!A:A,MATCH(ROW(B5110),APガラス性能一覧!$O:$O,0))="","",INDEX(APガラス性能一覧!A:A,MATCH(ROW(B5110),APガラス性能一覧!$O:$O,0))),""),IFERROR(IF(INDEX(APガラス性能一覧!A:A,MATCH(ROW(B5110),APガラス性能一覧!$N:$N,0))="","",INDEX(APガラス性能一覧!A:A,MATCH(ROW(B5110),APガラス性能一覧!$N:$N,0))),"")))</f>
        <v/>
      </c>
      <c r="C5116" s="68" t="str">
        <f>IFERROR(VLOOKUP($B5116,APガラス性能一覧!$A$2:$M$6097,2,0),"")</f>
        <v/>
      </c>
      <c r="D5116" s="68" t="str">
        <f>IFERROR(VLOOKUP($B5116,APガラス性能一覧!$A$2:$M$6097,3,0),"")</f>
        <v/>
      </c>
      <c r="E5116" s="68" t="str">
        <f>IFERROR(VLOOKUP($B5116,APガラス性能一覧!$A$2:$M$6097,4,0),"")</f>
        <v/>
      </c>
      <c r="F5116" s="68" t="str">
        <f>IFERROR(VLOOKUP($B5116,APガラス性能一覧!$A$2:$M$6097,5,0),"")</f>
        <v/>
      </c>
      <c r="G5116" s="68" t="str">
        <f>IFERROR(VLOOKUP($B5116,APガラス性能一覧!$A$2:$M$6097,6,0),"")</f>
        <v/>
      </c>
      <c r="H5116" s="68" t="str">
        <f>IFERROR(VLOOKUP($B5116,APガラス性能一覧!$A$2:$M$6097,7,0),"")</f>
        <v/>
      </c>
      <c r="I5116" s="68" t="str">
        <f>IFERROR(VLOOKUP($B5116,APガラス性能一覧!$A$2:$M$6097,8,0),"")</f>
        <v/>
      </c>
      <c r="J5116" s="68" t="str">
        <f>IFERROR(VLOOKUP($B5116,APガラス性能一覧!$A$2:$M$6097,9,0),"")</f>
        <v/>
      </c>
      <c r="K5116" s="68" t="str">
        <f>IFERROR(VLOOKUP($B5116,APガラス性能一覧!$A$2:$M$6097,10,0),"")</f>
        <v/>
      </c>
      <c r="L5116" s="68" t="str">
        <f>IFERROR(VLOOKUP($B5116,APガラス性能一覧!$A$2:$M$6097,11,0),"")</f>
        <v/>
      </c>
      <c r="M5116" s="68" t="str">
        <f>IFERROR(VLOOKUP($B5116,APガラス性能一覧!$A$2:$M$6097,12,0),"")</f>
        <v/>
      </c>
      <c r="N5116" s="68" t="str">
        <f>IFERROR(VLOOKUP($B5116,APガラス性能一覧!$A$2:$M$6097,13,0),"")</f>
        <v/>
      </c>
    </row>
    <row r="5117" spans="2:14" x14ac:dyDescent="0.4">
      <c r="B5117" s="68" t="str">
        <f>IF($D$2="","",IF($E$2=0.65,IFERROR(IF(INDEX(APガラス性能一覧!A:A,MATCH(ROW(B5111),APガラス性能一覧!$O:$O,0))="","",INDEX(APガラス性能一覧!A:A,MATCH(ROW(B5111),APガラス性能一覧!$O:$O,0))),""),IFERROR(IF(INDEX(APガラス性能一覧!A:A,MATCH(ROW(B5111),APガラス性能一覧!$N:$N,0))="","",INDEX(APガラス性能一覧!A:A,MATCH(ROW(B5111),APガラス性能一覧!$N:$N,0))),"")))</f>
        <v/>
      </c>
      <c r="C5117" s="68" t="str">
        <f>IFERROR(VLOOKUP($B5117,APガラス性能一覧!$A$2:$M$6097,2,0),"")</f>
        <v/>
      </c>
      <c r="D5117" s="68" t="str">
        <f>IFERROR(VLOOKUP($B5117,APガラス性能一覧!$A$2:$M$6097,3,0),"")</f>
        <v/>
      </c>
      <c r="E5117" s="68" t="str">
        <f>IFERROR(VLOOKUP($B5117,APガラス性能一覧!$A$2:$M$6097,4,0),"")</f>
        <v/>
      </c>
      <c r="F5117" s="68" t="str">
        <f>IFERROR(VLOOKUP($B5117,APガラス性能一覧!$A$2:$M$6097,5,0),"")</f>
        <v/>
      </c>
      <c r="G5117" s="68" t="str">
        <f>IFERROR(VLOOKUP($B5117,APガラス性能一覧!$A$2:$M$6097,6,0),"")</f>
        <v/>
      </c>
      <c r="H5117" s="68" t="str">
        <f>IFERROR(VLOOKUP($B5117,APガラス性能一覧!$A$2:$M$6097,7,0),"")</f>
        <v/>
      </c>
      <c r="I5117" s="68" t="str">
        <f>IFERROR(VLOOKUP($B5117,APガラス性能一覧!$A$2:$M$6097,8,0),"")</f>
        <v/>
      </c>
      <c r="J5117" s="68" t="str">
        <f>IFERROR(VLOOKUP($B5117,APガラス性能一覧!$A$2:$M$6097,9,0),"")</f>
        <v/>
      </c>
      <c r="K5117" s="68" t="str">
        <f>IFERROR(VLOOKUP($B5117,APガラス性能一覧!$A$2:$M$6097,10,0),"")</f>
        <v/>
      </c>
      <c r="L5117" s="68" t="str">
        <f>IFERROR(VLOOKUP($B5117,APガラス性能一覧!$A$2:$M$6097,11,0),"")</f>
        <v/>
      </c>
      <c r="M5117" s="68" t="str">
        <f>IFERROR(VLOOKUP($B5117,APガラス性能一覧!$A$2:$M$6097,12,0),"")</f>
        <v/>
      </c>
      <c r="N5117" s="68" t="str">
        <f>IFERROR(VLOOKUP($B5117,APガラス性能一覧!$A$2:$M$6097,13,0),"")</f>
        <v/>
      </c>
    </row>
    <row r="5118" spans="2:14" x14ac:dyDescent="0.4">
      <c r="B5118" s="68" t="str">
        <f>IF($D$2="","",IF($E$2=0.65,IFERROR(IF(INDEX(APガラス性能一覧!A:A,MATCH(ROW(B5112),APガラス性能一覧!$O:$O,0))="","",INDEX(APガラス性能一覧!A:A,MATCH(ROW(B5112),APガラス性能一覧!$O:$O,0))),""),IFERROR(IF(INDEX(APガラス性能一覧!A:A,MATCH(ROW(B5112),APガラス性能一覧!$N:$N,0))="","",INDEX(APガラス性能一覧!A:A,MATCH(ROW(B5112),APガラス性能一覧!$N:$N,0))),"")))</f>
        <v/>
      </c>
      <c r="C5118" s="68" t="str">
        <f>IFERROR(VLOOKUP($B5118,APガラス性能一覧!$A$2:$M$6097,2,0),"")</f>
        <v/>
      </c>
      <c r="D5118" s="68" t="str">
        <f>IFERROR(VLOOKUP($B5118,APガラス性能一覧!$A$2:$M$6097,3,0),"")</f>
        <v/>
      </c>
      <c r="E5118" s="68" t="str">
        <f>IFERROR(VLOOKUP($B5118,APガラス性能一覧!$A$2:$M$6097,4,0),"")</f>
        <v/>
      </c>
      <c r="F5118" s="68" t="str">
        <f>IFERROR(VLOOKUP($B5118,APガラス性能一覧!$A$2:$M$6097,5,0),"")</f>
        <v/>
      </c>
      <c r="G5118" s="68" t="str">
        <f>IFERROR(VLOOKUP($B5118,APガラス性能一覧!$A$2:$M$6097,6,0),"")</f>
        <v/>
      </c>
      <c r="H5118" s="68" t="str">
        <f>IFERROR(VLOOKUP($B5118,APガラス性能一覧!$A$2:$M$6097,7,0),"")</f>
        <v/>
      </c>
      <c r="I5118" s="68" t="str">
        <f>IFERROR(VLOOKUP($B5118,APガラス性能一覧!$A$2:$M$6097,8,0),"")</f>
        <v/>
      </c>
      <c r="J5118" s="68" t="str">
        <f>IFERROR(VLOOKUP($B5118,APガラス性能一覧!$A$2:$M$6097,9,0),"")</f>
        <v/>
      </c>
      <c r="K5118" s="68" t="str">
        <f>IFERROR(VLOOKUP($B5118,APガラス性能一覧!$A$2:$M$6097,10,0),"")</f>
        <v/>
      </c>
      <c r="L5118" s="68" t="str">
        <f>IFERROR(VLOOKUP($B5118,APガラス性能一覧!$A$2:$M$6097,11,0),"")</f>
        <v/>
      </c>
      <c r="M5118" s="68" t="str">
        <f>IFERROR(VLOOKUP($B5118,APガラス性能一覧!$A$2:$M$6097,12,0),"")</f>
        <v/>
      </c>
      <c r="N5118" s="68" t="str">
        <f>IFERROR(VLOOKUP($B5118,APガラス性能一覧!$A$2:$M$6097,13,0),"")</f>
        <v/>
      </c>
    </row>
    <row r="5119" spans="2:14" x14ac:dyDescent="0.4">
      <c r="B5119" s="68" t="str">
        <f>IF($D$2="","",IF($E$2=0.65,IFERROR(IF(INDEX(APガラス性能一覧!A:A,MATCH(ROW(B5113),APガラス性能一覧!$O:$O,0))="","",INDEX(APガラス性能一覧!A:A,MATCH(ROW(B5113),APガラス性能一覧!$O:$O,0))),""),IFERROR(IF(INDEX(APガラス性能一覧!A:A,MATCH(ROW(B5113),APガラス性能一覧!$N:$N,0))="","",INDEX(APガラス性能一覧!A:A,MATCH(ROW(B5113),APガラス性能一覧!$N:$N,0))),"")))</f>
        <v/>
      </c>
      <c r="C5119" s="68" t="str">
        <f>IFERROR(VLOOKUP($B5119,APガラス性能一覧!$A$2:$M$6097,2,0),"")</f>
        <v/>
      </c>
      <c r="D5119" s="68" t="str">
        <f>IFERROR(VLOOKUP($B5119,APガラス性能一覧!$A$2:$M$6097,3,0),"")</f>
        <v/>
      </c>
      <c r="E5119" s="68" t="str">
        <f>IFERROR(VLOOKUP($B5119,APガラス性能一覧!$A$2:$M$6097,4,0),"")</f>
        <v/>
      </c>
      <c r="F5119" s="68" t="str">
        <f>IFERROR(VLOOKUP($B5119,APガラス性能一覧!$A$2:$M$6097,5,0),"")</f>
        <v/>
      </c>
      <c r="G5119" s="68" t="str">
        <f>IFERROR(VLOOKUP($B5119,APガラス性能一覧!$A$2:$M$6097,6,0),"")</f>
        <v/>
      </c>
      <c r="H5119" s="68" t="str">
        <f>IFERROR(VLOOKUP($B5119,APガラス性能一覧!$A$2:$M$6097,7,0),"")</f>
        <v/>
      </c>
      <c r="I5119" s="68" t="str">
        <f>IFERROR(VLOOKUP($B5119,APガラス性能一覧!$A$2:$M$6097,8,0),"")</f>
        <v/>
      </c>
      <c r="J5119" s="68" t="str">
        <f>IFERROR(VLOOKUP($B5119,APガラス性能一覧!$A$2:$M$6097,9,0),"")</f>
        <v/>
      </c>
      <c r="K5119" s="68" t="str">
        <f>IFERROR(VLOOKUP($B5119,APガラス性能一覧!$A$2:$M$6097,10,0),"")</f>
        <v/>
      </c>
      <c r="L5119" s="68" t="str">
        <f>IFERROR(VLOOKUP($B5119,APガラス性能一覧!$A$2:$M$6097,11,0),"")</f>
        <v/>
      </c>
      <c r="M5119" s="68" t="str">
        <f>IFERROR(VLOOKUP($B5119,APガラス性能一覧!$A$2:$M$6097,12,0),"")</f>
        <v/>
      </c>
      <c r="N5119" s="68" t="str">
        <f>IFERROR(VLOOKUP($B5119,APガラス性能一覧!$A$2:$M$6097,13,0),"")</f>
        <v/>
      </c>
    </row>
    <row r="5120" spans="2:14" x14ac:dyDescent="0.4">
      <c r="B5120" s="68" t="str">
        <f>IF($D$2="","",IF($E$2=0.65,IFERROR(IF(INDEX(APガラス性能一覧!A:A,MATCH(ROW(B5114),APガラス性能一覧!$O:$O,0))="","",INDEX(APガラス性能一覧!A:A,MATCH(ROW(B5114),APガラス性能一覧!$O:$O,0))),""),IFERROR(IF(INDEX(APガラス性能一覧!A:A,MATCH(ROW(B5114),APガラス性能一覧!$N:$N,0))="","",INDEX(APガラス性能一覧!A:A,MATCH(ROW(B5114),APガラス性能一覧!$N:$N,0))),"")))</f>
        <v/>
      </c>
      <c r="C5120" s="68" t="str">
        <f>IFERROR(VLOOKUP($B5120,APガラス性能一覧!$A$2:$M$6097,2,0),"")</f>
        <v/>
      </c>
      <c r="D5120" s="68" t="str">
        <f>IFERROR(VLOOKUP($B5120,APガラス性能一覧!$A$2:$M$6097,3,0),"")</f>
        <v/>
      </c>
      <c r="E5120" s="68" t="str">
        <f>IFERROR(VLOOKUP($B5120,APガラス性能一覧!$A$2:$M$6097,4,0),"")</f>
        <v/>
      </c>
      <c r="F5120" s="68" t="str">
        <f>IFERROR(VLOOKUP($B5120,APガラス性能一覧!$A$2:$M$6097,5,0),"")</f>
        <v/>
      </c>
      <c r="G5120" s="68" t="str">
        <f>IFERROR(VLOOKUP($B5120,APガラス性能一覧!$A$2:$M$6097,6,0),"")</f>
        <v/>
      </c>
      <c r="H5120" s="68" t="str">
        <f>IFERROR(VLOOKUP($B5120,APガラス性能一覧!$A$2:$M$6097,7,0),"")</f>
        <v/>
      </c>
      <c r="I5120" s="68" t="str">
        <f>IFERROR(VLOOKUP($B5120,APガラス性能一覧!$A$2:$M$6097,8,0),"")</f>
        <v/>
      </c>
      <c r="J5120" s="68" t="str">
        <f>IFERROR(VLOOKUP($B5120,APガラス性能一覧!$A$2:$M$6097,9,0),"")</f>
        <v/>
      </c>
      <c r="K5120" s="68" t="str">
        <f>IFERROR(VLOOKUP($B5120,APガラス性能一覧!$A$2:$M$6097,10,0),"")</f>
        <v/>
      </c>
      <c r="L5120" s="68" t="str">
        <f>IFERROR(VLOOKUP($B5120,APガラス性能一覧!$A$2:$M$6097,11,0),"")</f>
        <v/>
      </c>
      <c r="M5120" s="68" t="str">
        <f>IFERROR(VLOOKUP($B5120,APガラス性能一覧!$A$2:$M$6097,12,0),"")</f>
        <v/>
      </c>
      <c r="N5120" s="68" t="str">
        <f>IFERROR(VLOOKUP($B5120,APガラス性能一覧!$A$2:$M$6097,13,0),"")</f>
        <v/>
      </c>
    </row>
    <row r="5121" spans="2:14" x14ac:dyDescent="0.4">
      <c r="B5121" s="68" t="str">
        <f>IF($D$2="","",IF($E$2=0.65,IFERROR(IF(INDEX(APガラス性能一覧!A:A,MATCH(ROW(B5115),APガラス性能一覧!$O:$O,0))="","",INDEX(APガラス性能一覧!A:A,MATCH(ROW(B5115),APガラス性能一覧!$O:$O,0))),""),IFERROR(IF(INDEX(APガラス性能一覧!A:A,MATCH(ROW(B5115),APガラス性能一覧!$N:$N,0))="","",INDEX(APガラス性能一覧!A:A,MATCH(ROW(B5115),APガラス性能一覧!$N:$N,0))),"")))</f>
        <v/>
      </c>
      <c r="C5121" s="68" t="str">
        <f>IFERROR(VLOOKUP($B5121,APガラス性能一覧!$A$2:$M$6097,2,0),"")</f>
        <v/>
      </c>
      <c r="D5121" s="68" t="str">
        <f>IFERROR(VLOOKUP($B5121,APガラス性能一覧!$A$2:$M$6097,3,0),"")</f>
        <v/>
      </c>
      <c r="E5121" s="68" t="str">
        <f>IFERROR(VLOOKUP($B5121,APガラス性能一覧!$A$2:$M$6097,4,0),"")</f>
        <v/>
      </c>
      <c r="F5121" s="68" t="str">
        <f>IFERROR(VLOOKUP($B5121,APガラス性能一覧!$A$2:$M$6097,5,0),"")</f>
        <v/>
      </c>
      <c r="G5121" s="68" t="str">
        <f>IFERROR(VLOOKUP($B5121,APガラス性能一覧!$A$2:$M$6097,6,0),"")</f>
        <v/>
      </c>
      <c r="H5121" s="68" t="str">
        <f>IFERROR(VLOOKUP($B5121,APガラス性能一覧!$A$2:$M$6097,7,0),"")</f>
        <v/>
      </c>
      <c r="I5121" s="68" t="str">
        <f>IFERROR(VLOOKUP($B5121,APガラス性能一覧!$A$2:$M$6097,8,0),"")</f>
        <v/>
      </c>
      <c r="J5121" s="68" t="str">
        <f>IFERROR(VLOOKUP($B5121,APガラス性能一覧!$A$2:$M$6097,9,0),"")</f>
        <v/>
      </c>
      <c r="K5121" s="68" t="str">
        <f>IFERROR(VLOOKUP($B5121,APガラス性能一覧!$A$2:$M$6097,10,0),"")</f>
        <v/>
      </c>
      <c r="L5121" s="68" t="str">
        <f>IFERROR(VLOOKUP($B5121,APガラス性能一覧!$A$2:$M$6097,11,0),"")</f>
        <v/>
      </c>
      <c r="M5121" s="68" t="str">
        <f>IFERROR(VLOOKUP($B5121,APガラス性能一覧!$A$2:$M$6097,12,0),"")</f>
        <v/>
      </c>
      <c r="N5121" s="68" t="str">
        <f>IFERROR(VLOOKUP($B5121,APガラス性能一覧!$A$2:$M$6097,13,0),"")</f>
        <v/>
      </c>
    </row>
    <row r="5122" spans="2:14" x14ac:dyDescent="0.4">
      <c r="B5122" s="68" t="str">
        <f>IF($D$2="","",IF($E$2=0.65,IFERROR(IF(INDEX(APガラス性能一覧!A:A,MATCH(ROW(B5116),APガラス性能一覧!$O:$O,0))="","",INDEX(APガラス性能一覧!A:A,MATCH(ROW(B5116),APガラス性能一覧!$O:$O,0))),""),IFERROR(IF(INDEX(APガラス性能一覧!A:A,MATCH(ROW(B5116),APガラス性能一覧!$N:$N,0))="","",INDEX(APガラス性能一覧!A:A,MATCH(ROW(B5116),APガラス性能一覧!$N:$N,0))),"")))</f>
        <v/>
      </c>
      <c r="C5122" s="68" t="str">
        <f>IFERROR(VLOOKUP($B5122,APガラス性能一覧!$A$2:$M$6097,2,0),"")</f>
        <v/>
      </c>
      <c r="D5122" s="68" t="str">
        <f>IFERROR(VLOOKUP($B5122,APガラス性能一覧!$A$2:$M$6097,3,0),"")</f>
        <v/>
      </c>
      <c r="E5122" s="68" t="str">
        <f>IFERROR(VLOOKUP($B5122,APガラス性能一覧!$A$2:$M$6097,4,0),"")</f>
        <v/>
      </c>
      <c r="F5122" s="68" t="str">
        <f>IFERROR(VLOOKUP($B5122,APガラス性能一覧!$A$2:$M$6097,5,0),"")</f>
        <v/>
      </c>
      <c r="G5122" s="68" t="str">
        <f>IFERROR(VLOOKUP($B5122,APガラス性能一覧!$A$2:$M$6097,6,0),"")</f>
        <v/>
      </c>
      <c r="H5122" s="68" t="str">
        <f>IFERROR(VLOOKUP($B5122,APガラス性能一覧!$A$2:$M$6097,7,0),"")</f>
        <v/>
      </c>
      <c r="I5122" s="68" t="str">
        <f>IFERROR(VLOOKUP($B5122,APガラス性能一覧!$A$2:$M$6097,8,0),"")</f>
        <v/>
      </c>
      <c r="J5122" s="68" t="str">
        <f>IFERROR(VLOOKUP($B5122,APガラス性能一覧!$A$2:$M$6097,9,0),"")</f>
        <v/>
      </c>
      <c r="K5122" s="68" t="str">
        <f>IFERROR(VLOOKUP($B5122,APガラス性能一覧!$A$2:$M$6097,10,0),"")</f>
        <v/>
      </c>
      <c r="L5122" s="68" t="str">
        <f>IFERROR(VLOOKUP($B5122,APガラス性能一覧!$A$2:$M$6097,11,0),"")</f>
        <v/>
      </c>
      <c r="M5122" s="68" t="str">
        <f>IFERROR(VLOOKUP($B5122,APガラス性能一覧!$A$2:$M$6097,12,0),"")</f>
        <v/>
      </c>
      <c r="N5122" s="68" t="str">
        <f>IFERROR(VLOOKUP($B5122,APガラス性能一覧!$A$2:$M$6097,13,0),"")</f>
        <v/>
      </c>
    </row>
    <row r="5123" spans="2:14" x14ac:dyDescent="0.4">
      <c r="B5123" s="68" t="str">
        <f>IF($D$2="","",IF($E$2=0.65,IFERROR(IF(INDEX(APガラス性能一覧!A:A,MATCH(ROW(B5117),APガラス性能一覧!$O:$O,0))="","",INDEX(APガラス性能一覧!A:A,MATCH(ROW(B5117),APガラス性能一覧!$O:$O,0))),""),IFERROR(IF(INDEX(APガラス性能一覧!A:A,MATCH(ROW(B5117),APガラス性能一覧!$N:$N,0))="","",INDEX(APガラス性能一覧!A:A,MATCH(ROW(B5117),APガラス性能一覧!$N:$N,0))),"")))</f>
        <v/>
      </c>
      <c r="C5123" s="68" t="str">
        <f>IFERROR(VLOOKUP($B5123,APガラス性能一覧!$A$2:$M$6097,2,0),"")</f>
        <v/>
      </c>
      <c r="D5123" s="68" t="str">
        <f>IFERROR(VLOOKUP($B5123,APガラス性能一覧!$A$2:$M$6097,3,0),"")</f>
        <v/>
      </c>
      <c r="E5123" s="68" t="str">
        <f>IFERROR(VLOOKUP($B5123,APガラス性能一覧!$A$2:$M$6097,4,0),"")</f>
        <v/>
      </c>
      <c r="F5123" s="68" t="str">
        <f>IFERROR(VLOOKUP($B5123,APガラス性能一覧!$A$2:$M$6097,5,0),"")</f>
        <v/>
      </c>
      <c r="G5123" s="68" t="str">
        <f>IFERROR(VLOOKUP($B5123,APガラス性能一覧!$A$2:$M$6097,6,0),"")</f>
        <v/>
      </c>
      <c r="H5123" s="68" t="str">
        <f>IFERROR(VLOOKUP($B5123,APガラス性能一覧!$A$2:$M$6097,7,0),"")</f>
        <v/>
      </c>
      <c r="I5123" s="68" t="str">
        <f>IFERROR(VLOOKUP($B5123,APガラス性能一覧!$A$2:$M$6097,8,0),"")</f>
        <v/>
      </c>
      <c r="J5123" s="68" t="str">
        <f>IFERROR(VLOOKUP($B5123,APガラス性能一覧!$A$2:$M$6097,9,0),"")</f>
        <v/>
      </c>
      <c r="K5123" s="68" t="str">
        <f>IFERROR(VLOOKUP($B5123,APガラス性能一覧!$A$2:$M$6097,10,0),"")</f>
        <v/>
      </c>
      <c r="L5123" s="68" t="str">
        <f>IFERROR(VLOOKUP($B5123,APガラス性能一覧!$A$2:$M$6097,11,0),"")</f>
        <v/>
      </c>
      <c r="M5123" s="68" t="str">
        <f>IFERROR(VLOOKUP($B5123,APガラス性能一覧!$A$2:$M$6097,12,0),"")</f>
        <v/>
      </c>
      <c r="N5123" s="68" t="str">
        <f>IFERROR(VLOOKUP($B5123,APガラス性能一覧!$A$2:$M$6097,13,0),"")</f>
        <v/>
      </c>
    </row>
    <row r="5124" spans="2:14" x14ac:dyDescent="0.4">
      <c r="B5124" s="68" t="str">
        <f>IF($D$2="","",IF($E$2=0.65,IFERROR(IF(INDEX(APガラス性能一覧!A:A,MATCH(ROW(B5118),APガラス性能一覧!$O:$O,0))="","",INDEX(APガラス性能一覧!A:A,MATCH(ROW(B5118),APガラス性能一覧!$O:$O,0))),""),IFERROR(IF(INDEX(APガラス性能一覧!A:A,MATCH(ROW(B5118),APガラス性能一覧!$N:$N,0))="","",INDEX(APガラス性能一覧!A:A,MATCH(ROW(B5118),APガラス性能一覧!$N:$N,0))),"")))</f>
        <v/>
      </c>
      <c r="C5124" s="68" t="str">
        <f>IFERROR(VLOOKUP($B5124,APガラス性能一覧!$A$2:$M$6097,2,0),"")</f>
        <v/>
      </c>
      <c r="D5124" s="68" t="str">
        <f>IFERROR(VLOOKUP($B5124,APガラス性能一覧!$A$2:$M$6097,3,0),"")</f>
        <v/>
      </c>
      <c r="E5124" s="68" t="str">
        <f>IFERROR(VLOOKUP($B5124,APガラス性能一覧!$A$2:$M$6097,4,0),"")</f>
        <v/>
      </c>
      <c r="F5124" s="68" t="str">
        <f>IFERROR(VLOOKUP($B5124,APガラス性能一覧!$A$2:$M$6097,5,0),"")</f>
        <v/>
      </c>
      <c r="G5124" s="68" t="str">
        <f>IFERROR(VLOOKUP($B5124,APガラス性能一覧!$A$2:$M$6097,6,0),"")</f>
        <v/>
      </c>
      <c r="H5124" s="68" t="str">
        <f>IFERROR(VLOOKUP($B5124,APガラス性能一覧!$A$2:$M$6097,7,0),"")</f>
        <v/>
      </c>
      <c r="I5124" s="68" t="str">
        <f>IFERROR(VLOOKUP($B5124,APガラス性能一覧!$A$2:$M$6097,8,0),"")</f>
        <v/>
      </c>
      <c r="J5124" s="68" t="str">
        <f>IFERROR(VLOOKUP($B5124,APガラス性能一覧!$A$2:$M$6097,9,0),"")</f>
        <v/>
      </c>
      <c r="K5124" s="68" t="str">
        <f>IFERROR(VLOOKUP($B5124,APガラス性能一覧!$A$2:$M$6097,10,0),"")</f>
        <v/>
      </c>
      <c r="L5124" s="68" t="str">
        <f>IFERROR(VLOOKUP($B5124,APガラス性能一覧!$A$2:$M$6097,11,0),"")</f>
        <v/>
      </c>
      <c r="M5124" s="68" t="str">
        <f>IFERROR(VLOOKUP($B5124,APガラス性能一覧!$A$2:$M$6097,12,0),"")</f>
        <v/>
      </c>
      <c r="N5124" s="68" t="str">
        <f>IFERROR(VLOOKUP($B5124,APガラス性能一覧!$A$2:$M$6097,13,0),"")</f>
        <v/>
      </c>
    </row>
    <row r="5125" spans="2:14" x14ac:dyDescent="0.4">
      <c r="B5125" s="68" t="str">
        <f>IF($D$2="","",IF($E$2=0.65,IFERROR(IF(INDEX(APガラス性能一覧!A:A,MATCH(ROW(B5119),APガラス性能一覧!$O:$O,0))="","",INDEX(APガラス性能一覧!A:A,MATCH(ROW(B5119),APガラス性能一覧!$O:$O,0))),""),IFERROR(IF(INDEX(APガラス性能一覧!A:A,MATCH(ROW(B5119),APガラス性能一覧!$N:$N,0))="","",INDEX(APガラス性能一覧!A:A,MATCH(ROW(B5119),APガラス性能一覧!$N:$N,0))),"")))</f>
        <v/>
      </c>
      <c r="C5125" s="68" t="str">
        <f>IFERROR(VLOOKUP($B5125,APガラス性能一覧!$A$2:$M$6097,2,0),"")</f>
        <v/>
      </c>
      <c r="D5125" s="68" t="str">
        <f>IFERROR(VLOOKUP($B5125,APガラス性能一覧!$A$2:$M$6097,3,0),"")</f>
        <v/>
      </c>
      <c r="E5125" s="68" t="str">
        <f>IFERROR(VLOOKUP($B5125,APガラス性能一覧!$A$2:$M$6097,4,0),"")</f>
        <v/>
      </c>
      <c r="F5125" s="68" t="str">
        <f>IFERROR(VLOOKUP($B5125,APガラス性能一覧!$A$2:$M$6097,5,0),"")</f>
        <v/>
      </c>
      <c r="G5125" s="68" t="str">
        <f>IFERROR(VLOOKUP($B5125,APガラス性能一覧!$A$2:$M$6097,6,0),"")</f>
        <v/>
      </c>
      <c r="H5125" s="68" t="str">
        <f>IFERROR(VLOOKUP($B5125,APガラス性能一覧!$A$2:$M$6097,7,0),"")</f>
        <v/>
      </c>
      <c r="I5125" s="68" t="str">
        <f>IFERROR(VLOOKUP($B5125,APガラス性能一覧!$A$2:$M$6097,8,0),"")</f>
        <v/>
      </c>
      <c r="J5125" s="68" t="str">
        <f>IFERROR(VLOOKUP($B5125,APガラス性能一覧!$A$2:$M$6097,9,0),"")</f>
        <v/>
      </c>
      <c r="K5125" s="68" t="str">
        <f>IFERROR(VLOOKUP($B5125,APガラス性能一覧!$A$2:$M$6097,10,0),"")</f>
        <v/>
      </c>
      <c r="L5125" s="68" t="str">
        <f>IFERROR(VLOOKUP($B5125,APガラス性能一覧!$A$2:$M$6097,11,0),"")</f>
        <v/>
      </c>
      <c r="M5125" s="68" t="str">
        <f>IFERROR(VLOOKUP($B5125,APガラス性能一覧!$A$2:$M$6097,12,0),"")</f>
        <v/>
      </c>
      <c r="N5125" s="68" t="str">
        <f>IFERROR(VLOOKUP($B5125,APガラス性能一覧!$A$2:$M$6097,13,0),"")</f>
        <v/>
      </c>
    </row>
    <row r="5126" spans="2:14" x14ac:dyDescent="0.4">
      <c r="B5126" s="68" t="str">
        <f>IF($D$2="","",IF($E$2=0.65,IFERROR(IF(INDEX(APガラス性能一覧!A:A,MATCH(ROW(B5120),APガラス性能一覧!$O:$O,0))="","",INDEX(APガラス性能一覧!A:A,MATCH(ROW(B5120),APガラス性能一覧!$O:$O,0))),""),IFERROR(IF(INDEX(APガラス性能一覧!A:A,MATCH(ROW(B5120),APガラス性能一覧!$N:$N,0))="","",INDEX(APガラス性能一覧!A:A,MATCH(ROW(B5120),APガラス性能一覧!$N:$N,0))),"")))</f>
        <v/>
      </c>
      <c r="C5126" s="68" t="str">
        <f>IFERROR(VLOOKUP($B5126,APガラス性能一覧!$A$2:$M$6097,2,0),"")</f>
        <v/>
      </c>
      <c r="D5126" s="68" t="str">
        <f>IFERROR(VLOOKUP($B5126,APガラス性能一覧!$A$2:$M$6097,3,0),"")</f>
        <v/>
      </c>
      <c r="E5126" s="68" t="str">
        <f>IFERROR(VLOOKUP($B5126,APガラス性能一覧!$A$2:$M$6097,4,0),"")</f>
        <v/>
      </c>
      <c r="F5126" s="68" t="str">
        <f>IFERROR(VLOOKUP($B5126,APガラス性能一覧!$A$2:$M$6097,5,0),"")</f>
        <v/>
      </c>
      <c r="G5126" s="68" t="str">
        <f>IFERROR(VLOOKUP($B5126,APガラス性能一覧!$A$2:$M$6097,6,0),"")</f>
        <v/>
      </c>
      <c r="H5126" s="68" t="str">
        <f>IFERROR(VLOOKUP($B5126,APガラス性能一覧!$A$2:$M$6097,7,0),"")</f>
        <v/>
      </c>
      <c r="I5126" s="68" t="str">
        <f>IFERROR(VLOOKUP($B5126,APガラス性能一覧!$A$2:$M$6097,8,0),"")</f>
        <v/>
      </c>
      <c r="J5126" s="68" t="str">
        <f>IFERROR(VLOOKUP($B5126,APガラス性能一覧!$A$2:$M$6097,9,0),"")</f>
        <v/>
      </c>
      <c r="K5126" s="68" t="str">
        <f>IFERROR(VLOOKUP($B5126,APガラス性能一覧!$A$2:$M$6097,10,0),"")</f>
        <v/>
      </c>
      <c r="L5126" s="68" t="str">
        <f>IFERROR(VLOOKUP($B5126,APガラス性能一覧!$A$2:$M$6097,11,0),"")</f>
        <v/>
      </c>
      <c r="M5126" s="68" t="str">
        <f>IFERROR(VLOOKUP($B5126,APガラス性能一覧!$A$2:$M$6097,12,0),"")</f>
        <v/>
      </c>
      <c r="N5126" s="68" t="str">
        <f>IFERROR(VLOOKUP($B5126,APガラス性能一覧!$A$2:$M$6097,13,0),"")</f>
        <v/>
      </c>
    </row>
    <row r="5127" spans="2:14" x14ac:dyDescent="0.4">
      <c r="B5127" s="68" t="str">
        <f>IF($D$2="","",IF($E$2=0.65,IFERROR(IF(INDEX(APガラス性能一覧!A:A,MATCH(ROW(B5121),APガラス性能一覧!$O:$O,0))="","",INDEX(APガラス性能一覧!A:A,MATCH(ROW(B5121),APガラス性能一覧!$O:$O,0))),""),IFERROR(IF(INDEX(APガラス性能一覧!A:A,MATCH(ROW(B5121),APガラス性能一覧!$N:$N,0))="","",INDEX(APガラス性能一覧!A:A,MATCH(ROW(B5121),APガラス性能一覧!$N:$N,0))),"")))</f>
        <v/>
      </c>
      <c r="C5127" s="68" t="str">
        <f>IFERROR(VLOOKUP($B5127,APガラス性能一覧!$A$2:$M$6097,2,0),"")</f>
        <v/>
      </c>
      <c r="D5127" s="68" t="str">
        <f>IFERROR(VLOOKUP($B5127,APガラス性能一覧!$A$2:$M$6097,3,0),"")</f>
        <v/>
      </c>
      <c r="E5127" s="68" t="str">
        <f>IFERROR(VLOOKUP($B5127,APガラス性能一覧!$A$2:$M$6097,4,0),"")</f>
        <v/>
      </c>
      <c r="F5127" s="68" t="str">
        <f>IFERROR(VLOOKUP($B5127,APガラス性能一覧!$A$2:$M$6097,5,0),"")</f>
        <v/>
      </c>
      <c r="G5127" s="68" t="str">
        <f>IFERROR(VLOOKUP($B5127,APガラス性能一覧!$A$2:$M$6097,6,0),"")</f>
        <v/>
      </c>
      <c r="H5127" s="68" t="str">
        <f>IFERROR(VLOOKUP($B5127,APガラス性能一覧!$A$2:$M$6097,7,0),"")</f>
        <v/>
      </c>
      <c r="I5127" s="68" t="str">
        <f>IFERROR(VLOOKUP($B5127,APガラス性能一覧!$A$2:$M$6097,8,0),"")</f>
        <v/>
      </c>
      <c r="J5127" s="68" t="str">
        <f>IFERROR(VLOOKUP($B5127,APガラス性能一覧!$A$2:$M$6097,9,0),"")</f>
        <v/>
      </c>
      <c r="K5127" s="68" t="str">
        <f>IFERROR(VLOOKUP($B5127,APガラス性能一覧!$A$2:$M$6097,10,0),"")</f>
        <v/>
      </c>
      <c r="L5127" s="68" t="str">
        <f>IFERROR(VLOOKUP($B5127,APガラス性能一覧!$A$2:$M$6097,11,0),"")</f>
        <v/>
      </c>
      <c r="M5127" s="68" t="str">
        <f>IFERROR(VLOOKUP($B5127,APガラス性能一覧!$A$2:$M$6097,12,0),"")</f>
        <v/>
      </c>
      <c r="N5127" s="68" t="str">
        <f>IFERROR(VLOOKUP($B5127,APガラス性能一覧!$A$2:$M$6097,13,0),"")</f>
        <v/>
      </c>
    </row>
    <row r="5128" spans="2:14" x14ac:dyDescent="0.4">
      <c r="B5128" s="68" t="str">
        <f>IF($D$2="","",IF($E$2=0.65,IFERROR(IF(INDEX(APガラス性能一覧!A:A,MATCH(ROW(B5122),APガラス性能一覧!$O:$O,0))="","",INDEX(APガラス性能一覧!A:A,MATCH(ROW(B5122),APガラス性能一覧!$O:$O,0))),""),IFERROR(IF(INDEX(APガラス性能一覧!A:A,MATCH(ROW(B5122),APガラス性能一覧!$N:$N,0))="","",INDEX(APガラス性能一覧!A:A,MATCH(ROW(B5122),APガラス性能一覧!$N:$N,0))),"")))</f>
        <v/>
      </c>
      <c r="C5128" s="68" t="str">
        <f>IFERROR(VLOOKUP($B5128,APガラス性能一覧!$A$2:$M$6097,2,0),"")</f>
        <v/>
      </c>
      <c r="D5128" s="68" t="str">
        <f>IFERROR(VLOOKUP($B5128,APガラス性能一覧!$A$2:$M$6097,3,0),"")</f>
        <v/>
      </c>
      <c r="E5128" s="68" t="str">
        <f>IFERROR(VLOOKUP($B5128,APガラス性能一覧!$A$2:$M$6097,4,0),"")</f>
        <v/>
      </c>
      <c r="F5128" s="68" t="str">
        <f>IFERROR(VLOOKUP($B5128,APガラス性能一覧!$A$2:$M$6097,5,0),"")</f>
        <v/>
      </c>
      <c r="G5128" s="68" t="str">
        <f>IFERROR(VLOOKUP($B5128,APガラス性能一覧!$A$2:$M$6097,6,0),"")</f>
        <v/>
      </c>
      <c r="H5128" s="68" t="str">
        <f>IFERROR(VLOOKUP($B5128,APガラス性能一覧!$A$2:$M$6097,7,0),"")</f>
        <v/>
      </c>
      <c r="I5128" s="68" t="str">
        <f>IFERROR(VLOOKUP($B5128,APガラス性能一覧!$A$2:$M$6097,8,0),"")</f>
        <v/>
      </c>
      <c r="J5128" s="68" t="str">
        <f>IFERROR(VLOOKUP($B5128,APガラス性能一覧!$A$2:$M$6097,9,0),"")</f>
        <v/>
      </c>
      <c r="K5128" s="68" t="str">
        <f>IFERROR(VLOOKUP($B5128,APガラス性能一覧!$A$2:$M$6097,10,0),"")</f>
        <v/>
      </c>
      <c r="L5128" s="68" t="str">
        <f>IFERROR(VLOOKUP($B5128,APガラス性能一覧!$A$2:$M$6097,11,0),"")</f>
        <v/>
      </c>
      <c r="M5128" s="68" t="str">
        <f>IFERROR(VLOOKUP($B5128,APガラス性能一覧!$A$2:$M$6097,12,0),"")</f>
        <v/>
      </c>
      <c r="N5128" s="68" t="str">
        <f>IFERROR(VLOOKUP($B5128,APガラス性能一覧!$A$2:$M$6097,13,0),"")</f>
        <v/>
      </c>
    </row>
    <row r="5129" spans="2:14" x14ac:dyDescent="0.4">
      <c r="B5129" s="68" t="str">
        <f>IF($D$2="","",IF($E$2=0.65,IFERROR(IF(INDEX(APガラス性能一覧!A:A,MATCH(ROW(B5123),APガラス性能一覧!$O:$O,0))="","",INDEX(APガラス性能一覧!A:A,MATCH(ROW(B5123),APガラス性能一覧!$O:$O,0))),""),IFERROR(IF(INDEX(APガラス性能一覧!A:A,MATCH(ROW(B5123),APガラス性能一覧!$N:$N,0))="","",INDEX(APガラス性能一覧!A:A,MATCH(ROW(B5123),APガラス性能一覧!$N:$N,0))),"")))</f>
        <v/>
      </c>
      <c r="C5129" s="68" t="str">
        <f>IFERROR(VLOOKUP($B5129,APガラス性能一覧!$A$2:$M$6097,2,0),"")</f>
        <v/>
      </c>
      <c r="D5129" s="68" t="str">
        <f>IFERROR(VLOOKUP($B5129,APガラス性能一覧!$A$2:$M$6097,3,0),"")</f>
        <v/>
      </c>
      <c r="E5129" s="68" t="str">
        <f>IFERROR(VLOOKUP($B5129,APガラス性能一覧!$A$2:$M$6097,4,0),"")</f>
        <v/>
      </c>
      <c r="F5129" s="68" t="str">
        <f>IFERROR(VLOOKUP($B5129,APガラス性能一覧!$A$2:$M$6097,5,0),"")</f>
        <v/>
      </c>
      <c r="G5129" s="68" t="str">
        <f>IFERROR(VLOOKUP($B5129,APガラス性能一覧!$A$2:$M$6097,6,0),"")</f>
        <v/>
      </c>
      <c r="H5129" s="68" t="str">
        <f>IFERROR(VLOOKUP($B5129,APガラス性能一覧!$A$2:$M$6097,7,0),"")</f>
        <v/>
      </c>
      <c r="I5129" s="68" t="str">
        <f>IFERROR(VLOOKUP($B5129,APガラス性能一覧!$A$2:$M$6097,8,0),"")</f>
        <v/>
      </c>
      <c r="J5129" s="68" t="str">
        <f>IFERROR(VLOOKUP($B5129,APガラス性能一覧!$A$2:$M$6097,9,0),"")</f>
        <v/>
      </c>
      <c r="K5129" s="68" t="str">
        <f>IFERROR(VLOOKUP($B5129,APガラス性能一覧!$A$2:$M$6097,10,0),"")</f>
        <v/>
      </c>
      <c r="L5129" s="68" t="str">
        <f>IFERROR(VLOOKUP($B5129,APガラス性能一覧!$A$2:$M$6097,11,0),"")</f>
        <v/>
      </c>
      <c r="M5129" s="68" t="str">
        <f>IFERROR(VLOOKUP($B5129,APガラス性能一覧!$A$2:$M$6097,12,0),"")</f>
        <v/>
      </c>
      <c r="N5129" s="68" t="str">
        <f>IFERROR(VLOOKUP($B5129,APガラス性能一覧!$A$2:$M$6097,13,0),"")</f>
        <v/>
      </c>
    </row>
    <row r="5130" spans="2:14" x14ac:dyDescent="0.4">
      <c r="B5130" s="68" t="str">
        <f>IF($D$2="","",IF($E$2=0.65,IFERROR(IF(INDEX(APガラス性能一覧!A:A,MATCH(ROW(B5124),APガラス性能一覧!$O:$O,0))="","",INDEX(APガラス性能一覧!A:A,MATCH(ROW(B5124),APガラス性能一覧!$O:$O,0))),""),IFERROR(IF(INDEX(APガラス性能一覧!A:A,MATCH(ROW(B5124),APガラス性能一覧!$N:$N,0))="","",INDEX(APガラス性能一覧!A:A,MATCH(ROW(B5124),APガラス性能一覧!$N:$N,0))),"")))</f>
        <v/>
      </c>
      <c r="C5130" s="68" t="str">
        <f>IFERROR(VLOOKUP($B5130,APガラス性能一覧!$A$2:$M$6097,2,0),"")</f>
        <v/>
      </c>
      <c r="D5130" s="68" t="str">
        <f>IFERROR(VLOOKUP($B5130,APガラス性能一覧!$A$2:$M$6097,3,0),"")</f>
        <v/>
      </c>
      <c r="E5130" s="68" t="str">
        <f>IFERROR(VLOOKUP($B5130,APガラス性能一覧!$A$2:$M$6097,4,0),"")</f>
        <v/>
      </c>
      <c r="F5130" s="68" t="str">
        <f>IFERROR(VLOOKUP($B5130,APガラス性能一覧!$A$2:$M$6097,5,0),"")</f>
        <v/>
      </c>
      <c r="G5130" s="68" t="str">
        <f>IFERROR(VLOOKUP($B5130,APガラス性能一覧!$A$2:$M$6097,6,0),"")</f>
        <v/>
      </c>
      <c r="H5130" s="68" t="str">
        <f>IFERROR(VLOOKUP($B5130,APガラス性能一覧!$A$2:$M$6097,7,0),"")</f>
        <v/>
      </c>
      <c r="I5130" s="68" t="str">
        <f>IFERROR(VLOOKUP($B5130,APガラス性能一覧!$A$2:$M$6097,8,0),"")</f>
        <v/>
      </c>
      <c r="J5130" s="68" t="str">
        <f>IFERROR(VLOOKUP($B5130,APガラス性能一覧!$A$2:$M$6097,9,0),"")</f>
        <v/>
      </c>
      <c r="K5130" s="68" t="str">
        <f>IFERROR(VLOOKUP($B5130,APガラス性能一覧!$A$2:$M$6097,10,0),"")</f>
        <v/>
      </c>
      <c r="L5130" s="68" t="str">
        <f>IFERROR(VLOOKUP($B5130,APガラス性能一覧!$A$2:$M$6097,11,0),"")</f>
        <v/>
      </c>
      <c r="M5130" s="68" t="str">
        <f>IFERROR(VLOOKUP($B5130,APガラス性能一覧!$A$2:$M$6097,12,0),"")</f>
        <v/>
      </c>
      <c r="N5130" s="68" t="str">
        <f>IFERROR(VLOOKUP($B5130,APガラス性能一覧!$A$2:$M$6097,13,0),"")</f>
        <v/>
      </c>
    </row>
    <row r="5131" spans="2:14" x14ac:dyDescent="0.4">
      <c r="B5131" s="68" t="str">
        <f>IF($D$2="","",IF($E$2=0.65,IFERROR(IF(INDEX(APガラス性能一覧!A:A,MATCH(ROW(B5125),APガラス性能一覧!$O:$O,0))="","",INDEX(APガラス性能一覧!A:A,MATCH(ROW(B5125),APガラス性能一覧!$O:$O,0))),""),IFERROR(IF(INDEX(APガラス性能一覧!A:A,MATCH(ROW(B5125),APガラス性能一覧!$N:$N,0))="","",INDEX(APガラス性能一覧!A:A,MATCH(ROW(B5125),APガラス性能一覧!$N:$N,0))),"")))</f>
        <v/>
      </c>
      <c r="C5131" s="68" t="str">
        <f>IFERROR(VLOOKUP($B5131,APガラス性能一覧!$A$2:$M$6097,2,0),"")</f>
        <v/>
      </c>
      <c r="D5131" s="68" t="str">
        <f>IFERROR(VLOOKUP($B5131,APガラス性能一覧!$A$2:$M$6097,3,0),"")</f>
        <v/>
      </c>
      <c r="E5131" s="68" t="str">
        <f>IFERROR(VLOOKUP($B5131,APガラス性能一覧!$A$2:$M$6097,4,0),"")</f>
        <v/>
      </c>
      <c r="F5131" s="68" t="str">
        <f>IFERROR(VLOOKUP($B5131,APガラス性能一覧!$A$2:$M$6097,5,0),"")</f>
        <v/>
      </c>
      <c r="G5131" s="68" t="str">
        <f>IFERROR(VLOOKUP($B5131,APガラス性能一覧!$A$2:$M$6097,6,0),"")</f>
        <v/>
      </c>
      <c r="H5131" s="68" t="str">
        <f>IFERROR(VLOOKUP($B5131,APガラス性能一覧!$A$2:$M$6097,7,0),"")</f>
        <v/>
      </c>
      <c r="I5131" s="68" t="str">
        <f>IFERROR(VLOOKUP($B5131,APガラス性能一覧!$A$2:$M$6097,8,0),"")</f>
        <v/>
      </c>
      <c r="J5131" s="68" t="str">
        <f>IFERROR(VLOOKUP($B5131,APガラス性能一覧!$A$2:$M$6097,9,0),"")</f>
        <v/>
      </c>
      <c r="K5131" s="68" t="str">
        <f>IFERROR(VLOOKUP($B5131,APガラス性能一覧!$A$2:$M$6097,10,0),"")</f>
        <v/>
      </c>
      <c r="L5131" s="68" t="str">
        <f>IFERROR(VLOOKUP($B5131,APガラス性能一覧!$A$2:$M$6097,11,0),"")</f>
        <v/>
      </c>
      <c r="M5131" s="68" t="str">
        <f>IFERROR(VLOOKUP($B5131,APガラス性能一覧!$A$2:$M$6097,12,0),"")</f>
        <v/>
      </c>
      <c r="N5131" s="68" t="str">
        <f>IFERROR(VLOOKUP($B5131,APガラス性能一覧!$A$2:$M$6097,13,0),"")</f>
        <v/>
      </c>
    </row>
    <row r="5132" spans="2:14" x14ac:dyDescent="0.4">
      <c r="B5132" s="68" t="str">
        <f>IF($D$2="","",IF($E$2=0.65,IFERROR(IF(INDEX(APガラス性能一覧!A:A,MATCH(ROW(B5126),APガラス性能一覧!$O:$O,0))="","",INDEX(APガラス性能一覧!A:A,MATCH(ROW(B5126),APガラス性能一覧!$O:$O,0))),""),IFERROR(IF(INDEX(APガラス性能一覧!A:A,MATCH(ROW(B5126),APガラス性能一覧!$N:$N,0))="","",INDEX(APガラス性能一覧!A:A,MATCH(ROW(B5126),APガラス性能一覧!$N:$N,0))),"")))</f>
        <v/>
      </c>
      <c r="C5132" s="68" t="str">
        <f>IFERROR(VLOOKUP($B5132,APガラス性能一覧!$A$2:$M$6097,2,0),"")</f>
        <v/>
      </c>
      <c r="D5132" s="68" t="str">
        <f>IFERROR(VLOOKUP($B5132,APガラス性能一覧!$A$2:$M$6097,3,0),"")</f>
        <v/>
      </c>
      <c r="E5132" s="68" t="str">
        <f>IFERROR(VLOOKUP($B5132,APガラス性能一覧!$A$2:$M$6097,4,0),"")</f>
        <v/>
      </c>
      <c r="F5132" s="68" t="str">
        <f>IFERROR(VLOOKUP($B5132,APガラス性能一覧!$A$2:$M$6097,5,0),"")</f>
        <v/>
      </c>
      <c r="G5132" s="68" t="str">
        <f>IFERROR(VLOOKUP($B5132,APガラス性能一覧!$A$2:$M$6097,6,0),"")</f>
        <v/>
      </c>
      <c r="H5132" s="68" t="str">
        <f>IFERROR(VLOOKUP($B5132,APガラス性能一覧!$A$2:$M$6097,7,0),"")</f>
        <v/>
      </c>
      <c r="I5132" s="68" t="str">
        <f>IFERROR(VLOOKUP($B5132,APガラス性能一覧!$A$2:$M$6097,8,0),"")</f>
        <v/>
      </c>
      <c r="J5132" s="68" t="str">
        <f>IFERROR(VLOOKUP($B5132,APガラス性能一覧!$A$2:$M$6097,9,0),"")</f>
        <v/>
      </c>
      <c r="K5132" s="68" t="str">
        <f>IFERROR(VLOOKUP($B5132,APガラス性能一覧!$A$2:$M$6097,10,0),"")</f>
        <v/>
      </c>
      <c r="L5132" s="68" t="str">
        <f>IFERROR(VLOOKUP($B5132,APガラス性能一覧!$A$2:$M$6097,11,0),"")</f>
        <v/>
      </c>
      <c r="M5132" s="68" t="str">
        <f>IFERROR(VLOOKUP($B5132,APガラス性能一覧!$A$2:$M$6097,12,0),"")</f>
        <v/>
      </c>
      <c r="N5132" s="68" t="str">
        <f>IFERROR(VLOOKUP($B5132,APガラス性能一覧!$A$2:$M$6097,13,0),"")</f>
        <v/>
      </c>
    </row>
    <row r="5133" spans="2:14" x14ac:dyDescent="0.4">
      <c r="B5133" s="68" t="str">
        <f>IF($D$2="","",IF($E$2=0.65,IFERROR(IF(INDEX(APガラス性能一覧!A:A,MATCH(ROW(B5127),APガラス性能一覧!$O:$O,0))="","",INDEX(APガラス性能一覧!A:A,MATCH(ROW(B5127),APガラス性能一覧!$O:$O,0))),""),IFERROR(IF(INDEX(APガラス性能一覧!A:A,MATCH(ROW(B5127),APガラス性能一覧!$N:$N,0))="","",INDEX(APガラス性能一覧!A:A,MATCH(ROW(B5127),APガラス性能一覧!$N:$N,0))),"")))</f>
        <v/>
      </c>
      <c r="C5133" s="68" t="str">
        <f>IFERROR(VLOOKUP($B5133,APガラス性能一覧!$A$2:$M$6097,2,0),"")</f>
        <v/>
      </c>
      <c r="D5133" s="68" t="str">
        <f>IFERROR(VLOOKUP($B5133,APガラス性能一覧!$A$2:$M$6097,3,0),"")</f>
        <v/>
      </c>
      <c r="E5133" s="68" t="str">
        <f>IFERROR(VLOOKUP($B5133,APガラス性能一覧!$A$2:$M$6097,4,0),"")</f>
        <v/>
      </c>
      <c r="F5133" s="68" t="str">
        <f>IFERROR(VLOOKUP($B5133,APガラス性能一覧!$A$2:$M$6097,5,0),"")</f>
        <v/>
      </c>
      <c r="G5133" s="68" t="str">
        <f>IFERROR(VLOOKUP($B5133,APガラス性能一覧!$A$2:$M$6097,6,0),"")</f>
        <v/>
      </c>
      <c r="H5133" s="68" t="str">
        <f>IFERROR(VLOOKUP($B5133,APガラス性能一覧!$A$2:$M$6097,7,0),"")</f>
        <v/>
      </c>
      <c r="I5133" s="68" t="str">
        <f>IFERROR(VLOOKUP($B5133,APガラス性能一覧!$A$2:$M$6097,8,0),"")</f>
        <v/>
      </c>
      <c r="J5133" s="68" t="str">
        <f>IFERROR(VLOOKUP($B5133,APガラス性能一覧!$A$2:$M$6097,9,0),"")</f>
        <v/>
      </c>
      <c r="K5133" s="68" t="str">
        <f>IFERROR(VLOOKUP($B5133,APガラス性能一覧!$A$2:$M$6097,10,0),"")</f>
        <v/>
      </c>
      <c r="L5133" s="68" t="str">
        <f>IFERROR(VLOOKUP($B5133,APガラス性能一覧!$A$2:$M$6097,11,0),"")</f>
        <v/>
      </c>
      <c r="M5133" s="68" t="str">
        <f>IFERROR(VLOOKUP($B5133,APガラス性能一覧!$A$2:$M$6097,12,0),"")</f>
        <v/>
      </c>
      <c r="N5133" s="68" t="str">
        <f>IFERROR(VLOOKUP($B5133,APガラス性能一覧!$A$2:$M$6097,13,0),"")</f>
        <v/>
      </c>
    </row>
    <row r="5134" spans="2:14" x14ac:dyDescent="0.4">
      <c r="B5134" s="68" t="str">
        <f>IF($D$2="","",IF($E$2=0.65,IFERROR(IF(INDEX(APガラス性能一覧!A:A,MATCH(ROW(B5128),APガラス性能一覧!$O:$O,0))="","",INDEX(APガラス性能一覧!A:A,MATCH(ROW(B5128),APガラス性能一覧!$O:$O,0))),""),IFERROR(IF(INDEX(APガラス性能一覧!A:A,MATCH(ROW(B5128),APガラス性能一覧!$N:$N,0))="","",INDEX(APガラス性能一覧!A:A,MATCH(ROW(B5128),APガラス性能一覧!$N:$N,0))),"")))</f>
        <v/>
      </c>
      <c r="C5134" s="68" t="str">
        <f>IFERROR(VLOOKUP($B5134,APガラス性能一覧!$A$2:$M$6097,2,0),"")</f>
        <v/>
      </c>
      <c r="D5134" s="68" t="str">
        <f>IFERROR(VLOOKUP($B5134,APガラス性能一覧!$A$2:$M$6097,3,0),"")</f>
        <v/>
      </c>
      <c r="E5134" s="68" t="str">
        <f>IFERROR(VLOOKUP($B5134,APガラス性能一覧!$A$2:$M$6097,4,0),"")</f>
        <v/>
      </c>
      <c r="F5134" s="68" t="str">
        <f>IFERROR(VLOOKUP($B5134,APガラス性能一覧!$A$2:$M$6097,5,0),"")</f>
        <v/>
      </c>
      <c r="G5134" s="68" t="str">
        <f>IFERROR(VLOOKUP($B5134,APガラス性能一覧!$A$2:$M$6097,6,0),"")</f>
        <v/>
      </c>
      <c r="H5134" s="68" t="str">
        <f>IFERROR(VLOOKUP($B5134,APガラス性能一覧!$A$2:$M$6097,7,0),"")</f>
        <v/>
      </c>
      <c r="I5134" s="68" t="str">
        <f>IFERROR(VLOOKUP($B5134,APガラス性能一覧!$A$2:$M$6097,8,0),"")</f>
        <v/>
      </c>
      <c r="J5134" s="68" t="str">
        <f>IFERROR(VLOOKUP($B5134,APガラス性能一覧!$A$2:$M$6097,9,0),"")</f>
        <v/>
      </c>
      <c r="K5134" s="68" t="str">
        <f>IFERROR(VLOOKUP($B5134,APガラス性能一覧!$A$2:$M$6097,10,0),"")</f>
        <v/>
      </c>
      <c r="L5134" s="68" t="str">
        <f>IFERROR(VLOOKUP($B5134,APガラス性能一覧!$A$2:$M$6097,11,0),"")</f>
        <v/>
      </c>
      <c r="M5134" s="68" t="str">
        <f>IFERROR(VLOOKUP($B5134,APガラス性能一覧!$A$2:$M$6097,12,0),"")</f>
        <v/>
      </c>
      <c r="N5134" s="68" t="str">
        <f>IFERROR(VLOOKUP($B5134,APガラス性能一覧!$A$2:$M$6097,13,0),"")</f>
        <v/>
      </c>
    </row>
    <row r="5135" spans="2:14" x14ac:dyDescent="0.4">
      <c r="B5135" s="68" t="str">
        <f>IF($D$2="","",IF($E$2=0.65,IFERROR(IF(INDEX(APガラス性能一覧!A:A,MATCH(ROW(B5129),APガラス性能一覧!$O:$O,0))="","",INDEX(APガラス性能一覧!A:A,MATCH(ROW(B5129),APガラス性能一覧!$O:$O,0))),""),IFERROR(IF(INDEX(APガラス性能一覧!A:A,MATCH(ROW(B5129),APガラス性能一覧!$N:$N,0))="","",INDEX(APガラス性能一覧!A:A,MATCH(ROW(B5129),APガラス性能一覧!$N:$N,0))),"")))</f>
        <v/>
      </c>
      <c r="C5135" s="68" t="str">
        <f>IFERROR(VLOOKUP($B5135,APガラス性能一覧!$A$2:$M$6097,2,0),"")</f>
        <v/>
      </c>
      <c r="D5135" s="68" t="str">
        <f>IFERROR(VLOOKUP($B5135,APガラス性能一覧!$A$2:$M$6097,3,0),"")</f>
        <v/>
      </c>
      <c r="E5135" s="68" t="str">
        <f>IFERROR(VLOOKUP($B5135,APガラス性能一覧!$A$2:$M$6097,4,0),"")</f>
        <v/>
      </c>
      <c r="F5135" s="68" t="str">
        <f>IFERROR(VLOOKUP($B5135,APガラス性能一覧!$A$2:$M$6097,5,0),"")</f>
        <v/>
      </c>
      <c r="G5135" s="68" t="str">
        <f>IFERROR(VLOOKUP($B5135,APガラス性能一覧!$A$2:$M$6097,6,0),"")</f>
        <v/>
      </c>
      <c r="H5135" s="68" t="str">
        <f>IFERROR(VLOOKUP($B5135,APガラス性能一覧!$A$2:$M$6097,7,0),"")</f>
        <v/>
      </c>
      <c r="I5135" s="68" t="str">
        <f>IFERROR(VLOOKUP($B5135,APガラス性能一覧!$A$2:$M$6097,8,0),"")</f>
        <v/>
      </c>
      <c r="J5135" s="68" t="str">
        <f>IFERROR(VLOOKUP($B5135,APガラス性能一覧!$A$2:$M$6097,9,0),"")</f>
        <v/>
      </c>
      <c r="K5135" s="68" t="str">
        <f>IFERROR(VLOOKUP($B5135,APガラス性能一覧!$A$2:$M$6097,10,0),"")</f>
        <v/>
      </c>
      <c r="L5135" s="68" t="str">
        <f>IFERROR(VLOOKUP($B5135,APガラス性能一覧!$A$2:$M$6097,11,0),"")</f>
        <v/>
      </c>
      <c r="M5135" s="68" t="str">
        <f>IFERROR(VLOOKUP($B5135,APガラス性能一覧!$A$2:$M$6097,12,0),"")</f>
        <v/>
      </c>
      <c r="N5135" s="68" t="str">
        <f>IFERROR(VLOOKUP($B5135,APガラス性能一覧!$A$2:$M$6097,13,0),"")</f>
        <v/>
      </c>
    </row>
    <row r="5136" spans="2:14" x14ac:dyDescent="0.4">
      <c r="B5136" s="68" t="str">
        <f>IF($D$2="","",IF($E$2=0.65,IFERROR(IF(INDEX(APガラス性能一覧!A:A,MATCH(ROW(B5130),APガラス性能一覧!$O:$O,0))="","",INDEX(APガラス性能一覧!A:A,MATCH(ROW(B5130),APガラス性能一覧!$O:$O,0))),""),IFERROR(IF(INDEX(APガラス性能一覧!A:A,MATCH(ROW(B5130),APガラス性能一覧!$N:$N,0))="","",INDEX(APガラス性能一覧!A:A,MATCH(ROW(B5130),APガラス性能一覧!$N:$N,0))),"")))</f>
        <v/>
      </c>
      <c r="C5136" s="68" t="str">
        <f>IFERROR(VLOOKUP($B5136,APガラス性能一覧!$A$2:$M$6097,2,0),"")</f>
        <v/>
      </c>
      <c r="D5136" s="68" t="str">
        <f>IFERROR(VLOOKUP($B5136,APガラス性能一覧!$A$2:$M$6097,3,0),"")</f>
        <v/>
      </c>
      <c r="E5136" s="68" t="str">
        <f>IFERROR(VLOOKUP($B5136,APガラス性能一覧!$A$2:$M$6097,4,0),"")</f>
        <v/>
      </c>
      <c r="F5136" s="68" t="str">
        <f>IFERROR(VLOOKUP($B5136,APガラス性能一覧!$A$2:$M$6097,5,0),"")</f>
        <v/>
      </c>
      <c r="G5136" s="68" t="str">
        <f>IFERROR(VLOOKUP($B5136,APガラス性能一覧!$A$2:$M$6097,6,0),"")</f>
        <v/>
      </c>
      <c r="H5136" s="68" t="str">
        <f>IFERROR(VLOOKUP($B5136,APガラス性能一覧!$A$2:$M$6097,7,0),"")</f>
        <v/>
      </c>
      <c r="I5136" s="68" t="str">
        <f>IFERROR(VLOOKUP($B5136,APガラス性能一覧!$A$2:$M$6097,8,0),"")</f>
        <v/>
      </c>
      <c r="J5136" s="68" t="str">
        <f>IFERROR(VLOOKUP($B5136,APガラス性能一覧!$A$2:$M$6097,9,0),"")</f>
        <v/>
      </c>
      <c r="K5136" s="68" t="str">
        <f>IFERROR(VLOOKUP($B5136,APガラス性能一覧!$A$2:$M$6097,10,0),"")</f>
        <v/>
      </c>
      <c r="L5136" s="68" t="str">
        <f>IFERROR(VLOOKUP($B5136,APガラス性能一覧!$A$2:$M$6097,11,0),"")</f>
        <v/>
      </c>
      <c r="M5136" s="68" t="str">
        <f>IFERROR(VLOOKUP($B5136,APガラス性能一覧!$A$2:$M$6097,12,0),"")</f>
        <v/>
      </c>
      <c r="N5136" s="68" t="str">
        <f>IFERROR(VLOOKUP($B5136,APガラス性能一覧!$A$2:$M$6097,13,0),"")</f>
        <v/>
      </c>
    </row>
    <row r="5137" spans="2:14" x14ac:dyDescent="0.4">
      <c r="B5137" s="68" t="str">
        <f>IF($D$2="","",IF($E$2=0.65,IFERROR(IF(INDEX(APガラス性能一覧!A:A,MATCH(ROW(B5131),APガラス性能一覧!$O:$O,0))="","",INDEX(APガラス性能一覧!A:A,MATCH(ROW(B5131),APガラス性能一覧!$O:$O,0))),""),IFERROR(IF(INDEX(APガラス性能一覧!A:A,MATCH(ROW(B5131),APガラス性能一覧!$N:$N,0))="","",INDEX(APガラス性能一覧!A:A,MATCH(ROW(B5131),APガラス性能一覧!$N:$N,0))),"")))</f>
        <v/>
      </c>
      <c r="C5137" s="68" t="str">
        <f>IFERROR(VLOOKUP($B5137,APガラス性能一覧!$A$2:$M$6097,2,0),"")</f>
        <v/>
      </c>
      <c r="D5137" s="68" t="str">
        <f>IFERROR(VLOOKUP($B5137,APガラス性能一覧!$A$2:$M$6097,3,0),"")</f>
        <v/>
      </c>
      <c r="E5137" s="68" t="str">
        <f>IFERROR(VLOOKUP($B5137,APガラス性能一覧!$A$2:$M$6097,4,0),"")</f>
        <v/>
      </c>
      <c r="F5137" s="68" t="str">
        <f>IFERROR(VLOOKUP($B5137,APガラス性能一覧!$A$2:$M$6097,5,0),"")</f>
        <v/>
      </c>
      <c r="G5137" s="68" t="str">
        <f>IFERROR(VLOOKUP($B5137,APガラス性能一覧!$A$2:$M$6097,6,0),"")</f>
        <v/>
      </c>
      <c r="H5137" s="68" t="str">
        <f>IFERROR(VLOOKUP($B5137,APガラス性能一覧!$A$2:$M$6097,7,0),"")</f>
        <v/>
      </c>
      <c r="I5137" s="68" t="str">
        <f>IFERROR(VLOOKUP($B5137,APガラス性能一覧!$A$2:$M$6097,8,0),"")</f>
        <v/>
      </c>
      <c r="J5137" s="68" t="str">
        <f>IFERROR(VLOOKUP($B5137,APガラス性能一覧!$A$2:$M$6097,9,0),"")</f>
        <v/>
      </c>
      <c r="K5137" s="68" t="str">
        <f>IFERROR(VLOOKUP($B5137,APガラス性能一覧!$A$2:$M$6097,10,0),"")</f>
        <v/>
      </c>
      <c r="L5137" s="68" t="str">
        <f>IFERROR(VLOOKUP($B5137,APガラス性能一覧!$A$2:$M$6097,11,0),"")</f>
        <v/>
      </c>
      <c r="M5137" s="68" t="str">
        <f>IFERROR(VLOOKUP($B5137,APガラス性能一覧!$A$2:$M$6097,12,0),"")</f>
        <v/>
      </c>
      <c r="N5137" s="68" t="str">
        <f>IFERROR(VLOOKUP($B5137,APガラス性能一覧!$A$2:$M$6097,13,0),"")</f>
        <v/>
      </c>
    </row>
    <row r="5138" spans="2:14" x14ac:dyDescent="0.4">
      <c r="B5138" s="68" t="str">
        <f>IF($D$2="","",IF($E$2=0.65,IFERROR(IF(INDEX(APガラス性能一覧!A:A,MATCH(ROW(B5132),APガラス性能一覧!$O:$O,0))="","",INDEX(APガラス性能一覧!A:A,MATCH(ROW(B5132),APガラス性能一覧!$O:$O,0))),""),IFERROR(IF(INDEX(APガラス性能一覧!A:A,MATCH(ROW(B5132),APガラス性能一覧!$N:$N,0))="","",INDEX(APガラス性能一覧!A:A,MATCH(ROW(B5132),APガラス性能一覧!$N:$N,0))),"")))</f>
        <v/>
      </c>
      <c r="C5138" s="68" t="str">
        <f>IFERROR(VLOOKUP($B5138,APガラス性能一覧!$A$2:$M$6097,2,0),"")</f>
        <v/>
      </c>
      <c r="D5138" s="68" t="str">
        <f>IFERROR(VLOOKUP($B5138,APガラス性能一覧!$A$2:$M$6097,3,0),"")</f>
        <v/>
      </c>
      <c r="E5138" s="68" t="str">
        <f>IFERROR(VLOOKUP($B5138,APガラス性能一覧!$A$2:$M$6097,4,0),"")</f>
        <v/>
      </c>
      <c r="F5138" s="68" t="str">
        <f>IFERROR(VLOOKUP($B5138,APガラス性能一覧!$A$2:$M$6097,5,0),"")</f>
        <v/>
      </c>
      <c r="G5138" s="68" t="str">
        <f>IFERROR(VLOOKUP($B5138,APガラス性能一覧!$A$2:$M$6097,6,0),"")</f>
        <v/>
      </c>
      <c r="H5138" s="68" t="str">
        <f>IFERROR(VLOOKUP($B5138,APガラス性能一覧!$A$2:$M$6097,7,0),"")</f>
        <v/>
      </c>
      <c r="I5138" s="68" t="str">
        <f>IFERROR(VLOOKUP($B5138,APガラス性能一覧!$A$2:$M$6097,8,0),"")</f>
        <v/>
      </c>
      <c r="J5138" s="68" t="str">
        <f>IFERROR(VLOOKUP($B5138,APガラス性能一覧!$A$2:$M$6097,9,0),"")</f>
        <v/>
      </c>
      <c r="K5138" s="68" t="str">
        <f>IFERROR(VLOOKUP($B5138,APガラス性能一覧!$A$2:$M$6097,10,0),"")</f>
        <v/>
      </c>
      <c r="L5138" s="68" t="str">
        <f>IFERROR(VLOOKUP($B5138,APガラス性能一覧!$A$2:$M$6097,11,0),"")</f>
        <v/>
      </c>
      <c r="M5138" s="68" t="str">
        <f>IFERROR(VLOOKUP($B5138,APガラス性能一覧!$A$2:$M$6097,12,0),"")</f>
        <v/>
      </c>
      <c r="N5138" s="68" t="str">
        <f>IFERROR(VLOOKUP($B5138,APガラス性能一覧!$A$2:$M$6097,13,0),"")</f>
        <v/>
      </c>
    </row>
    <row r="5139" spans="2:14" x14ac:dyDescent="0.4">
      <c r="B5139" s="68" t="str">
        <f>IF($D$2="","",IF($E$2=0.65,IFERROR(IF(INDEX(APガラス性能一覧!A:A,MATCH(ROW(B5133),APガラス性能一覧!$O:$O,0))="","",INDEX(APガラス性能一覧!A:A,MATCH(ROW(B5133),APガラス性能一覧!$O:$O,0))),""),IFERROR(IF(INDEX(APガラス性能一覧!A:A,MATCH(ROW(B5133),APガラス性能一覧!$N:$N,0))="","",INDEX(APガラス性能一覧!A:A,MATCH(ROW(B5133),APガラス性能一覧!$N:$N,0))),"")))</f>
        <v/>
      </c>
      <c r="C5139" s="68" t="str">
        <f>IFERROR(VLOOKUP($B5139,APガラス性能一覧!$A$2:$M$6097,2,0),"")</f>
        <v/>
      </c>
      <c r="D5139" s="68" t="str">
        <f>IFERROR(VLOOKUP($B5139,APガラス性能一覧!$A$2:$M$6097,3,0),"")</f>
        <v/>
      </c>
      <c r="E5139" s="68" t="str">
        <f>IFERROR(VLOOKUP($B5139,APガラス性能一覧!$A$2:$M$6097,4,0),"")</f>
        <v/>
      </c>
      <c r="F5139" s="68" t="str">
        <f>IFERROR(VLOOKUP($B5139,APガラス性能一覧!$A$2:$M$6097,5,0),"")</f>
        <v/>
      </c>
      <c r="G5139" s="68" t="str">
        <f>IFERROR(VLOOKUP($B5139,APガラス性能一覧!$A$2:$M$6097,6,0),"")</f>
        <v/>
      </c>
      <c r="H5139" s="68" t="str">
        <f>IFERROR(VLOOKUP($B5139,APガラス性能一覧!$A$2:$M$6097,7,0),"")</f>
        <v/>
      </c>
      <c r="I5139" s="68" t="str">
        <f>IFERROR(VLOOKUP($B5139,APガラス性能一覧!$A$2:$M$6097,8,0),"")</f>
        <v/>
      </c>
      <c r="J5139" s="68" t="str">
        <f>IFERROR(VLOOKUP($B5139,APガラス性能一覧!$A$2:$M$6097,9,0),"")</f>
        <v/>
      </c>
      <c r="K5139" s="68" t="str">
        <f>IFERROR(VLOOKUP($B5139,APガラス性能一覧!$A$2:$M$6097,10,0),"")</f>
        <v/>
      </c>
      <c r="L5139" s="68" t="str">
        <f>IFERROR(VLOOKUP($B5139,APガラス性能一覧!$A$2:$M$6097,11,0),"")</f>
        <v/>
      </c>
      <c r="M5139" s="68" t="str">
        <f>IFERROR(VLOOKUP($B5139,APガラス性能一覧!$A$2:$M$6097,12,0),"")</f>
        <v/>
      </c>
      <c r="N5139" s="68" t="str">
        <f>IFERROR(VLOOKUP($B5139,APガラス性能一覧!$A$2:$M$6097,13,0),"")</f>
        <v/>
      </c>
    </row>
    <row r="5140" spans="2:14" x14ac:dyDescent="0.4">
      <c r="B5140" s="68" t="str">
        <f>IF($D$2="","",IF($E$2=0.65,IFERROR(IF(INDEX(APガラス性能一覧!A:A,MATCH(ROW(B5134),APガラス性能一覧!$O:$O,0))="","",INDEX(APガラス性能一覧!A:A,MATCH(ROW(B5134),APガラス性能一覧!$O:$O,0))),""),IFERROR(IF(INDEX(APガラス性能一覧!A:A,MATCH(ROW(B5134),APガラス性能一覧!$N:$N,0))="","",INDEX(APガラス性能一覧!A:A,MATCH(ROW(B5134),APガラス性能一覧!$N:$N,0))),"")))</f>
        <v/>
      </c>
      <c r="C5140" s="68" t="str">
        <f>IFERROR(VLOOKUP($B5140,APガラス性能一覧!$A$2:$M$6097,2,0),"")</f>
        <v/>
      </c>
      <c r="D5140" s="68" t="str">
        <f>IFERROR(VLOOKUP($B5140,APガラス性能一覧!$A$2:$M$6097,3,0),"")</f>
        <v/>
      </c>
      <c r="E5140" s="68" t="str">
        <f>IFERROR(VLOOKUP($B5140,APガラス性能一覧!$A$2:$M$6097,4,0),"")</f>
        <v/>
      </c>
      <c r="F5140" s="68" t="str">
        <f>IFERROR(VLOOKUP($B5140,APガラス性能一覧!$A$2:$M$6097,5,0),"")</f>
        <v/>
      </c>
      <c r="G5140" s="68" t="str">
        <f>IFERROR(VLOOKUP($B5140,APガラス性能一覧!$A$2:$M$6097,6,0),"")</f>
        <v/>
      </c>
      <c r="H5140" s="68" t="str">
        <f>IFERROR(VLOOKUP($B5140,APガラス性能一覧!$A$2:$M$6097,7,0),"")</f>
        <v/>
      </c>
      <c r="I5140" s="68" t="str">
        <f>IFERROR(VLOOKUP($B5140,APガラス性能一覧!$A$2:$M$6097,8,0),"")</f>
        <v/>
      </c>
      <c r="J5140" s="68" t="str">
        <f>IFERROR(VLOOKUP($B5140,APガラス性能一覧!$A$2:$M$6097,9,0),"")</f>
        <v/>
      </c>
      <c r="K5140" s="68" t="str">
        <f>IFERROR(VLOOKUP($B5140,APガラス性能一覧!$A$2:$M$6097,10,0),"")</f>
        <v/>
      </c>
      <c r="L5140" s="68" t="str">
        <f>IFERROR(VLOOKUP($B5140,APガラス性能一覧!$A$2:$M$6097,11,0),"")</f>
        <v/>
      </c>
      <c r="M5140" s="68" t="str">
        <f>IFERROR(VLOOKUP($B5140,APガラス性能一覧!$A$2:$M$6097,12,0),"")</f>
        <v/>
      </c>
      <c r="N5140" s="68" t="str">
        <f>IFERROR(VLOOKUP($B5140,APガラス性能一覧!$A$2:$M$6097,13,0),"")</f>
        <v/>
      </c>
    </row>
    <row r="5141" spans="2:14" x14ac:dyDescent="0.4">
      <c r="B5141" s="68" t="str">
        <f>IF($D$2="","",IF($E$2=0.65,IFERROR(IF(INDEX(APガラス性能一覧!A:A,MATCH(ROW(B5135),APガラス性能一覧!$O:$O,0))="","",INDEX(APガラス性能一覧!A:A,MATCH(ROW(B5135),APガラス性能一覧!$O:$O,0))),""),IFERROR(IF(INDEX(APガラス性能一覧!A:A,MATCH(ROW(B5135),APガラス性能一覧!$N:$N,0))="","",INDEX(APガラス性能一覧!A:A,MATCH(ROW(B5135),APガラス性能一覧!$N:$N,0))),"")))</f>
        <v/>
      </c>
      <c r="C5141" s="68" t="str">
        <f>IFERROR(VLOOKUP($B5141,APガラス性能一覧!$A$2:$M$6097,2,0),"")</f>
        <v/>
      </c>
      <c r="D5141" s="68" t="str">
        <f>IFERROR(VLOOKUP($B5141,APガラス性能一覧!$A$2:$M$6097,3,0),"")</f>
        <v/>
      </c>
      <c r="E5141" s="68" t="str">
        <f>IFERROR(VLOOKUP($B5141,APガラス性能一覧!$A$2:$M$6097,4,0),"")</f>
        <v/>
      </c>
      <c r="F5141" s="68" t="str">
        <f>IFERROR(VLOOKUP($B5141,APガラス性能一覧!$A$2:$M$6097,5,0),"")</f>
        <v/>
      </c>
      <c r="G5141" s="68" t="str">
        <f>IFERROR(VLOOKUP($B5141,APガラス性能一覧!$A$2:$M$6097,6,0),"")</f>
        <v/>
      </c>
      <c r="H5141" s="68" t="str">
        <f>IFERROR(VLOOKUP($B5141,APガラス性能一覧!$A$2:$M$6097,7,0),"")</f>
        <v/>
      </c>
      <c r="I5141" s="68" t="str">
        <f>IFERROR(VLOOKUP($B5141,APガラス性能一覧!$A$2:$M$6097,8,0),"")</f>
        <v/>
      </c>
      <c r="J5141" s="68" t="str">
        <f>IFERROR(VLOOKUP($B5141,APガラス性能一覧!$A$2:$M$6097,9,0),"")</f>
        <v/>
      </c>
      <c r="K5141" s="68" t="str">
        <f>IFERROR(VLOOKUP($B5141,APガラス性能一覧!$A$2:$M$6097,10,0),"")</f>
        <v/>
      </c>
      <c r="L5141" s="68" t="str">
        <f>IFERROR(VLOOKUP($B5141,APガラス性能一覧!$A$2:$M$6097,11,0),"")</f>
        <v/>
      </c>
      <c r="M5141" s="68" t="str">
        <f>IFERROR(VLOOKUP($B5141,APガラス性能一覧!$A$2:$M$6097,12,0),"")</f>
        <v/>
      </c>
      <c r="N5141" s="68" t="str">
        <f>IFERROR(VLOOKUP($B5141,APガラス性能一覧!$A$2:$M$6097,13,0),"")</f>
        <v/>
      </c>
    </row>
    <row r="5142" spans="2:14" x14ac:dyDescent="0.4">
      <c r="B5142" s="68" t="str">
        <f>IF($D$2="","",IF($E$2=0.65,IFERROR(IF(INDEX(APガラス性能一覧!A:A,MATCH(ROW(B5136),APガラス性能一覧!$O:$O,0))="","",INDEX(APガラス性能一覧!A:A,MATCH(ROW(B5136),APガラス性能一覧!$O:$O,0))),""),IFERROR(IF(INDEX(APガラス性能一覧!A:A,MATCH(ROW(B5136),APガラス性能一覧!$N:$N,0))="","",INDEX(APガラス性能一覧!A:A,MATCH(ROW(B5136),APガラス性能一覧!$N:$N,0))),"")))</f>
        <v/>
      </c>
      <c r="C5142" s="68" t="str">
        <f>IFERROR(VLOOKUP($B5142,APガラス性能一覧!$A$2:$M$6097,2,0),"")</f>
        <v/>
      </c>
      <c r="D5142" s="68" t="str">
        <f>IFERROR(VLOOKUP($B5142,APガラス性能一覧!$A$2:$M$6097,3,0),"")</f>
        <v/>
      </c>
      <c r="E5142" s="68" t="str">
        <f>IFERROR(VLOOKUP($B5142,APガラス性能一覧!$A$2:$M$6097,4,0),"")</f>
        <v/>
      </c>
      <c r="F5142" s="68" t="str">
        <f>IFERROR(VLOOKUP($B5142,APガラス性能一覧!$A$2:$M$6097,5,0),"")</f>
        <v/>
      </c>
      <c r="G5142" s="68" t="str">
        <f>IFERROR(VLOOKUP($B5142,APガラス性能一覧!$A$2:$M$6097,6,0),"")</f>
        <v/>
      </c>
      <c r="H5142" s="68" t="str">
        <f>IFERROR(VLOOKUP($B5142,APガラス性能一覧!$A$2:$M$6097,7,0),"")</f>
        <v/>
      </c>
      <c r="I5142" s="68" t="str">
        <f>IFERROR(VLOOKUP($B5142,APガラス性能一覧!$A$2:$M$6097,8,0),"")</f>
        <v/>
      </c>
      <c r="J5142" s="68" t="str">
        <f>IFERROR(VLOOKUP($B5142,APガラス性能一覧!$A$2:$M$6097,9,0),"")</f>
        <v/>
      </c>
      <c r="K5142" s="68" t="str">
        <f>IFERROR(VLOOKUP($B5142,APガラス性能一覧!$A$2:$M$6097,10,0),"")</f>
        <v/>
      </c>
      <c r="L5142" s="68" t="str">
        <f>IFERROR(VLOOKUP($B5142,APガラス性能一覧!$A$2:$M$6097,11,0),"")</f>
        <v/>
      </c>
      <c r="M5142" s="68" t="str">
        <f>IFERROR(VLOOKUP($B5142,APガラス性能一覧!$A$2:$M$6097,12,0),"")</f>
        <v/>
      </c>
      <c r="N5142" s="68" t="str">
        <f>IFERROR(VLOOKUP($B5142,APガラス性能一覧!$A$2:$M$6097,13,0),"")</f>
        <v/>
      </c>
    </row>
    <row r="5143" spans="2:14" x14ac:dyDescent="0.4">
      <c r="B5143" s="68" t="str">
        <f>IF($D$2="","",IF($E$2=0.65,IFERROR(IF(INDEX(APガラス性能一覧!A:A,MATCH(ROW(B5137),APガラス性能一覧!$O:$O,0))="","",INDEX(APガラス性能一覧!A:A,MATCH(ROW(B5137),APガラス性能一覧!$O:$O,0))),""),IFERROR(IF(INDEX(APガラス性能一覧!A:A,MATCH(ROW(B5137),APガラス性能一覧!$N:$N,0))="","",INDEX(APガラス性能一覧!A:A,MATCH(ROW(B5137),APガラス性能一覧!$N:$N,0))),"")))</f>
        <v/>
      </c>
      <c r="C5143" s="68" t="str">
        <f>IFERROR(VLOOKUP($B5143,APガラス性能一覧!$A$2:$M$6097,2,0),"")</f>
        <v/>
      </c>
      <c r="D5143" s="68" t="str">
        <f>IFERROR(VLOOKUP($B5143,APガラス性能一覧!$A$2:$M$6097,3,0),"")</f>
        <v/>
      </c>
      <c r="E5143" s="68" t="str">
        <f>IFERROR(VLOOKUP($B5143,APガラス性能一覧!$A$2:$M$6097,4,0),"")</f>
        <v/>
      </c>
      <c r="F5143" s="68" t="str">
        <f>IFERROR(VLOOKUP($B5143,APガラス性能一覧!$A$2:$M$6097,5,0),"")</f>
        <v/>
      </c>
      <c r="G5143" s="68" t="str">
        <f>IFERROR(VLOOKUP($B5143,APガラス性能一覧!$A$2:$M$6097,6,0),"")</f>
        <v/>
      </c>
      <c r="H5143" s="68" t="str">
        <f>IFERROR(VLOOKUP($B5143,APガラス性能一覧!$A$2:$M$6097,7,0),"")</f>
        <v/>
      </c>
      <c r="I5143" s="68" t="str">
        <f>IFERROR(VLOOKUP($B5143,APガラス性能一覧!$A$2:$M$6097,8,0),"")</f>
        <v/>
      </c>
      <c r="J5143" s="68" t="str">
        <f>IFERROR(VLOOKUP($B5143,APガラス性能一覧!$A$2:$M$6097,9,0),"")</f>
        <v/>
      </c>
      <c r="K5143" s="68" t="str">
        <f>IFERROR(VLOOKUP($B5143,APガラス性能一覧!$A$2:$M$6097,10,0),"")</f>
        <v/>
      </c>
      <c r="L5143" s="68" t="str">
        <f>IFERROR(VLOOKUP($B5143,APガラス性能一覧!$A$2:$M$6097,11,0),"")</f>
        <v/>
      </c>
      <c r="M5143" s="68" t="str">
        <f>IFERROR(VLOOKUP($B5143,APガラス性能一覧!$A$2:$M$6097,12,0),"")</f>
        <v/>
      </c>
      <c r="N5143" s="68" t="str">
        <f>IFERROR(VLOOKUP($B5143,APガラス性能一覧!$A$2:$M$6097,13,0),"")</f>
        <v/>
      </c>
    </row>
    <row r="5144" spans="2:14" x14ac:dyDescent="0.4">
      <c r="B5144" s="68" t="str">
        <f>IF($D$2="","",IF($E$2=0.65,IFERROR(IF(INDEX(APガラス性能一覧!A:A,MATCH(ROW(B5138),APガラス性能一覧!$O:$O,0))="","",INDEX(APガラス性能一覧!A:A,MATCH(ROW(B5138),APガラス性能一覧!$O:$O,0))),""),IFERROR(IF(INDEX(APガラス性能一覧!A:A,MATCH(ROW(B5138),APガラス性能一覧!$N:$N,0))="","",INDEX(APガラス性能一覧!A:A,MATCH(ROW(B5138),APガラス性能一覧!$N:$N,0))),"")))</f>
        <v/>
      </c>
      <c r="C5144" s="68" t="str">
        <f>IFERROR(VLOOKUP($B5144,APガラス性能一覧!$A$2:$M$6097,2,0),"")</f>
        <v/>
      </c>
      <c r="D5144" s="68" t="str">
        <f>IFERROR(VLOOKUP($B5144,APガラス性能一覧!$A$2:$M$6097,3,0),"")</f>
        <v/>
      </c>
      <c r="E5144" s="68" t="str">
        <f>IFERROR(VLOOKUP($B5144,APガラス性能一覧!$A$2:$M$6097,4,0),"")</f>
        <v/>
      </c>
      <c r="F5144" s="68" t="str">
        <f>IFERROR(VLOOKUP($B5144,APガラス性能一覧!$A$2:$M$6097,5,0),"")</f>
        <v/>
      </c>
      <c r="G5144" s="68" t="str">
        <f>IFERROR(VLOOKUP($B5144,APガラス性能一覧!$A$2:$M$6097,6,0),"")</f>
        <v/>
      </c>
      <c r="H5144" s="68" t="str">
        <f>IFERROR(VLOOKUP($B5144,APガラス性能一覧!$A$2:$M$6097,7,0),"")</f>
        <v/>
      </c>
      <c r="I5144" s="68" t="str">
        <f>IFERROR(VLOOKUP($B5144,APガラス性能一覧!$A$2:$M$6097,8,0),"")</f>
        <v/>
      </c>
      <c r="J5144" s="68" t="str">
        <f>IFERROR(VLOOKUP($B5144,APガラス性能一覧!$A$2:$M$6097,9,0),"")</f>
        <v/>
      </c>
      <c r="K5144" s="68" t="str">
        <f>IFERROR(VLOOKUP($B5144,APガラス性能一覧!$A$2:$M$6097,10,0),"")</f>
        <v/>
      </c>
      <c r="L5144" s="68" t="str">
        <f>IFERROR(VLOOKUP($B5144,APガラス性能一覧!$A$2:$M$6097,11,0),"")</f>
        <v/>
      </c>
      <c r="M5144" s="68" t="str">
        <f>IFERROR(VLOOKUP($B5144,APガラス性能一覧!$A$2:$M$6097,12,0),"")</f>
        <v/>
      </c>
      <c r="N5144" s="68" t="str">
        <f>IFERROR(VLOOKUP($B5144,APガラス性能一覧!$A$2:$M$6097,13,0),"")</f>
        <v/>
      </c>
    </row>
    <row r="5145" spans="2:14" x14ac:dyDescent="0.4">
      <c r="B5145" s="68" t="str">
        <f>IF($D$2="","",IF($E$2=0.65,IFERROR(IF(INDEX(APガラス性能一覧!A:A,MATCH(ROW(B5139),APガラス性能一覧!$O:$O,0))="","",INDEX(APガラス性能一覧!A:A,MATCH(ROW(B5139),APガラス性能一覧!$O:$O,0))),""),IFERROR(IF(INDEX(APガラス性能一覧!A:A,MATCH(ROW(B5139),APガラス性能一覧!$N:$N,0))="","",INDEX(APガラス性能一覧!A:A,MATCH(ROW(B5139),APガラス性能一覧!$N:$N,0))),"")))</f>
        <v/>
      </c>
      <c r="C5145" s="68" t="str">
        <f>IFERROR(VLOOKUP($B5145,APガラス性能一覧!$A$2:$M$6097,2,0),"")</f>
        <v/>
      </c>
      <c r="D5145" s="68" t="str">
        <f>IFERROR(VLOOKUP($B5145,APガラス性能一覧!$A$2:$M$6097,3,0),"")</f>
        <v/>
      </c>
      <c r="E5145" s="68" t="str">
        <f>IFERROR(VLOOKUP($B5145,APガラス性能一覧!$A$2:$M$6097,4,0),"")</f>
        <v/>
      </c>
      <c r="F5145" s="68" t="str">
        <f>IFERROR(VLOOKUP($B5145,APガラス性能一覧!$A$2:$M$6097,5,0),"")</f>
        <v/>
      </c>
      <c r="G5145" s="68" t="str">
        <f>IFERROR(VLOOKUP($B5145,APガラス性能一覧!$A$2:$M$6097,6,0),"")</f>
        <v/>
      </c>
      <c r="H5145" s="68" t="str">
        <f>IFERROR(VLOOKUP($B5145,APガラス性能一覧!$A$2:$M$6097,7,0),"")</f>
        <v/>
      </c>
      <c r="I5145" s="68" t="str">
        <f>IFERROR(VLOOKUP($B5145,APガラス性能一覧!$A$2:$M$6097,8,0),"")</f>
        <v/>
      </c>
      <c r="J5145" s="68" t="str">
        <f>IFERROR(VLOOKUP($B5145,APガラス性能一覧!$A$2:$M$6097,9,0),"")</f>
        <v/>
      </c>
      <c r="K5145" s="68" t="str">
        <f>IFERROR(VLOOKUP($B5145,APガラス性能一覧!$A$2:$M$6097,10,0),"")</f>
        <v/>
      </c>
      <c r="L5145" s="68" t="str">
        <f>IFERROR(VLOOKUP($B5145,APガラス性能一覧!$A$2:$M$6097,11,0),"")</f>
        <v/>
      </c>
      <c r="M5145" s="68" t="str">
        <f>IFERROR(VLOOKUP($B5145,APガラス性能一覧!$A$2:$M$6097,12,0),"")</f>
        <v/>
      </c>
      <c r="N5145" s="68" t="str">
        <f>IFERROR(VLOOKUP($B5145,APガラス性能一覧!$A$2:$M$6097,13,0),"")</f>
        <v/>
      </c>
    </row>
    <row r="5146" spans="2:14" x14ac:dyDescent="0.4">
      <c r="B5146" s="68" t="str">
        <f>IF($D$2="","",IF($E$2=0.65,IFERROR(IF(INDEX(APガラス性能一覧!A:A,MATCH(ROW(B5140),APガラス性能一覧!$O:$O,0))="","",INDEX(APガラス性能一覧!A:A,MATCH(ROW(B5140),APガラス性能一覧!$O:$O,0))),""),IFERROR(IF(INDEX(APガラス性能一覧!A:A,MATCH(ROW(B5140),APガラス性能一覧!$N:$N,0))="","",INDEX(APガラス性能一覧!A:A,MATCH(ROW(B5140),APガラス性能一覧!$N:$N,0))),"")))</f>
        <v/>
      </c>
      <c r="C5146" s="68" t="str">
        <f>IFERROR(VLOOKUP($B5146,APガラス性能一覧!$A$2:$M$6097,2,0),"")</f>
        <v/>
      </c>
      <c r="D5146" s="68" t="str">
        <f>IFERROR(VLOOKUP($B5146,APガラス性能一覧!$A$2:$M$6097,3,0),"")</f>
        <v/>
      </c>
      <c r="E5146" s="68" t="str">
        <f>IFERROR(VLOOKUP($B5146,APガラス性能一覧!$A$2:$M$6097,4,0),"")</f>
        <v/>
      </c>
      <c r="F5146" s="68" t="str">
        <f>IFERROR(VLOOKUP($B5146,APガラス性能一覧!$A$2:$M$6097,5,0),"")</f>
        <v/>
      </c>
      <c r="G5146" s="68" t="str">
        <f>IFERROR(VLOOKUP($B5146,APガラス性能一覧!$A$2:$M$6097,6,0),"")</f>
        <v/>
      </c>
      <c r="H5146" s="68" t="str">
        <f>IFERROR(VLOOKUP($B5146,APガラス性能一覧!$A$2:$M$6097,7,0),"")</f>
        <v/>
      </c>
      <c r="I5146" s="68" t="str">
        <f>IFERROR(VLOOKUP($B5146,APガラス性能一覧!$A$2:$M$6097,8,0),"")</f>
        <v/>
      </c>
      <c r="J5146" s="68" t="str">
        <f>IFERROR(VLOOKUP($B5146,APガラス性能一覧!$A$2:$M$6097,9,0),"")</f>
        <v/>
      </c>
      <c r="K5146" s="68" t="str">
        <f>IFERROR(VLOOKUP($B5146,APガラス性能一覧!$A$2:$M$6097,10,0),"")</f>
        <v/>
      </c>
      <c r="L5146" s="68" t="str">
        <f>IFERROR(VLOOKUP($B5146,APガラス性能一覧!$A$2:$M$6097,11,0),"")</f>
        <v/>
      </c>
      <c r="M5146" s="68" t="str">
        <f>IFERROR(VLOOKUP($B5146,APガラス性能一覧!$A$2:$M$6097,12,0),"")</f>
        <v/>
      </c>
      <c r="N5146" s="68" t="str">
        <f>IFERROR(VLOOKUP($B5146,APガラス性能一覧!$A$2:$M$6097,13,0),"")</f>
        <v/>
      </c>
    </row>
    <row r="5147" spans="2:14" x14ac:dyDescent="0.4">
      <c r="B5147" s="68" t="str">
        <f>IF($D$2="","",IF($E$2=0.65,IFERROR(IF(INDEX(APガラス性能一覧!A:A,MATCH(ROW(B5141),APガラス性能一覧!$O:$O,0))="","",INDEX(APガラス性能一覧!A:A,MATCH(ROW(B5141),APガラス性能一覧!$O:$O,0))),""),IFERROR(IF(INDEX(APガラス性能一覧!A:A,MATCH(ROW(B5141),APガラス性能一覧!$N:$N,0))="","",INDEX(APガラス性能一覧!A:A,MATCH(ROW(B5141),APガラス性能一覧!$N:$N,0))),"")))</f>
        <v/>
      </c>
      <c r="C5147" s="68" t="str">
        <f>IFERROR(VLOOKUP($B5147,APガラス性能一覧!$A$2:$M$6097,2,0),"")</f>
        <v/>
      </c>
      <c r="D5147" s="68" t="str">
        <f>IFERROR(VLOOKUP($B5147,APガラス性能一覧!$A$2:$M$6097,3,0),"")</f>
        <v/>
      </c>
      <c r="E5147" s="68" t="str">
        <f>IFERROR(VLOOKUP($B5147,APガラス性能一覧!$A$2:$M$6097,4,0),"")</f>
        <v/>
      </c>
      <c r="F5147" s="68" t="str">
        <f>IFERROR(VLOOKUP($B5147,APガラス性能一覧!$A$2:$M$6097,5,0),"")</f>
        <v/>
      </c>
      <c r="G5147" s="68" t="str">
        <f>IFERROR(VLOOKUP($B5147,APガラス性能一覧!$A$2:$M$6097,6,0),"")</f>
        <v/>
      </c>
      <c r="H5147" s="68" t="str">
        <f>IFERROR(VLOOKUP($B5147,APガラス性能一覧!$A$2:$M$6097,7,0),"")</f>
        <v/>
      </c>
      <c r="I5147" s="68" t="str">
        <f>IFERROR(VLOOKUP($B5147,APガラス性能一覧!$A$2:$M$6097,8,0),"")</f>
        <v/>
      </c>
      <c r="J5147" s="68" t="str">
        <f>IFERROR(VLOOKUP($B5147,APガラス性能一覧!$A$2:$M$6097,9,0),"")</f>
        <v/>
      </c>
      <c r="K5147" s="68" t="str">
        <f>IFERROR(VLOOKUP($B5147,APガラス性能一覧!$A$2:$M$6097,10,0),"")</f>
        <v/>
      </c>
      <c r="L5147" s="68" t="str">
        <f>IFERROR(VLOOKUP($B5147,APガラス性能一覧!$A$2:$M$6097,11,0),"")</f>
        <v/>
      </c>
      <c r="M5147" s="68" t="str">
        <f>IFERROR(VLOOKUP($B5147,APガラス性能一覧!$A$2:$M$6097,12,0),"")</f>
        <v/>
      </c>
      <c r="N5147" s="68" t="str">
        <f>IFERROR(VLOOKUP($B5147,APガラス性能一覧!$A$2:$M$6097,13,0),"")</f>
        <v/>
      </c>
    </row>
    <row r="5148" spans="2:14" x14ac:dyDescent="0.4">
      <c r="B5148" s="68" t="str">
        <f>IF($D$2="","",IF($E$2=0.65,IFERROR(IF(INDEX(APガラス性能一覧!A:A,MATCH(ROW(B5142),APガラス性能一覧!$O:$O,0))="","",INDEX(APガラス性能一覧!A:A,MATCH(ROW(B5142),APガラス性能一覧!$O:$O,0))),""),IFERROR(IF(INDEX(APガラス性能一覧!A:A,MATCH(ROW(B5142),APガラス性能一覧!$N:$N,0))="","",INDEX(APガラス性能一覧!A:A,MATCH(ROW(B5142),APガラス性能一覧!$N:$N,0))),"")))</f>
        <v/>
      </c>
      <c r="C5148" s="68" t="str">
        <f>IFERROR(VLOOKUP($B5148,APガラス性能一覧!$A$2:$M$6097,2,0),"")</f>
        <v/>
      </c>
      <c r="D5148" s="68" t="str">
        <f>IFERROR(VLOOKUP($B5148,APガラス性能一覧!$A$2:$M$6097,3,0),"")</f>
        <v/>
      </c>
      <c r="E5148" s="68" t="str">
        <f>IFERROR(VLOOKUP($B5148,APガラス性能一覧!$A$2:$M$6097,4,0),"")</f>
        <v/>
      </c>
      <c r="F5148" s="68" t="str">
        <f>IFERROR(VLOOKUP($B5148,APガラス性能一覧!$A$2:$M$6097,5,0),"")</f>
        <v/>
      </c>
      <c r="G5148" s="68" t="str">
        <f>IFERROR(VLOOKUP($B5148,APガラス性能一覧!$A$2:$M$6097,6,0),"")</f>
        <v/>
      </c>
      <c r="H5148" s="68" t="str">
        <f>IFERROR(VLOOKUP($B5148,APガラス性能一覧!$A$2:$M$6097,7,0),"")</f>
        <v/>
      </c>
      <c r="I5148" s="68" t="str">
        <f>IFERROR(VLOOKUP($B5148,APガラス性能一覧!$A$2:$M$6097,8,0),"")</f>
        <v/>
      </c>
      <c r="J5148" s="68" t="str">
        <f>IFERROR(VLOOKUP($B5148,APガラス性能一覧!$A$2:$M$6097,9,0),"")</f>
        <v/>
      </c>
      <c r="K5148" s="68" t="str">
        <f>IFERROR(VLOOKUP($B5148,APガラス性能一覧!$A$2:$M$6097,10,0),"")</f>
        <v/>
      </c>
      <c r="L5148" s="68" t="str">
        <f>IFERROR(VLOOKUP($B5148,APガラス性能一覧!$A$2:$M$6097,11,0),"")</f>
        <v/>
      </c>
      <c r="M5148" s="68" t="str">
        <f>IFERROR(VLOOKUP($B5148,APガラス性能一覧!$A$2:$M$6097,12,0),"")</f>
        <v/>
      </c>
      <c r="N5148" s="68" t="str">
        <f>IFERROR(VLOOKUP($B5148,APガラス性能一覧!$A$2:$M$6097,13,0),"")</f>
        <v/>
      </c>
    </row>
    <row r="5149" spans="2:14" x14ac:dyDescent="0.4">
      <c r="B5149" s="68" t="str">
        <f>IF($D$2="","",IF($E$2=0.65,IFERROR(IF(INDEX(APガラス性能一覧!A:A,MATCH(ROW(B5143),APガラス性能一覧!$O:$O,0))="","",INDEX(APガラス性能一覧!A:A,MATCH(ROW(B5143),APガラス性能一覧!$O:$O,0))),""),IFERROR(IF(INDEX(APガラス性能一覧!A:A,MATCH(ROW(B5143),APガラス性能一覧!$N:$N,0))="","",INDEX(APガラス性能一覧!A:A,MATCH(ROW(B5143),APガラス性能一覧!$N:$N,0))),"")))</f>
        <v/>
      </c>
      <c r="C5149" s="68" t="str">
        <f>IFERROR(VLOOKUP($B5149,APガラス性能一覧!$A$2:$M$6097,2,0),"")</f>
        <v/>
      </c>
      <c r="D5149" s="68" t="str">
        <f>IFERROR(VLOOKUP($B5149,APガラス性能一覧!$A$2:$M$6097,3,0),"")</f>
        <v/>
      </c>
      <c r="E5149" s="68" t="str">
        <f>IFERROR(VLOOKUP($B5149,APガラス性能一覧!$A$2:$M$6097,4,0),"")</f>
        <v/>
      </c>
      <c r="F5149" s="68" t="str">
        <f>IFERROR(VLOOKUP($B5149,APガラス性能一覧!$A$2:$M$6097,5,0),"")</f>
        <v/>
      </c>
      <c r="G5149" s="68" t="str">
        <f>IFERROR(VLOOKUP($B5149,APガラス性能一覧!$A$2:$M$6097,6,0),"")</f>
        <v/>
      </c>
      <c r="H5149" s="68" t="str">
        <f>IFERROR(VLOOKUP($B5149,APガラス性能一覧!$A$2:$M$6097,7,0),"")</f>
        <v/>
      </c>
      <c r="I5149" s="68" t="str">
        <f>IFERROR(VLOOKUP($B5149,APガラス性能一覧!$A$2:$M$6097,8,0),"")</f>
        <v/>
      </c>
      <c r="J5149" s="68" t="str">
        <f>IFERROR(VLOOKUP($B5149,APガラス性能一覧!$A$2:$M$6097,9,0),"")</f>
        <v/>
      </c>
      <c r="K5149" s="68" t="str">
        <f>IFERROR(VLOOKUP($B5149,APガラス性能一覧!$A$2:$M$6097,10,0),"")</f>
        <v/>
      </c>
      <c r="L5149" s="68" t="str">
        <f>IFERROR(VLOOKUP($B5149,APガラス性能一覧!$A$2:$M$6097,11,0),"")</f>
        <v/>
      </c>
      <c r="M5149" s="68" t="str">
        <f>IFERROR(VLOOKUP($B5149,APガラス性能一覧!$A$2:$M$6097,12,0),"")</f>
        <v/>
      </c>
      <c r="N5149" s="68" t="str">
        <f>IFERROR(VLOOKUP($B5149,APガラス性能一覧!$A$2:$M$6097,13,0),"")</f>
        <v/>
      </c>
    </row>
    <row r="5150" spans="2:14" x14ac:dyDescent="0.4">
      <c r="B5150" s="68" t="str">
        <f>IF($D$2="","",IF($E$2=0.65,IFERROR(IF(INDEX(APガラス性能一覧!A:A,MATCH(ROW(B5144),APガラス性能一覧!$O:$O,0))="","",INDEX(APガラス性能一覧!A:A,MATCH(ROW(B5144),APガラス性能一覧!$O:$O,0))),""),IFERROR(IF(INDEX(APガラス性能一覧!A:A,MATCH(ROW(B5144),APガラス性能一覧!$N:$N,0))="","",INDEX(APガラス性能一覧!A:A,MATCH(ROW(B5144),APガラス性能一覧!$N:$N,0))),"")))</f>
        <v/>
      </c>
      <c r="C5150" s="68" t="str">
        <f>IFERROR(VLOOKUP($B5150,APガラス性能一覧!$A$2:$M$6097,2,0),"")</f>
        <v/>
      </c>
      <c r="D5150" s="68" t="str">
        <f>IFERROR(VLOOKUP($B5150,APガラス性能一覧!$A$2:$M$6097,3,0),"")</f>
        <v/>
      </c>
      <c r="E5150" s="68" t="str">
        <f>IFERROR(VLOOKUP($B5150,APガラス性能一覧!$A$2:$M$6097,4,0),"")</f>
        <v/>
      </c>
      <c r="F5150" s="68" t="str">
        <f>IFERROR(VLOOKUP($B5150,APガラス性能一覧!$A$2:$M$6097,5,0),"")</f>
        <v/>
      </c>
      <c r="G5150" s="68" t="str">
        <f>IFERROR(VLOOKUP($B5150,APガラス性能一覧!$A$2:$M$6097,6,0),"")</f>
        <v/>
      </c>
      <c r="H5150" s="68" t="str">
        <f>IFERROR(VLOOKUP($B5150,APガラス性能一覧!$A$2:$M$6097,7,0),"")</f>
        <v/>
      </c>
      <c r="I5150" s="68" t="str">
        <f>IFERROR(VLOOKUP($B5150,APガラス性能一覧!$A$2:$M$6097,8,0),"")</f>
        <v/>
      </c>
      <c r="J5150" s="68" t="str">
        <f>IFERROR(VLOOKUP($B5150,APガラス性能一覧!$A$2:$M$6097,9,0),"")</f>
        <v/>
      </c>
      <c r="K5150" s="68" t="str">
        <f>IFERROR(VLOOKUP($B5150,APガラス性能一覧!$A$2:$M$6097,10,0),"")</f>
        <v/>
      </c>
      <c r="L5150" s="68" t="str">
        <f>IFERROR(VLOOKUP($B5150,APガラス性能一覧!$A$2:$M$6097,11,0),"")</f>
        <v/>
      </c>
      <c r="M5150" s="68" t="str">
        <f>IFERROR(VLOOKUP($B5150,APガラス性能一覧!$A$2:$M$6097,12,0),"")</f>
        <v/>
      </c>
      <c r="N5150" s="68" t="str">
        <f>IFERROR(VLOOKUP($B5150,APガラス性能一覧!$A$2:$M$6097,13,0),"")</f>
        <v/>
      </c>
    </row>
    <row r="5151" spans="2:14" x14ac:dyDescent="0.4">
      <c r="B5151" s="68" t="str">
        <f>IF($D$2="","",IF($E$2=0.65,IFERROR(IF(INDEX(APガラス性能一覧!A:A,MATCH(ROW(B5145),APガラス性能一覧!$O:$O,0))="","",INDEX(APガラス性能一覧!A:A,MATCH(ROW(B5145),APガラス性能一覧!$O:$O,0))),""),IFERROR(IF(INDEX(APガラス性能一覧!A:A,MATCH(ROW(B5145),APガラス性能一覧!$N:$N,0))="","",INDEX(APガラス性能一覧!A:A,MATCH(ROW(B5145),APガラス性能一覧!$N:$N,0))),"")))</f>
        <v/>
      </c>
      <c r="C5151" s="68" t="str">
        <f>IFERROR(VLOOKUP($B5151,APガラス性能一覧!$A$2:$M$6097,2,0),"")</f>
        <v/>
      </c>
      <c r="D5151" s="68" t="str">
        <f>IFERROR(VLOOKUP($B5151,APガラス性能一覧!$A$2:$M$6097,3,0),"")</f>
        <v/>
      </c>
      <c r="E5151" s="68" t="str">
        <f>IFERROR(VLOOKUP($B5151,APガラス性能一覧!$A$2:$M$6097,4,0),"")</f>
        <v/>
      </c>
      <c r="F5151" s="68" t="str">
        <f>IFERROR(VLOOKUP($B5151,APガラス性能一覧!$A$2:$M$6097,5,0),"")</f>
        <v/>
      </c>
      <c r="G5151" s="68" t="str">
        <f>IFERROR(VLOOKUP($B5151,APガラス性能一覧!$A$2:$M$6097,6,0),"")</f>
        <v/>
      </c>
      <c r="H5151" s="68" t="str">
        <f>IFERROR(VLOOKUP($B5151,APガラス性能一覧!$A$2:$M$6097,7,0),"")</f>
        <v/>
      </c>
      <c r="I5151" s="68" t="str">
        <f>IFERROR(VLOOKUP($B5151,APガラス性能一覧!$A$2:$M$6097,8,0),"")</f>
        <v/>
      </c>
      <c r="J5151" s="68" t="str">
        <f>IFERROR(VLOOKUP($B5151,APガラス性能一覧!$A$2:$M$6097,9,0),"")</f>
        <v/>
      </c>
      <c r="K5151" s="68" t="str">
        <f>IFERROR(VLOOKUP($B5151,APガラス性能一覧!$A$2:$M$6097,10,0),"")</f>
        <v/>
      </c>
      <c r="L5151" s="68" t="str">
        <f>IFERROR(VLOOKUP($B5151,APガラス性能一覧!$A$2:$M$6097,11,0),"")</f>
        <v/>
      </c>
      <c r="M5151" s="68" t="str">
        <f>IFERROR(VLOOKUP($B5151,APガラス性能一覧!$A$2:$M$6097,12,0),"")</f>
        <v/>
      </c>
      <c r="N5151" s="68" t="str">
        <f>IFERROR(VLOOKUP($B5151,APガラス性能一覧!$A$2:$M$6097,13,0),"")</f>
        <v/>
      </c>
    </row>
    <row r="5152" spans="2:14" x14ac:dyDescent="0.4">
      <c r="B5152" s="68" t="str">
        <f>IF($D$2="","",IF($E$2=0.65,IFERROR(IF(INDEX(APガラス性能一覧!A:A,MATCH(ROW(B5146),APガラス性能一覧!$O:$O,0))="","",INDEX(APガラス性能一覧!A:A,MATCH(ROW(B5146),APガラス性能一覧!$O:$O,0))),""),IFERROR(IF(INDEX(APガラス性能一覧!A:A,MATCH(ROW(B5146),APガラス性能一覧!$N:$N,0))="","",INDEX(APガラス性能一覧!A:A,MATCH(ROW(B5146),APガラス性能一覧!$N:$N,0))),"")))</f>
        <v/>
      </c>
      <c r="C5152" s="68" t="str">
        <f>IFERROR(VLOOKUP($B5152,APガラス性能一覧!$A$2:$M$6097,2,0),"")</f>
        <v/>
      </c>
      <c r="D5152" s="68" t="str">
        <f>IFERROR(VLOOKUP($B5152,APガラス性能一覧!$A$2:$M$6097,3,0),"")</f>
        <v/>
      </c>
      <c r="E5152" s="68" t="str">
        <f>IFERROR(VLOOKUP($B5152,APガラス性能一覧!$A$2:$M$6097,4,0),"")</f>
        <v/>
      </c>
      <c r="F5152" s="68" t="str">
        <f>IFERROR(VLOOKUP($B5152,APガラス性能一覧!$A$2:$M$6097,5,0),"")</f>
        <v/>
      </c>
      <c r="G5152" s="68" t="str">
        <f>IFERROR(VLOOKUP($B5152,APガラス性能一覧!$A$2:$M$6097,6,0),"")</f>
        <v/>
      </c>
      <c r="H5152" s="68" t="str">
        <f>IFERROR(VLOOKUP($B5152,APガラス性能一覧!$A$2:$M$6097,7,0),"")</f>
        <v/>
      </c>
      <c r="I5152" s="68" t="str">
        <f>IFERROR(VLOOKUP($B5152,APガラス性能一覧!$A$2:$M$6097,8,0),"")</f>
        <v/>
      </c>
      <c r="J5152" s="68" t="str">
        <f>IFERROR(VLOOKUP($B5152,APガラス性能一覧!$A$2:$M$6097,9,0),"")</f>
        <v/>
      </c>
      <c r="K5152" s="68" t="str">
        <f>IFERROR(VLOOKUP($B5152,APガラス性能一覧!$A$2:$M$6097,10,0),"")</f>
        <v/>
      </c>
      <c r="L5152" s="68" t="str">
        <f>IFERROR(VLOOKUP($B5152,APガラス性能一覧!$A$2:$M$6097,11,0),"")</f>
        <v/>
      </c>
      <c r="M5152" s="68" t="str">
        <f>IFERROR(VLOOKUP($B5152,APガラス性能一覧!$A$2:$M$6097,12,0),"")</f>
        <v/>
      </c>
      <c r="N5152" s="68" t="str">
        <f>IFERROR(VLOOKUP($B5152,APガラス性能一覧!$A$2:$M$6097,13,0),"")</f>
        <v/>
      </c>
    </row>
    <row r="5153" spans="2:14" x14ac:dyDescent="0.4">
      <c r="B5153" s="68" t="str">
        <f>IF($D$2="","",IF($E$2=0.65,IFERROR(IF(INDEX(APガラス性能一覧!A:A,MATCH(ROW(B5147),APガラス性能一覧!$O:$O,0))="","",INDEX(APガラス性能一覧!A:A,MATCH(ROW(B5147),APガラス性能一覧!$O:$O,0))),""),IFERROR(IF(INDEX(APガラス性能一覧!A:A,MATCH(ROW(B5147),APガラス性能一覧!$N:$N,0))="","",INDEX(APガラス性能一覧!A:A,MATCH(ROW(B5147),APガラス性能一覧!$N:$N,0))),"")))</f>
        <v/>
      </c>
      <c r="C5153" s="68" t="str">
        <f>IFERROR(VLOOKUP($B5153,APガラス性能一覧!$A$2:$M$6097,2,0),"")</f>
        <v/>
      </c>
      <c r="D5153" s="68" t="str">
        <f>IFERROR(VLOOKUP($B5153,APガラス性能一覧!$A$2:$M$6097,3,0),"")</f>
        <v/>
      </c>
      <c r="E5153" s="68" t="str">
        <f>IFERROR(VLOOKUP($B5153,APガラス性能一覧!$A$2:$M$6097,4,0),"")</f>
        <v/>
      </c>
      <c r="F5153" s="68" t="str">
        <f>IFERROR(VLOOKUP($B5153,APガラス性能一覧!$A$2:$M$6097,5,0),"")</f>
        <v/>
      </c>
      <c r="G5153" s="68" t="str">
        <f>IFERROR(VLOOKUP($B5153,APガラス性能一覧!$A$2:$M$6097,6,0),"")</f>
        <v/>
      </c>
      <c r="H5153" s="68" t="str">
        <f>IFERROR(VLOOKUP($B5153,APガラス性能一覧!$A$2:$M$6097,7,0),"")</f>
        <v/>
      </c>
      <c r="I5153" s="68" t="str">
        <f>IFERROR(VLOOKUP($B5153,APガラス性能一覧!$A$2:$M$6097,8,0),"")</f>
        <v/>
      </c>
      <c r="J5153" s="68" t="str">
        <f>IFERROR(VLOOKUP($B5153,APガラス性能一覧!$A$2:$M$6097,9,0),"")</f>
        <v/>
      </c>
      <c r="K5153" s="68" t="str">
        <f>IFERROR(VLOOKUP($B5153,APガラス性能一覧!$A$2:$M$6097,10,0),"")</f>
        <v/>
      </c>
      <c r="L5153" s="68" t="str">
        <f>IFERROR(VLOOKUP($B5153,APガラス性能一覧!$A$2:$M$6097,11,0),"")</f>
        <v/>
      </c>
      <c r="M5153" s="68" t="str">
        <f>IFERROR(VLOOKUP($B5153,APガラス性能一覧!$A$2:$M$6097,12,0),"")</f>
        <v/>
      </c>
      <c r="N5153" s="68" t="str">
        <f>IFERROR(VLOOKUP($B5153,APガラス性能一覧!$A$2:$M$6097,13,0),"")</f>
        <v/>
      </c>
    </row>
    <row r="5154" spans="2:14" x14ac:dyDescent="0.4">
      <c r="B5154" s="68" t="str">
        <f>IF($D$2="","",IF($E$2=0.65,IFERROR(IF(INDEX(APガラス性能一覧!A:A,MATCH(ROW(B5148),APガラス性能一覧!$O:$O,0))="","",INDEX(APガラス性能一覧!A:A,MATCH(ROW(B5148),APガラス性能一覧!$O:$O,0))),""),IFERROR(IF(INDEX(APガラス性能一覧!A:A,MATCH(ROW(B5148),APガラス性能一覧!$N:$N,0))="","",INDEX(APガラス性能一覧!A:A,MATCH(ROW(B5148),APガラス性能一覧!$N:$N,0))),"")))</f>
        <v/>
      </c>
      <c r="C5154" s="68" t="str">
        <f>IFERROR(VLOOKUP($B5154,APガラス性能一覧!$A$2:$M$6097,2,0),"")</f>
        <v/>
      </c>
      <c r="D5154" s="68" t="str">
        <f>IFERROR(VLOOKUP($B5154,APガラス性能一覧!$A$2:$M$6097,3,0),"")</f>
        <v/>
      </c>
      <c r="E5154" s="68" t="str">
        <f>IFERROR(VLOOKUP($B5154,APガラス性能一覧!$A$2:$M$6097,4,0),"")</f>
        <v/>
      </c>
      <c r="F5154" s="68" t="str">
        <f>IFERROR(VLOOKUP($B5154,APガラス性能一覧!$A$2:$M$6097,5,0),"")</f>
        <v/>
      </c>
      <c r="G5154" s="68" t="str">
        <f>IFERROR(VLOOKUP($B5154,APガラス性能一覧!$A$2:$M$6097,6,0),"")</f>
        <v/>
      </c>
      <c r="H5154" s="68" t="str">
        <f>IFERROR(VLOOKUP($B5154,APガラス性能一覧!$A$2:$M$6097,7,0),"")</f>
        <v/>
      </c>
      <c r="I5154" s="68" t="str">
        <f>IFERROR(VLOOKUP($B5154,APガラス性能一覧!$A$2:$M$6097,8,0),"")</f>
        <v/>
      </c>
      <c r="J5154" s="68" t="str">
        <f>IFERROR(VLOOKUP($B5154,APガラス性能一覧!$A$2:$M$6097,9,0),"")</f>
        <v/>
      </c>
      <c r="K5154" s="68" t="str">
        <f>IFERROR(VLOOKUP($B5154,APガラス性能一覧!$A$2:$M$6097,10,0),"")</f>
        <v/>
      </c>
      <c r="L5154" s="68" t="str">
        <f>IFERROR(VLOOKUP($B5154,APガラス性能一覧!$A$2:$M$6097,11,0),"")</f>
        <v/>
      </c>
      <c r="M5154" s="68" t="str">
        <f>IFERROR(VLOOKUP($B5154,APガラス性能一覧!$A$2:$M$6097,12,0),"")</f>
        <v/>
      </c>
      <c r="N5154" s="68" t="str">
        <f>IFERROR(VLOOKUP($B5154,APガラス性能一覧!$A$2:$M$6097,13,0),"")</f>
        <v/>
      </c>
    </row>
    <row r="5155" spans="2:14" x14ac:dyDescent="0.4">
      <c r="B5155" s="68" t="str">
        <f>IF($D$2="","",IF($E$2=0.65,IFERROR(IF(INDEX(APガラス性能一覧!A:A,MATCH(ROW(B5149),APガラス性能一覧!$O:$O,0))="","",INDEX(APガラス性能一覧!A:A,MATCH(ROW(B5149),APガラス性能一覧!$O:$O,0))),""),IFERROR(IF(INDEX(APガラス性能一覧!A:A,MATCH(ROW(B5149),APガラス性能一覧!$N:$N,0))="","",INDEX(APガラス性能一覧!A:A,MATCH(ROW(B5149),APガラス性能一覧!$N:$N,0))),"")))</f>
        <v/>
      </c>
      <c r="C5155" s="68" t="str">
        <f>IFERROR(VLOOKUP($B5155,APガラス性能一覧!$A$2:$M$6097,2,0),"")</f>
        <v/>
      </c>
      <c r="D5155" s="68" t="str">
        <f>IFERROR(VLOOKUP($B5155,APガラス性能一覧!$A$2:$M$6097,3,0),"")</f>
        <v/>
      </c>
      <c r="E5155" s="68" t="str">
        <f>IFERROR(VLOOKUP($B5155,APガラス性能一覧!$A$2:$M$6097,4,0),"")</f>
        <v/>
      </c>
      <c r="F5155" s="68" t="str">
        <f>IFERROR(VLOOKUP($B5155,APガラス性能一覧!$A$2:$M$6097,5,0),"")</f>
        <v/>
      </c>
      <c r="G5155" s="68" t="str">
        <f>IFERROR(VLOOKUP($B5155,APガラス性能一覧!$A$2:$M$6097,6,0),"")</f>
        <v/>
      </c>
      <c r="H5155" s="68" t="str">
        <f>IFERROR(VLOOKUP($B5155,APガラス性能一覧!$A$2:$M$6097,7,0),"")</f>
        <v/>
      </c>
      <c r="I5155" s="68" t="str">
        <f>IFERROR(VLOOKUP($B5155,APガラス性能一覧!$A$2:$M$6097,8,0),"")</f>
        <v/>
      </c>
      <c r="J5155" s="68" t="str">
        <f>IFERROR(VLOOKUP($B5155,APガラス性能一覧!$A$2:$M$6097,9,0),"")</f>
        <v/>
      </c>
      <c r="K5155" s="68" t="str">
        <f>IFERROR(VLOOKUP($B5155,APガラス性能一覧!$A$2:$M$6097,10,0),"")</f>
        <v/>
      </c>
      <c r="L5155" s="68" t="str">
        <f>IFERROR(VLOOKUP($B5155,APガラス性能一覧!$A$2:$M$6097,11,0),"")</f>
        <v/>
      </c>
      <c r="M5155" s="68" t="str">
        <f>IFERROR(VLOOKUP($B5155,APガラス性能一覧!$A$2:$M$6097,12,0),"")</f>
        <v/>
      </c>
      <c r="N5155" s="68" t="str">
        <f>IFERROR(VLOOKUP($B5155,APガラス性能一覧!$A$2:$M$6097,13,0),"")</f>
        <v/>
      </c>
    </row>
    <row r="5156" spans="2:14" x14ac:dyDescent="0.4">
      <c r="B5156" s="68" t="str">
        <f>IF($D$2="","",IF($E$2=0.65,IFERROR(IF(INDEX(APガラス性能一覧!A:A,MATCH(ROW(B5150),APガラス性能一覧!$O:$O,0))="","",INDEX(APガラス性能一覧!A:A,MATCH(ROW(B5150),APガラス性能一覧!$O:$O,0))),""),IFERROR(IF(INDEX(APガラス性能一覧!A:A,MATCH(ROW(B5150),APガラス性能一覧!$N:$N,0))="","",INDEX(APガラス性能一覧!A:A,MATCH(ROW(B5150),APガラス性能一覧!$N:$N,0))),"")))</f>
        <v/>
      </c>
      <c r="C5156" s="68" t="str">
        <f>IFERROR(VLOOKUP($B5156,APガラス性能一覧!$A$2:$M$6097,2,0),"")</f>
        <v/>
      </c>
      <c r="D5156" s="68" t="str">
        <f>IFERROR(VLOOKUP($B5156,APガラス性能一覧!$A$2:$M$6097,3,0),"")</f>
        <v/>
      </c>
      <c r="E5156" s="68" t="str">
        <f>IFERROR(VLOOKUP($B5156,APガラス性能一覧!$A$2:$M$6097,4,0),"")</f>
        <v/>
      </c>
      <c r="F5156" s="68" t="str">
        <f>IFERROR(VLOOKUP($B5156,APガラス性能一覧!$A$2:$M$6097,5,0),"")</f>
        <v/>
      </c>
      <c r="G5156" s="68" t="str">
        <f>IFERROR(VLOOKUP($B5156,APガラス性能一覧!$A$2:$M$6097,6,0),"")</f>
        <v/>
      </c>
      <c r="H5156" s="68" t="str">
        <f>IFERROR(VLOOKUP($B5156,APガラス性能一覧!$A$2:$M$6097,7,0),"")</f>
        <v/>
      </c>
      <c r="I5156" s="68" t="str">
        <f>IFERROR(VLOOKUP($B5156,APガラス性能一覧!$A$2:$M$6097,8,0),"")</f>
        <v/>
      </c>
      <c r="J5156" s="68" t="str">
        <f>IFERROR(VLOOKUP($B5156,APガラス性能一覧!$A$2:$M$6097,9,0),"")</f>
        <v/>
      </c>
      <c r="K5156" s="68" t="str">
        <f>IFERROR(VLOOKUP($B5156,APガラス性能一覧!$A$2:$M$6097,10,0),"")</f>
        <v/>
      </c>
      <c r="L5156" s="68" t="str">
        <f>IFERROR(VLOOKUP($B5156,APガラス性能一覧!$A$2:$M$6097,11,0),"")</f>
        <v/>
      </c>
      <c r="M5156" s="68" t="str">
        <f>IFERROR(VLOOKUP($B5156,APガラス性能一覧!$A$2:$M$6097,12,0),"")</f>
        <v/>
      </c>
      <c r="N5156" s="68" t="str">
        <f>IFERROR(VLOOKUP($B5156,APガラス性能一覧!$A$2:$M$6097,13,0),"")</f>
        <v/>
      </c>
    </row>
    <row r="5157" spans="2:14" x14ac:dyDescent="0.4">
      <c r="B5157" s="68" t="str">
        <f>IF($D$2="","",IF($E$2=0.65,IFERROR(IF(INDEX(APガラス性能一覧!A:A,MATCH(ROW(B5151),APガラス性能一覧!$O:$O,0))="","",INDEX(APガラス性能一覧!A:A,MATCH(ROW(B5151),APガラス性能一覧!$O:$O,0))),""),IFERROR(IF(INDEX(APガラス性能一覧!A:A,MATCH(ROW(B5151),APガラス性能一覧!$N:$N,0))="","",INDEX(APガラス性能一覧!A:A,MATCH(ROW(B5151),APガラス性能一覧!$N:$N,0))),"")))</f>
        <v/>
      </c>
      <c r="C5157" s="68" t="str">
        <f>IFERROR(VLOOKUP($B5157,APガラス性能一覧!$A$2:$M$6097,2,0),"")</f>
        <v/>
      </c>
      <c r="D5157" s="68" t="str">
        <f>IFERROR(VLOOKUP($B5157,APガラス性能一覧!$A$2:$M$6097,3,0),"")</f>
        <v/>
      </c>
      <c r="E5157" s="68" t="str">
        <f>IFERROR(VLOOKUP($B5157,APガラス性能一覧!$A$2:$M$6097,4,0),"")</f>
        <v/>
      </c>
      <c r="F5157" s="68" t="str">
        <f>IFERROR(VLOOKUP($B5157,APガラス性能一覧!$A$2:$M$6097,5,0),"")</f>
        <v/>
      </c>
      <c r="G5157" s="68" t="str">
        <f>IFERROR(VLOOKUP($B5157,APガラス性能一覧!$A$2:$M$6097,6,0),"")</f>
        <v/>
      </c>
      <c r="H5157" s="68" t="str">
        <f>IFERROR(VLOOKUP($B5157,APガラス性能一覧!$A$2:$M$6097,7,0),"")</f>
        <v/>
      </c>
      <c r="I5157" s="68" t="str">
        <f>IFERROR(VLOOKUP($B5157,APガラス性能一覧!$A$2:$M$6097,8,0),"")</f>
        <v/>
      </c>
      <c r="J5157" s="68" t="str">
        <f>IFERROR(VLOOKUP($B5157,APガラス性能一覧!$A$2:$M$6097,9,0),"")</f>
        <v/>
      </c>
      <c r="K5157" s="68" t="str">
        <f>IFERROR(VLOOKUP($B5157,APガラス性能一覧!$A$2:$M$6097,10,0),"")</f>
        <v/>
      </c>
      <c r="L5157" s="68" t="str">
        <f>IFERROR(VLOOKUP($B5157,APガラス性能一覧!$A$2:$M$6097,11,0),"")</f>
        <v/>
      </c>
      <c r="M5157" s="68" t="str">
        <f>IFERROR(VLOOKUP($B5157,APガラス性能一覧!$A$2:$M$6097,12,0),"")</f>
        <v/>
      </c>
      <c r="N5157" s="68" t="str">
        <f>IFERROR(VLOOKUP($B5157,APガラス性能一覧!$A$2:$M$6097,13,0),"")</f>
        <v/>
      </c>
    </row>
    <row r="5158" spans="2:14" x14ac:dyDescent="0.4">
      <c r="B5158" s="68" t="str">
        <f>IF($D$2="","",IF($E$2=0.65,IFERROR(IF(INDEX(APガラス性能一覧!A:A,MATCH(ROW(B5152),APガラス性能一覧!$O:$O,0))="","",INDEX(APガラス性能一覧!A:A,MATCH(ROW(B5152),APガラス性能一覧!$O:$O,0))),""),IFERROR(IF(INDEX(APガラス性能一覧!A:A,MATCH(ROW(B5152),APガラス性能一覧!$N:$N,0))="","",INDEX(APガラス性能一覧!A:A,MATCH(ROW(B5152),APガラス性能一覧!$N:$N,0))),"")))</f>
        <v/>
      </c>
      <c r="C5158" s="68" t="str">
        <f>IFERROR(VLOOKUP($B5158,APガラス性能一覧!$A$2:$M$6097,2,0),"")</f>
        <v/>
      </c>
      <c r="D5158" s="68" t="str">
        <f>IFERROR(VLOOKUP($B5158,APガラス性能一覧!$A$2:$M$6097,3,0),"")</f>
        <v/>
      </c>
      <c r="E5158" s="68" t="str">
        <f>IFERROR(VLOOKUP($B5158,APガラス性能一覧!$A$2:$M$6097,4,0),"")</f>
        <v/>
      </c>
      <c r="F5158" s="68" t="str">
        <f>IFERROR(VLOOKUP($B5158,APガラス性能一覧!$A$2:$M$6097,5,0),"")</f>
        <v/>
      </c>
      <c r="G5158" s="68" t="str">
        <f>IFERROR(VLOOKUP($B5158,APガラス性能一覧!$A$2:$M$6097,6,0),"")</f>
        <v/>
      </c>
      <c r="H5158" s="68" t="str">
        <f>IFERROR(VLOOKUP($B5158,APガラス性能一覧!$A$2:$M$6097,7,0),"")</f>
        <v/>
      </c>
      <c r="I5158" s="68" t="str">
        <f>IFERROR(VLOOKUP($B5158,APガラス性能一覧!$A$2:$M$6097,8,0),"")</f>
        <v/>
      </c>
      <c r="J5158" s="68" t="str">
        <f>IFERROR(VLOOKUP($B5158,APガラス性能一覧!$A$2:$M$6097,9,0),"")</f>
        <v/>
      </c>
      <c r="K5158" s="68" t="str">
        <f>IFERROR(VLOOKUP($B5158,APガラス性能一覧!$A$2:$M$6097,10,0),"")</f>
        <v/>
      </c>
      <c r="L5158" s="68" t="str">
        <f>IFERROR(VLOOKUP($B5158,APガラス性能一覧!$A$2:$M$6097,11,0),"")</f>
        <v/>
      </c>
      <c r="M5158" s="68" t="str">
        <f>IFERROR(VLOOKUP($B5158,APガラス性能一覧!$A$2:$M$6097,12,0),"")</f>
        <v/>
      </c>
      <c r="N5158" s="68" t="str">
        <f>IFERROR(VLOOKUP($B5158,APガラス性能一覧!$A$2:$M$6097,13,0),"")</f>
        <v/>
      </c>
    </row>
    <row r="5159" spans="2:14" x14ac:dyDescent="0.4">
      <c r="B5159" s="68" t="str">
        <f>IF($D$2="","",IF($E$2=0.65,IFERROR(IF(INDEX(APガラス性能一覧!A:A,MATCH(ROW(B5153),APガラス性能一覧!$O:$O,0))="","",INDEX(APガラス性能一覧!A:A,MATCH(ROW(B5153),APガラス性能一覧!$O:$O,0))),""),IFERROR(IF(INDEX(APガラス性能一覧!A:A,MATCH(ROW(B5153),APガラス性能一覧!$N:$N,0))="","",INDEX(APガラス性能一覧!A:A,MATCH(ROW(B5153),APガラス性能一覧!$N:$N,0))),"")))</f>
        <v/>
      </c>
      <c r="C5159" s="68" t="str">
        <f>IFERROR(VLOOKUP($B5159,APガラス性能一覧!$A$2:$M$6097,2,0),"")</f>
        <v/>
      </c>
      <c r="D5159" s="68" t="str">
        <f>IFERROR(VLOOKUP($B5159,APガラス性能一覧!$A$2:$M$6097,3,0),"")</f>
        <v/>
      </c>
      <c r="E5159" s="68" t="str">
        <f>IFERROR(VLOOKUP($B5159,APガラス性能一覧!$A$2:$M$6097,4,0),"")</f>
        <v/>
      </c>
      <c r="F5159" s="68" t="str">
        <f>IFERROR(VLOOKUP($B5159,APガラス性能一覧!$A$2:$M$6097,5,0),"")</f>
        <v/>
      </c>
      <c r="G5159" s="68" t="str">
        <f>IFERROR(VLOOKUP($B5159,APガラス性能一覧!$A$2:$M$6097,6,0),"")</f>
        <v/>
      </c>
      <c r="H5159" s="68" t="str">
        <f>IFERROR(VLOOKUP($B5159,APガラス性能一覧!$A$2:$M$6097,7,0),"")</f>
        <v/>
      </c>
      <c r="I5159" s="68" t="str">
        <f>IFERROR(VLOOKUP($B5159,APガラス性能一覧!$A$2:$M$6097,8,0),"")</f>
        <v/>
      </c>
      <c r="J5159" s="68" t="str">
        <f>IFERROR(VLOOKUP($B5159,APガラス性能一覧!$A$2:$M$6097,9,0),"")</f>
        <v/>
      </c>
      <c r="K5159" s="68" t="str">
        <f>IFERROR(VLOOKUP($B5159,APガラス性能一覧!$A$2:$M$6097,10,0),"")</f>
        <v/>
      </c>
      <c r="L5159" s="68" t="str">
        <f>IFERROR(VLOOKUP($B5159,APガラス性能一覧!$A$2:$M$6097,11,0),"")</f>
        <v/>
      </c>
      <c r="M5159" s="68" t="str">
        <f>IFERROR(VLOOKUP($B5159,APガラス性能一覧!$A$2:$M$6097,12,0),"")</f>
        <v/>
      </c>
      <c r="N5159" s="68" t="str">
        <f>IFERROR(VLOOKUP($B5159,APガラス性能一覧!$A$2:$M$6097,13,0),"")</f>
        <v/>
      </c>
    </row>
    <row r="5160" spans="2:14" x14ac:dyDescent="0.4">
      <c r="B5160" s="68" t="str">
        <f>IF($D$2="","",IF($E$2=0.65,IFERROR(IF(INDEX(APガラス性能一覧!A:A,MATCH(ROW(B5154),APガラス性能一覧!$O:$O,0))="","",INDEX(APガラス性能一覧!A:A,MATCH(ROW(B5154),APガラス性能一覧!$O:$O,0))),""),IFERROR(IF(INDEX(APガラス性能一覧!A:A,MATCH(ROW(B5154),APガラス性能一覧!$N:$N,0))="","",INDEX(APガラス性能一覧!A:A,MATCH(ROW(B5154),APガラス性能一覧!$N:$N,0))),"")))</f>
        <v/>
      </c>
      <c r="C5160" s="68" t="str">
        <f>IFERROR(VLOOKUP($B5160,APガラス性能一覧!$A$2:$M$6097,2,0),"")</f>
        <v/>
      </c>
      <c r="D5160" s="68" t="str">
        <f>IFERROR(VLOOKUP($B5160,APガラス性能一覧!$A$2:$M$6097,3,0),"")</f>
        <v/>
      </c>
      <c r="E5160" s="68" t="str">
        <f>IFERROR(VLOOKUP($B5160,APガラス性能一覧!$A$2:$M$6097,4,0),"")</f>
        <v/>
      </c>
      <c r="F5160" s="68" t="str">
        <f>IFERROR(VLOOKUP($B5160,APガラス性能一覧!$A$2:$M$6097,5,0),"")</f>
        <v/>
      </c>
      <c r="G5160" s="68" t="str">
        <f>IFERROR(VLOOKUP($B5160,APガラス性能一覧!$A$2:$M$6097,6,0),"")</f>
        <v/>
      </c>
      <c r="H5160" s="68" t="str">
        <f>IFERROR(VLOOKUP($B5160,APガラス性能一覧!$A$2:$M$6097,7,0),"")</f>
        <v/>
      </c>
      <c r="I5160" s="68" t="str">
        <f>IFERROR(VLOOKUP($B5160,APガラス性能一覧!$A$2:$M$6097,8,0),"")</f>
        <v/>
      </c>
      <c r="J5160" s="68" t="str">
        <f>IFERROR(VLOOKUP($B5160,APガラス性能一覧!$A$2:$M$6097,9,0),"")</f>
        <v/>
      </c>
      <c r="K5160" s="68" t="str">
        <f>IFERROR(VLOOKUP($B5160,APガラス性能一覧!$A$2:$M$6097,10,0),"")</f>
        <v/>
      </c>
      <c r="L5160" s="68" t="str">
        <f>IFERROR(VLOOKUP($B5160,APガラス性能一覧!$A$2:$M$6097,11,0),"")</f>
        <v/>
      </c>
      <c r="M5160" s="68" t="str">
        <f>IFERROR(VLOOKUP($B5160,APガラス性能一覧!$A$2:$M$6097,12,0),"")</f>
        <v/>
      </c>
      <c r="N5160" s="68" t="str">
        <f>IFERROR(VLOOKUP($B5160,APガラス性能一覧!$A$2:$M$6097,13,0),"")</f>
        <v/>
      </c>
    </row>
    <row r="5161" spans="2:14" x14ac:dyDescent="0.4">
      <c r="B5161" s="68" t="str">
        <f>IF($D$2="","",IF($E$2=0.65,IFERROR(IF(INDEX(APガラス性能一覧!A:A,MATCH(ROW(B5155),APガラス性能一覧!$O:$O,0))="","",INDEX(APガラス性能一覧!A:A,MATCH(ROW(B5155),APガラス性能一覧!$O:$O,0))),""),IFERROR(IF(INDEX(APガラス性能一覧!A:A,MATCH(ROW(B5155),APガラス性能一覧!$N:$N,0))="","",INDEX(APガラス性能一覧!A:A,MATCH(ROW(B5155),APガラス性能一覧!$N:$N,0))),"")))</f>
        <v/>
      </c>
      <c r="C5161" s="68" t="str">
        <f>IFERROR(VLOOKUP($B5161,APガラス性能一覧!$A$2:$M$6097,2,0),"")</f>
        <v/>
      </c>
      <c r="D5161" s="68" t="str">
        <f>IFERROR(VLOOKUP($B5161,APガラス性能一覧!$A$2:$M$6097,3,0),"")</f>
        <v/>
      </c>
      <c r="E5161" s="68" t="str">
        <f>IFERROR(VLOOKUP($B5161,APガラス性能一覧!$A$2:$M$6097,4,0),"")</f>
        <v/>
      </c>
      <c r="F5161" s="68" t="str">
        <f>IFERROR(VLOOKUP($B5161,APガラス性能一覧!$A$2:$M$6097,5,0),"")</f>
        <v/>
      </c>
      <c r="G5161" s="68" t="str">
        <f>IFERROR(VLOOKUP($B5161,APガラス性能一覧!$A$2:$M$6097,6,0),"")</f>
        <v/>
      </c>
      <c r="H5161" s="68" t="str">
        <f>IFERROR(VLOOKUP($B5161,APガラス性能一覧!$A$2:$M$6097,7,0),"")</f>
        <v/>
      </c>
      <c r="I5161" s="68" t="str">
        <f>IFERROR(VLOOKUP($B5161,APガラス性能一覧!$A$2:$M$6097,8,0),"")</f>
        <v/>
      </c>
      <c r="J5161" s="68" t="str">
        <f>IFERROR(VLOOKUP($B5161,APガラス性能一覧!$A$2:$M$6097,9,0),"")</f>
        <v/>
      </c>
      <c r="K5161" s="68" t="str">
        <f>IFERROR(VLOOKUP($B5161,APガラス性能一覧!$A$2:$M$6097,10,0),"")</f>
        <v/>
      </c>
      <c r="L5161" s="68" t="str">
        <f>IFERROR(VLOOKUP($B5161,APガラス性能一覧!$A$2:$M$6097,11,0),"")</f>
        <v/>
      </c>
      <c r="M5161" s="68" t="str">
        <f>IFERROR(VLOOKUP($B5161,APガラス性能一覧!$A$2:$M$6097,12,0),"")</f>
        <v/>
      </c>
      <c r="N5161" s="68" t="str">
        <f>IFERROR(VLOOKUP($B5161,APガラス性能一覧!$A$2:$M$6097,13,0),"")</f>
        <v/>
      </c>
    </row>
    <row r="5162" spans="2:14" x14ac:dyDescent="0.4">
      <c r="B5162" s="68" t="str">
        <f>IF($D$2="","",IF($E$2=0.65,IFERROR(IF(INDEX(APガラス性能一覧!A:A,MATCH(ROW(B5156),APガラス性能一覧!$O:$O,0))="","",INDEX(APガラス性能一覧!A:A,MATCH(ROW(B5156),APガラス性能一覧!$O:$O,0))),""),IFERROR(IF(INDEX(APガラス性能一覧!A:A,MATCH(ROW(B5156),APガラス性能一覧!$N:$N,0))="","",INDEX(APガラス性能一覧!A:A,MATCH(ROW(B5156),APガラス性能一覧!$N:$N,0))),"")))</f>
        <v/>
      </c>
      <c r="C5162" s="68" t="str">
        <f>IFERROR(VLOOKUP($B5162,APガラス性能一覧!$A$2:$M$6097,2,0),"")</f>
        <v/>
      </c>
      <c r="D5162" s="68" t="str">
        <f>IFERROR(VLOOKUP($B5162,APガラス性能一覧!$A$2:$M$6097,3,0),"")</f>
        <v/>
      </c>
      <c r="E5162" s="68" t="str">
        <f>IFERROR(VLOOKUP($B5162,APガラス性能一覧!$A$2:$M$6097,4,0),"")</f>
        <v/>
      </c>
      <c r="F5162" s="68" t="str">
        <f>IFERROR(VLOOKUP($B5162,APガラス性能一覧!$A$2:$M$6097,5,0),"")</f>
        <v/>
      </c>
      <c r="G5162" s="68" t="str">
        <f>IFERROR(VLOOKUP($B5162,APガラス性能一覧!$A$2:$M$6097,6,0),"")</f>
        <v/>
      </c>
      <c r="H5162" s="68" t="str">
        <f>IFERROR(VLOOKUP($B5162,APガラス性能一覧!$A$2:$M$6097,7,0),"")</f>
        <v/>
      </c>
      <c r="I5162" s="68" t="str">
        <f>IFERROR(VLOOKUP($B5162,APガラス性能一覧!$A$2:$M$6097,8,0),"")</f>
        <v/>
      </c>
      <c r="J5162" s="68" t="str">
        <f>IFERROR(VLOOKUP($B5162,APガラス性能一覧!$A$2:$M$6097,9,0),"")</f>
        <v/>
      </c>
      <c r="K5162" s="68" t="str">
        <f>IFERROR(VLOOKUP($B5162,APガラス性能一覧!$A$2:$M$6097,10,0),"")</f>
        <v/>
      </c>
      <c r="L5162" s="68" t="str">
        <f>IFERROR(VLOOKUP($B5162,APガラス性能一覧!$A$2:$M$6097,11,0),"")</f>
        <v/>
      </c>
      <c r="M5162" s="68" t="str">
        <f>IFERROR(VLOOKUP($B5162,APガラス性能一覧!$A$2:$M$6097,12,0),"")</f>
        <v/>
      </c>
      <c r="N5162" s="68" t="str">
        <f>IFERROR(VLOOKUP($B5162,APガラス性能一覧!$A$2:$M$6097,13,0),"")</f>
        <v/>
      </c>
    </row>
    <row r="5163" spans="2:14" x14ac:dyDescent="0.4">
      <c r="B5163" s="68" t="str">
        <f>IF($D$2="","",IF($E$2=0.65,IFERROR(IF(INDEX(APガラス性能一覧!A:A,MATCH(ROW(B5157),APガラス性能一覧!$O:$O,0))="","",INDEX(APガラス性能一覧!A:A,MATCH(ROW(B5157),APガラス性能一覧!$O:$O,0))),""),IFERROR(IF(INDEX(APガラス性能一覧!A:A,MATCH(ROW(B5157),APガラス性能一覧!$N:$N,0))="","",INDEX(APガラス性能一覧!A:A,MATCH(ROW(B5157),APガラス性能一覧!$N:$N,0))),"")))</f>
        <v/>
      </c>
      <c r="C5163" s="68" t="str">
        <f>IFERROR(VLOOKUP($B5163,APガラス性能一覧!$A$2:$M$6097,2,0),"")</f>
        <v/>
      </c>
      <c r="D5163" s="68" t="str">
        <f>IFERROR(VLOOKUP($B5163,APガラス性能一覧!$A$2:$M$6097,3,0),"")</f>
        <v/>
      </c>
      <c r="E5163" s="68" t="str">
        <f>IFERROR(VLOOKUP($B5163,APガラス性能一覧!$A$2:$M$6097,4,0),"")</f>
        <v/>
      </c>
      <c r="F5163" s="68" t="str">
        <f>IFERROR(VLOOKUP($B5163,APガラス性能一覧!$A$2:$M$6097,5,0),"")</f>
        <v/>
      </c>
      <c r="G5163" s="68" t="str">
        <f>IFERROR(VLOOKUP($B5163,APガラス性能一覧!$A$2:$M$6097,6,0),"")</f>
        <v/>
      </c>
      <c r="H5163" s="68" t="str">
        <f>IFERROR(VLOOKUP($B5163,APガラス性能一覧!$A$2:$M$6097,7,0),"")</f>
        <v/>
      </c>
      <c r="I5163" s="68" t="str">
        <f>IFERROR(VLOOKUP($B5163,APガラス性能一覧!$A$2:$M$6097,8,0),"")</f>
        <v/>
      </c>
      <c r="J5163" s="68" t="str">
        <f>IFERROR(VLOOKUP($B5163,APガラス性能一覧!$A$2:$M$6097,9,0),"")</f>
        <v/>
      </c>
      <c r="K5163" s="68" t="str">
        <f>IFERROR(VLOOKUP($B5163,APガラス性能一覧!$A$2:$M$6097,10,0),"")</f>
        <v/>
      </c>
      <c r="L5163" s="68" t="str">
        <f>IFERROR(VLOOKUP($B5163,APガラス性能一覧!$A$2:$M$6097,11,0),"")</f>
        <v/>
      </c>
      <c r="M5163" s="68" t="str">
        <f>IFERROR(VLOOKUP($B5163,APガラス性能一覧!$A$2:$M$6097,12,0),"")</f>
        <v/>
      </c>
      <c r="N5163" s="68" t="str">
        <f>IFERROR(VLOOKUP($B5163,APガラス性能一覧!$A$2:$M$6097,13,0),"")</f>
        <v/>
      </c>
    </row>
    <row r="5164" spans="2:14" x14ac:dyDescent="0.4">
      <c r="B5164" s="68" t="str">
        <f>IF($D$2="","",IF($E$2=0.65,IFERROR(IF(INDEX(APガラス性能一覧!A:A,MATCH(ROW(B5158),APガラス性能一覧!$O:$O,0))="","",INDEX(APガラス性能一覧!A:A,MATCH(ROW(B5158),APガラス性能一覧!$O:$O,0))),""),IFERROR(IF(INDEX(APガラス性能一覧!A:A,MATCH(ROW(B5158),APガラス性能一覧!$N:$N,0))="","",INDEX(APガラス性能一覧!A:A,MATCH(ROW(B5158),APガラス性能一覧!$N:$N,0))),"")))</f>
        <v/>
      </c>
      <c r="C5164" s="68" t="str">
        <f>IFERROR(VLOOKUP($B5164,APガラス性能一覧!$A$2:$M$6097,2,0),"")</f>
        <v/>
      </c>
      <c r="D5164" s="68" t="str">
        <f>IFERROR(VLOOKUP($B5164,APガラス性能一覧!$A$2:$M$6097,3,0),"")</f>
        <v/>
      </c>
      <c r="E5164" s="68" t="str">
        <f>IFERROR(VLOOKUP($B5164,APガラス性能一覧!$A$2:$M$6097,4,0),"")</f>
        <v/>
      </c>
      <c r="F5164" s="68" t="str">
        <f>IFERROR(VLOOKUP($B5164,APガラス性能一覧!$A$2:$M$6097,5,0),"")</f>
        <v/>
      </c>
      <c r="G5164" s="68" t="str">
        <f>IFERROR(VLOOKUP($B5164,APガラス性能一覧!$A$2:$M$6097,6,0),"")</f>
        <v/>
      </c>
      <c r="H5164" s="68" t="str">
        <f>IFERROR(VLOOKUP($B5164,APガラス性能一覧!$A$2:$M$6097,7,0),"")</f>
        <v/>
      </c>
      <c r="I5164" s="68" t="str">
        <f>IFERROR(VLOOKUP($B5164,APガラス性能一覧!$A$2:$M$6097,8,0),"")</f>
        <v/>
      </c>
      <c r="J5164" s="68" t="str">
        <f>IFERROR(VLOOKUP($B5164,APガラス性能一覧!$A$2:$M$6097,9,0),"")</f>
        <v/>
      </c>
      <c r="K5164" s="68" t="str">
        <f>IFERROR(VLOOKUP($B5164,APガラス性能一覧!$A$2:$M$6097,10,0),"")</f>
        <v/>
      </c>
      <c r="L5164" s="68" t="str">
        <f>IFERROR(VLOOKUP($B5164,APガラス性能一覧!$A$2:$M$6097,11,0),"")</f>
        <v/>
      </c>
      <c r="M5164" s="68" t="str">
        <f>IFERROR(VLOOKUP($B5164,APガラス性能一覧!$A$2:$M$6097,12,0),"")</f>
        <v/>
      </c>
      <c r="N5164" s="68" t="str">
        <f>IFERROR(VLOOKUP($B5164,APガラス性能一覧!$A$2:$M$6097,13,0),"")</f>
        <v/>
      </c>
    </row>
    <row r="5165" spans="2:14" x14ac:dyDescent="0.4">
      <c r="B5165" s="68" t="str">
        <f>IF($D$2="","",IF($E$2=0.65,IFERROR(IF(INDEX(APガラス性能一覧!A:A,MATCH(ROW(B5159),APガラス性能一覧!$O:$O,0))="","",INDEX(APガラス性能一覧!A:A,MATCH(ROW(B5159),APガラス性能一覧!$O:$O,0))),""),IFERROR(IF(INDEX(APガラス性能一覧!A:A,MATCH(ROW(B5159),APガラス性能一覧!$N:$N,0))="","",INDEX(APガラス性能一覧!A:A,MATCH(ROW(B5159),APガラス性能一覧!$N:$N,0))),"")))</f>
        <v/>
      </c>
      <c r="C5165" s="68" t="str">
        <f>IFERROR(VLOOKUP($B5165,APガラス性能一覧!$A$2:$M$6097,2,0),"")</f>
        <v/>
      </c>
      <c r="D5165" s="68" t="str">
        <f>IFERROR(VLOOKUP($B5165,APガラス性能一覧!$A$2:$M$6097,3,0),"")</f>
        <v/>
      </c>
      <c r="E5165" s="68" t="str">
        <f>IFERROR(VLOOKUP($B5165,APガラス性能一覧!$A$2:$M$6097,4,0),"")</f>
        <v/>
      </c>
      <c r="F5165" s="68" t="str">
        <f>IFERROR(VLOOKUP($B5165,APガラス性能一覧!$A$2:$M$6097,5,0),"")</f>
        <v/>
      </c>
      <c r="G5165" s="68" t="str">
        <f>IFERROR(VLOOKUP($B5165,APガラス性能一覧!$A$2:$M$6097,6,0),"")</f>
        <v/>
      </c>
      <c r="H5165" s="68" t="str">
        <f>IFERROR(VLOOKUP($B5165,APガラス性能一覧!$A$2:$M$6097,7,0),"")</f>
        <v/>
      </c>
      <c r="I5165" s="68" t="str">
        <f>IFERROR(VLOOKUP($B5165,APガラス性能一覧!$A$2:$M$6097,8,0),"")</f>
        <v/>
      </c>
      <c r="J5165" s="68" t="str">
        <f>IFERROR(VLOOKUP($B5165,APガラス性能一覧!$A$2:$M$6097,9,0),"")</f>
        <v/>
      </c>
      <c r="K5165" s="68" t="str">
        <f>IFERROR(VLOOKUP($B5165,APガラス性能一覧!$A$2:$M$6097,10,0),"")</f>
        <v/>
      </c>
      <c r="L5165" s="68" t="str">
        <f>IFERROR(VLOOKUP($B5165,APガラス性能一覧!$A$2:$M$6097,11,0),"")</f>
        <v/>
      </c>
      <c r="M5165" s="68" t="str">
        <f>IFERROR(VLOOKUP($B5165,APガラス性能一覧!$A$2:$M$6097,12,0),"")</f>
        <v/>
      </c>
      <c r="N5165" s="68" t="str">
        <f>IFERROR(VLOOKUP($B5165,APガラス性能一覧!$A$2:$M$6097,13,0),"")</f>
        <v/>
      </c>
    </row>
    <row r="5166" spans="2:14" x14ac:dyDescent="0.4">
      <c r="B5166" s="68" t="str">
        <f>IF($D$2="","",IF($E$2=0.65,IFERROR(IF(INDEX(APガラス性能一覧!A:A,MATCH(ROW(B5160),APガラス性能一覧!$O:$O,0))="","",INDEX(APガラス性能一覧!A:A,MATCH(ROW(B5160),APガラス性能一覧!$O:$O,0))),""),IFERROR(IF(INDEX(APガラス性能一覧!A:A,MATCH(ROW(B5160),APガラス性能一覧!$N:$N,0))="","",INDEX(APガラス性能一覧!A:A,MATCH(ROW(B5160),APガラス性能一覧!$N:$N,0))),"")))</f>
        <v/>
      </c>
      <c r="C5166" s="68" t="str">
        <f>IFERROR(VLOOKUP($B5166,APガラス性能一覧!$A$2:$M$6097,2,0),"")</f>
        <v/>
      </c>
      <c r="D5166" s="68" t="str">
        <f>IFERROR(VLOOKUP($B5166,APガラス性能一覧!$A$2:$M$6097,3,0),"")</f>
        <v/>
      </c>
      <c r="E5166" s="68" t="str">
        <f>IFERROR(VLOOKUP($B5166,APガラス性能一覧!$A$2:$M$6097,4,0),"")</f>
        <v/>
      </c>
      <c r="F5166" s="68" t="str">
        <f>IFERROR(VLOOKUP($B5166,APガラス性能一覧!$A$2:$M$6097,5,0),"")</f>
        <v/>
      </c>
      <c r="G5166" s="68" t="str">
        <f>IFERROR(VLOOKUP($B5166,APガラス性能一覧!$A$2:$M$6097,6,0),"")</f>
        <v/>
      </c>
      <c r="H5166" s="68" t="str">
        <f>IFERROR(VLOOKUP($B5166,APガラス性能一覧!$A$2:$M$6097,7,0),"")</f>
        <v/>
      </c>
      <c r="I5166" s="68" t="str">
        <f>IFERROR(VLOOKUP($B5166,APガラス性能一覧!$A$2:$M$6097,8,0),"")</f>
        <v/>
      </c>
      <c r="J5166" s="68" t="str">
        <f>IFERROR(VLOOKUP($B5166,APガラス性能一覧!$A$2:$M$6097,9,0),"")</f>
        <v/>
      </c>
      <c r="K5166" s="68" t="str">
        <f>IFERROR(VLOOKUP($B5166,APガラス性能一覧!$A$2:$M$6097,10,0),"")</f>
        <v/>
      </c>
      <c r="L5166" s="68" t="str">
        <f>IFERROR(VLOOKUP($B5166,APガラス性能一覧!$A$2:$M$6097,11,0),"")</f>
        <v/>
      </c>
      <c r="M5166" s="68" t="str">
        <f>IFERROR(VLOOKUP($B5166,APガラス性能一覧!$A$2:$M$6097,12,0),"")</f>
        <v/>
      </c>
      <c r="N5166" s="68" t="str">
        <f>IFERROR(VLOOKUP($B5166,APガラス性能一覧!$A$2:$M$6097,13,0),"")</f>
        <v/>
      </c>
    </row>
    <row r="5167" spans="2:14" x14ac:dyDescent="0.4">
      <c r="B5167" s="68" t="str">
        <f>IF($D$2="","",IF($E$2=0.65,IFERROR(IF(INDEX(APガラス性能一覧!A:A,MATCH(ROW(B5161),APガラス性能一覧!$O:$O,0))="","",INDEX(APガラス性能一覧!A:A,MATCH(ROW(B5161),APガラス性能一覧!$O:$O,0))),""),IFERROR(IF(INDEX(APガラス性能一覧!A:A,MATCH(ROW(B5161),APガラス性能一覧!$N:$N,0))="","",INDEX(APガラス性能一覧!A:A,MATCH(ROW(B5161),APガラス性能一覧!$N:$N,0))),"")))</f>
        <v/>
      </c>
      <c r="C5167" s="68" t="str">
        <f>IFERROR(VLOOKUP($B5167,APガラス性能一覧!$A$2:$M$6097,2,0),"")</f>
        <v/>
      </c>
      <c r="D5167" s="68" t="str">
        <f>IFERROR(VLOOKUP($B5167,APガラス性能一覧!$A$2:$M$6097,3,0),"")</f>
        <v/>
      </c>
      <c r="E5167" s="68" t="str">
        <f>IFERROR(VLOOKUP($B5167,APガラス性能一覧!$A$2:$M$6097,4,0),"")</f>
        <v/>
      </c>
      <c r="F5167" s="68" t="str">
        <f>IFERROR(VLOOKUP($B5167,APガラス性能一覧!$A$2:$M$6097,5,0),"")</f>
        <v/>
      </c>
      <c r="G5167" s="68" t="str">
        <f>IFERROR(VLOOKUP($B5167,APガラス性能一覧!$A$2:$M$6097,6,0),"")</f>
        <v/>
      </c>
      <c r="H5167" s="68" t="str">
        <f>IFERROR(VLOOKUP($B5167,APガラス性能一覧!$A$2:$M$6097,7,0),"")</f>
        <v/>
      </c>
      <c r="I5167" s="68" t="str">
        <f>IFERROR(VLOOKUP($B5167,APガラス性能一覧!$A$2:$M$6097,8,0),"")</f>
        <v/>
      </c>
      <c r="J5167" s="68" t="str">
        <f>IFERROR(VLOOKUP($B5167,APガラス性能一覧!$A$2:$M$6097,9,0),"")</f>
        <v/>
      </c>
      <c r="K5167" s="68" t="str">
        <f>IFERROR(VLOOKUP($B5167,APガラス性能一覧!$A$2:$M$6097,10,0),"")</f>
        <v/>
      </c>
      <c r="L5167" s="68" t="str">
        <f>IFERROR(VLOOKUP($B5167,APガラス性能一覧!$A$2:$M$6097,11,0),"")</f>
        <v/>
      </c>
      <c r="M5167" s="68" t="str">
        <f>IFERROR(VLOOKUP($B5167,APガラス性能一覧!$A$2:$M$6097,12,0),"")</f>
        <v/>
      </c>
      <c r="N5167" s="68" t="str">
        <f>IFERROR(VLOOKUP($B5167,APガラス性能一覧!$A$2:$M$6097,13,0),"")</f>
        <v/>
      </c>
    </row>
    <row r="5168" spans="2:14" x14ac:dyDescent="0.4">
      <c r="B5168" s="68" t="str">
        <f>IF($D$2="","",IF($E$2=0.65,IFERROR(IF(INDEX(APガラス性能一覧!A:A,MATCH(ROW(B5162),APガラス性能一覧!$O:$O,0))="","",INDEX(APガラス性能一覧!A:A,MATCH(ROW(B5162),APガラス性能一覧!$O:$O,0))),""),IFERROR(IF(INDEX(APガラス性能一覧!A:A,MATCH(ROW(B5162),APガラス性能一覧!$N:$N,0))="","",INDEX(APガラス性能一覧!A:A,MATCH(ROW(B5162),APガラス性能一覧!$N:$N,0))),"")))</f>
        <v/>
      </c>
      <c r="C5168" s="68" t="str">
        <f>IFERROR(VLOOKUP($B5168,APガラス性能一覧!$A$2:$M$6097,2,0),"")</f>
        <v/>
      </c>
      <c r="D5168" s="68" t="str">
        <f>IFERROR(VLOOKUP($B5168,APガラス性能一覧!$A$2:$M$6097,3,0),"")</f>
        <v/>
      </c>
      <c r="E5168" s="68" t="str">
        <f>IFERROR(VLOOKUP($B5168,APガラス性能一覧!$A$2:$M$6097,4,0),"")</f>
        <v/>
      </c>
      <c r="F5168" s="68" t="str">
        <f>IFERROR(VLOOKUP($B5168,APガラス性能一覧!$A$2:$M$6097,5,0),"")</f>
        <v/>
      </c>
      <c r="G5168" s="68" t="str">
        <f>IFERROR(VLOOKUP($B5168,APガラス性能一覧!$A$2:$M$6097,6,0),"")</f>
        <v/>
      </c>
      <c r="H5168" s="68" t="str">
        <f>IFERROR(VLOOKUP($B5168,APガラス性能一覧!$A$2:$M$6097,7,0),"")</f>
        <v/>
      </c>
      <c r="I5168" s="68" t="str">
        <f>IFERROR(VLOOKUP($B5168,APガラス性能一覧!$A$2:$M$6097,8,0),"")</f>
        <v/>
      </c>
      <c r="J5168" s="68" t="str">
        <f>IFERROR(VLOOKUP($B5168,APガラス性能一覧!$A$2:$M$6097,9,0),"")</f>
        <v/>
      </c>
      <c r="K5168" s="68" t="str">
        <f>IFERROR(VLOOKUP($B5168,APガラス性能一覧!$A$2:$M$6097,10,0),"")</f>
        <v/>
      </c>
      <c r="L5168" s="68" t="str">
        <f>IFERROR(VLOOKUP($B5168,APガラス性能一覧!$A$2:$M$6097,11,0),"")</f>
        <v/>
      </c>
      <c r="M5168" s="68" t="str">
        <f>IFERROR(VLOOKUP($B5168,APガラス性能一覧!$A$2:$M$6097,12,0),"")</f>
        <v/>
      </c>
      <c r="N5168" s="68" t="str">
        <f>IFERROR(VLOOKUP($B5168,APガラス性能一覧!$A$2:$M$6097,13,0),"")</f>
        <v/>
      </c>
    </row>
    <row r="5169" spans="2:14" x14ac:dyDescent="0.4">
      <c r="B5169" s="68" t="str">
        <f>IF($D$2="","",IF($E$2=0.65,IFERROR(IF(INDEX(APガラス性能一覧!A:A,MATCH(ROW(B5163),APガラス性能一覧!$O:$O,0))="","",INDEX(APガラス性能一覧!A:A,MATCH(ROW(B5163),APガラス性能一覧!$O:$O,0))),""),IFERROR(IF(INDEX(APガラス性能一覧!A:A,MATCH(ROW(B5163),APガラス性能一覧!$N:$N,0))="","",INDEX(APガラス性能一覧!A:A,MATCH(ROW(B5163),APガラス性能一覧!$N:$N,0))),"")))</f>
        <v/>
      </c>
      <c r="C5169" s="68" t="str">
        <f>IFERROR(VLOOKUP($B5169,APガラス性能一覧!$A$2:$M$6097,2,0),"")</f>
        <v/>
      </c>
      <c r="D5169" s="68" t="str">
        <f>IFERROR(VLOOKUP($B5169,APガラス性能一覧!$A$2:$M$6097,3,0),"")</f>
        <v/>
      </c>
      <c r="E5169" s="68" t="str">
        <f>IFERROR(VLOOKUP($B5169,APガラス性能一覧!$A$2:$M$6097,4,0),"")</f>
        <v/>
      </c>
      <c r="F5169" s="68" t="str">
        <f>IFERROR(VLOOKUP($B5169,APガラス性能一覧!$A$2:$M$6097,5,0),"")</f>
        <v/>
      </c>
      <c r="G5169" s="68" t="str">
        <f>IFERROR(VLOOKUP($B5169,APガラス性能一覧!$A$2:$M$6097,6,0),"")</f>
        <v/>
      </c>
      <c r="H5169" s="68" t="str">
        <f>IFERROR(VLOOKUP($B5169,APガラス性能一覧!$A$2:$M$6097,7,0),"")</f>
        <v/>
      </c>
      <c r="I5169" s="68" t="str">
        <f>IFERROR(VLOOKUP($B5169,APガラス性能一覧!$A$2:$M$6097,8,0),"")</f>
        <v/>
      </c>
      <c r="J5169" s="68" t="str">
        <f>IFERROR(VLOOKUP($B5169,APガラス性能一覧!$A$2:$M$6097,9,0),"")</f>
        <v/>
      </c>
      <c r="K5169" s="68" t="str">
        <f>IFERROR(VLOOKUP($B5169,APガラス性能一覧!$A$2:$M$6097,10,0),"")</f>
        <v/>
      </c>
      <c r="L5169" s="68" t="str">
        <f>IFERROR(VLOOKUP($B5169,APガラス性能一覧!$A$2:$M$6097,11,0),"")</f>
        <v/>
      </c>
      <c r="M5169" s="68" t="str">
        <f>IFERROR(VLOOKUP($B5169,APガラス性能一覧!$A$2:$M$6097,12,0),"")</f>
        <v/>
      </c>
      <c r="N5169" s="68" t="str">
        <f>IFERROR(VLOOKUP($B5169,APガラス性能一覧!$A$2:$M$6097,13,0),"")</f>
        <v/>
      </c>
    </row>
    <row r="5170" spans="2:14" x14ac:dyDescent="0.4">
      <c r="B5170" s="68" t="str">
        <f>IF($D$2="","",IF($E$2=0.65,IFERROR(IF(INDEX(APガラス性能一覧!A:A,MATCH(ROW(B5164),APガラス性能一覧!$O:$O,0))="","",INDEX(APガラス性能一覧!A:A,MATCH(ROW(B5164),APガラス性能一覧!$O:$O,0))),""),IFERROR(IF(INDEX(APガラス性能一覧!A:A,MATCH(ROW(B5164),APガラス性能一覧!$N:$N,0))="","",INDEX(APガラス性能一覧!A:A,MATCH(ROW(B5164),APガラス性能一覧!$N:$N,0))),"")))</f>
        <v/>
      </c>
      <c r="C5170" s="68" t="str">
        <f>IFERROR(VLOOKUP($B5170,APガラス性能一覧!$A$2:$M$6097,2,0),"")</f>
        <v/>
      </c>
      <c r="D5170" s="68" t="str">
        <f>IFERROR(VLOOKUP($B5170,APガラス性能一覧!$A$2:$M$6097,3,0),"")</f>
        <v/>
      </c>
      <c r="E5170" s="68" t="str">
        <f>IFERROR(VLOOKUP($B5170,APガラス性能一覧!$A$2:$M$6097,4,0),"")</f>
        <v/>
      </c>
      <c r="F5170" s="68" t="str">
        <f>IFERROR(VLOOKUP($B5170,APガラス性能一覧!$A$2:$M$6097,5,0),"")</f>
        <v/>
      </c>
      <c r="G5170" s="68" t="str">
        <f>IFERROR(VLOOKUP($B5170,APガラス性能一覧!$A$2:$M$6097,6,0),"")</f>
        <v/>
      </c>
      <c r="H5170" s="68" t="str">
        <f>IFERROR(VLOOKUP($B5170,APガラス性能一覧!$A$2:$M$6097,7,0),"")</f>
        <v/>
      </c>
      <c r="I5170" s="68" t="str">
        <f>IFERROR(VLOOKUP($B5170,APガラス性能一覧!$A$2:$M$6097,8,0),"")</f>
        <v/>
      </c>
      <c r="J5170" s="68" t="str">
        <f>IFERROR(VLOOKUP($B5170,APガラス性能一覧!$A$2:$M$6097,9,0),"")</f>
        <v/>
      </c>
      <c r="K5170" s="68" t="str">
        <f>IFERROR(VLOOKUP($B5170,APガラス性能一覧!$A$2:$M$6097,10,0),"")</f>
        <v/>
      </c>
      <c r="L5170" s="68" t="str">
        <f>IFERROR(VLOOKUP($B5170,APガラス性能一覧!$A$2:$M$6097,11,0),"")</f>
        <v/>
      </c>
      <c r="M5170" s="68" t="str">
        <f>IFERROR(VLOOKUP($B5170,APガラス性能一覧!$A$2:$M$6097,12,0),"")</f>
        <v/>
      </c>
      <c r="N5170" s="68" t="str">
        <f>IFERROR(VLOOKUP($B5170,APガラス性能一覧!$A$2:$M$6097,13,0),"")</f>
        <v/>
      </c>
    </row>
    <row r="5171" spans="2:14" x14ac:dyDescent="0.4">
      <c r="B5171" s="68" t="str">
        <f>IF($D$2="","",IF($E$2=0.65,IFERROR(IF(INDEX(APガラス性能一覧!A:A,MATCH(ROW(B5165),APガラス性能一覧!$O:$O,0))="","",INDEX(APガラス性能一覧!A:A,MATCH(ROW(B5165),APガラス性能一覧!$O:$O,0))),""),IFERROR(IF(INDEX(APガラス性能一覧!A:A,MATCH(ROW(B5165),APガラス性能一覧!$N:$N,0))="","",INDEX(APガラス性能一覧!A:A,MATCH(ROW(B5165),APガラス性能一覧!$N:$N,0))),"")))</f>
        <v/>
      </c>
      <c r="C5171" s="68" t="str">
        <f>IFERROR(VLOOKUP($B5171,APガラス性能一覧!$A$2:$M$6097,2,0),"")</f>
        <v/>
      </c>
      <c r="D5171" s="68" t="str">
        <f>IFERROR(VLOOKUP($B5171,APガラス性能一覧!$A$2:$M$6097,3,0),"")</f>
        <v/>
      </c>
      <c r="E5171" s="68" t="str">
        <f>IFERROR(VLOOKUP($B5171,APガラス性能一覧!$A$2:$M$6097,4,0),"")</f>
        <v/>
      </c>
      <c r="F5171" s="68" t="str">
        <f>IFERROR(VLOOKUP($B5171,APガラス性能一覧!$A$2:$M$6097,5,0),"")</f>
        <v/>
      </c>
      <c r="G5171" s="68" t="str">
        <f>IFERROR(VLOOKUP($B5171,APガラス性能一覧!$A$2:$M$6097,6,0),"")</f>
        <v/>
      </c>
      <c r="H5171" s="68" t="str">
        <f>IFERROR(VLOOKUP($B5171,APガラス性能一覧!$A$2:$M$6097,7,0),"")</f>
        <v/>
      </c>
      <c r="I5171" s="68" t="str">
        <f>IFERROR(VLOOKUP($B5171,APガラス性能一覧!$A$2:$M$6097,8,0),"")</f>
        <v/>
      </c>
      <c r="J5171" s="68" t="str">
        <f>IFERROR(VLOOKUP($B5171,APガラス性能一覧!$A$2:$M$6097,9,0),"")</f>
        <v/>
      </c>
      <c r="K5171" s="68" t="str">
        <f>IFERROR(VLOOKUP($B5171,APガラス性能一覧!$A$2:$M$6097,10,0),"")</f>
        <v/>
      </c>
      <c r="L5171" s="68" t="str">
        <f>IFERROR(VLOOKUP($B5171,APガラス性能一覧!$A$2:$M$6097,11,0),"")</f>
        <v/>
      </c>
      <c r="M5171" s="68" t="str">
        <f>IFERROR(VLOOKUP($B5171,APガラス性能一覧!$A$2:$M$6097,12,0),"")</f>
        <v/>
      </c>
      <c r="N5171" s="68" t="str">
        <f>IFERROR(VLOOKUP($B5171,APガラス性能一覧!$A$2:$M$6097,13,0),"")</f>
        <v/>
      </c>
    </row>
    <row r="5172" spans="2:14" x14ac:dyDescent="0.4">
      <c r="B5172" s="68" t="str">
        <f>IF($D$2="","",IF($E$2=0.65,IFERROR(IF(INDEX(APガラス性能一覧!A:A,MATCH(ROW(B5166),APガラス性能一覧!$O:$O,0))="","",INDEX(APガラス性能一覧!A:A,MATCH(ROW(B5166),APガラス性能一覧!$O:$O,0))),""),IFERROR(IF(INDEX(APガラス性能一覧!A:A,MATCH(ROW(B5166),APガラス性能一覧!$N:$N,0))="","",INDEX(APガラス性能一覧!A:A,MATCH(ROW(B5166),APガラス性能一覧!$N:$N,0))),"")))</f>
        <v/>
      </c>
      <c r="C5172" s="68" t="str">
        <f>IFERROR(VLOOKUP($B5172,APガラス性能一覧!$A$2:$M$6097,2,0),"")</f>
        <v/>
      </c>
      <c r="D5172" s="68" t="str">
        <f>IFERROR(VLOOKUP($B5172,APガラス性能一覧!$A$2:$M$6097,3,0),"")</f>
        <v/>
      </c>
      <c r="E5172" s="68" t="str">
        <f>IFERROR(VLOOKUP($B5172,APガラス性能一覧!$A$2:$M$6097,4,0),"")</f>
        <v/>
      </c>
      <c r="F5172" s="68" t="str">
        <f>IFERROR(VLOOKUP($B5172,APガラス性能一覧!$A$2:$M$6097,5,0),"")</f>
        <v/>
      </c>
      <c r="G5172" s="68" t="str">
        <f>IFERROR(VLOOKUP($B5172,APガラス性能一覧!$A$2:$M$6097,6,0),"")</f>
        <v/>
      </c>
      <c r="H5172" s="68" t="str">
        <f>IFERROR(VLOOKUP($B5172,APガラス性能一覧!$A$2:$M$6097,7,0),"")</f>
        <v/>
      </c>
      <c r="I5172" s="68" t="str">
        <f>IFERROR(VLOOKUP($B5172,APガラス性能一覧!$A$2:$M$6097,8,0),"")</f>
        <v/>
      </c>
      <c r="J5172" s="68" t="str">
        <f>IFERROR(VLOOKUP($B5172,APガラス性能一覧!$A$2:$M$6097,9,0),"")</f>
        <v/>
      </c>
      <c r="K5172" s="68" t="str">
        <f>IFERROR(VLOOKUP($B5172,APガラス性能一覧!$A$2:$M$6097,10,0),"")</f>
        <v/>
      </c>
      <c r="L5172" s="68" t="str">
        <f>IFERROR(VLOOKUP($B5172,APガラス性能一覧!$A$2:$M$6097,11,0),"")</f>
        <v/>
      </c>
      <c r="M5172" s="68" t="str">
        <f>IFERROR(VLOOKUP($B5172,APガラス性能一覧!$A$2:$M$6097,12,0),"")</f>
        <v/>
      </c>
      <c r="N5172" s="68" t="str">
        <f>IFERROR(VLOOKUP($B5172,APガラス性能一覧!$A$2:$M$6097,13,0),"")</f>
        <v/>
      </c>
    </row>
    <row r="5173" spans="2:14" x14ac:dyDescent="0.4">
      <c r="B5173" s="68" t="str">
        <f>IF($D$2="","",IF($E$2=0.65,IFERROR(IF(INDEX(APガラス性能一覧!A:A,MATCH(ROW(B5167),APガラス性能一覧!$O:$O,0))="","",INDEX(APガラス性能一覧!A:A,MATCH(ROW(B5167),APガラス性能一覧!$O:$O,0))),""),IFERROR(IF(INDEX(APガラス性能一覧!A:A,MATCH(ROW(B5167),APガラス性能一覧!$N:$N,0))="","",INDEX(APガラス性能一覧!A:A,MATCH(ROW(B5167),APガラス性能一覧!$N:$N,0))),"")))</f>
        <v/>
      </c>
      <c r="C5173" s="68" t="str">
        <f>IFERROR(VLOOKUP($B5173,APガラス性能一覧!$A$2:$M$6097,2,0),"")</f>
        <v/>
      </c>
      <c r="D5173" s="68" t="str">
        <f>IFERROR(VLOOKUP($B5173,APガラス性能一覧!$A$2:$M$6097,3,0),"")</f>
        <v/>
      </c>
      <c r="E5173" s="68" t="str">
        <f>IFERROR(VLOOKUP($B5173,APガラス性能一覧!$A$2:$M$6097,4,0),"")</f>
        <v/>
      </c>
      <c r="F5173" s="68" t="str">
        <f>IFERROR(VLOOKUP($B5173,APガラス性能一覧!$A$2:$M$6097,5,0),"")</f>
        <v/>
      </c>
      <c r="G5173" s="68" t="str">
        <f>IFERROR(VLOOKUP($B5173,APガラス性能一覧!$A$2:$M$6097,6,0),"")</f>
        <v/>
      </c>
      <c r="H5173" s="68" t="str">
        <f>IFERROR(VLOOKUP($B5173,APガラス性能一覧!$A$2:$M$6097,7,0),"")</f>
        <v/>
      </c>
      <c r="I5173" s="68" t="str">
        <f>IFERROR(VLOOKUP($B5173,APガラス性能一覧!$A$2:$M$6097,8,0),"")</f>
        <v/>
      </c>
      <c r="J5173" s="68" t="str">
        <f>IFERROR(VLOOKUP($B5173,APガラス性能一覧!$A$2:$M$6097,9,0),"")</f>
        <v/>
      </c>
      <c r="K5173" s="68" t="str">
        <f>IFERROR(VLOOKUP($B5173,APガラス性能一覧!$A$2:$M$6097,10,0),"")</f>
        <v/>
      </c>
      <c r="L5173" s="68" t="str">
        <f>IFERROR(VLOOKUP($B5173,APガラス性能一覧!$A$2:$M$6097,11,0),"")</f>
        <v/>
      </c>
      <c r="M5173" s="68" t="str">
        <f>IFERROR(VLOOKUP($B5173,APガラス性能一覧!$A$2:$M$6097,12,0),"")</f>
        <v/>
      </c>
      <c r="N5173" s="68" t="str">
        <f>IFERROR(VLOOKUP($B5173,APガラス性能一覧!$A$2:$M$6097,13,0),"")</f>
        <v/>
      </c>
    </row>
    <row r="5174" spans="2:14" x14ac:dyDescent="0.4">
      <c r="B5174" s="68" t="str">
        <f>IF($D$2="","",IF($E$2=0.65,IFERROR(IF(INDEX(APガラス性能一覧!A:A,MATCH(ROW(B5168),APガラス性能一覧!$O:$O,0))="","",INDEX(APガラス性能一覧!A:A,MATCH(ROW(B5168),APガラス性能一覧!$O:$O,0))),""),IFERROR(IF(INDEX(APガラス性能一覧!A:A,MATCH(ROW(B5168),APガラス性能一覧!$N:$N,0))="","",INDEX(APガラス性能一覧!A:A,MATCH(ROW(B5168),APガラス性能一覧!$N:$N,0))),"")))</f>
        <v/>
      </c>
      <c r="C5174" s="68" t="str">
        <f>IFERROR(VLOOKUP($B5174,APガラス性能一覧!$A$2:$M$6097,2,0),"")</f>
        <v/>
      </c>
      <c r="D5174" s="68" t="str">
        <f>IFERROR(VLOOKUP($B5174,APガラス性能一覧!$A$2:$M$6097,3,0),"")</f>
        <v/>
      </c>
      <c r="E5174" s="68" t="str">
        <f>IFERROR(VLOOKUP($B5174,APガラス性能一覧!$A$2:$M$6097,4,0),"")</f>
        <v/>
      </c>
      <c r="F5174" s="68" t="str">
        <f>IFERROR(VLOOKUP($B5174,APガラス性能一覧!$A$2:$M$6097,5,0),"")</f>
        <v/>
      </c>
      <c r="G5174" s="68" t="str">
        <f>IFERROR(VLOOKUP($B5174,APガラス性能一覧!$A$2:$M$6097,6,0),"")</f>
        <v/>
      </c>
      <c r="H5174" s="68" t="str">
        <f>IFERROR(VLOOKUP($B5174,APガラス性能一覧!$A$2:$M$6097,7,0),"")</f>
        <v/>
      </c>
      <c r="I5174" s="68" t="str">
        <f>IFERROR(VLOOKUP($B5174,APガラス性能一覧!$A$2:$M$6097,8,0),"")</f>
        <v/>
      </c>
      <c r="J5174" s="68" t="str">
        <f>IFERROR(VLOOKUP($B5174,APガラス性能一覧!$A$2:$M$6097,9,0),"")</f>
        <v/>
      </c>
      <c r="K5174" s="68" t="str">
        <f>IFERROR(VLOOKUP($B5174,APガラス性能一覧!$A$2:$M$6097,10,0),"")</f>
        <v/>
      </c>
      <c r="L5174" s="68" t="str">
        <f>IFERROR(VLOOKUP($B5174,APガラス性能一覧!$A$2:$M$6097,11,0),"")</f>
        <v/>
      </c>
      <c r="M5174" s="68" t="str">
        <f>IFERROR(VLOOKUP($B5174,APガラス性能一覧!$A$2:$M$6097,12,0),"")</f>
        <v/>
      </c>
      <c r="N5174" s="68" t="str">
        <f>IFERROR(VLOOKUP($B5174,APガラス性能一覧!$A$2:$M$6097,13,0),"")</f>
        <v/>
      </c>
    </row>
    <row r="5175" spans="2:14" x14ac:dyDescent="0.4">
      <c r="B5175" s="68" t="str">
        <f>IF($D$2="","",IF($E$2=0.65,IFERROR(IF(INDEX(APガラス性能一覧!A:A,MATCH(ROW(B5169),APガラス性能一覧!$O:$O,0))="","",INDEX(APガラス性能一覧!A:A,MATCH(ROW(B5169),APガラス性能一覧!$O:$O,0))),""),IFERROR(IF(INDEX(APガラス性能一覧!A:A,MATCH(ROW(B5169),APガラス性能一覧!$N:$N,0))="","",INDEX(APガラス性能一覧!A:A,MATCH(ROW(B5169),APガラス性能一覧!$N:$N,0))),"")))</f>
        <v/>
      </c>
      <c r="C5175" s="68" t="str">
        <f>IFERROR(VLOOKUP($B5175,APガラス性能一覧!$A$2:$M$6097,2,0),"")</f>
        <v/>
      </c>
      <c r="D5175" s="68" t="str">
        <f>IFERROR(VLOOKUP($B5175,APガラス性能一覧!$A$2:$M$6097,3,0),"")</f>
        <v/>
      </c>
      <c r="E5175" s="68" t="str">
        <f>IFERROR(VLOOKUP($B5175,APガラス性能一覧!$A$2:$M$6097,4,0),"")</f>
        <v/>
      </c>
      <c r="F5175" s="68" t="str">
        <f>IFERROR(VLOOKUP($B5175,APガラス性能一覧!$A$2:$M$6097,5,0),"")</f>
        <v/>
      </c>
      <c r="G5175" s="68" t="str">
        <f>IFERROR(VLOOKUP($B5175,APガラス性能一覧!$A$2:$M$6097,6,0),"")</f>
        <v/>
      </c>
      <c r="H5175" s="68" t="str">
        <f>IFERROR(VLOOKUP($B5175,APガラス性能一覧!$A$2:$M$6097,7,0),"")</f>
        <v/>
      </c>
      <c r="I5175" s="68" t="str">
        <f>IFERROR(VLOOKUP($B5175,APガラス性能一覧!$A$2:$M$6097,8,0),"")</f>
        <v/>
      </c>
      <c r="J5175" s="68" t="str">
        <f>IFERROR(VLOOKUP($B5175,APガラス性能一覧!$A$2:$M$6097,9,0),"")</f>
        <v/>
      </c>
      <c r="K5175" s="68" t="str">
        <f>IFERROR(VLOOKUP($B5175,APガラス性能一覧!$A$2:$M$6097,10,0),"")</f>
        <v/>
      </c>
      <c r="L5175" s="68" t="str">
        <f>IFERROR(VLOOKUP($B5175,APガラス性能一覧!$A$2:$M$6097,11,0),"")</f>
        <v/>
      </c>
      <c r="M5175" s="68" t="str">
        <f>IFERROR(VLOOKUP($B5175,APガラス性能一覧!$A$2:$M$6097,12,0),"")</f>
        <v/>
      </c>
      <c r="N5175" s="68" t="str">
        <f>IFERROR(VLOOKUP($B5175,APガラス性能一覧!$A$2:$M$6097,13,0),"")</f>
        <v/>
      </c>
    </row>
    <row r="5176" spans="2:14" x14ac:dyDescent="0.4">
      <c r="B5176" s="68" t="str">
        <f>IF($D$2="","",IF($E$2=0.65,IFERROR(IF(INDEX(APガラス性能一覧!A:A,MATCH(ROW(B5170),APガラス性能一覧!$O:$O,0))="","",INDEX(APガラス性能一覧!A:A,MATCH(ROW(B5170),APガラス性能一覧!$O:$O,0))),""),IFERROR(IF(INDEX(APガラス性能一覧!A:A,MATCH(ROW(B5170),APガラス性能一覧!$N:$N,0))="","",INDEX(APガラス性能一覧!A:A,MATCH(ROW(B5170),APガラス性能一覧!$N:$N,0))),"")))</f>
        <v/>
      </c>
      <c r="C5176" s="68" t="str">
        <f>IFERROR(VLOOKUP($B5176,APガラス性能一覧!$A$2:$M$6097,2,0),"")</f>
        <v/>
      </c>
      <c r="D5176" s="68" t="str">
        <f>IFERROR(VLOOKUP($B5176,APガラス性能一覧!$A$2:$M$6097,3,0),"")</f>
        <v/>
      </c>
      <c r="E5176" s="68" t="str">
        <f>IFERROR(VLOOKUP($B5176,APガラス性能一覧!$A$2:$M$6097,4,0),"")</f>
        <v/>
      </c>
      <c r="F5176" s="68" t="str">
        <f>IFERROR(VLOOKUP($B5176,APガラス性能一覧!$A$2:$M$6097,5,0),"")</f>
        <v/>
      </c>
      <c r="G5176" s="68" t="str">
        <f>IFERROR(VLOOKUP($B5176,APガラス性能一覧!$A$2:$M$6097,6,0),"")</f>
        <v/>
      </c>
      <c r="H5176" s="68" t="str">
        <f>IFERROR(VLOOKUP($B5176,APガラス性能一覧!$A$2:$M$6097,7,0),"")</f>
        <v/>
      </c>
      <c r="I5176" s="68" t="str">
        <f>IFERROR(VLOOKUP($B5176,APガラス性能一覧!$A$2:$M$6097,8,0),"")</f>
        <v/>
      </c>
      <c r="J5176" s="68" t="str">
        <f>IFERROR(VLOOKUP($B5176,APガラス性能一覧!$A$2:$M$6097,9,0),"")</f>
        <v/>
      </c>
      <c r="K5176" s="68" t="str">
        <f>IFERROR(VLOOKUP($B5176,APガラス性能一覧!$A$2:$M$6097,10,0),"")</f>
        <v/>
      </c>
      <c r="L5176" s="68" t="str">
        <f>IFERROR(VLOOKUP($B5176,APガラス性能一覧!$A$2:$M$6097,11,0),"")</f>
        <v/>
      </c>
      <c r="M5176" s="68" t="str">
        <f>IFERROR(VLOOKUP($B5176,APガラス性能一覧!$A$2:$M$6097,12,0),"")</f>
        <v/>
      </c>
      <c r="N5176" s="68" t="str">
        <f>IFERROR(VLOOKUP($B5176,APガラス性能一覧!$A$2:$M$6097,13,0),"")</f>
        <v/>
      </c>
    </row>
    <row r="5177" spans="2:14" x14ac:dyDescent="0.4">
      <c r="B5177" s="68" t="str">
        <f>IF($D$2="","",IF($E$2=0.65,IFERROR(IF(INDEX(APガラス性能一覧!A:A,MATCH(ROW(B5171),APガラス性能一覧!$O:$O,0))="","",INDEX(APガラス性能一覧!A:A,MATCH(ROW(B5171),APガラス性能一覧!$O:$O,0))),""),IFERROR(IF(INDEX(APガラス性能一覧!A:A,MATCH(ROW(B5171),APガラス性能一覧!$N:$N,0))="","",INDEX(APガラス性能一覧!A:A,MATCH(ROW(B5171),APガラス性能一覧!$N:$N,0))),"")))</f>
        <v/>
      </c>
      <c r="C5177" s="68" t="str">
        <f>IFERROR(VLOOKUP($B5177,APガラス性能一覧!$A$2:$M$6097,2,0),"")</f>
        <v/>
      </c>
      <c r="D5177" s="68" t="str">
        <f>IFERROR(VLOOKUP($B5177,APガラス性能一覧!$A$2:$M$6097,3,0),"")</f>
        <v/>
      </c>
      <c r="E5177" s="68" t="str">
        <f>IFERROR(VLOOKUP($B5177,APガラス性能一覧!$A$2:$M$6097,4,0),"")</f>
        <v/>
      </c>
      <c r="F5177" s="68" t="str">
        <f>IFERROR(VLOOKUP($B5177,APガラス性能一覧!$A$2:$M$6097,5,0),"")</f>
        <v/>
      </c>
      <c r="G5177" s="68" t="str">
        <f>IFERROR(VLOOKUP($B5177,APガラス性能一覧!$A$2:$M$6097,6,0),"")</f>
        <v/>
      </c>
      <c r="H5177" s="68" t="str">
        <f>IFERROR(VLOOKUP($B5177,APガラス性能一覧!$A$2:$M$6097,7,0),"")</f>
        <v/>
      </c>
      <c r="I5177" s="68" t="str">
        <f>IFERROR(VLOOKUP($B5177,APガラス性能一覧!$A$2:$M$6097,8,0),"")</f>
        <v/>
      </c>
      <c r="J5177" s="68" t="str">
        <f>IFERROR(VLOOKUP($B5177,APガラス性能一覧!$A$2:$M$6097,9,0),"")</f>
        <v/>
      </c>
      <c r="K5177" s="68" t="str">
        <f>IFERROR(VLOOKUP($B5177,APガラス性能一覧!$A$2:$M$6097,10,0),"")</f>
        <v/>
      </c>
      <c r="L5177" s="68" t="str">
        <f>IFERROR(VLOOKUP($B5177,APガラス性能一覧!$A$2:$M$6097,11,0),"")</f>
        <v/>
      </c>
      <c r="M5177" s="68" t="str">
        <f>IFERROR(VLOOKUP($B5177,APガラス性能一覧!$A$2:$M$6097,12,0),"")</f>
        <v/>
      </c>
      <c r="N5177" s="68" t="str">
        <f>IFERROR(VLOOKUP($B5177,APガラス性能一覧!$A$2:$M$6097,13,0),"")</f>
        <v/>
      </c>
    </row>
    <row r="5178" spans="2:14" x14ac:dyDescent="0.4">
      <c r="B5178" s="68" t="str">
        <f>IF($D$2="","",IF($E$2=0.65,IFERROR(IF(INDEX(APガラス性能一覧!A:A,MATCH(ROW(B5172),APガラス性能一覧!$O:$O,0))="","",INDEX(APガラス性能一覧!A:A,MATCH(ROW(B5172),APガラス性能一覧!$O:$O,0))),""),IFERROR(IF(INDEX(APガラス性能一覧!A:A,MATCH(ROW(B5172),APガラス性能一覧!$N:$N,0))="","",INDEX(APガラス性能一覧!A:A,MATCH(ROW(B5172),APガラス性能一覧!$N:$N,0))),"")))</f>
        <v/>
      </c>
      <c r="C5178" s="68" t="str">
        <f>IFERROR(VLOOKUP($B5178,APガラス性能一覧!$A$2:$M$6097,2,0),"")</f>
        <v/>
      </c>
      <c r="D5178" s="68" t="str">
        <f>IFERROR(VLOOKUP($B5178,APガラス性能一覧!$A$2:$M$6097,3,0),"")</f>
        <v/>
      </c>
      <c r="E5178" s="68" t="str">
        <f>IFERROR(VLOOKUP($B5178,APガラス性能一覧!$A$2:$M$6097,4,0),"")</f>
        <v/>
      </c>
      <c r="F5178" s="68" t="str">
        <f>IFERROR(VLOOKUP($B5178,APガラス性能一覧!$A$2:$M$6097,5,0),"")</f>
        <v/>
      </c>
      <c r="G5178" s="68" t="str">
        <f>IFERROR(VLOOKUP($B5178,APガラス性能一覧!$A$2:$M$6097,6,0),"")</f>
        <v/>
      </c>
      <c r="H5178" s="68" t="str">
        <f>IFERROR(VLOOKUP($B5178,APガラス性能一覧!$A$2:$M$6097,7,0),"")</f>
        <v/>
      </c>
      <c r="I5178" s="68" t="str">
        <f>IFERROR(VLOOKUP($B5178,APガラス性能一覧!$A$2:$M$6097,8,0),"")</f>
        <v/>
      </c>
      <c r="J5178" s="68" t="str">
        <f>IFERROR(VLOOKUP($B5178,APガラス性能一覧!$A$2:$M$6097,9,0),"")</f>
        <v/>
      </c>
      <c r="K5178" s="68" t="str">
        <f>IFERROR(VLOOKUP($B5178,APガラス性能一覧!$A$2:$M$6097,10,0),"")</f>
        <v/>
      </c>
      <c r="L5178" s="68" t="str">
        <f>IFERROR(VLOOKUP($B5178,APガラス性能一覧!$A$2:$M$6097,11,0),"")</f>
        <v/>
      </c>
      <c r="M5178" s="68" t="str">
        <f>IFERROR(VLOOKUP($B5178,APガラス性能一覧!$A$2:$M$6097,12,0),"")</f>
        <v/>
      </c>
      <c r="N5178" s="68" t="str">
        <f>IFERROR(VLOOKUP($B5178,APガラス性能一覧!$A$2:$M$6097,13,0),"")</f>
        <v/>
      </c>
    </row>
    <row r="5179" spans="2:14" x14ac:dyDescent="0.4">
      <c r="B5179" s="68" t="str">
        <f>IF($D$2="","",IF($E$2=0.65,IFERROR(IF(INDEX(APガラス性能一覧!A:A,MATCH(ROW(B5173),APガラス性能一覧!$O:$O,0))="","",INDEX(APガラス性能一覧!A:A,MATCH(ROW(B5173),APガラス性能一覧!$O:$O,0))),""),IFERROR(IF(INDEX(APガラス性能一覧!A:A,MATCH(ROW(B5173),APガラス性能一覧!$N:$N,0))="","",INDEX(APガラス性能一覧!A:A,MATCH(ROW(B5173),APガラス性能一覧!$N:$N,0))),"")))</f>
        <v/>
      </c>
      <c r="C5179" s="68" t="str">
        <f>IFERROR(VLOOKUP($B5179,APガラス性能一覧!$A$2:$M$6097,2,0),"")</f>
        <v/>
      </c>
      <c r="D5179" s="68" t="str">
        <f>IFERROR(VLOOKUP($B5179,APガラス性能一覧!$A$2:$M$6097,3,0),"")</f>
        <v/>
      </c>
      <c r="E5179" s="68" t="str">
        <f>IFERROR(VLOOKUP($B5179,APガラス性能一覧!$A$2:$M$6097,4,0),"")</f>
        <v/>
      </c>
      <c r="F5179" s="68" t="str">
        <f>IFERROR(VLOOKUP($B5179,APガラス性能一覧!$A$2:$M$6097,5,0),"")</f>
        <v/>
      </c>
      <c r="G5179" s="68" t="str">
        <f>IFERROR(VLOOKUP($B5179,APガラス性能一覧!$A$2:$M$6097,6,0),"")</f>
        <v/>
      </c>
      <c r="H5179" s="68" t="str">
        <f>IFERROR(VLOOKUP($B5179,APガラス性能一覧!$A$2:$M$6097,7,0),"")</f>
        <v/>
      </c>
      <c r="I5179" s="68" t="str">
        <f>IFERROR(VLOOKUP($B5179,APガラス性能一覧!$A$2:$M$6097,8,0),"")</f>
        <v/>
      </c>
      <c r="J5179" s="68" t="str">
        <f>IFERROR(VLOOKUP($B5179,APガラス性能一覧!$A$2:$M$6097,9,0),"")</f>
        <v/>
      </c>
      <c r="K5179" s="68" t="str">
        <f>IFERROR(VLOOKUP($B5179,APガラス性能一覧!$A$2:$M$6097,10,0),"")</f>
        <v/>
      </c>
      <c r="L5179" s="68" t="str">
        <f>IFERROR(VLOOKUP($B5179,APガラス性能一覧!$A$2:$M$6097,11,0),"")</f>
        <v/>
      </c>
      <c r="M5179" s="68" t="str">
        <f>IFERROR(VLOOKUP($B5179,APガラス性能一覧!$A$2:$M$6097,12,0),"")</f>
        <v/>
      </c>
      <c r="N5179" s="68" t="str">
        <f>IFERROR(VLOOKUP($B5179,APガラス性能一覧!$A$2:$M$6097,13,0),"")</f>
        <v/>
      </c>
    </row>
    <row r="5180" spans="2:14" x14ac:dyDescent="0.4">
      <c r="B5180" s="68" t="str">
        <f>IF($D$2="","",IF($E$2=0.65,IFERROR(IF(INDEX(APガラス性能一覧!A:A,MATCH(ROW(B5174),APガラス性能一覧!$O:$O,0))="","",INDEX(APガラス性能一覧!A:A,MATCH(ROW(B5174),APガラス性能一覧!$O:$O,0))),""),IFERROR(IF(INDEX(APガラス性能一覧!A:A,MATCH(ROW(B5174),APガラス性能一覧!$N:$N,0))="","",INDEX(APガラス性能一覧!A:A,MATCH(ROW(B5174),APガラス性能一覧!$N:$N,0))),"")))</f>
        <v/>
      </c>
      <c r="C5180" s="68" t="str">
        <f>IFERROR(VLOOKUP($B5180,APガラス性能一覧!$A$2:$M$6097,2,0),"")</f>
        <v/>
      </c>
      <c r="D5180" s="68" t="str">
        <f>IFERROR(VLOOKUP($B5180,APガラス性能一覧!$A$2:$M$6097,3,0),"")</f>
        <v/>
      </c>
      <c r="E5180" s="68" t="str">
        <f>IFERROR(VLOOKUP($B5180,APガラス性能一覧!$A$2:$M$6097,4,0),"")</f>
        <v/>
      </c>
      <c r="F5180" s="68" t="str">
        <f>IFERROR(VLOOKUP($B5180,APガラス性能一覧!$A$2:$M$6097,5,0),"")</f>
        <v/>
      </c>
      <c r="G5180" s="68" t="str">
        <f>IFERROR(VLOOKUP($B5180,APガラス性能一覧!$A$2:$M$6097,6,0),"")</f>
        <v/>
      </c>
      <c r="H5180" s="68" t="str">
        <f>IFERROR(VLOOKUP($B5180,APガラス性能一覧!$A$2:$M$6097,7,0),"")</f>
        <v/>
      </c>
      <c r="I5180" s="68" t="str">
        <f>IFERROR(VLOOKUP($B5180,APガラス性能一覧!$A$2:$M$6097,8,0),"")</f>
        <v/>
      </c>
      <c r="J5180" s="68" t="str">
        <f>IFERROR(VLOOKUP($B5180,APガラス性能一覧!$A$2:$M$6097,9,0),"")</f>
        <v/>
      </c>
      <c r="K5180" s="68" t="str">
        <f>IFERROR(VLOOKUP($B5180,APガラス性能一覧!$A$2:$M$6097,10,0),"")</f>
        <v/>
      </c>
      <c r="L5180" s="68" t="str">
        <f>IFERROR(VLOOKUP($B5180,APガラス性能一覧!$A$2:$M$6097,11,0),"")</f>
        <v/>
      </c>
      <c r="M5180" s="68" t="str">
        <f>IFERROR(VLOOKUP($B5180,APガラス性能一覧!$A$2:$M$6097,12,0),"")</f>
        <v/>
      </c>
      <c r="N5180" s="68" t="str">
        <f>IFERROR(VLOOKUP($B5180,APガラス性能一覧!$A$2:$M$6097,13,0),"")</f>
        <v/>
      </c>
    </row>
    <row r="5181" spans="2:14" x14ac:dyDescent="0.4">
      <c r="B5181" s="68" t="str">
        <f>IF($D$2="","",IF($E$2=0.65,IFERROR(IF(INDEX(APガラス性能一覧!A:A,MATCH(ROW(B5175),APガラス性能一覧!$O:$O,0))="","",INDEX(APガラス性能一覧!A:A,MATCH(ROW(B5175),APガラス性能一覧!$O:$O,0))),""),IFERROR(IF(INDEX(APガラス性能一覧!A:A,MATCH(ROW(B5175),APガラス性能一覧!$N:$N,0))="","",INDEX(APガラス性能一覧!A:A,MATCH(ROW(B5175),APガラス性能一覧!$N:$N,0))),"")))</f>
        <v/>
      </c>
      <c r="C5181" s="68" t="str">
        <f>IFERROR(VLOOKUP($B5181,APガラス性能一覧!$A$2:$M$6097,2,0),"")</f>
        <v/>
      </c>
      <c r="D5181" s="68" t="str">
        <f>IFERROR(VLOOKUP($B5181,APガラス性能一覧!$A$2:$M$6097,3,0),"")</f>
        <v/>
      </c>
      <c r="E5181" s="68" t="str">
        <f>IFERROR(VLOOKUP($B5181,APガラス性能一覧!$A$2:$M$6097,4,0),"")</f>
        <v/>
      </c>
      <c r="F5181" s="68" t="str">
        <f>IFERROR(VLOOKUP($B5181,APガラス性能一覧!$A$2:$M$6097,5,0),"")</f>
        <v/>
      </c>
      <c r="G5181" s="68" t="str">
        <f>IFERROR(VLOOKUP($B5181,APガラス性能一覧!$A$2:$M$6097,6,0),"")</f>
        <v/>
      </c>
      <c r="H5181" s="68" t="str">
        <f>IFERROR(VLOOKUP($B5181,APガラス性能一覧!$A$2:$M$6097,7,0),"")</f>
        <v/>
      </c>
      <c r="I5181" s="68" t="str">
        <f>IFERROR(VLOOKUP($B5181,APガラス性能一覧!$A$2:$M$6097,8,0),"")</f>
        <v/>
      </c>
      <c r="J5181" s="68" t="str">
        <f>IFERROR(VLOOKUP($B5181,APガラス性能一覧!$A$2:$M$6097,9,0),"")</f>
        <v/>
      </c>
      <c r="K5181" s="68" t="str">
        <f>IFERROR(VLOOKUP($B5181,APガラス性能一覧!$A$2:$M$6097,10,0),"")</f>
        <v/>
      </c>
      <c r="L5181" s="68" t="str">
        <f>IFERROR(VLOOKUP($B5181,APガラス性能一覧!$A$2:$M$6097,11,0),"")</f>
        <v/>
      </c>
      <c r="M5181" s="68" t="str">
        <f>IFERROR(VLOOKUP($B5181,APガラス性能一覧!$A$2:$M$6097,12,0),"")</f>
        <v/>
      </c>
      <c r="N5181" s="68" t="str">
        <f>IFERROR(VLOOKUP($B5181,APガラス性能一覧!$A$2:$M$6097,13,0),"")</f>
        <v/>
      </c>
    </row>
    <row r="5182" spans="2:14" x14ac:dyDescent="0.4">
      <c r="B5182" s="68" t="str">
        <f>IF($D$2="","",IF($E$2=0.65,IFERROR(IF(INDEX(APガラス性能一覧!A:A,MATCH(ROW(B5176),APガラス性能一覧!$O:$O,0))="","",INDEX(APガラス性能一覧!A:A,MATCH(ROW(B5176),APガラス性能一覧!$O:$O,0))),""),IFERROR(IF(INDEX(APガラス性能一覧!A:A,MATCH(ROW(B5176),APガラス性能一覧!$N:$N,0))="","",INDEX(APガラス性能一覧!A:A,MATCH(ROW(B5176),APガラス性能一覧!$N:$N,0))),"")))</f>
        <v/>
      </c>
      <c r="C5182" s="68" t="str">
        <f>IFERROR(VLOOKUP($B5182,APガラス性能一覧!$A$2:$M$6097,2,0),"")</f>
        <v/>
      </c>
      <c r="D5182" s="68" t="str">
        <f>IFERROR(VLOOKUP($B5182,APガラス性能一覧!$A$2:$M$6097,3,0),"")</f>
        <v/>
      </c>
      <c r="E5182" s="68" t="str">
        <f>IFERROR(VLOOKUP($B5182,APガラス性能一覧!$A$2:$M$6097,4,0),"")</f>
        <v/>
      </c>
      <c r="F5182" s="68" t="str">
        <f>IFERROR(VLOOKUP($B5182,APガラス性能一覧!$A$2:$M$6097,5,0),"")</f>
        <v/>
      </c>
      <c r="G5182" s="68" t="str">
        <f>IFERROR(VLOOKUP($B5182,APガラス性能一覧!$A$2:$M$6097,6,0),"")</f>
        <v/>
      </c>
      <c r="H5182" s="68" t="str">
        <f>IFERROR(VLOOKUP($B5182,APガラス性能一覧!$A$2:$M$6097,7,0),"")</f>
        <v/>
      </c>
      <c r="I5182" s="68" t="str">
        <f>IFERROR(VLOOKUP($B5182,APガラス性能一覧!$A$2:$M$6097,8,0),"")</f>
        <v/>
      </c>
      <c r="J5182" s="68" t="str">
        <f>IFERROR(VLOOKUP($B5182,APガラス性能一覧!$A$2:$M$6097,9,0),"")</f>
        <v/>
      </c>
      <c r="K5182" s="68" t="str">
        <f>IFERROR(VLOOKUP($B5182,APガラス性能一覧!$A$2:$M$6097,10,0),"")</f>
        <v/>
      </c>
      <c r="L5182" s="68" t="str">
        <f>IFERROR(VLOOKUP($B5182,APガラス性能一覧!$A$2:$M$6097,11,0),"")</f>
        <v/>
      </c>
      <c r="M5182" s="68" t="str">
        <f>IFERROR(VLOOKUP($B5182,APガラス性能一覧!$A$2:$M$6097,12,0),"")</f>
        <v/>
      </c>
      <c r="N5182" s="68" t="str">
        <f>IFERROR(VLOOKUP($B5182,APガラス性能一覧!$A$2:$M$6097,13,0),"")</f>
        <v/>
      </c>
    </row>
    <row r="5183" spans="2:14" x14ac:dyDescent="0.4">
      <c r="B5183" s="68" t="str">
        <f>IF($D$2="","",IF($E$2=0.65,IFERROR(IF(INDEX(APガラス性能一覧!A:A,MATCH(ROW(B5177),APガラス性能一覧!$O:$O,0))="","",INDEX(APガラス性能一覧!A:A,MATCH(ROW(B5177),APガラス性能一覧!$O:$O,0))),""),IFERROR(IF(INDEX(APガラス性能一覧!A:A,MATCH(ROW(B5177),APガラス性能一覧!$N:$N,0))="","",INDEX(APガラス性能一覧!A:A,MATCH(ROW(B5177),APガラス性能一覧!$N:$N,0))),"")))</f>
        <v/>
      </c>
      <c r="C5183" s="68" t="str">
        <f>IFERROR(VLOOKUP($B5183,APガラス性能一覧!$A$2:$M$6097,2,0),"")</f>
        <v/>
      </c>
      <c r="D5183" s="68" t="str">
        <f>IFERROR(VLOOKUP($B5183,APガラス性能一覧!$A$2:$M$6097,3,0),"")</f>
        <v/>
      </c>
      <c r="E5183" s="68" t="str">
        <f>IFERROR(VLOOKUP($B5183,APガラス性能一覧!$A$2:$M$6097,4,0),"")</f>
        <v/>
      </c>
      <c r="F5183" s="68" t="str">
        <f>IFERROR(VLOOKUP($B5183,APガラス性能一覧!$A$2:$M$6097,5,0),"")</f>
        <v/>
      </c>
      <c r="G5183" s="68" t="str">
        <f>IFERROR(VLOOKUP($B5183,APガラス性能一覧!$A$2:$M$6097,6,0),"")</f>
        <v/>
      </c>
      <c r="H5183" s="68" t="str">
        <f>IFERROR(VLOOKUP($B5183,APガラス性能一覧!$A$2:$M$6097,7,0),"")</f>
        <v/>
      </c>
      <c r="I5183" s="68" t="str">
        <f>IFERROR(VLOOKUP($B5183,APガラス性能一覧!$A$2:$M$6097,8,0),"")</f>
        <v/>
      </c>
      <c r="J5183" s="68" t="str">
        <f>IFERROR(VLOOKUP($B5183,APガラス性能一覧!$A$2:$M$6097,9,0),"")</f>
        <v/>
      </c>
      <c r="K5183" s="68" t="str">
        <f>IFERROR(VLOOKUP($B5183,APガラス性能一覧!$A$2:$M$6097,10,0),"")</f>
        <v/>
      </c>
      <c r="L5183" s="68" t="str">
        <f>IFERROR(VLOOKUP($B5183,APガラス性能一覧!$A$2:$M$6097,11,0),"")</f>
        <v/>
      </c>
      <c r="M5183" s="68" t="str">
        <f>IFERROR(VLOOKUP($B5183,APガラス性能一覧!$A$2:$M$6097,12,0),"")</f>
        <v/>
      </c>
      <c r="N5183" s="68" t="str">
        <f>IFERROR(VLOOKUP($B5183,APガラス性能一覧!$A$2:$M$6097,13,0),"")</f>
        <v/>
      </c>
    </row>
    <row r="5184" spans="2:14" x14ac:dyDescent="0.4">
      <c r="B5184" s="68" t="str">
        <f>IF($D$2="","",IF($E$2=0.65,IFERROR(IF(INDEX(APガラス性能一覧!A:A,MATCH(ROW(B5178),APガラス性能一覧!$O:$O,0))="","",INDEX(APガラス性能一覧!A:A,MATCH(ROW(B5178),APガラス性能一覧!$O:$O,0))),""),IFERROR(IF(INDEX(APガラス性能一覧!A:A,MATCH(ROW(B5178),APガラス性能一覧!$N:$N,0))="","",INDEX(APガラス性能一覧!A:A,MATCH(ROW(B5178),APガラス性能一覧!$N:$N,0))),"")))</f>
        <v/>
      </c>
      <c r="C5184" s="68" t="str">
        <f>IFERROR(VLOOKUP($B5184,APガラス性能一覧!$A$2:$M$6097,2,0),"")</f>
        <v/>
      </c>
      <c r="D5184" s="68" t="str">
        <f>IFERROR(VLOOKUP($B5184,APガラス性能一覧!$A$2:$M$6097,3,0),"")</f>
        <v/>
      </c>
      <c r="E5184" s="68" t="str">
        <f>IFERROR(VLOOKUP($B5184,APガラス性能一覧!$A$2:$M$6097,4,0),"")</f>
        <v/>
      </c>
      <c r="F5184" s="68" t="str">
        <f>IFERROR(VLOOKUP($B5184,APガラス性能一覧!$A$2:$M$6097,5,0),"")</f>
        <v/>
      </c>
      <c r="G5184" s="68" t="str">
        <f>IFERROR(VLOOKUP($B5184,APガラス性能一覧!$A$2:$M$6097,6,0),"")</f>
        <v/>
      </c>
      <c r="H5184" s="68" t="str">
        <f>IFERROR(VLOOKUP($B5184,APガラス性能一覧!$A$2:$M$6097,7,0),"")</f>
        <v/>
      </c>
      <c r="I5184" s="68" t="str">
        <f>IFERROR(VLOOKUP($B5184,APガラス性能一覧!$A$2:$M$6097,8,0),"")</f>
        <v/>
      </c>
      <c r="J5184" s="68" t="str">
        <f>IFERROR(VLOOKUP($B5184,APガラス性能一覧!$A$2:$M$6097,9,0),"")</f>
        <v/>
      </c>
      <c r="K5184" s="68" t="str">
        <f>IFERROR(VLOOKUP($B5184,APガラス性能一覧!$A$2:$M$6097,10,0),"")</f>
        <v/>
      </c>
      <c r="L5184" s="68" t="str">
        <f>IFERROR(VLOOKUP($B5184,APガラス性能一覧!$A$2:$M$6097,11,0),"")</f>
        <v/>
      </c>
      <c r="M5184" s="68" t="str">
        <f>IFERROR(VLOOKUP($B5184,APガラス性能一覧!$A$2:$M$6097,12,0),"")</f>
        <v/>
      </c>
      <c r="N5184" s="68" t="str">
        <f>IFERROR(VLOOKUP($B5184,APガラス性能一覧!$A$2:$M$6097,13,0),"")</f>
        <v/>
      </c>
    </row>
    <row r="5185" spans="2:14" x14ac:dyDescent="0.4">
      <c r="B5185" s="68" t="str">
        <f>IF($D$2="","",IF($E$2=0.65,IFERROR(IF(INDEX(APガラス性能一覧!A:A,MATCH(ROW(B5179),APガラス性能一覧!$O:$O,0))="","",INDEX(APガラス性能一覧!A:A,MATCH(ROW(B5179),APガラス性能一覧!$O:$O,0))),""),IFERROR(IF(INDEX(APガラス性能一覧!A:A,MATCH(ROW(B5179),APガラス性能一覧!$N:$N,0))="","",INDEX(APガラス性能一覧!A:A,MATCH(ROW(B5179),APガラス性能一覧!$N:$N,0))),"")))</f>
        <v/>
      </c>
      <c r="C5185" s="68" t="str">
        <f>IFERROR(VLOOKUP($B5185,APガラス性能一覧!$A$2:$M$6097,2,0),"")</f>
        <v/>
      </c>
      <c r="D5185" s="68" t="str">
        <f>IFERROR(VLOOKUP($B5185,APガラス性能一覧!$A$2:$M$6097,3,0),"")</f>
        <v/>
      </c>
      <c r="E5185" s="68" t="str">
        <f>IFERROR(VLOOKUP($B5185,APガラス性能一覧!$A$2:$M$6097,4,0),"")</f>
        <v/>
      </c>
      <c r="F5185" s="68" t="str">
        <f>IFERROR(VLOOKUP($B5185,APガラス性能一覧!$A$2:$M$6097,5,0),"")</f>
        <v/>
      </c>
      <c r="G5185" s="68" t="str">
        <f>IFERROR(VLOOKUP($B5185,APガラス性能一覧!$A$2:$M$6097,6,0),"")</f>
        <v/>
      </c>
      <c r="H5185" s="68" t="str">
        <f>IFERROR(VLOOKUP($B5185,APガラス性能一覧!$A$2:$M$6097,7,0),"")</f>
        <v/>
      </c>
      <c r="I5185" s="68" t="str">
        <f>IFERROR(VLOOKUP($B5185,APガラス性能一覧!$A$2:$M$6097,8,0),"")</f>
        <v/>
      </c>
      <c r="J5185" s="68" t="str">
        <f>IFERROR(VLOOKUP($B5185,APガラス性能一覧!$A$2:$M$6097,9,0),"")</f>
        <v/>
      </c>
      <c r="K5185" s="68" t="str">
        <f>IFERROR(VLOOKUP($B5185,APガラス性能一覧!$A$2:$M$6097,10,0),"")</f>
        <v/>
      </c>
      <c r="L5185" s="68" t="str">
        <f>IFERROR(VLOOKUP($B5185,APガラス性能一覧!$A$2:$M$6097,11,0),"")</f>
        <v/>
      </c>
      <c r="M5185" s="68" t="str">
        <f>IFERROR(VLOOKUP($B5185,APガラス性能一覧!$A$2:$M$6097,12,0),"")</f>
        <v/>
      </c>
      <c r="N5185" s="68" t="str">
        <f>IFERROR(VLOOKUP($B5185,APガラス性能一覧!$A$2:$M$6097,13,0),"")</f>
        <v/>
      </c>
    </row>
    <row r="5186" spans="2:14" x14ac:dyDescent="0.4">
      <c r="B5186" s="68" t="str">
        <f>IF($D$2="","",IF($E$2=0.65,IFERROR(IF(INDEX(APガラス性能一覧!A:A,MATCH(ROW(B5180),APガラス性能一覧!$O:$O,0))="","",INDEX(APガラス性能一覧!A:A,MATCH(ROW(B5180),APガラス性能一覧!$O:$O,0))),""),IFERROR(IF(INDEX(APガラス性能一覧!A:A,MATCH(ROW(B5180),APガラス性能一覧!$N:$N,0))="","",INDEX(APガラス性能一覧!A:A,MATCH(ROW(B5180),APガラス性能一覧!$N:$N,0))),"")))</f>
        <v/>
      </c>
      <c r="C5186" s="68" t="str">
        <f>IFERROR(VLOOKUP($B5186,APガラス性能一覧!$A$2:$M$6097,2,0),"")</f>
        <v/>
      </c>
      <c r="D5186" s="68" t="str">
        <f>IFERROR(VLOOKUP($B5186,APガラス性能一覧!$A$2:$M$6097,3,0),"")</f>
        <v/>
      </c>
      <c r="E5186" s="68" t="str">
        <f>IFERROR(VLOOKUP($B5186,APガラス性能一覧!$A$2:$M$6097,4,0),"")</f>
        <v/>
      </c>
      <c r="F5186" s="68" t="str">
        <f>IFERROR(VLOOKUP($B5186,APガラス性能一覧!$A$2:$M$6097,5,0),"")</f>
        <v/>
      </c>
      <c r="G5186" s="68" t="str">
        <f>IFERROR(VLOOKUP($B5186,APガラス性能一覧!$A$2:$M$6097,6,0),"")</f>
        <v/>
      </c>
      <c r="H5186" s="68" t="str">
        <f>IFERROR(VLOOKUP($B5186,APガラス性能一覧!$A$2:$M$6097,7,0),"")</f>
        <v/>
      </c>
      <c r="I5186" s="68" t="str">
        <f>IFERROR(VLOOKUP($B5186,APガラス性能一覧!$A$2:$M$6097,8,0),"")</f>
        <v/>
      </c>
      <c r="J5186" s="68" t="str">
        <f>IFERROR(VLOOKUP($B5186,APガラス性能一覧!$A$2:$M$6097,9,0),"")</f>
        <v/>
      </c>
      <c r="K5186" s="68" t="str">
        <f>IFERROR(VLOOKUP($B5186,APガラス性能一覧!$A$2:$M$6097,10,0),"")</f>
        <v/>
      </c>
      <c r="L5186" s="68" t="str">
        <f>IFERROR(VLOOKUP($B5186,APガラス性能一覧!$A$2:$M$6097,11,0),"")</f>
        <v/>
      </c>
      <c r="M5186" s="68" t="str">
        <f>IFERROR(VLOOKUP($B5186,APガラス性能一覧!$A$2:$M$6097,12,0),"")</f>
        <v/>
      </c>
      <c r="N5186" s="68" t="str">
        <f>IFERROR(VLOOKUP($B5186,APガラス性能一覧!$A$2:$M$6097,13,0),"")</f>
        <v/>
      </c>
    </row>
    <row r="5187" spans="2:14" x14ac:dyDescent="0.4">
      <c r="B5187" s="68" t="str">
        <f>IF($D$2="","",IF($E$2=0.65,IFERROR(IF(INDEX(APガラス性能一覧!A:A,MATCH(ROW(B5181),APガラス性能一覧!$O:$O,0))="","",INDEX(APガラス性能一覧!A:A,MATCH(ROW(B5181),APガラス性能一覧!$O:$O,0))),""),IFERROR(IF(INDEX(APガラス性能一覧!A:A,MATCH(ROW(B5181),APガラス性能一覧!$N:$N,0))="","",INDEX(APガラス性能一覧!A:A,MATCH(ROW(B5181),APガラス性能一覧!$N:$N,0))),"")))</f>
        <v/>
      </c>
      <c r="C5187" s="68" t="str">
        <f>IFERROR(VLOOKUP($B5187,APガラス性能一覧!$A$2:$M$6097,2,0),"")</f>
        <v/>
      </c>
      <c r="D5187" s="68" t="str">
        <f>IFERROR(VLOOKUP($B5187,APガラス性能一覧!$A$2:$M$6097,3,0),"")</f>
        <v/>
      </c>
      <c r="E5187" s="68" t="str">
        <f>IFERROR(VLOOKUP($B5187,APガラス性能一覧!$A$2:$M$6097,4,0),"")</f>
        <v/>
      </c>
      <c r="F5187" s="68" t="str">
        <f>IFERROR(VLOOKUP($B5187,APガラス性能一覧!$A$2:$M$6097,5,0),"")</f>
        <v/>
      </c>
      <c r="G5187" s="68" t="str">
        <f>IFERROR(VLOOKUP($B5187,APガラス性能一覧!$A$2:$M$6097,6,0),"")</f>
        <v/>
      </c>
      <c r="H5187" s="68" t="str">
        <f>IFERROR(VLOOKUP($B5187,APガラス性能一覧!$A$2:$M$6097,7,0),"")</f>
        <v/>
      </c>
      <c r="I5187" s="68" t="str">
        <f>IFERROR(VLOOKUP($B5187,APガラス性能一覧!$A$2:$M$6097,8,0),"")</f>
        <v/>
      </c>
      <c r="J5187" s="68" t="str">
        <f>IFERROR(VLOOKUP($B5187,APガラス性能一覧!$A$2:$M$6097,9,0),"")</f>
        <v/>
      </c>
      <c r="K5187" s="68" t="str">
        <f>IFERROR(VLOOKUP($B5187,APガラス性能一覧!$A$2:$M$6097,10,0),"")</f>
        <v/>
      </c>
      <c r="L5187" s="68" t="str">
        <f>IFERROR(VLOOKUP($B5187,APガラス性能一覧!$A$2:$M$6097,11,0),"")</f>
        <v/>
      </c>
      <c r="M5187" s="68" t="str">
        <f>IFERROR(VLOOKUP($B5187,APガラス性能一覧!$A$2:$M$6097,12,0),"")</f>
        <v/>
      </c>
      <c r="N5187" s="68" t="str">
        <f>IFERROR(VLOOKUP($B5187,APガラス性能一覧!$A$2:$M$6097,13,0),"")</f>
        <v/>
      </c>
    </row>
    <row r="5188" spans="2:14" x14ac:dyDescent="0.4">
      <c r="B5188" s="68" t="str">
        <f>IF($D$2="","",IF($E$2=0.65,IFERROR(IF(INDEX(APガラス性能一覧!A:A,MATCH(ROW(B5182),APガラス性能一覧!$O:$O,0))="","",INDEX(APガラス性能一覧!A:A,MATCH(ROW(B5182),APガラス性能一覧!$O:$O,0))),""),IFERROR(IF(INDEX(APガラス性能一覧!A:A,MATCH(ROW(B5182),APガラス性能一覧!$N:$N,0))="","",INDEX(APガラス性能一覧!A:A,MATCH(ROW(B5182),APガラス性能一覧!$N:$N,0))),"")))</f>
        <v/>
      </c>
      <c r="C5188" s="68" t="str">
        <f>IFERROR(VLOOKUP($B5188,APガラス性能一覧!$A$2:$M$6097,2,0),"")</f>
        <v/>
      </c>
      <c r="D5188" s="68" t="str">
        <f>IFERROR(VLOOKUP($B5188,APガラス性能一覧!$A$2:$M$6097,3,0),"")</f>
        <v/>
      </c>
      <c r="E5188" s="68" t="str">
        <f>IFERROR(VLOOKUP($B5188,APガラス性能一覧!$A$2:$M$6097,4,0),"")</f>
        <v/>
      </c>
      <c r="F5188" s="68" t="str">
        <f>IFERROR(VLOOKUP($B5188,APガラス性能一覧!$A$2:$M$6097,5,0),"")</f>
        <v/>
      </c>
      <c r="G5188" s="68" t="str">
        <f>IFERROR(VLOOKUP($B5188,APガラス性能一覧!$A$2:$M$6097,6,0),"")</f>
        <v/>
      </c>
      <c r="H5188" s="68" t="str">
        <f>IFERROR(VLOOKUP($B5188,APガラス性能一覧!$A$2:$M$6097,7,0),"")</f>
        <v/>
      </c>
      <c r="I5188" s="68" t="str">
        <f>IFERROR(VLOOKUP($B5188,APガラス性能一覧!$A$2:$M$6097,8,0),"")</f>
        <v/>
      </c>
      <c r="J5188" s="68" t="str">
        <f>IFERROR(VLOOKUP($B5188,APガラス性能一覧!$A$2:$M$6097,9,0),"")</f>
        <v/>
      </c>
      <c r="K5188" s="68" t="str">
        <f>IFERROR(VLOOKUP($B5188,APガラス性能一覧!$A$2:$M$6097,10,0),"")</f>
        <v/>
      </c>
      <c r="L5188" s="68" t="str">
        <f>IFERROR(VLOOKUP($B5188,APガラス性能一覧!$A$2:$M$6097,11,0),"")</f>
        <v/>
      </c>
      <c r="M5188" s="68" t="str">
        <f>IFERROR(VLOOKUP($B5188,APガラス性能一覧!$A$2:$M$6097,12,0),"")</f>
        <v/>
      </c>
      <c r="N5188" s="68" t="str">
        <f>IFERROR(VLOOKUP($B5188,APガラス性能一覧!$A$2:$M$6097,13,0),"")</f>
        <v/>
      </c>
    </row>
    <row r="5189" spans="2:14" x14ac:dyDescent="0.4">
      <c r="B5189" s="68" t="str">
        <f>IF($D$2="","",IF($E$2=0.65,IFERROR(IF(INDEX(APガラス性能一覧!A:A,MATCH(ROW(B5183),APガラス性能一覧!$O:$O,0))="","",INDEX(APガラス性能一覧!A:A,MATCH(ROW(B5183),APガラス性能一覧!$O:$O,0))),""),IFERROR(IF(INDEX(APガラス性能一覧!A:A,MATCH(ROW(B5183),APガラス性能一覧!$N:$N,0))="","",INDEX(APガラス性能一覧!A:A,MATCH(ROW(B5183),APガラス性能一覧!$N:$N,0))),"")))</f>
        <v/>
      </c>
      <c r="C5189" s="68" t="str">
        <f>IFERROR(VLOOKUP($B5189,APガラス性能一覧!$A$2:$M$6097,2,0),"")</f>
        <v/>
      </c>
      <c r="D5189" s="68" t="str">
        <f>IFERROR(VLOOKUP($B5189,APガラス性能一覧!$A$2:$M$6097,3,0),"")</f>
        <v/>
      </c>
      <c r="E5189" s="68" t="str">
        <f>IFERROR(VLOOKUP($B5189,APガラス性能一覧!$A$2:$M$6097,4,0),"")</f>
        <v/>
      </c>
      <c r="F5189" s="68" t="str">
        <f>IFERROR(VLOOKUP($B5189,APガラス性能一覧!$A$2:$M$6097,5,0),"")</f>
        <v/>
      </c>
      <c r="G5189" s="68" t="str">
        <f>IFERROR(VLOOKUP($B5189,APガラス性能一覧!$A$2:$M$6097,6,0),"")</f>
        <v/>
      </c>
      <c r="H5189" s="68" t="str">
        <f>IFERROR(VLOOKUP($B5189,APガラス性能一覧!$A$2:$M$6097,7,0),"")</f>
        <v/>
      </c>
      <c r="I5189" s="68" t="str">
        <f>IFERROR(VLOOKUP($B5189,APガラス性能一覧!$A$2:$M$6097,8,0),"")</f>
        <v/>
      </c>
      <c r="J5189" s="68" t="str">
        <f>IFERROR(VLOOKUP($B5189,APガラス性能一覧!$A$2:$M$6097,9,0),"")</f>
        <v/>
      </c>
      <c r="K5189" s="68" t="str">
        <f>IFERROR(VLOOKUP($B5189,APガラス性能一覧!$A$2:$M$6097,10,0),"")</f>
        <v/>
      </c>
      <c r="L5189" s="68" t="str">
        <f>IFERROR(VLOOKUP($B5189,APガラス性能一覧!$A$2:$M$6097,11,0),"")</f>
        <v/>
      </c>
      <c r="M5189" s="68" t="str">
        <f>IFERROR(VLOOKUP($B5189,APガラス性能一覧!$A$2:$M$6097,12,0),"")</f>
        <v/>
      </c>
      <c r="N5189" s="68" t="str">
        <f>IFERROR(VLOOKUP($B5189,APガラス性能一覧!$A$2:$M$6097,13,0),"")</f>
        <v/>
      </c>
    </row>
    <row r="5190" spans="2:14" x14ac:dyDescent="0.4">
      <c r="B5190" s="68" t="str">
        <f>IF($D$2="","",IF($E$2=0.65,IFERROR(IF(INDEX(APガラス性能一覧!A:A,MATCH(ROW(B5184),APガラス性能一覧!$O:$O,0))="","",INDEX(APガラス性能一覧!A:A,MATCH(ROW(B5184),APガラス性能一覧!$O:$O,0))),""),IFERROR(IF(INDEX(APガラス性能一覧!A:A,MATCH(ROW(B5184),APガラス性能一覧!$N:$N,0))="","",INDEX(APガラス性能一覧!A:A,MATCH(ROW(B5184),APガラス性能一覧!$N:$N,0))),"")))</f>
        <v/>
      </c>
      <c r="C5190" s="68" t="str">
        <f>IFERROR(VLOOKUP($B5190,APガラス性能一覧!$A$2:$M$6097,2,0),"")</f>
        <v/>
      </c>
      <c r="D5190" s="68" t="str">
        <f>IFERROR(VLOOKUP($B5190,APガラス性能一覧!$A$2:$M$6097,3,0),"")</f>
        <v/>
      </c>
      <c r="E5190" s="68" t="str">
        <f>IFERROR(VLOOKUP($B5190,APガラス性能一覧!$A$2:$M$6097,4,0),"")</f>
        <v/>
      </c>
      <c r="F5190" s="68" t="str">
        <f>IFERROR(VLOOKUP($B5190,APガラス性能一覧!$A$2:$M$6097,5,0),"")</f>
        <v/>
      </c>
      <c r="G5190" s="68" t="str">
        <f>IFERROR(VLOOKUP($B5190,APガラス性能一覧!$A$2:$M$6097,6,0),"")</f>
        <v/>
      </c>
      <c r="H5190" s="68" t="str">
        <f>IFERROR(VLOOKUP($B5190,APガラス性能一覧!$A$2:$M$6097,7,0),"")</f>
        <v/>
      </c>
      <c r="I5190" s="68" t="str">
        <f>IFERROR(VLOOKUP($B5190,APガラス性能一覧!$A$2:$M$6097,8,0),"")</f>
        <v/>
      </c>
      <c r="J5190" s="68" t="str">
        <f>IFERROR(VLOOKUP($B5190,APガラス性能一覧!$A$2:$M$6097,9,0),"")</f>
        <v/>
      </c>
      <c r="K5190" s="68" t="str">
        <f>IFERROR(VLOOKUP($B5190,APガラス性能一覧!$A$2:$M$6097,10,0),"")</f>
        <v/>
      </c>
      <c r="L5190" s="68" t="str">
        <f>IFERROR(VLOOKUP($B5190,APガラス性能一覧!$A$2:$M$6097,11,0),"")</f>
        <v/>
      </c>
      <c r="M5190" s="68" t="str">
        <f>IFERROR(VLOOKUP($B5190,APガラス性能一覧!$A$2:$M$6097,12,0),"")</f>
        <v/>
      </c>
      <c r="N5190" s="68" t="str">
        <f>IFERROR(VLOOKUP($B5190,APガラス性能一覧!$A$2:$M$6097,13,0),"")</f>
        <v/>
      </c>
    </row>
    <row r="5191" spans="2:14" x14ac:dyDescent="0.4">
      <c r="B5191" s="68" t="str">
        <f>IF($D$2="","",IF($E$2=0.65,IFERROR(IF(INDEX(APガラス性能一覧!A:A,MATCH(ROW(B5185),APガラス性能一覧!$O:$O,0))="","",INDEX(APガラス性能一覧!A:A,MATCH(ROW(B5185),APガラス性能一覧!$O:$O,0))),""),IFERROR(IF(INDEX(APガラス性能一覧!A:A,MATCH(ROW(B5185),APガラス性能一覧!$N:$N,0))="","",INDEX(APガラス性能一覧!A:A,MATCH(ROW(B5185),APガラス性能一覧!$N:$N,0))),"")))</f>
        <v/>
      </c>
      <c r="C5191" s="68" t="str">
        <f>IFERROR(VLOOKUP($B5191,APガラス性能一覧!$A$2:$M$6097,2,0),"")</f>
        <v/>
      </c>
      <c r="D5191" s="68" t="str">
        <f>IFERROR(VLOOKUP($B5191,APガラス性能一覧!$A$2:$M$6097,3,0),"")</f>
        <v/>
      </c>
      <c r="E5191" s="68" t="str">
        <f>IFERROR(VLOOKUP($B5191,APガラス性能一覧!$A$2:$M$6097,4,0),"")</f>
        <v/>
      </c>
      <c r="F5191" s="68" t="str">
        <f>IFERROR(VLOOKUP($B5191,APガラス性能一覧!$A$2:$M$6097,5,0),"")</f>
        <v/>
      </c>
      <c r="G5191" s="68" t="str">
        <f>IFERROR(VLOOKUP($B5191,APガラス性能一覧!$A$2:$M$6097,6,0),"")</f>
        <v/>
      </c>
      <c r="H5191" s="68" t="str">
        <f>IFERROR(VLOOKUP($B5191,APガラス性能一覧!$A$2:$M$6097,7,0),"")</f>
        <v/>
      </c>
      <c r="I5191" s="68" t="str">
        <f>IFERROR(VLOOKUP($B5191,APガラス性能一覧!$A$2:$M$6097,8,0),"")</f>
        <v/>
      </c>
      <c r="J5191" s="68" t="str">
        <f>IFERROR(VLOOKUP($B5191,APガラス性能一覧!$A$2:$M$6097,9,0),"")</f>
        <v/>
      </c>
      <c r="K5191" s="68" t="str">
        <f>IFERROR(VLOOKUP($B5191,APガラス性能一覧!$A$2:$M$6097,10,0),"")</f>
        <v/>
      </c>
      <c r="L5191" s="68" t="str">
        <f>IFERROR(VLOOKUP($B5191,APガラス性能一覧!$A$2:$M$6097,11,0),"")</f>
        <v/>
      </c>
      <c r="M5191" s="68" t="str">
        <f>IFERROR(VLOOKUP($B5191,APガラス性能一覧!$A$2:$M$6097,12,0),"")</f>
        <v/>
      </c>
      <c r="N5191" s="68" t="str">
        <f>IFERROR(VLOOKUP($B5191,APガラス性能一覧!$A$2:$M$6097,13,0),"")</f>
        <v/>
      </c>
    </row>
    <row r="5192" spans="2:14" x14ac:dyDescent="0.4">
      <c r="B5192" s="68" t="str">
        <f>IF($D$2="","",IF($E$2=0.65,IFERROR(IF(INDEX(APガラス性能一覧!A:A,MATCH(ROW(B5186),APガラス性能一覧!$O:$O,0))="","",INDEX(APガラス性能一覧!A:A,MATCH(ROW(B5186),APガラス性能一覧!$O:$O,0))),""),IFERROR(IF(INDEX(APガラス性能一覧!A:A,MATCH(ROW(B5186),APガラス性能一覧!$N:$N,0))="","",INDEX(APガラス性能一覧!A:A,MATCH(ROW(B5186),APガラス性能一覧!$N:$N,0))),"")))</f>
        <v/>
      </c>
      <c r="C5192" s="68" t="str">
        <f>IFERROR(VLOOKUP($B5192,APガラス性能一覧!$A$2:$M$6097,2,0),"")</f>
        <v/>
      </c>
      <c r="D5192" s="68" t="str">
        <f>IFERROR(VLOOKUP($B5192,APガラス性能一覧!$A$2:$M$6097,3,0),"")</f>
        <v/>
      </c>
      <c r="E5192" s="68" t="str">
        <f>IFERROR(VLOOKUP($B5192,APガラス性能一覧!$A$2:$M$6097,4,0),"")</f>
        <v/>
      </c>
      <c r="F5192" s="68" t="str">
        <f>IFERROR(VLOOKUP($B5192,APガラス性能一覧!$A$2:$M$6097,5,0),"")</f>
        <v/>
      </c>
      <c r="G5192" s="68" t="str">
        <f>IFERROR(VLOOKUP($B5192,APガラス性能一覧!$A$2:$M$6097,6,0),"")</f>
        <v/>
      </c>
      <c r="H5192" s="68" t="str">
        <f>IFERROR(VLOOKUP($B5192,APガラス性能一覧!$A$2:$M$6097,7,0),"")</f>
        <v/>
      </c>
      <c r="I5192" s="68" t="str">
        <f>IFERROR(VLOOKUP($B5192,APガラス性能一覧!$A$2:$M$6097,8,0),"")</f>
        <v/>
      </c>
      <c r="J5192" s="68" t="str">
        <f>IFERROR(VLOOKUP($B5192,APガラス性能一覧!$A$2:$M$6097,9,0),"")</f>
        <v/>
      </c>
      <c r="K5192" s="68" t="str">
        <f>IFERROR(VLOOKUP($B5192,APガラス性能一覧!$A$2:$M$6097,10,0),"")</f>
        <v/>
      </c>
      <c r="L5192" s="68" t="str">
        <f>IFERROR(VLOOKUP($B5192,APガラス性能一覧!$A$2:$M$6097,11,0),"")</f>
        <v/>
      </c>
      <c r="M5192" s="68" t="str">
        <f>IFERROR(VLOOKUP($B5192,APガラス性能一覧!$A$2:$M$6097,12,0),"")</f>
        <v/>
      </c>
      <c r="N5192" s="68" t="str">
        <f>IFERROR(VLOOKUP($B5192,APガラス性能一覧!$A$2:$M$6097,13,0),"")</f>
        <v/>
      </c>
    </row>
    <row r="5193" spans="2:14" x14ac:dyDescent="0.4">
      <c r="B5193" s="68" t="str">
        <f>IF($D$2="","",IF($E$2=0.65,IFERROR(IF(INDEX(APガラス性能一覧!A:A,MATCH(ROW(B5187),APガラス性能一覧!$O:$O,0))="","",INDEX(APガラス性能一覧!A:A,MATCH(ROW(B5187),APガラス性能一覧!$O:$O,0))),""),IFERROR(IF(INDEX(APガラス性能一覧!A:A,MATCH(ROW(B5187),APガラス性能一覧!$N:$N,0))="","",INDEX(APガラス性能一覧!A:A,MATCH(ROW(B5187),APガラス性能一覧!$N:$N,0))),"")))</f>
        <v/>
      </c>
      <c r="C5193" s="68" t="str">
        <f>IFERROR(VLOOKUP($B5193,APガラス性能一覧!$A$2:$M$6097,2,0),"")</f>
        <v/>
      </c>
      <c r="D5193" s="68" t="str">
        <f>IFERROR(VLOOKUP($B5193,APガラス性能一覧!$A$2:$M$6097,3,0),"")</f>
        <v/>
      </c>
      <c r="E5193" s="68" t="str">
        <f>IFERROR(VLOOKUP($B5193,APガラス性能一覧!$A$2:$M$6097,4,0),"")</f>
        <v/>
      </c>
      <c r="F5193" s="68" t="str">
        <f>IFERROR(VLOOKUP($B5193,APガラス性能一覧!$A$2:$M$6097,5,0),"")</f>
        <v/>
      </c>
      <c r="G5193" s="68" t="str">
        <f>IFERROR(VLOOKUP($B5193,APガラス性能一覧!$A$2:$M$6097,6,0),"")</f>
        <v/>
      </c>
      <c r="H5193" s="68" t="str">
        <f>IFERROR(VLOOKUP($B5193,APガラス性能一覧!$A$2:$M$6097,7,0),"")</f>
        <v/>
      </c>
      <c r="I5193" s="68" t="str">
        <f>IFERROR(VLOOKUP($B5193,APガラス性能一覧!$A$2:$M$6097,8,0),"")</f>
        <v/>
      </c>
      <c r="J5193" s="68" t="str">
        <f>IFERROR(VLOOKUP($B5193,APガラス性能一覧!$A$2:$M$6097,9,0),"")</f>
        <v/>
      </c>
      <c r="K5193" s="68" t="str">
        <f>IFERROR(VLOOKUP($B5193,APガラス性能一覧!$A$2:$M$6097,10,0),"")</f>
        <v/>
      </c>
      <c r="L5193" s="68" t="str">
        <f>IFERROR(VLOOKUP($B5193,APガラス性能一覧!$A$2:$M$6097,11,0),"")</f>
        <v/>
      </c>
      <c r="M5193" s="68" t="str">
        <f>IFERROR(VLOOKUP($B5193,APガラス性能一覧!$A$2:$M$6097,12,0),"")</f>
        <v/>
      </c>
      <c r="N5193" s="68" t="str">
        <f>IFERROR(VLOOKUP($B5193,APガラス性能一覧!$A$2:$M$6097,13,0),"")</f>
        <v/>
      </c>
    </row>
    <row r="5194" spans="2:14" x14ac:dyDescent="0.4">
      <c r="B5194" s="68" t="str">
        <f>IF($D$2="","",IF($E$2=0.65,IFERROR(IF(INDEX(APガラス性能一覧!A:A,MATCH(ROW(B5188),APガラス性能一覧!$O:$O,0))="","",INDEX(APガラス性能一覧!A:A,MATCH(ROW(B5188),APガラス性能一覧!$O:$O,0))),""),IFERROR(IF(INDEX(APガラス性能一覧!A:A,MATCH(ROW(B5188),APガラス性能一覧!$N:$N,0))="","",INDEX(APガラス性能一覧!A:A,MATCH(ROW(B5188),APガラス性能一覧!$N:$N,0))),"")))</f>
        <v/>
      </c>
      <c r="C5194" s="68" t="str">
        <f>IFERROR(VLOOKUP($B5194,APガラス性能一覧!$A$2:$M$6097,2,0),"")</f>
        <v/>
      </c>
      <c r="D5194" s="68" t="str">
        <f>IFERROR(VLOOKUP($B5194,APガラス性能一覧!$A$2:$M$6097,3,0),"")</f>
        <v/>
      </c>
      <c r="E5194" s="68" t="str">
        <f>IFERROR(VLOOKUP($B5194,APガラス性能一覧!$A$2:$M$6097,4,0),"")</f>
        <v/>
      </c>
      <c r="F5194" s="68" t="str">
        <f>IFERROR(VLOOKUP($B5194,APガラス性能一覧!$A$2:$M$6097,5,0),"")</f>
        <v/>
      </c>
      <c r="G5194" s="68" t="str">
        <f>IFERROR(VLOOKUP($B5194,APガラス性能一覧!$A$2:$M$6097,6,0),"")</f>
        <v/>
      </c>
      <c r="H5194" s="68" t="str">
        <f>IFERROR(VLOOKUP($B5194,APガラス性能一覧!$A$2:$M$6097,7,0),"")</f>
        <v/>
      </c>
      <c r="I5194" s="68" t="str">
        <f>IFERROR(VLOOKUP($B5194,APガラス性能一覧!$A$2:$M$6097,8,0),"")</f>
        <v/>
      </c>
      <c r="J5194" s="68" t="str">
        <f>IFERROR(VLOOKUP($B5194,APガラス性能一覧!$A$2:$M$6097,9,0),"")</f>
        <v/>
      </c>
      <c r="K5194" s="68" t="str">
        <f>IFERROR(VLOOKUP($B5194,APガラス性能一覧!$A$2:$M$6097,10,0),"")</f>
        <v/>
      </c>
      <c r="L5194" s="68" t="str">
        <f>IFERROR(VLOOKUP($B5194,APガラス性能一覧!$A$2:$M$6097,11,0),"")</f>
        <v/>
      </c>
      <c r="M5194" s="68" t="str">
        <f>IFERROR(VLOOKUP($B5194,APガラス性能一覧!$A$2:$M$6097,12,0),"")</f>
        <v/>
      </c>
      <c r="N5194" s="68" t="str">
        <f>IFERROR(VLOOKUP($B5194,APガラス性能一覧!$A$2:$M$6097,13,0),"")</f>
        <v/>
      </c>
    </row>
    <row r="5195" spans="2:14" x14ac:dyDescent="0.4">
      <c r="B5195" s="68" t="str">
        <f>IF($D$2="","",IF($E$2=0.65,IFERROR(IF(INDEX(APガラス性能一覧!A:A,MATCH(ROW(B5189),APガラス性能一覧!$O:$O,0))="","",INDEX(APガラス性能一覧!A:A,MATCH(ROW(B5189),APガラス性能一覧!$O:$O,0))),""),IFERROR(IF(INDEX(APガラス性能一覧!A:A,MATCH(ROW(B5189),APガラス性能一覧!$N:$N,0))="","",INDEX(APガラス性能一覧!A:A,MATCH(ROW(B5189),APガラス性能一覧!$N:$N,0))),"")))</f>
        <v/>
      </c>
      <c r="C5195" s="68" t="str">
        <f>IFERROR(VLOOKUP($B5195,APガラス性能一覧!$A$2:$M$6097,2,0),"")</f>
        <v/>
      </c>
      <c r="D5195" s="68" t="str">
        <f>IFERROR(VLOOKUP($B5195,APガラス性能一覧!$A$2:$M$6097,3,0),"")</f>
        <v/>
      </c>
      <c r="E5195" s="68" t="str">
        <f>IFERROR(VLOOKUP($B5195,APガラス性能一覧!$A$2:$M$6097,4,0),"")</f>
        <v/>
      </c>
      <c r="F5195" s="68" t="str">
        <f>IFERROR(VLOOKUP($B5195,APガラス性能一覧!$A$2:$M$6097,5,0),"")</f>
        <v/>
      </c>
      <c r="G5195" s="68" t="str">
        <f>IFERROR(VLOOKUP($B5195,APガラス性能一覧!$A$2:$M$6097,6,0),"")</f>
        <v/>
      </c>
      <c r="H5195" s="68" t="str">
        <f>IFERROR(VLOOKUP($B5195,APガラス性能一覧!$A$2:$M$6097,7,0),"")</f>
        <v/>
      </c>
      <c r="I5195" s="68" t="str">
        <f>IFERROR(VLOOKUP($B5195,APガラス性能一覧!$A$2:$M$6097,8,0),"")</f>
        <v/>
      </c>
      <c r="J5195" s="68" t="str">
        <f>IFERROR(VLOOKUP($B5195,APガラス性能一覧!$A$2:$M$6097,9,0),"")</f>
        <v/>
      </c>
      <c r="K5195" s="68" t="str">
        <f>IFERROR(VLOOKUP($B5195,APガラス性能一覧!$A$2:$M$6097,10,0),"")</f>
        <v/>
      </c>
      <c r="L5195" s="68" t="str">
        <f>IFERROR(VLOOKUP($B5195,APガラス性能一覧!$A$2:$M$6097,11,0),"")</f>
        <v/>
      </c>
      <c r="M5195" s="68" t="str">
        <f>IFERROR(VLOOKUP($B5195,APガラス性能一覧!$A$2:$M$6097,12,0),"")</f>
        <v/>
      </c>
      <c r="N5195" s="68" t="str">
        <f>IFERROR(VLOOKUP($B5195,APガラス性能一覧!$A$2:$M$6097,13,0),"")</f>
        <v/>
      </c>
    </row>
    <row r="5196" spans="2:14" x14ac:dyDescent="0.4">
      <c r="B5196" s="68" t="str">
        <f>IF($D$2="","",IF($E$2=0.65,IFERROR(IF(INDEX(APガラス性能一覧!A:A,MATCH(ROW(B5190),APガラス性能一覧!$O:$O,0))="","",INDEX(APガラス性能一覧!A:A,MATCH(ROW(B5190),APガラス性能一覧!$O:$O,0))),""),IFERROR(IF(INDEX(APガラス性能一覧!A:A,MATCH(ROW(B5190),APガラス性能一覧!$N:$N,0))="","",INDEX(APガラス性能一覧!A:A,MATCH(ROW(B5190),APガラス性能一覧!$N:$N,0))),"")))</f>
        <v/>
      </c>
      <c r="C5196" s="68" t="str">
        <f>IFERROR(VLOOKUP($B5196,APガラス性能一覧!$A$2:$M$6097,2,0),"")</f>
        <v/>
      </c>
      <c r="D5196" s="68" t="str">
        <f>IFERROR(VLOOKUP($B5196,APガラス性能一覧!$A$2:$M$6097,3,0),"")</f>
        <v/>
      </c>
      <c r="E5196" s="68" t="str">
        <f>IFERROR(VLOOKUP($B5196,APガラス性能一覧!$A$2:$M$6097,4,0),"")</f>
        <v/>
      </c>
      <c r="F5196" s="68" t="str">
        <f>IFERROR(VLOOKUP($B5196,APガラス性能一覧!$A$2:$M$6097,5,0),"")</f>
        <v/>
      </c>
      <c r="G5196" s="68" t="str">
        <f>IFERROR(VLOOKUP($B5196,APガラス性能一覧!$A$2:$M$6097,6,0),"")</f>
        <v/>
      </c>
      <c r="H5196" s="68" t="str">
        <f>IFERROR(VLOOKUP($B5196,APガラス性能一覧!$A$2:$M$6097,7,0),"")</f>
        <v/>
      </c>
      <c r="I5196" s="68" t="str">
        <f>IFERROR(VLOOKUP($B5196,APガラス性能一覧!$A$2:$M$6097,8,0),"")</f>
        <v/>
      </c>
      <c r="J5196" s="68" t="str">
        <f>IFERROR(VLOOKUP($B5196,APガラス性能一覧!$A$2:$M$6097,9,0),"")</f>
        <v/>
      </c>
      <c r="K5196" s="68" t="str">
        <f>IFERROR(VLOOKUP($B5196,APガラス性能一覧!$A$2:$M$6097,10,0),"")</f>
        <v/>
      </c>
      <c r="L5196" s="68" t="str">
        <f>IFERROR(VLOOKUP($B5196,APガラス性能一覧!$A$2:$M$6097,11,0),"")</f>
        <v/>
      </c>
      <c r="M5196" s="68" t="str">
        <f>IFERROR(VLOOKUP($B5196,APガラス性能一覧!$A$2:$M$6097,12,0),"")</f>
        <v/>
      </c>
      <c r="N5196" s="68" t="str">
        <f>IFERROR(VLOOKUP($B5196,APガラス性能一覧!$A$2:$M$6097,13,0),"")</f>
        <v/>
      </c>
    </row>
    <row r="5197" spans="2:14" x14ac:dyDescent="0.4">
      <c r="B5197" s="68" t="str">
        <f>IF($D$2="","",IF($E$2=0.65,IFERROR(IF(INDEX(APガラス性能一覧!A:A,MATCH(ROW(B5191),APガラス性能一覧!$O:$O,0))="","",INDEX(APガラス性能一覧!A:A,MATCH(ROW(B5191),APガラス性能一覧!$O:$O,0))),""),IFERROR(IF(INDEX(APガラス性能一覧!A:A,MATCH(ROW(B5191),APガラス性能一覧!$N:$N,0))="","",INDEX(APガラス性能一覧!A:A,MATCH(ROW(B5191),APガラス性能一覧!$N:$N,0))),"")))</f>
        <v/>
      </c>
      <c r="C5197" s="68" t="str">
        <f>IFERROR(VLOOKUP($B5197,APガラス性能一覧!$A$2:$M$6097,2,0),"")</f>
        <v/>
      </c>
      <c r="D5197" s="68" t="str">
        <f>IFERROR(VLOOKUP($B5197,APガラス性能一覧!$A$2:$M$6097,3,0),"")</f>
        <v/>
      </c>
      <c r="E5197" s="68" t="str">
        <f>IFERROR(VLOOKUP($B5197,APガラス性能一覧!$A$2:$M$6097,4,0),"")</f>
        <v/>
      </c>
      <c r="F5197" s="68" t="str">
        <f>IFERROR(VLOOKUP($B5197,APガラス性能一覧!$A$2:$M$6097,5,0),"")</f>
        <v/>
      </c>
      <c r="G5197" s="68" t="str">
        <f>IFERROR(VLOOKUP($B5197,APガラス性能一覧!$A$2:$M$6097,6,0),"")</f>
        <v/>
      </c>
      <c r="H5197" s="68" t="str">
        <f>IFERROR(VLOOKUP($B5197,APガラス性能一覧!$A$2:$M$6097,7,0),"")</f>
        <v/>
      </c>
      <c r="I5197" s="68" t="str">
        <f>IFERROR(VLOOKUP($B5197,APガラス性能一覧!$A$2:$M$6097,8,0),"")</f>
        <v/>
      </c>
      <c r="J5197" s="68" t="str">
        <f>IFERROR(VLOOKUP($B5197,APガラス性能一覧!$A$2:$M$6097,9,0),"")</f>
        <v/>
      </c>
      <c r="K5197" s="68" t="str">
        <f>IFERROR(VLOOKUP($B5197,APガラス性能一覧!$A$2:$M$6097,10,0),"")</f>
        <v/>
      </c>
      <c r="L5197" s="68" t="str">
        <f>IFERROR(VLOOKUP($B5197,APガラス性能一覧!$A$2:$M$6097,11,0),"")</f>
        <v/>
      </c>
      <c r="M5197" s="68" t="str">
        <f>IFERROR(VLOOKUP($B5197,APガラス性能一覧!$A$2:$M$6097,12,0),"")</f>
        <v/>
      </c>
      <c r="N5197" s="68" t="str">
        <f>IFERROR(VLOOKUP($B5197,APガラス性能一覧!$A$2:$M$6097,13,0),"")</f>
        <v/>
      </c>
    </row>
    <row r="5198" spans="2:14" x14ac:dyDescent="0.4">
      <c r="B5198" s="68" t="str">
        <f>IF($D$2="","",IF($E$2=0.65,IFERROR(IF(INDEX(APガラス性能一覧!A:A,MATCH(ROW(B5192),APガラス性能一覧!$O:$O,0))="","",INDEX(APガラス性能一覧!A:A,MATCH(ROW(B5192),APガラス性能一覧!$O:$O,0))),""),IFERROR(IF(INDEX(APガラス性能一覧!A:A,MATCH(ROW(B5192),APガラス性能一覧!$N:$N,0))="","",INDEX(APガラス性能一覧!A:A,MATCH(ROW(B5192),APガラス性能一覧!$N:$N,0))),"")))</f>
        <v/>
      </c>
      <c r="C5198" s="68" t="str">
        <f>IFERROR(VLOOKUP($B5198,APガラス性能一覧!$A$2:$M$6097,2,0),"")</f>
        <v/>
      </c>
      <c r="D5198" s="68" t="str">
        <f>IFERROR(VLOOKUP($B5198,APガラス性能一覧!$A$2:$M$6097,3,0),"")</f>
        <v/>
      </c>
      <c r="E5198" s="68" t="str">
        <f>IFERROR(VLOOKUP($B5198,APガラス性能一覧!$A$2:$M$6097,4,0),"")</f>
        <v/>
      </c>
      <c r="F5198" s="68" t="str">
        <f>IFERROR(VLOOKUP($B5198,APガラス性能一覧!$A$2:$M$6097,5,0),"")</f>
        <v/>
      </c>
      <c r="G5198" s="68" t="str">
        <f>IFERROR(VLOOKUP($B5198,APガラス性能一覧!$A$2:$M$6097,6,0),"")</f>
        <v/>
      </c>
      <c r="H5198" s="68" t="str">
        <f>IFERROR(VLOOKUP($B5198,APガラス性能一覧!$A$2:$M$6097,7,0),"")</f>
        <v/>
      </c>
      <c r="I5198" s="68" t="str">
        <f>IFERROR(VLOOKUP($B5198,APガラス性能一覧!$A$2:$M$6097,8,0),"")</f>
        <v/>
      </c>
      <c r="J5198" s="68" t="str">
        <f>IFERROR(VLOOKUP($B5198,APガラス性能一覧!$A$2:$M$6097,9,0),"")</f>
        <v/>
      </c>
      <c r="K5198" s="68" t="str">
        <f>IFERROR(VLOOKUP($B5198,APガラス性能一覧!$A$2:$M$6097,10,0),"")</f>
        <v/>
      </c>
      <c r="L5198" s="68" t="str">
        <f>IFERROR(VLOOKUP($B5198,APガラス性能一覧!$A$2:$M$6097,11,0),"")</f>
        <v/>
      </c>
      <c r="M5198" s="68" t="str">
        <f>IFERROR(VLOOKUP($B5198,APガラス性能一覧!$A$2:$M$6097,12,0),"")</f>
        <v/>
      </c>
      <c r="N5198" s="68" t="str">
        <f>IFERROR(VLOOKUP($B5198,APガラス性能一覧!$A$2:$M$6097,13,0),"")</f>
        <v/>
      </c>
    </row>
    <row r="5199" spans="2:14" x14ac:dyDescent="0.4">
      <c r="B5199" s="68" t="str">
        <f>IF($D$2="","",IF($E$2=0.65,IFERROR(IF(INDEX(APガラス性能一覧!A:A,MATCH(ROW(B5193),APガラス性能一覧!$O:$O,0))="","",INDEX(APガラス性能一覧!A:A,MATCH(ROW(B5193),APガラス性能一覧!$O:$O,0))),""),IFERROR(IF(INDEX(APガラス性能一覧!A:A,MATCH(ROW(B5193),APガラス性能一覧!$N:$N,0))="","",INDEX(APガラス性能一覧!A:A,MATCH(ROW(B5193),APガラス性能一覧!$N:$N,0))),"")))</f>
        <v/>
      </c>
      <c r="C5199" s="68" t="str">
        <f>IFERROR(VLOOKUP($B5199,APガラス性能一覧!$A$2:$M$6097,2,0),"")</f>
        <v/>
      </c>
      <c r="D5199" s="68" t="str">
        <f>IFERROR(VLOOKUP($B5199,APガラス性能一覧!$A$2:$M$6097,3,0),"")</f>
        <v/>
      </c>
      <c r="E5199" s="68" t="str">
        <f>IFERROR(VLOOKUP($B5199,APガラス性能一覧!$A$2:$M$6097,4,0),"")</f>
        <v/>
      </c>
      <c r="F5199" s="68" t="str">
        <f>IFERROR(VLOOKUP($B5199,APガラス性能一覧!$A$2:$M$6097,5,0),"")</f>
        <v/>
      </c>
      <c r="G5199" s="68" t="str">
        <f>IFERROR(VLOOKUP($B5199,APガラス性能一覧!$A$2:$M$6097,6,0),"")</f>
        <v/>
      </c>
      <c r="H5199" s="68" t="str">
        <f>IFERROR(VLOOKUP($B5199,APガラス性能一覧!$A$2:$M$6097,7,0),"")</f>
        <v/>
      </c>
      <c r="I5199" s="68" t="str">
        <f>IFERROR(VLOOKUP($B5199,APガラス性能一覧!$A$2:$M$6097,8,0),"")</f>
        <v/>
      </c>
      <c r="J5199" s="68" t="str">
        <f>IFERROR(VLOOKUP($B5199,APガラス性能一覧!$A$2:$M$6097,9,0),"")</f>
        <v/>
      </c>
      <c r="K5199" s="68" t="str">
        <f>IFERROR(VLOOKUP($B5199,APガラス性能一覧!$A$2:$M$6097,10,0),"")</f>
        <v/>
      </c>
      <c r="L5199" s="68" t="str">
        <f>IFERROR(VLOOKUP($B5199,APガラス性能一覧!$A$2:$M$6097,11,0),"")</f>
        <v/>
      </c>
      <c r="M5199" s="68" t="str">
        <f>IFERROR(VLOOKUP($B5199,APガラス性能一覧!$A$2:$M$6097,12,0),"")</f>
        <v/>
      </c>
      <c r="N5199" s="68" t="str">
        <f>IFERROR(VLOOKUP($B5199,APガラス性能一覧!$A$2:$M$6097,13,0),"")</f>
        <v/>
      </c>
    </row>
    <row r="5200" spans="2:14" x14ac:dyDescent="0.4">
      <c r="B5200" s="68" t="str">
        <f>IF($D$2="","",IF($E$2=0.65,IFERROR(IF(INDEX(APガラス性能一覧!A:A,MATCH(ROW(B5194),APガラス性能一覧!$O:$O,0))="","",INDEX(APガラス性能一覧!A:A,MATCH(ROW(B5194),APガラス性能一覧!$O:$O,0))),""),IFERROR(IF(INDEX(APガラス性能一覧!A:A,MATCH(ROW(B5194),APガラス性能一覧!$N:$N,0))="","",INDEX(APガラス性能一覧!A:A,MATCH(ROW(B5194),APガラス性能一覧!$N:$N,0))),"")))</f>
        <v/>
      </c>
      <c r="C5200" s="68" t="str">
        <f>IFERROR(VLOOKUP($B5200,APガラス性能一覧!$A$2:$M$6097,2,0),"")</f>
        <v/>
      </c>
      <c r="D5200" s="68" t="str">
        <f>IFERROR(VLOOKUP($B5200,APガラス性能一覧!$A$2:$M$6097,3,0),"")</f>
        <v/>
      </c>
      <c r="E5200" s="68" t="str">
        <f>IFERROR(VLOOKUP($B5200,APガラス性能一覧!$A$2:$M$6097,4,0),"")</f>
        <v/>
      </c>
      <c r="F5200" s="68" t="str">
        <f>IFERROR(VLOOKUP($B5200,APガラス性能一覧!$A$2:$M$6097,5,0),"")</f>
        <v/>
      </c>
      <c r="G5200" s="68" t="str">
        <f>IFERROR(VLOOKUP($B5200,APガラス性能一覧!$A$2:$M$6097,6,0),"")</f>
        <v/>
      </c>
      <c r="H5200" s="68" t="str">
        <f>IFERROR(VLOOKUP($B5200,APガラス性能一覧!$A$2:$M$6097,7,0),"")</f>
        <v/>
      </c>
      <c r="I5200" s="68" t="str">
        <f>IFERROR(VLOOKUP($B5200,APガラス性能一覧!$A$2:$M$6097,8,0),"")</f>
        <v/>
      </c>
      <c r="J5200" s="68" t="str">
        <f>IFERROR(VLOOKUP($B5200,APガラス性能一覧!$A$2:$M$6097,9,0),"")</f>
        <v/>
      </c>
      <c r="K5200" s="68" t="str">
        <f>IFERROR(VLOOKUP($B5200,APガラス性能一覧!$A$2:$M$6097,10,0),"")</f>
        <v/>
      </c>
      <c r="L5200" s="68" t="str">
        <f>IFERROR(VLOOKUP($B5200,APガラス性能一覧!$A$2:$M$6097,11,0),"")</f>
        <v/>
      </c>
      <c r="M5200" s="68" t="str">
        <f>IFERROR(VLOOKUP($B5200,APガラス性能一覧!$A$2:$M$6097,12,0),"")</f>
        <v/>
      </c>
      <c r="N5200" s="68" t="str">
        <f>IFERROR(VLOOKUP($B5200,APガラス性能一覧!$A$2:$M$6097,13,0),"")</f>
        <v/>
      </c>
    </row>
    <row r="5201" spans="2:14" x14ac:dyDescent="0.4">
      <c r="B5201" s="68" t="str">
        <f>IF($D$2="","",IF($E$2=0.65,IFERROR(IF(INDEX(APガラス性能一覧!A:A,MATCH(ROW(B5195),APガラス性能一覧!$O:$O,0))="","",INDEX(APガラス性能一覧!A:A,MATCH(ROW(B5195),APガラス性能一覧!$O:$O,0))),""),IFERROR(IF(INDEX(APガラス性能一覧!A:A,MATCH(ROW(B5195),APガラス性能一覧!$N:$N,0))="","",INDEX(APガラス性能一覧!A:A,MATCH(ROW(B5195),APガラス性能一覧!$N:$N,0))),"")))</f>
        <v/>
      </c>
      <c r="C5201" s="68" t="str">
        <f>IFERROR(VLOOKUP($B5201,APガラス性能一覧!$A$2:$M$6097,2,0),"")</f>
        <v/>
      </c>
      <c r="D5201" s="68" t="str">
        <f>IFERROR(VLOOKUP($B5201,APガラス性能一覧!$A$2:$M$6097,3,0),"")</f>
        <v/>
      </c>
      <c r="E5201" s="68" t="str">
        <f>IFERROR(VLOOKUP($B5201,APガラス性能一覧!$A$2:$M$6097,4,0),"")</f>
        <v/>
      </c>
      <c r="F5201" s="68" t="str">
        <f>IFERROR(VLOOKUP($B5201,APガラス性能一覧!$A$2:$M$6097,5,0),"")</f>
        <v/>
      </c>
      <c r="G5201" s="68" t="str">
        <f>IFERROR(VLOOKUP($B5201,APガラス性能一覧!$A$2:$M$6097,6,0),"")</f>
        <v/>
      </c>
      <c r="H5201" s="68" t="str">
        <f>IFERROR(VLOOKUP($B5201,APガラス性能一覧!$A$2:$M$6097,7,0),"")</f>
        <v/>
      </c>
      <c r="I5201" s="68" t="str">
        <f>IFERROR(VLOOKUP($B5201,APガラス性能一覧!$A$2:$M$6097,8,0),"")</f>
        <v/>
      </c>
      <c r="J5201" s="68" t="str">
        <f>IFERROR(VLOOKUP($B5201,APガラス性能一覧!$A$2:$M$6097,9,0),"")</f>
        <v/>
      </c>
      <c r="K5201" s="68" t="str">
        <f>IFERROR(VLOOKUP($B5201,APガラス性能一覧!$A$2:$M$6097,10,0),"")</f>
        <v/>
      </c>
      <c r="L5201" s="68" t="str">
        <f>IFERROR(VLOOKUP($B5201,APガラス性能一覧!$A$2:$M$6097,11,0),"")</f>
        <v/>
      </c>
      <c r="M5201" s="68" t="str">
        <f>IFERROR(VLOOKUP($B5201,APガラス性能一覧!$A$2:$M$6097,12,0),"")</f>
        <v/>
      </c>
      <c r="N5201" s="68" t="str">
        <f>IFERROR(VLOOKUP($B5201,APガラス性能一覧!$A$2:$M$6097,13,0),"")</f>
        <v/>
      </c>
    </row>
    <row r="5202" spans="2:14" x14ac:dyDescent="0.4">
      <c r="B5202" s="68" t="str">
        <f>IF($D$2="","",IF($E$2=0.65,IFERROR(IF(INDEX(APガラス性能一覧!A:A,MATCH(ROW(B5196),APガラス性能一覧!$O:$O,0))="","",INDEX(APガラス性能一覧!A:A,MATCH(ROW(B5196),APガラス性能一覧!$O:$O,0))),""),IFERROR(IF(INDEX(APガラス性能一覧!A:A,MATCH(ROW(B5196),APガラス性能一覧!$N:$N,0))="","",INDEX(APガラス性能一覧!A:A,MATCH(ROW(B5196),APガラス性能一覧!$N:$N,0))),"")))</f>
        <v/>
      </c>
      <c r="C5202" s="68" t="str">
        <f>IFERROR(VLOOKUP($B5202,APガラス性能一覧!$A$2:$M$6097,2,0),"")</f>
        <v/>
      </c>
      <c r="D5202" s="68" t="str">
        <f>IFERROR(VLOOKUP($B5202,APガラス性能一覧!$A$2:$M$6097,3,0),"")</f>
        <v/>
      </c>
      <c r="E5202" s="68" t="str">
        <f>IFERROR(VLOOKUP($B5202,APガラス性能一覧!$A$2:$M$6097,4,0),"")</f>
        <v/>
      </c>
      <c r="F5202" s="68" t="str">
        <f>IFERROR(VLOOKUP($B5202,APガラス性能一覧!$A$2:$M$6097,5,0),"")</f>
        <v/>
      </c>
      <c r="G5202" s="68" t="str">
        <f>IFERROR(VLOOKUP($B5202,APガラス性能一覧!$A$2:$M$6097,6,0),"")</f>
        <v/>
      </c>
      <c r="H5202" s="68" t="str">
        <f>IFERROR(VLOOKUP($B5202,APガラス性能一覧!$A$2:$M$6097,7,0),"")</f>
        <v/>
      </c>
      <c r="I5202" s="68" t="str">
        <f>IFERROR(VLOOKUP($B5202,APガラス性能一覧!$A$2:$M$6097,8,0),"")</f>
        <v/>
      </c>
      <c r="J5202" s="68" t="str">
        <f>IFERROR(VLOOKUP($B5202,APガラス性能一覧!$A$2:$M$6097,9,0),"")</f>
        <v/>
      </c>
      <c r="K5202" s="68" t="str">
        <f>IFERROR(VLOOKUP($B5202,APガラス性能一覧!$A$2:$M$6097,10,0),"")</f>
        <v/>
      </c>
      <c r="L5202" s="68" t="str">
        <f>IFERROR(VLOOKUP($B5202,APガラス性能一覧!$A$2:$M$6097,11,0),"")</f>
        <v/>
      </c>
      <c r="M5202" s="68" t="str">
        <f>IFERROR(VLOOKUP($B5202,APガラス性能一覧!$A$2:$M$6097,12,0),"")</f>
        <v/>
      </c>
      <c r="N5202" s="68" t="str">
        <f>IFERROR(VLOOKUP($B5202,APガラス性能一覧!$A$2:$M$6097,13,0),"")</f>
        <v/>
      </c>
    </row>
    <row r="5203" spans="2:14" x14ac:dyDescent="0.4">
      <c r="B5203" s="68" t="str">
        <f>IF($D$2="","",IF($E$2=0.65,IFERROR(IF(INDEX(APガラス性能一覧!A:A,MATCH(ROW(B5197),APガラス性能一覧!$O:$O,0))="","",INDEX(APガラス性能一覧!A:A,MATCH(ROW(B5197),APガラス性能一覧!$O:$O,0))),""),IFERROR(IF(INDEX(APガラス性能一覧!A:A,MATCH(ROW(B5197),APガラス性能一覧!$N:$N,0))="","",INDEX(APガラス性能一覧!A:A,MATCH(ROW(B5197),APガラス性能一覧!$N:$N,0))),"")))</f>
        <v/>
      </c>
      <c r="C5203" s="68" t="str">
        <f>IFERROR(VLOOKUP($B5203,APガラス性能一覧!$A$2:$M$6097,2,0),"")</f>
        <v/>
      </c>
      <c r="D5203" s="68" t="str">
        <f>IFERROR(VLOOKUP($B5203,APガラス性能一覧!$A$2:$M$6097,3,0),"")</f>
        <v/>
      </c>
      <c r="E5203" s="68" t="str">
        <f>IFERROR(VLOOKUP($B5203,APガラス性能一覧!$A$2:$M$6097,4,0),"")</f>
        <v/>
      </c>
      <c r="F5203" s="68" t="str">
        <f>IFERROR(VLOOKUP($B5203,APガラス性能一覧!$A$2:$M$6097,5,0),"")</f>
        <v/>
      </c>
      <c r="G5203" s="68" t="str">
        <f>IFERROR(VLOOKUP($B5203,APガラス性能一覧!$A$2:$M$6097,6,0),"")</f>
        <v/>
      </c>
      <c r="H5203" s="68" t="str">
        <f>IFERROR(VLOOKUP($B5203,APガラス性能一覧!$A$2:$M$6097,7,0),"")</f>
        <v/>
      </c>
      <c r="I5203" s="68" t="str">
        <f>IFERROR(VLOOKUP($B5203,APガラス性能一覧!$A$2:$M$6097,8,0),"")</f>
        <v/>
      </c>
      <c r="J5203" s="68" t="str">
        <f>IFERROR(VLOOKUP($B5203,APガラス性能一覧!$A$2:$M$6097,9,0),"")</f>
        <v/>
      </c>
      <c r="K5203" s="68" t="str">
        <f>IFERROR(VLOOKUP($B5203,APガラス性能一覧!$A$2:$M$6097,10,0),"")</f>
        <v/>
      </c>
      <c r="L5203" s="68" t="str">
        <f>IFERROR(VLOOKUP($B5203,APガラス性能一覧!$A$2:$M$6097,11,0),"")</f>
        <v/>
      </c>
      <c r="M5203" s="68" t="str">
        <f>IFERROR(VLOOKUP($B5203,APガラス性能一覧!$A$2:$M$6097,12,0),"")</f>
        <v/>
      </c>
      <c r="N5203" s="68" t="str">
        <f>IFERROR(VLOOKUP($B5203,APガラス性能一覧!$A$2:$M$6097,13,0),"")</f>
        <v/>
      </c>
    </row>
    <row r="5204" spans="2:14" x14ac:dyDescent="0.4">
      <c r="B5204" s="68" t="str">
        <f>IF($D$2="","",IF($E$2=0.65,IFERROR(IF(INDEX(APガラス性能一覧!A:A,MATCH(ROW(B5198),APガラス性能一覧!$O:$O,0))="","",INDEX(APガラス性能一覧!A:A,MATCH(ROW(B5198),APガラス性能一覧!$O:$O,0))),""),IFERROR(IF(INDEX(APガラス性能一覧!A:A,MATCH(ROW(B5198),APガラス性能一覧!$N:$N,0))="","",INDEX(APガラス性能一覧!A:A,MATCH(ROW(B5198),APガラス性能一覧!$N:$N,0))),"")))</f>
        <v/>
      </c>
      <c r="C5204" s="68" t="str">
        <f>IFERROR(VLOOKUP($B5204,APガラス性能一覧!$A$2:$M$6097,2,0),"")</f>
        <v/>
      </c>
      <c r="D5204" s="68" t="str">
        <f>IFERROR(VLOOKUP($B5204,APガラス性能一覧!$A$2:$M$6097,3,0),"")</f>
        <v/>
      </c>
      <c r="E5204" s="68" t="str">
        <f>IFERROR(VLOOKUP($B5204,APガラス性能一覧!$A$2:$M$6097,4,0),"")</f>
        <v/>
      </c>
      <c r="F5204" s="68" t="str">
        <f>IFERROR(VLOOKUP($B5204,APガラス性能一覧!$A$2:$M$6097,5,0),"")</f>
        <v/>
      </c>
      <c r="G5204" s="68" t="str">
        <f>IFERROR(VLOOKUP($B5204,APガラス性能一覧!$A$2:$M$6097,6,0),"")</f>
        <v/>
      </c>
      <c r="H5204" s="68" t="str">
        <f>IFERROR(VLOOKUP($B5204,APガラス性能一覧!$A$2:$M$6097,7,0),"")</f>
        <v/>
      </c>
      <c r="I5204" s="68" t="str">
        <f>IFERROR(VLOOKUP($B5204,APガラス性能一覧!$A$2:$M$6097,8,0),"")</f>
        <v/>
      </c>
      <c r="J5204" s="68" t="str">
        <f>IFERROR(VLOOKUP($B5204,APガラス性能一覧!$A$2:$M$6097,9,0),"")</f>
        <v/>
      </c>
      <c r="K5204" s="68" t="str">
        <f>IFERROR(VLOOKUP($B5204,APガラス性能一覧!$A$2:$M$6097,10,0),"")</f>
        <v/>
      </c>
      <c r="L5204" s="68" t="str">
        <f>IFERROR(VLOOKUP($B5204,APガラス性能一覧!$A$2:$M$6097,11,0),"")</f>
        <v/>
      </c>
      <c r="M5204" s="68" t="str">
        <f>IFERROR(VLOOKUP($B5204,APガラス性能一覧!$A$2:$M$6097,12,0),"")</f>
        <v/>
      </c>
      <c r="N5204" s="68" t="str">
        <f>IFERROR(VLOOKUP($B5204,APガラス性能一覧!$A$2:$M$6097,13,0),"")</f>
        <v/>
      </c>
    </row>
    <row r="5205" spans="2:14" x14ac:dyDescent="0.4">
      <c r="B5205" s="68" t="str">
        <f>IF($D$2="","",IF($E$2=0.65,IFERROR(IF(INDEX(APガラス性能一覧!A:A,MATCH(ROW(B5199),APガラス性能一覧!$O:$O,0))="","",INDEX(APガラス性能一覧!A:A,MATCH(ROW(B5199),APガラス性能一覧!$O:$O,0))),""),IFERROR(IF(INDEX(APガラス性能一覧!A:A,MATCH(ROW(B5199),APガラス性能一覧!$N:$N,0))="","",INDEX(APガラス性能一覧!A:A,MATCH(ROW(B5199),APガラス性能一覧!$N:$N,0))),"")))</f>
        <v/>
      </c>
      <c r="C5205" s="68" t="str">
        <f>IFERROR(VLOOKUP($B5205,APガラス性能一覧!$A$2:$M$6097,2,0),"")</f>
        <v/>
      </c>
      <c r="D5205" s="68" t="str">
        <f>IFERROR(VLOOKUP($B5205,APガラス性能一覧!$A$2:$M$6097,3,0),"")</f>
        <v/>
      </c>
      <c r="E5205" s="68" t="str">
        <f>IFERROR(VLOOKUP($B5205,APガラス性能一覧!$A$2:$M$6097,4,0),"")</f>
        <v/>
      </c>
      <c r="F5205" s="68" t="str">
        <f>IFERROR(VLOOKUP($B5205,APガラス性能一覧!$A$2:$M$6097,5,0),"")</f>
        <v/>
      </c>
      <c r="G5205" s="68" t="str">
        <f>IFERROR(VLOOKUP($B5205,APガラス性能一覧!$A$2:$M$6097,6,0),"")</f>
        <v/>
      </c>
      <c r="H5205" s="68" t="str">
        <f>IFERROR(VLOOKUP($B5205,APガラス性能一覧!$A$2:$M$6097,7,0),"")</f>
        <v/>
      </c>
      <c r="I5205" s="68" t="str">
        <f>IFERROR(VLOOKUP($B5205,APガラス性能一覧!$A$2:$M$6097,8,0),"")</f>
        <v/>
      </c>
      <c r="J5205" s="68" t="str">
        <f>IFERROR(VLOOKUP($B5205,APガラス性能一覧!$A$2:$M$6097,9,0),"")</f>
        <v/>
      </c>
      <c r="K5205" s="68" t="str">
        <f>IFERROR(VLOOKUP($B5205,APガラス性能一覧!$A$2:$M$6097,10,0),"")</f>
        <v/>
      </c>
      <c r="L5205" s="68" t="str">
        <f>IFERROR(VLOOKUP($B5205,APガラス性能一覧!$A$2:$M$6097,11,0),"")</f>
        <v/>
      </c>
      <c r="M5205" s="68" t="str">
        <f>IFERROR(VLOOKUP($B5205,APガラス性能一覧!$A$2:$M$6097,12,0),"")</f>
        <v/>
      </c>
      <c r="N5205" s="68" t="str">
        <f>IFERROR(VLOOKUP($B5205,APガラス性能一覧!$A$2:$M$6097,13,0),"")</f>
        <v/>
      </c>
    </row>
    <row r="5206" spans="2:14" x14ac:dyDescent="0.4">
      <c r="B5206" s="68" t="str">
        <f>IF($D$2="","",IF($E$2=0.65,IFERROR(IF(INDEX(APガラス性能一覧!A:A,MATCH(ROW(B5200),APガラス性能一覧!$O:$O,0))="","",INDEX(APガラス性能一覧!A:A,MATCH(ROW(B5200),APガラス性能一覧!$O:$O,0))),""),IFERROR(IF(INDEX(APガラス性能一覧!A:A,MATCH(ROW(B5200),APガラス性能一覧!$N:$N,0))="","",INDEX(APガラス性能一覧!A:A,MATCH(ROW(B5200),APガラス性能一覧!$N:$N,0))),"")))</f>
        <v/>
      </c>
      <c r="C5206" s="68" t="str">
        <f>IFERROR(VLOOKUP($B5206,APガラス性能一覧!$A$2:$M$6097,2,0),"")</f>
        <v/>
      </c>
      <c r="D5206" s="68" t="str">
        <f>IFERROR(VLOOKUP($B5206,APガラス性能一覧!$A$2:$M$6097,3,0),"")</f>
        <v/>
      </c>
      <c r="E5206" s="68" t="str">
        <f>IFERROR(VLOOKUP($B5206,APガラス性能一覧!$A$2:$M$6097,4,0),"")</f>
        <v/>
      </c>
      <c r="F5206" s="68" t="str">
        <f>IFERROR(VLOOKUP($B5206,APガラス性能一覧!$A$2:$M$6097,5,0),"")</f>
        <v/>
      </c>
      <c r="G5206" s="68" t="str">
        <f>IFERROR(VLOOKUP($B5206,APガラス性能一覧!$A$2:$M$6097,6,0),"")</f>
        <v/>
      </c>
      <c r="H5206" s="68" t="str">
        <f>IFERROR(VLOOKUP($B5206,APガラス性能一覧!$A$2:$M$6097,7,0),"")</f>
        <v/>
      </c>
      <c r="I5206" s="68" t="str">
        <f>IFERROR(VLOOKUP($B5206,APガラス性能一覧!$A$2:$M$6097,8,0),"")</f>
        <v/>
      </c>
      <c r="J5206" s="68" t="str">
        <f>IFERROR(VLOOKUP($B5206,APガラス性能一覧!$A$2:$M$6097,9,0),"")</f>
        <v/>
      </c>
      <c r="K5206" s="68" t="str">
        <f>IFERROR(VLOOKUP($B5206,APガラス性能一覧!$A$2:$M$6097,10,0),"")</f>
        <v/>
      </c>
      <c r="L5206" s="68" t="str">
        <f>IFERROR(VLOOKUP($B5206,APガラス性能一覧!$A$2:$M$6097,11,0),"")</f>
        <v/>
      </c>
      <c r="M5206" s="68" t="str">
        <f>IFERROR(VLOOKUP($B5206,APガラス性能一覧!$A$2:$M$6097,12,0),"")</f>
        <v/>
      </c>
      <c r="N5206" s="68" t="str">
        <f>IFERROR(VLOOKUP($B5206,APガラス性能一覧!$A$2:$M$6097,13,0),"")</f>
        <v/>
      </c>
    </row>
    <row r="5207" spans="2:14" x14ac:dyDescent="0.4">
      <c r="B5207" s="68" t="str">
        <f>IF($D$2="","",IF($E$2=0.65,IFERROR(IF(INDEX(APガラス性能一覧!A:A,MATCH(ROW(B5201),APガラス性能一覧!$O:$O,0))="","",INDEX(APガラス性能一覧!A:A,MATCH(ROW(B5201),APガラス性能一覧!$O:$O,0))),""),IFERROR(IF(INDEX(APガラス性能一覧!A:A,MATCH(ROW(B5201),APガラス性能一覧!$N:$N,0))="","",INDEX(APガラス性能一覧!A:A,MATCH(ROW(B5201),APガラス性能一覧!$N:$N,0))),"")))</f>
        <v/>
      </c>
      <c r="C5207" s="68" t="str">
        <f>IFERROR(VLOOKUP($B5207,APガラス性能一覧!$A$2:$M$6097,2,0),"")</f>
        <v/>
      </c>
      <c r="D5207" s="68" t="str">
        <f>IFERROR(VLOOKUP($B5207,APガラス性能一覧!$A$2:$M$6097,3,0),"")</f>
        <v/>
      </c>
      <c r="E5207" s="68" t="str">
        <f>IFERROR(VLOOKUP($B5207,APガラス性能一覧!$A$2:$M$6097,4,0),"")</f>
        <v/>
      </c>
      <c r="F5207" s="68" t="str">
        <f>IFERROR(VLOOKUP($B5207,APガラス性能一覧!$A$2:$M$6097,5,0),"")</f>
        <v/>
      </c>
      <c r="G5207" s="68" t="str">
        <f>IFERROR(VLOOKUP($B5207,APガラス性能一覧!$A$2:$M$6097,6,0),"")</f>
        <v/>
      </c>
      <c r="H5207" s="68" t="str">
        <f>IFERROR(VLOOKUP($B5207,APガラス性能一覧!$A$2:$M$6097,7,0),"")</f>
        <v/>
      </c>
      <c r="I5207" s="68" t="str">
        <f>IFERROR(VLOOKUP($B5207,APガラス性能一覧!$A$2:$M$6097,8,0),"")</f>
        <v/>
      </c>
      <c r="J5207" s="68" t="str">
        <f>IFERROR(VLOOKUP($B5207,APガラス性能一覧!$A$2:$M$6097,9,0),"")</f>
        <v/>
      </c>
      <c r="K5207" s="68" t="str">
        <f>IFERROR(VLOOKUP($B5207,APガラス性能一覧!$A$2:$M$6097,10,0),"")</f>
        <v/>
      </c>
      <c r="L5207" s="68" t="str">
        <f>IFERROR(VLOOKUP($B5207,APガラス性能一覧!$A$2:$M$6097,11,0),"")</f>
        <v/>
      </c>
      <c r="M5207" s="68" t="str">
        <f>IFERROR(VLOOKUP($B5207,APガラス性能一覧!$A$2:$M$6097,12,0),"")</f>
        <v/>
      </c>
      <c r="N5207" s="68" t="str">
        <f>IFERROR(VLOOKUP($B5207,APガラス性能一覧!$A$2:$M$6097,13,0),"")</f>
        <v/>
      </c>
    </row>
    <row r="5208" spans="2:14" x14ac:dyDescent="0.4">
      <c r="B5208" s="68" t="str">
        <f>IF($D$2="","",IF($E$2=0.65,IFERROR(IF(INDEX(APガラス性能一覧!A:A,MATCH(ROW(B5202),APガラス性能一覧!$O:$O,0))="","",INDEX(APガラス性能一覧!A:A,MATCH(ROW(B5202),APガラス性能一覧!$O:$O,0))),""),IFERROR(IF(INDEX(APガラス性能一覧!A:A,MATCH(ROW(B5202),APガラス性能一覧!$N:$N,0))="","",INDEX(APガラス性能一覧!A:A,MATCH(ROW(B5202),APガラス性能一覧!$N:$N,0))),"")))</f>
        <v/>
      </c>
      <c r="C5208" s="68" t="str">
        <f>IFERROR(VLOOKUP($B5208,APガラス性能一覧!$A$2:$M$6097,2,0),"")</f>
        <v/>
      </c>
      <c r="D5208" s="68" t="str">
        <f>IFERROR(VLOOKUP($B5208,APガラス性能一覧!$A$2:$M$6097,3,0),"")</f>
        <v/>
      </c>
      <c r="E5208" s="68" t="str">
        <f>IFERROR(VLOOKUP($B5208,APガラス性能一覧!$A$2:$M$6097,4,0),"")</f>
        <v/>
      </c>
      <c r="F5208" s="68" t="str">
        <f>IFERROR(VLOOKUP($B5208,APガラス性能一覧!$A$2:$M$6097,5,0),"")</f>
        <v/>
      </c>
      <c r="G5208" s="68" t="str">
        <f>IFERROR(VLOOKUP($B5208,APガラス性能一覧!$A$2:$M$6097,6,0),"")</f>
        <v/>
      </c>
      <c r="H5208" s="68" t="str">
        <f>IFERROR(VLOOKUP($B5208,APガラス性能一覧!$A$2:$M$6097,7,0),"")</f>
        <v/>
      </c>
      <c r="I5208" s="68" t="str">
        <f>IFERROR(VLOOKUP($B5208,APガラス性能一覧!$A$2:$M$6097,8,0),"")</f>
        <v/>
      </c>
      <c r="J5208" s="68" t="str">
        <f>IFERROR(VLOOKUP($B5208,APガラス性能一覧!$A$2:$M$6097,9,0),"")</f>
        <v/>
      </c>
      <c r="K5208" s="68" t="str">
        <f>IFERROR(VLOOKUP($B5208,APガラス性能一覧!$A$2:$M$6097,10,0),"")</f>
        <v/>
      </c>
      <c r="L5208" s="68" t="str">
        <f>IFERROR(VLOOKUP($B5208,APガラス性能一覧!$A$2:$M$6097,11,0),"")</f>
        <v/>
      </c>
      <c r="M5208" s="68" t="str">
        <f>IFERROR(VLOOKUP($B5208,APガラス性能一覧!$A$2:$M$6097,12,0),"")</f>
        <v/>
      </c>
      <c r="N5208" s="68" t="str">
        <f>IFERROR(VLOOKUP($B5208,APガラス性能一覧!$A$2:$M$6097,13,0),"")</f>
        <v/>
      </c>
    </row>
    <row r="5209" spans="2:14" x14ac:dyDescent="0.4">
      <c r="B5209" s="68" t="str">
        <f>IF($D$2="","",IF($E$2=0.65,IFERROR(IF(INDEX(APガラス性能一覧!A:A,MATCH(ROW(B5203),APガラス性能一覧!$O:$O,0))="","",INDEX(APガラス性能一覧!A:A,MATCH(ROW(B5203),APガラス性能一覧!$O:$O,0))),""),IFERROR(IF(INDEX(APガラス性能一覧!A:A,MATCH(ROW(B5203),APガラス性能一覧!$N:$N,0))="","",INDEX(APガラス性能一覧!A:A,MATCH(ROW(B5203),APガラス性能一覧!$N:$N,0))),"")))</f>
        <v/>
      </c>
      <c r="C5209" s="68" t="str">
        <f>IFERROR(VLOOKUP($B5209,APガラス性能一覧!$A$2:$M$6097,2,0),"")</f>
        <v/>
      </c>
      <c r="D5209" s="68" t="str">
        <f>IFERROR(VLOOKUP($B5209,APガラス性能一覧!$A$2:$M$6097,3,0),"")</f>
        <v/>
      </c>
      <c r="E5209" s="68" t="str">
        <f>IFERROR(VLOOKUP($B5209,APガラス性能一覧!$A$2:$M$6097,4,0),"")</f>
        <v/>
      </c>
      <c r="F5209" s="68" t="str">
        <f>IFERROR(VLOOKUP($B5209,APガラス性能一覧!$A$2:$M$6097,5,0),"")</f>
        <v/>
      </c>
      <c r="G5209" s="68" t="str">
        <f>IFERROR(VLOOKUP($B5209,APガラス性能一覧!$A$2:$M$6097,6,0),"")</f>
        <v/>
      </c>
      <c r="H5209" s="68" t="str">
        <f>IFERROR(VLOOKUP($B5209,APガラス性能一覧!$A$2:$M$6097,7,0),"")</f>
        <v/>
      </c>
      <c r="I5209" s="68" t="str">
        <f>IFERROR(VLOOKUP($B5209,APガラス性能一覧!$A$2:$M$6097,8,0),"")</f>
        <v/>
      </c>
      <c r="J5209" s="68" t="str">
        <f>IFERROR(VLOOKUP($B5209,APガラス性能一覧!$A$2:$M$6097,9,0),"")</f>
        <v/>
      </c>
      <c r="K5209" s="68" t="str">
        <f>IFERROR(VLOOKUP($B5209,APガラス性能一覧!$A$2:$M$6097,10,0),"")</f>
        <v/>
      </c>
      <c r="L5209" s="68" t="str">
        <f>IFERROR(VLOOKUP($B5209,APガラス性能一覧!$A$2:$M$6097,11,0),"")</f>
        <v/>
      </c>
      <c r="M5209" s="68" t="str">
        <f>IFERROR(VLOOKUP($B5209,APガラス性能一覧!$A$2:$M$6097,12,0),"")</f>
        <v/>
      </c>
      <c r="N5209" s="68" t="str">
        <f>IFERROR(VLOOKUP($B5209,APガラス性能一覧!$A$2:$M$6097,13,0),"")</f>
        <v/>
      </c>
    </row>
    <row r="5210" spans="2:14" x14ac:dyDescent="0.4">
      <c r="B5210" s="68" t="str">
        <f>IF($D$2="","",IF($E$2=0.65,IFERROR(IF(INDEX(APガラス性能一覧!A:A,MATCH(ROW(B5204),APガラス性能一覧!$O:$O,0))="","",INDEX(APガラス性能一覧!A:A,MATCH(ROW(B5204),APガラス性能一覧!$O:$O,0))),""),IFERROR(IF(INDEX(APガラス性能一覧!A:A,MATCH(ROW(B5204),APガラス性能一覧!$N:$N,0))="","",INDEX(APガラス性能一覧!A:A,MATCH(ROW(B5204),APガラス性能一覧!$N:$N,0))),"")))</f>
        <v/>
      </c>
      <c r="C5210" s="68" t="str">
        <f>IFERROR(VLOOKUP($B5210,APガラス性能一覧!$A$2:$M$6097,2,0),"")</f>
        <v/>
      </c>
      <c r="D5210" s="68" t="str">
        <f>IFERROR(VLOOKUP($B5210,APガラス性能一覧!$A$2:$M$6097,3,0),"")</f>
        <v/>
      </c>
      <c r="E5210" s="68" t="str">
        <f>IFERROR(VLOOKUP($B5210,APガラス性能一覧!$A$2:$M$6097,4,0),"")</f>
        <v/>
      </c>
      <c r="F5210" s="68" t="str">
        <f>IFERROR(VLOOKUP($B5210,APガラス性能一覧!$A$2:$M$6097,5,0),"")</f>
        <v/>
      </c>
      <c r="G5210" s="68" t="str">
        <f>IFERROR(VLOOKUP($B5210,APガラス性能一覧!$A$2:$M$6097,6,0),"")</f>
        <v/>
      </c>
      <c r="H5210" s="68" t="str">
        <f>IFERROR(VLOOKUP($B5210,APガラス性能一覧!$A$2:$M$6097,7,0),"")</f>
        <v/>
      </c>
      <c r="I5210" s="68" t="str">
        <f>IFERROR(VLOOKUP($B5210,APガラス性能一覧!$A$2:$M$6097,8,0),"")</f>
        <v/>
      </c>
      <c r="J5210" s="68" t="str">
        <f>IFERROR(VLOOKUP($B5210,APガラス性能一覧!$A$2:$M$6097,9,0),"")</f>
        <v/>
      </c>
      <c r="K5210" s="68" t="str">
        <f>IFERROR(VLOOKUP($B5210,APガラス性能一覧!$A$2:$M$6097,10,0),"")</f>
        <v/>
      </c>
      <c r="L5210" s="68" t="str">
        <f>IFERROR(VLOOKUP($B5210,APガラス性能一覧!$A$2:$M$6097,11,0),"")</f>
        <v/>
      </c>
      <c r="M5210" s="68" t="str">
        <f>IFERROR(VLOOKUP($B5210,APガラス性能一覧!$A$2:$M$6097,12,0),"")</f>
        <v/>
      </c>
      <c r="N5210" s="68" t="str">
        <f>IFERROR(VLOOKUP($B5210,APガラス性能一覧!$A$2:$M$6097,13,0),"")</f>
        <v/>
      </c>
    </row>
    <row r="5211" spans="2:14" x14ac:dyDescent="0.4">
      <c r="B5211" s="68" t="str">
        <f>IF($D$2="","",IF($E$2=0.65,IFERROR(IF(INDEX(APガラス性能一覧!A:A,MATCH(ROW(B5205),APガラス性能一覧!$O:$O,0))="","",INDEX(APガラス性能一覧!A:A,MATCH(ROW(B5205),APガラス性能一覧!$O:$O,0))),""),IFERROR(IF(INDEX(APガラス性能一覧!A:A,MATCH(ROW(B5205),APガラス性能一覧!$N:$N,0))="","",INDEX(APガラス性能一覧!A:A,MATCH(ROW(B5205),APガラス性能一覧!$N:$N,0))),"")))</f>
        <v/>
      </c>
      <c r="C5211" s="68" t="str">
        <f>IFERROR(VLOOKUP($B5211,APガラス性能一覧!$A$2:$M$6097,2,0),"")</f>
        <v/>
      </c>
      <c r="D5211" s="68" t="str">
        <f>IFERROR(VLOOKUP($B5211,APガラス性能一覧!$A$2:$M$6097,3,0),"")</f>
        <v/>
      </c>
      <c r="E5211" s="68" t="str">
        <f>IFERROR(VLOOKUP($B5211,APガラス性能一覧!$A$2:$M$6097,4,0),"")</f>
        <v/>
      </c>
      <c r="F5211" s="68" t="str">
        <f>IFERROR(VLOOKUP($B5211,APガラス性能一覧!$A$2:$M$6097,5,0),"")</f>
        <v/>
      </c>
      <c r="G5211" s="68" t="str">
        <f>IFERROR(VLOOKUP($B5211,APガラス性能一覧!$A$2:$M$6097,6,0),"")</f>
        <v/>
      </c>
      <c r="H5211" s="68" t="str">
        <f>IFERROR(VLOOKUP($B5211,APガラス性能一覧!$A$2:$M$6097,7,0),"")</f>
        <v/>
      </c>
      <c r="I5211" s="68" t="str">
        <f>IFERROR(VLOOKUP($B5211,APガラス性能一覧!$A$2:$M$6097,8,0),"")</f>
        <v/>
      </c>
      <c r="J5211" s="68" t="str">
        <f>IFERROR(VLOOKUP($B5211,APガラス性能一覧!$A$2:$M$6097,9,0),"")</f>
        <v/>
      </c>
      <c r="K5211" s="68" t="str">
        <f>IFERROR(VLOOKUP($B5211,APガラス性能一覧!$A$2:$M$6097,10,0),"")</f>
        <v/>
      </c>
      <c r="L5211" s="68" t="str">
        <f>IFERROR(VLOOKUP($B5211,APガラス性能一覧!$A$2:$M$6097,11,0),"")</f>
        <v/>
      </c>
      <c r="M5211" s="68" t="str">
        <f>IFERROR(VLOOKUP($B5211,APガラス性能一覧!$A$2:$M$6097,12,0),"")</f>
        <v/>
      </c>
      <c r="N5211" s="68" t="str">
        <f>IFERROR(VLOOKUP($B5211,APガラス性能一覧!$A$2:$M$6097,13,0),"")</f>
        <v/>
      </c>
    </row>
    <row r="5212" spans="2:14" x14ac:dyDescent="0.4">
      <c r="B5212" s="68" t="str">
        <f>IF($D$2="","",IF($E$2=0.65,IFERROR(IF(INDEX(APガラス性能一覧!A:A,MATCH(ROW(B5206),APガラス性能一覧!$O:$O,0))="","",INDEX(APガラス性能一覧!A:A,MATCH(ROW(B5206),APガラス性能一覧!$O:$O,0))),""),IFERROR(IF(INDEX(APガラス性能一覧!A:A,MATCH(ROW(B5206),APガラス性能一覧!$N:$N,0))="","",INDEX(APガラス性能一覧!A:A,MATCH(ROW(B5206),APガラス性能一覧!$N:$N,0))),"")))</f>
        <v/>
      </c>
      <c r="C5212" s="68" t="str">
        <f>IFERROR(VLOOKUP($B5212,APガラス性能一覧!$A$2:$M$6097,2,0),"")</f>
        <v/>
      </c>
      <c r="D5212" s="68" t="str">
        <f>IFERROR(VLOOKUP($B5212,APガラス性能一覧!$A$2:$M$6097,3,0),"")</f>
        <v/>
      </c>
      <c r="E5212" s="68" t="str">
        <f>IFERROR(VLOOKUP($B5212,APガラス性能一覧!$A$2:$M$6097,4,0),"")</f>
        <v/>
      </c>
      <c r="F5212" s="68" t="str">
        <f>IFERROR(VLOOKUP($B5212,APガラス性能一覧!$A$2:$M$6097,5,0),"")</f>
        <v/>
      </c>
      <c r="G5212" s="68" t="str">
        <f>IFERROR(VLOOKUP($B5212,APガラス性能一覧!$A$2:$M$6097,6,0),"")</f>
        <v/>
      </c>
      <c r="H5212" s="68" t="str">
        <f>IFERROR(VLOOKUP($B5212,APガラス性能一覧!$A$2:$M$6097,7,0),"")</f>
        <v/>
      </c>
      <c r="I5212" s="68" t="str">
        <f>IFERROR(VLOOKUP($B5212,APガラス性能一覧!$A$2:$M$6097,8,0),"")</f>
        <v/>
      </c>
      <c r="J5212" s="68" t="str">
        <f>IFERROR(VLOOKUP($B5212,APガラス性能一覧!$A$2:$M$6097,9,0),"")</f>
        <v/>
      </c>
      <c r="K5212" s="68" t="str">
        <f>IFERROR(VLOOKUP($B5212,APガラス性能一覧!$A$2:$M$6097,10,0),"")</f>
        <v/>
      </c>
      <c r="L5212" s="68" t="str">
        <f>IFERROR(VLOOKUP($B5212,APガラス性能一覧!$A$2:$M$6097,11,0),"")</f>
        <v/>
      </c>
      <c r="M5212" s="68" t="str">
        <f>IFERROR(VLOOKUP($B5212,APガラス性能一覧!$A$2:$M$6097,12,0),"")</f>
        <v/>
      </c>
      <c r="N5212" s="68" t="str">
        <f>IFERROR(VLOOKUP($B5212,APガラス性能一覧!$A$2:$M$6097,13,0),"")</f>
        <v/>
      </c>
    </row>
    <row r="5213" spans="2:14" x14ac:dyDescent="0.4">
      <c r="B5213" s="68" t="str">
        <f>IF($D$2="","",IF($E$2=0.65,IFERROR(IF(INDEX(APガラス性能一覧!A:A,MATCH(ROW(B5207),APガラス性能一覧!$O:$O,0))="","",INDEX(APガラス性能一覧!A:A,MATCH(ROW(B5207),APガラス性能一覧!$O:$O,0))),""),IFERROR(IF(INDEX(APガラス性能一覧!A:A,MATCH(ROW(B5207),APガラス性能一覧!$N:$N,0))="","",INDEX(APガラス性能一覧!A:A,MATCH(ROW(B5207),APガラス性能一覧!$N:$N,0))),"")))</f>
        <v/>
      </c>
      <c r="C5213" s="68" t="str">
        <f>IFERROR(VLOOKUP($B5213,APガラス性能一覧!$A$2:$M$6097,2,0),"")</f>
        <v/>
      </c>
      <c r="D5213" s="68" t="str">
        <f>IFERROR(VLOOKUP($B5213,APガラス性能一覧!$A$2:$M$6097,3,0),"")</f>
        <v/>
      </c>
      <c r="E5213" s="68" t="str">
        <f>IFERROR(VLOOKUP($B5213,APガラス性能一覧!$A$2:$M$6097,4,0),"")</f>
        <v/>
      </c>
      <c r="F5213" s="68" t="str">
        <f>IFERROR(VLOOKUP($B5213,APガラス性能一覧!$A$2:$M$6097,5,0),"")</f>
        <v/>
      </c>
      <c r="G5213" s="68" t="str">
        <f>IFERROR(VLOOKUP($B5213,APガラス性能一覧!$A$2:$M$6097,6,0),"")</f>
        <v/>
      </c>
      <c r="H5213" s="68" t="str">
        <f>IFERROR(VLOOKUP($B5213,APガラス性能一覧!$A$2:$M$6097,7,0),"")</f>
        <v/>
      </c>
      <c r="I5213" s="68" t="str">
        <f>IFERROR(VLOOKUP($B5213,APガラス性能一覧!$A$2:$M$6097,8,0),"")</f>
        <v/>
      </c>
      <c r="J5213" s="68" t="str">
        <f>IFERROR(VLOOKUP($B5213,APガラス性能一覧!$A$2:$M$6097,9,0),"")</f>
        <v/>
      </c>
      <c r="K5213" s="68" t="str">
        <f>IFERROR(VLOOKUP($B5213,APガラス性能一覧!$A$2:$M$6097,10,0),"")</f>
        <v/>
      </c>
      <c r="L5213" s="68" t="str">
        <f>IFERROR(VLOOKUP($B5213,APガラス性能一覧!$A$2:$M$6097,11,0),"")</f>
        <v/>
      </c>
      <c r="M5213" s="68" t="str">
        <f>IFERROR(VLOOKUP($B5213,APガラス性能一覧!$A$2:$M$6097,12,0),"")</f>
        <v/>
      </c>
      <c r="N5213" s="68" t="str">
        <f>IFERROR(VLOOKUP($B5213,APガラス性能一覧!$A$2:$M$6097,13,0),"")</f>
        <v/>
      </c>
    </row>
    <row r="5214" spans="2:14" x14ac:dyDescent="0.4">
      <c r="B5214" s="68" t="str">
        <f>IF($D$2="","",IF($E$2=0.65,IFERROR(IF(INDEX(APガラス性能一覧!A:A,MATCH(ROW(B5208),APガラス性能一覧!$O:$O,0))="","",INDEX(APガラス性能一覧!A:A,MATCH(ROW(B5208),APガラス性能一覧!$O:$O,0))),""),IFERROR(IF(INDEX(APガラス性能一覧!A:A,MATCH(ROW(B5208),APガラス性能一覧!$N:$N,0))="","",INDEX(APガラス性能一覧!A:A,MATCH(ROW(B5208),APガラス性能一覧!$N:$N,0))),"")))</f>
        <v/>
      </c>
      <c r="C5214" s="68" t="str">
        <f>IFERROR(VLOOKUP($B5214,APガラス性能一覧!$A$2:$M$6097,2,0),"")</f>
        <v/>
      </c>
      <c r="D5214" s="68" t="str">
        <f>IFERROR(VLOOKUP($B5214,APガラス性能一覧!$A$2:$M$6097,3,0),"")</f>
        <v/>
      </c>
      <c r="E5214" s="68" t="str">
        <f>IFERROR(VLOOKUP($B5214,APガラス性能一覧!$A$2:$M$6097,4,0),"")</f>
        <v/>
      </c>
      <c r="F5214" s="68" t="str">
        <f>IFERROR(VLOOKUP($B5214,APガラス性能一覧!$A$2:$M$6097,5,0),"")</f>
        <v/>
      </c>
      <c r="G5214" s="68" t="str">
        <f>IFERROR(VLOOKUP($B5214,APガラス性能一覧!$A$2:$M$6097,6,0),"")</f>
        <v/>
      </c>
      <c r="H5214" s="68" t="str">
        <f>IFERROR(VLOOKUP($B5214,APガラス性能一覧!$A$2:$M$6097,7,0),"")</f>
        <v/>
      </c>
      <c r="I5214" s="68" t="str">
        <f>IFERROR(VLOOKUP($B5214,APガラス性能一覧!$A$2:$M$6097,8,0),"")</f>
        <v/>
      </c>
      <c r="J5214" s="68" t="str">
        <f>IFERROR(VLOOKUP($B5214,APガラス性能一覧!$A$2:$M$6097,9,0),"")</f>
        <v/>
      </c>
      <c r="K5214" s="68" t="str">
        <f>IFERROR(VLOOKUP($B5214,APガラス性能一覧!$A$2:$M$6097,10,0),"")</f>
        <v/>
      </c>
      <c r="L5214" s="68" t="str">
        <f>IFERROR(VLOOKUP($B5214,APガラス性能一覧!$A$2:$M$6097,11,0),"")</f>
        <v/>
      </c>
      <c r="M5214" s="68" t="str">
        <f>IFERROR(VLOOKUP($B5214,APガラス性能一覧!$A$2:$M$6097,12,0),"")</f>
        <v/>
      </c>
      <c r="N5214" s="68" t="str">
        <f>IFERROR(VLOOKUP($B5214,APガラス性能一覧!$A$2:$M$6097,13,0),"")</f>
        <v/>
      </c>
    </row>
    <row r="5215" spans="2:14" x14ac:dyDescent="0.4">
      <c r="B5215" s="68" t="str">
        <f>IF($D$2="","",IF($E$2=0.65,IFERROR(IF(INDEX(APガラス性能一覧!A:A,MATCH(ROW(B5209),APガラス性能一覧!$O:$O,0))="","",INDEX(APガラス性能一覧!A:A,MATCH(ROW(B5209),APガラス性能一覧!$O:$O,0))),""),IFERROR(IF(INDEX(APガラス性能一覧!A:A,MATCH(ROW(B5209),APガラス性能一覧!$N:$N,0))="","",INDEX(APガラス性能一覧!A:A,MATCH(ROW(B5209),APガラス性能一覧!$N:$N,0))),"")))</f>
        <v/>
      </c>
      <c r="C5215" s="68" t="str">
        <f>IFERROR(VLOOKUP($B5215,APガラス性能一覧!$A$2:$M$6097,2,0),"")</f>
        <v/>
      </c>
      <c r="D5215" s="68" t="str">
        <f>IFERROR(VLOOKUP($B5215,APガラス性能一覧!$A$2:$M$6097,3,0),"")</f>
        <v/>
      </c>
      <c r="E5215" s="68" t="str">
        <f>IFERROR(VLOOKUP($B5215,APガラス性能一覧!$A$2:$M$6097,4,0),"")</f>
        <v/>
      </c>
      <c r="F5215" s="68" t="str">
        <f>IFERROR(VLOOKUP($B5215,APガラス性能一覧!$A$2:$M$6097,5,0),"")</f>
        <v/>
      </c>
      <c r="G5215" s="68" t="str">
        <f>IFERROR(VLOOKUP($B5215,APガラス性能一覧!$A$2:$M$6097,6,0),"")</f>
        <v/>
      </c>
      <c r="H5215" s="68" t="str">
        <f>IFERROR(VLOOKUP($B5215,APガラス性能一覧!$A$2:$M$6097,7,0),"")</f>
        <v/>
      </c>
      <c r="I5215" s="68" t="str">
        <f>IFERROR(VLOOKUP($B5215,APガラス性能一覧!$A$2:$M$6097,8,0),"")</f>
        <v/>
      </c>
      <c r="J5215" s="68" t="str">
        <f>IFERROR(VLOOKUP($B5215,APガラス性能一覧!$A$2:$M$6097,9,0),"")</f>
        <v/>
      </c>
      <c r="K5215" s="68" t="str">
        <f>IFERROR(VLOOKUP($B5215,APガラス性能一覧!$A$2:$M$6097,10,0),"")</f>
        <v/>
      </c>
      <c r="L5215" s="68" t="str">
        <f>IFERROR(VLOOKUP($B5215,APガラス性能一覧!$A$2:$M$6097,11,0),"")</f>
        <v/>
      </c>
      <c r="M5215" s="68" t="str">
        <f>IFERROR(VLOOKUP($B5215,APガラス性能一覧!$A$2:$M$6097,12,0),"")</f>
        <v/>
      </c>
      <c r="N5215" s="68" t="str">
        <f>IFERROR(VLOOKUP($B5215,APガラス性能一覧!$A$2:$M$6097,13,0),"")</f>
        <v/>
      </c>
    </row>
    <row r="5216" spans="2:14" x14ac:dyDescent="0.4">
      <c r="B5216" s="68" t="str">
        <f>IF($D$2="","",IF($E$2=0.65,IFERROR(IF(INDEX(APガラス性能一覧!A:A,MATCH(ROW(B5210),APガラス性能一覧!$O:$O,0))="","",INDEX(APガラス性能一覧!A:A,MATCH(ROW(B5210),APガラス性能一覧!$O:$O,0))),""),IFERROR(IF(INDEX(APガラス性能一覧!A:A,MATCH(ROW(B5210),APガラス性能一覧!$N:$N,0))="","",INDEX(APガラス性能一覧!A:A,MATCH(ROW(B5210),APガラス性能一覧!$N:$N,0))),"")))</f>
        <v/>
      </c>
      <c r="C5216" s="68" t="str">
        <f>IFERROR(VLOOKUP($B5216,APガラス性能一覧!$A$2:$M$6097,2,0),"")</f>
        <v/>
      </c>
      <c r="D5216" s="68" t="str">
        <f>IFERROR(VLOOKUP($B5216,APガラス性能一覧!$A$2:$M$6097,3,0),"")</f>
        <v/>
      </c>
      <c r="E5216" s="68" t="str">
        <f>IFERROR(VLOOKUP($B5216,APガラス性能一覧!$A$2:$M$6097,4,0),"")</f>
        <v/>
      </c>
      <c r="F5216" s="68" t="str">
        <f>IFERROR(VLOOKUP($B5216,APガラス性能一覧!$A$2:$M$6097,5,0),"")</f>
        <v/>
      </c>
      <c r="G5216" s="68" t="str">
        <f>IFERROR(VLOOKUP($B5216,APガラス性能一覧!$A$2:$M$6097,6,0),"")</f>
        <v/>
      </c>
      <c r="H5216" s="68" t="str">
        <f>IFERROR(VLOOKUP($B5216,APガラス性能一覧!$A$2:$M$6097,7,0),"")</f>
        <v/>
      </c>
      <c r="I5216" s="68" t="str">
        <f>IFERROR(VLOOKUP($B5216,APガラス性能一覧!$A$2:$M$6097,8,0),"")</f>
        <v/>
      </c>
      <c r="J5216" s="68" t="str">
        <f>IFERROR(VLOOKUP($B5216,APガラス性能一覧!$A$2:$M$6097,9,0),"")</f>
        <v/>
      </c>
      <c r="K5216" s="68" t="str">
        <f>IFERROR(VLOOKUP($B5216,APガラス性能一覧!$A$2:$M$6097,10,0),"")</f>
        <v/>
      </c>
      <c r="L5216" s="68" t="str">
        <f>IFERROR(VLOOKUP($B5216,APガラス性能一覧!$A$2:$M$6097,11,0),"")</f>
        <v/>
      </c>
      <c r="M5216" s="68" t="str">
        <f>IFERROR(VLOOKUP($B5216,APガラス性能一覧!$A$2:$M$6097,12,0),"")</f>
        <v/>
      </c>
      <c r="N5216" s="68" t="str">
        <f>IFERROR(VLOOKUP($B5216,APガラス性能一覧!$A$2:$M$6097,13,0),"")</f>
        <v/>
      </c>
    </row>
    <row r="5217" spans="2:14" x14ac:dyDescent="0.4">
      <c r="B5217" s="68" t="str">
        <f>IF($D$2="","",IF($E$2=0.65,IFERROR(IF(INDEX(APガラス性能一覧!A:A,MATCH(ROW(B5211),APガラス性能一覧!$O:$O,0))="","",INDEX(APガラス性能一覧!A:A,MATCH(ROW(B5211),APガラス性能一覧!$O:$O,0))),""),IFERROR(IF(INDEX(APガラス性能一覧!A:A,MATCH(ROW(B5211),APガラス性能一覧!$N:$N,0))="","",INDEX(APガラス性能一覧!A:A,MATCH(ROW(B5211),APガラス性能一覧!$N:$N,0))),"")))</f>
        <v/>
      </c>
      <c r="C5217" s="68" t="str">
        <f>IFERROR(VLOOKUP($B5217,APガラス性能一覧!$A$2:$M$6097,2,0),"")</f>
        <v/>
      </c>
      <c r="D5217" s="68" t="str">
        <f>IFERROR(VLOOKUP($B5217,APガラス性能一覧!$A$2:$M$6097,3,0),"")</f>
        <v/>
      </c>
      <c r="E5217" s="68" t="str">
        <f>IFERROR(VLOOKUP($B5217,APガラス性能一覧!$A$2:$M$6097,4,0),"")</f>
        <v/>
      </c>
      <c r="F5217" s="68" t="str">
        <f>IFERROR(VLOOKUP($B5217,APガラス性能一覧!$A$2:$M$6097,5,0),"")</f>
        <v/>
      </c>
      <c r="G5217" s="68" t="str">
        <f>IFERROR(VLOOKUP($B5217,APガラス性能一覧!$A$2:$M$6097,6,0),"")</f>
        <v/>
      </c>
      <c r="H5217" s="68" t="str">
        <f>IFERROR(VLOOKUP($B5217,APガラス性能一覧!$A$2:$M$6097,7,0),"")</f>
        <v/>
      </c>
      <c r="I5217" s="68" t="str">
        <f>IFERROR(VLOOKUP($B5217,APガラス性能一覧!$A$2:$M$6097,8,0),"")</f>
        <v/>
      </c>
      <c r="J5217" s="68" t="str">
        <f>IFERROR(VLOOKUP($B5217,APガラス性能一覧!$A$2:$M$6097,9,0),"")</f>
        <v/>
      </c>
      <c r="K5217" s="68" t="str">
        <f>IFERROR(VLOOKUP($B5217,APガラス性能一覧!$A$2:$M$6097,10,0),"")</f>
        <v/>
      </c>
      <c r="L5217" s="68" t="str">
        <f>IFERROR(VLOOKUP($B5217,APガラス性能一覧!$A$2:$M$6097,11,0),"")</f>
        <v/>
      </c>
      <c r="M5217" s="68" t="str">
        <f>IFERROR(VLOOKUP($B5217,APガラス性能一覧!$A$2:$M$6097,12,0),"")</f>
        <v/>
      </c>
      <c r="N5217" s="68" t="str">
        <f>IFERROR(VLOOKUP($B5217,APガラス性能一覧!$A$2:$M$6097,13,0),"")</f>
        <v/>
      </c>
    </row>
    <row r="5218" spans="2:14" x14ac:dyDescent="0.4">
      <c r="B5218" s="68" t="str">
        <f>IF($D$2="","",IF($E$2=0.65,IFERROR(IF(INDEX(APガラス性能一覧!A:A,MATCH(ROW(B5212),APガラス性能一覧!$O:$O,0))="","",INDEX(APガラス性能一覧!A:A,MATCH(ROW(B5212),APガラス性能一覧!$O:$O,0))),""),IFERROR(IF(INDEX(APガラス性能一覧!A:A,MATCH(ROW(B5212),APガラス性能一覧!$N:$N,0))="","",INDEX(APガラス性能一覧!A:A,MATCH(ROW(B5212),APガラス性能一覧!$N:$N,0))),"")))</f>
        <v/>
      </c>
      <c r="C5218" s="68" t="str">
        <f>IFERROR(VLOOKUP($B5218,APガラス性能一覧!$A$2:$M$6097,2,0),"")</f>
        <v/>
      </c>
      <c r="D5218" s="68" t="str">
        <f>IFERROR(VLOOKUP($B5218,APガラス性能一覧!$A$2:$M$6097,3,0),"")</f>
        <v/>
      </c>
      <c r="E5218" s="68" t="str">
        <f>IFERROR(VLOOKUP($B5218,APガラス性能一覧!$A$2:$M$6097,4,0),"")</f>
        <v/>
      </c>
      <c r="F5218" s="68" t="str">
        <f>IFERROR(VLOOKUP($B5218,APガラス性能一覧!$A$2:$M$6097,5,0),"")</f>
        <v/>
      </c>
      <c r="G5218" s="68" t="str">
        <f>IFERROR(VLOOKUP($B5218,APガラス性能一覧!$A$2:$M$6097,6,0),"")</f>
        <v/>
      </c>
      <c r="H5218" s="68" t="str">
        <f>IFERROR(VLOOKUP($B5218,APガラス性能一覧!$A$2:$M$6097,7,0),"")</f>
        <v/>
      </c>
      <c r="I5218" s="68" t="str">
        <f>IFERROR(VLOOKUP($B5218,APガラス性能一覧!$A$2:$M$6097,8,0),"")</f>
        <v/>
      </c>
      <c r="J5218" s="68" t="str">
        <f>IFERROR(VLOOKUP($B5218,APガラス性能一覧!$A$2:$M$6097,9,0),"")</f>
        <v/>
      </c>
      <c r="K5218" s="68" t="str">
        <f>IFERROR(VLOOKUP($B5218,APガラス性能一覧!$A$2:$M$6097,10,0),"")</f>
        <v/>
      </c>
      <c r="L5218" s="68" t="str">
        <f>IFERROR(VLOOKUP($B5218,APガラス性能一覧!$A$2:$M$6097,11,0),"")</f>
        <v/>
      </c>
      <c r="M5218" s="68" t="str">
        <f>IFERROR(VLOOKUP($B5218,APガラス性能一覧!$A$2:$M$6097,12,0),"")</f>
        <v/>
      </c>
      <c r="N5218" s="68" t="str">
        <f>IFERROR(VLOOKUP($B5218,APガラス性能一覧!$A$2:$M$6097,13,0),"")</f>
        <v/>
      </c>
    </row>
    <row r="5219" spans="2:14" x14ac:dyDescent="0.4">
      <c r="B5219" s="68" t="str">
        <f>IF($D$2="","",IF($E$2=0.65,IFERROR(IF(INDEX(APガラス性能一覧!A:A,MATCH(ROW(B5213),APガラス性能一覧!$O:$O,0))="","",INDEX(APガラス性能一覧!A:A,MATCH(ROW(B5213),APガラス性能一覧!$O:$O,0))),""),IFERROR(IF(INDEX(APガラス性能一覧!A:A,MATCH(ROW(B5213),APガラス性能一覧!$N:$N,0))="","",INDEX(APガラス性能一覧!A:A,MATCH(ROW(B5213),APガラス性能一覧!$N:$N,0))),"")))</f>
        <v/>
      </c>
      <c r="C5219" s="68" t="str">
        <f>IFERROR(VLOOKUP($B5219,APガラス性能一覧!$A$2:$M$6097,2,0),"")</f>
        <v/>
      </c>
      <c r="D5219" s="68" t="str">
        <f>IFERROR(VLOOKUP($B5219,APガラス性能一覧!$A$2:$M$6097,3,0),"")</f>
        <v/>
      </c>
      <c r="E5219" s="68" t="str">
        <f>IFERROR(VLOOKUP($B5219,APガラス性能一覧!$A$2:$M$6097,4,0),"")</f>
        <v/>
      </c>
      <c r="F5219" s="68" t="str">
        <f>IFERROR(VLOOKUP($B5219,APガラス性能一覧!$A$2:$M$6097,5,0),"")</f>
        <v/>
      </c>
      <c r="G5219" s="68" t="str">
        <f>IFERROR(VLOOKUP($B5219,APガラス性能一覧!$A$2:$M$6097,6,0),"")</f>
        <v/>
      </c>
      <c r="H5219" s="68" t="str">
        <f>IFERROR(VLOOKUP($B5219,APガラス性能一覧!$A$2:$M$6097,7,0),"")</f>
        <v/>
      </c>
      <c r="I5219" s="68" t="str">
        <f>IFERROR(VLOOKUP($B5219,APガラス性能一覧!$A$2:$M$6097,8,0),"")</f>
        <v/>
      </c>
      <c r="J5219" s="68" t="str">
        <f>IFERROR(VLOOKUP($B5219,APガラス性能一覧!$A$2:$M$6097,9,0),"")</f>
        <v/>
      </c>
      <c r="K5219" s="68" t="str">
        <f>IFERROR(VLOOKUP($B5219,APガラス性能一覧!$A$2:$M$6097,10,0),"")</f>
        <v/>
      </c>
      <c r="L5219" s="68" t="str">
        <f>IFERROR(VLOOKUP($B5219,APガラス性能一覧!$A$2:$M$6097,11,0),"")</f>
        <v/>
      </c>
      <c r="M5219" s="68" t="str">
        <f>IFERROR(VLOOKUP($B5219,APガラス性能一覧!$A$2:$M$6097,12,0),"")</f>
        <v/>
      </c>
      <c r="N5219" s="68" t="str">
        <f>IFERROR(VLOOKUP($B5219,APガラス性能一覧!$A$2:$M$6097,13,0),"")</f>
        <v/>
      </c>
    </row>
    <row r="5220" spans="2:14" x14ac:dyDescent="0.4">
      <c r="B5220" s="68" t="str">
        <f>IF($D$2="","",IF($E$2=0.65,IFERROR(IF(INDEX(APガラス性能一覧!A:A,MATCH(ROW(B5214),APガラス性能一覧!$O:$O,0))="","",INDEX(APガラス性能一覧!A:A,MATCH(ROW(B5214),APガラス性能一覧!$O:$O,0))),""),IFERROR(IF(INDEX(APガラス性能一覧!A:A,MATCH(ROW(B5214),APガラス性能一覧!$N:$N,0))="","",INDEX(APガラス性能一覧!A:A,MATCH(ROW(B5214),APガラス性能一覧!$N:$N,0))),"")))</f>
        <v/>
      </c>
      <c r="C5220" s="68" t="str">
        <f>IFERROR(VLOOKUP($B5220,APガラス性能一覧!$A$2:$M$6097,2,0),"")</f>
        <v/>
      </c>
      <c r="D5220" s="68" t="str">
        <f>IFERROR(VLOOKUP($B5220,APガラス性能一覧!$A$2:$M$6097,3,0),"")</f>
        <v/>
      </c>
      <c r="E5220" s="68" t="str">
        <f>IFERROR(VLOOKUP($B5220,APガラス性能一覧!$A$2:$M$6097,4,0),"")</f>
        <v/>
      </c>
      <c r="F5220" s="68" t="str">
        <f>IFERROR(VLOOKUP($B5220,APガラス性能一覧!$A$2:$M$6097,5,0),"")</f>
        <v/>
      </c>
      <c r="G5220" s="68" t="str">
        <f>IFERROR(VLOOKUP($B5220,APガラス性能一覧!$A$2:$M$6097,6,0),"")</f>
        <v/>
      </c>
      <c r="H5220" s="68" t="str">
        <f>IFERROR(VLOOKUP($B5220,APガラス性能一覧!$A$2:$M$6097,7,0),"")</f>
        <v/>
      </c>
      <c r="I5220" s="68" t="str">
        <f>IFERROR(VLOOKUP($B5220,APガラス性能一覧!$A$2:$M$6097,8,0),"")</f>
        <v/>
      </c>
      <c r="J5220" s="68" t="str">
        <f>IFERROR(VLOOKUP($B5220,APガラス性能一覧!$A$2:$M$6097,9,0),"")</f>
        <v/>
      </c>
      <c r="K5220" s="68" t="str">
        <f>IFERROR(VLOOKUP($B5220,APガラス性能一覧!$A$2:$M$6097,10,0),"")</f>
        <v/>
      </c>
      <c r="L5220" s="68" t="str">
        <f>IFERROR(VLOOKUP($B5220,APガラス性能一覧!$A$2:$M$6097,11,0),"")</f>
        <v/>
      </c>
      <c r="M5220" s="68" t="str">
        <f>IFERROR(VLOOKUP($B5220,APガラス性能一覧!$A$2:$M$6097,12,0),"")</f>
        <v/>
      </c>
      <c r="N5220" s="68" t="str">
        <f>IFERROR(VLOOKUP($B5220,APガラス性能一覧!$A$2:$M$6097,13,0),"")</f>
        <v/>
      </c>
    </row>
    <row r="5221" spans="2:14" x14ac:dyDescent="0.4">
      <c r="B5221" s="68" t="str">
        <f>IF($D$2="","",IF($E$2=0.65,IFERROR(IF(INDEX(APガラス性能一覧!A:A,MATCH(ROW(B5215),APガラス性能一覧!$O:$O,0))="","",INDEX(APガラス性能一覧!A:A,MATCH(ROW(B5215),APガラス性能一覧!$O:$O,0))),""),IFERROR(IF(INDEX(APガラス性能一覧!A:A,MATCH(ROW(B5215),APガラス性能一覧!$N:$N,0))="","",INDEX(APガラス性能一覧!A:A,MATCH(ROW(B5215),APガラス性能一覧!$N:$N,0))),"")))</f>
        <v/>
      </c>
      <c r="C5221" s="68" t="str">
        <f>IFERROR(VLOOKUP($B5221,APガラス性能一覧!$A$2:$M$6097,2,0),"")</f>
        <v/>
      </c>
      <c r="D5221" s="68" t="str">
        <f>IFERROR(VLOOKUP($B5221,APガラス性能一覧!$A$2:$M$6097,3,0),"")</f>
        <v/>
      </c>
      <c r="E5221" s="68" t="str">
        <f>IFERROR(VLOOKUP($B5221,APガラス性能一覧!$A$2:$M$6097,4,0),"")</f>
        <v/>
      </c>
      <c r="F5221" s="68" t="str">
        <f>IFERROR(VLOOKUP($B5221,APガラス性能一覧!$A$2:$M$6097,5,0),"")</f>
        <v/>
      </c>
      <c r="G5221" s="68" t="str">
        <f>IFERROR(VLOOKUP($B5221,APガラス性能一覧!$A$2:$M$6097,6,0),"")</f>
        <v/>
      </c>
      <c r="H5221" s="68" t="str">
        <f>IFERROR(VLOOKUP($B5221,APガラス性能一覧!$A$2:$M$6097,7,0),"")</f>
        <v/>
      </c>
      <c r="I5221" s="68" t="str">
        <f>IFERROR(VLOOKUP($B5221,APガラス性能一覧!$A$2:$M$6097,8,0),"")</f>
        <v/>
      </c>
      <c r="J5221" s="68" t="str">
        <f>IFERROR(VLOOKUP($B5221,APガラス性能一覧!$A$2:$M$6097,9,0),"")</f>
        <v/>
      </c>
      <c r="K5221" s="68" t="str">
        <f>IFERROR(VLOOKUP($B5221,APガラス性能一覧!$A$2:$M$6097,10,0),"")</f>
        <v/>
      </c>
      <c r="L5221" s="68" t="str">
        <f>IFERROR(VLOOKUP($B5221,APガラス性能一覧!$A$2:$M$6097,11,0),"")</f>
        <v/>
      </c>
      <c r="M5221" s="68" t="str">
        <f>IFERROR(VLOOKUP($B5221,APガラス性能一覧!$A$2:$M$6097,12,0),"")</f>
        <v/>
      </c>
      <c r="N5221" s="68" t="str">
        <f>IFERROR(VLOOKUP($B5221,APガラス性能一覧!$A$2:$M$6097,13,0),"")</f>
        <v/>
      </c>
    </row>
    <row r="5222" spans="2:14" x14ac:dyDescent="0.4">
      <c r="B5222" s="68" t="str">
        <f>IF($D$2="","",IF($E$2=0.65,IFERROR(IF(INDEX(APガラス性能一覧!A:A,MATCH(ROW(B5216),APガラス性能一覧!$O:$O,0))="","",INDEX(APガラス性能一覧!A:A,MATCH(ROW(B5216),APガラス性能一覧!$O:$O,0))),""),IFERROR(IF(INDEX(APガラス性能一覧!A:A,MATCH(ROW(B5216),APガラス性能一覧!$N:$N,0))="","",INDEX(APガラス性能一覧!A:A,MATCH(ROW(B5216),APガラス性能一覧!$N:$N,0))),"")))</f>
        <v/>
      </c>
      <c r="C5222" s="68" t="str">
        <f>IFERROR(VLOOKUP($B5222,APガラス性能一覧!$A$2:$M$6097,2,0),"")</f>
        <v/>
      </c>
      <c r="D5222" s="68" t="str">
        <f>IFERROR(VLOOKUP($B5222,APガラス性能一覧!$A$2:$M$6097,3,0),"")</f>
        <v/>
      </c>
      <c r="E5222" s="68" t="str">
        <f>IFERROR(VLOOKUP($B5222,APガラス性能一覧!$A$2:$M$6097,4,0),"")</f>
        <v/>
      </c>
      <c r="F5222" s="68" t="str">
        <f>IFERROR(VLOOKUP($B5222,APガラス性能一覧!$A$2:$M$6097,5,0),"")</f>
        <v/>
      </c>
      <c r="G5222" s="68" t="str">
        <f>IFERROR(VLOOKUP($B5222,APガラス性能一覧!$A$2:$M$6097,6,0),"")</f>
        <v/>
      </c>
      <c r="H5222" s="68" t="str">
        <f>IFERROR(VLOOKUP($B5222,APガラス性能一覧!$A$2:$M$6097,7,0),"")</f>
        <v/>
      </c>
      <c r="I5222" s="68" t="str">
        <f>IFERROR(VLOOKUP($B5222,APガラス性能一覧!$A$2:$M$6097,8,0),"")</f>
        <v/>
      </c>
      <c r="J5222" s="68" t="str">
        <f>IFERROR(VLOOKUP($B5222,APガラス性能一覧!$A$2:$M$6097,9,0),"")</f>
        <v/>
      </c>
      <c r="K5222" s="68" t="str">
        <f>IFERROR(VLOOKUP($B5222,APガラス性能一覧!$A$2:$M$6097,10,0),"")</f>
        <v/>
      </c>
      <c r="L5222" s="68" t="str">
        <f>IFERROR(VLOOKUP($B5222,APガラス性能一覧!$A$2:$M$6097,11,0),"")</f>
        <v/>
      </c>
      <c r="M5222" s="68" t="str">
        <f>IFERROR(VLOOKUP($B5222,APガラス性能一覧!$A$2:$M$6097,12,0),"")</f>
        <v/>
      </c>
      <c r="N5222" s="68" t="str">
        <f>IFERROR(VLOOKUP($B5222,APガラス性能一覧!$A$2:$M$6097,13,0),"")</f>
        <v/>
      </c>
    </row>
    <row r="5223" spans="2:14" x14ac:dyDescent="0.4">
      <c r="B5223" s="68" t="str">
        <f>IF($D$2="","",IF($E$2=0.65,IFERROR(IF(INDEX(APガラス性能一覧!A:A,MATCH(ROW(B5217),APガラス性能一覧!$O:$O,0))="","",INDEX(APガラス性能一覧!A:A,MATCH(ROW(B5217),APガラス性能一覧!$O:$O,0))),""),IFERROR(IF(INDEX(APガラス性能一覧!A:A,MATCH(ROW(B5217),APガラス性能一覧!$N:$N,0))="","",INDEX(APガラス性能一覧!A:A,MATCH(ROW(B5217),APガラス性能一覧!$N:$N,0))),"")))</f>
        <v/>
      </c>
      <c r="C5223" s="68" t="str">
        <f>IFERROR(VLOOKUP($B5223,APガラス性能一覧!$A$2:$M$6097,2,0),"")</f>
        <v/>
      </c>
      <c r="D5223" s="68" t="str">
        <f>IFERROR(VLOOKUP($B5223,APガラス性能一覧!$A$2:$M$6097,3,0),"")</f>
        <v/>
      </c>
      <c r="E5223" s="68" t="str">
        <f>IFERROR(VLOOKUP($B5223,APガラス性能一覧!$A$2:$M$6097,4,0),"")</f>
        <v/>
      </c>
      <c r="F5223" s="68" t="str">
        <f>IFERROR(VLOOKUP($B5223,APガラス性能一覧!$A$2:$M$6097,5,0),"")</f>
        <v/>
      </c>
      <c r="G5223" s="68" t="str">
        <f>IFERROR(VLOOKUP($B5223,APガラス性能一覧!$A$2:$M$6097,6,0),"")</f>
        <v/>
      </c>
      <c r="H5223" s="68" t="str">
        <f>IFERROR(VLOOKUP($B5223,APガラス性能一覧!$A$2:$M$6097,7,0),"")</f>
        <v/>
      </c>
      <c r="I5223" s="68" t="str">
        <f>IFERROR(VLOOKUP($B5223,APガラス性能一覧!$A$2:$M$6097,8,0),"")</f>
        <v/>
      </c>
      <c r="J5223" s="68" t="str">
        <f>IFERROR(VLOOKUP($B5223,APガラス性能一覧!$A$2:$M$6097,9,0),"")</f>
        <v/>
      </c>
      <c r="K5223" s="68" t="str">
        <f>IFERROR(VLOOKUP($B5223,APガラス性能一覧!$A$2:$M$6097,10,0),"")</f>
        <v/>
      </c>
      <c r="L5223" s="68" t="str">
        <f>IFERROR(VLOOKUP($B5223,APガラス性能一覧!$A$2:$M$6097,11,0),"")</f>
        <v/>
      </c>
      <c r="M5223" s="68" t="str">
        <f>IFERROR(VLOOKUP($B5223,APガラス性能一覧!$A$2:$M$6097,12,0),"")</f>
        <v/>
      </c>
      <c r="N5223" s="68" t="str">
        <f>IFERROR(VLOOKUP($B5223,APガラス性能一覧!$A$2:$M$6097,13,0),"")</f>
        <v/>
      </c>
    </row>
    <row r="5224" spans="2:14" x14ac:dyDescent="0.4">
      <c r="B5224" s="68" t="str">
        <f>IF($D$2="","",IF($E$2=0.65,IFERROR(IF(INDEX(APガラス性能一覧!A:A,MATCH(ROW(B5218),APガラス性能一覧!$O:$O,0))="","",INDEX(APガラス性能一覧!A:A,MATCH(ROW(B5218),APガラス性能一覧!$O:$O,0))),""),IFERROR(IF(INDEX(APガラス性能一覧!A:A,MATCH(ROW(B5218),APガラス性能一覧!$N:$N,0))="","",INDEX(APガラス性能一覧!A:A,MATCH(ROW(B5218),APガラス性能一覧!$N:$N,0))),"")))</f>
        <v/>
      </c>
      <c r="C5224" s="68" t="str">
        <f>IFERROR(VLOOKUP($B5224,APガラス性能一覧!$A$2:$M$6097,2,0),"")</f>
        <v/>
      </c>
      <c r="D5224" s="68" t="str">
        <f>IFERROR(VLOOKUP($B5224,APガラス性能一覧!$A$2:$M$6097,3,0),"")</f>
        <v/>
      </c>
      <c r="E5224" s="68" t="str">
        <f>IFERROR(VLOOKUP($B5224,APガラス性能一覧!$A$2:$M$6097,4,0),"")</f>
        <v/>
      </c>
      <c r="F5224" s="68" t="str">
        <f>IFERROR(VLOOKUP($B5224,APガラス性能一覧!$A$2:$M$6097,5,0),"")</f>
        <v/>
      </c>
      <c r="G5224" s="68" t="str">
        <f>IFERROR(VLOOKUP($B5224,APガラス性能一覧!$A$2:$M$6097,6,0),"")</f>
        <v/>
      </c>
      <c r="H5224" s="68" t="str">
        <f>IFERROR(VLOOKUP($B5224,APガラス性能一覧!$A$2:$M$6097,7,0),"")</f>
        <v/>
      </c>
      <c r="I5224" s="68" t="str">
        <f>IFERROR(VLOOKUP($B5224,APガラス性能一覧!$A$2:$M$6097,8,0),"")</f>
        <v/>
      </c>
      <c r="J5224" s="68" t="str">
        <f>IFERROR(VLOOKUP($B5224,APガラス性能一覧!$A$2:$M$6097,9,0),"")</f>
        <v/>
      </c>
      <c r="K5224" s="68" t="str">
        <f>IFERROR(VLOOKUP($B5224,APガラス性能一覧!$A$2:$M$6097,10,0),"")</f>
        <v/>
      </c>
      <c r="L5224" s="68" t="str">
        <f>IFERROR(VLOOKUP($B5224,APガラス性能一覧!$A$2:$M$6097,11,0),"")</f>
        <v/>
      </c>
      <c r="M5224" s="68" t="str">
        <f>IFERROR(VLOOKUP($B5224,APガラス性能一覧!$A$2:$M$6097,12,0),"")</f>
        <v/>
      </c>
      <c r="N5224" s="68" t="str">
        <f>IFERROR(VLOOKUP($B5224,APガラス性能一覧!$A$2:$M$6097,13,0),"")</f>
        <v/>
      </c>
    </row>
    <row r="5225" spans="2:14" x14ac:dyDescent="0.4">
      <c r="B5225" s="68" t="str">
        <f>IF($D$2="","",IF($E$2=0.65,IFERROR(IF(INDEX(APガラス性能一覧!A:A,MATCH(ROW(B5219),APガラス性能一覧!$O:$O,0))="","",INDEX(APガラス性能一覧!A:A,MATCH(ROW(B5219),APガラス性能一覧!$O:$O,0))),""),IFERROR(IF(INDEX(APガラス性能一覧!A:A,MATCH(ROW(B5219),APガラス性能一覧!$N:$N,0))="","",INDEX(APガラス性能一覧!A:A,MATCH(ROW(B5219),APガラス性能一覧!$N:$N,0))),"")))</f>
        <v/>
      </c>
      <c r="C5225" s="68" t="str">
        <f>IFERROR(VLOOKUP($B5225,APガラス性能一覧!$A$2:$M$6097,2,0),"")</f>
        <v/>
      </c>
      <c r="D5225" s="68" t="str">
        <f>IFERROR(VLOOKUP($B5225,APガラス性能一覧!$A$2:$M$6097,3,0),"")</f>
        <v/>
      </c>
      <c r="E5225" s="68" t="str">
        <f>IFERROR(VLOOKUP($B5225,APガラス性能一覧!$A$2:$M$6097,4,0),"")</f>
        <v/>
      </c>
      <c r="F5225" s="68" t="str">
        <f>IFERROR(VLOOKUP($B5225,APガラス性能一覧!$A$2:$M$6097,5,0),"")</f>
        <v/>
      </c>
      <c r="G5225" s="68" t="str">
        <f>IFERROR(VLOOKUP($B5225,APガラス性能一覧!$A$2:$M$6097,6,0),"")</f>
        <v/>
      </c>
      <c r="H5225" s="68" t="str">
        <f>IFERROR(VLOOKUP($B5225,APガラス性能一覧!$A$2:$M$6097,7,0),"")</f>
        <v/>
      </c>
      <c r="I5225" s="68" t="str">
        <f>IFERROR(VLOOKUP($B5225,APガラス性能一覧!$A$2:$M$6097,8,0),"")</f>
        <v/>
      </c>
      <c r="J5225" s="68" t="str">
        <f>IFERROR(VLOOKUP($B5225,APガラス性能一覧!$A$2:$M$6097,9,0),"")</f>
        <v/>
      </c>
      <c r="K5225" s="68" t="str">
        <f>IFERROR(VLOOKUP($B5225,APガラス性能一覧!$A$2:$M$6097,10,0),"")</f>
        <v/>
      </c>
      <c r="L5225" s="68" t="str">
        <f>IFERROR(VLOOKUP($B5225,APガラス性能一覧!$A$2:$M$6097,11,0),"")</f>
        <v/>
      </c>
      <c r="M5225" s="68" t="str">
        <f>IFERROR(VLOOKUP($B5225,APガラス性能一覧!$A$2:$M$6097,12,0),"")</f>
        <v/>
      </c>
      <c r="N5225" s="68" t="str">
        <f>IFERROR(VLOOKUP($B5225,APガラス性能一覧!$A$2:$M$6097,13,0),"")</f>
        <v/>
      </c>
    </row>
    <row r="5226" spans="2:14" x14ac:dyDescent="0.4">
      <c r="B5226" s="68" t="str">
        <f>IF($D$2="","",IF($E$2=0.65,IFERROR(IF(INDEX(APガラス性能一覧!A:A,MATCH(ROW(B5220),APガラス性能一覧!$O:$O,0))="","",INDEX(APガラス性能一覧!A:A,MATCH(ROW(B5220),APガラス性能一覧!$O:$O,0))),""),IFERROR(IF(INDEX(APガラス性能一覧!A:A,MATCH(ROW(B5220),APガラス性能一覧!$N:$N,0))="","",INDEX(APガラス性能一覧!A:A,MATCH(ROW(B5220),APガラス性能一覧!$N:$N,0))),"")))</f>
        <v/>
      </c>
      <c r="C5226" s="68" t="str">
        <f>IFERROR(VLOOKUP($B5226,APガラス性能一覧!$A$2:$M$6097,2,0),"")</f>
        <v/>
      </c>
      <c r="D5226" s="68" t="str">
        <f>IFERROR(VLOOKUP($B5226,APガラス性能一覧!$A$2:$M$6097,3,0),"")</f>
        <v/>
      </c>
      <c r="E5226" s="68" t="str">
        <f>IFERROR(VLOOKUP($B5226,APガラス性能一覧!$A$2:$M$6097,4,0),"")</f>
        <v/>
      </c>
      <c r="F5226" s="68" t="str">
        <f>IFERROR(VLOOKUP($B5226,APガラス性能一覧!$A$2:$M$6097,5,0),"")</f>
        <v/>
      </c>
      <c r="G5226" s="68" t="str">
        <f>IFERROR(VLOOKUP($B5226,APガラス性能一覧!$A$2:$M$6097,6,0),"")</f>
        <v/>
      </c>
      <c r="H5226" s="68" t="str">
        <f>IFERROR(VLOOKUP($B5226,APガラス性能一覧!$A$2:$M$6097,7,0),"")</f>
        <v/>
      </c>
      <c r="I5226" s="68" t="str">
        <f>IFERROR(VLOOKUP($B5226,APガラス性能一覧!$A$2:$M$6097,8,0),"")</f>
        <v/>
      </c>
      <c r="J5226" s="68" t="str">
        <f>IFERROR(VLOOKUP($B5226,APガラス性能一覧!$A$2:$M$6097,9,0),"")</f>
        <v/>
      </c>
      <c r="K5226" s="68" t="str">
        <f>IFERROR(VLOOKUP($B5226,APガラス性能一覧!$A$2:$M$6097,10,0),"")</f>
        <v/>
      </c>
      <c r="L5226" s="68" t="str">
        <f>IFERROR(VLOOKUP($B5226,APガラス性能一覧!$A$2:$M$6097,11,0),"")</f>
        <v/>
      </c>
      <c r="M5226" s="68" t="str">
        <f>IFERROR(VLOOKUP($B5226,APガラス性能一覧!$A$2:$M$6097,12,0),"")</f>
        <v/>
      </c>
      <c r="N5226" s="68" t="str">
        <f>IFERROR(VLOOKUP($B5226,APガラス性能一覧!$A$2:$M$6097,13,0),"")</f>
        <v/>
      </c>
    </row>
    <row r="5227" spans="2:14" x14ac:dyDescent="0.4">
      <c r="B5227" s="68" t="str">
        <f>IF($D$2="","",IF($E$2=0.65,IFERROR(IF(INDEX(APガラス性能一覧!A:A,MATCH(ROW(B5221),APガラス性能一覧!$O:$O,0))="","",INDEX(APガラス性能一覧!A:A,MATCH(ROW(B5221),APガラス性能一覧!$O:$O,0))),""),IFERROR(IF(INDEX(APガラス性能一覧!A:A,MATCH(ROW(B5221),APガラス性能一覧!$N:$N,0))="","",INDEX(APガラス性能一覧!A:A,MATCH(ROW(B5221),APガラス性能一覧!$N:$N,0))),"")))</f>
        <v/>
      </c>
      <c r="C5227" s="68" t="str">
        <f>IFERROR(VLOOKUP($B5227,APガラス性能一覧!$A$2:$M$6097,2,0),"")</f>
        <v/>
      </c>
      <c r="D5227" s="68" t="str">
        <f>IFERROR(VLOOKUP($B5227,APガラス性能一覧!$A$2:$M$6097,3,0),"")</f>
        <v/>
      </c>
      <c r="E5227" s="68" t="str">
        <f>IFERROR(VLOOKUP($B5227,APガラス性能一覧!$A$2:$M$6097,4,0),"")</f>
        <v/>
      </c>
      <c r="F5227" s="68" t="str">
        <f>IFERROR(VLOOKUP($B5227,APガラス性能一覧!$A$2:$M$6097,5,0),"")</f>
        <v/>
      </c>
      <c r="G5227" s="68" t="str">
        <f>IFERROR(VLOOKUP($B5227,APガラス性能一覧!$A$2:$M$6097,6,0),"")</f>
        <v/>
      </c>
      <c r="H5227" s="68" t="str">
        <f>IFERROR(VLOOKUP($B5227,APガラス性能一覧!$A$2:$M$6097,7,0),"")</f>
        <v/>
      </c>
      <c r="I5227" s="68" t="str">
        <f>IFERROR(VLOOKUP($B5227,APガラス性能一覧!$A$2:$M$6097,8,0),"")</f>
        <v/>
      </c>
      <c r="J5227" s="68" t="str">
        <f>IFERROR(VLOOKUP($B5227,APガラス性能一覧!$A$2:$M$6097,9,0),"")</f>
        <v/>
      </c>
      <c r="K5227" s="68" t="str">
        <f>IFERROR(VLOOKUP($B5227,APガラス性能一覧!$A$2:$M$6097,10,0),"")</f>
        <v/>
      </c>
      <c r="L5227" s="68" t="str">
        <f>IFERROR(VLOOKUP($B5227,APガラス性能一覧!$A$2:$M$6097,11,0),"")</f>
        <v/>
      </c>
      <c r="M5227" s="68" t="str">
        <f>IFERROR(VLOOKUP($B5227,APガラス性能一覧!$A$2:$M$6097,12,0),"")</f>
        <v/>
      </c>
      <c r="N5227" s="68" t="str">
        <f>IFERROR(VLOOKUP($B5227,APガラス性能一覧!$A$2:$M$6097,13,0),"")</f>
        <v/>
      </c>
    </row>
    <row r="5228" spans="2:14" x14ac:dyDescent="0.4">
      <c r="B5228" s="68" t="str">
        <f>IF($D$2="","",IF($E$2=0.65,IFERROR(IF(INDEX(APガラス性能一覧!A:A,MATCH(ROW(B5222),APガラス性能一覧!$O:$O,0))="","",INDEX(APガラス性能一覧!A:A,MATCH(ROW(B5222),APガラス性能一覧!$O:$O,0))),""),IFERROR(IF(INDEX(APガラス性能一覧!A:A,MATCH(ROW(B5222),APガラス性能一覧!$N:$N,0))="","",INDEX(APガラス性能一覧!A:A,MATCH(ROW(B5222),APガラス性能一覧!$N:$N,0))),"")))</f>
        <v/>
      </c>
      <c r="C5228" s="68" t="str">
        <f>IFERROR(VLOOKUP($B5228,APガラス性能一覧!$A$2:$M$6097,2,0),"")</f>
        <v/>
      </c>
      <c r="D5228" s="68" t="str">
        <f>IFERROR(VLOOKUP($B5228,APガラス性能一覧!$A$2:$M$6097,3,0),"")</f>
        <v/>
      </c>
      <c r="E5228" s="68" t="str">
        <f>IFERROR(VLOOKUP($B5228,APガラス性能一覧!$A$2:$M$6097,4,0),"")</f>
        <v/>
      </c>
      <c r="F5228" s="68" t="str">
        <f>IFERROR(VLOOKUP($B5228,APガラス性能一覧!$A$2:$M$6097,5,0),"")</f>
        <v/>
      </c>
      <c r="G5228" s="68" t="str">
        <f>IFERROR(VLOOKUP($B5228,APガラス性能一覧!$A$2:$M$6097,6,0),"")</f>
        <v/>
      </c>
      <c r="H5228" s="68" t="str">
        <f>IFERROR(VLOOKUP($B5228,APガラス性能一覧!$A$2:$M$6097,7,0),"")</f>
        <v/>
      </c>
      <c r="I5228" s="68" t="str">
        <f>IFERROR(VLOOKUP($B5228,APガラス性能一覧!$A$2:$M$6097,8,0),"")</f>
        <v/>
      </c>
      <c r="J5228" s="68" t="str">
        <f>IFERROR(VLOOKUP($B5228,APガラス性能一覧!$A$2:$M$6097,9,0),"")</f>
        <v/>
      </c>
      <c r="K5228" s="68" t="str">
        <f>IFERROR(VLOOKUP($B5228,APガラス性能一覧!$A$2:$M$6097,10,0),"")</f>
        <v/>
      </c>
      <c r="L5228" s="68" t="str">
        <f>IFERROR(VLOOKUP($B5228,APガラス性能一覧!$A$2:$M$6097,11,0),"")</f>
        <v/>
      </c>
      <c r="M5228" s="68" t="str">
        <f>IFERROR(VLOOKUP($B5228,APガラス性能一覧!$A$2:$M$6097,12,0),"")</f>
        <v/>
      </c>
      <c r="N5228" s="68" t="str">
        <f>IFERROR(VLOOKUP($B5228,APガラス性能一覧!$A$2:$M$6097,13,0),"")</f>
        <v/>
      </c>
    </row>
    <row r="5229" spans="2:14" x14ac:dyDescent="0.4">
      <c r="B5229" s="68" t="str">
        <f>IF($D$2="","",IF($E$2=0.65,IFERROR(IF(INDEX(APガラス性能一覧!A:A,MATCH(ROW(B5223),APガラス性能一覧!$O:$O,0))="","",INDEX(APガラス性能一覧!A:A,MATCH(ROW(B5223),APガラス性能一覧!$O:$O,0))),""),IFERROR(IF(INDEX(APガラス性能一覧!A:A,MATCH(ROW(B5223),APガラス性能一覧!$N:$N,0))="","",INDEX(APガラス性能一覧!A:A,MATCH(ROW(B5223),APガラス性能一覧!$N:$N,0))),"")))</f>
        <v/>
      </c>
      <c r="C5229" s="68" t="str">
        <f>IFERROR(VLOOKUP($B5229,APガラス性能一覧!$A$2:$M$6097,2,0),"")</f>
        <v/>
      </c>
      <c r="D5229" s="68" t="str">
        <f>IFERROR(VLOOKUP($B5229,APガラス性能一覧!$A$2:$M$6097,3,0),"")</f>
        <v/>
      </c>
      <c r="E5229" s="68" t="str">
        <f>IFERROR(VLOOKUP($B5229,APガラス性能一覧!$A$2:$M$6097,4,0),"")</f>
        <v/>
      </c>
      <c r="F5229" s="68" t="str">
        <f>IFERROR(VLOOKUP($B5229,APガラス性能一覧!$A$2:$M$6097,5,0),"")</f>
        <v/>
      </c>
      <c r="G5229" s="68" t="str">
        <f>IFERROR(VLOOKUP($B5229,APガラス性能一覧!$A$2:$M$6097,6,0),"")</f>
        <v/>
      </c>
      <c r="H5229" s="68" t="str">
        <f>IFERROR(VLOOKUP($B5229,APガラス性能一覧!$A$2:$M$6097,7,0),"")</f>
        <v/>
      </c>
      <c r="I5229" s="68" t="str">
        <f>IFERROR(VLOOKUP($B5229,APガラス性能一覧!$A$2:$M$6097,8,0),"")</f>
        <v/>
      </c>
      <c r="J5229" s="68" t="str">
        <f>IFERROR(VLOOKUP($B5229,APガラス性能一覧!$A$2:$M$6097,9,0),"")</f>
        <v/>
      </c>
      <c r="K5229" s="68" t="str">
        <f>IFERROR(VLOOKUP($B5229,APガラス性能一覧!$A$2:$M$6097,10,0),"")</f>
        <v/>
      </c>
      <c r="L5229" s="68" t="str">
        <f>IFERROR(VLOOKUP($B5229,APガラス性能一覧!$A$2:$M$6097,11,0),"")</f>
        <v/>
      </c>
      <c r="M5229" s="68" t="str">
        <f>IFERROR(VLOOKUP($B5229,APガラス性能一覧!$A$2:$M$6097,12,0),"")</f>
        <v/>
      </c>
      <c r="N5229" s="68" t="str">
        <f>IFERROR(VLOOKUP($B5229,APガラス性能一覧!$A$2:$M$6097,13,0),"")</f>
        <v/>
      </c>
    </row>
    <row r="5230" spans="2:14" x14ac:dyDescent="0.4">
      <c r="B5230" s="68" t="str">
        <f>IF($D$2="","",IF($E$2=0.65,IFERROR(IF(INDEX(APガラス性能一覧!A:A,MATCH(ROW(B5224),APガラス性能一覧!$O:$O,0))="","",INDEX(APガラス性能一覧!A:A,MATCH(ROW(B5224),APガラス性能一覧!$O:$O,0))),""),IFERROR(IF(INDEX(APガラス性能一覧!A:A,MATCH(ROW(B5224),APガラス性能一覧!$N:$N,0))="","",INDEX(APガラス性能一覧!A:A,MATCH(ROW(B5224),APガラス性能一覧!$N:$N,0))),"")))</f>
        <v/>
      </c>
      <c r="C5230" s="68" t="str">
        <f>IFERROR(VLOOKUP($B5230,APガラス性能一覧!$A$2:$M$6097,2,0),"")</f>
        <v/>
      </c>
      <c r="D5230" s="68" t="str">
        <f>IFERROR(VLOOKUP($B5230,APガラス性能一覧!$A$2:$M$6097,3,0),"")</f>
        <v/>
      </c>
      <c r="E5230" s="68" t="str">
        <f>IFERROR(VLOOKUP($B5230,APガラス性能一覧!$A$2:$M$6097,4,0),"")</f>
        <v/>
      </c>
      <c r="F5230" s="68" t="str">
        <f>IFERROR(VLOOKUP($B5230,APガラス性能一覧!$A$2:$M$6097,5,0),"")</f>
        <v/>
      </c>
      <c r="G5230" s="68" t="str">
        <f>IFERROR(VLOOKUP($B5230,APガラス性能一覧!$A$2:$M$6097,6,0),"")</f>
        <v/>
      </c>
      <c r="H5230" s="68" t="str">
        <f>IFERROR(VLOOKUP($B5230,APガラス性能一覧!$A$2:$M$6097,7,0),"")</f>
        <v/>
      </c>
      <c r="I5230" s="68" t="str">
        <f>IFERROR(VLOOKUP($B5230,APガラス性能一覧!$A$2:$M$6097,8,0),"")</f>
        <v/>
      </c>
      <c r="J5230" s="68" t="str">
        <f>IFERROR(VLOOKUP($B5230,APガラス性能一覧!$A$2:$M$6097,9,0),"")</f>
        <v/>
      </c>
      <c r="K5230" s="68" t="str">
        <f>IFERROR(VLOOKUP($B5230,APガラス性能一覧!$A$2:$M$6097,10,0),"")</f>
        <v/>
      </c>
      <c r="L5230" s="68" t="str">
        <f>IFERROR(VLOOKUP($B5230,APガラス性能一覧!$A$2:$M$6097,11,0),"")</f>
        <v/>
      </c>
      <c r="M5230" s="68" t="str">
        <f>IFERROR(VLOOKUP($B5230,APガラス性能一覧!$A$2:$M$6097,12,0),"")</f>
        <v/>
      </c>
      <c r="N5230" s="68" t="str">
        <f>IFERROR(VLOOKUP($B5230,APガラス性能一覧!$A$2:$M$6097,13,0),"")</f>
        <v/>
      </c>
    </row>
    <row r="5231" spans="2:14" x14ac:dyDescent="0.4">
      <c r="B5231" s="68" t="str">
        <f>IF($D$2="","",IF($E$2=0.65,IFERROR(IF(INDEX(APガラス性能一覧!A:A,MATCH(ROW(B5225),APガラス性能一覧!$O:$O,0))="","",INDEX(APガラス性能一覧!A:A,MATCH(ROW(B5225),APガラス性能一覧!$O:$O,0))),""),IFERROR(IF(INDEX(APガラス性能一覧!A:A,MATCH(ROW(B5225),APガラス性能一覧!$N:$N,0))="","",INDEX(APガラス性能一覧!A:A,MATCH(ROW(B5225),APガラス性能一覧!$N:$N,0))),"")))</f>
        <v/>
      </c>
      <c r="C5231" s="68" t="str">
        <f>IFERROR(VLOOKUP($B5231,APガラス性能一覧!$A$2:$M$6097,2,0),"")</f>
        <v/>
      </c>
      <c r="D5231" s="68" t="str">
        <f>IFERROR(VLOOKUP($B5231,APガラス性能一覧!$A$2:$M$6097,3,0),"")</f>
        <v/>
      </c>
      <c r="E5231" s="68" t="str">
        <f>IFERROR(VLOOKUP($B5231,APガラス性能一覧!$A$2:$M$6097,4,0),"")</f>
        <v/>
      </c>
      <c r="F5231" s="68" t="str">
        <f>IFERROR(VLOOKUP($B5231,APガラス性能一覧!$A$2:$M$6097,5,0),"")</f>
        <v/>
      </c>
      <c r="G5231" s="68" t="str">
        <f>IFERROR(VLOOKUP($B5231,APガラス性能一覧!$A$2:$M$6097,6,0),"")</f>
        <v/>
      </c>
      <c r="H5231" s="68" t="str">
        <f>IFERROR(VLOOKUP($B5231,APガラス性能一覧!$A$2:$M$6097,7,0),"")</f>
        <v/>
      </c>
      <c r="I5231" s="68" t="str">
        <f>IFERROR(VLOOKUP($B5231,APガラス性能一覧!$A$2:$M$6097,8,0),"")</f>
        <v/>
      </c>
      <c r="J5231" s="68" t="str">
        <f>IFERROR(VLOOKUP($B5231,APガラス性能一覧!$A$2:$M$6097,9,0),"")</f>
        <v/>
      </c>
      <c r="K5231" s="68" t="str">
        <f>IFERROR(VLOOKUP($B5231,APガラス性能一覧!$A$2:$M$6097,10,0),"")</f>
        <v/>
      </c>
      <c r="L5231" s="68" t="str">
        <f>IFERROR(VLOOKUP($B5231,APガラス性能一覧!$A$2:$M$6097,11,0),"")</f>
        <v/>
      </c>
      <c r="M5231" s="68" t="str">
        <f>IFERROR(VLOOKUP($B5231,APガラス性能一覧!$A$2:$M$6097,12,0),"")</f>
        <v/>
      </c>
      <c r="N5231" s="68" t="str">
        <f>IFERROR(VLOOKUP($B5231,APガラス性能一覧!$A$2:$M$6097,13,0),"")</f>
        <v/>
      </c>
    </row>
    <row r="5232" spans="2:14" x14ac:dyDescent="0.4">
      <c r="B5232" s="68" t="str">
        <f>IF($D$2="","",IF($E$2=0.65,IFERROR(IF(INDEX(APガラス性能一覧!A:A,MATCH(ROW(B5226),APガラス性能一覧!$O:$O,0))="","",INDEX(APガラス性能一覧!A:A,MATCH(ROW(B5226),APガラス性能一覧!$O:$O,0))),""),IFERROR(IF(INDEX(APガラス性能一覧!A:A,MATCH(ROW(B5226),APガラス性能一覧!$N:$N,0))="","",INDEX(APガラス性能一覧!A:A,MATCH(ROW(B5226),APガラス性能一覧!$N:$N,0))),"")))</f>
        <v/>
      </c>
      <c r="C5232" s="68" t="str">
        <f>IFERROR(VLOOKUP($B5232,APガラス性能一覧!$A$2:$M$6097,2,0),"")</f>
        <v/>
      </c>
      <c r="D5232" s="68" t="str">
        <f>IFERROR(VLOOKUP($B5232,APガラス性能一覧!$A$2:$M$6097,3,0),"")</f>
        <v/>
      </c>
      <c r="E5232" s="68" t="str">
        <f>IFERROR(VLOOKUP($B5232,APガラス性能一覧!$A$2:$M$6097,4,0),"")</f>
        <v/>
      </c>
      <c r="F5232" s="68" t="str">
        <f>IFERROR(VLOOKUP($B5232,APガラス性能一覧!$A$2:$M$6097,5,0),"")</f>
        <v/>
      </c>
      <c r="G5232" s="68" t="str">
        <f>IFERROR(VLOOKUP($B5232,APガラス性能一覧!$A$2:$M$6097,6,0),"")</f>
        <v/>
      </c>
      <c r="H5232" s="68" t="str">
        <f>IFERROR(VLOOKUP($B5232,APガラス性能一覧!$A$2:$M$6097,7,0),"")</f>
        <v/>
      </c>
      <c r="I5232" s="68" t="str">
        <f>IFERROR(VLOOKUP($B5232,APガラス性能一覧!$A$2:$M$6097,8,0),"")</f>
        <v/>
      </c>
      <c r="J5232" s="68" t="str">
        <f>IFERROR(VLOOKUP($B5232,APガラス性能一覧!$A$2:$M$6097,9,0),"")</f>
        <v/>
      </c>
      <c r="K5232" s="68" t="str">
        <f>IFERROR(VLOOKUP($B5232,APガラス性能一覧!$A$2:$M$6097,10,0),"")</f>
        <v/>
      </c>
      <c r="L5232" s="68" t="str">
        <f>IFERROR(VLOOKUP($B5232,APガラス性能一覧!$A$2:$M$6097,11,0),"")</f>
        <v/>
      </c>
      <c r="M5232" s="68" t="str">
        <f>IFERROR(VLOOKUP($B5232,APガラス性能一覧!$A$2:$M$6097,12,0),"")</f>
        <v/>
      </c>
      <c r="N5232" s="68" t="str">
        <f>IFERROR(VLOOKUP($B5232,APガラス性能一覧!$A$2:$M$6097,13,0),"")</f>
        <v/>
      </c>
    </row>
    <row r="5233" spans="2:14" x14ac:dyDescent="0.4">
      <c r="B5233" s="68" t="str">
        <f>IF($D$2="","",IF($E$2=0.65,IFERROR(IF(INDEX(APガラス性能一覧!A:A,MATCH(ROW(B5227),APガラス性能一覧!$O:$O,0))="","",INDEX(APガラス性能一覧!A:A,MATCH(ROW(B5227),APガラス性能一覧!$O:$O,0))),""),IFERROR(IF(INDEX(APガラス性能一覧!A:A,MATCH(ROW(B5227),APガラス性能一覧!$N:$N,0))="","",INDEX(APガラス性能一覧!A:A,MATCH(ROW(B5227),APガラス性能一覧!$N:$N,0))),"")))</f>
        <v/>
      </c>
      <c r="C5233" s="68" t="str">
        <f>IFERROR(VLOOKUP($B5233,APガラス性能一覧!$A$2:$M$6097,2,0),"")</f>
        <v/>
      </c>
      <c r="D5233" s="68" t="str">
        <f>IFERROR(VLOOKUP($B5233,APガラス性能一覧!$A$2:$M$6097,3,0),"")</f>
        <v/>
      </c>
      <c r="E5233" s="68" t="str">
        <f>IFERROR(VLOOKUP($B5233,APガラス性能一覧!$A$2:$M$6097,4,0),"")</f>
        <v/>
      </c>
      <c r="F5233" s="68" t="str">
        <f>IFERROR(VLOOKUP($B5233,APガラス性能一覧!$A$2:$M$6097,5,0),"")</f>
        <v/>
      </c>
      <c r="G5233" s="68" t="str">
        <f>IFERROR(VLOOKUP($B5233,APガラス性能一覧!$A$2:$M$6097,6,0),"")</f>
        <v/>
      </c>
      <c r="H5233" s="68" t="str">
        <f>IFERROR(VLOOKUP($B5233,APガラス性能一覧!$A$2:$M$6097,7,0),"")</f>
        <v/>
      </c>
      <c r="I5233" s="68" t="str">
        <f>IFERROR(VLOOKUP($B5233,APガラス性能一覧!$A$2:$M$6097,8,0),"")</f>
        <v/>
      </c>
      <c r="J5233" s="68" t="str">
        <f>IFERROR(VLOOKUP($B5233,APガラス性能一覧!$A$2:$M$6097,9,0),"")</f>
        <v/>
      </c>
      <c r="K5233" s="68" t="str">
        <f>IFERROR(VLOOKUP($B5233,APガラス性能一覧!$A$2:$M$6097,10,0),"")</f>
        <v/>
      </c>
      <c r="L5233" s="68" t="str">
        <f>IFERROR(VLOOKUP($B5233,APガラス性能一覧!$A$2:$M$6097,11,0),"")</f>
        <v/>
      </c>
      <c r="M5233" s="68" t="str">
        <f>IFERROR(VLOOKUP($B5233,APガラス性能一覧!$A$2:$M$6097,12,0),"")</f>
        <v/>
      </c>
      <c r="N5233" s="68" t="str">
        <f>IFERROR(VLOOKUP($B5233,APガラス性能一覧!$A$2:$M$6097,13,0),"")</f>
        <v/>
      </c>
    </row>
    <row r="5234" spans="2:14" x14ac:dyDescent="0.4">
      <c r="B5234" s="68" t="str">
        <f>IF($D$2="","",IF($E$2=0.65,IFERROR(IF(INDEX(APガラス性能一覧!A:A,MATCH(ROW(B5228),APガラス性能一覧!$O:$O,0))="","",INDEX(APガラス性能一覧!A:A,MATCH(ROW(B5228),APガラス性能一覧!$O:$O,0))),""),IFERROR(IF(INDEX(APガラス性能一覧!A:A,MATCH(ROW(B5228),APガラス性能一覧!$N:$N,0))="","",INDEX(APガラス性能一覧!A:A,MATCH(ROW(B5228),APガラス性能一覧!$N:$N,0))),"")))</f>
        <v/>
      </c>
      <c r="C5234" s="68" t="str">
        <f>IFERROR(VLOOKUP($B5234,APガラス性能一覧!$A$2:$M$6097,2,0),"")</f>
        <v/>
      </c>
      <c r="D5234" s="68" t="str">
        <f>IFERROR(VLOOKUP($B5234,APガラス性能一覧!$A$2:$M$6097,3,0),"")</f>
        <v/>
      </c>
      <c r="E5234" s="68" t="str">
        <f>IFERROR(VLOOKUP($B5234,APガラス性能一覧!$A$2:$M$6097,4,0),"")</f>
        <v/>
      </c>
      <c r="F5234" s="68" t="str">
        <f>IFERROR(VLOOKUP($B5234,APガラス性能一覧!$A$2:$M$6097,5,0),"")</f>
        <v/>
      </c>
      <c r="G5234" s="68" t="str">
        <f>IFERROR(VLOOKUP($B5234,APガラス性能一覧!$A$2:$M$6097,6,0),"")</f>
        <v/>
      </c>
      <c r="H5234" s="68" t="str">
        <f>IFERROR(VLOOKUP($B5234,APガラス性能一覧!$A$2:$M$6097,7,0),"")</f>
        <v/>
      </c>
      <c r="I5234" s="68" t="str">
        <f>IFERROR(VLOOKUP($B5234,APガラス性能一覧!$A$2:$M$6097,8,0),"")</f>
        <v/>
      </c>
      <c r="J5234" s="68" t="str">
        <f>IFERROR(VLOOKUP($B5234,APガラス性能一覧!$A$2:$M$6097,9,0),"")</f>
        <v/>
      </c>
      <c r="K5234" s="68" t="str">
        <f>IFERROR(VLOOKUP($B5234,APガラス性能一覧!$A$2:$M$6097,10,0),"")</f>
        <v/>
      </c>
      <c r="L5234" s="68" t="str">
        <f>IFERROR(VLOOKUP($B5234,APガラス性能一覧!$A$2:$M$6097,11,0),"")</f>
        <v/>
      </c>
      <c r="M5234" s="68" t="str">
        <f>IFERROR(VLOOKUP($B5234,APガラス性能一覧!$A$2:$M$6097,12,0),"")</f>
        <v/>
      </c>
      <c r="N5234" s="68" t="str">
        <f>IFERROR(VLOOKUP($B5234,APガラス性能一覧!$A$2:$M$6097,13,0),"")</f>
        <v/>
      </c>
    </row>
    <row r="5235" spans="2:14" x14ac:dyDescent="0.4">
      <c r="B5235" s="68" t="str">
        <f>IF($D$2="","",IF($E$2=0.65,IFERROR(IF(INDEX(APガラス性能一覧!A:A,MATCH(ROW(B5229),APガラス性能一覧!$O:$O,0))="","",INDEX(APガラス性能一覧!A:A,MATCH(ROW(B5229),APガラス性能一覧!$O:$O,0))),""),IFERROR(IF(INDEX(APガラス性能一覧!A:A,MATCH(ROW(B5229),APガラス性能一覧!$N:$N,0))="","",INDEX(APガラス性能一覧!A:A,MATCH(ROW(B5229),APガラス性能一覧!$N:$N,0))),"")))</f>
        <v/>
      </c>
      <c r="C5235" s="68" t="str">
        <f>IFERROR(VLOOKUP($B5235,APガラス性能一覧!$A$2:$M$6097,2,0),"")</f>
        <v/>
      </c>
      <c r="D5235" s="68" t="str">
        <f>IFERROR(VLOOKUP($B5235,APガラス性能一覧!$A$2:$M$6097,3,0),"")</f>
        <v/>
      </c>
      <c r="E5235" s="68" t="str">
        <f>IFERROR(VLOOKUP($B5235,APガラス性能一覧!$A$2:$M$6097,4,0),"")</f>
        <v/>
      </c>
      <c r="F5235" s="68" t="str">
        <f>IFERROR(VLOOKUP($B5235,APガラス性能一覧!$A$2:$M$6097,5,0),"")</f>
        <v/>
      </c>
      <c r="G5235" s="68" t="str">
        <f>IFERROR(VLOOKUP($B5235,APガラス性能一覧!$A$2:$M$6097,6,0),"")</f>
        <v/>
      </c>
      <c r="H5235" s="68" t="str">
        <f>IFERROR(VLOOKUP($B5235,APガラス性能一覧!$A$2:$M$6097,7,0),"")</f>
        <v/>
      </c>
      <c r="I5235" s="68" t="str">
        <f>IFERROR(VLOOKUP($B5235,APガラス性能一覧!$A$2:$M$6097,8,0),"")</f>
        <v/>
      </c>
      <c r="J5235" s="68" t="str">
        <f>IFERROR(VLOOKUP($B5235,APガラス性能一覧!$A$2:$M$6097,9,0),"")</f>
        <v/>
      </c>
      <c r="K5235" s="68" t="str">
        <f>IFERROR(VLOOKUP($B5235,APガラス性能一覧!$A$2:$M$6097,10,0),"")</f>
        <v/>
      </c>
      <c r="L5235" s="68" t="str">
        <f>IFERROR(VLOOKUP($B5235,APガラス性能一覧!$A$2:$M$6097,11,0),"")</f>
        <v/>
      </c>
      <c r="M5235" s="68" t="str">
        <f>IFERROR(VLOOKUP($B5235,APガラス性能一覧!$A$2:$M$6097,12,0),"")</f>
        <v/>
      </c>
      <c r="N5235" s="68" t="str">
        <f>IFERROR(VLOOKUP($B5235,APガラス性能一覧!$A$2:$M$6097,13,0),"")</f>
        <v/>
      </c>
    </row>
    <row r="5236" spans="2:14" x14ac:dyDescent="0.4">
      <c r="B5236" s="68" t="str">
        <f>IF($D$2="","",IF($E$2=0.65,IFERROR(IF(INDEX(APガラス性能一覧!A:A,MATCH(ROW(B5230),APガラス性能一覧!$O:$O,0))="","",INDEX(APガラス性能一覧!A:A,MATCH(ROW(B5230),APガラス性能一覧!$O:$O,0))),""),IFERROR(IF(INDEX(APガラス性能一覧!A:A,MATCH(ROW(B5230),APガラス性能一覧!$N:$N,0))="","",INDEX(APガラス性能一覧!A:A,MATCH(ROW(B5230),APガラス性能一覧!$N:$N,0))),"")))</f>
        <v/>
      </c>
      <c r="C5236" s="68" t="str">
        <f>IFERROR(VLOOKUP($B5236,APガラス性能一覧!$A$2:$M$6097,2,0),"")</f>
        <v/>
      </c>
      <c r="D5236" s="68" t="str">
        <f>IFERROR(VLOOKUP($B5236,APガラス性能一覧!$A$2:$M$6097,3,0),"")</f>
        <v/>
      </c>
      <c r="E5236" s="68" t="str">
        <f>IFERROR(VLOOKUP($B5236,APガラス性能一覧!$A$2:$M$6097,4,0),"")</f>
        <v/>
      </c>
      <c r="F5236" s="68" t="str">
        <f>IFERROR(VLOOKUP($B5236,APガラス性能一覧!$A$2:$M$6097,5,0),"")</f>
        <v/>
      </c>
      <c r="G5236" s="68" t="str">
        <f>IFERROR(VLOOKUP($B5236,APガラス性能一覧!$A$2:$M$6097,6,0),"")</f>
        <v/>
      </c>
      <c r="H5236" s="68" t="str">
        <f>IFERROR(VLOOKUP($B5236,APガラス性能一覧!$A$2:$M$6097,7,0),"")</f>
        <v/>
      </c>
      <c r="I5236" s="68" t="str">
        <f>IFERROR(VLOOKUP($B5236,APガラス性能一覧!$A$2:$M$6097,8,0),"")</f>
        <v/>
      </c>
      <c r="J5236" s="68" t="str">
        <f>IFERROR(VLOOKUP($B5236,APガラス性能一覧!$A$2:$M$6097,9,0),"")</f>
        <v/>
      </c>
      <c r="K5236" s="68" t="str">
        <f>IFERROR(VLOOKUP($B5236,APガラス性能一覧!$A$2:$M$6097,10,0),"")</f>
        <v/>
      </c>
      <c r="L5236" s="68" t="str">
        <f>IFERROR(VLOOKUP($B5236,APガラス性能一覧!$A$2:$M$6097,11,0),"")</f>
        <v/>
      </c>
      <c r="M5236" s="68" t="str">
        <f>IFERROR(VLOOKUP($B5236,APガラス性能一覧!$A$2:$M$6097,12,0),"")</f>
        <v/>
      </c>
      <c r="N5236" s="68" t="str">
        <f>IFERROR(VLOOKUP($B5236,APガラス性能一覧!$A$2:$M$6097,13,0),"")</f>
        <v/>
      </c>
    </row>
    <row r="5237" spans="2:14" x14ac:dyDescent="0.4">
      <c r="B5237" s="68" t="str">
        <f>IF($D$2="","",IF($E$2=0.65,IFERROR(IF(INDEX(APガラス性能一覧!A:A,MATCH(ROW(B5231),APガラス性能一覧!$O:$O,0))="","",INDEX(APガラス性能一覧!A:A,MATCH(ROW(B5231),APガラス性能一覧!$O:$O,0))),""),IFERROR(IF(INDEX(APガラス性能一覧!A:A,MATCH(ROW(B5231),APガラス性能一覧!$N:$N,0))="","",INDEX(APガラス性能一覧!A:A,MATCH(ROW(B5231),APガラス性能一覧!$N:$N,0))),"")))</f>
        <v/>
      </c>
      <c r="C5237" s="68" t="str">
        <f>IFERROR(VLOOKUP($B5237,APガラス性能一覧!$A$2:$M$6097,2,0),"")</f>
        <v/>
      </c>
      <c r="D5237" s="68" t="str">
        <f>IFERROR(VLOOKUP($B5237,APガラス性能一覧!$A$2:$M$6097,3,0),"")</f>
        <v/>
      </c>
      <c r="E5237" s="68" t="str">
        <f>IFERROR(VLOOKUP($B5237,APガラス性能一覧!$A$2:$M$6097,4,0),"")</f>
        <v/>
      </c>
      <c r="F5237" s="68" t="str">
        <f>IFERROR(VLOOKUP($B5237,APガラス性能一覧!$A$2:$M$6097,5,0),"")</f>
        <v/>
      </c>
      <c r="G5237" s="68" t="str">
        <f>IFERROR(VLOOKUP($B5237,APガラス性能一覧!$A$2:$M$6097,6,0),"")</f>
        <v/>
      </c>
      <c r="H5237" s="68" t="str">
        <f>IFERROR(VLOOKUP($B5237,APガラス性能一覧!$A$2:$M$6097,7,0),"")</f>
        <v/>
      </c>
      <c r="I5237" s="68" t="str">
        <f>IFERROR(VLOOKUP($B5237,APガラス性能一覧!$A$2:$M$6097,8,0),"")</f>
        <v/>
      </c>
      <c r="J5237" s="68" t="str">
        <f>IFERROR(VLOOKUP($B5237,APガラス性能一覧!$A$2:$M$6097,9,0),"")</f>
        <v/>
      </c>
      <c r="K5237" s="68" t="str">
        <f>IFERROR(VLOOKUP($B5237,APガラス性能一覧!$A$2:$M$6097,10,0),"")</f>
        <v/>
      </c>
      <c r="L5237" s="68" t="str">
        <f>IFERROR(VLOOKUP($B5237,APガラス性能一覧!$A$2:$M$6097,11,0),"")</f>
        <v/>
      </c>
      <c r="M5237" s="68" t="str">
        <f>IFERROR(VLOOKUP($B5237,APガラス性能一覧!$A$2:$M$6097,12,0),"")</f>
        <v/>
      </c>
      <c r="N5237" s="68" t="str">
        <f>IFERROR(VLOOKUP($B5237,APガラス性能一覧!$A$2:$M$6097,13,0),"")</f>
        <v/>
      </c>
    </row>
    <row r="5238" spans="2:14" x14ac:dyDescent="0.4">
      <c r="B5238" s="68" t="str">
        <f>IF($D$2="","",IF($E$2=0.65,IFERROR(IF(INDEX(APガラス性能一覧!A:A,MATCH(ROW(B5232),APガラス性能一覧!$O:$O,0))="","",INDEX(APガラス性能一覧!A:A,MATCH(ROW(B5232),APガラス性能一覧!$O:$O,0))),""),IFERROR(IF(INDEX(APガラス性能一覧!A:A,MATCH(ROW(B5232),APガラス性能一覧!$N:$N,0))="","",INDEX(APガラス性能一覧!A:A,MATCH(ROW(B5232),APガラス性能一覧!$N:$N,0))),"")))</f>
        <v/>
      </c>
      <c r="C5238" s="68" t="str">
        <f>IFERROR(VLOOKUP($B5238,APガラス性能一覧!$A$2:$M$6097,2,0),"")</f>
        <v/>
      </c>
      <c r="D5238" s="68" t="str">
        <f>IFERROR(VLOOKUP($B5238,APガラス性能一覧!$A$2:$M$6097,3,0),"")</f>
        <v/>
      </c>
      <c r="E5238" s="68" t="str">
        <f>IFERROR(VLOOKUP($B5238,APガラス性能一覧!$A$2:$M$6097,4,0),"")</f>
        <v/>
      </c>
      <c r="F5238" s="68" t="str">
        <f>IFERROR(VLOOKUP($B5238,APガラス性能一覧!$A$2:$M$6097,5,0),"")</f>
        <v/>
      </c>
      <c r="G5238" s="68" t="str">
        <f>IFERROR(VLOOKUP($B5238,APガラス性能一覧!$A$2:$M$6097,6,0),"")</f>
        <v/>
      </c>
      <c r="H5238" s="68" t="str">
        <f>IFERROR(VLOOKUP($B5238,APガラス性能一覧!$A$2:$M$6097,7,0),"")</f>
        <v/>
      </c>
      <c r="I5238" s="68" t="str">
        <f>IFERROR(VLOOKUP($B5238,APガラス性能一覧!$A$2:$M$6097,8,0),"")</f>
        <v/>
      </c>
      <c r="J5238" s="68" t="str">
        <f>IFERROR(VLOOKUP($B5238,APガラス性能一覧!$A$2:$M$6097,9,0),"")</f>
        <v/>
      </c>
      <c r="K5238" s="68" t="str">
        <f>IFERROR(VLOOKUP($B5238,APガラス性能一覧!$A$2:$M$6097,10,0),"")</f>
        <v/>
      </c>
      <c r="L5238" s="68" t="str">
        <f>IFERROR(VLOOKUP($B5238,APガラス性能一覧!$A$2:$M$6097,11,0),"")</f>
        <v/>
      </c>
      <c r="M5238" s="68" t="str">
        <f>IFERROR(VLOOKUP($B5238,APガラス性能一覧!$A$2:$M$6097,12,0),"")</f>
        <v/>
      </c>
      <c r="N5238" s="68" t="str">
        <f>IFERROR(VLOOKUP($B5238,APガラス性能一覧!$A$2:$M$6097,13,0),"")</f>
        <v/>
      </c>
    </row>
    <row r="5239" spans="2:14" x14ac:dyDescent="0.4">
      <c r="B5239" s="68" t="str">
        <f>IF($D$2="","",IF($E$2=0.65,IFERROR(IF(INDEX(APガラス性能一覧!A:A,MATCH(ROW(B5233),APガラス性能一覧!$O:$O,0))="","",INDEX(APガラス性能一覧!A:A,MATCH(ROW(B5233),APガラス性能一覧!$O:$O,0))),""),IFERROR(IF(INDEX(APガラス性能一覧!A:A,MATCH(ROW(B5233),APガラス性能一覧!$N:$N,0))="","",INDEX(APガラス性能一覧!A:A,MATCH(ROW(B5233),APガラス性能一覧!$N:$N,0))),"")))</f>
        <v/>
      </c>
      <c r="C5239" s="68" t="str">
        <f>IFERROR(VLOOKUP($B5239,APガラス性能一覧!$A$2:$M$6097,2,0),"")</f>
        <v/>
      </c>
      <c r="D5239" s="68" t="str">
        <f>IFERROR(VLOOKUP($B5239,APガラス性能一覧!$A$2:$M$6097,3,0),"")</f>
        <v/>
      </c>
      <c r="E5239" s="68" t="str">
        <f>IFERROR(VLOOKUP($B5239,APガラス性能一覧!$A$2:$M$6097,4,0),"")</f>
        <v/>
      </c>
      <c r="F5239" s="68" t="str">
        <f>IFERROR(VLOOKUP($B5239,APガラス性能一覧!$A$2:$M$6097,5,0),"")</f>
        <v/>
      </c>
      <c r="G5239" s="68" t="str">
        <f>IFERROR(VLOOKUP($B5239,APガラス性能一覧!$A$2:$M$6097,6,0),"")</f>
        <v/>
      </c>
      <c r="H5239" s="68" t="str">
        <f>IFERROR(VLOOKUP($B5239,APガラス性能一覧!$A$2:$M$6097,7,0),"")</f>
        <v/>
      </c>
      <c r="I5239" s="68" t="str">
        <f>IFERROR(VLOOKUP($B5239,APガラス性能一覧!$A$2:$M$6097,8,0),"")</f>
        <v/>
      </c>
      <c r="J5239" s="68" t="str">
        <f>IFERROR(VLOOKUP($B5239,APガラス性能一覧!$A$2:$M$6097,9,0),"")</f>
        <v/>
      </c>
      <c r="K5239" s="68" t="str">
        <f>IFERROR(VLOOKUP($B5239,APガラス性能一覧!$A$2:$M$6097,10,0),"")</f>
        <v/>
      </c>
      <c r="L5239" s="68" t="str">
        <f>IFERROR(VLOOKUP($B5239,APガラス性能一覧!$A$2:$M$6097,11,0),"")</f>
        <v/>
      </c>
      <c r="M5239" s="68" t="str">
        <f>IFERROR(VLOOKUP($B5239,APガラス性能一覧!$A$2:$M$6097,12,0),"")</f>
        <v/>
      </c>
      <c r="N5239" s="68" t="str">
        <f>IFERROR(VLOOKUP($B5239,APガラス性能一覧!$A$2:$M$6097,13,0),"")</f>
        <v/>
      </c>
    </row>
    <row r="5240" spans="2:14" x14ac:dyDescent="0.4">
      <c r="B5240" s="68" t="str">
        <f>IF($D$2="","",IF($E$2=0.65,IFERROR(IF(INDEX(APガラス性能一覧!A:A,MATCH(ROW(B5234),APガラス性能一覧!$O:$O,0))="","",INDEX(APガラス性能一覧!A:A,MATCH(ROW(B5234),APガラス性能一覧!$O:$O,0))),""),IFERROR(IF(INDEX(APガラス性能一覧!A:A,MATCH(ROW(B5234),APガラス性能一覧!$N:$N,0))="","",INDEX(APガラス性能一覧!A:A,MATCH(ROW(B5234),APガラス性能一覧!$N:$N,0))),"")))</f>
        <v/>
      </c>
      <c r="C5240" s="68" t="str">
        <f>IFERROR(VLOOKUP($B5240,APガラス性能一覧!$A$2:$M$6097,2,0),"")</f>
        <v/>
      </c>
      <c r="D5240" s="68" t="str">
        <f>IFERROR(VLOOKUP($B5240,APガラス性能一覧!$A$2:$M$6097,3,0),"")</f>
        <v/>
      </c>
      <c r="E5240" s="68" t="str">
        <f>IFERROR(VLOOKUP($B5240,APガラス性能一覧!$A$2:$M$6097,4,0),"")</f>
        <v/>
      </c>
      <c r="F5240" s="68" t="str">
        <f>IFERROR(VLOOKUP($B5240,APガラス性能一覧!$A$2:$M$6097,5,0),"")</f>
        <v/>
      </c>
      <c r="G5240" s="68" t="str">
        <f>IFERROR(VLOOKUP($B5240,APガラス性能一覧!$A$2:$M$6097,6,0),"")</f>
        <v/>
      </c>
      <c r="H5240" s="68" t="str">
        <f>IFERROR(VLOOKUP($B5240,APガラス性能一覧!$A$2:$M$6097,7,0),"")</f>
        <v/>
      </c>
      <c r="I5240" s="68" t="str">
        <f>IFERROR(VLOOKUP($B5240,APガラス性能一覧!$A$2:$M$6097,8,0),"")</f>
        <v/>
      </c>
      <c r="J5240" s="68" t="str">
        <f>IFERROR(VLOOKUP($B5240,APガラス性能一覧!$A$2:$M$6097,9,0),"")</f>
        <v/>
      </c>
      <c r="K5240" s="68" t="str">
        <f>IFERROR(VLOOKUP($B5240,APガラス性能一覧!$A$2:$M$6097,10,0),"")</f>
        <v/>
      </c>
      <c r="L5240" s="68" t="str">
        <f>IFERROR(VLOOKUP($B5240,APガラス性能一覧!$A$2:$M$6097,11,0),"")</f>
        <v/>
      </c>
      <c r="M5240" s="68" t="str">
        <f>IFERROR(VLOOKUP($B5240,APガラス性能一覧!$A$2:$M$6097,12,0),"")</f>
        <v/>
      </c>
      <c r="N5240" s="68" t="str">
        <f>IFERROR(VLOOKUP($B5240,APガラス性能一覧!$A$2:$M$6097,13,0),"")</f>
        <v/>
      </c>
    </row>
    <row r="5241" spans="2:14" x14ac:dyDescent="0.4">
      <c r="B5241" s="68" t="str">
        <f>IF($D$2="","",IF($E$2=0.65,IFERROR(IF(INDEX(APガラス性能一覧!A:A,MATCH(ROW(B5235),APガラス性能一覧!$O:$O,0))="","",INDEX(APガラス性能一覧!A:A,MATCH(ROW(B5235),APガラス性能一覧!$O:$O,0))),""),IFERROR(IF(INDEX(APガラス性能一覧!A:A,MATCH(ROW(B5235),APガラス性能一覧!$N:$N,0))="","",INDEX(APガラス性能一覧!A:A,MATCH(ROW(B5235),APガラス性能一覧!$N:$N,0))),"")))</f>
        <v/>
      </c>
      <c r="C5241" s="68" t="str">
        <f>IFERROR(VLOOKUP($B5241,APガラス性能一覧!$A$2:$M$6097,2,0),"")</f>
        <v/>
      </c>
      <c r="D5241" s="68" t="str">
        <f>IFERROR(VLOOKUP($B5241,APガラス性能一覧!$A$2:$M$6097,3,0),"")</f>
        <v/>
      </c>
      <c r="E5241" s="68" t="str">
        <f>IFERROR(VLOOKUP($B5241,APガラス性能一覧!$A$2:$M$6097,4,0),"")</f>
        <v/>
      </c>
      <c r="F5241" s="68" t="str">
        <f>IFERROR(VLOOKUP($B5241,APガラス性能一覧!$A$2:$M$6097,5,0),"")</f>
        <v/>
      </c>
      <c r="G5241" s="68" t="str">
        <f>IFERROR(VLOOKUP($B5241,APガラス性能一覧!$A$2:$M$6097,6,0),"")</f>
        <v/>
      </c>
      <c r="H5241" s="68" t="str">
        <f>IFERROR(VLOOKUP($B5241,APガラス性能一覧!$A$2:$M$6097,7,0),"")</f>
        <v/>
      </c>
      <c r="I5241" s="68" t="str">
        <f>IFERROR(VLOOKUP($B5241,APガラス性能一覧!$A$2:$M$6097,8,0),"")</f>
        <v/>
      </c>
      <c r="J5241" s="68" t="str">
        <f>IFERROR(VLOOKUP($B5241,APガラス性能一覧!$A$2:$M$6097,9,0),"")</f>
        <v/>
      </c>
      <c r="K5241" s="68" t="str">
        <f>IFERROR(VLOOKUP($B5241,APガラス性能一覧!$A$2:$M$6097,10,0),"")</f>
        <v/>
      </c>
      <c r="L5241" s="68" t="str">
        <f>IFERROR(VLOOKUP($B5241,APガラス性能一覧!$A$2:$M$6097,11,0),"")</f>
        <v/>
      </c>
      <c r="M5241" s="68" t="str">
        <f>IFERROR(VLOOKUP($B5241,APガラス性能一覧!$A$2:$M$6097,12,0),"")</f>
        <v/>
      </c>
      <c r="N5241" s="68" t="str">
        <f>IFERROR(VLOOKUP($B5241,APガラス性能一覧!$A$2:$M$6097,13,0),"")</f>
        <v/>
      </c>
    </row>
    <row r="5242" spans="2:14" x14ac:dyDescent="0.4">
      <c r="B5242" s="68" t="str">
        <f>IF($D$2="","",IF($E$2=0.65,IFERROR(IF(INDEX(APガラス性能一覧!A:A,MATCH(ROW(B5236),APガラス性能一覧!$O:$O,0))="","",INDEX(APガラス性能一覧!A:A,MATCH(ROW(B5236),APガラス性能一覧!$O:$O,0))),""),IFERROR(IF(INDEX(APガラス性能一覧!A:A,MATCH(ROW(B5236),APガラス性能一覧!$N:$N,0))="","",INDEX(APガラス性能一覧!A:A,MATCH(ROW(B5236),APガラス性能一覧!$N:$N,0))),"")))</f>
        <v/>
      </c>
      <c r="C5242" s="68" t="str">
        <f>IFERROR(VLOOKUP($B5242,APガラス性能一覧!$A$2:$M$6097,2,0),"")</f>
        <v/>
      </c>
      <c r="D5242" s="68" t="str">
        <f>IFERROR(VLOOKUP($B5242,APガラス性能一覧!$A$2:$M$6097,3,0),"")</f>
        <v/>
      </c>
      <c r="E5242" s="68" t="str">
        <f>IFERROR(VLOOKUP($B5242,APガラス性能一覧!$A$2:$M$6097,4,0),"")</f>
        <v/>
      </c>
      <c r="F5242" s="68" t="str">
        <f>IFERROR(VLOOKUP($B5242,APガラス性能一覧!$A$2:$M$6097,5,0),"")</f>
        <v/>
      </c>
      <c r="G5242" s="68" t="str">
        <f>IFERROR(VLOOKUP($B5242,APガラス性能一覧!$A$2:$M$6097,6,0),"")</f>
        <v/>
      </c>
      <c r="H5242" s="68" t="str">
        <f>IFERROR(VLOOKUP($B5242,APガラス性能一覧!$A$2:$M$6097,7,0),"")</f>
        <v/>
      </c>
      <c r="I5242" s="68" t="str">
        <f>IFERROR(VLOOKUP($B5242,APガラス性能一覧!$A$2:$M$6097,8,0),"")</f>
        <v/>
      </c>
      <c r="J5242" s="68" t="str">
        <f>IFERROR(VLOOKUP($B5242,APガラス性能一覧!$A$2:$M$6097,9,0),"")</f>
        <v/>
      </c>
      <c r="K5242" s="68" t="str">
        <f>IFERROR(VLOOKUP($B5242,APガラス性能一覧!$A$2:$M$6097,10,0),"")</f>
        <v/>
      </c>
      <c r="L5242" s="68" t="str">
        <f>IFERROR(VLOOKUP($B5242,APガラス性能一覧!$A$2:$M$6097,11,0),"")</f>
        <v/>
      </c>
      <c r="M5242" s="68" t="str">
        <f>IFERROR(VLOOKUP($B5242,APガラス性能一覧!$A$2:$M$6097,12,0),"")</f>
        <v/>
      </c>
      <c r="N5242" s="68" t="str">
        <f>IFERROR(VLOOKUP($B5242,APガラス性能一覧!$A$2:$M$6097,13,0),"")</f>
        <v/>
      </c>
    </row>
    <row r="5243" spans="2:14" x14ac:dyDescent="0.4">
      <c r="B5243" s="68" t="str">
        <f>IF($D$2="","",IF($E$2=0.65,IFERROR(IF(INDEX(APガラス性能一覧!A:A,MATCH(ROW(B5237),APガラス性能一覧!$O:$O,0))="","",INDEX(APガラス性能一覧!A:A,MATCH(ROW(B5237),APガラス性能一覧!$O:$O,0))),""),IFERROR(IF(INDEX(APガラス性能一覧!A:A,MATCH(ROW(B5237),APガラス性能一覧!$N:$N,0))="","",INDEX(APガラス性能一覧!A:A,MATCH(ROW(B5237),APガラス性能一覧!$N:$N,0))),"")))</f>
        <v/>
      </c>
      <c r="C5243" s="68" t="str">
        <f>IFERROR(VLOOKUP($B5243,APガラス性能一覧!$A$2:$M$6097,2,0),"")</f>
        <v/>
      </c>
      <c r="D5243" s="68" t="str">
        <f>IFERROR(VLOOKUP($B5243,APガラス性能一覧!$A$2:$M$6097,3,0),"")</f>
        <v/>
      </c>
      <c r="E5243" s="68" t="str">
        <f>IFERROR(VLOOKUP($B5243,APガラス性能一覧!$A$2:$M$6097,4,0),"")</f>
        <v/>
      </c>
      <c r="F5243" s="68" t="str">
        <f>IFERROR(VLOOKUP($B5243,APガラス性能一覧!$A$2:$M$6097,5,0),"")</f>
        <v/>
      </c>
      <c r="G5243" s="68" t="str">
        <f>IFERROR(VLOOKUP($B5243,APガラス性能一覧!$A$2:$M$6097,6,0),"")</f>
        <v/>
      </c>
      <c r="H5243" s="68" t="str">
        <f>IFERROR(VLOOKUP($B5243,APガラス性能一覧!$A$2:$M$6097,7,0),"")</f>
        <v/>
      </c>
      <c r="I5243" s="68" t="str">
        <f>IFERROR(VLOOKUP($B5243,APガラス性能一覧!$A$2:$M$6097,8,0),"")</f>
        <v/>
      </c>
      <c r="J5243" s="68" t="str">
        <f>IFERROR(VLOOKUP($B5243,APガラス性能一覧!$A$2:$M$6097,9,0),"")</f>
        <v/>
      </c>
      <c r="K5243" s="68" t="str">
        <f>IFERROR(VLOOKUP($B5243,APガラス性能一覧!$A$2:$M$6097,10,0),"")</f>
        <v/>
      </c>
      <c r="L5243" s="68" t="str">
        <f>IFERROR(VLOOKUP($B5243,APガラス性能一覧!$A$2:$M$6097,11,0),"")</f>
        <v/>
      </c>
      <c r="M5243" s="68" t="str">
        <f>IFERROR(VLOOKUP($B5243,APガラス性能一覧!$A$2:$M$6097,12,0),"")</f>
        <v/>
      </c>
      <c r="N5243" s="68" t="str">
        <f>IFERROR(VLOOKUP($B5243,APガラス性能一覧!$A$2:$M$6097,13,0),"")</f>
        <v/>
      </c>
    </row>
    <row r="5244" spans="2:14" x14ac:dyDescent="0.4">
      <c r="B5244" s="68" t="str">
        <f>IF($D$2="","",IF($E$2=0.65,IFERROR(IF(INDEX(APガラス性能一覧!A:A,MATCH(ROW(B5238),APガラス性能一覧!$O:$O,0))="","",INDEX(APガラス性能一覧!A:A,MATCH(ROW(B5238),APガラス性能一覧!$O:$O,0))),""),IFERROR(IF(INDEX(APガラス性能一覧!A:A,MATCH(ROW(B5238),APガラス性能一覧!$N:$N,0))="","",INDEX(APガラス性能一覧!A:A,MATCH(ROW(B5238),APガラス性能一覧!$N:$N,0))),"")))</f>
        <v/>
      </c>
      <c r="C5244" s="68" t="str">
        <f>IFERROR(VLOOKUP($B5244,APガラス性能一覧!$A$2:$M$6097,2,0),"")</f>
        <v/>
      </c>
      <c r="D5244" s="68" t="str">
        <f>IFERROR(VLOOKUP($B5244,APガラス性能一覧!$A$2:$M$6097,3,0),"")</f>
        <v/>
      </c>
      <c r="E5244" s="68" t="str">
        <f>IFERROR(VLOOKUP($B5244,APガラス性能一覧!$A$2:$M$6097,4,0),"")</f>
        <v/>
      </c>
      <c r="F5244" s="68" t="str">
        <f>IFERROR(VLOOKUP($B5244,APガラス性能一覧!$A$2:$M$6097,5,0),"")</f>
        <v/>
      </c>
      <c r="G5244" s="68" t="str">
        <f>IFERROR(VLOOKUP($B5244,APガラス性能一覧!$A$2:$M$6097,6,0),"")</f>
        <v/>
      </c>
      <c r="H5244" s="68" t="str">
        <f>IFERROR(VLOOKUP($B5244,APガラス性能一覧!$A$2:$M$6097,7,0),"")</f>
        <v/>
      </c>
      <c r="I5244" s="68" t="str">
        <f>IFERROR(VLOOKUP($B5244,APガラス性能一覧!$A$2:$M$6097,8,0),"")</f>
        <v/>
      </c>
      <c r="J5244" s="68" t="str">
        <f>IFERROR(VLOOKUP($B5244,APガラス性能一覧!$A$2:$M$6097,9,0),"")</f>
        <v/>
      </c>
      <c r="K5244" s="68" t="str">
        <f>IFERROR(VLOOKUP($B5244,APガラス性能一覧!$A$2:$M$6097,10,0),"")</f>
        <v/>
      </c>
      <c r="L5244" s="68" t="str">
        <f>IFERROR(VLOOKUP($B5244,APガラス性能一覧!$A$2:$M$6097,11,0),"")</f>
        <v/>
      </c>
      <c r="M5244" s="68" t="str">
        <f>IFERROR(VLOOKUP($B5244,APガラス性能一覧!$A$2:$M$6097,12,0),"")</f>
        <v/>
      </c>
      <c r="N5244" s="68" t="str">
        <f>IFERROR(VLOOKUP($B5244,APガラス性能一覧!$A$2:$M$6097,13,0),"")</f>
        <v/>
      </c>
    </row>
    <row r="5245" spans="2:14" x14ac:dyDescent="0.4">
      <c r="B5245" s="68" t="str">
        <f>IF($D$2="","",IF($E$2=0.65,IFERROR(IF(INDEX(APガラス性能一覧!A:A,MATCH(ROW(B5239),APガラス性能一覧!$O:$O,0))="","",INDEX(APガラス性能一覧!A:A,MATCH(ROW(B5239),APガラス性能一覧!$O:$O,0))),""),IFERROR(IF(INDEX(APガラス性能一覧!A:A,MATCH(ROW(B5239),APガラス性能一覧!$N:$N,0))="","",INDEX(APガラス性能一覧!A:A,MATCH(ROW(B5239),APガラス性能一覧!$N:$N,0))),"")))</f>
        <v/>
      </c>
      <c r="C5245" s="68" t="str">
        <f>IFERROR(VLOOKUP($B5245,APガラス性能一覧!$A$2:$M$6097,2,0),"")</f>
        <v/>
      </c>
      <c r="D5245" s="68" t="str">
        <f>IFERROR(VLOOKUP($B5245,APガラス性能一覧!$A$2:$M$6097,3,0),"")</f>
        <v/>
      </c>
      <c r="E5245" s="68" t="str">
        <f>IFERROR(VLOOKUP($B5245,APガラス性能一覧!$A$2:$M$6097,4,0),"")</f>
        <v/>
      </c>
      <c r="F5245" s="68" t="str">
        <f>IFERROR(VLOOKUP($B5245,APガラス性能一覧!$A$2:$M$6097,5,0),"")</f>
        <v/>
      </c>
      <c r="G5245" s="68" t="str">
        <f>IFERROR(VLOOKUP($B5245,APガラス性能一覧!$A$2:$M$6097,6,0),"")</f>
        <v/>
      </c>
      <c r="H5245" s="68" t="str">
        <f>IFERROR(VLOOKUP($B5245,APガラス性能一覧!$A$2:$M$6097,7,0),"")</f>
        <v/>
      </c>
      <c r="I5245" s="68" t="str">
        <f>IFERROR(VLOOKUP($B5245,APガラス性能一覧!$A$2:$M$6097,8,0),"")</f>
        <v/>
      </c>
      <c r="J5245" s="68" t="str">
        <f>IFERROR(VLOOKUP($B5245,APガラス性能一覧!$A$2:$M$6097,9,0),"")</f>
        <v/>
      </c>
      <c r="K5245" s="68" t="str">
        <f>IFERROR(VLOOKUP($B5245,APガラス性能一覧!$A$2:$M$6097,10,0),"")</f>
        <v/>
      </c>
      <c r="L5245" s="68" t="str">
        <f>IFERROR(VLOOKUP($B5245,APガラス性能一覧!$A$2:$M$6097,11,0),"")</f>
        <v/>
      </c>
      <c r="M5245" s="68" t="str">
        <f>IFERROR(VLOOKUP($B5245,APガラス性能一覧!$A$2:$M$6097,12,0),"")</f>
        <v/>
      </c>
      <c r="N5245" s="68" t="str">
        <f>IFERROR(VLOOKUP($B5245,APガラス性能一覧!$A$2:$M$6097,13,0),"")</f>
        <v/>
      </c>
    </row>
    <row r="5246" spans="2:14" x14ac:dyDescent="0.4">
      <c r="B5246" s="68" t="str">
        <f>IF($D$2="","",IF($E$2=0.65,IFERROR(IF(INDEX(APガラス性能一覧!A:A,MATCH(ROW(B5240),APガラス性能一覧!$O:$O,0))="","",INDEX(APガラス性能一覧!A:A,MATCH(ROW(B5240),APガラス性能一覧!$O:$O,0))),""),IFERROR(IF(INDEX(APガラス性能一覧!A:A,MATCH(ROW(B5240),APガラス性能一覧!$N:$N,0))="","",INDEX(APガラス性能一覧!A:A,MATCH(ROW(B5240),APガラス性能一覧!$N:$N,0))),"")))</f>
        <v/>
      </c>
      <c r="C5246" s="68" t="str">
        <f>IFERROR(VLOOKUP($B5246,APガラス性能一覧!$A$2:$M$6097,2,0),"")</f>
        <v/>
      </c>
      <c r="D5246" s="68" t="str">
        <f>IFERROR(VLOOKUP($B5246,APガラス性能一覧!$A$2:$M$6097,3,0),"")</f>
        <v/>
      </c>
      <c r="E5246" s="68" t="str">
        <f>IFERROR(VLOOKUP($B5246,APガラス性能一覧!$A$2:$M$6097,4,0),"")</f>
        <v/>
      </c>
      <c r="F5246" s="68" t="str">
        <f>IFERROR(VLOOKUP($B5246,APガラス性能一覧!$A$2:$M$6097,5,0),"")</f>
        <v/>
      </c>
      <c r="G5246" s="68" t="str">
        <f>IFERROR(VLOOKUP($B5246,APガラス性能一覧!$A$2:$M$6097,6,0),"")</f>
        <v/>
      </c>
      <c r="H5246" s="68" t="str">
        <f>IFERROR(VLOOKUP($B5246,APガラス性能一覧!$A$2:$M$6097,7,0),"")</f>
        <v/>
      </c>
      <c r="I5246" s="68" t="str">
        <f>IFERROR(VLOOKUP($B5246,APガラス性能一覧!$A$2:$M$6097,8,0),"")</f>
        <v/>
      </c>
      <c r="J5246" s="68" t="str">
        <f>IFERROR(VLOOKUP($B5246,APガラス性能一覧!$A$2:$M$6097,9,0),"")</f>
        <v/>
      </c>
      <c r="K5246" s="68" t="str">
        <f>IFERROR(VLOOKUP($B5246,APガラス性能一覧!$A$2:$M$6097,10,0),"")</f>
        <v/>
      </c>
      <c r="L5246" s="68" t="str">
        <f>IFERROR(VLOOKUP($B5246,APガラス性能一覧!$A$2:$M$6097,11,0),"")</f>
        <v/>
      </c>
      <c r="M5246" s="68" t="str">
        <f>IFERROR(VLOOKUP($B5246,APガラス性能一覧!$A$2:$M$6097,12,0),"")</f>
        <v/>
      </c>
      <c r="N5246" s="68" t="str">
        <f>IFERROR(VLOOKUP($B5246,APガラス性能一覧!$A$2:$M$6097,13,0),"")</f>
        <v/>
      </c>
    </row>
    <row r="5247" spans="2:14" x14ac:dyDescent="0.4">
      <c r="B5247" s="68" t="str">
        <f>IF($D$2="","",IF($E$2=0.65,IFERROR(IF(INDEX(APガラス性能一覧!A:A,MATCH(ROW(B5241),APガラス性能一覧!$O:$O,0))="","",INDEX(APガラス性能一覧!A:A,MATCH(ROW(B5241),APガラス性能一覧!$O:$O,0))),""),IFERROR(IF(INDEX(APガラス性能一覧!A:A,MATCH(ROW(B5241),APガラス性能一覧!$N:$N,0))="","",INDEX(APガラス性能一覧!A:A,MATCH(ROW(B5241),APガラス性能一覧!$N:$N,0))),"")))</f>
        <v/>
      </c>
      <c r="C5247" s="68" t="str">
        <f>IFERROR(VLOOKUP($B5247,APガラス性能一覧!$A$2:$M$6097,2,0),"")</f>
        <v/>
      </c>
      <c r="D5247" s="68" t="str">
        <f>IFERROR(VLOOKUP($B5247,APガラス性能一覧!$A$2:$M$6097,3,0),"")</f>
        <v/>
      </c>
      <c r="E5247" s="68" t="str">
        <f>IFERROR(VLOOKUP($B5247,APガラス性能一覧!$A$2:$M$6097,4,0),"")</f>
        <v/>
      </c>
      <c r="F5247" s="68" t="str">
        <f>IFERROR(VLOOKUP($B5247,APガラス性能一覧!$A$2:$M$6097,5,0),"")</f>
        <v/>
      </c>
      <c r="G5247" s="68" t="str">
        <f>IFERROR(VLOOKUP($B5247,APガラス性能一覧!$A$2:$M$6097,6,0),"")</f>
        <v/>
      </c>
      <c r="H5247" s="68" t="str">
        <f>IFERROR(VLOOKUP($B5247,APガラス性能一覧!$A$2:$M$6097,7,0),"")</f>
        <v/>
      </c>
      <c r="I5247" s="68" t="str">
        <f>IFERROR(VLOOKUP($B5247,APガラス性能一覧!$A$2:$M$6097,8,0),"")</f>
        <v/>
      </c>
      <c r="J5247" s="68" t="str">
        <f>IFERROR(VLOOKUP($B5247,APガラス性能一覧!$A$2:$M$6097,9,0),"")</f>
        <v/>
      </c>
      <c r="K5247" s="68" t="str">
        <f>IFERROR(VLOOKUP($B5247,APガラス性能一覧!$A$2:$M$6097,10,0),"")</f>
        <v/>
      </c>
      <c r="L5247" s="68" t="str">
        <f>IFERROR(VLOOKUP($B5247,APガラス性能一覧!$A$2:$M$6097,11,0),"")</f>
        <v/>
      </c>
      <c r="M5247" s="68" t="str">
        <f>IFERROR(VLOOKUP($B5247,APガラス性能一覧!$A$2:$M$6097,12,0),"")</f>
        <v/>
      </c>
      <c r="N5247" s="68" t="str">
        <f>IFERROR(VLOOKUP($B5247,APガラス性能一覧!$A$2:$M$6097,13,0),"")</f>
        <v/>
      </c>
    </row>
    <row r="5248" spans="2:14" x14ac:dyDescent="0.4">
      <c r="B5248" s="68" t="str">
        <f>IF($D$2="","",IF($E$2=0.65,IFERROR(IF(INDEX(APガラス性能一覧!A:A,MATCH(ROW(B5242),APガラス性能一覧!$O:$O,0))="","",INDEX(APガラス性能一覧!A:A,MATCH(ROW(B5242),APガラス性能一覧!$O:$O,0))),""),IFERROR(IF(INDEX(APガラス性能一覧!A:A,MATCH(ROW(B5242),APガラス性能一覧!$N:$N,0))="","",INDEX(APガラス性能一覧!A:A,MATCH(ROW(B5242),APガラス性能一覧!$N:$N,0))),"")))</f>
        <v/>
      </c>
      <c r="C5248" s="68" t="str">
        <f>IFERROR(VLOOKUP($B5248,APガラス性能一覧!$A$2:$M$6097,2,0),"")</f>
        <v/>
      </c>
      <c r="D5248" s="68" t="str">
        <f>IFERROR(VLOOKUP($B5248,APガラス性能一覧!$A$2:$M$6097,3,0),"")</f>
        <v/>
      </c>
      <c r="E5248" s="68" t="str">
        <f>IFERROR(VLOOKUP($B5248,APガラス性能一覧!$A$2:$M$6097,4,0),"")</f>
        <v/>
      </c>
      <c r="F5248" s="68" t="str">
        <f>IFERROR(VLOOKUP($B5248,APガラス性能一覧!$A$2:$M$6097,5,0),"")</f>
        <v/>
      </c>
      <c r="G5248" s="68" t="str">
        <f>IFERROR(VLOOKUP($B5248,APガラス性能一覧!$A$2:$M$6097,6,0),"")</f>
        <v/>
      </c>
      <c r="H5248" s="68" t="str">
        <f>IFERROR(VLOOKUP($B5248,APガラス性能一覧!$A$2:$M$6097,7,0),"")</f>
        <v/>
      </c>
      <c r="I5248" s="68" t="str">
        <f>IFERROR(VLOOKUP($B5248,APガラス性能一覧!$A$2:$M$6097,8,0),"")</f>
        <v/>
      </c>
      <c r="J5248" s="68" t="str">
        <f>IFERROR(VLOOKUP($B5248,APガラス性能一覧!$A$2:$M$6097,9,0),"")</f>
        <v/>
      </c>
      <c r="K5248" s="68" t="str">
        <f>IFERROR(VLOOKUP($B5248,APガラス性能一覧!$A$2:$M$6097,10,0),"")</f>
        <v/>
      </c>
      <c r="L5248" s="68" t="str">
        <f>IFERROR(VLOOKUP($B5248,APガラス性能一覧!$A$2:$M$6097,11,0),"")</f>
        <v/>
      </c>
      <c r="M5248" s="68" t="str">
        <f>IFERROR(VLOOKUP($B5248,APガラス性能一覧!$A$2:$M$6097,12,0),"")</f>
        <v/>
      </c>
      <c r="N5248" s="68" t="str">
        <f>IFERROR(VLOOKUP($B5248,APガラス性能一覧!$A$2:$M$6097,13,0),"")</f>
        <v/>
      </c>
    </row>
    <row r="5249" spans="2:14" x14ac:dyDescent="0.4">
      <c r="B5249" s="68" t="str">
        <f>IF($D$2="","",IF($E$2=0.65,IFERROR(IF(INDEX(APガラス性能一覧!A:A,MATCH(ROW(B5243),APガラス性能一覧!$O:$O,0))="","",INDEX(APガラス性能一覧!A:A,MATCH(ROW(B5243),APガラス性能一覧!$O:$O,0))),""),IFERROR(IF(INDEX(APガラス性能一覧!A:A,MATCH(ROW(B5243),APガラス性能一覧!$N:$N,0))="","",INDEX(APガラス性能一覧!A:A,MATCH(ROW(B5243),APガラス性能一覧!$N:$N,0))),"")))</f>
        <v/>
      </c>
      <c r="C5249" s="68" t="str">
        <f>IFERROR(VLOOKUP($B5249,APガラス性能一覧!$A$2:$M$6097,2,0),"")</f>
        <v/>
      </c>
      <c r="D5249" s="68" t="str">
        <f>IFERROR(VLOOKUP($B5249,APガラス性能一覧!$A$2:$M$6097,3,0),"")</f>
        <v/>
      </c>
      <c r="E5249" s="68" t="str">
        <f>IFERROR(VLOOKUP($B5249,APガラス性能一覧!$A$2:$M$6097,4,0),"")</f>
        <v/>
      </c>
      <c r="F5249" s="68" t="str">
        <f>IFERROR(VLOOKUP($B5249,APガラス性能一覧!$A$2:$M$6097,5,0),"")</f>
        <v/>
      </c>
      <c r="G5249" s="68" t="str">
        <f>IFERROR(VLOOKUP($B5249,APガラス性能一覧!$A$2:$M$6097,6,0),"")</f>
        <v/>
      </c>
      <c r="H5249" s="68" t="str">
        <f>IFERROR(VLOOKUP($B5249,APガラス性能一覧!$A$2:$M$6097,7,0),"")</f>
        <v/>
      </c>
      <c r="I5249" s="68" t="str">
        <f>IFERROR(VLOOKUP($B5249,APガラス性能一覧!$A$2:$M$6097,8,0),"")</f>
        <v/>
      </c>
      <c r="J5249" s="68" t="str">
        <f>IFERROR(VLOOKUP($B5249,APガラス性能一覧!$A$2:$M$6097,9,0),"")</f>
        <v/>
      </c>
      <c r="K5249" s="68" t="str">
        <f>IFERROR(VLOOKUP($B5249,APガラス性能一覧!$A$2:$M$6097,10,0),"")</f>
        <v/>
      </c>
      <c r="L5249" s="68" t="str">
        <f>IFERROR(VLOOKUP($B5249,APガラス性能一覧!$A$2:$M$6097,11,0),"")</f>
        <v/>
      </c>
      <c r="M5249" s="68" t="str">
        <f>IFERROR(VLOOKUP($B5249,APガラス性能一覧!$A$2:$M$6097,12,0),"")</f>
        <v/>
      </c>
      <c r="N5249" s="68" t="str">
        <f>IFERROR(VLOOKUP($B5249,APガラス性能一覧!$A$2:$M$6097,13,0),"")</f>
        <v/>
      </c>
    </row>
    <row r="5250" spans="2:14" x14ac:dyDescent="0.4">
      <c r="B5250" s="68" t="str">
        <f>IF($D$2="","",IF($E$2=0.65,IFERROR(IF(INDEX(APガラス性能一覧!A:A,MATCH(ROW(B5244),APガラス性能一覧!$O:$O,0))="","",INDEX(APガラス性能一覧!A:A,MATCH(ROW(B5244),APガラス性能一覧!$O:$O,0))),""),IFERROR(IF(INDEX(APガラス性能一覧!A:A,MATCH(ROW(B5244),APガラス性能一覧!$N:$N,0))="","",INDEX(APガラス性能一覧!A:A,MATCH(ROW(B5244),APガラス性能一覧!$N:$N,0))),"")))</f>
        <v/>
      </c>
      <c r="C5250" s="68" t="str">
        <f>IFERROR(VLOOKUP($B5250,APガラス性能一覧!$A$2:$M$6097,2,0),"")</f>
        <v/>
      </c>
      <c r="D5250" s="68" t="str">
        <f>IFERROR(VLOOKUP($B5250,APガラス性能一覧!$A$2:$M$6097,3,0),"")</f>
        <v/>
      </c>
      <c r="E5250" s="68" t="str">
        <f>IFERROR(VLOOKUP($B5250,APガラス性能一覧!$A$2:$M$6097,4,0),"")</f>
        <v/>
      </c>
      <c r="F5250" s="68" t="str">
        <f>IFERROR(VLOOKUP($B5250,APガラス性能一覧!$A$2:$M$6097,5,0),"")</f>
        <v/>
      </c>
      <c r="G5250" s="68" t="str">
        <f>IFERROR(VLOOKUP($B5250,APガラス性能一覧!$A$2:$M$6097,6,0),"")</f>
        <v/>
      </c>
      <c r="H5250" s="68" t="str">
        <f>IFERROR(VLOOKUP($B5250,APガラス性能一覧!$A$2:$M$6097,7,0),"")</f>
        <v/>
      </c>
      <c r="I5250" s="68" t="str">
        <f>IFERROR(VLOOKUP($B5250,APガラス性能一覧!$A$2:$M$6097,8,0),"")</f>
        <v/>
      </c>
      <c r="J5250" s="68" t="str">
        <f>IFERROR(VLOOKUP($B5250,APガラス性能一覧!$A$2:$M$6097,9,0),"")</f>
        <v/>
      </c>
      <c r="K5250" s="68" t="str">
        <f>IFERROR(VLOOKUP($B5250,APガラス性能一覧!$A$2:$M$6097,10,0),"")</f>
        <v/>
      </c>
      <c r="L5250" s="68" t="str">
        <f>IFERROR(VLOOKUP($B5250,APガラス性能一覧!$A$2:$M$6097,11,0),"")</f>
        <v/>
      </c>
      <c r="M5250" s="68" t="str">
        <f>IFERROR(VLOOKUP($B5250,APガラス性能一覧!$A$2:$M$6097,12,0),"")</f>
        <v/>
      </c>
      <c r="N5250" s="68" t="str">
        <f>IFERROR(VLOOKUP($B5250,APガラス性能一覧!$A$2:$M$6097,13,0),"")</f>
        <v/>
      </c>
    </row>
    <row r="5251" spans="2:14" x14ac:dyDescent="0.4">
      <c r="B5251" s="68" t="str">
        <f>IF($D$2="","",IF($E$2=0.65,IFERROR(IF(INDEX(APガラス性能一覧!A:A,MATCH(ROW(B5245),APガラス性能一覧!$O:$O,0))="","",INDEX(APガラス性能一覧!A:A,MATCH(ROW(B5245),APガラス性能一覧!$O:$O,0))),""),IFERROR(IF(INDEX(APガラス性能一覧!A:A,MATCH(ROW(B5245),APガラス性能一覧!$N:$N,0))="","",INDEX(APガラス性能一覧!A:A,MATCH(ROW(B5245),APガラス性能一覧!$N:$N,0))),"")))</f>
        <v/>
      </c>
      <c r="C5251" s="68" t="str">
        <f>IFERROR(VLOOKUP($B5251,APガラス性能一覧!$A$2:$M$6097,2,0),"")</f>
        <v/>
      </c>
      <c r="D5251" s="68" t="str">
        <f>IFERROR(VLOOKUP($B5251,APガラス性能一覧!$A$2:$M$6097,3,0),"")</f>
        <v/>
      </c>
      <c r="E5251" s="68" t="str">
        <f>IFERROR(VLOOKUP($B5251,APガラス性能一覧!$A$2:$M$6097,4,0),"")</f>
        <v/>
      </c>
      <c r="F5251" s="68" t="str">
        <f>IFERROR(VLOOKUP($B5251,APガラス性能一覧!$A$2:$M$6097,5,0),"")</f>
        <v/>
      </c>
      <c r="G5251" s="68" t="str">
        <f>IFERROR(VLOOKUP($B5251,APガラス性能一覧!$A$2:$M$6097,6,0),"")</f>
        <v/>
      </c>
      <c r="H5251" s="68" t="str">
        <f>IFERROR(VLOOKUP($B5251,APガラス性能一覧!$A$2:$M$6097,7,0),"")</f>
        <v/>
      </c>
      <c r="I5251" s="68" t="str">
        <f>IFERROR(VLOOKUP($B5251,APガラス性能一覧!$A$2:$M$6097,8,0),"")</f>
        <v/>
      </c>
      <c r="J5251" s="68" t="str">
        <f>IFERROR(VLOOKUP($B5251,APガラス性能一覧!$A$2:$M$6097,9,0),"")</f>
        <v/>
      </c>
      <c r="K5251" s="68" t="str">
        <f>IFERROR(VLOOKUP($B5251,APガラス性能一覧!$A$2:$M$6097,10,0),"")</f>
        <v/>
      </c>
      <c r="L5251" s="68" t="str">
        <f>IFERROR(VLOOKUP($B5251,APガラス性能一覧!$A$2:$M$6097,11,0),"")</f>
        <v/>
      </c>
      <c r="M5251" s="68" t="str">
        <f>IFERROR(VLOOKUP($B5251,APガラス性能一覧!$A$2:$M$6097,12,0),"")</f>
        <v/>
      </c>
      <c r="N5251" s="68" t="str">
        <f>IFERROR(VLOOKUP($B5251,APガラス性能一覧!$A$2:$M$6097,13,0),"")</f>
        <v/>
      </c>
    </row>
    <row r="5252" spans="2:14" x14ac:dyDescent="0.4">
      <c r="B5252" s="68" t="str">
        <f>IF($D$2="","",IF($E$2=0.65,IFERROR(IF(INDEX(APガラス性能一覧!A:A,MATCH(ROW(B5246),APガラス性能一覧!$O:$O,0))="","",INDEX(APガラス性能一覧!A:A,MATCH(ROW(B5246),APガラス性能一覧!$O:$O,0))),""),IFERROR(IF(INDEX(APガラス性能一覧!A:A,MATCH(ROW(B5246),APガラス性能一覧!$N:$N,0))="","",INDEX(APガラス性能一覧!A:A,MATCH(ROW(B5246),APガラス性能一覧!$N:$N,0))),"")))</f>
        <v/>
      </c>
      <c r="C5252" s="68" t="str">
        <f>IFERROR(VLOOKUP($B5252,APガラス性能一覧!$A$2:$M$6097,2,0),"")</f>
        <v/>
      </c>
      <c r="D5252" s="68" t="str">
        <f>IFERROR(VLOOKUP($B5252,APガラス性能一覧!$A$2:$M$6097,3,0),"")</f>
        <v/>
      </c>
      <c r="E5252" s="68" t="str">
        <f>IFERROR(VLOOKUP($B5252,APガラス性能一覧!$A$2:$M$6097,4,0),"")</f>
        <v/>
      </c>
      <c r="F5252" s="68" t="str">
        <f>IFERROR(VLOOKUP($B5252,APガラス性能一覧!$A$2:$M$6097,5,0),"")</f>
        <v/>
      </c>
      <c r="G5252" s="68" t="str">
        <f>IFERROR(VLOOKUP($B5252,APガラス性能一覧!$A$2:$M$6097,6,0),"")</f>
        <v/>
      </c>
      <c r="H5252" s="68" t="str">
        <f>IFERROR(VLOOKUP($B5252,APガラス性能一覧!$A$2:$M$6097,7,0),"")</f>
        <v/>
      </c>
      <c r="I5252" s="68" t="str">
        <f>IFERROR(VLOOKUP($B5252,APガラス性能一覧!$A$2:$M$6097,8,0),"")</f>
        <v/>
      </c>
      <c r="J5252" s="68" t="str">
        <f>IFERROR(VLOOKUP($B5252,APガラス性能一覧!$A$2:$M$6097,9,0),"")</f>
        <v/>
      </c>
      <c r="K5252" s="68" t="str">
        <f>IFERROR(VLOOKUP($B5252,APガラス性能一覧!$A$2:$M$6097,10,0),"")</f>
        <v/>
      </c>
      <c r="L5252" s="68" t="str">
        <f>IFERROR(VLOOKUP($B5252,APガラス性能一覧!$A$2:$M$6097,11,0),"")</f>
        <v/>
      </c>
      <c r="M5252" s="68" t="str">
        <f>IFERROR(VLOOKUP($B5252,APガラス性能一覧!$A$2:$M$6097,12,0),"")</f>
        <v/>
      </c>
      <c r="N5252" s="68" t="str">
        <f>IFERROR(VLOOKUP($B5252,APガラス性能一覧!$A$2:$M$6097,13,0),"")</f>
        <v/>
      </c>
    </row>
    <row r="5253" spans="2:14" x14ac:dyDescent="0.4">
      <c r="B5253" s="68" t="str">
        <f>IF($D$2="","",IF($E$2=0.65,IFERROR(IF(INDEX(APガラス性能一覧!A:A,MATCH(ROW(B5247),APガラス性能一覧!$O:$O,0))="","",INDEX(APガラス性能一覧!A:A,MATCH(ROW(B5247),APガラス性能一覧!$O:$O,0))),""),IFERROR(IF(INDEX(APガラス性能一覧!A:A,MATCH(ROW(B5247),APガラス性能一覧!$N:$N,0))="","",INDEX(APガラス性能一覧!A:A,MATCH(ROW(B5247),APガラス性能一覧!$N:$N,0))),"")))</f>
        <v/>
      </c>
      <c r="C5253" s="68" t="str">
        <f>IFERROR(VLOOKUP($B5253,APガラス性能一覧!$A$2:$M$6097,2,0),"")</f>
        <v/>
      </c>
      <c r="D5253" s="68" t="str">
        <f>IFERROR(VLOOKUP($B5253,APガラス性能一覧!$A$2:$M$6097,3,0),"")</f>
        <v/>
      </c>
      <c r="E5253" s="68" t="str">
        <f>IFERROR(VLOOKUP($B5253,APガラス性能一覧!$A$2:$M$6097,4,0),"")</f>
        <v/>
      </c>
      <c r="F5253" s="68" t="str">
        <f>IFERROR(VLOOKUP($B5253,APガラス性能一覧!$A$2:$M$6097,5,0),"")</f>
        <v/>
      </c>
      <c r="G5253" s="68" t="str">
        <f>IFERROR(VLOOKUP($B5253,APガラス性能一覧!$A$2:$M$6097,6,0),"")</f>
        <v/>
      </c>
      <c r="H5253" s="68" t="str">
        <f>IFERROR(VLOOKUP($B5253,APガラス性能一覧!$A$2:$M$6097,7,0),"")</f>
        <v/>
      </c>
      <c r="I5253" s="68" t="str">
        <f>IFERROR(VLOOKUP($B5253,APガラス性能一覧!$A$2:$M$6097,8,0),"")</f>
        <v/>
      </c>
      <c r="J5253" s="68" t="str">
        <f>IFERROR(VLOOKUP($B5253,APガラス性能一覧!$A$2:$M$6097,9,0),"")</f>
        <v/>
      </c>
      <c r="K5253" s="68" t="str">
        <f>IFERROR(VLOOKUP($B5253,APガラス性能一覧!$A$2:$M$6097,10,0),"")</f>
        <v/>
      </c>
      <c r="L5253" s="68" t="str">
        <f>IFERROR(VLOOKUP($B5253,APガラス性能一覧!$A$2:$M$6097,11,0),"")</f>
        <v/>
      </c>
      <c r="M5253" s="68" t="str">
        <f>IFERROR(VLOOKUP($B5253,APガラス性能一覧!$A$2:$M$6097,12,0),"")</f>
        <v/>
      </c>
      <c r="N5253" s="68" t="str">
        <f>IFERROR(VLOOKUP($B5253,APガラス性能一覧!$A$2:$M$6097,13,0),"")</f>
        <v/>
      </c>
    </row>
    <row r="5254" spans="2:14" x14ac:dyDescent="0.4">
      <c r="B5254" s="68" t="str">
        <f>IF($D$2="","",IF($E$2=0.65,IFERROR(IF(INDEX(APガラス性能一覧!A:A,MATCH(ROW(B5248),APガラス性能一覧!$O:$O,0))="","",INDEX(APガラス性能一覧!A:A,MATCH(ROW(B5248),APガラス性能一覧!$O:$O,0))),""),IFERROR(IF(INDEX(APガラス性能一覧!A:A,MATCH(ROW(B5248),APガラス性能一覧!$N:$N,0))="","",INDEX(APガラス性能一覧!A:A,MATCH(ROW(B5248),APガラス性能一覧!$N:$N,0))),"")))</f>
        <v/>
      </c>
      <c r="C5254" s="68" t="str">
        <f>IFERROR(VLOOKUP($B5254,APガラス性能一覧!$A$2:$M$6097,2,0),"")</f>
        <v/>
      </c>
      <c r="D5254" s="68" t="str">
        <f>IFERROR(VLOOKUP($B5254,APガラス性能一覧!$A$2:$M$6097,3,0),"")</f>
        <v/>
      </c>
      <c r="E5254" s="68" t="str">
        <f>IFERROR(VLOOKUP($B5254,APガラス性能一覧!$A$2:$M$6097,4,0),"")</f>
        <v/>
      </c>
      <c r="F5254" s="68" t="str">
        <f>IFERROR(VLOOKUP($B5254,APガラス性能一覧!$A$2:$M$6097,5,0),"")</f>
        <v/>
      </c>
      <c r="G5254" s="68" t="str">
        <f>IFERROR(VLOOKUP($B5254,APガラス性能一覧!$A$2:$M$6097,6,0),"")</f>
        <v/>
      </c>
      <c r="H5254" s="68" t="str">
        <f>IFERROR(VLOOKUP($B5254,APガラス性能一覧!$A$2:$M$6097,7,0),"")</f>
        <v/>
      </c>
      <c r="I5254" s="68" t="str">
        <f>IFERROR(VLOOKUP($B5254,APガラス性能一覧!$A$2:$M$6097,8,0),"")</f>
        <v/>
      </c>
      <c r="J5254" s="68" t="str">
        <f>IFERROR(VLOOKUP($B5254,APガラス性能一覧!$A$2:$M$6097,9,0),"")</f>
        <v/>
      </c>
      <c r="K5254" s="68" t="str">
        <f>IFERROR(VLOOKUP($B5254,APガラス性能一覧!$A$2:$M$6097,10,0),"")</f>
        <v/>
      </c>
      <c r="L5254" s="68" t="str">
        <f>IFERROR(VLOOKUP($B5254,APガラス性能一覧!$A$2:$M$6097,11,0),"")</f>
        <v/>
      </c>
      <c r="M5254" s="68" t="str">
        <f>IFERROR(VLOOKUP($B5254,APガラス性能一覧!$A$2:$M$6097,12,0),"")</f>
        <v/>
      </c>
      <c r="N5254" s="68" t="str">
        <f>IFERROR(VLOOKUP($B5254,APガラス性能一覧!$A$2:$M$6097,13,0),"")</f>
        <v/>
      </c>
    </row>
    <row r="5255" spans="2:14" x14ac:dyDescent="0.4">
      <c r="B5255" s="68" t="str">
        <f>IF($D$2="","",IF($E$2=0.65,IFERROR(IF(INDEX(APガラス性能一覧!A:A,MATCH(ROW(B5249),APガラス性能一覧!$O:$O,0))="","",INDEX(APガラス性能一覧!A:A,MATCH(ROW(B5249),APガラス性能一覧!$O:$O,0))),""),IFERROR(IF(INDEX(APガラス性能一覧!A:A,MATCH(ROW(B5249),APガラス性能一覧!$N:$N,0))="","",INDEX(APガラス性能一覧!A:A,MATCH(ROW(B5249),APガラス性能一覧!$N:$N,0))),"")))</f>
        <v/>
      </c>
      <c r="C5255" s="68" t="str">
        <f>IFERROR(VLOOKUP($B5255,APガラス性能一覧!$A$2:$M$6097,2,0),"")</f>
        <v/>
      </c>
      <c r="D5255" s="68" t="str">
        <f>IFERROR(VLOOKUP($B5255,APガラス性能一覧!$A$2:$M$6097,3,0),"")</f>
        <v/>
      </c>
      <c r="E5255" s="68" t="str">
        <f>IFERROR(VLOOKUP($B5255,APガラス性能一覧!$A$2:$M$6097,4,0),"")</f>
        <v/>
      </c>
      <c r="F5255" s="68" t="str">
        <f>IFERROR(VLOOKUP($B5255,APガラス性能一覧!$A$2:$M$6097,5,0),"")</f>
        <v/>
      </c>
      <c r="G5255" s="68" t="str">
        <f>IFERROR(VLOOKUP($B5255,APガラス性能一覧!$A$2:$M$6097,6,0),"")</f>
        <v/>
      </c>
      <c r="H5255" s="68" t="str">
        <f>IFERROR(VLOOKUP($B5255,APガラス性能一覧!$A$2:$M$6097,7,0),"")</f>
        <v/>
      </c>
      <c r="I5255" s="68" t="str">
        <f>IFERROR(VLOOKUP($B5255,APガラス性能一覧!$A$2:$M$6097,8,0),"")</f>
        <v/>
      </c>
      <c r="J5255" s="68" t="str">
        <f>IFERROR(VLOOKUP($B5255,APガラス性能一覧!$A$2:$M$6097,9,0),"")</f>
        <v/>
      </c>
      <c r="K5255" s="68" t="str">
        <f>IFERROR(VLOOKUP($B5255,APガラス性能一覧!$A$2:$M$6097,10,0),"")</f>
        <v/>
      </c>
      <c r="L5255" s="68" t="str">
        <f>IFERROR(VLOOKUP($B5255,APガラス性能一覧!$A$2:$M$6097,11,0),"")</f>
        <v/>
      </c>
      <c r="M5255" s="68" t="str">
        <f>IFERROR(VLOOKUP($B5255,APガラス性能一覧!$A$2:$M$6097,12,0),"")</f>
        <v/>
      </c>
      <c r="N5255" s="68" t="str">
        <f>IFERROR(VLOOKUP($B5255,APガラス性能一覧!$A$2:$M$6097,13,0),"")</f>
        <v/>
      </c>
    </row>
    <row r="5256" spans="2:14" x14ac:dyDescent="0.4">
      <c r="B5256" s="68" t="str">
        <f>IF($D$2="","",IF($E$2=0.65,IFERROR(IF(INDEX(APガラス性能一覧!A:A,MATCH(ROW(B5250),APガラス性能一覧!$O:$O,0))="","",INDEX(APガラス性能一覧!A:A,MATCH(ROW(B5250),APガラス性能一覧!$O:$O,0))),""),IFERROR(IF(INDEX(APガラス性能一覧!A:A,MATCH(ROW(B5250),APガラス性能一覧!$N:$N,0))="","",INDEX(APガラス性能一覧!A:A,MATCH(ROW(B5250),APガラス性能一覧!$N:$N,0))),"")))</f>
        <v/>
      </c>
      <c r="C5256" s="68" t="str">
        <f>IFERROR(VLOOKUP($B5256,APガラス性能一覧!$A$2:$M$6097,2,0),"")</f>
        <v/>
      </c>
      <c r="D5256" s="68" t="str">
        <f>IFERROR(VLOOKUP($B5256,APガラス性能一覧!$A$2:$M$6097,3,0),"")</f>
        <v/>
      </c>
      <c r="E5256" s="68" t="str">
        <f>IFERROR(VLOOKUP($B5256,APガラス性能一覧!$A$2:$M$6097,4,0),"")</f>
        <v/>
      </c>
      <c r="F5256" s="68" t="str">
        <f>IFERROR(VLOOKUP($B5256,APガラス性能一覧!$A$2:$M$6097,5,0),"")</f>
        <v/>
      </c>
      <c r="G5256" s="68" t="str">
        <f>IFERROR(VLOOKUP($B5256,APガラス性能一覧!$A$2:$M$6097,6,0),"")</f>
        <v/>
      </c>
      <c r="H5256" s="68" t="str">
        <f>IFERROR(VLOOKUP($B5256,APガラス性能一覧!$A$2:$M$6097,7,0),"")</f>
        <v/>
      </c>
      <c r="I5256" s="68" t="str">
        <f>IFERROR(VLOOKUP($B5256,APガラス性能一覧!$A$2:$M$6097,8,0),"")</f>
        <v/>
      </c>
      <c r="J5256" s="68" t="str">
        <f>IFERROR(VLOOKUP($B5256,APガラス性能一覧!$A$2:$M$6097,9,0),"")</f>
        <v/>
      </c>
      <c r="K5256" s="68" t="str">
        <f>IFERROR(VLOOKUP($B5256,APガラス性能一覧!$A$2:$M$6097,10,0),"")</f>
        <v/>
      </c>
      <c r="L5256" s="68" t="str">
        <f>IFERROR(VLOOKUP($B5256,APガラス性能一覧!$A$2:$M$6097,11,0),"")</f>
        <v/>
      </c>
      <c r="M5256" s="68" t="str">
        <f>IFERROR(VLOOKUP($B5256,APガラス性能一覧!$A$2:$M$6097,12,0),"")</f>
        <v/>
      </c>
      <c r="N5256" s="68" t="str">
        <f>IFERROR(VLOOKUP($B5256,APガラス性能一覧!$A$2:$M$6097,13,0),"")</f>
        <v/>
      </c>
    </row>
    <row r="5257" spans="2:14" x14ac:dyDescent="0.4">
      <c r="B5257" s="68" t="str">
        <f>IF($D$2="","",IF($E$2=0.65,IFERROR(IF(INDEX(APガラス性能一覧!A:A,MATCH(ROW(B5251),APガラス性能一覧!$O:$O,0))="","",INDEX(APガラス性能一覧!A:A,MATCH(ROW(B5251),APガラス性能一覧!$O:$O,0))),""),IFERROR(IF(INDEX(APガラス性能一覧!A:A,MATCH(ROW(B5251),APガラス性能一覧!$N:$N,0))="","",INDEX(APガラス性能一覧!A:A,MATCH(ROW(B5251),APガラス性能一覧!$N:$N,0))),"")))</f>
        <v/>
      </c>
      <c r="C5257" s="68" t="str">
        <f>IFERROR(VLOOKUP($B5257,APガラス性能一覧!$A$2:$M$6097,2,0),"")</f>
        <v/>
      </c>
      <c r="D5257" s="68" t="str">
        <f>IFERROR(VLOOKUP($B5257,APガラス性能一覧!$A$2:$M$6097,3,0),"")</f>
        <v/>
      </c>
      <c r="E5257" s="68" t="str">
        <f>IFERROR(VLOOKUP($B5257,APガラス性能一覧!$A$2:$M$6097,4,0),"")</f>
        <v/>
      </c>
      <c r="F5257" s="68" t="str">
        <f>IFERROR(VLOOKUP($B5257,APガラス性能一覧!$A$2:$M$6097,5,0),"")</f>
        <v/>
      </c>
      <c r="G5257" s="68" t="str">
        <f>IFERROR(VLOOKUP($B5257,APガラス性能一覧!$A$2:$M$6097,6,0),"")</f>
        <v/>
      </c>
      <c r="H5257" s="68" t="str">
        <f>IFERROR(VLOOKUP($B5257,APガラス性能一覧!$A$2:$M$6097,7,0),"")</f>
        <v/>
      </c>
      <c r="I5257" s="68" t="str">
        <f>IFERROR(VLOOKUP($B5257,APガラス性能一覧!$A$2:$M$6097,8,0),"")</f>
        <v/>
      </c>
      <c r="J5257" s="68" t="str">
        <f>IFERROR(VLOOKUP($B5257,APガラス性能一覧!$A$2:$M$6097,9,0),"")</f>
        <v/>
      </c>
      <c r="K5257" s="68" t="str">
        <f>IFERROR(VLOOKUP($B5257,APガラス性能一覧!$A$2:$M$6097,10,0),"")</f>
        <v/>
      </c>
      <c r="L5257" s="68" t="str">
        <f>IFERROR(VLOOKUP($B5257,APガラス性能一覧!$A$2:$M$6097,11,0),"")</f>
        <v/>
      </c>
      <c r="M5257" s="68" t="str">
        <f>IFERROR(VLOOKUP($B5257,APガラス性能一覧!$A$2:$M$6097,12,0),"")</f>
        <v/>
      </c>
      <c r="N5257" s="68" t="str">
        <f>IFERROR(VLOOKUP($B5257,APガラス性能一覧!$A$2:$M$6097,13,0),"")</f>
        <v/>
      </c>
    </row>
    <row r="5258" spans="2:14" x14ac:dyDescent="0.4">
      <c r="B5258" s="68" t="str">
        <f>IF($D$2="","",IF($E$2=0.65,IFERROR(IF(INDEX(APガラス性能一覧!A:A,MATCH(ROW(B5252),APガラス性能一覧!$O:$O,0))="","",INDEX(APガラス性能一覧!A:A,MATCH(ROW(B5252),APガラス性能一覧!$O:$O,0))),""),IFERROR(IF(INDEX(APガラス性能一覧!A:A,MATCH(ROW(B5252),APガラス性能一覧!$N:$N,0))="","",INDEX(APガラス性能一覧!A:A,MATCH(ROW(B5252),APガラス性能一覧!$N:$N,0))),"")))</f>
        <v/>
      </c>
      <c r="C5258" s="68" t="str">
        <f>IFERROR(VLOOKUP($B5258,APガラス性能一覧!$A$2:$M$6097,2,0),"")</f>
        <v/>
      </c>
      <c r="D5258" s="68" t="str">
        <f>IFERROR(VLOOKUP($B5258,APガラス性能一覧!$A$2:$M$6097,3,0),"")</f>
        <v/>
      </c>
      <c r="E5258" s="68" t="str">
        <f>IFERROR(VLOOKUP($B5258,APガラス性能一覧!$A$2:$M$6097,4,0),"")</f>
        <v/>
      </c>
      <c r="F5258" s="68" t="str">
        <f>IFERROR(VLOOKUP($B5258,APガラス性能一覧!$A$2:$M$6097,5,0),"")</f>
        <v/>
      </c>
      <c r="G5258" s="68" t="str">
        <f>IFERROR(VLOOKUP($B5258,APガラス性能一覧!$A$2:$M$6097,6,0),"")</f>
        <v/>
      </c>
      <c r="H5258" s="68" t="str">
        <f>IFERROR(VLOOKUP($B5258,APガラス性能一覧!$A$2:$M$6097,7,0),"")</f>
        <v/>
      </c>
      <c r="I5258" s="68" t="str">
        <f>IFERROR(VLOOKUP($B5258,APガラス性能一覧!$A$2:$M$6097,8,0),"")</f>
        <v/>
      </c>
      <c r="J5258" s="68" t="str">
        <f>IFERROR(VLOOKUP($B5258,APガラス性能一覧!$A$2:$M$6097,9,0),"")</f>
        <v/>
      </c>
      <c r="K5258" s="68" t="str">
        <f>IFERROR(VLOOKUP($B5258,APガラス性能一覧!$A$2:$M$6097,10,0),"")</f>
        <v/>
      </c>
      <c r="L5258" s="68" t="str">
        <f>IFERROR(VLOOKUP($B5258,APガラス性能一覧!$A$2:$M$6097,11,0),"")</f>
        <v/>
      </c>
      <c r="M5258" s="68" t="str">
        <f>IFERROR(VLOOKUP($B5258,APガラス性能一覧!$A$2:$M$6097,12,0),"")</f>
        <v/>
      </c>
      <c r="N5258" s="68" t="str">
        <f>IFERROR(VLOOKUP($B5258,APガラス性能一覧!$A$2:$M$6097,13,0),"")</f>
        <v/>
      </c>
    </row>
    <row r="5259" spans="2:14" x14ac:dyDescent="0.4">
      <c r="B5259" s="68" t="str">
        <f>IF($D$2="","",IF($E$2=0.65,IFERROR(IF(INDEX(APガラス性能一覧!A:A,MATCH(ROW(B5253),APガラス性能一覧!$O:$O,0))="","",INDEX(APガラス性能一覧!A:A,MATCH(ROW(B5253),APガラス性能一覧!$O:$O,0))),""),IFERROR(IF(INDEX(APガラス性能一覧!A:A,MATCH(ROW(B5253),APガラス性能一覧!$N:$N,0))="","",INDEX(APガラス性能一覧!A:A,MATCH(ROW(B5253),APガラス性能一覧!$N:$N,0))),"")))</f>
        <v/>
      </c>
      <c r="C5259" s="68" t="str">
        <f>IFERROR(VLOOKUP($B5259,APガラス性能一覧!$A$2:$M$6097,2,0),"")</f>
        <v/>
      </c>
      <c r="D5259" s="68" t="str">
        <f>IFERROR(VLOOKUP($B5259,APガラス性能一覧!$A$2:$M$6097,3,0),"")</f>
        <v/>
      </c>
      <c r="E5259" s="68" t="str">
        <f>IFERROR(VLOOKUP($B5259,APガラス性能一覧!$A$2:$M$6097,4,0),"")</f>
        <v/>
      </c>
      <c r="F5259" s="68" t="str">
        <f>IFERROR(VLOOKUP($B5259,APガラス性能一覧!$A$2:$M$6097,5,0),"")</f>
        <v/>
      </c>
      <c r="G5259" s="68" t="str">
        <f>IFERROR(VLOOKUP($B5259,APガラス性能一覧!$A$2:$M$6097,6,0),"")</f>
        <v/>
      </c>
      <c r="H5259" s="68" t="str">
        <f>IFERROR(VLOOKUP($B5259,APガラス性能一覧!$A$2:$M$6097,7,0),"")</f>
        <v/>
      </c>
      <c r="I5259" s="68" t="str">
        <f>IFERROR(VLOOKUP($B5259,APガラス性能一覧!$A$2:$M$6097,8,0),"")</f>
        <v/>
      </c>
      <c r="J5259" s="68" t="str">
        <f>IFERROR(VLOOKUP($B5259,APガラス性能一覧!$A$2:$M$6097,9,0),"")</f>
        <v/>
      </c>
      <c r="K5259" s="68" t="str">
        <f>IFERROR(VLOOKUP($B5259,APガラス性能一覧!$A$2:$M$6097,10,0),"")</f>
        <v/>
      </c>
      <c r="L5259" s="68" t="str">
        <f>IFERROR(VLOOKUP($B5259,APガラス性能一覧!$A$2:$M$6097,11,0),"")</f>
        <v/>
      </c>
      <c r="M5259" s="68" t="str">
        <f>IFERROR(VLOOKUP($B5259,APガラス性能一覧!$A$2:$M$6097,12,0),"")</f>
        <v/>
      </c>
      <c r="N5259" s="68" t="str">
        <f>IFERROR(VLOOKUP($B5259,APガラス性能一覧!$A$2:$M$6097,13,0),"")</f>
        <v/>
      </c>
    </row>
    <row r="5260" spans="2:14" x14ac:dyDescent="0.4">
      <c r="B5260" s="68" t="str">
        <f>IF($D$2="","",IF($E$2=0.65,IFERROR(IF(INDEX(APガラス性能一覧!A:A,MATCH(ROW(B5254),APガラス性能一覧!$O:$O,0))="","",INDEX(APガラス性能一覧!A:A,MATCH(ROW(B5254),APガラス性能一覧!$O:$O,0))),""),IFERROR(IF(INDEX(APガラス性能一覧!A:A,MATCH(ROW(B5254),APガラス性能一覧!$N:$N,0))="","",INDEX(APガラス性能一覧!A:A,MATCH(ROW(B5254),APガラス性能一覧!$N:$N,0))),"")))</f>
        <v/>
      </c>
      <c r="C5260" s="68" t="str">
        <f>IFERROR(VLOOKUP($B5260,APガラス性能一覧!$A$2:$M$6097,2,0),"")</f>
        <v/>
      </c>
      <c r="D5260" s="68" t="str">
        <f>IFERROR(VLOOKUP($B5260,APガラス性能一覧!$A$2:$M$6097,3,0),"")</f>
        <v/>
      </c>
      <c r="E5260" s="68" t="str">
        <f>IFERROR(VLOOKUP($B5260,APガラス性能一覧!$A$2:$M$6097,4,0),"")</f>
        <v/>
      </c>
      <c r="F5260" s="68" t="str">
        <f>IFERROR(VLOOKUP($B5260,APガラス性能一覧!$A$2:$M$6097,5,0),"")</f>
        <v/>
      </c>
      <c r="G5260" s="68" t="str">
        <f>IFERROR(VLOOKUP($B5260,APガラス性能一覧!$A$2:$M$6097,6,0),"")</f>
        <v/>
      </c>
      <c r="H5260" s="68" t="str">
        <f>IFERROR(VLOOKUP($B5260,APガラス性能一覧!$A$2:$M$6097,7,0),"")</f>
        <v/>
      </c>
      <c r="I5260" s="68" t="str">
        <f>IFERROR(VLOOKUP($B5260,APガラス性能一覧!$A$2:$M$6097,8,0),"")</f>
        <v/>
      </c>
      <c r="J5260" s="68" t="str">
        <f>IFERROR(VLOOKUP($B5260,APガラス性能一覧!$A$2:$M$6097,9,0),"")</f>
        <v/>
      </c>
      <c r="K5260" s="68" t="str">
        <f>IFERROR(VLOOKUP($B5260,APガラス性能一覧!$A$2:$M$6097,10,0),"")</f>
        <v/>
      </c>
      <c r="L5260" s="68" t="str">
        <f>IFERROR(VLOOKUP($B5260,APガラス性能一覧!$A$2:$M$6097,11,0),"")</f>
        <v/>
      </c>
      <c r="M5260" s="68" t="str">
        <f>IFERROR(VLOOKUP($B5260,APガラス性能一覧!$A$2:$M$6097,12,0),"")</f>
        <v/>
      </c>
      <c r="N5260" s="68" t="str">
        <f>IFERROR(VLOOKUP($B5260,APガラス性能一覧!$A$2:$M$6097,13,0),"")</f>
        <v/>
      </c>
    </row>
    <row r="5261" spans="2:14" x14ac:dyDescent="0.4">
      <c r="B5261" s="68" t="str">
        <f>IF($D$2="","",IF($E$2=0.65,IFERROR(IF(INDEX(APガラス性能一覧!A:A,MATCH(ROW(B5255),APガラス性能一覧!$O:$O,0))="","",INDEX(APガラス性能一覧!A:A,MATCH(ROW(B5255),APガラス性能一覧!$O:$O,0))),""),IFERROR(IF(INDEX(APガラス性能一覧!A:A,MATCH(ROW(B5255),APガラス性能一覧!$N:$N,0))="","",INDEX(APガラス性能一覧!A:A,MATCH(ROW(B5255),APガラス性能一覧!$N:$N,0))),"")))</f>
        <v/>
      </c>
      <c r="C5261" s="68" t="str">
        <f>IFERROR(VLOOKUP($B5261,APガラス性能一覧!$A$2:$M$6097,2,0),"")</f>
        <v/>
      </c>
      <c r="D5261" s="68" t="str">
        <f>IFERROR(VLOOKUP($B5261,APガラス性能一覧!$A$2:$M$6097,3,0),"")</f>
        <v/>
      </c>
      <c r="E5261" s="68" t="str">
        <f>IFERROR(VLOOKUP($B5261,APガラス性能一覧!$A$2:$M$6097,4,0),"")</f>
        <v/>
      </c>
      <c r="F5261" s="68" t="str">
        <f>IFERROR(VLOOKUP($B5261,APガラス性能一覧!$A$2:$M$6097,5,0),"")</f>
        <v/>
      </c>
      <c r="G5261" s="68" t="str">
        <f>IFERROR(VLOOKUP($B5261,APガラス性能一覧!$A$2:$M$6097,6,0),"")</f>
        <v/>
      </c>
      <c r="H5261" s="68" t="str">
        <f>IFERROR(VLOOKUP($B5261,APガラス性能一覧!$A$2:$M$6097,7,0),"")</f>
        <v/>
      </c>
      <c r="I5261" s="68" t="str">
        <f>IFERROR(VLOOKUP($B5261,APガラス性能一覧!$A$2:$M$6097,8,0),"")</f>
        <v/>
      </c>
      <c r="J5261" s="68" t="str">
        <f>IFERROR(VLOOKUP($B5261,APガラス性能一覧!$A$2:$M$6097,9,0),"")</f>
        <v/>
      </c>
      <c r="K5261" s="68" t="str">
        <f>IFERROR(VLOOKUP($B5261,APガラス性能一覧!$A$2:$M$6097,10,0),"")</f>
        <v/>
      </c>
      <c r="L5261" s="68" t="str">
        <f>IFERROR(VLOOKUP($B5261,APガラス性能一覧!$A$2:$M$6097,11,0),"")</f>
        <v/>
      </c>
      <c r="M5261" s="68" t="str">
        <f>IFERROR(VLOOKUP($B5261,APガラス性能一覧!$A$2:$M$6097,12,0),"")</f>
        <v/>
      </c>
      <c r="N5261" s="68" t="str">
        <f>IFERROR(VLOOKUP($B5261,APガラス性能一覧!$A$2:$M$6097,13,0),"")</f>
        <v/>
      </c>
    </row>
    <row r="5262" spans="2:14" x14ac:dyDescent="0.4">
      <c r="B5262" s="68" t="str">
        <f>IF($D$2="","",IF($E$2=0.65,IFERROR(IF(INDEX(APガラス性能一覧!A:A,MATCH(ROW(B5256),APガラス性能一覧!$O:$O,0))="","",INDEX(APガラス性能一覧!A:A,MATCH(ROW(B5256),APガラス性能一覧!$O:$O,0))),""),IFERROR(IF(INDEX(APガラス性能一覧!A:A,MATCH(ROW(B5256),APガラス性能一覧!$N:$N,0))="","",INDEX(APガラス性能一覧!A:A,MATCH(ROW(B5256),APガラス性能一覧!$N:$N,0))),"")))</f>
        <v/>
      </c>
      <c r="C5262" s="68" t="str">
        <f>IFERROR(VLOOKUP($B5262,APガラス性能一覧!$A$2:$M$6097,2,0),"")</f>
        <v/>
      </c>
      <c r="D5262" s="68" t="str">
        <f>IFERROR(VLOOKUP($B5262,APガラス性能一覧!$A$2:$M$6097,3,0),"")</f>
        <v/>
      </c>
      <c r="E5262" s="68" t="str">
        <f>IFERROR(VLOOKUP($B5262,APガラス性能一覧!$A$2:$M$6097,4,0),"")</f>
        <v/>
      </c>
      <c r="F5262" s="68" t="str">
        <f>IFERROR(VLOOKUP($B5262,APガラス性能一覧!$A$2:$M$6097,5,0),"")</f>
        <v/>
      </c>
      <c r="G5262" s="68" t="str">
        <f>IFERROR(VLOOKUP($B5262,APガラス性能一覧!$A$2:$M$6097,6,0),"")</f>
        <v/>
      </c>
      <c r="H5262" s="68" t="str">
        <f>IFERROR(VLOOKUP($B5262,APガラス性能一覧!$A$2:$M$6097,7,0),"")</f>
        <v/>
      </c>
      <c r="I5262" s="68" t="str">
        <f>IFERROR(VLOOKUP($B5262,APガラス性能一覧!$A$2:$M$6097,8,0),"")</f>
        <v/>
      </c>
      <c r="J5262" s="68" t="str">
        <f>IFERROR(VLOOKUP($B5262,APガラス性能一覧!$A$2:$M$6097,9,0),"")</f>
        <v/>
      </c>
      <c r="K5262" s="68" t="str">
        <f>IFERROR(VLOOKUP($B5262,APガラス性能一覧!$A$2:$M$6097,10,0),"")</f>
        <v/>
      </c>
      <c r="L5262" s="68" t="str">
        <f>IFERROR(VLOOKUP($B5262,APガラス性能一覧!$A$2:$M$6097,11,0),"")</f>
        <v/>
      </c>
      <c r="M5262" s="68" t="str">
        <f>IFERROR(VLOOKUP($B5262,APガラス性能一覧!$A$2:$M$6097,12,0),"")</f>
        <v/>
      </c>
      <c r="N5262" s="68" t="str">
        <f>IFERROR(VLOOKUP($B5262,APガラス性能一覧!$A$2:$M$6097,13,0),"")</f>
        <v/>
      </c>
    </row>
    <row r="5263" spans="2:14" x14ac:dyDescent="0.4">
      <c r="B5263" s="68" t="str">
        <f>IF($D$2="","",IF($E$2=0.65,IFERROR(IF(INDEX(APガラス性能一覧!A:A,MATCH(ROW(B5257),APガラス性能一覧!$O:$O,0))="","",INDEX(APガラス性能一覧!A:A,MATCH(ROW(B5257),APガラス性能一覧!$O:$O,0))),""),IFERROR(IF(INDEX(APガラス性能一覧!A:A,MATCH(ROW(B5257),APガラス性能一覧!$N:$N,0))="","",INDEX(APガラス性能一覧!A:A,MATCH(ROW(B5257),APガラス性能一覧!$N:$N,0))),"")))</f>
        <v/>
      </c>
      <c r="C5263" s="68" t="str">
        <f>IFERROR(VLOOKUP($B5263,APガラス性能一覧!$A$2:$M$6097,2,0),"")</f>
        <v/>
      </c>
      <c r="D5263" s="68" t="str">
        <f>IFERROR(VLOOKUP($B5263,APガラス性能一覧!$A$2:$M$6097,3,0),"")</f>
        <v/>
      </c>
      <c r="E5263" s="68" t="str">
        <f>IFERROR(VLOOKUP($B5263,APガラス性能一覧!$A$2:$M$6097,4,0),"")</f>
        <v/>
      </c>
      <c r="F5263" s="68" t="str">
        <f>IFERROR(VLOOKUP($B5263,APガラス性能一覧!$A$2:$M$6097,5,0),"")</f>
        <v/>
      </c>
      <c r="G5263" s="68" t="str">
        <f>IFERROR(VLOOKUP($B5263,APガラス性能一覧!$A$2:$M$6097,6,0),"")</f>
        <v/>
      </c>
      <c r="H5263" s="68" t="str">
        <f>IFERROR(VLOOKUP($B5263,APガラス性能一覧!$A$2:$M$6097,7,0),"")</f>
        <v/>
      </c>
      <c r="I5263" s="68" t="str">
        <f>IFERROR(VLOOKUP($B5263,APガラス性能一覧!$A$2:$M$6097,8,0),"")</f>
        <v/>
      </c>
      <c r="J5263" s="68" t="str">
        <f>IFERROR(VLOOKUP($B5263,APガラス性能一覧!$A$2:$M$6097,9,0),"")</f>
        <v/>
      </c>
      <c r="K5263" s="68" t="str">
        <f>IFERROR(VLOOKUP($B5263,APガラス性能一覧!$A$2:$M$6097,10,0),"")</f>
        <v/>
      </c>
      <c r="L5263" s="68" t="str">
        <f>IFERROR(VLOOKUP($B5263,APガラス性能一覧!$A$2:$M$6097,11,0),"")</f>
        <v/>
      </c>
      <c r="M5263" s="68" t="str">
        <f>IFERROR(VLOOKUP($B5263,APガラス性能一覧!$A$2:$M$6097,12,0),"")</f>
        <v/>
      </c>
      <c r="N5263" s="68" t="str">
        <f>IFERROR(VLOOKUP($B5263,APガラス性能一覧!$A$2:$M$6097,13,0),"")</f>
        <v/>
      </c>
    </row>
    <row r="5264" spans="2:14" x14ac:dyDescent="0.4">
      <c r="B5264" s="68" t="str">
        <f>IF($D$2="","",IF($E$2=0.65,IFERROR(IF(INDEX(APガラス性能一覧!A:A,MATCH(ROW(B5258),APガラス性能一覧!$O:$O,0))="","",INDEX(APガラス性能一覧!A:A,MATCH(ROW(B5258),APガラス性能一覧!$O:$O,0))),""),IFERROR(IF(INDEX(APガラス性能一覧!A:A,MATCH(ROW(B5258),APガラス性能一覧!$N:$N,0))="","",INDEX(APガラス性能一覧!A:A,MATCH(ROW(B5258),APガラス性能一覧!$N:$N,0))),"")))</f>
        <v/>
      </c>
      <c r="C5264" s="68" t="str">
        <f>IFERROR(VLOOKUP($B5264,APガラス性能一覧!$A$2:$M$6097,2,0),"")</f>
        <v/>
      </c>
      <c r="D5264" s="68" t="str">
        <f>IFERROR(VLOOKUP($B5264,APガラス性能一覧!$A$2:$M$6097,3,0),"")</f>
        <v/>
      </c>
      <c r="E5264" s="68" t="str">
        <f>IFERROR(VLOOKUP($B5264,APガラス性能一覧!$A$2:$M$6097,4,0),"")</f>
        <v/>
      </c>
      <c r="F5264" s="68" t="str">
        <f>IFERROR(VLOOKUP($B5264,APガラス性能一覧!$A$2:$M$6097,5,0),"")</f>
        <v/>
      </c>
      <c r="G5264" s="68" t="str">
        <f>IFERROR(VLOOKUP($B5264,APガラス性能一覧!$A$2:$M$6097,6,0),"")</f>
        <v/>
      </c>
      <c r="H5264" s="68" t="str">
        <f>IFERROR(VLOOKUP($B5264,APガラス性能一覧!$A$2:$M$6097,7,0),"")</f>
        <v/>
      </c>
      <c r="I5264" s="68" t="str">
        <f>IFERROR(VLOOKUP($B5264,APガラス性能一覧!$A$2:$M$6097,8,0),"")</f>
        <v/>
      </c>
      <c r="J5264" s="68" t="str">
        <f>IFERROR(VLOOKUP($B5264,APガラス性能一覧!$A$2:$M$6097,9,0),"")</f>
        <v/>
      </c>
      <c r="K5264" s="68" t="str">
        <f>IFERROR(VLOOKUP($B5264,APガラス性能一覧!$A$2:$M$6097,10,0),"")</f>
        <v/>
      </c>
      <c r="L5264" s="68" t="str">
        <f>IFERROR(VLOOKUP($B5264,APガラス性能一覧!$A$2:$M$6097,11,0),"")</f>
        <v/>
      </c>
      <c r="M5264" s="68" t="str">
        <f>IFERROR(VLOOKUP($B5264,APガラス性能一覧!$A$2:$M$6097,12,0),"")</f>
        <v/>
      </c>
      <c r="N5264" s="68" t="str">
        <f>IFERROR(VLOOKUP($B5264,APガラス性能一覧!$A$2:$M$6097,13,0),"")</f>
        <v/>
      </c>
    </row>
    <row r="5265" spans="2:14" x14ac:dyDescent="0.4">
      <c r="B5265" s="68" t="str">
        <f>IF($D$2="","",IF($E$2=0.65,IFERROR(IF(INDEX(APガラス性能一覧!A:A,MATCH(ROW(B5259),APガラス性能一覧!$O:$O,0))="","",INDEX(APガラス性能一覧!A:A,MATCH(ROW(B5259),APガラス性能一覧!$O:$O,0))),""),IFERROR(IF(INDEX(APガラス性能一覧!A:A,MATCH(ROW(B5259),APガラス性能一覧!$N:$N,0))="","",INDEX(APガラス性能一覧!A:A,MATCH(ROW(B5259),APガラス性能一覧!$N:$N,0))),"")))</f>
        <v/>
      </c>
      <c r="C5265" s="68" t="str">
        <f>IFERROR(VLOOKUP($B5265,APガラス性能一覧!$A$2:$M$6097,2,0),"")</f>
        <v/>
      </c>
      <c r="D5265" s="68" t="str">
        <f>IFERROR(VLOOKUP($B5265,APガラス性能一覧!$A$2:$M$6097,3,0),"")</f>
        <v/>
      </c>
      <c r="E5265" s="68" t="str">
        <f>IFERROR(VLOOKUP($B5265,APガラス性能一覧!$A$2:$M$6097,4,0),"")</f>
        <v/>
      </c>
      <c r="F5265" s="68" t="str">
        <f>IFERROR(VLOOKUP($B5265,APガラス性能一覧!$A$2:$M$6097,5,0),"")</f>
        <v/>
      </c>
      <c r="G5265" s="68" t="str">
        <f>IFERROR(VLOOKUP($B5265,APガラス性能一覧!$A$2:$M$6097,6,0),"")</f>
        <v/>
      </c>
      <c r="H5265" s="68" t="str">
        <f>IFERROR(VLOOKUP($B5265,APガラス性能一覧!$A$2:$M$6097,7,0),"")</f>
        <v/>
      </c>
      <c r="I5265" s="68" t="str">
        <f>IFERROR(VLOOKUP($B5265,APガラス性能一覧!$A$2:$M$6097,8,0),"")</f>
        <v/>
      </c>
      <c r="J5265" s="68" t="str">
        <f>IFERROR(VLOOKUP($B5265,APガラス性能一覧!$A$2:$M$6097,9,0),"")</f>
        <v/>
      </c>
      <c r="K5265" s="68" t="str">
        <f>IFERROR(VLOOKUP($B5265,APガラス性能一覧!$A$2:$M$6097,10,0),"")</f>
        <v/>
      </c>
      <c r="L5265" s="68" t="str">
        <f>IFERROR(VLOOKUP($B5265,APガラス性能一覧!$A$2:$M$6097,11,0),"")</f>
        <v/>
      </c>
      <c r="M5265" s="68" t="str">
        <f>IFERROR(VLOOKUP($B5265,APガラス性能一覧!$A$2:$M$6097,12,0),"")</f>
        <v/>
      </c>
      <c r="N5265" s="68" t="str">
        <f>IFERROR(VLOOKUP($B5265,APガラス性能一覧!$A$2:$M$6097,13,0),"")</f>
        <v/>
      </c>
    </row>
    <row r="5266" spans="2:14" x14ac:dyDescent="0.4">
      <c r="B5266" s="68" t="str">
        <f>IF($D$2="","",IF($E$2=0.65,IFERROR(IF(INDEX(APガラス性能一覧!A:A,MATCH(ROW(B5260),APガラス性能一覧!$O:$O,0))="","",INDEX(APガラス性能一覧!A:A,MATCH(ROW(B5260),APガラス性能一覧!$O:$O,0))),""),IFERROR(IF(INDEX(APガラス性能一覧!A:A,MATCH(ROW(B5260),APガラス性能一覧!$N:$N,0))="","",INDEX(APガラス性能一覧!A:A,MATCH(ROW(B5260),APガラス性能一覧!$N:$N,0))),"")))</f>
        <v/>
      </c>
      <c r="C5266" s="68" t="str">
        <f>IFERROR(VLOOKUP($B5266,APガラス性能一覧!$A$2:$M$6097,2,0),"")</f>
        <v/>
      </c>
      <c r="D5266" s="68" t="str">
        <f>IFERROR(VLOOKUP($B5266,APガラス性能一覧!$A$2:$M$6097,3,0),"")</f>
        <v/>
      </c>
      <c r="E5266" s="68" t="str">
        <f>IFERROR(VLOOKUP($B5266,APガラス性能一覧!$A$2:$M$6097,4,0),"")</f>
        <v/>
      </c>
      <c r="F5266" s="68" t="str">
        <f>IFERROR(VLOOKUP($B5266,APガラス性能一覧!$A$2:$M$6097,5,0),"")</f>
        <v/>
      </c>
      <c r="G5266" s="68" t="str">
        <f>IFERROR(VLOOKUP($B5266,APガラス性能一覧!$A$2:$M$6097,6,0),"")</f>
        <v/>
      </c>
      <c r="H5266" s="68" t="str">
        <f>IFERROR(VLOOKUP($B5266,APガラス性能一覧!$A$2:$M$6097,7,0),"")</f>
        <v/>
      </c>
      <c r="I5266" s="68" t="str">
        <f>IFERROR(VLOOKUP($B5266,APガラス性能一覧!$A$2:$M$6097,8,0),"")</f>
        <v/>
      </c>
      <c r="J5266" s="68" t="str">
        <f>IFERROR(VLOOKUP($B5266,APガラス性能一覧!$A$2:$M$6097,9,0),"")</f>
        <v/>
      </c>
      <c r="K5266" s="68" t="str">
        <f>IFERROR(VLOOKUP($B5266,APガラス性能一覧!$A$2:$M$6097,10,0),"")</f>
        <v/>
      </c>
      <c r="L5266" s="68" t="str">
        <f>IFERROR(VLOOKUP($B5266,APガラス性能一覧!$A$2:$M$6097,11,0),"")</f>
        <v/>
      </c>
      <c r="M5266" s="68" t="str">
        <f>IFERROR(VLOOKUP($B5266,APガラス性能一覧!$A$2:$M$6097,12,0),"")</f>
        <v/>
      </c>
      <c r="N5266" s="68" t="str">
        <f>IFERROR(VLOOKUP($B5266,APガラス性能一覧!$A$2:$M$6097,13,0),"")</f>
        <v/>
      </c>
    </row>
    <row r="5267" spans="2:14" x14ac:dyDescent="0.4">
      <c r="B5267" s="68" t="str">
        <f>IF($D$2="","",IF($E$2=0.65,IFERROR(IF(INDEX(APガラス性能一覧!A:A,MATCH(ROW(B5261),APガラス性能一覧!$O:$O,0))="","",INDEX(APガラス性能一覧!A:A,MATCH(ROW(B5261),APガラス性能一覧!$O:$O,0))),""),IFERROR(IF(INDEX(APガラス性能一覧!A:A,MATCH(ROW(B5261),APガラス性能一覧!$N:$N,0))="","",INDEX(APガラス性能一覧!A:A,MATCH(ROW(B5261),APガラス性能一覧!$N:$N,0))),"")))</f>
        <v/>
      </c>
      <c r="C5267" s="68" t="str">
        <f>IFERROR(VLOOKUP($B5267,APガラス性能一覧!$A$2:$M$6097,2,0),"")</f>
        <v/>
      </c>
      <c r="D5267" s="68" t="str">
        <f>IFERROR(VLOOKUP($B5267,APガラス性能一覧!$A$2:$M$6097,3,0),"")</f>
        <v/>
      </c>
      <c r="E5267" s="68" t="str">
        <f>IFERROR(VLOOKUP($B5267,APガラス性能一覧!$A$2:$M$6097,4,0),"")</f>
        <v/>
      </c>
      <c r="F5267" s="68" t="str">
        <f>IFERROR(VLOOKUP($B5267,APガラス性能一覧!$A$2:$M$6097,5,0),"")</f>
        <v/>
      </c>
      <c r="G5267" s="68" t="str">
        <f>IFERROR(VLOOKUP($B5267,APガラス性能一覧!$A$2:$M$6097,6,0),"")</f>
        <v/>
      </c>
      <c r="H5267" s="68" t="str">
        <f>IFERROR(VLOOKUP($B5267,APガラス性能一覧!$A$2:$M$6097,7,0),"")</f>
        <v/>
      </c>
      <c r="I5267" s="68" t="str">
        <f>IFERROR(VLOOKUP($B5267,APガラス性能一覧!$A$2:$M$6097,8,0),"")</f>
        <v/>
      </c>
      <c r="J5267" s="68" t="str">
        <f>IFERROR(VLOOKUP($B5267,APガラス性能一覧!$A$2:$M$6097,9,0),"")</f>
        <v/>
      </c>
      <c r="K5267" s="68" t="str">
        <f>IFERROR(VLOOKUP($B5267,APガラス性能一覧!$A$2:$M$6097,10,0),"")</f>
        <v/>
      </c>
      <c r="L5267" s="68" t="str">
        <f>IFERROR(VLOOKUP($B5267,APガラス性能一覧!$A$2:$M$6097,11,0),"")</f>
        <v/>
      </c>
      <c r="M5267" s="68" t="str">
        <f>IFERROR(VLOOKUP($B5267,APガラス性能一覧!$A$2:$M$6097,12,0),"")</f>
        <v/>
      </c>
      <c r="N5267" s="68" t="str">
        <f>IFERROR(VLOOKUP($B5267,APガラス性能一覧!$A$2:$M$6097,13,0),"")</f>
        <v/>
      </c>
    </row>
    <row r="5268" spans="2:14" x14ac:dyDescent="0.4">
      <c r="B5268" s="68" t="str">
        <f>IF($D$2="","",IF($E$2=0.65,IFERROR(IF(INDEX(APガラス性能一覧!A:A,MATCH(ROW(B5262),APガラス性能一覧!$O:$O,0))="","",INDEX(APガラス性能一覧!A:A,MATCH(ROW(B5262),APガラス性能一覧!$O:$O,0))),""),IFERROR(IF(INDEX(APガラス性能一覧!A:A,MATCH(ROW(B5262),APガラス性能一覧!$N:$N,0))="","",INDEX(APガラス性能一覧!A:A,MATCH(ROW(B5262),APガラス性能一覧!$N:$N,0))),"")))</f>
        <v/>
      </c>
      <c r="C5268" s="68" t="str">
        <f>IFERROR(VLOOKUP($B5268,APガラス性能一覧!$A$2:$M$6097,2,0),"")</f>
        <v/>
      </c>
      <c r="D5268" s="68" t="str">
        <f>IFERROR(VLOOKUP($B5268,APガラス性能一覧!$A$2:$M$6097,3,0),"")</f>
        <v/>
      </c>
      <c r="E5268" s="68" t="str">
        <f>IFERROR(VLOOKUP($B5268,APガラス性能一覧!$A$2:$M$6097,4,0),"")</f>
        <v/>
      </c>
      <c r="F5268" s="68" t="str">
        <f>IFERROR(VLOOKUP($B5268,APガラス性能一覧!$A$2:$M$6097,5,0),"")</f>
        <v/>
      </c>
      <c r="G5268" s="68" t="str">
        <f>IFERROR(VLOOKUP($B5268,APガラス性能一覧!$A$2:$M$6097,6,0),"")</f>
        <v/>
      </c>
      <c r="H5268" s="68" t="str">
        <f>IFERROR(VLOOKUP($B5268,APガラス性能一覧!$A$2:$M$6097,7,0),"")</f>
        <v/>
      </c>
      <c r="I5268" s="68" t="str">
        <f>IFERROR(VLOOKUP($B5268,APガラス性能一覧!$A$2:$M$6097,8,0),"")</f>
        <v/>
      </c>
      <c r="J5268" s="68" t="str">
        <f>IFERROR(VLOOKUP($B5268,APガラス性能一覧!$A$2:$M$6097,9,0),"")</f>
        <v/>
      </c>
      <c r="K5268" s="68" t="str">
        <f>IFERROR(VLOOKUP($B5268,APガラス性能一覧!$A$2:$M$6097,10,0),"")</f>
        <v/>
      </c>
      <c r="L5268" s="68" t="str">
        <f>IFERROR(VLOOKUP($B5268,APガラス性能一覧!$A$2:$M$6097,11,0),"")</f>
        <v/>
      </c>
      <c r="M5268" s="68" t="str">
        <f>IFERROR(VLOOKUP($B5268,APガラス性能一覧!$A$2:$M$6097,12,0),"")</f>
        <v/>
      </c>
      <c r="N5268" s="68" t="str">
        <f>IFERROR(VLOOKUP($B5268,APガラス性能一覧!$A$2:$M$6097,13,0),"")</f>
        <v/>
      </c>
    </row>
    <row r="5269" spans="2:14" x14ac:dyDescent="0.4">
      <c r="B5269" s="68" t="str">
        <f>IF($D$2="","",IF($E$2=0.65,IFERROR(IF(INDEX(APガラス性能一覧!A:A,MATCH(ROW(B5263),APガラス性能一覧!$O:$O,0))="","",INDEX(APガラス性能一覧!A:A,MATCH(ROW(B5263),APガラス性能一覧!$O:$O,0))),""),IFERROR(IF(INDEX(APガラス性能一覧!A:A,MATCH(ROW(B5263),APガラス性能一覧!$N:$N,0))="","",INDEX(APガラス性能一覧!A:A,MATCH(ROW(B5263),APガラス性能一覧!$N:$N,0))),"")))</f>
        <v/>
      </c>
      <c r="C5269" s="68" t="str">
        <f>IFERROR(VLOOKUP($B5269,APガラス性能一覧!$A$2:$M$6097,2,0),"")</f>
        <v/>
      </c>
      <c r="D5269" s="68" t="str">
        <f>IFERROR(VLOOKUP($B5269,APガラス性能一覧!$A$2:$M$6097,3,0),"")</f>
        <v/>
      </c>
      <c r="E5269" s="68" t="str">
        <f>IFERROR(VLOOKUP($B5269,APガラス性能一覧!$A$2:$M$6097,4,0),"")</f>
        <v/>
      </c>
      <c r="F5269" s="68" t="str">
        <f>IFERROR(VLOOKUP($B5269,APガラス性能一覧!$A$2:$M$6097,5,0),"")</f>
        <v/>
      </c>
      <c r="G5269" s="68" t="str">
        <f>IFERROR(VLOOKUP($B5269,APガラス性能一覧!$A$2:$M$6097,6,0),"")</f>
        <v/>
      </c>
      <c r="H5269" s="68" t="str">
        <f>IFERROR(VLOOKUP($B5269,APガラス性能一覧!$A$2:$M$6097,7,0),"")</f>
        <v/>
      </c>
      <c r="I5269" s="68" t="str">
        <f>IFERROR(VLOOKUP($B5269,APガラス性能一覧!$A$2:$M$6097,8,0),"")</f>
        <v/>
      </c>
      <c r="J5269" s="68" t="str">
        <f>IFERROR(VLOOKUP($B5269,APガラス性能一覧!$A$2:$M$6097,9,0),"")</f>
        <v/>
      </c>
      <c r="K5269" s="68" t="str">
        <f>IFERROR(VLOOKUP($B5269,APガラス性能一覧!$A$2:$M$6097,10,0),"")</f>
        <v/>
      </c>
      <c r="L5269" s="68" t="str">
        <f>IFERROR(VLOOKUP($B5269,APガラス性能一覧!$A$2:$M$6097,11,0),"")</f>
        <v/>
      </c>
      <c r="M5269" s="68" t="str">
        <f>IFERROR(VLOOKUP($B5269,APガラス性能一覧!$A$2:$M$6097,12,0),"")</f>
        <v/>
      </c>
      <c r="N5269" s="68" t="str">
        <f>IFERROR(VLOOKUP($B5269,APガラス性能一覧!$A$2:$M$6097,13,0),"")</f>
        <v/>
      </c>
    </row>
    <row r="5270" spans="2:14" x14ac:dyDescent="0.4">
      <c r="B5270" s="68" t="str">
        <f>IF($D$2="","",IF($E$2=0.65,IFERROR(IF(INDEX(APガラス性能一覧!A:A,MATCH(ROW(B5264),APガラス性能一覧!$O:$O,0))="","",INDEX(APガラス性能一覧!A:A,MATCH(ROW(B5264),APガラス性能一覧!$O:$O,0))),""),IFERROR(IF(INDEX(APガラス性能一覧!A:A,MATCH(ROW(B5264),APガラス性能一覧!$N:$N,0))="","",INDEX(APガラス性能一覧!A:A,MATCH(ROW(B5264),APガラス性能一覧!$N:$N,0))),"")))</f>
        <v/>
      </c>
      <c r="C5270" s="68" t="str">
        <f>IFERROR(VLOOKUP($B5270,APガラス性能一覧!$A$2:$M$6097,2,0),"")</f>
        <v/>
      </c>
      <c r="D5270" s="68" t="str">
        <f>IFERROR(VLOOKUP($B5270,APガラス性能一覧!$A$2:$M$6097,3,0),"")</f>
        <v/>
      </c>
      <c r="E5270" s="68" t="str">
        <f>IFERROR(VLOOKUP($B5270,APガラス性能一覧!$A$2:$M$6097,4,0),"")</f>
        <v/>
      </c>
      <c r="F5270" s="68" t="str">
        <f>IFERROR(VLOOKUP($B5270,APガラス性能一覧!$A$2:$M$6097,5,0),"")</f>
        <v/>
      </c>
      <c r="G5270" s="68" t="str">
        <f>IFERROR(VLOOKUP($B5270,APガラス性能一覧!$A$2:$M$6097,6,0),"")</f>
        <v/>
      </c>
      <c r="H5270" s="68" t="str">
        <f>IFERROR(VLOOKUP($B5270,APガラス性能一覧!$A$2:$M$6097,7,0),"")</f>
        <v/>
      </c>
      <c r="I5270" s="68" t="str">
        <f>IFERROR(VLOOKUP($B5270,APガラス性能一覧!$A$2:$M$6097,8,0),"")</f>
        <v/>
      </c>
      <c r="J5270" s="68" t="str">
        <f>IFERROR(VLOOKUP($B5270,APガラス性能一覧!$A$2:$M$6097,9,0),"")</f>
        <v/>
      </c>
      <c r="K5270" s="68" t="str">
        <f>IFERROR(VLOOKUP($B5270,APガラス性能一覧!$A$2:$M$6097,10,0),"")</f>
        <v/>
      </c>
      <c r="L5270" s="68" t="str">
        <f>IFERROR(VLOOKUP($B5270,APガラス性能一覧!$A$2:$M$6097,11,0),"")</f>
        <v/>
      </c>
      <c r="M5270" s="68" t="str">
        <f>IFERROR(VLOOKUP($B5270,APガラス性能一覧!$A$2:$M$6097,12,0),"")</f>
        <v/>
      </c>
      <c r="N5270" s="68" t="str">
        <f>IFERROR(VLOOKUP($B5270,APガラス性能一覧!$A$2:$M$6097,13,0),"")</f>
        <v/>
      </c>
    </row>
    <row r="5271" spans="2:14" x14ac:dyDescent="0.4">
      <c r="B5271" s="68" t="str">
        <f>IF($D$2="","",IF($E$2=0.65,IFERROR(IF(INDEX(APガラス性能一覧!A:A,MATCH(ROW(B5265),APガラス性能一覧!$O:$O,0))="","",INDEX(APガラス性能一覧!A:A,MATCH(ROW(B5265),APガラス性能一覧!$O:$O,0))),""),IFERROR(IF(INDEX(APガラス性能一覧!A:A,MATCH(ROW(B5265),APガラス性能一覧!$N:$N,0))="","",INDEX(APガラス性能一覧!A:A,MATCH(ROW(B5265),APガラス性能一覧!$N:$N,0))),"")))</f>
        <v/>
      </c>
      <c r="C5271" s="68" t="str">
        <f>IFERROR(VLOOKUP($B5271,APガラス性能一覧!$A$2:$M$6097,2,0),"")</f>
        <v/>
      </c>
      <c r="D5271" s="68" t="str">
        <f>IFERROR(VLOOKUP($B5271,APガラス性能一覧!$A$2:$M$6097,3,0),"")</f>
        <v/>
      </c>
      <c r="E5271" s="68" t="str">
        <f>IFERROR(VLOOKUP($B5271,APガラス性能一覧!$A$2:$M$6097,4,0),"")</f>
        <v/>
      </c>
      <c r="F5271" s="68" t="str">
        <f>IFERROR(VLOOKUP($B5271,APガラス性能一覧!$A$2:$M$6097,5,0),"")</f>
        <v/>
      </c>
      <c r="G5271" s="68" t="str">
        <f>IFERROR(VLOOKUP($B5271,APガラス性能一覧!$A$2:$M$6097,6,0),"")</f>
        <v/>
      </c>
      <c r="H5271" s="68" t="str">
        <f>IFERROR(VLOOKUP($B5271,APガラス性能一覧!$A$2:$M$6097,7,0),"")</f>
        <v/>
      </c>
      <c r="I5271" s="68" t="str">
        <f>IFERROR(VLOOKUP($B5271,APガラス性能一覧!$A$2:$M$6097,8,0),"")</f>
        <v/>
      </c>
      <c r="J5271" s="68" t="str">
        <f>IFERROR(VLOOKUP($B5271,APガラス性能一覧!$A$2:$M$6097,9,0),"")</f>
        <v/>
      </c>
      <c r="K5271" s="68" t="str">
        <f>IFERROR(VLOOKUP($B5271,APガラス性能一覧!$A$2:$M$6097,10,0),"")</f>
        <v/>
      </c>
      <c r="L5271" s="68" t="str">
        <f>IFERROR(VLOOKUP($B5271,APガラス性能一覧!$A$2:$M$6097,11,0),"")</f>
        <v/>
      </c>
      <c r="M5271" s="68" t="str">
        <f>IFERROR(VLOOKUP($B5271,APガラス性能一覧!$A$2:$M$6097,12,0),"")</f>
        <v/>
      </c>
      <c r="N5271" s="68" t="str">
        <f>IFERROR(VLOOKUP($B5271,APガラス性能一覧!$A$2:$M$6097,13,0),"")</f>
        <v/>
      </c>
    </row>
    <row r="5272" spans="2:14" x14ac:dyDescent="0.4">
      <c r="B5272" s="68" t="str">
        <f>IF($D$2="","",IF($E$2=0.65,IFERROR(IF(INDEX(APガラス性能一覧!A:A,MATCH(ROW(B5266),APガラス性能一覧!$O:$O,0))="","",INDEX(APガラス性能一覧!A:A,MATCH(ROW(B5266),APガラス性能一覧!$O:$O,0))),""),IFERROR(IF(INDEX(APガラス性能一覧!A:A,MATCH(ROW(B5266),APガラス性能一覧!$N:$N,0))="","",INDEX(APガラス性能一覧!A:A,MATCH(ROW(B5266),APガラス性能一覧!$N:$N,0))),"")))</f>
        <v/>
      </c>
      <c r="C5272" s="68" t="str">
        <f>IFERROR(VLOOKUP($B5272,APガラス性能一覧!$A$2:$M$6097,2,0),"")</f>
        <v/>
      </c>
      <c r="D5272" s="68" t="str">
        <f>IFERROR(VLOOKUP($B5272,APガラス性能一覧!$A$2:$M$6097,3,0),"")</f>
        <v/>
      </c>
      <c r="E5272" s="68" t="str">
        <f>IFERROR(VLOOKUP($B5272,APガラス性能一覧!$A$2:$M$6097,4,0),"")</f>
        <v/>
      </c>
      <c r="F5272" s="68" t="str">
        <f>IFERROR(VLOOKUP($B5272,APガラス性能一覧!$A$2:$M$6097,5,0),"")</f>
        <v/>
      </c>
      <c r="G5272" s="68" t="str">
        <f>IFERROR(VLOOKUP($B5272,APガラス性能一覧!$A$2:$M$6097,6,0),"")</f>
        <v/>
      </c>
      <c r="H5272" s="68" t="str">
        <f>IFERROR(VLOOKUP($B5272,APガラス性能一覧!$A$2:$M$6097,7,0),"")</f>
        <v/>
      </c>
      <c r="I5272" s="68" t="str">
        <f>IFERROR(VLOOKUP($B5272,APガラス性能一覧!$A$2:$M$6097,8,0),"")</f>
        <v/>
      </c>
      <c r="J5272" s="68" t="str">
        <f>IFERROR(VLOOKUP($B5272,APガラス性能一覧!$A$2:$M$6097,9,0),"")</f>
        <v/>
      </c>
      <c r="K5272" s="68" t="str">
        <f>IFERROR(VLOOKUP($B5272,APガラス性能一覧!$A$2:$M$6097,10,0),"")</f>
        <v/>
      </c>
      <c r="L5272" s="68" t="str">
        <f>IFERROR(VLOOKUP($B5272,APガラス性能一覧!$A$2:$M$6097,11,0),"")</f>
        <v/>
      </c>
      <c r="M5272" s="68" t="str">
        <f>IFERROR(VLOOKUP($B5272,APガラス性能一覧!$A$2:$M$6097,12,0),"")</f>
        <v/>
      </c>
      <c r="N5272" s="68" t="str">
        <f>IFERROR(VLOOKUP($B5272,APガラス性能一覧!$A$2:$M$6097,13,0),"")</f>
        <v/>
      </c>
    </row>
    <row r="5273" spans="2:14" x14ac:dyDescent="0.4">
      <c r="B5273" s="68" t="str">
        <f>IF($D$2="","",IF($E$2=0.65,IFERROR(IF(INDEX(APガラス性能一覧!A:A,MATCH(ROW(B5267),APガラス性能一覧!$O:$O,0))="","",INDEX(APガラス性能一覧!A:A,MATCH(ROW(B5267),APガラス性能一覧!$O:$O,0))),""),IFERROR(IF(INDEX(APガラス性能一覧!A:A,MATCH(ROW(B5267),APガラス性能一覧!$N:$N,0))="","",INDEX(APガラス性能一覧!A:A,MATCH(ROW(B5267),APガラス性能一覧!$N:$N,0))),"")))</f>
        <v/>
      </c>
      <c r="C5273" s="68" t="str">
        <f>IFERROR(VLOOKUP($B5273,APガラス性能一覧!$A$2:$M$6097,2,0),"")</f>
        <v/>
      </c>
      <c r="D5273" s="68" t="str">
        <f>IFERROR(VLOOKUP($B5273,APガラス性能一覧!$A$2:$M$6097,3,0),"")</f>
        <v/>
      </c>
      <c r="E5273" s="68" t="str">
        <f>IFERROR(VLOOKUP($B5273,APガラス性能一覧!$A$2:$M$6097,4,0),"")</f>
        <v/>
      </c>
      <c r="F5273" s="68" t="str">
        <f>IFERROR(VLOOKUP($B5273,APガラス性能一覧!$A$2:$M$6097,5,0),"")</f>
        <v/>
      </c>
      <c r="G5273" s="68" t="str">
        <f>IFERROR(VLOOKUP($B5273,APガラス性能一覧!$A$2:$M$6097,6,0),"")</f>
        <v/>
      </c>
      <c r="H5273" s="68" t="str">
        <f>IFERROR(VLOOKUP($B5273,APガラス性能一覧!$A$2:$M$6097,7,0),"")</f>
        <v/>
      </c>
      <c r="I5273" s="68" t="str">
        <f>IFERROR(VLOOKUP($B5273,APガラス性能一覧!$A$2:$M$6097,8,0),"")</f>
        <v/>
      </c>
      <c r="J5273" s="68" t="str">
        <f>IFERROR(VLOOKUP($B5273,APガラス性能一覧!$A$2:$M$6097,9,0),"")</f>
        <v/>
      </c>
      <c r="K5273" s="68" t="str">
        <f>IFERROR(VLOOKUP($B5273,APガラス性能一覧!$A$2:$M$6097,10,0),"")</f>
        <v/>
      </c>
      <c r="L5273" s="68" t="str">
        <f>IFERROR(VLOOKUP($B5273,APガラス性能一覧!$A$2:$M$6097,11,0),"")</f>
        <v/>
      </c>
      <c r="M5273" s="68" t="str">
        <f>IFERROR(VLOOKUP($B5273,APガラス性能一覧!$A$2:$M$6097,12,0),"")</f>
        <v/>
      </c>
      <c r="N5273" s="68" t="str">
        <f>IFERROR(VLOOKUP($B5273,APガラス性能一覧!$A$2:$M$6097,13,0),"")</f>
        <v/>
      </c>
    </row>
    <row r="5274" spans="2:14" x14ac:dyDescent="0.4">
      <c r="B5274" s="68" t="str">
        <f>IF($D$2="","",IF($E$2=0.65,IFERROR(IF(INDEX(APガラス性能一覧!A:A,MATCH(ROW(B5268),APガラス性能一覧!$O:$O,0))="","",INDEX(APガラス性能一覧!A:A,MATCH(ROW(B5268),APガラス性能一覧!$O:$O,0))),""),IFERROR(IF(INDEX(APガラス性能一覧!A:A,MATCH(ROW(B5268),APガラス性能一覧!$N:$N,0))="","",INDEX(APガラス性能一覧!A:A,MATCH(ROW(B5268),APガラス性能一覧!$N:$N,0))),"")))</f>
        <v/>
      </c>
      <c r="C5274" s="68" t="str">
        <f>IFERROR(VLOOKUP($B5274,APガラス性能一覧!$A$2:$M$6097,2,0),"")</f>
        <v/>
      </c>
      <c r="D5274" s="68" t="str">
        <f>IFERROR(VLOOKUP($B5274,APガラス性能一覧!$A$2:$M$6097,3,0),"")</f>
        <v/>
      </c>
      <c r="E5274" s="68" t="str">
        <f>IFERROR(VLOOKUP($B5274,APガラス性能一覧!$A$2:$M$6097,4,0),"")</f>
        <v/>
      </c>
      <c r="F5274" s="68" t="str">
        <f>IFERROR(VLOOKUP($B5274,APガラス性能一覧!$A$2:$M$6097,5,0),"")</f>
        <v/>
      </c>
      <c r="G5274" s="68" t="str">
        <f>IFERROR(VLOOKUP($B5274,APガラス性能一覧!$A$2:$M$6097,6,0),"")</f>
        <v/>
      </c>
      <c r="H5274" s="68" t="str">
        <f>IFERROR(VLOOKUP($B5274,APガラス性能一覧!$A$2:$M$6097,7,0),"")</f>
        <v/>
      </c>
      <c r="I5274" s="68" t="str">
        <f>IFERROR(VLOOKUP($B5274,APガラス性能一覧!$A$2:$M$6097,8,0),"")</f>
        <v/>
      </c>
      <c r="J5274" s="68" t="str">
        <f>IFERROR(VLOOKUP($B5274,APガラス性能一覧!$A$2:$M$6097,9,0),"")</f>
        <v/>
      </c>
      <c r="K5274" s="68" t="str">
        <f>IFERROR(VLOOKUP($B5274,APガラス性能一覧!$A$2:$M$6097,10,0),"")</f>
        <v/>
      </c>
      <c r="L5274" s="68" t="str">
        <f>IFERROR(VLOOKUP($B5274,APガラス性能一覧!$A$2:$M$6097,11,0),"")</f>
        <v/>
      </c>
      <c r="M5274" s="68" t="str">
        <f>IFERROR(VLOOKUP($B5274,APガラス性能一覧!$A$2:$M$6097,12,0),"")</f>
        <v/>
      </c>
      <c r="N5274" s="68" t="str">
        <f>IFERROR(VLOOKUP($B5274,APガラス性能一覧!$A$2:$M$6097,13,0),"")</f>
        <v/>
      </c>
    </row>
    <row r="5275" spans="2:14" x14ac:dyDescent="0.4">
      <c r="B5275" s="68" t="str">
        <f>IF($D$2="","",IF($E$2=0.65,IFERROR(IF(INDEX(APガラス性能一覧!A:A,MATCH(ROW(B5269),APガラス性能一覧!$O:$O,0))="","",INDEX(APガラス性能一覧!A:A,MATCH(ROW(B5269),APガラス性能一覧!$O:$O,0))),""),IFERROR(IF(INDEX(APガラス性能一覧!A:A,MATCH(ROW(B5269),APガラス性能一覧!$N:$N,0))="","",INDEX(APガラス性能一覧!A:A,MATCH(ROW(B5269),APガラス性能一覧!$N:$N,0))),"")))</f>
        <v/>
      </c>
      <c r="C5275" s="68" t="str">
        <f>IFERROR(VLOOKUP($B5275,APガラス性能一覧!$A$2:$M$6097,2,0),"")</f>
        <v/>
      </c>
      <c r="D5275" s="68" t="str">
        <f>IFERROR(VLOOKUP($B5275,APガラス性能一覧!$A$2:$M$6097,3,0),"")</f>
        <v/>
      </c>
      <c r="E5275" s="68" t="str">
        <f>IFERROR(VLOOKUP($B5275,APガラス性能一覧!$A$2:$M$6097,4,0),"")</f>
        <v/>
      </c>
      <c r="F5275" s="68" t="str">
        <f>IFERROR(VLOOKUP($B5275,APガラス性能一覧!$A$2:$M$6097,5,0),"")</f>
        <v/>
      </c>
      <c r="G5275" s="68" t="str">
        <f>IFERROR(VLOOKUP($B5275,APガラス性能一覧!$A$2:$M$6097,6,0),"")</f>
        <v/>
      </c>
      <c r="H5275" s="68" t="str">
        <f>IFERROR(VLOOKUP($B5275,APガラス性能一覧!$A$2:$M$6097,7,0),"")</f>
        <v/>
      </c>
      <c r="I5275" s="68" t="str">
        <f>IFERROR(VLOOKUP($B5275,APガラス性能一覧!$A$2:$M$6097,8,0),"")</f>
        <v/>
      </c>
      <c r="J5275" s="68" t="str">
        <f>IFERROR(VLOOKUP($B5275,APガラス性能一覧!$A$2:$M$6097,9,0),"")</f>
        <v/>
      </c>
      <c r="K5275" s="68" t="str">
        <f>IFERROR(VLOOKUP($B5275,APガラス性能一覧!$A$2:$M$6097,10,0),"")</f>
        <v/>
      </c>
      <c r="L5275" s="68" t="str">
        <f>IFERROR(VLOOKUP($B5275,APガラス性能一覧!$A$2:$M$6097,11,0),"")</f>
        <v/>
      </c>
      <c r="M5275" s="68" t="str">
        <f>IFERROR(VLOOKUP($B5275,APガラス性能一覧!$A$2:$M$6097,12,0),"")</f>
        <v/>
      </c>
      <c r="N5275" s="68" t="str">
        <f>IFERROR(VLOOKUP($B5275,APガラス性能一覧!$A$2:$M$6097,13,0),"")</f>
        <v/>
      </c>
    </row>
    <row r="5276" spans="2:14" x14ac:dyDescent="0.4">
      <c r="B5276" s="68" t="str">
        <f>IF($D$2="","",IF($E$2=0.65,IFERROR(IF(INDEX(APガラス性能一覧!A:A,MATCH(ROW(B5270),APガラス性能一覧!$O:$O,0))="","",INDEX(APガラス性能一覧!A:A,MATCH(ROW(B5270),APガラス性能一覧!$O:$O,0))),""),IFERROR(IF(INDEX(APガラス性能一覧!A:A,MATCH(ROW(B5270),APガラス性能一覧!$N:$N,0))="","",INDEX(APガラス性能一覧!A:A,MATCH(ROW(B5270),APガラス性能一覧!$N:$N,0))),"")))</f>
        <v/>
      </c>
      <c r="C5276" s="68" t="str">
        <f>IFERROR(VLOOKUP($B5276,APガラス性能一覧!$A$2:$M$6097,2,0),"")</f>
        <v/>
      </c>
      <c r="D5276" s="68" t="str">
        <f>IFERROR(VLOOKUP($B5276,APガラス性能一覧!$A$2:$M$6097,3,0),"")</f>
        <v/>
      </c>
      <c r="E5276" s="68" t="str">
        <f>IFERROR(VLOOKUP($B5276,APガラス性能一覧!$A$2:$M$6097,4,0),"")</f>
        <v/>
      </c>
      <c r="F5276" s="68" t="str">
        <f>IFERROR(VLOOKUP($B5276,APガラス性能一覧!$A$2:$M$6097,5,0),"")</f>
        <v/>
      </c>
      <c r="G5276" s="68" t="str">
        <f>IFERROR(VLOOKUP($B5276,APガラス性能一覧!$A$2:$M$6097,6,0),"")</f>
        <v/>
      </c>
      <c r="H5276" s="68" t="str">
        <f>IFERROR(VLOOKUP($B5276,APガラス性能一覧!$A$2:$M$6097,7,0),"")</f>
        <v/>
      </c>
      <c r="I5276" s="68" t="str">
        <f>IFERROR(VLOOKUP($B5276,APガラス性能一覧!$A$2:$M$6097,8,0),"")</f>
        <v/>
      </c>
      <c r="J5276" s="68" t="str">
        <f>IFERROR(VLOOKUP($B5276,APガラス性能一覧!$A$2:$M$6097,9,0),"")</f>
        <v/>
      </c>
      <c r="K5276" s="68" t="str">
        <f>IFERROR(VLOOKUP($B5276,APガラス性能一覧!$A$2:$M$6097,10,0),"")</f>
        <v/>
      </c>
      <c r="L5276" s="68" t="str">
        <f>IFERROR(VLOOKUP($B5276,APガラス性能一覧!$A$2:$M$6097,11,0),"")</f>
        <v/>
      </c>
      <c r="M5276" s="68" t="str">
        <f>IFERROR(VLOOKUP($B5276,APガラス性能一覧!$A$2:$M$6097,12,0),"")</f>
        <v/>
      </c>
      <c r="N5276" s="68" t="str">
        <f>IFERROR(VLOOKUP($B5276,APガラス性能一覧!$A$2:$M$6097,13,0),"")</f>
        <v/>
      </c>
    </row>
    <row r="5277" spans="2:14" x14ac:dyDescent="0.4">
      <c r="B5277" s="68" t="str">
        <f>IF($D$2="","",IF($E$2=0.65,IFERROR(IF(INDEX(APガラス性能一覧!A:A,MATCH(ROW(B5271),APガラス性能一覧!$O:$O,0))="","",INDEX(APガラス性能一覧!A:A,MATCH(ROW(B5271),APガラス性能一覧!$O:$O,0))),""),IFERROR(IF(INDEX(APガラス性能一覧!A:A,MATCH(ROW(B5271),APガラス性能一覧!$N:$N,0))="","",INDEX(APガラス性能一覧!A:A,MATCH(ROW(B5271),APガラス性能一覧!$N:$N,0))),"")))</f>
        <v/>
      </c>
      <c r="C5277" s="68" t="str">
        <f>IFERROR(VLOOKUP($B5277,APガラス性能一覧!$A$2:$M$6097,2,0),"")</f>
        <v/>
      </c>
      <c r="D5277" s="68" t="str">
        <f>IFERROR(VLOOKUP($B5277,APガラス性能一覧!$A$2:$M$6097,3,0),"")</f>
        <v/>
      </c>
      <c r="E5277" s="68" t="str">
        <f>IFERROR(VLOOKUP($B5277,APガラス性能一覧!$A$2:$M$6097,4,0),"")</f>
        <v/>
      </c>
      <c r="F5277" s="68" t="str">
        <f>IFERROR(VLOOKUP($B5277,APガラス性能一覧!$A$2:$M$6097,5,0),"")</f>
        <v/>
      </c>
      <c r="G5277" s="68" t="str">
        <f>IFERROR(VLOOKUP($B5277,APガラス性能一覧!$A$2:$M$6097,6,0),"")</f>
        <v/>
      </c>
      <c r="H5277" s="68" t="str">
        <f>IFERROR(VLOOKUP($B5277,APガラス性能一覧!$A$2:$M$6097,7,0),"")</f>
        <v/>
      </c>
      <c r="I5277" s="68" t="str">
        <f>IFERROR(VLOOKUP($B5277,APガラス性能一覧!$A$2:$M$6097,8,0),"")</f>
        <v/>
      </c>
      <c r="J5277" s="68" t="str">
        <f>IFERROR(VLOOKUP($B5277,APガラス性能一覧!$A$2:$M$6097,9,0),"")</f>
        <v/>
      </c>
      <c r="K5277" s="68" t="str">
        <f>IFERROR(VLOOKUP($B5277,APガラス性能一覧!$A$2:$M$6097,10,0),"")</f>
        <v/>
      </c>
      <c r="L5277" s="68" t="str">
        <f>IFERROR(VLOOKUP($B5277,APガラス性能一覧!$A$2:$M$6097,11,0),"")</f>
        <v/>
      </c>
      <c r="M5277" s="68" t="str">
        <f>IFERROR(VLOOKUP($B5277,APガラス性能一覧!$A$2:$M$6097,12,0),"")</f>
        <v/>
      </c>
      <c r="N5277" s="68" t="str">
        <f>IFERROR(VLOOKUP($B5277,APガラス性能一覧!$A$2:$M$6097,13,0),"")</f>
        <v/>
      </c>
    </row>
    <row r="5278" spans="2:14" x14ac:dyDescent="0.4">
      <c r="B5278" s="68" t="str">
        <f>IF($D$2="","",IF($E$2=0.65,IFERROR(IF(INDEX(APガラス性能一覧!A:A,MATCH(ROW(B5272),APガラス性能一覧!$O:$O,0))="","",INDEX(APガラス性能一覧!A:A,MATCH(ROW(B5272),APガラス性能一覧!$O:$O,0))),""),IFERROR(IF(INDEX(APガラス性能一覧!A:A,MATCH(ROW(B5272),APガラス性能一覧!$N:$N,0))="","",INDEX(APガラス性能一覧!A:A,MATCH(ROW(B5272),APガラス性能一覧!$N:$N,0))),"")))</f>
        <v/>
      </c>
      <c r="C5278" s="68" t="str">
        <f>IFERROR(VLOOKUP($B5278,APガラス性能一覧!$A$2:$M$6097,2,0),"")</f>
        <v/>
      </c>
      <c r="D5278" s="68" t="str">
        <f>IFERROR(VLOOKUP($B5278,APガラス性能一覧!$A$2:$M$6097,3,0),"")</f>
        <v/>
      </c>
      <c r="E5278" s="68" t="str">
        <f>IFERROR(VLOOKUP($B5278,APガラス性能一覧!$A$2:$M$6097,4,0),"")</f>
        <v/>
      </c>
      <c r="F5278" s="68" t="str">
        <f>IFERROR(VLOOKUP($B5278,APガラス性能一覧!$A$2:$M$6097,5,0),"")</f>
        <v/>
      </c>
      <c r="G5278" s="68" t="str">
        <f>IFERROR(VLOOKUP($B5278,APガラス性能一覧!$A$2:$M$6097,6,0),"")</f>
        <v/>
      </c>
      <c r="H5278" s="68" t="str">
        <f>IFERROR(VLOOKUP($B5278,APガラス性能一覧!$A$2:$M$6097,7,0),"")</f>
        <v/>
      </c>
      <c r="I5278" s="68" t="str">
        <f>IFERROR(VLOOKUP($B5278,APガラス性能一覧!$A$2:$M$6097,8,0),"")</f>
        <v/>
      </c>
      <c r="J5278" s="68" t="str">
        <f>IFERROR(VLOOKUP($B5278,APガラス性能一覧!$A$2:$M$6097,9,0),"")</f>
        <v/>
      </c>
      <c r="K5278" s="68" t="str">
        <f>IFERROR(VLOOKUP($B5278,APガラス性能一覧!$A$2:$M$6097,10,0),"")</f>
        <v/>
      </c>
      <c r="L5278" s="68" t="str">
        <f>IFERROR(VLOOKUP($B5278,APガラス性能一覧!$A$2:$M$6097,11,0),"")</f>
        <v/>
      </c>
      <c r="M5278" s="68" t="str">
        <f>IFERROR(VLOOKUP($B5278,APガラス性能一覧!$A$2:$M$6097,12,0),"")</f>
        <v/>
      </c>
      <c r="N5278" s="68" t="str">
        <f>IFERROR(VLOOKUP($B5278,APガラス性能一覧!$A$2:$M$6097,13,0),"")</f>
        <v/>
      </c>
    </row>
    <row r="5279" spans="2:14" x14ac:dyDescent="0.4">
      <c r="B5279" s="68" t="str">
        <f>IF($D$2="","",IF($E$2=0.65,IFERROR(IF(INDEX(APガラス性能一覧!A:A,MATCH(ROW(B5273),APガラス性能一覧!$O:$O,0))="","",INDEX(APガラス性能一覧!A:A,MATCH(ROW(B5273),APガラス性能一覧!$O:$O,0))),""),IFERROR(IF(INDEX(APガラス性能一覧!A:A,MATCH(ROW(B5273),APガラス性能一覧!$N:$N,0))="","",INDEX(APガラス性能一覧!A:A,MATCH(ROW(B5273),APガラス性能一覧!$N:$N,0))),"")))</f>
        <v/>
      </c>
      <c r="C5279" s="68" t="str">
        <f>IFERROR(VLOOKUP($B5279,APガラス性能一覧!$A$2:$M$6097,2,0),"")</f>
        <v/>
      </c>
      <c r="D5279" s="68" t="str">
        <f>IFERROR(VLOOKUP($B5279,APガラス性能一覧!$A$2:$M$6097,3,0),"")</f>
        <v/>
      </c>
      <c r="E5279" s="68" t="str">
        <f>IFERROR(VLOOKUP($B5279,APガラス性能一覧!$A$2:$M$6097,4,0),"")</f>
        <v/>
      </c>
      <c r="F5279" s="68" t="str">
        <f>IFERROR(VLOOKUP($B5279,APガラス性能一覧!$A$2:$M$6097,5,0),"")</f>
        <v/>
      </c>
      <c r="G5279" s="68" t="str">
        <f>IFERROR(VLOOKUP($B5279,APガラス性能一覧!$A$2:$M$6097,6,0),"")</f>
        <v/>
      </c>
      <c r="H5279" s="68" t="str">
        <f>IFERROR(VLOOKUP($B5279,APガラス性能一覧!$A$2:$M$6097,7,0),"")</f>
        <v/>
      </c>
      <c r="I5279" s="68" t="str">
        <f>IFERROR(VLOOKUP($B5279,APガラス性能一覧!$A$2:$M$6097,8,0),"")</f>
        <v/>
      </c>
      <c r="J5279" s="68" t="str">
        <f>IFERROR(VLOOKUP($B5279,APガラス性能一覧!$A$2:$M$6097,9,0),"")</f>
        <v/>
      </c>
      <c r="K5279" s="68" t="str">
        <f>IFERROR(VLOOKUP($B5279,APガラス性能一覧!$A$2:$M$6097,10,0),"")</f>
        <v/>
      </c>
      <c r="L5279" s="68" t="str">
        <f>IFERROR(VLOOKUP($B5279,APガラス性能一覧!$A$2:$M$6097,11,0),"")</f>
        <v/>
      </c>
      <c r="M5279" s="68" t="str">
        <f>IFERROR(VLOOKUP($B5279,APガラス性能一覧!$A$2:$M$6097,12,0),"")</f>
        <v/>
      </c>
      <c r="N5279" s="68" t="str">
        <f>IFERROR(VLOOKUP($B5279,APガラス性能一覧!$A$2:$M$6097,13,0),"")</f>
        <v/>
      </c>
    </row>
    <row r="5280" spans="2:14" x14ac:dyDescent="0.4">
      <c r="B5280" s="68" t="str">
        <f>IF($D$2="","",IF($E$2=0.65,IFERROR(IF(INDEX(APガラス性能一覧!A:A,MATCH(ROW(B5274),APガラス性能一覧!$O:$O,0))="","",INDEX(APガラス性能一覧!A:A,MATCH(ROW(B5274),APガラス性能一覧!$O:$O,0))),""),IFERROR(IF(INDEX(APガラス性能一覧!A:A,MATCH(ROW(B5274),APガラス性能一覧!$N:$N,0))="","",INDEX(APガラス性能一覧!A:A,MATCH(ROW(B5274),APガラス性能一覧!$N:$N,0))),"")))</f>
        <v/>
      </c>
      <c r="C5280" s="68" t="str">
        <f>IFERROR(VLOOKUP($B5280,APガラス性能一覧!$A$2:$M$6097,2,0),"")</f>
        <v/>
      </c>
      <c r="D5280" s="68" t="str">
        <f>IFERROR(VLOOKUP($B5280,APガラス性能一覧!$A$2:$M$6097,3,0),"")</f>
        <v/>
      </c>
      <c r="E5280" s="68" t="str">
        <f>IFERROR(VLOOKUP($B5280,APガラス性能一覧!$A$2:$M$6097,4,0),"")</f>
        <v/>
      </c>
      <c r="F5280" s="68" t="str">
        <f>IFERROR(VLOOKUP($B5280,APガラス性能一覧!$A$2:$M$6097,5,0),"")</f>
        <v/>
      </c>
      <c r="G5280" s="68" t="str">
        <f>IFERROR(VLOOKUP($B5280,APガラス性能一覧!$A$2:$M$6097,6,0),"")</f>
        <v/>
      </c>
      <c r="H5280" s="68" t="str">
        <f>IFERROR(VLOOKUP($B5280,APガラス性能一覧!$A$2:$M$6097,7,0),"")</f>
        <v/>
      </c>
      <c r="I5280" s="68" t="str">
        <f>IFERROR(VLOOKUP($B5280,APガラス性能一覧!$A$2:$M$6097,8,0),"")</f>
        <v/>
      </c>
      <c r="J5280" s="68" t="str">
        <f>IFERROR(VLOOKUP($B5280,APガラス性能一覧!$A$2:$M$6097,9,0),"")</f>
        <v/>
      </c>
      <c r="K5280" s="68" t="str">
        <f>IFERROR(VLOOKUP($B5280,APガラス性能一覧!$A$2:$M$6097,10,0),"")</f>
        <v/>
      </c>
      <c r="L5280" s="68" t="str">
        <f>IFERROR(VLOOKUP($B5280,APガラス性能一覧!$A$2:$M$6097,11,0),"")</f>
        <v/>
      </c>
      <c r="M5280" s="68" t="str">
        <f>IFERROR(VLOOKUP($B5280,APガラス性能一覧!$A$2:$M$6097,12,0),"")</f>
        <v/>
      </c>
      <c r="N5280" s="68" t="str">
        <f>IFERROR(VLOOKUP($B5280,APガラス性能一覧!$A$2:$M$6097,13,0),"")</f>
        <v/>
      </c>
    </row>
    <row r="5281" spans="2:14" x14ac:dyDescent="0.4">
      <c r="B5281" s="68" t="str">
        <f>IF($D$2="","",IF($E$2=0.65,IFERROR(IF(INDEX(APガラス性能一覧!A:A,MATCH(ROW(B5275),APガラス性能一覧!$O:$O,0))="","",INDEX(APガラス性能一覧!A:A,MATCH(ROW(B5275),APガラス性能一覧!$O:$O,0))),""),IFERROR(IF(INDEX(APガラス性能一覧!A:A,MATCH(ROW(B5275),APガラス性能一覧!$N:$N,0))="","",INDEX(APガラス性能一覧!A:A,MATCH(ROW(B5275),APガラス性能一覧!$N:$N,0))),"")))</f>
        <v/>
      </c>
      <c r="C5281" s="68" t="str">
        <f>IFERROR(VLOOKUP($B5281,APガラス性能一覧!$A$2:$M$6097,2,0),"")</f>
        <v/>
      </c>
      <c r="D5281" s="68" t="str">
        <f>IFERROR(VLOOKUP($B5281,APガラス性能一覧!$A$2:$M$6097,3,0),"")</f>
        <v/>
      </c>
      <c r="E5281" s="68" t="str">
        <f>IFERROR(VLOOKUP($B5281,APガラス性能一覧!$A$2:$M$6097,4,0),"")</f>
        <v/>
      </c>
      <c r="F5281" s="68" t="str">
        <f>IFERROR(VLOOKUP($B5281,APガラス性能一覧!$A$2:$M$6097,5,0),"")</f>
        <v/>
      </c>
      <c r="G5281" s="68" t="str">
        <f>IFERROR(VLOOKUP($B5281,APガラス性能一覧!$A$2:$M$6097,6,0),"")</f>
        <v/>
      </c>
      <c r="H5281" s="68" t="str">
        <f>IFERROR(VLOOKUP($B5281,APガラス性能一覧!$A$2:$M$6097,7,0),"")</f>
        <v/>
      </c>
      <c r="I5281" s="68" t="str">
        <f>IFERROR(VLOOKUP($B5281,APガラス性能一覧!$A$2:$M$6097,8,0),"")</f>
        <v/>
      </c>
      <c r="J5281" s="68" t="str">
        <f>IFERROR(VLOOKUP($B5281,APガラス性能一覧!$A$2:$M$6097,9,0),"")</f>
        <v/>
      </c>
      <c r="K5281" s="68" t="str">
        <f>IFERROR(VLOOKUP($B5281,APガラス性能一覧!$A$2:$M$6097,10,0),"")</f>
        <v/>
      </c>
      <c r="L5281" s="68" t="str">
        <f>IFERROR(VLOOKUP($B5281,APガラス性能一覧!$A$2:$M$6097,11,0),"")</f>
        <v/>
      </c>
      <c r="M5281" s="68" t="str">
        <f>IFERROR(VLOOKUP($B5281,APガラス性能一覧!$A$2:$M$6097,12,0),"")</f>
        <v/>
      </c>
      <c r="N5281" s="68" t="str">
        <f>IFERROR(VLOOKUP($B5281,APガラス性能一覧!$A$2:$M$6097,13,0),"")</f>
        <v/>
      </c>
    </row>
    <row r="5282" spans="2:14" x14ac:dyDescent="0.4">
      <c r="B5282" s="68" t="str">
        <f>IF($D$2="","",IF($E$2=0.65,IFERROR(IF(INDEX(APガラス性能一覧!A:A,MATCH(ROW(B5276),APガラス性能一覧!$O:$O,0))="","",INDEX(APガラス性能一覧!A:A,MATCH(ROW(B5276),APガラス性能一覧!$O:$O,0))),""),IFERROR(IF(INDEX(APガラス性能一覧!A:A,MATCH(ROW(B5276),APガラス性能一覧!$N:$N,0))="","",INDEX(APガラス性能一覧!A:A,MATCH(ROW(B5276),APガラス性能一覧!$N:$N,0))),"")))</f>
        <v/>
      </c>
      <c r="C5282" s="68" t="str">
        <f>IFERROR(VLOOKUP($B5282,APガラス性能一覧!$A$2:$M$6097,2,0),"")</f>
        <v/>
      </c>
      <c r="D5282" s="68" t="str">
        <f>IFERROR(VLOOKUP($B5282,APガラス性能一覧!$A$2:$M$6097,3,0),"")</f>
        <v/>
      </c>
      <c r="E5282" s="68" t="str">
        <f>IFERROR(VLOOKUP($B5282,APガラス性能一覧!$A$2:$M$6097,4,0),"")</f>
        <v/>
      </c>
      <c r="F5282" s="68" t="str">
        <f>IFERROR(VLOOKUP($B5282,APガラス性能一覧!$A$2:$M$6097,5,0),"")</f>
        <v/>
      </c>
      <c r="G5282" s="68" t="str">
        <f>IFERROR(VLOOKUP($B5282,APガラス性能一覧!$A$2:$M$6097,6,0),"")</f>
        <v/>
      </c>
      <c r="H5282" s="68" t="str">
        <f>IFERROR(VLOOKUP($B5282,APガラス性能一覧!$A$2:$M$6097,7,0),"")</f>
        <v/>
      </c>
      <c r="I5282" s="68" t="str">
        <f>IFERROR(VLOOKUP($B5282,APガラス性能一覧!$A$2:$M$6097,8,0),"")</f>
        <v/>
      </c>
      <c r="J5282" s="68" t="str">
        <f>IFERROR(VLOOKUP($B5282,APガラス性能一覧!$A$2:$M$6097,9,0),"")</f>
        <v/>
      </c>
      <c r="K5282" s="68" t="str">
        <f>IFERROR(VLOOKUP($B5282,APガラス性能一覧!$A$2:$M$6097,10,0),"")</f>
        <v/>
      </c>
      <c r="L5282" s="68" t="str">
        <f>IFERROR(VLOOKUP($B5282,APガラス性能一覧!$A$2:$M$6097,11,0),"")</f>
        <v/>
      </c>
      <c r="M5282" s="68" t="str">
        <f>IFERROR(VLOOKUP($B5282,APガラス性能一覧!$A$2:$M$6097,12,0),"")</f>
        <v/>
      </c>
      <c r="N5282" s="68" t="str">
        <f>IFERROR(VLOOKUP($B5282,APガラス性能一覧!$A$2:$M$6097,13,0),"")</f>
        <v/>
      </c>
    </row>
    <row r="5283" spans="2:14" x14ac:dyDescent="0.4">
      <c r="B5283" s="68" t="str">
        <f>IF($D$2="","",IF($E$2=0.65,IFERROR(IF(INDEX(APガラス性能一覧!A:A,MATCH(ROW(B5277),APガラス性能一覧!$O:$O,0))="","",INDEX(APガラス性能一覧!A:A,MATCH(ROW(B5277),APガラス性能一覧!$O:$O,0))),""),IFERROR(IF(INDEX(APガラス性能一覧!A:A,MATCH(ROW(B5277),APガラス性能一覧!$N:$N,0))="","",INDEX(APガラス性能一覧!A:A,MATCH(ROW(B5277),APガラス性能一覧!$N:$N,0))),"")))</f>
        <v/>
      </c>
      <c r="C5283" s="68" t="str">
        <f>IFERROR(VLOOKUP($B5283,APガラス性能一覧!$A$2:$M$6097,2,0),"")</f>
        <v/>
      </c>
      <c r="D5283" s="68" t="str">
        <f>IFERROR(VLOOKUP($B5283,APガラス性能一覧!$A$2:$M$6097,3,0),"")</f>
        <v/>
      </c>
      <c r="E5283" s="68" t="str">
        <f>IFERROR(VLOOKUP($B5283,APガラス性能一覧!$A$2:$M$6097,4,0),"")</f>
        <v/>
      </c>
      <c r="F5283" s="68" t="str">
        <f>IFERROR(VLOOKUP($B5283,APガラス性能一覧!$A$2:$M$6097,5,0),"")</f>
        <v/>
      </c>
      <c r="G5283" s="68" t="str">
        <f>IFERROR(VLOOKUP($B5283,APガラス性能一覧!$A$2:$M$6097,6,0),"")</f>
        <v/>
      </c>
      <c r="H5283" s="68" t="str">
        <f>IFERROR(VLOOKUP($B5283,APガラス性能一覧!$A$2:$M$6097,7,0),"")</f>
        <v/>
      </c>
      <c r="I5283" s="68" t="str">
        <f>IFERROR(VLOOKUP($B5283,APガラス性能一覧!$A$2:$M$6097,8,0),"")</f>
        <v/>
      </c>
      <c r="J5283" s="68" t="str">
        <f>IFERROR(VLOOKUP($B5283,APガラス性能一覧!$A$2:$M$6097,9,0),"")</f>
        <v/>
      </c>
      <c r="K5283" s="68" t="str">
        <f>IFERROR(VLOOKUP($B5283,APガラス性能一覧!$A$2:$M$6097,10,0),"")</f>
        <v/>
      </c>
      <c r="L5283" s="68" t="str">
        <f>IFERROR(VLOOKUP($B5283,APガラス性能一覧!$A$2:$M$6097,11,0),"")</f>
        <v/>
      </c>
      <c r="M5283" s="68" t="str">
        <f>IFERROR(VLOOKUP($B5283,APガラス性能一覧!$A$2:$M$6097,12,0),"")</f>
        <v/>
      </c>
      <c r="N5283" s="68" t="str">
        <f>IFERROR(VLOOKUP($B5283,APガラス性能一覧!$A$2:$M$6097,13,0),"")</f>
        <v/>
      </c>
    </row>
    <row r="5284" spans="2:14" x14ac:dyDescent="0.4">
      <c r="B5284" s="68" t="str">
        <f>IF($D$2="","",IF($E$2=0.65,IFERROR(IF(INDEX(APガラス性能一覧!A:A,MATCH(ROW(B5278),APガラス性能一覧!$O:$O,0))="","",INDEX(APガラス性能一覧!A:A,MATCH(ROW(B5278),APガラス性能一覧!$O:$O,0))),""),IFERROR(IF(INDEX(APガラス性能一覧!A:A,MATCH(ROW(B5278),APガラス性能一覧!$N:$N,0))="","",INDEX(APガラス性能一覧!A:A,MATCH(ROW(B5278),APガラス性能一覧!$N:$N,0))),"")))</f>
        <v/>
      </c>
      <c r="C5284" s="68" t="str">
        <f>IFERROR(VLOOKUP($B5284,APガラス性能一覧!$A$2:$M$6097,2,0),"")</f>
        <v/>
      </c>
      <c r="D5284" s="68" t="str">
        <f>IFERROR(VLOOKUP($B5284,APガラス性能一覧!$A$2:$M$6097,3,0),"")</f>
        <v/>
      </c>
      <c r="E5284" s="68" t="str">
        <f>IFERROR(VLOOKUP($B5284,APガラス性能一覧!$A$2:$M$6097,4,0),"")</f>
        <v/>
      </c>
      <c r="F5284" s="68" t="str">
        <f>IFERROR(VLOOKUP($B5284,APガラス性能一覧!$A$2:$M$6097,5,0),"")</f>
        <v/>
      </c>
      <c r="G5284" s="68" t="str">
        <f>IFERROR(VLOOKUP($B5284,APガラス性能一覧!$A$2:$M$6097,6,0),"")</f>
        <v/>
      </c>
      <c r="H5284" s="68" t="str">
        <f>IFERROR(VLOOKUP($B5284,APガラス性能一覧!$A$2:$M$6097,7,0),"")</f>
        <v/>
      </c>
      <c r="I5284" s="68" t="str">
        <f>IFERROR(VLOOKUP($B5284,APガラス性能一覧!$A$2:$M$6097,8,0),"")</f>
        <v/>
      </c>
      <c r="J5284" s="68" t="str">
        <f>IFERROR(VLOOKUP($B5284,APガラス性能一覧!$A$2:$M$6097,9,0),"")</f>
        <v/>
      </c>
      <c r="K5284" s="68" t="str">
        <f>IFERROR(VLOOKUP($B5284,APガラス性能一覧!$A$2:$M$6097,10,0),"")</f>
        <v/>
      </c>
      <c r="L5284" s="68" t="str">
        <f>IFERROR(VLOOKUP($B5284,APガラス性能一覧!$A$2:$M$6097,11,0),"")</f>
        <v/>
      </c>
      <c r="M5284" s="68" t="str">
        <f>IFERROR(VLOOKUP($B5284,APガラス性能一覧!$A$2:$M$6097,12,0),"")</f>
        <v/>
      </c>
      <c r="N5284" s="68" t="str">
        <f>IFERROR(VLOOKUP($B5284,APガラス性能一覧!$A$2:$M$6097,13,0),"")</f>
        <v/>
      </c>
    </row>
    <row r="5285" spans="2:14" x14ac:dyDescent="0.4">
      <c r="B5285" s="68" t="str">
        <f>IF($D$2="","",IF($E$2=0.65,IFERROR(IF(INDEX(APガラス性能一覧!A:A,MATCH(ROW(B5279),APガラス性能一覧!$O:$O,0))="","",INDEX(APガラス性能一覧!A:A,MATCH(ROW(B5279),APガラス性能一覧!$O:$O,0))),""),IFERROR(IF(INDEX(APガラス性能一覧!A:A,MATCH(ROW(B5279),APガラス性能一覧!$N:$N,0))="","",INDEX(APガラス性能一覧!A:A,MATCH(ROW(B5279),APガラス性能一覧!$N:$N,0))),"")))</f>
        <v/>
      </c>
      <c r="C5285" s="68" t="str">
        <f>IFERROR(VLOOKUP($B5285,APガラス性能一覧!$A$2:$M$6097,2,0),"")</f>
        <v/>
      </c>
      <c r="D5285" s="68" t="str">
        <f>IFERROR(VLOOKUP($B5285,APガラス性能一覧!$A$2:$M$6097,3,0),"")</f>
        <v/>
      </c>
      <c r="E5285" s="68" t="str">
        <f>IFERROR(VLOOKUP($B5285,APガラス性能一覧!$A$2:$M$6097,4,0),"")</f>
        <v/>
      </c>
      <c r="F5285" s="68" t="str">
        <f>IFERROR(VLOOKUP($B5285,APガラス性能一覧!$A$2:$M$6097,5,0),"")</f>
        <v/>
      </c>
      <c r="G5285" s="68" t="str">
        <f>IFERROR(VLOOKUP($B5285,APガラス性能一覧!$A$2:$M$6097,6,0),"")</f>
        <v/>
      </c>
      <c r="H5285" s="68" t="str">
        <f>IFERROR(VLOOKUP($B5285,APガラス性能一覧!$A$2:$M$6097,7,0),"")</f>
        <v/>
      </c>
      <c r="I5285" s="68" t="str">
        <f>IFERROR(VLOOKUP($B5285,APガラス性能一覧!$A$2:$M$6097,8,0),"")</f>
        <v/>
      </c>
      <c r="J5285" s="68" t="str">
        <f>IFERROR(VLOOKUP($B5285,APガラス性能一覧!$A$2:$M$6097,9,0),"")</f>
        <v/>
      </c>
      <c r="K5285" s="68" t="str">
        <f>IFERROR(VLOOKUP($B5285,APガラス性能一覧!$A$2:$M$6097,10,0),"")</f>
        <v/>
      </c>
      <c r="L5285" s="68" t="str">
        <f>IFERROR(VLOOKUP($B5285,APガラス性能一覧!$A$2:$M$6097,11,0),"")</f>
        <v/>
      </c>
      <c r="M5285" s="68" t="str">
        <f>IFERROR(VLOOKUP($B5285,APガラス性能一覧!$A$2:$M$6097,12,0),"")</f>
        <v/>
      </c>
      <c r="N5285" s="68" t="str">
        <f>IFERROR(VLOOKUP($B5285,APガラス性能一覧!$A$2:$M$6097,13,0),"")</f>
        <v/>
      </c>
    </row>
    <row r="5286" spans="2:14" x14ac:dyDescent="0.4">
      <c r="B5286" s="68" t="str">
        <f>IF($D$2="","",IF($E$2=0.65,IFERROR(IF(INDEX(APガラス性能一覧!A:A,MATCH(ROW(B5280),APガラス性能一覧!$O:$O,0))="","",INDEX(APガラス性能一覧!A:A,MATCH(ROW(B5280),APガラス性能一覧!$O:$O,0))),""),IFERROR(IF(INDEX(APガラス性能一覧!A:A,MATCH(ROW(B5280),APガラス性能一覧!$N:$N,0))="","",INDEX(APガラス性能一覧!A:A,MATCH(ROW(B5280),APガラス性能一覧!$N:$N,0))),"")))</f>
        <v/>
      </c>
      <c r="C5286" s="68" t="str">
        <f>IFERROR(VLOOKUP($B5286,APガラス性能一覧!$A$2:$M$6097,2,0),"")</f>
        <v/>
      </c>
      <c r="D5286" s="68" t="str">
        <f>IFERROR(VLOOKUP($B5286,APガラス性能一覧!$A$2:$M$6097,3,0),"")</f>
        <v/>
      </c>
      <c r="E5286" s="68" t="str">
        <f>IFERROR(VLOOKUP($B5286,APガラス性能一覧!$A$2:$M$6097,4,0),"")</f>
        <v/>
      </c>
      <c r="F5286" s="68" t="str">
        <f>IFERROR(VLOOKUP($B5286,APガラス性能一覧!$A$2:$M$6097,5,0),"")</f>
        <v/>
      </c>
      <c r="G5286" s="68" t="str">
        <f>IFERROR(VLOOKUP($B5286,APガラス性能一覧!$A$2:$M$6097,6,0),"")</f>
        <v/>
      </c>
      <c r="H5286" s="68" t="str">
        <f>IFERROR(VLOOKUP($B5286,APガラス性能一覧!$A$2:$M$6097,7,0),"")</f>
        <v/>
      </c>
      <c r="I5286" s="68" t="str">
        <f>IFERROR(VLOOKUP($B5286,APガラス性能一覧!$A$2:$M$6097,8,0),"")</f>
        <v/>
      </c>
      <c r="J5286" s="68" t="str">
        <f>IFERROR(VLOOKUP($B5286,APガラス性能一覧!$A$2:$M$6097,9,0),"")</f>
        <v/>
      </c>
      <c r="K5286" s="68" t="str">
        <f>IFERROR(VLOOKUP($B5286,APガラス性能一覧!$A$2:$M$6097,10,0),"")</f>
        <v/>
      </c>
      <c r="L5286" s="68" t="str">
        <f>IFERROR(VLOOKUP($B5286,APガラス性能一覧!$A$2:$M$6097,11,0),"")</f>
        <v/>
      </c>
      <c r="M5286" s="68" t="str">
        <f>IFERROR(VLOOKUP($B5286,APガラス性能一覧!$A$2:$M$6097,12,0),"")</f>
        <v/>
      </c>
      <c r="N5286" s="68" t="str">
        <f>IFERROR(VLOOKUP($B5286,APガラス性能一覧!$A$2:$M$6097,13,0),"")</f>
        <v/>
      </c>
    </row>
    <row r="5287" spans="2:14" x14ac:dyDescent="0.4">
      <c r="B5287" s="68" t="str">
        <f>IF($D$2="","",IF($E$2=0.65,IFERROR(IF(INDEX(APガラス性能一覧!A:A,MATCH(ROW(B5281),APガラス性能一覧!$O:$O,0))="","",INDEX(APガラス性能一覧!A:A,MATCH(ROW(B5281),APガラス性能一覧!$O:$O,0))),""),IFERROR(IF(INDEX(APガラス性能一覧!A:A,MATCH(ROW(B5281),APガラス性能一覧!$N:$N,0))="","",INDEX(APガラス性能一覧!A:A,MATCH(ROW(B5281),APガラス性能一覧!$N:$N,0))),"")))</f>
        <v/>
      </c>
      <c r="C5287" s="68" t="str">
        <f>IFERROR(VLOOKUP($B5287,APガラス性能一覧!$A$2:$M$6097,2,0),"")</f>
        <v/>
      </c>
      <c r="D5287" s="68" t="str">
        <f>IFERROR(VLOOKUP($B5287,APガラス性能一覧!$A$2:$M$6097,3,0),"")</f>
        <v/>
      </c>
      <c r="E5287" s="68" t="str">
        <f>IFERROR(VLOOKUP($B5287,APガラス性能一覧!$A$2:$M$6097,4,0),"")</f>
        <v/>
      </c>
      <c r="F5287" s="68" t="str">
        <f>IFERROR(VLOOKUP($B5287,APガラス性能一覧!$A$2:$M$6097,5,0),"")</f>
        <v/>
      </c>
      <c r="G5287" s="68" t="str">
        <f>IFERROR(VLOOKUP($B5287,APガラス性能一覧!$A$2:$M$6097,6,0),"")</f>
        <v/>
      </c>
      <c r="H5287" s="68" t="str">
        <f>IFERROR(VLOOKUP($B5287,APガラス性能一覧!$A$2:$M$6097,7,0),"")</f>
        <v/>
      </c>
      <c r="I5287" s="68" t="str">
        <f>IFERROR(VLOOKUP($B5287,APガラス性能一覧!$A$2:$M$6097,8,0),"")</f>
        <v/>
      </c>
      <c r="J5287" s="68" t="str">
        <f>IFERROR(VLOOKUP($B5287,APガラス性能一覧!$A$2:$M$6097,9,0),"")</f>
        <v/>
      </c>
      <c r="K5287" s="68" t="str">
        <f>IFERROR(VLOOKUP($B5287,APガラス性能一覧!$A$2:$M$6097,10,0),"")</f>
        <v/>
      </c>
      <c r="L5287" s="68" t="str">
        <f>IFERROR(VLOOKUP($B5287,APガラス性能一覧!$A$2:$M$6097,11,0),"")</f>
        <v/>
      </c>
      <c r="M5287" s="68" t="str">
        <f>IFERROR(VLOOKUP($B5287,APガラス性能一覧!$A$2:$M$6097,12,0),"")</f>
        <v/>
      </c>
      <c r="N5287" s="68" t="str">
        <f>IFERROR(VLOOKUP($B5287,APガラス性能一覧!$A$2:$M$6097,13,0),"")</f>
        <v/>
      </c>
    </row>
    <row r="5288" spans="2:14" x14ac:dyDescent="0.4">
      <c r="B5288" s="68" t="str">
        <f>IF($D$2="","",IF($E$2=0.65,IFERROR(IF(INDEX(APガラス性能一覧!A:A,MATCH(ROW(B5282),APガラス性能一覧!$O:$O,0))="","",INDEX(APガラス性能一覧!A:A,MATCH(ROW(B5282),APガラス性能一覧!$O:$O,0))),""),IFERROR(IF(INDEX(APガラス性能一覧!A:A,MATCH(ROW(B5282),APガラス性能一覧!$N:$N,0))="","",INDEX(APガラス性能一覧!A:A,MATCH(ROW(B5282),APガラス性能一覧!$N:$N,0))),"")))</f>
        <v/>
      </c>
      <c r="C5288" s="68" t="str">
        <f>IFERROR(VLOOKUP($B5288,APガラス性能一覧!$A$2:$M$6097,2,0),"")</f>
        <v/>
      </c>
      <c r="D5288" s="68" t="str">
        <f>IFERROR(VLOOKUP($B5288,APガラス性能一覧!$A$2:$M$6097,3,0),"")</f>
        <v/>
      </c>
      <c r="E5288" s="68" t="str">
        <f>IFERROR(VLOOKUP($B5288,APガラス性能一覧!$A$2:$M$6097,4,0),"")</f>
        <v/>
      </c>
      <c r="F5288" s="68" t="str">
        <f>IFERROR(VLOOKUP($B5288,APガラス性能一覧!$A$2:$M$6097,5,0),"")</f>
        <v/>
      </c>
      <c r="G5288" s="68" t="str">
        <f>IFERROR(VLOOKUP($B5288,APガラス性能一覧!$A$2:$M$6097,6,0),"")</f>
        <v/>
      </c>
      <c r="H5288" s="68" t="str">
        <f>IFERROR(VLOOKUP($B5288,APガラス性能一覧!$A$2:$M$6097,7,0),"")</f>
        <v/>
      </c>
      <c r="I5288" s="68" t="str">
        <f>IFERROR(VLOOKUP($B5288,APガラス性能一覧!$A$2:$M$6097,8,0),"")</f>
        <v/>
      </c>
      <c r="J5288" s="68" t="str">
        <f>IFERROR(VLOOKUP($B5288,APガラス性能一覧!$A$2:$M$6097,9,0),"")</f>
        <v/>
      </c>
      <c r="K5288" s="68" t="str">
        <f>IFERROR(VLOOKUP($B5288,APガラス性能一覧!$A$2:$M$6097,10,0),"")</f>
        <v/>
      </c>
      <c r="L5288" s="68" t="str">
        <f>IFERROR(VLOOKUP($B5288,APガラス性能一覧!$A$2:$M$6097,11,0),"")</f>
        <v/>
      </c>
      <c r="M5288" s="68" t="str">
        <f>IFERROR(VLOOKUP($B5288,APガラス性能一覧!$A$2:$M$6097,12,0),"")</f>
        <v/>
      </c>
      <c r="N5288" s="68" t="str">
        <f>IFERROR(VLOOKUP($B5288,APガラス性能一覧!$A$2:$M$6097,13,0),"")</f>
        <v/>
      </c>
    </row>
    <row r="5289" spans="2:14" x14ac:dyDescent="0.4">
      <c r="B5289" s="68" t="str">
        <f>IF($D$2="","",IF($E$2=0.65,IFERROR(IF(INDEX(APガラス性能一覧!A:A,MATCH(ROW(B5283),APガラス性能一覧!$O:$O,0))="","",INDEX(APガラス性能一覧!A:A,MATCH(ROW(B5283),APガラス性能一覧!$O:$O,0))),""),IFERROR(IF(INDEX(APガラス性能一覧!A:A,MATCH(ROW(B5283),APガラス性能一覧!$N:$N,0))="","",INDEX(APガラス性能一覧!A:A,MATCH(ROW(B5283),APガラス性能一覧!$N:$N,0))),"")))</f>
        <v/>
      </c>
      <c r="C5289" s="68" t="str">
        <f>IFERROR(VLOOKUP($B5289,APガラス性能一覧!$A$2:$M$6097,2,0),"")</f>
        <v/>
      </c>
      <c r="D5289" s="68" t="str">
        <f>IFERROR(VLOOKUP($B5289,APガラス性能一覧!$A$2:$M$6097,3,0),"")</f>
        <v/>
      </c>
      <c r="E5289" s="68" t="str">
        <f>IFERROR(VLOOKUP($B5289,APガラス性能一覧!$A$2:$M$6097,4,0),"")</f>
        <v/>
      </c>
      <c r="F5289" s="68" t="str">
        <f>IFERROR(VLOOKUP($B5289,APガラス性能一覧!$A$2:$M$6097,5,0),"")</f>
        <v/>
      </c>
      <c r="G5289" s="68" t="str">
        <f>IFERROR(VLOOKUP($B5289,APガラス性能一覧!$A$2:$M$6097,6,0),"")</f>
        <v/>
      </c>
      <c r="H5289" s="68" t="str">
        <f>IFERROR(VLOOKUP($B5289,APガラス性能一覧!$A$2:$M$6097,7,0),"")</f>
        <v/>
      </c>
      <c r="I5289" s="68" t="str">
        <f>IFERROR(VLOOKUP($B5289,APガラス性能一覧!$A$2:$M$6097,8,0),"")</f>
        <v/>
      </c>
      <c r="J5289" s="68" t="str">
        <f>IFERROR(VLOOKUP($B5289,APガラス性能一覧!$A$2:$M$6097,9,0),"")</f>
        <v/>
      </c>
      <c r="K5289" s="68" t="str">
        <f>IFERROR(VLOOKUP($B5289,APガラス性能一覧!$A$2:$M$6097,10,0),"")</f>
        <v/>
      </c>
      <c r="L5289" s="68" t="str">
        <f>IFERROR(VLOOKUP($B5289,APガラス性能一覧!$A$2:$M$6097,11,0),"")</f>
        <v/>
      </c>
      <c r="M5289" s="68" t="str">
        <f>IFERROR(VLOOKUP($B5289,APガラス性能一覧!$A$2:$M$6097,12,0),"")</f>
        <v/>
      </c>
      <c r="N5289" s="68" t="str">
        <f>IFERROR(VLOOKUP($B5289,APガラス性能一覧!$A$2:$M$6097,13,0),"")</f>
        <v/>
      </c>
    </row>
    <row r="5290" spans="2:14" x14ac:dyDescent="0.4">
      <c r="B5290" s="68" t="str">
        <f>IF($D$2="","",IF($E$2=0.65,IFERROR(IF(INDEX(APガラス性能一覧!A:A,MATCH(ROW(B5284),APガラス性能一覧!$O:$O,0))="","",INDEX(APガラス性能一覧!A:A,MATCH(ROW(B5284),APガラス性能一覧!$O:$O,0))),""),IFERROR(IF(INDEX(APガラス性能一覧!A:A,MATCH(ROW(B5284),APガラス性能一覧!$N:$N,0))="","",INDEX(APガラス性能一覧!A:A,MATCH(ROW(B5284),APガラス性能一覧!$N:$N,0))),"")))</f>
        <v/>
      </c>
      <c r="C5290" s="68" t="str">
        <f>IFERROR(VLOOKUP($B5290,APガラス性能一覧!$A$2:$M$6097,2,0),"")</f>
        <v/>
      </c>
      <c r="D5290" s="68" t="str">
        <f>IFERROR(VLOOKUP($B5290,APガラス性能一覧!$A$2:$M$6097,3,0),"")</f>
        <v/>
      </c>
      <c r="E5290" s="68" t="str">
        <f>IFERROR(VLOOKUP($B5290,APガラス性能一覧!$A$2:$M$6097,4,0),"")</f>
        <v/>
      </c>
      <c r="F5290" s="68" t="str">
        <f>IFERROR(VLOOKUP($B5290,APガラス性能一覧!$A$2:$M$6097,5,0),"")</f>
        <v/>
      </c>
      <c r="G5290" s="68" t="str">
        <f>IFERROR(VLOOKUP($B5290,APガラス性能一覧!$A$2:$M$6097,6,0),"")</f>
        <v/>
      </c>
      <c r="H5290" s="68" t="str">
        <f>IFERROR(VLOOKUP($B5290,APガラス性能一覧!$A$2:$M$6097,7,0),"")</f>
        <v/>
      </c>
      <c r="I5290" s="68" t="str">
        <f>IFERROR(VLOOKUP($B5290,APガラス性能一覧!$A$2:$M$6097,8,0),"")</f>
        <v/>
      </c>
      <c r="J5290" s="68" t="str">
        <f>IFERROR(VLOOKUP($B5290,APガラス性能一覧!$A$2:$M$6097,9,0),"")</f>
        <v/>
      </c>
      <c r="K5290" s="68" t="str">
        <f>IFERROR(VLOOKUP($B5290,APガラス性能一覧!$A$2:$M$6097,10,0),"")</f>
        <v/>
      </c>
      <c r="L5290" s="68" t="str">
        <f>IFERROR(VLOOKUP($B5290,APガラス性能一覧!$A$2:$M$6097,11,0),"")</f>
        <v/>
      </c>
      <c r="M5290" s="68" t="str">
        <f>IFERROR(VLOOKUP($B5290,APガラス性能一覧!$A$2:$M$6097,12,0),"")</f>
        <v/>
      </c>
      <c r="N5290" s="68" t="str">
        <f>IFERROR(VLOOKUP($B5290,APガラス性能一覧!$A$2:$M$6097,13,0),"")</f>
        <v/>
      </c>
    </row>
    <row r="5291" spans="2:14" x14ac:dyDescent="0.4">
      <c r="B5291" s="68" t="str">
        <f>IF($D$2="","",IF($E$2=0.65,IFERROR(IF(INDEX(APガラス性能一覧!A:A,MATCH(ROW(B5285),APガラス性能一覧!$O:$O,0))="","",INDEX(APガラス性能一覧!A:A,MATCH(ROW(B5285),APガラス性能一覧!$O:$O,0))),""),IFERROR(IF(INDEX(APガラス性能一覧!A:A,MATCH(ROW(B5285),APガラス性能一覧!$N:$N,0))="","",INDEX(APガラス性能一覧!A:A,MATCH(ROW(B5285),APガラス性能一覧!$N:$N,0))),"")))</f>
        <v/>
      </c>
      <c r="C5291" s="68" t="str">
        <f>IFERROR(VLOOKUP($B5291,APガラス性能一覧!$A$2:$M$6097,2,0),"")</f>
        <v/>
      </c>
      <c r="D5291" s="68" t="str">
        <f>IFERROR(VLOOKUP($B5291,APガラス性能一覧!$A$2:$M$6097,3,0),"")</f>
        <v/>
      </c>
      <c r="E5291" s="68" t="str">
        <f>IFERROR(VLOOKUP($B5291,APガラス性能一覧!$A$2:$M$6097,4,0),"")</f>
        <v/>
      </c>
      <c r="F5291" s="68" t="str">
        <f>IFERROR(VLOOKUP($B5291,APガラス性能一覧!$A$2:$M$6097,5,0),"")</f>
        <v/>
      </c>
      <c r="G5291" s="68" t="str">
        <f>IFERROR(VLOOKUP($B5291,APガラス性能一覧!$A$2:$M$6097,6,0),"")</f>
        <v/>
      </c>
      <c r="H5291" s="68" t="str">
        <f>IFERROR(VLOOKUP($B5291,APガラス性能一覧!$A$2:$M$6097,7,0),"")</f>
        <v/>
      </c>
      <c r="I5291" s="68" t="str">
        <f>IFERROR(VLOOKUP($B5291,APガラス性能一覧!$A$2:$M$6097,8,0),"")</f>
        <v/>
      </c>
      <c r="J5291" s="68" t="str">
        <f>IFERROR(VLOOKUP($B5291,APガラス性能一覧!$A$2:$M$6097,9,0),"")</f>
        <v/>
      </c>
      <c r="K5291" s="68" t="str">
        <f>IFERROR(VLOOKUP($B5291,APガラス性能一覧!$A$2:$M$6097,10,0),"")</f>
        <v/>
      </c>
      <c r="L5291" s="68" t="str">
        <f>IFERROR(VLOOKUP($B5291,APガラス性能一覧!$A$2:$M$6097,11,0),"")</f>
        <v/>
      </c>
      <c r="M5291" s="68" t="str">
        <f>IFERROR(VLOOKUP($B5291,APガラス性能一覧!$A$2:$M$6097,12,0),"")</f>
        <v/>
      </c>
      <c r="N5291" s="68" t="str">
        <f>IFERROR(VLOOKUP($B5291,APガラス性能一覧!$A$2:$M$6097,13,0),"")</f>
        <v/>
      </c>
    </row>
    <row r="5292" spans="2:14" x14ac:dyDescent="0.4">
      <c r="B5292" s="68" t="str">
        <f>IF($D$2="","",IF($E$2=0.65,IFERROR(IF(INDEX(APガラス性能一覧!A:A,MATCH(ROW(B5286),APガラス性能一覧!$O:$O,0))="","",INDEX(APガラス性能一覧!A:A,MATCH(ROW(B5286),APガラス性能一覧!$O:$O,0))),""),IFERROR(IF(INDEX(APガラス性能一覧!A:A,MATCH(ROW(B5286),APガラス性能一覧!$N:$N,0))="","",INDEX(APガラス性能一覧!A:A,MATCH(ROW(B5286),APガラス性能一覧!$N:$N,0))),"")))</f>
        <v/>
      </c>
      <c r="C5292" s="68" t="str">
        <f>IFERROR(VLOOKUP($B5292,APガラス性能一覧!$A$2:$M$6097,2,0),"")</f>
        <v/>
      </c>
      <c r="D5292" s="68" t="str">
        <f>IFERROR(VLOOKUP($B5292,APガラス性能一覧!$A$2:$M$6097,3,0),"")</f>
        <v/>
      </c>
      <c r="E5292" s="68" t="str">
        <f>IFERROR(VLOOKUP($B5292,APガラス性能一覧!$A$2:$M$6097,4,0),"")</f>
        <v/>
      </c>
      <c r="F5292" s="68" t="str">
        <f>IFERROR(VLOOKUP($B5292,APガラス性能一覧!$A$2:$M$6097,5,0),"")</f>
        <v/>
      </c>
      <c r="G5292" s="68" t="str">
        <f>IFERROR(VLOOKUP($B5292,APガラス性能一覧!$A$2:$M$6097,6,0),"")</f>
        <v/>
      </c>
      <c r="H5292" s="68" t="str">
        <f>IFERROR(VLOOKUP($B5292,APガラス性能一覧!$A$2:$M$6097,7,0),"")</f>
        <v/>
      </c>
      <c r="I5292" s="68" t="str">
        <f>IFERROR(VLOOKUP($B5292,APガラス性能一覧!$A$2:$M$6097,8,0),"")</f>
        <v/>
      </c>
      <c r="J5292" s="68" t="str">
        <f>IFERROR(VLOOKUP($B5292,APガラス性能一覧!$A$2:$M$6097,9,0),"")</f>
        <v/>
      </c>
      <c r="K5292" s="68" t="str">
        <f>IFERROR(VLOOKUP($B5292,APガラス性能一覧!$A$2:$M$6097,10,0),"")</f>
        <v/>
      </c>
      <c r="L5292" s="68" t="str">
        <f>IFERROR(VLOOKUP($B5292,APガラス性能一覧!$A$2:$M$6097,11,0),"")</f>
        <v/>
      </c>
      <c r="M5292" s="68" t="str">
        <f>IFERROR(VLOOKUP($B5292,APガラス性能一覧!$A$2:$M$6097,12,0),"")</f>
        <v/>
      </c>
      <c r="N5292" s="68" t="str">
        <f>IFERROR(VLOOKUP($B5292,APガラス性能一覧!$A$2:$M$6097,13,0),"")</f>
        <v/>
      </c>
    </row>
    <row r="5293" spans="2:14" x14ac:dyDescent="0.4">
      <c r="B5293" s="68" t="str">
        <f>IF($D$2="","",IF($E$2=0.65,IFERROR(IF(INDEX(APガラス性能一覧!A:A,MATCH(ROW(B5287),APガラス性能一覧!$O:$O,0))="","",INDEX(APガラス性能一覧!A:A,MATCH(ROW(B5287),APガラス性能一覧!$O:$O,0))),""),IFERROR(IF(INDEX(APガラス性能一覧!A:A,MATCH(ROW(B5287),APガラス性能一覧!$N:$N,0))="","",INDEX(APガラス性能一覧!A:A,MATCH(ROW(B5287),APガラス性能一覧!$N:$N,0))),"")))</f>
        <v/>
      </c>
      <c r="C5293" s="68" t="str">
        <f>IFERROR(VLOOKUP($B5293,APガラス性能一覧!$A$2:$M$6097,2,0),"")</f>
        <v/>
      </c>
      <c r="D5293" s="68" t="str">
        <f>IFERROR(VLOOKUP($B5293,APガラス性能一覧!$A$2:$M$6097,3,0),"")</f>
        <v/>
      </c>
      <c r="E5293" s="68" t="str">
        <f>IFERROR(VLOOKUP($B5293,APガラス性能一覧!$A$2:$M$6097,4,0),"")</f>
        <v/>
      </c>
      <c r="F5293" s="68" t="str">
        <f>IFERROR(VLOOKUP($B5293,APガラス性能一覧!$A$2:$M$6097,5,0),"")</f>
        <v/>
      </c>
      <c r="G5293" s="68" t="str">
        <f>IFERROR(VLOOKUP($B5293,APガラス性能一覧!$A$2:$M$6097,6,0),"")</f>
        <v/>
      </c>
      <c r="H5293" s="68" t="str">
        <f>IFERROR(VLOOKUP($B5293,APガラス性能一覧!$A$2:$M$6097,7,0),"")</f>
        <v/>
      </c>
      <c r="I5293" s="68" t="str">
        <f>IFERROR(VLOOKUP($B5293,APガラス性能一覧!$A$2:$M$6097,8,0),"")</f>
        <v/>
      </c>
      <c r="J5293" s="68" t="str">
        <f>IFERROR(VLOOKUP($B5293,APガラス性能一覧!$A$2:$M$6097,9,0),"")</f>
        <v/>
      </c>
      <c r="K5293" s="68" t="str">
        <f>IFERROR(VLOOKUP($B5293,APガラス性能一覧!$A$2:$M$6097,10,0),"")</f>
        <v/>
      </c>
      <c r="L5293" s="68" t="str">
        <f>IFERROR(VLOOKUP($B5293,APガラス性能一覧!$A$2:$M$6097,11,0),"")</f>
        <v/>
      </c>
      <c r="M5293" s="68" t="str">
        <f>IFERROR(VLOOKUP($B5293,APガラス性能一覧!$A$2:$M$6097,12,0),"")</f>
        <v/>
      </c>
      <c r="N5293" s="68" t="str">
        <f>IFERROR(VLOOKUP($B5293,APガラス性能一覧!$A$2:$M$6097,13,0),"")</f>
        <v/>
      </c>
    </row>
    <row r="5294" spans="2:14" x14ac:dyDescent="0.4">
      <c r="B5294" s="68" t="str">
        <f>IF($D$2="","",IF($E$2=0.65,IFERROR(IF(INDEX(APガラス性能一覧!A:A,MATCH(ROW(B5288),APガラス性能一覧!$O:$O,0))="","",INDEX(APガラス性能一覧!A:A,MATCH(ROW(B5288),APガラス性能一覧!$O:$O,0))),""),IFERROR(IF(INDEX(APガラス性能一覧!A:A,MATCH(ROW(B5288),APガラス性能一覧!$N:$N,0))="","",INDEX(APガラス性能一覧!A:A,MATCH(ROW(B5288),APガラス性能一覧!$N:$N,0))),"")))</f>
        <v/>
      </c>
      <c r="C5294" s="68" t="str">
        <f>IFERROR(VLOOKUP($B5294,APガラス性能一覧!$A$2:$M$6097,2,0),"")</f>
        <v/>
      </c>
      <c r="D5294" s="68" t="str">
        <f>IFERROR(VLOOKUP($B5294,APガラス性能一覧!$A$2:$M$6097,3,0),"")</f>
        <v/>
      </c>
      <c r="E5294" s="68" t="str">
        <f>IFERROR(VLOOKUP($B5294,APガラス性能一覧!$A$2:$M$6097,4,0),"")</f>
        <v/>
      </c>
      <c r="F5294" s="68" t="str">
        <f>IFERROR(VLOOKUP($B5294,APガラス性能一覧!$A$2:$M$6097,5,0),"")</f>
        <v/>
      </c>
      <c r="G5294" s="68" t="str">
        <f>IFERROR(VLOOKUP($B5294,APガラス性能一覧!$A$2:$M$6097,6,0),"")</f>
        <v/>
      </c>
      <c r="H5294" s="68" t="str">
        <f>IFERROR(VLOOKUP($B5294,APガラス性能一覧!$A$2:$M$6097,7,0),"")</f>
        <v/>
      </c>
      <c r="I5294" s="68" t="str">
        <f>IFERROR(VLOOKUP($B5294,APガラス性能一覧!$A$2:$M$6097,8,0),"")</f>
        <v/>
      </c>
      <c r="J5294" s="68" t="str">
        <f>IFERROR(VLOOKUP($B5294,APガラス性能一覧!$A$2:$M$6097,9,0),"")</f>
        <v/>
      </c>
      <c r="K5294" s="68" t="str">
        <f>IFERROR(VLOOKUP($B5294,APガラス性能一覧!$A$2:$M$6097,10,0),"")</f>
        <v/>
      </c>
      <c r="L5294" s="68" t="str">
        <f>IFERROR(VLOOKUP($B5294,APガラス性能一覧!$A$2:$M$6097,11,0),"")</f>
        <v/>
      </c>
      <c r="M5294" s="68" t="str">
        <f>IFERROR(VLOOKUP($B5294,APガラス性能一覧!$A$2:$M$6097,12,0),"")</f>
        <v/>
      </c>
      <c r="N5294" s="68" t="str">
        <f>IFERROR(VLOOKUP($B5294,APガラス性能一覧!$A$2:$M$6097,13,0),"")</f>
        <v/>
      </c>
    </row>
    <row r="5295" spans="2:14" x14ac:dyDescent="0.4">
      <c r="B5295" s="68" t="str">
        <f>IF($D$2="","",IF($E$2=0.65,IFERROR(IF(INDEX(APガラス性能一覧!A:A,MATCH(ROW(B5289),APガラス性能一覧!$O:$O,0))="","",INDEX(APガラス性能一覧!A:A,MATCH(ROW(B5289),APガラス性能一覧!$O:$O,0))),""),IFERROR(IF(INDEX(APガラス性能一覧!A:A,MATCH(ROW(B5289),APガラス性能一覧!$N:$N,0))="","",INDEX(APガラス性能一覧!A:A,MATCH(ROW(B5289),APガラス性能一覧!$N:$N,0))),"")))</f>
        <v/>
      </c>
      <c r="C5295" s="68" t="str">
        <f>IFERROR(VLOOKUP($B5295,APガラス性能一覧!$A$2:$M$6097,2,0),"")</f>
        <v/>
      </c>
      <c r="D5295" s="68" t="str">
        <f>IFERROR(VLOOKUP($B5295,APガラス性能一覧!$A$2:$M$6097,3,0),"")</f>
        <v/>
      </c>
      <c r="E5295" s="68" t="str">
        <f>IFERROR(VLOOKUP($B5295,APガラス性能一覧!$A$2:$M$6097,4,0),"")</f>
        <v/>
      </c>
      <c r="F5295" s="68" t="str">
        <f>IFERROR(VLOOKUP($B5295,APガラス性能一覧!$A$2:$M$6097,5,0),"")</f>
        <v/>
      </c>
      <c r="G5295" s="68" t="str">
        <f>IFERROR(VLOOKUP($B5295,APガラス性能一覧!$A$2:$M$6097,6,0),"")</f>
        <v/>
      </c>
      <c r="H5295" s="68" t="str">
        <f>IFERROR(VLOOKUP($B5295,APガラス性能一覧!$A$2:$M$6097,7,0),"")</f>
        <v/>
      </c>
      <c r="I5295" s="68" t="str">
        <f>IFERROR(VLOOKUP($B5295,APガラス性能一覧!$A$2:$M$6097,8,0),"")</f>
        <v/>
      </c>
      <c r="J5295" s="68" t="str">
        <f>IFERROR(VLOOKUP($B5295,APガラス性能一覧!$A$2:$M$6097,9,0),"")</f>
        <v/>
      </c>
      <c r="K5295" s="68" t="str">
        <f>IFERROR(VLOOKUP($B5295,APガラス性能一覧!$A$2:$M$6097,10,0),"")</f>
        <v/>
      </c>
      <c r="L5295" s="68" t="str">
        <f>IFERROR(VLOOKUP($B5295,APガラス性能一覧!$A$2:$M$6097,11,0),"")</f>
        <v/>
      </c>
      <c r="M5295" s="68" t="str">
        <f>IFERROR(VLOOKUP($B5295,APガラス性能一覧!$A$2:$M$6097,12,0),"")</f>
        <v/>
      </c>
      <c r="N5295" s="68" t="str">
        <f>IFERROR(VLOOKUP($B5295,APガラス性能一覧!$A$2:$M$6097,13,0),"")</f>
        <v/>
      </c>
    </row>
    <row r="5296" spans="2:14" x14ac:dyDescent="0.4">
      <c r="B5296" s="68" t="str">
        <f>IF($D$2="","",IF($E$2=0.65,IFERROR(IF(INDEX(APガラス性能一覧!A:A,MATCH(ROW(B5290),APガラス性能一覧!$O:$O,0))="","",INDEX(APガラス性能一覧!A:A,MATCH(ROW(B5290),APガラス性能一覧!$O:$O,0))),""),IFERROR(IF(INDEX(APガラス性能一覧!A:A,MATCH(ROW(B5290),APガラス性能一覧!$N:$N,0))="","",INDEX(APガラス性能一覧!A:A,MATCH(ROW(B5290),APガラス性能一覧!$N:$N,0))),"")))</f>
        <v/>
      </c>
      <c r="C5296" s="68" t="str">
        <f>IFERROR(VLOOKUP($B5296,APガラス性能一覧!$A$2:$M$6097,2,0),"")</f>
        <v/>
      </c>
      <c r="D5296" s="68" t="str">
        <f>IFERROR(VLOOKUP($B5296,APガラス性能一覧!$A$2:$M$6097,3,0),"")</f>
        <v/>
      </c>
      <c r="E5296" s="68" t="str">
        <f>IFERROR(VLOOKUP($B5296,APガラス性能一覧!$A$2:$M$6097,4,0),"")</f>
        <v/>
      </c>
      <c r="F5296" s="68" t="str">
        <f>IFERROR(VLOOKUP($B5296,APガラス性能一覧!$A$2:$M$6097,5,0),"")</f>
        <v/>
      </c>
      <c r="G5296" s="68" t="str">
        <f>IFERROR(VLOOKUP($B5296,APガラス性能一覧!$A$2:$M$6097,6,0),"")</f>
        <v/>
      </c>
      <c r="H5296" s="68" t="str">
        <f>IFERROR(VLOOKUP($B5296,APガラス性能一覧!$A$2:$M$6097,7,0),"")</f>
        <v/>
      </c>
      <c r="I5296" s="68" t="str">
        <f>IFERROR(VLOOKUP($B5296,APガラス性能一覧!$A$2:$M$6097,8,0),"")</f>
        <v/>
      </c>
      <c r="J5296" s="68" t="str">
        <f>IFERROR(VLOOKUP($B5296,APガラス性能一覧!$A$2:$M$6097,9,0),"")</f>
        <v/>
      </c>
      <c r="K5296" s="68" t="str">
        <f>IFERROR(VLOOKUP($B5296,APガラス性能一覧!$A$2:$M$6097,10,0),"")</f>
        <v/>
      </c>
      <c r="L5296" s="68" t="str">
        <f>IFERROR(VLOOKUP($B5296,APガラス性能一覧!$A$2:$M$6097,11,0),"")</f>
        <v/>
      </c>
      <c r="M5296" s="68" t="str">
        <f>IFERROR(VLOOKUP($B5296,APガラス性能一覧!$A$2:$M$6097,12,0),"")</f>
        <v/>
      </c>
      <c r="N5296" s="68" t="str">
        <f>IFERROR(VLOOKUP($B5296,APガラス性能一覧!$A$2:$M$6097,13,0),"")</f>
        <v/>
      </c>
    </row>
    <row r="5297" spans="2:14" x14ac:dyDescent="0.4">
      <c r="B5297" s="68" t="str">
        <f>IF($D$2="","",IF($E$2=0.65,IFERROR(IF(INDEX(APガラス性能一覧!A:A,MATCH(ROW(B5291),APガラス性能一覧!$O:$O,0))="","",INDEX(APガラス性能一覧!A:A,MATCH(ROW(B5291),APガラス性能一覧!$O:$O,0))),""),IFERROR(IF(INDEX(APガラス性能一覧!A:A,MATCH(ROW(B5291),APガラス性能一覧!$N:$N,0))="","",INDEX(APガラス性能一覧!A:A,MATCH(ROW(B5291),APガラス性能一覧!$N:$N,0))),"")))</f>
        <v/>
      </c>
      <c r="C5297" s="68" t="str">
        <f>IFERROR(VLOOKUP($B5297,APガラス性能一覧!$A$2:$M$6097,2,0),"")</f>
        <v/>
      </c>
      <c r="D5297" s="68" t="str">
        <f>IFERROR(VLOOKUP($B5297,APガラス性能一覧!$A$2:$M$6097,3,0),"")</f>
        <v/>
      </c>
      <c r="E5297" s="68" t="str">
        <f>IFERROR(VLOOKUP($B5297,APガラス性能一覧!$A$2:$M$6097,4,0),"")</f>
        <v/>
      </c>
      <c r="F5297" s="68" t="str">
        <f>IFERROR(VLOOKUP($B5297,APガラス性能一覧!$A$2:$M$6097,5,0),"")</f>
        <v/>
      </c>
      <c r="G5297" s="68" t="str">
        <f>IFERROR(VLOOKUP($B5297,APガラス性能一覧!$A$2:$M$6097,6,0),"")</f>
        <v/>
      </c>
      <c r="H5297" s="68" t="str">
        <f>IFERROR(VLOOKUP($B5297,APガラス性能一覧!$A$2:$M$6097,7,0),"")</f>
        <v/>
      </c>
      <c r="I5297" s="68" t="str">
        <f>IFERROR(VLOOKUP($B5297,APガラス性能一覧!$A$2:$M$6097,8,0),"")</f>
        <v/>
      </c>
      <c r="J5297" s="68" t="str">
        <f>IFERROR(VLOOKUP($B5297,APガラス性能一覧!$A$2:$M$6097,9,0),"")</f>
        <v/>
      </c>
      <c r="K5297" s="68" t="str">
        <f>IFERROR(VLOOKUP($B5297,APガラス性能一覧!$A$2:$M$6097,10,0),"")</f>
        <v/>
      </c>
      <c r="L5297" s="68" t="str">
        <f>IFERROR(VLOOKUP($B5297,APガラス性能一覧!$A$2:$M$6097,11,0),"")</f>
        <v/>
      </c>
      <c r="M5297" s="68" t="str">
        <f>IFERROR(VLOOKUP($B5297,APガラス性能一覧!$A$2:$M$6097,12,0),"")</f>
        <v/>
      </c>
      <c r="N5297" s="68" t="str">
        <f>IFERROR(VLOOKUP($B5297,APガラス性能一覧!$A$2:$M$6097,13,0),"")</f>
        <v/>
      </c>
    </row>
    <row r="5298" spans="2:14" x14ac:dyDescent="0.4">
      <c r="B5298" s="68" t="str">
        <f>IF($D$2="","",IF($E$2=0.65,IFERROR(IF(INDEX(APガラス性能一覧!A:A,MATCH(ROW(B5292),APガラス性能一覧!$O:$O,0))="","",INDEX(APガラス性能一覧!A:A,MATCH(ROW(B5292),APガラス性能一覧!$O:$O,0))),""),IFERROR(IF(INDEX(APガラス性能一覧!A:A,MATCH(ROW(B5292),APガラス性能一覧!$N:$N,0))="","",INDEX(APガラス性能一覧!A:A,MATCH(ROW(B5292),APガラス性能一覧!$N:$N,0))),"")))</f>
        <v/>
      </c>
      <c r="C5298" s="68" t="str">
        <f>IFERROR(VLOOKUP($B5298,APガラス性能一覧!$A$2:$M$6097,2,0),"")</f>
        <v/>
      </c>
      <c r="D5298" s="68" t="str">
        <f>IFERROR(VLOOKUP($B5298,APガラス性能一覧!$A$2:$M$6097,3,0),"")</f>
        <v/>
      </c>
      <c r="E5298" s="68" t="str">
        <f>IFERROR(VLOOKUP($B5298,APガラス性能一覧!$A$2:$M$6097,4,0),"")</f>
        <v/>
      </c>
      <c r="F5298" s="68" t="str">
        <f>IFERROR(VLOOKUP($B5298,APガラス性能一覧!$A$2:$M$6097,5,0),"")</f>
        <v/>
      </c>
      <c r="G5298" s="68" t="str">
        <f>IFERROR(VLOOKUP($B5298,APガラス性能一覧!$A$2:$M$6097,6,0),"")</f>
        <v/>
      </c>
      <c r="H5298" s="68" t="str">
        <f>IFERROR(VLOOKUP($B5298,APガラス性能一覧!$A$2:$M$6097,7,0),"")</f>
        <v/>
      </c>
      <c r="I5298" s="68" t="str">
        <f>IFERROR(VLOOKUP($B5298,APガラス性能一覧!$A$2:$M$6097,8,0),"")</f>
        <v/>
      </c>
      <c r="J5298" s="68" t="str">
        <f>IFERROR(VLOOKUP($B5298,APガラス性能一覧!$A$2:$M$6097,9,0),"")</f>
        <v/>
      </c>
      <c r="K5298" s="68" t="str">
        <f>IFERROR(VLOOKUP($B5298,APガラス性能一覧!$A$2:$M$6097,10,0),"")</f>
        <v/>
      </c>
      <c r="L5298" s="68" t="str">
        <f>IFERROR(VLOOKUP($B5298,APガラス性能一覧!$A$2:$M$6097,11,0),"")</f>
        <v/>
      </c>
      <c r="M5298" s="68" t="str">
        <f>IFERROR(VLOOKUP($B5298,APガラス性能一覧!$A$2:$M$6097,12,0),"")</f>
        <v/>
      </c>
      <c r="N5298" s="68" t="str">
        <f>IFERROR(VLOOKUP($B5298,APガラス性能一覧!$A$2:$M$6097,13,0),"")</f>
        <v/>
      </c>
    </row>
    <row r="5299" spans="2:14" x14ac:dyDescent="0.4">
      <c r="B5299" s="68" t="str">
        <f>IF($D$2="","",IF($E$2=0.65,IFERROR(IF(INDEX(APガラス性能一覧!A:A,MATCH(ROW(B5293),APガラス性能一覧!$O:$O,0))="","",INDEX(APガラス性能一覧!A:A,MATCH(ROW(B5293),APガラス性能一覧!$O:$O,0))),""),IFERROR(IF(INDEX(APガラス性能一覧!A:A,MATCH(ROW(B5293),APガラス性能一覧!$N:$N,0))="","",INDEX(APガラス性能一覧!A:A,MATCH(ROW(B5293),APガラス性能一覧!$N:$N,0))),"")))</f>
        <v/>
      </c>
      <c r="C5299" s="68" t="str">
        <f>IFERROR(VLOOKUP($B5299,APガラス性能一覧!$A$2:$M$6097,2,0),"")</f>
        <v/>
      </c>
      <c r="D5299" s="68" t="str">
        <f>IFERROR(VLOOKUP($B5299,APガラス性能一覧!$A$2:$M$6097,3,0),"")</f>
        <v/>
      </c>
      <c r="E5299" s="68" t="str">
        <f>IFERROR(VLOOKUP($B5299,APガラス性能一覧!$A$2:$M$6097,4,0),"")</f>
        <v/>
      </c>
      <c r="F5299" s="68" t="str">
        <f>IFERROR(VLOOKUP($B5299,APガラス性能一覧!$A$2:$M$6097,5,0),"")</f>
        <v/>
      </c>
      <c r="G5299" s="68" t="str">
        <f>IFERROR(VLOOKUP($B5299,APガラス性能一覧!$A$2:$M$6097,6,0),"")</f>
        <v/>
      </c>
      <c r="H5299" s="68" t="str">
        <f>IFERROR(VLOOKUP($B5299,APガラス性能一覧!$A$2:$M$6097,7,0),"")</f>
        <v/>
      </c>
      <c r="I5299" s="68" t="str">
        <f>IFERROR(VLOOKUP($B5299,APガラス性能一覧!$A$2:$M$6097,8,0),"")</f>
        <v/>
      </c>
      <c r="J5299" s="68" t="str">
        <f>IFERROR(VLOOKUP($B5299,APガラス性能一覧!$A$2:$M$6097,9,0),"")</f>
        <v/>
      </c>
      <c r="K5299" s="68" t="str">
        <f>IFERROR(VLOOKUP($B5299,APガラス性能一覧!$A$2:$M$6097,10,0),"")</f>
        <v/>
      </c>
      <c r="L5299" s="68" t="str">
        <f>IFERROR(VLOOKUP($B5299,APガラス性能一覧!$A$2:$M$6097,11,0),"")</f>
        <v/>
      </c>
      <c r="M5299" s="68" t="str">
        <f>IFERROR(VLOOKUP($B5299,APガラス性能一覧!$A$2:$M$6097,12,0),"")</f>
        <v/>
      </c>
      <c r="N5299" s="68" t="str">
        <f>IFERROR(VLOOKUP($B5299,APガラス性能一覧!$A$2:$M$6097,13,0),"")</f>
        <v/>
      </c>
    </row>
    <row r="5300" spans="2:14" x14ac:dyDescent="0.4">
      <c r="B5300" s="68" t="str">
        <f>IF($D$2="","",IF($E$2=0.65,IFERROR(IF(INDEX(APガラス性能一覧!A:A,MATCH(ROW(B5294),APガラス性能一覧!$O:$O,0))="","",INDEX(APガラス性能一覧!A:A,MATCH(ROW(B5294),APガラス性能一覧!$O:$O,0))),""),IFERROR(IF(INDEX(APガラス性能一覧!A:A,MATCH(ROW(B5294),APガラス性能一覧!$N:$N,0))="","",INDEX(APガラス性能一覧!A:A,MATCH(ROW(B5294),APガラス性能一覧!$N:$N,0))),"")))</f>
        <v/>
      </c>
      <c r="C5300" s="68" t="str">
        <f>IFERROR(VLOOKUP($B5300,APガラス性能一覧!$A$2:$M$6097,2,0),"")</f>
        <v/>
      </c>
      <c r="D5300" s="68" t="str">
        <f>IFERROR(VLOOKUP($B5300,APガラス性能一覧!$A$2:$M$6097,3,0),"")</f>
        <v/>
      </c>
      <c r="E5300" s="68" t="str">
        <f>IFERROR(VLOOKUP($B5300,APガラス性能一覧!$A$2:$M$6097,4,0),"")</f>
        <v/>
      </c>
      <c r="F5300" s="68" t="str">
        <f>IFERROR(VLOOKUP($B5300,APガラス性能一覧!$A$2:$M$6097,5,0),"")</f>
        <v/>
      </c>
      <c r="G5300" s="68" t="str">
        <f>IFERROR(VLOOKUP($B5300,APガラス性能一覧!$A$2:$M$6097,6,0),"")</f>
        <v/>
      </c>
      <c r="H5300" s="68" t="str">
        <f>IFERROR(VLOOKUP($B5300,APガラス性能一覧!$A$2:$M$6097,7,0),"")</f>
        <v/>
      </c>
      <c r="I5300" s="68" t="str">
        <f>IFERROR(VLOOKUP($B5300,APガラス性能一覧!$A$2:$M$6097,8,0),"")</f>
        <v/>
      </c>
      <c r="J5300" s="68" t="str">
        <f>IFERROR(VLOOKUP($B5300,APガラス性能一覧!$A$2:$M$6097,9,0),"")</f>
        <v/>
      </c>
      <c r="K5300" s="68" t="str">
        <f>IFERROR(VLOOKUP($B5300,APガラス性能一覧!$A$2:$M$6097,10,0),"")</f>
        <v/>
      </c>
      <c r="L5300" s="68" t="str">
        <f>IFERROR(VLOOKUP($B5300,APガラス性能一覧!$A$2:$M$6097,11,0),"")</f>
        <v/>
      </c>
      <c r="M5300" s="68" t="str">
        <f>IFERROR(VLOOKUP($B5300,APガラス性能一覧!$A$2:$M$6097,12,0),"")</f>
        <v/>
      </c>
      <c r="N5300" s="68" t="str">
        <f>IFERROR(VLOOKUP($B5300,APガラス性能一覧!$A$2:$M$6097,13,0),"")</f>
        <v/>
      </c>
    </row>
    <row r="5301" spans="2:14" x14ac:dyDescent="0.4">
      <c r="B5301" s="68" t="str">
        <f>IF($D$2="","",IF($E$2=0.65,IFERROR(IF(INDEX(APガラス性能一覧!A:A,MATCH(ROW(B5295),APガラス性能一覧!$O:$O,0))="","",INDEX(APガラス性能一覧!A:A,MATCH(ROW(B5295),APガラス性能一覧!$O:$O,0))),""),IFERROR(IF(INDEX(APガラス性能一覧!A:A,MATCH(ROW(B5295),APガラス性能一覧!$N:$N,0))="","",INDEX(APガラス性能一覧!A:A,MATCH(ROW(B5295),APガラス性能一覧!$N:$N,0))),"")))</f>
        <v/>
      </c>
      <c r="C5301" s="68" t="str">
        <f>IFERROR(VLOOKUP($B5301,APガラス性能一覧!$A$2:$M$6097,2,0),"")</f>
        <v/>
      </c>
      <c r="D5301" s="68" t="str">
        <f>IFERROR(VLOOKUP($B5301,APガラス性能一覧!$A$2:$M$6097,3,0),"")</f>
        <v/>
      </c>
      <c r="E5301" s="68" t="str">
        <f>IFERROR(VLOOKUP($B5301,APガラス性能一覧!$A$2:$M$6097,4,0),"")</f>
        <v/>
      </c>
      <c r="F5301" s="68" t="str">
        <f>IFERROR(VLOOKUP($B5301,APガラス性能一覧!$A$2:$M$6097,5,0),"")</f>
        <v/>
      </c>
      <c r="G5301" s="68" t="str">
        <f>IFERROR(VLOOKUP($B5301,APガラス性能一覧!$A$2:$M$6097,6,0),"")</f>
        <v/>
      </c>
      <c r="H5301" s="68" t="str">
        <f>IFERROR(VLOOKUP($B5301,APガラス性能一覧!$A$2:$M$6097,7,0),"")</f>
        <v/>
      </c>
      <c r="I5301" s="68" t="str">
        <f>IFERROR(VLOOKUP($B5301,APガラス性能一覧!$A$2:$M$6097,8,0),"")</f>
        <v/>
      </c>
      <c r="J5301" s="68" t="str">
        <f>IFERROR(VLOOKUP($B5301,APガラス性能一覧!$A$2:$M$6097,9,0),"")</f>
        <v/>
      </c>
      <c r="K5301" s="68" t="str">
        <f>IFERROR(VLOOKUP($B5301,APガラス性能一覧!$A$2:$M$6097,10,0),"")</f>
        <v/>
      </c>
      <c r="L5301" s="68" t="str">
        <f>IFERROR(VLOOKUP($B5301,APガラス性能一覧!$A$2:$M$6097,11,0),"")</f>
        <v/>
      </c>
      <c r="M5301" s="68" t="str">
        <f>IFERROR(VLOOKUP($B5301,APガラス性能一覧!$A$2:$M$6097,12,0),"")</f>
        <v/>
      </c>
      <c r="N5301" s="68" t="str">
        <f>IFERROR(VLOOKUP($B5301,APガラス性能一覧!$A$2:$M$6097,13,0),"")</f>
        <v/>
      </c>
    </row>
    <row r="5302" spans="2:14" x14ac:dyDescent="0.4">
      <c r="B5302" s="68" t="str">
        <f>IF($D$2="","",IF($E$2=0.65,IFERROR(IF(INDEX(APガラス性能一覧!A:A,MATCH(ROW(B5296),APガラス性能一覧!$O:$O,0))="","",INDEX(APガラス性能一覧!A:A,MATCH(ROW(B5296),APガラス性能一覧!$O:$O,0))),""),IFERROR(IF(INDEX(APガラス性能一覧!A:A,MATCH(ROW(B5296),APガラス性能一覧!$N:$N,0))="","",INDEX(APガラス性能一覧!A:A,MATCH(ROW(B5296),APガラス性能一覧!$N:$N,0))),"")))</f>
        <v/>
      </c>
      <c r="C5302" s="68" t="str">
        <f>IFERROR(VLOOKUP($B5302,APガラス性能一覧!$A$2:$M$6097,2,0),"")</f>
        <v/>
      </c>
      <c r="D5302" s="68" t="str">
        <f>IFERROR(VLOOKUP($B5302,APガラス性能一覧!$A$2:$M$6097,3,0),"")</f>
        <v/>
      </c>
      <c r="E5302" s="68" t="str">
        <f>IFERROR(VLOOKUP($B5302,APガラス性能一覧!$A$2:$M$6097,4,0),"")</f>
        <v/>
      </c>
      <c r="F5302" s="68" t="str">
        <f>IFERROR(VLOOKUP($B5302,APガラス性能一覧!$A$2:$M$6097,5,0),"")</f>
        <v/>
      </c>
      <c r="G5302" s="68" t="str">
        <f>IFERROR(VLOOKUP($B5302,APガラス性能一覧!$A$2:$M$6097,6,0),"")</f>
        <v/>
      </c>
      <c r="H5302" s="68" t="str">
        <f>IFERROR(VLOOKUP($B5302,APガラス性能一覧!$A$2:$M$6097,7,0),"")</f>
        <v/>
      </c>
      <c r="I5302" s="68" t="str">
        <f>IFERROR(VLOOKUP($B5302,APガラス性能一覧!$A$2:$M$6097,8,0),"")</f>
        <v/>
      </c>
      <c r="J5302" s="68" t="str">
        <f>IFERROR(VLOOKUP($B5302,APガラス性能一覧!$A$2:$M$6097,9,0),"")</f>
        <v/>
      </c>
      <c r="K5302" s="68" t="str">
        <f>IFERROR(VLOOKUP($B5302,APガラス性能一覧!$A$2:$M$6097,10,0),"")</f>
        <v/>
      </c>
      <c r="L5302" s="68" t="str">
        <f>IFERROR(VLOOKUP($B5302,APガラス性能一覧!$A$2:$M$6097,11,0),"")</f>
        <v/>
      </c>
      <c r="M5302" s="68" t="str">
        <f>IFERROR(VLOOKUP($B5302,APガラス性能一覧!$A$2:$M$6097,12,0),"")</f>
        <v/>
      </c>
      <c r="N5302" s="68" t="str">
        <f>IFERROR(VLOOKUP($B5302,APガラス性能一覧!$A$2:$M$6097,13,0),"")</f>
        <v/>
      </c>
    </row>
    <row r="5303" spans="2:14" x14ac:dyDescent="0.4">
      <c r="B5303" s="68" t="str">
        <f>IF($D$2="","",IF($E$2=0.65,IFERROR(IF(INDEX(APガラス性能一覧!A:A,MATCH(ROW(B5297),APガラス性能一覧!$O:$O,0))="","",INDEX(APガラス性能一覧!A:A,MATCH(ROW(B5297),APガラス性能一覧!$O:$O,0))),""),IFERROR(IF(INDEX(APガラス性能一覧!A:A,MATCH(ROW(B5297),APガラス性能一覧!$N:$N,0))="","",INDEX(APガラス性能一覧!A:A,MATCH(ROW(B5297),APガラス性能一覧!$N:$N,0))),"")))</f>
        <v/>
      </c>
      <c r="C5303" s="68" t="str">
        <f>IFERROR(VLOOKUP($B5303,APガラス性能一覧!$A$2:$M$6097,2,0),"")</f>
        <v/>
      </c>
      <c r="D5303" s="68" t="str">
        <f>IFERROR(VLOOKUP($B5303,APガラス性能一覧!$A$2:$M$6097,3,0),"")</f>
        <v/>
      </c>
      <c r="E5303" s="68" t="str">
        <f>IFERROR(VLOOKUP($B5303,APガラス性能一覧!$A$2:$M$6097,4,0),"")</f>
        <v/>
      </c>
      <c r="F5303" s="68" t="str">
        <f>IFERROR(VLOOKUP($B5303,APガラス性能一覧!$A$2:$M$6097,5,0),"")</f>
        <v/>
      </c>
      <c r="G5303" s="68" t="str">
        <f>IFERROR(VLOOKUP($B5303,APガラス性能一覧!$A$2:$M$6097,6,0),"")</f>
        <v/>
      </c>
      <c r="H5303" s="68" t="str">
        <f>IFERROR(VLOOKUP($B5303,APガラス性能一覧!$A$2:$M$6097,7,0),"")</f>
        <v/>
      </c>
      <c r="I5303" s="68" t="str">
        <f>IFERROR(VLOOKUP($B5303,APガラス性能一覧!$A$2:$M$6097,8,0),"")</f>
        <v/>
      </c>
      <c r="J5303" s="68" t="str">
        <f>IFERROR(VLOOKUP($B5303,APガラス性能一覧!$A$2:$M$6097,9,0),"")</f>
        <v/>
      </c>
      <c r="K5303" s="68" t="str">
        <f>IFERROR(VLOOKUP($B5303,APガラス性能一覧!$A$2:$M$6097,10,0),"")</f>
        <v/>
      </c>
      <c r="L5303" s="68" t="str">
        <f>IFERROR(VLOOKUP($B5303,APガラス性能一覧!$A$2:$M$6097,11,0),"")</f>
        <v/>
      </c>
      <c r="M5303" s="68" t="str">
        <f>IFERROR(VLOOKUP($B5303,APガラス性能一覧!$A$2:$M$6097,12,0),"")</f>
        <v/>
      </c>
      <c r="N5303" s="68" t="str">
        <f>IFERROR(VLOOKUP($B5303,APガラス性能一覧!$A$2:$M$6097,13,0),"")</f>
        <v/>
      </c>
    </row>
    <row r="5304" spans="2:14" x14ac:dyDescent="0.4">
      <c r="B5304" s="68" t="str">
        <f>IF($D$2="","",IF($E$2=0.65,IFERROR(IF(INDEX(APガラス性能一覧!A:A,MATCH(ROW(B5298),APガラス性能一覧!$O:$O,0))="","",INDEX(APガラス性能一覧!A:A,MATCH(ROW(B5298),APガラス性能一覧!$O:$O,0))),""),IFERROR(IF(INDEX(APガラス性能一覧!A:A,MATCH(ROW(B5298),APガラス性能一覧!$N:$N,0))="","",INDEX(APガラス性能一覧!A:A,MATCH(ROW(B5298),APガラス性能一覧!$N:$N,0))),"")))</f>
        <v/>
      </c>
      <c r="C5304" s="68" t="str">
        <f>IFERROR(VLOOKUP($B5304,APガラス性能一覧!$A$2:$M$6097,2,0),"")</f>
        <v/>
      </c>
      <c r="D5304" s="68" t="str">
        <f>IFERROR(VLOOKUP($B5304,APガラス性能一覧!$A$2:$M$6097,3,0),"")</f>
        <v/>
      </c>
      <c r="E5304" s="68" t="str">
        <f>IFERROR(VLOOKUP($B5304,APガラス性能一覧!$A$2:$M$6097,4,0),"")</f>
        <v/>
      </c>
      <c r="F5304" s="68" t="str">
        <f>IFERROR(VLOOKUP($B5304,APガラス性能一覧!$A$2:$M$6097,5,0),"")</f>
        <v/>
      </c>
      <c r="G5304" s="68" t="str">
        <f>IFERROR(VLOOKUP($B5304,APガラス性能一覧!$A$2:$M$6097,6,0),"")</f>
        <v/>
      </c>
      <c r="H5304" s="68" t="str">
        <f>IFERROR(VLOOKUP($B5304,APガラス性能一覧!$A$2:$M$6097,7,0),"")</f>
        <v/>
      </c>
      <c r="I5304" s="68" t="str">
        <f>IFERROR(VLOOKUP($B5304,APガラス性能一覧!$A$2:$M$6097,8,0),"")</f>
        <v/>
      </c>
      <c r="J5304" s="68" t="str">
        <f>IFERROR(VLOOKUP($B5304,APガラス性能一覧!$A$2:$M$6097,9,0),"")</f>
        <v/>
      </c>
      <c r="K5304" s="68" t="str">
        <f>IFERROR(VLOOKUP($B5304,APガラス性能一覧!$A$2:$M$6097,10,0),"")</f>
        <v/>
      </c>
      <c r="L5304" s="68" t="str">
        <f>IFERROR(VLOOKUP($B5304,APガラス性能一覧!$A$2:$M$6097,11,0),"")</f>
        <v/>
      </c>
      <c r="M5304" s="68" t="str">
        <f>IFERROR(VLOOKUP($B5304,APガラス性能一覧!$A$2:$M$6097,12,0),"")</f>
        <v/>
      </c>
      <c r="N5304" s="68" t="str">
        <f>IFERROR(VLOOKUP($B5304,APガラス性能一覧!$A$2:$M$6097,13,0),"")</f>
        <v/>
      </c>
    </row>
    <row r="5305" spans="2:14" x14ac:dyDescent="0.4">
      <c r="B5305" s="68" t="str">
        <f>IF($D$2="","",IF($E$2=0.65,IFERROR(IF(INDEX(APガラス性能一覧!A:A,MATCH(ROW(B5299),APガラス性能一覧!$O:$O,0))="","",INDEX(APガラス性能一覧!A:A,MATCH(ROW(B5299),APガラス性能一覧!$O:$O,0))),""),IFERROR(IF(INDEX(APガラス性能一覧!A:A,MATCH(ROW(B5299),APガラス性能一覧!$N:$N,0))="","",INDEX(APガラス性能一覧!A:A,MATCH(ROW(B5299),APガラス性能一覧!$N:$N,0))),"")))</f>
        <v/>
      </c>
      <c r="C5305" s="68" t="str">
        <f>IFERROR(VLOOKUP($B5305,APガラス性能一覧!$A$2:$M$6097,2,0),"")</f>
        <v/>
      </c>
      <c r="D5305" s="68" t="str">
        <f>IFERROR(VLOOKUP($B5305,APガラス性能一覧!$A$2:$M$6097,3,0),"")</f>
        <v/>
      </c>
      <c r="E5305" s="68" t="str">
        <f>IFERROR(VLOOKUP($B5305,APガラス性能一覧!$A$2:$M$6097,4,0),"")</f>
        <v/>
      </c>
      <c r="F5305" s="68" t="str">
        <f>IFERROR(VLOOKUP($B5305,APガラス性能一覧!$A$2:$M$6097,5,0),"")</f>
        <v/>
      </c>
      <c r="G5305" s="68" t="str">
        <f>IFERROR(VLOOKUP($B5305,APガラス性能一覧!$A$2:$M$6097,6,0),"")</f>
        <v/>
      </c>
      <c r="H5305" s="68" t="str">
        <f>IFERROR(VLOOKUP($B5305,APガラス性能一覧!$A$2:$M$6097,7,0),"")</f>
        <v/>
      </c>
      <c r="I5305" s="68" t="str">
        <f>IFERROR(VLOOKUP($B5305,APガラス性能一覧!$A$2:$M$6097,8,0),"")</f>
        <v/>
      </c>
      <c r="J5305" s="68" t="str">
        <f>IFERROR(VLOOKUP($B5305,APガラス性能一覧!$A$2:$M$6097,9,0),"")</f>
        <v/>
      </c>
      <c r="K5305" s="68" t="str">
        <f>IFERROR(VLOOKUP($B5305,APガラス性能一覧!$A$2:$M$6097,10,0),"")</f>
        <v/>
      </c>
      <c r="L5305" s="68" t="str">
        <f>IFERROR(VLOOKUP($B5305,APガラス性能一覧!$A$2:$M$6097,11,0),"")</f>
        <v/>
      </c>
      <c r="M5305" s="68" t="str">
        <f>IFERROR(VLOOKUP($B5305,APガラス性能一覧!$A$2:$M$6097,12,0),"")</f>
        <v/>
      </c>
      <c r="N5305" s="68" t="str">
        <f>IFERROR(VLOOKUP($B5305,APガラス性能一覧!$A$2:$M$6097,13,0),"")</f>
        <v/>
      </c>
    </row>
    <row r="5306" spans="2:14" x14ac:dyDescent="0.4">
      <c r="B5306" s="68" t="str">
        <f>IF($D$2="","",IF($E$2=0.65,IFERROR(IF(INDEX(APガラス性能一覧!A:A,MATCH(ROW(B5300),APガラス性能一覧!$O:$O,0))="","",INDEX(APガラス性能一覧!A:A,MATCH(ROW(B5300),APガラス性能一覧!$O:$O,0))),""),IFERROR(IF(INDEX(APガラス性能一覧!A:A,MATCH(ROW(B5300),APガラス性能一覧!$N:$N,0))="","",INDEX(APガラス性能一覧!A:A,MATCH(ROW(B5300),APガラス性能一覧!$N:$N,0))),"")))</f>
        <v/>
      </c>
      <c r="C5306" s="68" t="str">
        <f>IFERROR(VLOOKUP($B5306,APガラス性能一覧!$A$2:$M$6097,2,0),"")</f>
        <v/>
      </c>
      <c r="D5306" s="68" t="str">
        <f>IFERROR(VLOOKUP($B5306,APガラス性能一覧!$A$2:$M$6097,3,0),"")</f>
        <v/>
      </c>
      <c r="E5306" s="68" t="str">
        <f>IFERROR(VLOOKUP($B5306,APガラス性能一覧!$A$2:$M$6097,4,0),"")</f>
        <v/>
      </c>
      <c r="F5306" s="68" t="str">
        <f>IFERROR(VLOOKUP($B5306,APガラス性能一覧!$A$2:$M$6097,5,0),"")</f>
        <v/>
      </c>
      <c r="G5306" s="68" t="str">
        <f>IFERROR(VLOOKUP($B5306,APガラス性能一覧!$A$2:$M$6097,6,0),"")</f>
        <v/>
      </c>
      <c r="H5306" s="68" t="str">
        <f>IFERROR(VLOOKUP($B5306,APガラス性能一覧!$A$2:$M$6097,7,0),"")</f>
        <v/>
      </c>
      <c r="I5306" s="68" t="str">
        <f>IFERROR(VLOOKUP($B5306,APガラス性能一覧!$A$2:$M$6097,8,0),"")</f>
        <v/>
      </c>
      <c r="J5306" s="68" t="str">
        <f>IFERROR(VLOOKUP($B5306,APガラス性能一覧!$A$2:$M$6097,9,0),"")</f>
        <v/>
      </c>
      <c r="K5306" s="68" t="str">
        <f>IFERROR(VLOOKUP($B5306,APガラス性能一覧!$A$2:$M$6097,10,0),"")</f>
        <v/>
      </c>
      <c r="L5306" s="68" t="str">
        <f>IFERROR(VLOOKUP($B5306,APガラス性能一覧!$A$2:$M$6097,11,0),"")</f>
        <v/>
      </c>
      <c r="M5306" s="68" t="str">
        <f>IFERROR(VLOOKUP($B5306,APガラス性能一覧!$A$2:$M$6097,12,0),"")</f>
        <v/>
      </c>
      <c r="N5306" s="68" t="str">
        <f>IFERROR(VLOOKUP($B5306,APガラス性能一覧!$A$2:$M$6097,13,0),"")</f>
        <v/>
      </c>
    </row>
    <row r="5307" spans="2:14" x14ac:dyDescent="0.4">
      <c r="B5307" s="68" t="str">
        <f>IF($D$2="","",IF($E$2=0.65,IFERROR(IF(INDEX(APガラス性能一覧!A:A,MATCH(ROW(B5301),APガラス性能一覧!$O:$O,0))="","",INDEX(APガラス性能一覧!A:A,MATCH(ROW(B5301),APガラス性能一覧!$O:$O,0))),""),IFERROR(IF(INDEX(APガラス性能一覧!A:A,MATCH(ROW(B5301),APガラス性能一覧!$N:$N,0))="","",INDEX(APガラス性能一覧!A:A,MATCH(ROW(B5301),APガラス性能一覧!$N:$N,0))),"")))</f>
        <v/>
      </c>
      <c r="C5307" s="68" t="str">
        <f>IFERROR(VLOOKUP($B5307,APガラス性能一覧!$A$2:$M$6097,2,0),"")</f>
        <v/>
      </c>
      <c r="D5307" s="68" t="str">
        <f>IFERROR(VLOOKUP($B5307,APガラス性能一覧!$A$2:$M$6097,3,0),"")</f>
        <v/>
      </c>
      <c r="E5307" s="68" t="str">
        <f>IFERROR(VLOOKUP($B5307,APガラス性能一覧!$A$2:$M$6097,4,0),"")</f>
        <v/>
      </c>
      <c r="F5307" s="68" t="str">
        <f>IFERROR(VLOOKUP($B5307,APガラス性能一覧!$A$2:$M$6097,5,0),"")</f>
        <v/>
      </c>
      <c r="G5307" s="68" t="str">
        <f>IFERROR(VLOOKUP($B5307,APガラス性能一覧!$A$2:$M$6097,6,0),"")</f>
        <v/>
      </c>
      <c r="H5307" s="68" t="str">
        <f>IFERROR(VLOOKUP($B5307,APガラス性能一覧!$A$2:$M$6097,7,0),"")</f>
        <v/>
      </c>
      <c r="I5307" s="68" t="str">
        <f>IFERROR(VLOOKUP($B5307,APガラス性能一覧!$A$2:$M$6097,8,0),"")</f>
        <v/>
      </c>
      <c r="J5307" s="68" t="str">
        <f>IFERROR(VLOOKUP($B5307,APガラス性能一覧!$A$2:$M$6097,9,0),"")</f>
        <v/>
      </c>
      <c r="K5307" s="68" t="str">
        <f>IFERROR(VLOOKUP($B5307,APガラス性能一覧!$A$2:$M$6097,10,0),"")</f>
        <v/>
      </c>
      <c r="L5307" s="68" t="str">
        <f>IFERROR(VLOOKUP($B5307,APガラス性能一覧!$A$2:$M$6097,11,0),"")</f>
        <v/>
      </c>
      <c r="M5307" s="68" t="str">
        <f>IFERROR(VLOOKUP($B5307,APガラス性能一覧!$A$2:$M$6097,12,0),"")</f>
        <v/>
      </c>
      <c r="N5307" s="68" t="str">
        <f>IFERROR(VLOOKUP($B5307,APガラス性能一覧!$A$2:$M$6097,13,0),"")</f>
        <v/>
      </c>
    </row>
    <row r="5308" spans="2:14" x14ac:dyDescent="0.4">
      <c r="B5308" s="68" t="str">
        <f>IF($D$2="","",IF($E$2=0.65,IFERROR(IF(INDEX(APガラス性能一覧!A:A,MATCH(ROW(B5302),APガラス性能一覧!$O:$O,0))="","",INDEX(APガラス性能一覧!A:A,MATCH(ROW(B5302),APガラス性能一覧!$O:$O,0))),""),IFERROR(IF(INDEX(APガラス性能一覧!A:A,MATCH(ROW(B5302),APガラス性能一覧!$N:$N,0))="","",INDEX(APガラス性能一覧!A:A,MATCH(ROW(B5302),APガラス性能一覧!$N:$N,0))),"")))</f>
        <v/>
      </c>
      <c r="C5308" s="68" t="str">
        <f>IFERROR(VLOOKUP($B5308,APガラス性能一覧!$A$2:$M$6097,2,0),"")</f>
        <v/>
      </c>
      <c r="D5308" s="68" t="str">
        <f>IFERROR(VLOOKUP($B5308,APガラス性能一覧!$A$2:$M$6097,3,0),"")</f>
        <v/>
      </c>
      <c r="E5308" s="68" t="str">
        <f>IFERROR(VLOOKUP($B5308,APガラス性能一覧!$A$2:$M$6097,4,0),"")</f>
        <v/>
      </c>
      <c r="F5308" s="68" t="str">
        <f>IFERROR(VLOOKUP($B5308,APガラス性能一覧!$A$2:$M$6097,5,0),"")</f>
        <v/>
      </c>
      <c r="G5308" s="68" t="str">
        <f>IFERROR(VLOOKUP($B5308,APガラス性能一覧!$A$2:$M$6097,6,0),"")</f>
        <v/>
      </c>
      <c r="H5308" s="68" t="str">
        <f>IFERROR(VLOOKUP($B5308,APガラス性能一覧!$A$2:$M$6097,7,0),"")</f>
        <v/>
      </c>
      <c r="I5308" s="68" t="str">
        <f>IFERROR(VLOOKUP($B5308,APガラス性能一覧!$A$2:$M$6097,8,0),"")</f>
        <v/>
      </c>
      <c r="J5308" s="68" t="str">
        <f>IFERROR(VLOOKUP($B5308,APガラス性能一覧!$A$2:$M$6097,9,0),"")</f>
        <v/>
      </c>
      <c r="K5308" s="68" t="str">
        <f>IFERROR(VLOOKUP($B5308,APガラス性能一覧!$A$2:$M$6097,10,0),"")</f>
        <v/>
      </c>
      <c r="L5308" s="68" t="str">
        <f>IFERROR(VLOOKUP($B5308,APガラス性能一覧!$A$2:$M$6097,11,0),"")</f>
        <v/>
      </c>
      <c r="M5308" s="68" t="str">
        <f>IFERROR(VLOOKUP($B5308,APガラス性能一覧!$A$2:$M$6097,12,0),"")</f>
        <v/>
      </c>
      <c r="N5308" s="68" t="str">
        <f>IFERROR(VLOOKUP($B5308,APガラス性能一覧!$A$2:$M$6097,13,0),"")</f>
        <v/>
      </c>
    </row>
    <row r="5309" spans="2:14" x14ac:dyDescent="0.4">
      <c r="B5309" s="68" t="str">
        <f>IF($D$2="","",IF($E$2=0.65,IFERROR(IF(INDEX(APガラス性能一覧!A:A,MATCH(ROW(B5303),APガラス性能一覧!$O:$O,0))="","",INDEX(APガラス性能一覧!A:A,MATCH(ROW(B5303),APガラス性能一覧!$O:$O,0))),""),IFERROR(IF(INDEX(APガラス性能一覧!A:A,MATCH(ROW(B5303),APガラス性能一覧!$N:$N,0))="","",INDEX(APガラス性能一覧!A:A,MATCH(ROW(B5303),APガラス性能一覧!$N:$N,0))),"")))</f>
        <v/>
      </c>
      <c r="C5309" s="68" t="str">
        <f>IFERROR(VLOOKUP($B5309,APガラス性能一覧!$A$2:$M$6097,2,0),"")</f>
        <v/>
      </c>
      <c r="D5309" s="68" t="str">
        <f>IFERROR(VLOOKUP($B5309,APガラス性能一覧!$A$2:$M$6097,3,0),"")</f>
        <v/>
      </c>
      <c r="E5309" s="68" t="str">
        <f>IFERROR(VLOOKUP($B5309,APガラス性能一覧!$A$2:$M$6097,4,0),"")</f>
        <v/>
      </c>
      <c r="F5309" s="68" t="str">
        <f>IFERROR(VLOOKUP($B5309,APガラス性能一覧!$A$2:$M$6097,5,0),"")</f>
        <v/>
      </c>
      <c r="G5309" s="68" t="str">
        <f>IFERROR(VLOOKUP($B5309,APガラス性能一覧!$A$2:$M$6097,6,0),"")</f>
        <v/>
      </c>
      <c r="H5309" s="68" t="str">
        <f>IFERROR(VLOOKUP($B5309,APガラス性能一覧!$A$2:$M$6097,7,0),"")</f>
        <v/>
      </c>
      <c r="I5309" s="68" t="str">
        <f>IFERROR(VLOOKUP($B5309,APガラス性能一覧!$A$2:$M$6097,8,0),"")</f>
        <v/>
      </c>
      <c r="J5309" s="68" t="str">
        <f>IFERROR(VLOOKUP($B5309,APガラス性能一覧!$A$2:$M$6097,9,0),"")</f>
        <v/>
      </c>
      <c r="K5309" s="68" t="str">
        <f>IFERROR(VLOOKUP($B5309,APガラス性能一覧!$A$2:$M$6097,10,0),"")</f>
        <v/>
      </c>
      <c r="L5309" s="68" t="str">
        <f>IFERROR(VLOOKUP($B5309,APガラス性能一覧!$A$2:$M$6097,11,0),"")</f>
        <v/>
      </c>
      <c r="M5309" s="68" t="str">
        <f>IFERROR(VLOOKUP($B5309,APガラス性能一覧!$A$2:$M$6097,12,0),"")</f>
        <v/>
      </c>
      <c r="N5309" s="68" t="str">
        <f>IFERROR(VLOOKUP($B5309,APガラス性能一覧!$A$2:$M$6097,13,0),"")</f>
        <v/>
      </c>
    </row>
    <row r="5310" spans="2:14" x14ac:dyDescent="0.4">
      <c r="B5310" s="68" t="str">
        <f>IF($D$2="","",IF($E$2=0.65,IFERROR(IF(INDEX(APガラス性能一覧!A:A,MATCH(ROW(B5304),APガラス性能一覧!$O:$O,0))="","",INDEX(APガラス性能一覧!A:A,MATCH(ROW(B5304),APガラス性能一覧!$O:$O,0))),""),IFERROR(IF(INDEX(APガラス性能一覧!A:A,MATCH(ROW(B5304),APガラス性能一覧!$N:$N,0))="","",INDEX(APガラス性能一覧!A:A,MATCH(ROW(B5304),APガラス性能一覧!$N:$N,0))),"")))</f>
        <v/>
      </c>
      <c r="C5310" s="68" t="str">
        <f>IFERROR(VLOOKUP($B5310,APガラス性能一覧!$A$2:$M$6097,2,0),"")</f>
        <v/>
      </c>
      <c r="D5310" s="68" t="str">
        <f>IFERROR(VLOOKUP($B5310,APガラス性能一覧!$A$2:$M$6097,3,0),"")</f>
        <v/>
      </c>
      <c r="E5310" s="68" t="str">
        <f>IFERROR(VLOOKUP($B5310,APガラス性能一覧!$A$2:$M$6097,4,0),"")</f>
        <v/>
      </c>
      <c r="F5310" s="68" t="str">
        <f>IFERROR(VLOOKUP($B5310,APガラス性能一覧!$A$2:$M$6097,5,0),"")</f>
        <v/>
      </c>
      <c r="G5310" s="68" t="str">
        <f>IFERROR(VLOOKUP($B5310,APガラス性能一覧!$A$2:$M$6097,6,0),"")</f>
        <v/>
      </c>
      <c r="H5310" s="68" t="str">
        <f>IFERROR(VLOOKUP($B5310,APガラス性能一覧!$A$2:$M$6097,7,0),"")</f>
        <v/>
      </c>
      <c r="I5310" s="68" t="str">
        <f>IFERROR(VLOOKUP($B5310,APガラス性能一覧!$A$2:$M$6097,8,0),"")</f>
        <v/>
      </c>
      <c r="J5310" s="68" t="str">
        <f>IFERROR(VLOOKUP($B5310,APガラス性能一覧!$A$2:$M$6097,9,0),"")</f>
        <v/>
      </c>
      <c r="K5310" s="68" t="str">
        <f>IFERROR(VLOOKUP($B5310,APガラス性能一覧!$A$2:$M$6097,10,0),"")</f>
        <v/>
      </c>
      <c r="L5310" s="68" t="str">
        <f>IFERROR(VLOOKUP($B5310,APガラス性能一覧!$A$2:$M$6097,11,0),"")</f>
        <v/>
      </c>
      <c r="M5310" s="68" t="str">
        <f>IFERROR(VLOOKUP($B5310,APガラス性能一覧!$A$2:$M$6097,12,0),"")</f>
        <v/>
      </c>
      <c r="N5310" s="68" t="str">
        <f>IFERROR(VLOOKUP($B5310,APガラス性能一覧!$A$2:$M$6097,13,0),"")</f>
        <v/>
      </c>
    </row>
    <row r="5311" spans="2:14" x14ac:dyDescent="0.4">
      <c r="B5311" s="68" t="str">
        <f>IF($D$2="","",IF($E$2=0.65,IFERROR(IF(INDEX(APガラス性能一覧!A:A,MATCH(ROW(B5305),APガラス性能一覧!$O:$O,0))="","",INDEX(APガラス性能一覧!A:A,MATCH(ROW(B5305),APガラス性能一覧!$O:$O,0))),""),IFERROR(IF(INDEX(APガラス性能一覧!A:A,MATCH(ROW(B5305),APガラス性能一覧!$N:$N,0))="","",INDEX(APガラス性能一覧!A:A,MATCH(ROW(B5305),APガラス性能一覧!$N:$N,0))),"")))</f>
        <v/>
      </c>
      <c r="C5311" s="68" t="str">
        <f>IFERROR(VLOOKUP($B5311,APガラス性能一覧!$A$2:$M$6097,2,0),"")</f>
        <v/>
      </c>
      <c r="D5311" s="68" t="str">
        <f>IFERROR(VLOOKUP($B5311,APガラス性能一覧!$A$2:$M$6097,3,0),"")</f>
        <v/>
      </c>
      <c r="E5311" s="68" t="str">
        <f>IFERROR(VLOOKUP($B5311,APガラス性能一覧!$A$2:$M$6097,4,0),"")</f>
        <v/>
      </c>
      <c r="F5311" s="68" t="str">
        <f>IFERROR(VLOOKUP($B5311,APガラス性能一覧!$A$2:$M$6097,5,0),"")</f>
        <v/>
      </c>
      <c r="G5311" s="68" t="str">
        <f>IFERROR(VLOOKUP($B5311,APガラス性能一覧!$A$2:$M$6097,6,0),"")</f>
        <v/>
      </c>
      <c r="H5311" s="68" t="str">
        <f>IFERROR(VLOOKUP($B5311,APガラス性能一覧!$A$2:$M$6097,7,0),"")</f>
        <v/>
      </c>
      <c r="I5311" s="68" t="str">
        <f>IFERROR(VLOOKUP($B5311,APガラス性能一覧!$A$2:$M$6097,8,0),"")</f>
        <v/>
      </c>
      <c r="J5311" s="68" t="str">
        <f>IFERROR(VLOOKUP($B5311,APガラス性能一覧!$A$2:$M$6097,9,0),"")</f>
        <v/>
      </c>
      <c r="K5311" s="68" t="str">
        <f>IFERROR(VLOOKUP($B5311,APガラス性能一覧!$A$2:$M$6097,10,0),"")</f>
        <v/>
      </c>
      <c r="L5311" s="68" t="str">
        <f>IFERROR(VLOOKUP($B5311,APガラス性能一覧!$A$2:$M$6097,11,0),"")</f>
        <v/>
      </c>
      <c r="M5311" s="68" t="str">
        <f>IFERROR(VLOOKUP($B5311,APガラス性能一覧!$A$2:$M$6097,12,0),"")</f>
        <v/>
      </c>
      <c r="N5311" s="68" t="str">
        <f>IFERROR(VLOOKUP($B5311,APガラス性能一覧!$A$2:$M$6097,13,0),"")</f>
        <v/>
      </c>
    </row>
    <row r="5312" spans="2:14" x14ac:dyDescent="0.4">
      <c r="B5312" s="68" t="str">
        <f>IF($D$2="","",IF($E$2=0.65,IFERROR(IF(INDEX(APガラス性能一覧!A:A,MATCH(ROW(B5306),APガラス性能一覧!$O:$O,0))="","",INDEX(APガラス性能一覧!A:A,MATCH(ROW(B5306),APガラス性能一覧!$O:$O,0))),""),IFERROR(IF(INDEX(APガラス性能一覧!A:A,MATCH(ROW(B5306),APガラス性能一覧!$N:$N,0))="","",INDEX(APガラス性能一覧!A:A,MATCH(ROW(B5306),APガラス性能一覧!$N:$N,0))),"")))</f>
        <v/>
      </c>
      <c r="C5312" s="68" t="str">
        <f>IFERROR(VLOOKUP($B5312,APガラス性能一覧!$A$2:$M$6097,2,0),"")</f>
        <v/>
      </c>
      <c r="D5312" s="68" t="str">
        <f>IFERROR(VLOOKUP($B5312,APガラス性能一覧!$A$2:$M$6097,3,0),"")</f>
        <v/>
      </c>
      <c r="E5312" s="68" t="str">
        <f>IFERROR(VLOOKUP($B5312,APガラス性能一覧!$A$2:$M$6097,4,0),"")</f>
        <v/>
      </c>
      <c r="F5312" s="68" t="str">
        <f>IFERROR(VLOOKUP($B5312,APガラス性能一覧!$A$2:$M$6097,5,0),"")</f>
        <v/>
      </c>
      <c r="G5312" s="68" t="str">
        <f>IFERROR(VLOOKUP($B5312,APガラス性能一覧!$A$2:$M$6097,6,0),"")</f>
        <v/>
      </c>
      <c r="H5312" s="68" t="str">
        <f>IFERROR(VLOOKUP($B5312,APガラス性能一覧!$A$2:$M$6097,7,0),"")</f>
        <v/>
      </c>
      <c r="I5312" s="68" t="str">
        <f>IFERROR(VLOOKUP($B5312,APガラス性能一覧!$A$2:$M$6097,8,0),"")</f>
        <v/>
      </c>
      <c r="J5312" s="68" t="str">
        <f>IFERROR(VLOOKUP($B5312,APガラス性能一覧!$A$2:$M$6097,9,0),"")</f>
        <v/>
      </c>
      <c r="K5312" s="68" t="str">
        <f>IFERROR(VLOOKUP($B5312,APガラス性能一覧!$A$2:$M$6097,10,0),"")</f>
        <v/>
      </c>
      <c r="L5312" s="68" t="str">
        <f>IFERROR(VLOOKUP($B5312,APガラス性能一覧!$A$2:$M$6097,11,0),"")</f>
        <v/>
      </c>
      <c r="M5312" s="68" t="str">
        <f>IFERROR(VLOOKUP($B5312,APガラス性能一覧!$A$2:$M$6097,12,0),"")</f>
        <v/>
      </c>
      <c r="N5312" s="68" t="str">
        <f>IFERROR(VLOOKUP($B5312,APガラス性能一覧!$A$2:$M$6097,13,0),"")</f>
        <v/>
      </c>
    </row>
    <row r="5313" spans="2:14" x14ac:dyDescent="0.4">
      <c r="B5313" s="68" t="str">
        <f>IF($D$2="","",IF($E$2=0.65,IFERROR(IF(INDEX(APガラス性能一覧!A:A,MATCH(ROW(B5307),APガラス性能一覧!$O:$O,0))="","",INDEX(APガラス性能一覧!A:A,MATCH(ROW(B5307),APガラス性能一覧!$O:$O,0))),""),IFERROR(IF(INDEX(APガラス性能一覧!A:A,MATCH(ROW(B5307),APガラス性能一覧!$N:$N,0))="","",INDEX(APガラス性能一覧!A:A,MATCH(ROW(B5307),APガラス性能一覧!$N:$N,0))),"")))</f>
        <v/>
      </c>
      <c r="C5313" s="68" t="str">
        <f>IFERROR(VLOOKUP($B5313,APガラス性能一覧!$A$2:$M$6097,2,0),"")</f>
        <v/>
      </c>
      <c r="D5313" s="68" t="str">
        <f>IFERROR(VLOOKUP($B5313,APガラス性能一覧!$A$2:$M$6097,3,0),"")</f>
        <v/>
      </c>
      <c r="E5313" s="68" t="str">
        <f>IFERROR(VLOOKUP($B5313,APガラス性能一覧!$A$2:$M$6097,4,0),"")</f>
        <v/>
      </c>
      <c r="F5313" s="68" t="str">
        <f>IFERROR(VLOOKUP($B5313,APガラス性能一覧!$A$2:$M$6097,5,0),"")</f>
        <v/>
      </c>
      <c r="G5313" s="68" t="str">
        <f>IFERROR(VLOOKUP($B5313,APガラス性能一覧!$A$2:$M$6097,6,0),"")</f>
        <v/>
      </c>
      <c r="H5313" s="68" t="str">
        <f>IFERROR(VLOOKUP($B5313,APガラス性能一覧!$A$2:$M$6097,7,0),"")</f>
        <v/>
      </c>
      <c r="I5313" s="68" t="str">
        <f>IFERROR(VLOOKUP($B5313,APガラス性能一覧!$A$2:$M$6097,8,0),"")</f>
        <v/>
      </c>
      <c r="J5313" s="68" t="str">
        <f>IFERROR(VLOOKUP($B5313,APガラス性能一覧!$A$2:$M$6097,9,0),"")</f>
        <v/>
      </c>
      <c r="K5313" s="68" t="str">
        <f>IFERROR(VLOOKUP($B5313,APガラス性能一覧!$A$2:$M$6097,10,0),"")</f>
        <v/>
      </c>
      <c r="L5313" s="68" t="str">
        <f>IFERROR(VLOOKUP($B5313,APガラス性能一覧!$A$2:$M$6097,11,0),"")</f>
        <v/>
      </c>
      <c r="M5313" s="68" t="str">
        <f>IFERROR(VLOOKUP($B5313,APガラス性能一覧!$A$2:$M$6097,12,0),"")</f>
        <v/>
      </c>
      <c r="N5313" s="68" t="str">
        <f>IFERROR(VLOOKUP($B5313,APガラス性能一覧!$A$2:$M$6097,13,0),"")</f>
        <v/>
      </c>
    </row>
    <row r="5314" spans="2:14" x14ac:dyDescent="0.4">
      <c r="B5314" s="68" t="str">
        <f>IF($D$2="","",IF($E$2=0.65,IFERROR(IF(INDEX(APガラス性能一覧!A:A,MATCH(ROW(B5308),APガラス性能一覧!$O:$O,0))="","",INDEX(APガラス性能一覧!A:A,MATCH(ROW(B5308),APガラス性能一覧!$O:$O,0))),""),IFERROR(IF(INDEX(APガラス性能一覧!A:A,MATCH(ROW(B5308),APガラス性能一覧!$N:$N,0))="","",INDEX(APガラス性能一覧!A:A,MATCH(ROW(B5308),APガラス性能一覧!$N:$N,0))),"")))</f>
        <v/>
      </c>
      <c r="C5314" s="68" t="str">
        <f>IFERROR(VLOOKUP($B5314,APガラス性能一覧!$A$2:$M$6097,2,0),"")</f>
        <v/>
      </c>
      <c r="D5314" s="68" t="str">
        <f>IFERROR(VLOOKUP($B5314,APガラス性能一覧!$A$2:$M$6097,3,0),"")</f>
        <v/>
      </c>
      <c r="E5314" s="68" t="str">
        <f>IFERROR(VLOOKUP($B5314,APガラス性能一覧!$A$2:$M$6097,4,0),"")</f>
        <v/>
      </c>
      <c r="F5314" s="68" t="str">
        <f>IFERROR(VLOOKUP($B5314,APガラス性能一覧!$A$2:$M$6097,5,0),"")</f>
        <v/>
      </c>
      <c r="G5314" s="68" t="str">
        <f>IFERROR(VLOOKUP($B5314,APガラス性能一覧!$A$2:$M$6097,6,0),"")</f>
        <v/>
      </c>
      <c r="H5314" s="68" t="str">
        <f>IFERROR(VLOOKUP($B5314,APガラス性能一覧!$A$2:$M$6097,7,0),"")</f>
        <v/>
      </c>
      <c r="I5314" s="68" t="str">
        <f>IFERROR(VLOOKUP($B5314,APガラス性能一覧!$A$2:$M$6097,8,0),"")</f>
        <v/>
      </c>
      <c r="J5314" s="68" t="str">
        <f>IFERROR(VLOOKUP($B5314,APガラス性能一覧!$A$2:$M$6097,9,0),"")</f>
        <v/>
      </c>
      <c r="K5314" s="68" t="str">
        <f>IFERROR(VLOOKUP($B5314,APガラス性能一覧!$A$2:$M$6097,10,0),"")</f>
        <v/>
      </c>
      <c r="L5314" s="68" t="str">
        <f>IFERROR(VLOOKUP($B5314,APガラス性能一覧!$A$2:$M$6097,11,0),"")</f>
        <v/>
      </c>
      <c r="M5314" s="68" t="str">
        <f>IFERROR(VLOOKUP($B5314,APガラス性能一覧!$A$2:$M$6097,12,0),"")</f>
        <v/>
      </c>
      <c r="N5314" s="68" t="str">
        <f>IFERROR(VLOOKUP($B5314,APガラス性能一覧!$A$2:$M$6097,13,0),"")</f>
        <v/>
      </c>
    </row>
    <row r="5315" spans="2:14" x14ac:dyDescent="0.4">
      <c r="B5315" s="68" t="str">
        <f>IF($D$2="","",IF($E$2=0.65,IFERROR(IF(INDEX(APガラス性能一覧!A:A,MATCH(ROW(B5309),APガラス性能一覧!$O:$O,0))="","",INDEX(APガラス性能一覧!A:A,MATCH(ROW(B5309),APガラス性能一覧!$O:$O,0))),""),IFERROR(IF(INDEX(APガラス性能一覧!A:A,MATCH(ROW(B5309),APガラス性能一覧!$N:$N,0))="","",INDEX(APガラス性能一覧!A:A,MATCH(ROW(B5309),APガラス性能一覧!$N:$N,0))),"")))</f>
        <v/>
      </c>
      <c r="C5315" s="68" t="str">
        <f>IFERROR(VLOOKUP($B5315,APガラス性能一覧!$A$2:$M$6097,2,0),"")</f>
        <v/>
      </c>
      <c r="D5315" s="68" t="str">
        <f>IFERROR(VLOOKUP($B5315,APガラス性能一覧!$A$2:$M$6097,3,0),"")</f>
        <v/>
      </c>
      <c r="E5315" s="68" t="str">
        <f>IFERROR(VLOOKUP($B5315,APガラス性能一覧!$A$2:$M$6097,4,0),"")</f>
        <v/>
      </c>
      <c r="F5315" s="68" t="str">
        <f>IFERROR(VLOOKUP($B5315,APガラス性能一覧!$A$2:$M$6097,5,0),"")</f>
        <v/>
      </c>
      <c r="G5315" s="68" t="str">
        <f>IFERROR(VLOOKUP($B5315,APガラス性能一覧!$A$2:$M$6097,6,0),"")</f>
        <v/>
      </c>
      <c r="H5315" s="68" t="str">
        <f>IFERROR(VLOOKUP($B5315,APガラス性能一覧!$A$2:$M$6097,7,0),"")</f>
        <v/>
      </c>
      <c r="I5315" s="68" t="str">
        <f>IFERROR(VLOOKUP($B5315,APガラス性能一覧!$A$2:$M$6097,8,0),"")</f>
        <v/>
      </c>
      <c r="J5315" s="68" t="str">
        <f>IFERROR(VLOOKUP($B5315,APガラス性能一覧!$A$2:$M$6097,9,0),"")</f>
        <v/>
      </c>
      <c r="K5315" s="68" t="str">
        <f>IFERROR(VLOOKUP($B5315,APガラス性能一覧!$A$2:$M$6097,10,0),"")</f>
        <v/>
      </c>
      <c r="L5315" s="68" t="str">
        <f>IFERROR(VLOOKUP($B5315,APガラス性能一覧!$A$2:$M$6097,11,0),"")</f>
        <v/>
      </c>
      <c r="M5315" s="68" t="str">
        <f>IFERROR(VLOOKUP($B5315,APガラス性能一覧!$A$2:$M$6097,12,0),"")</f>
        <v/>
      </c>
      <c r="N5315" s="68" t="str">
        <f>IFERROR(VLOOKUP($B5315,APガラス性能一覧!$A$2:$M$6097,13,0),"")</f>
        <v/>
      </c>
    </row>
    <row r="5316" spans="2:14" x14ac:dyDescent="0.4">
      <c r="B5316" s="68" t="str">
        <f>IF($D$2="","",IF($E$2=0.65,IFERROR(IF(INDEX(APガラス性能一覧!A:A,MATCH(ROW(B5310),APガラス性能一覧!$O:$O,0))="","",INDEX(APガラス性能一覧!A:A,MATCH(ROW(B5310),APガラス性能一覧!$O:$O,0))),""),IFERROR(IF(INDEX(APガラス性能一覧!A:A,MATCH(ROW(B5310),APガラス性能一覧!$N:$N,0))="","",INDEX(APガラス性能一覧!A:A,MATCH(ROW(B5310),APガラス性能一覧!$N:$N,0))),"")))</f>
        <v/>
      </c>
      <c r="C5316" s="68" t="str">
        <f>IFERROR(VLOOKUP($B5316,APガラス性能一覧!$A$2:$M$6097,2,0),"")</f>
        <v/>
      </c>
      <c r="D5316" s="68" t="str">
        <f>IFERROR(VLOOKUP($B5316,APガラス性能一覧!$A$2:$M$6097,3,0),"")</f>
        <v/>
      </c>
      <c r="E5316" s="68" t="str">
        <f>IFERROR(VLOOKUP($B5316,APガラス性能一覧!$A$2:$M$6097,4,0),"")</f>
        <v/>
      </c>
      <c r="F5316" s="68" t="str">
        <f>IFERROR(VLOOKUP($B5316,APガラス性能一覧!$A$2:$M$6097,5,0),"")</f>
        <v/>
      </c>
      <c r="G5316" s="68" t="str">
        <f>IFERROR(VLOOKUP($B5316,APガラス性能一覧!$A$2:$M$6097,6,0),"")</f>
        <v/>
      </c>
      <c r="H5316" s="68" t="str">
        <f>IFERROR(VLOOKUP($B5316,APガラス性能一覧!$A$2:$M$6097,7,0),"")</f>
        <v/>
      </c>
      <c r="I5316" s="68" t="str">
        <f>IFERROR(VLOOKUP($B5316,APガラス性能一覧!$A$2:$M$6097,8,0),"")</f>
        <v/>
      </c>
      <c r="J5316" s="68" t="str">
        <f>IFERROR(VLOOKUP($B5316,APガラス性能一覧!$A$2:$M$6097,9,0),"")</f>
        <v/>
      </c>
      <c r="K5316" s="68" t="str">
        <f>IFERROR(VLOOKUP($B5316,APガラス性能一覧!$A$2:$M$6097,10,0),"")</f>
        <v/>
      </c>
      <c r="L5316" s="68" t="str">
        <f>IFERROR(VLOOKUP($B5316,APガラス性能一覧!$A$2:$M$6097,11,0),"")</f>
        <v/>
      </c>
      <c r="M5316" s="68" t="str">
        <f>IFERROR(VLOOKUP($B5316,APガラス性能一覧!$A$2:$M$6097,12,0),"")</f>
        <v/>
      </c>
      <c r="N5316" s="68" t="str">
        <f>IFERROR(VLOOKUP($B5316,APガラス性能一覧!$A$2:$M$6097,13,0),"")</f>
        <v/>
      </c>
    </row>
    <row r="5317" spans="2:14" x14ac:dyDescent="0.4">
      <c r="B5317" s="68" t="str">
        <f>IF($D$2="","",IF($E$2=0.65,IFERROR(IF(INDEX(APガラス性能一覧!A:A,MATCH(ROW(B5311),APガラス性能一覧!$O:$O,0))="","",INDEX(APガラス性能一覧!A:A,MATCH(ROW(B5311),APガラス性能一覧!$O:$O,0))),""),IFERROR(IF(INDEX(APガラス性能一覧!A:A,MATCH(ROW(B5311),APガラス性能一覧!$N:$N,0))="","",INDEX(APガラス性能一覧!A:A,MATCH(ROW(B5311),APガラス性能一覧!$N:$N,0))),"")))</f>
        <v/>
      </c>
      <c r="C5317" s="68" t="str">
        <f>IFERROR(VLOOKUP($B5317,APガラス性能一覧!$A$2:$M$6097,2,0),"")</f>
        <v/>
      </c>
      <c r="D5317" s="68" t="str">
        <f>IFERROR(VLOOKUP($B5317,APガラス性能一覧!$A$2:$M$6097,3,0),"")</f>
        <v/>
      </c>
      <c r="E5317" s="68" t="str">
        <f>IFERROR(VLOOKUP($B5317,APガラス性能一覧!$A$2:$M$6097,4,0),"")</f>
        <v/>
      </c>
      <c r="F5317" s="68" t="str">
        <f>IFERROR(VLOOKUP($B5317,APガラス性能一覧!$A$2:$M$6097,5,0),"")</f>
        <v/>
      </c>
      <c r="G5317" s="68" t="str">
        <f>IFERROR(VLOOKUP($B5317,APガラス性能一覧!$A$2:$M$6097,6,0),"")</f>
        <v/>
      </c>
      <c r="H5317" s="68" t="str">
        <f>IFERROR(VLOOKUP($B5317,APガラス性能一覧!$A$2:$M$6097,7,0),"")</f>
        <v/>
      </c>
      <c r="I5317" s="68" t="str">
        <f>IFERROR(VLOOKUP($B5317,APガラス性能一覧!$A$2:$M$6097,8,0),"")</f>
        <v/>
      </c>
      <c r="J5317" s="68" t="str">
        <f>IFERROR(VLOOKUP($B5317,APガラス性能一覧!$A$2:$M$6097,9,0),"")</f>
        <v/>
      </c>
      <c r="K5317" s="68" t="str">
        <f>IFERROR(VLOOKUP($B5317,APガラス性能一覧!$A$2:$M$6097,10,0),"")</f>
        <v/>
      </c>
      <c r="L5317" s="68" t="str">
        <f>IFERROR(VLOOKUP($B5317,APガラス性能一覧!$A$2:$M$6097,11,0),"")</f>
        <v/>
      </c>
      <c r="M5317" s="68" t="str">
        <f>IFERROR(VLOOKUP($B5317,APガラス性能一覧!$A$2:$M$6097,12,0),"")</f>
        <v/>
      </c>
      <c r="N5317" s="68" t="str">
        <f>IFERROR(VLOOKUP($B5317,APガラス性能一覧!$A$2:$M$6097,13,0),"")</f>
        <v/>
      </c>
    </row>
    <row r="5318" spans="2:14" x14ac:dyDescent="0.4">
      <c r="B5318" s="68" t="str">
        <f>IF($D$2="","",IF($E$2=0.65,IFERROR(IF(INDEX(APガラス性能一覧!A:A,MATCH(ROW(B5312),APガラス性能一覧!$O:$O,0))="","",INDEX(APガラス性能一覧!A:A,MATCH(ROW(B5312),APガラス性能一覧!$O:$O,0))),""),IFERROR(IF(INDEX(APガラス性能一覧!A:A,MATCH(ROW(B5312),APガラス性能一覧!$N:$N,0))="","",INDEX(APガラス性能一覧!A:A,MATCH(ROW(B5312),APガラス性能一覧!$N:$N,0))),"")))</f>
        <v/>
      </c>
      <c r="C5318" s="68" t="str">
        <f>IFERROR(VLOOKUP($B5318,APガラス性能一覧!$A$2:$M$6097,2,0),"")</f>
        <v/>
      </c>
      <c r="D5318" s="68" t="str">
        <f>IFERROR(VLOOKUP($B5318,APガラス性能一覧!$A$2:$M$6097,3,0),"")</f>
        <v/>
      </c>
      <c r="E5318" s="68" t="str">
        <f>IFERROR(VLOOKUP($B5318,APガラス性能一覧!$A$2:$M$6097,4,0),"")</f>
        <v/>
      </c>
      <c r="F5318" s="68" t="str">
        <f>IFERROR(VLOOKUP($B5318,APガラス性能一覧!$A$2:$M$6097,5,0),"")</f>
        <v/>
      </c>
      <c r="G5318" s="68" t="str">
        <f>IFERROR(VLOOKUP($B5318,APガラス性能一覧!$A$2:$M$6097,6,0),"")</f>
        <v/>
      </c>
      <c r="H5318" s="68" t="str">
        <f>IFERROR(VLOOKUP($B5318,APガラス性能一覧!$A$2:$M$6097,7,0),"")</f>
        <v/>
      </c>
      <c r="I5318" s="68" t="str">
        <f>IFERROR(VLOOKUP($B5318,APガラス性能一覧!$A$2:$M$6097,8,0),"")</f>
        <v/>
      </c>
      <c r="J5318" s="68" t="str">
        <f>IFERROR(VLOOKUP($B5318,APガラス性能一覧!$A$2:$M$6097,9,0),"")</f>
        <v/>
      </c>
      <c r="K5318" s="68" t="str">
        <f>IFERROR(VLOOKUP($B5318,APガラス性能一覧!$A$2:$M$6097,10,0),"")</f>
        <v/>
      </c>
      <c r="L5318" s="68" t="str">
        <f>IFERROR(VLOOKUP($B5318,APガラス性能一覧!$A$2:$M$6097,11,0),"")</f>
        <v/>
      </c>
      <c r="M5318" s="68" t="str">
        <f>IFERROR(VLOOKUP($B5318,APガラス性能一覧!$A$2:$M$6097,12,0),"")</f>
        <v/>
      </c>
      <c r="N5318" s="68" t="str">
        <f>IFERROR(VLOOKUP($B5318,APガラス性能一覧!$A$2:$M$6097,13,0),"")</f>
        <v/>
      </c>
    </row>
    <row r="5319" spans="2:14" x14ac:dyDescent="0.4">
      <c r="B5319" s="68" t="str">
        <f>IF($D$2="","",IF($E$2=0.65,IFERROR(IF(INDEX(APガラス性能一覧!A:A,MATCH(ROW(B5313),APガラス性能一覧!$O:$O,0))="","",INDEX(APガラス性能一覧!A:A,MATCH(ROW(B5313),APガラス性能一覧!$O:$O,0))),""),IFERROR(IF(INDEX(APガラス性能一覧!A:A,MATCH(ROW(B5313),APガラス性能一覧!$N:$N,0))="","",INDEX(APガラス性能一覧!A:A,MATCH(ROW(B5313),APガラス性能一覧!$N:$N,0))),"")))</f>
        <v/>
      </c>
      <c r="C5319" s="68" t="str">
        <f>IFERROR(VLOOKUP($B5319,APガラス性能一覧!$A$2:$M$6097,2,0),"")</f>
        <v/>
      </c>
      <c r="D5319" s="68" t="str">
        <f>IFERROR(VLOOKUP($B5319,APガラス性能一覧!$A$2:$M$6097,3,0),"")</f>
        <v/>
      </c>
      <c r="E5319" s="68" t="str">
        <f>IFERROR(VLOOKUP($B5319,APガラス性能一覧!$A$2:$M$6097,4,0),"")</f>
        <v/>
      </c>
      <c r="F5319" s="68" t="str">
        <f>IFERROR(VLOOKUP($B5319,APガラス性能一覧!$A$2:$M$6097,5,0),"")</f>
        <v/>
      </c>
      <c r="G5319" s="68" t="str">
        <f>IFERROR(VLOOKUP($B5319,APガラス性能一覧!$A$2:$M$6097,6,0),"")</f>
        <v/>
      </c>
      <c r="H5319" s="68" t="str">
        <f>IFERROR(VLOOKUP($B5319,APガラス性能一覧!$A$2:$M$6097,7,0),"")</f>
        <v/>
      </c>
      <c r="I5319" s="68" t="str">
        <f>IFERROR(VLOOKUP($B5319,APガラス性能一覧!$A$2:$M$6097,8,0),"")</f>
        <v/>
      </c>
      <c r="J5319" s="68" t="str">
        <f>IFERROR(VLOOKUP($B5319,APガラス性能一覧!$A$2:$M$6097,9,0),"")</f>
        <v/>
      </c>
      <c r="K5319" s="68" t="str">
        <f>IFERROR(VLOOKUP($B5319,APガラス性能一覧!$A$2:$M$6097,10,0),"")</f>
        <v/>
      </c>
      <c r="L5319" s="68" t="str">
        <f>IFERROR(VLOOKUP($B5319,APガラス性能一覧!$A$2:$M$6097,11,0),"")</f>
        <v/>
      </c>
      <c r="M5319" s="68" t="str">
        <f>IFERROR(VLOOKUP($B5319,APガラス性能一覧!$A$2:$M$6097,12,0),"")</f>
        <v/>
      </c>
      <c r="N5319" s="68" t="str">
        <f>IFERROR(VLOOKUP($B5319,APガラス性能一覧!$A$2:$M$6097,13,0),"")</f>
        <v/>
      </c>
    </row>
    <row r="5320" spans="2:14" x14ac:dyDescent="0.4">
      <c r="B5320" s="68" t="str">
        <f>IF($D$2="","",IF($E$2=0.65,IFERROR(IF(INDEX(APガラス性能一覧!A:A,MATCH(ROW(B5314),APガラス性能一覧!$O:$O,0))="","",INDEX(APガラス性能一覧!A:A,MATCH(ROW(B5314),APガラス性能一覧!$O:$O,0))),""),IFERROR(IF(INDEX(APガラス性能一覧!A:A,MATCH(ROW(B5314),APガラス性能一覧!$N:$N,0))="","",INDEX(APガラス性能一覧!A:A,MATCH(ROW(B5314),APガラス性能一覧!$N:$N,0))),"")))</f>
        <v/>
      </c>
      <c r="C5320" s="68" t="str">
        <f>IFERROR(VLOOKUP($B5320,APガラス性能一覧!$A$2:$M$6097,2,0),"")</f>
        <v/>
      </c>
      <c r="D5320" s="68" t="str">
        <f>IFERROR(VLOOKUP($B5320,APガラス性能一覧!$A$2:$M$6097,3,0),"")</f>
        <v/>
      </c>
      <c r="E5320" s="68" t="str">
        <f>IFERROR(VLOOKUP($B5320,APガラス性能一覧!$A$2:$M$6097,4,0),"")</f>
        <v/>
      </c>
      <c r="F5320" s="68" t="str">
        <f>IFERROR(VLOOKUP($B5320,APガラス性能一覧!$A$2:$M$6097,5,0),"")</f>
        <v/>
      </c>
      <c r="G5320" s="68" t="str">
        <f>IFERROR(VLOOKUP($B5320,APガラス性能一覧!$A$2:$M$6097,6,0),"")</f>
        <v/>
      </c>
      <c r="H5320" s="68" t="str">
        <f>IFERROR(VLOOKUP($B5320,APガラス性能一覧!$A$2:$M$6097,7,0),"")</f>
        <v/>
      </c>
      <c r="I5320" s="68" t="str">
        <f>IFERROR(VLOOKUP($B5320,APガラス性能一覧!$A$2:$M$6097,8,0),"")</f>
        <v/>
      </c>
      <c r="J5320" s="68" t="str">
        <f>IFERROR(VLOOKUP($B5320,APガラス性能一覧!$A$2:$M$6097,9,0),"")</f>
        <v/>
      </c>
      <c r="K5320" s="68" t="str">
        <f>IFERROR(VLOOKUP($B5320,APガラス性能一覧!$A$2:$M$6097,10,0),"")</f>
        <v/>
      </c>
      <c r="L5320" s="68" t="str">
        <f>IFERROR(VLOOKUP($B5320,APガラス性能一覧!$A$2:$M$6097,11,0),"")</f>
        <v/>
      </c>
      <c r="M5320" s="68" t="str">
        <f>IFERROR(VLOOKUP($B5320,APガラス性能一覧!$A$2:$M$6097,12,0),"")</f>
        <v/>
      </c>
      <c r="N5320" s="68" t="str">
        <f>IFERROR(VLOOKUP($B5320,APガラス性能一覧!$A$2:$M$6097,13,0),"")</f>
        <v/>
      </c>
    </row>
    <row r="5321" spans="2:14" x14ac:dyDescent="0.4">
      <c r="B5321" s="68" t="str">
        <f>IF($D$2="","",IF($E$2=0.65,IFERROR(IF(INDEX(APガラス性能一覧!A:A,MATCH(ROW(B5315),APガラス性能一覧!$O:$O,0))="","",INDEX(APガラス性能一覧!A:A,MATCH(ROW(B5315),APガラス性能一覧!$O:$O,0))),""),IFERROR(IF(INDEX(APガラス性能一覧!A:A,MATCH(ROW(B5315),APガラス性能一覧!$N:$N,0))="","",INDEX(APガラス性能一覧!A:A,MATCH(ROW(B5315),APガラス性能一覧!$N:$N,0))),"")))</f>
        <v/>
      </c>
      <c r="C5321" s="68" t="str">
        <f>IFERROR(VLOOKUP($B5321,APガラス性能一覧!$A$2:$M$6097,2,0),"")</f>
        <v/>
      </c>
      <c r="D5321" s="68" t="str">
        <f>IFERROR(VLOOKUP($B5321,APガラス性能一覧!$A$2:$M$6097,3,0),"")</f>
        <v/>
      </c>
      <c r="E5321" s="68" t="str">
        <f>IFERROR(VLOOKUP($B5321,APガラス性能一覧!$A$2:$M$6097,4,0),"")</f>
        <v/>
      </c>
      <c r="F5321" s="68" t="str">
        <f>IFERROR(VLOOKUP($B5321,APガラス性能一覧!$A$2:$M$6097,5,0),"")</f>
        <v/>
      </c>
      <c r="G5321" s="68" t="str">
        <f>IFERROR(VLOOKUP($B5321,APガラス性能一覧!$A$2:$M$6097,6,0),"")</f>
        <v/>
      </c>
      <c r="H5321" s="68" t="str">
        <f>IFERROR(VLOOKUP($B5321,APガラス性能一覧!$A$2:$M$6097,7,0),"")</f>
        <v/>
      </c>
      <c r="I5321" s="68" t="str">
        <f>IFERROR(VLOOKUP($B5321,APガラス性能一覧!$A$2:$M$6097,8,0),"")</f>
        <v/>
      </c>
      <c r="J5321" s="68" t="str">
        <f>IFERROR(VLOOKUP($B5321,APガラス性能一覧!$A$2:$M$6097,9,0),"")</f>
        <v/>
      </c>
      <c r="K5321" s="68" t="str">
        <f>IFERROR(VLOOKUP($B5321,APガラス性能一覧!$A$2:$M$6097,10,0),"")</f>
        <v/>
      </c>
      <c r="L5321" s="68" t="str">
        <f>IFERROR(VLOOKUP($B5321,APガラス性能一覧!$A$2:$M$6097,11,0),"")</f>
        <v/>
      </c>
      <c r="M5321" s="68" t="str">
        <f>IFERROR(VLOOKUP($B5321,APガラス性能一覧!$A$2:$M$6097,12,0),"")</f>
        <v/>
      </c>
      <c r="N5321" s="68" t="str">
        <f>IFERROR(VLOOKUP($B5321,APガラス性能一覧!$A$2:$M$6097,13,0),"")</f>
        <v/>
      </c>
    </row>
    <row r="5322" spans="2:14" x14ac:dyDescent="0.4">
      <c r="B5322" s="68" t="str">
        <f>IF($D$2="","",IF($E$2=0.65,IFERROR(IF(INDEX(APガラス性能一覧!A:A,MATCH(ROW(B5316),APガラス性能一覧!$O:$O,0))="","",INDEX(APガラス性能一覧!A:A,MATCH(ROW(B5316),APガラス性能一覧!$O:$O,0))),""),IFERROR(IF(INDEX(APガラス性能一覧!A:A,MATCH(ROW(B5316),APガラス性能一覧!$N:$N,0))="","",INDEX(APガラス性能一覧!A:A,MATCH(ROW(B5316),APガラス性能一覧!$N:$N,0))),"")))</f>
        <v/>
      </c>
      <c r="C5322" s="68" t="str">
        <f>IFERROR(VLOOKUP($B5322,APガラス性能一覧!$A$2:$M$6097,2,0),"")</f>
        <v/>
      </c>
      <c r="D5322" s="68" t="str">
        <f>IFERROR(VLOOKUP($B5322,APガラス性能一覧!$A$2:$M$6097,3,0),"")</f>
        <v/>
      </c>
      <c r="E5322" s="68" t="str">
        <f>IFERROR(VLOOKUP($B5322,APガラス性能一覧!$A$2:$M$6097,4,0),"")</f>
        <v/>
      </c>
      <c r="F5322" s="68" t="str">
        <f>IFERROR(VLOOKUP($B5322,APガラス性能一覧!$A$2:$M$6097,5,0),"")</f>
        <v/>
      </c>
      <c r="G5322" s="68" t="str">
        <f>IFERROR(VLOOKUP($B5322,APガラス性能一覧!$A$2:$M$6097,6,0),"")</f>
        <v/>
      </c>
      <c r="H5322" s="68" t="str">
        <f>IFERROR(VLOOKUP($B5322,APガラス性能一覧!$A$2:$M$6097,7,0),"")</f>
        <v/>
      </c>
      <c r="I5322" s="68" t="str">
        <f>IFERROR(VLOOKUP($B5322,APガラス性能一覧!$A$2:$M$6097,8,0),"")</f>
        <v/>
      </c>
      <c r="J5322" s="68" t="str">
        <f>IFERROR(VLOOKUP($B5322,APガラス性能一覧!$A$2:$M$6097,9,0),"")</f>
        <v/>
      </c>
      <c r="K5322" s="68" t="str">
        <f>IFERROR(VLOOKUP($B5322,APガラス性能一覧!$A$2:$M$6097,10,0),"")</f>
        <v/>
      </c>
      <c r="L5322" s="68" t="str">
        <f>IFERROR(VLOOKUP($B5322,APガラス性能一覧!$A$2:$M$6097,11,0),"")</f>
        <v/>
      </c>
      <c r="M5322" s="68" t="str">
        <f>IFERROR(VLOOKUP($B5322,APガラス性能一覧!$A$2:$M$6097,12,0),"")</f>
        <v/>
      </c>
      <c r="N5322" s="68" t="str">
        <f>IFERROR(VLOOKUP($B5322,APガラス性能一覧!$A$2:$M$6097,13,0),"")</f>
        <v/>
      </c>
    </row>
    <row r="5323" spans="2:14" x14ac:dyDescent="0.4">
      <c r="B5323" s="68" t="str">
        <f>IF($D$2="","",IF($E$2=0.65,IFERROR(IF(INDEX(APガラス性能一覧!A:A,MATCH(ROW(B5317),APガラス性能一覧!$O:$O,0))="","",INDEX(APガラス性能一覧!A:A,MATCH(ROW(B5317),APガラス性能一覧!$O:$O,0))),""),IFERROR(IF(INDEX(APガラス性能一覧!A:A,MATCH(ROW(B5317),APガラス性能一覧!$N:$N,0))="","",INDEX(APガラス性能一覧!A:A,MATCH(ROW(B5317),APガラス性能一覧!$N:$N,0))),"")))</f>
        <v/>
      </c>
      <c r="C5323" s="68" t="str">
        <f>IFERROR(VLOOKUP($B5323,APガラス性能一覧!$A$2:$M$6097,2,0),"")</f>
        <v/>
      </c>
      <c r="D5323" s="68" t="str">
        <f>IFERROR(VLOOKUP($B5323,APガラス性能一覧!$A$2:$M$6097,3,0),"")</f>
        <v/>
      </c>
      <c r="E5323" s="68" t="str">
        <f>IFERROR(VLOOKUP($B5323,APガラス性能一覧!$A$2:$M$6097,4,0),"")</f>
        <v/>
      </c>
      <c r="F5323" s="68" t="str">
        <f>IFERROR(VLOOKUP($B5323,APガラス性能一覧!$A$2:$M$6097,5,0),"")</f>
        <v/>
      </c>
      <c r="G5323" s="68" t="str">
        <f>IFERROR(VLOOKUP($B5323,APガラス性能一覧!$A$2:$M$6097,6,0),"")</f>
        <v/>
      </c>
      <c r="H5323" s="68" t="str">
        <f>IFERROR(VLOOKUP($B5323,APガラス性能一覧!$A$2:$M$6097,7,0),"")</f>
        <v/>
      </c>
      <c r="I5323" s="68" t="str">
        <f>IFERROR(VLOOKUP($B5323,APガラス性能一覧!$A$2:$M$6097,8,0),"")</f>
        <v/>
      </c>
      <c r="J5323" s="68" t="str">
        <f>IFERROR(VLOOKUP($B5323,APガラス性能一覧!$A$2:$M$6097,9,0),"")</f>
        <v/>
      </c>
      <c r="K5323" s="68" t="str">
        <f>IFERROR(VLOOKUP($B5323,APガラス性能一覧!$A$2:$M$6097,10,0),"")</f>
        <v/>
      </c>
      <c r="L5323" s="68" t="str">
        <f>IFERROR(VLOOKUP($B5323,APガラス性能一覧!$A$2:$M$6097,11,0),"")</f>
        <v/>
      </c>
      <c r="M5323" s="68" t="str">
        <f>IFERROR(VLOOKUP($B5323,APガラス性能一覧!$A$2:$M$6097,12,0),"")</f>
        <v/>
      </c>
      <c r="N5323" s="68" t="str">
        <f>IFERROR(VLOOKUP($B5323,APガラス性能一覧!$A$2:$M$6097,13,0),"")</f>
        <v/>
      </c>
    </row>
    <row r="5324" spans="2:14" x14ac:dyDescent="0.4">
      <c r="B5324" s="68" t="str">
        <f>IF($D$2="","",IF($E$2=0.65,IFERROR(IF(INDEX(APガラス性能一覧!A:A,MATCH(ROW(B5318),APガラス性能一覧!$O:$O,0))="","",INDEX(APガラス性能一覧!A:A,MATCH(ROW(B5318),APガラス性能一覧!$O:$O,0))),""),IFERROR(IF(INDEX(APガラス性能一覧!A:A,MATCH(ROW(B5318),APガラス性能一覧!$N:$N,0))="","",INDEX(APガラス性能一覧!A:A,MATCH(ROW(B5318),APガラス性能一覧!$N:$N,0))),"")))</f>
        <v/>
      </c>
      <c r="C5324" s="68" t="str">
        <f>IFERROR(VLOOKUP($B5324,APガラス性能一覧!$A$2:$M$6097,2,0),"")</f>
        <v/>
      </c>
      <c r="D5324" s="68" t="str">
        <f>IFERROR(VLOOKUP($B5324,APガラス性能一覧!$A$2:$M$6097,3,0),"")</f>
        <v/>
      </c>
      <c r="E5324" s="68" t="str">
        <f>IFERROR(VLOOKUP($B5324,APガラス性能一覧!$A$2:$M$6097,4,0),"")</f>
        <v/>
      </c>
      <c r="F5324" s="68" t="str">
        <f>IFERROR(VLOOKUP($B5324,APガラス性能一覧!$A$2:$M$6097,5,0),"")</f>
        <v/>
      </c>
      <c r="G5324" s="68" t="str">
        <f>IFERROR(VLOOKUP($B5324,APガラス性能一覧!$A$2:$M$6097,6,0),"")</f>
        <v/>
      </c>
      <c r="H5324" s="68" t="str">
        <f>IFERROR(VLOOKUP($B5324,APガラス性能一覧!$A$2:$M$6097,7,0),"")</f>
        <v/>
      </c>
      <c r="I5324" s="68" t="str">
        <f>IFERROR(VLOOKUP($B5324,APガラス性能一覧!$A$2:$M$6097,8,0),"")</f>
        <v/>
      </c>
      <c r="J5324" s="68" t="str">
        <f>IFERROR(VLOOKUP($B5324,APガラス性能一覧!$A$2:$M$6097,9,0),"")</f>
        <v/>
      </c>
      <c r="K5324" s="68" t="str">
        <f>IFERROR(VLOOKUP($B5324,APガラス性能一覧!$A$2:$M$6097,10,0),"")</f>
        <v/>
      </c>
      <c r="L5324" s="68" t="str">
        <f>IFERROR(VLOOKUP($B5324,APガラス性能一覧!$A$2:$M$6097,11,0),"")</f>
        <v/>
      </c>
      <c r="M5324" s="68" t="str">
        <f>IFERROR(VLOOKUP($B5324,APガラス性能一覧!$A$2:$M$6097,12,0),"")</f>
        <v/>
      </c>
      <c r="N5324" s="68" t="str">
        <f>IFERROR(VLOOKUP($B5324,APガラス性能一覧!$A$2:$M$6097,13,0),"")</f>
        <v/>
      </c>
    </row>
    <row r="5325" spans="2:14" x14ac:dyDescent="0.4">
      <c r="B5325" s="68" t="str">
        <f>IF($D$2="","",IF($E$2=0.65,IFERROR(IF(INDEX(APガラス性能一覧!A:A,MATCH(ROW(B5319),APガラス性能一覧!$O:$O,0))="","",INDEX(APガラス性能一覧!A:A,MATCH(ROW(B5319),APガラス性能一覧!$O:$O,0))),""),IFERROR(IF(INDEX(APガラス性能一覧!A:A,MATCH(ROW(B5319),APガラス性能一覧!$N:$N,0))="","",INDEX(APガラス性能一覧!A:A,MATCH(ROW(B5319),APガラス性能一覧!$N:$N,0))),"")))</f>
        <v/>
      </c>
      <c r="C5325" s="68" t="str">
        <f>IFERROR(VLOOKUP($B5325,APガラス性能一覧!$A$2:$M$6097,2,0),"")</f>
        <v/>
      </c>
      <c r="D5325" s="68" t="str">
        <f>IFERROR(VLOOKUP($B5325,APガラス性能一覧!$A$2:$M$6097,3,0),"")</f>
        <v/>
      </c>
      <c r="E5325" s="68" t="str">
        <f>IFERROR(VLOOKUP($B5325,APガラス性能一覧!$A$2:$M$6097,4,0),"")</f>
        <v/>
      </c>
      <c r="F5325" s="68" t="str">
        <f>IFERROR(VLOOKUP($B5325,APガラス性能一覧!$A$2:$M$6097,5,0),"")</f>
        <v/>
      </c>
      <c r="G5325" s="68" t="str">
        <f>IFERROR(VLOOKUP($B5325,APガラス性能一覧!$A$2:$M$6097,6,0),"")</f>
        <v/>
      </c>
      <c r="H5325" s="68" t="str">
        <f>IFERROR(VLOOKUP($B5325,APガラス性能一覧!$A$2:$M$6097,7,0),"")</f>
        <v/>
      </c>
      <c r="I5325" s="68" t="str">
        <f>IFERROR(VLOOKUP($B5325,APガラス性能一覧!$A$2:$M$6097,8,0),"")</f>
        <v/>
      </c>
      <c r="J5325" s="68" t="str">
        <f>IFERROR(VLOOKUP($B5325,APガラス性能一覧!$A$2:$M$6097,9,0),"")</f>
        <v/>
      </c>
      <c r="K5325" s="68" t="str">
        <f>IFERROR(VLOOKUP($B5325,APガラス性能一覧!$A$2:$M$6097,10,0),"")</f>
        <v/>
      </c>
      <c r="L5325" s="68" t="str">
        <f>IFERROR(VLOOKUP($B5325,APガラス性能一覧!$A$2:$M$6097,11,0),"")</f>
        <v/>
      </c>
      <c r="M5325" s="68" t="str">
        <f>IFERROR(VLOOKUP($B5325,APガラス性能一覧!$A$2:$M$6097,12,0),"")</f>
        <v/>
      </c>
      <c r="N5325" s="68" t="str">
        <f>IFERROR(VLOOKUP($B5325,APガラス性能一覧!$A$2:$M$6097,13,0),"")</f>
        <v/>
      </c>
    </row>
    <row r="5326" spans="2:14" x14ac:dyDescent="0.4">
      <c r="B5326" s="68" t="str">
        <f>IF($D$2="","",IF($E$2=0.65,IFERROR(IF(INDEX(APガラス性能一覧!A:A,MATCH(ROW(B5320),APガラス性能一覧!$O:$O,0))="","",INDEX(APガラス性能一覧!A:A,MATCH(ROW(B5320),APガラス性能一覧!$O:$O,0))),""),IFERROR(IF(INDEX(APガラス性能一覧!A:A,MATCH(ROW(B5320),APガラス性能一覧!$N:$N,0))="","",INDEX(APガラス性能一覧!A:A,MATCH(ROW(B5320),APガラス性能一覧!$N:$N,0))),"")))</f>
        <v/>
      </c>
      <c r="C5326" s="68" t="str">
        <f>IFERROR(VLOOKUP($B5326,APガラス性能一覧!$A$2:$M$6097,2,0),"")</f>
        <v/>
      </c>
      <c r="D5326" s="68" t="str">
        <f>IFERROR(VLOOKUP($B5326,APガラス性能一覧!$A$2:$M$6097,3,0),"")</f>
        <v/>
      </c>
      <c r="E5326" s="68" t="str">
        <f>IFERROR(VLOOKUP($B5326,APガラス性能一覧!$A$2:$M$6097,4,0),"")</f>
        <v/>
      </c>
      <c r="F5326" s="68" t="str">
        <f>IFERROR(VLOOKUP($B5326,APガラス性能一覧!$A$2:$M$6097,5,0),"")</f>
        <v/>
      </c>
      <c r="G5326" s="68" t="str">
        <f>IFERROR(VLOOKUP($B5326,APガラス性能一覧!$A$2:$M$6097,6,0),"")</f>
        <v/>
      </c>
      <c r="H5326" s="68" t="str">
        <f>IFERROR(VLOOKUP($B5326,APガラス性能一覧!$A$2:$M$6097,7,0),"")</f>
        <v/>
      </c>
      <c r="I5326" s="68" t="str">
        <f>IFERROR(VLOOKUP($B5326,APガラス性能一覧!$A$2:$M$6097,8,0),"")</f>
        <v/>
      </c>
      <c r="J5326" s="68" t="str">
        <f>IFERROR(VLOOKUP($B5326,APガラス性能一覧!$A$2:$M$6097,9,0),"")</f>
        <v/>
      </c>
      <c r="K5326" s="68" t="str">
        <f>IFERROR(VLOOKUP($B5326,APガラス性能一覧!$A$2:$M$6097,10,0),"")</f>
        <v/>
      </c>
      <c r="L5326" s="68" t="str">
        <f>IFERROR(VLOOKUP($B5326,APガラス性能一覧!$A$2:$M$6097,11,0),"")</f>
        <v/>
      </c>
      <c r="M5326" s="68" t="str">
        <f>IFERROR(VLOOKUP($B5326,APガラス性能一覧!$A$2:$M$6097,12,0),"")</f>
        <v/>
      </c>
      <c r="N5326" s="68" t="str">
        <f>IFERROR(VLOOKUP($B5326,APガラス性能一覧!$A$2:$M$6097,13,0),"")</f>
        <v/>
      </c>
    </row>
    <row r="5327" spans="2:14" x14ac:dyDescent="0.4">
      <c r="B5327" s="68" t="str">
        <f>IF($D$2="","",IF($E$2=0.65,IFERROR(IF(INDEX(APガラス性能一覧!A:A,MATCH(ROW(B5321),APガラス性能一覧!$O:$O,0))="","",INDEX(APガラス性能一覧!A:A,MATCH(ROW(B5321),APガラス性能一覧!$O:$O,0))),""),IFERROR(IF(INDEX(APガラス性能一覧!A:A,MATCH(ROW(B5321),APガラス性能一覧!$N:$N,0))="","",INDEX(APガラス性能一覧!A:A,MATCH(ROW(B5321),APガラス性能一覧!$N:$N,0))),"")))</f>
        <v/>
      </c>
      <c r="C5327" s="68" t="str">
        <f>IFERROR(VLOOKUP($B5327,APガラス性能一覧!$A$2:$M$6097,2,0),"")</f>
        <v/>
      </c>
      <c r="D5327" s="68" t="str">
        <f>IFERROR(VLOOKUP($B5327,APガラス性能一覧!$A$2:$M$6097,3,0),"")</f>
        <v/>
      </c>
      <c r="E5327" s="68" t="str">
        <f>IFERROR(VLOOKUP($B5327,APガラス性能一覧!$A$2:$M$6097,4,0),"")</f>
        <v/>
      </c>
      <c r="F5327" s="68" t="str">
        <f>IFERROR(VLOOKUP($B5327,APガラス性能一覧!$A$2:$M$6097,5,0),"")</f>
        <v/>
      </c>
      <c r="G5327" s="68" t="str">
        <f>IFERROR(VLOOKUP($B5327,APガラス性能一覧!$A$2:$M$6097,6,0),"")</f>
        <v/>
      </c>
      <c r="H5327" s="68" t="str">
        <f>IFERROR(VLOOKUP($B5327,APガラス性能一覧!$A$2:$M$6097,7,0),"")</f>
        <v/>
      </c>
      <c r="I5327" s="68" t="str">
        <f>IFERROR(VLOOKUP($B5327,APガラス性能一覧!$A$2:$M$6097,8,0),"")</f>
        <v/>
      </c>
      <c r="J5327" s="68" t="str">
        <f>IFERROR(VLOOKUP($B5327,APガラス性能一覧!$A$2:$M$6097,9,0),"")</f>
        <v/>
      </c>
      <c r="K5327" s="68" t="str">
        <f>IFERROR(VLOOKUP($B5327,APガラス性能一覧!$A$2:$M$6097,10,0),"")</f>
        <v/>
      </c>
      <c r="L5327" s="68" t="str">
        <f>IFERROR(VLOOKUP($B5327,APガラス性能一覧!$A$2:$M$6097,11,0),"")</f>
        <v/>
      </c>
      <c r="M5327" s="68" t="str">
        <f>IFERROR(VLOOKUP($B5327,APガラス性能一覧!$A$2:$M$6097,12,0),"")</f>
        <v/>
      </c>
      <c r="N5327" s="68" t="str">
        <f>IFERROR(VLOOKUP($B5327,APガラス性能一覧!$A$2:$M$6097,13,0),"")</f>
        <v/>
      </c>
    </row>
    <row r="5328" spans="2:14" x14ac:dyDescent="0.4">
      <c r="B5328" s="68" t="str">
        <f>IF($D$2="","",IF($E$2=0.65,IFERROR(IF(INDEX(APガラス性能一覧!A:A,MATCH(ROW(B5322),APガラス性能一覧!$O:$O,0))="","",INDEX(APガラス性能一覧!A:A,MATCH(ROW(B5322),APガラス性能一覧!$O:$O,0))),""),IFERROR(IF(INDEX(APガラス性能一覧!A:A,MATCH(ROW(B5322),APガラス性能一覧!$N:$N,0))="","",INDEX(APガラス性能一覧!A:A,MATCH(ROW(B5322),APガラス性能一覧!$N:$N,0))),"")))</f>
        <v/>
      </c>
      <c r="C5328" s="68" t="str">
        <f>IFERROR(VLOOKUP($B5328,APガラス性能一覧!$A$2:$M$6097,2,0),"")</f>
        <v/>
      </c>
      <c r="D5328" s="68" t="str">
        <f>IFERROR(VLOOKUP($B5328,APガラス性能一覧!$A$2:$M$6097,3,0),"")</f>
        <v/>
      </c>
      <c r="E5328" s="68" t="str">
        <f>IFERROR(VLOOKUP($B5328,APガラス性能一覧!$A$2:$M$6097,4,0),"")</f>
        <v/>
      </c>
      <c r="F5328" s="68" t="str">
        <f>IFERROR(VLOOKUP($B5328,APガラス性能一覧!$A$2:$M$6097,5,0),"")</f>
        <v/>
      </c>
      <c r="G5328" s="68" t="str">
        <f>IFERROR(VLOOKUP($B5328,APガラス性能一覧!$A$2:$M$6097,6,0),"")</f>
        <v/>
      </c>
      <c r="H5328" s="68" t="str">
        <f>IFERROR(VLOOKUP($B5328,APガラス性能一覧!$A$2:$M$6097,7,0),"")</f>
        <v/>
      </c>
      <c r="I5328" s="68" t="str">
        <f>IFERROR(VLOOKUP($B5328,APガラス性能一覧!$A$2:$M$6097,8,0),"")</f>
        <v/>
      </c>
      <c r="J5328" s="68" t="str">
        <f>IFERROR(VLOOKUP($B5328,APガラス性能一覧!$A$2:$M$6097,9,0),"")</f>
        <v/>
      </c>
      <c r="K5328" s="68" t="str">
        <f>IFERROR(VLOOKUP($B5328,APガラス性能一覧!$A$2:$M$6097,10,0),"")</f>
        <v/>
      </c>
      <c r="L5328" s="68" t="str">
        <f>IFERROR(VLOOKUP($B5328,APガラス性能一覧!$A$2:$M$6097,11,0),"")</f>
        <v/>
      </c>
      <c r="M5328" s="68" t="str">
        <f>IFERROR(VLOOKUP($B5328,APガラス性能一覧!$A$2:$M$6097,12,0),"")</f>
        <v/>
      </c>
      <c r="N5328" s="68" t="str">
        <f>IFERROR(VLOOKUP($B5328,APガラス性能一覧!$A$2:$M$6097,13,0),"")</f>
        <v/>
      </c>
    </row>
    <row r="5329" spans="2:14" x14ac:dyDescent="0.4">
      <c r="B5329" s="68" t="str">
        <f>IF($D$2="","",IF($E$2=0.65,IFERROR(IF(INDEX(APガラス性能一覧!A:A,MATCH(ROW(B5323),APガラス性能一覧!$O:$O,0))="","",INDEX(APガラス性能一覧!A:A,MATCH(ROW(B5323),APガラス性能一覧!$O:$O,0))),""),IFERROR(IF(INDEX(APガラス性能一覧!A:A,MATCH(ROW(B5323),APガラス性能一覧!$N:$N,0))="","",INDEX(APガラス性能一覧!A:A,MATCH(ROW(B5323),APガラス性能一覧!$N:$N,0))),"")))</f>
        <v/>
      </c>
      <c r="C5329" s="68" t="str">
        <f>IFERROR(VLOOKUP($B5329,APガラス性能一覧!$A$2:$M$6097,2,0),"")</f>
        <v/>
      </c>
      <c r="D5329" s="68" t="str">
        <f>IFERROR(VLOOKUP($B5329,APガラス性能一覧!$A$2:$M$6097,3,0),"")</f>
        <v/>
      </c>
      <c r="E5329" s="68" t="str">
        <f>IFERROR(VLOOKUP($B5329,APガラス性能一覧!$A$2:$M$6097,4,0),"")</f>
        <v/>
      </c>
      <c r="F5329" s="68" t="str">
        <f>IFERROR(VLOOKUP($B5329,APガラス性能一覧!$A$2:$M$6097,5,0),"")</f>
        <v/>
      </c>
      <c r="G5329" s="68" t="str">
        <f>IFERROR(VLOOKUP($B5329,APガラス性能一覧!$A$2:$M$6097,6,0),"")</f>
        <v/>
      </c>
      <c r="H5329" s="68" t="str">
        <f>IFERROR(VLOOKUP($B5329,APガラス性能一覧!$A$2:$M$6097,7,0),"")</f>
        <v/>
      </c>
      <c r="I5329" s="68" t="str">
        <f>IFERROR(VLOOKUP($B5329,APガラス性能一覧!$A$2:$M$6097,8,0),"")</f>
        <v/>
      </c>
      <c r="J5329" s="68" t="str">
        <f>IFERROR(VLOOKUP($B5329,APガラス性能一覧!$A$2:$M$6097,9,0),"")</f>
        <v/>
      </c>
      <c r="K5329" s="68" t="str">
        <f>IFERROR(VLOOKUP($B5329,APガラス性能一覧!$A$2:$M$6097,10,0),"")</f>
        <v/>
      </c>
      <c r="L5329" s="68" t="str">
        <f>IFERROR(VLOOKUP($B5329,APガラス性能一覧!$A$2:$M$6097,11,0),"")</f>
        <v/>
      </c>
      <c r="M5329" s="68" t="str">
        <f>IFERROR(VLOOKUP($B5329,APガラス性能一覧!$A$2:$M$6097,12,0),"")</f>
        <v/>
      </c>
      <c r="N5329" s="68" t="str">
        <f>IFERROR(VLOOKUP($B5329,APガラス性能一覧!$A$2:$M$6097,13,0),"")</f>
        <v/>
      </c>
    </row>
    <row r="5330" spans="2:14" x14ac:dyDescent="0.4">
      <c r="B5330" s="68" t="str">
        <f>IF($D$2="","",IF($E$2=0.65,IFERROR(IF(INDEX(APガラス性能一覧!A:A,MATCH(ROW(B5324),APガラス性能一覧!$O:$O,0))="","",INDEX(APガラス性能一覧!A:A,MATCH(ROW(B5324),APガラス性能一覧!$O:$O,0))),""),IFERROR(IF(INDEX(APガラス性能一覧!A:A,MATCH(ROW(B5324),APガラス性能一覧!$N:$N,0))="","",INDEX(APガラス性能一覧!A:A,MATCH(ROW(B5324),APガラス性能一覧!$N:$N,0))),"")))</f>
        <v/>
      </c>
      <c r="C5330" s="68" t="str">
        <f>IFERROR(VLOOKUP($B5330,APガラス性能一覧!$A$2:$M$6097,2,0),"")</f>
        <v/>
      </c>
      <c r="D5330" s="68" t="str">
        <f>IFERROR(VLOOKUP($B5330,APガラス性能一覧!$A$2:$M$6097,3,0),"")</f>
        <v/>
      </c>
      <c r="E5330" s="68" t="str">
        <f>IFERROR(VLOOKUP($B5330,APガラス性能一覧!$A$2:$M$6097,4,0),"")</f>
        <v/>
      </c>
      <c r="F5330" s="68" t="str">
        <f>IFERROR(VLOOKUP($B5330,APガラス性能一覧!$A$2:$M$6097,5,0),"")</f>
        <v/>
      </c>
      <c r="G5330" s="68" t="str">
        <f>IFERROR(VLOOKUP($B5330,APガラス性能一覧!$A$2:$M$6097,6,0),"")</f>
        <v/>
      </c>
      <c r="H5330" s="68" t="str">
        <f>IFERROR(VLOOKUP($B5330,APガラス性能一覧!$A$2:$M$6097,7,0),"")</f>
        <v/>
      </c>
      <c r="I5330" s="68" t="str">
        <f>IFERROR(VLOOKUP($B5330,APガラス性能一覧!$A$2:$M$6097,8,0),"")</f>
        <v/>
      </c>
      <c r="J5330" s="68" t="str">
        <f>IFERROR(VLOOKUP($B5330,APガラス性能一覧!$A$2:$M$6097,9,0),"")</f>
        <v/>
      </c>
      <c r="K5330" s="68" t="str">
        <f>IFERROR(VLOOKUP($B5330,APガラス性能一覧!$A$2:$M$6097,10,0),"")</f>
        <v/>
      </c>
      <c r="L5330" s="68" t="str">
        <f>IFERROR(VLOOKUP($B5330,APガラス性能一覧!$A$2:$M$6097,11,0),"")</f>
        <v/>
      </c>
      <c r="M5330" s="68" t="str">
        <f>IFERROR(VLOOKUP($B5330,APガラス性能一覧!$A$2:$M$6097,12,0),"")</f>
        <v/>
      </c>
      <c r="N5330" s="68" t="str">
        <f>IFERROR(VLOOKUP($B5330,APガラス性能一覧!$A$2:$M$6097,13,0),"")</f>
        <v/>
      </c>
    </row>
    <row r="5331" spans="2:14" x14ac:dyDescent="0.4">
      <c r="B5331" s="68" t="str">
        <f>IF($D$2="","",IF($E$2=0.65,IFERROR(IF(INDEX(APガラス性能一覧!A:A,MATCH(ROW(B5325),APガラス性能一覧!$O:$O,0))="","",INDEX(APガラス性能一覧!A:A,MATCH(ROW(B5325),APガラス性能一覧!$O:$O,0))),""),IFERROR(IF(INDEX(APガラス性能一覧!A:A,MATCH(ROW(B5325),APガラス性能一覧!$N:$N,0))="","",INDEX(APガラス性能一覧!A:A,MATCH(ROW(B5325),APガラス性能一覧!$N:$N,0))),"")))</f>
        <v/>
      </c>
      <c r="C5331" s="68" t="str">
        <f>IFERROR(VLOOKUP($B5331,APガラス性能一覧!$A$2:$M$6097,2,0),"")</f>
        <v/>
      </c>
      <c r="D5331" s="68" t="str">
        <f>IFERROR(VLOOKUP($B5331,APガラス性能一覧!$A$2:$M$6097,3,0),"")</f>
        <v/>
      </c>
      <c r="E5331" s="68" t="str">
        <f>IFERROR(VLOOKUP($B5331,APガラス性能一覧!$A$2:$M$6097,4,0),"")</f>
        <v/>
      </c>
      <c r="F5331" s="68" t="str">
        <f>IFERROR(VLOOKUP($B5331,APガラス性能一覧!$A$2:$M$6097,5,0),"")</f>
        <v/>
      </c>
      <c r="G5331" s="68" t="str">
        <f>IFERROR(VLOOKUP($B5331,APガラス性能一覧!$A$2:$M$6097,6,0),"")</f>
        <v/>
      </c>
      <c r="H5331" s="68" t="str">
        <f>IFERROR(VLOOKUP($B5331,APガラス性能一覧!$A$2:$M$6097,7,0),"")</f>
        <v/>
      </c>
      <c r="I5331" s="68" t="str">
        <f>IFERROR(VLOOKUP($B5331,APガラス性能一覧!$A$2:$M$6097,8,0),"")</f>
        <v/>
      </c>
      <c r="J5331" s="68" t="str">
        <f>IFERROR(VLOOKUP($B5331,APガラス性能一覧!$A$2:$M$6097,9,0),"")</f>
        <v/>
      </c>
      <c r="K5331" s="68" t="str">
        <f>IFERROR(VLOOKUP($B5331,APガラス性能一覧!$A$2:$M$6097,10,0),"")</f>
        <v/>
      </c>
      <c r="L5331" s="68" t="str">
        <f>IFERROR(VLOOKUP($B5331,APガラス性能一覧!$A$2:$M$6097,11,0),"")</f>
        <v/>
      </c>
      <c r="M5331" s="68" t="str">
        <f>IFERROR(VLOOKUP($B5331,APガラス性能一覧!$A$2:$M$6097,12,0),"")</f>
        <v/>
      </c>
      <c r="N5331" s="68" t="str">
        <f>IFERROR(VLOOKUP($B5331,APガラス性能一覧!$A$2:$M$6097,13,0),"")</f>
        <v/>
      </c>
    </row>
    <row r="5332" spans="2:14" x14ac:dyDescent="0.4">
      <c r="B5332" s="68" t="str">
        <f>IF($D$2="","",IF($E$2=0.65,IFERROR(IF(INDEX(APガラス性能一覧!A:A,MATCH(ROW(B5326),APガラス性能一覧!$O:$O,0))="","",INDEX(APガラス性能一覧!A:A,MATCH(ROW(B5326),APガラス性能一覧!$O:$O,0))),""),IFERROR(IF(INDEX(APガラス性能一覧!A:A,MATCH(ROW(B5326),APガラス性能一覧!$N:$N,0))="","",INDEX(APガラス性能一覧!A:A,MATCH(ROW(B5326),APガラス性能一覧!$N:$N,0))),"")))</f>
        <v/>
      </c>
      <c r="C5332" s="68" t="str">
        <f>IFERROR(VLOOKUP($B5332,APガラス性能一覧!$A$2:$M$6097,2,0),"")</f>
        <v/>
      </c>
      <c r="D5332" s="68" t="str">
        <f>IFERROR(VLOOKUP($B5332,APガラス性能一覧!$A$2:$M$6097,3,0),"")</f>
        <v/>
      </c>
      <c r="E5332" s="68" t="str">
        <f>IFERROR(VLOOKUP($B5332,APガラス性能一覧!$A$2:$M$6097,4,0),"")</f>
        <v/>
      </c>
      <c r="F5332" s="68" t="str">
        <f>IFERROR(VLOOKUP($B5332,APガラス性能一覧!$A$2:$M$6097,5,0),"")</f>
        <v/>
      </c>
      <c r="G5332" s="68" t="str">
        <f>IFERROR(VLOOKUP($B5332,APガラス性能一覧!$A$2:$M$6097,6,0),"")</f>
        <v/>
      </c>
      <c r="H5332" s="68" t="str">
        <f>IFERROR(VLOOKUP($B5332,APガラス性能一覧!$A$2:$M$6097,7,0),"")</f>
        <v/>
      </c>
      <c r="I5332" s="68" t="str">
        <f>IFERROR(VLOOKUP($B5332,APガラス性能一覧!$A$2:$M$6097,8,0),"")</f>
        <v/>
      </c>
      <c r="J5332" s="68" t="str">
        <f>IFERROR(VLOOKUP($B5332,APガラス性能一覧!$A$2:$M$6097,9,0),"")</f>
        <v/>
      </c>
      <c r="K5332" s="68" t="str">
        <f>IFERROR(VLOOKUP($B5332,APガラス性能一覧!$A$2:$M$6097,10,0),"")</f>
        <v/>
      </c>
      <c r="L5332" s="68" t="str">
        <f>IFERROR(VLOOKUP($B5332,APガラス性能一覧!$A$2:$M$6097,11,0),"")</f>
        <v/>
      </c>
      <c r="M5332" s="68" t="str">
        <f>IFERROR(VLOOKUP($B5332,APガラス性能一覧!$A$2:$M$6097,12,0),"")</f>
        <v/>
      </c>
      <c r="N5332" s="68" t="str">
        <f>IFERROR(VLOOKUP($B5332,APガラス性能一覧!$A$2:$M$6097,13,0),"")</f>
        <v/>
      </c>
    </row>
    <row r="5333" spans="2:14" x14ac:dyDescent="0.4">
      <c r="B5333" s="68" t="str">
        <f>IF($D$2="","",IF($E$2=0.65,IFERROR(IF(INDEX(APガラス性能一覧!A:A,MATCH(ROW(B5327),APガラス性能一覧!$O:$O,0))="","",INDEX(APガラス性能一覧!A:A,MATCH(ROW(B5327),APガラス性能一覧!$O:$O,0))),""),IFERROR(IF(INDEX(APガラス性能一覧!A:A,MATCH(ROW(B5327),APガラス性能一覧!$N:$N,0))="","",INDEX(APガラス性能一覧!A:A,MATCH(ROW(B5327),APガラス性能一覧!$N:$N,0))),"")))</f>
        <v/>
      </c>
      <c r="C5333" s="68" t="str">
        <f>IFERROR(VLOOKUP($B5333,APガラス性能一覧!$A$2:$M$6097,2,0),"")</f>
        <v/>
      </c>
      <c r="D5333" s="68" t="str">
        <f>IFERROR(VLOOKUP($B5333,APガラス性能一覧!$A$2:$M$6097,3,0),"")</f>
        <v/>
      </c>
      <c r="E5333" s="68" t="str">
        <f>IFERROR(VLOOKUP($B5333,APガラス性能一覧!$A$2:$M$6097,4,0),"")</f>
        <v/>
      </c>
      <c r="F5333" s="68" t="str">
        <f>IFERROR(VLOOKUP($B5333,APガラス性能一覧!$A$2:$M$6097,5,0),"")</f>
        <v/>
      </c>
      <c r="G5333" s="68" t="str">
        <f>IFERROR(VLOOKUP($B5333,APガラス性能一覧!$A$2:$M$6097,6,0),"")</f>
        <v/>
      </c>
      <c r="H5333" s="68" t="str">
        <f>IFERROR(VLOOKUP($B5333,APガラス性能一覧!$A$2:$M$6097,7,0),"")</f>
        <v/>
      </c>
      <c r="I5333" s="68" t="str">
        <f>IFERROR(VLOOKUP($B5333,APガラス性能一覧!$A$2:$M$6097,8,0),"")</f>
        <v/>
      </c>
      <c r="J5333" s="68" t="str">
        <f>IFERROR(VLOOKUP($B5333,APガラス性能一覧!$A$2:$M$6097,9,0),"")</f>
        <v/>
      </c>
      <c r="K5333" s="68" t="str">
        <f>IFERROR(VLOOKUP($B5333,APガラス性能一覧!$A$2:$M$6097,10,0),"")</f>
        <v/>
      </c>
      <c r="L5333" s="68" t="str">
        <f>IFERROR(VLOOKUP($B5333,APガラス性能一覧!$A$2:$M$6097,11,0),"")</f>
        <v/>
      </c>
      <c r="M5333" s="68" t="str">
        <f>IFERROR(VLOOKUP($B5333,APガラス性能一覧!$A$2:$M$6097,12,0),"")</f>
        <v/>
      </c>
      <c r="N5333" s="68" t="str">
        <f>IFERROR(VLOOKUP($B5333,APガラス性能一覧!$A$2:$M$6097,13,0),"")</f>
        <v/>
      </c>
    </row>
    <row r="5334" spans="2:14" x14ac:dyDescent="0.4">
      <c r="B5334" s="68" t="str">
        <f>IF($D$2="","",IF($E$2=0.65,IFERROR(IF(INDEX(APガラス性能一覧!A:A,MATCH(ROW(B5328),APガラス性能一覧!$O:$O,0))="","",INDEX(APガラス性能一覧!A:A,MATCH(ROW(B5328),APガラス性能一覧!$O:$O,0))),""),IFERROR(IF(INDEX(APガラス性能一覧!A:A,MATCH(ROW(B5328),APガラス性能一覧!$N:$N,0))="","",INDEX(APガラス性能一覧!A:A,MATCH(ROW(B5328),APガラス性能一覧!$N:$N,0))),"")))</f>
        <v/>
      </c>
      <c r="C5334" s="68" t="str">
        <f>IFERROR(VLOOKUP($B5334,APガラス性能一覧!$A$2:$M$6097,2,0),"")</f>
        <v/>
      </c>
      <c r="D5334" s="68" t="str">
        <f>IFERROR(VLOOKUP($B5334,APガラス性能一覧!$A$2:$M$6097,3,0),"")</f>
        <v/>
      </c>
      <c r="E5334" s="68" t="str">
        <f>IFERROR(VLOOKUP($B5334,APガラス性能一覧!$A$2:$M$6097,4,0),"")</f>
        <v/>
      </c>
      <c r="F5334" s="68" t="str">
        <f>IFERROR(VLOOKUP($B5334,APガラス性能一覧!$A$2:$M$6097,5,0),"")</f>
        <v/>
      </c>
      <c r="G5334" s="68" t="str">
        <f>IFERROR(VLOOKUP($B5334,APガラス性能一覧!$A$2:$M$6097,6,0),"")</f>
        <v/>
      </c>
      <c r="H5334" s="68" t="str">
        <f>IFERROR(VLOOKUP($B5334,APガラス性能一覧!$A$2:$M$6097,7,0),"")</f>
        <v/>
      </c>
      <c r="I5334" s="68" t="str">
        <f>IFERROR(VLOOKUP($B5334,APガラス性能一覧!$A$2:$M$6097,8,0),"")</f>
        <v/>
      </c>
      <c r="J5334" s="68" t="str">
        <f>IFERROR(VLOOKUP($B5334,APガラス性能一覧!$A$2:$M$6097,9,0),"")</f>
        <v/>
      </c>
      <c r="K5334" s="68" t="str">
        <f>IFERROR(VLOOKUP($B5334,APガラス性能一覧!$A$2:$M$6097,10,0),"")</f>
        <v/>
      </c>
      <c r="L5334" s="68" t="str">
        <f>IFERROR(VLOOKUP($B5334,APガラス性能一覧!$A$2:$M$6097,11,0),"")</f>
        <v/>
      </c>
      <c r="M5334" s="68" t="str">
        <f>IFERROR(VLOOKUP($B5334,APガラス性能一覧!$A$2:$M$6097,12,0),"")</f>
        <v/>
      </c>
      <c r="N5334" s="68" t="str">
        <f>IFERROR(VLOOKUP($B5334,APガラス性能一覧!$A$2:$M$6097,13,0),"")</f>
        <v/>
      </c>
    </row>
    <row r="5335" spans="2:14" x14ac:dyDescent="0.4">
      <c r="B5335" s="68" t="str">
        <f>IF($D$2="","",IF($E$2=0.65,IFERROR(IF(INDEX(APガラス性能一覧!A:A,MATCH(ROW(B5329),APガラス性能一覧!$O:$O,0))="","",INDEX(APガラス性能一覧!A:A,MATCH(ROW(B5329),APガラス性能一覧!$O:$O,0))),""),IFERROR(IF(INDEX(APガラス性能一覧!A:A,MATCH(ROW(B5329),APガラス性能一覧!$N:$N,0))="","",INDEX(APガラス性能一覧!A:A,MATCH(ROW(B5329),APガラス性能一覧!$N:$N,0))),"")))</f>
        <v/>
      </c>
      <c r="C5335" s="68" t="str">
        <f>IFERROR(VLOOKUP($B5335,APガラス性能一覧!$A$2:$M$6097,2,0),"")</f>
        <v/>
      </c>
      <c r="D5335" s="68" t="str">
        <f>IFERROR(VLOOKUP($B5335,APガラス性能一覧!$A$2:$M$6097,3,0),"")</f>
        <v/>
      </c>
      <c r="E5335" s="68" t="str">
        <f>IFERROR(VLOOKUP($B5335,APガラス性能一覧!$A$2:$M$6097,4,0),"")</f>
        <v/>
      </c>
      <c r="F5335" s="68" t="str">
        <f>IFERROR(VLOOKUP($B5335,APガラス性能一覧!$A$2:$M$6097,5,0),"")</f>
        <v/>
      </c>
      <c r="G5335" s="68" t="str">
        <f>IFERROR(VLOOKUP($B5335,APガラス性能一覧!$A$2:$M$6097,6,0),"")</f>
        <v/>
      </c>
      <c r="H5335" s="68" t="str">
        <f>IFERROR(VLOOKUP($B5335,APガラス性能一覧!$A$2:$M$6097,7,0),"")</f>
        <v/>
      </c>
      <c r="I5335" s="68" t="str">
        <f>IFERROR(VLOOKUP($B5335,APガラス性能一覧!$A$2:$M$6097,8,0),"")</f>
        <v/>
      </c>
      <c r="J5335" s="68" t="str">
        <f>IFERROR(VLOOKUP($B5335,APガラス性能一覧!$A$2:$M$6097,9,0),"")</f>
        <v/>
      </c>
      <c r="K5335" s="68" t="str">
        <f>IFERROR(VLOOKUP($B5335,APガラス性能一覧!$A$2:$M$6097,10,0),"")</f>
        <v/>
      </c>
      <c r="L5335" s="68" t="str">
        <f>IFERROR(VLOOKUP($B5335,APガラス性能一覧!$A$2:$M$6097,11,0),"")</f>
        <v/>
      </c>
      <c r="M5335" s="68" t="str">
        <f>IFERROR(VLOOKUP($B5335,APガラス性能一覧!$A$2:$M$6097,12,0),"")</f>
        <v/>
      </c>
      <c r="N5335" s="68" t="str">
        <f>IFERROR(VLOOKUP($B5335,APガラス性能一覧!$A$2:$M$6097,13,0),"")</f>
        <v/>
      </c>
    </row>
    <row r="5336" spans="2:14" x14ac:dyDescent="0.4">
      <c r="B5336" s="68" t="str">
        <f>IF($D$2="","",IF($E$2=0.65,IFERROR(IF(INDEX(APガラス性能一覧!A:A,MATCH(ROW(B5330),APガラス性能一覧!$O:$O,0))="","",INDEX(APガラス性能一覧!A:A,MATCH(ROW(B5330),APガラス性能一覧!$O:$O,0))),""),IFERROR(IF(INDEX(APガラス性能一覧!A:A,MATCH(ROW(B5330),APガラス性能一覧!$N:$N,0))="","",INDEX(APガラス性能一覧!A:A,MATCH(ROW(B5330),APガラス性能一覧!$N:$N,0))),"")))</f>
        <v/>
      </c>
      <c r="C5336" s="68" t="str">
        <f>IFERROR(VLOOKUP($B5336,APガラス性能一覧!$A$2:$M$6097,2,0),"")</f>
        <v/>
      </c>
      <c r="D5336" s="68" t="str">
        <f>IFERROR(VLOOKUP($B5336,APガラス性能一覧!$A$2:$M$6097,3,0),"")</f>
        <v/>
      </c>
      <c r="E5336" s="68" t="str">
        <f>IFERROR(VLOOKUP($B5336,APガラス性能一覧!$A$2:$M$6097,4,0),"")</f>
        <v/>
      </c>
      <c r="F5336" s="68" t="str">
        <f>IFERROR(VLOOKUP($B5336,APガラス性能一覧!$A$2:$M$6097,5,0),"")</f>
        <v/>
      </c>
      <c r="G5336" s="68" t="str">
        <f>IFERROR(VLOOKUP($B5336,APガラス性能一覧!$A$2:$M$6097,6,0),"")</f>
        <v/>
      </c>
      <c r="H5336" s="68" t="str">
        <f>IFERROR(VLOOKUP($B5336,APガラス性能一覧!$A$2:$M$6097,7,0),"")</f>
        <v/>
      </c>
      <c r="I5336" s="68" t="str">
        <f>IFERROR(VLOOKUP($B5336,APガラス性能一覧!$A$2:$M$6097,8,0),"")</f>
        <v/>
      </c>
      <c r="J5336" s="68" t="str">
        <f>IFERROR(VLOOKUP($B5336,APガラス性能一覧!$A$2:$M$6097,9,0),"")</f>
        <v/>
      </c>
      <c r="K5336" s="68" t="str">
        <f>IFERROR(VLOOKUP($B5336,APガラス性能一覧!$A$2:$M$6097,10,0),"")</f>
        <v/>
      </c>
      <c r="L5336" s="68" t="str">
        <f>IFERROR(VLOOKUP($B5336,APガラス性能一覧!$A$2:$M$6097,11,0),"")</f>
        <v/>
      </c>
      <c r="M5336" s="68" t="str">
        <f>IFERROR(VLOOKUP($B5336,APガラス性能一覧!$A$2:$M$6097,12,0),"")</f>
        <v/>
      </c>
      <c r="N5336" s="68" t="str">
        <f>IFERROR(VLOOKUP($B5336,APガラス性能一覧!$A$2:$M$6097,13,0),"")</f>
        <v/>
      </c>
    </row>
    <row r="5337" spans="2:14" x14ac:dyDescent="0.4">
      <c r="B5337" s="68" t="str">
        <f>IF($D$2="","",IF($E$2=0.65,IFERROR(IF(INDEX(APガラス性能一覧!A:A,MATCH(ROW(B5331),APガラス性能一覧!$O:$O,0))="","",INDEX(APガラス性能一覧!A:A,MATCH(ROW(B5331),APガラス性能一覧!$O:$O,0))),""),IFERROR(IF(INDEX(APガラス性能一覧!A:A,MATCH(ROW(B5331),APガラス性能一覧!$N:$N,0))="","",INDEX(APガラス性能一覧!A:A,MATCH(ROW(B5331),APガラス性能一覧!$N:$N,0))),"")))</f>
        <v/>
      </c>
      <c r="C5337" s="68" t="str">
        <f>IFERROR(VLOOKUP($B5337,APガラス性能一覧!$A$2:$M$6097,2,0),"")</f>
        <v/>
      </c>
      <c r="D5337" s="68" t="str">
        <f>IFERROR(VLOOKUP($B5337,APガラス性能一覧!$A$2:$M$6097,3,0),"")</f>
        <v/>
      </c>
      <c r="E5337" s="68" t="str">
        <f>IFERROR(VLOOKUP($B5337,APガラス性能一覧!$A$2:$M$6097,4,0),"")</f>
        <v/>
      </c>
      <c r="F5337" s="68" t="str">
        <f>IFERROR(VLOOKUP($B5337,APガラス性能一覧!$A$2:$M$6097,5,0),"")</f>
        <v/>
      </c>
      <c r="G5337" s="68" t="str">
        <f>IFERROR(VLOOKUP($B5337,APガラス性能一覧!$A$2:$M$6097,6,0),"")</f>
        <v/>
      </c>
      <c r="H5337" s="68" t="str">
        <f>IFERROR(VLOOKUP($B5337,APガラス性能一覧!$A$2:$M$6097,7,0),"")</f>
        <v/>
      </c>
      <c r="I5337" s="68" t="str">
        <f>IFERROR(VLOOKUP($B5337,APガラス性能一覧!$A$2:$M$6097,8,0),"")</f>
        <v/>
      </c>
      <c r="J5337" s="68" t="str">
        <f>IFERROR(VLOOKUP($B5337,APガラス性能一覧!$A$2:$M$6097,9,0),"")</f>
        <v/>
      </c>
      <c r="K5337" s="68" t="str">
        <f>IFERROR(VLOOKUP($B5337,APガラス性能一覧!$A$2:$M$6097,10,0),"")</f>
        <v/>
      </c>
      <c r="L5337" s="68" t="str">
        <f>IFERROR(VLOOKUP($B5337,APガラス性能一覧!$A$2:$M$6097,11,0),"")</f>
        <v/>
      </c>
      <c r="M5337" s="68" t="str">
        <f>IFERROR(VLOOKUP($B5337,APガラス性能一覧!$A$2:$M$6097,12,0),"")</f>
        <v/>
      </c>
      <c r="N5337" s="68" t="str">
        <f>IFERROR(VLOOKUP($B5337,APガラス性能一覧!$A$2:$M$6097,13,0),"")</f>
        <v/>
      </c>
    </row>
    <row r="5338" spans="2:14" x14ac:dyDescent="0.4">
      <c r="B5338" s="68" t="str">
        <f>IF($D$2="","",IF($E$2=0.65,IFERROR(IF(INDEX(APガラス性能一覧!A:A,MATCH(ROW(B5332),APガラス性能一覧!$O:$O,0))="","",INDEX(APガラス性能一覧!A:A,MATCH(ROW(B5332),APガラス性能一覧!$O:$O,0))),""),IFERROR(IF(INDEX(APガラス性能一覧!A:A,MATCH(ROW(B5332),APガラス性能一覧!$N:$N,0))="","",INDEX(APガラス性能一覧!A:A,MATCH(ROW(B5332),APガラス性能一覧!$N:$N,0))),"")))</f>
        <v/>
      </c>
      <c r="C5338" s="68" t="str">
        <f>IFERROR(VLOOKUP($B5338,APガラス性能一覧!$A$2:$M$6097,2,0),"")</f>
        <v/>
      </c>
      <c r="D5338" s="68" t="str">
        <f>IFERROR(VLOOKUP($B5338,APガラス性能一覧!$A$2:$M$6097,3,0),"")</f>
        <v/>
      </c>
      <c r="E5338" s="68" t="str">
        <f>IFERROR(VLOOKUP($B5338,APガラス性能一覧!$A$2:$M$6097,4,0),"")</f>
        <v/>
      </c>
      <c r="F5338" s="68" t="str">
        <f>IFERROR(VLOOKUP($B5338,APガラス性能一覧!$A$2:$M$6097,5,0),"")</f>
        <v/>
      </c>
      <c r="G5338" s="68" t="str">
        <f>IFERROR(VLOOKUP($B5338,APガラス性能一覧!$A$2:$M$6097,6,0),"")</f>
        <v/>
      </c>
      <c r="H5338" s="68" t="str">
        <f>IFERROR(VLOOKUP($B5338,APガラス性能一覧!$A$2:$M$6097,7,0),"")</f>
        <v/>
      </c>
      <c r="I5338" s="68" t="str">
        <f>IFERROR(VLOOKUP($B5338,APガラス性能一覧!$A$2:$M$6097,8,0),"")</f>
        <v/>
      </c>
      <c r="J5338" s="68" t="str">
        <f>IFERROR(VLOOKUP($B5338,APガラス性能一覧!$A$2:$M$6097,9,0),"")</f>
        <v/>
      </c>
      <c r="K5338" s="68" t="str">
        <f>IFERROR(VLOOKUP($B5338,APガラス性能一覧!$A$2:$M$6097,10,0),"")</f>
        <v/>
      </c>
      <c r="L5338" s="68" t="str">
        <f>IFERROR(VLOOKUP($B5338,APガラス性能一覧!$A$2:$M$6097,11,0),"")</f>
        <v/>
      </c>
      <c r="M5338" s="68" t="str">
        <f>IFERROR(VLOOKUP($B5338,APガラス性能一覧!$A$2:$M$6097,12,0),"")</f>
        <v/>
      </c>
      <c r="N5338" s="68" t="str">
        <f>IFERROR(VLOOKUP($B5338,APガラス性能一覧!$A$2:$M$6097,13,0),"")</f>
        <v/>
      </c>
    </row>
    <row r="5339" spans="2:14" x14ac:dyDescent="0.4">
      <c r="B5339" s="68" t="str">
        <f>IF($D$2="","",IF($E$2=0.65,IFERROR(IF(INDEX(APガラス性能一覧!A:A,MATCH(ROW(B5333),APガラス性能一覧!$O:$O,0))="","",INDEX(APガラス性能一覧!A:A,MATCH(ROW(B5333),APガラス性能一覧!$O:$O,0))),""),IFERROR(IF(INDEX(APガラス性能一覧!A:A,MATCH(ROW(B5333),APガラス性能一覧!$N:$N,0))="","",INDEX(APガラス性能一覧!A:A,MATCH(ROW(B5333),APガラス性能一覧!$N:$N,0))),"")))</f>
        <v/>
      </c>
      <c r="C5339" s="68" t="str">
        <f>IFERROR(VLOOKUP($B5339,APガラス性能一覧!$A$2:$M$6097,2,0),"")</f>
        <v/>
      </c>
      <c r="D5339" s="68" t="str">
        <f>IFERROR(VLOOKUP($B5339,APガラス性能一覧!$A$2:$M$6097,3,0),"")</f>
        <v/>
      </c>
      <c r="E5339" s="68" t="str">
        <f>IFERROR(VLOOKUP($B5339,APガラス性能一覧!$A$2:$M$6097,4,0),"")</f>
        <v/>
      </c>
      <c r="F5339" s="68" t="str">
        <f>IFERROR(VLOOKUP($B5339,APガラス性能一覧!$A$2:$M$6097,5,0),"")</f>
        <v/>
      </c>
      <c r="G5339" s="68" t="str">
        <f>IFERROR(VLOOKUP($B5339,APガラス性能一覧!$A$2:$M$6097,6,0),"")</f>
        <v/>
      </c>
      <c r="H5339" s="68" t="str">
        <f>IFERROR(VLOOKUP($B5339,APガラス性能一覧!$A$2:$M$6097,7,0),"")</f>
        <v/>
      </c>
      <c r="I5339" s="68" t="str">
        <f>IFERROR(VLOOKUP($B5339,APガラス性能一覧!$A$2:$M$6097,8,0),"")</f>
        <v/>
      </c>
      <c r="J5339" s="68" t="str">
        <f>IFERROR(VLOOKUP($B5339,APガラス性能一覧!$A$2:$M$6097,9,0),"")</f>
        <v/>
      </c>
      <c r="K5339" s="68" t="str">
        <f>IFERROR(VLOOKUP($B5339,APガラス性能一覧!$A$2:$M$6097,10,0),"")</f>
        <v/>
      </c>
      <c r="L5339" s="68" t="str">
        <f>IFERROR(VLOOKUP($B5339,APガラス性能一覧!$A$2:$M$6097,11,0),"")</f>
        <v/>
      </c>
      <c r="M5339" s="68" t="str">
        <f>IFERROR(VLOOKUP($B5339,APガラス性能一覧!$A$2:$M$6097,12,0),"")</f>
        <v/>
      </c>
      <c r="N5339" s="68" t="str">
        <f>IFERROR(VLOOKUP($B5339,APガラス性能一覧!$A$2:$M$6097,13,0),"")</f>
        <v/>
      </c>
    </row>
    <row r="5340" spans="2:14" x14ac:dyDescent="0.4">
      <c r="B5340" s="68" t="str">
        <f>IF($D$2="","",IF($E$2=0.65,IFERROR(IF(INDEX(APガラス性能一覧!A:A,MATCH(ROW(B5334),APガラス性能一覧!$O:$O,0))="","",INDEX(APガラス性能一覧!A:A,MATCH(ROW(B5334),APガラス性能一覧!$O:$O,0))),""),IFERROR(IF(INDEX(APガラス性能一覧!A:A,MATCH(ROW(B5334),APガラス性能一覧!$N:$N,0))="","",INDEX(APガラス性能一覧!A:A,MATCH(ROW(B5334),APガラス性能一覧!$N:$N,0))),"")))</f>
        <v/>
      </c>
      <c r="C5340" s="68" t="str">
        <f>IFERROR(VLOOKUP($B5340,APガラス性能一覧!$A$2:$M$6097,2,0),"")</f>
        <v/>
      </c>
      <c r="D5340" s="68" t="str">
        <f>IFERROR(VLOOKUP($B5340,APガラス性能一覧!$A$2:$M$6097,3,0),"")</f>
        <v/>
      </c>
      <c r="E5340" s="68" t="str">
        <f>IFERROR(VLOOKUP($B5340,APガラス性能一覧!$A$2:$M$6097,4,0),"")</f>
        <v/>
      </c>
      <c r="F5340" s="68" t="str">
        <f>IFERROR(VLOOKUP($B5340,APガラス性能一覧!$A$2:$M$6097,5,0),"")</f>
        <v/>
      </c>
      <c r="G5340" s="68" t="str">
        <f>IFERROR(VLOOKUP($B5340,APガラス性能一覧!$A$2:$M$6097,6,0),"")</f>
        <v/>
      </c>
      <c r="H5340" s="68" t="str">
        <f>IFERROR(VLOOKUP($B5340,APガラス性能一覧!$A$2:$M$6097,7,0),"")</f>
        <v/>
      </c>
      <c r="I5340" s="68" t="str">
        <f>IFERROR(VLOOKUP($B5340,APガラス性能一覧!$A$2:$M$6097,8,0),"")</f>
        <v/>
      </c>
      <c r="J5340" s="68" t="str">
        <f>IFERROR(VLOOKUP($B5340,APガラス性能一覧!$A$2:$M$6097,9,0),"")</f>
        <v/>
      </c>
      <c r="K5340" s="68" t="str">
        <f>IFERROR(VLOOKUP($B5340,APガラス性能一覧!$A$2:$M$6097,10,0),"")</f>
        <v/>
      </c>
      <c r="L5340" s="68" t="str">
        <f>IFERROR(VLOOKUP($B5340,APガラス性能一覧!$A$2:$M$6097,11,0),"")</f>
        <v/>
      </c>
      <c r="M5340" s="68" t="str">
        <f>IFERROR(VLOOKUP($B5340,APガラス性能一覧!$A$2:$M$6097,12,0),"")</f>
        <v/>
      </c>
      <c r="N5340" s="68" t="str">
        <f>IFERROR(VLOOKUP($B5340,APガラス性能一覧!$A$2:$M$6097,13,0),"")</f>
        <v/>
      </c>
    </row>
    <row r="5341" spans="2:14" x14ac:dyDescent="0.4">
      <c r="B5341" s="68" t="str">
        <f>IF($D$2="","",IF($E$2=0.65,IFERROR(IF(INDEX(APガラス性能一覧!A:A,MATCH(ROW(B5335),APガラス性能一覧!$O:$O,0))="","",INDEX(APガラス性能一覧!A:A,MATCH(ROW(B5335),APガラス性能一覧!$O:$O,0))),""),IFERROR(IF(INDEX(APガラス性能一覧!A:A,MATCH(ROW(B5335),APガラス性能一覧!$N:$N,0))="","",INDEX(APガラス性能一覧!A:A,MATCH(ROW(B5335),APガラス性能一覧!$N:$N,0))),"")))</f>
        <v/>
      </c>
      <c r="C5341" s="68" t="str">
        <f>IFERROR(VLOOKUP($B5341,APガラス性能一覧!$A$2:$M$6097,2,0),"")</f>
        <v/>
      </c>
      <c r="D5341" s="68" t="str">
        <f>IFERROR(VLOOKUP($B5341,APガラス性能一覧!$A$2:$M$6097,3,0),"")</f>
        <v/>
      </c>
      <c r="E5341" s="68" t="str">
        <f>IFERROR(VLOOKUP($B5341,APガラス性能一覧!$A$2:$M$6097,4,0),"")</f>
        <v/>
      </c>
      <c r="F5341" s="68" t="str">
        <f>IFERROR(VLOOKUP($B5341,APガラス性能一覧!$A$2:$M$6097,5,0),"")</f>
        <v/>
      </c>
      <c r="G5341" s="68" t="str">
        <f>IFERROR(VLOOKUP($B5341,APガラス性能一覧!$A$2:$M$6097,6,0),"")</f>
        <v/>
      </c>
      <c r="H5341" s="68" t="str">
        <f>IFERROR(VLOOKUP($B5341,APガラス性能一覧!$A$2:$M$6097,7,0),"")</f>
        <v/>
      </c>
      <c r="I5341" s="68" t="str">
        <f>IFERROR(VLOOKUP($B5341,APガラス性能一覧!$A$2:$M$6097,8,0),"")</f>
        <v/>
      </c>
      <c r="J5341" s="68" t="str">
        <f>IFERROR(VLOOKUP($B5341,APガラス性能一覧!$A$2:$M$6097,9,0),"")</f>
        <v/>
      </c>
      <c r="K5341" s="68" t="str">
        <f>IFERROR(VLOOKUP($B5341,APガラス性能一覧!$A$2:$M$6097,10,0),"")</f>
        <v/>
      </c>
      <c r="L5341" s="68" t="str">
        <f>IFERROR(VLOOKUP($B5341,APガラス性能一覧!$A$2:$M$6097,11,0),"")</f>
        <v/>
      </c>
      <c r="M5341" s="68" t="str">
        <f>IFERROR(VLOOKUP($B5341,APガラス性能一覧!$A$2:$M$6097,12,0),"")</f>
        <v/>
      </c>
      <c r="N5341" s="68" t="str">
        <f>IFERROR(VLOOKUP($B5341,APガラス性能一覧!$A$2:$M$6097,13,0),"")</f>
        <v/>
      </c>
    </row>
    <row r="5342" spans="2:14" x14ac:dyDescent="0.4">
      <c r="B5342" s="68" t="str">
        <f>IF($D$2="","",IF($E$2=0.65,IFERROR(IF(INDEX(APガラス性能一覧!A:A,MATCH(ROW(B5336),APガラス性能一覧!$O:$O,0))="","",INDEX(APガラス性能一覧!A:A,MATCH(ROW(B5336),APガラス性能一覧!$O:$O,0))),""),IFERROR(IF(INDEX(APガラス性能一覧!A:A,MATCH(ROW(B5336),APガラス性能一覧!$N:$N,0))="","",INDEX(APガラス性能一覧!A:A,MATCH(ROW(B5336),APガラス性能一覧!$N:$N,0))),"")))</f>
        <v/>
      </c>
      <c r="C5342" s="68" t="str">
        <f>IFERROR(VLOOKUP($B5342,APガラス性能一覧!$A$2:$M$6097,2,0),"")</f>
        <v/>
      </c>
      <c r="D5342" s="68" t="str">
        <f>IFERROR(VLOOKUP($B5342,APガラス性能一覧!$A$2:$M$6097,3,0),"")</f>
        <v/>
      </c>
      <c r="E5342" s="68" t="str">
        <f>IFERROR(VLOOKUP($B5342,APガラス性能一覧!$A$2:$M$6097,4,0),"")</f>
        <v/>
      </c>
      <c r="F5342" s="68" t="str">
        <f>IFERROR(VLOOKUP($B5342,APガラス性能一覧!$A$2:$M$6097,5,0),"")</f>
        <v/>
      </c>
      <c r="G5342" s="68" t="str">
        <f>IFERROR(VLOOKUP($B5342,APガラス性能一覧!$A$2:$M$6097,6,0),"")</f>
        <v/>
      </c>
      <c r="H5342" s="68" t="str">
        <f>IFERROR(VLOOKUP($B5342,APガラス性能一覧!$A$2:$M$6097,7,0),"")</f>
        <v/>
      </c>
      <c r="I5342" s="68" t="str">
        <f>IFERROR(VLOOKUP($B5342,APガラス性能一覧!$A$2:$M$6097,8,0),"")</f>
        <v/>
      </c>
      <c r="J5342" s="68" t="str">
        <f>IFERROR(VLOOKUP($B5342,APガラス性能一覧!$A$2:$M$6097,9,0),"")</f>
        <v/>
      </c>
      <c r="K5342" s="68" t="str">
        <f>IFERROR(VLOOKUP($B5342,APガラス性能一覧!$A$2:$M$6097,10,0),"")</f>
        <v/>
      </c>
      <c r="L5342" s="68" t="str">
        <f>IFERROR(VLOOKUP($B5342,APガラス性能一覧!$A$2:$M$6097,11,0),"")</f>
        <v/>
      </c>
      <c r="M5342" s="68" t="str">
        <f>IFERROR(VLOOKUP($B5342,APガラス性能一覧!$A$2:$M$6097,12,0),"")</f>
        <v/>
      </c>
      <c r="N5342" s="68" t="str">
        <f>IFERROR(VLOOKUP($B5342,APガラス性能一覧!$A$2:$M$6097,13,0),"")</f>
        <v/>
      </c>
    </row>
    <row r="5343" spans="2:14" x14ac:dyDescent="0.4">
      <c r="B5343" s="68" t="str">
        <f>IF($D$2="","",IF($E$2=0.65,IFERROR(IF(INDEX(APガラス性能一覧!A:A,MATCH(ROW(B5337),APガラス性能一覧!$O:$O,0))="","",INDEX(APガラス性能一覧!A:A,MATCH(ROW(B5337),APガラス性能一覧!$O:$O,0))),""),IFERROR(IF(INDEX(APガラス性能一覧!A:A,MATCH(ROW(B5337),APガラス性能一覧!$N:$N,0))="","",INDEX(APガラス性能一覧!A:A,MATCH(ROW(B5337),APガラス性能一覧!$N:$N,0))),"")))</f>
        <v/>
      </c>
      <c r="C5343" s="68" t="str">
        <f>IFERROR(VLOOKUP($B5343,APガラス性能一覧!$A$2:$M$6097,2,0),"")</f>
        <v/>
      </c>
      <c r="D5343" s="68" t="str">
        <f>IFERROR(VLOOKUP($B5343,APガラス性能一覧!$A$2:$M$6097,3,0),"")</f>
        <v/>
      </c>
      <c r="E5343" s="68" t="str">
        <f>IFERROR(VLOOKUP($B5343,APガラス性能一覧!$A$2:$M$6097,4,0),"")</f>
        <v/>
      </c>
      <c r="F5343" s="68" t="str">
        <f>IFERROR(VLOOKUP($B5343,APガラス性能一覧!$A$2:$M$6097,5,0),"")</f>
        <v/>
      </c>
      <c r="G5343" s="68" t="str">
        <f>IFERROR(VLOOKUP($B5343,APガラス性能一覧!$A$2:$M$6097,6,0),"")</f>
        <v/>
      </c>
      <c r="H5343" s="68" t="str">
        <f>IFERROR(VLOOKUP($B5343,APガラス性能一覧!$A$2:$M$6097,7,0),"")</f>
        <v/>
      </c>
      <c r="I5343" s="68" t="str">
        <f>IFERROR(VLOOKUP($B5343,APガラス性能一覧!$A$2:$M$6097,8,0),"")</f>
        <v/>
      </c>
      <c r="J5343" s="68" t="str">
        <f>IFERROR(VLOOKUP($B5343,APガラス性能一覧!$A$2:$M$6097,9,0),"")</f>
        <v/>
      </c>
      <c r="K5343" s="68" t="str">
        <f>IFERROR(VLOOKUP($B5343,APガラス性能一覧!$A$2:$M$6097,10,0),"")</f>
        <v/>
      </c>
      <c r="L5343" s="68" t="str">
        <f>IFERROR(VLOOKUP($B5343,APガラス性能一覧!$A$2:$M$6097,11,0),"")</f>
        <v/>
      </c>
      <c r="M5343" s="68" t="str">
        <f>IFERROR(VLOOKUP($B5343,APガラス性能一覧!$A$2:$M$6097,12,0),"")</f>
        <v/>
      </c>
      <c r="N5343" s="68" t="str">
        <f>IFERROR(VLOOKUP($B5343,APガラス性能一覧!$A$2:$M$6097,13,0),"")</f>
        <v/>
      </c>
    </row>
    <row r="5344" spans="2:14" x14ac:dyDescent="0.4">
      <c r="B5344" s="68" t="str">
        <f>IF($D$2="","",IF($E$2=0.65,IFERROR(IF(INDEX(APガラス性能一覧!A:A,MATCH(ROW(B5338),APガラス性能一覧!$O:$O,0))="","",INDEX(APガラス性能一覧!A:A,MATCH(ROW(B5338),APガラス性能一覧!$O:$O,0))),""),IFERROR(IF(INDEX(APガラス性能一覧!A:A,MATCH(ROW(B5338),APガラス性能一覧!$N:$N,0))="","",INDEX(APガラス性能一覧!A:A,MATCH(ROW(B5338),APガラス性能一覧!$N:$N,0))),"")))</f>
        <v/>
      </c>
      <c r="C5344" s="68" t="str">
        <f>IFERROR(VLOOKUP($B5344,APガラス性能一覧!$A$2:$M$6097,2,0),"")</f>
        <v/>
      </c>
      <c r="D5344" s="68" t="str">
        <f>IFERROR(VLOOKUP($B5344,APガラス性能一覧!$A$2:$M$6097,3,0),"")</f>
        <v/>
      </c>
      <c r="E5344" s="68" t="str">
        <f>IFERROR(VLOOKUP($B5344,APガラス性能一覧!$A$2:$M$6097,4,0),"")</f>
        <v/>
      </c>
      <c r="F5344" s="68" t="str">
        <f>IFERROR(VLOOKUP($B5344,APガラス性能一覧!$A$2:$M$6097,5,0),"")</f>
        <v/>
      </c>
      <c r="G5344" s="68" t="str">
        <f>IFERROR(VLOOKUP($B5344,APガラス性能一覧!$A$2:$M$6097,6,0),"")</f>
        <v/>
      </c>
      <c r="H5344" s="68" t="str">
        <f>IFERROR(VLOOKUP($B5344,APガラス性能一覧!$A$2:$M$6097,7,0),"")</f>
        <v/>
      </c>
      <c r="I5344" s="68" t="str">
        <f>IFERROR(VLOOKUP($B5344,APガラス性能一覧!$A$2:$M$6097,8,0),"")</f>
        <v/>
      </c>
      <c r="J5344" s="68" t="str">
        <f>IFERROR(VLOOKUP($B5344,APガラス性能一覧!$A$2:$M$6097,9,0),"")</f>
        <v/>
      </c>
      <c r="K5344" s="68" t="str">
        <f>IFERROR(VLOOKUP($B5344,APガラス性能一覧!$A$2:$M$6097,10,0),"")</f>
        <v/>
      </c>
      <c r="L5344" s="68" t="str">
        <f>IFERROR(VLOOKUP($B5344,APガラス性能一覧!$A$2:$M$6097,11,0),"")</f>
        <v/>
      </c>
      <c r="M5344" s="68" t="str">
        <f>IFERROR(VLOOKUP($B5344,APガラス性能一覧!$A$2:$M$6097,12,0),"")</f>
        <v/>
      </c>
      <c r="N5344" s="68" t="str">
        <f>IFERROR(VLOOKUP($B5344,APガラス性能一覧!$A$2:$M$6097,13,0),"")</f>
        <v/>
      </c>
    </row>
    <row r="5345" spans="2:14" x14ac:dyDescent="0.4">
      <c r="B5345" s="68" t="str">
        <f>IF($D$2="","",IF($E$2=0.65,IFERROR(IF(INDEX(APガラス性能一覧!A:A,MATCH(ROW(B5339),APガラス性能一覧!$O:$O,0))="","",INDEX(APガラス性能一覧!A:A,MATCH(ROW(B5339),APガラス性能一覧!$O:$O,0))),""),IFERROR(IF(INDEX(APガラス性能一覧!A:A,MATCH(ROW(B5339),APガラス性能一覧!$N:$N,0))="","",INDEX(APガラス性能一覧!A:A,MATCH(ROW(B5339),APガラス性能一覧!$N:$N,0))),"")))</f>
        <v/>
      </c>
      <c r="C5345" s="68" t="str">
        <f>IFERROR(VLOOKUP($B5345,APガラス性能一覧!$A$2:$M$6097,2,0),"")</f>
        <v/>
      </c>
      <c r="D5345" s="68" t="str">
        <f>IFERROR(VLOOKUP($B5345,APガラス性能一覧!$A$2:$M$6097,3,0),"")</f>
        <v/>
      </c>
      <c r="E5345" s="68" t="str">
        <f>IFERROR(VLOOKUP($B5345,APガラス性能一覧!$A$2:$M$6097,4,0),"")</f>
        <v/>
      </c>
      <c r="F5345" s="68" t="str">
        <f>IFERROR(VLOOKUP($B5345,APガラス性能一覧!$A$2:$M$6097,5,0),"")</f>
        <v/>
      </c>
      <c r="G5345" s="68" t="str">
        <f>IFERROR(VLOOKUP($B5345,APガラス性能一覧!$A$2:$M$6097,6,0),"")</f>
        <v/>
      </c>
      <c r="H5345" s="68" t="str">
        <f>IFERROR(VLOOKUP($B5345,APガラス性能一覧!$A$2:$M$6097,7,0),"")</f>
        <v/>
      </c>
      <c r="I5345" s="68" t="str">
        <f>IFERROR(VLOOKUP($B5345,APガラス性能一覧!$A$2:$M$6097,8,0),"")</f>
        <v/>
      </c>
      <c r="J5345" s="68" t="str">
        <f>IFERROR(VLOOKUP($B5345,APガラス性能一覧!$A$2:$M$6097,9,0),"")</f>
        <v/>
      </c>
      <c r="K5345" s="68" t="str">
        <f>IFERROR(VLOOKUP($B5345,APガラス性能一覧!$A$2:$M$6097,10,0),"")</f>
        <v/>
      </c>
      <c r="L5345" s="68" t="str">
        <f>IFERROR(VLOOKUP($B5345,APガラス性能一覧!$A$2:$M$6097,11,0),"")</f>
        <v/>
      </c>
      <c r="M5345" s="68" t="str">
        <f>IFERROR(VLOOKUP($B5345,APガラス性能一覧!$A$2:$M$6097,12,0),"")</f>
        <v/>
      </c>
      <c r="N5345" s="68" t="str">
        <f>IFERROR(VLOOKUP($B5345,APガラス性能一覧!$A$2:$M$6097,13,0),"")</f>
        <v/>
      </c>
    </row>
    <row r="5346" spans="2:14" x14ac:dyDescent="0.4">
      <c r="B5346" s="68" t="str">
        <f>IF($D$2="","",IF($E$2=0.65,IFERROR(IF(INDEX(APガラス性能一覧!A:A,MATCH(ROW(B5340),APガラス性能一覧!$O:$O,0))="","",INDEX(APガラス性能一覧!A:A,MATCH(ROW(B5340),APガラス性能一覧!$O:$O,0))),""),IFERROR(IF(INDEX(APガラス性能一覧!A:A,MATCH(ROW(B5340),APガラス性能一覧!$N:$N,0))="","",INDEX(APガラス性能一覧!A:A,MATCH(ROW(B5340),APガラス性能一覧!$N:$N,0))),"")))</f>
        <v/>
      </c>
      <c r="C5346" s="68" t="str">
        <f>IFERROR(VLOOKUP($B5346,APガラス性能一覧!$A$2:$M$6097,2,0),"")</f>
        <v/>
      </c>
      <c r="D5346" s="68" t="str">
        <f>IFERROR(VLOOKUP($B5346,APガラス性能一覧!$A$2:$M$6097,3,0),"")</f>
        <v/>
      </c>
      <c r="E5346" s="68" t="str">
        <f>IFERROR(VLOOKUP($B5346,APガラス性能一覧!$A$2:$M$6097,4,0),"")</f>
        <v/>
      </c>
      <c r="F5346" s="68" t="str">
        <f>IFERROR(VLOOKUP($B5346,APガラス性能一覧!$A$2:$M$6097,5,0),"")</f>
        <v/>
      </c>
      <c r="G5346" s="68" t="str">
        <f>IFERROR(VLOOKUP($B5346,APガラス性能一覧!$A$2:$M$6097,6,0),"")</f>
        <v/>
      </c>
      <c r="H5346" s="68" t="str">
        <f>IFERROR(VLOOKUP($B5346,APガラス性能一覧!$A$2:$M$6097,7,0),"")</f>
        <v/>
      </c>
      <c r="I5346" s="68" t="str">
        <f>IFERROR(VLOOKUP($B5346,APガラス性能一覧!$A$2:$M$6097,8,0),"")</f>
        <v/>
      </c>
      <c r="J5346" s="68" t="str">
        <f>IFERROR(VLOOKUP($B5346,APガラス性能一覧!$A$2:$M$6097,9,0),"")</f>
        <v/>
      </c>
      <c r="K5346" s="68" t="str">
        <f>IFERROR(VLOOKUP($B5346,APガラス性能一覧!$A$2:$M$6097,10,0),"")</f>
        <v/>
      </c>
      <c r="L5346" s="68" t="str">
        <f>IFERROR(VLOOKUP($B5346,APガラス性能一覧!$A$2:$M$6097,11,0),"")</f>
        <v/>
      </c>
      <c r="M5346" s="68" t="str">
        <f>IFERROR(VLOOKUP($B5346,APガラス性能一覧!$A$2:$M$6097,12,0),"")</f>
        <v/>
      </c>
      <c r="N5346" s="68" t="str">
        <f>IFERROR(VLOOKUP($B5346,APガラス性能一覧!$A$2:$M$6097,13,0),"")</f>
        <v/>
      </c>
    </row>
    <row r="5347" spans="2:14" x14ac:dyDescent="0.4">
      <c r="B5347" s="68" t="str">
        <f>IF($D$2="","",IF($E$2=0.65,IFERROR(IF(INDEX(APガラス性能一覧!A:A,MATCH(ROW(B5341),APガラス性能一覧!$O:$O,0))="","",INDEX(APガラス性能一覧!A:A,MATCH(ROW(B5341),APガラス性能一覧!$O:$O,0))),""),IFERROR(IF(INDEX(APガラス性能一覧!A:A,MATCH(ROW(B5341),APガラス性能一覧!$N:$N,0))="","",INDEX(APガラス性能一覧!A:A,MATCH(ROW(B5341),APガラス性能一覧!$N:$N,0))),"")))</f>
        <v/>
      </c>
      <c r="C5347" s="68" t="str">
        <f>IFERROR(VLOOKUP($B5347,APガラス性能一覧!$A$2:$M$6097,2,0),"")</f>
        <v/>
      </c>
      <c r="D5347" s="68" t="str">
        <f>IFERROR(VLOOKUP($B5347,APガラス性能一覧!$A$2:$M$6097,3,0),"")</f>
        <v/>
      </c>
      <c r="E5347" s="68" t="str">
        <f>IFERROR(VLOOKUP($B5347,APガラス性能一覧!$A$2:$M$6097,4,0),"")</f>
        <v/>
      </c>
      <c r="F5347" s="68" t="str">
        <f>IFERROR(VLOOKUP($B5347,APガラス性能一覧!$A$2:$M$6097,5,0),"")</f>
        <v/>
      </c>
      <c r="G5347" s="68" t="str">
        <f>IFERROR(VLOOKUP($B5347,APガラス性能一覧!$A$2:$M$6097,6,0),"")</f>
        <v/>
      </c>
      <c r="H5347" s="68" t="str">
        <f>IFERROR(VLOOKUP($B5347,APガラス性能一覧!$A$2:$M$6097,7,0),"")</f>
        <v/>
      </c>
      <c r="I5347" s="68" t="str">
        <f>IFERROR(VLOOKUP($B5347,APガラス性能一覧!$A$2:$M$6097,8,0),"")</f>
        <v/>
      </c>
      <c r="J5347" s="68" t="str">
        <f>IFERROR(VLOOKUP($B5347,APガラス性能一覧!$A$2:$M$6097,9,0),"")</f>
        <v/>
      </c>
      <c r="K5347" s="68" t="str">
        <f>IFERROR(VLOOKUP($B5347,APガラス性能一覧!$A$2:$M$6097,10,0),"")</f>
        <v/>
      </c>
      <c r="L5347" s="68" t="str">
        <f>IFERROR(VLOOKUP($B5347,APガラス性能一覧!$A$2:$M$6097,11,0),"")</f>
        <v/>
      </c>
      <c r="M5347" s="68" t="str">
        <f>IFERROR(VLOOKUP($B5347,APガラス性能一覧!$A$2:$M$6097,12,0),"")</f>
        <v/>
      </c>
      <c r="N5347" s="68" t="str">
        <f>IFERROR(VLOOKUP($B5347,APガラス性能一覧!$A$2:$M$6097,13,0),"")</f>
        <v/>
      </c>
    </row>
    <row r="5348" spans="2:14" x14ac:dyDescent="0.4">
      <c r="B5348" s="68" t="str">
        <f>IF($D$2="","",IF($E$2=0.65,IFERROR(IF(INDEX(APガラス性能一覧!A:A,MATCH(ROW(B5342),APガラス性能一覧!$O:$O,0))="","",INDEX(APガラス性能一覧!A:A,MATCH(ROW(B5342),APガラス性能一覧!$O:$O,0))),""),IFERROR(IF(INDEX(APガラス性能一覧!A:A,MATCH(ROW(B5342),APガラス性能一覧!$N:$N,0))="","",INDEX(APガラス性能一覧!A:A,MATCH(ROW(B5342),APガラス性能一覧!$N:$N,0))),"")))</f>
        <v/>
      </c>
      <c r="C5348" s="68" t="str">
        <f>IFERROR(VLOOKUP($B5348,APガラス性能一覧!$A$2:$M$6097,2,0),"")</f>
        <v/>
      </c>
      <c r="D5348" s="68" t="str">
        <f>IFERROR(VLOOKUP($B5348,APガラス性能一覧!$A$2:$M$6097,3,0),"")</f>
        <v/>
      </c>
      <c r="E5348" s="68" t="str">
        <f>IFERROR(VLOOKUP($B5348,APガラス性能一覧!$A$2:$M$6097,4,0),"")</f>
        <v/>
      </c>
      <c r="F5348" s="68" t="str">
        <f>IFERROR(VLOOKUP($B5348,APガラス性能一覧!$A$2:$M$6097,5,0),"")</f>
        <v/>
      </c>
      <c r="G5348" s="68" t="str">
        <f>IFERROR(VLOOKUP($B5348,APガラス性能一覧!$A$2:$M$6097,6,0),"")</f>
        <v/>
      </c>
      <c r="H5348" s="68" t="str">
        <f>IFERROR(VLOOKUP($B5348,APガラス性能一覧!$A$2:$M$6097,7,0),"")</f>
        <v/>
      </c>
      <c r="I5348" s="68" t="str">
        <f>IFERROR(VLOOKUP($B5348,APガラス性能一覧!$A$2:$M$6097,8,0),"")</f>
        <v/>
      </c>
      <c r="J5348" s="68" t="str">
        <f>IFERROR(VLOOKUP($B5348,APガラス性能一覧!$A$2:$M$6097,9,0),"")</f>
        <v/>
      </c>
      <c r="K5348" s="68" t="str">
        <f>IFERROR(VLOOKUP($B5348,APガラス性能一覧!$A$2:$M$6097,10,0),"")</f>
        <v/>
      </c>
      <c r="L5348" s="68" t="str">
        <f>IFERROR(VLOOKUP($B5348,APガラス性能一覧!$A$2:$M$6097,11,0),"")</f>
        <v/>
      </c>
      <c r="M5348" s="68" t="str">
        <f>IFERROR(VLOOKUP($B5348,APガラス性能一覧!$A$2:$M$6097,12,0),"")</f>
        <v/>
      </c>
      <c r="N5348" s="68" t="str">
        <f>IFERROR(VLOOKUP($B5348,APガラス性能一覧!$A$2:$M$6097,13,0),"")</f>
        <v/>
      </c>
    </row>
    <row r="5349" spans="2:14" x14ac:dyDescent="0.4">
      <c r="B5349" s="68" t="str">
        <f>IF($D$2="","",IF($E$2=0.65,IFERROR(IF(INDEX(APガラス性能一覧!A:A,MATCH(ROW(B5343),APガラス性能一覧!$O:$O,0))="","",INDEX(APガラス性能一覧!A:A,MATCH(ROW(B5343),APガラス性能一覧!$O:$O,0))),""),IFERROR(IF(INDEX(APガラス性能一覧!A:A,MATCH(ROW(B5343),APガラス性能一覧!$N:$N,0))="","",INDEX(APガラス性能一覧!A:A,MATCH(ROW(B5343),APガラス性能一覧!$N:$N,0))),"")))</f>
        <v/>
      </c>
      <c r="C5349" s="68" t="str">
        <f>IFERROR(VLOOKUP($B5349,APガラス性能一覧!$A$2:$M$6097,2,0),"")</f>
        <v/>
      </c>
      <c r="D5349" s="68" t="str">
        <f>IFERROR(VLOOKUP($B5349,APガラス性能一覧!$A$2:$M$6097,3,0),"")</f>
        <v/>
      </c>
      <c r="E5349" s="68" t="str">
        <f>IFERROR(VLOOKUP($B5349,APガラス性能一覧!$A$2:$M$6097,4,0),"")</f>
        <v/>
      </c>
      <c r="F5349" s="68" t="str">
        <f>IFERROR(VLOOKUP($B5349,APガラス性能一覧!$A$2:$M$6097,5,0),"")</f>
        <v/>
      </c>
      <c r="G5349" s="68" t="str">
        <f>IFERROR(VLOOKUP($B5349,APガラス性能一覧!$A$2:$M$6097,6,0),"")</f>
        <v/>
      </c>
      <c r="H5349" s="68" t="str">
        <f>IFERROR(VLOOKUP($B5349,APガラス性能一覧!$A$2:$M$6097,7,0),"")</f>
        <v/>
      </c>
      <c r="I5349" s="68" t="str">
        <f>IFERROR(VLOOKUP($B5349,APガラス性能一覧!$A$2:$M$6097,8,0),"")</f>
        <v/>
      </c>
      <c r="J5349" s="68" t="str">
        <f>IFERROR(VLOOKUP($B5349,APガラス性能一覧!$A$2:$M$6097,9,0),"")</f>
        <v/>
      </c>
      <c r="K5349" s="68" t="str">
        <f>IFERROR(VLOOKUP($B5349,APガラス性能一覧!$A$2:$M$6097,10,0),"")</f>
        <v/>
      </c>
      <c r="L5349" s="68" t="str">
        <f>IFERROR(VLOOKUP($B5349,APガラス性能一覧!$A$2:$M$6097,11,0),"")</f>
        <v/>
      </c>
      <c r="M5349" s="68" t="str">
        <f>IFERROR(VLOOKUP($B5349,APガラス性能一覧!$A$2:$M$6097,12,0),"")</f>
        <v/>
      </c>
      <c r="N5349" s="68" t="str">
        <f>IFERROR(VLOOKUP($B5349,APガラス性能一覧!$A$2:$M$6097,13,0),"")</f>
        <v/>
      </c>
    </row>
    <row r="5350" spans="2:14" x14ac:dyDescent="0.4">
      <c r="B5350" s="68" t="str">
        <f>IF($D$2="","",IF($E$2=0.65,IFERROR(IF(INDEX(APガラス性能一覧!A:A,MATCH(ROW(B5344),APガラス性能一覧!$O:$O,0))="","",INDEX(APガラス性能一覧!A:A,MATCH(ROW(B5344),APガラス性能一覧!$O:$O,0))),""),IFERROR(IF(INDEX(APガラス性能一覧!A:A,MATCH(ROW(B5344),APガラス性能一覧!$N:$N,0))="","",INDEX(APガラス性能一覧!A:A,MATCH(ROW(B5344),APガラス性能一覧!$N:$N,0))),"")))</f>
        <v/>
      </c>
      <c r="C5350" s="68" t="str">
        <f>IFERROR(VLOOKUP($B5350,APガラス性能一覧!$A$2:$M$6097,2,0),"")</f>
        <v/>
      </c>
      <c r="D5350" s="68" t="str">
        <f>IFERROR(VLOOKUP($B5350,APガラス性能一覧!$A$2:$M$6097,3,0),"")</f>
        <v/>
      </c>
      <c r="E5350" s="68" t="str">
        <f>IFERROR(VLOOKUP($B5350,APガラス性能一覧!$A$2:$M$6097,4,0),"")</f>
        <v/>
      </c>
      <c r="F5350" s="68" t="str">
        <f>IFERROR(VLOOKUP($B5350,APガラス性能一覧!$A$2:$M$6097,5,0),"")</f>
        <v/>
      </c>
      <c r="G5350" s="68" t="str">
        <f>IFERROR(VLOOKUP($B5350,APガラス性能一覧!$A$2:$M$6097,6,0),"")</f>
        <v/>
      </c>
      <c r="H5350" s="68" t="str">
        <f>IFERROR(VLOOKUP($B5350,APガラス性能一覧!$A$2:$M$6097,7,0),"")</f>
        <v/>
      </c>
      <c r="I5350" s="68" t="str">
        <f>IFERROR(VLOOKUP($B5350,APガラス性能一覧!$A$2:$M$6097,8,0),"")</f>
        <v/>
      </c>
      <c r="J5350" s="68" t="str">
        <f>IFERROR(VLOOKUP($B5350,APガラス性能一覧!$A$2:$M$6097,9,0),"")</f>
        <v/>
      </c>
      <c r="K5350" s="68" t="str">
        <f>IFERROR(VLOOKUP($B5350,APガラス性能一覧!$A$2:$M$6097,10,0),"")</f>
        <v/>
      </c>
      <c r="L5350" s="68" t="str">
        <f>IFERROR(VLOOKUP($B5350,APガラス性能一覧!$A$2:$M$6097,11,0),"")</f>
        <v/>
      </c>
      <c r="M5350" s="68" t="str">
        <f>IFERROR(VLOOKUP($B5350,APガラス性能一覧!$A$2:$M$6097,12,0),"")</f>
        <v/>
      </c>
      <c r="N5350" s="68" t="str">
        <f>IFERROR(VLOOKUP($B5350,APガラス性能一覧!$A$2:$M$6097,13,0),"")</f>
        <v/>
      </c>
    </row>
    <row r="5351" spans="2:14" x14ac:dyDescent="0.4">
      <c r="B5351" s="68" t="str">
        <f>IF($D$2="","",IF($E$2=0.65,IFERROR(IF(INDEX(APガラス性能一覧!A:A,MATCH(ROW(B5345),APガラス性能一覧!$O:$O,0))="","",INDEX(APガラス性能一覧!A:A,MATCH(ROW(B5345),APガラス性能一覧!$O:$O,0))),""),IFERROR(IF(INDEX(APガラス性能一覧!A:A,MATCH(ROW(B5345),APガラス性能一覧!$N:$N,0))="","",INDEX(APガラス性能一覧!A:A,MATCH(ROW(B5345),APガラス性能一覧!$N:$N,0))),"")))</f>
        <v/>
      </c>
      <c r="C5351" s="68" t="str">
        <f>IFERROR(VLOOKUP($B5351,APガラス性能一覧!$A$2:$M$6097,2,0),"")</f>
        <v/>
      </c>
      <c r="D5351" s="68" t="str">
        <f>IFERROR(VLOOKUP($B5351,APガラス性能一覧!$A$2:$M$6097,3,0),"")</f>
        <v/>
      </c>
      <c r="E5351" s="68" t="str">
        <f>IFERROR(VLOOKUP($B5351,APガラス性能一覧!$A$2:$M$6097,4,0),"")</f>
        <v/>
      </c>
      <c r="F5351" s="68" t="str">
        <f>IFERROR(VLOOKUP($B5351,APガラス性能一覧!$A$2:$M$6097,5,0),"")</f>
        <v/>
      </c>
      <c r="G5351" s="68" t="str">
        <f>IFERROR(VLOOKUP($B5351,APガラス性能一覧!$A$2:$M$6097,6,0),"")</f>
        <v/>
      </c>
      <c r="H5351" s="68" t="str">
        <f>IFERROR(VLOOKUP($B5351,APガラス性能一覧!$A$2:$M$6097,7,0),"")</f>
        <v/>
      </c>
      <c r="I5351" s="68" t="str">
        <f>IFERROR(VLOOKUP($B5351,APガラス性能一覧!$A$2:$M$6097,8,0),"")</f>
        <v/>
      </c>
      <c r="J5351" s="68" t="str">
        <f>IFERROR(VLOOKUP($B5351,APガラス性能一覧!$A$2:$M$6097,9,0),"")</f>
        <v/>
      </c>
      <c r="K5351" s="68" t="str">
        <f>IFERROR(VLOOKUP($B5351,APガラス性能一覧!$A$2:$M$6097,10,0),"")</f>
        <v/>
      </c>
      <c r="L5351" s="68" t="str">
        <f>IFERROR(VLOOKUP($B5351,APガラス性能一覧!$A$2:$M$6097,11,0),"")</f>
        <v/>
      </c>
      <c r="M5351" s="68" t="str">
        <f>IFERROR(VLOOKUP($B5351,APガラス性能一覧!$A$2:$M$6097,12,0),"")</f>
        <v/>
      </c>
      <c r="N5351" s="68" t="str">
        <f>IFERROR(VLOOKUP($B5351,APガラス性能一覧!$A$2:$M$6097,13,0),"")</f>
        <v/>
      </c>
    </row>
    <row r="5352" spans="2:14" x14ac:dyDescent="0.4">
      <c r="B5352" s="68" t="str">
        <f>IF($D$2="","",IF($E$2=0.65,IFERROR(IF(INDEX(APガラス性能一覧!A:A,MATCH(ROW(B5346),APガラス性能一覧!$O:$O,0))="","",INDEX(APガラス性能一覧!A:A,MATCH(ROW(B5346),APガラス性能一覧!$O:$O,0))),""),IFERROR(IF(INDEX(APガラス性能一覧!A:A,MATCH(ROW(B5346),APガラス性能一覧!$N:$N,0))="","",INDEX(APガラス性能一覧!A:A,MATCH(ROW(B5346),APガラス性能一覧!$N:$N,0))),"")))</f>
        <v/>
      </c>
      <c r="C5352" s="68" t="str">
        <f>IFERROR(VLOOKUP($B5352,APガラス性能一覧!$A$2:$M$6097,2,0),"")</f>
        <v/>
      </c>
      <c r="D5352" s="68" t="str">
        <f>IFERROR(VLOOKUP($B5352,APガラス性能一覧!$A$2:$M$6097,3,0),"")</f>
        <v/>
      </c>
      <c r="E5352" s="68" t="str">
        <f>IFERROR(VLOOKUP($B5352,APガラス性能一覧!$A$2:$M$6097,4,0),"")</f>
        <v/>
      </c>
      <c r="F5352" s="68" t="str">
        <f>IFERROR(VLOOKUP($B5352,APガラス性能一覧!$A$2:$M$6097,5,0),"")</f>
        <v/>
      </c>
      <c r="G5352" s="68" t="str">
        <f>IFERROR(VLOOKUP($B5352,APガラス性能一覧!$A$2:$M$6097,6,0),"")</f>
        <v/>
      </c>
      <c r="H5352" s="68" t="str">
        <f>IFERROR(VLOOKUP($B5352,APガラス性能一覧!$A$2:$M$6097,7,0),"")</f>
        <v/>
      </c>
      <c r="I5352" s="68" t="str">
        <f>IFERROR(VLOOKUP($B5352,APガラス性能一覧!$A$2:$M$6097,8,0),"")</f>
        <v/>
      </c>
      <c r="J5352" s="68" t="str">
        <f>IFERROR(VLOOKUP($B5352,APガラス性能一覧!$A$2:$M$6097,9,0),"")</f>
        <v/>
      </c>
      <c r="K5352" s="68" t="str">
        <f>IFERROR(VLOOKUP($B5352,APガラス性能一覧!$A$2:$M$6097,10,0),"")</f>
        <v/>
      </c>
      <c r="L5352" s="68" t="str">
        <f>IFERROR(VLOOKUP($B5352,APガラス性能一覧!$A$2:$M$6097,11,0),"")</f>
        <v/>
      </c>
      <c r="M5352" s="68" t="str">
        <f>IFERROR(VLOOKUP($B5352,APガラス性能一覧!$A$2:$M$6097,12,0),"")</f>
        <v/>
      </c>
      <c r="N5352" s="68" t="str">
        <f>IFERROR(VLOOKUP($B5352,APガラス性能一覧!$A$2:$M$6097,13,0),"")</f>
        <v/>
      </c>
    </row>
    <row r="5353" spans="2:14" x14ac:dyDescent="0.4">
      <c r="B5353" s="68" t="str">
        <f>IF($D$2="","",IF($E$2=0.65,IFERROR(IF(INDEX(APガラス性能一覧!A:A,MATCH(ROW(B5347),APガラス性能一覧!$O:$O,0))="","",INDEX(APガラス性能一覧!A:A,MATCH(ROW(B5347),APガラス性能一覧!$O:$O,0))),""),IFERROR(IF(INDEX(APガラス性能一覧!A:A,MATCH(ROW(B5347),APガラス性能一覧!$N:$N,0))="","",INDEX(APガラス性能一覧!A:A,MATCH(ROW(B5347),APガラス性能一覧!$N:$N,0))),"")))</f>
        <v/>
      </c>
      <c r="C5353" s="68" t="str">
        <f>IFERROR(VLOOKUP($B5353,APガラス性能一覧!$A$2:$M$6097,2,0),"")</f>
        <v/>
      </c>
      <c r="D5353" s="68" t="str">
        <f>IFERROR(VLOOKUP($B5353,APガラス性能一覧!$A$2:$M$6097,3,0),"")</f>
        <v/>
      </c>
      <c r="E5353" s="68" t="str">
        <f>IFERROR(VLOOKUP($B5353,APガラス性能一覧!$A$2:$M$6097,4,0),"")</f>
        <v/>
      </c>
      <c r="F5353" s="68" t="str">
        <f>IFERROR(VLOOKUP($B5353,APガラス性能一覧!$A$2:$M$6097,5,0),"")</f>
        <v/>
      </c>
      <c r="G5353" s="68" t="str">
        <f>IFERROR(VLOOKUP($B5353,APガラス性能一覧!$A$2:$M$6097,6,0),"")</f>
        <v/>
      </c>
      <c r="H5353" s="68" t="str">
        <f>IFERROR(VLOOKUP($B5353,APガラス性能一覧!$A$2:$M$6097,7,0),"")</f>
        <v/>
      </c>
      <c r="I5353" s="68" t="str">
        <f>IFERROR(VLOOKUP($B5353,APガラス性能一覧!$A$2:$M$6097,8,0),"")</f>
        <v/>
      </c>
      <c r="J5353" s="68" t="str">
        <f>IFERROR(VLOOKUP($B5353,APガラス性能一覧!$A$2:$M$6097,9,0),"")</f>
        <v/>
      </c>
      <c r="K5353" s="68" t="str">
        <f>IFERROR(VLOOKUP($B5353,APガラス性能一覧!$A$2:$M$6097,10,0),"")</f>
        <v/>
      </c>
      <c r="L5353" s="68" t="str">
        <f>IFERROR(VLOOKUP($B5353,APガラス性能一覧!$A$2:$M$6097,11,0),"")</f>
        <v/>
      </c>
      <c r="M5353" s="68" t="str">
        <f>IFERROR(VLOOKUP($B5353,APガラス性能一覧!$A$2:$M$6097,12,0),"")</f>
        <v/>
      </c>
      <c r="N5353" s="68" t="str">
        <f>IFERROR(VLOOKUP($B5353,APガラス性能一覧!$A$2:$M$6097,13,0),"")</f>
        <v/>
      </c>
    </row>
    <row r="5354" spans="2:14" x14ac:dyDescent="0.4">
      <c r="B5354" s="68" t="str">
        <f>IF($D$2="","",IF($E$2=0.65,IFERROR(IF(INDEX(APガラス性能一覧!A:A,MATCH(ROW(B5348),APガラス性能一覧!$O:$O,0))="","",INDEX(APガラス性能一覧!A:A,MATCH(ROW(B5348),APガラス性能一覧!$O:$O,0))),""),IFERROR(IF(INDEX(APガラス性能一覧!A:A,MATCH(ROW(B5348),APガラス性能一覧!$N:$N,0))="","",INDEX(APガラス性能一覧!A:A,MATCH(ROW(B5348),APガラス性能一覧!$N:$N,0))),"")))</f>
        <v/>
      </c>
      <c r="C5354" s="68" t="str">
        <f>IFERROR(VLOOKUP($B5354,APガラス性能一覧!$A$2:$M$6097,2,0),"")</f>
        <v/>
      </c>
      <c r="D5354" s="68" t="str">
        <f>IFERROR(VLOOKUP($B5354,APガラス性能一覧!$A$2:$M$6097,3,0),"")</f>
        <v/>
      </c>
      <c r="E5354" s="68" t="str">
        <f>IFERROR(VLOOKUP($B5354,APガラス性能一覧!$A$2:$M$6097,4,0),"")</f>
        <v/>
      </c>
      <c r="F5354" s="68" t="str">
        <f>IFERROR(VLOOKUP($B5354,APガラス性能一覧!$A$2:$M$6097,5,0),"")</f>
        <v/>
      </c>
      <c r="G5354" s="68" t="str">
        <f>IFERROR(VLOOKUP($B5354,APガラス性能一覧!$A$2:$M$6097,6,0),"")</f>
        <v/>
      </c>
      <c r="H5354" s="68" t="str">
        <f>IFERROR(VLOOKUP($B5354,APガラス性能一覧!$A$2:$M$6097,7,0),"")</f>
        <v/>
      </c>
      <c r="I5354" s="68" t="str">
        <f>IFERROR(VLOOKUP($B5354,APガラス性能一覧!$A$2:$M$6097,8,0),"")</f>
        <v/>
      </c>
      <c r="J5354" s="68" t="str">
        <f>IFERROR(VLOOKUP($B5354,APガラス性能一覧!$A$2:$M$6097,9,0),"")</f>
        <v/>
      </c>
      <c r="K5354" s="68" t="str">
        <f>IFERROR(VLOOKUP($B5354,APガラス性能一覧!$A$2:$M$6097,10,0),"")</f>
        <v/>
      </c>
      <c r="L5354" s="68" t="str">
        <f>IFERROR(VLOOKUP($B5354,APガラス性能一覧!$A$2:$M$6097,11,0),"")</f>
        <v/>
      </c>
      <c r="M5354" s="68" t="str">
        <f>IFERROR(VLOOKUP($B5354,APガラス性能一覧!$A$2:$M$6097,12,0),"")</f>
        <v/>
      </c>
      <c r="N5354" s="68" t="str">
        <f>IFERROR(VLOOKUP($B5354,APガラス性能一覧!$A$2:$M$6097,13,0),"")</f>
        <v/>
      </c>
    </row>
    <row r="5355" spans="2:14" x14ac:dyDescent="0.4">
      <c r="B5355" s="68" t="str">
        <f>IF($D$2="","",IF($E$2=0.65,IFERROR(IF(INDEX(APガラス性能一覧!A:A,MATCH(ROW(B5349),APガラス性能一覧!$O:$O,0))="","",INDEX(APガラス性能一覧!A:A,MATCH(ROW(B5349),APガラス性能一覧!$O:$O,0))),""),IFERROR(IF(INDEX(APガラス性能一覧!A:A,MATCH(ROW(B5349),APガラス性能一覧!$N:$N,0))="","",INDEX(APガラス性能一覧!A:A,MATCH(ROW(B5349),APガラス性能一覧!$N:$N,0))),"")))</f>
        <v/>
      </c>
      <c r="C5355" s="68" t="str">
        <f>IFERROR(VLOOKUP($B5355,APガラス性能一覧!$A$2:$M$6097,2,0),"")</f>
        <v/>
      </c>
      <c r="D5355" s="68" t="str">
        <f>IFERROR(VLOOKUP($B5355,APガラス性能一覧!$A$2:$M$6097,3,0),"")</f>
        <v/>
      </c>
      <c r="E5355" s="68" t="str">
        <f>IFERROR(VLOOKUP($B5355,APガラス性能一覧!$A$2:$M$6097,4,0),"")</f>
        <v/>
      </c>
      <c r="F5355" s="68" t="str">
        <f>IFERROR(VLOOKUP($B5355,APガラス性能一覧!$A$2:$M$6097,5,0),"")</f>
        <v/>
      </c>
      <c r="G5355" s="68" t="str">
        <f>IFERROR(VLOOKUP($B5355,APガラス性能一覧!$A$2:$M$6097,6,0),"")</f>
        <v/>
      </c>
      <c r="H5355" s="68" t="str">
        <f>IFERROR(VLOOKUP($B5355,APガラス性能一覧!$A$2:$M$6097,7,0),"")</f>
        <v/>
      </c>
      <c r="I5355" s="68" t="str">
        <f>IFERROR(VLOOKUP($B5355,APガラス性能一覧!$A$2:$M$6097,8,0),"")</f>
        <v/>
      </c>
      <c r="J5355" s="68" t="str">
        <f>IFERROR(VLOOKUP($B5355,APガラス性能一覧!$A$2:$M$6097,9,0),"")</f>
        <v/>
      </c>
      <c r="K5355" s="68" t="str">
        <f>IFERROR(VLOOKUP($B5355,APガラス性能一覧!$A$2:$M$6097,10,0),"")</f>
        <v/>
      </c>
      <c r="L5355" s="68" t="str">
        <f>IFERROR(VLOOKUP($B5355,APガラス性能一覧!$A$2:$M$6097,11,0),"")</f>
        <v/>
      </c>
      <c r="M5355" s="68" t="str">
        <f>IFERROR(VLOOKUP($B5355,APガラス性能一覧!$A$2:$M$6097,12,0),"")</f>
        <v/>
      </c>
      <c r="N5355" s="68" t="str">
        <f>IFERROR(VLOOKUP($B5355,APガラス性能一覧!$A$2:$M$6097,13,0),"")</f>
        <v/>
      </c>
    </row>
    <row r="5356" spans="2:14" x14ac:dyDescent="0.4">
      <c r="B5356" s="68" t="str">
        <f>IF($D$2="","",IF($E$2=0.65,IFERROR(IF(INDEX(APガラス性能一覧!A:A,MATCH(ROW(B5350),APガラス性能一覧!$O:$O,0))="","",INDEX(APガラス性能一覧!A:A,MATCH(ROW(B5350),APガラス性能一覧!$O:$O,0))),""),IFERROR(IF(INDEX(APガラス性能一覧!A:A,MATCH(ROW(B5350),APガラス性能一覧!$N:$N,0))="","",INDEX(APガラス性能一覧!A:A,MATCH(ROW(B5350),APガラス性能一覧!$N:$N,0))),"")))</f>
        <v/>
      </c>
      <c r="C5356" s="68" t="str">
        <f>IFERROR(VLOOKUP($B5356,APガラス性能一覧!$A$2:$M$6097,2,0),"")</f>
        <v/>
      </c>
      <c r="D5356" s="68" t="str">
        <f>IFERROR(VLOOKUP($B5356,APガラス性能一覧!$A$2:$M$6097,3,0),"")</f>
        <v/>
      </c>
      <c r="E5356" s="68" t="str">
        <f>IFERROR(VLOOKUP($B5356,APガラス性能一覧!$A$2:$M$6097,4,0),"")</f>
        <v/>
      </c>
      <c r="F5356" s="68" t="str">
        <f>IFERROR(VLOOKUP($B5356,APガラス性能一覧!$A$2:$M$6097,5,0),"")</f>
        <v/>
      </c>
      <c r="G5356" s="68" t="str">
        <f>IFERROR(VLOOKUP($B5356,APガラス性能一覧!$A$2:$M$6097,6,0),"")</f>
        <v/>
      </c>
      <c r="H5356" s="68" t="str">
        <f>IFERROR(VLOOKUP($B5356,APガラス性能一覧!$A$2:$M$6097,7,0),"")</f>
        <v/>
      </c>
      <c r="I5356" s="68" t="str">
        <f>IFERROR(VLOOKUP($B5356,APガラス性能一覧!$A$2:$M$6097,8,0),"")</f>
        <v/>
      </c>
      <c r="J5356" s="68" t="str">
        <f>IFERROR(VLOOKUP($B5356,APガラス性能一覧!$A$2:$M$6097,9,0),"")</f>
        <v/>
      </c>
      <c r="K5356" s="68" t="str">
        <f>IFERROR(VLOOKUP($B5356,APガラス性能一覧!$A$2:$M$6097,10,0),"")</f>
        <v/>
      </c>
      <c r="L5356" s="68" t="str">
        <f>IFERROR(VLOOKUP($B5356,APガラス性能一覧!$A$2:$M$6097,11,0),"")</f>
        <v/>
      </c>
      <c r="M5356" s="68" t="str">
        <f>IFERROR(VLOOKUP($B5356,APガラス性能一覧!$A$2:$M$6097,12,0),"")</f>
        <v/>
      </c>
      <c r="N5356" s="68" t="str">
        <f>IFERROR(VLOOKUP($B5356,APガラス性能一覧!$A$2:$M$6097,13,0),"")</f>
        <v/>
      </c>
    </row>
    <row r="5357" spans="2:14" x14ac:dyDescent="0.4">
      <c r="B5357" s="68" t="str">
        <f>IF($D$2="","",IF($E$2=0.65,IFERROR(IF(INDEX(APガラス性能一覧!A:A,MATCH(ROW(B5351),APガラス性能一覧!$O:$O,0))="","",INDEX(APガラス性能一覧!A:A,MATCH(ROW(B5351),APガラス性能一覧!$O:$O,0))),""),IFERROR(IF(INDEX(APガラス性能一覧!A:A,MATCH(ROW(B5351),APガラス性能一覧!$N:$N,0))="","",INDEX(APガラス性能一覧!A:A,MATCH(ROW(B5351),APガラス性能一覧!$N:$N,0))),"")))</f>
        <v/>
      </c>
      <c r="C5357" s="68" t="str">
        <f>IFERROR(VLOOKUP($B5357,APガラス性能一覧!$A$2:$M$6097,2,0),"")</f>
        <v/>
      </c>
      <c r="D5357" s="68" t="str">
        <f>IFERROR(VLOOKUP($B5357,APガラス性能一覧!$A$2:$M$6097,3,0),"")</f>
        <v/>
      </c>
      <c r="E5357" s="68" t="str">
        <f>IFERROR(VLOOKUP($B5357,APガラス性能一覧!$A$2:$M$6097,4,0),"")</f>
        <v/>
      </c>
      <c r="F5357" s="68" t="str">
        <f>IFERROR(VLOOKUP($B5357,APガラス性能一覧!$A$2:$M$6097,5,0),"")</f>
        <v/>
      </c>
      <c r="G5357" s="68" t="str">
        <f>IFERROR(VLOOKUP($B5357,APガラス性能一覧!$A$2:$M$6097,6,0),"")</f>
        <v/>
      </c>
      <c r="H5357" s="68" t="str">
        <f>IFERROR(VLOOKUP($B5357,APガラス性能一覧!$A$2:$M$6097,7,0),"")</f>
        <v/>
      </c>
      <c r="I5357" s="68" t="str">
        <f>IFERROR(VLOOKUP($B5357,APガラス性能一覧!$A$2:$M$6097,8,0),"")</f>
        <v/>
      </c>
      <c r="J5357" s="68" t="str">
        <f>IFERROR(VLOOKUP($B5357,APガラス性能一覧!$A$2:$M$6097,9,0),"")</f>
        <v/>
      </c>
      <c r="K5357" s="68" t="str">
        <f>IFERROR(VLOOKUP($B5357,APガラス性能一覧!$A$2:$M$6097,10,0),"")</f>
        <v/>
      </c>
      <c r="L5357" s="68" t="str">
        <f>IFERROR(VLOOKUP($B5357,APガラス性能一覧!$A$2:$M$6097,11,0),"")</f>
        <v/>
      </c>
      <c r="M5357" s="68" t="str">
        <f>IFERROR(VLOOKUP($B5357,APガラス性能一覧!$A$2:$M$6097,12,0),"")</f>
        <v/>
      </c>
      <c r="N5357" s="68" t="str">
        <f>IFERROR(VLOOKUP($B5357,APガラス性能一覧!$A$2:$M$6097,13,0),"")</f>
        <v/>
      </c>
    </row>
    <row r="5358" spans="2:14" x14ac:dyDescent="0.4">
      <c r="B5358" s="68" t="str">
        <f>IF($D$2="","",IF($E$2=0.65,IFERROR(IF(INDEX(APガラス性能一覧!A:A,MATCH(ROW(B5352),APガラス性能一覧!$O:$O,0))="","",INDEX(APガラス性能一覧!A:A,MATCH(ROW(B5352),APガラス性能一覧!$O:$O,0))),""),IFERROR(IF(INDEX(APガラス性能一覧!A:A,MATCH(ROW(B5352),APガラス性能一覧!$N:$N,0))="","",INDEX(APガラス性能一覧!A:A,MATCH(ROW(B5352),APガラス性能一覧!$N:$N,0))),"")))</f>
        <v/>
      </c>
      <c r="C5358" s="68" t="str">
        <f>IFERROR(VLOOKUP($B5358,APガラス性能一覧!$A$2:$M$6097,2,0),"")</f>
        <v/>
      </c>
      <c r="D5358" s="68" t="str">
        <f>IFERROR(VLOOKUP($B5358,APガラス性能一覧!$A$2:$M$6097,3,0),"")</f>
        <v/>
      </c>
      <c r="E5358" s="68" t="str">
        <f>IFERROR(VLOOKUP($B5358,APガラス性能一覧!$A$2:$M$6097,4,0),"")</f>
        <v/>
      </c>
      <c r="F5358" s="68" t="str">
        <f>IFERROR(VLOOKUP($B5358,APガラス性能一覧!$A$2:$M$6097,5,0),"")</f>
        <v/>
      </c>
      <c r="G5358" s="68" t="str">
        <f>IFERROR(VLOOKUP($B5358,APガラス性能一覧!$A$2:$M$6097,6,0),"")</f>
        <v/>
      </c>
      <c r="H5358" s="68" t="str">
        <f>IFERROR(VLOOKUP($B5358,APガラス性能一覧!$A$2:$M$6097,7,0),"")</f>
        <v/>
      </c>
      <c r="I5358" s="68" t="str">
        <f>IFERROR(VLOOKUP($B5358,APガラス性能一覧!$A$2:$M$6097,8,0),"")</f>
        <v/>
      </c>
      <c r="J5358" s="68" t="str">
        <f>IFERROR(VLOOKUP($B5358,APガラス性能一覧!$A$2:$M$6097,9,0),"")</f>
        <v/>
      </c>
      <c r="K5358" s="68" t="str">
        <f>IFERROR(VLOOKUP($B5358,APガラス性能一覧!$A$2:$M$6097,10,0),"")</f>
        <v/>
      </c>
      <c r="L5358" s="68" t="str">
        <f>IFERROR(VLOOKUP($B5358,APガラス性能一覧!$A$2:$M$6097,11,0),"")</f>
        <v/>
      </c>
      <c r="M5358" s="68" t="str">
        <f>IFERROR(VLOOKUP($B5358,APガラス性能一覧!$A$2:$M$6097,12,0),"")</f>
        <v/>
      </c>
      <c r="N5358" s="68" t="str">
        <f>IFERROR(VLOOKUP($B5358,APガラス性能一覧!$A$2:$M$6097,13,0),"")</f>
        <v/>
      </c>
    </row>
    <row r="5359" spans="2:14" x14ac:dyDescent="0.4">
      <c r="B5359" s="68" t="str">
        <f>IF($D$2="","",IF($E$2=0.65,IFERROR(IF(INDEX(APガラス性能一覧!A:A,MATCH(ROW(B5353),APガラス性能一覧!$O:$O,0))="","",INDEX(APガラス性能一覧!A:A,MATCH(ROW(B5353),APガラス性能一覧!$O:$O,0))),""),IFERROR(IF(INDEX(APガラス性能一覧!A:A,MATCH(ROW(B5353),APガラス性能一覧!$N:$N,0))="","",INDEX(APガラス性能一覧!A:A,MATCH(ROW(B5353),APガラス性能一覧!$N:$N,0))),"")))</f>
        <v/>
      </c>
      <c r="C5359" s="68" t="str">
        <f>IFERROR(VLOOKUP($B5359,APガラス性能一覧!$A$2:$M$6097,2,0),"")</f>
        <v/>
      </c>
      <c r="D5359" s="68" t="str">
        <f>IFERROR(VLOOKUP($B5359,APガラス性能一覧!$A$2:$M$6097,3,0),"")</f>
        <v/>
      </c>
      <c r="E5359" s="68" t="str">
        <f>IFERROR(VLOOKUP($B5359,APガラス性能一覧!$A$2:$M$6097,4,0),"")</f>
        <v/>
      </c>
      <c r="F5359" s="68" t="str">
        <f>IFERROR(VLOOKUP($B5359,APガラス性能一覧!$A$2:$M$6097,5,0),"")</f>
        <v/>
      </c>
      <c r="G5359" s="68" t="str">
        <f>IFERROR(VLOOKUP($B5359,APガラス性能一覧!$A$2:$M$6097,6,0),"")</f>
        <v/>
      </c>
      <c r="H5359" s="68" t="str">
        <f>IFERROR(VLOOKUP($B5359,APガラス性能一覧!$A$2:$M$6097,7,0),"")</f>
        <v/>
      </c>
      <c r="I5359" s="68" t="str">
        <f>IFERROR(VLOOKUP($B5359,APガラス性能一覧!$A$2:$M$6097,8,0),"")</f>
        <v/>
      </c>
      <c r="J5359" s="68" t="str">
        <f>IFERROR(VLOOKUP($B5359,APガラス性能一覧!$A$2:$M$6097,9,0),"")</f>
        <v/>
      </c>
      <c r="K5359" s="68" t="str">
        <f>IFERROR(VLOOKUP($B5359,APガラス性能一覧!$A$2:$M$6097,10,0),"")</f>
        <v/>
      </c>
      <c r="L5359" s="68" t="str">
        <f>IFERROR(VLOOKUP($B5359,APガラス性能一覧!$A$2:$M$6097,11,0),"")</f>
        <v/>
      </c>
      <c r="M5359" s="68" t="str">
        <f>IFERROR(VLOOKUP($B5359,APガラス性能一覧!$A$2:$M$6097,12,0),"")</f>
        <v/>
      </c>
      <c r="N5359" s="68" t="str">
        <f>IFERROR(VLOOKUP($B5359,APガラス性能一覧!$A$2:$M$6097,13,0),"")</f>
        <v/>
      </c>
    </row>
    <row r="5360" spans="2:14" x14ac:dyDescent="0.4">
      <c r="B5360" s="68" t="str">
        <f>IF($D$2="","",IF($E$2=0.65,IFERROR(IF(INDEX(APガラス性能一覧!A:A,MATCH(ROW(B5354),APガラス性能一覧!$O:$O,0))="","",INDEX(APガラス性能一覧!A:A,MATCH(ROW(B5354),APガラス性能一覧!$O:$O,0))),""),IFERROR(IF(INDEX(APガラス性能一覧!A:A,MATCH(ROW(B5354),APガラス性能一覧!$N:$N,0))="","",INDEX(APガラス性能一覧!A:A,MATCH(ROW(B5354),APガラス性能一覧!$N:$N,0))),"")))</f>
        <v/>
      </c>
      <c r="C5360" s="68" t="str">
        <f>IFERROR(VLOOKUP($B5360,APガラス性能一覧!$A$2:$M$6097,2,0),"")</f>
        <v/>
      </c>
      <c r="D5360" s="68" t="str">
        <f>IFERROR(VLOOKUP($B5360,APガラス性能一覧!$A$2:$M$6097,3,0),"")</f>
        <v/>
      </c>
      <c r="E5360" s="68" t="str">
        <f>IFERROR(VLOOKUP($B5360,APガラス性能一覧!$A$2:$M$6097,4,0),"")</f>
        <v/>
      </c>
      <c r="F5360" s="68" t="str">
        <f>IFERROR(VLOOKUP($B5360,APガラス性能一覧!$A$2:$M$6097,5,0),"")</f>
        <v/>
      </c>
      <c r="G5360" s="68" t="str">
        <f>IFERROR(VLOOKUP($B5360,APガラス性能一覧!$A$2:$M$6097,6,0),"")</f>
        <v/>
      </c>
      <c r="H5360" s="68" t="str">
        <f>IFERROR(VLOOKUP($B5360,APガラス性能一覧!$A$2:$M$6097,7,0),"")</f>
        <v/>
      </c>
      <c r="I5360" s="68" t="str">
        <f>IFERROR(VLOOKUP($B5360,APガラス性能一覧!$A$2:$M$6097,8,0),"")</f>
        <v/>
      </c>
      <c r="J5360" s="68" t="str">
        <f>IFERROR(VLOOKUP($B5360,APガラス性能一覧!$A$2:$M$6097,9,0),"")</f>
        <v/>
      </c>
      <c r="K5360" s="68" t="str">
        <f>IFERROR(VLOOKUP($B5360,APガラス性能一覧!$A$2:$M$6097,10,0),"")</f>
        <v/>
      </c>
      <c r="L5360" s="68" t="str">
        <f>IFERROR(VLOOKUP($B5360,APガラス性能一覧!$A$2:$M$6097,11,0),"")</f>
        <v/>
      </c>
      <c r="M5360" s="68" t="str">
        <f>IFERROR(VLOOKUP($B5360,APガラス性能一覧!$A$2:$M$6097,12,0),"")</f>
        <v/>
      </c>
      <c r="N5360" s="68" t="str">
        <f>IFERROR(VLOOKUP($B5360,APガラス性能一覧!$A$2:$M$6097,13,0),"")</f>
        <v/>
      </c>
    </row>
    <row r="5361" spans="2:14" x14ac:dyDescent="0.4">
      <c r="B5361" s="68" t="str">
        <f>IF($D$2="","",IF($E$2=0.65,IFERROR(IF(INDEX(APガラス性能一覧!A:A,MATCH(ROW(B5355),APガラス性能一覧!$O:$O,0))="","",INDEX(APガラス性能一覧!A:A,MATCH(ROW(B5355),APガラス性能一覧!$O:$O,0))),""),IFERROR(IF(INDEX(APガラス性能一覧!A:A,MATCH(ROW(B5355),APガラス性能一覧!$N:$N,0))="","",INDEX(APガラス性能一覧!A:A,MATCH(ROW(B5355),APガラス性能一覧!$N:$N,0))),"")))</f>
        <v/>
      </c>
      <c r="C5361" s="68" t="str">
        <f>IFERROR(VLOOKUP($B5361,APガラス性能一覧!$A$2:$M$6097,2,0),"")</f>
        <v/>
      </c>
      <c r="D5361" s="68" t="str">
        <f>IFERROR(VLOOKUP($B5361,APガラス性能一覧!$A$2:$M$6097,3,0),"")</f>
        <v/>
      </c>
      <c r="E5361" s="68" t="str">
        <f>IFERROR(VLOOKUP($B5361,APガラス性能一覧!$A$2:$M$6097,4,0),"")</f>
        <v/>
      </c>
      <c r="F5361" s="68" t="str">
        <f>IFERROR(VLOOKUP($B5361,APガラス性能一覧!$A$2:$M$6097,5,0),"")</f>
        <v/>
      </c>
      <c r="G5361" s="68" t="str">
        <f>IFERROR(VLOOKUP($B5361,APガラス性能一覧!$A$2:$M$6097,6,0),"")</f>
        <v/>
      </c>
      <c r="H5361" s="68" t="str">
        <f>IFERROR(VLOOKUP($B5361,APガラス性能一覧!$A$2:$M$6097,7,0),"")</f>
        <v/>
      </c>
      <c r="I5361" s="68" t="str">
        <f>IFERROR(VLOOKUP($B5361,APガラス性能一覧!$A$2:$M$6097,8,0),"")</f>
        <v/>
      </c>
      <c r="J5361" s="68" t="str">
        <f>IFERROR(VLOOKUP($B5361,APガラス性能一覧!$A$2:$M$6097,9,0),"")</f>
        <v/>
      </c>
      <c r="K5361" s="68" t="str">
        <f>IFERROR(VLOOKUP($B5361,APガラス性能一覧!$A$2:$M$6097,10,0),"")</f>
        <v/>
      </c>
      <c r="L5361" s="68" t="str">
        <f>IFERROR(VLOOKUP($B5361,APガラス性能一覧!$A$2:$M$6097,11,0),"")</f>
        <v/>
      </c>
      <c r="M5361" s="68" t="str">
        <f>IFERROR(VLOOKUP($B5361,APガラス性能一覧!$A$2:$M$6097,12,0),"")</f>
        <v/>
      </c>
      <c r="N5361" s="68" t="str">
        <f>IFERROR(VLOOKUP($B5361,APガラス性能一覧!$A$2:$M$6097,13,0),"")</f>
        <v/>
      </c>
    </row>
    <row r="5362" spans="2:14" x14ac:dyDescent="0.4">
      <c r="B5362" s="68" t="str">
        <f>IF($D$2="","",IF($E$2=0.65,IFERROR(IF(INDEX(APガラス性能一覧!A:A,MATCH(ROW(B5356),APガラス性能一覧!$O:$O,0))="","",INDEX(APガラス性能一覧!A:A,MATCH(ROW(B5356),APガラス性能一覧!$O:$O,0))),""),IFERROR(IF(INDEX(APガラス性能一覧!A:A,MATCH(ROW(B5356),APガラス性能一覧!$N:$N,0))="","",INDEX(APガラス性能一覧!A:A,MATCH(ROW(B5356),APガラス性能一覧!$N:$N,0))),"")))</f>
        <v/>
      </c>
      <c r="C5362" s="68" t="str">
        <f>IFERROR(VLOOKUP($B5362,APガラス性能一覧!$A$2:$M$6097,2,0),"")</f>
        <v/>
      </c>
      <c r="D5362" s="68" t="str">
        <f>IFERROR(VLOOKUP($B5362,APガラス性能一覧!$A$2:$M$6097,3,0),"")</f>
        <v/>
      </c>
      <c r="E5362" s="68" t="str">
        <f>IFERROR(VLOOKUP($B5362,APガラス性能一覧!$A$2:$M$6097,4,0),"")</f>
        <v/>
      </c>
      <c r="F5362" s="68" t="str">
        <f>IFERROR(VLOOKUP($B5362,APガラス性能一覧!$A$2:$M$6097,5,0),"")</f>
        <v/>
      </c>
      <c r="G5362" s="68" t="str">
        <f>IFERROR(VLOOKUP($B5362,APガラス性能一覧!$A$2:$M$6097,6,0),"")</f>
        <v/>
      </c>
      <c r="H5362" s="68" t="str">
        <f>IFERROR(VLOOKUP($B5362,APガラス性能一覧!$A$2:$M$6097,7,0),"")</f>
        <v/>
      </c>
      <c r="I5362" s="68" t="str">
        <f>IFERROR(VLOOKUP($B5362,APガラス性能一覧!$A$2:$M$6097,8,0),"")</f>
        <v/>
      </c>
      <c r="J5362" s="68" t="str">
        <f>IFERROR(VLOOKUP($B5362,APガラス性能一覧!$A$2:$M$6097,9,0),"")</f>
        <v/>
      </c>
      <c r="K5362" s="68" t="str">
        <f>IFERROR(VLOOKUP($B5362,APガラス性能一覧!$A$2:$M$6097,10,0),"")</f>
        <v/>
      </c>
      <c r="L5362" s="68" t="str">
        <f>IFERROR(VLOOKUP($B5362,APガラス性能一覧!$A$2:$M$6097,11,0),"")</f>
        <v/>
      </c>
      <c r="M5362" s="68" t="str">
        <f>IFERROR(VLOOKUP($B5362,APガラス性能一覧!$A$2:$M$6097,12,0),"")</f>
        <v/>
      </c>
      <c r="N5362" s="68" t="str">
        <f>IFERROR(VLOOKUP($B5362,APガラス性能一覧!$A$2:$M$6097,13,0),"")</f>
        <v/>
      </c>
    </row>
    <row r="5363" spans="2:14" x14ac:dyDescent="0.4">
      <c r="B5363" s="68" t="str">
        <f>IF($D$2="","",IF($E$2=0.65,IFERROR(IF(INDEX(APガラス性能一覧!A:A,MATCH(ROW(B5357),APガラス性能一覧!$O:$O,0))="","",INDEX(APガラス性能一覧!A:A,MATCH(ROW(B5357),APガラス性能一覧!$O:$O,0))),""),IFERROR(IF(INDEX(APガラス性能一覧!A:A,MATCH(ROW(B5357),APガラス性能一覧!$N:$N,0))="","",INDEX(APガラス性能一覧!A:A,MATCH(ROW(B5357),APガラス性能一覧!$N:$N,0))),"")))</f>
        <v/>
      </c>
      <c r="C5363" s="68" t="str">
        <f>IFERROR(VLOOKUP($B5363,APガラス性能一覧!$A$2:$M$6097,2,0),"")</f>
        <v/>
      </c>
      <c r="D5363" s="68" t="str">
        <f>IFERROR(VLOOKUP($B5363,APガラス性能一覧!$A$2:$M$6097,3,0),"")</f>
        <v/>
      </c>
      <c r="E5363" s="68" t="str">
        <f>IFERROR(VLOOKUP($B5363,APガラス性能一覧!$A$2:$M$6097,4,0),"")</f>
        <v/>
      </c>
      <c r="F5363" s="68" t="str">
        <f>IFERROR(VLOOKUP($B5363,APガラス性能一覧!$A$2:$M$6097,5,0),"")</f>
        <v/>
      </c>
      <c r="G5363" s="68" t="str">
        <f>IFERROR(VLOOKUP($B5363,APガラス性能一覧!$A$2:$M$6097,6,0),"")</f>
        <v/>
      </c>
      <c r="H5363" s="68" t="str">
        <f>IFERROR(VLOOKUP($B5363,APガラス性能一覧!$A$2:$M$6097,7,0),"")</f>
        <v/>
      </c>
      <c r="I5363" s="68" t="str">
        <f>IFERROR(VLOOKUP($B5363,APガラス性能一覧!$A$2:$M$6097,8,0),"")</f>
        <v/>
      </c>
      <c r="J5363" s="68" t="str">
        <f>IFERROR(VLOOKUP($B5363,APガラス性能一覧!$A$2:$M$6097,9,0),"")</f>
        <v/>
      </c>
      <c r="K5363" s="68" t="str">
        <f>IFERROR(VLOOKUP($B5363,APガラス性能一覧!$A$2:$M$6097,10,0),"")</f>
        <v/>
      </c>
      <c r="L5363" s="68" t="str">
        <f>IFERROR(VLOOKUP($B5363,APガラス性能一覧!$A$2:$M$6097,11,0),"")</f>
        <v/>
      </c>
      <c r="M5363" s="68" t="str">
        <f>IFERROR(VLOOKUP($B5363,APガラス性能一覧!$A$2:$M$6097,12,0),"")</f>
        <v/>
      </c>
      <c r="N5363" s="68" t="str">
        <f>IFERROR(VLOOKUP($B5363,APガラス性能一覧!$A$2:$M$6097,13,0),"")</f>
        <v/>
      </c>
    </row>
    <row r="5364" spans="2:14" x14ac:dyDescent="0.4">
      <c r="B5364" s="68" t="str">
        <f>IF($D$2="","",IF($E$2=0.65,IFERROR(IF(INDEX(APガラス性能一覧!A:A,MATCH(ROW(B5358),APガラス性能一覧!$O:$O,0))="","",INDEX(APガラス性能一覧!A:A,MATCH(ROW(B5358),APガラス性能一覧!$O:$O,0))),""),IFERROR(IF(INDEX(APガラス性能一覧!A:A,MATCH(ROW(B5358),APガラス性能一覧!$N:$N,0))="","",INDEX(APガラス性能一覧!A:A,MATCH(ROW(B5358),APガラス性能一覧!$N:$N,0))),"")))</f>
        <v/>
      </c>
      <c r="C5364" s="68" t="str">
        <f>IFERROR(VLOOKUP($B5364,APガラス性能一覧!$A$2:$M$6097,2,0),"")</f>
        <v/>
      </c>
      <c r="D5364" s="68" t="str">
        <f>IFERROR(VLOOKUP($B5364,APガラス性能一覧!$A$2:$M$6097,3,0),"")</f>
        <v/>
      </c>
      <c r="E5364" s="68" t="str">
        <f>IFERROR(VLOOKUP($B5364,APガラス性能一覧!$A$2:$M$6097,4,0),"")</f>
        <v/>
      </c>
      <c r="F5364" s="68" t="str">
        <f>IFERROR(VLOOKUP($B5364,APガラス性能一覧!$A$2:$M$6097,5,0),"")</f>
        <v/>
      </c>
      <c r="G5364" s="68" t="str">
        <f>IFERROR(VLOOKUP($B5364,APガラス性能一覧!$A$2:$M$6097,6,0),"")</f>
        <v/>
      </c>
      <c r="H5364" s="68" t="str">
        <f>IFERROR(VLOOKUP($B5364,APガラス性能一覧!$A$2:$M$6097,7,0),"")</f>
        <v/>
      </c>
      <c r="I5364" s="68" t="str">
        <f>IFERROR(VLOOKUP($B5364,APガラス性能一覧!$A$2:$M$6097,8,0),"")</f>
        <v/>
      </c>
      <c r="J5364" s="68" t="str">
        <f>IFERROR(VLOOKUP($B5364,APガラス性能一覧!$A$2:$M$6097,9,0),"")</f>
        <v/>
      </c>
      <c r="K5364" s="68" t="str">
        <f>IFERROR(VLOOKUP($B5364,APガラス性能一覧!$A$2:$M$6097,10,0),"")</f>
        <v/>
      </c>
      <c r="L5364" s="68" t="str">
        <f>IFERROR(VLOOKUP($B5364,APガラス性能一覧!$A$2:$M$6097,11,0),"")</f>
        <v/>
      </c>
      <c r="M5364" s="68" t="str">
        <f>IFERROR(VLOOKUP($B5364,APガラス性能一覧!$A$2:$M$6097,12,0),"")</f>
        <v/>
      </c>
      <c r="N5364" s="68" t="str">
        <f>IFERROR(VLOOKUP($B5364,APガラス性能一覧!$A$2:$M$6097,13,0),"")</f>
        <v/>
      </c>
    </row>
    <row r="5365" spans="2:14" x14ac:dyDescent="0.4">
      <c r="B5365" s="68" t="str">
        <f>IF($D$2="","",IF($E$2=0.65,IFERROR(IF(INDEX(APガラス性能一覧!A:A,MATCH(ROW(B5359),APガラス性能一覧!$O:$O,0))="","",INDEX(APガラス性能一覧!A:A,MATCH(ROW(B5359),APガラス性能一覧!$O:$O,0))),""),IFERROR(IF(INDEX(APガラス性能一覧!A:A,MATCH(ROW(B5359),APガラス性能一覧!$N:$N,0))="","",INDEX(APガラス性能一覧!A:A,MATCH(ROW(B5359),APガラス性能一覧!$N:$N,0))),"")))</f>
        <v/>
      </c>
      <c r="C5365" s="68" t="str">
        <f>IFERROR(VLOOKUP($B5365,APガラス性能一覧!$A$2:$M$6097,2,0),"")</f>
        <v/>
      </c>
      <c r="D5365" s="68" t="str">
        <f>IFERROR(VLOOKUP($B5365,APガラス性能一覧!$A$2:$M$6097,3,0),"")</f>
        <v/>
      </c>
      <c r="E5365" s="68" t="str">
        <f>IFERROR(VLOOKUP($B5365,APガラス性能一覧!$A$2:$M$6097,4,0),"")</f>
        <v/>
      </c>
      <c r="F5365" s="68" t="str">
        <f>IFERROR(VLOOKUP($B5365,APガラス性能一覧!$A$2:$M$6097,5,0),"")</f>
        <v/>
      </c>
      <c r="G5365" s="68" t="str">
        <f>IFERROR(VLOOKUP($B5365,APガラス性能一覧!$A$2:$M$6097,6,0),"")</f>
        <v/>
      </c>
      <c r="H5365" s="68" t="str">
        <f>IFERROR(VLOOKUP($B5365,APガラス性能一覧!$A$2:$M$6097,7,0),"")</f>
        <v/>
      </c>
      <c r="I5365" s="68" t="str">
        <f>IFERROR(VLOOKUP($B5365,APガラス性能一覧!$A$2:$M$6097,8,0),"")</f>
        <v/>
      </c>
      <c r="J5365" s="68" t="str">
        <f>IFERROR(VLOOKUP($B5365,APガラス性能一覧!$A$2:$M$6097,9,0),"")</f>
        <v/>
      </c>
      <c r="K5365" s="68" t="str">
        <f>IFERROR(VLOOKUP($B5365,APガラス性能一覧!$A$2:$M$6097,10,0),"")</f>
        <v/>
      </c>
      <c r="L5365" s="68" t="str">
        <f>IFERROR(VLOOKUP($B5365,APガラス性能一覧!$A$2:$M$6097,11,0),"")</f>
        <v/>
      </c>
      <c r="M5365" s="68" t="str">
        <f>IFERROR(VLOOKUP($B5365,APガラス性能一覧!$A$2:$M$6097,12,0),"")</f>
        <v/>
      </c>
      <c r="N5365" s="68" t="str">
        <f>IFERROR(VLOOKUP($B5365,APガラス性能一覧!$A$2:$M$6097,13,0),"")</f>
        <v/>
      </c>
    </row>
    <row r="5366" spans="2:14" x14ac:dyDescent="0.4">
      <c r="B5366" s="68" t="str">
        <f>IF($D$2="","",IF($E$2=0.65,IFERROR(IF(INDEX(APガラス性能一覧!A:A,MATCH(ROW(B5360),APガラス性能一覧!$O:$O,0))="","",INDEX(APガラス性能一覧!A:A,MATCH(ROW(B5360),APガラス性能一覧!$O:$O,0))),""),IFERROR(IF(INDEX(APガラス性能一覧!A:A,MATCH(ROW(B5360),APガラス性能一覧!$N:$N,0))="","",INDEX(APガラス性能一覧!A:A,MATCH(ROW(B5360),APガラス性能一覧!$N:$N,0))),"")))</f>
        <v/>
      </c>
      <c r="C5366" s="68" t="str">
        <f>IFERROR(VLOOKUP($B5366,APガラス性能一覧!$A$2:$M$6097,2,0),"")</f>
        <v/>
      </c>
      <c r="D5366" s="68" t="str">
        <f>IFERROR(VLOOKUP($B5366,APガラス性能一覧!$A$2:$M$6097,3,0),"")</f>
        <v/>
      </c>
      <c r="E5366" s="68" t="str">
        <f>IFERROR(VLOOKUP($B5366,APガラス性能一覧!$A$2:$M$6097,4,0),"")</f>
        <v/>
      </c>
      <c r="F5366" s="68" t="str">
        <f>IFERROR(VLOOKUP($B5366,APガラス性能一覧!$A$2:$M$6097,5,0),"")</f>
        <v/>
      </c>
      <c r="G5366" s="68" t="str">
        <f>IFERROR(VLOOKUP($B5366,APガラス性能一覧!$A$2:$M$6097,6,0),"")</f>
        <v/>
      </c>
      <c r="H5366" s="68" t="str">
        <f>IFERROR(VLOOKUP($B5366,APガラス性能一覧!$A$2:$M$6097,7,0),"")</f>
        <v/>
      </c>
      <c r="I5366" s="68" t="str">
        <f>IFERROR(VLOOKUP($B5366,APガラス性能一覧!$A$2:$M$6097,8,0),"")</f>
        <v/>
      </c>
      <c r="J5366" s="68" t="str">
        <f>IFERROR(VLOOKUP($B5366,APガラス性能一覧!$A$2:$M$6097,9,0),"")</f>
        <v/>
      </c>
      <c r="K5366" s="68" t="str">
        <f>IFERROR(VLOOKUP($B5366,APガラス性能一覧!$A$2:$M$6097,10,0),"")</f>
        <v/>
      </c>
      <c r="L5366" s="68" t="str">
        <f>IFERROR(VLOOKUP($B5366,APガラス性能一覧!$A$2:$M$6097,11,0),"")</f>
        <v/>
      </c>
      <c r="M5366" s="68" t="str">
        <f>IFERROR(VLOOKUP($B5366,APガラス性能一覧!$A$2:$M$6097,12,0),"")</f>
        <v/>
      </c>
      <c r="N5366" s="68" t="str">
        <f>IFERROR(VLOOKUP($B5366,APガラス性能一覧!$A$2:$M$6097,13,0),"")</f>
        <v/>
      </c>
    </row>
    <row r="5367" spans="2:14" x14ac:dyDescent="0.4">
      <c r="B5367" s="68" t="str">
        <f>IF($D$2="","",IF($E$2=0.65,IFERROR(IF(INDEX(APガラス性能一覧!A:A,MATCH(ROW(B5361),APガラス性能一覧!$O:$O,0))="","",INDEX(APガラス性能一覧!A:A,MATCH(ROW(B5361),APガラス性能一覧!$O:$O,0))),""),IFERROR(IF(INDEX(APガラス性能一覧!A:A,MATCH(ROW(B5361),APガラス性能一覧!$N:$N,0))="","",INDEX(APガラス性能一覧!A:A,MATCH(ROW(B5361),APガラス性能一覧!$N:$N,0))),"")))</f>
        <v/>
      </c>
      <c r="C5367" s="68" t="str">
        <f>IFERROR(VLOOKUP($B5367,APガラス性能一覧!$A$2:$M$6097,2,0),"")</f>
        <v/>
      </c>
      <c r="D5367" s="68" t="str">
        <f>IFERROR(VLOOKUP($B5367,APガラス性能一覧!$A$2:$M$6097,3,0),"")</f>
        <v/>
      </c>
      <c r="E5367" s="68" t="str">
        <f>IFERROR(VLOOKUP($B5367,APガラス性能一覧!$A$2:$M$6097,4,0),"")</f>
        <v/>
      </c>
      <c r="F5367" s="68" t="str">
        <f>IFERROR(VLOOKUP($B5367,APガラス性能一覧!$A$2:$M$6097,5,0),"")</f>
        <v/>
      </c>
      <c r="G5367" s="68" t="str">
        <f>IFERROR(VLOOKUP($B5367,APガラス性能一覧!$A$2:$M$6097,6,0),"")</f>
        <v/>
      </c>
      <c r="H5367" s="68" t="str">
        <f>IFERROR(VLOOKUP($B5367,APガラス性能一覧!$A$2:$M$6097,7,0),"")</f>
        <v/>
      </c>
      <c r="I5367" s="68" t="str">
        <f>IFERROR(VLOOKUP($B5367,APガラス性能一覧!$A$2:$M$6097,8,0),"")</f>
        <v/>
      </c>
      <c r="J5367" s="68" t="str">
        <f>IFERROR(VLOOKUP($B5367,APガラス性能一覧!$A$2:$M$6097,9,0),"")</f>
        <v/>
      </c>
      <c r="K5367" s="68" t="str">
        <f>IFERROR(VLOOKUP($B5367,APガラス性能一覧!$A$2:$M$6097,10,0),"")</f>
        <v/>
      </c>
      <c r="L5367" s="68" t="str">
        <f>IFERROR(VLOOKUP($B5367,APガラス性能一覧!$A$2:$M$6097,11,0),"")</f>
        <v/>
      </c>
      <c r="M5367" s="68" t="str">
        <f>IFERROR(VLOOKUP($B5367,APガラス性能一覧!$A$2:$M$6097,12,0),"")</f>
        <v/>
      </c>
      <c r="N5367" s="68" t="str">
        <f>IFERROR(VLOOKUP($B5367,APガラス性能一覧!$A$2:$M$6097,13,0),"")</f>
        <v/>
      </c>
    </row>
    <row r="5368" spans="2:14" x14ac:dyDescent="0.4">
      <c r="B5368" s="68" t="str">
        <f>IF($D$2="","",IF($E$2=0.65,IFERROR(IF(INDEX(APガラス性能一覧!A:A,MATCH(ROW(B5362),APガラス性能一覧!$O:$O,0))="","",INDEX(APガラス性能一覧!A:A,MATCH(ROW(B5362),APガラス性能一覧!$O:$O,0))),""),IFERROR(IF(INDEX(APガラス性能一覧!A:A,MATCH(ROW(B5362),APガラス性能一覧!$N:$N,0))="","",INDEX(APガラス性能一覧!A:A,MATCH(ROW(B5362),APガラス性能一覧!$N:$N,0))),"")))</f>
        <v/>
      </c>
      <c r="C5368" s="68" t="str">
        <f>IFERROR(VLOOKUP($B5368,APガラス性能一覧!$A$2:$M$6097,2,0),"")</f>
        <v/>
      </c>
      <c r="D5368" s="68" t="str">
        <f>IFERROR(VLOOKUP($B5368,APガラス性能一覧!$A$2:$M$6097,3,0),"")</f>
        <v/>
      </c>
      <c r="E5368" s="68" t="str">
        <f>IFERROR(VLOOKUP($B5368,APガラス性能一覧!$A$2:$M$6097,4,0),"")</f>
        <v/>
      </c>
      <c r="F5368" s="68" t="str">
        <f>IFERROR(VLOOKUP($B5368,APガラス性能一覧!$A$2:$M$6097,5,0),"")</f>
        <v/>
      </c>
      <c r="G5368" s="68" t="str">
        <f>IFERROR(VLOOKUP($B5368,APガラス性能一覧!$A$2:$M$6097,6,0),"")</f>
        <v/>
      </c>
      <c r="H5368" s="68" t="str">
        <f>IFERROR(VLOOKUP($B5368,APガラス性能一覧!$A$2:$M$6097,7,0),"")</f>
        <v/>
      </c>
      <c r="I5368" s="68" t="str">
        <f>IFERROR(VLOOKUP($B5368,APガラス性能一覧!$A$2:$M$6097,8,0),"")</f>
        <v/>
      </c>
      <c r="J5368" s="68" t="str">
        <f>IFERROR(VLOOKUP($B5368,APガラス性能一覧!$A$2:$M$6097,9,0),"")</f>
        <v/>
      </c>
      <c r="K5368" s="68" t="str">
        <f>IFERROR(VLOOKUP($B5368,APガラス性能一覧!$A$2:$M$6097,10,0),"")</f>
        <v/>
      </c>
      <c r="L5368" s="68" t="str">
        <f>IFERROR(VLOOKUP($B5368,APガラス性能一覧!$A$2:$M$6097,11,0),"")</f>
        <v/>
      </c>
      <c r="M5368" s="68" t="str">
        <f>IFERROR(VLOOKUP($B5368,APガラス性能一覧!$A$2:$M$6097,12,0),"")</f>
        <v/>
      </c>
      <c r="N5368" s="68" t="str">
        <f>IFERROR(VLOOKUP($B5368,APガラス性能一覧!$A$2:$M$6097,13,0),"")</f>
        <v/>
      </c>
    </row>
    <row r="5369" spans="2:14" x14ac:dyDescent="0.4">
      <c r="B5369" s="68" t="str">
        <f>IF($D$2="","",IF($E$2=0.65,IFERROR(IF(INDEX(APガラス性能一覧!A:A,MATCH(ROW(B5363),APガラス性能一覧!$O:$O,0))="","",INDEX(APガラス性能一覧!A:A,MATCH(ROW(B5363),APガラス性能一覧!$O:$O,0))),""),IFERROR(IF(INDEX(APガラス性能一覧!A:A,MATCH(ROW(B5363),APガラス性能一覧!$N:$N,0))="","",INDEX(APガラス性能一覧!A:A,MATCH(ROW(B5363),APガラス性能一覧!$N:$N,0))),"")))</f>
        <v/>
      </c>
      <c r="C5369" s="68" t="str">
        <f>IFERROR(VLOOKUP($B5369,APガラス性能一覧!$A$2:$M$6097,2,0),"")</f>
        <v/>
      </c>
      <c r="D5369" s="68" t="str">
        <f>IFERROR(VLOOKUP($B5369,APガラス性能一覧!$A$2:$M$6097,3,0),"")</f>
        <v/>
      </c>
      <c r="E5369" s="68" t="str">
        <f>IFERROR(VLOOKUP($B5369,APガラス性能一覧!$A$2:$M$6097,4,0),"")</f>
        <v/>
      </c>
      <c r="F5369" s="68" t="str">
        <f>IFERROR(VLOOKUP($B5369,APガラス性能一覧!$A$2:$M$6097,5,0),"")</f>
        <v/>
      </c>
      <c r="G5369" s="68" t="str">
        <f>IFERROR(VLOOKUP($B5369,APガラス性能一覧!$A$2:$M$6097,6,0),"")</f>
        <v/>
      </c>
      <c r="H5369" s="68" t="str">
        <f>IFERROR(VLOOKUP($B5369,APガラス性能一覧!$A$2:$M$6097,7,0),"")</f>
        <v/>
      </c>
      <c r="I5369" s="68" t="str">
        <f>IFERROR(VLOOKUP($B5369,APガラス性能一覧!$A$2:$M$6097,8,0),"")</f>
        <v/>
      </c>
      <c r="J5369" s="68" t="str">
        <f>IFERROR(VLOOKUP($B5369,APガラス性能一覧!$A$2:$M$6097,9,0),"")</f>
        <v/>
      </c>
      <c r="K5369" s="68" t="str">
        <f>IFERROR(VLOOKUP($B5369,APガラス性能一覧!$A$2:$M$6097,10,0),"")</f>
        <v/>
      </c>
      <c r="L5369" s="68" t="str">
        <f>IFERROR(VLOOKUP($B5369,APガラス性能一覧!$A$2:$M$6097,11,0),"")</f>
        <v/>
      </c>
      <c r="M5369" s="68" t="str">
        <f>IFERROR(VLOOKUP($B5369,APガラス性能一覧!$A$2:$M$6097,12,0),"")</f>
        <v/>
      </c>
      <c r="N5369" s="68" t="str">
        <f>IFERROR(VLOOKUP($B5369,APガラス性能一覧!$A$2:$M$6097,13,0),"")</f>
        <v/>
      </c>
    </row>
    <row r="5370" spans="2:14" x14ac:dyDescent="0.4">
      <c r="B5370" s="68" t="str">
        <f>IF($D$2="","",IF($E$2=0.65,IFERROR(IF(INDEX(APガラス性能一覧!A:A,MATCH(ROW(B5364),APガラス性能一覧!$O:$O,0))="","",INDEX(APガラス性能一覧!A:A,MATCH(ROW(B5364),APガラス性能一覧!$O:$O,0))),""),IFERROR(IF(INDEX(APガラス性能一覧!A:A,MATCH(ROW(B5364),APガラス性能一覧!$N:$N,0))="","",INDEX(APガラス性能一覧!A:A,MATCH(ROW(B5364),APガラス性能一覧!$N:$N,0))),"")))</f>
        <v/>
      </c>
      <c r="C5370" s="68" t="str">
        <f>IFERROR(VLOOKUP($B5370,APガラス性能一覧!$A$2:$M$6097,2,0),"")</f>
        <v/>
      </c>
      <c r="D5370" s="68" t="str">
        <f>IFERROR(VLOOKUP($B5370,APガラス性能一覧!$A$2:$M$6097,3,0),"")</f>
        <v/>
      </c>
      <c r="E5370" s="68" t="str">
        <f>IFERROR(VLOOKUP($B5370,APガラス性能一覧!$A$2:$M$6097,4,0),"")</f>
        <v/>
      </c>
      <c r="F5370" s="68" t="str">
        <f>IFERROR(VLOOKUP($B5370,APガラス性能一覧!$A$2:$M$6097,5,0),"")</f>
        <v/>
      </c>
      <c r="G5370" s="68" t="str">
        <f>IFERROR(VLOOKUP($B5370,APガラス性能一覧!$A$2:$M$6097,6,0),"")</f>
        <v/>
      </c>
      <c r="H5370" s="68" t="str">
        <f>IFERROR(VLOOKUP($B5370,APガラス性能一覧!$A$2:$M$6097,7,0),"")</f>
        <v/>
      </c>
      <c r="I5370" s="68" t="str">
        <f>IFERROR(VLOOKUP($B5370,APガラス性能一覧!$A$2:$M$6097,8,0),"")</f>
        <v/>
      </c>
      <c r="J5370" s="68" t="str">
        <f>IFERROR(VLOOKUP($B5370,APガラス性能一覧!$A$2:$M$6097,9,0),"")</f>
        <v/>
      </c>
      <c r="K5370" s="68" t="str">
        <f>IFERROR(VLOOKUP($B5370,APガラス性能一覧!$A$2:$M$6097,10,0),"")</f>
        <v/>
      </c>
      <c r="L5370" s="68" t="str">
        <f>IFERROR(VLOOKUP($B5370,APガラス性能一覧!$A$2:$M$6097,11,0),"")</f>
        <v/>
      </c>
      <c r="M5370" s="68" t="str">
        <f>IFERROR(VLOOKUP($B5370,APガラス性能一覧!$A$2:$M$6097,12,0),"")</f>
        <v/>
      </c>
      <c r="N5370" s="68" t="str">
        <f>IFERROR(VLOOKUP($B5370,APガラス性能一覧!$A$2:$M$6097,13,0),"")</f>
        <v/>
      </c>
    </row>
    <row r="5371" spans="2:14" x14ac:dyDescent="0.4">
      <c r="B5371" s="68" t="str">
        <f>IF($D$2="","",IF($E$2=0.65,IFERROR(IF(INDEX(APガラス性能一覧!A:A,MATCH(ROW(B5365),APガラス性能一覧!$O:$O,0))="","",INDEX(APガラス性能一覧!A:A,MATCH(ROW(B5365),APガラス性能一覧!$O:$O,0))),""),IFERROR(IF(INDEX(APガラス性能一覧!A:A,MATCH(ROW(B5365),APガラス性能一覧!$N:$N,0))="","",INDEX(APガラス性能一覧!A:A,MATCH(ROW(B5365),APガラス性能一覧!$N:$N,0))),"")))</f>
        <v/>
      </c>
      <c r="C5371" s="68" t="str">
        <f>IFERROR(VLOOKUP($B5371,APガラス性能一覧!$A$2:$M$6097,2,0),"")</f>
        <v/>
      </c>
      <c r="D5371" s="68" t="str">
        <f>IFERROR(VLOOKUP($B5371,APガラス性能一覧!$A$2:$M$6097,3,0),"")</f>
        <v/>
      </c>
      <c r="E5371" s="68" t="str">
        <f>IFERROR(VLOOKUP($B5371,APガラス性能一覧!$A$2:$M$6097,4,0),"")</f>
        <v/>
      </c>
      <c r="F5371" s="68" t="str">
        <f>IFERROR(VLOOKUP($B5371,APガラス性能一覧!$A$2:$M$6097,5,0),"")</f>
        <v/>
      </c>
      <c r="G5371" s="68" t="str">
        <f>IFERROR(VLOOKUP($B5371,APガラス性能一覧!$A$2:$M$6097,6,0),"")</f>
        <v/>
      </c>
      <c r="H5371" s="68" t="str">
        <f>IFERROR(VLOOKUP($B5371,APガラス性能一覧!$A$2:$M$6097,7,0),"")</f>
        <v/>
      </c>
      <c r="I5371" s="68" t="str">
        <f>IFERROR(VLOOKUP($B5371,APガラス性能一覧!$A$2:$M$6097,8,0),"")</f>
        <v/>
      </c>
      <c r="J5371" s="68" t="str">
        <f>IFERROR(VLOOKUP($B5371,APガラス性能一覧!$A$2:$M$6097,9,0),"")</f>
        <v/>
      </c>
      <c r="K5371" s="68" t="str">
        <f>IFERROR(VLOOKUP($B5371,APガラス性能一覧!$A$2:$M$6097,10,0),"")</f>
        <v/>
      </c>
      <c r="L5371" s="68" t="str">
        <f>IFERROR(VLOOKUP($B5371,APガラス性能一覧!$A$2:$M$6097,11,0),"")</f>
        <v/>
      </c>
      <c r="M5371" s="68" t="str">
        <f>IFERROR(VLOOKUP($B5371,APガラス性能一覧!$A$2:$M$6097,12,0),"")</f>
        <v/>
      </c>
      <c r="N5371" s="68" t="str">
        <f>IFERROR(VLOOKUP($B5371,APガラス性能一覧!$A$2:$M$6097,13,0),"")</f>
        <v/>
      </c>
    </row>
    <row r="5372" spans="2:14" x14ac:dyDescent="0.4">
      <c r="B5372" s="68" t="str">
        <f>IF($D$2="","",IF($E$2=0.65,IFERROR(IF(INDEX(APガラス性能一覧!A:A,MATCH(ROW(B5366),APガラス性能一覧!$O:$O,0))="","",INDEX(APガラス性能一覧!A:A,MATCH(ROW(B5366),APガラス性能一覧!$O:$O,0))),""),IFERROR(IF(INDEX(APガラス性能一覧!A:A,MATCH(ROW(B5366),APガラス性能一覧!$N:$N,0))="","",INDEX(APガラス性能一覧!A:A,MATCH(ROW(B5366),APガラス性能一覧!$N:$N,0))),"")))</f>
        <v/>
      </c>
      <c r="C5372" s="68" t="str">
        <f>IFERROR(VLOOKUP($B5372,APガラス性能一覧!$A$2:$M$6097,2,0),"")</f>
        <v/>
      </c>
      <c r="D5372" s="68" t="str">
        <f>IFERROR(VLOOKUP($B5372,APガラス性能一覧!$A$2:$M$6097,3,0),"")</f>
        <v/>
      </c>
      <c r="E5372" s="68" t="str">
        <f>IFERROR(VLOOKUP($B5372,APガラス性能一覧!$A$2:$M$6097,4,0),"")</f>
        <v/>
      </c>
      <c r="F5372" s="68" t="str">
        <f>IFERROR(VLOOKUP($B5372,APガラス性能一覧!$A$2:$M$6097,5,0),"")</f>
        <v/>
      </c>
      <c r="G5372" s="68" t="str">
        <f>IFERROR(VLOOKUP($B5372,APガラス性能一覧!$A$2:$M$6097,6,0),"")</f>
        <v/>
      </c>
      <c r="H5372" s="68" t="str">
        <f>IFERROR(VLOOKUP($B5372,APガラス性能一覧!$A$2:$M$6097,7,0),"")</f>
        <v/>
      </c>
      <c r="I5372" s="68" t="str">
        <f>IFERROR(VLOOKUP($B5372,APガラス性能一覧!$A$2:$M$6097,8,0),"")</f>
        <v/>
      </c>
      <c r="J5372" s="68" t="str">
        <f>IFERROR(VLOOKUP($B5372,APガラス性能一覧!$A$2:$M$6097,9,0),"")</f>
        <v/>
      </c>
      <c r="K5372" s="68" t="str">
        <f>IFERROR(VLOOKUP($B5372,APガラス性能一覧!$A$2:$M$6097,10,0),"")</f>
        <v/>
      </c>
      <c r="L5372" s="68" t="str">
        <f>IFERROR(VLOOKUP($B5372,APガラス性能一覧!$A$2:$M$6097,11,0),"")</f>
        <v/>
      </c>
      <c r="M5372" s="68" t="str">
        <f>IFERROR(VLOOKUP($B5372,APガラス性能一覧!$A$2:$M$6097,12,0),"")</f>
        <v/>
      </c>
      <c r="N5372" s="68" t="str">
        <f>IFERROR(VLOOKUP($B5372,APガラス性能一覧!$A$2:$M$6097,13,0),"")</f>
        <v/>
      </c>
    </row>
    <row r="5373" spans="2:14" x14ac:dyDescent="0.4">
      <c r="B5373" s="68" t="str">
        <f>IF($D$2="","",IF($E$2=0.65,IFERROR(IF(INDEX(APガラス性能一覧!A:A,MATCH(ROW(B5367),APガラス性能一覧!$O:$O,0))="","",INDEX(APガラス性能一覧!A:A,MATCH(ROW(B5367),APガラス性能一覧!$O:$O,0))),""),IFERROR(IF(INDEX(APガラス性能一覧!A:A,MATCH(ROW(B5367),APガラス性能一覧!$N:$N,0))="","",INDEX(APガラス性能一覧!A:A,MATCH(ROW(B5367),APガラス性能一覧!$N:$N,0))),"")))</f>
        <v/>
      </c>
      <c r="C5373" s="68" t="str">
        <f>IFERROR(VLOOKUP($B5373,APガラス性能一覧!$A$2:$M$6097,2,0),"")</f>
        <v/>
      </c>
      <c r="D5373" s="68" t="str">
        <f>IFERROR(VLOOKUP($B5373,APガラス性能一覧!$A$2:$M$6097,3,0),"")</f>
        <v/>
      </c>
      <c r="E5373" s="68" t="str">
        <f>IFERROR(VLOOKUP($B5373,APガラス性能一覧!$A$2:$M$6097,4,0),"")</f>
        <v/>
      </c>
      <c r="F5373" s="68" t="str">
        <f>IFERROR(VLOOKUP($B5373,APガラス性能一覧!$A$2:$M$6097,5,0),"")</f>
        <v/>
      </c>
      <c r="G5373" s="68" t="str">
        <f>IFERROR(VLOOKUP($B5373,APガラス性能一覧!$A$2:$M$6097,6,0),"")</f>
        <v/>
      </c>
      <c r="H5373" s="68" t="str">
        <f>IFERROR(VLOOKUP($B5373,APガラス性能一覧!$A$2:$M$6097,7,0),"")</f>
        <v/>
      </c>
      <c r="I5373" s="68" t="str">
        <f>IFERROR(VLOOKUP($B5373,APガラス性能一覧!$A$2:$M$6097,8,0),"")</f>
        <v/>
      </c>
      <c r="J5373" s="68" t="str">
        <f>IFERROR(VLOOKUP($B5373,APガラス性能一覧!$A$2:$M$6097,9,0),"")</f>
        <v/>
      </c>
      <c r="K5373" s="68" t="str">
        <f>IFERROR(VLOOKUP($B5373,APガラス性能一覧!$A$2:$M$6097,10,0),"")</f>
        <v/>
      </c>
      <c r="L5373" s="68" t="str">
        <f>IFERROR(VLOOKUP($B5373,APガラス性能一覧!$A$2:$M$6097,11,0),"")</f>
        <v/>
      </c>
      <c r="M5373" s="68" t="str">
        <f>IFERROR(VLOOKUP($B5373,APガラス性能一覧!$A$2:$M$6097,12,0),"")</f>
        <v/>
      </c>
      <c r="N5373" s="68" t="str">
        <f>IFERROR(VLOOKUP($B5373,APガラス性能一覧!$A$2:$M$6097,13,0),"")</f>
        <v/>
      </c>
    </row>
    <row r="5374" spans="2:14" x14ac:dyDescent="0.4">
      <c r="B5374" s="68" t="str">
        <f>IF($D$2="","",IF($E$2=0.65,IFERROR(IF(INDEX(APガラス性能一覧!A:A,MATCH(ROW(B5368),APガラス性能一覧!$O:$O,0))="","",INDEX(APガラス性能一覧!A:A,MATCH(ROW(B5368),APガラス性能一覧!$O:$O,0))),""),IFERROR(IF(INDEX(APガラス性能一覧!A:A,MATCH(ROW(B5368),APガラス性能一覧!$N:$N,0))="","",INDEX(APガラス性能一覧!A:A,MATCH(ROW(B5368),APガラス性能一覧!$N:$N,0))),"")))</f>
        <v/>
      </c>
      <c r="C5374" s="68" t="str">
        <f>IFERROR(VLOOKUP($B5374,APガラス性能一覧!$A$2:$M$6097,2,0),"")</f>
        <v/>
      </c>
      <c r="D5374" s="68" t="str">
        <f>IFERROR(VLOOKUP($B5374,APガラス性能一覧!$A$2:$M$6097,3,0),"")</f>
        <v/>
      </c>
      <c r="E5374" s="68" t="str">
        <f>IFERROR(VLOOKUP($B5374,APガラス性能一覧!$A$2:$M$6097,4,0),"")</f>
        <v/>
      </c>
      <c r="F5374" s="68" t="str">
        <f>IFERROR(VLOOKUP($B5374,APガラス性能一覧!$A$2:$M$6097,5,0),"")</f>
        <v/>
      </c>
      <c r="G5374" s="68" t="str">
        <f>IFERROR(VLOOKUP($B5374,APガラス性能一覧!$A$2:$M$6097,6,0),"")</f>
        <v/>
      </c>
      <c r="H5374" s="68" t="str">
        <f>IFERROR(VLOOKUP($B5374,APガラス性能一覧!$A$2:$M$6097,7,0),"")</f>
        <v/>
      </c>
      <c r="I5374" s="68" t="str">
        <f>IFERROR(VLOOKUP($B5374,APガラス性能一覧!$A$2:$M$6097,8,0),"")</f>
        <v/>
      </c>
      <c r="J5374" s="68" t="str">
        <f>IFERROR(VLOOKUP($B5374,APガラス性能一覧!$A$2:$M$6097,9,0),"")</f>
        <v/>
      </c>
      <c r="K5374" s="68" t="str">
        <f>IFERROR(VLOOKUP($B5374,APガラス性能一覧!$A$2:$M$6097,10,0),"")</f>
        <v/>
      </c>
      <c r="L5374" s="68" t="str">
        <f>IFERROR(VLOOKUP($B5374,APガラス性能一覧!$A$2:$M$6097,11,0),"")</f>
        <v/>
      </c>
      <c r="M5374" s="68" t="str">
        <f>IFERROR(VLOOKUP($B5374,APガラス性能一覧!$A$2:$M$6097,12,0),"")</f>
        <v/>
      </c>
      <c r="N5374" s="68" t="str">
        <f>IFERROR(VLOOKUP($B5374,APガラス性能一覧!$A$2:$M$6097,13,0),"")</f>
        <v/>
      </c>
    </row>
    <row r="5375" spans="2:14" x14ac:dyDescent="0.4">
      <c r="B5375" s="68" t="str">
        <f>IF($D$2="","",IF($E$2=0.65,IFERROR(IF(INDEX(APガラス性能一覧!A:A,MATCH(ROW(B5369),APガラス性能一覧!$O:$O,0))="","",INDEX(APガラス性能一覧!A:A,MATCH(ROW(B5369),APガラス性能一覧!$O:$O,0))),""),IFERROR(IF(INDEX(APガラス性能一覧!A:A,MATCH(ROW(B5369),APガラス性能一覧!$N:$N,0))="","",INDEX(APガラス性能一覧!A:A,MATCH(ROW(B5369),APガラス性能一覧!$N:$N,0))),"")))</f>
        <v/>
      </c>
      <c r="C5375" s="68" t="str">
        <f>IFERROR(VLOOKUP($B5375,APガラス性能一覧!$A$2:$M$6097,2,0),"")</f>
        <v/>
      </c>
      <c r="D5375" s="68" t="str">
        <f>IFERROR(VLOOKUP($B5375,APガラス性能一覧!$A$2:$M$6097,3,0),"")</f>
        <v/>
      </c>
      <c r="E5375" s="68" t="str">
        <f>IFERROR(VLOOKUP($B5375,APガラス性能一覧!$A$2:$M$6097,4,0),"")</f>
        <v/>
      </c>
      <c r="F5375" s="68" t="str">
        <f>IFERROR(VLOOKUP($B5375,APガラス性能一覧!$A$2:$M$6097,5,0),"")</f>
        <v/>
      </c>
      <c r="G5375" s="68" t="str">
        <f>IFERROR(VLOOKUP($B5375,APガラス性能一覧!$A$2:$M$6097,6,0),"")</f>
        <v/>
      </c>
      <c r="H5375" s="68" t="str">
        <f>IFERROR(VLOOKUP($B5375,APガラス性能一覧!$A$2:$M$6097,7,0),"")</f>
        <v/>
      </c>
      <c r="I5375" s="68" t="str">
        <f>IFERROR(VLOOKUP($B5375,APガラス性能一覧!$A$2:$M$6097,8,0),"")</f>
        <v/>
      </c>
      <c r="J5375" s="68" t="str">
        <f>IFERROR(VLOOKUP($B5375,APガラス性能一覧!$A$2:$M$6097,9,0),"")</f>
        <v/>
      </c>
      <c r="K5375" s="68" t="str">
        <f>IFERROR(VLOOKUP($B5375,APガラス性能一覧!$A$2:$M$6097,10,0),"")</f>
        <v/>
      </c>
      <c r="L5375" s="68" t="str">
        <f>IFERROR(VLOOKUP($B5375,APガラス性能一覧!$A$2:$M$6097,11,0),"")</f>
        <v/>
      </c>
      <c r="M5375" s="68" t="str">
        <f>IFERROR(VLOOKUP($B5375,APガラス性能一覧!$A$2:$M$6097,12,0),"")</f>
        <v/>
      </c>
      <c r="N5375" s="68" t="str">
        <f>IFERROR(VLOOKUP($B5375,APガラス性能一覧!$A$2:$M$6097,13,0),"")</f>
        <v/>
      </c>
    </row>
    <row r="5376" spans="2:14" x14ac:dyDescent="0.4">
      <c r="B5376" s="68" t="str">
        <f>IF($D$2="","",IF($E$2=0.65,IFERROR(IF(INDEX(APガラス性能一覧!A:A,MATCH(ROW(B5370),APガラス性能一覧!$O:$O,0))="","",INDEX(APガラス性能一覧!A:A,MATCH(ROW(B5370),APガラス性能一覧!$O:$O,0))),""),IFERROR(IF(INDEX(APガラス性能一覧!A:A,MATCH(ROW(B5370),APガラス性能一覧!$N:$N,0))="","",INDEX(APガラス性能一覧!A:A,MATCH(ROW(B5370),APガラス性能一覧!$N:$N,0))),"")))</f>
        <v/>
      </c>
      <c r="C5376" s="68" t="str">
        <f>IFERROR(VLOOKUP($B5376,APガラス性能一覧!$A$2:$M$6097,2,0),"")</f>
        <v/>
      </c>
      <c r="D5376" s="68" t="str">
        <f>IFERROR(VLOOKUP($B5376,APガラス性能一覧!$A$2:$M$6097,3,0),"")</f>
        <v/>
      </c>
      <c r="E5376" s="68" t="str">
        <f>IFERROR(VLOOKUP($B5376,APガラス性能一覧!$A$2:$M$6097,4,0),"")</f>
        <v/>
      </c>
      <c r="F5376" s="68" t="str">
        <f>IFERROR(VLOOKUP($B5376,APガラス性能一覧!$A$2:$M$6097,5,0),"")</f>
        <v/>
      </c>
      <c r="G5376" s="68" t="str">
        <f>IFERROR(VLOOKUP($B5376,APガラス性能一覧!$A$2:$M$6097,6,0),"")</f>
        <v/>
      </c>
      <c r="H5376" s="68" t="str">
        <f>IFERROR(VLOOKUP($B5376,APガラス性能一覧!$A$2:$M$6097,7,0),"")</f>
        <v/>
      </c>
      <c r="I5376" s="68" t="str">
        <f>IFERROR(VLOOKUP($B5376,APガラス性能一覧!$A$2:$M$6097,8,0),"")</f>
        <v/>
      </c>
      <c r="J5376" s="68" t="str">
        <f>IFERROR(VLOOKUP($B5376,APガラス性能一覧!$A$2:$M$6097,9,0),"")</f>
        <v/>
      </c>
      <c r="K5376" s="68" t="str">
        <f>IFERROR(VLOOKUP($B5376,APガラス性能一覧!$A$2:$M$6097,10,0),"")</f>
        <v/>
      </c>
      <c r="L5376" s="68" t="str">
        <f>IFERROR(VLOOKUP($B5376,APガラス性能一覧!$A$2:$M$6097,11,0),"")</f>
        <v/>
      </c>
      <c r="M5376" s="68" t="str">
        <f>IFERROR(VLOOKUP($B5376,APガラス性能一覧!$A$2:$M$6097,12,0),"")</f>
        <v/>
      </c>
      <c r="N5376" s="68" t="str">
        <f>IFERROR(VLOOKUP($B5376,APガラス性能一覧!$A$2:$M$6097,13,0),"")</f>
        <v/>
      </c>
    </row>
    <row r="5377" spans="2:14" x14ac:dyDescent="0.4">
      <c r="B5377" s="68" t="str">
        <f>IF($D$2="","",IF($E$2=0.65,IFERROR(IF(INDEX(APガラス性能一覧!A:A,MATCH(ROW(B5371),APガラス性能一覧!$O:$O,0))="","",INDEX(APガラス性能一覧!A:A,MATCH(ROW(B5371),APガラス性能一覧!$O:$O,0))),""),IFERROR(IF(INDEX(APガラス性能一覧!A:A,MATCH(ROW(B5371),APガラス性能一覧!$N:$N,0))="","",INDEX(APガラス性能一覧!A:A,MATCH(ROW(B5371),APガラス性能一覧!$N:$N,0))),"")))</f>
        <v/>
      </c>
      <c r="C5377" s="68" t="str">
        <f>IFERROR(VLOOKUP($B5377,APガラス性能一覧!$A$2:$M$6097,2,0),"")</f>
        <v/>
      </c>
      <c r="D5377" s="68" t="str">
        <f>IFERROR(VLOOKUP($B5377,APガラス性能一覧!$A$2:$M$6097,3,0),"")</f>
        <v/>
      </c>
      <c r="E5377" s="68" t="str">
        <f>IFERROR(VLOOKUP($B5377,APガラス性能一覧!$A$2:$M$6097,4,0),"")</f>
        <v/>
      </c>
      <c r="F5377" s="68" t="str">
        <f>IFERROR(VLOOKUP($B5377,APガラス性能一覧!$A$2:$M$6097,5,0),"")</f>
        <v/>
      </c>
      <c r="G5377" s="68" t="str">
        <f>IFERROR(VLOOKUP($B5377,APガラス性能一覧!$A$2:$M$6097,6,0),"")</f>
        <v/>
      </c>
      <c r="H5377" s="68" t="str">
        <f>IFERROR(VLOOKUP($B5377,APガラス性能一覧!$A$2:$M$6097,7,0),"")</f>
        <v/>
      </c>
      <c r="I5377" s="68" t="str">
        <f>IFERROR(VLOOKUP($B5377,APガラス性能一覧!$A$2:$M$6097,8,0),"")</f>
        <v/>
      </c>
      <c r="J5377" s="68" t="str">
        <f>IFERROR(VLOOKUP($B5377,APガラス性能一覧!$A$2:$M$6097,9,0),"")</f>
        <v/>
      </c>
      <c r="K5377" s="68" t="str">
        <f>IFERROR(VLOOKUP($B5377,APガラス性能一覧!$A$2:$M$6097,10,0),"")</f>
        <v/>
      </c>
      <c r="L5377" s="68" t="str">
        <f>IFERROR(VLOOKUP($B5377,APガラス性能一覧!$A$2:$M$6097,11,0),"")</f>
        <v/>
      </c>
      <c r="M5377" s="68" t="str">
        <f>IFERROR(VLOOKUP($B5377,APガラス性能一覧!$A$2:$M$6097,12,0),"")</f>
        <v/>
      </c>
      <c r="N5377" s="68" t="str">
        <f>IFERROR(VLOOKUP($B5377,APガラス性能一覧!$A$2:$M$6097,13,0),"")</f>
        <v/>
      </c>
    </row>
    <row r="5378" spans="2:14" x14ac:dyDescent="0.4">
      <c r="B5378" s="68" t="str">
        <f>IF($D$2="","",IF($E$2=0.65,IFERROR(IF(INDEX(APガラス性能一覧!A:A,MATCH(ROW(B5372),APガラス性能一覧!$O:$O,0))="","",INDEX(APガラス性能一覧!A:A,MATCH(ROW(B5372),APガラス性能一覧!$O:$O,0))),""),IFERROR(IF(INDEX(APガラス性能一覧!A:A,MATCH(ROW(B5372),APガラス性能一覧!$N:$N,0))="","",INDEX(APガラス性能一覧!A:A,MATCH(ROW(B5372),APガラス性能一覧!$N:$N,0))),"")))</f>
        <v/>
      </c>
      <c r="C5378" s="68" t="str">
        <f>IFERROR(VLOOKUP($B5378,APガラス性能一覧!$A$2:$M$6097,2,0),"")</f>
        <v/>
      </c>
      <c r="D5378" s="68" t="str">
        <f>IFERROR(VLOOKUP($B5378,APガラス性能一覧!$A$2:$M$6097,3,0),"")</f>
        <v/>
      </c>
      <c r="E5378" s="68" t="str">
        <f>IFERROR(VLOOKUP($B5378,APガラス性能一覧!$A$2:$M$6097,4,0),"")</f>
        <v/>
      </c>
      <c r="F5378" s="68" t="str">
        <f>IFERROR(VLOOKUP($B5378,APガラス性能一覧!$A$2:$M$6097,5,0),"")</f>
        <v/>
      </c>
      <c r="G5378" s="68" t="str">
        <f>IFERROR(VLOOKUP($B5378,APガラス性能一覧!$A$2:$M$6097,6,0),"")</f>
        <v/>
      </c>
      <c r="H5378" s="68" t="str">
        <f>IFERROR(VLOOKUP($B5378,APガラス性能一覧!$A$2:$M$6097,7,0),"")</f>
        <v/>
      </c>
      <c r="I5378" s="68" t="str">
        <f>IFERROR(VLOOKUP($B5378,APガラス性能一覧!$A$2:$M$6097,8,0),"")</f>
        <v/>
      </c>
      <c r="J5378" s="68" t="str">
        <f>IFERROR(VLOOKUP($B5378,APガラス性能一覧!$A$2:$M$6097,9,0),"")</f>
        <v/>
      </c>
      <c r="K5378" s="68" t="str">
        <f>IFERROR(VLOOKUP($B5378,APガラス性能一覧!$A$2:$M$6097,10,0),"")</f>
        <v/>
      </c>
      <c r="L5378" s="68" t="str">
        <f>IFERROR(VLOOKUP($B5378,APガラス性能一覧!$A$2:$M$6097,11,0),"")</f>
        <v/>
      </c>
      <c r="M5378" s="68" t="str">
        <f>IFERROR(VLOOKUP($B5378,APガラス性能一覧!$A$2:$M$6097,12,0),"")</f>
        <v/>
      </c>
      <c r="N5378" s="68" t="str">
        <f>IFERROR(VLOOKUP($B5378,APガラス性能一覧!$A$2:$M$6097,13,0),"")</f>
        <v/>
      </c>
    </row>
    <row r="5379" spans="2:14" x14ac:dyDescent="0.4">
      <c r="B5379" s="68" t="str">
        <f>IF($D$2="","",IF($E$2=0.65,IFERROR(IF(INDEX(APガラス性能一覧!A:A,MATCH(ROW(B5373),APガラス性能一覧!$O:$O,0))="","",INDEX(APガラス性能一覧!A:A,MATCH(ROW(B5373),APガラス性能一覧!$O:$O,0))),""),IFERROR(IF(INDEX(APガラス性能一覧!A:A,MATCH(ROW(B5373),APガラス性能一覧!$N:$N,0))="","",INDEX(APガラス性能一覧!A:A,MATCH(ROW(B5373),APガラス性能一覧!$N:$N,0))),"")))</f>
        <v/>
      </c>
      <c r="C5379" s="68" t="str">
        <f>IFERROR(VLOOKUP($B5379,APガラス性能一覧!$A$2:$M$6097,2,0),"")</f>
        <v/>
      </c>
      <c r="D5379" s="68" t="str">
        <f>IFERROR(VLOOKUP($B5379,APガラス性能一覧!$A$2:$M$6097,3,0),"")</f>
        <v/>
      </c>
      <c r="E5379" s="68" t="str">
        <f>IFERROR(VLOOKUP($B5379,APガラス性能一覧!$A$2:$M$6097,4,0),"")</f>
        <v/>
      </c>
      <c r="F5379" s="68" t="str">
        <f>IFERROR(VLOOKUP($B5379,APガラス性能一覧!$A$2:$M$6097,5,0),"")</f>
        <v/>
      </c>
      <c r="G5379" s="68" t="str">
        <f>IFERROR(VLOOKUP($B5379,APガラス性能一覧!$A$2:$M$6097,6,0),"")</f>
        <v/>
      </c>
      <c r="H5379" s="68" t="str">
        <f>IFERROR(VLOOKUP($B5379,APガラス性能一覧!$A$2:$M$6097,7,0),"")</f>
        <v/>
      </c>
      <c r="I5379" s="68" t="str">
        <f>IFERROR(VLOOKUP($B5379,APガラス性能一覧!$A$2:$M$6097,8,0),"")</f>
        <v/>
      </c>
      <c r="J5379" s="68" t="str">
        <f>IFERROR(VLOOKUP($B5379,APガラス性能一覧!$A$2:$M$6097,9,0),"")</f>
        <v/>
      </c>
      <c r="K5379" s="68" t="str">
        <f>IFERROR(VLOOKUP($B5379,APガラス性能一覧!$A$2:$M$6097,10,0),"")</f>
        <v/>
      </c>
      <c r="L5379" s="68" t="str">
        <f>IFERROR(VLOOKUP($B5379,APガラス性能一覧!$A$2:$M$6097,11,0),"")</f>
        <v/>
      </c>
      <c r="M5379" s="68" t="str">
        <f>IFERROR(VLOOKUP($B5379,APガラス性能一覧!$A$2:$M$6097,12,0),"")</f>
        <v/>
      </c>
      <c r="N5379" s="68" t="str">
        <f>IFERROR(VLOOKUP($B5379,APガラス性能一覧!$A$2:$M$6097,13,0),"")</f>
        <v/>
      </c>
    </row>
    <row r="5380" spans="2:14" x14ac:dyDescent="0.4">
      <c r="B5380" s="68" t="str">
        <f>IF($D$2="","",IF($E$2=0.65,IFERROR(IF(INDEX(APガラス性能一覧!A:A,MATCH(ROW(B5374),APガラス性能一覧!$O:$O,0))="","",INDEX(APガラス性能一覧!A:A,MATCH(ROW(B5374),APガラス性能一覧!$O:$O,0))),""),IFERROR(IF(INDEX(APガラス性能一覧!A:A,MATCH(ROW(B5374),APガラス性能一覧!$N:$N,0))="","",INDEX(APガラス性能一覧!A:A,MATCH(ROW(B5374),APガラス性能一覧!$N:$N,0))),"")))</f>
        <v/>
      </c>
      <c r="C5380" s="68" t="str">
        <f>IFERROR(VLOOKUP($B5380,APガラス性能一覧!$A$2:$M$6097,2,0),"")</f>
        <v/>
      </c>
      <c r="D5380" s="68" t="str">
        <f>IFERROR(VLOOKUP($B5380,APガラス性能一覧!$A$2:$M$6097,3,0),"")</f>
        <v/>
      </c>
      <c r="E5380" s="68" t="str">
        <f>IFERROR(VLOOKUP($B5380,APガラス性能一覧!$A$2:$M$6097,4,0),"")</f>
        <v/>
      </c>
      <c r="F5380" s="68" t="str">
        <f>IFERROR(VLOOKUP($B5380,APガラス性能一覧!$A$2:$M$6097,5,0),"")</f>
        <v/>
      </c>
      <c r="G5380" s="68" t="str">
        <f>IFERROR(VLOOKUP($B5380,APガラス性能一覧!$A$2:$M$6097,6,0),"")</f>
        <v/>
      </c>
      <c r="H5380" s="68" t="str">
        <f>IFERROR(VLOOKUP($B5380,APガラス性能一覧!$A$2:$M$6097,7,0),"")</f>
        <v/>
      </c>
      <c r="I5380" s="68" t="str">
        <f>IFERROR(VLOOKUP($B5380,APガラス性能一覧!$A$2:$M$6097,8,0),"")</f>
        <v/>
      </c>
      <c r="J5380" s="68" t="str">
        <f>IFERROR(VLOOKUP($B5380,APガラス性能一覧!$A$2:$M$6097,9,0),"")</f>
        <v/>
      </c>
      <c r="K5380" s="68" t="str">
        <f>IFERROR(VLOOKUP($B5380,APガラス性能一覧!$A$2:$M$6097,10,0),"")</f>
        <v/>
      </c>
      <c r="L5380" s="68" t="str">
        <f>IFERROR(VLOOKUP($B5380,APガラス性能一覧!$A$2:$M$6097,11,0),"")</f>
        <v/>
      </c>
      <c r="M5380" s="68" t="str">
        <f>IFERROR(VLOOKUP($B5380,APガラス性能一覧!$A$2:$M$6097,12,0),"")</f>
        <v/>
      </c>
      <c r="N5380" s="68" t="str">
        <f>IFERROR(VLOOKUP($B5380,APガラス性能一覧!$A$2:$M$6097,13,0),"")</f>
        <v/>
      </c>
    </row>
    <row r="5381" spans="2:14" x14ac:dyDescent="0.4">
      <c r="B5381" s="68" t="str">
        <f>IF($D$2="","",IF($E$2=0.65,IFERROR(IF(INDEX(APガラス性能一覧!A:A,MATCH(ROW(B5375),APガラス性能一覧!$O:$O,0))="","",INDEX(APガラス性能一覧!A:A,MATCH(ROW(B5375),APガラス性能一覧!$O:$O,0))),""),IFERROR(IF(INDEX(APガラス性能一覧!A:A,MATCH(ROW(B5375),APガラス性能一覧!$N:$N,0))="","",INDEX(APガラス性能一覧!A:A,MATCH(ROW(B5375),APガラス性能一覧!$N:$N,0))),"")))</f>
        <v/>
      </c>
      <c r="C5381" s="68" t="str">
        <f>IFERROR(VLOOKUP($B5381,APガラス性能一覧!$A$2:$M$6097,2,0),"")</f>
        <v/>
      </c>
      <c r="D5381" s="68" t="str">
        <f>IFERROR(VLOOKUP($B5381,APガラス性能一覧!$A$2:$M$6097,3,0),"")</f>
        <v/>
      </c>
      <c r="E5381" s="68" t="str">
        <f>IFERROR(VLOOKUP($B5381,APガラス性能一覧!$A$2:$M$6097,4,0),"")</f>
        <v/>
      </c>
      <c r="F5381" s="68" t="str">
        <f>IFERROR(VLOOKUP($B5381,APガラス性能一覧!$A$2:$M$6097,5,0),"")</f>
        <v/>
      </c>
      <c r="G5381" s="68" t="str">
        <f>IFERROR(VLOOKUP($B5381,APガラス性能一覧!$A$2:$M$6097,6,0),"")</f>
        <v/>
      </c>
      <c r="H5381" s="68" t="str">
        <f>IFERROR(VLOOKUP($B5381,APガラス性能一覧!$A$2:$M$6097,7,0),"")</f>
        <v/>
      </c>
      <c r="I5381" s="68" t="str">
        <f>IFERROR(VLOOKUP($B5381,APガラス性能一覧!$A$2:$M$6097,8,0),"")</f>
        <v/>
      </c>
      <c r="J5381" s="68" t="str">
        <f>IFERROR(VLOOKUP($B5381,APガラス性能一覧!$A$2:$M$6097,9,0),"")</f>
        <v/>
      </c>
      <c r="K5381" s="68" t="str">
        <f>IFERROR(VLOOKUP($B5381,APガラス性能一覧!$A$2:$M$6097,10,0),"")</f>
        <v/>
      </c>
      <c r="L5381" s="68" t="str">
        <f>IFERROR(VLOOKUP($B5381,APガラス性能一覧!$A$2:$M$6097,11,0),"")</f>
        <v/>
      </c>
      <c r="M5381" s="68" t="str">
        <f>IFERROR(VLOOKUP($B5381,APガラス性能一覧!$A$2:$M$6097,12,0),"")</f>
        <v/>
      </c>
      <c r="N5381" s="68" t="str">
        <f>IFERROR(VLOOKUP($B5381,APガラス性能一覧!$A$2:$M$6097,13,0),"")</f>
        <v/>
      </c>
    </row>
    <row r="5382" spans="2:14" x14ac:dyDescent="0.4">
      <c r="B5382" s="68" t="str">
        <f>IF($D$2="","",IF($E$2=0.65,IFERROR(IF(INDEX(APガラス性能一覧!A:A,MATCH(ROW(B5376),APガラス性能一覧!$O:$O,0))="","",INDEX(APガラス性能一覧!A:A,MATCH(ROW(B5376),APガラス性能一覧!$O:$O,0))),""),IFERROR(IF(INDEX(APガラス性能一覧!A:A,MATCH(ROW(B5376),APガラス性能一覧!$N:$N,0))="","",INDEX(APガラス性能一覧!A:A,MATCH(ROW(B5376),APガラス性能一覧!$N:$N,0))),"")))</f>
        <v/>
      </c>
      <c r="C5382" s="68" t="str">
        <f>IFERROR(VLOOKUP($B5382,APガラス性能一覧!$A$2:$M$6097,2,0),"")</f>
        <v/>
      </c>
      <c r="D5382" s="68" t="str">
        <f>IFERROR(VLOOKUP($B5382,APガラス性能一覧!$A$2:$M$6097,3,0),"")</f>
        <v/>
      </c>
      <c r="E5382" s="68" t="str">
        <f>IFERROR(VLOOKUP($B5382,APガラス性能一覧!$A$2:$M$6097,4,0),"")</f>
        <v/>
      </c>
      <c r="F5382" s="68" t="str">
        <f>IFERROR(VLOOKUP($B5382,APガラス性能一覧!$A$2:$M$6097,5,0),"")</f>
        <v/>
      </c>
      <c r="G5382" s="68" t="str">
        <f>IFERROR(VLOOKUP($B5382,APガラス性能一覧!$A$2:$M$6097,6,0),"")</f>
        <v/>
      </c>
      <c r="H5382" s="68" t="str">
        <f>IFERROR(VLOOKUP($B5382,APガラス性能一覧!$A$2:$M$6097,7,0),"")</f>
        <v/>
      </c>
      <c r="I5382" s="68" t="str">
        <f>IFERROR(VLOOKUP($B5382,APガラス性能一覧!$A$2:$M$6097,8,0),"")</f>
        <v/>
      </c>
      <c r="J5382" s="68" t="str">
        <f>IFERROR(VLOOKUP($B5382,APガラス性能一覧!$A$2:$M$6097,9,0),"")</f>
        <v/>
      </c>
      <c r="K5382" s="68" t="str">
        <f>IFERROR(VLOOKUP($B5382,APガラス性能一覧!$A$2:$M$6097,10,0),"")</f>
        <v/>
      </c>
      <c r="L5382" s="68" t="str">
        <f>IFERROR(VLOOKUP($B5382,APガラス性能一覧!$A$2:$M$6097,11,0),"")</f>
        <v/>
      </c>
      <c r="M5382" s="68" t="str">
        <f>IFERROR(VLOOKUP($B5382,APガラス性能一覧!$A$2:$M$6097,12,0),"")</f>
        <v/>
      </c>
      <c r="N5382" s="68" t="str">
        <f>IFERROR(VLOOKUP($B5382,APガラス性能一覧!$A$2:$M$6097,13,0),"")</f>
        <v/>
      </c>
    </row>
    <row r="5383" spans="2:14" x14ac:dyDescent="0.4">
      <c r="B5383" s="68" t="str">
        <f>IF($D$2="","",IF($E$2=0.65,IFERROR(IF(INDEX(APガラス性能一覧!A:A,MATCH(ROW(B5377),APガラス性能一覧!$O:$O,0))="","",INDEX(APガラス性能一覧!A:A,MATCH(ROW(B5377),APガラス性能一覧!$O:$O,0))),""),IFERROR(IF(INDEX(APガラス性能一覧!A:A,MATCH(ROW(B5377),APガラス性能一覧!$N:$N,0))="","",INDEX(APガラス性能一覧!A:A,MATCH(ROW(B5377),APガラス性能一覧!$N:$N,0))),"")))</f>
        <v/>
      </c>
      <c r="C5383" s="68" t="str">
        <f>IFERROR(VLOOKUP($B5383,APガラス性能一覧!$A$2:$M$6097,2,0),"")</f>
        <v/>
      </c>
      <c r="D5383" s="68" t="str">
        <f>IFERROR(VLOOKUP($B5383,APガラス性能一覧!$A$2:$M$6097,3,0),"")</f>
        <v/>
      </c>
      <c r="E5383" s="68" t="str">
        <f>IFERROR(VLOOKUP($B5383,APガラス性能一覧!$A$2:$M$6097,4,0),"")</f>
        <v/>
      </c>
      <c r="F5383" s="68" t="str">
        <f>IFERROR(VLOOKUP($B5383,APガラス性能一覧!$A$2:$M$6097,5,0),"")</f>
        <v/>
      </c>
      <c r="G5383" s="68" t="str">
        <f>IFERROR(VLOOKUP($B5383,APガラス性能一覧!$A$2:$M$6097,6,0),"")</f>
        <v/>
      </c>
      <c r="H5383" s="68" t="str">
        <f>IFERROR(VLOOKUP($B5383,APガラス性能一覧!$A$2:$M$6097,7,0),"")</f>
        <v/>
      </c>
      <c r="I5383" s="68" t="str">
        <f>IFERROR(VLOOKUP($B5383,APガラス性能一覧!$A$2:$M$6097,8,0),"")</f>
        <v/>
      </c>
      <c r="J5383" s="68" t="str">
        <f>IFERROR(VLOOKUP($B5383,APガラス性能一覧!$A$2:$M$6097,9,0),"")</f>
        <v/>
      </c>
      <c r="K5383" s="68" t="str">
        <f>IFERROR(VLOOKUP($B5383,APガラス性能一覧!$A$2:$M$6097,10,0),"")</f>
        <v/>
      </c>
      <c r="L5383" s="68" t="str">
        <f>IFERROR(VLOOKUP($B5383,APガラス性能一覧!$A$2:$M$6097,11,0),"")</f>
        <v/>
      </c>
      <c r="M5383" s="68" t="str">
        <f>IFERROR(VLOOKUP($B5383,APガラス性能一覧!$A$2:$M$6097,12,0),"")</f>
        <v/>
      </c>
      <c r="N5383" s="68" t="str">
        <f>IFERROR(VLOOKUP($B5383,APガラス性能一覧!$A$2:$M$6097,13,0),"")</f>
        <v/>
      </c>
    </row>
    <row r="5384" spans="2:14" x14ac:dyDescent="0.4">
      <c r="B5384" s="68" t="str">
        <f>IF($D$2="","",IF($E$2=0.65,IFERROR(IF(INDEX(APガラス性能一覧!A:A,MATCH(ROW(B5378),APガラス性能一覧!$O:$O,0))="","",INDEX(APガラス性能一覧!A:A,MATCH(ROW(B5378),APガラス性能一覧!$O:$O,0))),""),IFERROR(IF(INDEX(APガラス性能一覧!A:A,MATCH(ROW(B5378),APガラス性能一覧!$N:$N,0))="","",INDEX(APガラス性能一覧!A:A,MATCH(ROW(B5378),APガラス性能一覧!$N:$N,0))),"")))</f>
        <v/>
      </c>
      <c r="C5384" s="68" t="str">
        <f>IFERROR(VLOOKUP($B5384,APガラス性能一覧!$A$2:$M$6097,2,0),"")</f>
        <v/>
      </c>
      <c r="D5384" s="68" t="str">
        <f>IFERROR(VLOOKUP($B5384,APガラス性能一覧!$A$2:$M$6097,3,0),"")</f>
        <v/>
      </c>
      <c r="E5384" s="68" t="str">
        <f>IFERROR(VLOOKUP($B5384,APガラス性能一覧!$A$2:$M$6097,4,0),"")</f>
        <v/>
      </c>
      <c r="F5384" s="68" t="str">
        <f>IFERROR(VLOOKUP($B5384,APガラス性能一覧!$A$2:$M$6097,5,0),"")</f>
        <v/>
      </c>
      <c r="G5384" s="68" t="str">
        <f>IFERROR(VLOOKUP($B5384,APガラス性能一覧!$A$2:$M$6097,6,0),"")</f>
        <v/>
      </c>
      <c r="H5384" s="68" t="str">
        <f>IFERROR(VLOOKUP($B5384,APガラス性能一覧!$A$2:$M$6097,7,0),"")</f>
        <v/>
      </c>
      <c r="I5384" s="68" t="str">
        <f>IFERROR(VLOOKUP($B5384,APガラス性能一覧!$A$2:$M$6097,8,0),"")</f>
        <v/>
      </c>
      <c r="J5384" s="68" t="str">
        <f>IFERROR(VLOOKUP($B5384,APガラス性能一覧!$A$2:$M$6097,9,0),"")</f>
        <v/>
      </c>
      <c r="K5384" s="68" t="str">
        <f>IFERROR(VLOOKUP($B5384,APガラス性能一覧!$A$2:$M$6097,10,0),"")</f>
        <v/>
      </c>
      <c r="L5384" s="68" t="str">
        <f>IFERROR(VLOOKUP($B5384,APガラス性能一覧!$A$2:$M$6097,11,0),"")</f>
        <v/>
      </c>
      <c r="M5384" s="68" t="str">
        <f>IFERROR(VLOOKUP($B5384,APガラス性能一覧!$A$2:$M$6097,12,0),"")</f>
        <v/>
      </c>
      <c r="N5384" s="68" t="str">
        <f>IFERROR(VLOOKUP($B5384,APガラス性能一覧!$A$2:$M$6097,13,0),"")</f>
        <v/>
      </c>
    </row>
    <row r="5385" spans="2:14" x14ac:dyDescent="0.4">
      <c r="B5385" s="68" t="str">
        <f>IF($D$2="","",IF($E$2=0.65,IFERROR(IF(INDEX(APガラス性能一覧!A:A,MATCH(ROW(B5379),APガラス性能一覧!$O:$O,0))="","",INDEX(APガラス性能一覧!A:A,MATCH(ROW(B5379),APガラス性能一覧!$O:$O,0))),""),IFERROR(IF(INDEX(APガラス性能一覧!A:A,MATCH(ROW(B5379),APガラス性能一覧!$N:$N,0))="","",INDEX(APガラス性能一覧!A:A,MATCH(ROW(B5379),APガラス性能一覧!$N:$N,0))),"")))</f>
        <v/>
      </c>
      <c r="C5385" s="68" t="str">
        <f>IFERROR(VLOOKUP($B5385,APガラス性能一覧!$A$2:$M$6097,2,0),"")</f>
        <v/>
      </c>
      <c r="D5385" s="68" t="str">
        <f>IFERROR(VLOOKUP($B5385,APガラス性能一覧!$A$2:$M$6097,3,0),"")</f>
        <v/>
      </c>
      <c r="E5385" s="68" t="str">
        <f>IFERROR(VLOOKUP($B5385,APガラス性能一覧!$A$2:$M$6097,4,0),"")</f>
        <v/>
      </c>
      <c r="F5385" s="68" t="str">
        <f>IFERROR(VLOOKUP($B5385,APガラス性能一覧!$A$2:$M$6097,5,0),"")</f>
        <v/>
      </c>
      <c r="G5385" s="68" t="str">
        <f>IFERROR(VLOOKUP($B5385,APガラス性能一覧!$A$2:$M$6097,6,0),"")</f>
        <v/>
      </c>
      <c r="H5385" s="68" t="str">
        <f>IFERROR(VLOOKUP($B5385,APガラス性能一覧!$A$2:$M$6097,7,0),"")</f>
        <v/>
      </c>
      <c r="I5385" s="68" t="str">
        <f>IFERROR(VLOOKUP($B5385,APガラス性能一覧!$A$2:$M$6097,8,0),"")</f>
        <v/>
      </c>
      <c r="J5385" s="68" t="str">
        <f>IFERROR(VLOOKUP($B5385,APガラス性能一覧!$A$2:$M$6097,9,0),"")</f>
        <v/>
      </c>
      <c r="K5385" s="68" t="str">
        <f>IFERROR(VLOOKUP($B5385,APガラス性能一覧!$A$2:$M$6097,10,0),"")</f>
        <v/>
      </c>
      <c r="L5385" s="68" t="str">
        <f>IFERROR(VLOOKUP($B5385,APガラス性能一覧!$A$2:$M$6097,11,0),"")</f>
        <v/>
      </c>
      <c r="M5385" s="68" t="str">
        <f>IFERROR(VLOOKUP($B5385,APガラス性能一覧!$A$2:$M$6097,12,0),"")</f>
        <v/>
      </c>
      <c r="N5385" s="68" t="str">
        <f>IFERROR(VLOOKUP($B5385,APガラス性能一覧!$A$2:$M$6097,13,0),"")</f>
        <v/>
      </c>
    </row>
    <row r="5386" spans="2:14" x14ac:dyDescent="0.4">
      <c r="B5386" s="68" t="str">
        <f>IF($D$2="","",IF($E$2=0.65,IFERROR(IF(INDEX(APガラス性能一覧!A:A,MATCH(ROW(B5380),APガラス性能一覧!$O:$O,0))="","",INDEX(APガラス性能一覧!A:A,MATCH(ROW(B5380),APガラス性能一覧!$O:$O,0))),""),IFERROR(IF(INDEX(APガラス性能一覧!A:A,MATCH(ROW(B5380),APガラス性能一覧!$N:$N,0))="","",INDEX(APガラス性能一覧!A:A,MATCH(ROW(B5380),APガラス性能一覧!$N:$N,0))),"")))</f>
        <v/>
      </c>
      <c r="C5386" s="68" t="str">
        <f>IFERROR(VLOOKUP($B5386,APガラス性能一覧!$A$2:$M$6097,2,0),"")</f>
        <v/>
      </c>
      <c r="D5386" s="68" t="str">
        <f>IFERROR(VLOOKUP($B5386,APガラス性能一覧!$A$2:$M$6097,3,0),"")</f>
        <v/>
      </c>
      <c r="E5386" s="68" t="str">
        <f>IFERROR(VLOOKUP($B5386,APガラス性能一覧!$A$2:$M$6097,4,0),"")</f>
        <v/>
      </c>
      <c r="F5386" s="68" t="str">
        <f>IFERROR(VLOOKUP($B5386,APガラス性能一覧!$A$2:$M$6097,5,0),"")</f>
        <v/>
      </c>
      <c r="G5386" s="68" t="str">
        <f>IFERROR(VLOOKUP($B5386,APガラス性能一覧!$A$2:$M$6097,6,0),"")</f>
        <v/>
      </c>
      <c r="H5386" s="68" t="str">
        <f>IFERROR(VLOOKUP($B5386,APガラス性能一覧!$A$2:$M$6097,7,0),"")</f>
        <v/>
      </c>
      <c r="I5386" s="68" t="str">
        <f>IFERROR(VLOOKUP($B5386,APガラス性能一覧!$A$2:$M$6097,8,0),"")</f>
        <v/>
      </c>
      <c r="J5386" s="68" t="str">
        <f>IFERROR(VLOOKUP($B5386,APガラス性能一覧!$A$2:$M$6097,9,0),"")</f>
        <v/>
      </c>
      <c r="K5386" s="68" t="str">
        <f>IFERROR(VLOOKUP($B5386,APガラス性能一覧!$A$2:$M$6097,10,0),"")</f>
        <v/>
      </c>
      <c r="L5386" s="68" t="str">
        <f>IFERROR(VLOOKUP($B5386,APガラス性能一覧!$A$2:$M$6097,11,0),"")</f>
        <v/>
      </c>
      <c r="M5386" s="68" t="str">
        <f>IFERROR(VLOOKUP($B5386,APガラス性能一覧!$A$2:$M$6097,12,0),"")</f>
        <v/>
      </c>
      <c r="N5386" s="68" t="str">
        <f>IFERROR(VLOOKUP($B5386,APガラス性能一覧!$A$2:$M$6097,13,0),"")</f>
        <v/>
      </c>
    </row>
    <row r="5387" spans="2:14" x14ac:dyDescent="0.4">
      <c r="B5387" s="68" t="str">
        <f>IF($D$2="","",IF($E$2=0.65,IFERROR(IF(INDEX(APガラス性能一覧!A:A,MATCH(ROW(B5381),APガラス性能一覧!$O:$O,0))="","",INDEX(APガラス性能一覧!A:A,MATCH(ROW(B5381),APガラス性能一覧!$O:$O,0))),""),IFERROR(IF(INDEX(APガラス性能一覧!A:A,MATCH(ROW(B5381),APガラス性能一覧!$N:$N,0))="","",INDEX(APガラス性能一覧!A:A,MATCH(ROW(B5381),APガラス性能一覧!$N:$N,0))),"")))</f>
        <v/>
      </c>
      <c r="C5387" s="68" t="str">
        <f>IFERROR(VLOOKUP($B5387,APガラス性能一覧!$A$2:$M$6097,2,0),"")</f>
        <v/>
      </c>
      <c r="D5387" s="68" t="str">
        <f>IFERROR(VLOOKUP($B5387,APガラス性能一覧!$A$2:$M$6097,3,0),"")</f>
        <v/>
      </c>
      <c r="E5387" s="68" t="str">
        <f>IFERROR(VLOOKUP($B5387,APガラス性能一覧!$A$2:$M$6097,4,0),"")</f>
        <v/>
      </c>
      <c r="F5387" s="68" t="str">
        <f>IFERROR(VLOOKUP($B5387,APガラス性能一覧!$A$2:$M$6097,5,0),"")</f>
        <v/>
      </c>
      <c r="G5387" s="68" t="str">
        <f>IFERROR(VLOOKUP($B5387,APガラス性能一覧!$A$2:$M$6097,6,0),"")</f>
        <v/>
      </c>
      <c r="H5387" s="68" t="str">
        <f>IFERROR(VLOOKUP($B5387,APガラス性能一覧!$A$2:$M$6097,7,0),"")</f>
        <v/>
      </c>
      <c r="I5387" s="68" t="str">
        <f>IFERROR(VLOOKUP($B5387,APガラス性能一覧!$A$2:$M$6097,8,0),"")</f>
        <v/>
      </c>
      <c r="J5387" s="68" t="str">
        <f>IFERROR(VLOOKUP($B5387,APガラス性能一覧!$A$2:$M$6097,9,0),"")</f>
        <v/>
      </c>
      <c r="K5387" s="68" t="str">
        <f>IFERROR(VLOOKUP($B5387,APガラス性能一覧!$A$2:$M$6097,10,0),"")</f>
        <v/>
      </c>
      <c r="L5387" s="68" t="str">
        <f>IFERROR(VLOOKUP($B5387,APガラス性能一覧!$A$2:$M$6097,11,0),"")</f>
        <v/>
      </c>
      <c r="M5387" s="68" t="str">
        <f>IFERROR(VLOOKUP($B5387,APガラス性能一覧!$A$2:$M$6097,12,0),"")</f>
        <v/>
      </c>
      <c r="N5387" s="68" t="str">
        <f>IFERROR(VLOOKUP($B5387,APガラス性能一覧!$A$2:$M$6097,13,0),"")</f>
        <v/>
      </c>
    </row>
    <row r="5388" spans="2:14" x14ac:dyDescent="0.4">
      <c r="B5388" s="68" t="str">
        <f>IF($D$2="","",IF($E$2=0.65,IFERROR(IF(INDEX(APガラス性能一覧!A:A,MATCH(ROW(B5382),APガラス性能一覧!$O:$O,0))="","",INDEX(APガラス性能一覧!A:A,MATCH(ROW(B5382),APガラス性能一覧!$O:$O,0))),""),IFERROR(IF(INDEX(APガラス性能一覧!A:A,MATCH(ROW(B5382),APガラス性能一覧!$N:$N,0))="","",INDEX(APガラス性能一覧!A:A,MATCH(ROW(B5382),APガラス性能一覧!$N:$N,0))),"")))</f>
        <v/>
      </c>
      <c r="C5388" s="68" t="str">
        <f>IFERROR(VLOOKUP($B5388,APガラス性能一覧!$A$2:$M$6097,2,0),"")</f>
        <v/>
      </c>
      <c r="D5388" s="68" t="str">
        <f>IFERROR(VLOOKUP($B5388,APガラス性能一覧!$A$2:$M$6097,3,0),"")</f>
        <v/>
      </c>
      <c r="E5388" s="68" t="str">
        <f>IFERROR(VLOOKUP($B5388,APガラス性能一覧!$A$2:$M$6097,4,0),"")</f>
        <v/>
      </c>
      <c r="F5388" s="68" t="str">
        <f>IFERROR(VLOOKUP($B5388,APガラス性能一覧!$A$2:$M$6097,5,0),"")</f>
        <v/>
      </c>
      <c r="G5388" s="68" t="str">
        <f>IFERROR(VLOOKUP($B5388,APガラス性能一覧!$A$2:$M$6097,6,0),"")</f>
        <v/>
      </c>
      <c r="H5388" s="68" t="str">
        <f>IFERROR(VLOOKUP($B5388,APガラス性能一覧!$A$2:$M$6097,7,0),"")</f>
        <v/>
      </c>
      <c r="I5388" s="68" t="str">
        <f>IFERROR(VLOOKUP($B5388,APガラス性能一覧!$A$2:$M$6097,8,0),"")</f>
        <v/>
      </c>
      <c r="J5388" s="68" t="str">
        <f>IFERROR(VLOOKUP($B5388,APガラス性能一覧!$A$2:$M$6097,9,0),"")</f>
        <v/>
      </c>
      <c r="K5388" s="68" t="str">
        <f>IFERROR(VLOOKUP($B5388,APガラス性能一覧!$A$2:$M$6097,10,0),"")</f>
        <v/>
      </c>
      <c r="L5388" s="68" t="str">
        <f>IFERROR(VLOOKUP($B5388,APガラス性能一覧!$A$2:$M$6097,11,0),"")</f>
        <v/>
      </c>
      <c r="M5388" s="68" t="str">
        <f>IFERROR(VLOOKUP($B5388,APガラス性能一覧!$A$2:$M$6097,12,0),"")</f>
        <v/>
      </c>
      <c r="N5388" s="68" t="str">
        <f>IFERROR(VLOOKUP($B5388,APガラス性能一覧!$A$2:$M$6097,13,0),"")</f>
        <v/>
      </c>
    </row>
    <row r="5389" spans="2:14" x14ac:dyDescent="0.4">
      <c r="B5389" s="68" t="str">
        <f>IF($D$2="","",IF($E$2=0.65,IFERROR(IF(INDEX(APガラス性能一覧!A:A,MATCH(ROW(B5383),APガラス性能一覧!$O:$O,0))="","",INDEX(APガラス性能一覧!A:A,MATCH(ROW(B5383),APガラス性能一覧!$O:$O,0))),""),IFERROR(IF(INDEX(APガラス性能一覧!A:A,MATCH(ROW(B5383),APガラス性能一覧!$N:$N,0))="","",INDEX(APガラス性能一覧!A:A,MATCH(ROW(B5383),APガラス性能一覧!$N:$N,0))),"")))</f>
        <v/>
      </c>
      <c r="C5389" s="68" t="str">
        <f>IFERROR(VLOOKUP($B5389,APガラス性能一覧!$A$2:$M$6097,2,0),"")</f>
        <v/>
      </c>
      <c r="D5389" s="68" t="str">
        <f>IFERROR(VLOOKUP($B5389,APガラス性能一覧!$A$2:$M$6097,3,0),"")</f>
        <v/>
      </c>
      <c r="E5389" s="68" t="str">
        <f>IFERROR(VLOOKUP($B5389,APガラス性能一覧!$A$2:$M$6097,4,0),"")</f>
        <v/>
      </c>
      <c r="F5389" s="68" t="str">
        <f>IFERROR(VLOOKUP($B5389,APガラス性能一覧!$A$2:$M$6097,5,0),"")</f>
        <v/>
      </c>
      <c r="G5389" s="68" t="str">
        <f>IFERROR(VLOOKUP($B5389,APガラス性能一覧!$A$2:$M$6097,6,0),"")</f>
        <v/>
      </c>
      <c r="H5389" s="68" t="str">
        <f>IFERROR(VLOOKUP($B5389,APガラス性能一覧!$A$2:$M$6097,7,0),"")</f>
        <v/>
      </c>
      <c r="I5389" s="68" t="str">
        <f>IFERROR(VLOOKUP($B5389,APガラス性能一覧!$A$2:$M$6097,8,0),"")</f>
        <v/>
      </c>
      <c r="J5389" s="68" t="str">
        <f>IFERROR(VLOOKUP($B5389,APガラス性能一覧!$A$2:$M$6097,9,0),"")</f>
        <v/>
      </c>
      <c r="K5389" s="68" t="str">
        <f>IFERROR(VLOOKUP($B5389,APガラス性能一覧!$A$2:$M$6097,10,0),"")</f>
        <v/>
      </c>
      <c r="L5389" s="68" t="str">
        <f>IFERROR(VLOOKUP($B5389,APガラス性能一覧!$A$2:$M$6097,11,0),"")</f>
        <v/>
      </c>
      <c r="M5389" s="68" t="str">
        <f>IFERROR(VLOOKUP($B5389,APガラス性能一覧!$A$2:$M$6097,12,0),"")</f>
        <v/>
      </c>
      <c r="N5389" s="68" t="str">
        <f>IFERROR(VLOOKUP($B5389,APガラス性能一覧!$A$2:$M$6097,13,0),"")</f>
        <v/>
      </c>
    </row>
    <row r="5390" spans="2:14" x14ac:dyDescent="0.4">
      <c r="B5390" s="68" t="str">
        <f>IF($D$2="","",IF($E$2=0.65,IFERROR(IF(INDEX(APガラス性能一覧!A:A,MATCH(ROW(B5384),APガラス性能一覧!$O:$O,0))="","",INDEX(APガラス性能一覧!A:A,MATCH(ROW(B5384),APガラス性能一覧!$O:$O,0))),""),IFERROR(IF(INDEX(APガラス性能一覧!A:A,MATCH(ROW(B5384),APガラス性能一覧!$N:$N,0))="","",INDEX(APガラス性能一覧!A:A,MATCH(ROW(B5384),APガラス性能一覧!$N:$N,0))),"")))</f>
        <v/>
      </c>
      <c r="C5390" s="68" t="str">
        <f>IFERROR(VLOOKUP($B5390,APガラス性能一覧!$A$2:$M$6097,2,0),"")</f>
        <v/>
      </c>
      <c r="D5390" s="68" t="str">
        <f>IFERROR(VLOOKUP($B5390,APガラス性能一覧!$A$2:$M$6097,3,0),"")</f>
        <v/>
      </c>
      <c r="E5390" s="68" t="str">
        <f>IFERROR(VLOOKUP($B5390,APガラス性能一覧!$A$2:$M$6097,4,0),"")</f>
        <v/>
      </c>
      <c r="F5390" s="68" t="str">
        <f>IFERROR(VLOOKUP($B5390,APガラス性能一覧!$A$2:$M$6097,5,0),"")</f>
        <v/>
      </c>
      <c r="G5390" s="68" t="str">
        <f>IFERROR(VLOOKUP($B5390,APガラス性能一覧!$A$2:$M$6097,6,0),"")</f>
        <v/>
      </c>
      <c r="H5390" s="68" t="str">
        <f>IFERROR(VLOOKUP($B5390,APガラス性能一覧!$A$2:$M$6097,7,0),"")</f>
        <v/>
      </c>
      <c r="I5390" s="68" t="str">
        <f>IFERROR(VLOOKUP($B5390,APガラス性能一覧!$A$2:$M$6097,8,0),"")</f>
        <v/>
      </c>
      <c r="J5390" s="68" t="str">
        <f>IFERROR(VLOOKUP($B5390,APガラス性能一覧!$A$2:$M$6097,9,0),"")</f>
        <v/>
      </c>
      <c r="K5390" s="68" t="str">
        <f>IFERROR(VLOOKUP($B5390,APガラス性能一覧!$A$2:$M$6097,10,0),"")</f>
        <v/>
      </c>
      <c r="L5390" s="68" t="str">
        <f>IFERROR(VLOOKUP($B5390,APガラス性能一覧!$A$2:$M$6097,11,0),"")</f>
        <v/>
      </c>
      <c r="M5390" s="68" t="str">
        <f>IFERROR(VLOOKUP($B5390,APガラス性能一覧!$A$2:$M$6097,12,0),"")</f>
        <v/>
      </c>
      <c r="N5390" s="68" t="str">
        <f>IFERROR(VLOOKUP($B5390,APガラス性能一覧!$A$2:$M$6097,13,0),"")</f>
        <v/>
      </c>
    </row>
    <row r="5391" spans="2:14" x14ac:dyDescent="0.4">
      <c r="B5391" s="68" t="str">
        <f>IF($D$2="","",IF($E$2=0.65,IFERROR(IF(INDEX(APガラス性能一覧!A:A,MATCH(ROW(B5385),APガラス性能一覧!$O:$O,0))="","",INDEX(APガラス性能一覧!A:A,MATCH(ROW(B5385),APガラス性能一覧!$O:$O,0))),""),IFERROR(IF(INDEX(APガラス性能一覧!A:A,MATCH(ROW(B5385),APガラス性能一覧!$N:$N,0))="","",INDEX(APガラス性能一覧!A:A,MATCH(ROW(B5385),APガラス性能一覧!$N:$N,0))),"")))</f>
        <v/>
      </c>
      <c r="C5391" s="68" t="str">
        <f>IFERROR(VLOOKUP($B5391,APガラス性能一覧!$A$2:$M$6097,2,0),"")</f>
        <v/>
      </c>
      <c r="D5391" s="68" t="str">
        <f>IFERROR(VLOOKUP($B5391,APガラス性能一覧!$A$2:$M$6097,3,0),"")</f>
        <v/>
      </c>
      <c r="E5391" s="68" t="str">
        <f>IFERROR(VLOOKUP($B5391,APガラス性能一覧!$A$2:$M$6097,4,0),"")</f>
        <v/>
      </c>
      <c r="F5391" s="68" t="str">
        <f>IFERROR(VLOOKUP($B5391,APガラス性能一覧!$A$2:$M$6097,5,0),"")</f>
        <v/>
      </c>
      <c r="G5391" s="68" t="str">
        <f>IFERROR(VLOOKUP($B5391,APガラス性能一覧!$A$2:$M$6097,6,0),"")</f>
        <v/>
      </c>
      <c r="H5391" s="68" t="str">
        <f>IFERROR(VLOOKUP($B5391,APガラス性能一覧!$A$2:$M$6097,7,0),"")</f>
        <v/>
      </c>
      <c r="I5391" s="68" t="str">
        <f>IFERROR(VLOOKUP($B5391,APガラス性能一覧!$A$2:$M$6097,8,0),"")</f>
        <v/>
      </c>
      <c r="J5391" s="68" t="str">
        <f>IFERROR(VLOOKUP($B5391,APガラス性能一覧!$A$2:$M$6097,9,0),"")</f>
        <v/>
      </c>
      <c r="K5391" s="68" t="str">
        <f>IFERROR(VLOOKUP($B5391,APガラス性能一覧!$A$2:$M$6097,10,0),"")</f>
        <v/>
      </c>
      <c r="L5391" s="68" t="str">
        <f>IFERROR(VLOOKUP($B5391,APガラス性能一覧!$A$2:$M$6097,11,0),"")</f>
        <v/>
      </c>
      <c r="M5391" s="68" t="str">
        <f>IFERROR(VLOOKUP($B5391,APガラス性能一覧!$A$2:$M$6097,12,0),"")</f>
        <v/>
      </c>
      <c r="N5391" s="68" t="str">
        <f>IFERROR(VLOOKUP($B5391,APガラス性能一覧!$A$2:$M$6097,13,0),"")</f>
        <v/>
      </c>
    </row>
    <row r="5392" spans="2:14" x14ac:dyDescent="0.4">
      <c r="B5392" s="68" t="str">
        <f>IF($D$2="","",IF($E$2=0.65,IFERROR(IF(INDEX(APガラス性能一覧!A:A,MATCH(ROW(B5386),APガラス性能一覧!$O:$O,0))="","",INDEX(APガラス性能一覧!A:A,MATCH(ROW(B5386),APガラス性能一覧!$O:$O,0))),""),IFERROR(IF(INDEX(APガラス性能一覧!A:A,MATCH(ROW(B5386),APガラス性能一覧!$N:$N,0))="","",INDEX(APガラス性能一覧!A:A,MATCH(ROW(B5386),APガラス性能一覧!$N:$N,0))),"")))</f>
        <v/>
      </c>
      <c r="C5392" s="68" t="str">
        <f>IFERROR(VLOOKUP($B5392,APガラス性能一覧!$A$2:$M$6097,2,0),"")</f>
        <v/>
      </c>
      <c r="D5392" s="68" t="str">
        <f>IFERROR(VLOOKUP($B5392,APガラス性能一覧!$A$2:$M$6097,3,0),"")</f>
        <v/>
      </c>
      <c r="E5392" s="68" t="str">
        <f>IFERROR(VLOOKUP($B5392,APガラス性能一覧!$A$2:$M$6097,4,0),"")</f>
        <v/>
      </c>
      <c r="F5392" s="68" t="str">
        <f>IFERROR(VLOOKUP($B5392,APガラス性能一覧!$A$2:$M$6097,5,0),"")</f>
        <v/>
      </c>
      <c r="G5392" s="68" t="str">
        <f>IFERROR(VLOOKUP($B5392,APガラス性能一覧!$A$2:$M$6097,6,0),"")</f>
        <v/>
      </c>
      <c r="H5392" s="68" t="str">
        <f>IFERROR(VLOOKUP($B5392,APガラス性能一覧!$A$2:$M$6097,7,0),"")</f>
        <v/>
      </c>
      <c r="I5392" s="68" t="str">
        <f>IFERROR(VLOOKUP($B5392,APガラス性能一覧!$A$2:$M$6097,8,0),"")</f>
        <v/>
      </c>
      <c r="J5392" s="68" t="str">
        <f>IFERROR(VLOOKUP($B5392,APガラス性能一覧!$A$2:$M$6097,9,0),"")</f>
        <v/>
      </c>
      <c r="K5392" s="68" t="str">
        <f>IFERROR(VLOOKUP($B5392,APガラス性能一覧!$A$2:$M$6097,10,0),"")</f>
        <v/>
      </c>
      <c r="L5392" s="68" t="str">
        <f>IFERROR(VLOOKUP($B5392,APガラス性能一覧!$A$2:$M$6097,11,0),"")</f>
        <v/>
      </c>
      <c r="M5392" s="68" t="str">
        <f>IFERROR(VLOOKUP($B5392,APガラス性能一覧!$A$2:$M$6097,12,0),"")</f>
        <v/>
      </c>
      <c r="N5392" s="68" t="str">
        <f>IFERROR(VLOOKUP($B5392,APガラス性能一覧!$A$2:$M$6097,13,0),"")</f>
        <v/>
      </c>
    </row>
    <row r="5393" spans="2:14" x14ac:dyDescent="0.4">
      <c r="B5393" s="68" t="str">
        <f>IF($D$2="","",IF($E$2=0.65,IFERROR(IF(INDEX(APガラス性能一覧!A:A,MATCH(ROW(B5387),APガラス性能一覧!$O:$O,0))="","",INDEX(APガラス性能一覧!A:A,MATCH(ROW(B5387),APガラス性能一覧!$O:$O,0))),""),IFERROR(IF(INDEX(APガラス性能一覧!A:A,MATCH(ROW(B5387),APガラス性能一覧!$N:$N,0))="","",INDEX(APガラス性能一覧!A:A,MATCH(ROW(B5387),APガラス性能一覧!$N:$N,0))),"")))</f>
        <v/>
      </c>
      <c r="C5393" s="68" t="str">
        <f>IFERROR(VLOOKUP($B5393,APガラス性能一覧!$A$2:$M$6097,2,0),"")</f>
        <v/>
      </c>
      <c r="D5393" s="68" t="str">
        <f>IFERROR(VLOOKUP($B5393,APガラス性能一覧!$A$2:$M$6097,3,0),"")</f>
        <v/>
      </c>
      <c r="E5393" s="68" t="str">
        <f>IFERROR(VLOOKUP($B5393,APガラス性能一覧!$A$2:$M$6097,4,0),"")</f>
        <v/>
      </c>
      <c r="F5393" s="68" t="str">
        <f>IFERROR(VLOOKUP($B5393,APガラス性能一覧!$A$2:$M$6097,5,0),"")</f>
        <v/>
      </c>
      <c r="G5393" s="68" t="str">
        <f>IFERROR(VLOOKUP($B5393,APガラス性能一覧!$A$2:$M$6097,6,0),"")</f>
        <v/>
      </c>
      <c r="H5393" s="68" t="str">
        <f>IFERROR(VLOOKUP($B5393,APガラス性能一覧!$A$2:$M$6097,7,0),"")</f>
        <v/>
      </c>
      <c r="I5393" s="68" t="str">
        <f>IFERROR(VLOOKUP($B5393,APガラス性能一覧!$A$2:$M$6097,8,0),"")</f>
        <v/>
      </c>
      <c r="J5393" s="68" t="str">
        <f>IFERROR(VLOOKUP($B5393,APガラス性能一覧!$A$2:$M$6097,9,0),"")</f>
        <v/>
      </c>
      <c r="K5393" s="68" t="str">
        <f>IFERROR(VLOOKUP($B5393,APガラス性能一覧!$A$2:$M$6097,10,0),"")</f>
        <v/>
      </c>
      <c r="L5393" s="68" t="str">
        <f>IFERROR(VLOOKUP($B5393,APガラス性能一覧!$A$2:$M$6097,11,0),"")</f>
        <v/>
      </c>
      <c r="M5393" s="68" t="str">
        <f>IFERROR(VLOOKUP($B5393,APガラス性能一覧!$A$2:$M$6097,12,0),"")</f>
        <v/>
      </c>
      <c r="N5393" s="68" t="str">
        <f>IFERROR(VLOOKUP($B5393,APガラス性能一覧!$A$2:$M$6097,13,0),"")</f>
        <v/>
      </c>
    </row>
    <row r="5394" spans="2:14" x14ac:dyDescent="0.4">
      <c r="B5394" s="68" t="str">
        <f>IF($D$2="","",IF($E$2=0.65,IFERROR(IF(INDEX(APガラス性能一覧!A:A,MATCH(ROW(B5388),APガラス性能一覧!$O:$O,0))="","",INDEX(APガラス性能一覧!A:A,MATCH(ROW(B5388),APガラス性能一覧!$O:$O,0))),""),IFERROR(IF(INDEX(APガラス性能一覧!A:A,MATCH(ROW(B5388),APガラス性能一覧!$N:$N,0))="","",INDEX(APガラス性能一覧!A:A,MATCH(ROW(B5388),APガラス性能一覧!$N:$N,0))),"")))</f>
        <v/>
      </c>
      <c r="C5394" s="68" t="str">
        <f>IFERROR(VLOOKUP($B5394,APガラス性能一覧!$A$2:$M$6097,2,0),"")</f>
        <v/>
      </c>
      <c r="D5394" s="68" t="str">
        <f>IFERROR(VLOOKUP($B5394,APガラス性能一覧!$A$2:$M$6097,3,0),"")</f>
        <v/>
      </c>
      <c r="E5394" s="68" t="str">
        <f>IFERROR(VLOOKUP($B5394,APガラス性能一覧!$A$2:$M$6097,4,0),"")</f>
        <v/>
      </c>
      <c r="F5394" s="68" t="str">
        <f>IFERROR(VLOOKUP($B5394,APガラス性能一覧!$A$2:$M$6097,5,0),"")</f>
        <v/>
      </c>
      <c r="G5394" s="68" t="str">
        <f>IFERROR(VLOOKUP($B5394,APガラス性能一覧!$A$2:$M$6097,6,0),"")</f>
        <v/>
      </c>
      <c r="H5394" s="68" t="str">
        <f>IFERROR(VLOOKUP($B5394,APガラス性能一覧!$A$2:$M$6097,7,0),"")</f>
        <v/>
      </c>
      <c r="I5394" s="68" t="str">
        <f>IFERROR(VLOOKUP($B5394,APガラス性能一覧!$A$2:$M$6097,8,0),"")</f>
        <v/>
      </c>
      <c r="J5394" s="68" t="str">
        <f>IFERROR(VLOOKUP($B5394,APガラス性能一覧!$A$2:$M$6097,9,0),"")</f>
        <v/>
      </c>
      <c r="K5394" s="68" t="str">
        <f>IFERROR(VLOOKUP($B5394,APガラス性能一覧!$A$2:$M$6097,10,0),"")</f>
        <v/>
      </c>
      <c r="L5394" s="68" t="str">
        <f>IFERROR(VLOOKUP($B5394,APガラス性能一覧!$A$2:$M$6097,11,0),"")</f>
        <v/>
      </c>
      <c r="M5394" s="68" t="str">
        <f>IFERROR(VLOOKUP($B5394,APガラス性能一覧!$A$2:$M$6097,12,0),"")</f>
        <v/>
      </c>
      <c r="N5394" s="68" t="str">
        <f>IFERROR(VLOOKUP($B5394,APガラス性能一覧!$A$2:$M$6097,13,0),"")</f>
        <v/>
      </c>
    </row>
    <row r="5395" spans="2:14" x14ac:dyDescent="0.4">
      <c r="B5395" s="68" t="str">
        <f>IF($D$2="","",IF($E$2=0.65,IFERROR(IF(INDEX(APガラス性能一覧!A:A,MATCH(ROW(B5389),APガラス性能一覧!$O:$O,0))="","",INDEX(APガラス性能一覧!A:A,MATCH(ROW(B5389),APガラス性能一覧!$O:$O,0))),""),IFERROR(IF(INDEX(APガラス性能一覧!A:A,MATCH(ROW(B5389),APガラス性能一覧!$N:$N,0))="","",INDEX(APガラス性能一覧!A:A,MATCH(ROW(B5389),APガラス性能一覧!$N:$N,0))),"")))</f>
        <v/>
      </c>
      <c r="C5395" s="68" t="str">
        <f>IFERROR(VLOOKUP($B5395,APガラス性能一覧!$A$2:$M$6097,2,0),"")</f>
        <v/>
      </c>
      <c r="D5395" s="68" t="str">
        <f>IFERROR(VLOOKUP($B5395,APガラス性能一覧!$A$2:$M$6097,3,0),"")</f>
        <v/>
      </c>
      <c r="E5395" s="68" t="str">
        <f>IFERROR(VLOOKUP($B5395,APガラス性能一覧!$A$2:$M$6097,4,0),"")</f>
        <v/>
      </c>
      <c r="F5395" s="68" t="str">
        <f>IFERROR(VLOOKUP($B5395,APガラス性能一覧!$A$2:$M$6097,5,0),"")</f>
        <v/>
      </c>
      <c r="G5395" s="68" t="str">
        <f>IFERROR(VLOOKUP($B5395,APガラス性能一覧!$A$2:$M$6097,6,0),"")</f>
        <v/>
      </c>
      <c r="H5395" s="68" t="str">
        <f>IFERROR(VLOOKUP($B5395,APガラス性能一覧!$A$2:$M$6097,7,0),"")</f>
        <v/>
      </c>
      <c r="I5395" s="68" t="str">
        <f>IFERROR(VLOOKUP($B5395,APガラス性能一覧!$A$2:$M$6097,8,0),"")</f>
        <v/>
      </c>
      <c r="J5395" s="68" t="str">
        <f>IFERROR(VLOOKUP($B5395,APガラス性能一覧!$A$2:$M$6097,9,0),"")</f>
        <v/>
      </c>
      <c r="K5395" s="68" t="str">
        <f>IFERROR(VLOOKUP($B5395,APガラス性能一覧!$A$2:$M$6097,10,0),"")</f>
        <v/>
      </c>
      <c r="L5395" s="68" t="str">
        <f>IFERROR(VLOOKUP($B5395,APガラス性能一覧!$A$2:$M$6097,11,0),"")</f>
        <v/>
      </c>
      <c r="M5395" s="68" t="str">
        <f>IFERROR(VLOOKUP($B5395,APガラス性能一覧!$A$2:$M$6097,12,0),"")</f>
        <v/>
      </c>
      <c r="N5395" s="68" t="str">
        <f>IFERROR(VLOOKUP($B5395,APガラス性能一覧!$A$2:$M$6097,13,0),"")</f>
        <v/>
      </c>
    </row>
    <row r="5396" spans="2:14" x14ac:dyDescent="0.4">
      <c r="B5396" s="68" t="str">
        <f>IF($D$2="","",IF($E$2=0.65,IFERROR(IF(INDEX(APガラス性能一覧!A:A,MATCH(ROW(B5390),APガラス性能一覧!$O:$O,0))="","",INDEX(APガラス性能一覧!A:A,MATCH(ROW(B5390),APガラス性能一覧!$O:$O,0))),""),IFERROR(IF(INDEX(APガラス性能一覧!A:A,MATCH(ROW(B5390),APガラス性能一覧!$N:$N,0))="","",INDEX(APガラス性能一覧!A:A,MATCH(ROW(B5390),APガラス性能一覧!$N:$N,0))),"")))</f>
        <v/>
      </c>
      <c r="C5396" s="68" t="str">
        <f>IFERROR(VLOOKUP($B5396,APガラス性能一覧!$A$2:$M$6097,2,0),"")</f>
        <v/>
      </c>
      <c r="D5396" s="68" t="str">
        <f>IFERROR(VLOOKUP($B5396,APガラス性能一覧!$A$2:$M$6097,3,0),"")</f>
        <v/>
      </c>
      <c r="E5396" s="68" t="str">
        <f>IFERROR(VLOOKUP($B5396,APガラス性能一覧!$A$2:$M$6097,4,0),"")</f>
        <v/>
      </c>
      <c r="F5396" s="68" t="str">
        <f>IFERROR(VLOOKUP($B5396,APガラス性能一覧!$A$2:$M$6097,5,0),"")</f>
        <v/>
      </c>
      <c r="G5396" s="68" t="str">
        <f>IFERROR(VLOOKUP($B5396,APガラス性能一覧!$A$2:$M$6097,6,0),"")</f>
        <v/>
      </c>
      <c r="H5396" s="68" t="str">
        <f>IFERROR(VLOOKUP($B5396,APガラス性能一覧!$A$2:$M$6097,7,0),"")</f>
        <v/>
      </c>
      <c r="I5396" s="68" t="str">
        <f>IFERROR(VLOOKUP($B5396,APガラス性能一覧!$A$2:$M$6097,8,0),"")</f>
        <v/>
      </c>
      <c r="J5396" s="68" t="str">
        <f>IFERROR(VLOOKUP($B5396,APガラス性能一覧!$A$2:$M$6097,9,0),"")</f>
        <v/>
      </c>
      <c r="K5396" s="68" t="str">
        <f>IFERROR(VLOOKUP($B5396,APガラス性能一覧!$A$2:$M$6097,10,0),"")</f>
        <v/>
      </c>
      <c r="L5396" s="68" t="str">
        <f>IFERROR(VLOOKUP($B5396,APガラス性能一覧!$A$2:$M$6097,11,0),"")</f>
        <v/>
      </c>
      <c r="M5396" s="68" t="str">
        <f>IFERROR(VLOOKUP($B5396,APガラス性能一覧!$A$2:$M$6097,12,0),"")</f>
        <v/>
      </c>
      <c r="N5396" s="68" t="str">
        <f>IFERROR(VLOOKUP($B5396,APガラス性能一覧!$A$2:$M$6097,13,0),"")</f>
        <v/>
      </c>
    </row>
    <row r="5397" spans="2:14" x14ac:dyDescent="0.4">
      <c r="B5397" s="68" t="str">
        <f>IF($D$2="","",IF($E$2=0.65,IFERROR(IF(INDEX(APガラス性能一覧!A:A,MATCH(ROW(B5391),APガラス性能一覧!$O:$O,0))="","",INDEX(APガラス性能一覧!A:A,MATCH(ROW(B5391),APガラス性能一覧!$O:$O,0))),""),IFERROR(IF(INDEX(APガラス性能一覧!A:A,MATCH(ROW(B5391),APガラス性能一覧!$N:$N,0))="","",INDEX(APガラス性能一覧!A:A,MATCH(ROW(B5391),APガラス性能一覧!$N:$N,0))),"")))</f>
        <v/>
      </c>
      <c r="C5397" s="68" t="str">
        <f>IFERROR(VLOOKUP($B5397,APガラス性能一覧!$A$2:$M$6097,2,0),"")</f>
        <v/>
      </c>
      <c r="D5397" s="68" t="str">
        <f>IFERROR(VLOOKUP($B5397,APガラス性能一覧!$A$2:$M$6097,3,0),"")</f>
        <v/>
      </c>
      <c r="E5397" s="68" t="str">
        <f>IFERROR(VLOOKUP($B5397,APガラス性能一覧!$A$2:$M$6097,4,0),"")</f>
        <v/>
      </c>
      <c r="F5397" s="68" t="str">
        <f>IFERROR(VLOOKUP($B5397,APガラス性能一覧!$A$2:$M$6097,5,0),"")</f>
        <v/>
      </c>
      <c r="G5397" s="68" t="str">
        <f>IFERROR(VLOOKUP($B5397,APガラス性能一覧!$A$2:$M$6097,6,0),"")</f>
        <v/>
      </c>
      <c r="H5397" s="68" t="str">
        <f>IFERROR(VLOOKUP($B5397,APガラス性能一覧!$A$2:$M$6097,7,0),"")</f>
        <v/>
      </c>
      <c r="I5397" s="68" t="str">
        <f>IFERROR(VLOOKUP($B5397,APガラス性能一覧!$A$2:$M$6097,8,0),"")</f>
        <v/>
      </c>
      <c r="J5397" s="68" t="str">
        <f>IFERROR(VLOOKUP($B5397,APガラス性能一覧!$A$2:$M$6097,9,0),"")</f>
        <v/>
      </c>
      <c r="K5397" s="68" t="str">
        <f>IFERROR(VLOOKUP($B5397,APガラス性能一覧!$A$2:$M$6097,10,0),"")</f>
        <v/>
      </c>
      <c r="L5397" s="68" t="str">
        <f>IFERROR(VLOOKUP($B5397,APガラス性能一覧!$A$2:$M$6097,11,0),"")</f>
        <v/>
      </c>
      <c r="M5397" s="68" t="str">
        <f>IFERROR(VLOOKUP($B5397,APガラス性能一覧!$A$2:$M$6097,12,0),"")</f>
        <v/>
      </c>
      <c r="N5397" s="68" t="str">
        <f>IFERROR(VLOOKUP($B5397,APガラス性能一覧!$A$2:$M$6097,13,0),"")</f>
        <v/>
      </c>
    </row>
    <row r="5398" spans="2:14" x14ac:dyDescent="0.4">
      <c r="B5398" s="68" t="str">
        <f>IF($D$2="","",IF($E$2=0.65,IFERROR(IF(INDEX(APガラス性能一覧!A:A,MATCH(ROW(B5392),APガラス性能一覧!$O:$O,0))="","",INDEX(APガラス性能一覧!A:A,MATCH(ROW(B5392),APガラス性能一覧!$O:$O,0))),""),IFERROR(IF(INDEX(APガラス性能一覧!A:A,MATCH(ROW(B5392),APガラス性能一覧!$N:$N,0))="","",INDEX(APガラス性能一覧!A:A,MATCH(ROW(B5392),APガラス性能一覧!$N:$N,0))),"")))</f>
        <v/>
      </c>
      <c r="C5398" s="68" t="str">
        <f>IFERROR(VLOOKUP($B5398,APガラス性能一覧!$A$2:$M$6097,2,0),"")</f>
        <v/>
      </c>
      <c r="D5398" s="68" t="str">
        <f>IFERROR(VLOOKUP($B5398,APガラス性能一覧!$A$2:$M$6097,3,0),"")</f>
        <v/>
      </c>
      <c r="E5398" s="68" t="str">
        <f>IFERROR(VLOOKUP($B5398,APガラス性能一覧!$A$2:$M$6097,4,0),"")</f>
        <v/>
      </c>
      <c r="F5398" s="68" t="str">
        <f>IFERROR(VLOOKUP($B5398,APガラス性能一覧!$A$2:$M$6097,5,0),"")</f>
        <v/>
      </c>
      <c r="G5398" s="68" t="str">
        <f>IFERROR(VLOOKUP($B5398,APガラス性能一覧!$A$2:$M$6097,6,0),"")</f>
        <v/>
      </c>
      <c r="H5398" s="68" t="str">
        <f>IFERROR(VLOOKUP($B5398,APガラス性能一覧!$A$2:$M$6097,7,0),"")</f>
        <v/>
      </c>
      <c r="I5398" s="68" t="str">
        <f>IFERROR(VLOOKUP($B5398,APガラス性能一覧!$A$2:$M$6097,8,0),"")</f>
        <v/>
      </c>
      <c r="J5398" s="68" t="str">
        <f>IFERROR(VLOOKUP($B5398,APガラス性能一覧!$A$2:$M$6097,9,0),"")</f>
        <v/>
      </c>
      <c r="K5398" s="68" t="str">
        <f>IFERROR(VLOOKUP($B5398,APガラス性能一覧!$A$2:$M$6097,10,0),"")</f>
        <v/>
      </c>
      <c r="L5398" s="68" t="str">
        <f>IFERROR(VLOOKUP($B5398,APガラス性能一覧!$A$2:$M$6097,11,0),"")</f>
        <v/>
      </c>
      <c r="M5398" s="68" t="str">
        <f>IFERROR(VLOOKUP($B5398,APガラス性能一覧!$A$2:$M$6097,12,0),"")</f>
        <v/>
      </c>
      <c r="N5398" s="68" t="str">
        <f>IFERROR(VLOOKUP($B5398,APガラス性能一覧!$A$2:$M$6097,13,0),"")</f>
        <v/>
      </c>
    </row>
    <row r="5399" spans="2:14" x14ac:dyDescent="0.4">
      <c r="B5399" s="68" t="str">
        <f>IF($D$2="","",IF($E$2=0.65,IFERROR(IF(INDEX(APガラス性能一覧!A:A,MATCH(ROW(B5393),APガラス性能一覧!$O:$O,0))="","",INDEX(APガラス性能一覧!A:A,MATCH(ROW(B5393),APガラス性能一覧!$O:$O,0))),""),IFERROR(IF(INDEX(APガラス性能一覧!A:A,MATCH(ROW(B5393),APガラス性能一覧!$N:$N,0))="","",INDEX(APガラス性能一覧!A:A,MATCH(ROW(B5393),APガラス性能一覧!$N:$N,0))),"")))</f>
        <v/>
      </c>
      <c r="C5399" s="68" t="str">
        <f>IFERROR(VLOOKUP($B5399,APガラス性能一覧!$A$2:$M$6097,2,0),"")</f>
        <v/>
      </c>
      <c r="D5399" s="68" t="str">
        <f>IFERROR(VLOOKUP($B5399,APガラス性能一覧!$A$2:$M$6097,3,0),"")</f>
        <v/>
      </c>
      <c r="E5399" s="68" t="str">
        <f>IFERROR(VLOOKUP($B5399,APガラス性能一覧!$A$2:$M$6097,4,0),"")</f>
        <v/>
      </c>
      <c r="F5399" s="68" t="str">
        <f>IFERROR(VLOOKUP($B5399,APガラス性能一覧!$A$2:$M$6097,5,0),"")</f>
        <v/>
      </c>
      <c r="G5399" s="68" t="str">
        <f>IFERROR(VLOOKUP($B5399,APガラス性能一覧!$A$2:$M$6097,6,0),"")</f>
        <v/>
      </c>
      <c r="H5399" s="68" t="str">
        <f>IFERROR(VLOOKUP($B5399,APガラス性能一覧!$A$2:$M$6097,7,0),"")</f>
        <v/>
      </c>
      <c r="I5399" s="68" t="str">
        <f>IFERROR(VLOOKUP($B5399,APガラス性能一覧!$A$2:$M$6097,8,0),"")</f>
        <v/>
      </c>
      <c r="J5399" s="68" t="str">
        <f>IFERROR(VLOOKUP($B5399,APガラス性能一覧!$A$2:$M$6097,9,0),"")</f>
        <v/>
      </c>
      <c r="K5399" s="68" t="str">
        <f>IFERROR(VLOOKUP($B5399,APガラス性能一覧!$A$2:$M$6097,10,0),"")</f>
        <v/>
      </c>
      <c r="L5399" s="68" t="str">
        <f>IFERROR(VLOOKUP($B5399,APガラス性能一覧!$A$2:$M$6097,11,0),"")</f>
        <v/>
      </c>
      <c r="M5399" s="68" t="str">
        <f>IFERROR(VLOOKUP($B5399,APガラス性能一覧!$A$2:$M$6097,12,0),"")</f>
        <v/>
      </c>
      <c r="N5399" s="68" t="str">
        <f>IFERROR(VLOOKUP($B5399,APガラス性能一覧!$A$2:$M$6097,13,0),"")</f>
        <v/>
      </c>
    </row>
    <row r="5400" spans="2:14" x14ac:dyDescent="0.4">
      <c r="B5400" s="68" t="str">
        <f>IF($D$2="","",IF($E$2=0.65,IFERROR(IF(INDEX(APガラス性能一覧!A:A,MATCH(ROW(B5394),APガラス性能一覧!$O:$O,0))="","",INDEX(APガラス性能一覧!A:A,MATCH(ROW(B5394),APガラス性能一覧!$O:$O,0))),""),IFERROR(IF(INDEX(APガラス性能一覧!A:A,MATCH(ROW(B5394),APガラス性能一覧!$N:$N,0))="","",INDEX(APガラス性能一覧!A:A,MATCH(ROW(B5394),APガラス性能一覧!$N:$N,0))),"")))</f>
        <v/>
      </c>
      <c r="C5400" s="68" t="str">
        <f>IFERROR(VLOOKUP($B5400,APガラス性能一覧!$A$2:$M$6097,2,0),"")</f>
        <v/>
      </c>
      <c r="D5400" s="68" t="str">
        <f>IFERROR(VLOOKUP($B5400,APガラス性能一覧!$A$2:$M$6097,3,0),"")</f>
        <v/>
      </c>
      <c r="E5400" s="68" t="str">
        <f>IFERROR(VLOOKUP($B5400,APガラス性能一覧!$A$2:$M$6097,4,0),"")</f>
        <v/>
      </c>
      <c r="F5400" s="68" t="str">
        <f>IFERROR(VLOOKUP($B5400,APガラス性能一覧!$A$2:$M$6097,5,0),"")</f>
        <v/>
      </c>
      <c r="G5400" s="68" t="str">
        <f>IFERROR(VLOOKUP($B5400,APガラス性能一覧!$A$2:$M$6097,6,0),"")</f>
        <v/>
      </c>
      <c r="H5400" s="68" t="str">
        <f>IFERROR(VLOOKUP($B5400,APガラス性能一覧!$A$2:$M$6097,7,0),"")</f>
        <v/>
      </c>
      <c r="I5400" s="68" t="str">
        <f>IFERROR(VLOOKUP($B5400,APガラス性能一覧!$A$2:$M$6097,8,0),"")</f>
        <v/>
      </c>
      <c r="J5400" s="68" t="str">
        <f>IFERROR(VLOOKUP($B5400,APガラス性能一覧!$A$2:$M$6097,9,0),"")</f>
        <v/>
      </c>
      <c r="K5400" s="68" t="str">
        <f>IFERROR(VLOOKUP($B5400,APガラス性能一覧!$A$2:$M$6097,10,0),"")</f>
        <v/>
      </c>
      <c r="L5400" s="68" t="str">
        <f>IFERROR(VLOOKUP($B5400,APガラス性能一覧!$A$2:$M$6097,11,0),"")</f>
        <v/>
      </c>
      <c r="M5400" s="68" t="str">
        <f>IFERROR(VLOOKUP($B5400,APガラス性能一覧!$A$2:$M$6097,12,0),"")</f>
        <v/>
      </c>
      <c r="N5400" s="68" t="str">
        <f>IFERROR(VLOOKUP($B5400,APガラス性能一覧!$A$2:$M$6097,13,0),"")</f>
        <v/>
      </c>
    </row>
    <row r="5401" spans="2:14" x14ac:dyDescent="0.4">
      <c r="B5401" s="68" t="str">
        <f>IF($D$2="","",IF($E$2=0.65,IFERROR(IF(INDEX(APガラス性能一覧!A:A,MATCH(ROW(B5395),APガラス性能一覧!$O:$O,0))="","",INDEX(APガラス性能一覧!A:A,MATCH(ROW(B5395),APガラス性能一覧!$O:$O,0))),""),IFERROR(IF(INDEX(APガラス性能一覧!A:A,MATCH(ROW(B5395),APガラス性能一覧!$N:$N,0))="","",INDEX(APガラス性能一覧!A:A,MATCH(ROW(B5395),APガラス性能一覧!$N:$N,0))),"")))</f>
        <v/>
      </c>
      <c r="C5401" s="68" t="str">
        <f>IFERROR(VLOOKUP($B5401,APガラス性能一覧!$A$2:$M$6097,2,0),"")</f>
        <v/>
      </c>
      <c r="D5401" s="68" t="str">
        <f>IFERROR(VLOOKUP($B5401,APガラス性能一覧!$A$2:$M$6097,3,0),"")</f>
        <v/>
      </c>
      <c r="E5401" s="68" t="str">
        <f>IFERROR(VLOOKUP($B5401,APガラス性能一覧!$A$2:$M$6097,4,0),"")</f>
        <v/>
      </c>
      <c r="F5401" s="68" t="str">
        <f>IFERROR(VLOOKUP($B5401,APガラス性能一覧!$A$2:$M$6097,5,0),"")</f>
        <v/>
      </c>
      <c r="G5401" s="68" t="str">
        <f>IFERROR(VLOOKUP($B5401,APガラス性能一覧!$A$2:$M$6097,6,0),"")</f>
        <v/>
      </c>
      <c r="H5401" s="68" t="str">
        <f>IFERROR(VLOOKUP($B5401,APガラス性能一覧!$A$2:$M$6097,7,0),"")</f>
        <v/>
      </c>
      <c r="I5401" s="68" t="str">
        <f>IFERROR(VLOOKUP($B5401,APガラス性能一覧!$A$2:$M$6097,8,0),"")</f>
        <v/>
      </c>
      <c r="J5401" s="68" t="str">
        <f>IFERROR(VLOOKUP($B5401,APガラス性能一覧!$A$2:$M$6097,9,0),"")</f>
        <v/>
      </c>
      <c r="K5401" s="68" t="str">
        <f>IFERROR(VLOOKUP($B5401,APガラス性能一覧!$A$2:$M$6097,10,0),"")</f>
        <v/>
      </c>
      <c r="L5401" s="68" t="str">
        <f>IFERROR(VLOOKUP($B5401,APガラス性能一覧!$A$2:$M$6097,11,0),"")</f>
        <v/>
      </c>
      <c r="M5401" s="68" t="str">
        <f>IFERROR(VLOOKUP($B5401,APガラス性能一覧!$A$2:$M$6097,12,0),"")</f>
        <v/>
      </c>
      <c r="N5401" s="68" t="str">
        <f>IFERROR(VLOOKUP($B5401,APガラス性能一覧!$A$2:$M$6097,13,0),"")</f>
        <v/>
      </c>
    </row>
    <row r="5402" spans="2:14" x14ac:dyDescent="0.4">
      <c r="B5402" s="68" t="str">
        <f>IF($D$2="","",IF($E$2=0.65,IFERROR(IF(INDEX(APガラス性能一覧!A:A,MATCH(ROW(B5396),APガラス性能一覧!$O:$O,0))="","",INDEX(APガラス性能一覧!A:A,MATCH(ROW(B5396),APガラス性能一覧!$O:$O,0))),""),IFERROR(IF(INDEX(APガラス性能一覧!A:A,MATCH(ROW(B5396),APガラス性能一覧!$N:$N,0))="","",INDEX(APガラス性能一覧!A:A,MATCH(ROW(B5396),APガラス性能一覧!$N:$N,0))),"")))</f>
        <v/>
      </c>
      <c r="C5402" s="68" t="str">
        <f>IFERROR(VLOOKUP($B5402,APガラス性能一覧!$A$2:$M$6097,2,0),"")</f>
        <v/>
      </c>
      <c r="D5402" s="68" t="str">
        <f>IFERROR(VLOOKUP($B5402,APガラス性能一覧!$A$2:$M$6097,3,0),"")</f>
        <v/>
      </c>
      <c r="E5402" s="68" t="str">
        <f>IFERROR(VLOOKUP($B5402,APガラス性能一覧!$A$2:$M$6097,4,0),"")</f>
        <v/>
      </c>
      <c r="F5402" s="68" t="str">
        <f>IFERROR(VLOOKUP($B5402,APガラス性能一覧!$A$2:$M$6097,5,0),"")</f>
        <v/>
      </c>
      <c r="G5402" s="68" t="str">
        <f>IFERROR(VLOOKUP($B5402,APガラス性能一覧!$A$2:$M$6097,6,0),"")</f>
        <v/>
      </c>
      <c r="H5402" s="68" t="str">
        <f>IFERROR(VLOOKUP($B5402,APガラス性能一覧!$A$2:$M$6097,7,0),"")</f>
        <v/>
      </c>
      <c r="I5402" s="68" t="str">
        <f>IFERROR(VLOOKUP($B5402,APガラス性能一覧!$A$2:$M$6097,8,0),"")</f>
        <v/>
      </c>
      <c r="J5402" s="68" t="str">
        <f>IFERROR(VLOOKUP($B5402,APガラス性能一覧!$A$2:$M$6097,9,0),"")</f>
        <v/>
      </c>
      <c r="K5402" s="68" t="str">
        <f>IFERROR(VLOOKUP($B5402,APガラス性能一覧!$A$2:$M$6097,10,0),"")</f>
        <v/>
      </c>
      <c r="L5402" s="68" t="str">
        <f>IFERROR(VLOOKUP($B5402,APガラス性能一覧!$A$2:$M$6097,11,0),"")</f>
        <v/>
      </c>
      <c r="M5402" s="68" t="str">
        <f>IFERROR(VLOOKUP($B5402,APガラス性能一覧!$A$2:$M$6097,12,0),"")</f>
        <v/>
      </c>
      <c r="N5402" s="68" t="str">
        <f>IFERROR(VLOOKUP($B5402,APガラス性能一覧!$A$2:$M$6097,13,0),"")</f>
        <v/>
      </c>
    </row>
    <row r="5403" spans="2:14" x14ac:dyDescent="0.4">
      <c r="B5403" s="68" t="str">
        <f>IF($D$2="","",IF($E$2=0.65,IFERROR(IF(INDEX(APガラス性能一覧!A:A,MATCH(ROW(B5397),APガラス性能一覧!$O:$O,0))="","",INDEX(APガラス性能一覧!A:A,MATCH(ROW(B5397),APガラス性能一覧!$O:$O,0))),""),IFERROR(IF(INDEX(APガラス性能一覧!A:A,MATCH(ROW(B5397),APガラス性能一覧!$N:$N,0))="","",INDEX(APガラス性能一覧!A:A,MATCH(ROW(B5397),APガラス性能一覧!$N:$N,0))),"")))</f>
        <v/>
      </c>
      <c r="C5403" s="68" t="str">
        <f>IFERROR(VLOOKUP($B5403,APガラス性能一覧!$A$2:$M$6097,2,0),"")</f>
        <v/>
      </c>
      <c r="D5403" s="68" t="str">
        <f>IFERROR(VLOOKUP($B5403,APガラス性能一覧!$A$2:$M$6097,3,0),"")</f>
        <v/>
      </c>
      <c r="E5403" s="68" t="str">
        <f>IFERROR(VLOOKUP($B5403,APガラス性能一覧!$A$2:$M$6097,4,0),"")</f>
        <v/>
      </c>
      <c r="F5403" s="68" t="str">
        <f>IFERROR(VLOOKUP($B5403,APガラス性能一覧!$A$2:$M$6097,5,0),"")</f>
        <v/>
      </c>
      <c r="G5403" s="68" t="str">
        <f>IFERROR(VLOOKUP($B5403,APガラス性能一覧!$A$2:$M$6097,6,0),"")</f>
        <v/>
      </c>
      <c r="H5403" s="68" t="str">
        <f>IFERROR(VLOOKUP($B5403,APガラス性能一覧!$A$2:$M$6097,7,0),"")</f>
        <v/>
      </c>
      <c r="I5403" s="68" t="str">
        <f>IFERROR(VLOOKUP($B5403,APガラス性能一覧!$A$2:$M$6097,8,0),"")</f>
        <v/>
      </c>
      <c r="J5403" s="68" t="str">
        <f>IFERROR(VLOOKUP($B5403,APガラス性能一覧!$A$2:$M$6097,9,0),"")</f>
        <v/>
      </c>
      <c r="K5403" s="68" t="str">
        <f>IFERROR(VLOOKUP($B5403,APガラス性能一覧!$A$2:$M$6097,10,0),"")</f>
        <v/>
      </c>
      <c r="L5403" s="68" t="str">
        <f>IFERROR(VLOOKUP($B5403,APガラス性能一覧!$A$2:$M$6097,11,0),"")</f>
        <v/>
      </c>
      <c r="M5403" s="68" t="str">
        <f>IFERROR(VLOOKUP($B5403,APガラス性能一覧!$A$2:$M$6097,12,0),"")</f>
        <v/>
      </c>
      <c r="N5403" s="68" t="str">
        <f>IFERROR(VLOOKUP($B5403,APガラス性能一覧!$A$2:$M$6097,13,0),"")</f>
        <v/>
      </c>
    </row>
    <row r="5404" spans="2:14" x14ac:dyDescent="0.4">
      <c r="B5404" s="68" t="str">
        <f>IF($D$2="","",IF($E$2=0.65,IFERROR(IF(INDEX(APガラス性能一覧!A:A,MATCH(ROW(B5398),APガラス性能一覧!$O:$O,0))="","",INDEX(APガラス性能一覧!A:A,MATCH(ROW(B5398),APガラス性能一覧!$O:$O,0))),""),IFERROR(IF(INDEX(APガラス性能一覧!A:A,MATCH(ROW(B5398),APガラス性能一覧!$N:$N,0))="","",INDEX(APガラス性能一覧!A:A,MATCH(ROW(B5398),APガラス性能一覧!$N:$N,0))),"")))</f>
        <v/>
      </c>
      <c r="C5404" s="68" t="str">
        <f>IFERROR(VLOOKUP($B5404,APガラス性能一覧!$A$2:$M$6097,2,0),"")</f>
        <v/>
      </c>
      <c r="D5404" s="68" t="str">
        <f>IFERROR(VLOOKUP($B5404,APガラス性能一覧!$A$2:$M$6097,3,0),"")</f>
        <v/>
      </c>
      <c r="E5404" s="68" t="str">
        <f>IFERROR(VLOOKUP($B5404,APガラス性能一覧!$A$2:$M$6097,4,0),"")</f>
        <v/>
      </c>
      <c r="F5404" s="68" t="str">
        <f>IFERROR(VLOOKUP($B5404,APガラス性能一覧!$A$2:$M$6097,5,0),"")</f>
        <v/>
      </c>
      <c r="G5404" s="68" t="str">
        <f>IFERROR(VLOOKUP($B5404,APガラス性能一覧!$A$2:$M$6097,6,0),"")</f>
        <v/>
      </c>
      <c r="H5404" s="68" t="str">
        <f>IFERROR(VLOOKUP($B5404,APガラス性能一覧!$A$2:$M$6097,7,0),"")</f>
        <v/>
      </c>
      <c r="I5404" s="68" t="str">
        <f>IFERROR(VLOOKUP($B5404,APガラス性能一覧!$A$2:$M$6097,8,0),"")</f>
        <v/>
      </c>
      <c r="J5404" s="68" t="str">
        <f>IFERROR(VLOOKUP($B5404,APガラス性能一覧!$A$2:$M$6097,9,0),"")</f>
        <v/>
      </c>
      <c r="K5404" s="68" t="str">
        <f>IFERROR(VLOOKUP($B5404,APガラス性能一覧!$A$2:$M$6097,10,0),"")</f>
        <v/>
      </c>
      <c r="L5404" s="68" t="str">
        <f>IFERROR(VLOOKUP($B5404,APガラス性能一覧!$A$2:$M$6097,11,0),"")</f>
        <v/>
      </c>
      <c r="M5404" s="68" t="str">
        <f>IFERROR(VLOOKUP($B5404,APガラス性能一覧!$A$2:$M$6097,12,0),"")</f>
        <v/>
      </c>
      <c r="N5404" s="68" t="str">
        <f>IFERROR(VLOOKUP($B5404,APガラス性能一覧!$A$2:$M$6097,13,0),"")</f>
        <v/>
      </c>
    </row>
    <row r="5405" spans="2:14" x14ac:dyDescent="0.4">
      <c r="B5405" s="68" t="str">
        <f>IF($D$2="","",IF($E$2=0.65,IFERROR(IF(INDEX(APガラス性能一覧!A:A,MATCH(ROW(B5399),APガラス性能一覧!$O:$O,0))="","",INDEX(APガラス性能一覧!A:A,MATCH(ROW(B5399),APガラス性能一覧!$O:$O,0))),""),IFERROR(IF(INDEX(APガラス性能一覧!A:A,MATCH(ROW(B5399),APガラス性能一覧!$N:$N,0))="","",INDEX(APガラス性能一覧!A:A,MATCH(ROW(B5399),APガラス性能一覧!$N:$N,0))),"")))</f>
        <v/>
      </c>
      <c r="C5405" s="68" t="str">
        <f>IFERROR(VLOOKUP($B5405,APガラス性能一覧!$A$2:$M$6097,2,0),"")</f>
        <v/>
      </c>
      <c r="D5405" s="68" t="str">
        <f>IFERROR(VLOOKUP($B5405,APガラス性能一覧!$A$2:$M$6097,3,0),"")</f>
        <v/>
      </c>
      <c r="E5405" s="68" t="str">
        <f>IFERROR(VLOOKUP($B5405,APガラス性能一覧!$A$2:$M$6097,4,0),"")</f>
        <v/>
      </c>
      <c r="F5405" s="68" t="str">
        <f>IFERROR(VLOOKUP($B5405,APガラス性能一覧!$A$2:$M$6097,5,0),"")</f>
        <v/>
      </c>
      <c r="G5405" s="68" t="str">
        <f>IFERROR(VLOOKUP($B5405,APガラス性能一覧!$A$2:$M$6097,6,0),"")</f>
        <v/>
      </c>
      <c r="H5405" s="68" t="str">
        <f>IFERROR(VLOOKUP($B5405,APガラス性能一覧!$A$2:$M$6097,7,0),"")</f>
        <v/>
      </c>
      <c r="I5405" s="68" t="str">
        <f>IFERROR(VLOOKUP($B5405,APガラス性能一覧!$A$2:$M$6097,8,0),"")</f>
        <v/>
      </c>
      <c r="J5405" s="68" t="str">
        <f>IFERROR(VLOOKUP($B5405,APガラス性能一覧!$A$2:$M$6097,9,0),"")</f>
        <v/>
      </c>
      <c r="K5405" s="68" t="str">
        <f>IFERROR(VLOOKUP($B5405,APガラス性能一覧!$A$2:$M$6097,10,0),"")</f>
        <v/>
      </c>
      <c r="L5405" s="68" t="str">
        <f>IFERROR(VLOOKUP($B5405,APガラス性能一覧!$A$2:$M$6097,11,0),"")</f>
        <v/>
      </c>
      <c r="M5405" s="68" t="str">
        <f>IFERROR(VLOOKUP($B5405,APガラス性能一覧!$A$2:$M$6097,12,0),"")</f>
        <v/>
      </c>
      <c r="N5405" s="68" t="str">
        <f>IFERROR(VLOOKUP($B5405,APガラス性能一覧!$A$2:$M$6097,13,0),"")</f>
        <v/>
      </c>
    </row>
    <row r="5406" spans="2:14" x14ac:dyDescent="0.4">
      <c r="B5406" s="68" t="str">
        <f>IF($D$2="","",IF($E$2=0.65,IFERROR(IF(INDEX(APガラス性能一覧!A:A,MATCH(ROW(B5400),APガラス性能一覧!$O:$O,0))="","",INDEX(APガラス性能一覧!A:A,MATCH(ROW(B5400),APガラス性能一覧!$O:$O,0))),""),IFERROR(IF(INDEX(APガラス性能一覧!A:A,MATCH(ROW(B5400),APガラス性能一覧!$N:$N,0))="","",INDEX(APガラス性能一覧!A:A,MATCH(ROW(B5400),APガラス性能一覧!$N:$N,0))),"")))</f>
        <v/>
      </c>
      <c r="C5406" s="68" t="str">
        <f>IFERROR(VLOOKUP($B5406,APガラス性能一覧!$A$2:$M$6097,2,0),"")</f>
        <v/>
      </c>
      <c r="D5406" s="68" t="str">
        <f>IFERROR(VLOOKUP($B5406,APガラス性能一覧!$A$2:$M$6097,3,0),"")</f>
        <v/>
      </c>
      <c r="E5406" s="68" t="str">
        <f>IFERROR(VLOOKUP($B5406,APガラス性能一覧!$A$2:$M$6097,4,0),"")</f>
        <v/>
      </c>
      <c r="F5406" s="68" t="str">
        <f>IFERROR(VLOOKUP($B5406,APガラス性能一覧!$A$2:$M$6097,5,0),"")</f>
        <v/>
      </c>
      <c r="G5406" s="68" t="str">
        <f>IFERROR(VLOOKUP($B5406,APガラス性能一覧!$A$2:$M$6097,6,0),"")</f>
        <v/>
      </c>
      <c r="H5406" s="68" t="str">
        <f>IFERROR(VLOOKUP($B5406,APガラス性能一覧!$A$2:$M$6097,7,0),"")</f>
        <v/>
      </c>
      <c r="I5406" s="68" t="str">
        <f>IFERROR(VLOOKUP($B5406,APガラス性能一覧!$A$2:$M$6097,8,0),"")</f>
        <v/>
      </c>
      <c r="J5406" s="68" t="str">
        <f>IFERROR(VLOOKUP($B5406,APガラス性能一覧!$A$2:$M$6097,9,0),"")</f>
        <v/>
      </c>
      <c r="K5406" s="68" t="str">
        <f>IFERROR(VLOOKUP($B5406,APガラス性能一覧!$A$2:$M$6097,10,0),"")</f>
        <v/>
      </c>
      <c r="L5406" s="68" t="str">
        <f>IFERROR(VLOOKUP($B5406,APガラス性能一覧!$A$2:$M$6097,11,0),"")</f>
        <v/>
      </c>
      <c r="M5406" s="68" t="str">
        <f>IFERROR(VLOOKUP($B5406,APガラス性能一覧!$A$2:$M$6097,12,0),"")</f>
        <v/>
      </c>
      <c r="N5406" s="68" t="str">
        <f>IFERROR(VLOOKUP($B5406,APガラス性能一覧!$A$2:$M$6097,13,0),"")</f>
        <v/>
      </c>
    </row>
    <row r="5407" spans="2:14" x14ac:dyDescent="0.4">
      <c r="B5407" s="68" t="str">
        <f>IF($D$2="","",IF($E$2=0.65,IFERROR(IF(INDEX(APガラス性能一覧!A:A,MATCH(ROW(B5401),APガラス性能一覧!$O:$O,0))="","",INDEX(APガラス性能一覧!A:A,MATCH(ROW(B5401),APガラス性能一覧!$O:$O,0))),""),IFERROR(IF(INDEX(APガラス性能一覧!A:A,MATCH(ROW(B5401),APガラス性能一覧!$N:$N,0))="","",INDEX(APガラス性能一覧!A:A,MATCH(ROW(B5401),APガラス性能一覧!$N:$N,0))),"")))</f>
        <v/>
      </c>
      <c r="C5407" s="68" t="str">
        <f>IFERROR(VLOOKUP($B5407,APガラス性能一覧!$A$2:$M$6097,2,0),"")</f>
        <v/>
      </c>
      <c r="D5407" s="68" t="str">
        <f>IFERROR(VLOOKUP($B5407,APガラス性能一覧!$A$2:$M$6097,3,0),"")</f>
        <v/>
      </c>
      <c r="E5407" s="68" t="str">
        <f>IFERROR(VLOOKUP($B5407,APガラス性能一覧!$A$2:$M$6097,4,0),"")</f>
        <v/>
      </c>
      <c r="F5407" s="68" t="str">
        <f>IFERROR(VLOOKUP($B5407,APガラス性能一覧!$A$2:$M$6097,5,0),"")</f>
        <v/>
      </c>
      <c r="G5407" s="68" t="str">
        <f>IFERROR(VLOOKUP($B5407,APガラス性能一覧!$A$2:$M$6097,6,0),"")</f>
        <v/>
      </c>
      <c r="H5407" s="68" t="str">
        <f>IFERROR(VLOOKUP($B5407,APガラス性能一覧!$A$2:$M$6097,7,0),"")</f>
        <v/>
      </c>
      <c r="I5407" s="68" t="str">
        <f>IFERROR(VLOOKUP($B5407,APガラス性能一覧!$A$2:$M$6097,8,0),"")</f>
        <v/>
      </c>
      <c r="J5407" s="68" t="str">
        <f>IFERROR(VLOOKUP($B5407,APガラス性能一覧!$A$2:$M$6097,9,0),"")</f>
        <v/>
      </c>
      <c r="K5407" s="68" t="str">
        <f>IFERROR(VLOOKUP($B5407,APガラス性能一覧!$A$2:$M$6097,10,0),"")</f>
        <v/>
      </c>
      <c r="L5407" s="68" t="str">
        <f>IFERROR(VLOOKUP($B5407,APガラス性能一覧!$A$2:$M$6097,11,0),"")</f>
        <v/>
      </c>
      <c r="M5407" s="68" t="str">
        <f>IFERROR(VLOOKUP($B5407,APガラス性能一覧!$A$2:$M$6097,12,0),"")</f>
        <v/>
      </c>
      <c r="N5407" s="68" t="str">
        <f>IFERROR(VLOOKUP($B5407,APガラス性能一覧!$A$2:$M$6097,13,0),"")</f>
        <v/>
      </c>
    </row>
    <row r="5408" spans="2:14" x14ac:dyDescent="0.4">
      <c r="B5408" s="68" t="str">
        <f>IF($D$2="","",IF($E$2=0.65,IFERROR(IF(INDEX(APガラス性能一覧!A:A,MATCH(ROW(B5402),APガラス性能一覧!$O:$O,0))="","",INDEX(APガラス性能一覧!A:A,MATCH(ROW(B5402),APガラス性能一覧!$O:$O,0))),""),IFERROR(IF(INDEX(APガラス性能一覧!A:A,MATCH(ROW(B5402),APガラス性能一覧!$N:$N,0))="","",INDEX(APガラス性能一覧!A:A,MATCH(ROW(B5402),APガラス性能一覧!$N:$N,0))),"")))</f>
        <v/>
      </c>
      <c r="C5408" s="68" t="str">
        <f>IFERROR(VLOOKUP($B5408,APガラス性能一覧!$A$2:$M$6097,2,0),"")</f>
        <v/>
      </c>
      <c r="D5408" s="68" t="str">
        <f>IFERROR(VLOOKUP($B5408,APガラス性能一覧!$A$2:$M$6097,3,0),"")</f>
        <v/>
      </c>
      <c r="E5408" s="68" t="str">
        <f>IFERROR(VLOOKUP($B5408,APガラス性能一覧!$A$2:$M$6097,4,0),"")</f>
        <v/>
      </c>
      <c r="F5408" s="68" t="str">
        <f>IFERROR(VLOOKUP($B5408,APガラス性能一覧!$A$2:$M$6097,5,0),"")</f>
        <v/>
      </c>
      <c r="G5408" s="68" t="str">
        <f>IFERROR(VLOOKUP($B5408,APガラス性能一覧!$A$2:$M$6097,6,0),"")</f>
        <v/>
      </c>
      <c r="H5408" s="68" t="str">
        <f>IFERROR(VLOOKUP($B5408,APガラス性能一覧!$A$2:$M$6097,7,0),"")</f>
        <v/>
      </c>
      <c r="I5408" s="68" t="str">
        <f>IFERROR(VLOOKUP($B5408,APガラス性能一覧!$A$2:$M$6097,8,0),"")</f>
        <v/>
      </c>
      <c r="J5408" s="68" t="str">
        <f>IFERROR(VLOOKUP($B5408,APガラス性能一覧!$A$2:$M$6097,9,0),"")</f>
        <v/>
      </c>
      <c r="K5408" s="68" t="str">
        <f>IFERROR(VLOOKUP($B5408,APガラス性能一覧!$A$2:$M$6097,10,0),"")</f>
        <v/>
      </c>
      <c r="L5408" s="68" t="str">
        <f>IFERROR(VLOOKUP($B5408,APガラス性能一覧!$A$2:$M$6097,11,0),"")</f>
        <v/>
      </c>
      <c r="M5408" s="68" t="str">
        <f>IFERROR(VLOOKUP($B5408,APガラス性能一覧!$A$2:$M$6097,12,0),"")</f>
        <v/>
      </c>
      <c r="N5408" s="68" t="str">
        <f>IFERROR(VLOOKUP($B5408,APガラス性能一覧!$A$2:$M$6097,13,0),"")</f>
        <v/>
      </c>
    </row>
    <row r="5409" spans="2:14" x14ac:dyDescent="0.4">
      <c r="B5409" s="68" t="str">
        <f>IF($D$2="","",IF($E$2=0.65,IFERROR(IF(INDEX(APガラス性能一覧!A:A,MATCH(ROW(B5403),APガラス性能一覧!$O:$O,0))="","",INDEX(APガラス性能一覧!A:A,MATCH(ROW(B5403),APガラス性能一覧!$O:$O,0))),""),IFERROR(IF(INDEX(APガラス性能一覧!A:A,MATCH(ROW(B5403),APガラス性能一覧!$N:$N,0))="","",INDEX(APガラス性能一覧!A:A,MATCH(ROW(B5403),APガラス性能一覧!$N:$N,0))),"")))</f>
        <v/>
      </c>
      <c r="C5409" s="68" t="str">
        <f>IFERROR(VLOOKUP($B5409,APガラス性能一覧!$A$2:$M$6097,2,0),"")</f>
        <v/>
      </c>
      <c r="D5409" s="68" t="str">
        <f>IFERROR(VLOOKUP($B5409,APガラス性能一覧!$A$2:$M$6097,3,0),"")</f>
        <v/>
      </c>
      <c r="E5409" s="68" t="str">
        <f>IFERROR(VLOOKUP($B5409,APガラス性能一覧!$A$2:$M$6097,4,0),"")</f>
        <v/>
      </c>
      <c r="F5409" s="68" t="str">
        <f>IFERROR(VLOOKUP($B5409,APガラス性能一覧!$A$2:$M$6097,5,0),"")</f>
        <v/>
      </c>
      <c r="G5409" s="68" t="str">
        <f>IFERROR(VLOOKUP($B5409,APガラス性能一覧!$A$2:$M$6097,6,0),"")</f>
        <v/>
      </c>
      <c r="H5409" s="68" t="str">
        <f>IFERROR(VLOOKUP($B5409,APガラス性能一覧!$A$2:$M$6097,7,0),"")</f>
        <v/>
      </c>
      <c r="I5409" s="68" t="str">
        <f>IFERROR(VLOOKUP($B5409,APガラス性能一覧!$A$2:$M$6097,8,0),"")</f>
        <v/>
      </c>
      <c r="J5409" s="68" t="str">
        <f>IFERROR(VLOOKUP($B5409,APガラス性能一覧!$A$2:$M$6097,9,0),"")</f>
        <v/>
      </c>
      <c r="K5409" s="68" t="str">
        <f>IFERROR(VLOOKUP($B5409,APガラス性能一覧!$A$2:$M$6097,10,0),"")</f>
        <v/>
      </c>
      <c r="L5409" s="68" t="str">
        <f>IFERROR(VLOOKUP($B5409,APガラス性能一覧!$A$2:$M$6097,11,0),"")</f>
        <v/>
      </c>
      <c r="M5409" s="68" t="str">
        <f>IFERROR(VLOOKUP($B5409,APガラス性能一覧!$A$2:$M$6097,12,0),"")</f>
        <v/>
      </c>
      <c r="N5409" s="68" t="str">
        <f>IFERROR(VLOOKUP($B5409,APガラス性能一覧!$A$2:$M$6097,13,0),"")</f>
        <v/>
      </c>
    </row>
    <row r="5410" spans="2:14" x14ac:dyDescent="0.4">
      <c r="B5410" s="68" t="str">
        <f>IF($D$2="","",IF($E$2=0.65,IFERROR(IF(INDEX(APガラス性能一覧!A:A,MATCH(ROW(B5404),APガラス性能一覧!$O:$O,0))="","",INDEX(APガラス性能一覧!A:A,MATCH(ROW(B5404),APガラス性能一覧!$O:$O,0))),""),IFERROR(IF(INDEX(APガラス性能一覧!A:A,MATCH(ROW(B5404),APガラス性能一覧!$N:$N,0))="","",INDEX(APガラス性能一覧!A:A,MATCH(ROW(B5404),APガラス性能一覧!$N:$N,0))),"")))</f>
        <v/>
      </c>
      <c r="C5410" s="68" t="str">
        <f>IFERROR(VLOOKUP($B5410,APガラス性能一覧!$A$2:$M$6097,2,0),"")</f>
        <v/>
      </c>
      <c r="D5410" s="68" t="str">
        <f>IFERROR(VLOOKUP($B5410,APガラス性能一覧!$A$2:$M$6097,3,0),"")</f>
        <v/>
      </c>
      <c r="E5410" s="68" t="str">
        <f>IFERROR(VLOOKUP($B5410,APガラス性能一覧!$A$2:$M$6097,4,0),"")</f>
        <v/>
      </c>
      <c r="F5410" s="68" t="str">
        <f>IFERROR(VLOOKUP($B5410,APガラス性能一覧!$A$2:$M$6097,5,0),"")</f>
        <v/>
      </c>
      <c r="G5410" s="68" t="str">
        <f>IFERROR(VLOOKUP($B5410,APガラス性能一覧!$A$2:$M$6097,6,0),"")</f>
        <v/>
      </c>
      <c r="H5410" s="68" t="str">
        <f>IFERROR(VLOOKUP($B5410,APガラス性能一覧!$A$2:$M$6097,7,0),"")</f>
        <v/>
      </c>
      <c r="I5410" s="68" t="str">
        <f>IFERROR(VLOOKUP($B5410,APガラス性能一覧!$A$2:$M$6097,8,0),"")</f>
        <v/>
      </c>
      <c r="J5410" s="68" t="str">
        <f>IFERROR(VLOOKUP($B5410,APガラス性能一覧!$A$2:$M$6097,9,0),"")</f>
        <v/>
      </c>
      <c r="K5410" s="68" t="str">
        <f>IFERROR(VLOOKUP($B5410,APガラス性能一覧!$A$2:$M$6097,10,0),"")</f>
        <v/>
      </c>
      <c r="L5410" s="68" t="str">
        <f>IFERROR(VLOOKUP($B5410,APガラス性能一覧!$A$2:$M$6097,11,0),"")</f>
        <v/>
      </c>
      <c r="M5410" s="68" t="str">
        <f>IFERROR(VLOOKUP($B5410,APガラス性能一覧!$A$2:$M$6097,12,0),"")</f>
        <v/>
      </c>
      <c r="N5410" s="68" t="str">
        <f>IFERROR(VLOOKUP($B5410,APガラス性能一覧!$A$2:$M$6097,13,0),"")</f>
        <v/>
      </c>
    </row>
    <row r="5411" spans="2:14" x14ac:dyDescent="0.4">
      <c r="B5411" s="68" t="str">
        <f>IF($D$2="","",IF($E$2=0.65,IFERROR(IF(INDEX(APガラス性能一覧!A:A,MATCH(ROW(B5405),APガラス性能一覧!$O:$O,0))="","",INDEX(APガラス性能一覧!A:A,MATCH(ROW(B5405),APガラス性能一覧!$O:$O,0))),""),IFERROR(IF(INDEX(APガラス性能一覧!A:A,MATCH(ROW(B5405),APガラス性能一覧!$N:$N,0))="","",INDEX(APガラス性能一覧!A:A,MATCH(ROW(B5405),APガラス性能一覧!$N:$N,0))),"")))</f>
        <v/>
      </c>
      <c r="C5411" s="68" t="str">
        <f>IFERROR(VLOOKUP($B5411,APガラス性能一覧!$A$2:$M$6097,2,0),"")</f>
        <v/>
      </c>
      <c r="D5411" s="68" t="str">
        <f>IFERROR(VLOOKUP($B5411,APガラス性能一覧!$A$2:$M$6097,3,0),"")</f>
        <v/>
      </c>
      <c r="E5411" s="68" t="str">
        <f>IFERROR(VLOOKUP($B5411,APガラス性能一覧!$A$2:$M$6097,4,0),"")</f>
        <v/>
      </c>
      <c r="F5411" s="68" t="str">
        <f>IFERROR(VLOOKUP($B5411,APガラス性能一覧!$A$2:$M$6097,5,0),"")</f>
        <v/>
      </c>
      <c r="G5411" s="68" t="str">
        <f>IFERROR(VLOOKUP($B5411,APガラス性能一覧!$A$2:$M$6097,6,0),"")</f>
        <v/>
      </c>
      <c r="H5411" s="68" t="str">
        <f>IFERROR(VLOOKUP($B5411,APガラス性能一覧!$A$2:$M$6097,7,0),"")</f>
        <v/>
      </c>
      <c r="I5411" s="68" t="str">
        <f>IFERROR(VLOOKUP($B5411,APガラス性能一覧!$A$2:$M$6097,8,0),"")</f>
        <v/>
      </c>
      <c r="J5411" s="68" t="str">
        <f>IFERROR(VLOOKUP($B5411,APガラス性能一覧!$A$2:$M$6097,9,0),"")</f>
        <v/>
      </c>
      <c r="K5411" s="68" t="str">
        <f>IFERROR(VLOOKUP($B5411,APガラス性能一覧!$A$2:$M$6097,10,0),"")</f>
        <v/>
      </c>
      <c r="L5411" s="68" t="str">
        <f>IFERROR(VLOOKUP($B5411,APガラス性能一覧!$A$2:$M$6097,11,0),"")</f>
        <v/>
      </c>
      <c r="M5411" s="68" t="str">
        <f>IFERROR(VLOOKUP($B5411,APガラス性能一覧!$A$2:$M$6097,12,0),"")</f>
        <v/>
      </c>
      <c r="N5411" s="68" t="str">
        <f>IFERROR(VLOOKUP($B5411,APガラス性能一覧!$A$2:$M$6097,13,0),"")</f>
        <v/>
      </c>
    </row>
    <row r="5412" spans="2:14" x14ac:dyDescent="0.4">
      <c r="B5412" s="68" t="str">
        <f>IF($D$2="","",IF($E$2=0.65,IFERROR(IF(INDEX(APガラス性能一覧!A:A,MATCH(ROW(B5406),APガラス性能一覧!$O:$O,0))="","",INDEX(APガラス性能一覧!A:A,MATCH(ROW(B5406),APガラス性能一覧!$O:$O,0))),""),IFERROR(IF(INDEX(APガラス性能一覧!A:A,MATCH(ROW(B5406),APガラス性能一覧!$N:$N,0))="","",INDEX(APガラス性能一覧!A:A,MATCH(ROW(B5406),APガラス性能一覧!$N:$N,0))),"")))</f>
        <v/>
      </c>
      <c r="C5412" s="68" t="str">
        <f>IFERROR(VLOOKUP($B5412,APガラス性能一覧!$A$2:$M$6097,2,0),"")</f>
        <v/>
      </c>
      <c r="D5412" s="68" t="str">
        <f>IFERROR(VLOOKUP($B5412,APガラス性能一覧!$A$2:$M$6097,3,0),"")</f>
        <v/>
      </c>
      <c r="E5412" s="68" t="str">
        <f>IFERROR(VLOOKUP($B5412,APガラス性能一覧!$A$2:$M$6097,4,0),"")</f>
        <v/>
      </c>
      <c r="F5412" s="68" t="str">
        <f>IFERROR(VLOOKUP($B5412,APガラス性能一覧!$A$2:$M$6097,5,0),"")</f>
        <v/>
      </c>
      <c r="G5412" s="68" t="str">
        <f>IFERROR(VLOOKUP($B5412,APガラス性能一覧!$A$2:$M$6097,6,0),"")</f>
        <v/>
      </c>
      <c r="H5412" s="68" t="str">
        <f>IFERROR(VLOOKUP($B5412,APガラス性能一覧!$A$2:$M$6097,7,0),"")</f>
        <v/>
      </c>
      <c r="I5412" s="68" t="str">
        <f>IFERROR(VLOOKUP($B5412,APガラス性能一覧!$A$2:$M$6097,8,0),"")</f>
        <v/>
      </c>
      <c r="J5412" s="68" t="str">
        <f>IFERROR(VLOOKUP($B5412,APガラス性能一覧!$A$2:$M$6097,9,0),"")</f>
        <v/>
      </c>
      <c r="K5412" s="68" t="str">
        <f>IFERROR(VLOOKUP($B5412,APガラス性能一覧!$A$2:$M$6097,10,0),"")</f>
        <v/>
      </c>
      <c r="L5412" s="68" t="str">
        <f>IFERROR(VLOOKUP($B5412,APガラス性能一覧!$A$2:$M$6097,11,0),"")</f>
        <v/>
      </c>
      <c r="M5412" s="68" t="str">
        <f>IFERROR(VLOOKUP($B5412,APガラス性能一覧!$A$2:$M$6097,12,0),"")</f>
        <v/>
      </c>
      <c r="N5412" s="68" t="str">
        <f>IFERROR(VLOOKUP($B5412,APガラス性能一覧!$A$2:$M$6097,13,0),"")</f>
        <v/>
      </c>
    </row>
    <row r="5413" spans="2:14" x14ac:dyDescent="0.4">
      <c r="B5413" s="68" t="str">
        <f>IF($D$2="","",IF($E$2=0.65,IFERROR(IF(INDEX(APガラス性能一覧!A:A,MATCH(ROW(B5407),APガラス性能一覧!$O:$O,0))="","",INDEX(APガラス性能一覧!A:A,MATCH(ROW(B5407),APガラス性能一覧!$O:$O,0))),""),IFERROR(IF(INDEX(APガラス性能一覧!A:A,MATCH(ROW(B5407),APガラス性能一覧!$N:$N,0))="","",INDEX(APガラス性能一覧!A:A,MATCH(ROW(B5407),APガラス性能一覧!$N:$N,0))),"")))</f>
        <v/>
      </c>
      <c r="C5413" s="68" t="str">
        <f>IFERROR(VLOOKUP($B5413,APガラス性能一覧!$A$2:$M$6097,2,0),"")</f>
        <v/>
      </c>
      <c r="D5413" s="68" t="str">
        <f>IFERROR(VLOOKUP($B5413,APガラス性能一覧!$A$2:$M$6097,3,0),"")</f>
        <v/>
      </c>
      <c r="E5413" s="68" t="str">
        <f>IFERROR(VLOOKUP($B5413,APガラス性能一覧!$A$2:$M$6097,4,0),"")</f>
        <v/>
      </c>
      <c r="F5413" s="68" t="str">
        <f>IFERROR(VLOOKUP($B5413,APガラス性能一覧!$A$2:$M$6097,5,0),"")</f>
        <v/>
      </c>
      <c r="G5413" s="68" t="str">
        <f>IFERROR(VLOOKUP($B5413,APガラス性能一覧!$A$2:$M$6097,6,0),"")</f>
        <v/>
      </c>
      <c r="H5413" s="68" t="str">
        <f>IFERROR(VLOOKUP($B5413,APガラス性能一覧!$A$2:$M$6097,7,0),"")</f>
        <v/>
      </c>
      <c r="I5413" s="68" t="str">
        <f>IFERROR(VLOOKUP($B5413,APガラス性能一覧!$A$2:$M$6097,8,0),"")</f>
        <v/>
      </c>
      <c r="J5413" s="68" t="str">
        <f>IFERROR(VLOOKUP($B5413,APガラス性能一覧!$A$2:$M$6097,9,0),"")</f>
        <v/>
      </c>
      <c r="K5413" s="68" t="str">
        <f>IFERROR(VLOOKUP($B5413,APガラス性能一覧!$A$2:$M$6097,10,0),"")</f>
        <v/>
      </c>
      <c r="L5413" s="68" t="str">
        <f>IFERROR(VLOOKUP($B5413,APガラス性能一覧!$A$2:$M$6097,11,0),"")</f>
        <v/>
      </c>
      <c r="M5413" s="68" t="str">
        <f>IFERROR(VLOOKUP($B5413,APガラス性能一覧!$A$2:$M$6097,12,0),"")</f>
        <v/>
      </c>
      <c r="N5413" s="68" t="str">
        <f>IFERROR(VLOOKUP($B5413,APガラス性能一覧!$A$2:$M$6097,13,0),"")</f>
        <v/>
      </c>
    </row>
    <row r="5414" spans="2:14" x14ac:dyDescent="0.4">
      <c r="B5414" s="68" t="str">
        <f>IF($D$2="","",IF($E$2=0.65,IFERROR(IF(INDEX(APガラス性能一覧!A:A,MATCH(ROW(B5408),APガラス性能一覧!$O:$O,0))="","",INDEX(APガラス性能一覧!A:A,MATCH(ROW(B5408),APガラス性能一覧!$O:$O,0))),""),IFERROR(IF(INDEX(APガラス性能一覧!A:A,MATCH(ROW(B5408),APガラス性能一覧!$N:$N,0))="","",INDEX(APガラス性能一覧!A:A,MATCH(ROW(B5408),APガラス性能一覧!$N:$N,0))),"")))</f>
        <v/>
      </c>
      <c r="C5414" s="68" t="str">
        <f>IFERROR(VLOOKUP($B5414,APガラス性能一覧!$A$2:$M$6097,2,0),"")</f>
        <v/>
      </c>
      <c r="D5414" s="68" t="str">
        <f>IFERROR(VLOOKUP($B5414,APガラス性能一覧!$A$2:$M$6097,3,0),"")</f>
        <v/>
      </c>
      <c r="E5414" s="68" t="str">
        <f>IFERROR(VLOOKUP($B5414,APガラス性能一覧!$A$2:$M$6097,4,0),"")</f>
        <v/>
      </c>
      <c r="F5414" s="68" t="str">
        <f>IFERROR(VLOOKUP($B5414,APガラス性能一覧!$A$2:$M$6097,5,0),"")</f>
        <v/>
      </c>
      <c r="G5414" s="68" t="str">
        <f>IFERROR(VLOOKUP($B5414,APガラス性能一覧!$A$2:$M$6097,6,0),"")</f>
        <v/>
      </c>
      <c r="H5414" s="68" t="str">
        <f>IFERROR(VLOOKUP($B5414,APガラス性能一覧!$A$2:$M$6097,7,0),"")</f>
        <v/>
      </c>
      <c r="I5414" s="68" t="str">
        <f>IFERROR(VLOOKUP($B5414,APガラス性能一覧!$A$2:$M$6097,8,0),"")</f>
        <v/>
      </c>
      <c r="J5414" s="68" t="str">
        <f>IFERROR(VLOOKUP($B5414,APガラス性能一覧!$A$2:$M$6097,9,0),"")</f>
        <v/>
      </c>
      <c r="K5414" s="68" t="str">
        <f>IFERROR(VLOOKUP($B5414,APガラス性能一覧!$A$2:$M$6097,10,0),"")</f>
        <v/>
      </c>
      <c r="L5414" s="68" t="str">
        <f>IFERROR(VLOOKUP($B5414,APガラス性能一覧!$A$2:$M$6097,11,0),"")</f>
        <v/>
      </c>
      <c r="M5414" s="68" t="str">
        <f>IFERROR(VLOOKUP($B5414,APガラス性能一覧!$A$2:$M$6097,12,0),"")</f>
        <v/>
      </c>
      <c r="N5414" s="68" t="str">
        <f>IFERROR(VLOOKUP($B5414,APガラス性能一覧!$A$2:$M$6097,13,0),"")</f>
        <v/>
      </c>
    </row>
    <row r="5415" spans="2:14" x14ac:dyDescent="0.4">
      <c r="B5415" s="68" t="str">
        <f>IF($D$2="","",IF($E$2=0.65,IFERROR(IF(INDEX(APガラス性能一覧!A:A,MATCH(ROW(B5409),APガラス性能一覧!$O:$O,0))="","",INDEX(APガラス性能一覧!A:A,MATCH(ROW(B5409),APガラス性能一覧!$O:$O,0))),""),IFERROR(IF(INDEX(APガラス性能一覧!A:A,MATCH(ROW(B5409),APガラス性能一覧!$N:$N,0))="","",INDEX(APガラス性能一覧!A:A,MATCH(ROW(B5409),APガラス性能一覧!$N:$N,0))),"")))</f>
        <v/>
      </c>
      <c r="C5415" s="68" t="str">
        <f>IFERROR(VLOOKUP($B5415,APガラス性能一覧!$A$2:$M$6097,2,0),"")</f>
        <v/>
      </c>
      <c r="D5415" s="68" t="str">
        <f>IFERROR(VLOOKUP($B5415,APガラス性能一覧!$A$2:$M$6097,3,0),"")</f>
        <v/>
      </c>
      <c r="E5415" s="68" t="str">
        <f>IFERROR(VLOOKUP($B5415,APガラス性能一覧!$A$2:$M$6097,4,0),"")</f>
        <v/>
      </c>
      <c r="F5415" s="68" t="str">
        <f>IFERROR(VLOOKUP($B5415,APガラス性能一覧!$A$2:$M$6097,5,0),"")</f>
        <v/>
      </c>
      <c r="G5415" s="68" t="str">
        <f>IFERROR(VLOOKUP($B5415,APガラス性能一覧!$A$2:$M$6097,6,0),"")</f>
        <v/>
      </c>
      <c r="H5415" s="68" t="str">
        <f>IFERROR(VLOOKUP($B5415,APガラス性能一覧!$A$2:$M$6097,7,0),"")</f>
        <v/>
      </c>
      <c r="I5415" s="68" t="str">
        <f>IFERROR(VLOOKUP($B5415,APガラス性能一覧!$A$2:$M$6097,8,0),"")</f>
        <v/>
      </c>
      <c r="J5415" s="68" t="str">
        <f>IFERROR(VLOOKUP($B5415,APガラス性能一覧!$A$2:$M$6097,9,0),"")</f>
        <v/>
      </c>
      <c r="K5415" s="68" t="str">
        <f>IFERROR(VLOOKUP($B5415,APガラス性能一覧!$A$2:$M$6097,10,0),"")</f>
        <v/>
      </c>
      <c r="L5415" s="68" t="str">
        <f>IFERROR(VLOOKUP($B5415,APガラス性能一覧!$A$2:$M$6097,11,0),"")</f>
        <v/>
      </c>
      <c r="M5415" s="68" t="str">
        <f>IFERROR(VLOOKUP($B5415,APガラス性能一覧!$A$2:$M$6097,12,0),"")</f>
        <v/>
      </c>
      <c r="N5415" s="68" t="str">
        <f>IFERROR(VLOOKUP($B5415,APガラス性能一覧!$A$2:$M$6097,13,0),"")</f>
        <v/>
      </c>
    </row>
    <row r="5416" spans="2:14" x14ac:dyDescent="0.4">
      <c r="B5416" s="68" t="str">
        <f>IF($D$2="","",IF($E$2=0.65,IFERROR(IF(INDEX(APガラス性能一覧!A:A,MATCH(ROW(B5410),APガラス性能一覧!$O:$O,0))="","",INDEX(APガラス性能一覧!A:A,MATCH(ROW(B5410),APガラス性能一覧!$O:$O,0))),""),IFERROR(IF(INDEX(APガラス性能一覧!A:A,MATCH(ROW(B5410),APガラス性能一覧!$N:$N,0))="","",INDEX(APガラス性能一覧!A:A,MATCH(ROW(B5410),APガラス性能一覧!$N:$N,0))),"")))</f>
        <v/>
      </c>
      <c r="C5416" s="68" t="str">
        <f>IFERROR(VLOOKUP($B5416,APガラス性能一覧!$A$2:$M$6097,2,0),"")</f>
        <v/>
      </c>
      <c r="D5416" s="68" t="str">
        <f>IFERROR(VLOOKUP($B5416,APガラス性能一覧!$A$2:$M$6097,3,0),"")</f>
        <v/>
      </c>
      <c r="E5416" s="68" t="str">
        <f>IFERROR(VLOOKUP($B5416,APガラス性能一覧!$A$2:$M$6097,4,0),"")</f>
        <v/>
      </c>
      <c r="F5416" s="68" t="str">
        <f>IFERROR(VLOOKUP($B5416,APガラス性能一覧!$A$2:$M$6097,5,0),"")</f>
        <v/>
      </c>
      <c r="G5416" s="68" t="str">
        <f>IFERROR(VLOOKUP($B5416,APガラス性能一覧!$A$2:$M$6097,6,0),"")</f>
        <v/>
      </c>
      <c r="H5416" s="68" t="str">
        <f>IFERROR(VLOOKUP($B5416,APガラス性能一覧!$A$2:$M$6097,7,0),"")</f>
        <v/>
      </c>
      <c r="I5416" s="68" t="str">
        <f>IFERROR(VLOOKUP($B5416,APガラス性能一覧!$A$2:$M$6097,8,0),"")</f>
        <v/>
      </c>
      <c r="J5416" s="68" t="str">
        <f>IFERROR(VLOOKUP($B5416,APガラス性能一覧!$A$2:$M$6097,9,0),"")</f>
        <v/>
      </c>
      <c r="K5416" s="68" t="str">
        <f>IFERROR(VLOOKUP($B5416,APガラス性能一覧!$A$2:$M$6097,10,0),"")</f>
        <v/>
      </c>
      <c r="L5416" s="68" t="str">
        <f>IFERROR(VLOOKUP($B5416,APガラス性能一覧!$A$2:$M$6097,11,0),"")</f>
        <v/>
      </c>
      <c r="M5416" s="68" t="str">
        <f>IFERROR(VLOOKUP($B5416,APガラス性能一覧!$A$2:$M$6097,12,0),"")</f>
        <v/>
      </c>
      <c r="N5416" s="68" t="str">
        <f>IFERROR(VLOOKUP($B5416,APガラス性能一覧!$A$2:$M$6097,13,0),"")</f>
        <v/>
      </c>
    </row>
    <row r="5417" spans="2:14" x14ac:dyDescent="0.4">
      <c r="B5417" s="68" t="str">
        <f>IF($D$2="","",IF($E$2=0.65,IFERROR(IF(INDEX(APガラス性能一覧!A:A,MATCH(ROW(B5411),APガラス性能一覧!$O:$O,0))="","",INDEX(APガラス性能一覧!A:A,MATCH(ROW(B5411),APガラス性能一覧!$O:$O,0))),""),IFERROR(IF(INDEX(APガラス性能一覧!A:A,MATCH(ROW(B5411),APガラス性能一覧!$N:$N,0))="","",INDEX(APガラス性能一覧!A:A,MATCH(ROW(B5411),APガラス性能一覧!$N:$N,0))),"")))</f>
        <v/>
      </c>
      <c r="C5417" s="68" t="str">
        <f>IFERROR(VLOOKUP($B5417,APガラス性能一覧!$A$2:$M$6097,2,0),"")</f>
        <v/>
      </c>
      <c r="D5417" s="68" t="str">
        <f>IFERROR(VLOOKUP($B5417,APガラス性能一覧!$A$2:$M$6097,3,0),"")</f>
        <v/>
      </c>
      <c r="E5417" s="68" t="str">
        <f>IFERROR(VLOOKUP($B5417,APガラス性能一覧!$A$2:$M$6097,4,0),"")</f>
        <v/>
      </c>
      <c r="F5417" s="68" t="str">
        <f>IFERROR(VLOOKUP($B5417,APガラス性能一覧!$A$2:$M$6097,5,0),"")</f>
        <v/>
      </c>
      <c r="G5417" s="68" t="str">
        <f>IFERROR(VLOOKUP($B5417,APガラス性能一覧!$A$2:$M$6097,6,0),"")</f>
        <v/>
      </c>
      <c r="H5417" s="68" t="str">
        <f>IFERROR(VLOOKUP($B5417,APガラス性能一覧!$A$2:$M$6097,7,0),"")</f>
        <v/>
      </c>
      <c r="I5417" s="68" t="str">
        <f>IFERROR(VLOOKUP($B5417,APガラス性能一覧!$A$2:$M$6097,8,0),"")</f>
        <v/>
      </c>
      <c r="J5417" s="68" t="str">
        <f>IFERROR(VLOOKUP($B5417,APガラス性能一覧!$A$2:$M$6097,9,0),"")</f>
        <v/>
      </c>
      <c r="K5417" s="68" t="str">
        <f>IFERROR(VLOOKUP($B5417,APガラス性能一覧!$A$2:$M$6097,10,0),"")</f>
        <v/>
      </c>
      <c r="L5417" s="68" t="str">
        <f>IFERROR(VLOOKUP($B5417,APガラス性能一覧!$A$2:$M$6097,11,0),"")</f>
        <v/>
      </c>
      <c r="M5417" s="68" t="str">
        <f>IFERROR(VLOOKUP($B5417,APガラス性能一覧!$A$2:$M$6097,12,0),"")</f>
        <v/>
      </c>
      <c r="N5417" s="68" t="str">
        <f>IFERROR(VLOOKUP($B5417,APガラス性能一覧!$A$2:$M$6097,13,0),"")</f>
        <v/>
      </c>
    </row>
    <row r="5418" spans="2:14" x14ac:dyDescent="0.4">
      <c r="B5418" s="68" t="str">
        <f>IF($D$2="","",IF($E$2=0.65,IFERROR(IF(INDEX(APガラス性能一覧!A:A,MATCH(ROW(B5412),APガラス性能一覧!$O:$O,0))="","",INDEX(APガラス性能一覧!A:A,MATCH(ROW(B5412),APガラス性能一覧!$O:$O,0))),""),IFERROR(IF(INDEX(APガラス性能一覧!A:A,MATCH(ROW(B5412),APガラス性能一覧!$N:$N,0))="","",INDEX(APガラス性能一覧!A:A,MATCH(ROW(B5412),APガラス性能一覧!$N:$N,0))),"")))</f>
        <v/>
      </c>
      <c r="C5418" s="68" t="str">
        <f>IFERROR(VLOOKUP($B5418,APガラス性能一覧!$A$2:$M$6097,2,0),"")</f>
        <v/>
      </c>
      <c r="D5418" s="68" t="str">
        <f>IFERROR(VLOOKUP($B5418,APガラス性能一覧!$A$2:$M$6097,3,0),"")</f>
        <v/>
      </c>
      <c r="E5418" s="68" t="str">
        <f>IFERROR(VLOOKUP($B5418,APガラス性能一覧!$A$2:$M$6097,4,0),"")</f>
        <v/>
      </c>
      <c r="F5418" s="68" t="str">
        <f>IFERROR(VLOOKUP($B5418,APガラス性能一覧!$A$2:$M$6097,5,0),"")</f>
        <v/>
      </c>
      <c r="G5418" s="68" t="str">
        <f>IFERROR(VLOOKUP($B5418,APガラス性能一覧!$A$2:$M$6097,6,0),"")</f>
        <v/>
      </c>
      <c r="H5418" s="68" t="str">
        <f>IFERROR(VLOOKUP($B5418,APガラス性能一覧!$A$2:$M$6097,7,0),"")</f>
        <v/>
      </c>
      <c r="I5418" s="68" t="str">
        <f>IFERROR(VLOOKUP($B5418,APガラス性能一覧!$A$2:$M$6097,8,0),"")</f>
        <v/>
      </c>
      <c r="J5418" s="68" t="str">
        <f>IFERROR(VLOOKUP($B5418,APガラス性能一覧!$A$2:$M$6097,9,0),"")</f>
        <v/>
      </c>
      <c r="K5418" s="68" t="str">
        <f>IFERROR(VLOOKUP($B5418,APガラス性能一覧!$A$2:$M$6097,10,0),"")</f>
        <v/>
      </c>
      <c r="L5418" s="68" t="str">
        <f>IFERROR(VLOOKUP($B5418,APガラス性能一覧!$A$2:$M$6097,11,0),"")</f>
        <v/>
      </c>
      <c r="M5418" s="68" t="str">
        <f>IFERROR(VLOOKUP($B5418,APガラス性能一覧!$A$2:$M$6097,12,0),"")</f>
        <v/>
      </c>
      <c r="N5418" s="68" t="str">
        <f>IFERROR(VLOOKUP($B5418,APガラス性能一覧!$A$2:$M$6097,13,0),"")</f>
        <v/>
      </c>
    </row>
    <row r="5419" spans="2:14" x14ac:dyDescent="0.4">
      <c r="B5419" s="68" t="str">
        <f>IF($D$2="","",IF($E$2=0.65,IFERROR(IF(INDEX(APガラス性能一覧!A:A,MATCH(ROW(B5413),APガラス性能一覧!$O:$O,0))="","",INDEX(APガラス性能一覧!A:A,MATCH(ROW(B5413),APガラス性能一覧!$O:$O,0))),""),IFERROR(IF(INDEX(APガラス性能一覧!A:A,MATCH(ROW(B5413),APガラス性能一覧!$N:$N,0))="","",INDEX(APガラス性能一覧!A:A,MATCH(ROW(B5413),APガラス性能一覧!$N:$N,0))),"")))</f>
        <v/>
      </c>
      <c r="C5419" s="68" t="str">
        <f>IFERROR(VLOOKUP($B5419,APガラス性能一覧!$A$2:$M$6097,2,0),"")</f>
        <v/>
      </c>
      <c r="D5419" s="68" t="str">
        <f>IFERROR(VLOOKUP($B5419,APガラス性能一覧!$A$2:$M$6097,3,0),"")</f>
        <v/>
      </c>
      <c r="E5419" s="68" t="str">
        <f>IFERROR(VLOOKUP($B5419,APガラス性能一覧!$A$2:$M$6097,4,0),"")</f>
        <v/>
      </c>
      <c r="F5419" s="68" t="str">
        <f>IFERROR(VLOOKUP($B5419,APガラス性能一覧!$A$2:$M$6097,5,0),"")</f>
        <v/>
      </c>
      <c r="G5419" s="68" t="str">
        <f>IFERROR(VLOOKUP($B5419,APガラス性能一覧!$A$2:$M$6097,6,0),"")</f>
        <v/>
      </c>
      <c r="H5419" s="68" t="str">
        <f>IFERROR(VLOOKUP($B5419,APガラス性能一覧!$A$2:$M$6097,7,0),"")</f>
        <v/>
      </c>
      <c r="I5419" s="68" t="str">
        <f>IFERROR(VLOOKUP($B5419,APガラス性能一覧!$A$2:$M$6097,8,0),"")</f>
        <v/>
      </c>
      <c r="J5419" s="68" t="str">
        <f>IFERROR(VLOOKUP($B5419,APガラス性能一覧!$A$2:$M$6097,9,0),"")</f>
        <v/>
      </c>
      <c r="K5419" s="68" t="str">
        <f>IFERROR(VLOOKUP($B5419,APガラス性能一覧!$A$2:$M$6097,10,0),"")</f>
        <v/>
      </c>
      <c r="L5419" s="68" t="str">
        <f>IFERROR(VLOOKUP($B5419,APガラス性能一覧!$A$2:$M$6097,11,0),"")</f>
        <v/>
      </c>
      <c r="M5419" s="68" t="str">
        <f>IFERROR(VLOOKUP($B5419,APガラス性能一覧!$A$2:$M$6097,12,0),"")</f>
        <v/>
      </c>
      <c r="N5419" s="68" t="str">
        <f>IFERROR(VLOOKUP($B5419,APガラス性能一覧!$A$2:$M$6097,13,0),"")</f>
        <v/>
      </c>
    </row>
    <row r="5420" spans="2:14" x14ac:dyDescent="0.4">
      <c r="B5420" s="68" t="str">
        <f>IF($D$2="","",IF($E$2=0.65,IFERROR(IF(INDEX(APガラス性能一覧!A:A,MATCH(ROW(B5414),APガラス性能一覧!$O:$O,0))="","",INDEX(APガラス性能一覧!A:A,MATCH(ROW(B5414),APガラス性能一覧!$O:$O,0))),""),IFERROR(IF(INDEX(APガラス性能一覧!A:A,MATCH(ROW(B5414),APガラス性能一覧!$N:$N,0))="","",INDEX(APガラス性能一覧!A:A,MATCH(ROW(B5414),APガラス性能一覧!$N:$N,0))),"")))</f>
        <v/>
      </c>
      <c r="C5420" s="68" t="str">
        <f>IFERROR(VLOOKUP($B5420,APガラス性能一覧!$A$2:$M$6097,2,0),"")</f>
        <v/>
      </c>
      <c r="D5420" s="68" t="str">
        <f>IFERROR(VLOOKUP($B5420,APガラス性能一覧!$A$2:$M$6097,3,0),"")</f>
        <v/>
      </c>
      <c r="E5420" s="68" t="str">
        <f>IFERROR(VLOOKUP($B5420,APガラス性能一覧!$A$2:$M$6097,4,0),"")</f>
        <v/>
      </c>
      <c r="F5420" s="68" t="str">
        <f>IFERROR(VLOOKUP($B5420,APガラス性能一覧!$A$2:$M$6097,5,0),"")</f>
        <v/>
      </c>
      <c r="G5420" s="68" t="str">
        <f>IFERROR(VLOOKUP($B5420,APガラス性能一覧!$A$2:$M$6097,6,0),"")</f>
        <v/>
      </c>
      <c r="H5420" s="68" t="str">
        <f>IFERROR(VLOOKUP($B5420,APガラス性能一覧!$A$2:$M$6097,7,0),"")</f>
        <v/>
      </c>
      <c r="I5420" s="68" t="str">
        <f>IFERROR(VLOOKUP($B5420,APガラス性能一覧!$A$2:$M$6097,8,0),"")</f>
        <v/>
      </c>
      <c r="J5420" s="68" t="str">
        <f>IFERROR(VLOOKUP($B5420,APガラス性能一覧!$A$2:$M$6097,9,0),"")</f>
        <v/>
      </c>
      <c r="K5420" s="68" t="str">
        <f>IFERROR(VLOOKUP($B5420,APガラス性能一覧!$A$2:$M$6097,10,0),"")</f>
        <v/>
      </c>
      <c r="L5420" s="68" t="str">
        <f>IFERROR(VLOOKUP($B5420,APガラス性能一覧!$A$2:$M$6097,11,0),"")</f>
        <v/>
      </c>
      <c r="M5420" s="68" t="str">
        <f>IFERROR(VLOOKUP($B5420,APガラス性能一覧!$A$2:$M$6097,12,0),"")</f>
        <v/>
      </c>
      <c r="N5420" s="68" t="str">
        <f>IFERROR(VLOOKUP($B5420,APガラス性能一覧!$A$2:$M$6097,13,0),"")</f>
        <v/>
      </c>
    </row>
    <row r="5421" spans="2:14" x14ac:dyDescent="0.4">
      <c r="B5421" s="68" t="str">
        <f>IF($D$2="","",IF($E$2=0.65,IFERROR(IF(INDEX(APガラス性能一覧!A:A,MATCH(ROW(B5415),APガラス性能一覧!$O:$O,0))="","",INDEX(APガラス性能一覧!A:A,MATCH(ROW(B5415),APガラス性能一覧!$O:$O,0))),""),IFERROR(IF(INDEX(APガラス性能一覧!A:A,MATCH(ROW(B5415),APガラス性能一覧!$N:$N,0))="","",INDEX(APガラス性能一覧!A:A,MATCH(ROW(B5415),APガラス性能一覧!$N:$N,0))),"")))</f>
        <v/>
      </c>
      <c r="C5421" s="68" t="str">
        <f>IFERROR(VLOOKUP($B5421,APガラス性能一覧!$A$2:$M$6097,2,0),"")</f>
        <v/>
      </c>
      <c r="D5421" s="68" t="str">
        <f>IFERROR(VLOOKUP($B5421,APガラス性能一覧!$A$2:$M$6097,3,0),"")</f>
        <v/>
      </c>
      <c r="E5421" s="68" t="str">
        <f>IFERROR(VLOOKUP($B5421,APガラス性能一覧!$A$2:$M$6097,4,0),"")</f>
        <v/>
      </c>
      <c r="F5421" s="68" t="str">
        <f>IFERROR(VLOOKUP($B5421,APガラス性能一覧!$A$2:$M$6097,5,0),"")</f>
        <v/>
      </c>
      <c r="G5421" s="68" t="str">
        <f>IFERROR(VLOOKUP($B5421,APガラス性能一覧!$A$2:$M$6097,6,0),"")</f>
        <v/>
      </c>
      <c r="H5421" s="68" t="str">
        <f>IFERROR(VLOOKUP($B5421,APガラス性能一覧!$A$2:$M$6097,7,0),"")</f>
        <v/>
      </c>
      <c r="I5421" s="68" t="str">
        <f>IFERROR(VLOOKUP($B5421,APガラス性能一覧!$A$2:$M$6097,8,0),"")</f>
        <v/>
      </c>
      <c r="J5421" s="68" t="str">
        <f>IFERROR(VLOOKUP($B5421,APガラス性能一覧!$A$2:$M$6097,9,0),"")</f>
        <v/>
      </c>
      <c r="K5421" s="68" t="str">
        <f>IFERROR(VLOOKUP($B5421,APガラス性能一覧!$A$2:$M$6097,10,0),"")</f>
        <v/>
      </c>
      <c r="L5421" s="68" t="str">
        <f>IFERROR(VLOOKUP($B5421,APガラス性能一覧!$A$2:$M$6097,11,0),"")</f>
        <v/>
      </c>
      <c r="M5421" s="68" t="str">
        <f>IFERROR(VLOOKUP($B5421,APガラス性能一覧!$A$2:$M$6097,12,0),"")</f>
        <v/>
      </c>
      <c r="N5421" s="68" t="str">
        <f>IFERROR(VLOOKUP($B5421,APガラス性能一覧!$A$2:$M$6097,13,0),"")</f>
        <v/>
      </c>
    </row>
    <row r="5422" spans="2:14" x14ac:dyDescent="0.4">
      <c r="B5422" s="68" t="str">
        <f>IF($D$2="","",IF($E$2=0.65,IFERROR(IF(INDEX(APガラス性能一覧!A:A,MATCH(ROW(B5416),APガラス性能一覧!$O:$O,0))="","",INDEX(APガラス性能一覧!A:A,MATCH(ROW(B5416),APガラス性能一覧!$O:$O,0))),""),IFERROR(IF(INDEX(APガラス性能一覧!A:A,MATCH(ROW(B5416),APガラス性能一覧!$N:$N,0))="","",INDEX(APガラス性能一覧!A:A,MATCH(ROW(B5416),APガラス性能一覧!$N:$N,0))),"")))</f>
        <v/>
      </c>
      <c r="C5422" s="68" t="str">
        <f>IFERROR(VLOOKUP($B5422,APガラス性能一覧!$A$2:$M$6097,2,0),"")</f>
        <v/>
      </c>
      <c r="D5422" s="68" t="str">
        <f>IFERROR(VLOOKUP($B5422,APガラス性能一覧!$A$2:$M$6097,3,0),"")</f>
        <v/>
      </c>
      <c r="E5422" s="68" t="str">
        <f>IFERROR(VLOOKUP($B5422,APガラス性能一覧!$A$2:$M$6097,4,0),"")</f>
        <v/>
      </c>
      <c r="F5422" s="68" t="str">
        <f>IFERROR(VLOOKUP($B5422,APガラス性能一覧!$A$2:$M$6097,5,0),"")</f>
        <v/>
      </c>
      <c r="G5422" s="68" t="str">
        <f>IFERROR(VLOOKUP($B5422,APガラス性能一覧!$A$2:$M$6097,6,0),"")</f>
        <v/>
      </c>
      <c r="H5422" s="68" t="str">
        <f>IFERROR(VLOOKUP($B5422,APガラス性能一覧!$A$2:$M$6097,7,0),"")</f>
        <v/>
      </c>
      <c r="I5422" s="68" t="str">
        <f>IFERROR(VLOOKUP($B5422,APガラス性能一覧!$A$2:$M$6097,8,0),"")</f>
        <v/>
      </c>
      <c r="J5422" s="68" t="str">
        <f>IFERROR(VLOOKUP($B5422,APガラス性能一覧!$A$2:$M$6097,9,0),"")</f>
        <v/>
      </c>
      <c r="K5422" s="68" t="str">
        <f>IFERROR(VLOOKUP($B5422,APガラス性能一覧!$A$2:$M$6097,10,0),"")</f>
        <v/>
      </c>
      <c r="L5422" s="68" t="str">
        <f>IFERROR(VLOOKUP($B5422,APガラス性能一覧!$A$2:$M$6097,11,0),"")</f>
        <v/>
      </c>
      <c r="M5422" s="68" t="str">
        <f>IFERROR(VLOOKUP($B5422,APガラス性能一覧!$A$2:$M$6097,12,0),"")</f>
        <v/>
      </c>
      <c r="N5422" s="68" t="str">
        <f>IFERROR(VLOOKUP($B5422,APガラス性能一覧!$A$2:$M$6097,13,0),"")</f>
        <v/>
      </c>
    </row>
    <row r="5423" spans="2:14" x14ac:dyDescent="0.4">
      <c r="B5423" s="68" t="str">
        <f>IF($D$2="","",IF($E$2=0.65,IFERROR(IF(INDEX(APガラス性能一覧!A:A,MATCH(ROW(B5417),APガラス性能一覧!$O:$O,0))="","",INDEX(APガラス性能一覧!A:A,MATCH(ROW(B5417),APガラス性能一覧!$O:$O,0))),""),IFERROR(IF(INDEX(APガラス性能一覧!A:A,MATCH(ROW(B5417),APガラス性能一覧!$N:$N,0))="","",INDEX(APガラス性能一覧!A:A,MATCH(ROW(B5417),APガラス性能一覧!$N:$N,0))),"")))</f>
        <v/>
      </c>
      <c r="C5423" s="68" t="str">
        <f>IFERROR(VLOOKUP($B5423,APガラス性能一覧!$A$2:$M$6097,2,0),"")</f>
        <v/>
      </c>
      <c r="D5423" s="68" t="str">
        <f>IFERROR(VLOOKUP($B5423,APガラス性能一覧!$A$2:$M$6097,3,0),"")</f>
        <v/>
      </c>
      <c r="E5423" s="68" t="str">
        <f>IFERROR(VLOOKUP($B5423,APガラス性能一覧!$A$2:$M$6097,4,0),"")</f>
        <v/>
      </c>
      <c r="F5423" s="68" t="str">
        <f>IFERROR(VLOOKUP($B5423,APガラス性能一覧!$A$2:$M$6097,5,0),"")</f>
        <v/>
      </c>
      <c r="G5423" s="68" t="str">
        <f>IFERROR(VLOOKUP($B5423,APガラス性能一覧!$A$2:$M$6097,6,0),"")</f>
        <v/>
      </c>
      <c r="H5423" s="68" t="str">
        <f>IFERROR(VLOOKUP($B5423,APガラス性能一覧!$A$2:$M$6097,7,0),"")</f>
        <v/>
      </c>
      <c r="I5423" s="68" t="str">
        <f>IFERROR(VLOOKUP($B5423,APガラス性能一覧!$A$2:$M$6097,8,0),"")</f>
        <v/>
      </c>
      <c r="J5423" s="68" t="str">
        <f>IFERROR(VLOOKUP($B5423,APガラス性能一覧!$A$2:$M$6097,9,0),"")</f>
        <v/>
      </c>
      <c r="K5423" s="68" t="str">
        <f>IFERROR(VLOOKUP($B5423,APガラス性能一覧!$A$2:$M$6097,10,0),"")</f>
        <v/>
      </c>
      <c r="L5423" s="68" t="str">
        <f>IFERROR(VLOOKUP($B5423,APガラス性能一覧!$A$2:$M$6097,11,0),"")</f>
        <v/>
      </c>
      <c r="M5423" s="68" t="str">
        <f>IFERROR(VLOOKUP($B5423,APガラス性能一覧!$A$2:$M$6097,12,0),"")</f>
        <v/>
      </c>
      <c r="N5423" s="68" t="str">
        <f>IFERROR(VLOOKUP($B5423,APガラス性能一覧!$A$2:$M$6097,13,0),"")</f>
        <v/>
      </c>
    </row>
    <row r="5424" spans="2:14" x14ac:dyDescent="0.4">
      <c r="B5424" s="68" t="str">
        <f>IF($D$2="","",IF($E$2=0.65,IFERROR(IF(INDEX(APガラス性能一覧!A:A,MATCH(ROW(B5418),APガラス性能一覧!$O:$O,0))="","",INDEX(APガラス性能一覧!A:A,MATCH(ROW(B5418),APガラス性能一覧!$O:$O,0))),""),IFERROR(IF(INDEX(APガラス性能一覧!A:A,MATCH(ROW(B5418),APガラス性能一覧!$N:$N,0))="","",INDEX(APガラス性能一覧!A:A,MATCH(ROW(B5418),APガラス性能一覧!$N:$N,0))),"")))</f>
        <v/>
      </c>
      <c r="C5424" s="68" t="str">
        <f>IFERROR(VLOOKUP($B5424,APガラス性能一覧!$A$2:$M$6097,2,0),"")</f>
        <v/>
      </c>
      <c r="D5424" s="68" t="str">
        <f>IFERROR(VLOOKUP($B5424,APガラス性能一覧!$A$2:$M$6097,3,0),"")</f>
        <v/>
      </c>
      <c r="E5424" s="68" t="str">
        <f>IFERROR(VLOOKUP($B5424,APガラス性能一覧!$A$2:$M$6097,4,0),"")</f>
        <v/>
      </c>
      <c r="F5424" s="68" t="str">
        <f>IFERROR(VLOOKUP($B5424,APガラス性能一覧!$A$2:$M$6097,5,0),"")</f>
        <v/>
      </c>
      <c r="G5424" s="68" t="str">
        <f>IFERROR(VLOOKUP($B5424,APガラス性能一覧!$A$2:$M$6097,6,0),"")</f>
        <v/>
      </c>
      <c r="H5424" s="68" t="str">
        <f>IFERROR(VLOOKUP($B5424,APガラス性能一覧!$A$2:$M$6097,7,0),"")</f>
        <v/>
      </c>
      <c r="I5424" s="68" t="str">
        <f>IFERROR(VLOOKUP($B5424,APガラス性能一覧!$A$2:$M$6097,8,0),"")</f>
        <v/>
      </c>
      <c r="J5424" s="68" t="str">
        <f>IFERROR(VLOOKUP($B5424,APガラス性能一覧!$A$2:$M$6097,9,0),"")</f>
        <v/>
      </c>
      <c r="K5424" s="68" t="str">
        <f>IFERROR(VLOOKUP($B5424,APガラス性能一覧!$A$2:$M$6097,10,0),"")</f>
        <v/>
      </c>
      <c r="L5424" s="68" t="str">
        <f>IFERROR(VLOOKUP($B5424,APガラス性能一覧!$A$2:$M$6097,11,0),"")</f>
        <v/>
      </c>
      <c r="M5424" s="68" t="str">
        <f>IFERROR(VLOOKUP($B5424,APガラス性能一覧!$A$2:$M$6097,12,0),"")</f>
        <v/>
      </c>
      <c r="N5424" s="68" t="str">
        <f>IFERROR(VLOOKUP($B5424,APガラス性能一覧!$A$2:$M$6097,13,0),"")</f>
        <v/>
      </c>
    </row>
    <row r="5425" spans="2:14" x14ac:dyDescent="0.4">
      <c r="B5425" s="68" t="str">
        <f>IF($D$2="","",IF($E$2=0.65,IFERROR(IF(INDEX(APガラス性能一覧!A:A,MATCH(ROW(B5419),APガラス性能一覧!$O:$O,0))="","",INDEX(APガラス性能一覧!A:A,MATCH(ROW(B5419),APガラス性能一覧!$O:$O,0))),""),IFERROR(IF(INDEX(APガラス性能一覧!A:A,MATCH(ROW(B5419),APガラス性能一覧!$N:$N,0))="","",INDEX(APガラス性能一覧!A:A,MATCH(ROW(B5419),APガラス性能一覧!$N:$N,0))),"")))</f>
        <v/>
      </c>
      <c r="C5425" s="68" t="str">
        <f>IFERROR(VLOOKUP($B5425,APガラス性能一覧!$A$2:$M$6097,2,0),"")</f>
        <v/>
      </c>
      <c r="D5425" s="68" t="str">
        <f>IFERROR(VLOOKUP($B5425,APガラス性能一覧!$A$2:$M$6097,3,0),"")</f>
        <v/>
      </c>
      <c r="E5425" s="68" t="str">
        <f>IFERROR(VLOOKUP($B5425,APガラス性能一覧!$A$2:$M$6097,4,0),"")</f>
        <v/>
      </c>
      <c r="F5425" s="68" t="str">
        <f>IFERROR(VLOOKUP($B5425,APガラス性能一覧!$A$2:$M$6097,5,0),"")</f>
        <v/>
      </c>
      <c r="G5425" s="68" t="str">
        <f>IFERROR(VLOOKUP($B5425,APガラス性能一覧!$A$2:$M$6097,6,0),"")</f>
        <v/>
      </c>
      <c r="H5425" s="68" t="str">
        <f>IFERROR(VLOOKUP($B5425,APガラス性能一覧!$A$2:$M$6097,7,0),"")</f>
        <v/>
      </c>
      <c r="I5425" s="68" t="str">
        <f>IFERROR(VLOOKUP($B5425,APガラス性能一覧!$A$2:$M$6097,8,0),"")</f>
        <v/>
      </c>
      <c r="J5425" s="68" t="str">
        <f>IFERROR(VLOOKUP($B5425,APガラス性能一覧!$A$2:$M$6097,9,0),"")</f>
        <v/>
      </c>
      <c r="K5425" s="68" t="str">
        <f>IFERROR(VLOOKUP($B5425,APガラス性能一覧!$A$2:$M$6097,10,0),"")</f>
        <v/>
      </c>
      <c r="L5425" s="68" t="str">
        <f>IFERROR(VLOOKUP($B5425,APガラス性能一覧!$A$2:$M$6097,11,0),"")</f>
        <v/>
      </c>
      <c r="M5425" s="68" t="str">
        <f>IFERROR(VLOOKUP($B5425,APガラス性能一覧!$A$2:$M$6097,12,0),"")</f>
        <v/>
      </c>
      <c r="N5425" s="68" t="str">
        <f>IFERROR(VLOOKUP($B5425,APガラス性能一覧!$A$2:$M$6097,13,0),"")</f>
        <v/>
      </c>
    </row>
    <row r="5426" spans="2:14" x14ac:dyDescent="0.4">
      <c r="B5426" s="68" t="str">
        <f>IF($D$2="","",IF($E$2=0.65,IFERROR(IF(INDEX(APガラス性能一覧!A:A,MATCH(ROW(B5420),APガラス性能一覧!$O:$O,0))="","",INDEX(APガラス性能一覧!A:A,MATCH(ROW(B5420),APガラス性能一覧!$O:$O,0))),""),IFERROR(IF(INDEX(APガラス性能一覧!A:A,MATCH(ROW(B5420),APガラス性能一覧!$N:$N,0))="","",INDEX(APガラス性能一覧!A:A,MATCH(ROW(B5420),APガラス性能一覧!$N:$N,0))),"")))</f>
        <v/>
      </c>
      <c r="C5426" s="68" t="str">
        <f>IFERROR(VLOOKUP($B5426,APガラス性能一覧!$A$2:$M$6097,2,0),"")</f>
        <v/>
      </c>
      <c r="D5426" s="68" t="str">
        <f>IFERROR(VLOOKUP($B5426,APガラス性能一覧!$A$2:$M$6097,3,0),"")</f>
        <v/>
      </c>
      <c r="E5426" s="68" t="str">
        <f>IFERROR(VLOOKUP($B5426,APガラス性能一覧!$A$2:$M$6097,4,0),"")</f>
        <v/>
      </c>
      <c r="F5426" s="68" t="str">
        <f>IFERROR(VLOOKUP($B5426,APガラス性能一覧!$A$2:$M$6097,5,0),"")</f>
        <v/>
      </c>
      <c r="G5426" s="68" t="str">
        <f>IFERROR(VLOOKUP($B5426,APガラス性能一覧!$A$2:$M$6097,6,0),"")</f>
        <v/>
      </c>
      <c r="H5426" s="68" t="str">
        <f>IFERROR(VLOOKUP($B5426,APガラス性能一覧!$A$2:$M$6097,7,0),"")</f>
        <v/>
      </c>
      <c r="I5426" s="68" t="str">
        <f>IFERROR(VLOOKUP($B5426,APガラス性能一覧!$A$2:$M$6097,8,0),"")</f>
        <v/>
      </c>
      <c r="J5426" s="68" t="str">
        <f>IFERROR(VLOOKUP($B5426,APガラス性能一覧!$A$2:$M$6097,9,0),"")</f>
        <v/>
      </c>
      <c r="K5426" s="68" t="str">
        <f>IFERROR(VLOOKUP($B5426,APガラス性能一覧!$A$2:$M$6097,10,0),"")</f>
        <v/>
      </c>
      <c r="L5426" s="68" t="str">
        <f>IFERROR(VLOOKUP($B5426,APガラス性能一覧!$A$2:$M$6097,11,0),"")</f>
        <v/>
      </c>
      <c r="M5426" s="68" t="str">
        <f>IFERROR(VLOOKUP($B5426,APガラス性能一覧!$A$2:$M$6097,12,0),"")</f>
        <v/>
      </c>
      <c r="N5426" s="68" t="str">
        <f>IFERROR(VLOOKUP($B5426,APガラス性能一覧!$A$2:$M$6097,13,0),"")</f>
        <v/>
      </c>
    </row>
    <row r="5427" spans="2:14" x14ac:dyDescent="0.4">
      <c r="B5427" s="68" t="str">
        <f>IF($D$2="","",IF($E$2=0.65,IFERROR(IF(INDEX(APガラス性能一覧!A:A,MATCH(ROW(B5421),APガラス性能一覧!$O:$O,0))="","",INDEX(APガラス性能一覧!A:A,MATCH(ROW(B5421),APガラス性能一覧!$O:$O,0))),""),IFERROR(IF(INDEX(APガラス性能一覧!A:A,MATCH(ROW(B5421),APガラス性能一覧!$N:$N,0))="","",INDEX(APガラス性能一覧!A:A,MATCH(ROW(B5421),APガラス性能一覧!$N:$N,0))),"")))</f>
        <v/>
      </c>
      <c r="C5427" s="68" t="str">
        <f>IFERROR(VLOOKUP($B5427,APガラス性能一覧!$A$2:$M$6097,2,0),"")</f>
        <v/>
      </c>
      <c r="D5427" s="68" t="str">
        <f>IFERROR(VLOOKUP($B5427,APガラス性能一覧!$A$2:$M$6097,3,0),"")</f>
        <v/>
      </c>
      <c r="E5427" s="68" t="str">
        <f>IFERROR(VLOOKUP($B5427,APガラス性能一覧!$A$2:$M$6097,4,0),"")</f>
        <v/>
      </c>
      <c r="F5427" s="68" t="str">
        <f>IFERROR(VLOOKUP($B5427,APガラス性能一覧!$A$2:$M$6097,5,0),"")</f>
        <v/>
      </c>
      <c r="G5427" s="68" t="str">
        <f>IFERROR(VLOOKUP($B5427,APガラス性能一覧!$A$2:$M$6097,6,0),"")</f>
        <v/>
      </c>
      <c r="H5427" s="68" t="str">
        <f>IFERROR(VLOOKUP($B5427,APガラス性能一覧!$A$2:$M$6097,7,0),"")</f>
        <v/>
      </c>
      <c r="I5427" s="68" t="str">
        <f>IFERROR(VLOOKUP($B5427,APガラス性能一覧!$A$2:$M$6097,8,0),"")</f>
        <v/>
      </c>
      <c r="J5427" s="68" t="str">
        <f>IFERROR(VLOOKUP($B5427,APガラス性能一覧!$A$2:$M$6097,9,0),"")</f>
        <v/>
      </c>
      <c r="K5427" s="68" t="str">
        <f>IFERROR(VLOOKUP($B5427,APガラス性能一覧!$A$2:$M$6097,10,0),"")</f>
        <v/>
      </c>
      <c r="L5427" s="68" t="str">
        <f>IFERROR(VLOOKUP($B5427,APガラス性能一覧!$A$2:$M$6097,11,0),"")</f>
        <v/>
      </c>
      <c r="M5427" s="68" t="str">
        <f>IFERROR(VLOOKUP($B5427,APガラス性能一覧!$A$2:$M$6097,12,0),"")</f>
        <v/>
      </c>
      <c r="N5427" s="68" t="str">
        <f>IFERROR(VLOOKUP($B5427,APガラス性能一覧!$A$2:$M$6097,13,0),"")</f>
        <v/>
      </c>
    </row>
    <row r="5428" spans="2:14" x14ac:dyDescent="0.4">
      <c r="B5428" s="68" t="str">
        <f>IF($D$2="","",IF($E$2=0.65,IFERROR(IF(INDEX(APガラス性能一覧!A:A,MATCH(ROW(B5422),APガラス性能一覧!$O:$O,0))="","",INDEX(APガラス性能一覧!A:A,MATCH(ROW(B5422),APガラス性能一覧!$O:$O,0))),""),IFERROR(IF(INDEX(APガラス性能一覧!A:A,MATCH(ROW(B5422),APガラス性能一覧!$N:$N,0))="","",INDEX(APガラス性能一覧!A:A,MATCH(ROW(B5422),APガラス性能一覧!$N:$N,0))),"")))</f>
        <v/>
      </c>
      <c r="C5428" s="68" t="str">
        <f>IFERROR(VLOOKUP($B5428,APガラス性能一覧!$A$2:$M$6097,2,0),"")</f>
        <v/>
      </c>
      <c r="D5428" s="68" t="str">
        <f>IFERROR(VLOOKUP($B5428,APガラス性能一覧!$A$2:$M$6097,3,0),"")</f>
        <v/>
      </c>
      <c r="E5428" s="68" t="str">
        <f>IFERROR(VLOOKUP($B5428,APガラス性能一覧!$A$2:$M$6097,4,0),"")</f>
        <v/>
      </c>
      <c r="F5428" s="68" t="str">
        <f>IFERROR(VLOOKUP($B5428,APガラス性能一覧!$A$2:$M$6097,5,0),"")</f>
        <v/>
      </c>
      <c r="G5428" s="68" t="str">
        <f>IFERROR(VLOOKUP($B5428,APガラス性能一覧!$A$2:$M$6097,6,0),"")</f>
        <v/>
      </c>
      <c r="H5428" s="68" t="str">
        <f>IFERROR(VLOOKUP($B5428,APガラス性能一覧!$A$2:$M$6097,7,0),"")</f>
        <v/>
      </c>
      <c r="I5428" s="68" t="str">
        <f>IFERROR(VLOOKUP($B5428,APガラス性能一覧!$A$2:$M$6097,8,0),"")</f>
        <v/>
      </c>
      <c r="J5428" s="68" t="str">
        <f>IFERROR(VLOOKUP($B5428,APガラス性能一覧!$A$2:$M$6097,9,0),"")</f>
        <v/>
      </c>
      <c r="K5428" s="68" t="str">
        <f>IFERROR(VLOOKUP($B5428,APガラス性能一覧!$A$2:$M$6097,10,0),"")</f>
        <v/>
      </c>
      <c r="L5428" s="68" t="str">
        <f>IFERROR(VLOOKUP($B5428,APガラス性能一覧!$A$2:$M$6097,11,0),"")</f>
        <v/>
      </c>
      <c r="M5428" s="68" t="str">
        <f>IFERROR(VLOOKUP($B5428,APガラス性能一覧!$A$2:$M$6097,12,0),"")</f>
        <v/>
      </c>
      <c r="N5428" s="68" t="str">
        <f>IFERROR(VLOOKUP($B5428,APガラス性能一覧!$A$2:$M$6097,13,0),"")</f>
        <v/>
      </c>
    </row>
    <row r="5429" spans="2:14" x14ac:dyDescent="0.4">
      <c r="B5429" s="68" t="str">
        <f>IF($D$2="","",IF($E$2=0.65,IFERROR(IF(INDEX(APガラス性能一覧!A:A,MATCH(ROW(B5423),APガラス性能一覧!$O:$O,0))="","",INDEX(APガラス性能一覧!A:A,MATCH(ROW(B5423),APガラス性能一覧!$O:$O,0))),""),IFERROR(IF(INDEX(APガラス性能一覧!A:A,MATCH(ROW(B5423),APガラス性能一覧!$N:$N,0))="","",INDEX(APガラス性能一覧!A:A,MATCH(ROW(B5423),APガラス性能一覧!$N:$N,0))),"")))</f>
        <v/>
      </c>
      <c r="C5429" s="68" t="str">
        <f>IFERROR(VLOOKUP($B5429,APガラス性能一覧!$A$2:$M$6097,2,0),"")</f>
        <v/>
      </c>
      <c r="D5429" s="68" t="str">
        <f>IFERROR(VLOOKUP($B5429,APガラス性能一覧!$A$2:$M$6097,3,0),"")</f>
        <v/>
      </c>
      <c r="E5429" s="68" t="str">
        <f>IFERROR(VLOOKUP($B5429,APガラス性能一覧!$A$2:$M$6097,4,0),"")</f>
        <v/>
      </c>
      <c r="F5429" s="68" t="str">
        <f>IFERROR(VLOOKUP($B5429,APガラス性能一覧!$A$2:$M$6097,5,0),"")</f>
        <v/>
      </c>
      <c r="G5429" s="68" t="str">
        <f>IFERROR(VLOOKUP($B5429,APガラス性能一覧!$A$2:$M$6097,6,0),"")</f>
        <v/>
      </c>
      <c r="H5429" s="68" t="str">
        <f>IFERROR(VLOOKUP($B5429,APガラス性能一覧!$A$2:$M$6097,7,0),"")</f>
        <v/>
      </c>
      <c r="I5429" s="68" t="str">
        <f>IFERROR(VLOOKUP($B5429,APガラス性能一覧!$A$2:$M$6097,8,0),"")</f>
        <v/>
      </c>
      <c r="J5429" s="68" t="str">
        <f>IFERROR(VLOOKUP($B5429,APガラス性能一覧!$A$2:$M$6097,9,0),"")</f>
        <v/>
      </c>
      <c r="K5429" s="68" t="str">
        <f>IFERROR(VLOOKUP($B5429,APガラス性能一覧!$A$2:$M$6097,10,0),"")</f>
        <v/>
      </c>
      <c r="L5429" s="68" t="str">
        <f>IFERROR(VLOOKUP($B5429,APガラス性能一覧!$A$2:$M$6097,11,0),"")</f>
        <v/>
      </c>
      <c r="M5429" s="68" t="str">
        <f>IFERROR(VLOOKUP($B5429,APガラス性能一覧!$A$2:$M$6097,12,0),"")</f>
        <v/>
      </c>
      <c r="N5429" s="68" t="str">
        <f>IFERROR(VLOOKUP($B5429,APガラス性能一覧!$A$2:$M$6097,13,0),"")</f>
        <v/>
      </c>
    </row>
    <row r="5430" spans="2:14" x14ac:dyDescent="0.4">
      <c r="B5430" s="68" t="str">
        <f>IF($D$2="","",IF($E$2=0.65,IFERROR(IF(INDEX(APガラス性能一覧!A:A,MATCH(ROW(B5424),APガラス性能一覧!$O:$O,0))="","",INDEX(APガラス性能一覧!A:A,MATCH(ROW(B5424),APガラス性能一覧!$O:$O,0))),""),IFERROR(IF(INDEX(APガラス性能一覧!A:A,MATCH(ROW(B5424),APガラス性能一覧!$N:$N,0))="","",INDEX(APガラス性能一覧!A:A,MATCH(ROW(B5424),APガラス性能一覧!$N:$N,0))),"")))</f>
        <v/>
      </c>
      <c r="C5430" s="68" t="str">
        <f>IFERROR(VLOOKUP($B5430,APガラス性能一覧!$A$2:$M$6097,2,0),"")</f>
        <v/>
      </c>
      <c r="D5430" s="68" t="str">
        <f>IFERROR(VLOOKUP($B5430,APガラス性能一覧!$A$2:$M$6097,3,0),"")</f>
        <v/>
      </c>
      <c r="E5430" s="68" t="str">
        <f>IFERROR(VLOOKUP($B5430,APガラス性能一覧!$A$2:$M$6097,4,0),"")</f>
        <v/>
      </c>
      <c r="F5430" s="68" t="str">
        <f>IFERROR(VLOOKUP($B5430,APガラス性能一覧!$A$2:$M$6097,5,0),"")</f>
        <v/>
      </c>
      <c r="G5430" s="68" t="str">
        <f>IFERROR(VLOOKUP($B5430,APガラス性能一覧!$A$2:$M$6097,6,0),"")</f>
        <v/>
      </c>
      <c r="H5430" s="68" t="str">
        <f>IFERROR(VLOOKUP($B5430,APガラス性能一覧!$A$2:$M$6097,7,0),"")</f>
        <v/>
      </c>
      <c r="I5430" s="68" t="str">
        <f>IFERROR(VLOOKUP($B5430,APガラス性能一覧!$A$2:$M$6097,8,0),"")</f>
        <v/>
      </c>
      <c r="J5430" s="68" t="str">
        <f>IFERROR(VLOOKUP($B5430,APガラス性能一覧!$A$2:$M$6097,9,0),"")</f>
        <v/>
      </c>
      <c r="K5430" s="68" t="str">
        <f>IFERROR(VLOOKUP($B5430,APガラス性能一覧!$A$2:$M$6097,10,0),"")</f>
        <v/>
      </c>
      <c r="L5430" s="68" t="str">
        <f>IFERROR(VLOOKUP($B5430,APガラス性能一覧!$A$2:$M$6097,11,0),"")</f>
        <v/>
      </c>
      <c r="M5430" s="68" t="str">
        <f>IFERROR(VLOOKUP($B5430,APガラス性能一覧!$A$2:$M$6097,12,0),"")</f>
        <v/>
      </c>
      <c r="N5430" s="68" t="str">
        <f>IFERROR(VLOOKUP($B5430,APガラス性能一覧!$A$2:$M$6097,13,0),"")</f>
        <v/>
      </c>
    </row>
    <row r="5431" spans="2:14" x14ac:dyDescent="0.4">
      <c r="B5431" s="68" t="str">
        <f>IF($D$2="","",IF($E$2=0.65,IFERROR(IF(INDEX(APガラス性能一覧!A:A,MATCH(ROW(B5425),APガラス性能一覧!$O:$O,0))="","",INDEX(APガラス性能一覧!A:A,MATCH(ROW(B5425),APガラス性能一覧!$O:$O,0))),""),IFERROR(IF(INDEX(APガラス性能一覧!A:A,MATCH(ROW(B5425),APガラス性能一覧!$N:$N,0))="","",INDEX(APガラス性能一覧!A:A,MATCH(ROW(B5425),APガラス性能一覧!$N:$N,0))),"")))</f>
        <v/>
      </c>
      <c r="C5431" s="68" t="str">
        <f>IFERROR(VLOOKUP($B5431,APガラス性能一覧!$A$2:$M$6097,2,0),"")</f>
        <v/>
      </c>
      <c r="D5431" s="68" t="str">
        <f>IFERROR(VLOOKUP($B5431,APガラス性能一覧!$A$2:$M$6097,3,0),"")</f>
        <v/>
      </c>
      <c r="E5431" s="68" t="str">
        <f>IFERROR(VLOOKUP($B5431,APガラス性能一覧!$A$2:$M$6097,4,0),"")</f>
        <v/>
      </c>
      <c r="F5431" s="68" t="str">
        <f>IFERROR(VLOOKUP($B5431,APガラス性能一覧!$A$2:$M$6097,5,0),"")</f>
        <v/>
      </c>
      <c r="G5431" s="68" t="str">
        <f>IFERROR(VLOOKUP($B5431,APガラス性能一覧!$A$2:$M$6097,6,0),"")</f>
        <v/>
      </c>
      <c r="H5431" s="68" t="str">
        <f>IFERROR(VLOOKUP($B5431,APガラス性能一覧!$A$2:$M$6097,7,0),"")</f>
        <v/>
      </c>
      <c r="I5431" s="68" t="str">
        <f>IFERROR(VLOOKUP($B5431,APガラス性能一覧!$A$2:$M$6097,8,0),"")</f>
        <v/>
      </c>
      <c r="J5431" s="68" t="str">
        <f>IFERROR(VLOOKUP($B5431,APガラス性能一覧!$A$2:$M$6097,9,0),"")</f>
        <v/>
      </c>
      <c r="K5431" s="68" t="str">
        <f>IFERROR(VLOOKUP($B5431,APガラス性能一覧!$A$2:$M$6097,10,0),"")</f>
        <v/>
      </c>
      <c r="L5431" s="68" t="str">
        <f>IFERROR(VLOOKUP($B5431,APガラス性能一覧!$A$2:$M$6097,11,0),"")</f>
        <v/>
      </c>
      <c r="M5431" s="68" t="str">
        <f>IFERROR(VLOOKUP($B5431,APガラス性能一覧!$A$2:$M$6097,12,0),"")</f>
        <v/>
      </c>
      <c r="N5431" s="68" t="str">
        <f>IFERROR(VLOOKUP($B5431,APガラス性能一覧!$A$2:$M$6097,13,0),"")</f>
        <v/>
      </c>
    </row>
    <row r="5432" spans="2:14" x14ac:dyDescent="0.4">
      <c r="B5432" s="68" t="str">
        <f>IF($D$2="","",IF($E$2=0.65,IFERROR(IF(INDEX(APガラス性能一覧!A:A,MATCH(ROW(B5426),APガラス性能一覧!$O:$O,0))="","",INDEX(APガラス性能一覧!A:A,MATCH(ROW(B5426),APガラス性能一覧!$O:$O,0))),""),IFERROR(IF(INDEX(APガラス性能一覧!A:A,MATCH(ROW(B5426),APガラス性能一覧!$N:$N,0))="","",INDEX(APガラス性能一覧!A:A,MATCH(ROW(B5426),APガラス性能一覧!$N:$N,0))),"")))</f>
        <v/>
      </c>
      <c r="C5432" s="68" t="str">
        <f>IFERROR(VLOOKUP($B5432,APガラス性能一覧!$A$2:$M$6097,2,0),"")</f>
        <v/>
      </c>
      <c r="D5432" s="68" t="str">
        <f>IFERROR(VLOOKUP($B5432,APガラス性能一覧!$A$2:$M$6097,3,0),"")</f>
        <v/>
      </c>
      <c r="E5432" s="68" t="str">
        <f>IFERROR(VLOOKUP($B5432,APガラス性能一覧!$A$2:$M$6097,4,0),"")</f>
        <v/>
      </c>
      <c r="F5432" s="68" t="str">
        <f>IFERROR(VLOOKUP($B5432,APガラス性能一覧!$A$2:$M$6097,5,0),"")</f>
        <v/>
      </c>
      <c r="G5432" s="68" t="str">
        <f>IFERROR(VLOOKUP($B5432,APガラス性能一覧!$A$2:$M$6097,6,0),"")</f>
        <v/>
      </c>
      <c r="H5432" s="68" t="str">
        <f>IFERROR(VLOOKUP($B5432,APガラス性能一覧!$A$2:$M$6097,7,0),"")</f>
        <v/>
      </c>
      <c r="I5432" s="68" t="str">
        <f>IFERROR(VLOOKUP($B5432,APガラス性能一覧!$A$2:$M$6097,8,0),"")</f>
        <v/>
      </c>
      <c r="J5432" s="68" t="str">
        <f>IFERROR(VLOOKUP($B5432,APガラス性能一覧!$A$2:$M$6097,9,0),"")</f>
        <v/>
      </c>
      <c r="K5432" s="68" t="str">
        <f>IFERROR(VLOOKUP($B5432,APガラス性能一覧!$A$2:$M$6097,10,0),"")</f>
        <v/>
      </c>
      <c r="L5432" s="68" t="str">
        <f>IFERROR(VLOOKUP($B5432,APガラス性能一覧!$A$2:$M$6097,11,0),"")</f>
        <v/>
      </c>
      <c r="M5432" s="68" t="str">
        <f>IFERROR(VLOOKUP($B5432,APガラス性能一覧!$A$2:$M$6097,12,0),"")</f>
        <v/>
      </c>
      <c r="N5432" s="68" t="str">
        <f>IFERROR(VLOOKUP($B5432,APガラス性能一覧!$A$2:$M$6097,13,0),"")</f>
        <v/>
      </c>
    </row>
    <row r="5433" spans="2:14" x14ac:dyDescent="0.4">
      <c r="B5433" s="68" t="str">
        <f>IF($D$2="","",IF($E$2=0.65,IFERROR(IF(INDEX(APガラス性能一覧!A:A,MATCH(ROW(B5427),APガラス性能一覧!$O:$O,0))="","",INDEX(APガラス性能一覧!A:A,MATCH(ROW(B5427),APガラス性能一覧!$O:$O,0))),""),IFERROR(IF(INDEX(APガラス性能一覧!A:A,MATCH(ROW(B5427),APガラス性能一覧!$N:$N,0))="","",INDEX(APガラス性能一覧!A:A,MATCH(ROW(B5427),APガラス性能一覧!$N:$N,0))),"")))</f>
        <v/>
      </c>
      <c r="C5433" s="68" t="str">
        <f>IFERROR(VLOOKUP($B5433,APガラス性能一覧!$A$2:$M$6097,2,0),"")</f>
        <v/>
      </c>
      <c r="D5433" s="68" t="str">
        <f>IFERROR(VLOOKUP($B5433,APガラス性能一覧!$A$2:$M$6097,3,0),"")</f>
        <v/>
      </c>
      <c r="E5433" s="68" t="str">
        <f>IFERROR(VLOOKUP($B5433,APガラス性能一覧!$A$2:$M$6097,4,0),"")</f>
        <v/>
      </c>
      <c r="F5433" s="68" t="str">
        <f>IFERROR(VLOOKUP($B5433,APガラス性能一覧!$A$2:$M$6097,5,0),"")</f>
        <v/>
      </c>
      <c r="G5433" s="68" t="str">
        <f>IFERROR(VLOOKUP($B5433,APガラス性能一覧!$A$2:$M$6097,6,0),"")</f>
        <v/>
      </c>
      <c r="H5433" s="68" t="str">
        <f>IFERROR(VLOOKUP($B5433,APガラス性能一覧!$A$2:$M$6097,7,0),"")</f>
        <v/>
      </c>
      <c r="I5433" s="68" t="str">
        <f>IFERROR(VLOOKUP($B5433,APガラス性能一覧!$A$2:$M$6097,8,0),"")</f>
        <v/>
      </c>
      <c r="J5433" s="68" t="str">
        <f>IFERROR(VLOOKUP($B5433,APガラス性能一覧!$A$2:$M$6097,9,0),"")</f>
        <v/>
      </c>
      <c r="K5433" s="68" t="str">
        <f>IFERROR(VLOOKUP($B5433,APガラス性能一覧!$A$2:$M$6097,10,0),"")</f>
        <v/>
      </c>
      <c r="L5433" s="68" t="str">
        <f>IFERROR(VLOOKUP($B5433,APガラス性能一覧!$A$2:$M$6097,11,0),"")</f>
        <v/>
      </c>
      <c r="M5433" s="68" t="str">
        <f>IFERROR(VLOOKUP($B5433,APガラス性能一覧!$A$2:$M$6097,12,0),"")</f>
        <v/>
      </c>
      <c r="N5433" s="68" t="str">
        <f>IFERROR(VLOOKUP($B5433,APガラス性能一覧!$A$2:$M$6097,13,0),"")</f>
        <v/>
      </c>
    </row>
    <row r="5434" spans="2:14" x14ac:dyDescent="0.4">
      <c r="B5434" s="68" t="str">
        <f>IF($D$2="","",IF($E$2=0.65,IFERROR(IF(INDEX(APガラス性能一覧!A:A,MATCH(ROW(B5428),APガラス性能一覧!$O:$O,0))="","",INDEX(APガラス性能一覧!A:A,MATCH(ROW(B5428),APガラス性能一覧!$O:$O,0))),""),IFERROR(IF(INDEX(APガラス性能一覧!A:A,MATCH(ROW(B5428),APガラス性能一覧!$N:$N,0))="","",INDEX(APガラス性能一覧!A:A,MATCH(ROW(B5428),APガラス性能一覧!$N:$N,0))),"")))</f>
        <v/>
      </c>
      <c r="C5434" s="68" t="str">
        <f>IFERROR(VLOOKUP($B5434,APガラス性能一覧!$A$2:$M$6097,2,0),"")</f>
        <v/>
      </c>
      <c r="D5434" s="68" t="str">
        <f>IFERROR(VLOOKUP($B5434,APガラス性能一覧!$A$2:$M$6097,3,0),"")</f>
        <v/>
      </c>
      <c r="E5434" s="68" t="str">
        <f>IFERROR(VLOOKUP($B5434,APガラス性能一覧!$A$2:$M$6097,4,0),"")</f>
        <v/>
      </c>
      <c r="F5434" s="68" t="str">
        <f>IFERROR(VLOOKUP($B5434,APガラス性能一覧!$A$2:$M$6097,5,0),"")</f>
        <v/>
      </c>
      <c r="G5434" s="68" t="str">
        <f>IFERROR(VLOOKUP($B5434,APガラス性能一覧!$A$2:$M$6097,6,0),"")</f>
        <v/>
      </c>
      <c r="H5434" s="68" t="str">
        <f>IFERROR(VLOOKUP($B5434,APガラス性能一覧!$A$2:$M$6097,7,0),"")</f>
        <v/>
      </c>
      <c r="I5434" s="68" t="str">
        <f>IFERROR(VLOOKUP($B5434,APガラス性能一覧!$A$2:$M$6097,8,0),"")</f>
        <v/>
      </c>
      <c r="J5434" s="68" t="str">
        <f>IFERROR(VLOOKUP($B5434,APガラス性能一覧!$A$2:$M$6097,9,0),"")</f>
        <v/>
      </c>
      <c r="K5434" s="68" t="str">
        <f>IFERROR(VLOOKUP($B5434,APガラス性能一覧!$A$2:$M$6097,10,0),"")</f>
        <v/>
      </c>
      <c r="L5434" s="68" t="str">
        <f>IFERROR(VLOOKUP($B5434,APガラス性能一覧!$A$2:$M$6097,11,0),"")</f>
        <v/>
      </c>
      <c r="M5434" s="68" t="str">
        <f>IFERROR(VLOOKUP($B5434,APガラス性能一覧!$A$2:$M$6097,12,0),"")</f>
        <v/>
      </c>
      <c r="N5434" s="68" t="str">
        <f>IFERROR(VLOOKUP($B5434,APガラス性能一覧!$A$2:$M$6097,13,0),"")</f>
        <v/>
      </c>
    </row>
    <row r="5435" spans="2:14" x14ac:dyDescent="0.4">
      <c r="B5435" s="68" t="str">
        <f>IF($D$2="","",IF($E$2=0.65,IFERROR(IF(INDEX(APガラス性能一覧!A:A,MATCH(ROW(B5429),APガラス性能一覧!$O:$O,0))="","",INDEX(APガラス性能一覧!A:A,MATCH(ROW(B5429),APガラス性能一覧!$O:$O,0))),""),IFERROR(IF(INDEX(APガラス性能一覧!A:A,MATCH(ROW(B5429),APガラス性能一覧!$N:$N,0))="","",INDEX(APガラス性能一覧!A:A,MATCH(ROW(B5429),APガラス性能一覧!$N:$N,0))),"")))</f>
        <v/>
      </c>
      <c r="C5435" s="68" t="str">
        <f>IFERROR(VLOOKUP($B5435,APガラス性能一覧!$A$2:$M$6097,2,0),"")</f>
        <v/>
      </c>
      <c r="D5435" s="68" t="str">
        <f>IFERROR(VLOOKUP($B5435,APガラス性能一覧!$A$2:$M$6097,3,0),"")</f>
        <v/>
      </c>
      <c r="E5435" s="68" t="str">
        <f>IFERROR(VLOOKUP($B5435,APガラス性能一覧!$A$2:$M$6097,4,0),"")</f>
        <v/>
      </c>
      <c r="F5435" s="68" t="str">
        <f>IFERROR(VLOOKUP($B5435,APガラス性能一覧!$A$2:$M$6097,5,0),"")</f>
        <v/>
      </c>
      <c r="G5435" s="68" t="str">
        <f>IFERROR(VLOOKUP($B5435,APガラス性能一覧!$A$2:$M$6097,6,0),"")</f>
        <v/>
      </c>
      <c r="H5435" s="68" t="str">
        <f>IFERROR(VLOOKUP($B5435,APガラス性能一覧!$A$2:$M$6097,7,0),"")</f>
        <v/>
      </c>
      <c r="I5435" s="68" t="str">
        <f>IFERROR(VLOOKUP($B5435,APガラス性能一覧!$A$2:$M$6097,8,0),"")</f>
        <v/>
      </c>
      <c r="J5435" s="68" t="str">
        <f>IFERROR(VLOOKUP($B5435,APガラス性能一覧!$A$2:$M$6097,9,0),"")</f>
        <v/>
      </c>
      <c r="K5435" s="68" t="str">
        <f>IFERROR(VLOOKUP($B5435,APガラス性能一覧!$A$2:$M$6097,10,0),"")</f>
        <v/>
      </c>
      <c r="L5435" s="68" t="str">
        <f>IFERROR(VLOOKUP($B5435,APガラス性能一覧!$A$2:$M$6097,11,0),"")</f>
        <v/>
      </c>
      <c r="M5435" s="68" t="str">
        <f>IFERROR(VLOOKUP($B5435,APガラス性能一覧!$A$2:$M$6097,12,0),"")</f>
        <v/>
      </c>
      <c r="N5435" s="68" t="str">
        <f>IFERROR(VLOOKUP($B5435,APガラス性能一覧!$A$2:$M$6097,13,0),"")</f>
        <v/>
      </c>
    </row>
    <row r="5436" spans="2:14" x14ac:dyDescent="0.4">
      <c r="B5436" s="68" t="str">
        <f>IF($D$2="","",IF($E$2=0.65,IFERROR(IF(INDEX(APガラス性能一覧!A:A,MATCH(ROW(B5430),APガラス性能一覧!$O:$O,0))="","",INDEX(APガラス性能一覧!A:A,MATCH(ROW(B5430),APガラス性能一覧!$O:$O,0))),""),IFERROR(IF(INDEX(APガラス性能一覧!A:A,MATCH(ROW(B5430),APガラス性能一覧!$N:$N,0))="","",INDEX(APガラス性能一覧!A:A,MATCH(ROW(B5430),APガラス性能一覧!$N:$N,0))),"")))</f>
        <v/>
      </c>
      <c r="C5436" s="68" t="str">
        <f>IFERROR(VLOOKUP($B5436,APガラス性能一覧!$A$2:$M$6097,2,0),"")</f>
        <v/>
      </c>
      <c r="D5436" s="68" t="str">
        <f>IFERROR(VLOOKUP($B5436,APガラス性能一覧!$A$2:$M$6097,3,0),"")</f>
        <v/>
      </c>
      <c r="E5436" s="68" t="str">
        <f>IFERROR(VLOOKUP($B5436,APガラス性能一覧!$A$2:$M$6097,4,0),"")</f>
        <v/>
      </c>
      <c r="F5436" s="68" t="str">
        <f>IFERROR(VLOOKUP($B5436,APガラス性能一覧!$A$2:$M$6097,5,0),"")</f>
        <v/>
      </c>
      <c r="G5436" s="68" t="str">
        <f>IFERROR(VLOOKUP($B5436,APガラス性能一覧!$A$2:$M$6097,6,0),"")</f>
        <v/>
      </c>
      <c r="H5436" s="68" t="str">
        <f>IFERROR(VLOOKUP($B5436,APガラス性能一覧!$A$2:$M$6097,7,0),"")</f>
        <v/>
      </c>
      <c r="I5436" s="68" t="str">
        <f>IFERROR(VLOOKUP($B5436,APガラス性能一覧!$A$2:$M$6097,8,0),"")</f>
        <v/>
      </c>
      <c r="J5436" s="68" t="str">
        <f>IFERROR(VLOOKUP($B5436,APガラス性能一覧!$A$2:$M$6097,9,0),"")</f>
        <v/>
      </c>
      <c r="K5436" s="68" t="str">
        <f>IFERROR(VLOOKUP($B5436,APガラス性能一覧!$A$2:$M$6097,10,0),"")</f>
        <v/>
      </c>
      <c r="L5436" s="68" t="str">
        <f>IFERROR(VLOOKUP($B5436,APガラス性能一覧!$A$2:$M$6097,11,0),"")</f>
        <v/>
      </c>
      <c r="M5436" s="68" t="str">
        <f>IFERROR(VLOOKUP($B5436,APガラス性能一覧!$A$2:$M$6097,12,0),"")</f>
        <v/>
      </c>
      <c r="N5436" s="68" t="str">
        <f>IFERROR(VLOOKUP($B5436,APガラス性能一覧!$A$2:$M$6097,13,0),"")</f>
        <v/>
      </c>
    </row>
    <row r="5437" spans="2:14" x14ac:dyDescent="0.4">
      <c r="B5437" s="68" t="str">
        <f>IF($D$2="","",IF($E$2=0.65,IFERROR(IF(INDEX(APガラス性能一覧!A:A,MATCH(ROW(B5431),APガラス性能一覧!$O:$O,0))="","",INDEX(APガラス性能一覧!A:A,MATCH(ROW(B5431),APガラス性能一覧!$O:$O,0))),""),IFERROR(IF(INDEX(APガラス性能一覧!A:A,MATCH(ROW(B5431),APガラス性能一覧!$N:$N,0))="","",INDEX(APガラス性能一覧!A:A,MATCH(ROW(B5431),APガラス性能一覧!$N:$N,0))),"")))</f>
        <v/>
      </c>
      <c r="C5437" s="68" t="str">
        <f>IFERROR(VLOOKUP($B5437,APガラス性能一覧!$A$2:$M$6097,2,0),"")</f>
        <v/>
      </c>
      <c r="D5437" s="68" t="str">
        <f>IFERROR(VLOOKUP($B5437,APガラス性能一覧!$A$2:$M$6097,3,0),"")</f>
        <v/>
      </c>
      <c r="E5437" s="68" t="str">
        <f>IFERROR(VLOOKUP($B5437,APガラス性能一覧!$A$2:$M$6097,4,0),"")</f>
        <v/>
      </c>
      <c r="F5437" s="68" t="str">
        <f>IFERROR(VLOOKUP($B5437,APガラス性能一覧!$A$2:$M$6097,5,0),"")</f>
        <v/>
      </c>
      <c r="G5437" s="68" t="str">
        <f>IFERROR(VLOOKUP($B5437,APガラス性能一覧!$A$2:$M$6097,6,0),"")</f>
        <v/>
      </c>
      <c r="H5437" s="68" t="str">
        <f>IFERROR(VLOOKUP($B5437,APガラス性能一覧!$A$2:$M$6097,7,0),"")</f>
        <v/>
      </c>
      <c r="I5437" s="68" t="str">
        <f>IFERROR(VLOOKUP($B5437,APガラス性能一覧!$A$2:$M$6097,8,0),"")</f>
        <v/>
      </c>
      <c r="J5437" s="68" t="str">
        <f>IFERROR(VLOOKUP($B5437,APガラス性能一覧!$A$2:$M$6097,9,0),"")</f>
        <v/>
      </c>
      <c r="K5437" s="68" t="str">
        <f>IFERROR(VLOOKUP($B5437,APガラス性能一覧!$A$2:$M$6097,10,0),"")</f>
        <v/>
      </c>
      <c r="L5437" s="68" t="str">
        <f>IFERROR(VLOOKUP($B5437,APガラス性能一覧!$A$2:$M$6097,11,0),"")</f>
        <v/>
      </c>
      <c r="M5437" s="68" t="str">
        <f>IFERROR(VLOOKUP($B5437,APガラス性能一覧!$A$2:$M$6097,12,0),"")</f>
        <v/>
      </c>
      <c r="N5437" s="68" t="str">
        <f>IFERROR(VLOOKUP($B5437,APガラス性能一覧!$A$2:$M$6097,13,0),"")</f>
        <v/>
      </c>
    </row>
    <row r="5438" spans="2:14" x14ac:dyDescent="0.4">
      <c r="B5438" s="68" t="str">
        <f>IF($D$2="","",IF($E$2=0.65,IFERROR(IF(INDEX(APガラス性能一覧!A:A,MATCH(ROW(B5432),APガラス性能一覧!$O:$O,0))="","",INDEX(APガラス性能一覧!A:A,MATCH(ROW(B5432),APガラス性能一覧!$O:$O,0))),""),IFERROR(IF(INDEX(APガラス性能一覧!A:A,MATCH(ROW(B5432),APガラス性能一覧!$N:$N,0))="","",INDEX(APガラス性能一覧!A:A,MATCH(ROW(B5432),APガラス性能一覧!$N:$N,0))),"")))</f>
        <v/>
      </c>
      <c r="C5438" s="68" t="str">
        <f>IFERROR(VLOOKUP($B5438,APガラス性能一覧!$A$2:$M$6097,2,0),"")</f>
        <v/>
      </c>
      <c r="D5438" s="68" t="str">
        <f>IFERROR(VLOOKUP($B5438,APガラス性能一覧!$A$2:$M$6097,3,0),"")</f>
        <v/>
      </c>
      <c r="E5438" s="68" t="str">
        <f>IFERROR(VLOOKUP($B5438,APガラス性能一覧!$A$2:$M$6097,4,0),"")</f>
        <v/>
      </c>
      <c r="F5438" s="68" t="str">
        <f>IFERROR(VLOOKUP($B5438,APガラス性能一覧!$A$2:$M$6097,5,0),"")</f>
        <v/>
      </c>
      <c r="G5438" s="68" t="str">
        <f>IFERROR(VLOOKUP($B5438,APガラス性能一覧!$A$2:$M$6097,6,0),"")</f>
        <v/>
      </c>
      <c r="H5438" s="68" t="str">
        <f>IFERROR(VLOOKUP($B5438,APガラス性能一覧!$A$2:$M$6097,7,0),"")</f>
        <v/>
      </c>
      <c r="I5438" s="68" t="str">
        <f>IFERROR(VLOOKUP($B5438,APガラス性能一覧!$A$2:$M$6097,8,0),"")</f>
        <v/>
      </c>
      <c r="J5438" s="68" t="str">
        <f>IFERROR(VLOOKUP($B5438,APガラス性能一覧!$A$2:$M$6097,9,0),"")</f>
        <v/>
      </c>
      <c r="K5438" s="68" t="str">
        <f>IFERROR(VLOOKUP($B5438,APガラス性能一覧!$A$2:$M$6097,10,0),"")</f>
        <v/>
      </c>
      <c r="L5438" s="68" t="str">
        <f>IFERROR(VLOOKUP($B5438,APガラス性能一覧!$A$2:$M$6097,11,0),"")</f>
        <v/>
      </c>
      <c r="M5438" s="68" t="str">
        <f>IFERROR(VLOOKUP($B5438,APガラス性能一覧!$A$2:$M$6097,12,0),"")</f>
        <v/>
      </c>
      <c r="N5438" s="68" t="str">
        <f>IFERROR(VLOOKUP($B5438,APガラス性能一覧!$A$2:$M$6097,13,0),"")</f>
        <v/>
      </c>
    </row>
    <row r="5439" spans="2:14" x14ac:dyDescent="0.4">
      <c r="B5439" s="68" t="str">
        <f>IF($D$2="","",IF($E$2=0.65,IFERROR(IF(INDEX(APガラス性能一覧!A:A,MATCH(ROW(B5433),APガラス性能一覧!$O:$O,0))="","",INDEX(APガラス性能一覧!A:A,MATCH(ROW(B5433),APガラス性能一覧!$O:$O,0))),""),IFERROR(IF(INDEX(APガラス性能一覧!A:A,MATCH(ROW(B5433),APガラス性能一覧!$N:$N,0))="","",INDEX(APガラス性能一覧!A:A,MATCH(ROW(B5433),APガラス性能一覧!$N:$N,0))),"")))</f>
        <v/>
      </c>
      <c r="C5439" s="68" t="str">
        <f>IFERROR(VLOOKUP($B5439,APガラス性能一覧!$A$2:$M$6097,2,0),"")</f>
        <v/>
      </c>
      <c r="D5439" s="68" t="str">
        <f>IFERROR(VLOOKUP($B5439,APガラス性能一覧!$A$2:$M$6097,3,0),"")</f>
        <v/>
      </c>
      <c r="E5439" s="68" t="str">
        <f>IFERROR(VLOOKUP($B5439,APガラス性能一覧!$A$2:$M$6097,4,0),"")</f>
        <v/>
      </c>
      <c r="F5439" s="68" t="str">
        <f>IFERROR(VLOOKUP($B5439,APガラス性能一覧!$A$2:$M$6097,5,0),"")</f>
        <v/>
      </c>
      <c r="G5439" s="68" t="str">
        <f>IFERROR(VLOOKUP($B5439,APガラス性能一覧!$A$2:$M$6097,6,0),"")</f>
        <v/>
      </c>
      <c r="H5439" s="68" t="str">
        <f>IFERROR(VLOOKUP($B5439,APガラス性能一覧!$A$2:$M$6097,7,0),"")</f>
        <v/>
      </c>
      <c r="I5439" s="68" t="str">
        <f>IFERROR(VLOOKUP($B5439,APガラス性能一覧!$A$2:$M$6097,8,0),"")</f>
        <v/>
      </c>
      <c r="J5439" s="68" t="str">
        <f>IFERROR(VLOOKUP($B5439,APガラス性能一覧!$A$2:$M$6097,9,0),"")</f>
        <v/>
      </c>
      <c r="K5439" s="68" t="str">
        <f>IFERROR(VLOOKUP($B5439,APガラス性能一覧!$A$2:$M$6097,10,0),"")</f>
        <v/>
      </c>
      <c r="L5439" s="68" t="str">
        <f>IFERROR(VLOOKUP($B5439,APガラス性能一覧!$A$2:$M$6097,11,0),"")</f>
        <v/>
      </c>
      <c r="M5439" s="68" t="str">
        <f>IFERROR(VLOOKUP($B5439,APガラス性能一覧!$A$2:$M$6097,12,0),"")</f>
        <v/>
      </c>
      <c r="N5439" s="68" t="str">
        <f>IFERROR(VLOOKUP($B5439,APガラス性能一覧!$A$2:$M$6097,13,0),"")</f>
        <v/>
      </c>
    </row>
    <row r="5440" spans="2:14" x14ac:dyDescent="0.4">
      <c r="B5440" s="68" t="str">
        <f>IF($D$2="","",IF($E$2=0.65,IFERROR(IF(INDEX(APガラス性能一覧!A:A,MATCH(ROW(B5434),APガラス性能一覧!$O:$O,0))="","",INDEX(APガラス性能一覧!A:A,MATCH(ROW(B5434),APガラス性能一覧!$O:$O,0))),""),IFERROR(IF(INDEX(APガラス性能一覧!A:A,MATCH(ROW(B5434),APガラス性能一覧!$N:$N,0))="","",INDEX(APガラス性能一覧!A:A,MATCH(ROW(B5434),APガラス性能一覧!$N:$N,0))),"")))</f>
        <v/>
      </c>
      <c r="C5440" s="68" t="str">
        <f>IFERROR(VLOOKUP($B5440,APガラス性能一覧!$A$2:$M$6097,2,0),"")</f>
        <v/>
      </c>
      <c r="D5440" s="68" t="str">
        <f>IFERROR(VLOOKUP($B5440,APガラス性能一覧!$A$2:$M$6097,3,0),"")</f>
        <v/>
      </c>
      <c r="E5440" s="68" t="str">
        <f>IFERROR(VLOOKUP($B5440,APガラス性能一覧!$A$2:$M$6097,4,0),"")</f>
        <v/>
      </c>
      <c r="F5440" s="68" t="str">
        <f>IFERROR(VLOOKUP($B5440,APガラス性能一覧!$A$2:$M$6097,5,0),"")</f>
        <v/>
      </c>
      <c r="G5440" s="68" t="str">
        <f>IFERROR(VLOOKUP($B5440,APガラス性能一覧!$A$2:$M$6097,6,0),"")</f>
        <v/>
      </c>
      <c r="H5440" s="68" t="str">
        <f>IFERROR(VLOOKUP($B5440,APガラス性能一覧!$A$2:$M$6097,7,0),"")</f>
        <v/>
      </c>
      <c r="I5440" s="68" t="str">
        <f>IFERROR(VLOOKUP($B5440,APガラス性能一覧!$A$2:$M$6097,8,0),"")</f>
        <v/>
      </c>
      <c r="J5440" s="68" t="str">
        <f>IFERROR(VLOOKUP($B5440,APガラス性能一覧!$A$2:$M$6097,9,0),"")</f>
        <v/>
      </c>
      <c r="K5440" s="68" t="str">
        <f>IFERROR(VLOOKUP($B5440,APガラス性能一覧!$A$2:$M$6097,10,0),"")</f>
        <v/>
      </c>
      <c r="L5440" s="68" t="str">
        <f>IFERROR(VLOOKUP($B5440,APガラス性能一覧!$A$2:$M$6097,11,0),"")</f>
        <v/>
      </c>
      <c r="M5440" s="68" t="str">
        <f>IFERROR(VLOOKUP($B5440,APガラス性能一覧!$A$2:$M$6097,12,0),"")</f>
        <v/>
      </c>
      <c r="N5440" s="68" t="str">
        <f>IFERROR(VLOOKUP($B5440,APガラス性能一覧!$A$2:$M$6097,13,0),"")</f>
        <v/>
      </c>
    </row>
    <row r="5441" spans="2:14" x14ac:dyDescent="0.4">
      <c r="B5441" s="68" t="str">
        <f>IF($D$2="","",IF($E$2=0.65,IFERROR(IF(INDEX(APガラス性能一覧!A:A,MATCH(ROW(B5435),APガラス性能一覧!$O:$O,0))="","",INDEX(APガラス性能一覧!A:A,MATCH(ROW(B5435),APガラス性能一覧!$O:$O,0))),""),IFERROR(IF(INDEX(APガラス性能一覧!A:A,MATCH(ROW(B5435),APガラス性能一覧!$N:$N,0))="","",INDEX(APガラス性能一覧!A:A,MATCH(ROW(B5435),APガラス性能一覧!$N:$N,0))),"")))</f>
        <v/>
      </c>
      <c r="C5441" s="68" t="str">
        <f>IFERROR(VLOOKUP($B5441,APガラス性能一覧!$A$2:$M$6097,2,0),"")</f>
        <v/>
      </c>
      <c r="D5441" s="68" t="str">
        <f>IFERROR(VLOOKUP($B5441,APガラス性能一覧!$A$2:$M$6097,3,0),"")</f>
        <v/>
      </c>
      <c r="E5441" s="68" t="str">
        <f>IFERROR(VLOOKUP($B5441,APガラス性能一覧!$A$2:$M$6097,4,0),"")</f>
        <v/>
      </c>
      <c r="F5441" s="68" t="str">
        <f>IFERROR(VLOOKUP($B5441,APガラス性能一覧!$A$2:$M$6097,5,0),"")</f>
        <v/>
      </c>
      <c r="G5441" s="68" t="str">
        <f>IFERROR(VLOOKUP($B5441,APガラス性能一覧!$A$2:$M$6097,6,0),"")</f>
        <v/>
      </c>
      <c r="H5441" s="68" t="str">
        <f>IFERROR(VLOOKUP($B5441,APガラス性能一覧!$A$2:$M$6097,7,0),"")</f>
        <v/>
      </c>
      <c r="I5441" s="68" t="str">
        <f>IFERROR(VLOOKUP($B5441,APガラス性能一覧!$A$2:$M$6097,8,0),"")</f>
        <v/>
      </c>
      <c r="J5441" s="68" t="str">
        <f>IFERROR(VLOOKUP($B5441,APガラス性能一覧!$A$2:$M$6097,9,0),"")</f>
        <v/>
      </c>
      <c r="K5441" s="68" t="str">
        <f>IFERROR(VLOOKUP($B5441,APガラス性能一覧!$A$2:$M$6097,10,0),"")</f>
        <v/>
      </c>
      <c r="L5441" s="68" t="str">
        <f>IFERROR(VLOOKUP($B5441,APガラス性能一覧!$A$2:$M$6097,11,0),"")</f>
        <v/>
      </c>
      <c r="M5441" s="68" t="str">
        <f>IFERROR(VLOOKUP($B5441,APガラス性能一覧!$A$2:$M$6097,12,0),"")</f>
        <v/>
      </c>
      <c r="N5441" s="68" t="str">
        <f>IFERROR(VLOOKUP($B5441,APガラス性能一覧!$A$2:$M$6097,13,0),"")</f>
        <v/>
      </c>
    </row>
    <row r="5442" spans="2:14" x14ac:dyDescent="0.4">
      <c r="B5442" s="68" t="str">
        <f>IF($D$2="","",IF($E$2=0.65,IFERROR(IF(INDEX(APガラス性能一覧!A:A,MATCH(ROW(B5436),APガラス性能一覧!$O:$O,0))="","",INDEX(APガラス性能一覧!A:A,MATCH(ROW(B5436),APガラス性能一覧!$O:$O,0))),""),IFERROR(IF(INDEX(APガラス性能一覧!A:A,MATCH(ROW(B5436),APガラス性能一覧!$N:$N,0))="","",INDEX(APガラス性能一覧!A:A,MATCH(ROW(B5436),APガラス性能一覧!$N:$N,0))),"")))</f>
        <v/>
      </c>
      <c r="C5442" s="68" t="str">
        <f>IFERROR(VLOOKUP($B5442,APガラス性能一覧!$A$2:$M$6097,2,0),"")</f>
        <v/>
      </c>
      <c r="D5442" s="68" t="str">
        <f>IFERROR(VLOOKUP($B5442,APガラス性能一覧!$A$2:$M$6097,3,0),"")</f>
        <v/>
      </c>
      <c r="E5442" s="68" t="str">
        <f>IFERROR(VLOOKUP($B5442,APガラス性能一覧!$A$2:$M$6097,4,0),"")</f>
        <v/>
      </c>
      <c r="F5442" s="68" t="str">
        <f>IFERROR(VLOOKUP($B5442,APガラス性能一覧!$A$2:$M$6097,5,0),"")</f>
        <v/>
      </c>
      <c r="G5442" s="68" t="str">
        <f>IFERROR(VLOOKUP($B5442,APガラス性能一覧!$A$2:$M$6097,6,0),"")</f>
        <v/>
      </c>
      <c r="H5442" s="68" t="str">
        <f>IFERROR(VLOOKUP($B5442,APガラス性能一覧!$A$2:$M$6097,7,0),"")</f>
        <v/>
      </c>
      <c r="I5442" s="68" t="str">
        <f>IFERROR(VLOOKUP($B5442,APガラス性能一覧!$A$2:$M$6097,8,0),"")</f>
        <v/>
      </c>
      <c r="J5442" s="68" t="str">
        <f>IFERROR(VLOOKUP($B5442,APガラス性能一覧!$A$2:$M$6097,9,0),"")</f>
        <v/>
      </c>
      <c r="K5442" s="68" t="str">
        <f>IFERROR(VLOOKUP($B5442,APガラス性能一覧!$A$2:$M$6097,10,0),"")</f>
        <v/>
      </c>
      <c r="L5442" s="68" t="str">
        <f>IFERROR(VLOOKUP($B5442,APガラス性能一覧!$A$2:$M$6097,11,0),"")</f>
        <v/>
      </c>
      <c r="M5442" s="68" t="str">
        <f>IFERROR(VLOOKUP($B5442,APガラス性能一覧!$A$2:$M$6097,12,0),"")</f>
        <v/>
      </c>
      <c r="N5442" s="68" t="str">
        <f>IFERROR(VLOOKUP($B5442,APガラス性能一覧!$A$2:$M$6097,13,0),"")</f>
        <v/>
      </c>
    </row>
    <row r="5443" spans="2:14" x14ac:dyDescent="0.4">
      <c r="B5443" s="68" t="str">
        <f>IF($D$2="","",IF($E$2=0.65,IFERROR(IF(INDEX(APガラス性能一覧!A:A,MATCH(ROW(B5437),APガラス性能一覧!$O:$O,0))="","",INDEX(APガラス性能一覧!A:A,MATCH(ROW(B5437),APガラス性能一覧!$O:$O,0))),""),IFERROR(IF(INDEX(APガラス性能一覧!A:A,MATCH(ROW(B5437),APガラス性能一覧!$N:$N,0))="","",INDEX(APガラス性能一覧!A:A,MATCH(ROW(B5437),APガラス性能一覧!$N:$N,0))),"")))</f>
        <v/>
      </c>
      <c r="C5443" s="68" t="str">
        <f>IFERROR(VLOOKUP($B5443,APガラス性能一覧!$A$2:$M$6097,2,0),"")</f>
        <v/>
      </c>
      <c r="D5443" s="68" t="str">
        <f>IFERROR(VLOOKUP($B5443,APガラス性能一覧!$A$2:$M$6097,3,0),"")</f>
        <v/>
      </c>
      <c r="E5443" s="68" t="str">
        <f>IFERROR(VLOOKUP($B5443,APガラス性能一覧!$A$2:$M$6097,4,0),"")</f>
        <v/>
      </c>
      <c r="F5443" s="68" t="str">
        <f>IFERROR(VLOOKUP($B5443,APガラス性能一覧!$A$2:$M$6097,5,0),"")</f>
        <v/>
      </c>
      <c r="G5443" s="68" t="str">
        <f>IFERROR(VLOOKUP($B5443,APガラス性能一覧!$A$2:$M$6097,6,0),"")</f>
        <v/>
      </c>
      <c r="H5443" s="68" t="str">
        <f>IFERROR(VLOOKUP($B5443,APガラス性能一覧!$A$2:$M$6097,7,0),"")</f>
        <v/>
      </c>
      <c r="I5443" s="68" t="str">
        <f>IFERROR(VLOOKUP($B5443,APガラス性能一覧!$A$2:$M$6097,8,0),"")</f>
        <v/>
      </c>
      <c r="J5443" s="68" t="str">
        <f>IFERROR(VLOOKUP($B5443,APガラス性能一覧!$A$2:$M$6097,9,0),"")</f>
        <v/>
      </c>
      <c r="K5443" s="68" t="str">
        <f>IFERROR(VLOOKUP($B5443,APガラス性能一覧!$A$2:$M$6097,10,0),"")</f>
        <v/>
      </c>
      <c r="L5443" s="68" t="str">
        <f>IFERROR(VLOOKUP($B5443,APガラス性能一覧!$A$2:$M$6097,11,0),"")</f>
        <v/>
      </c>
      <c r="M5443" s="68" t="str">
        <f>IFERROR(VLOOKUP($B5443,APガラス性能一覧!$A$2:$M$6097,12,0),"")</f>
        <v/>
      </c>
      <c r="N5443" s="68" t="str">
        <f>IFERROR(VLOOKUP($B5443,APガラス性能一覧!$A$2:$M$6097,13,0),"")</f>
        <v/>
      </c>
    </row>
    <row r="5444" spans="2:14" x14ac:dyDescent="0.4">
      <c r="B5444" s="68" t="str">
        <f>IF($D$2="","",IF($E$2=0.65,IFERROR(IF(INDEX(APガラス性能一覧!A:A,MATCH(ROW(B5438),APガラス性能一覧!$O:$O,0))="","",INDEX(APガラス性能一覧!A:A,MATCH(ROW(B5438),APガラス性能一覧!$O:$O,0))),""),IFERROR(IF(INDEX(APガラス性能一覧!A:A,MATCH(ROW(B5438),APガラス性能一覧!$N:$N,0))="","",INDEX(APガラス性能一覧!A:A,MATCH(ROW(B5438),APガラス性能一覧!$N:$N,0))),"")))</f>
        <v/>
      </c>
      <c r="C5444" s="68" t="str">
        <f>IFERROR(VLOOKUP($B5444,APガラス性能一覧!$A$2:$M$6097,2,0),"")</f>
        <v/>
      </c>
      <c r="D5444" s="68" t="str">
        <f>IFERROR(VLOOKUP($B5444,APガラス性能一覧!$A$2:$M$6097,3,0),"")</f>
        <v/>
      </c>
      <c r="E5444" s="68" t="str">
        <f>IFERROR(VLOOKUP($B5444,APガラス性能一覧!$A$2:$M$6097,4,0),"")</f>
        <v/>
      </c>
      <c r="F5444" s="68" t="str">
        <f>IFERROR(VLOOKUP($B5444,APガラス性能一覧!$A$2:$M$6097,5,0),"")</f>
        <v/>
      </c>
      <c r="G5444" s="68" t="str">
        <f>IFERROR(VLOOKUP($B5444,APガラス性能一覧!$A$2:$M$6097,6,0),"")</f>
        <v/>
      </c>
      <c r="H5444" s="68" t="str">
        <f>IFERROR(VLOOKUP($B5444,APガラス性能一覧!$A$2:$M$6097,7,0),"")</f>
        <v/>
      </c>
      <c r="I5444" s="68" t="str">
        <f>IFERROR(VLOOKUP($B5444,APガラス性能一覧!$A$2:$M$6097,8,0),"")</f>
        <v/>
      </c>
      <c r="J5444" s="68" t="str">
        <f>IFERROR(VLOOKUP($B5444,APガラス性能一覧!$A$2:$M$6097,9,0),"")</f>
        <v/>
      </c>
      <c r="K5444" s="68" t="str">
        <f>IFERROR(VLOOKUP($B5444,APガラス性能一覧!$A$2:$M$6097,10,0),"")</f>
        <v/>
      </c>
      <c r="L5444" s="68" t="str">
        <f>IFERROR(VLOOKUP($B5444,APガラス性能一覧!$A$2:$M$6097,11,0),"")</f>
        <v/>
      </c>
      <c r="M5444" s="68" t="str">
        <f>IFERROR(VLOOKUP($B5444,APガラス性能一覧!$A$2:$M$6097,12,0),"")</f>
        <v/>
      </c>
      <c r="N5444" s="68" t="str">
        <f>IFERROR(VLOOKUP($B5444,APガラス性能一覧!$A$2:$M$6097,13,0),"")</f>
        <v/>
      </c>
    </row>
    <row r="5445" spans="2:14" x14ac:dyDescent="0.4">
      <c r="B5445" s="68" t="str">
        <f>IF($D$2="","",IF($E$2=0.65,IFERROR(IF(INDEX(APガラス性能一覧!A:A,MATCH(ROW(B5439),APガラス性能一覧!$O:$O,0))="","",INDEX(APガラス性能一覧!A:A,MATCH(ROW(B5439),APガラス性能一覧!$O:$O,0))),""),IFERROR(IF(INDEX(APガラス性能一覧!A:A,MATCH(ROW(B5439),APガラス性能一覧!$N:$N,0))="","",INDEX(APガラス性能一覧!A:A,MATCH(ROW(B5439),APガラス性能一覧!$N:$N,0))),"")))</f>
        <v/>
      </c>
      <c r="C5445" s="68" t="str">
        <f>IFERROR(VLOOKUP($B5445,APガラス性能一覧!$A$2:$M$6097,2,0),"")</f>
        <v/>
      </c>
      <c r="D5445" s="68" t="str">
        <f>IFERROR(VLOOKUP($B5445,APガラス性能一覧!$A$2:$M$6097,3,0),"")</f>
        <v/>
      </c>
      <c r="E5445" s="68" t="str">
        <f>IFERROR(VLOOKUP($B5445,APガラス性能一覧!$A$2:$M$6097,4,0),"")</f>
        <v/>
      </c>
      <c r="F5445" s="68" t="str">
        <f>IFERROR(VLOOKUP($B5445,APガラス性能一覧!$A$2:$M$6097,5,0),"")</f>
        <v/>
      </c>
      <c r="G5445" s="68" t="str">
        <f>IFERROR(VLOOKUP($B5445,APガラス性能一覧!$A$2:$M$6097,6,0),"")</f>
        <v/>
      </c>
      <c r="H5445" s="68" t="str">
        <f>IFERROR(VLOOKUP($B5445,APガラス性能一覧!$A$2:$M$6097,7,0),"")</f>
        <v/>
      </c>
      <c r="I5445" s="68" t="str">
        <f>IFERROR(VLOOKUP($B5445,APガラス性能一覧!$A$2:$M$6097,8,0),"")</f>
        <v/>
      </c>
      <c r="J5445" s="68" t="str">
        <f>IFERROR(VLOOKUP($B5445,APガラス性能一覧!$A$2:$M$6097,9,0),"")</f>
        <v/>
      </c>
      <c r="K5445" s="68" t="str">
        <f>IFERROR(VLOOKUP($B5445,APガラス性能一覧!$A$2:$M$6097,10,0),"")</f>
        <v/>
      </c>
      <c r="L5445" s="68" t="str">
        <f>IFERROR(VLOOKUP($B5445,APガラス性能一覧!$A$2:$M$6097,11,0),"")</f>
        <v/>
      </c>
      <c r="M5445" s="68" t="str">
        <f>IFERROR(VLOOKUP($B5445,APガラス性能一覧!$A$2:$M$6097,12,0),"")</f>
        <v/>
      </c>
      <c r="N5445" s="68" t="str">
        <f>IFERROR(VLOOKUP($B5445,APガラス性能一覧!$A$2:$M$6097,13,0),"")</f>
        <v/>
      </c>
    </row>
    <row r="5446" spans="2:14" x14ac:dyDescent="0.4">
      <c r="B5446" s="68" t="str">
        <f>IF($D$2="","",IF($E$2=0.65,IFERROR(IF(INDEX(APガラス性能一覧!A:A,MATCH(ROW(B5440),APガラス性能一覧!$O:$O,0))="","",INDEX(APガラス性能一覧!A:A,MATCH(ROW(B5440),APガラス性能一覧!$O:$O,0))),""),IFERROR(IF(INDEX(APガラス性能一覧!A:A,MATCH(ROW(B5440),APガラス性能一覧!$N:$N,0))="","",INDEX(APガラス性能一覧!A:A,MATCH(ROW(B5440),APガラス性能一覧!$N:$N,0))),"")))</f>
        <v/>
      </c>
      <c r="C5446" s="68" t="str">
        <f>IFERROR(VLOOKUP($B5446,APガラス性能一覧!$A$2:$M$6097,2,0),"")</f>
        <v/>
      </c>
      <c r="D5446" s="68" t="str">
        <f>IFERROR(VLOOKUP($B5446,APガラス性能一覧!$A$2:$M$6097,3,0),"")</f>
        <v/>
      </c>
      <c r="E5446" s="68" t="str">
        <f>IFERROR(VLOOKUP($B5446,APガラス性能一覧!$A$2:$M$6097,4,0),"")</f>
        <v/>
      </c>
      <c r="F5446" s="68" t="str">
        <f>IFERROR(VLOOKUP($B5446,APガラス性能一覧!$A$2:$M$6097,5,0),"")</f>
        <v/>
      </c>
      <c r="G5446" s="68" t="str">
        <f>IFERROR(VLOOKUP($B5446,APガラス性能一覧!$A$2:$M$6097,6,0),"")</f>
        <v/>
      </c>
      <c r="H5446" s="68" t="str">
        <f>IFERROR(VLOOKUP($B5446,APガラス性能一覧!$A$2:$M$6097,7,0),"")</f>
        <v/>
      </c>
      <c r="I5446" s="68" t="str">
        <f>IFERROR(VLOOKUP($B5446,APガラス性能一覧!$A$2:$M$6097,8,0),"")</f>
        <v/>
      </c>
      <c r="J5446" s="68" t="str">
        <f>IFERROR(VLOOKUP($B5446,APガラス性能一覧!$A$2:$M$6097,9,0),"")</f>
        <v/>
      </c>
      <c r="K5446" s="68" t="str">
        <f>IFERROR(VLOOKUP($B5446,APガラス性能一覧!$A$2:$M$6097,10,0),"")</f>
        <v/>
      </c>
      <c r="L5446" s="68" t="str">
        <f>IFERROR(VLOOKUP($B5446,APガラス性能一覧!$A$2:$M$6097,11,0),"")</f>
        <v/>
      </c>
      <c r="M5446" s="68" t="str">
        <f>IFERROR(VLOOKUP($B5446,APガラス性能一覧!$A$2:$M$6097,12,0),"")</f>
        <v/>
      </c>
      <c r="N5446" s="68" t="str">
        <f>IFERROR(VLOOKUP($B5446,APガラス性能一覧!$A$2:$M$6097,13,0),"")</f>
        <v/>
      </c>
    </row>
    <row r="5447" spans="2:14" x14ac:dyDescent="0.4">
      <c r="B5447" s="68" t="str">
        <f>IF($D$2="","",IF($E$2=0.65,IFERROR(IF(INDEX(APガラス性能一覧!A:A,MATCH(ROW(B5441),APガラス性能一覧!$O:$O,0))="","",INDEX(APガラス性能一覧!A:A,MATCH(ROW(B5441),APガラス性能一覧!$O:$O,0))),""),IFERROR(IF(INDEX(APガラス性能一覧!A:A,MATCH(ROW(B5441),APガラス性能一覧!$N:$N,0))="","",INDEX(APガラス性能一覧!A:A,MATCH(ROW(B5441),APガラス性能一覧!$N:$N,0))),"")))</f>
        <v/>
      </c>
      <c r="C5447" s="68" t="str">
        <f>IFERROR(VLOOKUP($B5447,APガラス性能一覧!$A$2:$M$6097,2,0),"")</f>
        <v/>
      </c>
      <c r="D5447" s="68" t="str">
        <f>IFERROR(VLOOKUP($B5447,APガラス性能一覧!$A$2:$M$6097,3,0),"")</f>
        <v/>
      </c>
      <c r="E5447" s="68" t="str">
        <f>IFERROR(VLOOKUP($B5447,APガラス性能一覧!$A$2:$M$6097,4,0),"")</f>
        <v/>
      </c>
      <c r="F5447" s="68" t="str">
        <f>IFERROR(VLOOKUP($B5447,APガラス性能一覧!$A$2:$M$6097,5,0),"")</f>
        <v/>
      </c>
      <c r="G5447" s="68" t="str">
        <f>IFERROR(VLOOKUP($B5447,APガラス性能一覧!$A$2:$M$6097,6,0),"")</f>
        <v/>
      </c>
      <c r="H5447" s="68" t="str">
        <f>IFERROR(VLOOKUP($B5447,APガラス性能一覧!$A$2:$M$6097,7,0),"")</f>
        <v/>
      </c>
      <c r="I5447" s="68" t="str">
        <f>IFERROR(VLOOKUP($B5447,APガラス性能一覧!$A$2:$M$6097,8,0),"")</f>
        <v/>
      </c>
      <c r="J5447" s="68" t="str">
        <f>IFERROR(VLOOKUP($B5447,APガラス性能一覧!$A$2:$M$6097,9,0),"")</f>
        <v/>
      </c>
      <c r="K5447" s="68" t="str">
        <f>IFERROR(VLOOKUP($B5447,APガラス性能一覧!$A$2:$M$6097,10,0),"")</f>
        <v/>
      </c>
      <c r="L5447" s="68" t="str">
        <f>IFERROR(VLOOKUP($B5447,APガラス性能一覧!$A$2:$M$6097,11,0),"")</f>
        <v/>
      </c>
      <c r="M5447" s="68" t="str">
        <f>IFERROR(VLOOKUP($B5447,APガラス性能一覧!$A$2:$M$6097,12,0),"")</f>
        <v/>
      </c>
      <c r="N5447" s="68" t="str">
        <f>IFERROR(VLOOKUP($B5447,APガラス性能一覧!$A$2:$M$6097,13,0),"")</f>
        <v/>
      </c>
    </row>
    <row r="5448" spans="2:14" x14ac:dyDescent="0.4">
      <c r="B5448" s="68" t="str">
        <f>IF($D$2="","",IF($E$2=0.65,IFERROR(IF(INDEX(APガラス性能一覧!A:A,MATCH(ROW(B5442),APガラス性能一覧!$O:$O,0))="","",INDEX(APガラス性能一覧!A:A,MATCH(ROW(B5442),APガラス性能一覧!$O:$O,0))),""),IFERROR(IF(INDEX(APガラス性能一覧!A:A,MATCH(ROW(B5442),APガラス性能一覧!$N:$N,0))="","",INDEX(APガラス性能一覧!A:A,MATCH(ROW(B5442),APガラス性能一覧!$N:$N,0))),"")))</f>
        <v/>
      </c>
      <c r="C5448" s="68" t="str">
        <f>IFERROR(VLOOKUP($B5448,APガラス性能一覧!$A$2:$M$6097,2,0),"")</f>
        <v/>
      </c>
      <c r="D5448" s="68" t="str">
        <f>IFERROR(VLOOKUP($B5448,APガラス性能一覧!$A$2:$M$6097,3,0),"")</f>
        <v/>
      </c>
      <c r="E5448" s="68" t="str">
        <f>IFERROR(VLOOKUP($B5448,APガラス性能一覧!$A$2:$M$6097,4,0),"")</f>
        <v/>
      </c>
      <c r="F5448" s="68" t="str">
        <f>IFERROR(VLOOKUP($B5448,APガラス性能一覧!$A$2:$M$6097,5,0),"")</f>
        <v/>
      </c>
      <c r="G5448" s="68" t="str">
        <f>IFERROR(VLOOKUP($B5448,APガラス性能一覧!$A$2:$M$6097,6,0),"")</f>
        <v/>
      </c>
      <c r="H5448" s="68" t="str">
        <f>IFERROR(VLOOKUP($B5448,APガラス性能一覧!$A$2:$M$6097,7,0),"")</f>
        <v/>
      </c>
      <c r="I5448" s="68" t="str">
        <f>IFERROR(VLOOKUP($B5448,APガラス性能一覧!$A$2:$M$6097,8,0),"")</f>
        <v/>
      </c>
      <c r="J5448" s="68" t="str">
        <f>IFERROR(VLOOKUP($B5448,APガラス性能一覧!$A$2:$M$6097,9,0),"")</f>
        <v/>
      </c>
      <c r="K5448" s="68" t="str">
        <f>IFERROR(VLOOKUP($B5448,APガラス性能一覧!$A$2:$M$6097,10,0),"")</f>
        <v/>
      </c>
      <c r="L5448" s="68" t="str">
        <f>IFERROR(VLOOKUP($B5448,APガラス性能一覧!$A$2:$M$6097,11,0),"")</f>
        <v/>
      </c>
      <c r="M5448" s="68" t="str">
        <f>IFERROR(VLOOKUP($B5448,APガラス性能一覧!$A$2:$M$6097,12,0),"")</f>
        <v/>
      </c>
      <c r="N5448" s="68" t="str">
        <f>IFERROR(VLOOKUP($B5448,APガラス性能一覧!$A$2:$M$6097,13,0),"")</f>
        <v/>
      </c>
    </row>
    <row r="5449" spans="2:14" x14ac:dyDescent="0.4">
      <c r="B5449" s="68" t="str">
        <f>IF($D$2="","",IF($E$2=0.65,IFERROR(IF(INDEX(APガラス性能一覧!A:A,MATCH(ROW(B5443),APガラス性能一覧!$O:$O,0))="","",INDEX(APガラス性能一覧!A:A,MATCH(ROW(B5443),APガラス性能一覧!$O:$O,0))),""),IFERROR(IF(INDEX(APガラス性能一覧!A:A,MATCH(ROW(B5443),APガラス性能一覧!$N:$N,0))="","",INDEX(APガラス性能一覧!A:A,MATCH(ROW(B5443),APガラス性能一覧!$N:$N,0))),"")))</f>
        <v/>
      </c>
      <c r="C5449" s="68" t="str">
        <f>IFERROR(VLOOKUP($B5449,APガラス性能一覧!$A$2:$M$6097,2,0),"")</f>
        <v/>
      </c>
      <c r="D5449" s="68" t="str">
        <f>IFERROR(VLOOKUP($B5449,APガラス性能一覧!$A$2:$M$6097,3,0),"")</f>
        <v/>
      </c>
      <c r="E5449" s="68" t="str">
        <f>IFERROR(VLOOKUP($B5449,APガラス性能一覧!$A$2:$M$6097,4,0),"")</f>
        <v/>
      </c>
      <c r="F5449" s="68" t="str">
        <f>IFERROR(VLOOKUP($B5449,APガラス性能一覧!$A$2:$M$6097,5,0),"")</f>
        <v/>
      </c>
      <c r="G5449" s="68" t="str">
        <f>IFERROR(VLOOKUP($B5449,APガラス性能一覧!$A$2:$M$6097,6,0),"")</f>
        <v/>
      </c>
      <c r="H5449" s="68" t="str">
        <f>IFERROR(VLOOKUP($B5449,APガラス性能一覧!$A$2:$M$6097,7,0),"")</f>
        <v/>
      </c>
      <c r="I5449" s="68" t="str">
        <f>IFERROR(VLOOKUP($B5449,APガラス性能一覧!$A$2:$M$6097,8,0),"")</f>
        <v/>
      </c>
      <c r="J5449" s="68" t="str">
        <f>IFERROR(VLOOKUP($B5449,APガラス性能一覧!$A$2:$M$6097,9,0),"")</f>
        <v/>
      </c>
      <c r="K5449" s="68" t="str">
        <f>IFERROR(VLOOKUP($B5449,APガラス性能一覧!$A$2:$M$6097,10,0),"")</f>
        <v/>
      </c>
      <c r="L5449" s="68" t="str">
        <f>IFERROR(VLOOKUP($B5449,APガラス性能一覧!$A$2:$M$6097,11,0),"")</f>
        <v/>
      </c>
      <c r="M5449" s="68" t="str">
        <f>IFERROR(VLOOKUP($B5449,APガラス性能一覧!$A$2:$M$6097,12,0),"")</f>
        <v/>
      </c>
      <c r="N5449" s="68" t="str">
        <f>IFERROR(VLOOKUP($B5449,APガラス性能一覧!$A$2:$M$6097,13,0),"")</f>
        <v/>
      </c>
    </row>
    <row r="5450" spans="2:14" x14ac:dyDescent="0.4">
      <c r="B5450" s="68" t="str">
        <f>IF($D$2="","",IF($E$2=0.65,IFERROR(IF(INDEX(APガラス性能一覧!A:A,MATCH(ROW(B5444),APガラス性能一覧!$O:$O,0))="","",INDEX(APガラス性能一覧!A:A,MATCH(ROW(B5444),APガラス性能一覧!$O:$O,0))),""),IFERROR(IF(INDEX(APガラス性能一覧!A:A,MATCH(ROW(B5444),APガラス性能一覧!$N:$N,0))="","",INDEX(APガラス性能一覧!A:A,MATCH(ROW(B5444),APガラス性能一覧!$N:$N,0))),"")))</f>
        <v/>
      </c>
      <c r="C5450" s="68" t="str">
        <f>IFERROR(VLOOKUP($B5450,APガラス性能一覧!$A$2:$M$6097,2,0),"")</f>
        <v/>
      </c>
      <c r="D5450" s="68" t="str">
        <f>IFERROR(VLOOKUP($B5450,APガラス性能一覧!$A$2:$M$6097,3,0),"")</f>
        <v/>
      </c>
      <c r="E5450" s="68" t="str">
        <f>IFERROR(VLOOKUP($B5450,APガラス性能一覧!$A$2:$M$6097,4,0),"")</f>
        <v/>
      </c>
      <c r="F5450" s="68" t="str">
        <f>IFERROR(VLOOKUP($B5450,APガラス性能一覧!$A$2:$M$6097,5,0),"")</f>
        <v/>
      </c>
      <c r="G5450" s="68" t="str">
        <f>IFERROR(VLOOKUP($B5450,APガラス性能一覧!$A$2:$M$6097,6,0),"")</f>
        <v/>
      </c>
      <c r="H5450" s="68" t="str">
        <f>IFERROR(VLOOKUP($B5450,APガラス性能一覧!$A$2:$M$6097,7,0),"")</f>
        <v/>
      </c>
      <c r="I5450" s="68" t="str">
        <f>IFERROR(VLOOKUP($B5450,APガラス性能一覧!$A$2:$M$6097,8,0),"")</f>
        <v/>
      </c>
      <c r="J5450" s="68" t="str">
        <f>IFERROR(VLOOKUP($B5450,APガラス性能一覧!$A$2:$M$6097,9,0),"")</f>
        <v/>
      </c>
      <c r="K5450" s="68" t="str">
        <f>IFERROR(VLOOKUP($B5450,APガラス性能一覧!$A$2:$M$6097,10,0),"")</f>
        <v/>
      </c>
      <c r="L5450" s="68" t="str">
        <f>IFERROR(VLOOKUP($B5450,APガラス性能一覧!$A$2:$M$6097,11,0),"")</f>
        <v/>
      </c>
      <c r="M5450" s="68" t="str">
        <f>IFERROR(VLOOKUP($B5450,APガラス性能一覧!$A$2:$M$6097,12,0),"")</f>
        <v/>
      </c>
      <c r="N5450" s="68" t="str">
        <f>IFERROR(VLOOKUP($B5450,APガラス性能一覧!$A$2:$M$6097,13,0),"")</f>
        <v/>
      </c>
    </row>
    <row r="5451" spans="2:14" x14ac:dyDescent="0.4">
      <c r="B5451" s="68" t="str">
        <f>IF($D$2="","",IF($E$2=0.65,IFERROR(IF(INDEX(APガラス性能一覧!A:A,MATCH(ROW(B5445),APガラス性能一覧!$O:$O,0))="","",INDEX(APガラス性能一覧!A:A,MATCH(ROW(B5445),APガラス性能一覧!$O:$O,0))),""),IFERROR(IF(INDEX(APガラス性能一覧!A:A,MATCH(ROW(B5445),APガラス性能一覧!$N:$N,0))="","",INDEX(APガラス性能一覧!A:A,MATCH(ROW(B5445),APガラス性能一覧!$N:$N,0))),"")))</f>
        <v/>
      </c>
      <c r="C5451" s="68" t="str">
        <f>IFERROR(VLOOKUP($B5451,APガラス性能一覧!$A$2:$M$6097,2,0),"")</f>
        <v/>
      </c>
      <c r="D5451" s="68" t="str">
        <f>IFERROR(VLOOKUP($B5451,APガラス性能一覧!$A$2:$M$6097,3,0),"")</f>
        <v/>
      </c>
      <c r="E5451" s="68" t="str">
        <f>IFERROR(VLOOKUP($B5451,APガラス性能一覧!$A$2:$M$6097,4,0),"")</f>
        <v/>
      </c>
      <c r="F5451" s="68" t="str">
        <f>IFERROR(VLOOKUP($B5451,APガラス性能一覧!$A$2:$M$6097,5,0),"")</f>
        <v/>
      </c>
      <c r="G5451" s="68" t="str">
        <f>IFERROR(VLOOKUP($B5451,APガラス性能一覧!$A$2:$M$6097,6,0),"")</f>
        <v/>
      </c>
      <c r="H5451" s="68" t="str">
        <f>IFERROR(VLOOKUP($B5451,APガラス性能一覧!$A$2:$M$6097,7,0),"")</f>
        <v/>
      </c>
      <c r="I5451" s="68" t="str">
        <f>IFERROR(VLOOKUP($B5451,APガラス性能一覧!$A$2:$M$6097,8,0),"")</f>
        <v/>
      </c>
      <c r="J5451" s="68" t="str">
        <f>IFERROR(VLOOKUP($B5451,APガラス性能一覧!$A$2:$M$6097,9,0),"")</f>
        <v/>
      </c>
      <c r="K5451" s="68" t="str">
        <f>IFERROR(VLOOKUP($B5451,APガラス性能一覧!$A$2:$M$6097,10,0),"")</f>
        <v/>
      </c>
      <c r="L5451" s="68" t="str">
        <f>IFERROR(VLOOKUP($B5451,APガラス性能一覧!$A$2:$M$6097,11,0),"")</f>
        <v/>
      </c>
      <c r="M5451" s="68" t="str">
        <f>IFERROR(VLOOKUP($B5451,APガラス性能一覧!$A$2:$M$6097,12,0),"")</f>
        <v/>
      </c>
      <c r="N5451" s="68" t="str">
        <f>IFERROR(VLOOKUP($B5451,APガラス性能一覧!$A$2:$M$6097,13,0),"")</f>
        <v/>
      </c>
    </row>
    <row r="5452" spans="2:14" x14ac:dyDescent="0.4">
      <c r="B5452" s="68" t="str">
        <f>IF($D$2="","",IF($E$2=0.65,IFERROR(IF(INDEX(APガラス性能一覧!A:A,MATCH(ROW(B5446),APガラス性能一覧!$O:$O,0))="","",INDEX(APガラス性能一覧!A:A,MATCH(ROW(B5446),APガラス性能一覧!$O:$O,0))),""),IFERROR(IF(INDEX(APガラス性能一覧!A:A,MATCH(ROW(B5446),APガラス性能一覧!$N:$N,0))="","",INDEX(APガラス性能一覧!A:A,MATCH(ROW(B5446),APガラス性能一覧!$N:$N,0))),"")))</f>
        <v/>
      </c>
      <c r="C5452" s="68" t="str">
        <f>IFERROR(VLOOKUP($B5452,APガラス性能一覧!$A$2:$M$6097,2,0),"")</f>
        <v/>
      </c>
      <c r="D5452" s="68" t="str">
        <f>IFERROR(VLOOKUP($B5452,APガラス性能一覧!$A$2:$M$6097,3,0),"")</f>
        <v/>
      </c>
      <c r="E5452" s="68" t="str">
        <f>IFERROR(VLOOKUP($B5452,APガラス性能一覧!$A$2:$M$6097,4,0),"")</f>
        <v/>
      </c>
      <c r="F5452" s="68" t="str">
        <f>IFERROR(VLOOKUP($B5452,APガラス性能一覧!$A$2:$M$6097,5,0),"")</f>
        <v/>
      </c>
      <c r="G5452" s="68" t="str">
        <f>IFERROR(VLOOKUP($B5452,APガラス性能一覧!$A$2:$M$6097,6,0),"")</f>
        <v/>
      </c>
      <c r="H5452" s="68" t="str">
        <f>IFERROR(VLOOKUP($B5452,APガラス性能一覧!$A$2:$M$6097,7,0),"")</f>
        <v/>
      </c>
      <c r="I5452" s="68" t="str">
        <f>IFERROR(VLOOKUP($B5452,APガラス性能一覧!$A$2:$M$6097,8,0),"")</f>
        <v/>
      </c>
      <c r="J5452" s="68" t="str">
        <f>IFERROR(VLOOKUP($B5452,APガラス性能一覧!$A$2:$M$6097,9,0),"")</f>
        <v/>
      </c>
      <c r="K5452" s="68" t="str">
        <f>IFERROR(VLOOKUP($B5452,APガラス性能一覧!$A$2:$M$6097,10,0),"")</f>
        <v/>
      </c>
      <c r="L5452" s="68" t="str">
        <f>IFERROR(VLOOKUP($B5452,APガラス性能一覧!$A$2:$M$6097,11,0),"")</f>
        <v/>
      </c>
      <c r="M5452" s="68" t="str">
        <f>IFERROR(VLOOKUP($B5452,APガラス性能一覧!$A$2:$M$6097,12,0),"")</f>
        <v/>
      </c>
      <c r="N5452" s="68" t="str">
        <f>IFERROR(VLOOKUP($B5452,APガラス性能一覧!$A$2:$M$6097,13,0),"")</f>
        <v/>
      </c>
    </row>
    <row r="5453" spans="2:14" x14ac:dyDescent="0.4">
      <c r="B5453" s="68" t="str">
        <f>IF($D$2="","",IF($E$2=0.65,IFERROR(IF(INDEX(APガラス性能一覧!A:A,MATCH(ROW(B5447),APガラス性能一覧!$O:$O,0))="","",INDEX(APガラス性能一覧!A:A,MATCH(ROW(B5447),APガラス性能一覧!$O:$O,0))),""),IFERROR(IF(INDEX(APガラス性能一覧!A:A,MATCH(ROW(B5447),APガラス性能一覧!$N:$N,0))="","",INDEX(APガラス性能一覧!A:A,MATCH(ROW(B5447),APガラス性能一覧!$N:$N,0))),"")))</f>
        <v/>
      </c>
      <c r="C5453" s="68" t="str">
        <f>IFERROR(VLOOKUP($B5453,APガラス性能一覧!$A$2:$M$6097,2,0),"")</f>
        <v/>
      </c>
      <c r="D5453" s="68" t="str">
        <f>IFERROR(VLOOKUP($B5453,APガラス性能一覧!$A$2:$M$6097,3,0),"")</f>
        <v/>
      </c>
      <c r="E5453" s="68" t="str">
        <f>IFERROR(VLOOKUP($B5453,APガラス性能一覧!$A$2:$M$6097,4,0),"")</f>
        <v/>
      </c>
      <c r="F5453" s="68" t="str">
        <f>IFERROR(VLOOKUP($B5453,APガラス性能一覧!$A$2:$M$6097,5,0),"")</f>
        <v/>
      </c>
      <c r="G5453" s="68" t="str">
        <f>IFERROR(VLOOKUP($B5453,APガラス性能一覧!$A$2:$M$6097,6,0),"")</f>
        <v/>
      </c>
      <c r="H5453" s="68" t="str">
        <f>IFERROR(VLOOKUP($B5453,APガラス性能一覧!$A$2:$M$6097,7,0),"")</f>
        <v/>
      </c>
      <c r="I5453" s="68" t="str">
        <f>IFERROR(VLOOKUP($B5453,APガラス性能一覧!$A$2:$M$6097,8,0),"")</f>
        <v/>
      </c>
      <c r="J5453" s="68" t="str">
        <f>IFERROR(VLOOKUP($B5453,APガラス性能一覧!$A$2:$M$6097,9,0),"")</f>
        <v/>
      </c>
      <c r="K5453" s="68" t="str">
        <f>IFERROR(VLOOKUP($B5453,APガラス性能一覧!$A$2:$M$6097,10,0),"")</f>
        <v/>
      </c>
      <c r="L5453" s="68" t="str">
        <f>IFERROR(VLOOKUP($B5453,APガラス性能一覧!$A$2:$M$6097,11,0),"")</f>
        <v/>
      </c>
      <c r="M5453" s="68" t="str">
        <f>IFERROR(VLOOKUP($B5453,APガラス性能一覧!$A$2:$M$6097,12,0),"")</f>
        <v/>
      </c>
      <c r="N5453" s="68" t="str">
        <f>IFERROR(VLOOKUP($B5453,APガラス性能一覧!$A$2:$M$6097,13,0),"")</f>
        <v/>
      </c>
    </row>
    <row r="5454" spans="2:14" x14ac:dyDescent="0.4">
      <c r="B5454" s="68" t="str">
        <f>IF($D$2="","",IF($E$2=0.65,IFERROR(IF(INDEX(APガラス性能一覧!A:A,MATCH(ROW(B5448),APガラス性能一覧!$O:$O,0))="","",INDEX(APガラス性能一覧!A:A,MATCH(ROW(B5448),APガラス性能一覧!$O:$O,0))),""),IFERROR(IF(INDEX(APガラス性能一覧!A:A,MATCH(ROW(B5448),APガラス性能一覧!$N:$N,0))="","",INDEX(APガラス性能一覧!A:A,MATCH(ROW(B5448),APガラス性能一覧!$N:$N,0))),"")))</f>
        <v/>
      </c>
      <c r="C5454" s="68" t="str">
        <f>IFERROR(VLOOKUP($B5454,APガラス性能一覧!$A$2:$M$6097,2,0),"")</f>
        <v/>
      </c>
      <c r="D5454" s="68" t="str">
        <f>IFERROR(VLOOKUP($B5454,APガラス性能一覧!$A$2:$M$6097,3,0),"")</f>
        <v/>
      </c>
      <c r="E5454" s="68" t="str">
        <f>IFERROR(VLOOKUP($B5454,APガラス性能一覧!$A$2:$M$6097,4,0),"")</f>
        <v/>
      </c>
      <c r="F5454" s="68" t="str">
        <f>IFERROR(VLOOKUP($B5454,APガラス性能一覧!$A$2:$M$6097,5,0),"")</f>
        <v/>
      </c>
      <c r="G5454" s="68" t="str">
        <f>IFERROR(VLOOKUP($B5454,APガラス性能一覧!$A$2:$M$6097,6,0),"")</f>
        <v/>
      </c>
      <c r="H5454" s="68" t="str">
        <f>IFERROR(VLOOKUP($B5454,APガラス性能一覧!$A$2:$M$6097,7,0),"")</f>
        <v/>
      </c>
      <c r="I5454" s="68" t="str">
        <f>IFERROR(VLOOKUP($B5454,APガラス性能一覧!$A$2:$M$6097,8,0),"")</f>
        <v/>
      </c>
      <c r="J5454" s="68" t="str">
        <f>IFERROR(VLOOKUP($B5454,APガラス性能一覧!$A$2:$M$6097,9,0),"")</f>
        <v/>
      </c>
      <c r="K5454" s="68" t="str">
        <f>IFERROR(VLOOKUP($B5454,APガラス性能一覧!$A$2:$M$6097,10,0),"")</f>
        <v/>
      </c>
      <c r="L5454" s="68" t="str">
        <f>IFERROR(VLOOKUP($B5454,APガラス性能一覧!$A$2:$M$6097,11,0),"")</f>
        <v/>
      </c>
      <c r="M5454" s="68" t="str">
        <f>IFERROR(VLOOKUP($B5454,APガラス性能一覧!$A$2:$M$6097,12,0),"")</f>
        <v/>
      </c>
      <c r="N5454" s="68" t="str">
        <f>IFERROR(VLOOKUP($B5454,APガラス性能一覧!$A$2:$M$6097,13,0),"")</f>
        <v/>
      </c>
    </row>
    <row r="5455" spans="2:14" x14ac:dyDescent="0.4">
      <c r="B5455" s="68" t="str">
        <f>IF($D$2="","",IF($E$2=0.65,IFERROR(IF(INDEX(APガラス性能一覧!A:A,MATCH(ROW(B5449),APガラス性能一覧!$O:$O,0))="","",INDEX(APガラス性能一覧!A:A,MATCH(ROW(B5449),APガラス性能一覧!$O:$O,0))),""),IFERROR(IF(INDEX(APガラス性能一覧!A:A,MATCH(ROW(B5449),APガラス性能一覧!$N:$N,0))="","",INDEX(APガラス性能一覧!A:A,MATCH(ROW(B5449),APガラス性能一覧!$N:$N,0))),"")))</f>
        <v/>
      </c>
      <c r="C5455" s="68" t="str">
        <f>IFERROR(VLOOKUP($B5455,APガラス性能一覧!$A$2:$M$6097,2,0),"")</f>
        <v/>
      </c>
      <c r="D5455" s="68" t="str">
        <f>IFERROR(VLOOKUP($B5455,APガラス性能一覧!$A$2:$M$6097,3,0),"")</f>
        <v/>
      </c>
      <c r="E5455" s="68" t="str">
        <f>IFERROR(VLOOKUP($B5455,APガラス性能一覧!$A$2:$M$6097,4,0),"")</f>
        <v/>
      </c>
      <c r="F5455" s="68" t="str">
        <f>IFERROR(VLOOKUP($B5455,APガラス性能一覧!$A$2:$M$6097,5,0),"")</f>
        <v/>
      </c>
      <c r="G5455" s="68" t="str">
        <f>IFERROR(VLOOKUP($B5455,APガラス性能一覧!$A$2:$M$6097,6,0),"")</f>
        <v/>
      </c>
      <c r="H5455" s="68" t="str">
        <f>IFERROR(VLOOKUP($B5455,APガラス性能一覧!$A$2:$M$6097,7,0),"")</f>
        <v/>
      </c>
      <c r="I5455" s="68" t="str">
        <f>IFERROR(VLOOKUP($B5455,APガラス性能一覧!$A$2:$M$6097,8,0),"")</f>
        <v/>
      </c>
      <c r="J5455" s="68" t="str">
        <f>IFERROR(VLOOKUP($B5455,APガラス性能一覧!$A$2:$M$6097,9,0),"")</f>
        <v/>
      </c>
      <c r="K5455" s="68" t="str">
        <f>IFERROR(VLOOKUP($B5455,APガラス性能一覧!$A$2:$M$6097,10,0),"")</f>
        <v/>
      </c>
      <c r="L5455" s="68" t="str">
        <f>IFERROR(VLOOKUP($B5455,APガラス性能一覧!$A$2:$M$6097,11,0),"")</f>
        <v/>
      </c>
      <c r="M5455" s="68" t="str">
        <f>IFERROR(VLOOKUP($B5455,APガラス性能一覧!$A$2:$M$6097,12,0),"")</f>
        <v/>
      </c>
      <c r="N5455" s="68" t="str">
        <f>IFERROR(VLOOKUP($B5455,APガラス性能一覧!$A$2:$M$6097,13,0),"")</f>
        <v/>
      </c>
    </row>
    <row r="5456" spans="2:14" x14ac:dyDescent="0.4">
      <c r="B5456" s="68" t="str">
        <f>IF($D$2="","",IF($E$2=0.65,IFERROR(IF(INDEX(APガラス性能一覧!A:A,MATCH(ROW(B5450),APガラス性能一覧!$O:$O,0))="","",INDEX(APガラス性能一覧!A:A,MATCH(ROW(B5450),APガラス性能一覧!$O:$O,0))),""),IFERROR(IF(INDEX(APガラス性能一覧!A:A,MATCH(ROW(B5450),APガラス性能一覧!$N:$N,0))="","",INDEX(APガラス性能一覧!A:A,MATCH(ROW(B5450),APガラス性能一覧!$N:$N,0))),"")))</f>
        <v/>
      </c>
      <c r="C5456" s="68" t="str">
        <f>IFERROR(VLOOKUP($B5456,APガラス性能一覧!$A$2:$M$6097,2,0),"")</f>
        <v/>
      </c>
      <c r="D5456" s="68" t="str">
        <f>IFERROR(VLOOKUP($B5456,APガラス性能一覧!$A$2:$M$6097,3,0),"")</f>
        <v/>
      </c>
      <c r="E5456" s="68" t="str">
        <f>IFERROR(VLOOKUP($B5456,APガラス性能一覧!$A$2:$M$6097,4,0),"")</f>
        <v/>
      </c>
      <c r="F5456" s="68" t="str">
        <f>IFERROR(VLOOKUP($B5456,APガラス性能一覧!$A$2:$M$6097,5,0),"")</f>
        <v/>
      </c>
      <c r="G5456" s="68" t="str">
        <f>IFERROR(VLOOKUP($B5456,APガラス性能一覧!$A$2:$M$6097,6,0),"")</f>
        <v/>
      </c>
      <c r="H5456" s="68" t="str">
        <f>IFERROR(VLOOKUP($B5456,APガラス性能一覧!$A$2:$M$6097,7,0),"")</f>
        <v/>
      </c>
      <c r="I5456" s="68" t="str">
        <f>IFERROR(VLOOKUP($B5456,APガラス性能一覧!$A$2:$M$6097,8,0),"")</f>
        <v/>
      </c>
      <c r="J5456" s="68" t="str">
        <f>IFERROR(VLOOKUP($B5456,APガラス性能一覧!$A$2:$M$6097,9,0),"")</f>
        <v/>
      </c>
      <c r="K5456" s="68" t="str">
        <f>IFERROR(VLOOKUP($B5456,APガラス性能一覧!$A$2:$M$6097,10,0),"")</f>
        <v/>
      </c>
      <c r="L5456" s="68" t="str">
        <f>IFERROR(VLOOKUP($B5456,APガラス性能一覧!$A$2:$M$6097,11,0),"")</f>
        <v/>
      </c>
      <c r="M5456" s="68" t="str">
        <f>IFERROR(VLOOKUP($B5456,APガラス性能一覧!$A$2:$M$6097,12,0),"")</f>
        <v/>
      </c>
      <c r="N5456" s="68" t="str">
        <f>IFERROR(VLOOKUP($B5456,APガラス性能一覧!$A$2:$M$6097,13,0),"")</f>
        <v/>
      </c>
    </row>
    <row r="5457" spans="2:14" x14ac:dyDescent="0.4">
      <c r="B5457" s="68" t="str">
        <f>IF($D$2="","",IF($E$2=0.65,IFERROR(IF(INDEX(APガラス性能一覧!A:A,MATCH(ROW(B5451),APガラス性能一覧!$O:$O,0))="","",INDEX(APガラス性能一覧!A:A,MATCH(ROW(B5451),APガラス性能一覧!$O:$O,0))),""),IFERROR(IF(INDEX(APガラス性能一覧!A:A,MATCH(ROW(B5451),APガラス性能一覧!$N:$N,0))="","",INDEX(APガラス性能一覧!A:A,MATCH(ROW(B5451),APガラス性能一覧!$N:$N,0))),"")))</f>
        <v/>
      </c>
      <c r="C5457" s="68" t="str">
        <f>IFERROR(VLOOKUP($B5457,APガラス性能一覧!$A$2:$M$6097,2,0),"")</f>
        <v/>
      </c>
      <c r="D5457" s="68" t="str">
        <f>IFERROR(VLOOKUP($B5457,APガラス性能一覧!$A$2:$M$6097,3,0),"")</f>
        <v/>
      </c>
      <c r="E5457" s="68" t="str">
        <f>IFERROR(VLOOKUP($B5457,APガラス性能一覧!$A$2:$M$6097,4,0),"")</f>
        <v/>
      </c>
      <c r="F5457" s="68" t="str">
        <f>IFERROR(VLOOKUP($B5457,APガラス性能一覧!$A$2:$M$6097,5,0),"")</f>
        <v/>
      </c>
      <c r="G5457" s="68" t="str">
        <f>IFERROR(VLOOKUP($B5457,APガラス性能一覧!$A$2:$M$6097,6,0),"")</f>
        <v/>
      </c>
      <c r="H5457" s="68" t="str">
        <f>IFERROR(VLOOKUP($B5457,APガラス性能一覧!$A$2:$M$6097,7,0),"")</f>
        <v/>
      </c>
      <c r="I5457" s="68" t="str">
        <f>IFERROR(VLOOKUP($B5457,APガラス性能一覧!$A$2:$M$6097,8,0),"")</f>
        <v/>
      </c>
      <c r="J5457" s="68" t="str">
        <f>IFERROR(VLOOKUP($B5457,APガラス性能一覧!$A$2:$M$6097,9,0),"")</f>
        <v/>
      </c>
      <c r="K5457" s="68" t="str">
        <f>IFERROR(VLOOKUP($B5457,APガラス性能一覧!$A$2:$M$6097,10,0),"")</f>
        <v/>
      </c>
      <c r="L5457" s="68" t="str">
        <f>IFERROR(VLOOKUP($B5457,APガラス性能一覧!$A$2:$M$6097,11,0),"")</f>
        <v/>
      </c>
      <c r="M5457" s="68" t="str">
        <f>IFERROR(VLOOKUP($B5457,APガラス性能一覧!$A$2:$M$6097,12,0),"")</f>
        <v/>
      </c>
      <c r="N5457" s="68" t="str">
        <f>IFERROR(VLOOKUP($B5457,APガラス性能一覧!$A$2:$M$6097,13,0),"")</f>
        <v/>
      </c>
    </row>
    <row r="5458" spans="2:14" x14ac:dyDescent="0.4">
      <c r="B5458" s="68" t="str">
        <f>IF($D$2="","",IF($E$2=0.65,IFERROR(IF(INDEX(APガラス性能一覧!A:A,MATCH(ROW(B5452),APガラス性能一覧!$O:$O,0))="","",INDEX(APガラス性能一覧!A:A,MATCH(ROW(B5452),APガラス性能一覧!$O:$O,0))),""),IFERROR(IF(INDEX(APガラス性能一覧!A:A,MATCH(ROW(B5452),APガラス性能一覧!$N:$N,0))="","",INDEX(APガラス性能一覧!A:A,MATCH(ROW(B5452),APガラス性能一覧!$N:$N,0))),"")))</f>
        <v/>
      </c>
      <c r="C5458" s="68" t="str">
        <f>IFERROR(VLOOKUP($B5458,APガラス性能一覧!$A$2:$M$6097,2,0),"")</f>
        <v/>
      </c>
      <c r="D5458" s="68" t="str">
        <f>IFERROR(VLOOKUP($B5458,APガラス性能一覧!$A$2:$M$6097,3,0),"")</f>
        <v/>
      </c>
      <c r="E5458" s="68" t="str">
        <f>IFERROR(VLOOKUP($B5458,APガラス性能一覧!$A$2:$M$6097,4,0),"")</f>
        <v/>
      </c>
      <c r="F5458" s="68" t="str">
        <f>IFERROR(VLOOKUP($B5458,APガラス性能一覧!$A$2:$M$6097,5,0),"")</f>
        <v/>
      </c>
      <c r="G5458" s="68" t="str">
        <f>IFERROR(VLOOKUP($B5458,APガラス性能一覧!$A$2:$M$6097,6,0),"")</f>
        <v/>
      </c>
      <c r="H5458" s="68" t="str">
        <f>IFERROR(VLOOKUP($B5458,APガラス性能一覧!$A$2:$M$6097,7,0),"")</f>
        <v/>
      </c>
      <c r="I5458" s="68" t="str">
        <f>IFERROR(VLOOKUP($B5458,APガラス性能一覧!$A$2:$M$6097,8,0),"")</f>
        <v/>
      </c>
      <c r="J5458" s="68" t="str">
        <f>IFERROR(VLOOKUP($B5458,APガラス性能一覧!$A$2:$M$6097,9,0),"")</f>
        <v/>
      </c>
      <c r="K5458" s="68" t="str">
        <f>IFERROR(VLOOKUP($B5458,APガラス性能一覧!$A$2:$M$6097,10,0),"")</f>
        <v/>
      </c>
      <c r="L5458" s="68" t="str">
        <f>IFERROR(VLOOKUP($B5458,APガラス性能一覧!$A$2:$M$6097,11,0),"")</f>
        <v/>
      </c>
      <c r="M5458" s="68" t="str">
        <f>IFERROR(VLOOKUP($B5458,APガラス性能一覧!$A$2:$M$6097,12,0),"")</f>
        <v/>
      </c>
      <c r="N5458" s="68" t="str">
        <f>IFERROR(VLOOKUP($B5458,APガラス性能一覧!$A$2:$M$6097,13,0),"")</f>
        <v/>
      </c>
    </row>
    <row r="5459" spans="2:14" x14ac:dyDescent="0.4">
      <c r="B5459" s="68" t="str">
        <f>IF($D$2="","",IF($E$2=0.65,IFERROR(IF(INDEX(APガラス性能一覧!A:A,MATCH(ROW(B5453),APガラス性能一覧!$O:$O,0))="","",INDEX(APガラス性能一覧!A:A,MATCH(ROW(B5453),APガラス性能一覧!$O:$O,0))),""),IFERROR(IF(INDEX(APガラス性能一覧!A:A,MATCH(ROW(B5453),APガラス性能一覧!$N:$N,0))="","",INDEX(APガラス性能一覧!A:A,MATCH(ROW(B5453),APガラス性能一覧!$N:$N,0))),"")))</f>
        <v/>
      </c>
      <c r="C5459" s="68" t="str">
        <f>IFERROR(VLOOKUP($B5459,APガラス性能一覧!$A$2:$M$6097,2,0),"")</f>
        <v/>
      </c>
      <c r="D5459" s="68" t="str">
        <f>IFERROR(VLOOKUP($B5459,APガラス性能一覧!$A$2:$M$6097,3,0),"")</f>
        <v/>
      </c>
      <c r="E5459" s="68" t="str">
        <f>IFERROR(VLOOKUP($B5459,APガラス性能一覧!$A$2:$M$6097,4,0),"")</f>
        <v/>
      </c>
      <c r="F5459" s="68" t="str">
        <f>IFERROR(VLOOKUP($B5459,APガラス性能一覧!$A$2:$M$6097,5,0),"")</f>
        <v/>
      </c>
      <c r="G5459" s="68" t="str">
        <f>IFERROR(VLOOKUP($B5459,APガラス性能一覧!$A$2:$M$6097,6,0),"")</f>
        <v/>
      </c>
      <c r="H5459" s="68" t="str">
        <f>IFERROR(VLOOKUP($B5459,APガラス性能一覧!$A$2:$M$6097,7,0),"")</f>
        <v/>
      </c>
      <c r="I5459" s="68" t="str">
        <f>IFERROR(VLOOKUP($B5459,APガラス性能一覧!$A$2:$M$6097,8,0),"")</f>
        <v/>
      </c>
      <c r="J5459" s="68" t="str">
        <f>IFERROR(VLOOKUP($B5459,APガラス性能一覧!$A$2:$M$6097,9,0),"")</f>
        <v/>
      </c>
      <c r="K5459" s="68" t="str">
        <f>IFERROR(VLOOKUP($B5459,APガラス性能一覧!$A$2:$M$6097,10,0),"")</f>
        <v/>
      </c>
      <c r="L5459" s="68" t="str">
        <f>IFERROR(VLOOKUP($B5459,APガラス性能一覧!$A$2:$M$6097,11,0),"")</f>
        <v/>
      </c>
      <c r="M5459" s="68" t="str">
        <f>IFERROR(VLOOKUP($B5459,APガラス性能一覧!$A$2:$M$6097,12,0),"")</f>
        <v/>
      </c>
      <c r="N5459" s="68" t="str">
        <f>IFERROR(VLOOKUP($B5459,APガラス性能一覧!$A$2:$M$6097,13,0),"")</f>
        <v/>
      </c>
    </row>
    <row r="5460" spans="2:14" x14ac:dyDescent="0.4">
      <c r="B5460" s="68" t="str">
        <f>IF($D$2="","",IF($E$2=0.65,IFERROR(IF(INDEX(APガラス性能一覧!A:A,MATCH(ROW(B5454),APガラス性能一覧!$O:$O,0))="","",INDEX(APガラス性能一覧!A:A,MATCH(ROW(B5454),APガラス性能一覧!$O:$O,0))),""),IFERROR(IF(INDEX(APガラス性能一覧!A:A,MATCH(ROW(B5454),APガラス性能一覧!$N:$N,0))="","",INDEX(APガラス性能一覧!A:A,MATCH(ROW(B5454),APガラス性能一覧!$N:$N,0))),"")))</f>
        <v/>
      </c>
      <c r="C5460" s="68" t="str">
        <f>IFERROR(VLOOKUP($B5460,APガラス性能一覧!$A$2:$M$6097,2,0),"")</f>
        <v/>
      </c>
      <c r="D5460" s="68" t="str">
        <f>IFERROR(VLOOKUP($B5460,APガラス性能一覧!$A$2:$M$6097,3,0),"")</f>
        <v/>
      </c>
      <c r="E5460" s="68" t="str">
        <f>IFERROR(VLOOKUP($B5460,APガラス性能一覧!$A$2:$M$6097,4,0),"")</f>
        <v/>
      </c>
      <c r="F5460" s="68" t="str">
        <f>IFERROR(VLOOKUP($B5460,APガラス性能一覧!$A$2:$M$6097,5,0),"")</f>
        <v/>
      </c>
      <c r="G5460" s="68" t="str">
        <f>IFERROR(VLOOKUP($B5460,APガラス性能一覧!$A$2:$M$6097,6,0),"")</f>
        <v/>
      </c>
      <c r="H5460" s="68" t="str">
        <f>IFERROR(VLOOKUP($B5460,APガラス性能一覧!$A$2:$M$6097,7,0),"")</f>
        <v/>
      </c>
      <c r="I5460" s="68" t="str">
        <f>IFERROR(VLOOKUP($B5460,APガラス性能一覧!$A$2:$M$6097,8,0),"")</f>
        <v/>
      </c>
      <c r="J5460" s="68" t="str">
        <f>IFERROR(VLOOKUP($B5460,APガラス性能一覧!$A$2:$M$6097,9,0),"")</f>
        <v/>
      </c>
      <c r="K5460" s="68" t="str">
        <f>IFERROR(VLOOKUP($B5460,APガラス性能一覧!$A$2:$M$6097,10,0),"")</f>
        <v/>
      </c>
      <c r="L5460" s="68" t="str">
        <f>IFERROR(VLOOKUP($B5460,APガラス性能一覧!$A$2:$M$6097,11,0),"")</f>
        <v/>
      </c>
      <c r="M5460" s="68" t="str">
        <f>IFERROR(VLOOKUP($B5460,APガラス性能一覧!$A$2:$M$6097,12,0),"")</f>
        <v/>
      </c>
      <c r="N5460" s="68" t="str">
        <f>IFERROR(VLOOKUP($B5460,APガラス性能一覧!$A$2:$M$6097,13,0),"")</f>
        <v/>
      </c>
    </row>
    <row r="5461" spans="2:14" x14ac:dyDescent="0.4">
      <c r="B5461" s="68" t="str">
        <f>IF($D$2="","",IF($E$2=0.65,IFERROR(IF(INDEX(APガラス性能一覧!A:A,MATCH(ROW(B5455),APガラス性能一覧!$O:$O,0))="","",INDEX(APガラス性能一覧!A:A,MATCH(ROW(B5455),APガラス性能一覧!$O:$O,0))),""),IFERROR(IF(INDEX(APガラス性能一覧!A:A,MATCH(ROW(B5455),APガラス性能一覧!$N:$N,0))="","",INDEX(APガラス性能一覧!A:A,MATCH(ROW(B5455),APガラス性能一覧!$N:$N,0))),"")))</f>
        <v/>
      </c>
      <c r="C5461" s="68" t="str">
        <f>IFERROR(VLOOKUP($B5461,APガラス性能一覧!$A$2:$M$6097,2,0),"")</f>
        <v/>
      </c>
      <c r="D5461" s="68" t="str">
        <f>IFERROR(VLOOKUP($B5461,APガラス性能一覧!$A$2:$M$6097,3,0),"")</f>
        <v/>
      </c>
      <c r="E5461" s="68" t="str">
        <f>IFERROR(VLOOKUP($B5461,APガラス性能一覧!$A$2:$M$6097,4,0),"")</f>
        <v/>
      </c>
      <c r="F5461" s="68" t="str">
        <f>IFERROR(VLOOKUP($B5461,APガラス性能一覧!$A$2:$M$6097,5,0),"")</f>
        <v/>
      </c>
      <c r="G5461" s="68" t="str">
        <f>IFERROR(VLOOKUP($B5461,APガラス性能一覧!$A$2:$M$6097,6,0),"")</f>
        <v/>
      </c>
      <c r="H5461" s="68" t="str">
        <f>IFERROR(VLOOKUP($B5461,APガラス性能一覧!$A$2:$M$6097,7,0),"")</f>
        <v/>
      </c>
      <c r="I5461" s="68" t="str">
        <f>IFERROR(VLOOKUP($B5461,APガラス性能一覧!$A$2:$M$6097,8,0),"")</f>
        <v/>
      </c>
      <c r="J5461" s="68" t="str">
        <f>IFERROR(VLOOKUP($B5461,APガラス性能一覧!$A$2:$M$6097,9,0),"")</f>
        <v/>
      </c>
      <c r="K5461" s="68" t="str">
        <f>IFERROR(VLOOKUP($B5461,APガラス性能一覧!$A$2:$M$6097,10,0),"")</f>
        <v/>
      </c>
      <c r="L5461" s="68" t="str">
        <f>IFERROR(VLOOKUP($B5461,APガラス性能一覧!$A$2:$M$6097,11,0),"")</f>
        <v/>
      </c>
      <c r="M5461" s="68" t="str">
        <f>IFERROR(VLOOKUP($B5461,APガラス性能一覧!$A$2:$M$6097,12,0),"")</f>
        <v/>
      </c>
      <c r="N5461" s="68" t="str">
        <f>IFERROR(VLOOKUP($B5461,APガラス性能一覧!$A$2:$M$6097,13,0),"")</f>
        <v/>
      </c>
    </row>
    <row r="5462" spans="2:14" x14ac:dyDescent="0.4">
      <c r="B5462" s="68" t="str">
        <f>IF($D$2="","",IF($E$2=0.65,IFERROR(IF(INDEX(APガラス性能一覧!A:A,MATCH(ROW(B5456),APガラス性能一覧!$O:$O,0))="","",INDEX(APガラス性能一覧!A:A,MATCH(ROW(B5456),APガラス性能一覧!$O:$O,0))),""),IFERROR(IF(INDEX(APガラス性能一覧!A:A,MATCH(ROW(B5456),APガラス性能一覧!$N:$N,0))="","",INDEX(APガラス性能一覧!A:A,MATCH(ROW(B5456),APガラス性能一覧!$N:$N,0))),"")))</f>
        <v/>
      </c>
      <c r="C5462" s="68" t="str">
        <f>IFERROR(VLOOKUP($B5462,APガラス性能一覧!$A$2:$M$6097,2,0),"")</f>
        <v/>
      </c>
      <c r="D5462" s="68" t="str">
        <f>IFERROR(VLOOKUP($B5462,APガラス性能一覧!$A$2:$M$6097,3,0),"")</f>
        <v/>
      </c>
      <c r="E5462" s="68" t="str">
        <f>IFERROR(VLOOKUP($B5462,APガラス性能一覧!$A$2:$M$6097,4,0),"")</f>
        <v/>
      </c>
      <c r="F5462" s="68" t="str">
        <f>IFERROR(VLOOKUP($B5462,APガラス性能一覧!$A$2:$M$6097,5,0),"")</f>
        <v/>
      </c>
      <c r="G5462" s="68" t="str">
        <f>IFERROR(VLOOKUP($B5462,APガラス性能一覧!$A$2:$M$6097,6,0),"")</f>
        <v/>
      </c>
      <c r="H5462" s="68" t="str">
        <f>IFERROR(VLOOKUP($B5462,APガラス性能一覧!$A$2:$M$6097,7,0),"")</f>
        <v/>
      </c>
      <c r="I5462" s="68" t="str">
        <f>IFERROR(VLOOKUP($B5462,APガラス性能一覧!$A$2:$M$6097,8,0),"")</f>
        <v/>
      </c>
      <c r="J5462" s="68" t="str">
        <f>IFERROR(VLOOKUP($B5462,APガラス性能一覧!$A$2:$M$6097,9,0),"")</f>
        <v/>
      </c>
      <c r="K5462" s="68" t="str">
        <f>IFERROR(VLOOKUP($B5462,APガラス性能一覧!$A$2:$M$6097,10,0),"")</f>
        <v/>
      </c>
      <c r="L5462" s="68" t="str">
        <f>IFERROR(VLOOKUP($B5462,APガラス性能一覧!$A$2:$M$6097,11,0),"")</f>
        <v/>
      </c>
      <c r="M5462" s="68" t="str">
        <f>IFERROR(VLOOKUP($B5462,APガラス性能一覧!$A$2:$M$6097,12,0),"")</f>
        <v/>
      </c>
      <c r="N5462" s="68" t="str">
        <f>IFERROR(VLOOKUP($B5462,APガラス性能一覧!$A$2:$M$6097,13,0),"")</f>
        <v/>
      </c>
    </row>
    <row r="5463" spans="2:14" x14ac:dyDescent="0.4">
      <c r="B5463" s="68" t="str">
        <f>IF($D$2="","",IF($E$2=0.65,IFERROR(IF(INDEX(APガラス性能一覧!A:A,MATCH(ROW(B5457),APガラス性能一覧!$O:$O,0))="","",INDEX(APガラス性能一覧!A:A,MATCH(ROW(B5457),APガラス性能一覧!$O:$O,0))),""),IFERROR(IF(INDEX(APガラス性能一覧!A:A,MATCH(ROW(B5457),APガラス性能一覧!$N:$N,0))="","",INDEX(APガラス性能一覧!A:A,MATCH(ROW(B5457),APガラス性能一覧!$N:$N,0))),"")))</f>
        <v/>
      </c>
      <c r="C5463" s="68" t="str">
        <f>IFERROR(VLOOKUP($B5463,APガラス性能一覧!$A$2:$M$6097,2,0),"")</f>
        <v/>
      </c>
      <c r="D5463" s="68" t="str">
        <f>IFERROR(VLOOKUP($B5463,APガラス性能一覧!$A$2:$M$6097,3,0),"")</f>
        <v/>
      </c>
      <c r="E5463" s="68" t="str">
        <f>IFERROR(VLOOKUP($B5463,APガラス性能一覧!$A$2:$M$6097,4,0),"")</f>
        <v/>
      </c>
      <c r="F5463" s="68" t="str">
        <f>IFERROR(VLOOKUP($B5463,APガラス性能一覧!$A$2:$M$6097,5,0),"")</f>
        <v/>
      </c>
      <c r="G5463" s="68" t="str">
        <f>IFERROR(VLOOKUP($B5463,APガラス性能一覧!$A$2:$M$6097,6,0),"")</f>
        <v/>
      </c>
      <c r="H5463" s="68" t="str">
        <f>IFERROR(VLOOKUP($B5463,APガラス性能一覧!$A$2:$M$6097,7,0),"")</f>
        <v/>
      </c>
      <c r="I5463" s="68" t="str">
        <f>IFERROR(VLOOKUP($B5463,APガラス性能一覧!$A$2:$M$6097,8,0),"")</f>
        <v/>
      </c>
      <c r="J5463" s="68" t="str">
        <f>IFERROR(VLOOKUP($B5463,APガラス性能一覧!$A$2:$M$6097,9,0),"")</f>
        <v/>
      </c>
      <c r="K5463" s="68" t="str">
        <f>IFERROR(VLOOKUP($B5463,APガラス性能一覧!$A$2:$M$6097,10,0),"")</f>
        <v/>
      </c>
      <c r="L5463" s="68" t="str">
        <f>IFERROR(VLOOKUP($B5463,APガラス性能一覧!$A$2:$M$6097,11,0),"")</f>
        <v/>
      </c>
      <c r="M5463" s="68" t="str">
        <f>IFERROR(VLOOKUP($B5463,APガラス性能一覧!$A$2:$M$6097,12,0),"")</f>
        <v/>
      </c>
      <c r="N5463" s="68" t="str">
        <f>IFERROR(VLOOKUP($B5463,APガラス性能一覧!$A$2:$M$6097,13,0),"")</f>
        <v/>
      </c>
    </row>
    <row r="5464" spans="2:14" x14ac:dyDescent="0.4">
      <c r="B5464" s="68" t="str">
        <f>IF($D$2="","",IF($E$2=0.65,IFERROR(IF(INDEX(APガラス性能一覧!A:A,MATCH(ROW(B5458),APガラス性能一覧!$O:$O,0))="","",INDEX(APガラス性能一覧!A:A,MATCH(ROW(B5458),APガラス性能一覧!$O:$O,0))),""),IFERROR(IF(INDEX(APガラス性能一覧!A:A,MATCH(ROW(B5458),APガラス性能一覧!$N:$N,0))="","",INDEX(APガラス性能一覧!A:A,MATCH(ROW(B5458),APガラス性能一覧!$N:$N,0))),"")))</f>
        <v/>
      </c>
      <c r="C5464" s="68" t="str">
        <f>IFERROR(VLOOKUP($B5464,APガラス性能一覧!$A$2:$M$6097,2,0),"")</f>
        <v/>
      </c>
      <c r="D5464" s="68" t="str">
        <f>IFERROR(VLOOKUP($B5464,APガラス性能一覧!$A$2:$M$6097,3,0),"")</f>
        <v/>
      </c>
      <c r="E5464" s="68" t="str">
        <f>IFERROR(VLOOKUP($B5464,APガラス性能一覧!$A$2:$M$6097,4,0),"")</f>
        <v/>
      </c>
      <c r="F5464" s="68" t="str">
        <f>IFERROR(VLOOKUP($B5464,APガラス性能一覧!$A$2:$M$6097,5,0),"")</f>
        <v/>
      </c>
      <c r="G5464" s="68" t="str">
        <f>IFERROR(VLOOKUP($B5464,APガラス性能一覧!$A$2:$M$6097,6,0),"")</f>
        <v/>
      </c>
      <c r="H5464" s="68" t="str">
        <f>IFERROR(VLOOKUP($B5464,APガラス性能一覧!$A$2:$M$6097,7,0),"")</f>
        <v/>
      </c>
      <c r="I5464" s="68" t="str">
        <f>IFERROR(VLOOKUP($B5464,APガラス性能一覧!$A$2:$M$6097,8,0),"")</f>
        <v/>
      </c>
      <c r="J5464" s="68" t="str">
        <f>IFERROR(VLOOKUP($B5464,APガラス性能一覧!$A$2:$M$6097,9,0),"")</f>
        <v/>
      </c>
      <c r="K5464" s="68" t="str">
        <f>IFERROR(VLOOKUP($B5464,APガラス性能一覧!$A$2:$M$6097,10,0),"")</f>
        <v/>
      </c>
      <c r="L5464" s="68" t="str">
        <f>IFERROR(VLOOKUP($B5464,APガラス性能一覧!$A$2:$M$6097,11,0),"")</f>
        <v/>
      </c>
      <c r="M5464" s="68" t="str">
        <f>IFERROR(VLOOKUP($B5464,APガラス性能一覧!$A$2:$M$6097,12,0),"")</f>
        <v/>
      </c>
      <c r="N5464" s="68" t="str">
        <f>IFERROR(VLOOKUP($B5464,APガラス性能一覧!$A$2:$M$6097,13,0),"")</f>
        <v/>
      </c>
    </row>
    <row r="5465" spans="2:14" x14ac:dyDescent="0.4">
      <c r="B5465" s="68" t="str">
        <f>IF($D$2="","",IF($E$2=0.65,IFERROR(IF(INDEX(APガラス性能一覧!A:A,MATCH(ROW(B5459),APガラス性能一覧!$O:$O,0))="","",INDEX(APガラス性能一覧!A:A,MATCH(ROW(B5459),APガラス性能一覧!$O:$O,0))),""),IFERROR(IF(INDEX(APガラス性能一覧!A:A,MATCH(ROW(B5459),APガラス性能一覧!$N:$N,0))="","",INDEX(APガラス性能一覧!A:A,MATCH(ROW(B5459),APガラス性能一覧!$N:$N,0))),"")))</f>
        <v/>
      </c>
      <c r="C5465" s="68" t="str">
        <f>IFERROR(VLOOKUP($B5465,APガラス性能一覧!$A$2:$M$6097,2,0),"")</f>
        <v/>
      </c>
      <c r="D5465" s="68" t="str">
        <f>IFERROR(VLOOKUP($B5465,APガラス性能一覧!$A$2:$M$6097,3,0),"")</f>
        <v/>
      </c>
      <c r="E5465" s="68" t="str">
        <f>IFERROR(VLOOKUP($B5465,APガラス性能一覧!$A$2:$M$6097,4,0),"")</f>
        <v/>
      </c>
      <c r="F5465" s="68" t="str">
        <f>IFERROR(VLOOKUP($B5465,APガラス性能一覧!$A$2:$M$6097,5,0),"")</f>
        <v/>
      </c>
      <c r="G5465" s="68" t="str">
        <f>IFERROR(VLOOKUP($B5465,APガラス性能一覧!$A$2:$M$6097,6,0),"")</f>
        <v/>
      </c>
      <c r="H5465" s="68" t="str">
        <f>IFERROR(VLOOKUP($B5465,APガラス性能一覧!$A$2:$M$6097,7,0),"")</f>
        <v/>
      </c>
      <c r="I5465" s="68" t="str">
        <f>IFERROR(VLOOKUP($B5465,APガラス性能一覧!$A$2:$M$6097,8,0),"")</f>
        <v/>
      </c>
      <c r="J5465" s="68" t="str">
        <f>IFERROR(VLOOKUP($B5465,APガラス性能一覧!$A$2:$M$6097,9,0),"")</f>
        <v/>
      </c>
      <c r="K5465" s="68" t="str">
        <f>IFERROR(VLOOKUP($B5465,APガラス性能一覧!$A$2:$M$6097,10,0),"")</f>
        <v/>
      </c>
      <c r="L5465" s="68" t="str">
        <f>IFERROR(VLOOKUP($B5465,APガラス性能一覧!$A$2:$M$6097,11,0),"")</f>
        <v/>
      </c>
      <c r="M5465" s="68" t="str">
        <f>IFERROR(VLOOKUP($B5465,APガラス性能一覧!$A$2:$M$6097,12,0),"")</f>
        <v/>
      </c>
      <c r="N5465" s="68" t="str">
        <f>IFERROR(VLOOKUP($B5465,APガラス性能一覧!$A$2:$M$6097,13,0),"")</f>
        <v/>
      </c>
    </row>
    <row r="5466" spans="2:14" x14ac:dyDescent="0.4">
      <c r="B5466" s="68" t="str">
        <f>IF($D$2="","",IF($E$2=0.65,IFERROR(IF(INDEX(APガラス性能一覧!A:A,MATCH(ROW(B5460),APガラス性能一覧!$O:$O,0))="","",INDEX(APガラス性能一覧!A:A,MATCH(ROW(B5460),APガラス性能一覧!$O:$O,0))),""),IFERROR(IF(INDEX(APガラス性能一覧!A:A,MATCH(ROW(B5460),APガラス性能一覧!$N:$N,0))="","",INDEX(APガラス性能一覧!A:A,MATCH(ROW(B5460),APガラス性能一覧!$N:$N,0))),"")))</f>
        <v/>
      </c>
      <c r="C5466" s="68" t="str">
        <f>IFERROR(VLOOKUP($B5466,APガラス性能一覧!$A$2:$M$6097,2,0),"")</f>
        <v/>
      </c>
      <c r="D5466" s="68" t="str">
        <f>IFERROR(VLOOKUP($B5466,APガラス性能一覧!$A$2:$M$6097,3,0),"")</f>
        <v/>
      </c>
      <c r="E5466" s="68" t="str">
        <f>IFERROR(VLOOKUP($B5466,APガラス性能一覧!$A$2:$M$6097,4,0),"")</f>
        <v/>
      </c>
      <c r="F5466" s="68" t="str">
        <f>IFERROR(VLOOKUP($B5466,APガラス性能一覧!$A$2:$M$6097,5,0),"")</f>
        <v/>
      </c>
      <c r="G5466" s="68" t="str">
        <f>IFERROR(VLOOKUP($B5466,APガラス性能一覧!$A$2:$M$6097,6,0),"")</f>
        <v/>
      </c>
      <c r="H5466" s="68" t="str">
        <f>IFERROR(VLOOKUP($B5466,APガラス性能一覧!$A$2:$M$6097,7,0),"")</f>
        <v/>
      </c>
      <c r="I5466" s="68" t="str">
        <f>IFERROR(VLOOKUP($B5466,APガラス性能一覧!$A$2:$M$6097,8,0),"")</f>
        <v/>
      </c>
      <c r="J5466" s="68" t="str">
        <f>IFERROR(VLOOKUP($B5466,APガラス性能一覧!$A$2:$M$6097,9,0),"")</f>
        <v/>
      </c>
      <c r="K5466" s="68" t="str">
        <f>IFERROR(VLOOKUP($B5466,APガラス性能一覧!$A$2:$M$6097,10,0),"")</f>
        <v/>
      </c>
      <c r="L5466" s="68" t="str">
        <f>IFERROR(VLOOKUP($B5466,APガラス性能一覧!$A$2:$M$6097,11,0),"")</f>
        <v/>
      </c>
      <c r="M5466" s="68" t="str">
        <f>IFERROR(VLOOKUP($B5466,APガラス性能一覧!$A$2:$M$6097,12,0),"")</f>
        <v/>
      </c>
      <c r="N5466" s="68" t="str">
        <f>IFERROR(VLOOKUP($B5466,APガラス性能一覧!$A$2:$M$6097,13,0),"")</f>
        <v/>
      </c>
    </row>
    <row r="5467" spans="2:14" x14ac:dyDescent="0.4">
      <c r="B5467" s="68" t="str">
        <f>IF($D$2="","",IF($E$2=0.65,IFERROR(IF(INDEX(APガラス性能一覧!A:A,MATCH(ROW(B5461),APガラス性能一覧!$O:$O,0))="","",INDEX(APガラス性能一覧!A:A,MATCH(ROW(B5461),APガラス性能一覧!$O:$O,0))),""),IFERROR(IF(INDEX(APガラス性能一覧!A:A,MATCH(ROW(B5461),APガラス性能一覧!$N:$N,0))="","",INDEX(APガラス性能一覧!A:A,MATCH(ROW(B5461),APガラス性能一覧!$N:$N,0))),"")))</f>
        <v/>
      </c>
      <c r="C5467" s="68" t="str">
        <f>IFERROR(VLOOKUP($B5467,APガラス性能一覧!$A$2:$M$6097,2,0),"")</f>
        <v/>
      </c>
      <c r="D5467" s="68" t="str">
        <f>IFERROR(VLOOKUP($B5467,APガラス性能一覧!$A$2:$M$6097,3,0),"")</f>
        <v/>
      </c>
      <c r="E5467" s="68" t="str">
        <f>IFERROR(VLOOKUP($B5467,APガラス性能一覧!$A$2:$M$6097,4,0),"")</f>
        <v/>
      </c>
      <c r="F5467" s="68" t="str">
        <f>IFERROR(VLOOKUP($B5467,APガラス性能一覧!$A$2:$M$6097,5,0),"")</f>
        <v/>
      </c>
      <c r="G5467" s="68" t="str">
        <f>IFERROR(VLOOKUP($B5467,APガラス性能一覧!$A$2:$M$6097,6,0),"")</f>
        <v/>
      </c>
      <c r="H5467" s="68" t="str">
        <f>IFERROR(VLOOKUP($B5467,APガラス性能一覧!$A$2:$M$6097,7,0),"")</f>
        <v/>
      </c>
      <c r="I5467" s="68" t="str">
        <f>IFERROR(VLOOKUP($B5467,APガラス性能一覧!$A$2:$M$6097,8,0),"")</f>
        <v/>
      </c>
      <c r="J5467" s="68" t="str">
        <f>IFERROR(VLOOKUP($B5467,APガラス性能一覧!$A$2:$M$6097,9,0),"")</f>
        <v/>
      </c>
      <c r="K5467" s="68" t="str">
        <f>IFERROR(VLOOKUP($B5467,APガラス性能一覧!$A$2:$M$6097,10,0),"")</f>
        <v/>
      </c>
      <c r="L5467" s="68" t="str">
        <f>IFERROR(VLOOKUP($B5467,APガラス性能一覧!$A$2:$M$6097,11,0),"")</f>
        <v/>
      </c>
      <c r="M5467" s="68" t="str">
        <f>IFERROR(VLOOKUP($B5467,APガラス性能一覧!$A$2:$M$6097,12,0),"")</f>
        <v/>
      </c>
      <c r="N5467" s="68" t="str">
        <f>IFERROR(VLOOKUP($B5467,APガラス性能一覧!$A$2:$M$6097,13,0),"")</f>
        <v/>
      </c>
    </row>
    <row r="5468" spans="2:14" x14ac:dyDescent="0.4">
      <c r="B5468" s="68" t="str">
        <f>IF($D$2="","",IF($E$2=0.65,IFERROR(IF(INDEX(APガラス性能一覧!A:A,MATCH(ROW(B5462),APガラス性能一覧!$O:$O,0))="","",INDEX(APガラス性能一覧!A:A,MATCH(ROW(B5462),APガラス性能一覧!$O:$O,0))),""),IFERROR(IF(INDEX(APガラス性能一覧!A:A,MATCH(ROW(B5462),APガラス性能一覧!$N:$N,0))="","",INDEX(APガラス性能一覧!A:A,MATCH(ROW(B5462),APガラス性能一覧!$N:$N,0))),"")))</f>
        <v/>
      </c>
      <c r="C5468" s="68" t="str">
        <f>IFERROR(VLOOKUP($B5468,APガラス性能一覧!$A$2:$M$6097,2,0),"")</f>
        <v/>
      </c>
      <c r="D5468" s="68" t="str">
        <f>IFERROR(VLOOKUP($B5468,APガラス性能一覧!$A$2:$M$6097,3,0),"")</f>
        <v/>
      </c>
      <c r="E5468" s="68" t="str">
        <f>IFERROR(VLOOKUP($B5468,APガラス性能一覧!$A$2:$M$6097,4,0),"")</f>
        <v/>
      </c>
      <c r="F5468" s="68" t="str">
        <f>IFERROR(VLOOKUP($B5468,APガラス性能一覧!$A$2:$M$6097,5,0),"")</f>
        <v/>
      </c>
      <c r="G5468" s="68" t="str">
        <f>IFERROR(VLOOKUP($B5468,APガラス性能一覧!$A$2:$M$6097,6,0),"")</f>
        <v/>
      </c>
      <c r="H5468" s="68" t="str">
        <f>IFERROR(VLOOKUP($B5468,APガラス性能一覧!$A$2:$M$6097,7,0),"")</f>
        <v/>
      </c>
      <c r="I5468" s="68" t="str">
        <f>IFERROR(VLOOKUP($B5468,APガラス性能一覧!$A$2:$M$6097,8,0),"")</f>
        <v/>
      </c>
      <c r="J5468" s="68" t="str">
        <f>IFERROR(VLOOKUP($B5468,APガラス性能一覧!$A$2:$M$6097,9,0),"")</f>
        <v/>
      </c>
      <c r="K5468" s="68" t="str">
        <f>IFERROR(VLOOKUP($B5468,APガラス性能一覧!$A$2:$M$6097,10,0),"")</f>
        <v/>
      </c>
      <c r="L5468" s="68" t="str">
        <f>IFERROR(VLOOKUP($B5468,APガラス性能一覧!$A$2:$M$6097,11,0),"")</f>
        <v/>
      </c>
      <c r="M5468" s="68" t="str">
        <f>IFERROR(VLOOKUP($B5468,APガラス性能一覧!$A$2:$M$6097,12,0),"")</f>
        <v/>
      </c>
      <c r="N5468" s="68" t="str">
        <f>IFERROR(VLOOKUP($B5468,APガラス性能一覧!$A$2:$M$6097,13,0),"")</f>
        <v/>
      </c>
    </row>
    <row r="5469" spans="2:14" x14ac:dyDescent="0.4">
      <c r="B5469" s="68" t="str">
        <f>IF($D$2="","",IF($E$2=0.65,IFERROR(IF(INDEX(APガラス性能一覧!A:A,MATCH(ROW(B5463),APガラス性能一覧!$O:$O,0))="","",INDEX(APガラス性能一覧!A:A,MATCH(ROW(B5463),APガラス性能一覧!$O:$O,0))),""),IFERROR(IF(INDEX(APガラス性能一覧!A:A,MATCH(ROW(B5463),APガラス性能一覧!$N:$N,0))="","",INDEX(APガラス性能一覧!A:A,MATCH(ROW(B5463),APガラス性能一覧!$N:$N,0))),"")))</f>
        <v/>
      </c>
      <c r="C5469" s="68" t="str">
        <f>IFERROR(VLOOKUP($B5469,APガラス性能一覧!$A$2:$M$6097,2,0),"")</f>
        <v/>
      </c>
      <c r="D5469" s="68" t="str">
        <f>IFERROR(VLOOKUP($B5469,APガラス性能一覧!$A$2:$M$6097,3,0),"")</f>
        <v/>
      </c>
      <c r="E5469" s="68" t="str">
        <f>IFERROR(VLOOKUP($B5469,APガラス性能一覧!$A$2:$M$6097,4,0),"")</f>
        <v/>
      </c>
      <c r="F5469" s="68" t="str">
        <f>IFERROR(VLOOKUP($B5469,APガラス性能一覧!$A$2:$M$6097,5,0),"")</f>
        <v/>
      </c>
      <c r="G5469" s="68" t="str">
        <f>IFERROR(VLOOKUP($B5469,APガラス性能一覧!$A$2:$M$6097,6,0),"")</f>
        <v/>
      </c>
      <c r="H5469" s="68" t="str">
        <f>IFERROR(VLOOKUP($B5469,APガラス性能一覧!$A$2:$M$6097,7,0),"")</f>
        <v/>
      </c>
      <c r="I5469" s="68" t="str">
        <f>IFERROR(VLOOKUP($B5469,APガラス性能一覧!$A$2:$M$6097,8,0),"")</f>
        <v/>
      </c>
      <c r="J5469" s="68" t="str">
        <f>IFERROR(VLOOKUP($B5469,APガラス性能一覧!$A$2:$M$6097,9,0),"")</f>
        <v/>
      </c>
      <c r="K5469" s="68" t="str">
        <f>IFERROR(VLOOKUP($B5469,APガラス性能一覧!$A$2:$M$6097,10,0),"")</f>
        <v/>
      </c>
      <c r="L5469" s="68" t="str">
        <f>IFERROR(VLOOKUP($B5469,APガラス性能一覧!$A$2:$M$6097,11,0),"")</f>
        <v/>
      </c>
      <c r="M5469" s="68" t="str">
        <f>IFERROR(VLOOKUP($B5469,APガラス性能一覧!$A$2:$M$6097,12,0),"")</f>
        <v/>
      </c>
      <c r="N5469" s="68" t="str">
        <f>IFERROR(VLOOKUP($B5469,APガラス性能一覧!$A$2:$M$6097,13,0),"")</f>
        <v/>
      </c>
    </row>
    <row r="5470" spans="2:14" x14ac:dyDescent="0.4">
      <c r="B5470" s="68" t="str">
        <f>IF($D$2="","",IF($E$2=0.65,IFERROR(IF(INDEX(APガラス性能一覧!A:A,MATCH(ROW(B5464),APガラス性能一覧!$O:$O,0))="","",INDEX(APガラス性能一覧!A:A,MATCH(ROW(B5464),APガラス性能一覧!$O:$O,0))),""),IFERROR(IF(INDEX(APガラス性能一覧!A:A,MATCH(ROW(B5464),APガラス性能一覧!$N:$N,0))="","",INDEX(APガラス性能一覧!A:A,MATCH(ROW(B5464),APガラス性能一覧!$N:$N,0))),"")))</f>
        <v/>
      </c>
      <c r="C5470" s="68" t="str">
        <f>IFERROR(VLOOKUP($B5470,APガラス性能一覧!$A$2:$M$6097,2,0),"")</f>
        <v/>
      </c>
      <c r="D5470" s="68" t="str">
        <f>IFERROR(VLOOKUP($B5470,APガラス性能一覧!$A$2:$M$6097,3,0),"")</f>
        <v/>
      </c>
      <c r="E5470" s="68" t="str">
        <f>IFERROR(VLOOKUP($B5470,APガラス性能一覧!$A$2:$M$6097,4,0),"")</f>
        <v/>
      </c>
      <c r="F5470" s="68" t="str">
        <f>IFERROR(VLOOKUP($B5470,APガラス性能一覧!$A$2:$M$6097,5,0),"")</f>
        <v/>
      </c>
      <c r="G5470" s="68" t="str">
        <f>IFERROR(VLOOKUP($B5470,APガラス性能一覧!$A$2:$M$6097,6,0),"")</f>
        <v/>
      </c>
      <c r="H5470" s="68" t="str">
        <f>IFERROR(VLOOKUP($B5470,APガラス性能一覧!$A$2:$M$6097,7,0),"")</f>
        <v/>
      </c>
      <c r="I5470" s="68" t="str">
        <f>IFERROR(VLOOKUP($B5470,APガラス性能一覧!$A$2:$M$6097,8,0),"")</f>
        <v/>
      </c>
      <c r="J5470" s="68" t="str">
        <f>IFERROR(VLOOKUP($B5470,APガラス性能一覧!$A$2:$M$6097,9,0),"")</f>
        <v/>
      </c>
      <c r="K5470" s="68" t="str">
        <f>IFERROR(VLOOKUP($B5470,APガラス性能一覧!$A$2:$M$6097,10,0),"")</f>
        <v/>
      </c>
      <c r="L5470" s="68" t="str">
        <f>IFERROR(VLOOKUP($B5470,APガラス性能一覧!$A$2:$M$6097,11,0),"")</f>
        <v/>
      </c>
      <c r="M5470" s="68" t="str">
        <f>IFERROR(VLOOKUP($B5470,APガラス性能一覧!$A$2:$M$6097,12,0),"")</f>
        <v/>
      </c>
      <c r="N5470" s="68" t="str">
        <f>IFERROR(VLOOKUP($B5470,APガラス性能一覧!$A$2:$M$6097,13,0),"")</f>
        <v/>
      </c>
    </row>
    <row r="5471" spans="2:14" x14ac:dyDescent="0.4">
      <c r="B5471" s="68" t="str">
        <f>IF($D$2="","",IF($E$2=0.65,IFERROR(IF(INDEX(APガラス性能一覧!A:A,MATCH(ROW(B5465),APガラス性能一覧!$O:$O,0))="","",INDEX(APガラス性能一覧!A:A,MATCH(ROW(B5465),APガラス性能一覧!$O:$O,0))),""),IFERROR(IF(INDEX(APガラス性能一覧!A:A,MATCH(ROW(B5465),APガラス性能一覧!$N:$N,0))="","",INDEX(APガラス性能一覧!A:A,MATCH(ROW(B5465),APガラス性能一覧!$N:$N,0))),"")))</f>
        <v/>
      </c>
      <c r="C5471" s="68" t="str">
        <f>IFERROR(VLOOKUP($B5471,APガラス性能一覧!$A$2:$M$6097,2,0),"")</f>
        <v/>
      </c>
      <c r="D5471" s="68" t="str">
        <f>IFERROR(VLOOKUP($B5471,APガラス性能一覧!$A$2:$M$6097,3,0),"")</f>
        <v/>
      </c>
      <c r="E5471" s="68" t="str">
        <f>IFERROR(VLOOKUP($B5471,APガラス性能一覧!$A$2:$M$6097,4,0),"")</f>
        <v/>
      </c>
      <c r="F5471" s="68" t="str">
        <f>IFERROR(VLOOKUP($B5471,APガラス性能一覧!$A$2:$M$6097,5,0),"")</f>
        <v/>
      </c>
      <c r="G5471" s="68" t="str">
        <f>IFERROR(VLOOKUP($B5471,APガラス性能一覧!$A$2:$M$6097,6,0),"")</f>
        <v/>
      </c>
      <c r="H5471" s="68" t="str">
        <f>IFERROR(VLOOKUP($B5471,APガラス性能一覧!$A$2:$M$6097,7,0),"")</f>
        <v/>
      </c>
      <c r="I5471" s="68" t="str">
        <f>IFERROR(VLOOKUP($B5471,APガラス性能一覧!$A$2:$M$6097,8,0),"")</f>
        <v/>
      </c>
      <c r="J5471" s="68" t="str">
        <f>IFERROR(VLOOKUP($B5471,APガラス性能一覧!$A$2:$M$6097,9,0),"")</f>
        <v/>
      </c>
      <c r="K5471" s="68" t="str">
        <f>IFERROR(VLOOKUP($B5471,APガラス性能一覧!$A$2:$M$6097,10,0),"")</f>
        <v/>
      </c>
      <c r="L5471" s="68" t="str">
        <f>IFERROR(VLOOKUP($B5471,APガラス性能一覧!$A$2:$M$6097,11,0),"")</f>
        <v/>
      </c>
      <c r="M5471" s="68" t="str">
        <f>IFERROR(VLOOKUP($B5471,APガラス性能一覧!$A$2:$M$6097,12,0),"")</f>
        <v/>
      </c>
      <c r="N5471" s="68" t="str">
        <f>IFERROR(VLOOKUP($B5471,APガラス性能一覧!$A$2:$M$6097,13,0),"")</f>
        <v/>
      </c>
    </row>
    <row r="5472" spans="2:14" x14ac:dyDescent="0.4">
      <c r="B5472" s="68" t="str">
        <f>IF($D$2="","",IF($E$2=0.65,IFERROR(IF(INDEX(APガラス性能一覧!A:A,MATCH(ROW(B5466),APガラス性能一覧!$O:$O,0))="","",INDEX(APガラス性能一覧!A:A,MATCH(ROW(B5466),APガラス性能一覧!$O:$O,0))),""),IFERROR(IF(INDEX(APガラス性能一覧!A:A,MATCH(ROW(B5466),APガラス性能一覧!$N:$N,0))="","",INDEX(APガラス性能一覧!A:A,MATCH(ROW(B5466),APガラス性能一覧!$N:$N,0))),"")))</f>
        <v/>
      </c>
      <c r="C5472" s="68" t="str">
        <f>IFERROR(VLOOKUP($B5472,APガラス性能一覧!$A$2:$M$6097,2,0),"")</f>
        <v/>
      </c>
      <c r="D5472" s="68" t="str">
        <f>IFERROR(VLOOKUP($B5472,APガラス性能一覧!$A$2:$M$6097,3,0),"")</f>
        <v/>
      </c>
      <c r="E5472" s="68" t="str">
        <f>IFERROR(VLOOKUP($B5472,APガラス性能一覧!$A$2:$M$6097,4,0),"")</f>
        <v/>
      </c>
      <c r="F5472" s="68" t="str">
        <f>IFERROR(VLOOKUP($B5472,APガラス性能一覧!$A$2:$M$6097,5,0),"")</f>
        <v/>
      </c>
      <c r="G5472" s="68" t="str">
        <f>IFERROR(VLOOKUP($B5472,APガラス性能一覧!$A$2:$M$6097,6,0),"")</f>
        <v/>
      </c>
      <c r="H5472" s="68" t="str">
        <f>IFERROR(VLOOKUP($B5472,APガラス性能一覧!$A$2:$M$6097,7,0),"")</f>
        <v/>
      </c>
      <c r="I5472" s="68" t="str">
        <f>IFERROR(VLOOKUP($B5472,APガラス性能一覧!$A$2:$M$6097,8,0),"")</f>
        <v/>
      </c>
      <c r="J5472" s="68" t="str">
        <f>IFERROR(VLOOKUP($B5472,APガラス性能一覧!$A$2:$M$6097,9,0),"")</f>
        <v/>
      </c>
      <c r="K5472" s="68" t="str">
        <f>IFERROR(VLOOKUP($B5472,APガラス性能一覧!$A$2:$M$6097,10,0),"")</f>
        <v/>
      </c>
      <c r="L5472" s="68" t="str">
        <f>IFERROR(VLOOKUP($B5472,APガラス性能一覧!$A$2:$M$6097,11,0),"")</f>
        <v/>
      </c>
      <c r="M5472" s="68" t="str">
        <f>IFERROR(VLOOKUP($B5472,APガラス性能一覧!$A$2:$M$6097,12,0),"")</f>
        <v/>
      </c>
      <c r="N5472" s="68" t="str">
        <f>IFERROR(VLOOKUP($B5472,APガラス性能一覧!$A$2:$M$6097,13,0),"")</f>
        <v/>
      </c>
    </row>
    <row r="5473" spans="2:14" x14ac:dyDescent="0.4">
      <c r="B5473" s="68" t="str">
        <f>IF($D$2="","",IF($E$2=0.65,IFERROR(IF(INDEX(APガラス性能一覧!A:A,MATCH(ROW(B5467),APガラス性能一覧!$O:$O,0))="","",INDEX(APガラス性能一覧!A:A,MATCH(ROW(B5467),APガラス性能一覧!$O:$O,0))),""),IFERROR(IF(INDEX(APガラス性能一覧!A:A,MATCH(ROW(B5467),APガラス性能一覧!$N:$N,0))="","",INDEX(APガラス性能一覧!A:A,MATCH(ROW(B5467),APガラス性能一覧!$N:$N,0))),"")))</f>
        <v/>
      </c>
      <c r="C5473" s="68" t="str">
        <f>IFERROR(VLOOKUP($B5473,APガラス性能一覧!$A$2:$M$6097,2,0),"")</f>
        <v/>
      </c>
      <c r="D5473" s="68" t="str">
        <f>IFERROR(VLOOKUP($B5473,APガラス性能一覧!$A$2:$M$6097,3,0),"")</f>
        <v/>
      </c>
      <c r="E5473" s="68" t="str">
        <f>IFERROR(VLOOKUP($B5473,APガラス性能一覧!$A$2:$M$6097,4,0),"")</f>
        <v/>
      </c>
      <c r="F5473" s="68" t="str">
        <f>IFERROR(VLOOKUP($B5473,APガラス性能一覧!$A$2:$M$6097,5,0),"")</f>
        <v/>
      </c>
      <c r="G5473" s="68" t="str">
        <f>IFERROR(VLOOKUP($B5473,APガラス性能一覧!$A$2:$M$6097,6,0),"")</f>
        <v/>
      </c>
      <c r="H5473" s="68" t="str">
        <f>IFERROR(VLOOKUP($B5473,APガラス性能一覧!$A$2:$M$6097,7,0),"")</f>
        <v/>
      </c>
      <c r="I5473" s="68" t="str">
        <f>IFERROR(VLOOKUP($B5473,APガラス性能一覧!$A$2:$M$6097,8,0),"")</f>
        <v/>
      </c>
      <c r="J5473" s="68" t="str">
        <f>IFERROR(VLOOKUP($B5473,APガラス性能一覧!$A$2:$M$6097,9,0),"")</f>
        <v/>
      </c>
      <c r="K5473" s="68" t="str">
        <f>IFERROR(VLOOKUP($B5473,APガラス性能一覧!$A$2:$M$6097,10,0),"")</f>
        <v/>
      </c>
      <c r="L5473" s="68" t="str">
        <f>IFERROR(VLOOKUP($B5473,APガラス性能一覧!$A$2:$M$6097,11,0),"")</f>
        <v/>
      </c>
      <c r="M5473" s="68" t="str">
        <f>IFERROR(VLOOKUP($B5473,APガラス性能一覧!$A$2:$M$6097,12,0),"")</f>
        <v/>
      </c>
      <c r="N5473" s="68" t="str">
        <f>IFERROR(VLOOKUP($B5473,APガラス性能一覧!$A$2:$M$6097,13,0),"")</f>
        <v/>
      </c>
    </row>
    <row r="5474" spans="2:14" x14ac:dyDescent="0.4">
      <c r="B5474" s="68" t="str">
        <f>IF($D$2="","",IF($E$2=0.65,IFERROR(IF(INDEX(APガラス性能一覧!A:A,MATCH(ROW(B5468),APガラス性能一覧!$O:$O,0))="","",INDEX(APガラス性能一覧!A:A,MATCH(ROW(B5468),APガラス性能一覧!$O:$O,0))),""),IFERROR(IF(INDEX(APガラス性能一覧!A:A,MATCH(ROW(B5468),APガラス性能一覧!$N:$N,0))="","",INDEX(APガラス性能一覧!A:A,MATCH(ROW(B5468),APガラス性能一覧!$N:$N,0))),"")))</f>
        <v/>
      </c>
      <c r="C5474" s="68" t="str">
        <f>IFERROR(VLOOKUP($B5474,APガラス性能一覧!$A$2:$M$6097,2,0),"")</f>
        <v/>
      </c>
      <c r="D5474" s="68" t="str">
        <f>IFERROR(VLOOKUP($B5474,APガラス性能一覧!$A$2:$M$6097,3,0),"")</f>
        <v/>
      </c>
      <c r="E5474" s="68" t="str">
        <f>IFERROR(VLOOKUP($B5474,APガラス性能一覧!$A$2:$M$6097,4,0),"")</f>
        <v/>
      </c>
      <c r="F5474" s="68" t="str">
        <f>IFERROR(VLOOKUP($B5474,APガラス性能一覧!$A$2:$M$6097,5,0),"")</f>
        <v/>
      </c>
      <c r="G5474" s="68" t="str">
        <f>IFERROR(VLOOKUP($B5474,APガラス性能一覧!$A$2:$M$6097,6,0),"")</f>
        <v/>
      </c>
      <c r="H5474" s="68" t="str">
        <f>IFERROR(VLOOKUP($B5474,APガラス性能一覧!$A$2:$M$6097,7,0),"")</f>
        <v/>
      </c>
      <c r="I5474" s="68" t="str">
        <f>IFERROR(VLOOKUP($B5474,APガラス性能一覧!$A$2:$M$6097,8,0),"")</f>
        <v/>
      </c>
      <c r="J5474" s="68" t="str">
        <f>IFERROR(VLOOKUP($B5474,APガラス性能一覧!$A$2:$M$6097,9,0),"")</f>
        <v/>
      </c>
      <c r="K5474" s="68" t="str">
        <f>IFERROR(VLOOKUP($B5474,APガラス性能一覧!$A$2:$M$6097,10,0),"")</f>
        <v/>
      </c>
      <c r="L5474" s="68" t="str">
        <f>IFERROR(VLOOKUP($B5474,APガラス性能一覧!$A$2:$M$6097,11,0),"")</f>
        <v/>
      </c>
      <c r="M5474" s="68" t="str">
        <f>IFERROR(VLOOKUP($B5474,APガラス性能一覧!$A$2:$M$6097,12,0),"")</f>
        <v/>
      </c>
      <c r="N5474" s="68" t="str">
        <f>IFERROR(VLOOKUP($B5474,APガラス性能一覧!$A$2:$M$6097,13,0),"")</f>
        <v/>
      </c>
    </row>
    <row r="5475" spans="2:14" x14ac:dyDescent="0.4">
      <c r="B5475" s="68" t="str">
        <f>IF($D$2="","",IF($E$2=0.65,IFERROR(IF(INDEX(APガラス性能一覧!A:A,MATCH(ROW(B5469),APガラス性能一覧!$O:$O,0))="","",INDEX(APガラス性能一覧!A:A,MATCH(ROW(B5469),APガラス性能一覧!$O:$O,0))),""),IFERROR(IF(INDEX(APガラス性能一覧!A:A,MATCH(ROW(B5469),APガラス性能一覧!$N:$N,0))="","",INDEX(APガラス性能一覧!A:A,MATCH(ROW(B5469),APガラス性能一覧!$N:$N,0))),"")))</f>
        <v/>
      </c>
      <c r="C5475" s="68" t="str">
        <f>IFERROR(VLOOKUP($B5475,APガラス性能一覧!$A$2:$M$6097,2,0),"")</f>
        <v/>
      </c>
      <c r="D5475" s="68" t="str">
        <f>IFERROR(VLOOKUP($B5475,APガラス性能一覧!$A$2:$M$6097,3,0),"")</f>
        <v/>
      </c>
      <c r="E5475" s="68" t="str">
        <f>IFERROR(VLOOKUP($B5475,APガラス性能一覧!$A$2:$M$6097,4,0),"")</f>
        <v/>
      </c>
      <c r="F5475" s="68" t="str">
        <f>IFERROR(VLOOKUP($B5475,APガラス性能一覧!$A$2:$M$6097,5,0),"")</f>
        <v/>
      </c>
      <c r="G5475" s="68" t="str">
        <f>IFERROR(VLOOKUP($B5475,APガラス性能一覧!$A$2:$M$6097,6,0),"")</f>
        <v/>
      </c>
      <c r="H5475" s="68" t="str">
        <f>IFERROR(VLOOKUP($B5475,APガラス性能一覧!$A$2:$M$6097,7,0),"")</f>
        <v/>
      </c>
      <c r="I5475" s="68" t="str">
        <f>IFERROR(VLOOKUP($B5475,APガラス性能一覧!$A$2:$M$6097,8,0),"")</f>
        <v/>
      </c>
      <c r="J5475" s="68" t="str">
        <f>IFERROR(VLOOKUP($B5475,APガラス性能一覧!$A$2:$M$6097,9,0),"")</f>
        <v/>
      </c>
      <c r="K5475" s="68" t="str">
        <f>IFERROR(VLOOKUP($B5475,APガラス性能一覧!$A$2:$M$6097,10,0),"")</f>
        <v/>
      </c>
      <c r="L5475" s="68" t="str">
        <f>IFERROR(VLOOKUP($B5475,APガラス性能一覧!$A$2:$M$6097,11,0),"")</f>
        <v/>
      </c>
      <c r="M5475" s="68" t="str">
        <f>IFERROR(VLOOKUP($B5475,APガラス性能一覧!$A$2:$M$6097,12,0),"")</f>
        <v/>
      </c>
      <c r="N5475" s="68" t="str">
        <f>IFERROR(VLOOKUP($B5475,APガラス性能一覧!$A$2:$M$6097,13,0),"")</f>
        <v/>
      </c>
    </row>
    <row r="5476" spans="2:14" x14ac:dyDescent="0.4">
      <c r="B5476" s="68" t="str">
        <f>IF($D$2="","",IF($E$2=0.65,IFERROR(IF(INDEX(APガラス性能一覧!A:A,MATCH(ROW(B5470),APガラス性能一覧!$O:$O,0))="","",INDEX(APガラス性能一覧!A:A,MATCH(ROW(B5470),APガラス性能一覧!$O:$O,0))),""),IFERROR(IF(INDEX(APガラス性能一覧!A:A,MATCH(ROW(B5470),APガラス性能一覧!$N:$N,0))="","",INDEX(APガラス性能一覧!A:A,MATCH(ROW(B5470),APガラス性能一覧!$N:$N,0))),"")))</f>
        <v/>
      </c>
      <c r="C5476" s="68" t="str">
        <f>IFERROR(VLOOKUP($B5476,APガラス性能一覧!$A$2:$M$6097,2,0),"")</f>
        <v/>
      </c>
      <c r="D5476" s="68" t="str">
        <f>IFERROR(VLOOKUP($B5476,APガラス性能一覧!$A$2:$M$6097,3,0),"")</f>
        <v/>
      </c>
      <c r="E5476" s="68" t="str">
        <f>IFERROR(VLOOKUP($B5476,APガラス性能一覧!$A$2:$M$6097,4,0),"")</f>
        <v/>
      </c>
      <c r="F5476" s="68" t="str">
        <f>IFERROR(VLOOKUP($B5476,APガラス性能一覧!$A$2:$M$6097,5,0),"")</f>
        <v/>
      </c>
      <c r="G5476" s="68" t="str">
        <f>IFERROR(VLOOKUP($B5476,APガラス性能一覧!$A$2:$M$6097,6,0),"")</f>
        <v/>
      </c>
      <c r="H5476" s="68" t="str">
        <f>IFERROR(VLOOKUP($B5476,APガラス性能一覧!$A$2:$M$6097,7,0),"")</f>
        <v/>
      </c>
      <c r="I5476" s="68" t="str">
        <f>IFERROR(VLOOKUP($B5476,APガラス性能一覧!$A$2:$M$6097,8,0),"")</f>
        <v/>
      </c>
      <c r="J5476" s="68" t="str">
        <f>IFERROR(VLOOKUP($B5476,APガラス性能一覧!$A$2:$M$6097,9,0),"")</f>
        <v/>
      </c>
      <c r="K5476" s="68" t="str">
        <f>IFERROR(VLOOKUP($B5476,APガラス性能一覧!$A$2:$M$6097,10,0),"")</f>
        <v/>
      </c>
      <c r="L5476" s="68" t="str">
        <f>IFERROR(VLOOKUP($B5476,APガラス性能一覧!$A$2:$M$6097,11,0),"")</f>
        <v/>
      </c>
      <c r="M5476" s="68" t="str">
        <f>IFERROR(VLOOKUP($B5476,APガラス性能一覧!$A$2:$M$6097,12,0),"")</f>
        <v/>
      </c>
      <c r="N5476" s="68" t="str">
        <f>IFERROR(VLOOKUP($B5476,APガラス性能一覧!$A$2:$M$6097,13,0),"")</f>
        <v/>
      </c>
    </row>
    <row r="5477" spans="2:14" x14ac:dyDescent="0.4">
      <c r="B5477" s="68" t="str">
        <f>IF($D$2="","",IF($E$2=0.65,IFERROR(IF(INDEX(APガラス性能一覧!A:A,MATCH(ROW(B5471),APガラス性能一覧!$O:$O,0))="","",INDEX(APガラス性能一覧!A:A,MATCH(ROW(B5471),APガラス性能一覧!$O:$O,0))),""),IFERROR(IF(INDEX(APガラス性能一覧!A:A,MATCH(ROW(B5471),APガラス性能一覧!$N:$N,0))="","",INDEX(APガラス性能一覧!A:A,MATCH(ROW(B5471),APガラス性能一覧!$N:$N,0))),"")))</f>
        <v/>
      </c>
      <c r="C5477" s="68" t="str">
        <f>IFERROR(VLOOKUP($B5477,APガラス性能一覧!$A$2:$M$6097,2,0),"")</f>
        <v/>
      </c>
      <c r="D5477" s="68" t="str">
        <f>IFERROR(VLOOKUP($B5477,APガラス性能一覧!$A$2:$M$6097,3,0),"")</f>
        <v/>
      </c>
      <c r="E5477" s="68" t="str">
        <f>IFERROR(VLOOKUP($B5477,APガラス性能一覧!$A$2:$M$6097,4,0),"")</f>
        <v/>
      </c>
      <c r="F5477" s="68" t="str">
        <f>IFERROR(VLOOKUP($B5477,APガラス性能一覧!$A$2:$M$6097,5,0),"")</f>
        <v/>
      </c>
      <c r="G5477" s="68" t="str">
        <f>IFERROR(VLOOKUP($B5477,APガラス性能一覧!$A$2:$M$6097,6,0),"")</f>
        <v/>
      </c>
      <c r="H5477" s="68" t="str">
        <f>IFERROR(VLOOKUP($B5477,APガラス性能一覧!$A$2:$M$6097,7,0),"")</f>
        <v/>
      </c>
      <c r="I5477" s="68" t="str">
        <f>IFERROR(VLOOKUP($B5477,APガラス性能一覧!$A$2:$M$6097,8,0),"")</f>
        <v/>
      </c>
      <c r="J5477" s="68" t="str">
        <f>IFERROR(VLOOKUP($B5477,APガラス性能一覧!$A$2:$M$6097,9,0),"")</f>
        <v/>
      </c>
      <c r="K5477" s="68" t="str">
        <f>IFERROR(VLOOKUP($B5477,APガラス性能一覧!$A$2:$M$6097,10,0),"")</f>
        <v/>
      </c>
      <c r="L5477" s="68" t="str">
        <f>IFERROR(VLOOKUP($B5477,APガラス性能一覧!$A$2:$M$6097,11,0),"")</f>
        <v/>
      </c>
      <c r="M5477" s="68" t="str">
        <f>IFERROR(VLOOKUP($B5477,APガラス性能一覧!$A$2:$M$6097,12,0),"")</f>
        <v/>
      </c>
      <c r="N5477" s="68" t="str">
        <f>IFERROR(VLOOKUP($B5477,APガラス性能一覧!$A$2:$M$6097,13,0),"")</f>
        <v/>
      </c>
    </row>
    <row r="5478" spans="2:14" x14ac:dyDescent="0.4">
      <c r="B5478" s="68" t="str">
        <f>IF($D$2="","",IF($E$2=0.65,IFERROR(IF(INDEX(APガラス性能一覧!A:A,MATCH(ROW(B5472),APガラス性能一覧!$O:$O,0))="","",INDEX(APガラス性能一覧!A:A,MATCH(ROW(B5472),APガラス性能一覧!$O:$O,0))),""),IFERROR(IF(INDEX(APガラス性能一覧!A:A,MATCH(ROW(B5472),APガラス性能一覧!$N:$N,0))="","",INDEX(APガラス性能一覧!A:A,MATCH(ROW(B5472),APガラス性能一覧!$N:$N,0))),"")))</f>
        <v/>
      </c>
      <c r="C5478" s="68" t="str">
        <f>IFERROR(VLOOKUP($B5478,APガラス性能一覧!$A$2:$M$6097,2,0),"")</f>
        <v/>
      </c>
      <c r="D5478" s="68" t="str">
        <f>IFERROR(VLOOKUP($B5478,APガラス性能一覧!$A$2:$M$6097,3,0),"")</f>
        <v/>
      </c>
      <c r="E5478" s="68" t="str">
        <f>IFERROR(VLOOKUP($B5478,APガラス性能一覧!$A$2:$M$6097,4,0),"")</f>
        <v/>
      </c>
      <c r="F5478" s="68" t="str">
        <f>IFERROR(VLOOKUP($B5478,APガラス性能一覧!$A$2:$M$6097,5,0),"")</f>
        <v/>
      </c>
      <c r="G5478" s="68" t="str">
        <f>IFERROR(VLOOKUP($B5478,APガラス性能一覧!$A$2:$M$6097,6,0),"")</f>
        <v/>
      </c>
      <c r="H5478" s="68" t="str">
        <f>IFERROR(VLOOKUP($B5478,APガラス性能一覧!$A$2:$M$6097,7,0),"")</f>
        <v/>
      </c>
      <c r="I5478" s="68" t="str">
        <f>IFERROR(VLOOKUP($B5478,APガラス性能一覧!$A$2:$M$6097,8,0),"")</f>
        <v/>
      </c>
      <c r="J5478" s="68" t="str">
        <f>IFERROR(VLOOKUP($B5478,APガラス性能一覧!$A$2:$M$6097,9,0),"")</f>
        <v/>
      </c>
      <c r="K5478" s="68" t="str">
        <f>IFERROR(VLOOKUP($B5478,APガラス性能一覧!$A$2:$M$6097,10,0),"")</f>
        <v/>
      </c>
      <c r="L5478" s="68" t="str">
        <f>IFERROR(VLOOKUP($B5478,APガラス性能一覧!$A$2:$M$6097,11,0),"")</f>
        <v/>
      </c>
      <c r="M5478" s="68" t="str">
        <f>IFERROR(VLOOKUP($B5478,APガラス性能一覧!$A$2:$M$6097,12,0),"")</f>
        <v/>
      </c>
      <c r="N5478" s="68" t="str">
        <f>IFERROR(VLOOKUP($B5478,APガラス性能一覧!$A$2:$M$6097,13,0),"")</f>
        <v/>
      </c>
    </row>
    <row r="5479" spans="2:14" x14ac:dyDescent="0.4">
      <c r="B5479" s="68" t="str">
        <f>IF($D$2="","",IF($E$2=0.65,IFERROR(IF(INDEX(APガラス性能一覧!A:A,MATCH(ROW(B5473),APガラス性能一覧!$O:$O,0))="","",INDEX(APガラス性能一覧!A:A,MATCH(ROW(B5473),APガラス性能一覧!$O:$O,0))),""),IFERROR(IF(INDEX(APガラス性能一覧!A:A,MATCH(ROW(B5473),APガラス性能一覧!$N:$N,0))="","",INDEX(APガラス性能一覧!A:A,MATCH(ROW(B5473),APガラス性能一覧!$N:$N,0))),"")))</f>
        <v/>
      </c>
      <c r="C5479" s="68" t="str">
        <f>IFERROR(VLOOKUP($B5479,APガラス性能一覧!$A$2:$M$6097,2,0),"")</f>
        <v/>
      </c>
      <c r="D5479" s="68" t="str">
        <f>IFERROR(VLOOKUP($B5479,APガラス性能一覧!$A$2:$M$6097,3,0),"")</f>
        <v/>
      </c>
      <c r="E5479" s="68" t="str">
        <f>IFERROR(VLOOKUP($B5479,APガラス性能一覧!$A$2:$M$6097,4,0),"")</f>
        <v/>
      </c>
      <c r="F5479" s="68" t="str">
        <f>IFERROR(VLOOKUP($B5479,APガラス性能一覧!$A$2:$M$6097,5,0),"")</f>
        <v/>
      </c>
      <c r="G5479" s="68" t="str">
        <f>IFERROR(VLOOKUP($B5479,APガラス性能一覧!$A$2:$M$6097,6,0),"")</f>
        <v/>
      </c>
      <c r="H5479" s="68" t="str">
        <f>IFERROR(VLOOKUP($B5479,APガラス性能一覧!$A$2:$M$6097,7,0),"")</f>
        <v/>
      </c>
      <c r="I5479" s="68" t="str">
        <f>IFERROR(VLOOKUP($B5479,APガラス性能一覧!$A$2:$M$6097,8,0),"")</f>
        <v/>
      </c>
      <c r="J5479" s="68" t="str">
        <f>IFERROR(VLOOKUP($B5479,APガラス性能一覧!$A$2:$M$6097,9,0),"")</f>
        <v/>
      </c>
      <c r="K5479" s="68" t="str">
        <f>IFERROR(VLOOKUP($B5479,APガラス性能一覧!$A$2:$M$6097,10,0),"")</f>
        <v/>
      </c>
      <c r="L5479" s="68" t="str">
        <f>IFERROR(VLOOKUP($B5479,APガラス性能一覧!$A$2:$M$6097,11,0),"")</f>
        <v/>
      </c>
      <c r="M5479" s="68" t="str">
        <f>IFERROR(VLOOKUP($B5479,APガラス性能一覧!$A$2:$M$6097,12,0),"")</f>
        <v/>
      </c>
      <c r="N5479" s="68" t="str">
        <f>IFERROR(VLOOKUP($B5479,APガラス性能一覧!$A$2:$M$6097,13,0),"")</f>
        <v/>
      </c>
    </row>
    <row r="5480" spans="2:14" x14ac:dyDescent="0.4">
      <c r="B5480" s="68" t="str">
        <f>IF($D$2="","",IF($E$2=0.65,IFERROR(IF(INDEX(APガラス性能一覧!A:A,MATCH(ROW(B5474),APガラス性能一覧!$O:$O,0))="","",INDEX(APガラス性能一覧!A:A,MATCH(ROW(B5474),APガラス性能一覧!$O:$O,0))),""),IFERROR(IF(INDEX(APガラス性能一覧!A:A,MATCH(ROW(B5474),APガラス性能一覧!$N:$N,0))="","",INDEX(APガラス性能一覧!A:A,MATCH(ROW(B5474),APガラス性能一覧!$N:$N,0))),"")))</f>
        <v/>
      </c>
      <c r="C5480" s="68" t="str">
        <f>IFERROR(VLOOKUP($B5480,APガラス性能一覧!$A$2:$M$6097,2,0),"")</f>
        <v/>
      </c>
      <c r="D5480" s="68" t="str">
        <f>IFERROR(VLOOKUP($B5480,APガラス性能一覧!$A$2:$M$6097,3,0),"")</f>
        <v/>
      </c>
      <c r="E5480" s="68" t="str">
        <f>IFERROR(VLOOKUP($B5480,APガラス性能一覧!$A$2:$M$6097,4,0),"")</f>
        <v/>
      </c>
      <c r="F5480" s="68" t="str">
        <f>IFERROR(VLOOKUP($B5480,APガラス性能一覧!$A$2:$M$6097,5,0),"")</f>
        <v/>
      </c>
      <c r="G5480" s="68" t="str">
        <f>IFERROR(VLOOKUP($B5480,APガラス性能一覧!$A$2:$M$6097,6,0),"")</f>
        <v/>
      </c>
      <c r="H5480" s="68" t="str">
        <f>IFERROR(VLOOKUP($B5480,APガラス性能一覧!$A$2:$M$6097,7,0),"")</f>
        <v/>
      </c>
      <c r="I5480" s="68" t="str">
        <f>IFERROR(VLOOKUP($B5480,APガラス性能一覧!$A$2:$M$6097,8,0),"")</f>
        <v/>
      </c>
      <c r="J5480" s="68" t="str">
        <f>IFERROR(VLOOKUP($B5480,APガラス性能一覧!$A$2:$M$6097,9,0),"")</f>
        <v/>
      </c>
      <c r="K5480" s="68" t="str">
        <f>IFERROR(VLOOKUP($B5480,APガラス性能一覧!$A$2:$M$6097,10,0),"")</f>
        <v/>
      </c>
      <c r="L5480" s="68" t="str">
        <f>IFERROR(VLOOKUP($B5480,APガラス性能一覧!$A$2:$M$6097,11,0),"")</f>
        <v/>
      </c>
      <c r="M5480" s="68" t="str">
        <f>IFERROR(VLOOKUP($B5480,APガラス性能一覧!$A$2:$M$6097,12,0),"")</f>
        <v/>
      </c>
      <c r="N5480" s="68" t="str">
        <f>IFERROR(VLOOKUP($B5480,APガラス性能一覧!$A$2:$M$6097,13,0),"")</f>
        <v/>
      </c>
    </row>
    <row r="5481" spans="2:14" x14ac:dyDescent="0.4">
      <c r="B5481" s="68" t="str">
        <f>IF($D$2="","",IF($E$2=0.65,IFERROR(IF(INDEX(APガラス性能一覧!A:A,MATCH(ROW(B5475),APガラス性能一覧!$O:$O,0))="","",INDEX(APガラス性能一覧!A:A,MATCH(ROW(B5475),APガラス性能一覧!$O:$O,0))),""),IFERROR(IF(INDEX(APガラス性能一覧!A:A,MATCH(ROW(B5475),APガラス性能一覧!$N:$N,0))="","",INDEX(APガラス性能一覧!A:A,MATCH(ROW(B5475),APガラス性能一覧!$N:$N,0))),"")))</f>
        <v/>
      </c>
      <c r="C5481" s="68" t="str">
        <f>IFERROR(VLOOKUP($B5481,APガラス性能一覧!$A$2:$M$6097,2,0),"")</f>
        <v/>
      </c>
      <c r="D5481" s="68" t="str">
        <f>IFERROR(VLOOKUP($B5481,APガラス性能一覧!$A$2:$M$6097,3,0),"")</f>
        <v/>
      </c>
      <c r="E5481" s="68" t="str">
        <f>IFERROR(VLOOKUP($B5481,APガラス性能一覧!$A$2:$M$6097,4,0),"")</f>
        <v/>
      </c>
      <c r="F5481" s="68" t="str">
        <f>IFERROR(VLOOKUP($B5481,APガラス性能一覧!$A$2:$M$6097,5,0),"")</f>
        <v/>
      </c>
      <c r="G5481" s="68" t="str">
        <f>IFERROR(VLOOKUP($B5481,APガラス性能一覧!$A$2:$M$6097,6,0),"")</f>
        <v/>
      </c>
      <c r="H5481" s="68" t="str">
        <f>IFERROR(VLOOKUP($B5481,APガラス性能一覧!$A$2:$M$6097,7,0),"")</f>
        <v/>
      </c>
      <c r="I5481" s="68" t="str">
        <f>IFERROR(VLOOKUP($B5481,APガラス性能一覧!$A$2:$M$6097,8,0),"")</f>
        <v/>
      </c>
      <c r="J5481" s="68" t="str">
        <f>IFERROR(VLOOKUP($B5481,APガラス性能一覧!$A$2:$M$6097,9,0),"")</f>
        <v/>
      </c>
      <c r="K5481" s="68" t="str">
        <f>IFERROR(VLOOKUP($B5481,APガラス性能一覧!$A$2:$M$6097,10,0),"")</f>
        <v/>
      </c>
      <c r="L5481" s="68" t="str">
        <f>IFERROR(VLOOKUP($B5481,APガラス性能一覧!$A$2:$M$6097,11,0),"")</f>
        <v/>
      </c>
      <c r="M5481" s="68" t="str">
        <f>IFERROR(VLOOKUP($B5481,APガラス性能一覧!$A$2:$M$6097,12,0),"")</f>
        <v/>
      </c>
      <c r="N5481" s="68" t="str">
        <f>IFERROR(VLOOKUP($B5481,APガラス性能一覧!$A$2:$M$6097,13,0),"")</f>
        <v/>
      </c>
    </row>
    <row r="5482" spans="2:14" x14ac:dyDescent="0.4">
      <c r="B5482" s="68" t="str">
        <f>IF($D$2="","",IF($E$2=0.65,IFERROR(IF(INDEX(APガラス性能一覧!A:A,MATCH(ROW(B5476),APガラス性能一覧!$O:$O,0))="","",INDEX(APガラス性能一覧!A:A,MATCH(ROW(B5476),APガラス性能一覧!$O:$O,0))),""),IFERROR(IF(INDEX(APガラス性能一覧!A:A,MATCH(ROW(B5476),APガラス性能一覧!$N:$N,0))="","",INDEX(APガラス性能一覧!A:A,MATCH(ROW(B5476),APガラス性能一覧!$N:$N,0))),"")))</f>
        <v/>
      </c>
      <c r="C5482" s="68" t="str">
        <f>IFERROR(VLOOKUP($B5482,APガラス性能一覧!$A$2:$M$6097,2,0),"")</f>
        <v/>
      </c>
      <c r="D5482" s="68" t="str">
        <f>IFERROR(VLOOKUP($B5482,APガラス性能一覧!$A$2:$M$6097,3,0),"")</f>
        <v/>
      </c>
      <c r="E5482" s="68" t="str">
        <f>IFERROR(VLOOKUP($B5482,APガラス性能一覧!$A$2:$M$6097,4,0),"")</f>
        <v/>
      </c>
      <c r="F5482" s="68" t="str">
        <f>IFERROR(VLOOKUP($B5482,APガラス性能一覧!$A$2:$M$6097,5,0),"")</f>
        <v/>
      </c>
      <c r="G5482" s="68" t="str">
        <f>IFERROR(VLOOKUP($B5482,APガラス性能一覧!$A$2:$M$6097,6,0),"")</f>
        <v/>
      </c>
      <c r="H5482" s="68" t="str">
        <f>IFERROR(VLOOKUP($B5482,APガラス性能一覧!$A$2:$M$6097,7,0),"")</f>
        <v/>
      </c>
      <c r="I5482" s="68" t="str">
        <f>IFERROR(VLOOKUP($B5482,APガラス性能一覧!$A$2:$M$6097,8,0),"")</f>
        <v/>
      </c>
      <c r="J5482" s="68" t="str">
        <f>IFERROR(VLOOKUP($B5482,APガラス性能一覧!$A$2:$M$6097,9,0),"")</f>
        <v/>
      </c>
      <c r="K5482" s="68" t="str">
        <f>IFERROR(VLOOKUP($B5482,APガラス性能一覧!$A$2:$M$6097,10,0),"")</f>
        <v/>
      </c>
      <c r="L5482" s="68" t="str">
        <f>IFERROR(VLOOKUP($B5482,APガラス性能一覧!$A$2:$M$6097,11,0),"")</f>
        <v/>
      </c>
      <c r="M5482" s="68" t="str">
        <f>IFERROR(VLOOKUP($B5482,APガラス性能一覧!$A$2:$M$6097,12,0),"")</f>
        <v/>
      </c>
      <c r="N5482" s="68" t="str">
        <f>IFERROR(VLOOKUP($B5482,APガラス性能一覧!$A$2:$M$6097,13,0),"")</f>
        <v/>
      </c>
    </row>
    <row r="5483" spans="2:14" x14ac:dyDescent="0.4">
      <c r="B5483" s="68" t="str">
        <f>IF($D$2="","",IF($E$2=0.65,IFERROR(IF(INDEX(APガラス性能一覧!A:A,MATCH(ROW(B5477),APガラス性能一覧!$O:$O,0))="","",INDEX(APガラス性能一覧!A:A,MATCH(ROW(B5477),APガラス性能一覧!$O:$O,0))),""),IFERROR(IF(INDEX(APガラス性能一覧!A:A,MATCH(ROW(B5477),APガラス性能一覧!$N:$N,0))="","",INDEX(APガラス性能一覧!A:A,MATCH(ROW(B5477),APガラス性能一覧!$N:$N,0))),"")))</f>
        <v/>
      </c>
      <c r="C5483" s="68" t="str">
        <f>IFERROR(VLOOKUP($B5483,APガラス性能一覧!$A$2:$M$6097,2,0),"")</f>
        <v/>
      </c>
      <c r="D5483" s="68" t="str">
        <f>IFERROR(VLOOKUP($B5483,APガラス性能一覧!$A$2:$M$6097,3,0),"")</f>
        <v/>
      </c>
      <c r="E5483" s="68" t="str">
        <f>IFERROR(VLOOKUP($B5483,APガラス性能一覧!$A$2:$M$6097,4,0),"")</f>
        <v/>
      </c>
      <c r="F5483" s="68" t="str">
        <f>IFERROR(VLOOKUP($B5483,APガラス性能一覧!$A$2:$M$6097,5,0),"")</f>
        <v/>
      </c>
      <c r="G5483" s="68" t="str">
        <f>IFERROR(VLOOKUP($B5483,APガラス性能一覧!$A$2:$M$6097,6,0),"")</f>
        <v/>
      </c>
      <c r="H5483" s="68" t="str">
        <f>IFERROR(VLOOKUP($B5483,APガラス性能一覧!$A$2:$M$6097,7,0),"")</f>
        <v/>
      </c>
      <c r="I5483" s="68" t="str">
        <f>IFERROR(VLOOKUP($B5483,APガラス性能一覧!$A$2:$M$6097,8,0),"")</f>
        <v/>
      </c>
      <c r="J5483" s="68" t="str">
        <f>IFERROR(VLOOKUP($B5483,APガラス性能一覧!$A$2:$M$6097,9,0),"")</f>
        <v/>
      </c>
      <c r="K5483" s="68" t="str">
        <f>IFERROR(VLOOKUP($B5483,APガラス性能一覧!$A$2:$M$6097,10,0),"")</f>
        <v/>
      </c>
      <c r="L5483" s="68" t="str">
        <f>IFERROR(VLOOKUP($B5483,APガラス性能一覧!$A$2:$M$6097,11,0),"")</f>
        <v/>
      </c>
      <c r="M5483" s="68" t="str">
        <f>IFERROR(VLOOKUP($B5483,APガラス性能一覧!$A$2:$M$6097,12,0),"")</f>
        <v/>
      </c>
      <c r="N5483" s="68" t="str">
        <f>IFERROR(VLOOKUP($B5483,APガラス性能一覧!$A$2:$M$6097,13,0),"")</f>
        <v/>
      </c>
    </row>
    <row r="5484" spans="2:14" x14ac:dyDescent="0.4">
      <c r="B5484" s="68" t="str">
        <f>IF($D$2="","",IF($E$2=0.65,IFERROR(IF(INDEX(APガラス性能一覧!A:A,MATCH(ROW(B5478),APガラス性能一覧!$O:$O,0))="","",INDEX(APガラス性能一覧!A:A,MATCH(ROW(B5478),APガラス性能一覧!$O:$O,0))),""),IFERROR(IF(INDEX(APガラス性能一覧!A:A,MATCH(ROW(B5478),APガラス性能一覧!$N:$N,0))="","",INDEX(APガラス性能一覧!A:A,MATCH(ROW(B5478),APガラス性能一覧!$N:$N,0))),"")))</f>
        <v/>
      </c>
      <c r="C5484" s="68" t="str">
        <f>IFERROR(VLOOKUP($B5484,APガラス性能一覧!$A$2:$M$6097,2,0),"")</f>
        <v/>
      </c>
      <c r="D5484" s="68" t="str">
        <f>IFERROR(VLOOKUP($B5484,APガラス性能一覧!$A$2:$M$6097,3,0),"")</f>
        <v/>
      </c>
      <c r="E5484" s="68" t="str">
        <f>IFERROR(VLOOKUP($B5484,APガラス性能一覧!$A$2:$M$6097,4,0),"")</f>
        <v/>
      </c>
      <c r="F5484" s="68" t="str">
        <f>IFERROR(VLOOKUP($B5484,APガラス性能一覧!$A$2:$M$6097,5,0),"")</f>
        <v/>
      </c>
      <c r="G5484" s="68" t="str">
        <f>IFERROR(VLOOKUP($B5484,APガラス性能一覧!$A$2:$M$6097,6,0),"")</f>
        <v/>
      </c>
      <c r="H5484" s="68" t="str">
        <f>IFERROR(VLOOKUP($B5484,APガラス性能一覧!$A$2:$M$6097,7,0),"")</f>
        <v/>
      </c>
      <c r="I5484" s="68" t="str">
        <f>IFERROR(VLOOKUP($B5484,APガラス性能一覧!$A$2:$M$6097,8,0),"")</f>
        <v/>
      </c>
      <c r="J5484" s="68" t="str">
        <f>IFERROR(VLOOKUP($B5484,APガラス性能一覧!$A$2:$M$6097,9,0),"")</f>
        <v/>
      </c>
      <c r="K5484" s="68" t="str">
        <f>IFERROR(VLOOKUP($B5484,APガラス性能一覧!$A$2:$M$6097,10,0),"")</f>
        <v/>
      </c>
      <c r="L5484" s="68" t="str">
        <f>IFERROR(VLOOKUP($B5484,APガラス性能一覧!$A$2:$M$6097,11,0),"")</f>
        <v/>
      </c>
      <c r="M5484" s="68" t="str">
        <f>IFERROR(VLOOKUP($B5484,APガラス性能一覧!$A$2:$M$6097,12,0),"")</f>
        <v/>
      </c>
      <c r="N5484" s="68" t="str">
        <f>IFERROR(VLOOKUP($B5484,APガラス性能一覧!$A$2:$M$6097,13,0),"")</f>
        <v/>
      </c>
    </row>
    <row r="5485" spans="2:14" x14ac:dyDescent="0.4">
      <c r="B5485" s="68" t="str">
        <f>IF($D$2="","",IF($E$2=0.65,IFERROR(IF(INDEX(APガラス性能一覧!A:A,MATCH(ROW(B5479),APガラス性能一覧!$O:$O,0))="","",INDEX(APガラス性能一覧!A:A,MATCH(ROW(B5479),APガラス性能一覧!$O:$O,0))),""),IFERROR(IF(INDEX(APガラス性能一覧!A:A,MATCH(ROW(B5479),APガラス性能一覧!$N:$N,0))="","",INDEX(APガラス性能一覧!A:A,MATCH(ROW(B5479),APガラス性能一覧!$N:$N,0))),"")))</f>
        <v/>
      </c>
      <c r="C5485" s="68" t="str">
        <f>IFERROR(VLOOKUP($B5485,APガラス性能一覧!$A$2:$M$6097,2,0),"")</f>
        <v/>
      </c>
      <c r="D5485" s="68" t="str">
        <f>IFERROR(VLOOKUP($B5485,APガラス性能一覧!$A$2:$M$6097,3,0),"")</f>
        <v/>
      </c>
      <c r="E5485" s="68" t="str">
        <f>IFERROR(VLOOKUP($B5485,APガラス性能一覧!$A$2:$M$6097,4,0),"")</f>
        <v/>
      </c>
      <c r="F5485" s="68" t="str">
        <f>IFERROR(VLOOKUP($B5485,APガラス性能一覧!$A$2:$M$6097,5,0),"")</f>
        <v/>
      </c>
      <c r="G5485" s="68" t="str">
        <f>IFERROR(VLOOKUP($B5485,APガラス性能一覧!$A$2:$M$6097,6,0),"")</f>
        <v/>
      </c>
      <c r="H5485" s="68" t="str">
        <f>IFERROR(VLOOKUP($B5485,APガラス性能一覧!$A$2:$M$6097,7,0),"")</f>
        <v/>
      </c>
      <c r="I5485" s="68" t="str">
        <f>IFERROR(VLOOKUP($B5485,APガラス性能一覧!$A$2:$M$6097,8,0),"")</f>
        <v/>
      </c>
      <c r="J5485" s="68" t="str">
        <f>IFERROR(VLOOKUP($B5485,APガラス性能一覧!$A$2:$M$6097,9,0),"")</f>
        <v/>
      </c>
      <c r="K5485" s="68" t="str">
        <f>IFERROR(VLOOKUP($B5485,APガラス性能一覧!$A$2:$M$6097,10,0),"")</f>
        <v/>
      </c>
      <c r="L5485" s="68" t="str">
        <f>IFERROR(VLOOKUP($B5485,APガラス性能一覧!$A$2:$M$6097,11,0),"")</f>
        <v/>
      </c>
      <c r="M5485" s="68" t="str">
        <f>IFERROR(VLOOKUP($B5485,APガラス性能一覧!$A$2:$M$6097,12,0),"")</f>
        <v/>
      </c>
      <c r="N5485" s="68" t="str">
        <f>IFERROR(VLOOKUP($B5485,APガラス性能一覧!$A$2:$M$6097,13,0),"")</f>
        <v/>
      </c>
    </row>
    <row r="5486" spans="2:14" x14ac:dyDescent="0.4">
      <c r="B5486" s="68" t="str">
        <f>IF($D$2="","",IF($E$2=0.65,IFERROR(IF(INDEX(APガラス性能一覧!A:A,MATCH(ROW(B5480),APガラス性能一覧!$O:$O,0))="","",INDEX(APガラス性能一覧!A:A,MATCH(ROW(B5480),APガラス性能一覧!$O:$O,0))),""),IFERROR(IF(INDEX(APガラス性能一覧!A:A,MATCH(ROW(B5480),APガラス性能一覧!$N:$N,0))="","",INDEX(APガラス性能一覧!A:A,MATCH(ROW(B5480),APガラス性能一覧!$N:$N,0))),"")))</f>
        <v/>
      </c>
      <c r="C5486" s="68" t="str">
        <f>IFERROR(VLOOKUP($B5486,APガラス性能一覧!$A$2:$M$6097,2,0),"")</f>
        <v/>
      </c>
      <c r="D5486" s="68" t="str">
        <f>IFERROR(VLOOKUP($B5486,APガラス性能一覧!$A$2:$M$6097,3,0),"")</f>
        <v/>
      </c>
      <c r="E5486" s="68" t="str">
        <f>IFERROR(VLOOKUP($B5486,APガラス性能一覧!$A$2:$M$6097,4,0),"")</f>
        <v/>
      </c>
      <c r="F5486" s="68" t="str">
        <f>IFERROR(VLOOKUP($B5486,APガラス性能一覧!$A$2:$M$6097,5,0),"")</f>
        <v/>
      </c>
      <c r="G5486" s="68" t="str">
        <f>IFERROR(VLOOKUP($B5486,APガラス性能一覧!$A$2:$M$6097,6,0),"")</f>
        <v/>
      </c>
      <c r="H5486" s="68" t="str">
        <f>IFERROR(VLOOKUP($B5486,APガラス性能一覧!$A$2:$M$6097,7,0),"")</f>
        <v/>
      </c>
      <c r="I5486" s="68" t="str">
        <f>IFERROR(VLOOKUP($B5486,APガラス性能一覧!$A$2:$M$6097,8,0),"")</f>
        <v/>
      </c>
      <c r="J5486" s="68" t="str">
        <f>IFERROR(VLOOKUP($B5486,APガラス性能一覧!$A$2:$M$6097,9,0),"")</f>
        <v/>
      </c>
      <c r="K5486" s="68" t="str">
        <f>IFERROR(VLOOKUP($B5486,APガラス性能一覧!$A$2:$M$6097,10,0),"")</f>
        <v/>
      </c>
      <c r="L5486" s="68" t="str">
        <f>IFERROR(VLOOKUP($B5486,APガラス性能一覧!$A$2:$M$6097,11,0),"")</f>
        <v/>
      </c>
      <c r="M5486" s="68" t="str">
        <f>IFERROR(VLOOKUP($B5486,APガラス性能一覧!$A$2:$M$6097,12,0),"")</f>
        <v/>
      </c>
      <c r="N5486" s="68" t="str">
        <f>IFERROR(VLOOKUP($B5486,APガラス性能一覧!$A$2:$M$6097,13,0),"")</f>
        <v/>
      </c>
    </row>
    <row r="5487" spans="2:14" x14ac:dyDescent="0.4">
      <c r="B5487" s="68" t="str">
        <f>IF($D$2="","",IF($E$2=0.65,IFERROR(IF(INDEX(APガラス性能一覧!A:A,MATCH(ROW(B5481),APガラス性能一覧!$O:$O,0))="","",INDEX(APガラス性能一覧!A:A,MATCH(ROW(B5481),APガラス性能一覧!$O:$O,0))),""),IFERROR(IF(INDEX(APガラス性能一覧!A:A,MATCH(ROW(B5481),APガラス性能一覧!$N:$N,0))="","",INDEX(APガラス性能一覧!A:A,MATCH(ROW(B5481),APガラス性能一覧!$N:$N,0))),"")))</f>
        <v/>
      </c>
      <c r="C5487" s="68" t="str">
        <f>IFERROR(VLOOKUP($B5487,APガラス性能一覧!$A$2:$M$6097,2,0),"")</f>
        <v/>
      </c>
      <c r="D5487" s="68" t="str">
        <f>IFERROR(VLOOKUP($B5487,APガラス性能一覧!$A$2:$M$6097,3,0),"")</f>
        <v/>
      </c>
      <c r="E5487" s="68" t="str">
        <f>IFERROR(VLOOKUP($B5487,APガラス性能一覧!$A$2:$M$6097,4,0),"")</f>
        <v/>
      </c>
      <c r="F5487" s="68" t="str">
        <f>IFERROR(VLOOKUP($B5487,APガラス性能一覧!$A$2:$M$6097,5,0),"")</f>
        <v/>
      </c>
      <c r="G5487" s="68" t="str">
        <f>IFERROR(VLOOKUP($B5487,APガラス性能一覧!$A$2:$M$6097,6,0),"")</f>
        <v/>
      </c>
      <c r="H5487" s="68" t="str">
        <f>IFERROR(VLOOKUP($B5487,APガラス性能一覧!$A$2:$M$6097,7,0),"")</f>
        <v/>
      </c>
      <c r="I5487" s="68" t="str">
        <f>IFERROR(VLOOKUP($B5487,APガラス性能一覧!$A$2:$M$6097,8,0),"")</f>
        <v/>
      </c>
      <c r="J5487" s="68" t="str">
        <f>IFERROR(VLOOKUP($B5487,APガラス性能一覧!$A$2:$M$6097,9,0),"")</f>
        <v/>
      </c>
      <c r="K5487" s="68" t="str">
        <f>IFERROR(VLOOKUP($B5487,APガラス性能一覧!$A$2:$M$6097,10,0),"")</f>
        <v/>
      </c>
      <c r="L5487" s="68" t="str">
        <f>IFERROR(VLOOKUP($B5487,APガラス性能一覧!$A$2:$M$6097,11,0),"")</f>
        <v/>
      </c>
      <c r="M5487" s="68" t="str">
        <f>IFERROR(VLOOKUP($B5487,APガラス性能一覧!$A$2:$M$6097,12,0),"")</f>
        <v/>
      </c>
      <c r="N5487" s="68" t="str">
        <f>IFERROR(VLOOKUP($B5487,APガラス性能一覧!$A$2:$M$6097,13,0),"")</f>
        <v/>
      </c>
    </row>
    <row r="5488" spans="2:14" x14ac:dyDescent="0.4">
      <c r="B5488" s="68" t="str">
        <f>IF($D$2="","",IF($E$2=0.65,IFERROR(IF(INDEX(APガラス性能一覧!A:A,MATCH(ROW(B5482),APガラス性能一覧!$O:$O,0))="","",INDEX(APガラス性能一覧!A:A,MATCH(ROW(B5482),APガラス性能一覧!$O:$O,0))),""),IFERROR(IF(INDEX(APガラス性能一覧!A:A,MATCH(ROW(B5482),APガラス性能一覧!$N:$N,0))="","",INDEX(APガラス性能一覧!A:A,MATCH(ROW(B5482),APガラス性能一覧!$N:$N,0))),"")))</f>
        <v/>
      </c>
      <c r="C5488" s="68" t="str">
        <f>IFERROR(VLOOKUP($B5488,APガラス性能一覧!$A$2:$M$6097,2,0),"")</f>
        <v/>
      </c>
      <c r="D5488" s="68" t="str">
        <f>IFERROR(VLOOKUP($B5488,APガラス性能一覧!$A$2:$M$6097,3,0),"")</f>
        <v/>
      </c>
      <c r="E5488" s="68" t="str">
        <f>IFERROR(VLOOKUP($B5488,APガラス性能一覧!$A$2:$M$6097,4,0),"")</f>
        <v/>
      </c>
      <c r="F5488" s="68" t="str">
        <f>IFERROR(VLOOKUP($B5488,APガラス性能一覧!$A$2:$M$6097,5,0),"")</f>
        <v/>
      </c>
      <c r="G5488" s="68" t="str">
        <f>IFERROR(VLOOKUP($B5488,APガラス性能一覧!$A$2:$M$6097,6,0),"")</f>
        <v/>
      </c>
      <c r="H5488" s="68" t="str">
        <f>IFERROR(VLOOKUP($B5488,APガラス性能一覧!$A$2:$M$6097,7,0),"")</f>
        <v/>
      </c>
      <c r="I5488" s="68" t="str">
        <f>IFERROR(VLOOKUP($B5488,APガラス性能一覧!$A$2:$M$6097,8,0),"")</f>
        <v/>
      </c>
      <c r="J5488" s="68" t="str">
        <f>IFERROR(VLOOKUP($B5488,APガラス性能一覧!$A$2:$M$6097,9,0),"")</f>
        <v/>
      </c>
      <c r="K5488" s="68" t="str">
        <f>IFERROR(VLOOKUP($B5488,APガラス性能一覧!$A$2:$M$6097,10,0),"")</f>
        <v/>
      </c>
      <c r="L5488" s="68" t="str">
        <f>IFERROR(VLOOKUP($B5488,APガラス性能一覧!$A$2:$M$6097,11,0),"")</f>
        <v/>
      </c>
      <c r="M5488" s="68" t="str">
        <f>IFERROR(VLOOKUP($B5488,APガラス性能一覧!$A$2:$M$6097,12,0),"")</f>
        <v/>
      </c>
      <c r="N5488" s="68" t="str">
        <f>IFERROR(VLOOKUP($B5488,APガラス性能一覧!$A$2:$M$6097,13,0),"")</f>
        <v/>
      </c>
    </row>
    <row r="5489" spans="2:14" x14ac:dyDescent="0.4">
      <c r="B5489" s="68" t="str">
        <f>IF($D$2="","",IF($E$2=0.65,IFERROR(IF(INDEX(APガラス性能一覧!A:A,MATCH(ROW(B5483),APガラス性能一覧!$O:$O,0))="","",INDEX(APガラス性能一覧!A:A,MATCH(ROW(B5483),APガラス性能一覧!$O:$O,0))),""),IFERROR(IF(INDEX(APガラス性能一覧!A:A,MATCH(ROW(B5483),APガラス性能一覧!$N:$N,0))="","",INDEX(APガラス性能一覧!A:A,MATCH(ROW(B5483),APガラス性能一覧!$N:$N,0))),"")))</f>
        <v/>
      </c>
      <c r="C5489" s="68" t="str">
        <f>IFERROR(VLOOKUP($B5489,APガラス性能一覧!$A$2:$M$6097,2,0),"")</f>
        <v/>
      </c>
      <c r="D5489" s="68" t="str">
        <f>IFERROR(VLOOKUP($B5489,APガラス性能一覧!$A$2:$M$6097,3,0),"")</f>
        <v/>
      </c>
      <c r="E5489" s="68" t="str">
        <f>IFERROR(VLOOKUP($B5489,APガラス性能一覧!$A$2:$M$6097,4,0),"")</f>
        <v/>
      </c>
      <c r="F5489" s="68" t="str">
        <f>IFERROR(VLOOKUP($B5489,APガラス性能一覧!$A$2:$M$6097,5,0),"")</f>
        <v/>
      </c>
      <c r="G5489" s="68" t="str">
        <f>IFERROR(VLOOKUP($B5489,APガラス性能一覧!$A$2:$M$6097,6,0),"")</f>
        <v/>
      </c>
      <c r="H5489" s="68" t="str">
        <f>IFERROR(VLOOKUP($B5489,APガラス性能一覧!$A$2:$M$6097,7,0),"")</f>
        <v/>
      </c>
      <c r="I5489" s="68" t="str">
        <f>IFERROR(VLOOKUP($B5489,APガラス性能一覧!$A$2:$M$6097,8,0),"")</f>
        <v/>
      </c>
      <c r="J5489" s="68" t="str">
        <f>IFERROR(VLOOKUP($B5489,APガラス性能一覧!$A$2:$M$6097,9,0),"")</f>
        <v/>
      </c>
      <c r="K5489" s="68" t="str">
        <f>IFERROR(VLOOKUP($B5489,APガラス性能一覧!$A$2:$M$6097,10,0),"")</f>
        <v/>
      </c>
      <c r="L5489" s="68" t="str">
        <f>IFERROR(VLOOKUP($B5489,APガラス性能一覧!$A$2:$M$6097,11,0),"")</f>
        <v/>
      </c>
      <c r="M5489" s="68" t="str">
        <f>IFERROR(VLOOKUP($B5489,APガラス性能一覧!$A$2:$M$6097,12,0),"")</f>
        <v/>
      </c>
      <c r="N5489" s="68" t="str">
        <f>IFERROR(VLOOKUP($B5489,APガラス性能一覧!$A$2:$M$6097,13,0),"")</f>
        <v/>
      </c>
    </row>
    <row r="5490" spans="2:14" x14ac:dyDescent="0.4">
      <c r="B5490" s="68" t="str">
        <f>IF($D$2="","",IF($E$2=0.65,IFERROR(IF(INDEX(APガラス性能一覧!A:A,MATCH(ROW(B5484),APガラス性能一覧!$O:$O,0))="","",INDEX(APガラス性能一覧!A:A,MATCH(ROW(B5484),APガラス性能一覧!$O:$O,0))),""),IFERROR(IF(INDEX(APガラス性能一覧!A:A,MATCH(ROW(B5484),APガラス性能一覧!$N:$N,0))="","",INDEX(APガラス性能一覧!A:A,MATCH(ROW(B5484),APガラス性能一覧!$N:$N,0))),"")))</f>
        <v/>
      </c>
      <c r="C5490" s="68" t="str">
        <f>IFERROR(VLOOKUP($B5490,APガラス性能一覧!$A$2:$M$6097,2,0),"")</f>
        <v/>
      </c>
      <c r="D5490" s="68" t="str">
        <f>IFERROR(VLOOKUP($B5490,APガラス性能一覧!$A$2:$M$6097,3,0),"")</f>
        <v/>
      </c>
      <c r="E5490" s="68" t="str">
        <f>IFERROR(VLOOKUP($B5490,APガラス性能一覧!$A$2:$M$6097,4,0),"")</f>
        <v/>
      </c>
      <c r="F5490" s="68" t="str">
        <f>IFERROR(VLOOKUP($B5490,APガラス性能一覧!$A$2:$M$6097,5,0),"")</f>
        <v/>
      </c>
      <c r="G5490" s="68" t="str">
        <f>IFERROR(VLOOKUP($B5490,APガラス性能一覧!$A$2:$M$6097,6,0),"")</f>
        <v/>
      </c>
      <c r="H5490" s="68" t="str">
        <f>IFERROR(VLOOKUP($B5490,APガラス性能一覧!$A$2:$M$6097,7,0),"")</f>
        <v/>
      </c>
      <c r="I5490" s="68" t="str">
        <f>IFERROR(VLOOKUP($B5490,APガラス性能一覧!$A$2:$M$6097,8,0),"")</f>
        <v/>
      </c>
      <c r="J5490" s="68" t="str">
        <f>IFERROR(VLOOKUP($B5490,APガラス性能一覧!$A$2:$M$6097,9,0),"")</f>
        <v/>
      </c>
      <c r="K5490" s="68" t="str">
        <f>IFERROR(VLOOKUP($B5490,APガラス性能一覧!$A$2:$M$6097,10,0),"")</f>
        <v/>
      </c>
      <c r="L5490" s="68" t="str">
        <f>IFERROR(VLOOKUP($B5490,APガラス性能一覧!$A$2:$M$6097,11,0),"")</f>
        <v/>
      </c>
      <c r="M5490" s="68" t="str">
        <f>IFERROR(VLOOKUP($B5490,APガラス性能一覧!$A$2:$M$6097,12,0),"")</f>
        <v/>
      </c>
      <c r="N5490" s="68" t="str">
        <f>IFERROR(VLOOKUP($B5490,APガラス性能一覧!$A$2:$M$6097,13,0),"")</f>
        <v/>
      </c>
    </row>
    <row r="5491" spans="2:14" x14ac:dyDescent="0.4">
      <c r="B5491" s="68" t="str">
        <f>IF($D$2="","",IF($E$2=0.65,IFERROR(IF(INDEX(APガラス性能一覧!A:A,MATCH(ROW(B5485),APガラス性能一覧!$O:$O,0))="","",INDEX(APガラス性能一覧!A:A,MATCH(ROW(B5485),APガラス性能一覧!$O:$O,0))),""),IFERROR(IF(INDEX(APガラス性能一覧!A:A,MATCH(ROW(B5485),APガラス性能一覧!$N:$N,0))="","",INDEX(APガラス性能一覧!A:A,MATCH(ROW(B5485),APガラス性能一覧!$N:$N,0))),"")))</f>
        <v/>
      </c>
      <c r="C5491" s="68" t="str">
        <f>IFERROR(VLOOKUP($B5491,APガラス性能一覧!$A$2:$M$6097,2,0),"")</f>
        <v/>
      </c>
      <c r="D5491" s="68" t="str">
        <f>IFERROR(VLOOKUP($B5491,APガラス性能一覧!$A$2:$M$6097,3,0),"")</f>
        <v/>
      </c>
      <c r="E5491" s="68" t="str">
        <f>IFERROR(VLOOKUP($B5491,APガラス性能一覧!$A$2:$M$6097,4,0),"")</f>
        <v/>
      </c>
      <c r="F5491" s="68" t="str">
        <f>IFERROR(VLOOKUP($B5491,APガラス性能一覧!$A$2:$M$6097,5,0),"")</f>
        <v/>
      </c>
      <c r="G5491" s="68" t="str">
        <f>IFERROR(VLOOKUP($B5491,APガラス性能一覧!$A$2:$M$6097,6,0),"")</f>
        <v/>
      </c>
      <c r="H5491" s="68" t="str">
        <f>IFERROR(VLOOKUP($B5491,APガラス性能一覧!$A$2:$M$6097,7,0),"")</f>
        <v/>
      </c>
      <c r="I5491" s="68" t="str">
        <f>IFERROR(VLOOKUP($B5491,APガラス性能一覧!$A$2:$M$6097,8,0),"")</f>
        <v/>
      </c>
      <c r="J5491" s="68" t="str">
        <f>IFERROR(VLOOKUP($B5491,APガラス性能一覧!$A$2:$M$6097,9,0),"")</f>
        <v/>
      </c>
      <c r="K5491" s="68" t="str">
        <f>IFERROR(VLOOKUP($B5491,APガラス性能一覧!$A$2:$M$6097,10,0),"")</f>
        <v/>
      </c>
      <c r="L5491" s="68" t="str">
        <f>IFERROR(VLOOKUP($B5491,APガラス性能一覧!$A$2:$M$6097,11,0),"")</f>
        <v/>
      </c>
      <c r="M5491" s="68" t="str">
        <f>IFERROR(VLOOKUP($B5491,APガラス性能一覧!$A$2:$M$6097,12,0),"")</f>
        <v/>
      </c>
      <c r="N5491" s="68" t="str">
        <f>IFERROR(VLOOKUP($B5491,APガラス性能一覧!$A$2:$M$6097,13,0),"")</f>
        <v/>
      </c>
    </row>
    <row r="5492" spans="2:14" x14ac:dyDescent="0.4">
      <c r="B5492" s="68" t="str">
        <f>IF($D$2="","",IF($E$2=0.65,IFERROR(IF(INDEX(APガラス性能一覧!A:A,MATCH(ROW(B5486),APガラス性能一覧!$O:$O,0))="","",INDEX(APガラス性能一覧!A:A,MATCH(ROW(B5486),APガラス性能一覧!$O:$O,0))),""),IFERROR(IF(INDEX(APガラス性能一覧!A:A,MATCH(ROW(B5486),APガラス性能一覧!$N:$N,0))="","",INDEX(APガラス性能一覧!A:A,MATCH(ROW(B5486),APガラス性能一覧!$N:$N,0))),"")))</f>
        <v/>
      </c>
      <c r="C5492" s="68" t="str">
        <f>IFERROR(VLOOKUP($B5492,APガラス性能一覧!$A$2:$M$6097,2,0),"")</f>
        <v/>
      </c>
      <c r="D5492" s="68" t="str">
        <f>IFERROR(VLOOKUP($B5492,APガラス性能一覧!$A$2:$M$6097,3,0),"")</f>
        <v/>
      </c>
      <c r="E5492" s="68" t="str">
        <f>IFERROR(VLOOKUP($B5492,APガラス性能一覧!$A$2:$M$6097,4,0),"")</f>
        <v/>
      </c>
      <c r="F5492" s="68" t="str">
        <f>IFERROR(VLOOKUP($B5492,APガラス性能一覧!$A$2:$M$6097,5,0),"")</f>
        <v/>
      </c>
      <c r="G5492" s="68" t="str">
        <f>IFERROR(VLOOKUP($B5492,APガラス性能一覧!$A$2:$M$6097,6,0),"")</f>
        <v/>
      </c>
      <c r="H5492" s="68" t="str">
        <f>IFERROR(VLOOKUP($B5492,APガラス性能一覧!$A$2:$M$6097,7,0),"")</f>
        <v/>
      </c>
      <c r="I5492" s="68" t="str">
        <f>IFERROR(VLOOKUP($B5492,APガラス性能一覧!$A$2:$M$6097,8,0),"")</f>
        <v/>
      </c>
      <c r="J5492" s="68" t="str">
        <f>IFERROR(VLOOKUP($B5492,APガラス性能一覧!$A$2:$M$6097,9,0),"")</f>
        <v/>
      </c>
      <c r="K5492" s="68" t="str">
        <f>IFERROR(VLOOKUP($B5492,APガラス性能一覧!$A$2:$M$6097,10,0),"")</f>
        <v/>
      </c>
      <c r="L5492" s="68" t="str">
        <f>IFERROR(VLOOKUP($B5492,APガラス性能一覧!$A$2:$M$6097,11,0),"")</f>
        <v/>
      </c>
      <c r="M5492" s="68" t="str">
        <f>IFERROR(VLOOKUP($B5492,APガラス性能一覧!$A$2:$M$6097,12,0),"")</f>
        <v/>
      </c>
      <c r="N5492" s="68" t="str">
        <f>IFERROR(VLOOKUP($B5492,APガラス性能一覧!$A$2:$M$6097,13,0),"")</f>
        <v/>
      </c>
    </row>
    <row r="5493" spans="2:14" x14ac:dyDescent="0.4">
      <c r="B5493" s="68" t="str">
        <f>IF($D$2="","",IF($E$2=0.65,IFERROR(IF(INDEX(APガラス性能一覧!A:A,MATCH(ROW(B5487),APガラス性能一覧!$O:$O,0))="","",INDEX(APガラス性能一覧!A:A,MATCH(ROW(B5487),APガラス性能一覧!$O:$O,0))),""),IFERROR(IF(INDEX(APガラス性能一覧!A:A,MATCH(ROW(B5487),APガラス性能一覧!$N:$N,0))="","",INDEX(APガラス性能一覧!A:A,MATCH(ROW(B5487),APガラス性能一覧!$N:$N,0))),"")))</f>
        <v/>
      </c>
      <c r="C5493" s="68" t="str">
        <f>IFERROR(VLOOKUP($B5493,APガラス性能一覧!$A$2:$M$6097,2,0),"")</f>
        <v/>
      </c>
      <c r="D5493" s="68" t="str">
        <f>IFERROR(VLOOKUP($B5493,APガラス性能一覧!$A$2:$M$6097,3,0),"")</f>
        <v/>
      </c>
      <c r="E5493" s="68" t="str">
        <f>IFERROR(VLOOKUP($B5493,APガラス性能一覧!$A$2:$M$6097,4,0),"")</f>
        <v/>
      </c>
      <c r="F5493" s="68" t="str">
        <f>IFERROR(VLOOKUP($B5493,APガラス性能一覧!$A$2:$M$6097,5,0),"")</f>
        <v/>
      </c>
      <c r="G5493" s="68" t="str">
        <f>IFERROR(VLOOKUP($B5493,APガラス性能一覧!$A$2:$M$6097,6,0),"")</f>
        <v/>
      </c>
      <c r="H5493" s="68" t="str">
        <f>IFERROR(VLOOKUP($B5493,APガラス性能一覧!$A$2:$M$6097,7,0),"")</f>
        <v/>
      </c>
      <c r="I5493" s="68" t="str">
        <f>IFERROR(VLOOKUP($B5493,APガラス性能一覧!$A$2:$M$6097,8,0),"")</f>
        <v/>
      </c>
      <c r="J5493" s="68" t="str">
        <f>IFERROR(VLOOKUP($B5493,APガラス性能一覧!$A$2:$M$6097,9,0),"")</f>
        <v/>
      </c>
      <c r="K5493" s="68" t="str">
        <f>IFERROR(VLOOKUP($B5493,APガラス性能一覧!$A$2:$M$6097,10,0),"")</f>
        <v/>
      </c>
      <c r="L5493" s="68" t="str">
        <f>IFERROR(VLOOKUP($B5493,APガラス性能一覧!$A$2:$M$6097,11,0),"")</f>
        <v/>
      </c>
      <c r="M5493" s="68" t="str">
        <f>IFERROR(VLOOKUP($B5493,APガラス性能一覧!$A$2:$M$6097,12,0),"")</f>
        <v/>
      </c>
      <c r="N5493" s="68" t="str">
        <f>IFERROR(VLOOKUP($B5493,APガラス性能一覧!$A$2:$M$6097,13,0),"")</f>
        <v/>
      </c>
    </row>
    <row r="5494" spans="2:14" x14ac:dyDescent="0.4">
      <c r="B5494" s="68" t="str">
        <f>IF($D$2="","",IF($E$2=0.65,IFERROR(IF(INDEX(APガラス性能一覧!A:A,MATCH(ROW(B5488),APガラス性能一覧!$O:$O,0))="","",INDEX(APガラス性能一覧!A:A,MATCH(ROW(B5488),APガラス性能一覧!$O:$O,0))),""),IFERROR(IF(INDEX(APガラス性能一覧!A:A,MATCH(ROW(B5488),APガラス性能一覧!$N:$N,0))="","",INDEX(APガラス性能一覧!A:A,MATCH(ROW(B5488),APガラス性能一覧!$N:$N,0))),"")))</f>
        <v/>
      </c>
      <c r="C5494" s="68" t="str">
        <f>IFERROR(VLOOKUP($B5494,APガラス性能一覧!$A$2:$M$6097,2,0),"")</f>
        <v/>
      </c>
      <c r="D5494" s="68" t="str">
        <f>IFERROR(VLOOKUP($B5494,APガラス性能一覧!$A$2:$M$6097,3,0),"")</f>
        <v/>
      </c>
      <c r="E5494" s="68" t="str">
        <f>IFERROR(VLOOKUP($B5494,APガラス性能一覧!$A$2:$M$6097,4,0),"")</f>
        <v/>
      </c>
      <c r="F5494" s="68" t="str">
        <f>IFERROR(VLOOKUP($B5494,APガラス性能一覧!$A$2:$M$6097,5,0),"")</f>
        <v/>
      </c>
      <c r="G5494" s="68" t="str">
        <f>IFERROR(VLOOKUP($B5494,APガラス性能一覧!$A$2:$M$6097,6,0),"")</f>
        <v/>
      </c>
      <c r="H5494" s="68" t="str">
        <f>IFERROR(VLOOKUP($B5494,APガラス性能一覧!$A$2:$M$6097,7,0),"")</f>
        <v/>
      </c>
      <c r="I5494" s="68" t="str">
        <f>IFERROR(VLOOKUP($B5494,APガラス性能一覧!$A$2:$M$6097,8,0),"")</f>
        <v/>
      </c>
      <c r="J5494" s="68" t="str">
        <f>IFERROR(VLOOKUP($B5494,APガラス性能一覧!$A$2:$M$6097,9,0),"")</f>
        <v/>
      </c>
      <c r="K5494" s="68" t="str">
        <f>IFERROR(VLOOKUP($B5494,APガラス性能一覧!$A$2:$M$6097,10,0),"")</f>
        <v/>
      </c>
      <c r="L5494" s="68" t="str">
        <f>IFERROR(VLOOKUP($B5494,APガラス性能一覧!$A$2:$M$6097,11,0),"")</f>
        <v/>
      </c>
      <c r="M5494" s="68" t="str">
        <f>IFERROR(VLOOKUP($B5494,APガラス性能一覧!$A$2:$M$6097,12,0),"")</f>
        <v/>
      </c>
      <c r="N5494" s="68" t="str">
        <f>IFERROR(VLOOKUP($B5494,APガラス性能一覧!$A$2:$M$6097,13,0),"")</f>
        <v/>
      </c>
    </row>
    <row r="5495" spans="2:14" x14ac:dyDescent="0.4">
      <c r="B5495" s="68" t="str">
        <f>IF($D$2="","",IF($E$2=0.65,IFERROR(IF(INDEX(APガラス性能一覧!A:A,MATCH(ROW(B5489),APガラス性能一覧!$O:$O,0))="","",INDEX(APガラス性能一覧!A:A,MATCH(ROW(B5489),APガラス性能一覧!$O:$O,0))),""),IFERROR(IF(INDEX(APガラス性能一覧!A:A,MATCH(ROW(B5489),APガラス性能一覧!$N:$N,0))="","",INDEX(APガラス性能一覧!A:A,MATCH(ROW(B5489),APガラス性能一覧!$N:$N,0))),"")))</f>
        <v/>
      </c>
      <c r="C5495" s="68" t="str">
        <f>IFERROR(VLOOKUP($B5495,APガラス性能一覧!$A$2:$M$6097,2,0),"")</f>
        <v/>
      </c>
      <c r="D5495" s="68" t="str">
        <f>IFERROR(VLOOKUP($B5495,APガラス性能一覧!$A$2:$M$6097,3,0),"")</f>
        <v/>
      </c>
      <c r="E5495" s="68" t="str">
        <f>IFERROR(VLOOKUP($B5495,APガラス性能一覧!$A$2:$M$6097,4,0),"")</f>
        <v/>
      </c>
      <c r="F5495" s="68" t="str">
        <f>IFERROR(VLOOKUP($B5495,APガラス性能一覧!$A$2:$M$6097,5,0),"")</f>
        <v/>
      </c>
      <c r="G5495" s="68" t="str">
        <f>IFERROR(VLOOKUP($B5495,APガラス性能一覧!$A$2:$M$6097,6,0),"")</f>
        <v/>
      </c>
      <c r="H5495" s="68" t="str">
        <f>IFERROR(VLOOKUP($B5495,APガラス性能一覧!$A$2:$M$6097,7,0),"")</f>
        <v/>
      </c>
      <c r="I5495" s="68" t="str">
        <f>IFERROR(VLOOKUP($B5495,APガラス性能一覧!$A$2:$M$6097,8,0),"")</f>
        <v/>
      </c>
      <c r="J5495" s="68" t="str">
        <f>IFERROR(VLOOKUP($B5495,APガラス性能一覧!$A$2:$M$6097,9,0),"")</f>
        <v/>
      </c>
      <c r="K5495" s="68" t="str">
        <f>IFERROR(VLOOKUP($B5495,APガラス性能一覧!$A$2:$M$6097,10,0),"")</f>
        <v/>
      </c>
      <c r="L5495" s="68" t="str">
        <f>IFERROR(VLOOKUP($B5495,APガラス性能一覧!$A$2:$M$6097,11,0),"")</f>
        <v/>
      </c>
      <c r="M5495" s="68" t="str">
        <f>IFERROR(VLOOKUP($B5495,APガラス性能一覧!$A$2:$M$6097,12,0),"")</f>
        <v/>
      </c>
      <c r="N5495" s="68" t="str">
        <f>IFERROR(VLOOKUP($B5495,APガラス性能一覧!$A$2:$M$6097,13,0),"")</f>
        <v/>
      </c>
    </row>
    <row r="5496" spans="2:14" x14ac:dyDescent="0.4">
      <c r="B5496" s="68" t="str">
        <f>IF($D$2="","",IF($E$2=0.65,IFERROR(IF(INDEX(APガラス性能一覧!A:A,MATCH(ROW(B5490),APガラス性能一覧!$O:$O,0))="","",INDEX(APガラス性能一覧!A:A,MATCH(ROW(B5490),APガラス性能一覧!$O:$O,0))),""),IFERROR(IF(INDEX(APガラス性能一覧!A:A,MATCH(ROW(B5490),APガラス性能一覧!$N:$N,0))="","",INDEX(APガラス性能一覧!A:A,MATCH(ROW(B5490),APガラス性能一覧!$N:$N,0))),"")))</f>
        <v/>
      </c>
      <c r="C5496" s="68" t="str">
        <f>IFERROR(VLOOKUP($B5496,APガラス性能一覧!$A$2:$M$6097,2,0),"")</f>
        <v/>
      </c>
      <c r="D5496" s="68" t="str">
        <f>IFERROR(VLOOKUP($B5496,APガラス性能一覧!$A$2:$M$6097,3,0),"")</f>
        <v/>
      </c>
      <c r="E5496" s="68" t="str">
        <f>IFERROR(VLOOKUP($B5496,APガラス性能一覧!$A$2:$M$6097,4,0),"")</f>
        <v/>
      </c>
      <c r="F5496" s="68" t="str">
        <f>IFERROR(VLOOKUP($B5496,APガラス性能一覧!$A$2:$M$6097,5,0),"")</f>
        <v/>
      </c>
      <c r="G5496" s="68" t="str">
        <f>IFERROR(VLOOKUP($B5496,APガラス性能一覧!$A$2:$M$6097,6,0),"")</f>
        <v/>
      </c>
      <c r="H5496" s="68" t="str">
        <f>IFERROR(VLOOKUP($B5496,APガラス性能一覧!$A$2:$M$6097,7,0),"")</f>
        <v/>
      </c>
      <c r="I5496" s="68" t="str">
        <f>IFERROR(VLOOKUP($B5496,APガラス性能一覧!$A$2:$M$6097,8,0),"")</f>
        <v/>
      </c>
      <c r="J5496" s="68" t="str">
        <f>IFERROR(VLOOKUP($B5496,APガラス性能一覧!$A$2:$M$6097,9,0),"")</f>
        <v/>
      </c>
      <c r="K5496" s="68" t="str">
        <f>IFERROR(VLOOKUP($B5496,APガラス性能一覧!$A$2:$M$6097,10,0),"")</f>
        <v/>
      </c>
      <c r="L5496" s="68" t="str">
        <f>IFERROR(VLOOKUP($B5496,APガラス性能一覧!$A$2:$M$6097,11,0),"")</f>
        <v/>
      </c>
      <c r="M5496" s="68" t="str">
        <f>IFERROR(VLOOKUP($B5496,APガラス性能一覧!$A$2:$M$6097,12,0),"")</f>
        <v/>
      </c>
      <c r="N5496" s="68" t="str">
        <f>IFERROR(VLOOKUP($B5496,APガラス性能一覧!$A$2:$M$6097,13,0),"")</f>
        <v/>
      </c>
    </row>
    <row r="5497" spans="2:14" x14ac:dyDescent="0.4">
      <c r="B5497" s="68" t="str">
        <f>IF($D$2="","",IF($E$2=0.65,IFERROR(IF(INDEX(APガラス性能一覧!A:A,MATCH(ROW(B5491),APガラス性能一覧!$O:$O,0))="","",INDEX(APガラス性能一覧!A:A,MATCH(ROW(B5491),APガラス性能一覧!$O:$O,0))),""),IFERROR(IF(INDEX(APガラス性能一覧!A:A,MATCH(ROW(B5491),APガラス性能一覧!$N:$N,0))="","",INDEX(APガラス性能一覧!A:A,MATCH(ROW(B5491),APガラス性能一覧!$N:$N,0))),"")))</f>
        <v/>
      </c>
      <c r="C5497" s="68" t="str">
        <f>IFERROR(VLOOKUP($B5497,APガラス性能一覧!$A$2:$M$6097,2,0),"")</f>
        <v/>
      </c>
      <c r="D5497" s="68" t="str">
        <f>IFERROR(VLOOKUP($B5497,APガラス性能一覧!$A$2:$M$6097,3,0),"")</f>
        <v/>
      </c>
      <c r="E5497" s="68" t="str">
        <f>IFERROR(VLOOKUP($B5497,APガラス性能一覧!$A$2:$M$6097,4,0),"")</f>
        <v/>
      </c>
      <c r="F5497" s="68" t="str">
        <f>IFERROR(VLOOKUP($B5497,APガラス性能一覧!$A$2:$M$6097,5,0),"")</f>
        <v/>
      </c>
      <c r="G5497" s="68" t="str">
        <f>IFERROR(VLOOKUP($B5497,APガラス性能一覧!$A$2:$M$6097,6,0),"")</f>
        <v/>
      </c>
      <c r="H5497" s="68" t="str">
        <f>IFERROR(VLOOKUP($B5497,APガラス性能一覧!$A$2:$M$6097,7,0),"")</f>
        <v/>
      </c>
      <c r="I5497" s="68" t="str">
        <f>IFERROR(VLOOKUP($B5497,APガラス性能一覧!$A$2:$M$6097,8,0),"")</f>
        <v/>
      </c>
      <c r="J5497" s="68" t="str">
        <f>IFERROR(VLOOKUP($B5497,APガラス性能一覧!$A$2:$M$6097,9,0),"")</f>
        <v/>
      </c>
      <c r="K5497" s="68" t="str">
        <f>IFERROR(VLOOKUP($B5497,APガラス性能一覧!$A$2:$M$6097,10,0),"")</f>
        <v/>
      </c>
      <c r="L5497" s="68" t="str">
        <f>IFERROR(VLOOKUP($B5497,APガラス性能一覧!$A$2:$M$6097,11,0),"")</f>
        <v/>
      </c>
      <c r="M5497" s="68" t="str">
        <f>IFERROR(VLOOKUP($B5497,APガラス性能一覧!$A$2:$M$6097,12,0),"")</f>
        <v/>
      </c>
      <c r="N5497" s="68" t="str">
        <f>IFERROR(VLOOKUP($B5497,APガラス性能一覧!$A$2:$M$6097,13,0),"")</f>
        <v/>
      </c>
    </row>
    <row r="5498" spans="2:14" x14ac:dyDescent="0.4">
      <c r="B5498" s="68" t="str">
        <f>IF($D$2="","",IF($E$2=0.65,IFERROR(IF(INDEX(APガラス性能一覧!A:A,MATCH(ROW(B5492),APガラス性能一覧!$O:$O,0))="","",INDEX(APガラス性能一覧!A:A,MATCH(ROW(B5492),APガラス性能一覧!$O:$O,0))),""),IFERROR(IF(INDEX(APガラス性能一覧!A:A,MATCH(ROW(B5492),APガラス性能一覧!$N:$N,0))="","",INDEX(APガラス性能一覧!A:A,MATCH(ROW(B5492),APガラス性能一覧!$N:$N,0))),"")))</f>
        <v/>
      </c>
      <c r="C5498" s="68" t="str">
        <f>IFERROR(VLOOKUP($B5498,APガラス性能一覧!$A$2:$M$6097,2,0),"")</f>
        <v/>
      </c>
      <c r="D5498" s="68" t="str">
        <f>IFERROR(VLOOKUP($B5498,APガラス性能一覧!$A$2:$M$6097,3,0),"")</f>
        <v/>
      </c>
      <c r="E5498" s="68" t="str">
        <f>IFERROR(VLOOKUP($B5498,APガラス性能一覧!$A$2:$M$6097,4,0),"")</f>
        <v/>
      </c>
      <c r="F5498" s="68" t="str">
        <f>IFERROR(VLOOKUP($B5498,APガラス性能一覧!$A$2:$M$6097,5,0),"")</f>
        <v/>
      </c>
      <c r="G5498" s="68" t="str">
        <f>IFERROR(VLOOKUP($B5498,APガラス性能一覧!$A$2:$M$6097,6,0),"")</f>
        <v/>
      </c>
      <c r="H5498" s="68" t="str">
        <f>IFERROR(VLOOKUP($B5498,APガラス性能一覧!$A$2:$M$6097,7,0),"")</f>
        <v/>
      </c>
      <c r="I5498" s="68" t="str">
        <f>IFERROR(VLOOKUP($B5498,APガラス性能一覧!$A$2:$M$6097,8,0),"")</f>
        <v/>
      </c>
      <c r="J5498" s="68" t="str">
        <f>IFERROR(VLOOKUP($B5498,APガラス性能一覧!$A$2:$M$6097,9,0),"")</f>
        <v/>
      </c>
      <c r="K5498" s="68" t="str">
        <f>IFERROR(VLOOKUP($B5498,APガラス性能一覧!$A$2:$M$6097,10,0),"")</f>
        <v/>
      </c>
      <c r="L5498" s="68" t="str">
        <f>IFERROR(VLOOKUP($B5498,APガラス性能一覧!$A$2:$M$6097,11,0),"")</f>
        <v/>
      </c>
      <c r="M5498" s="68" t="str">
        <f>IFERROR(VLOOKUP($B5498,APガラス性能一覧!$A$2:$M$6097,12,0),"")</f>
        <v/>
      </c>
      <c r="N5498" s="68" t="str">
        <f>IFERROR(VLOOKUP($B5498,APガラス性能一覧!$A$2:$M$6097,13,0),"")</f>
        <v/>
      </c>
    </row>
    <row r="5499" spans="2:14" x14ac:dyDescent="0.4">
      <c r="B5499" s="68" t="str">
        <f>IF($D$2="","",IF($E$2=0.65,IFERROR(IF(INDEX(APガラス性能一覧!A:A,MATCH(ROW(B5493),APガラス性能一覧!$O:$O,0))="","",INDEX(APガラス性能一覧!A:A,MATCH(ROW(B5493),APガラス性能一覧!$O:$O,0))),""),IFERROR(IF(INDEX(APガラス性能一覧!A:A,MATCH(ROW(B5493),APガラス性能一覧!$N:$N,0))="","",INDEX(APガラス性能一覧!A:A,MATCH(ROW(B5493),APガラス性能一覧!$N:$N,0))),"")))</f>
        <v/>
      </c>
      <c r="C5499" s="68" t="str">
        <f>IFERROR(VLOOKUP($B5499,APガラス性能一覧!$A$2:$M$6097,2,0),"")</f>
        <v/>
      </c>
      <c r="D5499" s="68" t="str">
        <f>IFERROR(VLOOKUP($B5499,APガラス性能一覧!$A$2:$M$6097,3,0),"")</f>
        <v/>
      </c>
      <c r="E5499" s="68" t="str">
        <f>IFERROR(VLOOKUP($B5499,APガラス性能一覧!$A$2:$M$6097,4,0),"")</f>
        <v/>
      </c>
      <c r="F5499" s="68" t="str">
        <f>IFERROR(VLOOKUP($B5499,APガラス性能一覧!$A$2:$M$6097,5,0),"")</f>
        <v/>
      </c>
      <c r="G5499" s="68" t="str">
        <f>IFERROR(VLOOKUP($B5499,APガラス性能一覧!$A$2:$M$6097,6,0),"")</f>
        <v/>
      </c>
      <c r="H5499" s="68" t="str">
        <f>IFERROR(VLOOKUP($B5499,APガラス性能一覧!$A$2:$M$6097,7,0),"")</f>
        <v/>
      </c>
      <c r="I5499" s="68" t="str">
        <f>IFERROR(VLOOKUP($B5499,APガラス性能一覧!$A$2:$M$6097,8,0),"")</f>
        <v/>
      </c>
      <c r="J5499" s="68" t="str">
        <f>IFERROR(VLOOKUP($B5499,APガラス性能一覧!$A$2:$M$6097,9,0),"")</f>
        <v/>
      </c>
      <c r="K5499" s="68" t="str">
        <f>IFERROR(VLOOKUP($B5499,APガラス性能一覧!$A$2:$M$6097,10,0),"")</f>
        <v/>
      </c>
      <c r="L5499" s="68" t="str">
        <f>IFERROR(VLOOKUP($B5499,APガラス性能一覧!$A$2:$M$6097,11,0),"")</f>
        <v/>
      </c>
      <c r="M5499" s="68" t="str">
        <f>IFERROR(VLOOKUP($B5499,APガラス性能一覧!$A$2:$M$6097,12,0),"")</f>
        <v/>
      </c>
      <c r="N5499" s="68" t="str">
        <f>IFERROR(VLOOKUP($B5499,APガラス性能一覧!$A$2:$M$6097,13,0),"")</f>
        <v/>
      </c>
    </row>
    <row r="5500" spans="2:14" x14ac:dyDescent="0.4">
      <c r="B5500" s="68" t="str">
        <f>IF($D$2="","",IF($E$2=0.65,IFERROR(IF(INDEX(APガラス性能一覧!A:A,MATCH(ROW(B5494),APガラス性能一覧!$O:$O,0))="","",INDEX(APガラス性能一覧!A:A,MATCH(ROW(B5494),APガラス性能一覧!$O:$O,0))),""),IFERROR(IF(INDEX(APガラス性能一覧!A:A,MATCH(ROW(B5494),APガラス性能一覧!$N:$N,0))="","",INDEX(APガラス性能一覧!A:A,MATCH(ROW(B5494),APガラス性能一覧!$N:$N,0))),"")))</f>
        <v/>
      </c>
      <c r="C5500" s="68" t="str">
        <f>IFERROR(VLOOKUP($B5500,APガラス性能一覧!$A$2:$M$6097,2,0),"")</f>
        <v/>
      </c>
      <c r="D5500" s="68" t="str">
        <f>IFERROR(VLOOKUP($B5500,APガラス性能一覧!$A$2:$M$6097,3,0),"")</f>
        <v/>
      </c>
      <c r="E5500" s="68" t="str">
        <f>IFERROR(VLOOKUP($B5500,APガラス性能一覧!$A$2:$M$6097,4,0),"")</f>
        <v/>
      </c>
      <c r="F5500" s="68" t="str">
        <f>IFERROR(VLOOKUP($B5500,APガラス性能一覧!$A$2:$M$6097,5,0),"")</f>
        <v/>
      </c>
      <c r="G5500" s="68" t="str">
        <f>IFERROR(VLOOKUP($B5500,APガラス性能一覧!$A$2:$M$6097,6,0),"")</f>
        <v/>
      </c>
      <c r="H5500" s="68" t="str">
        <f>IFERROR(VLOOKUP($B5500,APガラス性能一覧!$A$2:$M$6097,7,0),"")</f>
        <v/>
      </c>
      <c r="I5500" s="68" t="str">
        <f>IFERROR(VLOOKUP($B5500,APガラス性能一覧!$A$2:$M$6097,8,0),"")</f>
        <v/>
      </c>
      <c r="J5500" s="68" t="str">
        <f>IFERROR(VLOOKUP($B5500,APガラス性能一覧!$A$2:$M$6097,9,0),"")</f>
        <v/>
      </c>
      <c r="K5500" s="68" t="str">
        <f>IFERROR(VLOOKUP($B5500,APガラス性能一覧!$A$2:$M$6097,10,0),"")</f>
        <v/>
      </c>
      <c r="L5500" s="68" t="str">
        <f>IFERROR(VLOOKUP($B5500,APガラス性能一覧!$A$2:$M$6097,11,0),"")</f>
        <v/>
      </c>
      <c r="M5500" s="68" t="str">
        <f>IFERROR(VLOOKUP($B5500,APガラス性能一覧!$A$2:$M$6097,12,0),"")</f>
        <v/>
      </c>
      <c r="N5500" s="68" t="str">
        <f>IFERROR(VLOOKUP($B5500,APガラス性能一覧!$A$2:$M$6097,13,0),"")</f>
        <v/>
      </c>
    </row>
    <row r="5501" spans="2:14" x14ac:dyDescent="0.4">
      <c r="B5501" s="68" t="str">
        <f>IF($D$2="","",IF($E$2=0.65,IFERROR(IF(INDEX(APガラス性能一覧!A:A,MATCH(ROW(B5495),APガラス性能一覧!$O:$O,0))="","",INDEX(APガラス性能一覧!A:A,MATCH(ROW(B5495),APガラス性能一覧!$O:$O,0))),""),IFERROR(IF(INDEX(APガラス性能一覧!A:A,MATCH(ROW(B5495),APガラス性能一覧!$N:$N,0))="","",INDEX(APガラス性能一覧!A:A,MATCH(ROW(B5495),APガラス性能一覧!$N:$N,0))),"")))</f>
        <v/>
      </c>
      <c r="C5501" s="68" t="str">
        <f>IFERROR(VLOOKUP($B5501,APガラス性能一覧!$A$2:$M$6097,2,0),"")</f>
        <v/>
      </c>
      <c r="D5501" s="68" t="str">
        <f>IFERROR(VLOOKUP($B5501,APガラス性能一覧!$A$2:$M$6097,3,0),"")</f>
        <v/>
      </c>
      <c r="E5501" s="68" t="str">
        <f>IFERROR(VLOOKUP($B5501,APガラス性能一覧!$A$2:$M$6097,4,0),"")</f>
        <v/>
      </c>
      <c r="F5501" s="68" t="str">
        <f>IFERROR(VLOOKUP($B5501,APガラス性能一覧!$A$2:$M$6097,5,0),"")</f>
        <v/>
      </c>
      <c r="G5501" s="68" t="str">
        <f>IFERROR(VLOOKUP($B5501,APガラス性能一覧!$A$2:$M$6097,6,0),"")</f>
        <v/>
      </c>
      <c r="H5501" s="68" t="str">
        <f>IFERROR(VLOOKUP($B5501,APガラス性能一覧!$A$2:$M$6097,7,0),"")</f>
        <v/>
      </c>
      <c r="I5501" s="68" t="str">
        <f>IFERROR(VLOOKUP($B5501,APガラス性能一覧!$A$2:$M$6097,8,0),"")</f>
        <v/>
      </c>
      <c r="J5501" s="68" t="str">
        <f>IFERROR(VLOOKUP($B5501,APガラス性能一覧!$A$2:$M$6097,9,0),"")</f>
        <v/>
      </c>
      <c r="K5501" s="68" t="str">
        <f>IFERROR(VLOOKUP($B5501,APガラス性能一覧!$A$2:$M$6097,10,0),"")</f>
        <v/>
      </c>
      <c r="L5501" s="68" t="str">
        <f>IFERROR(VLOOKUP($B5501,APガラス性能一覧!$A$2:$M$6097,11,0),"")</f>
        <v/>
      </c>
      <c r="M5501" s="68" t="str">
        <f>IFERROR(VLOOKUP($B5501,APガラス性能一覧!$A$2:$M$6097,12,0),"")</f>
        <v/>
      </c>
      <c r="N5501" s="68" t="str">
        <f>IFERROR(VLOOKUP($B5501,APガラス性能一覧!$A$2:$M$6097,13,0),"")</f>
        <v/>
      </c>
    </row>
    <row r="5502" spans="2:14" x14ac:dyDescent="0.4">
      <c r="B5502" s="68" t="str">
        <f>IF($D$2="","",IF($E$2=0.65,IFERROR(IF(INDEX(APガラス性能一覧!A:A,MATCH(ROW(B5496),APガラス性能一覧!$O:$O,0))="","",INDEX(APガラス性能一覧!A:A,MATCH(ROW(B5496),APガラス性能一覧!$O:$O,0))),""),IFERROR(IF(INDEX(APガラス性能一覧!A:A,MATCH(ROW(B5496),APガラス性能一覧!$N:$N,0))="","",INDEX(APガラス性能一覧!A:A,MATCH(ROW(B5496),APガラス性能一覧!$N:$N,0))),"")))</f>
        <v/>
      </c>
      <c r="C5502" s="68" t="str">
        <f>IFERROR(VLOOKUP($B5502,APガラス性能一覧!$A$2:$M$6097,2,0),"")</f>
        <v/>
      </c>
      <c r="D5502" s="68" t="str">
        <f>IFERROR(VLOOKUP($B5502,APガラス性能一覧!$A$2:$M$6097,3,0),"")</f>
        <v/>
      </c>
      <c r="E5502" s="68" t="str">
        <f>IFERROR(VLOOKUP($B5502,APガラス性能一覧!$A$2:$M$6097,4,0),"")</f>
        <v/>
      </c>
      <c r="F5502" s="68" t="str">
        <f>IFERROR(VLOOKUP($B5502,APガラス性能一覧!$A$2:$M$6097,5,0),"")</f>
        <v/>
      </c>
      <c r="G5502" s="68" t="str">
        <f>IFERROR(VLOOKUP($B5502,APガラス性能一覧!$A$2:$M$6097,6,0),"")</f>
        <v/>
      </c>
      <c r="H5502" s="68" t="str">
        <f>IFERROR(VLOOKUP($B5502,APガラス性能一覧!$A$2:$M$6097,7,0),"")</f>
        <v/>
      </c>
      <c r="I5502" s="68" t="str">
        <f>IFERROR(VLOOKUP($B5502,APガラス性能一覧!$A$2:$M$6097,8,0),"")</f>
        <v/>
      </c>
      <c r="J5502" s="68" t="str">
        <f>IFERROR(VLOOKUP($B5502,APガラス性能一覧!$A$2:$M$6097,9,0),"")</f>
        <v/>
      </c>
      <c r="K5502" s="68" t="str">
        <f>IFERROR(VLOOKUP($B5502,APガラス性能一覧!$A$2:$M$6097,10,0),"")</f>
        <v/>
      </c>
      <c r="L5502" s="68" t="str">
        <f>IFERROR(VLOOKUP($B5502,APガラス性能一覧!$A$2:$M$6097,11,0),"")</f>
        <v/>
      </c>
      <c r="M5502" s="68" t="str">
        <f>IFERROR(VLOOKUP($B5502,APガラス性能一覧!$A$2:$M$6097,12,0),"")</f>
        <v/>
      </c>
      <c r="N5502" s="68" t="str">
        <f>IFERROR(VLOOKUP($B5502,APガラス性能一覧!$A$2:$M$6097,13,0),"")</f>
        <v/>
      </c>
    </row>
    <row r="5503" spans="2:14" x14ac:dyDescent="0.4">
      <c r="B5503" s="68" t="str">
        <f>IF($D$2="","",IF($E$2=0.65,IFERROR(IF(INDEX(APガラス性能一覧!A:A,MATCH(ROW(B5497),APガラス性能一覧!$O:$O,0))="","",INDEX(APガラス性能一覧!A:A,MATCH(ROW(B5497),APガラス性能一覧!$O:$O,0))),""),IFERROR(IF(INDEX(APガラス性能一覧!A:A,MATCH(ROW(B5497),APガラス性能一覧!$N:$N,0))="","",INDEX(APガラス性能一覧!A:A,MATCH(ROW(B5497),APガラス性能一覧!$N:$N,0))),"")))</f>
        <v/>
      </c>
      <c r="C5503" s="68" t="str">
        <f>IFERROR(VLOOKUP($B5503,APガラス性能一覧!$A$2:$M$6097,2,0),"")</f>
        <v/>
      </c>
      <c r="D5503" s="68" t="str">
        <f>IFERROR(VLOOKUP($B5503,APガラス性能一覧!$A$2:$M$6097,3,0),"")</f>
        <v/>
      </c>
      <c r="E5503" s="68" t="str">
        <f>IFERROR(VLOOKUP($B5503,APガラス性能一覧!$A$2:$M$6097,4,0),"")</f>
        <v/>
      </c>
      <c r="F5503" s="68" t="str">
        <f>IFERROR(VLOOKUP($B5503,APガラス性能一覧!$A$2:$M$6097,5,0),"")</f>
        <v/>
      </c>
      <c r="G5503" s="68" t="str">
        <f>IFERROR(VLOOKUP($B5503,APガラス性能一覧!$A$2:$M$6097,6,0),"")</f>
        <v/>
      </c>
      <c r="H5503" s="68" t="str">
        <f>IFERROR(VLOOKUP($B5503,APガラス性能一覧!$A$2:$M$6097,7,0),"")</f>
        <v/>
      </c>
      <c r="I5503" s="68" t="str">
        <f>IFERROR(VLOOKUP($B5503,APガラス性能一覧!$A$2:$M$6097,8,0),"")</f>
        <v/>
      </c>
      <c r="J5503" s="68" t="str">
        <f>IFERROR(VLOOKUP($B5503,APガラス性能一覧!$A$2:$M$6097,9,0),"")</f>
        <v/>
      </c>
      <c r="K5503" s="68" t="str">
        <f>IFERROR(VLOOKUP($B5503,APガラス性能一覧!$A$2:$M$6097,10,0),"")</f>
        <v/>
      </c>
      <c r="L5503" s="68" t="str">
        <f>IFERROR(VLOOKUP($B5503,APガラス性能一覧!$A$2:$M$6097,11,0),"")</f>
        <v/>
      </c>
      <c r="M5503" s="68" t="str">
        <f>IFERROR(VLOOKUP($B5503,APガラス性能一覧!$A$2:$M$6097,12,0),"")</f>
        <v/>
      </c>
      <c r="N5503" s="68" t="str">
        <f>IFERROR(VLOOKUP($B5503,APガラス性能一覧!$A$2:$M$6097,13,0),"")</f>
        <v/>
      </c>
    </row>
    <row r="5504" spans="2:14" x14ac:dyDescent="0.4">
      <c r="B5504" s="68" t="str">
        <f>IF($D$2="","",IF($E$2=0.65,IFERROR(IF(INDEX(APガラス性能一覧!A:A,MATCH(ROW(B5498),APガラス性能一覧!$O:$O,0))="","",INDEX(APガラス性能一覧!A:A,MATCH(ROW(B5498),APガラス性能一覧!$O:$O,0))),""),IFERROR(IF(INDEX(APガラス性能一覧!A:A,MATCH(ROW(B5498),APガラス性能一覧!$N:$N,0))="","",INDEX(APガラス性能一覧!A:A,MATCH(ROW(B5498),APガラス性能一覧!$N:$N,0))),"")))</f>
        <v/>
      </c>
      <c r="C5504" s="68" t="str">
        <f>IFERROR(VLOOKUP($B5504,APガラス性能一覧!$A$2:$M$6097,2,0),"")</f>
        <v/>
      </c>
      <c r="D5504" s="68" t="str">
        <f>IFERROR(VLOOKUP($B5504,APガラス性能一覧!$A$2:$M$6097,3,0),"")</f>
        <v/>
      </c>
      <c r="E5504" s="68" t="str">
        <f>IFERROR(VLOOKUP($B5504,APガラス性能一覧!$A$2:$M$6097,4,0),"")</f>
        <v/>
      </c>
      <c r="F5504" s="68" t="str">
        <f>IFERROR(VLOOKUP($B5504,APガラス性能一覧!$A$2:$M$6097,5,0),"")</f>
        <v/>
      </c>
      <c r="G5504" s="68" t="str">
        <f>IFERROR(VLOOKUP($B5504,APガラス性能一覧!$A$2:$M$6097,6,0),"")</f>
        <v/>
      </c>
      <c r="H5504" s="68" t="str">
        <f>IFERROR(VLOOKUP($B5504,APガラス性能一覧!$A$2:$M$6097,7,0),"")</f>
        <v/>
      </c>
      <c r="I5504" s="68" t="str">
        <f>IFERROR(VLOOKUP($B5504,APガラス性能一覧!$A$2:$M$6097,8,0),"")</f>
        <v/>
      </c>
      <c r="J5504" s="68" t="str">
        <f>IFERROR(VLOOKUP($B5504,APガラス性能一覧!$A$2:$M$6097,9,0),"")</f>
        <v/>
      </c>
      <c r="K5504" s="68" t="str">
        <f>IFERROR(VLOOKUP($B5504,APガラス性能一覧!$A$2:$M$6097,10,0),"")</f>
        <v/>
      </c>
      <c r="L5504" s="68" t="str">
        <f>IFERROR(VLOOKUP($B5504,APガラス性能一覧!$A$2:$M$6097,11,0),"")</f>
        <v/>
      </c>
      <c r="M5504" s="68" t="str">
        <f>IFERROR(VLOOKUP($B5504,APガラス性能一覧!$A$2:$M$6097,12,0),"")</f>
        <v/>
      </c>
      <c r="N5504" s="68" t="str">
        <f>IFERROR(VLOOKUP($B5504,APガラス性能一覧!$A$2:$M$6097,13,0),"")</f>
        <v/>
      </c>
    </row>
    <row r="5505" spans="2:14" x14ac:dyDescent="0.4">
      <c r="B5505" s="68" t="str">
        <f>IF($D$2="","",IF($E$2=0.65,IFERROR(IF(INDEX(APガラス性能一覧!A:A,MATCH(ROW(B5499),APガラス性能一覧!$O:$O,0))="","",INDEX(APガラス性能一覧!A:A,MATCH(ROW(B5499),APガラス性能一覧!$O:$O,0))),""),IFERROR(IF(INDEX(APガラス性能一覧!A:A,MATCH(ROW(B5499),APガラス性能一覧!$N:$N,0))="","",INDEX(APガラス性能一覧!A:A,MATCH(ROW(B5499),APガラス性能一覧!$N:$N,0))),"")))</f>
        <v/>
      </c>
      <c r="C5505" s="68" t="str">
        <f>IFERROR(VLOOKUP($B5505,APガラス性能一覧!$A$2:$M$6097,2,0),"")</f>
        <v/>
      </c>
      <c r="D5505" s="68" t="str">
        <f>IFERROR(VLOOKUP($B5505,APガラス性能一覧!$A$2:$M$6097,3,0),"")</f>
        <v/>
      </c>
      <c r="E5505" s="68" t="str">
        <f>IFERROR(VLOOKUP($B5505,APガラス性能一覧!$A$2:$M$6097,4,0),"")</f>
        <v/>
      </c>
      <c r="F5505" s="68" t="str">
        <f>IFERROR(VLOOKUP($B5505,APガラス性能一覧!$A$2:$M$6097,5,0),"")</f>
        <v/>
      </c>
      <c r="G5505" s="68" t="str">
        <f>IFERROR(VLOOKUP($B5505,APガラス性能一覧!$A$2:$M$6097,6,0),"")</f>
        <v/>
      </c>
      <c r="H5505" s="68" t="str">
        <f>IFERROR(VLOOKUP($B5505,APガラス性能一覧!$A$2:$M$6097,7,0),"")</f>
        <v/>
      </c>
      <c r="I5505" s="68" t="str">
        <f>IFERROR(VLOOKUP($B5505,APガラス性能一覧!$A$2:$M$6097,8,0),"")</f>
        <v/>
      </c>
      <c r="J5505" s="68" t="str">
        <f>IFERROR(VLOOKUP($B5505,APガラス性能一覧!$A$2:$M$6097,9,0),"")</f>
        <v/>
      </c>
      <c r="K5505" s="68" t="str">
        <f>IFERROR(VLOOKUP($B5505,APガラス性能一覧!$A$2:$M$6097,10,0),"")</f>
        <v/>
      </c>
      <c r="L5505" s="68" t="str">
        <f>IFERROR(VLOOKUP($B5505,APガラス性能一覧!$A$2:$M$6097,11,0),"")</f>
        <v/>
      </c>
      <c r="M5505" s="68" t="str">
        <f>IFERROR(VLOOKUP($B5505,APガラス性能一覧!$A$2:$M$6097,12,0),"")</f>
        <v/>
      </c>
      <c r="N5505" s="68" t="str">
        <f>IFERROR(VLOOKUP($B5505,APガラス性能一覧!$A$2:$M$6097,13,0),"")</f>
        <v/>
      </c>
    </row>
    <row r="5506" spans="2:14" x14ac:dyDescent="0.4">
      <c r="B5506" s="68" t="str">
        <f>IF($D$2="","",IF($E$2=0.65,IFERROR(IF(INDEX(APガラス性能一覧!A:A,MATCH(ROW(B5500),APガラス性能一覧!$O:$O,0))="","",INDEX(APガラス性能一覧!A:A,MATCH(ROW(B5500),APガラス性能一覧!$O:$O,0))),""),IFERROR(IF(INDEX(APガラス性能一覧!A:A,MATCH(ROW(B5500),APガラス性能一覧!$N:$N,0))="","",INDEX(APガラス性能一覧!A:A,MATCH(ROW(B5500),APガラス性能一覧!$N:$N,0))),"")))</f>
        <v/>
      </c>
      <c r="C5506" s="68" t="str">
        <f>IFERROR(VLOOKUP($B5506,APガラス性能一覧!$A$2:$M$6097,2,0),"")</f>
        <v/>
      </c>
      <c r="D5506" s="68" t="str">
        <f>IFERROR(VLOOKUP($B5506,APガラス性能一覧!$A$2:$M$6097,3,0),"")</f>
        <v/>
      </c>
      <c r="E5506" s="68" t="str">
        <f>IFERROR(VLOOKUP($B5506,APガラス性能一覧!$A$2:$M$6097,4,0),"")</f>
        <v/>
      </c>
      <c r="F5506" s="68" t="str">
        <f>IFERROR(VLOOKUP($B5506,APガラス性能一覧!$A$2:$M$6097,5,0),"")</f>
        <v/>
      </c>
      <c r="G5506" s="68" t="str">
        <f>IFERROR(VLOOKUP($B5506,APガラス性能一覧!$A$2:$M$6097,6,0),"")</f>
        <v/>
      </c>
      <c r="H5506" s="68" t="str">
        <f>IFERROR(VLOOKUP($B5506,APガラス性能一覧!$A$2:$M$6097,7,0),"")</f>
        <v/>
      </c>
      <c r="I5506" s="68" t="str">
        <f>IFERROR(VLOOKUP($B5506,APガラス性能一覧!$A$2:$M$6097,8,0),"")</f>
        <v/>
      </c>
      <c r="J5506" s="68" t="str">
        <f>IFERROR(VLOOKUP($B5506,APガラス性能一覧!$A$2:$M$6097,9,0),"")</f>
        <v/>
      </c>
      <c r="K5506" s="68" t="str">
        <f>IFERROR(VLOOKUP($B5506,APガラス性能一覧!$A$2:$M$6097,10,0),"")</f>
        <v/>
      </c>
      <c r="L5506" s="68" t="str">
        <f>IFERROR(VLOOKUP($B5506,APガラス性能一覧!$A$2:$M$6097,11,0),"")</f>
        <v/>
      </c>
      <c r="M5506" s="68" t="str">
        <f>IFERROR(VLOOKUP($B5506,APガラス性能一覧!$A$2:$M$6097,12,0),"")</f>
        <v/>
      </c>
      <c r="N5506" s="68" t="str">
        <f>IFERROR(VLOOKUP($B5506,APガラス性能一覧!$A$2:$M$6097,13,0),"")</f>
        <v/>
      </c>
    </row>
    <row r="5507" spans="2:14" x14ac:dyDescent="0.4">
      <c r="B5507" s="68" t="str">
        <f>IF($D$2="","",IF($E$2=0.65,IFERROR(IF(INDEX(APガラス性能一覧!A:A,MATCH(ROW(B5501),APガラス性能一覧!$O:$O,0))="","",INDEX(APガラス性能一覧!A:A,MATCH(ROW(B5501),APガラス性能一覧!$O:$O,0))),""),IFERROR(IF(INDEX(APガラス性能一覧!A:A,MATCH(ROW(B5501),APガラス性能一覧!$N:$N,0))="","",INDEX(APガラス性能一覧!A:A,MATCH(ROW(B5501),APガラス性能一覧!$N:$N,0))),"")))</f>
        <v/>
      </c>
      <c r="C5507" s="68" t="str">
        <f>IFERROR(VLOOKUP($B5507,APガラス性能一覧!$A$2:$M$6097,2,0),"")</f>
        <v/>
      </c>
      <c r="D5507" s="68" t="str">
        <f>IFERROR(VLOOKUP($B5507,APガラス性能一覧!$A$2:$M$6097,3,0),"")</f>
        <v/>
      </c>
      <c r="E5507" s="68" t="str">
        <f>IFERROR(VLOOKUP($B5507,APガラス性能一覧!$A$2:$M$6097,4,0),"")</f>
        <v/>
      </c>
      <c r="F5507" s="68" t="str">
        <f>IFERROR(VLOOKUP($B5507,APガラス性能一覧!$A$2:$M$6097,5,0),"")</f>
        <v/>
      </c>
      <c r="G5507" s="68" t="str">
        <f>IFERROR(VLOOKUP($B5507,APガラス性能一覧!$A$2:$M$6097,6,0),"")</f>
        <v/>
      </c>
      <c r="H5507" s="68" t="str">
        <f>IFERROR(VLOOKUP($B5507,APガラス性能一覧!$A$2:$M$6097,7,0),"")</f>
        <v/>
      </c>
      <c r="I5507" s="68" t="str">
        <f>IFERROR(VLOOKUP($B5507,APガラス性能一覧!$A$2:$M$6097,8,0),"")</f>
        <v/>
      </c>
      <c r="J5507" s="68" t="str">
        <f>IFERROR(VLOOKUP($B5507,APガラス性能一覧!$A$2:$M$6097,9,0),"")</f>
        <v/>
      </c>
      <c r="K5507" s="68" t="str">
        <f>IFERROR(VLOOKUP($B5507,APガラス性能一覧!$A$2:$M$6097,10,0),"")</f>
        <v/>
      </c>
      <c r="L5507" s="68" t="str">
        <f>IFERROR(VLOOKUP($B5507,APガラス性能一覧!$A$2:$M$6097,11,0),"")</f>
        <v/>
      </c>
      <c r="M5507" s="68" t="str">
        <f>IFERROR(VLOOKUP($B5507,APガラス性能一覧!$A$2:$M$6097,12,0),"")</f>
        <v/>
      </c>
      <c r="N5507" s="68" t="str">
        <f>IFERROR(VLOOKUP($B5507,APガラス性能一覧!$A$2:$M$6097,13,0),"")</f>
        <v/>
      </c>
    </row>
    <row r="5508" spans="2:14" x14ac:dyDescent="0.4">
      <c r="B5508" s="68" t="str">
        <f>IF($D$2="","",IF($E$2=0.65,IFERROR(IF(INDEX(APガラス性能一覧!A:A,MATCH(ROW(B5502),APガラス性能一覧!$O:$O,0))="","",INDEX(APガラス性能一覧!A:A,MATCH(ROW(B5502),APガラス性能一覧!$O:$O,0))),""),IFERROR(IF(INDEX(APガラス性能一覧!A:A,MATCH(ROW(B5502),APガラス性能一覧!$N:$N,0))="","",INDEX(APガラス性能一覧!A:A,MATCH(ROW(B5502),APガラス性能一覧!$N:$N,0))),"")))</f>
        <v/>
      </c>
      <c r="C5508" s="68" t="str">
        <f>IFERROR(VLOOKUP($B5508,APガラス性能一覧!$A$2:$M$6097,2,0),"")</f>
        <v/>
      </c>
      <c r="D5508" s="68" t="str">
        <f>IFERROR(VLOOKUP($B5508,APガラス性能一覧!$A$2:$M$6097,3,0),"")</f>
        <v/>
      </c>
      <c r="E5508" s="68" t="str">
        <f>IFERROR(VLOOKUP($B5508,APガラス性能一覧!$A$2:$M$6097,4,0),"")</f>
        <v/>
      </c>
      <c r="F5508" s="68" t="str">
        <f>IFERROR(VLOOKUP($B5508,APガラス性能一覧!$A$2:$M$6097,5,0),"")</f>
        <v/>
      </c>
      <c r="G5508" s="68" t="str">
        <f>IFERROR(VLOOKUP($B5508,APガラス性能一覧!$A$2:$M$6097,6,0),"")</f>
        <v/>
      </c>
      <c r="H5508" s="68" t="str">
        <f>IFERROR(VLOOKUP($B5508,APガラス性能一覧!$A$2:$M$6097,7,0),"")</f>
        <v/>
      </c>
      <c r="I5508" s="68" t="str">
        <f>IFERROR(VLOOKUP($B5508,APガラス性能一覧!$A$2:$M$6097,8,0),"")</f>
        <v/>
      </c>
      <c r="J5508" s="68" t="str">
        <f>IFERROR(VLOOKUP($B5508,APガラス性能一覧!$A$2:$M$6097,9,0),"")</f>
        <v/>
      </c>
      <c r="K5508" s="68" t="str">
        <f>IFERROR(VLOOKUP($B5508,APガラス性能一覧!$A$2:$M$6097,10,0),"")</f>
        <v/>
      </c>
      <c r="L5508" s="68" t="str">
        <f>IFERROR(VLOOKUP($B5508,APガラス性能一覧!$A$2:$M$6097,11,0),"")</f>
        <v/>
      </c>
      <c r="M5508" s="68" t="str">
        <f>IFERROR(VLOOKUP($B5508,APガラス性能一覧!$A$2:$M$6097,12,0),"")</f>
        <v/>
      </c>
      <c r="N5508" s="68" t="str">
        <f>IFERROR(VLOOKUP($B5508,APガラス性能一覧!$A$2:$M$6097,13,0),"")</f>
        <v/>
      </c>
    </row>
    <row r="5509" spans="2:14" x14ac:dyDescent="0.4">
      <c r="B5509" s="68" t="str">
        <f>IF($D$2="","",IF($E$2=0.65,IFERROR(IF(INDEX(APガラス性能一覧!A:A,MATCH(ROW(B5503),APガラス性能一覧!$O:$O,0))="","",INDEX(APガラス性能一覧!A:A,MATCH(ROW(B5503),APガラス性能一覧!$O:$O,0))),""),IFERROR(IF(INDEX(APガラス性能一覧!A:A,MATCH(ROW(B5503),APガラス性能一覧!$N:$N,0))="","",INDEX(APガラス性能一覧!A:A,MATCH(ROW(B5503),APガラス性能一覧!$N:$N,0))),"")))</f>
        <v/>
      </c>
      <c r="C5509" s="68" t="str">
        <f>IFERROR(VLOOKUP($B5509,APガラス性能一覧!$A$2:$M$6097,2,0),"")</f>
        <v/>
      </c>
      <c r="D5509" s="68" t="str">
        <f>IFERROR(VLOOKUP($B5509,APガラス性能一覧!$A$2:$M$6097,3,0),"")</f>
        <v/>
      </c>
      <c r="E5509" s="68" t="str">
        <f>IFERROR(VLOOKUP($B5509,APガラス性能一覧!$A$2:$M$6097,4,0),"")</f>
        <v/>
      </c>
      <c r="F5509" s="68" t="str">
        <f>IFERROR(VLOOKUP($B5509,APガラス性能一覧!$A$2:$M$6097,5,0),"")</f>
        <v/>
      </c>
      <c r="G5509" s="68" t="str">
        <f>IFERROR(VLOOKUP($B5509,APガラス性能一覧!$A$2:$M$6097,6,0),"")</f>
        <v/>
      </c>
      <c r="H5509" s="68" t="str">
        <f>IFERROR(VLOOKUP($B5509,APガラス性能一覧!$A$2:$M$6097,7,0),"")</f>
        <v/>
      </c>
      <c r="I5509" s="68" t="str">
        <f>IFERROR(VLOOKUP($B5509,APガラス性能一覧!$A$2:$M$6097,8,0),"")</f>
        <v/>
      </c>
      <c r="J5509" s="68" t="str">
        <f>IFERROR(VLOOKUP($B5509,APガラス性能一覧!$A$2:$M$6097,9,0),"")</f>
        <v/>
      </c>
      <c r="K5509" s="68" t="str">
        <f>IFERROR(VLOOKUP($B5509,APガラス性能一覧!$A$2:$M$6097,10,0),"")</f>
        <v/>
      </c>
      <c r="L5509" s="68" t="str">
        <f>IFERROR(VLOOKUP($B5509,APガラス性能一覧!$A$2:$M$6097,11,0),"")</f>
        <v/>
      </c>
      <c r="M5509" s="68" t="str">
        <f>IFERROR(VLOOKUP($B5509,APガラス性能一覧!$A$2:$M$6097,12,0),"")</f>
        <v/>
      </c>
      <c r="N5509" s="68" t="str">
        <f>IFERROR(VLOOKUP($B5509,APガラス性能一覧!$A$2:$M$6097,13,0),"")</f>
        <v/>
      </c>
    </row>
    <row r="5510" spans="2:14" x14ac:dyDescent="0.4">
      <c r="B5510" s="68" t="str">
        <f>IF($D$2="","",IF($E$2=0.65,IFERROR(IF(INDEX(APガラス性能一覧!A:A,MATCH(ROW(B5504),APガラス性能一覧!$O:$O,0))="","",INDEX(APガラス性能一覧!A:A,MATCH(ROW(B5504),APガラス性能一覧!$O:$O,0))),""),IFERROR(IF(INDEX(APガラス性能一覧!A:A,MATCH(ROW(B5504),APガラス性能一覧!$N:$N,0))="","",INDEX(APガラス性能一覧!A:A,MATCH(ROW(B5504),APガラス性能一覧!$N:$N,0))),"")))</f>
        <v/>
      </c>
      <c r="C5510" s="68" t="str">
        <f>IFERROR(VLOOKUP($B5510,APガラス性能一覧!$A$2:$M$6097,2,0),"")</f>
        <v/>
      </c>
      <c r="D5510" s="68" t="str">
        <f>IFERROR(VLOOKUP($B5510,APガラス性能一覧!$A$2:$M$6097,3,0),"")</f>
        <v/>
      </c>
      <c r="E5510" s="68" t="str">
        <f>IFERROR(VLOOKUP($B5510,APガラス性能一覧!$A$2:$M$6097,4,0),"")</f>
        <v/>
      </c>
      <c r="F5510" s="68" t="str">
        <f>IFERROR(VLOOKUP($B5510,APガラス性能一覧!$A$2:$M$6097,5,0),"")</f>
        <v/>
      </c>
      <c r="G5510" s="68" t="str">
        <f>IFERROR(VLOOKUP($B5510,APガラス性能一覧!$A$2:$M$6097,6,0),"")</f>
        <v/>
      </c>
      <c r="H5510" s="68" t="str">
        <f>IFERROR(VLOOKUP($B5510,APガラス性能一覧!$A$2:$M$6097,7,0),"")</f>
        <v/>
      </c>
      <c r="I5510" s="68" t="str">
        <f>IFERROR(VLOOKUP($B5510,APガラス性能一覧!$A$2:$M$6097,8,0),"")</f>
        <v/>
      </c>
      <c r="J5510" s="68" t="str">
        <f>IFERROR(VLOOKUP($B5510,APガラス性能一覧!$A$2:$M$6097,9,0),"")</f>
        <v/>
      </c>
      <c r="K5510" s="68" t="str">
        <f>IFERROR(VLOOKUP($B5510,APガラス性能一覧!$A$2:$M$6097,10,0),"")</f>
        <v/>
      </c>
      <c r="L5510" s="68" t="str">
        <f>IFERROR(VLOOKUP($B5510,APガラス性能一覧!$A$2:$M$6097,11,0),"")</f>
        <v/>
      </c>
      <c r="M5510" s="68" t="str">
        <f>IFERROR(VLOOKUP($B5510,APガラス性能一覧!$A$2:$M$6097,12,0),"")</f>
        <v/>
      </c>
      <c r="N5510" s="68" t="str">
        <f>IFERROR(VLOOKUP($B5510,APガラス性能一覧!$A$2:$M$6097,13,0),"")</f>
        <v/>
      </c>
    </row>
    <row r="5511" spans="2:14" x14ac:dyDescent="0.4">
      <c r="B5511" s="68" t="str">
        <f>IF($D$2="","",IF($E$2=0.65,IFERROR(IF(INDEX(APガラス性能一覧!A:A,MATCH(ROW(B5505),APガラス性能一覧!$O:$O,0))="","",INDEX(APガラス性能一覧!A:A,MATCH(ROW(B5505),APガラス性能一覧!$O:$O,0))),""),IFERROR(IF(INDEX(APガラス性能一覧!A:A,MATCH(ROW(B5505),APガラス性能一覧!$N:$N,0))="","",INDEX(APガラス性能一覧!A:A,MATCH(ROW(B5505),APガラス性能一覧!$N:$N,0))),"")))</f>
        <v/>
      </c>
      <c r="C5511" s="68" t="str">
        <f>IFERROR(VLOOKUP($B5511,APガラス性能一覧!$A$2:$M$6097,2,0),"")</f>
        <v/>
      </c>
      <c r="D5511" s="68" t="str">
        <f>IFERROR(VLOOKUP($B5511,APガラス性能一覧!$A$2:$M$6097,3,0),"")</f>
        <v/>
      </c>
      <c r="E5511" s="68" t="str">
        <f>IFERROR(VLOOKUP($B5511,APガラス性能一覧!$A$2:$M$6097,4,0),"")</f>
        <v/>
      </c>
      <c r="F5511" s="68" t="str">
        <f>IFERROR(VLOOKUP($B5511,APガラス性能一覧!$A$2:$M$6097,5,0),"")</f>
        <v/>
      </c>
      <c r="G5511" s="68" t="str">
        <f>IFERROR(VLOOKUP($B5511,APガラス性能一覧!$A$2:$M$6097,6,0),"")</f>
        <v/>
      </c>
      <c r="H5511" s="68" t="str">
        <f>IFERROR(VLOOKUP($B5511,APガラス性能一覧!$A$2:$M$6097,7,0),"")</f>
        <v/>
      </c>
      <c r="I5511" s="68" t="str">
        <f>IFERROR(VLOOKUP($B5511,APガラス性能一覧!$A$2:$M$6097,8,0),"")</f>
        <v/>
      </c>
      <c r="J5511" s="68" t="str">
        <f>IFERROR(VLOOKUP($B5511,APガラス性能一覧!$A$2:$M$6097,9,0),"")</f>
        <v/>
      </c>
      <c r="K5511" s="68" t="str">
        <f>IFERROR(VLOOKUP($B5511,APガラス性能一覧!$A$2:$M$6097,10,0),"")</f>
        <v/>
      </c>
      <c r="L5511" s="68" t="str">
        <f>IFERROR(VLOOKUP($B5511,APガラス性能一覧!$A$2:$M$6097,11,0),"")</f>
        <v/>
      </c>
      <c r="M5511" s="68" t="str">
        <f>IFERROR(VLOOKUP($B5511,APガラス性能一覧!$A$2:$M$6097,12,0),"")</f>
        <v/>
      </c>
      <c r="N5511" s="68" t="str">
        <f>IFERROR(VLOOKUP($B5511,APガラス性能一覧!$A$2:$M$6097,13,0),"")</f>
        <v/>
      </c>
    </row>
    <row r="5512" spans="2:14" x14ac:dyDescent="0.4">
      <c r="B5512" s="68" t="str">
        <f>IF($D$2="","",IF($E$2=0.65,IFERROR(IF(INDEX(APガラス性能一覧!A:A,MATCH(ROW(B5506),APガラス性能一覧!$O:$O,0))="","",INDEX(APガラス性能一覧!A:A,MATCH(ROW(B5506),APガラス性能一覧!$O:$O,0))),""),IFERROR(IF(INDEX(APガラス性能一覧!A:A,MATCH(ROW(B5506),APガラス性能一覧!$N:$N,0))="","",INDEX(APガラス性能一覧!A:A,MATCH(ROW(B5506),APガラス性能一覧!$N:$N,0))),"")))</f>
        <v/>
      </c>
      <c r="C5512" s="68" t="str">
        <f>IFERROR(VLOOKUP($B5512,APガラス性能一覧!$A$2:$M$6097,2,0),"")</f>
        <v/>
      </c>
      <c r="D5512" s="68" t="str">
        <f>IFERROR(VLOOKUP($B5512,APガラス性能一覧!$A$2:$M$6097,3,0),"")</f>
        <v/>
      </c>
      <c r="E5512" s="68" t="str">
        <f>IFERROR(VLOOKUP($B5512,APガラス性能一覧!$A$2:$M$6097,4,0),"")</f>
        <v/>
      </c>
      <c r="F5512" s="68" t="str">
        <f>IFERROR(VLOOKUP($B5512,APガラス性能一覧!$A$2:$M$6097,5,0),"")</f>
        <v/>
      </c>
      <c r="G5512" s="68" t="str">
        <f>IFERROR(VLOOKUP($B5512,APガラス性能一覧!$A$2:$M$6097,6,0),"")</f>
        <v/>
      </c>
      <c r="H5512" s="68" t="str">
        <f>IFERROR(VLOOKUP($B5512,APガラス性能一覧!$A$2:$M$6097,7,0),"")</f>
        <v/>
      </c>
      <c r="I5512" s="68" t="str">
        <f>IFERROR(VLOOKUP($B5512,APガラス性能一覧!$A$2:$M$6097,8,0),"")</f>
        <v/>
      </c>
      <c r="J5512" s="68" t="str">
        <f>IFERROR(VLOOKUP($B5512,APガラス性能一覧!$A$2:$M$6097,9,0),"")</f>
        <v/>
      </c>
      <c r="K5512" s="68" t="str">
        <f>IFERROR(VLOOKUP($B5512,APガラス性能一覧!$A$2:$M$6097,10,0),"")</f>
        <v/>
      </c>
      <c r="L5512" s="68" t="str">
        <f>IFERROR(VLOOKUP($B5512,APガラス性能一覧!$A$2:$M$6097,11,0),"")</f>
        <v/>
      </c>
      <c r="M5512" s="68" t="str">
        <f>IFERROR(VLOOKUP($B5512,APガラス性能一覧!$A$2:$M$6097,12,0),"")</f>
        <v/>
      </c>
      <c r="N5512" s="68" t="str">
        <f>IFERROR(VLOOKUP($B5512,APガラス性能一覧!$A$2:$M$6097,13,0),"")</f>
        <v/>
      </c>
    </row>
    <row r="5513" spans="2:14" x14ac:dyDescent="0.4">
      <c r="B5513" s="68" t="str">
        <f>IF($D$2="","",IF($E$2=0.65,IFERROR(IF(INDEX(APガラス性能一覧!A:A,MATCH(ROW(B5507),APガラス性能一覧!$O:$O,0))="","",INDEX(APガラス性能一覧!A:A,MATCH(ROW(B5507),APガラス性能一覧!$O:$O,0))),""),IFERROR(IF(INDEX(APガラス性能一覧!A:A,MATCH(ROW(B5507),APガラス性能一覧!$N:$N,0))="","",INDEX(APガラス性能一覧!A:A,MATCH(ROW(B5507),APガラス性能一覧!$N:$N,0))),"")))</f>
        <v/>
      </c>
      <c r="C5513" s="68" t="str">
        <f>IFERROR(VLOOKUP($B5513,APガラス性能一覧!$A$2:$M$6097,2,0),"")</f>
        <v/>
      </c>
      <c r="D5513" s="68" t="str">
        <f>IFERROR(VLOOKUP($B5513,APガラス性能一覧!$A$2:$M$6097,3,0),"")</f>
        <v/>
      </c>
      <c r="E5513" s="68" t="str">
        <f>IFERROR(VLOOKUP($B5513,APガラス性能一覧!$A$2:$M$6097,4,0),"")</f>
        <v/>
      </c>
      <c r="F5513" s="68" t="str">
        <f>IFERROR(VLOOKUP($B5513,APガラス性能一覧!$A$2:$M$6097,5,0),"")</f>
        <v/>
      </c>
      <c r="G5513" s="68" t="str">
        <f>IFERROR(VLOOKUP($B5513,APガラス性能一覧!$A$2:$M$6097,6,0),"")</f>
        <v/>
      </c>
      <c r="H5513" s="68" t="str">
        <f>IFERROR(VLOOKUP($B5513,APガラス性能一覧!$A$2:$M$6097,7,0),"")</f>
        <v/>
      </c>
      <c r="I5513" s="68" t="str">
        <f>IFERROR(VLOOKUP($B5513,APガラス性能一覧!$A$2:$M$6097,8,0),"")</f>
        <v/>
      </c>
      <c r="J5513" s="68" t="str">
        <f>IFERROR(VLOOKUP($B5513,APガラス性能一覧!$A$2:$M$6097,9,0),"")</f>
        <v/>
      </c>
      <c r="K5513" s="68" t="str">
        <f>IFERROR(VLOOKUP($B5513,APガラス性能一覧!$A$2:$M$6097,10,0),"")</f>
        <v/>
      </c>
      <c r="L5513" s="68" t="str">
        <f>IFERROR(VLOOKUP($B5513,APガラス性能一覧!$A$2:$M$6097,11,0),"")</f>
        <v/>
      </c>
      <c r="M5513" s="68" t="str">
        <f>IFERROR(VLOOKUP($B5513,APガラス性能一覧!$A$2:$M$6097,12,0),"")</f>
        <v/>
      </c>
      <c r="N5513" s="68" t="str">
        <f>IFERROR(VLOOKUP($B5513,APガラス性能一覧!$A$2:$M$6097,13,0),"")</f>
        <v/>
      </c>
    </row>
    <row r="5514" spans="2:14" x14ac:dyDescent="0.4">
      <c r="B5514" s="68" t="str">
        <f>IF($D$2="","",IF($E$2=0.65,IFERROR(IF(INDEX(APガラス性能一覧!A:A,MATCH(ROW(B5508),APガラス性能一覧!$O:$O,0))="","",INDEX(APガラス性能一覧!A:A,MATCH(ROW(B5508),APガラス性能一覧!$O:$O,0))),""),IFERROR(IF(INDEX(APガラス性能一覧!A:A,MATCH(ROW(B5508),APガラス性能一覧!$N:$N,0))="","",INDEX(APガラス性能一覧!A:A,MATCH(ROW(B5508),APガラス性能一覧!$N:$N,0))),"")))</f>
        <v/>
      </c>
      <c r="C5514" s="68" t="str">
        <f>IFERROR(VLOOKUP($B5514,APガラス性能一覧!$A$2:$M$6097,2,0),"")</f>
        <v/>
      </c>
      <c r="D5514" s="68" t="str">
        <f>IFERROR(VLOOKUP($B5514,APガラス性能一覧!$A$2:$M$6097,3,0),"")</f>
        <v/>
      </c>
      <c r="E5514" s="68" t="str">
        <f>IFERROR(VLOOKUP($B5514,APガラス性能一覧!$A$2:$M$6097,4,0),"")</f>
        <v/>
      </c>
      <c r="F5514" s="68" t="str">
        <f>IFERROR(VLOOKUP($B5514,APガラス性能一覧!$A$2:$M$6097,5,0),"")</f>
        <v/>
      </c>
      <c r="G5514" s="68" t="str">
        <f>IFERROR(VLOOKUP($B5514,APガラス性能一覧!$A$2:$M$6097,6,0),"")</f>
        <v/>
      </c>
      <c r="H5514" s="68" t="str">
        <f>IFERROR(VLOOKUP($B5514,APガラス性能一覧!$A$2:$M$6097,7,0),"")</f>
        <v/>
      </c>
      <c r="I5514" s="68" t="str">
        <f>IFERROR(VLOOKUP($B5514,APガラス性能一覧!$A$2:$M$6097,8,0),"")</f>
        <v/>
      </c>
      <c r="J5514" s="68" t="str">
        <f>IFERROR(VLOOKUP($B5514,APガラス性能一覧!$A$2:$M$6097,9,0),"")</f>
        <v/>
      </c>
      <c r="K5514" s="68" t="str">
        <f>IFERROR(VLOOKUP($B5514,APガラス性能一覧!$A$2:$M$6097,10,0),"")</f>
        <v/>
      </c>
      <c r="L5514" s="68" t="str">
        <f>IFERROR(VLOOKUP($B5514,APガラス性能一覧!$A$2:$M$6097,11,0),"")</f>
        <v/>
      </c>
      <c r="M5514" s="68" t="str">
        <f>IFERROR(VLOOKUP($B5514,APガラス性能一覧!$A$2:$M$6097,12,0),"")</f>
        <v/>
      </c>
      <c r="N5514" s="68" t="str">
        <f>IFERROR(VLOOKUP($B5514,APガラス性能一覧!$A$2:$M$6097,13,0),"")</f>
        <v/>
      </c>
    </row>
    <row r="5515" spans="2:14" x14ac:dyDescent="0.4">
      <c r="B5515" s="68" t="str">
        <f>IF($D$2="","",IF($E$2=0.65,IFERROR(IF(INDEX(APガラス性能一覧!A:A,MATCH(ROW(B5509),APガラス性能一覧!$O:$O,0))="","",INDEX(APガラス性能一覧!A:A,MATCH(ROW(B5509),APガラス性能一覧!$O:$O,0))),""),IFERROR(IF(INDEX(APガラス性能一覧!A:A,MATCH(ROW(B5509),APガラス性能一覧!$N:$N,0))="","",INDEX(APガラス性能一覧!A:A,MATCH(ROW(B5509),APガラス性能一覧!$N:$N,0))),"")))</f>
        <v/>
      </c>
      <c r="C5515" s="68" t="str">
        <f>IFERROR(VLOOKUP($B5515,APガラス性能一覧!$A$2:$M$6097,2,0),"")</f>
        <v/>
      </c>
      <c r="D5515" s="68" t="str">
        <f>IFERROR(VLOOKUP($B5515,APガラス性能一覧!$A$2:$M$6097,3,0),"")</f>
        <v/>
      </c>
      <c r="E5515" s="68" t="str">
        <f>IFERROR(VLOOKUP($B5515,APガラス性能一覧!$A$2:$M$6097,4,0),"")</f>
        <v/>
      </c>
      <c r="F5515" s="68" t="str">
        <f>IFERROR(VLOOKUP($B5515,APガラス性能一覧!$A$2:$M$6097,5,0),"")</f>
        <v/>
      </c>
      <c r="G5515" s="68" t="str">
        <f>IFERROR(VLOOKUP($B5515,APガラス性能一覧!$A$2:$M$6097,6,0),"")</f>
        <v/>
      </c>
      <c r="H5515" s="68" t="str">
        <f>IFERROR(VLOOKUP($B5515,APガラス性能一覧!$A$2:$M$6097,7,0),"")</f>
        <v/>
      </c>
      <c r="I5515" s="68" t="str">
        <f>IFERROR(VLOOKUP($B5515,APガラス性能一覧!$A$2:$M$6097,8,0),"")</f>
        <v/>
      </c>
      <c r="J5515" s="68" t="str">
        <f>IFERROR(VLOOKUP($B5515,APガラス性能一覧!$A$2:$M$6097,9,0),"")</f>
        <v/>
      </c>
      <c r="K5515" s="68" t="str">
        <f>IFERROR(VLOOKUP($B5515,APガラス性能一覧!$A$2:$M$6097,10,0),"")</f>
        <v/>
      </c>
      <c r="L5515" s="68" t="str">
        <f>IFERROR(VLOOKUP($B5515,APガラス性能一覧!$A$2:$M$6097,11,0),"")</f>
        <v/>
      </c>
      <c r="M5515" s="68" t="str">
        <f>IFERROR(VLOOKUP($B5515,APガラス性能一覧!$A$2:$M$6097,12,0),"")</f>
        <v/>
      </c>
      <c r="N5515" s="68" t="str">
        <f>IFERROR(VLOOKUP($B5515,APガラス性能一覧!$A$2:$M$6097,13,0),"")</f>
        <v/>
      </c>
    </row>
    <row r="5516" spans="2:14" x14ac:dyDescent="0.4">
      <c r="B5516" s="68" t="str">
        <f>IF($D$2="","",IF($E$2=0.65,IFERROR(IF(INDEX(APガラス性能一覧!A:A,MATCH(ROW(B5510),APガラス性能一覧!$O:$O,0))="","",INDEX(APガラス性能一覧!A:A,MATCH(ROW(B5510),APガラス性能一覧!$O:$O,0))),""),IFERROR(IF(INDEX(APガラス性能一覧!A:A,MATCH(ROW(B5510),APガラス性能一覧!$N:$N,0))="","",INDEX(APガラス性能一覧!A:A,MATCH(ROW(B5510),APガラス性能一覧!$N:$N,0))),"")))</f>
        <v/>
      </c>
      <c r="C5516" s="68" t="str">
        <f>IFERROR(VLOOKUP($B5516,APガラス性能一覧!$A$2:$M$6097,2,0),"")</f>
        <v/>
      </c>
      <c r="D5516" s="68" t="str">
        <f>IFERROR(VLOOKUP($B5516,APガラス性能一覧!$A$2:$M$6097,3,0),"")</f>
        <v/>
      </c>
      <c r="E5516" s="68" t="str">
        <f>IFERROR(VLOOKUP($B5516,APガラス性能一覧!$A$2:$M$6097,4,0),"")</f>
        <v/>
      </c>
      <c r="F5516" s="68" t="str">
        <f>IFERROR(VLOOKUP($B5516,APガラス性能一覧!$A$2:$M$6097,5,0),"")</f>
        <v/>
      </c>
      <c r="G5516" s="68" t="str">
        <f>IFERROR(VLOOKUP($B5516,APガラス性能一覧!$A$2:$M$6097,6,0),"")</f>
        <v/>
      </c>
      <c r="H5516" s="68" t="str">
        <f>IFERROR(VLOOKUP($B5516,APガラス性能一覧!$A$2:$M$6097,7,0),"")</f>
        <v/>
      </c>
      <c r="I5516" s="68" t="str">
        <f>IFERROR(VLOOKUP($B5516,APガラス性能一覧!$A$2:$M$6097,8,0),"")</f>
        <v/>
      </c>
      <c r="J5516" s="68" t="str">
        <f>IFERROR(VLOOKUP($B5516,APガラス性能一覧!$A$2:$M$6097,9,0),"")</f>
        <v/>
      </c>
      <c r="K5516" s="68" t="str">
        <f>IFERROR(VLOOKUP($B5516,APガラス性能一覧!$A$2:$M$6097,10,0),"")</f>
        <v/>
      </c>
      <c r="L5516" s="68" t="str">
        <f>IFERROR(VLOOKUP($B5516,APガラス性能一覧!$A$2:$M$6097,11,0),"")</f>
        <v/>
      </c>
      <c r="M5516" s="68" t="str">
        <f>IFERROR(VLOOKUP($B5516,APガラス性能一覧!$A$2:$M$6097,12,0),"")</f>
        <v/>
      </c>
      <c r="N5516" s="68" t="str">
        <f>IFERROR(VLOOKUP($B5516,APガラス性能一覧!$A$2:$M$6097,13,0),"")</f>
        <v/>
      </c>
    </row>
    <row r="5517" spans="2:14" x14ac:dyDescent="0.4">
      <c r="B5517" s="68" t="str">
        <f>IF($D$2="","",IF($E$2=0.65,IFERROR(IF(INDEX(APガラス性能一覧!A:A,MATCH(ROW(B5511),APガラス性能一覧!$O:$O,0))="","",INDEX(APガラス性能一覧!A:A,MATCH(ROW(B5511),APガラス性能一覧!$O:$O,0))),""),IFERROR(IF(INDEX(APガラス性能一覧!A:A,MATCH(ROW(B5511),APガラス性能一覧!$N:$N,0))="","",INDEX(APガラス性能一覧!A:A,MATCH(ROW(B5511),APガラス性能一覧!$N:$N,0))),"")))</f>
        <v/>
      </c>
      <c r="C5517" s="68" t="str">
        <f>IFERROR(VLOOKUP($B5517,APガラス性能一覧!$A$2:$M$6097,2,0),"")</f>
        <v/>
      </c>
      <c r="D5517" s="68" t="str">
        <f>IFERROR(VLOOKUP($B5517,APガラス性能一覧!$A$2:$M$6097,3,0),"")</f>
        <v/>
      </c>
      <c r="E5517" s="68" t="str">
        <f>IFERROR(VLOOKUP($B5517,APガラス性能一覧!$A$2:$M$6097,4,0),"")</f>
        <v/>
      </c>
      <c r="F5517" s="68" t="str">
        <f>IFERROR(VLOOKUP($B5517,APガラス性能一覧!$A$2:$M$6097,5,0),"")</f>
        <v/>
      </c>
      <c r="G5517" s="68" t="str">
        <f>IFERROR(VLOOKUP($B5517,APガラス性能一覧!$A$2:$M$6097,6,0),"")</f>
        <v/>
      </c>
      <c r="H5517" s="68" t="str">
        <f>IFERROR(VLOOKUP($B5517,APガラス性能一覧!$A$2:$M$6097,7,0),"")</f>
        <v/>
      </c>
      <c r="I5517" s="68" t="str">
        <f>IFERROR(VLOOKUP($B5517,APガラス性能一覧!$A$2:$M$6097,8,0),"")</f>
        <v/>
      </c>
      <c r="J5517" s="68" t="str">
        <f>IFERROR(VLOOKUP($B5517,APガラス性能一覧!$A$2:$M$6097,9,0),"")</f>
        <v/>
      </c>
      <c r="K5517" s="68" t="str">
        <f>IFERROR(VLOOKUP($B5517,APガラス性能一覧!$A$2:$M$6097,10,0),"")</f>
        <v/>
      </c>
      <c r="L5517" s="68" t="str">
        <f>IFERROR(VLOOKUP($B5517,APガラス性能一覧!$A$2:$M$6097,11,0),"")</f>
        <v/>
      </c>
      <c r="M5517" s="68" t="str">
        <f>IFERROR(VLOOKUP($B5517,APガラス性能一覧!$A$2:$M$6097,12,0),"")</f>
        <v/>
      </c>
      <c r="N5517" s="68" t="str">
        <f>IFERROR(VLOOKUP($B5517,APガラス性能一覧!$A$2:$M$6097,13,0),"")</f>
        <v/>
      </c>
    </row>
    <row r="5518" spans="2:14" x14ac:dyDescent="0.4">
      <c r="B5518" s="68" t="str">
        <f>IF($D$2="","",IF($E$2=0.65,IFERROR(IF(INDEX(APガラス性能一覧!A:A,MATCH(ROW(B5512),APガラス性能一覧!$O:$O,0))="","",INDEX(APガラス性能一覧!A:A,MATCH(ROW(B5512),APガラス性能一覧!$O:$O,0))),""),IFERROR(IF(INDEX(APガラス性能一覧!A:A,MATCH(ROW(B5512),APガラス性能一覧!$N:$N,0))="","",INDEX(APガラス性能一覧!A:A,MATCH(ROW(B5512),APガラス性能一覧!$N:$N,0))),"")))</f>
        <v/>
      </c>
      <c r="C5518" s="68" t="str">
        <f>IFERROR(VLOOKUP($B5518,APガラス性能一覧!$A$2:$M$6097,2,0),"")</f>
        <v/>
      </c>
      <c r="D5518" s="68" t="str">
        <f>IFERROR(VLOOKUP($B5518,APガラス性能一覧!$A$2:$M$6097,3,0),"")</f>
        <v/>
      </c>
      <c r="E5518" s="68" t="str">
        <f>IFERROR(VLOOKUP($B5518,APガラス性能一覧!$A$2:$M$6097,4,0),"")</f>
        <v/>
      </c>
      <c r="F5518" s="68" t="str">
        <f>IFERROR(VLOOKUP($B5518,APガラス性能一覧!$A$2:$M$6097,5,0),"")</f>
        <v/>
      </c>
      <c r="G5518" s="68" t="str">
        <f>IFERROR(VLOOKUP($B5518,APガラス性能一覧!$A$2:$M$6097,6,0),"")</f>
        <v/>
      </c>
      <c r="H5518" s="68" t="str">
        <f>IFERROR(VLOOKUP($B5518,APガラス性能一覧!$A$2:$M$6097,7,0),"")</f>
        <v/>
      </c>
      <c r="I5518" s="68" t="str">
        <f>IFERROR(VLOOKUP($B5518,APガラス性能一覧!$A$2:$M$6097,8,0),"")</f>
        <v/>
      </c>
      <c r="J5518" s="68" t="str">
        <f>IFERROR(VLOOKUP($B5518,APガラス性能一覧!$A$2:$M$6097,9,0),"")</f>
        <v/>
      </c>
      <c r="K5518" s="68" t="str">
        <f>IFERROR(VLOOKUP($B5518,APガラス性能一覧!$A$2:$M$6097,10,0),"")</f>
        <v/>
      </c>
      <c r="L5518" s="68" t="str">
        <f>IFERROR(VLOOKUP($B5518,APガラス性能一覧!$A$2:$M$6097,11,0),"")</f>
        <v/>
      </c>
      <c r="M5518" s="68" t="str">
        <f>IFERROR(VLOOKUP($B5518,APガラス性能一覧!$A$2:$M$6097,12,0),"")</f>
        <v/>
      </c>
      <c r="N5518" s="68" t="str">
        <f>IFERROR(VLOOKUP($B5518,APガラス性能一覧!$A$2:$M$6097,13,0),"")</f>
        <v/>
      </c>
    </row>
    <row r="5519" spans="2:14" x14ac:dyDescent="0.4">
      <c r="B5519" s="68" t="str">
        <f>IF($D$2="","",IF($E$2=0.65,IFERROR(IF(INDEX(APガラス性能一覧!A:A,MATCH(ROW(B5513),APガラス性能一覧!$O:$O,0))="","",INDEX(APガラス性能一覧!A:A,MATCH(ROW(B5513),APガラス性能一覧!$O:$O,0))),""),IFERROR(IF(INDEX(APガラス性能一覧!A:A,MATCH(ROW(B5513),APガラス性能一覧!$N:$N,0))="","",INDEX(APガラス性能一覧!A:A,MATCH(ROW(B5513),APガラス性能一覧!$N:$N,0))),"")))</f>
        <v/>
      </c>
      <c r="C5519" s="68" t="str">
        <f>IFERROR(VLOOKUP($B5519,APガラス性能一覧!$A$2:$M$6097,2,0),"")</f>
        <v/>
      </c>
      <c r="D5519" s="68" t="str">
        <f>IFERROR(VLOOKUP($B5519,APガラス性能一覧!$A$2:$M$6097,3,0),"")</f>
        <v/>
      </c>
      <c r="E5519" s="68" t="str">
        <f>IFERROR(VLOOKUP($B5519,APガラス性能一覧!$A$2:$M$6097,4,0),"")</f>
        <v/>
      </c>
      <c r="F5519" s="68" t="str">
        <f>IFERROR(VLOOKUP($B5519,APガラス性能一覧!$A$2:$M$6097,5,0),"")</f>
        <v/>
      </c>
      <c r="G5519" s="68" t="str">
        <f>IFERROR(VLOOKUP($B5519,APガラス性能一覧!$A$2:$M$6097,6,0),"")</f>
        <v/>
      </c>
      <c r="H5519" s="68" t="str">
        <f>IFERROR(VLOOKUP($B5519,APガラス性能一覧!$A$2:$M$6097,7,0),"")</f>
        <v/>
      </c>
      <c r="I5519" s="68" t="str">
        <f>IFERROR(VLOOKUP($B5519,APガラス性能一覧!$A$2:$M$6097,8,0),"")</f>
        <v/>
      </c>
      <c r="J5519" s="68" t="str">
        <f>IFERROR(VLOOKUP($B5519,APガラス性能一覧!$A$2:$M$6097,9,0),"")</f>
        <v/>
      </c>
      <c r="K5519" s="68" t="str">
        <f>IFERROR(VLOOKUP($B5519,APガラス性能一覧!$A$2:$M$6097,10,0),"")</f>
        <v/>
      </c>
      <c r="L5519" s="68" t="str">
        <f>IFERROR(VLOOKUP($B5519,APガラス性能一覧!$A$2:$M$6097,11,0),"")</f>
        <v/>
      </c>
      <c r="M5519" s="68" t="str">
        <f>IFERROR(VLOOKUP($B5519,APガラス性能一覧!$A$2:$M$6097,12,0),"")</f>
        <v/>
      </c>
      <c r="N5519" s="68" t="str">
        <f>IFERROR(VLOOKUP($B5519,APガラス性能一覧!$A$2:$M$6097,13,0),"")</f>
        <v/>
      </c>
    </row>
    <row r="5520" spans="2:14" x14ac:dyDescent="0.4">
      <c r="B5520" s="68" t="str">
        <f>IF($D$2="","",IF($E$2=0.65,IFERROR(IF(INDEX(APガラス性能一覧!A:A,MATCH(ROW(B5514),APガラス性能一覧!$O:$O,0))="","",INDEX(APガラス性能一覧!A:A,MATCH(ROW(B5514),APガラス性能一覧!$O:$O,0))),""),IFERROR(IF(INDEX(APガラス性能一覧!A:A,MATCH(ROW(B5514),APガラス性能一覧!$N:$N,0))="","",INDEX(APガラス性能一覧!A:A,MATCH(ROW(B5514),APガラス性能一覧!$N:$N,0))),"")))</f>
        <v/>
      </c>
      <c r="C5520" s="68" t="str">
        <f>IFERROR(VLOOKUP($B5520,APガラス性能一覧!$A$2:$M$6097,2,0),"")</f>
        <v/>
      </c>
      <c r="D5520" s="68" t="str">
        <f>IFERROR(VLOOKUP($B5520,APガラス性能一覧!$A$2:$M$6097,3,0),"")</f>
        <v/>
      </c>
      <c r="E5520" s="68" t="str">
        <f>IFERROR(VLOOKUP($B5520,APガラス性能一覧!$A$2:$M$6097,4,0),"")</f>
        <v/>
      </c>
      <c r="F5520" s="68" t="str">
        <f>IFERROR(VLOOKUP($B5520,APガラス性能一覧!$A$2:$M$6097,5,0),"")</f>
        <v/>
      </c>
      <c r="G5520" s="68" t="str">
        <f>IFERROR(VLOOKUP($B5520,APガラス性能一覧!$A$2:$M$6097,6,0),"")</f>
        <v/>
      </c>
      <c r="H5520" s="68" t="str">
        <f>IFERROR(VLOOKUP($B5520,APガラス性能一覧!$A$2:$M$6097,7,0),"")</f>
        <v/>
      </c>
      <c r="I5520" s="68" t="str">
        <f>IFERROR(VLOOKUP($B5520,APガラス性能一覧!$A$2:$M$6097,8,0),"")</f>
        <v/>
      </c>
      <c r="J5520" s="68" t="str">
        <f>IFERROR(VLOOKUP($B5520,APガラス性能一覧!$A$2:$M$6097,9,0),"")</f>
        <v/>
      </c>
      <c r="K5520" s="68" t="str">
        <f>IFERROR(VLOOKUP($B5520,APガラス性能一覧!$A$2:$M$6097,10,0),"")</f>
        <v/>
      </c>
      <c r="L5520" s="68" t="str">
        <f>IFERROR(VLOOKUP($B5520,APガラス性能一覧!$A$2:$M$6097,11,0),"")</f>
        <v/>
      </c>
      <c r="M5520" s="68" t="str">
        <f>IFERROR(VLOOKUP($B5520,APガラス性能一覧!$A$2:$M$6097,12,0),"")</f>
        <v/>
      </c>
      <c r="N5520" s="68" t="str">
        <f>IFERROR(VLOOKUP($B5520,APガラス性能一覧!$A$2:$M$6097,13,0),"")</f>
        <v/>
      </c>
    </row>
    <row r="5521" spans="2:14" x14ac:dyDescent="0.4">
      <c r="B5521" s="68" t="str">
        <f>IF($D$2="","",IF($E$2=0.65,IFERROR(IF(INDEX(APガラス性能一覧!A:A,MATCH(ROW(B5515),APガラス性能一覧!$O:$O,0))="","",INDEX(APガラス性能一覧!A:A,MATCH(ROW(B5515),APガラス性能一覧!$O:$O,0))),""),IFERROR(IF(INDEX(APガラス性能一覧!A:A,MATCH(ROW(B5515),APガラス性能一覧!$N:$N,0))="","",INDEX(APガラス性能一覧!A:A,MATCH(ROW(B5515),APガラス性能一覧!$N:$N,0))),"")))</f>
        <v/>
      </c>
      <c r="C5521" s="68" t="str">
        <f>IFERROR(VLOOKUP($B5521,APガラス性能一覧!$A$2:$M$6097,2,0),"")</f>
        <v/>
      </c>
      <c r="D5521" s="68" t="str">
        <f>IFERROR(VLOOKUP($B5521,APガラス性能一覧!$A$2:$M$6097,3,0),"")</f>
        <v/>
      </c>
      <c r="E5521" s="68" t="str">
        <f>IFERROR(VLOOKUP($B5521,APガラス性能一覧!$A$2:$M$6097,4,0),"")</f>
        <v/>
      </c>
      <c r="F5521" s="68" t="str">
        <f>IFERROR(VLOOKUP($B5521,APガラス性能一覧!$A$2:$M$6097,5,0),"")</f>
        <v/>
      </c>
      <c r="G5521" s="68" t="str">
        <f>IFERROR(VLOOKUP($B5521,APガラス性能一覧!$A$2:$M$6097,6,0),"")</f>
        <v/>
      </c>
      <c r="H5521" s="68" t="str">
        <f>IFERROR(VLOOKUP($B5521,APガラス性能一覧!$A$2:$M$6097,7,0),"")</f>
        <v/>
      </c>
      <c r="I5521" s="68" t="str">
        <f>IFERROR(VLOOKUP($B5521,APガラス性能一覧!$A$2:$M$6097,8,0),"")</f>
        <v/>
      </c>
      <c r="J5521" s="68" t="str">
        <f>IFERROR(VLOOKUP($B5521,APガラス性能一覧!$A$2:$M$6097,9,0),"")</f>
        <v/>
      </c>
      <c r="K5521" s="68" t="str">
        <f>IFERROR(VLOOKUP($B5521,APガラス性能一覧!$A$2:$M$6097,10,0),"")</f>
        <v/>
      </c>
      <c r="L5521" s="68" t="str">
        <f>IFERROR(VLOOKUP($B5521,APガラス性能一覧!$A$2:$M$6097,11,0),"")</f>
        <v/>
      </c>
      <c r="M5521" s="68" t="str">
        <f>IFERROR(VLOOKUP($B5521,APガラス性能一覧!$A$2:$M$6097,12,0),"")</f>
        <v/>
      </c>
      <c r="N5521" s="68" t="str">
        <f>IFERROR(VLOOKUP($B5521,APガラス性能一覧!$A$2:$M$6097,13,0),"")</f>
        <v/>
      </c>
    </row>
    <row r="5522" spans="2:14" x14ac:dyDescent="0.4">
      <c r="B5522" s="68" t="str">
        <f>IF($D$2="","",IF($E$2=0.65,IFERROR(IF(INDEX(APガラス性能一覧!A:A,MATCH(ROW(B5516),APガラス性能一覧!$O:$O,0))="","",INDEX(APガラス性能一覧!A:A,MATCH(ROW(B5516),APガラス性能一覧!$O:$O,0))),""),IFERROR(IF(INDEX(APガラス性能一覧!A:A,MATCH(ROW(B5516),APガラス性能一覧!$N:$N,0))="","",INDEX(APガラス性能一覧!A:A,MATCH(ROW(B5516),APガラス性能一覧!$N:$N,0))),"")))</f>
        <v/>
      </c>
      <c r="C5522" s="68" t="str">
        <f>IFERROR(VLOOKUP($B5522,APガラス性能一覧!$A$2:$M$6097,2,0),"")</f>
        <v/>
      </c>
      <c r="D5522" s="68" t="str">
        <f>IFERROR(VLOOKUP($B5522,APガラス性能一覧!$A$2:$M$6097,3,0),"")</f>
        <v/>
      </c>
      <c r="E5522" s="68" t="str">
        <f>IFERROR(VLOOKUP($B5522,APガラス性能一覧!$A$2:$M$6097,4,0),"")</f>
        <v/>
      </c>
      <c r="F5522" s="68" t="str">
        <f>IFERROR(VLOOKUP($B5522,APガラス性能一覧!$A$2:$M$6097,5,0),"")</f>
        <v/>
      </c>
      <c r="G5522" s="68" t="str">
        <f>IFERROR(VLOOKUP($B5522,APガラス性能一覧!$A$2:$M$6097,6,0),"")</f>
        <v/>
      </c>
      <c r="H5522" s="68" t="str">
        <f>IFERROR(VLOOKUP($B5522,APガラス性能一覧!$A$2:$M$6097,7,0),"")</f>
        <v/>
      </c>
      <c r="I5522" s="68" t="str">
        <f>IFERROR(VLOOKUP($B5522,APガラス性能一覧!$A$2:$M$6097,8,0),"")</f>
        <v/>
      </c>
      <c r="J5522" s="68" t="str">
        <f>IFERROR(VLOOKUP($B5522,APガラス性能一覧!$A$2:$M$6097,9,0),"")</f>
        <v/>
      </c>
      <c r="K5522" s="68" t="str">
        <f>IFERROR(VLOOKUP($B5522,APガラス性能一覧!$A$2:$M$6097,10,0),"")</f>
        <v/>
      </c>
      <c r="L5522" s="68" t="str">
        <f>IFERROR(VLOOKUP($B5522,APガラス性能一覧!$A$2:$M$6097,11,0),"")</f>
        <v/>
      </c>
      <c r="M5522" s="68" t="str">
        <f>IFERROR(VLOOKUP($B5522,APガラス性能一覧!$A$2:$M$6097,12,0),"")</f>
        <v/>
      </c>
      <c r="N5522" s="68" t="str">
        <f>IFERROR(VLOOKUP($B5522,APガラス性能一覧!$A$2:$M$6097,13,0),"")</f>
        <v/>
      </c>
    </row>
    <row r="5523" spans="2:14" x14ac:dyDescent="0.4">
      <c r="B5523" s="68" t="str">
        <f>IF($D$2="","",IF($E$2=0.65,IFERROR(IF(INDEX(APガラス性能一覧!A:A,MATCH(ROW(B5517),APガラス性能一覧!$O:$O,0))="","",INDEX(APガラス性能一覧!A:A,MATCH(ROW(B5517),APガラス性能一覧!$O:$O,0))),""),IFERROR(IF(INDEX(APガラス性能一覧!A:A,MATCH(ROW(B5517),APガラス性能一覧!$N:$N,0))="","",INDEX(APガラス性能一覧!A:A,MATCH(ROW(B5517),APガラス性能一覧!$N:$N,0))),"")))</f>
        <v/>
      </c>
      <c r="C5523" s="68" t="str">
        <f>IFERROR(VLOOKUP($B5523,APガラス性能一覧!$A$2:$M$6097,2,0),"")</f>
        <v/>
      </c>
      <c r="D5523" s="68" t="str">
        <f>IFERROR(VLOOKUP($B5523,APガラス性能一覧!$A$2:$M$6097,3,0),"")</f>
        <v/>
      </c>
      <c r="E5523" s="68" t="str">
        <f>IFERROR(VLOOKUP($B5523,APガラス性能一覧!$A$2:$M$6097,4,0),"")</f>
        <v/>
      </c>
      <c r="F5523" s="68" t="str">
        <f>IFERROR(VLOOKUP($B5523,APガラス性能一覧!$A$2:$M$6097,5,0),"")</f>
        <v/>
      </c>
      <c r="G5523" s="68" t="str">
        <f>IFERROR(VLOOKUP($B5523,APガラス性能一覧!$A$2:$M$6097,6,0),"")</f>
        <v/>
      </c>
      <c r="H5523" s="68" t="str">
        <f>IFERROR(VLOOKUP($B5523,APガラス性能一覧!$A$2:$M$6097,7,0),"")</f>
        <v/>
      </c>
      <c r="I5523" s="68" t="str">
        <f>IFERROR(VLOOKUP($B5523,APガラス性能一覧!$A$2:$M$6097,8,0),"")</f>
        <v/>
      </c>
      <c r="J5523" s="68" t="str">
        <f>IFERROR(VLOOKUP($B5523,APガラス性能一覧!$A$2:$M$6097,9,0),"")</f>
        <v/>
      </c>
      <c r="K5523" s="68" t="str">
        <f>IFERROR(VLOOKUP($B5523,APガラス性能一覧!$A$2:$M$6097,10,0),"")</f>
        <v/>
      </c>
      <c r="L5523" s="68" t="str">
        <f>IFERROR(VLOOKUP($B5523,APガラス性能一覧!$A$2:$M$6097,11,0),"")</f>
        <v/>
      </c>
      <c r="M5523" s="68" t="str">
        <f>IFERROR(VLOOKUP($B5523,APガラス性能一覧!$A$2:$M$6097,12,0),"")</f>
        <v/>
      </c>
      <c r="N5523" s="68" t="str">
        <f>IFERROR(VLOOKUP($B5523,APガラス性能一覧!$A$2:$M$6097,13,0),"")</f>
        <v/>
      </c>
    </row>
    <row r="5524" spans="2:14" x14ac:dyDescent="0.4">
      <c r="B5524" s="68" t="str">
        <f>IF($D$2="","",IF($E$2=0.65,IFERROR(IF(INDEX(APガラス性能一覧!A:A,MATCH(ROW(B5518),APガラス性能一覧!$O:$O,0))="","",INDEX(APガラス性能一覧!A:A,MATCH(ROW(B5518),APガラス性能一覧!$O:$O,0))),""),IFERROR(IF(INDEX(APガラス性能一覧!A:A,MATCH(ROW(B5518),APガラス性能一覧!$N:$N,0))="","",INDEX(APガラス性能一覧!A:A,MATCH(ROW(B5518),APガラス性能一覧!$N:$N,0))),"")))</f>
        <v/>
      </c>
      <c r="C5524" s="68" t="str">
        <f>IFERROR(VLOOKUP($B5524,APガラス性能一覧!$A$2:$M$6097,2,0),"")</f>
        <v/>
      </c>
      <c r="D5524" s="68" t="str">
        <f>IFERROR(VLOOKUP($B5524,APガラス性能一覧!$A$2:$M$6097,3,0),"")</f>
        <v/>
      </c>
      <c r="E5524" s="68" t="str">
        <f>IFERROR(VLOOKUP($B5524,APガラス性能一覧!$A$2:$M$6097,4,0),"")</f>
        <v/>
      </c>
      <c r="F5524" s="68" t="str">
        <f>IFERROR(VLOOKUP($B5524,APガラス性能一覧!$A$2:$M$6097,5,0),"")</f>
        <v/>
      </c>
      <c r="G5524" s="68" t="str">
        <f>IFERROR(VLOOKUP($B5524,APガラス性能一覧!$A$2:$M$6097,6,0),"")</f>
        <v/>
      </c>
      <c r="H5524" s="68" t="str">
        <f>IFERROR(VLOOKUP($B5524,APガラス性能一覧!$A$2:$M$6097,7,0),"")</f>
        <v/>
      </c>
      <c r="I5524" s="68" t="str">
        <f>IFERROR(VLOOKUP($B5524,APガラス性能一覧!$A$2:$M$6097,8,0),"")</f>
        <v/>
      </c>
      <c r="J5524" s="68" t="str">
        <f>IFERROR(VLOOKUP($B5524,APガラス性能一覧!$A$2:$M$6097,9,0),"")</f>
        <v/>
      </c>
      <c r="K5524" s="68" t="str">
        <f>IFERROR(VLOOKUP($B5524,APガラス性能一覧!$A$2:$M$6097,10,0),"")</f>
        <v/>
      </c>
      <c r="L5524" s="68" t="str">
        <f>IFERROR(VLOOKUP($B5524,APガラス性能一覧!$A$2:$M$6097,11,0),"")</f>
        <v/>
      </c>
      <c r="M5524" s="68" t="str">
        <f>IFERROR(VLOOKUP($B5524,APガラス性能一覧!$A$2:$M$6097,12,0),"")</f>
        <v/>
      </c>
      <c r="N5524" s="68" t="str">
        <f>IFERROR(VLOOKUP($B5524,APガラス性能一覧!$A$2:$M$6097,13,0),"")</f>
        <v/>
      </c>
    </row>
    <row r="5525" spans="2:14" x14ac:dyDescent="0.4">
      <c r="B5525" s="68" t="str">
        <f>IF($D$2="","",IF($E$2=0.65,IFERROR(IF(INDEX(APガラス性能一覧!A:A,MATCH(ROW(B5519),APガラス性能一覧!$O:$O,0))="","",INDEX(APガラス性能一覧!A:A,MATCH(ROW(B5519),APガラス性能一覧!$O:$O,0))),""),IFERROR(IF(INDEX(APガラス性能一覧!A:A,MATCH(ROW(B5519),APガラス性能一覧!$N:$N,0))="","",INDEX(APガラス性能一覧!A:A,MATCH(ROW(B5519),APガラス性能一覧!$N:$N,0))),"")))</f>
        <v/>
      </c>
      <c r="C5525" s="68" t="str">
        <f>IFERROR(VLOOKUP($B5525,APガラス性能一覧!$A$2:$M$6097,2,0),"")</f>
        <v/>
      </c>
      <c r="D5525" s="68" t="str">
        <f>IFERROR(VLOOKUP($B5525,APガラス性能一覧!$A$2:$M$6097,3,0),"")</f>
        <v/>
      </c>
      <c r="E5525" s="68" t="str">
        <f>IFERROR(VLOOKUP($B5525,APガラス性能一覧!$A$2:$M$6097,4,0),"")</f>
        <v/>
      </c>
      <c r="F5525" s="68" t="str">
        <f>IFERROR(VLOOKUP($B5525,APガラス性能一覧!$A$2:$M$6097,5,0),"")</f>
        <v/>
      </c>
      <c r="G5525" s="68" t="str">
        <f>IFERROR(VLOOKUP($B5525,APガラス性能一覧!$A$2:$M$6097,6,0),"")</f>
        <v/>
      </c>
      <c r="H5525" s="68" t="str">
        <f>IFERROR(VLOOKUP($B5525,APガラス性能一覧!$A$2:$M$6097,7,0),"")</f>
        <v/>
      </c>
      <c r="I5525" s="68" t="str">
        <f>IFERROR(VLOOKUP($B5525,APガラス性能一覧!$A$2:$M$6097,8,0),"")</f>
        <v/>
      </c>
      <c r="J5525" s="68" t="str">
        <f>IFERROR(VLOOKUP($B5525,APガラス性能一覧!$A$2:$M$6097,9,0),"")</f>
        <v/>
      </c>
      <c r="K5525" s="68" t="str">
        <f>IFERROR(VLOOKUP($B5525,APガラス性能一覧!$A$2:$M$6097,10,0),"")</f>
        <v/>
      </c>
      <c r="L5525" s="68" t="str">
        <f>IFERROR(VLOOKUP($B5525,APガラス性能一覧!$A$2:$M$6097,11,0),"")</f>
        <v/>
      </c>
      <c r="M5525" s="68" t="str">
        <f>IFERROR(VLOOKUP($B5525,APガラス性能一覧!$A$2:$M$6097,12,0),"")</f>
        <v/>
      </c>
      <c r="N5525" s="68" t="str">
        <f>IFERROR(VLOOKUP($B5525,APガラス性能一覧!$A$2:$M$6097,13,0),"")</f>
        <v/>
      </c>
    </row>
    <row r="5526" spans="2:14" x14ac:dyDescent="0.4">
      <c r="B5526" s="68" t="str">
        <f>IF($D$2="","",IF($E$2=0.65,IFERROR(IF(INDEX(APガラス性能一覧!A:A,MATCH(ROW(B5520),APガラス性能一覧!$O:$O,0))="","",INDEX(APガラス性能一覧!A:A,MATCH(ROW(B5520),APガラス性能一覧!$O:$O,0))),""),IFERROR(IF(INDEX(APガラス性能一覧!A:A,MATCH(ROW(B5520),APガラス性能一覧!$N:$N,0))="","",INDEX(APガラス性能一覧!A:A,MATCH(ROW(B5520),APガラス性能一覧!$N:$N,0))),"")))</f>
        <v/>
      </c>
      <c r="C5526" s="68" t="str">
        <f>IFERROR(VLOOKUP($B5526,APガラス性能一覧!$A$2:$M$6097,2,0),"")</f>
        <v/>
      </c>
      <c r="D5526" s="68" t="str">
        <f>IFERROR(VLOOKUP($B5526,APガラス性能一覧!$A$2:$M$6097,3,0),"")</f>
        <v/>
      </c>
      <c r="E5526" s="68" t="str">
        <f>IFERROR(VLOOKUP($B5526,APガラス性能一覧!$A$2:$M$6097,4,0),"")</f>
        <v/>
      </c>
      <c r="F5526" s="68" t="str">
        <f>IFERROR(VLOOKUP($B5526,APガラス性能一覧!$A$2:$M$6097,5,0),"")</f>
        <v/>
      </c>
      <c r="G5526" s="68" t="str">
        <f>IFERROR(VLOOKUP($B5526,APガラス性能一覧!$A$2:$M$6097,6,0),"")</f>
        <v/>
      </c>
      <c r="H5526" s="68" t="str">
        <f>IFERROR(VLOOKUP($B5526,APガラス性能一覧!$A$2:$M$6097,7,0),"")</f>
        <v/>
      </c>
      <c r="I5526" s="68" t="str">
        <f>IFERROR(VLOOKUP($B5526,APガラス性能一覧!$A$2:$M$6097,8,0),"")</f>
        <v/>
      </c>
      <c r="J5526" s="68" t="str">
        <f>IFERROR(VLOOKUP($B5526,APガラス性能一覧!$A$2:$M$6097,9,0),"")</f>
        <v/>
      </c>
      <c r="K5526" s="68" t="str">
        <f>IFERROR(VLOOKUP($B5526,APガラス性能一覧!$A$2:$M$6097,10,0),"")</f>
        <v/>
      </c>
      <c r="L5526" s="68" t="str">
        <f>IFERROR(VLOOKUP($B5526,APガラス性能一覧!$A$2:$M$6097,11,0),"")</f>
        <v/>
      </c>
      <c r="M5526" s="68" t="str">
        <f>IFERROR(VLOOKUP($B5526,APガラス性能一覧!$A$2:$M$6097,12,0),"")</f>
        <v/>
      </c>
      <c r="N5526" s="68" t="str">
        <f>IFERROR(VLOOKUP($B5526,APガラス性能一覧!$A$2:$M$6097,13,0),"")</f>
        <v/>
      </c>
    </row>
    <row r="5527" spans="2:14" x14ac:dyDescent="0.4">
      <c r="B5527" s="68" t="str">
        <f>IF($D$2="","",IF($E$2=0.65,IFERROR(IF(INDEX(APガラス性能一覧!A:A,MATCH(ROW(B5521),APガラス性能一覧!$O:$O,0))="","",INDEX(APガラス性能一覧!A:A,MATCH(ROW(B5521),APガラス性能一覧!$O:$O,0))),""),IFERROR(IF(INDEX(APガラス性能一覧!A:A,MATCH(ROW(B5521),APガラス性能一覧!$N:$N,0))="","",INDEX(APガラス性能一覧!A:A,MATCH(ROW(B5521),APガラス性能一覧!$N:$N,0))),"")))</f>
        <v/>
      </c>
      <c r="C5527" s="68" t="str">
        <f>IFERROR(VLOOKUP($B5527,APガラス性能一覧!$A$2:$M$6097,2,0),"")</f>
        <v/>
      </c>
      <c r="D5527" s="68" t="str">
        <f>IFERROR(VLOOKUP($B5527,APガラス性能一覧!$A$2:$M$6097,3,0),"")</f>
        <v/>
      </c>
      <c r="E5527" s="68" t="str">
        <f>IFERROR(VLOOKUP($B5527,APガラス性能一覧!$A$2:$M$6097,4,0),"")</f>
        <v/>
      </c>
      <c r="F5527" s="68" t="str">
        <f>IFERROR(VLOOKUP($B5527,APガラス性能一覧!$A$2:$M$6097,5,0),"")</f>
        <v/>
      </c>
      <c r="G5527" s="68" t="str">
        <f>IFERROR(VLOOKUP($B5527,APガラス性能一覧!$A$2:$M$6097,6,0),"")</f>
        <v/>
      </c>
      <c r="H5527" s="68" t="str">
        <f>IFERROR(VLOOKUP($B5527,APガラス性能一覧!$A$2:$M$6097,7,0),"")</f>
        <v/>
      </c>
      <c r="I5527" s="68" t="str">
        <f>IFERROR(VLOOKUP($B5527,APガラス性能一覧!$A$2:$M$6097,8,0),"")</f>
        <v/>
      </c>
      <c r="J5527" s="68" t="str">
        <f>IFERROR(VLOOKUP($B5527,APガラス性能一覧!$A$2:$M$6097,9,0),"")</f>
        <v/>
      </c>
      <c r="K5527" s="68" t="str">
        <f>IFERROR(VLOOKUP($B5527,APガラス性能一覧!$A$2:$M$6097,10,0),"")</f>
        <v/>
      </c>
      <c r="L5527" s="68" t="str">
        <f>IFERROR(VLOOKUP($B5527,APガラス性能一覧!$A$2:$M$6097,11,0),"")</f>
        <v/>
      </c>
      <c r="M5527" s="68" t="str">
        <f>IFERROR(VLOOKUP($B5527,APガラス性能一覧!$A$2:$M$6097,12,0),"")</f>
        <v/>
      </c>
      <c r="N5527" s="68" t="str">
        <f>IFERROR(VLOOKUP($B5527,APガラス性能一覧!$A$2:$M$6097,13,0),"")</f>
        <v/>
      </c>
    </row>
    <row r="5528" spans="2:14" x14ac:dyDescent="0.4">
      <c r="B5528" s="68" t="str">
        <f>IF($D$2="","",IF($E$2=0.65,IFERROR(IF(INDEX(APガラス性能一覧!A:A,MATCH(ROW(B5522),APガラス性能一覧!$O:$O,0))="","",INDEX(APガラス性能一覧!A:A,MATCH(ROW(B5522),APガラス性能一覧!$O:$O,0))),""),IFERROR(IF(INDEX(APガラス性能一覧!A:A,MATCH(ROW(B5522),APガラス性能一覧!$N:$N,0))="","",INDEX(APガラス性能一覧!A:A,MATCH(ROW(B5522),APガラス性能一覧!$N:$N,0))),"")))</f>
        <v/>
      </c>
      <c r="C5528" s="68" t="str">
        <f>IFERROR(VLOOKUP($B5528,APガラス性能一覧!$A$2:$M$6097,2,0),"")</f>
        <v/>
      </c>
      <c r="D5528" s="68" t="str">
        <f>IFERROR(VLOOKUP($B5528,APガラス性能一覧!$A$2:$M$6097,3,0),"")</f>
        <v/>
      </c>
      <c r="E5528" s="68" t="str">
        <f>IFERROR(VLOOKUP($B5528,APガラス性能一覧!$A$2:$M$6097,4,0),"")</f>
        <v/>
      </c>
      <c r="F5528" s="68" t="str">
        <f>IFERROR(VLOOKUP($B5528,APガラス性能一覧!$A$2:$M$6097,5,0),"")</f>
        <v/>
      </c>
      <c r="G5528" s="68" t="str">
        <f>IFERROR(VLOOKUP($B5528,APガラス性能一覧!$A$2:$M$6097,6,0),"")</f>
        <v/>
      </c>
      <c r="H5528" s="68" t="str">
        <f>IFERROR(VLOOKUP($B5528,APガラス性能一覧!$A$2:$M$6097,7,0),"")</f>
        <v/>
      </c>
      <c r="I5528" s="68" t="str">
        <f>IFERROR(VLOOKUP($B5528,APガラス性能一覧!$A$2:$M$6097,8,0),"")</f>
        <v/>
      </c>
      <c r="J5528" s="68" t="str">
        <f>IFERROR(VLOOKUP($B5528,APガラス性能一覧!$A$2:$M$6097,9,0),"")</f>
        <v/>
      </c>
      <c r="K5528" s="68" t="str">
        <f>IFERROR(VLOOKUP($B5528,APガラス性能一覧!$A$2:$M$6097,10,0),"")</f>
        <v/>
      </c>
      <c r="L5528" s="68" t="str">
        <f>IFERROR(VLOOKUP($B5528,APガラス性能一覧!$A$2:$M$6097,11,0),"")</f>
        <v/>
      </c>
      <c r="M5528" s="68" t="str">
        <f>IFERROR(VLOOKUP($B5528,APガラス性能一覧!$A$2:$M$6097,12,0),"")</f>
        <v/>
      </c>
      <c r="N5528" s="68" t="str">
        <f>IFERROR(VLOOKUP($B5528,APガラス性能一覧!$A$2:$M$6097,13,0),"")</f>
        <v/>
      </c>
    </row>
    <row r="5529" spans="2:14" x14ac:dyDescent="0.4">
      <c r="B5529" s="68" t="str">
        <f>IF($D$2="","",IF($E$2=0.65,IFERROR(IF(INDEX(APガラス性能一覧!A:A,MATCH(ROW(B5523),APガラス性能一覧!$O:$O,0))="","",INDEX(APガラス性能一覧!A:A,MATCH(ROW(B5523),APガラス性能一覧!$O:$O,0))),""),IFERROR(IF(INDEX(APガラス性能一覧!A:A,MATCH(ROW(B5523),APガラス性能一覧!$N:$N,0))="","",INDEX(APガラス性能一覧!A:A,MATCH(ROW(B5523),APガラス性能一覧!$N:$N,0))),"")))</f>
        <v/>
      </c>
      <c r="C5529" s="68" t="str">
        <f>IFERROR(VLOOKUP($B5529,APガラス性能一覧!$A$2:$M$6097,2,0),"")</f>
        <v/>
      </c>
      <c r="D5529" s="68" t="str">
        <f>IFERROR(VLOOKUP($B5529,APガラス性能一覧!$A$2:$M$6097,3,0),"")</f>
        <v/>
      </c>
      <c r="E5529" s="68" t="str">
        <f>IFERROR(VLOOKUP($B5529,APガラス性能一覧!$A$2:$M$6097,4,0),"")</f>
        <v/>
      </c>
      <c r="F5529" s="68" t="str">
        <f>IFERROR(VLOOKUP($B5529,APガラス性能一覧!$A$2:$M$6097,5,0),"")</f>
        <v/>
      </c>
      <c r="G5529" s="68" t="str">
        <f>IFERROR(VLOOKUP($B5529,APガラス性能一覧!$A$2:$M$6097,6,0),"")</f>
        <v/>
      </c>
      <c r="H5529" s="68" t="str">
        <f>IFERROR(VLOOKUP($B5529,APガラス性能一覧!$A$2:$M$6097,7,0),"")</f>
        <v/>
      </c>
      <c r="I5529" s="68" t="str">
        <f>IFERROR(VLOOKUP($B5529,APガラス性能一覧!$A$2:$M$6097,8,0),"")</f>
        <v/>
      </c>
      <c r="J5529" s="68" t="str">
        <f>IFERROR(VLOOKUP($B5529,APガラス性能一覧!$A$2:$M$6097,9,0),"")</f>
        <v/>
      </c>
      <c r="K5529" s="68" t="str">
        <f>IFERROR(VLOOKUP($B5529,APガラス性能一覧!$A$2:$M$6097,10,0),"")</f>
        <v/>
      </c>
      <c r="L5529" s="68" t="str">
        <f>IFERROR(VLOOKUP($B5529,APガラス性能一覧!$A$2:$M$6097,11,0),"")</f>
        <v/>
      </c>
      <c r="M5529" s="68" t="str">
        <f>IFERROR(VLOOKUP($B5529,APガラス性能一覧!$A$2:$M$6097,12,0),"")</f>
        <v/>
      </c>
      <c r="N5529" s="68" t="str">
        <f>IFERROR(VLOOKUP($B5529,APガラス性能一覧!$A$2:$M$6097,13,0),"")</f>
        <v/>
      </c>
    </row>
    <row r="5530" spans="2:14" x14ac:dyDescent="0.4">
      <c r="B5530" s="68" t="str">
        <f>IF($D$2="","",IF($E$2=0.65,IFERROR(IF(INDEX(APガラス性能一覧!A:A,MATCH(ROW(B5524),APガラス性能一覧!$O:$O,0))="","",INDEX(APガラス性能一覧!A:A,MATCH(ROW(B5524),APガラス性能一覧!$O:$O,0))),""),IFERROR(IF(INDEX(APガラス性能一覧!A:A,MATCH(ROW(B5524),APガラス性能一覧!$N:$N,0))="","",INDEX(APガラス性能一覧!A:A,MATCH(ROW(B5524),APガラス性能一覧!$N:$N,0))),"")))</f>
        <v/>
      </c>
      <c r="C5530" s="68" t="str">
        <f>IFERROR(VLOOKUP($B5530,APガラス性能一覧!$A$2:$M$6097,2,0),"")</f>
        <v/>
      </c>
      <c r="D5530" s="68" t="str">
        <f>IFERROR(VLOOKUP($B5530,APガラス性能一覧!$A$2:$M$6097,3,0),"")</f>
        <v/>
      </c>
      <c r="E5530" s="68" t="str">
        <f>IFERROR(VLOOKUP($B5530,APガラス性能一覧!$A$2:$M$6097,4,0),"")</f>
        <v/>
      </c>
      <c r="F5530" s="68" t="str">
        <f>IFERROR(VLOOKUP($B5530,APガラス性能一覧!$A$2:$M$6097,5,0),"")</f>
        <v/>
      </c>
      <c r="G5530" s="68" t="str">
        <f>IFERROR(VLOOKUP($B5530,APガラス性能一覧!$A$2:$M$6097,6,0),"")</f>
        <v/>
      </c>
      <c r="H5530" s="68" t="str">
        <f>IFERROR(VLOOKUP($B5530,APガラス性能一覧!$A$2:$M$6097,7,0),"")</f>
        <v/>
      </c>
      <c r="I5530" s="68" t="str">
        <f>IFERROR(VLOOKUP($B5530,APガラス性能一覧!$A$2:$M$6097,8,0),"")</f>
        <v/>
      </c>
      <c r="J5530" s="68" t="str">
        <f>IFERROR(VLOOKUP($B5530,APガラス性能一覧!$A$2:$M$6097,9,0),"")</f>
        <v/>
      </c>
      <c r="K5530" s="68" t="str">
        <f>IFERROR(VLOOKUP($B5530,APガラス性能一覧!$A$2:$M$6097,10,0),"")</f>
        <v/>
      </c>
      <c r="L5530" s="68" t="str">
        <f>IFERROR(VLOOKUP($B5530,APガラス性能一覧!$A$2:$M$6097,11,0),"")</f>
        <v/>
      </c>
      <c r="M5530" s="68" t="str">
        <f>IFERROR(VLOOKUP($B5530,APガラス性能一覧!$A$2:$M$6097,12,0),"")</f>
        <v/>
      </c>
      <c r="N5530" s="68" t="str">
        <f>IFERROR(VLOOKUP($B5530,APガラス性能一覧!$A$2:$M$6097,13,0),"")</f>
        <v/>
      </c>
    </row>
    <row r="5531" spans="2:14" x14ac:dyDescent="0.4">
      <c r="B5531" s="68" t="str">
        <f>IF($D$2="","",IF($E$2=0.65,IFERROR(IF(INDEX(APガラス性能一覧!A:A,MATCH(ROW(B5525),APガラス性能一覧!$O:$O,0))="","",INDEX(APガラス性能一覧!A:A,MATCH(ROW(B5525),APガラス性能一覧!$O:$O,0))),""),IFERROR(IF(INDEX(APガラス性能一覧!A:A,MATCH(ROW(B5525),APガラス性能一覧!$N:$N,0))="","",INDEX(APガラス性能一覧!A:A,MATCH(ROW(B5525),APガラス性能一覧!$N:$N,0))),"")))</f>
        <v/>
      </c>
      <c r="C5531" s="68" t="str">
        <f>IFERROR(VLOOKUP($B5531,APガラス性能一覧!$A$2:$M$6097,2,0),"")</f>
        <v/>
      </c>
      <c r="D5531" s="68" t="str">
        <f>IFERROR(VLOOKUP($B5531,APガラス性能一覧!$A$2:$M$6097,3,0),"")</f>
        <v/>
      </c>
      <c r="E5531" s="68" t="str">
        <f>IFERROR(VLOOKUP($B5531,APガラス性能一覧!$A$2:$M$6097,4,0),"")</f>
        <v/>
      </c>
      <c r="F5531" s="68" t="str">
        <f>IFERROR(VLOOKUP($B5531,APガラス性能一覧!$A$2:$M$6097,5,0),"")</f>
        <v/>
      </c>
      <c r="G5531" s="68" t="str">
        <f>IFERROR(VLOOKUP($B5531,APガラス性能一覧!$A$2:$M$6097,6,0),"")</f>
        <v/>
      </c>
      <c r="H5531" s="68" t="str">
        <f>IFERROR(VLOOKUP($B5531,APガラス性能一覧!$A$2:$M$6097,7,0),"")</f>
        <v/>
      </c>
      <c r="I5531" s="68" t="str">
        <f>IFERROR(VLOOKUP($B5531,APガラス性能一覧!$A$2:$M$6097,8,0),"")</f>
        <v/>
      </c>
      <c r="J5531" s="68" t="str">
        <f>IFERROR(VLOOKUP($B5531,APガラス性能一覧!$A$2:$M$6097,9,0),"")</f>
        <v/>
      </c>
      <c r="K5531" s="68" t="str">
        <f>IFERROR(VLOOKUP($B5531,APガラス性能一覧!$A$2:$M$6097,10,0),"")</f>
        <v/>
      </c>
      <c r="L5531" s="68" t="str">
        <f>IFERROR(VLOOKUP($B5531,APガラス性能一覧!$A$2:$M$6097,11,0),"")</f>
        <v/>
      </c>
      <c r="M5531" s="68" t="str">
        <f>IFERROR(VLOOKUP($B5531,APガラス性能一覧!$A$2:$M$6097,12,0),"")</f>
        <v/>
      </c>
      <c r="N5531" s="68" t="str">
        <f>IFERROR(VLOOKUP($B5531,APガラス性能一覧!$A$2:$M$6097,13,0),"")</f>
        <v/>
      </c>
    </row>
    <row r="5532" spans="2:14" x14ac:dyDescent="0.4">
      <c r="B5532" s="68" t="str">
        <f>IF($D$2="","",IF($E$2=0.65,IFERROR(IF(INDEX(APガラス性能一覧!A:A,MATCH(ROW(B5526),APガラス性能一覧!$O:$O,0))="","",INDEX(APガラス性能一覧!A:A,MATCH(ROW(B5526),APガラス性能一覧!$O:$O,0))),""),IFERROR(IF(INDEX(APガラス性能一覧!A:A,MATCH(ROW(B5526),APガラス性能一覧!$N:$N,0))="","",INDEX(APガラス性能一覧!A:A,MATCH(ROW(B5526),APガラス性能一覧!$N:$N,0))),"")))</f>
        <v/>
      </c>
      <c r="C5532" s="68" t="str">
        <f>IFERROR(VLOOKUP($B5532,APガラス性能一覧!$A$2:$M$6097,2,0),"")</f>
        <v/>
      </c>
      <c r="D5532" s="68" t="str">
        <f>IFERROR(VLOOKUP($B5532,APガラス性能一覧!$A$2:$M$6097,3,0),"")</f>
        <v/>
      </c>
      <c r="E5532" s="68" t="str">
        <f>IFERROR(VLOOKUP($B5532,APガラス性能一覧!$A$2:$M$6097,4,0),"")</f>
        <v/>
      </c>
      <c r="F5532" s="68" t="str">
        <f>IFERROR(VLOOKUP($B5532,APガラス性能一覧!$A$2:$M$6097,5,0),"")</f>
        <v/>
      </c>
      <c r="G5532" s="68" t="str">
        <f>IFERROR(VLOOKUP($B5532,APガラス性能一覧!$A$2:$M$6097,6,0),"")</f>
        <v/>
      </c>
      <c r="H5532" s="68" t="str">
        <f>IFERROR(VLOOKUP($B5532,APガラス性能一覧!$A$2:$M$6097,7,0),"")</f>
        <v/>
      </c>
      <c r="I5532" s="68" t="str">
        <f>IFERROR(VLOOKUP($B5532,APガラス性能一覧!$A$2:$M$6097,8,0),"")</f>
        <v/>
      </c>
      <c r="J5532" s="68" t="str">
        <f>IFERROR(VLOOKUP($B5532,APガラス性能一覧!$A$2:$M$6097,9,0),"")</f>
        <v/>
      </c>
      <c r="K5532" s="68" t="str">
        <f>IFERROR(VLOOKUP($B5532,APガラス性能一覧!$A$2:$M$6097,10,0),"")</f>
        <v/>
      </c>
      <c r="L5532" s="68" t="str">
        <f>IFERROR(VLOOKUP($B5532,APガラス性能一覧!$A$2:$M$6097,11,0),"")</f>
        <v/>
      </c>
      <c r="M5532" s="68" t="str">
        <f>IFERROR(VLOOKUP($B5532,APガラス性能一覧!$A$2:$M$6097,12,0),"")</f>
        <v/>
      </c>
      <c r="N5532" s="68" t="str">
        <f>IFERROR(VLOOKUP($B5532,APガラス性能一覧!$A$2:$M$6097,13,0),"")</f>
        <v/>
      </c>
    </row>
    <row r="5533" spans="2:14" x14ac:dyDescent="0.4">
      <c r="B5533" s="68" t="str">
        <f>IF($D$2="","",IF($E$2=0.65,IFERROR(IF(INDEX(APガラス性能一覧!A:A,MATCH(ROW(B5527),APガラス性能一覧!$O:$O,0))="","",INDEX(APガラス性能一覧!A:A,MATCH(ROW(B5527),APガラス性能一覧!$O:$O,0))),""),IFERROR(IF(INDEX(APガラス性能一覧!A:A,MATCH(ROW(B5527),APガラス性能一覧!$N:$N,0))="","",INDEX(APガラス性能一覧!A:A,MATCH(ROW(B5527),APガラス性能一覧!$N:$N,0))),"")))</f>
        <v/>
      </c>
      <c r="C5533" s="68" t="str">
        <f>IFERROR(VLOOKUP($B5533,APガラス性能一覧!$A$2:$M$6097,2,0),"")</f>
        <v/>
      </c>
      <c r="D5533" s="68" t="str">
        <f>IFERROR(VLOOKUP($B5533,APガラス性能一覧!$A$2:$M$6097,3,0),"")</f>
        <v/>
      </c>
      <c r="E5533" s="68" t="str">
        <f>IFERROR(VLOOKUP($B5533,APガラス性能一覧!$A$2:$M$6097,4,0),"")</f>
        <v/>
      </c>
      <c r="F5533" s="68" t="str">
        <f>IFERROR(VLOOKUP($B5533,APガラス性能一覧!$A$2:$M$6097,5,0),"")</f>
        <v/>
      </c>
      <c r="G5533" s="68" t="str">
        <f>IFERROR(VLOOKUP($B5533,APガラス性能一覧!$A$2:$M$6097,6,0),"")</f>
        <v/>
      </c>
      <c r="H5533" s="68" t="str">
        <f>IFERROR(VLOOKUP($B5533,APガラス性能一覧!$A$2:$M$6097,7,0),"")</f>
        <v/>
      </c>
      <c r="I5533" s="68" t="str">
        <f>IFERROR(VLOOKUP($B5533,APガラス性能一覧!$A$2:$M$6097,8,0),"")</f>
        <v/>
      </c>
      <c r="J5533" s="68" t="str">
        <f>IFERROR(VLOOKUP($B5533,APガラス性能一覧!$A$2:$M$6097,9,0),"")</f>
        <v/>
      </c>
      <c r="K5533" s="68" t="str">
        <f>IFERROR(VLOOKUP($B5533,APガラス性能一覧!$A$2:$M$6097,10,0),"")</f>
        <v/>
      </c>
      <c r="L5533" s="68" t="str">
        <f>IFERROR(VLOOKUP($B5533,APガラス性能一覧!$A$2:$M$6097,11,0),"")</f>
        <v/>
      </c>
      <c r="M5533" s="68" t="str">
        <f>IFERROR(VLOOKUP($B5533,APガラス性能一覧!$A$2:$M$6097,12,0),"")</f>
        <v/>
      </c>
      <c r="N5533" s="68" t="str">
        <f>IFERROR(VLOOKUP($B5533,APガラス性能一覧!$A$2:$M$6097,13,0),"")</f>
        <v/>
      </c>
    </row>
    <row r="5534" spans="2:14" x14ac:dyDescent="0.4">
      <c r="B5534" s="68" t="str">
        <f>IF($D$2="","",IF($E$2=0.65,IFERROR(IF(INDEX(APガラス性能一覧!A:A,MATCH(ROW(B5528),APガラス性能一覧!$O:$O,0))="","",INDEX(APガラス性能一覧!A:A,MATCH(ROW(B5528),APガラス性能一覧!$O:$O,0))),""),IFERROR(IF(INDEX(APガラス性能一覧!A:A,MATCH(ROW(B5528),APガラス性能一覧!$N:$N,0))="","",INDEX(APガラス性能一覧!A:A,MATCH(ROW(B5528),APガラス性能一覧!$N:$N,0))),"")))</f>
        <v/>
      </c>
      <c r="C5534" s="68" t="str">
        <f>IFERROR(VLOOKUP($B5534,APガラス性能一覧!$A$2:$M$6097,2,0),"")</f>
        <v/>
      </c>
      <c r="D5534" s="68" t="str">
        <f>IFERROR(VLOOKUP($B5534,APガラス性能一覧!$A$2:$M$6097,3,0),"")</f>
        <v/>
      </c>
      <c r="E5534" s="68" t="str">
        <f>IFERROR(VLOOKUP($B5534,APガラス性能一覧!$A$2:$M$6097,4,0),"")</f>
        <v/>
      </c>
      <c r="F5534" s="68" t="str">
        <f>IFERROR(VLOOKUP($B5534,APガラス性能一覧!$A$2:$M$6097,5,0),"")</f>
        <v/>
      </c>
      <c r="G5534" s="68" t="str">
        <f>IFERROR(VLOOKUP($B5534,APガラス性能一覧!$A$2:$M$6097,6,0),"")</f>
        <v/>
      </c>
      <c r="H5534" s="68" t="str">
        <f>IFERROR(VLOOKUP($B5534,APガラス性能一覧!$A$2:$M$6097,7,0),"")</f>
        <v/>
      </c>
      <c r="I5534" s="68" t="str">
        <f>IFERROR(VLOOKUP($B5534,APガラス性能一覧!$A$2:$M$6097,8,0),"")</f>
        <v/>
      </c>
      <c r="J5534" s="68" t="str">
        <f>IFERROR(VLOOKUP($B5534,APガラス性能一覧!$A$2:$M$6097,9,0),"")</f>
        <v/>
      </c>
      <c r="K5534" s="68" t="str">
        <f>IFERROR(VLOOKUP($B5534,APガラス性能一覧!$A$2:$M$6097,10,0),"")</f>
        <v/>
      </c>
      <c r="L5534" s="68" t="str">
        <f>IFERROR(VLOOKUP($B5534,APガラス性能一覧!$A$2:$M$6097,11,0),"")</f>
        <v/>
      </c>
      <c r="M5534" s="68" t="str">
        <f>IFERROR(VLOOKUP($B5534,APガラス性能一覧!$A$2:$M$6097,12,0),"")</f>
        <v/>
      </c>
      <c r="N5534" s="68" t="str">
        <f>IFERROR(VLOOKUP($B5534,APガラス性能一覧!$A$2:$M$6097,13,0),"")</f>
        <v/>
      </c>
    </row>
    <row r="5535" spans="2:14" x14ac:dyDescent="0.4">
      <c r="B5535" s="68" t="str">
        <f>IF($D$2="","",IF($E$2=0.65,IFERROR(IF(INDEX(APガラス性能一覧!A:A,MATCH(ROW(B5529),APガラス性能一覧!$O:$O,0))="","",INDEX(APガラス性能一覧!A:A,MATCH(ROW(B5529),APガラス性能一覧!$O:$O,0))),""),IFERROR(IF(INDEX(APガラス性能一覧!A:A,MATCH(ROW(B5529),APガラス性能一覧!$N:$N,0))="","",INDEX(APガラス性能一覧!A:A,MATCH(ROW(B5529),APガラス性能一覧!$N:$N,0))),"")))</f>
        <v/>
      </c>
      <c r="C5535" s="68" t="str">
        <f>IFERROR(VLOOKUP($B5535,APガラス性能一覧!$A$2:$M$6097,2,0),"")</f>
        <v/>
      </c>
      <c r="D5535" s="68" t="str">
        <f>IFERROR(VLOOKUP($B5535,APガラス性能一覧!$A$2:$M$6097,3,0),"")</f>
        <v/>
      </c>
      <c r="E5535" s="68" t="str">
        <f>IFERROR(VLOOKUP($B5535,APガラス性能一覧!$A$2:$M$6097,4,0),"")</f>
        <v/>
      </c>
      <c r="F5535" s="68" t="str">
        <f>IFERROR(VLOOKUP($B5535,APガラス性能一覧!$A$2:$M$6097,5,0),"")</f>
        <v/>
      </c>
      <c r="G5535" s="68" t="str">
        <f>IFERROR(VLOOKUP($B5535,APガラス性能一覧!$A$2:$M$6097,6,0),"")</f>
        <v/>
      </c>
      <c r="H5535" s="68" t="str">
        <f>IFERROR(VLOOKUP($B5535,APガラス性能一覧!$A$2:$M$6097,7,0),"")</f>
        <v/>
      </c>
      <c r="I5535" s="68" t="str">
        <f>IFERROR(VLOOKUP($B5535,APガラス性能一覧!$A$2:$M$6097,8,0),"")</f>
        <v/>
      </c>
      <c r="J5535" s="68" t="str">
        <f>IFERROR(VLOOKUP($B5535,APガラス性能一覧!$A$2:$M$6097,9,0),"")</f>
        <v/>
      </c>
      <c r="K5535" s="68" t="str">
        <f>IFERROR(VLOOKUP($B5535,APガラス性能一覧!$A$2:$M$6097,10,0),"")</f>
        <v/>
      </c>
      <c r="L5535" s="68" t="str">
        <f>IFERROR(VLOOKUP($B5535,APガラス性能一覧!$A$2:$M$6097,11,0),"")</f>
        <v/>
      </c>
      <c r="M5535" s="68" t="str">
        <f>IFERROR(VLOOKUP($B5535,APガラス性能一覧!$A$2:$M$6097,12,0),"")</f>
        <v/>
      </c>
      <c r="N5535" s="68" t="str">
        <f>IFERROR(VLOOKUP($B5535,APガラス性能一覧!$A$2:$M$6097,13,0),"")</f>
        <v/>
      </c>
    </row>
    <row r="5536" spans="2:14" x14ac:dyDescent="0.4">
      <c r="B5536" s="68" t="str">
        <f>IF($D$2="","",IF($E$2=0.65,IFERROR(IF(INDEX(APガラス性能一覧!A:A,MATCH(ROW(B5530),APガラス性能一覧!$O:$O,0))="","",INDEX(APガラス性能一覧!A:A,MATCH(ROW(B5530),APガラス性能一覧!$O:$O,0))),""),IFERROR(IF(INDEX(APガラス性能一覧!A:A,MATCH(ROW(B5530),APガラス性能一覧!$N:$N,0))="","",INDEX(APガラス性能一覧!A:A,MATCH(ROW(B5530),APガラス性能一覧!$N:$N,0))),"")))</f>
        <v/>
      </c>
      <c r="C5536" s="68" t="str">
        <f>IFERROR(VLOOKUP($B5536,APガラス性能一覧!$A$2:$M$6097,2,0),"")</f>
        <v/>
      </c>
      <c r="D5536" s="68" t="str">
        <f>IFERROR(VLOOKUP($B5536,APガラス性能一覧!$A$2:$M$6097,3,0),"")</f>
        <v/>
      </c>
      <c r="E5536" s="68" t="str">
        <f>IFERROR(VLOOKUP($B5536,APガラス性能一覧!$A$2:$M$6097,4,0),"")</f>
        <v/>
      </c>
      <c r="F5536" s="68" t="str">
        <f>IFERROR(VLOOKUP($B5536,APガラス性能一覧!$A$2:$M$6097,5,0),"")</f>
        <v/>
      </c>
      <c r="G5536" s="68" t="str">
        <f>IFERROR(VLOOKUP($B5536,APガラス性能一覧!$A$2:$M$6097,6,0),"")</f>
        <v/>
      </c>
      <c r="H5536" s="68" t="str">
        <f>IFERROR(VLOOKUP($B5536,APガラス性能一覧!$A$2:$M$6097,7,0),"")</f>
        <v/>
      </c>
      <c r="I5536" s="68" t="str">
        <f>IFERROR(VLOOKUP($B5536,APガラス性能一覧!$A$2:$M$6097,8,0),"")</f>
        <v/>
      </c>
      <c r="J5536" s="68" t="str">
        <f>IFERROR(VLOOKUP($B5536,APガラス性能一覧!$A$2:$M$6097,9,0),"")</f>
        <v/>
      </c>
      <c r="K5536" s="68" t="str">
        <f>IFERROR(VLOOKUP($B5536,APガラス性能一覧!$A$2:$M$6097,10,0),"")</f>
        <v/>
      </c>
      <c r="L5536" s="68" t="str">
        <f>IFERROR(VLOOKUP($B5536,APガラス性能一覧!$A$2:$M$6097,11,0),"")</f>
        <v/>
      </c>
      <c r="M5536" s="68" t="str">
        <f>IFERROR(VLOOKUP($B5536,APガラス性能一覧!$A$2:$M$6097,12,0),"")</f>
        <v/>
      </c>
      <c r="N5536" s="68" t="str">
        <f>IFERROR(VLOOKUP($B5536,APガラス性能一覧!$A$2:$M$6097,13,0),"")</f>
        <v/>
      </c>
    </row>
    <row r="5537" spans="2:14" x14ac:dyDescent="0.4">
      <c r="B5537" s="68" t="str">
        <f>IF($D$2="","",IF($E$2=0.65,IFERROR(IF(INDEX(APガラス性能一覧!A:A,MATCH(ROW(B5531),APガラス性能一覧!$O:$O,0))="","",INDEX(APガラス性能一覧!A:A,MATCH(ROW(B5531),APガラス性能一覧!$O:$O,0))),""),IFERROR(IF(INDEX(APガラス性能一覧!A:A,MATCH(ROW(B5531),APガラス性能一覧!$N:$N,0))="","",INDEX(APガラス性能一覧!A:A,MATCH(ROW(B5531),APガラス性能一覧!$N:$N,0))),"")))</f>
        <v/>
      </c>
      <c r="C5537" s="68" t="str">
        <f>IFERROR(VLOOKUP($B5537,APガラス性能一覧!$A$2:$M$6097,2,0),"")</f>
        <v/>
      </c>
      <c r="D5537" s="68" t="str">
        <f>IFERROR(VLOOKUP($B5537,APガラス性能一覧!$A$2:$M$6097,3,0),"")</f>
        <v/>
      </c>
      <c r="E5537" s="68" t="str">
        <f>IFERROR(VLOOKUP($B5537,APガラス性能一覧!$A$2:$M$6097,4,0),"")</f>
        <v/>
      </c>
      <c r="F5537" s="68" t="str">
        <f>IFERROR(VLOOKUP($B5537,APガラス性能一覧!$A$2:$M$6097,5,0),"")</f>
        <v/>
      </c>
      <c r="G5537" s="68" t="str">
        <f>IFERROR(VLOOKUP($B5537,APガラス性能一覧!$A$2:$M$6097,6,0),"")</f>
        <v/>
      </c>
      <c r="H5537" s="68" t="str">
        <f>IFERROR(VLOOKUP($B5537,APガラス性能一覧!$A$2:$M$6097,7,0),"")</f>
        <v/>
      </c>
      <c r="I5537" s="68" t="str">
        <f>IFERROR(VLOOKUP($B5537,APガラス性能一覧!$A$2:$M$6097,8,0),"")</f>
        <v/>
      </c>
      <c r="J5537" s="68" t="str">
        <f>IFERROR(VLOOKUP($B5537,APガラス性能一覧!$A$2:$M$6097,9,0),"")</f>
        <v/>
      </c>
      <c r="K5537" s="68" t="str">
        <f>IFERROR(VLOOKUP($B5537,APガラス性能一覧!$A$2:$M$6097,10,0),"")</f>
        <v/>
      </c>
      <c r="L5537" s="68" t="str">
        <f>IFERROR(VLOOKUP($B5537,APガラス性能一覧!$A$2:$M$6097,11,0),"")</f>
        <v/>
      </c>
      <c r="M5537" s="68" t="str">
        <f>IFERROR(VLOOKUP($B5537,APガラス性能一覧!$A$2:$M$6097,12,0),"")</f>
        <v/>
      </c>
      <c r="N5537" s="68" t="str">
        <f>IFERROR(VLOOKUP($B5537,APガラス性能一覧!$A$2:$M$6097,13,0),"")</f>
        <v/>
      </c>
    </row>
    <row r="5538" spans="2:14" x14ac:dyDescent="0.4">
      <c r="B5538" s="68" t="str">
        <f>IF($D$2="","",IF($E$2=0.65,IFERROR(IF(INDEX(APガラス性能一覧!A:A,MATCH(ROW(B5532),APガラス性能一覧!$O:$O,0))="","",INDEX(APガラス性能一覧!A:A,MATCH(ROW(B5532),APガラス性能一覧!$O:$O,0))),""),IFERROR(IF(INDEX(APガラス性能一覧!A:A,MATCH(ROW(B5532),APガラス性能一覧!$N:$N,0))="","",INDEX(APガラス性能一覧!A:A,MATCH(ROW(B5532),APガラス性能一覧!$N:$N,0))),"")))</f>
        <v/>
      </c>
      <c r="C5538" s="68" t="str">
        <f>IFERROR(VLOOKUP($B5538,APガラス性能一覧!$A$2:$M$6097,2,0),"")</f>
        <v/>
      </c>
      <c r="D5538" s="68" t="str">
        <f>IFERROR(VLOOKUP($B5538,APガラス性能一覧!$A$2:$M$6097,3,0),"")</f>
        <v/>
      </c>
      <c r="E5538" s="68" t="str">
        <f>IFERROR(VLOOKUP($B5538,APガラス性能一覧!$A$2:$M$6097,4,0),"")</f>
        <v/>
      </c>
      <c r="F5538" s="68" t="str">
        <f>IFERROR(VLOOKUP($B5538,APガラス性能一覧!$A$2:$M$6097,5,0),"")</f>
        <v/>
      </c>
      <c r="G5538" s="68" t="str">
        <f>IFERROR(VLOOKUP($B5538,APガラス性能一覧!$A$2:$M$6097,6,0),"")</f>
        <v/>
      </c>
      <c r="H5538" s="68" t="str">
        <f>IFERROR(VLOOKUP($B5538,APガラス性能一覧!$A$2:$M$6097,7,0),"")</f>
        <v/>
      </c>
      <c r="I5538" s="68" t="str">
        <f>IFERROR(VLOOKUP($B5538,APガラス性能一覧!$A$2:$M$6097,8,0),"")</f>
        <v/>
      </c>
      <c r="J5538" s="68" t="str">
        <f>IFERROR(VLOOKUP($B5538,APガラス性能一覧!$A$2:$M$6097,9,0),"")</f>
        <v/>
      </c>
      <c r="K5538" s="68" t="str">
        <f>IFERROR(VLOOKUP($B5538,APガラス性能一覧!$A$2:$M$6097,10,0),"")</f>
        <v/>
      </c>
      <c r="L5538" s="68" t="str">
        <f>IFERROR(VLOOKUP($B5538,APガラス性能一覧!$A$2:$M$6097,11,0),"")</f>
        <v/>
      </c>
      <c r="M5538" s="68" t="str">
        <f>IFERROR(VLOOKUP($B5538,APガラス性能一覧!$A$2:$M$6097,12,0),"")</f>
        <v/>
      </c>
      <c r="N5538" s="68" t="str">
        <f>IFERROR(VLOOKUP($B5538,APガラス性能一覧!$A$2:$M$6097,13,0),"")</f>
        <v/>
      </c>
    </row>
    <row r="5539" spans="2:14" x14ac:dyDescent="0.4">
      <c r="B5539" s="68" t="str">
        <f>IF($D$2="","",IF($E$2=0.65,IFERROR(IF(INDEX(APガラス性能一覧!A:A,MATCH(ROW(B5533),APガラス性能一覧!$O:$O,0))="","",INDEX(APガラス性能一覧!A:A,MATCH(ROW(B5533),APガラス性能一覧!$O:$O,0))),""),IFERROR(IF(INDEX(APガラス性能一覧!A:A,MATCH(ROW(B5533),APガラス性能一覧!$N:$N,0))="","",INDEX(APガラス性能一覧!A:A,MATCH(ROW(B5533),APガラス性能一覧!$N:$N,0))),"")))</f>
        <v/>
      </c>
      <c r="C5539" s="68" t="str">
        <f>IFERROR(VLOOKUP($B5539,APガラス性能一覧!$A$2:$M$6097,2,0),"")</f>
        <v/>
      </c>
      <c r="D5539" s="68" t="str">
        <f>IFERROR(VLOOKUP($B5539,APガラス性能一覧!$A$2:$M$6097,3,0),"")</f>
        <v/>
      </c>
      <c r="E5539" s="68" t="str">
        <f>IFERROR(VLOOKUP($B5539,APガラス性能一覧!$A$2:$M$6097,4,0),"")</f>
        <v/>
      </c>
      <c r="F5539" s="68" t="str">
        <f>IFERROR(VLOOKUP($B5539,APガラス性能一覧!$A$2:$M$6097,5,0),"")</f>
        <v/>
      </c>
      <c r="G5539" s="68" t="str">
        <f>IFERROR(VLOOKUP($B5539,APガラス性能一覧!$A$2:$M$6097,6,0),"")</f>
        <v/>
      </c>
      <c r="H5539" s="68" t="str">
        <f>IFERROR(VLOOKUP($B5539,APガラス性能一覧!$A$2:$M$6097,7,0),"")</f>
        <v/>
      </c>
      <c r="I5539" s="68" t="str">
        <f>IFERROR(VLOOKUP($B5539,APガラス性能一覧!$A$2:$M$6097,8,0),"")</f>
        <v/>
      </c>
      <c r="J5539" s="68" t="str">
        <f>IFERROR(VLOOKUP($B5539,APガラス性能一覧!$A$2:$M$6097,9,0),"")</f>
        <v/>
      </c>
      <c r="K5539" s="68" t="str">
        <f>IFERROR(VLOOKUP($B5539,APガラス性能一覧!$A$2:$M$6097,10,0),"")</f>
        <v/>
      </c>
      <c r="L5539" s="68" t="str">
        <f>IFERROR(VLOOKUP($B5539,APガラス性能一覧!$A$2:$M$6097,11,0),"")</f>
        <v/>
      </c>
      <c r="M5539" s="68" t="str">
        <f>IFERROR(VLOOKUP($B5539,APガラス性能一覧!$A$2:$M$6097,12,0),"")</f>
        <v/>
      </c>
      <c r="N5539" s="68" t="str">
        <f>IFERROR(VLOOKUP($B5539,APガラス性能一覧!$A$2:$M$6097,13,0),"")</f>
        <v/>
      </c>
    </row>
    <row r="5540" spans="2:14" x14ac:dyDescent="0.4">
      <c r="B5540" s="68" t="str">
        <f>IF($D$2="","",IF($E$2=0.65,IFERROR(IF(INDEX(APガラス性能一覧!A:A,MATCH(ROW(B5534),APガラス性能一覧!$O:$O,0))="","",INDEX(APガラス性能一覧!A:A,MATCH(ROW(B5534),APガラス性能一覧!$O:$O,0))),""),IFERROR(IF(INDEX(APガラス性能一覧!A:A,MATCH(ROW(B5534),APガラス性能一覧!$N:$N,0))="","",INDEX(APガラス性能一覧!A:A,MATCH(ROW(B5534),APガラス性能一覧!$N:$N,0))),"")))</f>
        <v/>
      </c>
      <c r="C5540" s="68" t="str">
        <f>IFERROR(VLOOKUP($B5540,APガラス性能一覧!$A$2:$M$6097,2,0),"")</f>
        <v/>
      </c>
      <c r="D5540" s="68" t="str">
        <f>IFERROR(VLOOKUP($B5540,APガラス性能一覧!$A$2:$M$6097,3,0),"")</f>
        <v/>
      </c>
      <c r="E5540" s="68" t="str">
        <f>IFERROR(VLOOKUP($B5540,APガラス性能一覧!$A$2:$M$6097,4,0),"")</f>
        <v/>
      </c>
      <c r="F5540" s="68" t="str">
        <f>IFERROR(VLOOKUP($B5540,APガラス性能一覧!$A$2:$M$6097,5,0),"")</f>
        <v/>
      </c>
      <c r="G5540" s="68" t="str">
        <f>IFERROR(VLOOKUP($B5540,APガラス性能一覧!$A$2:$M$6097,6,0),"")</f>
        <v/>
      </c>
      <c r="H5540" s="68" t="str">
        <f>IFERROR(VLOOKUP($B5540,APガラス性能一覧!$A$2:$M$6097,7,0),"")</f>
        <v/>
      </c>
      <c r="I5540" s="68" t="str">
        <f>IFERROR(VLOOKUP($B5540,APガラス性能一覧!$A$2:$M$6097,8,0),"")</f>
        <v/>
      </c>
      <c r="J5540" s="68" t="str">
        <f>IFERROR(VLOOKUP($B5540,APガラス性能一覧!$A$2:$M$6097,9,0),"")</f>
        <v/>
      </c>
      <c r="K5540" s="68" t="str">
        <f>IFERROR(VLOOKUP($B5540,APガラス性能一覧!$A$2:$M$6097,10,0),"")</f>
        <v/>
      </c>
      <c r="L5540" s="68" t="str">
        <f>IFERROR(VLOOKUP($B5540,APガラス性能一覧!$A$2:$M$6097,11,0),"")</f>
        <v/>
      </c>
      <c r="M5540" s="68" t="str">
        <f>IFERROR(VLOOKUP($B5540,APガラス性能一覧!$A$2:$M$6097,12,0),"")</f>
        <v/>
      </c>
      <c r="N5540" s="68" t="str">
        <f>IFERROR(VLOOKUP($B5540,APガラス性能一覧!$A$2:$M$6097,13,0),"")</f>
        <v/>
      </c>
    </row>
    <row r="5541" spans="2:14" x14ac:dyDescent="0.4">
      <c r="B5541" s="68" t="str">
        <f>IF($D$2="","",IF($E$2=0.65,IFERROR(IF(INDEX(APガラス性能一覧!A:A,MATCH(ROW(B5535),APガラス性能一覧!$O:$O,0))="","",INDEX(APガラス性能一覧!A:A,MATCH(ROW(B5535),APガラス性能一覧!$O:$O,0))),""),IFERROR(IF(INDEX(APガラス性能一覧!A:A,MATCH(ROW(B5535),APガラス性能一覧!$N:$N,0))="","",INDEX(APガラス性能一覧!A:A,MATCH(ROW(B5535),APガラス性能一覧!$N:$N,0))),"")))</f>
        <v/>
      </c>
      <c r="C5541" s="68" t="str">
        <f>IFERROR(VLOOKUP($B5541,APガラス性能一覧!$A$2:$M$6097,2,0),"")</f>
        <v/>
      </c>
      <c r="D5541" s="68" t="str">
        <f>IFERROR(VLOOKUP($B5541,APガラス性能一覧!$A$2:$M$6097,3,0),"")</f>
        <v/>
      </c>
      <c r="E5541" s="68" t="str">
        <f>IFERROR(VLOOKUP($B5541,APガラス性能一覧!$A$2:$M$6097,4,0),"")</f>
        <v/>
      </c>
      <c r="F5541" s="68" t="str">
        <f>IFERROR(VLOOKUP($B5541,APガラス性能一覧!$A$2:$M$6097,5,0),"")</f>
        <v/>
      </c>
      <c r="G5541" s="68" t="str">
        <f>IFERROR(VLOOKUP($B5541,APガラス性能一覧!$A$2:$M$6097,6,0),"")</f>
        <v/>
      </c>
      <c r="H5541" s="68" t="str">
        <f>IFERROR(VLOOKUP($B5541,APガラス性能一覧!$A$2:$M$6097,7,0),"")</f>
        <v/>
      </c>
      <c r="I5541" s="68" t="str">
        <f>IFERROR(VLOOKUP($B5541,APガラス性能一覧!$A$2:$M$6097,8,0),"")</f>
        <v/>
      </c>
      <c r="J5541" s="68" t="str">
        <f>IFERROR(VLOOKUP($B5541,APガラス性能一覧!$A$2:$M$6097,9,0),"")</f>
        <v/>
      </c>
      <c r="K5541" s="68" t="str">
        <f>IFERROR(VLOOKUP($B5541,APガラス性能一覧!$A$2:$M$6097,10,0),"")</f>
        <v/>
      </c>
      <c r="L5541" s="68" t="str">
        <f>IFERROR(VLOOKUP($B5541,APガラス性能一覧!$A$2:$M$6097,11,0),"")</f>
        <v/>
      </c>
      <c r="M5541" s="68" t="str">
        <f>IFERROR(VLOOKUP($B5541,APガラス性能一覧!$A$2:$M$6097,12,0),"")</f>
        <v/>
      </c>
      <c r="N5541" s="68" t="str">
        <f>IFERROR(VLOOKUP($B5541,APガラス性能一覧!$A$2:$M$6097,13,0),"")</f>
        <v/>
      </c>
    </row>
    <row r="5542" spans="2:14" x14ac:dyDescent="0.4">
      <c r="B5542" s="68" t="str">
        <f>IF($D$2="","",IF($E$2=0.65,IFERROR(IF(INDEX(APガラス性能一覧!A:A,MATCH(ROW(B5536),APガラス性能一覧!$O:$O,0))="","",INDEX(APガラス性能一覧!A:A,MATCH(ROW(B5536),APガラス性能一覧!$O:$O,0))),""),IFERROR(IF(INDEX(APガラス性能一覧!A:A,MATCH(ROW(B5536),APガラス性能一覧!$N:$N,0))="","",INDEX(APガラス性能一覧!A:A,MATCH(ROW(B5536),APガラス性能一覧!$N:$N,0))),"")))</f>
        <v/>
      </c>
      <c r="C5542" s="68" t="str">
        <f>IFERROR(VLOOKUP($B5542,APガラス性能一覧!$A$2:$M$6097,2,0),"")</f>
        <v/>
      </c>
      <c r="D5542" s="68" t="str">
        <f>IFERROR(VLOOKUP($B5542,APガラス性能一覧!$A$2:$M$6097,3,0),"")</f>
        <v/>
      </c>
      <c r="E5542" s="68" t="str">
        <f>IFERROR(VLOOKUP($B5542,APガラス性能一覧!$A$2:$M$6097,4,0),"")</f>
        <v/>
      </c>
      <c r="F5542" s="68" t="str">
        <f>IFERROR(VLOOKUP($B5542,APガラス性能一覧!$A$2:$M$6097,5,0),"")</f>
        <v/>
      </c>
      <c r="G5542" s="68" t="str">
        <f>IFERROR(VLOOKUP($B5542,APガラス性能一覧!$A$2:$M$6097,6,0),"")</f>
        <v/>
      </c>
      <c r="H5542" s="68" t="str">
        <f>IFERROR(VLOOKUP($B5542,APガラス性能一覧!$A$2:$M$6097,7,0),"")</f>
        <v/>
      </c>
      <c r="I5542" s="68" t="str">
        <f>IFERROR(VLOOKUP($B5542,APガラス性能一覧!$A$2:$M$6097,8,0),"")</f>
        <v/>
      </c>
      <c r="J5542" s="68" t="str">
        <f>IFERROR(VLOOKUP($B5542,APガラス性能一覧!$A$2:$M$6097,9,0),"")</f>
        <v/>
      </c>
      <c r="K5542" s="68" t="str">
        <f>IFERROR(VLOOKUP($B5542,APガラス性能一覧!$A$2:$M$6097,10,0),"")</f>
        <v/>
      </c>
      <c r="L5542" s="68" t="str">
        <f>IFERROR(VLOOKUP($B5542,APガラス性能一覧!$A$2:$M$6097,11,0),"")</f>
        <v/>
      </c>
      <c r="M5542" s="68" t="str">
        <f>IFERROR(VLOOKUP($B5542,APガラス性能一覧!$A$2:$M$6097,12,0),"")</f>
        <v/>
      </c>
      <c r="N5542" s="68" t="str">
        <f>IFERROR(VLOOKUP($B5542,APガラス性能一覧!$A$2:$M$6097,13,0),"")</f>
        <v/>
      </c>
    </row>
    <row r="5543" spans="2:14" x14ac:dyDescent="0.4">
      <c r="B5543" s="68" t="str">
        <f>IF($D$2="","",IF($E$2=0.65,IFERROR(IF(INDEX(APガラス性能一覧!A:A,MATCH(ROW(B5537),APガラス性能一覧!$O:$O,0))="","",INDEX(APガラス性能一覧!A:A,MATCH(ROW(B5537),APガラス性能一覧!$O:$O,0))),""),IFERROR(IF(INDEX(APガラス性能一覧!A:A,MATCH(ROW(B5537),APガラス性能一覧!$N:$N,0))="","",INDEX(APガラス性能一覧!A:A,MATCH(ROW(B5537),APガラス性能一覧!$N:$N,0))),"")))</f>
        <v/>
      </c>
      <c r="C5543" s="68" t="str">
        <f>IFERROR(VLOOKUP($B5543,APガラス性能一覧!$A$2:$M$6097,2,0),"")</f>
        <v/>
      </c>
      <c r="D5543" s="68" t="str">
        <f>IFERROR(VLOOKUP($B5543,APガラス性能一覧!$A$2:$M$6097,3,0),"")</f>
        <v/>
      </c>
      <c r="E5543" s="68" t="str">
        <f>IFERROR(VLOOKUP($B5543,APガラス性能一覧!$A$2:$M$6097,4,0),"")</f>
        <v/>
      </c>
      <c r="F5543" s="68" t="str">
        <f>IFERROR(VLOOKUP($B5543,APガラス性能一覧!$A$2:$M$6097,5,0),"")</f>
        <v/>
      </c>
      <c r="G5543" s="68" t="str">
        <f>IFERROR(VLOOKUP($B5543,APガラス性能一覧!$A$2:$M$6097,6,0),"")</f>
        <v/>
      </c>
      <c r="H5543" s="68" t="str">
        <f>IFERROR(VLOOKUP($B5543,APガラス性能一覧!$A$2:$M$6097,7,0),"")</f>
        <v/>
      </c>
      <c r="I5543" s="68" t="str">
        <f>IFERROR(VLOOKUP($B5543,APガラス性能一覧!$A$2:$M$6097,8,0),"")</f>
        <v/>
      </c>
      <c r="J5543" s="68" t="str">
        <f>IFERROR(VLOOKUP($B5543,APガラス性能一覧!$A$2:$M$6097,9,0),"")</f>
        <v/>
      </c>
      <c r="K5543" s="68" t="str">
        <f>IFERROR(VLOOKUP($B5543,APガラス性能一覧!$A$2:$M$6097,10,0),"")</f>
        <v/>
      </c>
      <c r="L5543" s="68" t="str">
        <f>IFERROR(VLOOKUP($B5543,APガラス性能一覧!$A$2:$M$6097,11,0),"")</f>
        <v/>
      </c>
      <c r="M5543" s="68" t="str">
        <f>IFERROR(VLOOKUP($B5543,APガラス性能一覧!$A$2:$M$6097,12,0),"")</f>
        <v/>
      </c>
      <c r="N5543" s="68" t="str">
        <f>IFERROR(VLOOKUP($B5543,APガラス性能一覧!$A$2:$M$6097,13,0),"")</f>
        <v/>
      </c>
    </row>
    <row r="5544" spans="2:14" x14ac:dyDescent="0.4">
      <c r="B5544" s="68" t="str">
        <f>IF($D$2="","",IF($E$2=0.65,IFERROR(IF(INDEX(APガラス性能一覧!A:A,MATCH(ROW(B5538),APガラス性能一覧!$O:$O,0))="","",INDEX(APガラス性能一覧!A:A,MATCH(ROW(B5538),APガラス性能一覧!$O:$O,0))),""),IFERROR(IF(INDEX(APガラス性能一覧!A:A,MATCH(ROW(B5538),APガラス性能一覧!$N:$N,0))="","",INDEX(APガラス性能一覧!A:A,MATCH(ROW(B5538),APガラス性能一覧!$N:$N,0))),"")))</f>
        <v/>
      </c>
      <c r="C5544" s="68" t="str">
        <f>IFERROR(VLOOKUP($B5544,APガラス性能一覧!$A$2:$M$6097,2,0),"")</f>
        <v/>
      </c>
      <c r="D5544" s="68" t="str">
        <f>IFERROR(VLOOKUP($B5544,APガラス性能一覧!$A$2:$M$6097,3,0),"")</f>
        <v/>
      </c>
      <c r="E5544" s="68" t="str">
        <f>IFERROR(VLOOKUP($B5544,APガラス性能一覧!$A$2:$M$6097,4,0),"")</f>
        <v/>
      </c>
      <c r="F5544" s="68" t="str">
        <f>IFERROR(VLOOKUP($B5544,APガラス性能一覧!$A$2:$M$6097,5,0),"")</f>
        <v/>
      </c>
      <c r="G5544" s="68" t="str">
        <f>IFERROR(VLOOKUP($B5544,APガラス性能一覧!$A$2:$M$6097,6,0),"")</f>
        <v/>
      </c>
      <c r="H5544" s="68" t="str">
        <f>IFERROR(VLOOKUP($B5544,APガラス性能一覧!$A$2:$M$6097,7,0),"")</f>
        <v/>
      </c>
      <c r="I5544" s="68" t="str">
        <f>IFERROR(VLOOKUP($B5544,APガラス性能一覧!$A$2:$M$6097,8,0),"")</f>
        <v/>
      </c>
      <c r="J5544" s="68" t="str">
        <f>IFERROR(VLOOKUP($B5544,APガラス性能一覧!$A$2:$M$6097,9,0),"")</f>
        <v/>
      </c>
      <c r="K5544" s="68" t="str">
        <f>IFERROR(VLOOKUP($B5544,APガラス性能一覧!$A$2:$M$6097,10,0),"")</f>
        <v/>
      </c>
      <c r="L5544" s="68" t="str">
        <f>IFERROR(VLOOKUP($B5544,APガラス性能一覧!$A$2:$M$6097,11,0),"")</f>
        <v/>
      </c>
      <c r="M5544" s="68" t="str">
        <f>IFERROR(VLOOKUP($B5544,APガラス性能一覧!$A$2:$M$6097,12,0),"")</f>
        <v/>
      </c>
      <c r="N5544" s="68" t="str">
        <f>IFERROR(VLOOKUP($B5544,APガラス性能一覧!$A$2:$M$6097,13,0),"")</f>
        <v/>
      </c>
    </row>
    <row r="5545" spans="2:14" x14ac:dyDescent="0.4">
      <c r="B5545" s="68" t="str">
        <f>IF($D$2="","",IF($E$2=0.65,IFERROR(IF(INDEX(APガラス性能一覧!A:A,MATCH(ROW(B5539),APガラス性能一覧!$O:$O,0))="","",INDEX(APガラス性能一覧!A:A,MATCH(ROW(B5539),APガラス性能一覧!$O:$O,0))),""),IFERROR(IF(INDEX(APガラス性能一覧!A:A,MATCH(ROW(B5539),APガラス性能一覧!$N:$N,0))="","",INDEX(APガラス性能一覧!A:A,MATCH(ROW(B5539),APガラス性能一覧!$N:$N,0))),"")))</f>
        <v/>
      </c>
      <c r="C5545" s="68" t="str">
        <f>IFERROR(VLOOKUP($B5545,APガラス性能一覧!$A$2:$M$6097,2,0),"")</f>
        <v/>
      </c>
      <c r="D5545" s="68" t="str">
        <f>IFERROR(VLOOKUP($B5545,APガラス性能一覧!$A$2:$M$6097,3,0),"")</f>
        <v/>
      </c>
      <c r="E5545" s="68" t="str">
        <f>IFERROR(VLOOKUP($B5545,APガラス性能一覧!$A$2:$M$6097,4,0),"")</f>
        <v/>
      </c>
      <c r="F5545" s="68" t="str">
        <f>IFERROR(VLOOKUP($B5545,APガラス性能一覧!$A$2:$M$6097,5,0),"")</f>
        <v/>
      </c>
      <c r="G5545" s="68" t="str">
        <f>IFERROR(VLOOKUP($B5545,APガラス性能一覧!$A$2:$M$6097,6,0),"")</f>
        <v/>
      </c>
      <c r="H5545" s="68" t="str">
        <f>IFERROR(VLOOKUP($B5545,APガラス性能一覧!$A$2:$M$6097,7,0),"")</f>
        <v/>
      </c>
      <c r="I5545" s="68" t="str">
        <f>IFERROR(VLOOKUP($B5545,APガラス性能一覧!$A$2:$M$6097,8,0),"")</f>
        <v/>
      </c>
      <c r="J5545" s="68" t="str">
        <f>IFERROR(VLOOKUP($B5545,APガラス性能一覧!$A$2:$M$6097,9,0),"")</f>
        <v/>
      </c>
      <c r="K5545" s="68" t="str">
        <f>IFERROR(VLOOKUP($B5545,APガラス性能一覧!$A$2:$M$6097,10,0),"")</f>
        <v/>
      </c>
      <c r="L5545" s="68" t="str">
        <f>IFERROR(VLOOKUP($B5545,APガラス性能一覧!$A$2:$M$6097,11,0),"")</f>
        <v/>
      </c>
      <c r="M5545" s="68" t="str">
        <f>IFERROR(VLOOKUP($B5545,APガラス性能一覧!$A$2:$M$6097,12,0),"")</f>
        <v/>
      </c>
      <c r="N5545" s="68" t="str">
        <f>IFERROR(VLOOKUP($B5545,APガラス性能一覧!$A$2:$M$6097,13,0),"")</f>
        <v/>
      </c>
    </row>
    <row r="5546" spans="2:14" x14ac:dyDescent="0.4">
      <c r="B5546" s="68" t="str">
        <f>IF($D$2="","",IF($E$2=0.65,IFERROR(IF(INDEX(APガラス性能一覧!A:A,MATCH(ROW(B5540),APガラス性能一覧!$O:$O,0))="","",INDEX(APガラス性能一覧!A:A,MATCH(ROW(B5540),APガラス性能一覧!$O:$O,0))),""),IFERROR(IF(INDEX(APガラス性能一覧!A:A,MATCH(ROW(B5540),APガラス性能一覧!$N:$N,0))="","",INDEX(APガラス性能一覧!A:A,MATCH(ROW(B5540),APガラス性能一覧!$N:$N,0))),"")))</f>
        <v/>
      </c>
      <c r="C5546" s="68" t="str">
        <f>IFERROR(VLOOKUP($B5546,APガラス性能一覧!$A$2:$M$6097,2,0),"")</f>
        <v/>
      </c>
      <c r="D5546" s="68" t="str">
        <f>IFERROR(VLOOKUP($B5546,APガラス性能一覧!$A$2:$M$6097,3,0),"")</f>
        <v/>
      </c>
      <c r="E5546" s="68" t="str">
        <f>IFERROR(VLOOKUP($B5546,APガラス性能一覧!$A$2:$M$6097,4,0),"")</f>
        <v/>
      </c>
      <c r="F5546" s="68" t="str">
        <f>IFERROR(VLOOKUP($B5546,APガラス性能一覧!$A$2:$M$6097,5,0),"")</f>
        <v/>
      </c>
      <c r="G5546" s="68" t="str">
        <f>IFERROR(VLOOKUP($B5546,APガラス性能一覧!$A$2:$M$6097,6,0),"")</f>
        <v/>
      </c>
      <c r="H5546" s="68" t="str">
        <f>IFERROR(VLOOKUP($B5546,APガラス性能一覧!$A$2:$M$6097,7,0),"")</f>
        <v/>
      </c>
      <c r="I5546" s="68" t="str">
        <f>IFERROR(VLOOKUP($B5546,APガラス性能一覧!$A$2:$M$6097,8,0),"")</f>
        <v/>
      </c>
      <c r="J5546" s="68" t="str">
        <f>IFERROR(VLOOKUP($B5546,APガラス性能一覧!$A$2:$M$6097,9,0),"")</f>
        <v/>
      </c>
      <c r="K5546" s="68" t="str">
        <f>IFERROR(VLOOKUP($B5546,APガラス性能一覧!$A$2:$M$6097,10,0),"")</f>
        <v/>
      </c>
      <c r="L5546" s="68" t="str">
        <f>IFERROR(VLOOKUP($B5546,APガラス性能一覧!$A$2:$M$6097,11,0),"")</f>
        <v/>
      </c>
      <c r="M5546" s="68" t="str">
        <f>IFERROR(VLOOKUP($B5546,APガラス性能一覧!$A$2:$M$6097,12,0),"")</f>
        <v/>
      </c>
      <c r="N5546" s="68" t="str">
        <f>IFERROR(VLOOKUP($B5546,APガラス性能一覧!$A$2:$M$6097,13,0),"")</f>
        <v/>
      </c>
    </row>
    <row r="5547" spans="2:14" x14ac:dyDescent="0.4">
      <c r="B5547" s="68" t="str">
        <f>IF($D$2="","",IF($E$2=0.65,IFERROR(IF(INDEX(APガラス性能一覧!A:A,MATCH(ROW(B5541),APガラス性能一覧!$O:$O,0))="","",INDEX(APガラス性能一覧!A:A,MATCH(ROW(B5541),APガラス性能一覧!$O:$O,0))),""),IFERROR(IF(INDEX(APガラス性能一覧!A:A,MATCH(ROW(B5541),APガラス性能一覧!$N:$N,0))="","",INDEX(APガラス性能一覧!A:A,MATCH(ROW(B5541),APガラス性能一覧!$N:$N,0))),"")))</f>
        <v/>
      </c>
      <c r="C5547" s="68" t="str">
        <f>IFERROR(VLOOKUP($B5547,APガラス性能一覧!$A$2:$M$6097,2,0),"")</f>
        <v/>
      </c>
      <c r="D5547" s="68" t="str">
        <f>IFERROR(VLOOKUP($B5547,APガラス性能一覧!$A$2:$M$6097,3,0),"")</f>
        <v/>
      </c>
      <c r="E5547" s="68" t="str">
        <f>IFERROR(VLOOKUP($B5547,APガラス性能一覧!$A$2:$M$6097,4,0),"")</f>
        <v/>
      </c>
      <c r="F5547" s="68" t="str">
        <f>IFERROR(VLOOKUP($B5547,APガラス性能一覧!$A$2:$M$6097,5,0),"")</f>
        <v/>
      </c>
      <c r="G5547" s="68" t="str">
        <f>IFERROR(VLOOKUP($B5547,APガラス性能一覧!$A$2:$M$6097,6,0),"")</f>
        <v/>
      </c>
      <c r="H5547" s="68" t="str">
        <f>IFERROR(VLOOKUP($B5547,APガラス性能一覧!$A$2:$M$6097,7,0),"")</f>
        <v/>
      </c>
      <c r="I5547" s="68" t="str">
        <f>IFERROR(VLOOKUP($B5547,APガラス性能一覧!$A$2:$M$6097,8,0),"")</f>
        <v/>
      </c>
      <c r="J5547" s="68" t="str">
        <f>IFERROR(VLOOKUP($B5547,APガラス性能一覧!$A$2:$M$6097,9,0),"")</f>
        <v/>
      </c>
      <c r="K5547" s="68" t="str">
        <f>IFERROR(VLOOKUP($B5547,APガラス性能一覧!$A$2:$M$6097,10,0),"")</f>
        <v/>
      </c>
      <c r="L5547" s="68" t="str">
        <f>IFERROR(VLOOKUP($B5547,APガラス性能一覧!$A$2:$M$6097,11,0),"")</f>
        <v/>
      </c>
      <c r="M5547" s="68" t="str">
        <f>IFERROR(VLOOKUP($B5547,APガラス性能一覧!$A$2:$M$6097,12,0),"")</f>
        <v/>
      </c>
      <c r="N5547" s="68" t="str">
        <f>IFERROR(VLOOKUP($B5547,APガラス性能一覧!$A$2:$M$6097,13,0),"")</f>
        <v/>
      </c>
    </row>
    <row r="5548" spans="2:14" x14ac:dyDescent="0.4">
      <c r="B5548" s="68" t="str">
        <f>IF($D$2="","",IF($E$2=0.65,IFERROR(IF(INDEX(APガラス性能一覧!A:A,MATCH(ROW(B5542),APガラス性能一覧!$O:$O,0))="","",INDEX(APガラス性能一覧!A:A,MATCH(ROW(B5542),APガラス性能一覧!$O:$O,0))),""),IFERROR(IF(INDEX(APガラス性能一覧!A:A,MATCH(ROW(B5542),APガラス性能一覧!$N:$N,0))="","",INDEX(APガラス性能一覧!A:A,MATCH(ROW(B5542),APガラス性能一覧!$N:$N,0))),"")))</f>
        <v/>
      </c>
      <c r="C5548" s="68" t="str">
        <f>IFERROR(VLOOKUP($B5548,APガラス性能一覧!$A$2:$M$6097,2,0),"")</f>
        <v/>
      </c>
      <c r="D5548" s="68" t="str">
        <f>IFERROR(VLOOKUP($B5548,APガラス性能一覧!$A$2:$M$6097,3,0),"")</f>
        <v/>
      </c>
      <c r="E5548" s="68" t="str">
        <f>IFERROR(VLOOKUP($B5548,APガラス性能一覧!$A$2:$M$6097,4,0),"")</f>
        <v/>
      </c>
      <c r="F5548" s="68" t="str">
        <f>IFERROR(VLOOKUP($B5548,APガラス性能一覧!$A$2:$M$6097,5,0),"")</f>
        <v/>
      </c>
      <c r="G5548" s="68" t="str">
        <f>IFERROR(VLOOKUP($B5548,APガラス性能一覧!$A$2:$M$6097,6,0),"")</f>
        <v/>
      </c>
      <c r="H5548" s="68" t="str">
        <f>IFERROR(VLOOKUP($B5548,APガラス性能一覧!$A$2:$M$6097,7,0),"")</f>
        <v/>
      </c>
      <c r="I5548" s="68" t="str">
        <f>IFERROR(VLOOKUP($B5548,APガラス性能一覧!$A$2:$M$6097,8,0),"")</f>
        <v/>
      </c>
      <c r="J5548" s="68" t="str">
        <f>IFERROR(VLOOKUP($B5548,APガラス性能一覧!$A$2:$M$6097,9,0),"")</f>
        <v/>
      </c>
      <c r="K5548" s="68" t="str">
        <f>IFERROR(VLOOKUP($B5548,APガラス性能一覧!$A$2:$M$6097,10,0),"")</f>
        <v/>
      </c>
      <c r="L5548" s="68" t="str">
        <f>IFERROR(VLOOKUP($B5548,APガラス性能一覧!$A$2:$M$6097,11,0),"")</f>
        <v/>
      </c>
      <c r="M5548" s="68" t="str">
        <f>IFERROR(VLOOKUP($B5548,APガラス性能一覧!$A$2:$M$6097,12,0),"")</f>
        <v/>
      </c>
      <c r="N5548" s="68" t="str">
        <f>IFERROR(VLOOKUP($B5548,APガラス性能一覧!$A$2:$M$6097,13,0),"")</f>
        <v/>
      </c>
    </row>
    <row r="5549" spans="2:14" x14ac:dyDescent="0.4">
      <c r="B5549" s="68" t="str">
        <f>IF($D$2="","",IF($E$2=0.65,IFERROR(IF(INDEX(APガラス性能一覧!A:A,MATCH(ROW(B5543),APガラス性能一覧!$O:$O,0))="","",INDEX(APガラス性能一覧!A:A,MATCH(ROW(B5543),APガラス性能一覧!$O:$O,0))),""),IFERROR(IF(INDEX(APガラス性能一覧!A:A,MATCH(ROW(B5543),APガラス性能一覧!$N:$N,0))="","",INDEX(APガラス性能一覧!A:A,MATCH(ROW(B5543),APガラス性能一覧!$N:$N,0))),"")))</f>
        <v/>
      </c>
      <c r="C5549" s="68" t="str">
        <f>IFERROR(VLOOKUP($B5549,APガラス性能一覧!$A$2:$M$6097,2,0),"")</f>
        <v/>
      </c>
      <c r="D5549" s="68" t="str">
        <f>IFERROR(VLOOKUP($B5549,APガラス性能一覧!$A$2:$M$6097,3,0),"")</f>
        <v/>
      </c>
      <c r="E5549" s="68" t="str">
        <f>IFERROR(VLOOKUP($B5549,APガラス性能一覧!$A$2:$M$6097,4,0),"")</f>
        <v/>
      </c>
      <c r="F5549" s="68" t="str">
        <f>IFERROR(VLOOKUP($B5549,APガラス性能一覧!$A$2:$M$6097,5,0),"")</f>
        <v/>
      </c>
      <c r="G5549" s="68" t="str">
        <f>IFERROR(VLOOKUP($B5549,APガラス性能一覧!$A$2:$M$6097,6,0),"")</f>
        <v/>
      </c>
      <c r="H5549" s="68" t="str">
        <f>IFERROR(VLOOKUP($B5549,APガラス性能一覧!$A$2:$M$6097,7,0),"")</f>
        <v/>
      </c>
      <c r="I5549" s="68" t="str">
        <f>IFERROR(VLOOKUP($B5549,APガラス性能一覧!$A$2:$M$6097,8,0),"")</f>
        <v/>
      </c>
      <c r="J5549" s="68" t="str">
        <f>IFERROR(VLOOKUP($B5549,APガラス性能一覧!$A$2:$M$6097,9,0),"")</f>
        <v/>
      </c>
      <c r="K5549" s="68" t="str">
        <f>IFERROR(VLOOKUP($B5549,APガラス性能一覧!$A$2:$M$6097,10,0),"")</f>
        <v/>
      </c>
      <c r="L5549" s="68" t="str">
        <f>IFERROR(VLOOKUP($B5549,APガラス性能一覧!$A$2:$M$6097,11,0),"")</f>
        <v/>
      </c>
      <c r="M5549" s="68" t="str">
        <f>IFERROR(VLOOKUP($B5549,APガラス性能一覧!$A$2:$M$6097,12,0),"")</f>
        <v/>
      </c>
      <c r="N5549" s="68" t="str">
        <f>IFERROR(VLOOKUP($B5549,APガラス性能一覧!$A$2:$M$6097,13,0),"")</f>
        <v/>
      </c>
    </row>
    <row r="5550" spans="2:14" x14ac:dyDescent="0.4">
      <c r="B5550" s="68" t="str">
        <f>IF($D$2="","",IF($E$2=0.65,IFERROR(IF(INDEX(APガラス性能一覧!A:A,MATCH(ROW(B5544),APガラス性能一覧!$O:$O,0))="","",INDEX(APガラス性能一覧!A:A,MATCH(ROW(B5544),APガラス性能一覧!$O:$O,0))),""),IFERROR(IF(INDEX(APガラス性能一覧!A:A,MATCH(ROW(B5544),APガラス性能一覧!$N:$N,0))="","",INDEX(APガラス性能一覧!A:A,MATCH(ROW(B5544),APガラス性能一覧!$N:$N,0))),"")))</f>
        <v/>
      </c>
      <c r="C5550" s="68" t="str">
        <f>IFERROR(VLOOKUP($B5550,APガラス性能一覧!$A$2:$M$6097,2,0),"")</f>
        <v/>
      </c>
      <c r="D5550" s="68" t="str">
        <f>IFERROR(VLOOKUP($B5550,APガラス性能一覧!$A$2:$M$6097,3,0),"")</f>
        <v/>
      </c>
      <c r="E5550" s="68" t="str">
        <f>IFERROR(VLOOKUP($B5550,APガラス性能一覧!$A$2:$M$6097,4,0),"")</f>
        <v/>
      </c>
      <c r="F5550" s="68" t="str">
        <f>IFERROR(VLOOKUP($B5550,APガラス性能一覧!$A$2:$M$6097,5,0),"")</f>
        <v/>
      </c>
      <c r="G5550" s="68" t="str">
        <f>IFERROR(VLOOKUP($B5550,APガラス性能一覧!$A$2:$M$6097,6,0),"")</f>
        <v/>
      </c>
      <c r="H5550" s="68" t="str">
        <f>IFERROR(VLOOKUP($B5550,APガラス性能一覧!$A$2:$M$6097,7,0),"")</f>
        <v/>
      </c>
      <c r="I5550" s="68" t="str">
        <f>IFERROR(VLOOKUP($B5550,APガラス性能一覧!$A$2:$M$6097,8,0),"")</f>
        <v/>
      </c>
      <c r="J5550" s="68" t="str">
        <f>IFERROR(VLOOKUP($B5550,APガラス性能一覧!$A$2:$M$6097,9,0),"")</f>
        <v/>
      </c>
      <c r="K5550" s="68" t="str">
        <f>IFERROR(VLOOKUP($B5550,APガラス性能一覧!$A$2:$M$6097,10,0),"")</f>
        <v/>
      </c>
      <c r="L5550" s="68" t="str">
        <f>IFERROR(VLOOKUP($B5550,APガラス性能一覧!$A$2:$M$6097,11,0),"")</f>
        <v/>
      </c>
      <c r="M5550" s="68" t="str">
        <f>IFERROR(VLOOKUP($B5550,APガラス性能一覧!$A$2:$M$6097,12,0),"")</f>
        <v/>
      </c>
      <c r="N5550" s="68" t="str">
        <f>IFERROR(VLOOKUP($B5550,APガラス性能一覧!$A$2:$M$6097,13,0),"")</f>
        <v/>
      </c>
    </row>
    <row r="5551" spans="2:14" x14ac:dyDescent="0.4">
      <c r="B5551" s="68" t="str">
        <f>IF($D$2="","",IF($E$2=0.65,IFERROR(IF(INDEX(APガラス性能一覧!A:A,MATCH(ROW(B5545),APガラス性能一覧!$O:$O,0))="","",INDEX(APガラス性能一覧!A:A,MATCH(ROW(B5545),APガラス性能一覧!$O:$O,0))),""),IFERROR(IF(INDEX(APガラス性能一覧!A:A,MATCH(ROW(B5545),APガラス性能一覧!$N:$N,0))="","",INDEX(APガラス性能一覧!A:A,MATCH(ROW(B5545),APガラス性能一覧!$N:$N,0))),"")))</f>
        <v/>
      </c>
      <c r="C5551" s="68" t="str">
        <f>IFERROR(VLOOKUP($B5551,APガラス性能一覧!$A$2:$M$6097,2,0),"")</f>
        <v/>
      </c>
      <c r="D5551" s="68" t="str">
        <f>IFERROR(VLOOKUP($B5551,APガラス性能一覧!$A$2:$M$6097,3,0),"")</f>
        <v/>
      </c>
      <c r="E5551" s="68" t="str">
        <f>IFERROR(VLOOKUP($B5551,APガラス性能一覧!$A$2:$M$6097,4,0),"")</f>
        <v/>
      </c>
      <c r="F5551" s="68" t="str">
        <f>IFERROR(VLOOKUP($B5551,APガラス性能一覧!$A$2:$M$6097,5,0),"")</f>
        <v/>
      </c>
      <c r="G5551" s="68" t="str">
        <f>IFERROR(VLOOKUP($B5551,APガラス性能一覧!$A$2:$M$6097,6,0),"")</f>
        <v/>
      </c>
      <c r="H5551" s="68" t="str">
        <f>IFERROR(VLOOKUP($B5551,APガラス性能一覧!$A$2:$M$6097,7,0),"")</f>
        <v/>
      </c>
      <c r="I5551" s="68" t="str">
        <f>IFERROR(VLOOKUP($B5551,APガラス性能一覧!$A$2:$M$6097,8,0),"")</f>
        <v/>
      </c>
      <c r="J5551" s="68" t="str">
        <f>IFERROR(VLOOKUP($B5551,APガラス性能一覧!$A$2:$M$6097,9,0),"")</f>
        <v/>
      </c>
      <c r="K5551" s="68" t="str">
        <f>IFERROR(VLOOKUP($B5551,APガラス性能一覧!$A$2:$M$6097,10,0),"")</f>
        <v/>
      </c>
      <c r="L5551" s="68" t="str">
        <f>IFERROR(VLOOKUP($B5551,APガラス性能一覧!$A$2:$M$6097,11,0),"")</f>
        <v/>
      </c>
      <c r="M5551" s="68" t="str">
        <f>IFERROR(VLOOKUP($B5551,APガラス性能一覧!$A$2:$M$6097,12,0),"")</f>
        <v/>
      </c>
      <c r="N5551" s="68" t="str">
        <f>IFERROR(VLOOKUP($B5551,APガラス性能一覧!$A$2:$M$6097,13,0),"")</f>
        <v/>
      </c>
    </row>
    <row r="5552" spans="2:14" x14ac:dyDescent="0.4">
      <c r="B5552" s="68" t="str">
        <f>IF($D$2="","",IF($E$2=0.65,IFERROR(IF(INDEX(APガラス性能一覧!A:A,MATCH(ROW(B5546),APガラス性能一覧!$O:$O,0))="","",INDEX(APガラス性能一覧!A:A,MATCH(ROW(B5546),APガラス性能一覧!$O:$O,0))),""),IFERROR(IF(INDEX(APガラス性能一覧!A:A,MATCH(ROW(B5546),APガラス性能一覧!$N:$N,0))="","",INDEX(APガラス性能一覧!A:A,MATCH(ROW(B5546),APガラス性能一覧!$N:$N,0))),"")))</f>
        <v/>
      </c>
      <c r="C5552" s="68" t="str">
        <f>IFERROR(VLOOKUP($B5552,APガラス性能一覧!$A$2:$M$6097,2,0),"")</f>
        <v/>
      </c>
      <c r="D5552" s="68" t="str">
        <f>IFERROR(VLOOKUP($B5552,APガラス性能一覧!$A$2:$M$6097,3,0),"")</f>
        <v/>
      </c>
      <c r="E5552" s="68" t="str">
        <f>IFERROR(VLOOKUP($B5552,APガラス性能一覧!$A$2:$M$6097,4,0),"")</f>
        <v/>
      </c>
      <c r="F5552" s="68" t="str">
        <f>IFERROR(VLOOKUP($B5552,APガラス性能一覧!$A$2:$M$6097,5,0),"")</f>
        <v/>
      </c>
      <c r="G5552" s="68" t="str">
        <f>IFERROR(VLOOKUP($B5552,APガラス性能一覧!$A$2:$M$6097,6,0),"")</f>
        <v/>
      </c>
      <c r="H5552" s="68" t="str">
        <f>IFERROR(VLOOKUP($B5552,APガラス性能一覧!$A$2:$M$6097,7,0),"")</f>
        <v/>
      </c>
      <c r="I5552" s="68" t="str">
        <f>IFERROR(VLOOKUP($B5552,APガラス性能一覧!$A$2:$M$6097,8,0),"")</f>
        <v/>
      </c>
      <c r="J5552" s="68" t="str">
        <f>IFERROR(VLOOKUP($B5552,APガラス性能一覧!$A$2:$M$6097,9,0),"")</f>
        <v/>
      </c>
      <c r="K5552" s="68" t="str">
        <f>IFERROR(VLOOKUP($B5552,APガラス性能一覧!$A$2:$M$6097,10,0),"")</f>
        <v/>
      </c>
      <c r="L5552" s="68" t="str">
        <f>IFERROR(VLOOKUP($B5552,APガラス性能一覧!$A$2:$M$6097,11,0),"")</f>
        <v/>
      </c>
      <c r="M5552" s="68" t="str">
        <f>IFERROR(VLOOKUP($B5552,APガラス性能一覧!$A$2:$M$6097,12,0),"")</f>
        <v/>
      </c>
      <c r="N5552" s="68" t="str">
        <f>IFERROR(VLOOKUP($B5552,APガラス性能一覧!$A$2:$M$6097,13,0),"")</f>
        <v/>
      </c>
    </row>
    <row r="5553" spans="2:14" x14ac:dyDescent="0.4">
      <c r="B5553" s="68" t="str">
        <f>IF($D$2="","",IF($E$2=0.65,IFERROR(IF(INDEX(APガラス性能一覧!A:A,MATCH(ROW(B5547),APガラス性能一覧!$O:$O,0))="","",INDEX(APガラス性能一覧!A:A,MATCH(ROW(B5547),APガラス性能一覧!$O:$O,0))),""),IFERROR(IF(INDEX(APガラス性能一覧!A:A,MATCH(ROW(B5547),APガラス性能一覧!$N:$N,0))="","",INDEX(APガラス性能一覧!A:A,MATCH(ROW(B5547),APガラス性能一覧!$N:$N,0))),"")))</f>
        <v/>
      </c>
      <c r="C5553" s="68" t="str">
        <f>IFERROR(VLOOKUP($B5553,APガラス性能一覧!$A$2:$M$6097,2,0),"")</f>
        <v/>
      </c>
      <c r="D5553" s="68" t="str">
        <f>IFERROR(VLOOKUP($B5553,APガラス性能一覧!$A$2:$M$6097,3,0),"")</f>
        <v/>
      </c>
      <c r="E5553" s="68" t="str">
        <f>IFERROR(VLOOKUP($B5553,APガラス性能一覧!$A$2:$M$6097,4,0),"")</f>
        <v/>
      </c>
      <c r="F5553" s="68" t="str">
        <f>IFERROR(VLOOKUP($B5553,APガラス性能一覧!$A$2:$M$6097,5,0),"")</f>
        <v/>
      </c>
      <c r="G5553" s="68" t="str">
        <f>IFERROR(VLOOKUP($B5553,APガラス性能一覧!$A$2:$M$6097,6,0),"")</f>
        <v/>
      </c>
      <c r="H5553" s="68" t="str">
        <f>IFERROR(VLOOKUP($B5553,APガラス性能一覧!$A$2:$M$6097,7,0),"")</f>
        <v/>
      </c>
      <c r="I5553" s="68" t="str">
        <f>IFERROR(VLOOKUP($B5553,APガラス性能一覧!$A$2:$M$6097,8,0),"")</f>
        <v/>
      </c>
      <c r="J5553" s="68" t="str">
        <f>IFERROR(VLOOKUP($B5553,APガラス性能一覧!$A$2:$M$6097,9,0),"")</f>
        <v/>
      </c>
      <c r="K5553" s="68" t="str">
        <f>IFERROR(VLOOKUP($B5553,APガラス性能一覧!$A$2:$M$6097,10,0),"")</f>
        <v/>
      </c>
      <c r="L5553" s="68" t="str">
        <f>IFERROR(VLOOKUP($B5553,APガラス性能一覧!$A$2:$M$6097,11,0),"")</f>
        <v/>
      </c>
      <c r="M5553" s="68" t="str">
        <f>IFERROR(VLOOKUP($B5553,APガラス性能一覧!$A$2:$M$6097,12,0),"")</f>
        <v/>
      </c>
      <c r="N5553" s="68" t="str">
        <f>IFERROR(VLOOKUP($B5553,APガラス性能一覧!$A$2:$M$6097,13,0),"")</f>
        <v/>
      </c>
    </row>
    <row r="5554" spans="2:14" x14ac:dyDescent="0.4">
      <c r="B5554" s="68" t="str">
        <f>IF($D$2="","",IF($E$2=0.65,IFERROR(IF(INDEX(APガラス性能一覧!A:A,MATCH(ROW(B5548),APガラス性能一覧!$O:$O,0))="","",INDEX(APガラス性能一覧!A:A,MATCH(ROW(B5548),APガラス性能一覧!$O:$O,0))),""),IFERROR(IF(INDEX(APガラス性能一覧!A:A,MATCH(ROW(B5548),APガラス性能一覧!$N:$N,0))="","",INDEX(APガラス性能一覧!A:A,MATCH(ROW(B5548),APガラス性能一覧!$N:$N,0))),"")))</f>
        <v/>
      </c>
      <c r="C5554" s="68" t="str">
        <f>IFERROR(VLOOKUP($B5554,APガラス性能一覧!$A$2:$M$6097,2,0),"")</f>
        <v/>
      </c>
      <c r="D5554" s="68" t="str">
        <f>IFERROR(VLOOKUP($B5554,APガラス性能一覧!$A$2:$M$6097,3,0),"")</f>
        <v/>
      </c>
      <c r="E5554" s="68" t="str">
        <f>IFERROR(VLOOKUP($B5554,APガラス性能一覧!$A$2:$M$6097,4,0),"")</f>
        <v/>
      </c>
      <c r="F5554" s="68" t="str">
        <f>IFERROR(VLOOKUP($B5554,APガラス性能一覧!$A$2:$M$6097,5,0),"")</f>
        <v/>
      </c>
      <c r="G5554" s="68" t="str">
        <f>IFERROR(VLOOKUP($B5554,APガラス性能一覧!$A$2:$M$6097,6,0),"")</f>
        <v/>
      </c>
      <c r="H5554" s="68" t="str">
        <f>IFERROR(VLOOKUP($B5554,APガラス性能一覧!$A$2:$M$6097,7,0),"")</f>
        <v/>
      </c>
      <c r="I5554" s="68" t="str">
        <f>IFERROR(VLOOKUP($B5554,APガラス性能一覧!$A$2:$M$6097,8,0),"")</f>
        <v/>
      </c>
      <c r="J5554" s="68" t="str">
        <f>IFERROR(VLOOKUP($B5554,APガラス性能一覧!$A$2:$M$6097,9,0),"")</f>
        <v/>
      </c>
      <c r="K5554" s="68" t="str">
        <f>IFERROR(VLOOKUP($B5554,APガラス性能一覧!$A$2:$M$6097,10,0),"")</f>
        <v/>
      </c>
      <c r="L5554" s="68" t="str">
        <f>IFERROR(VLOOKUP($B5554,APガラス性能一覧!$A$2:$M$6097,11,0),"")</f>
        <v/>
      </c>
      <c r="M5554" s="68" t="str">
        <f>IFERROR(VLOOKUP($B5554,APガラス性能一覧!$A$2:$M$6097,12,0),"")</f>
        <v/>
      </c>
      <c r="N5554" s="68" t="str">
        <f>IFERROR(VLOOKUP($B5554,APガラス性能一覧!$A$2:$M$6097,13,0),"")</f>
        <v/>
      </c>
    </row>
    <row r="5555" spans="2:14" x14ac:dyDescent="0.4">
      <c r="B5555" s="68" t="str">
        <f>IF($D$2="","",IF($E$2=0.65,IFERROR(IF(INDEX(APガラス性能一覧!A:A,MATCH(ROW(B5549),APガラス性能一覧!$O:$O,0))="","",INDEX(APガラス性能一覧!A:A,MATCH(ROW(B5549),APガラス性能一覧!$O:$O,0))),""),IFERROR(IF(INDEX(APガラス性能一覧!A:A,MATCH(ROW(B5549),APガラス性能一覧!$N:$N,0))="","",INDEX(APガラス性能一覧!A:A,MATCH(ROW(B5549),APガラス性能一覧!$N:$N,0))),"")))</f>
        <v/>
      </c>
      <c r="C5555" s="68" t="str">
        <f>IFERROR(VLOOKUP($B5555,APガラス性能一覧!$A$2:$M$6097,2,0),"")</f>
        <v/>
      </c>
      <c r="D5555" s="68" t="str">
        <f>IFERROR(VLOOKUP($B5555,APガラス性能一覧!$A$2:$M$6097,3,0),"")</f>
        <v/>
      </c>
      <c r="E5555" s="68" t="str">
        <f>IFERROR(VLOOKUP($B5555,APガラス性能一覧!$A$2:$M$6097,4,0),"")</f>
        <v/>
      </c>
      <c r="F5555" s="68" t="str">
        <f>IFERROR(VLOOKUP($B5555,APガラス性能一覧!$A$2:$M$6097,5,0),"")</f>
        <v/>
      </c>
      <c r="G5555" s="68" t="str">
        <f>IFERROR(VLOOKUP($B5555,APガラス性能一覧!$A$2:$M$6097,6,0),"")</f>
        <v/>
      </c>
      <c r="H5555" s="68" t="str">
        <f>IFERROR(VLOOKUP($B5555,APガラス性能一覧!$A$2:$M$6097,7,0),"")</f>
        <v/>
      </c>
      <c r="I5555" s="68" t="str">
        <f>IFERROR(VLOOKUP($B5555,APガラス性能一覧!$A$2:$M$6097,8,0),"")</f>
        <v/>
      </c>
      <c r="J5555" s="68" t="str">
        <f>IFERROR(VLOOKUP($B5555,APガラス性能一覧!$A$2:$M$6097,9,0),"")</f>
        <v/>
      </c>
      <c r="K5555" s="68" t="str">
        <f>IFERROR(VLOOKUP($B5555,APガラス性能一覧!$A$2:$M$6097,10,0),"")</f>
        <v/>
      </c>
      <c r="L5555" s="68" t="str">
        <f>IFERROR(VLOOKUP($B5555,APガラス性能一覧!$A$2:$M$6097,11,0),"")</f>
        <v/>
      </c>
      <c r="M5555" s="68" t="str">
        <f>IFERROR(VLOOKUP($B5555,APガラス性能一覧!$A$2:$M$6097,12,0),"")</f>
        <v/>
      </c>
      <c r="N5555" s="68" t="str">
        <f>IFERROR(VLOOKUP($B5555,APガラス性能一覧!$A$2:$M$6097,13,0),"")</f>
        <v/>
      </c>
    </row>
    <row r="5556" spans="2:14" x14ac:dyDescent="0.4">
      <c r="B5556" s="68" t="str">
        <f>IF($D$2="","",IF($E$2=0.65,IFERROR(IF(INDEX(APガラス性能一覧!A:A,MATCH(ROW(B5550),APガラス性能一覧!$O:$O,0))="","",INDEX(APガラス性能一覧!A:A,MATCH(ROW(B5550),APガラス性能一覧!$O:$O,0))),""),IFERROR(IF(INDEX(APガラス性能一覧!A:A,MATCH(ROW(B5550),APガラス性能一覧!$N:$N,0))="","",INDEX(APガラス性能一覧!A:A,MATCH(ROW(B5550),APガラス性能一覧!$N:$N,0))),"")))</f>
        <v/>
      </c>
      <c r="C5556" s="68" t="str">
        <f>IFERROR(VLOOKUP($B5556,APガラス性能一覧!$A$2:$M$6097,2,0),"")</f>
        <v/>
      </c>
      <c r="D5556" s="68" t="str">
        <f>IFERROR(VLOOKUP($B5556,APガラス性能一覧!$A$2:$M$6097,3,0),"")</f>
        <v/>
      </c>
      <c r="E5556" s="68" t="str">
        <f>IFERROR(VLOOKUP($B5556,APガラス性能一覧!$A$2:$M$6097,4,0),"")</f>
        <v/>
      </c>
      <c r="F5556" s="68" t="str">
        <f>IFERROR(VLOOKUP($B5556,APガラス性能一覧!$A$2:$M$6097,5,0),"")</f>
        <v/>
      </c>
      <c r="G5556" s="68" t="str">
        <f>IFERROR(VLOOKUP($B5556,APガラス性能一覧!$A$2:$M$6097,6,0),"")</f>
        <v/>
      </c>
      <c r="H5556" s="68" t="str">
        <f>IFERROR(VLOOKUP($B5556,APガラス性能一覧!$A$2:$M$6097,7,0),"")</f>
        <v/>
      </c>
      <c r="I5556" s="68" t="str">
        <f>IFERROR(VLOOKUP($B5556,APガラス性能一覧!$A$2:$M$6097,8,0),"")</f>
        <v/>
      </c>
      <c r="J5556" s="68" t="str">
        <f>IFERROR(VLOOKUP($B5556,APガラス性能一覧!$A$2:$M$6097,9,0),"")</f>
        <v/>
      </c>
      <c r="K5556" s="68" t="str">
        <f>IFERROR(VLOOKUP($B5556,APガラス性能一覧!$A$2:$M$6097,10,0),"")</f>
        <v/>
      </c>
      <c r="L5556" s="68" t="str">
        <f>IFERROR(VLOOKUP($B5556,APガラス性能一覧!$A$2:$M$6097,11,0),"")</f>
        <v/>
      </c>
      <c r="M5556" s="68" t="str">
        <f>IFERROR(VLOOKUP($B5556,APガラス性能一覧!$A$2:$M$6097,12,0),"")</f>
        <v/>
      </c>
      <c r="N5556" s="68" t="str">
        <f>IFERROR(VLOOKUP($B5556,APガラス性能一覧!$A$2:$M$6097,13,0),"")</f>
        <v/>
      </c>
    </row>
    <row r="5557" spans="2:14" x14ac:dyDescent="0.4">
      <c r="B5557" s="68" t="str">
        <f>IF($D$2="","",IF($E$2=0.65,IFERROR(IF(INDEX(APガラス性能一覧!A:A,MATCH(ROW(B5551),APガラス性能一覧!$O:$O,0))="","",INDEX(APガラス性能一覧!A:A,MATCH(ROW(B5551),APガラス性能一覧!$O:$O,0))),""),IFERROR(IF(INDEX(APガラス性能一覧!A:A,MATCH(ROW(B5551),APガラス性能一覧!$N:$N,0))="","",INDEX(APガラス性能一覧!A:A,MATCH(ROW(B5551),APガラス性能一覧!$N:$N,0))),"")))</f>
        <v/>
      </c>
      <c r="C5557" s="68" t="str">
        <f>IFERROR(VLOOKUP($B5557,APガラス性能一覧!$A$2:$M$6097,2,0),"")</f>
        <v/>
      </c>
      <c r="D5557" s="68" t="str">
        <f>IFERROR(VLOOKUP($B5557,APガラス性能一覧!$A$2:$M$6097,3,0),"")</f>
        <v/>
      </c>
      <c r="E5557" s="68" t="str">
        <f>IFERROR(VLOOKUP($B5557,APガラス性能一覧!$A$2:$M$6097,4,0),"")</f>
        <v/>
      </c>
      <c r="F5557" s="68" t="str">
        <f>IFERROR(VLOOKUP($B5557,APガラス性能一覧!$A$2:$M$6097,5,0),"")</f>
        <v/>
      </c>
      <c r="G5557" s="68" t="str">
        <f>IFERROR(VLOOKUP($B5557,APガラス性能一覧!$A$2:$M$6097,6,0),"")</f>
        <v/>
      </c>
      <c r="H5557" s="68" t="str">
        <f>IFERROR(VLOOKUP($B5557,APガラス性能一覧!$A$2:$M$6097,7,0),"")</f>
        <v/>
      </c>
      <c r="I5557" s="68" t="str">
        <f>IFERROR(VLOOKUP($B5557,APガラス性能一覧!$A$2:$M$6097,8,0),"")</f>
        <v/>
      </c>
      <c r="J5557" s="68" t="str">
        <f>IFERROR(VLOOKUP($B5557,APガラス性能一覧!$A$2:$M$6097,9,0),"")</f>
        <v/>
      </c>
      <c r="K5557" s="68" t="str">
        <f>IFERROR(VLOOKUP($B5557,APガラス性能一覧!$A$2:$M$6097,10,0),"")</f>
        <v/>
      </c>
      <c r="L5557" s="68" t="str">
        <f>IFERROR(VLOOKUP($B5557,APガラス性能一覧!$A$2:$M$6097,11,0),"")</f>
        <v/>
      </c>
      <c r="M5557" s="68" t="str">
        <f>IFERROR(VLOOKUP($B5557,APガラス性能一覧!$A$2:$M$6097,12,0),"")</f>
        <v/>
      </c>
      <c r="N5557" s="68" t="str">
        <f>IFERROR(VLOOKUP($B5557,APガラス性能一覧!$A$2:$M$6097,13,0),"")</f>
        <v/>
      </c>
    </row>
    <row r="5558" spans="2:14" x14ac:dyDescent="0.4">
      <c r="B5558" s="68" t="str">
        <f>IF($D$2="","",IF($E$2=0.65,IFERROR(IF(INDEX(APガラス性能一覧!A:A,MATCH(ROW(B5552),APガラス性能一覧!$O:$O,0))="","",INDEX(APガラス性能一覧!A:A,MATCH(ROW(B5552),APガラス性能一覧!$O:$O,0))),""),IFERROR(IF(INDEX(APガラス性能一覧!A:A,MATCH(ROW(B5552),APガラス性能一覧!$N:$N,0))="","",INDEX(APガラス性能一覧!A:A,MATCH(ROW(B5552),APガラス性能一覧!$N:$N,0))),"")))</f>
        <v/>
      </c>
      <c r="C5558" s="68" t="str">
        <f>IFERROR(VLOOKUP($B5558,APガラス性能一覧!$A$2:$M$6097,2,0),"")</f>
        <v/>
      </c>
      <c r="D5558" s="68" t="str">
        <f>IFERROR(VLOOKUP($B5558,APガラス性能一覧!$A$2:$M$6097,3,0),"")</f>
        <v/>
      </c>
      <c r="E5558" s="68" t="str">
        <f>IFERROR(VLOOKUP($B5558,APガラス性能一覧!$A$2:$M$6097,4,0),"")</f>
        <v/>
      </c>
      <c r="F5558" s="68" t="str">
        <f>IFERROR(VLOOKUP($B5558,APガラス性能一覧!$A$2:$M$6097,5,0),"")</f>
        <v/>
      </c>
      <c r="G5558" s="68" t="str">
        <f>IFERROR(VLOOKUP($B5558,APガラス性能一覧!$A$2:$M$6097,6,0),"")</f>
        <v/>
      </c>
      <c r="H5558" s="68" t="str">
        <f>IFERROR(VLOOKUP($B5558,APガラス性能一覧!$A$2:$M$6097,7,0),"")</f>
        <v/>
      </c>
      <c r="I5558" s="68" t="str">
        <f>IFERROR(VLOOKUP($B5558,APガラス性能一覧!$A$2:$M$6097,8,0),"")</f>
        <v/>
      </c>
      <c r="J5558" s="68" t="str">
        <f>IFERROR(VLOOKUP($B5558,APガラス性能一覧!$A$2:$M$6097,9,0),"")</f>
        <v/>
      </c>
      <c r="K5558" s="68" t="str">
        <f>IFERROR(VLOOKUP($B5558,APガラス性能一覧!$A$2:$M$6097,10,0),"")</f>
        <v/>
      </c>
      <c r="L5558" s="68" t="str">
        <f>IFERROR(VLOOKUP($B5558,APガラス性能一覧!$A$2:$M$6097,11,0),"")</f>
        <v/>
      </c>
      <c r="M5558" s="68" t="str">
        <f>IFERROR(VLOOKUP($B5558,APガラス性能一覧!$A$2:$M$6097,12,0),"")</f>
        <v/>
      </c>
      <c r="N5558" s="68" t="str">
        <f>IFERROR(VLOOKUP($B5558,APガラス性能一覧!$A$2:$M$6097,13,0),"")</f>
        <v/>
      </c>
    </row>
    <row r="5559" spans="2:14" x14ac:dyDescent="0.4">
      <c r="B5559" s="68" t="str">
        <f>IF($D$2="","",IF($E$2=0.65,IFERROR(IF(INDEX(APガラス性能一覧!A:A,MATCH(ROW(B5553),APガラス性能一覧!$O:$O,0))="","",INDEX(APガラス性能一覧!A:A,MATCH(ROW(B5553),APガラス性能一覧!$O:$O,0))),""),IFERROR(IF(INDEX(APガラス性能一覧!A:A,MATCH(ROW(B5553),APガラス性能一覧!$N:$N,0))="","",INDEX(APガラス性能一覧!A:A,MATCH(ROW(B5553),APガラス性能一覧!$N:$N,0))),"")))</f>
        <v/>
      </c>
      <c r="C5559" s="68" t="str">
        <f>IFERROR(VLOOKUP($B5559,APガラス性能一覧!$A$2:$M$6097,2,0),"")</f>
        <v/>
      </c>
      <c r="D5559" s="68" t="str">
        <f>IFERROR(VLOOKUP($B5559,APガラス性能一覧!$A$2:$M$6097,3,0),"")</f>
        <v/>
      </c>
      <c r="E5559" s="68" t="str">
        <f>IFERROR(VLOOKUP($B5559,APガラス性能一覧!$A$2:$M$6097,4,0),"")</f>
        <v/>
      </c>
      <c r="F5559" s="68" t="str">
        <f>IFERROR(VLOOKUP($B5559,APガラス性能一覧!$A$2:$M$6097,5,0),"")</f>
        <v/>
      </c>
      <c r="G5559" s="68" t="str">
        <f>IFERROR(VLOOKUP($B5559,APガラス性能一覧!$A$2:$M$6097,6,0),"")</f>
        <v/>
      </c>
      <c r="H5559" s="68" t="str">
        <f>IFERROR(VLOOKUP($B5559,APガラス性能一覧!$A$2:$M$6097,7,0),"")</f>
        <v/>
      </c>
      <c r="I5559" s="68" t="str">
        <f>IFERROR(VLOOKUP($B5559,APガラス性能一覧!$A$2:$M$6097,8,0),"")</f>
        <v/>
      </c>
      <c r="J5559" s="68" t="str">
        <f>IFERROR(VLOOKUP($B5559,APガラス性能一覧!$A$2:$M$6097,9,0),"")</f>
        <v/>
      </c>
      <c r="K5559" s="68" t="str">
        <f>IFERROR(VLOOKUP($B5559,APガラス性能一覧!$A$2:$M$6097,10,0),"")</f>
        <v/>
      </c>
      <c r="L5559" s="68" t="str">
        <f>IFERROR(VLOOKUP($B5559,APガラス性能一覧!$A$2:$M$6097,11,0),"")</f>
        <v/>
      </c>
      <c r="M5559" s="68" t="str">
        <f>IFERROR(VLOOKUP($B5559,APガラス性能一覧!$A$2:$M$6097,12,0),"")</f>
        <v/>
      </c>
      <c r="N5559" s="68" t="str">
        <f>IFERROR(VLOOKUP($B5559,APガラス性能一覧!$A$2:$M$6097,13,0),"")</f>
        <v/>
      </c>
    </row>
    <row r="5560" spans="2:14" x14ac:dyDescent="0.4">
      <c r="B5560" s="68" t="str">
        <f>IF($D$2="","",IF($E$2=0.65,IFERROR(IF(INDEX(APガラス性能一覧!A:A,MATCH(ROW(B5554),APガラス性能一覧!$O:$O,0))="","",INDEX(APガラス性能一覧!A:A,MATCH(ROW(B5554),APガラス性能一覧!$O:$O,0))),""),IFERROR(IF(INDEX(APガラス性能一覧!A:A,MATCH(ROW(B5554),APガラス性能一覧!$N:$N,0))="","",INDEX(APガラス性能一覧!A:A,MATCH(ROW(B5554),APガラス性能一覧!$N:$N,0))),"")))</f>
        <v/>
      </c>
      <c r="C5560" s="68" t="str">
        <f>IFERROR(VLOOKUP($B5560,APガラス性能一覧!$A$2:$M$6097,2,0),"")</f>
        <v/>
      </c>
      <c r="D5560" s="68" t="str">
        <f>IFERROR(VLOOKUP($B5560,APガラス性能一覧!$A$2:$M$6097,3,0),"")</f>
        <v/>
      </c>
      <c r="E5560" s="68" t="str">
        <f>IFERROR(VLOOKUP($B5560,APガラス性能一覧!$A$2:$M$6097,4,0),"")</f>
        <v/>
      </c>
      <c r="F5560" s="68" t="str">
        <f>IFERROR(VLOOKUP($B5560,APガラス性能一覧!$A$2:$M$6097,5,0),"")</f>
        <v/>
      </c>
      <c r="G5560" s="68" t="str">
        <f>IFERROR(VLOOKUP($B5560,APガラス性能一覧!$A$2:$M$6097,6,0),"")</f>
        <v/>
      </c>
      <c r="H5560" s="68" t="str">
        <f>IFERROR(VLOOKUP($B5560,APガラス性能一覧!$A$2:$M$6097,7,0),"")</f>
        <v/>
      </c>
      <c r="I5560" s="68" t="str">
        <f>IFERROR(VLOOKUP($B5560,APガラス性能一覧!$A$2:$M$6097,8,0),"")</f>
        <v/>
      </c>
      <c r="J5560" s="68" t="str">
        <f>IFERROR(VLOOKUP($B5560,APガラス性能一覧!$A$2:$M$6097,9,0),"")</f>
        <v/>
      </c>
      <c r="K5560" s="68" t="str">
        <f>IFERROR(VLOOKUP($B5560,APガラス性能一覧!$A$2:$M$6097,10,0),"")</f>
        <v/>
      </c>
      <c r="L5560" s="68" t="str">
        <f>IFERROR(VLOOKUP($B5560,APガラス性能一覧!$A$2:$M$6097,11,0),"")</f>
        <v/>
      </c>
      <c r="M5560" s="68" t="str">
        <f>IFERROR(VLOOKUP($B5560,APガラス性能一覧!$A$2:$M$6097,12,0),"")</f>
        <v/>
      </c>
      <c r="N5560" s="68" t="str">
        <f>IFERROR(VLOOKUP($B5560,APガラス性能一覧!$A$2:$M$6097,13,0),"")</f>
        <v/>
      </c>
    </row>
    <row r="5561" spans="2:14" x14ac:dyDescent="0.4">
      <c r="B5561" s="68" t="str">
        <f>IF($D$2="","",IF($E$2=0.65,IFERROR(IF(INDEX(APガラス性能一覧!A:A,MATCH(ROW(B5555),APガラス性能一覧!$O:$O,0))="","",INDEX(APガラス性能一覧!A:A,MATCH(ROW(B5555),APガラス性能一覧!$O:$O,0))),""),IFERROR(IF(INDEX(APガラス性能一覧!A:A,MATCH(ROW(B5555),APガラス性能一覧!$N:$N,0))="","",INDEX(APガラス性能一覧!A:A,MATCH(ROW(B5555),APガラス性能一覧!$N:$N,0))),"")))</f>
        <v/>
      </c>
      <c r="C5561" s="68" t="str">
        <f>IFERROR(VLOOKUP($B5561,APガラス性能一覧!$A$2:$M$6097,2,0),"")</f>
        <v/>
      </c>
      <c r="D5561" s="68" t="str">
        <f>IFERROR(VLOOKUP($B5561,APガラス性能一覧!$A$2:$M$6097,3,0),"")</f>
        <v/>
      </c>
      <c r="E5561" s="68" t="str">
        <f>IFERROR(VLOOKUP($B5561,APガラス性能一覧!$A$2:$M$6097,4,0),"")</f>
        <v/>
      </c>
      <c r="F5561" s="68" t="str">
        <f>IFERROR(VLOOKUP($B5561,APガラス性能一覧!$A$2:$M$6097,5,0),"")</f>
        <v/>
      </c>
      <c r="G5561" s="68" t="str">
        <f>IFERROR(VLOOKUP($B5561,APガラス性能一覧!$A$2:$M$6097,6,0),"")</f>
        <v/>
      </c>
      <c r="H5561" s="68" t="str">
        <f>IFERROR(VLOOKUP($B5561,APガラス性能一覧!$A$2:$M$6097,7,0),"")</f>
        <v/>
      </c>
      <c r="I5561" s="68" t="str">
        <f>IFERROR(VLOOKUP($B5561,APガラス性能一覧!$A$2:$M$6097,8,0),"")</f>
        <v/>
      </c>
      <c r="J5561" s="68" t="str">
        <f>IFERROR(VLOOKUP($B5561,APガラス性能一覧!$A$2:$M$6097,9,0),"")</f>
        <v/>
      </c>
      <c r="K5561" s="68" t="str">
        <f>IFERROR(VLOOKUP($B5561,APガラス性能一覧!$A$2:$M$6097,10,0),"")</f>
        <v/>
      </c>
      <c r="L5561" s="68" t="str">
        <f>IFERROR(VLOOKUP($B5561,APガラス性能一覧!$A$2:$M$6097,11,0),"")</f>
        <v/>
      </c>
      <c r="M5561" s="68" t="str">
        <f>IFERROR(VLOOKUP($B5561,APガラス性能一覧!$A$2:$M$6097,12,0),"")</f>
        <v/>
      </c>
      <c r="N5561" s="68" t="str">
        <f>IFERROR(VLOOKUP($B5561,APガラス性能一覧!$A$2:$M$6097,13,0),"")</f>
        <v/>
      </c>
    </row>
    <row r="5562" spans="2:14" x14ac:dyDescent="0.4">
      <c r="B5562" s="68" t="str">
        <f>IF($D$2="","",IF($E$2=0.65,IFERROR(IF(INDEX(APガラス性能一覧!A:A,MATCH(ROW(B5556),APガラス性能一覧!$O:$O,0))="","",INDEX(APガラス性能一覧!A:A,MATCH(ROW(B5556),APガラス性能一覧!$O:$O,0))),""),IFERROR(IF(INDEX(APガラス性能一覧!A:A,MATCH(ROW(B5556),APガラス性能一覧!$N:$N,0))="","",INDEX(APガラス性能一覧!A:A,MATCH(ROW(B5556),APガラス性能一覧!$N:$N,0))),"")))</f>
        <v/>
      </c>
      <c r="C5562" s="68" t="str">
        <f>IFERROR(VLOOKUP($B5562,APガラス性能一覧!$A$2:$M$6097,2,0),"")</f>
        <v/>
      </c>
      <c r="D5562" s="68" t="str">
        <f>IFERROR(VLOOKUP($B5562,APガラス性能一覧!$A$2:$M$6097,3,0),"")</f>
        <v/>
      </c>
      <c r="E5562" s="68" t="str">
        <f>IFERROR(VLOOKUP($B5562,APガラス性能一覧!$A$2:$M$6097,4,0),"")</f>
        <v/>
      </c>
      <c r="F5562" s="68" t="str">
        <f>IFERROR(VLOOKUP($B5562,APガラス性能一覧!$A$2:$M$6097,5,0),"")</f>
        <v/>
      </c>
      <c r="G5562" s="68" t="str">
        <f>IFERROR(VLOOKUP($B5562,APガラス性能一覧!$A$2:$M$6097,6,0),"")</f>
        <v/>
      </c>
      <c r="H5562" s="68" t="str">
        <f>IFERROR(VLOOKUP($B5562,APガラス性能一覧!$A$2:$M$6097,7,0),"")</f>
        <v/>
      </c>
      <c r="I5562" s="68" t="str">
        <f>IFERROR(VLOOKUP($B5562,APガラス性能一覧!$A$2:$M$6097,8,0),"")</f>
        <v/>
      </c>
      <c r="J5562" s="68" t="str">
        <f>IFERROR(VLOOKUP($B5562,APガラス性能一覧!$A$2:$M$6097,9,0),"")</f>
        <v/>
      </c>
      <c r="K5562" s="68" t="str">
        <f>IFERROR(VLOOKUP($B5562,APガラス性能一覧!$A$2:$M$6097,10,0),"")</f>
        <v/>
      </c>
      <c r="L5562" s="68" t="str">
        <f>IFERROR(VLOOKUP($B5562,APガラス性能一覧!$A$2:$M$6097,11,0),"")</f>
        <v/>
      </c>
      <c r="M5562" s="68" t="str">
        <f>IFERROR(VLOOKUP($B5562,APガラス性能一覧!$A$2:$M$6097,12,0),"")</f>
        <v/>
      </c>
      <c r="N5562" s="68" t="str">
        <f>IFERROR(VLOOKUP($B5562,APガラス性能一覧!$A$2:$M$6097,13,0),"")</f>
        <v/>
      </c>
    </row>
    <row r="5563" spans="2:14" x14ac:dyDescent="0.4">
      <c r="B5563" s="68" t="str">
        <f>IF($D$2="","",IF($E$2=0.65,IFERROR(IF(INDEX(APガラス性能一覧!A:A,MATCH(ROW(B5557),APガラス性能一覧!$O:$O,0))="","",INDEX(APガラス性能一覧!A:A,MATCH(ROW(B5557),APガラス性能一覧!$O:$O,0))),""),IFERROR(IF(INDEX(APガラス性能一覧!A:A,MATCH(ROW(B5557),APガラス性能一覧!$N:$N,0))="","",INDEX(APガラス性能一覧!A:A,MATCH(ROW(B5557),APガラス性能一覧!$N:$N,0))),"")))</f>
        <v/>
      </c>
      <c r="C5563" s="68" t="str">
        <f>IFERROR(VLOOKUP($B5563,APガラス性能一覧!$A$2:$M$6097,2,0),"")</f>
        <v/>
      </c>
      <c r="D5563" s="68" t="str">
        <f>IFERROR(VLOOKUP($B5563,APガラス性能一覧!$A$2:$M$6097,3,0),"")</f>
        <v/>
      </c>
      <c r="E5563" s="68" t="str">
        <f>IFERROR(VLOOKUP($B5563,APガラス性能一覧!$A$2:$M$6097,4,0),"")</f>
        <v/>
      </c>
      <c r="F5563" s="68" t="str">
        <f>IFERROR(VLOOKUP($B5563,APガラス性能一覧!$A$2:$M$6097,5,0),"")</f>
        <v/>
      </c>
      <c r="G5563" s="68" t="str">
        <f>IFERROR(VLOOKUP($B5563,APガラス性能一覧!$A$2:$M$6097,6,0),"")</f>
        <v/>
      </c>
      <c r="H5563" s="68" t="str">
        <f>IFERROR(VLOOKUP($B5563,APガラス性能一覧!$A$2:$M$6097,7,0),"")</f>
        <v/>
      </c>
      <c r="I5563" s="68" t="str">
        <f>IFERROR(VLOOKUP($B5563,APガラス性能一覧!$A$2:$M$6097,8,0),"")</f>
        <v/>
      </c>
      <c r="J5563" s="68" t="str">
        <f>IFERROR(VLOOKUP($B5563,APガラス性能一覧!$A$2:$M$6097,9,0),"")</f>
        <v/>
      </c>
      <c r="K5563" s="68" t="str">
        <f>IFERROR(VLOOKUP($B5563,APガラス性能一覧!$A$2:$M$6097,10,0),"")</f>
        <v/>
      </c>
      <c r="L5563" s="68" t="str">
        <f>IFERROR(VLOOKUP($B5563,APガラス性能一覧!$A$2:$M$6097,11,0),"")</f>
        <v/>
      </c>
      <c r="M5563" s="68" t="str">
        <f>IFERROR(VLOOKUP($B5563,APガラス性能一覧!$A$2:$M$6097,12,0),"")</f>
        <v/>
      </c>
      <c r="N5563" s="68" t="str">
        <f>IFERROR(VLOOKUP($B5563,APガラス性能一覧!$A$2:$M$6097,13,0),"")</f>
        <v/>
      </c>
    </row>
    <row r="5564" spans="2:14" x14ac:dyDescent="0.4">
      <c r="B5564" s="68" t="str">
        <f>IF($D$2="","",IF($E$2=0.65,IFERROR(IF(INDEX(APガラス性能一覧!A:A,MATCH(ROW(B5558),APガラス性能一覧!$O:$O,0))="","",INDEX(APガラス性能一覧!A:A,MATCH(ROW(B5558),APガラス性能一覧!$O:$O,0))),""),IFERROR(IF(INDEX(APガラス性能一覧!A:A,MATCH(ROW(B5558),APガラス性能一覧!$N:$N,0))="","",INDEX(APガラス性能一覧!A:A,MATCH(ROW(B5558),APガラス性能一覧!$N:$N,0))),"")))</f>
        <v/>
      </c>
      <c r="C5564" s="68" t="str">
        <f>IFERROR(VLOOKUP($B5564,APガラス性能一覧!$A$2:$M$6097,2,0),"")</f>
        <v/>
      </c>
      <c r="D5564" s="68" t="str">
        <f>IFERROR(VLOOKUP($B5564,APガラス性能一覧!$A$2:$M$6097,3,0),"")</f>
        <v/>
      </c>
      <c r="E5564" s="68" t="str">
        <f>IFERROR(VLOOKUP($B5564,APガラス性能一覧!$A$2:$M$6097,4,0),"")</f>
        <v/>
      </c>
      <c r="F5564" s="68" t="str">
        <f>IFERROR(VLOOKUP($B5564,APガラス性能一覧!$A$2:$M$6097,5,0),"")</f>
        <v/>
      </c>
      <c r="G5564" s="68" t="str">
        <f>IFERROR(VLOOKUP($B5564,APガラス性能一覧!$A$2:$M$6097,6,0),"")</f>
        <v/>
      </c>
      <c r="H5564" s="68" t="str">
        <f>IFERROR(VLOOKUP($B5564,APガラス性能一覧!$A$2:$M$6097,7,0),"")</f>
        <v/>
      </c>
      <c r="I5564" s="68" t="str">
        <f>IFERROR(VLOOKUP($B5564,APガラス性能一覧!$A$2:$M$6097,8,0),"")</f>
        <v/>
      </c>
      <c r="J5564" s="68" t="str">
        <f>IFERROR(VLOOKUP($B5564,APガラス性能一覧!$A$2:$M$6097,9,0),"")</f>
        <v/>
      </c>
      <c r="K5564" s="68" t="str">
        <f>IFERROR(VLOOKUP($B5564,APガラス性能一覧!$A$2:$M$6097,10,0),"")</f>
        <v/>
      </c>
      <c r="L5564" s="68" t="str">
        <f>IFERROR(VLOOKUP($B5564,APガラス性能一覧!$A$2:$M$6097,11,0),"")</f>
        <v/>
      </c>
      <c r="M5564" s="68" t="str">
        <f>IFERROR(VLOOKUP($B5564,APガラス性能一覧!$A$2:$M$6097,12,0),"")</f>
        <v/>
      </c>
      <c r="N5564" s="68" t="str">
        <f>IFERROR(VLOOKUP($B5564,APガラス性能一覧!$A$2:$M$6097,13,0),"")</f>
        <v/>
      </c>
    </row>
    <row r="5565" spans="2:14" x14ac:dyDescent="0.4">
      <c r="B5565" s="68" t="str">
        <f>IF($D$2="","",IF($E$2=0.65,IFERROR(IF(INDEX(APガラス性能一覧!A:A,MATCH(ROW(B5559),APガラス性能一覧!$O:$O,0))="","",INDEX(APガラス性能一覧!A:A,MATCH(ROW(B5559),APガラス性能一覧!$O:$O,0))),""),IFERROR(IF(INDEX(APガラス性能一覧!A:A,MATCH(ROW(B5559),APガラス性能一覧!$N:$N,0))="","",INDEX(APガラス性能一覧!A:A,MATCH(ROW(B5559),APガラス性能一覧!$N:$N,0))),"")))</f>
        <v/>
      </c>
      <c r="C5565" s="68" t="str">
        <f>IFERROR(VLOOKUP($B5565,APガラス性能一覧!$A$2:$M$6097,2,0),"")</f>
        <v/>
      </c>
      <c r="D5565" s="68" t="str">
        <f>IFERROR(VLOOKUP($B5565,APガラス性能一覧!$A$2:$M$6097,3,0),"")</f>
        <v/>
      </c>
      <c r="E5565" s="68" t="str">
        <f>IFERROR(VLOOKUP($B5565,APガラス性能一覧!$A$2:$M$6097,4,0),"")</f>
        <v/>
      </c>
      <c r="F5565" s="68" t="str">
        <f>IFERROR(VLOOKUP($B5565,APガラス性能一覧!$A$2:$M$6097,5,0),"")</f>
        <v/>
      </c>
      <c r="G5565" s="68" t="str">
        <f>IFERROR(VLOOKUP($B5565,APガラス性能一覧!$A$2:$M$6097,6,0),"")</f>
        <v/>
      </c>
      <c r="H5565" s="68" t="str">
        <f>IFERROR(VLOOKUP($B5565,APガラス性能一覧!$A$2:$M$6097,7,0),"")</f>
        <v/>
      </c>
      <c r="I5565" s="68" t="str">
        <f>IFERROR(VLOOKUP($B5565,APガラス性能一覧!$A$2:$M$6097,8,0),"")</f>
        <v/>
      </c>
      <c r="J5565" s="68" t="str">
        <f>IFERROR(VLOOKUP($B5565,APガラス性能一覧!$A$2:$M$6097,9,0),"")</f>
        <v/>
      </c>
      <c r="K5565" s="68" t="str">
        <f>IFERROR(VLOOKUP($B5565,APガラス性能一覧!$A$2:$M$6097,10,0),"")</f>
        <v/>
      </c>
      <c r="L5565" s="68" t="str">
        <f>IFERROR(VLOOKUP($B5565,APガラス性能一覧!$A$2:$M$6097,11,0),"")</f>
        <v/>
      </c>
      <c r="M5565" s="68" t="str">
        <f>IFERROR(VLOOKUP($B5565,APガラス性能一覧!$A$2:$M$6097,12,0),"")</f>
        <v/>
      </c>
      <c r="N5565" s="68" t="str">
        <f>IFERROR(VLOOKUP($B5565,APガラス性能一覧!$A$2:$M$6097,13,0),"")</f>
        <v/>
      </c>
    </row>
    <row r="5566" spans="2:14" x14ac:dyDescent="0.4">
      <c r="B5566" s="68" t="str">
        <f>IF($D$2="","",IF($E$2=0.65,IFERROR(IF(INDEX(APガラス性能一覧!A:A,MATCH(ROW(B5560),APガラス性能一覧!$O:$O,0))="","",INDEX(APガラス性能一覧!A:A,MATCH(ROW(B5560),APガラス性能一覧!$O:$O,0))),""),IFERROR(IF(INDEX(APガラス性能一覧!A:A,MATCH(ROW(B5560),APガラス性能一覧!$N:$N,0))="","",INDEX(APガラス性能一覧!A:A,MATCH(ROW(B5560),APガラス性能一覧!$N:$N,0))),"")))</f>
        <v/>
      </c>
      <c r="C5566" s="68" t="str">
        <f>IFERROR(VLOOKUP($B5566,APガラス性能一覧!$A$2:$M$6097,2,0),"")</f>
        <v/>
      </c>
      <c r="D5566" s="68" t="str">
        <f>IFERROR(VLOOKUP($B5566,APガラス性能一覧!$A$2:$M$6097,3,0),"")</f>
        <v/>
      </c>
      <c r="E5566" s="68" t="str">
        <f>IFERROR(VLOOKUP($B5566,APガラス性能一覧!$A$2:$M$6097,4,0),"")</f>
        <v/>
      </c>
      <c r="F5566" s="68" t="str">
        <f>IFERROR(VLOOKUP($B5566,APガラス性能一覧!$A$2:$M$6097,5,0),"")</f>
        <v/>
      </c>
      <c r="G5566" s="68" t="str">
        <f>IFERROR(VLOOKUP($B5566,APガラス性能一覧!$A$2:$M$6097,6,0),"")</f>
        <v/>
      </c>
      <c r="H5566" s="68" t="str">
        <f>IFERROR(VLOOKUP($B5566,APガラス性能一覧!$A$2:$M$6097,7,0),"")</f>
        <v/>
      </c>
      <c r="I5566" s="68" t="str">
        <f>IFERROR(VLOOKUP($B5566,APガラス性能一覧!$A$2:$M$6097,8,0),"")</f>
        <v/>
      </c>
      <c r="J5566" s="68" t="str">
        <f>IFERROR(VLOOKUP($B5566,APガラス性能一覧!$A$2:$M$6097,9,0),"")</f>
        <v/>
      </c>
      <c r="K5566" s="68" t="str">
        <f>IFERROR(VLOOKUP($B5566,APガラス性能一覧!$A$2:$M$6097,10,0),"")</f>
        <v/>
      </c>
      <c r="L5566" s="68" t="str">
        <f>IFERROR(VLOOKUP($B5566,APガラス性能一覧!$A$2:$M$6097,11,0),"")</f>
        <v/>
      </c>
      <c r="M5566" s="68" t="str">
        <f>IFERROR(VLOOKUP($B5566,APガラス性能一覧!$A$2:$M$6097,12,0),"")</f>
        <v/>
      </c>
      <c r="N5566" s="68" t="str">
        <f>IFERROR(VLOOKUP($B5566,APガラス性能一覧!$A$2:$M$6097,13,0),"")</f>
        <v/>
      </c>
    </row>
    <row r="5567" spans="2:14" x14ac:dyDescent="0.4">
      <c r="B5567" s="68" t="str">
        <f>IF($D$2="","",IF($E$2=0.65,IFERROR(IF(INDEX(APガラス性能一覧!A:A,MATCH(ROW(B5561),APガラス性能一覧!$O:$O,0))="","",INDEX(APガラス性能一覧!A:A,MATCH(ROW(B5561),APガラス性能一覧!$O:$O,0))),""),IFERROR(IF(INDEX(APガラス性能一覧!A:A,MATCH(ROW(B5561),APガラス性能一覧!$N:$N,0))="","",INDEX(APガラス性能一覧!A:A,MATCH(ROW(B5561),APガラス性能一覧!$N:$N,0))),"")))</f>
        <v/>
      </c>
      <c r="C5567" s="68" t="str">
        <f>IFERROR(VLOOKUP($B5567,APガラス性能一覧!$A$2:$M$6097,2,0),"")</f>
        <v/>
      </c>
      <c r="D5567" s="68" t="str">
        <f>IFERROR(VLOOKUP($B5567,APガラス性能一覧!$A$2:$M$6097,3,0),"")</f>
        <v/>
      </c>
      <c r="E5567" s="68" t="str">
        <f>IFERROR(VLOOKUP($B5567,APガラス性能一覧!$A$2:$M$6097,4,0),"")</f>
        <v/>
      </c>
      <c r="F5567" s="68" t="str">
        <f>IFERROR(VLOOKUP($B5567,APガラス性能一覧!$A$2:$M$6097,5,0),"")</f>
        <v/>
      </c>
      <c r="G5567" s="68" t="str">
        <f>IFERROR(VLOOKUP($B5567,APガラス性能一覧!$A$2:$M$6097,6,0),"")</f>
        <v/>
      </c>
      <c r="H5567" s="68" t="str">
        <f>IFERROR(VLOOKUP($B5567,APガラス性能一覧!$A$2:$M$6097,7,0),"")</f>
        <v/>
      </c>
      <c r="I5567" s="68" t="str">
        <f>IFERROR(VLOOKUP($B5567,APガラス性能一覧!$A$2:$M$6097,8,0),"")</f>
        <v/>
      </c>
      <c r="J5567" s="68" t="str">
        <f>IFERROR(VLOOKUP($B5567,APガラス性能一覧!$A$2:$M$6097,9,0),"")</f>
        <v/>
      </c>
      <c r="K5567" s="68" t="str">
        <f>IFERROR(VLOOKUP($B5567,APガラス性能一覧!$A$2:$M$6097,10,0),"")</f>
        <v/>
      </c>
      <c r="L5567" s="68" t="str">
        <f>IFERROR(VLOOKUP($B5567,APガラス性能一覧!$A$2:$M$6097,11,0),"")</f>
        <v/>
      </c>
      <c r="M5567" s="68" t="str">
        <f>IFERROR(VLOOKUP($B5567,APガラス性能一覧!$A$2:$M$6097,12,0),"")</f>
        <v/>
      </c>
      <c r="N5567" s="68" t="str">
        <f>IFERROR(VLOOKUP($B5567,APガラス性能一覧!$A$2:$M$6097,13,0),"")</f>
        <v/>
      </c>
    </row>
    <row r="5568" spans="2:14" x14ac:dyDescent="0.4">
      <c r="B5568" s="68" t="str">
        <f>IF($D$2="","",IF($E$2=0.65,IFERROR(IF(INDEX(APガラス性能一覧!A:A,MATCH(ROW(B5562),APガラス性能一覧!$O:$O,0))="","",INDEX(APガラス性能一覧!A:A,MATCH(ROW(B5562),APガラス性能一覧!$O:$O,0))),""),IFERROR(IF(INDEX(APガラス性能一覧!A:A,MATCH(ROW(B5562),APガラス性能一覧!$N:$N,0))="","",INDEX(APガラス性能一覧!A:A,MATCH(ROW(B5562),APガラス性能一覧!$N:$N,0))),"")))</f>
        <v/>
      </c>
      <c r="C5568" s="68" t="str">
        <f>IFERROR(VLOOKUP($B5568,APガラス性能一覧!$A$2:$M$6097,2,0),"")</f>
        <v/>
      </c>
      <c r="D5568" s="68" t="str">
        <f>IFERROR(VLOOKUP($B5568,APガラス性能一覧!$A$2:$M$6097,3,0),"")</f>
        <v/>
      </c>
      <c r="E5568" s="68" t="str">
        <f>IFERROR(VLOOKUP($B5568,APガラス性能一覧!$A$2:$M$6097,4,0),"")</f>
        <v/>
      </c>
      <c r="F5568" s="68" t="str">
        <f>IFERROR(VLOOKUP($B5568,APガラス性能一覧!$A$2:$M$6097,5,0),"")</f>
        <v/>
      </c>
      <c r="G5568" s="68" t="str">
        <f>IFERROR(VLOOKUP($B5568,APガラス性能一覧!$A$2:$M$6097,6,0),"")</f>
        <v/>
      </c>
      <c r="H5568" s="68" t="str">
        <f>IFERROR(VLOOKUP($B5568,APガラス性能一覧!$A$2:$M$6097,7,0),"")</f>
        <v/>
      </c>
      <c r="I5568" s="68" t="str">
        <f>IFERROR(VLOOKUP($B5568,APガラス性能一覧!$A$2:$M$6097,8,0),"")</f>
        <v/>
      </c>
      <c r="J5568" s="68" t="str">
        <f>IFERROR(VLOOKUP($B5568,APガラス性能一覧!$A$2:$M$6097,9,0),"")</f>
        <v/>
      </c>
      <c r="K5568" s="68" t="str">
        <f>IFERROR(VLOOKUP($B5568,APガラス性能一覧!$A$2:$M$6097,10,0),"")</f>
        <v/>
      </c>
      <c r="L5568" s="68" t="str">
        <f>IFERROR(VLOOKUP($B5568,APガラス性能一覧!$A$2:$M$6097,11,0),"")</f>
        <v/>
      </c>
      <c r="M5568" s="68" t="str">
        <f>IFERROR(VLOOKUP($B5568,APガラス性能一覧!$A$2:$M$6097,12,0),"")</f>
        <v/>
      </c>
      <c r="N5568" s="68" t="str">
        <f>IFERROR(VLOOKUP($B5568,APガラス性能一覧!$A$2:$M$6097,13,0),"")</f>
        <v/>
      </c>
    </row>
    <row r="5569" spans="2:14" x14ac:dyDescent="0.4">
      <c r="B5569" s="68" t="str">
        <f>IF($D$2="","",IF($E$2=0.65,IFERROR(IF(INDEX(APガラス性能一覧!A:A,MATCH(ROW(B5563),APガラス性能一覧!$O:$O,0))="","",INDEX(APガラス性能一覧!A:A,MATCH(ROW(B5563),APガラス性能一覧!$O:$O,0))),""),IFERROR(IF(INDEX(APガラス性能一覧!A:A,MATCH(ROW(B5563),APガラス性能一覧!$N:$N,0))="","",INDEX(APガラス性能一覧!A:A,MATCH(ROW(B5563),APガラス性能一覧!$N:$N,0))),"")))</f>
        <v/>
      </c>
      <c r="C5569" s="68" t="str">
        <f>IFERROR(VLOOKUP($B5569,APガラス性能一覧!$A$2:$M$6097,2,0),"")</f>
        <v/>
      </c>
      <c r="D5569" s="68" t="str">
        <f>IFERROR(VLOOKUP($B5569,APガラス性能一覧!$A$2:$M$6097,3,0),"")</f>
        <v/>
      </c>
      <c r="E5569" s="68" t="str">
        <f>IFERROR(VLOOKUP($B5569,APガラス性能一覧!$A$2:$M$6097,4,0),"")</f>
        <v/>
      </c>
      <c r="F5569" s="68" t="str">
        <f>IFERROR(VLOOKUP($B5569,APガラス性能一覧!$A$2:$M$6097,5,0),"")</f>
        <v/>
      </c>
      <c r="G5569" s="68" t="str">
        <f>IFERROR(VLOOKUP($B5569,APガラス性能一覧!$A$2:$M$6097,6,0),"")</f>
        <v/>
      </c>
      <c r="H5569" s="68" t="str">
        <f>IFERROR(VLOOKUP($B5569,APガラス性能一覧!$A$2:$M$6097,7,0),"")</f>
        <v/>
      </c>
      <c r="I5569" s="68" t="str">
        <f>IFERROR(VLOOKUP($B5569,APガラス性能一覧!$A$2:$M$6097,8,0),"")</f>
        <v/>
      </c>
      <c r="J5569" s="68" t="str">
        <f>IFERROR(VLOOKUP($B5569,APガラス性能一覧!$A$2:$M$6097,9,0),"")</f>
        <v/>
      </c>
      <c r="K5569" s="68" t="str">
        <f>IFERROR(VLOOKUP($B5569,APガラス性能一覧!$A$2:$M$6097,10,0),"")</f>
        <v/>
      </c>
      <c r="L5569" s="68" t="str">
        <f>IFERROR(VLOOKUP($B5569,APガラス性能一覧!$A$2:$M$6097,11,0),"")</f>
        <v/>
      </c>
      <c r="M5569" s="68" t="str">
        <f>IFERROR(VLOOKUP($B5569,APガラス性能一覧!$A$2:$M$6097,12,0),"")</f>
        <v/>
      </c>
      <c r="N5569" s="68" t="str">
        <f>IFERROR(VLOOKUP($B5569,APガラス性能一覧!$A$2:$M$6097,13,0),"")</f>
        <v/>
      </c>
    </row>
    <row r="5570" spans="2:14" x14ac:dyDescent="0.4">
      <c r="B5570" s="68" t="str">
        <f>IF($D$2="","",IF($E$2=0.65,IFERROR(IF(INDEX(APガラス性能一覧!A:A,MATCH(ROW(B5564),APガラス性能一覧!$O:$O,0))="","",INDEX(APガラス性能一覧!A:A,MATCH(ROW(B5564),APガラス性能一覧!$O:$O,0))),""),IFERROR(IF(INDEX(APガラス性能一覧!A:A,MATCH(ROW(B5564),APガラス性能一覧!$N:$N,0))="","",INDEX(APガラス性能一覧!A:A,MATCH(ROW(B5564),APガラス性能一覧!$N:$N,0))),"")))</f>
        <v/>
      </c>
      <c r="C5570" s="68" t="str">
        <f>IFERROR(VLOOKUP($B5570,APガラス性能一覧!$A$2:$M$6097,2,0),"")</f>
        <v/>
      </c>
      <c r="D5570" s="68" t="str">
        <f>IFERROR(VLOOKUP($B5570,APガラス性能一覧!$A$2:$M$6097,3,0),"")</f>
        <v/>
      </c>
      <c r="E5570" s="68" t="str">
        <f>IFERROR(VLOOKUP($B5570,APガラス性能一覧!$A$2:$M$6097,4,0),"")</f>
        <v/>
      </c>
      <c r="F5570" s="68" t="str">
        <f>IFERROR(VLOOKUP($B5570,APガラス性能一覧!$A$2:$M$6097,5,0),"")</f>
        <v/>
      </c>
      <c r="G5570" s="68" t="str">
        <f>IFERROR(VLOOKUP($B5570,APガラス性能一覧!$A$2:$M$6097,6,0),"")</f>
        <v/>
      </c>
      <c r="H5570" s="68" t="str">
        <f>IFERROR(VLOOKUP($B5570,APガラス性能一覧!$A$2:$M$6097,7,0),"")</f>
        <v/>
      </c>
      <c r="I5570" s="68" t="str">
        <f>IFERROR(VLOOKUP($B5570,APガラス性能一覧!$A$2:$M$6097,8,0),"")</f>
        <v/>
      </c>
      <c r="J5570" s="68" t="str">
        <f>IFERROR(VLOOKUP($B5570,APガラス性能一覧!$A$2:$M$6097,9,0),"")</f>
        <v/>
      </c>
      <c r="K5570" s="68" t="str">
        <f>IFERROR(VLOOKUP($B5570,APガラス性能一覧!$A$2:$M$6097,10,0),"")</f>
        <v/>
      </c>
      <c r="L5570" s="68" t="str">
        <f>IFERROR(VLOOKUP($B5570,APガラス性能一覧!$A$2:$M$6097,11,0),"")</f>
        <v/>
      </c>
      <c r="M5570" s="68" t="str">
        <f>IFERROR(VLOOKUP($B5570,APガラス性能一覧!$A$2:$M$6097,12,0),"")</f>
        <v/>
      </c>
      <c r="N5570" s="68" t="str">
        <f>IFERROR(VLOOKUP($B5570,APガラス性能一覧!$A$2:$M$6097,13,0),"")</f>
        <v/>
      </c>
    </row>
    <row r="5571" spans="2:14" x14ac:dyDescent="0.4">
      <c r="B5571" s="68" t="str">
        <f>IF($D$2="","",IF($E$2=0.65,IFERROR(IF(INDEX(APガラス性能一覧!A:A,MATCH(ROW(B5565),APガラス性能一覧!$O:$O,0))="","",INDEX(APガラス性能一覧!A:A,MATCH(ROW(B5565),APガラス性能一覧!$O:$O,0))),""),IFERROR(IF(INDEX(APガラス性能一覧!A:A,MATCH(ROW(B5565),APガラス性能一覧!$N:$N,0))="","",INDEX(APガラス性能一覧!A:A,MATCH(ROW(B5565),APガラス性能一覧!$N:$N,0))),"")))</f>
        <v/>
      </c>
      <c r="C5571" s="68" t="str">
        <f>IFERROR(VLOOKUP($B5571,APガラス性能一覧!$A$2:$M$6097,2,0),"")</f>
        <v/>
      </c>
      <c r="D5571" s="68" t="str">
        <f>IFERROR(VLOOKUP($B5571,APガラス性能一覧!$A$2:$M$6097,3,0),"")</f>
        <v/>
      </c>
      <c r="E5571" s="68" t="str">
        <f>IFERROR(VLOOKUP($B5571,APガラス性能一覧!$A$2:$M$6097,4,0),"")</f>
        <v/>
      </c>
      <c r="F5571" s="68" t="str">
        <f>IFERROR(VLOOKUP($B5571,APガラス性能一覧!$A$2:$M$6097,5,0),"")</f>
        <v/>
      </c>
      <c r="G5571" s="68" t="str">
        <f>IFERROR(VLOOKUP($B5571,APガラス性能一覧!$A$2:$M$6097,6,0),"")</f>
        <v/>
      </c>
      <c r="H5571" s="68" t="str">
        <f>IFERROR(VLOOKUP($B5571,APガラス性能一覧!$A$2:$M$6097,7,0),"")</f>
        <v/>
      </c>
      <c r="I5571" s="68" t="str">
        <f>IFERROR(VLOOKUP($B5571,APガラス性能一覧!$A$2:$M$6097,8,0),"")</f>
        <v/>
      </c>
      <c r="J5571" s="68" t="str">
        <f>IFERROR(VLOOKUP($B5571,APガラス性能一覧!$A$2:$M$6097,9,0),"")</f>
        <v/>
      </c>
      <c r="K5571" s="68" t="str">
        <f>IFERROR(VLOOKUP($B5571,APガラス性能一覧!$A$2:$M$6097,10,0),"")</f>
        <v/>
      </c>
      <c r="L5571" s="68" t="str">
        <f>IFERROR(VLOOKUP($B5571,APガラス性能一覧!$A$2:$M$6097,11,0),"")</f>
        <v/>
      </c>
      <c r="M5571" s="68" t="str">
        <f>IFERROR(VLOOKUP($B5571,APガラス性能一覧!$A$2:$M$6097,12,0),"")</f>
        <v/>
      </c>
      <c r="N5571" s="68" t="str">
        <f>IFERROR(VLOOKUP($B5571,APガラス性能一覧!$A$2:$M$6097,13,0),"")</f>
        <v/>
      </c>
    </row>
    <row r="5572" spans="2:14" x14ac:dyDescent="0.4">
      <c r="B5572" s="68" t="str">
        <f>IF($D$2="","",IF($E$2=0.65,IFERROR(IF(INDEX(APガラス性能一覧!A:A,MATCH(ROW(B5566),APガラス性能一覧!$O:$O,0))="","",INDEX(APガラス性能一覧!A:A,MATCH(ROW(B5566),APガラス性能一覧!$O:$O,0))),""),IFERROR(IF(INDEX(APガラス性能一覧!A:A,MATCH(ROW(B5566),APガラス性能一覧!$N:$N,0))="","",INDEX(APガラス性能一覧!A:A,MATCH(ROW(B5566),APガラス性能一覧!$N:$N,0))),"")))</f>
        <v/>
      </c>
      <c r="C5572" s="68" t="str">
        <f>IFERROR(VLOOKUP($B5572,APガラス性能一覧!$A$2:$M$6097,2,0),"")</f>
        <v/>
      </c>
      <c r="D5572" s="68" t="str">
        <f>IFERROR(VLOOKUP($B5572,APガラス性能一覧!$A$2:$M$6097,3,0),"")</f>
        <v/>
      </c>
      <c r="E5572" s="68" t="str">
        <f>IFERROR(VLOOKUP($B5572,APガラス性能一覧!$A$2:$M$6097,4,0),"")</f>
        <v/>
      </c>
      <c r="F5572" s="68" t="str">
        <f>IFERROR(VLOOKUP($B5572,APガラス性能一覧!$A$2:$M$6097,5,0),"")</f>
        <v/>
      </c>
      <c r="G5572" s="68" t="str">
        <f>IFERROR(VLOOKUP($B5572,APガラス性能一覧!$A$2:$M$6097,6,0),"")</f>
        <v/>
      </c>
      <c r="H5572" s="68" t="str">
        <f>IFERROR(VLOOKUP($B5572,APガラス性能一覧!$A$2:$M$6097,7,0),"")</f>
        <v/>
      </c>
      <c r="I5572" s="68" t="str">
        <f>IFERROR(VLOOKUP($B5572,APガラス性能一覧!$A$2:$M$6097,8,0),"")</f>
        <v/>
      </c>
      <c r="J5572" s="68" t="str">
        <f>IFERROR(VLOOKUP($B5572,APガラス性能一覧!$A$2:$M$6097,9,0),"")</f>
        <v/>
      </c>
      <c r="K5572" s="68" t="str">
        <f>IFERROR(VLOOKUP($B5572,APガラス性能一覧!$A$2:$M$6097,10,0),"")</f>
        <v/>
      </c>
      <c r="L5572" s="68" t="str">
        <f>IFERROR(VLOOKUP($B5572,APガラス性能一覧!$A$2:$M$6097,11,0),"")</f>
        <v/>
      </c>
      <c r="M5572" s="68" t="str">
        <f>IFERROR(VLOOKUP($B5572,APガラス性能一覧!$A$2:$M$6097,12,0),"")</f>
        <v/>
      </c>
      <c r="N5572" s="68" t="str">
        <f>IFERROR(VLOOKUP($B5572,APガラス性能一覧!$A$2:$M$6097,13,0),"")</f>
        <v/>
      </c>
    </row>
    <row r="5573" spans="2:14" x14ac:dyDescent="0.4">
      <c r="B5573" s="68" t="str">
        <f>IF($D$2="","",IF($E$2=0.65,IFERROR(IF(INDEX(APガラス性能一覧!A:A,MATCH(ROW(B5567),APガラス性能一覧!$O:$O,0))="","",INDEX(APガラス性能一覧!A:A,MATCH(ROW(B5567),APガラス性能一覧!$O:$O,0))),""),IFERROR(IF(INDEX(APガラス性能一覧!A:A,MATCH(ROW(B5567),APガラス性能一覧!$N:$N,0))="","",INDEX(APガラス性能一覧!A:A,MATCH(ROW(B5567),APガラス性能一覧!$N:$N,0))),"")))</f>
        <v/>
      </c>
      <c r="C5573" s="68" t="str">
        <f>IFERROR(VLOOKUP($B5573,APガラス性能一覧!$A$2:$M$6097,2,0),"")</f>
        <v/>
      </c>
      <c r="D5573" s="68" t="str">
        <f>IFERROR(VLOOKUP($B5573,APガラス性能一覧!$A$2:$M$6097,3,0),"")</f>
        <v/>
      </c>
      <c r="E5573" s="68" t="str">
        <f>IFERROR(VLOOKUP($B5573,APガラス性能一覧!$A$2:$M$6097,4,0),"")</f>
        <v/>
      </c>
      <c r="F5573" s="68" t="str">
        <f>IFERROR(VLOOKUP($B5573,APガラス性能一覧!$A$2:$M$6097,5,0),"")</f>
        <v/>
      </c>
      <c r="G5573" s="68" t="str">
        <f>IFERROR(VLOOKUP($B5573,APガラス性能一覧!$A$2:$M$6097,6,0),"")</f>
        <v/>
      </c>
      <c r="H5573" s="68" t="str">
        <f>IFERROR(VLOOKUP($B5573,APガラス性能一覧!$A$2:$M$6097,7,0),"")</f>
        <v/>
      </c>
      <c r="I5573" s="68" t="str">
        <f>IFERROR(VLOOKUP($B5573,APガラス性能一覧!$A$2:$M$6097,8,0),"")</f>
        <v/>
      </c>
      <c r="J5573" s="68" t="str">
        <f>IFERROR(VLOOKUP($B5573,APガラス性能一覧!$A$2:$M$6097,9,0),"")</f>
        <v/>
      </c>
      <c r="K5573" s="68" t="str">
        <f>IFERROR(VLOOKUP($B5573,APガラス性能一覧!$A$2:$M$6097,10,0),"")</f>
        <v/>
      </c>
      <c r="L5573" s="68" t="str">
        <f>IFERROR(VLOOKUP($B5573,APガラス性能一覧!$A$2:$M$6097,11,0),"")</f>
        <v/>
      </c>
      <c r="M5573" s="68" t="str">
        <f>IFERROR(VLOOKUP($B5573,APガラス性能一覧!$A$2:$M$6097,12,0),"")</f>
        <v/>
      </c>
      <c r="N5573" s="68" t="str">
        <f>IFERROR(VLOOKUP($B5573,APガラス性能一覧!$A$2:$M$6097,13,0),"")</f>
        <v/>
      </c>
    </row>
    <row r="5574" spans="2:14" x14ac:dyDescent="0.4">
      <c r="B5574" s="68" t="str">
        <f>IF($D$2="","",IF($E$2=0.65,IFERROR(IF(INDEX(APガラス性能一覧!A:A,MATCH(ROW(B5568),APガラス性能一覧!$O:$O,0))="","",INDEX(APガラス性能一覧!A:A,MATCH(ROW(B5568),APガラス性能一覧!$O:$O,0))),""),IFERROR(IF(INDEX(APガラス性能一覧!A:A,MATCH(ROW(B5568),APガラス性能一覧!$N:$N,0))="","",INDEX(APガラス性能一覧!A:A,MATCH(ROW(B5568),APガラス性能一覧!$N:$N,0))),"")))</f>
        <v/>
      </c>
      <c r="C5574" s="68" t="str">
        <f>IFERROR(VLOOKUP($B5574,APガラス性能一覧!$A$2:$M$6097,2,0),"")</f>
        <v/>
      </c>
      <c r="D5574" s="68" t="str">
        <f>IFERROR(VLOOKUP($B5574,APガラス性能一覧!$A$2:$M$6097,3,0),"")</f>
        <v/>
      </c>
      <c r="E5574" s="68" t="str">
        <f>IFERROR(VLOOKUP($B5574,APガラス性能一覧!$A$2:$M$6097,4,0),"")</f>
        <v/>
      </c>
      <c r="F5574" s="68" t="str">
        <f>IFERROR(VLOOKUP($B5574,APガラス性能一覧!$A$2:$M$6097,5,0),"")</f>
        <v/>
      </c>
      <c r="G5574" s="68" t="str">
        <f>IFERROR(VLOOKUP($B5574,APガラス性能一覧!$A$2:$M$6097,6,0),"")</f>
        <v/>
      </c>
      <c r="H5574" s="68" t="str">
        <f>IFERROR(VLOOKUP($B5574,APガラス性能一覧!$A$2:$M$6097,7,0),"")</f>
        <v/>
      </c>
      <c r="I5574" s="68" t="str">
        <f>IFERROR(VLOOKUP($B5574,APガラス性能一覧!$A$2:$M$6097,8,0),"")</f>
        <v/>
      </c>
      <c r="J5574" s="68" t="str">
        <f>IFERROR(VLOOKUP($B5574,APガラス性能一覧!$A$2:$M$6097,9,0),"")</f>
        <v/>
      </c>
      <c r="K5574" s="68" t="str">
        <f>IFERROR(VLOOKUP($B5574,APガラス性能一覧!$A$2:$M$6097,10,0),"")</f>
        <v/>
      </c>
      <c r="L5574" s="68" t="str">
        <f>IFERROR(VLOOKUP($B5574,APガラス性能一覧!$A$2:$M$6097,11,0),"")</f>
        <v/>
      </c>
      <c r="M5574" s="68" t="str">
        <f>IFERROR(VLOOKUP($B5574,APガラス性能一覧!$A$2:$M$6097,12,0),"")</f>
        <v/>
      </c>
      <c r="N5574" s="68" t="str">
        <f>IFERROR(VLOOKUP($B5574,APガラス性能一覧!$A$2:$M$6097,13,0),"")</f>
        <v/>
      </c>
    </row>
    <row r="5575" spans="2:14" x14ac:dyDescent="0.4">
      <c r="B5575" s="68" t="str">
        <f>IF($D$2="","",IF($E$2=0.65,IFERROR(IF(INDEX(APガラス性能一覧!A:A,MATCH(ROW(B5569),APガラス性能一覧!$O:$O,0))="","",INDEX(APガラス性能一覧!A:A,MATCH(ROW(B5569),APガラス性能一覧!$O:$O,0))),""),IFERROR(IF(INDEX(APガラス性能一覧!A:A,MATCH(ROW(B5569),APガラス性能一覧!$N:$N,0))="","",INDEX(APガラス性能一覧!A:A,MATCH(ROW(B5569),APガラス性能一覧!$N:$N,0))),"")))</f>
        <v/>
      </c>
      <c r="C5575" s="68" t="str">
        <f>IFERROR(VLOOKUP($B5575,APガラス性能一覧!$A$2:$M$6097,2,0),"")</f>
        <v/>
      </c>
      <c r="D5575" s="68" t="str">
        <f>IFERROR(VLOOKUP($B5575,APガラス性能一覧!$A$2:$M$6097,3,0),"")</f>
        <v/>
      </c>
      <c r="E5575" s="68" t="str">
        <f>IFERROR(VLOOKUP($B5575,APガラス性能一覧!$A$2:$M$6097,4,0),"")</f>
        <v/>
      </c>
      <c r="F5575" s="68" t="str">
        <f>IFERROR(VLOOKUP($B5575,APガラス性能一覧!$A$2:$M$6097,5,0),"")</f>
        <v/>
      </c>
      <c r="G5575" s="68" t="str">
        <f>IFERROR(VLOOKUP($B5575,APガラス性能一覧!$A$2:$M$6097,6,0),"")</f>
        <v/>
      </c>
      <c r="H5575" s="68" t="str">
        <f>IFERROR(VLOOKUP($B5575,APガラス性能一覧!$A$2:$M$6097,7,0),"")</f>
        <v/>
      </c>
      <c r="I5575" s="68" t="str">
        <f>IFERROR(VLOOKUP($B5575,APガラス性能一覧!$A$2:$M$6097,8,0),"")</f>
        <v/>
      </c>
      <c r="J5575" s="68" t="str">
        <f>IFERROR(VLOOKUP($B5575,APガラス性能一覧!$A$2:$M$6097,9,0),"")</f>
        <v/>
      </c>
      <c r="K5575" s="68" t="str">
        <f>IFERROR(VLOOKUP($B5575,APガラス性能一覧!$A$2:$M$6097,10,0),"")</f>
        <v/>
      </c>
      <c r="L5575" s="68" t="str">
        <f>IFERROR(VLOOKUP($B5575,APガラス性能一覧!$A$2:$M$6097,11,0),"")</f>
        <v/>
      </c>
      <c r="M5575" s="68" t="str">
        <f>IFERROR(VLOOKUP($B5575,APガラス性能一覧!$A$2:$M$6097,12,0),"")</f>
        <v/>
      </c>
      <c r="N5575" s="68" t="str">
        <f>IFERROR(VLOOKUP($B5575,APガラス性能一覧!$A$2:$M$6097,13,0),"")</f>
        <v/>
      </c>
    </row>
    <row r="5576" spans="2:14" x14ac:dyDescent="0.4">
      <c r="B5576" s="68" t="str">
        <f>IF($D$2="","",IF($E$2=0.65,IFERROR(IF(INDEX(APガラス性能一覧!A:A,MATCH(ROW(B5570),APガラス性能一覧!$O:$O,0))="","",INDEX(APガラス性能一覧!A:A,MATCH(ROW(B5570),APガラス性能一覧!$O:$O,0))),""),IFERROR(IF(INDEX(APガラス性能一覧!A:A,MATCH(ROW(B5570),APガラス性能一覧!$N:$N,0))="","",INDEX(APガラス性能一覧!A:A,MATCH(ROW(B5570),APガラス性能一覧!$N:$N,0))),"")))</f>
        <v/>
      </c>
      <c r="C5576" s="68" t="str">
        <f>IFERROR(VLOOKUP($B5576,APガラス性能一覧!$A$2:$M$6097,2,0),"")</f>
        <v/>
      </c>
      <c r="D5576" s="68" t="str">
        <f>IFERROR(VLOOKUP($B5576,APガラス性能一覧!$A$2:$M$6097,3,0),"")</f>
        <v/>
      </c>
      <c r="E5576" s="68" t="str">
        <f>IFERROR(VLOOKUP($B5576,APガラス性能一覧!$A$2:$M$6097,4,0),"")</f>
        <v/>
      </c>
      <c r="F5576" s="68" t="str">
        <f>IFERROR(VLOOKUP($B5576,APガラス性能一覧!$A$2:$M$6097,5,0),"")</f>
        <v/>
      </c>
      <c r="G5576" s="68" t="str">
        <f>IFERROR(VLOOKUP($B5576,APガラス性能一覧!$A$2:$M$6097,6,0),"")</f>
        <v/>
      </c>
      <c r="H5576" s="68" t="str">
        <f>IFERROR(VLOOKUP($B5576,APガラス性能一覧!$A$2:$M$6097,7,0),"")</f>
        <v/>
      </c>
      <c r="I5576" s="68" t="str">
        <f>IFERROR(VLOOKUP($B5576,APガラス性能一覧!$A$2:$M$6097,8,0),"")</f>
        <v/>
      </c>
      <c r="J5576" s="68" t="str">
        <f>IFERROR(VLOOKUP($B5576,APガラス性能一覧!$A$2:$M$6097,9,0),"")</f>
        <v/>
      </c>
      <c r="K5576" s="68" t="str">
        <f>IFERROR(VLOOKUP($B5576,APガラス性能一覧!$A$2:$M$6097,10,0),"")</f>
        <v/>
      </c>
      <c r="L5576" s="68" t="str">
        <f>IFERROR(VLOOKUP($B5576,APガラス性能一覧!$A$2:$M$6097,11,0),"")</f>
        <v/>
      </c>
      <c r="M5576" s="68" t="str">
        <f>IFERROR(VLOOKUP($B5576,APガラス性能一覧!$A$2:$M$6097,12,0),"")</f>
        <v/>
      </c>
      <c r="N5576" s="68" t="str">
        <f>IFERROR(VLOOKUP($B5576,APガラス性能一覧!$A$2:$M$6097,13,0),"")</f>
        <v/>
      </c>
    </row>
    <row r="5577" spans="2:14" x14ac:dyDescent="0.4">
      <c r="B5577" s="68" t="str">
        <f>IF($D$2="","",IF($E$2=0.65,IFERROR(IF(INDEX(APガラス性能一覧!A:A,MATCH(ROW(B5571),APガラス性能一覧!$O:$O,0))="","",INDEX(APガラス性能一覧!A:A,MATCH(ROW(B5571),APガラス性能一覧!$O:$O,0))),""),IFERROR(IF(INDEX(APガラス性能一覧!A:A,MATCH(ROW(B5571),APガラス性能一覧!$N:$N,0))="","",INDEX(APガラス性能一覧!A:A,MATCH(ROW(B5571),APガラス性能一覧!$N:$N,0))),"")))</f>
        <v/>
      </c>
      <c r="C5577" s="68" t="str">
        <f>IFERROR(VLOOKUP($B5577,APガラス性能一覧!$A$2:$M$6097,2,0),"")</f>
        <v/>
      </c>
      <c r="D5577" s="68" t="str">
        <f>IFERROR(VLOOKUP($B5577,APガラス性能一覧!$A$2:$M$6097,3,0),"")</f>
        <v/>
      </c>
      <c r="E5577" s="68" t="str">
        <f>IFERROR(VLOOKUP($B5577,APガラス性能一覧!$A$2:$M$6097,4,0),"")</f>
        <v/>
      </c>
      <c r="F5577" s="68" t="str">
        <f>IFERROR(VLOOKUP($B5577,APガラス性能一覧!$A$2:$M$6097,5,0),"")</f>
        <v/>
      </c>
      <c r="G5577" s="68" t="str">
        <f>IFERROR(VLOOKUP($B5577,APガラス性能一覧!$A$2:$M$6097,6,0),"")</f>
        <v/>
      </c>
      <c r="H5577" s="68" t="str">
        <f>IFERROR(VLOOKUP($B5577,APガラス性能一覧!$A$2:$M$6097,7,0),"")</f>
        <v/>
      </c>
      <c r="I5577" s="68" t="str">
        <f>IFERROR(VLOOKUP($B5577,APガラス性能一覧!$A$2:$M$6097,8,0),"")</f>
        <v/>
      </c>
      <c r="J5577" s="68" t="str">
        <f>IFERROR(VLOOKUP($B5577,APガラス性能一覧!$A$2:$M$6097,9,0),"")</f>
        <v/>
      </c>
      <c r="K5577" s="68" t="str">
        <f>IFERROR(VLOOKUP($B5577,APガラス性能一覧!$A$2:$M$6097,10,0),"")</f>
        <v/>
      </c>
      <c r="L5577" s="68" t="str">
        <f>IFERROR(VLOOKUP($B5577,APガラス性能一覧!$A$2:$M$6097,11,0),"")</f>
        <v/>
      </c>
      <c r="M5577" s="68" t="str">
        <f>IFERROR(VLOOKUP($B5577,APガラス性能一覧!$A$2:$M$6097,12,0),"")</f>
        <v/>
      </c>
      <c r="N5577" s="68" t="str">
        <f>IFERROR(VLOOKUP($B5577,APガラス性能一覧!$A$2:$M$6097,13,0),"")</f>
        <v/>
      </c>
    </row>
    <row r="5578" spans="2:14" x14ac:dyDescent="0.4">
      <c r="B5578" s="68" t="str">
        <f>IF($D$2="","",IF($E$2=0.65,IFERROR(IF(INDEX(APガラス性能一覧!A:A,MATCH(ROW(B5572),APガラス性能一覧!$O:$O,0))="","",INDEX(APガラス性能一覧!A:A,MATCH(ROW(B5572),APガラス性能一覧!$O:$O,0))),""),IFERROR(IF(INDEX(APガラス性能一覧!A:A,MATCH(ROW(B5572),APガラス性能一覧!$N:$N,0))="","",INDEX(APガラス性能一覧!A:A,MATCH(ROW(B5572),APガラス性能一覧!$N:$N,0))),"")))</f>
        <v/>
      </c>
      <c r="C5578" s="68" t="str">
        <f>IFERROR(VLOOKUP($B5578,APガラス性能一覧!$A$2:$M$6097,2,0),"")</f>
        <v/>
      </c>
      <c r="D5578" s="68" t="str">
        <f>IFERROR(VLOOKUP($B5578,APガラス性能一覧!$A$2:$M$6097,3,0),"")</f>
        <v/>
      </c>
      <c r="E5578" s="68" t="str">
        <f>IFERROR(VLOOKUP($B5578,APガラス性能一覧!$A$2:$M$6097,4,0),"")</f>
        <v/>
      </c>
      <c r="F5578" s="68" t="str">
        <f>IFERROR(VLOOKUP($B5578,APガラス性能一覧!$A$2:$M$6097,5,0),"")</f>
        <v/>
      </c>
      <c r="G5578" s="68" t="str">
        <f>IFERROR(VLOOKUP($B5578,APガラス性能一覧!$A$2:$M$6097,6,0),"")</f>
        <v/>
      </c>
      <c r="H5578" s="68" t="str">
        <f>IFERROR(VLOOKUP($B5578,APガラス性能一覧!$A$2:$M$6097,7,0),"")</f>
        <v/>
      </c>
      <c r="I5578" s="68" t="str">
        <f>IFERROR(VLOOKUP($B5578,APガラス性能一覧!$A$2:$M$6097,8,0),"")</f>
        <v/>
      </c>
      <c r="J5578" s="68" t="str">
        <f>IFERROR(VLOOKUP($B5578,APガラス性能一覧!$A$2:$M$6097,9,0),"")</f>
        <v/>
      </c>
      <c r="K5578" s="68" t="str">
        <f>IFERROR(VLOOKUP($B5578,APガラス性能一覧!$A$2:$M$6097,10,0),"")</f>
        <v/>
      </c>
      <c r="L5578" s="68" t="str">
        <f>IFERROR(VLOOKUP($B5578,APガラス性能一覧!$A$2:$M$6097,11,0),"")</f>
        <v/>
      </c>
      <c r="M5578" s="68" t="str">
        <f>IFERROR(VLOOKUP($B5578,APガラス性能一覧!$A$2:$M$6097,12,0),"")</f>
        <v/>
      </c>
      <c r="N5578" s="68" t="str">
        <f>IFERROR(VLOOKUP($B5578,APガラス性能一覧!$A$2:$M$6097,13,0),"")</f>
        <v/>
      </c>
    </row>
    <row r="5579" spans="2:14" x14ac:dyDescent="0.4">
      <c r="B5579" s="68" t="str">
        <f>IF($D$2="","",IF($E$2=0.65,IFERROR(IF(INDEX(APガラス性能一覧!A:A,MATCH(ROW(B5573),APガラス性能一覧!$O:$O,0))="","",INDEX(APガラス性能一覧!A:A,MATCH(ROW(B5573),APガラス性能一覧!$O:$O,0))),""),IFERROR(IF(INDEX(APガラス性能一覧!A:A,MATCH(ROW(B5573),APガラス性能一覧!$N:$N,0))="","",INDEX(APガラス性能一覧!A:A,MATCH(ROW(B5573),APガラス性能一覧!$N:$N,0))),"")))</f>
        <v/>
      </c>
      <c r="C5579" s="68" t="str">
        <f>IFERROR(VLOOKUP($B5579,APガラス性能一覧!$A$2:$M$6097,2,0),"")</f>
        <v/>
      </c>
      <c r="D5579" s="68" t="str">
        <f>IFERROR(VLOOKUP($B5579,APガラス性能一覧!$A$2:$M$6097,3,0),"")</f>
        <v/>
      </c>
      <c r="E5579" s="68" t="str">
        <f>IFERROR(VLOOKUP($B5579,APガラス性能一覧!$A$2:$M$6097,4,0),"")</f>
        <v/>
      </c>
      <c r="F5579" s="68" t="str">
        <f>IFERROR(VLOOKUP($B5579,APガラス性能一覧!$A$2:$M$6097,5,0),"")</f>
        <v/>
      </c>
      <c r="G5579" s="68" t="str">
        <f>IFERROR(VLOOKUP($B5579,APガラス性能一覧!$A$2:$M$6097,6,0),"")</f>
        <v/>
      </c>
      <c r="H5579" s="68" t="str">
        <f>IFERROR(VLOOKUP($B5579,APガラス性能一覧!$A$2:$M$6097,7,0),"")</f>
        <v/>
      </c>
      <c r="I5579" s="68" t="str">
        <f>IFERROR(VLOOKUP($B5579,APガラス性能一覧!$A$2:$M$6097,8,0),"")</f>
        <v/>
      </c>
      <c r="J5579" s="68" t="str">
        <f>IFERROR(VLOOKUP($B5579,APガラス性能一覧!$A$2:$M$6097,9,0),"")</f>
        <v/>
      </c>
      <c r="K5579" s="68" t="str">
        <f>IFERROR(VLOOKUP($B5579,APガラス性能一覧!$A$2:$M$6097,10,0),"")</f>
        <v/>
      </c>
      <c r="L5579" s="68" t="str">
        <f>IFERROR(VLOOKUP($B5579,APガラス性能一覧!$A$2:$M$6097,11,0),"")</f>
        <v/>
      </c>
      <c r="M5579" s="68" t="str">
        <f>IFERROR(VLOOKUP($B5579,APガラス性能一覧!$A$2:$M$6097,12,0),"")</f>
        <v/>
      </c>
      <c r="N5579" s="68" t="str">
        <f>IFERROR(VLOOKUP($B5579,APガラス性能一覧!$A$2:$M$6097,13,0),"")</f>
        <v/>
      </c>
    </row>
    <row r="5580" spans="2:14" x14ac:dyDescent="0.4">
      <c r="B5580" s="68" t="str">
        <f>IF($D$2="","",IF($E$2=0.65,IFERROR(IF(INDEX(APガラス性能一覧!A:A,MATCH(ROW(B5574),APガラス性能一覧!$O:$O,0))="","",INDEX(APガラス性能一覧!A:A,MATCH(ROW(B5574),APガラス性能一覧!$O:$O,0))),""),IFERROR(IF(INDEX(APガラス性能一覧!A:A,MATCH(ROW(B5574),APガラス性能一覧!$N:$N,0))="","",INDEX(APガラス性能一覧!A:A,MATCH(ROW(B5574),APガラス性能一覧!$N:$N,0))),"")))</f>
        <v/>
      </c>
      <c r="C5580" s="68" t="str">
        <f>IFERROR(VLOOKUP($B5580,APガラス性能一覧!$A$2:$M$6097,2,0),"")</f>
        <v/>
      </c>
      <c r="D5580" s="68" t="str">
        <f>IFERROR(VLOOKUP($B5580,APガラス性能一覧!$A$2:$M$6097,3,0),"")</f>
        <v/>
      </c>
      <c r="E5580" s="68" t="str">
        <f>IFERROR(VLOOKUP($B5580,APガラス性能一覧!$A$2:$M$6097,4,0),"")</f>
        <v/>
      </c>
      <c r="F5580" s="68" t="str">
        <f>IFERROR(VLOOKUP($B5580,APガラス性能一覧!$A$2:$M$6097,5,0),"")</f>
        <v/>
      </c>
      <c r="G5580" s="68" t="str">
        <f>IFERROR(VLOOKUP($B5580,APガラス性能一覧!$A$2:$M$6097,6,0),"")</f>
        <v/>
      </c>
      <c r="H5580" s="68" t="str">
        <f>IFERROR(VLOOKUP($B5580,APガラス性能一覧!$A$2:$M$6097,7,0),"")</f>
        <v/>
      </c>
      <c r="I5580" s="68" t="str">
        <f>IFERROR(VLOOKUP($B5580,APガラス性能一覧!$A$2:$M$6097,8,0),"")</f>
        <v/>
      </c>
      <c r="J5580" s="68" t="str">
        <f>IFERROR(VLOOKUP($B5580,APガラス性能一覧!$A$2:$M$6097,9,0),"")</f>
        <v/>
      </c>
      <c r="K5580" s="68" t="str">
        <f>IFERROR(VLOOKUP($B5580,APガラス性能一覧!$A$2:$M$6097,10,0),"")</f>
        <v/>
      </c>
      <c r="L5580" s="68" t="str">
        <f>IFERROR(VLOOKUP($B5580,APガラス性能一覧!$A$2:$M$6097,11,0),"")</f>
        <v/>
      </c>
      <c r="M5580" s="68" t="str">
        <f>IFERROR(VLOOKUP($B5580,APガラス性能一覧!$A$2:$M$6097,12,0),"")</f>
        <v/>
      </c>
      <c r="N5580" s="68" t="str">
        <f>IFERROR(VLOOKUP($B5580,APガラス性能一覧!$A$2:$M$6097,13,0),"")</f>
        <v/>
      </c>
    </row>
    <row r="5581" spans="2:14" x14ac:dyDescent="0.4">
      <c r="B5581" s="68" t="str">
        <f>IF($D$2="","",IF($E$2=0.65,IFERROR(IF(INDEX(APガラス性能一覧!A:A,MATCH(ROW(B5575),APガラス性能一覧!$O:$O,0))="","",INDEX(APガラス性能一覧!A:A,MATCH(ROW(B5575),APガラス性能一覧!$O:$O,0))),""),IFERROR(IF(INDEX(APガラス性能一覧!A:A,MATCH(ROW(B5575),APガラス性能一覧!$N:$N,0))="","",INDEX(APガラス性能一覧!A:A,MATCH(ROW(B5575),APガラス性能一覧!$N:$N,0))),"")))</f>
        <v/>
      </c>
      <c r="C5581" s="68" t="str">
        <f>IFERROR(VLOOKUP($B5581,APガラス性能一覧!$A$2:$M$6097,2,0),"")</f>
        <v/>
      </c>
      <c r="D5581" s="68" t="str">
        <f>IFERROR(VLOOKUP($B5581,APガラス性能一覧!$A$2:$M$6097,3,0),"")</f>
        <v/>
      </c>
      <c r="E5581" s="68" t="str">
        <f>IFERROR(VLOOKUP($B5581,APガラス性能一覧!$A$2:$M$6097,4,0),"")</f>
        <v/>
      </c>
      <c r="F5581" s="68" t="str">
        <f>IFERROR(VLOOKUP($B5581,APガラス性能一覧!$A$2:$M$6097,5,0),"")</f>
        <v/>
      </c>
      <c r="G5581" s="68" t="str">
        <f>IFERROR(VLOOKUP($B5581,APガラス性能一覧!$A$2:$M$6097,6,0),"")</f>
        <v/>
      </c>
      <c r="H5581" s="68" t="str">
        <f>IFERROR(VLOOKUP($B5581,APガラス性能一覧!$A$2:$M$6097,7,0),"")</f>
        <v/>
      </c>
      <c r="I5581" s="68" t="str">
        <f>IFERROR(VLOOKUP($B5581,APガラス性能一覧!$A$2:$M$6097,8,0),"")</f>
        <v/>
      </c>
      <c r="J5581" s="68" t="str">
        <f>IFERROR(VLOOKUP($B5581,APガラス性能一覧!$A$2:$M$6097,9,0),"")</f>
        <v/>
      </c>
      <c r="K5581" s="68" t="str">
        <f>IFERROR(VLOOKUP($B5581,APガラス性能一覧!$A$2:$M$6097,10,0),"")</f>
        <v/>
      </c>
      <c r="L5581" s="68" t="str">
        <f>IFERROR(VLOOKUP($B5581,APガラス性能一覧!$A$2:$M$6097,11,0),"")</f>
        <v/>
      </c>
      <c r="M5581" s="68" t="str">
        <f>IFERROR(VLOOKUP($B5581,APガラス性能一覧!$A$2:$M$6097,12,0),"")</f>
        <v/>
      </c>
      <c r="N5581" s="68" t="str">
        <f>IFERROR(VLOOKUP($B5581,APガラス性能一覧!$A$2:$M$6097,13,0),"")</f>
        <v/>
      </c>
    </row>
    <row r="5582" spans="2:14" x14ac:dyDescent="0.4">
      <c r="B5582" s="68" t="str">
        <f>IF($D$2="","",IF($E$2=0.65,IFERROR(IF(INDEX(APガラス性能一覧!A:A,MATCH(ROW(B5576),APガラス性能一覧!$O:$O,0))="","",INDEX(APガラス性能一覧!A:A,MATCH(ROW(B5576),APガラス性能一覧!$O:$O,0))),""),IFERROR(IF(INDEX(APガラス性能一覧!A:A,MATCH(ROW(B5576),APガラス性能一覧!$N:$N,0))="","",INDEX(APガラス性能一覧!A:A,MATCH(ROW(B5576),APガラス性能一覧!$N:$N,0))),"")))</f>
        <v/>
      </c>
      <c r="C5582" s="68" t="str">
        <f>IFERROR(VLOOKUP($B5582,APガラス性能一覧!$A$2:$M$6097,2,0),"")</f>
        <v/>
      </c>
      <c r="D5582" s="68" t="str">
        <f>IFERROR(VLOOKUP($B5582,APガラス性能一覧!$A$2:$M$6097,3,0),"")</f>
        <v/>
      </c>
      <c r="E5582" s="68" t="str">
        <f>IFERROR(VLOOKUP($B5582,APガラス性能一覧!$A$2:$M$6097,4,0),"")</f>
        <v/>
      </c>
      <c r="F5582" s="68" t="str">
        <f>IFERROR(VLOOKUP($B5582,APガラス性能一覧!$A$2:$M$6097,5,0),"")</f>
        <v/>
      </c>
      <c r="G5582" s="68" t="str">
        <f>IFERROR(VLOOKUP($B5582,APガラス性能一覧!$A$2:$M$6097,6,0),"")</f>
        <v/>
      </c>
      <c r="H5582" s="68" t="str">
        <f>IFERROR(VLOOKUP($B5582,APガラス性能一覧!$A$2:$M$6097,7,0),"")</f>
        <v/>
      </c>
      <c r="I5582" s="68" t="str">
        <f>IFERROR(VLOOKUP($B5582,APガラス性能一覧!$A$2:$M$6097,8,0),"")</f>
        <v/>
      </c>
      <c r="J5582" s="68" t="str">
        <f>IFERROR(VLOOKUP($B5582,APガラス性能一覧!$A$2:$M$6097,9,0),"")</f>
        <v/>
      </c>
      <c r="K5582" s="68" t="str">
        <f>IFERROR(VLOOKUP($B5582,APガラス性能一覧!$A$2:$M$6097,10,0),"")</f>
        <v/>
      </c>
      <c r="L5582" s="68" t="str">
        <f>IFERROR(VLOOKUP($B5582,APガラス性能一覧!$A$2:$M$6097,11,0),"")</f>
        <v/>
      </c>
      <c r="M5582" s="68" t="str">
        <f>IFERROR(VLOOKUP($B5582,APガラス性能一覧!$A$2:$M$6097,12,0),"")</f>
        <v/>
      </c>
      <c r="N5582" s="68" t="str">
        <f>IFERROR(VLOOKUP($B5582,APガラス性能一覧!$A$2:$M$6097,13,0),"")</f>
        <v/>
      </c>
    </row>
    <row r="5583" spans="2:14" x14ac:dyDescent="0.4">
      <c r="B5583" s="68" t="str">
        <f>IF($D$2="","",IF($E$2=0.65,IFERROR(IF(INDEX(APガラス性能一覧!A:A,MATCH(ROW(B5577),APガラス性能一覧!$O:$O,0))="","",INDEX(APガラス性能一覧!A:A,MATCH(ROW(B5577),APガラス性能一覧!$O:$O,0))),""),IFERROR(IF(INDEX(APガラス性能一覧!A:A,MATCH(ROW(B5577),APガラス性能一覧!$N:$N,0))="","",INDEX(APガラス性能一覧!A:A,MATCH(ROW(B5577),APガラス性能一覧!$N:$N,0))),"")))</f>
        <v/>
      </c>
      <c r="C5583" s="68" t="str">
        <f>IFERROR(VLOOKUP($B5583,APガラス性能一覧!$A$2:$M$6097,2,0),"")</f>
        <v/>
      </c>
      <c r="D5583" s="68" t="str">
        <f>IFERROR(VLOOKUP($B5583,APガラス性能一覧!$A$2:$M$6097,3,0),"")</f>
        <v/>
      </c>
      <c r="E5583" s="68" t="str">
        <f>IFERROR(VLOOKUP($B5583,APガラス性能一覧!$A$2:$M$6097,4,0),"")</f>
        <v/>
      </c>
      <c r="F5583" s="68" t="str">
        <f>IFERROR(VLOOKUP($B5583,APガラス性能一覧!$A$2:$M$6097,5,0),"")</f>
        <v/>
      </c>
      <c r="G5583" s="68" t="str">
        <f>IFERROR(VLOOKUP($B5583,APガラス性能一覧!$A$2:$M$6097,6,0),"")</f>
        <v/>
      </c>
      <c r="H5583" s="68" t="str">
        <f>IFERROR(VLOOKUP($B5583,APガラス性能一覧!$A$2:$M$6097,7,0),"")</f>
        <v/>
      </c>
      <c r="I5583" s="68" t="str">
        <f>IFERROR(VLOOKUP($B5583,APガラス性能一覧!$A$2:$M$6097,8,0),"")</f>
        <v/>
      </c>
      <c r="J5583" s="68" t="str">
        <f>IFERROR(VLOOKUP($B5583,APガラス性能一覧!$A$2:$M$6097,9,0),"")</f>
        <v/>
      </c>
      <c r="K5583" s="68" t="str">
        <f>IFERROR(VLOOKUP($B5583,APガラス性能一覧!$A$2:$M$6097,10,0),"")</f>
        <v/>
      </c>
      <c r="L5583" s="68" t="str">
        <f>IFERROR(VLOOKUP($B5583,APガラス性能一覧!$A$2:$M$6097,11,0),"")</f>
        <v/>
      </c>
      <c r="M5583" s="68" t="str">
        <f>IFERROR(VLOOKUP($B5583,APガラス性能一覧!$A$2:$M$6097,12,0),"")</f>
        <v/>
      </c>
      <c r="N5583" s="68" t="str">
        <f>IFERROR(VLOOKUP($B5583,APガラス性能一覧!$A$2:$M$6097,13,0),"")</f>
        <v/>
      </c>
    </row>
    <row r="5584" spans="2:14" x14ac:dyDescent="0.4">
      <c r="B5584" s="68" t="str">
        <f>IF($D$2="","",IF($E$2=0.65,IFERROR(IF(INDEX(APガラス性能一覧!A:A,MATCH(ROW(B5578),APガラス性能一覧!$O:$O,0))="","",INDEX(APガラス性能一覧!A:A,MATCH(ROW(B5578),APガラス性能一覧!$O:$O,0))),""),IFERROR(IF(INDEX(APガラス性能一覧!A:A,MATCH(ROW(B5578),APガラス性能一覧!$N:$N,0))="","",INDEX(APガラス性能一覧!A:A,MATCH(ROW(B5578),APガラス性能一覧!$N:$N,0))),"")))</f>
        <v/>
      </c>
      <c r="C5584" s="68" t="str">
        <f>IFERROR(VLOOKUP($B5584,APガラス性能一覧!$A$2:$M$6097,2,0),"")</f>
        <v/>
      </c>
      <c r="D5584" s="68" t="str">
        <f>IFERROR(VLOOKUP($B5584,APガラス性能一覧!$A$2:$M$6097,3,0),"")</f>
        <v/>
      </c>
      <c r="E5584" s="68" t="str">
        <f>IFERROR(VLOOKUP($B5584,APガラス性能一覧!$A$2:$M$6097,4,0),"")</f>
        <v/>
      </c>
      <c r="F5584" s="68" t="str">
        <f>IFERROR(VLOOKUP($B5584,APガラス性能一覧!$A$2:$M$6097,5,0),"")</f>
        <v/>
      </c>
      <c r="G5584" s="68" t="str">
        <f>IFERROR(VLOOKUP($B5584,APガラス性能一覧!$A$2:$M$6097,6,0),"")</f>
        <v/>
      </c>
      <c r="H5584" s="68" t="str">
        <f>IFERROR(VLOOKUP($B5584,APガラス性能一覧!$A$2:$M$6097,7,0),"")</f>
        <v/>
      </c>
      <c r="I5584" s="68" t="str">
        <f>IFERROR(VLOOKUP($B5584,APガラス性能一覧!$A$2:$M$6097,8,0),"")</f>
        <v/>
      </c>
      <c r="J5584" s="68" t="str">
        <f>IFERROR(VLOOKUP($B5584,APガラス性能一覧!$A$2:$M$6097,9,0),"")</f>
        <v/>
      </c>
      <c r="K5584" s="68" t="str">
        <f>IFERROR(VLOOKUP($B5584,APガラス性能一覧!$A$2:$M$6097,10,0),"")</f>
        <v/>
      </c>
      <c r="L5584" s="68" t="str">
        <f>IFERROR(VLOOKUP($B5584,APガラス性能一覧!$A$2:$M$6097,11,0),"")</f>
        <v/>
      </c>
      <c r="M5584" s="68" t="str">
        <f>IFERROR(VLOOKUP($B5584,APガラス性能一覧!$A$2:$M$6097,12,0),"")</f>
        <v/>
      </c>
      <c r="N5584" s="68" t="str">
        <f>IFERROR(VLOOKUP($B5584,APガラス性能一覧!$A$2:$M$6097,13,0),"")</f>
        <v/>
      </c>
    </row>
    <row r="5585" spans="2:14" x14ac:dyDescent="0.4">
      <c r="B5585" s="68" t="str">
        <f>IF($D$2="","",IF($E$2=0.65,IFERROR(IF(INDEX(APガラス性能一覧!A:A,MATCH(ROW(B5579),APガラス性能一覧!$O:$O,0))="","",INDEX(APガラス性能一覧!A:A,MATCH(ROW(B5579),APガラス性能一覧!$O:$O,0))),""),IFERROR(IF(INDEX(APガラス性能一覧!A:A,MATCH(ROW(B5579),APガラス性能一覧!$N:$N,0))="","",INDEX(APガラス性能一覧!A:A,MATCH(ROW(B5579),APガラス性能一覧!$N:$N,0))),"")))</f>
        <v/>
      </c>
      <c r="C5585" s="68" t="str">
        <f>IFERROR(VLOOKUP($B5585,APガラス性能一覧!$A$2:$M$6097,2,0),"")</f>
        <v/>
      </c>
      <c r="D5585" s="68" t="str">
        <f>IFERROR(VLOOKUP($B5585,APガラス性能一覧!$A$2:$M$6097,3,0),"")</f>
        <v/>
      </c>
      <c r="E5585" s="68" t="str">
        <f>IFERROR(VLOOKUP($B5585,APガラス性能一覧!$A$2:$M$6097,4,0),"")</f>
        <v/>
      </c>
      <c r="F5585" s="68" t="str">
        <f>IFERROR(VLOOKUP($B5585,APガラス性能一覧!$A$2:$M$6097,5,0),"")</f>
        <v/>
      </c>
      <c r="G5585" s="68" t="str">
        <f>IFERROR(VLOOKUP($B5585,APガラス性能一覧!$A$2:$M$6097,6,0),"")</f>
        <v/>
      </c>
      <c r="H5585" s="68" t="str">
        <f>IFERROR(VLOOKUP($B5585,APガラス性能一覧!$A$2:$M$6097,7,0),"")</f>
        <v/>
      </c>
      <c r="I5585" s="68" t="str">
        <f>IFERROR(VLOOKUP($B5585,APガラス性能一覧!$A$2:$M$6097,8,0),"")</f>
        <v/>
      </c>
      <c r="J5585" s="68" t="str">
        <f>IFERROR(VLOOKUP($B5585,APガラス性能一覧!$A$2:$M$6097,9,0),"")</f>
        <v/>
      </c>
      <c r="K5585" s="68" t="str">
        <f>IFERROR(VLOOKUP($B5585,APガラス性能一覧!$A$2:$M$6097,10,0),"")</f>
        <v/>
      </c>
      <c r="L5585" s="68" t="str">
        <f>IFERROR(VLOOKUP($B5585,APガラス性能一覧!$A$2:$M$6097,11,0),"")</f>
        <v/>
      </c>
      <c r="M5585" s="68" t="str">
        <f>IFERROR(VLOOKUP($B5585,APガラス性能一覧!$A$2:$M$6097,12,0),"")</f>
        <v/>
      </c>
      <c r="N5585" s="68" t="str">
        <f>IFERROR(VLOOKUP($B5585,APガラス性能一覧!$A$2:$M$6097,13,0),"")</f>
        <v/>
      </c>
    </row>
    <row r="5586" spans="2:14" x14ac:dyDescent="0.4">
      <c r="B5586" s="68" t="str">
        <f>IF($D$2="","",IF($E$2=0.65,IFERROR(IF(INDEX(APガラス性能一覧!A:A,MATCH(ROW(B5580),APガラス性能一覧!$O:$O,0))="","",INDEX(APガラス性能一覧!A:A,MATCH(ROW(B5580),APガラス性能一覧!$O:$O,0))),""),IFERROR(IF(INDEX(APガラス性能一覧!A:A,MATCH(ROW(B5580),APガラス性能一覧!$N:$N,0))="","",INDEX(APガラス性能一覧!A:A,MATCH(ROW(B5580),APガラス性能一覧!$N:$N,0))),"")))</f>
        <v/>
      </c>
      <c r="C5586" s="68" t="str">
        <f>IFERROR(VLOOKUP($B5586,APガラス性能一覧!$A$2:$M$6097,2,0),"")</f>
        <v/>
      </c>
      <c r="D5586" s="68" t="str">
        <f>IFERROR(VLOOKUP($B5586,APガラス性能一覧!$A$2:$M$6097,3,0),"")</f>
        <v/>
      </c>
      <c r="E5586" s="68" t="str">
        <f>IFERROR(VLOOKUP($B5586,APガラス性能一覧!$A$2:$M$6097,4,0),"")</f>
        <v/>
      </c>
      <c r="F5586" s="68" t="str">
        <f>IFERROR(VLOOKUP($B5586,APガラス性能一覧!$A$2:$M$6097,5,0),"")</f>
        <v/>
      </c>
      <c r="G5586" s="68" t="str">
        <f>IFERROR(VLOOKUP($B5586,APガラス性能一覧!$A$2:$M$6097,6,0),"")</f>
        <v/>
      </c>
      <c r="H5586" s="68" t="str">
        <f>IFERROR(VLOOKUP($B5586,APガラス性能一覧!$A$2:$M$6097,7,0),"")</f>
        <v/>
      </c>
      <c r="I5586" s="68" t="str">
        <f>IFERROR(VLOOKUP($B5586,APガラス性能一覧!$A$2:$M$6097,8,0),"")</f>
        <v/>
      </c>
      <c r="J5586" s="68" t="str">
        <f>IFERROR(VLOOKUP($B5586,APガラス性能一覧!$A$2:$M$6097,9,0),"")</f>
        <v/>
      </c>
      <c r="K5586" s="68" t="str">
        <f>IFERROR(VLOOKUP($B5586,APガラス性能一覧!$A$2:$M$6097,10,0),"")</f>
        <v/>
      </c>
      <c r="L5586" s="68" t="str">
        <f>IFERROR(VLOOKUP($B5586,APガラス性能一覧!$A$2:$M$6097,11,0),"")</f>
        <v/>
      </c>
      <c r="M5586" s="68" t="str">
        <f>IFERROR(VLOOKUP($B5586,APガラス性能一覧!$A$2:$M$6097,12,0),"")</f>
        <v/>
      </c>
      <c r="N5586" s="68" t="str">
        <f>IFERROR(VLOOKUP($B5586,APガラス性能一覧!$A$2:$M$6097,13,0),"")</f>
        <v/>
      </c>
    </row>
    <row r="5587" spans="2:14" x14ac:dyDescent="0.4">
      <c r="B5587" s="68" t="str">
        <f>IF($D$2="","",IF($E$2=0.65,IFERROR(IF(INDEX(APガラス性能一覧!A:A,MATCH(ROW(B5581),APガラス性能一覧!$O:$O,0))="","",INDEX(APガラス性能一覧!A:A,MATCH(ROW(B5581),APガラス性能一覧!$O:$O,0))),""),IFERROR(IF(INDEX(APガラス性能一覧!A:A,MATCH(ROW(B5581),APガラス性能一覧!$N:$N,0))="","",INDEX(APガラス性能一覧!A:A,MATCH(ROW(B5581),APガラス性能一覧!$N:$N,0))),"")))</f>
        <v/>
      </c>
      <c r="C5587" s="68" t="str">
        <f>IFERROR(VLOOKUP($B5587,APガラス性能一覧!$A$2:$M$6097,2,0),"")</f>
        <v/>
      </c>
      <c r="D5587" s="68" t="str">
        <f>IFERROR(VLOOKUP($B5587,APガラス性能一覧!$A$2:$M$6097,3,0),"")</f>
        <v/>
      </c>
      <c r="E5587" s="68" t="str">
        <f>IFERROR(VLOOKUP($B5587,APガラス性能一覧!$A$2:$M$6097,4,0),"")</f>
        <v/>
      </c>
      <c r="F5587" s="68" t="str">
        <f>IFERROR(VLOOKUP($B5587,APガラス性能一覧!$A$2:$M$6097,5,0),"")</f>
        <v/>
      </c>
      <c r="G5587" s="68" t="str">
        <f>IFERROR(VLOOKUP($B5587,APガラス性能一覧!$A$2:$M$6097,6,0),"")</f>
        <v/>
      </c>
      <c r="H5587" s="68" t="str">
        <f>IFERROR(VLOOKUP($B5587,APガラス性能一覧!$A$2:$M$6097,7,0),"")</f>
        <v/>
      </c>
      <c r="I5587" s="68" t="str">
        <f>IFERROR(VLOOKUP($B5587,APガラス性能一覧!$A$2:$M$6097,8,0),"")</f>
        <v/>
      </c>
      <c r="J5587" s="68" t="str">
        <f>IFERROR(VLOOKUP($B5587,APガラス性能一覧!$A$2:$M$6097,9,0),"")</f>
        <v/>
      </c>
      <c r="K5587" s="68" t="str">
        <f>IFERROR(VLOOKUP($B5587,APガラス性能一覧!$A$2:$M$6097,10,0),"")</f>
        <v/>
      </c>
      <c r="L5587" s="68" t="str">
        <f>IFERROR(VLOOKUP($B5587,APガラス性能一覧!$A$2:$M$6097,11,0),"")</f>
        <v/>
      </c>
      <c r="M5587" s="68" t="str">
        <f>IFERROR(VLOOKUP($B5587,APガラス性能一覧!$A$2:$M$6097,12,0),"")</f>
        <v/>
      </c>
      <c r="N5587" s="68" t="str">
        <f>IFERROR(VLOOKUP($B5587,APガラス性能一覧!$A$2:$M$6097,13,0),"")</f>
        <v/>
      </c>
    </row>
    <row r="5588" spans="2:14" x14ac:dyDescent="0.4">
      <c r="B5588" s="68" t="str">
        <f>IF($D$2="","",IF($E$2=0.65,IFERROR(IF(INDEX(APガラス性能一覧!A:A,MATCH(ROW(B5582),APガラス性能一覧!$O:$O,0))="","",INDEX(APガラス性能一覧!A:A,MATCH(ROW(B5582),APガラス性能一覧!$O:$O,0))),""),IFERROR(IF(INDEX(APガラス性能一覧!A:A,MATCH(ROW(B5582),APガラス性能一覧!$N:$N,0))="","",INDEX(APガラス性能一覧!A:A,MATCH(ROW(B5582),APガラス性能一覧!$N:$N,0))),"")))</f>
        <v/>
      </c>
      <c r="C5588" s="68" t="str">
        <f>IFERROR(VLOOKUP($B5588,APガラス性能一覧!$A$2:$M$6097,2,0),"")</f>
        <v/>
      </c>
      <c r="D5588" s="68" t="str">
        <f>IFERROR(VLOOKUP($B5588,APガラス性能一覧!$A$2:$M$6097,3,0),"")</f>
        <v/>
      </c>
      <c r="E5588" s="68" t="str">
        <f>IFERROR(VLOOKUP($B5588,APガラス性能一覧!$A$2:$M$6097,4,0),"")</f>
        <v/>
      </c>
      <c r="F5588" s="68" t="str">
        <f>IFERROR(VLOOKUP($B5588,APガラス性能一覧!$A$2:$M$6097,5,0),"")</f>
        <v/>
      </c>
      <c r="G5588" s="68" t="str">
        <f>IFERROR(VLOOKUP($B5588,APガラス性能一覧!$A$2:$M$6097,6,0),"")</f>
        <v/>
      </c>
      <c r="H5588" s="68" t="str">
        <f>IFERROR(VLOOKUP($B5588,APガラス性能一覧!$A$2:$M$6097,7,0),"")</f>
        <v/>
      </c>
      <c r="I5588" s="68" t="str">
        <f>IFERROR(VLOOKUP($B5588,APガラス性能一覧!$A$2:$M$6097,8,0),"")</f>
        <v/>
      </c>
      <c r="J5588" s="68" t="str">
        <f>IFERROR(VLOOKUP($B5588,APガラス性能一覧!$A$2:$M$6097,9,0),"")</f>
        <v/>
      </c>
      <c r="K5588" s="68" t="str">
        <f>IFERROR(VLOOKUP($B5588,APガラス性能一覧!$A$2:$M$6097,10,0),"")</f>
        <v/>
      </c>
      <c r="L5588" s="68" t="str">
        <f>IFERROR(VLOOKUP($B5588,APガラス性能一覧!$A$2:$M$6097,11,0),"")</f>
        <v/>
      </c>
      <c r="M5588" s="68" t="str">
        <f>IFERROR(VLOOKUP($B5588,APガラス性能一覧!$A$2:$M$6097,12,0),"")</f>
        <v/>
      </c>
      <c r="N5588" s="68" t="str">
        <f>IFERROR(VLOOKUP($B5588,APガラス性能一覧!$A$2:$M$6097,13,0),"")</f>
        <v/>
      </c>
    </row>
    <row r="5589" spans="2:14" x14ac:dyDescent="0.4">
      <c r="B5589" s="68" t="str">
        <f>IF($D$2="","",IF($E$2=0.65,IFERROR(IF(INDEX(APガラス性能一覧!A:A,MATCH(ROW(B5583),APガラス性能一覧!$O:$O,0))="","",INDEX(APガラス性能一覧!A:A,MATCH(ROW(B5583),APガラス性能一覧!$O:$O,0))),""),IFERROR(IF(INDEX(APガラス性能一覧!A:A,MATCH(ROW(B5583),APガラス性能一覧!$N:$N,0))="","",INDEX(APガラス性能一覧!A:A,MATCH(ROW(B5583),APガラス性能一覧!$N:$N,0))),"")))</f>
        <v/>
      </c>
      <c r="C5589" s="68" t="str">
        <f>IFERROR(VLOOKUP($B5589,APガラス性能一覧!$A$2:$M$6097,2,0),"")</f>
        <v/>
      </c>
      <c r="D5589" s="68" t="str">
        <f>IFERROR(VLOOKUP($B5589,APガラス性能一覧!$A$2:$M$6097,3,0),"")</f>
        <v/>
      </c>
      <c r="E5589" s="68" t="str">
        <f>IFERROR(VLOOKUP($B5589,APガラス性能一覧!$A$2:$M$6097,4,0),"")</f>
        <v/>
      </c>
      <c r="F5589" s="68" t="str">
        <f>IFERROR(VLOOKUP($B5589,APガラス性能一覧!$A$2:$M$6097,5,0),"")</f>
        <v/>
      </c>
      <c r="G5589" s="68" t="str">
        <f>IFERROR(VLOOKUP($B5589,APガラス性能一覧!$A$2:$M$6097,6,0),"")</f>
        <v/>
      </c>
      <c r="H5589" s="68" t="str">
        <f>IFERROR(VLOOKUP($B5589,APガラス性能一覧!$A$2:$M$6097,7,0),"")</f>
        <v/>
      </c>
      <c r="I5589" s="68" t="str">
        <f>IFERROR(VLOOKUP($B5589,APガラス性能一覧!$A$2:$M$6097,8,0),"")</f>
        <v/>
      </c>
      <c r="J5589" s="68" t="str">
        <f>IFERROR(VLOOKUP($B5589,APガラス性能一覧!$A$2:$M$6097,9,0),"")</f>
        <v/>
      </c>
      <c r="K5589" s="68" t="str">
        <f>IFERROR(VLOOKUP($B5589,APガラス性能一覧!$A$2:$M$6097,10,0),"")</f>
        <v/>
      </c>
      <c r="L5589" s="68" t="str">
        <f>IFERROR(VLOOKUP($B5589,APガラス性能一覧!$A$2:$M$6097,11,0),"")</f>
        <v/>
      </c>
      <c r="M5589" s="68" t="str">
        <f>IFERROR(VLOOKUP($B5589,APガラス性能一覧!$A$2:$M$6097,12,0),"")</f>
        <v/>
      </c>
      <c r="N5589" s="68" t="str">
        <f>IFERROR(VLOOKUP($B5589,APガラス性能一覧!$A$2:$M$6097,13,0),"")</f>
        <v/>
      </c>
    </row>
    <row r="5590" spans="2:14" x14ac:dyDescent="0.4">
      <c r="B5590" s="68" t="str">
        <f>IF($D$2="","",IF($E$2=0.65,IFERROR(IF(INDEX(APガラス性能一覧!A:A,MATCH(ROW(B5584),APガラス性能一覧!$O:$O,0))="","",INDEX(APガラス性能一覧!A:A,MATCH(ROW(B5584),APガラス性能一覧!$O:$O,0))),""),IFERROR(IF(INDEX(APガラス性能一覧!A:A,MATCH(ROW(B5584),APガラス性能一覧!$N:$N,0))="","",INDEX(APガラス性能一覧!A:A,MATCH(ROW(B5584),APガラス性能一覧!$N:$N,0))),"")))</f>
        <v/>
      </c>
      <c r="C5590" s="68" t="str">
        <f>IFERROR(VLOOKUP($B5590,APガラス性能一覧!$A$2:$M$6097,2,0),"")</f>
        <v/>
      </c>
      <c r="D5590" s="68" t="str">
        <f>IFERROR(VLOOKUP($B5590,APガラス性能一覧!$A$2:$M$6097,3,0),"")</f>
        <v/>
      </c>
      <c r="E5590" s="68" t="str">
        <f>IFERROR(VLOOKUP($B5590,APガラス性能一覧!$A$2:$M$6097,4,0),"")</f>
        <v/>
      </c>
      <c r="F5590" s="68" t="str">
        <f>IFERROR(VLOOKUP($B5590,APガラス性能一覧!$A$2:$M$6097,5,0),"")</f>
        <v/>
      </c>
      <c r="G5590" s="68" t="str">
        <f>IFERROR(VLOOKUP($B5590,APガラス性能一覧!$A$2:$M$6097,6,0),"")</f>
        <v/>
      </c>
      <c r="H5590" s="68" t="str">
        <f>IFERROR(VLOOKUP($B5590,APガラス性能一覧!$A$2:$M$6097,7,0),"")</f>
        <v/>
      </c>
      <c r="I5590" s="68" t="str">
        <f>IFERROR(VLOOKUP($B5590,APガラス性能一覧!$A$2:$M$6097,8,0),"")</f>
        <v/>
      </c>
      <c r="J5590" s="68" t="str">
        <f>IFERROR(VLOOKUP($B5590,APガラス性能一覧!$A$2:$M$6097,9,0),"")</f>
        <v/>
      </c>
      <c r="K5590" s="68" t="str">
        <f>IFERROR(VLOOKUP($B5590,APガラス性能一覧!$A$2:$M$6097,10,0),"")</f>
        <v/>
      </c>
      <c r="L5590" s="68" t="str">
        <f>IFERROR(VLOOKUP($B5590,APガラス性能一覧!$A$2:$M$6097,11,0),"")</f>
        <v/>
      </c>
      <c r="M5590" s="68" t="str">
        <f>IFERROR(VLOOKUP($B5590,APガラス性能一覧!$A$2:$M$6097,12,0),"")</f>
        <v/>
      </c>
      <c r="N5590" s="68" t="str">
        <f>IFERROR(VLOOKUP($B5590,APガラス性能一覧!$A$2:$M$6097,13,0),"")</f>
        <v/>
      </c>
    </row>
    <row r="5591" spans="2:14" x14ac:dyDescent="0.4">
      <c r="B5591" s="68" t="str">
        <f>IF($D$2="","",IF($E$2=0.65,IFERROR(IF(INDEX(APガラス性能一覧!A:A,MATCH(ROW(B5585),APガラス性能一覧!$O:$O,0))="","",INDEX(APガラス性能一覧!A:A,MATCH(ROW(B5585),APガラス性能一覧!$O:$O,0))),""),IFERROR(IF(INDEX(APガラス性能一覧!A:A,MATCH(ROW(B5585),APガラス性能一覧!$N:$N,0))="","",INDEX(APガラス性能一覧!A:A,MATCH(ROW(B5585),APガラス性能一覧!$N:$N,0))),"")))</f>
        <v/>
      </c>
      <c r="C5591" s="68" t="str">
        <f>IFERROR(VLOOKUP($B5591,APガラス性能一覧!$A$2:$M$6097,2,0),"")</f>
        <v/>
      </c>
      <c r="D5591" s="68" t="str">
        <f>IFERROR(VLOOKUP($B5591,APガラス性能一覧!$A$2:$M$6097,3,0),"")</f>
        <v/>
      </c>
      <c r="E5591" s="68" t="str">
        <f>IFERROR(VLOOKUP($B5591,APガラス性能一覧!$A$2:$M$6097,4,0),"")</f>
        <v/>
      </c>
      <c r="F5591" s="68" t="str">
        <f>IFERROR(VLOOKUP($B5591,APガラス性能一覧!$A$2:$M$6097,5,0),"")</f>
        <v/>
      </c>
      <c r="G5591" s="68" t="str">
        <f>IFERROR(VLOOKUP($B5591,APガラス性能一覧!$A$2:$M$6097,6,0),"")</f>
        <v/>
      </c>
      <c r="H5591" s="68" t="str">
        <f>IFERROR(VLOOKUP($B5591,APガラス性能一覧!$A$2:$M$6097,7,0),"")</f>
        <v/>
      </c>
      <c r="I5591" s="68" t="str">
        <f>IFERROR(VLOOKUP($B5591,APガラス性能一覧!$A$2:$M$6097,8,0),"")</f>
        <v/>
      </c>
      <c r="J5591" s="68" t="str">
        <f>IFERROR(VLOOKUP($B5591,APガラス性能一覧!$A$2:$M$6097,9,0),"")</f>
        <v/>
      </c>
      <c r="K5591" s="68" t="str">
        <f>IFERROR(VLOOKUP($B5591,APガラス性能一覧!$A$2:$M$6097,10,0),"")</f>
        <v/>
      </c>
      <c r="L5591" s="68" t="str">
        <f>IFERROR(VLOOKUP($B5591,APガラス性能一覧!$A$2:$M$6097,11,0),"")</f>
        <v/>
      </c>
      <c r="M5591" s="68" t="str">
        <f>IFERROR(VLOOKUP($B5591,APガラス性能一覧!$A$2:$M$6097,12,0),"")</f>
        <v/>
      </c>
      <c r="N5591" s="68" t="str">
        <f>IFERROR(VLOOKUP($B5591,APガラス性能一覧!$A$2:$M$6097,13,0),"")</f>
        <v/>
      </c>
    </row>
    <row r="5592" spans="2:14" x14ac:dyDescent="0.4">
      <c r="B5592" s="68" t="str">
        <f>IF($D$2="","",IF($E$2=0.65,IFERROR(IF(INDEX(APガラス性能一覧!A:A,MATCH(ROW(B5586),APガラス性能一覧!$O:$O,0))="","",INDEX(APガラス性能一覧!A:A,MATCH(ROW(B5586),APガラス性能一覧!$O:$O,0))),""),IFERROR(IF(INDEX(APガラス性能一覧!A:A,MATCH(ROW(B5586),APガラス性能一覧!$N:$N,0))="","",INDEX(APガラス性能一覧!A:A,MATCH(ROW(B5586),APガラス性能一覧!$N:$N,0))),"")))</f>
        <v/>
      </c>
      <c r="C5592" s="68" t="str">
        <f>IFERROR(VLOOKUP($B5592,APガラス性能一覧!$A$2:$M$6097,2,0),"")</f>
        <v/>
      </c>
      <c r="D5592" s="68" t="str">
        <f>IFERROR(VLOOKUP($B5592,APガラス性能一覧!$A$2:$M$6097,3,0),"")</f>
        <v/>
      </c>
      <c r="E5592" s="68" t="str">
        <f>IFERROR(VLOOKUP($B5592,APガラス性能一覧!$A$2:$M$6097,4,0),"")</f>
        <v/>
      </c>
      <c r="F5592" s="68" t="str">
        <f>IFERROR(VLOOKUP($B5592,APガラス性能一覧!$A$2:$M$6097,5,0),"")</f>
        <v/>
      </c>
      <c r="G5592" s="68" t="str">
        <f>IFERROR(VLOOKUP($B5592,APガラス性能一覧!$A$2:$M$6097,6,0),"")</f>
        <v/>
      </c>
      <c r="H5592" s="68" t="str">
        <f>IFERROR(VLOOKUP($B5592,APガラス性能一覧!$A$2:$M$6097,7,0),"")</f>
        <v/>
      </c>
      <c r="I5592" s="68" t="str">
        <f>IFERROR(VLOOKUP($B5592,APガラス性能一覧!$A$2:$M$6097,8,0),"")</f>
        <v/>
      </c>
      <c r="J5592" s="68" t="str">
        <f>IFERROR(VLOOKUP($B5592,APガラス性能一覧!$A$2:$M$6097,9,0),"")</f>
        <v/>
      </c>
      <c r="K5592" s="68" t="str">
        <f>IFERROR(VLOOKUP($B5592,APガラス性能一覧!$A$2:$M$6097,10,0),"")</f>
        <v/>
      </c>
      <c r="L5592" s="68" t="str">
        <f>IFERROR(VLOOKUP($B5592,APガラス性能一覧!$A$2:$M$6097,11,0),"")</f>
        <v/>
      </c>
      <c r="M5592" s="68" t="str">
        <f>IFERROR(VLOOKUP($B5592,APガラス性能一覧!$A$2:$M$6097,12,0),"")</f>
        <v/>
      </c>
      <c r="N5592" s="68" t="str">
        <f>IFERROR(VLOOKUP($B5592,APガラス性能一覧!$A$2:$M$6097,13,0),"")</f>
        <v/>
      </c>
    </row>
    <row r="5593" spans="2:14" x14ac:dyDescent="0.4">
      <c r="B5593" s="68" t="str">
        <f>IF($D$2="","",IF($E$2=0.65,IFERROR(IF(INDEX(APガラス性能一覧!A:A,MATCH(ROW(B5587),APガラス性能一覧!$O:$O,0))="","",INDEX(APガラス性能一覧!A:A,MATCH(ROW(B5587),APガラス性能一覧!$O:$O,0))),""),IFERROR(IF(INDEX(APガラス性能一覧!A:A,MATCH(ROW(B5587),APガラス性能一覧!$N:$N,0))="","",INDEX(APガラス性能一覧!A:A,MATCH(ROW(B5587),APガラス性能一覧!$N:$N,0))),"")))</f>
        <v/>
      </c>
      <c r="C5593" s="68" t="str">
        <f>IFERROR(VLOOKUP($B5593,APガラス性能一覧!$A$2:$M$6097,2,0),"")</f>
        <v/>
      </c>
      <c r="D5593" s="68" t="str">
        <f>IFERROR(VLOOKUP($B5593,APガラス性能一覧!$A$2:$M$6097,3,0),"")</f>
        <v/>
      </c>
      <c r="E5593" s="68" t="str">
        <f>IFERROR(VLOOKUP($B5593,APガラス性能一覧!$A$2:$M$6097,4,0),"")</f>
        <v/>
      </c>
      <c r="F5593" s="68" t="str">
        <f>IFERROR(VLOOKUP($B5593,APガラス性能一覧!$A$2:$M$6097,5,0),"")</f>
        <v/>
      </c>
      <c r="G5593" s="68" t="str">
        <f>IFERROR(VLOOKUP($B5593,APガラス性能一覧!$A$2:$M$6097,6,0),"")</f>
        <v/>
      </c>
      <c r="H5593" s="68" t="str">
        <f>IFERROR(VLOOKUP($B5593,APガラス性能一覧!$A$2:$M$6097,7,0),"")</f>
        <v/>
      </c>
      <c r="I5593" s="68" t="str">
        <f>IFERROR(VLOOKUP($B5593,APガラス性能一覧!$A$2:$M$6097,8,0),"")</f>
        <v/>
      </c>
      <c r="J5593" s="68" t="str">
        <f>IFERROR(VLOOKUP($B5593,APガラス性能一覧!$A$2:$M$6097,9,0),"")</f>
        <v/>
      </c>
      <c r="K5593" s="68" t="str">
        <f>IFERROR(VLOOKUP($B5593,APガラス性能一覧!$A$2:$M$6097,10,0),"")</f>
        <v/>
      </c>
      <c r="L5593" s="68" t="str">
        <f>IFERROR(VLOOKUP($B5593,APガラス性能一覧!$A$2:$M$6097,11,0),"")</f>
        <v/>
      </c>
      <c r="M5593" s="68" t="str">
        <f>IFERROR(VLOOKUP($B5593,APガラス性能一覧!$A$2:$M$6097,12,0),"")</f>
        <v/>
      </c>
      <c r="N5593" s="68" t="str">
        <f>IFERROR(VLOOKUP($B5593,APガラス性能一覧!$A$2:$M$6097,13,0),"")</f>
        <v/>
      </c>
    </row>
    <row r="5594" spans="2:14" x14ac:dyDescent="0.4">
      <c r="B5594" s="68" t="str">
        <f>IF($D$2="","",IF($E$2=0.65,IFERROR(IF(INDEX(APガラス性能一覧!A:A,MATCH(ROW(B5588),APガラス性能一覧!$O:$O,0))="","",INDEX(APガラス性能一覧!A:A,MATCH(ROW(B5588),APガラス性能一覧!$O:$O,0))),""),IFERROR(IF(INDEX(APガラス性能一覧!A:A,MATCH(ROW(B5588),APガラス性能一覧!$N:$N,0))="","",INDEX(APガラス性能一覧!A:A,MATCH(ROW(B5588),APガラス性能一覧!$N:$N,0))),"")))</f>
        <v/>
      </c>
      <c r="C5594" s="68" t="str">
        <f>IFERROR(VLOOKUP($B5594,APガラス性能一覧!$A$2:$M$6097,2,0),"")</f>
        <v/>
      </c>
      <c r="D5594" s="68" t="str">
        <f>IFERROR(VLOOKUP($B5594,APガラス性能一覧!$A$2:$M$6097,3,0),"")</f>
        <v/>
      </c>
      <c r="E5594" s="68" t="str">
        <f>IFERROR(VLOOKUP($B5594,APガラス性能一覧!$A$2:$M$6097,4,0),"")</f>
        <v/>
      </c>
      <c r="F5594" s="68" t="str">
        <f>IFERROR(VLOOKUP($B5594,APガラス性能一覧!$A$2:$M$6097,5,0),"")</f>
        <v/>
      </c>
      <c r="G5594" s="68" t="str">
        <f>IFERROR(VLOOKUP($B5594,APガラス性能一覧!$A$2:$M$6097,6,0),"")</f>
        <v/>
      </c>
      <c r="H5594" s="68" t="str">
        <f>IFERROR(VLOOKUP($B5594,APガラス性能一覧!$A$2:$M$6097,7,0),"")</f>
        <v/>
      </c>
      <c r="I5594" s="68" t="str">
        <f>IFERROR(VLOOKUP($B5594,APガラス性能一覧!$A$2:$M$6097,8,0),"")</f>
        <v/>
      </c>
      <c r="J5594" s="68" t="str">
        <f>IFERROR(VLOOKUP($B5594,APガラス性能一覧!$A$2:$M$6097,9,0),"")</f>
        <v/>
      </c>
      <c r="K5594" s="68" t="str">
        <f>IFERROR(VLOOKUP($B5594,APガラス性能一覧!$A$2:$M$6097,10,0),"")</f>
        <v/>
      </c>
      <c r="L5594" s="68" t="str">
        <f>IFERROR(VLOOKUP($B5594,APガラス性能一覧!$A$2:$M$6097,11,0),"")</f>
        <v/>
      </c>
      <c r="M5594" s="68" t="str">
        <f>IFERROR(VLOOKUP($B5594,APガラス性能一覧!$A$2:$M$6097,12,0),"")</f>
        <v/>
      </c>
      <c r="N5594" s="68" t="str">
        <f>IFERROR(VLOOKUP($B5594,APガラス性能一覧!$A$2:$M$6097,13,0),"")</f>
        <v/>
      </c>
    </row>
    <row r="5595" spans="2:14" x14ac:dyDescent="0.4">
      <c r="B5595" s="68" t="str">
        <f>IF($D$2="","",IF($E$2=0.65,IFERROR(IF(INDEX(APガラス性能一覧!A:A,MATCH(ROW(B5589),APガラス性能一覧!$O:$O,0))="","",INDEX(APガラス性能一覧!A:A,MATCH(ROW(B5589),APガラス性能一覧!$O:$O,0))),""),IFERROR(IF(INDEX(APガラス性能一覧!A:A,MATCH(ROW(B5589),APガラス性能一覧!$N:$N,0))="","",INDEX(APガラス性能一覧!A:A,MATCH(ROW(B5589),APガラス性能一覧!$N:$N,0))),"")))</f>
        <v/>
      </c>
      <c r="C5595" s="68" t="str">
        <f>IFERROR(VLOOKUP($B5595,APガラス性能一覧!$A$2:$M$6097,2,0),"")</f>
        <v/>
      </c>
      <c r="D5595" s="68" t="str">
        <f>IFERROR(VLOOKUP($B5595,APガラス性能一覧!$A$2:$M$6097,3,0),"")</f>
        <v/>
      </c>
      <c r="E5595" s="68" t="str">
        <f>IFERROR(VLOOKUP($B5595,APガラス性能一覧!$A$2:$M$6097,4,0),"")</f>
        <v/>
      </c>
      <c r="F5595" s="68" t="str">
        <f>IFERROR(VLOOKUP($B5595,APガラス性能一覧!$A$2:$M$6097,5,0),"")</f>
        <v/>
      </c>
      <c r="G5595" s="68" t="str">
        <f>IFERROR(VLOOKUP($B5595,APガラス性能一覧!$A$2:$M$6097,6,0),"")</f>
        <v/>
      </c>
      <c r="H5595" s="68" t="str">
        <f>IFERROR(VLOOKUP($B5595,APガラス性能一覧!$A$2:$M$6097,7,0),"")</f>
        <v/>
      </c>
      <c r="I5595" s="68" t="str">
        <f>IFERROR(VLOOKUP($B5595,APガラス性能一覧!$A$2:$M$6097,8,0),"")</f>
        <v/>
      </c>
      <c r="J5595" s="68" t="str">
        <f>IFERROR(VLOOKUP($B5595,APガラス性能一覧!$A$2:$M$6097,9,0),"")</f>
        <v/>
      </c>
      <c r="K5595" s="68" t="str">
        <f>IFERROR(VLOOKUP($B5595,APガラス性能一覧!$A$2:$M$6097,10,0),"")</f>
        <v/>
      </c>
      <c r="L5595" s="68" t="str">
        <f>IFERROR(VLOOKUP($B5595,APガラス性能一覧!$A$2:$M$6097,11,0),"")</f>
        <v/>
      </c>
      <c r="M5595" s="68" t="str">
        <f>IFERROR(VLOOKUP($B5595,APガラス性能一覧!$A$2:$M$6097,12,0),"")</f>
        <v/>
      </c>
      <c r="N5595" s="68" t="str">
        <f>IFERROR(VLOOKUP($B5595,APガラス性能一覧!$A$2:$M$6097,13,0),"")</f>
        <v/>
      </c>
    </row>
    <row r="5596" spans="2:14" x14ac:dyDescent="0.4">
      <c r="B5596" s="68" t="str">
        <f>IF($D$2="","",IF($E$2=0.65,IFERROR(IF(INDEX(APガラス性能一覧!A:A,MATCH(ROW(B5590),APガラス性能一覧!$O:$O,0))="","",INDEX(APガラス性能一覧!A:A,MATCH(ROW(B5590),APガラス性能一覧!$O:$O,0))),""),IFERROR(IF(INDEX(APガラス性能一覧!A:A,MATCH(ROW(B5590),APガラス性能一覧!$N:$N,0))="","",INDEX(APガラス性能一覧!A:A,MATCH(ROW(B5590),APガラス性能一覧!$N:$N,0))),"")))</f>
        <v/>
      </c>
      <c r="C5596" s="68" t="str">
        <f>IFERROR(VLOOKUP($B5596,APガラス性能一覧!$A$2:$M$6097,2,0),"")</f>
        <v/>
      </c>
      <c r="D5596" s="68" t="str">
        <f>IFERROR(VLOOKUP($B5596,APガラス性能一覧!$A$2:$M$6097,3,0),"")</f>
        <v/>
      </c>
      <c r="E5596" s="68" t="str">
        <f>IFERROR(VLOOKUP($B5596,APガラス性能一覧!$A$2:$M$6097,4,0),"")</f>
        <v/>
      </c>
      <c r="F5596" s="68" t="str">
        <f>IFERROR(VLOOKUP($B5596,APガラス性能一覧!$A$2:$M$6097,5,0),"")</f>
        <v/>
      </c>
      <c r="G5596" s="68" t="str">
        <f>IFERROR(VLOOKUP($B5596,APガラス性能一覧!$A$2:$M$6097,6,0),"")</f>
        <v/>
      </c>
      <c r="H5596" s="68" t="str">
        <f>IFERROR(VLOOKUP($B5596,APガラス性能一覧!$A$2:$M$6097,7,0),"")</f>
        <v/>
      </c>
      <c r="I5596" s="68" t="str">
        <f>IFERROR(VLOOKUP($B5596,APガラス性能一覧!$A$2:$M$6097,8,0),"")</f>
        <v/>
      </c>
      <c r="J5596" s="68" t="str">
        <f>IFERROR(VLOOKUP($B5596,APガラス性能一覧!$A$2:$M$6097,9,0),"")</f>
        <v/>
      </c>
      <c r="K5596" s="68" t="str">
        <f>IFERROR(VLOOKUP($B5596,APガラス性能一覧!$A$2:$M$6097,10,0),"")</f>
        <v/>
      </c>
      <c r="L5596" s="68" t="str">
        <f>IFERROR(VLOOKUP($B5596,APガラス性能一覧!$A$2:$M$6097,11,0),"")</f>
        <v/>
      </c>
      <c r="M5596" s="68" t="str">
        <f>IFERROR(VLOOKUP($B5596,APガラス性能一覧!$A$2:$M$6097,12,0),"")</f>
        <v/>
      </c>
      <c r="N5596" s="68" t="str">
        <f>IFERROR(VLOOKUP($B5596,APガラス性能一覧!$A$2:$M$6097,13,0),"")</f>
        <v/>
      </c>
    </row>
    <row r="5597" spans="2:14" x14ac:dyDescent="0.4">
      <c r="B5597" s="68" t="str">
        <f>IF($D$2="","",IF($E$2=0.65,IFERROR(IF(INDEX(APガラス性能一覧!A:A,MATCH(ROW(B5591),APガラス性能一覧!$O:$O,0))="","",INDEX(APガラス性能一覧!A:A,MATCH(ROW(B5591),APガラス性能一覧!$O:$O,0))),""),IFERROR(IF(INDEX(APガラス性能一覧!A:A,MATCH(ROW(B5591),APガラス性能一覧!$N:$N,0))="","",INDEX(APガラス性能一覧!A:A,MATCH(ROW(B5591),APガラス性能一覧!$N:$N,0))),"")))</f>
        <v/>
      </c>
      <c r="C5597" s="68" t="str">
        <f>IFERROR(VLOOKUP($B5597,APガラス性能一覧!$A$2:$M$6097,2,0),"")</f>
        <v/>
      </c>
      <c r="D5597" s="68" t="str">
        <f>IFERROR(VLOOKUP($B5597,APガラス性能一覧!$A$2:$M$6097,3,0),"")</f>
        <v/>
      </c>
      <c r="E5597" s="68" t="str">
        <f>IFERROR(VLOOKUP($B5597,APガラス性能一覧!$A$2:$M$6097,4,0),"")</f>
        <v/>
      </c>
      <c r="F5597" s="68" t="str">
        <f>IFERROR(VLOOKUP($B5597,APガラス性能一覧!$A$2:$M$6097,5,0),"")</f>
        <v/>
      </c>
      <c r="G5597" s="68" t="str">
        <f>IFERROR(VLOOKUP($B5597,APガラス性能一覧!$A$2:$M$6097,6,0),"")</f>
        <v/>
      </c>
      <c r="H5597" s="68" t="str">
        <f>IFERROR(VLOOKUP($B5597,APガラス性能一覧!$A$2:$M$6097,7,0),"")</f>
        <v/>
      </c>
      <c r="I5597" s="68" t="str">
        <f>IFERROR(VLOOKUP($B5597,APガラス性能一覧!$A$2:$M$6097,8,0),"")</f>
        <v/>
      </c>
      <c r="J5597" s="68" t="str">
        <f>IFERROR(VLOOKUP($B5597,APガラス性能一覧!$A$2:$M$6097,9,0),"")</f>
        <v/>
      </c>
      <c r="K5597" s="68" t="str">
        <f>IFERROR(VLOOKUP($B5597,APガラス性能一覧!$A$2:$M$6097,10,0),"")</f>
        <v/>
      </c>
      <c r="L5597" s="68" t="str">
        <f>IFERROR(VLOOKUP($B5597,APガラス性能一覧!$A$2:$M$6097,11,0),"")</f>
        <v/>
      </c>
      <c r="M5597" s="68" t="str">
        <f>IFERROR(VLOOKUP($B5597,APガラス性能一覧!$A$2:$M$6097,12,0),"")</f>
        <v/>
      </c>
      <c r="N5597" s="68" t="str">
        <f>IFERROR(VLOOKUP($B5597,APガラス性能一覧!$A$2:$M$6097,13,0),"")</f>
        <v/>
      </c>
    </row>
    <row r="5598" spans="2:14" x14ac:dyDescent="0.4">
      <c r="B5598" s="68" t="str">
        <f>IF($D$2="","",IF($E$2=0.65,IFERROR(IF(INDEX(APガラス性能一覧!A:A,MATCH(ROW(B5592),APガラス性能一覧!$O:$O,0))="","",INDEX(APガラス性能一覧!A:A,MATCH(ROW(B5592),APガラス性能一覧!$O:$O,0))),""),IFERROR(IF(INDEX(APガラス性能一覧!A:A,MATCH(ROW(B5592),APガラス性能一覧!$N:$N,0))="","",INDEX(APガラス性能一覧!A:A,MATCH(ROW(B5592),APガラス性能一覧!$N:$N,0))),"")))</f>
        <v/>
      </c>
      <c r="C5598" s="68" t="str">
        <f>IFERROR(VLOOKUP($B5598,APガラス性能一覧!$A$2:$M$6097,2,0),"")</f>
        <v/>
      </c>
      <c r="D5598" s="68" t="str">
        <f>IFERROR(VLOOKUP($B5598,APガラス性能一覧!$A$2:$M$6097,3,0),"")</f>
        <v/>
      </c>
      <c r="E5598" s="68" t="str">
        <f>IFERROR(VLOOKUP($B5598,APガラス性能一覧!$A$2:$M$6097,4,0),"")</f>
        <v/>
      </c>
      <c r="F5598" s="68" t="str">
        <f>IFERROR(VLOOKUP($B5598,APガラス性能一覧!$A$2:$M$6097,5,0),"")</f>
        <v/>
      </c>
      <c r="G5598" s="68" t="str">
        <f>IFERROR(VLOOKUP($B5598,APガラス性能一覧!$A$2:$M$6097,6,0),"")</f>
        <v/>
      </c>
      <c r="H5598" s="68" t="str">
        <f>IFERROR(VLOOKUP($B5598,APガラス性能一覧!$A$2:$M$6097,7,0),"")</f>
        <v/>
      </c>
      <c r="I5598" s="68" t="str">
        <f>IFERROR(VLOOKUP($B5598,APガラス性能一覧!$A$2:$M$6097,8,0),"")</f>
        <v/>
      </c>
      <c r="J5598" s="68" t="str">
        <f>IFERROR(VLOOKUP($B5598,APガラス性能一覧!$A$2:$M$6097,9,0),"")</f>
        <v/>
      </c>
      <c r="K5598" s="68" t="str">
        <f>IFERROR(VLOOKUP($B5598,APガラス性能一覧!$A$2:$M$6097,10,0),"")</f>
        <v/>
      </c>
      <c r="L5598" s="68" t="str">
        <f>IFERROR(VLOOKUP($B5598,APガラス性能一覧!$A$2:$M$6097,11,0),"")</f>
        <v/>
      </c>
      <c r="M5598" s="68" t="str">
        <f>IFERROR(VLOOKUP($B5598,APガラス性能一覧!$A$2:$M$6097,12,0),"")</f>
        <v/>
      </c>
      <c r="N5598" s="68" t="str">
        <f>IFERROR(VLOOKUP($B5598,APガラス性能一覧!$A$2:$M$6097,13,0),"")</f>
        <v/>
      </c>
    </row>
    <row r="5599" spans="2:14" x14ac:dyDescent="0.4">
      <c r="B5599" s="68" t="str">
        <f>IF($D$2="","",IF($E$2=0.65,IFERROR(IF(INDEX(APガラス性能一覧!A:A,MATCH(ROW(B5593),APガラス性能一覧!$O:$O,0))="","",INDEX(APガラス性能一覧!A:A,MATCH(ROW(B5593),APガラス性能一覧!$O:$O,0))),""),IFERROR(IF(INDEX(APガラス性能一覧!A:A,MATCH(ROW(B5593),APガラス性能一覧!$N:$N,0))="","",INDEX(APガラス性能一覧!A:A,MATCH(ROW(B5593),APガラス性能一覧!$N:$N,0))),"")))</f>
        <v/>
      </c>
      <c r="C5599" s="68" t="str">
        <f>IFERROR(VLOOKUP($B5599,APガラス性能一覧!$A$2:$M$6097,2,0),"")</f>
        <v/>
      </c>
      <c r="D5599" s="68" t="str">
        <f>IFERROR(VLOOKUP($B5599,APガラス性能一覧!$A$2:$M$6097,3,0),"")</f>
        <v/>
      </c>
      <c r="E5599" s="68" t="str">
        <f>IFERROR(VLOOKUP($B5599,APガラス性能一覧!$A$2:$M$6097,4,0),"")</f>
        <v/>
      </c>
      <c r="F5599" s="68" t="str">
        <f>IFERROR(VLOOKUP($B5599,APガラス性能一覧!$A$2:$M$6097,5,0),"")</f>
        <v/>
      </c>
      <c r="G5599" s="68" t="str">
        <f>IFERROR(VLOOKUP($B5599,APガラス性能一覧!$A$2:$M$6097,6,0),"")</f>
        <v/>
      </c>
      <c r="H5599" s="68" t="str">
        <f>IFERROR(VLOOKUP($B5599,APガラス性能一覧!$A$2:$M$6097,7,0),"")</f>
        <v/>
      </c>
      <c r="I5599" s="68" t="str">
        <f>IFERROR(VLOOKUP($B5599,APガラス性能一覧!$A$2:$M$6097,8,0),"")</f>
        <v/>
      </c>
      <c r="J5599" s="68" t="str">
        <f>IFERROR(VLOOKUP($B5599,APガラス性能一覧!$A$2:$M$6097,9,0),"")</f>
        <v/>
      </c>
      <c r="K5599" s="68" t="str">
        <f>IFERROR(VLOOKUP($B5599,APガラス性能一覧!$A$2:$M$6097,10,0),"")</f>
        <v/>
      </c>
      <c r="L5599" s="68" t="str">
        <f>IFERROR(VLOOKUP($B5599,APガラス性能一覧!$A$2:$M$6097,11,0),"")</f>
        <v/>
      </c>
      <c r="M5599" s="68" t="str">
        <f>IFERROR(VLOOKUP($B5599,APガラス性能一覧!$A$2:$M$6097,12,0),"")</f>
        <v/>
      </c>
      <c r="N5599" s="68" t="str">
        <f>IFERROR(VLOOKUP($B5599,APガラス性能一覧!$A$2:$M$6097,13,0),"")</f>
        <v/>
      </c>
    </row>
    <row r="5600" spans="2:14" x14ac:dyDescent="0.4">
      <c r="B5600" s="68" t="str">
        <f>IF($D$2="","",IF($E$2=0.65,IFERROR(IF(INDEX(APガラス性能一覧!A:A,MATCH(ROW(B5594),APガラス性能一覧!$O:$O,0))="","",INDEX(APガラス性能一覧!A:A,MATCH(ROW(B5594),APガラス性能一覧!$O:$O,0))),""),IFERROR(IF(INDEX(APガラス性能一覧!A:A,MATCH(ROW(B5594),APガラス性能一覧!$N:$N,0))="","",INDEX(APガラス性能一覧!A:A,MATCH(ROW(B5594),APガラス性能一覧!$N:$N,0))),"")))</f>
        <v/>
      </c>
      <c r="C5600" s="68" t="str">
        <f>IFERROR(VLOOKUP($B5600,APガラス性能一覧!$A$2:$M$6097,2,0),"")</f>
        <v/>
      </c>
      <c r="D5600" s="68" t="str">
        <f>IFERROR(VLOOKUP($B5600,APガラス性能一覧!$A$2:$M$6097,3,0),"")</f>
        <v/>
      </c>
      <c r="E5600" s="68" t="str">
        <f>IFERROR(VLOOKUP($B5600,APガラス性能一覧!$A$2:$M$6097,4,0),"")</f>
        <v/>
      </c>
      <c r="F5600" s="68" t="str">
        <f>IFERROR(VLOOKUP($B5600,APガラス性能一覧!$A$2:$M$6097,5,0),"")</f>
        <v/>
      </c>
      <c r="G5600" s="68" t="str">
        <f>IFERROR(VLOOKUP($B5600,APガラス性能一覧!$A$2:$M$6097,6,0),"")</f>
        <v/>
      </c>
      <c r="H5600" s="68" t="str">
        <f>IFERROR(VLOOKUP($B5600,APガラス性能一覧!$A$2:$M$6097,7,0),"")</f>
        <v/>
      </c>
      <c r="I5600" s="68" t="str">
        <f>IFERROR(VLOOKUP($B5600,APガラス性能一覧!$A$2:$M$6097,8,0),"")</f>
        <v/>
      </c>
      <c r="J5600" s="68" t="str">
        <f>IFERROR(VLOOKUP($B5600,APガラス性能一覧!$A$2:$M$6097,9,0),"")</f>
        <v/>
      </c>
      <c r="K5600" s="68" t="str">
        <f>IFERROR(VLOOKUP($B5600,APガラス性能一覧!$A$2:$M$6097,10,0),"")</f>
        <v/>
      </c>
      <c r="L5600" s="68" t="str">
        <f>IFERROR(VLOOKUP($B5600,APガラス性能一覧!$A$2:$M$6097,11,0),"")</f>
        <v/>
      </c>
      <c r="M5600" s="68" t="str">
        <f>IFERROR(VLOOKUP($B5600,APガラス性能一覧!$A$2:$M$6097,12,0),"")</f>
        <v/>
      </c>
      <c r="N5600" s="68" t="str">
        <f>IFERROR(VLOOKUP($B5600,APガラス性能一覧!$A$2:$M$6097,13,0),"")</f>
        <v/>
      </c>
    </row>
    <row r="5601" spans="2:14" x14ac:dyDescent="0.4">
      <c r="B5601" s="68" t="str">
        <f>IF($D$2="","",IF($E$2=0.65,IFERROR(IF(INDEX(APガラス性能一覧!A:A,MATCH(ROW(B5595),APガラス性能一覧!$O:$O,0))="","",INDEX(APガラス性能一覧!A:A,MATCH(ROW(B5595),APガラス性能一覧!$O:$O,0))),""),IFERROR(IF(INDEX(APガラス性能一覧!A:A,MATCH(ROW(B5595),APガラス性能一覧!$N:$N,0))="","",INDEX(APガラス性能一覧!A:A,MATCH(ROW(B5595),APガラス性能一覧!$N:$N,0))),"")))</f>
        <v/>
      </c>
      <c r="C5601" s="68" t="str">
        <f>IFERROR(VLOOKUP($B5601,APガラス性能一覧!$A$2:$M$6097,2,0),"")</f>
        <v/>
      </c>
      <c r="D5601" s="68" t="str">
        <f>IFERROR(VLOOKUP($B5601,APガラス性能一覧!$A$2:$M$6097,3,0),"")</f>
        <v/>
      </c>
      <c r="E5601" s="68" t="str">
        <f>IFERROR(VLOOKUP($B5601,APガラス性能一覧!$A$2:$M$6097,4,0),"")</f>
        <v/>
      </c>
      <c r="F5601" s="68" t="str">
        <f>IFERROR(VLOOKUP($B5601,APガラス性能一覧!$A$2:$M$6097,5,0),"")</f>
        <v/>
      </c>
      <c r="G5601" s="68" t="str">
        <f>IFERROR(VLOOKUP($B5601,APガラス性能一覧!$A$2:$M$6097,6,0),"")</f>
        <v/>
      </c>
      <c r="H5601" s="68" t="str">
        <f>IFERROR(VLOOKUP($B5601,APガラス性能一覧!$A$2:$M$6097,7,0),"")</f>
        <v/>
      </c>
      <c r="I5601" s="68" t="str">
        <f>IFERROR(VLOOKUP($B5601,APガラス性能一覧!$A$2:$M$6097,8,0),"")</f>
        <v/>
      </c>
      <c r="J5601" s="68" t="str">
        <f>IFERROR(VLOOKUP($B5601,APガラス性能一覧!$A$2:$M$6097,9,0),"")</f>
        <v/>
      </c>
      <c r="K5601" s="68" t="str">
        <f>IFERROR(VLOOKUP($B5601,APガラス性能一覧!$A$2:$M$6097,10,0),"")</f>
        <v/>
      </c>
      <c r="L5601" s="68" t="str">
        <f>IFERROR(VLOOKUP($B5601,APガラス性能一覧!$A$2:$M$6097,11,0),"")</f>
        <v/>
      </c>
      <c r="M5601" s="68" t="str">
        <f>IFERROR(VLOOKUP($B5601,APガラス性能一覧!$A$2:$M$6097,12,0),"")</f>
        <v/>
      </c>
      <c r="N5601" s="68" t="str">
        <f>IFERROR(VLOOKUP($B5601,APガラス性能一覧!$A$2:$M$6097,13,0),"")</f>
        <v/>
      </c>
    </row>
    <row r="5602" spans="2:14" x14ac:dyDescent="0.4">
      <c r="B5602" s="68" t="str">
        <f>IF($D$2="","",IF($E$2=0.65,IFERROR(IF(INDEX(APガラス性能一覧!A:A,MATCH(ROW(B5596),APガラス性能一覧!$O:$O,0))="","",INDEX(APガラス性能一覧!A:A,MATCH(ROW(B5596),APガラス性能一覧!$O:$O,0))),""),IFERROR(IF(INDEX(APガラス性能一覧!A:A,MATCH(ROW(B5596),APガラス性能一覧!$N:$N,0))="","",INDEX(APガラス性能一覧!A:A,MATCH(ROW(B5596),APガラス性能一覧!$N:$N,0))),"")))</f>
        <v/>
      </c>
      <c r="C5602" s="68" t="str">
        <f>IFERROR(VLOOKUP($B5602,APガラス性能一覧!$A$2:$M$6097,2,0),"")</f>
        <v/>
      </c>
      <c r="D5602" s="68" t="str">
        <f>IFERROR(VLOOKUP($B5602,APガラス性能一覧!$A$2:$M$6097,3,0),"")</f>
        <v/>
      </c>
      <c r="E5602" s="68" t="str">
        <f>IFERROR(VLOOKUP($B5602,APガラス性能一覧!$A$2:$M$6097,4,0),"")</f>
        <v/>
      </c>
      <c r="F5602" s="68" t="str">
        <f>IFERROR(VLOOKUP($B5602,APガラス性能一覧!$A$2:$M$6097,5,0),"")</f>
        <v/>
      </c>
      <c r="G5602" s="68" t="str">
        <f>IFERROR(VLOOKUP($B5602,APガラス性能一覧!$A$2:$M$6097,6,0),"")</f>
        <v/>
      </c>
      <c r="H5602" s="68" t="str">
        <f>IFERROR(VLOOKUP($B5602,APガラス性能一覧!$A$2:$M$6097,7,0),"")</f>
        <v/>
      </c>
      <c r="I5602" s="68" t="str">
        <f>IFERROR(VLOOKUP($B5602,APガラス性能一覧!$A$2:$M$6097,8,0),"")</f>
        <v/>
      </c>
      <c r="J5602" s="68" t="str">
        <f>IFERROR(VLOOKUP($B5602,APガラス性能一覧!$A$2:$M$6097,9,0),"")</f>
        <v/>
      </c>
      <c r="K5602" s="68" t="str">
        <f>IFERROR(VLOOKUP($B5602,APガラス性能一覧!$A$2:$M$6097,10,0),"")</f>
        <v/>
      </c>
      <c r="L5602" s="68" t="str">
        <f>IFERROR(VLOOKUP($B5602,APガラス性能一覧!$A$2:$M$6097,11,0),"")</f>
        <v/>
      </c>
      <c r="M5602" s="68" t="str">
        <f>IFERROR(VLOOKUP($B5602,APガラス性能一覧!$A$2:$M$6097,12,0),"")</f>
        <v/>
      </c>
      <c r="N5602" s="68" t="str">
        <f>IFERROR(VLOOKUP($B5602,APガラス性能一覧!$A$2:$M$6097,13,0),"")</f>
        <v/>
      </c>
    </row>
    <row r="5603" spans="2:14" x14ac:dyDescent="0.4">
      <c r="B5603" s="68" t="str">
        <f>IF($D$2="","",IF($E$2=0.65,IFERROR(IF(INDEX(APガラス性能一覧!A:A,MATCH(ROW(B5597),APガラス性能一覧!$O:$O,0))="","",INDEX(APガラス性能一覧!A:A,MATCH(ROW(B5597),APガラス性能一覧!$O:$O,0))),""),IFERROR(IF(INDEX(APガラス性能一覧!A:A,MATCH(ROW(B5597),APガラス性能一覧!$N:$N,0))="","",INDEX(APガラス性能一覧!A:A,MATCH(ROW(B5597),APガラス性能一覧!$N:$N,0))),"")))</f>
        <v/>
      </c>
      <c r="C5603" s="68" t="str">
        <f>IFERROR(VLOOKUP($B5603,APガラス性能一覧!$A$2:$M$6097,2,0),"")</f>
        <v/>
      </c>
      <c r="D5603" s="68" t="str">
        <f>IFERROR(VLOOKUP($B5603,APガラス性能一覧!$A$2:$M$6097,3,0),"")</f>
        <v/>
      </c>
      <c r="E5603" s="68" t="str">
        <f>IFERROR(VLOOKUP($B5603,APガラス性能一覧!$A$2:$M$6097,4,0),"")</f>
        <v/>
      </c>
      <c r="F5603" s="68" t="str">
        <f>IFERROR(VLOOKUP($B5603,APガラス性能一覧!$A$2:$M$6097,5,0),"")</f>
        <v/>
      </c>
      <c r="G5603" s="68" t="str">
        <f>IFERROR(VLOOKUP($B5603,APガラス性能一覧!$A$2:$M$6097,6,0),"")</f>
        <v/>
      </c>
      <c r="H5603" s="68" t="str">
        <f>IFERROR(VLOOKUP($B5603,APガラス性能一覧!$A$2:$M$6097,7,0),"")</f>
        <v/>
      </c>
      <c r="I5603" s="68" t="str">
        <f>IFERROR(VLOOKUP($B5603,APガラス性能一覧!$A$2:$M$6097,8,0),"")</f>
        <v/>
      </c>
      <c r="J5603" s="68" t="str">
        <f>IFERROR(VLOOKUP($B5603,APガラス性能一覧!$A$2:$M$6097,9,0),"")</f>
        <v/>
      </c>
      <c r="K5603" s="68" t="str">
        <f>IFERROR(VLOOKUP($B5603,APガラス性能一覧!$A$2:$M$6097,10,0),"")</f>
        <v/>
      </c>
      <c r="L5603" s="68" t="str">
        <f>IFERROR(VLOOKUP($B5603,APガラス性能一覧!$A$2:$M$6097,11,0),"")</f>
        <v/>
      </c>
      <c r="M5603" s="68" t="str">
        <f>IFERROR(VLOOKUP($B5603,APガラス性能一覧!$A$2:$M$6097,12,0),"")</f>
        <v/>
      </c>
      <c r="N5603" s="68" t="str">
        <f>IFERROR(VLOOKUP($B5603,APガラス性能一覧!$A$2:$M$6097,13,0),"")</f>
        <v/>
      </c>
    </row>
    <row r="5604" spans="2:14" x14ac:dyDescent="0.4">
      <c r="B5604" s="68" t="str">
        <f>IF($D$2="","",IF($E$2=0.65,IFERROR(IF(INDEX(APガラス性能一覧!A:A,MATCH(ROW(B5598),APガラス性能一覧!$O:$O,0))="","",INDEX(APガラス性能一覧!A:A,MATCH(ROW(B5598),APガラス性能一覧!$O:$O,0))),""),IFERROR(IF(INDEX(APガラス性能一覧!A:A,MATCH(ROW(B5598),APガラス性能一覧!$N:$N,0))="","",INDEX(APガラス性能一覧!A:A,MATCH(ROW(B5598),APガラス性能一覧!$N:$N,0))),"")))</f>
        <v/>
      </c>
      <c r="C5604" s="68" t="str">
        <f>IFERROR(VLOOKUP($B5604,APガラス性能一覧!$A$2:$M$6097,2,0),"")</f>
        <v/>
      </c>
      <c r="D5604" s="68" t="str">
        <f>IFERROR(VLOOKUP($B5604,APガラス性能一覧!$A$2:$M$6097,3,0),"")</f>
        <v/>
      </c>
      <c r="E5604" s="68" t="str">
        <f>IFERROR(VLOOKUP($B5604,APガラス性能一覧!$A$2:$M$6097,4,0),"")</f>
        <v/>
      </c>
      <c r="F5604" s="68" t="str">
        <f>IFERROR(VLOOKUP($B5604,APガラス性能一覧!$A$2:$M$6097,5,0),"")</f>
        <v/>
      </c>
      <c r="G5604" s="68" t="str">
        <f>IFERROR(VLOOKUP($B5604,APガラス性能一覧!$A$2:$M$6097,6,0),"")</f>
        <v/>
      </c>
      <c r="H5604" s="68" t="str">
        <f>IFERROR(VLOOKUP($B5604,APガラス性能一覧!$A$2:$M$6097,7,0),"")</f>
        <v/>
      </c>
      <c r="I5604" s="68" t="str">
        <f>IFERROR(VLOOKUP($B5604,APガラス性能一覧!$A$2:$M$6097,8,0),"")</f>
        <v/>
      </c>
      <c r="J5604" s="68" t="str">
        <f>IFERROR(VLOOKUP($B5604,APガラス性能一覧!$A$2:$M$6097,9,0),"")</f>
        <v/>
      </c>
      <c r="K5604" s="68" t="str">
        <f>IFERROR(VLOOKUP($B5604,APガラス性能一覧!$A$2:$M$6097,10,0),"")</f>
        <v/>
      </c>
      <c r="L5604" s="68" t="str">
        <f>IFERROR(VLOOKUP($B5604,APガラス性能一覧!$A$2:$M$6097,11,0),"")</f>
        <v/>
      </c>
      <c r="M5604" s="68" t="str">
        <f>IFERROR(VLOOKUP($B5604,APガラス性能一覧!$A$2:$M$6097,12,0),"")</f>
        <v/>
      </c>
      <c r="N5604" s="68" t="str">
        <f>IFERROR(VLOOKUP($B5604,APガラス性能一覧!$A$2:$M$6097,13,0),"")</f>
        <v/>
      </c>
    </row>
    <row r="5605" spans="2:14" x14ac:dyDescent="0.4">
      <c r="B5605" s="68" t="str">
        <f>IF($D$2="","",IF($E$2=0.65,IFERROR(IF(INDEX(APガラス性能一覧!A:A,MATCH(ROW(B5599),APガラス性能一覧!$O:$O,0))="","",INDEX(APガラス性能一覧!A:A,MATCH(ROW(B5599),APガラス性能一覧!$O:$O,0))),""),IFERROR(IF(INDEX(APガラス性能一覧!A:A,MATCH(ROW(B5599),APガラス性能一覧!$N:$N,0))="","",INDEX(APガラス性能一覧!A:A,MATCH(ROW(B5599),APガラス性能一覧!$N:$N,0))),"")))</f>
        <v/>
      </c>
      <c r="C5605" s="68" t="str">
        <f>IFERROR(VLOOKUP($B5605,APガラス性能一覧!$A$2:$M$6097,2,0),"")</f>
        <v/>
      </c>
      <c r="D5605" s="68" t="str">
        <f>IFERROR(VLOOKUP($B5605,APガラス性能一覧!$A$2:$M$6097,3,0),"")</f>
        <v/>
      </c>
      <c r="E5605" s="68" t="str">
        <f>IFERROR(VLOOKUP($B5605,APガラス性能一覧!$A$2:$M$6097,4,0),"")</f>
        <v/>
      </c>
      <c r="F5605" s="68" t="str">
        <f>IFERROR(VLOOKUP($B5605,APガラス性能一覧!$A$2:$M$6097,5,0),"")</f>
        <v/>
      </c>
      <c r="G5605" s="68" t="str">
        <f>IFERROR(VLOOKUP($B5605,APガラス性能一覧!$A$2:$M$6097,6,0),"")</f>
        <v/>
      </c>
      <c r="H5605" s="68" t="str">
        <f>IFERROR(VLOOKUP($B5605,APガラス性能一覧!$A$2:$M$6097,7,0),"")</f>
        <v/>
      </c>
      <c r="I5605" s="68" t="str">
        <f>IFERROR(VLOOKUP($B5605,APガラス性能一覧!$A$2:$M$6097,8,0),"")</f>
        <v/>
      </c>
      <c r="J5605" s="68" t="str">
        <f>IFERROR(VLOOKUP($B5605,APガラス性能一覧!$A$2:$M$6097,9,0),"")</f>
        <v/>
      </c>
      <c r="K5605" s="68" t="str">
        <f>IFERROR(VLOOKUP($B5605,APガラス性能一覧!$A$2:$M$6097,10,0),"")</f>
        <v/>
      </c>
      <c r="L5605" s="68" t="str">
        <f>IFERROR(VLOOKUP($B5605,APガラス性能一覧!$A$2:$M$6097,11,0),"")</f>
        <v/>
      </c>
      <c r="M5605" s="68" t="str">
        <f>IFERROR(VLOOKUP($B5605,APガラス性能一覧!$A$2:$M$6097,12,0),"")</f>
        <v/>
      </c>
      <c r="N5605" s="68" t="str">
        <f>IFERROR(VLOOKUP($B5605,APガラス性能一覧!$A$2:$M$6097,13,0),"")</f>
        <v/>
      </c>
    </row>
    <row r="5606" spans="2:14" x14ac:dyDescent="0.4">
      <c r="B5606" s="68" t="str">
        <f>IF($D$2="","",IF($E$2=0.65,IFERROR(IF(INDEX(APガラス性能一覧!A:A,MATCH(ROW(B5600),APガラス性能一覧!$O:$O,0))="","",INDEX(APガラス性能一覧!A:A,MATCH(ROW(B5600),APガラス性能一覧!$O:$O,0))),""),IFERROR(IF(INDEX(APガラス性能一覧!A:A,MATCH(ROW(B5600),APガラス性能一覧!$N:$N,0))="","",INDEX(APガラス性能一覧!A:A,MATCH(ROW(B5600),APガラス性能一覧!$N:$N,0))),"")))</f>
        <v/>
      </c>
      <c r="C5606" s="68" t="str">
        <f>IFERROR(VLOOKUP($B5606,APガラス性能一覧!$A$2:$M$6097,2,0),"")</f>
        <v/>
      </c>
      <c r="D5606" s="68" t="str">
        <f>IFERROR(VLOOKUP($B5606,APガラス性能一覧!$A$2:$M$6097,3,0),"")</f>
        <v/>
      </c>
      <c r="E5606" s="68" t="str">
        <f>IFERROR(VLOOKUP($B5606,APガラス性能一覧!$A$2:$M$6097,4,0),"")</f>
        <v/>
      </c>
      <c r="F5606" s="68" t="str">
        <f>IFERROR(VLOOKUP($B5606,APガラス性能一覧!$A$2:$M$6097,5,0),"")</f>
        <v/>
      </c>
      <c r="G5606" s="68" t="str">
        <f>IFERROR(VLOOKUP($B5606,APガラス性能一覧!$A$2:$M$6097,6,0),"")</f>
        <v/>
      </c>
      <c r="H5606" s="68" t="str">
        <f>IFERROR(VLOOKUP($B5606,APガラス性能一覧!$A$2:$M$6097,7,0),"")</f>
        <v/>
      </c>
      <c r="I5606" s="68" t="str">
        <f>IFERROR(VLOOKUP($B5606,APガラス性能一覧!$A$2:$M$6097,8,0),"")</f>
        <v/>
      </c>
      <c r="J5606" s="68" t="str">
        <f>IFERROR(VLOOKUP($B5606,APガラス性能一覧!$A$2:$M$6097,9,0),"")</f>
        <v/>
      </c>
      <c r="K5606" s="68" t="str">
        <f>IFERROR(VLOOKUP($B5606,APガラス性能一覧!$A$2:$M$6097,10,0),"")</f>
        <v/>
      </c>
      <c r="L5606" s="68" t="str">
        <f>IFERROR(VLOOKUP($B5606,APガラス性能一覧!$A$2:$M$6097,11,0),"")</f>
        <v/>
      </c>
      <c r="M5606" s="68" t="str">
        <f>IFERROR(VLOOKUP($B5606,APガラス性能一覧!$A$2:$M$6097,12,0),"")</f>
        <v/>
      </c>
      <c r="N5606" s="68" t="str">
        <f>IFERROR(VLOOKUP($B5606,APガラス性能一覧!$A$2:$M$6097,13,0),"")</f>
        <v/>
      </c>
    </row>
    <row r="5607" spans="2:14" x14ac:dyDescent="0.4">
      <c r="B5607" s="68" t="str">
        <f>IF($D$2="","",IF($E$2=0.65,IFERROR(IF(INDEX(APガラス性能一覧!A:A,MATCH(ROW(B5601),APガラス性能一覧!$O:$O,0))="","",INDEX(APガラス性能一覧!A:A,MATCH(ROW(B5601),APガラス性能一覧!$O:$O,0))),""),IFERROR(IF(INDEX(APガラス性能一覧!A:A,MATCH(ROW(B5601),APガラス性能一覧!$N:$N,0))="","",INDEX(APガラス性能一覧!A:A,MATCH(ROW(B5601),APガラス性能一覧!$N:$N,0))),"")))</f>
        <v/>
      </c>
      <c r="C5607" s="68" t="str">
        <f>IFERROR(VLOOKUP($B5607,APガラス性能一覧!$A$2:$M$6097,2,0),"")</f>
        <v/>
      </c>
      <c r="D5607" s="68" t="str">
        <f>IFERROR(VLOOKUP($B5607,APガラス性能一覧!$A$2:$M$6097,3,0),"")</f>
        <v/>
      </c>
      <c r="E5607" s="68" t="str">
        <f>IFERROR(VLOOKUP($B5607,APガラス性能一覧!$A$2:$M$6097,4,0),"")</f>
        <v/>
      </c>
      <c r="F5607" s="68" t="str">
        <f>IFERROR(VLOOKUP($B5607,APガラス性能一覧!$A$2:$M$6097,5,0),"")</f>
        <v/>
      </c>
      <c r="G5607" s="68" t="str">
        <f>IFERROR(VLOOKUP($B5607,APガラス性能一覧!$A$2:$M$6097,6,0),"")</f>
        <v/>
      </c>
      <c r="H5607" s="68" t="str">
        <f>IFERROR(VLOOKUP($B5607,APガラス性能一覧!$A$2:$M$6097,7,0),"")</f>
        <v/>
      </c>
      <c r="I5607" s="68" t="str">
        <f>IFERROR(VLOOKUP($B5607,APガラス性能一覧!$A$2:$M$6097,8,0),"")</f>
        <v/>
      </c>
      <c r="J5607" s="68" t="str">
        <f>IFERROR(VLOOKUP($B5607,APガラス性能一覧!$A$2:$M$6097,9,0),"")</f>
        <v/>
      </c>
      <c r="K5607" s="68" t="str">
        <f>IFERROR(VLOOKUP($B5607,APガラス性能一覧!$A$2:$M$6097,10,0),"")</f>
        <v/>
      </c>
      <c r="L5607" s="68" t="str">
        <f>IFERROR(VLOOKUP($B5607,APガラス性能一覧!$A$2:$M$6097,11,0),"")</f>
        <v/>
      </c>
      <c r="M5607" s="68" t="str">
        <f>IFERROR(VLOOKUP($B5607,APガラス性能一覧!$A$2:$M$6097,12,0),"")</f>
        <v/>
      </c>
      <c r="N5607" s="68" t="str">
        <f>IFERROR(VLOOKUP($B5607,APガラス性能一覧!$A$2:$M$6097,13,0),"")</f>
        <v/>
      </c>
    </row>
    <row r="5608" spans="2:14" x14ac:dyDescent="0.4">
      <c r="B5608" s="68" t="str">
        <f>IF($D$2="","",IF($E$2=0.65,IFERROR(IF(INDEX(APガラス性能一覧!A:A,MATCH(ROW(B5602),APガラス性能一覧!$O:$O,0))="","",INDEX(APガラス性能一覧!A:A,MATCH(ROW(B5602),APガラス性能一覧!$O:$O,0))),""),IFERROR(IF(INDEX(APガラス性能一覧!A:A,MATCH(ROW(B5602),APガラス性能一覧!$N:$N,0))="","",INDEX(APガラス性能一覧!A:A,MATCH(ROW(B5602),APガラス性能一覧!$N:$N,0))),"")))</f>
        <v/>
      </c>
      <c r="C5608" s="68" t="str">
        <f>IFERROR(VLOOKUP($B5608,APガラス性能一覧!$A$2:$M$6097,2,0),"")</f>
        <v/>
      </c>
      <c r="D5608" s="68" t="str">
        <f>IFERROR(VLOOKUP($B5608,APガラス性能一覧!$A$2:$M$6097,3,0),"")</f>
        <v/>
      </c>
      <c r="E5608" s="68" t="str">
        <f>IFERROR(VLOOKUP($B5608,APガラス性能一覧!$A$2:$M$6097,4,0),"")</f>
        <v/>
      </c>
      <c r="F5608" s="68" t="str">
        <f>IFERROR(VLOOKUP($B5608,APガラス性能一覧!$A$2:$M$6097,5,0),"")</f>
        <v/>
      </c>
      <c r="G5608" s="68" t="str">
        <f>IFERROR(VLOOKUP($B5608,APガラス性能一覧!$A$2:$M$6097,6,0),"")</f>
        <v/>
      </c>
      <c r="H5608" s="68" t="str">
        <f>IFERROR(VLOOKUP($B5608,APガラス性能一覧!$A$2:$M$6097,7,0),"")</f>
        <v/>
      </c>
      <c r="I5608" s="68" t="str">
        <f>IFERROR(VLOOKUP($B5608,APガラス性能一覧!$A$2:$M$6097,8,0),"")</f>
        <v/>
      </c>
      <c r="J5608" s="68" t="str">
        <f>IFERROR(VLOOKUP($B5608,APガラス性能一覧!$A$2:$M$6097,9,0),"")</f>
        <v/>
      </c>
      <c r="K5608" s="68" t="str">
        <f>IFERROR(VLOOKUP($B5608,APガラス性能一覧!$A$2:$M$6097,10,0),"")</f>
        <v/>
      </c>
      <c r="L5608" s="68" t="str">
        <f>IFERROR(VLOOKUP($B5608,APガラス性能一覧!$A$2:$M$6097,11,0),"")</f>
        <v/>
      </c>
      <c r="M5608" s="68" t="str">
        <f>IFERROR(VLOOKUP($B5608,APガラス性能一覧!$A$2:$M$6097,12,0),"")</f>
        <v/>
      </c>
      <c r="N5608" s="68" t="str">
        <f>IFERROR(VLOOKUP($B5608,APガラス性能一覧!$A$2:$M$6097,13,0),"")</f>
        <v/>
      </c>
    </row>
    <row r="5609" spans="2:14" x14ac:dyDescent="0.4">
      <c r="B5609" s="68" t="str">
        <f>IF($D$2="","",IF($E$2=0.65,IFERROR(IF(INDEX(APガラス性能一覧!A:A,MATCH(ROW(B5603),APガラス性能一覧!$O:$O,0))="","",INDEX(APガラス性能一覧!A:A,MATCH(ROW(B5603),APガラス性能一覧!$O:$O,0))),""),IFERROR(IF(INDEX(APガラス性能一覧!A:A,MATCH(ROW(B5603),APガラス性能一覧!$N:$N,0))="","",INDEX(APガラス性能一覧!A:A,MATCH(ROW(B5603),APガラス性能一覧!$N:$N,0))),"")))</f>
        <v/>
      </c>
      <c r="C5609" s="68" t="str">
        <f>IFERROR(VLOOKUP($B5609,APガラス性能一覧!$A$2:$M$6097,2,0),"")</f>
        <v/>
      </c>
      <c r="D5609" s="68" t="str">
        <f>IFERROR(VLOOKUP($B5609,APガラス性能一覧!$A$2:$M$6097,3,0),"")</f>
        <v/>
      </c>
      <c r="E5609" s="68" t="str">
        <f>IFERROR(VLOOKUP($B5609,APガラス性能一覧!$A$2:$M$6097,4,0),"")</f>
        <v/>
      </c>
      <c r="F5609" s="68" t="str">
        <f>IFERROR(VLOOKUP($B5609,APガラス性能一覧!$A$2:$M$6097,5,0),"")</f>
        <v/>
      </c>
      <c r="G5609" s="68" t="str">
        <f>IFERROR(VLOOKUP($B5609,APガラス性能一覧!$A$2:$M$6097,6,0),"")</f>
        <v/>
      </c>
      <c r="H5609" s="68" t="str">
        <f>IFERROR(VLOOKUP($B5609,APガラス性能一覧!$A$2:$M$6097,7,0),"")</f>
        <v/>
      </c>
      <c r="I5609" s="68" t="str">
        <f>IFERROR(VLOOKUP($B5609,APガラス性能一覧!$A$2:$M$6097,8,0),"")</f>
        <v/>
      </c>
      <c r="J5609" s="68" t="str">
        <f>IFERROR(VLOOKUP($B5609,APガラス性能一覧!$A$2:$M$6097,9,0),"")</f>
        <v/>
      </c>
      <c r="K5609" s="68" t="str">
        <f>IFERROR(VLOOKUP($B5609,APガラス性能一覧!$A$2:$M$6097,10,0),"")</f>
        <v/>
      </c>
      <c r="L5609" s="68" t="str">
        <f>IFERROR(VLOOKUP($B5609,APガラス性能一覧!$A$2:$M$6097,11,0),"")</f>
        <v/>
      </c>
      <c r="M5609" s="68" t="str">
        <f>IFERROR(VLOOKUP($B5609,APガラス性能一覧!$A$2:$M$6097,12,0),"")</f>
        <v/>
      </c>
      <c r="N5609" s="68" t="str">
        <f>IFERROR(VLOOKUP($B5609,APガラス性能一覧!$A$2:$M$6097,13,0),"")</f>
        <v/>
      </c>
    </row>
    <row r="5610" spans="2:14" x14ac:dyDescent="0.4">
      <c r="B5610" s="68" t="str">
        <f>IF($D$2="","",IF($E$2=0.65,IFERROR(IF(INDEX(APガラス性能一覧!A:A,MATCH(ROW(B5604),APガラス性能一覧!$O:$O,0))="","",INDEX(APガラス性能一覧!A:A,MATCH(ROW(B5604),APガラス性能一覧!$O:$O,0))),""),IFERROR(IF(INDEX(APガラス性能一覧!A:A,MATCH(ROW(B5604),APガラス性能一覧!$N:$N,0))="","",INDEX(APガラス性能一覧!A:A,MATCH(ROW(B5604),APガラス性能一覧!$N:$N,0))),"")))</f>
        <v/>
      </c>
      <c r="C5610" s="68" t="str">
        <f>IFERROR(VLOOKUP($B5610,APガラス性能一覧!$A$2:$M$6097,2,0),"")</f>
        <v/>
      </c>
      <c r="D5610" s="68" t="str">
        <f>IFERROR(VLOOKUP($B5610,APガラス性能一覧!$A$2:$M$6097,3,0),"")</f>
        <v/>
      </c>
      <c r="E5610" s="68" t="str">
        <f>IFERROR(VLOOKUP($B5610,APガラス性能一覧!$A$2:$M$6097,4,0),"")</f>
        <v/>
      </c>
      <c r="F5610" s="68" t="str">
        <f>IFERROR(VLOOKUP($B5610,APガラス性能一覧!$A$2:$M$6097,5,0),"")</f>
        <v/>
      </c>
      <c r="G5610" s="68" t="str">
        <f>IFERROR(VLOOKUP($B5610,APガラス性能一覧!$A$2:$M$6097,6,0),"")</f>
        <v/>
      </c>
      <c r="H5610" s="68" t="str">
        <f>IFERROR(VLOOKUP($B5610,APガラス性能一覧!$A$2:$M$6097,7,0),"")</f>
        <v/>
      </c>
      <c r="I5610" s="68" t="str">
        <f>IFERROR(VLOOKUP($B5610,APガラス性能一覧!$A$2:$M$6097,8,0),"")</f>
        <v/>
      </c>
      <c r="J5610" s="68" t="str">
        <f>IFERROR(VLOOKUP($B5610,APガラス性能一覧!$A$2:$M$6097,9,0),"")</f>
        <v/>
      </c>
      <c r="K5610" s="68" t="str">
        <f>IFERROR(VLOOKUP($B5610,APガラス性能一覧!$A$2:$M$6097,10,0),"")</f>
        <v/>
      </c>
      <c r="L5610" s="68" t="str">
        <f>IFERROR(VLOOKUP($B5610,APガラス性能一覧!$A$2:$M$6097,11,0),"")</f>
        <v/>
      </c>
      <c r="M5610" s="68" t="str">
        <f>IFERROR(VLOOKUP($B5610,APガラス性能一覧!$A$2:$M$6097,12,0),"")</f>
        <v/>
      </c>
      <c r="N5610" s="68" t="str">
        <f>IFERROR(VLOOKUP($B5610,APガラス性能一覧!$A$2:$M$6097,13,0),"")</f>
        <v/>
      </c>
    </row>
    <row r="5611" spans="2:14" x14ac:dyDescent="0.4">
      <c r="B5611" s="68" t="str">
        <f>IF($D$2="","",IF($E$2=0.65,IFERROR(IF(INDEX(APガラス性能一覧!A:A,MATCH(ROW(B5605),APガラス性能一覧!$O:$O,0))="","",INDEX(APガラス性能一覧!A:A,MATCH(ROW(B5605),APガラス性能一覧!$O:$O,0))),""),IFERROR(IF(INDEX(APガラス性能一覧!A:A,MATCH(ROW(B5605),APガラス性能一覧!$N:$N,0))="","",INDEX(APガラス性能一覧!A:A,MATCH(ROW(B5605),APガラス性能一覧!$N:$N,0))),"")))</f>
        <v/>
      </c>
      <c r="C5611" s="68" t="str">
        <f>IFERROR(VLOOKUP($B5611,APガラス性能一覧!$A$2:$M$6097,2,0),"")</f>
        <v/>
      </c>
      <c r="D5611" s="68" t="str">
        <f>IFERROR(VLOOKUP($B5611,APガラス性能一覧!$A$2:$M$6097,3,0),"")</f>
        <v/>
      </c>
      <c r="E5611" s="68" t="str">
        <f>IFERROR(VLOOKUP($B5611,APガラス性能一覧!$A$2:$M$6097,4,0),"")</f>
        <v/>
      </c>
      <c r="F5611" s="68" t="str">
        <f>IFERROR(VLOOKUP($B5611,APガラス性能一覧!$A$2:$M$6097,5,0),"")</f>
        <v/>
      </c>
      <c r="G5611" s="68" t="str">
        <f>IFERROR(VLOOKUP($B5611,APガラス性能一覧!$A$2:$M$6097,6,0),"")</f>
        <v/>
      </c>
      <c r="H5611" s="68" t="str">
        <f>IFERROR(VLOOKUP($B5611,APガラス性能一覧!$A$2:$M$6097,7,0),"")</f>
        <v/>
      </c>
      <c r="I5611" s="68" t="str">
        <f>IFERROR(VLOOKUP($B5611,APガラス性能一覧!$A$2:$M$6097,8,0),"")</f>
        <v/>
      </c>
      <c r="J5611" s="68" t="str">
        <f>IFERROR(VLOOKUP($B5611,APガラス性能一覧!$A$2:$M$6097,9,0),"")</f>
        <v/>
      </c>
      <c r="K5611" s="68" t="str">
        <f>IFERROR(VLOOKUP($B5611,APガラス性能一覧!$A$2:$M$6097,10,0),"")</f>
        <v/>
      </c>
      <c r="L5611" s="68" t="str">
        <f>IFERROR(VLOOKUP($B5611,APガラス性能一覧!$A$2:$M$6097,11,0),"")</f>
        <v/>
      </c>
      <c r="M5611" s="68" t="str">
        <f>IFERROR(VLOOKUP($B5611,APガラス性能一覧!$A$2:$M$6097,12,0),"")</f>
        <v/>
      </c>
      <c r="N5611" s="68" t="str">
        <f>IFERROR(VLOOKUP($B5611,APガラス性能一覧!$A$2:$M$6097,13,0),"")</f>
        <v/>
      </c>
    </row>
    <row r="5612" spans="2:14" x14ac:dyDescent="0.4">
      <c r="B5612" s="68" t="str">
        <f>IF($D$2="","",IF($E$2=0.65,IFERROR(IF(INDEX(APガラス性能一覧!A:A,MATCH(ROW(B5606),APガラス性能一覧!$O:$O,0))="","",INDEX(APガラス性能一覧!A:A,MATCH(ROW(B5606),APガラス性能一覧!$O:$O,0))),""),IFERROR(IF(INDEX(APガラス性能一覧!A:A,MATCH(ROW(B5606),APガラス性能一覧!$N:$N,0))="","",INDEX(APガラス性能一覧!A:A,MATCH(ROW(B5606),APガラス性能一覧!$N:$N,0))),"")))</f>
        <v/>
      </c>
      <c r="C5612" s="68" t="str">
        <f>IFERROR(VLOOKUP($B5612,APガラス性能一覧!$A$2:$M$6097,2,0),"")</f>
        <v/>
      </c>
      <c r="D5612" s="68" t="str">
        <f>IFERROR(VLOOKUP($B5612,APガラス性能一覧!$A$2:$M$6097,3,0),"")</f>
        <v/>
      </c>
      <c r="E5612" s="68" t="str">
        <f>IFERROR(VLOOKUP($B5612,APガラス性能一覧!$A$2:$M$6097,4,0),"")</f>
        <v/>
      </c>
      <c r="F5612" s="68" t="str">
        <f>IFERROR(VLOOKUP($B5612,APガラス性能一覧!$A$2:$M$6097,5,0),"")</f>
        <v/>
      </c>
      <c r="G5612" s="68" t="str">
        <f>IFERROR(VLOOKUP($B5612,APガラス性能一覧!$A$2:$M$6097,6,0),"")</f>
        <v/>
      </c>
      <c r="H5612" s="68" t="str">
        <f>IFERROR(VLOOKUP($B5612,APガラス性能一覧!$A$2:$M$6097,7,0),"")</f>
        <v/>
      </c>
      <c r="I5612" s="68" t="str">
        <f>IFERROR(VLOOKUP($B5612,APガラス性能一覧!$A$2:$M$6097,8,0),"")</f>
        <v/>
      </c>
      <c r="J5612" s="68" t="str">
        <f>IFERROR(VLOOKUP($B5612,APガラス性能一覧!$A$2:$M$6097,9,0),"")</f>
        <v/>
      </c>
      <c r="K5612" s="68" t="str">
        <f>IFERROR(VLOOKUP($B5612,APガラス性能一覧!$A$2:$M$6097,10,0),"")</f>
        <v/>
      </c>
      <c r="L5612" s="68" t="str">
        <f>IFERROR(VLOOKUP($B5612,APガラス性能一覧!$A$2:$M$6097,11,0),"")</f>
        <v/>
      </c>
      <c r="M5612" s="68" t="str">
        <f>IFERROR(VLOOKUP($B5612,APガラス性能一覧!$A$2:$M$6097,12,0),"")</f>
        <v/>
      </c>
      <c r="N5612" s="68" t="str">
        <f>IFERROR(VLOOKUP($B5612,APガラス性能一覧!$A$2:$M$6097,13,0),"")</f>
        <v/>
      </c>
    </row>
    <row r="5613" spans="2:14" x14ac:dyDescent="0.4">
      <c r="B5613" s="68" t="str">
        <f>IF($D$2="","",IF($E$2=0.65,IFERROR(IF(INDEX(APガラス性能一覧!A:A,MATCH(ROW(B5607),APガラス性能一覧!$O:$O,0))="","",INDEX(APガラス性能一覧!A:A,MATCH(ROW(B5607),APガラス性能一覧!$O:$O,0))),""),IFERROR(IF(INDEX(APガラス性能一覧!A:A,MATCH(ROW(B5607),APガラス性能一覧!$N:$N,0))="","",INDEX(APガラス性能一覧!A:A,MATCH(ROW(B5607),APガラス性能一覧!$N:$N,0))),"")))</f>
        <v/>
      </c>
      <c r="C5613" s="68" t="str">
        <f>IFERROR(VLOOKUP($B5613,APガラス性能一覧!$A$2:$M$6097,2,0),"")</f>
        <v/>
      </c>
      <c r="D5613" s="68" t="str">
        <f>IFERROR(VLOOKUP($B5613,APガラス性能一覧!$A$2:$M$6097,3,0),"")</f>
        <v/>
      </c>
      <c r="E5613" s="68" t="str">
        <f>IFERROR(VLOOKUP($B5613,APガラス性能一覧!$A$2:$M$6097,4,0),"")</f>
        <v/>
      </c>
      <c r="F5613" s="68" t="str">
        <f>IFERROR(VLOOKUP($B5613,APガラス性能一覧!$A$2:$M$6097,5,0),"")</f>
        <v/>
      </c>
      <c r="G5613" s="68" t="str">
        <f>IFERROR(VLOOKUP($B5613,APガラス性能一覧!$A$2:$M$6097,6,0),"")</f>
        <v/>
      </c>
      <c r="H5613" s="68" t="str">
        <f>IFERROR(VLOOKUP($B5613,APガラス性能一覧!$A$2:$M$6097,7,0),"")</f>
        <v/>
      </c>
      <c r="I5613" s="68" t="str">
        <f>IFERROR(VLOOKUP($B5613,APガラス性能一覧!$A$2:$M$6097,8,0),"")</f>
        <v/>
      </c>
      <c r="J5613" s="68" t="str">
        <f>IFERROR(VLOOKUP($B5613,APガラス性能一覧!$A$2:$M$6097,9,0),"")</f>
        <v/>
      </c>
      <c r="K5613" s="68" t="str">
        <f>IFERROR(VLOOKUP($B5613,APガラス性能一覧!$A$2:$M$6097,10,0),"")</f>
        <v/>
      </c>
      <c r="L5613" s="68" t="str">
        <f>IFERROR(VLOOKUP($B5613,APガラス性能一覧!$A$2:$M$6097,11,0),"")</f>
        <v/>
      </c>
      <c r="M5613" s="68" t="str">
        <f>IFERROR(VLOOKUP($B5613,APガラス性能一覧!$A$2:$M$6097,12,0),"")</f>
        <v/>
      </c>
      <c r="N5613" s="68" t="str">
        <f>IFERROR(VLOOKUP($B5613,APガラス性能一覧!$A$2:$M$6097,13,0),"")</f>
        <v/>
      </c>
    </row>
    <row r="5614" spans="2:14" x14ac:dyDescent="0.4">
      <c r="B5614" s="68" t="str">
        <f>IF($D$2="","",IF($E$2=0.65,IFERROR(IF(INDEX(APガラス性能一覧!A:A,MATCH(ROW(B5608),APガラス性能一覧!$O:$O,0))="","",INDEX(APガラス性能一覧!A:A,MATCH(ROW(B5608),APガラス性能一覧!$O:$O,0))),""),IFERROR(IF(INDEX(APガラス性能一覧!A:A,MATCH(ROW(B5608),APガラス性能一覧!$N:$N,0))="","",INDEX(APガラス性能一覧!A:A,MATCH(ROW(B5608),APガラス性能一覧!$N:$N,0))),"")))</f>
        <v/>
      </c>
      <c r="C5614" s="68" t="str">
        <f>IFERROR(VLOOKUP($B5614,APガラス性能一覧!$A$2:$M$6097,2,0),"")</f>
        <v/>
      </c>
      <c r="D5614" s="68" t="str">
        <f>IFERROR(VLOOKUP($B5614,APガラス性能一覧!$A$2:$M$6097,3,0),"")</f>
        <v/>
      </c>
      <c r="E5614" s="68" t="str">
        <f>IFERROR(VLOOKUP($B5614,APガラス性能一覧!$A$2:$M$6097,4,0),"")</f>
        <v/>
      </c>
      <c r="F5614" s="68" t="str">
        <f>IFERROR(VLOOKUP($B5614,APガラス性能一覧!$A$2:$M$6097,5,0),"")</f>
        <v/>
      </c>
      <c r="G5614" s="68" t="str">
        <f>IFERROR(VLOOKUP($B5614,APガラス性能一覧!$A$2:$M$6097,6,0),"")</f>
        <v/>
      </c>
      <c r="H5614" s="68" t="str">
        <f>IFERROR(VLOOKUP($B5614,APガラス性能一覧!$A$2:$M$6097,7,0),"")</f>
        <v/>
      </c>
      <c r="I5614" s="68" t="str">
        <f>IFERROR(VLOOKUP($B5614,APガラス性能一覧!$A$2:$M$6097,8,0),"")</f>
        <v/>
      </c>
      <c r="J5614" s="68" t="str">
        <f>IFERROR(VLOOKUP($B5614,APガラス性能一覧!$A$2:$M$6097,9,0),"")</f>
        <v/>
      </c>
      <c r="K5614" s="68" t="str">
        <f>IFERROR(VLOOKUP($B5614,APガラス性能一覧!$A$2:$M$6097,10,0),"")</f>
        <v/>
      </c>
      <c r="L5614" s="68" t="str">
        <f>IFERROR(VLOOKUP($B5614,APガラス性能一覧!$A$2:$M$6097,11,0),"")</f>
        <v/>
      </c>
      <c r="M5614" s="68" t="str">
        <f>IFERROR(VLOOKUP($B5614,APガラス性能一覧!$A$2:$M$6097,12,0),"")</f>
        <v/>
      </c>
      <c r="N5614" s="68" t="str">
        <f>IFERROR(VLOOKUP($B5614,APガラス性能一覧!$A$2:$M$6097,13,0),"")</f>
        <v/>
      </c>
    </row>
    <row r="5615" spans="2:14" x14ac:dyDescent="0.4">
      <c r="B5615" s="68" t="str">
        <f>IF($D$2="","",IF($E$2=0.65,IFERROR(IF(INDEX(APガラス性能一覧!A:A,MATCH(ROW(B5609),APガラス性能一覧!$O:$O,0))="","",INDEX(APガラス性能一覧!A:A,MATCH(ROW(B5609),APガラス性能一覧!$O:$O,0))),""),IFERROR(IF(INDEX(APガラス性能一覧!A:A,MATCH(ROW(B5609),APガラス性能一覧!$N:$N,0))="","",INDEX(APガラス性能一覧!A:A,MATCH(ROW(B5609),APガラス性能一覧!$N:$N,0))),"")))</f>
        <v/>
      </c>
      <c r="C5615" s="68" t="str">
        <f>IFERROR(VLOOKUP($B5615,APガラス性能一覧!$A$2:$M$6097,2,0),"")</f>
        <v/>
      </c>
      <c r="D5615" s="68" t="str">
        <f>IFERROR(VLOOKUP($B5615,APガラス性能一覧!$A$2:$M$6097,3,0),"")</f>
        <v/>
      </c>
      <c r="E5615" s="68" t="str">
        <f>IFERROR(VLOOKUP($B5615,APガラス性能一覧!$A$2:$M$6097,4,0),"")</f>
        <v/>
      </c>
      <c r="F5615" s="68" t="str">
        <f>IFERROR(VLOOKUP($B5615,APガラス性能一覧!$A$2:$M$6097,5,0),"")</f>
        <v/>
      </c>
      <c r="G5615" s="68" t="str">
        <f>IFERROR(VLOOKUP($B5615,APガラス性能一覧!$A$2:$M$6097,6,0),"")</f>
        <v/>
      </c>
      <c r="H5615" s="68" t="str">
        <f>IFERROR(VLOOKUP($B5615,APガラス性能一覧!$A$2:$M$6097,7,0),"")</f>
        <v/>
      </c>
      <c r="I5615" s="68" t="str">
        <f>IFERROR(VLOOKUP($B5615,APガラス性能一覧!$A$2:$M$6097,8,0),"")</f>
        <v/>
      </c>
      <c r="J5615" s="68" t="str">
        <f>IFERROR(VLOOKUP($B5615,APガラス性能一覧!$A$2:$M$6097,9,0),"")</f>
        <v/>
      </c>
      <c r="K5615" s="68" t="str">
        <f>IFERROR(VLOOKUP($B5615,APガラス性能一覧!$A$2:$M$6097,10,0),"")</f>
        <v/>
      </c>
      <c r="L5615" s="68" t="str">
        <f>IFERROR(VLOOKUP($B5615,APガラス性能一覧!$A$2:$M$6097,11,0),"")</f>
        <v/>
      </c>
      <c r="M5615" s="68" t="str">
        <f>IFERROR(VLOOKUP($B5615,APガラス性能一覧!$A$2:$M$6097,12,0),"")</f>
        <v/>
      </c>
      <c r="N5615" s="68" t="str">
        <f>IFERROR(VLOOKUP($B5615,APガラス性能一覧!$A$2:$M$6097,13,0),"")</f>
        <v/>
      </c>
    </row>
    <row r="5616" spans="2:14" x14ac:dyDescent="0.4">
      <c r="B5616" s="68" t="str">
        <f>IF($D$2="","",IF($E$2=0.65,IFERROR(IF(INDEX(APガラス性能一覧!A:A,MATCH(ROW(B5610),APガラス性能一覧!$O:$O,0))="","",INDEX(APガラス性能一覧!A:A,MATCH(ROW(B5610),APガラス性能一覧!$O:$O,0))),""),IFERROR(IF(INDEX(APガラス性能一覧!A:A,MATCH(ROW(B5610),APガラス性能一覧!$N:$N,0))="","",INDEX(APガラス性能一覧!A:A,MATCH(ROW(B5610),APガラス性能一覧!$N:$N,0))),"")))</f>
        <v/>
      </c>
      <c r="C5616" s="68" t="str">
        <f>IFERROR(VLOOKUP($B5616,APガラス性能一覧!$A$2:$M$6097,2,0),"")</f>
        <v/>
      </c>
      <c r="D5616" s="68" t="str">
        <f>IFERROR(VLOOKUP($B5616,APガラス性能一覧!$A$2:$M$6097,3,0),"")</f>
        <v/>
      </c>
      <c r="E5616" s="68" t="str">
        <f>IFERROR(VLOOKUP($B5616,APガラス性能一覧!$A$2:$M$6097,4,0),"")</f>
        <v/>
      </c>
      <c r="F5616" s="68" t="str">
        <f>IFERROR(VLOOKUP($B5616,APガラス性能一覧!$A$2:$M$6097,5,0),"")</f>
        <v/>
      </c>
      <c r="G5616" s="68" t="str">
        <f>IFERROR(VLOOKUP($B5616,APガラス性能一覧!$A$2:$M$6097,6,0),"")</f>
        <v/>
      </c>
      <c r="H5616" s="68" t="str">
        <f>IFERROR(VLOOKUP($B5616,APガラス性能一覧!$A$2:$M$6097,7,0),"")</f>
        <v/>
      </c>
      <c r="I5616" s="68" t="str">
        <f>IFERROR(VLOOKUP($B5616,APガラス性能一覧!$A$2:$M$6097,8,0),"")</f>
        <v/>
      </c>
      <c r="J5616" s="68" t="str">
        <f>IFERROR(VLOOKUP($B5616,APガラス性能一覧!$A$2:$M$6097,9,0),"")</f>
        <v/>
      </c>
      <c r="K5616" s="68" t="str">
        <f>IFERROR(VLOOKUP($B5616,APガラス性能一覧!$A$2:$M$6097,10,0),"")</f>
        <v/>
      </c>
      <c r="L5616" s="68" t="str">
        <f>IFERROR(VLOOKUP($B5616,APガラス性能一覧!$A$2:$M$6097,11,0),"")</f>
        <v/>
      </c>
      <c r="M5616" s="68" t="str">
        <f>IFERROR(VLOOKUP($B5616,APガラス性能一覧!$A$2:$M$6097,12,0),"")</f>
        <v/>
      </c>
      <c r="N5616" s="68" t="str">
        <f>IFERROR(VLOOKUP($B5616,APガラス性能一覧!$A$2:$M$6097,13,0),"")</f>
        <v/>
      </c>
    </row>
    <row r="5617" spans="2:14" x14ac:dyDescent="0.4">
      <c r="B5617" s="68" t="str">
        <f>IF($D$2="","",IF($E$2=0.65,IFERROR(IF(INDEX(APガラス性能一覧!A:A,MATCH(ROW(B5611),APガラス性能一覧!$O:$O,0))="","",INDEX(APガラス性能一覧!A:A,MATCH(ROW(B5611),APガラス性能一覧!$O:$O,0))),""),IFERROR(IF(INDEX(APガラス性能一覧!A:A,MATCH(ROW(B5611),APガラス性能一覧!$N:$N,0))="","",INDEX(APガラス性能一覧!A:A,MATCH(ROW(B5611),APガラス性能一覧!$N:$N,0))),"")))</f>
        <v/>
      </c>
      <c r="C5617" s="68" t="str">
        <f>IFERROR(VLOOKUP($B5617,APガラス性能一覧!$A$2:$M$6097,2,0),"")</f>
        <v/>
      </c>
      <c r="D5617" s="68" t="str">
        <f>IFERROR(VLOOKUP($B5617,APガラス性能一覧!$A$2:$M$6097,3,0),"")</f>
        <v/>
      </c>
      <c r="E5617" s="68" t="str">
        <f>IFERROR(VLOOKUP($B5617,APガラス性能一覧!$A$2:$M$6097,4,0),"")</f>
        <v/>
      </c>
      <c r="F5617" s="68" t="str">
        <f>IFERROR(VLOOKUP($B5617,APガラス性能一覧!$A$2:$M$6097,5,0),"")</f>
        <v/>
      </c>
      <c r="G5617" s="68" t="str">
        <f>IFERROR(VLOOKUP($B5617,APガラス性能一覧!$A$2:$M$6097,6,0),"")</f>
        <v/>
      </c>
      <c r="H5617" s="68" t="str">
        <f>IFERROR(VLOOKUP($B5617,APガラス性能一覧!$A$2:$M$6097,7,0),"")</f>
        <v/>
      </c>
      <c r="I5617" s="68" t="str">
        <f>IFERROR(VLOOKUP($B5617,APガラス性能一覧!$A$2:$M$6097,8,0),"")</f>
        <v/>
      </c>
      <c r="J5617" s="68" t="str">
        <f>IFERROR(VLOOKUP($B5617,APガラス性能一覧!$A$2:$M$6097,9,0),"")</f>
        <v/>
      </c>
      <c r="K5617" s="68" t="str">
        <f>IFERROR(VLOOKUP($B5617,APガラス性能一覧!$A$2:$M$6097,10,0),"")</f>
        <v/>
      </c>
      <c r="L5617" s="68" t="str">
        <f>IFERROR(VLOOKUP($B5617,APガラス性能一覧!$A$2:$M$6097,11,0),"")</f>
        <v/>
      </c>
      <c r="M5617" s="68" t="str">
        <f>IFERROR(VLOOKUP($B5617,APガラス性能一覧!$A$2:$M$6097,12,0),"")</f>
        <v/>
      </c>
      <c r="N5617" s="68" t="str">
        <f>IFERROR(VLOOKUP($B5617,APガラス性能一覧!$A$2:$M$6097,13,0),"")</f>
        <v/>
      </c>
    </row>
    <row r="5618" spans="2:14" x14ac:dyDescent="0.4">
      <c r="B5618" s="68" t="str">
        <f>IF($D$2="","",IF($E$2=0.65,IFERROR(IF(INDEX(APガラス性能一覧!A:A,MATCH(ROW(B5612),APガラス性能一覧!$O:$O,0))="","",INDEX(APガラス性能一覧!A:A,MATCH(ROW(B5612),APガラス性能一覧!$O:$O,0))),""),IFERROR(IF(INDEX(APガラス性能一覧!A:A,MATCH(ROW(B5612),APガラス性能一覧!$N:$N,0))="","",INDEX(APガラス性能一覧!A:A,MATCH(ROW(B5612),APガラス性能一覧!$N:$N,0))),"")))</f>
        <v/>
      </c>
      <c r="C5618" s="68" t="str">
        <f>IFERROR(VLOOKUP($B5618,APガラス性能一覧!$A$2:$M$6097,2,0),"")</f>
        <v/>
      </c>
      <c r="D5618" s="68" t="str">
        <f>IFERROR(VLOOKUP($B5618,APガラス性能一覧!$A$2:$M$6097,3,0),"")</f>
        <v/>
      </c>
      <c r="E5618" s="68" t="str">
        <f>IFERROR(VLOOKUP($B5618,APガラス性能一覧!$A$2:$M$6097,4,0),"")</f>
        <v/>
      </c>
      <c r="F5618" s="68" t="str">
        <f>IFERROR(VLOOKUP($B5618,APガラス性能一覧!$A$2:$M$6097,5,0),"")</f>
        <v/>
      </c>
      <c r="G5618" s="68" t="str">
        <f>IFERROR(VLOOKUP($B5618,APガラス性能一覧!$A$2:$M$6097,6,0),"")</f>
        <v/>
      </c>
      <c r="H5618" s="68" t="str">
        <f>IFERROR(VLOOKUP($B5618,APガラス性能一覧!$A$2:$M$6097,7,0),"")</f>
        <v/>
      </c>
      <c r="I5618" s="68" t="str">
        <f>IFERROR(VLOOKUP($B5618,APガラス性能一覧!$A$2:$M$6097,8,0),"")</f>
        <v/>
      </c>
      <c r="J5618" s="68" t="str">
        <f>IFERROR(VLOOKUP($B5618,APガラス性能一覧!$A$2:$M$6097,9,0),"")</f>
        <v/>
      </c>
      <c r="K5618" s="68" t="str">
        <f>IFERROR(VLOOKUP($B5618,APガラス性能一覧!$A$2:$M$6097,10,0),"")</f>
        <v/>
      </c>
      <c r="L5618" s="68" t="str">
        <f>IFERROR(VLOOKUP($B5618,APガラス性能一覧!$A$2:$M$6097,11,0),"")</f>
        <v/>
      </c>
      <c r="M5618" s="68" t="str">
        <f>IFERROR(VLOOKUP($B5618,APガラス性能一覧!$A$2:$M$6097,12,0),"")</f>
        <v/>
      </c>
      <c r="N5618" s="68" t="str">
        <f>IFERROR(VLOOKUP($B5618,APガラス性能一覧!$A$2:$M$6097,13,0),"")</f>
        <v/>
      </c>
    </row>
    <row r="5619" spans="2:14" x14ac:dyDescent="0.4">
      <c r="B5619" s="68" t="str">
        <f>IF($D$2="","",IF($E$2=0.65,IFERROR(IF(INDEX(APガラス性能一覧!A:A,MATCH(ROW(B5613),APガラス性能一覧!$O:$O,0))="","",INDEX(APガラス性能一覧!A:A,MATCH(ROW(B5613),APガラス性能一覧!$O:$O,0))),""),IFERROR(IF(INDEX(APガラス性能一覧!A:A,MATCH(ROW(B5613),APガラス性能一覧!$N:$N,0))="","",INDEX(APガラス性能一覧!A:A,MATCH(ROW(B5613),APガラス性能一覧!$N:$N,0))),"")))</f>
        <v/>
      </c>
      <c r="C5619" s="68" t="str">
        <f>IFERROR(VLOOKUP($B5619,APガラス性能一覧!$A$2:$M$6097,2,0),"")</f>
        <v/>
      </c>
      <c r="D5619" s="68" t="str">
        <f>IFERROR(VLOOKUP($B5619,APガラス性能一覧!$A$2:$M$6097,3,0),"")</f>
        <v/>
      </c>
      <c r="E5619" s="68" t="str">
        <f>IFERROR(VLOOKUP($B5619,APガラス性能一覧!$A$2:$M$6097,4,0),"")</f>
        <v/>
      </c>
      <c r="F5619" s="68" t="str">
        <f>IFERROR(VLOOKUP($B5619,APガラス性能一覧!$A$2:$M$6097,5,0),"")</f>
        <v/>
      </c>
      <c r="G5619" s="68" t="str">
        <f>IFERROR(VLOOKUP($B5619,APガラス性能一覧!$A$2:$M$6097,6,0),"")</f>
        <v/>
      </c>
      <c r="H5619" s="68" t="str">
        <f>IFERROR(VLOOKUP($B5619,APガラス性能一覧!$A$2:$M$6097,7,0),"")</f>
        <v/>
      </c>
      <c r="I5619" s="68" t="str">
        <f>IFERROR(VLOOKUP($B5619,APガラス性能一覧!$A$2:$M$6097,8,0),"")</f>
        <v/>
      </c>
      <c r="J5619" s="68" t="str">
        <f>IFERROR(VLOOKUP($B5619,APガラス性能一覧!$A$2:$M$6097,9,0),"")</f>
        <v/>
      </c>
      <c r="K5619" s="68" t="str">
        <f>IFERROR(VLOOKUP($B5619,APガラス性能一覧!$A$2:$M$6097,10,0),"")</f>
        <v/>
      </c>
      <c r="L5619" s="68" t="str">
        <f>IFERROR(VLOOKUP($B5619,APガラス性能一覧!$A$2:$M$6097,11,0),"")</f>
        <v/>
      </c>
      <c r="M5619" s="68" t="str">
        <f>IFERROR(VLOOKUP($B5619,APガラス性能一覧!$A$2:$M$6097,12,0),"")</f>
        <v/>
      </c>
      <c r="N5619" s="68" t="str">
        <f>IFERROR(VLOOKUP($B5619,APガラス性能一覧!$A$2:$M$6097,13,0),"")</f>
        <v/>
      </c>
    </row>
    <row r="5620" spans="2:14" x14ac:dyDescent="0.4">
      <c r="B5620" s="68" t="str">
        <f>IF($D$2="","",IF($E$2=0.65,IFERROR(IF(INDEX(APガラス性能一覧!A:A,MATCH(ROW(B5614),APガラス性能一覧!$O:$O,0))="","",INDEX(APガラス性能一覧!A:A,MATCH(ROW(B5614),APガラス性能一覧!$O:$O,0))),""),IFERROR(IF(INDEX(APガラス性能一覧!A:A,MATCH(ROW(B5614),APガラス性能一覧!$N:$N,0))="","",INDEX(APガラス性能一覧!A:A,MATCH(ROW(B5614),APガラス性能一覧!$N:$N,0))),"")))</f>
        <v/>
      </c>
      <c r="C5620" s="68" t="str">
        <f>IFERROR(VLOOKUP($B5620,APガラス性能一覧!$A$2:$M$6097,2,0),"")</f>
        <v/>
      </c>
      <c r="D5620" s="68" t="str">
        <f>IFERROR(VLOOKUP($B5620,APガラス性能一覧!$A$2:$M$6097,3,0),"")</f>
        <v/>
      </c>
      <c r="E5620" s="68" t="str">
        <f>IFERROR(VLOOKUP($B5620,APガラス性能一覧!$A$2:$M$6097,4,0),"")</f>
        <v/>
      </c>
      <c r="F5620" s="68" t="str">
        <f>IFERROR(VLOOKUP($B5620,APガラス性能一覧!$A$2:$M$6097,5,0),"")</f>
        <v/>
      </c>
      <c r="G5620" s="68" t="str">
        <f>IFERROR(VLOOKUP($B5620,APガラス性能一覧!$A$2:$M$6097,6,0),"")</f>
        <v/>
      </c>
      <c r="H5620" s="68" t="str">
        <f>IFERROR(VLOOKUP($B5620,APガラス性能一覧!$A$2:$M$6097,7,0),"")</f>
        <v/>
      </c>
      <c r="I5620" s="68" t="str">
        <f>IFERROR(VLOOKUP($B5620,APガラス性能一覧!$A$2:$M$6097,8,0),"")</f>
        <v/>
      </c>
      <c r="J5620" s="68" t="str">
        <f>IFERROR(VLOOKUP($B5620,APガラス性能一覧!$A$2:$M$6097,9,0),"")</f>
        <v/>
      </c>
      <c r="K5620" s="68" t="str">
        <f>IFERROR(VLOOKUP($B5620,APガラス性能一覧!$A$2:$M$6097,10,0),"")</f>
        <v/>
      </c>
      <c r="L5620" s="68" t="str">
        <f>IFERROR(VLOOKUP($B5620,APガラス性能一覧!$A$2:$M$6097,11,0),"")</f>
        <v/>
      </c>
      <c r="M5620" s="68" t="str">
        <f>IFERROR(VLOOKUP($B5620,APガラス性能一覧!$A$2:$M$6097,12,0),"")</f>
        <v/>
      </c>
      <c r="N5620" s="68" t="str">
        <f>IFERROR(VLOOKUP($B5620,APガラス性能一覧!$A$2:$M$6097,13,0),"")</f>
        <v/>
      </c>
    </row>
    <row r="5621" spans="2:14" x14ac:dyDescent="0.4">
      <c r="B5621" s="68" t="str">
        <f>IF($D$2="","",IF($E$2=0.65,IFERROR(IF(INDEX(APガラス性能一覧!A:A,MATCH(ROW(B5615),APガラス性能一覧!$O:$O,0))="","",INDEX(APガラス性能一覧!A:A,MATCH(ROW(B5615),APガラス性能一覧!$O:$O,0))),""),IFERROR(IF(INDEX(APガラス性能一覧!A:A,MATCH(ROW(B5615),APガラス性能一覧!$N:$N,0))="","",INDEX(APガラス性能一覧!A:A,MATCH(ROW(B5615),APガラス性能一覧!$N:$N,0))),"")))</f>
        <v/>
      </c>
      <c r="C5621" s="68" t="str">
        <f>IFERROR(VLOOKUP($B5621,APガラス性能一覧!$A$2:$M$6097,2,0),"")</f>
        <v/>
      </c>
      <c r="D5621" s="68" t="str">
        <f>IFERROR(VLOOKUP($B5621,APガラス性能一覧!$A$2:$M$6097,3,0),"")</f>
        <v/>
      </c>
      <c r="E5621" s="68" t="str">
        <f>IFERROR(VLOOKUP($B5621,APガラス性能一覧!$A$2:$M$6097,4,0),"")</f>
        <v/>
      </c>
      <c r="F5621" s="68" t="str">
        <f>IFERROR(VLOOKUP($B5621,APガラス性能一覧!$A$2:$M$6097,5,0),"")</f>
        <v/>
      </c>
      <c r="G5621" s="68" t="str">
        <f>IFERROR(VLOOKUP($B5621,APガラス性能一覧!$A$2:$M$6097,6,0),"")</f>
        <v/>
      </c>
      <c r="H5621" s="68" t="str">
        <f>IFERROR(VLOOKUP($B5621,APガラス性能一覧!$A$2:$M$6097,7,0),"")</f>
        <v/>
      </c>
      <c r="I5621" s="68" t="str">
        <f>IFERROR(VLOOKUP($B5621,APガラス性能一覧!$A$2:$M$6097,8,0),"")</f>
        <v/>
      </c>
      <c r="J5621" s="68" t="str">
        <f>IFERROR(VLOOKUP($B5621,APガラス性能一覧!$A$2:$M$6097,9,0),"")</f>
        <v/>
      </c>
      <c r="K5621" s="68" t="str">
        <f>IFERROR(VLOOKUP($B5621,APガラス性能一覧!$A$2:$M$6097,10,0),"")</f>
        <v/>
      </c>
      <c r="L5621" s="68" t="str">
        <f>IFERROR(VLOOKUP($B5621,APガラス性能一覧!$A$2:$M$6097,11,0),"")</f>
        <v/>
      </c>
      <c r="M5621" s="68" t="str">
        <f>IFERROR(VLOOKUP($B5621,APガラス性能一覧!$A$2:$M$6097,12,0),"")</f>
        <v/>
      </c>
      <c r="N5621" s="68" t="str">
        <f>IFERROR(VLOOKUP($B5621,APガラス性能一覧!$A$2:$M$6097,13,0),"")</f>
        <v/>
      </c>
    </row>
    <row r="5622" spans="2:14" x14ac:dyDescent="0.4">
      <c r="B5622" s="68" t="str">
        <f>IF($D$2="","",IF($E$2=0.65,IFERROR(IF(INDEX(APガラス性能一覧!A:A,MATCH(ROW(B5616),APガラス性能一覧!$O:$O,0))="","",INDEX(APガラス性能一覧!A:A,MATCH(ROW(B5616),APガラス性能一覧!$O:$O,0))),""),IFERROR(IF(INDEX(APガラス性能一覧!A:A,MATCH(ROW(B5616),APガラス性能一覧!$N:$N,0))="","",INDEX(APガラス性能一覧!A:A,MATCH(ROW(B5616),APガラス性能一覧!$N:$N,0))),"")))</f>
        <v/>
      </c>
      <c r="C5622" s="68" t="str">
        <f>IFERROR(VLOOKUP($B5622,APガラス性能一覧!$A$2:$M$6097,2,0),"")</f>
        <v/>
      </c>
      <c r="D5622" s="68" t="str">
        <f>IFERROR(VLOOKUP($B5622,APガラス性能一覧!$A$2:$M$6097,3,0),"")</f>
        <v/>
      </c>
      <c r="E5622" s="68" t="str">
        <f>IFERROR(VLOOKUP($B5622,APガラス性能一覧!$A$2:$M$6097,4,0),"")</f>
        <v/>
      </c>
      <c r="F5622" s="68" t="str">
        <f>IFERROR(VLOOKUP($B5622,APガラス性能一覧!$A$2:$M$6097,5,0),"")</f>
        <v/>
      </c>
      <c r="G5622" s="68" t="str">
        <f>IFERROR(VLOOKUP($B5622,APガラス性能一覧!$A$2:$M$6097,6,0),"")</f>
        <v/>
      </c>
      <c r="H5622" s="68" t="str">
        <f>IFERROR(VLOOKUP($B5622,APガラス性能一覧!$A$2:$M$6097,7,0),"")</f>
        <v/>
      </c>
      <c r="I5622" s="68" t="str">
        <f>IFERROR(VLOOKUP($B5622,APガラス性能一覧!$A$2:$M$6097,8,0),"")</f>
        <v/>
      </c>
      <c r="J5622" s="68" t="str">
        <f>IFERROR(VLOOKUP($B5622,APガラス性能一覧!$A$2:$M$6097,9,0),"")</f>
        <v/>
      </c>
      <c r="K5622" s="68" t="str">
        <f>IFERROR(VLOOKUP($B5622,APガラス性能一覧!$A$2:$M$6097,10,0),"")</f>
        <v/>
      </c>
      <c r="L5622" s="68" t="str">
        <f>IFERROR(VLOOKUP($B5622,APガラス性能一覧!$A$2:$M$6097,11,0),"")</f>
        <v/>
      </c>
      <c r="M5622" s="68" t="str">
        <f>IFERROR(VLOOKUP($B5622,APガラス性能一覧!$A$2:$M$6097,12,0),"")</f>
        <v/>
      </c>
      <c r="N5622" s="68" t="str">
        <f>IFERROR(VLOOKUP($B5622,APガラス性能一覧!$A$2:$M$6097,13,0),"")</f>
        <v/>
      </c>
    </row>
    <row r="5623" spans="2:14" x14ac:dyDescent="0.4">
      <c r="B5623" s="68" t="str">
        <f>IF($D$2="","",IF($E$2=0.65,IFERROR(IF(INDEX(APガラス性能一覧!A:A,MATCH(ROW(B5617),APガラス性能一覧!$O:$O,0))="","",INDEX(APガラス性能一覧!A:A,MATCH(ROW(B5617),APガラス性能一覧!$O:$O,0))),""),IFERROR(IF(INDEX(APガラス性能一覧!A:A,MATCH(ROW(B5617),APガラス性能一覧!$N:$N,0))="","",INDEX(APガラス性能一覧!A:A,MATCH(ROW(B5617),APガラス性能一覧!$N:$N,0))),"")))</f>
        <v/>
      </c>
      <c r="C5623" s="68" t="str">
        <f>IFERROR(VLOOKUP($B5623,APガラス性能一覧!$A$2:$M$6097,2,0),"")</f>
        <v/>
      </c>
      <c r="D5623" s="68" t="str">
        <f>IFERROR(VLOOKUP($B5623,APガラス性能一覧!$A$2:$M$6097,3,0),"")</f>
        <v/>
      </c>
      <c r="E5623" s="68" t="str">
        <f>IFERROR(VLOOKUP($B5623,APガラス性能一覧!$A$2:$M$6097,4,0),"")</f>
        <v/>
      </c>
      <c r="F5623" s="68" t="str">
        <f>IFERROR(VLOOKUP($B5623,APガラス性能一覧!$A$2:$M$6097,5,0),"")</f>
        <v/>
      </c>
      <c r="G5623" s="68" t="str">
        <f>IFERROR(VLOOKUP($B5623,APガラス性能一覧!$A$2:$M$6097,6,0),"")</f>
        <v/>
      </c>
      <c r="H5623" s="68" t="str">
        <f>IFERROR(VLOOKUP($B5623,APガラス性能一覧!$A$2:$M$6097,7,0),"")</f>
        <v/>
      </c>
      <c r="I5623" s="68" t="str">
        <f>IFERROR(VLOOKUP($B5623,APガラス性能一覧!$A$2:$M$6097,8,0),"")</f>
        <v/>
      </c>
      <c r="J5623" s="68" t="str">
        <f>IFERROR(VLOOKUP($B5623,APガラス性能一覧!$A$2:$M$6097,9,0),"")</f>
        <v/>
      </c>
      <c r="K5623" s="68" t="str">
        <f>IFERROR(VLOOKUP($B5623,APガラス性能一覧!$A$2:$M$6097,10,0),"")</f>
        <v/>
      </c>
      <c r="L5623" s="68" t="str">
        <f>IFERROR(VLOOKUP($B5623,APガラス性能一覧!$A$2:$M$6097,11,0),"")</f>
        <v/>
      </c>
      <c r="M5623" s="68" t="str">
        <f>IFERROR(VLOOKUP($B5623,APガラス性能一覧!$A$2:$M$6097,12,0),"")</f>
        <v/>
      </c>
      <c r="N5623" s="68" t="str">
        <f>IFERROR(VLOOKUP($B5623,APガラス性能一覧!$A$2:$M$6097,13,0),"")</f>
        <v/>
      </c>
    </row>
    <row r="5624" spans="2:14" x14ac:dyDescent="0.4">
      <c r="B5624" s="68" t="str">
        <f>IF($D$2="","",IF($E$2=0.65,IFERROR(IF(INDEX(APガラス性能一覧!A:A,MATCH(ROW(B5618),APガラス性能一覧!$O:$O,0))="","",INDEX(APガラス性能一覧!A:A,MATCH(ROW(B5618),APガラス性能一覧!$O:$O,0))),""),IFERROR(IF(INDEX(APガラス性能一覧!A:A,MATCH(ROW(B5618),APガラス性能一覧!$N:$N,0))="","",INDEX(APガラス性能一覧!A:A,MATCH(ROW(B5618),APガラス性能一覧!$N:$N,0))),"")))</f>
        <v/>
      </c>
      <c r="C5624" s="68" t="str">
        <f>IFERROR(VLOOKUP($B5624,APガラス性能一覧!$A$2:$M$6097,2,0),"")</f>
        <v/>
      </c>
      <c r="D5624" s="68" t="str">
        <f>IFERROR(VLOOKUP($B5624,APガラス性能一覧!$A$2:$M$6097,3,0),"")</f>
        <v/>
      </c>
      <c r="E5624" s="68" t="str">
        <f>IFERROR(VLOOKUP($B5624,APガラス性能一覧!$A$2:$M$6097,4,0),"")</f>
        <v/>
      </c>
      <c r="F5624" s="68" t="str">
        <f>IFERROR(VLOOKUP($B5624,APガラス性能一覧!$A$2:$M$6097,5,0),"")</f>
        <v/>
      </c>
      <c r="G5624" s="68" t="str">
        <f>IFERROR(VLOOKUP($B5624,APガラス性能一覧!$A$2:$M$6097,6,0),"")</f>
        <v/>
      </c>
      <c r="H5624" s="68" t="str">
        <f>IFERROR(VLOOKUP($B5624,APガラス性能一覧!$A$2:$M$6097,7,0),"")</f>
        <v/>
      </c>
      <c r="I5624" s="68" t="str">
        <f>IFERROR(VLOOKUP($B5624,APガラス性能一覧!$A$2:$M$6097,8,0),"")</f>
        <v/>
      </c>
      <c r="J5624" s="68" t="str">
        <f>IFERROR(VLOOKUP($B5624,APガラス性能一覧!$A$2:$M$6097,9,0),"")</f>
        <v/>
      </c>
      <c r="K5624" s="68" t="str">
        <f>IFERROR(VLOOKUP($B5624,APガラス性能一覧!$A$2:$M$6097,10,0),"")</f>
        <v/>
      </c>
      <c r="L5624" s="68" t="str">
        <f>IFERROR(VLOOKUP($B5624,APガラス性能一覧!$A$2:$M$6097,11,0),"")</f>
        <v/>
      </c>
      <c r="M5624" s="68" t="str">
        <f>IFERROR(VLOOKUP($B5624,APガラス性能一覧!$A$2:$M$6097,12,0),"")</f>
        <v/>
      </c>
      <c r="N5624" s="68" t="str">
        <f>IFERROR(VLOOKUP($B5624,APガラス性能一覧!$A$2:$M$6097,13,0),"")</f>
        <v/>
      </c>
    </row>
    <row r="5625" spans="2:14" x14ac:dyDescent="0.4">
      <c r="B5625" s="68" t="str">
        <f>IF($D$2="","",IF($E$2=0.65,IFERROR(IF(INDEX(APガラス性能一覧!A:A,MATCH(ROW(B5619),APガラス性能一覧!$O:$O,0))="","",INDEX(APガラス性能一覧!A:A,MATCH(ROW(B5619),APガラス性能一覧!$O:$O,0))),""),IFERROR(IF(INDEX(APガラス性能一覧!A:A,MATCH(ROW(B5619),APガラス性能一覧!$N:$N,0))="","",INDEX(APガラス性能一覧!A:A,MATCH(ROW(B5619),APガラス性能一覧!$N:$N,0))),"")))</f>
        <v/>
      </c>
      <c r="C5625" s="68" t="str">
        <f>IFERROR(VLOOKUP($B5625,APガラス性能一覧!$A$2:$M$6097,2,0),"")</f>
        <v/>
      </c>
      <c r="D5625" s="68" t="str">
        <f>IFERROR(VLOOKUP($B5625,APガラス性能一覧!$A$2:$M$6097,3,0),"")</f>
        <v/>
      </c>
      <c r="E5625" s="68" t="str">
        <f>IFERROR(VLOOKUP($B5625,APガラス性能一覧!$A$2:$M$6097,4,0),"")</f>
        <v/>
      </c>
      <c r="F5625" s="68" t="str">
        <f>IFERROR(VLOOKUP($B5625,APガラス性能一覧!$A$2:$M$6097,5,0),"")</f>
        <v/>
      </c>
      <c r="G5625" s="68" t="str">
        <f>IFERROR(VLOOKUP($B5625,APガラス性能一覧!$A$2:$M$6097,6,0),"")</f>
        <v/>
      </c>
      <c r="H5625" s="68" t="str">
        <f>IFERROR(VLOOKUP($B5625,APガラス性能一覧!$A$2:$M$6097,7,0),"")</f>
        <v/>
      </c>
      <c r="I5625" s="68" t="str">
        <f>IFERROR(VLOOKUP($B5625,APガラス性能一覧!$A$2:$M$6097,8,0),"")</f>
        <v/>
      </c>
      <c r="J5625" s="68" t="str">
        <f>IFERROR(VLOOKUP($B5625,APガラス性能一覧!$A$2:$M$6097,9,0),"")</f>
        <v/>
      </c>
      <c r="K5625" s="68" t="str">
        <f>IFERROR(VLOOKUP($B5625,APガラス性能一覧!$A$2:$M$6097,10,0),"")</f>
        <v/>
      </c>
      <c r="L5625" s="68" t="str">
        <f>IFERROR(VLOOKUP($B5625,APガラス性能一覧!$A$2:$M$6097,11,0),"")</f>
        <v/>
      </c>
      <c r="M5625" s="68" t="str">
        <f>IFERROR(VLOOKUP($B5625,APガラス性能一覧!$A$2:$M$6097,12,0),"")</f>
        <v/>
      </c>
      <c r="N5625" s="68" t="str">
        <f>IFERROR(VLOOKUP($B5625,APガラス性能一覧!$A$2:$M$6097,13,0),"")</f>
        <v/>
      </c>
    </row>
    <row r="5626" spans="2:14" x14ac:dyDescent="0.4">
      <c r="B5626" s="68" t="str">
        <f>IF($D$2="","",IF($E$2=0.65,IFERROR(IF(INDEX(APガラス性能一覧!A:A,MATCH(ROW(B5620),APガラス性能一覧!$O:$O,0))="","",INDEX(APガラス性能一覧!A:A,MATCH(ROW(B5620),APガラス性能一覧!$O:$O,0))),""),IFERROR(IF(INDEX(APガラス性能一覧!A:A,MATCH(ROW(B5620),APガラス性能一覧!$N:$N,0))="","",INDEX(APガラス性能一覧!A:A,MATCH(ROW(B5620),APガラス性能一覧!$N:$N,0))),"")))</f>
        <v/>
      </c>
      <c r="C5626" s="68" t="str">
        <f>IFERROR(VLOOKUP($B5626,APガラス性能一覧!$A$2:$M$6097,2,0),"")</f>
        <v/>
      </c>
      <c r="D5626" s="68" t="str">
        <f>IFERROR(VLOOKUP($B5626,APガラス性能一覧!$A$2:$M$6097,3,0),"")</f>
        <v/>
      </c>
      <c r="E5626" s="68" t="str">
        <f>IFERROR(VLOOKUP($B5626,APガラス性能一覧!$A$2:$M$6097,4,0),"")</f>
        <v/>
      </c>
      <c r="F5626" s="68" t="str">
        <f>IFERROR(VLOOKUP($B5626,APガラス性能一覧!$A$2:$M$6097,5,0),"")</f>
        <v/>
      </c>
      <c r="G5626" s="68" t="str">
        <f>IFERROR(VLOOKUP($B5626,APガラス性能一覧!$A$2:$M$6097,6,0),"")</f>
        <v/>
      </c>
      <c r="H5626" s="68" t="str">
        <f>IFERROR(VLOOKUP($B5626,APガラス性能一覧!$A$2:$M$6097,7,0),"")</f>
        <v/>
      </c>
      <c r="I5626" s="68" t="str">
        <f>IFERROR(VLOOKUP($B5626,APガラス性能一覧!$A$2:$M$6097,8,0),"")</f>
        <v/>
      </c>
      <c r="J5626" s="68" t="str">
        <f>IFERROR(VLOOKUP($B5626,APガラス性能一覧!$A$2:$M$6097,9,0),"")</f>
        <v/>
      </c>
      <c r="K5626" s="68" t="str">
        <f>IFERROR(VLOOKUP($B5626,APガラス性能一覧!$A$2:$M$6097,10,0),"")</f>
        <v/>
      </c>
      <c r="L5626" s="68" t="str">
        <f>IFERROR(VLOOKUP($B5626,APガラス性能一覧!$A$2:$M$6097,11,0),"")</f>
        <v/>
      </c>
      <c r="M5626" s="68" t="str">
        <f>IFERROR(VLOOKUP($B5626,APガラス性能一覧!$A$2:$M$6097,12,0),"")</f>
        <v/>
      </c>
      <c r="N5626" s="68" t="str">
        <f>IFERROR(VLOOKUP($B5626,APガラス性能一覧!$A$2:$M$6097,13,0),"")</f>
        <v/>
      </c>
    </row>
    <row r="5627" spans="2:14" x14ac:dyDescent="0.4">
      <c r="B5627" s="68" t="str">
        <f>IF($D$2="","",IF($E$2=0.65,IFERROR(IF(INDEX(APガラス性能一覧!A:A,MATCH(ROW(B5621),APガラス性能一覧!$O:$O,0))="","",INDEX(APガラス性能一覧!A:A,MATCH(ROW(B5621),APガラス性能一覧!$O:$O,0))),""),IFERROR(IF(INDEX(APガラス性能一覧!A:A,MATCH(ROW(B5621),APガラス性能一覧!$N:$N,0))="","",INDEX(APガラス性能一覧!A:A,MATCH(ROW(B5621),APガラス性能一覧!$N:$N,0))),"")))</f>
        <v/>
      </c>
      <c r="C5627" s="68" t="str">
        <f>IFERROR(VLOOKUP($B5627,APガラス性能一覧!$A$2:$M$6097,2,0),"")</f>
        <v/>
      </c>
      <c r="D5627" s="68" t="str">
        <f>IFERROR(VLOOKUP($B5627,APガラス性能一覧!$A$2:$M$6097,3,0),"")</f>
        <v/>
      </c>
      <c r="E5627" s="68" t="str">
        <f>IFERROR(VLOOKUP($B5627,APガラス性能一覧!$A$2:$M$6097,4,0),"")</f>
        <v/>
      </c>
      <c r="F5627" s="68" t="str">
        <f>IFERROR(VLOOKUP($B5627,APガラス性能一覧!$A$2:$M$6097,5,0),"")</f>
        <v/>
      </c>
      <c r="G5627" s="68" t="str">
        <f>IFERROR(VLOOKUP($B5627,APガラス性能一覧!$A$2:$M$6097,6,0),"")</f>
        <v/>
      </c>
      <c r="H5627" s="68" t="str">
        <f>IFERROR(VLOOKUP($B5627,APガラス性能一覧!$A$2:$M$6097,7,0),"")</f>
        <v/>
      </c>
      <c r="I5627" s="68" t="str">
        <f>IFERROR(VLOOKUP($B5627,APガラス性能一覧!$A$2:$M$6097,8,0),"")</f>
        <v/>
      </c>
      <c r="J5627" s="68" t="str">
        <f>IFERROR(VLOOKUP($B5627,APガラス性能一覧!$A$2:$M$6097,9,0),"")</f>
        <v/>
      </c>
      <c r="K5627" s="68" t="str">
        <f>IFERROR(VLOOKUP($B5627,APガラス性能一覧!$A$2:$M$6097,10,0),"")</f>
        <v/>
      </c>
      <c r="L5627" s="68" t="str">
        <f>IFERROR(VLOOKUP($B5627,APガラス性能一覧!$A$2:$M$6097,11,0),"")</f>
        <v/>
      </c>
      <c r="M5627" s="68" t="str">
        <f>IFERROR(VLOOKUP($B5627,APガラス性能一覧!$A$2:$M$6097,12,0),"")</f>
        <v/>
      </c>
      <c r="N5627" s="68" t="str">
        <f>IFERROR(VLOOKUP($B5627,APガラス性能一覧!$A$2:$M$6097,13,0),"")</f>
        <v/>
      </c>
    </row>
    <row r="5628" spans="2:14" x14ac:dyDescent="0.4">
      <c r="B5628" s="68" t="str">
        <f>IF($D$2="","",IF($E$2=0.65,IFERROR(IF(INDEX(APガラス性能一覧!A:A,MATCH(ROW(B5622),APガラス性能一覧!$O:$O,0))="","",INDEX(APガラス性能一覧!A:A,MATCH(ROW(B5622),APガラス性能一覧!$O:$O,0))),""),IFERROR(IF(INDEX(APガラス性能一覧!A:A,MATCH(ROW(B5622),APガラス性能一覧!$N:$N,0))="","",INDEX(APガラス性能一覧!A:A,MATCH(ROW(B5622),APガラス性能一覧!$N:$N,0))),"")))</f>
        <v/>
      </c>
      <c r="C5628" s="68" t="str">
        <f>IFERROR(VLOOKUP($B5628,APガラス性能一覧!$A$2:$M$6097,2,0),"")</f>
        <v/>
      </c>
      <c r="D5628" s="68" t="str">
        <f>IFERROR(VLOOKUP($B5628,APガラス性能一覧!$A$2:$M$6097,3,0),"")</f>
        <v/>
      </c>
      <c r="E5628" s="68" t="str">
        <f>IFERROR(VLOOKUP($B5628,APガラス性能一覧!$A$2:$M$6097,4,0),"")</f>
        <v/>
      </c>
      <c r="F5628" s="68" t="str">
        <f>IFERROR(VLOOKUP($B5628,APガラス性能一覧!$A$2:$M$6097,5,0),"")</f>
        <v/>
      </c>
      <c r="G5628" s="68" t="str">
        <f>IFERROR(VLOOKUP($B5628,APガラス性能一覧!$A$2:$M$6097,6,0),"")</f>
        <v/>
      </c>
      <c r="H5628" s="68" t="str">
        <f>IFERROR(VLOOKUP($B5628,APガラス性能一覧!$A$2:$M$6097,7,0),"")</f>
        <v/>
      </c>
      <c r="I5628" s="68" t="str">
        <f>IFERROR(VLOOKUP($B5628,APガラス性能一覧!$A$2:$M$6097,8,0),"")</f>
        <v/>
      </c>
      <c r="J5628" s="68" t="str">
        <f>IFERROR(VLOOKUP($B5628,APガラス性能一覧!$A$2:$M$6097,9,0),"")</f>
        <v/>
      </c>
      <c r="K5628" s="68" t="str">
        <f>IFERROR(VLOOKUP($B5628,APガラス性能一覧!$A$2:$M$6097,10,0),"")</f>
        <v/>
      </c>
      <c r="L5628" s="68" t="str">
        <f>IFERROR(VLOOKUP($B5628,APガラス性能一覧!$A$2:$M$6097,11,0),"")</f>
        <v/>
      </c>
      <c r="M5628" s="68" t="str">
        <f>IFERROR(VLOOKUP($B5628,APガラス性能一覧!$A$2:$M$6097,12,0),"")</f>
        <v/>
      </c>
      <c r="N5628" s="68" t="str">
        <f>IFERROR(VLOOKUP($B5628,APガラス性能一覧!$A$2:$M$6097,13,0),"")</f>
        <v/>
      </c>
    </row>
    <row r="5629" spans="2:14" x14ac:dyDescent="0.4">
      <c r="B5629" s="68" t="str">
        <f>IF($D$2="","",IF($E$2=0.65,IFERROR(IF(INDEX(APガラス性能一覧!A:A,MATCH(ROW(B5623),APガラス性能一覧!$O:$O,0))="","",INDEX(APガラス性能一覧!A:A,MATCH(ROW(B5623),APガラス性能一覧!$O:$O,0))),""),IFERROR(IF(INDEX(APガラス性能一覧!A:A,MATCH(ROW(B5623),APガラス性能一覧!$N:$N,0))="","",INDEX(APガラス性能一覧!A:A,MATCH(ROW(B5623),APガラス性能一覧!$N:$N,0))),"")))</f>
        <v/>
      </c>
      <c r="C5629" s="68" t="str">
        <f>IFERROR(VLOOKUP($B5629,APガラス性能一覧!$A$2:$M$6097,2,0),"")</f>
        <v/>
      </c>
      <c r="D5629" s="68" t="str">
        <f>IFERROR(VLOOKUP($B5629,APガラス性能一覧!$A$2:$M$6097,3,0),"")</f>
        <v/>
      </c>
      <c r="E5629" s="68" t="str">
        <f>IFERROR(VLOOKUP($B5629,APガラス性能一覧!$A$2:$M$6097,4,0),"")</f>
        <v/>
      </c>
      <c r="F5629" s="68" t="str">
        <f>IFERROR(VLOOKUP($B5629,APガラス性能一覧!$A$2:$M$6097,5,0),"")</f>
        <v/>
      </c>
      <c r="G5629" s="68" t="str">
        <f>IFERROR(VLOOKUP($B5629,APガラス性能一覧!$A$2:$M$6097,6,0),"")</f>
        <v/>
      </c>
      <c r="H5629" s="68" t="str">
        <f>IFERROR(VLOOKUP($B5629,APガラス性能一覧!$A$2:$M$6097,7,0),"")</f>
        <v/>
      </c>
      <c r="I5629" s="68" t="str">
        <f>IFERROR(VLOOKUP($B5629,APガラス性能一覧!$A$2:$M$6097,8,0),"")</f>
        <v/>
      </c>
      <c r="J5629" s="68" t="str">
        <f>IFERROR(VLOOKUP($B5629,APガラス性能一覧!$A$2:$M$6097,9,0),"")</f>
        <v/>
      </c>
      <c r="K5629" s="68" t="str">
        <f>IFERROR(VLOOKUP($B5629,APガラス性能一覧!$A$2:$M$6097,10,0),"")</f>
        <v/>
      </c>
      <c r="L5629" s="68" t="str">
        <f>IFERROR(VLOOKUP($B5629,APガラス性能一覧!$A$2:$M$6097,11,0),"")</f>
        <v/>
      </c>
      <c r="M5629" s="68" t="str">
        <f>IFERROR(VLOOKUP($B5629,APガラス性能一覧!$A$2:$M$6097,12,0),"")</f>
        <v/>
      </c>
      <c r="N5629" s="68" t="str">
        <f>IFERROR(VLOOKUP($B5629,APガラス性能一覧!$A$2:$M$6097,13,0),"")</f>
        <v/>
      </c>
    </row>
    <row r="5630" spans="2:14" x14ac:dyDescent="0.4">
      <c r="B5630" s="68" t="str">
        <f>IF($D$2="","",IF($E$2=0.65,IFERROR(IF(INDEX(APガラス性能一覧!A:A,MATCH(ROW(B5624),APガラス性能一覧!$O:$O,0))="","",INDEX(APガラス性能一覧!A:A,MATCH(ROW(B5624),APガラス性能一覧!$O:$O,0))),""),IFERROR(IF(INDEX(APガラス性能一覧!A:A,MATCH(ROW(B5624),APガラス性能一覧!$N:$N,0))="","",INDEX(APガラス性能一覧!A:A,MATCH(ROW(B5624),APガラス性能一覧!$N:$N,0))),"")))</f>
        <v/>
      </c>
      <c r="C5630" s="68" t="str">
        <f>IFERROR(VLOOKUP($B5630,APガラス性能一覧!$A$2:$M$6097,2,0),"")</f>
        <v/>
      </c>
      <c r="D5630" s="68" t="str">
        <f>IFERROR(VLOOKUP($B5630,APガラス性能一覧!$A$2:$M$6097,3,0),"")</f>
        <v/>
      </c>
      <c r="E5630" s="68" t="str">
        <f>IFERROR(VLOOKUP($B5630,APガラス性能一覧!$A$2:$M$6097,4,0),"")</f>
        <v/>
      </c>
      <c r="F5630" s="68" t="str">
        <f>IFERROR(VLOOKUP($B5630,APガラス性能一覧!$A$2:$M$6097,5,0),"")</f>
        <v/>
      </c>
      <c r="G5630" s="68" t="str">
        <f>IFERROR(VLOOKUP($B5630,APガラス性能一覧!$A$2:$M$6097,6,0),"")</f>
        <v/>
      </c>
      <c r="H5630" s="68" t="str">
        <f>IFERROR(VLOOKUP($B5630,APガラス性能一覧!$A$2:$M$6097,7,0),"")</f>
        <v/>
      </c>
      <c r="I5630" s="68" t="str">
        <f>IFERROR(VLOOKUP($B5630,APガラス性能一覧!$A$2:$M$6097,8,0),"")</f>
        <v/>
      </c>
      <c r="J5630" s="68" t="str">
        <f>IFERROR(VLOOKUP($B5630,APガラス性能一覧!$A$2:$M$6097,9,0),"")</f>
        <v/>
      </c>
      <c r="K5630" s="68" t="str">
        <f>IFERROR(VLOOKUP($B5630,APガラス性能一覧!$A$2:$M$6097,10,0),"")</f>
        <v/>
      </c>
      <c r="L5630" s="68" t="str">
        <f>IFERROR(VLOOKUP($B5630,APガラス性能一覧!$A$2:$M$6097,11,0),"")</f>
        <v/>
      </c>
      <c r="M5630" s="68" t="str">
        <f>IFERROR(VLOOKUP($B5630,APガラス性能一覧!$A$2:$M$6097,12,0),"")</f>
        <v/>
      </c>
      <c r="N5630" s="68" t="str">
        <f>IFERROR(VLOOKUP($B5630,APガラス性能一覧!$A$2:$M$6097,13,0),"")</f>
        <v/>
      </c>
    </row>
    <row r="5631" spans="2:14" x14ac:dyDescent="0.4">
      <c r="B5631" s="68" t="str">
        <f>IF($D$2="","",IF($E$2=0.65,IFERROR(IF(INDEX(APガラス性能一覧!A:A,MATCH(ROW(B5625),APガラス性能一覧!$O:$O,0))="","",INDEX(APガラス性能一覧!A:A,MATCH(ROW(B5625),APガラス性能一覧!$O:$O,0))),""),IFERROR(IF(INDEX(APガラス性能一覧!A:A,MATCH(ROW(B5625),APガラス性能一覧!$N:$N,0))="","",INDEX(APガラス性能一覧!A:A,MATCH(ROW(B5625),APガラス性能一覧!$N:$N,0))),"")))</f>
        <v/>
      </c>
      <c r="C5631" s="68" t="str">
        <f>IFERROR(VLOOKUP($B5631,APガラス性能一覧!$A$2:$M$6097,2,0),"")</f>
        <v/>
      </c>
      <c r="D5631" s="68" t="str">
        <f>IFERROR(VLOOKUP($B5631,APガラス性能一覧!$A$2:$M$6097,3,0),"")</f>
        <v/>
      </c>
      <c r="E5631" s="68" t="str">
        <f>IFERROR(VLOOKUP($B5631,APガラス性能一覧!$A$2:$M$6097,4,0),"")</f>
        <v/>
      </c>
      <c r="F5631" s="68" t="str">
        <f>IFERROR(VLOOKUP($B5631,APガラス性能一覧!$A$2:$M$6097,5,0),"")</f>
        <v/>
      </c>
      <c r="G5631" s="68" t="str">
        <f>IFERROR(VLOOKUP($B5631,APガラス性能一覧!$A$2:$M$6097,6,0),"")</f>
        <v/>
      </c>
      <c r="H5631" s="68" t="str">
        <f>IFERROR(VLOOKUP($B5631,APガラス性能一覧!$A$2:$M$6097,7,0),"")</f>
        <v/>
      </c>
      <c r="I5631" s="68" t="str">
        <f>IFERROR(VLOOKUP($B5631,APガラス性能一覧!$A$2:$M$6097,8,0),"")</f>
        <v/>
      </c>
      <c r="J5631" s="68" t="str">
        <f>IFERROR(VLOOKUP($B5631,APガラス性能一覧!$A$2:$M$6097,9,0),"")</f>
        <v/>
      </c>
      <c r="K5631" s="68" t="str">
        <f>IFERROR(VLOOKUP($B5631,APガラス性能一覧!$A$2:$M$6097,10,0),"")</f>
        <v/>
      </c>
      <c r="L5631" s="68" t="str">
        <f>IFERROR(VLOOKUP($B5631,APガラス性能一覧!$A$2:$M$6097,11,0),"")</f>
        <v/>
      </c>
      <c r="M5631" s="68" t="str">
        <f>IFERROR(VLOOKUP($B5631,APガラス性能一覧!$A$2:$M$6097,12,0),"")</f>
        <v/>
      </c>
      <c r="N5631" s="68" t="str">
        <f>IFERROR(VLOOKUP($B5631,APガラス性能一覧!$A$2:$M$6097,13,0),"")</f>
        <v/>
      </c>
    </row>
    <row r="5632" spans="2:14" x14ac:dyDescent="0.4">
      <c r="B5632" s="68" t="str">
        <f>IF($D$2="","",IF($E$2=0.65,IFERROR(IF(INDEX(APガラス性能一覧!A:A,MATCH(ROW(B5626),APガラス性能一覧!$O:$O,0))="","",INDEX(APガラス性能一覧!A:A,MATCH(ROW(B5626),APガラス性能一覧!$O:$O,0))),""),IFERROR(IF(INDEX(APガラス性能一覧!A:A,MATCH(ROW(B5626),APガラス性能一覧!$N:$N,0))="","",INDEX(APガラス性能一覧!A:A,MATCH(ROW(B5626),APガラス性能一覧!$N:$N,0))),"")))</f>
        <v/>
      </c>
      <c r="C5632" s="68" t="str">
        <f>IFERROR(VLOOKUP($B5632,APガラス性能一覧!$A$2:$M$6097,2,0),"")</f>
        <v/>
      </c>
      <c r="D5632" s="68" t="str">
        <f>IFERROR(VLOOKUP($B5632,APガラス性能一覧!$A$2:$M$6097,3,0),"")</f>
        <v/>
      </c>
      <c r="E5632" s="68" t="str">
        <f>IFERROR(VLOOKUP($B5632,APガラス性能一覧!$A$2:$M$6097,4,0),"")</f>
        <v/>
      </c>
      <c r="F5632" s="68" t="str">
        <f>IFERROR(VLOOKUP($B5632,APガラス性能一覧!$A$2:$M$6097,5,0),"")</f>
        <v/>
      </c>
      <c r="G5632" s="68" t="str">
        <f>IFERROR(VLOOKUP($B5632,APガラス性能一覧!$A$2:$M$6097,6,0),"")</f>
        <v/>
      </c>
      <c r="H5632" s="68" t="str">
        <f>IFERROR(VLOOKUP($B5632,APガラス性能一覧!$A$2:$M$6097,7,0),"")</f>
        <v/>
      </c>
      <c r="I5632" s="68" t="str">
        <f>IFERROR(VLOOKUP($B5632,APガラス性能一覧!$A$2:$M$6097,8,0),"")</f>
        <v/>
      </c>
      <c r="J5632" s="68" t="str">
        <f>IFERROR(VLOOKUP($B5632,APガラス性能一覧!$A$2:$M$6097,9,0),"")</f>
        <v/>
      </c>
      <c r="K5632" s="68" t="str">
        <f>IFERROR(VLOOKUP($B5632,APガラス性能一覧!$A$2:$M$6097,10,0),"")</f>
        <v/>
      </c>
      <c r="L5632" s="68" t="str">
        <f>IFERROR(VLOOKUP($B5632,APガラス性能一覧!$A$2:$M$6097,11,0),"")</f>
        <v/>
      </c>
      <c r="M5632" s="68" t="str">
        <f>IFERROR(VLOOKUP($B5632,APガラス性能一覧!$A$2:$M$6097,12,0),"")</f>
        <v/>
      </c>
      <c r="N5632" s="68" t="str">
        <f>IFERROR(VLOOKUP($B5632,APガラス性能一覧!$A$2:$M$6097,13,0),"")</f>
        <v/>
      </c>
    </row>
    <row r="5633" spans="2:14" x14ac:dyDescent="0.4">
      <c r="B5633" s="68" t="str">
        <f>IF($D$2="","",IF($E$2=0.65,IFERROR(IF(INDEX(APガラス性能一覧!A:A,MATCH(ROW(B5627),APガラス性能一覧!$O:$O,0))="","",INDEX(APガラス性能一覧!A:A,MATCH(ROW(B5627),APガラス性能一覧!$O:$O,0))),""),IFERROR(IF(INDEX(APガラス性能一覧!A:A,MATCH(ROW(B5627),APガラス性能一覧!$N:$N,0))="","",INDEX(APガラス性能一覧!A:A,MATCH(ROW(B5627),APガラス性能一覧!$N:$N,0))),"")))</f>
        <v/>
      </c>
      <c r="C5633" s="68" t="str">
        <f>IFERROR(VLOOKUP($B5633,APガラス性能一覧!$A$2:$M$6097,2,0),"")</f>
        <v/>
      </c>
      <c r="D5633" s="68" t="str">
        <f>IFERROR(VLOOKUP($B5633,APガラス性能一覧!$A$2:$M$6097,3,0),"")</f>
        <v/>
      </c>
      <c r="E5633" s="68" t="str">
        <f>IFERROR(VLOOKUP($B5633,APガラス性能一覧!$A$2:$M$6097,4,0),"")</f>
        <v/>
      </c>
      <c r="F5633" s="68" t="str">
        <f>IFERROR(VLOOKUP($B5633,APガラス性能一覧!$A$2:$M$6097,5,0),"")</f>
        <v/>
      </c>
      <c r="G5633" s="68" t="str">
        <f>IFERROR(VLOOKUP($B5633,APガラス性能一覧!$A$2:$M$6097,6,0),"")</f>
        <v/>
      </c>
      <c r="H5633" s="68" t="str">
        <f>IFERROR(VLOOKUP($B5633,APガラス性能一覧!$A$2:$M$6097,7,0),"")</f>
        <v/>
      </c>
      <c r="I5633" s="68" t="str">
        <f>IFERROR(VLOOKUP($B5633,APガラス性能一覧!$A$2:$M$6097,8,0),"")</f>
        <v/>
      </c>
      <c r="J5633" s="68" t="str">
        <f>IFERROR(VLOOKUP($B5633,APガラス性能一覧!$A$2:$M$6097,9,0),"")</f>
        <v/>
      </c>
      <c r="K5633" s="68" t="str">
        <f>IFERROR(VLOOKUP($B5633,APガラス性能一覧!$A$2:$M$6097,10,0),"")</f>
        <v/>
      </c>
      <c r="L5633" s="68" t="str">
        <f>IFERROR(VLOOKUP($B5633,APガラス性能一覧!$A$2:$M$6097,11,0),"")</f>
        <v/>
      </c>
      <c r="M5633" s="68" t="str">
        <f>IFERROR(VLOOKUP($B5633,APガラス性能一覧!$A$2:$M$6097,12,0),"")</f>
        <v/>
      </c>
      <c r="N5633" s="68" t="str">
        <f>IFERROR(VLOOKUP($B5633,APガラス性能一覧!$A$2:$M$6097,13,0),"")</f>
        <v/>
      </c>
    </row>
    <row r="5634" spans="2:14" x14ac:dyDescent="0.4">
      <c r="B5634" s="68" t="str">
        <f>IF($D$2="","",IF($E$2=0.65,IFERROR(IF(INDEX(APガラス性能一覧!A:A,MATCH(ROW(B5628),APガラス性能一覧!$O:$O,0))="","",INDEX(APガラス性能一覧!A:A,MATCH(ROW(B5628),APガラス性能一覧!$O:$O,0))),""),IFERROR(IF(INDEX(APガラス性能一覧!A:A,MATCH(ROW(B5628),APガラス性能一覧!$N:$N,0))="","",INDEX(APガラス性能一覧!A:A,MATCH(ROW(B5628),APガラス性能一覧!$N:$N,0))),"")))</f>
        <v/>
      </c>
      <c r="C5634" s="68" t="str">
        <f>IFERROR(VLOOKUP($B5634,APガラス性能一覧!$A$2:$M$6097,2,0),"")</f>
        <v/>
      </c>
      <c r="D5634" s="68" t="str">
        <f>IFERROR(VLOOKUP($B5634,APガラス性能一覧!$A$2:$M$6097,3,0),"")</f>
        <v/>
      </c>
      <c r="E5634" s="68" t="str">
        <f>IFERROR(VLOOKUP($B5634,APガラス性能一覧!$A$2:$M$6097,4,0),"")</f>
        <v/>
      </c>
      <c r="F5634" s="68" t="str">
        <f>IFERROR(VLOOKUP($B5634,APガラス性能一覧!$A$2:$M$6097,5,0),"")</f>
        <v/>
      </c>
      <c r="G5634" s="68" t="str">
        <f>IFERROR(VLOOKUP($B5634,APガラス性能一覧!$A$2:$M$6097,6,0),"")</f>
        <v/>
      </c>
      <c r="H5634" s="68" t="str">
        <f>IFERROR(VLOOKUP($B5634,APガラス性能一覧!$A$2:$M$6097,7,0),"")</f>
        <v/>
      </c>
      <c r="I5634" s="68" t="str">
        <f>IFERROR(VLOOKUP($B5634,APガラス性能一覧!$A$2:$M$6097,8,0),"")</f>
        <v/>
      </c>
      <c r="J5634" s="68" t="str">
        <f>IFERROR(VLOOKUP($B5634,APガラス性能一覧!$A$2:$M$6097,9,0),"")</f>
        <v/>
      </c>
      <c r="K5634" s="68" t="str">
        <f>IFERROR(VLOOKUP($B5634,APガラス性能一覧!$A$2:$M$6097,10,0),"")</f>
        <v/>
      </c>
      <c r="L5634" s="68" t="str">
        <f>IFERROR(VLOOKUP($B5634,APガラス性能一覧!$A$2:$M$6097,11,0),"")</f>
        <v/>
      </c>
      <c r="M5634" s="68" t="str">
        <f>IFERROR(VLOOKUP($B5634,APガラス性能一覧!$A$2:$M$6097,12,0),"")</f>
        <v/>
      </c>
      <c r="N5634" s="68" t="str">
        <f>IFERROR(VLOOKUP($B5634,APガラス性能一覧!$A$2:$M$6097,13,0),"")</f>
        <v/>
      </c>
    </row>
    <row r="5635" spans="2:14" x14ac:dyDescent="0.4">
      <c r="B5635" s="68" t="str">
        <f>IF($D$2="","",IF($E$2=0.65,IFERROR(IF(INDEX(APガラス性能一覧!A:A,MATCH(ROW(B5629),APガラス性能一覧!$O:$O,0))="","",INDEX(APガラス性能一覧!A:A,MATCH(ROW(B5629),APガラス性能一覧!$O:$O,0))),""),IFERROR(IF(INDEX(APガラス性能一覧!A:A,MATCH(ROW(B5629),APガラス性能一覧!$N:$N,0))="","",INDEX(APガラス性能一覧!A:A,MATCH(ROW(B5629),APガラス性能一覧!$N:$N,0))),"")))</f>
        <v/>
      </c>
      <c r="C5635" s="68" t="str">
        <f>IFERROR(VLOOKUP($B5635,APガラス性能一覧!$A$2:$M$6097,2,0),"")</f>
        <v/>
      </c>
      <c r="D5635" s="68" t="str">
        <f>IFERROR(VLOOKUP($B5635,APガラス性能一覧!$A$2:$M$6097,3,0),"")</f>
        <v/>
      </c>
      <c r="E5635" s="68" t="str">
        <f>IFERROR(VLOOKUP($B5635,APガラス性能一覧!$A$2:$M$6097,4,0),"")</f>
        <v/>
      </c>
      <c r="F5635" s="68" t="str">
        <f>IFERROR(VLOOKUP($B5635,APガラス性能一覧!$A$2:$M$6097,5,0),"")</f>
        <v/>
      </c>
      <c r="G5635" s="68" t="str">
        <f>IFERROR(VLOOKUP($B5635,APガラス性能一覧!$A$2:$M$6097,6,0),"")</f>
        <v/>
      </c>
      <c r="H5635" s="68" t="str">
        <f>IFERROR(VLOOKUP($B5635,APガラス性能一覧!$A$2:$M$6097,7,0),"")</f>
        <v/>
      </c>
      <c r="I5635" s="68" t="str">
        <f>IFERROR(VLOOKUP($B5635,APガラス性能一覧!$A$2:$M$6097,8,0),"")</f>
        <v/>
      </c>
      <c r="J5635" s="68" t="str">
        <f>IFERROR(VLOOKUP($B5635,APガラス性能一覧!$A$2:$M$6097,9,0),"")</f>
        <v/>
      </c>
      <c r="K5635" s="68" t="str">
        <f>IFERROR(VLOOKUP($B5635,APガラス性能一覧!$A$2:$M$6097,10,0),"")</f>
        <v/>
      </c>
      <c r="L5635" s="68" t="str">
        <f>IFERROR(VLOOKUP($B5635,APガラス性能一覧!$A$2:$M$6097,11,0),"")</f>
        <v/>
      </c>
      <c r="M5635" s="68" t="str">
        <f>IFERROR(VLOOKUP($B5635,APガラス性能一覧!$A$2:$M$6097,12,0),"")</f>
        <v/>
      </c>
      <c r="N5635" s="68" t="str">
        <f>IFERROR(VLOOKUP($B5635,APガラス性能一覧!$A$2:$M$6097,13,0),"")</f>
        <v/>
      </c>
    </row>
    <row r="5636" spans="2:14" x14ac:dyDescent="0.4">
      <c r="B5636" s="68" t="str">
        <f>IF($D$2="","",IF($E$2=0.65,IFERROR(IF(INDEX(APガラス性能一覧!A:A,MATCH(ROW(B5630),APガラス性能一覧!$O:$O,0))="","",INDEX(APガラス性能一覧!A:A,MATCH(ROW(B5630),APガラス性能一覧!$O:$O,0))),""),IFERROR(IF(INDEX(APガラス性能一覧!A:A,MATCH(ROW(B5630),APガラス性能一覧!$N:$N,0))="","",INDEX(APガラス性能一覧!A:A,MATCH(ROW(B5630),APガラス性能一覧!$N:$N,0))),"")))</f>
        <v/>
      </c>
      <c r="C5636" s="68" t="str">
        <f>IFERROR(VLOOKUP($B5636,APガラス性能一覧!$A$2:$M$6097,2,0),"")</f>
        <v/>
      </c>
      <c r="D5636" s="68" t="str">
        <f>IFERROR(VLOOKUP($B5636,APガラス性能一覧!$A$2:$M$6097,3,0),"")</f>
        <v/>
      </c>
      <c r="E5636" s="68" t="str">
        <f>IFERROR(VLOOKUP($B5636,APガラス性能一覧!$A$2:$M$6097,4,0),"")</f>
        <v/>
      </c>
      <c r="F5636" s="68" t="str">
        <f>IFERROR(VLOOKUP($B5636,APガラス性能一覧!$A$2:$M$6097,5,0),"")</f>
        <v/>
      </c>
      <c r="G5636" s="68" t="str">
        <f>IFERROR(VLOOKUP($B5636,APガラス性能一覧!$A$2:$M$6097,6,0),"")</f>
        <v/>
      </c>
      <c r="H5636" s="68" t="str">
        <f>IFERROR(VLOOKUP($B5636,APガラス性能一覧!$A$2:$M$6097,7,0),"")</f>
        <v/>
      </c>
      <c r="I5636" s="68" t="str">
        <f>IFERROR(VLOOKUP($B5636,APガラス性能一覧!$A$2:$M$6097,8,0),"")</f>
        <v/>
      </c>
      <c r="J5636" s="68" t="str">
        <f>IFERROR(VLOOKUP($B5636,APガラス性能一覧!$A$2:$M$6097,9,0),"")</f>
        <v/>
      </c>
      <c r="K5636" s="68" t="str">
        <f>IFERROR(VLOOKUP($B5636,APガラス性能一覧!$A$2:$M$6097,10,0),"")</f>
        <v/>
      </c>
      <c r="L5636" s="68" t="str">
        <f>IFERROR(VLOOKUP($B5636,APガラス性能一覧!$A$2:$M$6097,11,0),"")</f>
        <v/>
      </c>
      <c r="M5636" s="68" t="str">
        <f>IFERROR(VLOOKUP($B5636,APガラス性能一覧!$A$2:$M$6097,12,0),"")</f>
        <v/>
      </c>
      <c r="N5636" s="68" t="str">
        <f>IFERROR(VLOOKUP($B5636,APガラス性能一覧!$A$2:$M$6097,13,0),"")</f>
        <v/>
      </c>
    </row>
    <row r="5637" spans="2:14" x14ac:dyDescent="0.4">
      <c r="B5637" s="68" t="str">
        <f>IF($D$2="","",IF($E$2=0.65,IFERROR(IF(INDEX(APガラス性能一覧!A:A,MATCH(ROW(B5631),APガラス性能一覧!$O:$O,0))="","",INDEX(APガラス性能一覧!A:A,MATCH(ROW(B5631),APガラス性能一覧!$O:$O,0))),""),IFERROR(IF(INDEX(APガラス性能一覧!A:A,MATCH(ROW(B5631),APガラス性能一覧!$N:$N,0))="","",INDEX(APガラス性能一覧!A:A,MATCH(ROW(B5631),APガラス性能一覧!$N:$N,0))),"")))</f>
        <v/>
      </c>
      <c r="C5637" s="68" t="str">
        <f>IFERROR(VLOOKUP($B5637,APガラス性能一覧!$A$2:$M$6097,2,0),"")</f>
        <v/>
      </c>
      <c r="D5637" s="68" t="str">
        <f>IFERROR(VLOOKUP($B5637,APガラス性能一覧!$A$2:$M$6097,3,0),"")</f>
        <v/>
      </c>
      <c r="E5637" s="68" t="str">
        <f>IFERROR(VLOOKUP($B5637,APガラス性能一覧!$A$2:$M$6097,4,0),"")</f>
        <v/>
      </c>
      <c r="F5637" s="68" t="str">
        <f>IFERROR(VLOOKUP($B5637,APガラス性能一覧!$A$2:$M$6097,5,0),"")</f>
        <v/>
      </c>
      <c r="G5637" s="68" t="str">
        <f>IFERROR(VLOOKUP($B5637,APガラス性能一覧!$A$2:$M$6097,6,0),"")</f>
        <v/>
      </c>
      <c r="H5637" s="68" t="str">
        <f>IFERROR(VLOOKUP($B5637,APガラス性能一覧!$A$2:$M$6097,7,0),"")</f>
        <v/>
      </c>
      <c r="I5637" s="68" t="str">
        <f>IFERROR(VLOOKUP($B5637,APガラス性能一覧!$A$2:$M$6097,8,0),"")</f>
        <v/>
      </c>
      <c r="J5637" s="68" t="str">
        <f>IFERROR(VLOOKUP($B5637,APガラス性能一覧!$A$2:$M$6097,9,0),"")</f>
        <v/>
      </c>
      <c r="K5637" s="68" t="str">
        <f>IFERROR(VLOOKUP($B5637,APガラス性能一覧!$A$2:$M$6097,10,0),"")</f>
        <v/>
      </c>
      <c r="L5637" s="68" t="str">
        <f>IFERROR(VLOOKUP($B5637,APガラス性能一覧!$A$2:$M$6097,11,0),"")</f>
        <v/>
      </c>
      <c r="M5637" s="68" t="str">
        <f>IFERROR(VLOOKUP($B5637,APガラス性能一覧!$A$2:$M$6097,12,0),"")</f>
        <v/>
      </c>
      <c r="N5637" s="68" t="str">
        <f>IFERROR(VLOOKUP($B5637,APガラス性能一覧!$A$2:$M$6097,13,0),"")</f>
        <v/>
      </c>
    </row>
    <row r="5638" spans="2:14" x14ac:dyDescent="0.4">
      <c r="B5638" s="68" t="str">
        <f>IF($D$2="","",IF($E$2=0.65,IFERROR(IF(INDEX(APガラス性能一覧!A:A,MATCH(ROW(B5632),APガラス性能一覧!$O:$O,0))="","",INDEX(APガラス性能一覧!A:A,MATCH(ROW(B5632),APガラス性能一覧!$O:$O,0))),""),IFERROR(IF(INDEX(APガラス性能一覧!A:A,MATCH(ROW(B5632),APガラス性能一覧!$N:$N,0))="","",INDEX(APガラス性能一覧!A:A,MATCH(ROW(B5632),APガラス性能一覧!$N:$N,0))),"")))</f>
        <v/>
      </c>
      <c r="C5638" s="68" t="str">
        <f>IFERROR(VLOOKUP($B5638,APガラス性能一覧!$A$2:$M$6097,2,0),"")</f>
        <v/>
      </c>
      <c r="D5638" s="68" t="str">
        <f>IFERROR(VLOOKUP($B5638,APガラス性能一覧!$A$2:$M$6097,3,0),"")</f>
        <v/>
      </c>
      <c r="E5638" s="68" t="str">
        <f>IFERROR(VLOOKUP($B5638,APガラス性能一覧!$A$2:$M$6097,4,0),"")</f>
        <v/>
      </c>
      <c r="F5638" s="68" t="str">
        <f>IFERROR(VLOOKUP($B5638,APガラス性能一覧!$A$2:$M$6097,5,0),"")</f>
        <v/>
      </c>
      <c r="G5638" s="68" t="str">
        <f>IFERROR(VLOOKUP($B5638,APガラス性能一覧!$A$2:$M$6097,6,0),"")</f>
        <v/>
      </c>
      <c r="H5638" s="68" t="str">
        <f>IFERROR(VLOOKUP($B5638,APガラス性能一覧!$A$2:$M$6097,7,0),"")</f>
        <v/>
      </c>
      <c r="I5638" s="68" t="str">
        <f>IFERROR(VLOOKUP($B5638,APガラス性能一覧!$A$2:$M$6097,8,0),"")</f>
        <v/>
      </c>
      <c r="J5638" s="68" t="str">
        <f>IFERROR(VLOOKUP($B5638,APガラス性能一覧!$A$2:$M$6097,9,0),"")</f>
        <v/>
      </c>
      <c r="K5638" s="68" t="str">
        <f>IFERROR(VLOOKUP($B5638,APガラス性能一覧!$A$2:$M$6097,10,0),"")</f>
        <v/>
      </c>
      <c r="L5638" s="68" t="str">
        <f>IFERROR(VLOOKUP($B5638,APガラス性能一覧!$A$2:$M$6097,11,0),"")</f>
        <v/>
      </c>
      <c r="M5638" s="68" t="str">
        <f>IFERROR(VLOOKUP($B5638,APガラス性能一覧!$A$2:$M$6097,12,0),"")</f>
        <v/>
      </c>
      <c r="N5638" s="68" t="str">
        <f>IFERROR(VLOOKUP($B5638,APガラス性能一覧!$A$2:$M$6097,13,0),"")</f>
        <v/>
      </c>
    </row>
    <row r="5639" spans="2:14" x14ac:dyDescent="0.4">
      <c r="B5639" s="68" t="str">
        <f>IF($D$2="","",IF($E$2=0.65,IFERROR(IF(INDEX(APガラス性能一覧!A:A,MATCH(ROW(B5633),APガラス性能一覧!$O:$O,0))="","",INDEX(APガラス性能一覧!A:A,MATCH(ROW(B5633),APガラス性能一覧!$O:$O,0))),""),IFERROR(IF(INDEX(APガラス性能一覧!A:A,MATCH(ROW(B5633),APガラス性能一覧!$N:$N,0))="","",INDEX(APガラス性能一覧!A:A,MATCH(ROW(B5633),APガラス性能一覧!$N:$N,0))),"")))</f>
        <v/>
      </c>
      <c r="C5639" s="68" t="str">
        <f>IFERROR(VLOOKUP($B5639,APガラス性能一覧!$A$2:$M$6097,2,0),"")</f>
        <v/>
      </c>
      <c r="D5639" s="68" t="str">
        <f>IFERROR(VLOOKUP($B5639,APガラス性能一覧!$A$2:$M$6097,3,0),"")</f>
        <v/>
      </c>
      <c r="E5639" s="68" t="str">
        <f>IFERROR(VLOOKUP($B5639,APガラス性能一覧!$A$2:$M$6097,4,0),"")</f>
        <v/>
      </c>
      <c r="F5639" s="68" t="str">
        <f>IFERROR(VLOOKUP($B5639,APガラス性能一覧!$A$2:$M$6097,5,0),"")</f>
        <v/>
      </c>
      <c r="G5639" s="68" t="str">
        <f>IFERROR(VLOOKUP($B5639,APガラス性能一覧!$A$2:$M$6097,6,0),"")</f>
        <v/>
      </c>
      <c r="H5639" s="68" t="str">
        <f>IFERROR(VLOOKUP($B5639,APガラス性能一覧!$A$2:$M$6097,7,0),"")</f>
        <v/>
      </c>
      <c r="I5639" s="68" t="str">
        <f>IFERROR(VLOOKUP($B5639,APガラス性能一覧!$A$2:$M$6097,8,0),"")</f>
        <v/>
      </c>
      <c r="J5639" s="68" t="str">
        <f>IFERROR(VLOOKUP($B5639,APガラス性能一覧!$A$2:$M$6097,9,0),"")</f>
        <v/>
      </c>
      <c r="K5639" s="68" t="str">
        <f>IFERROR(VLOOKUP($B5639,APガラス性能一覧!$A$2:$M$6097,10,0),"")</f>
        <v/>
      </c>
      <c r="L5639" s="68" t="str">
        <f>IFERROR(VLOOKUP($B5639,APガラス性能一覧!$A$2:$M$6097,11,0),"")</f>
        <v/>
      </c>
      <c r="M5639" s="68" t="str">
        <f>IFERROR(VLOOKUP($B5639,APガラス性能一覧!$A$2:$M$6097,12,0),"")</f>
        <v/>
      </c>
      <c r="N5639" s="68" t="str">
        <f>IFERROR(VLOOKUP($B5639,APガラス性能一覧!$A$2:$M$6097,13,0),"")</f>
        <v/>
      </c>
    </row>
    <row r="5640" spans="2:14" x14ac:dyDescent="0.4">
      <c r="B5640" s="68" t="str">
        <f>IF($D$2="","",IF($E$2=0.65,IFERROR(IF(INDEX(APガラス性能一覧!A:A,MATCH(ROW(B5634),APガラス性能一覧!$O:$O,0))="","",INDEX(APガラス性能一覧!A:A,MATCH(ROW(B5634),APガラス性能一覧!$O:$O,0))),""),IFERROR(IF(INDEX(APガラス性能一覧!A:A,MATCH(ROW(B5634),APガラス性能一覧!$N:$N,0))="","",INDEX(APガラス性能一覧!A:A,MATCH(ROW(B5634),APガラス性能一覧!$N:$N,0))),"")))</f>
        <v/>
      </c>
      <c r="C5640" s="68" t="str">
        <f>IFERROR(VLOOKUP($B5640,APガラス性能一覧!$A$2:$M$6097,2,0),"")</f>
        <v/>
      </c>
      <c r="D5640" s="68" t="str">
        <f>IFERROR(VLOOKUP($B5640,APガラス性能一覧!$A$2:$M$6097,3,0),"")</f>
        <v/>
      </c>
      <c r="E5640" s="68" t="str">
        <f>IFERROR(VLOOKUP($B5640,APガラス性能一覧!$A$2:$M$6097,4,0),"")</f>
        <v/>
      </c>
      <c r="F5640" s="68" t="str">
        <f>IFERROR(VLOOKUP($B5640,APガラス性能一覧!$A$2:$M$6097,5,0),"")</f>
        <v/>
      </c>
      <c r="G5640" s="68" t="str">
        <f>IFERROR(VLOOKUP($B5640,APガラス性能一覧!$A$2:$M$6097,6,0),"")</f>
        <v/>
      </c>
      <c r="H5640" s="68" t="str">
        <f>IFERROR(VLOOKUP($B5640,APガラス性能一覧!$A$2:$M$6097,7,0),"")</f>
        <v/>
      </c>
      <c r="I5640" s="68" t="str">
        <f>IFERROR(VLOOKUP($B5640,APガラス性能一覧!$A$2:$M$6097,8,0),"")</f>
        <v/>
      </c>
      <c r="J5640" s="68" t="str">
        <f>IFERROR(VLOOKUP($B5640,APガラス性能一覧!$A$2:$M$6097,9,0),"")</f>
        <v/>
      </c>
      <c r="K5640" s="68" t="str">
        <f>IFERROR(VLOOKUP($B5640,APガラス性能一覧!$A$2:$M$6097,10,0),"")</f>
        <v/>
      </c>
      <c r="L5640" s="68" t="str">
        <f>IFERROR(VLOOKUP($B5640,APガラス性能一覧!$A$2:$M$6097,11,0),"")</f>
        <v/>
      </c>
      <c r="M5640" s="68" t="str">
        <f>IFERROR(VLOOKUP($B5640,APガラス性能一覧!$A$2:$M$6097,12,0),"")</f>
        <v/>
      </c>
      <c r="N5640" s="68" t="str">
        <f>IFERROR(VLOOKUP($B5640,APガラス性能一覧!$A$2:$M$6097,13,0),"")</f>
        <v/>
      </c>
    </row>
    <row r="5641" spans="2:14" x14ac:dyDescent="0.4">
      <c r="B5641" s="68" t="str">
        <f>IF($D$2="","",IF($E$2=0.65,IFERROR(IF(INDEX(APガラス性能一覧!A:A,MATCH(ROW(B5635),APガラス性能一覧!$O:$O,0))="","",INDEX(APガラス性能一覧!A:A,MATCH(ROW(B5635),APガラス性能一覧!$O:$O,0))),""),IFERROR(IF(INDEX(APガラス性能一覧!A:A,MATCH(ROW(B5635),APガラス性能一覧!$N:$N,0))="","",INDEX(APガラス性能一覧!A:A,MATCH(ROW(B5635),APガラス性能一覧!$N:$N,0))),"")))</f>
        <v/>
      </c>
      <c r="C5641" s="68" t="str">
        <f>IFERROR(VLOOKUP($B5641,APガラス性能一覧!$A$2:$M$6097,2,0),"")</f>
        <v/>
      </c>
      <c r="D5641" s="68" t="str">
        <f>IFERROR(VLOOKUP($B5641,APガラス性能一覧!$A$2:$M$6097,3,0),"")</f>
        <v/>
      </c>
      <c r="E5641" s="68" t="str">
        <f>IFERROR(VLOOKUP($B5641,APガラス性能一覧!$A$2:$M$6097,4,0),"")</f>
        <v/>
      </c>
      <c r="F5641" s="68" t="str">
        <f>IFERROR(VLOOKUP($B5641,APガラス性能一覧!$A$2:$M$6097,5,0),"")</f>
        <v/>
      </c>
      <c r="G5641" s="68" t="str">
        <f>IFERROR(VLOOKUP($B5641,APガラス性能一覧!$A$2:$M$6097,6,0),"")</f>
        <v/>
      </c>
      <c r="H5641" s="68" t="str">
        <f>IFERROR(VLOOKUP($B5641,APガラス性能一覧!$A$2:$M$6097,7,0),"")</f>
        <v/>
      </c>
      <c r="I5641" s="68" t="str">
        <f>IFERROR(VLOOKUP($B5641,APガラス性能一覧!$A$2:$M$6097,8,0),"")</f>
        <v/>
      </c>
      <c r="J5641" s="68" t="str">
        <f>IFERROR(VLOOKUP($B5641,APガラス性能一覧!$A$2:$M$6097,9,0),"")</f>
        <v/>
      </c>
      <c r="K5641" s="68" t="str">
        <f>IFERROR(VLOOKUP($B5641,APガラス性能一覧!$A$2:$M$6097,10,0),"")</f>
        <v/>
      </c>
      <c r="L5641" s="68" t="str">
        <f>IFERROR(VLOOKUP($B5641,APガラス性能一覧!$A$2:$M$6097,11,0),"")</f>
        <v/>
      </c>
      <c r="M5641" s="68" t="str">
        <f>IFERROR(VLOOKUP($B5641,APガラス性能一覧!$A$2:$M$6097,12,0),"")</f>
        <v/>
      </c>
      <c r="N5641" s="68" t="str">
        <f>IFERROR(VLOOKUP($B5641,APガラス性能一覧!$A$2:$M$6097,13,0),"")</f>
        <v/>
      </c>
    </row>
    <row r="5642" spans="2:14" x14ac:dyDescent="0.4">
      <c r="B5642" s="68" t="str">
        <f>IF($D$2="","",IF($E$2=0.65,IFERROR(IF(INDEX(APガラス性能一覧!A:A,MATCH(ROW(B5636),APガラス性能一覧!$O:$O,0))="","",INDEX(APガラス性能一覧!A:A,MATCH(ROW(B5636),APガラス性能一覧!$O:$O,0))),""),IFERROR(IF(INDEX(APガラス性能一覧!A:A,MATCH(ROW(B5636),APガラス性能一覧!$N:$N,0))="","",INDEX(APガラス性能一覧!A:A,MATCH(ROW(B5636),APガラス性能一覧!$N:$N,0))),"")))</f>
        <v/>
      </c>
      <c r="C5642" s="68" t="str">
        <f>IFERROR(VLOOKUP($B5642,APガラス性能一覧!$A$2:$M$6097,2,0),"")</f>
        <v/>
      </c>
      <c r="D5642" s="68" t="str">
        <f>IFERROR(VLOOKUP($B5642,APガラス性能一覧!$A$2:$M$6097,3,0),"")</f>
        <v/>
      </c>
      <c r="E5642" s="68" t="str">
        <f>IFERROR(VLOOKUP($B5642,APガラス性能一覧!$A$2:$M$6097,4,0),"")</f>
        <v/>
      </c>
      <c r="F5642" s="68" t="str">
        <f>IFERROR(VLOOKUP($B5642,APガラス性能一覧!$A$2:$M$6097,5,0),"")</f>
        <v/>
      </c>
      <c r="G5642" s="68" t="str">
        <f>IFERROR(VLOOKUP($B5642,APガラス性能一覧!$A$2:$M$6097,6,0),"")</f>
        <v/>
      </c>
      <c r="H5642" s="68" t="str">
        <f>IFERROR(VLOOKUP($B5642,APガラス性能一覧!$A$2:$M$6097,7,0),"")</f>
        <v/>
      </c>
      <c r="I5642" s="68" t="str">
        <f>IFERROR(VLOOKUP($B5642,APガラス性能一覧!$A$2:$M$6097,8,0),"")</f>
        <v/>
      </c>
      <c r="J5642" s="68" t="str">
        <f>IFERROR(VLOOKUP($B5642,APガラス性能一覧!$A$2:$M$6097,9,0),"")</f>
        <v/>
      </c>
      <c r="K5642" s="68" t="str">
        <f>IFERROR(VLOOKUP($B5642,APガラス性能一覧!$A$2:$M$6097,10,0),"")</f>
        <v/>
      </c>
      <c r="L5642" s="68" t="str">
        <f>IFERROR(VLOOKUP($B5642,APガラス性能一覧!$A$2:$M$6097,11,0),"")</f>
        <v/>
      </c>
      <c r="M5642" s="68" t="str">
        <f>IFERROR(VLOOKUP($B5642,APガラス性能一覧!$A$2:$M$6097,12,0),"")</f>
        <v/>
      </c>
      <c r="N5642" s="68" t="str">
        <f>IFERROR(VLOOKUP($B5642,APガラス性能一覧!$A$2:$M$6097,13,0),"")</f>
        <v/>
      </c>
    </row>
    <row r="5643" spans="2:14" x14ac:dyDescent="0.4">
      <c r="B5643" s="68" t="str">
        <f>IF($D$2="","",IF($E$2=0.65,IFERROR(IF(INDEX(APガラス性能一覧!A:A,MATCH(ROW(B5637),APガラス性能一覧!$O:$O,0))="","",INDEX(APガラス性能一覧!A:A,MATCH(ROW(B5637),APガラス性能一覧!$O:$O,0))),""),IFERROR(IF(INDEX(APガラス性能一覧!A:A,MATCH(ROW(B5637),APガラス性能一覧!$N:$N,0))="","",INDEX(APガラス性能一覧!A:A,MATCH(ROW(B5637),APガラス性能一覧!$N:$N,0))),"")))</f>
        <v/>
      </c>
      <c r="C5643" s="68" t="str">
        <f>IFERROR(VLOOKUP($B5643,APガラス性能一覧!$A$2:$M$6097,2,0),"")</f>
        <v/>
      </c>
      <c r="D5643" s="68" t="str">
        <f>IFERROR(VLOOKUP($B5643,APガラス性能一覧!$A$2:$M$6097,3,0),"")</f>
        <v/>
      </c>
      <c r="E5643" s="68" t="str">
        <f>IFERROR(VLOOKUP($B5643,APガラス性能一覧!$A$2:$M$6097,4,0),"")</f>
        <v/>
      </c>
      <c r="F5643" s="68" t="str">
        <f>IFERROR(VLOOKUP($B5643,APガラス性能一覧!$A$2:$M$6097,5,0),"")</f>
        <v/>
      </c>
      <c r="G5643" s="68" t="str">
        <f>IFERROR(VLOOKUP($B5643,APガラス性能一覧!$A$2:$M$6097,6,0),"")</f>
        <v/>
      </c>
      <c r="H5643" s="68" t="str">
        <f>IFERROR(VLOOKUP($B5643,APガラス性能一覧!$A$2:$M$6097,7,0),"")</f>
        <v/>
      </c>
      <c r="I5643" s="68" t="str">
        <f>IFERROR(VLOOKUP($B5643,APガラス性能一覧!$A$2:$M$6097,8,0),"")</f>
        <v/>
      </c>
      <c r="J5643" s="68" t="str">
        <f>IFERROR(VLOOKUP($B5643,APガラス性能一覧!$A$2:$M$6097,9,0),"")</f>
        <v/>
      </c>
      <c r="K5643" s="68" t="str">
        <f>IFERROR(VLOOKUP($B5643,APガラス性能一覧!$A$2:$M$6097,10,0),"")</f>
        <v/>
      </c>
      <c r="L5643" s="68" t="str">
        <f>IFERROR(VLOOKUP($B5643,APガラス性能一覧!$A$2:$M$6097,11,0),"")</f>
        <v/>
      </c>
      <c r="M5643" s="68" t="str">
        <f>IFERROR(VLOOKUP($B5643,APガラス性能一覧!$A$2:$M$6097,12,0),"")</f>
        <v/>
      </c>
      <c r="N5643" s="68" t="str">
        <f>IFERROR(VLOOKUP($B5643,APガラス性能一覧!$A$2:$M$6097,13,0),"")</f>
        <v/>
      </c>
    </row>
    <row r="5644" spans="2:14" x14ac:dyDescent="0.4">
      <c r="B5644" s="68" t="str">
        <f>IF($D$2="","",IF($E$2=0.65,IFERROR(IF(INDEX(APガラス性能一覧!A:A,MATCH(ROW(B5638),APガラス性能一覧!$O:$O,0))="","",INDEX(APガラス性能一覧!A:A,MATCH(ROW(B5638),APガラス性能一覧!$O:$O,0))),""),IFERROR(IF(INDEX(APガラス性能一覧!A:A,MATCH(ROW(B5638),APガラス性能一覧!$N:$N,0))="","",INDEX(APガラス性能一覧!A:A,MATCH(ROW(B5638),APガラス性能一覧!$N:$N,0))),"")))</f>
        <v/>
      </c>
      <c r="C5644" s="68" t="str">
        <f>IFERROR(VLOOKUP($B5644,APガラス性能一覧!$A$2:$M$6097,2,0),"")</f>
        <v/>
      </c>
      <c r="D5644" s="68" t="str">
        <f>IFERROR(VLOOKUP($B5644,APガラス性能一覧!$A$2:$M$6097,3,0),"")</f>
        <v/>
      </c>
      <c r="E5644" s="68" t="str">
        <f>IFERROR(VLOOKUP($B5644,APガラス性能一覧!$A$2:$M$6097,4,0),"")</f>
        <v/>
      </c>
      <c r="F5644" s="68" t="str">
        <f>IFERROR(VLOOKUP($B5644,APガラス性能一覧!$A$2:$M$6097,5,0),"")</f>
        <v/>
      </c>
      <c r="G5644" s="68" t="str">
        <f>IFERROR(VLOOKUP($B5644,APガラス性能一覧!$A$2:$M$6097,6,0),"")</f>
        <v/>
      </c>
      <c r="H5644" s="68" t="str">
        <f>IFERROR(VLOOKUP($B5644,APガラス性能一覧!$A$2:$M$6097,7,0),"")</f>
        <v/>
      </c>
      <c r="I5644" s="68" t="str">
        <f>IFERROR(VLOOKUP($B5644,APガラス性能一覧!$A$2:$M$6097,8,0),"")</f>
        <v/>
      </c>
      <c r="J5644" s="68" t="str">
        <f>IFERROR(VLOOKUP($B5644,APガラス性能一覧!$A$2:$M$6097,9,0),"")</f>
        <v/>
      </c>
      <c r="K5644" s="68" t="str">
        <f>IFERROR(VLOOKUP($B5644,APガラス性能一覧!$A$2:$M$6097,10,0),"")</f>
        <v/>
      </c>
      <c r="L5644" s="68" t="str">
        <f>IFERROR(VLOOKUP($B5644,APガラス性能一覧!$A$2:$M$6097,11,0),"")</f>
        <v/>
      </c>
      <c r="M5644" s="68" t="str">
        <f>IFERROR(VLOOKUP($B5644,APガラス性能一覧!$A$2:$M$6097,12,0),"")</f>
        <v/>
      </c>
      <c r="N5644" s="68" t="str">
        <f>IFERROR(VLOOKUP($B5644,APガラス性能一覧!$A$2:$M$6097,13,0),"")</f>
        <v/>
      </c>
    </row>
    <row r="5645" spans="2:14" x14ac:dyDescent="0.4">
      <c r="B5645" s="68" t="str">
        <f>IF($D$2="","",IF($E$2=0.65,IFERROR(IF(INDEX(APガラス性能一覧!A:A,MATCH(ROW(B5639),APガラス性能一覧!$O:$O,0))="","",INDEX(APガラス性能一覧!A:A,MATCH(ROW(B5639),APガラス性能一覧!$O:$O,0))),""),IFERROR(IF(INDEX(APガラス性能一覧!A:A,MATCH(ROW(B5639),APガラス性能一覧!$N:$N,0))="","",INDEX(APガラス性能一覧!A:A,MATCH(ROW(B5639),APガラス性能一覧!$N:$N,0))),"")))</f>
        <v/>
      </c>
      <c r="C5645" s="68" t="str">
        <f>IFERROR(VLOOKUP($B5645,APガラス性能一覧!$A$2:$M$6097,2,0),"")</f>
        <v/>
      </c>
      <c r="D5645" s="68" t="str">
        <f>IFERROR(VLOOKUP($B5645,APガラス性能一覧!$A$2:$M$6097,3,0),"")</f>
        <v/>
      </c>
      <c r="E5645" s="68" t="str">
        <f>IFERROR(VLOOKUP($B5645,APガラス性能一覧!$A$2:$M$6097,4,0),"")</f>
        <v/>
      </c>
      <c r="F5645" s="68" t="str">
        <f>IFERROR(VLOOKUP($B5645,APガラス性能一覧!$A$2:$M$6097,5,0),"")</f>
        <v/>
      </c>
      <c r="G5645" s="68" t="str">
        <f>IFERROR(VLOOKUP($B5645,APガラス性能一覧!$A$2:$M$6097,6,0),"")</f>
        <v/>
      </c>
      <c r="H5645" s="68" t="str">
        <f>IFERROR(VLOOKUP($B5645,APガラス性能一覧!$A$2:$M$6097,7,0),"")</f>
        <v/>
      </c>
      <c r="I5645" s="68" t="str">
        <f>IFERROR(VLOOKUP($B5645,APガラス性能一覧!$A$2:$M$6097,8,0),"")</f>
        <v/>
      </c>
      <c r="J5645" s="68" t="str">
        <f>IFERROR(VLOOKUP($B5645,APガラス性能一覧!$A$2:$M$6097,9,0),"")</f>
        <v/>
      </c>
      <c r="K5645" s="68" t="str">
        <f>IFERROR(VLOOKUP($B5645,APガラス性能一覧!$A$2:$M$6097,10,0),"")</f>
        <v/>
      </c>
      <c r="L5645" s="68" t="str">
        <f>IFERROR(VLOOKUP($B5645,APガラス性能一覧!$A$2:$M$6097,11,0),"")</f>
        <v/>
      </c>
      <c r="M5645" s="68" t="str">
        <f>IFERROR(VLOOKUP($B5645,APガラス性能一覧!$A$2:$M$6097,12,0),"")</f>
        <v/>
      </c>
      <c r="N5645" s="68" t="str">
        <f>IFERROR(VLOOKUP($B5645,APガラス性能一覧!$A$2:$M$6097,13,0),"")</f>
        <v/>
      </c>
    </row>
    <row r="5646" spans="2:14" x14ac:dyDescent="0.4">
      <c r="B5646" s="68" t="str">
        <f>IF($D$2="","",IF($E$2=0.65,IFERROR(IF(INDEX(APガラス性能一覧!A:A,MATCH(ROW(B5640),APガラス性能一覧!$O:$O,0))="","",INDEX(APガラス性能一覧!A:A,MATCH(ROW(B5640),APガラス性能一覧!$O:$O,0))),""),IFERROR(IF(INDEX(APガラス性能一覧!A:A,MATCH(ROW(B5640),APガラス性能一覧!$N:$N,0))="","",INDEX(APガラス性能一覧!A:A,MATCH(ROW(B5640),APガラス性能一覧!$N:$N,0))),"")))</f>
        <v/>
      </c>
      <c r="C5646" s="68" t="str">
        <f>IFERROR(VLOOKUP($B5646,APガラス性能一覧!$A$2:$M$6097,2,0),"")</f>
        <v/>
      </c>
      <c r="D5646" s="68" t="str">
        <f>IFERROR(VLOOKUP($B5646,APガラス性能一覧!$A$2:$M$6097,3,0),"")</f>
        <v/>
      </c>
      <c r="E5646" s="68" t="str">
        <f>IFERROR(VLOOKUP($B5646,APガラス性能一覧!$A$2:$M$6097,4,0),"")</f>
        <v/>
      </c>
      <c r="F5646" s="68" t="str">
        <f>IFERROR(VLOOKUP($B5646,APガラス性能一覧!$A$2:$M$6097,5,0),"")</f>
        <v/>
      </c>
      <c r="G5646" s="68" t="str">
        <f>IFERROR(VLOOKUP($B5646,APガラス性能一覧!$A$2:$M$6097,6,0),"")</f>
        <v/>
      </c>
      <c r="H5646" s="68" t="str">
        <f>IFERROR(VLOOKUP($B5646,APガラス性能一覧!$A$2:$M$6097,7,0),"")</f>
        <v/>
      </c>
      <c r="I5646" s="68" t="str">
        <f>IFERROR(VLOOKUP($B5646,APガラス性能一覧!$A$2:$M$6097,8,0),"")</f>
        <v/>
      </c>
      <c r="J5646" s="68" t="str">
        <f>IFERROR(VLOOKUP($B5646,APガラス性能一覧!$A$2:$M$6097,9,0),"")</f>
        <v/>
      </c>
      <c r="K5646" s="68" t="str">
        <f>IFERROR(VLOOKUP($B5646,APガラス性能一覧!$A$2:$M$6097,10,0),"")</f>
        <v/>
      </c>
      <c r="L5646" s="68" t="str">
        <f>IFERROR(VLOOKUP($B5646,APガラス性能一覧!$A$2:$M$6097,11,0),"")</f>
        <v/>
      </c>
      <c r="M5646" s="68" t="str">
        <f>IFERROR(VLOOKUP($B5646,APガラス性能一覧!$A$2:$M$6097,12,0),"")</f>
        <v/>
      </c>
      <c r="N5646" s="68" t="str">
        <f>IFERROR(VLOOKUP($B5646,APガラス性能一覧!$A$2:$M$6097,13,0),"")</f>
        <v/>
      </c>
    </row>
    <row r="5647" spans="2:14" x14ac:dyDescent="0.4">
      <c r="B5647" s="68" t="str">
        <f>IF($D$2="","",IF($E$2=0.65,IFERROR(IF(INDEX(APガラス性能一覧!A:A,MATCH(ROW(B5641),APガラス性能一覧!$O:$O,0))="","",INDEX(APガラス性能一覧!A:A,MATCH(ROW(B5641),APガラス性能一覧!$O:$O,0))),""),IFERROR(IF(INDEX(APガラス性能一覧!A:A,MATCH(ROW(B5641),APガラス性能一覧!$N:$N,0))="","",INDEX(APガラス性能一覧!A:A,MATCH(ROW(B5641),APガラス性能一覧!$N:$N,0))),"")))</f>
        <v/>
      </c>
      <c r="C5647" s="68" t="str">
        <f>IFERROR(VLOOKUP($B5647,APガラス性能一覧!$A$2:$M$6097,2,0),"")</f>
        <v/>
      </c>
      <c r="D5647" s="68" t="str">
        <f>IFERROR(VLOOKUP($B5647,APガラス性能一覧!$A$2:$M$6097,3,0),"")</f>
        <v/>
      </c>
      <c r="E5647" s="68" t="str">
        <f>IFERROR(VLOOKUP($B5647,APガラス性能一覧!$A$2:$M$6097,4,0),"")</f>
        <v/>
      </c>
      <c r="F5647" s="68" t="str">
        <f>IFERROR(VLOOKUP($B5647,APガラス性能一覧!$A$2:$M$6097,5,0),"")</f>
        <v/>
      </c>
      <c r="G5647" s="68" t="str">
        <f>IFERROR(VLOOKUP($B5647,APガラス性能一覧!$A$2:$M$6097,6,0),"")</f>
        <v/>
      </c>
      <c r="H5647" s="68" t="str">
        <f>IFERROR(VLOOKUP($B5647,APガラス性能一覧!$A$2:$M$6097,7,0),"")</f>
        <v/>
      </c>
      <c r="I5647" s="68" t="str">
        <f>IFERROR(VLOOKUP($B5647,APガラス性能一覧!$A$2:$M$6097,8,0),"")</f>
        <v/>
      </c>
      <c r="J5647" s="68" t="str">
        <f>IFERROR(VLOOKUP($B5647,APガラス性能一覧!$A$2:$M$6097,9,0),"")</f>
        <v/>
      </c>
      <c r="K5647" s="68" t="str">
        <f>IFERROR(VLOOKUP($B5647,APガラス性能一覧!$A$2:$M$6097,10,0),"")</f>
        <v/>
      </c>
      <c r="L5647" s="68" t="str">
        <f>IFERROR(VLOOKUP($B5647,APガラス性能一覧!$A$2:$M$6097,11,0),"")</f>
        <v/>
      </c>
      <c r="M5647" s="68" t="str">
        <f>IFERROR(VLOOKUP($B5647,APガラス性能一覧!$A$2:$M$6097,12,0),"")</f>
        <v/>
      </c>
      <c r="N5647" s="68" t="str">
        <f>IFERROR(VLOOKUP($B5647,APガラス性能一覧!$A$2:$M$6097,13,0),"")</f>
        <v/>
      </c>
    </row>
    <row r="5648" spans="2:14" x14ac:dyDescent="0.4">
      <c r="B5648" s="68" t="str">
        <f>IF($D$2="","",IF($E$2=0.65,IFERROR(IF(INDEX(APガラス性能一覧!A:A,MATCH(ROW(B5642),APガラス性能一覧!$O:$O,0))="","",INDEX(APガラス性能一覧!A:A,MATCH(ROW(B5642),APガラス性能一覧!$O:$O,0))),""),IFERROR(IF(INDEX(APガラス性能一覧!A:A,MATCH(ROW(B5642),APガラス性能一覧!$N:$N,0))="","",INDEX(APガラス性能一覧!A:A,MATCH(ROW(B5642),APガラス性能一覧!$N:$N,0))),"")))</f>
        <v/>
      </c>
      <c r="C5648" s="68" t="str">
        <f>IFERROR(VLOOKUP($B5648,APガラス性能一覧!$A$2:$M$6097,2,0),"")</f>
        <v/>
      </c>
      <c r="D5648" s="68" t="str">
        <f>IFERROR(VLOOKUP($B5648,APガラス性能一覧!$A$2:$M$6097,3,0),"")</f>
        <v/>
      </c>
      <c r="E5648" s="68" t="str">
        <f>IFERROR(VLOOKUP($B5648,APガラス性能一覧!$A$2:$M$6097,4,0),"")</f>
        <v/>
      </c>
      <c r="F5648" s="68" t="str">
        <f>IFERROR(VLOOKUP($B5648,APガラス性能一覧!$A$2:$M$6097,5,0),"")</f>
        <v/>
      </c>
      <c r="G5648" s="68" t="str">
        <f>IFERROR(VLOOKUP($B5648,APガラス性能一覧!$A$2:$M$6097,6,0),"")</f>
        <v/>
      </c>
      <c r="H5648" s="68" t="str">
        <f>IFERROR(VLOOKUP($B5648,APガラス性能一覧!$A$2:$M$6097,7,0),"")</f>
        <v/>
      </c>
      <c r="I5648" s="68" t="str">
        <f>IFERROR(VLOOKUP($B5648,APガラス性能一覧!$A$2:$M$6097,8,0),"")</f>
        <v/>
      </c>
      <c r="J5648" s="68" t="str">
        <f>IFERROR(VLOOKUP($B5648,APガラス性能一覧!$A$2:$M$6097,9,0),"")</f>
        <v/>
      </c>
      <c r="K5648" s="68" t="str">
        <f>IFERROR(VLOOKUP($B5648,APガラス性能一覧!$A$2:$M$6097,10,0),"")</f>
        <v/>
      </c>
      <c r="L5648" s="68" t="str">
        <f>IFERROR(VLOOKUP($B5648,APガラス性能一覧!$A$2:$M$6097,11,0),"")</f>
        <v/>
      </c>
      <c r="M5648" s="68" t="str">
        <f>IFERROR(VLOOKUP($B5648,APガラス性能一覧!$A$2:$M$6097,12,0),"")</f>
        <v/>
      </c>
      <c r="N5648" s="68" t="str">
        <f>IFERROR(VLOOKUP($B5648,APガラス性能一覧!$A$2:$M$6097,13,0),"")</f>
        <v/>
      </c>
    </row>
    <row r="5649" spans="2:14" x14ac:dyDescent="0.4">
      <c r="B5649" s="68" t="str">
        <f>IF($D$2="","",IF($E$2=0.65,IFERROR(IF(INDEX(APガラス性能一覧!A:A,MATCH(ROW(B5643),APガラス性能一覧!$O:$O,0))="","",INDEX(APガラス性能一覧!A:A,MATCH(ROW(B5643),APガラス性能一覧!$O:$O,0))),""),IFERROR(IF(INDEX(APガラス性能一覧!A:A,MATCH(ROW(B5643),APガラス性能一覧!$N:$N,0))="","",INDEX(APガラス性能一覧!A:A,MATCH(ROW(B5643),APガラス性能一覧!$N:$N,0))),"")))</f>
        <v/>
      </c>
      <c r="C5649" s="68" t="str">
        <f>IFERROR(VLOOKUP($B5649,APガラス性能一覧!$A$2:$M$6097,2,0),"")</f>
        <v/>
      </c>
      <c r="D5649" s="68" t="str">
        <f>IFERROR(VLOOKUP($B5649,APガラス性能一覧!$A$2:$M$6097,3,0),"")</f>
        <v/>
      </c>
      <c r="E5649" s="68" t="str">
        <f>IFERROR(VLOOKUP($B5649,APガラス性能一覧!$A$2:$M$6097,4,0),"")</f>
        <v/>
      </c>
      <c r="F5649" s="68" t="str">
        <f>IFERROR(VLOOKUP($B5649,APガラス性能一覧!$A$2:$M$6097,5,0),"")</f>
        <v/>
      </c>
      <c r="G5649" s="68" t="str">
        <f>IFERROR(VLOOKUP($B5649,APガラス性能一覧!$A$2:$M$6097,6,0),"")</f>
        <v/>
      </c>
      <c r="H5649" s="68" t="str">
        <f>IFERROR(VLOOKUP($B5649,APガラス性能一覧!$A$2:$M$6097,7,0),"")</f>
        <v/>
      </c>
      <c r="I5649" s="68" t="str">
        <f>IFERROR(VLOOKUP($B5649,APガラス性能一覧!$A$2:$M$6097,8,0),"")</f>
        <v/>
      </c>
      <c r="J5649" s="68" t="str">
        <f>IFERROR(VLOOKUP($B5649,APガラス性能一覧!$A$2:$M$6097,9,0),"")</f>
        <v/>
      </c>
      <c r="K5649" s="68" t="str">
        <f>IFERROR(VLOOKUP($B5649,APガラス性能一覧!$A$2:$M$6097,10,0),"")</f>
        <v/>
      </c>
      <c r="L5649" s="68" t="str">
        <f>IFERROR(VLOOKUP($B5649,APガラス性能一覧!$A$2:$M$6097,11,0),"")</f>
        <v/>
      </c>
      <c r="M5649" s="68" t="str">
        <f>IFERROR(VLOOKUP($B5649,APガラス性能一覧!$A$2:$M$6097,12,0),"")</f>
        <v/>
      </c>
      <c r="N5649" s="68" t="str">
        <f>IFERROR(VLOOKUP($B5649,APガラス性能一覧!$A$2:$M$6097,13,0),"")</f>
        <v/>
      </c>
    </row>
    <row r="5650" spans="2:14" x14ac:dyDescent="0.4">
      <c r="B5650" s="68" t="str">
        <f>IF($D$2="","",IF($E$2=0.65,IFERROR(IF(INDEX(APガラス性能一覧!A:A,MATCH(ROW(B5644),APガラス性能一覧!$O:$O,0))="","",INDEX(APガラス性能一覧!A:A,MATCH(ROW(B5644),APガラス性能一覧!$O:$O,0))),""),IFERROR(IF(INDEX(APガラス性能一覧!A:A,MATCH(ROW(B5644),APガラス性能一覧!$N:$N,0))="","",INDEX(APガラス性能一覧!A:A,MATCH(ROW(B5644),APガラス性能一覧!$N:$N,0))),"")))</f>
        <v/>
      </c>
      <c r="C5650" s="68" t="str">
        <f>IFERROR(VLOOKUP($B5650,APガラス性能一覧!$A$2:$M$6097,2,0),"")</f>
        <v/>
      </c>
      <c r="D5650" s="68" t="str">
        <f>IFERROR(VLOOKUP($B5650,APガラス性能一覧!$A$2:$M$6097,3,0),"")</f>
        <v/>
      </c>
      <c r="E5650" s="68" t="str">
        <f>IFERROR(VLOOKUP($B5650,APガラス性能一覧!$A$2:$M$6097,4,0),"")</f>
        <v/>
      </c>
      <c r="F5650" s="68" t="str">
        <f>IFERROR(VLOOKUP($B5650,APガラス性能一覧!$A$2:$M$6097,5,0),"")</f>
        <v/>
      </c>
      <c r="G5650" s="68" t="str">
        <f>IFERROR(VLOOKUP($B5650,APガラス性能一覧!$A$2:$M$6097,6,0),"")</f>
        <v/>
      </c>
      <c r="H5650" s="68" t="str">
        <f>IFERROR(VLOOKUP($B5650,APガラス性能一覧!$A$2:$M$6097,7,0),"")</f>
        <v/>
      </c>
      <c r="I5650" s="68" t="str">
        <f>IFERROR(VLOOKUP($B5650,APガラス性能一覧!$A$2:$M$6097,8,0),"")</f>
        <v/>
      </c>
      <c r="J5650" s="68" t="str">
        <f>IFERROR(VLOOKUP($B5650,APガラス性能一覧!$A$2:$M$6097,9,0),"")</f>
        <v/>
      </c>
      <c r="K5650" s="68" t="str">
        <f>IFERROR(VLOOKUP($B5650,APガラス性能一覧!$A$2:$M$6097,10,0),"")</f>
        <v/>
      </c>
      <c r="L5650" s="68" t="str">
        <f>IFERROR(VLOOKUP($B5650,APガラス性能一覧!$A$2:$M$6097,11,0),"")</f>
        <v/>
      </c>
      <c r="M5650" s="68" t="str">
        <f>IFERROR(VLOOKUP($B5650,APガラス性能一覧!$A$2:$M$6097,12,0),"")</f>
        <v/>
      </c>
      <c r="N5650" s="68" t="str">
        <f>IFERROR(VLOOKUP($B5650,APガラス性能一覧!$A$2:$M$6097,13,0),"")</f>
        <v/>
      </c>
    </row>
    <row r="5651" spans="2:14" x14ac:dyDescent="0.4">
      <c r="B5651" s="68" t="str">
        <f>IF($D$2="","",IF($E$2=0.65,IFERROR(IF(INDEX(APガラス性能一覧!A:A,MATCH(ROW(B5645),APガラス性能一覧!$O:$O,0))="","",INDEX(APガラス性能一覧!A:A,MATCH(ROW(B5645),APガラス性能一覧!$O:$O,0))),""),IFERROR(IF(INDEX(APガラス性能一覧!A:A,MATCH(ROW(B5645),APガラス性能一覧!$N:$N,0))="","",INDEX(APガラス性能一覧!A:A,MATCH(ROW(B5645),APガラス性能一覧!$N:$N,0))),"")))</f>
        <v/>
      </c>
      <c r="C5651" s="68" t="str">
        <f>IFERROR(VLOOKUP($B5651,APガラス性能一覧!$A$2:$M$6097,2,0),"")</f>
        <v/>
      </c>
      <c r="D5651" s="68" t="str">
        <f>IFERROR(VLOOKUP($B5651,APガラス性能一覧!$A$2:$M$6097,3,0),"")</f>
        <v/>
      </c>
      <c r="E5651" s="68" t="str">
        <f>IFERROR(VLOOKUP($B5651,APガラス性能一覧!$A$2:$M$6097,4,0),"")</f>
        <v/>
      </c>
      <c r="F5651" s="68" t="str">
        <f>IFERROR(VLOOKUP($B5651,APガラス性能一覧!$A$2:$M$6097,5,0),"")</f>
        <v/>
      </c>
      <c r="G5651" s="68" t="str">
        <f>IFERROR(VLOOKUP($B5651,APガラス性能一覧!$A$2:$M$6097,6,0),"")</f>
        <v/>
      </c>
      <c r="H5651" s="68" t="str">
        <f>IFERROR(VLOOKUP($B5651,APガラス性能一覧!$A$2:$M$6097,7,0),"")</f>
        <v/>
      </c>
      <c r="I5651" s="68" t="str">
        <f>IFERROR(VLOOKUP($B5651,APガラス性能一覧!$A$2:$M$6097,8,0),"")</f>
        <v/>
      </c>
      <c r="J5651" s="68" t="str">
        <f>IFERROR(VLOOKUP($B5651,APガラス性能一覧!$A$2:$M$6097,9,0),"")</f>
        <v/>
      </c>
      <c r="K5651" s="68" t="str">
        <f>IFERROR(VLOOKUP($B5651,APガラス性能一覧!$A$2:$M$6097,10,0),"")</f>
        <v/>
      </c>
      <c r="L5651" s="68" t="str">
        <f>IFERROR(VLOOKUP($B5651,APガラス性能一覧!$A$2:$M$6097,11,0),"")</f>
        <v/>
      </c>
      <c r="M5651" s="68" t="str">
        <f>IFERROR(VLOOKUP($B5651,APガラス性能一覧!$A$2:$M$6097,12,0),"")</f>
        <v/>
      </c>
      <c r="N5651" s="68" t="str">
        <f>IFERROR(VLOOKUP($B5651,APガラス性能一覧!$A$2:$M$6097,13,0),"")</f>
        <v/>
      </c>
    </row>
    <row r="5652" spans="2:14" x14ac:dyDescent="0.4">
      <c r="B5652" s="68" t="str">
        <f>IF($D$2="","",IF($E$2=0.65,IFERROR(IF(INDEX(APガラス性能一覧!A:A,MATCH(ROW(B5646),APガラス性能一覧!$O:$O,0))="","",INDEX(APガラス性能一覧!A:A,MATCH(ROW(B5646),APガラス性能一覧!$O:$O,0))),""),IFERROR(IF(INDEX(APガラス性能一覧!A:A,MATCH(ROW(B5646),APガラス性能一覧!$N:$N,0))="","",INDEX(APガラス性能一覧!A:A,MATCH(ROW(B5646),APガラス性能一覧!$N:$N,0))),"")))</f>
        <v/>
      </c>
      <c r="C5652" s="68" t="str">
        <f>IFERROR(VLOOKUP($B5652,APガラス性能一覧!$A$2:$M$6097,2,0),"")</f>
        <v/>
      </c>
      <c r="D5652" s="68" t="str">
        <f>IFERROR(VLOOKUP($B5652,APガラス性能一覧!$A$2:$M$6097,3,0),"")</f>
        <v/>
      </c>
      <c r="E5652" s="68" t="str">
        <f>IFERROR(VLOOKUP($B5652,APガラス性能一覧!$A$2:$M$6097,4,0),"")</f>
        <v/>
      </c>
      <c r="F5652" s="68" t="str">
        <f>IFERROR(VLOOKUP($B5652,APガラス性能一覧!$A$2:$M$6097,5,0),"")</f>
        <v/>
      </c>
      <c r="G5652" s="68" t="str">
        <f>IFERROR(VLOOKUP($B5652,APガラス性能一覧!$A$2:$M$6097,6,0),"")</f>
        <v/>
      </c>
      <c r="H5652" s="68" t="str">
        <f>IFERROR(VLOOKUP($B5652,APガラス性能一覧!$A$2:$M$6097,7,0),"")</f>
        <v/>
      </c>
      <c r="I5652" s="68" t="str">
        <f>IFERROR(VLOOKUP($B5652,APガラス性能一覧!$A$2:$M$6097,8,0),"")</f>
        <v/>
      </c>
      <c r="J5652" s="68" t="str">
        <f>IFERROR(VLOOKUP($B5652,APガラス性能一覧!$A$2:$M$6097,9,0),"")</f>
        <v/>
      </c>
      <c r="K5652" s="68" t="str">
        <f>IFERROR(VLOOKUP($B5652,APガラス性能一覧!$A$2:$M$6097,10,0),"")</f>
        <v/>
      </c>
      <c r="L5652" s="68" t="str">
        <f>IFERROR(VLOOKUP($B5652,APガラス性能一覧!$A$2:$M$6097,11,0),"")</f>
        <v/>
      </c>
      <c r="M5652" s="68" t="str">
        <f>IFERROR(VLOOKUP($B5652,APガラス性能一覧!$A$2:$M$6097,12,0),"")</f>
        <v/>
      </c>
      <c r="N5652" s="68" t="str">
        <f>IFERROR(VLOOKUP($B5652,APガラス性能一覧!$A$2:$M$6097,13,0),"")</f>
        <v/>
      </c>
    </row>
    <row r="5653" spans="2:14" x14ac:dyDescent="0.4">
      <c r="B5653" s="68" t="str">
        <f>IF($D$2="","",IF($E$2=0.65,IFERROR(IF(INDEX(APガラス性能一覧!A:A,MATCH(ROW(B5647),APガラス性能一覧!$O:$O,0))="","",INDEX(APガラス性能一覧!A:A,MATCH(ROW(B5647),APガラス性能一覧!$O:$O,0))),""),IFERROR(IF(INDEX(APガラス性能一覧!A:A,MATCH(ROW(B5647),APガラス性能一覧!$N:$N,0))="","",INDEX(APガラス性能一覧!A:A,MATCH(ROW(B5647),APガラス性能一覧!$N:$N,0))),"")))</f>
        <v/>
      </c>
      <c r="C5653" s="68" t="str">
        <f>IFERROR(VLOOKUP($B5653,APガラス性能一覧!$A$2:$M$6097,2,0),"")</f>
        <v/>
      </c>
      <c r="D5653" s="68" t="str">
        <f>IFERROR(VLOOKUP($B5653,APガラス性能一覧!$A$2:$M$6097,3,0),"")</f>
        <v/>
      </c>
      <c r="E5653" s="68" t="str">
        <f>IFERROR(VLOOKUP($B5653,APガラス性能一覧!$A$2:$M$6097,4,0),"")</f>
        <v/>
      </c>
      <c r="F5653" s="68" t="str">
        <f>IFERROR(VLOOKUP($B5653,APガラス性能一覧!$A$2:$M$6097,5,0),"")</f>
        <v/>
      </c>
      <c r="G5653" s="68" t="str">
        <f>IFERROR(VLOOKUP($B5653,APガラス性能一覧!$A$2:$M$6097,6,0),"")</f>
        <v/>
      </c>
      <c r="H5653" s="68" t="str">
        <f>IFERROR(VLOOKUP($B5653,APガラス性能一覧!$A$2:$M$6097,7,0),"")</f>
        <v/>
      </c>
      <c r="I5653" s="68" t="str">
        <f>IFERROR(VLOOKUP($B5653,APガラス性能一覧!$A$2:$M$6097,8,0),"")</f>
        <v/>
      </c>
      <c r="J5653" s="68" t="str">
        <f>IFERROR(VLOOKUP($B5653,APガラス性能一覧!$A$2:$M$6097,9,0),"")</f>
        <v/>
      </c>
      <c r="K5653" s="68" t="str">
        <f>IFERROR(VLOOKUP($B5653,APガラス性能一覧!$A$2:$M$6097,10,0),"")</f>
        <v/>
      </c>
      <c r="L5653" s="68" t="str">
        <f>IFERROR(VLOOKUP($B5653,APガラス性能一覧!$A$2:$M$6097,11,0),"")</f>
        <v/>
      </c>
      <c r="M5653" s="68" t="str">
        <f>IFERROR(VLOOKUP($B5653,APガラス性能一覧!$A$2:$M$6097,12,0),"")</f>
        <v/>
      </c>
      <c r="N5653" s="68" t="str">
        <f>IFERROR(VLOOKUP($B5653,APガラス性能一覧!$A$2:$M$6097,13,0),"")</f>
        <v/>
      </c>
    </row>
    <row r="5654" spans="2:14" x14ac:dyDescent="0.4">
      <c r="B5654" s="68" t="str">
        <f>IF($D$2="","",IF($E$2=0.65,IFERROR(IF(INDEX(APガラス性能一覧!A:A,MATCH(ROW(B5648),APガラス性能一覧!$O:$O,0))="","",INDEX(APガラス性能一覧!A:A,MATCH(ROW(B5648),APガラス性能一覧!$O:$O,0))),""),IFERROR(IF(INDEX(APガラス性能一覧!A:A,MATCH(ROW(B5648),APガラス性能一覧!$N:$N,0))="","",INDEX(APガラス性能一覧!A:A,MATCH(ROW(B5648),APガラス性能一覧!$N:$N,0))),"")))</f>
        <v/>
      </c>
      <c r="C5654" s="68" t="str">
        <f>IFERROR(VLOOKUP($B5654,APガラス性能一覧!$A$2:$M$6097,2,0),"")</f>
        <v/>
      </c>
      <c r="D5654" s="68" t="str">
        <f>IFERROR(VLOOKUP($B5654,APガラス性能一覧!$A$2:$M$6097,3,0),"")</f>
        <v/>
      </c>
      <c r="E5654" s="68" t="str">
        <f>IFERROR(VLOOKUP($B5654,APガラス性能一覧!$A$2:$M$6097,4,0),"")</f>
        <v/>
      </c>
      <c r="F5654" s="68" t="str">
        <f>IFERROR(VLOOKUP($B5654,APガラス性能一覧!$A$2:$M$6097,5,0),"")</f>
        <v/>
      </c>
      <c r="G5654" s="68" t="str">
        <f>IFERROR(VLOOKUP($B5654,APガラス性能一覧!$A$2:$M$6097,6,0),"")</f>
        <v/>
      </c>
      <c r="H5654" s="68" t="str">
        <f>IFERROR(VLOOKUP($B5654,APガラス性能一覧!$A$2:$M$6097,7,0),"")</f>
        <v/>
      </c>
      <c r="I5654" s="68" t="str">
        <f>IFERROR(VLOOKUP($B5654,APガラス性能一覧!$A$2:$M$6097,8,0),"")</f>
        <v/>
      </c>
      <c r="J5654" s="68" t="str">
        <f>IFERROR(VLOOKUP($B5654,APガラス性能一覧!$A$2:$M$6097,9,0),"")</f>
        <v/>
      </c>
      <c r="K5654" s="68" t="str">
        <f>IFERROR(VLOOKUP($B5654,APガラス性能一覧!$A$2:$M$6097,10,0),"")</f>
        <v/>
      </c>
      <c r="L5654" s="68" t="str">
        <f>IFERROR(VLOOKUP($B5654,APガラス性能一覧!$A$2:$M$6097,11,0),"")</f>
        <v/>
      </c>
      <c r="M5654" s="68" t="str">
        <f>IFERROR(VLOOKUP($B5654,APガラス性能一覧!$A$2:$M$6097,12,0),"")</f>
        <v/>
      </c>
      <c r="N5654" s="68" t="str">
        <f>IFERROR(VLOOKUP($B5654,APガラス性能一覧!$A$2:$M$6097,13,0),"")</f>
        <v/>
      </c>
    </row>
    <row r="5655" spans="2:14" x14ac:dyDescent="0.4">
      <c r="B5655" s="68" t="str">
        <f>IF($D$2="","",IF($E$2=0.65,IFERROR(IF(INDEX(APガラス性能一覧!A:A,MATCH(ROW(B5649),APガラス性能一覧!$O:$O,0))="","",INDEX(APガラス性能一覧!A:A,MATCH(ROW(B5649),APガラス性能一覧!$O:$O,0))),""),IFERROR(IF(INDEX(APガラス性能一覧!A:A,MATCH(ROW(B5649),APガラス性能一覧!$N:$N,0))="","",INDEX(APガラス性能一覧!A:A,MATCH(ROW(B5649),APガラス性能一覧!$N:$N,0))),"")))</f>
        <v/>
      </c>
      <c r="C5655" s="68" t="str">
        <f>IFERROR(VLOOKUP($B5655,APガラス性能一覧!$A$2:$M$6097,2,0),"")</f>
        <v/>
      </c>
      <c r="D5655" s="68" t="str">
        <f>IFERROR(VLOOKUP($B5655,APガラス性能一覧!$A$2:$M$6097,3,0),"")</f>
        <v/>
      </c>
      <c r="E5655" s="68" t="str">
        <f>IFERROR(VLOOKUP($B5655,APガラス性能一覧!$A$2:$M$6097,4,0),"")</f>
        <v/>
      </c>
      <c r="F5655" s="68" t="str">
        <f>IFERROR(VLOOKUP($B5655,APガラス性能一覧!$A$2:$M$6097,5,0),"")</f>
        <v/>
      </c>
      <c r="G5655" s="68" t="str">
        <f>IFERROR(VLOOKUP($B5655,APガラス性能一覧!$A$2:$M$6097,6,0),"")</f>
        <v/>
      </c>
      <c r="H5655" s="68" t="str">
        <f>IFERROR(VLOOKUP($B5655,APガラス性能一覧!$A$2:$M$6097,7,0),"")</f>
        <v/>
      </c>
      <c r="I5655" s="68" t="str">
        <f>IFERROR(VLOOKUP($B5655,APガラス性能一覧!$A$2:$M$6097,8,0),"")</f>
        <v/>
      </c>
      <c r="J5655" s="68" t="str">
        <f>IFERROR(VLOOKUP($B5655,APガラス性能一覧!$A$2:$M$6097,9,0),"")</f>
        <v/>
      </c>
      <c r="K5655" s="68" t="str">
        <f>IFERROR(VLOOKUP($B5655,APガラス性能一覧!$A$2:$M$6097,10,0),"")</f>
        <v/>
      </c>
      <c r="L5655" s="68" t="str">
        <f>IFERROR(VLOOKUP($B5655,APガラス性能一覧!$A$2:$M$6097,11,0),"")</f>
        <v/>
      </c>
      <c r="M5655" s="68" t="str">
        <f>IFERROR(VLOOKUP($B5655,APガラス性能一覧!$A$2:$M$6097,12,0),"")</f>
        <v/>
      </c>
      <c r="N5655" s="68" t="str">
        <f>IFERROR(VLOOKUP($B5655,APガラス性能一覧!$A$2:$M$6097,13,0),"")</f>
        <v/>
      </c>
    </row>
    <row r="5656" spans="2:14" x14ac:dyDescent="0.4">
      <c r="B5656" s="68" t="str">
        <f>IF($D$2="","",IF($E$2=0.65,IFERROR(IF(INDEX(APガラス性能一覧!A:A,MATCH(ROW(B5650),APガラス性能一覧!$O:$O,0))="","",INDEX(APガラス性能一覧!A:A,MATCH(ROW(B5650),APガラス性能一覧!$O:$O,0))),""),IFERROR(IF(INDEX(APガラス性能一覧!A:A,MATCH(ROW(B5650),APガラス性能一覧!$N:$N,0))="","",INDEX(APガラス性能一覧!A:A,MATCH(ROW(B5650),APガラス性能一覧!$N:$N,0))),"")))</f>
        <v/>
      </c>
      <c r="C5656" s="68" t="str">
        <f>IFERROR(VLOOKUP($B5656,APガラス性能一覧!$A$2:$M$6097,2,0),"")</f>
        <v/>
      </c>
      <c r="D5656" s="68" t="str">
        <f>IFERROR(VLOOKUP($B5656,APガラス性能一覧!$A$2:$M$6097,3,0),"")</f>
        <v/>
      </c>
      <c r="E5656" s="68" t="str">
        <f>IFERROR(VLOOKUP($B5656,APガラス性能一覧!$A$2:$M$6097,4,0),"")</f>
        <v/>
      </c>
      <c r="F5656" s="68" t="str">
        <f>IFERROR(VLOOKUP($B5656,APガラス性能一覧!$A$2:$M$6097,5,0),"")</f>
        <v/>
      </c>
      <c r="G5656" s="68" t="str">
        <f>IFERROR(VLOOKUP($B5656,APガラス性能一覧!$A$2:$M$6097,6,0),"")</f>
        <v/>
      </c>
      <c r="H5656" s="68" t="str">
        <f>IFERROR(VLOOKUP($B5656,APガラス性能一覧!$A$2:$M$6097,7,0),"")</f>
        <v/>
      </c>
      <c r="I5656" s="68" t="str">
        <f>IFERROR(VLOOKUP($B5656,APガラス性能一覧!$A$2:$M$6097,8,0),"")</f>
        <v/>
      </c>
      <c r="J5656" s="68" t="str">
        <f>IFERROR(VLOOKUP($B5656,APガラス性能一覧!$A$2:$M$6097,9,0),"")</f>
        <v/>
      </c>
      <c r="K5656" s="68" t="str">
        <f>IFERROR(VLOOKUP($B5656,APガラス性能一覧!$A$2:$M$6097,10,0),"")</f>
        <v/>
      </c>
      <c r="L5656" s="68" t="str">
        <f>IFERROR(VLOOKUP($B5656,APガラス性能一覧!$A$2:$M$6097,11,0),"")</f>
        <v/>
      </c>
      <c r="M5656" s="68" t="str">
        <f>IFERROR(VLOOKUP($B5656,APガラス性能一覧!$A$2:$M$6097,12,0),"")</f>
        <v/>
      </c>
      <c r="N5656" s="68" t="str">
        <f>IFERROR(VLOOKUP($B5656,APガラス性能一覧!$A$2:$M$6097,13,0),"")</f>
        <v/>
      </c>
    </row>
    <row r="5657" spans="2:14" x14ac:dyDescent="0.4">
      <c r="B5657" s="68" t="str">
        <f>IF($D$2="","",IF($E$2=0.65,IFERROR(IF(INDEX(APガラス性能一覧!A:A,MATCH(ROW(B5651),APガラス性能一覧!$O:$O,0))="","",INDEX(APガラス性能一覧!A:A,MATCH(ROW(B5651),APガラス性能一覧!$O:$O,0))),""),IFERROR(IF(INDEX(APガラス性能一覧!A:A,MATCH(ROW(B5651),APガラス性能一覧!$N:$N,0))="","",INDEX(APガラス性能一覧!A:A,MATCH(ROW(B5651),APガラス性能一覧!$N:$N,0))),"")))</f>
        <v/>
      </c>
      <c r="C5657" s="68" t="str">
        <f>IFERROR(VLOOKUP($B5657,APガラス性能一覧!$A$2:$M$6097,2,0),"")</f>
        <v/>
      </c>
      <c r="D5657" s="68" t="str">
        <f>IFERROR(VLOOKUP($B5657,APガラス性能一覧!$A$2:$M$6097,3,0),"")</f>
        <v/>
      </c>
      <c r="E5657" s="68" t="str">
        <f>IFERROR(VLOOKUP($B5657,APガラス性能一覧!$A$2:$M$6097,4,0),"")</f>
        <v/>
      </c>
      <c r="F5657" s="68" t="str">
        <f>IFERROR(VLOOKUP($B5657,APガラス性能一覧!$A$2:$M$6097,5,0),"")</f>
        <v/>
      </c>
      <c r="G5657" s="68" t="str">
        <f>IFERROR(VLOOKUP($B5657,APガラス性能一覧!$A$2:$M$6097,6,0),"")</f>
        <v/>
      </c>
      <c r="H5657" s="68" t="str">
        <f>IFERROR(VLOOKUP($B5657,APガラス性能一覧!$A$2:$M$6097,7,0),"")</f>
        <v/>
      </c>
      <c r="I5657" s="68" t="str">
        <f>IFERROR(VLOOKUP($B5657,APガラス性能一覧!$A$2:$M$6097,8,0),"")</f>
        <v/>
      </c>
      <c r="J5657" s="68" t="str">
        <f>IFERROR(VLOOKUP($B5657,APガラス性能一覧!$A$2:$M$6097,9,0),"")</f>
        <v/>
      </c>
      <c r="K5657" s="68" t="str">
        <f>IFERROR(VLOOKUP($B5657,APガラス性能一覧!$A$2:$M$6097,10,0),"")</f>
        <v/>
      </c>
      <c r="L5657" s="68" t="str">
        <f>IFERROR(VLOOKUP($B5657,APガラス性能一覧!$A$2:$M$6097,11,0),"")</f>
        <v/>
      </c>
      <c r="M5657" s="68" t="str">
        <f>IFERROR(VLOOKUP($B5657,APガラス性能一覧!$A$2:$M$6097,12,0),"")</f>
        <v/>
      </c>
      <c r="N5657" s="68" t="str">
        <f>IFERROR(VLOOKUP($B5657,APガラス性能一覧!$A$2:$M$6097,13,0),"")</f>
        <v/>
      </c>
    </row>
    <row r="5658" spans="2:14" x14ac:dyDescent="0.4">
      <c r="B5658" s="68" t="str">
        <f>IF($D$2="","",IF($E$2=0.65,IFERROR(IF(INDEX(APガラス性能一覧!A:A,MATCH(ROW(B5652),APガラス性能一覧!$O:$O,0))="","",INDEX(APガラス性能一覧!A:A,MATCH(ROW(B5652),APガラス性能一覧!$O:$O,0))),""),IFERROR(IF(INDEX(APガラス性能一覧!A:A,MATCH(ROW(B5652),APガラス性能一覧!$N:$N,0))="","",INDEX(APガラス性能一覧!A:A,MATCH(ROW(B5652),APガラス性能一覧!$N:$N,0))),"")))</f>
        <v/>
      </c>
      <c r="C5658" s="68" t="str">
        <f>IFERROR(VLOOKUP($B5658,APガラス性能一覧!$A$2:$M$6097,2,0),"")</f>
        <v/>
      </c>
      <c r="D5658" s="68" t="str">
        <f>IFERROR(VLOOKUP($B5658,APガラス性能一覧!$A$2:$M$6097,3,0),"")</f>
        <v/>
      </c>
      <c r="E5658" s="68" t="str">
        <f>IFERROR(VLOOKUP($B5658,APガラス性能一覧!$A$2:$M$6097,4,0),"")</f>
        <v/>
      </c>
      <c r="F5658" s="68" t="str">
        <f>IFERROR(VLOOKUP($B5658,APガラス性能一覧!$A$2:$M$6097,5,0),"")</f>
        <v/>
      </c>
      <c r="G5658" s="68" t="str">
        <f>IFERROR(VLOOKUP($B5658,APガラス性能一覧!$A$2:$M$6097,6,0),"")</f>
        <v/>
      </c>
      <c r="H5658" s="68" t="str">
        <f>IFERROR(VLOOKUP($B5658,APガラス性能一覧!$A$2:$M$6097,7,0),"")</f>
        <v/>
      </c>
      <c r="I5658" s="68" t="str">
        <f>IFERROR(VLOOKUP($B5658,APガラス性能一覧!$A$2:$M$6097,8,0),"")</f>
        <v/>
      </c>
      <c r="J5658" s="68" t="str">
        <f>IFERROR(VLOOKUP($B5658,APガラス性能一覧!$A$2:$M$6097,9,0),"")</f>
        <v/>
      </c>
      <c r="K5658" s="68" t="str">
        <f>IFERROR(VLOOKUP($B5658,APガラス性能一覧!$A$2:$M$6097,10,0),"")</f>
        <v/>
      </c>
      <c r="L5658" s="68" t="str">
        <f>IFERROR(VLOOKUP($B5658,APガラス性能一覧!$A$2:$M$6097,11,0),"")</f>
        <v/>
      </c>
      <c r="M5658" s="68" t="str">
        <f>IFERROR(VLOOKUP($B5658,APガラス性能一覧!$A$2:$M$6097,12,0),"")</f>
        <v/>
      </c>
      <c r="N5658" s="68" t="str">
        <f>IFERROR(VLOOKUP($B5658,APガラス性能一覧!$A$2:$M$6097,13,0),"")</f>
        <v/>
      </c>
    </row>
    <row r="5659" spans="2:14" x14ac:dyDescent="0.4">
      <c r="B5659" s="68" t="str">
        <f>IF($D$2="","",IF($E$2=0.65,IFERROR(IF(INDEX(APガラス性能一覧!A:A,MATCH(ROW(B5653),APガラス性能一覧!$O:$O,0))="","",INDEX(APガラス性能一覧!A:A,MATCH(ROW(B5653),APガラス性能一覧!$O:$O,0))),""),IFERROR(IF(INDEX(APガラス性能一覧!A:A,MATCH(ROW(B5653),APガラス性能一覧!$N:$N,0))="","",INDEX(APガラス性能一覧!A:A,MATCH(ROW(B5653),APガラス性能一覧!$N:$N,0))),"")))</f>
        <v/>
      </c>
      <c r="C5659" s="68" t="str">
        <f>IFERROR(VLOOKUP($B5659,APガラス性能一覧!$A$2:$M$6097,2,0),"")</f>
        <v/>
      </c>
      <c r="D5659" s="68" t="str">
        <f>IFERROR(VLOOKUP($B5659,APガラス性能一覧!$A$2:$M$6097,3,0),"")</f>
        <v/>
      </c>
      <c r="E5659" s="68" t="str">
        <f>IFERROR(VLOOKUP($B5659,APガラス性能一覧!$A$2:$M$6097,4,0),"")</f>
        <v/>
      </c>
      <c r="F5659" s="68" t="str">
        <f>IFERROR(VLOOKUP($B5659,APガラス性能一覧!$A$2:$M$6097,5,0),"")</f>
        <v/>
      </c>
      <c r="G5659" s="68" t="str">
        <f>IFERROR(VLOOKUP($B5659,APガラス性能一覧!$A$2:$M$6097,6,0),"")</f>
        <v/>
      </c>
      <c r="H5659" s="68" t="str">
        <f>IFERROR(VLOOKUP($B5659,APガラス性能一覧!$A$2:$M$6097,7,0),"")</f>
        <v/>
      </c>
      <c r="I5659" s="68" t="str">
        <f>IFERROR(VLOOKUP($B5659,APガラス性能一覧!$A$2:$M$6097,8,0),"")</f>
        <v/>
      </c>
      <c r="J5659" s="68" t="str">
        <f>IFERROR(VLOOKUP($B5659,APガラス性能一覧!$A$2:$M$6097,9,0),"")</f>
        <v/>
      </c>
      <c r="K5659" s="68" t="str">
        <f>IFERROR(VLOOKUP($B5659,APガラス性能一覧!$A$2:$M$6097,10,0),"")</f>
        <v/>
      </c>
      <c r="L5659" s="68" t="str">
        <f>IFERROR(VLOOKUP($B5659,APガラス性能一覧!$A$2:$M$6097,11,0),"")</f>
        <v/>
      </c>
      <c r="M5659" s="68" t="str">
        <f>IFERROR(VLOOKUP($B5659,APガラス性能一覧!$A$2:$M$6097,12,0),"")</f>
        <v/>
      </c>
      <c r="N5659" s="68" t="str">
        <f>IFERROR(VLOOKUP($B5659,APガラス性能一覧!$A$2:$M$6097,13,0),"")</f>
        <v/>
      </c>
    </row>
    <row r="5660" spans="2:14" x14ac:dyDescent="0.4">
      <c r="B5660" s="68" t="str">
        <f>IF($D$2="","",IF($E$2=0.65,IFERROR(IF(INDEX(APガラス性能一覧!A:A,MATCH(ROW(B5654),APガラス性能一覧!$O:$O,0))="","",INDEX(APガラス性能一覧!A:A,MATCH(ROW(B5654),APガラス性能一覧!$O:$O,0))),""),IFERROR(IF(INDEX(APガラス性能一覧!A:A,MATCH(ROW(B5654),APガラス性能一覧!$N:$N,0))="","",INDEX(APガラス性能一覧!A:A,MATCH(ROW(B5654),APガラス性能一覧!$N:$N,0))),"")))</f>
        <v/>
      </c>
      <c r="C5660" s="68" t="str">
        <f>IFERROR(VLOOKUP($B5660,APガラス性能一覧!$A$2:$M$6097,2,0),"")</f>
        <v/>
      </c>
      <c r="D5660" s="68" t="str">
        <f>IFERROR(VLOOKUP($B5660,APガラス性能一覧!$A$2:$M$6097,3,0),"")</f>
        <v/>
      </c>
      <c r="E5660" s="68" t="str">
        <f>IFERROR(VLOOKUP($B5660,APガラス性能一覧!$A$2:$M$6097,4,0),"")</f>
        <v/>
      </c>
      <c r="F5660" s="68" t="str">
        <f>IFERROR(VLOOKUP($B5660,APガラス性能一覧!$A$2:$M$6097,5,0),"")</f>
        <v/>
      </c>
      <c r="G5660" s="68" t="str">
        <f>IFERROR(VLOOKUP($B5660,APガラス性能一覧!$A$2:$M$6097,6,0),"")</f>
        <v/>
      </c>
      <c r="H5660" s="68" t="str">
        <f>IFERROR(VLOOKUP($B5660,APガラス性能一覧!$A$2:$M$6097,7,0),"")</f>
        <v/>
      </c>
      <c r="I5660" s="68" t="str">
        <f>IFERROR(VLOOKUP($B5660,APガラス性能一覧!$A$2:$M$6097,8,0),"")</f>
        <v/>
      </c>
      <c r="J5660" s="68" t="str">
        <f>IFERROR(VLOOKUP($B5660,APガラス性能一覧!$A$2:$M$6097,9,0),"")</f>
        <v/>
      </c>
      <c r="K5660" s="68" t="str">
        <f>IFERROR(VLOOKUP($B5660,APガラス性能一覧!$A$2:$M$6097,10,0),"")</f>
        <v/>
      </c>
      <c r="L5660" s="68" t="str">
        <f>IFERROR(VLOOKUP($B5660,APガラス性能一覧!$A$2:$M$6097,11,0),"")</f>
        <v/>
      </c>
      <c r="M5660" s="68" t="str">
        <f>IFERROR(VLOOKUP($B5660,APガラス性能一覧!$A$2:$M$6097,12,0),"")</f>
        <v/>
      </c>
      <c r="N5660" s="68" t="str">
        <f>IFERROR(VLOOKUP($B5660,APガラス性能一覧!$A$2:$M$6097,13,0),"")</f>
        <v/>
      </c>
    </row>
    <row r="5661" spans="2:14" x14ac:dyDescent="0.4">
      <c r="B5661" s="68" t="str">
        <f>IF($D$2="","",IF($E$2=0.65,IFERROR(IF(INDEX(APガラス性能一覧!A:A,MATCH(ROW(B5655),APガラス性能一覧!$O:$O,0))="","",INDEX(APガラス性能一覧!A:A,MATCH(ROW(B5655),APガラス性能一覧!$O:$O,0))),""),IFERROR(IF(INDEX(APガラス性能一覧!A:A,MATCH(ROW(B5655),APガラス性能一覧!$N:$N,0))="","",INDEX(APガラス性能一覧!A:A,MATCH(ROW(B5655),APガラス性能一覧!$N:$N,0))),"")))</f>
        <v/>
      </c>
      <c r="C5661" s="68" t="str">
        <f>IFERROR(VLOOKUP($B5661,APガラス性能一覧!$A$2:$M$6097,2,0),"")</f>
        <v/>
      </c>
      <c r="D5661" s="68" t="str">
        <f>IFERROR(VLOOKUP($B5661,APガラス性能一覧!$A$2:$M$6097,3,0),"")</f>
        <v/>
      </c>
      <c r="E5661" s="68" t="str">
        <f>IFERROR(VLOOKUP($B5661,APガラス性能一覧!$A$2:$M$6097,4,0),"")</f>
        <v/>
      </c>
      <c r="F5661" s="68" t="str">
        <f>IFERROR(VLOOKUP($B5661,APガラス性能一覧!$A$2:$M$6097,5,0),"")</f>
        <v/>
      </c>
      <c r="G5661" s="68" t="str">
        <f>IFERROR(VLOOKUP($B5661,APガラス性能一覧!$A$2:$M$6097,6,0),"")</f>
        <v/>
      </c>
      <c r="H5661" s="68" t="str">
        <f>IFERROR(VLOOKUP($B5661,APガラス性能一覧!$A$2:$M$6097,7,0),"")</f>
        <v/>
      </c>
      <c r="I5661" s="68" t="str">
        <f>IFERROR(VLOOKUP($B5661,APガラス性能一覧!$A$2:$M$6097,8,0),"")</f>
        <v/>
      </c>
      <c r="J5661" s="68" t="str">
        <f>IFERROR(VLOOKUP($B5661,APガラス性能一覧!$A$2:$M$6097,9,0),"")</f>
        <v/>
      </c>
      <c r="K5661" s="68" t="str">
        <f>IFERROR(VLOOKUP($B5661,APガラス性能一覧!$A$2:$M$6097,10,0),"")</f>
        <v/>
      </c>
      <c r="L5661" s="68" t="str">
        <f>IFERROR(VLOOKUP($B5661,APガラス性能一覧!$A$2:$M$6097,11,0),"")</f>
        <v/>
      </c>
      <c r="M5661" s="68" t="str">
        <f>IFERROR(VLOOKUP($B5661,APガラス性能一覧!$A$2:$M$6097,12,0),"")</f>
        <v/>
      </c>
      <c r="N5661" s="68" t="str">
        <f>IFERROR(VLOOKUP($B5661,APガラス性能一覧!$A$2:$M$6097,13,0),"")</f>
        <v/>
      </c>
    </row>
    <row r="5662" spans="2:14" x14ac:dyDescent="0.4">
      <c r="B5662" s="68" t="str">
        <f>IF($D$2="","",IF($E$2=0.65,IFERROR(IF(INDEX(APガラス性能一覧!A:A,MATCH(ROW(B5656),APガラス性能一覧!$O:$O,0))="","",INDEX(APガラス性能一覧!A:A,MATCH(ROW(B5656),APガラス性能一覧!$O:$O,0))),""),IFERROR(IF(INDEX(APガラス性能一覧!A:A,MATCH(ROW(B5656),APガラス性能一覧!$N:$N,0))="","",INDEX(APガラス性能一覧!A:A,MATCH(ROW(B5656),APガラス性能一覧!$N:$N,0))),"")))</f>
        <v/>
      </c>
      <c r="C5662" s="68" t="str">
        <f>IFERROR(VLOOKUP($B5662,APガラス性能一覧!$A$2:$M$6097,2,0),"")</f>
        <v/>
      </c>
      <c r="D5662" s="68" t="str">
        <f>IFERROR(VLOOKUP($B5662,APガラス性能一覧!$A$2:$M$6097,3,0),"")</f>
        <v/>
      </c>
      <c r="E5662" s="68" t="str">
        <f>IFERROR(VLOOKUP($B5662,APガラス性能一覧!$A$2:$M$6097,4,0),"")</f>
        <v/>
      </c>
      <c r="F5662" s="68" t="str">
        <f>IFERROR(VLOOKUP($B5662,APガラス性能一覧!$A$2:$M$6097,5,0),"")</f>
        <v/>
      </c>
      <c r="G5662" s="68" t="str">
        <f>IFERROR(VLOOKUP($B5662,APガラス性能一覧!$A$2:$M$6097,6,0),"")</f>
        <v/>
      </c>
      <c r="H5662" s="68" t="str">
        <f>IFERROR(VLOOKUP($B5662,APガラス性能一覧!$A$2:$M$6097,7,0),"")</f>
        <v/>
      </c>
      <c r="I5662" s="68" t="str">
        <f>IFERROR(VLOOKUP($B5662,APガラス性能一覧!$A$2:$M$6097,8,0),"")</f>
        <v/>
      </c>
      <c r="J5662" s="68" t="str">
        <f>IFERROR(VLOOKUP($B5662,APガラス性能一覧!$A$2:$M$6097,9,0),"")</f>
        <v/>
      </c>
      <c r="K5662" s="68" t="str">
        <f>IFERROR(VLOOKUP($B5662,APガラス性能一覧!$A$2:$M$6097,10,0),"")</f>
        <v/>
      </c>
      <c r="L5662" s="68" t="str">
        <f>IFERROR(VLOOKUP($B5662,APガラス性能一覧!$A$2:$M$6097,11,0),"")</f>
        <v/>
      </c>
      <c r="M5662" s="68" t="str">
        <f>IFERROR(VLOOKUP($B5662,APガラス性能一覧!$A$2:$M$6097,12,0),"")</f>
        <v/>
      </c>
      <c r="N5662" s="68" t="str">
        <f>IFERROR(VLOOKUP($B5662,APガラス性能一覧!$A$2:$M$6097,13,0),"")</f>
        <v/>
      </c>
    </row>
    <row r="5663" spans="2:14" x14ac:dyDescent="0.4">
      <c r="B5663" s="68" t="str">
        <f>IF($D$2="","",IF($E$2=0.65,IFERROR(IF(INDEX(APガラス性能一覧!A:A,MATCH(ROW(B5657),APガラス性能一覧!$O:$O,0))="","",INDEX(APガラス性能一覧!A:A,MATCH(ROW(B5657),APガラス性能一覧!$O:$O,0))),""),IFERROR(IF(INDEX(APガラス性能一覧!A:A,MATCH(ROW(B5657),APガラス性能一覧!$N:$N,0))="","",INDEX(APガラス性能一覧!A:A,MATCH(ROW(B5657),APガラス性能一覧!$N:$N,0))),"")))</f>
        <v/>
      </c>
      <c r="C5663" s="68" t="str">
        <f>IFERROR(VLOOKUP($B5663,APガラス性能一覧!$A$2:$M$6097,2,0),"")</f>
        <v/>
      </c>
      <c r="D5663" s="68" t="str">
        <f>IFERROR(VLOOKUP($B5663,APガラス性能一覧!$A$2:$M$6097,3,0),"")</f>
        <v/>
      </c>
      <c r="E5663" s="68" t="str">
        <f>IFERROR(VLOOKUP($B5663,APガラス性能一覧!$A$2:$M$6097,4,0),"")</f>
        <v/>
      </c>
      <c r="F5663" s="68" t="str">
        <f>IFERROR(VLOOKUP($B5663,APガラス性能一覧!$A$2:$M$6097,5,0),"")</f>
        <v/>
      </c>
      <c r="G5663" s="68" t="str">
        <f>IFERROR(VLOOKUP($B5663,APガラス性能一覧!$A$2:$M$6097,6,0),"")</f>
        <v/>
      </c>
      <c r="H5663" s="68" t="str">
        <f>IFERROR(VLOOKUP($B5663,APガラス性能一覧!$A$2:$M$6097,7,0),"")</f>
        <v/>
      </c>
      <c r="I5663" s="68" t="str">
        <f>IFERROR(VLOOKUP($B5663,APガラス性能一覧!$A$2:$M$6097,8,0),"")</f>
        <v/>
      </c>
      <c r="J5663" s="68" t="str">
        <f>IFERROR(VLOOKUP($B5663,APガラス性能一覧!$A$2:$M$6097,9,0),"")</f>
        <v/>
      </c>
      <c r="K5663" s="68" t="str">
        <f>IFERROR(VLOOKUP($B5663,APガラス性能一覧!$A$2:$M$6097,10,0),"")</f>
        <v/>
      </c>
      <c r="L5663" s="68" t="str">
        <f>IFERROR(VLOOKUP($B5663,APガラス性能一覧!$A$2:$M$6097,11,0),"")</f>
        <v/>
      </c>
      <c r="M5663" s="68" t="str">
        <f>IFERROR(VLOOKUP($B5663,APガラス性能一覧!$A$2:$M$6097,12,0),"")</f>
        <v/>
      </c>
      <c r="N5663" s="68" t="str">
        <f>IFERROR(VLOOKUP($B5663,APガラス性能一覧!$A$2:$M$6097,13,0),"")</f>
        <v/>
      </c>
    </row>
    <row r="5664" spans="2:14" x14ac:dyDescent="0.4">
      <c r="B5664" s="68" t="str">
        <f>IF($D$2="","",IF($E$2=0.65,IFERROR(IF(INDEX(APガラス性能一覧!A:A,MATCH(ROW(B5658),APガラス性能一覧!$O:$O,0))="","",INDEX(APガラス性能一覧!A:A,MATCH(ROW(B5658),APガラス性能一覧!$O:$O,0))),""),IFERROR(IF(INDEX(APガラス性能一覧!A:A,MATCH(ROW(B5658),APガラス性能一覧!$N:$N,0))="","",INDEX(APガラス性能一覧!A:A,MATCH(ROW(B5658),APガラス性能一覧!$N:$N,0))),"")))</f>
        <v/>
      </c>
      <c r="C5664" s="68" t="str">
        <f>IFERROR(VLOOKUP($B5664,APガラス性能一覧!$A$2:$M$6097,2,0),"")</f>
        <v/>
      </c>
      <c r="D5664" s="68" t="str">
        <f>IFERROR(VLOOKUP($B5664,APガラス性能一覧!$A$2:$M$6097,3,0),"")</f>
        <v/>
      </c>
      <c r="E5664" s="68" t="str">
        <f>IFERROR(VLOOKUP($B5664,APガラス性能一覧!$A$2:$M$6097,4,0),"")</f>
        <v/>
      </c>
      <c r="F5664" s="68" t="str">
        <f>IFERROR(VLOOKUP($B5664,APガラス性能一覧!$A$2:$M$6097,5,0),"")</f>
        <v/>
      </c>
      <c r="G5664" s="68" t="str">
        <f>IFERROR(VLOOKUP($B5664,APガラス性能一覧!$A$2:$M$6097,6,0),"")</f>
        <v/>
      </c>
      <c r="H5664" s="68" t="str">
        <f>IFERROR(VLOOKUP($B5664,APガラス性能一覧!$A$2:$M$6097,7,0),"")</f>
        <v/>
      </c>
      <c r="I5664" s="68" t="str">
        <f>IFERROR(VLOOKUP($B5664,APガラス性能一覧!$A$2:$M$6097,8,0),"")</f>
        <v/>
      </c>
      <c r="J5664" s="68" t="str">
        <f>IFERROR(VLOOKUP($B5664,APガラス性能一覧!$A$2:$M$6097,9,0),"")</f>
        <v/>
      </c>
      <c r="K5664" s="68" t="str">
        <f>IFERROR(VLOOKUP($B5664,APガラス性能一覧!$A$2:$M$6097,10,0),"")</f>
        <v/>
      </c>
      <c r="L5664" s="68" t="str">
        <f>IFERROR(VLOOKUP($B5664,APガラス性能一覧!$A$2:$M$6097,11,0),"")</f>
        <v/>
      </c>
      <c r="M5664" s="68" t="str">
        <f>IFERROR(VLOOKUP($B5664,APガラス性能一覧!$A$2:$M$6097,12,0),"")</f>
        <v/>
      </c>
      <c r="N5664" s="68" t="str">
        <f>IFERROR(VLOOKUP($B5664,APガラス性能一覧!$A$2:$M$6097,13,0),"")</f>
        <v/>
      </c>
    </row>
    <row r="5665" spans="2:14" x14ac:dyDescent="0.4">
      <c r="B5665" s="68" t="str">
        <f>IF($D$2="","",IF($E$2=0.65,IFERROR(IF(INDEX(APガラス性能一覧!A:A,MATCH(ROW(B5659),APガラス性能一覧!$O:$O,0))="","",INDEX(APガラス性能一覧!A:A,MATCH(ROW(B5659),APガラス性能一覧!$O:$O,0))),""),IFERROR(IF(INDEX(APガラス性能一覧!A:A,MATCH(ROW(B5659),APガラス性能一覧!$N:$N,0))="","",INDEX(APガラス性能一覧!A:A,MATCH(ROW(B5659),APガラス性能一覧!$N:$N,0))),"")))</f>
        <v/>
      </c>
      <c r="C5665" s="68" t="str">
        <f>IFERROR(VLOOKUP($B5665,APガラス性能一覧!$A$2:$M$6097,2,0),"")</f>
        <v/>
      </c>
      <c r="D5665" s="68" t="str">
        <f>IFERROR(VLOOKUP($B5665,APガラス性能一覧!$A$2:$M$6097,3,0),"")</f>
        <v/>
      </c>
      <c r="E5665" s="68" t="str">
        <f>IFERROR(VLOOKUP($B5665,APガラス性能一覧!$A$2:$M$6097,4,0),"")</f>
        <v/>
      </c>
      <c r="F5665" s="68" t="str">
        <f>IFERROR(VLOOKUP($B5665,APガラス性能一覧!$A$2:$M$6097,5,0),"")</f>
        <v/>
      </c>
      <c r="G5665" s="68" t="str">
        <f>IFERROR(VLOOKUP($B5665,APガラス性能一覧!$A$2:$M$6097,6,0),"")</f>
        <v/>
      </c>
      <c r="H5665" s="68" t="str">
        <f>IFERROR(VLOOKUP($B5665,APガラス性能一覧!$A$2:$M$6097,7,0),"")</f>
        <v/>
      </c>
      <c r="I5665" s="68" t="str">
        <f>IFERROR(VLOOKUP($B5665,APガラス性能一覧!$A$2:$M$6097,8,0),"")</f>
        <v/>
      </c>
      <c r="J5665" s="68" t="str">
        <f>IFERROR(VLOOKUP($B5665,APガラス性能一覧!$A$2:$M$6097,9,0),"")</f>
        <v/>
      </c>
      <c r="K5665" s="68" t="str">
        <f>IFERROR(VLOOKUP($B5665,APガラス性能一覧!$A$2:$M$6097,10,0),"")</f>
        <v/>
      </c>
      <c r="L5665" s="68" t="str">
        <f>IFERROR(VLOOKUP($B5665,APガラス性能一覧!$A$2:$M$6097,11,0),"")</f>
        <v/>
      </c>
      <c r="M5665" s="68" t="str">
        <f>IFERROR(VLOOKUP($B5665,APガラス性能一覧!$A$2:$M$6097,12,0),"")</f>
        <v/>
      </c>
      <c r="N5665" s="68" t="str">
        <f>IFERROR(VLOOKUP($B5665,APガラス性能一覧!$A$2:$M$6097,13,0),"")</f>
        <v/>
      </c>
    </row>
    <row r="5666" spans="2:14" x14ac:dyDescent="0.4">
      <c r="B5666" s="68" t="str">
        <f>IF($D$2="","",IF($E$2=0.65,IFERROR(IF(INDEX(APガラス性能一覧!A:A,MATCH(ROW(B5660),APガラス性能一覧!$O:$O,0))="","",INDEX(APガラス性能一覧!A:A,MATCH(ROW(B5660),APガラス性能一覧!$O:$O,0))),""),IFERROR(IF(INDEX(APガラス性能一覧!A:A,MATCH(ROW(B5660),APガラス性能一覧!$N:$N,0))="","",INDEX(APガラス性能一覧!A:A,MATCH(ROW(B5660),APガラス性能一覧!$N:$N,0))),"")))</f>
        <v/>
      </c>
      <c r="C5666" s="68" t="str">
        <f>IFERROR(VLOOKUP($B5666,APガラス性能一覧!$A$2:$M$6097,2,0),"")</f>
        <v/>
      </c>
      <c r="D5666" s="68" t="str">
        <f>IFERROR(VLOOKUP($B5666,APガラス性能一覧!$A$2:$M$6097,3,0),"")</f>
        <v/>
      </c>
      <c r="E5666" s="68" t="str">
        <f>IFERROR(VLOOKUP($B5666,APガラス性能一覧!$A$2:$M$6097,4,0),"")</f>
        <v/>
      </c>
      <c r="F5666" s="68" t="str">
        <f>IFERROR(VLOOKUP($B5666,APガラス性能一覧!$A$2:$M$6097,5,0),"")</f>
        <v/>
      </c>
      <c r="G5666" s="68" t="str">
        <f>IFERROR(VLOOKUP($B5666,APガラス性能一覧!$A$2:$M$6097,6,0),"")</f>
        <v/>
      </c>
      <c r="H5666" s="68" t="str">
        <f>IFERROR(VLOOKUP($B5666,APガラス性能一覧!$A$2:$M$6097,7,0),"")</f>
        <v/>
      </c>
      <c r="I5666" s="68" t="str">
        <f>IFERROR(VLOOKUP($B5666,APガラス性能一覧!$A$2:$M$6097,8,0),"")</f>
        <v/>
      </c>
      <c r="J5666" s="68" t="str">
        <f>IFERROR(VLOOKUP($B5666,APガラス性能一覧!$A$2:$M$6097,9,0),"")</f>
        <v/>
      </c>
      <c r="K5666" s="68" t="str">
        <f>IFERROR(VLOOKUP($B5666,APガラス性能一覧!$A$2:$M$6097,10,0),"")</f>
        <v/>
      </c>
      <c r="L5666" s="68" t="str">
        <f>IFERROR(VLOOKUP($B5666,APガラス性能一覧!$A$2:$M$6097,11,0),"")</f>
        <v/>
      </c>
      <c r="M5666" s="68" t="str">
        <f>IFERROR(VLOOKUP($B5666,APガラス性能一覧!$A$2:$M$6097,12,0),"")</f>
        <v/>
      </c>
      <c r="N5666" s="68" t="str">
        <f>IFERROR(VLOOKUP($B5666,APガラス性能一覧!$A$2:$M$6097,13,0),"")</f>
        <v/>
      </c>
    </row>
    <row r="5667" spans="2:14" x14ac:dyDescent="0.4">
      <c r="B5667" s="68" t="str">
        <f>IF($D$2="","",IF($E$2=0.65,IFERROR(IF(INDEX(APガラス性能一覧!A:A,MATCH(ROW(B5661),APガラス性能一覧!$O:$O,0))="","",INDEX(APガラス性能一覧!A:A,MATCH(ROW(B5661),APガラス性能一覧!$O:$O,0))),""),IFERROR(IF(INDEX(APガラス性能一覧!A:A,MATCH(ROW(B5661),APガラス性能一覧!$N:$N,0))="","",INDEX(APガラス性能一覧!A:A,MATCH(ROW(B5661),APガラス性能一覧!$N:$N,0))),"")))</f>
        <v/>
      </c>
      <c r="C5667" s="68" t="str">
        <f>IFERROR(VLOOKUP($B5667,APガラス性能一覧!$A$2:$M$6097,2,0),"")</f>
        <v/>
      </c>
      <c r="D5667" s="68" t="str">
        <f>IFERROR(VLOOKUP($B5667,APガラス性能一覧!$A$2:$M$6097,3,0),"")</f>
        <v/>
      </c>
      <c r="E5667" s="68" t="str">
        <f>IFERROR(VLOOKUP($B5667,APガラス性能一覧!$A$2:$M$6097,4,0),"")</f>
        <v/>
      </c>
      <c r="F5667" s="68" t="str">
        <f>IFERROR(VLOOKUP($B5667,APガラス性能一覧!$A$2:$M$6097,5,0),"")</f>
        <v/>
      </c>
      <c r="G5667" s="68" t="str">
        <f>IFERROR(VLOOKUP($B5667,APガラス性能一覧!$A$2:$M$6097,6,0),"")</f>
        <v/>
      </c>
      <c r="H5667" s="68" t="str">
        <f>IFERROR(VLOOKUP($B5667,APガラス性能一覧!$A$2:$M$6097,7,0),"")</f>
        <v/>
      </c>
      <c r="I5667" s="68" t="str">
        <f>IFERROR(VLOOKUP($B5667,APガラス性能一覧!$A$2:$M$6097,8,0),"")</f>
        <v/>
      </c>
      <c r="J5667" s="68" t="str">
        <f>IFERROR(VLOOKUP($B5667,APガラス性能一覧!$A$2:$M$6097,9,0),"")</f>
        <v/>
      </c>
      <c r="K5667" s="68" t="str">
        <f>IFERROR(VLOOKUP($B5667,APガラス性能一覧!$A$2:$M$6097,10,0),"")</f>
        <v/>
      </c>
      <c r="L5667" s="68" t="str">
        <f>IFERROR(VLOOKUP($B5667,APガラス性能一覧!$A$2:$M$6097,11,0),"")</f>
        <v/>
      </c>
      <c r="M5667" s="68" t="str">
        <f>IFERROR(VLOOKUP($B5667,APガラス性能一覧!$A$2:$M$6097,12,0),"")</f>
        <v/>
      </c>
      <c r="N5667" s="68" t="str">
        <f>IFERROR(VLOOKUP($B5667,APガラス性能一覧!$A$2:$M$6097,13,0),"")</f>
        <v/>
      </c>
    </row>
    <row r="5668" spans="2:14" x14ac:dyDescent="0.4">
      <c r="B5668" s="68" t="str">
        <f>IF($D$2="","",IF($E$2=0.65,IFERROR(IF(INDEX(APガラス性能一覧!A:A,MATCH(ROW(B5662),APガラス性能一覧!$O:$O,0))="","",INDEX(APガラス性能一覧!A:A,MATCH(ROW(B5662),APガラス性能一覧!$O:$O,0))),""),IFERROR(IF(INDEX(APガラス性能一覧!A:A,MATCH(ROW(B5662),APガラス性能一覧!$N:$N,0))="","",INDEX(APガラス性能一覧!A:A,MATCH(ROW(B5662),APガラス性能一覧!$N:$N,0))),"")))</f>
        <v/>
      </c>
      <c r="C5668" s="68" t="str">
        <f>IFERROR(VLOOKUP($B5668,APガラス性能一覧!$A$2:$M$6097,2,0),"")</f>
        <v/>
      </c>
      <c r="D5668" s="68" t="str">
        <f>IFERROR(VLOOKUP($B5668,APガラス性能一覧!$A$2:$M$6097,3,0),"")</f>
        <v/>
      </c>
      <c r="E5668" s="68" t="str">
        <f>IFERROR(VLOOKUP($B5668,APガラス性能一覧!$A$2:$M$6097,4,0),"")</f>
        <v/>
      </c>
      <c r="F5668" s="68" t="str">
        <f>IFERROR(VLOOKUP($B5668,APガラス性能一覧!$A$2:$M$6097,5,0),"")</f>
        <v/>
      </c>
      <c r="G5668" s="68" t="str">
        <f>IFERROR(VLOOKUP($B5668,APガラス性能一覧!$A$2:$M$6097,6,0),"")</f>
        <v/>
      </c>
      <c r="H5668" s="68" t="str">
        <f>IFERROR(VLOOKUP($B5668,APガラス性能一覧!$A$2:$M$6097,7,0),"")</f>
        <v/>
      </c>
      <c r="I5668" s="68" t="str">
        <f>IFERROR(VLOOKUP($B5668,APガラス性能一覧!$A$2:$M$6097,8,0),"")</f>
        <v/>
      </c>
      <c r="J5668" s="68" t="str">
        <f>IFERROR(VLOOKUP($B5668,APガラス性能一覧!$A$2:$M$6097,9,0),"")</f>
        <v/>
      </c>
      <c r="K5668" s="68" t="str">
        <f>IFERROR(VLOOKUP($B5668,APガラス性能一覧!$A$2:$M$6097,10,0),"")</f>
        <v/>
      </c>
      <c r="L5668" s="68" t="str">
        <f>IFERROR(VLOOKUP($B5668,APガラス性能一覧!$A$2:$M$6097,11,0),"")</f>
        <v/>
      </c>
      <c r="M5668" s="68" t="str">
        <f>IFERROR(VLOOKUP($B5668,APガラス性能一覧!$A$2:$M$6097,12,0),"")</f>
        <v/>
      </c>
      <c r="N5668" s="68" t="str">
        <f>IFERROR(VLOOKUP($B5668,APガラス性能一覧!$A$2:$M$6097,13,0),"")</f>
        <v/>
      </c>
    </row>
    <row r="5669" spans="2:14" x14ac:dyDescent="0.4">
      <c r="B5669" s="68" t="str">
        <f>IF($D$2="","",IF($E$2=0.65,IFERROR(IF(INDEX(APガラス性能一覧!A:A,MATCH(ROW(B5663),APガラス性能一覧!$O:$O,0))="","",INDEX(APガラス性能一覧!A:A,MATCH(ROW(B5663),APガラス性能一覧!$O:$O,0))),""),IFERROR(IF(INDEX(APガラス性能一覧!A:A,MATCH(ROW(B5663),APガラス性能一覧!$N:$N,0))="","",INDEX(APガラス性能一覧!A:A,MATCH(ROW(B5663),APガラス性能一覧!$N:$N,0))),"")))</f>
        <v/>
      </c>
      <c r="C5669" s="68" t="str">
        <f>IFERROR(VLOOKUP($B5669,APガラス性能一覧!$A$2:$M$6097,2,0),"")</f>
        <v/>
      </c>
      <c r="D5669" s="68" t="str">
        <f>IFERROR(VLOOKUP($B5669,APガラス性能一覧!$A$2:$M$6097,3,0),"")</f>
        <v/>
      </c>
      <c r="E5669" s="68" t="str">
        <f>IFERROR(VLOOKUP($B5669,APガラス性能一覧!$A$2:$M$6097,4,0),"")</f>
        <v/>
      </c>
      <c r="F5669" s="68" t="str">
        <f>IFERROR(VLOOKUP($B5669,APガラス性能一覧!$A$2:$M$6097,5,0),"")</f>
        <v/>
      </c>
      <c r="G5669" s="68" t="str">
        <f>IFERROR(VLOOKUP($B5669,APガラス性能一覧!$A$2:$M$6097,6,0),"")</f>
        <v/>
      </c>
      <c r="H5669" s="68" t="str">
        <f>IFERROR(VLOOKUP($B5669,APガラス性能一覧!$A$2:$M$6097,7,0),"")</f>
        <v/>
      </c>
      <c r="I5669" s="68" t="str">
        <f>IFERROR(VLOOKUP($B5669,APガラス性能一覧!$A$2:$M$6097,8,0),"")</f>
        <v/>
      </c>
      <c r="J5669" s="68" t="str">
        <f>IFERROR(VLOOKUP($B5669,APガラス性能一覧!$A$2:$M$6097,9,0),"")</f>
        <v/>
      </c>
      <c r="K5669" s="68" t="str">
        <f>IFERROR(VLOOKUP($B5669,APガラス性能一覧!$A$2:$M$6097,10,0),"")</f>
        <v/>
      </c>
      <c r="L5669" s="68" t="str">
        <f>IFERROR(VLOOKUP($B5669,APガラス性能一覧!$A$2:$M$6097,11,0),"")</f>
        <v/>
      </c>
      <c r="M5669" s="68" t="str">
        <f>IFERROR(VLOOKUP($B5669,APガラス性能一覧!$A$2:$M$6097,12,0),"")</f>
        <v/>
      </c>
      <c r="N5669" s="68" t="str">
        <f>IFERROR(VLOOKUP($B5669,APガラス性能一覧!$A$2:$M$6097,13,0),"")</f>
        <v/>
      </c>
    </row>
    <row r="5670" spans="2:14" x14ac:dyDescent="0.4">
      <c r="B5670" s="68" t="str">
        <f>IF($D$2="","",IF($E$2=0.65,IFERROR(IF(INDEX(APガラス性能一覧!A:A,MATCH(ROW(B5664),APガラス性能一覧!$O:$O,0))="","",INDEX(APガラス性能一覧!A:A,MATCH(ROW(B5664),APガラス性能一覧!$O:$O,0))),""),IFERROR(IF(INDEX(APガラス性能一覧!A:A,MATCH(ROW(B5664),APガラス性能一覧!$N:$N,0))="","",INDEX(APガラス性能一覧!A:A,MATCH(ROW(B5664),APガラス性能一覧!$N:$N,0))),"")))</f>
        <v/>
      </c>
      <c r="C5670" s="68" t="str">
        <f>IFERROR(VLOOKUP($B5670,APガラス性能一覧!$A$2:$M$6097,2,0),"")</f>
        <v/>
      </c>
      <c r="D5670" s="68" t="str">
        <f>IFERROR(VLOOKUP($B5670,APガラス性能一覧!$A$2:$M$6097,3,0),"")</f>
        <v/>
      </c>
      <c r="E5670" s="68" t="str">
        <f>IFERROR(VLOOKUP($B5670,APガラス性能一覧!$A$2:$M$6097,4,0),"")</f>
        <v/>
      </c>
      <c r="F5670" s="68" t="str">
        <f>IFERROR(VLOOKUP($B5670,APガラス性能一覧!$A$2:$M$6097,5,0),"")</f>
        <v/>
      </c>
      <c r="G5670" s="68" t="str">
        <f>IFERROR(VLOOKUP($B5670,APガラス性能一覧!$A$2:$M$6097,6,0),"")</f>
        <v/>
      </c>
      <c r="H5670" s="68" t="str">
        <f>IFERROR(VLOOKUP($B5670,APガラス性能一覧!$A$2:$M$6097,7,0),"")</f>
        <v/>
      </c>
      <c r="I5670" s="68" t="str">
        <f>IFERROR(VLOOKUP($B5670,APガラス性能一覧!$A$2:$M$6097,8,0),"")</f>
        <v/>
      </c>
      <c r="J5670" s="68" t="str">
        <f>IFERROR(VLOOKUP($B5670,APガラス性能一覧!$A$2:$M$6097,9,0),"")</f>
        <v/>
      </c>
      <c r="K5670" s="68" t="str">
        <f>IFERROR(VLOOKUP($B5670,APガラス性能一覧!$A$2:$M$6097,10,0),"")</f>
        <v/>
      </c>
      <c r="L5670" s="68" t="str">
        <f>IFERROR(VLOOKUP($B5670,APガラス性能一覧!$A$2:$M$6097,11,0),"")</f>
        <v/>
      </c>
      <c r="M5670" s="68" t="str">
        <f>IFERROR(VLOOKUP($B5670,APガラス性能一覧!$A$2:$M$6097,12,0),"")</f>
        <v/>
      </c>
      <c r="N5670" s="68" t="str">
        <f>IFERROR(VLOOKUP($B5670,APガラス性能一覧!$A$2:$M$6097,13,0),"")</f>
        <v/>
      </c>
    </row>
    <row r="5671" spans="2:14" x14ac:dyDescent="0.4">
      <c r="B5671" s="68" t="str">
        <f>IF($D$2="","",IF($E$2=0.65,IFERROR(IF(INDEX(APガラス性能一覧!A:A,MATCH(ROW(B5665),APガラス性能一覧!$O:$O,0))="","",INDEX(APガラス性能一覧!A:A,MATCH(ROW(B5665),APガラス性能一覧!$O:$O,0))),""),IFERROR(IF(INDEX(APガラス性能一覧!A:A,MATCH(ROW(B5665),APガラス性能一覧!$N:$N,0))="","",INDEX(APガラス性能一覧!A:A,MATCH(ROW(B5665),APガラス性能一覧!$N:$N,0))),"")))</f>
        <v/>
      </c>
      <c r="C5671" s="68" t="str">
        <f>IFERROR(VLOOKUP($B5671,APガラス性能一覧!$A$2:$M$6097,2,0),"")</f>
        <v/>
      </c>
      <c r="D5671" s="68" t="str">
        <f>IFERROR(VLOOKUP($B5671,APガラス性能一覧!$A$2:$M$6097,3,0),"")</f>
        <v/>
      </c>
      <c r="E5671" s="68" t="str">
        <f>IFERROR(VLOOKUP($B5671,APガラス性能一覧!$A$2:$M$6097,4,0),"")</f>
        <v/>
      </c>
      <c r="F5671" s="68" t="str">
        <f>IFERROR(VLOOKUP($B5671,APガラス性能一覧!$A$2:$M$6097,5,0),"")</f>
        <v/>
      </c>
      <c r="G5671" s="68" t="str">
        <f>IFERROR(VLOOKUP($B5671,APガラス性能一覧!$A$2:$M$6097,6,0),"")</f>
        <v/>
      </c>
      <c r="H5671" s="68" t="str">
        <f>IFERROR(VLOOKUP($B5671,APガラス性能一覧!$A$2:$M$6097,7,0),"")</f>
        <v/>
      </c>
      <c r="I5671" s="68" t="str">
        <f>IFERROR(VLOOKUP($B5671,APガラス性能一覧!$A$2:$M$6097,8,0),"")</f>
        <v/>
      </c>
      <c r="J5671" s="68" t="str">
        <f>IFERROR(VLOOKUP($B5671,APガラス性能一覧!$A$2:$M$6097,9,0),"")</f>
        <v/>
      </c>
      <c r="K5671" s="68" t="str">
        <f>IFERROR(VLOOKUP($B5671,APガラス性能一覧!$A$2:$M$6097,10,0),"")</f>
        <v/>
      </c>
      <c r="L5671" s="68" t="str">
        <f>IFERROR(VLOOKUP($B5671,APガラス性能一覧!$A$2:$M$6097,11,0),"")</f>
        <v/>
      </c>
      <c r="M5671" s="68" t="str">
        <f>IFERROR(VLOOKUP($B5671,APガラス性能一覧!$A$2:$M$6097,12,0),"")</f>
        <v/>
      </c>
      <c r="N5671" s="68" t="str">
        <f>IFERROR(VLOOKUP($B5671,APガラス性能一覧!$A$2:$M$6097,13,0),"")</f>
        <v/>
      </c>
    </row>
    <row r="5672" spans="2:14" x14ac:dyDescent="0.4">
      <c r="B5672" s="68" t="str">
        <f>IF($D$2="","",IF($E$2=0.65,IFERROR(IF(INDEX(APガラス性能一覧!A:A,MATCH(ROW(B5666),APガラス性能一覧!$O:$O,0))="","",INDEX(APガラス性能一覧!A:A,MATCH(ROW(B5666),APガラス性能一覧!$O:$O,0))),""),IFERROR(IF(INDEX(APガラス性能一覧!A:A,MATCH(ROW(B5666),APガラス性能一覧!$N:$N,0))="","",INDEX(APガラス性能一覧!A:A,MATCH(ROW(B5666),APガラス性能一覧!$N:$N,0))),"")))</f>
        <v/>
      </c>
      <c r="C5672" s="68" t="str">
        <f>IFERROR(VLOOKUP($B5672,APガラス性能一覧!$A$2:$M$6097,2,0),"")</f>
        <v/>
      </c>
      <c r="D5672" s="68" t="str">
        <f>IFERROR(VLOOKUP($B5672,APガラス性能一覧!$A$2:$M$6097,3,0),"")</f>
        <v/>
      </c>
      <c r="E5672" s="68" t="str">
        <f>IFERROR(VLOOKUP($B5672,APガラス性能一覧!$A$2:$M$6097,4,0),"")</f>
        <v/>
      </c>
      <c r="F5672" s="68" t="str">
        <f>IFERROR(VLOOKUP($B5672,APガラス性能一覧!$A$2:$M$6097,5,0),"")</f>
        <v/>
      </c>
      <c r="G5672" s="68" t="str">
        <f>IFERROR(VLOOKUP($B5672,APガラス性能一覧!$A$2:$M$6097,6,0),"")</f>
        <v/>
      </c>
      <c r="H5672" s="68" t="str">
        <f>IFERROR(VLOOKUP($B5672,APガラス性能一覧!$A$2:$M$6097,7,0),"")</f>
        <v/>
      </c>
      <c r="I5672" s="68" t="str">
        <f>IFERROR(VLOOKUP($B5672,APガラス性能一覧!$A$2:$M$6097,8,0),"")</f>
        <v/>
      </c>
      <c r="J5672" s="68" t="str">
        <f>IFERROR(VLOOKUP($B5672,APガラス性能一覧!$A$2:$M$6097,9,0),"")</f>
        <v/>
      </c>
      <c r="K5672" s="68" t="str">
        <f>IFERROR(VLOOKUP($B5672,APガラス性能一覧!$A$2:$M$6097,10,0),"")</f>
        <v/>
      </c>
      <c r="L5672" s="68" t="str">
        <f>IFERROR(VLOOKUP($B5672,APガラス性能一覧!$A$2:$M$6097,11,0),"")</f>
        <v/>
      </c>
      <c r="M5672" s="68" t="str">
        <f>IFERROR(VLOOKUP($B5672,APガラス性能一覧!$A$2:$M$6097,12,0),"")</f>
        <v/>
      </c>
      <c r="N5672" s="68" t="str">
        <f>IFERROR(VLOOKUP($B5672,APガラス性能一覧!$A$2:$M$6097,13,0),"")</f>
        <v/>
      </c>
    </row>
    <row r="5673" spans="2:14" x14ac:dyDescent="0.4">
      <c r="B5673" s="68" t="str">
        <f>IF($D$2="","",IF($E$2=0.65,IFERROR(IF(INDEX(APガラス性能一覧!A:A,MATCH(ROW(B5667),APガラス性能一覧!$O:$O,0))="","",INDEX(APガラス性能一覧!A:A,MATCH(ROW(B5667),APガラス性能一覧!$O:$O,0))),""),IFERROR(IF(INDEX(APガラス性能一覧!A:A,MATCH(ROW(B5667),APガラス性能一覧!$N:$N,0))="","",INDEX(APガラス性能一覧!A:A,MATCH(ROW(B5667),APガラス性能一覧!$N:$N,0))),"")))</f>
        <v/>
      </c>
      <c r="C5673" s="68" t="str">
        <f>IFERROR(VLOOKUP($B5673,APガラス性能一覧!$A$2:$M$6097,2,0),"")</f>
        <v/>
      </c>
      <c r="D5673" s="68" t="str">
        <f>IFERROR(VLOOKUP($B5673,APガラス性能一覧!$A$2:$M$6097,3,0),"")</f>
        <v/>
      </c>
      <c r="E5673" s="68" t="str">
        <f>IFERROR(VLOOKUP($B5673,APガラス性能一覧!$A$2:$M$6097,4,0),"")</f>
        <v/>
      </c>
      <c r="F5673" s="68" t="str">
        <f>IFERROR(VLOOKUP($B5673,APガラス性能一覧!$A$2:$M$6097,5,0),"")</f>
        <v/>
      </c>
      <c r="G5673" s="68" t="str">
        <f>IFERROR(VLOOKUP($B5673,APガラス性能一覧!$A$2:$M$6097,6,0),"")</f>
        <v/>
      </c>
      <c r="H5673" s="68" t="str">
        <f>IFERROR(VLOOKUP($B5673,APガラス性能一覧!$A$2:$M$6097,7,0),"")</f>
        <v/>
      </c>
      <c r="I5673" s="68" t="str">
        <f>IFERROR(VLOOKUP($B5673,APガラス性能一覧!$A$2:$M$6097,8,0),"")</f>
        <v/>
      </c>
      <c r="J5673" s="68" t="str">
        <f>IFERROR(VLOOKUP($B5673,APガラス性能一覧!$A$2:$M$6097,9,0),"")</f>
        <v/>
      </c>
      <c r="K5673" s="68" t="str">
        <f>IFERROR(VLOOKUP($B5673,APガラス性能一覧!$A$2:$M$6097,10,0),"")</f>
        <v/>
      </c>
      <c r="L5673" s="68" t="str">
        <f>IFERROR(VLOOKUP($B5673,APガラス性能一覧!$A$2:$M$6097,11,0),"")</f>
        <v/>
      </c>
      <c r="M5673" s="68" t="str">
        <f>IFERROR(VLOOKUP($B5673,APガラス性能一覧!$A$2:$M$6097,12,0),"")</f>
        <v/>
      </c>
      <c r="N5673" s="68" t="str">
        <f>IFERROR(VLOOKUP($B5673,APガラス性能一覧!$A$2:$M$6097,13,0),"")</f>
        <v/>
      </c>
    </row>
    <row r="5674" spans="2:14" x14ac:dyDescent="0.4">
      <c r="B5674" s="68" t="str">
        <f>IF($D$2="","",IF($E$2=0.65,IFERROR(IF(INDEX(APガラス性能一覧!A:A,MATCH(ROW(B5668),APガラス性能一覧!$O:$O,0))="","",INDEX(APガラス性能一覧!A:A,MATCH(ROW(B5668),APガラス性能一覧!$O:$O,0))),""),IFERROR(IF(INDEX(APガラス性能一覧!A:A,MATCH(ROW(B5668),APガラス性能一覧!$N:$N,0))="","",INDEX(APガラス性能一覧!A:A,MATCH(ROW(B5668),APガラス性能一覧!$N:$N,0))),"")))</f>
        <v/>
      </c>
      <c r="C5674" s="68" t="str">
        <f>IFERROR(VLOOKUP($B5674,APガラス性能一覧!$A$2:$M$6097,2,0),"")</f>
        <v/>
      </c>
      <c r="D5674" s="68" t="str">
        <f>IFERROR(VLOOKUP($B5674,APガラス性能一覧!$A$2:$M$6097,3,0),"")</f>
        <v/>
      </c>
      <c r="E5674" s="68" t="str">
        <f>IFERROR(VLOOKUP($B5674,APガラス性能一覧!$A$2:$M$6097,4,0),"")</f>
        <v/>
      </c>
      <c r="F5674" s="68" t="str">
        <f>IFERROR(VLOOKUP($B5674,APガラス性能一覧!$A$2:$M$6097,5,0),"")</f>
        <v/>
      </c>
      <c r="G5674" s="68" t="str">
        <f>IFERROR(VLOOKUP($B5674,APガラス性能一覧!$A$2:$M$6097,6,0),"")</f>
        <v/>
      </c>
      <c r="H5674" s="68" t="str">
        <f>IFERROR(VLOOKUP($B5674,APガラス性能一覧!$A$2:$M$6097,7,0),"")</f>
        <v/>
      </c>
      <c r="I5674" s="68" t="str">
        <f>IFERROR(VLOOKUP($B5674,APガラス性能一覧!$A$2:$M$6097,8,0),"")</f>
        <v/>
      </c>
      <c r="J5674" s="68" t="str">
        <f>IFERROR(VLOOKUP($B5674,APガラス性能一覧!$A$2:$M$6097,9,0),"")</f>
        <v/>
      </c>
      <c r="K5674" s="68" t="str">
        <f>IFERROR(VLOOKUP($B5674,APガラス性能一覧!$A$2:$M$6097,10,0),"")</f>
        <v/>
      </c>
      <c r="L5674" s="68" t="str">
        <f>IFERROR(VLOOKUP($B5674,APガラス性能一覧!$A$2:$M$6097,11,0),"")</f>
        <v/>
      </c>
      <c r="M5674" s="68" t="str">
        <f>IFERROR(VLOOKUP($B5674,APガラス性能一覧!$A$2:$M$6097,12,0),"")</f>
        <v/>
      </c>
      <c r="N5674" s="68" t="str">
        <f>IFERROR(VLOOKUP($B5674,APガラス性能一覧!$A$2:$M$6097,13,0),"")</f>
        <v/>
      </c>
    </row>
    <row r="5675" spans="2:14" x14ac:dyDescent="0.4">
      <c r="B5675" s="68" t="str">
        <f>IF($D$2="","",IF($E$2=0.65,IFERROR(IF(INDEX(APガラス性能一覧!A:A,MATCH(ROW(B5669),APガラス性能一覧!$O:$O,0))="","",INDEX(APガラス性能一覧!A:A,MATCH(ROW(B5669),APガラス性能一覧!$O:$O,0))),""),IFERROR(IF(INDEX(APガラス性能一覧!A:A,MATCH(ROW(B5669),APガラス性能一覧!$N:$N,0))="","",INDEX(APガラス性能一覧!A:A,MATCH(ROW(B5669),APガラス性能一覧!$N:$N,0))),"")))</f>
        <v/>
      </c>
      <c r="C5675" s="68" t="str">
        <f>IFERROR(VLOOKUP($B5675,APガラス性能一覧!$A$2:$M$6097,2,0),"")</f>
        <v/>
      </c>
      <c r="D5675" s="68" t="str">
        <f>IFERROR(VLOOKUP($B5675,APガラス性能一覧!$A$2:$M$6097,3,0),"")</f>
        <v/>
      </c>
      <c r="E5675" s="68" t="str">
        <f>IFERROR(VLOOKUP($B5675,APガラス性能一覧!$A$2:$M$6097,4,0),"")</f>
        <v/>
      </c>
      <c r="F5675" s="68" t="str">
        <f>IFERROR(VLOOKUP($B5675,APガラス性能一覧!$A$2:$M$6097,5,0),"")</f>
        <v/>
      </c>
      <c r="G5675" s="68" t="str">
        <f>IFERROR(VLOOKUP($B5675,APガラス性能一覧!$A$2:$M$6097,6,0),"")</f>
        <v/>
      </c>
      <c r="H5675" s="68" t="str">
        <f>IFERROR(VLOOKUP($B5675,APガラス性能一覧!$A$2:$M$6097,7,0),"")</f>
        <v/>
      </c>
      <c r="I5675" s="68" t="str">
        <f>IFERROR(VLOOKUP($B5675,APガラス性能一覧!$A$2:$M$6097,8,0),"")</f>
        <v/>
      </c>
      <c r="J5675" s="68" t="str">
        <f>IFERROR(VLOOKUP($B5675,APガラス性能一覧!$A$2:$M$6097,9,0),"")</f>
        <v/>
      </c>
      <c r="K5675" s="68" t="str">
        <f>IFERROR(VLOOKUP($B5675,APガラス性能一覧!$A$2:$M$6097,10,0),"")</f>
        <v/>
      </c>
      <c r="L5675" s="68" t="str">
        <f>IFERROR(VLOOKUP($B5675,APガラス性能一覧!$A$2:$M$6097,11,0),"")</f>
        <v/>
      </c>
      <c r="M5675" s="68" t="str">
        <f>IFERROR(VLOOKUP($B5675,APガラス性能一覧!$A$2:$M$6097,12,0),"")</f>
        <v/>
      </c>
      <c r="N5675" s="68" t="str">
        <f>IFERROR(VLOOKUP($B5675,APガラス性能一覧!$A$2:$M$6097,13,0),"")</f>
        <v/>
      </c>
    </row>
    <row r="5676" spans="2:14" x14ac:dyDescent="0.4">
      <c r="B5676" s="68" t="str">
        <f>IF($D$2="","",IF($E$2=0.65,IFERROR(IF(INDEX(APガラス性能一覧!A:A,MATCH(ROW(B5670),APガラス性能一覧!$O:$O,0))="","",INDEX(APガラス性能一覧!A:A,MATCH(ROW(B5670),APガラス性能一覧!$O:$O,0))),""),IFERROR(IF(INDEX(APガラス性能一覧!A:A,MATCH(ROW(B5670),APガラス性能一覧!$N:$N,0))="","",INDEX(APガラス性能一覧!A:A,MATCH(ROW(B5670),APガラス性能一覧!$N:$N,0))),"")))</f>
        <v/>
      </c>
      <c r="C5676" s="68" t="str">
        <f>IFERROR(VLOOKUP($B5676,APガラス性能一覧!$A$2:$M$6097,2,0),"")</f>
        <v/>
      </c>
      <c r="D5676" s="68" t="str">
        <f>IFERROR(VLOOKUP($B5676,APガラス性能一覧!$A$2:$M$6097,3,0),"")</f>
        <v/>
      </c>
      <c r="E5676" s="68" t="str">
        <f>IFERROR(VLOOKUP($B5676,APガラス性能一覧!$A$2:$M$6097,4,0),"")</f>
        <v/>
      </c>
      <c r="F5676" s="68" t="str">
        <f>IFERROR(VLOOKUP($B5676,APガラス性能一覧!$A$2:$M$6097,5,0),"")</f>
        <v/>
      </c>
      <c r="G5676" s="68" t="str">
        <f>IFERROR(VLOOKUP($B5676,APガラス性能一覧!$A$2:$M$6097,6,0),"")</f>
        <v/>
      </c>
      <c r="H5676" s="68" t="str">
        <f>IFERROR(VLOOKUP($B5676,APガラス性能一覧!$A$2:$M$6097,7,0),"")</f>
        <v/>
      </c>
      <c r="I5676" s="68" t="str">
        <f>IFERROR(VLOOKUP($B5676,APガラス性能一覧!$A$2:$M$6097,8,0),"")</f>
        <v/>
      </c>
      <c r="J5676" s="68" t="str">
        <f>IFERROR(VLOOKUP($B5676,APガラス性能一覧!$A$2:$M$6097,9,0),"")</f>
        <v/>
      </c>
      <c r="K5676" s="68" t="str">
        <f>IFERROR(VLOOKUP($B5676,APガラス性能一覧!$A$2:$M$6097,10,0),"")</f>
        <v/>
      </c>
      <c r="L5676" s="68" t="str">
        <f>IFERROR(VLOOKUP($B5676,APガラス性能一覧!$A$2:$M$6097,11,0),"")</f>
        <v/>
      </c>
      <c r="M5676" s="68" t="str">
        <f>IFERROR(VLOOKUP($B5676,APガラス性能一覧!$A$2:$M$6097,12,0),"")</f>
        <v/>
      </c>
      <c r="N5676" s="68" t="str">
        <f>IFERROR(VLOOKUP($B5676,APガラス性能一覧!$A$2:$M$6097,13,0),"")</f>
        <v/>
      </c>
    </row>
    <row r="5677" spans="2:14" x14ac:dyDescent="0.4">
      <c r="B5677" s="68" t="str">
        <f>IF($D$2="","",IF($E$2=0.65,IFERROR(IF(INDEX(APガラス性能一覧!A:A,MATCH(ROW(B5671),APガラス性能一覧!$O:$O,0))="","",INDEX(APガラス性能一覧!A:A,MATCH(ROW(B5671),APガラス性能一覧!$O:$O,0))),""),IFERROR(IF(INDEX(APガラス性能一覧!A:A,MATCH(ROW(B5671),APガラス性能一覧!$N:$N,0))="","",INDEX(APガラス性能一覧!A:A,MATCH(ROW(B5671),APガラス性能一覧!$N:$N,0))),"")))</f>
        <v/>
      </c>
      <c r="C5677" s="68" t="str">
        <f>IFERROR(VLOOKUP($B5677,APガラス性能一覧!$A$2:$M$6097,2,0),"")</f>
        <v/>
      </c>
      <c r="D5677" s="68" t="str">
        <f>IFERROR(VLOOKUP($B5677,APガラス性能一覧!$A$2:$M$6097,3,0),"")</f>
        <v/>
      </c>
      <c r="E5677" s="68" t="str">
        <f>IFERROR(VLOOKUP($B5677,APガラス性能一覧!$A$2:$M$6097,4,0),"")</f>
        <v/>
      </c>
      <c r="F5677" s="68" t="str">
        <f>IFERROR(VLOOKUP($B5677,APガラス性能一覧!$A$2:$M$6097,5,0),"")</f>
        <v/>
      </c>
      <c r="G5677" s="68" t="str">
        <f>IFERROR(VLOOKUP($B5677,APガラス性能一覧!$A$2:$M$6097,6,0),"")</f>
        <v/>
      </c>
      <c r="H5677" s="68" t="str">
        <f>IFERROR(VLOOKUP($B5677,APガラス性能一覧!$A$2:$M$6097,7,0),"")</f>
        <v/>
      </c>
      <c r="I5677" s="68" t="str">
        <f>IFERROR(VLOOKUP($B5677,APガラス性能一覧!$A$2:$M$6097,8,0),"")</f>
        <v/>
      </c>
      <c r="J5677" s="68" t="str">
        <f>IFERROR(VLOOKUP($B5677,APガラス性能一覧!$A$2:$M$6097,9,0),"")</f>
        <v/>
      </c>
      <c r="K5677" s="68" t="str">
        <f>IFERROR(VLOOKUP($B5677,APガラス性能一覧!$A$2:$M$6097,10,0),"")</f>
        <v/>
      </c>
      <c r="L5677" s="68" t="str">
        <f>IFERROR(VLOOKUP($B5677,APガラス性能一覧!$A$2:$M$6097,11,0),"")</f>
        <v/>
      </c>
      <c r="M5677" s="68" t="str">
        <f>IFERROR(VLOOKUP($B5677,APガラス性能一覧!$A$2:$M$6097,12,0),"")</f>
        <v/>
      </c>
      <c r="N5677" s="68" t="str">
        <f>IFERROR(VLOOKUP($B5677,APガラス性能一覧!$A$2:$M$6097,13,0),"")</f>
        <v/>
      </c>
    </row>
    <row r="5678" spans="2:14" x14ac:dyDescent="0.4">
      <c r="B5678" s="68" t="str">
        <f>IF($D$2="","",IF($E$2=0.65,IFERROR(IF(INDEX(APガラス性能一覧!A:A,MATCH(ROW(B5672),APガラス性能一覧!$O:$O,0))="","",INDEX(APガラス性能一覧!A:A,MATCH(ROW(B5672),APガラス性能一覧!$O:$O,0))),""),IFERROR(IF(INDEX(APガラス性能一覧!A:A,MATCH(ROW(B5672),APガラス性能一覧!$N:$N,0))="","",INDEX(APガラス性能一覧!A:A,MATCH(ROW(B5672),APガラス性能一覧!$N:$N,0))),"")))</f>
        <v/>
      </c>
      <c r="C5678" s="68" t="str">
        <f>IFERROR(VLOOKUP($B5678,APガラス性能一覧!$A$2:$M$6097,2,0),"")</f>
        <v/>
      </c>
      <c r="D5678" s="68" t="str">
        <f>IFERROR(VLOOKUP($B5678,APガラス性能一覧!$A$2:$M$6097,3,0),"")</f>
        <v/>
      </c>
      <c r="E5678" s="68" t="str">
        <f>IFERROR(VLOOKUP($B5678,APガラス性能一覧!$A$2:$M$6097,4,0),"")</f>
        <v/>
      </c>
      <c r="F5678" s="68" t="str">
        <f>IFERROR(VLOOKUP($B5678,APガラス性能一覧!$A$2:$M$6097,5,0),"")</f>
        <v/>
      </c>
      <c r="G5678" s="68" t="str">
        <f>IFERROR(VLOOKUP($B5678,APガラス性能一覧!$A$2:$M$6097,6,0),"")</f>
        <v/>
      </c>
      <c r="H5678" s="68" t="str">
        <f>IFERROR(VLOOKUP($B5678,APガラス性能一覧!$A$2:$M$6097,7,0),"")</f>
        <v/>
      </c>
      <c r="I5678" s="68" t="str">
        <f>IFERROR(VLOOKUP($B5678,APガラス性能一覧!$A$2:$M$6097,8,0),"")</f>
        <v/>
      </c>
      <c r="J5678" s="68" t="str">
        <f>IFERROR(VLOOKUP($B5678,APガラス性能一覧!$A$2:$M$6097,9,0),"")</f>
        <v/>
      </c>
      <c r="K5678" s="68" t="str">
        <f>IFERROR(VLOOKUP($B5678,APガラス性能一覧!$A$2:$M$6097,10,0),"")</f>
        <v/>
      </c>
      <c r="L5678" s="68" t="str">
        <f>IFERROR(VLOOKUP($B5678,APガラス性能一覧!$A$2:$M$6097,11,0),"")</f>
        <v/>
      </c>
      <c r="M5678" s="68" t="str">
        <f>IFERROR(VLOOKUP($B5678,APガラス性能一覧!$A$2:$M$6097,12,0),"")</f>
        <v/>
      </c>
      <c r="N5678" s="68" t="str">
        <f>IFERROR(VLOOKUP($B5678,APガラス性能一覧!$A$2:$M$6097,13,0),"")</f>
        <v/>
      </c>
    </row>
    <row r="5679" spans="2:14" x14ac:dyDescent="0.4">
      <c r="B5679" s="68" t="str">
        <f>IF($D$2="","",IF($E$2=0.65,IFERROR(IF(INDEX(APガラス性能一覧!A:A,MATCH(ROW(B5673),APガラス性能一覧!$O:$O,0))="","",INDEX(APガラス性能一覧!A:A,MATCH(ROW(B5673),APガラス性能一覧!$O:$O,0))),""),IFERROR(IF(INDEX(APガラス性能一覧!A:A,MATCH(ROW(B5673),APガラス性能一覧!$N:$N,0))="","",INDEX(APガラス性能一覧!A:A,MATCH(ROW(B5673),APガラス性能一覧!$N:$N,0))),"")))</f>
        <v/>
      </c>
      <c r="C5679" s="68" t="str">
        <f>IFERROR(VLOOKUP($B5679,APガラス性能一覧!$A$2:$M$6097,2,0),"")</f>
        <v/>
      </c>
      <c r="D5679" s="68" t="str">
        <f>IFERROR(VLOOKUP($B5679,APガラス性能一覧!$A$2:$M$6097,3,0),"")</f>
        <v/>
      </c>
      <c r="E5679" s="68" t="str">
        <f>IFERROR(VLOOKUP($B5679,APガラス性能一覧!$A$2:$M$6097,4,0),"")</f>
        <v/>
      </c>
      <c r="F5679" s="68" t="str">
        <f>IFERROR(VLOOKUP($B5679,APガラス性能一覧!$A$2:$M$6097,5,0),"")</f>
        <v/>
      </c>
      <c r="G5679" s="68" t="str">
        <f>IFERROR(VLOOKUP($B5679,APガラス性能一覧!$A$2:$M$6097,6,0),"")</f>
        <v/>
      </c>
      <c r="H5679" s="68" t="str">
        <f>IFERROR(VLOOKUP($B5679,APガラス性能一覧!$A$2:$M$6097,7,0),"")</f>
        <v/>
      </c>
      <c r="I5679" s="68" t="str">
        <f>IFERROR(VLOOKUP($B5679,APガラス性能一覧!$A$2:$M$6097,8,0),"")</f>
        <v/>
      </c>
      <c r="J5679" s="68" t="str">
        <f>IFERROR(VLOOKUP($B5679,APガラス性能一覧!$A$2:$M$6097,9,0),"")</f>
        <v/>
      </c>
      <c r="K5679" s="68" t="str">
        <f>IFERROR(VLOOKUP($B5679,APガラス性能一覧!$A$2:$M$6097,10,0),"")</f>
        <v/>
      </c>
      <c r="L5679" s="68" t="str">
        <f>IFERROR(VLOOKUP($B5679,APガラス性能一覧!$A$2:$M$6097,11,0),"")</f>
        <v/>
      </c>
      <c r="M5679" s="68" t="str">
        <f>IFERROR(VLOOKUP($B5679,APガラス性能一覧!$A$2:$M$6097,12,0),"")</f>
        <v/>
      </c>
      <c r="N5679" s="68" t="str">
        <f>IFERROR(VLOOKUP($B5679,APガラス性能一覧!$A$2:$M$6097,13,0),"")</f>
        <v/>
      </c>
    </row>
    <row r="5680" spans="2:14" x14ac:dyDescent="0.4">
      <c r="B5680" s="68" t="str">
        <f>IF($D$2="","",IF($E$2=0.65,IFERROR(IF(INDEX(APガラス性能一覧!A:A,MATCH(ROW(B5674),APガラス性能一覧!$O:$O,0))="","",INDEX(APガラス性能一覧!A:A,MATCH(ROW(B5674),APガラス性能一覧!$O:$O,0))),""),IFERROR(IF(INDEX(APガラス性能一覧!A:A,MATCH(ROW(B5674),APガラス性能一覧!$N:$N,0))="","",INDEX(APガラス性能一覧!A:A,MATCH(ROW(B5674),APガラス性能一覧!$N:$N,0))),"")))</f>
        <v/>
      </c>
      <c r="C5680" s="68" t="str">
        <f>IFERROR(VLOOKUP($B5680,APガラス性能一覧!$A$2:$M$6097,2,0),"")</f>
        <v/>
      </c>
      <c r="D5680" s="68" t="str">
        <f>IFERROR(VLOOKUP($B5680,APガラス性能一覧!$A$2:$M$6097,3,0),"")</f>
        <v/>
      </c>
      <c r="E5680" s="68" t="str">
        <f>IFERROR(VLOOKUP($B5680,APガラス性能一覧!$A$2:$M$6097,4,0),"")</f>
        <v/>
      </c>
      <c r="F5680" s="68" t="str">
        <f>IFERROR(VLOOKUP($B5680,APガラス性能一覧!$A$2:$M$6097,5,0),"")</f>
        <v/>
      </c>
      <c r="G5680" s="68" t="str">
        <f>IFERROR(VLOOKUP($B5680,APガラス性能一覧!$A$2:$M$6097,6,0),"")</f>
        <v/>
      </c>
      <c r="H5680" s="68" t="str">
        <f>IFERROR(VLOOKUP($B5680,APガラス性能一覧!$A$2:$M$6097,7,0),"")</f>
        <v/>
      </c>
      <c r="I5680" s="68" t="str">
        <f>IFERROR(VLOOKUP($B5680,APガラス性能一覧!$A$2:$M$6097,8,0),"")</f>
        <v/>
      </c>
      <c r="J5680" s="68" t="str">
        <f>IFERROR(VLOOKUP($B5680,APガラス性能一覧!$A$2:$M$6097,9,0),"")</f>
        <v/>
      </c>
      <c r="K5680" s="68" t="str">
        <f>IFERROR(VLOOKUP($B5680,APガラス性能一覧!$A$2:$M$6097,10,0),"")</f>
        <v/>
      </c>
      <c r="L5680" s="68" t="str">
        <f>IFERROR(VLOOKUP($B5680,APガラス性能一覧!$A$2:$M$6097,11,0),"")</f>
        <v/>
      </c>
      <c r="M5680" s="68" t="str">
        <f>IFERROR(VLOOKUP($B5680,APガラス性能一覧!$A$2:$M$6097,12,0),"")</f>
        <v/>
      </c>
      <c r="N5680" s="68" t="str">
        <f>IFERROR(VLOOKUP($B5680,APガラス性能一覧!$A$2:$M$6097,13,0),"")</f>
        <v/>
      </c>
    </row>
    <row r="5681" spans="2:14" x14ac:dyDescent="0.4">
      <c r="B5681" s="68" t="str">
        <f>IF($D$2="","",IF($E$2=0.65,IFERROR(IF(INDEX(APガラス性能一覧!A:A,MATCH(ROW(B5675),APガラス性能一覧!$O:$O,0))="","",INDEX(APガラス性能一覧!A:A,MATCH(ROW(B5675),APガラス性能一覧!$O:$O,0))),""),IFERROR(IF(INDEX(APガラス性能一覧!A:A,MATCH(ROW(B5675),APガラス性能一覧!$N:$N,0))="","",INDEX(APガラス性能一覧!A:A,MATCH(ROW(B5675),APガラス性能一覧!$N:$N,0))),"")))</f>
        <v/>
      </c>
      <c r="C5681" s="68" t="str">
        <f>IFERROR(VLOOKUP($B5681,APガラス性能一覧!$A$2:$M$6097,2,0),"")</f>
        <v/>
      </c>
      <c r="D5681" s="68" t="str">
        <f>IFERROR(VLOOKUP($B5681,APガラス性能一覧!$A$2:$M$6097,3,0),"")</f>
        <v/>
      </c>
      <c r="E5681" s="68" t="str">
        <f>IFERROR(VLOOKUP($B5681,APガラス性能一覧!$A$2:$M$6097,4,0),"")</f>
        <v/>
      </c>
      <c r="F5681" s="68" t="str">
        <f>IFERROR(VLOOKUP($B5681,APガラス性能一覧!$A$2:$M$6097,5,0),"")</f>
        <v/>
      </c>
      <c r="G5681" s="68" t="str">
        <f>IFERROR(VLOOKUP($B5681,APガラス性能一覧!$A$2:$M$6097,6,0),"")</f>
        <v/>
      </c>
      <c r="H5681" s="68" t="str">
        <f>IFERROR(VLOOKUP($B5681,APガラス性能一覧!$A$2:$M$6097,7,0),"")</f>
        <v/>
      </c>
      <c r="I5681" s="68" t="str">
        <f>IFERROR(VLOOKUP($B5681,APガラス性能一覧!$A$2:$M$6097,8,0),"")</f>
        <v/>
      </c>
      <c r="J5681" s="68" t="str">
        <f>IFERROR(VLOOKUP($B5681,APガラス性能一覧!$A$2:$M$6097,9,0),"")</f>
        <v/>
      </c>
      <c r="K5681" s="68" t="str">
        <f>IFERROR(VLOOKUP($B5681,APガラス性能一覧!$A$2:$M$6097,10,0),"")</f>
        <v/>
      </c>
      <c r="L5681" s="68" t="str">
        <f>IFERROR(VLOOKUP($B5681,APガラス性能一覧!$A$2:$M$6097,11,0),"")</f>
        <v/>
      </c>
      <c r="M5681" s="68" t="str">
        <f>IFERROR(VLOOKUP($B5681,APガラス性能一覧!$A$2:$M$6097,12,0),"")</f>
        <v/>
      </c>
      <c r="N5681" s="68" t="str">
        <f>IFERROR(VLOOKUP($B5681,APガラス性能一覧!$A$2:$M$6097,13,0),"")</f>
        <v/>
      </c>
    </row>
    <row r="5682" spans="2:14" x14ac:dyDescent="0.4">
      <c r="B5682" s="68" t="str">
        <f>IF($D$2="","",IF($E$2=0.65,IFERROR(IF(INDEX(APガラス性能一覧!A:A,MATCH(ROW(B5676),APガラス性能一覧!$O:$O,0))="","",INDEX(APガラス性能一覧!A:A,MATCH(ROW(B5676),APガラス性能一覧!$O:$O,0))),""),IFERROR(IF(INDEX(APガラス性能一覧!A:A,MATCH(ROW(B5676),APガラス性能一覧!$N:$N,0))="","",INDEX(APガラス性能一覧!A:A,MATCH(ROW(B5676),APガラス性能一覧!$N:$N,0))),"")))</f>
        <v/>
      </c>
      <c r="C5682" s="68" t="str">
        <f>IFERROR(VLOOKUP($B5682,APガラス性能一覧!$A$2:$M$6097,2,0),"")</f>
        <v/>
      </c>
      <c r="D5682" s="68" t="str">
        <f>IFERROR(VLOOKUP($B5682,APガラス性能一覧!$A$2:$M$6097,3,0),"")</f>
        <v/>
      </c>
      <c r="E5682" s="68" t="str">
        <f>IFERROR(VLOOKUP($B5682,APガラス性能一覧!$A$2:$M$6097,4,0),"")</f>
        <v/>
      </c>
      <c r="F5682" s="68" t="str">
        <f>IFERROR(VLOOKUP($B5682,APガラス性能一覧!$A$2:$M$6097,5,0),"")</f>
        <v/>
      </c>
      <c r="G5682" s="68" t="str">
        <f>IFERROR(VLOOKUP($B5682,APガラス性能一覧!$A$2:$M$6097,6,0),"")</f>
        <v/>
      </c>
      <c r="H5682" s="68" t="str">
        <f>IFERROR(VLOOKUP($B5682,APガラス性能一覧!$A$2:$M$6097,7,0),"")</f>
        <v/>
      </c>
      <c r="I5682" s="68" t="str">
        <f>IFERROR(VLOOKUP($B5682,APガラス性能一覧!$A$2:$M$6097,8,0),"")</f>
        <v/>
      </c>
      <c r="J5682" s="68" t="str">
        <f>IFERROR(VLOOKUP($B5682,APガラス性能一覧!$A$2:$M$6097,9,0),"")</f>
        <v/>
      </c>
      <c r="K5682" s="68" t="str">
        <f>IFERROR(VLOOKUP($B5682,APガラス性能一覧!$A$2:$M$6097,10,0),"")</f>
        <v/>
      </c>
      <c r="L5682" s="68" t="str">
        <f>IFERROR(VLOOKUP($B5682,APガラス性能一覧!$A$2:$M$6097,11,0),"")</f>
        <v/>
      </c>
      <c r="M5682" s="68" t="str">
        <f>IFERROR(VLOOKUP($B5682,APガラス性能一覧!$A$2:$M$6097,12,0),"")</f>
        <v/>
      </c>
      <c r="N5682" s="68" t="str">
        <f>IFERROR(VLOOKUP($B5682,APガラス性能一覧!$A$2:$M$6097,13,0),"")</f>
        <v/>
      </c>
    </row>
    <row r="5683" spans="2:14" x14ac:dyDescent="0.4">
      <c r="B5683" s="68" t="str">
        <f>IF($D$2="","",IF($E$2=0.65,IFERROR(IF(INDEX(APガラス性能一覧!A:A,MATCH(ROW(B5677),APガラス性能一覧!$O:$O,0))="","",INDEX(APガラス性能一覧!A:A,MATCH(ROW(B5677),APガラス性能一覧!$O:$O,0))),""),IFERROR(IF(INDEX(APガラス性能一覧!A:A,MATCH(ROW(B5677),APガラス性能一覧!$N:$N,0))="","",INDEX(APガラス性能一覧!A:A,MATCH(ROW(B5677),APガラス性能一覧!$N:$N,0))),"")))</f>
        <v/>
      </c>
      <c r="C5683" s="68" t="str">
        <f>IFERROR(VLOOKUP($B5683,APガラス性能一覧!$A$2:$M$6097,2,0),"")</f>
        <v/>
      </c>
      <c r="D5683" s="68" t="str">
        <f>IFERROR(VLOOKUP($B5683,APガラス性能一覧!$A$2:$M$6097,3,0),"")</f>
        <v/>
      </c>
      <c r="E5683" s="68" t="str">
        <f>IFERROR(VLOOKUP($B5683,APガラス性能一覧!$A$2:$M$6097,4,0),"")</f>
        <v/>
      </c>
      <c r="F5683" s="68" t="str">
        <f>IFERROR(VLOOKUP($B5683,APガラス性能一覧!$A$2:$M$6097,5,0),"")</f>
        <v/>
      </c>
      <c r="G5683" s="68" t="str">
        <f>IFERROR(VLOOKUP($B5683,APガラス性能一覧!$A$2:$M$6097,6,0),"")</f>
        <v/>
      </c>
      <c r="H5683" s="68" t="str">
        <f>IFERROR(VLOOKUP($B5683,APガラス性能一覧!$A$2:$M$6097,7,0),"")</f>
        <v/>
      </c>
      <c r="I5683" s="68" t="str">
        <f>IFERROR(VLOOKUP($B5683,APガラス性能一覧!$A$2:$M$6097,8,0),"")</f>
        <v/>
      </c>
      <c r="J5683" s="68" t="str">
        <f>IFERROR(VLOOKUP($B5683,APガラス性能一覧!$A$2:$M$6097,9,0),"")</f>
        <v/>
      </c>
      <c r="K5683" s="68" t="str">
        <f>IFERROR(VLOOKUP($B5683,APガラス性能一覧!$A$2:$M$6097,10,0),"")</f>
        <v/>
      </c>
      <c r="L5683" s="68" t="str">
        <f>IFERROR(VLOOKUP($B5683,APガラス性能一覧!$A$2:$M$6097,11,0),"")</f>
        <v/>
      </c>
      <c r="M5683" s="68" t="str">
        <f>IFERROR(VLOOKUP($B5683,APガラス性能一覧!$A$2:$M$6097,12,0),"")</f>
        <v/>
      </c>
      <c r="N5683" s="68" t="str">
        <f>IFERROR(VLOOKUP($B5683,APガラス性能一覧!$A$2:$M$6097,13,0),"")</f>
        <v/>
      </c>
    </row>
    <row r="5684" spans="2:14" x14ac:dyDescent="0.4">
      <c r="B5684" s="68" t="str">
        <f>IF($D$2="","",IF($E$2=0.65,IFERROR(IF(INDEX(APガラス性能一覧!A:A,MATCH(ROW(B5678),APガラス性能一覧!$O:$O,0))="","",INDEX(APガラス性能一覧!A:A,MATCH(ROW(B5678),APガラス性能一覧!$O:$O,0))),""),IFERROR(IF(INDEX(APガラス性能一覧!A:A,MATCH(ROW(B5678),APガラス性能一覧!$N:$N,0))="","",INDEX(APガラス性能一覧!A:A,MATCH(ROW(B5678),APガラス性能一覧!$N:$N,0))),"")))</f>
        <v/>
      </c>
      <c r="C5684" s="68" t="str">
        <f>IFERROR(VLOOKUP($B5684,APガラス性能一覧!$A$2:$M$6097,2,0),"")</f>
        <v/>
      </c>
      <c r="D5684" s="68" t="str">
        <f>IFERROR(VLOOKUP($B5684,APガラス性能一覧!$A$2:$M$6097,3,0),"")</f>
        <v/>
      </c>
      <c r="E5684" s="68" t="str">
        <f>IFERROR(VLOOKUP($B5684,APガラス性能一覧!$A$2:$M$6097,4,0),"")</f>
        <v/>
      </c>
      <c r="F5684" s="68" t="str">
        <f>IFERROR(VLOOKUP($B5684,APガラス性能一覧!$A$2:$M$6097,5,0),"")</f>
        <v/>
      </c>
      <c r="G5684" s="68" t="str">
        <f>IFERROR(VLOOKUP($B5684,APガラス性能一覧!$A$2:$M$6097,6,0),"")</f>
        <v/>
      </c>
      <c r="H5684" s="68" t="str">
        <f>IFERROR(VLOOKUP($B5684,APガラス性能一覧!$A$2:$M$6097,7,0),"")</f>
        <v/>
      </c>
      <c r="I5684" s="68" t="str">
        <f>IFERROR(VLOOKUP($B5684,APガラス性能一覧!$A$2:$M$6097,8,0),"")</f>
        <v/>
      </c>
      <c r="J5684" s="68" t="str">
        <f>IFERROR(VLOOKUP($B5684,APガラス性能一覧!$A$2:$M$6097,9,0),"")</f>
        <v/>
      </c>
      <c r="K5684" s="68" t="str">
        <f>IFERROR(VLOOKUP($B5684,APガラス性能一覧!$A$2:$M$6097,10,0),"")</f>
        <v/>
      </c>
      <c r="L5684" s="68" t="str">
        <f>IFERROR(VLOOKUP($B5684,APガラス性能一覧!$A$2:$M$6097,11,0),"")</f>
        <v/>
      </c>
      <c r="M5684" s="68" t="str">
        <f>IFERROR(VLOOKUP($B5684,APガラス性能一覧!$A$2:$M$6097,12,0),"")</f>
        <v/>
      </c>
      <c r="N5684" s="68" t="str">
        <f>IFERROR(VLOOKUP($B5684,APガラス性能一覧!$A$2:$M$6097,13,0),"")</f>
        <v/>
      </c>
    </row>
    <row r="5685" spans="2:14" x14ac:dyDescent="0.4">
      <c r="B5685" s="68" t="str">
        <f>IF($D$2="","",IF($E$2=0.65,IFERROR(IF(INDEX(APガラス性能一覧!A:A,MATCH(ROW(B5679),APガラス性能一覧!$O:$O,0))="","",INDEX(APガラス性能一覧!A:A,MATCH(ROW(B5679),APガラス性能一覧!$O:$O,0))),""),IFERROR(IF(INDEX(APガラス性能一覧!A:A,MATCH(ROW(B5679),APガラス性能一覧!$N:$N,0))="","",INDEX(APガラス性能一覧!A:A,MATCH(ROW(B5679),APガラス性能一覧!$N:$N,0))),"")))</f>
        <v/>
      </c>
      <c r="C5685" s="68" t="str">
        <f>IFERROR(VLOOKUP($B5685,APガラス性能一覧!$A$2:$M$6097,2,0),"")</f>
        <v/>
      </c>
      <c r="D5685" s="68" t="str">
        <f>IFERROR(VLOOKUP($B5685,APガラス性能一覧!$A$2:$M$6097,3,0),"")</f>
        <v/>
      </c>
      <c r="E5685" s="68" t="str">
        <f>IFERROR(VLOOKUP($B5685,APガラス性能一覧!$A$2:$M$6097,4,0),"")</f>
        <v/>
      </c>
      <c r="F5685" s="68" t="str">
        <f>IFERROR(VLOOKUP($B5685,APガラス性能一覧!$A$2:$M$6097,5,0),"")</f>
        <v/>
      </c>
      <c r="G5685" s="68" t="str">
        <f>IFERROR(VLOOKUP($B5685,APガラス性能一覧!$A$2:$M$6097,6,0),"")</f>
        <v/>
      </c>
      <c r="H5685" s="68" t="str">
        <f>IFERROR(VLOOKUP($B5685,APガラス性能一覧!$A$2:$M$6097,7,0),"")</f>
        <v/>
      </c>
      <c r="I5685" s="68" t="str">
        <f>IFERROR(VLOOKUP($B5685,APガラス性能一覧!$A$2:$M$6097,8,0),"")</f>
        <v/>
      </c>
      <c r="J5685" s="68" t="str">
        <f>IFERROR(VLOOKUP($B5685,APガラス性能一覧!$A$2:$M$6097,9,0),"")</f>
        <v/>
      </c>
      <c r="K5685" s="68" t="str">
        <f>IFERROR(VLOOKUP($B5685,APガラス性能一覧!$A$2:$M$6097,10,0),"")</f>
        <v/>
      </c>
      <c r="L5685" s="68" t="str">
        <f>IFERROR(VLOOKUP($B5685,APガラス性能一覧!$A$2:$M$6097,11,0),"")</f>
        <v/>
      </c>
      <c r="M5685" s="68" t="str">
        <f>IFERROR(VLOOKUP($B5685,APガラス性能一覧!$A$2:$M$6097,12,0),"")</f>
        <v/>
      </c>
      <c r="N5685" s="68" t="str">
        <f>IFERROR(VLOOKUP($B5685,APガラス性能一覧!$A$2:$M$6097,13,0),"")</f>
        <v/>
      </c>
    </row>
    <row r="5686" spans="2:14" x14ac:dyDescent="0.4">
      <c r="B5686" s="68" t="str">
        <f>IF($D$2="","",IF($E$2=0.65,IFERROR(IF(INDEX(APガラス性能一覧!A:A,MATCH(ROW(B5680),APガラス性能一覧!$O:$O,0))="","",INDEX(APガラス性能一覧!A:A,MATCH(ROW(B5680),APガラス性能一覧!$O:$O,0))),""),IFERROR(IF(INDEX(APガラス性能一覧!A:A,MATCH(ROW(B5680),APガラス性能一覧!$N:$N,0))="","",INDEX(APガラス性能一覧!A:A,MATCH(ROW(B5680),APガラス性能一覧!$N:$N,0))),"")))</f>
        <v/>
      </c>
      <c r="C5686" s="68" t="str">
        <f>IFERROR(VLOOKUP($B5686,APガラス性能一覧!$A$2:$M$6097,2,0),"")</f>
        <v/>
      </c>
      <c r="D5686" s="68" t="str">
        <f>IFERROR(VLOOKUP($B5686,APガラス性能一覧!$A$2:$M$6097,3,0),"")</f>
        <v/>
      </c>
      <c r="E5686" s="68" t="str">
        <f>IFERROR(VLOOKUP($B5686,APガラス性能一覧!$A$2:$M$6097,4,0),"")</f>
        <v/>
      </c>
      <c r="F5686" s="68" t="str">
        <f>IFERROR(VLOOKUP($B5686,APガラス性能一覧!$A$2:$M$6097,5,0),"")</f>
        <v/>
      </c>
      <c r="G5686" s="68" t="str">
        <f>IFERROR(VLOOKUP($B5686,APガラス性能一覧!$A$2:$M$6097,6,0),"")</f>
        <v/>
      </c>
      <c r="H5686" s="68" t="str">
        <f>IFERROR(VLOOKUP($B5686,APガラス性能一覧!$A$2:$M$6097,7,0),"")</f>
        <v/>
      </c>
      <c r="I5686" s="68" t="str">
        <f>IFERROR(VLOOKUP($B5686,APガラス性能一覧!$A$2:$M$6097,8,0),"")</f>
        <v/>
      </c>
      <c r="J5686" s="68" t="str">
        <f>IFERROR(VLOOKUP($B5686,APガラス性能一覧!$A$2:$M$6097,9,0),"")</f>
        <v/>
      </c>
      <c r="K5686" s="68" t="str">
        <f>IFERROR(VLOOKUP($B5686,APガラス性能一覧!$A$2:$M$6097,10,0),"")</f>
        <v/>
      </c>
      <c r="L5686" s="68" t="str">
        <f>IFERROR(VLOOKUP($B5686,APガラス性能一覧!$A$2:$M$6097,11,0),"")</f>
        <v/>
      </c>
      <c r="M5686" s="68" t="str">
        <f>IFERROR(VLOOKUP($B5686,APガラス性能一覧!$A$2:$M$6097,12,0),"")</f>
        <v/>
      </c>
      <c r="N5686" s="68" t="str">
        <f>IFERROR(VLOOKUP($B5686,APガラス性能一覧!$A$2:$M$6097,13,0),"")</f>
        <v/>
      </c>
    </row>
    <row r="5687" spans="2:14" x14ac:dyDescent="0.4">
      <c r="B5687" s="68" t="str">
        <f>IF($D$2="","",IF($E$2=0.65,IFERROR(IF(INDEX(APガラス性能一覧!A:A,MATCH(ROW(B5681),APガラス性能一覧!$O:$O,0))="","",INDEX(APガラス性能一覧!A:A,MATCH(ROW(B5681),APガラス性能一覧!$O:$O,0))),""),IFERROR(IF(INDEX(APガラス性能一覧!A:A,MATCH(ROW(B5681),APガラス性能一覧!$N:$N,0))="","",INDEX(APガラス性能一覧!A:A,MATCH(ROW(B5681),APガラス性能一覧!$N:$N,0))),"")))</f>
        <v/>
      </c>
      <c r="C5687" s="68" t="str">
        <f>IFERROR(VLOOKUP($B5687,APガラス性能一覧!$A$2:$M$6097,2,0),"")</f>
        <v/>
      </c>
      <c r="D5687" s="68" t="str">
        <f>IFERROR(VLOOKUP($B5687,APガラス性能一覧!$A$2:$M$6097,3,0),"")</f>
        <v/>
      </c>
      <c r="E5687" s="68" t="str">
        <f>IFERROR(VLOOKUP($B5687,APガラス性能一覧!$A$2:$M$6097,4,0),"")</f>
        <v/>
      </c>
      <c r="F5687" s="68" t="str">
        <f>IFERROR(VLOOKUP($B5687,APガラス性能一覧!$A$2:$M$6097,5,0),"")</f>
        <v/>
      </c>
      <c r="G5687" s="68" t="str">
        <f>IFERROR(VLOOKUP($B5687,APガラス性能一覧!$A$2:$M$6097,6,0),"")</f>
        <v/>
      </c>
      <c r="H5687" s="68" t="str">
        <f>IFERROR(VLOOKUP($B5687,APガラス性能一覧!$A$2:$M$6097,7,0),"")</f>
        <v/>
      </c>
      <c r="I5687" s="68" t="str">
        <f>IFERROR(VLOOKUP($B5687,APガラス性能一覧!$A$2:$M$6097,8,0),"")</f>
        <v/>
      </c>
      <c r="J5687" s="68" t="str">
        <f>IFERROR(VLOOKUP($B5687,APガラス性能一覧!$A$2:$M$6097,9,0),"")</f>
        <v/>
      </c>
      <c r="K5687" s="68" t="str">
        <f>IFERROR(VLOOKUP($B5687,APガラス性能一覧!$A$2:$M$6097,10,0),"")</f>
        <v/>
      </c>
      <c r="L5687" s="68" t="str">
        <f>IFERROR(VLOOKUP($B5687,APガラス性能一覧!$A$2:$M$6097,11,0),"")</f>
        <v/>
      </c>
      <c r="M5687" s="68" t="str">
        <f>IFERROR(VLOOKUP($B5687,APガラス性能一覧!$A$2:$M$6097,12,0),"")</f>
        <v/>
      </c>
      <c r="N5687" s="68" t="str">
        <f>IFERROR(VLOOKUP($B5687,APガラス性能一覧!$A$2:$M$6097,13,0),"")</f>
        <v/>
      </c>
    </row>
    <row r="5688" spans="2:14" x14ac:dyDescent="0.4">
      <c r="B5688" s="68" t="str">
        <f>IF($D$2="","",IF($E$2=0.65,IFERROR(IF(INDEX(APガラス性能一覧!A:A,MATCH(ROW(B5682),APガラス性能一覧!$O:$O,0))="","",INDEX(APガラス性能一覧!A:A,MATCH(ROW(B5682),APガラス性能一覧!$O:$O,0))),""),IFERROR(IF(INDEX(APガラス性能一覧!A:A,MATCH(ROW(B5682),APガラス性能一覧!$N:$N,0))="","",INDEX(APガラス性能一覧!A:A,MATCH(ROW(B5682),APガラス性能一覧!$N:$N,0))),"")))</f>
        <v/>
      </c>
      <c r="C5688" s="68" t="str">
        <f>IFERROR(VLOOKUP($B5688,APガラス性能一覧!$A$2:$M$6097,2,0),"")</f>
        <v/>
      </c>
      <c r="D5688" s="68" t="str">
        <f>IFERROR(VLOOKUP($B5688,APガラス性能一覧!$A$2:$M$6097,3,0),"")</f>
        <v/>
      </c>
      <c r="E5688" s="68" t="str">
        <f>IFERROR(VLOOKUP($B5688,APガラス性能一覧!$A$2:$M$6097,4,0),"")</f>
        <v/>
      </c>
      <c r="F5688" s="68" t="str">
        <f>IFERROR(VLOOKUP($B5688,APガラス性能一覧!$A$2:$M$6097,5,0),"")</f>
        <v/>
      </c>
      <c r="G5688" s="68" t="str">
        <f>IFERROR(VLOOKUP($B5688,APガラス性能一覧!$A$2:$M$6097,6,0),"")</f>
        <v/>
      </c>
      <c r="H5688" s="68" t="str">
        <f>IFERROR(VLOOKUP($B5688,APガラス性能一覧!$A$2:$M$6097,7,0),"")</f>
        <v/>
      </c>
      <c r="I5688" s="68" t="str">
        <f>IFERROR(VLOOKUP($B5688,APガラス性能一覧!$A$2:$M$6097,8,0),"")</f>
        <v/>
      </c>
      <c r="J5688" s="68" t="str">
        <f>IFERROR(VLOOKUP($B5688,APガラス性能一覧!$A$2:$M$6097,9,0),"")</f>
        <v/>
      </c>
      <c r="K5688" s="68" t="str">
        <f>IFERROR(VLOOKUP($B5688,APガラス性能一覧!$A$2:$M$6097,10,0),"")</f>
        <v/>
      </c>
      <c r="L5688" s="68" t="str">
        <f>IFERROR(VLOOKUP($B5688,APガラス性能一覧!$A$2:$M$6097,11,0),"")</f>
        <v/>
      </c>
      <c r="M5688" s="68" t="str">
        <f>IFERROR(VLOOKUP($B5688,APガラス性能一覧!$A$2:$M$6097,12,0),"")</f>
        <v/>
      </c>
      <c r="N5688" s="68" t="str">
        <f>IFERROR(VLOOKUP($B5688,APガラス性能一覧!$A$2:$M$6097,13,0),"")</f>
        <v/>
      </c>
    </row>
    <row r="5689" spans="2:14" x14ac:dyDescent="0.4">
      <c r="B5689" s="68" t="str">
        <f>IF($D$2="","",IF($E$2=0.65,IFERROR(IF(INDEX(APガラス性能一覧!A:A,MATCH(ROW(B5683),APガラス性能一覧!$O:$O,0))="","",INDEX(APガラス性能一覧!A:A,MATCH(ROW(B5683),APガラス性能一覧!$O:$O,0))),""),IFERROR(IF(INDEX(APガラス性能一覧!A:A,MATCH(ROW(B5683),APガラス性能一覧!$N:$N,0))="","",INDEX(APガラス性能一覧!A:A,MATCH(ROW(B5683),APガラス性能一覧!$N:$N,0))),"")))</f>
        <v/>
      </c>
      <c r="C5689" s="68" t="str">
        <f>IFERROR(VLOOKUP($B5689,APガラス性能一覧!$A$2:$M$6097,2,0),"")</f>
        <v/>
      </c>
      <c r="D5689" s="68" t="str">
        <f>IFERROR(VLOOKUP($B5689,APガラス性能一覧!$A$2:$M$6097,3,0),"")</f>
        <v/>
      </c>
      <c r="E5689" s="68" t="str">
        <f>IFERROR(VLOOKUP($B5689,APガラス性能一覧!$A$2:$M$6097,4,0),"")</f>
        <v/>
      </c>
      <c r="F5689" s="68" t="str">
        <f>IFERROR(VLOOKUP($B5689,APガラス性能一覧!$A$2:$M$6097,5,0),"")</f>
        <v/>
      </c>
      <c r="G5689" s="68" t="str">
        <f>IFERROR(VLOOKUP($B5689,APガラス性能一覧!$A$2:$M$6097,6,0),"")</f>
        <v/>
      </c>
      <c r="H5689" s="68" t="str">
        <f>IFERROR(VLOOKUP($B5689,APガラス性能一覧!$A$2:$M$6097,7,0),"")</f>
        <v/>
      </c>
      <c r="I5689" s="68" t="str">
        <f>IFERROR(VLOOKUP($B5689,APガラス性能一覧!$A$2:$M$6097,8,0),"")</f>
        <v/>
      </c>
      <c r="J5689" s="68" t="str">
        <f>IFERROR(VLOOKUP($B5689,APガラス性能一覧!$A$2:$M$6097,9,0),"")</f>
        <v/>
      </c>
      <c r="K5689" s="68" t="str">
        <f>IFERROR(VLOOKUP($B5689,APガラス性能一覧!$A$2:$M$6097,10,0),"")</f>
        <v/>
      </c>
      <c r="L5689" s="68" t="str">
        <f>IFERROR(VLOOKUP($B5689,APガラス性能一覧!$A$2:$M$6097,11,0),"")</f>
        <v/>
      </c>
      <c r="M5689" s="68" t="str">
        <f>IFERROR(VLOOKUP($B5689,APガラス性能一覧!$A$2:$M$6097,12,0),"")</f>
        <v/>
      </c>
      <c r="N5689" s="68" t="str">
        <f>IFERROR(VLOOKUP($B5689,APガラス性能一覧!$A$2:$M$6097,13,0),"")</f>
        <v/>
      </c>
    </row>
    <row r="5690" spans="2:14" x14ac:dyDescent="0.4">
      <c r="B5690" s="68" t="str">
        <f>IF($D$2="","",IF($E$2=0.65,IFERROR(IF(INDEX(APガラス性能一覧!A:A,MATCH(ROW(B5684),APガラス性能一覧!$O:$O,0))="","",INDEX(APガラス性能一覧!A:A,MATCH(ROW(B5684),APガラス性能一覧!$O:$O,0))),""),IFERROR(IF(INDEX(APガラス性能一覧!A:A,MATCH(ROW(B5684),APガラス性能一覧!$N:$N,0))="","",INDEX(APガラス性能一覧!A:A,MATCH(ROW(B5684),APガラス性能一覧!$N:$N,0))),"")))</f>
        <v/>
      </c>
      <c r="C5690" s="68" t="str">
        <f>IFERROR(VLOOKUP($B5690,APガラス性能一覧!$A$2:$M$6097,2,0),"")</f>
        <v/>
      </c>
      <c r="D5690" s="68" t="str">
        <f>IFERROR(VLOOKUP($B5690,APガラス性能一覧!$A$2:$M$6097,3,0),"")</f>
        <v/>
      </c>
      <c r="E5690" s="68" t="str">
        <f>IFERROR(VLOOKUP($B5690,APガラス性能一覧!$A$2:$M$6097,4,0),"")</f>
        <v/>
      </c>
      <c r="F5690" s="68" t="str">
        <f>IFERROR(VLOOKUP($B5690,APガラス性能一覧!$A$2:$M$6097,5,0),"")</f>
        <v/>
      </c>
      <c r="G5690" s="68" t="str">
        <f>IFERROR(VLOOKUP($B5690,APガラス性能一覧!$A$2:$M$6097,6,0),"")</f>
        <v/>
      </c>
      <c r="H5690" s="68" t="str">
        <f>IFERROR(VLOOKUP($B5690,APガラス性能一覧!$A$2:$M$6097,7,0),"")</f>
        <v/>
      </c>
      <c r="I5690" s="68" t="str">
        <f>IFERROR(VLOOKUP($B5690,APガラス性能一覧!$A$2:$M$6097,8,0),"")</f>
        <v/>
      </c>
      <c r="J5690" s="68" t="str">
        <f>IFERROR(VLOOKUP($B5690,APガラス性能一覧!$A$2:$M$6097,9,0),"")</f>
        <v/>
      </c>
      <c r="K5690" s="68" t="str">
        <f>IFERROR(VLOOKUP($B5690,APガラス性能一覧!$A$2:$M$6097,10,0),"")</f>
        <v/>
      </c>
      <c r="L5690" s="68" t="str">
        <f>IFERROR(VLOOKUP($B5690,APガラス性能一覧!$A$2:$M$6097,11,0),"")</f>
        <v/>
      </c>
      <c r="M5690" s="68" t="str">
        <f>IFERROR(VLOOKUP($B5690,APガラス性能一覧!$A$2:$M$6097,12,0),"")</f>
        <v/>
      </c>
      <c r="N5690" s="68" t="str">
        <f>IFERROR(VLOOKUP($B5690,APガラス性能一覧!$A$2:$M$6097,13,0),"")</f>
        <v/>
      </c>
    </row>
    <row r="5691" spans="2:14" x14ac:dyDescent="0.4">
      <c r="B5691" s="68" t="str">
        <f>IF($D$2="","",IF($E$2=0.65,IFERROR(IF(INDEX(APガラス性能一覧!A:A,MATCH(ROW(B5685),APガラス性能一覧!$O:$O,0))="","",INDEX(APガラス性能一覧!A:A,MATCH(ROW(B5685),APガラス性能一覧!$O:$O,0))),""),IFERROR(IF(INDEX(APガラス性能一覧!A:A,MATCH(ROW(B5685),APガラス性能一覧!$N:$N,0))="","",INDEX(APガラス性能一覧!A:A,MATCH(ROW(B5685),APガラス性能一覧!$N:$N,0))),"")))</f>
        <v/>
      </c>
      <c r="C5691" s="68" t="str">
        <f>IFERROR(VLOOKUP($B5691,APガラス性能一覧!$A$2:$M$6097,2,0),"")</f>
        <v/>
      </c>
      <c r="D5691" s="68" t="str">
        <f>IFERROR(VLOOKUP($B5691,APガラス性能一覧!$A$2:$M$6097,3,0),"")</f>
        <v/>
      </c>
      <c r="E5691" s="68" t="str">
        <f>IFERROR(VLOOKUP($B5691,APガラス性能一覧!$A$2:$M$6097,4,0),"")</f>
        <v/>
      </c>
      <c r="F5691" s="68" t="str">
        <f>IFERROR(VLOOKUP($B5691,APガラス性能一覧!$A$2:$M$6097,5,0),"")</f>
        <v/>
      </c>
      <c r="G5691" s="68" t="str">
        <f>IFERROR(VLOOKUP($B5691,APガラス性能一覧!$A$2:$M$6097,6,0),"")</f>
        <v/>
      </c>
      <c r="H5691" s="68" t="str">
        <f>IFERROR(VLOOKUP($B5691,APガラス性能一覧!$A$2:$M$6097,7,0),"")</f>
        <v/>
      </c>
      <c r="I5691" s="68" t="str">
        <f>IFERROR(VLOOKUP($B5691,APガラス性能一覧!$A$2:$M$6097,8,0),"")</f>
        <v/>
      </c>
      <c r="J5691" s="68" t="str">
        <f>IFERROR(VLOOKUP($B5691,APガラス性能一覧!$A$2:$M$6097,9,0),"")</f>
        <v/>
      </c>
      <c r="K5691" s="68" t="str">
        <f>IFERROR(VLOOKUP($B5691,APガラス性能一覧!$A$2:$M$6097,10,0),"")</f>
        <v/>
      </c>
      <c r="L5691" s="68" t="str">
        <f>IFERROR(VLOOKUP($B5691,APガラス性能一覧!$A$2:$M$6097,11,0),"")</f>
        <v/>
      </c>
      <c r="M5691" s="68" t="str">
        <f>IFERROR(VLOOKUP($B5691,APガラス性能一覧!$A$2:$M$6097,12,0),"")</f>
        <v/>
      </c>
      <c r="N5691" s="68" t="str">
        <f>IFERROR(VLOOKUP($B5691,APガラス性能一覧!$A$2:$M$6097,13,0),"")</f>
        <v/>
      </c>
    </row>
    <row r="5692" spans="2:14" x14ac:dyDescent="0.4">
      <c r="B5692" s="68" t="str">
        <f>IF($D$2="","",IF($E$2=0.65,IFERROR(IF(INDEX(APガラス性能一覧!A:A,MATCH(ROW(B5686),APガラス性能一覧!$O:$O,0))="","",INDEX(APガラス性能一覧!A:A,MATCH(ROW(B5686),APガラス性能一覧!$O:$O,0))),""),IFERROR(IF(INDEX(APガラス性能一覧!A:A,MATCH(ROW(B5686),APガラス性能一覧!$N:$N,0))="","",INDEX(APガラス性能一覧!A:A,MATCH(ROW(B5686),APガラス性能一覧!$N:$N,0))),"")))</f>
        <v/>
      </c>
      <c r="C5692" s="68" t="str">
        <f>IFERROR(VLOOKUP($B5692,APガラス性能一覧!$A$2:$M$6097,2,0),"")</f>
        <v/>
      </c>
      <c r="D5692" s="68" t="str">
        <f>IFERROR(VLOOKUP($B5692,APガラス性能一覧!$A$2:$M$6097,3,0),"")</f>
        <v/>
      </c>
      <c r="E5692" s="68" t="str">
        <f>IFERROR(VLOOKUP($B5692,APガラス性能一覧!$A$2:$M$6097,4,0),"")</f>
        <v/>
      </c>
      <c r="F5692" s="68" t="str">
        <f>IFERROR(VLOOKUP($B5692,APガラス性能一覧!$A$2:$M$6097,5,0),"")</f>
        <v/>
      </c>
      <c r="G5692" s="68" t="str">
        <f>IFERROR(VLOOKUP($B5692,APガラス性能一覧!$A$2:$M$6097,6,0),"")</f>
        <v/>
      </c>
      <c r="H5692" s="68" t="str">
        <f>IFERROR(VLOOKUP($B5692,APガラス性能一覧!$A$2:$M$6097,7,0),"")</f>
        <v/>
      </c>
      <c r="I5692" s="68" t="str">
        <f>IFERROR(VLOOKUP($B5692,APガラス性能一覧!$A$2:$M$6097,8,0),"")</f>
        <v/>
      </c>
      <c r="J5692" s="68" t="str">
        <f>IFERROR(VLOOKUP($B5692,APガラス性能一覧!$A$2:$M$6097,9,0),"")</f>
        <v/>
      </c>
      <c r="K5692" s="68" t="str">
        <f>IFERROR(VLOOKUP($B5692,APガラス性能一覧!$A$2:$M$6097,10,0),"")</f>
        <v/>
      </c>
      <c r="L5692" s="68" t="str">
        <f>IFERROR(VLOOKUP($B5692,APガラス性能一覧!$A$2:$M$6097,11,0),"")</f>
        <v/>
      </c>
      <c r="M5692" s="68" t="str">
        <f>IFERROR(VLOOKUP($B5692,APガラス性能一覧!$A$2:$M$6097,12,0),"")</f>
        <v/>
      </c>
      <c r="N5692" s="68" t="str">
        <f>IFERROR(VLOOKUP($B5692,APガラス性能一覧!$A$2:$M$6097,13,0),"")</f>
        <v/>
      </c>
    </row>
    <row r="5693" spans="2:14" x14ac:dyDescent="0.4">
      <c r="B5693" s="68" t="str">
        <f>IF($D$2="","",IF($E$2=0.65,IFERROR(IF(INDEX(APガラス性能一覧!A:A,MATCH(ROW(B5687),APガラス性能一覧!$O:$O,0))="","",INDEX(APガラス性能一覧!A:A,MATCH(ROW(B5687),APガラス性能一覧!$O:$O,0))),""),IFERROR(IF(INDEX(APガラス性能一覧!A:A,MATCH(ROW(B5687),APガラス性能一覧!$N:$N,0))="","",INDEX(APガラス性能一覧!A:A,MATCH(ROW(B5687),APガラス性能一覧!$N:$N,0))),"")))</f>
        <v/>
      </c>
      <c r="C5693" s="68" t="str">
        <f>IFERROR(VLOOKUP($B5693,APガラス性能一覧!$A$2:$M$6097,2,0),"")</f>
        <v/>
      </c>
      <c r="D5693" s="68" t="str">
        <f>IFERROR(VLOOKUP($B5693,APガラス性能一覧!$A$2:$M$6097,3,0),"")</f>
        <v/>
      </c>
      <c r="E5693" s="68" t="str">
        <f>IFERROR(VLOOKUP($B5693,APガラス性能一覧!$A$2:$M$6097,4,0),"")</f>
        <v/>
      </c>
      <c r="F5693" s="68" t="str">
        <f>IFERROR(VLOOKUP($B5693,APガラス性能一覧!$A$2:$M$6097,5,0),"")</f>
        <v/>
      </c>
      <c r="G5693" s="68" t="str">
        <f>IFERROR(VLOOKUP($B5693,APガラス性能一覧!$A$2:$M$6097,6,0),"")</f>
        <v/>
      </c>
      <c r="H5693" s="68" t="str">
        <f>IFERROR(VLOOKUP($B5693,APガラス性能一覧!$A$2:$M$6097,7,0),"")</f>
        <v/>
      </c>
      <c r="I5693" s="68" t="str">
        <f>IFERROR(VLOOKUP($B5693,APガラス性能一覧!$A$2:$M$6097,8,0),"")</f>
        <v/>
      </c>
      <c r="J5693" s="68" t="str">
        <f>IFERROR(VLOOKUP($B5693,APガラス性能一覧!$A$2:$M$6097,9,0),"")</f>
        <v/>
      </c>
      <c r="K5693" s="68" t="str">
        <f>IFERROR(VLOOKUP($B5693,APガラス性能一覧!$A$2:$M$6097,10,0),"")</f>
        <v/>
      </c>
      <c r="L5693" s="68" t="str">
        <f>IFERROR(VLOOKUP($B5693,APガラス性能一覧!$A$2:$M$6097,11,0),"")</f>
        <v/>
      </c>
      <c r="M5693" s="68" t="str">
        <f>IFERROR(VLOOKUP($B5693,APガラス性能一覧!$A$2:$M$6097,12,0),"")</f>
        <v/>
      </c>
      <c r="N5693" s="68" t="str">
        <f>IFERROR(VLOOKUP($B5693,APガラス性能一覧!$A$2:$M$6097,13,0),"")</f>
        <v/>
      </c>
    </row>
    <row r="5694" spans="2:14" x14ac:dyDescent="0.4">
      <c r="B5694" s="68" t="str">
        <f>IF($D$2="","",IF($E$2=0.65,IFERROR(IF(INDEX(APガラス性能一覧!A:A,MATCH(ROW(B5688),APガラス性能一覧!$O:$O,0))="","",INDEX(APガラス性能一覧!A:A,MATCH(ROW(B5688),APガラス性能一覧!$O:$O,0))),""),IFERROR(IF(INDEX(APガラス性能一覧!A:A,MATCH(ROW(B5688),APガラス性能一覧!$N:$N,0))="","",INDEX(APガラス性能一覧!A:A,MATCH(ROW(B5688),APガラス性能一覧!$N:$N,0))),"")))</f>
        <v/>
      </c>
      <c r="C5694" s="68" t="str">
        <f>IFERROR(VLOOKUP($B5694,APガラス性能一覧!$A$2:$M$6097,2,0),"")</f>
        <v/>
      </c>
      <c r="D5694" s="68" t="str">
        <f>IFERROR(VLOOKUP($B5694,APガラス性能一覧!$A$2:$M$6097,3,0),"")</f>
        <v/>
      </c>
      <c r="E5694" s="68" t="str">
        <f>IFERROR(VLOOKUP($B5694,APガラス性能一覧!$A$2:$M$6097,4,0),"")</f>
        <v/>
      </c>
      <c r="F5694" s="68" t="str">
        <f>IFERROR(VLOOKUP($B5694,APガラス性能一覧!$A$2:$M$6097,5,0),"")</f>
        <v/>
      </c>
      <c r="G5694" s="68" t="str">
        <f>IFERROR(VLOOKUP($B5694,APガラス性能一覧!$A$2:$M$6097,6,0),"")</f>
        <v/>
      </c>
      <c r="H5694" s="68" t="str">
        <f>IFERROR(VLOOKUP($B5694,APガラス性能一覧!$A$2:$M$6097,7,0),"")</f>
        <v/>
      </c>
      <c r="I5694" s="68" t="str">
        <f>IFERROR(VLOOKUP($B5694,APガラス性能一覧!$A$2:$M$6097,8,0),"")</f>
        <v/>
      </c>
      <c r="J5694" s="68" t="str">
        <f>IFERROR(VLOOKUP($B5694,APガラス性能一覧!$A$2:$M$6097,9,0),"")</f>
        <v/>
      </c>
      <c r="K5694" s="68" t="str">
        <f>IFERROR(VLOOKUP($B5694,APガラス性能一覧!$A$2:$M$6097,10,0),"")</f>
        <v/>
      </c>
      <c r="L5694" s="68" t="str">
        <f>IFERROR(VLOOKUP($B5694,APガラス性能一覧!$A$2:$M$6097,11,0),"")</f>
        <v/>
      </c>
      <c r="M5694" s="68" t="str">
        <f>IFERROR(VLOOKUP($B5694,APガラス性能一覧!$A$2:$M$6097,12,0),"")</f>
        <v/>
      </c>
      <c r="N5694" s="68" t="str">
        <f>IFERROR(VLOOKUP($B5694,APガラス性能一覧!$A$2:$M$6097,13,0),"")</f>
        <v/>
      </c>
    </row>
    <row r="5695" spans="2:14" x14ac:dyDescent="0.4">
      <c r="B5695" s="68" t="str">
        <f>IF($D$2="","",IF($E$2=0.65,IFERROR(IF(INDEX(APガラス性能一覧!A:A,MATCH(ROW(B5689),APガラス性能一覧!$O:$O,0))="","",INDEX(APガラス性能一覧!A:A,MATCH(ROW(B5689),APガラス性能一覧!$O:$O,0))),""),IFERROR(IF(INDEX(APガラス性能一覧!A:A,MATCH(ROW(B5689),APガラス性能一覧!$N:$N,0))="","",INDEX(APガラス性能一覧!A:A,MATCH(ROW(B5689),APガラス性能一覧!$N:$N,0))),"")))</f>
        <v/>
      </c>
      <c r="C5695" s="68" t="str">
        <f>IFERROR(VLOOKUP($B5695,APガラス性能一覧!$A$2:$M$6097,2,0),"")</f>
        <v/>
      </c>
      <c r="D5695" s="68" t="str">
        <f>IFERROR(VLOOKUP($B5695,APガラス性能一覧!$A$2:$M$6097,3,0),"")</f>
        <v/>
      </c>
      <c r="E5695" s="68" t="str">
        <f>IFERROR(VLOOKUP($B5695,APガラス性能一覧!$A$2:$M$6097,4,0),"")</f>
        <v/>
      </c>
      <c r="F5695" s="68" t="str">
        <f>IFERROR(VLOOKUP($B5695,APガラス性能一覧!$A$2:$M$6097,5,0),"")</f>
        <v/>
      </c>
      <c r="G5695" s="68" t="str">
        <f>IFERROR(VLOOKUP($B5695,APガラス性能一覧!$A$2:$M$6097,6,0),"")</f>
        <v/>
      </c>
      <c r="H5695" s="68" t="str">
        <f>IFERROR(VLOOKUP($B5695,APガラス性能一覧!$A$2:$M$6097,7,0),"")</f>
        <v/>
      </c>
      <c r="I5695" s="68" t="str">
        <f>IFERROR(VLOOKUP($B5695,APガラス性能一覧!$A$2:$M$6097,8,0),"")</f>
        <v/>
      </c>
      <c r="J5695" s="68" t="str">
        <f>IFERROR(VLOOKUP($B5695,APガラス性能一覧!$A$2:$M$6097,9,0),"")</f>
        <v/>
      </c>
      <c r="K5695" s="68" t="str">
        <f>IFERROR(VLOOKUP($B5695,APガラス性能一覧!$A$2:$M$6097,10,0),"")</f>
        <v/>
      </c>
      <c r="L5695" s="68" t="str">
        <f>IFERROR(VLOOKUP($B5695,APガラス性能一覧!$A$2:$M$6097,11,0),"")</f>
        <v/>
      </c>
      <c r="M5695" s="68" t="str">
        <f>IFERROR(VLOOKUP($B5695,APガラス性能一覧!$A$2:$M$6097,12,0),"")</f>
        <v/>
      </c>
      <c r="N5695" s="68" t="str">
        <f>IFERROR(VLOOKUP($B5695,APガラス性能一覧!$A$2:$M$6097,13,0),"")</f>
        <v/>
      </c>
    </row>
    <row r="5696" spans="2:14" x14ac:dyDescent="0.4">
      <c r="B5696" s="68" t="str">
        <f>IF($D$2="","",IF($E$2=0.65,IFERROR(IF(INDEX(APガラス性能一覧!A:A,MATCH(ROW(B5690),APガラス性能一覧!$O:$O,0))="","",INDEX(APガラス性能一覧!A:A,MATCH(ROW(B5690),APガラス性能一覧!$O:$O,0))),""),IFERROR(IF(INDEX(APガラス性能一覧!A:A,MATCH(ROW(B5690),APガラス性能一覧!$N:$N,0))="","",INDEX(APガラス性能一覧!A:A,MATCH(ROW(B5690),APガラス性能一覧!$N:$N,0))),"")))</f>
        <v/>
      </c>
      <c r="C5696" s="68" t="str">
        <f>IFERROR(VLOOKUP($B5696,APガラス性能一覧!$A$2:$M$6097,2,0),"")</f>
        <v/>
      </c>
      <c r="D5696" s="68" t="str">
        <f>IFERROR(VLOOKUP($B5696,APガラス性能一覧!$A$2:$M$6097,3,0),"")</f>
        <v/>
      </c>
      <c r="E5696" s="68" t="str">
        <f>IFERROR(VLOOKUP($B5696,APガラス性能一覧!$A$2:$M$6097,4,0),"")</f>
        <v/>
      </c>
      <c r="F5696" s="68" t="str">
        <f>IFERROR(VLOOKUP($B5696,APガラス性能一覧!$A$2:$M$6097,5,0),"")</f>
        <v/>
      </c>
      <c r="G5696" s="68" t="str">
        <f>IFERROR(VLOOKUP($B5696,APガラス性能一覧!$A$2:$M$6097,6,0),"")</f>
        <v/>
      </c>
      <c r="H5696" s="68" t="str">
        <f>IFERROR(VLOOKUP($B5696,APガラス性能一覧!$A$2:$M$6097,7,0),"")</f>
        <v/>
      </c>
      <c r="I5696" s="68" t="str">
        <f>IFERROR(VLOOKUP($B5696,APガラス性能一覧!$A$2:$M$6097,8,0),"")</f>
        <v/>
      </c>
      <c r="J5696" s="68" t="str">
        <f>IFERROR(VLOOKUP($B5696,APガラス性能一覧!$A$2:$M$6097,9,0),"")</f>
        <v/>
      </c>
      <c r="K5696" s="68" t="str">
        <f>IFERROR(VLOOKUP($B5696,APガラス性能一覧!$A$2:$M$6097,10,0),"")</f>
        <v/>
      </c>
      <c r="L5696" s="68" t="str">
        <f>IFERROR(VLOOKUP($B5696,APガラス性能一覧!$A$2:$M$6097,11,0),"")</f>
        <v/>
      </c>
      <c r="M5696" s="68" t="str">
        <f>IFERROR(VLOOKUP($B5696,APガラス性能一覧!$A$2:$M$6097,12,0),"")</f>
        <v/>
      </c>
      <c r="N5696" s="68" t="str">
        <f>IFERROR(VLOOKUP($B5696,APガラス性能一覧!$A$2:$M$6097,13,0),"")</f>
        <v/>
      </c>
    </row>
    <row r="5697" spans="2:14" x14ac:dyDescent="0.4">
      <c r="B5697" s="68" t="str">
        <f>IF($D$2="","",IF($E$2=0.65,IFERROR(IF(INDEX(APガラス性能一覧!A:A,MATCH(ROW(B5691),APガラス性能一覧!$O:$O,0))="","",INDEX(APガラス性能一覧!A:A,MATCH(ROW(B5691),APガラス性能一覧!$O:$O,0))),""),IFERROR(IF(INDEX(APガラス性能一覧!A:A,MATCH(ROW(B5691),APガラス性能一覧!$N:$N,0))="","",INDEX(APガラス性能一覧!A:A,MATCH(ROW(B5691),APガラス性能一覧!$N:$N,0))),"")))</f>
        <v/>
      </c>
      <c r="C5697" s="68" t="str">
        <f>IFERROR(VLOOKUP($B5697,APガラス性能一覧!$A$2:$M$6097,2,0),"")</f>
        <v/>
      </c>
      <c r="D5697" s="68" t="str">
        <f>IFERROR(VLOOKUP($B5697,APガラス性能一覧!$A$2:$M$6097,3,0),"")</f>
        <v/>
      </c>
      <c r="E5697" s="68" t="str">
        <f>IFERROR(VLOOKUP($B5697,APガラス性能一覧!$A$2:$M$6097,4,0),"")</f>
        <v/>
      </c>
      <c r="F5697" s="68" t="str">
        <f>IFERROR(VLOOKUP($B5697,APガラス性能一覧!$A$2:$M$6097,5,0),"")</f>
        <v/>
      </c>
      <c r="G5697" s="68" t="str">
        <f>IFERROR(VLOOKUP($B5697,APガラス性能一覧!$A$2:$M$6097,6,0),"")</f>
        <v/>
      </c>
      <c r="H5697" s="68" t="str">
        <f>IFERROR(VLOOKUP($B5697,APガラス性能一覧!$A$2:$M$6097,7,0),"")</f>
        <v/>
      </c>
      <c r="I5697" s="68" t="str">
        <f>IFERROR(VLOOKUP($B5697,APガラス性能一覧!$A$2:$M$6097,8,0),"")</f>
        <v/>
      </c>
      <c r="J5697" s="68" t="str">
        <f>IFERROR(VLOOKUP($B5697,APガラス性能一覧!$A$2:$M$6097,9,0),"")</f>
        <v/>
      </c>
      <c r="K5697" s="68" t="str">
        <f>IFERROR(VLOOKUP($B5697,APガラス性能一覧!$A$2:$M$6097,10,0),"")</f>
        <v/>
      </c>
      <c r="L5697" s="68" t="str">
        <f>IFERROR(VLOOKUP($B5697,APガラス性能一覧!$A$2:$M$6097,11,0),"")</f>
        <v/>
      </c>
      <c r="M5697" s="68" t="str">
        <f>IFERROR(VLOOKUP($B5697,APガラス性能一覧!$A$2:$M$6097,12,0),"")</f>
        <v/>
      </c>
      <c r="N5697" s="68" t="str">
        <f>IFERROR(VLOOKUP($B5697,APガラス性能一覧!$A$2:$M$6097,13,0),"")</f>
        <v/>
      </c>
    </row>
    <row r="5698" spans="2:14" x14ac:dyDescent="0.4">
      <c r="B5698" s="68" t="str">
        <f>IF($D$2="","",IF($E$2=0.65,IFERROR(IF(INDEX(APガラス性能一覧!A:A,MATCH(ROW(B5692),APガラス性能一覧!$O:$O,0))="","",INDEX(APガラス性能一覧!A:A,MATCH(ROW(B5692),APガラス性能一覧!$O:$O,0))),""),IFERROR(IF(INDEX(APガラス性能一覧!A:A,MATCH(ROW(B5692),APガラス性能一覧!$N:$N,0))="","",INDEX(APガラス性能一覧!A:A,MATCH(ROW(B5692),APガラス性能一覧!$N:$N,0))),"")))</f>
        <v/>
      </c>
      <c r="C5698" s="68" t="str">
        <f>IFERROR(VLOOKUP($B5698,APガラス性能一覧!$A$2:$M$6097,2,0),"")</f>
        <v/>
      </c>
      <c r="D5698" s="68" t="str">
        <f>IFERROR(VLOOKUP($B5698,APガラス性能一覧!$A$2:$M$6097,3,0),"")</f>
        <v/>
      </c>
      <c r="E5698" s="68" t="str">
        <f>IFERROR(VLOOKUP($B5698,APガラス性能一覧!$A$2:$M$6097,4,0),"")</f>
        <v/>
      </c>
      <c r="F5698" s="68" t="str">
        <f>IFERROR(VLOOKUP($B5698,APガラス性能一覧!$A$2:$M$6097,5,0),"")</f>
        <v/>
      </c>
      <c r="G5698" s="68" t="str">
        <f>IFERROR(VLOOKUP($B5698,APガラス性能一覧!$A$2:$M$6097,6,0),"")</f>
        <v/>
      </c>
      <c r="H5698" s="68" t="str">
        <f>IFERROR(VLOOKUP($B5698,APガラス性能一覧!$A$2:$M$6097,7,0),"")</f>
        <v/>
      </c>
      <c r="I5698" s="68" t="str">
        <f>IFERROR(VLOOKUP($B5698,APガラス性能一覧!$A$2:$M$6097,8,0),"")</f>
        <v/>
      </c>
      <c r="J5698" s="68" t="str">
        <f>IFERROR(VLOOKUP($B5698,APガラス性能一覧!$A$2:$M$6097,9,0),"")</f>
        <v/>
      </c>
      <c r="K5698" s="68" t="str">
        <f>IFERROR(VLOOKUP($B5698,APガラス性能一覧!$A$2:$M$6097,10,0),"")</f>
        <v/>
      </c>
      <c r="L5698" s="68" t="str">
        <f>IFERROR(VLOOKUP($B5698,APガラス性能一覧!$A$2:$M$6097,11,0),"")</f>
        <v/>
      </c>
      <c r="M5698" s="68" t="str">
        <f>IFERROR(VLOOKUP($B5698,APガラス性能一覧!$A$2:$M$6097,12,0),"")</f>
        <v/>
      </c>
      <c r="N5698" s="68" t="str">
        <f>IFERROR(VLOOKUP($B5698,APガラス性能一覧!$A$2:$M$6097,13,0),"")</f>
        <v/>
      </c>
    </row>
    <row r="5699" spans="2:14" x14ac:dyDescent="0.4">
      <c r="B5699" s="68" t="str">
        <f>IF($D$2="","",IF($E$2=0.65,IFERROR(IF(INDEX(APガラス性能一覧!A:A,MATCH(ROW(B5693),APガラス性能一覧!$O:$O,0))="","",INDEX(APガラス性能一覧!A:A,MATCH(ROW(B5693),APガラス性能一覧!$O:$O,0))),""),IFERROR(IF(INDEX(APガラス性能一覧!A:A,MATCH(ROW(B5693),APガラス性能一覧!$N:$N,0))="","",INDEX(APガラス性能一覧!A:A,MATCH(ROW(B5693),APガラス性能一覧!$N:$N,0))),"")))</f>
        <v/>
      </c>
      <c r="C5699" s="68" t="str">
        <f>IFERROR(VLOOKUP($B5699,APガラス性能一覧!$A$2:$M$6097,2,0),"")</f>
        <v/>
      </c>
      <c r="D5699" s="68" t="str">
        <f>IFERROR(VLOOKUP($B5699,APガラス性能一覧!$A$2:$M$6097,3,0),"")</f>
        <v/>
      </c>
      <c r="E5699" s="68" t="str">
        <f>IFERROR(VLOOKUP($B5699,APガラス性能一覧!$A$2:$M$6097,4,0),"")</f>
        <v/>
      </c>
      <c r="F5699" s="68" t="str">
        <f>IFERROR(VLOOKUP($B5699,APガラス性能一覧!$A$2:$M$6097,5,0),"")</f>
        <v/>
      </c>
      <c r="G5699" s="68" t="str">
        <f>IFERROR(VLOOKUP($B5699,APガラス性能一覧!$A$2:$M$6097,6,0),"")</f>
        <v/>
      </c>
      <c r="H5699" s="68" t="str">
        <f>IFERROR(VLOOKUP($B5699,APガラス性能一覧!$A$2:$M$6097,7,0),"")</f>
        <v/>
      </c>
      <c r="I5699" s="68" t="str">
        <f>IFERROR(VLOOKUP($B5699,APガラス性能一覧!$A$2:$M$6097,8,0),"")</f>
        <v/>
      </c>
      <c r="J5699" s="68" t="str">
        <f>IFERROR(VLOOKUP($B5699,APガラス性能一覧!$A$2:$M$6097,9,0),"")</f>
        <v/>
      </c>
      <c r="K5699" s="68" t="str">
        <f>IFERROR(VLOOKUP($B5699,APガラス性能一覧!$A$2:$M$6097,10,0),"")</f>
        <v/>
      </c>
      <c r="L5699" s="68" t="str">
        <f>IFERROR(VLOOKUP($B5699,APガラス性能一覧!$A$2:$M$6097,11,0),"")</f>
        <v/>
      </c>
      <c r="M5699" s="68" t="str">
        <f>IFERROR(VLOOKUP($B5699,APガラス性能一覧!$A$2:$M$6097,12,0),"")</f>
        <v/>
      </c>
      <c r="N5699" s="68" t="str">
        <f>IFERROR(VLOOKUP($B5699,APガラス性能一覧!$A$2:$M$6097,13,0),"")</f>
        <v/>
      </c>
    </row>
    <row r="5700" spans="2:14" x14ac:dyDescent="0.4">
      <c r="B5700" s="68" t="str">
        <f>IF($D$2="","",IF($E$2=0.65,IFERROR(IF(INDEX(APガラス性能一覧!A:A,MATCH(ROW(B5694),APガラス性能一覧!$O:$O,0))="","",INDEX(APガラス性能一覧!A:A,MATCH(ROW(B5694),APガラス性能一覧!$O:$O,0))),""),IFERROR(IF(INDEX(APガラス性能一覧!A:A,MATCH(ROW(B5694),APガラス性能一覧!$N:$N,0))="","",INDEX(APガラス性能一覧!A:A,MATCH(ROW(B5694),APガラス性能一覧!$N:$N,0))),"")))</f>
        <v/>
      </c>
      <c r="C5700" s="68" t="str">
        <f>IFERROR(VLOOKUP($B5700,APガラス性能一覧!$A$2:$M$6097,2,0),"")</f>
        <v/>
      </c>
      <c r="D5700" s="68" t="str">
        <f>IFERROR(VLOOKUP($B5700,APガラス性能一覧!$A$2:$M$6097,3,0),"")</f>
        <v/>
      </c>
      <c r="E5700" s="68" t="str">
        <f>IFERROR(VLOOKUP($B5700,APガラス性能一覧!$A$2:$M$6097,4,0),"")</f>
        <v/>
      </c>
      <c r="F5700" s="68" t="str">
        <f>IFERROR(VLOOKUP($B5700,APガラス性能一覧!$A$2:$M$6097,5,0),"")</f>
        <v/>
      </c>
      <c r="G5700" s="68" t="str">
        <f>IFERROR(VLOOKUP($B5700,APガラス性能一覧!$A$2:$M$6097,6,0),"")</f>
        <v/>
      </c>
      <c r="H5700" s="68" t="str">
        <f>IFERROR(VLOOKUP($B5700,APガラス性能一覧!$A$2:$M$6097,7,0),"")</f>
        <v/>
      </c>
      <c r="I5700" s="68" t="str">
        <f>IFERROR(VLOOKUP($B5700,APガラス性能一覧!$A$2:$M$6097,8,0),"")</f>
        <v/>
      </c>
      <c r="J5700" s="68" t="str">
        <f>IFERROR(VLOOKUP($B5700,APガラス性能一覧!$A$2:$M$6097,9,0),"")</f>
        <v/>
      </c>
      <c r="K5700" s="68" t="str">
        <f>IFERROR(VLOOKUP($B5700,APガラス性能一覧!$A$2:$M$6097,10,0),"")</f>
        <v/>
      </c>
      <c r="L5700" s="68" t="str">
        <f>IFERROR(VLOOKUP($B5700,APガラス性能一覧!$A$2:$M$6097,11,0),"")</f>
        <v/>
      </c>
      <c r="M5700" s="68" t="str">
        <f>IFERROR(VLOOKUP($B5700,APガラス性能一覧!$A$2:$M$6097,12,0),"")</f>
        <v/>
      </c>
      <c r="N5700" s="68" t="str">
        <f>IFERROR(VLOOKUP($B5700,APガラス性能一覧!$A$2:$M$6097,13,0),"")</f>
        <v/>
      </c>
    </row>
    <row r="5701" spans="2:14" x14ac:dyDescent="0.4">
      <c r="B5701" s="68" t="str">
        <f>IF($D$2="","",IF($E$2=0.65,IFERROR(IF(INDEX(APガラス性能一覧!A:A,MATCH(ROW(B5695),APガラス性能一覧!$O:$O,0))="","",INDEX(APガラス性能一覧!A:A,MATCH(ROW(B5695),APガラス性能一覧!$O:$O,0))),""),IFERROR(IF(INDEX(APガラス性能一覧!A:A,MATCH(ROW(B5695),APガラス性能一覧!$N:$N,0))="","",INDEX(APガラス性能一覧!A:A,MATCH(ROW(B5695),APガラス性能一覧!$N:$N,0))),"")))</f>
        <v/>
      </c>
      <c r="C5701" s="68" t="str">
        <f>IFERROR(VLOOKUP($B5701,APガラス性能一覧!$A$2:$M$6097,2,0),"")</f>
        <v/>
      </c>
      <c r="D5701" s="68" t="str">
        <f>IFERROR(VLOOKUP($B5701,APガラス性能一覧!$A$2:$M$6097,3,0),"")</f>
        <v/>
      </c>
      <c r="E5701" s="68" t="str">
        <f>IFERROR(VLOOKUP($B5701,APガラス性能一覧!$A$2:$M$6097,4,0),"")</f>
        <v/>
      </c>
      <c r="F5701" s="68" t="str">
        <f>IFERROR(VLOOKUP($B5701,APガラス性能一覧!$A$2:$M$6097,5,0),"")</f>
        <v/>
      </c>
      <c r="G5701" s="68" t="str">
        <f>IFERROR(VLOOKUP($B5701,APガラス性能一覧!$A$2:$M$6097,6,0),"")</f>
        <v/>
      </c>
      <c r="H5701" s="68" t="str">
        <f>IFERROR(VLOOKUP($B5701,APガラス性能一覧!$A$2:$M$6097,7,0),"")</f>
        <v/>
      </c>
      <c r="I5701" s="68" t="str">
        <f>IFERROR(VLOOKUP($B5701,APガラス性能一覧!$A$2:$M$6097,8,0),"")</f>
        <v/>
      </c>
      <c r="J5701" s="68" t="str">
        <f>IFERROR(VLOOKUP($B5701,APガラス性能一覧!$A$2:$M$6097,9,0),"")</f>
        <v/>
      </c>
      <c r="K5701" s="68" t="str">
        <f>IFERROR(VLOOKUP($B5701,APガラス性能一覧!$A$2:$M$6097,10,0),"")</f>
        <v/>
      </c>
      <c r="L5701" s="68" t="str">
        <f>IFERROR(VLOOKUP($B5701,APガラス性能一覧!$A$2:$M$6097,11,0),"")</f>
        <v/>
      </c>
      <c r="M5701" s="68" t="str">
        <f>IFERROR(VLOOKUP($B5701,APガラス性能一覧!$A$2:$M$6097,12,0),"")</f>
        <v/>
      </c>
      <c r="N5701" s="68" t="str">
        <f>IFERROR(VLOOKUP($B5701,APガラス性能一覧!$A$2:$M$6097,13,0),"")</f>
        <v/>
      </c>
    </row>
    <row r="5702" spans="2:14" x14ac:dyDescent="0.4">
      <c r="B5702" s="68" t="str">
        <f>IF($D$2="","",IF($E$2=0.65,IFERROR(IF(INDEX(APガラス性能一覧!A:A,MATCH(ROW(B5696),APガラス性能一覧!$O:$O,0))="","",INDEX(APガラス性能一覧!A:A,MATCH(ROW(B5696),APガラス性能一覧!$O:$O,0))),""),IFERROR(IF(INDEX(APガラス性能一覧!A:A,MATCH(ROW(B5696),APガラス性能一覧!$N:$N,0))="","",INDEX(APガラス性能一覧!A:A,MATCH(ROW(B5696),APガラス性能一覧!$N:$N,0))),"")))</f>
        <v/>
      </c>
      <c r="C5702" s="68" t="str">
        <f>IFERROR(VLOOKUP($B5702,APガラス性能一覧!$A$2:$M$6097,2,0),"")</f>
        <v/>
      </c>
      <c r="D5702" s="68" t="str">
        <f>IFERROR(VLOOKUP($B5702,APガラス性能一覧!$A$2:$M$6097,3,0),"")</f>
        <v/>
      </c>
      <c r="E5702" s="68" t="str">
        <f>IFERROR(VLOOKUP($B5702,APガラス性能一覧!$A$2:$M$6097,4,0),"")</f>
        <v/>
      </c>
      <c r="F5702" s="68" t="str">
        <f>IFERROR(VLOOKUP($B5702,APガラス性能一覧!$A$2:$M$6097,5,0),"")</f>
        <v/>
      </c>
      <c r="G5702" s="68" t="str">
        <f>IFERROR(VLOOKUP($B5702,APガラス性能一覧!$A$2:$M$6097,6,0),"")</f>
        <v/>
      </c>
      <c r="H5702" s="68" t="str">
        <f>IFERROR(VLOOKUP($B5702,APガラス性能一覧!$A$2:$M$6097,7,0),"")</f>
        <v/>
      </c>
      <c r="I5702" s="68" t="str">
        <f>IFERROR(VLOOKUP($B5702,APガラス性能一覧!$A$2:$M$6097,8,0),"")</f>
        <v/>
      </c>
      <c r="J5702" s="68" t="str">
        <f>IFERROR(VLOOKUP($B5702,APガラス性能一覧!$A$2:$M$6097,9,0),"")</f>
        <v/>
      </c>
      <c r="K5702" s="68" t="str">
        <f>IFERROR(VLOOKUP($B5702,APガラス性能一覧!$A$2:$M$6097,10,0),"")</f>
        <v/>
      </c>
      <c r="L5702" s="68" t="str">
        <f>IFERROR(VLOOKUP($B5702,APガラス性能一覧!$A$2:$M$6097,11,0),"")</f>
        <v/>
      </c>
      <c r="M5702" s="68" t="str">
        <f>IFERROR(VLOOKUP($B5702,APガラス性能一覧!$A$2:$M$6097,12,0),"")</f>
        <v/>
      </c>
      <c r="N5702" s="68" t="str">
        <f>IFERROR(VLOOKUP($B5702,APガラス性能一覧!$A$2:$M$6097,13,0),"")</f>
        <v/>
      </c>
    </row>
    <row r="5703" spans="2:14" x14ac:dyDescent="0.4">
      <c r="B5703" s="68" t="str">
        <f>IF($D$2="","",IF($E$2=0.65,IFERROR(IF(INDEX(APガラス性能一覧!A:A,MATCH(ROW(B5697),APガラス性能一覧!$O:$O,0))="","",INDEX(APガラス性能一覧!A:A,MATCH(ROW(B5697),APガラス性能一覧!$O:$O,0))),""),IFERROR(IF(INDEX(APガラス性能一覧!A:A,MATCH(ROW(B5697),APガラス性能一覧!$N:$N,0))="","",INDEX(APガラス性能一覧!A:A,MATCH(ROW(B5697),APガラス性能一覧!$N:$N,0))),"")))</f>
        <v/>
      </c>
      <c r="C5703" s="68" t="str">
        <f>IFERROR(VLOOKUP($B5703,APガラス性能一覧!$A$2:$M$6097,2,0),"")</f>
        <v/>
      </c>
      <c r="D5703" s="68" t="str">
        <f>IFERROR(VLOOKUP($B5703,APガラス性能一覧!$A$2:$M$6097,3,0),"")</f>
        <v/>
      </c>
      <c r="E5703" s="68" t="str">
        <f>IFERROR(VLOOKUP($B5703,APガラス性能一覧!$A$2:$M$6097,4,0),"")</f>
        <v/>
      </c>
      <c r="F5703" s="68" t="str">
        <f>IFERROR(VLOOKUP($B5703,APガラス性能一覧!$A$2:$M$6097,5,0),"")</f>
        <v/>
      </c>
      <c r="G5703" s="68" t="str">
        <f>IFERROR(VLOOKUP($B5703,APガラス性能一覧!$A$2:$M$6097,6,0),"")</f>
        <v/>
      </c>
      <c r="H5703" s="68" t="str">
        <f>IFERROR(VLOOKUP($B5703,APガラス性能一覧!$A$2:$M$6097,7,0),"")</f>
        <v/>
      </c>
      <c r="I5703" s="68" t="str">
        <f>IFERROR(VLOOKUP($B5703,APガラス性能一覧!$A$2:$M$6097,8,0),"")</f>
        <v/>
      </c>
      <c r="J5703" s="68" t="str">
        <f>IFERROR(VLOOKUP($B5703,APガラス性能一覧!$A$2:$M$6097,9,0),"")</f>
        <v/>
      </c>
      <c r="K5703" s="68" t="str">
        <f>IFERROR(VLOOKUP($B5703,APガラス性能一覧!$A$2:$M$6097,10,0),"")</f>
        <v/>
      </c>
      <c r="L5703" s="68" t="str">
        <f>IFERROR(VLOOKUP($B5703,APガラス性能一覧!$A$2:$M$6097,11,0),"")</f>
        <v/>
      </c>
      <c r="M5703" s="68" t="str">
        <f>IFERROR(VLOOKUP($B5703,APガラス性能一覧!$A$2:$M$6097,12,0),"")</f>
        <v/>
      </c>
      <c r="N5703" s="68" t="str">
        <f>IFERROR(VLOOKUP($B5703,APガラス性能一覧!$A$2:$M$6097,13,0),"")</f>
        <v/>
      </c>
    </row>
    <row r="5704" spans="2:14" x14ac:dyDescent="0.4">
      <c r="B5704" s="68" t="str">
        <f>IF($D$2="","",IF($E$2=0.65,IFERROR(IF(INDEX(APガラス性能一覧!A:A,MATCH(ROW(B5698),APガラス性能一覧!$O:$O,0))="","",INDEX(APガラス性能一覧!A:A,MATCH(ROW(B5698),APガラス性能一覧!$O:$O,0))),""),IFERROR(IF(INDEX(APガラス性能一覧!A:A,MATCH(ROW(B5698),APガラス性能一覧!$N:$N,0))="","",INDEX(APガラス性能一覧!A:A,MATCH(ROW(B5698),APガラス性能一覧!$N:$N,0))),"")))</f>
        <v/>
      </c>
      <c r="C5704" s="68" t="str">
        <f>IFERROR(VLOOKUP($B5704,APガラス性能一覧!$A$2:$M$6097,2,0),"")</f>
        <v/>
      </c>
      <c r="D5704" s="68" t="str">
        <f>IFERROR(VLOOKUP($B5704,APガラス性能一覧!$A$2:$M$6097,3,0),"")</f>
        <v/>
      </c>
      <c r="E5704" s="68" t="str">
        <f>IFERROR(VLOOKUP($B5704,APガラス性能一覧!$A$2:$M$6097,4,0),"")</f>
        <v/>
      </c>
      <c r="F5704" s="68" t="str">
        <f>IFERROR(VLOOKUP($B5704,APガラス性能一覧!$A$2:$M$6097,5,0),"")</f>
        <v/>
      </c>
      <c r="G5704" s="68" t="str">
        <f>IFERROR(VLOOKUP($B5704,APガラス性能一覧!$A$2:$M$6097,6,0),"")</f>
        <v/>
      </c>
      <c r="H5704" s="68" t="str">
        <f>IFERROR(VLOOKUP($B5704,APガラス性能一覧!$A$2:$M$6097,7,0),"")</f>
        <v/>
      </c>
      <c r="I5704" s="68" t="str">
        <f>IFERROR(VLOOKUP($B5704,APガラス性能一覧!$A$2:$M$6097,8,0),"")</f>
        <v/>
      </c>
      <c r="J5704" s="68" t="str">
        <f>IFERROR(VLOOKUP($B5704,APガラス性能一覧!$A$2:$M$6097,9,0),"")</f>
        <v/>
      </c>
      <c r="K5704" s="68" t="str">
        <f>IFERROR(VLOOKUP($B5704,APガラス性能一覧!$A$2:$M$6097,10,0),"")</f>
        <v/>
      </c>
      <c r="L5704" s="68" t="str">
        <f>IFERROR(VLOOKUP($B5704,APガラス性能一覧!$A$2:$M$6097,11,0),"")</f>
        <v/>
      </c>
      <c r="M5704" s="68" t="str">
        <f>IFERROR(VLOOKUP($B5704,APガラス性能一覧!$A$2:$M$6097,12,0),"")</f>
        <v/>
      </c>
      <c r="N5704" s="68" t="str">
        <f>IFERROR(VLOOKUP($B5704,APガラス性能一覧!$A$2:$M$6097,13,0),"")</f>
        <v/>
      </c>
    </row>
    <row r="5705" spans="2:14" x14ac:dyDescent="0.4">
      <c r="B5705" s="68" t="str">
        <f>IF($D$2="","",IF($E$2=0.65,IFERROR(IF(INDEX(APガラス性能一覧!A:A,MATCH(ROW(B5699),APガラス性能一覧!$O:$O,0))="","",INDEX(APガラス性能一覧!A:A,MATCH(ROW(B5699),APガラス性能一覧!$O:$O,0))),""),IFERROR(IF(INDEX(APガラス性能一覧!A:A,MATCH(ROW(B5699),APガラス性能一覧!$N:$N,0))="","",INDEX(APガラス性能一覧!A:A,MATCH(ROW(B5699),APガラス性能一覧!$N:$N,0))),"")))</f>
        <v/>
      </c>
      <c r="C5705" s="68" t="str">
        <f>IFERROR(VLOOKUP($B5705,APガラス性能一覧!$A$2:$M$6097,2,0),"")</f>
        <v/>
      </c>
      <c r="D5705" s="68" t="str">
        <f>IFERROR(VLOOKUP($B5705,APガラス性能一覧!$A$2:$M$6097,3,0),"")</f>
        <v/>
      </c>
      <c r="E5705" s="68" t="str">
        <f>IFERROR(VLOOKUP($B5705,APガラス性能一覧!$A$2:$M$6097,4,0),"")</f>
        <v/>
      </c>
      <c r="F5705" s="68" t="str">
        <f>IFERROR(VLOOKUP($B5705,APガラス性能一覧!$A$2:$M$6097,5,0),"")</f>
        <v/>
      </c>
      <c r="G5705" s="68" t="str">
        <f>IFERROR(VLOOKUP($B5705,APガラス性能一覧!$A$2:$M$6097,6,0),"")</f>
        <v/>
      </c>
      <c r="H5705" s="68" t="str">
        <f>IFERROR(VLOOKUP($B5705,APガラス性能一覧!$A$2:$M$6097,7,0),"")</f>
        <v/>
      </c>
      <c r="I5705" s="68" t="str">
        <f>IFERROR(VLOOKUP($B5705,APガラス性能一覧!$A$2:$M$6097,8,0),"")</f>
        <v/>
      </c>
      <c r="J5705" s="68" t="str">
        <f>IFERROR(VLOOKUP($B5705,APガラス性能一覧!$A$2:$M$6097,9,0),"")</f>
        <v/>
      </c>
      <c r="K5705" s="68" t="str">
        <f>IFERROR(VLOOKUP($B5705,APガラス性能一覧!$A$2:$M$6097,10,0),"")</f>
        <v/>
      </c>
      <c r="L5705" s="68" t="str">
        <f>IFERROR(VLOOKUP($B5705,APガラス性能一覧!$A$2:$M$6097,11,0),"")</f>
        <v/>
      </c>
      <c r="M5705" s="68" t="str">
        <f>IFERROR(VLOOKUP($B5705,APガラス性能一覧!$A$2:$M$6097,12,0),"")</f>
        <v/>
      </c>
      <c r="N5705" s="68" t="str">
        <f>IFERROR(VLOOKUP($B5705,APガラス性能一覧!$A$2:$M$6097,13,0),"")</f>
        <v/>
      </c>
    </row>
    <row r="5706" spans="2:14" x14ac:dyDescent="0.4">
      <c r="B5706" s="68" t="str">
        <f>IF($D$2="","",IF($E$2=0.65,IFERROR(IF(INDEX(APガラス性能一覧!A:A,MATCH(ROW(B5700),APガラス性能一覧!$O:$O,0))="","",INDEX(APガラス性能一覧!A:A,MATCH(ROW(B5700),APガラス性能一覧!$O:$O,0))),""),IFERROR(IF(INDEX(APガラス性能一覧!A:A,MATCH(ROW(B5700),APガラス性能一覧!$N:$N,0))="","",INDEX(APガラス性能一覧!A:A,MATCH(ROW(B5700),APガラス性能一覧!$N:$N,0))),"")))</f>
        <v/>
      </c>
      <c r="C5706" s="68" t="str">
        <f>IFERROR(VLOOKUP($B5706,APガラス性能一覧!$A$2:$M$6097,2,0),"")</f>
        <v/>
      </c>
      <c r="D5706" s="68" t="str">
        <f>IFERROR(VLOOKUP($B5706,APガラス性能一覧!$A$2:$M$6097,3,0),"")</f>
        <v/>
      </c>
      <c r="E5706" s="68" t="str">
        <f>IFERROR(VLOOKUP($B5706,APガラス性能一覧!$A$2:$M$6097,4,0),"")</f>
        <v/>
      </c>
      <c r="F5706" s="68" t="str">
        <f>IFERROR(VLOOKUP($B5706,APガラス性能一覧!$A$2:$M$6097,5,0),"")</f>
        <v/>
      </c>
      <c r="G5706" s="68" t="str">
        <f>IFERROR(VLOOKUP($B5706,APガラス性能一覧!$A$2:$M$6097,6,0),"")</f>
        <v/>
      </c>
      <c r="H5706" s="68" t="str">
        <f>IFERROR(VLOOKUP($B5706,APガラス性能一覧!$A$2:$M$6097,7,0),"")</f>
        <v/>
      </c>
      <c r="I5706" s="68" t="str">
        <f>IFERROR(VLOOKUP($B5706,APガラス性能一覧!$A$2:$M$6097,8,0),"")</f>
        <v/>
      </c>
      <c r="J5706" s="68" t="str">
        <f>IFERROR(VLOOKUP($B5706,APガラス性能一覧!$A$2:$M$6097,9,0),"")</f>
        <v/>
      </c>
      <c r="K5706" s="68" t="str">
        <f>IFERROR(VLOOKUP($B5706,APガラス性能一覧!$A$2:$M$6097,10,0),"")</f>
        <v/>
      </c>
      <c r="L5706" s="68" t="str">
        <f>IFERROR(VLOOKUP($B5706,APガラス性能一覧!$A$2:$M$6097,11,0),"")</f>
        <v/>
      </c>
      <c r="M5706" s="68" t="str">
        <f>IFERROR(VLOOKUP($B5706,APガラス性能一覧!$A$2:$M$6097,12,0),"")</f>
        <v/>
      </c>
      <c r="N5706" s="68" t="str">
        <f>IFERROR(VLOOKUP($B5706,APガラス性能一覧!$A$2:$M$6097,13,0),"")</f>
        <v/>
      </c>
    </row>
    <row r="5707" spans="2:14" x14ac:dyDescent="0.4">
      <c r="B5707" s="68" t="str">
        <f>IF($D$2="","",IF($E$2=0.65,IFERROR(IF(INDEX(APガラス性能一覧!A:A,MATCH(ROW(B5701),APガラス性能一覧!$O:$O,0))="","",INDEX(APガラス性能一覧!A:A,MATCH(ROW(B5701),APガラス性能一覧!$O:$O,0))),""),IFERROR(IF(INDEX(APガラス性能一覧!A:A,MATCH(ROW(B5701),APガラス性能一覧!$N:$N,0))="","",INDEX(APガラス性能一覧!A:A,MATCH(ROW(B5701),APガラス性能一覧!$N:$N,0))),"")))</f>
        <v/>
      </c>
      <c r="C5707" s="68" t="str">
        <f>IFERROR(VLOOKUP($B5707,APガラス性能一覧!$A$2:$M$6097,2,0),"")</f>
        <v/>
      </c>
      <c r="D5707" s="68" t="str">
        <f>IFERROR(VLOOKUP($B5707,APガラス性能一覧!$A$2:$M$6097,3,0),"")</f>
        <v/>
      </c>
      <c r="E5707" s="68" t="str">
        <f>IFERROR(VLOOKUP($B5707,APガラス性能一覧!$A$2:$M$6097,4,0),"")</f>
        <v/>
      </c>
      <c r="F5707" s="68" t="str">
        <f>IFERROR(VLOOKUP($B5707,APガラス性能一覧!$A$2:$M$6097,5,0),"")</f>
        <v/>
      </c>
      <c r="G5707" s="68" t="str">
        <f>IFERROR(VLOOKUP($B5707,APガラス性能一覧!$A$2:$M$6097,6,0),"")</f>
        <v/>
      </c>
      <c r="H5707" s="68" t="str">
        <f>IFERROR(VLOOKUP($B5707,APガラス性能一覧!$A$2:$M$6097,7,0),"")</f>
        <v/>
      </c>
      <c r="I5707" s="68" t="str">
        <f>IFERROR(VLOOKUP($B5707,APガラス性能一覧!$A$2:$M$6097,8,0),"")</f>
        <v/>
      </c>
      <c r="J5707" s="68" t="str">
        <f>IFERROR(VLOOKUP($B5707,APガラス性能一覧!$A$2:$M$6097,9,0),"")</f>
        <v/>
      </c>
      <c r="K5707" s="68" t="str">
        <f>IFERROR(VLOOKUP($B5707,APガラス性能一覧!$A$2:$M$6097,10,0),"")</f>
        <v/>
      </c>
      <c r="L5707" s="68" t="str">
        <f>IFERROR(VLOOKUP($B5707,APガラス性能一覧!$A$2:$M$6097,11,0),"")</f>
        <v/>
      </c>
      <c r="M5707" s="68" t="str">
        <f>IFERROR(VLOOKUP($B5707,APガラス性能一覧!$A$2:$M$6097,12,0),"")</f>
        <v/>
      </c>
      <c r="N5707" s="68" t="str">
        <f>IFERROR(VLOOKUP($B5707,APガラス性能一覧!$A$2:$M$6097,13,0),"")</f>
        <v/>
      </c>
    </row>
    <row r="5708" spans="2:14" x14ac:dyDescent="0.4">
      <c r="B5708" s="68" t="str">
        <f>IF($D$2="","",IF($E$2=0.65,IFERROR(IF(INDEX(APガラス性能一覧!A:A,MATCH(ROW(B5702),APガラス性能一覧!$O:$O,0))="","",INDEX(APガラス性能一覧!A:A,MATCH(ROW(B5702),APガラス性能一覧!$O:$O,0))),""),IFERROR(IF(INDEX(APガラス性能一覧!A:A,MATCH(ROW(B5702),APガラス性能一覧!$N:$N,0))="","",INDEX(APガラス性能一覧!A:A,MATCH(ROW(B5702),APガラス性能一覧!$N:$N,0))),"")))</f>
        <v/>
      </c>
      <c r="C5708" s="68" t="str">
        <f>IFERROR(VLOOKUP($B5708,APガラス性能一覧!$A$2:$M$6097,2,0),"")</f>
        <v/>
      </c>
      <c r="D5708" s="68" t="str">
        <f>IFERROR(VLOOKUP($B5708,APガラス性能一覧!$A$2:$M$6097,3,0),"")</f>
        <v/>
      </c>
      <c r="E5708" s="68" t="str">
        <f>IFERROR(VLOOKUP($B5708,APガラス性能一覧!$A$2:$M$6097,4,0),"")</f>
        <v/>
      </c>
      <c r="F5708" s="68" t="str">
        <f>IFERROR(VLOOKUP($B5708,APガラス性能一覧!$A$2:$M$6097,5,0),"")</f>
        <v/>
      </c>
      <c r="G5708" s="68" t="str">
        <f>IFERROR(VLOOKUP($B5708,APガラス性能一覧!$A$2:$M$6097,6,0),"")</f>
        <v/>
      </c>
      <c r="H5708" s="68" t="str">
        <f>IFERROR(VLOOKUP($B5708,APガラス性能一覧!$A$2:$M$6097,7,0),"")</f>
        <v/>
      </c>
      <c r="I5708" s="68" t="str">
        <f>IFERROR(VLOOKUP($B5708,APガラス性能一覧!$A$2:$M$6097,8,0),"")</f>
        <v/>
      </c>
      <c r="J5708" s="68" t="str">
        <f>IFERROR(VLOOKUP($B5708,APガラス性能一覧!$A$2:$M$6097,9,0),"")</f>
        <v/>
      </c>
      <c r="K5708" s="68" t="str">
        <f>IFERROR(VLOOKUP($B5708,APガラス性能一覧!$A$2:$M$6097,10,0),"")</f>
        <v/>
      </c>
      <c r="L5708" s="68" t="str">
        <f>IFERROR(VLOOKUP($B5708,APガラス性能一覧!$A$2:$M$6097,11,0),"")</f>
        <v/>
      </c>
      <c r="M5708" s="68" t="str">
        <f>IFERROR(VLOOKUP($B5708,APガラス性能一覧!$A$2:$M$6097,12,0),"")</f>
        <v/>
      </c>
      <c r="N5708" s="68" t="str">
        <f>IFERROR(VLOOKUP($B5708,APガラス性能一覧!$A$2:$M$6097,13,0),"")</f>
        <v/>
      </c>
    </row>
    <row r="5709" spans="2:14" x14ac:dyDescent="0.4">
      <c r="B5709" s="68" t="str">
        <f>IF($D$2="","",IF($E$2=0.65,IFERROR(IF(INDEX(APガラス性能一覧!A:A,MATCH(ROW(B5703),APガラス性能一覧!$O:$O,0))="","",INDEX(APガラス性能一覧!A:A,MATCH(ROW(B5703),APガラス性能一覧!$O:$O,0))),""),IFERROR(IF(INDEX(APガラス性能一覧!A:A,MATCH(ROW(B5703),APガラス性能一覧!$N:$N,0))="","",INDEX(APガラス性能一覧!A:A,MATCH(ROW(B5703),APガラス性能一覧!$N:$N,0))),"")))</f>
        <v/>
      </c>
      <c r="C5709" s="68" t="str">
        <f>IFERROR(VLOOKUP($B5709,APガラス性能一覧!$A$2:$M$6097,2,0),"")</f>
        <v/>
      </c>
      <c r="D5709" s="68" t="str">
        <f>IFERROR(VLOOKUP($B5709,APガラス性能一覧!$A$2:$M$6097,3,0),"")</f>
        <v/>
      </c>
      <c r="E5709" s="68" t="str">
        <f>IFERROR(VLOOKUP($B5709,APガラス性能一覧!$A$2:$M$6097,4,0),"")</f>
        <v/>
      </c>
      <c r="F5709" s="68" t="str">
        <f>IFERROR(VLOOKUP($B5709,APガラス性能一覧!$A$2:$M$6097,5,0),"")</f>
        <v/>
      </c>
      <c r="G5709" s="68" t="str">
        <f>IFERROR(VLOOKUP($B5709,APガラス性能一覧!$A$2:$M$6097,6,0),"")</f>
        <v/>
      </c>
      <c r="H5709" s="68" t="str">
        <f>IFERROR(VLOOKUP($B5709,APガラス性能一覧!$A$2:$M$6097,7,0),"")</f>
        <v/>
      </c>
      <c r="I5709" s="68" t="str">
        <f>IFERROR(VLOOKUP($B5709,APガラス性能一覧!$A$2:$M$6097,8,0),"")</f>
        <v/>
      </c>
      <c r="J5709" s="68" t="str">
        <f>IFERROR(VLOOKUP($B5709,APガラス性能一覧!$A$2:$M$6097,9,0),"")</f>
        <v/>
      </c>
      <c r="K5709" s="68" t="str">
        <f>IFERROR(VLOOKUP($B5709,APガラス性能一覧!$A$2:$M$6097,10,0),"")</f>
        <v/>
      </c>
      <c r="L5709" s="68" t="str">
        <f>IFERROR(VLOOKUP($B5709,APガラス性能一覧!$A$2:$M$6097,11,0),"")</f>
        <v/>
      </c>
      <c r="M5709" s="68" t="str">
        <f>IFERROR(VLOOKUP($B5709,APガラス性能一覧!$A$2:$M$6097,12,0),"")</f>
        <v/>
      </c>
      <c r="N5709" s="68" t="str">
        <f>IFERROR(VLOOKUP($B5709,APガラス性能一覧!$A$2:$M$6097,13,0),"")</f>
        <v/>
      </c>
    </row>
    <row r="5710" spans="2:14" x14ac:dyDescent="0.4">
      <c r="B5710" s="68" t="str">
        <f>IF($D$2="","",IF($E$2=0.65,IFERROR(IF(INDEX(APガラス性能一覧!A:A,MATCH(ROW(B5704),APガラス性能一覧!$O:$O,0))="","",INDEX(APガラス性能一覧!A:A,MATCH(ROW(B5704),APガラス性能一覧!$O:$O,0))),""),IFERROR(IF(INDEX(APガラス性能一覧!A:A,MATCH(ROW(B5704),APガラス性能一覧!$N:$N,0))="","",INDEX(APガラス性能一覧!A:A,MATCH(ROW(B5704),APガラス性能一覧!$N:$N,0))),"")))</f>
        <v/>
      </c>
      <c r="C5710" s="68" t="str">
        <f>IFERROR(VLOOKUP($B5710,APガラス性能一覧!$A$2:$M$6097,2,0),"")</f>
        <v/>
      </c>
      <c r="D5710" s="68" t="str">
        <f>IFERROR(VLOOKUP($B5710,APガラス性能一覧!$A$2:$M$6097,3,0),"")</f>
        <v/>
      </c>
      <c r="E5710" s="68" t="str">
        <f>IFERROR(VLOOKUP($B5710,APガラス性能一覧!$A$2:$M$6097,4,0),"")</f>
        <v/>
      </c>
      <c r="F5710" s="68" t="str">
        <f>IFERROR(VLOOKUP($B5710,APガラス性能一覧!$A$2:$M$6097,5,0),"")</f>
        <v/>
      </c>
      <c r="G5710" s="68" t="str">
        <f>IFERROR(VLOOKUP($B5710,APガラス性能一覧!$A$2:$M$6097,6,0),"")</f>
        <v/>
      </c>
      <c r="H5710" s="68" t="str">
        <f>IFERROR(VLOOKUP($B5710,APガラス性能一覧!$A$2:$M$6097,7,0),"")</f>
        <v/>
      </c>
      <c r="I5710" s="68" t="str">
        <f>IFERROR(VLOOKUP($B5710,APガラス性能一覧!$A$2:$M$6097,8,0),"")</f>
        <v/>
      </c>
      <c r="J5710" s="68" t="str">
        <f>IFERROR(VLOOKUP($B5710,APガラス性能一覧!$A$2:$M$6097,9,0),"")</f>
        <v/>
      </c>
      <c r="K5710" s="68" t="str">
        <f>IFERROR(VLOOKUP($B5710,APガラス性能一覧!$A$2:$M$6097,10,0),"")</f>
        <v/>
      </c>
      <c r="L5710" s="68" t="str">
        <f>IFERROR(VLOOKUP($B5710,APガラス性能一覧!$A$2:$M$6097,11,0),"")</f>
        <v/>
      </c>
      <c r="M5710" s="68" t="str">
        <f>IFERROR(VLOOKUP($B5710,APガラス性能一覧!$A$2:$M$6097,12,0),"")</f>
        <v/>
      </c>
      <c r="N5710" s="68" t="str">
        <f>IFERROR(VLOOKUP($B5710,APガラス性能一覧!$A$2:$M$6097,13,0),"")</f>
        <v/>
      </c>
    </row>
    <row r="5711" spans="2:14" x14ac:dyDescent="0.4">
      <c r="B5711" s="68" t="str">
        <f>IF($D$2="","",IF($E$2=0.65,IFERROR(IF(INDEX(APガラス性能一覧!A:A,MATCH(ROW(B5705),APガラス性能一覧!$O:$O,0))="","",INDEX(APガラス性能一覧!A:A,MATCH(ROW(B5705),APガラス性能一覧!$O:$O,0))),""),IFERROR(IF(INDEX(APガラス性能一覧!A:A,MATCH(ROW(B5705),APガラス性能一覧!$N:$N,0))="","",INDEX(APガラス性能一覧!A:A,MATCH(ROW(B5705),APガラス性能一覧!$N:$N,0))),"")))</f>
        <v/>
      </c>
      <c r="C5711" s="68" t="str">
        <f>IFERROR(VLOOKUP($B5711,APガラス性能一覧!$A$2:$M$6097,2,0),"")</f>
        <v/>
      </c>
      <c r="D5711" s="68" t="str">
        <f>IFERROR(VLOOKUP($B5711,APガラス性能一覧!$A$2:$M$6097,3,0),"")</f>
        <v/>
      </c>
      <c r="E5711" s="68" t="str">
        <f>IFERROR(VLOOKUP($B5711,APガラス性能一覧!$A$2:$M$6097,4,0),"")</f>
        <v/>
      </c>
      <c r="F5711" s="68" t="str">
        <f>IFERROR(VLOOKUP($B5711,APガラス性能一覧!$A$2:$M$6097,5,0),"")</f>
        <v/>
      </c>
      <c r="G5711" s="68" t="str">
        <f>IFERROR(VLOOKUP($B5711,APガラス性能一覧!$A$2:$M$6097,6,0),"")</f>
        <v/>
      </c>
      <c r="H5711" s="68" t="str">
        <f>IFERROR(VLOOKUP($B5711,APガラス性能一覧!$A$2:$M$6097,7,0),"")</f>
        <v/>
      </c>
      <c r="I5711" s="68" t="str">
        <f>IFERROR(VLOOKUP($B5711,APガラス性能一覧!$A$2:$M$6097,8,0),"")</f>
        <v/>
      </c>
      <c r="J5711" s="68" t="str">
        <f>IFERROR(VLOOKUP($B5711,APガラス性能一覧!$A$2:$M$6097,9,0),"")</f>
        <v/>
      </c>
      <c r="K5711" s="68" t="str">
        <f>IFERROR(VLOOKUP($B5711,APガラス性能一覧!$A$2:$M$6097,10,0),"")</f>
        <v/>
      </c>
      <c r="L5711" s="68" t="str">
        <f>IFERROR(VLOOKUP($B5711,APガラス性能一覧!$A$2:$M$6097,11,0),"")</f>
        <v/>
      </c>
      <c r="M5711" s="68" t="str">
        <f>IFERROR(VLOOKUP($B5711,APガラス性能一覧!$A$2:$M$6097,12,0),"")</f>
        <v/>
      </c>
      <c r="N5711" s="68" t="str">
        <f>IFERROR(VLOOKUP($B5711,APガラス性能一覧!$A$2:$M$6097,13,0),"")</f>
        <v/>
      </c>
    </row>
    <row r="5712" spans="2:14" x14ac:dyDescent="0.4">
      <c r="B5712" s="68" t="str">
        <f>IF($D$2="","",IF($E$2=0.65,IFERROR(IF(INDEX(APガラス性能一覧!A:A,MATCH(ROW(B5706),APガラス性能一覧!$O:$O,0))="","",INDEX(APガラス性能一覧!A:A,MATCH(ROW(B5706),APガラス性能一覧!$O:$O,0))),""),IFERROR(IF(INDEX(APガラス性能一覧!A:A,MATCH(ROW(B5706),APガラス性能一覧!$N:$N,0))="","",INDEX(APガラス性能一覧!A:A,MATCH(ROW(B5706),APガラス性能一覧!$N:$N,0))),"")))</f>
        <v/>
      </c>
      <c r="C5712" s="68" t="str">
        <f>IFERROR(VLOOKUP($B5712,APガラス性能一覧!$A$2:$M$6097,2,0),"")</f>
        <v/>
      </c>
      <c r="D5712" s="68" t="str">
        <f>IFERROR(VLOOKUP($B5712,APガラス性能一覧!$A$2:$M$6097,3,0),"")</f>
        <v/>
      </c>
      <c r="E5712" s="68" t="str">
        <f>IFERROR(VLOOKUP($B5712,APガラス性能一覧!$A$2:$M$6097,4,0),"")</f>
        <v/>
      </c>
      <c r="F5712" s="68" t="str">
        <f>IFERROR(VLOOKUP($B5712,APガラス性能一覧!$A$2:$M$6097,5,0),"")</f>
        <v/>
      </c>
      <c r="G5712" s="68" t="str">
        <f>IFERROR(VLOOKUP($B5712,APガラス性能一覧!$A$2:$M$6097,6,0),"")</f>
        <v/>
      </c>
      <c r="H5712" s="68" t="str">
        <f>IFERROR(VLOOKUP($B5712,APガラス性能一覧!$A$2:$M$6097,7,0),"")</f>
        <v/>
      </c>
      <c r="I5712" s="68" t="str">
        <f>IFERROR(VLOOKUP($B5712,APガラス性能一覧!$A$2:$M$6097,8,0),"")</f>
        <v/>
      </c>
      <c r="J5712" s="68" t="str">
        <f>IFERROR(VLOOKUP($B5712,APガラス性能一覧!$A$2:$M$6097,9,0),"")</f>
        <v/>
      </c>
      <c r="K5712" s="68" t="str">
        <f>IFERROR(VLOOKUP($B5712,APガラス性能一覧!$A$2:$M$6097,10,0),"")</f>
        <v/>
      </c>
      <c r="L5712" s="68" t="str">
        <f>IFERROR(VLOOKUP($B5712,APガラス性能一覧!$A$2:$M$6097,11,0),"")</f>
        <v/>
      </c>
      <c r="M5712" s="68" t="str">
        <f>IFERROR(VLOOKUP($B5712,APガラス性能一覧!$A$2:$M$6097,12,0),"")</f>
        <v/>
      </c>
      <c r="N5712" s="68" t="str">
        <f>IFERROR(VLOOKUP($B5712,APガラス性能一覧!$A$2:$M$6097,13,0),"")</f>
        <v/>
      </c>
    </row>
    <row r="5713" spans="2:14" x14ac:dyDescent="0.4">
      <c r="B5713" s="68" t="str">
        <f>IF($D$2="","",IF($E$2=0.65,IFERROR(IF(INDEX(APガラス性能一覧!A:A,MATCH(ROW(B5707),APガラス性能一覧!$O:$O,0))="","",INDEX(APガラス性能一覧!A:A,MATCH(ROW(B5707),APガラス性能一覧!$O:$O,0))),""),IFERROR(IF(INDEX(APガラス性能一覧!A:A,MATCH(ROW(B5707),APガラス性能一覧!$N:$N,0))="","",INDEX(APガラス性能一覧!A:A,MATCH(ROW(B5707),APガラス性能一覧!$N:$N,0))),"")))</f>
        <v/>
      </c>
      <c r="C5713" s="68" t="str">
        <f>IFERROR(VLOOKUP($B5713,APガラス性能一覧!$A$2:$M$6097,2,0),"")</f>
        <v/>
      </c>
      <c r="D5713" s="68" t="str">
        <f>IFERROR(VLOOKUP($B5713,APガラス性能一覧!$A$2:$M$6097,3,0),"")</f>
        <v/>
      </c>
      <c r="E5713" s="68" t="str">
        <f>IFERROR(VLOOKUP($B5713,APガラス性能一覧!$A$2:$M$6097,4,0),"")</f>
        <v/>
      </c>
      <c r="F5713" s="68" t="str">
        <f>IFERROR(VLOOKUP($B5713,APガラス性能一覧!$A$2:$M$6097,5,0),"")</f>
        <v/>
      </c>
      <c r="G5713" s="68" t="str">
        <f>IFERROR(VLOOKUP($B5713,APガラス性能一覧!$A$2:$M$6097,6,0),"")</f>
        <v/>
      </c>
      <c r="H5713" s="68" t="str">
        <f>IFERROR(VLOOKUP($B5713,APガラス性能一覧!$A$2:$M$6097,7,0),"")</f>
        <v/>
      </c>
      <c r="I5713" s="68" t="str">
        <f>IFERROR(VLOOKUP($B5713,APガラス性能一覧!$A$2:$M$6097,8,0),"")</f>
        <v/>
      </c>
      <c r="J5713" s="68" t="str">
        <f>IFERROR(VLOOKUP($B5713,APガラス性能一覧!$A$2:$M$6097,9,0),"")</f>
        <v/>
      </c>
      <c r="K5713" s="68" t="str">
        <f>IFERROR(VLOOKUP($B5713,APガラス性能一覧!$A$2:$M$6097,10,0),"")</f>
        <v/>
      </c>
      <c r="L5713" s="68" t="str">
        <f>IFERROR(VLOOKUP($B5713,APガラス性能一覧!$A$2:$M$6097,11,0),"")</f>
        <v/>
      </c>
      <c r="M5713" s="68" t="str">
        <f>IFERROR(VLOOKUP($B5713,APガラス性能一覧!$A$2:$M$6097,12,0),"")</f>
        <v/>
      </c>
      <c r="N5713" s="68" t="str">
        <f>IFERROR(VLOOKUP($B5713,APガラス性能一覧!$A$2:$M$6097,13,0),"")</f>
        <v/>
      </c>
    </row>
    <row r="5714" spans="2:14" x14ac:dyDescent="0.4">
      <c r="B5714" s="68" t="str">
        <f>IF($D$2="","",IF($E$2=0.65,IFERROR(IF(INDEX(APガラス性能一覧!A:A,MATCH(ROW(B5708),APガラス性能一覧!$O:$O,0))="","",INDEX(APガラス性能一覧!A:A,MATCH(ROW(B5708),APガラス性能一覧!$O:$O,0))),""),IFERROR(IF(INDEX(APガラス性能一覧!A:A,MATCH(ROW(B5708),APガラス性能一覧!$N:$N,0))="","",INDEX(APガラス性能一覧!A:A,MATCH(ROW(B5708),APガラス性能一覧!$N:$N,0))),"")))</f>
        <v/>
      </c>
      <c r="C5714" s="68" t="str">
        <f>IFERROR(VLOOKUP($B5714,APガラス性能一覧!$A$2:$M$6097,2,0),"")</f>
        <v/>
      </c>
      <c r="D5714" s="68" t="str">
        <f>IFERROR(VLOOKUP($B5714,APガラス性能一覧!$A$2:$M$6097,3,0),"")</f>
        <v/>
      </c>
      <c r="E5714" s="68" t="str">
        <f>IFERROR(VLOOKUP($B5714,APガラス性能一覧!$A$2:$M$6097,4,0),"")</f>
        <v/>
      </c>
      <c r="F5714" s="68" t="str">
        <f>IFERROR(VLOOKUP($B5714,APガラス性能一覧!$A$2:$M$6097,5,0),"")</f>
        <v/>
      </c>
      <c r="G5714" s="68" t="str">
        <f>IFERROR(VLOOKUP($B5714,APガラス性能一覧!$A$2:$M$6097,6,0),"")</f>
        <v/>
      </c>
      <c r="H5714" s="68" t="str">
        <f>IFERROR(VLOOKUP($B5714,APガラス性能一覧!$A$2:$M$6097,7,0),"")</f>
        <v/>
      </c>
      <c r="I5714" s="68" t="str">
        <f>IFERROR(VLOOKUP($B5714,APガラス性能一覧!$A$2:$M$6097,8,0),"")</f>
        <v/>
      </c>
      <c r="J5714" s="68" t="str">
        <f>IFERROR(VLOOKUP($B5714,APガラス性能一覧!$A$2:$M$6097,9,0),"")</f>
        <v/>
      </c>
      <c r="K5714" s="68" t="str">
        <f>IFERROR(VLOOKUP($B5714,APガラス性能一覧!$A$2:$M$6097,10,0),"")</f>
        <v/>
      </c>
      <c r="L5714" s="68" t="str">
        <f>IFERROR(VLOOKUP($B5714,APガラス性能一覧!$A$2:$M$6097,11,0),"")</f>
        <v/>
      </c>
      <c r="M5714" s="68" t="str">
        <f>IFERROR(VLOOKUP($B5714,APガラス性能一覧!$A$2:$M$6097,12,0),"")</f>
        <v/>
      </c>
      <c r="N5714" s="68" t="str">
        <f>IFERROR(VLOOKUP($B5714,APガラス性能一覧!$A$2:$M$6097,13,0),"")</f>
        <v/>
      </c>
    </row>
    <row r="5715" spans="2:14" x14ac:dyDescent="0.4">
      <c r="B5715" s="68" t="str">
        <f>IF($D$2="","",IF($E$2=0.65,IFERROR(IF(INDEX(APガラス性能一覧!A:A,MATCH(ROW(B5709),APガラス性能一覧!$O:$O,0))="","",INDEX(APガラス性能一覧!A:A,MATCH(ROW(B5709),APガラス性能一覧!$O:$O,0))),""),IFERROR(IF(INDEX(APガラス性能一覧!A:A,MATCH(ROW(B5709),APガラス性能一覧!$N:$N,0))="","",INDEX(APガラス性能一覧!A:A,MATCH(ROW(B5709),APガラス性能一覧!$N:$N,0))),"")))</f>
        <v/>
      </c>
      <c r="C5715" s="68" t="str">
        <f>IFERROR(VLOOKUP($B5715,APガラス性能一覧!$A$2:$M$6097,2,0),"")</f>
        <v/>
      </c>
      <c r="D5715" s="68" t="str">
        <f>IFERROR(VLOOKUP($B5715,APガラス性能一覧!$A$2:$M$6097,3,0),"")</f>
        <v/>
      </c>
      <c r="E5715" s="68" t="str">
        <f>IFERROR(VLOOKUP($B5715,APガラス性能一覧!$A$2:$M$6097,4,0),"")</f>
        <v/>
      </c>
      <c r="F5715" s="68" t="str">
        <f>IFERROR(VLOOKUP($B5715,APガラス性能一覧!$A$2:$M$6097,5,0),"")</f>
        <v/>
      </c>
      <c r="G5715" s="68" t="str">
        <f>IFERROR(VLOOKUP($B5715,APガラス性能一覧!$A$2:$M$6097,6,0),"")</f>
        <v/>
      </c>
      <c r="H5715" s="68" t="str">
        <f>IFERROR(VLOOKUP($B5715,APガラス性能一覧!$A$2:$M$6097,7,0),"")</f>
        <v/>
      </c>
      <c r="I5715" s="68" t="str">
        <f>IFERROR(VLOOKUP($B5715,APガラス性能一覧!$A$2:$M$6097,8,0),"")</f>
        <v/>
      </c>
      <c r="J5715" s="68" t="str">
        <f>IFERROR(VLOOKUP($B5715,APガラス性能一覧!$A$2:$M$6097,9,0),"")</f>
        <v/>
      </c>
      <c r="K5715" s="68" t="str">
        <f>IFERROR(VLOOKUP($B5715,APガラス性能一覧!$A$2:$M$6097,10,0),"")</f>
        <v/>
      </c>
      <c r="L5715" s="68" t="str">
        <f>IFERROR(VLOOKUP($B5715,APガラス性能一覧!$A$2:$M$6097,11,0),"")</f>
        <v/>
      </c>
      <c r="M5715" s="68" t="str">
        <f>IFERROR(VLOOKUP($B5715,APガラス性能一覧!$A$2:$M$6097,12,0),"")</f>
        <v/>
      </c>
      <c r="N5715" s="68" t="str">
        <f>IFERROR(VLOOKUP($B5715,APガラス性能一覧!$A$2:$M$6097,13,0),"")</f>
        <v/>
      </c>
    </row>
    <row r="5716" spans="2:14" x14ac:dyDescent="0.4">
      <c r="B5716" s="68" t="str">
        <f>IF($D$2="","",IF($E$2=0.65,IFERROR(IF(INDEX(APガラス性能一覧!A:A,MATCH(ROW(B5710),APガラス性能一覧!$O:$O,0))="","",INDEX(APガラス性能一覧!A:A,MATCH(ROW(B5710),APガラス性能一覧!$O:$O,0))),""),IFERROR(IF(INDEX(APガラス性能一覧!A:A,MATCH(ROW(B5710),APガラス性能一覧!$N:$N,0))="","",INDEX(APガラス性能一覧!A:A,MATCH(ROW(B5710),APガラス性能一覧!$N:$N,0))),"")))</f>
        <v/>
      </c>
      <c r="C5716" s="68" t="str">
        <f>IFERROR(VLOOKUP($B5716,APガラス性能一覧!$A$2:$M$6097,2,0),"")</f>
        <v/>
      </c>
      <c r="D5716" s="68" t="str">
        <f>IFERROR(VLOOKUP($B5716,APガラス性能一覧!$A$2:$M$6097,3,0),"")</f>
        <v/>
      </c>
      <c r="E5716" s="68" t="str">
        <f>IFERROR(VLOOKUP($B5716,APガラス性能一覧!$A$2:$M$6097,4,0),"")</f>
        <v/>
      </c>
      <c r="F5716" s="68" t="str">
        <f>IFERROR(VLOOKUP($B5716,APガラス性能一覧!$A$2:$M$6097,5,0),"")</f>
        <v/>
      </c>
      <c r="G5716" s="68" t="str">
        <f>IFERROR(VLOOKUP($B5716,APガラス性能一覧!$A$2:$M$6097,6,0),"")</f>
        <v/>
      </c>
      <c r="H5716" s="68" t="str">
        <f>IFERROR(VLOOKUP($B5716,APガラス性能一覧!$A$2:$M$6097,7,0),"")</f>
        <v/>
      </c>
      <c r="I5716" s="68" t="str">
        <f>IFERROR(VLOOKUP($B5716,APガラス性能一覧!$A$2:$M$6097,8,0),"")</f>
        <v/>
      </c>
      <c r="J5716" s="68" t="str">
        <f>IFERROR(VLOOKUP($B5716,APガラス性能一覧!$A$2:$M$6097,9,0),"")</f>
        <v/>
      </c>
      <c r="K5716" s="68" t="str">
        <f>IFERROR(VLOOKUP($B5716,APガラス性能一覧!$A$2:$M$6097,10,0),"")</f>
        <v/>
      </c>
      <c r="L5716" s="68" t="str">
        <f>IFERROR(VLOOKUP($B5716,APガラス性能一覧!$A$2:$M$6097,11,0),"")</f>
        <v/>
      </c>
      <c r="M5716" s="68" t="str">
        <f>IFERROR(VLOOKUP($B5716,APガラス性能一覧!$A$2:$M$6097,12,0),"")</f>
        <v/>
      </c>
      <c r="N5716" s="68" t="str">
        <f>IFERROR(VLOOKUP($B5716,APガラス性能一覧!$A$2:$M$6097,13,0),"")</f>
        <v/>
      </c>
    </row>
    <row r="5717" spans="2:14" x14ac:dyDescent="0.4">
      <c r="B5717" s="68" t="str">
        <f>IF($D$2="","",IF($E$2=0.65,IFERROR(IF(INDEX(APガラス性能一覧!A:A,MATCH(ROW(B5711),APガラス性能一覧!$O:$O,0))="","",INDEX(APガラス性能一覧!A:A,MATCH(ROW(B5711),APガラス性能一覧!$O:$O,0))),""),IFERROR(IF(INDEX(APガラス性能一覧!A:A,MATCH(ROW(B5711),APガラス性能一覧!$N:$N,0))="","",INDEX(APガラス性能一覧!A:A,MATCH(ROW(B5711),APガラス性能一覧!$N:$N,0))),"")))</f>
        <v/>
      </c>
      <c r="C5717" s="68" t="str">
        <f>IFERROR(VLOOKUP($B5717,APガラス性能一覧!$A$2:$M$6097,2,0),"")</f>
        <v/>
      </c>
      <c r="D5717" s="68" t="str">
        <f>IFERROR(VLOOKUP($B5717,APガラス性能一覧!$A$2:$M$6097,3,0),"")</f>
        <v/>
      </c>
      <c r="E5717" s="68" t="str">
        <f>IFERROR(VLOOKUP($B5717,APガラス性能一覧!$A$2:$M$6097,4,0),"")</f>
        <v/>
      </c>
      <c r="F5717" s="68" t="str">
        <f>IFERROR(VLOOKUP($B5717,APガラス性能一覧!$A$2:$M$6097,5,0),"")</f>
        <v/>
      </c>
      <c r="G5717" s="68" t="str">
        <f>IFERROR(VLOOKUP($B5717,APガラス性能一覧!$A$2:$M$6097,6,0),"")</f>
        <v/>
      </c>
      <c r="H5717" s="68" t="str">
        <f>IFERROR(VLOOKUP($B5717,APガラス性能一覧!$A$2:$M$6097,7,0),"")</f>
        <v/>
      </c>
      <c r="I5717" s="68" t="str">
        <f>IFERROR(VLOOKUP($B5717,APガラス性能一覧!$A$2:$M$6097,8,0),"")</f>
        <v/>
      </c>
      <c r="J5717" s="68" t="str">
        <f>IFERROR(VLOOKUP($B5717,APガラス性能一覧!$A$2:$M$6097,9,0),"")</f>
        <v/>
      </c>
      <c r="K5717" s="68" t="str">
        <f>IFERROR(VLOOKUP($B5717,APガラス性能一覧!$A$2:$M$6097,10,0),"")</f>
        <v/>
      </c>
      <c r="L5717" s="68" t="str">
        <f>IFERROR(VLOOKUP($B5717,APガラス性能一覧!$A$2:$M$6097,11,0),"")</f>
        <v/>
      </c>
      <c r="M5717" s="68" t="str">
        <f>IFERROR(VLOOKUP($B5717,APガラス性能一覧!$A$2:$M$6097,12,0),"")</f>
        <v/>
      </c>
      <c r="N5717" s="68" t="str">
        <f>IFERROR(VLOOKUP($B5717,APガラス性能一覧!$A$2:$M$6097,13,0),"")</f>
        <v/>
      </c>
    </row>
    <row r="5718" spans="2:14" x14ac:dyDescent="0.4">
      <c r="B5718" s="68" t="str">
        <f>IF($D$2="","",IF($E$2=0.65,IFERROR(IF(INDEX(APガラス性能一覧!A:A,MATCH(ROW(B5712),APガラス性能一覧!$O:$O,0))="","",INDEX(APガラス性能一覧!A:A,MATCH(ROW(B5712),APガラス性能一覧!$O:$O,0))),""),IFERROR(IF(INDEX(APガラス性能一覧!A:A,MATCH(ROW(B5712),APガラス性能一覧!$N:$N,0))="","",INDEX(APガラス性能一覧!A:A,MATCH(ROW(B5712),APガラス性能一覧!$N:$N,0))),"")))</f>
        <v/>
      </c>
      <c r="C5718" s="68" t="str">
        <f>IFERROR(VLOOKUP($B5718,APガラス性能一覧!$A$2:$M$6097,2,0),"")</f>
        <v/>
      </c>
      <c r="D5718" s="68" t="str">
        <f>IFERROR(VLOOKUP($B5718,APガラス性能一覧!$A$2:$M$6097,3,0),"")</f>
        <v/>
      </c>
      <c r="E5718" s="68" t="str">
        <f>IFERROR(VLOOKUP($B5718,APガラス性能一覧!$A$2:$M$6097,4,0),"")</f>
        <v/>
      </c>
      <c r="F5718" s="68" t="str">
        <f>IFERROR(VLOOKUP($B5718,APガラス性能一覧!$A$2:$M$6097,5,0),"")</f>
        <v/>
      </c>
      <c r="G5718" s="68" t="str">
        <f>IFERROR(VLOOKUP($B5718,APガラス性能一覧!$A$2:$M$6097,6,0),"")</f>
        <v/>
      </c>
      <c r="H5718" s="68" t="str">
        <f>IFERROR(VLOOKUP($B5718,APガラス性能一覧!$A$2:$M$6097,7,0),"")</f>
        <v/>
      </c>
      <c r="I5718" s="68" t="str">
        <f>IFERROR(VLOOKUP($B5718,APガラス性能一覧!$A$2:$M$6097,8,0),"")</f>
        <v/>
      </c>
      <c r="J5718" s="68" t="str">
        <f>IFERROR(VLOOKUP($B5718,APガラス性能一覧!$A$2:$M$6097,9,0),"")</f>
        <v/>
      </c>
      <c r="K5718" s="68" t="str">
        <f>IFERROR(VLOOKUP($B5718,APガラス性能一覧!$A$2:$M$6097,10,0),"")</f>
        <v/>
      </c>
      <c r="L5718" s="68" t="str">
        <f>IFERROR(VLOOKUP($B5718,APガラス性能一覧!$A$2:$M$6097,11,0),"")</f>
        <v/>
      </c>
      <c r="M5718" s="68" t="str">
        <f>IFERROR(VLOOKUP($B5718,APガラス性能一覧!$A$2:$M$6097,12,0),"")</f>
        <v/>
      </c>
      <c r="N5718" s="68" t="str">
        <f>IFERROR(VLOOKUP($B5718,APガラス性能一覧!$A$2:$M$6097,13,0),"")</f>
        <v/>
      </c>
    </row>
    <row r="5719" spans="2:14" x14ac:dyDescent="0.4">
      <c r="B5719" s="68" t="str">
        <f>IF($D$2="","",IF($E$2=0.65,IFERROR(IF(INDEX(APガラス性能一覧!A:A,MATCH(ROW(B5713),APガラス性能一覧!$O:$O,0))="","",INDEX(APガラス性能一覧!A:A,MATCH(ROW(B5713),APガラス性能一覧!$O:$O,0))),""),IFERROR(IF(INDEX(APガラス性能一覧!A:A,MATCH(ROW(B5713),APガラス性能一覧!$N:$N,0))="","",INDEX(APガラス性能一覧!A:A,MATCH(ROW(B5713),APガラス性能一覧!$N:$N,0))),"")))</f>
        <v/>
      </c>
      <c r="C5719" s="68" t="str">
        <f>IFERROR(VLOOKUP($B5719,APガラス性能一覧!$A$2:$M$6097,2,0),"")</f>
        <v/>
      </c>
      <c r="D5719" s="68" t="str">
        <f>IFERROR(VLOOKUP($B5719,APガラス性能一覧!$A$2:$M$6097,3,0),"")</f>
        <v/>
      </c>
      <c r="E5719" s="68" t="str">
        <f>IFERROR(VLOOKUP($B5719,APガラス性能一覧!$A$2:$M$6097,4,0),"")</f>
        <v/>
      </c>
      <c r="F5719" s="68" t="str">
        <f>IFERROR(VLOOKUP($B5719,APガラス性能一覧!$A$2:$M$6097,5,0),"")</f>
        <v/>
      </c>
      <c r="G5719" s="68" t="str">
        <f>IFERROR(VLOOKUP($B5719,APガラス性能一覧!$A$2:$M$6097,6,0),"")</f>
        <v/>
      </c>
      <c r="H5719" s="68" t="str">
        <f>IFERROR(VLOOKUP($B5719,APガラス性能一覧!$A$2:$M$6097,7,0),"")</f>
        <v/>
      </c>
      <c r="I5719" s="68" t="str">
        <f>IFERROR(VLOOKUP($B5719,APガラス性能一覧!$A$2:$M$6097,8,0),"")</f>
        <v/>
      </c>
      <c r="J5719" s="68" t="str">
        <f>IFERROR(VLOOKUP($B5719,APガラス性能一覧!$A$2:$M$6097,9,0),"")</f>
        <v/>
      </c>
      <c r="K5719" s="68" t="str">
        <f>IFERROR(VLOOKUP($B5719,APガラス性能一覧!$A$2:$M$6097,10,0),"")</f>
        <v/>
      </c>
      <c r="L5719" s="68" t="str">
        <f>IFERROR(VLOOKUP($B5719,APガラス性能一覧!$A$2:$M$6097,11,0),"")</f>
        <v/>
      </c>
      <c r="M5719" s="68" t="str">
        <f>IFERROR(VLOOKUP($B5719,APガラス性能一覧!$A$2:$M$6097,12,0),"")</f>
        <v/>
      </c>
      <c r="N5719" s="68" t="str">
        <f>IFERROR(VLOOKUP($B5719,APガラス性能一覧!$A$2:$M$6097,13,0),"")</f>
        <v/>
      </c>
    </row>
    <row r="5720" spans="2:14" x14ac:dyDescent="0.4">
      <c r="B5720" s="68" t="str">
        <f>IF($D$2="","",IF($E$2=0.65,IFERROR(IF(INDEX(APガラス性能一覧!A:A,MATCH(ROW(B5714),APガラス性能一覧!$O:$O,0))="","",INDEX(APガラス性能一覧!A:A,MATCH(ROW(B5714),APガラス性能一覧!$O:$O,0))),""),IFERROR(IF(INDEX(APガラス性能一覧!A:A,MATCH(ROW(B5714),APガラス性能一覧!$N:$N,0))="","",INDEX(APガラス性能一覧!A:A,MATCH(ROW(B5714),APガラス性能一覧!$N:$N,0))),"")))</f>
        <v/>
      </c>
      <c r="C5720" s="68" t="str">
        <f>IFERROR(VLOOKUP($B5720,APガラス性能一覧!$A$2:$M$6097,2,0),"")</f>
        <v/>
      </c>
      <c r="D5720" s="68" t="str">
        <f>IFERROR(VLOOKUP($B5720,APガラス性能一覧!$A$2:$M$6097,3,0),"")</f>
        <v/>
      </c>
      <c r="E5720" s="68" t="str">
        <f>IFERROR(VLOOKUP($B5720,APガラス性能一覧!$A$2:$M$6097,4,0),"")</f>
        <v/>
      </c>
      <c r="F5720" s="68" t="str">
        <f>IFERROR(VLOOKUP($B5720,APガラス性能一覧!$A$2:$M$6097,5,0),"")</f>
        <v/>
      </c>
      <c r="G5720" s="68" t="str">
        <f>IFERROR(VLOOKUP($B5720,APガラス性能一覧!$A$2:$M$6097,6,0),"")</f>
        <v/>
      </c>
      <c r="H5720" s="68" t="str">
        <f>IFERROR(VLOOKUP($B5720,APガラス性能一覧!$A$2:$M$6097,7,0),"")</f>
        <v/>
      </c>
      <c r="I5720" s="68" t="str">
        <f>IFERROR(VLOOKUP($B5720,APガラス性能一覧!$A$2:$M$6097,8,0),"")</f>
        <v/>
      </c>
      <c r="J5720" s="68" t="str">
        <f>IFERROR(VLOOKUP($B5720,APガラス性能一覧!$A$2:$M$6097,9,0),"")</f>
        <v/>
      </c>
      <c r="K5720" s="68" t="str">
        <f>IFERROR(VLOOKUP($B5720,APガラス性能一覧!$A$2:$M$6097,10,0),"")</f>
        <v/>
      </c>
      <c r="L5720" s="68" t="str">
        <f>IFERROR(VLOOKUP($B5720,APガラス性能一覧!$A$2:$M$6097,11,0),"")</f>
        <v/>
      </c>
      <c r="M5720" s="68" t="str">
        <f>IFERROR(VLOOKUP($B5720,APガラス性能一覧!$A$2:$M$6097,12,0),"")</f>
        <v/>
      </c>
      <c r="N5720" s="68" t="str">
        <f>IFERROR(VLOOKUP($B5720,APガラス性能一覧!$A$2:$M$6097,13,0),"")</f>
        <v/>
      </c>
    </row>
    <row r="5721" spans="2:14" x14ac:dyDescent="0.4">
      <c r="B5721" s="68" t="str">
        <f>IF($D$2="","",IF($E$2=0.65,IFERROR(IF(INDEX(APガラス性能一覧!A:A,MATCH(ROW(B5715),APガラス性能一覧!$O:$O,0))="","",INDEX(APガラス性能一覧!A:A,MATCH(ROW(B5715),APガラス性能一覧!$O:$O,0))),""),IFERROR(IF(INDEX(APガラス性能一覧!A:A,MATCH(ROW(B5715),APガラス性能一覧!$N:$N,0))="","",INDEX(APガラス性能一覧!A:A,MATCH(ROW(B5715),APガラス性能一覧!$N:$N,0))),"")))</f>
        <v/>
      </c>
      <c r="C5721" s="68" t="str">
        <f>IFERROR(VLOOKUP($B5721,APガラス性能一覧!$A$2:$M$6097,2,0),"")</f>
        <v/>
      </c>
      <c r="D5721" s="68" t="str">
        <f>IFERROR(VLOOKUP($B5721,APガラス性能一覧!$A$2:$M$6097,3,0),"")</f>
        <v/>
      </c>
      <c r="E5721" s="68" t="str">
        <f>IFERROR(VLOOKUP($B5721,APガラス性能一覧!$A$2:$M$6097,4,0),"")</f>
        <v/>
      </c>
      <c r="F5721" s="68" t="str">
        <f>IFERROR(VLOOKUP($B5721,APガラス性能一覧!$A$2:$M$6097,5,0),"")</f>
        <v/>
      </c>
      <c r="G5721" s="68" t="str">
        <f>IFERROR(VLOOKUP($B5721,APガラス性能一覧!$A$2:$M$6097,6,0),"")</f>
        <v/>
      </c>
      <c r="H5721" s="68" t="str">
        <f>IFERROR(VLOOKUP($B5721,APガラス性能一覧!$A$2:$M$6097,7,0),"")</f>
        <v/>
      </c>
      <c r="I5721" s="68" t="str">
        <f>IFERROR(VLOOKUP($B5721,APガラス性能一覧!$A$2:$M$6097,8,0),"")</f>
        <v/>
      </c>
      <c r="J5721" s="68" t="str">
        <f>IFERROR(VLOOKUP($B5721,APガラス性能一覧!$A$2:$M$6097,9,0),"")</f>
        <v/>
      </c>
      <c r="K5721" s="68" t="str">
        <f>IFERROR(VLOOKUP($B5721,APガラス性能一覧!$A$2:$M$6097,10,0),"")</f>
        <v/>
      </c>
      <c r="L5721" s="68" t="str">
        <f>IFERROR(VLOOKUP($B5721,APガラス性能一覧!$A$2:$M$6097,11,0),"")</f>
        <v/>
      </c>
      <c r="M5721" s="68" t="str">
        <f>IFERROR(VLOOKUP($B5721,APガラス性能一覧!$A$2:$M$6097,12,0),"")</f>
        <v/>
      </c>
      <c r="N5721" s="68" t="str">
        <f>IFERROR(VLOOKUP($B5721,APガラス性能一覧!$A$2:$M$6097,13,0),"")</f>
        <v/>
      </c>
    </row>
    <row r="5722" spans="2:14" x14ac:dyDescent="0.4">
      <c r="B5722" s="68" t="str">
        <f>IF($D$2="","",IF($E$2=0.65,IFERROR(IF(INDEX(APガラス性能一覧!A:A,MATCH(ROW(B5716),APガラス性能一覧!$O:$O,0))="","",INDEX(APガラス性能一覧!A:A,MATCH(ROW(B5716),APガラス性能一覧!$O:$O,0))),""),IFERROR(IF(INDEX(APガラス性能一覧!A:A,MATCH(ROW(B5716),APガラス性能一覧!$N:$N,0))="","",INDEX(APガラス性能一覧!A:A,MATCH(ROW(B5716),APガラス性能一覧!$N:$N,0))),"")))</f>
        <v/>
      </c>
      <c r="C5722" s="68" t="str">
        <f>IFERROR(VLOOKUP($B5722,APガラス性能一覧!$A$2:$M$6097,2,0),"")</f>
        <v/>
      </c>
      <c r="D5722" s="68" t="str">
        <f>IFERROR(VLOOKUP($B5722,APガラス性能一覧!$A$2:$M$6097,3,0),"")</f>
        <v/>
      </c>
      <c r="E5722" s="68" t="str">
        <f>IFERROR(VLOOKUP($B5722,APガラス性能一覧!$A$2:$M$6097,4,0),"")</f>
        <v/>
      </c>
      <c r="F5722" s="68" t="str">
        <f>IFERROR(VLOOKUP($B5722,APガラス性能一覧!$A$2:$M$6097,5,0),"")</f>
        <v/>
      </c>
      <c r="G5722" s="68" t="str">
        <f>IFERROR(VLOOKUP($B5722,APガラス性能一覧!$A$2:$M$6097,6,0),"")</f>
        <v/>
      </c>
      <c r="H5722" s="68" t="str">
        <f>IFERROR(VLOOKUP($B5722,APガラス性能一覧!$A$2:$M$6097,7,0),"")</f>
        <v/>
      </c>
      <c r="I5722" s="68" t="str">
        <f>IFERROR(VLOOKUP($B5722,APガラス性能一覧!$A$2:$M$6097,8,0),"")</f>
        <v/>
      </c>
      <c r="J5722" s="68" t="str">
        <f>IFERROR(VLOOKUP($B5722,APガラス性能一覧!$A$2:$M$6097,9,0),"")</f>
        <v/>
      </c>
      <c r="K5722" s="68" t="str">
        <f>IFERROR(VLOOKUP($B5722,APガラス性能一覧!$A$2:$M$6097,10,0),"")</f>
        <v/>
      </c>
      <c r="L5722" s="68" t="str">
        <f>IFERROR(VLOOKUP($B5722,APガラス性能一覧!$A$2:$M$6097,11,0),"")</f>
        <v/>
      </c>
      <c r="M5722" s="68" t="str">
        <f>IFERROR(VLOOKUP($B5722,APガラス性能一覧!$A$2:$M$6097,12,0),"")</f>
        <v/>
      </c>
      <c r="N5722" s="68" t="str">
        <f>IFERROR(VLOOKUP($B5722,APガラス性能一覧!$A$2:$M$6097,13,0),"")</f>
        <v/>
      </c>
    </row>
    <row r="5723" spans="2:14" x14ac:dyDescent="0.4">
      <c r="B5723" s="68" t="str">
        <f>IF($D$2="","",IF($E$2=0.65,IFERROR(IF(INDEX(APガラス性能一覧!A:A,MATCH(ROW(B5717),APガラス性能一覧!$O:$O,0))="","",INDEX(APガラス性能一覧!A:A,MATCH(ROW(B5717),APガラス性能一覧!$O:$O,0))),""),IFERROR(IF(INDEX(APガラス性能一覧!A:A,MATCH(ROW(B5717),APガラス性能一覧!$N:$N,0))="","",INDEX(APガラス性能一覧!A:A,MATCH(ROW(B5717),APガラス性能一覧!$N:$N,0))),"")))</f>
        <v/>
      </c>
      <c r="C5723" s="68" t="str">
        <f>IFERROR(VLOOKUP($B5723,APガラス性能一覧!$A$2:$M$6097,2,0),"")</f>
        <v/>
      </c>
      <c r="D5723" s="68" t="str">
        <f>IFERROR(VLOOKUP($B5723,APガラス性能一覧!$A$2:$M$6097,3,0),"")</f>
        <v/>
      </c>
      <c r="E5723" s="68" t="str">
        <f>IFERROR(VLOOKUP($B5723,APガラス性能一覧!$A$2:$M$6097,4,0),"")</f>
        <v/>
      </c>
      <c r="F5723" s="68" t="str">
        <f>IFERROR(VLOOKUP($B5723,APガラス性能一覧!$A$2:$M$6097,5,0),"")</f>
        <v/>
      </c>
      <c r="G5723" s="68" t="str">
        <f>IFERROR(VLOOKUP($B5723,APガラス性能一覧!$A$2:$M$6097,6,0),"")</f>
        <v/>
      </c>
      <c r="H5723" s="68" t="str">
        <f>IFERROR(VLOOKUP($B5723,APガラス性能一覧!$A$2:$M$6097,7,0),"")</f>
        <v/>
      </c>
      <c r="I5723" s="68" t="str">
        <f>IFERROR(VLOOKUP($B5723,APガラス性能一覧!$A$2:$M$6097,8,0),"")</f>
        <v/>
      </c>
      <c r="J5723" s="68" t="str">
        <f>IFERROR(VLOOKUP($B5723,APガラス性能一覧!$A$2:$M$6097,9,0),"")</f>
        <v/>
      </c>
      <c r="K5723" s="68" t="str">
        <f>IFERROR(VLOOKUP($B5723,APガラス性能一覧!$A$2:$M$6097,10,0),"")</f>
        <v/>
      </c>
      <c r="L5723" s="68" t="str">
        <f>IFERROR(VLOOKUP($B5723,APガラス性能一覧!$A$2:$M$6097,11,0),"")</f>
        <v/>
      </c>
      <c r="M5723" s="68" t="str">
        <f>IFERROR(VLOOKUP($B5723,APガラス性能一覧!$A$2:$M$6097,12,0),"")</f>
        <v/>
      </c>
      <c r="N5723" s="68" t="str">
        <f>IFERROR(VLOOKUP($B5723,APガラス性能一覧!$A$2:$M$6097,13,0),"")</f>
        <v/>
      </c>
    </row>
    <row r="5724" spans="2:14" x14ac:dyDescent="0.4">
      <c r="B5724" s="68" t="str">
        <f>IF($D$2="","",IF($E$2=0.65,IFERROR(IF(INDEX(APガラス性能一覧!A:A,MATCH(ROW(B5718),APガラス性能一覧!$O:$O,0))="","",INDEX(APガラス性能一覧!A:A,MATCH(ROW(B5718),APガラス性能一覧!$O:$O,0))),""),IFERROR(IF(INDEX(APガラス性能一覧!A:A,MATCH(ROW(B5718),APガラス性能一覧!$N:$N,0))="","",INDEX(APガラス性能一覧!A:A,MATCH(ROW(B5718),APガラス性能一覧!$N:$N,0))),"")))</f>
        <v/>
      </c>
      <c r="C5724" s="68" t="str">
        <f>IFERROR(VLOOKUP($B5724,APガラス性能一覧!$A$2:$M$6097,2,0),"")</f>
        <v/>
      </c>
      <c r="D5724" s="68" t="str">
        <f>IFERROR(VLOOKUP($B5724,APガラス性能一覧!$A$2:$M$6097,3,0),"")</f>
        <v/>
      </c>
      <c r="E5724" s="68" t="str">
        <f>IFERROR(VLOOKUP($B5724,APガラス性能一覧!$A$2:$M$6097,4,0),"")</f>
        <v/>
      </c>
      <c r="F5724" s="68" t="str">
        <f>IFERROR(VLOOKUP($B5724,APガラス性能一覧!$A$2:$M$6097,5,0),"")</f>
        <v/>
      </c>
      <c r="G5724" s="68" t="str">
        <f>IFERROR(VLOOKUP($B5724,APガラス性能一覧!$A$2:$M$6097,6,0),"")</f>
        <v/>
      </c>
      <c r="H5724" s="68" t="str">
        <f>IFERROR(VLOOKUP($B5724,APガラス性能一覧!$A$2:$M$6097,7,0),"")</f>
        <v/>
      </c>
      <c r="I5724" s="68" t="str">
        <f>IFERROR(VLOOKUP($B5724,APガラス性能一覧!$A$2:$M$6097,8,0),"")</f>
        <v/>
      </c>
      <c r="J5724" s="68" t="str">
        <f>IFERROR(VLOOKUP($B5724,APガラス性能一覧!$A$2:$M$6097,9,0),"")</f>
        <v/>
      </c>
      <c r="K5724" s="68" t="str">
        <f>IFERROR(VLOOKUP($B5724,APガラス性能一覧!$A$2:$M$6097,10,0),"")</f>
        <v/>
      </c>
      <c r="L5724" s="68" t="str">
        <f>IFERROR(VLOOKUP($B5724,APガラス性能一覧!$A$2:$M$6097,11,0),"")</f>
        <v/>
      </c>
      <c r="M5724" s="68" t="str">
        <f>IFERROR(VLOOKUP($B5724,APガラス性能一覧!$A$2:$M$6097,12,0),"")</f>
        <v/>
      </c>
      <c r="N5724" s="68" t="str">
        <f>IFERROR(VLOOKUP($B5724,APガラス性能一覧!$A$2:$M$6097,13,0),"")</f>
        <v/>
      </c>
    </row>
    <row r="5725" spans="2:14" x14ac:dyDescent="0.4">
      <c r="B5725" s="68" t="str">
        <f>IF($D$2="","",IF($E$2=0.65,IFERROR(IF(INDEX(APガラス性能一覧!A:A,MATCH(ROW(B5719),APガラス性能一覧!$O:$O,0))="","",INDEX(APガラス性能一覧!A:A,MATCH(ROW(B5719),APガラス性能一覧!$O:$O,0))),""),IFERROR(IF(INDEX(APガラス性能一覧!A:A,MATCH(ROW(B5719),APガラス性能一覧!$N:$N,0))="","",INDEX(APガラス性能一覧!A:A,MATCH(ROW(B5719),APガラス性能一覧!$N:$N,0))),"")))</f>
        <v/>
      </c>
      <c r="C5725" s="68" t="str">
        <f>IFERROR(VLOOKUP($B5725,APガラス性能一覧!$A$2:$M$6097,2,0),"")</f>
        <v/>
      </c>
      <c r="D5725" s="68" t="str">
        <f>IFERROR(VLOOKUP($B5725,APガラス性能一覧!$A$2:$M$6097,3,0),"")</f>
        <v/>
      </c>
      <c r="E5725" s="68" t="str">
        <f>IFERROR(VLOOKUP($B5725,APガラス性能一覧!$A$2:$M$6097,4,0),"")</f>
        <v/>
      </c>
      <c r="F5725" s="68" t="str">
        <f>IFERROR(VLOOKUP($B5725,APガラス性能一覧!$A$2:$M$6097,5,0),"")</f>
        <v/>
      </c>
      <c r="G5725" s="68" t="str">
        <f>IFERROR(VLOOKUP($B5725,APガラス性能一覧!$A$2:$M$6097,6,0),"")</f>
        <v/>
      </c>
      <c r="H5725" s="68" t="str">
        <f>IFERROR(VLOOKUP($B5725,APガラス性能一覧!$A$2:$M$6097,7,0),"")</f>
        <v/>
      </c>
      <c r="I5725" s="68" t="str">
        <f>IFERROR(VLOOKUP($B5725,APガラス性能一覧!$A$2:$M$6097,8,0),"")</f>
        <v/>
      </c>
      <c r="J5725" s="68" t="str">
        <f>IFERROR(VLOOKUP($B5725,APガラス性能一覧!$A$2:$M$6097,9,0),"")</f>
        <v/>
      </c>
      <c r="K5725" s="68" t="str">
        <f>IFERROR(VLOOKUP($B5725,APガラス性能一覧!$A$2:$M$6097,10,0),"")</f>
        <v/>
      </c>
      <c r="L5725" s="68" t="str">
        <f>IFERROR(VLOOKUP($B5725,APガラス性能一覧!$A$2:$M$6097,11,0),"")</f>
        <v/>
      </c>
      <c r="M5725" s="68" t="str">
        <f>IFERROR(VLOOKUP($B5725,APガラス性能一覧!$A$2:$M$6097,12,0),"")</f>
        <v/>
      </c>
      <c r="N5725" s="68" t="str">
        <f>IFERROR(VLOOKUP($B5725,APガラス性能一覧!$A$2:$M$6097,13,0),"")</f>
        <v/>
      </c>
    </row>
    <row r="5726" spans="2:14" x14ac:dyDescent="0.4">
      <c r="B5726" s="68" t="str">
        <f>IF($D$2="","",IF($E$2=0.65,IFERROR(IF(INDEX(APガラス性能一覧!A:A,MATCH(ROW(B5720),APガラス性能一覧!$O:$O,0))="","",INDEX(APガラス性能一覧!A:A,MATCH(ROW(B5720),APガラス性能一覧!$O:$O,0))),""),IFERROR(IF(INDEX(APガラス性能一覧!A:A,MATCH(ROW(B5720),APガラス性能一覧!$N:$N,0))="","",INDEX(APガラス性能一覧!A:A,MATCH(ROW(B5720),APガラス性能一覧!$N:$N,0))),"")))</f>
        <v/>
      </c>
      <c r="C5726" s="68" t="str">
        <f>IFERROR(VLOOKUP($B5726,APガラス性能一覧!$A$2:$M$6097,2,0),"")</f>
        <v/>
      </c>
      <c r="D5726" s="68" t="str">
        <f>IFERROR(VLOOKUP($B5726,APガラス性能一覧!$A$2:$M$6097,3,0),"")</f>
        <v/>
      </c>
      <c r="E5726" s="68" t="str">
        <f>IFERROR(VLOOKUP($B5726,APガラス性能一覧!$A$2:$M$6097,4,0),"")</f>
        <v/>
      </c>
      <c r="F5726" s="68" t="str">
        <f>IFERROR(VLOOKUP($B5726,APガラス性能一覧!$A$2:$M$6097,5,0),"")</f>
        <v/>
      </c>
      <c r="G5726" s="68" t="str">
        <f>IFERROR(VLOOKUP($B5726,APガラス性能一覧!$A$2:$M$6097,6,0),"")</f>
        <v/>
      </c>
      <c r="H5726" s="68" t="str">
        <f>IFERROR(VLOOKUP($B5726,APガラス性能一覧!$A$2:$M$6097,7,0),"")</f>
        <v/>
      </c>
      <c r="I5726" s="68" t="str">
        <f>IFERROR(VLOOKUP($B5726,APガラス性能一覧!$A$2:$M$6097,8,0),"")</f>
        <v/>
      </c>
      <c r="J5726" s="68" t="str">
        <f>IFERROR(VLOOKUP($B5726,APガラス性能一覧!$A$2:$M$6097,9,0),"")</f>
        <v/>
      </c>
      <c r="K5726" s="68" t="str">
        <f>IFERROR(VLOOKUP($B5726,APガラス性能一覧!$A$2:$M$6097,10,0),"")</f>
        <v/>
      </c>
      <c r="L5726" s="68" t="str">
        <f>IFERROR(VLOOKUP($B5726,APガラス性能一覧!$A$2:$M$6097,11,0),"")</f>
        <v/>
      </c>
      <c r="M5726" s="68" t="str">
        <f>IFERROR(VLOOKUP($B5726,APガラス性能一覧!$A$2:$M$6097,12,0),"")</f>
        <v/>
      </c>
      <c r="N5726" s="68" t="str">
        <f>IFERROR(VLOOKUP($B5726,APガラス性能一覧!$A$2:$M$6097,13,0),"")</f>
        <v/>
      </c>
    </row>
    <row r="5727" spans="2:14" x14ac:dyDescent="0.4">
      <c r="B5727" s="68" t="str">
        <f>IF($D$2="","",IF($E$2=0.65,IFERROR(IF(INDEX(APガラス性能一覧!A:A,MATCH(ROW(B5721),APガラス性能一覧!$O:$O,0))="","",INDEX(APガラス性能一覧!A:A,MATCH(ROW(B5721),APガラス性能一覧!$O:$O,0))),""),IFERROR(IF(INDEX(APガラス性能一覧!A:A,MATCH(ROW(B5721),APガラス性能一覧!$N:$N,0))="","",INDEX(APガラス性能一覧!A:A,MATCH(ROW(B5721),APガラス性能一覧!$N:$N,0))),"")))</f>
        <v/>
      </c>
      <c r="C5727" s="68" t="str">
        <f>IFERROR(VLOOKUP($B5727,APガラス性能一覧!$A$2:$M$6097,2,0),"")</f>
        <v/>
      </c>
      <c r="D5727" s="68" t="str">
        <f>IFERROR(VLOOKUP($B5727,APガラス性能一覧!$A$2:$M$6097,3,0),"")</f>
        <v/>
      </c>
      <c r="E5727" s="68" t="str">
        <f>IFERROR(VLOOKUP($B5727,APガラス性能一覧!$A$2:$M$6097,4,0),"")</f>
        <v/>
      </c>
      <c r="F5727" s="68" t="str">
        <f>IFERROR(VLOOKUP($B5727,APガラス性能一覧!$A$2:$M$6097,5,0),"")</f>
        <v/>
      </c>
      <c r="G5727" s="68" t="str">
        <f>IFERROR(VLOOKUP($B5727,APガラス性能一覧!$A$2:$M$6097,6,0),"")</f>
        <v/>
      </c>
      <c r="H5727" s="68" t="str">
        <f>IFERROR(VLOOKUP($B5727,APガラス性能一覧!$A$2:$M$6097,7,0),"")</f>
        <v/>
      </c>
      <c r="I5727" s="68" t="str">
        <f>IFERROR(VLOOKUP($B5727,APガラス性能一覧!$A$2:$M$6097,8,0),"")</f>
        <v/>
      </c>
      <c r="J5727" s="68" t="str">
        <f>IFERROR(VLOOKUP($B5727,APガラス性能一覧!$A$2:$M$6097,9,0),"")</f>
        <v/>
      </c>
      <c r="K5727" s="68" t="str">
        <f>IFERROR(VLOOKUP($B5727,APガラス性能一覧!$A$2:$M$6097,10,0),"")</f>
        <v/>
      </c>
      <c r="L5727" s="68" t="str">
        <f>IFERROR(VLOOKUP($B5727,APガラス性能一覧!$A$2:$M$6097,11,0),"")</f>
        <v/>
      </c>
      <c r="M5727" s="68" t="str">
        <f>IFERROR(VLOOKUP($B5727,APガラス性能一覧!$A$2:$M$6097,12,0),"")</f>
        <v/>
      </c>
      <c r="N5727" s="68" t="str">
        <f>IFERROR(VLOOKUP($B5727,APガラス性能一覧!$A$2:$M$6097,13,0),"")</f>
        <v/>
      </c>
    </row>
    <row r="5728" spans="2:14" x14ac:dyDescent="0.4">
      <c r="B5728" s="68" t="str">
        <f>IF($D$2="","",IF($E$2=0.65,IFERROR(IF(INDEX(APガラス性能一覧!A:A,MATCH(ROW(B5722),APガラス性能一覧!$O:$O,0))="","",INDEX(APガラス性能一覧!A:A,MATCH(ROW(B5722),APガラス性能一覧!$O:$O,0))),""),IFERROR(IF(INDEX(APガラス性能一覧!A:A,MATCH(ROW(B5722),APガラス性能一覧!$N:$N,0))="","",INDEX(APガラス性能一覧!A:A,MATCH(ROW(B5722),APガラス性能一覧!$N:$N,0))),"")))</f>
        <v/>
      </c>
      <c r="C5728" s="68" t="str">
        <f>IFERROR(VLOOKUP($B5728,APガラス性能一覧!$A$2:$M$6097,2,0),"")</f>
        <v/>
      </c>
      <c r="D5728" s="68" t="str">
        <f>IFERROR(VLOOKUP($B5728,APガラス性能一覧!$A$2:$M$6097,3,0),"")</f>
        <v/>
      </c>
      <c r="E5728" s="68" t="str">
        <f>IFERROR(VLOOKUP($B5728,APガラス性能一覧!$A$2:$M$6097,4,0),"")</f>
        <v/>
      </c>
      <c r="F5728" s="68" t="str">
        <f>IFERROR(VLOOKUP($B5728,APガラス性能一覧!$A$2:$M$6097,5,0),"")</f>
        <v/>
      </c>
      <c r="G5728" s="68" t="str">
        <f>IFERROR(VLOOKUP($B5728,APガラス性能一覧!$A$2:$M$6097,6,0),"")</f>
        <v/>
      </c>
      <c r="H5728" s="68" t="str">
        <f>IFERROR(VLOOKUP($B5728,APガラス性能一覧!$A$2:$M$6097,7,0),"")</f>
        <v/>
      </c>
      <c r="I5728" s="68" t="str">
        <f>IFERROR(VLOOKUP($B5728,APガラス性能一覧!$A$2:$M$6097,8,0),"")</f>
        <v/>
      </c>
      <c r="J5728" s="68" t="str">
        <f>IFERROR(VLOOKUP($B5728,APガラス性能一覧!$A$2:$M$6097,9,0),"")</f>
        <v/>
      </c>
      <c r="K5728" s="68" t="str">
        <f>IFERROR(VLOOKUP($B5728,APガラス性能一覧!$A$2:$M$6097,10,0),"")</f>
        <v/>
      </c>
      <c r="L5728" s="68" t="str">
        <f>IFERROR(VLOOKUP($B5728,APガラス性能一覧!$A$2:$M$6097,11,0),"")</f>
        <v/>
      </c>
      <c r="M5728" s="68" t="str">
        <f>IFERROR(VLOOKUP($B5728,APガラス性能一覧!$A$2:$M$6097,12,0),"")</f>
        <v/>
      </c>
      <c r="N5728" s="68" t="str">
        <f>IFERROR(VLOOKUP($B5728,APガラス性能一覧!$A$2:$M$6097,13,0),"")</f>
        <v/>
      </c>
    </row>
    <row r="5729" spans="2:14" x14ac:dyDescent="0.4">
      <c r="B5729" s="68" t="str">
        <f>IF($D$2="","",IF($E$2=0.65,IFERROR(IF(INDEX(APガラス性能一覧!A:A,MATCH(ROW(B5723),APガラス性能一覧!$O:$O,0))="","",INDEX(APガラス性能一覧!A:A,MATCH(ROW(B5723),APガラス性能一覧!$O:$O,0))),""),IFERROR(IF(INDEX(APガラス性能一覧!A:A,MATCH(ROW(B5723),APガラス性能一覧!$N:$N,0))="","",INDEX(APガラス性能一覧!A:A,MATCH(ROW(B5723),APガラス性能一覧!$N:$N,0))),"")))</f>
        <v/>
      </c>
      <c r="C5729" s="68" t="str">
        <f>IFERROR(VLOOKUP($B5729,APガラス性能一覧!$A$2:$M$6097,2,0),"")</f>
        <v/>
      </c>
      <c r="D5729" s="68" t="str">
        <f>IFERROR(VLOOKUP($B5729,APガラス性能一覧!$A$2:$M$6097,3,0),"")</f>
        <v/>
      </c>
      <c r="E5729" s="68" t="str">
        <f>IFERROR(VLOOKUP($B5729,APガラス性能一覧!$A$2:$M$6097,4,0),"")</f>
        <v/>
      </c>
      <c r="F5729" s="68" t="str">
        <f>IFERROR(VLOOKUP($B5729,APガラス性能一覧!$A$2:$M$6097,5,0),"")</f>
        <v/>
      </c>
      <c r="G5729" s="68" t="str">
        <f>IFERROR(VLOOKUP($B5729,APガラス性能一覧!$A$2:$M$6097,6,0),"")</f>
        <v/>
      </c>
      <c r="H5729" s="68" t="str">
        <f>IFERROR(VLOOKUP($B5729,APガラス性能一覧!$A$2:$M$6097,7,0),"")</f>
        <v/>
      </c>
      <c r="I5729" s="68" t="str">
        <f>IFERROR(VLOOKUP($B5729,APガラス性能一覧!$A$2:$M$6097,8,0),"")</f>
        <v/>
      </c>
      <c r="J5729" s="68" t="str">
        <f>IFERROR(VLOOKUP($B5729,APガラス性能一覧!$A$2:$M$6097,9,0),"")</f>
        <v/>
      </c>
      <c r="K5729" s="68" t="str">
        <f>IFERROR(VLOOKUP($B5729,APガラス性能一覧!$A$2:$M$6097,10,0),"")</f>
        <v/>
      </c>
      <c r="L5729" s="68" t="str">
        <f>IFERROR(VLOOKUP($B5729,APガラス性能一覧!$A$2:$M$6097,11,0),"")</f>
        <v/>
      </c>
      <c r="M5729" s="68" t="str">
        <f>IFERROR(VLOOKUP($B5729,APガラス性能一覧!$A$2:$M$6097,12,0),"")</f>
        <v/>
      </c>
      <c r="N5729" s="68" t="str">
        <f>IFERROR(VLOOKUP($B5729,APガラス性能一覧!$A$2:$M$6097,13,0),"")</f>
        <v/>
      </c>
    </row>
    <row r="5730" spans="2:14" x14ac:dyDescent="0.4">
      <c r="B5730" s="68" t="str">
        <f>IF($D$2="","",IF($E$2=0.65,IFERROR(IF(INDEX(APガラス性能一覧!A:A,MATCH(ROW(B5724),APガラス性能一覧!$O:$O,0))="","",INDEX(APガラス性能一覧!A:A,MATCH(ROW(B5724),APガラス性能一覧!$O:$O,0))),""),IFERROR(IF(INDEX(APガラス性能一覧!A:A,MATCH(ROW(B5724),APガラス性能一覧!$N:$N,0))="","",INDEX(APガラス性能一覧!A:A,MATCH(ROW(B5724),APガラス性能一覧!$N:$N,0))),"")))</f>
        <v/>
      </c>
      <c r="C5730" s="68" t="str">
        <f>IFERROR(VLOOKUP($B5730,APガラス性能一覧!$A$2:$M$6097,2,0),"")</f>
        <v/>
      </c>
      <c r="D5730" s="68" t="str">
        <f>IFERROR(VLOOKUP($B5730,APガラス性能一覧!$A$2:$M$6097,3,0),"")</f>
        <v/>
      </c>
      <c r="E5730" s="68" t="str">
        <f>IFERROR(VLOOKUP($B5730,APガラス性能一覧!$A$2:$M$6097,4,0),"")</f>
        <v/>
      </c>
      <c r="F5730" s="68" t="str">
        <f>IFERROR(VLOOKUP($B5730,APガラス性能一覧!$A$2:$M$6097,5,0),"")</f>
        <v/>
      </c>
      <c r="G5730" s="68" t="str">
        <f>IFERROR(VLOOKUP($B5730,APガラス性能一覧!$A$2:$M$6097,6,0),"")</f>
        <v/>
      </c>
      <c r="H5730" s="68" t="str">
        <f>IFERROR(VLOOKUP($B5730,APガラス性能一覧!$A$2:$M$6097,7,0),"")</f>
        <v/>
      </c>
      <c r="I5730" s="68" t="str">
        <f>IFERROR(VLOOKUP($B5730,APガラス性能一覧!$A$2:$M$6097,8,0),"")</f>
        <v/>
      </c>
      <c r="J5730" s="68" t="str">
        <f>IFERROR(VLOOKUP($B5730,APガラス性能一覧!$A$2:$M$6097,9,0),"")</f>
        <v/>
      </c>
      <c r="K5730" s="68" t="str">
        <f>IFERROR(VLOOKUP($B5730,APガラス性能一覧!$A$2:$M$6097,10,0),"")</f>
        <v/>
      </c>
      <c r="L5730" s="68" t="str">
        <f>IFERROR(VLOOKUP($B5730,APガラス性能一覧!$A$2:$M$6097,11,0),"")</f>
        <v/>
      </c>
      <c r="M5730" s="68" t="str">
        <f>IFERROR(VLOOKUP($B5730,APガラス性能一覧!$A$2:$M$6097,12,0),"")</f>
        <v/>
      </c>
      <c r="N5730" s="68" t="str">
        <f>IFERROR(VLOOKUP($B5730,APガラス性能一覧!$A$2:$M$6097,13,0),"")</f>
        <v/>
      </c>
    </row>
    <row r="5731" spans="2:14" x14ac:dyDescent="0.4">
      <c r="B5731" s="68" t="str">
        <f>IF($D$2="","",IF($E$2=0.65,IFERROR(IF(INDEX(APガラス性能一覧!A:A,MATCH(ROW(B5725),APガラス性能一覧!$O:$O,0))="","",INDEX(APガラス性能一覧!A:A,MATCH(ROW(B5725),APガラス性能一覧!$O:$O,0))),""),IFERROR(IF(INDEX(APガラス性能一覧!A:A,MATCH(ROW(B5725),APガラス性能一覧!$N:$N,0))="","",INDEX(APガラス性能一覧!A:A,MATCH(ROW(B5725),APガラス性能一覧!$N:$N,0))),"")))</f>
        <v/>
      </c>
      <c r="C5731" s="68" t="str">
        <f>IFERROR(VLOOKUP($B5731,APガラス性能一覧!$A$2:$M$6097,2,0),"")</f>
        <v/>
      </c>
      <c r="D5731" s="68" t="str">
        <f>IFERROR(VLOOKUP($B5731,APガラス性能一覧!$A$2:$M$6097,3,0),"")</f>
        <v/>
      </c>
      <c r="E5731" s="68" t="str">
        <f>IFERROR(VLOOKUP($B5731,APガラス性能一覧!$A$2:$M$6097,4,0),"")</f>
        <v/>
      </c>
      <c r="F5731" s="68" t="str">
        <f>IFERROR(VLOOKUP($B5731,APガラス性能一覧!$A$2:$M$6097,5,0),"")</f>
        <v/>
      </c>
      <c r="G5731" s="68" t="str">
        <f>IFERROR(VLOOKUP($B5731,APガラス性能一覧!$A$2:$M$6097,6,0),"")</f>
        <v/>
      </c>
      <c r="H5731" s="68" t="str">
        <f>IFERROR(VLOOKUP($B5731,APガラス性能一覧!$A$2:$M$6097,7,0),"")</f>
        <v/>
      </c>
      <c r="I5731" s="68" t="str">
        <f>IFERROR(VLOOKUP($B5731,APガラス性能一覧!$A$2:$M$6097,8,0),"")</f>
        <v/>
      </c>
      <c r="J5731" s="68" t="str">
        <f>IFERROR(VLOOKUP($B5731,APガラス性能一覧!$A$2:$M$6097,9,0),"")</f>
        <v/>
      </c>
      <c r="K5731" s="68" t="str">
        <f>IFERROR(VLOOKUP($B5731,APガラス性能一覧!$A$2:$M$6097,10,0),"")</f>
        <v/>
      </c>
      <c r="L5731" s="68" t="str">
        <f>IFERROR(VLOOKUP($B5731,APガラス性能一覧!$A$2:$M$6097,11,0),"")</f>
        <v/>
      </c>
      <c r="M5731" s="68" t="str">
        <f>IFERROR(VLOOKUP($B5731,APガラス性能一覧!$A$2:$M$6097,12,0),"")</f>
        <v/>
      </c>
      <c r="N5731" s="68" t="str">
        <f>IFERROR(VLOOKUP($B5731,APガラス性能一覧!$A$2:$M$6097,13,0),"")</f>
        <v/>
      </c>
    </row>
    <row r="5732" spans="2:14" x14ac:dyDescent="0.4">
      <c r="B5732" s="68" t="str">
        <f>IF($D$2="","",IF($E$2=0.65,IFERROR(IF(INDEX(APガラス性能一覧!A:A,MATCH(ROW(B5726),APガラス性能一覧!$O:$O,0))="","",INDEX(APガラス性能一覧!A:A,MATCH(ROW(B5726),APガラス性能一覧!$O:$O,0))),""),IFERROR(IF(INDEX(APガラス性能一覧!A:A,MATCH(ROW(B5726),APガラス性能一覧!$N:$N,0))="","",INDEX(APガラス性能一覧!A:A,MATCH(ROW(B5726),APガラス性能一覧!$N:$N,0))),"")))</f>
        <v/>
      </c>
      <c r="C5732" s="68" t="str">
        <f>IFERROR(VLOOKUP($B5732,APガラス性能一覧!$A$2:$M$6097,2,0),"")</f>
        <v/>
      </c>
      <c r="D5732" s="68" t="str">
        <f>IFERROR(VLOOKUP($B5732,APガラス性能一覧!$A$2:$M$6097,3,0),"")</f>
        <v/>
      </c>
      <c r="E5732" s="68" t="str">
        <f>IFERROR(VLOOKUP($B5732,APガラス性能一覧!$A$2:$M$6097,4,0),"")</f>
        <v/>
      </c>
      <c r="F5732" s="68" t="str">
        <f>IFERROR(VLOOKUP($B5732,APガラス性能一覧!$A$2:$M$6097,5,0),"")</f>
        <v/>
      </c>
      <c r="G5732" s="68" t="str">
        <f>IFERROR(VLOOKUP($B5732,APガラス性能一覧!$A$2:$M$6097,6,0),"")</f>
        <v/>
      </c>
      <c r="H5732" s="68" t="str">
        <f>IFERROR(VLOOKUP($B5732,APガラス性能一覧!$A$2:$M$6097,7,0),"")</f>
        <v/>
      </c>
      <c r="I5732" s="68" t="str">
        <f>IFERROR(VLOOKUP($B5732,APガラス性能一覧!$A$2:$M$6097,8,0),"")</f>
        <v/>
      </c>
      <c r="J5732" s="68" t="str">
        <f>IFERROR(VLOOKUP($B5732,APガラス性能一覧!$A$2:$M$6097,9,0),"")</f>
        <v/>
      </c>
      <c r="K5732" s="68" t="str">
        <f>IFERROR(VLOOKUP($B5732,APガラス性能一覧!$A$2:$M$6097,10,0),"")</f>
        <v/>
      </c>
      <c r="L5732" s="68" t="str">
        <f>IFERROR(VLOOKUP($B5732,APガラス性能一覧!$A$2:$M$6097,11,0),"")</f>
        <v/>
      </c>
      <c r="M5732" s="68" t="str">
        <f>IFERROR(VLOOKUP($B5732,APガラス性能一覧!$A$2:$M$6097,12,0),"")</f>
        <v/>
      </c>
      <c r="N5732" s="68" t="str">
        <f>IFERROR(VLOOKUP($B5732,APガラス性能一覧!$A$2:$M$6097,13,0),"")</f>
        <v/>
      </c>
    </row>
    <row r="5733" spans="2:14" x14ac:dyDescent="0.4">
      <c r="B5733" s="68" t="str">
        <f>IF($D$2="","",IF($E$2=0.65,IFERROR(IF(INDEX(APガラス性能一覧!A:A,MATCH(ROW(B5727),APガラス性能一覧!$O:$O,0))="","",INDEX(APガラス性能一覧!A:A,MATCH(ROW(B5727),APガラス性能一覧!$O:$O,0))),""),IFERROR(IF(INDEX(APガラス性能一覧!A:A,MATCH(ROW(B5727),APガラス性能一覧!$N:$N,0))="","",INDEX(APガラス性能一覧!A:A,MATCH(ROW(B5727),APガラス性能一覧!$N:$N,0))),"")))</f>
        <v/>
      </c>
      <c r="C5733" s="68" t="str">
        <f>IFERROR(VLOOKUP($B5733,APガラス性能一覧!$A$2:$M$6097,2,0),"")</f>
        <v/>
      </c>
      <c r="D5733" s="68" t="str">
        <f>IFERROR(VLOOKUP($B5733,APガラス性能一覧!$A$2:$M$6097,3,0),"")</f>
        <v/>
      </c>
      <c r="E5733" s="68" t="str">
        <f>IFERROR(VLOOKUP($B5733,APガラス性能一覧!$A$2:$M$6097,4,0),"")</f>
        <v/>
      </c>
      <c r="F5733" s="68" t="str">
        <f>IFERROR(VLOOKUP($B5733,APガラス性能一覧!$A$2:$M$6097,5,0),"")</f>
        <v/>
      </c>
      <c r="G5733" s="68" t="str">
        <f>IFERROR(VLOOKUP($B5733,APガラス性能一覧!$A$2:$M$6097,6,0),"")</f>
        <v/>
      </c>
      <c r="H5733" s="68" t="str">
        <f>IFERROR(VLOOKUP($B5733,APガラス性能一覧!$A$2:$M$6097,7,0),"")</f>
        <v/>
      </c>
      <c r="I5733" s="68" t="str">
        <f>IFERROR(VLOOKUP($B5733,APガラス性能一覧!$A$2:$M$6097,8,0),"")</f>
        <v/>
      </c>
      <c r="J5733" s="68" t="str">
        <f>IFERROR(VLOOKUP($B5733,APガラス性能一覧!$A$2:$M$6097,9,0),"")</f>
        <v/>
      </c>
      <c r="K5733" s="68" t="str">
        <f>IFERROR(VLOOKUP($B5733,APガラス性能一覧!$A$2:$M$6097,10,0),"")</f>
        <v/>
      </c>
      <c r="L5733" s="68" t="str">
        <f>IFERROR(VLOOKUP($B5733,APガラス性能一覧!$A$2:$M$6097,11,0),"")</f>
        <v/>
      </c>
      <c r="M5733" s="68" t="str">
        <f>IFERROR(VLOOKUP($B5733,APガラス性能一覧!$A$2:$M$6097,12,0),"")</f>
        <v/>
      </c>
      <c r="N5733" s="68" t="str">
        <f>IFERROR(VLOOKUP($B5733,APガラス性能一覧!$A$2:$M$6097,13,0),"")</f>
        <v/>
      </c>
    </row>
    <row r="5734" spans="2:14" x14ac:dyDescent="0.4">
      <c r="B5734" s="68" t="str">
        <f>IF($D$2="","",IF($E$2=0.65,IFERROR(IF(INDEX(APガラス性能一覧!A:A,MATCH(ROW(B5728),APガラス性能一覧!$O:$O,0))="","",INDEX(APガラス性能一覧!A:A,MATCH(ROW(B5728),APガラス性能一覧!$O:$O,0))),""),IFERROR(IF(INDEX(APガラス性能一覧!A:A,MATCH(ROW(B5728),APガラス性能一覧!$N:$N,0))="","",INDEX(APガラス性能一覧!A:A,MATCH(ROW(B5728),APガラス性能一覧!$N:$N,0))),"")))</f>
        <v/>
      </c>
      <c r="C5734" s="68" t="str">
        <f>IFERROR(VLOOKUP($B5734,APガラス性能一覧!$A$2:$M$6097,2,0),"")</f>
        <v/>
      </c>
      <c r="D5734" s="68" t="str">
        <f>IFERROR(VLOOKUP($B5734,APガラス性能一覧!$A$2:$M$6097,3,0),"")</f>
        <v/>
      </c>
      <c r="E5734" s="68" t="str">
        <f>IFERROR(VLOOKUP($B5734,APガラス性能一覧!$A$2:$M$6097,4,0),"")</f>
        <v/>
      </c>
      <c r="F5734" s="68" t="str">
        <f>IFERROR(VLOOKUP($B5734,APガラス性能一覧!$A$2:$M$6097,5,0),"")</f>
        <v/>
      </c>
      <c r="G5734" s="68" t="str">
        <f>IFERROR(VLOOKUP($B5734,APガラス性能一覧!$A$2:$M$6097,6,0),"")</f>
        <v/>
      </c>
      <c r="H5734" s="68" t="str">
        <f>IFERROR(VLOOKUP($B5734,APガラス性能一覧!$A$2:$M$6097,7,0),"")</f>
        <v/>
      </c>
      <c r="I5734" s="68" t="str">
        <f>IFERROR(VLOOKUP($B5734,APガラス性能一覧!$A$2:$M$6097,8,0),"")</f>
        <v/>
      </c>
      <c r="J5734" s="68" t="str">
        <f>IFERROR(VLOOKUP($B5734,APガラス性能一覧!$A$2:$M$6097,9,0),"")</f>
        <v/>
      </c>
      <c r="K5734" s="68" t="str">
        <f>IFERROR(VLOOKUP($B5734,APガラス性能一覧!$A$2:$M$6097,10,0),"")</f>
        <v/>
      </c>
      <c r="L5734" s="68" t="str">
        <f>IFERROR(VLOOKUP($B5734,APガラス性能一覧!$A$2:$M$6097,11,0),"")</f>
        <v/>
      </c>
      <c r="M5734" s="68" t="str">
        <f>IFERROR(VLOOKUP($B5734,APガラス性能一覧!$A$2:$M$6097,12,0),"")</f>
        <v/>
      </c>
      <c r="N5734" s="68" t="str">
        <f>IFERROR(VLOOKUP($B5734,APガラス性能一覧!$A$2:$M$6097,13,0),"")</f>
        <v/>
      </c>
    </row>
    <row r="5735" spans="2:14" x14ac:dyDescent="0.4">
      <c r="B5735" s="68" t="str">
        <f>IF($D$2="","",IF($E$2=0.65,IFERROR(IF(INDEX(APガラス性能一覧!A:A,MATCH(ROW(B5729),APガラス性能一覧!$O:$O,0))="","",INDEX(APガラス性能一覧!A:A,MATCH(ROW(B5729),APガラス性能一覧!$O:$O,0))),""),IFERROR(IF(INDEX(APガラス性能一覧!A:A,MATCH(ROW(B5729),APガラス性能一覧!$N:$N,0))="","",INDEX(APガラス性能一覧!A:A,MATCH(ROW(B5729),APガラス性能一覧!$N:$N,0))),"")))</f>
        <v/>
      </c>
      <c r="C5735" s="68" t="str">
        <f>IFERROR(VLOOKUP($B5735,APガラス性能一覧!$A$2:$M$6097,2,0),"")</f>
        <v/>
      </c>
      <c r="D5735" s="68" t="str">
        <f>IFERROR(VLOOKUP($B5735,APガラス性能一覧!$A$2:$M$6097,3,0),"")</f>
        <v/>
      </c>
      <c r="E5735" s="68" t="str">
        <f>IFERROR(VLOOKUP($B5735,APガラス性能一覧!$A$2:$M$6097,4,0),"")</f>
        <v/>
      </c>
      <c r="F5735" s="68" t="str">
        <f>IFERROR(VLOOKUP($B5735,APガラス性能一覧!$A$2:$M$6097,5,0),"")</f>
        <v/>
      </c>
      <c r="G5735" s="68" t="str">
        <f>IFERROR(VLOOKUP($B5735,APガラス性能一覧!$A$2:$M$6097,6,0),"")</f>
        <v/>
      </c>
      <c r="H5735" s="68" t="str">
        <f>IFERROR(VLOOKUP($B5735,APガラス性能一覧!$A$2:$M$6097,7,0),"")</f>
        <v/>
      </c>
      <c r="I5735" s="68" t="str">
        <f>IFERROR(VLOOKUP($B5735,APガラス性能一覧!$A$2:$M$6097,8,0),"")</f>
        <v/>
      </c>
      <c r="J5735" s="68" t="str">
        <f>IFERROR(VLOOKUP($B5735,APガラス性能一覧!$A$2:$M$6097,9,0),"")</f>
        <v/>
      </c>
      <c r="K5735" s="68" t="str">
        <f>IFERROR(VLOOKUP($B5735,APガラス性能一覧!$A$2:$M$6097,10,0),"")</f>
        <v/>
      </c>
      <c r="L5735" s="68" t="str">
        <f>IFERROR(VLOOKUP($B5735,APガラス性能一覧!$A$2:$M$6097,11,0),"")</f>
        <v/>
      </c>
      <c r="M5735" s="68" t="str">
        <f>IFERROR(VLOOKUP($B5735,APガラス性能一覧!$A$2:$M$6097,12,0),"")</f>
        <v/>
      </c>
      <c r="N5735" s="68" t="str">
        <f>IFERROR(VLOOKUP($B5735,APガラス性能一覧!$A$2:$M$6097,13,0),"")</f>
        <v/>
      </c>
    </row>
    <row r="5736" spans="2:14" x14ac:dyDescent="0.4">
      <c r="B5736" s="68" t="str">
        <f>IF($D$2="","",IF($E$2=0.65,IFERROR(IF(INDEX(APガラス性能一覧!A:A,MATCH(ROW(B5730),APガラス性能一覧!$O:$O,0))="","",INDEX(APガラス性能一覧!A:A,MATCH(ROW(B5730),APガラス性能一覧!$O:$O,0))),""),IFERROR(IF(INDEX(APガラス性能一覧!A:A,MATCH(ROW(B5730),APガラス性能一覧!$N:$N,0))="","",INDEX(APガラス性能一覧!A:A,MATCH(ROW(B5730),APガラス性能一覧!$N:$N,0))),"")))</f>
        <v/>
      </c>
      <c r="C5736" s="68" t="str">
        <f>IFERROR(VLOOKUP($B5736,APガラス性能一覧!$A$2:$M$6097,2,0),"")</f>
        <v/>
      </c>
      <c r="D5736" s="68" t="str">
        <f>IFERROR(VLOOKUP($B5736,APガラス性能一覧!$A$2:$M$6097,3,0),"")</f>
        <v/>
      </c>
      <c r="E5736" s="68" t="str">
        <f>IFERROR(VLOOKUP($B5736,APガラス性能一覧!$A$2:$M$6097,4,0),"")</f>
        <v/>
      </c>
      <c r="F5736" s="68" t="str">
        <f>IFERROR(VLOOKUP($B5736,APガラス性能一覧!$A$2:$M$6097,5,0),"")</f>
        <v/>
      </c>
      <c r="G5736" s="68" t="str">
        <f>IFERROR(VLOOKUP($B5736,APガラス性能一覧!$A$2:$M$6097,6,0),"")</f>
        <v/>
      </c>
      <c r="H5736" s="68" t="str">
        <f>IFERROR(VLOOKUP($B5736,APガラス性能一覧!$A$2:$M$6097,7,0),"")</f>
        <v/>
      </c>
      <c r="I5736" s="68" t="str">
        <f>IFERROR(VLOOKUP($B5736,APガラス性能一覧!$A$2:$M$6097,8,0),"")</f>
        <v/>
      </c>
      <c r="J5736" s="68" t="str">
        <f>IFERROR(VLOOKUP($B5736,APガラス性能一覧!$A$2:$M$6097,9,0),"")</f>
        <v/>
      </c>
      <c r="K5736" s="68" t="str">
        <f>IFERROR(VLOOKUP($B5736,APガラス性能一覧!$A$2:$M$6097,10,0),"")</f>
        <v/>
      </c>
      <c r="L5736" s="68" t="str">
        <f>IFERROR(VLOOKUP($B5736,APガラス性能一覧!$A$2:$M$6097,11,0),"")</f>
        <v/>
      </c>
      <c r="M5736" s="68" t="str">
        <f>IFERROR(VLOOKUP($B5736,APガラス性能一覧!$A$2:$M$6097,12,0),"")</f>
        <v/>
      </c>
      <c r="N5736" s="68" t="str">
        <f>IFERROR(VLOOKUP($B5736,APガラス性能一覧!$A$2:$M$6097,13,0),"")</f>
        <v/>
      </c>
    </row>
    <row r="5737" spans="2:14" x14ac:dyDescent="0.4">
      <c r="B5737" s="68" t="str">
        <f>IF($D$2="","",IF($E$2=0.65,IFERROR(IF(INDEX(APガラス性能一覧!A:A,MATCH(ROW(B5731),APガラス性能一覧!$O:$O,0))="","",INDEX(APガラス性能一覧!A:A,MATCH(ROW(B5731),APガラス性能一覧!$O:$O,0))),""),IFERROR(IF(INDEX(APガラス性能一覧!A:A,MATCH(ROW(B5731),APガラス性能一覧!$N:$N,0))="","",INDEX(APガラス性能一覧!A:A,MATCH(ROW(B5731),APガラス性能一覧!$N:$N,0))),"")))</f>
        <v/>
      </c>
      <c r="C5737" s="68" t="str">
        <f>IFERROR(VLOOKUP($B5737,APガラス性能一覧!$A$2:$M$6097,2,0),"")</f>
        <v/>
      </c>
      <c r="D5737" s="68" t="str">
        <f>IFERROR(VLOOKUP($B5737,APガラス性能一覧!$A$2:$M$6097,3,0),"")</f>
        <v/>
      </c>
      <c r="E5737" s="68" t="str">
        <f>IFERROR(VLOOKUP($B5737,APガラス性能一覧!$A$2:$M$6097,4,0),"")</f>
        <v/>
      </c>
      <c r="F5737" s="68" t="str">
        <f>IFERROR(VLOOKUP($B5737,APガラス性能一覧!$A$2:$M$6097,5,0),"")</f>
        <v/>
      </c>
      <c r="G5737" s="68" t="str">
        <f>IFERROR(VLOOKUP($B5737,APガラス性能一覧!$A$2:$M$6097,6,0),"")</f>
        <v/>
      </c>
      <c r="H5737" s="68" t="str">
        <f>IFERROR(VLOOKUP($B5737,APガラス性能一覧!$A$2:$M$6097,7,0),"")</f>
        <v/>
      </c>
      <c r="I5737" s="68" t="str">
        <f>IFERROR(VLOOKUP($B5737,APガラス性能一覧!$A$2:$M$6097,8,0),"")</f>
        <v/>
      </c>
      <c r="J5737" s="68" t="str">
        <f>IFERROR(VLOOKUP($B5737,APガラス性能一覧!$A$2:$M$6097,9,0),"")</f>
        <v/>
      </c>
      <c r="K5737" s="68" t="str">
        <f>IFERROR(VLOOKUP($B5737,APガラス性能一覧!$A$2:$M$6097,10,0),"")</f>
        <v/>
      </c>
      <c r="L5737" s="68" t="str">
        <f>IFERROR(VLOOKUP($B5737,APガラス性能一覧!$A$2:$M$6097,11,0),"")</f>
        <v/>
      </c>
      <c r="M5737" s="68" t="str">
        <f>IFERROR(VLOOKUP($B5737,APガラス性能一覧!$A$2:$M$6097,12,0),"")</f>
        <v/>
      </c>
      <c r="N5737" s="68" t="str">
        <f>IFERROR(VLOOKUP($B5737,APガラス性能一覧!$A$2:$M$6097,13,0),"")</f>
        <v/>
      </c>
    </row>
    <row r="5738" spans="2:14" x14ac:dyDescent="0.4">
      <c r="B5738" s="68" t="str">
        <f>IF($D$2="","",IF($E$2=0.65,IFERROR(IF(INDEX(APガラス性能一覧!A:A,MATCH(ROW(B5732),APガラス性能一覧!$O:$O,0))="","",INDEX(APガラス性能一覧!A:A,MATCH(ROW(B5732),APガラス性能一覧!$O:$O,0))),""),IFERROR(IF(INDEX(APガラス性能一覧!A:A,MATCH(ROW(B5732),APガラス性能一覧!$N:$N,0))="","",INDEX(APガラス性能一覧!A:A,MATCH(ROW(B5732),APガラス性能一覧!$N:$N,0))),"")))</f>
        <v/>
      </c>
      <c r="C5738" s="68" t="str">
        <f>IFERROR(VLOOKUP($B5738,APガラス性能一覧!$A$2:$M$6097,2,0),"")</f>
        <v/>
      </c>
      <c r="D5738" s="68" t="str">
        <f>IFERROR(VLOOKUP($B5738,APガラス性能一覧!$A$2:$M$6097,3,0),"")</f>
        <v/>
      </c>
      <c r="E5738" s="68" t="str">
        <f>IFERROR(VLOOKUP($B5738,APガラス性能一覧!$A$2:$M$6097,4,0),"")</f>
        <v/>
      </c>
      <c r="F5738" s="68" t="str">
        <f>IFERROR(VLOOKUP($B5738,APガラス性能一覧!$A$2:$M$6097,5,0),"")</f>
        <v/>
      </c>
      <c r="G5738" s="68" t="str">
        <f>IFERROR(VLOOKUP($B5738,APガラス性能一覧!$A$2:$M$6097,6,0),"")</f>
        <v/>
      </c>
      <c r="H5738" s="68" t="str">
        <f>IFERROR(VLOOKUP($B5738,APガラス性能一覧!$A$2:$M$6097,7,0),"")</f>
        <v/>
      </c>
      <c r="I5738" s="68" t="str">
        <f>IFERROR(VLOOKUP($B5738,APガラス性能一覧!$A$2:$M$6097,8,0),"")</f>
        <v/>
      </c>
      <c r="J5738" s="68" t="str">
        <f>IFERROR(VLOOKUP($B5738,APガラス性能一覧!$A$2:$M$6097,9,0),"")</f>
        <v/>
      </c>
      <c r="K5738" s="68" t="str">
        <f>IFERROR(VLOOKUP($B5738,APガラス性能一覧!$A$2:$M$6097,10,0),"")</f>
        <v/>
      </c>
      <c r="L5738" s="68" t="str">
        <f>IFERROR(VLOOKUP($B5738,APガラス性能一覧!$A$2:$M$6097,11,0),"")</f>
        <v/>
      </c>
      <c r="M5738" s="68" t="str">
        <f>IFERROR(VLOOKUP($B5738,APガラス性能一覧!$A$2:$M$6097,12,0),"")</f>
        <v/>
      </c>
      <c r="N5738" s="68" t="str">
        <f>IFERROR(VLOOKUP($B5738,APガラス性能一覧!$A$2:$M$6097,13,0),"")</f>
        <v/>
      </c>
    </row>
    <row r="5739" spans="2:14" x14ac:dyDescent="0.4">
      <c r="B5739" s="68" t="str">
        <f>IF($D$2="","",IF($E$2=0.65,IFERROR(IF(INDEX(APガラス性能一覧!A:A,MATCH(ROW(B5733),APガラス性能一覧!$O:$O,0))="","",INDEX(APガラス性能一覧!A:A,MATCH(ROW(B5733),APガラス性能一覧!$O:$O,0))),""),IFERROR(IF(INDEX(APガラス性能一覧!A:A,MATCH(ROW(B5733),APガラス性能一覧!$N:$N,0))="","",INDEX(APガラス性能一覧!A:A,MATCH(ROW(B5733),APガラス性能一覧!$N:$N,0))),"")))</f>
        <v/>
      </c>
      <c r="C5739" s="68" t="str">
        <f>IFERROR(VLOOKUP($B5739,APガラス性能一覧!$A$2:$M$6097,2,0),"")</f>
        <v/>
      </c>
      <c r="D5739" s="68" t="str">
        <f>IFERROR(VLOOKUP($B5739,APガラス性能一覧!$A$2:$M$6097,3,0),"")</f>
        <v/>
      </c>
      <c r="E5739" s="68" t="str">
        <f>IFERROR(VLOOKUP($B5739,APガラス性能一覧!$A$2:$M$6097,4,0),"")</f>
        <v/>
      </c>
      <c r="F5739" s="68" t="str">
        <f>IFERROR(VLOOKUP($B5739,APガラス性能一覧!$A$2:$M$6097,5,0),"")</f>
        <v/>
      </c>
      <c r="G5739" s="68" t="str">
        <f>IFERROR(VLOOKUP($B5739,APガラス性能一覧!$A$2:$M$6097,6,0),"")</f>
        <v/>
      </c>
      <c r="H5739" s="68" t="str">
        <f>IFERROR(VLOOKUP($B5739,APガラス性能一覧!$A$2:$M$6097,7,0),"")</f>
        <v/>
      </c>
      <c r="I5739" s="68" t="str">
        <f>IFERROR(VLOOKUP($B5739,APガラス性能一覧!$A$2:$M$6097,8,0),"")</f>
        <v/>
      </c>
      <c r="J5739" s="68" t="str">
        <f>IFERROR(VLOOKUP($B5739,APガラス性能一覧!$A$2:$M$6097,9,0),"")</f>
        <v/>
      </c>
      <c r="K5739" s="68" t="str">
        <f>IFERROR(VLOOKUP($B5739,APガラス性能一覧!$A$2:$M$6097,10,0),"")</f>
        <v/>
      </c>
      <c r="L5739" s="68" t="str">
        <f>IFERROR(VLOOKUP($B5739,APガラス性能一覧!$A$2:$M$6097,11,0),"")</f>
        <v/>
      </c>
      <c r="M5739" s="68" t="str">
        <f>IFERROR(VLOOKUP($B5739,APガラス性能一覧!$A$2:$M$6097,12,0),"")</f>
        <v/>
      </c>
      <c r="N5739" s="68" t="str">
        <f>IFERROR(VLOOKUP($B5739,APガラス性能一覧!$A$2:$M$6097,13,0),"")</f>
        <v/>
      </c>
    </row>
    <row r="5740" spans="2:14" x14ac:dyDescent="0.4">
      <c r="B5740" s="68" t="str">
        <f>IF($D$2="","",IF($E$2=0.65,IFERROR(IF(INDEX(APガラス性能一覧!A:A,MATCH(ROW(B5734),APガラス性能一覧!$O:$O,0))="","",INDEX(APガラス性能一覧!A:A,MATCH(ROW(B5734),APガラス性能一覧!$O:$O,0))),""),IFERROR(IF(INDEX(APガラス性能一覧!A:A,MATCH(ROW(B5734),APガラス性能一覧!$N:$N,0))="","",INDEX(APガラス性能一覧!A:A,MATCH(ROW(B5734),APガラス性能一覧!$N:$N,0))),"")))</f>
        <v/>
      </c>
      <c r="C5740" s="68" t="str">
        <f>IFERROR(VLOOKUP($B5740,APガラス性能一覧!$A$2:$M$6097,2,0),"")</f>
        <v/>
      </c>
      <c r="D5740" s="68" t="str">
        <f>IFERROR(VLOOKUP($B5740,APガラス性能一覧!$A$2:$M$6097,3,0),"")</f>
        <v/>
      </c>
      <c r="E5740" s="68" t="str">
        <f>IFERROR(VLOOKUP($B5740,APガラス性能一覧!$A$2:$M$6097,4,0),"")</f>
        <v/>
      </c>
      <c r="F5740" s="68" t="str">
        <f>IFERROR(VLOOKUP($B5740,APガラス性能一覧!$A$2:$M$6097,5,0),"")</f>
        <v/>
      </c>
      <c r="G5740" s="68" t="str">
        <f>IFERROR(VLOOKUP($B5740,APガラス性能一覧!$A$2:$M$6097,6,0),"")</f>
        <v/>
      </c>
      <c r="H5740" s="68" t="str">
        <f>IFERROR(VLOOKUP($B5740,APガラス性能一覧!$A$2:$M$6097,7,0),"")</f>
        <v/>
      </c>
      <c r="I5740" s="68" t="str">
        <f>IFERROR(VLOOKUP($B5740,APガラス性能一覧!$A$2:$M$6097,8,0),"")</f>
        <v/>
      </c>
      <c r="J5740" s="68" t="str">
        <f>IFERROR(VLOOKUP($B5740,APガラス性能一覧!$A$2:$M$6097,9,0),"")</f>
        <v/>
      </c>
      <c r="K5740" s="68" t="str">
        <f>IFERROR(VLOOKUP($B5740,APガラス性能一覧!$A$2:$M$6097,10,0),"")</f>
        <v/>
      </c>
      <c r="L5740" s="68" t="str">
        <f>IFERROR(VLOOKUP($B5740,APガラス性能一覧!$A$2:$M$6097,11,0),"")</f>
        <v/>
      </c>
      <c r="M5740" s="68" t="str">
        <f>IFERROR(VLOOKUP($B5740,APガラス性能一覧!$A$2:$M$6097,12,0),"")</f>
        <v/>
      </c>
      <c r="N5740" s="68" t="str">
        <f>IFERROR(VLOOKUP($B5740,APガラス性能一覧!$A$2:$M$6097,13,0),"")</f>
        <v/>
      </c>
    </row>
    <row r="5741" spans="2:14" x14ac:dyDescent="0.4">
      <c r="B5741" s="68" t="str">
        <f>IF($D$2="","",IF($E$2=0.65,IFERROR(IF(INDEX(APガラス性能一覧!A:A,MATCH(ROW(B5735),APガラス性能一覧!$O:$O,0))="","",INDEX(APガラス性能一覧!A:A,MATCH(ROW(B5735),APガラス性能一覧!$O:$O,0))),""),IFERROR(IF(INDEX(APガラス性能一覧!A:A,MATCH(ROW(B5735),APガラス性能一覧!$N:$N,0))="","",INDEX(APガラス性能一覧!A:A,MATCH(ROW(B5735),APガラス性能一覧!$N:$N,0))),"")))</f>
        <v/>
      </c>
      <c r="C5741" s="68" t="str">
        <f>IFERROR(VLOOKUP($B5741,APガラス性能一覧!$A$2:$M$6097,2,0),"")</f>
        <v/>
      </c>
      <c r="D5741" s="68" t="str">
        <f>IFERROR(VLOOKUP($B5741,APガラス性能一覧!$A$2:$M$6097,3,0),"")</f>
        <v/>
      </c>
      <c r="E5741" s="68" t="str">
        <f>IFERROR(VLOOKUP($B5741,APガラス性能一覧!$A$2:$M$6097,4,0),"")</f>
        <v/>
      </c>
      <c r="F5741" s="68" t="str">
        <f>IFERROR(VLOOKUP($B5741,APガラス性能一覧!$A$2:$M$6097,5,0),"")</f>
        <v/>
      </c>
      <c r="G5741" s="68" t="str">
        <f>IFERROR(VLOOKUP($B5741,APガラス性能一覧!$A$2:$M$6097,6,0),"")</f>
        <v/>
      </c>
      <c r="H5741" s="68" t="str">
        <f>IFERROR(VLOOKUP($B5741,APガラス性能一覧!$A$2:$M$6097,7,0),"")</f>
        <v/>
      </c>
      <c r="I5741" s="68" t="str">
        <f>IFERROR(VLOOKUP($B5741,APガラス性能一覧!$A$2:$M$6097,8,0),"")</f>
        <v/>
      </c>
      <c r="J5741" s="68" t="str">
        <f>IFERROR(VLOOKUP($B5741,APガラス性能一覧!$A$2:$M$6097,9,0),"")</f>
        <v/>
      </c>
      <c r="K5741" s="68" t="str">
        <f>IFERROR(VLOOKUP($B5741,APガラス性能一覧!$A$2:$M$6097,10,0),"")</f>
        <v/>
      </c>
      <c r="L5741" s="68" t="str">
        <f>IFERROR(VLOOKUP($B5741,APガラス性能一覧!$A$2:$M$6097,11,0),"")</f>
        <v/>
      </c>
      <c r="M5741" s="68" t="str">
        <f>IFERROR(VLOOKUP($B5741,APガラス性能一覧!$A$2:$M$6097,12,0),"")</f>
        <v/>
      </c>
      <c r="N5741" s="68" t="str">
        <f>IFERROR(VLOOKUP($B5741,APガラス性能一覧!$A$2:$M$6097,13,0),"")</f>
        <v/>
      </c>
    </row>
    <row r="5742" spans="2:14" x14ac:dyDescent="0.4">
      <c r="B5742" s="68" t="str">
        <f>IF($D$2="","",IF($E$2=0.65,IFERROR(IF(INDEX(APガラス性能一覧!A:A,MATCH(ROW(B5736),APガラス性能一覧!$O:$O,0))="","",INDEX(APガラス性能一覧!A:A,MATCH(ROW(B5736),APガラス性能一覧!$O:$O,0))),""),IFERROR(IF(INDEX(APガラス性能一覧!A:A,MATCH(ROW(B5736),APガラス性能一覧!$N:$N,0))="","",INDEX(APガラス性能一覧!A:A,MATCH(ROW(B5736),APガラス性能一覧!$N:$N,0))),"")))</f>
        <v/>
      </c>
      <c r="C5742" s="68" t="str">
        <f>IFERROR(VLOOKUP($B5742,APガラス性能一覧!$A$2:$M$6097,2,0),"")</f>
        <v/>
      </c>
      <c r="D5742" s="68" t="str">
        <f>IFERROR(VLOOKUP($B5742,APガラス性能一覧!$A$2:$M$6097,3,0),"")</f>
        <v/>
      </c>
      <c r="E5742" s="68" t="str">
        <f>IFERROR(VLOOKUP($B5742,APガラス性能一覧!$A$2:$M$6097,4,0),"")</f>
        <v/>
      </c>
      <c r="F5742" s="68" t="str">
        <f>IFERROR(VLOOKUP($B5742,APガラス性能一覧!$A$2:$M$6097,5,0),"")</f>
        <v/>
      </c>
      <c r="G5742" s="68" t="str">
        <f>IFERROR(VLOOKUP($B5742,APガラス性能一覧!$A$2:$M$6097,6,0),"")</f>
        <v/>
      </c>
      <c r="H5742" s="68" t="str">
        <f>IFERROR(VLOOKUP($B5742,APガラス性能一覧!$A$2:$M$6097,7,0),"")</f>
        <v/>
      </c>
      <c r="I5742" s="68" t="str">
        <f>IFERROR(VLOOKUP($B5742,APガラス性能一覧!$A$2:$M$6097,8,0),"")</f>
        <v/>
      </c>
      <c r="J5742" s="68" t="str">
        <f>IFERROR(VLOOKUP($B5742,APガラス性能一覧!$A$2:$M$6097,9,0),"")</f>
        <v/>
      </c>
      <c r="K5742" s="68" t="str">
        <f>IFERROR(VLOOKUP($B5742,APガラス性能一覧!$A$2:$M$6097,10,0),"")</f>
        <v/>
      </c>
      <c r="L5742" s="68" t="str">
        <f>IFERROR(VLOOKUP($B5742,APガラス性能一覧!$A$2:$M$6097,11,0),"")</f>
        <v/>
      </c>
      <c r="M5742" s="68" t="str">
        <f>IFERROR(VLOOKUP($B5742,APガラス性能一覧!$A$2:$M$6097,12,0),"")</f>
        <v/>
      </c>
      <c r="N5742" s="68" t="str">
        <f>IFERROR(VLOOKUP($B5742,APガラス性能一覧!$A$2:$M$6097,13,0),"")</f>
        <v/>
      </c>
    </row>
    <row r="5743" spans="2:14" x14ac:dyDescent="0.4">
      <c r="B5743" s="68" t="str">
        <f>IF($D$2="","",IF($E$2=0.65,IFERROR(IF(INDEX(APガラス性能一覧!A:A,MATCH(ROW(B5737),APガラス性能一覧!$O:$O,0))="","",INDEX(APガラス性能一覧!A:A,MATCH(ROW(B5737),APガラス性能一覧!$O:$O,0))),""),IFERROR(IF(INDEX(APガラス性能一覧!A:A,MATCH(ROW(B5737),APガラス性能一覧!$N:$N,0))="","",INDEX(APガラス性能一覧!A:A,MATCH(ROW(B5737),APガラス性能一覧!$N:$N,0))),"")))</f>
        <v/>
      </c>
      <c r="C5743" s="68" t="str">
        <f>IFERROR(VLOOKUP($B5743,APガラス性能一覧!$A$2:$M$6097,2,0),"")</f>
        <v/>
      </c>
      <c r="D5743" s="68" t="str">
        <f>IFERROR(VLOOKUP($B5743,APガラス性能一覧!$A$2:$M$6097,3,0),"")</f>
        <v/>
      </c>
      <c r="E5743" s="68" t="str">
        <f>IFERROR(VLOOKUP($B5743,APガラス性能一覧!$A$2:$M$6097,4,0),"")</f>
        <v/>
      </c>
      <c r="F5743" s="68" t="str">
        <f>IFERROR(VLOOKUP($B5743,APガラス性能一覧!$A$2:$M$6097,5,0),"")</f>
        <v/>
      </c>
      <c r="G5743" s="68" t="str">
        <f>IFERROR(VLOOKUP($B5743,APガラス性能一覧!$A$2:$M$6097,6,0),"")</f>
        <v/>
      </c>
      <c r="H5743" s="68" t="str">
        <f>IFERROR(VLOOKUP($B5743,APガラス性能一覧!$A$2:$M$6097,7,0),"")</f>
        <v/>
      </c>
      <c r="I5743" s="68" t="str">
        <f>IFERROR(VLOOKUP($B5743,APガラス性能一覧!$A$2:$M$6097,8,0),"")</f>
        <v/>
      </c>
      <c r="J5743" s="68" t="str">
        <f>IFERROR(VLOOKUP($B5743,APガラス性能一覧!$A$2:$M$6097,9,0),"")</f>
        <v/>
      </c>
      <c r="K5743" s="68" t="str">
        <f>IFERROR(VLOOKUP($B5743,APガラス性能一覧!$A$2:$M$6097,10,0),"")</f>
        <v/>
      </c>
      <c r="L5743" s="68" t="str">
        <f>IFERROR(VLOOKUP($B5743,APガラス性能一覧!$A$2:$M$6097,11,0),"")</f>
        <v/>
      </c>
      <c r="M5743" s="68" t="str">
        <f>IFERROR(VLOOKUP($B5743,APガラス性能一覧!$A$2:$M$6097,12,0),"")</f>
        <v/>
      </c>
      <c r="N5743" s="68" t="str">
        <f>IFERROR(VLOOKUP($B5743,APガラス性能一覧!$A$2:$M$6097,13,0),"")</f>
        <v/>
      </c>
    </row>
    <row r="5744" spans="2:14" x14ac:dyDescent="0.4">
      <c r="B5744" s="68" t="str">
        <f>IF($D$2="","",IF($E$2=0.65,IFERROR(IF(INDEX(APガラス性能一覧!A:A,MATCH(ROW(B5738),APガラス性能一覧!$O:$O,0))="","",INDEX(APガラス性能一覧!A:A,MATCH(ROW(B5738),APガラス性能一覧!$O:$O,0))),""),IFERROR(IF(INDEX(APガラス性能一覧!A:A,MATCH(ROW(B5738),APガラス性能一覧!$N:$N,0))="","",INDEX(APガラス性能一覧!A:A,MATCH(ROW(B5738),APガラス性能一覧!$N:$N,0))),"")))</f>
        <v/>
      </c>
      <c r="C5744" s="68" t="str">
        <f>IFERROR(VLOOKUP($B5744,APガラス性能一覧!$A$2:$M$6097,2,0),"")</f>
        <v/>
      </c>
      <c r="D5744" s="68" t="str">
        <f>IFERROR(VLOOKUP($B5744,APガラス性能一覧!$A$2:$M$6097,3,0),"")</f>
        <v/>
      </c>
      <c r="E5744" s="68" t="str">
        <f>IFERROR(VLOOKUP($B5744,APガラス性能一覧!$A$2:$M$6097,4,0),"")</f>
        <v/>
      </c>
      <c r="F5744" s="68" t="str">
        <f>IFERROR(VLOOKUP($B5744,APガラス性能一覧!$A$2:$M$6097,5,0),"")</f>
        <v/>
      </c>
      <c r="G5744" s="68" t="str">
        <f>IFERROR(VLOOKUP($B5744,APガラス性能一覧!$A$2:$M$6097,6,0),"")</f>
        <v/>
      </c>
      <c r="H5744" s="68" t="str">
        <f>IFERROR(VLOOKUP($B5744,APガラス性能一覧!$A$2:$M$6097,7,0),"")</f>
        <v/>
      </c>
      <c r="I5744" s="68" t="str">
        <f>IFERROR(VLOOKUP($B5744,APガラス性能一覧!$A$2:$M$6097,8,0),"")</f>
        <v/>
      </c>
      <c r="J5744" s="68" t="str">
        <f>IFERROR(VLOOKUP($B5744,APガラス性能一覧!$A$2:$M$6097,9,0),"")</f>
        <v/>
      </c>
      <c r="K5744" s="68" t="str">
        <f>IFERROR(VLOOKUP($B5744,APガラス性能一覧!$A$2:$M$6097,10,0),"")</f>
        <v/>
      </c>
      <c r="L5744" s="68" t="str">
        <f>IFERROR(VLOOKUP($B5744,APガラス性能一覧!$A$2:$M$6097,11,0),"")</f>
        <v/>
      </c>
      <c r="M5744" s="68" t="str">
        <f>IFERROR(VLOOKUP($B5744,APガラス性能一覧!$A$2:$M$6097,12,0),"")</f>
        <v/>
      </c>
      <c r="N5744" s="68" t="str">
        <f>IFERROR(VLOOKUP($B5744,APガラス性能一覧!$A$2:$M$6097,13,0),"")</f>
        <v/>
      </c>
    </row>
    <row r="5745" spans="2:14" x14ac:dyDescent="0.4">
      <c r="B5745" s="68" t="str">
        <f>IF($D$2="","",IF($E$2=0.65,IFERROR(IF(INDEX(APガラス性能一覧!A:A,MATCH(ROW(B5739),APガラス性能一覧!$O:$O,0))="","",INDEX(APガラス性能一覧!A:A,MATCH(ROW(B5739),APガラス性能一覧!$O:$O,0))),""),IFERROR(IF(INDEX(APガラス性能一覧!A:A,MATCH(ROW(B5739),APガラス性能一覧!$N:$N,0))="","",INDEX(APガラス性能一覧!A:A,MATCH(ROW(B5739),APガラス性能一覧!$N:$N,0))),"")))</f>
        <v/>
      </c>
      <c r="C5745" s="68" t="str">
        <f>IFERROR(VLOOKUP($B5745,APガラス性能一覧!$A$2:$M$6097,2,0),"")</f>
        <v/>
      </c>
      <c r="D5745" s="68" t="str">
        <f>IFERROR(VLOOKUP($B5745,APガラス性能一覧!$A$2:$M$6097,3,0),"")</f>
        <v/>
      </c>
      <c r="E5745" s="68" t="str">
        <f>IFERROR(VLOOKUP($B5745,APガラス性能一覧!$A$2:$M$6097,4,0),"")</f>
        <v/>
      </c>
      <c r="F5745" s="68" t="str">
        <f>IFERROR(VLOOKUP($B5745,APガラス性能一覧!$A$2:$M$6097,5,0),"")</f>
        <v/>
      </c>
      <c r="G5745" s="68" t="str">
        <f>IFERROR(VLOOKUP($B5745,APガラス性能一覧!$A$2:$M$6097,6,0),"")</f>
        <v/>
      </c>
      <c r="H5745" s="68" t="str">
        <f>IFERROR(VLOOKUP($B5745,APガラス性能一覧!$A$2:$M$6097,7,0),"")</f>
        <v/>
      </c>
      <c r="I5745" s="68" t="str">
        <f>IFERROR(VLOOKUP($B5745,APガラス性能一覧!$A$2:$M$6097,8,0),"")</f>
        <v/>
      </c>
      <c r="J5745" s="68" t="str">
        <f>IFERROR(VLOOKUP($B5745,APガラス性能一覧!$A$2:$M$6097,9,0),"")</f>
        <v/>
      </c>
      <c r="K5745" s="68" t="str">
        <f>IFERROR(VLOOKUP($B5745,APガラス性能一覧!$A$2:$M$6097,10,0),"")</f>
        <v/>
      </c>
      <c r="L5745" s="68" t="str">
        <f>IFERROR(VLOOKUP($B5745,APガラス性能一覧!$A$2:$M$6097,11,0),"")</f>
        <v/>
      </c>
      <c r="M5745" s="68" t="str">
        <f>IFERROR(VLOOKUP($B5745,APガラス性能一覧!$A$2:$M$6097,12,0),"")</f>
        <v/>
      </c>
      <c r="N5745" s="68" t="str">
        <f>IFERROR(VLOOKUP($B5745,APガラス性能一覧!$A$2:$M$6097,13,0),"")</f>
        <v/>
      </c>
    </row>
    <row r="5746" spans="2:14" x14ac:dyDescent="0.4">
      <c r="B5746" s="68" t="str">
        <f>IF($D$2="","",IF($E$2=0.65,IFERROR(IF(INDEX(APガラス性能一覧!A:A,MATCH(ROW(B5740),APガラス性能一覧!$O:$O,0))="","",INDEX(APガラス性能一覧!A:A,MATCH(ROW(B5740),APガラス性能一覧!$O:$O,0))),""),IFERROR(IF(INDEX(APガラス性能一覧!A:A,MATCH(ROW(B5740),APガラス性能一覧!$N:$N,0))="","",INDEX(APガラス性能一覧!A:A,MATCH(ROW(B5740),APガラス性能一覧!$N:$N,0))),"")))</f>
        <v/>
      </c>
      <c r="C5746" s="68" t="str">
        <f>IFERROR(VLOOKUP($B5746,APガラス性能一覧!$A$2:$M$6097,2,0),"")</f>
        <v/>
      </c>
      <c r="D5746" s="68" t="str">
        <f>IFERROR(VLOOKUP($B5746,APガラス性能一覧!$A$2:$M$6097,3,0),"")</f>
        <v/>
      </c>
      <c r="E5746" s="68" t="str">
        <f>IFERROR(VLOOKUP($B5746,APガラス性能一覧!$A$2:$M$6097,4,0),"")</f>
        <v/>
      </c>
      <c r="F5746" s="68" t="str">
        <f>IFERROR(VLOOKUP($B5746,APガラス性能一覧!$A$2:$M$6097,5,0),"")</f>
        <v/>
      </c>
      <c r="G5746" s="68" t="str">
        <f>IFERROR(VLOOKUP($B5746,APガラス性能一覧!$A$2:$M$6097,6,0),"")</f>
        <v/>
      </c>
      <c r="H5746" s="68" t="str">
        <f>IFERROR(VLOOKUP($B5746,APガラス性能一覧!$A$2:$M$6097,7,0),"")</f>
        <v/>
      </c>
      <c r="I5746" s="68" t="str">
        <f>IFERROR(VLOOKUP($B5746,APガラス性能一覧!$A$2:$M$6097,8,0),"")</f>
        <v/>
      </c>
      <c r="J5746" s="68" t="str">
        <f>IFERROR(VLOOKUP($B5746,APガラス性能一覧!$A$2:$M$6097,9,0),"")</f>
        <v/>
      </c>
      <c r="K5746" s="68" t="str">
        <f>IFERROR(VLOOKUP($B5746,APガラス性能一覧!$A$2:$M$6097,10,0),"")</f>
        <v/>
      </c>
      <c r="L5746" s="68" t="str">
        <f>IFERROR(VLOOKUP($B5746,APガラス性能一覧!$A$2:$M$6097,11,0),"")</f>
        <v/>
      </c>
      <c r="M5746" s="68" t="str">
        <f>IFERROR(VLOOKUP($B5746,APガラス性能一覧!$A$2:$M$6097,12,0),"")</f>
        <v/>
      </c>
      <c r="N5746" s="68" t="str">
        <f>IFERROR(VLOOKUP($B5746,APガラス性能一覧!$A$2:$M$6097,13,0),"")</f>
        <v/>
      </c>
    </row>
    <row r="5747" spans="2:14" x14ac:dyDescent="0.4">
      <c r="B5747" s="68" t="str">
        <f>IF($D$2="","",IF($E$2=0.65,IFERROR(IF(INDEX(APガラス性能一覧!A:A,MATCH(ROW(B5741),APガラス性能一覧!$O:$O,0))="","",INDEX(APガラス性能一覧!A:A,MATCH(ROW(B5741),APガラス性能一覧!$O:$O,0))),""),IFERROR(IF(INDEX(APガラス性能一覧!A:A,MATCH(ROW(B5741),APガラス性能一覧!$N:$N,0))="","",INDEX(APガラス性能一覧!A:A,MATCH(ROW(B5741),APガラス性能一覧!$N:$N,0))),"")))</f>
        <v/>
      </c>
      <c r="C5747" s="68" t="str">
        <f>IFERROR(VLOOKUP($B5747,APガラス性能一覧!$A$2:$M$6097,2,0),"")</f>
        <v/>
      </c>
      <c r="D5747" s="68" t="str">
        <f>IFERROR(VLOOKUP($B5747,APガラス性能一覧!$A$2:$M$6097,3,0),"")</f>
        <v/>
      </c>
      <c r="E5747" s="68" t="str">
        <f>IFERROR(VLOOKUP($B5747,APガラス性能一覧!$A$2:$M$6097,4,0),"")</f>
        <v/>
      </c>
      <c r="F5747" s="68" t="str">
        <f>IFERROR(VLOOKUP($B5747,APガラス性能一覧!$A$2:$M$6097,5,0),"")</f>
        <v/>
      </c>
      <c r="G5747" s="68" t="str">
        <f>IFERROR(VLOOKUP($B5747,APガラス性能一覧!$A$2:$M$6097,6,0),"")</f>
        <v/>
      </c>
      <c r="H5747" s="68" t="str">
        <f>IFERROR(VLOOKUP($B5747,APガラス性能一覧!$A$2:$M$6097,7,0),"")</f>
        <v/>
      </c>
      <c r="I5747" s="68" t="str">
        <f>IFERROR(VLOOKUP($B5747,APガラス性能一覧!$A$2:$M$6097,8,0),"")</f>
        <v/>
      </c>
      <c r="J5747" s="68" t="str">
        <f>IFERROR(VLOOKUP($B5747,APガラス性能一覧!$A$2:$M$6097,9,0),"")</f>
        <v/>
      </c>
      <c r="K5747" s="68" t="str">
        <f>IFERROR(VLOOKUP($B5747,APガラス性能一覧!$A$2:$M$6097,10,0),"")</f>
        <v/>
      </c>
      <c r="L5747" s="68" t="str">
        <f>IFERROR(VLOOKUP($B5747,APガラス性能一覧!$A$2:$M$6097,11,0),"")</f>
        <v/>
      </c>
      <c r="M5747" s="68" t="str">
        <f>IFERROR(VLOOKUP($B5747,APガラス性能一覧!$A$2:$M$6097,12,0),"")</f>
        <v/>
      </c>
      <c r="N5747" s="68" t="str">
        <f>IFERROR(VLOOKUP($B5747,APガラス性能一覧!$A$2:$M$6097,13,0),"")</f>
        <v/>
      </c>
    </row>
    <row r="5748" spans="2:14" x14ac:dyDescent="0.4">
      <c r="B5748" s="68" t="str">
        <f>IF($D$2="","",IF($E$2=0.65,IFERROR(IF(INDEX(APガラス性能一覧!A:A,MATCH(ROW(B5742),APガラス性能一覧!$O:$O,0))="","",INDEX(APガラス性能一覧!A:A,MATCH(ROW(B5742),APガラス性能一覧!$O:$O,0))),""),IFERROR(IF(INDEX(APガラス性能一覧!A:A,MATCH(ROW(B5742),APガラス性能一覧!$N:$N,0))="","",INDEX(APガラス性能一覧!A:A,MATCH(ROW(B5742),APガラス性能一覧!$N:$N,0))),"")))</f>
        <v/>
      </c>
      <c r="C5748" s="68" t="str">
        <f>IFERROR(VLOOKUP($B5748,APガラス性能一覧!$A$2:$M$6097,2,0),"")</f>
        <v/>
      </c>
      <c r="D5748" s="68" t="str">
        <f>IFERROR(VLOOKUP($B5748,APガラス性能一覧!$A$2:$M$6097,3,0),"")</f>
        <v/>
      </c>
      <c r="E5748" s="68" t="str">
        <f>IFERROR(VLOOKUP($B5748,APガラス性能一覧!$A$2:$M$6097,4,0),"")</f>
        <v/>
      </c>
      <c r="F5748" s="68" t="str">
        <f>IFERROR(VLOOKUP($B5748,APガラス性能一覧!$A$2:$M$6097,5,0),"")</f>
        <v/>
      </c>
      <c r="G5748" s="68" t="str">
        <f>IFERROR(VLOOKUP($B5748,APガラス性能一覧!$A$2:$M$6097,6,0),"")</f>
        <v/>
      </c>
      <c r="H5748" s="68" t="str">
        <f>IFERROR(VLOOKUP($B5748,APガラス性能一覧!$A$2:$M$6097,7,0),"")</f>
        <v/>
      </c>
      <c r="I5748" s="68" t="str">
        <f>IFERROR(VLOOKUP($B5748,APガラス性能一覧!$A$2:$M$6097,8,0),"")</f>
        <v/>
      </c>
      <c r="J5748" s="68" t="str">
        <f>IFERROR(VLOOKUP($B5748,APガラス性能一覧!$A$2:$M$6097,9,0),"")</f>
        <v/>
      </c>
      <c r="K5748" s="68" t="str">
        <f>IFERROR(VLOOKUP($B5748,APガラス性能一覧!$A$2:$M$6097,10,0),"")</f>
        <v/>
      </c>
      <c r="L5748" s="68" t="str">
        <f>IFERROR(VLOOKUP($B5748,APガラス性能一覧!$A$2:$M$6097,11,0),"")</f>
        <v/>
      </c>
      <c r="M5748" s="68" t="str">
        <f>IFERROR(VLOOKUP($B5748,APガラス性能一覧!$A$2:$M$6097,12,0),"")</f>
        <v/>
      </c>
      <c r="N5748" s="68" t="str">
        <f>IFERROR(VLOOKUP($B5748,APガラス性能一覧!$A$2:$M$6097,13,0),"")</f>
        <v/>
      </c>
    </row>
    <row r="5749" spans="2:14" x14ac:dyDescent="0.4">
      <c r="B5749" s="68" t="str">
        <f>IF($D$2="","",IF($E$2=0.65,IFERROR(IF(INDEX(APガラス性能一覧!A:A,MATCH(ROW(B5743),APガラス性能一覧!$O:$O,0))="","",INDEX(APガラス性能一覧!A:A,MATCH(ROW(B5743),APガラス性能一覧!$O:$O,0))),""),IFERROR(IF(INDEX(APガラス性能一覧!A:A,MATCH(ROW(B5743),APガラス性能一覧!$N:$N,0))="","",INDEX(APガラス性能一覧!A:A,MATCH(ROW(B5743),APガラス性能一覧!$N:$N,0))),"")))</f>
        <v/>
      </c>
      <c r="C5749" s="68" t="str">
        <f>IFERROR(VLOOKUP($B5749,APガラス性能一覧!$A$2:$M$6097,2,0),"")</f>
        <v/>
      </c>
      <c r="D5749" s="68" t="str">
        <f>IFERROR(VLOOKUP($B5749,APガラス性能一覧!$A$2:$M$6097,3,0),"")</f>
        <v/>
      </c>
      <c r="E5749" s="68" t="str">
        <f>IFERROR(VLOOKUP($B5749,APガラス性能一覧!$A$2:$M$6097,4,0),"")</f>
        <v/>
      </c>
      <c r="F5749" s="68" t="str">
        <f>IFERROR(VLOOKUP($B5749,APガラス性能一覧!$A$2:$M$6097,5,0),"")</f>
        <v/>
      </c>
      <c r="G5749" s="68" t="str">
        <f>IFERROR(VLOOKUP($B5749,APガラス性能一覧!$A$2:$M$6097,6,0),"")</f>
        <v/>
      </c>
      <c r="H5749" s="68" t="str">
        <f>IFERROR(VLOOKUP($B5749,APガラス性能一覧!$A$2:$M$6097,7,0),"")</f>
        <v/>
      </c>
      <c r="I5749" s="68" t="str">
        <f>IFERROR(VLOOKUP($B5749,APガラス性能一覧!$A$2:$M$6097,8,0),"")</f>
        <v/>
      </c>
      <c r="J5749" s="68" t="str">
        <f>IFERROR(VLOOKUP($B5749,APガラス性能一覧!$A$2:$M$6097,9,0),"")</f>
        <v/>
      </c>
      <c r="K5749" s="68" t="str">
        <f>IFERROR(VLOOKUP($B5749,APガラス性能一覧!$A$2:$M$6097,10,0),"")</f>
        <v/>
      </c>
      <c r="L5749" s="68" t="str">
        <f>IFERROR(VLOOKUP($B5749,APガラス性能一覧!$A$2:$M$6097,11,0),"")</f>
        <v/>
      </c>
      <c r="M5749" s="68" t="str">
        <f>IFERROR(VLOOKUP($B5749,APガラス性能一覧!$A$2:$M$6097,12,0),"")</f>
        <v/>
      </c>
      <c r="N5749" s="68" t="str">
        <f>IFERROR(VLOOKUP($B5749,APガラス性能一覧!$A$2:$M$6097,13,0),"")</f>
        <v/>
      </c>
    </row>
    <row r="5750" spans="2:14" x14ac:dyDescent="0.4">
      <c r="B5750" s="68" t="str">
        <f>IF($D$2="","",IF($E$2=0.65,IFERROR(IF(INDEX(APガラス性能一覧!A:A,MATCH(ROW(B5744),APガラス性能一覧!$O:$O,0))="","",INDEX(APガラス性能一覧!A:A,MATCH(ROW(B5744),APガラス性能一覧!$O:$O,0))),""),IFERROR(IF(INDEX(APガラス性能一覧!A:A,MATCH(ROW(B5744),APガラス性能一覧!$N:$N,0))="","",INDEX(APガラス性能一覧!A:A,MATCH(ROW(B5744),APガラス性能一覧!$N:$N,0))),"")))</f>
        <v/>
      </c>
      <c r="C5750" s="68" t="str">
        <f>IFERROR(VLOOKUP($B5750,APガラス性能一覧!$A$2:$M$6097,2,0),"")</f>
        <v/>
      </c>
      <c r="D5750" s="68" t="str">
        <f>IFERROR(VLOOKUP($B5750,APガラス性能一覧!$A$2:$M$6097,3,0),"")</f>
        <v/>
      </c>
      <c r="E5750" s="68" t="str">
        <f>IFERROR(VLOOKUP($B5750,APガラス性能一覧!$A$2:$M$6097,4,0),"")</f>
        <v/>
      </c>
      <c r="F5750" s="68" t="str">
        <f>IFERROR(VLOOKUP($B5750,APガラス性能一覧!$A$2:$M$6097,5,0),"")</f>
        <v/>
      </c>
      <c r="G5750" s="68" t="str">
        <f>IFERROR(VLOOKUP($B5750,APガラス性能一覧!$A$2:$M$6097,6,0),"")</f>
        <v/>
      </c>
      <c r="H5750" s="68" t="str">
        <f>IFERROR(VLOOKUP($B5750,APガラス性能一覧!$A$2:$M$6097,7,0),"")</f>
        <v/>
      </c>
      <c r="I5750" s="68" t="str">
        <f>IFERROR(VLOOKUP($B5750,APガラス性能一覧!$A$2:$M$6097,8,0),"")</f>
        <v/>
      </c>
      <c r="J5750" s="68" t="str">
        <f>IFERROR(VLOOKUP($B5750,APガラス性能一覧!$A$2:$M$6097,9,0),"")</f>
        <v/>
      </c>
      <c r="K5750" s="68" t="str">
        <f>IFERROR(VLOOKUP($B5750,APガラス性能一覧!$A$2:$M$6097,10,0),"")</f>
        <v/>
      </c>
      <c r="L5750" s="68" t="str">
        <f>IFERROR(VLOOKUP($B5750,APガラス性能一覧!$A$2:$M$6097,11,0),"")</f>
        <v/>
      </c>
      <c r="M5750" s="68" t="str">
        <f>IFERROR(VLOOKUP($B5750,APガラス性能一覧!$A$2:$M$6097,12,0),"")</f>
        <v/>
      </c>
      <c r="N5750" s="68" t="str">
        <f>IFERROR(VLOOKUP($B5750,APガラス性能一覧!$A$2:$M$6097,13,0),"")</f>
        <v/>
      </c>
    </row>
    <row r="5751" spans="2:14" x14ac:dyDescent="0.4">
      <c r="B5751" s="68" t="str">
        <f>IF($D$2="","",IF($E$2=0.65,IFERROR(IF(INDEX(APガラス性能一覧!A:A,MATCH(ROW(B5745),APガラス性能一覧!$O:$O,0))="","",INDEX(APガラス性能一覧!A:A,MATCH(ROW(B5745),APガラス性能一覧!$O:$O,0))),""),IFERROR(IF(INDEX(APガラス性能一覧!A:A,MATCH(ROW(B5745),APガラス性能一覧!$N:$N,0))="","",INDEX(APガラス性能一覧!A:A,MATCH(ROW(B5745),APガラス性能一覧!$N:$N,0))),"")))</f>
        <v/>
      </c>
      <c r="C5751" s="68" t="str">
        <f>IFERROR(VLOOKUP($B5751,APガラス性能一覧!$A$2:$M$6097,2,0),"")</f>
        <v/>
      </c>
      <c r="D5751" s="68" t="str">
        <f>IFERROR(VLOOKUP($B5751,APガラス性能一覧!$A$2:$M$6097,3,0),"")</f>
        <v/>
      </c>
      <c r="E5751" s="68" t="str">
        <f>IFERROR(VLOOKUP($B5751,APガラス性能一覧!$A$2:$M$6097,4,0),"")</f>
        <v/>
      </c>
      <c r="F5751" s="68" t="str">
        <f>IFERROR(VLOOKUP($B5751,APガラス性能一覧!$A$2:$M$6097,5,0),"")</f>
        <v/>
      </c>
      <c r="G5751" s="68" t="str">
        <f>IFERROR(VLOOKUP($B5751,APガラス性能一覧!$A$2:$M$6097,6,0),"")</f>
        <v/>
      </c>
      <c r="H5751" s="68" t="str">
        <f>IFERROR(VLOOKUP($B5751,APガラス性能一覧!$A$2:$M$6097,7,0),"")</f>
        <v/>
      </c>
      <c r="I5751" s="68" t="str">
        <f>IFERROR(VLOOKUP($B5751,APガラス性能一覧!$A$2:$M$6097,8,0),"")</f>
        <v/>
      </c>
      <c r="J5751" s="68" t="str">
        <f>IFERROR(VLOOKUP($B5751,APガラス性能一覧!$A$2:$M$6097,9,0),"")</f>
        <v/>
      </c>
      <c r="K5751" s="68" t="str">
        <f>IFERROR(VLOOKUP($B5751,APガラス性能一覧!$A$2:$M$6097,10,0),"")</f>
        <v/>
      </c>
      <c r="L5751" s="68" t="str">
        <f>IFERROR(VLOOKUP($B5751,APガラス性能一覧!$A$2:$M$6097,11,0),"")</f>
        <v/>
      </c>
      <c r="M5751" s="68" t="str">
        <f>IFERROR(VLOOKUP($B5751,APガラス性能一覧!$A$2:$M$6097,12,0),"")</f>
        <v/>
      </c>
      <c r="N5751" s="68" t="str">
        <f>IFERROR(VLOOKUP($B5751,APガラス性能一覧!$A$2:$M$6097,13,0),"")</f>
        <v/>
      </c>
    </row>
    <row r="5752" spans="2:14" x14ac:dyDescent="0.4">
      <c r="B5752" s="68" t="str">
        <f>IF($D$2="","",IF($E$2=0.65,IFERROR(IF(INDEX(APガラス性能一覧!A:A,MATCH(ROW(B5746),APガラス性能一覧!$O:$O,0))="","",INDEX(APガラス性能一覧!A:A,MATCH(ROW(B5746),APガラス性能一覧!$O:$O,0))),""),IFERROR(IF(INDEX(APガラス性能一覧!A:A,MATCH(ROW(B5746),APガラス性能一覧!$N:$N,0))="","",INDEX(APガラス性能一覧!A:A,MATCH(ROW(B5746),APガラス性能一覧!$N:$N,0))),"")))</f>
        <v/>
      </c>
      <c r="C5752" s="68" t="str">
        <f>IFERROR(VLOOKUP($B5752,APガラス性能一覧!$A$2:$M$6097,2,0),"")</f>
        <v/>
      </c>
      <c r="D5752" s="68" t="str">
        <f>IFERROR(VLOOKUP($B5752,APガラス性能一覧!$A$2:$M$6097,3,0),"")</f>
        <v/>
      </c>
      <c r="E5752" s="68" t="str">
        <f>IFERROR(VLOOKUP($B5752,APガラス性能一覧!$A$2:$M$6097,4,0),"")</f>
        <v/>
      </c>
      <c r="F5752" s="68" t="str">
        <f>IFERROR(VLOOKUP($B5752,APガラス性能一覧!$A$2:$M$6097,5,0),"")</f>
        <v/>
      </c>
      <c r="G5752" s="68" t="str">
        <f>IFERROR(VLOOKUP($B5752,APガラス性能一覧!$A$2:$M$6097,6,0),"")</f>
        <v/>
      </c>
      <c r="H5752" s="68" t="str">
        <f>IFERROR(VLOOKUP($B5752,APガラス性能一覧!$A$2:$M$6097,7,0),"")</f>
        <v/>
      </c>
      <c r="I5752" s="68" t="str">
        <f>IFERROR(VLOOKUP($B5752,APガラス性能一覧!$A$2:$M$6097,8,0),"")</f>
        <v/>
      </c>
      <c r="J5752" s="68" t="str">
        <f>IFERROR(VLOOKUP($B5752,APガラス性能一覧!$A$2:$M$6097,9,0),"")</f>
        <v/>
      </c>
      <c r="K5752" s="68" t="str">
        <f>IFERROR(VLOOKUP($B5752,APガラス性能一覧!$A$2:$M$6097,10,0),"")</f>
        <v/>
      </c>
      <c r="L5752" s="68" t="str">
        <f>IFERROR(VLOOKUP($B5752,APガラス性能一覧!$A$2:$M$6097,11,0),"")</f>
        <v/>
      </c>
      <c r="M5752" s="68" t="str">
        <f>IFERROR(VLOOKUP($B5752,APガラス性能一覧!$A$2:$M$6097,12,0),"")</f>
        <v/>
      </c>
      <c r="N5752" s="68" t="str">
        <f>IFERROR(VLOOKUP($B5752,APガラス性能一覧!$A$2:$M$6097,13,0),"")</f>
        <v/>
      </c>
    </row>
    <row r="5753" spans="2:14" x14ac:dyDescent="0.4">
      <c r="B5753" s="68" t="str">
        <f>IF($D$2="","",IF($E$2=0.65,IFERROR(IF(INDEX(APガラス性能一覧!A:A,MATCH(ROW(B5747),APガラス性能一覧!$O:$O,0))="","",INDEX(APガラス性能一覧!A:A,MATCH(ROW(B5747),APガラス性能一覧!$O:$O,0))),""),IFERROR(IF(INDEX(APガラス性能一覧!A:A,MATCH(ROW(B5747),APガラス性能一覧!$N:$N,0))="","",INDEX(APガラス性能一覧!A:A,MATCH(ROW(B5747),APガラス性能一覧!$N:$N,0))),"")))</f>
        <v/>
      </c>
      <c r="C5753" s="68" t="str">
        <f>IFERROR(VLOOKUP($B5753,APガラス性能一覧!$A$2:$M$6097,2,0),"")</f>
        <v/>
      </c>
      <c r="D5753" s="68" t="str">
        <f>IFERROR(VLOOKUP($B5753,APガラス性能一覧!$A$2:$M$6097,3,0),"")</f>
        <v/>
      </c>
      <c r="E5753" s="68" t="str">
        <f>IFERROR(VLOOKUP($B5753,APガラス性能一覧!$A$2:$M$6097,4,0),"")</f>
        <v/>
      </c>
      <c r="F5753" s="68" t="str">
        <f>IFERROR(VLOOKUP($B5753,APガラス性能一覧!$A$2:$M$6097,5,0),"")</f>
        <v/>
      </c>
      <c r="G5753" s="68" t="str">
        <f>IFERROR(VLOOKUP($B5753,APガラス性能一覧!$A$2:$M$6097,6,0),"")</f>
        <v/>
      </c>
      <c r="H5753" s="68" t="str">
        <f>IFERROR(VLOOKUP($B5753,APガラス性能一覧!$A$2:$M$6097,7,0),"")</f>
        <v/>
      </c>
      <c r="I5753" s="68" t="str">
        <f>IFERROR(VLOOKUP($B5753,APガラス性能一覧!$A$2:$M$6097,8,0),"")</f>
        <v/>
      </c>
      <c r="J5753" s="68" t="str">
        <f>IFERROR(VLOOKUP($B5753,APガラス性能一覧!$A$2:$M$6097,9,0),"")</f>
        <v/>
      </c>
      <c r="K5753" s="68" t="str">
        <f>IFERROR(VLOOKUP($B5753,APガラス性能一覧!$A$2:$M$6097,10,0),"")</f>
        <v/>
      </c>
      <c r="L5753" s="68" t="str">
        <f>IFERROR(VLOOKUP($B5753,APガラス性能一覧!$A$2:$M$6097,11,0),"")</f>
        <v/>
      </c>
      <c r="M5753" s="68" t="str">
        <f>IFERROR(VLOOKUP($B5753,APガラス性能一覧!$A$2:$M$6097,12,0),"")</f>
        <v/>
      </c>
      <c r="N5753" s="68" t="str">
        <f>IFERROR(VLOOKUP($B5753,APガラス性能一覧!$A$2:$M$6097,13,0),"")</f>
        <v/>
      </c>
    </row>
    <row r="5754" spans="2:14" x14ac:dyDescent="0.4">
      <c r="B5754" s="68" t="str">
        <f>IF($D$2="","",IF($E$2=0.65,IFERROR(IF(INDEX(APガラス性能一覧!A:A,MATCH(ROW(B5748),APガラス性能一覧!$O:$O,0))="","",INDEX(APガラス性能一覧!A:A,MATCH(ROW(B5748),APガラス性能一覧!$O:$O,0))),""),IFERROR(IF(INDEX(APガラス性能一覧!A:A,MATCH(ROW(B5748),APガラス性能一覧!$N:$N,0))="","",INDEX(APガラス性能一覧!A:A,MATCH(ROW(B5748),APガラス性能一覧!$N:$N,0))),"")))</f>
        <v/>
      </c>
      <c r="C5754" s="68" t="str">
        <f>IFERROR(VLOOKUP($B5754,APガラス性能一覧!$A$2:$M$6097,2,0),"")</f>
        <v/>
      </c>
      <c r="D5754" s="68" t="str">
        <f>IFERROR(VLOOKUP($B5754,APガラス性能一覧!$A$2:$M$6097,3,0),"")</f>
        <v/>
      </c>
      <c r="E5754" s="68" t="str">
        <f>IFERROR(VLOOKUP($B5754,APガラス性能一覧!$A$2:$M$6097,4,0),"")</f>
        <v/>
      </c>
      <c r="F5754" s="68" t="str">
        <f>IFERROR(VLOOKUP($B5754,APガラス性能一覧!$A$2:$M$6097,5,0),"")</f>
        <v/>
      </c>
      <c r="G5754" s="68" t="str">
        <f>IFERROR(VLOOKUP($B5754,APガラス性能一覧!$A$2:$M$6097,6,0),"")</f>
        <v/>
      </c>
      <c r="H5754" s="68" t="str">
        <f>IFERROR(VLOOKUP($B5754,APガラス性能一覧!$A$2:$M$6097,7,0),"")</f>
        <v/>
      </c>
      <c r="I5754" s="68" t="str">
        <f>IFERROR(VLOOKUP($B5754,APガラス性能一覧!$A$2:$M$6097,8,0),"")</f>
        <v/>
      </c>
      <c r="J5754" s="68" t="str">
        <f>IFERROR(VLOOKUP($B5754,APガラス性能一覧!$A$2:$M$6097,9,0),"")</f>
        <v/>
      </c>
      <c r="K5754" s="68" t="str">
        <f>IFERROR(VLOOKUP($B5754,APガラス性能一覧!$A$2:$M$6097,10,0),"")</f>
        <v/>
      </c>
      <c r="L5754" s="68" t="str">
        <f>IFERROR(VLOOKUP($B5754,APガラス性能一覧!$A$2:$M$6097,11,0),"")</f>
        <v/>
      </c>
      <c r="M5754" s="68" t="str">
        <f>IFERROR(VLOOKUP($B5754,APガラス性能一覧!$A$2:$M$6097,12,0),"")</f>
        <v/>
      </c>
      <c r="N5754" s="68" t="str">
        <f>IFERROR(VLOOKUP($B5754,APガラス性能一覧!$A$2:$M$6097,13,0),"")</f>
        <v/>
      </c>
    </row>
    <row r="5755" spans="2:14" x14ac:dyDescent="0.4">
      <c r="B5755" s="68" t="str">
        <f>IF($D$2="","",IF($E$2=0.65,IFERROR(IF(INDEX(APガラス性能一覧!A:A,MATCH(ROW(B5749),APガラス性能一覧!$O:$O,0))="","",INDEX(APガラス性能一覧!A:A,MATCH(ROW(B5749),APガラス性能一覧!$O:$O,0))),""),IFERROR(IF(INDEX(APガラス性能一覧!A:A,MATCH(ROW(B5749),APガラス性能一覧!$N:$N,0))="","",INDEX(APガラス性能一覧!A:A,MATCH(ROW(B5749),APガラス性能一覧!$N:$N,0))),"")))</f>
        <v/>
      </c>
      <c r="C5755" s="68" t="str">
        <f>IFERROR(VLOOKUP($B5755,APガラス性能一覧!$A$2:$M$6097,2,0),"")</f>
        <v/>
      </c>
      <c r="D5755" s="68" t="str">
        <f>IFERROR(VLOOKUP($B5755,APガラス性能一覧!$A$2:$M$6097,3,0),"")</f>
        <v/>
      </c>
      <c r="E5755" s="68" t="str">
        <f>IFERROR(VLOOKUP($B5755,APガラス性能一覧!$A$2:$M$6097,4,0),"")</f>
        <v/>
      </c>
      <c r="F5755" s="68" t="str">
        <f>IFERROR(VLOOKUP($B5755,APガラス性能一覧!$A$2:$M$6097,5,0),"")</f>
        <v/>
      </c>
      <c r="G5755" s="68" t="str">
        <f>IFERROR(VLOOKUP($B5755,APガラス性能一覧!$A$2:$M$6097,6,0),"")</f>
        <v/>
      </c>
      <c r="H5755" s="68" t="str">
        <f>IFERROR(VLOOKUP($B5755,APガラス性能一覧!$A$2:$M$6097,7,0),"")</f>
        <v/>
      </c>
      <c r="I5755" s="68" t="str">
        <f>IFERROR(VLOOKUP($B5755,APガラス性能一覧!$A$2:$M$6097,8,0),"")</f>
        <v/>
      </c>
      <c r="J5755" s="68" t="str">
        <f>IFERROR(VLOOKUP($B5755,APガラス性能一覧!$A$2:$M$6097,9,0),"")</f>
        <v/>
      </c>
      <c r="K5755" s="68" t="str">
        <f>IFERROR(VLOOKUP($B5755,APガラス性能一覧!$A$2:$M$6097,10,0),"")</f>
        <v/>
      </c>
      <c r="L5755" s="68" t="str">
        <f>IFERROR(VLOOKUP($B5755,APガラス性能一覧!$A$2:$M$6097,11,0),"")</f>
        <v/>
      </c>
      <c r="M5755" s="68" t="str">
        <f>IFERROR(VLOOKUP($B5755,APガラス性能一覧!$A$2:$M$6097,12,0),"")</f>
        <v/>
      </c>
      <c r="N5755" s="68" t="str">
        <f>IFERROR(VLOOKUP($B5755,APガラス性能一覧!$A$2:$M$6097,13,0),"")</f>
        <v/>
      </c>
    </row>
    <row r="5756" spans="2:14" x14ac:dyDescent="0.4">
      <c r="B5756" s="68" t="str">
        <f>IF($D$2="","",IF($E$2=0.65,IFERROR(IF(INDEX(APガラス性能一覧!A:A,MATCH(ROW(B5750),APガラス性能一覧!$O:$O,0))="","",INDEX(APガラス性能一覧!A:A,MATCH(ROW(B5750),APガラス性能一覧!$O:$O,0))),""),IFERROR(IF(INDEX(APガラス性能一覧!A:A,MATCH(ROW(B5750),APガラス性能一覧!$N:$N,0))="","",INDEX(APガラス性能一覧!A:A,MATCH(ROW(B5750),APガラス性能一覧!$N:$N,0))),"")))</f>
        <v/>
      </c>
      <c r="C5756" s="68" t="str">
        <f>IFERROR(VLOOKUP($B5756,APガラス性能一覧!$A$2:$M$6097,2,0),"")</f>
        <v/>
      </c>
      <c r="D5756" s="68" t="str">
        <f>IFERROR(VLOOKUP($B5756,APガラス性能一覧!$A$2:$M$6097,3,0),"")</f>
        <v/>
      </c>
      <c r="E5756" s="68" t="str">
        <f>IFERROR(VLOOKUP($B5756,APガラス性能一覧!$A$2:$M$6097,4,0),"")</f>
        <v/>
      </c>
      <c r="F5756" s="68" t="str">
        <f>IFERROR(VLOOKUP($B5756,APガラス性能一覧!$A$2:$M$6097,5,0),"")</f>
        <v/>
      </c>
      <c r="G5756" s="68" t="str">
        <f>IFERROR(VLOOKUP($B5756,APガラス性能一覧!$A$2:$M$6097,6,0),"")</f>
        <v/>
      </c>
      <c r="H5756" s="68" t="str">
        <f>IFERROR(VLOOKUP($B5756,APガラス性能一覧!$A$2:$M$6097,7,0),"")</f>
        <v/>
      </c>
      <c r="I5756" s="68" t="str">
        <f>IFERROR(VLOOKUP($B5756,APガラス性能一覧!$A$2:$M$6097,8,0),"")</f>
        <v/>
      </c>
      <c r="J5756" s="68" t="str">
        <f>IFERROR(VLOOKUP($B5756,APガラス性能一覧!$A$2:$M$6097,9,0),"")</f>
        <v/>
      </c>
      <c r="K5756" s="68" t="str">
        <f>IFERROR(VLOOKUP($B5756,APガラス性能一覧!$A$2:$M$6097,10,0),"")</f>
        <v/>
      </c>
      <c r="L5756" s="68" t="str">
        <f>IFERROR(VLOOKUP($B5756,APガラス性能一覧!$A$2:$M$6097,11,0),"")</f>
        <v/>
      </c>
      <c r="M5756" s="68" t="str">
        <f>IFERROR(VLOOKUP($B5756,APガラス性能一覧!$A$2:$M$6097,12,0),"")</f>
        <v/>
      </c>
      <c r="N5756" s="68" t="str">
        <f>IFERROR(VLOOKUP($B5756,APガラス性能一覧!$A$2:$M$6097,13,0),"")</f>
        <v/>
      </c>
    </row>
    <row r="5757" spans="2:14" x14ac:dyDescent="0.4">
      <c r="B5757" s="68" t="str">
        <f>IF($D$2="","",IF($E$2=0.65,IFERROR(IF(INDEX(APガラス性能一覧!A:A,MATCH(ROW(B5751),APガラス性能一覧!$O:$O,0))="","",INDEX(APガラス性能一覧!A:A,MATCH(ROW(B5751),APガラス性能一覧!$O:$O,0))),""),IFERROR(IF(INDEX(APガラス性能一覧!A:A,MATCH(ROW(B5751),APガラス性能一覧!$N:$N,0))="","",INDEX(APガラス性能一覧!A:A,MATCH(ROW(B5751),APガラス性能一覧!$N:$N,0))),"")))</f>
        <v/>
      </c>
      <c r="C5757" s="68" t="str">
        <f>IFERROR(VLOOKUP($B5757,APガラス性能一覧!$A$2:$M$6097,2,0),"")</f>
        <v/>
      </c>
      <c r="D5757" s="68" t="str">
        <f>IFERROR(VLOOKUP($B5757,APガラス性能一覧!$A$2:$M$6097,3,0),"")</f>
        <v/>
      </c>
      <c r="E5757" s="68" t="str">
        <f>IFERROR(VLOOKUP($B5757,APガラス性能一覧!$A$2:$M$6097,4,0),"")</f>
        <v/>
      </c>
      <c r="F5757" s="68" t="str">
        <f>IFERROR(VLOOKUP($B5757,APガラス性能一覧!$A$2:$M$6097,5,0),"")</f>
        <v/>
      </c>
      <c r="G5757" s="68" t="str">
        <f>IFERROR(VLOOKUP($B5757,APガラス性能一覧!$A$2:$M$6097,6,0),"")</f>
        <v/>
      </c>
      <c r="H5757" s="68" t="str">
        <f>IFERROR(VLOOKUP($B5757,APガラス性能一覧!$A$2:$M$6097,7,0),"")</f>
        <v/>
      </c>
      <c r="I5757" s="68" t="str">
        <f>IFERROR(VLOOKUP($B5757,APガラス性能一覧!$A$2:$M$6097,8,0),"")</f>
        <v/>
      </c>
      <c r="J5757" s="68" t="str">
        <f>IFERROR(VLOOKUP($B5757,APガラス性能一覧!$A$2:$M$6097,9,0),"")</f>
        <v/>
      </c>
      <c r="K5757" s="68" t="str">
        <f>IFERROR(VLOOKUP($B5757,APガラス性能一覧!$A$2:$M$6097,10,0),"")</f>
        <v/>
      </c>
      <c r="L5757" s="68" t="str">
        <f>IFERROR(VLOOKUP($B5757,APガラス性能一覧!$A$2:$M$6097,11,0),"")</f>
        <v/>
      </c>
      <c r="M5757" s="68" t="str">
        <f>IFERROR(VLOOKUP($B5757,APガラス性能一覧!$A$2:$M$6097,12,0),"")</f>
        <v/>
      </c>
      <c r="N5757" s="68" t="str">
        <f>IFERROR(VLOOKUP($B5757,APガラス性能一覧!$A$2:$M$6097,13,0),"")</f>
        <v/>
      </c>
    </row>
    <row r="5758" spans="2:14" x14ac:dyDescent="0.4">
      <c r="B5758" s="68" t="str">
        <f>IF($D$2="","",IF($E$2=0.65,IFERROR(IF(INDEX(APガラス性能一覧!A:A,MATCH(ROW(B5752),APガラス性能一覧!$O:$O,0))="","",INDEX(APガラス性能一覧!A:A,MATCH(ROW(B5752),APガラス性能一覧!$O:$O,0))),""),IFERROR(IF(INDEX(APガラス性能一覧!A:A,MATCH(ROW(B5752),APガラス性能一覧!$N:$N,0))="","",INDEX(APガラス性能一覧!A:A,MATCH(ROW(B5752),APガラス性能一覧!$N:$N,0))),"")))</f>
        <v/>
      </c>
      <c r="C5758" s="68" t="str">
        <f>IFERROR(VLOOKUP($B5758,APガラス性能一覧!$A$2:$M$6097,2,0),"")</f>
        <v/>
      </c>
      <c r="D5758" s="68" t="str">
        <f>IFERROR(VLOOKUP($B5758,APガラス性能一覧!$A$2:$M$6097,3,0),"")</f>
        <v/>
      </c>
      <c r="E5758" s="68" t="str">
        <f>IFERROR(VLOOKUP($B5758,APガラス性能一覧!$A$2:$M$6097,4,0),"")</f>
        <v/>
      </c>
      <c r="F5758" s="68" t="str">
        <f>IFERROR(VLOOKUP($B5758,APガラス性能一覧!$A$2:$M$6097,5,0),"")</f>
        <v/>
      </c>
      <c r="G5758" s="68" t="str">
        <f>IFERROR(VLOOKUP($B5758,APガラス性能一覧!$A$2:$M$6097,6,0),"")</f>
        <v/>
      </c>
      <c r="H5758" s="68" t="str">
        <f>IFERROR(VLOOKUP($B5758,APガラス性能一覧!$A$2:$M$6097,7,0),"")</f>
        <v/>
      </c>
      <c r="I5758" s="68" t="str">
        <f>IFERROR(VLOOKUP($B5758,APガラス性能一覧!$A$2:$M$6097,8,0),"")</f>
        <v/>
      </c>
      <c r="J5758" s="68" t="str">
        <f>IFERROR(VLOOKUP($B5758,APガラス性能一覧!$A$2:$M$6097,9,0),"")</f>
        <v/>
      </c>
      <c r="K5758" s="68" t="str">
        <f>IFERROR(VLOOKUP($B5758,APガラス性能一覧!$A$2:$M$6097,10,0),"")</f>
        <v/>
      </c>
      <c r="L5758" s="68" t="str">
        <f>IFERROR(VLOOKUP($B5758,APガラス性能一覧!$A$2:$M$6097,11,0),"")</f>
        <v/>
      </c>
      <c r="M5758" s="68" t="str">
        <f>IFERROR(VLOOKUP($B5758,APガラス性能一覧!$A$2:$M$6097,12,0),"")</f>
        <v/>
      </c>
      <c r="N5758" s="68" t="str">
        <f>IFERROR(VLOOKUP($B5758,APガラス性能一覧!$A$2:$M$6097,13,0),"")</f>
        <v/>
      </c>
    </row>
    <row r="5759" spans="2:14" x14ac:dyDescent="0.4">
      <c r="B5759" s="68" t="str">
        <f>IF($D$2="","",IF($E$2=0.65,IFERROR(IF(INDEX(APガラス性能一覧!A:A,MATCH(ROW(B5753),APガラス性能一覧!$O:$O,0))="","",INDEX(APガラス性能一覧!A:A,MATCH(ROW(B5753),APガラス性能一覧!$O:$O,0))),""),IFERROR(IF(INDEX(APガラス性能一覧!A:A,MATCH(ROW(B5753),APガラス性能一覧!$N:$N,0))="","",INDEX(APガラス性能一覧!A:A,MATCH(ROW(B5753),APガラス性能一覧!$N:$N,0))),"")))</f>
        <v/>
      </c>
      <c r="C5759" s="68" t="str">
        <f>IFERROR(VLOOKUP($B5759,APガラス性能一覧!$A$2:$M$6097,2,0),"")</f>
        <v/>
      </c>
      <c r="D5759" s="68" t="str">
        <f>IFERROR(VLOOKUP($B5759,APガラス性能一覧!$A$2:$M$6097,3,0),"")</f>
        <v/>
      </c>
      <c r="E5759" s="68" t="str">
        <f>IFERROR(VLOOKUP($B5759,APガラス性能一覧!$A$2:$M$6097,4,0),"")</f>
        <v/>
      </c>
      <c r="F5759" s="68" t="str">
        <f>IFERROR(VLOOKUP($B5759,APガラス性能一覧!$A$2:$M$6097,5,0),"")</f>
        <v/>
      </c>
      <c r="G5759" s="68" t="str">
        <f>IFERROR(VLOOKUP($B5759,APガラス性能一覧!$A$2:$M$6097,6,0),"")</f>
        <v/>
      </c>
      <c r="H5759" s="68" t="str">
        <f>IFERROR(VLOOKUP($B5759,APガラス性能一覧!$A$2:$M$6097,7,0),"")</f>
        <v/>
      </c>
      <c r="I5759" s="68" t="str">
        <f>IFERROR(VLOOKUP($B5759,APガラス性能一覧!$A$2:$M$6097,8,0),"")</f>
        <v/>
      </c>
      <c r="J5759" s="68" t="str">
        <f>IFERROR(VLOOKUP($B5759,APガラス性能一覧!$A$2:$M$6097,9,0),"")</f>
        <v/>
      </c>
      <c r="K5759" s="68" t="str">
        <f>IFERROR(VLOOKUP($B5759,APガラス性能一覧!$A$2:$M$6097,10,0),"")</f>
        <v/>
      </c>
      <c r="L5759" s="68" t="str">
        <f>IFERROR(VLOOKUP($B5759,APガラス性能一覧!$A$2:$M$6097,11,0),"")</f>
        <v/>
      </c>
      <c r="M5759" s="68" t="str">
        <f>IFERROR(VLOOKUP($B5759,APガラス性能一覧!$A$2:$M$6097,12,0),"")</f>
        <v/>
      </c>
      <c r="N5759" s="68" t="str">
        <f>IFERROR(VLOOKUP($B5759,APガラス性能一覧!$A$2:$M$6097,13,0),"")</f>
        <v/>
      </c>
    </row>
    <row r="5760" spans="2:14" x14ac:dyDescent="0.4">
      <c r="B5760" s="68" t="str">
        <f>IF($D$2="","",IF($E$2=0.65,IFERROR(IF(INDEX(APガラス性能一覧!A:A,MATCH(ROW(B5754),APガラス性能一覧!$O:$O,0))="","",INDEX(APガラス性能一覧!A:A,MATCH(ROW(B5754),APガラス性能一覧!$O:$O,0))),""),IFERROR(IF(INDEX(APガラス性能一覧!A:A,MATCH(ROW(B5754),APガラス性能一覧!$N:$N,0))="","",INDEX(APガラス性能一覧!A:A,MATCH(ROW(B5754),APガラス性能一覧!$N:$N,0))),"")))</f>
        <v/>
      </c>
      <c r="C5760" s="68" t="str">
        <f>IFERROR(VLOOKUP($B5760,APガラス性能一覧!$A$2:$M$6097,2,0),"")</f>
        <v/>
      </c>
      <c r="D5760" s="68" t="str">
        <f>IFERROR(VLOOKUP($B5760,APガラス性能一覧!$A$2:$M$6097,3,0),"")</f>
        <v/>
      </c>
      <c r="E5760" s="68" t="str">
        <f>IFERROR(VLOOKUP($B5760,APガラス性能一覧!$A$2:$M$6097,4,0),"")</f>
        <v/>
      </c>
      <c r="F5760" s="68" t="str">
        <f>IFERROR(VLOOKUP($B5760,APガラス性能一覧!$A$2:$M$6097,5,0),"")</f>
        <v/>
      </c>
      <c r="G5760" s="68" t="str">
        <f>IFERROR(VLOOKUP($B5760,APガラス性能一覧!$A$2:$M$6097,6,0),"")</f>
        <v/>
      </c>
      <c r="H5760" s="68" t="str">
        <f>IFERROR(VLOOKUP($B5760,APガラス性能一覧!$A$2:$M$6097,7,0),"")</f>
        <v/>
      </c>
      <c r="I5760" s="68" t="str">
        <f>IFERROR(VLOOKUP($B5760,APガラス性能一覧!$A$2:$M$6097,8,0),"")</f>
        <v/>
      </c>
      <c r="J5760" s="68" t="str">
        <f>IFERROR(VLOOKUP($B5760,APガラス性能一覧!$A$2:$M$6097,9,0),"")</f>
        <v/>
      </c>
      <c r="K5760" s="68" t="str">
        <f>IFERROR(VLOOKUP($B5760,APガラス性能一覧!$A$2:$M$6097,10,0),"")</f>
        <v/>
      </c>
      <c r="L5760" s="68" t="str">
        <f>IFERROR(VLOOKUP($B5760,APガラス性能一覧!$A$2:$M$6097,11,0),"")</f>
        <v/>
      </c>
      <c r="M5760" s="68" t="str">
        <f>IFERROR(VLOOKUP($B5760,APガラス性能一覧!$A$2:$M$6097,12,0),"")</f>
        <v/>
      </c>
      <c r="N5760" s="68" t="str">
        <f>IFERROR(VLOOKUP($B5760,APガラス性能一覧!$A$2:$M$6097,13,0),"")</f>
        <v/>
      </c>
    </row>
    <row r="5761" spans="2:14" x14ac:dyDescent="0.4">
      <c r="B5761" s="68" t="str">
        <f>IF($D$2="","",IF($E$2=0.65,IFERROR(IF(INDEX(APガラス性能一覧!A:A,MATCH(ROW(B5755),APガラス性能一覧!$O:$O,0))="","",INDEX(APガラス性能一覧!A:A,MATCH(ROW(B5755),APガラス性能一覧!$O:$O,0))),""),IFERROR(IF(INDEX(APガラス性能一覧!A:A,MATCH(ROW(B5755),APガラス性能一覧!$N:$N,0))="","",INDEX(APガラス性能一覧!A:A,MATCH(ROW(B5755),APガラス性能一覧!$N:$N,0))),"")))</f>
        <v/>
      </c>
      <c r="C5761" s="68" t="str">
        <f>IFERROR(VLOOKUP($B5761,APガラス性能一覧!$A$2:$M$6097,2,0),"")</f>
        <v/>
      </c>
      <c r="D5761" s="68" t="str">
        <f>IFERROR(VLOOKUP($B5761,APガラス性能一覧!$A$2:$M$6097,3,0),"")</f>
        <v/>
      </c>
      <c r="E5761" s="68" t="str">
        <f>IFERROR(VLOOKUP($B5761,APガラス性能一覧!$A$2:$M$6097,4,0),"")</f>
        <v/>
      </c>
      <c r="F5761" s="68" t="str">
        <f>IFERROR(VLOOKUP($B5761,APガラス性能一覧!$A$2:$M$6097,5,0),"")</f>
        <v/>
      </c>
      <c r="G5761" s="68" t="str">
        <f>IFERROR(VLOOKUP($B5761,APガラス性能一覧!$A$2:$M$6097,6,0),"")</f>
        <v/>
      </c>
      <c r="H5761" s="68" t="str">
        <f>IFERROR(VLOOKUP($B5761,APガラス性能一覧!$A$2:$M$6097,7,0),"")</f>
        <v/>
      </c>
      <c r="I5761" s="68" t="str">
        <f>IFERROR(VLOOKUP($B5761,APガラス性能一覧!$A$2:$M$6097,8,0),"")</f>
        <v/>
      </c>
      <c r="J5761" s="68" t="str">
        <f>IFERROR(VLOOKUP($B5761,APガラス性能一覧!$A$2:$M$6097,9,0),"")</f>
        <v/>
      </c>
      <c r="K5761" s="68" t="str">
        <f>IFERROR(VLOOKUP($B5761,APガラス性能一覧!$A$2:$M$6097,10,0),"")</f>
        <v/>
      </c>
      <c r="L5761" s="68" t="str">
        <f>IFERROR(VLOOKUP($B5761,APガラス性能一覧!$A$2:$M$6097,11,0),"")</f>
        <v/>
      </c>
      <c r="M5761" s="68" t="str">
        <f>IFERROR(VLOOKUP($B5761,APガラス性能一覧!$A$2:$M$6097,12,0),"")</f>
        <v/>
      </c>
      <c r="N5761" s="68" t="str">
        <f>IFERROR(VLOOKUP($B5761,APガラス性能一覧!$A$2:$M$6097,13,0),"")</f>
        <v/>
      </c>
    </row>
    <row r="5762" spans="2:14" x14ac:dyDescent="0.4">
      <c r="B5762" s="68" t="str">
        <f>IF($D$2="","",IF($E$2=0.65,IFERROR(IF(INDEX(APガラス性能一覧!A:A,MATCH(ROW(B5756),APガラス性能一覧!$O:$O,0))="","",INDEX(APガラス性能一覧!A:A,MATCH(ROW(B5756),APガラス性能一覧!$O:$O,0))),""),IFERROR(IF(INDEX(APガラス性能一覧!A:A,MATCH(ROW(B5756),APガラス性能一覧!$N:$N,0))="","",INDEX(APガラス性能一覧!A:A,MATCH(ROW(B5756),APガラス性能一覧!$N:$N,0))),"")))</f>
        <v/>
      </c>
      <c r="C5762" s="68" t="str">
        <f>IFERROR(VLOOKUP($B5762,APガラス性能一覧!$A$2:$M$6097,2,0),"")</f>
        <v/>
      </c>
      <c r="D5762" s="68" t="str">
        <f>IFERROR(VLOOKUP($B5762,APガラス性能一覧!$A$2:$M$6097,3,0),"")</f>
        <v/>
      </c>
      <c r="E5762" s="68" t="str">
        <f>IFERROR(VLOOKUP($B5762,APガラス性能一覧!$A$2:$M$6097,4,0),"")</f>
        <v/>
      </c>
      <c r="F5762" s="68" t="str">
        <f>IFERROR(VLOOKUP($B5762,APガラス性能一覧!$A$2:$M$6097,5,0),"")</f>
        <v/>
      </c>
      <c r="G5762" s="68" t="str">
        <f>IFERROR(VLOOKUP($B5762,APガラス性能一覧!$A$2:$M$6097,6,0),"")</f>
        <v/>
      </c>
      <c r="H5762" s="68" t="str">
        <f>IFERROR(VLOOKUP($B5762,APガラス性能一覧!$A$2:$M$6097,7,0),"")</f>
        <v/>
      </c>
      <c r="I5762" s="68" t="str">
        <f>IFERROR(VLOOKUP($B5762,APガラス性能一覧!$A$2:$M$6097,8,0),"")</f>
        <v/>
      </c>
      <c r="J5762" s="68" t="str">
        <f>IFERROR(VLOOKUP($B5762,APガラス性能一覧!$A$2:$M$6097,9,0),"")</f>
        <v/>
      </c>
      <c r="K5762" s="68" t="str">
        <f>IFERROR(VLOOKUP($B5762,APガラス性能一覧!$A$2:$M$6097,10,0),"")</f>
        <v/>
      </c>
      <c r="L5762" s="68" t="str">
        <f>IFERROR(VLOOKUP($B5762,APガラス性能一覧!$A$2:$M$6097,11,0),"")</f>
        <v/>
      </c>
      <c r="M5762" s="68" t="str">
        <f>IFERROR(VLOOKUP($B5762,APガラス性能一覧!$A$2:$M$6097,12,0),"")</f>
        <v/>
      </c>
      <c r="N5762" s="68" t="str">
        <f>IFERROR(VLOOKUP($B5762,APガラス性能一覧!$A$2:$M$6097,13,0),"")</f>
        <v/>
      </c>
    </row>
    <row r="5763" spans="2:14" x14ac:dyDescent="0.4">
      <c r="B5763" s="68" t="str">
        <f>IF($D$2="","",IF($E$2=0.65,IFERROR(IF(INDEX(APガラス性能一覧!A:A,MATCH(ROW(B5757),APガラス性能一覧!$O:$O,0))="","",INDEX(APガラス性能一覧!A:A,MATCH(ROW(B5757),APガラス性能一覧!$O:$O,0))),""),IFERROR(IF(INDEX(APガラス性能一覧!A:A,MATCH(ROW(B5757),APガラス性能一覧!$N:$N,0))="","",INDEX(APガラス性能一覧!A:A,MATCH(ROW(B5757),APガラス性能一覧!$N:$N,0))),"")))</f>
        <v/>
      </c>
      <c r="C5763" s="68" t="str">
        <f>IFERROR(VLOOKUP($B5763,APガラス性能一覧!$A$2:$M$6097,2,0),"")</f>
        <v/>
      </c>
      <c r="D5763" s="68" t="str">
        <f>IFERROR(VLOOKUP($B5763,APガラス性能一覧!$A$2:$M$6097,3,0),"")</f>
        <v/>
      </c>
      <c r="E5763" s="68" t="str">
        <f>IFERROR(VLOOKUP($B5763,APガラス性能一覧!$A$2:$M$6097,4,0),"")</f>
        <v/>
      </c>
      <c r="F5763" s="68" t="str">
        <f>IFERROR(VLOOKUP($B5763,APガラス性能一覧!$A$2:$M$6097,5,0),"")</f>
        <v/>
      </c>
      <c r="G5763" s="68" t="str">
        <f>IFERROR(VLOOKUP($B5763,APガラス性能一覧!$A$2:$M$6097,6,0),"")</f>
        <v/>
      </c>
      <c r="H5763" s="68" t="str">
        <f>IFERROR(VLOOKUP($B5763,APガラス性能一覧!$A$2:$M$6097,7,0),"")</f>
        <v/>
      </c>
      <c r="I5763" s="68" t="str">
        <f>IFERROR(VLOOKUP($B5763,APガラス性能一覧!$A$2:$M$6097,8,0),"")</f>
        <v/>
      </c>
      <c r="J5763" s="68" t="str">
        <f>IFERROR(VLOOKUP($B5763,APガラス性能一覧!$A$2:$M$6097,9,0),"")</f>
        <v/>
      </c>
      <c r="K5763" s="68" t="str">
        <f>IFERROR(VLOOKUP($B5763,APガラス性能一覧!$A$2:$M$6097,10,0),"")</f>
        <v/>
      </c>
      <c r="L5763" s="68" t="str">
        <f>IFERROR(VLOOKUP($B5763,APガラス性能一覧!$A$2:$M$6097,11,0),"")</f>
        <v/>
      </c>
      <c r="M5763" s="68" t="str">
        <f>IFERROR(VLOOKUP($B5763,APガラス性能一覧!$A$2:$M$6097,12,0),"")</f>
        <v/>
      </c>
      <c r="N5763" s="68" t="str">
        <f>IFERROR(VLOOKUP($B5763,APガラス性能一覧!$A$2:$M$6097,13,0),"")</f>
        <v/>
      </c>
    </row>
    <row r="5764" spans="2:14" x14ac:dyDescent="0.4">
      <c r="B5764" s="68" t="str">
        <f>IF($D$2="","",IF($E$2=0.65,IFERROR(IF(INDEX(APガラス性能一覧!A:A,MATCH(ROW(B5758),APガラス性能一覧!$O:$O,0))="","",INDEX(APガラス性能一覧!A:A,MATCH(ROW(B5758),APガラス性能一覧!$O:$O,0))),""),IFERROR(IF(INDEX(APガラス性能一覧!A:A,MATCH(ROW(B5758),APガラス性能一覧!$N:$N,0))="","",INDEX(APガラス性能一覧!A:A,MATCH(ROW(B5758),APガラス性能一覧!$N:$N,0))),"")))</f>
        <v/>
      </c>
      <c r="C5764" s="68" t="str">
        <f>IFERROR(VLOOKUP($B5764,APガラス性能一覧!$A$2:$M$6097,2,0),"")</f>
        <v/>
      </c>
      <c r="D5764" s="68" t="str">
        <f>IFERROR(VLOOKUP($B5764,APガラス性能一覧!$A$2:$M$6097,3,0),"")</f>
        <v/>
      </c>
      <c r="E5764" s="68" t="str">
        <f>IFERROR(VLOOKUP($B5764,APガラス性能一覧!$A$2:$M$6097,4,0),"")</f>
        <v/>
      </c>
      <c r="F5764" s="68" t="str">
        <f>IFERROR(VLOOKUP($B5764,APガラス性能一覧!$A$2:$M$6097,5,0),"")</f>
        <v/>
      </c>
      <c r="G5764" s="68" t="str">
        <f>IFERROR(VLOOKUP($B5764,APガラス性能一覧!$A$2:$M$6097,6,0),"")</f>
        <v/>
      </c>
      <c r="H5764" s="68" t="str">
        <f>IFERROR(VLOOKUP($B5764,APガラス性能一覧!$A$2:$M$6097,7,0),"")</f>
        <v/>
      </c>
      <c r="I5764" s="68" t="str">
        <f>IFERROR(VLOOKUP($B5764,APガラス性能一覧!$A$2:$M$6097,8,0),"")</f>
        <v/>
      </c>
      <c r="J5764" s="68" t="str">
        <f>IFERROR(VLOOKUP($B5764,APガラス性能一覧!$A$2:$M$6097,9,0),"")</f>
        <v/>
      </c>
      <c r="K5764" s="68" t="str">
        <f>IFERROR(VLOOKUP($B5764,APガラス性能一覧!$A$2:$M$6097,10,0),"")</f>
        <v/>
      </c>
      <c r="L5764" s="68" t="str">
        <f>IFERROR(VLOOKUP($B5764,APガラス性能一覧!$A$2:$M$6097,11,0),"")</f>
        <v/>
      </c>
      <c r="M5764" s="68" t="str">
        <f>IFERROR(VLOOKUP($B5764,APガラス性能一覧!$A$2:$M$6097,12,0),"")</f>
        <v/>
      </c>
      <c r="N5764" s="68" t="str">
        <f>IFERROR(VLOOKUP($B5764,APガラス性能一覧!$A$2:$M$6097,13,0),"")</f>
        <v/>
      </c>
    </row>
    <row r="5765" spans="2:14" x14ac:dyDescent="0.4">
      <c r="B5765" s="68" t="str">
        <f>IF($D$2="","",IF($E$2=0.65,IFERROR(IF(INDEX(APガラス性能一覧!A:A,MATCH(ROW(B5759),APガラス性能一覧!$O:$O,0))="","",INDEX(APガラス性能一覧!A:A,MATCH(ROW(B5759),APガラス性能一覧!$O:$O,0))),""),IFERROR(IF(INDEX(APガラス性能一覧!A:A,MATCH(ROW(B5759),APガラス性能一覧!$N:$N,0))="","",INDEX(APガラス性能一覧!A:A,MATCH(ROW(B5759),APガラス性能一覧!$N:$N,0))),"")))</f>
        <v/>
      </c>
      <c r="C5765" s="68" t="str">
        <f>IFERROR(VLOOKUP($B5765,APガラス性能一覧!$A$2:$M$6097,2,0),"")</f>
        <v/>
      </c>
      <c r="D5765" s="68" t="str">
        <f>IFERROR(VLOOKUP($B5765,APガラス性能一覧!$A$2:$M$6097,3,0),"")</f>
        <v/>
      </c>
      <c r="E5765" s="68" t="str">
        <f>IFERROR(VLOOKUP($B5765,APガラス性能一覧!$A$2:$M$6097,4,0),"")</f>
        <v/>
      </c>
      <c r="F5765" s="68" t="str">
        <f>IFERROR(VLOOKUP($B5765,APガラス性能一覧!$A$2:$M$6097,5,0),"")</f>
        <v/>
      </c>
      <c r="G5765" s="68" t="str">
        <f>IFERROR(VLOOKUP($B5765,APガラス性能一覧!$A$2:$M$6097,6,0),"")</f>
        <v/>
      </c>
      <c r="H5765" s="68" t="str">
        <f>IFERROR(VLOOKUP($B5765,APガラス性能一覧!$A$2:$M$6097,7,0),"")</f>
        <v/>
      </c>
      <c r="I5765" s="68" t="str">
        <f>IFERROR(VLOOKUP($B5765,APガラス性能一覧!$A$2:$M$6097,8,0),"")</f>
        <v/>
      </c>
      <c r="J5765" s="68" t="str">
        <f>IFERROR(VLOOKUP($B5765,APガラス性能一覧!$A$2:$M$6097,9,0),"")</f>
        <v/>
      </c>
      <c r="K5765" s="68" t="str">
        <f>IFERROR(VLOOKUP($B5765,APガラス性能一覧!$A$2:$M$6097,10,0),"")</f>
        <v/>
      </c>
      <c r="L5765" s="68" t="str">
        <f>IFERROR(VLOOKUP($B5765,APガラス性能一覧!$A$2:$M$6097,11,0),"")</f>
        <v/>
      </c>
      <c r="M5765" s="68" t="str">
        <f>IFERROR(VLOOKUP($B5765,APガラス性能一覧!$A$2:$M$6097,12,0),"")</f>
        <v/>
      </c>
      <c r="N5765" s="68" t="str">
        <f>IFERROR(VLOOKUP($B5765,APガラス性能一覧!$A$2:$M$6097,13,0),"")</f>
        <v/>
      </c>
    </row>
    <row r="5766" spans="2:14" x14ac:dyDescent="0.4">
      <c r="B5766" s="68" t="str">
        <f>IF($D$2="","",IF($E$2=0.65,IFERROR(IF(INDEX(APガラス性能一覧!A:A,MATCH(ROW(B5760),APガラス性能一覧!$O:$O,0))="","",INDEX(APガラス性能一覧!A:A,MATCH(ROW(B5760),APガラス性能一覧!$O:$O,0))),""),IFERROR(IF(INDEX(APガラス性能一覧!A:A,MATCH(ROW(B5760),APガラス性能一覧!$N:$N,0))="","",INDEX(APガラス性能一覧!A:A,MATCH(ROW(B5760),APガラス性能一覧!$N:$N,0))),"")))</f>
        <v/>
      </c>
      <c r="C5766" s="68" t="str">
        <f>IFERROR(VLOOKUP($B5766,APガラス性能一覧!$A$2:$M$6097,2,0),"")</f>
        <v/>
      </c>
      <c r="D5766" s="68" t="str">
        <f>IFERROR(VLOOKUP($B5766,APガラス性能一覧!$A$2:$M$6097,3,0),"")</f>
        <v/>
      </c>
      <c r="E5766" s="68" t="str">
        <f>IFERROR(VLOOKUP($B5766,APガラス性能一覧!$A$2:$M$6097,4,0),"")</f>
        <v/>
      </c>
      <c r="F5766" s="68" t="str">
        <f>IFERROR(VLOOKUP($B5766,APガラス性能一覧!$A$2:$M$6097,5,0),"")</f>
        <v/>
      </c>
      <c r="G5766" s="68" t="str">
        <f>IFERROR(VLOOKUP($B5766,APガラス性能一覧!$A$2:$M$6097,6,0),"")</f>
        <v/>
      </c>
      <c r="H5766" s="68" t="str">
        <f>IFERROR(VLOOKUP($B5766,APガラス性能一覧!$A$2:$M$6097,7,0),"")</f>
        <v/>
      </c>
      <c r="I5766" s="68" t="str">
        <f>IFERROR(VLOOKUP($B5766,APガラス性能一覧!$A$2:$M$6097,8,0),"")</f>
        <v/>
      </c>
      <c r="J5766" s="68" t="str">
        <f>IFERROR(VLOOKUP($B5766,APガラス性能一覧!$A$2:$M$6097,9,0),"")</f>
        <v/>
      </c>
      <c r="K5766" s="68" t="str">
        <f>IFERROR(VLOOKUP($B5766,APガラス性能一覧!$A$2:$M$6097,10,0),"")</f>
        <v/>
      </c>
      <c r="L5766" s="68" t="str">
        <f>IFERROR(VLOOKUP($B5766,APガラス性能一覧!$A$2:$M$6097,11,0),"")</f>
        <v/>
      </c>
      <c r="M5766" s="68" t="str">
        <f>IFERROR(VLOOKUP($B5766,APガラス性能一覧!$A$2:$M$6097,12,0),"")</f>
        <v/>
      </c>
      <c r="N5766" s="68" t="str">
        <f>IFERROR(VLOOKUP($B5766,APガラス性能一覧!$A$2:$M$6097,13,0),"")</f>
        <v/>
      </c>
    </row>
    <row r="5767" spans="2:14" x14ac:dyDescent="0.4">
      <c r="B5767" s="68" t="str">
        <f>IF($D$2="","",IF($E$2=0.65,IFERROR(IF(INDEX(APガラス性能一覧!A:A,MATCH(ROW(B5761),APガラス性能一覧!$O:$O,0))="","",INDEX(APガラス性能一覧!A:A,MATCH(ROW(B5761),APガラス性能一覧!$O:$O,0))),""),IFERROR(IF(INDEX(APガラス性能一覧!A:A,MATCH(ROW(B5761),APガラス性能一覧!$N:$N,0))="","",INDEX(APガラス性能一覧!A:A,MATCH(ROW(B5761),APガラス性能一覧!$N:$N,0))),"")))</f>
        <v/>
      </c>
      <c r="C5767" s="68" t="str">
        <f>IFERROR(VLOOKUP($B5767,APガラス性能一覧!$A$2:$M$6097,2,0),"")</f>
        <v/>
      </c>
      <c r="D5767" s="68" t="str">
        <f>IFERROR(VLOOKUP($B5767,APガラス性能一覧!$A$2:$M$6097,3,0),"")</f>
        <v/>
      </c>
      <c r="E5767" s="68" t="str">
        <f>IFERROR(VLOOKUP($B5767,APガラス性能一覧!$A$2:$M$6097,4,0),"")</f>
        <v/>
      </c>
      <c r="F5767" s="68" t="str">
        <f>IFERROR(VLOOKUP($B5767,APガラス性能一覧!$A$2:$M$6097,5,0),"")</f>
        <v/>
      </c>
      <c r="G5767" s="68" t="str">
        <f>IFERROR(VLOOKUP($B5767,APガラス性能一覧!$A$2:$M$6097,6,0),"")</f>
        <v/>
      </c>
      <c r="H5767" s="68" t="str">
        <f>IFERROR(VLOOKUP($B5767,APガラス性能一覧!$A$2:$M$6097,7,0),"")</f>
        <v/>
      </c>
      <c r="I5767" s="68" t="str">
        <f>IFERROR(VLOOKUP($B5767,APガラス性能一覧!$A$2:$M$6097,8,0),"")</f>
        <v/>
      </c>
      <c r="J5767" s="68" t="str">
        <f>IFERROR(VLOOKUP($B5767,APガラス性能一覧!$A$2:$M$6097,9,0),"")</f>
        <v/>
      </c>
      <c r="K5767" s="68" t="str">
        <f>IFERROR(VLOOKUP($B5767,APガラス性能一覧!$A$2:$M$6097,10,0),"")</f>
        <v/>
      </c>
      <c r="L5767" s="68" t="str">
        <f>IFERROR(VLOOKUP($B5767,APガラス性能一覧!$A$2:$M$6097,11,0),"")</f>
        <v/>
      </c>
      <c r="M5767" s="68" t="str">
        <f>IFERROR(VLOOKUP($B5767,APガラス性能一覧!$A$2:$M$6097,12,0),"")</f>
        <v/>
      </c>
      <c r="N5767" s="68" t="str">
        <f>IFERROR(VLOOKUP($B5767,APガラス性能一覧!$A$2:$M$6097,13,0),"")</f>
        <v/>
      </c>
    </row>
    <row r="5768" spans="2:14" x14ac:dyDescent="0.4">
      <c r="B5768" s="68" t="str">
        <f>IF($D$2="","",IF($E$2=0.65,IFERROR(IF(INDEX(APガラス性能一覧!A:A,MATCH(ROW(B5762),APガラス性能一覧!$O:$O,0))="","",INDEX(APガラス性能一覧!A:A,MATCH(ROW(B5762),APガラス性能一覧!$O:$O,0))),""),IFERROR(IF(INDEX(APガラス性能一覧!A:A,MATCH(ROW(B5762),APガラス性能一覧!$N:$N,0))="","",INDEX(APガラス性能一覧!A:A,MATCH(ROW(B5762),APガラス性能一覧!$N:$N,0))),"")))</f>
        <v/>
      </c>
      <c r="C5768" s="68" t="str">
        <f>IFERROR(VLOOKUP($B5768,APガラス性能一覧!$A$2:$M$6097,2,0),"")</f>
        <v/>
      </c>
      <c r="D5768" s="68" t="str">
        <f>IFERROR(VLOOKUP($B5768,APガラス性能一覧!$A$2:$M$6097,3,0),"")</f>
        <v/>
      </c>
      <c r="E5768" s="68" t="str">
        <f>IFERROR(VLOOKUP($B5768,APガラス性能一覧!$A$2:$M$6097,4,0),"")</f>
        <v/>
      </c>
      <c r="F5768" s="68" t="str">
        <f>IFERROR(VLOOKUP($B5768,APガラス性能一覧!$A$2:$M$6097,5,0),"")</f>
        <v/>
      </c>
      <c r="G5768" s="68" t="str">
        <f>IFERROR(VLOOKUP($B5768,APガラス性能一覧!$A$2:$M$6097,6,0),"")</f>
        <v/>
      </c>
      <c r="H5768" s="68" t="str">
        <f>IFERROR(VLOOKUP($B5768,APガラス性能一覧!$A$2:$M$6097,7,0),"")</f>
        <v/>
      </c>
      <c r="I5768" s="68" t="str">
        <f>IFERROR(VLOOKUP($B5768,APガラス性能一覧!$A$2:$M$6097,8,0),"")</f>
        <v/>
      </c>
      <c r="J5768" s="68" t="str">
        <f>IFERROR(VLOOKUP($B5768,APガラス性能一覧!$A$2:$M$6097,9,0),"")</f>
        <v/>
      </c>
      <c r="K5768" s="68" t="str">
        <f>IFERROR(VLOOKUP($B5768,APガラス性能一覧!$A$2:$M$6097,10,0),"")</f>
        <v/>
      </c>
      <c r="L5768" s="68" t="str">
        <f>IFERROR(VLOOKUP($B5768,APガラス性能一覧!$A$2:$M$6097,11,0),"")</f>
        <v/>
      </c>
      <c r="M5768" s="68" t="str">
        <f>IFERROR(VLOOKUP($B5768,APガラス性能一覧!$A$2:$M$6097,12,0),"")</f>
        <v/>
      </c>
      <c r="N5768" s="68" t="str">
        <f>IFERROR(VLOOKUP($B5768,APガラス性能一覧!$A$2:$M$6097,13,0),"")</f>
        <v/>
      </c>
    </row>
    <row r="5769" spans="2:14" x14ac:dyDescent="0.4">
      <c r="B5769" s="68" t="str">
        <f>IF($D$2="","",IF($E$2=0.65,IFERROR(IF(INDEX(APガラス性能一覧!A:A,MATCH(ROW(B5763),APガラス性能一覧!$O:$O,0))="","",INDEX(APガラス性能一覧!A:A,MATCH(ROW(B5763),APガラス性能一覧!$O:$O,0))),""),IFERROR(IF(INDEX(APガラス性能一覧!A:A,MATCH(ROW(B5763),APガラス性能一覧!$N:$N,0))="","",INDEX(APガラス性能一覧!A:A,MATCH(ROW(B5763),APガラス性能一覧!$N:$N,0))),"")))</f>
        <v/>
      </c>
      <c r="C5769" s="68" t="str">
        <f>IFERROR(VLOOKUP($B5769,APガラス性能一覧!$A$2:$M$6097,2,0),"")</f>
        <v/>
      </c>
      <c r="D5769" s="68" t="str">
        <f>IFERROR(VLOOKUP($B5769,APガラス性能一覧!$A$2:$M$6097,3,0),"")</f>
        <v/>
      </c>
      <c r="E5769" s="68" t="str">
        <f>IFERROR(VLOOKUP($B5769,APガラス性能一覧!$A$2:$M$6097,4,0),"")</f>
        <v/>
      </c>
      <c r="F5769" s="68" t="str">
        <f>IFERROR(VLOOKUP($B5769,APガラス性能一覧!$A$2:$M$6097,5,0),"")</f>
        <v/>
      </c>
      <c r="G5769" s="68" t="str">
        <f>IFERROR(VLOOKUP($B5769,APガラス性能一覧!$A$2:$M$6097,6,0),"")</f>
        <v/>
      </c>
      <c r="H5769" s="68" t="str">
        <f>IFERROR(VLOOKUP($B5769,APガラス性能一覧!$A$2:$M$6097,7,0),"")</f>
        <v/>
      </c>
      <c r="I5769" s="68" t="str">
        <f>IFERROR(VLOOKUP($B5769,APガラス性能一覧!$A$2:$M$6097,8,0),"")</f>
        <v/>
      </c>
      <c r="J5769" s="68" t="str">
        <f>IFERROR(VLOOKUP($B5769,APガラス性能一覧!$A$2:$M$6097,9,0),"")</f>
        <v/>
      </c>
      <c r="K5769" s="68" t="str">
        <f>IFERROR(VLOOKUP($B5769,APガラス性能一覧!$A$2:$M$6097,10,0),"")</f>
        <v/>
      </c>
      <c r="L5769" s="68" t="str">
        <f>IFERROR(VLOOKUP($B5769,APガラス性能一覧!$A$2:$M$6097,11,0),"")</f>
        <v/>
      </c>
      <c r="M5769" s="68" t="str">
        <f>IFERROR(VLOOKUP($B5769,APガラス性能一覧!$A$2:$M$6097,12,0),"")</f>
        <v/>
      </c>
      <c r="N5769" s="68" t="str">
        <f>IFERROR(VLOOKUP($B5769,APガラス性能一覧!$A$2:$M$6097,13,0),"")</f>
        <v/>
      </c>
    </row>
    <row r="5770" spans="2:14" x14ac:dyDescent="0.4">
      <c r="B5770" s="68" t="str">
        <f>IF($D$2="","",IF($E$2=0.65,IFERROR(IF(INDEX(APガラス性能一覧!A:A,MATCH(ROW(B5764),APガラス性能一覧!$O:$O,0))="","",INDEX(APガラス性能一覧!A:A,MATCH(ROW(B5764),APガラス性能一覧!$O:$O,0))),""),IFERROR(IF(INDEX(APガラス性能一覧!A:A,MATCH(ROW(B5764),APガラス性能一覧!$N:$N,0))="","",INDEX(APガラス性能一覧!A:A,MATCH(ROW(B5764),APガラス性能一覧!$N:$N,0))),"")))</f>
        <v/>
      </c>
      <c r="C5770" s="68" t="str">
        <f>IFERROR(VLOOKUP($B5770,APガラス性能一覧!$A$2:$M$6097,2,0),"")</f>
        <v/>
      </c>
      <c r="D5770" s="68" t="str">
        <f>IFERROR(VLOOKUP($B5770,APガラス性能一覧!$A$2:$M$6097,3,0),"")</f>
        <v/>
      </c>
      <c r="E5770" s="68" t="str">
        <f>IFERROR(VLOOKUP($B5770,APガラス性能一覧!$A$2:$M$6097,4,0),"")</f>
        <v/>
      </c>
      <c r="F5770" s="68" t="str">
        <f>IFERROR(VLOOKUP($B5770,APガラス性能一覧!$A$2:$M$6097,5,0),"")</f>
        <v/>
      </c>
      <c r="G5770" s="68" t="str">
        <f>IFERROR(VLOOKUP($B5770,APガラス性能一覧!$A$2:$M$6097,6,0),"")</f>
        <v/>
      </c>
      <c r="H5770" s="68" t="str">
        <f>IFERROR(VLOOKUP($B5770,APガラス性能一覧!$A$2:$M$6097,7,0),"")</f>
        <v/>
      </c>
      <c r="I5770" s="68" t="str">
        <f>IFERROR(VLOOKUP($B5770,APガラス性能一覧!$A$2:$M$6097,8,0),"")</f>
        <v/>
      </c>
      <c r="J5770" s="68" t="str">
        <f>IFERROR(VLOOKUP($B5770,APガラス性能一覧!$A$2:$M$6097,9,0),"")</f>
        <v/>
      </c>
      <c r="K5770" s="68" t="str">
        <f>IFERROR(VLOOKUP($B5770,APガラス性能一覧!$A$2:$M$6097,10,0),"")</f>
        <v/>
      </c>
      <c r="L5770" s="68" t="str">
        <f>IFERROR(VLOOKUP($B5770,APガラス性能一覧!$A$2:$M$6097,11,0),"")</f>
        <v/>
      </c>
      <c r="M5770" s="68" t="str">
        <f>IFERROR(VLOOKUP($B5770,APガラス性能一覧!$A$2:$M$6097,12,0),"")</f>
        <v/>
      </c>
      <c r="N5770" s="68" t="str">
        <f>IFERROR(VLOOKUP($B5770,APガラス性能一覧!$A$2:$M$6097,13,0),"")</f>
        <v/>
      </c>
    </row>
    <row r="5771" spans="2:14" x14ac:dyDescent="0.4">
      <c r="B5771" s="68" t="str">
        <f>IF($D$2="","",IF($E$2=0.65,IFERROR(IF(INDEX(APガラス性能一覧!A:A,MATCH(ROW(B5765),APガラス性能一覧!$O:$O,0))="","",INDEX(APガラス性能一覧!A:A,MATCH(ROW(B5765),APガラス性能一覧!$O:$O,0))),""),IFERROR(IF(INDEX(APガラス性能一覧!A:A,MATCH(ROW(B5765),APガラス性能一覧!$N:$N,0))="","",INDEX(APガラス性能一覧!A:A,MATCH(ROW(B5765),APガラス性能一覧!$N:$N,0))),"")))</f>
        <v/>
      </c>
      <c r="C5771" s="68" t="str">
        <f>IFERROR(VLOOKUP($B5771,APガラス性能一覧!$A$2:$M$6097,2,0),"")</f>
        <v/>
      </c>
      <c r="D5771" s="68" t="str">
        <f>IFERROR(VLOOKUP($B5771,APガラス性能一覧!$A$2:$M$6097,3,0),"")</f>
        <v/>
      </c>
      <c r="E5771" s="68" t="str">
        <f>IFERROR(VLOOKUP($B5771,APガラス性能一覧!$A$2:$M$6097,4,0),"")</f>
        <v/>
      </c>
      <c r="F5771" s="68" t="str">
        <f>IFERROR(VLOOKUP($B5771,APガラス性能一覧!$A$2:$M$6097,5,0),"")</f>
        <v/>
      </c>
      <c r="G5771" s="68" t="str">
        <f>IFERROR(VLOOKUP($B5771,APガラス性能一覧!$A$2:$M$6097,6,0),"")</f>
        <v/>
      </c>
      <c r="H5771" s="68" t="str">
        <f>IFERROR(VLOOKUP($B5771,APガラス性能一覧!$A$2:$M$6097,7,0),"")</f>
        <v/>
      </c>
      <c r="I5771" s="68" t="str">
        <f>IFERROR(VLOOKUP($B5771,APガラス性能一覧!$A$2:$M$6097,8,0),"")</f>
        <v/>
      </c>
      <c r="J5771" s="68" t="str">
        <f>IFERROR(VLOOKUP($B5771,APガラス性能一覧!$A$2:$M$6097,9,0),"")</f>
        <v/>
      </c>
      <c r="K5771" s="68" t="str">
        <f>IFERROR(VLOOKUP($B5771,APガラス性能一覧!$A$2:$M$6097,10,0),"")</f>
        <v/>
      </c>
      <c r="L5771" s="68" t="str">
        <f>IFERROR(VLOOKUP($B5771,APガラス性能一覧!$A$2:$M$6097,11,0),"")</f>
        <v/>
      </c>
      <c r="M5771" s="68" t="str">
        <f>IFERROR(VLOOKUP($B5771,APガラス性能一覧!$A$2:$M$6097,12,0),"")</f>
        <v/>
      </c>
      <c r="N5771" s="68" t="str">
        <f>IFERROR(VLOOKUP($B5771,APガラス性能一覧!$A$2:$M$6097,13,0),"")</f>
        <v/>
      </c>
    </row>
    <row r="5772" spans="2:14" x14ac:dyDescent="0.4">
      <c r="B5772" s="68" t="str">
        <f>IF($D$2="","",IF($E$2=0.65,IFERROR(IF(INDEX(APガラス性能一覧!A:A,MATCH(ROW(B5766),APガラス性能一覧!$O:$O,0))="","",INDEX(APガラス性能一覧!A:A,MATCH(ROW(B5766),APガラス性能一覧!$O:$O,0))),""),IFERROR(IF(INDEX(APガラス性能一覧!A:A,MATCH(ROW(B5766),APガラス性能一覧!$N:$N,0))="","",INDEX(APガラス性能一覧!A:A,MATCH(ROW(B5766),APガラス性能一覧!$N:$N,0))),"")))</f>
        <v/>
      </c>
      <c r="C5772" s="68" t="str">
        <f>IFERROR(VLOOKUP($B5772,APガラス性能一覧!$A$2:$M$6097,2,0),"")</f>
        <v/>
      </c>
      <c r="D5772" s="68" t="str">
        <f>IFERROR(VLOOKUP($B5772,APガラス性能一覧!$A$2:$M$6097,3,0),"")</f>
        <v/>
      </c>
      <c r="E5772" s="68" t="str">
        <f>IFERROR(VLOOKUP($B5772,APガラス性能一覧!$A$2:$M$6097,4,0),"")</f>
        <v/>
      </c>
      <c r="F5772" s="68" t="str">
        <f>IFERROR(VLOOKUP($B5772,APガラス性能一覧!$A$2:$M$6097,5,0),"")</f>
        <v/>
      </c>
      <c r="G5772" s="68" t="str">
        <f>IFERROR(VLOOKUP($B5772,APガラス性能一覧!$A$2:$M$6097,6,0),"")</f>
        <v/>
      </c>
      <c r="H5772" s="68" t="str">
        <f>IFERROR(VLOOKUP($B5772,APガラス性能一覧!$A$2:$M$6097,7,0),"")</f>
        <v/>
      </c>
      <c r="I5772" s="68" t="str">
        <f>IFERROR(VLOOKUP($B5772,APガラス性能一覧!$A$2:$M$6097,8,0),"")</f>
        <v/>
      </c>
      <c r="J5772" s="68" t="str">
        <f>IFERROR(VLOOKUP($B5772,APガラス性能一覧!$A$2:$M$6097,9,0),"")</f>
        <v/>
      </c>
      <c r="K5772" s="68" t="str">
        <f>IFERROR(VLOOKUP($B5772,APガラス性能一覧!$A$2:$M$6097,10,0),"")</f>
        <v/>
      </c>
      <c r="L5772" s="68" t="str">
        <f>IFERROR(VLOOKUP($B5772,APガラス性能一覧!$A$2:$M$6097,11,0),"")</f>
        <v/>
      </c>
      <c r="M5772" s="68" t="str">
        <f>IFERROR(VLOOKUP($B5772,APガラス性能一覧!$A$2:$M$6097,12,0),"")</f>
        <v/>
      </c>
      <c r="N5772" s="68" t="str">
        <f>IFERROR(VLOOKUP($B5772,APガラス性能一覧!$A$2:$M$6097,13,0),"")</f>
        <v/>
      </c>
    </row>
    <row r="5773" spans="2:14" x14ac:dyDescent="0.4">
      <c r="B5773" s="68" t="str">
        <f>IF($D$2="","",IF($E$2=0.65,IFERROR(IF(INDEX(APガラス性能一覧!A:A,MATCH(ROW(B5767),APガラス性能一覧!$O:$O,0))="","",INDEX(APガラス性能一覧!A:A,MATCH(ROW(B5767),APガラス性能一覧!$O:$O,0))),""),IFERROR(IF(INDEX(APガラス性能一覧!A:A,MATCH(ROW(B5767),APガラス性能一覧!$N:$N,0))="","",INDEX(APガラス性能一覧!A:A,MATCH(ROW(B5767),APガラス性能一覧!$N:$N,0))),"")))</f>
        <v/>
      </c>
      <c r="C5773" s="68" t="str">
        <f>IFERROR(VLOOKUP($B5773,APガラス性能一覧!$A$2:$M$6097,2,0),"")</f>
        <v/>
      </c>
      <c r="D5773" s="68" t="str">
        <f>IFERROR(VLOOKUP($B5773,APガラス性能一覧!$A$2:$M$6097,3,0),"")</f>
        <v/>
      </c>
      <c r="E5773" s="68" t="str">
        <f>IFERROR(VLOOKUP($B5773,APガラス性能一覧!$A$2:$M$6097,4,0),"")</f>
        <v/>
      </c>
      <c r="F5773" s="68" t="str">
        <f>IFERROR(VLOOKUP($B5773,APガラス性能一覧!$A$2:$M$6097,5,0),"")</f>
        <v/>
      </c>
      <c r="G5773" s="68" t="str">
        <f>IFERROR(VLOOKUP($B5773,APガラス性能一覧!$A$2:$M$6097,6,0),"")</f>
        <v/>
      </c>
      <c r="H5773" s="68" t="str">
        <f>IFERROR(VLOOKUP($B5773,APガラス性能一覧!$A$2:$M$6097,7,0),"")</f>
        <v/>
      </c>
      <c r="I5773" s="68" t="str">
        <f>IFERROR(VLOOKUP($B5773,APガラス性能一覧!$A$2:$M$6097,8,0),"")</f>
        <v/>
      </c>
      <c r="J5773" s="68" t="str">
        <f>IFERROR(VLOOKUP($B5773,APガラス性能一覧!$A$2:$M$6097,9,0),"")</f>
        <v/>
      </c>
      <c r="K5773" s="68" t="str">
        <f>IFERROR(VLOOKUP($B5773,APガラス性能一覧!$A$2:$M$6097,10,0),"")</f>
        <v/>
      </c>
      <c r="L5773" s="68" t="str">
        <f>IFERROR(VLOOKUP($B5773,APガラス性能一覧!$A$2:$M$6097,11,0),"")</f>
        <v/>
      </c>
      <c r="M5773" s="68" t="str">
        <f>IFERROR(VLOOKUP($B5773,APガラス性能一覧!$A$2:$M$6097,12,0),"")</f>
        <v/>
      </c>
      <c r="N5773" s="68" t="str">
        <f>IFERROR(VLOOKUP($B5773,APガラス性能一覧!$A$2:$M$6097,13,0),"")</f>
        <v/>
      </c>
    </row>
    <row r="5774" spans="2:14" x14ac:dyDescent="0.4">
      <c r="B5774" s="68" t="str">
        <f>IF($D$2="","",IF($E$2=0.65,IFERROR(IF(INDEX(APガラス性能一覧!A:A,MATCH(ROW(B5768),APガラス性能一覧!$O:$O,0))="","",INDEX(APガラス性能一覧!A:A,MATCH(ROW(B5768),APガラス性能一覧!$O:$O,0))),""),IFERROR(IF(INDEX(APガラス性能一覧!A:A,MATCH(ROW(B5768),APガラス性能一覧!$N:$N,0))="","",INDEX(APガラス性能一覧!A:A,MATCH(ROW(B5768),APガラス性能一覧!$N:$N,0))),"")))</f>
        <v/>
      </c>
      <c r="C5774" s="68" t="str">
        <f>IFERROR(VLOOKUP($B5774,APガラス性能一覧!$A$2:$M$6097,2,0),"")</f>
        <v/>
      </c>
      <c r="D5774" s="68" t="str">
        <f>IFERROR(VLOOKUP($B5774,APガラス性能一覧!$A$2:$M$6097,3,0),"")</f>
        <v/>
      </c>
      <c r="E5774" s="68" t="str">
        <f>IFERROR(VLOOKUP($B5774,APガラス性能一覧!$A$2:$M$6097,4,0),"")</f>
        <v/>
      </c>
      <c r="F5774" s="68" t="str">
        <f>IFERROR(VLOOKUP($B5774,APガラス性能一覧!$A$2:$M$6097,5,0),"")</f>
        <v/>
      </c>
      <c r="G5774" s="68" t="str">
        <f>IFERROR(VLOOKUP($B5774,APガラス性能一覧!$A$2:$M$6097,6,0),"")</f>
        <v/>
      </c>
      <c r="H5774" s="68" t="str">
        <f>IFERROR(VLOOKUP($B5774,APガラス性能一覧!$A$2:$M$6097,7,0),"")</f>
        <v/>
      </c>
      <c r="I5774" s="68" t="str">
        <f>IFERROR(VLOOKUP($B5774,APガラス性能一覧!$A$2:$M$6097,8,0),"")</f>
        <v/>
      </c>
      <c r="J5774" s="68" t="str">
        <f>IFERROR(VLOOKUP($B5774,APガラス性能一覧!$A$2:$M$6097,9,0),"")</f>
        <v/>
      </c>
      <c r="K5774" s="68" t="str">
        <f>IFERROR(VLOOKUP($B5774,APガラス性能一覧!$A$2:$M$6097,10,0),"")</f>
        <v/>
      </c>
      <c r="L5774" s="68" t="str">
        <f>IFERROR(VLOOKUP($B5774,APガラス性能一覧!$A$2:$M$6097,11,0),"")</f>
        <v/>
      </c>
      <c r="M5774" s="68" t="str">
        <f>IFERROR(VLOOKUP($B5774,APガラス性能一覧!$A$2:$M$6097,12,0),"")</f>
        <v/>
      </c>
      <c r="N5774" s="68" t="str">
        <f>IFERROR(VLOOKUP($B5774,APガラス性能一覧!$A$2:$M$6097,13,0),"")</f>
        <v/>
      </c>
    </row>
    <row r="5775" spans="2:14" x14ac:dyDescent="0.4">
      <c r="B5775" s="68" t="str">
        <f>IF($D$2="","",IF($E$2=0.65,IFERROR(IF(INDEX(APガラス性能一覧!A:A,MATCH(ROW(B5769),APガラス性能一覧!$O:$O,0))="","",INDEX(APガラス性能一覧!A:A,MATCH(ROW(B5769),APガラス性能一覧!$O:$O,0))),""),IFERROR(IF(INDEX(APガラス性能一覧!A:A,MATCH(ROW(B5769),APガラス性能一覧!$N:$N,0))="","",INDEX(APガラス性能一覧!A:A,MATCH(ROW(B5769),APガラス性能一覧!$N:$N,0))),"")))</f>
        <v/>
      </c>
      <c r="C5775" s="68" t="str">
        <f>IFERROR(VLOOKUP($B5775,APガラス性能一覧!$A$2:$M$6097,2,0),"")</f>
        <v/>
      </c>
      <c r="D5775" s="68" t="str">
        <f>IFERROR(VLOOKUP($B5775,APガラス性能一覧!$A$2:$M$6097,3,0),"")</f>
        <v/>
      </c>
      <c r="E5775" s="68" t="str">
        <f>IFERROR(VLOOKUP($B5775,APガラス性能一覧!$A$2:$M$6097,4,0),"")</f>
        <v/>
      </c>
      <c r="F5775" s="68" t="str">
        <f>IFERROR(VLOOKUP($B5775,APガラス性能一覧!$A$2:$M$6097,5,0),"")</f>
        <v/>
      </c>
      <c r="G5775" s="68" t="str">
        <f>IFERROR(VLOOKUP($B5775,APガラス性能一覧!$A$2:$M$6097,6,0),"")</f>
        <v/>
      </c>
      <c r="H5775" s="68" t="str">
        <f>IFERROR(VLOOKUP($B5775,APガラス性能一覧!$A$2:$M$6097,7,0),"")</f>
        <v/>
      </c>
      <c r="I5775" s="68" t="str">
        <f>IFERROR(VLOOKUP($B5775,APガラス性能一覧!$A$2:$M$6097,8,0),"")</f>
        <v/>
      </c>
      <c r="J5775" s="68" t="str">
        <f>IFERROR(VLOOKUP($B5775,APガラス性能一覧!$A$2:$M$6097,9,0),"")</f>
        <v/>
      </c>
      <c r="K5775" s="68" t="str">
        <f>IFERROR(VLOOKUP($B5775,APガラス性能一覧!$A$2:$M$6097,10,0),"")</f>
        <v/>
      </c>
      <c r="L5775" s="68" t="str">
        <f>IFERROR(VLOOKUP($B5775,APガラス性能一覧!$A$2:$M$6097,11,0),"")</f>
        <v/>
      </c>
      <c r="M5775" s="68" t="str">
        <f>IFERROR(VLOOKUP($B5775,APガラス性能一覧!$A$2:$M$6097,12,0),"")</f>
        <v/>
      </c>
      <c r="N5775" s="68" t="str">
        <f>IFERROR(VLOOKUP($B5775,APガラス性能一覧!$A$2:$M$6097,13,0),"")</f>
        <v/>
      </c>
    </row>
    <row r="5776" spans="2:14" x14ac:dyDescent="0.4">
      <c r="B5776" s="68" t="str">
        <f>IF($D$2="","",IF($E$2=0.65,IFERROR(IF(INDEX(APガラス性能一覧!A:A,MATCH(ROW(B5770),APガラス性能一覧!$O:$O,0))="","",INDEX(APガラス性能一覧!A:A,MATCH(ROW(B5770),APガラス性能一覧!$O:$O,0))),""),IFERROR(IF(INDEX(APガラス性能一覧!A:A,MATCH(ROW(B5770),APガラス性能一覧!$N:$N,0))="","",INDEX(APガラス性能一覧!A:A,MATCH(ROW(B5770),APガラス性能一覧!$N:$N,0))),"")))</f>
        <v/>
      </c>
      <c r="C5776" s="68" t="str">
        <f>IFERROR(VLOOKUP($B5776,APガラス性能一覧!$A$2:$M$6097,2,0),"")</f>
        <v/>
      </c>
      <c r="D5776" s="68" t="str">
        <f>IFERROR(VLOOKUP($B5776,APガラス性能一覧!$A$2:$M$6097,3,0),"")</f>
        <v/>
      </c>
      <c r="E5776" s="68" t="str">
        <f>IFERROR(VLOOKUP($B5776,APガラス性能一覧!$A$2:$M$6097,4,0),"")</f>
        <v/>
      </c>
      <c r="F5776" s="68" t="str">
        <f>IFERROR(VLOOKUP($B5776,APガラス性能一覧!$A$2:$M$6097,5,0),"")</f>
        <v/>
      </c>
      <c r="G5776" s="68" t="str">
        <f>IFERROR(VLOOKUP($B5776,APガラス性能一覧!$A$2:$M$6097,6,0),"")</f>
        <v/>
      </c>
      <c r="H5776" s="68" t="str">
        <f>IFERROR(VLOOKUP($B5776,APガラス性能一覧!$A$2:$M$6097,7,0),"")</f>
        <v/>
      </c>
      <c r="I5776" s="68" t="str">
        <f>IFERROR(VLOOKUP($B5776,APガラス性能一覧!$A$2:$M$6097,8,0),"")</f>
        <v/>
      </c>
      <c r="J5776" s="68" t="str">
        <f>IFERROR(VLOOKUP($B5776,APガラス性能一覧!$A$2:$M$6097,9,0),"")</f>
        <v/>
      </c>
      <c r="K5776" s="68" t="str">
        <f>IFERROR(VLOOKUP($B5776,APガラス性能一覧!$A$2:$M$6097,10,0),"")</f>
        <v/>
      </c>
      <c r="L5776" s="68" t="str">
        <f>IFERROR(VLOOKUP($B5776,APガラス性能一覧!$A$2:$M$6097,11,0),"")</f>
        <v/>
      </c>
      <c r="M5776" s="68" t="str">
        <f>IFERROR(VLOOKUP($B5776,APガラス性能一覧!$A$2:$M$6097,12,0),"")</f>
        <v/>
      </c>
      <c r="N5776" s="68" t="str">
        <f>IFERROR(VLOOKUP($B5776,APガラス性能一覧!$A$2:$M$6097,13,0),"")</f>
        <v/>
      </c>
    </row>
    <row r="5777" spans="2:14" x14ac:dyDescent="0.4">
      <c r="B5777" s="68" t="str">
        <f>IF($D$2="","",IF($E$2=0.65,IFERROR(IF(INDEX(APガラス性能一覧!A:A,MATCH(ROW(B5771),APガラス性能一覧!$O:$O,0))="","",INDEX(APガラス性能一覧!A:A,MATCH(ROW(B5771),APガラス性能一覧!$O:$O,0))),""),IFERROR(IF(INDEX(APガラス性能一覧!A:A,MATCH(ROW(B5771),APガラス性能一覧!$N:$N,0))="","",INDEX(APガラス性能一覧!A:A,MATCH(ROW(B5771),APガラス性能一覧!$N:$N,0))),"")))</f>
        <v/>
      </c>
      <c r="C5777" s="68" t="str">
        <f>IFERROR(VLOOKUP($B5777,APガラス性能一覧!$A$2:$M$6097,2,0),"")</f>
        <v/>
      </c>
      <c r="D5777" s="68" t="str">
        <f>IFERROR(VLOOKUP($B5777,APガラス性能一覧!$A$2:$M$6097,3,0),"")</f>
        <v/>
      </c>
      <c r="E5777" s="68" t="str">
        <f>IFERROR(VLOOKUP($B5777,APガラス性能一覧!$A$2:$M$6097,4,0),"")</f>
        <v/>
      </c>
      <c r="F5777" s="68" t="str">
        <f>IFERROR(VLOOKUP($B5777,APガラス性能一覧!$A$2:$M$6097,5,0),"")</f>
        <v/>
      </c>
      <c r="G5777" s="68" t="str">
        <f>IFERROR(VLOOKUP($B5777,APガラス性能一覧!$A$2:$M$6097,6,0),"")</f>
        <v/>
      </c>
      <c r="H5777" s="68" t="str">
        <f>IFERROR(VLOOKUP($B5777,APガラス性能一覧!$A$2:$M$6097,7,0),"")</f>
        <v/>
      </c>
      <c r="I5777" s="68" t="str">
        <f>IFERROR(VLOOKUP($B5777,APガラス性能一覧!$A$2:$M$6097,8,0),"")</f>
        <v/>
      </c>
      <c r="J5777" s="68" t="str">
        <f>IFERROR(VLOOKUP($B5777,APガラス性能一覧!$A$2:$M$6097,9,0),"")</f>
        <v/>
      </c>
      <c r="K5777" s="68" t="str">
        <f>IFERROR(VLOOKUP($B5777,APガラス性能一覧!$A$2:$M$6097,10,0),"")</f>
        <v/>
      </c>
      <c r="L5777" s="68" t="str">
        <f>IFERROR(VLOOKUP($B5777,APガラス性能一覧!$A$2:$M$6097,11,0),"")</f>
        <v/>
      </c>
      <c r="M5777" s="68" t="str">
        <f>IFERROR(VLOOKUP($B5777,APガラス性能一覧!$A$2:$M$6097,12,0),"")</f>
        <v/>
      </c>
      <c r="N5777" s="68" t="str">
        <f>IFERROR(VLOOKUP($B5777,APガラス性能一覧!$A$2:$M$6097,13,0),"")</f>
        <v/>
      </c>
    </row>
    <row r="5778" spans="2:14" x14ac:dyDescent="0.4">
      <c r="B5778" s="68" t="str">
        <f>IF($D$2="","",IF($E$2=0.65,IFERROR(IF(INDEX(APガラス性能一覧!A:A,MATCH(ROW(B5772),APガラス性能一覧!$O:$O,0))="","",INDEX(APガラス性能一覧!A:A,MATCH(ROW(B5772),APガラス性能一覧!$O:$O,0))),""),IFERROR(IF(INDEX(APガラス性能一覧!A:A,MATCH(ROW(B5772),APガラス性能一覧!$N:$N,0))="","",INDEX(APガラス性能一覧!A:A,MATCH(ROW(B5772),APガラス性能一覧!$N:$N,0))),"")))</f>
        <v/>
      </c>
      <c r="C5778" s="68" t="str">
        <f>IFERROR(VLOOKUP($B5778,APガラス性能一覧!$A$2:$M$6097,2,0),"")</f>
        <v/>
      </c>
      <c r="D5778" s="68" t="str">
        <f>IFERROR(VLOOKUP($B5778,APガラス性能一覧!$A$2:$M$6097,3,0),"")</f>
        <v/>
      </c>
      <c r="E5778" s="68" t="str">
        <f>IFERROR(VLOOKUP($B5778,APガラス性能一覧!$A$2:$M$6097,4,0),"")</f>
        <v/>
      </c>
      <c r="F5778" s="68" t="str">
        <f>IFERROR(VLOOKUP($B5778,APガラス性能一覧!$A$2:$M$6097,5,0),"")</f>
        <v/>
      </c>
      <c r="G5778" s="68" t="str">
        <f>IFERROR(VLOOKUP($B5778,APガラス性能一覧!$A$2:$M$6097,6,0),"")</f>
        <v/>
      </c>
      <c r="H5778" s="68" t="str">
        <f>IFERROR(VLOOKUP($B5778,APガラス性能一覧!$A$2:$M$6097,7,0),"")</f>
        <v/>
      </c>
      <c r="I5778" s="68" t="str">
        <f>IFERROR(VLOOKUP($B5778,APガラス性能一覧!$A$2:$M$6097,8,0),"")</f>
        <v/>
      </c>
      <c r="J5778" s="68" t="str">
        <f>IFERROR(VLOOKUP($B5778,APガラス性能一覧!$A$2:$M$6097,9,0),"")</f>
        <v/>
      </c>
      <c r="K5778" s="68" t="str">
        <f>IFERROR(VLOOKUP($B5778,APガラス性能一覧!$A$2:$M$6097,10,0),"")</f>
        <v/>
      </c>
      <c r="L5778" s="68" t="str">
        <f>IFERROR(VLOOKUP($B5778,APガラス性能一覧!$A$2:$M$6097,11,0),"")</f>
        <v/>
      </c>
      <c r="M5778" s="68" t="str">
        <f>IFERROR(VLOOKUP($B5778,APガラス性能一覧!$A$2:$M$6097,12,0),"")</f>
        <v/>
      </c>
      <c r="N5778" s="68" t="str">
        <f>IFERROR(VLOOKUP($B5778,APガラス性能一覧!$A$2:$M$6097,13,0),"")</f>
        <v/>
      </c>
    </row>
    <row r="5779" spans="2:14" x14ac:dyDescent="0.4">
      <c r="B5779" s="68" t="str">
        <f>IF($D$2="","",IF($E$2=0.65,IFERROR(IF(INDEX(APガラス性能一覧!A:A,MATCH(ROW(B5773),APガラス性能一覧!$O:$O,0))="","",INDEX(APガラス性能一覧!A:A,MATCH(ROW(B5773),APガラス性能一覧!$O:$O,0))),""),IFERROR(IF(INDEX(APガラス性能一覧!A:A,MATCH(ROW(B5773),APガラス性能一覧!$N:$N,0))="","",INDEX(APガラス性能一覧!A:A,MATCH(ROW(B5773),APガラス性能一覧!$N:$N,0))),"")))</f>
        <v/>
      </c>
      <c r="C5779" s="68" t="str">
        <f>IFERROR(VLOOKUP($B5779,APガラス性能一覧!$A$2:$M$6097,2,0),"")</f>
        <v/>
      </c>
      <c r="D5779" s="68" t="str">
        <f>IFERROR(VLOOKUP($B5779,APガラス性能一覧!$A$2:$M$6097,3,0),"")</f>
        <v/>
      </c>
      <c r="E5779" s="68" t="str">
        <f>IFERROR(VLOOKUP($B5779,APガラス性能一覧!$A$2:$M$6097,4,0),"")</f>
        <v/>
      </c>
      <c r="F5779" s="68" t="str">
        <f>IFERROR(VLOOKUP($B5779,APガラス性能一覧!$A$2:$M$6097,5,0),"")</f>
        <v/>
      </c>
      <c r="G5779" s="68" t="str">
        <f>IFERROR(VLOOKUP($B5779,APガラス性能一覧!$A$2:$M$6097,6,0),"")</f>
        <v/>
      </c>
      <c r="H5779" s="68" t="str">
        <f>IFERROR(VLOOKUP($B5779,APガラス性能一覧!$A$2:$M$6097,7,0),"")</f>
        <v/>
      </c>
      <c r="I5779" s="68" t="str">
        <f>IFERROR(VLOOKUP($B5779,APガラス性能一覧!$A$2:$M$6097,8,0),"")</f>
        <v/>
      </c>
      <c r="J5779" s="68" t="str">
        <f>IFERROR(VLOOKUP($B5779,APガラス性能一覧!$A$2:$M$6097,9,0),"")</f>
        <v/>
      </c>
      <c r="K5779" s="68" t="str">
        <f>IFERROR(VLOOKUP($B5779,APガラス性能一覧!$A$2:$M$6097,10,0),"")</f>
        <v/>
      </c>
      <c r="L5779" s="68" t="str">
        <f>IFERROR(VLOOKUP($B5779,APガラス性能一覧!$A$2:$M$6097,11,0),"")</f>
        <v/>
      </c>
      <c r="M5779" s="68" t="str">
        <f>IFERROR(VLOOKUP($B5779,APガラス性能一覧!$A$2:$M$6097,12,0),"")</f>
        <v/>
      </c>
      <c r="N5779" s="68" t="str">
        <f>IFERROR(VLOOKUP($B5779,APガラス性能一覧!$A$2:$M$6097,13,0),"")</f>
        <v/>
      </c>
    </row>
    <row r="5780" spans="2:14" x14ac:dyDescent="0.4">
      <c r="B5780" s="68" t="str">
        <f>IF($D$2="","",IF($E$2=0.65,IFERROR(IF(INDEX(APガラス性能一覧!A:A,MATCH(ROW(B5774),APガラス性能一覧!$O:$O,0))="","",INDEX(APガラス性能一覧!A:A,MATCH(ROW(B5774),APガラス性能一覧!$O:$O,0))),""),IFERROR(IF(INDEX(APガラス性能一覧!A:A,MATCH(ROW(B5774),APガラス性能一覧!$N:$N,0))="","",INDEX(APガラス性能一覧!A:A,MATCH(ROW(B5774),APガラス性能一覧!$N:$N,0))),"")))</f>
        <v/>
      </c>
      <c r="C5780" s="68" t="str">
        <f>IFERROR(VLOOKUP($B5780,APガラス性能一覧!$A$2:$M$6097,2,0),"")</f>
        <v/>
      </c>
      <c r="D5780" s="68" t="str">
        <f>IFERROR(VLOOKUP($B5780,APガラス性能一覧!$A$2:$M$6097,3,0),"")</f>
        <v/>
      </c>
      <c r="E5780" s="68" t="str">
        <f>IFERROR(VLOOKUP($B5780,APガラス性能一覧!$A$2:$M$6097,4,0),"")</f>
        <v/>
      </c>
      <c r="F5780" s="68" t="str">
        <f>IFERROR(VLOOKUP($B5780,APガラス性能一覧!$A$2:$M$6097,5,0),"")</f>
        <v/>
      </c>
      <c r="G5780" s="68" t="str">
        <f>IFERROR(VLOOKUP($B5780,APガラス性能一覧!$A$2:$M$6097,6,0),"")</f>
        <v/>
      </c>
      <c r="H5780" s="68" t="str">
        <f>IFERROR(VLOOKUP($B5780,APガラス性能一覧!$A$2:$M$6097,7,0),"")</f>
        <v/>
      </c>
      <c r="I5780" s="68" t="str">
        <f>IFERROR(VLOOKUP($B5780,APガラス性能一覧!$A$2:$M$6097,8,0),"")</f>
        <v/>
      </c>
      <c r="J5780" s="68" t="str">
        <f>IFERROR(VLOOKUP($B5780,APガラス性能一覧!$A$2:$M$6097,9,0),"")</f>
        <v/>
      </c>
      <c r="K5780" s="68" t="str">
        <f>IFERROR(VLOOKUP($B5780,APガラス性能一覧!$A$2:$M$6097,10,0),"")</f>
        <v/>
      </c>
      <c r="L5780" s="68" t="str">
        <f>IFERROR(VLOOKUP($B5780,APガラス性能一覧!$A$2:$M$6097,11,0),"")</f>
        <v/>
      </c>
      <c r="M5780" s="68" t="str">
        <f>IFERROR(VLOOKUP($B5780,APガラス性能一覧!$A$2:$M$6097,12,0),"")</f>
        <v/>
      </c>
      <c r="N5780" s="68" t="str">
        <f>IFERROR(VLOOKUP($B5780,APガラス性能一覧!$A$2:$M$6097,13,0),"")</f>
        <v/>
      </c>
    </row>
    <row r="5781" spans="2:14" x14ac:dyDescent="0.4">
      <c r="B5781" s="68" t="str">
        <f>IF($D$2="","",IF($E$2=0.65,IFERROR(IF(INDEX(APガラス性能一覧!A:A,MATCH(ROW(B5775),APガラス性能一覧!$O:$O,0))="","",INDEX(APガラス性能一覧!A:A,MATCH(ROW(B5775),APガラス性能一覧!$O:$O,0))),""),IFERROR(IF(INDEX(APガラス性能一覧!A:A,MATCH(ROW(B5775),APガラス性能一覧!$N:$N,0))="","",INDEX(APガラス性能一覧!A:A,MATCH(ROW(B5775),APガラス性能一覧!$N:$N,0))),"")))</f>
        <v/>
      </c>
      <c r="C5781" s="68" t="str">
        <f>IFERROR(VLOOKUP($B5781,APガラス性能一覧!$A$2:$M$6097,2,0),"")</f>
        <v/>
      </c>
      <c r="D5781" s="68" t="str">
        <f>IFERROR(VLOOKUP($B5781,APガラス性能一覧!$A$2:$M$6097,3,0),"")</f>
        <v/>
      </c>
      <c r="E5781" s="68" t="str">
        <f>IFERROR(VLOOKUP($B5781,APガラス性能一覧!$A$2:$M$6097,4,0),"")</f>
        <v/>
      </c>
      <c r="F5781" s="68" t="str">
        <f>IFERROR(VLOOKUP($B5781,APガラス性能一覧!$A$2:$M$6097,5,0),"")</f>
        <v/>
      </c>
      <c r="G5781" s="68" t="str">
        <f>IFERROR(VLOOKUP($B5781,APガラス性能一覧!$A$2:$M$6097,6,0),"")</f>
        <v/>
      </c>
      <c r="H5781" s="68" t="str">
        <f>IFERROR(VLOOKUP($B5781,APガラス性能一覧!$A$2:$M$6097,7,0),"")</f>
        <v/>
      </c>
      <c r="I5781" s="68" t="str">
        <f>IFERROR(VLOOKUP($B5781,APガラス性能一覧!$A$2:$M$6097,8,0),"")</f>
        <v/>
      </c>
      <c r="J5781" s="68" t="str">
        <f>IFERROR(VLOOKUP($B5781,APガラス性能一覧!$A$2:$M$6097,9,0),"")</f>
        <v/>
      </c>
      <c r="K5781" s="68" t="str">
        <f>IFERROR(VLOOKUP($B5781,APガラス性能一覧!$A$2:$M$6097,10,0),"")</f>
        <v/>
      </c>
      <c r="L5781" s="68" t="str">
        <f>IFERROR(VLOOKUP($B5781,APガラス性能一覧!$A$2:$M$6097,11,0),"")</f>
        <v/>
      </c>
      <c r="M5781" s="68" t="str">
        <f>IFERROR(VLOOKUP($B5781,APガラス性能一覧!$A$2:$M$6097,12,0),"")</f>
        <v/>
      </c>
      <c r="N5781" s="68" t="str">
        <f>IFERROR(VLOOKUP($B5781,APガラス性能一覧!$A$2:$M$6097,13,0),"")</f>
        <v/>
      </c>
    </row>
    <row r="5782" spans="2:14" x14ac:dyDescent="0.4">
      <c r="B5782" s="68" t="str">
        <f>IF($D$2="","",IF($E$2=0.65,IFERROR(IF(INDEX(APガラス性能一覧!A:A,MATCH(ROW(B5776),APガラス性能一覧!$O:$O,0))="","",INDEX(APガラス性能一覧!A:A,MATCH(ROW(B5776),APガラス性能一覧!$O:$O,0))),""),IFERROR(IF(INDEX(APガラス性能一覧!A:A,MATCH(ROW(B5776),APガラス性能一覧!$N:$N,0))="","",INDEX(APガラス性能一覧!A:A,MATCH(ROW(B5776),APガラス性能一覧!$N:$N,0))),"")))</f>
        <v/>
      </c>
      <c r="C5782" s="68" t="str">
        <f>IFERROR(VLOOKUP($B5782,APガラス性能一覧!$A$2:$M$6097,2,0),"")</f>
        <v/>
      </c>
      <c r="D5782" s="68" t="str">
        <f>IFERROR(VLOOKUP($B5782,APガラス性能一覧!$A$2:$M$6097,3,0),"")</f>
        <v/>
      </c>
      <c r="E5782" s="68" t="str">
        <f>IFERROR(VLOOKUP($B5782,APガラス性能一覧!$A$2:$M$6097,4,0),"")</f>
        <v/>
      </c>
      <c r="F5782" s="68" t="str">
        <f>IFERROR(VLOOKUP($B5782,APガラス性能一覧!$A$2:$M$6097,5,0),"")</f>
        <v/>
      </c>
      <c r="G5782" s="68" t="str">
        <f>IFERROR(VLOOKUP($B5782,APガラス性能一覧!$A$2:$M$6097,6,0),"")</f>
        <v/>
      </c>
      <c r="H5782" s="68" t="str">
        <f>IFERROR(VLOOKUP($B5782,APガラス性能一覧!$A$2:$M$6097,7,0),"")</f>
        <v/>
      </c>
      <c r="I5782" s="68" t="str">
        <f>IFERROR(VLOOKUP($B5782,APガラス性能一覧!$A$2:$M$6097,8,0),"")</f>
        <v/>
      </c>
      <c r="J5782" s="68" t="str">
        <f>IFERROR(VLOOKUP($B5782,APガラス性能一覧!$A$2:$M$6097,9,0),"")</f>
        <v/>
      </c>
      <c r="K5782" s="68" t="str">
        <f>IFERROR(VLOOKUP($B5782,APガラス性能一覧!$A$2:$M$6097,10,0),"")</f>
        <v/>
      </c>
      <c r="L5782" s="68" t="str">
        <f>IFERROR(VLOOKUP($B5782,APガラス性能一覧!$A$2:$M$6097,11,0),"")</f>
        <v/>
      </c>
      <c r="M5782" s="68" t="str">
        <f>IFERROR(VLOOKUP($B5782,APガラス性能一覧!$A$2:$M$6097,12,0),"")</f>
        <v/>
      </c>
      <c r="N5782" s="68" t="str">
        <f>IFERROR(VLOOKUP($B5782,APガラス性能一覧!$A$2:$M$6097,13,0),"")</f>
        <v/>
      </c>
    </row>
    <row r="5783" spans="2:14" x14ac:dyDescent="0.4">
      <c r="B5783" s="68" t="str">
        <f>IF($D$2="","",IF($E$2=0.65,IFERROR(IF(INDEX(APガラス性能一覧!A:A,MATCH(ROW(B5777),APガラス性能一覧!$O:$O,0))="","",INDEX(APガラス性能一覧!A:A,MATCH(ROW(B5777),APガラス性能一覧!$O:$O,0))),""),IFERROR(IF(INDEX(APガラス性能一覧!A:A,MATCH(ROW(B5777),APガラス性能一覧!$N:$N,0))="","",INDEX(APガラス性能一覧!A:A,MATCH(ROW(B5777),APガラス性能一覧!$N:$N,0))),"")))</f>
        <v/>
      </c>
      <c r="C5783" s="68" t="str">
        <f>IFERROR(VLOOKUP($B5783,APガラス性能一覧!$A$2:$M$6097,2,0),"")</f>
        <v/>
      </c>
      <c r="D5783" s="68" t="str">
        <f>IFERROR(VLOOKUP($B5783,APガラス性能一覧!$A$2:$M$6097,3,0),"")</f>
        <v/>
      </c>
      <c r="E5783" s="68" t="str">
        <f>IFERROR(VLOOKUP($B5783,APガラス性能一覧!$A$2:$M$6097,4,0),"")</f>
        <v/>
      </c>
      <c r="F5783" s="68" t="str">
        <f>IFERROR(VLOOKUP($B5783,APガラス性能一覧!$A$2:$M$6097,5,0),"")</f>
        <v/>
      </c>
      <c r="G5783" s="68" t="str">
        <f>IFERROR(VLOOKUP($B5783,APガラス性能一覧!$A$2:$M$6097,6,0),"")</f>
        <v/>
      </c>
      <c r="H5783" s="68" t="str">
        <f>IFERROR(VLOOKUP($B5783,APガラス性能一覧!$A$2:$M$6097,7,0),"")</f>
        <v/>
      </c>
      <c r="I5783" s="68" t="str">
        <f>IFERROR(VLOOKUP($B5783,APガラス性能一覧!$A$2:$M$6097,8,0),"")</f>
        <v/>
      </c>
      <c r="J5783" s="68" t="str">
        <f>IFERROR(VLOOKUP($B5783,APガラス性能一覧!$A$2:$M$6097,9,0),"")</f>
        <v/>
      </c>
      <c r="K5783" s="68" t="str">
        <f>IFERROR(VLOOKUP($B5783,APガラス性能一覧!$A$2:$M$6097,10,0),"")</f>
        <v/>
      </c>
      <c r="L5783" s="68" t="str">
        <f>IFERROR(VLOOKUP($B5783,APガラス性能一覧!$A$2:$M$6097,11,0),"")</f>
        <v/>
      </c>
      <c r="M5783" s="68" t="str">
        <f>IFERROR(VLOOKUP($B5783,APガラス性能一覧!$A$2:$M$6097,12,0),"")</f>
        <v/>
      </c>
      <c r="N5783" s="68" t="str">
        <f>IFERROR(VLOOKUP($B5783,APガラス性能一覧!$A$2:$M$6097,13,0),"")</f>
        <v/>
      </c>
    </row>
    <row r="5784" spans="2:14" x14ac:dyDescent="0.4">
      <c r="B5784" s="68" t="str">
        <f>IF($D$2="","",IF($E$2=0.65,IFERROR(IF(INDEX(APガラス性能一覧!A:A,MATCH(ROW(B5778),APガラス性能一覧!$O:$O,0))="","",INDEX(APガラス性能一覧!A:A,MATCH(ROW(B5778),APガラス性能一覧!$O:$O,0))),""),IFERROR(IF(INDEX(APガラス性能一覧!A:A,MATCH(ROW(B5778),APガラス性能一覧!$N:$N,0))="","",INDEX(APガラス性能一覧!A:A,MATCH(ROW(B5778),APガラス性能一覧!$N:$N,0))),"")))</f>
        <v/>
      </c>
      <c r="C5784" s="68" t="str">
        <f>IFERROR(VLOOKUP($B5784,APガラス性能一覧!$A$2:$M$6097,2,0),"")</f>
        <v/>
      </c>
      <c r="D5784" s="68" t="str">
        <f>IFERROR(VLOOKUP($B5784,APガラス性能一覧!$A$2:$M$6097,3,0),"")</f>
        <v/>
      </c>
      <c r="E5784" s="68" t="str">
        <f>IFERROR(VLOOKUP($B5784,APガラス性能一覧!$A$2:$M$6097,4,0),"")</f>
        <v/>
      </c>
      <c r="F5784" s="68" t="str">
        <f>IFERROR(VLOOKUP($B5784,APガラス性能一覧!$A$2:$M$6097,5,0),"")</f>
        <v/>
      </c>
      <c r="G5784" s="68" t="str">
        <f>IFERROR(VLOOKUP($B5784,APガラス性能一覧!$A$2:$M$6097,6,0),"")</f>
        <v/>
      </c>
      <c r="H5784" s="68" t="str">
        <f>IFERROR(VLOOKUP($B5784,APガラス性能一覧!$A$2:$M$6097,7,0),"")</f>
        <v/>
      </c>
      <c r="I5784" s="68" t="str">
        <f>IFERROR(VLOOKUP($B5784,APガラス性能一覧!$A$2:$M$6097,8,0),"")</f>
        <v/>
      </c>
      <c r="J5784" s="68" t="str">
        <f>IFERROR(VLOOKUP($B5784,APガラス性能一覧!$A$2:$M$6097,9,0),"")</f>
        <v/>
      </c>
      <c r="K5784" s="68" t="str">
        <f>IFERROR(VLOOKUP($B5784,APガラス性能一覧!$A$2:$M$6097,10,0),"")</f>
        <v/>
      </c>
      <c r="L5784" s="68" t="str">
        <f>IFERROR(VLOOKUP($B5784,APガラス性能一覧!$A$2:$M$6097,11,0),"")</f>
        <v/>
      </c>
      <c r="M5784" s="68" t="str">
        <f>IFERROR(VLOOKUP($B5784,APガラス性能一覧!$A$2:$M$6097,12,0),"")</f>
        <v/>
      </c>
      <c r="N5784" s="68" t="str">
        <f>IFERROR(VLOOKUP($B5784,APガラス性能一覧!$A$2:$M$6097,13,0),"")</f>
        <v/>
      </c>
    </row>
    <row r="5785" spans="2:14" x14ac:dyDescent="0.4">
      <c r="B5785" s="68" t="str">
        <f>IF($D$2="","",IF($E$2=0.65,IFERROR(IF(INDEX(APガラス性能一覧!A:A,MATCH(ROW(B5779),APガラス性能一覧!$O:$O,0))="","",INDEX(APガラス性能一覧!A:A,MATCH(ROW(B5779),APガラス性能一覧!$O:$O,0))),""),IFERROR(IF(INDEX(APガラス性能一覧!A:A,MATCH(ROW(B5779),APガラス性能一覧!$N:$N,0))="","",INDEX(APガラス性能一覧!A:A,MATCH(ROW(B5779),APガラス性能一覧!$N:$N,0))),"")))</f>
        <v/>
      </c>
      <c r="C5785" s="68" t="str">
        <f>IFERROR(VLOOKUP($B5785,APガラス性能一覧!$A$2:$M$6097,2,0),"")</f>
        <v/>
      </c>
      <c r="D5785" s="68" t="str">
        <f>IFERROR(VLOOKUP($B5785,APガラス性能一覧!$A$2:$M$6097,3,0),"")</f>
        <v/>
      </c>
      <c r="E5785" s="68" t="str">
        <f>IFERROR(VLOOKUP($B5785,APガラス性能一覧!$A$2:$M$6097,4,0),"")</f>
        <v/>
      </c>
      <c r="F5785" s="68" t="str">
        <f>IFERROR(VLOOKUP($B5785,APガラス性能一覧!$A$2:$M$6097,5,0),"")</f>
        <v/>
      </c>
      <c r="G5785" s="68" t="str">
        <f>IFERROR(VLOOKUP($B5785,APガラス性能一覧!$A$2:$M$6097,6,0),"")</f>
        <v/>
      </c>
      <c r="H5785" s="68" t="str">
        <f>IFERROR(VLOOKUP($B5785,APガラス性能一覧!$A$2:$M$6097,7,0),"")</f>
        <v/>
      </c>
      <c r="I5785" s="68" t="str">
        <f>IFERROR(VLOOKUP($B5785,APガラス性能一覧!$A$2:$M$6097,8,0),"")</f>
        <v/>
      </c>
      <c r="J5785" s="68" t="str">
        <f>IFERROR(VLOOKUP($B5785,APガラス性能一覧!$A$2:$M$6097,9,0),"")</f>
        <v/>
      </c>
      <c r="K5785" s="68" t="str">
        <f>IFERROR(VLOOKUP($B5785,APガラス性能一覧!$A$2:$M$6097,10,0),"")</f>
        <v/>
      </c>
      <c r="L5785" s="68" t="str">
        <f>IFERROR(VLOOKUP($B5785,APガラス性能一覧!$A$2:$M$6097,11,0),"")</f>
        <v/>
      </c>
      <c r="M5785" s="68" t="str">
        <f>IFERROR(VLOOKUP($B5785,APガラス性能一覧!$A$2:$M$6097,12,0),"")</f>
        <v/>
      </c>
      <c r="N5785" s="68" t="str">
        <f>IFERROR(VLOOKUP($B5785,APガラス性能一覧!$A$2:$M$6097,13,0),"")</f>
        <v/>
      </c>
    </row>
    <row r="5786" spans="2:14" x14ac:dyDescent="0.4">
      <c r="B5786" s="68" t="str">
        <f>IF($D$2="","",IF($E$2=0.65,IFERROR(IF(INDEX(APガラス性能一覧!A:A,MATCH(ROW(B5780),APガラス性能一覧!$O:$O,0))="","",INDEX(APガラス性能一覧!A:A,MATCH(ROW(B5780),APガラス性能一覧!$O:$O,0))),""),IFERROR(IF(INDEX(APガラス性能一覧!A:A,MATCH(ROW(B5780),APガラス性能一覧!$N:$N,0))="","",INDEX(APガラス性能一覧!A:A,MATCH(ROW(B5780),APガラス性能一覧!$N:$N,0))),"")))</f>
        <v/>
      </c>
      <c r="C5786" s="68" t="str">
        <f>IFERROR(VLOOKUP($B5786,APガラス性能一覧!$A$2:$M$6097,2,0),"")</f>
        <v/>
      </c>
      <c r="D5786" s="68" t="str">
        <f>IFERROR(VLOOKUP($B5786,APガラス性能一覧!$A$2:$M$6097,3,0),"")</f>
        <v/>
      </c>
      <c r="E5786" s="68" t="str">
        <f>IFERROR(VLOOKUP($B5786,APガラス性能一覧!$A$2:$M$6097,4,0),"")</f>
        <v/>
      </c>
      <c r="F5786" s="68" t="str">
        <f>IFERROR(VLOOKUP($B5786,APガラス性能一覧!$A$2:$M$6097,5,0),"")</f>
        <v/>
      </c>
      <c r="G5786" s="68" t="str">
        <f>IFERROR(VLOOKUP($B5786,APガラス性能一覧!$A$2:$M$6097,6,0),"")</f>
        <v/>
      </c>
      <c r="H5786" s="68" t="str">
        <f>IFERROR(VLOOKUP($B5786,APガラス性能一覧!$A$2:$M$6097,7,0),"")</f>
        <v/>
      </c>
      <c r="I5786" s="68" t="str">
        <f>IFERROR(VLOOKUP($B5786,APガラス性能一覧!$A$2:$M$6097,8,0),"")</f>
        <v/>
      </c>
      <c r="J5786" s="68" t="str">
        <f>IFERROR(VLOOKUP($B5786,APガラス性能一覧!$A$2:$M$6097,9,0),"")</f>
        <v/>
      </c>
      <c r="K5786" s="68" t="str">
        <f>IFERROR(VLOOKUP($B5786,APガラス性能一覧!$A$2:$M$6097,10,0),"")</f>
        <v/>
      </c>
      <c r="L5786" s="68" t="str">
        <f>IFERROR(VLOOKUP($B5786,APガラス性能一覧!$A$2:$M$6097,11,0),"")</f>
        <v/>
      </c>
      <c r="M5786" s="68" t="str">
        <f>IFERROR(VLOOKUP($B5786,APガラス性能一覧!$A$2:$M$6097,12,0),"")</f>
        <v/>
      </c>
      <c r="N5786" s="68" t="str">
        <f>IFERROR(VLOOKUP($B5786,APガラス性能一覧!$A$2:$M$6097,13,0),"")</f>
        <v/>
      </c>
    </row>
    <row r="5787" spans="2:14" x14ac:dyDescent="0.4">
      <c r="B5787" s="68" t="str">
        <f>IF($D$2="","",IF($E$2=0.65,IFERROR(IF(INDEX(APガラス性能一覧!A:A,MATCH(ROW(B5781),APガラス性能一覧!$O:$O,0))="","",INDEX(APガラス性能一覧!A:A,MATCH(ROW(B5781),APガラス性能一覧!$O:$O,0))),""),IFERROR(IF(INDEX(APガラス性能一覧!A:A,MATCH(ROW(B5781),APガラス性能一覧!$N:$N,0))="","",INDEX(APガラス性能一覧!A:A,MATCH(ROW(B5781),APガラス性能一覧!$N:$N,0))),"")))</f>
        <v/>
      </c>
      <c r="C5787" s="68" t="str">
        <f>IFERROR(VLOOKUP($B5787,APガラス性能一覧!$A$2:$M$6097,2,0),"")</f>
        <v/>
      </c>
      <c r="D5787" s="68" t="str">
        <f>IFERROR(VLOOKUP($B5787,APガラス性能一覧!$A$2:$M$6097,3,0),"")</f>
        <v/>
      </c>
      <c r="E5787" s="68" t="str">
        <f>IFERROR(VLOOKUP($B5787,APガラス性能一覧!$A$2:$M$6097,4,0),"")</f>
        <v/>
      </c>
      <c r="F5787" s="68" t="str">
        <f>IFERROR(VLOOKUP($B5787,APガラス性能一覧!$A$2:$M$6097,5,0),"")</f>
        <v/>
      </c>
      <c r="G5787" s="68" t="str">
        <f>IFERROR(VLOOKUP($B5787,APガラス性能一覧!$A$2:$M$6097,6,0),"")</f>
        <v/>
      </c>
      <c r="H5787" s="68" t="str">
        <f>IFERROR(VLOOKUP($B5787,APガラス性能一覧!$A$2:$M$6097,7,0),"")</f>
        <v/>
      </c>
      <c r="I5787" s="68" t="str">
        <f>IFERROR(VLOOKUP($B5787,APガラス性能一覧!$A$2:$M$6097,8,0),"")</f>
        <v/>
      </c>
      <c r="J5787" s="68" t="str">
        <f>IFERROR(VLOOKUP($B5787,APガラス性能一覧!$A$2:$M$6097,9,0),"")</f>
        <v/>
      </c>
      <c r="K5787" s="68" t="str">
        <f>IFERROR(VLOOKUP($B5787,APガラス性能一覧!$A$2:$M$6097,10,0),"")</f>
        <v/>
      </c>
      <c r="L5787" s="68" t="str">
        <f>IFERROR(VLOOKUP($B5787,APガラス性能一覧!$A$2:$M$6097,11,0),"")</f>
        <v/>
      </c>
      <c r="M5787" s="68" t="str">
        <f>IFERROR(VLOOKUP($B5787,APガラス性能一覧!$A$2:$M$6097,12,0),"")</f>
        <v/>
      </c>
      <c r="N5787" s="68" t="str">
        <f>IFERROR(VLOOKUP($B5787,APガラス性能一覧!$A$2:$M$6097,13,0),"")</f>
        <v/>
      </c>
    </row>
    <row r="5788" spans="2:14" x14ac:dyDescent="0.4">
      <c r="B5788" s="68" t="str">
        <f>IF($D$2="","",IF($E$2=0.65,IFERROR(IF(INDEX(APガラス性能一覧!A:A,MATCH(ROW(B5782),APガラス性能一覧!$O:$O,0))="","",INDEX(APガラス性能一覧!A:A,MATCH(ROW(B5782),APガラス性能一覧!$O:$O,0))),""),IFERROR(IF(INDEX(APガラス性能一覧!A:A,MATCH(ROW(B5782),APガラス性能一覧!$N:$N,0))="","",INDEX(APガラス性能一覧!A:A,MATCH(ROW(B5782),APガラス性能一覧!$N:$N,0))),"")))</f>
        <v/>
      </c>
      <c r="C5788" s="68" t="str">
        <f>IFERROR(VLOOKUP($B5788,APガラス性能一覧!$A$2:$M$6097,2,0),"")</f>
        <v/>
      </c>
      <c r="D5788" s="68" t="str">
        <f>IFERROR(VLOOKUP($B5788,APガラス性能一覧!$A$2:$M$6097,3,0),"")</f>
        <v/>
      </c>
      <c r="E5788" s="68" t="str">
        <f>IFERROR(VLOOKUP($B5788,APガラス性能一覧!$A$2:$M$6097,4,0),"")</f>
        <v/>
      </c>
      <c r="F5788" s="68" t="str">
        <f>IFERROR(VLOOKUP($B5788,APガラス性能一覧!$A$2:$M$6097,5,0),"")</f>
        <v/>
      </c>
      <c r="G5788" s="68" t="str">
        <f>IFERROR(VLOOKUP($B5788,APガラス性能一覧!$A$2:$M$6097,6,0),"")</f>
        <v/>
      </c>
      <c r="H5788" s="68" t="str">
        <f>IFERROR(VLOOKUP($B5788,APガラス性能一覧!$A$2:$M$6097,7,0),"")</f>
        <v/>
      </c>
      <c r="I5788" s="68" t="str">
        <f>IFERROR(VLOOKUP($B5788,APガラス性能一覧!$A$2:$M$6097,8,0),"")</f>
        <v/>
      </c>
      <c r="J5788" s="68" t="str">
        <f>IFERROR(VLOOKUP($B5788,APガラス性能一覧!$A$2:$M$6097,9,0),"")</f>
        <v/>
      </c>
      <c r="K5788" s="68" t="str">
        <f>IFERROR(VLOOKUP($B5788,APガラス性能一覧!$A$2:$M$6097,10,0),"")</f>
        <v/>
      </c>
      <c r="L5788" s="68" t="str">
        <f>IFERROR(VLOOKUP($B5788,APガラス性能一覧!$A$2:$M$6097,11,0),"")</f>
        <v/>
      </c>
      <c r="M5788" s="68" t="str">
        <f>IFERROR(VLOOKUP($B5788,APガラス性能一覧!$A$2:$M$6097,12,0),"")</f>
        <v/>
      </c>
      <c r="N5788" s="68" t="str">
        <f>IFERROR(VLOOKUP($B5788,APガラス性能一覧!$A$2:$M$6097,13,0),"")</f>
        <v/>
      </c>
    </row>
    <row r="5789" spans="2:14" x14ac:dyDescent="0.4">
      <c r="B5789" s="68" t="str">
        <f>IF($D$2="","",IF($E$2=0.65,IFERROR(IF(INDEX(APガラス性能一覧!A:A,MATCH(ROW(B5783),APガラス性能一覧!$O:$O,0))="","",INDEX(APガラス性能一覧!A:A,MATCH(ROW(B5783),APガラス性能一覧!$O:$O,0))),""),IFERROR(IF(INDEX(APガラス性能一覧!A:A,MATCH(ROW(B5783),APガラス性能一覧!$N:$N,0))="","",INDEX(APガラス性能一覧!A:A,MATCH(ROW(B5783),APガラス性能一覧!$N:$N,0))),"")))</f>
        <v/>
      </c>
      <c r="C5789" s="68" t="str">
        <f>IFERROR(VLOOKUP($B5789,APガラス性能一覧!$A$2:$M$6097,2,0),"")</f>
        <v/>
      </c>
      <c r="D5789" s="68" t="str">
        <f>IFERROR(VLOOKUP($B5789,APガラス性能一覧!$A$2:$M$6097,3,0),"")</f>
        <v/>
      </c>
      <c r="E5789" s="68" t="str">
        <f>IFERROR(VLOOKUP($B5789,APガラス性能一覧!$A$2:$M$6097,4,0),"")</f>
        <v/>
      </c>
      <c r="F5789" s="68" t="str">
        <f>IFERROR(VLOOKUP($B5789,APガラス性能一覧!$A$2:$M$6097,5,0),"")</f>
        <v/>
      </c>
      <c r="G5789" s="68" t="str">
        <f>IFERROR(VLOOKUP($B5789,APガラス性能一覧!$A$2:$M$6097,6,0),"")</f>
        <v/>
      </c>
      <c r="H5789" s="68" t="str">
        <f>IFERROR(VLOOKUP($B5789,APガラス性能一覧!$A$2:$M$6097,7,0),"")</f>
        <v/>
      </c>
      <c r="I5789" s="68" t="str">
        <f>IFERROR(VLOOKUP($B5789,APガラス性能一覧!$A$2:$M$6097,8,0),"")</f>
        <v/>
      </c>
      <c r="J5789" s="68" t="str">
        <f>IFERROR(VLOOKUP($B5789,APガラス性能一覧!$A$2:$M$6097,9,0),"")</f>
        <v/>
      </c>
      <c r="K5789" s="68" t="str">
        <f>IFERROR(VLOOKUP($B5789,APガラス性能一覧!$A$2:$M$6097,10,0),"")</f>
        <v/>
      </c>
      <c r="L5789" s="68" t="str">
        <f>IFERROR(VLOOKUP($B5789,APガラス性能一覧!$A$2:$M$6097,11,0),"")</f>
        <v/>
      </c>
      <c r="M5789" s="68" t="str">
        <f>IFERROR(VLOOKUP($B5789,APガラス性能一覧!$A$2:$M$6097,12,0),"")</f>
        <v/>
      </c>
      <c r="N5789" s="68" t="str">
        <f>IFERROR(VLOOKUP($B5789,APガラス性能一覧!$A$2:$M$6097,13,0),"")</f>
        <v/>
      </c>
    </row>
    <row r="5790" spans="2:14" x14ac:dyDescent="0.4">
      <c r="B5790" s="68" t="str">
        <f>IF($D$2="","",IF($E$2=0.65,IFERROR(IF(INDEX(APガラス性能一覧!A:A,MATCH(ROW(B5784),APガラス性能一覧!$O:$O,0))="","",INDEX(APガラス性能一覧!A:A,MATCH(ROW(B5784),APガラス性能一覧!$O:$O,0))),""),IFERROR(IF(INDEX(APガラス性能一覧!A:A,MATCH(ROW(B5784),APガラス性能一覧!$N:$N,0))="","",INDEX(APガラス性能一覧!A:A,MATCH(ROW(B5784),APガラス性能一覧!$N:$N,0))),"")))</f>
        <v/>
      </c>
      <c r="C5790" s="68" t="str">
        <f>IFERROR(VLOOKUP($B5790,APガラス性能一覧!$A$2:$M$6097,2,0),"")</f>
        <v/>
      </c>
      <c r="D5790" s="68" t="str">
        <f>IFERROR(VLOOKUP($B5790,APガラス性能一覧!$A$2:$M$6097,3,0),"")</f>
        <v/>
      </c>
      <c r="E5790" s="68" t="str">
        <f>IFERROR(VLOOKUP($B5790,APガラス性能一覧!$A$2:$M$6097,4,0),"")</f>
        <v/>
      </c>
      <c r="F5790" s="68" t="str">
        <f>IFERROR(VLOOKUP($B5790,APガラス性能一覧!$A$2:$M$6097,5,0),"")</f>
        <v/>
      </c>
      <c r="G5790" s="68" t="str">
        <f>IFERROR(VLOOKUP($B5790,APガラス性能一覧!$A$2:$M$6097,6,0),"")</f>
        <v/>
      </c>
      <c r="H5790" s="68" t="str">
        <f>IFERROR(VLOOKUP($B5790,APガラス性能一覧!$A$2:$M$6097,7,0),"")</f>
        <v/>
      </c>
      <c r="I5790" s="68" t="str">
        <f>IFERROR(VLOOKUP($B5790,APガラス性能一覧!$A$2:$M$6097,8,0),"")</f>
        <v/>
      </c>
      <c r="J5790" s="68" t="str">
        <f>IFERROR(VLOOKUP($B5790,APガラス性能一覧!$A$2:$M$6097,9,0),"")</f>
        <v/>
      </c>
      <c r="K5790" s="68" t="str">
        <f>IFERROR(VLOOKUP($B5790,APガラス性能一覧!$A$2:$M$6097,10,0),"")</f>
        <v/>
      </c>
      <c r="L5790" s="68" t="str">
        <f>IFERROR(VLOOKUP($B5790,APガラス性能一覧!$A$2:$M$6097,11,0),"")</f>
        <v/>
      </c>
      <c r="M5790" s="68" t="str">
        <f>IFERROR(VLOOKUP($B5790,APガラス性能一覧!$A$2:$M$6097,12,0),"")</f>
        <v/>
      </c>
      <c r="N5790" s="68" t="str">
        <f>IFERROR(VLOOKUP($B5790,APガラス性能一覧!$A$2:$M$6097,13,0),"")</f>
        <v/>
      </c>
    </row>
    <row r="5791" spans="2:14" x14ac:dyDescent="0.4">
      <c r="B5791" s="68" t="str">
        <f>IF($D$2="","",IF($E$2=0.65,IFERROR(IF(INDEX(APガラス性能一覧!A:A,MATCH(ROW(B5785),APガラス性能一覧!$O:$O,0))="","",INDEX(APガラス性能一覧!A:A,MATCH(ROW(B5785),APガラス性能一覧!$O:$O,0))),""),IFERROR(IF(INDEX(APガラス性能一覧!A:A,MATCH(ROW(B5785),APガラス性能一覧!$N:$N,0))="","",INDEX(APガラス性能一覧!A:A,MATCH(ROW(B5785),APガラス性能一覧!$N:$N,0))),"")))</f>
        <v/>
      </c>
      <c r="C5791" s="68" t="str">
        <f>IFERROR(VLOOKUP($B5791,APガラス性能一覧!$A$2:$M$6097,2,0),"")</f>
        <v/>
      </c>
      <c r="D5791" s="68" t="str">
        <f>IFERROR(VLOOKUP($B5791,APガラス性能一覧!$A$2:$M$6097,3,0),"")</f>
        <v/>
      </c>
      <c r="E5791" s="68" t="str">
        <f>IFERROR(VLOOKUP($B5791,APガラス性能一覧!$A$2:$M$6097,4,0),"")</f>
        <v/>
      </c>
      <c r="F5791" s="68" t="str">
        <f>IFERROR(VLOOKUP($B5791,APガラス性能一覧!$A$2:$M$6097,5,0),"")</f>
        <v/>
      </c>
      <c r="G5791" s="68" t="str">
        <f>IFERROR(VLOOKUP($B5791,APガラス性能一覧!$A$2:$M$6097,6,0),"")</f>
        <v/>
      </c>
      <c r="H5791" s="68" t="str">
        <f>IFERROR(VLOOKUP($B5791,APガラス性能一覧!$A$2:$M$6097,7,0),"")</f>
        <v/>
      </c>
      <c r="I5791" s="68" t="str">
        <f>IFERROR(VLOOKUP($B5791,APガラス性能一覧!$A$2:$M$6097,8,0),"")</f>
        <v/>
      </c>
      <c r="J5791" s="68" t="str">
        <f>IFERROR(VLOOKUP($B5791,APガラス性能一覧!$A$2:$M$6097,9,0),"")</f>
        <v/>
      </c>
      <c r="K5791" s="68" t="str">
        <f>IFERROR(VLOOKUP($B5791,APガラス性能一覧!$A$2:$M$6097,10,0),"")</f>
        <v/>
      </c>
      <c r="L5791" s="68" t="str">
        <f>IFERROR(VLOOKUP($B5791,APガラス性能一覧!$A$2:$M$6097,11,0),"")</f>
        <v/>
      </c>
      <c r="M5791" s="68" t="str">
        <f>IFERROR(VLOOKUP($B5791,APガラス性能一覧!$A$2:$M$6097,12,0),"")</f>
        <v/>
      </c>
      <c r="N5791" s="68" t="str">
        <f>IFERROR(VLOOKUP($B5791,APガラス性能一覧!$A$2:$M$6097,13,0),"")</f>
        <v/>
      </c>
    </row>
    <row r="5792" spans="2:14" x14ac:dyDescent="0.4">
      <c r="B5792" s="68" t="str">
        <f>IF($D$2="","",IF($E$2=0.65,IFERROR(IF(INDEX(APガラス性能一覧!A:A,MATCH(ROW(B5786),APガラス性能一覧!$O:$O,0))="","",INDEX(APガラス性能一覧!A:A,MATCH(ROW(B5786),APガラス性能一覧!$O:$O,0))),""),IFERROR(IF(INDEX(APガラス性能一覧!A:A,MATCH(ROW(B5786),APガラス性能一覧!$N:$N,0))="","",INDEX(APガラス性能一覧!A:A,MATCH(ROW(B5786),APガラス性能一覧!$N:$N,0))),"")))</f>
        <v/>
      </c>
      <c r="C5792" s="68" t="str">
        <f>IFERROR(VLOOKUP($B5792,APガラス性能一覧!$A$2:$M$6097,2,0),"")</f>
        <v/>
      </c>
      <c r="D5792" s="68" t="str">
        <f>IFERROR(VLOOKUP($B5792,APガラス性能一覧!$A$2:$M$6097,3,0),"")</f>
        <v/>
      </c>
      <c r="E5792" s="68" t="str">
        <f>IFERROR(VLOOKUP($B5792,APガラス性能一覧!$A$2:$M$6097,4,0),"")</f>
        <v/>
      </c>
      <c r="F5792" s="68" t="str">
        <f>IFERROR(VLOOKUP($B5792,APガラス性能一覧!$A$2:$M$6097,5,0),"")</f>
        <v/>
      </c>
      <c r="G5792" s="68" t="str">
        <f>IFERROR(VLOOKUP($B5792,APガラス性能一覧!$A$2:$M$6097,6,0),"")</f>
        <v/>
      </c>
      <c r="H5792" s="68" t="str">
        <f>IFERROR(VLOOKUP($B5792,APガラス性能一覧!$A$2:$M$6097,7,0),"")</f>
        <v/>
      </c>
      <c r="I5792" s="68" t="str">
        <f>IFERROR(VLOOKUP($B5792,APガラス性能一覧!$A$2:$M$6097,8,0),"")</f>
        <v/>
      </c>
      <c r="J5792" s="68" t="str">
        <f>IFERROR(VLOOKUP($B5792,APガラス性能一覧!$A$2:$M$6097,9,0),"")</f>
        <v/>
      </c>
      <c r="K5792" s="68" t="str">
        <f>IFERROR(VLOOKUP($B5792,APガラス性能一覧!$A$2:$M$6097,10,0),"")</f>
        <v/>
      </c>
      <c r="L5792" s="68" t="str">
        <f>IFERROR(VLOOKUP($B5792,APガラス性能一覧!$A$2:$M$6097,11,0),"")</f>
        <v/>
      </c>
      <c r="M5792" s="68" t="str">
        <f>IFERROR(VLOOKUP($B5792,APガラス性能一覧!$A$2:$M$6097,12,0),"")</f>
        <v/>
      </c>
      <c r="N5792" s="68" t="str">
        <f>IFERROR(VLOOKUP($B5792,APガラス性能一覧!$A$2:$M$6097,13,0),"")</f>
        <v/>
      </c>
    </row>
    <row r="5793" spans="2:14" x14ac:dyDescent="0.4">
      <c r="B5793" s="68" t="str">
        <f>IF($D$2="","",IF($E$2=0.65,IFERROR(IF(INDEX(APガラス性能一覧!A:A,MATCH(ROW(B5787),APガラス性能一覧!$O:$O,0))="","",INDEX(APガラス性能一覧!A:A,MATCH(ROW(B5787),APガラス性能一覧!$O:$O,0))),""),IFERROR(IF(INDEX(APガラス性能一覧!A:A,MATCH(ROW(B5787),APガラス性能一覧!$N:$N,0))="","",INDEX(APガラス性能一覧!A:A,MATCH(ROW(B5787),APガラス性能一覧!$N:$N,0))),"")))</f>
        <v/>
      </c>
      <c r="C5793" s="68" t="str">
        <f>IFERROR(VLOOKUP($B5793,APガラス性能一覧!$A$2:$M$6097,2,0),"")</f>
        <v/>
      </c>
      <c r="D5793" s="68" t="str">
        <f>IFERROR(VLOOKUP($B5793,APガラス性能一覧!$A$2:$M$6097,3,0),"")</f>
        <v/>
      </c>
      <c r="E5793" s="68" t="str">
        <f>IFERROR(VLOOKUP($B5793,APガラス性能一覧!$A$2:$M$6097,4,0),"")</f>
        <v/>
      </c>
      <c r="F5793" s="68" t="str">
        <f>IFERROR(VLOOKUP($B5793,APガラス性能一覧!$A$2:$M$6097,5,0),"")</f>
        <v/>
      </c>
      <c r="G5793" s="68" t="str">
        <f>IFERROR(VLOOKUP($B5793,APガラス性能一覧!$A$2:$M$6097,6,0),"")</f>
        <v/>
      </c>
      <c r="H5793" s="68" t="str">
        <f>IFERROR(VLOOKUP($B5793,APガラス性能一覧!$A$2:$M$6097,7,0),"")</f>
        <v/>
      </c>
      <c r="I5793" s="68" t="str">
        <f>IFERROR(VLOOKUP($B5793,APガラス性能一覧!$A$2:$M$6097,8,0),"")</f>
        <v/>
      </c>
      <c r="J5793" s="68" t="str">
        <f>IFERROR(VLOOKUP($B5793,APガラス性能一覧!$A$2:$M$6097,9,0),"")</f>
        <v/>
      </c>
      <c r="K5793" s="68" t="str">
        <f>IFERROR(VLOOKUP($B5793,APガラス性能一覧!$A$2:$M$6097,10,0),"")</f>
        <v/>
      </c>
      <c r="L5793" s="68" t="str">
        <f>IFERROR(VLOOKUP($B5793,APガラス性能一覧!$A$2:$M$6097,11,0),"")</f>
        <v/>
      </c>
      <c r="M5793" s="68" t="str">
        <f>IFERROR(VLOOKUP($B5793,APガラス性能一覧!$A$2:$M$6097,12,0),"")</f>
        <v/>
      </c>
      <c r="N5793" s="68" t="str">
        <f>IFERROR(VLOOKUP($B5793,APガラス性能一覧!$A$2:$M$6097,13,0),"")</f>
        <v/>
      </c>
    </row>
    <row r="5794" spans="2:14" x14ac:dyDescent="0.4">
      <c r="B5794" s="68" t="str">
        <f>IF($D$2="","",IF($E$2=0.65,IFERROR(IF(INDEX(APガラス性能一覧!A:A,MATCH(ROW(B5788),APガラス性能一覧!$O:$O,0))="","",INDEX(APガラス性能一覧!A:A,MATCH(ROW(B5788),APガラス性能一覧!$O:$O,0))),""),IFERROR(IF(INDEX(APガラス性能一覧!A:A,MATCH(ROW(B5788),APガラス性能一覧!$N:$N,0))="","",INDEX(APガラス性能一覧!A:A,MATCH(ROW(B5788),APガラス性能一覧!$N:$N,0))),"")))</f>
        <v/>
      </c>
      <c r="C5794" s="68" t="str">
        <f>IFERROR(VLOOKUP($B5794,APガラス性能一覧!$A$2:$M$6097,2,0),"")</f>
        <v/>
      </c>
      <c r="D5794" s="68" t="str">
        <f>IFERROR(VLOOKUP($B5794,APガラス性能一覧!$A$2:$M$6097,3,0),"")</f>
        <v/>
      </c>
      <c r="E5794" s="68" t="str">
        <f>IFERROR(VLOOKUP($B5794,APガラス性能一覧!$A$2:$M$6097,4,0),"")</f>
        <v/>
      </c>
      <c r="F5794" s="68" t="str">
        <f>IFERROR(VLOOKUP($B5794,APガラス性能一覧!$A$2:$M$6097,5,0),"")</f>
        <v/>
      </c>
      <c r="G5794" s="68" t="str">
        <f>IFERROR(VLOOKUP($B5794,APガラス性能一覧!$A$2:$M$6097,6,0),"")</f>
        <v/>
      </c>
      <c r="H5794" s="68" t="str">
        <f>IFERROR(VLOOKUP($B5794,APガラス性能一覧!$A$2:$M$6097,7,0),"")</f>
        <v/>
      </c>
      <c r="I5794" s="68" t="str">
        <f>IFERROR(VLOOKUP($B5794,APガラス性能一覧!$A$2:$M$6097,8,0),"")</f>
        <v/>
      </c>
      <c r="J5794" s="68" t="str">
        <f>IFERROR(VLOOKUP($B5794,APガラス性能一覧!$A$2:$M$6097,9,0),"")</f>
        <v/>
      </c>
      <c r="K5794" s="68" t="str">
        <f>IFERROR(VLOOKUP($B5794,APガラス性能一覧!$A$2:$M$6097,10,0),"")</f>
        <v/>
      </c>
      <c r="L5794" s="68" t="str">
        <f>IFERROR(VLOOKUP($B5794,APガラス性能一覧!$A$2:$M$6097,11,0),"")</f>
        <v/>
      </c>
      <c r="M5794" s="68" t="str">
        <f>IFERROR(VLOOKUP($B5794,APガラス性能一覧!$A$2:$M$6097,12,0),"")</f>
        <v/>
      </c>
      <c r="N5794" s="68" t="str">
        <f>IFERROR(VLOOKUP($B5794,APガラス性能一覧!$A$2:$M$6097,13,0),"")</f>
        <v/>
      </c>
    </row>
    <row r="5795" spans="2:14" x14ac:dyDescent="0.4">
      <c r="B5795" s="68" t="str">
        <f>IF($D$2="","",IF($E$2=0.65,IFERROR(IF(INDEX(APガラス性能一覧!A:A,MATCH(ROW(B5789),APガラス性能一覧!$O:$O,0))="","",INDEX(APガラス性能一覧!A:A,MATCH(ROW(B5789),APガラス性能一覧!$O:$O,0))),""),IFERROR(IF(INDEX(APガラス性能一覧!A:A,MATCH(ROW(B5789),APガラス性能一覧!$N:$N,0))="","",INDEX(APガラス性能一覧!A:A,MATCH(ROW(B5789),APガラス性能一覧!$N:$N,0))),"")))</f>
        <v/>
      </c>
      <c r="C5795" s="68" t="str">
        <f>IFERROR(VLOOKUP($B5795,APガラス性能一覧!$A$2:$M$6097,2,0),"")</f>
        <v/>
      </c>
      <c r="D5795" s="68" t="str">
        <f>IFERROR(VLOOKUP($B5795,APガラス性能一覧!$A$2:$M$6097,3,0),"")</f>
        <v/>
      </c>
      <c r="E5795" s="68" t="str">
        <f>IFERROR(VLOOKUP($B5795,APガラス性能一覧!$A$2:$M$6097,4,0),"")</f>
        <v/>
      </c>
      <c r="F5795" s="68" t="str">
        <f>IFERROR(VLOOKUP($B5795,APガラス性能一覧!$A$2:$M$6097,5,0),"")</f>
        <v/>
      </c>
      <c r="G5795" s="68" t="str">
        <f>IFERROR(VLOOKUP($B5795,APガラス性能一覧!$A$2:$M$6097,6,0),"")</f>
        <v/>
      </c>
      <c r="H5795" s="68" t="str">
        <f>IFERROR(VLOOKUP($B5795,APガラス性能一覧!$A$2:$M$6097,7,0),"")</f>
        <v/>
      </c>
      <c r="I5795" s="68" t="str">
        <f>IFERROR(VLOOKUP($B5795,APガラス性能一覧!$A$2:$M$6097,8,0),"")</f>
        <v/>
      </c>
      <c r="J5795" s="68" t="str">
        <f>IFERROR(VLOOKUP($B5795,APガラス性能一覧!$A$2:$M$6097,9,0),"")</f>
        <v/>
      </c>
      <c r="K5795" s="68" t="str">
        <f>IFERROR(VLOOKUP($B5795,APガラス性能一覧!$A$2:$M$6097,10,0),"")</f>
        <v/>
      </c>
      <c r="L5795" s="68" t="str">
        <f>IFERROR(VLOOKUP($B5795,APガラス性能一覧!$A$2:$M$6097,11,0),"")</f>
        <v/>
      </c>
      <c r="M5795" s="68" t="str">
        <f>IFERROR(VLOOKUP($B5795,APガラス性能一覧!$A$2:$M$6097,12,0),"")</f>
        <v/>
      </c>
      <c r="N5795" s="68" t="str">
        <f>IFERROR(VLOOKUP($B5795,APガラス性能一覧!$A$2:$M$6097,13,0),"")</f>
        <v/>
      </c>
    </row>
    <row r="5796" spans="2:14" x14ac:dyDescent="0.4">
      <c r="B5796" s="68" t="str">
        <f>IF($D$2="","",IF($E$2=0.65,IFERROR(IF(INDEX(APガラス性能一覧!A:A,MATCH(ROW(B5790),APガラス性能一覧!$O:$O,0))="","",INDEX(APガラス性能一覧!A:A,MATCH(ROW(B5790),APガラス性能一覧!$O:$O,0))),""),IFERROR(IF(INDEX(APガラス性能一覧!A:A,MATCH(ROW(B5790),APガラス性能一覧!$N:$N,0))="","",INDEX(APガラス性能一覧!A:A,MATCH(ROW(B5790),APガラス性能一覧!$N:$N,0))),"")))</f>
        <v/>
      </c>
      <c r="C5796" s="68" t="str">
        <f>IFERROR(VLOOKUP($B5796,APガラス性能一覧!$A$2:$M$6097,2,0),"")</f>
        <v/>
      </c>
      <c r="D5796" s="68" t="str">
        <f>IFERROR(VLOOKUP($B5796,APガラス性能一覧!$A$2:$M$6097,3,0),"")</f>
        <v/>
      </c>
      <c r="E5796" s="68" t="str">
        <f>IFERROR(VLOOKUP($B5796,APガラス性能一覧!$A$2:$M$6097,4,0),"")</f>
        <v/>
      </c>
      <c r="F5796" s="68" t="str">
        <f>IFERROR(VLOOKUP($B5796,APガラス性能一覧!$A$2:$M$6097,5,0),"")</f>
        <v/>
      </c>
      <c r="G5796" s="68" t="str">
        <f>IFERROR(VLOOKUP($B5796,APガラス性能一覧!$A$2:$M$6097,6,0),"")</f>
        <v/>
      </c>
      <c r="H5796" s="68" t="str">
        <f>IFERROR(VLOOKUP($B5796,APガラス性能一覧!$A$2:$M$6097,7,0),"")</f>
        <v/>
      </c>
      <c r="I5796" s="68" t="str">
        <f>IFERROR(VLOOKUP($B5796,APガラス性能一覧!$A$2:$M$6097,8,0),"")</f>
        <v/>
      </c>
      <c r="J5796" s="68" t="str">
        <f>IFERROR(VLOOKUP($B5796,APガラス性能一覧!$A$2:$M$6097,9,0),"")</f>
        <v/>
      </c>
      <c r="K5796" s="68" t="str">
        <f>IFERROR(VLOOKUP($B5796,APガラス性能一覧!$A$2:$M$6097,10,0),"")</f>
        <v/>
      </c>
      <c r="L5796" s="68" t="str">
        <f>IFERROR(VLOOKUP($B5796,APガラス性能一覧!$A$2:$M$6097,11,0),"")</f>
        <v/>
      </c>
      <c r="M5796" s="68" t="str">
        <f>IFERROR(VLOOKUP($B5796,APガラス性能一覧!$A$2:$M$6097,12,0),"")</f>
        <v/>
      </c>
      <c r="N5796" s="68" t="str">
        <f>IFERROR(VLOOKUP($B5796,APガラス性能一覧!$A$2:$M$6097,13,0),"")</f>
        <v/>
      </c>
    </row>
    <row r="5797" spans="2:14" x14ac:dyDescent="0.4">
      <c r="B5797" s="68" t="str">
        <f>IF($D$2="","",IF($E$2=0.65,IFERROR(IF(INDEX(APガラス性能一覧!A:A,MATCH(ROW(B5791),APガラス性能一覧!$O:$O,0))="","",INDEX(APガラス性能一覧!A:A,MATCH(ROW(B5791),APガラス性能一覧!$O:$O,0))),""),IFERROR(IF(INDEX(APガラス性能一覧!A:A,MATCH(ROW(B5791),APガラス性能一覧!$N:$N,0))="","",INDEX(APガラス性能一覧!A:A,MATCH(ROW(B5791),APガラス性能一覧!$N:$N,0))),"")))</f>
        <v/>
      </c>
      <c r="C5797" s="68" t="str">
        <f>IFERROR(VLOOKUP($B5797,APガラス性能一覧!$A$2:$M$6097,2,0),"")</f>
        <v/>
      </c>
      <c r="D5797" s="68" t="str">
        <f>IFERROR(VLOOKUP($B5797,APガラス性能一覧!$A$2:$M$6097,3,0),"")</f>
        <v/>
      </c>
      <c r="E5797" s="68" t="str">
        <f>IFERROR(VLOOKUP($B5797,APガラス性能一覧!$A$2:$M$6097,4,0),"")</f>
        <v/>
      </c>
      <c r="F5797" s="68" t="str">
        <f>IFERROR(VLOOKUP($B5797,APガラス性能一覧!$A$2:$M$6097,5,0),"")</f>
        <v/>
      </c>
      <c r="G5797" s="68" t="str">
        <f>IFERROR(VLOOKUP($B5797,APガラス性能一覧!$A$2:$M$6097,6,0),"")</f>
        <v/>
      </c>
      <c r="H5797" s="68" t="str">
        <f>IFERROR(VLOOKUP($B5797,APガラス性能一覧!$A$2:$M$6097,7,0),"")</f>
        <v/>
      </c>
      <c r="I5797" s="68" t="str">
        <f>IFERROR(VLOOKUP($B5797,APガラス性能一覧!$A$2:$M$6097,8,0),"")</f>
        <v/>
      </c>
      <c r="J5797" s="68" t="str">
        <f>IFERROR(VLOOKUP($B5797,APガラス性能一覧!$A$2:$M$6097,9,0),"")</f>
        <v/>
      </c>
      <c r="K5797" s="68" t="str">
        <f>IFERROR(VLOOKUP($B5797,APガラス性能一覧!$A$2:$M$6097,10,0),"")</f>
        <v/>
      </c>
      <c r="L5797" s="68" t="str">
        <f>IFERROR(VLOOKUP($B5797,APガラス性能一覧!$A$2:$M$6097,11,0),"")</f>
        <v/>
      </c>
      <c r="M5797" s="68" t="str">
        <f>IFERROR(VLOOKUP($B5797,APガラス性能一覧!$A$2:$M$6097,12,0),"")</f>
        <v/>
      </c>
      <c r="N5797" s="68" t="str">
        <f>IFERROR(VLOOKUP($B5797,APガラス性能一覧!$A$2:$M$6097,13,0),"")</f>
        <v/>
      </c>
    </row>
    <row r="5798" spans="2:14" x14ac:dyDescent="0.4">
      <c r="B5798" s="68" t="str">
        <f>IF($D$2="","",IF($E$2=0.65,IFERROR(IF(INDEX(APガラス性能一覧!A:A,MATCH(ROW(B5792),APガラス性能一覧!$O:$O,0))="","",INDEX(APガラス性能一覧!A:A,MATCH(ROW(B5792),APガラス性能一覧!$O:$O,0))),""),IFERROR(IF(INDEX(APガラス性能一覧!A:A,MATCH(ROW(B5792),APガラス性能一覧!$N:$N,0))="","",INDEX(APガラス性能一覧!A:A,MATCH(ROW(B5792),APガラス性能一覧!$N:$N,0))),"")))</f>
        <v/>
      </c>
      <c r="C5798" s="68" t="str">
        <f>IFERROR(VLOOKUP($B5798,APガラス性能一覧!$A$2:$M$6097,2,0),"")</f>
        <v/>
      </c>
      <c r="D5798" s="68" t="str">
        <f>IFERROR(VLOOKUP($B5798,APガラス性能一覧!$A$2:$M$6097,3,0),"")</f>
        <v/>
      </c>
      <c r="E5798" s="68" t="str">
        <f>IFERROR(VLOOKUP($B5798,APガラス性能一覧!$A$2:$M$6097,4,0),"")</f>
        <v/>
      </c>
      <c r="F5798" s="68" t="str">
        <f>IFERROR(VLOOKUP($B5798,APガラス性能一覧!$A$2:$M$6097,5,0),"")</f>
        <v/>
      </c>
      <c r="G5798" s="68" t="str">
        <f>IFERROR(VLOOKUP($B5798,APガラス性能一覧!$A$2:$M$6097,6,0),"")</f>
        <v/>
      </c>
      <c r="H5798" s="68" t="str">
        <f>IFERROR(VLOOKUP($B5798,APガラス性能一覧!$A$2:$M$6097,7,0),"")</f>
        <v/>
      </c>
      <c r="I5798" s="68" t="str">
        <f>IFERROR(VLOOKUP($B5798,APガラス性能一覧!$A$2:$M$6097,8,0),"")</f>
        <v/>
      </c>
      <c r="J5798" s="68" t="str">
        <f>IFERROR(VLOOKUP($B5798,APガラス性能一覧!$A$2:$M$6097,9,0),"")</f>
        <v/>
      </c>
      <c r="K5798" s="68" t="str">
        <f>IFERROR(VLOOKUP($B5798,APガラス性能一覧!$A$2:$M$6097,10,0),"")</f>
        <v/>
      </c>
      <c r="L5798" s="68" t="str">
        <f>IFERROR(VLOOKUP($B5798,APガラス性能一覧!$A$2:$M$6097,11,0),"")</f>
        <v/>
      </c>
      <c r="M5798" s="68" t="str">
        <f>IFERROR(VLOOKUP($B5798,APガラス性能一覧!$A$2:$M$6097,12,0),"")</f>
        <v/>
      </c>
      <c r="N5798" s="68" t="str">
        <f>IFERROR(VLOOKUP($B5798,APガラス性能一覧!$A$2:$M$6097,13,0),"")</f>
        <v/>
      </c>
    </row>
    <row r="5799" spans="2:14" x14ac:dyDescent="0.4">
      <c r="B5799" s="68" t="str">
        <f>IF($D$2="","",IF($E$2=0.65,IFERROR(IF(INDEX(APガラス性能一覧!A:A,MATCH(ROW(B5793),APガラス性能一覧!$O:$O,0))="","",INDEX(APガラス性能一覧!A:A,MATCH(ROW(B5793),APガラス性能一覧!$O:$O,0))),""),IFERROR(IF(INDEX(APガラス性能一覧!A:A,MATCH(ROW(B5793),APガラス性能一覧!$N:$N,0))="","",INDEX(APガラス性能一覧!A:A,MATCH(ROW(B5793),APガラス性能一覧!$N:$N,0))),"")))</f>
        <v/>
      </c>
      <c r="C5799" s="68" t="str">
        <f>IFERROR(VLOOKUP($B5799,APガラス性能一覧!$A$2:$M$6097,2,0),"")</f>
        <v/>
      </c>
      <c r="D5799" s="68" t="str">
        <f>IFERROR(VLOOKUP($B5799,APガラス性能一覧!$A$2:$M$6097,3,0),"")</f>
        <v/>
      </c>
      <c r="E5799" s="68" t="str">
        <f>IFERROR(VLOOKUP($B5799,APガラス性能一覧!$A$2:$M$6097,4,0),"")</f>
        <v/>
      </c>
      <c r="F5799" s="68" t="str">
        <f>IFERROR(VLOOKUP($B5799,APガラス性能一覧!$A$2:$M$6097,5,0),"")</f>
        <v/>
      </c>
      <c r="G5799" s="68" t="str">
        <f>IFERROR(VLOOKUP($B5799,APガラス性能一覧!$A$2:$M$6097,6,0),"")</f>
        <v/>
      </c>
      <c r="H5799" s="68" t="str">
        <f>IFERROR(VLOOKUP($B5799,APガラス性能一覧!$A$2:$M$6097,7,0),"")</f>
        <v/>
      </c>
      <c r="I5799" s="68" t="str">
        <f>IFERROR(VLOOKUP($B5799,APガラス性能一覧!$A$2:$M$6097,8,0),"")</f>
        <v/>
      </c>
      <c r="J5799" s="68" t="str">
        <f>IFERROR(VLOOKUP($B5799,APガラス性能一覧!$A$2:$M$6097,9,0),"")</f>
        <v/>
      </c>
      <c r="K5799" s="68" t="str">
        <f>IFERROR(VLOOKUP($B5799,APガラス性能一覧!$A$2:$M$6097,10,0),"")</f>
        <v/>
      </c>
      <c r="L5799" s="68" t="str">
        <f>IFERROR(VLOOKUP($B5799,APガラス性能一覧!$A$2:$M$6097,11,0),"")</f>
        <v/>
      </c>
      <c r="M5799" s="68" t="str">
        <f>IFERROR(VLOOKUP($B5799,APガラス性能一覧!$A$2:$M$6097,12,0),"")</f>
        <v/>
      </c>
      <c r="N5799" s="68" t="str">
        <f>IFERROR(VLOOKUP($B5799,APガラス性能一覧!$A$2:$M$6097,13,0),"")</f>
        <v/>
      </c>
    </row>
    <row r="5800" spans="2:14" x14ac:dyDescent="0.4">
      <c r="B5800" s="68" t="str">
        <f>IF($D$2="","",IF($E$2=0.65,IFERROR(IF(INDEX(APガラス性能一覧!A:A,MATCH(ROW(B5794),APガラス性能一覧!$O:$O,0))="","",INDEX(APガラス性能一覧!A:A,MATCH(ROW(B5794),APガラス性能一覧!$O:$O,0))),""),IFERROR(IF(INDEX(APガラス性能一覧!A:A,MATCH(ROW(B5794),APガラス性能一覧!$N:$N,0))="","",INDEX(APガラス性能一覧!A:A,MATCH(ROW(B5794),APガラス性能一覧!$N:$N,0))),"")))</f>
        <v/>
      </c>
      <c r="C5800" s="68" t="str">
        <f>IFERROR(VLOOKUP($B5800,APガラス性能一覧!$A$2:$M$6097,2,0),"")</f>
        <v/>
      </c>
      <c r="D5800" s="68" t="str">
        <f>IFERROR(VLOOKUP($B5800,APガラス性能一覧!$A$2:$M$6097,3,0),"")</f>
        <v/>
      </c>
      <c r="E5800" s="68" t="str">
        <f>IFERROR(VLOOKUP($B5800,APガラス性能一覧!$A$2:$M$6097,4,0),"")</f>
        <v/>
      </c>
      <c r="F5800" s="68" t="str">
        <f>IFERROR(VLOOKUP($B5800,APガラス性能一覧!$A$2:$M$6097,5,0),"")</f>
        <v/>
      </c>
      <c r="G5800" s="68" t="str">
        <f>IFERROR(VLOOKUP($B5800,APガラス性能一覧!$A$2:$M$6097,6,0),"")</f>
        <v/>
      </c>
      <c r="H5800" s="68" t="str">
        <f>IFERROR(VLOOKUP($B5800,APガラス性能一覧!$A$2:$M$6097,7,0),"")</f>
        <v/>
      </c>
      <c r="I5800" s="68" t="str">
        <f>IFERROR(VLOOKUP($B5800,APガラス性能一覧!$A$2:$M$6097,8,0),"")</f>
        <v/>
      </c>
      <c r="J5800" s="68" t="str">
        <f>IFERROR(VLOOKUP($B5800,APガラス性能一覧!$A$2:$M$6097,9,0),"")</f>
        <v/>
      </c>
      <c r="K5800" s="68" t="str">
        <f>IFERROR(VLOOKUP($B5800,APガラス性能一覧!$A$2:$M$6097,10,0),"")</f>
        <v/>
      </c>
      <c r="L5800" s="68" t="str">
        <f>IFERROR(VLOOKUP($B5800,APガラス性能一覧!$A$2:$M$6097,11,0),"")</f>
        <v/>
      </c>
      <c r="M5800" s="68" t="str">
        <f>IFERROR(VLOOKUP($B5800,APガラス性能一覧!$A$2:$M$6097,12,0),"")</f>
        <v/>
      </c>
      <c r="N5800" s="68" t="str">
        <f>IFERROR(VLOOKUP($B5800,APガラス性能一覧!$A$2:$M$6097,13,0),"")</f>
        <v/>
      </c>
    </row>
    <row r="5801" spans="2:14" x14ac:dyDescent="0.4">
      <c r="B5801" s="68" t="str">
        <f>IF($D$2="","",IF($E$2=0.65,IFERROR(IF(INDEX(APガラス性能一覧!A:A,MATCH(ROW(B5795),APガラス性能一覧!$O:$O,0))="","",INDEX(APガラス性能一覧!A:A,MATCH(ROW(B5795),APガラス性能一覧!$O:$O,0))),""),IFERROR(IF(INDEX(APガラス性能一覧!A:A,MATCH(ROW(B5795),APガラス性能一覧!$N:$N,0))="","",INDEX(APガラス性能一覧!A:A,MATCH(ROW(B5795),APガラス性能一覧!$N:$N,0))),"")))</f>
        <v/>
      </c>
      <c r="C5801" s="68" t="str">
        <f>IFERROR(VLOOKUP($B5801,APガラス性能一覧!$A$2:$M$6097,2,0),"")</f>
        <v/>
      </c>
      <c r="D5801" s="68" t="str">
        <f>IFERROR(VLOOKUP($B5801,APガラス性能一覧!$A$2:$M$6097,3,0),"")</f>
        <v/>
      </c>
      <c r="E5801" s="68" t="str">
        <f>IFERROR(VLOOKUP($B5801,APガラス性能一覧!$A$2:$M$6097,4,0),"")</f>
        <v/>
      </c>
      <c r="F5801" s="68" t="str">
        <f>IFERROR(VLOOKUP($B5801,APガラス性能一覧!$A$2:$M$6097,5,0),"")</f>
        <v/>
      </c>
      <c r="G5801" s="68" t="str">
        <f>IFERROR(VLOOKUP($B5801,APガラス性能一覧!$A$2:$M$6097,6,0),"")</f>
        <v/>
      </c>
      <c r="H5801" s="68" t="str">
        <f>IFERROR(VLOOKUP($B5801,APガラス性能一覧!$A$2:$M$6097,7,0),"")</f>
        <v/>
      </c>
      <c r="I5801" s="68" t="str">
        <f>IFERROR(VLOOKUP($B5801,APガラス性能一覧!$A$2:$M$6097,8,0),"")</f>
        <v/>
      </c>
      <c r="J5801" s="68" t="str">
        <f>IFERROR(VLOOKUP($B5801,APガラス性能一覧!$A$2:$M$6097,9,0),"")</f>
        <v/>
      </c>
      <c r="K5801" s="68" t="str">
        <f>IFERROR(VLOOKUP($B5801,APガラス性能一覧!$A$2:$M$6097,10,0),"")</f>
        <v/>
      </c>
      <c r="L5801" s="68" t="str">
        <f>IFERROR(VLOOKUP($B5801,APガラス性能一覧!$A$2:$M$6097,11,0),"")</f>
        <v/>
      </c>
      <c r="M5801" s="68" t="str">
        <f>IFERROR(VLOOKUP($B5801,APガラス性能一覧!$A$2:$M$6097,12,0),"")</f>
        <v/>
      </c>
      <c r="N5801" s="68" t="str">
        <f>IFERROR(VLOOKUP($B5801,APガラス性能一覧!$A$2:$M$6097,13,0),"")</f>
        <v/>
      </c>
    </row>
    <row r="5802" spans="2:14" x14ac:dyDescent="0.4">
      <c r="B5802" s="68" t="str">
        <f>IF($D$2="","",IF($E$2=0.65,IFERROR(IF(INDEX(APガラス性能一覧!A:A,MATCH(ROW(B5796),APガラス性能一覧!$O:$O,0))="","",INDEX(APガラス性能一覧!A:A,MATCH(ROW(B5796),APガラス性能一覧!$O:$O,0))),""),IFERROR(IF(INDEX(APガラス性能一覧!A:A,MATCH(ROW(B5796),APガラス性能一覧!$N:$N,0))="","",INDEX(APガラス性能一覧!A:A,MATCH(ROW(B5796),APガラス性能一覧!$N:$N,0))),"")))</f>
        <v/>
      </c>
      <c r="C5802" s="68" t="str">
        <f>IFERROR(VLOOKUP($B5802,APガラス性能一覧!$A$2:$M$6097,2,0),"")</f>
        <v/>
      </c>
      <c r="D5802" s="68" t="str">
        <f>IFERROR(VLOOKUP($B5802,APガラス性能一覧!$A$2:$M$6097,3,0),"")</f>
        <v/>
      </c>
      <c r="E5802" s="68" t="str">
        <f>IFERROR(VLOOKUP($B5802,APガラス性能一覧!$A$2:$M$6097,4,0),"")</f>
        <v/>
      </c>
      <c r="F5802" s="68" t="str">
        <f>IFERROR(VLOOKUP($B5802,APガラス性能一覧!$A$2:$M$6097,5,0),"")</f>
        <v/>
      </c>
      <c r="G5802" s="68" t="str">
        <f>IFERROR(VLOOKUP($B5802,APガラス性能一覧!$A$2:$M$6097,6,0),"")</f>
        <v/>
      </c>
      <c r="H5802" s="68" t="str">
        <f>IFERROR(VLOOKUP($B5802,APガラス性能一覧!$A$2:$M$6097,7,0),"")</f>
        <v/>
      </c>
      <c r="I5802" s="68" t="str">
        <f>IFERROR(VLOOKUP($B5802,APガラス性能一覧!$A$2:$M$6097,8,0),"")</f>
        <v/>
      </c>
      <c r="J5802" s="68" t="str">
        <f>IFERROR(VLOOKUP($B5802,APガラス性能一覧!$A$2:$M$6097,9,0),"")</f>
        <v/>
      </c>
      <c r="K5802" s="68" t="str">
        <f>IFERROR(VLOOKUP($B5802,APガラス性能一覧!$A$2:$M$6097,10,0),"")</f>
        <v/>
      </c>
      <c r="L5802" s="68" t="str">
        <f>IFERROR(VLOOKUP($B5802,APガラス性能一覧!$A$2:$M$6097,11,0),"")</f>
        <v/>
      </c>
      <c r="M5802" s="68" t="str">
        <f>IFERROR(VLOOKUP($B5802,APガラス性能一覧!$A$2:$M$6097,12,0),"")</f>
        <v/>
      </c>
      <c r="N5802" s="68" t="str">
        <f>IFERROR(VLOOKUP($B5802,APガラス性能一覧!$A$2:$M$6097,13,0),"")</f>
        <v/>
      </c>
    </row>
    <row r="5803" spans="2:14" x14ac:dyDescent="0.4">
      <c r="B5803" s="68" t="str">
        <f>IF($D$2="","",IF($E$2=0.65,IFERROR(IF(INDEX(APガラス性能一覧!A:A,MATCH(ROW(B5797),APガラス性能一覧!$O:$O,0))="","",INDEX(APガラス性能一覧!A:A,MATCH(ROW(B5797),APガラス性能一覧!$O:$O,0))),""),IFERROR(IF(INDEX(APガラス性能一覧!A:A,MATCH(ROW(B5797),APガラス性能一覧!$N:$N,0))="","",INDEX(APガラス性能一覧!A:A,MATCH(ROW(B5797),APガラス性能一覧!$N:$N,0))),"")))</f>
        <v/>
      </c>
      <c r="C5803" s="68" t="str">
        <f>IFERROR(VLOOKUP($B5803,APガラス性能一覧!$A$2:$M$6097,2,0),"")</f>
        <v/>
      </c>
      <c r="D5803" s="68" t="str">
        <f>IFERROR(VLOOKUP($B5803,APガラス性能一覧!$A$2:$M$6097,3,0),"")</f>
        <v/>
      </c>
      <c r="E5803" s="68" t="str">
        <f>IFERROR(VLOOKUP($B5803,APガラス性能一覧!$A$2:$M$6097,4,0),"")</f>
        <v/>
      </c>
      <c r="F5803" s="68" t="str">
        <f>IFERROR(VLOOKUP($B5803,APガラス性能一覧!$A$2:$M$6097,5,0),"")</f>
        <v/>
      </c>
      <c r="G5803" s="68" t="str">
        <f>IFERROR(VLOOKUP($B5803,APガラス性能一覧!$A$2:$M$6097,6,0),"")</f>
        <v/>
      </c>
      <c r="H5803" s="68" t="str">
        <f>IFERROR(VLOOKUP($B5803,APガラス性能一覧!$A$2:$M$6097,7,0),"")</f>
        <v/>
      </c>
      <c r="I5803" s="68" t="str">
        <f>IFERROR(VLOOKUP($B5803,APガラス性能一覧!$A$2:$M$6097,8,0),"")</f>
        <v/>
      </c>
      <c r="J5803" s="68" t="str">
        <f>IFERROR(VLOOKUP($B5803,APガラス性能一覧!$A$2:$M$6097,9,0),"")</f>
        <v/>
      </c>
      <c r="K5803" s="68" t="str">
        <f>IFERROR(VLOOKUP($B5803,APガラス性能一覧!$A$2:$M$6097,10,0),"")</f>
        <v/>
      </c>
      <c r="L5803" s="68" t="str">
        <f>IFERROR(VLOOKUP($B5803,APガラス性能一覧!$A$2:$M$6097,11,0),"")</f>
        <v/>
      </c>
      <c r="M5803" s="68" t="str">
        <f>IFERROR(VLOOKUP($B5803,APガラス性能一覧!$A$2:$M$6097,12,0),"")</f>
        <v/>
      </c>
      <c r="N5803" s="68" t="str">
        <f>IFERROR(VLOOKUP($B5803,APガラス性能一覧!$A$2:$M$6097,13,0),"")</f>
        <v/>
      </c>
    </row>
    <row r="5804" spans="2:14" x14ac:dyDescent="0.4">
      <c r="B5804" s="68" t="str">
        <f>IF($D$2="","",IF($E$2=0.65,IFERROR(IF(INDEX(APガラス性能一覧!A:A,MATCH(ROW(B5798),APガラス性能一覧!$O:$O,0))="","",INDEX(APガラス性能一覧!A:A,MATCH(ROW(B5798),APガラス性能一覧!$O:$O,0))),""),IFERROR(IF(INDEX(APガラス性能一覧!A:A,MATCH(ROW(B5798),APガラス性能一覧!$N:$N,0))="","",INDEX(APガラス性能一覧!A:A,MATCH(ROW(B5798),APガラス性能一覧!$N:$N,0))),"")))</f>
        <v/>
      </c>
      <c r="C5804" s="68" t="str">
        <f>IFERROR(VLOOKUP($B5804,APガラス性能一覧!$A$2:$M$6097,2,0),"")</f>
        <v/>
      </c>
      <c r="D5804" s="68" t="str">
        <f>IFERROR(VLOOKUP($B5804,APガラス性能一覧!$A$2:$M$6097,3,0),"")</f>
        <v/>
      </c>
      <c r="E5804" s="68" t="str">
        <f>IFERROR(VLOOKUP($B5804,APガラス性能一覧!$A$2:$M$6097,4,0),"")</f>
        <v/>
      </c>
      <c r="F5804" s="68" t="str">
        <f>IFERROR(VLOOKUP($B5804,APガラス性能一覧!$A$2:$M$6097,5,0),"")</f>
        <v/>
      </c>
      <c r="G5804" s="68" t="str">
        <f>IFERROR(VLOOKUP($B5804,APガラス性能一覧!$A$2:$M$6097,6,0),"")</f>
        <v/>
      </c>
      <c r="H5804" s="68" t="str">
        <f>IFERROR(VLOOKUP($B5804,APガラス性能一覧!$A$2:$M$6097,7,0),"")</f>
        <v/>
      </c>
      <c r="I5804" s="68" t="str">
        <f>IFERROR(VLOOKUP($B5804,APガラス性能一覧!$A$2:$M$6097,8,0),"")</f>
        <v/>
      </c>
      <c r="J5804" s="68" t="str">
        <f>IFERROR(VLOOKUP($B5804,APガラス性能一覧!$A$2:$M$6097,9,0),"")</f>
        <v/>
      </c>
      <c r="K5804" s="68" t="str">
        <f>IFERROR(VLOOKUP($B5804,APガラス性能一覧!$A$2:$M$6097,10,0),"")</f>
        <v/>
      </c>
      <c r="L5804" s="68" t="str">
        <f>IFERROR(VLOOKUP($B5804,APガラス性能一覧!$A$2:$M$6097,11,0),"")</f>
        <v/>
      </c>
      <c r="M5804" s="68" t="str">
        <f>IFERROR(VLOOKUP($B5804,APガラス性能一覧!$A$2:$M$6097,12,0),"")</f>
        <v/>
      </c>
      <c r="N5804" s="68" t="str">
        <f>IFERROR(VLOOKUP($B5804,APガラス性能一覧!$A$2:$M$6097,13,0),"")</f>
        <v/>
      </c>
    </row>
    <row r="5805" spans="2:14" x14ac:dyDescent="0.4">
      <c r="B5805" s="68" t="str">
        <f>IF($D$2="","",IF($E$2=0.65,IFERROR(IF(INDEX(APガラス性能一覧!A:A,MATCH(ROW(B5799),APガラス性能一覧!$O:$O,0))="","",INDEX(APガラス性能一覧!A:A,MATCH(ROW(B5799),APガラス性能一覧!$O:$O,0))),""),IFERROR(IF(INDEX(APガラス性能一覧!A:A,MATCH(ROW(B5799),APガラス性能一覧!$N:$N,0))="","",INDEX(APガラス性能一覧!A:A,MATCH(ROW(B5799),APガラス性能一覧!$N:$N,0))),"")))</f>
        <v/>
      </c>
      <c r="C5805" s="68" t="str">
        <f>IFERROR(VLOOKUP($B5805,APガラス性能一覧!$A$2:$M$6097,2,0),"")</f>
        <v/>
      </c>
      <c r="D5805" s="68" t="str">
        <f>IFERROR(VLOOKUP($B5805,APガラス性能一覧!$A$2:$M$6097,3,0),"")</f>
        <v/>
      </c>
      <c r="E5805" s="68" t="str">
        <f>IFERROR(VLOOKUP($B5805,APガラス性能一覧!$A$2:$M$6097,4,0),"")</f>
        <v/>
      </c>
      <c r="F5805" s="68" t="str">
        <f>IFERROR(VLOOKUP($B5805,APガラス性能一覧!$A$2:$M$6097,5,0),"")</f>
        <v/>
      </c>
      <c r="G5805" s="68" t="str">
        <f>IFERROR(VLOOKUP($B5805,APガラス性能一覧!$A$2:$M$6097,6,0),"")</f>
        <v/>
      </c>
      <c r="H5805" s="68" t="str">
        <f>IFERROR(VLOOKUP($B5805,APガラス性能一覧!$A$2:$M$6097,7,0),"")</f>
        <v/>
      </c>
      <c r="I5805" s="68" t="str">
        <f>IFERROR(VLOOKUP($B5805,APガラス性能一覧!$A$2:$M$6097,8,0),"")</f>
        <v/>
      </c>
      <c r="J5805" s="68" t="str">
        <f>IFERROR(VLOOKUP($B5805,APガラス性能一覧!$A$2:$M$6097,9,0),"")</f>
        <v/>
      </c>
      <c r="K5805" s="68" t="str">
        <f>IFERROR(VLOOKUP($B5805,APガラス性能一覧!$A$2:$M$6097,10,0),"")</f>
        <v/>
      </c>
      <c r="L5805" s="68" t="str">
        <f>IFERROR(VLOOKUP($B5805,APガラス性能一覧!$A$2:$M$6097,11,0),"")</f>
        <v/>
      </c>
      <c r="M5805" s="68" t="str">
        <f>IFERROR(VLOOKUP($B5805,APガラス性能一覧!$A$2:$M$6097,12,0),"")</f>
        <v/>
      </c>
      <c r="N5805" s="68" t="str">
        <f>IFERROR(VLOOKUP($B5805,APガラス性能一覧!$A$2:$M$6097,13,0),"")</f>
        <v/>
      </c>
    </row>
    <row r="5806" spans="2:14" x14ac:dyDescent="0.4">
      <c r="B5806" s="68" t="str">
        <f>IF($D$2="","",IF($E$2=0.65,IFERROR(IF(INDEX(APガラス性能一覧!A:A,MATCH(ROW(B5800),APガラス性能一覧!$O:$O,0))="","",INDEX(APガラス性能一覧!A:A,MATCH(ROW(B5800),APガラス性能一覧!$O:$O,0))),""),IFERROR(IF(INDEX(APガラス性能一覧!A:A,MATCH(ROW(B5800),APガラス性能一覧!$N:$N,0))="","",INDEX(APガラス性能一覧!A:A,MATCH(ROW(B5800),APガラス性能一覧!$N:$N,0))),"")))</f>
        <v/>
      </c>
      <c r="C5806" s="68" t="str">
        <f>IFERROR(VLOOKUP($B5806,APガラス性能一覧!$A$2:$M$6097,2,0),"")</f>
        <v/>
      </c>
      <c r="D5806" s="68" t="str">
        <f>IFERROR(VLOOKUP($B5806,APガラス性能一覧!$A$2:$M$6097,3,0),"")</f>
        <v/>
      </c>
      <c r="E5806" s="68" t="str">
        <f>IFERROR(VLOOKUP($B5806,APガラス性能一覧!$A$2:$M$6097,4,0),"")</f>
        <v/>
      </c>
      <c r="F5806" s="68" t="str">
        <f>IFERROR(VLOOKUP($B5806,APガラス性能一覧!$A$2:$M$6097,5,0),"")</f>
        <v/>
      </c>
      <c r="G5806" s="68" t="str">
        <f>IFERROR(VLOOKUP($B5806,APガラス性能一覧!$A$2:$M$6097,6,0),"")</f>
        <v/>
      </c>
      <c r="H5806" s="68" t="str">
        <f>IFERROR(VLOOKUP($B5806,APガラス性能一覧!$A$2:$M$6097,7,0),"")</f>
        <v/>
      </c>
      <c r="I5806" s="68" t="str">
        <f>IFERROR(VLOOKUP($B5806,APガラス性能一覧!$A$2:$M$6097,8,0),"")</f>
        <v/>
      </c>
      <c r="J5806" s="68" t="str">
        <f>IFERROR(VLOOKUP($B5806,APガラス性能一覧!$A$2:$M$6097,9,0),"")</f>
        <v/>
      </c>
      <c r="K5806" s="68" t="str">
        <f>IFERROR(VLOOKUP($B5806,APガラス性能一覧!$A$2:$M$6097,10,0),"")</f>
        <v/>
      </c>
      <c r="L5806" s="68" t="str">
        <f>IFERROR(VLOOKUP($B5806,APガラス性能一覧!$A$2:$M$6097,11,0),"")</f>
        <v/>
      </c>
      <c r="M5806" s="68" t="str">
        <f>IFERROR(VLOOKUP($B5806,APガラス性能一覧!$A$2:$M$6097,12,0),"")</f>
        <v/>
      </c>
      <c r="N5806" s="68" t="str">
        <f>IFERROR(VLOOKUP($B5806,APガラス性能一覧!$A$2:$M$6097,13,0),"")</f>
        <v/>
      </c>
    </row>
    <row r="5807" spans="2:14" x14ac:dyDescent="0.4">
      <c r="B5807" s="68" t="str">
        <f>IF($D$2="","",IF($E$2=0.65,IFERROR(IF(INDEX(APガラス性能一覧!A:A,MATCH(ROW(B5801),APガラス性能一覧!$O:$O,0))="","",INDEX(APガラス性能一覧!A:A,MATCH(ROW(B5801),APガラス性能一覧!$O:$O,0))),""),IFERROR(IF(INDEX(APガラス性能一覧!A:A,MATCH(ROW(B5801),APガラス性能一覧!$N:$N,0))="","",INDEX(APガラス性能一覧!A:A,MATCH(ROW(B5801),APガラス性能一覧!$N:$N,0))),"")))</f>
        <v/>
      </c>
      <c r="C5807" s="68" t="str">
        <f>IFERROR(VLOOKUP($B5807,APガラス性能一覧!$A$2:$M$6097,2,0),"")</f>
        <v/>
      </c>
      <c r="D5807" s="68" t="str">
        <f>IFERROR(VLOOKUP($B5807,APガラス性能一覧!$A$2:$M$6097,3,0),"")</f>
        <v/>
      </c>
      <c r="E5807" s="68" t="str">
        <f>IFERROR(VLOOKUP($B5807,APガラス性能一覧!$A$2:$M$6097,4,0),"")</f>
        <v/>
      </c>
      <c r="F5807" s="68" t="str">
        <f>IFERROR(VLOOKUP($B5807,APガラス性能一覧!$A$2:$M$6097,5,0),"")</f>
        <v/>
      </c>
      <c r="G5807" s="68" t="str">
        <f>IFERROR(VLOOKUP($B5807,APガラス性能一覧!$A$2:$M$6097,6,0),"")</f>
        <v/>
      </c>
      <c r="H5807" s="68" t="str">
        <f>IFERROR(VLOOKUP($B5807,APガラス性能一覧!$A$2:$M$6097,7,0),"")</f>
        <v/>
      </c>
      <c r="I5807" s="68" t="str">
        <f>IFERROR(VLOOKUP($B5807,APガラス性能一覧!$A$2:$M$6097,8,0),"")</f>
        <v/>
      </c>
      <c r="J5807" s="68" t="str">
        <f>IFERROR(VLOOKUP($B5807,APガラス性能一覧!$A$2:$M$6097,9,0),"")</f>
        <v/>
      </c>
      <c r="K5807" s="68" t="str">
        <f>IFERROR(VLOOKUP($B5807,APガラス性能一覧!$A$2:$M$6097,10,0),"")</f>
        <v/>
      </c>
      <c r="L5807" s="68" t="str">
        <f>IFERROR(VLOOKUP($B5807,APガラス性能一覧!$A$2:$M$6097,11,0),"")</f>
        <v/>
      </c>
      <c r="M5807" s="68" t="str">
        <f>IFERROR(VLOOKUP($B5807,APガラス性能一覧!$A$2:$M$6097,12,0),"")</f>
        <v/>
      </c>
      <c r="N5807" s="68" t="str">
        <f>IFERROR(VLOOKUP($B5807,APガラス性能一覧!$A$2:$M$6097,13,0),"")</f>
        <v/>
      </c>
    </row>
    <row r="5808" spans="2:14" x14ac:dyDescent="0.4">
      <c r="B5808" s="68" t="str">
        <f>IF($D$2="","",IF($E$2=0.65,IFERROR(IF(INDEX(APガラス性能一覧!A:A,MATCH(ROW(B5802),APガラス性能一覧!$O:$O,0))="","",INDEX(APガラス性能一覧!A:A,MATCH(ROW(B5802),APガラス性能一覧!$O:$O,0))),""),IFERROR(IF(INDEX(APガラス性能一覧!A:A,MATCH(ROW(B5802),APガラス性能一覧!$N:$N,0))="","",INDEX(APガラス性能一覧!A:A,MATCH(ROW(B5802),APガラス性能一覧!$N:$N,0))),"")))</f>
        <v/>
      </c>
      <c r="C5808" s="68" t="str">
        <f>IFERROR(VLOOKUP($B5808,APガラス性能一覧!$A$2:$M$6097,2,0),"")</f>
        <v/>
      </c>
      <c r="D5808" s="68" t="str">
        <f>IFERROR(VLOOKUP($B5808,APガラス性能一覧!$A$2:$M$6097,3,0),"")</f>
        <v/>
      </c>
      <c r="E5808" s="68" t="str">
        <f>IFERROR(VLOOKUP($B5808,APガラス性能一覧!$A$2:$M$6097,4,0),"")</f>
        <v/>
      </c>
      <c r="F5808" s="68" t="str">
        <f>IFERROR(VLOOKUP($B5808,APガラス性能一覧!$A$2:$M$6097,5,0),"")</f>
        <v/>
      </c>
      <c r="G5808" s="68" t="str">
        <f>IFERROR(VLOOKUP($B5808,APガラス性能一覧!$A$2:$M$6097,6,0),"")</f>
        <v/>
      </c>
      <c r="H5808" s="68" t="str">
        <f>IFERROR(VLOOKUP($B5808,APガラス性能一覧!$A$2:$M$6097,7,0),"")</f>
        <v/>
      </c>
      <c r="I5808" s="68" t="str">
        <f>IFERROR(VLOOKUP($B5808,APガラス性能一覧!$A$2:$M$6097,8,0),"")</f>
        <v/>
      </c>
      <c r="J5808" s="68" t="str">
        <f>IFERROR(VLOOKUP($B5808,APガラス性能一覧!$A$2:$M$6097,9,0),"")</f>
        <v/>
      </c>
      <c r="K5808" s="68" t="str">
        <f>IFERROR(VLOOKUP($B5808,APガラス性能一覧!$A$2:$M$6097,10,0),"")</f>
        <v/>
      </c>
      <c r="L5808" s="68" t="str">
        <f>IFERROR(VLOOKUP($B5808,APガラス性能一覧!$A$2:$M$6097,11,0),"")</f>
        <v/>
      </c>
      <c r="M5808" s="68" t="str">
        <f>IFERROR(VLOOKUP($B5808,APガラス性能一覧!$A$2:$M$6097,12,0),"")</f>
        <v/>
      </c>
      <c r="N5808" s="68" t="str">
        <f>IFERROR(VLOOKUP($B5808,APガラス性能一覧!$A$2:$M$6097,13,0),"")</f>
        <v/>
      </c>
    </row>
    <row r="5809" spans="2:14" x14ac:dyDescent="0.4">
      <c r="B5809" s="68" t="str">
        <f>IF($D$2="","",IF($E$2=0.65,IFERROR(IF(INDEX(APガラス性能一覧!A:A,MATCH(ROW(B5803),APガラス性能一覧!$O:$O,0))="","",INDEX(APガラス性能一覧!A:A,MATCH(ROW(B5803),APガラス性能一覧!$O:$O,0))),""),IFERROR(IF(INDEX(APガラス性能一覧!A:A,MATCH(ROW(B5803),APガラス性能一覧!$N:$N,0))="","",INDEX(APガラス性能一覧!A:A,MATCH(ROW(B5803),APガラス性能一覧!$N:$N,0))),"")))</f>
        <v/>
      </c>
      <c r="C5809" s="68" t="str">
        <f>IFERROR(VLOOKUP($B5809,APガラス性能一覧!$A$2:$M$6097,2,0),"")</f>
        <v/>
      </c>
      <c r="D5809" s="68" t="str">
        <f>IFERROR(VLOOKUP($B5809,APガラス性能一覧!$A$2:$M$6097,3,0),"")</f>
        <v/>
      </c>
      <c r="E5809" s="68" t="str">
        <f>IFERROR(VLOOKUP($B5809,APガラス性能一覧!$A$2:$M$6097,4,0),"")</f>
        <v/>
      </c>
      <c r="F5809" s="68" t="str">
        <f>IFERROR(VLOOKUP($B5809,APガラス性能一覧!$A$2:$M$6097,5,0),"")</f>
        <v/>
      </c>
      <c r="G5809" s="68" t="str">
        <f>IFERROR(VLOOKUP($B5809,APガラス性能一覧!$A$2:$M$6097,6,0),"")</f>
        <v/>
      </c>
      <c r="H5809" s="68" t="str">
        <f>IFERROR(VLOOKUP($B5809,APガラス性能一覧!$A$2:$M$6097,7,0),"")</f>
        <v/>
      </c>
      <c r="I5809" s="68" t="str">
        <f>IFERROR(VLOOKUP($B5809,APガラス性能一覧!$A$2:$M$6097,8,0),"")</f>
        <v/>
      </c>
      <c r="J5809" s="68" t="str">
        <f>IFERROR(VLOOKUP($B5809,APガラス性能一覧!$A$2:$M$6097,9,0),"")</f>
        <v/>
      </c>
      <c r="K5809" s="68" t="str">
        <f>IFERROR(VLOOKUP($B5809,APガラス性能一覧!$A$2:$M$6097,10,0),"")</f>
        <v/>
      </c>
      <c r="L5809" s="68" t="str">
        <f>IFERROR(VLOOKUP($B5809,APガラス性能一覧!$A$2:$M$6097,11,0),"")</f>
        <v/>
      </c>
      <c r="M5809" s="68" t="str">
        <f>IFERROR(VLOOKUP($B5809,APガラス性能一覧!$A$2:$M$6097,12,0),"")</f>
        <v/>
      </c>
      <c r="N5809" s="68" t="str">
        <f>IFERROR(VLOOKUP($B5809,APガラス性能一覧!$A$2:$M$6097,13,0),"")</f>
        <v/>
      </c>
    </row>
    <row r="5810" spans="2:14" x14ac:dyDescent="0.4">
      <c r="B5810" s="68" t="str">
        <f>IF($D$2="","",IF($E$2=0.65,IFERROR(IF(INDEX(APガラス性能一覧!A:A,MATCH(ROW(B5804),APガラス性能一覧!$O:$O,0))="","",INDEX(APガラス性能一覧!A:A,MATCH(ROW(B5804),APガラス性能一覧!$O:$O,0))),""),IFERROR(IF(INDEX(APガラス性能一覧!A:A,MATCH(ROW(B5804),APガラス性能一覧!$N:$N,0))="","",INDEX(APガラス性能一覧!A:A,MATCH(ROW(B5804),APガラス性能一覧!$N:$N,0))),"")))</f>
        <v/>
      </c>
      <c r="C5810" s="68" t="str">
        <f>IFERROR(VLOOKUP($B5810,APガラス性能一覧!$A$2:$M$6097,2,0),"")</f>
        <v/>
      </c>
      <c r="D5810" s="68" t="str">
        <f>IFERROR(VLOOKUP($B5810,APガラス性能一覧!$A$2:$M$6097,3,0),"")</f>
        <v/>
      </c>
      <c r="E5810" s="68" t="str">
        <f>IFERROR(VLOOKUP($B5810,APガラス性能一覧!$A$2:$M$6097,4,0),"")</f>
        <v/>
      </c>
      <c r="F5810" s="68" t="str">
        <f>IFERROR(VLOOKUP($B5810,APガラス性能一覧!$A$2:$M$6097,5,0),"")</f>
        <v/>
      </c>
      <c r="G5810" s="68" t="str">
        <f>IFERROR(VLOOKUP($B5810,APガラス性能一覧!$A$2:$M$6097,6,0),"")</f>
        <v/>
      </c>
      <c r="H5810" s="68" t="str">
        <f>IFERROR(VLOOKUP($B5810,APガラス性能一覧!$A$2:$M$6097,7,0),"")</f>
        <v/>
      </c>
      <c r="I5810" s="68" t="str">
        <f>IFERROR(VLOOKUP($B5810,APガラス性能一覧!$A$2:$M$6097,8,0),"")</f>
        <v/>
      </c>
      <c r="J5810" s="68" t="str">
        <f>IFERROR(VLOOKUP($B5810,APガラス性能一覧!$A$2:$M$6097,9,0),"")</f>
        <v/>
      </c>
      <c r="K5810" s="68" t="str">
        <f>IFERROR(VLOOKUP($B5810,APガラス性能一覧!$A$2:$M$6097,10,0),"")</f>
        <v/>
      </c>
      <c r="L5810" s="68" t="str">
        <f>IFERROR(VLOOKUP($B5810,APガラス性能一覧!$A$2:$M$6097,11,0),"")</f>
        <v/>
      </c>
      <c r="M5810" s="68" t="str">
        <f>IFERROR(VLOOKUP($B5810,APガラス性能一覧!$A$2:$M$6097,12,0),"")</f>
        <v/>
      </c>
      <c r="N5810" s="68" t="str">
        <f>IFERROR(VLOOKUP($B5810,APガラス性能一覧!$A$2:$M$6097,13,0),"")</f>
        <v/>
      </c>
    </row>
    <row r="5811" spans="2:14" x14ac:dyDescent="0.4">
      <c r="B5811" s="68" t="str">
        <f>IF($D$2="","",IF($E$2=0.65,IFERROR(IF(INDEX(APガラス性能一覧!A:A,MATCH(ROW(B5805),APガラス性能一覧!$O:$O,0))="","",INDEX(APガラス性能一覧!A:A,MATCH(ROW(B5805),APガラス性能一覧!$O:$O,0))),""),IFERROR(IF(INDEX(APガラス性能一覧!A:A,MATCH(ROW(B5805),APガラス性能一覧!$N:$N,0))="","",INDEX(APガラス性能一覧!A:A,MATCH(ROW(B5805),APガラス性能一覧!$N:$N,0))),"")))</f>
        <v/>
      </c>
      <c r="C5811" s="68" t="str">
        <f>IFERROR(VLOOKUP($B5811,APガラス性能一覧!$A$2:$M$6097,2,0),"")</f>
        <v/>
      </c>
      <c r="D5811" s="68" t="str">
        <f>IFERROR(VLOOKUP($B5811,APガラス性能一覧!$A$2:$M$6097,3,0),"")</f>
        <v/>
      </c>
      <c r="E5811" s="68" t="str">
        <f>IFERROR(VLOOKUP($B5811,APガラス性能一覧!$A$2:$M$6097,4,0),"")</f>
        <v/>
      </c>
      <c r="F5811" s="68" t="str">
        <f>IFERROR(VLOOKUP($B5811,APガラス性能一覧!$A$2:$M$6097,5,0),"")</f>
        <v/>
      </c>
      <c r="G5811" s="68" t="str">
        <f>IFERROR(VLOOKUP($B5811,APガラス性能一覧!$A$2:$M$6097,6,0),"")</f>
        <v/>
      </c>
      <c r="H5811" s="68" t="str">
        <f>IFERROR(VLOOKUP($B5811,APガラス性能一覧!$A$2:$M$6097,7,0),"")</f>
        <v/>
      </c>
      <c r="I5811" s="68" t="str">
        <f>IFERROR(VLOOKUP($B5811,APガラス性能一覧!$A$2:$M$6097,8,0),"")</f>
        <v/>
      </c>
      <c r="J5811" s="68" t="str">
        <f>IFERROR(VLOOKUP($B5811,APガラス性能一覧!$A$2:$M$6097,9,0),"")</f>
        <v/>
      </c>
      <c r="K5811" s="68" t="str">
        <f>IFERROR(VLOOKUP($B5811,APガラス性能一覧!$A$2:$M$6097,10,0),"")</f>
        <v/>
      </c>
      <c r="L5811" s="68" t="str">
        <f>IFERROR(VLOOKUP($B5811,APガラス性能一覧!$A$2:$M$6097,11,0),"")</f>
        <v/>
      </c>
      <c r="M5811" s="68" t="str">
        <f>IFERROR(VLOOKUP($B5811,APガラス性能一覧!$A$2:$M$6097,12,0),"")</f>
        <v/>
      </c>
      <c r="N5811" s="68" t="str">
        <f>IFERROR(VLOOKUP($B5811,APガラス性能一覧!$A$2:$M$6097,13,0),"")</f>
        <v/>
      </c>
    </row>
    <row r="5812" spans="2:14" x14ac:dyDescent="0.4">
      <c r="B5812" s="68" t="str">
        <f>IF($D$2="","",IF($E$2=0.65,IFERROR(IF(INDEX(APガラス性能一覧!A:A,MATCH(ROW(B5806),APガラス性能一覧!$O:$O,0))="","",INDEX(APガラス性能一覧!A:A,MATCH(ROW(B5806),APガラス性能一覧!$O:$O,0))),""),IFERROR(IF(INDEX(APガラス性能一覧!A:A,MATCH(ROW(B5806),APガラス性能一覧!$N:$N,0))="","",INDEX(APガラス性能一覧!A:A,MATCH(ROW(B5806),APガラス性能一覧!$N:$N,0))),"")))</f>
        <v/>
      </c>
      <c r="C5812" s="68" t="str">
        <f>IFERROR(VLOOKUP($B5812,APガラス性能一覧!$A$2:$M$6097,2,0),"")</f>
        <v/>
      </c>
      <c r="D5812" s="68" t="str">
        <f>IFERROR(VLOOKUP($B5812,APガラス性能一覧!$A$2:$M$6097,3,0),"")</f>
        <v/>
      </c>
      <c r="E5812" s="68" t="str">
        <f>IFERROR(VLOOKUP($B5812,APガラス性能一覧!$A$2:$M$6097,4,0),"")</f>
        <v/>
      </c>
      <c r="F5812" s="68" t="str">
        <f>IFERROR(VLOOKUP($B5812,APガラス性能一覧!$A$2:$M$6097,5,0),"")</f>
        <v/>
      </c>
      <c r="G5812" s="68" t="str">
        <f>IFERROR(VLOOKUP($B5812,APガラス性能一覧!$A$2:$M$6097,6,0),"")</f>
        <v/>
      </c>
      <c r="H5812" s="68" t="str">
        <f>IFERROR(VLOOKUP($B5812,APガラス性能一覧!$A$2:$M$6097,7,0),"")</f>
        <v/>
      </c>
      <c r="I5812" s="68" t="str">
        <f>IFERROR(VLOOKUP($B5812,APガラス性能一覧!$A$2:$M$6097,8,0),"")</f>
        <v/>
      </c>
      <c r="J5812" s="68" t="str">
        <f>IFERROR(VLOOKUP($B5812,APガラス性能一覧!$A$2:$M$6097,9,0),"")</f>
        <v/>
      </c>
      <c r="K5812" s="68" t="str">
        <f>IFERROR(VLOOKUP($B5812,APガラス性能一覧!$A$2:$M$6097,10,0),"")</f>
        <v/>
      </c>
      <c r="L5812" s="68" t="str">
        <f>IFERROR(VLOOKUP($B5812,APガラス性能一覧!$A$2:$M$6097,11,0),"")</f>
        <v/>
      </c>
      <c r="M5812" s="68" t="str">
        <f>IFERROR(VLOOKUP($B5812,APガラス性能一覧!$A$2:$M$6097,12,0),"")</f>
        <v/>
      </c>
      <c r="N5812" s="68" t="str">
        <f>IFERROR(VLOOKUP($B5812,APガラス性能一覧!$A$2:$M$6097,13,0),"")</f>
        <v/>
      </c>
    </row>
    <row r="5813" spans="2:14" x14ac:dyDescent="0.4">
      <c r="B5813" s="68" t="str">
        <f>IF($D$2="","",IF($E$2=0.65,IFERROR(IF(INDEX(APガラス性能一覧!A:A,MATCH(ROW(B5807),APガラス性能一覧!$O:$O,0))="","",INDEX(APガラス性能一覧!A:A,MATCH(ROW(B5807),APガラス性能一覧!$O:$O,0))),""),IFERROR(IF(INDEX(APガラス性能一覧!A:A,MATCH(ROW(B5807),APガラス性能一覧!$N:$N,0))="","",INDEX(APガラス性能一覧!A:A,MATCH(ROW(B5807),APガラス性能一覧!$N:$N,0))),"")))</f>
        <v/>
      </c>
      <c r="C5813" s="68" t="str">
        <f>IFERROR(VLOOKUP($B5813,APガラス性能一覧!$A$2:$M$6097,2,0),"")</f>
        <v/>
      </c>
      <c r="D5813" s="68" t="str">
        <f>IFERROR(VLOOKUP($B5813,APガラス性能一覧!$A$2:$M$6097,3,0),"")</f>
        <v/>
      </c>
      <c r="E5813" s="68" t="str">
        <f>IFERROR(VLOOKUP($B5813,APガラス性能一覧!$A$2:$M$6097,4,0),"")</f>
        <v/>
      </c>
      <c r="F5813" s="68" t="str">
        <f>IFERROR(VLOOKUP($B5813,APガラス性能一覧!$A$2:$M$6097,5,0),"")</f>
        <v/>
      </c>
      <c r="G5813" s="68" t="str">
        <f>IFERROR(VLOOKUP($B5813,APガラス性能一覧!$A$2:$M$6097,6,0),"")</f>
        <v/>
      </c>
      <c r="H5813" s="68" t="str">
        <f>IFERROR(VLOOKUP($B5813,APガラス性能一覧!$A$2:$M$6097,7,0),"")</f>
        <v/>
      </c>
      <c r="I5813" s="68" t="str">
        <f>IFERROR(VLOOKUP($B5813,APガラス性能一覧!$A$2:$M$6097,8,0),"")</f>
        <v/>
      </c>
      <c r="J5813" s="68" t="str">
        <f>IFERROR(VLOOKUP($B5813,APガラス性能一覧!$A$2:$M$6097,9,0),"")</f>
        <v/>
      </c>
      <c r="K5813" s="68" t="str">
        <f>IFERROR(VLOOKUP($B5813,APガラス性能一覧!$A$2:$M$6097,10,0),"")</f>
        <v/>
      </c>
      <c r="L5813" s="68" t="str">
        <f>IFERROR(VLOOKUP($B5813,APガラス性能一覧!$A$2:$M$6097,11,0),"")</f>
        <v/>
      </c>
      <c r="M5813" s="68" t="str">
        <f>IFERROR(VLOOKUP($B5813,APガラス性能一覧!$A$2:$M$6097,12,0),"")</f>
        <v/>
      </c>
      <c r="N5813" s="68" t="str">
        <f>IFERROR(VLOOKUP($B5813,APガラス性能一覧!$A$2:$M$6097,13,0),"")</f>
        <v/>
      </c>
    </row>
    <row r="5814" spans="2:14" x14ac:dyDescent="0.4">
      <c r="B5814" s="68" t="str">
        <f>IF($D$2="","",IF($E$2=0.65,IFERROR(IF(INDEX(APガラス性能一覧!A:A,MATCH(ROW(B5808),APガラス性能一覧!$O:$O,0))="","",INDEX(APガラス性能一覧!A:A,MATCH(ROW(B5808),APガラス性能一覧!$O:$O,0))),""),IFERROR(IF(INDEX(APガラス性能一覧!A:A,MATCH(ROW(B5808),APガラス性能一覧!$N:$N,0))="","",INDEX(APガラス性能一覧!A:A,MATCH(ROW(B5808),APガラス性能一覧!$N:$N,0))),"")))</f>
        <v/>
      </c>
      <c r="C5814" s="68" t="str">
        <f>IFERROR(VLOOKUP($B5814,APガラス性能一覧!$A$2:$M$6097,2,0),"")</f>
        <v/>
      </c>
      <c r="D5814" s="68" t="str">
        <f>IFERROR(VLOOKUP($B5814,APガラス性能一覧!$A$2:$M$6097,3,0),"")</f>
        <v/>
      </c>
      <c r="E5814" s="68" t="str">
        <f>IFERROR(VLOOKUP($B5814,APガラス性能一覧!$A$2:$M$6097,4,0),"")</f>
        <v/>
      </c>
      <c r="F5814" s="68" t="str">
        <f>IFERROR(VLOOKUP($B5814,APガラス性能一覧!$A$2:$M$6097,5,0),"")</f>
        <v/>
      </c>
      <c r="G5814" s="68" t="str">
        <f>IFERROR(VLOOKUP($B5814,APガラス性能一覧!$A$2:$M$6097,6,0),"")</f>
        <v/>
      </c>
      <c r="H5814" s="68" t="str">
        <f>IFERROR(VLOOKUP($B5814,APガラス性能一覧!$A$2:$M$6097,7,0),"")</f>
        <v/>
      </c>
      <c r="I5814" s="68" t="str">
        <f>IFERROR(VLOOKUP($B5814,APガラス性能一覧!$A$2:$M$6097,8,0),"")</f>
        <v/>
      </c>
      <c r="J5814" s="68" t="str">
        <f>IFERROR(VLOOKUP($B5814,APガラス性能一覧!$A$2:$M$6097,9,0),"")</f>
        <v/>
      </c>
      <c r="K5814" s="68" t="str">
        <f>IFERROR(VLOOKUP($B5814,APガラス性能一覧!$A$2:$M$6097,10,0),"")</f>
        <v/>
      </c>
      <c r="L5814" s="68" t="str">
        <f>IFERROR(VLOOKUP($B5814,APガラス性能一覧!$A$2:$M$6097,11,0),"")</f>
        <v/>
      </c>
      <c r="M5814" s="68" t="str">
        <f>IFERROR(VLOOKUP($B5814,APガラス性能一覧!$A$2:$M$6097,12,0),"")</f>
        <v/>
      </c>
      <c r="N5814" s="68" t="str">
        <f>IFERROR(VLOOKUP($B5814,APガラス性能一覧!$A$2:$M$6097,13,0),"")</f>
        <v/>
      </c>
    </row>
    <row r="5815" spans="2:14" x14ac:dyDescent="0.4">
      <c r="B5815" s="68" t="str">
        <f>IF($D$2="","",IF($E$2=0.65,IFERROR(IF(INDEX(APガラス性能一覧!A:A,MATCH(ROW(B5809),APガラス性能一覧!$O:$O,0))="","",INDEX(APガラス性能一覧!A:A,MATCH(ROW(B5809),APガラス性能一覧!$O:$O,0))),""),IFERROR(IF(INDEX(APガラス性能一覧!A:A,MATCH(ROW(B5809),APガラス性能一覧!$N:$N,0))="","",INDEX(APガラス性能一覧!A:A,MATCH(ROW(B5809),APガラス性能一覧!$N:$N,0))),"")))</f>
        <v/>
      </c>
      <c r="C5815" s="68" t="str">
        <f>IFERROR(VLOOKUP($B5815,APガラス性能一覧!$A$2:$M$6097,2,0),"")</f>
        <v/>
      </c>
      <c r="D5815" s="68" t="str">
        <f>IFERROR(VLOOKUP($B5815,APガラス性能一覧!$A$2:$M$6097,3,0),"")</f>
        <v/>
      </c>
      <c r="E5815" s="68" t="str">
        <f>IFERROR(VLOOKUP($B5815,APガラス性能一覧!$A$2:$M$6097,4,0),"")</f>
        <v/>
      </c>
      <c r="F5815" s="68" t="str">
        <f>IFERROR(VLOOKUP($B5815,APガラス性能一覧!$A$2:$M$6097,5,0),"")</f>
        <v/>
      </c>
      <c r="G5815" s="68" t="str">
        <f>IFERROR(VLOOKUP($B5815,APガラス性能一覧!$A$2:$M$6097,6,0),"")</f>
        <v/>
      </c>
      <c r="H5815" s="68" t="str">
        <f>IFERROR(VLOOKUP($B5815,APガラス性能一覧!$A$2:$M$6097,7,0),"")</f>
        <v/>
      </c>
      <c r="I5815" s="68" t="str">
        <f>IFERROR(VLOOKUP($B5815,APガラス性能一覧!$A$2:$M$6097,8,0),"")</f>
        <v/>
      </c>
      <c r="J5815" s="68" t="str">
        <f>IFERROR(VLOOKUP($B5815,APガラス性能一覧!$A$2:$M$6097,9,0),"")</f>
        <v/>
      </c>
      <c r="K5815" s="68" t="str">
        <f>IFERROR(VLOOKUP($B5815,APガラス性能一覧!$A$2:$M$6097,10,0),"")</f>
        <v/>
      </c>
      <c r="L5815" s="68" t="str">
        <f>IFERROR(VLOOKUP($B5815,APガラス性能一覧!$A$2:$M$6097,11,0),"")</f>
        <v/>
      </c>
      <c r="M5815" s="68" t="str">
        <f>IFERROR(VLOOKUP($B5815,APガラス性能一覧!$A$2:$M$6097,12,0),"")</f>
        <v/>
      </c>
      <c r="N5815" s="68" t="str">
        <f>IFERROR(VLOOKUP($B5815,APガラス性能一覧!$A$2:$M$6097,13,0),"")</f>
        <v/>
      </c>
    </row>
    <row r="5816" spans="2:14" x14ac:dyDescent="0.4">
      <c r="B5816" s="68" t="str">
        <f>IF($D$2="","",IF($E$2=0.65,IFERROR(IF(INDEX(APガラス性能一覧!A:A,MATCH(ROW(B5810),APガラス性能一覧!$O:$O,0))="","",INDEX(APガラス性能一覧!A:A,MATCH(ROW(B5810),APガラス性能一覧!$O:$O,0))),""),IFERROR(IF(INDEX(APガラス性能一覧!A:A,MATCH(ROW(B5810),APガラス性能一覧!$N:$N,0))="","",INDEX(APガラス性能一覧!A:A,MATCH(ROW(B5810),APガラス性能一覧!$N:$N,0))),"")))</f>
        <v/>
      </c>
      <c r="C5816" s="68" t="str">
        <f>IFERROR(VLOOKUP($B5816,APガラス性能一覧!$A$2:$M$6097,2,0),"")</f>
        <v/>
      </c>
      <c r="D5816" s="68" t="str">
        <f>IFERROR(VLOOKUP($B5816,APガラス性能一覧!$A$2:$M$6097,3,0),"")</f>
        <v/>
      </c>
      <c r="E5816" s="68" t="str">
        <f>IFERROR(VLOOKUP($B5816,APガラス性能一覧!$A$2:$M$6097,4,0),"")</f>
        <v/>
      </c>
      <c r="F5816" s="68" t="str">
        <f>IFERROR(VLOOKUP($B5816,APガラス性能一覧!$A$2:$M$6097,5,0),"")</f>
        <v/>
      </c>
      <c r="G5816" s="68" t="str">
        <f>IFERROR(VLOOKUP($B5816,APガラス性能一覧!$A$2:$M$6097,6,0),"")</f>
        <v/>
      </c>
      <c r="H5816" s="68" t="str">
        <f>IFERROR(VLOOKUP($B5816,APガラス性能一覧!$A$2:$M$6097,7,0),"")</f>
        <v/>
      </c>
      <c r="I5816" s="68" t="str">
        <f>IFERROR(VLOOKUP($B5816,APガラス性能一覧!$A$2:$M$6097,8,0),"")</f>
        <v/>
      </c>
      <c r="J5816" s="68" t="str">
        <f>IFERROR(VLOOKUP($B5816,APガラス性能一覧!$A$2:$M$6097,9,0),"")</f>
        <v/>
      </c>
      <c r="K5816" s="68" t="str">
        <f>IFERROR(VLOOKUP($B5816,APガラス性能一覧!$A$2:$M$6097,10,0),"")</f>
        <v/>
      </c>
      <c r="L5816" s="68" t="str">
        <f>IFERROR(VLOOKUP($B5816,APガラス性能一覧!$A$2:$M$6097,11,0),"")</f>
        <v/>
      </c>
      <c r="M5816" s="68" t="str">
        <f>IFERROR(VLOOKUP($B5816,APガラス性能一覧!$A$2:$M$6097,12,0),"")</f>
        <v/>
      </c>
      <c r="N5816" s="68" t="str">
        <f>IFERROR(VLOOKUP($B5816,APガラス性能一覧!$A$2:$M$6097,13,0),"")</f>
        <v/>
      </c>
    </row>
    <row r="5817" spans="2:14" x14ac:dyDescent="0.4">
      <c r="B5817" s="68" t="str">
        <f>IF($D$2="","",IF($E$2=0.65,IFERROR(IF(INDEX(APガラス性能一覧!A:A,MATCH(ROW(B5811),APガラス性能一覧!$O:$O,0))="","",INDEX(APガラス性能一覧!A:A,MATCH(ROW(B5811),APガラス性能一覧!$O:$O,0))),""),IFERROR(IF(INDEX(APガラス性能一覧!A:A,MATCH(ROW(B5811),APガラス性能一覧!$N:$N,0))="","",INDEX(APガラス性能一覧!A:A,MATCH(ROW(B5811),APガラス性能一覧!$N:$N,0))),"")))</f>
        <v/>
      </c>
      <c r="C5817" s="68" t="str">
        <f>IFERROR(VLOOKUP($B5817,APガラス性能一覧!$A$2:$M$6097,2,0),"")</f>
        <v/>
      </c>
      <c r="D5817" s="68" t="str">
        <f>IFERROR(VLOOKUP($B5817,APガラス性能一覧!$A$2:$M$6097,3,0),"")</f>
        <v/>
      </c>
      <c r="E5817" s="68" t="str">
        <f>IFERROR(VLOOKUP($B5817,APガラス性能一覧!$A$2:$M$6097,4,0),"")</f>
        <v/>
      </c>
      <c r="F5817" s="68" t="str">
        <f>IFERROR(VLOOKUP($B5817,APガラス性能一覧!$A$2:$M$6097,5,0),"")</f>
        <v/>
      </c>
      <c r="G5817" s="68" t="str">
        <f>IFERROR(VLOOKUP($B5817,APガラス性能一覧!$A$2:$M$6097,6,0),"")</f>
        <v/>
      </c>
      <c r="H5817" s="68" t="str">
        <f>IFERROR(VLOOKUP($B5817,APガラス性能一覧!$A$2:$M$6097,7,0),"")</f>
        <v/>
      </c>
      <c r="I5817" s="68" t="str">
        <f>IFERROR(VLOOKUP($B5817,APガラス性能一覧!$A$2:$M$6097,8,0),"")</f>
        <v/>
      </c>
      <c r="J5817" s="68" t="str">
        <f>IFERROR(VLOOKUP($B5817,APガラス性能一覧!$A$2:$M$6097,9,0),"")</f>
        <v/>
      </c>
      <c r="K5817" s="68" t="str">
        <f>IFERROR(VLOOKUP($B5817,APガラス性能一覧!$A$2:$M$6097,10,0),"")</f>
        <v/>
      </c>
      <c r="L5817" s="68" t="str">
        <f>IFERROR(VLOOKUP($B5817,APガラス性能一覧!$A$2:$M$6097,11,0),"")</f>
        <v/>
      </c>
      <c r="M5817" s="68" t="str">
        <f>IFERROR(VLOOKUP($B5817,APガラス性能一覧!$A$2:$M$6097,12,0),"")</f>
        <v/>
      </c>
      <c r="N5817" s="68" t="str">
        <f>IFERROR(VLOOKUP($B5817,APガラス性能一覧!$A$2:$M$6097,13,0),"")</f>
        <v/>
      </c>
    </row>
    <row r="5818" spans="2:14" x14ac:dyDescent="0.4">
      <c r="B5818" s="68" t="str">
        <f>IF($D$2="","",IF($E$2=0.65,IFERROR(IF(INDEX(APガラス性能一覧!A:A,MATCH(ROW(B5812),APガラス性能一覧!$O:$O,0))="","",INDEX(APガラス性能一覧!A:A,MATCH(ROW(B5812),APガラス性能一覧!$O:$O,0))),""),IFERROR(IF(INDEX(APガラス性能一覧!A:A,MATCH(ROW(B5812),APガラス性能一覧!$N:$N,0))="","",INDEX(APガラス性能一覧!A:A,MATCH(ROW(B5812),APガラス性能一覧!$N:$N,0))),"")))</f>
        <v/>
      </c>
      <c r="C5818" s="68" t="str">
        <f>IFERROR(VLOOKUP($B5818,APガラス性能一覧!$A$2:$M$6097,2,0),"")</f>
        <v/>
      </c>
      <c r="D5818" s="68" t="str">
        <f>IFERROR(VLOOKUP($B5818,APガラス性能一覧!$A$2:$M$6097,3,0),"")</f>
        <v/>
      </c>
      <c r="E5818" s="68" t="str">
        <f>IFERROR(VLOOKUP($B5818,APガラス性能一覧!$A$2:$M$6097,4,0),"")</f>
        <v/>
      </c>
      <c r="F5818" s="68" t="str">
        <f>IFERROR(VLOOKUP($B5818,APガラス性能一覧!$A$2:$M$6097,5,0),"")</f>
        <v/>
      </c>
      <c r="G5818" s="68" t="str">
        <f>IFERROR(VLOOKUP($B5818,APガラス性能一覧!$A$2:$M$6097,6,0),"")</f>
        <v/>
      </c>
      <c r="H5818" s="68" t="str">
        <f>IFERROR(VLOOKUP($B5818,APガラス性能一覧!$A$2:$M$6097,7,0),"")</f>
        <v/>
      </c>
      <c r="I5818" s="68" t="str">
        <f>IFERROR(VLOOKUP($B5818,APガラス性能一覧!$A$2:$M$6097,8,0),"")</f>
        <v/>
      </c>
      <c r="J5818" s="68" t="str">
        <f>IFERROR(VLOOKUP($B5818,APガラス性能一覧!$A$2:$M$6097,9,0),"")</f>
        <v/>
      </c>
      <c r="K5818" s="68" t="str">
        <f>IFERROR(VLOOKUP($B5818,APガラス性能一覧!$A$2:$M$6097,10,0),"")</f>
        <v/>
      </c>
      <c r="L5818" s="68" t="str">
        <f>IFERROR(VLOOKUP($B5818,APガラス性能一覧!$A$2:$M$6097,11,0),"")</f>
        <v/>
      </c>
      <c r="M5818" s="68" t="str">
        <f>IFERROR(VLOOKUP($B5818,APガラス性能一覧!$A$2:$M$6097,12,0),"")</f>
        <v/>
      </c>
      <c r="N5818" s="68" t="str">
        <f>IFERROR(VLOOKUP($B5818,APガラス性能一覧!$A$2:$M$6097,13,0),"")</f>
        <v/>
      </c>
    </row>
    <row r="5819" spans="2:14" x14ac:dyDescent="0.4">
      <c r="B5819" s="68" t="str">
        <f>IF($D$2="","",IF($E$2=0.65,IFERROR(IF(INDEX(APガラス性能一覧!A:A,MATCH(ROW(B5813),APガラス性能一覧!$O:$O,0))="","",INDEX(APガラス性能一覧!A:A,MATCH(ROW(B5813),APガラス性能一覧!$O:$O,0))),""),IFERROR(IF(INDEX(APガラス性能一覧!A:A,MATCH(ROW(B5813),APガラス性能一覧!$N:$N,0))="","",INDEX(APガラス性能一覧!A:A,MATCH(ROW(B5813),APガラス性能一覧!$N:$N,0))),"")))</f>
        <v/>
      </c>
      <c r="C5819" s="68" t="str">
        <f>IFERROR(VLOOKUP($B5819,APガラス性能一覧!$A$2:$M$6097,2,0),"")</f>
        <v/>
      </c>
      <c r="D5819" s="68" t="str">
        <f>IFERROR(VLOOKUP($B5819,APガラス性能一覧!$A$2:$M$6097,3,0),"")</f>
        <v/>
      </c>
      <c r="E5819" s="68" t="str">
        <f>IFERROR(VLOOKUP($B5819,APガラス性能一覧!$A$2:$M$6097,4,0),"")</f>
        <v/>
      </c>
      <c r="F5819" s="68" t="str">
        <f>IFERROR(VLOOKUP($B5819,APガラス性能一覧!$A$2:$M$6097,5,0),"")</f>
        <v/>
      </c>
      <c r="G5819" s="68" t="str">
        <f>IFERROR(VLOOKUP($B5819,APガラス性能一覧!$A$2:$M$6097,6,0),"")</f>
        <v/>
      </c>
      <c r="H5819" s="68" t="str">
        <f>IFERROR(VLOOKUP($B5819,APガラス性能一覧!$A$2:$M$6097,7,0),"")</f>
        <v/>
      </c>
      <c r="I5819" s="68" t="str">
        <f>IFERROR(VLOOKUP($B5819,APガラス性能一覧!$A$2:$M$6097,8,0),"")</f>
        <v/>
      </c>
      <c r="J5819" s="68" t="str">
        <f>IFERROR(VLOOKUP($B5819,APガラス性能一覧!$A$2:$M$6097,9,0),"")</f>
        <v/>
      </c>
      <c r="K5819" s="68" t="str">
        <f>IFERROR(VLOOKUP($B5819,APガラス性能一覧!$A$2:$M$6097,10,0),"")</f>
        <v/>
      </c>
      <c r="L5819" s="68" t="str">
        <f>IFERROR(VLOOKUP($B5819,APガラス性能一覧!$A$2:$M$6097,11,0),"")</f>
        <v/>
      </c>
      <c r="M5819" s="68" t="str">
        <f>IFERROR(VLOOKUP($B5819,APガラス性能一覧!$A$2:$M$6097,12,0),"")</f>
        <v/>
      </c>
      <c r="N5819" s="68" t="str">
        <f>IFERROR(VLOOKUP($B5819,APガラス性能一覧!$A$2:$M$6097,13,0),"")</f>
        <v/>
      </c>
    </row>
    <row r="5820" spans="2:14" x14ac:dyDescent="0.4">
      <c r="B5820" s="68" t="str">
        <f>IF($D$2="","",IF($E$2=0.65,IFERROR(IF(INDEX(APガラス性能一覧!A:A,MATCH(ROW(B5814),APガラス性能一覧!$O:$O,0))="","",INDEX(APガラス性能一覧!A:A,MATCH(ROW(B5814),APガラス性能一覧!$O:$O,0))),""),IFERROR(IF(INDEX(APガラス性能一覧!A:A,MATCH(ROW(B5814),APガラス性能一覧!$N:$N,0))="","",INDEX(APガラス性能一覧!A:A,MATCH(ROW(B5814),APガラス性能一覧!$N:$N,0))),"")))</f>
        <v/>
      </c>
      <c r="C5820" s="68" t="str">
        <f>IFERROR(VLOOKUP($B5820,APガラス性能一覧!$A$2:$M$6097,2,0),"")</f>
        <v/>
      </c>
      <c r="D5820" s="68" t="str">
        <f>IFERROR(VLOOKUP($B5820,APガラス性能一覧!$A$2:$M$6097,3,0),"")</f>
        <v/>
      </c>
      <c r="E5820" s="68" t="str">
        <f>IFERROR(VLOOKUP($B5820,APガラス性能一覧!$A$2:$M$6097,4,0),"")</f>
        <v/>
      </c>
      <c r="F5820" s="68" t="str">
        <f>IFERROR(VLOOKUP($B5820,APガラス性能一覧!$A$2:$M$6097,5,0),"")</f>
        <v/>
      </c>
      <c r="G5820" s="68" t="str">
        <f>IFERROR(VLOOKUP($B5820,APガラス性能一覧!$A$2:$M$6097,6,0),"")</f>
        <v/>
      </c>
      <c r="H5820" s="68" t="str">
        <f>IFERROR(VLOOKUP($B5820,APガラス性能一覧!$A$2:$M$6097,7,0),"")</f>
        <v/>
      </c>
      <c r="I5820" s="68" t="str">
        <f>IFERROR(VLOOKUP($B5820,APガラス性能一覧!$A$2:$M$6097,8,0),"")</f>
        <v/>
      </c>
      <c r="J5820" s="68" t="str">
        <f>IFERROR(VLOOKUP($B5820,APガラス性能一覧!$A$2:$M$6097,9,0),"")</f>
        <v/>
      </c>
      <c r="K5820" s="68" t="str">
        <f>IFERROR(VLOOKUP($B5820,APガラス性能一覧!$A$2:$M$6097,10,0),"")</f>
        <v/>
      </c>
      <c r="L5820" s="68" t="str">
        <f>IFERROR(VLOOKUP($B5820,APガラス性能一覧!$A$2:$M$6097,11,0),"")</f>
        <v/>
      </c>
      <c r="M5820" s="68" t="str">
        <f>IFERROR(VLOOKUP($B5820,APガラス性能一覧!$A$2:$M$6097,12,0),"")</f>
        <v/>
      </c>
      <c r="N5820" s="68" t="str">
        <f>IFERROR(VLOOKUP($B5820,APガラス性能一覧!$A$2:$M$6097,13,0),"")</f>
        <v/>
      </c>
    </row>
    <row r="5821" spans="2:14" x14ac:dyDescent="0.4">
      <c r="B5821" s="68" t="str">
        <f>IF($D$2="","",IF($E$2=0.65,IFERROR(IF(INDEX(APガラス性能一覧!A:A,MATCH(ROW(B5815),APガラス性能一覧!$O:$O,0))="","",INDEX(APガラス性能一覧!A:A,MATCH(ROW(B5815),APガラス性能一覧!$O:$O,0))),""),IFERROR(IF(INDEX(APガラス性能一覧!A:A,MATCH(ROW(B5815),APガラス性能一覧!$N:$N,0))="","",INDEX(APガラス性能一覧!A:A,MATCH(ROW(B5815),APガラス性能一覧!$N:$N,0))),"")))</f>
        <v/>
      </c>
      <c r="C5821" s="68" t="str">
        <f>IFERROR(VLOOKUP($B5821,APガラス性能一覧!$A$2:$M$6097,2,0),"")</f>
        <v/>
      </c>
      <c r="D5821" s="68" t="str">
        <f>IFERROR(VLOOKUP($B5821,APガラス性能一覧!$A$2:$M$6097,3,0),"")</f>
        <v/>
      </c>
      <c r="E5821" s="68" t="str">
        <f>IFERROR(VLOOKUP($B5821,APガラス性能一覧!$A$2:$M$6097,4,0),"")</f>
        <v/>
      </c>
      <c r="F5821" s="68" t="str">
        <f>IFERROR(VLOOKUP($B5821,APガラス性能一覧!$A$2:$M$6097,5,0),"")</f>
        <v/>
      </c>
      <c r="G5821" s="68" t="str">
        <f>IFERROR(VLOOKUP($B5821,APガラス性能一覧!$A$2:$M$6097,6,0),"")</f>
        <v/>
      </c>
      <c r="H5821" s="68" t="str">
        <f>IFERROR(VLOOKUP($B5821,APガラス性能一覧!$A$2:$M$6097,7,0),"")</f>
        <v/>
      </c>
      <c r="I5821" s="68" t="str">
        <f>IFERROR(VLOOKUP($B5821,APガラス性能一覧!$A$2:$M$6097,8,0),"")</f>
        <v/>
      </c>
      <c r="J5821" s="68" t="str">
        <f>IFERROR(VLOOKUP($B5821,APガラス性能一覧!$A$2:$M$6097,9,0),"")</f>
        <v/>
      </c>
      <c r="K5821" s="68" t="str">
        <f>IFERROR(VLOOKUP($B5821,APガラス性能一覧!$A$2:$M$6097,10,0),"")</f>
        <v/>
      </c>
      <c r="L5821" s="68" t="str">
        <f>IFERROR(VLOOKUP($B5821,APガラス性能一覧!$A$2:$M$6097,11,0),"")</f>
        <v/>
      </c>
      <c r="M5821" s="68" t="str">
        <f>IFERROR(VLOOKUP($B5821,APガラス性能一覧!$A$2:$M$6097,12,0),"")</f>
        <v/>
      </c>
      <c r="N5821" s="68" t="str">
        <f>IFERROR(VLOOKUP($B5821,APガラス性能一覧!$A$2:$M$6097,13,0),"")</f>
        <v/>
      </c>
    </row>
    <row r="5822" spans="2:14" x14ac:dyDescent="0.4">
      <c r="B5822" s="68" t="str">
        <f>IF($D$2="","",IF($E$2=0.65,IFERROR(IF(INDEX(APガラス性能一覧!A:A,MATCH(ROW(B5816),APガラス性能一覧!$O:$O,0))="","",INDEX(APガラス性能一覧!A:A,MATCH(ROW(B5816),APガラス性能一覧!$O:$O,0))),""),IFERROR(IF(INDEX(APガラス性能一覧!A:A,MATCH(ROW(B5816),APガラス性能一覧!$N:$N,0))="","",INDEX(APガラス性能一覧!A:A,MATCH(ROW(B5816),APガラス性能一覧!$N:$N,0))),"")))</f>
        <v/>
      </c>
      <c r="C5822" s="68" t="str">
        <f>IFERROR(VLOOKUP($B5822,APガラス性能一覧!$A$2:$M$6097,2,0),"")</f>
        <v/>
      </c>
      <c r="D5822" s="68" t="str">
        <f>IFERROR(VLOOKUP($B5822,APガラス性能一覧!$A$2:$M$6097,3,0),"")</f>
        <v/>
      </c>
      <c r="E5822" s="68" t="str">
        <f>IFERROR(VLOOKUP($B5822,APガラス性能一覧!$A$2:$M$6097,4,0),"")</f>
        <v/>
      </c>
      <c r="F5822" s="68" t="str">
        <f>IFERROR(VLOOKUP($B5822,APガラス性能一覧!$A$2:$M$6097,5,0),"")</f>
        <v/>
      </c>
      <c r="G5822" s="68" t="str">
        <f>IFERROR(VLOOKUP($B5822,APガラス性能一覧!$A$2:$M$6097,6,0),"")</f>
        <v/>
      </c>
      <c r="H5822" s="68" t="str">
        <f>IFERROR(VLOOKUP($B5822,APガラス性能一覧!$A$2:$M$6097,7,0),"")</f>
        <v/>
      </c>
      <c r="I5822" s="68" t="str">
        <f>IFERROR(VLOOKUP($B5822,APガラス性能一覧!$A$2:$M$6097,8,0),"")</f>
        <v/>
      </c>
      <c r="J5822" s="68" t="str">
        <f>IFERROR(VLOOKUP($B5822,APガラス性能一覧!$A$2:$M$6097,9,0),"")</f>
        <v/>
      </c>
      <c r="K5822" s="68" t="str">
        <f>IFERROR(VLOOKUP($B5822,APガラス性能一覧!$A$2:$M$6097,10,0),"")</f>
        <v/>
      </c>
      <c r="L5822" s="68" t="str">
        <f>IFERROR(VLOOKUP($B5822,APガラス性能一覧!$A$2:$M$6097,11,0),"")</f>
        <v/>
      </c>
      <c r="M5822" s="68" t="str">
        <f>IFERROR(VLOOKUP($B5822,APガラス性能一覧!$A$2:$M$6097,12,0),"")</f>
        <v/>
      </c>
      <c r="N5822" s="68" t="str">
        <f>IFERROR(VLOOKUP($B5822,APガラス性能一覧!$A$2:$M$6097,13,0),"")</f>
        <v/>
      </c>
    </row>
    <row r="5823" spans="2:14" x14ac:dyDescent="0.4">
      <c r="B5823" s="68" t="str">
        <f>IF($D$2="","",IF($E$2=0.65,IFERROR(IF(INDEX(APガラス性能一覧!A:A,MATCH(ROW(B5817),APガラス性能一覧!$O:$O,0))="","",INDEX(APガラス性能一覧!A:A,MATCH(ROW(B5817),APガラス性能一覧!$O:$O,0))),""),IFERROR(IF(INDEX(APガラス性能一覧!A:A,MATCH(ROW(B5817),APガラス性能一覧!$N:$N,0))="","",INDEX(APガラス性能一覧!A:A,MATCH(ROW(B5817),APガラス性能一覧!$N:$N,0))),"")))</f>
        <v/>
      </c>
      <c r="C5823" s="68" t="str">
        <f>IFERROR(VLOOKUP($B5823,APガラス性能一覧!$A$2:$M$6097,2,0),"")</f>
        <v/>
      </c>
      <c r="D5823" s="68" t="str">
        <f>IFERROR(VLOOKUP($B5823,APガラス性能一覧!$A$2:$M$6097,3,0),"")</f>
        <v/>
      </c>
      <c r="E5823" s="68" t="str">
        <f>IFERROR(VLOOKUP($B5823,APガラス性能一覧!$A$2:$M$6097,4,0),"")</f>
        <v/>
      </c>
      <c r="F5823" s="68" t="str">
        <f>IFERROR(VLOOKUP($B5823,APガラス性能一覧!$A$2:$M$6097,5,0),"")</f>
        <v/>
      </c>
      <c r="G5823" s="68" t="str">
        <f>IFERROR(VLOOKUP($B5823,APガラス性能一覧!$A$2:$M$6097,6,0),"")</f>
        <v/>
      </c>
      <c r="H5823" s="68" t="str">
        <f>IFERROR(VLOOKUP($B5823,APガラス性能一覧!$A$2:$M$6097,7,0),"")</f>
        <v/>
      </c>
      <c r="I5823" s="68" t="str">
        <f>IFERROR(VLOOKUP($B5823,APガラス性能一覧!$A$2:$M$6097,8,0),"")</f>
        <v/>
      </c>
      <c r="J5823" s="68" t="str">
        <f>IFERROR(VLOOKUP($B5823,APガラス性能一覧!$A$2:$M$6097,9,0),"")</f>
        <v/>
      </c>
      <c r="K5823" s="68" t="str">
        <f>IFERROR(VLOOKUP($B5823,APガラス性能一覧!$A$2:$M$6097,10,0),"")</f>
        <v/>
      </c>
      <c r="L5823" s="68" t="str">
        <f>IFERROR(VLOOKUP($B5823,APガラス性能一覧!$A$2:$M$6097,11,0),"")</f>
        <v/>
      </c>
      <c r="M5823" s="68" t="str">
        <f>IFERROR(VLOOKUP($B5823,APガラス性能一覧!$A$2:$M$6097,12,0),"")</f>
        <v/>
      </c>
      <c r="N5823" s="68" t="str">
        <f>IFERROR(VLOOKUP($B5823,APガラス性能一覧!$A$2:$M$6097,13,0),"")</f>
        <v/>
      </c>
    </row>
    <row r="5824" spans="2:14" x14ac:dyDescent="0.4">
      <c r="B5824" s="68" t="str">
        <f>IF($D$2="","",IF($E$2=0.65,IFERROR(IF(INDEX(APガラス性能一覧!A:A,MATCH(ROW(B5818),APガラス性能一覧!$O:$O,0))="","",INDEX(APガラス性能一覧!A:A,MATCH(ROW(B5818),APガラス性能一覧!$O:$O,0))),""),IFERROR(IF(INDEX(APガラス性能一覧!A:A,MATCH(ROW(B5818),APガラス性能一覧!$N:$N,0))="","",INDEX(APガラス性能一覧!A:A,MATCH(ROW(B5818),APガラス性能一覧!$N:$N,0))),"")))</f>
        <v/>
      </c>
      <c r="C5824" s="68" t="str">
        <f>IFERROR(VLOOKUP($B5824,APガラス性能一覧!$A$2:$M$6097,2,0),"")</f>
        <v/>
      </c>
      <c r="D5824" s="68" t="str">
        <f>IFERROR(VLOOKUP($B5824,APガラス性能一覧!$A$2:$M$6097,3,0),"")</f>
        <v/>
      </c>
      <c r="E5824" s="68" t="str">
        <f>IFERROR(VLOOKUP($B5824,APガラス性能一覧!$A$2:$M$6097,4,0),"")</f>
        <v/>
      </c>
      <c r="F5824" s="68" t="str">
        <f>IFERROR(VLOOKUP($B5824,APガラス性能一覧!$A$2:$M$6097,5,0),"")</f>
        <v/>
      </c>
      <c r="G5824" s="68" t="str">
        <f>IFERROR(VLOOKUP($B5824,APガラス性能一覧!$A$2:$M$6097,6,0),"")</f>
        <v/>
      </c>
      <c r="H5824" s="68" t="str">
        <f>IFERROR(VLOOKUP($B5824,APガラス性能一覧!$A$2:$M$6097,7,0),"")</f>
        <v/>
      </c>
      <c r="I5824" s="68" t="str">
        <f>IFERROR(VLOOKUP($B5824,APガラス性能一覧!$A$2:$M$6097,8,0),"")</f>
        <v/>
      </c>
      <c r="J5824" s="68" t="str">
        <f>IFERROR(VLOOKUP($B5824,APガラス性能一覧!$A$2:$M$6097,9,0),"")</f>
        <v/>
      </c>
      <c r="K5824" s="68" t="str">
        <f>IFERROR(VLOOKUP($B5824,APガラス性能一覧!$A$2:$M$6097,10,0),"")</f>
        <v/>
      </c>
      <c r="L5824" s="68" t="str">
        <f>IFERROR(VLOOKUP($B5824,APガラス性能一覧!$A$2:$M$6097,11,0),"")</f>
        <v/>
      </c>
      <c r="M5824" s="68" t="str">
        <f>IFERROR(VLOOKUP($B5824,APガラス性能一覧!$A$2:$M$6097,12,0),"")</f>
        <v/>
      </c>
      <c r="N5824" s="68" t="str">
        <f>IFERROR(VLOOKUP($B5824,APガラス性能一覧!$A$2:$M$6097,13,0),"")</f>
        <v/>
      </c>
    </row>
    <row r="5825" spans="2:14" x14ac:dyDescent="0.4">
      <c r="B5825" s="68" t="str">
        <f>IF($D$2="","",IF($E$2=0.65,IFERROR(IF(INDEX(APガラス性能一覧!A:A,MATCH(ROW(B5819),APガラス性能一覧!$O:$O,0))="","",INDEX(APガラス性能一覧!A:A,MATCH(ROW(B5819),APガラス性能一覧!$O:$O,0))),""),IFERROR(IF(INDEX(APガラス性能一覧!A:A,MATCH(ROW(B5819),APガラス性能一覧!$N:$N,0))="","",INDEX(APガラス性能一覧!A:A,MATCH(ROW(B5819),APガラス性能一覧!$N:$N,0))),"")))</f>
        <v/>
      </c>
      <c r="C5825" s="68" t="str">
        <f>IFERROR(VLOOKUP($B5825,APガラス性能一覧!$A$2:$M$6097,2,0),"")</f>
        <v/>
      </c>
      <c r="D5825" s="68" t="str">
        <f>IFERROR(VLOOKUP($B5825,APガラス性能一覧!$A$2:$M$6097,3,0),"")</f>
        <v/>
      </c>
      <c r="E5825" s="68" t="str">
        <f>IFERROR(VLOOKUP($B5825,APガラス性能一覧!$A$2:$M$6097,4,0),"")</f>
        <v/>
      </c>
      <c r="F5825" s="68" t="str">
        <f>IFERROR(VLOOKUP($B5825,APガラス性能一覧!$A$2:$M$6097,5,0),"")</f>
        <v/>
      </c>
      <c r="G5825" s="68" t="str">
        <f>IFERROR(VLOOKUP($B5825,APガラス性能一覧!$A$2:$M$6097,6,0),"")</f>
        <v/>
      </c>
      <c r="H5825" s="68" t="str">
        <f>IFERROR(VLOOKUP($B5825,APガラス性能一覧!$A$2:$M$6097,7,0),"")</f>
        <v/>
      </c>
      <c r="I5825" s="68" t="str">
        <f>IFERROR(VLOOKUP($B5825,APガラス性能一覧!$A$2:$M$6097,8,0),"")</f>
        <v/>
      </c>
      <c r="J5825" s="68" t="str">
        <f>IFERROR(VLOOKUP($B5825,APガラス性能一覧!$A$2:$M$6097,9,0),"")</f>
        <v/>
      </c>
      <c r="K5825" s="68" t="str">
        <f>IFERROR(VLOOKUP($B5825,APガラス性能一覧!$A$2:$M$6097,10,0),"")</f>
        <v/>
      </c>
      <c r="L5825" s="68" t="str">
        <f>IFERROR(VLOOKUP($B5825,APガラス性能一覧!$A$2:$M$6097,11,0),"")</f>
        <v/>
      </c>
      <c r="M5825" s="68" t="str">
        <f>IFERROR(VLOOKUP($B5825,APガラス性能一覧!$A$2:$M$6097,12,0),"")</f>
        <v/>
      </c>
      <c r="N5825" s="68" t="str">
        <f>IFERROR(VLOOKUP($B5825,APガラス性能一覧!$A$2:$M$6097,13,0),"")</f>
        <v/>
      </c>
    </row>
    <row r="5826" spans="2:14" x14ac:dyDescent="0.4">
      <c r="B5826" s="68" t="str">
        <f>IF($D$2="","",IF($E$2=0.65,IFERROR(IF(INDEX(APガラス性能一覧!A:A,MATCH(ROW(B5820),APガラス性能一覧!$O:$O,0))="","",INDEX(APガラス性能一覧!A:A,MATCH(ROW(B5820),APガラス性能一覧!$O:$O,0))),""),IFERROR(IF(INDEX(APガラス性能一覧!A:A,MATCH(ROW(B5820),APガラス性能一覧!$N:$N,0))="","",INDEX(APガラス性能一覧!A:A,MATCH(ROW(B5820),APガラス性能一覧!$N:$N,0))),"")))</f>
        <v/>
      </c>
      <c r="C5826" s="68" t="str">
        <f>IFERROR(VLOOKUP($B5826,APガラス性能一覧!$A$2:$M$6097,2,0),"")</f>
        <v/>
      </c>
      <c r="D5826" s="68" t="str">
        <f>IFERROR(VLOOKUP($B5826,APガラス性能一覧!$A$2:$M$6097,3,0),"")</f>
        <v/>
      </c>
      <c r="E5826" s="68" t="str">
        <f>IFERROR(VLOOKUP($B5826,APガラス性能一覧!$A$2:$M$6097,4,0),"")</f>
        <v/>
      </c>
      <c r="F5826" s="68" t="str">
        <f>IFERROR(VLOOKUP($B5826,APガラス性能一覧!$A$2:$M$6097,5,0),"")</f>
        <v/>
      </c>
      <c r="G5826" s="68" t="str">
        <f>IFERROR(VLOOKUP($B5826,APガラス性能一覧!$A$2:$M$6097,6,0),"")</f>
        <v/>
      </c>
      <c r="H5826" s="68" t="str">
        <f>IFERROR(VLOOKUP($B5826,APガラス性能一覧!$A$2:$M$6097,7,0),"")</f>
        <v/>
      </c>
      <c r="I5826" s="68" t="str">
        <f>IFERROR(VLOOKUP($B5826,APガラス性能一覧!$A$2:$M$6097,8,0),"")</f>
        <v/>
      </c>
      <c r="J5826" s="68" t="str">
        <f>IFERROR(VLOOKUP($B5826,APガラス性能一覧!$A$2:$M$6097,9,0),"")</f>
        <v/>
      </c>
      <c r="K5826" s="68" t="str">
        <f>IFERROR(VLOOKUP($B5826,APガラス性能一覧!$A$2:$M$6097,10,0),"")</f>
        <v/>
      </c>
      <c r="L5826" s="68" t="str">
        <f>IFERROR(VLOOKUP($B5826,APガラス性能一覧!$A$2:$M$6097,11,0),"")</f>
        <v/>
      </c>
      <c r="M5826" s="68" t="str">
        <f>IFERROR(VLOOKUP($B5826,APガラス性能一覧!$A$2:$M$6097,12,0),"")</f>
        <v/>
      </c>
      <c r="N5826" s="68" t="str">
        <f>IFERROR(VLOOKUP($B5826,APガラス性能一覧!$A$2:$M$6097,13,0),"")</f>
        <v/>
      </c>
    </row>
    <row r="5827" spans="2:14" x14ac:dyDescent="0.4">
      <c r="B5827" s="68" t="str">
        <f>IF($D$2="","",IF($E$2=0.65,IFERROR(IF(INDEX(APガラス性能一覧!A:A,MATCH(ROW(B5821),APガラス性能一覧!$O:$O,0))="","",INDEX(APガラス性能一覧!A:A,MATCH(ROW(B5821),APガラス性能一覧!$O:$O,0))),""),IFERROR(IF(INDEX(APガラス性能一覧!A:A,MATCH(ROW(B5821),APガラス性能一覧!$N:$N,0))="","",INDEX(APガラス性能一覧!A:A,MATCH(ROW(B5821),APガラス性能一覧!$N:$N,0))),"")))</f>
        <v/>
      </c>
      <c r="C5827" s="68" t="str">
        <f>IFERROR(VLOOKUP($B5827,APガラス性能一覧!$A$2:$M$6097,2,0),"")</f>
        <v/>
      </c>
      <c r="D5827" s="68" t="str">
        <f>IFERROR(VLOOKUP($B5827,APガラス性能一覧!$A$2:$M$6097,3,0),"")</f>
        <v/>
      </c>
      <c r="E5827" s="68" t="str">
        <f>IFERROR(VLOOKUP($B5827,APガラス性能一覧!$A$2:$M$6097,4,0),"")</f>
        <v/>
      </c>
      <c r="F5827" s="68" t="str">
        <f>IFERROR(VLOOKUP($B5827,APガラス性能一覧!$A$2:$M$6097,5,0),"")</f>
        <v/>
      </c>
      <c r="G5827" s="68" t="str">
        <f>IFERROR(VLOOKUP($B5827,APガラス性能一覧!$A$2:$M$6097,6,0),"")</f>
        <v/>
      </c>
      <c r="H5827" s="68" t="str">
        <f>IFERROR(VLOOKUP($B5827,APガラス性能一覧!$A$2:$M$6097,7,0),"")</f>
        <v/>
      </c>
      <c r="I5827" s="68" t="str">
        <f>IFERROR(VLOOKUP($B5827,APガラス性能一覧!$A$2:$M$6097,8,0),"")</f>
        <v/>
      </c>
      <c r="J5827" s="68" t="str">
        <f>IFERROR(VLOOKUP($B5827,APガラス性能一覧!$A$2:$M$6097,9,0),"")</f>
        <v/>
      </c>
      <c r="K5827" s="68" t="str">
        <f>IFERROR(VLOOKUP($B5827,APガラス性能一覧!$A$2:$M$6097,10,0),"")</f>
        <v/>
      </c>
      <c r="L5827" s="68" t="str">
        <f>IFERROR(VLOOKUP($B5827,APガラス性能一覧!$A$2:$M$6097,11,0),"")</f>
        <v/>
      </c>
      <c r="M5827" s="68" t="str">
        <f>IFERROR(VLOOKUP($B5827,APガラス性能一覧!$A$2:$M$6097,12,0),"")</f>
        <v/>
      </c>
      <c r="N5827" s="68" t="str">
        <f>IFERROR(VLOOKUP($B5827,APガラス性能一覧!$A$2:$M$6097,13,0),"")</f>
        <v/>
      </c>
    </row>
    <row r="5828" spans="2:14" x14ac:dyDescent="0.4">
      <c r="B5828" s="68" t="str">
        <f>IF($D$2="","",IF($E$2=0.65,IFERROR(IF(INDEX(APガラス性能一覧!A:A,MATCH(ROW(B5822),APガラス性能一覧!$O:$O,0))="","",INDEX(APガラス性能一覧!A:A,MATCH(ROW(B5822),APガラス性能一覧!$O:$O,0))),""),IFERROR(IF(INDEX(APガラス性能一覧!A:A,MATCH(ROW(B5822),APガラス性能一覧!$N:$N,0))="","",INDEX(APガラス性能一覧!A:A,MATCH(ROW(B5822),APガラス性能一覧!$N:$N,0))),"")))</f>
        <v/>
      </c>
      <c r="C5828" s="68" t="str">
        <f>IFERROR(VLOOKUP($B5828,APガラス性能一覧!$A$2:$M$6097,2,0),"")</f>
        <v/>
      </c>
      <c r="D5828" s="68" t="str">
        <f>IFERROR(VLOOKUP($B5828,APガラス性能一覧!$A$2:$M$6097,3,0),"")</f>
        <v/>
      </c>
      <c r="E5828" s="68" t="str">
        <f>IFERROR(VLOOKUP($B5828,APガラス性能一覧!$A$2:$M$6097,4,0),"")</f>
        <v/>
      </c>
      <c r="F5828" s="68" t="str">
        <f>IFERROR(VLOOKUP($B5828,APガラス性能一覧!$A$2:$M$6097,5,0),"")</f>
        <v/>
      </c>
      <c r="G5828" s="68" t="str">
        <f>IFERROR(VLOOKUP($B5828,APガラス性能一覧!$A$2:$M$6097,6,0),"")</f>
        <v/>
      </c>
      <c r="H5828" s="68" t="str">
        <f>IFERROR(VLOOKUP($B5828,APガラス性能一覧!$A$2:$M$6097,7,0),"")</f>
        <v/>
      </c>
      <c r="I5828" s="68" t="str">
        <f>IFERROR(VLOOKUP($B5828,APガラス性能一覧!$A$2:$M$6097,8,0),"")</f>
        <v/>
      </c>
      <c r="J5828" s="68" t="str">
        <f>IFERROR(VLOOKUP($B5828,APガラス性能一覧!$A$2:$M$6097,9,0),"")</f>
        <v/>
      </c>
      <c r="K5828" s="68" t="str">
        <f>IFERROR(VLOOKUP($B5828,APガラス性能一覧!$A$2:$M$6097,10,0),"")</f>
        <v/>
      </c>
      <c r="L5828" s="68" t="str">
        <f>IFERROR(VLOOKUP($B5828,APガラス性能一覧!$A$2:$M$6097,11,0),"")</f>
        <v/>
      </c>
      <c r="M5828" s="68" t="str">
        <f>IFERROR(VLOOKUP($B5828,APガラス性能一覧!$A$2:$M$6097,12,0),"")</f>
        <v/>
      </c>
      <c r="N5828" s="68" t="str">
        <f>IFERROR(VLOOKUP($B5828,APガラス性能一覧!$A$2:$M$6097,13,0),"")</f>
        <v/>
      </c>
    </row>
    <row r="5829" spans="2:14" x14ac:dyDescent="0.4">
      <c r="B5829" s="68" t="str">
        <f>IF($D$2="","",IF($E$2=0.65,IFERROR(IF(INDEX(APガラス性能一覧!A:A,MATCH(ROW(B5823),APガラス性能一覧!$O:$O,0))="","",INDEX(APガラス性能一覧!A:A,MATCH(ROW(B5823),APガラス性能一覧!$O:$O,0))),""),IFERROR(IF(INDEX(APガラス性能一覧!A:A,MATCH(ROW(B5823),APガラス性能一覧!$N:$N,0))="","",INDEX(APガラス性能一覧!A:A,MATCH(ROW(B5823),APガラス性能一覧!$N:$N,0))),"")))</f>
        <v/>
      </c>
      <c r="C5829" s="68" t="str">
        <f>IFERROR(VLOOKUP($B5829,APガラス性能一覧!$A$2:$M$6097,2,0),"")</f>
        <v/>
      </c>
      <c r="D5829" s="68" t="str">
        <f>IFERROR(VLOOKUP($B5829,APガラス性能一覧!$A$2:$M$6097,3,0),"")</f>
        <v/>
      </c>
      <c r="E5829" s="68" t="str">
        <f>IFERROR(VLOOKUP($B5829,APガラス性能一覧!$A$2:$M$6097,4,0),"")</f>
        <v/>
      </c>
      <c r="F5829" s="68" t="str">
        <f>IFERROR(VLOOKUP($B5829,APガラス性能一覧!$A$2:$M$6097,5,0),"")</f>
        <v/>
      </c>
      <c r="G5829" s="68" t="str">
        <f>IFERROR(VLOOKUP($B5829,APガラス性能一覧!$A$2:$M$6097,6,0),"")</f>
        <v/>
      </c>
      <c r="H5829" s="68" t="str">
        <f>IFERROR(VLOOKUP($B5829,APガラス性能一覧!$A$2:$M$6097,7,0),"")</f>
        <v/>
      </c>
      <c r="I5829" s="68" t="str">
        <f>IFERROR(VLOOKUP($B5829,APガラス性能一覧!$A$2:$M$6097,8,0),"")</f>
        <v/>
      </c>
      <c r="J5829" s="68" t="str">
        <f>IFERROR(VLOOKUP($B5829,APガラス性能一覧!$A$2:$M$6097,9,0),"")</f>
        <v/>
      </c>
      <c r="K5829" s="68" t="str">
        <f>IFERROR(VLOOKUP($B5829,APガラス性能一覧!$A$2:$M$6097,10,0),"")</f>
        <v/>
      </c>
      <c r="L5829" s="68" t="str">
        <f>IFERROR(VLOOKUP($B5829,APガラス性能一覧!$A$2:$M$6097,11,0),"")</f>
        <v/>
      </c>
      <c r="M5829" s="68" t="str">
        <f>IFERROR(VLOOKUP($B5829,APガラス性能一覧!$A$2:$M$6097,12,0),"")</f>
        <v/>
      </c>
      <c r="N5829" s="68" t="str">
        <f>IFERROR(VLOOKUP($B5829,APガラス性能一覧!$A$2:$M$6097,13,0),"")</f>
        <v/>
      </c>
    </row>
    <row r="5830" spans="2:14" x14ac:dyDescent="0.4">
      <c r="B5830" s="68" t="str">
        <f>IF($D$2="","",IF($E$2=0.65,IFERROR(IF(INDEX(APガラス性能一覧!A:A,MATCH(ROW(B5824),APガラス性能一覧!$O:$O,0))="","",INDEX(APガラス性能一覧!A:A,MATCH(ROW(B5824),APガラス性能一覧!$O:$O,0))),""),IFERROR(IF(INDEX(APガラス性能一覧!A:A,MATCH(ROW(B5824),APガラス性能一覧!$N:$N,0))="","",INDEX(APガラス性能一覧!A:A,MATCH(ROW(B5824),APガラス性能一覧!$N:$N,0))),"")))</f>
        <v/>
      </c>
      <c r="C5830" s="68" t="str">
        <f>IFERROR(VLOOKUP($B5830,APガラス性能一覧!$A$2:$M$6097,2,0),"")</f>
        <v/>
      </c>
      <c r="D5830" s="68" t="str">
        <f>IFERROR(VLOOKUP($B5830,APガラス性能一覧!$A$2:$M$6097,3,0),"")</f>
        <v/>
      </c>
      <c r="E5830" s="68" t="str">
        <f>IFERROR(VLOOKUP($B5830,APガラス性能一覧!$A$2:$M$6097,4,0),"")</f>
        <v/>
      </c>
      <c r="F5830" s="68" t="str">
        <f>IFERROR(VLOOKUP($B5830,APガラス性能一覧!$A$2:$M$6097,5,0),"")</f>
        <v/>
      </c>
      <c r="G5830" s="68" t="str">
        <f>IFERROR(VLOOKUP($B5830,APガラス性能一覧!$A$2:$M$6097,6,0),"")</f>
        <v/>
      </c>
      <c r="H5830" s="68" t="str">
        <f>IFERROR(VLOOKUP($B5830,APガラス性能一覧!$A$2:$M$6097,7,0),"")</f>
        <v/>
      </c>
      <c r="I5830" s="68" t="str">
        <f>IFERROR(VLOOKUP($B5830,APガラス性能一覧!$A$2:$M$6097,8,0),"")</f>
        <v/>
      </c>
      <c r="J5830" s="68" t="str">
        <f>IFERROR(VLOOKUP($B5830,APガラス性能一覧!$A$2:$M$6097,9,0),"")</f>
        <v/>
      </c>
      <c r="K5830" s="68" t="str">
        <f>IFERROR(VLOOKUP($B5830,APガラス性能一覧!$A$2:$M$6097,10,0),"")</f>
        <v/>
      </c>
      <c r="L5830" s="68" t="str">
        <f>IFERROR(VLOOKUP($B5830,APガラス性能一覧!$A$2:$M$6097,11,0),"")</f>
        <v/>
      </c>
      <c r="M5830" s="68" t="str">
        <f>IFERROR(VLOOKUP($B5830,APガラス性能一覧!$A$2:$M$6097,12,0),"")</f>
        <v/>
      </c>
      <c r="N5830" s="68" t="str">
        <f>IFERROR(VLOOKUP($B5830,APガラス性能一覧!$A$2:$M$6097,13,0),"")</f>
        <v/>
      </c>
    </row>
    <row r="5831" spans="2:14" x14ac:dyDescent="0.4">
      <c r="B5831" s="68" t="str">
        <f>IF($D$2="","",IF($E$2=0.65,IFERROR(IF(INDEX(APガラス性能一覧!A:A,MATCH(ROW(B5825),APガラス性能一覧!$O:$O,0))="","",INDEX(APガラス性能一覧!A:A,MATCH(ROW(B5825),APガラス性能一覧!$O:$O,0))),""),IFERROR(IF(INDEX(APガラス性能一覧!A:A,MATCH(ROW(B5825),APガラス性能一覧!$N:$N,0))="","",INDEX(APガラス性能一覧!A:A,MATCH(ROW(B5825),APガラス性能一覧!$N:$N,0))),"")))</f>
        <v/>
      </c>
      <c r="C5831" s="68" t="str">
        <f>IFERROR(VLOOKUP($B5831,APガラス性能一覧!$A$2:$M$6097,2,0),"")</f>
        <v/>
      </c>
      <c r="D5831" s="68" t="str">
        <f>IFERROR(VLOOKUP($B5831,APガラス性能一覧!$A$2:$M$6097,3,0),"")</f>
        <v/>
      </c>
      <c r="E5831" s="68" t="str">
        <f>IFERROR(VLOOKUP($B5831,APガラス性能一覧!$A$2:$M$6097,4,0),"")</f>
        <v/>
      </c>
      <c r="F5831" s="68" t="str">
        <f>IFERROR(VLOOKUP($B5831,APガラス性能一覧!$A$2:$M$6097,5,0),"")</f>
        <v/>
      </c>
      <c r="G5831" s="68" t="str">
        <f>IFERROR(VLOOKUP($B5831,APガラス性能一覧!$A$2:$M$6097,6,0),"")</f>
        <v/>
      </c>
      <c r="H5831" s="68" t="str">
        <f>IFERROR(VLOOKUP($B5831,APガラス性能一覧!$A$2:$M$6097,7,0),"")</f>
        <v/>
      </c>
      <c r="I5831" s="68" t="str">
        <f>IFERROR(VLOOKUP($B5831,APガラス性能一覧!$A$2:$M$6097,8,0),"")</f>
        <v/>
      </c>
      <c r="J5831" s="68" t="str">
        <f>IFERROR(VLOOKUP($B5831,APガラス性能一覧!$A$2:$M$6097,9,0),"")</f>
        <v/>
      </c>
      <c r="K5831" s="68" t="str">
        <f>IFERROR(VLOOKUP($B5831,APガラス性能一覧!$A$2:$M$6097,10,0),"")</f>
        <v/>
      </c>
      <c r="L5831" s="68" t="str">
        <f>IFERROR(VLOOKUP($B5831,APガラス性能一覧!$A$2:$M$6097,11,0),"")</f>
        <v/>
      </c>
      <c r="M5831" s="68" t="str">
        <f>IFERROR(VLOOKUP($B5831,APガラス性能一覧!$A$2:$M$6097,12,0),"")</f>
        <v/>
      </c>
      <c r="N5831" s="68" t="str">
        <f>IFERROR(VLOOKUP($B5831,APガラス性能一覧!$A$2:$M$6097,13,0),"")</f>
        <v/>
      </c>
    </row>
    <row r="5832" spans="2:14" x14ac:dyDescent="0.4">
      <c r="B5832" s="68" t="str">
        <f>IF($D$2="","",IF($E$2=0.65,IFERROR(IF(INDEX(APガラス性能一覧!A:A,MATCH(ROW(B5826),APガラス性能一覧!$O:$O,0))="","",INDEX(APガラス性能一覧!A:A,MATCH(ROW(B5826),APガラス性能一覧!$O:$O,0))),""),IFERROR(IF(INDEX(APガラス性能一覧!A:A,MATCH(ROW(B5826),APガラス性能一覧!$N:$N,0))="","",INDEX(APガラス性能一覧!A:A,MATCH(ROW(B5826),APガラス性能一覧!$N:$N,0))),"")))</f>
        <v/>
      </c>
      <c r="C5832" s="68" t="str">
        <f>IFERROR(VLOOKUP($B5832,APガラス性能一覧!$A$2:$M$6097,2,0),"")</f>
        <v/>
      </c>
      <c r="D5832" s="68" t="str">
        <f>IFERROR(VLOOKUP($B5832,APガラス性能一覧!$A$2:$M$6097,3,0),"")</f>
        <v/>
      </c>
      <c r="E5832" s="68" t="str">
        <f>IFERROR(VLOOKUP($B5832,APガラス性能一覧!$A$2:$M$6097,4,0),"")</f>
        <v/>
      </c>
      <c r="F5832" s="68" t="str">
        <f>IFERROR(VLOOKUP($B5832,APガラス性能一覧!$A$2:$M$6097,5,0),"")</f>
        <v/>
      </c>
      <c r="G5832" s="68" t="str">
        <f>IFERROR(VLOOKUP($B5832,APガラス性能一覧!$A$2:$M$6097,6,0),"")</f>
        <v/>
      </c>
      <c r="H5832" s="68" t="str">
        <f>IFERROR(VLOOKUP($B5832,APガラス性能一覧!$A$2:$M$6097,7,0),"")</f>
        <v/>
      </c>
      <c r="I5832" s="68" t="str">
        <f>IFERROR(VLOOKUP($B5832,APガラス性能一覧!$A$2:$M$6097,8,0),"")</f>
        <v/>
      </c>
      <c r="J5832" s="68" t="str">
        <f>IFERROR(VLOOKUP($B5832,APガラス性能一覧!$A$2:$M$6097,9,0),"")</f>
        <v/>
      </c>
      <c r="K5832" s="68" t="str">
        <f>IFERROR(VLOOKUP($B5832,APガラス性能一覧!$A$2:$M$6097,10,0),"")</f>
        <v/>
      </c>
      <c r="L5832" s="68" t="str">
        <f>IFERROR(VLOOKUP($B5832,APガラス性能一覧!$A$2:$M$6097,11,0),"")</f>
        <v/>
      </c>
      <c r="M5832" s="68" t="str">
        <f>IFERROR(VLOOKUP($B5832,APガラス性能一覧!$A$2:$M$6097,12,0),"")</f>
        <v/>
      </c>
      <c r="N5832" s="68" t="str">
        <f>IFERROR(VLOOKUP($B5832,APガラス性能一覧!$A$2:$M$6097,13,0),"")</f>
        <v/>
      </c>
    </row>
    <row r="5833" spans="2:14" x14ac:dyDescent="0.4">
      <c r="B5833" s="68" t="str">
        <f>IF($D$2="","",IF($E$2=0.65,IFERROR(IF(INDEX(APガラス性能一覧!A:A,MATCH(ROW(B5827),APガラス性能一覧!$O:$O,0))="","",INDEX(APガラス性能一覧!A:A,MATCH(ROW(B5827),APガラス性能一覧!$O:$O,0))),""),IFERROR(IF(INDEX(APガラス性能一覧!A:A,MATCH(ROW(B5827),APガラス性能一覧!$N:$N,0))="","",INDEX(APガラス性能一覧!A:A,MATCH(ROW(B5827),APガラス性能一覧!$N:$N,0))),"")))</f>
        <v/>
      </c>
      <c r="C5833" s="68" t="str">
        <f>IFERROR(VLOOKUP($B5833,APガラス性能一覧!$A$2:$M$6097,2,0),"")</f>
        <v/>
      </c>
      <c r="D5833" s="68" t="str">
        <f>IFERROR(VLOOKUP($B5833,APガラス性能一覧!$A$2:$M$6097,3,0),"")</f>
        <v/>
      </c>
      <c r="E5833" s="68" t="str">
        <f>IFERROR(VLOOKUP($B5833,APガラス性能一覧!$A$2:$M$6097,4,0),"")</f>
        <v/>
      </c>
      <c r="F5833" s="68" t="str">
        <f>IFERROR(VLOOKUP($B5833,APガラス性能一覧!$A$2:$M$6097,5,0),"")</f>
        <v/>
      </c>
      <c r="G5833" s="68" t="str">
        <f>IFERROR(VLOOKUP($B5833,APガラス性能一覧!$A$2:$M$6097,6,0),"")</f>
        <v/>
      </c>
      <c r="H5833" s="68" t="str">
        <f>IFERROR(VLOOKUP($B5833,APガラス性能一覧!$A$2:$M$6097,7,0),"")</f>
        <v/>
      </c>
      <c r="I5833" s="68" t="str">
        <f>IFERROR(VLOOKUP($B5833,APガラス性能一覧!$A$2:$M$6097,8,0),"")</f>
        <v/>
      </c>
      <c r="J5833" s="68" t="str">
        <f>IFERROR(VLOOKUP($B5833,APガラス性能一覧!$A$2:$M$6097,9,0),"")</f>
        <v/>
      </c>
      <c r="K5833" s="68" t="str">
        <f>IFERROR(VLOOKUP($B5833,APガラス性能一覧!$A$2:$M$6097,10,0),"")</f>
        <v/>
      </c>
      <c r="L5833" s="68" t="str">
        <f>IFERROR(VLOOKUP($B5833,APガラス性能一覧!$A$2:$M$6097,11,0),"")</f>
        <v/>
      </c>
      <c r="M5833" s="68" t="str">
        <f>IFERROR(VLOOKUP($B5833,APガラス性能一覧!$A$2:$M$6097,12,0),"")</f>
        <v/>
      </c>
      <c r="N5833" s="68" t="str">
        <f>IFERROR(VLOOKUP($B5833,APガラス性能一覧!$A$2:$M$6097,13,0),"")</f>
        <v/>
      </c>
    </row>
    <row r="5834" spans="2:14" x14ac:dyDescent="0.4">
      <c r="B5834" s="68" t="str">
        <f>IF($D$2="","",IF($E$2=0.65,IFERROR(IF(INDEX(APガラス性能一覧!A:A,MATCH(ROW(B5828),APガラス性能一覧!$O:$O,0))="","",INDEX(APガラス性能一覧!A:A,MATCH(ROW(B5828),APガラス性能一覧!$O:$O,0))),""),IFERROR(IF(INDEX(APガラス性能一覧!A:A,MATCH(ROW(B5828),APガラス性能一覧!$N:$N,0))="","",INDEX(APガラス性能一覧!A:A,MATCH(ROW(B5828),APガラス性能一覧!$N:$N,0))),"")))</f>
        <v/>
      </c>
      <c r="C5834" s="68" t="str">
        <f>IFERROR(VLOOKUP($B5834,APガラス性能一覧!$A$2:$M$6097,2,0),"")</f>
        <v/>
      </c>
      <c r="D5834" s="68" t="str">
        <f>IFERROR(VLOOKUP($B5834,APガラス性能一覧!$A$2:$M$6097,3,0),"")</f>
        <v/>
      </c>
      <c r="E5834" s="68" t="str">
        <f>IFERROR(VLOOKUP($B5834,APガラス性能一覧!$A$2:$M$6097,4,0),"")</f>
        <v/>
      </c>
      <c r="F5834" s="68" t="str">
        <f>IFERROR(VLOOKUP($B5834,APガラス性能一覧!$A$2:$M$6097,5,0),"")</f>
        <v/>
      </c>
      <c r="G5834" s="68" t="str">
        <f>IFERROR(VLOOKUP($B5834,APガラス性能一覧!$A$2:$M$6097,6,0),"")</f>
        <v/>
      </c>
      <c r="H5834" s="68" t="str">
        <f>IFERROR(VLOOKUP($B5834,APガラス性能一覧!$A$2:$M$6097,7,0),"")</f>
        <v/>
      </c>
      <c r="I5834" s="68" t="str">
        <f>IFERROR(VLOOKUP($B5834,APガラス性能一覧!$A$2:$M$6097,8,0),"")</f>
        <v/>
      </c>
      <c r="J5834" s="68" t="str">
        <f>IFERROR(VLOOKUP($B5834,APガラス性能一覧!$A$2:$M$6097,9,0),"")</f>
        <v/>
      </c>
      <c r="K5834" s="68" t="str">
        <f>IFERROR(VLOOKUP($B5834,APガラス性能一覧!$A$2:$M$6097,10,0),"")</f>
        <v/>
      </c>
      <c r="L5834" s="68" t="str">
        <f>IFERROR(VLOOKUP($B5834,APガラス性能一覧!$A$2:$M$6097,11,0),"")</f>
        <v/>
      </c>
      <c r="M5834" s="68" t="str">
        <f>IFERROR(VLOOKUP($B5834,APガラス性能一覧!$A$2:$M$6097,12,0),"")</f>
        <v/>
      </c>
      <c r="N5834" s="68" t="str">
        <f>IFERROR(VLOOKUP($B5834,APガラス性能一覧!$A$2:$M$6097,13,0),"")</f>
        <v/>
      </c>
    </row>
    <row r="5835" spans="2:14" x14ac:dyDescent="0.4">
      <c r="B5835" s="68" t="str">
        <f>IF($D$2="","",IF($E$2=0.65,IFERROR(IF(INDEX(APガラス性能一覧!A:A,MATCH(ROW(B5829),APガラス性能一覧!$O:$O,0))="","",INDEX(APガラス性能一覧!A:A,MATCH(ROW(B5829),APガラス性能一覧!$O:$O,0))),""),IFERROR(IF(INDEX(APガラス性能一覧!A:A,MATCH(ROW(B5829),APガラス性能一覧!$N:$N,0))="","",INDEX(APガラス性能一覧!A:A,MATCH(ROW(B5829),APガラス性能一覧!$N:$N,0))),"")))</f>
        <v/>
      </c>
      <c r="C5835" s="68" t="str">
        <f>IFERROR(VLOOKUP($B5835,APガラス性能一覧!$A$2:$M$6097,2,0),"")</f>
        <v/>
      </c>
      <c r="D5835" s="68" t="str">
        <f>IFERROR(VLOOKUP($B5835,APガラス性能一覧!$A$2:$M$6097,3,0),"")</f>
        <v/>
      </c>
      <c r="E5835" s="68" t="str">
        <f>IFERROR(VLOOKUP($B5835,APガラス性能一覧!$A$2:$M$6097,4,0),"")</f>
        <v/>
      </c>
      <c r="F5835" s="68" t="str">
        <f>IFERROR(VLOOKUP($B5835,APガラス性能一覧!$A$2:$M$6097,5,0),"")</f>
        <v/>
      </c>
      <c r="G5835" s="68" t="str">
        <f>IFERROR(VLOOKUP($B5835,APガラス性能一覧!$A$2:$M$6097,6,0),"")</f>
        <v/>
      </c>
      <c r="H5835" s="68" t="str">
        <f>IFERROR(VLOOKUP($B5835,APガラス性能一覧!$A$2:$M$6097,7,0),"")</f>
        <v/>
      </c>
      <c r="I5835" s="68" t="str">
        <f>IFERROR(VLOOKUP($B5835,APガラス性能一覧!$A$2:$M$6097,8,0),"")</f>
        <v/>
      </c>
      <c r="J5835" s="68" t="str">
        <f>IFERROR(VLOOKUP($B5835,APガラス性能一覧!$A$2:$M$6097,9,0),"")</f>
        <v/>
      </c>
      <c r="K5835" s="68" t="str">
        <f>IFERROR(VLOOKUP($B5835,APガラス性能一覧!$A$2:$M$6097,10,0),"")</f>
        <v/>
      </c>
      <c r="L5835" s="68" t="str">
        <f>IFERROR(VLOOKUP($B5835,APガラス性能一覧!$A$2:$M$6097,11,0),"")</f>
        <v/>
      </c>
      <c r="M5835" s="68" t="str">
        <f>IFERROR(VLOOKUP($B5835,APガラス性能一覧!$A$2:$M$6097,12,0),"")</f>
        <v/>
      </c>
      <c r="N5835" s="68" t="str">
        <f>IFERROR(VLOOKUP($B5835,APガラス性能一覧!$A$2:$M$6097,13,0),"")</f>
        <v/>
      </c>
    </row>
    <row r="5836" spans="2:14" x14ac:dyDescent="0.4">
      <c r="B5836" s="68" t="str">
        <f>IF($D$2="","",IF($E$2=0.65,IFERROR(IF(INDEX(APガラス性能一覧!A:A,MATCH(ROW(B5830),APガラス性能一覧!$O:$O,0))="","",INDEX(APガラス性能一覧!A:A,MATCH(ROW(B5830),APガラス性能一覧!$O:$O,0))),""),IFERROR(IF(INDEX(APガラス性能一覧!A:A,MATCH(ROW(B5830),APガラス性能一覧!$N:$N,0))="","",INDEX(APガラス性能一覧!A:A,MATCH(ROW(B5830),APガラス性能一覧!$N:$N,0))),"")))</f>
        <v/>
      </c>
      <c r="C5836" s="68" t="str">
        <f>IFERROR(VLOOKUP($B5836,APガラス性能一覧!$A$2:$M$6097,2,0),"")</f>
        <v/>
      </c>
      <c r="D5836" s="68" t="str">
        <f>IFERROR(VLOOKUP($B5836,APガラス性能一覧!$A$2:$M$6097,3,0),"")</f>
        <v/>
      </c>
      <c r="E5836" s="68" t="str">
        <f>IFERROR(VLOOKUP($B5836,APガラス性能一覧!$A$2:$M$6097,4,0),"")</f>
        <v/>
      </c>
      <c r="F5836" s="68" t="str">
        <f>IFERROR(VLOOKUP($B5836,APガラス性能一覧!$A$2:$M$6097,5,0),"")</f>
        <v/>
      </c>
      <c r="G5836" s="68" t="str">
        <f>IFERROR(VLOOKUP($B5836,APガラス性能一覧!$A$2:$M$6097,6,0),"")</f>
        <v/>
      </c>
      <c r="H5836" s="68" t="str">
        <f>IFERROR(VLOOKUP($B5836,APガラス性能一覧!$A$2:$M$6097,7,0),"")</f>
        <v/>
      </c>
      <c r="I5836" s="68" t="str">
        <f>IFERROR(VLOOKUP($B5836,APガラス性能一覧!$A$2:$M$6097,8,0),"")</f>
        <v/>
      </c>
      <c r="J5836" s="68" t="str">
        <f>IFERROR(VLOOKUP($B5836,APガラス性能一覧!$A$2:$M$6097,9,0),"")</f>
        <v/>
      </c>
      <c r="K5836" s="68" t="str">
        <f>IFERROR(VLOOKUP($B5836,APガラス性能一覧!$A$2:$M$6097,10,0),"")</f>
        <v/>
      </c>
      <c r="L5836" s="68" t="str">
        <f>IFERROR(VLOOKUP($B5836,APガラス性能一覧!$A$2:$M$6097,11,0),"")</f>
        <v/>
      </c>
      <c r="M5836" s="68" t="str">
        <f>IFERROR(VLOOKUP($B5836,APガラス性能一覧!$A$2:$M$6097,12,0),"")</f>
        <v/>
      </c>
      <c r="N5836" s="68" t="str">
        <f>IFERROR(VLOOKUP($B5836,APガラス性能一覧!$A$2:$M$6097,13,0),"")</f>
        <v/>
      </c>
    </row>
    <row r="5837" spans="2:14" x14ac:dyDescent="0.4">
      <c r="B5837" s="68" t="str">
        <f>IF($D$2="","",IF($E$2=0.65,IFERROR(IF(INDEX(APガラス性能一覧!A:A,MATCH(ROW(B5831),APガラス性能一覧!$O:$O,0))="","",INDEX(APガラス性能一覧!A:A,MATCH(ROW(B5831),APガラス性能一覧!$O:$O,0))),""),IFERROR(IF(INDEX(APガラス性能一覧!A:A,MATCH(ROW(B5831),APガラス性能一覧!$N:$N,0))="","",INDEX(APガラス性能一覧!A:A,MATCH(ROW(B5831),APガラス性能一覧!$N:$N,0))),"")))</f>
        <v/>
      </c>
      <c r="C5837" s="68" t="str">
        <f>IFERROR(VLOOKUP($B5837,APガラス性能一覧!$A$2:$M$6097,2,0),"")</f>
        <v/>
      </c>
      <c r="D5837" s="68" t="str">
        <f>IFERROR(VLOOKUP($B5837,APガラス性能一覧!$A$2:$M$6097,3,0),"")</f>
        <v/>
      </c>
      <c r="E5837" s="68" t="str">
        <f>IFERROR(VLOOKUP($B5837,APガラス性能一覧!$A$2:$M$6097,4,0),"")</f>
        <v/>
      </c>
      <c r="F5837" s="68" t="str">
        <f>IFERROR(VLOOKUP($B5837,APガラス性能一覧!$A$2:$M$6097,5,0),"")</f>
        <v/>
      </c>
      <c r="G5837" s="68" t="str">
        <f>IFERROR(VLOOKUP($B5837,APガラス性能一覧!$A$2:$M$6097,6,0),"")</f>
        <v/>
      </c>
      <c r="H5837" s="68" t="str">
        <f>IFERROR(VLOOKUP($B5837,APガラス性能一覧!$A$2:$M$6097,7,0),"")</f>
        <v/>
      </c>
      <c r="I5837" s="68" t="str">
        <f>IFERROR(VLOOKUP($B5837,APガラス性能一覧!$A$2:$M$6097,8,0),"")</f>
        <v/>
      </c>
      <c r="J5837" s="68" t="str">
        <f>IFERROR(VLOOKUP($B5837,APガラス性能一覧!$A$2:$M$6097,9,0),"")</f>
        <v/>
      </c>
      <c r="K5837" s="68" t="str">
        <f>IFERROR(VLOOKUP($B5837,APガラス性能一覧!$A$2:$M$6097,10,0),"")</f>
        <v/>
      </c>
      <c r="L5837" s="68" t="str">
        <f>IFERROR(VLOOKUP($B5837,APガラス性能一覧!$A$2:$M$6097,11,0),"")</f>
        <v/>
      </c>
      <c r="M5837" s="68" t="str">
        <f>IFERROR(VLOOKUP($B5837,APガラス性能一覧!$A$2:$M$6097,12,0),"")</f>
        <v/>
      </c>
      <c r="N5837" s="68" t="str">
        <f>IFERROR(VLOOKUP($B5837,APガラス性能一覧!$A$2:$M$6097,13,0),"")</f>
        <v/>
      </c>
    </row>
    <row r="5838" spans="2:14" x14ac:dyDescent="0.4">
      <c r="B5838" s="68" t="str">
        <f>IF($D$2="","",IF($E$2=0.65,IFERROR(IF(INDEX(APガラス性能一覧!A:A,MATCH(ROW(B5832),APガラス性能一覧!$O:$O,0))="","",INDEX(APガラス性能一覧!A:A,MATCH(ROW(B5832),APガラス性能一覧!$O:$O,0))),""),IFERROR(IF(INDEX(APガラス性能一覧!A:A,MATCH(ROW(B5832),APガラス性能一覧!$N:$N,0))="","",INDEX(APガラス性能一覧!A:A,MATCH(ROW(B5832),APガラス性能一覧!$N:$N,0))),"")))</f>
        <v/>
      </c>
      <c r="C5838" s="68" t="str">
        <f>IFERROR(VLOOKUP($B5838,APガラス性能一覧!$A$2:$M$6097,2,0),"")</f>
        <v/>
      </c>
      <c r="D5838" s="68" t="str">
        <f>IFERROR(VLOOKUP($B5838,APガラス性能一覧!$A$2:$M$6097,3,0),"")</f>
        <v/>
      </c>
      <c r="E5838" s="68" t="str">
        <f>IFERROR(VLOOKUP($B5838,APガラス性能一覧!$A$2:$M$6097,4,0),"")</f>
        <v/>
      </c>
      <c r="F5838" s="68" t="str">
        <f>IFERROR(VLOOKUP($B5838,APガラス性能一覧!$A$2:$M$6097,5,0),"")</f>
        <v/>
      </c>
      <c r="G5838" s="68" t="str">
        <f>IFERROR(VLOOKUP($B5838,APガラス性能一覧!$A$2:$M$6097,6,0),"")</f>
        <v/>
      </c>
      <c r="H5838" s="68" t="str">
        <f>IFERROR(VLOOKUP($B5838,APガラス性能一覧!$A$2:$M$6097,7,0),"")</f>
        <v/>
      </c>
      <c r="I5838" s="68" t="str">
        <f>IFERROR(VLOOKUP($B5838,APガラス性能一覧!$A$2:$M$6097,8,0),"")</f>
        <v/>
      </c>
      <c r="J5838" s="68" t="str">
        <f>IFERROR(VLOOKUP($B5838,APガラス性能一覧!$A$2:$M$6097,9,0),"")</f>
        <v/>
      </c>
      <c r="K5838" s="68" t="str">
        <f>IFERROR(VLOOKUP($B5838,APガラス性能一覧!$A$2:$M$6097,10,0),"")</f>
        <v/>
      </c>
      <c r="L5838" s="68" t="str">
        <f>IFERROR(VLOOKUP($B5838,APガラス性能一覧!$A$2:$M$6097,11,0),"")</f>
        <v/>
      </c>
      <c r="M5838" s="68" t="str">
        <f>IFERROR(VLOOKUP($B5838,APガラス性能一覧!$A$2:$M$6097,12,0),"")</f>
        <v/>
      </c>
      <c r="N5838" s="68" t="str">
        <f>IFERROR(VLOOKUP($B5838,APガラス性能一覧!$A$2:$M$6097,13,0),"")</f>
        <v/>
      </c>
    </row>
    <row r="5839" spans="2:14" x14ac:dyDescent="0.4">
      <c r="B5839" s="68" t="str">
        <f>IF($D$2="","",IF($E$2=0.65,IFERROR(IF(INDEX(APガラス性能一覧!A:A,MATCH(ROW(B5833),APガラス性能一覧!$O:$O,0))="","",INDEX(APガラス性能一覧!A:A,MATCH(ROW(B5833),APガラス性能一覧!$O:$O,0))),""),IFERROR(IF(INDEX(APガラス性能一覧!A:A,MATCH(ROW(B5833),APガラス性能一覧!$N:$N,0))="","",INDEX(APガラス性能一覧!A:A,MATCH(ROW(B5833),APガラス性能一覧!$N:$N,0))),"")))</f>
        <v/>
      </c>
      <c r="C5839" s="68" t="str">
        <f>IFERROR(VLOOKUP($B5839,APガラス性能一覧!$A$2:$M$6097,2,0),"")</f>
        <v/>
      </c>
      <c r="D5839" s="68" t="str">
        <f>IFERROR(VLOOKUP($B5839,APガラス性能一覧!$A$2:$M$6097,3,0),"")</f>
        <v/>
      </c>
      <c r="E5839" s="68" t="str">
        <f>IFERROR(VLOOKUP($B5839,APガラス性能一覧!$A$2:$M$6097,4,0),"")</f>
        <v/>
      </c>
      <c r="F5839" s="68" t="str">
        <f>IFERROR(VLOOKUP($B5839,APガラス性能一覧!$A$2:$M$6097,5,0),"")</f>
        <v/>
      </c>
      <c r="G5839" s="68" t="str">
        <f>IFERROR(VLOOKUP($B5839,APガラス性能一覧!$A$2:$M$6097,6,0),"")</f>
        <v/>
      </c>
      <c r="H5839" s="68" t="str">
        <f>IFERROR(VLOOKUP($B5839,APガラス性能一覧!$A$2:$M$6097,7,0),"")</f>
        <v/>
      </c>
      <c r="I5839" s="68" t="str">
        <f>IFERROR(VLOOKUP($B5839,APガラス性能一覧!$A$2:$M$6097,8,0),"")</f>
        <v/>
      </c>
      <c r="J5839" s="68" t="str">
        <f>IFERROR(VLOOKUP($B5839,APガラス性能一覧!$A$2:$M$6097,9,0),"")</f>
        <v/>
      </c>
      <c r="K5839" s="68" t="str">
        <f>IFERROR(VLOOKUP($B5839,APガラス性能一覧!$A$2:$M$6097,10,0),"")</f>
        <v/>
      </c>
      <c r="L5839" s="68" t="str">
        <f>IFERROR(VLOOKUP($B5839,APガラス性能一覧!$A$2:$M$6097,11,0),"")</f>
        <v/>
      </c>
      <c r="M5839" s="68" t="str">
        <f>IFERROR(VLOOKUP($B5839,APガラス性能一覧!$A$2:$M$6097,12,0),"")</f>
        <v/>
      </c>
      <c r="N5839" s="68" t="str">
        <f>IFERROR(VLOOKUP($B5839,APガラス性能一覧!$A$2:$M$6097,13,0),"")</f>
        <v/>
      </c>
    </row>
    <row r="5840" spans="2:14" x14ac:dyDescent="0.4">
      <c r="B5840" s="68" t="str">
        <f>IF($D$2="","",IF($E$2=0.65,IFERROR(IF(INDEX(APガラス性能一覧!A:A,MATCH(ROW(B5834),APガラス性能一覧!$O:$O,0))="","",INDEX(APガラス性能一覧!A:A,MATCH(ROW(B5834),APガラス性能一覧!$O:$O,0))),""),IFERROR(IF(INDEX(APガラス性能一覧!A:A,MATCH(ROW(B5834),APガラス性能一覧!$N:$N,0))="","",INDEX(APガラス性能一覧!A:A,MATCH(ROW(B5834),APガラス性能一覧!$N:$N,0))),"")))</f>
        <v/>
      </c>
      <c r="C5840" s="68" t="str">
        <f>IFERROR(VLOOKUP($B5840,APガラス性能一覧!$A$2:$M$6097,2,0),"")</f>
        <v/>
      </c>
      <c r="D5840" s="68" t="str">
        <f>IFERROR(VLOOKUP($B5840,APガラス性能一覧!$A$2:$M$6097,3,0),"")</f>
        <v/>
      </c>
      <c r="E5840" s="68" t="str">
        <f>IFERROR(VLOOKUP($B5840,APガラス性能一覧!$A$2:$M$6097,4,0),"")</f>
        <v/>
      </c>
      <c r="F5840" s="68" t="str">
        <f>IFERROR(VLOOKUP($B5840,APガラス性能一覧!$A$2:$M$6097,5,0),"")</f>
        <v/>
      </c>
      <c r="G5840" s="68" t="str">
        <f>IFERROR(VLOOKUP($B5840,APガラス性能一覧!$A$2:$M$6097,6,0),"")</f>
        <v/>
      </c>
      <c r="H5840" s="68" t="str">
        <f>IFERROR(VLOOKUP($B5840,APガラス性能一覧!$A$2:$M$6097,7,0),"")</f>
        <v/>
      </c>
      <c r="I5840" s="68" t="str">
        <f>IFERROR(VLOOKUP($B5840,APガラス性能一覧!$A$2:$M$6097,8,0),"")</f>
        <v/>
      </c>
      <c r="J5840" s="68" t="str">
        <f>IFERROR(VLOOKUP($B5840,APガラス性能一覧!$A$2:$M$6097,9,0),"")</f>
        <v/>
      </c>
      <c r="K5840" s="68" t="str">
        <f>IFERROR(VLOOKUP($B5840,APガラス性能一覧!$A$2:$M$6097,10,0),"")</f>
        <v/>
      </c>
      <c r="L5840" s="68" t="str">
        <f>IFERROR(VLOOKUP($B5840,APガラス性能一覧!$A$2:$M$6097,11,0),"")</f>
        <v/>
      </c>
      <c r="M5840" s="68" t="str">
        <f>IFERROR(VLOOKUP($B5840,APガラス性能一覧!$A$2:$M$6097,12,0),"")</f>
        <v/>
      </c>
      <c r="N5840" s="68" t="str">
        <f>IFERROR(VLOOKUP($B5840,APガラス性能一覧!$A$2:$M$6097,13,0),"")</f>
        <v/>
      </c>
    </row>
    <row r="5841" spans="2:14" x14ac:dyDescent="0.4">
      <c r="B5841" s="68" t="str">
        <f>IF($D$2="","",IF($E$2=0.65,IFERROR(IF(INDEX(APガラス性能一覧!A:A,MATCH(ROW(B5835),APガラス性能一覧!$O:$O,0))="","",INDEX(APガラス性能一覧!A:A,MATCH(ROW(B5835),APガラス性能一覧!$O:$O,0))),""),IFERROR(IF(INDEX(APガラス性能一覧!A:A,MATCH(ROW(B5835),APガラス性能一覧!$N:$N,0))="","",INDEX(APガラス性能一覧!A:A,MATCH(ROW(B5835),APガラス性能一覧!$N:$N,0))),"")))</f>
        <v/>
      </c>
      <c r="C5841" s="68" t="str">
        <f>IFERROR(VLOOKUP($B5841,APガラス性能一覧!$A$2:$M$6097,2,0),"")</f>
        <v/>
      </c>
      <c r="D5841" s="68" t="str">
        <f>IFERROR(VLOOKUP($B5841,APガラス性能一覧!$A$2:$M$6097,3,0),"")</f>
        <v/>
      </c>
      <c r="E5841" s="68" t="str">
        <f>IFERROR(VLOOKUP($B5841,APガラス性能一覧!$A$2:$M$6097,4,0),"")</f>
        <v/>
      </c>
      <c r="F5841" s="68" t="str">
        <f>IFERROR(VLOOKUP($B5841,APガラス性能一覧!$A$2:$M$6097,5,0),"")</f>
        <v/>
      </c>
      <c r="G5841" s="68" t="str">
        <f>IFERROR(VLOOKUP($B5841,APガラス性能一覧!$A$2:$M$6097,6,0),"")</f>
        <v/>
      </c>
      <c r="H5841" s="68" t="str">
        <f>IFERROR(VLOOKUP($B5841,APガラス性能一覧!$A$2:$M$6097,7,0),"")</f>
        <v/>
      </c>
      <c r="I5841" s="68" t="str">
        <f>IFERROR(VLOOKUP($B5841,APガラス性能一覧!$A$2:$M$6097,8,0),"")</f>
        <v/>
      </c>
      <c r="J5841" s="68" t="str">
        <f>IFERROR(VLOOKUP($B5841,APガラス性能一覧!$A$2:$M$6097,9,0),"")</f>
        <v/>
      </c>
      <c r="K5841" s="68" t="str">
        <f>IFERROR(VLOOKUP($B5841,APガラス性能一覧!$A$2:$M$6097,10,0),"")</f>
        <v/>
      </c>
      <c r="L5841" s="68" t="str">
        <f>IFERROR(VLOOKUP($B5841,APガラス性能一覧!$A$2:$M$6097,11,0),"")</f>
        <v/>
      </c>
      <c r="M5841" s="68" t="str">
        <f>IFERROR(VLOOKUP($B5841,APガラス性能一覧!$A$2:$M$6097,12,0),"")</f>
        <v/>
      </c>
      <c r="N5841" s="68" t="str">
        <f>IFERROR(VLOOKUP($B5841,APガラス性能一覧!$A$2:$M$6097,13,0),"")</f>
        <v/>
      </c>
    </row>
    <row r="5842" spans="2:14" x14ac:dyDescent="0.4">
      <c r="B5842" s="68" t="str">
        <f>IF($D$2="","",IF($E$2=0.65,IFERROR(IF(INDEX(APガラス性能一覧!A:A,MATCH(ROW(B5836),APガラス性能一覧!$O:$O,0))="","",INDEX(APガラス性能一覧!A:A,MATCH(ROW(B5836),APガラス性能一覧!$O:$O,0))),""),IFERROR(IF(INDEX(APガラス性能一覧!A:A,MATCH(ROW(B5836),APガラス性能一覧!$N:$N,0))="","",INDEX(APガラス性能一覧!A:A,MATCH(ROW(B5836),APガラス性能一覧!$N:$N,0))),"")))</f>
        <v/>
      </c>
      <c r="C5842" s="68" t="str">
        <f>IFERROR(VLOOKUP($B5842,APガラス性能一覧!$A$2:$M$6097,2,0),"")</f>
        <v/>
      </c>
      <c r="D5842" s="68" t="str">
        <f>IFERROR(VLOOKUP($B5842,APガラス性能一覧!$A$2:$M$6097,3,0),"")</f>
        <v/>
      </c>
      <c r="E5842" s="68" t="str">
        <f>IFERROR(VLOOKUP($B5842,APガラス性能一覧!$A$2:$M$6097,4,0),"")</f>
        <v/>
      </c>
      <c r="F5842" s="68" t="str">
        <f>IFERROR(VLOOKUP($B5842,APガラス性能一覧!$A$2:$M$6097,5,0),"")</f>
        <v/>
      </c>
      <c r="G5842" s="68" t="str">
        <f>IFERROR(VLOOKUP($B5842,APガラス性能一覧!$A$2:$M$6097,6,0),"")</f>
        <v/>
      </c>
      <c r="H5842" s="68" t="str">
        <f>IFERROR(VLOOKUP($B5842,APガラス性能一覧!$A$2:$M$6097,7,0),"")</f>
        <v/>
      </c>
      <c r="I5842" s="68" t="str">
        <f>IFERROR(VLOOKUP($B5842,APガラス性能一覧!$A$2:$M$6097,8,0),"")</f>
        <v/>
      </c>
      <c r="J5842" s="68" t="str">
        <f>IFERROR(VLOOKUP($B5842,APガラス性能一覧!$A$2:$M$6097,9,0),"")</f>
        <v/>
      </c>
      <c r="K5842" s="68" t="str">
        <f>IFERROR(VLOOKUP($B5842,APガラス性能一覧!$A$2:$M$6097,10,0),"")</f>
        <v/>
      </c>
      <c r="L5842" s="68" t="str">
        <f>IFERROR(VLOOKUP($B5842,APガラス性能一覧!$A$2:$M$6097,11,0),"")</f>
        <v/>
      </c>
      <c r="M5842" s="68" t="str">
        <f>IFERROR(VLOOKUP($B5842,APガラス性能一覧!$A$2:$M$6097,12,0),"")</f>
        <v/>
      </c>
      <c r="N5842" s="68" t="str">
        <f>IFERROR(VLOOKUP($B5842,APガラス性能一覧!$A$2:$M$6097,13,0),"")</f>
        <v/>
      </c>
    </row>
    <row r="5843" spans="2:14" x14ac:dyDescent="0.4">
      <c r="B5843" s="68" t="str">
        <f>IF($D$2="","",IF($E$2=0.65,IFERROR(IF(INDEX(APガラス性能一覧!A:A,MATCH(ROW(B5837),APガラス性能一覧!$O:$O,0))="","",INDEX(APガラス性能一覧!A:A,MATCH(ROW(B5837),APガラス性能一覧!$O:$O,0))),""),IFERROR(IF(INDEX(APガラス性能一覧!A:A,MATCH(ROW(B5837),APガラス性能一覧!$N:$N,0))="","",INDEX(APガラス性能一覧!A:A,MATCH(ROW(B5837),APガラス性能一覧!$N:$N,0))),"")))</f>
        <v/>
      </c>
      <c r="C5843" s="68" t="str">
        <f>IFERROR(VLOOKUP($B5843,APガラス性能一覧!$A$2:$M$6097,2,0),"")</f>
        <v/>
      </c>
      <c r="D5843" s="68" t="str">
        <f>IFERROR(VLOOKUP($B5843,APガラス性能一覧!$A$2:$M$6097,3,0),"")</f>
        <v/>
      </c>
      <c r="E5843" s="68" t="str">
        <f>IFERROR(VLOOKUP($B5843,APガラス性能一覧!$A$2:$M$6097,4,0),"")</f>
        <v/>
      </c>
      <c r="F5843" s="68" t="str">
        <f>IFERROR(VLOOKUP($B5843,APガラス性能一覧!$A$2:$M$6097,5,0),"")</f>
        <v/>
      </c>
      <c r="G5843" s="68" t="str">
        <f>IFERROR(VLOOKUP($B5843,APガラス性能一覧!$A$2:$M$6097,6,0),"")</f>
        <v/>
      </c>
      <c r="H5843" s="68" t="str">
        <f>IFERROR(VLOOKUP($B5843,APガラス性能一覧!$A$2:$M$6097,7,0),"")</f>
        <v/>
      </c>
      <c r="I5843" s="68" t="str">
        <f>IFERROR(VLOOKUP($B5843,APガラス性能一覧!$A$2:$M$6097,8,0),"")</f>
        <v/>
      </c>
      <c r="J5843" s="68" t="str">
        <f>IFERROR(VLOOKUP($B5843,APガラス性能一覧!$A$2:$M$6097,9,0),"")</f>
        <v/>
      </c>
      <c r="K5843" s="68" t="str">
        <f>IFERROR(VLOOKUP($B5843,APガラス性能一覧!$A$2:$M$6097,10,0),"")</f>
        <v/>
      </c>
      <c r="L5843" s="68" t="str">
        <f>IFERROR(VLOOKUP($B5843,APガラス性能一覧!$A$2:$M$6097,11,0),"")</f>
        <v/>
      </c>
      <c r="M5843" s="68" t="str">
        <f>IFERROR(VLOOKUP($B5843,APガラス性能一覧!$A$2:$M$6097,12,0),"")</f>
        <v/>
      </c>
      <c r="N5843" s="68" t="str">
        <f>IFERROR(VLOOKUP($B5843,APガラス性能一覧!$A$2:$M$6097,13,0),"")</f>
        <v/>
      </c>
    </row>
    <row r="5844" spans="2:14" x14ac:dyDescent="0.4">
      <c r="B5844" s="68" t="str">
        <f>IF($D$2="","",IF($E$2=0.65,IFERROR(IF(INDEX(APガラス性能一覧!A:A,MATCH(ROW(B5838),APガラス性能一覧!$O:$O,0))="","",INDEX(APガラス性能一覧!A:A,MATCH(ROW(B5838),APガラス性能一覧!$O:$O,0))),""),IFERROR(IF(INDEX(APガラス性能一覧!A:A,MATCH(ROW(B5838),APガラス性能一覧!$N:$N,0))="","",INDEX(APガラス性能一覧!A:A,MATCH(ROW(B5838),APガラス性能一覧!$N:$N,0))),"")))</f>
        <v/>
      </c>
      <c r="C5844" s="68" t="str">
        <f>IFERROR(VLOOKUP($B5844,APガラス性能一覧!$A$2:$M$6097,2,0),"")</f>
        <v/>
      </c>
      <c r="D5844" s="68" t="str">
        <f>IFERROR(VLOOKUP($B5844,APガラス性能一覧!$A$2:$M$6097,3,0),"")</f>
        <v/>
      </c>
      <c r="E5844" s="68" t="str">
        <f>IFERROR(VLOOKUP($B5844,APガラス性能一覧!$A$2:$M$6097,4,0),"")</f>
        <v/>
      </c>
      <c r="F5844" s="68" t="str">
        <f>IFERROR(VLOOKUP($B5844,APガラス性能一覧!$A$2:$M$6097,5,0),"")</f>
        <v/>
      </c>
      <c r="G5844" s="68" t="str">
        <f>IFERROR(VLOOKUP($B5844,APガラス性能一覧!$A$2:$M$6097,6,0),"")</f>
        <v/>
      </c>
      <c r="H5844" s="68" t="str">
        <f>IFERROR(VLOOKUP($B5844,APガラス性能一覧!$A$2:$M$6097,7,0),"")</f>
        <v/>
      </c>
      <c r="I5844" s="68" t="str">
        <f>IFERROR(VLOOKUP($B5844,APガラス性能一覧!$A$2:$M$6097,8,0),"")</f>
        <v/>
      </c>
      <c r="J5844" s="68" t="str">
        <f>IFERROR(VLOOKUP($B5844,APガラス性能一覧!$A$2:$M$6097,9,0),"")</f>
        <v/>
      </c>
      <c r="K5844" s="68" t="str">
        <f>IFERROR(VLOOKUP($B5844,APガラス性能一覧!$A$2:$M$6097,10,0),"")</f>
        <v/>
      </c>
      <c r="L5844" s="68" t="str">
        <f>IFERROR(VLOOKUP($B5844,APガラス性能一覧!$A$2:$M$6097,11,0),"")</f>
        <v/>
      </c>
      <c r="M5844" s="68" t="str">
        <f>IFERROR(VLOOKUP($B5844,APガラス性能一覧!$A$2:$M$6097,12,0),"")</f>
        <v/>
      </c>
      <c r="N5844" s="68" t="str">
        <f>IFERROR(VLOOKUP($B5844,APガラス性能一覧!$A$2:$M$6097,13,0),"")</f>
        <v/>
      </c>
    </row>
    <row r="5845" spans="2:14" x14ac:dyDescent="0.4">
      <c r="B5845" s="68" t="str">
        <f>IF($D$2="","",IF($E$2=0.65,IFERROR(IF(INDEX(APガラス性能一覧!A:A,MATCH(ROW(B5839),APガラス性能一覧!$O:$O,0))="","",INDEX(APガラス性能一覧!A:A,MATCH(ROW(B5839),APガラス性能一覧!$O:$O,0))),""),IFERROR(IF(INDEX(APガラス性能一覧!A:A,MATCH(ROW(B5839),APガラス性能一覧!$N:$N,0))="","",INDEX(APガラス性能一覧!A:A,MATCH(ROW(B5839),APガラス性能一覧!$N:$N,0))),"")))</f>
        <v/>
      </c>
      <c r="C5845" s="68" t="str">
        <f>IFERROR(VLOOKUP($B5845,APガラス性能一覧!$A$2:$M$6097,2,0),"")</f>
        <v/>
      </c>
      <c r="D5845" s="68" t="str">
        <f>IFERROR(VLOOKUP($B5845,APガラス性能一覧!$A$2:$M$6097,3,0),"")</f>
        <v/>
      </c>
      <c r="E5845" s="68" t="str">
        <f>IFERROR(VLOOKUP($B5845,APガラス性能一覧!$A$2:$M$6097,4,0),"")</f>
        <v/>
      </c>
      <c r="F5845" s="68" t="str">
        <f>IFERROR(VLOOKUP($B5845,APガラス性能一覧!$A$2:$M$6097,5,0),"")</f>
        <v/>
      </c>
      <c r="G5845" s="68" t="str">
        <f>IFERROR(VLOOKUP($B5845,APガラス性能一覧!$A$2:$M$6097,6,0),"")</f>
        <v/>
      </c>
      <c r="H5845" s="68" t="str">
        <f>IFERROR(VLOOKUP($B5845,APガラス性能一覧!$A$2:$M$6097,7,0),"")</f>
        <v/>
      </c>
      <c r="I5845" s="68" t="str">
        <f>IFERROR(VLOOKUP($B5845,APガラス性能一覧!$A$2:$M$6097,8,0),"")</f>
        <v/>
      </c>
      <c r="J5845" s="68" t="str">
        <f>IFERROR(VLOOKUP($B5845,APガラス性能一覧!$A$2:$M$6097,9,0),"")</f>
        <v/>
      </c>
      <c r="K5845" s="68" t="str">
        <f>IFERROR(VLOOKUP($B5845,APガラス性能一覧!$A$2:$M$6097,10,0),"")</f>
        <v/>
      </c>
      <c r="L5845" s="68" t="str">
        <f>IFERROR(VLOOKUP($B5845,APガラス性能一覧!$A$2:$M$6097,11,0),"")</f>
        <v/>
      </c>
      <c r="M5845" s="68" t="str">
        <f>IFERROR(VLOOKUP($B5845,APガラス性能一覧!$A$2:$M$6097,12,0),"")</f>
        <v/>
      </c>
      <c r="N5845" s="68" t="str">
        <f>IFERROR(VLOOKUP($B5845,APガラス性能一覧!$A$2:$M$6097,13,0),"")</f>
        <v/>
      </c>
    </row>
    <row r="5846" spans="2:14" x14ac:dyDescent="0.4">
      <c r="B5846" s="68" t="str">
        <f>IF($D$2="","",IF($E$2=0.65,IFERROR(IF(INDEX(APガラス性能一覧!A:A,MATCH(ROW(B5840),APガラス性能一覧!$O:$O,0))="","",INDEX(APガラス性能一覧!A:A,MATCH(ROW(B5840),APガラス性能一覧!$O:$O,0))),""),IFERROR(IF(INDEX(APガラス性能一覧!A:A,MATCH(ROW(B5840),APガラス性能一覧!$N:$N,0))="","",INDEX(APガラス性能一覧!A:A,MATCH(ROW(B5840),APガラス性能一覧!$N:$N,0))),"")))</f>
        <v/>
      </c>
      <c r="C5846" s="68" t="str">
        <f>IFERROR(VLOOKUP($B5846,APガラス性能一覧!$A$2:$M$6097,2,0),"")</f>
        <v/>
      </c>
      <c r="D5846" s="68" t="str">
        <f>IFERROR(VLOOKUP($B5846,APガラス性能一覧!$A$2:$M$6097,3,0),"")</f>
        <v/>
      </c>
      <c r="E5846" s="68" t="str">
        <f>IFERROR(VLOOKUP($B5846,APガラス性能一覧!$A$2:$M$6097,4,0),"")</f>
        <v/>
      </c>
      <c r="F5846" s="68" t="str">
        <f>IFERROR(VLOOKUP($B5846,APガラス性能一覧!$A$2:$M$6097,5,0),"")</f>
        <v/>
      </c>
      <c r="G5846" s="68" t="str">
        <f>IFERROR(VLOOKUP($B5846,APガラス性能一覧!$A$2:$M$6097,6,0),"")</f>
        <v/>
      </c>
      <c r="H5846" s="68" t="str">
        <f>IFERROR(VLOOKUP($B5846,APガラス性能一覧!$A$2:$M$6097,7,0),"")</f>
        <v/>
      </c>
      <c r="I5846" s="68" t="str">
        <f>IFERROR(VLOOKUP($B5846,APガラス性能一覧!$A$2:$M$6097,8,0),"")</f>
        <v/>
      </c>
      <c r="J5846" s="68" t="str">
        <f>IFERROR(VLOOKUP($B5846,APガラス性能一覧!$A$2:$M$6097,9,0),"")</f>
        <v/>
      </c>
      <c r="K5846" s="68" t="str">
        <f>IFERROR(VLOOKUP($B5846,APガラス性能一覧!$A$2:$M$6097,10,0),"")</f>
        <v/>
      </c>
      <c r="L5846" s="68" t="str">
        <f>IFERROR(VLOOKUP($B5846,APガラス性能一覧!$A$2:$M$6097,11,0),"")</f>
        <v/>
      </c>
      <c r="M5846" s="68" t="str">
        <f>IFERROR(VLOOKUP($B5846,APガラス性能一覧!$A$2:$M$6097,12,0),"")</f>
        <v/>
      </c>
      <c r="N5846" s="68" t="str">
        <f>IFERROR(VLOOKUP($B5846,APガラス性能一覧!$A$2:$M$6097,13,0),"")</f>
        <v/>
      </c>
    </row>
    <row r="5847" spans="2:14" x14ac:dyDescent="0.4">
      <c r="B5847" s="68" t="str">
        <f>IF($D$2="","",IF($E$2=0.65,IFERROR(IF(INDEX(APガラス性能一覧!A:A,MATCH(ROW(B5841),APガラス性能一覧!$O:$O,0))="","",INDEX(APガラス性能一覧!A:A,MATCH(ROW(B5841),APガラス性能一覧!$O:$O,0))),""),IFERROR(IF(INDEX(APガラス性能一覧!A:A,MATCH(ROW(B5841),APガラス性能一覧!$N:$N,0))="","",INDEX(APガラス性能一覧!A:A,MATCH(ROW(B5841),APガラス性能一覧!$N:$N,0))),"")))</f>
        <v/>
      </c>
      <c r="C5847" s="68" t="str">
        <f>IFERROR(VLOOKUP($B5847,APガラス性能一覧!$A$2:$M$6097,2,0),"")</f>
        <v/>
      </c>
      <c r="D5847" s="68" t="str">
        <f>IFERROR(VLOOKUP($B5847,APガラス性能一覧!$A$2:$M$6097,3,0),"")</f>
        <v/>
      </c>
      <c r="E5847" s="68" t="str">
        <f>IFERROR(VLOOKUP($B5847,APガラス性能一覧!$A$2:$M$6097,4,0),"")</f>
        <v/>
      </c>
      <c r="F5847" s="68" t="str">
        <f>IFERROR(VLOOKUP($B5847,APガラス性能一覧!$A$2:$M$6097,5,0),"")</f>
        <v/>
      </c>
      <c r="G5847" s="68" t="str">
        <f>IFERROR(VLOOKUP($B5847,APガラス性能一覧!$A$2:$M$6097,6,0),"")</f>
        <v/>
      </c>
      <c r="H5847" s="68" t="str">
        <f>IFERROR(VLOOKUP($B5847,APガラス性能一覧!$A$2:$M$6097,7,0),"")</f>
        <v/>
      </c>
      <c r="I5847" s="68" t="str">
        <f>IFERROR(VLOOKUP($B5847,APガラス性能一覧!$A$2:$M$6097,8,0),"")</f>
        <v/>
      </c>
      <c r="J5847" s="68" t="str">
        <f>IFERROR(VLOOKUP($B5847,APガラス性能一覧!$A$2:$M$6097,9,0),"")</f>
        <v/>
      </c>
      <c r="K5847" s="68" t="str">
        <f>IFERROR(VLOOKUP($B5847,APガラス性能一覧!$A$2:$M$6097,10,0),"")</f>
        <v/>
      </c>
      <c r="L5847" s="68" t="str">
        <f>IFERROR(VLOOKUP($B5847,APガラス性能一覧!$A$2:$M$6097,11,0),"")</f>
        <v/>
      </c>
      <c r="M5847" s="68" t="str">
        <f>IFERROR(VLOOKUP($B5847,APガラス性能一覧!$A$2:$M$6097,12,0),"")</f>
        <v/>
      </c>
      <c r="N5847" s="68" t="str">
        <f>IFERROR(VLOOKUP($B5847,APガラス性能一覧!$A$2:$M$6097,13,0),"")</f>
        <v/>
      </c>
    </row>
    <row r="5848" spans="2:14" x14ac:dyDescent="0.4">
      <c r="B5848" s="68" t="str">
        <f>IF($D$2="","",IF($E$2=0.65,IFERROR(IF(INDEX(APガラス性能一覧!A:A,MATCH(ROW(B5842),APガラス性能一覧!$O:$O,0))="","",INDEX(APガラス性能一覧!A:A,MATCH(ROW(B5842),APガラス性能一覧!$O:$O,0))),""),IFERROR(IF(INDEX(APガラス性能一覧!A:A,MATCH(ROW(B5842),APガラス性能一覧!$N:$N,0))="","",INDEX(APガラス性能一覧!A:A,MATCH(ROW(B5842),APガラス性能一覧!$N:$N,0))),"")))</f>
        <v/>
      </c>
      <c r="C5848" s="68" t="str">
        <f>IFERROR(VLOOKUP($B5848,APガラス性能一覧!$A$2:$M$6097,2,0),"")</f>
        <v/>
      </c>
      <c r="D5848" s="68" t="str">
        <f>IFERROR(VLOOKUP($B5848,APガラス性能一覧!$A$2:$M$6097,3,0),"")</f>
        <v/>
      </c>
      <c r="E5848" s="68" t="str">
        <f>IFERROR(VLOOKUP($B5848,APガラス性能一覧!$A$2:$M$6097,4,0),"")</f>
        <v/>
      </c>
      <c r="F5848" s="68" t="str">
        <f>IFERROR(VLOOKUP($B5848,APガラス性能一覧!$A$2:$M$6097,5,0),"")</f>
        <v/>
      </c>
      <c r="G5848" s="68" t="str">
        <f>IFERROR(VLOOKUP($B5848,APガラス性能一覧!$A$2:$M$6097,6,0),"")</f>
        <v/>
      </c>
      <c r="H5848" s="68" t="str">
        <f>IFERROR(VLOOKUP($B5848,APガラス性能一覧!$A$2:$M$6097,7,0),"")</f>
        <v/>
      </c>
      <c r="I5848" s="68" t="str">
        <f>IFERROR(VLOOKUP($B5848,APガラス性能一覧!$A$2:$M$6097,8,0),"")</f>
        <v/>
      </c>
      <c r="J5848" s="68" t="str">
        <f>IFERROR(VLOOKUP($B5848,APガラス性能一覧!$A$2:$M$6097,9,0),"")</f>
        <v/>
      </c>
      <c r="K5848" s="68" t="str">
        <f>IFERROR(VLOOKUP($B5848,APガラス性能一覧!$A$2:$M$6097,10,0),"")</f>
        <v/>
      </c>
      <c r="L5848" s="68" t="str">
        <f>IFERROR(VLOOKUP($B5848,APガラス性能一覧!$A$2:$M$6097,11,0),"")</f>
        <v/>
      </c>
      <c r="M5848" s="68" t="str">
        <f>IFERROR(VLOOKUP($B5848,APガラス性能一覧!$A$2:$M$6097,12,0),"")</f>
        <v/>
      </c>
      <c r="N5848" s="68" t="str">
        <f>IFERROR(VLOOKUP($B5848,APガラス性能一覧!$A$2:$M$6097,13,0),"")</f>
        <v/>
      </c>
    </row>
    <row r="5849" spans="2:14" x14ac:dyDescent="0.4">
      <c r="B5849" s="68" t="str">
        <f>IF($D$2="","",IF($E$2=0.65,IFERROR(IF(INDEX(APガラス性能一覧!A:A,MATCH(ROW(B5843),APガラス性能一覧!$O:$O,0))="","",INDEX(APガラス性能一覧!A:A,MATCH(ROW(B5843),APガラス性能一覧!$O:$O,0))),""),IFERROR(IF(INDEX(APガラス性能一覧!A:A,MATCH(ROW(B5843),APガラス性能一覧!$N:$N,0))="","",INDEX(APガラス性能一覧!A:A,MATCH(ROW(B5843),APガラス性能一覧!$N:$N,0))),"")))</f>
        <v/>
      </c>
      <c r="C5849" s="68" t="str">
        <f>IFERROR(VLOOKUP($B5849,APガラス性能一覧!$A$2:$M$6097,2,0),"")</f>
        <v/>
      </c>
      <c r="D5849" s="68" t="str">
        <f>IFERROR(VLOOKUP($B5849,APガラス性能一覧!$A$2:$M$6097,3,0),"")</f>
        <v/>
      </c>
      <c r="E5849" s="68" t="str">
        <f>IFERROR(VLOOKUP($B5849,APガラス性能一覧!$A$2:$M$6097,4,0),"")</f>
        <v/>
      </c>
      <c r="F5849" s="68" t="str">
        <f>IFERROR(VLOOKUP($B5849,APガラス性能一覧!$A$2:$M$6097,5,0),"")</f>
        <v/>
      </c>
      <c r="G5849" s="68" t="str">
        <f>IFERROR(VLOOKUP($B5849,APガラス性能一覧!$A$2:$M$6097,6,0),"")</f>
        <v/>
      </c>
      <c r="H5849" s="68" t="str">
        <f>IFERROR(VLOOKUP($B5849,APガラス性能一覧!$A$2:$M$6097,7,0),"")</f>
        <v/>
      </c>
      <c r="I5849" s="68" t="str">
        <f>IFERROR(VLOOKUP($B5849,APガラス性能一覧!$A$2:$M$6097,8,0),"")</f>
        <v/>
      </c>
      <c r="J5849" s="68" t="str">
        <f>IFERROR(VLOOKUP($B5849,APガラス性能一覧!$A$2:$M$6097,9,0),"")</f>
        <v/>
      </c>
      <c r="K5849" s="68" t="str">
        <f>IFERROR(VLOOKUP($B5849,APガラス性能一覧!$A$2:$M$6097,10,0),"")</f>
        <v/>
      </c>
      <c r="L5849" s="68" t="str">
        <f>IFERROR(VLOOKUP($B5849,APガラス性能一覧!$A$2:$M$6097,11,0),"")</f>
        <v/>
      </c>
      <c r="M5849" s="68" t="str">
        <f>IFERROR(VLOOKUP($B5849,APガラス性能一覧!$A$2:$M$6097,12,0),"")</f>
        <v/>
      </c>
      <c r="N5849" s="68" t="str">
        <f>IFERROR(VLOOKUP($B5849,APガラス性能一覧!$A$2:$M$6097,13,0),"")</f>
        <v/>
      </c>
    </row>
    <row r="5850" spans="2:14" x14ac:dyDescent="0.4">
      <c r="B5850" s="68" t="str">
        <f>IF($D$2="","",IF($E$2=0.65,IFERROR(IF(INDEX(APガラス性能一覧!A:A,MATCH(ROW(B5844),APガラス性能一覧!$O:$O,0))="","",INDEX(APガラス性能一覧!A:A,MATCH(ROW(B5844),APガラス性能一覧!$O:$O,0))),""),IFERROR(IF(INDEX(APガラス性能一覧!A:A,MATCH(ROW(B5844),APガラス性能一覧!$N:$N,0))="","",INDEX(APガラス性能一覧!A:A,MATCH(ROW(B5844),APガラス性能一覧!$N:$N,0))),"")))</f>
        <v/>
      </c>
      <c r="C5850" s="68" t="str">
        <f>IFERROR(VLOOKUP($B5850,APガラス性能一覧!$A$2:$M$6097,2,0),"")</f>
        <v/>
      </c>
      <c r="D5850" s="68" t="str">
        <f>IFERROR(VLOOKUP($B5850,APガラス性能一覧!$A$2:$M$6097,3,0),"")</f>
        <v/>
      </c>
      <c r="E5850" s="68" t="str">
        <f>IFERROR(VLOOKUP($B5850,APガラス性能一覧!$A$2:$M$6097,4,0),"")</f>
        <v/>
      </c>
      <c r="F5850" s="68" t="str">
        <f>IFERROR(VLOOKUP($B5850,APガラス性能一覧!$A$2:$M$6097,5,0),"")</f>
        <v/>
      </c>
      <c r="G5850" s="68" t="str">
        <f>IFERROR(VLOOKUP($B5850,APガラス性能一覧!$A$2:$M$6097,6,0),"")</f>
        <v/>
      </c>
      <c r="H5850" s="68" t="str">
        <f>IFERROR(VLOOKUP($B5850,APガラス性能一覧!$A$2:$M$6097,7,0),"")</f>
        <v/>
      </c>
      <c r="I5850" s="68" t="str">
        <f>IFERROR(VLOOKUP($B5850,APガラス性能一覧!$A$2:$M$6097,8,0),"")</f>
        <v/>
      </c>
      <c r="J5850" s="68" t="str">
        <f>IFERROR(VLOOKUP($B5850,APガラス性能一覧!$A$2:$M$6097,9,0),"")</f>
        <v/>
      </c>
      <c r="K5850" s="68" t="str">
        <f>IFERROR(VLOOKUP($B5850,APガラス性能一覧!$A$2:$M$6097,10,0),"")</f>
        <v/>
      </c>
      <c r="L5850" s="68" t="str">
        <f>IFERROR(VLOOKUP($B5850,APガラス性能一覧!$A$2:$M$6097,11,0),"")</f>
        <v/>
      </c>
      <c r="M5850" s="68" t="str">
        <f>IFERROR(VLOOKUP($B5850,APガラス性能一覧!$A$2:$M$6097,12,0),"")</f>
        <v/>
      </c>
      <c r="N5850" s="68" t="str">
        <f>IFERROR(VLOOKUP($B5850,APガラス性能一覧!$A$2:$M$6097,13,0),"")</f>
        <v/>
      </c>
    </row>
    <row r="5851" spans="2:14" x14ac:dyDescent="0.4">
      <c r="B5851" s="68" t="str">
        <f>IF($D$2="","",IF($E$2=0.65,IFERROR(IF(INDEX(APガラス性能一覧!A:A,MATCH(ROW(B5845),APガラス性能一覧!$O:$O,0))="","",INDEX(APガラス性能一覧!A:A,MATCH(ROW(B5845),APガラス性能一覧!$O:$O,0))),""),IFERROR(IF(INDEX(APガラス性能一覧!A:A,MATCH(ROW(B5845),APガラス性能一覧!$N:$N,0))="","",INDEX(APガラス性能一覧!A:A,MATCH(ROW(B5845),APガラス性能一覧!$N:$N,0))),"")))</f>
        <v/>
      </c>
      <c r="C5851" s="68" t="str">
        <f>IFERROR(VLOOKUP($B5851,APガラス性能一覧!$A$2:$M$6097,2,0),"")</f>
        <v/>
      </c>
      <c r="D5851" s="68" t="str">
        <f>IFERROR(VLOOKUP($B5851,APガラス性能一覧!$A$2:$M$6097,3,0),"")</f>
        <v/>
      </c>
      <c r="E5851" s="68" t="str">
        <f>IFERROR(VLOOKUP($B5851,APガラス性能一覧!$A$2:$M$6097,4,0),"")</f>
        <v/>
      </c>
      <c r="F5851" s="68" t="str">
        <f>IFERROR(VLOOKUP($B5851,APガラス性能一覧!$A$2:$M$6097,5,0),"")</f>
        <v/>
      </c>
      <c r="G5851" s="68" t="str">
        <f>IFERROR(VLOOKUP($B5851,APガラス性能一覧!$A$2:$M$6097,6,0),"")</f>
        <v/>
      </c>
      <c r="H5851" s="68" t="str">
        <f>IFERROR(VLOOKUP($B5851,APガラス性能一覧!$A$2:$M$6097,7,0),"")</f>
        <v/>
      </c>
      <c r="I5851" s="68" t="str">
        <f>IFERROR(VLOOKUP($B5851,APガラス性能一覧!$A$2:$M$6097,8,0),"")</f>
        <v/>
      </c>
      <c r="J5851" s="68" t="str">
        <f>IFERROR(VLOOKUP($B5851,APガラス性能一覧!$A$2:$M$6097,9,0),"")</f>
        <v/>
      </c>
      <c r="K5851" s="68" t="str">
        <f>IFERROR(VLOOKUP($B5851,APガラス性能一覧!$A$2:$M$6097,10,0),"")</f>
        <v/>
      </c>
      <c r="L5851" s="68" t="str">
        <f>IFERROR(VLOOKUP($B5851,APガラス性能一覧!$A$2:$M$6097,11,0),"")</f>
        <v/>
      </c>
      <c r="M5851" s="68" t="str">
        <f>IFERROR(VLOOKUP($B5851,APガラス性能一覧!$A$2:$M$6097,12,0),"")</f>
        <v/>
      </c>
      <c r="N5851" s="68" t="str">
        <f>IFERROR(VLOOKUP($B5851,APガラス性能一覧!$A$2:$M$6097,13,0),"")</f>
        <v/>
      </c>
    </row>
    <row r="5852" spans="2:14" x14ac:dyDescent="0.4">
      <c r="B5852" s="68" t="str">
        <f>IF($D$2="","",IF($E$2=0.65,IFERROR(IF(INDEX(APガラス性能一覧!A:A,MATCH(ROW(B5846),APガラス性能一覧!$O:$O,0))="","",INDEX(APガラス性能一覧!A:A,MATCH(ROW(B5846),APガラス性能一覧!$O:$O,0))),""),IFERROR(IF(INDEX(APガラス性能一覧!A:A,MATCH(ROW(B5846),APガラス性能一覧!$N:$N,0))="","",INDEX(APガラス性能一覧!A:A,MATCH(ROW(B5846),APガラス性能一覧!$N:$N,0))),"")))</f>
        <v/>
      </c>
      <c r="C5852" s="68" t="str">
        <f>IFERROR(VLOOKUP($B5852,APガラス性能一覧!$A$2:$M$6097,2,0),"")</f>
        <v/>
      </c>
      <c r="D5852" s="68" t="str">
        <f>IFERROR(VLOOKUP($B5852,APガラス性能一覧!$A$2:$M$6097,3,0),"")</f>
        <v/>
      </c>
      <c r="E5852" s="68" t="str">
        <f>IFERROR(VLOOKUP($B5852,APガラス性能一覧!$A$2:$M$6097,4,0),"")</f>
        <v/>
      </c>
      <c r="F5852" s="68" t="str">
        <f>IFERROR(VLOOKUP($B5852,APガラス性能一覧!$A$2:$M$6097,5,0),"")</f>
        <v/>
      </c>
      <c r="G5852" s="68" t="str">
        <f>IFERROR(VLOOKUP($B5852,APガラス性能一覧!$A$2:$M$6097,6,0),"")</f>
        <v/>
      </c>
      <c r="H5852" s="68" t="str">
        <f>IFERROR(VLOOKUP($B5852,APガラス性能一覧!$A$2:$M$6097,7,0),"")</f>
        <v/>
      </c>
      <c r="I5852" s="68" t="str">
        <f>IFERROR(VLOOKUP($B5852,APガラス性能一覧!$A$2:$M$6097,8,0),"")</f>
        <v/>
      </c>
      <c r="J5852" s="68" t="str">
        <f>IFERROR(VLOOKUP($B5852,APガラス性能一覧!$A$2:$M$6097,9,0),"")</f>
        <v/>
      </c>
      <c r="K5852" s="68" t="str">
        <f>IFERROR(VLOOKUP($B5852,APガラス性能一覧!$A$2:$M$6097,10,0),"")</f>
        <v/>
      </c>
      <c r="L5852" s="68" t="str">
        <f>IFERROR(VLOOKUP($B5852,APガラス性能一覧!$A$2:$M$6097,11,0),"")</f>
        <v/>
      </c>
      <c r="M5852" s="68" t="str">
        <f>IFERROR(VLOOKUP($B5852,APガラス性能一覧!$A$2:$M$6097,12,0),"")</f>
        <v/>
      </c>
      <c r="N5852" s="68" t="str">
        <f>IFERROR(VLOOKUP($B5852,APガラス性能一覧!$A$2:$M$6097,13,0),"")</f>
        <v/>
      </c>
    </row>
    <row r="5853" spans="2:14" x14ac:dyDescent="0.4">
      <c r="B5853" s="68" t="str">
        <f>IF($D$2="","",IF($E$2=0.65,IFERROR(IF(INDEX(APガラス性能一覧!A:A,MATCH(ROW(B5847),APガラス性能一覧!$O:$O,0))="","",INDEX(APガラス性能一覧!A:A,MATCH(ROW(B5847),APガラス性能一覧!$O:$O,0))),""),IFERROR(IF(INDEX(APガラス性能一覧!A:A,MATCH(ROW(B5847),APガラス性能一覧!$N:$N,0))="","",INDEX(APガラス性能一覧!A:A,MATCH(ROW(B5847),APガラス性能一覧!$N:$N,0))),"")))</f>
        <v/>
      </c>
      <c r="C5853" s="68" t="str">
        <f>IFERROR(VLOOKUP($B5853,APガラス性能一覧!$A$2:$M$6097,2,0),"")</f>
        <v/>
      </c>
      <c r="D5853" s="68" t="str">
        <f>IFERROR(VLOOKUP($B5853,APガラス性能一覧!$A$2:$M$6097,3,0),"")</f>
        <v/>
      </c>
      <c r="E5853" s="68" t="str">
        <f>IFERROR(VLOOKUP($B5853,APガラス性能一覧!$A$2:$M$6097,4,0),"")</f>
        <v/>
      </c>
      <c r="F5853" s="68" t="str">
        <f>IFERROR(VLOOKUP($B5853,APガラス性能一覧!$A$2:$M$6097,5,0),"")</f>
        <v/>
      </c>
      <c r="G5853" s="68" t="str">
        <f>IFERROR(VLOOKUP($B5853,APガラス性能一覧!$A$2:$M$6097,6,0),"")</f>
        <v/>
      </c>
      <c r="H5853" s="68" t="str">
        <f>IFERROR(VLOOKUP($B5853,APガラス性能一覧!$A$2:$M$6097,7,0),"")</f>
        <v/>
      </c>
      <c r="I5853" s="68" t="str">
        <f>IFERROR(VLOOKUP($B5853,APガラス性能一覧!$A$2:$M$6097,8,0),"")</f>
        <v/>
      </c>
      <c r="J5853" s="68" t="str">
        <f>IFERROR(VLOOKUP($B5853,APガラス性能一覧!$A$2:$M$6097,9,0),"")</f>
        <v/>
      </c>
      <c r="K5853" s="68" t="str">
        <f>IFERROR(VLOOKUP($B5853,APガラス性能一覧!$A$2:$M$6097,10,0),"")</f>
        <v/>
      </c>
      <c r="L5853" s="68" t="str">
        <f>IFERROR(VLOOKUP($B5853,APガラス性能一覧!$A$2:$M$6097,11,0),"")</f>
        <v/>
      </c>
      <c r="M5853" s="68" t="str">
        <f>IFERROR(VLOOKUP($B5853,APガラス性能一覧!$A$2:$M$6097,12,0),"")</f>
        <v/>
      </c>
      <c r="N5853" s="68" t="str">
        <f>IFERROR(VLOOKUP($B5853,APガラス性能一覧!$A$2:$M$6097,13,0),"")</f>
        <v/>
      </c>
    </row>
    <row r="5854" spans="2:14" x14ac:dyDescent="0.4">
      <c r="B5854" s="68" t="str">
        <f>IF($D$2="","",IF($E$2=0.65,IFERROR(IF(INDEX(APガラス性能一覧!A:A,MATCH(ROW(B5848),APガラス性能一覧!$O:$O,0))="","",INDEX(APガラス性能一覧!A:A,MATCH(ROW(B5848),APガラス性能一覧!$O:$O,0))),""),IFERROR(IF(INDEX(APガラス性能一覧!A:A,MATCH(ROW(B5848),APガラス性能一覧!$N:$N,0))="","",INDEX(APガラス性能一覧!A:A,MATCH(ROW(B5848),APガラス性能一覧!$N:$N,0))),"")))</f>
        <v/>
      </c>
      <c r="C5854" s="68" t="str">
        <f>IFERROR(VLOOKUP($B5854,APガラス性能一覧!$A$2:$M$6097,2,0),"")</f>
        <v/>
      </c>
      <c r="D5854" s="68" t="str">
        <f>IFERROR(VLOOKUP($B5854,APガラス性能一覧!$A$2:$M$6097,3,0),"")</f>
        <v/>
      </c>
      <c r="E5854" s="68" t="str">
        <f>IFERROR(VLOOKUP($B5854,APガラス性能一覧!$A$2:$M$6097,4,0),"")</f>
        <v/>
      </c>
      <c r="F5854" s="68" t="str">
        <f>IFERROR(VLOOKUP($B5854,APガラス性能一覧!$A$2:$M$6097,5,0),"")</f>
        <v/>
      </c>
      <c r="G5854" s="68" t="str">
        <f>IFERROR(VLOOKUP($B5854,APガラス性能一覧!$A$2:$M$6097,6,0),"")</f>
        <v/>
      </c>
      <c r="H5854" s="68" t="str">
        <f>IFERROR(VLOOKUP($B5854,APガラス性能一覧!$A$2:$M$6097,7,0),"")</f>
        <v/>
      </c>
      <c r="I5854" s="68" t="str">
        <f>IFERROR(VLOOKUP($B5854,APガラス性能一覧!$A$2:$M$6097,8,0),"")</f>
        <v/>
      </c>
      <c r="J5854" s="68" t="str">
        <f>IFERROR(VLOOKUP($B5854,APガラス性能一覧!$A$2:$M$6097,9,0),"")</f>
        <v/>
      </c>
      <c r="K5854" s="68" t="str">
        <f>IFERROR(VLOOKUP($B5854,APガラス性能一覧!$A$2:$M$6097,10,0),"")</f>
        <v/>
      </c>
      <c r="L5854" s="68" t="str">
        <f>IFERROR(VLOOKUP($B5854,APガラス性能一覧!$A$2:$M$6097,11,0),"")</f>
        <v/>
      </c>
      <c r="M5854" s="68" t="str">
        <f>IFERROR(VLOOKUP($B5854,APガラス性能一覧!$A$2:$M$6097,12,0),"")</f>
        <v/>
      </c>
      <c r="N5854" s="68" t="str">
        <f>IFERROR(VLOOKUP($B5854,APガラス性能一覧!$A$2:$M$6097,13,0),"")</f>
        <v/>
      </c>
    </row>
    <row r="5855" spans="2:14" x14ac:dyDescent="0.4">
      <c r="B5855" s="68" t="str">
        <f>IF($D$2="","",IF($E$2=0.65,IFERROR(IF(INDEX(APガラス性能一覧!A:A,MATCH(ROW(B5849),APガラス性能一覧!$O:$O,0))="","",INDEX(APガラス性能一覧!A:A,MATCH(ROW(B5849),APガラス性能一覧!$O:$O,0))),""),IFERROR(IF(INDEX(APガラス性能一覧!A:A,MATCH(ROW(B5849),APガラス性能一覧!$N:$N,0))="","",INDEX(APガラス性能一覧!A:A,MATCH(ROW(B5849),APガラス性能一覧!$N:$N,0))),"")))</f>
        <v/>
      </c>
      <c r="C5855" s="68" t="str">
        <f>IFERROR(VLOOKUP($B5855,APガラス性能一覧!$A$2:$M$6097,2,0),"")</f>
        <v/>
      </c>
      <c r="D5855" s="68" t="str">
        <f>IFERROR(VLOOKUP($B5855,APガラス性能一覧!$A$2:$M$6097,3,0),"")</f>
        <v/>
      </c>
      <c r="E5855" s="68" t="str">
        <f>IFERROR(VLOOKUP($B5855,APガラス性能一覧!$A$2:$M$6097,4,0),"")</f>
        <v/>
      </c>
      <c r="F5855" s="68" t="str">
        <f>IFERROR(VLOOKUP($B5855,APガラス性能一覧!$A$2:$M$6097,5,0),"")</f>
        <v/>
      </c>
      <c r="G5855" s="68" t="str">
        <f>IFERROR(VLOOKUP($B5855,APガラス性能一覧!$A$2:$M$6097,6,0),"")</f>
        <v/>
      </c>
      <c r="H5855" s="68" t="str">
        <f>IFERROR(VLOOKUP($B5855,APガラス性能一覧!$A$2:$M$6097,7,0),"")</f>
        <v/>
      </c>
      <c r="I5855" s="68" t="str">
        <f>IFERROR(VLOOKUP($B5855,APガラス性能一覧!$A$2:$M$6097,8,0),"")</f>
        <v/>
      </c>
      <c r="J5855" s="68" t="str">
        <f>IFERROR(VLOOKUP($B5855,APガラス性能一覧!$A$2:$M$6097,9,0),"")</f>
        <v/>
      </c>
      <c r="K5855" s="68" t="str">
        <f>IFERROR(VLOOKUP($B5855,APガラス性能一覧!$A$2:$M$6097,10,0),"")</f>
        <v/>
      </c>
      <c r="L5855" s="68" t="str">
        <f>IFERROR(VLOOKUP($B5855,APガラス性能一覧!$A$2:$M$6097,11,0),"")</f>
        <v/>
      </c>
      <c r="M5855" s="68" t="str">
        <f>IFERROR(VLOOKUP($B5855,APガラス性能一覧!$A$2:$M$6097,12,0),"")</f>
        <v/>
      </c>
      <c r="N5855" s="68" t="str">
        <f>IFERROR(VLOOKUP($B5855,APガラス性能一覧!$A$2:$M$6097,13,0),"")</f>
        <v/>
      </c>
    </row>
    <row r="5856" spans="2:14" x14ac:dyDescent="0.4">
      <c r="B5856" s="68" t="str">
        <f>IF($D$2="","",IF($E$2=0.65,IFERROR(IF(INDEX(APガラス性能一覧!A:A,MATCH(ROW(B5850),APガラス性能一覧!$O:$O,0))="","",INDEX(APガラス性能一覧!A:A,MATCH(ROW(B5850),APガラス性能一覧!$O:$O,0))),""),IFERROR(IF(INDEX(APガラス性能一覧!A:A,MATCH(ROW(B5850),APガラス性能一覧!$N:$N,0))="","",INDEX(APガラス性能一覧!A:A,MATCH(ROW(B5850),APガラス性能一覧!$N:$N,0))),"")))</f>
        <v/>
      </c>
      <c r="C5856" s="68" t="str">
        <f>IFERROR(VLOOKUP($B5856,APガラス性能一覧!$A$2:$M$6097,2,0),"")</f>
        <v/>
      </c>
      <c r="D5856" s="68" t="str">
        <f>IFERROR(VLOOKUP($B5856,APガラス性能一覧!$A$2:$M$6097,3,0),"")</f>
        <v/>
      </c>
      <c r="E5856" s="68" t="str">
        <f>IFERROR(VLOOKUP($B5856,APガラス性能一覧!$A$2:$M$6097,4,0),"")</f>
        <v/>
      </c>
      <c r="F5856" s="68" t="str">
        <f>IFERROR(VLOOKUP($B5856,APガラス性能一覧!$A$2:$M$6097,5,0),"")</f>
        <v/>
      </c>
      <c r="G5856" s="68" t="str">
        <f>IFERROR(VLOOKUP($B5856,APガラス性能一覧!$A$2:$M$6097,6,0),"")</f>
        <v/>
      </c>
      <c r="H5856" s="68" t="str">
        <f>IFERROR(VLOOKUP($B5856,APガラス性能一覧!$A$2:$M$6097,7,0),"")</f>
        <v/>
      </c>
      <c r="I5856" s="68" t="str">
        <f>IFERROR(VLOOKUP($B5856,APガラス性能一覧!$A$2:$M$6097,8,0),"")</f>
        <v/>
      </c>
      <c r="J5856" s="68" t="str">
        <f>IFERROR(VLOOKUP($B5856,APガラス性能一覧!$A$2:$M$6097,9,0),"")</f>
        <v/>
      </c>
      <c r="K5856" s="68" t="str">
        <f>IFERROR(VLOOKUP($B5856,APガラス性能一覧!$A$2:$M$6097,10,0),"")</f>
        <v/>
      </c>
      <c r="L5856" s="68" t="str">
        <f>IFERROR(VLOOKUP($B5856,APガラス性能一覧!$A$2:$M$6097,11,0),"")</f>
        <v/>
      </c>
      <c r="M5856" s="68" t="str">
        <f>IFERROR(VLOOKUP($B5856,APガラス性能一覧!$A$2:$M$6097,12,0),"")</f>
        <v/>
      </c>
      <c r="N5856" s="68" t="str">
        <f>IFERROR(VLOOKUP($B5856,APガラス性能一覧!$A$2:$M$6097,13,0),"")</f>
        <v/>
      </c>
    </row>
    <row r="5857" spans="2:14" x14ac:dyDescent="0.4">
      <c r="B5857" s="68" t="str">
        <f>IF($D$2="","",IF($E$2=0.65,IFERROR(IF(INDEX(APガラス性能一覧!A:A,MATCH(ROW(B5851),APガラス性能一覧!$O:$O,0))="","",INDEX(APガラス性能一覧!A:A,MATCH(ROW(B5851),APガラス性能一覧!$O:$O,0))),""),IFERROR(IF(INDEX(APガラス性能一覧!A:A,MATCH(ROW(B5851),APガラス性能一覧!$N:$N,0))="","",INDEX(APガラス性能一覧!A:A,MATCH(ROW(B5851),APガラス性能一覧!$N:$N,0))),"")))</f>
        <v/>
      </c>
      <c r="C5857" s="68" t="str">
        <f>IFERROR(VLOOKUP($B5857,APガラス性能一覧!$A$2:$M$6097,2,0),"")</f>
        <v/>
      </c>
      <c r="D5857" s="68" t="str">
        <f>IFERROR(VLOOKUP($B5857,APガラス性能一覧!$A$2:$M$6097,3,0),"")</f>
        <v/>
      </c>
      <c r="E5857" s="68" t="str">
        <f>IFERROR(VLOOKUP($B5857,APガラス性能一覧!$A$2:$M$6097,4,0),"")</f>
        <v/>
      </c>
      <c r="F5857" s="68" t="str">
        <f>IFERROR(VLOOKUP($B5857,APガラス性能一覧!$A$2:$M$6097,5,0),"")</f>
        <v/>
      </c>
      <c r="G5857" s="68" t="str">
        <f>IFERROR(VLOOKUP($B5857,APガラス性能一覧!$A$2:$M$6097,6,0),"")</f>
        <v/>
      </c>
      <c r="H5857" s="68" t="str">
        <f>IFERROR(VLOOKUP($B5857,APガラス性能一覧!$A$2:$M$6097,7,0),"")</f>
        <v/>
      </c>
      <c r="I5857" s="68" t="str">
        <f>IFERROR(VLOOKUP($B5857,APガラス性能一覧!$A$2:$M$6097,8,0),"")</f>
        <v/>
      </c>
      <c r="J5857" s="68" t="str">
        <f>IFERROR(VLOOKUP($B5857,APガラス性能一覧!$A$2:$M$6097,9,0),"")</f>
        <v/>
      </c>
      <c r="K5857" s="68" t="str">
        <f>IFERROR(VLOOKUP($B5857,APガラス性能一覧!$A$2:$M$6097,10,0),"")</f>
        <v/>
      </c>
      <c r="L5857" s="68" t="str">
        <f>IFERROR(VLOOKUP($B5857,APガラス性能一覧!$A$2:$M$6097,11,0),"")</f>
        <v/>
      </c>
      <c r="M5857" s="68" t="str">
        <f>IFERROR(VLOOKUP($B5857,APガラス性能一覧!$A$2:$M$6097,12,0),"")</f>
        <v/>
      </c>
      <c r="N5857" s="68" t="str">
        <f>IFERROR(VLOOKUP($B5857,APガラス性能一覧!$A$2:$M$6097,13,0),"")</f>
        <v/>
      </c>
    </row>
    <row r="5858" spans="2:14" x14ac:dyDescent="0.4">
      <c r="B5858" s="68" t="str">
        <f>IF($D$2="","",IF($E$2=0.65,IFERROR(IF(INDEX(APガラス性能一覧!A:A,MATCH(ROW(B5852),APガラス性能一覧!$O:$O,0))="","",INDEX(APガラス性能一覧!A:A,MATCH(ROW(B5852),APガラス性能一覧!$O:$O,0))),""),IFERROR(IF(INDEX(APガラス性能一覧!A:A,MATCH(ROW(B5852),APガラス性能一覧!$N:$N,0))="","",INDEX(APガラス性能一覧!A:A,MATCH(ROW(B5852),APガラス性能一覧!$N:$N,0))),"")))</f>
        <v/>
      </c>
      <c r="C5858" s="68" t="str">
        <f>IFERROR(VLOOKUP($B5858,APガラス性能一覧!$A$2:$M$6097,2,0),"")</f>
        <v/>
      </c>
      <c r="D5858" s="68" t="str">
        <f>IFERROR(VLOOKUP($B5858,APガラス性能一覧!$A$2:$M$6097,3,0),"")</f>
        <v/>
      </c>
      <c r="E5858" s="68" t="str">
        <f>IFERROR(VLOOKUP($B5858,APガラス性能一覧!$A$2:$M$6097,4,0),"")</f>
        <v/>
      </c>
      <c r="F5858" s="68" t="str">
        <f>IFERROR(VLOOKUP($B5858,APガラス性能一覧!$A$2:$M$6097,5,0),"")</f>
        <v/>
      </c>
      <c r="G5858" s="68" t="str">
        <f>IFERROR(VLOOKUP($B5858,APガラス性能一覧!$A$2:$M$6097,6,0),"")</f>
        <v/>
      </c>
      <c r="H5858" s="68" t="str">
        <f>IFERROR(VLOOKUP($B5858,APガラス性能一覧!$A$2:$M$6097,7,0),"")</f>
        <v/>
      </c>
      <c r="I5858" s="68" t="str">
        <f>IFERROR(VLOOKUP($B5858,APガラス性能一覧!$A$2:$M$6097,8,0),"")</f>
        <v/>
      </c>
      <c r="J5858" s="68" t="str">
        <f>IFERROR(VLOOKUP($B5858,APガラス性能一覧!$A$2:$M$6097,9,0),"")</f>
        <v/>
      </c>
      <c r="K5858" s="68" t="str">
        <f>IFERROR(VLOOKUP($B5858,APガラス性能一覧!$A$2:$M$6097,10,0),"")</f>
        <v/>
      </c>
      <c r="L5858" s="68" t="str">
        <f>IFERROR(VLOOKUP($B5858,APガラス性能一覧!$A$2:$M$6097,11,0),"")</f>
        <v/>
      </c>
      <c r="M5858" s="68" t="str">
        <f>IFERROR(VLOOKUP($B5858,APガラス性能一覧!$A$2:$M$6097,12,0),"")</f>
        <v/>
      </c>
      <c r="N5858" s="68" t="str">
        <f>IFERROR(VLOOKUP($B5858,APガラス性能一覧!$A$2:$M$6097,13,0),"")</f>
        <v/>
      </c>
    </row>
    <row r="5859" spans="2:14" x14ac:dyDescent="0.4">
      <c r="B5859" s="68" t="str">
        <f>IF($D$2="","",IF($E$2=0.65,IFERROR(IF(INDEX(APガラス性能一覧!A:A,MATCH(ROW(B5853),APガラス性能一覧!$O:$O,0))="","",INDEX(APガラス性能一覧!A:A,MATCH(ROW(B5853),APガラス性能一覧!$O:$O,0))),""),IFERROR(IF(INDEX(APガラス性能一覧!A:A,MATCH(ROW(B5853),APガラス性能一覧!$N:$N,0))="","",INDEX(APガラス性能一覧!A:A,MATCH(ROW(B5853),APガラス性能一覧!$N:$N,0))),"")))</f>
        <v/>
      </c>
      <c r="C5859" s="68" t="str">
        <f>IFERROR(VLOOKUP($B5859,APガラス性能一覧!$A$2:$M$6097,2,0),"")</f>
        <v/>
      </c>
      <c r="D5859" s="68" t="str">
        <f>IFERROR(VLOOKUP($B5859,APガラス性能一覧!$A$2:$M$6097,3,0),"")</f>
        <v/>
      </c>
      <c r="E5859" s="68" t="str">
        <f>IFERROR(VLOOKUP($B5859,APガラス性能一覧!$A$2:$M$6097,4,0),"")</f>
        <v/>
      </c>
      <c r="F5859" s="68" t="str">
        <f>IFERROR(VLOOKUP($B5859,APガラス性能一覧!$A$2:$M$6097,5,0),"")</f>
        <v/>
      </c>
      <c r="G5859" s="68" t="str">
        <f>IFERROR(VLOOKUP($B5859,APガラス性能一覧!$A$2:$M$6097,6,0),"")</f>
        <v/>
      </c>
      <c r="H5859" s="68" t="str">
        <f>IFERROR(VLOOKUP($B5859,APガラス性能一覧!$A$2:$M$6097,7,0),"")</f>
        <v/>
      </c>
      <c r="I5859" s="68" t="str">
        <f>IFERROR(VLOOKUP($B5859,APガラス性能一覧!$A$2:$M$6097,8,0),"")</f>
        <v/>
      </c>
      <c r="J5859" s="68" t="str">
        <f>IFERROR(VLOOKUP($B5859,APガラス性能一覧!$A$2:$M$6097,9,0),"")</f>
        <v/>
      </c>
      <c r="K5859" s="68" t="str">
        <f>IFERROR(VLOOKUP($B5859,APガラス性能一覧!$A$2:$M$6097,10,0),"")</f>
        <v/>
      </c>
      <c r="L5859" s="68" t="str">
        <f>IFERROR(VLOOKUP($B5859,APガラス性能一覧!$A$2:$M$6097,11,0),"")</f>
        <v/>
      </c>
      <c r="M5859" s="68" t="str">
        <f>IFERROR(VLOOKUP($B5859,APガラス性能一覧!$A$2:$M$6097,12,0),"")</f>
        <v/>
      </c>
      <c r="N5859" s="68" t="str">
        <f>IFERROR(VLOOKUP($B5859,APガラス性能一覧!$A$2:$M$6097,13,0),"")</f>
        <v/>
      </c>
    </row>
    <row r="5860" spans="2:14" x14ac:dyDescent="0.4">
      <c r="B5860" s="68" t="str">
        <f>IF($D$2="","",IF($E$2=0.65,IFERROR(IF(INDEX(APガラス性能一覧!A:A,MATCH(ROW(B5854),APガラス性能一覧!$O:$O,0))="","",INDEX(APガラス性能一覧!A:A,MATCH(ROW(B5854),APガラス性能一覧!$O:$O,0))),""),IFERROR(IF(INDEX(APガラス性能一覧!A:A,MATCH(ROW(B5854),APガラス性能一覧!$N:$N,0))="","",INDEX(APガラス性能一覧!A:A,MATCH(ROW(B5854),APガラス性能一覧!$N:$N,0))),"")))</f>
        <v/>
      </c>
      <c r="C5860" s="68" t="str">
        <f>IFERROR(VLOOKUP($B5860,APガラス性能一覧!$A$2:$M$6097,2,0),"")</f>
        <v/>
      </c>
      <c r="D5860" s="68" t="str">
        <f>IFERROR(VLOOKUP($B5860,APガラス性能一覧!$A$2:$M$6097,3,0),"")</f>
        <v/>
      </c>
      <c r="E5860" s="68" t="str">
        <f>IFERROR(VLOOKUP($B5860,APガラス性能一覧!$A$2:$M$6097,4,0),"")</f>
        <v/>
      </c>
      <c r="F5860" s="68" t="str">
        <f>IFERROR(VLOOKUP($B5860,APガラス性能一覧!$A$2:$M$6097,5,0),"")</f>
        <v/>
      </c>
      <c r="G5860" s="68" t="str">
        <f>IFERROR(VLOOKUP($B5860,APガラス性能一覧!$A$2:$M$6097,6,0),"")</f>
        <v/>
      </c>
      <c r="H5860" s="68" t="str">
        <f>IFERROR(VLOOKUP($B5860,APガラス性能一覧!$A$2:$M$6097,7,0),"")</f>
        <v/>
      </c>
      <c r="I5860" s="68" t="str">
        <f>IFERROR(VLOOKUP($B5860,APガラス性能一覧!$A$2:$M$6097,8,0),"")</f>
        <v/>
      </c>
      <c r="J5860" s="68" t="str">
        <f>IFERROR(VLOOKUP($B5860,APガラス性能一覧!$A$2:$M$6097,9,0),"")</f>
        <v/>
      </c>
      <c r="K5860" s="68" t="str">
        <f>IFERROR(VLOOKUP($B5860,APガラス性能一覧!$A$2:$M$6097,10,0),"")</f>
        <v/>
      </c>
      <c r="L5860" s="68" t="str">
        <f>IFERROR(VLOOKUP($B5860,APガラス性能一覧!$A$2:$M$6097,11,0),"")</f>
        <v/>
      </c>
      <c r="M5860" s="68" t="str">
        <f>IFERROR(VLOOKUP($B5860,APガラス性能一覧!$A$2:$M$6097,12,0),"")</f>
        <v/>
      </c>
      <c r="N5860" s="68" t="str">
        <f>IFERROR(VLOOKUP($B5860,APガラス性能一覧!$A$2:$M$6097,13,0),"")</f>
        <v/>
      </c>
    </row>
    <row r="5861" spans="2:14" x14ac:dyDescent="0.4">
      <c r="B5861" s="68" t="str">
        <f>IF($D$2="","",IF($E$2=0.65,IFERROR(IF(INDEX(APガラス性能一覧!A:A,MATCH(ROW(B5855),APガラス性能一覧!$O:$O,0))="","",INDEX(APガラス性能一覧!A:A,MATCH(ROW(B5855),APガラス性能一覧!$O:$O,0))),""),IFERROR(IF(INDEX(APガラス性能一覧!A:A,MATCH(ROW(B5855),APガラス性能一覧!$N:$N,0))="","",INDEX(APガラス性能一覧!A:A,MATCH(ROW(B5855),APガラス性能一覧!$N:$N,0))),"")))</f>
        <v/>
      </c>
      <c r="C5861" s="68" t="str">
        <f>IFERROR(VLOOKUP($B5861,APガラス性能一覧!$A$2:$M$6097,2,0),"")</f>
        <v/>
      </c>
      <c r="D5861" s="68" t="str">
        <f>IFERROR(VLOOKUP($B5861,APガラス性能一覧!$A$2:$M$6097,3,0),"")</f>
        <v/>
      </c>
      <c r="E5861" s="68" t="str">
        <f>IFERROR(VLOOKUP($B5861,APガラス性能一覧!$A$2:$M$6097,4,0),"")</f>
        <v/>
      </c>
      <c r="F5861" s="68" t="str">
        <f>IFERROR(VLOOKUP($B5861,APガラス性能一覧!$A$2:$M$6097,5,0),"")</f>
        <v/>
      </c>
      <c r="G5861" s="68" t="str">
        <f>IFERROR(VLOOKUP($B5861,APガラス性能一覧!$A$2:$M$6097,6,0),"")</f>
        <v/>
      </c>
      <c r="H5861" s="68" t="str">
        <f>IFERROR(VLOOKUP($B5861,APガラス性能一覧!$A$2:$M$6097,7,0),"")</f>
        <v/>
      </c>
      <c r="I5861" s="68" t="str">
        <f>IFERROR(VLOOKUP($B5861,APガラス性能一覧!$A$2:$M$6097,8,0),"")</f>
        <v/>
      </c>
      <c r="J5861" s="68" t="str">
        <f>IFERROR(VLOOKUP($B5861,APガラス性能一覧!$A$2:$M$6097,9,0),"")</f>
        <v/>
      </c>
      <c r="K5861" s="68" t="str">
        <f>IFERROR(VLOOKUP($B5861,APガラス性能一覧!$A$2:$M$6097,10,0),"")</f>
        <v/>
      </c>
      <c r="L5861" s="68" t="str">
        <f>IFERROR(VLOOKUP($B5861,APガラス性能一覧!$A$2:$M$6097,11,0),"")</f>
        <v/>
      </c>
      <c r="M5861" s="68" t="str">
        <f>IFERROR(VLOOKUP($B5861,APガラス性能一覧!$A$2:$M$6097,12,0),"")</f>
        <v/>
      </c>
      <c r="N5861" s="68" t="str">
        <f>IFERROR(VLOOKUP($B5861,APガラス性能一覧!$A$2:$M$6097,13,0),"")</f>
        <v/>
      </c>
    </row>
    <row r="5862" spans="2:14" x14ac:dyDescent="0.4">
      <c r="B5862" s="68" t="str">
        <f>IF($D$2="","",IF($E$2=0.65,IFERROR(IF(INDEX(APガラス性能一覧!A:A,MATCH(ROW(B5856),APガラス性能一覧!$O:$O,0))="","",INDEX(APガラス性能一覧!A:A,MATCH(ROW(B5856),APガラス性能一覧!$O:$O,0))),""),IFERROR(IF(INDEX(APガラス性能一覧!A:A,MATCH(ROW(B5856),APガラス性能一覧!$N:$N,0))="","",INDEX(APガラス性能一覧!A:A,MATCH(ROW(B5856),APガラス性能一覧!$N:$N,0))),"")))</f>
        <v/>
      </c>
      <c r="C5862" s="68" t="str">
        <f>IFERROR(VLOOKUP($B5862,APガラス性能一覧!$A$2:$M$6097,2,0),"")</f>
        <v/>
      </c>
      <c r="D5862" s="68" t="str">
        <f>IFERROR(VLOOKUP($B5862,APガラス性能一覧!$A$2:$M$6097,3,0),"")</f>
        <v/>
      </c>
      <c r="E5862" s="68" t="str">
        <f>IFERROR(VLOOKUP($B5862,APガラス性能一覧!$A$2:$M$6097,4,0),"")</f>
        <v/>
      </c>
      <c r="F5862" s="68" t="str">
        <f>IFERROR(VLOOKUP($B5862,APガラス性能一覧!$A$2:$M$6097,5,0),"")</f>
        <v/>
      </c>
      <c r="G5862" s="68" t="str">
        <f>IFERROR(VLOOKUP($B5862,APガラス性能一覧!$A$2:$M$6097,6,0),"")</f>
        <v/>
      </c>
      <c r="H5862" s="68" t="str">
        <f>IFERROR(VLOOKUP($B5862,APガラス性能一覧!$A$2:$M$6097,7,0),"")</f>
        <v/>
      </c>
      <c r="I5862" s="68" t="str">
        <f>IFERROR(VLOOKUP($B5862,APガラス性能一覧!$A$2:$M$6097,8,0),"")</f>
        <v/>
      </c>
      <c r="J5862" s="68" t="str">
        <f>IFERROR(VLOOKUP($B5862,APガラス性能一覧!$A$2:$M$6097,9,0),"")</f>
        <v/>
      </c>
      <c r="K5862" s="68" t="str">
        <f>IFERROR(VLOOKUP($B5862,APガラス性能一覧!$A$2:$M$6097,10,0),"")</f>
        <v/>
      </c>
      <c r="L5862" s="68" t="str">
        <f>IFERROR(VLOOKUP($B5862,APガラス性能一覧!$A$2:$M$6097,11,0),"")</f>
        <v/>
      </c>
      <c r="M5862" s="68" t="str">
        <f>IFERROR(VLOOKUP($B5862,APガラス性能一覧!$A$2:$M$6097,12,0),"")</f>
        <v/>
      </c>
      <c r="N5862" s="68" t="str">
        <f>IFERROR(VLOOKUP($B5862,APガラス性能一覧!$A$2:$M$6097,13,0),"")</f>
        <v/>
      </c>
    </row>
    <row r="5863" spans="2:14" x14ac:dyDescent="0.4">
      <c r="B5863" s="68" t="str">
        <f>IF($D$2="","",IF($E$2=0.65,IFERROR(IF(INDEX(APガラス性能一覧!A:A,MATCH(ROW(B5857),APガラス性能一覧!$O:$O,0))="","",INDEX(APガラス性能一覧!A:A,MATCH(ROW(B5857),APガラス性能一覧!$O:$O,0))),""),IFERROR(IF(INDEX(APガラス性能一覧!A:A,MATCH(ROW(B5857),APガラス性能一覧!$N:$N,0))="","",INDEX(APガラス性能一覧!A:A,MATCH(ROW(B5857),APガラス性能一覧!$N:$N,0))),"")))</f>
        <v/>
      </c>
      <c r="C5863" s="68" t="str">
        <f>IFERROR(VLOOKUP($B5863,APガラス性能一覧!$A$2:$M$6097,2,0),"")</f>
        <v/>
      </c>
      <c r="D5863" s="68" t="str">
        <f>IFERROR(VLOOKUP($B5863,APガラス性能一覧!$A$2:$M$6097,3,0),"")</f>
        <v/>
      </c>
      <c r="E5863" s="68" t="str">
        <f>IFERROR(VLOOKUP($B5863,APガラス性能一覧!$A$2:$M$6097,4,0),"")</f>
        <v/>
      </c>
      <c r="F5863" s="68" t="str">
        <f>IFERROR(VLOOKUP($B5863,APガラス性能一覧!$A$2:$M$6097,5,0),"")</f>
        <v/>
      </c>
      <c r="G5863" s="68" t="str">
        <f>IFERROR(VLOOKUP($B5863,APガラス性能一覧!$A$2:$M$6097,6,0),"")</f>
        <v/>
      </c>
      <c r="H5863" s="68" t="str">
        <f>IFERROR(VLOOKUP($B5863,APガラス性能一覧!$A$2:$M$6097,7,0),"")</f>
        <v/>
      </c>
      <c r="I5863" s="68" t="str">
        <f>IFERROR(VLOOKUP($B5863,APガラス性能一覧!$A$2:$M$6097,8,0),"")</f>
        <v/>
      </c>
      <c r="J5863" s="68" t="str">
        <f>IFERROR(VLOOKUP($B5863,APガラス性能一覧!$A$2:$M$6097,9,0),"")</f>
        <v/>
      </c>
      <c r="K5863" s="68" t="str">
        <f>IFERROR(VLOOKUP($B5863,APガラス性能一覧!$A$2:$M$6097,10,0),"")</f>
        <v/>
      </c>
      <c r="L5863" s="68" t="str">
        <f>IFERROR(VLOOKUP($B5863,APガラス性能一覧!$A$2:$M$6097,11,0),"")</f>
        <v/>
      </c>
      <c r="M5863" s="68" t="str">
        <f>IFERROR(VLOOKUP($B5863,APガラス性能一覧!$A$2:$M$6097,12,0),"")</f>
        <v/>
      </c>
      <c r="N5863" s="68" t="str">
        <f>IFERROR(VLOOKUP($B5863,APガラス性能一覧!$A$2:$M$6097,13,0),"")</f>
        <v/>
      </c>
    </row>
    <row r="5864" spans="2:14" x14ac:dyDescent="0.4">
      <c r="B5864" s="68" t="str">
        <f>IF($D$2="","",IF($E$2=0.65,IFERROR(IF(INDEX(APガラス性能一覧!A:A,MATCH(ROW(B5858),APガラス性能一覧!$O:$O,0))="","",INDEX(APガラス性能一覧!A:A,MATCH(ROW(B5858),APガラス性能一覧!$O:$O,0))),""),IFERROR(IF(INDEX(APガラス性能一覧!A:A,MATCH(ROW(B5858),APガラス性能一覧!$N:$N,0))="","",INDEX(APガラス性能一覧!A:A,MATCH(ROW(B5858),APガラス性能一覧!$N:$N,0))),"")))</f>
        <v/>
      </c>
      <c r="C5864" s="68" t="str">
        <f>IFERROR(VLOOKUP($B5864,APガラス性能一覧!$A$2:$M$6097,2,0),"")</f>
        <v/>
      </c>
      <c r="D5864" s="68" t="str">
        <f>IFERROR(VLOOKUP($B5864,APガラス性能一覧!$A$2:$M$6097,3,0),"")</f>
        <v/>
      </c>
      <c r="E5864" s="68" t="str">
        <f>IFERROR(VLOOKUP($B5864,APガラス性能一覧!$A$2:$M$6097,4,0),"")</f>
        <v/>
      </c>
      <c r="F5864" s="68" t="str">
        <f>IFERROR(VLOOKUP($B5864,APガラス性能一覧!$A$2:$M$6097,5,0),"")</f>
        <v/>
      </c>
      <c r="G5864" s="68" t="str">
        <f>IFERROR(VLOOKUP($B5864,APガラス性能一覧!$A$2:$M$6097,6,0),"")</f>
        <v/>
      </c>
      <c r="H5864" s="68" t="str">
        <f>IFERROR(VLOOKUP($B5864,APガラス性能一覧!$A$2:$M$6097,7,0),"")</f>
        <v/>
      </c>
      <c r="I5864" s="68" t="str">
        <f>IFERROR(VLOOKUP($B5864,APガラス性能一覧!$A$2:$M$6097,8,0),"")</f>
        <v/>
      </c>
      <c r="J5864" s="68" t="str">
        <f>IFERROR(VLOOKUP($B5864,APガラス性能一覧!$A$2:$M$6097,9,0),"")</f>
        <v/>
      </c>
      <c r="K5864" s="68" t="str">
        <f>IFERROR(VLOOKUP($B5864,APガラス性能一覧!$A$2:$M$6097,10,0),"")</f>
        <v/>
      </c>
      <c r="L5864" s="68" t="str">
        <f>IFERROR(VLOOKUP($B5864,APガラス性能一覧!$A$2:$M$6097,11,0),"")</f>
        <v/>
      </c>
      <c r="M5864" s="68" t="str">
        <f>IFERROR(VLOOKUP($B5864,APガラス性能一覧!$A$2:$M$6097,12,0),"")</f>
        <v/>
      </c>
      <c r="N5864" s="68" t="str">
        <f>IFERROR(VLOOKUP($B5864,APガラス性能一覧!$A$2:$M$6097,13,0),"")</f>
        <v/>
      </c>
    </row>
    <row r="5865" spans="2:14" x14ac:dyDescent="0.4">
      <c r="B5865" s="68" t="str">
        <f>IF($D$2="","",IF($E$2=0.65,IFERROR(IF(INDEX(APガラス性能一覧!A:A,MATCH(ROW(B5859),APガラス性能一覧!$O:$O,0))="","",INDEX(APガラス性能一覧!A:A,MATCH(ROW(B5859),APガラス性能一覧!$O:$O,0))),""),IFERROR(IF(INDEX(APガラス性能一覧!A:A,MATCH(ROW(B5859),APガラス性能一覧!$N:$N,0))="","",INDEX(APガラス性能一覧!A:A,MATCH(ROW(B5859),APガラス性能一覧!$N:$N,0))),"")))</f>
        <v/>
      </c>
      <c r="C5865" s="68" t="str">
        <f>IFERROR(VLOOKUP($B5865,APガラス性能一覧!$A$2:$M$6097,2,0),"")</f>
        <v/>
      </c>
      <c r="D5865" s="68" t="str">
        <f>IFERROR(VLOOKUP($B5865,APガラス性能一覧!$A$2:$M$6097,3,0),"")</f>
        <v/>
      </c>
      <c r="E5865" s="68" t="str">
        <f>IFERROR(VLOOKUP($B5865,APガラス性能一覧!$A$2:$M$6097,4,0),"")</f>
        <v/>
      </c>
      <c r="F5865" s="68" t="str">
        <f>IFERROR(VLOOKUP($B5865,APガラス性能一覧!$A$2:$M$6097,5,0),"")</f>
        <v/>
      </c>
      <c r="G5865" s="68" t="str">
        <f>IFERROR(VLOOKUP($B5865,APガラス性能一覧!$A$2:$M$6097,6,0),"")</f>
        <v/>
      </c>
      <c r="H5865" s="68" t="str">
        <f>IFERROR(VLOOKUP($B5865,APガラス性能一覧!$A$2:$M$6097,7,0),"")</f>
        <v/>
      </c>
      <c r="I5865" s="68" t="str">
        <f>IFERROR(VLOOKUP($B5865,APガラス性能一覧!$A$2:$M$6097,8,0),"")</f>
        <v/>
      </c>
      <c r="J5865" s="68" t="str">
        <f>IFERROR(VLOOKUP($B5865,APガラス性能一覧!$A$2:$M$6097,9,0),"")</f>
        <v/>
      </c>
      <c r="K5865" s="68" t="str">
        <f>IFERROR(VLOOKUP($B5865,APガラス性能一覧!$A$2:$M$6097,10,0),"")</f>
        <v/>
      </c>
      <c r="L5865" s="68" t="str">
        <f>IFERROR(VLOOKUP($B5865,APガラス性能一覧!$A$2:$M$6097,11,0),"")</f>
        <v/>
      </c>
      <c r="M5865" s="68" t="str">
        <f>IFERROR(VLOOKUP($B5865,APガラス性能一覧!$A$2:$M$6097,12,0),"")</f>
        <v/>
      </c>
      <c r="N5865" s="68" t="str">
        <f>IFERROR(VLOOKUP($B5865,APガラス性能一覧!$A$2:$M$6097,13,0),"")</f>
        <v/>
      </c>
    </row>
    <row r="5866" spans="2:14" x14ac:dyDescent="0.4">
      <c r="B5866" s="68" t="str">
        <f>IF($D$2="","",IF($E$2=0.65,IFERROR(IF(INDEX(APガラス性能一覧!A:A,MATCH(ROW(B5860),APガラス性能一覧!$O:$O,0))="","",INDEX(APガラス性能一覧!A:A,MATCH(ROW(B5860),APガラス性能一覧!$O:$O,0))),""),IFERROR(IF(INDEX(APガラス性能一覧!A:A,MATCH(ROW(B5860),APガラス性能一覧!$N:$N,0))="","",INDEX(APガラス性能一覧!A:A,MATCH(ROW(B5860),APガラス性能一覧!$N:$N,0))),"")))</f>
        <v/>
      </c>
      <c r="C5866" s="68" t="str">
        <f>IFERROR(VLOOKUP($B5866,APガラス性能一覧!$A$2:$M$6097,2,0),"")</f>
        <v/>
      </c>
      <c r="D5866" s="68" t="str">
        <f>IFERROR(VLOOKUP($B5866,APガラス性能一覧!$A$2:$M$6097,3,0),"")</f>
        <v/>
      </c>
      <c r="E5866" s="68" t="str">
        <f>IFERROR(VLOOKUP($B5866,APガラス性能一覧!$A$2:$M$6097,4,0),"")</f>
        <v/>
      </c>
      <c r="F5866" s="68" t="str">
        <f>IFERROR(VLOOKUP($B5866,APガラス性能一覧!$A$2:$M$6097,5,0),"")</f>
        <v/>
      </c>
      <c r="G5866" s="68" t="str">
        <f>IFERROR(VLOOKUP($B5866,APガラス性能一覧!$A$2:$M$6097,6,0),"")</f>
        <v/>
      </c>
      <c r="H5866" s="68" t="str">
        <f>IFERROR(VLOOKUP($B5866,APガラス性能一覧!$A$2:$M$6097,7,0),"")</f>
        <v/>
      </c>
      <c r="I5866" s="68" t="str">
        <f>IFERROR(VLOOKUP($B5866,APガラス性能一覧!$A$2:$M$6097,8,0),"")</f>
        <v/>
      </c>
      <c r="J5866" s="68" t="str">
        <f>IFERROR(VLOOKUP($B5866,APガラス性能一覧!$A$2:$M$6097,9,0),"")</f>
        <v/>
      </c>
      <c r="K5866" s="68" t="str">
        <f>IFERROR(VLOOKUP($B5866,APガラス性能一覧!$A$2:$M$6097,10,0),"")</f>
        <v/>
      </c>
      <c r="L5866" s="68" t="str">
        <f>IFERROR(VLOOKUP($B5866,APガラス性能一覧!$A$2:$M$6097,11,0),"")</f>
        <v/>
      </c>
      <c r="M5866" s="68" t="str">
        <f>IFERROR(VLOOKUP($B5866,APガラス性能一覧!$A$2:$M$6097,12,0),"")</f>
        <v/>
      </c>
      <c r="N5866" s="68" t="str">
        <f>IFERROR(VLOOKUP($B5866,APガラス性能一覧!$A$2:$M$6097,13,0),"")</f>
        <v/>
      </c>
    </row>
    <row r="5867" spans="2:14" x14ac:dyDescent="0.4">
      <c r="B5867" s="68" t="str">
        <f>IF($D$2="","",IF($E$2=0.65,IFERROR(IF(INDEX(APガラス性能一覧!A:A,MATCH(ROW(B5861),APガラス性能一覧!$O:$O,0))="","",INDEX(APガラス性能一覧!A:A,MATCH(ROW(B5861),APガラス性能一覧!$O:$O,0))),""),IFERROR(IF(INDEX(APガラス性能一覧!A:A,MATCH(ROW(B5861),APガラス性能一覧!$N:$N,0))="","",INDEX(APガラス性能一覧!A:A,MATCH(ROW(B5861),APガラス性能一覧!$N:$N,0))),"")))</f>
        <v/>
      </c>
      <c r="C5867" s="68" t="str">
        <f>IFERROR(VLOOKUP($B5867,APガラス性能一覧!$A$2:$M$6097,2,0),"")</f>
        <v/>
      </c>
      <c r="D5867" s="68" t="str">
        <f>IFERROR(VLOOKUP($B5867,APガラス性能一覧!$A$2:$M$6097,3,0),"")</f>
        <v/>
      </c>
      <c r="E5867" s="68" t="str">
        <f>IFERROR(VLOOKUP($B5867,APガラス性能一覧!$A$2:$M$6097,4,0),"")</f>
        <v/>
      </c>
      <c r="F5867" s="68" t="str">
        <f>IFERROR(VLOOKUP($B5867,APガラス性能一覧!$A$2:$M$6097,5,0),"")</f>
        <v/>
      </c>
      <c r="G5867" s="68" t="str">
        <f>IFERROR(VLOOKUP($B5867,APガラス性能一覧!$A$2:$M$6097,6,0),"")</f>
        <v/>
      </c>
      <c r="H5867" s="68" t="str">
        <f>IFERROR(VLOOKUP($B5867,APガラス性能一覧!$A$2:$M$6097,7,0),"")</f>
        <v/>
      </c>
      <c r="I5867" s="68" t="str">
        <f>IFERROR(VLOOKUP($B5867,APガラス性能一覧!$A$2:$M$6097,8,0),"")</f>
        <v/>
      </c>
      <c r="J5867" s="68" t="str">
        <f>IFERROR(VLOOKUP($B5867,APガラス性能一覧!$A$2:$M$6097,9,0),"")</f>
        <v/>
      </c>
      <c r="K5867" s="68" t="str">
        <f>IFERROR(VLOOKUP($B5867,APガラス性能一覧!$A$2:$M$6097,10,0),"")</f>
        <v/>
      </c>
      <c r="L5867" s="68" t="str">
        <f>IFERROR(VLOOKUP($B5867,APガラス性能一覧!$A$2:$M$6097,11,0),"")</f>
        <v/>
      </c>
      <c r="M5867" s="68" t="str">
        <f>IFERROR(VLOOKUP($B5867,APガラス性能一覧!$A$2:$M$6097,12,0),"")</f>
        <v/>
      </c>
      <c r="N5867" s="68" t="str">
        <f>IFERROR(VLOOKUP($B5867,APガラス性能一覧!$A$2:$M$6097,13,0),"")</f>
        <v/>
      </c>
    </row>
    <row r="5868" spans="2:14" x14ac:dyDescent="0.4">
      <c r="B5868" s="68" t="str">
        <f>IF($D$2="","",IF($E$2=0.65,IFERROR(IF(INDEX(APガラス性能一覧!A:A,MATCH(ROW(B5862),APガラス性能一覧!$O:$O,0))="","",INDEX(APガラス性能一覧!A:A,MATCH(ROW(B5862),APガラス性能一覧!$O:$O,0))),""),IFERROR(IF(INDEX(APガラス性能一覧!A:A,MATCH(ROW(B5862),APガラス性能一覧!$N:$N,0))="","",INDEX(APガラス性能一覧!A:A,MATCH(ROW(B5862),APガラス性能一覧!$N:$N,0))),"")))</f>
        <v/>
      </c>
      <c r="C5868" s="68" t="str">
        <f>IFERROR(VLOOKUP($B5868,APガラス性能一覧!$A$2:$M$6097,2,0),"")</f>
        <v/>
      </c>
      <c r="D5868" s="68" t="str">
        <f>IFERROR(VLOOKUP($B5868,APガラス性能一覧!$A$2:$M$6097,3,0),"")</f>
        <v/>
      </c>
      <c r="E5868" s="68" t="str">
        <f>IFERROR(VLOOKUP($B5868,APガラス性能一覧!$A$2:$M$6097,4,0),"")</f>
        <v/>
      </c>
      <c r="F5868" s="68" t="str">
        <f>IFERROR(VLOOKUP($B5868,APガラス性能一覧!$A$2:$M$6097,5,0),"")</f>
        <v/>
      </c>
      <c r="G5868" s="68" t="str">
        <f>IFERROR(VLOOKUP($B5868,APガラス性能一覧!$A$2:$M$6097,6,0),"")</f>
        <v/>
      </c>
      <c r="H5868" s="68" t="str">
        <f>IFERROR(VLOOKUP($B5868,APガラス性能一覧!$A$2:$M$6097,7,0),"")</f>
        <v/>
      </c>
      <c r="I5868" s="68" t="str">
        <f>IFERROR(VLOOKUP($B5868,APガラス性能一覧!$A$2:$M$6097,8,0),"")</f>
        <v/>
      </c>
      <c r="J5868" s="68" t="str">
        <f>IFERROR(VLOOKUP($B5868,APガラス性能一覧!$A$2:$M$6097,9,0),"")</f>
        <v/>
      </c>
      <c r="K5868" s="68" t="str">
        <f>IFERROR(VLOOKUP($B5868,APガラス性能一覧!$A$2:$M$6097,10,0),"")</f>
        <v/>
      </c>
      <c r="L5868" s="68" t="str">
        <f>IFERROR(VLOOKUP($B5868,APガラス性能一覧!$A$2:$M$6097,11,0),"")</f>
        <v/>
      </c>
      <c r="M5868" s="68" t="str">
        <f>IFERROR(VLOOKUP($B5868,APガラス性能一覧!$A$2:$M$6097,12,0),"")</f>
        <v/>
      </c>
      <c r="N5868" s="68" t="str">
        <f>IFERROR(VLOOKUP($B5868,APガラス性能一覧!$A$2:$M$6097,13,0),"")</f>
        <v/>
      </c>
    </row>
    <row r="5869" spans="2:14" x14ac:dyDescent="0.4">
      <c r="B5869" s="68" t="str">
        <f>IF($D$2="","",IF($E$2=0.65,IFERROR(IF(INDEX(APガラス性能一覧!A:A,MATCH(ROW(B5863),APガラス性能一覧!$O:$O,0))="","",INDEX(APガラス性能一覧!A:A,MATCH(ROW(B5863),APガラス性能一覧!$O:$O,0))),""),IFERROR(IF(INDEX(APガラス性能一覧!A:A,MATCH(ROW(B5863),APガラス性能一覧!$N:$N,0))="","",INDEX(APガラス性能一覧!A:A,MATCH(ROW(B5863),APガラス性能一覧!$N:$N,0))),"")))</f>
        <v/>
      </c>
      <c r="C5869" s="68" t="str">
        <f>IFERROR(VLOOKUP($B5869,APガラス性能一覧!$A$2:$M$6097,2,0),"")</f>
        <v/>
      </c>
      <c r="D5869" s="68" t="str">
        <f>IFERROR(VLOOKUP($B5869,APガラス性能一覧!$A$2:$M$6097,3,0),"")</f>
        <v/>
      </c>
      <c r="E5869" s="68" t="str">
        <f>IFERROR(VLOOKUP($B5869,APガラス性能一覧!$A$2:$M$6097,4,0),"")</f>
        <v/>
      </c>
      <c r="F5869" s="68" t="str">
        <f>IFERROR(VLOOKUP($B5869,APガラス性能一覧!$A$2:$M$6097,5,0),"")</f>
        <v/>
      </c>
      <c r="G5869" s="68" t="str">
        <f>IFERROR(VLOOKUP($B5869,APガラス性能一覧!$A$2:$M$6097,6,0),"")</f>
        <v/>
      </c>
      <c r="H5869" s="68" t="str">
        <f>IFERROR(VLOOKUP($B5869,APガラス性能一覧!$A$2:$M$6097,7,0),"")</f>
        <v/>
      </c>
      <c r="I5869" s="68" t="str">
        <f>IFERROR(VLOOKUP($B5869,APガラス性能一覧!$A$2:$M$6097,8,0),"")</f>
        <v/>
      </c>
      <c r="J5869" s="68" t="str">
        <f>IFERROR(VLOOKUP($B5869,APガラス性能一覧!$A$2:$M$6097,9,0),"")</f>
        <v/>
      </c>
      <c r="K5869" s="68" t="str">
        <f>IFERROR(VLOOKUP($B5869,APガラス性能一覧!$A$2:$M$6097,10,0),"")</f>
        <v/>
      </c>
      <c r="L5869" s="68" t="str">
        <f>IFERROR(VLOOKUP($B5869,APガラス性能一覧!$A$2:$M$6097,11,0),"")</f>
        <v/>
      </c>
      <c r="M5869" s="68" t="str">
        <f>IFERROR(VLOOKUP($B5869,APガラス性能一覧!$A$2:$M$6097,12,0),"")</f>
        <v/>
      </c>
      <c r="N5869" s="68" t="str">
        <f>IFERROR(VLOOKUP($B5869,APガラス性能一覧!$A$2:$M$6097,13,0),"")</f>
        <v/>
      </c>
    </row>
    <row r="5870" spans="2:14" x14ac:dyDescent="0.4">
      <c r="B5870" s="68" t="str">
        <f>IF($D$2="","",IF($E$2=0.65,IFERROR(IF(INDEX(APガラス性能一覧!A:A,MATCH(ROW(B5864),APガラス性能一覧!$O:$O,0))="","",INDEX(APガラス性能一覧!A:A,MATCH(ROW(B5864),APガラス性能一覧!$O:$O,0))),""),IFERROR(IF(INDEX(APガラス性能一覧!A:A,MATCH(ROW(B5864),APガラス性能一覧!$N:$N,0))="","",INDEX(APガラス性能一覧!A:A,MATCH(ROW(B5864),APガラス性能一覧!$N:$N,0))),"")))</f>
        <v/>
      </c>
      <c r="C5870" s="68" t="str">
        <f>IFERROR(VLOOKUP($B5870,APガラス性能一覧!$A$2:$M$6097,2,0),"")</f>
        <v/>
      </c>
      <c r="D5870" s="68" t="str">
        <f>IFERROR(VLOOKUP($B5870,APガラス性能一覧!$A$2:$M$6097,3,0),"")</f>
        <v/>
      </c>
      <c r="E5870" s="68" t="str">
        <f>IFERROR(VLOOKUP($B5870,APガラス性能一覧!$A$2:$M$6097,4,0),"")</f>
        <v/>
      </c>
      <c r="F5870" s="68" t="str">
        <f>IFERROR(VLOOKUP($B5870,APガラス性能一覧!$A$2:$M$6097,5,0),"")</f>
        <v/>
      </c>
      <c r="G5870" s="68" t="str">
        <f>IFERROR(VLOOKUP($B5870,APガラス性能一覧!$A$2:$M$6097,6,0),"")</f>
        <v/>
      </c>
      <c r="H5870" s="68" t="str">
        <f>IFERROR(VLOOKUP($B5870,APガラス性能一覧!$A$2:$M$6097,7,0),"")</f>
        <v/>
      </c>
      <c r="I5870" s="68" t="str">
        <f>IFERROR(VLOOKUP($B5870,APガラス性能一覧!$A$2:$M$6097,8,0),"")</f>
        <v/>
      </c>
      <c r="J5870" s="68" t="str">
        <f>IFERROR(VLOOKUP($B5870,APガラス性能一覧!$A$2:$M$6097,9,0),"")</f>
        <v/>
      </c>
      <c r="K5870" s="68" t="str">
        <f>IFERROR(VLOOKUP($B5870,APガラス性能一覧!$A$2:$M$6097,10,0),"")</f>
        <v/>
      </c>
      <c r="L5870" s="68" t="str">
        <f>IFERROR(VLOOKUP($B5870,APガラス性能一覧!$A$2:$M$6097,11,0),"")</f>
        <v/>
      </c>
      <c r="M5870" s="68" t="str">
        <f>IFERROR(VLOOKUP($B5870,APガラス性能一覧!$A$2:$M$6097,12,0),"")</f>
        <v/>
      </c>
      <c r="N5870" s="68" t="str">
        <f>IFERROR(VLOOKUP($B5870,APガラス性能一覧!$A$2:$M$6097,13,0),"")</f>
        <v/>
      </c>
    </row>
    <row r="5871" spans="2:14" x14ac:dyDescent="0.4">
      <c r="B5871" s="68" t="str">
        <f>IF($D$2="","",IF($E$2=0.65,IFERROR(IF(INDEX(APガラス性能一覧!A:A,MATCH(ROW(B5865),APガラス性能一覧!$O:$O,0))="","",INDEX(APガラス性能一覧!A:A,MATCH(ROW(B5865),APガラス性能一覧!$O:$O,0))),""),IFERROR(IF(INDEX(APガラス性能一覧!A:A,MATCH(ROW(B5865),APガラス性能一覧!$N:$N,0))="","",INDEX(APガラス性能一覧!A:A,MATCH(ROW(B5865),APガラス性能一覧!$N:$N,0))),"")))</f>
        <v/>
      </c>
      <c r="C5871" s="68" t="str">
        <f>IFERROR(VLOOKUP($B5871,APガラス性能一覧!$A$2:$M$6097,2,0),"")</f>
        <v/>
      </c>
      <c r="D5871" s="68" t="str">
        <f>IFERROR(VLOOKUP($B5871,APガラス性能一覧!$A$2:$M$6097,3,0),"")</f>
        <v/>
      </c>
      <c r="E5871" s="68" t="str">
        <f>IFERROR(VLOOKUP($B5871,APガラス性能一覧!$A$2:$M$6097,4,0),"")</f>
        <v/>
      </c>
      <c r="F5871" s="68" t="str">
        <f>IFERROR(VLOOKUP($B5871,APガラス性能一覧!$A$2:$M$6097,5,0),"")</f>
        <v/>
      </c>
      <c r="G5871" s="68" t="str">
        <f>IFERROR(VLOOKUP($B5871,APガラス性能一覧!$A$2:$M$6097,6,0),"")</f>
        <v/>
      </c>
      <c r="H5871" s="68" t="str">
        <f>IFERROR(VLOOKUP($B5871,APガラス性能一覧!$A$2:$M$6097,7,0),"")</f>
        <v/>
      </c>
      <c r="I5871" s="68" t="str">
        <f>IFERROR(VLOOKUP($B5871,APガラス性能一覧!$A$2:$M$6097,8,0),"")</f>
        <v/>
      </c>
      <c r="J5871" s="68" t="str">
        <f>IFERROR(VLOOKUP($B5871,APガラス性能一覧!$A$2:$M$6097,9,0),"")</f>
        <v/>
      </c>
      <c r="K5871" s="68" t="str">
        <f>IFERROR(VLOOKUP($B5871,APガラス性能一覧!$A$2:$M$6097,10,0),"")</f>
        <v/>
      </c>
      <c r="L5871" s="68" t="str">
        <f>IFERROR(VLOOKUP($B5871,APガラス性能一覧!$A$2:$M$6097,11,0),"")</f>
        <v/>
      </c>
      <c r="M5871" s="68" t="str">
        <f>IFERROR(VLOOKUP($B5871,APガラス性能一覧!$A$2:$M$6097,12,0),"")</f>
        <v/>
      </c>
      <c r="N5871" s="68" t="str">
        <f>IFERROR(VLOOKUP($B5871,APガラス性能一覧!$A$2:$M$6097,13,0),"")</f>
        <v/>
      </c>
    </row>
    <row r="5872" spans="2:14" x14ac:dyDescent="0.4">
      <c r="B5872" s="68" t="str">
        <f>IF($D$2="","",IF($E$2=0.65,IFERROR(IF(INDEX(APガラス性能一覧!A:A,MATCH(ROW(B5866),APガラス性能一覧!$O:$O,0))="","",INDEX(APガラス性能一覧!A:A,MATCH(ROW(B5866),APガラス性能一覧!$O:$O,0))),""),IFERROR(IF(INDEX(APガラス性能一覧!A:A,MATCH(ROW(B5866),APガラス性能一覧!$N:$N,0))="","",INDEX(APガラス性能一覧!A:A,MATCH(ROW(B5866),APガラス性能一覧!$N:$N,0))),"")))</f>
        <v/>
      </c>
      <c r="C5872" s="68" t="str">
        <f>IFERROR(VLOOKUP($B5872,APガラス性能一覧!$A$2:$M$6097,2,0),"")</f>
        <v/>
      </c>
      <c r="D5872" s="68" t="str">
        <f>IFERROR(VLOOKUP($B5872,APガラス性能一覧!$A$2:$M$6097,3,0),"")</f>
        <v/>
      </c>
      <c r="E5872" s="68" t="str">
        <f>IFERROR(VLOOKUP($B5872,APガラス性能一覧!$A$2:$M$6097,4,0),"")</f>
        <v/>
      </c>
      <c r="F5872" s="68" t="str">
        <f>IFERROR(VLOOKUP($B5872,APガラス性能一覧!$A$2:$M$6097,5,0),"")</f>
        <v/>
      </c>
      <c r="G5872" s="68" t="str">
        <f>IFERROR(VLOOKUP($B5872,APガラス性能一覧!$A$2:$M$6097,6,0),"")</f>
        <v/>
      </c>
      <c r="H5872" s="68" t="str">
        <f>IFERROR(VLOOKUP($B5872,APガラス性能一覧!$A$2:$M$6097,7,0),"")</f>
        <v/>
      </c>
      <c r="I5872" s="68" t="str">
        <f>IFERROR(VLOOKUP($B5872,APガラス性能一覧!$A$2:$M$6097,8,0),"")</f>
        <v/>
      </c>
      <c r="J5872" s="68" t="str">
        <f>IFERROR(VLOOKUP($B5872,APガラス性能一覧!$A$2:$M$6097,9,0),"")</f>
        <v/>
      </c>
      <c r="K5872" s="68" t="str">
        <f>IFERROR(VLOOKUP($B5872,APガラス性能一覧!$A$2:$M$6097,10,0),"")</f>
        <v/>
      </c>
      <c r="L5872" s="68" t="str">
        <f>IFERROR(VLOOKUP($B5872,APガラス性能一覧!$A$2:$M$6097,11,0),"")</f>
        <v/>
      </c>
      <c r="M5872" s="68" t="str">
        <f>IFERROR(VLOOKUP($B5872,APガラス性能一覧!$A$2:$M$6097,12,0),"")</f>
        <v/>
      </c>
      <c r="N5872" s="68" t="str">
        <f>IFERROR(VLOOKUP($B5872,APガラス性能一覧!$A$2:$M$6097,13,0),"")</f>
        <v/>
      </c>
    </row>
    <row r="5873" spans="2:14" x14ac:dyDescent="0.4">
      <c r="B5873" s="68" t="str">
        <f>IF($D$2="","",IF($E$2=0.65,IFERROR(IF(INDEX(APガラス性能一覧!A:A,MATCH(ROW(B5867),APガラス性能一覧!$O:$O,0))="","",INDEX(APガラス性能一覧!A:A,MATCH(ROW(B5867),APガラス性能一覧!$O:$O,0))),""),IFERROR(IF(INDEX(APガラス性能一覧!A:A,MATCH(ROW(B5867),APガラス性能一覧!$N:$N,0))="","",INDEX(APガラス性能一覧!A:A,MATCH(ROW(B5867),APガラス性能一覧!$N:$N,0))),"")))</f>
        <v/>
      </c>
      <c r="C5873" s="68" t="str">
        <f>IFERROR(VLOOKUP($B5873,APガラス性能一覧!$A$2:$M$6097,2,0),"")</f>
        <v/>
      </c>
      <c r="D5873" s="68" t="str">
        <f>IFERROR(VLOOKUP($B5873,APガラス性能一覧!$A$2:$M$6097,3,0),"")</f>
        <v/>
      </c>
      <c r="E5873" s="68" t="str">
        <f>IFERROR(VLOOKUP($B5873,APガラス性能一覧!$A$2:$M$6097,4,0),"")</f>
        <v/>
      </c>
      <c r="F5873" s="68" t="str">
        <f>IFERROR(VLOOKUP($B5873,APガラス性能一覧!$A$2:$M$6097,5,0),"")</f>
        <v/>
      </c>
      <c r="G5873" s="68" t="str">
        <f>IFERROR(VLOOKUP($B5873,APガラス性能一覧!$A$2:$M$6097,6,0),"")</f>
        <v/>
      </c>
      <c r="H5873" s="68" t="str">
        <f>IFERROR(VLOOKUP($B5873,APガラス性能一覧!$A$2:$M$6097,7,0),"")</f>
        <v/>
      </c>
      <c r="I5873" s="68" t="str">
        <f>IFERROR(VLOOKUP($B5873,APガラス性能一覧!$A$2:$M$6097,8,0),"")</f>
        <v/>
      </c>
      <c r="J5873" s="68" t="str">
        <f>IFERROR(VLOOKUP($B5873,APガラス性能一覧!$A$2:$M$6097,9,0),"")</f>
        <v/>
      </c>
      <c r="K5873" s="68" t="str">
        <f>IFERROR(VLOOKUP($B5873,APガラス性能一覧!$A$2:$M$6097,10,0),"")</f>
        <v/>
      </c>
      <c r="L5873" s="68" t="str">
        <f>IFERROR(VLOOKUP($B5873,APガラス性能一覧!$A$2:$M$6097,11,0),"")</f>
        <v/>
      </c>
      <c r="M5873" s="68" t="str">
        <f>IFERROR(VLOOKUP($B5873,APガラス性能一覧!$A$2:$M$6097,12,0),"")</f>
        <v/>
      </c>
      <c r="N5873" s="68" t="str">
        <f>IFERROR(VLOOKUP($B5873,APガラス性能一覧!$A$2:$M$6097,13,0),"")</f>
        <v/>
      </c>
    </row>
    <row r="5874" spans="2:14" x14ac:dyDescent="0.4">
      <c r="B5874" s="68" t="str">
        <f>IF($D$2="","",IF($E$2=0.65,IFERROR(IF(INDEX(APガラス性能一覧!A:A,MATCH(ROW(B5868),APガラス性能一覧!$O:$O,0))="","",INDEX(APガラス性能一覧!A:A,MATCH(ROW(B5868),APガラス性能一覧!$O:$O,0))),""),IFERROR(IF(INDEX(APガラス性能一覧!A:A,MATCH(ROW(B5868),APガラス性能一覧!$N:$N,0))="","",INDEX(APガラス性能一覧!A:A,MATCH(ROW(B5868),APガラス性能一覧!$N:$N,0))),"")))</f>
        <v/>
      </c>
      <c r="C5874" s="68" t="str">
        <f>IFERROR(VLOOKUP($B5874,APガラス性能一覧!$A$2:$M$6097,2,0),"")</f>
        <v/>
      </c>
      <c r="D5874" s="68" t="str">
        <f>IFERROR(VLOOKUP($B5874,APガラス性能一覧!$A$2:$M$6097,3,0),"")</f>
        <v/>
      </c>
      <c r="E5874" s="68" t="str">
        <f>IFERROR(VLOOKUP($B5874,APガラス性能一覧!$A$2:$M$6097,4,0),"")</f>
        <v/>
      </c>
      <c r="F5874" s="68" t="str">
        <f>IFERROR(VLOOKUP($B5874,APガラス性能一覧!$A$2:$M$6097,5,0),"")</f>
        <v/>
      </c>
      <c r="G5874" s="68" t="str">
        <f>IFERROR(VLOOKUP($B5874,APガラス性能一覧!$A$2:$M$6097,6,0),"")</f>
        <v/>
      </c>
      <c r="H5874" s="68" t="str">
        <f>IFERROR(VLOOKUP($B5874,APガラス性能一覧!$A$2:$M$6097,7,0),"")</f>
        <v/>
      </c>
      <c r="I5874" s="68" t="str">
        <f>IFERROR(VLOOKUP($B5874,APガラス性能一覧!$A$2:$M$6097,8,0),"")</f>
        <v/>
      </c>
      <c r="J5874" s="68" t="str">
        <f>IFERROR(VLOOKUP($B5874,APガラス性能一覧!$A$2:$M$6097,9,0),"")</f>
        <v/>
      </c>
      <c r="K5874" s="68" t="str">
        <f>IFERROR(VLOOKUP($B5874,APガラス性能一覧!$A$2:$M$6097,10,0),"")</f>
        <v/>
      </c>
      <c r="L5874" s="68" t="str">
        <f>IFERROR(VLOOKUP($B5874,APガラス性能一覧!$A$2:$M$6097,11,0),"")</f>
        <v/>
      </c>
      <c r="M5874" s="68" t="str">
        <f>IFERROR(VLOOKUP($B5874,APガラス性能一覧!$A$2:$M$6097,12,0),"")</f>
        <v/>
      </c>
      <c r="N5874" s="68" t="str">
        <f>IFERROR(VLOOKUP($B5874,APガラス性能一覧!$A$2:$M$6097,13,0),"")</f>
        <v/>
      </c>
    </row>
    <row r="5875" spans="2:14" x14ac:dyDescent="0.4">
      <c r="B5875" s="68" t="str">
        <f>IF($D$2="","",IF($E$2=0.65,IFERROR(IF(INDEX(APガラス性能一覧!A:A,MATCH(ROW(B5869),APガラス性能一覧!$O:$O,0))="","",INDEX(APガラス性能一覧!A:A,MATCH(ROW(B5869),APガラス性能一覧!$O:$O,0))),""),IFERROR(IF(INDEX(APガラス性能一覧!A:A,MATCH(ROW(B5869),APガラス性能一覧!$N:$N,0))="","",INDEX(APガラス性能一覧!A:A,MATCH(ROW(B5869),APガラス性能一覧!$N:$N,0))),"")))</f>
        <v/>
      </c>
      <c r="C5875" s="68" t="str">
        <f>IFERROR(VLOOKUP($B5875,APガラス性能一覧!$A$2:$M$6097,2,0),"")</f>
        <v/>
      </c>
      <c r="D5875" s="68" t="str">
        <f>IFERROR(VLOOKUP($B5875,APガラス性能一覧!$A$2:$M$6097,3,0),"")</f>
        <v/>
      </c>
      <c r="E5875" s="68" t="str">
        <f>IFERROR(VLOOKUP($B5875,APガラス性能一覧!$A$2:$M$6097,4,0),"")</f>
        <v/>
      </c>
      <c r="F5875" s="68" t="str">
        <f>IFERROR(VLOOKUP($B5875,APガラス性能一覧!$A$2:$M$6097,5,0),"")</f>
        <v/>
      </c>
      <c r="G5875" s="68" t="str">
        <f>IFERROR(VLOOKUP($B5875,APガラス性能一覧!$A$2:$M$6097,6,0),"")</f>
        <v/>
      </c>
      <c r="H5875" s="68" t="str">
        <f>IFERROR(VLOOKUP($B5875,APガラス性能一覧!$A$2:$M$6097,7,0),"")</f>
        <v/>
      </c>
      <c r="I5875" s="68" t="str">
        <f>IFERROR(VLOOKUP($B5875,APガラス性能一覧!$A$2:$M$6097,8,0),"")</f>
        <v/>
      </c>
      <c r="J5875" s="68" t="str">
        <f>IFERROR(VLOOKUP($B5875,APガラス性能一覧!$A$2:$M$6097,9,0),"")</f>
        <v/>
      </c>
      <c r="K5875" s="68" t="str">
        <f>IFERROR(VLOOKUP($B5875,APガラス性能一覧!$A$2:$M$6097,10,0),"")</f>
        <v/>
      </c>
      <c r="L5875" s="68" t="str">
        <f>IFERROR(VLOOKUP($B5875,APガラス性能一覧!$A$2:$M$6097,11,0),"")</f>
        <v/>
      </c>
      <c r="M5875" s="68" t="str">
        <f>IFERROR(VLOOKUP($B5875,APガラス性能一覧!$A$2:$M$6097,12,0),"")</f>
        <v/>
      </c>
      <c r="N5875" s="68" t="str">
        <f>IFERROR(VLOOKUP($B5875,APガラス性能一覧!$A$2:$M$6097,13,0),"")</f>
        <v/>
      </c>
    </row>
    <row r="5876" spans="2:14" x14ac:dyDescent="0.4">
      <c r="B5876" s="68" t="str">
        <f>IF($D$2="","",IF($E$2=0.65,IFERROR(IF(INDEX(APガラス性能一覧!A:A,MATCH(ROW(B5870),APガラス性能一覧!$O:$O,0))="","",INDEX(APガラス性能一覧!A:A,MATCH(ROW(B5870),APガラス性能一覧!$O:$O,0))),""),IFERROR(IF(INDEX(APガラス性能一覧!A:A,MATCH(ROW(B5870),APガラス性能一覧!$N:$N,0))="","",INDEX(APガラス性能一覧!A:A,MATCH(ROW(B5870),APガラス性能一覧!$N:$N,0))),"")))</f>
        <v/>
      </c>
      <c r="C5876" s="68" t="str">
        <f>IFERROR(VLOOKUP($B5876,APガラス性能一覧!$A$2:$M$6097,2,0),"")</f>
        <v/>
      </c>
      <c r="D5876" s="68" t="str">
        <f>IFERROR(VLOOKUP($B5876,APガラス性能一覧!$A$2:$M$6097,3,0),"")</f>
        <v/>
      </c>
      <c r="E5876" s="68" t="str">
        <f>IFERROR(VLOOKUP($B5876,APガラス性能一覧!$A$2:$M$6097,4,0),"")</f>
        <v/>
      </c>
      <c r="F5876" s="68" t="str">
        <f>IFERROR(VLOOKUP($B5876,APガラス性能一覧!$A$2:$M$6097,5,0),"")</f>
        <v/>
      </c>
      <c r="G5876" s="68" t="str">
        <f>IFERROR(VLOOKUP($B5876,APガラス性能一覧!$A$2:$M$6097,6,0),"")</f>
        <v/>
      </c>
      <c r="H5876" s="68" t="str">
        <f>IFERROR(VLOOKUP($B5876,APガラス性能一覧!$A$2:$M$6097,7,0),"")</f>
        <v/>
      </c>
      <c r="I5876" s="68" t="str">
        <f>IFERROR(VLOOKUP($B5876,APガラス性能一覧!$A$2:$M$6097,8,0),"")</f>
        <v/>
      </c>
      <c r="J5876" s="68" t="str">
        <f>IFERROR(VLOOKUP($B5876,APガラス性能一覧!$A$2:$M$6097,9,0),"")</f>
        <v/>
      </c>
      <c r="K5876" s="68" t="str">
        <f>IFERROR(VLOOKUP($B5876,APガラス性能一覧!$A$2:$M$6097,10,0),"")</f>
        <v/>
      </c>
      <c r="L5876" s="68" t="str">
        <f>IFERROR(VLOOKUP($B5876,APガラス性能一覧!$A$2:$M$6097,11,0),"")</f>
        <v/>
      </c>
      <c r="M5876" s="68" t="str">
        <f>IFERROR(VLOOKUP($B5876,APガラス性能一覧!$A$2:$M$6097,12,0),"")</f>
        <v/>
      </c>
      <c r="N5876" s="68" t="str">
        <f>IFERROR(VLOOKUP($B5876,APガラス性能一覧!$A$2:$M$6097,13,0),"")</f>
        <v/>
      </c>
    </row>
    <row r="5877" spans="2:14" x14ac:dyDescent="0.4">
      <c r="B5877" s="68" t="str">
        <f>IF($D$2="","",IF($E$2=0.65,IFERROR(IF(INDEX(APガラス性能一覧!A:A,MATCH(ROW(B5871),APガラス性能一覧!$O:$O,0))="","",INDEX(APガラス性能一覧!A:A,MATCH(ROW(B5871),APガラス性能一覧!$O:$O,0))),""),IFERROR(IF(INDEX(APガラス性能一覧!A:A,MATCH(ROW(B5871),APガラス性能一覧!$N:$N,0))="","",INDEX(APガラス性能一覧!A:A,MATCH(ROW(B5871),APガラス性能一覧!$N:$N,0))),"")))</f>
        <v/>
      </c>
      <c r="C5877" s="68" t="str">
        <f>IFERROR(VLOOKUP($B5877,APガラス性能一覧!$A$2:$M$6097,2,0),"")</f>
        <v/>
      </c>
      <c r="D5877" s="68" t="str">
        <f>IFERROR(VLOOKUP($B5877,APガラス性能一覧!$A$2:$M$6097,3,0),"")</f>
        <v/>
      </c>
      <c r="E5877" s="68" t="str">
        <f>IFERROR(VLOOKUP($B5877,APガラス性能一覧!$A$2:$M$6097,4,0),"")</f>
        <v/>
      </c>
      <c r="F5877" s="68" t="str">
        <f>IFERROR(VLOOKUP($B5877,APガラス性能一覧!$A$2:$M$6097,5,0),"")</f>
        <v/>
      </c>
      <c r="G5877" s="68" t="str">
        <f>IFERROR(VLOOKUP($B5877,APガラス性能一覧!$A$2:$M$6097,6,0),"")</f>
        <v/>
      </c>
      <c r="H5877" s="68" t="str">
        <f>IFERROR(VLOOKUP($B5877,APガラス性能一覧!$A$2:$M$6097,7,0),"")</f>
        <v/>
      </c>
      <c r="I5877" s="68" t="str">
        <f>IFERROR(VLOOKUP($B5877,APガラス性能一覧!$A$2:$M$6097,8,0),"")</f>
        <v/>
      </c>
      <c r="J5877" s="68" t="str">
        <f>IFERROR(VLOOKUP($B5877,APガラス性能一覧!$A$2:$M$6097,9,0),"")</f>
        <v/>
      </c>
      <c r="K5877" s="68" t="str">
        <f>IFERROR(VLOOKUP($B5877,APガラス性能一覧!$A$2:$M$6097,10,0),"")</f>
        <v/>
      </c>
      <c r="L5877" s="68" t="str">
        <f>IFERROR(VLOOKUP($B5877,APガラス性能一覧!$A$2:$M$6097,11,0),"")</f>
        <v/>
      </c>
      <c r="M5877" s="68" t="str">
        <f>IFERROR(VLOOKUP($B5877,APガラス性能一覧!$A$2:$M$6097,12,0),"")</f>
        <v/>
      </c>
      <c r="N5877" s="68" t="str">
        <f>IFERROR(VLOOKUP($B5877,APガラス性能一覧!$A$2:$M$6097,13,0),"")</f>
        <v/>
      </c>
    </row>
    <row r="5878" spans="2:14" x14ac:dyDescent="0.4">
      <c r="B5878" s="68" t="str">
        <f>IF($D$2="","",IF($E$2=0.65,IFERROR(IF(INDEX(APガラス性能一覧!A:A,MATCH(ROW(B5872),APガラス性能一覧!$O:$O,0))="","",INDEX(APガラス性能一覧!A:A,MATCH(ROW(B5872),APガラス性能一覧!$O:$O,0))),""),IFERROR(IF(INDEX(APガラス性能一覧!A:A,MATCH(ROW(B5872),APガラス性能一覧!$N:$N,0))="","",INDEX(APガラス性能一覧!A:A,MATCH(ROW(B5872),APガラス性能一覧!$N:$N,0))),"")))</f>
        <v/>
      </c>
      <c r="C5878" s="68" t="str">
        <f>IFERROR(VLOOKUP($B5878,APガラス性能一覧!$A$2:$M$6097,2,0),"")</f>
        <v/>
      </c>
      <c r="D5878" s="68" t="str">
        <f>IFERROR(VLOOKUP($B5878,APガラス性能一覧!$A$2:$M$6097,3,0),"")</f>
        <v/>
      </c>
      <c r="E5878" s="68" t="str">
        <f>IFERROR(VLOOKUP($B5878,APガラス性能一覧!$A$2:$M$6097,4,0),"")</f>
        <v/>
      </c>
      <c r="F5878" s="68" t="str">
        <f>IFERROR(VLOOKUP($B5878,APガラス性能一覧!$A$2:$M$6097,5,0),"")</f>
        <v/>
      </c>
      <c r="G5878" s="68" t="str">
        <f>IFERROR(VLOOKUP($B5878,APガラス性能一覧!$A$2:$M$6097,6,0),"")</f>
        <v/>
      </c>
      <c r="H5878" s="68" t="str">
        <f>IFERROR(VLOOKUP($B5878,APガラス性能一覧!$A$2:$M$6097,7,0),"")</f>
        <v/>
      </c>
      <c r="I5878" s="68" t="str">
        <f>IFERROR(VLOOKUP($B5878,APガラス性能一覧!$A$2:$M$6097,8,0),"")</f>
        <v/>
      </c>
      <c r="J5878" s="68" t="str">
        <f>IFERROR(VLOOKUP($B5878,APガラス性能一覧!$A$2:$M$6097,9,0),"")</f>
        <v/>
      </c>
      <c r="K5878" s="68" t="str">
        <f>IFERROR(VLOOKUP($B5878,APガラス性能一覧!$A$2:$M$6097,10,0),"")</f>
        <v/>
      </c>
      <c r="L5878" s="68" t="str">
        <f>IFERROR(VLOOKUP($B5878,APガラス性能一覧!$A$2:$M$6097,11,0),"")</f>
        <v/>
      </c>
      <c r="M5878" s="68" t="str">
        <f>IFERROR(VLOOKUP($B5878,APガラス性能一覧!$A$2:$M$6097,12,0),"")</f>
        <v/>
      </c>
      <c r="N5878" s="68" t="str">
        <f>IFERROR(VLOOKUP($B5878,APガラス性能一覧!$A$2:$M$6097,13,0),"")</f>
        <v/>
      </c>
    </row>
    <row r="5879" spans="2:14" x14ac:dyDescent="0.4">
      <c r="B5879" s="68" t="str">
        <f>IF($D$2="","",IF($E$2=0.65,IFERROR(IF(INDEX(APガラス性能一覧!A:A,MATCH(ROW(B5873),APガラス性能一覧!$O:$O,0))="","",INDEX(APガラス性能一覧!A:A,MATCH(ROW(B5873),APガラス性能一覧!$O:$O,0))),""),IFERROR(IF(INDEX(APガラス性能一覧!A:A,MATCH(ROW(B5873),APガラス性能一覧!$N:$N,0))="","",INDEX(APガラス性能一覧!A:A,MATCH(ROW(B5873),APガラス性能一覧!$N:$N,0))),"")))</f>
        <v/>
      </c>
      <c r="C5879" s="68" t="str">
        <f>IFERROR(VLOOKUP($B5879,APガラス性能一覧!$A$2:$M$6097,2,0),"")</f>
        <v/>
      </c>
      <c r="D5879" s="68" t="str">
        <f>IFERROR(VLOOKUP($B5879,APガラス性能一覧!$A$2:$M$6097,3,0),"")</f>
        <v/>
      </c>
      <c r="E5879" s="68" t="str">
        <f>IFERROR(VLOOKUP($B5879,APガラス性能一覧!$A$2:$M$6097,4,0),"")</f>
        <v/>
      </c>
      <c r="F5879" s="68" t="str">
        <f>IFERROR(VLOOKUP($B5879,APガラス性能一覧!$A$2:$M$6097,5,0),"")</f>
        <v/>
      </c>
      <c r="G5879" s="68" t="str">
        <f>IFERROR(VLOOKUP($B5879,APガラス性能一覧!$A$2:$M$6097,6,0),"")</f>
        <v/>
      </c>
      <c r="H5879" s="68" t="str">
        <f>IFERROR(VLOOKUP($B5879,APガラス性能一覧!$A$2:$M$6097,7,0),"")</f>
        <v/>
      </c>
      <c r="I5879" s="68" t="str">
        <f>IFERROR(VLOOKUP($B5879,APガラス性能一覧!$A$2:$M$6097,8,0),"")</f>
        <v/>
      </c>
      <c r="J5879" s="68" t="str">
        <f>IFERROR(VLOOKUP($B5879,APガラス性能一覧!$A$2:$M$6097,9,0),"")</f>
        <v/>
      </c>
      <c r="K5879" s="68" t="str">
        <f>IFERROR(VLOOKUP($B5879,APガラス性能一覧!$A$2:$M$6097,10,0),"")</f>
        <v/>
      </c>
      <c r="L5879" s="68" t="str">
        <f>IFERROR(VLOOKUP($B5879,APガラス性能一覧!$A$2:$M$6097,11,0),"")</f>
        <v/>
      </c>
      <c r="M5879" s="68" t="str">
        <f>IFERROR(VLOOKUP($B5879,APガラス性能一覧!$A$2:$M$6097,12,0),"")</f>
        <v/>
      </c>
      <c r="N5879" s="68" t="str">
        <f>IFERROR(VLOOKUP($B5879,APガラス性能一覧!$A$2:$M$6097,13,0),"")</f>
        <v/>
      </c>
    </row>
    <row r="5880" spans="2:14" x14ac:dyDescent="0.4">
      <c r="B5880" s="68" t="str">
        <f>IF($D$2="","",IF($E$2=0.65,IFERROR(IF(INDEX(APガラス性能一覧!A:A,MATCH(ROW(B5874),APガラス性能一覧!$O:$O,0))="","",INDEX(APガラス性能一覧!A:A,MATCH(ROW(B5874),APガラス性能一覧!$O:$O,0))),""),IFERROR(IF(INDEX(APガラス性能一覧!A:A,MATCH(ROW(B5874),APガラス性能一覧!$N:$N,0))="","",INDEX(APガラス性能一覧!A:A,MATCH(ROW(B5874),APガラス性能一覧!$N:$N,0))),"")))</f>
        <v/>
      </c>
      <c r="C5880" s="68" t="str">
        <f>IFERROR(VLOOKUP($B5880,APガラス性能一覧!$A$2:$M$6097,2,0),"")</f>
        <v/>
      </c>
      <c r="D5880" s="68" t="str">
        <f>IFERROR(VLOOKUP($B5880,APガラス性能一覧!$A$2:$M$6097,3,0),"")</f>
        <v/>
      </c>
      <c r="E5880" s="68" t="str">
        <f>IFERROR(VLOOKUP($B5880,APガラス性能一覧!$A$2:$M$6097,4,0),"")</f>
        <v/>
      </c>
      <c r="F5880" s="68" t="str">
        <f>IFERROR(VLOOKUP($B5880,APガラス性能一覧!$A$2:$M$6097,5,0),"")</f>
        <v/>
      </c>
      <c r="G5880" s="68" t="str">
        <f>IFERROR(VLOOKUP($B5880,APガラス性能一覧!$A$2:$M$6097,6,0),"")</f>
        <v/>
      </c>
      <c r="H5880" s="68" t="str">
        <f>IFERROR(VLOOKUP($B5880,APガラス性能一覧!$A$2:$M$6097,7,0),"")</f>
        <v/>
      </c>
      <c r="I5880" s="68" t="str">
        <f>IFERROR(VLOOKUP($B5880,APガラス性能一覧!$A$2:$M$6097,8,0),"")</f>
        <v/>
      </c>
      <c r="J5880" s="68" t="str">
        <f>IFERROR(VLOOKUP($B5880,APガラス性能一覧!$A$2:$M$6097,9,0),"")</f>
        <v/>
      </c>
      <c r="K5880" s="68" t="str">
        <f>IFERROR(VLOOKUP($B5880,APガラス性能一覧!$A$2:$M$6097,10,0),"")</f>
        <v/>
      </c>
      <c r="L5880" s="68" t="str">
        <f>IFERROR(VLOOKUP($B5880,APガラス性能一覧!$A$2:$M$6097,11,0),"")</f>
        <v/>
      </c>
      <c r="M5880" s="68" t="str">
        <f>IFERROR(VLOOKUP($B5880,APガラス性能一覧!$A$2:$M$6097,12,0),"")</f>
        <v/>
      </c>
      <c r="N5880" s="68" t="str">
        <f>IFERROR(VLOOKUP($B5880,APガラス性能一覧!$A$2:$M$6097,13,0),"")</f>
        <v/>
      </c>
    </row>
    <row r="5881" spans="2:14" x14ac:dyDescent="0.4">
      <c r="B5881" s="68" t="str">
        <f>IF($D$2="","",IF($E$2=0.65,IFERROR(IF(INDEX(APガラス性能一覧!A:A,MATCH(ROW(B5875),APガラス性能一覧!$O:$O,0))="","",INDEX(APガラス性能一覧!A:A,MATCH(ROW(B5875),APガラス性能一覧!$O:$O,0))),""),IFERROR(IF(INDEX(APガラス性能一覧!A:A,MATCH(ROW(B5875),APガラス性能一覧!$N:$N,0))="","",INDEX(APガラス性能一覧!A:A,MATCH(ROW(B5875),APガラス性能一覧!$N:$N,0))),"")))</f>
        <v/>
      </c>
      <c r="C5881" s="68" t="str">
        <f>IFERROR(VLOOKUP($B5881,APガラス性能一覧!$A$2:$M$6097,2,0),"")</f>
        <v/>
      </c>
      <c r="D5881" s="68" t="str">
        <f>IFERROR(VLOOKUP($B5881,APガラス性能一覧!$A$2:$M$6097,3,0),"")</f>
        <v/>
      </c>
      <c r="E5881" s="68" t="str">
        <f>IFERROR(VLOOKUP($B5881,APガラス性能一覧!$A$2:$M$6097,4,0),"")</f>
        <v/>
      </c>
      <c r="F5881" s="68" t="str">
        <f>IFERROR(VLOOKUP($B5881,APガラス性能一覧!$A$2:$M$6097,5,0),"")</f>
        <v/>
      </c>
      <c r="G5881" s="68" t="str">
        <f>IFERROR(VLOOKUP($B5881,APガラス性能一覧!$A$2:$M$6097,6,0),"")</f>
        <v/>
      </c>
      <c r="H5881" s="68" t="str">
        <f>IFERROR(VLOOKUP($B5881,APガラス性能一覧!$A$2:$M$6097,7,0),"")</f>
        <v/>
      </c>
      <c r="I5881" s="68" t="str">
        <f>IFERROR(VLOOKUP($B5881,APガラス性能一覧!$A$2:$M$6097,8,0),"")</f>
        <v/>
      </c>
      <c r="J5881" s="68" t="str">
        <f>IFERROR(VLOOKUP($B5881,APガラス性能一覧!$A$2:$M$6097,9,0),"")</f>
        <v/>
      </c>
      <c r="K5881" s="68" t="str">
        <f>IFERROR(VLOOKUP($B5881,APガラス性能一覧!$A$2:$M$6097,10,0),"")</f>
        <v/>
      </c>
      <c r="L5881" s="68" t="str">
        <f>IFERROR(VLOOKUP($B5881,APガラス性能一覧!$A$2:$M$6097,11,0),"")</f>
        <v/>
      </c>
      <c r="M5881" s="68" t="str">
        <f>IFERROR(VLOOKUP($B5881,APガラス性能一覧!$A$2:$M$6097,12,0),"")</f>
        <v/>
      </c>
      <c r="N5881" s="68" t="str">
        <f>IFERROR(VLOOKUP($B5881,APガラス性能一覧!$A$2:$M$6097,13,0),"")</f>
        <v/>
      </c>
    </row>
    <row r="5882" spans="2:14" x14ac:dyDescent="0.4">
      <c r="B5882" s="68" t="str">
        <f>IF($D$2="","",IF($E$2=0.65,IFERROR(IF(INDEX(APガラス性能一覧!A:A,MATCH(ROW(B5876),APガラス性能一覧!$O:$O,0))="","",INDEX(APガラス性能一覧!A:A,MATCH(ROW(B5876),APガラス性能一覧!$O:$O,0))),""),IFERROR(IF(INDEX(APガラス性能一覧!A:A,MATCH(ROW(B5876),APガラス性能一覧!$N:$N,0))="","",INDEX(APガラス性能一覧!A:A,MATCH(ROW(B5876),APガラス性能一覧!$N:$N,0))),"")))</f>
        <v/>
      </c>
      <c r="C5882" s="68" t="str">
        <f>IFERROR(VLOOKUP($B5882,APガラス性能一覧!$A$2:$M$6097,2,0),"")</f>
        <v/>
      </c>
      <c r="D5882" s="68" t="str">
        <f>IFERROR(VLOOKUP($B5882,APガラス性能一覧!$A$2:$M$6097,3,0),"")</f>
        <v/>
      </c>
      <c r="E5882" s="68" t="str">
        <f>IFERROR(VLOOKUP($B5882,APガラス性能一覧!$A$2:$M$6097,4,0),"")</f>
        <v/>
      </c>
      <c r="F5882" s="68" t="str">
        <f>IFERROR(VLOOKUP($B5882,APガラス性能一覧!$A$2:$M$6097,5,0),"")</f>
        <v/>
      </c>
      <c r="G5882" s="68" t="str">
        <f>IFERROR(VLOOKUP($B5882,APガラス性能一覧!$A$2:$M$6097,6,0),"")</f>
        <v/>
      </c>
      <c r="H5882" s="68" t="str">
        <f>IFERROR(VLOOKUP($B5882,APガラス性能一覧!$A$2:$M$6097,7,0),"")</f>
        <v/>
      </c>
      <c r="I5882" s="68" t="str">
        <f>IFERROR(VLOOKUP($B5882,APガラス性能一覧!$A$2:$M$6097,8,0),"")</f>
        <v/>
      </c>
      <c r="J5882" s="68" t="str">
        <f>IFERROR(VLOOKUP($B5882,APガラス性能一覧!$A$2:$M$6097,9,0),"")</f>
        <v/>
      </c>
      <c r="K5882" s="68" t="str">
        <f>IFERROR(VLOOKUP($B5882,APガラス性能一覧!$A$2:$M$6097,10,0),"")</f>
        <v/>
      </c>
      <c r="L5882" s="68" t="str">
        <f>IFERROR(VLOOKUP($B5882,APガラス性能一覧!$A$2:$M$6097,11,0),"")</f>
        <v/>
      </c>
      <c r="M5882" s="68" t="str">
        <f>IFERROR(VLOOKUP($B5882,APガラス性能一覧!$A$2:$M$6097,12,0),"")</f>
        <v/>
      </c>
      <c r="N5882" s="68" t="str">
        <f>IFERROR(VLOOKUP($B5882,APガラス性能一覧!$A$2:$M$6097,13,0),"")</f>
        <v/>
      </c>
    </row>
    <row r="5883" spans="2:14" x14ac:dyDescent="0.4">
      <c r="B5883" s="68" t="str">
        <f>IF($D$2="","",IF($E$2=0.65,IFERROR(IF(INDEX(APガラス性能一覧!A:A,MATCH(ROW(B5877),APガラス性能一覧!$O:$O,0))="","",INDEX(APガラス性能一覧!A:A,MATCH(ROW(B5877),APガラス性能一覧!$O:$O,0))),""),IFERROR(IF(INDEX(APガラス性能一覧!A:A,MATCH(ROW(B5877),APガラス性能一覧!$N:$N,0))="","",INDEX(APガラス性能一覧!A:A,MATCH(ROW(B5877),APガラス性能一覧!$N:$N,0))),"")))</f>
        <v/>
      </c>
      <c r="C5883" s="68" t="str">
        <f>IFERROR(VLOOKUP($B5883,APガラス性能一覧!$A$2:$M$6097,2,0),"")</f>
        <v/>
      </c>
      <c r="D5883" s="68" t="str">
        <f>IFERROR(VLOOKUP($B5883,APガラス性能一覧!$A$2:$M$6097,3,0),"")</f>
        <v/>
      </c>
      <c r="E5883" s="68" t="str">
        <f>IFERROR(VLOOKUP($B5883,APガラス性能一覧!$A$2:$M$6097,4,0),"")</f>
        <v/>
      </c>
      <c r="F5883" s="68" t="str">
        <f>IFERROR(VLOOKUP($B5883,APガラス性能一覧!$A$2:$M$6097,5,0),"")</f>
        <v/>
      </c>
      <c r="G5883" s="68" t="str">
        <f>IFERROR(VLOOKUP($B5883,APガラス性能一覧!$A$2:$M$6097,6,0),"")</f>
        <v/>
      </c>
      <c r="H5883" s="68" t="str">
        <f>IFERROR(VLOOKUP($B5883,APガラス性能一覧!$A$2:$M$6097,7,0),"")</f>
        <v/>
      </c>
      <c r="I5883" s="68" t="str">
        <f>IFERROR(VLOOKUP($B5883,APガラス性能一覧!$A$2:$M$6097,8,0),"")</f>
        <v/>
      </c>
      <c r="J5883" s="68" t="str">
        <f>IFERROR(VLOOKUP($B5883,APガラス性能一覧!$A$2:$M$6097,9,0),"")</f>
        <v/>
      </c>
      <c r="K5883" s="68" t="str">
        <f>IFERROR(VLOOKUP($B5883,APガラス性能一覧!$A$2:$M$6097,10,0),"")</f>
        <v/>
      </c>
      <c r="L5883" s="68" t="str">
        <f>IFERROR(VLOOKUP($B5883,APガラス性能一覧!$A$2:$M$6097,11,0),"")</f>
        <v/>
      </c>
      <c r="M5883" s="68" t="str">
        <f>IFERROR(VLOOKUP($B5883,APガラス性能一覧!$A$2:$M$6097,12,0),"")</f>
        <v/>
      </c>
      <c r="N5883" s="68" t="str">
        <f>IFERROR(VLOOKUP($B5883,APガラス性能一覧!$A$2:$M$6097,13,0),"")</f>
        <v/>
      </c>
    </row>
    <row r="5884" spans="2:14" x14ac:dyDescent="0.4">
      <c r="B5884" s="68" t="str">
        <f>IF($D$2="","",IF($E$2=0.65,IFERROR(IF(INDEX(APガラス性能一覧!A:A,MATCH(ROW(B5878),APガラス性能一覧!$O:$O,0))="","",INDEX(APガラス性能一覧!A:A,MATCH(ROW(B5878),APガラス性能一覧!$O:$O,0))),""),IFERROR(IF(INDEX(APガラス性能一覧!A:A,MATCH(ROW(B5878),APガラス性能一覧!$N:$N,0))="","",INDEX(APガラス性能一覧!A:A,MATCH(ROW(B5878),APガラス性能一覧!$N:$N,0))),"")))</f>
        <v/>
      </c>
      <c r="C5884" s="68" t="str">
        <f>IFERROR(VLOOKUP($B5884,APガラス性能一覧!$A$2:$M$6097,2,0),"")</f>
        <v/>
      </c>
      <c r="D5884" s="68" t="str">
        <f>IFERROR(VLOOKUP($B5884,APガラス性能一覧!$A$2:$M$6097,3,0),"")</f>
        <v/>
      </c>
      <c r="E5884" s="68" t="str">
        <f>IFERROR(VLOOKUP($B5884,APガラス性能一覧!$A$2:$M$6097,4,0),"")</f>
        <v/>
      </c>
      <c r="F5884" s="68" t="str">
        <f>IFERROR(VLOOKUP($B5884,APガラス性能一覧!$A$2:$M$6097,5,0),"")</f>
        <v/>
      </c>
      <c r="G5884" s="68" t="str">
        <f>IFERROR(VLOOKUP($B5884,APガラス性能一覧!$A$2:$M$6097,6,0),"")</f>
        <v/>
      </c>
      <c r="H5884" s="68" t="str">
        <f>IFERROR(VLOOKUP($B5884,APガラス性能一覧!$A$2:$M$6097,7,0),"")</f>
        <v/>
      </c>
      <c r="I5884" s="68" t="str">
        <f>IFERROR(VLOOKUP($B5884,APガラス性能一覧!$A$2:$M$6097,8,0),"")</f>
        <v/>
      </c>
      <c r="J5884" s="68" t="str">
        <f>IFERROR(VLOOKUP($B5884,APガラス性能一覧!$A$2:$M$6097,9,0),"")</f>
        <v/>
      </c>
      <c r="K5884" s="68" t="str">
        <f>IFERROR(VLOOKUP($B5884,APガラス性能一覧!$A$2:$M$6097,10,0),"")</f>
        <v/>
      </c>
      <c r="L5884" s="68" t="str">
        <f>IFERROR(VLOOKUP($B5884,APガラス性能一覧!$A$2:$M$6097,11,0),"")</f>
        <v/>
      </c>
      <c r="M5884" s="68" t="str">
        <f>IFERROR(VLOOKUP($B5884,APガラス性能一覧!$A$2:$M$6097,12,0),"")</f>
        <v/>
      </c>
      <c r="N5884" s="68" t="str">
        <f>IFERROR(VLOOKUP($B5884,APガラス性能一覧!$A$2:$M$6097,13,0),"")</f>
        <v/>
      </c>
    </row>
    <row r="5885" spans="2:14" x14ac:dyDescent="0.4">
      <c r="B5885" s="68" t="str">
        <f>IF($D$2="","",IF($E$2=0.65,IFERROR(IF(INDEX(APガラス性能一覧!A:A,MATCH(ROW(B5879),APガラス性能一覧!$O:$O,0))="","",INDEX(APガラス性能一覧!A:A,MATCH(ROW(B5879),APガラス性能一覧!$O:$O,0))),""),IFERROR(IF(INDEX(APガラス性能一覧!A:A,MATCH(ROW(B5879),APガラス性能一覧!$N:$N,0))="","",INDEX(APガラス性能一覧!A:A,MATCH(ROW(B5879),APガラス性能一覧!$N:$N,0))),"")))</f>
        <v/>
      </c>
      <c r="C5885" s="68" t="str">
        <f>IFERROR(VLOOKUP($B5885,APガラス性能一覧!$A$2:$M$6097,2,0),"")</f>
        <v/>
      </c>
      <c r="D5885" s="68" t="str">
        <f>IFERROR(VLOOKUP($B5885,APガラス性能一覧!$A$2:$M$6097,3,0),"")</f>
        <v/>
      </c>
      <c r="E5885" s="68" t="str">
        <f>IFERROR(VLOOKUP($B5885,APガラス性能一覧!$A$2:$M$6097,4,0),"")</f>
        <v/>
      </c>
      <c r="F5885" s="68" t="str">
        <f>IFERROR(VLOOKUP($B5885,APガラス性能一覧!$A$2:$M$6097,5,0),"")</f>
        <v/>
      </c>
      <c r="G5885" s="68" t="str">
        <f>IFERROR(VLOOKUP($B5885,APガラス性能一覧!$A$2:$M$6097,6,0),"")</f>
        <v/>
      </c>
      <c r="H5885" s="68" t="str">
        <f>IFERROR(VLOOKUP($B5885,APガラス性能一覧!$A$2:$M$6097,7,0),"")</f>
        <v/>
      </c>
      <c r="I5885" s="68" t="str">
        <f>IFERROR(VLOOKUP($B5885,APガラス性能一覧!$A$2:$M$6097,8,0),"")</f>
        <v/>
      </c>
      <c r="J5885" s="68" t="str">
        <f>IFERROR(VLOOKUP($B5885,APガラス性能一覧!$A$2:$M$6097,9,0),"")</f>
        <v/>
      </c>
      <c r="K5885" s="68" t="str">
        <f>IFERROR(VLOOKUP($B5885,APガラス性能一覧!$A$2:$M$6097,10,0),"")</f>
        <v/>
      </c>
      <c r="L5885" s="68" t="str">
        <f>IFERROR(VLOOKUP($B5885,APガラス性能一覧!$A$2:$M$6097,11,0),"")</f>
        <v/>
      </c>
      <c r="M5885" s="68" t="str">
        <f>IFERROR(VLOOKUP($B5885,APガラス性能一覧!$A$2:$M$6097,12,0),"")</f>
        <v/>
      </c>
      <c r="N5885" s="68" t="str">
        <f>IFERROR(VLOOKUP($B5885,APガラス性能一覧!$A$2:$M$6097,13,0),"")</f>
        <v/>
      </c>
    </row>
    <row r="5886" spans="2:14" x14ac:dyDescent="0.4">
      <c r="B5886" s="68" t="str">
        <f>IF($D$2="","",IF($E$2=0.65,IFERROR(IF(INDEX(APガラス性能一覧!A:A,MATCH(ROW(B5880),APガラス性能一覧!$O:$O,0))="","",INDEX(APガラス性能一覧!A:A,MATCH(ROW(B5880),APガラス性能一覧!$O:$O,0))),""),IFERROR(IF(INDEX(APガラス性能一覧!A:A,MATCH(ROW(B5880),APガラス性能一覧!$N:$N,0))="","",INDEX(APガラス性能一覧!A:A,MATCH(ROW(B5880),APガラス性能一覧!$N:$N,0))),"")))</f>
        <v/>
      </c>
      <c r="C5886" s="68" t="str">
        <f>IFERROR(VLOOKUP($B5886,APガラス性能一覧!$A$2:$M$6097,2,0),"")</f>
        <v/>
      </c>
      <c r="D5886" s="68" t="str">
        <f>IFERROR(VLOOKUP($B5886,APガラス性能一覧!$A$2:$M$6097,3,0),"")</f>
        <v/>
      </c>
      <c r="E5886" s="68" t="str">
        <f>IFERROR(VLOOKUP($B5886,APガラス性能一覧!$A$2:$M$6097,4,0),"")</f>
        <v/>
      </c>
      <c r="F5886" s="68" t="str">
        <f>IFERROR(VLOOKUP($B5886,APガラス性能一覧!$A$2:$M$6097,5,0),"")</f>
        <v/>
      </c>
      <c r="G5886" s="68" t="str">
        <f>IFERROR(VLOOKUP($B5886,APガラス性能一覧!$A$2:$M$6097,6,0),"")</f>
        <v/>
      </c>
      <c r="H5886" s="68" t="str">
        <f>IFERROR(VLOOKUP($B5886,APガラス性能一覧!$A$2:$M$6097,7,0),"")</f>
        <v/>
      </c>
      <c r="I5886" s="68" t="str">
        <f>IFERROR(VLOOKUP($B5886,APガラス性能一覧!$A$2:$M$6097,8,0),"")</f>
        <v/>
      </c>
      <c r="J5886" s="68" t="str">
        <f>IFERROR(VLOOKUP($B5886,APガラス性能一覧!$A$2:$M$6097,9,0),"")</f>
        <v/>
      </c>
      <c r="K5886" s="68" t="str">
        <f>IFERROR(VLOOKUP($B5886,APガラス性能一覧!$A$2:$M$6097,10,0),"")</f>
        <v/>
      </c>
      <c r="L5886" s="68" t="str">
        <f>IFERROR(VLOOKUP($B5886,APガラス性能一覧!$A$2:$M$6097,11,0),"")</f>
        <v/>
      </c>
      <c r="M5886" s="68" t="str">
        <f>IFERROR(VLOOKUP($B5886,APガラス性能一覧!$A$2:$M$6097,12,0),"")</f>
        <v/>
      </c>
      <c r="N5886" s="68" t="str">
        <f>IFERROR(VLOOKUP($B5886,APガラス性能一覧!$A$2:$M$6097,13,0),"")</f>
        <v/>
      </c>
    </row>
    <row r="5887" spans="2:14" x14ac:dyDescent="0.4">
      <c r="B5887" s="68" t="str">
        <f>IF($D$2="","",IF($E$2=0.65,IFERROR(IF(INDEX(APガラス性能一覧!A:A,MATCH(ROW(B5881),APガラス性能一覧!$O:$O,0))="","",INDEX(APガラス性能一覧!A:A,MATCH(ROW(B5881),APガラス性能一覧!$O:$O,0))),""),IFERROR(IF(INDEX(APガラス性能一覧!A:A,MATCH(ROW(B5881),APガラス性能一覧!$N:$N,0))="","",INDEX(APガラス性能一覧!A:A,MATCH(ROW(B5881),APガラス性能一覧!$N:$N,0))),"")))</f>
        <v/>
      </c>
      <c r="C5887" s="68" t="str">
        <f>IFERROR(VLOOKUP($B5887,APガラス性能一覧!$A$2:$M$6097,2,0),"")</f>
        <v/>
      </c>
      <c r="D5887" s="68" t="str">
        <f>IFERROR(VLOOKUP($B5887,APガラス性能一覧!$A$2:$M$6097,3,0),"")</f>
        <v/>
      </c>
      <c r="E5887" s="68" t="str">
        <f>IFERROR(VLOOKUP($B5887,APガラス性能一覧!$A$2:$M$6097,4,0),"")</f>
        <v/>
      </c>
      <c r="F5887" s="68" t="str">
        <f>IFERROR(VLOOKUP($B5887,APガラス性能一覧!$A$2:$M$6097,5,0),"")</f>
        <v/>
      </c>
      <c r="G5887" s="68" t="str">
        <f>IFERROR(VLOOKUP($B5887,APガラス性能一覧!$A$2:$M$6097,6,0),"")</f>
        <v/>
      </c>
      <c r="H5887" s="68" t="str">
        <f>IFERROR(VLOOKUP($B5887,APガラス性能一覧!$A$2:$M$6097,7,0),"")</f>
        <v/>
      </c>
      <c r="I5887" s="68" t="str">
        <f>IFERROR(VLOOKUP($B5887,APガラス性能一覧!$A$2:$M$6097,8,0),"")</f>
        <v/>
      </c>
      <c r="J5887" s="68" t="str">
        <f>IFERROR(VLOOKUP($B5887,APガラス性能一覧!$A$2:$M$6097,9,0),"")</f>
        <v/>
      </c>
      <c r="K5887" s="68" t="str">
        <f>IFERROR(VLOOKUP($B5887,APガラス性能一覧!$A$2:$M$6097,10,0),"")</f>
        <v/>
      </c>
      <c r="L5887" s="68" t="str">
        <f>IFERROR(VLOOKUP($B5887,APガラス性能一覧!$A$2:$M$6097,11,0),"")</f>
        <v/>
      </c>
      <c r="M5887" s="68" t="str">
        <f>IFERROR(VLOOKUP($B5887,APガラス性能一覧!$A$2:$M$6097,12,0),"")</f>
        <v/>
      </c>
      <c r="N5887" s="68" t="str">
        <f>IFERROR(VLOOKUP($B5887,APガラス性能一覧!$A$2:$M$6097,13,0),"")</f>
        <v/>
      </c>
    </row>
    <row r="5888" spans="2:14" x14ac:dyDescent="0.4">
      <c r="B5888" s="68" t="str">
        <f>IF($D$2="","",IF($E$2=0.65,IFERROR(IF(INDEX(APガラス性能一覧!A:A,MATCH(ROW(B5882),APガラス性能一覧!$O:$O,0))="","",INDEX(APガラス性能一覧!A:A,MATCH(ROW(B5882),APガラス性能一覧!$O:$O,0))),""),IFERROR(IF(INDEX(APガラス性能一覧!A:A,MATCH(ROW(B5882),APガラス性能一覧!$N:$N,0))="","",INDEX(APガラス性能一覧!A:A,MATCH(ROW(B5882),APガラス性能一覧!$N:$N,0))),"")))</f>
        <v/>
      </c>
      <c r="C5888" s="68" t="str">
        <f>IFERROR(VLOOKUP($B5888,APガラス性能一覧!$A$2:$M$6097,2,0),"")</f>
        <v/>
      </c>
      <c r="D5888" s="68" t="str">
        <f>IFERROR(VLOOKUP($B5888,APガラス性能一覧!$A$2:$M$6097,3,0),"")</f>
        <v/>
      </c>
      <c r="E5888" s="68" t="str">
        <f>IFERROR(VLOOKUP($B5888,APガラス性能一覧!$A$2:$M$6097,4,0),"")</f>
        <v/>
      </c>
      <c r="F5888" s="68" t="str">
        <f>IFERROR(VLOOKUP($B5888,APガラス性能一覧!$A$2:$M$6097,5,0),"")</f>
        <v/>
      </c>
      <c r="G5888" s="68" t="str">
        <f>IFERROR(VLOOKUP($B5888,APガラス性能一覧!$A$2:$M$6097,6,0),"")</f>
        <v/>
      </c>
      <c r="H5888" s="68" t="str">
        <f>IFERROR(VLOOKUP($B5888,APガラス性能一覧!$A$2:$M$6097,7,0),"")</f>
        <v/>
      </c>
      <c r="I5888" s="68" t="str">
        <f>IFERROR(VLOOKUP($B5888,APガラス性能一覧!$A$2:$M$6097,8,0),"")</f>
        <v/>
      </c>
      <c r="J5888" s="68" t="str">
        <f>IFERROR(VLOOKUP($B5888,APガラス性能一覧!$A$2:$M$6097,9,0),"")</f>
        <v/>
      </c>
      <c r="K5888" s="68" t="str">
        <f>IFERROR(VLOOKUP($B5888,APガラス性能一覧!$A$2:$M$6097,10,0),"")</f>
        <v/>
      </c>
      <c r="L5888" s="68" t="str">
        <f>IFERROR(VLOOKUP($B5888,APガラス性能一覧!$A$2:$M$6097,11,0),"")</f>
        <v/>
      </c>
      <c r="M5888" s="68" t="str">
        <f>IFERROR(VLOOKUP($B5888,APガラス性能一覧!$A$2:$M$6097,12,0),"")</f>
        <v/>
      </c>
      <c r="N5888" s="68" t="str">
        <f>IFERROR(VLOOKUP($B5888,APガラス性能一覧!$A$2:$M$6097,13,0),"")</f>
        <v/>
      </c>
    </row>
    <row r="5889" spans="2:14" x14ac:dyDescent="0.4">
      <c r="B5889" s="68" t="str">
        <f>IF($D$2="","",IF($E$2=0.65,IFERROR(IF(INDEX(APガラス性能一覧!A:A,MATCH(ROW(B5883),APガラス性能一覧!$O:$O,0))="","",INDEX(APガラス性能一覧!A:A,MATCH(ROW(B5883),APガラス性能一覧!$O:$O,0))),""),IFERROR(IF(INDEX(APガラス性能一覧!A:A,MATCH(ROW(B5883),APガラス性能一覧!$N:$N,0))="","",INDEX(APガラス性能一覧!A:A,MATCH(ROW(B5883),APガラス性能一覧!$N:$N,0))),"")))</f>
        <v/>
      </c>
      <c r="C5889" s="68" t="str">
        <f>IFERROR(VLOOKUP($B5889,APガラス性能一覧!$A$2:$M$6097,2,0),"")</f>
        <v/>
      </c>
      <c r="D5889" s="68" t="str">
        <f>IFERROR(VLOOKUP($B5889,APガラス性能一覧!$A$2:$M$6097,3,0),"")</f>
        <v/>
      </c>
      <c r="E5889" s="68" t="str">
        <f>IFERROR(VLOOKUP($B5889,APガラス性能一覧!$A$2:$M$6097,4,0),"")</f>
        <v/>
      </c>
      <c r="F5889" s="68" t="str">
        <f>IFERROR(VLOOKUP($B5889,APガラス性能一覧!$A$2:$M$6097,5,0),"")</f>
        <v/>
      </c>
      <c r="G5889" s="68" t="str">
        <f>IFERROR(VLOOKUP($B5889,APガラス性能一覧!$A$2:$M$6097,6,0),"")</f>
        <v/>
      </c>
      <c r="H5889" s="68" t="str">
        <f>IFERROR(VLOOKUP($B5889,APガラス性能一覧!$A$2:$M$6097,7,0),"")</f>
        <v/>
      </c>
      <c r="I5889" s="68" t="str">
        <f>IFERROR(VLOOKUP($B5889,APガラス性能一覧!$A$2:$M$6097,8,0),"")</f>
        <v/>
      </c>
      <c r="J5889" s="68" t="str">
        <f>IFERROR(VLOOKUP($B5889,APガラス性能一覧!$A$2:$M$6097,9,0),"")</f>
        <v/>
      </c>
      <c r="K5889" s="68" t="str">
        <f>IFERROR(VLOOKUP($B5889,APガラス性能一覧!$A$2:$M$6097,10,0),"")</f>
        <v/>
      </c>
      <c r="L5889" s="68" t="str">
        <f>IFERROR(VLOOKUP($B5889,APガラス性能一覧!$A$2:$M$6097,11,0),"")</f>
        <v/>
      </c>
      <c r="M5889" s="68" t="str">
        <f>IFERROR(VLOOKUP($B5889,APガラス性能一覧!$A$2:$M$6097,12,0),"")</f>
        <v/>
      </c>
      <c r="N5889" s="68" t="str">
        <f>IFERROR(VLOOKUP($B5889,APガラス性能一覧!$A$2:$M$6097,13,0),"")</f>
        <v/>
      </c>
    </row>
    <row r="5890" spans="2:14" x14ac:dyDescent="0.4">
      <c r="B5890" s="68" t="str">
        <f>IF($D$2="","",IF($E$2=0.65,IFERROR(IF(INDEX(APガラス性能一覧!A:A,MATCH(ROW(B5884),APガラス性能一覧!$O:$O,0))="","",INDEX(APガラス性能一覧!A:A,MATCH(ROW(B5884),APガラス性能一覧!$O:$O,0))),""),IFERROR(IF(INDEX(APガラス性能一覧!A:A,MATCH(ROW(B5884),APガラス性能一覧!$N:$N,0))="","",INDEX(APガラス性能一覧!A:A,MATCH(ROW(B5884),APガラス性能一覧!$N:$N,0))),"")))</f>
        <v/>
      </c>
      <c r="C5890" s="68" t="str">
        <f>IFERROR(VLOOKUP($B5890,APガラス性能一覧!$A$2:$M$6097,2,0),"")</f>
        <v/>
      </c>
      <c r="D5890" s="68" t="str">
        <f>IFERROR(VLOOKUP($B5890,APガラス性能一覧!$A$2:$M$6097,3,0),"")</f>
        <v/>
      </c>
      <c r="E5890" s="68" t="str">
        <f>IFERROR(VLOOKUP($B5890,APガラス性能一覧!$A$2:$M$6097,4,0),"")</f>
        <v/>
      </c>
      <c r="F5890" s="68" t="str">
        <f>IFERROR(VLOOKUP($B5890,APガラス性能一覧!$A$2:$M$6097,5,0),"")</f>
        <v/>
      </c>
      <c r="G5890" s="68" t="str">
        <f>IFERROR(VLOOKUP($B5890,APガラス性能一覧!$A$2:$M$6097,6,0),"")</f>
        <v/>
      </c>
      <c r="H5890" s="68" t="str">
        <f>IFERROR(VLOOKUP($B5890,APガラス性能一覧!$A$2:$M$6097,7,0),"")</f>
        <v/>
      </c>
      <c r="I5890" s="68" t="str">
        <f>IFERROR(VLOOKUP($B5890,APガラス性能一覧!$A$2:$M$6097,8,0),"")</f>
        <v/>
      </c>
      <c r="J5890" s="68" t="str">
        <f>IFERROR(VLOOKUP($B5890,APガラス性能一覧!$A$2:$M$6097,9,0),"")</f>
        <v/>
      </c>
      <c r="K5890" s="68" t="str">
        <f>IFERROR(VLOOKUP($B5890,APガラス性能一覧!$A$2:$M$6097,10,0),"")</f>
        <v/>
      </c>
      <c r="L5890" s="68" t="str">
        <f>IFERROR(VLOOKUP($B5890,APガラス性能一覧!$A$2:$M$6097,11,0),"")</f>
        <v/>
      </c>
      <c r="M5890" s="68" t="str">
        <f>IFERROR(VLOOKUP($B5890,APガラス性能一覧!$A$2:$M$6097,12,0),"")</f>
        <v/>
      </c>
      <c r="N5890" s="68" t="str">
        <f>IFERROR(VLOOKUP($B5890,APガラス性能一覧!$A$2:$M$6097,13,0),"")</f>
        <v/>
      </c>
    </row>
    <row r="5891" spans="2:14" x14ac:dyDescent="0.4">
      <c r="B5891" s="68" t="str">
        <f>IF($D$2="","",IF($E$2=0.65,IFERROR(IF(INDEX(APガラス性能一覧!A:A,MATCH(ROW(B5885),APガラス性能一覧!$O:$O,0))="","",INDEX(APガラス性能一覧!A:A,MATCH(ROW(B5885),APガラス性能一覧!$O:$O,0))),""),IFERROR(IF(INDEX(APガラス性能一覧!A:A,MATCH(ROW(B5885),APガラス性能一覧!$N:$N,0))="","",INDEX(APガラス性能一覧!A:A,MATCH(ROW(B5885),APガラス性能一覧!$N:$N,0))),"")))</f>
        <v/>
      </c>
      <c r="C5891" s="68" t="str">
        <f>IFERROR(VLOOKUP($B5891,APガラス性能一覧!$A$2:$M$6097,2,0),"")</f>
        <v/>
      </c>
      <c r="D5891" s="68" t="str">
        <f>IFERROR(VLOOKUP($B5891,APガラス性能一覧!$A$2:$M$6097,3,0),"")</f>
        <v/>
      </c>
      <c r="E5891" s="68" t="str">
        <f>IFERROR(VLOOKUP($B5891,APガラス性能一覧!$A$2:$M$6097,4,0),"")</f>
        <v/>
      </c>
      <c r="F5891" s="68" t="str">
        <f>IFERROR(VLOOKUP($B5891,APガラス性能一覧!$A$2:$M$6097,5,0),"")</f>
        <v/>
      </c>
      <c r="G5891" s="68" t="str">
        <f>IFERROR(VLOOKUP($B5891,APガラス性能一覧!$A$2:$M$6097,6,0),"")</f>
        <v/>
      </c>
      <c r="H5891" s="68" t="str">
        <f>IFERROR(VLOOKUP($B5891,APガラス性能一覧!$A$2:$M$6097,7,0),"")</f>
        <v/>
      </c>
      <c r="I5891" s="68" t="str">
        <f>IFERROR(VLOOKUP($B5891,APガラス性能一覧!$A$2:$M$6097,8,0),"")</f>
        <v/>
      </c>
      <c r="J5891" s="68" t="str">
        <f>IFERROR(VLOOKUP($B5891,APガラス性能一覧!$A$2:$M$6097,9,0),"")</f>
        <v/>
      </c>
      <c r="K5891" s="68" t="str">
        <f>IFERROR(VLOOKUP($B5891,APガラス性能一覧!$A$2:$M$6097,10,0),"")</f>
        <v/>
      </c>
      <c r="L5891" s="68" t="str">
        <f>IFERROR(VLOOKUP($B5891,APガラス性能一覧!$A$2:$M$6097,11,0),"")</f>
        <v/>
      </c>
      <c r="M5891" s="68" t="str">
        <f>IFERROR(VLOOKUP($B5891,APガラス性能一覧!$A$2:$M$6097,12,0),"")</f>
        <v/>
      </c>
      <c r="N5891" s="68" t="str">
        <f>IFERROR(VLOOKUP($B5891,APガラス性能一覧!$A$2:$M$6097,13,0),"")</f>
        <v/>
      </c>
    </row>
    <row r="5892" spans="2:14" x14ac:dyDescent="0.4">
      <c r="B5892" s="68" t="str">
        <f>IF($D$2="","",IF($E$2=0.65,IFERROR(IF(INDEX(APガラス性能一覧!A:A,MATCH(ROW(B5886),APガラス性能一覧!$O:$O,0))="","",INDEX(APガラス性能一覧!A:A,MATCH(ROW(B5886),APガラス性能一覧!$O:$O,0))),""),IFERROR(IF(INDEX(APガラス性能一覧!A:A,MATCH(ROW(B5886),APガラス性能一覧!$N:$N,0))="","",INDEX(APガラス性能一覧!A:A,MATCH(ROW(B5886),APガラス性能一覧!$N:$N,0))),"")))</f>
        <v/>
      </c>
      <c r="C5892" s="68" t="str">
        <f>IFERROR(VLOOKUP($B5892,APガラス性能一覧!$A$2:$M$6097,2,0),"")</f>
        <v/>
      </c>
      <c r="D5892" s="68" t="str">
        <f>IFERROR(VLOOKUP($B5892,APガラス性能一覧!$A$2:$M$6097,3,0),"")</f>
        <v/>
      </c>
      <c r="E5892" s="68" t="str">
        <f>IFERROR(VLOOKUP($B5892,APガラス性能一覧!$A$2:$M$6097,4,0),"")</f>
        <v/>
      </c>
      <c r="F5892" s="68" t="str">
        <f>IFERROR(VLOOKUP($B5892,APガラス性能一覧!$A$2:$M$6097,5,0),"")</f>
        <v/>
      </c>
      <c r="G5892" s="68" t="str">
        <f>IFERROR(VLOOKUP($B5892,APガラス性能一覧!$A$2:$M$6097,6,0),"")</f>
        <v/>
      </c>
      <c r="H5892" s="68" t="str">
        <f>IFERROR(VLOOKUP($B5892,APガラス性能一覧!$A$2:$M$6097,7,0),"")</f>
        <v/>
      </c>
      <c r="I5892" s="68" t="str">
        <f>IFERROR(VLOOKUP($B5892,APガラス性能一覧!$A$2:$M$6097,8,0),"")</f>
        <v/>
      </c>
      <c r="J5892" s="68" t="str">
        <f>IFERROR(VLOOKUP($B5892,APガラス性能一覧!$A$2:$M$6097,9,0),"")</f>
        <v/>
      </c>
      <c r="K5892" s="68" t="str">
        <f>IFERROR(VLOOKUP($B5892,APガラス性能一覧!$A$2:$M$6097,10,0),"")</f>
        <v/>
      </c>
      <c r="L5892" s="68" t="str">
        <f>IFERROR(VLOOKUP($B5892,APガラス性能一覧!$A$2:$M$6097,11,0),"")</f>
        <v/>
      </c>
      <c r="M5892" s="68" t="str">
        <f>IFERROR(VLOOKUP($B5892,APガラス性能一覧!$A$2:$M$6097,12,0),"")</f>
        <v/>
      </c>
      <c r="N5892" s="68" t="str">
        <f>IFERROR(VLOOKUP($B5892,APガラス性能一覧!$A$2:$M$6097,13,0),"")</f>
        <v/>
      </c>
    </row>
    <row r="5893" spans="2:14" x14ac:dyDescent="0.4">
      <c r="B5893" s="68" t="str">
        <f>IF($D$2="","",IF($E$2=0.65,IFERROR(IF(INDEX(APガラス性能一覧!A:A,MATCH(ROW(B5887),APガラス性能一覧!$O:$O,0))="","",INDEX(APガラス性能一覧!A:A,MATCH(ROW(B5887),APガラス性能一覧!$O:$O,0))),""),IFERROR(IF(INDEX(APガラス性能一覧!A:A,MATCH(ROW(B5887),APガラス性能一覧!$N:$N,0))="","",INDEX(APガラス性能一覧!A:A,MATCH(ROW(B5887),APガラス性能一覧!$N:$N,0))),"")))</f>
        <v/>
      </c>
      <c r="C5893" s="68" t="str">
        <f>IFERROR(VLOOKUP($B5893,APガラス性能一覧!$A$2:$M$6097,2,0),"")</f>
        <v/>
      </c>
      <c r="D5893" s="68" t="str">
        <f>IFERROR(VLOOKUP($B5893,APガラス性能一覧!$A$2:$M$6097,3,0),"")</f>
        <v/>
      </c>
      <c r="E5893" s="68" t="str">
        <f>IFERROR(VLOOKUP($B5893,APガラス性能一覧!$A$2:$M$6097,4,0),"")</f>
        <v/>
      </c>
      <c r="F5893" s="68" t="str">
        <f>IFERROR(VLOOKUP($B5893,APガラス性能一覧!$A$2:$M$6097,5,0),"")</f>
        <v/>
      </c>
      <c r="G5893" s="68" t="str">
        <f>IFERROR(VLOOKUP($B5893,APガラス性能一覧!$A$2:$M$6097,6,0),"")</f>
        <v/>
      </c>
      <c r="H5893" s="68" t="str">
        <f>IFERROR(VLOOKUP($B5893,APガラス性能一覧!$A$2:$M$6097,7,0),"")</f>
        <v/>
      </c>
      <c r="I5893" s="68" t="str">
        <f>IFERROR(VLOOKUP($B5893,APガラス性能一覧!$A$2:$M$6097,8,0),"")</f>
        <v/>
      </c>
      <c r="J5893" s="68" t="str">
        <f>IFERROR(VLOOKUP($B5893,APガラス性能一覧!$A$2:$M$6097,9,0),"")</f>
        <v/>
      </c>
      <c r="K5893" s="68" t="str">
        <f>IFERROR(VLOOKUP($B5893,APガラス性能一覧!$A$2:$M$6097,10,0),"")</f>
        <v/>
      </c>
      <c r="L5893" s="68" t="str">
        <f>IFERROR(VLOOKUP($B5893,APガラス性能一覧!$A$2:$M$6097,11,0),"")</f>
        <v/>
      </c>
      <c r="M5893" s="68" t="str">
        <f>IFERROR(VLOOKUP($B5893,APガラス性能一覧!$A$2:$M$6097,12,0),"")</f>
        <v/>
      </c>
      <c r="N5893" s="68" t="str">
        <f>IFERROR(VLOOKUP($B5893,APガラス性能一覧!$A$2:$M$6097,13,0),"")</f>
        <v/>
      </c>
    </row>
    <row r="5894" spans="2:14" x14ac:dyDescent="0.4">
      <c r="B5894" s="68" t="str">
        <f>IF($D$2="","",IF($E$2=0.65,IFERROR(IF(INDEX(APガラス性能一覧!A:A,MATCH(ROW(B5888),APガラス性能一覧!$O:$O,0))="","",INDEX(APガラス性能一覧!A:A,MATCH(ROW(B5888),APガラス性能一覧!$O:$O,0))),""),IFERROR(IF(INDEX(APガラス性能一覧!A:A,MATCH(ROW(B5888),APガラス性能一覧!$N:$N,0))="","",INDEX(APガラス性能一覧!A:A,MATCH(ROW(B5888),APガラス性能一覧!$N:$N,0))),"")))</f>
        <v/>
      </c>
      <c r="C5894" s="68" t="str">
        <f>IFERROR(VLOOKUP($B5894,APガラス性能一覧!$A$2:$M$6097,2,0),"")</f>
        <v/>
      </c>
      <c r="D5894" s="68" t="str">
        <f>IFERROR(VLOOKUP($B5894,APガラス性能一覧!$A$2:$M$6097,3,0),"")</f>
        <v/>
      </c>
      <c r="E5894" s="68" t="str">
        <f>IFERROR(VLOOKUP($B5894,APガラス性能一覧!$A$2:$M$6097,4,0),"")</f>
        <v/>
      </c>
      <c r="F5894" s="68" t="str">
        <f>IFERROR(VLOOKUP($B5894,APガラス性能一覧!$A$2:$M$6097,5,0),"")</f>
        <v/>
      </c>
      <c r="G5894" s="68" t="str">
        <f>IFERROR(VLOOKUP($B5894,APガラス性能一覧!$A$2:$M$6097,6,0),"")</f>
        <v/>
      </c>
      <c r="H5894" s="68" t="str">
        <f>IFERROR(VLOOKUP($B5894,APガラス性能一覧!$A$2:$M$6097,7,0),"")</f>
        <v/>
      </c>
      <c r="I5894" s="68" t="str">
        <f>IFERROR(VLOOKUP($B5894,APガラス性能一覧!$A$2:$M$6097,8,0),"")</f>
        <v/>
      </c>
      <c r="J5894" s="68" t="str">
        <f>IFERROR(VLOOKUP($B5894,APガラス性能一覧!$A$2:$M$6097,9,0),"")</f>
        <v/>
      </c>
      <c r="K5894" s="68" t="str">
        <f>IFERROR(VLOOKUP($B5894,APガラス性能一覧!$A$2:$M$6097,10,0),"")</f>
        <v/>
      </c>
      <c r="L5894" s="68" t="str">
        <f>IFERROR(VLOOKUP($B5894,APガラス性能一覧!$A$2:$M$6097,11,0),"")</f>
        <v/>
      </c>
      <c r="M5894" s="68" t="str">
        <f>IFERROR(VLOOKUP($B5894,APガラス性能一覧!$A$2:$M$6097,12,0),"")</f>
        <v/>
      </c>
      <c r="N5894" s="68" t="str">
        <f>IFERROR(VLOOKUP($B5894,APガラス性能一覧!$A$2:$M$6097,13,0),"")</f>
        <v/>
      </c>
    </row>
    <row r="5895" spans="2:14" x14ac:dyDescent="0.4">
      <c r="B5895" s="68" t="str">
        <f>IF($D$2="","",IF($E$2=0.65,IFERROR(IF(INDEX(APガラス性能一覧!A:A,MATCH(ROW(B5889),APガラス性能一覧!$O:$O,0))="","",INDEX(APガラス性能一覧!A:A,MATCH(ROW(B5889),APガラス性能一覧!$O:$O,0))),""),IFERROR(IF(INDEX(APガラス性能一覧!A:A,MATCH(ROW(B5889),APガラス性能一覧!$N:$N,0))="","",INDEX(APガラス性能一覧!A:A,MATCH(ROW(B5889),APガラス性能一覧!$N:$N,0))),"")))</f>
        <v/>
      </c>
      <c r="C5895" s="68" t="str">
        <f>IFERROR(VLOOKUP($B5895,APガラス性能一覧!$A$2:$M$6097,2,0),"")</f>
        <v/>
      </c>
      <c r="D5895" s="68" t="str">
        <f>IFERROR(VLOOKUP($B5895,APガラス性能一覧!$A$2:$M$6097,3,0),"")</f>
        <v/>
      </c>
      <c r="E5895" s="68" t="str">
        <f>IFERROR(VLOOKUP($B5895,APガラス性能一覧!$A$2:$M$6097,4,0),"")</f>
        <v/>
      </c>
      <c r="F5895" s="68" t="str">
        <f>IFERROR(VLOOKUP($B5895,APガラス性能一覧!$A$2:$M$6097,5,0),"")</f>
        <v/>
      </c>
      <c r="G5895" s="68" t="str">
        <f>IFERROR(VLOOKUP($B5895,APガラス性能一覧!$A$2:$M$6097,6,0),"")</f>
        <v/>
      </c>
      <c r="H5895" s="68" t="str">
        <f>IFERROR(VLOOKUP($B5895,APガラス性能一覧!$A$2:$M$6097,7,0),"")</f>
        <v/>
      </c>
      <c r="I5895" s="68" t="str">
        <f>IFERROR(VLOOKUP($B5895,APガラス性能一覧!$A$2:$M$6097,8,0),"")</f>
        <v/>
      </c>
      <c r="J5895" s="68" t="str">
        <f>IFERROR(VLOOKUP($B5895,APガラス性能一覧!$A$2:$M$6097,9,0),"")</f>
        <v/>
      </c>
      <c r="K5895" s="68" t="str">
        <f>IFERROR(VLOOKUP($B5895,APガラス性能一覧!$A$2:$M$6097,10,0),"")</f>
        <v/>
      </c>
      <c r="L5895" s="68" t="str">
        <f>IFERROR(VLOOKUP($B5895,APガラス性能一覧!$A$2:$M$6097,11,0),"")</f>
        <v/>
      </c>
      <c r="M5895" s="68" t="str">
        <f>IFERROR(VLOOKUP($B5895,APガラス性能一覧!$A$2:$M$6097,12,0),"")</f>
        <v/>
      </c>
      <c r="N5895" s="68" t="str">
        <f>IFERROR(VLOOKUP($B5895,APガラス性能一覧!$A$2:$M$6097,13,0),"")</f>
        <v/>
      </c>
    </row>
    <row r="5896" spans="2:14" x14ac:dyDescent="0.4">
      <c r="B5896" s="68" t="str">
        <f>IF($D$2="","",IF($E$2=0.65,IFERROR(IF(INDEX(APガラス性能一覧!A:A,MATCH(ROW(B5890),APガラス性能一覧!$O:$O,0))="","",INDEX(APガラス性能一覧!A:A,MATCH(ROW(B5890),APガラス性能一覧!$O:$O,0))),""),IFERROR(IF(INDEX(APガラス性能一覧!A:A,MATCH(ROW(B5890),APガラス性能一覧!$N:$N,0))="","",INDEX(APガラス性能一覧!A:A,MATCH(ROW(B5890),APガラス性能一覧!$N:$N,0))),"")))</f>
        <v/>
      </c>
      <c r="C5896" s="68" t="str">
        <f>IFERROR(VLOOKUP($B5896,APガラス性能一覧!$A$2:$M$6097,2,0),"")</f>
        <v/>
      </c>
      <c r="D5896" s="68" t="str">
        <f>IFERROR(VLOOKUP($B5896,APガラス性能一覧!$A$2:$M$6097,3,0),"")</f>
        <v/>
      </c>
      <c r="E5896" s="68" t="str">
        <f>IFERROR(VLOOKUP($B5896,APガラス性能一覧!$A$2:$M$6097,4,0),"")</f>
        <v/>
      </c>
      <c r="F5896" s="68" t="str">
        <f>IFERROR(VLOOKUP($B5896,APガラス性能一覧!$A$2:$M$6097,5,0),"")</f>
        <v/>
      </c>
      <c r="G5896" s="68" t="str">
        <f>IFERROR(VLOOKUP($B5896,APガラス性能一覧!$A$2:$M$6097,6,0),"")</f>
        <v/>
      </c>
      <c r="H5896" s="68" t="str">
        <f>IFERROR(VLOOKUP($B5896,APガラス性能一覧!$A$2:$M$6097,7,0),"")</f>
        <v/>
      </c>
      <c r="I5896" s="68" t="str">
        <f>IFERROR(VLOOKUP($B5896,APガラス性能一覧!$A$2:$M$6097,8,0),"")</f>
        <v/>
      </c>
      <c r="J5896" s="68" t="str">
        <f>IFERROR(VLOOKUP($B5896,APガラス性能一覧!$A$2:$M$6097,9,0),"")</f>
        <v/>
      </c>
      <c r="K5896" s="68" t="str">
        <f>IFERROR(VLOOKUP($B5896,APガラス性能一覧!$A$2:$M$6097,10,0),"")</f>
        <v/>
      </c>
      <c r="L5896" s="68" t="str">
        <f>IFERROR(VLOOKUP($B5896,APガラス性能一覧!$A$2:$M$6097,11,0),"")</f>
        <v/>
      </c>
      <c r="M5896" s="68" t="str">
        <f>IFERROR(VLOOKUP($B5896,APガラス性能一覧!$A$2:$M$6097,12,0),"")</f>
        <v/>
      </c>
      <c r="N5896" s="68" t="str">
        <f>IFERROR(VLOOKUP($B5896,APガラス性能一覧!$A$2:$M$6097,13,0),"")</f>
        <v/>
      </c>
    </row>
    <row r="5897" spans="2:14" x14ac:dyDescent="0.4">
      <c r="B5897" s="68" t="str">
        <f>IF($D$2="","",IF($E$2=0.65,IFERROR(IF(INDEX(APガラス性能一覧!A:A,MATCH(ROW(B5891),APガラス性能一覧!$O:$O,0))="","",INDEX(APガラス性能一覧!A:A,MATCH(ROW(B5891),APガラス性能一覧!$O:$O,0))),""),IFERROR(IF(INDEX(APガラス性能一覧!A:A,MATCH(ROW(B5891),APガラス性能一覧!$N:$N,0))="","",INDEX(APガラス性能一覧!A:A,MATCH(ROW(B5891),APガラス性能一覧!$N:$N,0))),"")))</f>
        <v/>
      </c>
      <c r="C5897" s="68" t="str">
        <f>IFERROR(VLOOKUP($B5897,APガラス性能一覧!$A$2:$M$6097,2,0),"")</f>
        <v/>
      </c>
      <c r="D5897" s="68" t="str">
        <f>IFERROR(VLOOKUP($B5897,APガラス性能一覧!$A$2:$M$6097,3,0),"")</f>
        <v/>
      </c>
      <c r="E5897" s="68" t="str">
        <f>IFERROR(VLOOKUP($B5897,APガラス性能一覧!$A$2:$M$6097,4,0),"")</f>
        <v/>
      </c>
      <c r="F5897" s="68" t="str">
        <f>IFERROR(VLOOKUP($B5897,APガラス性能一覧!$A$2:$M$6097,5,0),"")</f>
        <v/>
      </c>
      <c r="G5897" s="68" t="str">
        <f>IFERROR(VLOOKUP($B5897,APガラス性能一覧!$A$2:$M$6097,6,0),"")</f>
        <v/>
      </c>
      <c r="H5897" s="68" t="str">
        <f>IFERROR(VLOOKUP($B5897,APガラス性能一覧!$A$2:$M$6097,7,0),"")</f>
        <v/>
      </c>
      <c r="I5897" s="68" t="str">
        <f>IFERROR(VLOOKUP($B5897,APガラス性能一覧!$A$2:$M$6097,8,0),"")</f>
        <v/>
      </c>
      <c r="J5897" s="68" t="str">
        <f>IFERROR(VLOOKUP($B5897,APガラス性能一覧!$A$2:$M$6097,9,0),"")</f>
        <v/>
      </c>
      <c r="K5897" s="68" t="str">
        <f>IFERROR(VLOOKUP($B5897,APガラス性能一覧!$A$2:$M$6097,10,0),"")</f>
        <v/>
      </c>
      <c r="L5897" s="68" t="str">
        <f>IFERROR(VLOOKUP($B5897,APガラス性能一覧!$A$2:$M$6097,11,0),"")</f>
        <v/>
      </c>
      <c r="M5897" s="68" t="str">
        <f>IFERROR(VLOOKUP($B5897,APガラス性能一覧!$A$2:$M$6097,12,0),"")</f>
        <v/>
      </c>
      <c r="N5897" s="68" t="str">
        <f>IFERROR(VLOOKUP($B5897,APガラス性能一覧!$A$2:$M$6097,13,0),"")</f>
        <v/>
      </c>
    </row>
    <row r="5898" spans="2:14" x14ac:dyDescent="0.4">
      <c r="B5898" s="68" t="str">
        <f>IF($D$2="","",IF($E$2=0.65,IFERROR(IF(INDEX(APガラス性能一覧!A:A,MATCH(ROW(B5892),APガラス性能一覧!$O:$O,0))="","",INDEX(APガラス性能一覧!A:A,MATCH(ROW(B5892),APガラス性能一覧!$O:$O,0))),""),IFERROR(IF(INDEX(APガラス性能一覧!A:A,MATCH(ROW(B5892),APガラス性能一覧!$N:$N,0))="","",INDEX(APガラス性能一覧!A:A,MATCH(ROW(B5892),APガラス性能一覧!$N:$N,0))),"")))</f>
        <v/>
      </c>
      <c r="C5898" s="68" t="str">
        <f>IFERROR(VLOOKUP($B5898,APガラス性能一覧!$A$2:$M$6097,2,0),"")</f>
        <v/>
      </c>
      <c r="D5898" s="68" t="str">
        <f>IFERROR(VLOOKUP($B5898,APガラス性能一覧!$A$2:$M$6097,3,0),"")</f>
        <v/>
      </c>
      <c r="E5898" s="68" t="str">
        <f>IFERROR(VLOOKUP($B5898,APガラス性能一覧!$A$2:$M$6097,4,0),"")</f>
        <v/>
      </c>
      <c r="F5898" s="68" t="str">
        <f>IFERROR(VLOOKUP($B5898,APガラス性能一覧!$A$2:$M$6097,5,0),"")</f>
        <v/>
      </c>
      <c r="G5898" s="68" t="str">
        <f>IFERROR(VLOOKUP($B5898,APガラス性能一覧!$A$2:$M$6097,6,0),"")</f>
        <v/>
      </c>
      <c r="H5898" s="68" t="str">
        <f>IFERROR(VLOOKUP($B5898,APガラス性能一覧!$A$2:$M$6097,7,0),"")</f>
        <v/>
      </c>
      <c r="I5898" s="68" t="str">
        <f>IFERROR(VLOOKUP($B5898,APガラス性能一覧!$A$2:$M$6097,8,0),"")</f>
        <v/>
      </c>
      <c r="J5898" s="68" t="str">
        <f>IFERROR(VLOOKUP($B5898,APガラス性能一覧!$A$2:$M$6097,9,0),"")</f>
        <v/>
      </c>
      <c r="K5898" s="68" t="str">
        <f>IFERROR(VLOOKUP($B5898,APガラス性能一覧!$A$2:$M$6097,10,0),"")</f>
        <v/>
      </c>
      <c r="L5898" s="68" t="str">
        <f>IFERROR(VLOOKUP($B5898,APガラス性能一覧!$A$2:$M$6097,11,0),"")</f>
        <v/>
      </c>
      <c r="M5898" s="68" t="str">
        <f>IFERROR(VLOOKUP($B5898,APガラス性能一覧!$A$2:$M$6097,12,0),"")</f>
        <v/>
      </c>
      <c r="N5898" s="68" t="str">
        <f>IFERROR(VLOOKUP($B5898,APガラス性能一覧!$A$2:$M$6097,13,0),"")</f>
        <v/>
      </c>
    </row>
    <row r="5899" spans="2:14" x14ac:dyDescent="0.4">
      <c r="B5899" s="68" t="str">
        <f>IF($D$2="","",IF($E$2=0.65,IFERROR(IF(INDEX(APガラス性能一覧!A:A,MATCH(ROW(B5893),APガラス性能一覧!$O:$O,0))="","",INDEX(APガラス性能一覧!A:A,MATCH(ROW(B5893),APガラス性能一覧!$O:$O,0))),""),IFERROR(IF(INDEX(APガラス性能一覧!A:A,MATCH(ROW(B5893),APガラス性能一覧!$N:$N,0))="","",INDEX(APガラス性能一覧!A:A,MATCH(ROW(B5893),APガラス性能一覧!$N:$N,0))),"")))</f>
        <v/>
      </c>
      <c r="C5899" s="68" t="str">
        <f>IFERROR(VLOOKUP($B5899,APガラス性能一覧!$A$2:$M$6097,2,0),"")</f>
        <v/>
      </c>
      <c r="D5899" s="68" t="str">
        <f>IFERROR(VLOOKUP($B5899,APガラス性能一覧!$A$2:$M$6097,3,0),"")</f>
        <v/>
      </c>
      <c r="E5899" s="68" t="str">
        <f>IFERROR(VLOOKUP($B5899,APガラス性能一覧!$A$2:$M$6097,4,0),"")</f>
        <v/>
      </c>
      <c r="F5899" s="68" t="str">
        <f>IFERROR(VLOOKUP($B5899,APガラス性能一覧!$A$2:$M$6097,5,0),"")</f>
        <v/>
      </c>
      <c r="G5899" s="68" t="str">
        <f>IFERROR(VLOOKUP($B5899,APガラス性能一覧!$A$2:$M$6097,6,0),"")</f>
        <v/>
      </c>
      <c r="H5899" s="68" t="str">
        <f>IFERROR(VLOOKUP($B5899,APガラス性能一覧!$A$2:$M$6097,7,0),"")</f>
        <v/>
      </c>
      <c r="I5899" s="68" t="str">
        <f>IFERROR(VLOOKUP($B5899,APガラス性能一覧!$A$2:$M$6097,8,0),"")</f>
        <v/>
      </c>
      <c r="J5899" s="68" t="str">
        <f>IFERROR(VLOOKUP($B5899,APガラス性能一覧!$A$2:$M$6097,9,0),"")</f>
        <v/>
      </c>
      <c r="K5899" s="68" t="str">
        <f>IFERROR(VLOOKUP($B5899,APガラス性能一覧!$A$2:$M$6097,10,0),"")</f>
        <v/>
      </c>
      <c r="L5899" s="68" t="str">
        <f>IFERROR(VLOOKUP($B5899,APガラス性能一覧!$A$2:$M$6097,11,0),"")</f>
        <v/>
      </c>
      <c r="M5899" s="68" t="str">
        <f>IFERROR(VLOOKUP($B5899,APガラス性能一覧!$A$2:$M$6097,12,0),"")</f>
        <v/>
      </c>
      <c r="N5899" s="68" t="str">
        <f>IFERROR(VLOOKUP($B5899,APガラス性能一覧!$A$2:$M$6097,13,0),"")</f>
        <v/>
      </c>
    </row>
    <row r="5900" spans="2:14" x14ac:dyDescent="0.4">
      <c r="B5900" s="68" t="str">
        <f>IF($D$2="","",IF($E$2=0.65,IFERROR(IF(INDEX(APガラス性能一覧!A:A,MATCH(ROW(B5894),APガラス性能一覧!$O:$O,0))="","",INDEX(APガラス性能一覧!A:A,MATCH(ROW(B5894),APガラス性能一覧!$O:$O,0))),""),IFERROR(IF(INDEX(APガラス性能一覧!A:A,MATCH(ROW(B5894),APガラス性能一覧!$N:$N,0))="","",INDEX(APガラス性能一覧!A:A,MATCH(ROW(B5894),APガラス性能一覧!$N:$N,0))),"")))</f>
        <v/>
      </c>
      <c r="C5900" s="68" t="str">
        <f>IFERROR(VLOOKUP($B5900,APガラス性能一覧!$A$2:$M$6097,2,0),"")</f>
        <v/>
      </c>
      <c r="D5900" s="68" t="str">
        <f>IFERROR(VLOOKUP($B5900,APガラス性能一覧!$A$2:$M$6097,3,0),"")</f>
        <v/>
      </c>
      <c r="E5900" s="68" t="str">
        <f>IFERROR(VLOOKUP($B5900,APガラス性能一覧!$A$2:$M$6097,4,0),"")</f>
        <v/>
      </c>
      <c r="F5900" s="68" t="str">
        <f>IFERROR(VLOOKUP($B5900,APガラス性能一覧!$A$2:$M$6097,5,0),"")</f>
        <v/>
      </c>
      <c r="G5900" s="68" t="str">
        <f>IFERROR(VLOOKUP($B5900,APガラス性能一覧!$A$2:$M$6097,6,0),"")</f>
        <v/>
      </c>
      <c r="H5900" s="68" t="str">
        <f>IFERROR(VLOOKUP($B5900,APガラス性能一覧!$A$2:$M$6097,7,0),"")</f>
        <v/>
      </c>
      <c r="I5900" s="68" t="str">
        <f>IFERROR(VLOOKUP($B5900,APガラス性能一覧!$A$2:$M$6097,8,0),"")</f>
        <v/>
      </c>
      <c r="J5900" s="68" t="str">
        <f>IFERROR(VLOOKUP($B5900,APガラス性能一覧!$A$2:$M$6097,9,0),"")</f>
        <v/>
      </c>
      <c r="K5900" s="68" t="str">
        <f>IFERROR(VLOOKUP($B5900,APガラス性能一覧!$A$2:$M$6097,10,0),"")</f>
        <v/>
      </c>
      <c r="L5900" s="68" t="str">
        <f>IFERROR(VLOOKUP($B5900,APガラス性能一覧!$A$2:$M$6097,11,0),"")</f>
        <v/>
      </c>
      <c r="M5900" s="68" t="str">
        <f>IFERROR(VLOOKUP($B5900,APガラス性能一覧!$A$2:$M$6097,12,0),"")</f>
        <v/>
      </c>
      <c r="N5900" s="68" t="str">
        <f>IFERROR(VLOOKUP($B5900,APガラス性能一覧!$A$2:$M$6097,13,0),"")</f>
        <v/>
      </c>
    </row>
    <row r="5901" spans="2:14" x14ac:dyDescent="0.4">
      <c r="B5901" s="68" t="str">
        <f>IF($D$2="","",IF($E$2=0.65,IFERROR(IF(INDEX(APガラス性能一覧!A:A,MATCH(ROW(B5895),APガラス性能一覧!$O:$O,0))="","",INDEX(APガラス性能一覧!A:A,MATCH(ROW(B5895),APガラス性能一覧!$O:$O,0))),""),IFERROR(IF(INDEX(APガラス性能一覧!A:A,MATCH(ROW(B5895),APガラス性能一覧!$N:$N,0))="","",INDEX(APガラス性能一覧!A:A,MATCH(ROW(B5895),APガラス性能一覧!$N:$N,0))),"")))</f>
        <v/>
      </c>
      <c r="C5901" s="68" t="str">
        <f>IFERROR(VLOOKUP($B5901,APガラス性能一覧!$A$2:$M$6097,2,0),"")</f>
        <v/>
      </c>
      <c r="D5901" s="68" t="str">
        <f>IFERROR(VLOOKUP($B5901,APガラス性能一覧!$A$2:$M$6097,3,0),"")</f>
        <v/>
      </c>
      <c r="E5901" s="68" t="str">
        <f>IFERROR(VLOOKUP($B5901,APガラス性能一覧!$A$2:$M$6097,4,0),"")</f>
        <v/>
      </c>
      <c r="F5901" s="68" t="str">
        <f>IFERROR(VLOOKUP($B5901,APガラス性能一覧!$A$2:$M$6097,5,0),"")</f>
        <v/>
      </c>
      <c r="G5901" s="68" t="str">
        <f>IFERROR(VLOOKUP($B5901,APガラス性能一覧!$A$2:$M$6097,6,0),"")</f>
        <v/>
      </c>
      <c r="H5901" s="68" t="str">
        <f>IFERROR(VLOOKUP($B5901,APガラス性能一覧!$A$2:$M$6097,7,0),"")</f>
        <v/>
      </c>
      <c r="I5901" s="68" t="str">
        <f>IFERROR(VLOOKUP($B5901,APガラス性能一覧!$A$2:$M$6097,8,0),"")</f>
        <v/>
      </c>
      <c r="J5901" s="68" t="str">
        <f>IFERROR(VLOOKUP($B5901,APガラス性能一覧!$A$2:$M$6097,9,0),"")</f>
        <v/>
      </c>
      <c r="K5901" s="68" t="str">
        <f>IFERROR(VLOOKUP($B5901,APガラス性能一覧!$A$2:$M$6097,10,0),"")</f>
        <v/>
      </c>
      <c r="L5901" s="68" t="str">
        <f>IFERROR(VLOOKUP($B5901,APガラス性能一覧!$A$2:$M$6097,11,0),"")</f>
        <v/>
      </c>
      <c r="M5901" s="68" t="str">
        <f>IFERROR(VLOOKUP($B5901,APガラス性能一覧!$A$2:$M$6097,12,0),"")</f>
        <v/>
      </c>
      <c r="N5901" s="68" t="str">
        <f>IFERROR(VLOOKUP($B5901,APガラス性能一覧!$A$2:$M$6097,13,0),"")</f>
        <v/>
      </c>
    </row>
    <row r="5902" spans="2:14" x14ac:dyDescent="0.4">
      <c r="B5902" s="68" t="str">
        <f>IF($D$2="","",IF($E$2=0.65,IFERROR(IF(INDEX(APガラス性能一覧!A:A,MATCH(ROW(B5896),APガラス性能一覧!$O:$O,0))="","",INDEX(APガラス性能一覧!A:A,MATCH(ROW(B5896),APガラス性能一覧!$O:$O,0))),""),IFERROR(IF(INDEX(APガラス性能一覧!A:A,MATCH(ROW(B5896),APガラス性能一覧!$N:$N,0))="","",INDEX(APガラス性能一覧!A:A,MATCH(ROW(B5896),APガラス性能一覧!$N:$N,0))),"")))</f>
        <v/>
      </c>
      <c r="C5902" s="68" t="str">
        <f>IFERROR(VLOOKUP($B5902,APガラス性能一覧!$A$2:$M$6097,2,0),"")</f>
        <v/>
      </c>
      <c r="D5902" s="68" t="str">
        <f>IFERROR(VLOOKUP($B5902,APガラス性能一覧!$A$2:$M$6097,3,0),"")</f>
        <v/>
      </c>
      <c r="E5902" s="68" t="str">
        <f>IFERROR(VLOOKUP($B5902,APガラス性能一覧!$A$2:$M$6097,4,0),"")</f>
        <v/>
      </c>
      <c r="F5902" s="68" t="str">
        <f>IFERROR(VLOOKUP($B5902,APガラス性能一覧!$A$2:$M$6097,5,0),"")</f>
        <v/>
      </c>
      <c r="G5902" s="68" t="str">
        <f>IFERROR(VLOOKUP($B5902,APガラス性能一覧!$A$2:$M$6097,6,0),"")</f>
        <v/>
      </c>
      <c r="H5902" s="68" t="str">
        <f>IFERROR(VLOOKUP($B5902,APガラス性能一覧!$A$2:$M$6097,7,0),"")</f>
        <v/>
      </c>
      <c r="I5902" s="68" t="str">
        <f>IFERROR(VLOOKUP($B5902,APガラス性能一覧!$A$2:$M$6097,8,0),"")</f>
        <v/>
      </c>
      <c r="J5902" s="68" t="str">
        <f>IFERROR(VLOOKUP($B5902,APガラス性能一覧!$A$2:$M$6097,9,0),"")</f>
        <v/>
      </c>
      <c r="K5902" s="68" t="str">
        <f>IFERROR(VLOOKUP($B5902,APガラス性能一覧!$A$2:$M$6097,10,0),"")</f>
        <v/>
      </c>
      <c r="L5902" s="68" t="str">
        <f>IFERROR(VLOOKUP($B5902,APガラス性能一覧!$A$2:$M$6097,11,0),"")</f>
        <v/>
      </c>
      <c r="M5902" s="68" t="str">
        <f>IFERROR(VLOOKUP($B5902,APガラス性能一覧!$A$2:$M$6097,12,0),"")</f>
        <v/>
      </c>
      <c r="N5902" s="68" t="str">
        <f>IFERROR(VLOOKUP($B5902,APガラス性能一覧!$A$2:$M$6097,13,0),"")</f>
        <v/>
      </c>
    </row>
    <row r="5903" spans="2:14" x14ac:dyDescent="0.4">
      <c r="B5903" s="68" t="str">
        <f>IF($D$2="","",IF($E$2=0.65,IFERROR(IF(INDEX(APガラス性能一覧!A:A,MATCH(ROW(B5897),APガラス性能一覧!$O:$O,0))="","",INDEX(APガラス性能一覧!A:A,MATCH(ROW(B5897),APガラス性能一覧!$O:$O,0))),""),IFERROR(IF(INDEX(APガラス性能一覧!A:A,MATCH(ROW(B5897),APガラス性能一覧!$N:$N,0))="","",INDEX(APガラス性能一覧!A:A,MATCH(ROW(B5897),APガラス性能一覧!$N:$N,0))),"")))</f>
        <v/>
      </c>
      <c r="C5903" s="68" t="str">
        <f>IFERROR(VLOOKUP($B5903,APガラス性能一覧!$A$2:$M$6097,2,0),"")</f>
        <v/>
      </c>
      <c r="D5903" s="68" t="str">
        <f>IFERROR(VLOOKUP($B5903,APガラス性能一覧!$A$2:$M$6097,3,0),"")</f>
        <v/>
      </c>
      <c r="E5903" s="68" t="str">
        <f>IFERROR(VLOOKUP($B5903,APガラス性能一覧!$A$2:$M$6097,4,0),"")</f>
        <v/>
      </c>
      <c r="F5903" s="68" t="str">
        <f>IFERROR(VLOOKUP($B5903,APガラス性能一覧!$A$2:$M$6097,5,0),"")</f>
        <v/>
      </c>
      <c r="G5903" s="68" t="str">
        <f>IFERROR(VLOOKUP($B5903,APガラス性能一覧!$A$2:$M$6097,6,0),"")</f>
        <v/>
      </c>
      <c r="H5903" s="68" t="str">
        <f>IFERROR(VLOOKUP($B5903,APガラス性能一覧!$A$2:$M$6097,7,0),"")</f>
        <v/>
      </c>
      <c r="I5903" s="68" t="str">
        <f>IFERROR(VLOOKUP($B5903,APガラス性能一覧!$A$2:$M$6097,8,0),"")</f>
        <v/>
      </c>
      <c r="J5903" s="68" t="str">
        <f>IFERROR(VLOOKUP($B5903,APガラス性能一覧!$A$2:$M$6097,9,0),"")</f>
        <v/>
      </c>
      <c r="K5903" s="68" t="str">
        <f>IFERROR(VLOOKUP($B5903,APガラス性能一覧!$A$2:$M$6097,10,0),"")</f>
        <v/>
      </c>
      <c r="L5903" s="68" t="str">
        <f>IFERROR(VLOOKUP($B5903,APガラス性能一覧!$A$2:$M$6097,11,0),"")</f>
        <v/>
      </c>
      <c r="M5903" s="68" t="str">
        <f>IFERROR(VLOOKUP($B5903,APガラス性能一覧!$A$2:$M$6097,12,0),"")</f>
        <v/>
      </c>
      <c r="N5903" s="68" t="str">
        <f>IFERROR(VLOOKUP($B5903,APガラス性能一覧!$A$2:$M$6097,13,0),"")</f>
        <v/>
      </c>
    </row>
    <row r="5904" spans="2:14" x14ac:dyDescent="0.4">
      <c r="B5904" s="68" t="str">
        <f>IF($D$2="","",IF($E$2=0.65,IFERROR(IF(INDEX(APガラス性能一覧!A:A,MATCH(ROW(B5898),APガラス性能一覧!$O:$O,0))="","",INDEX(APガラス性能一覧!A:A,MATCH(ROW(B5898),APガラス性能一覧!$O:$O,0))),""),IFERROR(IF(INDEX(APガラス性能一覧!A:A,MATCH(ROW(B5898),APガラス性能一覧!$N:$N,0))="","",INDEX(APガラス性能一覧!A:A,MATCH(ROW(B5898),APガラス性能一覧!$N:$N,0))),"")))</f>
        <v/>
      </c>
      <c r="C5904" s="68" t="str">
        <f>IFERROR(VLOOKUP($B5904,APガラス性能一覧!$A$2:$M$6097,2,0),"")</f>
        <v/>
      </c>
      <c r="D5904" s="68" t="str">
        <f>IFERROR(VLOOKUP($B5904,APガラス性能一覧!$A$2:$M$6097,3,0),"")</f>
        <v/>
      </c>
      <c r="E5904" s="68" t="str">
        <f>IFERROR(VLOOKUP($B5904,APガラス性能一覧!$A$2:$M$6097,4,0),"")</f>
        <v/>
      </c>
      <c r="F5904" s="68" t="str">
        <f>IFERROR(VLOOKUP($B5904,APガラス性能一覧!$A$2:$M$6097,5,0),"")</f>
        <v/>
      </c>
      <c r="G5904" s="68" t="str">
        <f>IFERROR(VLOOKUP($B5904,APガラス性能一覧!$A$2:$M$6097,6,0),"")</f>
        <v/>
      </c>
      <c r="H5904" s="68" t="str">
        <f>IFERROR(VLOOKUP($B5904,APガラス性能一覧!$A$2:$M$6097,7,0),"")</f>
        <v/>
      </c>
      <c r="I5904" s="68" t="str">
        <f>IFERROR(VLOOKUP($B5904,APガラス性能一覧!$A$2:$M$6097,8,0),"")</f>
        <v/>
      </c>
      <c r="J5904" s="68" t="str">
        <f>IFERROR(VLOOKUP($B5904,APガラス性能一覧!$A$2:$M$6097,9,0),"")</f>
        <v/>
      </c>
      <c r="K5904" s="68" t="str">
        <f>IFERROR(VLOOKUP($B5904,APガラス性能一覧!$A$2:$M$6097,10,0),"")</f>
        <v/>
      </c>
      <c r="L5904" s="68" t="str">
        <f>IFERROR(VLOOKUP($B5904,APガラス性能一覧!$A$2:$M$6097,11,0),"")</f>
        <v/>
      </c>
      <c r="M5904" s="68" t="str">
        <f>IFERROR(VLOOKUP($B5904,APガラス性能一覧!$A$2:$M$6097,12,0),"")</f>
        <v/>
      </c>
      <c r="N5904" s="68" t="str">
        <f>IFERROR(VLOOKUP($B5904,APガラス性能一覧!$A$2:$M$6097,13,0),"")</f>
        <v/>
      </c>
    </row>
    <row r="5905" spans="2:14" x14ac:dyDescent="0.4">
      <c r="B5905" s="68" t="str">
        <f>IF($D$2="","",IF($E$2=0.65,IFERROR(IF(INDEX(APガラス性能一覧!A:A,MATCH(ROW(B5899),APガラス性能一覧!$O:$O,0))="","",INDEX(APガラス性能一覧!A:A,MATCH(ROW(B5899),APガラス性能一覧!$O:$O,0))),""),IFERROR(IF(INDEX(APガラス性能一覧!A:A,MATCH(ROW(B5899),APガラス性能一覧!$N:$N,0))="","",INDEX(APガラス性能一覧!A:A,MATCH(ROW(B5899),APガラス性能一覧!$N:$N,0))),"")))</f>
        <v/>
      </c>
      <c r="C5905" s="68" t="str">
        <f>IFERROR(VLOOKUP($B5905,APガラス性能一覧!$A$2:$M$6097,2,0),"")</f>
        <v/>
      </c>
      <c r="D5905" s="68" t="str">
        <f>IFERROR(VLOOKUP($B5905,APガラス性能一覧!$A$2:$M$6097,3,0),"")</f>
        <v/>
      </c>
      <c r="E5905" s="68" t="str">
        <f>IFERROR(VLOOKUP($B5905,APガラス性能一覧!$A$2:$M$6097,4,0),"")</f>
        <v/>
      </c>
      <c r="F5905" s="68" t="str">
        <f>IFERROR(VLOOKUP($B5905,APガラス性能一覧!$A$2:$M$6097,5,0),"")</f>
        <v/>
      </c>
      <c r="G5905" s="68" t="str">
        <f>IFERROR(VLOOKUP($B5905,APガラス性能一覧!$A$2:$M$6097,6,0),"")</f>
        <v/>
      </c>
      <c r="H5905" s="68" t="str">
        <f>IFERROR(VLOOKUP($B5905,APガラス性能一覧!$A$2:$M$6097,7,0),"")</f>
        <v/>
      </c>
      <c r="I5905" s="68" t="str">
        <f>IFERROR(VLOOKUP($B5905,APガラス性能一覧!$A$2:$M$6097,8,0),"")</f>
        <v/>
      </c>
      <c r="J5905" s="68" t="str">
        <f>IFERROR(VLOOKUP($B5905,APガラス性能一覧!$A$2:$M$6097,9,0),"")</f>
        <v/>
      </c>
      <c r="K5905" s="68" t="str">
        <f>IFERROR(VLOOKUP($B5905,APガラス性能一覧!$A$2:$M$6097,10,0),"")</f>
        <v/>
      </c>
      <c r="L5905" s="68" t="str">
        <f>IFERROR(VLOOKUP($B5905,APガラス性能一覧!$A$2:$M$6097,11,0),"")</f>
        <v/>
      </c>
      <c r="M5905" s="68" t="str">
        <f>IFERROR(VLOOKUP($B5905,APガラス性能一覧!$A$2:$M$6097,12,0),"")</f>
        <v/>
      </c>
      <c r="N5905" s="68" t="str">
        <f>IFERROR(VLOOKUP($B5905,APガラス性能一覧!$A$2:$M$6097,13,0),"")</f>
        <v/>
      </c>
    </row>
    <row r="5906" spans="2:14" x14ac:dyDescent="0.4">
      <c r="B5906" s="68" t="str">
        <f>IF($D$2="","",IF($E$2=0.65,IFERROR(IF(INDEX(APガラス性能一覧!A:A,MATCH(ROW(B5900),APガラス性能一覧!$O:$O,0))="","",INDEX(APガラス性能一覧!A:A,MATCH(ROW(B5900),APガラス性能一覧!$O:$O,0))),""),IFERROR(IF(INDEX(APガラス性能一覧!A:A,MATCH(ROW(B5900),APガラス性能一覧!$N:$N,0))="","",INDEX(APガラス性能一覧!A:A,MATCH(ROW(B5900),APガラス性能一覧!$N:$N,0))),"")))</f>
        <v/>
      </c>
      <c r="C5906" s="68" t="str">
        <f>IFERROR(VLOOKUP($B5906,APガラス性能一覧!$A$2:$M$6097,2,0),"")</f>
        <v/>
      </c>
      <c r="D5906" s="68" t="str">
        <f>IFERROR(VLOOKUP($B5906,APガラス性能一覧!$A$2:$M$6097,3,0),"")</f>
        <v/>
      </c>
      <c r="E5906" s="68" t="str">
        <f>IFERROR(VLOOKUP($B5906,APガラス性能一覧!$A$2:$M$6097,4,0),"")</f>
        <v/>
      </c>
      <c r="F5906" s="68" t="str">
        <f>IFERROR(VLOOKUP($B5906,APガラス性能一覧!$A$2:$M$6097,5,0),"")</f>
        <v/>
      </c>
      <c r="G5906" s="68" t="str">
        <f>IFERROR(VLOOKUP($B5906,APガラス性能一覧!$A$2:$M$6097,6,0),"")</f>
        <v/>
      </c>
      <c r="H5906" s="68" t="str">
        <f>IFERROR(VLOOKUP($B5906,APガラス性能一覧!$A$2:$M$6097,7,0),"")</f>
        <v/>
      </c>
      <c r="I5906" s="68" t="str">
        <f>IFERROR(VLOOKUP($B5906,APガラス性能一覧!$A$2:$M$6097,8,0),"")</f>
        <v/>
      </c>
      <c r="J5906" s="68" t="str">
        <f>IFERROR(VLOOKUP($B5906,APガラス性能一覧!$A$2:$M$6097,9,0),"")</f>
        <v/>
      </c>
      <c r="K5906" s="68" t="str">
        <f>IFERROR(VLOOKUP($B5906,APガラス性能一覧!$A$2:$M$6097,10,0),"")</f>
        <v/>
      </c>
      <c r="L5906" s="68" t="str">
        <f>IFERROR(VLOOKUP($B5906,APガラス性能一覧!$A$2:$M$6097,11,0),"")</f>
        <v/>
      </c>
      <c r="M5906" s="68" t="str">
        <f>IFERROR(VLOOKUP($B5906,APガラス性能一覧!$A$2:$M$6097,12,0),"")</f>
        <v/>
      </c>
      <c r="N5906" s="68" t="str">
        <f>IFERROR(VLOOKUP($B5906,APガラス性能一覧!$A$2:$M$6097,13,0),"")</f>
        <v/>
      </c>
    </row>
    <row r="5907" spans="2:14" x14ac:dyDescent="0.4">
      <c r="B5907" s="68" t="str">
        <f>IF($D$2="","",IF($E$2=0.65,IFERROR(IF(INDEX(APガラス性能一覧!A:A,MATCH(ROW(B5901),APガラス性能一覧!$O:$O,0))="","",INDEX(APガラス性能一覧!A:A,MATCH(ROW(B5901),APガラス性能一覧!$O:$O,0))),""),IFERROR(IF(INDEX(APガラス性能一覧!A:A,MATCH(ROW(B5901),APガラス性能一覧!$N:$N,0))="","",INDEX(APガラス性能一覧!A:A,MATCH(ROW(B5901),APガラス性能一覧!$N:$N,0))),"")))</f>
        <v/>
      </c>
      <c r="C5907" s="68" t="str">
        <f>IFERROR(VLOOKUP($B5907,APガラス性能一覧!$A$2:$M$6097,2,0),"")</f>
        <v/>
      </c>
      <c r="D5907" s="68" t="str">
        <f>IFERROR(VLOOKUP($B5907,APガラス性能一覧!$A$2:$M$6097,3,0),"")</f>
        <v/>
      </c>
      <c r="E5907" s="68" t="str">
        <f>IFERROR(VLOOKUP($B5907,APガラス性能一覧!$A$2:$M$6097,4,0),"")</f>
        <v/>
      </c>
      <c r="F5907" s="68" t="str">
        <f>IFERROR(VLOOKUP($B5907,APガラス性能一覧!$A$2:$M$6097,5,0),"")</f>
        <v/>
      </c>
      <c r="G5907" s="68" t="str">
        <f>IFERROR(VLOOKUP($B5907,APガラス性能一覧!$A$2:$M$6097,6,0),"")</f>
        <v/>
      </c>
      <c r="H5907" s="68" t="str">
        <f>IFERROR(VLOOKUP($B5907,APガラス性能一覧!$A$2:$M$6097,7,0),"")</f>
        <v/>
      </c>
      <c r="I5907" s="68" t="str">
        <f>IFERROR(VLOOKUP($B5907,APガラス性能一覧!$A$2:$M$6097,8,0),"")</f>
        <v/>
      </c>
      <c r="J5907" s="68" t="str">
        <f>IFERROR(VLOOKUP($B5907,APガラス性能一覧!$A$2:$M$6097,9,0),"")</f>
        <v/>
      </c>
      <c r="K5907" s="68" t="str">
        <f>IFERROR(VLOOKUP($B5907,APガラス性能一覧!$A$2:$M$6097,10,0),"")</f>
        <v/>
      </c>
      <c r="L5907" s="68" t="str">
        <f>IFERROR(VLOOKUP($B5907,APガラス性能一覧!$A$2:$M$6097,11,0),"")</f>
        <v/>
      </c>
      <c r="M5907" s="68" t="str">
        <f>IFERROR(VLOOKUP($B5907,APガラス性能一覧!$A$2:$M$6097,12,0),"")</f>
        <v/>
      </c>
      <c r="N5907" s="68" t="str">
        <f>IFERROR(VLOOKUP($B5907,APガラス性能一覧!$A$2:$M$6097,13,0),"")</f>
        <v/>
      </c>
    </row>
    <row r="5908" spans="2:14" x14ac:dyDescent="0.4">
      <c r="B5908" s="68" t="str">
        <f>IF($D$2="","",IF($E$2=0.65,IFERROR(IF(INDEX(APガラス性能一覧!A:A,MATCH(ROW(B5902),APガラス性能一覧!$O:$O,0))="","",INDEX(APガラス性能一覧!A:A,MATCH(ROW(B5902),APガラス性能一覧!$O:$O,0))),""),IFERROR(IF(INDEX(APガラス性能一覧!A:A,MATCH(ROW(B5902),APガラス性能一覧!$N:$N,0))="","",INDEX(APガラス性能一覧!A:A,MATCH(ROW(B5902),APガラス性能一覧!$N:$N,0))),"")))</f>
        <v/>
      </c>
      <c r="C5908" s="68" t="str">
        <f>IFERROR(VLOOKUP($B5908,APガラス性能一覧!$A$2:$M$6097,2,0),"")</f>
        <v/>
      </c>
      <c r="D5908" s="68" t="str">
        <f>IFERROR(VLOOKUP($B5908,APガラス性能一覧!$A$2:$M$6097,3,0),"")</f>
        <v/>
      </c>
      <c r="E5908" s="68" t="str">
        <f>IFERROR(VLOOKUP($B5908,APガラス性能一覧!$A$2:$M$6097,4,0),"")</f>
        <v/>
      </c>
      <c r="F5908" s="68" t="str">
        <f>IFERROR(VLOOKUP($B5908,APガラス性能一覧!$A$2:$M$6097,5,0),"")</f>
        <v/>
      </c>
      <c r="G5908" s="68" t="str">
        <f>IFERROR(VLOOKUP($B5908,APガラス性能一覧!$A$2:$M$6097,6,0),"")</f>
        <v/>
      </c>
      <c r="H5908" s="68" t="str">
        <f>IFERROR(VLOOKUP($B5908,APガラス性能一覧!$A$2:$M$6097,7,0),"")</f>
        <v/>
      </c>
      <c r="I5908" s="68" t="str">
        <f>IFERROR(VLOOKUP($B5908,APガラス性能一覧!$A$2:$M$6097,8,0),"")</f>
        <v/>
      </c>
      <c r="J5908" s="68" t="str">
        <f>IFERROR(VLOOKUP($B5908,APガラス性能一覧!$A$2:$M$6097,9,0),"")</f>
        <v/>
      </c>
      <c r="K5908" s="68" t="str">
        <f>IFERROR(VLOOKUP($B5908,APガラス性能一覧!$A$2:$M$6097,10,0),"")</f>
        <v/>
      </c>
      <c r="L5908" s="68" t="str">
        <f>IFERROR(VLOOKUP($B5908,APガラス性能一覧!$A$2:$M$6097,11,0),"")</f>
        <v/>
      </c>
      <c r="M5908" s="68" t="str">
        <f>IFERROR(VLOOKUP($B5908,APガラス性能一覧!$A$2:$M$6097,12,0),"")</f>
        <v/>
      </c>
      <c r="N5908" s="68" t="str">
        <f>IFERROR(VLOOKUP($B5908,APガラス性能一覧!$A$2:$M$6097,13,0),"")</f>
        <v/>
      </c>
    </row>
    <row r="5909" spans="2:14" x14ac:dyDescent="0.4">
      <c r="B5909" s="68" t="str">
        <f>IF($D$2="","",IF($E$2=0.65,IFERROR(IF(INDEX(APガラス性能一覧!A:A,MATCH(ROW(B5903),APガラス性能一覧!$O:$O,0))="","",INDEX(APガラス性能一覧!A:A,MATCH(ROW(B5903),APガラス性能一覧!$O:$O,0))),""),IFERROR(IF(INDEX(APガラス性能一覧!A:A,MATCH(ROW(B5903),APガラス性能一覧!$N:$N,0))="","",INDEX(APガラス性能一覧!A:A,MATCH(ROW(B5903),APガラス性能一覧!$N:$N,0))),"")))</f>
        <v/>
      </c>
      <c r="C5909" s="68" t="str">
        <f>IFERROR(VLOOKUP($B5909,APガラス性能一覧!$A$2:$M$6097,2,0),"")</f>
        <v/>
      </c>
      <c r="D5909" s="68" t="str">
        <f>IFERROR(VLOOKUP($B5909,APガラス性能一覧!$A$2:$M$6097,3,0),"")</f>
        <v/>
      </c>
      <c r="E5909" s="68" t="str">
        <f>IFERROR(VLOOKUP($B5909,APガラス性能一覧!$A$2:$M$6097,4,0),"")</f>
        <v/>
      </c>
      <c r="F5909" s="68" t="str">
        <f>IFERROR(VLOOKUP($B5909,APガラス性能一覧!$A$2:$M$6097,5,0),"")</f>
        <v/>
      </c>
      <c r="G5909" s="68" t="str">
        <f>IFERROR(VLOOKUP($B5909,APガラス性能一覧!$A$2:$M$6097,6,0),"")</f>
        <v/>
      </c>
      <c r="H5909" s="68" t="str">
        <f>IFERROR(VLOOKUP($B5909,APガラス性能一覧!$A$2:$M$6097,7,0),"")</f>
        <v/>
      </c>
      <c r="I5909" s="68" t="str">
        <f>IFERROR(VLOOKUP($B5909,APガラス性能一覧!$A$2:$M$6097,8,0),"")</f>
        <v/>
      </c>
      <c r="J5909" s="68" t="str">
        <f>IFERROR(VLOOKUP($B5909,APガラス性能一覧!$A$2:$M$6097,9,0),"")</f>
        <v/>
      </c>
      <c r="K5909" s="68" t="str">
        <f>IFERROR(VLOOKUP($B5909,APガラス性能一覧!$A$2:$M$6097,10,0),"")</f>
        <v/>
      </c>
      <c r="L5909" s="68" t="str">
        <f>IFERROR(VLOOKUP($B5909,APガラス性能一覧!$A$2:$M$6097,11,0),"")</f>
        <v/>
      </c>
      <c r="M5909" s="68" t="str">
        <f>IFERROR(VLOOKUP($B5909,APガラス性能一覧!$A$2:$M$6097,12,0),"")</f>
        <v/>
      </c>
      <c r="N5909" s="68" t="str">
        <f>IFERROR(VLOOKUP($B5909,APガラス性能一覧!$A$2:$M$6097,13,0),"")</f>
        <v/>
      </c>
    </row>
    <row r="5910" spans="2:14" x14ac:dyDescent="0.4">
      <c r="B5910" s="68" t="str">
        <f>IF($D$2="","",IF($E$2=0.65,IFERROR(IF(INDEX(APガラス性能一覧!A:A,MATCH(ROW(B5904),APガラス性能一覧!$O:$O,0))="","",INDEX(APガラス性能一覧!A:A,MATCH(ROW(B5904),APガラス性能一覧!$O:$O,0))),""),IFERROR(IF(INDEX(APガラス性能一覧!A:A,MATCH(ROW(B5904),APガラス性能一覧!$N:$N,0))="","",INDEX(APガラス性能一覧!A:A,MATCH(ROW(B5904),APガラス性能一覧!$N:$N,0))),"")))</f>
        <v/>
      </c>
      <c r="C5910" s="68" t="str">
        <f>IFERROR(VLOOKUP($B5910,APガラス性能一覧!$A$2:$M$6097,2,0),"")</f>
        <v/>
      </c>
      <c r="D5910" s="68" t="str">
        <f>IFERROR(VLOOKUP($B5910,APガラス性能一覧!$A$2:$M$6097,3,0),"")</f>
        <v/>
      </c>
      <c r="E5910" s="68" t="str">
        <f>IFERROR(VLOOKUP($B5910,APガラス性能一覧!$A$2:$M$6097,4,0),"")</f>
        <v/>
      </c>
      <c r="F5910" s="68" t="str">
        <f>IFERROR(VLOOKUP($B5910,APガラス性能一覧!$A$2:$M$6097,5,0),"")</f>
        <v/>
      </c>
      <c r="G5910" s="68" t="str">
        <f>IFERROR(VLOOKUP($B5910,APガラス性能一覧!$A$2:$M$6097,6,0),"")</f>
        <v/>
      </c>
      <c r="H5910" s="68" t="str">
        <f>IFERROR(VLOOKUP($B5910,APガラス性能一覧!$A$2:$M$6097,7,0),"")</f>
        <v/>
      </c>
      <c r="I5910" s="68" t="str">
        <f>IFERROR(VLOOKUP($B5910,APガラス性能一覧!$A$2:$M$6097,8,0),"")</f>
        <v/>
      </c>
      <c r="J5910" s="68" t="str">
        <f>IFERROR(VLOOKUP($B5910,APガラス性能一覧!$A$2:$M$6097,9,0),"")</f>
        <v/>
      </c>
      <c r="K5910" s="68" t="str">
        <f>IFERROR(VLOOKUP($B5910,APガラス性能一覧!$A$2:$M$6097,10,0),"")</f>
        <v/>
      </c>
      <c r="L5910" s="68" t="str">
        <f>IFERROR(VLOOKUP($B5910,APガラス性能一覧!$A$2:$M$6097,11,0),"")</f>
        <v/>
      </c>
      <c r="M5910" s="68" t="str">
        <f>IFERROR(VLOOKUP($B5910,APガラス性能一覧!$A$2:$M$6097,12,0),"")</f>
        <v/>
      </c>
      <c r="N5910" s="68" t="str">
        <f>IFERROR(VLOOKUP($B5910,APガラス性能一覧!$A$2:$M$6097,13,0),"")</f>
        <v/>
      </c>
    </row>
    <row r="5911" spans="2:14" x14ac:dyDescent="0.4">
      <c r="B5911" s="68" t="str">
        <f>IF($D$2="","",IF($E$2=0.65,IFERROR(IF(INDEX(APガラス性能一覧!A:A,MATCH(ROW(B5905),APガラス性能一覧!$O:$O,0))="","",INDEX(APガラス性能一覧!A:A,MATCH(ROW(B5905),APガラス性能一覧!$O:$O,0))),""),IFERROR(IF(INDEX(APガラス性能一覧!A:A,MATCH(ROW(B5905),APガラス性能一覧!$N:$N,0))="","",INDEX(APガラス性能一覧!A:A,MATCH(ROW(B5905),APガラス性能一覧!$N:$N,0))),"")))</f>
        <v/>
      </c>
      <c r="C5911" s="68" t="str">
        <f>IFERROR(VLOOKUP($B5911,APガラス性能一覧!$A$2:$M$6097,2,0),"")</f>
        <v/>
      </c>
      <c r="D5911" s="68" t="str">
        <f>IFERROR(VLOOKUP($B5911,APガラス性能一覧!$A$2:$M$6097,3,0),"")</f>
        <v/>
      </c>
      <c r="E5911" s="68" t="str">
        <f>IFERROR(VLOOKUP($B5911,APガラス性能一覧!$A$2:$M$6097,4,0),"")</f>
        <v/>
      </c>
      <c r="F5911" s="68" t="str">
        <f>IFERROR(VLOOKUP($B5911,APガラス性能一覧!$A$2:$M$6097,5,0),"")</f>
        <v/>
      </c>
      <c r="G5911" s="68" t="str">
        <f>IFERROR(VLOOKUP($B5911,APガラス性能一覧!$A$2:$M$6097,6,0),"")</f>
        <v/>
      </c>
      <c r="H5911" s="68" t="str">
        <f>IFERROR(VLOOKUP($B5911,APガラス性能一覧!$A$2:$M$6097,7,0),"")</f>
        <v/>
      </c>
      <c r="I5911" s="68" t="str">
        <f>IFERROR(VLOOKUP($B5911,APガラス性能一覧!$A$2:$M$6097,8,0),"")</f>
        <v/>
      </c>
      <c r="J5911" s="68" t="str">
        <f>IFERROR(VLOOKUP($B5911,APガラス性能一覧!$A$2:$M$6097,9,0),"")</f>
        <v/>
      </c>
      <c r="K5911" s="68" t="str">
        <f>IFERROR(VLOOKUP($B5911,APガラス性能一覧!$A$2:$M$6097,10,0),"")</f>
        <v/>
      </c>
      <c r="L5911" s="68" t="str">
        <f>IFERROR(VLOOKUP($B5911,APガラス性能一覧!$A$2:$M$6097,11,0),"")</f>
        <v/>
      </c>
      <c r="M5911" s="68" t="str">
        <f>IFERROR(VLOOKUP($B5911,APガラス性能一覧!$A$2:$M$6097,12,0),"")</f>
        <v/>
      </c>
      <c r="N5911" s="68" t="str">
        <f>IFERROR(VLOOKUP($B5911,APガラス性能一覧!$A$2:$M$6097,13,0),"")</f>
        <v/>
      </c>
    </row>
    <row r="5912" spans="2:14" x14ac:dyDescent="0.4">
      <c r="B5912" s="68" t="str">
        <f>IF($D$2="","",IF($E$2=0.65,IFERROR(IF(INDEX(APガラス性能一覧!A:A,MATCH(ROW(B5906),APガラス性能一覧!$O:$O,0))="","",INDEX(APガラス性能一覧!A:A,MATCH(ROW(B5906),APガラス性能一覧!$O:$O,0))),""),IFERROR(IF(INDEX(APガラス性能一覧!A:A,MATCH(ROW(B5906),APガラス性能一覧!$N:$N,0))="","",INDEX(APガラス性能一覧!A:A,MATCH(ROW(B5906),APガラス性能一覧!$N:$N,0))),"")))</f>
        <v/>
      </c>
      <c r="C5912" s="68" t="str">
        <f>IFERROR(VLOOKUP($B5912,APガラス性能一覧!$A$2:$M$6097,2,0),"")</f>
        <v/>
      </c>
      <c r="D5912" s="68" t="str">
        <f>IFERROR(VLOOKUP($B5912,APガラス性能一覧!$A$2:$M$6097,3,0),"")</f>
        <v/>
      </c>
      <c r="E5912" s="68" t="str">
        <f>IFERROR(VLOOKUP($B5912,APガラス性能一覧!$A$2:$M$6097,4,0),"")</f>
        <v/>
      </c>
      <c r="F5912" s="68" t="str">
        <f>IFERROR(VLOOKUP($B5912,APガラス性能一覧!$A$2:$M$6097,5,0),"")</f>
        <v/>
      </c>
      <c r="G5912" s="68" t="str">
        <f>IFERROR(VLOOKUP($B5912,APガラス性能一覧!$A$2:$M$6097,6,0),"")</f>
        <v/>
      </c>
      <c r="H5912" s="68" t="str">
        <f>IFERROR(VLOOKUP($B5912,APガラス性能一覧!$A$2:$M$6097,7,0),"")</f>
        <v/>
      </c>
      <c r="I5912" s="68" t="str">
        <f>IFERROR(VLOOKUP($B5912,APガラス性能一覧!$A$2:$M$6097,8,0),"")</f>
        <v/>
      </c>
      <c r="J5912" s="68" t="str">
        <f>IFERROR(VLOOKUP($B5912,APガラス性能一覧!$A$2:$M$6097,9,0),"")</f>
        <v/>
      </c>
      <c r="K5912" s="68" t="str">
        <f>IFERROR(VLOOKUP($B5912,APガラス性能一覧!$A$2:$M$6097,10,0),"")</f>
        <v/>
      </c>
      <c r="L5912" s="68" t="str">
        <f>IFERROR(VLOOKUP($B5912,APガラス性能一覧!$A$2:$M$6097,11,0),"")</f>
        <v/>
      </c>
      <c r="M5912" s="68" t="str">
        <f>IFERROR(VLOOKUP($B5912,APガラス性能一覧!$A$2:$M$6097,12,0),"")</f>
        <v/>
      </c>
      <c r="N5912" s="68" t="str">
        <f>IFERROR(VLOOKUP($B5912,APガラス性能一覧!$A$2:$M$6097,13,0),"")</f>
        <v/>
      </c>
    </row>
    <row r="5913" spans="2:14" x14ac:dyDescent="0.4">
      <c r="B5913" s="68" t="str">
        <f>IF($D$2="","",IF($E$2=0.65,IFERROR(IF(INDEX(APガラス性能一覧!A:A,MATCH(ROW(B5907),APガラス性能一覧!$O:$O,0))="","",INDEX(APガラス性能一覧!A:A,MATCH(ROW(B5907),APガラス性能一覧!$O:$O,0))),""),IFERROR(IF(INDEX(APガラス性能一覧!A:A,MATCH(ROW(B5907),APガラス性能一覧!$N:$N,0))="","",INDEX(APガラス性能一覧!A:A,MATCH(ROW(B5907),APガラス性能一覧!$N:$N,0))),"")))</f>
        <v/>
      </c>
      <c r="C5913" s="68" t="str">
        <f>IFERROR(VLOOKUP($B5913,APガラス性能一覧!$A$2:$M$6097,2,0),"")</f>
        <v/>
      </c>
      <c r="D5913" s="68" t="str">
        <f>IFERROR(VLOOKUP($B5913,APガラス性能一覧!$A$2:$M$6097,3,0),"")</f>
        <v/>
      </c>
      <c r="E5913" s="68" t="str">
        <f>IFERROR(VLOOKUP($B5913,APガラス性能一覧!$A$2:$M$6097,4,0),"")</f>
        <v/>
      </c>
      <c r="F5913" s="68" t="str">
        <f>IFERROR(VLOOKUP($B5913,APガラス性能一覧!$A$2:$M$6097,5,0),"")</f>
        <v/>
      </c>
      <c r="G5913" s="68" t="str">
        <f>IFERROR(VLOOKUP($B5913,APガラス性能一覧!$A$2:$M$6097,6,0),"")</f>
        <v/>
      </c>
      <c r="H5913" s="68" t="str">
        <f>IFERROR(VLOOKUP($B5913,APガラス性能一覧!$A$2:$M$6097,7,0),"")</f>
        <v/>
      </c>
      <c r="I5913" s="68" t="str">
        <f>IFERROR(VLOOKUP($B5913,APガラス性能一覧!$A$2:$M$6097,8,0),"")</f>
        <v/>
      </c>
      <c r="J5913" s="68" t="str">
        <f>IFERROR(VLOOKUP($B5913,APガラス性能一覧!$A$2:$M$6097,9,0),"")</f>
        <v/>
      </c>
      <c r="K5913" s="68" t="str">
        <f>IFERROR(VLOOKUP($B5913,APガラス性能一覧!$A$2:$M$6097,10,0),"")</f>
        <v/>
      </c>
      <c r="L5913" s="68" t="str">
        <f>IFERROR(VLOOKUP($B5913,APガラス性能一覧!$A$2:$M$6097,11,0),"")</f>
        <v/>
      </c>
      <c r="M5913" s="68" t="str">
        <f>IFERROR(VLOOKUP($B5913,APガラス性能一覧!$A$2:$M$6097,12,0),"")</f>
        <v/>
      </c>
      <c r="N5913" s="68" t="str">
        <f>IFERROR(VLOOKUP($B5913,APガラス性能一覧!$A$2:$M$6097,13,0),"")</f>
        <v/>
      </c>
    </row>
    <row r="5914" spans="2:14" x14ac:dyDescent="0.4">
      <c r="B5914" s="68" t="str">
        <f>IF($D$2="","",IF($E$2=0.65,IFERROR(IF(INDEX(APガラス性能一覧!A:A,MATCH(ROW(B5908),APガラス性能一覧!$O:$O,0))="","",INDEX(APガラス性能一覧!A:A,MATCH(ROW(B5908),APガラス性能一覧!$O:$O,0))),""),IFERROR(IF(INDEX(APガラス性能一覧!A:A,MATCH(ROW(B5908),APガラス性能一覧!$N:$N,0))="","",INDEX(APガラス性能一覧!A:A,MATCH(ROW(B5908),APガラス性能一覧!$N:$N,0))),"")))</f>
        <v/>
      </c>
      <c r="C5914" s="68" t="str">
        <f>IFERROR(VLOOKUP($B5914,APガラス性能一覧!$A$2:$M$6097,2,0),"")</f>
        <v/>
      </c>
      <c r="D5914" s="68" t="str">
        <f>IFERROR(VLOOKUP($B5914,APガラス性能一覧!$A$2:$M$6097,3,0),"")</f>
        <v/>
      </c>
      <c r="E5914" s="68" t="str">
        <f>IFERROR(VLOOKUP($B5914,APガラス性能一覧!$A$2:$M$6097,4,0),"")</f>
        <v/>
      </c>
      <c r="F5914" s="68" t="str">
        <f>IFERROR(VLOOKUP($B5914,APガラス性能一覧!$A$2:$M$6097,5,0),"")</f>
        <v/>
      </c>
      <c r="G5914" s="68" t="str">
        <f>IFERROR(VLOOKUP($B5914,APガラス性能一覧!$A$2:$M$6097,6,0),"")</f>
        <v/>
      </c>
      <c r="H5914" s="68" t="str">
        <f>IFERROR(VLOOKUP($B5914,APガラス性能一覧!$A$2:$M$6097,7,0),"")</f>
        <v/>
      </c>
      <c r="I5914" s="68" t="str">
        <f>IFERROR(VLOOKUP($B5914,APガラス性能一覧!$A$2:$M$6097,8,0),"")</f>
        <v/>
      </c>
      <c r="J5914" s="68" t="str">
        <f>IFERROR(VLOOKUP($B5914,APガラス性能一覧!$A$2:$M$6097,9,0),"")</f>
        <v/>
      </c>
      <c r="K5914" s="68" t="str">
        <f>IFERROR(VLOOKUP($B5914,APガラス性能一覧!$A$2:$M$6097,10,0),"")</f>
        <v/>
      </c>
      <c r="L5914" s="68" t="str">
        <f>IFERROR(VLOOKUP($B5914,APガラス性能一覧!$A$2:$M$6097,11,0),"")</f>
        <v/>
      </c>
      <c r="M5914" s="68" t="str">
        <f>IFERROR(VLOOKUP($B5914,APガラス性能一覧!$A$2:$M$6097,12,0),"")</f>
        <v/>
      </c>
      <c r="N5914" s="68" t="str">
        <f>IFERROR(VLOOKUP($B5914,APガラス性能一覧!$A$2:$M$6097,13,0),"")</f>
        <v/>
      </c>
    </row>
    <row r="5915" spans="2:14" x14ac:dyDescent="0.4">
      <c r="B5915" s="68" t="str">
        <f>IF($D$2="","",IF($E$2=0.65,IFERROR(IF(INDEX(APガラス性能一覧!A:A,MATCH(ROW(B5909),APガラス性能一覧!$O:$O,0))="","",INDEX(APガラス性能一覧!A:A,MATCH(ROW(B5909),APガラス性能一覧!$O:$O,0))),""),IFERROR(IF(INDEX(APガラス性能一覧!A:A,MATCH(ROW(B5909),APガラス性能一覧!$N:$N,0))="","",INDEX(APガラス性能一覧!A:A,MATCH(ROW(B5909),APガラス性能一覧!$N:$N,0))),"")))</f>
        <v/>
      </c>
      <c r="C5915" s="68" t="str">
        <f>IFERROR(VLOOKUP($B5915,APガラス性能一覧!$A$2:$M$6097,2,0),"")</f>
        <v/>
      </c>
      <c r="D5915" s="68" t="str">
        <f>IFERROR(VLOOKUP($B5915,APガラス性能一覧!$A$2:$M$6097,3,0),"")</f>
        <v/>
      </c>
      <c r="E5915" s="68" t="str">
        <f>IFERROR(VLOOKUP($B5915,APガラス性能一覧!$A$2:$M$6097,4,0),"")</f>
        <v/>
      </c>
      <c r="F5915" s="68" t="str">
        <f>IFERROR(VLOOKUP($B5915,APガラス性能一覧!$A$2:$M$6097,5,0),"")</f>
        <v/>
      </c>
      <c r="G5915" s="68" t="str">
        <f>IFERROR(VLOOKUP($B5915,APガラス性能一覧!$A$2:$M$6097,6,0),"")</f>
        <v/>
      </c>
      <c r="H5915" s="68" t="str">
        <f>IFERROR(VLOOKUP($B5915,APガラス性能一覧!$A$2:$M$6097,7,0),"")</f>
        <v/>
      </c>
      <c r="I5915" s="68" t="str">
        <f>IFERROR(VLOOKUP($B5915,APガラス性能一覧!$A$2:$M$6097,8,0),"")</f>
        <v/>
      </c>
      <c r="J5915" s="68" t="str">
        <f>IFERROR(VLOOKUP($B5915,APガラス性能一覧!$A$2:$M$6097,9,0),"")</f>
        <v/>
      </c>
      <c r="K5915" s="68" t="str">
        <f>IFERROR(VLOOKUP($B5915,APガラス性能一覧!$A$2:$M$6097,10,0),"")</f>
        <v/>
      </c>
      <c r="L5915" s="68" t="str">
        <f>IFERROR(VLOOKUP($B5915,APガラス性能一覧!$A$2:$M$6097,11,0),"")</f>
        <v/>
      </c>
      <c r="M5915" s="68" t="str">
        <f>IFERROR(VLOOKUP($B5915,APガラス性能一覧!$A$2:$M$6097,12,0),"")</f>
        <v/>
      </c>
      <c r="N5915" s="68" t="str">
        <f>IFERROR(VLOOKUP($B5915,APガラス性能一覧!$A$2:$M$6097,13,0),"")</f>
        <v/>
      </c>
    </row>
    <row r="5916" spans="2:14" x14ac:dyDescent="0.4">
      <c r="B5916" s="68" t="str">
        <f>IF($D$2="","",IF($E$2=0.65,IFERROR(IF(INDEX(APガラス性能一覧!A:A,MATCH(ROW(B5910),APガラス性能一覧!$O:$O,0))="","",INDEX(APガラス性能一覧!A:A,MATCH(ROW(B5910),APガラス性能一覧!$O:$O,0))),""),IFERROR(IF(INDEX(APガラス性能一覧!A:A,MATCH(ROW(B5910),APガラス性能一覧!$N:$N,0))="","",INDEX(APガラス性能一覧!A:A,MATCH(ROW(B5910),APガラス性能一覧!$N:$N,0))),"")))</f>
        <v/>
      </c>
      <c r="C5916" s="68" t="str">
        <f>IFERROR(VLOOKUP($B5916,APガラス性能一覧!$A$2:$M$6097,2,0),"")</f>
        <v/>
      </c>
      <c r="D5916" s="68" t="str">
        <f>IFERROR(VLOOKUP($B5916,APガラス性能一覧!$A$2:$M$6097,3,0),"")</f>
        <v/>
      </c>
      <c r="E5916" s="68" t="str">
        <f>IFERROR(VLOOKUP($B5916,APガラス性能一覧!$A$2:$M$6097,4,0),"")</f>
        <v/>
      </c>
      <c r="F5916" s="68" t="str">
        <f>IFERROR(VLOOKUP($B5916,APガラス性能一覧!$A$2:$M$6097,5,0),"")</f>
        <v/>
      </c>
      <c r="G5916" s="68" t="str">
        <f>IFERROR(VLOOKUP($B5916,APガラス性能一覧!$A$2:$M$6097,6,0),"")</f>
        <v/>
      </c>
      <c r="H5916" s="68" t="str">
        <f>IFERROR(VLOOKUP($B5916,APガラス性能一覧!$A$2:$M$6097,7,0),"")</f>
        <v/>
      </c>
      <c r="I5916" s="68" t="str">
        <f>IFERROR(VLOOKUP($B5916,APガラス性能一覧!$A$2:$M$6097,8,0),"")</f>
        <v/>
      </c>
      <c r="J5916" s="68" t="str">
        <f>IFERROR(VLOOKUP($B5916,APガラス性能一覧!$A$2:$M$6097,9,0),"")</f>
        <v/>
      </c>
      <c r="K5916" s="68" t="str">
        <f>IFERROR(VLOOKUP($B5916,APガラス性能一覧!$A$2:$M$6097,10,0),"")</f>
        <v/>
      </c>
      <c r="L5916" s="68" t="str">
        <f>IFERROR(VLOOKUP($B5916,APガラス性能一覧!$A$2:$M$6097,11,0),"")</f>
        <v/>
      </c>
      <c r="M5916" s="68" t="str">
        <f>IFERROR(VLOOKUP($B5916,APガラス性能一覧!$A$2:$M$6097,12,0),"")</f>
        <v/>
      </c>
      <c r="N5916" s="68" t="str">
        <f>IFERROR(VLOOKUP($B5916,APガラス性能一覧!$A$2:$M$6097,13,0),"")</f>
        <v/>
      </c>
    </row>
    <row r="5917" spans="2:14" x14ac:dyDescent="0.4">
      <c r="B5917" s="68" t="str">
        <f>IF($D$2="","",IF($E$2=0.65,IFERROR(IF(INDEX(APガラス性能一覧!A:A,MATCH(ROW(B5911),APガラス性能一覧!$O:$O,0))="","",INDEX(APガラス性能一覧!A:A,MATCH(ROW(B5911),APガラス性能一覧!$O:$O,0))),""),IFERROR(IF(INDEX(APガラス性能一覧!A:A,MATCH(ROW(B5911),APガラス性能一覧!$N:$N,0))="","",INDEX(APガラス性能一覧!A:A,MATCH(ROW(B5911),APガラス性能一覧!$N:$N,0))),"")))</f>
        <v/>
      </c>
      <c r="C5917" s="68" t="str">
        <f>IFERROR(VLOOKUP($B5917,APガラス性能一覧!$A$2:$M$6097,2,0),"")</f>
        <v/>
      </c>
      <c r="D5917" s="68" t="str">
        <f>IFERROR(VLOOKUP($B5917,APガラス性能一覧!$A$2:$M$6097,3,0),"")</f>
        <v/>
      </c>
      <c r="E5917" s="68" t="str">
        <f>IFERROR(VLOOKUP($B5917,APガラス性能一覧!$A$2:$M$6097,4,0),"")</f>
        <v/>
      </c>
      <c r="F5917" s="68" t="str">
        <f>IFERROR(VLOOKUP($B5917,APガラス性能一覧!$A$2:$M$6097,5,0),"")</f>
        <v/>
      </c>
      <c r="G5917" s="68" t="str">
        <f>IFERROR(VLOOKUP($B5917,APガラス性能一覧!$A$2:$M$6097,6,0),"")</f>
        <v/>
      </c>
      <c r="H5917" s="68" t="str">
        <f>IFERROR(VLOOKUP($B5917,APガラス性能一覧!$A$2:$M$6097,7,0),"")</f>
        <v/>
      </c>
      <c r="I5917" s="68" t="str">
        <f>IFERROR(VLOOKUP($B5917,APガラス性能一覧!$A$2:$M$6097,8,0),"")</f>
        <v/>
      </c>
      <c r="J5917" s="68" t="str">
        <f>IFERROR(VLOOKUP($B5917,APガラス性能一覧!$A$2:$M$6097,9,0),"")</f>
        <v/>
      </c>
      <c r="K5917" s="68" t="str">
        <f>IFERROR(VLOOKUP($B5917,APガラス性能一覧!$A$2:$M$6097,10,0),"")</f>
        <v/>
      </c>
      <c r="L5917" s="68" t="str">
        <f>IFERROR(VLOOKUP($B5917,APガラス性能一覧!$A$2:$M$6097,11,0),"")</f>
        <v/>
      </c>
      <c r="M5917" s="68" t="str">
        <f>IFERROR(VLOOKUP($B5917,APガラス性能一覧!$A$2:$M$6097,12,0),"")</f>
        <v/>
      </c>
      <c r="N5917" s="68" t="str">
        <f>IFERROR(VLOOKUP($B5917,APガラス性能一覧!$A$2:$M$6097,13,0),"")</f>
        <v/>
      </c>
    </row>
    <row r="5918" spans="2:14" x14ac:dyDescent="0.4">
      <c r="B5918" s="68" t="str">
        <f>IF($D$2="","",IF($E$2=0.65,IFERROR(IF(INDEX(APガラス性能一覧!A:A,MATCH(ROW(B5912),APガラス性能一覧!$O:$O,0))="","",INDEX(APガラス性能一覧!A:A,MATCH(ROW(B5912),APガラス性能一覧!$O:$O,0))),""),IFERROR(IF(INDEX(APガラス性能一覧!A:A,MATCH(ROW(B5912),APガラス性能一覧!$N:$N,0))="","",INDEX(APガラス性能一覧!A:A,MATCH(ROW(B5912),APガラス性能一覧!$N:$N,0))),"")))</f>
        <v/>
      </c>
      <c r="C5918" s="68" t="str">
        <f>IFERROR(VLOOKUP($B5918,APガラス性能一覧!$A$2:$M$6097,2,0),"")</f>
        <v/>
      </c>
      <c r="D5918" s="68" t="str">
        <f>IFERROR(VLOOKUP($B5918,APガラス性能一覧!$A$2:$M$6097,3,0),"")</f>
        <v/>
      </c>
      <c r="E5918" s="68" t="str">
        <f>IFERROR(VLOOKUP($B5918,APガラス性能一覧!$A$2:$M$6097,4,0),"")</f>
        <v/>
      </c>
      <c r="F5918" s="68" t="str">
        <f>IFERROR(VLOOKUP($B5918,APガラス性能一覧!$A$2:$M$6097,5,0),"")</f>
        <v/>
      </c>
      <c r="G5918" s="68" t="str">
        <f>IFERROR(VLOOKUP($B5918,APガラス性能一覧!$A$2:$M$6097,6,0),"")</f>
        <v/>
      </c>
      <c r="H5918" s="68" t="str">
        <f>IFERROR(VLOOKUP($B5918,APガラス性能一覧!$A$2:$M$6097,7,0),"")</f>
        <v/>
      </c>
      <c r="I5918" s="68" t="str">
        <f>IFERROR(VLOOKUP($B5918,APガラス性能一覧!$A$2:$M$6097,8,0),"")</f>
        <v/>
      </c>
      <c r="J5918" s="68" t="str">
        <f>IFERROR(VLOOKUP($B5918,APガラス性能一覧!$A$2:$M$6097,9,0),"")</f>
        <v/>
      </c>
      <c r="K5918" s="68" t="str">
        <f>IFERROR(VLOOKUP($B5918,APガラス性能一覧!$A$2:$M$6097,10,0),"")</f>
        <v/>
      </c>
      <c r="L5918" s="68" t="str">
        <f>IFERROR(VLOOKUP($B5918,APガラス性能一覧!$A$2:$M$6097,11,0),"")</f>
        <v/>
      </c>
      <c r="M5918" s="68" t="str">
        <f>IFERROR(VLOOKUP($B5918,APガラス性能一覧!$A$2:$M$6097,12,0),"")</f>
        <v/>
      </c>
      <c r="N5918" s="68" t="str">
        <f>IFERROR(VLOOKUP($B5918,APガラス性能一覧!$A$2:$M$6097,13,0),"")</f>
        <v/>
      </c>
    </row>
    <row r="5919" spans="2:14" x14ac:dyDescent="0.4">
      <c r="B5919" s="68" t="str">
        <f>IF($D$2="","",IF($E$2=0.65,IFERROR(IF(INDEX(APガラス性能一覧!A:A,MATCH(ROW(B5913),APガラス性能一覧!$O:$O,0))="","",INDEX(APガラス性能一覧!A:A,MATCH(ROW(B5913),APガラス性能一覧!$O:$O,0))),""),IFERROR(IF(INDEX(APガラス性能一覧!A:A,MATCH(ROW(B5913),APガラス性能一覧!$N:$N,0))="","",INDEX(APガラス性能一覧!A:A,MATCH(ROW(B5913),APガラス性能一覧!$N:$N,0))),"")))</f>
        <v/>
      </c>
      <c r="C5919" s="68" t="str">
        <f>IFERROR(VLOOKUP($B5919,APガラス性能一覧!$A$2:$M$6097,2,0),"")</f>
        <v/>
      </c>
      <c r="D5919" s="68" t="str">
        <f>IFERROR(VLOOKUP($B5919,APガラス性能一覧!$A$2:$M$6097,3,0),"")</f>
        <v/>
      </c>
      <c r="E5919" s="68" t="str">
        <f>IFERROR(VLOOKUP($B5919,APガラス性能一覧!$A$2:$M$6097,4,0),"")</f>
        <v/>
      </c>
      <c r="F5919" s="68" t="str">
        <f>IFERROR(VLOOKUP($B5919,APガラス性能一覧!$A$2:$M$6097,5,0),"")</f>
        <v/>
      </c>
      <c r="G5919" s="68" t="str">
        <f>IFERROR(VLOOKUP($B5919,APガラス性能一覧!$A$2:$M$6097,6,0),"")</f>
        <v/>
      </c>
      <c r="H5919" s="68" t="str">
        <f>IFERROR(VLOOKUP($B5919,APガラス性能一覧!$A$2:$M$6097,7,0),"")</f>
        <v/>
      </c>
      <c r="I5919" s="68" t="str">
        <f>IFERROR(VLOOKUP($B5919,APガラス性能一覧!$A$2:$M$6097,8,0),"")</f>
        <v/>
      </c>
      <c r="J5919" s="68" t="str">
        <f>IFERROR(VLOOKUP($B5919,APガラス性能一覧!$A$2:$M$6097,9,0),"")</f>
        <v/>
      </c>
      <c r="K5919" s="68" t="str">
        <f>IFERROR(VLOOKUP($B5919,APガラス性能一覧!$A$2:$M$6097,10,0),"")</f>
        <v/>
      </c>
      <c r="L5919" s="68" t="str">
        <f>IFERROR(VLOOKUP($B5919,APガラス性能一覧!$A$2:$M$6097,11,0),"")</f>
        <v/>
      </c>
      <c r="M5919" s="68" t="str">
        <f>IFERROR(VLOOKUP($B5919,APガラス性能一覧!$A$2:$M$6097,12,0),"")</f>
        <v/>
      </c>
      <c r="N5919" s="68" t="str">
        <f>IFERROR(VLOOKUP($B5919,APガラス性能一覧!$A$2:$M$6097,13,0),"")</f>
        <v/>
      </c>
    </row>
    <row r="5920" spans="2:14" x14ac:dyDescent="0.4">
      <c r="B5920" s="68" t="str">
        <f>IF($D$2="","",IF($E$2=0.65,IFERROR(IF(INDEX(APガラス性能一覧!A:A,MATCH(ROW(B5914),APガラス性能一覧!$O:$O,0))="","",INDEX(APガラス性能一覧!A:A,MATCH(ROW(B5914),APガラス性能一覧!$O:$O,0))),""),IFERROR(IF(INDEX(APガラス性能一覧!A:A,MATCH(ROW(B5914),APガラス性能一覧!$N:$N,0))="","",INDEX(APガラス性能一覧!A:A,MATCH(ROW(B5914),APガラス性能一覧!$N:$N,0))),"")))</f>
        <v/>
      </c>
      <c r="C5920" s="68" t="str">
        <f>IFERROR(VLOOKUP($B5920,APガラス性能一覧!$A$2:$M$6097,2,0),"")</f>
        <v/>
      </c>
      <c r="D5920" s="68" t="str">
        <f>IFERROR(VLOOKUP($B5920,APガラス性能一覧!$A$2:$M$6097,3,0),"")</f>
        <v/>
      </c>
      <c r="E5920" s="68" t="str">
        <f>IFERROR(VLOOKUP($B5920,APガラス性能一覧!$A$2:$M$6097,4,0),"")</f>
        <v/>
      </c>
      <c r="F5920" s="68" t="str">
        <f>IFERROR(VLOOKUP($B5920,APガラス性能一覧!$A$2:$M$6097,5,0),"")</f>
        <v/>
      </c>
      <c r="G5920" s="68" t="str">
        <f>IFERROR(VLOOKUP($B5920,APガラス性能一覧!$A$2:$M$6097,6,0),"")</f>
        <v/>
      </c>
      <c r="H5920" s="68" t="str">
        <f>IFERROR(VLOOKUP($B5920,APガラス性能一覧!$A$2:$M$6097,7,0),"")</f>
        <v/>
      </c>
      <c r="I5920" s="68" t="str">
        <f>IFERROR(VLOOKUP($B5920,APガラス性能一覧!$A$2:$M$6097,8,0),"")</f>
        <v/>
      </c>
      <c r="J5920" s="68" t="str">
        <f>IFERROR(VLOOKUP($B5920,APガラス性能一覧!$A$2:$M$6097,9,0),"")</f>
        <v/>
      </c>
      <c r="K5920" s="68" t="str">
        <f>IFERROR(VLOOKUP($B5920,APガラス性能一覧!$A$2:$M$6097,10,0),"")</f>
        <v/>
      </c>
      <c r="L5920" s="68" t="str">
        <f>IFERROR(VLOOKUP($B5920,APガラス性能一覧!$A$2:$M$6097,11,0),"")</f>
        <v/>
      </c>
      <c r="M5920" s="68" t="str">
        <f>IFERROR(VLOOKUP($B5920,APガラス性能一覧!$A$2:$M$6097,12,0),"")</f>
        <v/>
      </c>
      <c r="N5920" s="68" t="str">
        <f>IFERROR(VLOOKUP($B5920,APガラス性能一覧!$A$2:$M$6097,13,0),"")</f>
        <v/>
      </c>
    </row>
    <row r="5921" spans="2:14" x14ac:dyDescent="0.4">
      <c r="B5921" s="68" t="str">
        <f>IF($D$2="","",IF($E$2=0.65,IFERROR(IF(INDEX(APガラス性能一覧!A:A,MATCH(ROW(B5915),APガラス性能一覧!$O:$O,0))="","",INDEX(APガラス性能一覧!A:A,MATCH(ROW(B5915),APガラス性能一覧!$O:$O,0))),""),IFERROR(IF(INDEX(APガラス性能一覧!A:A,MATCH(ROW(B5915),APガラス性能一覧!$N:$N,0))="","",INDEX(APガラス性能一覧!A:A,MATCH(ROW(B5915),APガラス性能一覧!$N:$N,0))),"")))</f>
        <v/>
      </c>
      <c r="C5921" s="68" t="str">
        <f>IFERROR(VLOOKUP($B5921,APガラス性能一覧!$A$2:$M$6097,2,0),"")</f>
        <v/>
      </c>
      <c r="D5921" s="68" t="str">
        <f>IFERROR(VLOOKUP($B5921,APガラス性能一覧!$A$2:$M$6097,3,0),"")</f>
        <v/>
      </c>
      <c r="E5921" s="68" t="str">
        <f>IFERROR(VLOOKUP($B5921,APガラス性能一覧!$A$2:$M$6097,4,0),"")</f>
        <v/>
      </c>
      <c r="F5921" s="68" t="str">
        <f>IFERROR(VLOOKUP($B5921,APガラス性能一覧!$A$2:$M$6097,5,0),"")</f>
        <v/>
      </c>
      <c r="G5921" s="68" t="str">
        <f>IFERROR(VLOOKUP($B5921,APガラス性能一覧!$A$2:$M$6097,6,0),"")</f>
        <v/>
      </c>
      <c r="H5921" s="68" t="str">
        <f>IFERROR(VLOOKUP($B5921,APガラス性能一覧!$A$2:$M$6097,7,0),"")</f>
        <v/>
      </c>
      <c r="I5921" s="68" t="str">
        <f>IFERROR(VLOOKUP($B5921,APガラス性能一覧!$A$2:$M$6097,8,0),"")</f>
        <v/>
      </c>
      <c r="J5921" s="68" t="str">
        <f>IFERROR(VLOOKUP($B5921,APガラス性能一覧!$A$2:$M$6097,9,0),"")</f>
        <v/>
      </c>
      <c r="K5921" s="68" t="str">
        <f>IFERROR(VLOOKUP($B5921,APガラス性能一覧!$A$2:$M$6097,10,0),"")</f>
        <v/>
      </c>
      <c r="L5921" s="68" t="str">
        <f>IFERROR(VLOOKUP($B5921,APガラス性能一覧!$A$2:$M$6097,11,0),"")</f>
        <v/>
      </c>
      <c r="M5921" s="68" t="str">
        <f>IFERROR(VLOOKUP($B5921,APガラス性能一覧!$A$2:$M$6097,12,0),"")</f>
        <v/>
      </c>
      <c r="N5921" s="68" t="str">
        <f>IFERROR(VLOOKUP($B5921,APガラス性能一覧!$A$2:$M$6097,13,0),"")</f>
        <v/>
      </c>
    </row>
    <row r="5922" spans="2:14" x14ac:dyDescent="0.4">
      <c r="B5922" s="68" t="str">
        <f>IF($D$2="","",IF($E$2=0.65,IFERROR(IF(INDEX(APガラス性能一覧!A:A,MATCH(ROW(B5916),APガラス性能一覧!$O:$O,0))="","",INDEX(APガラス性能一覧!A:A,MATCH(ROW(B5916),APガラス性能一覧!$O:$O,0))),""),IFERROR(IF(INDEX(APガラス性能一覧!A:A,MATCH(ROW(B5916),APガラス性能一覧!$N:$N,0))="","",INDEX(APガラス性能一覧!A:A,MATCH(ROW(B5916),APガラス性能一覧!$N:$N,0))),"")))</f>
        <v/>
      </c>
      <c r="C5922" s="68" t="str">
        <f>IFERROR(VLOOKUP($B5922,APガラス性能一覧!$A$2:$M$6097,2,0),"")</f>
        <v/>
      </c>
      <c r="D5922" s="68" t="str">
        <f>IFERROR(VLOOKUP($B5922,APガラス性能一覧!$A$2:$M$6097,3,0),"")</f>
        <v/>
      </c>
      <c r="E5922" s="68" t="str">
        <f>IFERROR(VLOOKUP($B5922,APガラス性能一覧!$A$2:$M$6097,4,0),"")</f>
        <v/>
      </c>
      <c r="F5922" s="68" t="str">
        <f>IFERROR(VLOOKUP($B5922,APガラス性能一覧!$A$2:$M$6097,5,0),"")</f>
        <v/>
      </c>
      <c r="G5922" s="68" t="str">
        <f>IFERROR(VLOOKUP($B5922,APガラス性能一覧!$A$2:$M$6097,6,0),"")</f>
        <v/>
      </c>
      <c r="H5922" s="68" t="str">
        <f>IFERROR(VLOOKUP($B5922,APガラス性能一覧!$A$2:$M$6097,7,0),"")</f>
        <v/>
      </c>
      <c r="I5922" s="68" t="str">
        <f>IFERROR(VLOOKUP($B5922,APガラス性能一覧!$A$2:$M$6097,8,0),"")</f>
        <v/>
      </c>
      <c r="J5922" s="68" t="str">
        <f>IFERROR(VLOOKUP($B5922,APガラス性能一覧!$A$2:$M$6097,9,0),"")</f>
        <v/>
      </c>
      <c r="K5922" s="68" t="str">
        <f>IFERROR(VLOOKUP($B5922,APガラス性能一覧!$A$2:$M$6097,10,0),"")</f>
        <v/>
      </c>
      <c r="L5922" s="68" t="str">
        <f>IFERROR(VLOOKUP($B5922,APガラス性能一覧!$A$2:$M$6097,11,0),"")</f>
        <v/>
      </c>
      <c r="M5922" s="68" t="str">
        <f>IFERROR(VLOOKUP($B5922,APガラス性能一覧!$A$2:$M$6097,12,0),"")</f>
        <v/>
      </c>
      <c r="N5922" s="68" t="str">
        <f>IFERROR(VLOOKUP($B5922,APガラス性能一覧!$A$2:$M$6097,13,0),"")</f>
        <v/>
      </c>
    </row>
    <row r="5923" spans="2:14" x14ac:dyDescent="0.4">
      <c r="B5923" s="68" t="str">
        <f>IF($D$2="","",IF($E$2=0.65,IFERROR(IF(INDEX(APガラス性能一覧!A:A,MATCH(ROW(B5917),APガラス性能一覧!$O:$O,0))="","",INDEX(APガラス性能一覧!A:A,MATCH(ROW(B5917),APガラス性能一覧!$O:$O,0))),""),IFERROR(IF(INDEX(APガラス性能一覧!A:A,MATCH(ROW(B5917),APガラス性能一覧!$N:$N,0))="","",INDEX(APガラス性能一覧!A:A,MATCH(ROW(B5917),APガラス性能一覧!$N:$N,0))),"")))</f>
        <v/>
      </c>
      <c r="C5923" s="68" t="str">
        <f>IFERROR(VLOOKUP($B5923,APガラス性能一覧!$A$2:$M$6097,2,0),"")</f>
        <v/>
      </c>
      <c r="D5923" s="68" t="str">
        <f>IFERROR(VLOOKUP($B5923,APガラス性能一覧!$A$2:$M$6097,3,0),"")</f>
        <v/>
      </c>
      <c r="E5923" s="68" t="str">
        <f>IFERROR(VLOOKUP($B5923,APガラス性能一覧!$A$2:$M$6097,4,0),"")</f>
        <v/>
      </c>
      <c r="F5923" s="68" t="str">
        <f>IFERROR(VLOOKUP($B5923,APガラス性能一覧!$A$2:$M$6097,5,0),"")</f>
        <v/>
      </c>
      <c r="G5923" s="68" t="str">
        <f>IFERROR(VLOOKUP($B5923,APガラス性能一覧!$A$2:$M$6097,6,0),"")</f>
        <v/>
      </c>
      <c r="H5923" s="68" t="str">
        <f>IFERROR(VLOOKUP($B5923,APガラス性能一覧!$A$2:$M$6097,7,0),"")</f>
        <v/>
      </c>
      <c r="I5923" s="68" t="str">
        <f>IFERROR(VLOOKUP($B5923,APガラス性能一覧!$A$2:$M$6097,8,0),"")</f>
        <v/>
      </c>
      <c r="J5923" s="68" t="str">
        <f>IFERROR(VLOOKUP($B5923,APガラス性能一覧!$A$2:$M$6097,9,0),"")</f>
        <v/>
      </c>
      <c r="K5923" s="68" t="str">
        <f>IFERROR(VLOOKUP($B5923,APガラス性能一覧!$A$2:$M$6097,10,0),"")</f>
        <v/>
      </c>
      <c r="L5923" s="68" t="str">
        <f>IFERROR(VLOOKUP($B5923,APガラス性能一覧!$A$2:$M$6097,11,0),"")</f>
        <v/>
      </c>
      <c r="M5923" s="68" t="str">
        <f>IFERROR(VLOOKUP($B5923,APガラス性能一覧!$A$2:$M$6097,12,0),"")</f>
        <v/>
      </c>
      <c r="N5923" s="68" t="str">
        <f>IFERROR(VLOOKUP($B5923,APガラス性能一覧!$A$2:$M$6097,13,0),"")</f>
        <v/>
      </c>
    </row>
    <row r="5924" spans="2:14" x14ac:dyDescent="0.4">
      <c r="B5924" s="68" t="str">
        <f>IF($D$2="","",IF($E$2=0.65,IFERROR(IF(INDEX(APガラス性能一覧!A:A,MATCH(ROW(B5918),APガラス性能一覧!$O:$O,0))="","",INDEX(APガラス性能一覧!A:A,MATCH(ROW(B5918),APガラス性能一覧!$O:$O,0))),""),IFERROR(IF(INDEX(APガラス性能一覧!A:A,MATCH(ROW(B5918),APガラス性能一覧!$N:$N,0))="","",INDEX(APガラス性能一覧!A:A,MATCH(ROW(B5918),APガラス性能一覧!$N:$N,0))),"")))</f>
        <v/>
      </c>
      <c r="C5924" s="68" t="str">
        <f>IFERROR(VLOOKUP($B5924,APガラス性能一覧!$A$2:$M$6097,2,0),"")</f>
        <v/>
      </c>
      <c r="D5924" s="68" t="str">
        <f>IFERROR(VLOOKUP($B5924,APガラス性能一覧!$A$2:$M$6097,3,0),"")</f>
        <v/>
      </c>
      <c r="E5924" s="68" t="str">
        <f>IFERROR(VLOOKUP($B5924,APガラス性能一覧!$A$2:$M$6097,4,0),"")</f>
        <v/>
      </c>
      <c r="F5924" s="68" t="str">
        <f>IFERROR(VLOOKUP($B5924,APガラス性能一覧!$A$2:$M$6097,5,0),"")</f>
        <v/>
      </c>
      <c r="G5924" s="68" t="str">
        <f>IFERROR(VLOOKUP($B5924,APガラス性能一覧!$A$2:$M$6097,6,0),"")</f>
        <v/>
      </c>
      <c r="H5924" s="68" t="str">
        <f>IFERROR(VLOOKUP($B5924,APガラス性能一覧!$A$2:$M$6097,7,0),"")</f>
        <v/>
      </c>
      <c r="I5924" s="68" t="str">
        <f>IFERROR(VLOOKUP($B5924,APガラス性能一覧!$A$2:$M$6097,8,0),"")</f>
        <v/>
      </c>
      <c r="J5924" s="68" t="str">
        <f>IFERROR(VLOOKUP($B5924,APガラス性能一覧!$A$2:$M$6097,9,0),"")</f>
        <v/>
      </c>
      <c r="K5924" s="68" t="str">
        <f>IFERROR(VLOOKUP($B5924,APガラス性能一覧!$A$2:$M$6097,10,0),"")</f>
        <v/>
      </c>
      <c r="L5924" s="68" t="str">
        <f>IFERROR(VLOOKUP($B5924,APガラス性能一覧!$A$2:$M$6097,11,0),"")</f>
        <v/>
      </c>
      <c r="M5924" s="68" t="str">
        <f>IFERROR(VLOOKUP($B5924,APガラス性能一覧!$A$2:$M$6097,12,0),"")</f>
        <v/>
      </c>
      <c r="N5924" s="68" t="str">
        <f>IFERROR(VLOOKUP($B5924,APガラス性能一覧!$A$2:$M$6097,13,0),"")</f>
        <v/>
      </c>
    </row>
    <row r="5925" spans="2:14" x14ac:dyDescent="0.4">
      <c r="B5925" s="68" t="str">
        <f>IF($D$2="","",IF($E$2=0.65,IFERROR(IF(INDEX(APガラス性能一覧!A:A,MATCH(ROW(B5919),APガラス性能一覧!$O:$O,0))="","",INDEX(APガラス性能一覧!A:A,MATCH(ROW(B5919),APガラス性能一覧!$O:$O,0))),""),IFERROR(IF(INDEX(APガラス性能一覧!A:A,MATCH(ROW(B5919),APガラス性能一覧!$N:$N,0))="","",INDEX(APガラス性能一覧!A:A,MATCH(ROW(B5919),APガラス性能一覧!$N:$N,0))),"")))</f>
        <v/>
      </c>
      <c r="C5925" s="68" t="str">
        <f>IFERROR(VLOOKUP($B5925,APガラス性能一覧!$A$2:$M$6097,2,0),"")</f>
        <v/>
      </c>
      <c r="D5925" s="68" t="str">
        <f>IFERROR(VLOOKUP($B5925,APガラス性能一覧!$A$2:$M$6097,3,0),"")</f>
        <v/>
      </c>
      <c r="E5925" s="68" t="str">
        <f>IFERROR(VLOOKUP($B5925,APガラス性能一覧!$A$2:$M$6097,4,0),"")</f>
        <v/>
      </c>
      <c r="F5925" s="68" t="str">
        <f>IFERROR(VLOOKUP($B5925,APガラス性能一覧!$A$2:$M$6097,5,0),"")</f>
        <v/>
      </c>
      <c r="G5925" s="68" t="str">
        <f>IFERROR(VLOOKUP($B5925,APガラス性能一覧!$A$2:$M$6097,6,0),"")</f>
        <v/>
      </c>
      <c r="H5925" s="68" t="str">
        <f>IFERROR(VLOOKUP($B5925,APガラス性能一覧!$A$2:$M$6097,7,0),"")</f>
        <v/>
      </c>
      <c r="I5925" s="68" t="str">
        <f>IFERROR(VLOOKUP($B5925,APガラス性能一覧!$A$2:$M$6097,8,0),"")</f>
        <v/>
      </c>
      <c r="J5925" s="68" t="str">
        <f>IFERROR(VLOOKUP($B5925,APガラス性能一覧!$A$2:$M$6097,9,0),"")</f>
        <v/>
      </c>
      <c r="K5925" s="68" t="str">
        <f>IFERROR(VLOOKUP($B5925,APガラス性能一覧!$A$2:$M$6097,10,0),"")</f>
        <v/>
      </c>
      <c r="L5925" s="68" t="str">
        <f>IFERROR(VLOOKUP($B5925,APガラス性能一覧!$A$2:$M$6097,11,0),"")</f>
        <v/>
      </c>
      <c r="M5925" s="68" t="str">
        <f>IFERROR(VLOOKUP($B5925,APガラス性能一覧!$A$2:$M$6097,12,0),"")</f>
        <v/>
      </c>
      <c r="N5925" s="68" t="str">
        <f>IFERROR(VLOOKUP($B5925,APガラス性能一覧!$A$2:$M$6097,13,0),"")</f>
        <v/>
      </c>
    </row>
    <row r="5926" spans="2:14" x14ac:dyDescent="0.4">
      <c r="B5926" s="68" t="str">
        <f>IF($D$2="","",IF($E$2=0.65,IFERROR(IF(INDEX(APガラス性能一覧!A:A,MATCH(ROW(B5920),APガラス性能一覧!$O:$O,0))="","",INDEX(APガラス性能一覧!A:A,MATCH(ROW(B5920),APガラス性能一覧!$O:$O,0))),""),IFERROR(IF(INDEX(APガラス性能一覧!A:A,MATCH(ROW(B5920),APガラス性能一覧!$N:$N,0))="","",INDEX(APガラス性能一覧!A:A,MATCH(ROW(B5920),APガラス性能一覧!$N:$N,0))),"")))</f>
        <v/>
      </c>
      <c r="C5926" s="68" t="str">
        <f>IFERROR(VLOOKUP($B5926,APガラス性能一覧!$A$2:$M$6097,2,0),"")</f>
        <v/>
      </c>
      <c r="D5926" s="68" t="str">
        <f>IFERROR(VLOOKUP($B5926,APガラス性能一覧!$A$2:$M$6097,3,0),"")</f>
        <v/>
      </c>
      <c r="E5926" s="68" t="str">
        <f>IFERROR(VLOOKUP($B5926,APガラス性能一覧!$A$2:$M$6097,4,0),"")</f>
        <v/>
      </c>
      <c r="F5926" s="68" t="str">
        <f>IFERROR(VLOOKUP($B5926,APガラス性能一覧!$A$2:$M$6097,5,0),"")</f>
        <v/>
      </c>
      <c r="G5926" s="68" t="str">
        <f>IFERROR(VLOOKUP($B5926,APガラス性能一覧!$A$2:$M$6097,6,0),"")</f>
        <v/>
      </c>
      <c r="H5926" s="68" t="str">
        <f>IFERROR(VLOOKUP($B5926,APガラス性能一覧!$A$2:$M$6097,7,0),"")</f>
        <v/>
      </c>
      <c r="I5926" s="68" t="str">
        <f>IFERROR(VLOOKUP($B5926,APガラス性能一覧!$A$2:$M$6097,8,0),"")</f>
        <v/>
      </c>
      <c r="J5926" s="68" t="str">
        <f>IFERROR(VLOOKUP($B5926,APガラス性能一覧!$A$2:$M$6097,9,0),"")</f>
        <v/>
      </c>
      <c r="K5926" s="68" t="str">
        <f>IFERROR(VLOOKUP($B5926,APガラス性能一覧!$A$2:$M$6097,10,0),"")</f>
        <v/>
      </c>
      <c r="L5926" s="68" t="str">
        <f>IFERROR(VLOOKUP($B5926,APガラス性能一覧!$A$2:$M$6097,11,0),"")</f>
        <v/>
      </c>
      <c r="M5926" s="68" t="str">
        <f>IFERROR(VLOOKUP($B5926,APガラス性能一覧!$A$2:$M$6097,12,0),"")</f>
        <v/>
      </c>
      <c r="N5926" s="68" t="str">
        <f>IFERROR(VLOOKUP($B5926,APガラス性能一覧!$A$2:$M$6097,13,0),"")</f>
        <v/>
      </c>
    </row>
    <row r="5927" spans="2:14" x14ac:dyDescent="0.4">
      <c r="B5927" s="68" t="str">
        <f>IF($D$2="","",IF($E$2=0.65,IFERROR(IF(INDEX(APガラス性能一覧!A:A,MATCH(ROW(B5921),APガラス性能一覧!$O:$O,0))="","",INDEX(APガラス性能一覧!A:A,MATCH(ROW(B5921),APガラス性能一覧!$O:$O,0))),""),IFERROR(IF(INDEX(APガラス性能一覧!A:A,MATCH(ROW(B5921),APガラス性能一覧!$N:$N,0))="","",INDEX(APガラス性能一覧!A:A,MATCH(ROW(B5921),APガラス性能一覧!$N:$N,0))),"")))</f>
        <v/>
      </c>
      <c r="C5927" s="68" t="str">
        <f>IFERROR(VLOOKUP($B5927,APガラス性能一覧!$A$2:$M$6097,2,0),"")</f>
        <v/>
      </c>
      <c r="D5927" s="68" t="str">
        <f>IFERROR(VLOOKUP($B5927,APガラス性能一覧!$A$2:$M$6097,3,0),"")</f>
        <v/>
      </c>
      <c r="E5927" s="68" t="str">
        <f>IFERROR(VLOOKUP($B5927,APガラス性能一覧!$A$2:$M$6097,4,0),"")</f>
        <v/>
      </c>
      <c r="F5927" s="68" t="str">
        <f>IFERROR(VLOOKUP($B5927,APガラス性能一覧!$A$2:$M$6097,5,0),"")</f>
        <v/>
      </c>
      <c r="G5927" s="68" t="str">
        <f>IFERROR(VLOOKUP($B5927,APガラス性能一覧!$A$2:$M$6097,6,0),"")</f>
        <v/>
      </c>
      <c r="H5927" s="68" t="str">
        <f>IFERROR(VLOOKUP($B5927,APガラス性能一覧!$A$2:$M$6097,7,0),"")</f>
        <v/>
      </c>
      <c r="I5927" s="68" t="str">
        <f>IFERROR(VLOOKUP($B5927,APガラス性能一覧!$A$2:$M$6097,8,0),"")</f>
        <v/>
      </c>
      <c r="J5927" s="68" t="str">
        <f>IFERROR(VLOOKUP($B5927,APガラス性能一覧!$A$2:$M$6097,9,0),"")</f>
        <v/>
      </c>
      <c r="K5927" s="68" t="str">
        <f>IFERROR(VLOOKUP($B5927,APガラス性能一覧!$A$2:$M$6097,10,0),"")</f>
        <v/>
      </c>
      <c r="L5927" s="68" t="str">
        <f>IFERROR(VLOOKUP($B5927,APガラス性能一覧!$A$2:$M$6097,11,0),"")</f>
        <v/>
      </c>
      <c r="M5927" s="68" t="str">
        <f>IFERROR(VLOOKUP($B5927,APガラス性能一覧!$A$2:$M$6097,12,0),"")</f>
        <v/>
      </c>
      <c r="N5927" s="68" t="str">
        <f>IFERROR(VLOOKUP($B5927,APガラス性能一覧!$A$2:$M$6097,13,0),"")</f>
        <v/>
      </c>
    </row>
    <row r="5928" spans="2:14" x14ac:dyDescent="0.4">
      <c r="B5928" s="68" t="str">
        <f>IF($D$2="","",IF($E$2=0.65,IFERROR(IF(INDEX(APガラス性能一覧!A:A,MATCH(ROW(B5922),APガラス性能一覧!$O:$O,0))="","",INDEX(APガラス性能一覧!A:A,MATCH(ROW(B5922),APガラス性能一覧!$O:$O,0))),""),IFERROR(IF(INDEX(APガラス性能一覧!A:A,MATCH(ROW(B5922),APガラス性能一覧!$N:$N,0))="","",INDEX(APガラス性能一覧!A:A,MATCH(ROW(B5922),APガラス性能一覧!$N:$N,0))),"")))</f>
        <v/>
      </c>
      <c r="C5928" s="68" t="str">
        <f>IFERROR(VLOOKUP($B5928,APガラス性能一覧!$A$2:$M$6097,2,0),"")</f>
        <v/>
      </c>
      <c r="D5928" s="68" t="str">
        <f>IFERROR(VLOOKUP($B5928,APガラス性能一覧!$A$2:$M$6097,3,0),"")</f>
        <v/>
      </c>
      <c r="E5928" s="68" t="str">
        <f>IFERROR(VLOOKUP($B5928,APガラス性能一覧!$A$2:$M$6097,4,0),"")</f>
        <v/>
      </c>
      <c r="F5928" s="68" t="str">
        <f>IFERROR(VLOOKUP($B5928,APガラス性能一覧!$A$2:$M$6097,5,0),"")</f>
        <v/>
      </c>
      <c r="G5928" s="68" t="str">
        <f>IFERROR(VLOOKUP($B5928,APガラス性能一覧!$A$2:$M$6097,6,0),"")</f>
        <v/>
      </c>
      <c r="H5928" s="68" t="str">
        <f>IFERROR(VLOOKUP($B5928,APガラス性能一覧!$A$2:$M$6097,7,0),"")</f>
        <v/>
      </c>
      <c r="I5928" s="68" t="str">
        <f>IFERROR(VLOOKUP($B5928,APガラス性能一覧!$A$2:$M$6097,8,0),"")</f>
        <v/>
      </c>
      <c r="J5928" s="68" t="str">
        <f>IFERROR(VLOOKUP($B5928,APガラス性能一覧!$A$2:$M$6097,9,0),"")</f>
        <v/>
      </c>
      <c r="K5928" s="68" t="str">
        <f>IFERROR(VLOOKUP($B5928,APガラス性能一覧!$A$2:$M$6097,10,0),"")</f>
        <v/>
      </c>
      <c r="L5928" s="68" t="str">
        <f>IFERROR(VLOOKUP($B5928,APガラス性能一覧!$A$2:$M$6097,11,0),"")</f>
        <v/>
      </c>
      <c r="M5928" s="68" t="str">
        <f>IFERROR(VLOOKUP($B5928,APガラス性能一覧!$A$2:$M$6097,12,0),"")</f>
        <v/>
      </c>
      <c r="N5928" s="68" t="str">
        <f>IFERROR(VLOOKUP($B5928,APガラス性能一覧!$A$2:$M$6097,13,0),"")</f>
        <v/>
      </c>
    </row>
    <row r="5929" spans="2:14" x14ac:dyDescent="0.4">
      <c r="B5929" s="68" t="str">
        <f>IF($D$2="","",IF($E$2=0.65,IFERROR(IF(INDEX(APガラス性能一覧!A:A,MATCH(ROW(B5923),APガラス性能一覧!$O:$O,0))="","",INDEX(APガラス性能一覧!A:A,MATCH(ROW(B5923),APガラス性能一覧!$O:$O,0))),""),IFERROR(IF(INDEX(APガラス性能一覧!A:A,MATCH(ROW(B5923),APガラス性能一覧!$N:$N,0))="","",INDEX(APガラス性能一覧!A:A,MATCH(ROW(B5923),APガラス性能一覧!$N:$N,0))),"")))</f>
        <v/>
      </c>
      <c r="C5929" s="68" t="str">
        <f>IFERROR(VLOOKUP($B5929,APガラス性能一覧!$A$2:$M$6097,2,0),"")</f>
        <v/>
      </c>
      <c r="D5929" s="68" t="str">
        <f>IFERROR(VLOOKUP($B5929,APガラス性能一覧!$A$2:$M$6097,3,0),"")</f>
        <v/>
      </c>
      <c r="E5929" s="68" t="str">
        <f>IFERROR(VLOOKUP($B5929,APガラス性能一覧!$A$2:$M$6097,4,0),"")</f>
        <v/>
      </c>
      <c r="F5929" s="68" t="str">
        <f>IFERROR(VLOOKUP($B5929,APガラス性能一覧!$A$2:$M$6097,5,0),"")</f>
        <v/>
      </c>
      <c r="G5929" s="68" t="str">
        <f>IFERROR(VLOOKUP($B5929,APガラス性能一覧!$A$2:$M$6097,6,0),"")</f>
        <v/>
      </c>
      <c r="H5929" s="68" t="str">
        <f>IFERROR(VLOOKUP($B5929,APガラス性能一覧!$A$2:$M$6097,7,0),"")</f>
        <v/>
      </c>
      <c r="I5929" s="68" t="str">
        <f>IFERROR(VLOOKUP($B5929,APガラス性能一覧!$A$2:$M$6097,8,0),"")</f>
        <v/>
      </c>
      <c r="J5929" s="68" t="str">
        <f>IFERROR(VLOOKUP($B5929,APガラス性能一覧!$A$2:$M$6097,9,0),"")</f>
        <v/>
      </c>
      <c r="K5929" s="68" t="str">
        <f>IFERROR(VLOOKUP($B5929,APガラス性能一覧!$A$2:$M$6097,10,0),"")</f>
        <v/>
      </c>
      <c r="L5929" s="68" t="str">
        <f>IFERROR(VLOOKUP($B5929,APガラス性能一覧!$A$2:$M$6097,11,0),"")</f>
        <v/>
      </c>
      <c r="M5929" s="68" t="str">
        <f>IFERROR(VLOOKUP($B5929,APガラス性能一覧!$A$2:$M$6097,12,0),"")</f>
        <v/>
      </c>
      <c r="N5929" s="68" t="str">
        <f>IFERROR(VLOOKUP($B5929,APガラス性能一覧!$A$2:$M$6097,13,0),"")</f>
        <v/>
      </c>
    </row>
    <row r="5930" spans="2:14" x14ac:dyDescent="0.4">
      <c r="B5930" s="68" t="str">
        <f>IF($D$2="","",IF($E$2=0.65,IFERROR(IF(INDEX(APガラス性能一覧!A:A,MATCH(ROW(B5924),APガラス性能一覧!$O:$O,0))="","",INDEX(APガラス性能一覧!A:A,MATCH(ROW(B5924),APガラス性能一覧!$O:$O,0))),""),IFERROR(IF(INDEX(APガラス性能一覧!A:A,MATCH(ROW(B5924),APガラス性能一覧!$N:$N,0))="","",INDEX(APガラス性能一覧!A:A,MATCH(ROW(B5924),APガラス性能一覧!$N:$N,0))),"")))</f>
        <v/>
      </c>
      <c r="C5930" s="68" t="str">
        <f>IFERROR(VLOOKUP($B5930,APガラス性能一覧!$A$2:$M$6097,2,0),"")</f>
        <v/>
      </c>
      <c r="D5930" s="68" t="str">
        <f>IFERROR(VLOOKUP($B5930,APガラス性能一覧!$A$2:$M$6097,3,0),"")</f>
        <v/>
      </c>
      <c r="E5930" s="68" t="str">
        <f>IFERROR(VLOOKUP($B5930,APガラス性能一覧!$A$2:$M$6097,4,0),"")</f>
        <v/>
      </c>
      <c r="F5930" s="68" t="str">
        <f>IFERROR(VLOOKUP($B5930,APガラス性能一覧!$A$2:$M$6097,5,0),"")</f>
        <v/>
      </c>
      <c r="G5930" s="68" t="str">
        <f>IFERROR(VLOOKUP($B5930,APガラス性能一覧!$A$2:$M$6097,6,0),"")</f>
        <v/>
      </c>
      <c r="H5930" s="68" t="str">
        <f>IFERROR(VLOOKUP($B5930,APガラス性能一覧!$A$2:$M$6097,7,0),"")</f>
        <v/>
      </c>
      <c r="I5930" s="68" t="str">
        <f>IFERROR(VLOOKUP($B5930,APガラス性能一覧!$A$2:$M$6097,8,0),"")</f>
        <v/>
      </c>
      <c r="J5930" s="68" t="str">
        <f>IFERROR(VLOOKUP($B5930,APガラス性能一覧!$A$2:$M$6097,9,0),"")</f>
        <v/>
      </c>
      <c r="K5930" s="68" t="str">
        <f>IFERROR(VLOOKUP($B5930,APガラス性能一覧!$A$2:$M$6097,10,0),"")</f>
        <v/>
      </c>
      <c r="L5930" s="68" t="str">
        <f>IFERROR(VLOOKUP($B5930,APガラス性能一覧!$A$2:$M$6097,11,0),"")</f>
        <v/>
      </c>
      <c r="M5930" s="68" t="str">
        <f>IFERROR(VLOOKUP($B5930,APガラス性能一覧!$A$2:$M$6097,12,0),"")</f>
        <v/>
      </c>
      <c r="N5930" s="68" t="str">
        <f>IFERROR(VLOOKUP($B5930,APガラス性能一覧!$A$2:$M$6097,13,0),"")</f>
        <v/>
      </c>
    </row>
    <row r="5931" spans="2:14" x14ac:dyDescent="0.4">
      <c r="B5931" s="68" t="str">
        <f>IF($D$2="","",IF($E$2=0.65,IFERROR(IF(INDEX(APガラス性能一覧!A:A,MATCH(ROW(B5925),APガラス性能一覧!$O:$O,0))="","",INDEX(APガラス性能一覧!A:A,MATCH(ROW(B5925),APガラス性能一覧!$O:$O,0))),""),IFERROR(IF(INDEX(APガラス性能一覧!A:A,MATCH(ROW(B5925),APガラス性能一覧!$N:$N,0))="","",INDEX(APガラス性能一覧!A:A,MATCH(ROW(B5925),APガラス性能一覧!$N:$N,0))),"")))</f>
        <v/>
      </c>
      <c r="C5931" s="68" t="str">
        <f>IFERROR(VLOOKUP($B5931,APガラス性能一覧!$A$2:$M$6097,2,0),"")</f>
        <v/>
      </c>
      <c r="D5931" s="68" t="str">
        <f>IFERROR(VLOOKUP($B5931,APガラス性能一覧!$A$2:$M$6097,3,0),"")</f>
        <v/>
      </c>
      <c r="E5931" s="68" t="str">
        <f>IFERROR(VLOOKUP($B5931,APガラス性能一覧!$A$2:$M$6097,4,0),"")</f>
        <v/>
      </c>
      <c r="F5931" s="68" t="str">
        <f>IFERROR(VLOOKUP($B5931,APガラス性能一覧!$A$2:$M$6097,5,0),"")</f>
        <v/>
      </c>
      <c r="G5931" s="68" t="str">
        <f>IFERROR(VLOOKUP($B5931,APガラス性能一覧!$A$2:$M$6097,6,0),"")</f>
        <v/>
      </c>
      <c r="H5931" s="68" t="str">
        <f>IFERROR(VLOOKUP($B5931,APガラス性能一覧!$A$2:$M$6097,7,0),"")</f>
        <v/>
      </c>
      <c r="I5931" s="68" t="str">
        <f>IFERROR(VLOOKUP($B5931,APガラス性能一覧!$A$2:$M$6097,8,0),"")</f>
        <v/>
      </c>
      <c r="J5931" s="68" t="str">
        <f>IFERROR(VLOOKUP($B5931,APガラス性能一覧!$A$2:$M$6097,9,0),"")</f>
        <v/>
      </c>
      <c r="K5931" s="68" t="str">
        <f>IFERROR(VLOOKUP($B5931,APガラス性能一覧!$A$2:$M$6097,10,0),"")</f>
        <v/>
      </c>
      <c r="L5931" s="68" t="str">
        <f>IFERROR(VLOOKUP($B5931,APガラス性能一覧!$A$2:$M$6097,11,0),"")</f>
        <v/>
      </c>
      <c r="M5931" s="68" t="str">
        <f>IFERROR(VLOOKUP($B5931,APガラス性能一覧!$A$2:$M$6097,12,0),"")</f>
        <v/>
      </c>
      <c r="N5931" s="68" t="str">
        <f>IFERROR(VLOOKUP($B5931,APガラス性能一覧!$A$2:$M$6097,13,0),"")</f>
        <v/>
      </c>
    </row>
    <row r="5932" spans="2:14" x14ac:dyDescent="0.4">
      <c r="B5932" s="68" t="str">
        <f>IF($D$2="","",IF($E$2=0.65,IFERROR(IF(INDEX(APガラス性能一覧!A:A,MATCH(ROW(B5926),APガラス性能一覧!$O:$O,0))="","",INDEX(APガラス性能一覧!A:A,MATCH(ROW(B5926),APガラス性能一覧!$O:$O,0))),""),IFERROR(IF(INDEX(APガラス性能一覧!A:A,MATCH(ROW(B5926),APガラス性能一覧!$N:$N,0))="","",INDEX(APガラス性能一覧!A:A,MATCH(ROW(B5926),APガラス性能一覧!$N:$N,0))),"")))</f>
        <v/>
      </c>
      <c r="C5932" s="68" t="str">
        <f>IFERROR(VLOOKUP($B5932,APガラス性能一覧!$A$2:$M$6097,2,0),"")</f>
        <v/>
      </c>
      <c r="D5932" s="68" t="str">
        <f>IFERROR(VLOOKUP($B5932,APガラス性能一覧!$A$2:$M$6097,3,0),"")</f>
        <v/>
      </c>
      <c r="E5932" s="68" t="str">
        <f>IFERROR(VLOOKUP($B5932,APガラス性能一覧!$A$2:$M$6097,4,0),"")</f>
        <v/>
      </c>
      <c r="F5932" s="68" t="str">
        <f>IFERROR(VLOOKUP($B5932,APガラス性能一覧!$A$2:$M$6097,5,0),"")</f>
        <v/>
      </c>
      <c r="G5932" s="68" t="str">
        <f>IFERROR(VLOOKUP($B5932,APガラス性能一覧!$A$2:$M$6097,6,0),"")</f>
        <v/>
      </c>
      <c r="H5932" s="68" t="str">
        <f>IFERROR(VLOOKUP($B5932,APガラス性能一覧!$A$2:$M$6097,7,0),"")</f>
        <v/>
      </c>
      <c r="I5932" s="68" t="str">
        <f>IFERROR(VLOOKUP($B5932,APガラス性能一覧!$A$2:$M$6097,8,0),"")</f>
        <v/>
      </c>
      <c r="J5932" s="68" t="str">
        <f>IFERROR(VLOOKUP($B5932,APガラス性能一覧!$A$2:$M$6097,9,0),"")</f>
        <v/>
      </c>
      <c r="K5932" s="68" t="str">
        <f>IFERROR(VLOOKUP($B5932,APガラス性能一覧!$A$2:$M$6097,10,0),"")</f>
        <v/>
      </c>
      <c r="L5932" s="68" t="str">
        <f>IFERROR(VLOOKUP($B5932,APガラス性能一覧!$A$2:$M$6097,11,0),"")</f>
        <v/>
      </c>
      <c r="M5932" s="68" t="str">
        <f>IFERROR(VLOOKUP($B5932,APガラス性能一覧!$A$2:$M$6097,12,0),"")</f>
        <v/>
      </c>
      <c r="N5932" s="68" t="str">
        <f>IFERROR(VLOOKUP($B5932,APガラス性能一覧!$A$2:$M$6097,13,0),"")</f>
        <v/>
      </c>
    </row>
    <row r="5933" spans="2:14" x14ac:dyDescent="0.4">
      <c r="B5933" s="68" t="str">
        <f>IF($D$2="","",IF($E$2=0.65,IFERROR(IF(INDEX(APガラス性能一覧!A:A,MATCH(ROW(B5927),APガラス性能一覧!$O:$O,0))="","",INDEX(APガラス性能一覧!A:A,MATCH(ROW(B5927),APガラス性能一覧!$O:$O,0))),""),IFERROR(IF(INDEX(APガラス性能一覧!A:A,MATCH(ROW(B5927),APガラス性能一覧!$N:$N,0))="","",INDEX(APガラス性能一覧!A:A,MATCH(ROW(B5927),APガラス性能一覧!$N:$N,0))),"")))</f>
        <v/>
      </c>
      <c r="C5933" s="68" t="str">
        <f>IFERROR(VLOOKUP($B5933,APガラス性能一覧!$A$2:$M$6097,2,0),"")</f>
        <v/>
      </c>
      <c r="D5933" s="68" t="str">
        <f>IFERROR(VLOOKUP($B5933,APガラス性能一覧!$A$2:$M$6097,3,0),"")</f>
        <v/>
      </c>
      <c r="E5933" s="68" t="str">
        <f>IFERROR(VLOOKUP($B5933,APガラス性能一覧!$A$2:$M$6097,4,0),"")</f>
        <v/>
      </c>
      <c r="F5933" s="68" t="str">
        <f>IFERROR(VLOOKUP($B5933,APガラス性能一覧!$A$2:$M$6097,5,0),"")</f>
        <v/>
      </c>
      <c r="G5933" s="68" t="str">
        <f>IFERROR(VLOOKUP($B5933,APガラス性能一覧!$A$2:$M$6097,6,0),"")</f>
        <v/>
      </c>
      <c r="H5933" s="68" t="str">
        <f>IFERROR(VLOOKUP($B5933,APガラス性能一覧!$A$2:$M$6097,7,0),"")</f>
        <v/>
      </c>
      <c r="I5933" s="68" t="str">
        <f>IFERROR(VLOOKUP($B5933,APガラス性能一覧!$A$2:$M$6097,8,0),"")</f>
        <v/>
      </c>
      <c r="J5933" s="68" t="str">
        <f>IFERROR(VLOOKUP($B5933,APガラス性能一覧!$A$2:$M$6097,9,0),"")</f>
        <v/>
      </c>
      <c r="K5933" s="68" t="str">
        <f>IFERROR(VLOOKUP($B5933,APガラス性能一覧!$A$2:$M$6097,10,0),"")</f>
        <v/>
      </c>
      <c r="L5933" s="68" t="str">
        <f>IFERROR(VLOOKUP($B5933,APガラス性能一覧!$A$2:$M$6097,11,0),"")</f>
        <v/>
      </c>
      <c r="M5933" s="68" t="str">
        <f>IFERROR(VLOOKUP($B5933,APガラス性能一覧!$A$2:$M$6097,12,0),"")</f>
        <v/>
      </c>
      <c r="N5933" s="68" t="str">
        <f>IFERROR(VLOOKUP($B5933,APガラス性能一覧!$A$2:$M$6097,13,0),"")</f>
        <v/>
      </c>
    </row>
    <row r="5934" spans="2:14" x14ac:dyDescent="0.4">
      <c r="B5934" s="68" t="str">
        <f>IF($D$2="","",IF($E$2=0.65,IFERROR(IF(INDEX(APガラス性能一覧!A:A,MATCH(ROW(B5928),APガラス性能一覧!$O:$O,0))="","",INDEX(APガラス性能一覧!A:A,MATCH(ROW(B5928),APガラス性能一覧!$O:$O,0))),""),IFERROR(IF(INDEX(APガラス性能一覧!A:A,MATCH(ROW(B5928),APガラス性能一覧!$N:$N,0))="","",INDEX(APガラス性能一覧!A:A,MATCH(ROW(B5928),APガラス性能一覧!$N:$N,0))),"")))</f>
        <v/>
      </c>
      <c r="C5934" s="68" t="str">
        <f>IFERROR(VLOOKUP($B5934,APガラス性能一覧!$A$2:$M$6097,2,0),"")</f>
        <v/>
      </c>
      <c r="D5934" s="68" t="str">
        <f>IFERROR(VLOOKUP($B5934,APガラス性能一覧!$A$2:$M$6097,3,0),"")</f>
        <v/>
      </c>
      <c r="E5934" s="68" t="str">
        <f>IFERROR(VLOOKUP($B5934,APガラス性能一覧!$A$2:$M$6097,4,0),"")</f>
        <v/>
      </c>
      <c r="F5934" s="68" t="str">
        <f>IFERROR(VLOOKUP($B5934,APガラス性能一覧!$A$2:$M$6097,5,0),"")</f>
        <v/>
      </c>
      <c r="G5934" s="68" t="str">
        <f>IFERROR(VLOOKUP($B5934,APガラス性能一覧!$A$2:$M$6097,6,0),"")</f>
        <v/>
      </c>
      <c r="H5934" s="68" t="str">
        <f>IFERROR(VLOOKUP($B5934,APガラス性能一覧!$A$2:$M$6097,7,0),"")</f>
        <v/>
      </c>
      <c r="I5934" s="68" t="str">
        <f>IFERROR(VLOOKUP($B5934,APガラス性能一覧!$A$2:$M$6097,8,0),"")</f>
        <v/>
      </c>
      <c r="J5934" s="68" t="str">
        <f>IFERROR(VLOOKUP($B5934,APガラス性能一覧!$A$2:$M$6097,9,0),"")</f>
        <v/>
      </c>
      <c r="K5934" s="68" t="str">
        <f>IFERROR(VLOOKUP($B5934,APガラス性能一覧!$A$2:$M$6097,10,0),"")</f>
        <v/>
      </c>
      <c r="L5934" s="68" t="str">
        <f>IFERROR(VLOOKUP($B5934,APガラス性能一覧!$A$2:$M$6097,11,0),"")</f>
        <v/>
      </c>
      <c r="M5934" s="68" t="str">
        <f>IFERROR(VLOOKUP($B5934,APガラス性能一覧!$A$2:$M$6097,12,0),"")</f>
        <v/>
      </c>
      <c r="N5934" s="68" t="str">
        <f>IFERROR(VLOOKUP($B5934,APガラス性能一覧!$A$2:$M$6097,13,0),"")</f>
        <v/>
      </c>
    </row>
    <row r="5935" spans="2:14" x14ac:dyDescent="0.4">
      <c r="B5935" s="68" t="str">
        <f>IF($D$2="","",IF($E$2=0.65,IFERROR(IF(INDEX(APガラス性能一覧!A:A,MATCH(ROW(B5929),APガラス性能一覧!$O:$O,0))="","",INDEX(APガラス性能一覧!A:A,MATCH(ROW(B5929),APガラス性能一覧!$O:$O,0))),""),IFERROR(IF(INDEX(APガラス性能一覧!A:A,MATCH(ROW(B5929),APガラス性能一覧!$N:$N,0))="","",INDEX(APガラス性能一覧!A:A,MATCH(ROW(B5929),APガラス性能一覧!$N:$N,0))),"")))</f>
        <v/>
      </c>
      <c r="C5935" s="68" t="str">
        <f>IFERROR(VLOOKUP($B5935,APガラス性能一覧!$A$2:$M$6097,2,0),"")</f>
        <v/>
      </c>
      <c r="D5935" s="68" t="str">
        <f>IFERROR(VLOOKUP($B5935,APガラス性能一覧!$A$2:$M$6097,3,0),"")</f>
        <v/>
      </c>
      <c r="E5935" s="68" t="str">
        <f>IFERROR(VLOOKUP($B5935,APガラス性能一覧!$A$2:$M$6097,4,0),"")</f>
        <v/>
      </c>
      <c r="F5935" s="68" t="str">
        <f>IFERROR(VLOOKUP($B5935,APガラス性能一覧!$A$2:$M$6097,5,0),"")</f>
        <v/>
      </c>
      <c r="G5935" s="68" t="str">
        <f>IFERROR(VLOOKUP($B5935,APガラス性能一覧!$A$2:$M$6097,6,0),"")</f>
        <v/>
      </c>
      <c r="H5935" s="68" t="str">
        <f>IFERROR(VLOOKUP($B5935,APガラス性能一覧!$A$2:$M$6097,7,0),"")</f>
        <v/>
      </c>
      <c r="I5935" s="68" t="str">
        <f>IFERROR(VLOOKUP($B5935,APガラス性能一覧!$A$2:$M$6097,8,0),"")</f>
        <v/>
      </c>
      <c r="J5935" s="68" t="str">
        <f>IFERROR(VLOOKUP($B5935,APガラス性能一覧!$A$2:$M$6097,9,0),"")</f>
        <v/>
      </c>
      <c r="K5935" s="68" t="str">
        <f>IFERROR(VLOOKUP($B5935,APガラス性能一覧!$A$2:$M$6097,10,0),"")</f>
        <v/>
      </c>
      <c r="L5935" s="68" t="str">
        <f>IFERROR(VLOOKUP($B5935,APガラス性能一覧!$A$2:$M$6097,11,0),"")</f>
        <v/>
      </c>
      <c r="M5935" s="68" t="str">
        <f>IFERROR(VLOOKUP($B5935,APガラス性能一覧!$A$2:$M$6097,12,0),"")</f>
        <v/>
      </c>
      <c r="N5935" s="68" t="str">
        <f>IFERROR(VLOOKUP($B5935,APガラス性能一覧!$A$2:$M$6097,13,0),"")</f>
        <v/>
      </c>
    </row>
    <row r="5936" spans="2:14" x14ac:dyDescent="0.4">
      <c r="B5936" s="68" t="str">
        <f>IF($D$2="","",IF($E$2=0.65,IFERROR(IF(INDEX(APガラス性能一覧!A:A,MATCH(ROW(B5930),APガラス性能一覧!$O:$O,0))="","",INDEX(APガラス性能一覧!A:A,MATCH(ROW(B5930),APガラス性能一覧!$O:$O,0))),""),IFERROR(IF(INDEX(APガラス性能一覧!A:A,MATCH(ROW(B5930),APガラス性能一覧!$N:$N,0))="","",INDEX(APガラス性能一覧!A:A,MATCH(ROW(B5930),APガラス性能一覧!$N:$N,0))),"")))</f>
        <v/>
      </c>
      <c r="C5936" s="68" t="str">
        <f>IFERROR(VLOOKUP($B5936,APガラス性能一覧!$A$2:$M$6097,2,0),"")</f>
        <v/>
      </c>
      <c r="D5936" s="68" t="str">
        <f>IFERROR(VLOOKUP($B5936,APガラス性能一覧!$A$2:$M$6097,3,0),"")</f>
        <v/>
      </c>
      <c r="E5936" s="68" t="str">
        <f>IFERROR(VLOOKUP($B5936,APガラス性能一覧!$A$2:$M$6097,4,0),"")</f>
        <v/>
      </c>
      <c r="F5936" s="68" t="str">
        <f>IFERROR(VLOOKUP($B5936,APガラス性能一覧!$A$2:$M$6097,5,0),"")</f>
        <v/>
      </c>
      <c r="G5936" s="68" t="str">
        <f>IFERROR(VLOOKUP($B5936,APガラス性能一覧!$A$2:$M$6097,6,0),"")</f>
        <v/>
      </c>
      <c r="H5936" s="68" t="str">
        <f>IFERROR(VLOOKUP($B5936,APガラス性能一覧!$A$2:$M$6097,7,0),"")</f>
        <v/>
      </c>
      <c r="I5936" s="68" t="str">
        <f>IFERROR(VLOOKUP($B5936,APガラス性能一覧!$A$2:$M$6097,8,0),"")</f>
        <v/>
      </c>
      <c r="J5936" s="68" t="str">
        <f>IFERROR(VLOOKUP($B5936,APガラス性能一覧!$A$2:$M$6097,9,0),"")</f>
        <v/>
      </c>
      <c r="K5936" s="68" t="str">
        <f>IFERROR(VLOOKUP($B5936,APガラス性能一覧!$A$2:$M$6097,10,0),"")</f>
        <v/>
      </c>
      <c r="L5936" s="68" t="str">
        <f>IFERROR(VLOOKUP($B5936,APガラス性能一覧!$A$2:$M$6097,11,0),"")</f>
        <v/>
      </c>
      <c r="M5936" s="68" t="str">
        <f>IFERROR(VLOOKUP($B5936,APガラス性能一覧!$A$2:$M$6097,12,0),"")</f>
        <v/>
      </c>
      <c r="N5936" s="68" t="str">
        <f>IFERROR(VLOOKUP($B5936,APガラス性能一覧!$A$2:$M$6097,13,0),"")</f>
        <v/>
      </c>
    </row>
    <row r="5937" spans="2:14" x14ac:dyDescent="0.4">
      <c r="B5937" s="68" t="str">
        <f>IF($D$2="","",IF($E$2=0.65,IFERROR(IF(INDEX(APガラス性能一覧!A:A,MATCH(ROW(B5931),APガラス性能一覧!$O:$O,0))="","",INDEX(APガラス性能一覧!A:A,MATCH(ROW(B5931),APガラス性能一覧!$O:$O,0))),""),IFERROR(IF(INDEX(APガラス性能一覧!A:A,MATCH(ROW(B5931),APガラス性能一覧!$N:$N,0))="","",INDEX(APガラス性能一覧!A:A,MATCH(ROW(B5931),APガラス性能一覧!$N:$N,0))),"")))</f>
        <v/>
      </c>
      <c r="C5937" s="68" t="str">
        <f>IFERROR(VLOOKUP($B5937,APガラス性能一覧!$A$2:$M$6097,2,0),"")</f>
        <v/>
      </c>
      <c r="D5937" s="68" t="str">
        <f>IFERROR(VLOOKUP($B5937,APガラス性能一覧!$A$2:$M$6097,3,0),"")</f>
        <v/>
      </c>
      <c r="E5937" s="68" t="str">
        <f>IFERROR(VLOOKUP($B5937,APガラス性能一覧!$A$2:$M$6097,4,0),"")</f>
        <v/>
      </c>
      <c r="F5937" s="68" t="str">
        <f>IFERROR(VLOOKUP($B5937,APガラス性能一覧!$A$2:$M$6097,5,0),"")</f>
        <v/>
      </c>
      <c r="G5937" s="68" t="str">
        <f>IFERROR(VLOOKUP($B5937,APガラス性能一覧!$A$2:$M$6097,6,0),"")</f>
        <v/>
      </c>
      <c r="H5937" s="68" t="str">
        <f>IFERROR(VLOOKUP($B5937,APガラス性能一覧!$A$2:$M$6097,7,0),"")</f>
        <v/>
      </c>
      <c r="I5937" s="68" t="str">
        <f>IFERROR(VLOOKUP($B5937,APガラス性能一覧!$A$2:$M$6097,8,0),"")</f>
        <v/>
      </c>
      <c r="J5937" s="68" t="str">
        <f>IFERROR(VLOOKUP($B5937,APガラス性能一覧!$A$2:$M$6097,9,0),"")</f>
        <v/>
      </c>
      <c r="K5937" s="68" t="str">
        <f>IFERROR(VLOOKUP($B5937,APガラス性能一覧!$A$2:$M$6097,10,0),"")</f>
        <v/>
      </c>
      <c r="L5937" s="68" t="str">
        <f>IFERROR(VLOOKUP($B5937,APガラス性能一覧!$A$2:$M$6097,11,0),"")</f>
        <v/>
      </c>
      <c r="M5937" s="68" t="str">
        <f>IFERROR(VLOOKUP($B5937,APガラス性能一覧!$A$2:$M$6097,12,0),"")</f>
        <v/>
      </c>
      <c r="N5937" s="68" t="str">
        <f>IFERROR(VLOOKUP($B5937,APガラス性能一覧!$A$2:$M$6097,13,0),"")</f>
        <v/>
      </c>
    </row>
    <row r="5938" spans="2:14" x14ac:dyDescent="0.4">
      <c r="B5938" s="68" t="str">
        <f>IF($D$2="","",IF($E$2=0.65,IFERROR(IF(INDEX(APガラス性能一覧!A:A,MATCH(ROW(B5932),APガラス性能一覧!$O:$O,0))="","",INDEX(APガラス性能一覧!A:A,MATCH(ROW(B5932),APガラス性能一覧!$O:$O,0))),""),IFERROR(IF(INDEX(APガラス性能一覧!A:A,MATCH(ROW(B5932),APガラス性能一覧!$N:$N,0))="","",INDEX(APガラス性能一覧!A:A,MATCH(ROW(B5932),APガラス性能一覧!$N:$N,0))),"")))</f>
        <v/>
      </c>
      <c r="C5938" s="68" t="str">
        <f>IFERROR(VLOOKUP($B5938,APガラス性能一覧!$A$2:$M$6097,2,0),"")</f>
        <v/>
      </c>
      <c r="D5938" s="68" t="str">
        <f>IFERROR(VLOOKUP($B5938,APガラス性能一覧!$A$2:$M$6097,3,0),"")</f>
        <v/>
      </c>
      <c r="E5938" s="68" t="str">
        <f>IFERROR(VLOOKUP($B5938,APガラス性能一覧!$A$2:$M$6097,4,0),"")</f>
        <v/>
      </c>
      <c r="F5938" s="68" t="str">
        <f>IFERROR(VLOOKUP($B5938,APガラス性能一覧!$A$2:$M$6097,5,0),"")</f>
        <v/>
      </c>
      <c r="G5938" s="68" t="str">
        <f>IFERROR(VLOOKUP($B5938,APガラス性能一覧!$A$2:$M$6097,6,0),"")</f>
        <v/>
      </c>
      <c r="H5938" s="68" t="str">
        <f>IFERROR(VLOOKUP($B5938,APガラス性能一覧!$A$2:$M$6097,7,0),"")</f>
        <v/>
      </c>
      <c r="I5938" s="68" t="str">
        <f>IFERROR(VLOOKUP($B5938,APガラス性能一覧!$A$2:$M$6097,8,0),"")</f>
        <v/>
      </c>
      <c r="J5938" s="68" t="str">
        <f>IFERROR(VLOOKUP($B5938,APガラス性能一覧!$A$2:$M$6097,9,0),"")</f>
        <v/>
      </c>
      <c r="K5938" s="68" t="str">
        <f>IFERROR(VLOOKUP($B5938,APガラス性能一覧!$A$2:$M$6097,10,0),"")</f>
        <v/>
      </c>
      <c r="L5938" s="68" t="str">
        <f>IFERROR(VLOOKUP($B5938,APガラス性能一覧!$A$2:$M$6097,11,0),"")</f>
        <v/>
      </c>
      <c r="M5938" s="68" t="str">
        <f>IFERROR(VLOOKUP($B5938,APガラス性能一覧!$A$2:$M$6097,12,0),"")</f>
        <v/>
      </c>
      <c r="N5938" s="68" t="str">
        <f>IFERROR(VLOOKUP($B5938,APガラス性能一覧!$A$2:$M$6097,13,0),"")</f>
        <v/>
      </c>
    </row>
    <row r="5939" spans="2:14" x14ac:dyDescent="0.4">
      <c r="B5939" s="68" t="str">
        <f>IF($D$2="","",IF($E$2=0.65,IFERROR(IF(INDEX(APガラス性能一覧!A:A,MATCH(ROW(B5933),APガラス性能一覧!$O:$O,0))="","",INDEX(APガラス性能一覧!A:A,MATCH(ROW(B5933),APガラス性能一覧!$O:$O,0))),""),IFERROR(IF(INDEX(APガラス性能一覧!A:A,MATCH(ROW(B5933),APガラス性能一覧!$N:$N,0))="","",INDEX(APガラス性能一覧!A:A,MATCH(ROW(B5933),APガラス性能一覧!$N:$N,0))),"")))</f>
        <v/>
      </c>
      <c r="C5939" s="68" t="str">
        <f>IFERROR(VLOOKUP($B5939,APガラス性能一覧!$A$2:$M$6097,2,0),"")</f>
        <v/>
      </c>
      <c r="D5939" s="68" t="str">
        <f>IFERROR(VLOOKUP($B5939,APガラス性能一覧!$A$2:$M$6097,3,0),"")</f>
        <v/>
      </c>
      <c r="E5939" s="68" t="str">
        <f>IFERROR(VLOOKUP($B5939,APガラス性能一覧!$A$2:$M$6097,4,0),"")</f>
        <v/>
      </c>
      <c r="F5939" s="68" t="str">
        <f>IFERROR(VLOOKUP($B5939,APガラス性能一覧!$A$2:$M$6097,5,0),"")</f>
        <v/>
      </c>
      <c r="G5939" s="68" t="str">
        <f>IFERROR(VLOOKUP($B5939,APガラス性能一覧!$A$2:$M$6097,6,0),"")</f>
        <v/>
      </c>
      <c r="H5939" s="68" t="str">
        <f>IFERROR(VLOOKUP($B5939,APガラス性能一覧!$A$2:$M$6097,7,0),"")</f>
        <v/>
      </c>
      <c r="I5939" s="68" t="str">
        <f>IFERROR(VLOOKUP($B5939,APガラス性能一覧!$A$2:$M$6097,8,0),"")</f>
        <v/>
      </c>
      <c r="J5939" s="68" t="str">
        <f>IFERROR(VLOOKUP($B5939,APガラス性能一覧!$A$2:$M$6097,9,0),"")</f>
        <v/>
      </c>
      <c r="K5939" s="68" t="str">
        <f>IFERROR(VLOOKUP($B5939,APガラス性能一覧!$A$2:$M$6097,10,0),"")</f>
        <v/>
      </c>
      <c r="L5939" s="68" t="str">
        <f>IFERROR(VLOOKUP($B5939,APガラス性能一覧!$A$2:$M$6097,11,0),"")</f>
        <v/>
      </c>
      <c r="M5939" s="68" t="str">
        <f>IFERROR(VLOOKUP($B5939,APガラス性能一覧!$A$2:$M$6097,12,0),"")</f>
        <v/>
      </c>
      <c r="N5939" s="68" t="str">
        <f>IFERROR(VLOOKUP($B5939,APガラス性能一覧!$A$2:$M$6097,13,0),"")</f>
        <v/>
      </c>
    </row>
    <row r="5940" spans="2:14" x14ac:dyDescent="0.4">
      <c r="B5940" s="68" t="str">
        <f>IF($D$2="","",IF($E$2=0.65,IFERROR(IF(INDEX(APガラス性能一覧!A:A,MATCH(ROW(B5934),APガラス性能一覧!$O:$O,0))="","",INDEX(APガラス性能一覧!A:A,MATCH(ROW(B5934),APガラス性能一覧!$O:$O,0))),""),IFERROR(IF(INDEX(APガラス性能一覧!A:A,MATCH(ROW(B5934),APガラス性能一覧!$N:$N,0))="","",INDEX(APガラス性能一覧!A:A,MATCH(ROW(B5934),APガラス性能一覧!$N:$N,0))),"")))</f>
        <v/>
      </c>
      <c r="C5940" s="68" t="str">
        <f>IFERROR(VLOOKUP($B5940,APガラス性能一覧!$A$2:$M$6097,2,0),"")</f>
        <v/>
      </c>
      <c r="D5940" s="68" t="str">
        <f>IFERROR(VLOOKUP($B5940,APガラス性能一覧!$A$2:$M$6097,3,0),"")</f>
        <v/>
      </c>
      <c r="E5940" s="68" t="str">
        <f>IFERROR(VLOOKUP($B5940,APガラス性能一覧!$A$2:$M$6097,4,0),"")</f>
        <v/>
      </c>
      <c r="F5940" s="68" t="str">
        <f>IFERROR(VLOOKUP($B5940,APガラス性能一覧!$A$2:$M$6097,5,0),"")</f>
        <v/>
      </c>
      <c r="G5940" s="68" t="str">
        <f>IFERROR(VLOOKUP($B5940,APガラス性能一覧!$A$2:$M$6097,6,0),"")</f>
        <v/>
      </c>
      <c r="H5940" s="68" t="str">
        <f>IFERROR(VLOOKUP($B5940,APガラス性能一覧!$A$2:$M$6097,7,0),"")</f>
        <v/>
      </c>
      <c r="I5940" s="68" t="str">
        <f>IFERROR(VLOOKUP($B5940,APガラス性能一覧!$A$2:$M$6097,8,0),"")</f>
        <v/>
      </c>
      <c r="J5940" s="68" t="str">
        <f>IFERROR(VLOOKUP($B5940,APガラス性能一覧!$A$2:$M$6097,9,0),"")</f>
        <v/>
      </c>
      <c r="K5940" s="68" t="str">
        <f>IFERROR(VLOOKUP($B5940,APガラス性能一覧!$A$2:$M$6097,10,0),"")</f>
        <v/>
      </c>
      <c r="L5940" s="68" t="str">
        <f>IFERROR(VLOOKUP($B5940,APガラス性能一覧!$A$2:$M$6097,11,0),"")</f>
        <v/>
      </c>
      <c r="M5940" s="68" t="str">
        <f>IFERROR(VLOOKUP($B5940,APガラス性能一覧!$A$2:$M$6097,12,0),"")</f>
        <v/>
      </c>
      <c r="N5940" s="68" t="str">
        <f>IFERROR(VLOOKUP($B5940,APガラス性能一覧!$A$2:$M$6097,13,0),"")</f>
        <v/>
      </c>
    </row>
    <row r="5941" spans="2:14" x14ac:dyDescent="0.4">
      <c r="B5941" s="68" t="str">
        <f>IF($D$2="","",IF($E$2=0.65,IFERROR(IF(INDEX(APガラス性能一覧!A:A,MATCH(ROW(B5935),APガラス性能一覧!$O:$O,0))="","",INDEX(APガラス性能一覧!A:A,MATCH(ROW(B5935),APガラス性能一覧!$O:$O,0))),""),IFERROR(IF(INDEX(APガラス性能一覧!A:A,MATCH(ROW(B5935),APガラス性能一覧!$N:$N,0))="","",INDEX(APガラス性能一覧!A:A,MATCH(ROW(B5935),APガラス性能一覧!$N:$N,0))),"")))</f>
        <v/>
      </c>
      <c r="C5941" s="68" t="str">
        <f>IFERROR(VLOOKUP($B5941,APガラス性能一覧!$A$2:$M$6097,2,0),"")</f>
        <v/>
      </c>
      <c r="D5941" s="68" t="str">
        <f>IFERROR(VLOOKUP($B5941,APガラス性能一覧!$A$2:$M$6097,3,0),"")</f>
        <v/>
      </c>
      <c r="E5941" s="68" t="str">
        <f>IFERROR(VLOOKUP($B5941,APガラス性能一覧!$A$2:$M$6097,4,0),"")</f>
        <v/>
      </c>
      <c r="F5941" s="68" t="str">
        <f>IFERROR(VLOOKUP($B5941,APガラス性能一覧!$A$2:$M$6097,5,0),"")</f>
        <v/>
      </c>
      <c r="G5941" s="68" t="str">
        <f>IFERROR(VLOOKUP($B5941,APガラス性能一覧!$A$2:$M$6097,6,0),"")</f>
        <v/>
      </c>
      <c r="H5941" s="68" t="str">
        <f>IFERROR(VLOOKUP($B5941,APガラス性能一覧!$A$2:$M$6097,7,0),"")</f>
        <v/>
      </c>
      <c r="I5941" s="68" t="str">
        <f>IFERROR(VLOOKUP($B5941,APガラス性能一覧!$A$2:$M$6097,8,0),"")</f>
        <v/>
      </c>
      <c r="J5941" s="68" t="str">
        <f>IFERROR(VLOOKUP($B5941,APガラス性能一覧!$A$2:$M$6097,9,0),"")</f>
        <v/>
      </c>
      <c r="K5941" s="68" t="str">
        <f>IFERROR(VLOOKUP($B5941,APガラス性能一覧!$A$2:$M$6097,10,0),"")</f>
        <v/>
      </c>
      <c r="L5941" s="68" t="str">
        <f>IFERROR(VLOOKUP($B5941,APガラス性能一覧!$A$2:$M$6097,11,0),"")</f>
        <v/>
      </c>
      <c r="M5941" s="68" t="str">
        <f>IFERROR(VLOOKUP($B5941,APガラス性能一覧!$A$2:$M$6097,12,0),"")</f>
        <v/>
      </c>
      <c r="N5941" s="68" t="str">
        <f>IFERROR(VLOOKUP($B5941,APガラス性能一覧!$A$2:$M$6097,13,0),"")</f>
        <v/>
      </c>
    </row>
    <row r="5942" spans="2:14" x14ac:dyDescent="0.4">
      <c r="B5942" s="68" t="str">
        <f>IF($D$2="","",IF($E$2=0.65,IFERROR(IF(INDEX(APガラス性能一覧!A:A,MATCH(ROW(B5936),APガラス性能一覧!$O:$O,0))="","",INDEX(APガラス性能一覧!A:A,MATCH(ROW(B5936),APガラス性能一覧!$O:$O,0))),""),IFERROR(IF(INDEX(APガラス性能一覧!A:A,MATCH(ROW(B5936),APガラス性能一覧!$N:$N,0))="","",INDEX(APガラス性能一覧!A:A,MATCH(ROW(B5936),APガラス性能一覧!$N:$N,0))),"")))</f>
        <v/>
      </c>
      <c r="C5942" s="68" t="str">
        <f>IFERROR(VLOOKUP($B5942,APガラス性能一覧!$A$2:$M$6097,2,0),"")</f>
        <v/>
      </c>
      <c r="D5942" s="68" t="str">
        <f>IFERROR(VLOOKUP($B5942,APガラス性能一覧!$A$2:$M$6097,3,0),"")</f>
        <v/>
      </c>
      <c r="E5942" s="68" t="str">
        <f>IFERROR(VLOOKUP($B5942,APガラス性能一覧!$A$2:$M$6097,4,0),"")</f>
        <v/>
      </c>
      <c r="F5942" s="68" t="str">
        <f>IFERROR(VLOOKUP($B5942,APガラス性能一覧!$A$2:$M$6097,5,0),"")</f>
        <v/>
      </c>
      <c r="G5942" s="68" t="str">
        <f>IFERROR(VLOOKUP($B5942,APガラス性能一覧!$A$2:$M$6097,6,0),"")</f>
        <v/>
      </c>
      <c r="H5942" s="68" t="str">
        <f>IFERROR(VLOOKUP($B5942,APガラス性能一覧!$A$2:$M$6097,7,0),"")</f>
        <v/>
      </c>
      <c r="I5942" s="68" t="str">
        <f>IFERROR(VLOOKUP($B5942,APガラス性能一覧!$A$2:$M$6097,8,0),"")</f>
        <v/>
      </c>
      <c r="J5942" s="68" t="str">
        <f>IFERROR(VLOOKUP($B5942,APガラス性能一覧!$A$2:$M$6097,9,0),"")</f>
        <v/>
      </c>
      <c r="K5942" s="68" t="str">
        <f>IFERROR(VLOOKUP($B5942,APガラス性能一覧!$A$2:$M$6097,10,0),"")</f>
        <v/>
      </c>
      <c r="L5942" s="68" t="str">
        <f>IFERROR(VLOOKUP($B5942,APガラス性能一覧!$A$2:$M$6097,11,0),"")</f>
        <v/>
      </c>
      <c r="M5942" s="68" t="str">
        <f>IFERROR(VLOOKUP($B5942,APガラス性能一覧!$A$2:$M$6097,12,0),"")</f>
        <v/>
      </c>
      <c r="N5942" s="68" t="str">
        <f>IFERROR(VLOOKUP($B5942,APガラス性能一覧!$A$2:$M$6097,13,0),"")</f>
        <v/>
      </c>
    </row>
    <row r="5943" spans="2:14" x14ac:dyDescent="0.4">
      <c r="B5943" s="68" t="str">
        <f>IF($D$2="","",IF($E$2=0.65,IFERROR(IF(INDEX(APガラス性能一覧!A:A,MATCH(ROW(B5937),APガラス性能一覧!$O:$O,0))="","",INDEX(APガラス性能一覧!A:A,MATCH(ROW(B5937),APガラス性能一覧!$O:$O,0))),""),IFERROR(IF(INDEX(APガラス性能一覧!A:A,MATCH(ROW(B5937),APガラス性能一覧!$N:$N,0))="","",INDEX(APガラス性能一覧!A:A,MATCH(ROW(B5937),APガラス性能一覧!$N:$N,0))),"")))</f>
        <v/>
      </c>
      <c r="C5943" s="68" t="str">
        <f>IFERROR(VLOOKUP($B5943,APガラス性能一覧!$A$2:$M$6097,2,0),"")</f>
        <v/>
      </c>
      <c r="D5943" s="68" t="str">
        <f>IFERROR(VLOOKUP($B5943,APガラス性能一覧!$A$2:$M$6097,3,0),"")</f>
        <v/>
      </c>
      <c r="E5943" s="68" t="str">
        <f>IFERROR(VLOOKUP($B5943,APガラス性能一覧!$A$2:$M$6097,4,0),"")</f>
        <v/>
      </c>
      <c r="F5943" s="68" t="str">
        <f>IFERROR(VLOOKUP($B5943,APガラス性能一覧!$A$2:$M$6097,5,0),"")</f>
        <v/>
      </c>
      <c r="G5943" s="68" t="str">
        <f>IFERROR(VLOOKUP($B5943,APガラス性能一覧!$A$2:$M$6097,6,0),"")</f>
        <v/>
      </c>
      <c r="H5943" s="68" t="str">
        <f>IFERROR(VLOOKUP($B5943,APガラス性能一覧!$A$2:$M$6097,7,0),"")</f>
        <v/>
      </c>
      <c r="I5943" s="68" t="str">
        <f>IFERROR(VLOOKUP($B5943,APガラス性能一覧!$A$2:$M$6097,8,0),"")</f>
        <v/>
      </c>
      <c r="J5943" s="68" t="str">
        <f>IFERROR(VLOOKUP($B5943,APガラス性能一覧!$A$2:$M$6097,9,0),"")</f>
        <v/>
      </c>
      <c r="K5943" s="68" t="str">
        <f>IFERROR(VLOOKUP($B5943,APガラス性能一覧!$A$2:$M$6097,10,0),"")</f>
        <v/>
      </c>
      <c r="L5943" s="68" t="str">
        <f>IFERROR(VLOOKUP($B5943,APガラス性能一覧!$A$2:$M$6097,11,0),"")</f>
        <v/>
      </c>
      <c r="M5943" s="68" t="str">
        <f>IFERROR(VLOOKUP($B5943,APガラス性能一覧!$A$2:$M$6097,12,0),"")</f>
        <v/>
      </c>
      <c r="N5943" s="68" t="str">
        <f>IFERROR(VLOOKUP($B5943,APガラス性能一覧!$A$2:$M$6097,13,0),"")</f>
        <v/>
      </c>
    </row>
    <row r="5944" spans="2:14" x14ac:dyDescent="0.4">
      <c r="B5944" s="68" t="str">
        <f>IF($D$2="","",IF($E$2=0.65,IFERROR(IF(INDEX(APガラス性能一覧!A:A,MATCH(ROW(B5938),APガラス性能一覧!$O:$O,0))="","",INDEX(APガラス性能一覧!A:A,MATCH(ROW(B5938),APガラス性能一覧!$O:$O,0))),""),IFERROR(IF(INDEX(APガラス性能一覧!A:A,MATCH(ROW(B5938),APガラス性能一覧!$N:$N,0))="","",INDEX(APガラス性能一覧!A:A,MATCH(ROW(B5938),APガラス性能一覧!$N:$N,0))),"")))</f>
        <v/>
      </c>
      <c r="C5944" s="68" t="str">
        <f>IFERROR(VLOOKUP($B5944,APガラス性能一覧!$A$2:$M$6097,2,0),"")</f>
        <v/>
      </c>
      <c r="D5944" s="68" t="str">
        <f>IFERROR(VLOOKUP($B5944,APガラス性能一覧!$A$2:$M$6097,3,0),"")</f>
        <v/>
      </c>
      <c r="E5944" s="68" t="str">
        <f>IFERROR(VLOOKUP($B5944,APガラス性能一覧!$A$2:$M$6097,4,0),"")</f>
        <v/>
      </c>
      <c r="F5944" s="68" t="str">
        <f>IFERROR(VLOOKUP($B5944,APガラス性能一覧!$A$2:$M$6097,5,0),"")</f>
        <v/>
      </c>
      <c r="G5944" s="68" t="str">
        <f>IFERROR(VLOOKUP($B5944,APガラス性能一覧!$A$2:$M$6097,6,0),"")</f>
        <v/>
      </c>
      <c r="H5944" s="68" t="str">
        <f>IFERROR(VLOOKUP($B5944,APガラス性能一覧!$A$2:$M$6097,7,0),"")</f>
        <v/>
      </c>
      <c r="I5944" s="68" t="str">
        <f>IFERROR(VLOOKUP($B5944,APガラス性能一覧!$A$2:$M$6097,8,0),"")</f>
        <v/>
      </c>
      <c r="J5944" s="68" t="str">
        <f>IFERROR(VLOOKUP($B5944,APガラス性能一覧!$A$2:$M$6097,9,0),"")</f>
        <v/>
      </c>
      <c r="K5944" s="68" t="str">
        <f>IFERROR(VLOOKUP($B5944,APガラス性能一覧!$A$2:$M$6097,10,0),"")</f>
        <v/>
      </c>
      <c r="L5944" s="68" t="str">
        <f>IFERROR(VLOOKUP($B5944,APガラス性能一覧!$A$2:$M$6097,11,0),"")</f>
        <v/>
      </c>
      <c r="M5944" s="68" t="str">
        <f>IFERROR(VLOOKUP($B5944,APガラス性能一覧!$A$2:$M$6097,12,0),"")</f>
        <v/>
      </c>
      <c r="N5944" s="68" t="str">
        <f>IFERROR(VLOOKUP($B5944,APガラス性能一覧!$A$2:$M$6097,13,0),"")</f>
        <v/>
      </c>
    </row>
    <row r="5945" spans="2:14" x14ac:dyDescent="0.4">
      <c r="B5945" s="68" t="str">
        <f>IF($D$2="","",IF($E$2=0.65,IFERROR(IF(INDEX(APガラス性能一覧!A:A,MATCH(ROW(B5939),APガラス性能一覧!$O:$O,0))="","",INDEX(APガラス性能一覧!A:A,MATCH(ROW(B5939),APガラス性能一覧!$O:$O,0))),""),IFERROR(IF(INDEX(APガラス性能一覧!A:A,MATCH(ROW(B5939),APガラス性能一覧!$N:$N,0))="","",INDEX(APガラス性能一覧!A:A,MATCH(ROW(B5939),APガラス性能一覧!$N:$N,0))),"")))</f>
        <v/>
      </c>
      <c r="C5945" s="68" t="str">
        <f>IFERROR(VLOOKUP($B5945,APガラス性能一覧!$A$2:$M$6097,2,0),"")</f>
        <v/>
      </c>
      <c r="D5945" s="68" t="str">
        <f>IFERROR(VLOOKUP($B5945,APガラス性能一覧!$A$2:$M$6097,3,0),"")</f>
        <v/>
      </c>
      <c r="E5945" s="68" t="str">
        <f>IFERROR(VLOOKUP($B5945,APガラス性能一覧!$A$2:$M$6097,4,0),"")</f>
        <v/>
      </c>
      <c r="F5945" s="68" t="str">
        <f>IFERROR(VLOOKUP($B5945,APガラス性能一覧!$A$2:$M$6097,5,0),"")</f>
        <v/>
      </c>
      <c r="G5945" s="68" t="str">
        <f>IFERROR(VLOOKUP($B5945,APガラス性能一覧!$A$2:$M$6097,6,0),"")</f>
        <v/>
      </c>
      <c r="H5945" s="68" t="str">
        <f>IFERROR(VLOOKUP($B5945,APガラス性能一覧!$A$2:$M$6097,7,0),"")</f>
        <v/>
      </c>
      <c r="I5945" s="68" t="str">
        <f>IFERROR(VLOOKUP($B5945,APガラス性能一覧!$A$2:$M$6097,8,0),"")</f>
        <v/>
      </c>
      <c r="J5945" s="68" t="str">
        <f>IFERROR(VLOOKUP($B5945,APガラス性能一覧!$A$2:$M$6097,9,0),"")</f>
        <v/>
      </c>
      <c r="K5945" s="68" t="str">
        <f>IFERROR(VLOOKUP($B5945,APガラス性能一覧!$A$2:$M$6097,10,0),"")</f>
        <v/>
      </c>
      <c r="L5945" s="68" t="str">
        <f>IFERROR(VLOOKUP($B5945,APガラス性能一覧!$A$2:$M$6097,11,0),"")</f>
        <v/>
      </c>
      <c r="M5945" s="68" t="str">
        <f>IFERROR(VLOOKUP($B5945,APガラス性能一覧!$A$2:$M$6097,12,0),"")</f>
        <v/>
      </c>
      <c r="N5945" s="68" t="str">
        <f>IFERROR(VLOOKUP($B5945,APガラス性能一覧!$A$2:$M$6097,13,0),"")</f>
        <v/>
      </c>
    </row>
    <row r="5946" spans="2:14" x14ac:dyDescent="0.4">
      <c r="B5946" s="68" t="str">
        <f>IF($D$2="","",IF($E$2=0.65,IFERROR(IF(INDEX(APガラス性能一覧!A:A,MATCH(ROW(B5940),APガラス性能一覧!$O:$O,0))="","",INDEX(APガラス性能一覧!A:A,MATCH(ROW(B5940),APガラス性能一覧!$O:$O,0))),""),IFERROR(IF(INDEX(APガラス性能一覧!A:A,MATCH(ROW(B5940),APガラス性能一覧!$N:$N,0))="","",INDEX(APガラス性能一覧!A:A,MATCH(ROW(B5940),APガラス性能一覧!$N:$N,0))),"")))</f>
        <v/>
      </c>
      <c r="C5946" s="68" t="str">
        <f>IFERROR(VLOOKUP($B5946,APガラス性能一覧!$A$2:$M$6097,2,0),"")</f>
        <v/>
      </c>
      <c r="D5946" s="68" t="str">
        <f>IFERROR(VLOOKUP($B5946,APガラス性能一覧!$A$2:$M$6097,3,0),"")</f>
        <v/>
      </c>
      <c r="E5946" s="68" t="str">
        <f>IFERROR(VLOOKUP($B5946,APガラス性能一覧!$A$2:$M$6097,4,0),"")</f>
        <v/>
      </c>
      <c r="F5946" s="68" t="str">
        <f>IFERROR(VLOOKUP($B5946,APガラス性能一覧!$A$2:$M$6097,5,0),"")</f>
        <v/>
      </c>
      <c r="G5946" s="68" t="str">
        <f>IFERROR(VLOOKUP($B5946,APガラス性能一覧!$A$2:$M$6097,6,0),"")</f>
        <v/>
      </c>
      <c r="H5946" s="68" t="str">
        <f>IFERROR(VLOOKUP($B5946,APガラス性能一覧!$A$2:$M$6097,7,0),"")</f>
        <v/>
      </c>
      <c r="I5946" s="68" t="str">
        <f>IFERROR(VLOOKUP($B5946,APガラス性能一覧!$A$2:$M$6097,8,0),"")</f>
        <v/>
      </c>
      <c r="J5946" s="68" t="str">
        <f>IFERROR(VLOOKUP($B5946,APガラス性能一覧!$A$2:$M$6097,9,0),"")</f>
        <v/>
      </c>
      <c r="K5946" s="68" t="str">
        <f>IFERROR(VLOOKUP($B5946,APガラス性能一覧!$A$2:$M$6097,10,0),"")</f>
        <v/>
      </c>
      <c r="L5946" s="68" t="str">
        <f>IFERROR(VLOOKUP($B5946,APガラス性能一覧!$A$2:$M$6097,11,0),"")</f>
        <v/>
      </c>
      <c r="M5946" s="68" t="str">
        <f>IFERROR(VLOOKUP($B5946,APガラス性能一覧!$A$2:$M$6097,12,0),"")</f>
        <v/>
      </c>
      <c r="N5946" s="68" t="str">
        <f>IFERROR(VLOOKUP($B5946,APガラス性能一覧!$A$2:$M$6097,13,0),"")</f>
        <v/>
      </c>
    </row>
    <row r="5947" spans="2:14" x14ac:dyDescent="0.4">
      <c r="B5947" s="68" t="str">
        <f>IF($D$2="","",IF($E$2=0.65,IFERROR(IF(INDEX(APガラス性能一覧!A:A,MATCH(ROW(B5941),APガラス性能一覧!$O:$O,0))="","",INDEX(APガラス性能一覧!A:A,MATCH(ROW(B5941),APガラス性能一覧!$O:$O,0))),""),IFERROR(IF(INDEX(APガラス性能一覧!A:A,MATCH(ROW(B5941),APガラス性能一覧!$N:$N,0))="","",INDEX(APガラス性能一覧!A:A,MATCH(ROW(B5941),APガラス性能一覧!$N:$N,0))),"")))</f>
        <v/>
      </c>
      <c r="C5947" s="68" t="str">
        <f>IFERROR(VLOOKUP($B5947,APガラス性能一覧!$A$2:$M$6097,2,0),"")</f>
        <v/>
      </c>
      <c r="D5947" s="68" t="str">
        <f>IFERROR(VLOOKUP($B5947,APガラス性能一覧!$A$2:$M$6097,3,0),"")</f>
        <v/>
      </c>
      <c r="E5947" s="68" t="str">
        <f>IFERROR(VLOOKUP($B5947,APガラス性能一覧!$A$2:$M$6097,4,0),"")</f>
        <v/>
      </c>
      <c r="F5947" s="68" t="str">
        <f>IFERROR(VLOOKUP($B5947,APガラス性能一覧!$A$2:$M$6097,5,0),"")</f>
        <v/>
      </c>
      <c r="G5947" s="68" t="str">
        <f>IFERROR(VLOOKUP($B5947,APガラス性能一覧!$A$2:$M$6097,6,0),"")</f>
        <v/>
      </c>
      <c r="H5947" s="68" t="str">
        <f>IFERROR(VLOOKUP($B5947,APガラス性能一覧!$A$2:$M$6097,7,0),"")</f>
        <v/>
      </c>
      <c r="I5947" s="68" t="str">
        <f>IFERROR(VLOOKUP($B5947,APガラス性能一覧!$A$2:$M$6097,8,0),"")</f>
        <v/>
      </c>
      <c r="J5947" s="68" t="str">
        <f>IFERROR(VLOOKUP($B5947,APガラス性能一覧!$A$2:$M$6097,9,0),"")</f>
        <v/>
      </c>
      <c r="K5947" s="68" t="str">
        <f>IFERROR(VLOOKUP($B5947,APガラス性能一覧!$A$2:$M$6097,10,0),"")</f>
        <v/>
      </c>
      <c r="L5947" s="68" t="str">
        <f>IFERROR(VLOOKUP($B5947,APガラス性能一覧!$A$2:$M$6097,11,0),"")</f>
        <v/>
      </c>
      <c r="M5947" s="68" t="str">
        <f>IFERROR(VLOOKUP($B5947,APガラス性能一覧!$A$2:$M$6097,12,0),"")</f>
        <v/>
      </c>
      <c r="N5947" s="68" t="str">
        <f>IFERROR(VLOOKUP($B5947,APガラス性能一覧!$A$2:$M$6097,13,0),"")</f>
        <v/>
      </c>
    </row>
    <row r="5948" spans="2:14" x14ac:dyDescent="0.4">
      <c r="B5948" s="68" t="str">
        <f>IF($D$2="","",IF($E$2=0.65,IFERROR(IF(INDEX(APガラス性能一覧!A:A,MATCH(ROW(B5942),APガラス性能一覧!$O:$O,0))="","",INDEX(APガラス性能一覧!A:A,MATCH(ROW(B5942),APガラス性能一覧!$O:$O,0))),""),IFERROR(IF(INDEX(APガラス性能一覧!A:A,MATCH(ROW(B5942),APガラス性能一覧!$N:$N,0))="","",INDEX(APガラス性能一覧!A:A,MATCH(ROW(B5942),APガラス性能一覧!$N:$N,0))),"")))</f>
        <v/>
      </c>
      <c r="C5948" s="68" t="str">
        <f>IFERROR(VLOOKUP($B5948,APガラス性能一覧!$A$2:$M$6097,2,0),"")</f>
        <v/>
      </c>
      <c r="D5948" s="68" t="str">
        <f>IFERROR(VLOOKUP($B5948,APガラス性能一覧!$A$2:$M$6097,3,0),"")</f>
        <v/>
      </c>
      <c r="E5948" s="68" t="str">
        <f>IFERROR(VLOOKUP($B5948,APガラス性能一覧!$A$2:$M$6097,4,0),"")</f>
        <v/>
      </c>
      <c r="F5948" s="68" t="str">
        <f>IFERROR(VLOOKUP($B5948,APガラス性能一覧!$A$2:$M$6097,5,0),"")</f>
        <v/>
      </c>
      <c r="G5948" s="68" t="str">
        <f>IFERROR(VLOOKUP($B5948,APガラス性能一覧!$A$2:$M$6097,6,0),"")</f>
        <v/>
      </c>
      <c r="H5948" s="68" t="str">
        <f>IFERROR(VLOOKUP($B5948,APガラス性能一覧!$A$2:$M$6097,7,0),"")</f>
        <v/>
      </c>
      <c r="I5948" s="68" t="str">
        <f>IFERROR(VLOOKUP($B5948,APガラス性能一覧!$A$2:$M$6097,8,0),"")</f>
        <v/>
      </c>
      <c r="J5948" s="68" t="str">
        <f>IFERROR(VLOOKUP($B5948,APガラス性能一覧!$A$2:$M$6097,9,0),"")</f>
        <v/>
      </c>
      <c r="K5948" s="68" t="str">
        <f>IFERROR(VLOOKUP($B5948,APガラス性能一覧!$A$2:$M$6097,10,0),"")</f>
        <v/>
      </c>
      <c r="L5948" s="68" t="str">
        <f>IFERROR(VLOOKUP($B5948,APガラス性能一覧!$A$2:$M$6097,11,0),"")</f>
        <v/>
      </c>
      <c r="M5948" s="68" t="str">
        <f>IFERROR(VLOOKUP($B5948,APガラス性能一覧!$A$2:$M$6097,12,0),"")</f>
        <v/>
      </c>
      <c r="N5948" s="68" t="str">
        <f>IFERROR(VLOOKUP($B5948,APガラス性能一覧!$A$2:$M$6097,13,0),"")</f>
        <v/>
      </c>
    </row>
    <row r="5949" spans="2:14" x14ac:dyDescent="0.4">
      <c r="B5949" s="68" t="str">
        <f>IF($D$2="","",IF($E$2=0.65,IFERROR(IF(INDEX(APガラス性能一覧!A:A,MATCH(ROW(B5943),APガラス性能一覧!$O:$O,0))="","",INDEX(APガラス性能一覧!A:A,MATCH(ROW(B5943),APガラス性能一覧!$O:$O,0))),""),IFERROR(IF(INDEX(APガラス性能一覧!A:A,MATCH(ROW(B5943),APガラス性能一覧!$N:$N,0))="","",INDEX(APガラス性能一覧!A:A,MATCH(ROW(B5943),APガラス性能一覧!$N:$N,0))),"")))</f>
        <v/>
      </c>
      <c r="C5949" s="68" t="str">
        <f>IFERROR(VLOOKUP($B5949,APガラス性能一覧!$A$2:$M$6097,2,0),"")</f>
        <v/>
      </c>
      <c r="D5949" s="68" t="str">
        <f>IFERROR(VLOOKUP($B5949,APガラス性能一覧!$A$2:$M$6097,3,0),"")</f>
        <v/>
      </c>
      <c r="E5949" s="68" t="str">
        <f>IFERROR(VLOOKUP($B5949,APガラス性能一覧!$A$2:$M$6097,4,0),"")</f>
        <v/>
      </c>
      <c r="F5949" s="68" t="str">
        <f>IFERROR(VLOOKUP($B5949,APガラス性能一覧!$A$2:$M$6097,5,0),"")</f>
        <v/>
      </c>
      <c r="G5949" s="68" t="str">
        <f>IFERROR(VLOOKUP($B5949,APガラス性能一覧!$A$2:$M$6097,6,0),"")</f>
        <v/>
      </c>
      <c r="H5949" s="68" t="str">
        <f>IFERROR(VLOOKUP($B5949,APガラス性能一覧!$A$2:$M$6097,7,0),"")</f>
        <v/>
      </c>
      <c r="I5949" s="68" t="str">
        <f>IFERROR(VLOOKUP($B5949,APガラス性能一覧!$A$2:$M$6097,8,0),"")</f>
        <v/>
      </c>
      <c r="J5949" s="68" t="str">
        <f>IFERROR(VLOOKUP($B5949,APガラス性能一覧!$A$2:$M$6097,9,0),"")</f>
        <v/>
      </c>
      <c r="K5949" s="68" t="str">
        <f>IFERROR(VLOOKUP($B5949,APガラス性能一覧!$A$2:$M$6097,10,0),"")</f>
        <v/>
      </c>
      <c r="L5949" s="68" t="str">
        <f>IFERROR(VLOOKUP($B5949,APガラス性能一覧!$A$2:$M$6097,11,0),"")</f>
        <v/>
      </c>
      <c r="M5949" s="68" t="str">
        <f>IFERROR(VLOOKUP($B5949,APガラス性能一覧!$A$2:$M$6097,12,0),"")</f>
        <v/>
      </c>
      <c r="N5949" s="68" t="str">
        <f>IFERROR(VLOOKUP($B5949,APガラス性能一覧!$A$2:$M$6097,13,0),"")</f>
        <v/>
      </c>
    </row>
    <row r="5950" spans="2:14" x14ac:dyDescent="0.4">
      <c r="B5950" s="68" t="str">
        <f>IF($D$2="","",IF($E$2=0.65,IFERROR(IF(INDEX(APガラス性能一覧!A:A,MATCH(ROW(B5944),APガラス性能一覧!$O:$O,0))="","",INDEX(APガラス性能一覧!A:A,MATCH(ROW(B5944),APガラス性能一覧!$O:$O,0))),""),IFERROR(IF(INDEX(APガラス性能一覧!A:A,MATCH(ROW(B5944),APガラス性能一覧!$N:$N,0))="","",INDEX(APガラス性能一覧!A:A,MATCH(ROW(B5944),APガラス性能一覧!$N:$N,0))),"")))</f>
        <v/>
      </c>
      <c r="C5950" s="68" t="str">
        <f>IFERROR(VLOOKUP($B5950,APガラス性能一覧!$A$2:$M$6097,2,0),"")</f>
        <v/>
      </c>
      <c r="D5950" s="68" t="str">
        <f>IFERROR(VLOOKUP($B5950,APガラス性能一覧!$A$2:$M$6097,3,0),"")</f>
        <v/>
      </c>
      <c r="E5950" s="68" t="str">
        <f>IFERROR(VLOOKUP($B5950,APガラス性能一覧!$A$2:$M$6097,4,0),"")</f>
        <v/>
      </c>
      <c r="F5950" s="68" t="str">
        <f>IFERROR(VLOOKUP($B5950,APガラス性能一覧!$A$2:$M$6097,5,0),"")</f>
        <v/>
      </c>
      <c r="G5950" s="68" t="str">
        <f>IFERROR(VLOOKUP($B5950,APガラス性能一覧!$A$2:$M$6097,6,0),"")</f>
        <v/>
      </c>
      <c r="H5950" s="68" t="str">
        <f>IFERROR(VLOOKUP($B5950,APガラス性能一覧!$A$2:$M$6097,7,0),"")</f>
        <v/>
      </c>
      <c r="I5950" s="68" t="str">
        <f>IFERROR(VLOOKUP($B5950,APガラス性能一覧!$A$2:$M$6097,8,0),"")</f>
        <v/>
      </c>
      <c r="J5950" s="68" t="str">
        <f>IFERROR(VLOOKUP($B5950,APガラス性能一覧!$A$2:$M$6097,9,0),"")</f>
        <v/>
      </c>
      <c r="K5950" s="68" t="str">
        <f>IFERROR(VLOOKUP($B5950,APガラス性能一覧!$A$2:$M$6097,10,0),"")</f>
        <v/>
      </c>
      <c r="L5950" s="68" t="str">
        <f>IFERROR(VLOOKUP($B5950,APガラス性能一覧!$A$2:$M$6097,11,0),"")</f>
        <v/>
      </c>
      <c r="M5950" s="68" t="str">
        <f>IFERROR(VLOOKUP($B5950,APガラス性能一覧!$A$2:$M$6097,12,0),"")</f>
        <v/>
      </c>
      <c r="N5950" s="68" t="str">
        <f>IFERROR(VLOOKUP($B5950,APガラス性能一覧!$A$2:$M$6097,13,0),"")</f>
        <v/>
      </c>
    </row>
    <row r="5951" spans="2:14" x14ac:dyDescent="0.4">
      <c r="B5951" s="68" t="str">
        <f>IF($D$2="","",IF($E$2=0.65,IFERROR(IF(INDEX(APガラス性能一覧!A:A,MATCH(ROW(B5945),APガラス性能一覧!$O:$O,0))="","",INDEX(APガラス性能一覧!A:A,MATCH(ROW(B5945),APガラス性能一覧!$O:$O,0))),""),IFERROR(IF(INDEX(APガラス性能一覧!A:A,MATCH(ROW(B5945),APガラス性能一覧!$N:$N,0))="","",INDEX(APガラス性能一覧!A:A,MATCH(ROW(B5945),APガラス性能一覧!$N:$N,0))),"")))</f>
        <v/>
      </c>
      <c r="C5951" s="68" t="str">
        <f>IFERROR(VLOOKUP($B5951,APガラス性能一覧!$A$2:$M$6097,2,0),"")</f>
        <v/>
      </c>
      <c r="D5951" s="68" t="str">
        <f>IFERROR(VLOOKUP($B5951,APガラス性能一覧!$A$2:$M$6097,3,0),"")</f>
        <v/>
      </c>
      <c r="E5951" s="68" t="str">
        <f>IFERROR(VLOOKUP($B5951,APガラス性能一覧!$A$2:$M$6097,4,0),"")</f>
        <v/>
      </c>
      <c r="F5951" s="68" t="str">
        <f>IFERROR(VLOOKUP($B5951,APガラス性能一覧!$A$2:$M$6097,5,0),"")</f>
        <v/>
      </c>
      <c r="G5951" s="68" t="str">
        <f>IFERROR(VLOOKUP($B5951,APガラス性能一覧!$A$2:$M$6097,6,0),"")</f>
        <v/>
      </c>
      <c r="H5951" s="68" t="str">
        <f>IFERROR(VLOOKUP($B5951,APガラス性能一覧!$A$2:$M$6097,7,0),"")</f>
        <v/>
      </c>
      <c r="I5951" s="68" t="str">
        <f>IFERROR(VLOOKUP($B5951,APガラス性能一覧!$A$2:$M$6097,8,0),"")</f>
        <v/>
      </c>
      <c r="J5951" s="68" t="str">
        <f>IFERROR(VLOOKUP($B5951,APガラス性能一覧!$A$2:$M$6097,9,0),"")</f>
        <v/>
      </c>
      <c r="K5951" s="68" t="str">
        <f>IFERROR(VLOOKUP($B5951,APガラス性能一覧!$A$2:$M$6097,10,0),"")</f>
        <v/>
      </c>
      <c r="L5951" s="68" t="str">
        <f>IFERROR(VLOOKUP($B5951,APガラス性能一覧!$A$2:$M$6097,11,0),"")</f>
        <v/>
      </c>
      <c r="M5951" s="68" t="str">
        <f>IFERROR(VLOOKUP($B5951,APガラス性能一覧!$A$2:$M$6097,12,0),"")</f>
        <v/>
      </c>
      <c r="N5951" s="68" t="str">
        <f>IFERROR(VLOOKUP($B5951,APガラス性能一覧!$A$2:$M$6097,13,0),"")</f>
        <v/>
      </c>
    </row>
    <row r="5952" spans="2:14" x14ac:dyDescent="0.4">
      <c r="B5952" s="68" t="str">
        <f>IF($D$2="","",IF($E$2=0.65,IFERROR(IF(INDEX(APガラス性能一覧!A:A,MATCH(ROW(B5946),APガラス性能一覧!$O:$O,0))="","",INDEX(APガラス性能一覧!A:A,MATCH(ROW(B5946),APガラス性能一覧!$O:$O,0))),""),IFERROR(IF(INDEX(APガラス性能一覧!A:A,MATCH(ROW(B5946),APガラス性能一覧!$N:$N,0))="","",INDEX(APガラス性能一覧!A:A,MATCH(ROW(B5946),APガラス性能一覧!$N:$N,0))),"")))</f>
        <v/>
      </c>
      <c r="C5952" s="68" t="str">
        <f>IFERROR(VLOOKUP($B5952,APガラス性能一覧!$A$2:$M$6097,2,0),"")</f>
        <v/>
      </c>
      <c r="D5952" s="68" t="str">
        <f>IFERROR(VLOOKUP($B5952,APガラス性能一覧!$A$2:$M$6097,3,0),"")</f>
        <v/>
      </c>
      <c r="E5952" s="68" t="str">
        <f>IFERROR(VLOOKUP($B5952,APガラス性能一覧!$A$2:$M$6097,4,0),"")</f>
        <v/>
      </c>
      <c r="F5952" s="68" t="str">
        <f>IFERROR(VLOOKUP($B5952,APガラス性能一覧!$A$2:$M$6097,5,0),"")</f>
        <v/>
      </c>
      <c r="G5952" s="68" t="str">
        <f>IFERROR(VLOOKUP($B5952,APガラス性能一覧!$A$2:$M$6097,6,0),"")</f>
        <v/>
      </c>
      <c r="H5952" s="68" t="str">
        <f>IFERROR(VLOOKUP($B5952,APガラス性能一覧!$A$2:$M$6097,7,0),"")</f>
        <v/>
      </c>
      <c r="I5952" s="68" t="str">
        <f>IFERROR(VLOOKUP($B5952,APガラス性能一覧!$A$2:$M$6097,8,0),"")</f>
        <v/>
      </c>
      <c r="J5952" s="68" t="str">
        <f>IFERROR(VLOOKUP($B5952,APガラス性能一覧!$A$2:$M$6097,9,0),"")</f>
        <v/>
      </c>
      <c r="K5952" s="68" t="str">
        <f>IFERROR(VLOOKUP($B5952,APガラス性能一覧!$A$2:$M$6097,10,0),"")</f>
        <v/>
      </c>
      <c r="L5952" s="68" t="str">
        <f>IFERROR(VLOOKUP($B5952,APガラス性能一覧!$A$2:$M$6097,11,0),"")</f>
        <v/>
      </c>
      <c r="M5952" s="68" t="str">
        <f>IFERROR(VLOOKUP($B5952,APガラス性能一覧!$A$2:$M$6097,12,0),"")</f>
        <v/>
      </c>
      <c r="N5952" s="68" t="str">
        <f>IFERROR(VLOOKUP($B5952,APガラス性能一覧!$A$2:$M$6097,13,0),"")</f>
        <v/>
      </c>
    </row>
    <row r="5953" spans="2:14" x14ac:dyDescent="0.4">
      <c r="B5953" s="68" t="str">
        <f>IF($D$2="","",IF($E$2=0.65,IFERROR(IF(INDEX(APガラス性能一覧!A:A,MATCH(ROW(B5947),APガラス性能一覧!$O:$O,0))="","",INDEX(APガラス性能一覧!A:A,MATCH(ROW(B5947),APガラス性能一覧!$O:$O,0))),""),IFERROR(IF(INDEX(APガラス性能一覧!A:A,MATCH(ROW(B5947),APガラス性能一覧!$N:$N,0))="","",INDEX(APガラス性能一覧!A:A,MATCH(ROW(B5947),APガラス性能一覧!$N:$N,0))),"")))</f>
        <v/>
      </c>
      <c r="C5953" s="68" t="str">
        <f>IFERROR(VLOOKUP($B5953,APガラス性能一覧!$A$2:$M$6097,2,0),"")</f>
        <v/>
      </c>
      <c r="D5953" s="68" t="str">
        <f>IFERROR(VLOOKUP($B5953,APガラス性能一覧!$A$2:$M$6097,3,0),"")</f>
        <v/>
      </c>
      <c r="E5953" s="68" t="str">
        <f>IFERROR(VLOOKUP($B5953,APガラス性能一覧!$A$2:$M$6097,4,0),"")</f>
        <v/>
      </c>
      <c r="F5953" s="68" t="str">
        <f>IFERROR(VLOOKUP($B5953,APガラス性能一覧!$A$2:$M$6097,5,0),"")</f>
        <v/>
      </c>
      <c r="G5953" s="68" t="str">
        <f>IFERROR(VLOOKUP($B5953,APガラス性能一覧!$A$2:$M$6097,6,0),"")</f>
        <v/>
      </c>
      <c r="H5953" s="68" t="str">
        <f>IFERROR(VLOOKUP($B5953,APガラス性能一覧!$A$2:$M$6097,7,0),"")</f>
        <v/>
      </c>
      <c r="I5953" s="68" t="str">
        <f>IFERROR(VLOOKUP($B5953,APガラス性能一覧!$A$2:$M$6097,8,0),"")</f>
        <v/>
      </c>
      <c r="J5953" s="68" t="str">
        <f>IFERROR(VLOOKUP($B5953,APガラス性能一覧!$A$2:$M$6097,9,0),"")</f>
        <v/>
      </c>
      <c r="K5953" s="68" t="str">
        <f>IFERROR(VLOOKUP($B5953,APガラス性能一覧!$A$2:$M$6097,10,0),"")</f>
        <v/>
      </c>
      <c r="L5953" s="68" t="str">
        <f>IFERROR(VLOOKUP($B5953,APガラス性能一覧!$A$2:$M$6097,11,0),"")</f>
        <v/>
      </c>
      <c r="M5953" s="68" t="str">
        <f>IFERROR(VLOOKUP($B5953,APガラス性能一覧!$A$2:$M$6097,12,0),"")</f>
        <v/>
      </c>
      <c r="N5953" s="68" t="str">
        <f>IFERROR(VLOOKUP($B5953,APガラス性能一覧!$A$2:$M$6097,13,0),"")</f>
        <v/>
      </c>
    </row>
    <row r="5954" spans="2:14" x14ac:dyDescent="0.4">
      <c r="B5954" s="68" t="str">
        <f>IF($D$2="","",IF($E$2=0.65,IFERROR(IF(INDEX(APガラス性能一覧!A:A,MATCH(ROW(B5948),APガラス性能一覧!$O:$O,0))="","",INDEX(APガラス性能一覧!A:A,MATCH(ROW(B5948),APガラス性能一覧!$O:$O,0))),""),IFERROR(IF(INDEX(APガラス性能一覧!A:A,MATCH(ROW(B5948),APガラス性能一覧!$N:$N,0))="","",INDEX(APガラス性能一覧!A:A,MATCH(ROW(B5948),APガラス性能一覧!$N:$N,0))),"")))</f>
        <v/>
      </c>
      <c r="C5954" s="68" t="str">
        <f>IFERROR(VLOOKUP($B5954,APガラス性能一覧!$A$2:$M$6097,2,0),"")</f>
        <v/>
      </c>
      <c r="D5954" s="68" t="str">
        <f>IFERROR(VLOOKUP($B5954,APガラス性能一覧!$A$2:$M$6097,3,0),"")</f>
        <v/>
      </c>
      <c r="E5954" s="68" t="str">
        <f>IFERROR(VLOOKUP($B5954,APガラス性能一覧!$A$2:$M$6097,4,0),"")</f>
        <v/>
      </c>
      <c r="F5954" s="68" t="str">
        <f>IFERROR(VLOOKUP($B5954,APガラス性能一覧!$A$2:$M$6097,5,0),"")</f>
        <v/>
      </c>
      <c r="G5954" s="68" t="str">
        <f>IFERROR(VLOOKUP($B5954,APガラス性能一覧!$A$2:$M$6097,6,0),"")</f>
        <v/>
      </c>
      <c r="H5954" s="68" t="str">
        <f>IFERROR(VLOOKUP($B5954,APガラス性能一覧!$A$2:$M$6097,7,0),"")</f>
        <v/>
      </c>
      <c r="I5954" s="68" t="str">
        <f>IFERROR(VLOOKUP($B5954,APガラス性能一覧!$A$2:$M$6097,8,0),"")</f>
        <v/>
      </c>
      <c r="J5954" s="68" t="str">
        <f>IFERROR(VLOOKUP($B5954,APガラス性能一覧!$A$2:$M$6097,9,0),"")</f>
        <v/>
      </c>
      <c r="K5954" s="68" t="str">
        <f>IFERROR(VLOOKUP($B5954,APガラス性能一覧!$A$2:$M$6097,10,0),"")</f>
        <v/>
      </c>
      <c r="L5954" s="68" t="str">
        <f>IFERROR(VLOOKUP($B5954,APガラス性能一覧!$A$2:$M$6097,11,0),"")</f>
        <v/>
      </c>
      <c r="M5954" s="68" t="str">
        <f>IFERROR(VLOOKUP($B5954,APガラス性能一覧!$A$2:$M$6097,12,0),"")</f>
        <v/>
      </c>
      <c r="N5954" s="68" t="str">
        <f>IFERROR(VLOOKUP($B5954,APガラス性能一覧!$A$2:$M$6097,13,0),"")</f>
        <v/>
      </c>
    </row>
    <row r="5955" spans="2:14" x14ac:dyDescent="0.4">
      <c r="B5955" s="68" t="str">
        <f>IF($D$2="","",IF($E$2=0.65,IFERROR(IF(INDEX(APガラス性能一覧!A:A,MATCH(ROW(B5949),APガラス性能一覧!$O:$O,0))="","",INDEX(APガラス性能一覧!A:A,MATCH(ROW(B5949),APガラス性能一覧!$O:$O,0))),""),IFERROR(IF(INDEX(APガラス性能一覧!A:A,MATCH(ROW(B5949),APガラス性能一覧!$N:$N,0))="","",INDEX(APガラス性能一覧!A:A,MATCH(ROW(B5949),APガラス性能一覧!$N:$N,0))),"")))</f>
        <v/>
      </c>
      <c r="C5955" s="68" t="str">
        <f>IFERROR(VLOOKUP($B5955,APガラス性能一覧!$A$2:$M$6097,2,0),"")</f>
        <v/>
      </c>
      <c r="D5955" s="68" t="str">
        <f>IFERROR(VLOOKUP($B5955,APガラス性能一覧!$A$2:$M$6097,3,0),"")</f>
        <v/>
      </c>
      <c r="E5955" s="68" t="str">
        <f>IFERROR(VLOOKUP($B5955,APガラス性能一覧!$A$2:$M$6097,4,0),"")</f>
        <v/>
      </c>
      <c r="F5955" s="68" t="str">
        <f>IFERROR(VLOOKUP($B5955,APガラス性能一覧!$A$2:$M$6097,5,0),"")</f>
        <v/>
      </c>
      <c r="G5955" s="68" t="str">
        <f>IFERROR(VLOOKUP($B5955,APガラス性能一覧!$A$2:$M$6097,6,0),"")</f>
        <v/>
      </c>
      <c r="H5955" s="68" t="str">
        <f>IFERROR(VLOOKUP($B5955,APガラス性能一覧!$A$2:$M$6097,7,0),"")</f>
        <v/>
      </c>
      <c r="I5955" s="68" t="str">
        <f>IFERROR(VLOOKUP($B5955,APガラス性能一覧!$A$2:$M$6097,8,0),"")</f>
        <v/>
      </c>
      <c r="J5955" s="68" t="str">
        <f>IFERROR(VLOOKUP($B5955,APガラス性能一覧!$A$2:$M$6097,9,0),"")</f>
        <v/>
      </c>
      <c r="K5955" s="68" t="str">
        <f>IFERROR(VLOOKUP($B5955,APガラス性能一覧!$A$2:$M$6097,10,0),"")</f>
        <v/>
      </c>
      <c r="L5955" s="68" t="str">
        <f>IFERROR(VLOOKUP($B5955,APガラス性能一覧!$A$2:$M$6097,11,0),"")</f>
        <v/>
      </c>
      <c r="M5955" s="68" t="str">
        <f>IFERROR(VLOOKUP($B5955,APガラス性能一覧!$A$2:$M$6097,12,0),"")</f>
        <v/>
      </c>
      <c r="N5955" s="68" t="str">
        <f>IFERROR(VLOOKUP($B5955,APガラス性能一覧!$A$2:$M$6097,13,0),"")</f>
        <v/>
      </c>
    </row>
    <row r="5956" spans="2:14" x14ac:dyDescent="0.4">
      <c r="B5956" s="68" t="str">
        <f>IF($D$2="","",IF($E$2=0.65,IFERROR(IF(INDEX(APガラス性能一覧!A:A,MATCH(ROW(B5950),APガラス性能一覧!$O:$O,0))="","",INDEX(APガラス性能一覧!A:A,MATCH(ROW(B5950),APガラス性能一覧!$O:$O,0))),""),IFERROR(IF(INDEX(APガラス性能一覧!A:A,MATCH(ROW(B5950),APガラス性能一覧!$N:$N,0))="","",INDEX(APガラス性能一覧!A:A,MATCH(ROW(B5950),APガラス性能一覧!$N:$N,0))),"")))</f>
        <v/>
      </c>
      <c r="C5956" s="68" t="str">
        <f>IFERROR(VLOOKUP($B5956,APガラス性能一覧!$A$2:$M$6097,2,0),"")</f>
        <v/>
      </c>
      <c r="D5956" s="68" t="str">
        <f>IFERROR(VLOOKUP($B5956,APガラス性能一覧!$A$2:$M$6097,3,0),"")</f>
        <v/>
      </c>
      <c r="E5956" s="68" t="str">
        <f>IFERROR(VLOOKUP($B5956,APガラス性能一覧!$A$2:$M$6097,4,0),"")</f>
        <v/>
      </c>
      <c r="F5956" s="68" t="str">
        <f>IFERROR(VLOOKUP($B5956,APガラス性能一覧!$A$2:$M$6097,5,0),"")</f>
        <v/>
      </c>
      <c r="G5956" s="68" t="str">
        <f>IFERROR(VLOOKUP($B5956,APガラス性能一覧!$A$2:$M$6097,6,0),"")</f>
        <v/>
      </c>
      <c r="H5956" s="68" t="str">
        <f>IFERROR(VLOOKUP($B5956,APガラス性能一覧!$A$2:$M$6097,7,0),"")</f>
        <v/>
      </c>
      <c r="I5956" s="68" t="str">
        <f>IFERROR(VLOOKUP($B5956,APガラス性能一覧!$A$2:$M$6097,8,0),"")</f>
        <v/>
      </c>
      <c r="J5956" s="68" t="str">
        <f>IFERROR(VLOOKUP($B5956,APガラス性能一覧!$A$2:$M$6097,9,0),"")</f>
        <v/>
      </c>
      <c r="K5956" s="68" t="str">
        <f>IFERROR(VLOOKUP($B5956,APガラス性能一覧!$A$2:$M$6097,10,0),"")</f>
        <v/>
      </c>
      <c r="L5956" s="68" t="str">
        <f>IFERROR(VLOOKUP($B5956,APガラス性能一覧!$A$2:$M$6097,11,0),"")</f>
        <v/>
      </c>
      <c r="M5956" s="68" t="str">
        <f>IFERROR(VLOOKUP($B5956,APガラス性能一覧!$A$2:$M$6097,12,0),"")</f>
        <v/>
      </c>
      <c r="N5956" s="68" t="str">
        <f>IFERROR(VLOOKUP($B5956,APガラス性能一覧!$A$2:$M$6097,13,0),"")</f>
        <v/>
      </c>
    </row>
    <row r="5957" spans="2:14" x14ac:dyDescent="0.4">
      <c r="B5957" s="68" t="str">
        <f>IF($D$2="","",IF($E$2=0.65,IFERROR(IF(INDEX(APガラス性能一覧!A:A,MATCH(ROW(B5951),APガラス性能一覧!$O:$O,0))="","",INDEX(APガラス性能一覧!A:A,MATCH(ROW(B5951),APガラス性能一覧!$O:$O,0))),""),IFERROR(IF(INDEX(APガラス性能一覧!A:A,MATCH(ROW(B5951),APガラス性能一覧!$N:$N,0))="","",INDEX(APガラス性能一覧!A:A,MATCH(ROW(B5951),APガラス性能一覧!$N:$N,0))),"")))</f>
        <v/>
      </c>
      <c r="C5957" s="68" t="str">
        <f>IFERROR(VLOOKUP($B5957,APガラス性能一覧!$A$2:$M$6097,2,0),"")</f>
        <v/>
      </c>
      <c r="D5957" s="68" t="str">
        <f>IFERROR(VLOOKUP($B5957,APガラス性能一覧!$A$2:$M$6097,3,0),"")</f>
        <v/>
      </c>
      <c r="E5957" s="68" t="str">
        <f>IFERROR(VLOOKUP($B5957,APガラス性能一覧!$A$2:$M$6097,4,0),"")</f>
        <v/>
      </c>
      <c r="F5957" s="68" t="str">
        <f>IFERROR(VLOOKUP($B5957,APガラス性能一覧!$A$2:$M$6097,5,0),"")</f>
        <v/>
      </c>
      <c r="G5957" s="68" t="str">
        <f>IFERROR(VLOOKUP($B5957,APガラス性能一覧!$A$2:$M$6097,6,0),"")</f>
        <v/>
      </c>
      <c r="H5957" s="68" t="str">
        <f>IFERROR(VLOOKUP($B5957,APガラス性能一覧!$A$2:$M$6097,7,0),"")</f>
        <v/>
      </c>
      <c r="I5957" s="68" t="str">
        <f>IFERROR(VLOOKUP($B5957,APガラス性能一覧!$A$2:$M$6097,8,0),"")</f>
        <v/>
      </c>
      <c r="J5957" s="68" t="str">
        <f>IFERROR(VLOOKUP($B5957,APガラス性能一覧!$A$2:$M$6097,9,0),"")</f>
        <v/>
      </c>
      <c r="K5957" s="68" t="str">
        <f>IFERROR(VLOOKUP($B5957,APガラス性能一覧!$A$2:$M$6097,10,0),"")</f>
        <v/>
      </c>
      <c r="L5957" s="68" t="str">
        <f>IFERROR(VLOOKUP($B5957,APガラス性能一覧!$A$2:$M$6097,11,0),"")</f>
        <v/>
      </c>
      <c r="M5957" s="68" t="str">
        <f>IFERROR(VLOOKUP($B5957,APガラス性能一覧!$A$2:$M$6097,12,0),"")</f>
        <v/>
      </c>
      <c r="N5957" s="68" t="str">
        <f>IFERROR(VLOOKUP($B5957,APガラス性能一覧!$A$2:$M$6097,13,0),"")</f>
        <v/>
      </c>
    </row>
    <row r="5958" spans="2:14" x14ac:dyDescent="0.4">
      <c r="B5958" s="68" t="str">
        <f>IF($D$2="","",IF($E$2=0.65,IFERROR(IF(INDEX(APガラス性能一覧!A:A,MATCH(ROW(B5952),APガラス性能一覧!$O:$O,0))="","",INDEX(APガラス性能一覧!A:A,MATCH(ROW(B5952),APガラス性能一覧!$O:$O,0))),""),IFERROR(IF(INDEX(APガラス性能一覧!A:A,MATCH(ROW(B5952),APガラス性能一覧!$N:$N,0))="","",INDEX(APガラス性能一覧!A:A,MATCH(ROW(B5952),APガラス性能一覧!$N:$N,0))),"")))</f>
        <v/>
      </c>
      <c r="C5958" s="68" t="str">
        <f>IFERROR(VLOOKUP($B5958,APガラス性能一覧!$A$2:$M$6097,2,0),"")</f>
        <v/>
      </c>
      <c r="D5958" s="68" t="str">
        <f>IFERROR(VLOOKUP($B5958,APガラス性能一覧!$A$2:$M$6097,3,0),"")</f>
        <v/>
      </c>
      <c r="E5958" s="68" t="str">
        <f>IFERROR(VLOOKUP($B5958,APガラス性能一覧!$A$2:$M$6097,4,0),"")</f>
        <v/>
      </c>
      <c r="F5958" s="68" t="str">
        <f>IFERROR(VLOOKUP($B5958,APガラス性能一覧!$A$2:$M$6097,5,0),"")</f>
        <v/>
      </c>
      <c r="G5958" s="68" t="str">
        <f>IFERROR(VLOOKUP($B5958,APガラス性能一覧!$A$2:$M$6097,6,0),"")</f>
        <v/>
      </c>
      <c r="H5958" s="68" t="str">
        <f>IFERROR(VLOOKUP($B5958,APガラス性能一覧!$A$2:$M$6097,7,0),"")</f>
        <v/>
      </c>
      <c r="I5958" s="68" t="str">
        <f>IFERROR(VLOOKUP($B5958,APガラス性能一覧!$A$2:$M$6097,8,0),"")</f>
        <v/>
      </c>
      <c r="J5958" s="68" t="str">
        <f>IFERROR(VLOOKUP($B5958,APガラス性能一覧!$A$2:$M$6097,9,0),"")</f>
        <v/>
      </c>
      <c r="K5958" s="68" t="str">
        <f>IFERROR(VLOOKUP($B5958,APガラス性能一覧!$A$2:$M$6097,10,0),"")</f>
        <v/>
      </c>
      <c r="L5958" s="68" t="str">
        <f>IFERROR(VLOOKUP($B5958,APガラス性能一覧!$A$2:$M$6097,11,0),"")</f>
        <v/>
      </c>
      <c r="M5958" s="68" t="str">
        <f>IFERROR(VLOOKUP($B5958,APガラス性能一覧!$A$2:$M$6097,12,0),"")</f>
        <v/>
      </c>
      <c r="N5958" s="68" t="str">
        <f>IFERROR(VLOOKUP($B5958,APガラス性能一覧!$A$2:$M$6097,13,0),"")</f>
        <v/>
      </c>
    </row>
    <row r="5959" spans="2:14" x14ac:dyDescent="0.4">
      <c r="B5959" s="68" t="str">
        <f>IF($D$2="","",IF($E$2=0.65,IFERROR(IF(INDEX(APガラス性能一覧!A:A,MATCH(ROW(B5953),APガラス性能一覧!$O:$O,0))="","",INDEX(APガラス性能一覧!A:A,MATCH(ROW(B5953),APガラス性能一覧!$O:$O,0))),""),IFERROR(IF(INDEX(APガラス性能一覧!A:A,MATCH(ROW(B5953),APガラス性能一覧!$N:$N,0))="","",INDEX(APガラス性能一覧!A:A,MATCH(ROW(B5953),APガラス性能一覧!$N:$N,0))),"")))</f>
        <v/>
      </c>
      <c r="C5959" s="68" t="str">
        <f>IFERROR(VLOOKUP($B5959,APガラス性能一覧!$A$2:$M$6097,2,0),"")</f>
        <v/>
      </c>
      <c r="D5959" s="68" t="str">
        <f>IFERROR(VLOOKUP($B5959,APガラス性能一覧!$A$2:$M$6097,3,0),"")</f>
        <v/>
      </c>
      <c r="E5959" s="68" t="str">
        <f>IFERROR(VLOOKUP($B5959,APガラス性能一覧!$A$2:$M$6097,4,0),"")</f>
        <v/>
      </c>
      <c r="F5959" s="68" t="str">
        <f>IFERROR(VLOOKUP($B5959,APガラス性能一覧!$A$2:$M$6097,5,0),"")</f>
        <v/>
      </c>
      <c r="G5959" s="68" t="str">
        <f>IFERROR(VLOOKUP($B5959,APガラス性能一覧!$A$2:$M$6097,6,0),"")</f>
        <v/>
      </c>
      <c r="H5959" s="68" t="str">
        <f>IFERROR(VLOOKUP($B5959,APガラス性能一覧!$A$2:$M$6097,7,0),"")</f>
        <v/>
      </c>
      <c r="I5959" s="68" t="str">
        <f>IFERROR(VLOOKUP($B5959,APガラス性能一覧!$A$2:$M$6097,8,0),"")</f>
        <v/>
      </c>
      <c r="J5959" s="68" t="str">
        <f>IFERROR(VLOOKUP($B5959,APガラス性能一覧!$A$2:$M$6097,9,0),"")</f>
        <v/>
      </c>
      <c r="K5959" s="68" t="str">
        <f>IFERROR(VLOOKUP($B5959,APガラス性能一覧!$A$2:$M$6097,10,0),"")</f>
        <v/>
      </c>
      <c r="L5959" s="68" t="str">
        <f>IFERROR(VLOOKUP($B5959,APガラス性能一覧!$A$2:$M$6097,11,0),"")</f>
        <v/>
      </c>
      <c r="M5959" s="68" t="str">
        <f>IFERROR(VLOOKUP($B5959,APガラス性能一覧!$A$2:$M$6097,12,0),"")</f>
        <v/>
      </c>
      <c r="N5959" s="68" t="str">
        <f>IFERROR(VLOOKUP($B5959,APガラス性能一覧!$A$2:$M$6097,13,0),"")</f>
        <v/>
      </c>
    </row>
    <row r="5960" spans="2:14" x14ac:dyDescent="0.4">
      <c r="B5960" s="68" t="str">
        <f>IF($D$2="","",IF($E$2=0.65,IFERROR(IF(INDEX(APガラス性能一覧!A:A,MATCH(ROW(B5954),APガラス性能一覧!$O:$O,0))="","",INDEX(APガラス性能一覧!A:A,MATCH(ROW(B5954),APガラス性能一覧!$O:$O,0))),""),IFERROR(IF(INDEX(APガラス性能一覧!A:A,MATCH(ROW(B5954),APガラス性能一覧!$N:$N,0))="","",INDEX(APガラス性能一覧!A:A,MATCH(ROW(B5954),APガラス性能一覧!$N:$N,0))),"")))</f>
        <v/>
      </c>
      <c r="C5960" s="68" t="str">
        <f>IFERROR(VLOOKUP($B5960,APガラス性能一覧!$A$2:$M$6097,2,0),"")</f>
        <v/>
      </c>
      <c r="D5960" s="68" t="str">
        <f>IFERROR(VLOOKUP($B5960,APガラス性能一覧!$A$2:$M$6097,3,0),"")</f>
        <v/>
      </c>
      <c r="E5960" s="68" t="str">
        <f>IFERROR(VLOOKUP($B5960,APガラス性能一覧!$A$2:$M$6097,4,0),"")</f>
        <v/>
      </c>
      <c r="F5960" s="68" t="str">
        <f>IFERROR(VLOOKUP($B5960,APガラス性能一覧!$A$2:$M$6097,5,0),"")</f>
        <v/>
      </c>
      <c r="G5960" s="68" t="str">
        <f>IFERROR(VLOOKUP($B5960,APガラス性能一覧!$A$2:$M$6097,6,0),"")</f>
        <v/>
      </c>
      <c r="H5960" s="68" t="str">
        <f>IFERROR(VLOOKUP($B5960,APガラス性能一覧!$A$2:$M$6097,7,0),"")</f>
        <v/>
      </c>
      <c r="I5960" s="68" t="str">
        <f>IFERROR(VLOOKUP($B5960,APガラス性能一覧!$A$2:$M$6097,8,0),"")</f>
        <v/>
      </c>
      <c r="J5960" s="68" t="str">
        <f>IFERROR(VLOOKUP($B5960,APガラス性能一覧!$A$2:$M$6097,9,0),"")</f>
        <v/>
      </c>
      <c r="K5960" s="68" t="str">
        <f>IFERROR(VLOOKUP($B5960,APガラス性能一覧!$A$2:$M$6097,10,0),"")</f>
        <v/>
      </c>
      <c r="L5960" s="68" t="str">
        <f>IFERROR(VLOOKUP($B5960,APガラス性能一覧!$A$2:$M$6097,11,0),"")</f>
        <v/>
      </c>
      <c r="M5960" s="68" t="str">
        <f>IFERROR(VLOOKUP($B5960,APガラス性能一覧!$A$2:$M$6097,12,0),"")</f>
        <v/>
      </c>
      <c r="N5960" s="68" t="str">
        <f>IFERROR(VLOOKUP($B5960,APガラス性能一覧!$A$2:$M$6097,13,0),"")</f>
        <v/>
      </c>
    </row>
    <row r="5961" spans="2:14" x14ac:dyDescent="0.4">
      <c r="B5961" s="68" t="str">
        <f>IF($D$2="","",IF($E$2=0.65,IFERROR(IF(INDEX(APガラス性能一覧!A:A,MATCH(ROW(B5955),APガラス性能一覧!$O:$O,0))="","",INDEX(APガラス性能一覧!A:A,MATCH(ROW(B5955),APガラス性能一覧!$O:$O,0))),""),IFERROR(IF(INDEX(APガラス性能一覧!A:A,MATCH(ROW(B5955),APガラス性能一覧!$N:$N,0))="","",INDEX(APガラス性能一覧!A:A,MATCH(ROW(B5955),APガラス性能一覧!$N:$N,0))),"")))</f>
        <v/>
      </c>
      <c r="C5961" s="68" t="str">
        <f>IFERROR(VLOOKUP($B5961,APガラス性能一覧!$A$2:$M$6097,2,0),"")</f>
        <v/>
      </c>
      <c r="D5961" s="68" t="str">
        <f>IFERROR(VLOOKUP($B5961,APガラス性能一覧!$A$2:$M$6097,3,0),"")</f>
        <v/>
      </c>
      <c r="E5961" s="68" t="str">
        <f>IFERROR(VLOOKUP($B5961,APガラス性能一覧!$A$2:$M$6097,4,0),"")</f>
        <v/>
      </c>
      <c r="F5961" s="68" t="str">
        <f>IFERROR(VLOOKUP($B5961,APガラス性能一覧!$A$2:$M$6097,5,0),"")</f>
        <v/>
      </c>
      <c r="G5961" s="68" t="str">
        <f>IFERROR(VLOOKUP($B5961,APガラス性能一覧!$A$2:$M$6097,6,0),"")</f>
        <v/>
      </c>
      <c r="H5961" s="68" t="str">
        <f>IFERROR(VLOOKUP($B5961,APガラス性能一覧!$A$2:$M$6097,7,0),"")</f>
        <v/>
      </c>
      <c r="I5961" s="68" t="str">
        <f>IFERROR(VLOOKUP($B5961,APガラス性能一覧!$A$2:$M$6097,8,0),"")</f>
        <v/>
      </c>
      <c r="J5961" s="68" t="str">
        <f>IFERROR(VLOOKUP($B5961,APガラス性能一覧!$A$2:$M$6097,9,0),"")</f>
        <v/>
      </c>
      <c r="K5961" s="68" t="str">
        <f>IFERROR(VLOOKUP($B5961,APガラス性能一覧!$A$2:$M$6097,10,0),"")</f>
        <v/>
      </c>
      <c r="L5961" s="68" t="str">
        <f>IFERROR(VLOOKUP($B5961,APガラス性能一覧!$A$2:$M$6097,11,0),"")</f>
        <v/>
      </c>
      <c r="M5961" s="68" t="str">
        <f>IFERROR(VLOOKUP($B5961,APガラス性能一覧!$A$2:$M$6097,12,0),"")</f>
        <v/>
      </c>
      <c r="N5961" s="68" t="str">
        <f>IFERROR(VLOOKUP($B5961,APガラス性能一覧!$A$2:$M$6097,13,0),"")</f>
        <v/>
      </c>
    </row>
    <row r="5962" spans="2:14" x14ac:dyDescent="0.4">
      <c r="B5962" s="68" t="str">
        <f>IF($D$2="","",IF($E$2=0.65,IFERROR(IF(INDEX(APガラス性能一覧!A:A,MATCH(ROW(B5956),APガラス性能一覧!$O:$O,0))="","",INDEX(APガラス性能一覧!A:A,MATCH(ROW(B5956),APガラス性能一覧!$O:$O,0))),""),IFERROR(IF(INDEX(APガラス性能一覧!A:A,MATCH(ROW(B5956),APガラス性能一覧!$N:$N,0))="","",INDEX(APガラス性能一覧!A:A,MATCH(ROW(B5956),APガラス性能一覧!$N:$N,0))),"")))</f>
        <v/>
      </c>
      <c r="C5962" s="68" t="str">
        <f>IFERROR(VLOOKUP($B5962,APガラス性能一覧!$A$2:$M$6097,2,0),"")</f>
        <v/>
      </c>
      <c r="D5962" s="68" t="str">
        <f>IFERROR(VLOOKUP($B5962,APガラス性能一覧!$A$2:$M$6097,3,0),"")</f>
        <v/>
      </c>
      <c r="E5962" s="68" t="str">
        <f>IFERROR(VLOOKUP($B5962,APガラス性能一覧!$A$2:$M$6097,4,0),"")</f>
        <v/>
      </c>
      <c r="F5962" s="68" t="str">
        <f>IFERROR(VLOOKUP($B5962,APガラス性能一覧!$A$2:$M$6097,5,0),"")</f>
        <v/>
      </c>
      <c r="G5962" s="68" t="str">
        <f>IFERROR(VLOOKUP($B5962,APガラス性能一覧!$A$2:$M$6097,6,0),"")</f>
        <v/>
      </c>
      <c r="H5962" s="68" t="str">
        <f>IFERROR(VLOOKUP($B5962,APガラス性能一覧!$A$2:$M$6097,7,0),"")</f>
        <v/>
      </c>
      <c r="I5962" s="68" t="str">
        <f>IFERROR(VLOOKUP($B5962,APガラス性能一覧!$A$2:$M$6097,8,0),"")</f>
        <v/>
      </c>
      <c r="J5962" s="68" t="str">
        <f>IFERROR(VLOOKUP($B5962,APガラス性能一覧!$A$2:$M$6097,9,0),"")</f>
        <v/>
      </c>
      <c r="K5962" s="68" t="str">
        <f>IFERROR(VLOOKUP($B5962,APガラス性能一覧!$A$2:$M$6097,10,0),"")</f>
        <v/>
      </c>
      <c r="L5962" s="68" t="str">
        <f>IFERROR(VLOOKUP($B5962,APガラス性能一覧!$A$2:$M$6097,11,0),"")</f>
        <v/>
      </c>
      <c r="M5962" s="68" t="str">
        <f>IFERROR(VLOOKUP($B5962,APガラス性能一覧!$A$2:$M$6097,12,0),"")</f>
        <v/>
      </c>
      <c r="N5962" s="68" t="str">
        <f>IFERROR(VLOOKUP($B5962,APガラス性能一覧!$A$2:$M$6097,13,0),"")</f>
        <v/>
      </c>
    </row>
    <row r="5963" spans="2:14" x14ac:dyDescent="0.4">
      <c r="B5963" s="68" t="str">
        <f>IF($D$2="","",IF($E$2=0.65,IFERROR(IF(INDEX(APガラス性能一覧!A:A,MATCH(ROW(B5957),APガラス性能一覧!$O:$O,0))="","",INDEX(APガラス性能一覧!A:A,MATCH(ROW(B5957),APガラス性能一覧!$O:$O,0))),""),IFERROR(IF(INDEX(APガラス性能一覧!A:A,MATCH(ROW(B5957),APガラス性能一覧!$N:$N,0))="","",INDEX(APガラス性能一覧!A:A,MATCH(ROW(B5957),APガラス性能一覧!$N:$N,0))),"")))</f>
        <v/>
      </c>
      <c r="C5963" s="68" t="str">
        <f>IFERROR(VLOOKUP($B5963,APガラス性能一覧!$A$2:$M$6097,2,0),"")</f>
        <v/>
      </c>
      <c r="D5963" s="68" t="str">
        <f>IFERROR(VLOOKUP($B5963,APガラス性能一覧!$A$2:$M$6097,3,0),"")</f>
        <v/>
      </c>
      <c r="E5963" s="68" t="str">
        <f>IFERROR(VLOOKUP($B5963,APガラス性能一覧!$A$2:$M$6097,4,0),"")</f>
        <v/>
      </c>
      <c r="F5963" s="68" t="str">
        <f>IFERROR(VLOOKUP($B5963,APガラス性能一覧!$A$2:$M$6097,5,0),"")</f>
        <v/>
      </c>
      <c r="G5963" s="68" t="str">
        <f>IFERROR(VLOOKUP($B5963,APガラス性能一覧!$A$2:$M$6097,6,0),"")</f>
        <v/>
      </c>
      <c r="H5963" s="68" t="str">
        <f>IFERROR(VLOOKUP($B5963,APガラス性能一覧!$A$2:$M$6097,7,0),"")</f>
        <v/>
      </c>
      <c r="I5963" s="68" t="str">
        <f>IFERROR(VLOOKUP($B5963,APガラス性能一覧!$A$2:$M$6097,8,0),"")</f>
        <v/>
      </c>
      <c r="J5963" s="68" t="str">
        <f>IFERROR(VLOOKUP($B5963,APガラス性能一覧!$A$2:$M$6097,9,0),"")</f>
        <v/>
      </c>
      <c r="K5963" s="68" t="str">
        <f>IFERROR(VLOOKUP($B5963,APガラス性能一覧!$A$2:$M$6097,10,0),"")</f>
        <v/>
      </c>
      <c r="L5963" s="68" t="str">
        <f>IFERROR(VLOOKUP($B5963,APガラス性能一覧!$A$2:$M$6097,11,0),"")</f>
        <v/>
      </c>
      <c r="M5963" s="68" t="str">
        <f>IFERROR(VLOOKUP($B5963,APガラス性能一覧!$A$2:$M$6097,12,0),"")</f>
        <v/>
      </c>
      <c r="N5963" s="68" t="str">
        <f>IFERROR(VLOOKUP($B5963,APガラス性能一覧!$A$2:$M$6097,13,0),"")</f>
        <v/>
      </c>
    </row>
    <row r="5964" spans="2:14" x14ac:dyDescent="0.4">
      <c r="B5964" s="68" t="str">
        <f>IF($D$2="","",IF($E$2=0.65,IFERROR(IF(INDEX(APガラス性能一覧!A:A,MATCH(ROW(B5958),APガラス性能一覧!$O:$O,0))="","",INDEX(APガラス性能一覧!A:A,MATCH(ROW(B5958),APガラス性能一覧!$O:$O,0))),""),IFERROR(IF(INDEX(APガラス性能一覧!A:A,MATCH(ROW(B5958),APガラス性能一覧!$N:$N,0))="","",INDEX(APガラス性能一覧!A:A,MATCH(ROW(B5958),APガラス性能一覧!$N:$N,0))),"")))</f>
        <v/>
      </c>
      <c r="C5964" s="68" t="str">
        <f>IFERROR(VLOOKUP($B5964,APガラス性能一覧!$A$2:$M$6097,2,0),"")</f>
        <v/>
      </c>
      <c r="D5964" s="68" t="str">
        <f>IFERROR(VLOOKUP($B5964,APガラス性能一覧!$A$2:$M$6097,3,0),"")</f>
        <v/>
      </c>
      <c r="E5964" s="68" t="str">
        <f>IFERROR(VLOOKUP($B5964,APガラス性能一覧!$A$2:$M$6097,4,0),"")</f>
        <v/>
      </c>
      <c r="F5964" s="68" t="str">
        <f>IFERROR(VLOOKUP($B5964,APガラス性能一覧!$A$2:$M$6097,5,0),"")</f>
        <v/>
      </c>
      <c r="G5964" s="68" t="str">
        <f>IFERROR(VLOOKUP($B5964,APガラス性能一覧!$A$2:$M$6097,6,0),"")</f>
        <v/>
      </c>
      <c r="H5964" s="68" t="str">
        <f>IFERROR(VLOOKUP($B5964,APガラス性能一覧!$A$2:$M$6097,7,0),"")</f>
        <v/>
      </c>
      <c r="I5964" s="68" t="str">
        <f>IFERROR(VLOOKUP($B5964,APガラス性能一覧!$A$2:$M$6097,8,0),"")</f>
        <v/>
      </c>
      <c r="J5964" s="68" t="str">
        <f>IFERROR(VLOOKUP($B5964,APガラス性能一覧!$A$2:$M$6097,9,0),"")</f>
        <v/>
      </c>
      <c r="K5964" s="68" t="str">
        <f>IFERROR(VLOOKUP($B5964,APガラス性能一覧!$A$2:$M$6097,10,0),"")</f>
        <v/>
      </c>
      <c r="L5964" s="68" t="str">
        <f>IFERROR(VLOOKUP($B5964,APガラス性能一覧!$A$2:$M$6097,11,0),"")</f>
        <v/>
      </c>
      <c r="M5964" s="68" t="str">
        <f>IFERROR(VLOOKUP($B5964,APガラス性能一覧!$A$2:$M$6097,12,0),"")</f>
        <v/>
      </c>
      <c r="N5964" s="68" t="str">
        <f>IFERROR(VLOOKUP($B5964,APガラス性能一覧!$A$2:$M$6097,13,0),"")</f>
        <v/>
      </c>
    </row>
    <row r="5965" spans="2:14" x14ac:dyDescent="0.4">
      <c r="B5965" s="68" t="str">
        <f>IF($D$2="","",IF($E$2=0.65,IFERROR(IF(INDEX(APガラス性能一覧!A:A,MATCH(ROW(B5959),APガラス性能一覧!$O:$O,0))="","",INDEX(APガラス性能一覧!A:A,MATCH(ROW(B5959),APガラス性能一覧!$O:$O,0))),""),IFERROR(IF(INDEX(APガラス性能一覧!A:A,MATCH(ROW(B5959),APガラス性能一覧!$N:$N,0))="","",INDEX(APガラス性能一覧!A:A,MATCH(ROW(B5959),APガラス性能一覧!$N:$N,0))),"")))</f>
        <v/>
      </c>
      <c r="C5965" s="68" t="str">
        <f>IFERROR(VLOOKUP($B5965,APガラス性能一覧!$A$2:$M$6097,2,0),"")</f>
        <v/>
      </c>
      <c r="D5965" s="68" t="str">
        <f>IFERROR(VLOOKUP($B5965,APガラス性能一覧!$A$2:$M$6097,3,0),"")</f>
        <v/>
      </c>
      <c r="E5965" s="68" t="str">
        <f>IFERROR(VLOOKUP($B5965,APガラス性能一覧!$A$2:$M$6097,4,0),"")</f>
        <v/>
      </c>
      <c r="F5965" s="68" t="str">
        <f>IFERROR(VLOOKUP($B5965,APガラス性能一覧!$A$2:$M$6097,5,0),"")</f>
        <v/>
      </c>
      <c r="G5965" s="68" t="str">
        <f>IFERROR(VLOOKUP($B5965,APガラス性能一覧!$A$2:$M$6097,6,0),"")</f>
        <v/>
      </c>
      <c r="H5965" s="68" t="str">
        <f>IFERROR(VLOOKUP($B5965,APガラス性能一覧!$A$2:$M$6097,7,0),"")</f>
        <v/>
      </c>
      <c r="I5965" s="68" t="str">
        <f>IFERROR(VLOOKUP($B5965,APガラス性能一覧!$A$2:$M$6097,8,0),"")</f>
        <v/>
      </c>
      <c r="J5965" s="68" t="str">
        <f>IFERROR(VLOOKUP($B5965,APガラス性能一覧!$A$2:$M$6097,9,0),"")</f>
        <v/>
      </c>
      <c r="K5965" s="68" t="str">
        <f>IFERROR(VLOOKUP($B5965,APガラス性能一覧!$A$2:$M$6097,10,0),"")</f>
        <v/>
      </c>
      <c r="L5965" s="68" t="str">
        <f>IFERROR(VLOOKUP($B5965,APガラス性能一覧!$A$2:$M$6097,11,0),"")</f>
        <v/>
      </c>
      <c r="M5965" s="68" t="str">
        <f>IFERROR(VLOOKUP($B5965,APガラス性能一覧!$A$2:$M$6097,12,0),"")</f>
        <v/>
      </c>
      <c r="N5965" s="68" t="str">
        <f>IFERROR(VLOOKUP($B5965,APガラス性能一覧!$A$2:$M$6097,13,0),"")</f>
        <v/>
      </c>
    </row>
    <row r="5966" spans="2:14" x14ac:dyDescent="0.4">
      <c r="B5966" s="68" t="str">
        <f>IF($D$2="","",IF($E$2=0.65,IFERROR(IF(INDEX(APガラス性能一覧!A:A,MATCH(ROW(B5960),APガラス性能一覧!$O:$O,0))="","",INDEX(APガラス性能一覧!A:A,MATCH(ROW(B5960),APガラス性能一覧!$O:$O,0))),""),IFERROR(IF(INDEX(APガラス性能一覧!A:A,MATCH(ROW(B5960),APガラス性能一覧!$N:$N,0))="","",INDEX(APガラス性能一覧!A:A,MATCH(ROW(B5960),APガラス性能一覧!$N:$N,0))),"")))</f>
        <v/>
      </c>
      <c r="C5966" s="68" t="str">
        <f>IFERROR(VLOOKUP($B5966,APガラス性能一覧!$A$2:$M$6097,2,0),"")</f>
        <v/>
      </c>
      <c r="D5966" s="68" t="str">
        <f>IFERROR(VLOOKUP($B5966,APガラス性能一覧!$A$2:$M$6097,3,0),"")</f>
        <v/>
      </c>
      <c r="E5966" s="68" t="str">
        <f>IFERROR(VLOOKUP($B5966,APガラス性能一覧!$A$2:$M$6097,4,0),"")</f>
        <v/>
      </c>
      <c r="F5966" s="68" t="str">
        <f>IFERROR(VLOOKUP($B5966,APガラス性能一覧!$A$2:$M$6097,5,0),"")</f>
        <v/>
      </c>
      <c r="G5966" s="68" t="str">
        <f>IFERROR(VLOOKUP($B5966,APガラス性能一覧!$A$2:$M$6097,6,0),"")</f>
        <v/>
      </c>
      <c r="H5966" s="68" t="str">
        <f>IFERROR(VLOOKUP($B5966,APガラス性能一覧!$A$2:$M$6097,7,0),"")</f>
        <v/>
      </c>
      <c r="I5966" s="68" t="str">
        <f>IFERROR(VLOOKUP($B5966,APガラス性能一覧!$A$2:$M$6097,8,0),"")</f>
        <v/>
      </c>
      <c r="J5966" s="68" t="str">
        <f>IFERROR(VLOOKUP($B5966,APガラス性能一覧!$A$2:$M$6097,9,0),"")</f>
        <v/>
      </c>
      <c r="K5966" s="68" t="str">
        <f>IFERROR(VLOOKUP($B5966,APガラス性能一覧!$A$2:$M$6097,10,0),"")</f>
        <v/>
      </c>
      <c r="L5966" s="68" t="str">
        <f>IFERROR(VLOOKUP($B5966,APガラス性能一覧!$A$2:$M$6097,11,0),"")</f>
        <v/>
      </c>
      <c r="M5966" s="68" t="str">
        <f>IFERROR(VLOOKUP($B5966,APガラス性能一覧!$A$2:$M$6097,12,0),"")</f>
        <v/>
      </c>
      <c r="N5966" s="68" t="str">
        <f>IFERROR(VLOOKUP($B5966,APガラス性能一覧!$A$2:$M$6097,13,0),"")</f>
        <v/>
      </c>
    </row>
    <row r="5967" spans="2:14" x14ac:dyDescent="0.4">
      <c r="B5967" s="68" t="str">
        <f>IF($D$2="","",IF($E$2=0.65,IFERROR(IF(INDEX(APガラス性能一覧!A:A,MATCH(ROW(B5961),APガラス性能一覧!$O:$O,0))="","",INDEX(APガラス性能一覧!A:A,MATCH(ROW(B5961),APガラス性能一覧!$O:$O,0))),""),IFERROR(IF(INDEX(APガラス性能一覧!A:A,MATCH(ROW(B5961),APガラス性能一覧!$N:$N,0))="","",INDEX(APガラス性能一覧!A:A,MATCH(ROW(B5961),APガラス性能一覧!$N:$N,0))),"")))</f>
        <v/>
      </c>
      <c r="C5967" s="68" t="str">
        <f>IFERROR(VLOOKUP($B5967,APガラス性能一覧!$A$2:$M$6097,2,0),"")</f>
        <v/>
      </c>
      <c r="D5967" s="68" t="str">
        <f>IFERROR(VLOOKUP($B5967,APガラス性能一覧!$A$2:$M$6097,3,0),"")</f>
        <v/>
      </c>
      <c r="E5967" s="68" t="str">
        <f>IFERROR(VLOOKUP($B5967,APガラス性能一覧!$A$2:$M$6097,4,0),"")</f>
        <v/>
      </c>
      <c r="F5967" s="68" t="str">
        <f>IFERROR(VLOOKUP($B5967,APガラス性能一覧!$A$2:$M$6097,5,0),"")</f>
        <v/>
      </c>
      <c r="G5967" s="68" t="str">
        <f>IFERROR(VLOOKUP($B5967,APガラス性能一覧!$A$2:$M$6097,6,0),"")</f>
        <v/>
      </c>
      <c r="H5967" s="68" t="str">
        <f>IFERROR(VLOOKUP($B5967,APガラス性能一覧!$A$2:$M$6097,7,0),"")</f>
        <v/>
      </c>
      <c r="I5967" s="68" t="str">
        <f>IFERROR(VLOOKUP($B5967,APガラス性能一覧!$A$2:$M$6097,8,0),"")</f>
        <v/>
      </c>
      <c r="J5967" s="68" t="str">
        <f>IFERROR(VLOOKUP($B5967,APガラス性能一覧!$A$2:$M$6097,9,0),"")</f>
        <v/>
      </c>
      <c r="K5967" s="68" t="str">
        <f>IFERROR(VLOOKUP($B5967,APガラス性能一覧!$A$2:$M$6097,10,0),"")</f>
        <v/>
      </c>
      <c r="L5967" s="68" t="str">
        <f>IFERROR(VLOOKUP($B5967,APガラス性能一覧!$A$2:$M$6097,11,0),"")</f>
        <v/>
      </c>
      <c r="M5967" s="68" t="str">
        <f>IFERROR(VLOOKUP($B5967,APガラス性能一覧!$A$2:$M$6097,12,0),"")</f>
        <v/>
      </c>
      <c r="N5967" s="68" t="str">
        <f>IFERROR(VLOOKUP($B5967,APガラス性能一覧!$A$2:$M$6097,13,0),"")</f>
        <v/>
      </c>
    </row>
    <row r="5968" spans="2:14" x14ac:dyDescent="0.4">
      <c r="B5968" s="68" t="str">
        <f>IF($D$2="","",IF($E$2=0.65,IFERROR(IF(INDEX(APガラス性能一覧!A:A,MATCH(ROW(B5962),APガラス性能一覧!$O:$O,0))="","",INDEX(APガラス性能一覧!A:A,MATCH(ROW(B5962),APガラス性能一覧!$O:$O,0))),""),IFERROR(IF(INDEX(APガラス性能一覧!A:A,MATCH(ROW(B5962),APガラス性能一覧!$N:$N,0))="","",INDEX(APガラス性能一覧!A:A,MATCH(ROW(B5962),APガラス性能一覧!$N:$N,0))),"")))</f>
        <v/>
      </c>
      <c r="C5968" s="68" t="str">
        <f>IFERROR(VLOOKUP($B5968,APガラス性能一覧!$A$2:$M$6097,2,0),"")</f>
        <v/>
      </c>
      <c r="D5968" s="68" t="str">
        <f>IFERROR(VLOOKUP($B5968,APガラス性能一覧!$A$2:$M$6097,3,0),"")</f>
        <v/>
      </c>
      <c r="E5968" s="68" t="str">
        <f>IFERROR(VLOOKUP($B5968,APガラス性能一覧!$A$2:$M$6097,4,0),"")</f>
        <v/>
      </c>
      <c r="F5968" s="68" t="str">
        <f>IFERROR(VLOOKUP($B5968,APガラス性能一覧!$A$2:$M$6097,5,0),"")</f>
        <v/>
      </c>
      <c r="G5968" s="68" t="str">
        <f>IFERROR(VLOOKUP($B5968,APガラス性能一覧!$A$2:$M$6097,6,0),"")</f>
        <v/>
      </c>
      <c r="H5968" s="68" t="str">
        <f>IFERROR(VLOOKUP($B5968,APガラス性能一覧!$A$2:$M$6097,7,0),"")</f>
        <v/>
      </c>
      <c r="I5968" s="68" t="str">
        <f>IFERROR(VLOOKUP($B5968,APガラス性能一覧!$A$2:$M$6097,8,0),"")</f>
        <v/>
      </c>
      <c r="J5968" s="68" t="str">
        <f>IFERROR(VLOOKUP($B5968,APガラス性能一覧!$A$2:$M$6097,9,0),"")</f>
        <v/>
      </c>
      <c r="K5968" s="68" t="str">
        <f>IFERROR(VLOOKUP($B5968,APガラス性能一覧!$A$2:$M$6097,10,0),"")</f>
        <v/>
      </c>
      <c r="L5968" s="68" t="str">
        <f>IFERROR(VLOOKUP($B5968,APガラス性能一覧!$A$2:$M$6097,11,0),"")</f>
        <v/>
      </c>
      <c r="M5968" s="68" t="str">
        <f>IFERROR(VLOOKUP($B5968,APガラス性能一覧!$A$2:$M$6097,12,0),"")</f>
        <v/>
      </c>
      <c r="N5968" s="68" t="str">
        <f>IFERROR(VLOOKUP($B5968,APガラス性能一覧!$A$2:$M$6097,13,0),"")</f>
        <v/>
      </c>
    </row>
    <row r="5969" spans="2:14" x14ac:dyDescent="0.4">
      <c r="B5969" s="68" t="str">
        <f>IF($D$2="","",IF($E$2=0.65,IFERROR(IF(INDEX(APガラス性能一覧!A:A,MATCH(ROW(B5963),APガラス性能一覧!$O:$O,0))="","",INDEX(APガラス性能一覧!A:A,MATCH(ROW(B5963),APガラス性能一覧!$O:$O,0))),""),IFERROR(IF(INDEX(APガラス性能一覧!A:A,MATCH(ROW(B5963),APガラス性能一覧!$N:$N,0))="","",INDEX(APガラス性能一覧!A:A,MATCH(ROW(B5963),APガラス性能一覧!$N:$N,0))),"")))</f>
        <v/>
      </c>
      <c r="C5969" s="68" t="str">
        <f>IFERROR(VLOOKUP($B5969,APガラス性能一覧!$A$2:$M$6097,2,0),"")</f>
        <v/>
      </c>
      <c r="D5969" s="68" t="str">
        <f>IFERROR(VLOOKUP($B5969,APガラス性能一覧!$A$2:$M$6097,3,0),"")</f>
        <v/>
      </c>
      <c r="E5969" s="68" t="str">
        <f>IFERROR(VLOOKUP($B5969,APガラス性能一覧!$A$2:$M$6097,4,0),"")</f>
        <v/>
      </c>
      <c r="F5969" s="68" t="str">
        <f>IFERROR(VLOOKUP($B5969,APガラス性能一覧!$A$2:$M$6097,5,0),"")</f>
        <v/>
      </c>
      <c r="G5969" s="68" t="str">
        <f>IFERROR(VLOOKUP($B5969,APガラス性能一覧!$A$2:$M$6097,6,0),"")</f>
        <v/>
      </c>
      <c r="H5969" s="68" t="str">
        <f>IFERROR(VLOOKUP($B5969,APガラス性能一覧!$A$2:$M$6097,7,0),"")</f>
        <v/>
      </c>
      <c r="I5969" s="68" t="str">
        <f>IFERROR(VLOOKUP($B5969,APガラス性能一覧!$A$2:$M$6097,8,0),"")</f>
        <v/>
      </c>
      <c r="J5969" s="68" t="str">
        <f>IFERROR(VLOOKUP($B5969,APガラス性能一覧!$A$2:$M$6097,9,0),"")</f>
        <v/>
      </c>
      <c r="K5969" s="68" t="str">
        <f>IFERROR(VLOOKUP($B5969,APガラス性能一覧!$A$2:$M$6097,10,0),"")</f>
        <v/>
      </c>
      <c r="L5969" s="68" t="str">
        <f>IFERROR(VLOOKUP($B5969,APガラス性能一覧!$A$2:$M$6097,11,0),"")</f>
        <v/>
      </c>
      <c r="M5969" s="68" t="str">
        <f>IFERROR(VLOOKUP($B5969,APガラス性能一覧!$A$2:$M$6097,12,0),"")</f>
        <v/>
      </c>
      <c r="N5969" s="68" t="str">
        <f>IFERROR(VLOOKUP($B5969,APガラス性能一覧!$A$2:$M$6097,13,0),"")</f>
        <v/>
      </c>
    </row>
    <row r="5970" spans="2:14" x14ac:dyDescent="0.4">
      <c r="B5970" s="68" t="str">
        <f>IF($D$2="","",IF($E$2=0.65,IFERROR(IF(INDEX(APガラス性能一覧!A:A,MATCH(ROW(B5964),APガラス性能一覧!$O:$O,0))="","",INDEX(APガラス性能一覧!A:A,MATCH(ROW(B5964),APガラス性能一覧!$O:$O,0))),""),IFERROR(IF(INDEX(APガラス性能一覧!A:A,MATCH(ROW(B5964),APガラス性能一覧!$N:$N,0))="","",INDEX(APガラス性能一覧!A:A,MATCH(ROW(B5964),APガラス性能一覧!$N:$N,0))),"")))</f>
        <v/>
      </c>
      <c r="C5970" s="68" t="str">
        <f>IFERROR(VLOOKUP($B5970,APガラス性能一覧!$A$2:$M$6097,2,0),"")</f>
        <v/>
      </c>
      <c r="D5970" s="68" t="str">
        <f>IFERROR(VLOOKUP($B5970,APガラス性能一覧!$A$2:$M$6097,3,0),"")</f>
        <v/>
      </c>
      <c r="E5970" s="68" t="str">
        <f>IFERROR(VLOOKUP($B5970,APガラス性能一覧!$A$2:$M$6097,4,0),"")</f>
        <v/>
      </c>
      <c r="F5970" s="68" t="str">
        <f>IFERROR(VLOOKUP($B5970,APガラス性能一覧!$A$2:$M$6097,5,0),"")</f>
        <v/>
      </c>
      <c r="G5970" s="68" t="str">
        <f>IFERROR(VLOOKUP($B5970,APガラス性能一覧!$A$2:$M$6097,6,0),"")</f>
        <v/>
      </c>
      <c r="H5970" s="68" t="str">
        <f>IFERROR(VLOOKUP($B5970,APガラス性能一覧!$A$2:$M$6097,7,0),"")</f>
        <v/>
      </c>
      <c r="I5970" s="68" t="str">
        <f>IFERROR(VLOOKUP($B5970,APガラス性能一覧!$A$2:$M$6097,8,0),"")</f>
        <v/>
      </c>
      <c r="J5970" s="68" t="str">
        <f>IFERROR(VLOOKUP($B5970,APガラス性能一覧!$A$2:$M$6097,9,0),"")</f>
        <v/>
      </c>
      <c r="K5970" s="68" t="str">
        <f>IFERROR(VLOOKUP($B5970,APガラス性能一覧!$A$2:$M$6097,10,0),"")</f>
        <v/>
      </c>
      <c r="L5970" s="68" t="str">
        <f>IFERROR(VLOOKUP($B5970,APガラス性能一覧!$A$2:$M$6097,11,0),"")</f>
        <v/>
      </c>
      <c r="M5970" s="68" t="str">
        <f>IFERROR(VLOOKUP($B5970,APガラス性能一覧!$A$2:$M$6097,12,0),"")</f>
        <v/>
      </c>
      <c r="N5970" s="68" t="str">
        <f>IFERROR(VLOOKUP($B5970,APガラス性能一覧!$A$2:$M$6097,13,0),"")</f>
        <v/>
      </c>
    </row>
    <row r="5971" spans="2:14" x14ac:dyDescent="0.4">
      <c r="B5971" s="68" t="str">
        <f>IF($D$2="","",IF($E$2=0.65,IFERROR(IF(INDEX(APガラス性能一覧!A:A,MATCH(ROW(B5965),APガラス性能一覧!$O:$O,0))="","",INDEX(APガラス性能一覧!A:A,MATCH(ROW(B5965),APガラス性能一覧!$O:$O,0))),""),IFERROR(IF(INDEX(APガラス性能一覧!A:A,MATCH(ROW(B5965),APガラス性能一覧!$N:$N,0))="","",INDEX(APガラス性能一覧!A:A,MATCH(ROW(B5965),APガラス性能一覧!$N:$N,0))),"")))</f>
        <v/>
      </c>
      <c r="C5971" s="68" t="str">
        <f>IFERROR(VLOOKUP($B5971,APガラス性能一覧!$A$2:$M$6097,2,0),"")</f>
        <v/>
      </c>
      <c r="D5971" s="68" t="str">
        <f>IFERROR(VLOOKUP($B5971,APガラス性能一覧!$A$2:$M$6097,3,0),"")</f>
        <v/>
      </c>
      <c r="E5971" s="68" t="str">
        <f>IFERROR(VLOOKUP($B5971,APガラス性能一覧!$A$2:$M$6097,4,0),"")</f>
        <v/>
      </c>
      <c r="F5971" s="68" t="str">
        <f>IFERROR(VLOOKUP($B5971,APガラス性能一覧!$A$2:$M$6097,5,0),"")</f>
        <v/>
      </c>
      <c r="G5971" s="68" t="str">
        <f>IFERROR(VLOOKUP($B5971,APガラス性能一覧!$A$2:$M$6097,6,0),"")</f>
        <v/>
      </c>
      <c r="H5971" s="68" t="str">
        <f>IFERROR(VLOOKUP($B5971,APガラス性能一覧!$A$2:$M$6097,7,0),"")</f>
        <v/>
      </c>
      <c r="I5971" s="68" t="str">
        <f>IFERROR(VLOOKUP($B5971,APガラス性能一覧!$A$2:$M$6097,8,0),"")</f>
        <v/>
      </c>
      <c r="J5971" s="68" t="str">
        <f>IFERROR(VLOOKUP($B5971,APガラス性能一覧!$A$2:$M$6097,9,0),"")</f>
        <v/>
      </c>
      <c r="K5971" s="68" t="str">
        <f>IFERROR(VLOOKUP($B5971,APガラス性能一覧!$A$2:$M$6097,10,0),"")</f>
        <v/>
      </c>
      <c r="L5971" s="68" t="str">
        <f>IFERROR(VLOOKUP($B5971,APガラス性能一覧!$A$2:$M$6097,11,0),"")</f>
        <v/>
      </c>
      <c r="M5971" s="68" t="str">
        <f>IFERROR(VLOOKUP($B5971,APガラス性能一覧!$A$2:$M$6097,12,0),"")</f>
        <v/>
      </c>
      <c r="N5971" s="68" t="str">
        <f>IFERROR(VLOOKUP($B5971,APガラス性能一覧!$A$2:$M$6097,13,0),"")</f>
        <v/>
      </c>
    </row>
    <row r="5972" spans="2:14" x14ac:dyDescent="0.4">
      <c r="B5972" s="68" t="str">
        <f>IF($D$2="","",IF($E$2=0.65,IFERROR(IF(INDEX(APガラス性能一覧!A:A,MATCH(ROW(B5966),APガラス性能一覧!$O:$O,0))="","",INDEX(APガラス性能一覧!A:A,MATCH(ROW(B5966),APガラス性能一覧!$O:$O,0))),""),IFERROR(IF(INDEX(APガラス性能一覧!A:A,MATCH(ROW(B5966),APガラス性能一覧!$N:$N,0))="","",INDEX(APガラス性能一覧!A:A,MATCH(ROW(B5966),APガラス性能一覧!$N:$N,0))),"")))</f>
        <v/>
      </c>
      <c r="C5972" s="68" t="str">
        <f>IFERROR(VLOOKUP($B5972,APガラス性能一覧!$A$2:$M$6097,2,0),"")</f>
        <v/>
      </c>
      <c r="D5972" s="68" t="str">
        <f>IFERROR(VLOOKUP($B5972,APガラス性能一覧!$A$2:$M$6097,3,0),"")</f>
        <v/>
      </c>
      <c r="E5972" s="68" t="str">
        <f>IFERROR(VLOOKUP($B5972,APガラス性能一覧!$A$2:$M$6097,4,0),"")</f>
        <v/>
      </c>
      <c r="F5972" s="68" t="str">
        <f>IFERROR(VLOOKUP($B5972,APガラス性能一覧!$A$2:$M$6097,5,0),"")</f>
        <v/>
      </c>
      <c r="G5972" s="68" t="str">
        <f>IFERROR(VLOOKUP($B5972,APガラス性能一覧!$A$2:$M$6097,6,0),"")</f>
        <v/>
      </c>
      <c r="H5972" s="68" t="str">
        <f>IFERROR(VLOOKUP($B5972,APガラス性能一覧!$A$2:$M$6097,7,0),"")</f>
        <v/>
      </c>
      <c r="I5972" s="68" t="str">
        <f>IFERROR(VLOOKUP($B5972,APガラス性能一覧!$A$2:$M$6097,8,0),"")</f>
        <v/>
      </c>
      <c r="J5972" s="68" t="str">
        <f>IFERROR(VLOOKUP($B5972,APガラス性能一覧!$A$2:$M$6097,9,0),"")</f>
        <v/>
      </c>
      <c r="K5972" s="68" t="str">
        <f>IFERROR(VLOOKUP($B5972,APガラス性能一覧!$A$2:$M$6097,10,0),"")</f>
        <v/>
      </c>
      <c r="L5972" s="68" t="str">
        <f>IFERROR(VLOOKUP($B5972,APガラス性能一覧!$A$2:$M$6097,11,0),"")</f>
        <v/>
      </c>
      <c r="M5972" s="68" t="str">
        <f>IFERROR(VLOOKUP($B5972,APガラス性能一覧!$A$2:$M$6097,12,0),"")</f>
        <v/>
      </c>
      <c r="N5972" s="68" t="str">
        <f>IFERROR(VLOOKUP($B5972,APガラス性能一覧!$A$2:$M$6097,13,0),"")</f>
        <v/>
      </c>
    </row>
    <row r="5973" spans="2:14" x14ac:dyDescent="0.4">
      <c r="B5973" s="68" t="str">
        <f>IF($D$2="","",IF($E$2=0.65,IFERROR(IF(INDEX(APガラス性能一覧!A:A,MATCH(ROW(B5967),APガラス性能一覧!$O:$O,0))="","",INDEX(APガラス性能一覧!A:A,MATCH(ROW(B5967),APガラス性能一覧!$O:$O,0))),""),IFERROR(IF(INDEX(APガラス性能一覧!A:A,MATCH(ROW(B5967),APガラス性能一覧!$N:$N,0))="","",INDEX(APガラス性能一覧!A:A,MATCH(ROW(B5967),APガラス性能一覧!$N:$N,0))),"")))</f>
        <v/>
      </c>
      <c r="C5973" s="68" t="str">
        <f>IFERROR(VLOOKUP($B5973,APガラス性能一覧!$A$2:$M$6097,2,0),"")</f>
        <v/>
      </c>
      <c r="D5973" s="68" t="str">
        <f>IFERROR(VLOOKUP($B5973,APガラス性能一覧!$A$2:$M$6097,3,0),"")</f>
        <v/>
      </c>
      <c r="E5973" s="68" t="str">
        <f>IFERROR(VLOOKUP($B5973,APガラス性能一覧!$A$2:$M$6097,4,0),"")</f>
        <v/>
      </c>
      <c r="F5973" s="68" t="str">
        <f>IFERROR(VLOOKUP($B5973,APガラス性能一覧!$A$2:$M$6097,5,0),"")</f>
        <v/>
      </c>
      <c r="G5973" s="68" t="str">
        <f>IFERROR(VLOOKUP($B5973,APガラス性能一覧!$A$2:$M$6097,6,0),"")</f>
        <v/>
      </c>
      <c r="H5973" s="68" t="str">
        <f>IFERROR(VLOOKUP($B5973,APガラス性能一覧!$A$2:$M$6097,7,0),"")</f>
        <v/>
      </c>
      <c r="I5973" s="68" t="str">
        <f>IFERROR(VLOOKUP($B5973,APガラス性能一覧!$A$2:$M$6097,8,0),"")</f>
        <v/>
      </c>
      <c r="J5973" s="68" t="str">
        <f>IFERROR(VLOOKUP($B5973,APガラス性能一覧!$A$2:$M$6097,9,0),"")</f>
        <v/>
      </c>
      <c r="K5973" s="68" t="str">
        <f>IFERROR(VLOOKUP($B5973,APガラス性能一覧!$A$2:$M$6097,10,0),"")</f>
        <v/>
      </c>
      <c r="L5973" s="68" t="str">
        <f>IFERROR(VLOOKUP($B5973,APガラス性能一覧!$A$2:$M$6097,11,0),"")</f>
        <v/>
      </c>
      <c r="M5973" s="68" t="str">
        <f>IFERROR(VLOOKUP($B5973,APガラス性能一覧!$A$2:$M$6097,12,0),"")</f>
        <v/>
      </c>
      <c r="N5973" s="68" t="str">
        <f>IFERROR(VLOOKUP($B5973,APガラス性能一覧!$A$2:$M$6097,13,0),"")</f>
        <v/>
      </c>
    </row>
    <row r="5974" spans="2:14" x14ac:dyDescent="0.4">
      <c r="B5974" s="68" t="str">
        <f>IF($D$2="","",IF($E$2=0.65,IFERROR(IF(INDEX(APガラス性能一覧!A:A,MATCH(ROW(B5968),APガラス性能一覧!$O:$O,0))="","",INDEX(APガラス性能一覧!A:A,MATCH(ROW(B5968),APガラス性能一覧!$O:$O,0))),""),IFERROR(IF(INDEX(APガラス性能一覧!A:A,MATCH(ROW(B5968),APガラス性能一覧!$N:$N,0))="","",INDEX(APガラス性能一覧!A:A,MATCH(ROW(B5968),APガラス性能一覧!$N:$N,0))),"")))</f>
        <v/>
      </c>
      <c r="C5974" s="68" t="str">
        <f>IFERROR(VLOOKUP($B5974,APガラス性能一覧!$A$2:$M$6097,2,0),"")</f>
        <v/>
      </c>
      <c r="D5974" s="68" t="str">
        <f>IFERROR(VLOOKUP($B5974,APガラス性能一覧!$A$2:$M$6097,3,0),"")</f>
        <v/>
      </c>
      <c r="E5974" s="68" t="str">
        <f>IFERROR(VLOOKUP($B5974,APガラス性能一覧!$A$2:$M$6097,4,0),"")</f>
        <v/>
      </c>
      <c r="F5974" s="68" t="str">
        <f>IFERROR(VLOOKUP($B5974,APガラス性能一覧!$A$2:$M$6097,5,0),"")</f>
        <v/>
      </c>
      <c r="G5974" s="68" t="str">
        <f>IFERROR(VLOOKUP($B5974,APガラス性能一覧!$A$2:$M$6097,6,0),"")</f>
        <v/>
      </c>
      <c r="H5974" s="68" t="str">
        <f>IFERROR(VLOOKUP($B5974,APガラス性能一覧!$A$2:$M$6097,7,0),"")</f>
        <v/>
      </c>
      <c r="I5974" s="68" t="str">
        <f>IFERROR(VLOOKUP($B5974,APガラス性能一覧!$A$2:$M$6097,8,0),"")</f>
        <v/>
      </c>
      <c r="J5974" s="68" t="str">
        <f>IFERROR(VLOOKUP($B5974,APガラス性能一覧!$A$2:$M$6097,9,0),"")</f>
        <v/>
      </c>
      <c r="K5974" s="68" t="str">
        <f>IFERROR(VLOOKUP($B5974,APガラス性能一覧!$A$2:$M$6097,10,0),"")</f>
        <v/>
      </c>
      <c r="L5974" s="68" t="str">
        <f>IFERROR(VLOOKUP($B5974,APガラス性能一覧!$A$2:$M$6097,11,0),"")</f>
        <v/>
      </c>
      <c r="M5974" s="68" t="str">
        <f>IFERROR(VLOOKUP($B5974,APガラス性能一覧!$A$2:$M$6097,12,0),"")</f>
        <v/>
      </c>
      <c r="N5974" s="68" t="str">
        <f>IFERROR(VLOOKUP($B5974,APガラス性能一覧!$A$2:$M$6097,13,0),"")</f>
        <v/>
      </c>
    </row>
    <row r="5975" spans="2:14" x14ac:dyDescent="0.4">
      <c r="B5975" s="68" t="str">
        <f>IF($D$2="","",IF($E$2=0.65,IFERROR(IF(INDEX(APガラス性能一覧!A:A,MATCH(ROW(B5969),APガラス性能一覧!$O:$O,0))="","",INDEX(APガラス性能一覧!A:A,MATCH(ROW(B5969),APガラス性能一覧!$O:$O,0))),""),IFERROR(IF(INDEX(APガラス性能一覧!A:A,MATCH(ROW(B5969),APガラス性能一覧!$N:$N,0))="","",INDEX(APガラス性能一覧!A:A,MATCH(ROW(B5969),APガラス性能一覧!$N:$N,0))),"")))</f>
        <v/>
      </c>
      <c r="C5975" s="68" t="str">
        <f>IFERROR(VLOOKUP($B5975,APガラス性能一覧!$A$2:$M$6097,2,0),"")</f>
        <v/>
      </c>
      <c r="D5975" s="68" t="str">
        <f>IFERROR(VLOOKUP($B5975,APガラス性能一覧!$A$2:$M$6097,3,0),"")</f>
        <v/>
      </c>
      <c r="E5975" s="68" t="str">
        <f>IFERROR(VLOOKUP($B5975,APガラス性能一覧!$A$2:$M$6097,4,0),"")</f>
        <v/>
      </c>
      <c r="F5975" s="68" t="str">
        <f>IFERROR(VLOOKUP($B5975,APガラス性能一覧!$A$2:$M$6097,5,0),"")</f>
        <v/>
      </c>
      <c r="G5975" s="68" t="str">
        <f>IFERROR(VLOOKUP($B5975,APガラス性能一覧!$A$2:$M$6097,6,0),"")</f>
        <v/>
      </c>
      <c r="H5975" s="68" t="str">
        <f>IFERROR(VLOOKUP($B5975,APガラス性能一覧!$A$2:$M$6097,7,0),"")</f>
        <v/>
      </c>
      <c r="I5975" s="68" t="str">
        <f>IFERROR(VLOOKUP($B5975,APガラス性能一覧!$A$2:$M$6097,8,0),"")</f>
        <v/>
      </c>
      <c r="J5975" s="68" t="str">
        <f>IFERROR(VLOOKUP($B5975,APガラス性能一覧!$A$2:$M$6097,9,0),"")</f>
        <v/>
      </c>
      <c r="K5975" s="68" t="str">
        <f>IFERROR(VLOOKUP($B5975,APガラス性能一覧!$A$2:$M$6097,10,0),"")</f>
        <v/>
      </c>
      <c r="L5975" s="68" t="str">
        <f>IFERROR(VLOOKUP($B5975,APガラス性能一覧!$A$2:$M$6097,11,0),"")</f>
        <v/>
      </c>
      <c r="M5975" s="68" t="str">
        <f>IFERROR(VLOOKUP($B5975,APガラス性能一覧!$A$2:$M$6097,12,0),"")</f>
        <v/>
      </c>
      <c r="N5975" s="68" t="str">
        <f>IFERROR(VLOOKUP($B5975,APガラス性能一覧!$A$2:$M$6097,13,0),"")</f>
        <v/>
      </c>
    </row>
    <row r="5976" spans="2:14" x14ac:dyDescent="0.4">
      <c r="B5976" s="68" t="str">
        <f>IF($D$2="","",IF($E$2=0.65,IFERROR(IF(INDEX(APガラス性能一覧!A:A,MATCH(ROW(B5970),APガラス性能一覧!$O:$O,0))="","",INDEX(APガラス性能一覧!A:A,MATCH(ROW(B5970),APガラス性能一覧!$O:$O,0))),""),IFERROR(IF(INDEX(APガラス性能一覧!A:A,MATCH(ROW(B5970),APガラス性能一覧!$N:$N,0))="","",INDEX(APガラス性能一覧!A:A,MATCH(ROW(B5970),APガラス性能一覧!$N:$N,0))),"")))</f>
        <v/>
      </c>
      <c r="C5976" s="68" t="str">
        <f>IFERROR(VLOOKUP($B5976,APガラス性能一覧!$A$2:$M$6097,2,0),"")</f>
        <v/>
      </c>
      <c r="D5976" s="68" t="str">
        <f>IFERROR(VLOOKUP($B5976,APガラス性能一覧!$A$2:$M$6097,3,0),"")</f>
        <v/>
      </c>
      <c r="E5976" s="68" t="str">
        <f>IFERROR(VLOOKUP($B5976,APガラス性能一覧!$A$2:$M$6097,4,0),"")</f>
        <v/>
      </c>
      <c r="F5976" s="68" t="str">
        <f>IFERROR(VLOOKUP($B5976,APガラス性能一覧!$A$2:$M$6097,5,0),"")</f>
        <v/>
      </c>
      <c r="G5976" s="68" t="str">
        <f>IFERROR(VLOOKUP($B5976,APガラス性能一覧!$A$2:$M$6097,6,0),"")</f>
        <v/>
      </c>
      <c r="H5976" s="68" t="str">
        <f>IFERROR(VLOOKUP($B5976,APガラス性能一覧!$A$2:$M$6097,7,0),"")</f>
        <v/>
      </c>
      <c r="I5976" s="68" t="str">
        <f>IFERROR(VLOOKUP($B5976,APガラス性能一覧!$A$2:$M$6097,8,0),"")</f>
        <v/>
      </c>
      <c r="J5976" s="68" t="str">
        <f>IFERROR(VLOOKUP($B5976,APガラス性能一覧!$A$2:$M$6097,9,0),"")</f>
        <v/>
      </c>
      <c r="K5976" s="68" t="str">
        <f>IFERROR(VLOOKUP($B5976,APガラス性能一覧!$A$2:$M$6097,10,0),"")</f>
        <v/>
      </c>
      <c r="L5976" s="68" t="str">
        <f>IFERROR(VLOOKUP($B5976,APガラス性能一覧!$A$2:$M$6097,11,0),"")</f>
        <v/>
      </c>
      <c r="M5976" s="68" t="str">
        <f>IFERROR(VLOOKUP($B5976,APガラス性能一覧!$A$2:$M$6097,12,0),"")</f>
        <v/>
      </c>
      <c r="N5976" s="68" t="str">
        <f>IFERROR(VLOOKUP($B5976,APガラス性能一覧!$A$2:$M$6097,13,0),"")</f>
        <v/>
      </c>
    </row>
    <row r="5977" spans="2:14" x14ac:dyDescent="0.4">
      <c r="B5977" s="68" t="str">
        <f>IF($D$2="","",IF($E$2=0.65,IFERROR(IF(INDEX(APガラス性能一覧!A:A,MATCH(ROW(B5971),APガラス性能一覧!$O:$O,0))="","",INDEX(APガラス性能一覧!A:A,MATCH(ROW(B5971),APガラス性能一覧!$O:$O,0))),""),IFERROR(IF(INDEX(APガラス性能一覧!A:A,MATCH(ROW(B5971),APガラス性能一覧!$N:$N,0))="","",INDEX(APガラス性能一覧!A:A,MATCH(ROW(B5971),APガラス性能一覧!$N:$N,0))),"")))</f>
        <v/>
      </c>
      <c r="C5977" s="68" t="str">
        <f>IFERROR(VLOOKUP($B5977,APガラス性能一覧!$A$2:$M$6097,2,0),"")</f>
        <v/>
      </c>
      <c r="D5977" s="68" t="str">
        <f>IFERROR(VLOOKUP($B5977,APガラス性能一覧!$A$2:$M$6097,3,0),"")</f>
        <v/>
      </c>
      <c r="E5977" s="68" t="str">
        <f>IFERROR(VLOOKUP($B5977,APガラス性能一覧!$A$2:$M$6097,4,0),"")</f>
        <v/>
      </c>
      <c r="F5977" s="68" t="str">
        <f>IFERROR(VLOOKUP($B5977,APガラス性能一覧!$A$2:$M$6097,5,0),"")</f>
        <v/>
      </c>
      <c r="G5977" s="68" t="str">
        <f>IFERROR(VLOOKUP($B5977,APガラス性能一覧!$A$2:$M$6097,6,0),"")</f>
        <v/>
      </c>
      <c r="H5977" s="68" t="str">
        <f>IFERROR(VLOOKUP($B5977,APガラス性能一覧!$A$2:$M$6097,7,0),"")</f>
        <v/>
      </c>
      <c r="I5977" s="68" t="str">
        <f>IFERROR(VLOOKUP($B5977,APガラス性能一覧!$A$2:$M$6097,8,0),"")</f>
        <v/>
      </c>
      <c r="J5977" s="68" t="str">
        <f>IFERROR(VLOOKUP($B5977,APガラス性能一覧!$A$2:$M$6097,9,0),"")</f>
        <v/>
      </c>
      <c r="K5977" s="68" t="str">
        <f>IFERROR(VLOOKUP($B5977,APガラス性能一覧!$A$2:$M$6097,10,0),"")</f>
        <v/>
      </c>
      <c r="L5977" s="68" t="str">
        <f>IFERROR(VLOOKUP($B5977,APガラス性能一覧!$A$2:$M$6097,11,0),"")</f>
        <v/>
      </c>
      <c r="M5977" s="68" t="str">
        <f>IFERROR(VLOOKUP($B5977,APガラス性能一覧!$A$2:$M$6097,12,0),"")</f>
        <v/>
      </c>
      <c r="N5977" s="68" t="str">
        <f>IFERROR(VLOOKUP($B5977,APガラス性能一覧!$A$2:$M$6097,13,0),"")</f>
        <v/>
      </c>
    </row>
    <row r="5978" spans="2:14" x14ac:dyDescent="0.4">
      <c r="B5978" s="68" t="str">
        <f>IF($D$2="","",IF($E$2=0.65,IFERROR(IF(INDEX(APガラス性能一覧!A:A,MATCH(ROW(B5972),APガラス性能一覧!$O:$O,0))="","",INDEX(APガラス性能一覧!A:A,MATCH(ROW(B5972),APガラス性能一覧!$O:$O,0))),""),IFERROR(IF(INDEX(APガラス性能一覧!A:A,MATCH(ROW(B5972),APガラス性能一覧!$N:$N,0))="","",INDEX(APガラス性能一覧!A:A,MATCH(ROW(B5972),APガラス性能一覧!$N:$N,0))),"")))</f>
        <v/>
      </c>
      <c r="C5978" s="68" t="str">
        <f>IFERROR(VLOOKUP($B5978,APガラス性能一覧!$A$2:$M$6097,2,0),"")</f>
        <v/>
      </c>
      <c r="D5978" s="68" t="str">
        <f>IFERROR(VLOOKUP($B5978,APガラス性能一覧!$A$2:$M$6097,3,0),"")</f>
        <v/>
      </c>
      <c r="E5978" s="68" t="str">
        <f>IFERROR(VLOOKUP($B5978,APガラス性能一覧!$A$2:$M$6097,4,0),"")</f>
        <v/>
      </c>
      <c r="F5978" s="68" t="str">
        <f>IFERROR(VLOOKUP($B5978,APガラス性能一覧!$A$2:$M$6097,5,0),"")</f>
        <v/>
      </c>
      <c r="G5978" s="68" t="str">
        <f>IFERROR(VLOOKUP($B5978,APガラス性能一覧!$A$2:$M$6097,6,0),"")</f>
        <v/>
      </c>
      <c r="H5978" s="68" t="str">
        <f>IFERROR(VLOOKUP($B5978,APガラス性能一覧!$A$2:$M$6097,7,0),"")</f>
        <v/>
      </c>
      <c r="I5978" s="68" t="str">
        <f>IFERROR(VLOOKUP($B5978,APガラス性能一覧!$A$2:$M$6097,8,0),"")</f>
        <v/>
      </c>
      <c r="J5978" s="68" t="str">
        <f>IFERROR(VLOOKUP($B5978,APガラス性能一覧!$A$2:$M$6097,9,0),"")</f>
        <v/>
      </c>
      <c r="K5978" s="68" t="str">
        <f>IFERROR(VLOOKUP($B5978,APガラス性能一覧!$A$2:$M$6097,10,0),"")</f>
        <v/>
      </c>
      <c r="L5978" s="68" t="str">
        <f>IFERROR(VLOOKUP($B5978,APガラス性能一覧!$A$2:$M$6097,11,0),"")</f>
        <v/>
      </c>
      <c r="M5978" s="68" t="str">
        <f>IFERROR(VLOOKUP($B5978,APガラス性能一覧!$A$2:$M$6097,12,0),"")</f>
        <v/>
      </c>
      <c r="N5978" s="68" t="str">
        <f>IFERROR(VLOOKUP($B5978,APガラス性能一覧!$A$2:$M$6097,13,0),"")</f>
        <v/>
      </c>
    </row>
    <row r="5979" spans="2:14" x14ac:dyDescent="0.4">
      <c r="B5979" s="68" t="str">
        <f>IF($D$2="","",IF($E$2=0.65,IFERROR(IF(INDEX(APガラス性能一覧!A:A,MATCH(ROW(B5973),APガラス性能一覧!$O:$O,0))="","",INDEX(APガラス性能一覧!A:A,MATCH(ROW(B5973),APガラス性能一覧!$O:$O,0))),""),IFERROR(IF(INDEX(APガラス性能一覧!A:A,MATCH(ROW(B5973),APガラス性能一覧!$N:$N,0))="","",INDEX(APガラス性能一覧!A:A,MATCH(ROW(B5973),APガラス性能一覧!$N:$N,0))),"")))</f>
        <v/>
      </c>
      <c r="C5979" s="68" t="str">
        <f>IFERROR(VLOOKUP($B5979,APガラス性能一覧!$A$2:$M$6097,2,0),"")</f>
        <v/>
      </c>
      <c r="D5979" s="68" t="str">
        <f>IFERROR(VLOOKUP($B5979,APガラス性能一覧!$A$2:$M$6097,3,0),"")</f>
        <v/>
      </c>
      <c r="E5979" s="68" t="str">
        <f>IFERROR(VLOOKUP($B5979,APガラス性能一覧!$A$2:$M$6097,4,0),"")</f>
        <v/>
      </c>
      <c r="F5979" s="68" t="str">
        <f>IFERROR(VLOOKUP($B5979,APガラス性能一覧!$A$2:$M$6097,5,0),"")</f>
        <v/>
      </c>
      <c r="G5979" s="68" t="str">
        <f>IFERROR(VLOOKUP($B5979,APガラス性能一覧!$A$2:$M$6097,6,0),"")</f>
        <v/>
      </c>
      <c r="H5979" s="68" t="str">
        <f>IFERROR(VLOOKUP($B5979,APガラス性能一覧!$A$2:$M$6097,7,0),"")</f>
        <v/>
      </c>
      <c r="I5979" s="68" t="str">
        <f>IFERROR(VLOOKUP($B5979,APガラス性能一覧!$A$2:$M$6097,8,0),"")</f>
        <v/>
      </c>
      <c r="J5979" s="68" t="str">
        <f>IFERROR(VLOOKUP($B5979,APガラス性能一覧!$A$2:$M$6097,9,0),"")</f>
        <v/>
      </c>
      <c r="K5979" s="68" t="str">
        <f>IFERROR(VLOOKUP($B5979,APガラス性能一覧!$A$2:$M$6097,10,0),"")</f>
        <v/>
      </c>
      <c r="L5979" s="68" t="str">
        <f>IFERROR(VLOOKUP($B5979,APガラス性能一覧!$A$2:$M$6097,11,0),"")</f>
        <v/>
      </c>
      <c r="M5979" s="68" t="str">
        <f>IFERROR(VLOOKUP($B5979,APガラス性能一覧!$A$2:$M$6097,12,0),"")</f>
        <v/>
      </c>
      <c r="N5979" s="68" t="str">
        <f>IFERROR(VLOOKUP($B5979,APガラス性能一覧!$A$2:$M$6097,13,0),"")</f>
        <v/>
      </c>
    </row>
    <row r="5980" spans="2:14" x14ac:dyDescent="0.4">
      <c r="B5980" s="68" t="str">
        <f>IF($D$2="","",IF($E$2=0.65,IFERROR(IF(INDEX(APガラス性能一覧!A:A,MATCH(ROW(B5974),APガラス性能一覧!$O:$O,0))="","",INDEX(APガラス性能一覧!A:A,MATCH(ROW(B5974),APガラス性能一覧!$O:$O,0))),""),IFERROR(IF(INDEX(APガラス性能一覧!A:A,MATCH(ROW(B5974),APガラス性能一覧!$N:$N,0))="","",INDEX(APガラス性能一覧!A:A,MATCH(ROW(B5974),APガラス性能一覧!$N:$N,0))),"")))</f>
        <v/>
      </c>
      <c r="C5980" s="68" t="str">
        <f>IFERROR(VLOOKUP($B5980,APガラス性能一覧!$A$2:$M$6097,2,0),"")</f>
        <v/>
      </c>
      <c r="D5980" s="68" t="str">
        <f>IFERROR(VLOOKUP($B5980,APガラス性能一覧!$A$2:$M$6097,3,0),"")</f>
        <v/>
      </c>
      <c r="E5980" s="68" t="str">
        <f>IFERROR(VLOOKUP($B5980,APガラス性能一覧!$A$2:$M$6097,4,0),"")</f>
        <v/>
      </c>
      <c r="F5980" s="68" t="str">
        <f>IFERROR(VLOOKUP($B5980,APガラス性能一覧!$A$2:$M$6097,5,0),"")</f>
        <v/>
      </c>
      <c r="G5980" s="68" t="str">
        <f>IFERROR(VLOOKUP($B5980,APガラス性能一覧!$A$2:$M$6097,6,0),"")</f>
        <v/>
      </c>
      <c r="H5980" s="68" t="str">
        <f>IFERROR(VLOOKUP($B5980,APガラス性能一覧!$A$2:$M$6097,7,0),"")</f>
        <v/>
      </c>
      <c r="I5980" s="68" t="str">
        <f>IFERROR(VLOOKUP($B5980,APガラス性能一覧!$A$2:$M$6097,8,0),"")</f>
        <v/>
      </c>
      <c r="J5980" s="68" t="str">
        <f>IFERROR(VLOOKUP($B5980,APガラス性能一覧!$A$2:$M$6097,9,0),"")</f>
        <v/>
      </c>
      <c r="K5980" s="68" t="str">
        <f>IFERROR(VLOOKUP($B5980,APガラス性能一覧!$A$2:$M$6097,10,0),"")</f>
        <v/>
      </c>
      <c r="L5980" s="68" t="str">
        <f>IFERROR(VLOOKUP($B5980,APガラス性能一覧!$A$2:$M$6097,11,0),"")</f>
        <v/>
      </c>
      <c r="M5980" s="68" t="str">
        <f>IFERROR(VLOOKUP($B5980,APガラス性能一覧!$A$2:$M$6097,12,0),"")</f>
        <v/>
      </c>
      <c r="N5980" s="68" t="str">
        <f>IFERROR(VLOOKUP($B5980,APガラス性能一覧!$A$2:$M$6097,13,0),"")</f>
        <v/>
      </c>
    </row>
    <row r="5981" spans="2:14" x14ac:dyDescent="0.4">
      <c r="B5981" s="68" t="str">
        <f>IF($D$2="","",IF($E$2=0.65,IFERROR(IF(INDEX(APガラス性能一覧!A:A,MATCH(ROW(B5975),APガラス性能一覧!$O:$O,0))="","",INDEX(APガラス性能一覧!A:A,MATCH(ROW(B5975),APガラス性能一覧!$O:$O,0))),""),IFERROR(IF(INDEX(APガラス性能一覧!A:A,MATCH(ROW(B5975),APガラス性能一覧!$N:$N,0))="","",INDEX(APガラス性能一覧!A:A,MATCH(ROW(B5975),APガラス性能一覧!$N:$N,0))),"")))</f>
        <v/>
      </c>
      <c r="C5981" s="68" t="str">
        <f>IFERROR(VLOOKUP($B5981,APガラス性能一覧!$A$2:$M$6097,2,0),"")</f>
        <v/>
      </c>
      <c r="D5981" s="68" t="str">
        <f>IFERROR(VLOOKUP($B5981,APガラス性能一覧!$A$2:$M$6097,3,0),"")</f>
        <v/>
      </c>
      <c r="E5981" s="68" t="str">
        <f>IFERROR(VLOOKUP($B5981,APガラス性能一覧!$A$2:$M$6097,4,0),"")</f>
        <v/>
      </c>
      <c r="F5981" s="68" t="str">
        <f>IFERROR(VLOOKUP($B5981,APガラス性能一覧!$A$2:$M$6097,5,0),"")</f>
        <v/>
      </c>
      <c r="G5981" s="68" t="str">
        <f>IFERROR(VLOOKUP($B5981,APガラス性能一覧!$A$2:$M$6097,6,0),"")</f>
        <v/>
      </c>
      <c r="H5981" s="68" t="str">
        <f>IFERROR(VLOOKUP($B5981,APガラス性能一覧!$A$2:$M$6097,7,0),"")</f>
        <v/>
      </c>
      <c r="I5981" s="68" t="str">
        <f>IFERROR(VLOOKUP($B5981,APガラス性能一覧!$A$2:$M$6097,8,0),"")</f>
        <v/>
      </c>
      <c r="J5981" s="68" t="str">
        <f>IFERROR(VLOOKUP($B5981,APガラス性能一覧!$A$2:$M$6097,9,0),"")</f>
        <v/>
      </c>
      <c r="K5981" s="68" t="str">
        <f>IFERROR(VLOOKUP($B5981,APガラス性能一覧!$A$2:$M$6097,10,0),"")</f>
        <v/>
      </c>
      <c r="L5981" s="68" t="str">
        <f>IFERROR(VLOOKUP($B5981,APガラス性能一覧!$A$2:$M$6097,11,0),"")</f>
        <v/>
      </c>
      <c r="M5981" s="68" t="str">
        <f>IFERROR(VLOOKUP($B5981,APガラス性能一覧!$A$2:$M$6097,12,0),"")</f>
        <v/>
      </c>
      <c r="N5981" s="68" t="str">
        <f>IFERROR(VLOOKUP($B5981,APガラス性能一覧!$A$2:$M$6097,13,0),"")</f>
        <v/>
      </c>
    </row>
    <row r="5982" spans="2:14" x14ac:dyDescent="0.4">
      <c r="B5982" s="68" t="str">
        <f>IF($D$2="","",IF($E$2=0.65,IFERROR(IF(INDEX(APガラス性能一覧!A:A,MATCH(ROW(B5976),APガラス性能一覧!$O:$O,0))="","",INDEX(APガラス性能一覧!A:A,MATCH(ROW(B5976),APガラス性能一覧!$O:$O,0))),""),IFERROR(IF(INDEX(APガラス性能一覧!A:A,MATCH(ROW(B5976),APガラス性能一覧!$N:$N,0))="","",INDEX(APガラス性能一覧!A:A,MATCH(ROW(B5976),APガラス性能一覧!$N:$N,0))),"")))</f>
        <v/>
      </c>
      <c r="C5982" s="68" t="str">
        <f>IFERROR(VLOOKUP($B5982,APガラス性能一覧!$A$2:$M$6097,2,0),"")</f>
        <v/>
      </c>
      <c r="D5982" s="68" t="str">
        <f>IFERROR(VLOOKUP($B5982,APガラス性能一覧!$A$2:$M$6097,3,0),"")</f>
        <v/>
      </c>
      <c r="E5982" s="68" t="str">
        <f>IFERROR(VLOOKUP($B5982,APガラス性能一覧!$A$2:$M$6097,4,0),"")</f>
        <v/>
      </c>
      <c r="F5982" s="68" t="str">
        <f>IFERROR(VLOOKUP($B5982,APガラス性能一覧!$A$2:$M$6097,5,0),"")</f>
        <v/>
      </c>
      <c r="G5982" s="68" t="str">
        <f>IFERROR(VLOOKUP($B5982,APガラス性能一覧!$A$2:$M$6097,6,0),"")</f>
        <v/>
      </c>
      <c r="H5982" s="68" t="str">
        <f>IFERROR(VLOOKUP($B5982,APガラス性能一覧!$A$2:$M$6097,7,0),"")</f>
        <v/>
      </c>
      <c r="I5982" s="68" t="str">
        <f>IFERROR(VLOOKUP($B5982,APガラス性能一覧!$A$2:$M$6097,8,0),"")</f>
        <v/>
      </c>
      <c r="J5982" s="68" t="str">
        <f>IFERROR(VLOOKUP($B5982,APガラス性能一覧!$A$2:$M$6097,9,0),"")</f>
        <v/>
      </c>
      <c r="K5982" s="68" t="str">
        <f>IFERROR(VLOOKUP($B5982,APガラス性能一覧!$A$2:$M$6097,10,0),"")</f>
        <v/>
      </c>
      <c r="L5982" s="68" t="str">
        <f>IFERROR(VLOOKUP($B5982,APガラス性能一覧!$A$2:$M$6097,11,0),"")</f>
        <v/>
      </c>
      <c r="M5982" s="68" t="str">
        <f>IFERROR(VLOOKUP($B5982,APガラス性能一覧!$A$2:$M$6097,12,0),"")</f>
        <v/>
      </c>
      <c r="N5982" s="68" t="str">
        <f>IFERROR(VLOOKUP($B5982,APガラス性能一覧!$A$2:$M$6097,13,0),"")</f>
        <v/>
      </c>
    </row>
    <row r="5983" spans="2:14" x14ac:dyDescent="0.4">
      <c r="B5983" s="68" t="str">
        <f>IF($D$2="","",IF($E$2=0.65,IFERROR(IF(INDEX(APガラス性能一覧!A:A,MATCH(ROW(B5977),APガラス性能一覧!$O:$O,0))="","",INDEX(APガラス性能一覧!A:A,MATCH(ROW(B5977),APガラス性能一覧!$O:$O,0))),""),IFERROR(IF(INDEX(APガラス性能一覧!A:A,MATCH(ROW(B5977),APガラス性能一覧!$N:$N,0))="","",INDEX(APガラス性能一覧!A:A,MATCH(ROW(B5977),APガラス性能一覧!$N:$N,0))),"")))</f>
        <v/>
      </c>
      <c r="C5983" s="68" t="str">
        <f>IFERROR(VLOOKUP($B5983,APガラス性能一覧!$A$2:$M$6097,2,0),"")</f>
        <v/>
      </c>
      <c r="D5983" s="68" t="str">
        <f>IFERROR(VLOOKUP($B5983,APガラス性能一覧!$A$2:$M$6097,3,0),"")</f>
        <v/>
      </c>
      <c r="E5983" s="68" t="str">
        <f>IFERROR(VLOOKUP($B5983,APガラス性能一覧!$A$2:$M$6097,4,0),"")</f>
        <v/>
      </c>
      <c r="F5983" s="68" t="str">
        <f>IFERROR(VLOOKUP($B5983,APガラス性能一覧!$A$2:$M$6097,5,0),"")</f>
        <v/>
      </c>
      <c r="G5983" s="68" t="str">
        <f>IFERROR(VLOOKUP($B5983,APガラス性能一覧!$A$2:$M$6097,6,0),"")</f>
        <v/>
      </c>
      <c r="H5983" s="68" t="str">
        <f>IFERROR(VLOOKUP($B5983,APガラス性能一覧!$A$2:$M$6097,7,0),"")</f>
        <v/>
      </c>
      <c r="I5983" s="68" t="str">
        <f>IFERROR(VLOOKUP($B5983,APガラス性能一覧!$A$2:$M$6097,8,0),"")</f>
        <v/>
      </c>
      <c r="J5983" s="68" t="str">
        <f>IFERROR(VLOOKUP($B5983,APガラス性能一覧!$A$2:$M$6097,9,0),"")</f>
        <v/>
      </c>
      <c r="K5983" s="68" t="str">
        <f>IFERROR(VLOOKUP($B5983,APガラス性能一覧!$A$2:$M$6097,10,0),"")</f>
        <v/>
      </c>
      <c r="L5983" s="68" t="str">
        <f>IFERROR(VLOOKUP($B5983,APガラス性能一覧!$A$2:$M$6097,11,0),"")</f>
        <v/>
      </c>
      <c r="M5983" s="68" t="str">
        <f>IFERROR(VLOOKUP($B5983,APガラス性能一覧!$A$2:$M$6097,12,0),"")</f>
        <v/>
      </c>
      <c r="N5983" s="68" t="str">
        <f>IFERROR(VLOOKUP($B5983,APガラス性能一覧!$A$2:$M$6097,13,0),"")</f>
        <v/>
      </c>
    </row>
    <row r="5984" spans="2:14" x14ac:dyDescent="0.4">
      <c r="B5984" s="68" t="str">
        <f>IF($D$2="","",IF($E$2=0.65,IFERROR(IF(INDEX(APガラス性能一覧!A:A,MATCH(ROW(B5978),APガラス性能一覧!$O:$O,0))="","",INDEX(APガラス性能一覧!A:A,MATCH(ROW(B5978),APガラス性能一覧!$O:$O,0))),""),IFERROR(IF(INDEX(APガラス性能一覧!A:A,MATCH(ROW(B5978),APガラス性能一覧!$N:$N,0))="","",INDEX(APガラス性能一覧!A:A,MATCH(ROW(B5978),APガラス性能一覧!$N:$N,0))),"")))</f>
        <v/>
      </c>
      <c r="C5984" s="68" t="str">
        <f>IFERROR(VLOOKUP($B5984,APガラス性能一覧!$A$2:$M$6097,2,0),"")</f>
        <v/>
      </c>
      <c r="D5984" s="68" t="str">
        <f>IFERROR(VLOOKUP($B5984,APガラス性能一覧!$A$2:$M$6097,3,0),"")</f>
        <v/>
      </c>
      <c r="E5984" s="68" t="str">
        <f>IFERROR(VLOOKUP($B5984,APガラス性能一覧!$A$2:$M$6097,4,0),"")</f>
        <v/>
      </c>
      <c r="F5984" s="68" t="str">
        <f>IFERROR(VLOOKUP($B5984,APガラス性能一覧!$A$2:$M$6097,5,0),"")</f>
        <v/>
      </c>
      <c r="G5984" s="68" t="str">
        <f>IFERROR(VLOOKUP($B5984,APガラス性能一覧!$A$2:$M$6097,6,0),"")</f>
        <v/>
      </c>
      <c r="H5984" s="68" t="str">
        <f>IFERROR(VLOOKUP($B5984,APガラス性能一覧!$A$2:$M$6097,7,0),"")</f>
        <v/>
      </c>
      <c r="I5984" s="68" t="str">
        <f>IFERROR(VLOOKUP($B5984,APガラス性能一覧!$A$2:$M$6097,8,0),"")</f>
        <v/>
      </c>
      <c r="J5984" s="68" t="str">
        <f>IFERROR(VLOOKUP($B5984,APガラス性能一覧!$A$2:$M$6097,9,0),"")</f>
        <v/>
      </c>
      <c r="K5984" s="68" t="str">
        <f>IFERROR(VLOOKUP($B5984,APガラス性能一覧!$A$2:$M$6097,10,0),"")</f>
        <v/>
      </c>
      <c r="L5984" s="68" t="str">
        <f>IFERROR(VLOOKUP($B5984,APガラス性能一覧!$A$2:$M$6097,11,0),"")</f>
        <v/>
      </c>
      <c r="M5984" s="68" t="str">
        <f>IFERROR(VLOOKUP($B5984,APガラス性能一覧!$A$2:$M$6097,12,0),"")</f>
        <v/>
      </c>
      <c r="N5984" s="68" t="str">
        <f>IFERROR(VLOOKUP($B5984,APガラス性能一覧!$A$2:$M$6097,13,0),"")</f>
        <v/>
      </c>
    </row>
    <row r="5985" spans="2:14" x14ac:dyDescent="0.4">
      <c r="B5985" s="68" t="str">
        <f>IF($D$2="","",IF($E$2=0.65,IFERROR(IF(INDEX(APガラス性能一覧!A:A,MATCH(ROW(B5979),APガラス性能一覧!$O:$O,0))="","",INDEX(APガラス性能一覧!A:A,MATCH(ROW(B5979),APガラス性能一覧!$O:$O,0))),""),IFERROR(IF(INDEX(APガラス性能一覧!A:A,MATCH(ROW(B5979),APガラス性能一覧!$N:$N,0))="","",INDEX(APガラス性能一覧!A:A,MATCH(ROW(B5979),APガラス性能一覧!$N:$N,0))),"")))</f>
        <v/>
      </c>
      <c r="C5985" s="68" t="str">
        <f>IFERROR(VLOOKUP($B5985,APガラス性能一覧!$A$2:$M$6097,2,0),"")</f>
        <v/>
      </c>
      <c r="D5985" s="68" t="str">
        <f>IFERROR(VLOOKUP($B5985,APガラス性能一覧!$A$2:$M$6097,3,0),"")</f>
        <v/>
      </c>
      <c r="E5985" s="68" t="str">
        <f>IFERROR(VLOOKUP($B5985,APガラス性能一覧!$A$2:$M$6097,4,0),"")</f>
        <v/>
      </c>
      <c r="F5985" s="68" t="str">
        <f>IFERROR(VLOOKUP($B5985,APガラス性能一覧!$A$2:$M$6097,5,0),"")</f>
        <v/>
      </c>
      <c r="G5985" s="68" t="str">
        <f>IFERROR(VLOOKUP($B5985,APガラス性能一覧!$A$2:$M$6097,6,0),"")</f>
        <v/>
      </c>
      <c r="H5985" s="68" t="str">
        <f>IFERROR(VLOOKUP($B5985,APガラス性能一覧!$A$2:$M$6097,7,0),"")</f>
        <v/>
      </c>
      <c r="I5985" s="68" t="str">
        <f>IFERROR(VLOOKUP($B5985,APガラス性能一覧!$A$2:$M$6097,8,0),"")</f>
        <v/>
      </c>
      <c r="J5985" s="68" t="str">
        <f>IFERROR(VLOOKUP($B5985,APガラス性能一覧!$A$2:$M$6097,9,0),"")</f>
        <v/>
      </c>
      <c r="K5985" s="68" t="str">
        <f>IFERROR(VLOOKUP($B5985,APガラス性能一覧!$A$2:$M$6097,10,0),"")</f>
        <v/>
      </c>
      <c r="L5985" s="68" t="str">
        <f>IFERROR(VLOOKUP($B5985,APガラス性能一覧!$A$2:$M$6097,11,0),"")</f>
        <v/>
      </c>
      <c r="M5985" s="68" t="str">
        <f>IFERROR(VLOOKUP($B5985,APガラス性能一覧!$A$2:$M$6097,12,0),"")</f>
        <v/>
      </c>
      <c r="N5985" s="68" t="str">
        <f>IFERROR(VLOOKUP($B5985,APガラス性能一覧!$A$2:$M$6097,13,0),"")</f>
        <v/>
      </c>
    </row>
    <row r="5986" spans="2:14" x14ac:dyDescent="0.4">
      <c r="B5986" s="68" t="str">
        <f>IF($D$2="","",IF($E$2=0.65,IFERROR(IF(INDEX(APガラス性能一覧!A:A,MATCH(ROW(B5980),APガラス性能一覧!$O:$O,0))="","",INDEX(APガラス性能一覧!A:A,MATCH(ROW(B5980),APガラス性能一覧!$O:$O,0))),""),IFERROR(IF(INDEX(APガラス性能一覧!A:A,MATCH(ROW(B5980),APガラス性能一覧!$N:$N,0))="","",INDEX(APガラス性能一覧!A:A,MATCH(ROW(B5980),APガラス性能一覧!$N:$N,0))),"")))</f>
        <v/>
      </c>
      <c r="C5986" s="68" t="str">
        <f>IFERROR(VLOOKUP($B5986,APガラス性能一覧!$A$2:$M$6097,2,0),"")</f>
        <v/>
      </c>
      <c r="D5986" s="68" t="str">
        <f>IFERROR(VLOOKUP($B5986,APガラス性能一覧!$A$2:$M$6097,3,0),"")</f>
        <v/>
      </c>
      <c r="E5986" s="68" t="str">
        <f>IFERROR(VLOOKUP($B5986,APガラス性能一覧!$A$2:$M$6097,4,0),"")</f>
        <v/>
      </c>
      <c r="F5986" s="68" t="str">
        <f>IFERROR(VLOOKUP($B5986,APガラス性能一覧!$A$2:$M$6097,5,0),"")</f>
        <v/>
      </c>
      <c r="G5986" s="68" t="str">
        <f>IFERROR(VLOOKUP($B5986,APガラス性能一覧!$A$2:$M$6097,6,0),"")</f>
        <v/>
      </c>
      <c r="H5986" s="68" t="str">
        <f>IFERROR(VLOOKUP($B5986,APガラス性能一覧!$A$2:$M$6097,7,0),"")</f>
        <v/>
      </c>
      <c r="I5986" s="68" t="str">
        <f>IFERROR(VLOOKUP($B5986,APガラス性能一覧!$A$2:$M$6097,8,0),"")</f>
        <v/>
      </c>
      <c r="J5986" s="68" t="str">
        <f>IFERROR(VLOOKUP($B5986,APガラス性能一覧!$A$2:$M$6097,9,0),"")</f>
        <v/>
      </c>
      <c r="K5986" s="68" t="str">
        <f>IFERROR(VLOOKUP($B5986,APガラス性能一覧!$A$2:$M$6097,10,0),"")</f>
        <v/>
      </c>
      <c r="L5986" s="68" t="str">
        <f>IFERROR(VLOOKUP($B5986,APガラス性能一覧!$A$2:$M$6097,11,0),"")</f>
        <v/>
      </c>
      <c r="M5986" s="68" t="str">
        <f>IFERROR(VLOOKUP($B5986,APガラス性能一覧!$A$2:$M$6097,12,0),"")</f>
        <v/>
      </c>
      <c r="N5986" s="68" t="str">
        <f>IFERROR(VLOOKUP($B5986,APガラス性能一覧!$A$2:$M$6097,13,0),"")</f>
        <v/>
      </c>
    </row>
    <row r="5987" spans="2:14" x14ac:dyDescent="0.4">
      <c r="B5987" s="68" t="str">
        <f>IF($D$2="","",IF($E$2=0.65,IFERROR(IF(INDEX(APガラス性能一覧!A:A,MATCH(ROW(B5981),APガラス性能一覧!$O:$O,0))="","",INDEX(APガラス性能一覧!A:A,MATCH(ROW(B5981),APガラス性能一覧!$O:$O,0))),""),IFERROR(IF(INDEX(APガラス性能一覧!A:A,MATCH(ROW(B5981),APガラス性能一覧!$N:$N,0))="","",INDEX(APガラス性能一覧!A:A,MATCH(ROW(B5981),APガラス性能一覧!$N:$N,0))),"")))</f>
        <v/>
      </c>
      <c r="C5987" s="68" t="str">
        <f>IFERROR(VLOOKUP($B5987,APガラス性能一覧!$A$2:$M$6097,2,0),"")</f>
        <v/>
      </c>
      <c r="D5987" s="68" t="str">
        <f>IFERROR(VLOOKUP($B5987,APガラス性能一覧!$A$2:$M$6097,3,0),"")</f>
        <v/>
      </c>
      <c r="E5987" s="68" t="str">
        <f>IFERROR(VLOOKUP($B5987,APガラス性能一覧!$A$2:$M$6097,4,0),"")</f>
        <v/>
      </c>
      <c r="F5987" s="68" t="str">
        <f>IFERROR(VLOOKUP($B5987,APガラス性能一覧!$A$2:$M$6097,5,0),"")</f>
        <v/>
      </c>
      <c r="G5987" s="68" t="str">
        <f>IFERROR(VLOOKUP($B5987,APガラス性能一覧!$A$2:$M$6097,6,0),"")</f>
        <v/>
      </c>
      <c r="H5987" s="68" t="str">
        <f>IFERROR(VLOOKUP($B5987,APガラス性能一覧!$A$2:$M$6097,7,0),"")</f>
        <v/>
      </c>
      <c r="I5987" s="68" t="str">
        <f>IFERROR(VLOOKUP($B5987,APガラス性能一覧!$A$2:$M$6097,8,0),"")</f>
        <v/>
      </c>
      <c r="J5987" s="68" t="str">
        <f>IFERROR(VLOOKUP($B5987,APガラス性能一覧!$A$2:$M$6097,9,0),"")</f>
        <v/>
      </c>
      <c r="K5987" s="68" t="str">
        <f>IFERROR(VLOOKUP($B5987,APガラス性能一覧!$A$2:$M$6097,10,0),"")</f>
        <v/>
      </c>
      <c r="L5987" s="68" t="str">
        <f>IFERROR(VLOOKUP($B5987,APガラス性能一覧!$A$2:$M$6097,11,0),"")</f>
        <v/>
      </c>
      <c r="M5987" s="68" t="str">
        <f>IFERROR(VLOOKUP($B5987,APガラス性能一覧!$A$2:$M$6097,12,0),"")</f>
        <v/>
      </c>
      <c r="N5987" s="68" t="str">
        <f>IFERROR(VLOOKUP($B5987,APガラス性能一覧!$A$2:$M$6097,13,0),"")</f>
        <v/>
      </c>
    </row>
    <row r="5988" spans="2:14" x14ac:dyDescent="0.4">
      <c r="B5988" s="68" t="str">
        <f>IF($D$2="","",IF($E$2=0.65,IFERROR(IF(INDEX(APガラス性能一覧!A:A,MATCH(ROW(B5982),APガラス性能一覧!$O:$O,0))="","",INDEX(APガラス性能一覧!A:A,MATCH(ROW(B5982),APガラス性能一覧!$O:$O,0))),""),IFERROR(IF(INDEX(APガラス性能一覧!A:A,MATCH(ROW(B5982),APガラス性能一覧!$N:$N,0))="","",INDEX(APガラス性能一覧!A:A,MATCH(ROW(B5982),APガラス性能一覧!$N:$N,0))),"")))</f>
        <v/>
      </c>
      <c r="C5988" s="68" t="str">
        <f>IFERROR(VLOOKUP($B5988,APガラス性能一覧!$A$2:$M$6097,2,0),"")</f>
        <v/>
      </c>
      <c r="D5988" s="68" t="str">
        <f>IFERROR(VLOOKUP($B5988,APガラス性能一覧!$A$2:$M$6097,3,0),"")</f>
        <v/>
      </c>
      <c r="E5988" s="68" t="str">
        <f>IFERROR(VLOOKUP($B5988,APガラス性能一覧!$A$2:$M$6097,4,0),"")</f>
        <v/>
      </c>
      <c r="F5988" s="68" t="str">
        <f>IFERROR(VLOOKUP($B5988,APガラス性能一覧!$A$2:$M$6097,5,0),"")</f>
        <v/>
      </c>
      <c r="G5988" s="68" t="str">
        <f>IFERROR(VLOOKUP($B5988,APガラス性能一覧!$A$2:$M$6097,6,0),"")</f>
        <v/>
      </c>
      <c r="H5988" s="68" t="str">
        <f>IFERROR(VLOOKUP($B5988,APガラス性能一覧!$A$2:$M$6097,7,0),"")</f>
        <v/>
      </c>
      <c r="I5988" s="68" t="str">
        <f>IFERROR(VLOOKUP($B5988,APガラス性能一覧!$A$2:$M$6097,8,0),"")</f>
        <v/>
      </c>
      <c r="J5988" s="68" t="str">
        <f>IFERROR(VLOOKUP($B5988,APガラス性能一覧!$A$2:$M$6097,9,0),"")</f>
        <v/>
      </c>
      <c r="K5988" s="68" t="str">
        <f>IFERROR(VLOOKUP($B5988,APガラス性能一覧!$A$2:$M$6097,10,0),"")</f>
        <v/>
      </c>
      <c r="L5988" s="68" t="str">
        <f>IFERROR(VLOOKUP($B5988,APガラス性能一覧!$A$2:$M$6097,11,0),"")</f>
        <v/>
      </c>
      <c r="M5988" s="68" t="str">
        <f>IFERROR(VLOOKUP($B5988,APガラス性能一覧!$A$2:$M$6097,12,0),"")</f>
        <v/>
      </c>
      <c r="N5988" s="68" t="str">
        <f>IFERROR(VLOOKUP($B5988,APガラス性能一覧!$A$2:$M$6097,13,0),"")</f>
        <v/>
      </c>
    </row>
    <row r="5989" spans="2:14" x14ac:dyDescent="0.4">
      <c r="B5989" s="68" t="str">
        <f>IF($D$2="","",IF($E$2=0.65,IFERROR(IF(INDEX(APガラス性能一覧!A:A,MATCH(ROW(B5983),APガラス性能一覧!$O:$O,0))="","",INDEX(APガラス性能一覧!A:A,MATCH(ROW(B5983),APガラス性能一覧!$O:$O,0))),""),IFERROR(IF(INDEX(APガラス性能一覧!A:A,MATCH(ROW(B5983),APガラス性能一覧!$N:$N,0))="","",INDEX(APガラス性能一覧!A:A,MATCH(ROW(B5983),APガラス性能一覧!$N:$N,0))),"")))</f>
        <v/>
      </c>
      <c r="C5989" s="68" t="str">
        <f>IFERROR(VLOOKUP($B5989,APガラス性能一覧!$A$2:$M$6097,2,0),"")</f>
        <v/>
      </c>
      <c r="D5989" s="68" t="str">
        <f>IFERROR(VLOOKUP($B5989,APガラス性能一覧!$A$2:$M$6097,3,0),"")</f>
        <v/>
      </c>
      <c r="E5989" s="68" t="str">
        <f>IFERROR(VLOOKUP($B5989,APガラス性能一覧!$A$2:$M$6097,4,0),"")</f>
        <v/>
      </c>
      <c r="F5989" s="68" t="str">
        <f>IFERROR(VLOOKUP($B5989,APガラス性能一覧!$A$2:$M$6097,5,0),"")</f>
        <v/>
      </c>
      <c r="G5989" s="68" t="str">
        <f>IFERROR(VLOOKUP($B5989,APガラス性能一覧!$A$2:$M$6097,6,0),"")</f>
        <v/>
      </c>
      <c r="H5989" s="68" t="str">
        <f>IFERROR(VLOOKUP($B5989,APガラス性能一覧!$A$2:$M$6097,7,0),"")</f>
        <v/>
      </c>
      <c r="I5989" s="68" t="str">
        <f>IFERROR(VLOOKUP($B5989,APガラス性能一覧!$A$2:$M$6097,8,0),"")</f>
        <v/>
      </c>
      <c r="J5989" s="68" t="str">
        <f>IFERROR(VLOOKUP($B5989,APガラス性能一覧!$A$2:$M$6097,9,0),"")</f>
        <v/>
      </c>
      <c r="K5989" s="68" t="str">
        <f>IFERROR(VLOOKUP($B5989,APガラス性能一覧!$A$2:$M$6097,10,0),"")</f>
        <v/>
      </c>
      <c r="L5989" s="68" t="str">
        <f>IFERROR(VLOOKUP($B5989,APガラス性能一覧!$A$2:$M$6097,11,0),"")</f>
        <v/>
      </c>
      <c r="M5989" s="68" t="str">
        <f>IFERROR(VLOOKUP($B5989,APガラス性能一覧!$A$2:$M$6097,12,0),"")</f>
        <v/>
      </c>
      <c r="N5989" s="68" t="str">
        <f>IFERROR(VLOOKUP($B5989,APガラス性能一覧!$A$2:$M$6097,13,0),"")</f>
        <v/>
      </c>
    </row>
    <row r="5990" spans="2:14" x14ac:dyDescent="0.4">
      <c r="B5990" s="68" t="str">
        <f>IF($D$2="","",IF($E$2=0.65,IFERROR(IF(INDEX(APガラス性能一覧!A:A,MATCH(ROW(B5984),APガラス性能一覧!$O:$O,0))="","",INDEX(APガラス性能一覧!A:A,MATCH(ROW(B5984),APガラス性能一覧!$O:$O,0))),""),IFERROR(IF(INDEX(APガラス性能一覧!A:A,MATCH(ROW(B5984),APガラス性能一覧!$N:$N,0))="","",INDEX(APガラス性能一覧!A:A,MATCH(ROW(B5984),APガラス性能一覧!$N:$N,0))),"")))</f>
        <v/>
      </c>
      <c r="C5990" s="68" t="str">
        <f>IFERROR(VLOOKUP($B5990,APガラス性能一覧!$A$2:$M$6097,2,0),"")</f>
        <v/>
      </c>
      <c r="D5990" s="68" t="str">
        <f>IFERROR(VLOOKUP($B5990,APガラス性能一覧!$A$2:$M$6097,3,0),"")</f>
        <v/>
      </c>
      <c r="E5990" s="68" t="str">
        <f>IFERROR(VLOOKUP($B5990,APガラス性能一覧!$A$2:$M$6097,4,0),"")</f>
        <v/>
      </c>
      <c r="F5990" s="68" t="str">
        <f>IFERROR(VLOOKUP($B5990,APガラス性能一覧!$A$2:$M$6097,5,0),"")</f>
        <v/>
      </c>
      <c r="G5990" s="68" t="str">
        <f>IFERROR(VLOOKUP($B5990,APガラス性能一覧!$A$2:$M$6097,6,0),"")</f>
        <v/>
      </c>
      <c r="H5990" s="68" t="str">
        <f>IFERROR(VLOOKUP($B5990,APガラス性能一覧!$A$2:$M$6097,7,0),"")</f>
        <v/>
      </c>
      <c r="I5990" s="68" t="str">
        <f>IFERROR(VLOOKUP($B5990,APガラス性能一覧!$A$2:$M$6097,8,0),"")</f>
        <v/>
      </c>
      <c r="J5990" s="68" t="str">
        <f>IFERROR(VLOOKUP($B5990,APガラス性能一覧!$A$2:$M$6097,9,0),"")</f>
        <v/>
      </c>
      <c r="K5990" s="68" t="str">
        <f>IFERROR(VLOOKUP($B5990,APガラス性能一覧!$A$2:$M$6097,10,0),"")</f>
        <v/>
      </c>
      <c r="L5990" s="68" t="str">
        <f>IFERROR(VLOOKUP($B5990,APガラス性能一覧!$A$2:$M$6097,11,0),"")</f>
        <v/>
      </c>
      <c r="M5990" s="68" t="str">
        <f>IFERROR(VLOOKUP($B5990,APガラス性能一覧!$A$2:$M$6097,12,0),"")</f>
        <v/>
      </c>
      <c r="N5990" s="68" t="str">
        <f>IFERROR(VLOOKUP($B5990,APガラス性能一覧!$A$2:$M$6097,13,0),"")</f>
        <v/>
      </c>
    </row>
    <row r="5991" spans="2:14" x14ac:dyDescent="0.4">
      <c r="B5991" s="68" t="str">
        <f>IF($D$2="","",IF($E$2=0.65,IFERROR(IF(INDEX(APガラス性能一覧!A:A,MATCH(ROW(B5985),APガラス性能一覧!$O:$O,0))="","",INDEX(APガラス性能一覧!A:A,MATCH(ROW(B5985),APガラス性能一覧!$O:$O,0))),""),IFERROR(IF(INDEX(APガラス性能一覧!A:A,MATCH(ROW(B5985),APガラス性能一覧!$N:$N,0))="","",INDEX(APガラス性能一覧!A:A,MATCH(ROW(B5985),APガラス性能一覧!$N:$N,0))),"")))</f>
        <v/>
      </c>
      <c r="C5991" s="68" t="str">
        <f>IFERROR(VLOOKUP($B5991,APガラス性能一覧!$A$2:$M$6097,2,0),"")</f>
        <v/>
      </c>
      <c r="D5991" s="68" t="str">
        <f>IFERROR(VLOOKUP($B5991,APガラス性能一覧!$A$2:$M$6097,3,0),"")</f>
        <v/>
      </c>
      <c r="E5991" s="68" t="str">
        <f>IFERROR(VLOOKUP($B5991,APガラス性能一覧!$A$2:$M$6097,4,0),"")</f>
        <v/>
      </c>
      <c r="F5991" s="68" t="str">
        <f>IFERROR(VLOOKUP($B5991,APガラス性能一覧!$A$2:$M$6097,5,0),"")</f>
        <v/>
      </c>
      <c r="G5991" s="68" t="str">
        <f>IFERROR(VLOOKUP($B5991,APガラス性能一覧!$A$2:$M$6097,6,0),"")</f>
        <v/>
      </c>
      <c r="H5991" s="68" t="str">
        <f>IFERROR(VLOOKUP($B5991,APガラス性能一覧!$A$2:$M$6097,7,0),"")</f>
        <v/>
      </c>
      <c r="I5991" s="68" t="str">
        <f>IFERROR(VLOOKUP($B5991,APガラス性能一覧!$A$2:$M$6097,8,0),"")</f>
        <v/>
      </c>
      <c r="J5991" s="68" t="str">
        <f>IFERROR(VLOOKUP($B5991,APガラス性能一覧!$A$2:$M$6097,9,0),"")</f>
        <v/>
      </c>
      <c r="K5991" s="68" t="str">
        <f>IFERROR(VLOOKUP($B5991,APガラス性能一覧!$A$2:$M$6097,10,0),"")</f>
        <v/>
      </c>
      <c r="L5991" s="68" t="str">
        <f>IFERROR(VLOOKUP($B5991,APガラス性能一覧!$A$2:$M$6097,11,0),"")</f>
        <v/>
      </c>
      <c r="M5991" s="68" t="str">
        <f>IFERROR(VLOOKUP($B5991,APガラス性能一覧!$A$2:$M$6097,12,0),"")</f>
        <v/>
      </c>
      <c r="N5991" s="68" t="str">
        <f>IFERROR(VLOOKUP($B5991,APガラス性能一覧!$A$2:$M$6097,13,0),"")</f>
        <v/>
      </c>
    </row>
    <row r="5992" spans="2:14" x14ac:dyDescent="0.4">
      <c r="B5992" s="68" t="str">
        <f>IF($D$2="","",IF($E$2=0.65,IFERROR(IF(INDEX(APガラス性能一覧!A:A,MATCH(ROW(B5986),APガラス性能一覧!$O:$O,0))="","",INDEX(APガラス性能一覧!A:A,MATCH(ROW(B5986),APガラス性能一覧!$O:$O,0))),""),IFERROR(IF(INDEX(APガラス性能一覧!A:A,MATCH(ROW(B5986),APガラス性能一覧!$N:$N,0))="","",INDEX(APガラス性能一覧!A:A,MATCH(ROW(B5986),APガラス性能一覧!$N:$N,0))),"")))</f>
        <v/>
      </c>
      <c r="C5992" s="68" t="str">
        <f>IFERROR(VLOOKUP($B5992,APガラス性能一覧!$A$2:$M$6097,2,0),"")</f>
        <v/>
      </c>
      <c r="D5992" s="68" t="str">
        <f>IFERROR(VLOOKUP($B5992,APガラス性能一覧!$A$2:$M$6097,3,0),"")</f>
        <v/>
      </c>
      <c r="E5992" s="68" t="str">
        <f>IFERROR(VLOOKUP($B5992,APガラス性能一覧!$A$2:$M$6097,4,0),"")</f>
        <v/>
      </c>
      <c r="F5992" s="68" t="str">
        <f>IFERROR(VLOOKUP($B5992,APガラス性能一覧!$A$2:$M$6097,5,0),"")</f>
        <v/>
      </c>
      <c r="G5992" s="68" t="str">
        <f>IFERROR(VLOOKUP($B5992,APガラス性能一覧!$A$2:$M$6097,6,0),"")</f>
        <v/>
      </c>
      <c r="H5992" s="68" t="str">
        <f>IFERROR(VLOOKUP($B5992,APガラス性能一覧!$A$2:$M$6097,7,0),"")</f>
        <v/>
      </c>
      <c r="I5992" s="68" t="str">
        <f>IFERROR(VLOOKUP($B5992,APガラス性能一覧!$A$2:$M$6097,8,0),"")</f>
        <v/>
      </c>
      <c r="J5992" s="68" t="str">
        <f>IFERROR(VLOOKUP($B5992,APガラス性能一覧!$A$2:$M$6097,9,0),"")</f>
        <v/>
      </c>
      <c r="K5992" s="68" t="str">
        <f>IFERROR(VLOOKUP($B5992,APガラス性能一覧!$A$2:$M$6097,10,0),"")</f>
        <v/>
      </c>
      <c r="L5992" s="68" t="str">
        <f>IFERROR(VLOOKUP($B5992,APガラス性能一覧!$A$2:$M$6097,11,0),"")</f>
        <v/>
      </c>
      <c r="M5992" s="68" t="str">
        <f>IFERROR(VLOOKUP($B5992,APガラス性能一覧!$A$2:$M$6097,12,0),"")</f>
        <v/>
      </c>
      <c r="N5992" s="68" t="str">
        <f>IFERROR(VLOOKUP($B5992,APガラス性能一覧!$A$2:$M$6097,13,0),"")</f>
        <v/>
      </c>
    </row>
    <row r="5993" spans="2:14" x14ac:dyDescent="0.4">
      <c r="B5993" s="68" t="str">
        <f>IF($D$2="","",IF($E$2=0.65,IFERROR(IF(INDEX(APガラス性能一覧!A:A,MATCH(ROW(B5987),APガラス性能一覧!$O:$O,0))="","",INDEX(APガラス性能一覧!A:A,MATCH(ROW(B5987),APガラス性能一覧!$O:$O,0))),""),IFERROR(IF(INDEX(APガラス性能一覧!A:A,MATCH(ROW(B5987),APガラス性能一覧!$N:$N,0))="","",INDEX(APガラス性能一覧!A:A,MATCH(ROW(B5987),APガラス性能一覧!$N:$N,0))),"")))</f>
        <v/>
      </c>
      <c r="C5993" s="68" t="str">
        <f>IFERROR(VLOOKUP($B5993,APガラス性能一覧!$A$2:$M$6097,2,0),"")</f>
        <v/>
      </c>
      <c r="D5993" s="68" t="str">
        <f>IFERROR(VLOOKUP($B5993,APガラス性能一覧!$A$2:$M$6097,3,0),"")</f>
        <v/>
      </c>
      <c r="E5993" s="68" t="str">
        <f>IFERROR(VLOOKUP($B5993,APガラス性能一覧!$A$2:$M$6097,4,0),"")</f>
        <v/>
      </c>
      <c r="F5993" s="68" t="str">
        <f>IFERROR(VLOOKUP($B5993,APガラス性能一覧!$A$2:$M$6097,5,0),"")</f>
        <v/>
      </c>
      <c r="G5993" s="68" t="str">
        <f>IFERROR(VLOOKUP($B5993,APガラス性能一覧!$A$2:$M$6097,6,0),"")</f>
        <v/>
      </c>
      <c r="H5993" s="68" t="str">
        <f>IFERROR(VLOOKUP($B5993,APガラス性能一覧!$A$2:$M$6097,7,0),"")</f>
        <v/>
      </c>
      <c r="I5993" s="68" t="str">
        <f>IFERROR(VLOOKUP($B5993,APガラス性能一覧!$A$2:$M$6097,8,0),"")</f>
        <v/>
      </c>
      <c r="J5993" s="68" t="str">
        <f>IFERROR(VLOOKUP($B5993,APガラス性能一覧!$A$2:$M$6097,9,0),"")</f>
        <v/>
      </c>
      <c r="K5993" s="68" t="str">
        <f>IFERROR(VLOOKUP($B5993,APガラス性能一覧!$A$2:$M$6097,10,0),"")</f>
        <v/>
      </c>
      <c r="L5993" s="68" t="str">
        <f>IFERROR(VLOOKUP($B5993,APガラス性能一覧!$A$2:$M$6097,11,0),"")</f>
        <v/>
      </c>
      <c r="M5993" s="68" t="str">
        <f>IFERROR(VLOOKUP($B5993,APガラス性能一覧!$A$2:$M$6097,12,0),"")</f>
        <v/>
      </c>
      <c r="N5993" s="68" t="str">
        <f>IFERROR(VLOOKUP($B5993,APガラス性能一覧!$A$2:$M$6097,13,0),"")</f>
        <v/>
      </c>
    </row>
    <row r="5994" spans="2:14" x14ac:dyDescent="0.4">
      <c r="B5994" s="68" t="str">
        <f>IF($D$2="","",IF($E$2=0.65,IFERROR(IF(INDEX(APガラス性能一覧!A:A,MATCH(ROW(B5988),APガラス性能一覧!$O:$O,0))="","",INDEX(APガラス性能一覧!A:A,MATCH(ROW(B5988),APガラス性能一覧!$O:$O,0))),""),IFERROR(IF(INDEX(APガラス性能一覧!A:A,MATCH(ROW(B5988),APガラス性能一覧!$N:$N,0))="","",INDEX(APガラス性能一覧!A:A,MATCH(ROW(B5988),APガラス性能一覧!$N:$N,0))),"")))</f>
        <v/>
      </c>
      <c r="C5994" s="68" t="str">
        <f>IFERROR(VLOOKUP($B5994,APガラス性能一覧!$A$2:$M$6097,2,0),"")</f>
        <v/>
      </c>
      <c r="D5994" s="68" t="str">
        <f>IFERROR(VLOOKUP($B5994,APガラス性能一覧!$A$2:$M$6097,3,0),"")</f>
        <v/>
      </c>
      <c r="E5994" s="68" t="str">
        <f>IFERROR(VLOOKUP($B5994,APガラス性能一覧!$A$2:$M$6097,4,0),"")</f>
        <v/>
      </c>
      <c r="F5994" s="68" t="str">
        <f>IFERROR(VLOOKUP($B5994,APガラス性能一覧!$A$2:$M$6097,5,0),"")</f>
        <v/>
      </c>
      <c r="G5994" s="68" t="str">
        <f>IFERROR(VLOOKUP($B5994,APガラス性能一覧!$A$2:$M$6097,6,0),"")</f>
        <v/>
      </c>
      <c r="H5994" s="68" t="str">
        <f>IFERROR(VLOOKUP($B5994,APガラス性能一覧!$A$2:$M$6097,7,0),"")</f>
        <v/>
      </c>
      <c r="I5994" s="68" t="str">
        <f>IFERROR(VLOOKUP($B5994,APガラス性能一覧!$A$2:$M$6097,8,0),"")</f>
        <v/>
      </c>
      <c r="J5994" s="68" t="str">
        <f>IFERROR(VLOOKUP($B5994,APガラス性能一覧!$A$2:$M$6097,9,0),"")</f>
        <v/>
      </c>
      <c r="K5994" s="68" t="str">
        <f>IFERROR(VLOOKUP($B5994,APガラス性能一覧!$A$2:$M$6097,10,0),"")</f>
        <v/>
      </c>
      <c r="L5994" s="68" t="str">
        <f>IFERROR(VLOOKUP($B5994,APガラス性能一覧!$A$2:$M$6097,11,0),"")</f>
        <v/>
      </c>
      <c r="M5994" s="68" t="str">
        <f>IFERROR(VLOOKUP($B5994,APガラス性能一覧!$A$2:$M$6097,12,0),"")</f>
        <v/>
      </c>
      <c r="N5994" s="68" t="str">
        <f>IFERROR(VLOOKUP($B5994,APガラス性能一覧!$A$2:$M$6097,13,0),"")</f>
        <v/>
      </c>
    </row>
    <row r="5995" spans="2:14" x14ac:dyDescent="0.4">
      <c r="B5995" s="68" t="str">
        <f>IF($D$2="","",IF($E$2=0.65,IFERROR(IF(INDEX(APガラス性能一覧!A:A,MATCH(ROW(B5989),APガラス性能一覧!$O:$O,0))="","",INDEX(APガラス性能一覧!A:A,MATCH(ROW(B5989),APガラス性能一覧!$O:$O,0))),""),IFERROR(IF(INDEX(APガラス性能一覧!A:A,MATCH(ROW(B5989),APガラス性能一覧!$N:$N,0))="","",INDEX(APガラス性能一覧!A:A,MATCH(ROW(B5989),APガラス性能一覧!$N:$N,0))),"")))</f>
        <v/>
      </c>
      <c r="C5995" s="68" t="str">
        <f>IFERROR(VLOOKUP($B5995,APガラス性能一覧!$A$2:$M$6097,2,0),"")</f>
        <v/>
      </c>
      <c r="D5995" s="68" t="str">
        <f>IFERROR(VLOOKUP($B5995,APガラス性能一覧!$A$2:$M$6097,3,0),"")</f>
        <v/>
      </c>
      <c r="E5995" s="68" t="str">
        <f>IFERROR(VLOOKUP($B5995,APガラス性能一覧!$A$2:$M$6097,4,0),"")</f>
        <v/>
      </c>
      <c r="F5995" s="68" t="str">
        <f>IFERROR(VLOOKUP($B5995,APガラス性能一覧!$A$2:$M$6097,5,0),"")</f>
        <v/>
      </c>
      <c r="G5995" s="68" t="str">
        <f>IFERROR(VLOOKUP($B5995,APガラス性能一覧!$A$2:$M$6097,6,0),"")</f>
        <v/>
      </c>
      <c r="H5995" s="68" t="str">
        <f>IFERROR(VLOOKUP($B5995,APガラス性能一覧!$A$2:$M$6097,7,0),"")</f>
        <v/>
      </c>
      <c r="I5995" s="68" t="str">
        <f>IFERROR(VLOOKUP($B5995,APガラス性能一覧!$A$2:$M$6097,8,0),"")</f>
        <v/>
      </c>
      <c r="J5995" s="68" t="str">
        <f>IFERROR(VLOOKUP($B5995,APガラス性能一覧!$A$2:$M$6097,9,0),"")</f>
        <v/>
      </c>
      <c r="K5995" s="68" t="str">
        <f>IFERROR(VLOOKUP($B5995,APガラス性能一覧!$A$2:$M$6097,10,0),"")</f>
        <v/>
      </c>
      <c r="L5995" s="68" t="str">
        <f>IFERROR(VLOOKUP($B5995,APガラス性能一覧!$A$2:$M$6097,11,0),"")</f>
        <v/>
      </c>
      <c r="M5995" s="68" t="str">
        <f>IFERROR(VLOOKUP($B5995,APガラス性能一覧!$A$2:$M$6097,12,0),"")</f>
        <v/>
      </c>
      <c r="N5995" s="68" t="str">
        <f>IFERROR(VLOOKUP($B5995,APガラス性能一覧!$A$2:$M$6097,13,0),"")</f>
        <v/>
      </c>
    </row>
    <row r="5996" spans="2:14" x14ac:dyDescent="0.4">
      <c r="B5996" s="68" t="str">
        <f>IF($D$2="","",IF($E$2=0.65,IFERROR(IF(INDEX(APガラス性能一覧!A:A,MATCH(ROW(B5990),APガラス性能一覧!$O:$O,0))="","",INDEX(APガラス性能一覧!A:A,MATCH(ROW(B5990),APガラス性能一覧!$O:$O,0))),""),IFERROR(IF(INDEX(APガラス性能一覧!A:A,MATCH(ROW(B5990),APガラス性能一覧!$N:$N,0))="","",INDEX(APガラス性能一覧!A:A,MATCH(ROW(B5990),APガラス性能一覧!$N:$N,0))),"")))</f>
        <v/>
      </c>
      <c r="C5996" s="68" t="str">
        <f>IFERROR(VLOOKUP($B5996,APガラス性能一覧!$A$2:$M$6097,2,0),"")</f>
        <v/>
      </c>
      <c r="D5996" s="68" t="str">
        <f>IFERROR(VLOOKUP($B5996,APガラス性能一覧!$A$2:$M$6097,3,0),"")</f>
        <v/>
      </c>
      <c r="E5996" s="68" t="str">
        <f>IFERROR(VLOOKUP($B5996,APガラス性能一覧!$A$2:$M$6097,4,0),"")</f>
        <v/>
      </c>
      <c r="F5996" s="68" t="str">
        <f>IFERROR(VLOOKUP($B5996,APガラス性能一覧!$A$2:$M$6097,5,0),"")</f>
        <v/>
      </c>
      <c r="G5996" s="68" t="str">
        <f>IFERROR(VLOOKUP($B5996,APガラス性能一覧!$A$2:$M$6097,6,0),"")</f>
        <v/>
      </c>
      <c r="H5996" s="68" t="str">
        <f>IFERROR(VLOOKUP($B5996,APガラス性能一覧!$A$2:$M$6097,7,0),"")</f>
        <v/>
      </c>
      <c r="I5996" s="68" t="str">
        <f>IFERROR(VLOOKUP($B5996,APガラス性能一覧!$A$2:$M$6097,8,0),"")</f>
        <v/>
      </c>
      <c r="J5996" s="68" t="str">
        <f>IFERROR(VLOOKUP($B5996,APガラス性能一覧!$A$2:$M$6097,9,0),"")</f>
        <v/>
      </c>
      <c r="K5996" s="68" t="str">
        <f>IFERROR(VLOOKUP($B5996,APガラス性能一覧!$A$2:$M$6097,10,0),"")</f>
        <v/>
      </c>
      <c r="L5996" s="68" t="str">
        <f>IFERROR(VLOOKUP($B5996,APガラス性能一覧!$A$2:$M$6097,11,0),"")</f>
        <v/>
      </c>
      <c r="M5996" s="68" t="str">
        <f>IFERROR(VLOOKUP($B5996,APガラス性能一覧!$A$2:$M$6097,12,0),"")</f>
        <v/>
      </c>
      <c r="N5996" s="68" t="str">
        <f>IFERROR(VLOOKUP($B5996,APガラス性能一覧!$A$2:$M$6097,13,0),"")</f>
        <v/>
      </c>
    </row>
    <row r="5997" spans="2:14" x14ac:dyDescent="0.4">
      <c r="B5997" s="68" t="str">
        <f>IF($D$2="","",IF($E$2=0.65,IFERROR(IF(INDEX(APガラス性能一覧!A:A,MATCH(ROW(B5991),APガラス性能一覧!$O:$O,0))="","",INDEX(APガラス性能一覧!A:A,MATCH(ROW(B5991),APガラス性能一覧!$O:$O,0))),""),IFERROR(IF(INDEX(APガラス性能一覧!A:A,MATCH(ROW(B5991),APガラス性能一覧!$N:$N,0))="","",INDEX(APガラス性能一覧!A:A,MATCH(ROW(B5991),APガラス性能一覧!$N:$N,0))),"")))</f>
        <v/>
      </c>
      <c r="C5997" s="68" t="str">
        <f>IFERROR(VLOOKUP($B5997,APガラス性能一覧!$A$2:$M$6097,2,0),"")</f>
        <v/>
      </c>
      <c r="D5997" s="68" t="str">
        <f>IFERROR(VLOOKUP($B5997,APガラス性能一覧!$A$2:$M$6097,3,0),"")</f>
        <v/>
      </c>
      <c r="E5997" s="68" t="str">
        <f>IFERROR(VLOOKUP($B5997,APガラス性能一覧!$A$2:$M$6097,4,0),"")</f>
        <v/>
      </c>
      <c r="F5997" s="68" t="str">
        <f>IFERROR(VLOOKUP($B5997,APガラス性能一覧!$A$2:$M$6097,5,0),"")</f>
        <v/>
      </c>
      <c r="G5997" s="68" t="str">
        <f>IFERROR(VLOOKUP($B5997,APガラス性能一覧!$A$2:$M$6097,6,0),"")</f>
        <v/>
      </c>
      <c r="H5997" s="68" t="str">
        <f>IFERROR(VLOOKUP($B5997,APガラス性能一覧!$A$2:$M$6097,7,0),"")</f>
        <v/>
      </c>
      <c r="I5997" s="68" t="str">
        <f>IFERROR(VLOOKUP($B5997,APガラス性能一覧!$A$2:$M$6097,8,0),"")</f>
        <v/>
      </c>
      <c r="J5997" s="68" t="str">
        <f>IFERROR(VLOOKUP($B5997,APガラス性能一覧!$A$2:$M$6097,9,0),"")</f>
        <v/>
      </c>
      <c r="K5997" s="68" t="str">
        <f>IFERROR(VLOOKUP($B5997,APガラス性能一覧!$A$2:$M$6097,10,0),"")</f>
        <v/>
      </c>
      <c r="L5997" s="68" t="str">
        <f>IFERROR(VLOOKUP($B5997,APガラス性能一覧!$A$2:$M$6097,11,0),"")</f>
        <v/>
      </c>
      <c r="M5997" s="68" t="str">
        <f>IFERROR(VLOOKUP($B5997,APガラス性能一覧!$A$2:$M$6097,12,0),"")</f>
        <v/>
      </c>
      <c r="N5997" s="68" t="str">
        <f>IFERROR(VLOOKUP($B5997,APガラス性能一覧!$A$2:$M$6097,13,0),"")</f>
        <v/>
      </c>
    </row>
    <row r="5998" spans="2:14" x14ac:dyDescent="0.4">
      <c r="B5998" s="68" t="str">
        <f>IF($D$2="","",IF($E$2=0.65,IFERROR(IF(INDEX(APガラス性能一覧!A:A,MATCH(ROW(B5992),APガラス性能一覧!$O:$O,0))="","",INDEX(APガラス性能一覧!A:A,MATCH(ROW(B5992),APガラス性能一覧!$O:$O,0))),""),IFERROR(IF(INDEX(APガラス性能一覧!A:A,MATCH(ROW(B5992),APガラス性能一覧!$N:$N,0))="","",INDEX(APガラス性能一覧!A:A,MATCH(ROW(B5992),APガラス性能一覧!$N:$N,0))),"")))</f>
        <v/>
      </c>
      <c r="C5998" s="68" t="str">
        <f>IFERROR(VLOOKUP($B5998,APガラス性能一覧!$A$2:$M$6097,2,0),"")</f>
        <v/>
      </c>
      <c r="D5998" s="68" t="str">
        <f>IFERROR(VLOOKUP($B5998,APガラス性能一覧!$A$2:$M$6097,3,0),"")</f>
        <v/>
      </c>
      <c r="E5998" s="68" t="str">
        <f>IFERROR(VLOOKUP($B5998,APガラス性能一覧!$A$2:$M$6097,4,0),"")</f>
        <v/>
      </c>
      <c r="F5998" s="68" t="str">
        <f>IFERROR(VLOOKUP($B5998,APガラス性能一覧!$A$2:$M$6097,5,0),"")</f>
        <v/>
      </c>
      <c r="G5998" s="68" t="str">
        <f>IFERROR(VLOOKUP($B5998,APガラス性能一覧!$A$2:$M$6097,6,0),"")</f>
        <v/>
      </c>
      <c r="H5998" s="68" t="str">
        <f>IFERROR(VLOOKUP($B5998,APガラス性能一覧!$A$2:$M$6097,7,0),"")</f>
        <v/>
      </c>
      <c r="I5998" s="68" t="str">
        <f>IFERROR(VLOOKUP($B5998,APガラス性能一覧!$A$2:$M$6097,8,0),"")</f>
        <v/>
      </c>
      <c r="J5998" s="68" t="str">
        <f>IFERROR(VLOOKUP($B5998,APガラス性能一覧!$A$2:$M$6097,9,0),"")</f>
        <v/>
      </c>
      <c r="K5998" s="68" t="str">
        <f>IFERROR(VLOOKUP($B5998,APガラス性能一覧!$A$2:$M$6097,10,0),"")</f>
        <v/>
      </c>
      <c r="L5998" s="68" t="str">
        <f>IFERROR(VLOOKUP($B5998,APガラス性能一覧!$A$2:$M$6097,11,0),"")</f>
        <v/>
      </c>
      <c r="M5998" s="68" t="str">
        <f>IFERROR(VLOOKUP($B5998,APガラス性能一覧!$A$2:$M$6097,12,0),"")</f>
        <v/>
      </c>
      <c r="N5998" s="68" t="str">
        <f>IFERROR(VLOOKUP($B5998,APガラス性能一覧!$A$2:$M$6097,13,0),"")</f>
        <v/>
      </c>
    </row>
    <row r="5999" spans="2:14" x14ac:dyDescent="0.4">
      <c r="B5999" s="68" t="str">
        <f>IF($D$2="","",IF($E$2=0.65,IFERROR(IF(INDEX(APガラス性能一覧!A:A,MATCH(ROW(B5993),APガラス性能一覧!$O:$O,0))="","",INDEX(APガラス性能一覧!A:A,MATCH(ROW(B5993),APガラス性能一覧!$O:$O,0))),""),IFERROR(IF(INDEX(APガラス性能一覧!A:A,MATCH(ROW(B5993),APガラス性能一覧!$N:$N,0))="","",INDEX(APガラス性能一覧!A:A,MATCH(ROW(B5993),APガラス性能一覧!$N:$N,0))),"")))</f>
        <v/>
      </c>
      <c r="C5999" s="68" t="str">
        <f>IFERROR(VLOOKUP($B5999,APガラス性能一覧!$A$2:$M$6097,2,0),"")</f>
        <v/>
      </c>
      <c r="D5999" s="68" t="str">
        <f>IFERROR(VLOOKUP($B5999,APガラス性能一覧!$A$2:$M$6097,3,0),"")</f>
        <v/>
      </c>
      <c r="E5999" s="68" t="str">
        <f>IFERROR(VLOOKUP($B5999,APガラス性能一覧!$A$2:$M$6097,4,0),"")</f>
        <v/>
      </c>
      <c r="F5999" s="68" t="str">
        <f>IFERROR(VLOOKUP($B5999,APガラス性能一覧!$A$2:$M$6097,5,0),"")</f>
        <v/>
      </c>
      <c r="G5999" s="68" t="str">
        <f>IFERROR(VLOOKUP($B5999,APガラス性能一覧!$A$2:$M$6097,6,0),"")</f>
        <v/>
      </c>
      <c r="H5999" s="68" t="str">
        <f>IFERROR(VLOOKUP($B5999,APガラス性能一覧!$A$2:$M$6097,7,0),"")</f>
        <v/>
      </c>
      <c r="I5999" s="68" t="str">
        <f>IFERROR(VLOOKUP($B5999,APガラス性能一覧!$A$2:$M$6097,8,0),"")</f>
        <v/>
      </c>
      <c r="J5999" s="68" t="str">
        <f>IFERROR(VLOOKUP($B5999,APガラス性能一覧!$A$2:$M$6097,9,0),"")</f>
        <v/>
      </c>
      <c r="K5999" s="68" t="str">
        <f>IFERROR(VLOOKUP($B5999,APガラス性能一覧!$A$2:$M$6097,10,0),"")</f>
        <v/>
      </c>
      <c r="L5999" s="68" t="str">
        <f>IFERROR(VLOOKUP($B5999,APガラス性能一覧!$A$2:$M$6097,11,0),"")</f>
        <v/>
      </c>
      <c r="M5999" s="68" t="str">
        <f>IFERROR(VLOOKUP($B5999,APガラス性能一覧!$A$2:$M$6097,12,0),"")</f>
        <v/>
      </c>
      <c r="N5999" s="68" t="str">
        <f>IFERROR(VLOOKUP($B5999,APガラス性能一覧!$A$2:$M$6097,13,0),"")</f>
        <v/>
      </c>
    </row>
    <row r="6000" spans="2:14" x14ac:dyDescent="0.4">
      <c r="B6000" s="68" t="str">
        <f>IF($D$2="","",IF($E$2=0.65,IFERROR(IF(INDEX(APガラス性能一覧!A:A,MATCH(ROW(B5994),APガラス性能一覧!$O:$O,0))="","",INDEX(APガラス性能一覧!A:A,MATCH(ROW(B5994),APガラス性能一覧!$O:$O,0))),""),IFERROR(IF(INDEX(APガラス性能一覧!A:A,MATCH(ROW(B5994),APガラス性能一覧!$N:$N,0))="","",INDEX(APガラス性能一覧!A:A,MATCH(ROW(B5994),APガラス性能一覧!$N:$N,0))),"")))</f>
        <v/>
      </c>
      <c r="C6000" s="68" t="str">
        <f>IFERROR(VLOOKUP($B6000,APガラス性能一覧!$A$2:$M$6097,2,0),"")</f>
        <v/>
      </c>
      <c r="D6000" s="68" t="str">
        <f>IFERROR(VLOOKUP($B6000,APガラス性能一覧!$A$2:$M$6097,3,0),"")</f>
        <v/>
      </c>
      <c r="E6000" s="68" t="str">
        <f>IFERROR(VLOOKUP($B6000,APガラス性能一覧!$A$2:$M$6097,4,0),"")</f>
        <v/>
      </c>
      <c r="F6000" s="68" t="str">
        <f>IFERROR(VLOOKUP($B6000,APガラス性能一覧!$A$2:$M$6097,5,0),"")</f>
        <v/>
      </c>
      <c r="G6000" s="68" t="str">
        <f>IFERROR(VLOOKUP($B6000,APガラス性能一覧!$A$2:$M$6097,6,0),"")</f>
        <v/>
      </c>
      <c r="H6000" s="68" t="str">
        <f>IFERROR(VLOOKUP($B6000,APガラス性能一覧!$A$2:$M$6097,7,0),"")</f>
        <v/>
      </c>
      <c r="I6000" s="68" t="str">
        <f>IFERROR(VLOOKUP($B6000,APガラス性能一覧!$A$2:$M$6097,8,0),"")</f>
        <v/>
      </c>
      <c r="J6000" s="68" t="str">
        <f>IFERROR(VLOOKUP($B6000,APガラス性能一覧!$A$2:$M$6097,9,0),"")</f>
        <v/>
      </c>
      <c r="K6000" s="68" t="str">
        <f>IFERROR(VLOOKUP($B6000,APガラス性能一覧!$A$2:$M$6097,10,0),"")</f>
        <v/>
      </c>
      <c r="L6000" s="68" t="str">
        <f>IFERROR(VLOOKUP($B6000,APガラス性能一覧!$A$2:$M$6097,11,0),"")</f>
        <v/>
      </c>
      <c r="M6000" s="68" t="str">
        <f>IFERROR(VLOOKUP($B6000,APガラス性能一覧!$A$2:$M$6097,12,0),"")</f>
        <v/>
      </c>
      <c r="N6000" s="68" t="str">
        <f>IFERROR(VLOOKUP($B6000,APガラス性能一覧!$A$2:$M$6097,13,0),"")</f>
        <v/>
      </c>
    </row>
    <row r="6001" spans="2:14" x14ac:dyDescent="0.4">
      <c r="B6001" s="68" t="str">
        <f>IF($D$2="","",IF($E$2=0.65,IFERROR(IF(INDEX(APガラス性能一覧!A:A,MATCH(ROW(B5995),APガラス性能一覧!$O:$O,0))="","",INDEX(APガラス性能一覧!A:A,MATCH(ROW(B5995),APガラス性能一覧!$O:$O,0))),""),IFERROR(IF(INDEX(APガラス性能一覧!A:A,MATCH(ROW(B5995),APガラス性能一覧!$N:$N,0))="","",INDEX(APガラス性能一覧!A:A,MATCH(ROW(B5995),APガラス性能一覧!$N:$N,0))),"")))</f>
        <v/>
      </c>
      <c r="C6001" s="68" t="str">
        <f>IFERROR(VLOOKUP($B6001,APガラス性能一覧!$A$2:$M$6097,2,0),"")</f>
        <v/>
      </c>
      <c r="D6001" s="68" t="str">
        <f>IFERROR(VLOOKUP($B6001,APガラス性能一覧!$A$2:$M$6097,3,0),"")</f>
        <v/>
      </c>
      <c r="E6001" s="68" t="str">
        <f>IFERROR(VLOOKUP($B6001,APガラス性能一覧!$A$2:$M$6097,4,0),"")</f>
        <v/>
      </c>
      <c r="F6001" s="68" t="str">
        <f>IFERROR(VLOOKUP($B6001,APガラス性能一覧!$A$2:$M$6097,5,0),"")</f>
        <v/>
      </c>
      <c r="G6001" s="68" t="str">
        <f>IFERROR(VLOOKUP($B6001,APガラス性能一覧!$A$2:$M$6097,6,0),"")</f>
        <v/>
      </c>
      <c r="H6001" s="68" t="str">
        <f>IFERROR(VLOOKUP($B6001,APガラス性能一覧!$A$2:$M$6097,7,0),"")</f>
        <v/>
      </c>
      <c r="I6001" s="68" t="str">
        <f>IFERROR(VLOOKUP($B6001,APガラス性能一覧!$A$2:$M$6097,8,0),"")</f>
        <v/>
      </c>
      <c r="J6001" s="68" t="str">
        <f>IFERROR(VLOOKUP($B6001,APガラス性能一覧!$A$2:$M$6097,9,0),"")</f>
        <v/>
      </c>
      <c r="K6001" s="68" t="str">
        <f>IFERROR(VLOOKUP($B6001,APガラス性能一覧!$A$2:$M$6097,10,0),"")</f>
        <v/>
      </c>
      <c r="L6001" s="68" t="str">
        <f>IFERROR(VLOOKUP($B6001,APガラス性能一覧!$A$2:$M$6097,11,0),"")</f>
        <v/>
      </c>
      <c r="M6001" s="68" t="str">
        <f>IFERROR(VLOOKUP($B6001,APガラス性能一覧!$A$2:$M$6097,12,0),"")</f>
        <v/>
      </c>
      <c r="N6001" s="68" t="str">
        <f>IFERROR(VLOOKUP($B6001,APガラス性能一覧!$A$2:$M$6097,13,0),"")</f>
        <v/>
      </c>
    </row>
    <row r="6002" spans="2:14" x14ac:dyDescent="0.4">
      <c r="B6002" s="68" t="str">
        <f>IF($D$2="","",IF($E$2=0.65,IFERROR(IF(INDEX(APガラス性能一覧!A:A,MATCH(ROW(B5996),APガラス性能一覧!$O:$O,0))="","",INDEX(APガラス性能一覧!A:A,MATCH(ROW(B5996),APガラス性能一覧!$O:$O,0))),""),IFERROR(IF(INDEX(APガラス性能一覧!A:A,MATCH(ROW(B5996),APガラス性能一覧!$N:$N,0))="","",INDEX(APガラス性能一覧!A:A,MATCH(ROW(B5996),APガラス性能一覧!$N:$N,0))),"")))</f>
        <v/>
      </c>
      <c r="C6002" s="68" t="str">
        <f>IFERROR(VLOOKUP($B6002,APガラス性能一覧!$A$2:$M$6097,2,0),"")</f>
        <v/>
      </c>
      <c r="D6002" s="68" t="str">
        <f>IFERROR(VLOOKUP($B6002,APガラス性能一覧!$A$2:$M$6097,3,0),"")</f>
        <v/>
      </c>
      <c r="E6002" s="68" t="str">
        <f>IFERROR(VLOOKUP($B6002,APガラス性能一覧!$A$2:$M$6097,4,0),"")</f>
        <v/>
      </c>
      <c r="F6002" s="68" t="str">
        <f>IFERROR(VLOOKUP($B6002,APガラス性能一覧!$A$2:$M$6097,5,0),"")</f>
        <v/>
      </c>
      <c r="G6002" s="68" t="str">
        <f>IFERROR(VLOOKUP($B6002,APガラス性能一覧!$A$2:$M$6097,6,0),"")</f>
        <v/>
      </c>
      <c r="H6002" s="68" t="str">
        <f>IFERROR(VLOOKUP($B6002,APガラス性能一覧!$A$2:$M$6097,7,0),"")</f>
        <v/>
      </c>
      <c r="I6002" s="68" t="str">
        <f>IFERROR(VLOOKUP($B6002,APガラス性能一覧!$A$2:$M$6097,8,0),"")</f>
        <v/>
      </c>
      <c r="J6002" s="68" t="str">
        <f>IFERROR(VLOOKUP($B6002,APガラス性能一覧!$A$2:$M$6097,9,0),"")</f>
        <v/>
      </c>
      <c r="K6002" s="68" t="str">
        <f>IFERROR(VLOOKUP($B6002,APガラス性能一覧!$A$2:$M$6097,10,0),"")</f>
        <v/>
      </c>
      <c r="L6002" s="68" t="str">
        <f>IFERROR(VLOOKUP($B6002,APガラス性能一覧!$A$2:$M$6097,11,0),"")</f>
        <v/>
      </c>
      <c r="M6002" s="68" t="str">
        <f>IFERROR(VLOOKUP($B6002,APガラス性能一覧!$A$2:$M$6097,12,0),"")</f>
        <v/>
      </c>
      <c r="N6002" s="68" t="str">
        <f>IFERROR(VLOOKUP($B6002,APガラス性能一覧!$A$2:$M$6097,13,0),"")</f>
        <v/>
      </c>
    </row>
    <row r="6003" spans="2:14" x14ac:dyDescent="0.4">
      <c r="B6003" s="68" t="str">
        <f>IF($D$2="","",IF($E$2=0.65,IFERROR(IF(INDEX(APガラス性能一覧!A:A,MATCH(ROW(B5997),APガラス性能一覧!$O:$O,0))="","",INDEX(APガラス性能一覧!A:A,MATCH(ROW(B5997),APガラス性能一覧!$O:$O,0))),""),IFERROR(IF(INDEX(APガラス性能一覧!A:A,MATCH(ROW(B5997),APガラス性能一覧!$N:$N,0))="","",INDEX(APガラス性能一覧!A:A,MATCH(ROW(B5997),APガラス性能一覧!$N:$N,0))),"")))</f>
        <v/>
      </c>
      <c r="C6003" s="68" t="str">
        <f>IFERROR(VLOOKUP($B6003,APガラス性能一覧!$A$2:$M$6097,2,0),"")</f>
        <v/>
      </c>
      <c r="D6003" s="68" t="str">
        <f>IFERROR(VLOOKUP($B6003,APガラス性能一覧!$A$2:$M$6097,3,0),"")</f>
        <v/>
      </c>
      <c r="E6003" s="68" t="str">
        <f>IFERROR(VLOOKUP($B6003,APガラス性能一覧!$A$2:$M$6097,4,0),"")</f>
        <v/>
      </c>
      <c r="F6003" s="68" t="str">
        <f>IFERROR(VLOOKUP($B6003,APガラス性能一覧!$A$2:$M$6097,5,0),"")</f>
        <v/>
      </c>
      <c r="G6003" s="68" t="str">
        <f>IFERROR(VLOOKUP($B6003,APガラス性能一覧!$A$2:$M$6097,6,0),"")</f>
        <v/>
      </c>
      <c r="H6003" s="68" t="str">
        <f>IFERROR(VLOOKUP($B6003,APガラス性能一覧!$A$2:$M$6097,7,0),"")</f>
        <v/>
      </c>
      <c r="I6003" s="68" t="str">
        <f>IFERROR(VLOOKUP($B6003,APガラス性能一覧!$A$2:$M$6097,8,0),"")</f>
        <v/>
      </c>
      <c r="J6003" s="68" t="str">
        <f>IFERROR(VLOOKUP($B6003,APガラス性能一覧!$A$2:$M$6097,9,0),"")</f>
        <v/>
      </c>
      <c r="K6003" s="68" t="str">
        <f>IFERROR(VLOOKUP($B6003,APガラス性能一覧!$A$2:$M$6097,10,0),"")</f>
        <v/>
      </c>
      <c r="L6003" s="68" t="str">
        <f>IFERROR(VLOOKUP($B6003,APガラス性能一覧!$A$2:$M$6097,11,0),"")</f>
        <v/>
      </c>
      <c r="M6003" s="68" t="str">
        <f>IFERROR(VLOOKUP($B6003,APガラス性能一覧!$A$2:$M$6097,12,0),"")</f>
        <v/>
      </c>
      <c r="N6003" s="68" t="str">
        <f>IFERROR(VLOOKUP($B6003,APガラス性能一覧!$A$2:$M$6097,13,0),"")</f>
        <v/>
      </c>
    </row>
    <row r="6004" spans="2:14" x14ac:dyDescent="0.4">
      <c r="B6004" s="68" t="str">
        <f>IF($D$2="","",IF($E$2=0.65,IFERROR(IF(INDEX(APガラス性能一覧!A:A,MATCH(ROW(B5998),APガラス性能一覧!$O:$O,0))="","",INDEX(APガラス性能一覧!A:A,MATCH(ROW(B5998),APガラス性能一覧!$O:$O,0))),""),IFERROR(IF(INDEX(APガラス性能一覧!A:A,MATCH(ROW(B5998),APガラス性能一覧!$N:$N,0))="","",INDEX(APガラス性能一覧!A:A,MATCH(ROW(B5998),APガラス性能一覧!$N:$N,0))),"")))</f>
        <v/>
      </c>
      <c r="C6004" s="68" t="str">
        <f>IFERROR(VLOOKUP($B6004,APガラス性能一覧!$A$2:$M$6097,2,0),"")</f>
        <v/>
      </c>
      <c r="D6004" s="68" t="str">
        <f>IFERROR(VLOOKUP($B6004,APガラス性能一覧!$A$2:$M$6097,3,0),"")</f>
        <v/>
      </c>
      <c r="E6004" s="68" t="str">
        <f>IFERROR(VLOOKUP($B6004,APガラス性能一覧!$A$2:$M$6097,4,0),"")</f>
        <v/>
      </c>
      <c r="F6004" s="68" t="str">
        <f>IFERROR(VLOOKUP($B6004,APガラス性能一覧!$A$2:$M$6097,5,0),"")</f>
        <v/>
      </c>
      <c r="G6004" s="68" t="str">
        <f>IFERROR(VLOOKUP($B6004,APガラス性能一覧!$A$2:$M$6097,6,0),"")</f>
        <v/>
      </c>
      <c r="H6004" s="68" t="str">
        <f>IFERROR(VLOOKUP($B6004,APガラス性能一覧!$A$2:$M$6097,7,0),"")</f>
        <v/>
      </c>
      <c r="I6004" s="68" t="str">
        <f>IFERROR(VLOOKUP($B6004,APガラス性能一覧!$A$2:$M$6097,8,0),"")</f>
        <v/>
      </c>
      <c r="J6004" s="68" t="str">
        <f>IFERROR(VLOOKUP($B6004,APガラス性能一覧!$A$2:$M$6097,9,0),"")</f>
        <v/>
      </c>
      <c r="K6004" s="68" t="str">
        <f>IFERROR(VLOOKUP($B6004,APガラス性能一覧!$A$2:$M$6097,10,0),"")</f>
        <v/>
      </c>
      <c r="L6004" s="68" t="str">
        <f>IFERROR(VLOOKUP($B6004,APガラス性能一覧!$A$2:$M$6097,11,0),"")</f>
        <v/>
      </c>
      <c r="M6004" s="68" t="str">
        <f>IFERROR(VLOOKUP($B6004,APガラス性能一覧!$A$2:$M$6097,12,0),"")</f>
        <v/>
      </c>
      <c r="N6004" s="68" t="str">
        <f>IFERROR(VLOOKUP($B6004,APガラス性能一覧!$A$2:$M$6097,13,0),"")</f>
        <v/>
      </c>
    </row>
    <row r="6005" spans="2:14" x14ac:dyDescent="0.4">
      <c r="B6005" s="68" t="str">
        <f>IF($D$2="","",IF($E$2=0.65,IFERROR(IF(INDEX(APガラス性能一覧!A:A,MATCH(ROW(B5999),APガラス性能一覧!$O:$O,0))="","",INDEX(APガラス性能一覧!A:A,MATCH(ROW(B5999),APガラス性能一覧!$O:$O,0))),""),IFERROR(IF(INDEX(APガラス性能一覧!A:A,MATCH(ROW(B5999),APガラス性能一覧!$N:$N,0))="","",INDEX(APガラス性能一覧!A:A,MATCH(ROW(B5999),APガラス性能一覧!$N:$N,0))),"")))</f>
        <v/>
      </c>
      <c r="C6005" s="68" t="str">
        <f>IFERROR(VLOOKUP($B6005,APガラス性能一覧!$A$2:$M$6097,2,0),"")</f>
        <v/>
      </c>
      <c r="D6005" s="68" t="str">
        <f>IFERROR(VLOOKUP($B6005,APガラス性能一覧!$A$2:$M$6097,3,0),"")</f>
        <v/>
      </c>
      <c r="E6005" s="68" t="str">
        <f>IFERROR(VLOOKUP($B6005,APガラス性能一覧!$A$2:$M$6097,4,0),"")</f>
        <v/>
      </c>
      <c r="F6005" s="68" t="str">
        <f>IFERROR(VLOOKUP($B6005,APガラス性能一覧!$A$2:$M$6097,5,0),"")</f>
        <v/>
      </c>
      <c r="G6005" s="68" t="str">
        <f>IFERROR(VLOOKUP($B6005,APガラス性能一覧!$A$2:$M$6097,6,0),"")</f>
        <v/>
      </c>
      <c r="H6005" s="68" t="str">
        <f>IFERROR(VLOOKUP($B6005,APガラス性能一覧!$A$2:$M$6097,7,0),"")</f>
        <v/>
      </c>
      <c r="I6005" s="68" t="str">
        <f>IFERROR(VLOOKUP($B6005,APガラス性能一覧!$A$2:$M$6097,8,0),"")</f>
        <v/>
      </c>
      <c r="J6005" s="68" t="str">
        <f>IFERROR(VLOOKUP($B6005,APガラス性能一覧!$A$2:$M$6097,9,0),"")</f>
        <v/>
      </c>
      <c r="K6005" s="68" t="str">
        <f>IFERROR(VLOOKUP($B6005,APガラス性能一覧!$A$2:$M$6097,10,0),"")</f>
        <v/>
      </c>
      <c r="L6005" s="68" t="str">
        <f>IFERROR(VLOOKUP($B6005,APガラス性能一覧!$A$2:$M$6097,11,0),"")</f>
        <v/>
      </c>
      <c r="M6005" s="68" t="str">
        <f>IFERROR(VLOOKUP($B6005,APガラス性能一覧!$A$2:$M$6097,12,0),"")</f>
        <v/>
      </c>
      <c r="N6005" s="68" t="str">
        <f>IFERROR(VLOOKUP($B6005,APガラス性能一覧!$A$2:$M$6097,13,0),"")</f>
        <v/>
      </c>
    </row>
    <row r="6006" spans="2:14" x14ac:dyDescent="0.4">
      <c r="B6006" s="68" t="str">
        <f>IF($D$2="","",IF($E$2=0.65,IFERROR(IF(INDEX(APガラス性能一覧!A:A,MATCH(ROW(B6000),APガラス性能一覧!$O:$O,0))="","",INDEX(APガラス性能一覧!A:A,MATCH(ROW(B6000),APガラス性能一覧!$O:$O,0))),""),IFERROR(IF(INDEX(APガラス性能一覧!A:A,MATCH(ROW(B6000),APガラス性能一覧!$N:$N,0))="","",INDEX(APガラス性能一覧!A:A,MATCH(ROW(B6000),APガラス性能一覧!$N:$N,0))),"")))</f>
        <v/>
      </c>
      <c r="C6006" s="68" t="str">
        <f>IFERROR(VLOOKUP($B6006,APガラス性能一覧!$A$2:$M$6097,2,0),"")</f>
        <v/>
      </c>
      <c r="D6006" s="68" t="str">
        <f>IFERROR(VLOOKUP($B6006,APガラス性能一覧!$A$2:$M$6097,3,0),"")</f>
        <v/>
      </c>
      <c r="E6006" s="68" t="str">
        <f>IFERROR(VLOOKUP($B6006,APガラス性能一覧!$A$2:$M$6097,4,0),"")</f>
        <v/>
      </c>
      <c r="F6006" s="68" t="str">
        <f>IFERROR(VLOOKUP($B6006,APガラス性能一覧!$A$2:$M$6097,5,0),"")</f>
        <v/>
      </c>
      <c r="G6006" s="68" t="str">
        <f>IFERROR(VLOOKUP($B6006,APガラス性能一覧!$A$2:$M$6097,6,0),"")</f>
        <v/>
      </c>
      <c r="H6006" s="68" t="str">
        <f>IFERROR(VLOOKUP($B6006,APガラス性能一覧!$A$2:$M$6097,7,0),"")</f>
        <v/>
      </c>
      <c r="I6006" s="68" t="str">
        <f>IFERROR(VLOOKUP($B6006,APガラス性能一覧!$A$2:$M$6097,8,0),"")</f>
        <v/>
      </c>
      <c r="J6006" s="68" t="str">
        <f>IFERROR(VLOOKUP($B6006,APガラス性能一覧!$A$2:$M$6097,9,0),"")</f>
        <v/>
      </c>
      <c r="K6006" s="68" t="str">
        <f>IFERROR(VLOOKUP($B6006,APガラス性能一覧!$A$2:$M$6097,10,0),"")</f>
        <v/>
      </c>
      <c r="L6006" s="68" t="str">
        <f>IFERROR(VLOOKUP($B6006,APガラス性能一覧!$A$2:$M$6097,11,0),"")</f>
        <v/>
      </c>
      <c r="M6006" s="68" t="str">
        <f>IFERROR(VLOOKUP($B6006,APガラス性能一覧!$A$2:$M$6097,12,0),"")</f>
        <v/>
      </c>
      <c r="N6006" s="68" t="str">
        <f>IFERROR(VLOOKUP($B6006,APガラス性能一覧!$A$2:$M$6097,13,0),"")</f>
        <v/>
      </c>
    </row>
    <row r="6007" spans="2:14" x14ac:dyDescent="0.4">
      <c r="B6007" s="68" t="str">
        <f>IF($D$2="","",IF($E$2=0.65,IFERROR(IF(INDEX(APガラス性能一覧!A:A,MATCH(ROW(B6001),APガラス性能一覧!$O:$O,0))="","",INDEX(APガラス性能一覧!A:A,MATCH(ROW(B6001),APガラス性能一覧!$O:$O,0))),""),IFERROR(IF(INDEX(APガラス性能一覧!A:A,MATCH(ROW(B6001),APガラス性能一覧!$N:$N,0))="","",INDEX(APガラス性能一覧!A:A,MATCH(ROW(B6001),APガラス性能一覧!$N:$N,0))),"")))</f>
        <v/>
      </c>
      <c r="C6007" s="68" t="str">
        <f>IFERROR(VLOOKUP($B6007,APガラス性能一覧!$A$2:$M$6097,2,0),"")</f>
        <v/>
      </c>
      <c r="D6007" s="68" t="str">
        <f>IFERROR(VLOOKUP($B6007,APガラス性能一覧!$A$2:$M$6097,3,0),"")</f>
        <v/>
      </c>
      <c r="E6007" s="68" t="str">
        <f>IFERROR(VLOOKUP($B6007,APガラス性能一覧!$A$2:$M$6097,4,0),"")</f>
        <v/>
      </c>
      <c r="F6007" s="68" t="str">
        <f>IFERROR(VLOOKUP($B6007,APガラス性能一覧!$A$2:$M$6097,5,0),"")</f>
        <v/>
      </c>
      <c r="G6007" s="68" t="str">
        <f>IFERROR(VLOOKUP($B6007,APガラス性能一覧!$A$2:$M$6097,6,0),"")</f>
        <v/>
      </c>
      <c r="H6007" s="68" t="str">
        <f>IFERROR(VLOOKUP($B6007,APガラス性能一覧!$A$2:$M$6097,7,0),"")</f>
        <v/>
      </c>
      <c r="I6007" s="68" t="str">
        <f>IFERROR(VLOOKUP($B6007,APガラス性能一覧!$A$2:$M$6097,8,0),"")</f>
        <v/>
      </c>
      <c r="J6007" s="68" t="str">
        <f>IFERROR(VLOOKUP($B6007,APガラス性能一覧!$A$2:$M$6097,9,0),"")</f>
        <v/>
      </c>
      <c r="K6007" s="68" t="str">
        <f>IFERROR(VLOOKUP($B6007,APガラス性能一覧!$A$2:$M$6097,10,0),"")</f>
        <v/>
      </c>
      <c r="L6007" s="68" t="str">
        <f>IFERROR(VLOOKUP($B6007,APガラス性能一覧!$A$2:$M$6097,11,0),"")</f>
        <v/>
      </c>
      <c r="M6007" s="68" t="str">
        <f>IFERROR(VLOOKUP($B6007,APガラス性能一覧!$A$2:$M$6097,12,0),"")</f>
        <v/>
      </c>
      <c r="N6007" s="68" t="str">
        <f>IFERROR(VLOOKUP($B6007,APガラス性能一覧!$A$2:$M$6097,13,0),"")</f>
        <v/>
      </c>
    </row>
    <row r="6008" spans="2:14" x14ac:dyDescent="0.4">
      <c r="B6008" s="68" t="str">
        <f>IF($D$2="","",IF($E$2=0.65,IFERROR(IF(INDEX(APガラス性能一覧!A:A,MATCH(ROW(B6002),APガラス性能一覧!$O:$O,0))="","",INDEX(APガラス性能一覧!A:A,MATCH(ROW(B6002),APガラス性能一覧!$O:$O,0))),""),IFERROR(IF(INDEX(APガラス性能一覧!A:A,MATCH(ROW(B6002),APガラス性能一覧!$N:$N,0))="","",INDEX(APガラス性能一覧!A:A,MATCH(ROW(B6002),APガラス性能一覧!$N:$N,0))),"")))</f>
        <v/>
      </c>
      <c r="C6008" s="68" t="str">
        <f>IFERROR(VLOOKUP($B6008,APガラス性能一覧!$A$2:$M$6097,2,0),"")</f>
        <v/>
      </c>
      <c r="D6008" s="68" t="str">
        <f>IFERROR(VLOOKUP($B6008,APガラス性能一覧!$A$2:$M$6097,3,0),"")</f>
        <v/>
      </c>
      <c r="E6008" s="68" t="str">
        <f>IFERROR(VLOOKUP($B6008,APガラス性能一覧!$A$2:$M$6097,4,0),"")</f>
        <v/>
      </c>
      <c r="F6008" s="68" t="str">
        <f>IFERROR(VLOOKUP($B6008,APガラス性能一覧!$A$2:$M$6097,5,0),"")</f>
        <v/>
      </c>
      <c r="G6008" s="68" t="str">
        <f>IFERROR(VLOOKUP($B6008,APガラス性能一覧!$A$2:$M$6097,6,0),"")</f>
        <v/>
      </c>
      <c r="H6008" s="68" t="str">
        <f>IFERROR(VLOOKUP($B6008,APガラス性能一覧!$A$2:$M$6097,7,0),"")</f>
        <v/>
      </c>
      <c r="I6008" s="68" t="str">
        <f>IFERROR(VLOOKUP($B6008,APガラス性能一覧!$A$2:$M$6097,8,0),"")</f>
        <v/>
      </c>
      <c r="J6008" s="68" t="str">
        <f>IFERROR(VLOOKUP($B6008,APガラス性能一覧!$A$2:$M$6097,9,0),"")</f>
        <v/>
      </c>
      <c r="K6008" s="68" t="str">
        <f>IFERROR(VLOOKUP($B6008,APガラス性能一覧!$A$2:$M$6097,10,0),"")</f>
        <v/>
      </c>
      <c r="L6008" s="68" t="str">
        <f>IFERROR(VLOOKUP($B6008,APガラス性能一覧!$A$2:$M$6097,11,0),"")</f>
        <v/>
      </c>
      <c r="M6008" s="68" t="str">
        <f>IFERROR(VLOOKUP($B6008,APガラス性能一覧!$A$2:$M$6097,12,0),"")</f>
        <v/>
      </c>
      <c r="N6008" s="68" t="str">
        <f>IFERROR(VLOOKUP($B6008,APガラス性能一覧!$A$2:$M$6097,13,0),"")</f>
        <v/>
      </c>
    </row>
    <row r="6009" spans="2:14" x14ac:dyDescent="0.4">
      <c r="B6009" s="68" t="str">
        <f>IF($D$2="","",IF($E$2=0.65,IFERROR(IF(INDEX(APガラス性能一覧!A:A,MATCH(ROW(B6003),APガラス性能一覧!$O:$O,0))="","",INDEX(APガラス性能一覧!A:A,MATCH(ROW(B6003),APガラス性能一覧!$O:$O,0))),""),IFERROR(IF(INDEX(APガラス性能一覧!A:A,MATCH(ROW(B6003),APガラス性能一覧!$N:$N,0))="","",INDEX(APガラス性能一覧!A:A,MATCH(ROW(B6003),APガラス性能一覧!$N:$N,0))),"")))</f>
        <v/>
      </c>
      <c r="C6009" s="68" t="str">
        <f>IFERROR(VLOOKUP($B6009,APガラス性能一覧!$A$2:$M$6097,2,0),"")</f>
        <v/>
      </c>
      <c r="D6009" s="68" t="str">
        <f>IFERROR(VLOOKUP($B6009,APガラス性能一覧!$A$2:$M$6097,3,0),"")</f>
        <v/>
      </c>
      <c r="E6009" s="68" t="str">
        <f>IFERROR(VLOOKUP($B6009,APガラス性能一覧!$A$2:$M$6097,4,0),"")</f>
        <v/>
      </c>
      <c r="F6009" s="68" t="str">
        <f>IFERROR(VLOOKUP($B6009,APガラス性能一覧!$A$2:$M$6097,5,0),"")</f>
        <v/>
      </c>
      <c r="G6009" s="68" t="str">
        <f>IFERROR(VLOOKUP($B6009,APガラス性能一覧!$A$2:$M$6097,6,0),"")</f>
        <v/>
      </c>
      <c r="H6009" s="68" t="str">
        <f>IFERROR(VLOOKUP($B6009,APガラス性能一覧!$A$2:$M$6097,7,0),"")</f>
        <v/>
      </c>
      <c r="I6009" s="68" t="str">
        <f>IFERROR(VLOOKUP($B6009,APガラス性能一覧!$A$2:$M$6097,8,0),"")</f>
        <v/>
      </c>
      <c r="J6009" s="68" t="str">
        <f>IFERROR(VLOOKUP($B6009,APガラス性能一覧!$A$2:$M$6097,9,0),"")</f>
        <v/>
      </c>
      <c r="K6009" s="68" t="str">
        <f>IFERROR(VLOOKUP($B6009,APガラス性能一覧!$A$2:$M$6097,10,0),"")</f>
        <v/>
      </c>
      <c r="L6009" s="68" t="str">
        <f>IFERROR(VLOOKUP($B6009,APガラス性能一覧!$A$2:$M$6097,11,0),"")</f>
        <v/>
      </c>
      <c r="M6009" s="68" t="str">
        <f>IFERROR(VLOOKUP($B6009,APガラス性能一覧!$A$2:$M$6097,12,0),"")</f>
        <v/>
      </c>
      <c r="N6009" s="68" t="str">
        <f>IFERROR(VLOOKUP($B6009,APガラス性能一覧!$A$2:$M$6097,13,0),"")</f>
        <v/>
      </c>
    </row>
    <row r="6010" spans="2:14" x14ac:dyDescent="0.4">
      <c r="B6010" s="68" t="str">
        <f>IF($D$2="","",IF($E$2=0.65,IFERROR(IF(INDEX(APガラス性能一覧!A:A,MATCH(ROW(B6004),APガラス性能一覧!$O:$O,0))="","",INDEX(APガラス性能一覧!A:A,MATCH(ROW(B6004),APガラス性能一覧!$O:$O,0))),""),IFERROR(IF(INDEX(APガラス性能一覧!A:A,MATCH(ROW(B6004),APガラス性能一覧!$N:$N,0))="","",INDEX(APガラス性能一覧!A:A,MATCH(ROW(B6004),APガラス性能一覧!$N:$N,0))),"")))</f>
        <v/>
      </c>
      <c r="C6010" s="68" t="str">
        <f>IFERROR(VLOOKUP($B6010,APガラス性能一覧!$A$2:$M$6097,2,0),"")</f>
        <v/>
      </c>
      <c r="D6010" s="68" t="str">
        <f>IFERROR(VLOOKUP($B6010,APガラス性能一覧!$A$2:$M$6097,3,0),"")</f>
        <v/>
      </c>
      <c r="E6010" s="68" t="str">
        <f>IFERROR(VLOOKUP($B6010,APガラス性能一覧!$A$2:$M$6097,4,0),"")</f>
        <v/>
      </c>
      <c r="F6010" s="68" t="str">
        <f>IFERROR(VLOOKUP($B6010,APガラス性能一覧!$A$2:$M$6097,5,0),"")</f>
        <v/>
      </c>
      <c r="G6010" s="68" t="str">
        <f>IFERROR(VLOOKUP($B6010,APガラス性能一覧!$A$2:$M$6097,6,0),"")</f>
        <v/>
      </c>
      <c r="H6010" s="68" t="str">
        <f>IFERROR(VLOOKUP($B6010,APガラス性能一覧!$A$2:$M$6097,7,0),"")</f>
        <v/>
      </c>
      <c r="I6010" s="68" t="str">
        <f>IFERROR(VLOOKUP($B6010,APガラス性能一覧!$A$2:$M$6097,8,0),"")</f>
        <v/>
      </c>
      <c r="J6010" s="68" t="str">
        <f>IFERROR(VLOOKUP($B6010,APガラス性能一覧!$A$2:$M$6097,9,0),"")</f>
        <v/>
      </c>
      <c r="K6010" s="68" t="str">
        <f>IFERROR(VLOOKUP($B6010,APガラス性能一覧!$A$2:$M$6097,10,0),"")</f>
        <v/>
      </c>
      <c r="L6010" s="68" t="str">
        <f>IFERROR(VLOOKUP($B6010,APガラス性能一覧!$A$2:$M$6097,11,0),"")</f>
        <v/>
      </c>
      <c r="M6010" s="68" t="str">
        <f>IFERROR(VLOOKUP($B6010,APガラス性能一覧!$A$2:$M$6097,12,0),"")</f>
        <v/>
      </c>
      <c r="N6010" s="68" t="str">
        <f>IFERROR(VLOOKUP($B6010,APガラス性能一覧!$A$2:$M$6097,13,0),"")</f>
        <v/>
      </c>
    </row>
    <row r="6011" spans="2:14" x14ac:dyDescent="0.4">
      <c r="B6011" s="68" t="str">
        <f>IF($D$2="","",IF($E$2=0.65,IFERROR(IF(INDEX(APガラス性能一覧!A:A,MATCH(ROW(B6005),APガラス性能一覧!$O:$O,0))="","",INDEX(APガラス性能一覧!A:A,MATCH(ROW(B6005),APガラス性能一覧!$O:$O,0))),""),IFERROR(IF(INDEX(APガラス性能一覧!A:A,MATCH(ROW(B6005),APガラス性能一覧!$N:$N,0))="","",INDEX(APガラス性能一覧!A:A,MATCH(ROW(B6005),APガラス性能一覧!$N:$N,0))),"")))</f>
        <v/>
      </c>
      <c r="C6011" s="68" t="str">
        <f>IFERROR(VLOOKUP($B6011,APガラス性能一覧!$A$2:$M$6097,2,0),"")</f>
        <v/>
      </c>
      <c r="D6011" s="68" t="str">
        <f>IFERROR(VLOOKUP($B6011,APガラス性能一覧!$A$2:$M$6097,3,0),"")</f>
        <v/>
      </c>
      <c r="E6011" s="68" t="str">
        <f>IFERROR(VLOOKUP($B6011,APガラス性能一覧!$A$2:$M$6097,4,0),"")</f>
        <v/>
      </c>
      <c r="F6011" s="68" t="str">
        <f>IFERROR(VLOOKUP($B6011,APガラス性能一覧!$A$2:$M$6097,5,0),"")</f>
        <v/>
      </c>
      <c r="G6011" s="68" t="str">
        <f>IFERROR(VLOOKUP($B6011,APガラス性能一覧!$A$2:$M$6097,6,0),"")</f>
        <v/>
      </c>
      <c r="H6011" s="68" t="str">
        <f>IFERROR(VLOOKUP($B6011,APガラス性能一覧!$A$2:$M$6097,7,0),"")</f>
        <v/>
      </c>
      <c r="I6011" s="68" t="str">
        <f>IFERROR(VLOOKUP($B6011,APガラス性能一覧!$A$2:$M$6097,8,0),"")</f>
        <v/>
      </c>
      <c r="J6011" s="68" t="str">
        <f>IFERROR(VLOOKUP($B6011,APガラス性能一覧!$A$2:$M$6097,9,0),"")</f>
        <v/>
      </c>
      <c r="K6011" s="68" t="str">
        <f>IFERROR(VLOOKUP($B6011,APガラス性能一覧!$A$2:$M$6097,10,0),"")</f>
        <v/>
      </c>
      <c r="L6011" s="68" t="str">
        <f>IFERROR(VLOOKUP($B6011,APガラス性能一覧!$A$2:$M$6097,11,0),"")</f>
        <v/>
      </c>
      <c r="M6011" s="68" t="str">
        <f>IFERROR(VLOOKUP($B6011,APガラス性能一覧!$A$2:$M$6097,12,0),"")</f>
        <v/>
      </c>
      <c r="N6011" s="68" t="str">
        <f>IFERROR(VLOOKUP($B6011,APガラス性能一覧!$A$2:$M$6097,13,0),"")</f>
        <v/>
      </c>
    </row>
    <row r="6012" spans="2:14" x14ac:dyDescent="0.4">
      <c r="B6012" s="68" t="str">
        <f>IF($D$2="","",IF($E$2=0.65,IFERROR(IF(INDEX(APガラス性能一覧!A:A,MATCH(ROW(B6006),APガラス性能一覧!$O:$O,0))="","",INDEX(APガラス性能一覧!A:A,MATCH(ROW(B6006),APガラス性能一覧!$O:$O,0))),""),IFERROR(IF(INDEX(APガラス性能一覧!A:A,MATCH(ROW(B6006),APガラス性能一覧!$N:$N,0))="","",INDEX(APガラス性能一覧!A:A,MATCH(ROW(B6006),APガラス性能一覧!$N:$N,0))),"")))</f>
        <v/>
      </c>
      <c r="C6012" s="68" t="str">
        <f>IFERROR(VLOOKUP($B6012,APガラス性能一覧!$A$2:$M$6097,2,0),"")</f>
        <v/>
      </c>
      <c r="D6012" s="68" t="str">
        <f>IFERROR(VLOOKUP($B6012,APガラス性能一覧!$A$2:$M$6097,3,0),"")</f>
        <v/>
      </c>
      <c r="E6012" s="68" t="str">
        <f>IFERROR(VLOOKUP($B6012,APガラス性能一覧!$A$2:$M$6097,4,0),"")</f>
        <v/>
      </c>
      <c r="F6012" s="68" t="str">
        <f>IFERROR(VLOOKUP($B6012,APガラス性能一覧!$A$2:$M$6097,5,0),"")</f>
        <v/>
      </c>
      <c r="G6012" s="68" t="str">
        <f>IFERROR(VLOOKUP($B6012,APガラス性能一覧!$A$2:$M$6097,6,0),"")</f>
        <v/>
      </c>
      <c r="H6012" s="68" t="str">
        <f>IFERROR(VLOOKUP($B6012,APガラス性能一覧!$A$2:$M$6097,7,0),"")</f>
        <v/>
      </c>
      <c r="I6012" s="68" t="str">
        <f>IFERROR(VLOOKUP($B6012,APガラス性能一覧!$A$2:$M$6097,8,0),"")</f>
        <v/>
      </c>
      <c r="J6012" s="68" t="str">
        <f>IFERROR(VLOOKUP($B6012,APガラス性能一覧!$A$2:$M$6097,9,0),"")</f>
        <v/>
      </c>
      <c r="K6012" s="68" t="str">
        <f>IFERROR(VLOOKUP($B6012,APガラス性能一覧!$A$2:$M$6097,10,0),"")</f>
        <v/>
      </c>
      <c r="L6012" s="68" t="str">
        <f>IFERROR(VLOOKUP($B6012,APガラス性能一覧!$A$2:$M$6097,11,0),"")</f>
        <v/>
      </c>
      <c r="M6012" s="68" t="str">
        <f>IFERROR(VLOOKUP($B6012,APガラス性能一覧!$A$2:$M$6097,12,0),"")</f>
        <v/>
      </c>
      <c r="N6012" s="68" t="str">
        <f>IFERROR(VLOOKUP($B6012,APガラス性能一覧!$A$2:$M$6097,13,0),"")</f>
        <v/>
      </c>
    </row>
    <row r="6013" spans="2:14" x14ac:dyDescent="0.4">
      <c r="B6013" s="68" t="str">
        <f>IF($D$2="","",IF($E$2=0.65,IFERROR(IF(INDEX(APガラス性能一覧!A:A,MATCH(ROW(B6007),APガラス性能一覧!$O:$O,0))="","",INDEX(APガラス性能一覧!A:A,MATCH(ROW(B6007),APガラス性能一覧!$O:$O,0))),""),IFERROR(IF(INDEX(APガラス性能一覧!A:A,MATCH(ROW(B6007),APガラス性能一覧!$N:$N,0))="","",INDEX(APガラス性能一覧!A:A,MATCH(ROW(B6007),APガラス性能一覧!$N:$N,0))),"")))</f>
        <v/>
      </c>
      <c r="C6013" s="68" t="str">
        <f>IFERROR(VLOOKUP($B6013,APガラス性能一覧!$A$2:$M$6097,2,0),"")</f>
        <v/>
      </c>
      <c r="D6013" s="68" t="str">
        <f>IFERROR(VLOOKUP($B6013,APガラス性能一覧!$A$2:$M$6097,3,0),"")</f>
        <v/>
      </c>
      <c r="E6013" s="68" t="str">
        <f>IFERROR(VLOOKUP($B6013,APガラス性能一覧!$A$2:$M$6097,4,0),"")</f>
        <v/>
      </c>
      <c r="F6013" s="68" t="str">
        <f>IFERROR(VLOOKUP($B6013,APガラス性能一覧!$A$2:$M$6097,5,0),"")</f>
        <v/>
      </c>
      <c r="G6013" s="68" t="str">
        <f>IFERROR(VLOOKUP($B6013,APガラス性能一覧!$A$2:$M$6097,6,0),"")</f>
        <v/>
      </c>
      <c r="H6013" s="68" t="str">
        <f>IFERROR(VLOOKUP($B6013,APガラス性能一覧!$A$2:$M$6097,7,0),"")</f>
        <v/>
      </c>
      <c r="I6013" s="68" t="str">
        <f>IFERROR(VLOOKUP($B6013,APガラス性能一覧!$A$2:$M$6097,8,0),"")</f>
        <v/>
      </c>
      <c r="J6013" s="68" t="str">
        <f>IFERROR(VLOOKUP($B6013,APガラス性能一覧!$A$2:$M$6097,9,0),"")</f>
        <v/>
      </c>
      <c r="K6013" s="68" t="str">
        <f>IFERROR(VLOOKUP($B6013,APガラス性能一覧!$A$2:$M$6097,10,0),"")</f>
        <v/>
      </c>
      <c r="L6013" s="68" t="str">
        <f>IFERROR(VLOOKUP($B6013,APガラス性能一覧!$A$2:$M$6097,11,0),"")</f>
        <v/>
      </c>
      <c r="M6013" s="68" t="str">
        <f>IFERROR(VLOOKUP($B6013,APガラス性能一覧!$A$2:$M$6097,12,0),"")</f>
        <v/>
      </c>
      <c r="N6013" s="68" t="str">
        <f>IFERROR(VLOOKUP($B6013,APガラス性能一覧!$A$2:$M$6097,13,0),"")</f>
        <v/>
      </c>
    </row>
    <row r="6014" spans="2:14" x14ac:dyDescent="0.4">
      <c r="B6014" s="68" t="str">
        <f>IF($D$2="","",IF($E$2=0.65,IFERROR(IF(INDEX(APガラス性能一覧!A:A,MATCH(ROW(B6008),APガラス性能一覧!$O:$O,0))="","",INDEX(APガラス性能一覧!A:A,MATCH(ROW(B6008),APガラス性能一覧!$O:$O,0))),""),IFERROR(IF(INDEX(APガラス性能一覧!A:A,MATCH(ROW(B6008),APガラス性能一覧!$N:$N,0))="","",INDEX(APガラス性能一覧!A:A,MATCH(ROW(B6008),APガラス性能一覧!$N:$N,0))),"")))</f>
        <v/>
      </c>
      <c r="C6014" s="68" t="str">
        <f>IFERROR(VLOOKUP($B6014,APガラス性能一覧!$A$2:$M$6097,2,0),"")</f>
        <v/>
      </c>
      <c r="D6014" s="68" t="str">
        <f>IFERROR(VLOOKUP($B6014,APガラス性能一覧!$A$2:$M$6097,3,0),"")</f>
        <v/>
      </c>
      <c r="E6014" s="68" t="str">
        <f>IFERROR(VLOOKUP($B6014,APガラス性能一覧!$A$2:$M$6097,4,0),"")</f>
        <v/>
      </c>
      <c r="F6014" s="68" t="str">
        <f>IFERROR(VLOOKUP($B6014,APガラス性能一覧!$A$2:$M$6097,5,0),"")</f>
        <v/>
      </c>
      <c r="G6014" s="68" t="str">
        <f>IFERROR(VLOOKUP($B6014,APガラス性能一覧!$A$2:$M$6097,6,0),"")</f>
        <v/>
      </c>
      <c r="H6014" s="68" t="str">
        <f>IFERROR(VLOOKUP($B6014,APガラス性能一覧!$A$2:$M$6097,7,0),"")</f>
        <v/>
      </c>
      <c r="I6014" s="68" t="str">
        <f>IFERROR(VLOOKUP($B6014,APガラス性能一覧!$A$2:$M$6097,8,0),"")</f>
        <v/>
      </c>
      <c r="J6014" s="68" t="str">
        <f>IFERROR(VLOOKUP($B6014,APガラス性能一覧!$A$2:$M$6097,9,0),"")</f>
        <v/>
      </c>
      <c r="K6014" s="68" t="str">
        <f>IFERROR(VLOOKUP($B6014,APガラス性能一覧!$A$2:$M$6097,10,0),"")</f>
        <v/>
      </c>
      <c r="L6014" s="68" t="str">
        <f>IFERROR(VLOOKUP($B6014,APガラス性能一覧!$A$2:$M$6097,11,0),"")</f>
        <v/>
      </c>
      <c r="M6014" s="68" t="str">
        <f>IFERROR(VLOOKUP($B6014,APガラス性能一覧!$A$2:$M$6097,12,0),"")</f>
        <v/>
      </c>
      <c r="N6014" s="68" t="str">
        <f>IFERROR(VLOOKUP($B6014,APガラス性能一覧!$A$2:$M$6097,13,0),"")</f>
        <v/>
      </c>
    </row>
    <row r="6015" spans="2:14" x14ac:dyDescent="0.4">
      <c r="B6015" s="68" t="str">
        <f>IF($D$2="","",IF($E$2=0.65,IFERROR(IF(INDEX(APガラス性能一覧!A:A,MATCH(ROW(B6009),APガラス性能一覧!$O:$O,0))="","",INDEX(APガラス性能一覧!A:A,MATCH(ROW(B6009),APガラス性能一覧!$O:$O,0))),""),IFERROR(IF(INDEX(APガラス性能一覧!A:A,MATCH(ROW(B6009),APガラス性能一覧!$N:$N,0))="","",INDEX(APガラス性能一覧!A:A,MATCH(ROW(B6009),APガラス性能一覧!$N:$N,0))),"")))</f>
        <v/>
      </c>
      <c r="C6015" s="68" t="str">
        <f>IFERROR(VLOOKUP($B6015,APガラス性能一覧!$A$2:$M$6097,2,0),"")</f>
        <v/>
      </c>
      <c r="D6015" s="68" t="str">
        <f>IFERROR(VLOOKUP($B6015,APガラス性能一覧!$A$2:$M$6097,3,0),"")</f>
        <v/>
      </c>
      <c r="E6015" s="68" t="str">
        <f>IFERROR(VLOOKUP($B6015,APガラス性能一覧!$A$2:$M$6097,4,0),"")</f>
        <v/>
      </c>
      <c r="F6015" s="68" t="str">
        <f>IFERROR(VLOOKUP($B6015,APガラス性能一覧!$A$2:$M$6097,5,0),"")</f>
        <v/>
      </c>
      <c r="G6015" s="68" t="str">
        <f>IFERROR(VLOOKUP($B6015,APガラス性能一覧!$A$2:$M$6097,6,0),"")</f>
        <v/>
      </c>
      <c r="H6015" s="68" t="str">
        <f>IFERROR(VLOOKUP($B6015,APガラス性能一覧!$A$2:$M$6097,7,0),"")</f>
        <v/>
      </c>
      <c r="I6015" s="68" t="str">
        <f>IFERROR(VLOOKUP($B6015,APガラス性能一覧!$A$2:$M$6097,8,0),"")</f>
        <v/>
      </c>
      <c r="J6015" s="68" t="str">
        <f>IFERROR(VLOOKUP($B6015,APガラス性能一覧!$A$2:$M$6097,9,0),"")</f>
        <v/>
      </c>
      <c r="K6015" s="68" t="str">
        <f>IFERROR(VLOOKUP($B6015,APガラス性能一覧!$A$2:$M$6097,10,0),"")</f>
        <v/>
      </c>
      <c r="L6015" s="68" t="str">
        <f>IFERROR(VLOOKUP($B6015,APガラス性能一覧!$A$2:$M$6097,11,0),"")</f>
        <v/>
      </c>
      <c r="M6015" s="68" t="str">
        <f>IFERROR(VLOOKUP($B6015,APガラス性能一覧!$A$2:$M$6097,12,0),"")</f>
        <v/>
      </c>
      <c r="N6015" s="68" t="str">
        <f>IFERROR(VLOOKUP($B6015,APガラス性能一覧!$A$2:$M$6097,13,0),"")</f>
        <v/>
      </c>
    </row>
    <row r="6016" spans="2:14" x14ac:dyDescent="0.4">
      <c r="B6016" s="68" t="str">
        <f>IF($D$2="","",IF($E$2=0.65,IFERROR(IF(INDEX(APガラス性能一覧!A:A,MATCH(ROW(B6010),APガラス性能一覧!$O:$O,0))="","",INDEX(APガラス性能一覧!A:A,MATCH(ROW(B6010),APガラス性能一覧!$O:$O,0))),""),IFERROR(IF(INDEX(APガラス性能一覧!A:A,MATCH(ROW(B6010),APガラス性能一覧!$N:$N,0))="","",INDEX(APガラス性能一覧!A:A,MATCH(ROW(B6010),APガラス性能一覧!$N:$N,0))),"")))</f>
        <v/>
      </c>
      <c r="C6016" s="68" t="str">
        <f>IFERROR(VLOOKUP($B6016,APガラス性能一覧!$A$2:$M$6097,2,0),"")</f>
        <v/>
      </c>
      <c r="D6016" s="68" t="str">
        <f>IFERROR(VLOOKUP($B6016,APガラス性能一覧!$A$2:$M$6097,3,0),"")</f>
        <v/>
      </c>
      <c r="E6016" s="68" t="str">
        <f>IFERROR(VLOOKUP($B6016,APガラス性能一覧!$A$2:$M$6097,4,0),"")</f>
        <v/>
      </c>
      <c r="F6016" s="68" t="str">
        <f>IFERROR(VLOOKUP($B6016,APガラス性能一覧!$A$2:$M$6097,5,0),"")</f>
        <v/>
      </c>
      <c r="G6016" s="68" t="str">
        <f>IFERROR(VLOOKUP($B6016,APガラス性能一覧!$A$2:$M$6097,6,0),"")</f>
        <v/>
      </c>
      <c r="H6016" s="68" t="str">
        <f>IFERROR(VLOOKUP($B6016,APガラス性能一覧!$A$2:$M$6097,7,0),"")</f>
        <v/>
      </c>
      <c r="I6016" s="68" t="str">
        <f>IFERROR(VLOOKUP($B6016,APガラス性能一覧!$A$2:$M$6097,8,0),"")</f>
        <v/>
      </c>
      <c r="J6016" s="68" t="str">
        <f>IFERROR(VLOOKUP($B6016,APガラス性能一覧!$A$2:$M$6097,9,0),"")</f>
        <v/>
      </c>
      <c r="K6016" s="68" t="str">
        <f>IFERROR(VLOOKUP($B6016,APガラス性能一覧!$A$2:$M$6097,10,0),"")</f>
        <v/>
      </c>
      <c r="L6016" s="68" t="str">
        <f>IFERROR(VLOOKUP($B6016,APガラス性能一覧!$A$2:$M$6097,11,0),"")</f>
        <v/>
      </c>
      <c r="M6016" s="68" t="str">
        <f>IFERROR(VLOOKUP($B6016,APガラス性能一覧!$A$2:$M$6097,12,0),"")</f>
        <v/>
      </c>
      <c r="N6016" s="68" t="str">
        <f>IFERROR(VLOOKUP($B6016,APガラス性能一覧!$A$2:$M$6097,13,0),"")</f>
        <v/>
      </c>
    </row>
    <row r="6017" spans="2:14" x14ac:dyDescent="0.4">
      <c r="B6017" s="68" t="str">
        <f>IF($D$2="","",IF($E$2=0.65,IFERROR(IF(INDEX(APガラス性能一覧!A:A,MATCH(ROW(B6011),APガラス性能一覧!$O:$O,0))="","",INDEX(APガラス性能一覧!A:A,MATCH(ROW(B6011),APガラス性能一覧!$O:$O,0))),""),IFERROR(IF(INDEX(APガラス性能一覧!A:A,MATCH(ROW(B6011),APガラス性能一覧!$N:$N,0))="","",INDEX(APガラス性能一覧!A:A,MATCH(ROW(B6011),APガラス性能一覧!$N:$N,0))),"")))</f>
        <v/>
      </c>
      <c r="C6017" s="68" t="str">
        <f>IFERROR(VLOOKUP($B6017,APガラス性能一覧!$A$2:$M$6097,2,0),"")</f>
        <v/>
      </c>
      <c r="D6017" s="68" t="str">
        <f>IFERROR(VLOOKUP($B6017,APガラス性能一覧!$A$2:$M$6097,3,0),"")</f>
        <v/>
      </c>
      <c r="E6017" s="68" t="str">
        <f>IFERROR(VLOOKUP($B6017,APガラス性能一覧!$A$2:$M$6097,4,0),"")</f>
        <v/>
      </c>
      <c r="F6017" s="68" t="str">
        <f>IFERROR(VLOOKUP($B6017,APガラス性能一覧!$A$2:$M$6097,5,0),"")</f>
        <v/>
      </c>
      <c r="G6017" s="68" t="str">
        <f>IFERROR(VLOOKUP($B6017,APガラス性能一覧!$A$2:$M$6097,6,0),"")</f>
        <v/>
      </c>
      <c r="H6017" s="68" t="str">
        <f>IFERROR(VLOOKUP($B6017,APガラス性能一覧!$A$2:$M$6097,7,0),"")</f>
        <v/>
      </c>
      <c r="I6017" s="68" t="str">
        <f>IFERROR(VLOOKUP($B6017,APガラス性能一覧!$A$2:$M$6097,8,0),"")</f>
        <v/>
      </c>
      <c r="J6017" s="68" t="str">
        <f>IFERROR(VLOOKUP($B6017,APガラス性能一覧!$A$2:$M$6097,9,0),"")</f>
        <v/>
      </c>
      <c r="K6017" s="68" t="str">
        <f>IFERROR(VLOOKUP($B6017,APガラス性能一覧!$A$2:$M$6097,10,0),"")</f>
        <v/>
      </c>
      <c r="L6017" s="68" t="str">
        <f>IFERROR(VLOOKUP($B6017,APガラス性能一覧!$A$2:$M$6097,11,0),"")</f>
        <v/>
      </c>
      <c r="M6017" s="68" t="str">
        <f>IFERROR(VLOOKUP($B6017,APガラス性能一覧!$A$2:$M$6097,12,0),"")</f>
        <v/>
      </c>
      <c r="N6017" s="68" t="str">
        <f>IFERROR(VLOOKUP($B6017,APガラス性能一覧!$A$2:$M$6097,13,0),"")</f>
        <v/>
      </c>
    </row>
    <row r="6018" spans="2:14" x14ac:dyDescent="0.4">
      <c r="B6018" s="68" t="str">
        <f>IF($D$2="","",IF($E$2=0.65,IFERROR(IF(INDEX(APガラス性能一覧!A:A,MATCH(ROW(B6012),APガラス性能一覧!$O:$O,0))="","",INDEX(APガラス性能一覧!A:A,MATCH(ROW(B6012),APガラス性能一覧!$O:$O,0))),""),IFERROR(IF(INDEX(APガラス性能一覧!A:A,MATCH(ROW(B6012),APガラス性能一覧!$N:$N,0))="","",INDEX(APガラス性能一覧!A:A,MATCH(ROW(B6012),APガラス性能一覧!$N:$N,0))),"")))</f>
        <v/>
      </c>
      <c r="C6018" s="68" t="str">
        <f>IFERROR(VLOOKUP($B6018,APガラス性能一覧!$A$2:$M$6097,2,0),"")</f>
        <v/>
      </c>
      <c r="D6018" s="68" t="str">
        <f>IFERROR(VLOOKUP($B6018,APガラス性能一覧!$A$2:$M$6097,3,0),"")</f>
        <v/>
      </c>
      <c r="E6018" s="68" t="str">
        <f>IFERROR(VLOOKUP($B6018,APガラス性能一覧!$A$2:$M$6097,4,0),"")</f>
        <v/>
      </c>
      <c r="F6018" s="68" t="str">
        <f>IFERROR(VLOOKUP($B6018,APガラス性能一覧!$A$2:$M$6097,5,0),"")</f>
        <v/>
      </c>
      <c r="G6018" s="68" t="str">
        <f>IFERROR(VLOOKUP($B6018,APガラス性能一覧!$A$2:$M$6097,6,0),"")</f>
        <v/>
      </c>
      <c r="H6018" s="68" t="str">
        <f>IFERROR(VLOOKUP($B6018,APガラス性能一覧!$A$2:$M$6097,7,0),"")</f>
        <v/>
      </c>
      <c r="I6018" s="68" t="str">
        <f>IFERROR(VLOOKUP($B6018,APガラス性能一覧!$A$2:$M$6097,8,0),"")</f>
        <v/>
      </c>
      <c r="J6018" s="68" t="str">
        <f>IFERROR(VLOOKUP($B6018,APガラス性能一覧!$A$2:$M$6097,9,0),"")</f>
        <v/>
      </c>
      <c r="K6018" s="68" t="str">
        <f>IFERROR(VLOOKUP($B6018,APガラス性能一覧!$A$2:$M$6097,10,0),"")</f>
        <v/>
      </c>
      <c r="L6018" s="68" t="str">
        <f>IFERROR(VLOOKUP($B6018,APガラス性能一覧!$A$2:$M$6097,11,0),"")</f>
        <v/>
      </c>
      <c r="M6018" s="68" t="str">
        <f>IFERROR(VLOOKUP($B6018,APガラス性能一覧!$A$2:$M$6097,12,0),"")</f>
        <v/>
      </c>
      <c r="N6018" s="68" t="str">
        <f>IFERROR(VLOOKUP($B6018,APガラス性能一覧!$A$2:$M$6097,13,0),"")</f>
        <v/>
      </c>
    </row>
    <row r="6019" spans="2:14" x14ac:dyDescent="0.4">
      <c r="B6019" s="68" t="str">
        <f>IF($D$2="","",IF($E$2=0.65,IFERROR(IF(INDEX(APガラス性能一覧!A:A,MATCH(ROW(B6013),APガラス性能一覧!$O:$O,0))="","",INDEX(APガラス性能一覧!A:A,MATCH(ROW(B6013),APガラス性能一覧!$O:$O,0))),""),IFERROR(IF(INDEX(APガラス性能一覧!A:A,MATCH(ROW(B6013),APガラス性能一覧!$N:$N,0))="","",INDEX(APガラス性能一覧!A:A,MATCH(ROW(B6013),APガラス性能一覧!$N:$N,0))),"")))</f>
        <v/>
      </c>
      <c r="C6019" s="68" t="str">
        <f>IFERROR(VLOOKUP($B6019,APガラス性能一覧!$A$2:$M$6097,2,0),"")</f>
        <v/>
      </c>
      <c r="D6019" s="68" t="str">
        <f>IFERROR(VLOOKUP($B6019,APガラス性能一覧!$A$2:$M$6097,3,0),"")</f>
        <v/>
      </c>
      <c r="E6019" s="68" t="str">
        <f>IFERROR(VLOOKUP($B6019,APガラス性能一覧!$A$2:$M$6097,4,0),"")</f>
        <v/>
      </c>
      <c r="F6019" s="68" t="str">
        <f>IFERROR(VLOOKUP($B6019,APガラス性能一覧!$A$2:$M$6097,5,0),"")</f>
        <v/>
      </c>
      <c r="G6019" s="68" t="str">
        <f>IFERROR(VLOOKUP($B6019,APガラス性能一覧!$A$2:$M$6097,6,0),"")</f>
        <v/>
      </c>
      <c r="H6019" s="68" t="str">
        <f>IFERROR(VLOOKUP($B6019,APガラス性能一覧!$A$2:$M$6097,7,0),"")</f>
        <v/>
      </c>
      <c r="I6019" s="68" t="str">
        <f>IFERROR(VLOOKUP($B6019,APガラス性能一覧!$A$2:$M$6097,8,0),"")</f>
        <v/>
      </c>
      <c r="J6019" s="68" t="str">
        <f>IFERROR(VLOOKUP($B6019,APガラス性能一覧!$A$2:$M$6097,9,0),"")</f>
        <v/>
      </c>
      <c r="K6019" s="68" t="str">
        <f>IFERROR(VLOOKUP($B6019,APガラス性能一覧!$A$2:$M$6097,10,0),"")</f>
        <v/>
      </c>
      <c r="L6019" s="68" t="str">
        <f>IFERROR(VLOOKUP($B6019,APガラス性能一覧!$A$2:$M$6097,11,0),"")</f>
        <v/>
      </c>
      <c r="M6019" s="68" t="str">
        <f>IFERROR(VLOOKUP($B6019,APガラス性能一覧!$A$2:$M$6097,12,0),"")</f>
        <v/>
      </c>
      <c r="N6019" s="68" t="str">
        <f>IFERROR(VLOOKUP($B6019,APガラス性能一覧!$A$2:$M$6097,13,0),"")</f>
        <v/>
      </c>
    </row>
    <row r="6020" spans="2:14" x14ac:dyDescent="0.4">
      <c r="B6020" s="68" t="str">
        <f>IF($D$2="","",IF($E$2=0.65,IFERROR(IF(INDEX(APガラス性能一覧!A:A,MATCH(ROW(B6014),APガラス性能一覧!$O:$O,0))="","",INDEX(APガラス性能一覧!A:A,MATCH(ROW(B6014),APガラス性能一覧!$O:$O,0))),""),IFERROR(IF(INDEX(APガラス性能一覧!A:A,MATCH(ROW(B6014),APガラス性能一覧!$N:$N,0))="","",INDEX(APガラス性能一覧!A:A,MATCH(ROW(B6014),APガラス性能一覧!$N:$N,0))),"")))</f>
        <v/>
      </c>
      <c r="C6020" s="68" t="str">
        <f>IFERROR(VLOOKUP($B6020,APガラス性能一覧!$A$2:$M$6097,2,0),"")</f>
        <v/>
      </c>
      <c r="D6020" s="68" t="str">
        <f>IFERROR(VLOOKUP($B6020,APガラス性能一覧!$A$2:$M$6097,3,0),"")</f>
        <v/>
      </c>
      <c r="E6020" s="68" t="str">
        <f>IFERROR(VLOOKUP($B6020,APガラス性能一覧!$A$2:$M$6097,4,0),"")</f>
        <v/>
      </c>
      <c r="F6020" s="68" t="str">
        <f>IFERROR(VLOOKUP($B6020,APガラス性能一覧!$A$2:$M$6097,5,0),"")</f>
        <v/>
      </c>
      <c r="G6020" s="68" t="str">
        <f>IFERROR(VLOOKUP($B6020,APガラス性能一覧!$A$2:$M$6097,6,0),"")</f>
        <v/>
      </c>
      <c r="H6020" s="68" t="str">
        <f>IFERROR(VLOOKUP($B6020,APガラス性能一覧!$A$2:$M$6097,7,0),"")</f>
        <v/>
      </c>
      <c r="I6020" s="68" t="str">
        <f>IFERROR(VLOOKUP($B6020,APガラス性能一覧!$A$2:$M$6097,8,0),"")</f>
        <v/>
      </c>
      <c r="J6020" s="68" t="str">
        <f>IFERROR(VLOOKUP($B6020,APガラス性能一覧!$A$2:$M$6097,9,0),"")</f>
        <v/>
      </c>
      <c r="K6020" s="68" t="str">
        <f>IFERROR(VLOOKUP($B6020,APガラス性能一覧!$A$2:$M$6097,10,0),"")</f>
        <v/>
      </c>
      <c r="L6020" s="68" t="str">
        <f>IFERROR(VLOOKUP($B6020,APガラス性能一覧!$A$2:$M$6097,11,0),"")</f>
        <v/>
      </c>
      <c r="M6020" s="68" t="str">
        <f>IFERROR(VLOOKUP($B6020,APガラス性能一覧!$A$2:$M$6097,12,0),"")</f>
        <v/>
      </c>
      <c r="N6020" s="68" t="str">
        <f>IFERROR(VLOOKUP($B6020,APガラス性能一覧!$A$2:$M$6097,13,0),"")</f>
        <v/>
      </c>
    </row>
    <row r="6021" spans="2:14" x14ac:dyDescent="0.4">
      <c r="B6021" s="68" t="str">
        <f>IF($D$2="","",IF($E$2=0.65,IFERROR(IF(INDEX(APガラス性能一覧!A:A,MATCH(ROW(B6015),APガラス性能一覧!$O:$O,0))="","",INDEX(APガラス性能一覧!A:A,MATCH(ROW(B6015),APガラス性能一覧!$O:$O,0))),""),IFERROR(IF(INDEX(APガラス性能一覧!A:A,MATCH(ROW(B6015),APガラス性能一覧!$N:$N,0))="","",INDEX(APガラス性能一覧!A:A,MATCH(ROW(B6015),APガラス性能一覧!$N:$N,0))),"")))</f>
        <v/>
      </c>
      <c r="C6021" s="68" t="str">
        <f>IFERROR(VLOOKUP($B6021,APガラス性能一覧!$A$2:$M$6097,2,0),"")</f>
        <v/>
      </c>
      <c r="D6021" s="68" t="str">
        <f>IFERROR(VLOOKUP($B6021,APガラス性能一覧!$A$2:$M$6097,3,0),"")</f>
        <v/>
      </c>
      <c r="E6021" s="68" t="str">
        <f>IFERROR(VLOOKUP($B6021,APガラス性能一覧!$A$2:$M$6097,4,0),"")</f>
        <v/>
      </c>
      <c r="F6021" s="68" t="str">
        <f>IFERROR(VLOOKUP($B6021,APガラス性能一覧!$A$2:$M$6097,5,0),"")</f>
        <v/>
      </c>
      <c r="G6021" s="68" t="str">
        <f>IFERROR(VLOOKUP($B6021,APガラス性能一覧!$A$2:$M$6097,6,0),"")</f>
        <v/>
      </c>
      <c r="H6021" s="68" t="str">
        <f>IFERROR(VLOOKUP($B6021,APガラス性能一覧!$A$2:$M$6097,7,0),"")</f>
        <v/>
      </c>
      <c r="I6021" s="68" t="str">
        <f>IFERROR(VLOOKUP($B6021,APガラス性能一覧!$A$2:$M$6097,8,0),"")</f>
        <v/>
      </c>
      <c r="J6021" s="68" t="str">
        <f>IFERROR(VLOOKUP($B6021,APガラス性能一覧!$A$2:$M$6097,9,0),"")</f>
        <v/>
      </c>
      <c r="K6021" s="68" t="str">
        <f>IFERROR(VLOOKUP($B6021,APガラス性能一覧!$A$2:$M$6097,10,0),"")</f>
        <v/>
      </c>
      <c r="L6021" s="68" t="str">
        <f>IFERROR(VLOOKUP($B6021,APガラス性能一覧!$A$2:$M$6097,11,0),"")</f>
        <v/>
      </c>
      <c r="M6021" s="68" t="str">
        <f>IFERROR(VLOOKUP($B6021,APガラス性能一覧!$A$2:$M$6097,12,0),"")</f>
        <v/>
      </c>
      <c r="N6021" s="68" t="str">
        <f>IFERROR(VLOOKUP($B6021,APガラス性能一覧!$A$2:$M$6097,13,0),"")</f>
        <v/>
      </c>
    </row>
    <row r="6022" spans="2:14" x14ac:dyDescent="0.4">
      <c r="B6022" s="68" t="str">
        <f>IF($D$2="","",IF($E$2=0.65,IFERROR(IF(INDEX(APガラス性能一覧!A:A,MATCH(ROW(B6016),APガラス性能一覧!$O:$O,0))="","",INDEX(APガラス性能一覧!A:A,MATCH(ROW(B6016),APガラス性能一覧!$O:$O,0))),""),IFERROR(IF(INDEX(APガラス性能一覧!A:A,MATCH(ROW(B6016),APガラス性能一覧!$N:$N,0))="","",INDEX(APガラス性能一覧!A:A,MATCH(ROW(B6016),APガラス性能一覧!$N:$N,0))),"")))</f>
        <v/>
      </c>
      <c r="C6022" s="68" t="str">
        <f>IFERROR(VLOOKUP($B6022,APガラス性能一覧!$A$2:$M$6097,2,0),"")</f>
        <v/>
      </c>
      <c r="D6022" s="68" t="str">
        <f>IFERROR(VLOOKUP($B6022,APガラス性能一覧!$A$2:$M$6097,3,0),"")</f>
        <v/>
      </c>
      <c r="E6022" s="68" t="str">
        <f>IFERROR(VLOOKUP($B6022,APガラス性能一覧!$A$2:$M$6097,4,0),"")</f>
        <v/>
      </c>
      <c r="F6022" s="68" t="str">
        <f>IFERROR(VLOOKUP($B6022,APガラス性能一覧!$A$2:$M$6097,5,0),"")</f>
        <v/>
      </c>
      <c r="G6022" s="68" t="str">
        <f>IFERROR(VLOOKUP($B6022,APガラス性能一覧!$A$2:$M$6097,6,0),"")</f>
        <v/>
      </c>
      <c r="H6022" s="68" t="str">
        <f>IFERROR(VLOOKUP($B6022,APガラス性能一覧!$A$2:$M$6097,7,0),"")</f>
        <v/>
      </c>
      <c r="I6022" s="68" t="str">
        <f>IFERROR(VLOOKUP($B6022,APガラス性能一覧!$A$2:$M$6097,8,0),"")</f>
        <v/>
      </c>
      <c r="J6022" s="68" t="str">
        <f>IFERROR(VLOOKUP($B6022,APガラス性能一覧!$A$2:$M$6097,9,0),"")</f>
        <v/>
      </c>
      <c r="K6022" s="68" t="str">
        <f>IFERROR(VLOOKUP($B6022,APガラス性能一覧!$A$2:$M$6097,10,0),"")</f>
        <v/>
      </c>
      <c r="L6022" s="68" t="str">
        <f>IFERROR(VLOOKUP($B6022,APガラス性能一覧!$A$2:$M$6097,11,0),"")</f>
        <v/>
      </c>
      <c r="M6022" s="68" t="str">
        <f>IFERROR(VLOOKUP($B6022,APガラス性能一覧!$A$2:$M$6097,12,0),"")</f>
        <v/>
      </c>
      <c r="N6022" s="68" t="str">
        <f>IFERROR(VLOOKUP($B6022,APガラス性能一覧!$A$2:$M$6097,13,0),"")</f>
        <v/>
      </c>
    </row>
    <row r="6023" spans="2:14" x14ac:dyDescent="0.4">
      <c r="B6023" s="68" t="str">
        <f>IF($D$2="","",IF($E$2=0.65,IFERROR(IF(INDEX(APガラス性能一覧!A:A,MATCH(ROW(B6017),APガラス性能一覧!$O:$O,0))="","",INDEX(APガラス性能一覧!A:A,MATCH(ROW(B6017),APガラス性能一覧!$O:$O,0))),""),IFERROR(IF(INDEX(APガラス性能一覧!A:A,MATCH(ROW(B6017),APガラス性能一覧!$N:$N,0))="","",INDEX(APガラス性能一覧!A:A,MATCH(ROW(B6017),APガラス性能一覧!$N:$N,0))),"")))</f>
        <v/>
      </c>
      <c r="C6023" s="68" t="str">
        <f>IFERROR(VLOOKUP($B6023,APガラス性能一覧!$A$2:$M$6097,2,0),"")</f>
        <v/>
      </c>
      <c r="D6023" s="68" t="str">
        <f>IFERROR(VLOOKUP($B6023,APガラス性能一覧!$A$2:$M$6097,3,0),"")</f>
        <v/>
      </c>
      <c r="E6023" s="68" t="str">
        <f>IFERROR(VLOOKUP($B6023,APガラス性能一覧!$A$2:$M$6097,4,0),"")</f>
        <v/>
      </c>
      <c r="F6023" s="68" t="str">
        <f>IFERROR(VLOOKUP($B6023,APガラス性能一覧!$A$2:$M$6097,5,0),"")</f>
        <v/>
      </c>
      <c r="G6023" s="68" t="str">
        <f>IFERROR(VLOOKUP($B6023,APガラス性能一覧!$A$2:$M$6097,6,0),"")</f>
        <v/>
      </c>
      <c r="H6023" s="68" t="str">
        <f>IFERROR(VLOOKUP($B6023,APガラス性能一覧!$A$2:$M$6097,7,0),"")</f>
        <v/>
      </c>
      <c r="I6023" s="68" t="str">
        <f>IFERROR(VLOOKUP($B6023,APガラス性能一覧!$A$2:$M$6097,8,0),"")</f>
        <v/>
      </c>
      <c r="J6023" s="68" t="str">
        <f>IFERROR(VLOOKUP($B6023,APガラス性能一覧!$A$2:$M$6097,9,0),"")</f>
        <v/>
      </c>
      <c r="K6023" s="68" t="str">
        <f>IFERROR(VLOOKUP($B6023,APガラス性能一覧!$A$2:$M$6097,10,0),"")</f>
        <v/>
      </c>
      <c r="L6023" s="68" t="str">
        <f>IFERROR(VLOOKUP($B6023,APガラス性能一覧!$A$2:$M$6097,11,0),"")</f>
        <v/>
      </c>
      <c r="M6023" s="68" t="str">
        <f>IFERROR(VLOOKUP($B6023,APガラス性能一覧!$A$2:$M$6097,12,0),"")</f>
        <v/>
      </c>
      <c r="N6023" s="68" t="str">
        <f>IFERROR(VLOOKUP($B6023,APガラス性能一覧!$A$2:$M$6097,13,0),"")</f>
        <v/>
      </c>
    </row>
    <row r="6024" spans="2:14" x14ac:dyDescent="0.4">
      <c r="B6024" s="68" t="str">
        <f>IF($D$2="","",IF($E$2=0.65,IFERROR(IF(INDEX(APガラス性能一覧!A:A,MATCH(ROW(B6018),APガラス性能一覧!$O:$O,0))="","",INDEX(APガラス性能一覧!A:A,MATCH(ROW(B6018),APガラス性能一覧!$O:$O,0))),""),IFERROR(IF(INDEX(APガラス性能一覧!A:A,MATCH(ROW(B6018),APガラス性能一覧!$N:$N,0))="","",INDEX(APガラス性能一覧!A:A,MATCH(ROW(B6018),APガラス性能一覧!$N:$N,0))),"")))</f>
        <v/>
      </c>
      <c r="C6024" s="68" t="str">
        <f>IFERROR(VLOOKUP($B6024,APガラス性能一覧!$A$2:$M$6097,2,0),"")</f>
        <v/>
      </c>
      <c r="D6024" s="68" t="str">
        <f>IFERROR(VLOOKUP($B6024,APガラス性能一覧!$A$2:$M$6097,3,0),"")</f>
        <v/>
      </c>
      <c r="E6024" s="68" t="str">
        <f>IFERROR(VLOOKUP($B6024,APガラス性能一覧!$A$2:$M$6097,4,0),"")</f>
        <v/>
      </c>
      <c r="F6024" s="68" t="str">
        <f>IFERROR(VLOOKUP($B6024,APガラス性能一覧!$A$2:$M$6097,5,0),"")</f>
        <v/>
      </c>
      <c r="G6024" s="68" t="str">
        <f>IFERROR(VLOOKUP($B6024,APガラス性能一覧!$A$2:$M$6097,6,0),"")</f>
        <v/>
      </c>
      <c r="H6024" s="68" t="str">
        <f>IFERROR(VLOOKUP($B6024,APガラス性能一覧!$A$2:$M$6097,7,0),"")</f>
        <v/>
      </c>
      <c r="I6024" s="68" t="str">
        <f>IFERROR(VLOOKUP($B6024,APガラス性能一覧!$A$2:$M$6097,8,0),"")</f>
        <v/>
      </c>
      <c r="J6024" s="68" t="str">
        <f>IFERROR(VLOOKUP($B6024,APガラス性能一覧!$A$2:$M$6097,9,0),"")</f>
        <v/>
      </c>
      <c r="K6024" s="68" t="str">
        <f>IFERROR(VLOOKUP($B6024,APガラス性能一覧!$A$2:$M$6097,10,0),"")</f>
        <v/>
      </c>
      <c r="L6024" s="68" t="str">
        <f>IFERROR(VLOOKUP($B6024,APガラス性能一覧!$A$2:$M$6097,11,0),"")</f>
        <v/>
      </c>
      <c r="M6024" s="68" t="str">
        <f>IFERROR(VLOOKUP($B6024,APガラス性能一覧!$A$2:$M$6097,12,0),"")</f>
        <v/>
      </c>
      <c r="N6024" s="68" t="str">
        <f>IFERROR(VLOOKUP($B6024,APガラス性能一覧!$A$2:$M$6097,13,0),"")</f>
        <v/>
      </c>
    </row>
    <row r="6025" spans="2:14" x14ac:dyDescent="0.4">
      <c r="B6025" s="68" t="str">
        <f>IF($D$2="","",IF($E$2=0.65,IFERROR(IF(INDEX(APガラス性能一覧!A:A,MATCH(ROW(B6019),APガラス性能一覧!$O:$O,0))="","",INDEX(APガラス性能一覧!A:A,MATCH(ROW(B6019),APガラス性能一覧!$O:$O,0))),""),IFERROR(IF(INDEX(APガラス性能一覧!A:A,MATCH(ROW(B6019),APガラス性能一覧!$N:$N,0))="","",INDEX(APガラス性能一覧!A:A,MATCH(ROW(B6019),APガラス性能一覧!$N:$N,0))),"")))</f>
        <v/>
      </c>
      <c r="C6025" s="68" t="str">
        <f>IFERROR(VLOOKUP($B6025,APガラス性能一覧!$A$2:$M$6097,2,0),"")</f>
        <v/>
      </c>
      <c r="D6025" s="68" t="str">
        <f>IFERROR(VLOOKUP($B6025,APガラス性能一覧!$A$2:$M$6097,3,0),"")</f>
        <v/>
      </c>
      <c r="E6025" s="68" t="str">
        <f>IFERROR(VLOOKUP($B6025,APガラス性能一覧!$A$2:$M$6097,4,0),"")</f>
        <v/>
      </c>
      <c r="F6025" s="68" t="str">
        <f>IFERROR(VLOOKUP($B6025,APガラス性能一覧!$A$2:$M$6097,5,0),"")</f>
        <v/>
      </c>
      <c r="G6025" s="68" t="str">
        <f>IFERROR(VLOOKUP($B6025,APガラス性能一覧!$A$2:$M$6097,6,0),"")</f>
        <v/>
      </c>
      <c r="H6025" s="68" t="str">
        <f>IFERROR(VLOOKUP($B6025,APガラス性能一覧!$A$2:$M$6097,7,0),"")</f>
        <v/>
      </c>
      <c r="I6025" s="68" t="str">
        <f>IFERROR(VLOOKUP($B6025,APガラス性能一覧!$A$2:$M$6097,8,0),"")</f>
        <v/>
      </c>
      <c r="J6025" s="68" t="str">
        <f>IFERROR(VLOOKUP($B6025,APガラス性能一覧!$A$2:$M$6097,9,0),"")</f>
        <v/>
      </c>
      <c r="K6025" s="68" t="str">
        <f>IFERROR(VLOOKUP($B6025,APガラス性能一覧!$A$2:$M$6097,10,0),"")</f>
        <v/>
      </c>
      <c r="L6025" s="68" t="str">
        <f>IFERROR(VLOOKUP($B6025,APガラス性能一覧!$A$2:$M$6097,11,0),"")</f>
        <v/>
      </c>
      <c r="M6025" s="68" t="str">
        <f>IFERROR(VLOOKUP($B6025,APガラス性能一覧!$A$2:$M$6097,12,0),"")</f>
        <v/>
      </c>
      <c r="N6025" s="68" t="str">
        <f>IFERROR(VLOOKUP($B6025,APガラス性能一覧!$A$2:$M$6097,13,0),"")</f>
        <v/>
      </c>
    </row>
    <row r="6026" spans="2:14" x14ac:dyDescent="0.4">
      <c r="B6026" s="68" t="str">
        <f>IF($D$2="","",IF($E$2=0.65,IFERROR(IF(INDEX(APガラス性能一覧!A:A,MATCH(ROW(B6020),APガラス性能一覧!$O:$O,0))="","",INDEX(APガラス性能一覧!A:A,MATCH(ROW(B6020),APガラス性能一覧!$O:$O,0))),""),IFERROR(IF(INDEX(APガラス性能一覧!A:A,MATCH(ROW(B6020),APガラス性能一覧!$N:$N,0))="","",INDEX(APガラス性能一覧!A:A,MATCH(ROW(B6020),APガラス性能一覧!$N:$N,0))),"")))</f>
        <v/>
      </c>
      <c r="C6026" s="68" t="str">
        <f>IFERROR(VLOOKUP($B6026,APガラス性能一覧!$A$2:$M$6097,2,0),"")</f>
        <v/>
      </c>
      <c r="D6026" s="68" t="str">
        <f>IFERROR(VLOOKUP($B6026,APガラス性能一覧!$A$2:$M$6097,3,0),"")</f>
        <v/>
      </c>
      <c r="E6026" s="68" t="str">
        <f>IFERROR(VLOOKUP($B6026,APガラス性能一覧!$A$2:$M$6097,4,0),"")</f>
        <v/>
      </c>
      <c r="F6026" s="68" t="str">
        <f>IFERROR(VLOOKUP($B6026,APガラス性能一覧!$A$2:$M$6097,5,0),"")</f>
        <v/>
      </c>
      <c r="G6026" s="68" t="str">
        <f>IFERROR(VLOOKUP($B6026,APガラス性能一覧!$A$2:$M$6097,6,0),"")</f>
        <v/>
      </c>
      <c r="H6026" s="68" t="str">
        <f>IFERROR(VLOOKUP($B6026,APガラス性能一覧!$A$2:$M$6097,7,0),"")</f>
        <v/>
      </c>
      <c r="I6026" s="68" t="str">
        <f>IFERROR(VLOOKUP($B6026,APガラス性能一覧!$A$2:$M$6097,8,0),"")</f>
        <v/>
      </c>
      <c r="J6026" s="68" t="str">
        <f>IFERROR(VLOOKUP($B6026,APガラス性能一覧!$A$2:$M$6097,9,0),"")</f>
        <v/>
      </c>
      <c r="K6026" s="68" t="str">
        <f>IFERROR(VLOOKUP($B6026,APガラス性能一覧!$A$2:$M$6097,10,0),"")</f>
        <v/>
      </c>
      <c r="L6026" s="68" t="str">
        <f>IFERROR(VLOOKUP($B6026,APガラス性能一覧!$A$2:$M$6097,11,0),"")</f>
        <v/>
      </c>
      <c r="M6026" s="68" t="str">
        <f>IFERROR(VLOOKUP($B6026,APガラス性能一覧!$A$2:$M$6097,12,0),"")</f>
        <v/>
      </c>
      <c r="N6026" s="68" t="str">
        <f>IFERROR(VLOOKUP($B6026,APガラス性能一覧!$A$2:$M$6097,13,0),"")</f>
        <v/>
      </c>
    </row>
    <row r="6027" spans="2:14" x14ac:dyDescent="0.4">
      <c r="B6027" s="68" t="str">
        <f>IF($D$2="","",IF($E$2=0.65,IFERROR(IF(INDEX(APガラス性能一覧!A:A,MATCH(ROW(B6021),APガラス性能一覧!$O:$O,0))="","",INDEX(APガラス性能一覧!A:A,MATCH(ROW(B6021),APガラス性能一覧!$O:$O,0))),""),IFERROR(IF(INDEX(APガラス性能一覧!A:A,MATCH(ROW(B6021),APガラス性能一覧!$N:$N,0))="","",INDEX(APガラス性能一覧!A:A,MATCH(ROW(B6021),APガラス性能一覧!$N:$N,0))),"")))</f>
        <v/>
      </c>
      <c r="C6027" s="68" t="str">
        <f>IFERROR(VLOOKUP($B6027,APガラス性能一覧!$A$2:$M$6097,2,0),"")</f>
        <v/>
      </c>
      <c r="D6027" s="68" t="str">
        <f>IFERROR(VLOOKUP($B6027,APガラス性能一覧!$A$2:$M$6097,3,0),"")</f>
        <v/>
      </c>
      <c r="E6027" s="68" t="str">
        <f>IFERROR(VLOOKUP($B6027,APガラス性能一覧!$A$2:$M$6097,4,0),"")</f>
        <v/>
      </c>
      <c r="F6027" s="68" t="str">
        <f>IFERROR(VLOOKUP($B6027,APガラス性能一覧!$A$2:$M$6097,5,0),"")</f>
        <v/>
      </c>
      <c r="G6027" s="68" t="str">
        <f>IFERROR(VLOOKUP($B6027,APガラス性能一覧!$A$2:$M$6097,6,0),"")</f>
        <v/>
      </c>
      <c r="H6027" s="68" t="str">
        <f>IFERROR(VLOOKUP($B6027,APガラス性能一覧!$A$2:$M$6097,7,0),"")</f>
        <v/>
      </c>
      <c r="I6027" s="68" t="str">
        <f>IFERROR(VLOOKUP($B6027,APガラス性能一覧!$A$2:$M$6097,8,0),"")</f>
        <v/>
      </c>
      <c r="J6027" s="68" t="str">
        <f>IFERROR(VLOOKUP($B6027,APガラス性能一覧!$A$2:$M$6097,9,0),"")</f>
        <v/>
      </c>
      <c r="K6027" s="68" t="str">
        <f>IFERROR(VLOOKUP($B6027,APガラス性能一覧!$A$2:$M$6097,10,0),"")</f>
        <v/>
      </c>
      <c r="L6027" s="68" t="str">
        <f>IFERROR(VLOOKUP($B6027,APガラス性能一覧!$A$2:$M$6097,11,0),"")</f>
        <v/>
      </c>
      <c r="M6027" s="68" t="str">
        <f>IFERROR(VLOOKUP($B6027,APガラス性能一覧!$A$2:$M$6097,12,0),"")</f>
        <v/>
      </c>
      <c r="N6027" s="68" t="str">
        <f>IFERROR(VLOOKUP($B6027,APガラス性能一覧!$A$2:$M$6097,13,0),"")</f>
        <v/>
      </c>
    </row>
    <row r="6028" spans="2:14" x14ac:dyDescent="0.4">
      <c r="B6028" s="68" t="str">
        <f>IF($D$2="","",IF($E$2=0.65,IFERROR(IF(INDEX(APガラス性能一覧!A:A,MATCH(ROW(B6022),APガラス性能一覧!$O:$O,0))="","",INDEX(APガラス性能一覧!A:A,MATCH(ROW(B6022),APガラス性能一覧!$O:$O,0))),""),IFERROR(IF(INDEX(APガラス性能一覧!A:A,MATCH(ROW(B6022),APガラス性能一覧!$N:$N,0))="","",INDEX(APガラス性能一覧!A:A,MATCH(ROW(B6022),APガラス性能一覧!$N:$N,0))),"")))</f>
        <v/>
      </c>
      <c r="C6028" s="68" t="str">
        <f>IFERROR(VLOOKUP($B6028,APガラス性能一覧!$A$2:$M$6097,2,0),"")</f>
        <v/>
      </c>
      <c r="D6028" s="68" t="str">
        <f>IFERROR(VLOOKUP($B6028,APガラス性能一覧!$A$2:$M$6097,3,0),"")</f>
        <v/>
      </c>
      <c r="E6028" s="68" t="str">
        <f>IFERROR(VLOOKUP($B6028,APガラス性能一覧!$A$2:$M$6097,4,0),"")</f>
        <v/>
      </c>
      <c r="F6028" s="68" t="str">
        <f>IFERROR(VLOOKUP($B6028,APガラス性能一覧!$A$2:$M$6097,5,0),"")</f>
        <v/>
      </c>
      <c r="G6028" s="68" t="str">
        <f>IFERROR(VLOOKUP($B6028,APガラス性能一覧!$A$2:$M$6097,6,0),"")</f>
        <v/>
      </c>
      <c r="H6028" s="68" t="str">
        <f>IFERROR(VLOOKUP($B6028,APガラス性能一覧!$A$2:$M$6097,7,0),"")</f>
        <v/>
      </c>
      <c r="I6028" s="68" t="str">
        <f>IFERROR(VLOOKUP($B6028,APガラス性能一覧!$A$2:$M$6097,8,0),"")</f>
        <v/>
      </c>
      <c r="J6028" s="68" t="str">
        <f>IFERROR(VLOOKUP($B6028,APガラス性能一覧!$A$2:$M$6097,9,0),"")</f>
        <v/>
      </c>
      <c r="K6028" s="68" t="str">
        <f>IFERROR(VLOOKUP($B6028,APガラス性能一覧!$A$2:$M$6097,10,0),"")</f>
        <v/>
      </c>
      <c r="L6028" s="68" t="str">
        <f>IFERROR(VLOOKUP($B6028,APガラス性能一覧!$A$2:$M$6097,11,0),"")</f>
        <v/>
      </c>
      <c r="M6028" s="68" t="str">
        <f>IFERROR(VLOOKUP($B6028,APガラス性能一覧!$A$2:$M$6097,12,0),"")</f>
        <v/>
      </c>
      <c r="N6028" s="68" t="str">
        <f>IFERROR(VLOOKUP($B6028,APガラス性能一覧!$A$2:$M$6097,13,0),"")</f>
        <v/>
      </c>
    </row>
    <row r="6029" spans="2:14" x14ac:dyDescent="0.4">
      <c r="B6029" s="68" t="str">
        <f>IF($D$2="","",IF($E$2=0.65,IFERROR(IF(INDEX(APガラス性能一覧!A:A,MATCH(ROW(B6023),APガラス性能一覧!$O:$O,0))="","",INDEX(APガラス性能一覧!A:A,MATCH(ROW(B6023),APガラス性能一覧!$O:$O,0))),""),IFERROR(IF(INDEX(APガラス性能一覧!A:A,MATCH(ROW(B6023),APガラス性能一覧!$N:$N,0))="","",INDEX(APガラス性能一覧!A:A,MATCH(ROW(B6023),APガラス性能一覧!$N:$N,0))),"")))</f>
        <v/>
      </c>
      <c r="C6029" s="68" t="str">
        <f>IFERROR(VLOOKUP($B6029,APガラス性能一覧!$A$2:$M$6097,2,0),"")</f>
        <v/>
      </c>
      <c r="D6029" s="68" t="str">
        <f>IFERROR(VLOOKUP($B6029,APガラス性能一覧!$A$2:$M$6097,3,0),"")</f>
        <v/>
      </c>
      <c r="E6029" s="68" t="str">
        <f>IFERROR(VLOOKUP($B6029,APガラス性能一覧!$A$2:$M$6097,4,0),"")</f>
        <v/>
      </c>
      <c r="F6029" s="68" t="str">
        <f>IFERROR(VLOOKUP($B6029,APガラス性能一覧!$A$2:$M$6097,5,0),"")</f>
        <v/>
      </c>
      <c r="G6029" s="68" t="str">
        <f>IFERROR(VLOOKUP($B6029,APガラス性能一覧!$A$2:$M$6097,6,0),"")</f>
        <v/>
      </c>
      <c r="H6029" s="68" t="str">
        <f>IFERROR(VLOOKUP($B6029,APガラス性能一覧!$A$2:$M$6097,7,0),"")</f>
        <v/>
      </c>
      <c r="I6029" s="68" t="str">
        <f>IFERROR(VLOOKUP($B6029,APガラス性能一覧!$A$2:$M$6097,8,0),"")</f>
        <v/>
      </c>
      <c r="J6029" s="68" t="str">
        <f>IFERROR(VLOOKUP($B6029,APガラス性能一覧!$A$2:$M$6097,9,0),"")</f>
        <v/>
      </c>
      <c r="K6029" s="68" t="str">
        <f>IFERROR(VLOOKUP($B6029,APガラス性能一覧!$A$2:$M$6097,10,0),"")</f>
        <v/>
      </c>
      <c r="L6029" s="68" t="str">
        <f>IFERROR(VLOOKUP($B6029,APガラス性能一覧!$A$2:$M$6097,11,0),"")</f>
        <v/>
      </c>
      <c r="M6029" s="68" t="str">
        <f>IFERROR(VLOOKUP($B6029,APガラス性能一覧!$A$2:$M$6097,12,0),"")</f>
        <v/>
      </c>
      <c r="N6029" s="68" t="str">
        <f>IFERROR(VLOOKUP($B6029,APガラス性能一覧!$A$2:$M$6097,13,0),"")</f>
        <v/>
      </c>
    </row>
    <row r="6030" spans="2:14" x14ac:dyDescent="0.4">
      <c r="B6030" s="68" t="str">
        <f>IF($D$2="","",IF($E$2=0.65,IFERROR(IF(INDEX(APガラス性能一覧!A:A,MATCH(ROW(B6024),APガラス性能一覧!$O:$O,0))="","",INDEX(APガラス性能一覧!A:A,MATCH(ROW(B6024),APガラス性能一覧!$O:$O,0))),""),IFERROR(IF(INDEX(APガラス性能一覧!A:A,MATCH(ROW(B6024),APガラス性能一覧!$N:$N,0))="","",INDEX(APガラス性能一覧!A:A,MATCH(ROW(B6024),APガラス性能一覧!$N:$N,0))),"")))</f>
        <v/>
      </c>
      <c r="C6030" s="68" t="str">
        <f>IFERROR(VLOOKUP($B6030,APガラス性能一覧!$A$2:$M$6097,2,0),"")</f>
        <v/>
      </c>
      <c r="D6030" s="68" t="str">
        <f>IFERROR(VLOOKUP($B6030,APガラス性能一覧!$A$2:$M$6097,3,0),"")</f>
        <v/>
      </c>
      <c r="E6030" s="68" t="str">
        <f>IFERROR(VLOOKUP($B6030,APガラス性能一覧!$A$2:$M$6097,4,0),"")</f>
        <v/>
      </c>
      <c r="F6030" s="68" t="str">
        <f>IFERROR(VLOOKUP($B6030,APガラス性能一覧!$A$2:$M$6097,5,0),"")</f>
        <v/>
      </c>
      <c r="G6030" s="68" t="str">
        <f>IFERROR(VLOOKUP($B6030,APガラス性能一覧!$A$2:$M$6097,6,0),"")</f>
        <v/>
      </c>
      <c r="H6030" s="68" t="str">
        <f>IFERROR(VLOOKUP($B6030,APガラス性能一覧!$A$2:$M$6097,7,0),"")</f>
        <v/>
      </c>
      <c r="I6030" s="68" t="str">
        <f>IFERROR(VLOOKUP($B6030,APガラス性能一覧!$A$2:$M$6097,8,0),"")</f>
        <v/>
      </c>
      <c r="J6030" s="68" t="str">
        <f>IFERROR(VLOOKUP($B6030,APガラス性能一覧!$A$2:$M$6097,9,0),"")</f>
        <v/>
      </c>
      <c r="K6030" s="68" t="str">
        <f>IFERROR(VLOOKUP($B6030,APガラス性能一覧!$A$2:$M$6097,10,0),"")</f>
        <v/>
      </c>
      <c r="L6030" s="68" t="str">
        <f>IFERROR(VLOOKUP($B6030,APガラス性能一覧!$A$2:$M$6097,11,0),"")</f>
        <v/>
      </c>
      <c r="M6030" s="68" t="str">
        <f>IFERROR(VLOOKUP($B6030,APガラス性能一覧!$A$2:$M$6097,12,0),"")</f>
        <v/>
      </c>
      <c r="N6030" s="68" t="str">
        <f>IFERROR(VLOOKUP($B6030,APガラス性能一覧!$A$2:$M$6097,13,0),"")</f>
        <v/>
      </c>
    </row>
    <row r="6031" spans="2:14" x14ac:dyDescent="0.4">
      <c r="B6031" s="68" t="str">
        <f>IF($D$2="","",IF($E$2=0.65,IFERROR(IF(INDEX(APガラス性能一覧!A:A,MATCH(ROW(B6025),APガラス性能一覧!$O:$O,0))="","",INDEX(APガラス性能一覧!A:A,MATCH(ROW(B6025),APガラス性能一覧!$O:$O,0))),""),IFERROR(IF(INDEX(APガラス性能一覧!A:A,MATCH(ROW(B6025),APガラス性能一覧!$N:$N,0))="","",INDEX(APガラス性能一覧!A:A,MATCH(ROW(B6025),APガラス性能一覧!$N:$N,0))),"")))</f>
        <v/>
      </c>
      <c r="C6031" s="68" t="str">
        <f>IFERROR(VLOOKUP($B6031,APガラス性能一覧!$A$2:$M$6097,2,0),"")</f>
        <v/>
      </c>
      <c r="D6031" s="68" t="str">
        <f>IFERROR(VLOOKUP($B6031,APガラス性能一覧!$A$2:$M$6097,3,0),"")</f>
        <v/>
      </c>
      <c r="E6031" s="68" t="str">
        <f>IFERROR(VLOOKUP($B6031,APガラス性能一覧!$A$2:$M$6097,4,0),"")</f>
        <v/>
      </c>
      <c r="F6031" s="68" t="str">
        <f>IFERROR(VLOOKUP($B6031,APガラス性能一覧!$A$2:$M$6097,5,0),"")</f>
        <v/>
      </c>
      <c r="G6031" s="68" t="str">
        <f>IFERROR(VLOOKUP($B6031,APガラス性能一覧!$A$2:$M$6097,6,0),"")</f>
        <v/>
      </c>
      <c r="H6031" s="68" t="str">
        <f>IFERROR(VLOOKUP($B6031,APガラス性能一覧!$A$2:$M$6097,7,0),"")</f>
        <v/>
      </c>
      <c r="I6031" s="68" t="str">
        <f>IFERROR(VLOOKUP($B6031,APガラス性能一覧!$A$2:$M$6097,8,0),"")</f>
        <v/>
      </c>
      <c r="J6031" s="68" t="str">
        <f>IFERROR(VLOOKUP($B6031,APガラス性能一覧!$A$2:$M$6097,9,0),"")</f>
        <v/>
      </c>
      <c r="K6031" s="68" t="str">
        <f>IFERROR(VLOOKUP($B6031,APガラス性能一覧!$A$2:$M$6097,10,0),"")</f>
        <v/>
      </c>
      <c r="L6031" s="68" t="str">
        <f>IFERROR(VLOOKUP($B6031,APガラス性能一覧!$A$2:$M$6097,11,0),"")</f>
        <v/>
      </c>
      <c r="M6031" s="68" t="str">
        <f>IFERROR(VLOOKUP($B6031,APガラス性能一覧!$A$2:$M$6097,12,0),"")</f>
        <v/>
      </c>
      <c r="N6031" s="68" t="str">
        <f>IFERROR(VLOOKUP($B6031,APガラス性能一覧!$A$2:$M$6097,13,0),"")</f>
        <v/>
      </c>
    </row>
    <row r="6032" spans="2:14" x14ac:dyDescent="0.4">
      <c r="B6032" s="68" t="str">
        <f>IF($D$2="","",IF($E$2=0.65,IFERROR(IF(INDEX(APガラス性能一覧!A:A,MATCH(ROW(B6026),APガラス性能一覧!$O:$O,0))="","",INDEX(APガラス性能一覧!A:A,MATCH(ROW(B6026),APガラス性能一覧!$O:$O,0))),""),IFERROR(IF(INDEX(APガラス性能一覧!A:A,MATCH(ROW(B6026),APガラス性能一覧!$N:$N,0))="","",INDEX(APガラス性能一覧!A:A,MATCH(ROW(B6026),APガラス性能一覧!$N:$N,0))),"")))</f>
        <v/>
      </c>
      <c r="C6032" s="68" t="str">
        <f>IFERROR(VLOOKUP($B6032,APガラス性能一覧!$A$2:$M$6097,2,0),"")</f>
        <v/>
      </c>
      <c r="D6032" s="68" t="str">
        <f>IFERROR(VLOOKUP($B6032,APガラス性能一覧!$A$2:$M$6097,3,0),"")</f>
        <v/>
      </c>
      <c r="E6032" s="68" t="str">
        <f>IFERROR(VLOOKUP($B6032,APガラス性能一覧!$A$2:$M$6097,4,0),"")</f>
        <v/>
      </c>
      <c r="F6032" s="68" t="str">
        <f>IFERROR(VLOOKUP($B6032,APガラス性能一覧!$A$2:$M$6097,5,0),"")</f>
        <v/>
      </c>
      <c r="G6032" s="68" t="str">
        <f>IFERROR(VLOOKUP($B6032,APガラス性能一覧!$A$2:$M$6097,6,0),"")</f>
        <v/>
      </c>
      <c r="H6032" s="68" t="str">
        <f>IFERROR(VLOOKUP($B6032,APガラス性能一覧!$A$2:$M$6097,7,0),"")</f>
        <v/>
      </c>
      <c r="I6032" s="68" t="str">
        <f>IFERROR(VLOOKUP($B6032,APガラス性能一覧!$A$2:$M$6097,8,0),"")</f>
        <v/>
      </c>
      <c r="J6032" s="68" t="str">
        <f>IFERROR(VLOOKUP($B6032,APガラス性能一覧!$A$2:$M$6097,9,0),"")</f>
        <v/>
      </c>
      <c r="K6032" s="68" t="str">
        <f>IFERROR(VLOOKUP($B6032,APガラス性能一覧!$A$2:$M$6097,10,0),"")</f>
        <v/>
      </c>
      <c r="L6032" s="68" t="str">
        <f>IFERROR(VLOOKUP($B6032,APガラス性能一覧!$A$2:$M$6097,11,0),"")</f>
        <v/>
      </c>
      <c r="M6032" s="68" t="str">
        <f>IFERROR(VLOOKUP($B6032,APガラス性能一覧!$A$2:$M$6097,12,0),"")</f>
        <v/>
      </c>
      <c r="N6032" s="68" t="str">
        <f>IFERROR(VLOOKUP($B6032,APガラス性能一覧!$A$2:$M$6097,13,0),"")</f>
        <v/>
      </c>
    </row>
    <row r="6033" spans="2:14" x14ac:dyDescent="0.4">
      <c r="B6033" s="68" t="str">
        <f>IF($D$2="","",IF($E$2=0.65,IFERROR(IF(INDEX(APガラス性能一覧!A:A,MATCH(ROW(B6027),APガラス性能一覧!$O:$O,0))="","",INDEX(APガラス性能一覧!A:A,MATCH(ROW(B6027),APガラス性能一覧!$O:$O,0))),""),IFERROR(IF(INDEX(APガラス性能一覧!A:A,MATCH(ROW(B6027),APガラス性能一覧!$N:$N,0))="","",INDEX(APガラス性能一覧!A:A,MATCH(ROW(B6027),APガラス性能一覧!$N:$N,0))),"")))</f>
        <v/>
      </c>
      <c r="C6033" s="68" t="str">
        <f>IFERROR(VLOOKUP($B6033,APガラス性能一覧!$A$2:$M$6097,2,0),"")</f>
        <v/>
      </c>
      <c r="D6033" s="68" t="str">
        <f>IFERROR(VLOOKUP($B6033,APガラス性能一覧!$A$2:$M$6097,3,0),"")</f>
        <v/>
      </c>
      <c r="E6033" s="68" t="str">
        <f>IFERROR(VLOOKUP($B6033,APガラス性能一覧!$A$2:$M$6097,4,0),"")</f>
        <v/>
      </c>
      <c r="F6033" s="68" t="str">
        <f>IFERROR(VLOOKUP($B6033,APガラス性能一覧!$A$2:$M$6097,5,0),"")</f>
        <v/>
      </c>
      <c r="G6033" s="68" t="str">
        <f>IFERROR(VLOOKUP($B6033,APガラス性能一覧!$A$2:$M$6097,6,0),"")</f>
        <v/>
      </c>
      <c r="H6033" s="68" t="str">
        <f>IFERROR(VLOOKUP($B6033,APガラス性能一覧!$A$2:$M$6097,7,0),"")</f>
        <v/>
      </c>
      <c r="I6033" s="68" t="str">
        <f>IFERROR(VLOOKUP($B6033,APガラス性能一覧!$A$2:$M$6097,8,0),"")</f>
        <v/>
      </c>
      <c r="J6033" s="68" t="str">
        <f>IFERROR(VLOOKUP($B6033,APガラス性能一覧!$A$2:$M$6097,9,0),"")</f>
        <v/>
      </c>
      <c r="K6033" s="68" t="str">
        <f>IFERROR(VLOOKUP($B6033,APガラス性能一覧!$A$2:$M$6097,10,0),"")</f>
        <v/>
      </c>
      <c r="L6033" s="68" t="str">
        <f>IFERROR(VLOOKUP($B6033,APガラス性能一覧!$A$2:$M$6097,11,0),"")</f>
        <v/>
      </c>
      <c r="M6033" s="68" t="str">
        <f>IFERROR(VLOOKUP($B6033,APガラス性能一覧!$A$2:$M$6097,12,0),"")</f>
        <v/>
      </c>
      <c r="N6033" s="68" t="str">
        <f>IFERROR(VLOOKUP($B6033,APガラス性能一覧!$A$2:$M$6097,13,0),"")</f>
        <v/>
      </c>
    </row>
    <row r="6034" spans="2:14" x14ac:dyDescent="0.4">
      <c r="B6034" s="68" t="str">
        <f>IF($D$2="","",IF($E$2=0.65,IFERROR(IF(INDEX(APガラス性能一覧!A:A,MATCH(ROW(B6028),APガラス性能一覧!$O:$O,0))="","",INDEX(APガラス性能一覧!A:A,MATCH(ROW(B6028),APガラス性能一覧!$O:$O,0))),""),IFERROR(IF(INDEX(APガラス性能一覧!A:A,MATCH(ROW(B6028),APガラス性能一覧!$N:$N,0))="","",INDEX(APガラス性能一覧!A:A,MATCH(ROW(B6028),APガラス性能一覧!$N:$N,0))),"")))</f>
        <v/>
      </c>
      <c r="C6034" s="68" t="str">
        <f>IFERROR(VLOOKUP($B6034,APガラス性能一覧!$A$2:$M$6097,2,0),"")</f>
        <v/>
      </c>
      <c r="D6034" s="68" t="str">
        <f>IFERROR(VLOOKUP($B6034,APガラス性能一覧!$A$2:$M$6097,3,0),"")</f>
        <v/>
      </c>
      <c r="E6034" s="68" t="str">
        <f>IFERROR(VLOOKUP($B6034,APガラス性能一覧!$A$2:$M$6097,4,0),"")</f>
        <v/>
      </c>
      <c r="F6034" s="68" t="str">
        <f>IFERROR(VLOOKUP($B6034,APガラス性能一覧!$A$2:$M$6097,5,0),"")</f>
        <v/>
      </c>
      <c r="G6034" s="68" t="str">
        <f>IFERROR(VLOOKUP($B6034,APガラス性能一覧!$A$2:$M$6097,6,0),"")</f>
        <v/>
      </c>
      <c r="H6034" s="68" t="str">
        <f>IFERROR(VLOOKUP($B6034,APガラス性能一覧!$A$2:$M$6097,7,0),"")</f>
        <v/>
      </c>
      <c r="I6034" s="68" t="str">
        <f>IFERROR(VLOOKUP($B6034,APガラス性能一覧!$A$2:$M$6097,8,0),"")</f>
        <v/>
      </c>
      <c r="J6034" s="68" t="str">
        <f>IFERROR(VLOOKUP($B6034,APガラス性能一覧!$A$2:$M$6097,9,0),"")</f>
        <v/>
      </c>
      <c r="K6034" s="68" t="str">
        <f>IFERROR(VLOOKUP($B6034,APガラス性能一覧!$A$2:$M$6097,10,0),"")</f>
        <v/>
      </c>
      <c r="L6034" s="68" t="str">
        <f>IFERROR(VLOOKUP($B6034,APガラス性能一覧!$A$2:$M$6097,11,0),"")</f>
        <v/>
      </c>
      <c r="M6034" s="68" t="str">
        <f>IFERROR(VLOOKUP($B6034,APガラス性能一覧!$A$2:$M$6097,12,0),"")</f>
        <v/>
      </c>
      <c r="N6034" s="68" t="str">
        <f>IFERROR(VLOOKUP($B6034,APガラス性能一覧!$A$2:$M$6097,13,0),"")</f>
        <v/>
      </c>
    </row>
    <row r="6035" spans="2:14" x14ac:dyDescent="0.4">
      <c r="B6035" s="68" t="str">
        <f>IF($D$2="","",IF($E$2=0.65,IFERROR(IF(INDEX(APガラス性能一覧!A:A,MATCH(ROW(B6029),APガラス性能一覧!$O:$O,0))="","",INDEX(APガラス性能一覧!A:A,MATCH(ROW(B6029),APガラス性能一覧!$O:$O,0))),""),IFERROR(IF(INDEX(APガラス性能一覧!A:A,MATCH(ROW(B6029),APガラス性能一覧!$N:$N,0))="","",INDEX(APガラス性能一覧!A:A,MATCH(ROW(B6029),APガラス性能一覧!$N:$N,0))),"")))</f>
        <v/>
      </c>
      <c r="C6035" s="68" t="str">
        <f>IFERROR(VLOOKUP($B6035,APガラス性能一覧!$A$2:$M$6097,2,0),"")</f>
        <v/>
      </c>
      <c r="D6035" s="68" t="str">
        <f>IFERROR(VLOOKUP($B6035,APガラス性能一覧!$A$2:$M$6097,3,0),"")</f>
        <v/>
      </c>
      <c r="E6035" s="68" t="str">
        <f>IFERROR(VLOOKUP($B6035,APガラス性能一覧!$A$2:$M$6097,4,0),"")</f>
        <v/>
      </c>
      <c r="F6035" s="68" t="str">
        <f>IFERROR(VLOOKUP($B6035,APガラス性能一覧!$A$2:$M$6097,5,0),"")</f>
        <v/>
      </c>
      <c r="G6035" s="68" t="str">
        <f>IFERROR(VLOOKUP($B6035,APガラス性能一覧!$A$2:$M$6097,6,0),"")</f>
        <v/>
      </c>
      <c r="H6035" s="68" t="str">
        <f>IFERROR(VLOOKUP($B6035,APガラス性能一覧!$A$2:$M$6097,7,0),"")</f>
        <v/>
      </c>
      <c r="I6035" s="68" t="str">
        <f>IFERROR(VLOOKUP($B6035,APガラス性能一覧!$A$2:$M$6097,8,0),"")</f>
        <v/>
      </c>
      <c r="J6035" s="68" t="str">
        <f>IFERROR(VLOOKUP($B6035,APガラス性能一覧!$A$2:$M$6097,9,0),"")</f>
        <v/>
      </c>
      <c r="K6035" s="68" t="str">
        <f>IFERROR(VLOOKUP($B6035,APガラス性能一覧!$A$2:$M$6097,10,0),"")</f>
        <v/>
      </c>
      <c r="L6035" s="68" t="str">
        <f>IFERROR(VLOOKUP($B6035,APガラス性能一覧!$A$2:$M$6097,11,0),"")</f>
        <v/>
      </c>
      <c r="M6035" s="68" t="str">
        <f>IFERROR(VLOOKUP($B6035,APガラス性能一覧!$A$2:$M$6097,12,0),"")</f>
        <v/>
      </c>
      <c r="N6035" s="68" t="str">
        <f>IFERROR(VLOOKUP($B6035,APガラス性能一覧!$A$2:$M$6097,13,0),"")</f>
        <v/>
      </c>
    </row>
    <row r="6036" spans="2:14" x14ac:dyDescent="0.4">
      <c r="B6036" s="68" t="str">
        <f>IF($D$2="","",IF($E$2=0.65,IFERROR(IF(INDEX(APガラス性能一覧!A:A,MATCH(ROW(B6030),APガラス性能一覧!$O:$O,0))="","",INDEX(APガラス性能一覧!A:A,MATCH(ROW(B6030),APガラス性能一覧!$O:$O,0))),""),IFERROR(IF(INDEX(APガラス性能一覧!A:A,MATCH(ROW(B6030),APガラス性能一覧!$N:$N,0))="","",INDEX(APガラス性能一覧!A:A,MATCH(ROW(B6030),APガラス性能一覧!$N:$N,0))),"")))</f>
        <v/>
      </c>
      <c r="C6036" s="68" t="str">
        <f>IFERROR(VLOOKUP($B6036,APガラス性能一覧!$A$2:$M$6097,2,0),"")</f>
        <v/>
      </c>
      <c r="D6036" s="68" t="str">
        <f>IFERROR(VLOOKUP($B6036,APガラス性能一覧!$A$2:$M$6097,3,0),"")</f>
        <v/>
      </c>
      <c r="E6036" s="68" t="str">
        <f>IFERROR(VLOOKUP($B6036,APガラス性能一覧!$A$2:$M$6097,4,0),"")</f>
        <v/>
      </c>
      <c r="F6036" s="68" t="str">
        <f>IFERROR(VLOOKUP($B6036,APガラス性能一覧!$A$2:$M$6097,5,0),"")</f>
        <v/>
      </c>
      <c r="G6036" s="68" t="str">
        <f>IFERROR(VLOOKUP($B6036,APガラス性能一覧!$A$2:$M$6097,6,0),"")</f>
        <v/>
      </c>
      <c r="H6036" s="68" t="str">
        <f>IFERROR(VLOOKUP($B6036,APガラス性能一覧!$A$2:$M$6097,7,0),"")</f>
        <v/>
      </c>
      <c r="I6036" s="68" t="str">
        <f>IFERROR(VLOOKUP($B6036,APガラス性能一覧!$A$2:$M$6097,8,0),"")</f>
        <v/>
      </c>
      <c r="J6036" s="68" t="str">
        <f>IFERROR(VLOOKUP($B6036,APガラス性能一覧!$A$2:$M$6097,9,0),"")</f>
        <v/>
      </c>
      <c r="K6036" s="68" t="str">
        <f>IFERROR(VLOOKUP($B6036,APガラス性能一覧!$A$2:$M$6097,10,0),"")</f>
        <v/>
      </c>
      <c r="L6036" s="68" t="str">
        <f>IFERROR(VLOOKUP($B6036,APガラス性能一覧!$A$2:$M$6097,11,0),"")</f>
        <v/>
      </c>
      <c r="M6036" s="68" t="str">
        <f>IFERROR(VLOOKUP($B6036,APガラス性能一覧!$A$2:$M$6097,12,0),"")</f>
        <v/>
      </c>
      <c r="N6036" s="68" t="str">
        <f>IFERROR(VLOOKUP($B6036,APガラス性能一覧!$A$2:$M$6097,13,0),"")</f>
        <v/>
      </c>
    </row>
    <row r="6037" spans="2:14" x14ac:dyDescent="0.4">
      <c r="B6037" s="68" t="str">
        <f>IF($D$2="","",IF($E$2=0.65,IFERROR(IF(INDEX(APガラス性能一覧!A:A,MATCH(ROW(B6031),APガラス性能一覧!$O:$O,0))="","",INDEX(APガラス性能一覧!A:A,MATCH(ROW(B6031),APガラス性能一覧!$O:$O,0))),""),IFERROR(IF(INDEX(APガラス性能一覧!A:A,MATCH(ROW(B6031),APガラス性能一覧!$N:$N,0))="","",INDEX(APガラス性能一覧!A:A,MATCH(ROW(B6031),APガラス性能一覧!$N:$N,0))),"")))</f>
        <v/>
      </c>
      <c r="C6037" s="68" t="str">
        <f>IFERROR(VLOOKUP($B6037,APガラス性能一覧!$A$2:$M$6097,2,0),"")</f>
        <v/>
      </c>
      <c r="D6037" s="68" t="str">
        <f>IFERROR(VLOOKUP($B6037,APガラス性能一覧!$A$2:$M$6097,3,0),"")</f>
        <v/>
      </c>
      <c r="E6037" s="68" t="str">
        <f>IFERROR(VLOOKUP($B6037,APガラス性能一覧!$A$2:$M$6097,4,0),"")</f>
        <v/>
      </c>
      <c r="F6037" s="68" t="str">
        <f>IFERROR(VLOOKUP($B6037,APガラス性能一覧!$A$2:$M$6097,5,0),"")</f>
        <v/>
      </c>
      <c r="G6037" s="68" t="str">
        <f>IFERROR(VLOOKUP($B6037,APガラス性能一覧!$A$2:$M$6097,6,0),"")</f>
        <v/>
      </c>
      <c r="H6037" s="68" t="str">
        <f>IFERROR(VLOOKUP($B6037,APガラス性能一覧!$A$2:$M$6097,7,0),"")</f>
        <v/>
      </c>
      <c r="I6037" s="68" t="str">
        <f>IFERROR(VLOOKUP($B6037,APガラス性能一覧!$A$2:$M$6097,8,0),"")</f>
        <v/>
      </c>
      <c r="J6037" s="68" t="str">
        <f>IFERROR(VLOOKUP($B6037,APガラス性能一覧!$A$2:$M$6097,9,0),"")</f>
        <v/>
      </c>
      <c r="K6037" s="68" t="str">
        <f>IFERROR(VLOOKUP($B6037,APガラス性能一覧!$A$2:$M$6097,10,0),"")</f>
        <v/>
      </c>
      <c r="L6037" s="68" t="str">
        <f>IFERROR(VLOOKUP($B6037,APガラス性能一覧!$A$2:$M$6097,11,0),"")</f>
        <v/>
      </c>
      <c r="M6037" s="68" t="str">
        <f>IFERROR(VLOOKUP($B6037,APガラス性能一覧!$A$2:$M$6097,12,0),"")</f>
        <v/>
      </c>
      <c r="N6037" s="68" t="str">
        <f>IFERROR(VLOOKUP($B6037,APガラス性能一覧!$A$2:$M$6097,13,0),"")</f>
        <v/>
      </c>
    </row>
    <row r="6038" spans="2:14" x14ac:dyDescent="0.4">
      <c r="B6038" s="68" t="str">
        <f>IF($D$2="","",IF($E$2=0.65,IFERROR(IF(INDEX(APガラス性能一覧!A:A,MATCH(ROW(B6032),APガラス性能一覧!$O:$O,0))="","",INDEX(APガラス性能一覧!A:A,MATCH(ROW(B6032),APガラス性能一覧!$O:$O,0))),""),IFERROR(IF(INDEX(APガラス性能一覧!A:A,MATCH(ROW(B6032),APガラス性能一覧!$N:$N,0))="","",INDEX(APガラス性能一覧!A:A,MATCH(ROW(B6032),APガラス性能一覧!$N:$N,0))),"")))</f>
        <v/>
      </c>
      <c r="C6038" s="68" t="str">
        <f>IFERROR(VLOOKUP($B6038,APガラス性能一覧!$A$2:$M$6097,2,0),"")</f>
        <v/>
      </c>
      <c r="D6038" s="68" t="str">
        <f>IFERROR(VLOOKUP($B6038,APガラス性能一覧!$A$2:$M$6097,3,0),"")</f>
        <v/>
      </c>
      <c r="E6038" s="68" t="str">
        <f>IFERROR(VLOOKUP($B6038,APガラス性能一覧!$A$2:$M$6097,4,0),"")</f>
        <v/>
      </c>
      <c r="F6038" s="68" t="str">
        <f>IFERROR(VLOOKUP($B6038,APガラス性能一覧!$A$2:$M$6097,5,0),"")</f>
        <v/>
      </c>
      <c r="G6038" s="68" t="str">
        <f>IFERROR(VLOOKUP($B6038,APガラス性能一覧!$A$2:$M$6097,6,0),"")</f>
        <v/>
      </c>
      <c r="H6038" s="68" t="str">
        <f>IFERROR(VLOOKUP($B6038,APガラス性能一覧!$A$2:$M$6097,7,0),"")</f>
        <v/>
      </c>
      <c r="I6038" s="68" t="str">
        <f>IFERROR(VLOOKUP($B6038,APガラス性能一覧!$A$2:$M$6097,8,0),"")</f>
        <v/>
      </c>
      <c r="J6038" s="68" t="str">
        <f>IFERROR(VLOOKUP($B6038,APガラス性能一覧!$A$2:$M$6097,9,0),"")</f>
        <v/>
      </c>
      <c r="K6038" s="68" t="str">
        <f>IFERROR(VLOOKUP($B6038,APガラス性能一覧!$A$2:$M$6097,10,0),"")</f>
        <v/>
      </c>
      <c r="L6038" s="68" t="str">
        <f>IFERROR(VLOOKUP($B6038,APガラス性能一覧!$A$2:$M$6097,11,0),"")</f>
        <v/>
      </c>
      <c r="M6038" s="68" t="str">
        <f>IFERROR(VLOOKUP($B6038,APガラス性能一覧!$A$2:$M$6097,12,0),"")</f>
        <v/>
      </c>
      <c r="N6038" s="68" t="str">
        <f>IFERROR(VLOOKUP($B6038,APガラス性能一覧!$A$2:$M$6097,13,0),"")</f>
        <v/>
      </c>
    </row>
    <row r="6039" spans="2:14" x14ac:dyDescent="0.4">
      <c r="B6039" s="68" t="str">
        <f>IF($D$2="","",IF($E$2=0.65,IFERROR(IF(INDEX(APガラス性能一覧!A:A,MATCH(ROW(B6033),APガラス性能一覧!$O:$O,0))="","",INDEX(APガラス性能一覧!A:A,MATCH(ROW(B6033),APガラス性能一覧!$O:$O,0))),""),IFERROR(IF(INDEX(APガラス性能一覧!A:A,MATCH(ROW(B6033),APガラス性能一覧!$N:$N,0))="","",INDEX(APガラス性能一覧!A:A,MATCH(ROW(B6033),APガラス性能一覧!$N:$N,0))),"")))</f>
        <v/>
      </c>
      <c r="C6039" s="68" t="str">
        <f>IFERROR(VLOOKUP($B6039,APガラス性能一覧!$A$2:$M$6097,2,0),"")</f>
        <v/>
      </c>
      <c r="D6039" s="68" t="str">
        <f>IFERROR(VLOOKUP($B6039,APガラス性能一覧!$A$2:$M$6097,3,0),"")</f>
        <v/>
      </c>
      <c r="E6039" s="68" t="str">
        <f>IFERROR(VLOOKUP($B6039,APガラス性能一覧!$A$2:$M$6097,4,0),"")</f>
        <v/>
      </c>
      <c r="F6039" s="68" t="str">
        <f>IFERROR(VLOOKUP($B6039,APガラス性能一覧!$A$2:$M$6097,5,0),"")</f>
        <v/>
      </c>
      <c r="G6039" s="68" t="str">
        <f>IFERROR(VLOOKUP($B6039,APガラス性能一覧!$A$2:$M$6097,6,0),"")</f>
        <v/>
      </c>
      <c r="H6039" s="68" t="str">
        <f>IFERROR(VLOOKUP($B6039,APガラス性能一覧!$A$2:$M$6097,7,0),"")</f>
        <v/>
      </c>
      <c r="I6039" s="68" t="str">
        <f>IFERROR(VLOOKUP($B6039,APガラス性能一覧!$A$2:$M$6097,8,0),"")</f>
        <v/>
      </c>
      <c r="J6039" s="68" t="str">
        <f>IFERROR(VLOOKUP($B6039,APガラス性能一覧!$A$2:$M$6097,9,0),"")</f>
        <v/>
      </c>
      <c r="K6039" s="68" t="str">
        <f>IFERROR(VLOOKUP($B6039,APガラス性能一覧!$A$2:$M$6097,10,0),"")</f>
        <v/>
      </c>
      <c r="L6039" s="68" t="str">
        <f>IFERROR(VLOOKUP($B6039,APガラス性能一覧!$A$2:$M$6097,11,0),"")</f>
        <v/>
      </c>
      <c r="M6039" s="68" t="str">
        <f>IFERROR(VLOOKUP($B6039,APガラス性能一覧!$A$2:$M$6097,12,0),"")</f>
        <v/>
      </c>
      <c r="N6039" s="68" t="str">
        <f>IFERROR(VLOOKUP($B6039,APガラス性能一覧!$A$2:$M$6097,13,0),"")</f>
        <v/>
      </c>
    </row>
    <row r="6040" spans="2:14" x14ac:dyDescent="0.4">
      <c r="B6040" s="68" t="str">
        <f>IF($D$2="","",IF($E$2=0.65,IFERROR(IF(INDEX(APガラス性能一覧!A:A,MATCH(ROW(B6034),APガラス性能一覧!$O:$O,0))="","",INDEX(APガラス性能一覧!A:A,MATCH(ROW(B6034),APガラス性能一覧!$O:$O,0))),""),IFERROR(IF(INDEX(APガラス性能一覧!A:A,MATCH(ROW(B6034),APガラス性能一覧!$N:$N,0))="","",INDEX(APガラス性能一覧!A:A,MATCH(ROW(B6034),APガラス性能一覧!$N:$N,0))),"")))</f>
        <v/>
      </c>
      <c r="C6040" s="68" t="str">
        <f>IFERROR(VLOOKUP($B6040,APガラス性能一覧!$A$2:$M$6097,2,0),"")</f>
        <v/>
      </c>
      <c r="D6040" s="68" t="str">
        <f>IFERROR(VLOOKUP($B6040,APガラス性能一覧!$A$2:$M$6097,3,0),"")</f>
        <v/>
      </c>
      <c r="E6040" s="68" t="str">
        <f>IFERROR(VLOOKUP($B6040,APガラス性能一覧!$A$2:$M$6097,4,0),"")</f>
        <v/>
      </c>
      <c r="F6040" s="68" t="str">
        <f>IFERROR(VLOOKUP($B6040,APガラス性能一覧!$A$2:$M$6097,5,0),"")</f>
        <v/>
      </c>
      <c r="G6040" s="68" t="str">
        <f>IFERROR(VLOOKUP($B6040,APガラス性能一覧!$A$2:$M$6097,6,0),"")</f>
        <v/>
      </c>
      <c r="H6040" s="68" t="str">
        <f>IFERROR(VLOOKUP($B6040,APガラス性能一覧!$A$2:$M$6097,7,0),"")</f>
        <v/>
      </c>
      <c r="I6040" s="68" t="str">
        <f>IFERROR(VLOOKUP($B6040,APガラス性能一覧!$A$2:$M$6097,8,0),"")</f>
        <v/>
      </c>
      <c r="J6040" s="68" t="str">
        <f>IFERROR(VLOOKUP($B6040,APガラス性能一覧!$A$2:$M$6097,9,0),"")</f>
        <v/>
      </c>
      <c r="K6040" s="68" t="str">
        <f>IFERROR(VLOOKUP($B6040,APガラス性能一覧!$A$2:$M$6097,10,0),"")</f>
        <v/>
      </c>
      <c r="L6040" s="68" t="str">
        <f>IFERROR(VLOOKUP($B6040,APガラス性能一覧!$A$2:$M$6097,11,0),"")</f>
        <v/>
      </c>
      <c r="M6040" s="68" t="str">
        <f>IFERROR(VLOOKUP($B6040,APガラス性能一覧!$A$2:$M$6097,12,0),"")</f>
        <v/>
      </c>
      <c r="N6040" s="68" t="str">
        <f>IFERROR(VLOOKUP($B6040,APガラス性能一覧!$A$2:$M$6097,13,0),"")</f>
        <v/>
      </c>
    </row>
    <row r="6041" spans="2:14" x14ac:dyDescent="0.4">
      <c r="B6041" s="68" t="str">
        <f>IF($D$2="","",IF($E$2=0.65,IFERROR(IF(INDEX(APガラス性能一覧!A:A,MATCH(ROW(B6035),APガラス性能一覧!$O:$O,0))="","",INDEX(APガラス性能一覧!A:A,MATCH(ROW(B6035),APガラス性能一覧!$O:$O,0))),""),IFERROR(IF(INDEX(APガラス性能一覧!A:A,MATCH(ROW(B6035),APガラス性能一覧!$N:$N,0))="","",INDEX(APガラス性能一覧!A:A,MATCH(ROW(B6035),APガラス性能一覧!$N:$N,0))),"")))</f>
        <v/>
      </c>
      <c r="C6041" s="68" t="str">
        <f>IFERROR(VLOOKUP($B6041,APガラス性能一覧!$A$2:$M$6097,2,0),"")</f>
        <v/>
      </c>
      <c r="D6041" s="68" t="str">
        <f>IFERROR(VLOOKUP($B6041,APガラス性能一覧!$A$2:$M$6097,3,0),"")</f>
        <v/>
      </c>
      <c r="E6041" s="68" t="str">
        <f>IFERROR(VLOOKUP($B6041,APガラス性能一覧!$A$2:$M$6097,4,0),"")</f>
        <v/>
      </c>
      <c r="F6041" s="68" t="str">
        <f>IFERROR(VLOOKUP($B6041,APガラス性能一覧!$A$2:$M$6097,5,0),"")</f>
        <v/>
      </c>
      <c r="G6041" s="68" t="str">
        <f>IFERROR(VLOOKUP($B6041,APガラス性能一覧!$A$2:$M$6097,6,0),"")</f>
        <v/>
      </c>
      <c r="H6041" s="68" t="str">
        <f>IFERROR(VLOOKUP($B6041,APガラス性能一覧!$A$2:$M$6097,7,0),"")</f>
        <v/>
      </c>
      <c r="I6041" s="68" t="str">
        <f>IFERROR(VLOOKUP($B6041,APガラス性能一覧!$A$2:$M$6097,8,0),"")</f>
        <v/>
      </c>
      <c r="J6041" s="68" t="str">
        <f>IFERROR(VLOOKUP($B6041,APガラス性能一覧!$A$2:$M$6097,9,0),"")</f>
        <v/>
      </c>
      <c r="K6041" s="68" t="str">
        <f>IFERROR(VLOOKUP($B6041,APガラス性能一覧!$A$2:$M$6097,10,0),"")</f>
        <v/>
      </c>
      <c r="L6041" s="68" t="str">
        <f>IFERROR(VLOOKUP($B6041,APガラス性能一覧!$A$2:$M$6097,11,0),"")</f>
        <v/>
      </c>
      <c r="M6041" s="68" t="str">
        <f>IFERROR(VLOOKUP($B6041,APガラス性能一覧!$A$2:$M$6097,12,0),"")</f>
        <v/>
      </c>
      <c r="N6041" s="68" t="str">
        <f>IFERROR(VLOOKUP($B6041,APガラス性能一覧!$A$2:$M$6097,13,0),"")</f>
        <v/>
      </c>
    </row>
    <row r="6042" spans="2:14" x14ac:dyDescent="0.4">
      <c r="B6042" s="68" t="str">
        <f>IF($D$2="","",IF($E$2=0.65,IFERROR(IF(INDEX(APガラス性能一覧!A:A,MATCH(ROW(B6036),APガラス性能一覧!$O:$O,0))="","",INDEX(APガラス性能一覧!A:A,MATCH(ROW(B6036),APガラス性能一覧!$O:$O,0))),""),IFERROR(IF(INDEX(APガラス性能一覧!A:A,MATCH(ROW(B6036),APガラス性能一覧!$N:$N,0))="","",INDEX(APガラス性能一覧!A:A,MATCH(ROW(B6036),APガラス性能一覧!$N:$N,0))),"")))</f>
        <v/>
      </c>
      <c r="C6042" s="68" t="str">
        <f>IFERROR(VLOOKUP($B6042,APガラス性能一覧!$A$2:$M$6097,2,0),"")</f>
        <v/>
      </c>
      <c r="D6042" s="68" t="str">
        <f>IFERROR(VLOOKUP($B6042,APガラス性能一覧!$A$2:$M$6097,3,0),"")</f>
        <v/>
      </c>
      <c r="E6042" s="68" t="str">
        <f>IFERROR(VLOOKUP($B6042,APガラス性能一覧!$A$2:$M$6097,4,0),"")</f>
        <v/>
      </c>
      <c r="F6042" s="68" t="str">
        <f>IFERROR(VLOOKUP($B6042,APガラス性能一覧!$A$2:$M$6097,5,0),"")</f>
        <v/>
      </c>
      <c r="G6042" s="68" t="str">
        <f>IFERROR(VLOOKUP($B6042,APガラス性能一覧!$A$2:$M$6097,6,0),"")</f>
        <v/>
      </c>
      <c r="H6042" s="68" t="str">
        <f>IFERROR(VLOOKUP($B6042,APガラス性能一覧!$A$2:$M$6097,7,0),"")</f>
        <v/>
      </c>
      <c r="I6042" s="68" t="str">
        <f>IFERROR(VLOOKUP($B6042,APガラス性能一覧!$A$2:$M$6097,8,0),"")</f>
        <v/>
      </c>
      <c r="J6042" s="68" t="str">
        <f>IFERROR(VLOOKUP($B6042,APガラス性能一覧!$A$2:$M$6097,9,0),"")</f>
        <v/>
      </c>
      <c r="K6042" s="68" t="str">
        <f>IFERROR(VLOOKUP($B6042,APガラス性能一覧!$A$2:$M$6097,10,0),"")</f>
        <v/>
      </c>
      <c r="L6042" s="68" t="str">
        <f>IFERROR(VLOOKUP($B6042,APガラス性能一覧!$A$2:$M$6097,11,0),"")</f>
        <v/>
      </c>
      <c r="M6042" s="68" t="str">
        <f>IFERROR(VLOOKUP($B6042,APガラス性能一覧!$A$2:$M$6097,12,0),"")</f>
        <v/>
      </c>
      <c r="N6042" s="68" t="str">
        <f>IFERROR(VLOOKUP($B6042,APガラス性能一覧!$A$2:$M$6097,13,0),"")</f>
        <v/>
      </c>
    </row>
    <row r="6043" spans="2:14" x14ac:dyDescent="0.4">
      <c r="B6043" s="68" t="str">
        <f>IF($D$2="","",IF($E$2=0.65,IFERROR(IF(INDEX(APガラス性能一覧!A:A,MATCH(ROW(B6037),APガラス性能一覧!$O:$O,0))="","",INDEX(APガラス性能一覧!A:A,MATCH(ROW(B6037),APガラス性能一覧!$O:$O,0))),""),IFERROR(IF(INDEX(APガラス性能一覧!A:A,MATCH(ROW(B6037),APガラス性能一覧!$N:$N,0))="","",INDEX(APガラス性能一覧!A:A,MATCH(ROW(B6037),APガラス性能一覧!$N:$N,0))),"")))</f>
        <v/>
      </c>
      <c r="C6043" s="68" t="str">
        <f>IFERROR(VLOOKUP($B6043,APガラス性能一覧!$A$2:$M$6097,2,0),"")</f>
        <v/>
      </c>
      <c r="D6043" s="68" t="str">
        <f>IFERROR(VLOOKUP($B6043,APガラス性能一覧!$A$2:$M$6097,3,0),"")</f>
        <v/>
      </c>
      <c r="E6043" s="68" t="str">
        <f>IFERROR(VLOOKUP($B6043,APガラス性能一覧!$A$2:$M$6097,4,0),"")</f>
        <v/>
      </c>
      <c r="F6043" s="68" t="str">
        <f>IFERROR(VLOOKUP($B6043,APガラス性能一覧!$A$2:$M$6097,5,0),"")</f>
        <v/>
      </c>
      <c r="G6043" s="68" t="str">
        <f>IFERROR(VLOOKUP($B6043,APガラス性能一覧!$A$2:$M$6097,6,0),"")</f>
        <v/>
      </c>
      <c r="H6043" s="68" t="str">
        <f>IFERROR(VLOOKUP($B6043,APガラス性能一覧!$A$2:$M$6097,7,0),"")</f>
        <v/>
      </c>
      <c r="I6043" s="68" t="str">
        <f>IFERROR(VLOOKUP($B6043,APガラス性能一覧!$A$2:$M$6097,8,0),"")</f>
        <v/>
      </c>
      <c r="J6043" s="68" t="str">
        <f>IFERROR(VLOOKUP($B6043,APガラス性能一覧!$A$2:$M$6097,9,0),"")</f>
        <v/>
      </c>
      <c r="K6043" s="68" t="str">
        <f>IFERROR(VLOOKUP($B6043,APガラス性能一覧!$A$2:$M$6097,10,0),"")</f>
        <v/>
      </c>
      <c r="L6043" s="68" t="str">
        <f>IFERROR(VLOOKUP($B6043,APガラス性能一覧!$A$2:$M$6097,11,0),"")</f>
        <v/>
      </c>
      <c r="M6043" s="68" t="str">
        <f>IFERROR(VLOOKUP($B6043,APガラス性能一覧!$A$2:$M$6097,12,0),"")</f>
        <v/>
      </c>
      <c r="N6043" s="68" t="str">
        <f>IFERROR(VLOOKUP($B6043,APガラス性能一覧!$A$2:$M$6097,13,0),"")</f>
        <v/>
      </c>
    </row>
    <row r="6044" spans="2:14" x14ac:dyDescent="0.4">
      <c r="B6044" s="68" t="str">
        <f>IF($D$2="","",IF($E$2=0.65,IFERROR(IF(INDEX(APガラス性能一覧!A:A,MATCH(ROW(B6038),APガラス性能一覧!$O:$O,0))="","",INDEX(APガラス性能一覧!A:A,MATCH(ROW(B6038),APガラス性能一覧!$O:$O,0))),""),IFERROR(IF(INDEX(APガラス性能一覧!A:A,MATCH(ROW(B6038),APガラス性能一覧!$N:$N,0))="","",INDEX(APガラス性能一覧!A:A,MATCH(ROW(B6038),APガラス性能一覧!$N:$N,0))),"")))</f>
        <v/>
      </c>
      <c r="C6044" s="68" t="str">
        <f>IFERROR(VLOOKUP($B6044,APガラス性能一覧!$A$2:$M$6097,2,0),"")</f>
        <v/>
      </c>
      <c r="D6044" s="68" t="str">
        <f>IFERROR(VLOOKUP($B6044,APガラス性能一覧!$A$2:$M$6097,3,0),"")</f>
        <v/>
      </c>
      <c r="E6044" s="68" t="str">
        <f>IFERROR(VLOOKUP($B6044,APガラス性能一覧!$A$2:$M$6097,4,0),"")</f>
        <v/>
      </c>
      <c r="F6044" s="68" t="str">
        <f>IFERROR(VLOOKUP($B6044,APガラス性能一覧!$A$2:$M$6097,5,0),"")</f>
        <v/>
      </c>
      <c r="G6044" s="68" t="str">
        <f>IFERROR(VLOOKUP($B6044,APガラス性能一覧!$A$2:$M$6097,6,0),"")</f>
        <v/>
      </c>
      <c r="H6044" s="68" t="str">
        <f>IFERROR(VLOOKUP($B6044,APガラス性能一覧!$A$2:$M$6097,7,0),"")</f>
        <v/>
      </c>
      <c r="I6044" s="68" t="str">
        <f>IFERROR(VLOOKUP($B6044,APガラス性能一覧!$A$2:$M$6097,8,0),"")</f>
        <v/>
      </c>
      <c r="J6044" s="68" t="str">
        <f>IFERROR(VLOOKUP($B6044,APガラス性能一覧!$A$2:$M$6097,9,0),"")</f>
        <v/>
      </c>
      <c r="K6044" s="68" t="str">
        <f>IFERROR(VLOOKUP($B6044,APガラス性能一覧!$A$2:$M$6097,10,0),"")</f>
        <v/>
      </c>
      <c r="L6044" s="68" t="str">
        <f>IFERROR(VLOOKUP($B6044,APガラス性能一覧!$A$2:$M$6097,11,0),"")</f>
        <v/>
      </c>
      <c r="M6044" s="68" t="str">
        <f>IFERROR(VLOOKUP($B6044,APガラス性能一覧!$A$2:$M$6097,12,0),"")</f>
        <v/>
      </c>
      <c r="N6044" s="68" t="str">
        <f>IFERROR(VLOOKUP($B6044,APガラス性能一覧!$A$2:$M$6097,13,0),"")</f>
        <v/>
      </c>
    </row>
    <row r="6045" spans="2:14" x14ac:dyDescent="0.4">
      <c r="B6045" s="68" t="str">
        <f>IF($D$2="","",IF($E$2=0.65,IFERROR(IF(INDEX(APガラス性能一覧!A:A,MATCH(ROW(B6039),APガラス性能一覧!$O:$O,0))="","",INDEX(APガラス性能一覧!A:A,MATCH(ROW(B6039),APガラス性能一覧!$O:$O,0))),""),IFERROR(IF(INDEX(APガラス性能一覧!A:A,MATCH(ROW(B6039),APガラス性能一覧!$N:$N,0))="","",INDEX(APガラス性能一覧!A:A,MATCH(ROW(B6039),APガラス性能一覧!$N:$N,0))),"")))</f>
        <v/>
      </c>
      <c r="C6045" s="68" t="str">
        <f>IFERROR(VLOOKUP($B6045,APガラス性能一覧!$A$2:$M$6097,2,0),"")</f>
        <v/>
      </c>
      <c r="D6045" s="68" t="str">
        <f>IFERROR(VLOOKUP($B6045,APガラス性能一覧!$A$2:$M$6097,3,0),"")</f>
        <v/>
      </c>
      <c r="E6045" s="68" t="str">
        <f>IFERROR(VLOOKUP($B6045,APガラス性能一覧!$A$2:$M$6097,4,0),"")</f>
        <v/>
      </c>
      <c r="F6045" s="68" t="str">
        <f>IFERROR(VLOOKUP($B6045,APガラス性能一覧!$A$2:$M$6097,5,0),"")</f>
        <v/>
      </c>
      <c r="G6045" s="68" t="str">
        <f>IFERROR(VLOOKUP($B6045,APガラス性能一覧!$A$2:$M$6097,6,0),"")</f>
        <v/>
      </c>
      <c r="H6045" s="68" t="str">
        <f>IFERROR(VLOOKUP($B6045,APガラス性能一覧!$A$2:$M$6097,7,0),"")</f>
        <v/>
      </c>
      <c r="I6045" s="68" t="str">
        <f>IFERROR(VLOOKUP($B6045,APガラス性能一覧!$A$2:$M$6097,8,0),"")</f>
        <v/>
      </c>
      <c r="J6045" s="68" t="str">
        <f>IFERROR(VLOOKUP($B6045,APガラス性能一覧!$A$2:$M$6097,9,0),"")</f>
        <v/>
      </c>
      <c r="K6045" s="68" t="str">
        <f>IFERROR(VLOOKUP($B6045,APガラス性能一覧!$A$2:$M$6097,10,0),"")</f>
        <v/>
      </c>
      <c r="L6045" s="68" t="str">
        <f>IFERROR(VLOOKUP($B6045,APガラス性能一覧!$A$2:$M$6097,11,0),"")</f>
        <v/>
      </c>
      <c r="M6045" s="68" t="str">
        <f>IFERROR(VLOOKUP($B6045,APガラス性能一覧!$A$2:$M$6097,12,0),"")</f>
        <v/>
      </c>
      <c r="N6045" s="68" t="str">
        <f>IFERROR(VLOOKUP($B6045,APガラス性能一覧!$A$2:$M$6097,13,0),"")</f>
        <v/>
      </c>
    </row>
    <row r="6046" spans="2:14" x14ac:dyDescent="0.4">
      <c r="B6046" s="68" t="str">
        <f>IF($D$2="","",IF($E$2=0.65,IFERROR(IF(INDEX(APガラス性能一覧!A:A,MATCH(ROW(B6040),APガラス性能一覧!$O:$O,0))="","",INDEX(APガラス性能一覧!A:A,MATCH(ROW(B6040),APガラス性能一覧!$O:$O,0))),""),IFERROR(IF(INDEX(APガラス性能一覧!A:A,MATCH(ROW(B6040),APガラス性能一覧!$N:$N,0))="","",INDEX(APガラス性能一覧!A:A,MATCH(ROW(B6040),APガラス性能一覧!$N:$N,0))),"")))</f>
        <v/>
      </c>
      <c r="C6046" s="68" t="str">
        <f>IFERROR(VLOOKUP($B6046,APガラス性能一覧!$A$2:$M$6097,2,0),"")</f>
        <v/>
      </c>
      <c r="D6046" s="68" t="str">
        <f>IFERROR(VLOOKUP($B6046,APガラス性能一覧!$A$2:$M$6097,3,0),"")</f>
        <v/>
      </c>
      <c r="E6046" s="68" t="str">
        <f>IFERROR(VLOOKUP($B6046,APガラス性能一覧!$A$2:$M$6097,4,0),"")</f>
        <v/>
      </c>
      <c r="F6046" s="68" t="str">
        <f>IFERROR(VLOOKUP($B6046,APガラス性能一覧!$A$2:$M$6097,5,0),"")</f>
        <v/>
      </c>
      <c r="G6046" s="68" t="str">
        <f>IFERROR(VLOOKUP($B6046,APガラス性能一覧!$A$2:$M$6097,6,0),"")</f>
        <v/>
      </c>
      <c r="H6046" s="68" t="str">
        <f>IFERROR(VLOOKUP($B6046,APガラス性能一覧!$A$2:$M$6097,7,0),"")</f>
        <v/>
      </c>
      <c r="I6046" s="68" t="str">
        <f>IFERROR(VLOOKUP($B6046,APガラス性能一覧!$A$2:$M$6097,8,0),"")</f>
        <v/>
      </c>
      <c r="J6046" s="68" t="str">
        <f>IFERROR(VLOOKUP($B6046,APガラス性能一覧!$A$2:$M$6097,9,0),"")</f>
        <v/>
      </c>
      <c r="K6046" s="68" t="str">
        <f>IFERROR(VLOOKUP($B6046,APガラス性能一覧!$A$2:$M$6097,10,0),"")</f>
        <v/>
      </c>
      <c r="L6046" s="68" t="str">
        <f>IFERROR(VLOOKUP($B6046,APガラス性能一覧!$A$2:$M$6097,11,0),"")</f>
        <v/>
      </c>
      <c r="M6046" s="68" t="str">
        <f>IFERROR(VLOOKUP($B6046,APガラス性能一覧!$A$2:$M$6097,12,0),"")</f>
        <v/>
      </c>
      <c r="N6046" s="68" t="str">
        <f>IFERROR(VLOOKUP($B6046,APガラス性能一覧!$A$2:$M$6097,13,0),"")</f>
        <v/>
      </c>
    </row>
    <row r="6047" spans="2:14" x14ac:dyDescent="0.4">
      <c r="B6047" s="68" t="str">
        <f>IF($D$2="","",IF($E$2=0.65,IFERROR(IF(INDEX(APガラス性能一覧!A:A,MATCH(ROW(B6041),APガラス性能一覧!$O:$O,0))="","",INDEX(APガラス性能一覧!A:A,MATCH(ROW(B6041),APガラス性能一覧!$O:$O,0))),""),IFERROR(IF(INDEX(APガラス性能一覧!A:A,MATCH(ROW(B6041),APガラス性能一覧!$N:$N,0))="","",INDEX(APガラス性能一覧!A:A,MATCH(ROW(B6041),APガラス性能一覧!$N:$N,0))),"")))</f>
        <v/>
      </c>
      <c r="C6047" s="68" t="str">
        <f>IFERROR(VLOOKUP($B6047,APガラス性能一覧!$A$2:$M$6097,2,0),"")</f>
        <v/>
      </c>
      <c r="D6047" s="68" t="str">
        <f>IFERROR(VLOOKUP($B6047,APガラス性能一覧!$A$2:$M$6097,3,0),"")</f>
        <v/>
      </c>
      <c r="E6047" s="68" t="str">
        <f>IFERROR(VLOOKUP($B6047,APガラス性能一覧!$A$2:$M$6097,4,0),"")</f>
        <v/>
      </c>
      <c r="F6047" s="68" t="str">
        <f>IFERROR(VLOOKUP($B6047,APガラス性能一覧!$A$2:$M$6097,5,0),"")</f>
        <v/>
      </c>
      <c r="G6047" s="68" t="str">
        <f>IFERROR(VLOOKUP($B6047,APガラス性能一覧!$A$2:$M$6097,6,0),"")</f>
        <v/>
      </c>
      <c r="H6047" s="68" t="str">
        <f>IFERROR(VLOOKUP($B6047,APガラス性能一覧!$A$2:$M$6097,7,0),"")</f>
        <v/>
      </c>
      <c r="I6047" s="68" t="str">
        <f>IFERROR(VLOOKUP($B6047,APガラス性能一覧!$A$2:$M$6097,8,0),"")</f>
        <v/>
      </c>
      <c r="J6047" s="68" t="str">
        <f>IFERROR(VLOOKUP($B6047,APガラス性能一覧!$A$2:$M$6097,9,0),"")</f>
        <v/>
      </c>
      <c r="K6047" s="68" t="str">
        <f>IFERROR(VLOOKUP($B6047,APガラス性能一覧!$A$2:$M$6097,10,0),"")</f>
        <v/>
      </c>
      <c r="L6047" s="68" t="str">
        <f>IFERROR(VLOOKUP($B6047,APガラス性能一覧!$A$2:$M$6097,11,0),"")</f>
        <v/>
      </c>
      <c r="M6047" s="68" t="str">
        <f>IFERROR(VLOOKUP($B6047,APガラス性能一覧!$A$2:$M$6097,12,0),"")</f>
        <v/>
      </c>
      <c r="N6047" s="68" t="str">
        <f>IFERROR(VLOOKUP($B6047,APガラス性能一覧!$A$2:$M$6097,13,0),"")</f>
        <v/>
      </c>
    </row>
    <row r="6048" spans="2:14" x14ac:dyDescent="0.4">
      <c r="B6048" s="68" t="str">
        <f>IF($D$2="","",IF($E$2=0.65,IFERROR(IF(INDEX(APガラス性能一覧!A:A,MATCH(ROW(B6042),APガラス性能一覧!$O:$O,0))="","",INDEX(APガラス性能一覧!A:A,MATCH(ROW(B6042),APガラス性能一覧!$O:$O,0))),""),IFERROR(IF(INDEX(APガラス性能一覧!A:A,MATCH(ROW(B6042),APガラス性能一覧!$N:$N,0))="","",INDEX(APガラス性能一覧!A:A,MATCH(ROW(B6042),APガラス性能一覧!$N:$N,0))),"")))</f>
        <v/>
      </c>
      <c r="C6048" s="68" t="str">
        <f>IFERROR(VLOOKUP($B6048,APガラス性能一覧!$A$2:$M$6097,2,0),"")</f>
        <v/>
      </c>
      <c r="D6048" s="68" t="str">
        <f>IFERROR(VLOOKUP($B6048,APガラス性能一覧!$A$2:$M$6097,3,0),"")</f>
        <v/>
      </c>
      <c r="E6048" s="68" t="str">
        <f>IFERROR(VLOOKUP($B6048,APガラス性能一覧!$A$2:$M$6097,4,0),"")</f>
        <v/>
      </c>
      <c r="F6048" s="68" t="str">
        <f>IFERROR(VLOOKUP($B6048,APガラス性能一覧!$A$2:$M$6097,5,0),"")</f>
        <v/>
      </c>
      <c r="G6048" s="68" t="str">
        <f>IFERROR(VLOOKUP($B6048,APガラス性能一覧!$A$2:$M$6097,6,0),"")</f>
        <v/>
      </c>
      <c r="H6048" s="68" t="str">
        <f>IFERROR(VLOOKUP($B6048,APガラス性能一覧!$A$2:$M$6097,7,0),"")</f>
        <v/>
      </c>
      <c r="I6048" s="68" t="str">
        <f>IFERROR(VLOOKUP($B6048,APガラス性能一覧!$A$2:$M$6097,8,0),"")</f>
        <v/>
      </c>
      <c r="J6048" s="68" t="str">
        <f>IFERROR(VLOOKUP($B6048,APガラス性能一覧!$A$2:$M$6097,9,0),"")</f>
        <v/>
      </c>
      <c r="K6048" s="68" t="str">
        <f>IFERROR(VLOOKUP($B6048,APガラス性能一覧!$A$2:$M$6097,10,0),"")</f>
        <v/>
      </c>
      <c r="L6048" s="68" t="str">
        <f>IFERROR(VLOOKUP($B6048,APガラス性能一覧!$A$2:$M$6097,11,0),"")</f>
        <v/>
      </c>
      <c r="M6048" s="68" t="str">
        <f>IFERROR(VLOOKUP($B6048,APガラス性能一覧!$A$2:$M$6097,12,0),"")</f>
        <v/>
      </c>
      <c r="N6048" s="68" t="str">
        <f>IFERROR(VLOOKUP($B6048,APガラス性能一覧!$A$2:$M$6097,13,0),"")</f>
        <v/>
      </c>
    </row>
    <row r="6049" spans="2:14" x14ac:dyDescent="0.4">
      <c r="B6049" s="68" t="str">
        <f>IF($D$2="","",IF($E$2=0.65,IFERROR(IF(INDEX(APガラス性能一覧!A:A,MATCH(ROW(B6043),APガラス性能一覧!$O:$O,0))="","",INDEX(APガラス性能一覧!A:A,MATCH(ROW(B6043),APガラス性能一覧!$O:$O,0))),""),IFERROR(IF(INDEX(APガラス性能一覧!A:A,MATCH(ROW(B6043),APガラス性能一覧!$N:$N,0))="","",INDEX(APガラス性能一覧!A:A,MATCH(ROW(B6043),APガラス性能一覧!$N:$N,0))),"")))</f>
        <v/>
      </c>
      <c r="C6049" s="68" t="str">
        <f>IFERROR(VLOOKUP($B6049,APガラス性能一覧!$A$2:$M$6097,2,0),"")</f>
        <v/>
      </c>
      <c r="D6049" s="68" t="str">
        <f>IFERROR(VLOOKUP($B6049,APガラス性能一覧!$A$2:$M$6097,3,0),"")</f>
        <v/>
      </c>
      <c r="E6049" s="68" t="str">
        <f>IFERROR(VLOOKUP($B6049,APガラス性能一覧!$A$2:$M$6097,4,0),"")</f>
        <v/>
      </c>
      <c r="F6049" s="68" t="str">
        <f>IFERROR(VLOOKUP($B6049,APガラス性能一覧!$A$2:$M$6097,5,0),"")</f>
        <v/>
      </c>
      <c r="G6049" s="68" t="str">
        <f>IFERROR(VLOOKUP($B6049,APガラス性能一覧!$A$2:$M$6097,6,0),"")</f>
        <v/>
      </c>
      <c r="H6049" s="68" t="str">
        <f>IFERROR(VLOOKUP($B6049,APガラス性能一覧!$A$2:$M$6097,7,0),"")</f>
        <v/>
      </c>
      <c r="I6049" s="68" t="str">
        <f>IFERROR(VLOOKUP($B6049,APガラス性能一覧!$A$2:$M$6097,8,0),"")</f>
        <v/>
      </c>
      <c r="J6049" s="68" t="str">
        <f>IFERROR(VLOOKUP($B6049,APガラス性能一覧!$A$2:$M$6097,9,0),"")</f>
        <v/>
      </c>
      <c r="K6049" s="68" t="str">
        <f>IFERROR(VLOOKUP($B6049,APガラス性能一覧!$A$2:$M$6097,10,0),"")</f>
        <v/>
      </c>
      <c r="L6049" s="68" t="str">
        <f>IFERROR(VLOOKUP($B6049,APガラス性能一覧!$A$2:$M$6097,11,0),"")</f>
        <v/>
      </c>
      <c r="M6049" s="68" t="str">
        <f>IFERROR(VLOOKUP($B6049,APガラス性能一覧!$A$2:$M$6097,12,0),"")</f>
        <v/>
      </c>
      <c r="N6049" s="68" t="str">
        <f>IFERROR(VLOOKUP($B6049,APガラス性能一覧!$A$2:$M$6097,13,0),"")</f>
        <v/>
      </c>
    </row>
    <row r="6050" spans="2:14" x14ac:dyDescent="0.4">
      <c r="B6050" s="68" t="str">
        <f>IF($D$2="","",IF($E$2=0.65,IFERROR(IF(INDEX(APガラス性能一覧!A:A,MATCH(ROW(B6044),APガラス性能一覧!$O:$O,0))="","",INDEX(APガラス性能一覧!A:A,MATCH(ROW(B6044),APガラス性能一覧!$O:$O,0))),""),IFERROR(IF(INDEX(APガラス性能一覧!A:A,MATCH(ROW(B6044),APガラス性能一覧!$N:$N,0))="","",INDEX(APガラス性能一覧!A:A,MATCH(ROW(B6044),APガラス性能一覧!$N:$N,0))),"")))</f>
        <v/>
      </c>
      <c r="C6050" s="68" t="str">
        <f>IFERROR(VLOOKUP($B6050,APガラス性能一覧!$A$2:$M$6097,2,0),"")</f>
        <v/>
      </c>
      <c r="D6050" s="68" t="str">
        <f>IFERROR(VLOOKUP($B6050,APガラス性能一覧!$A$2:$M$6097,3,0),"")</f>
        <v/>
      </c>
      <c r="E6050" s="68" t="str">
        <f>IFERROR(VLOOKUP($B6050,APガラス性能一覧!$A$2:$M$6097,4,0),"")</f>
        <v/>
      </c>
      <c r="F6050" s="68" t="str">
        <f>IFERROR(VLOOKUP($B6050,APガラス性能一覧!$A$2:$M$6097,5,0),"")</f>
        <v/>
      </c>
      <c r="G6050" s="68" t="str">
        <f>IFERROR(VLOOKUP($B6050,APガラス性能一覧!$A$2:$M$6097,6,0),"")</f>
        <v/>
      </c>
      <c r="H6050" s="68" t="str">
        <f>IFERROR(VLOOKUP($B6050,APガラス性能一覧!$A$2:$M$6097,7,0),"")</f>
        <v/>
      </c>
      <c r="I6050" s="68" t="str">
        <f>IFERROR(VLOOKUP($B6050,APガラス性能一覧!$A$2:$M$6097,8,0),"")</f>
        <v/>
      </c>
      <c r="J6050" s="68" t="str">
        <f>IFERROR(VLOOKUP($B6050,APガラス性能一覧!$A$2:$M$6097,9,0),"")</f>
        <v/>
      </c>
      <c r="K6050" s="68" t="str">
        <f>IFERROR(VLOOKUP($B6050,APガラス性能一覧!$A$2:$M$6097,10,0),"")</f>
        <v/>
      </c>
      <c r="L6050" s="68" t="str">
        <f>IFERROR(VLOOKUP($B6050,APガラス性能一覧!$A$2:$M$6097,11,0),"")</f>
        <v/>
      </c>
      <c r="M6050" s="68" t="str">
        <f>IFERROR(VLOOKUP($B6050,APガラス性能一覧!$A$2:$M$6097,12,0),"")</f>
        <v/>
      </c>
      <c r="N6050" s="68" t="str">
        <f>IFERROR(VLOOKUP($B6050,APガラス性能一覧!$A$2:$M$6097,13,0),"")</f>
        <v/>
      </c>
    </row>
    <row r="6051" spans="2:14" x14ac:dyDescent="0.4">
      <c r="B6051" s="68" t="str">
        <f>IF($D$2="","",IF($E$2=0.65,IFERROR(IF(INDEX(APガラス性能一覧!A:A,MATCH(ROW(B6045),APガラス性能一覧!$O:$O,0))="","",INDEX(APガラス性能一覧!A:A,MATCH(ROW(B6045),APガラス性能一覧!$O:$O,0))),""),IFERROR(IF(INDEX(APガラス性能一覧!A:A,MATCH(ROW(B6045),APガラス性能一覧!$N:$N,0))="","",INDEX(APガラス性能一覧!A:A,MATCH(ROW(B6045),APガラス性能一覧!$N:$N,0))),"")))</f>
        <v/>
      </c>
      <c r="C6051" s="68" t="str">
        <f>IFERROR(VLOOKUP($B6051,APガラス性能一覧!$A$2:$M$6097,2,0),"")</f>
        <v/>
      </c>
      <c r="D6051" s="68" t="str">
        <f>IFERROR(VLOOKUP($B6051,APガラス性能一覧!$A$2:$M$6097,3,0),"")</f>
        <v/>
      </c>
      <c r="E6051" s="68" t="str">
        <f>IFERROR(VLOOKUP($B6051,APガラス性能一覧!$A$2:$M$6097,4,0),"")</f>
        <v/>
      </c>
      <c r="F6051" s="68" t="str">
        <f>IFERROR(VLOOKUP($B6051,APガラス性能一覧!$A$2:$M$6097,5,0),"")</f>
        <v/>
      </c>
      <c r="G6051" s="68" t="str">
        <f>IFERROR(VLOOKUP($B6051,APガラス性能一覧!$A$2:$M$6097,6,0),"")</f>
        <v/>
      </c>
      <c r="H6051" s="68" t="str">
        <f>IFERROR(VLOOKUP($B6051,APガラス性能一覧!$A$2:$M$6097,7,0),"")</f>
        <v/>
      </c>
      <c r="I6051" s="68" t="str">
        <f>IFERROR(VLOOKUP($B6051,APガラス性能一覧!$A$2:$M$6097,8,0),"")</f>
        <v/>
      </c>
      <c r="J6051" s="68" t="str">
        <f>IFERROR(VLOOKUP($B6051,APガラス性能一覧!$A$2:$M$6097,9,0),"")</f>
        <v/>
      </c>
      <c r="K6051" s="68" t="str">
        <f>IFERROR(VLOOKUP($B6051,APガラス性能一覧!$A$2:$M$6097,10,0),"")</f>
        <v/>
      </c>
      <c r="L6051" s="68" t="str">
        <f>IFERROR(VLOOKUP($B6051,APガラス性能一覧!$A$2:$M$6097,11,0),"")</f>
        <v/>
      </c>
      <c r="M6051" s="68" t="str">
        <f>IFERROR(VLOOKUP($B6051,APガラス性能一覧!$A$2:$M$6097,12,0),"")</f>
        <v/>
      </c>
      <c r="N6051" s="68" t="str">
        <f>IFERROR(VLOOKUP($B6051,APガラス性能一覧!$A$2:$M$6097,13,0),"")</f>
        <v/>
      </c>
    </row>
    <row r="6052" spans="2:14" x14ac:dyDescent="0.4">
      <c r="B6052" s="68" t="str">
        <f>IF($D$2="","",IF($E$2=0.65,IFERROR(IF(INDEX(APガラス性能一覧!A:A,MATCH(ROW(B6046),APガラス性能一覧!$O:$O,0))="","",INDEX(APガラス性能一覧!A:A,MATCH(ROW(B6046),APガラス性能一覧!$O:$O,0))),""),IFERROR(IF(INDEX(APガラス性能一覧!A:A,MATCH(ROW(B6046),APガラス性能一覧!$N:$N,0))="","",INDEX(APガラス性能一覧!A:A,MATCH(ROW(B6046),APガラス性能一覧!$N:$N,0))),"")))</f>
        <v/>
      </c>
      <c r="C6052" s="68" t="str">
        <f>IFERROR(VLOOKUP($B6052,APガラス性能一覧!$A$2:$M$6097,2,0),"")</f>
        <v/>
      </c>
      <c r="D6052" s="68" t="str">
        <f>IFERROR(VLOOKUP($B6052,APガラス性能一覧!$A$2:$M$6097,3,0),"")</f>
        <v/>
      </c>
      <c r="E6052" s="68" t="str">
        <f>IFERROR(VLOOKUP($B6052,APガラス性能一覧!$A$2:$M$6097,4,0),"")</f>
        <v/>
      </c>
      <c r="F6052" s="68" t="str">
        <f>IFERROR(VLOOKUP($B6052,APガラス性能一覧!$A$2:$M$6097,5,0),"")</f>
        <v/>
      </c>
      <c r="G6052" s="68" t="str">
        <f>IFERROR(VLOOKUP($B6052,APガラス性能一覧!$A$2:$M$6097,6,0),"")</f>
        <v/>
      </c>
      <c r="H6052" s="68" t="str">
        <f>IFERROR(VLOOKUP($B6052,APガラス性能一覧!$A$2:$M$6097,7,0),"")</f>
        <v/>
      </c>
      <c r="I6052" s="68" t="str">
        <f>IFERROR(VLOOKUP($B6052,APガラス性能一覧!$A$2:$M$6097,8,0),"")</f>
        <v/>
      </c>
      <c r="J6052" s="68" t="str">
        <f>IFERROR(VLOOKUP($B6052,APガラス性能一覧!$A$2:$M$6097,9,0),"")</f>
        <v/>
      </c>
      <c r="K6052" s="68" t="str">
        <f>IFERROR(VLOOKUP($B6052,APガラス性能一覧!$A$2:$M$6097,10,0),"")</f>
        <v/>
      </c>
      <c r="L6052" s="68" t="str">
        <f>IFERROR(VLOOKUP($B6052,APガラス性能一覧!$A$2:$M$6097,11,0),"")</f>
        <v/>
      </c>
      <c r="M6052" s="68" t="str">
        <f>IFERROR(VLOOKUP($B6052,APガラス性能一覧!$A$2:$M$6097,12,0),"")</f>
        <v/>
      </c>
      <c r="N6052" s="68" t="str">
        <f>IFERROR(VLOOKUP($B6052,APガラス性能一覧!$A$2:$M$6097,13,0),"")</f>
        <v/>
      </c>
    </row>
    <row r="6053" spans="2:14" x14ac:dyDescent="0.4">
      <c r="B6053" s="68" t="str">
        <f>IF($D$2="","",IF($E$2=0.65,IFERROR(IF(INDEX(APガラス性能一覧!A:A,MATCH(ROW(B6047),APガラス性能一覧!$O:$O,0))="","",INDEX(APガラス性能一覧!A:A,MATCH(ROW(B6047),APガラス性能一覧!$O:$O,0))),""),IFERROR(IF(INDEX(APガラス性能一覧!A:A,MATCH(ROW(B6047),APガラス性能一覧!$N:$N,0))="","",INDEX(APガラス性能一覧!A:A,MATCH(ROW(B6047),APガラス性能一覧!$N:$N,0))),"")))</f>
        <v/>
      </c>
      <c r="C6053" s="68" t="str">
        <f>IFERROR(VLOOKUP($B6053,APガラス性能一覧!$A$2:$M$6097,2,0),"")</f>
        <v/>
      </c>
      <c r="D6053" s="68" t="str">
        <f>IFERROR(VLOOKUP($B6053,APガラス性能一覧!$A$2:$M$6097,3,0),"")</f>
        <v/>
      </c>
      <c r="E6053" s="68" t="str">
        <f>IFERROR(VLOOKUP($B6053,APガラス性能一覧!$A$2:$M$6097,4,0),"")</f>
        <v/>
      </c>
      <c r="F6053" s="68" t="str">
        <f>IFERROR(VLOOKUP($B6053,APガラス性能一覧!$A$2:$M$6097,5,0),"")</f>
        <v/>
      </c>
      <c r="G6053" s="68" t="str">
        <f>IFERROR(VLOOKUP($B6053,APガラス性能一覧!$A$2:$M$6097,6,0),"")</f>
        <v/>
      </c>
      <c r="H6053" s="68" t="str">
        <f>IFERROR(VLOOKUP($B6053,APガラス性能一覧!$A$2:$M$6097,7,0),"")</f>
        <v/>
      </c>
      <c r="I6053" s="68" t="str">
        <f>IFERROR(VLOOKUP($B6053,APガラス性能一覧!$A$2:$M$6097,8,0),"")</f>
        <v/>
      </c>
      <c r="J6053" s="68" t="str">
        <f>IFERROR(VLOOKUP($B6053,APガラス性能一覧!$A$2:$M$6097,9,0),"")</f>
        <v/>
      </c>
      <c r="K6053" s="68" t="str">
        <f>IFERROR(VLOOKUP($B6053,APガラス性能一覧!$A$2:$M$6097,10,0),"")</f>
        <v/>
      </c>
      <c r="L6053" s="68" t="str">
        <f>IFERROR(VLOOKUP($B6053,APガラス性能一覧!$A$2:$M$6097,11,0),"")</f>
        <v/>
      </c>
      <c r="M6053" s="68" t="str">
        <f>IFERROR(VLOOKUP($B6053,APガラス性能一覧!$A$2:$M$6097,12,0),"")</f>
        <v/>
      </c>
      <c r="N6053" s="68" t="str">
        <f>IFERROR(VLOOKUP($B6053,APガラス性能一覧!$A$2:$M$6097,13,0),"")</f>
        <v/>
      </c>
    </row>
    <row r="6054" spans="2:14" x14ac:dyDescent="0.4">
      <c r="B6054" s="68" t="str">
        <f>IF($D$2="","",IF($E$2=0.65,IFERROR(IF(INDEX(APガラス性能一覧!A:A,MATCH(ROW(B6048),APガラス性能一覧!$O:$O,0))="","",INDEX(APガラス性能一覧!A:A,MATCH(ROW(B6048),APガラス性能一覧!$O:$O,0))),""),IFERROR(IF(INDEX(APガラス性能一覧!A:A,MATCH(ROW(B6048),APガラス性能一覧!$N:$N,0))="","",INDEX(APガラス性能一覧!A:A,MATCH(ROW(B6048),APガラス性能一覧!$N:$N,0))),"")))</f>
        <v/>
      </c>
      <c r="C6054" s="68" t="str">
        <f>IFERROR(VLOOKUP($B6054,APガラス性能一覧!$A$2:$M$6097,2,0),"")</f>
        <v/>
      </c>
      <c r="D6054" s="68" t="str">
        <f>IFERROR(VLOOKUP($B6054,APガラス性能一覧!$A$2:$M$6097,3,0),"")</f>
        <v/>
      </c>
      <c r="E6054" s="68" t="str">
        <f>IFERROR(VLOOKUP($B6054,APガラス性能一覧!$A$2:$M$6097,4,0),"")</f>
        <v/>
      </c>
      <c r="F6054" s="68" t="str">
        <f>IFERROR(VLOOKUP($B6054,APガラス性能一覧!$A$2:$M$6097,5,0),"")</f>
        <v/>
      </c>
      <c r="G6054" s="68" t="str">
        <f>IFERROR(VLOOKUP($B6054,APガラス性能一覧!$A$2:$M$6097,6,0),"")</f>
        <v/>
      </c>
      <c r="H6054" s="68" t="str">
        <f>IFERROR(VLOOKUP($B6054,APガラス性能一覧!$A$2:$M$6097,7,0),"")</f>
        <v/>
      </c>
      <c r="I6054" s="68" t="str">
        <f>IFERROR(VLOOKUP($B6054,APガラス性能一覧!$A$2:$M$6097,8,0),"")</f>
        <v/>
      </c>
      <c r="J6054" s="68" t="str">
        <f>IFERROR(VLOOKUP($B6054,APガラス性能一覧!$A$2:$M$6097,9,0),"")</f>
        <v/>
      </c>
      <c r="K6054" s="68" t="str">
        <f>IFERROR(VLOOKUP($B6054,APガラス性能一覧!$A$2:$M$6097,10,0),"")</f>
        <v/>
      </c>
      <c r="L6054" s="68" t="str">
        <f>IFERROR(VLOOKUP($B6054,APガラス性能一覧!$A$2:$M$6097,11,0),"")</f>
        <v/>
      </c>
      <c r="M6054" s="68" t="str">
        <f>IFERROR(VLOOKUP($B6054,APガラス性能一覧!$A$2:$M$6097,12,0),"")</f>
        <v/>
      </c>
      <c r="N6054" s="68" t="str">
        <f>IFERROR(VLOOKUP($B6054,APガラス性能一覧!$A$2:$M$6097,13,0),"")</f>
        <v/>
      </c>
    </row>
    <row r="6055" spans="2:14" x14ac:dyDescent="0.4">
      <c r="B6055" s="68" t="str">
        <f>IF($D$2="","",IF($E$2=0.65,IFERROR(IF(INDEX(APガラス性能一覧!A:A,MATCH(ROW(B6049),APガラス性能一覧!$O:$O,0))="","",INDEX(APガラス性能一覧!A:A,MATCH(ROW(B6049),APガラス性能一覧!$O:$O,0))),""),IFERROR(IF(INDEX(APガラス性能一覧!A:A,MATCH(ROW(B6049),APガラス性能一覧!$N:$N,0))="","",INDEX(APガラス性能一覧!A:A,MATCH(ROW(B6049),APガラス性能一覧!$N:$N,0))),"")))</f>
        <v/>
      </c>
      <c r="C6055" s="68" t="str">
        <f>IFERROR(VLOOKUP($B6055,APガラス性能一覧!$A$2:$M$6097,2,0),"")</f>
        <v/>
      </c>
      <c r="D6055" s="68" t="str">
        <f>IFERROR(VLOOKUP($B6055,APガラス性能一覧!$A$2:$M$6097,3,0),"")</f>
        <v/>
      </c>
      <c r="E6055" s="68" t="str">
        <f>IFERROR(VLOOKUP($B6055,APガラス性能一覧!$A$2:$M$6097,4,0),"")</f>
        <v/>
      </c>
      <c r="F6055" s="68" t="str">
        <f>IFERROR(VLOOKUP($B6055,APガラス性能一覧!$A$2:$M$6097,5,0),"")</f>
        <v/>
      </c>
      <c r="G6055" s="68" t="str">
        <f>IFERROR(VLOOKUP($B6055,APガラス性能一覧!$A$2:$M$6097,6,0),"")</f>
        <v/>
      </c>
      <c r="H6055" s="68" t="str">
        <f>IFERROR(VLOOKUP($B6055,APガラス性能一覧!$A$2:$M$6097,7,0),"")</f>
        <v/>
      </c>
      <c r="I6055" s="68" t="str">
        <f>IFERROR(VLOOKUP($B6055,APガラス性能一覧!$A$2:$M$6097,8,0),"")</f>
        <v/>
      </c>
      <c r="J6055" s="68" t="str">
        <f>IFERROR(VLOOKUP($B6055,APガラス性能一覧!$A$2:$M$6097,9,0),"")</f>
        <v/>
      </c>
      <c r="K6055" s="68" t="str">
        <f>IFERROR(VLOOKUP($B6055,APガラス性能一覧!$A$2:$M$6097,10,0),"")</f>
        <v/>
      </c>
      <c r="L6055" s="68" t="str">
        <f>IFERROR(VLOOKUP($B6055,APガラス性能一覧!$A$2:$M$6097,11,0),"")</f>
        <v/>
      </c>
      <c r="M6055" s="68" t="str">
        <f>IFERROR(VLOOKUP($B6055,APガラス性能一覧!$A$2:$M$6097,12,0),"")</f>
        <v/>
      </c>
      <c r="N6055" s="68" t="str">
        <f>IFERROR(VLOOKUP($B6055,APガラス性能一覧!$A$2:$M$6097,13,0),"")</f>
        <v/>
      </c>
    </row>
    <row r="6056" spans="2:14" x14ac:dyDescent="0.4">
      <c r="B6056" s="68" t="str">
        <f>IF($D$2="","",IF($E$2=0.65,IFERROR(IF(INDEX(APガラス性能一覧!A:A,MATCH(ROW(B6050),APガラス性能一覧!$O:$O,0))="","",INDEX(APガラス性能一覧!A:A,MATCH(ROW(B6050),APガラス性能一覧!$O:$O,0))),""),IFERROR(IF(INDEX(APガラス性能一覧!A:A,MATCH(ROW(B6050),APガラス性能一覧!$N:$N,0))="","",INDEX(APガラス性能一覧!A:A,MATCH(ROW(B6050),APガラス性能一覧!$N:$N,0))),"")))</f>
        <v/>
      </c>
      <c r="C6056" s="68" t="str">
        <f>IFERROR(VLOOKUP($B6056,APガラス性能一覧!$A$2:$M$6097,2,0),"")</f>
        <v/>
      </c>
      <c r="D6056" s="68" t="str">
        <f>IFERROR(VLOOKUP($B6056,APガラス性能一覧!$A$2:$M$6097,3,0),"")</f>
        <v/>
      </c>
      <c r="E6056" s="68" t="str">
        <f>IFERROR(VLOOKUP($B6056,APガラス性能一覧!$A$2:$M$6097,4,0),"")</f>
        <v/>
      </c>
      <c r="F6056" s="68" t="str">
        <f>IFERROR(VLOOKUP($B6056,APガラス性能一覧!$A$2:$M$6097,5,0),"")</f>
        <v/>
      </c>
      <c r="G6056" s="68" t="str">
        <f>IFERROR(VLOOKUP($B6056,APガラス性能一覧!$A$2:$M$6097,6,0),"")</f>
        <v/>
      </c>
      <c r="H6056" s="68" t="str">
        <f>IFERROR(VLOOKUP($B6056,APガラス性能一覧!$A$2:$M$6097,7,0),"")</f>
        <v/>
      </c>
      <c r="I6056" s="68" t="str">
        <f>IFERROR(VLOOKUP($B6056,APガラス性能一覧!$A$2:$M$6097,8,0),"")</f>
        <v/>
      </c>
      <c r="J6056" s="68" t="str">
        <f>IFERROR(VLOOKUP($B6056,APガラス性能一覧!$A$2:$M$6097,9,0),"")</f>
        <v/>
      </c>
      <c r="K6056" s="68" t="str">
        <f>IFERROR(VLOOKUP($B6056,APガラス性能一覧!$A$2:$M$6097,10,0),"")</f>
        <v/>
      </c>
      <c r="L6056" s="68" t="str">
        <f>IFERROR(VLOOKUP($B6056,APガラス性能一覧!$A$2:$M$6097,11,0),"")</f>
        <v/>
      </c>
      <c r="M6056" s="68" t="str">
        <f>IFERROR(VLOOKUP($B6056,APガラス性能一覧!$A$2:$M$6097,12,0),"")</f>
        <v/>
      </c>
      <c r="N6056" s="68" t="str">
        <f>IFERROR(VLOOKUP($B6056,APガラス性能一覧!$A$2:$M$6097,13,0),"")</f>
        <v/>
      </c>
    </row>
    <row r="6057" spans="2:14" x14ac:dyDescent="0.4">
      <c r="B6057" s="68" t="str">
        <f>IF($D$2="","",IF($E$2=0.65,IFERROR(IF(INDEX(APガラス性能一覧!A:A,MATCH(ROW(B6051),APガラス性能一覧!$O:$O,0))="","",INDEX(APガラス性能一覧!A:A,MATCH(ROW(B6051),APガラス性能一覧!$O:$O,0))),""),IFERROR(IF(INDEX(APガラス性能一覧!A:A,MATCH(ROW(B6051),APガラス性能一覧!$N:$N,0))="","",INDEX(APガラス性能一覧!A:A,MATCH(ROW(B6051),APガラス性能一覧!$N:$N,0))),"")))</f>
        <v/>
      </c>
      <c r="C6057" s="68" t="str">
        <f>IFERROR(VLOOKUP($B6057,APガラス性能一覧!$A$2:$M$6097,2,0),"")</f>
        <v/>
      </c>
      <c r="D6057" s="68" t="str">
        <f>IFERROR(VLOOKUP($B6057,APガラス性能一覧!$A$2:$M$6097,3,0),"")</f>
        <v/>
      </c>
      <c r="E6057" s="68" t="str">
        <f>IFERROR(VLOOKUP($B6057,APガラス性能一覧!$A$2:$M$6097,4,0),"")</f>
        <v/>
      </c>
      <c r="F6057" s="68" t="str">
        <f>IFERROR(VLOOKUP($B6057,APガラス性能一覧!$A$2:$M$6097,5,0),"")</f>
        <v/>
      </c>
      <c r="G6057" s="68" t="str">
        <f>IFERROR(VLOOKUP($B6057,APガラス性能一覧!$A$2:$M$6097,6,0),"")</f>
        <v/>
      </c>
      <c r="H6057" s="68" t="str">
        <f>IFERROR(VLOOKUP($B6057,APガラス性能一覧!$A$2:$M$6097,7,0),"")</f>
        <v/>
      </c>
      <c r="I6057" s="68" t="str">
        <f>IFERROR(VLOOKUP($B6057,APガラス性能一覧!$A$2:$M$6097,8,0),"")</f>
        <v/>
      </c>
      <c r="J6057" s="68" t="str">
        <f>IFERROR(VLOOKUP($B6057,APガラス性能一覧!$A$2:$M$6097,9,0),"")</f>
        <v/>
      </c>
      <c r="K6057" s="68" t="str">
        <f>IFERROR(VLOOKUP($B6057,APガラス性能一覧!$A$2:$M$6097,10,0),"")</f>
        <v/>
      </c>
      <c r="L6057" s="68" t="str">
        <f>IFERROR(VLOOKUP($B6057,APガラス性能一覧!$A$2:$M$6097,11,0),"")</f>
        <v/>
      </c>
      <c r="M6057" s="68" t="str">
        <f>IFERROR(VLOOKUP($B6057,APガラス性能一覧!$A$2:$M$6097,12,0),"")</f>
        <v/>
      </c>
      <c r="N6057" s="68" t="str">
        <f>IFERROR(VLOOKUP($B6057,APガラス性能一覧!$A$2:$M$6097,13,0),"")</f>
        <v/>
      </c>
    </row>
    <row r="6058" spans="2:14" x14ac:dyDescent="0.4">
      <c r="B6058" s="68" t="str">
        <f>IF($D$2="","",IF($E$2=0.65,IFERROR(IF(INDEX(APガラス性能一覧!A:A,MATCH(ROW(B6052),APガラス性能一覧!$O:$O,0))="","",INDEX(APガラス性能一覧!A:A,MATCH(ROW(B6052),APガラス性能一覧!$O:$O,0))),""),IFERROR(IF(INDEX(APガラス性能一覧!A:A,MATCH(ROW(B6052),APガラス性能一覧!$N:$N,0))="","",INDEX(APガラス性能一覧!A:A,MATCH(ROW(B6052),APガラス性能一覧!$N:$N,0))),"")))</f>
        <v/>
      </c>
      <c r="C6058" s="68" t="str">
        <f>IFERROR(VLOOKUP($B6058,APガラス性能一覧!$A$2:$M$6097,2,0),"")</f>
        <v/>
      </c>
      <c r="D6058" s="68" t="str">
        <f>IFERROR(VLOOKUP($B6058,APガラス性能一覧!$A$2:$M$6097,3,0),"")</f>
        <v/>
      </c>
      <c r="E6058" s="68" t="str">
        <f>IFERROR(VLOOKUP($B6058,APガラス性能一覧!$A$2:$M$6097,4,0),"")</f>
        <v/>
      </c>
      <c r="F6058" s="68" t="str">
        <f>IFERROR(VLOOKUP($B6058,APガラス性能一覧!$A$2:$M$6097,5,0),"")</f>
        <v/>
      </c>
      <c r="G6058" s="68" t="str">
        <f>IFERROR(VLOOKUP($B6058,APガラス性能一覧!$A$2:$M$6097,6,0),"")</f>
        <v/>
      </c>
      <c r="H6058" s="68" t="str">
        <f>IFERROR(VLOOKUP($B6058,APガラス性能一覧!$A$2:$M$6097,7,0),"")</f>
        <v/>
      </c>
      <c r="I6058" s="68" t="str">
        <f>IFERROR(VLOOKUP($B6058,APガラス性能一覧!$A$2:$M$6097,8,0),"")</f>
        <v/>
      </c>
      <c r="J6058" s="68" t="str">
        <f>IFERROR(VLOOKUP($B6058,APガラス性能一覧!$A$2:$M$6097,9,0),"")</f>
        <v/>
      </c>
      <c r="K6058" s="68" t="str">
        <f>IFERROR(VLOOKUP($B6058,APガラス性能一覧!$A$2:$M$6097,10,0),"")</f>
        <v/>
      </c>
      <c r="L6058" s="68" t="str">
        <f>IFERROR(VLOOKUP($B6058,APガラス性能一覧!$A$2:$M$6097,11,0),"")</f>
        <v/>
      </c>
      <c r="M6058" s="68" t="str">
        <f>IFERROR(VLOOKUP($B6058,APガラス性能一覧!$A$2:$M$6097,12,0),"")</f>
        <v/>
      </c>
      <c r="N6058" s="68" t="str">
        <f>IFERROR(VLOOKUP($B6058,APガラス性能一覧!$A$2:$M$6097,13,0),"")</f>
        <v/>
      </c>
    </row>
    <row r="6059" spans="2:14" x14ac:dyDescent="0.4">
      <c r="B6059" s="68" t="str">
        <f>IF($D$2="","",IF($E$2=0.65,IFERROR(IF(INDEX(APガラス性能一覧!A:A,MATCH(ROW(B6053),APガラス性能一覧!$O:$O,0))="","",INDEX(APガラス性能一覧!A:A,MATCH(ROW(B6053),APガラス性能一覧!$O:$O,0))),""),IFERROR(IF(INDEX(APガラス性能一覧!A:A,MATCH(ROW(B6053),APガラス性能一覧!$N:$N,0))="","",INDEX(APガラス性能一覧!A:A,MATCH(ROW(B6053),APガラス性能一覧!$N:$N,0))),"")))</f>
        <v/>
      </c>
      <c r="C6059" s="68" t="str">
        <f>IFERROR(VLOOKUP($B6059,APガラス性能一覧!$A$2:$M$6097,2,0),"")</f>
        <v/>
      </c>
      <c r="D6059" s="68" t="str">
        <f>IFERROR(VLOOKUP($B6059,APガラス性能一覧!$A$2:$M$6097,3,0),"")</f>
        <v/>
      </c>
      <c r="E6059" s="68" t="str">
        <f>IFERROR(VLOOKUP($B6059,APガラス性能一覧!$A$2:$M$6097,4,0),"")</f>
        <v/>
      </c>
      <c r="F6059" s="68" t="str">
        <f>IFERROR(VLOOKUP($B6059,APガラス性能一覧!$A$2:$M$6097,5,0),"")</f>
        <v/>
      </c>
      <c r="G6059" s="68" t="str">
        <f>IFERROR(VLOOKUP($B6059,APガラス性能一覧!$A$2:$M$6097,6,0),"")</f>
        <v/>
      </c>
      <c r="H6059" s="68" t="str">
        <f>IFERROR(VLOOKUP($B6059,APガラス性能一覧!$A$2:$M$6097,7,0),"")</f>
        <v/>
      </c>
      <c r="I6059" s="68" t="str">
        <f>IFERROR(VLOOKUP($B6059,APガラス性能一覧!$A$2:$M$6097,8,0),"")</f>
        <v/>
      </c>
      <c r="J6059" s="68" t="str">
        <f>IFERROR(VLOOKUP($B6059,APガラス性能一覧!$A$2:$M$6097,9,0),"")</f>
        <v/>
      </c>
      <c r="K6059" s="68" t="str">
        <f>IFERROR(VLOOKUP($B6059,APガラス性能一覧!$A$2:$M$6097,10,0),"")</f>
        <v/>
      </c>
      <c r="L6059" s="68" t="str">
        <f>IFERROR(VLOOKUP($B6059,APガラス性能一覧!$A$2:$M$6097,11,0),"")</f>
        <v/>
      </c>
      <c r="M6059" s="68" t="str">
        <f>IFERROR(VLOOKUP($B6059,APガラス性能一覧!$A$2:$M$6097,12,0),"")</f>
        <v/>
      </c>
      <c r="N6059" s="68" t="str">
        <f>IFERROR(VLOOKUP($B6059,APガラス性能一覧!$A$2:$M$6097,13,0),"")</f>
        <v/>
      </c>
    </row>
    <row r="6060" spans="2:14" x14ac:dyDescent="0.4">
      <c r="B6060" s="68" t="str">
        <f>IF($D$2="","",IF($E$2=0.65,IFERROR(IF(INDEX(APガラス性能一覧!A:A,MATCH(ROW(B6054),APガラス性能一覧!$O:$O,0))="","",INDEX(APガラス性能一覧!A:A,MATCH(ROW(B6054),APガラス性能一覧!$O:$O,0))),""),IFERROR(IF(INDEX(APガラス性能一覧!A:A,MATCH(ROW(B6054),APガラス性能一覧!$N:$N,0))="","",INDEX(APガラス性能一覧!A:A,MATCH(ROW(B6054),APガラス性能一覧!$N:$N,0))),"")))</f>
        <v/>
      </c>
      <c r="C6060" s="68" t="str">
        <f>IFERROR(VLOOKUP($B6060,APガラス性能一覧!$A$2:$M$6097,2,0),"")</f>
        <v/>
      </c>
      <c r="D6060" s="68" t="str">
        <f>IFERROR(VLOOKUP($B6060,APガラス性能一覧!$A$2:$M$6097,3,0),"")</f>
        <v/>
      </c>
      <c r="E6060" s="68" t="str">
        <f>IFERROR(VLOOKUP($B6060,APガラス性能一覧!$A$2:$M$6097,4,0),"")</f>
        <v/>
      </c>
      <c r="F6060" s="68" t="str">
        <f>IFERROR(VLOOKUP($B6060,APガラス性能一覧!$A$2:$M$6097,5,0),"")</f>
        <v/>
      </c>
      <c r="G6060" s="68" t="str">
        <f>IFERROR(VLOOKUP($B6060,APガラス性能一覧!$A$2:$M$6097,6,0),"")</f>
        <v/>
      </c>
      <c r="H6060" s="68" t="str">
        <f>IFERROR(VLOOKUP($B6060,APガラス性能一覧!$A$2:$M$6097,7,0),"")</f>
        <v/>
      </c>
      <c r="I6060" s="68" t="str">
        <f>IFERROR(VLOOKUP($B6060,APガラス性能一覧!$A$2:$M$6097,8,0),"")</f>
        <v/>
      </c>
      <c r="J6060" s="68" t="str">
        <f>IFERROR(VLOOKUP($B6060,APガラス性能一覧!$A$2:$M$6097,9,0),"")</f>
        <v/>
      </c>
      <c r="K6060" s="68" t="str">
        <f>IFERROR(VLOOKUP($B6060,APガラス性能一覧!$A$2:$M$6097,10,0),"")</f>
        <v/>
      </c>
      <c r="L6060" s="68" t="str">
        <f>IFERROR(VLOOKUP($B6060,APガラス性能一覧!$A$2:$M$6097,11,0),"")</f>
        <v/>
      </c>
      <c r="M6060" s="68" t="str">
        <f>IFERROR(VLOOKUP($B6060,APガラス性能一覧!$A$2:$M$6097,12,0),"")</f>
        <v/>
      </c>
      <c r="N6060" s="68" t="str">
        <f>IFERROR(VLOOKUP($B6060,APガラス性能一覧!$A$2:$M$6097,13,0),"")</f>
        <v/>
      </c>
    </row>
    <row r="6061" spans="2:14" x14ac:dyDescent="0.4">
      <c r="B6061" s="68" t="str">
        <f>IF($D$2="","",IF($E$2=0.65,IFERROR(IF(INDEX(APガラス性能一覧!A:A,MATCH(ROW(B6055),APガラス性能一覧!$O:$O,0))="","",INDEX(APガラス性能一覧!A:A,MATCH(ROW(B6055),APガラス性能一覧!$O:$O,0))),""),IFERROR(IF(INDEX(APガラス性能一覧!A:A,MATCH(ROW(B6055),APガラス性能一覧!$N:$N,0))="","",INDEX(APガラス性能一覧!A:A,MATCH(ROW(B6055),APガラス性能一覧!$N:$N,0))),"")))</f>
        <v/>
      </c>
      <c r="C6061" s="68" t="str">
        <f>IFERROR(VLOOKUP($B6061,APガラス性能一覧!$A$2:$M$6097,2,0),"")</f>
        <v/>
      </c>
      <c r="D6061" s="68" t="str">
        <f>IFERROR(VLOOKUP($B6061,APガラス性能一覧!$A$2:$M$6097,3,0),"")</f>
        <v/>
      </c>
      <c r="E6061" s="68" t="str">
        <f>IFERROR(VLOOKUP($B6061,APガラス性能一覧!$A$2:$M$6097,4,0),"")</f>
        <v/>
      </c>
      <c r="F6061" s="68" t="str">
        <f>IFERROR(VLOOKUP($B6061,APガラス性能一覧!$A$2:$M$6097,5,0),"")</f>
        <v/>
      </c>
      <c r="G6061" s="68" t="str">
        <f>IFERROR(VLOOKUP($B6061,APガラス性能一覧!$A$2:$M$6097,6,0),"")</f>
        <v/>
      </c>
      <c r="H6061" s="68" t="str">
        <f>IFERROR(VLOOKUP($B6061,APガラス性能一覧!$A$2:$M$6097,7,0),"")</f>
        <v/>
      </c>
      <c r="I6061" s="68" t="str">
        <f>IFERROR(VLOOKUP($B6061,APガラス性能一覧!$A$2:$M$6097,8,0),"")</f>
        <v/>
      </c>
      <c r="J6061" s="68" t="str">
        <f>IFERROR(VLOOKUP($B6061,APガラス性能一覧!$A$2:$M$6097,9,0),"")</f>
        <v/>
      </c>
      <c r="K6061" s="68" t="str">
        <f>IFERROR(VLOOKUP($B6061,APガラス性能一覧!$A$2:$M$6097,10,0),"")</f>
        <v/>
      </c>
      <c r="L6061" s="68" t="str">
        <f>IFERROR(VLOOKUP($B6061,APガラス性能一覧!$A$2:$M$6097,11,0),"")</f>
        <v/>
      </c>
      <c r="M6061" s="68" t="str">
        <f>IFERROR(VLOOKUP($B6061,APガラス性能一覧!$A$2:$M$6097,12,0),"")</f>
        <v/>
      </c>
      <c r="N6061" s="68" t="str">
        <f>IFERROR(VLOOKUP($B6061,APガラス性能一覧!$A$2:$M$6097,13,0),"")</f>
        <v/>
      </c>
    </row>
    <row r="6062" spans="2:14" x14ac:dyDescent="0.4">
      <c r="B6062" s="68" t="str">
        <f>IF($D$2="","",IF($E$2=0.65,IFERROR(IF(INDEX(APガラス性能一覧!A:A,MATCH(ROW(B6056),APガラス性能一覧!$O:$O,0))="","",INDEX(APガラス性能一覧!A:A,MATCH(ROW(B6056),APガラス性能一覧!$O:$O,0))),""),IFERROR(IF(INDEX(APガラス性能一覧!A:A,MATCH(ROW(B6056),APガラス性能一覧!$N:$N,0))="","",INDEX(APガラス性能一覧!A:A,MATCH(ROW(B6056),APガラス性能一覧!$N:$N,0))),"")))</f>
        <v/>
      </c>
      <c r="C6062" s="68" t="str">
        <f>IFERROR(VLOOKUP($B6062,APガラス性能一覧!$A$2:$M$6097,2,0),"")</f>
        <v/>
      </c>
      <c r="D6062" s="68" t="str">
        <f>IFERROR(VLOOKUP($B6062,APガラス性能一覧!$A$2:$M$6097,3,0),"")</f>
        <v/>
      </c>
      <c r="E6062" s="68" t="str">
        <f>IFERROR(VLOOKUP($B6062,APガラス性能一覧!$A$2:$M$6097,4,0),"")</f>
        <v/>
      </c>
      <c r="F6062" s="68" t="str">
        <f>IFERROR(VLOOKUP($B6062,APガラス性能一覧!$A$2:$M$6097,5,0),"")</f>
        <v/>
      </c>
      <c r="G6062" s="68" t="str">
        <f>IFERROR(VLOOKUP($B6062,APガラス性能一覧!$A$2:$M$6097,6,0),"")</f>
        <v/>
      </c>
      <c r="H6062" s="68" t="str">
        <f>IFERROR(VLOOKUP($B6062,APガラス性能一覧!$A$2:$M$6097,7,0),"")</f>
        <v/>
      </c>
      <c r="I6062" s="68" t="str">
        <f>IFERROR(VLOOKUP($B6062,APガラス性能一覧!$A$2:$M$6097,8,0),"")</f>
        <v/>
      </c>
      <c r="J6062" s="68" t="str">
        <f>IFERROR(VLOOKUP($B6062,APガラス性能一覧!$A$2:$M$6097,9,0),"")</f>
        <v/>
      </c>
      <c r="K6062" s="68" t="str">
        <f>IFERROR(VLOOKUP($B6062,APガラス性能一覧!$A$2:$M$6097,10,0),"")</f>
        <v/>
      </c>
      <c r="L6062" s="68" t="str">
        <f>IFERROR(VLOOKUP($B6062,APガラス性能一覧!$A$2:$M$6097,11,0),"")</f>
        <v/>
      </c>
      <c r="M6062" s="68" t="str">
        <f>IFERROR(VLOOKUP($B6062,APガラス性能一覧!$A$2:$M$6097,12,0),"")</f>
        <v/>
      </c>
      <c r="N6062" s="68" t="str">
        <f>IFERROR(VLOOKUP($B6062,APガラス性能一覧!$A$2:$M$6097,13,0),"")</f>
        <v/>
      </c>
    </row>
    <row r="6063" spans="2:14" x14ac:dyDescent="0.4">
      <c r="B6063" s="68" t="str">
        <f>IF($D$2="","",IF($E$2=0.65,IFERROR(IF(INDEX(APガラス性能一覧!A:A,MATCH(ROW(B6057),APガラス性能一覧!$O:$O,0))="","",INDEX(APガラス性能一覧!A:A,MATCH(ROW(B6057),APガラス性能一覧!$O:$O,0))),""),IFERROR(IF(INDEX(APガラス性能一覧!A:A,MATCH(ROW(B6057),APガラス性能一覧!$N:$N,0))="","",INDEX(APガラス性能一覧!A:A,MATCH(ROW(B6057),APガラス性能一覧!$N:$N,0))),"")))</f>
        <v/>
      </c>
      <c r="C6063" s="68" t="str">
        <f>IFERROR(VLOOKUP($B6063,APガラス性能一覧!$A$2:$M$6097,2,0),"")</f>
        <v/>
      </c>
      <c r="D6063" s="68" t="str">
        <f>IFERROR(VLOOKUP($B6063,APガラス性能一覧!$A$2:$M$6097,3,0),"")</f>
        <v/>
      </c>
      <c r="E6063" s="68" t="str">
        <f>IFERROR(VLOOKUP($B6063,APガラス性能一覧!$A$2:$M$6097,4,0),"")</f>
        <v/>
      </c>
      <c r="F6063" s="68" t="str">
        <f>IFERROR(VLOOKUP($B6063,APガラス性能一覧!$A$2:$M$6097,5,0),"")</f>
        <v/>
      </c>
      <c r="G6063" s="68" t="str">
        <f>IFERROR(VLOOKUP($B6063,APガラス性能一覧!$A$2:$M$6097,6,0),"")</f>
        <v/>
      </c>
      <c r="H6063" s="68" t="str">
        <f>IFERROR(VLOOKUP($B6063,APガラス性能一覧!$A$2:$M$6097,7,0),"")</f>
        <v/>
      </c>
      <c r="I6063" s="68" t="str">
        <f>IFERROR(VLOOKUP($B6063,APガラス性能一覧!$A$2:$M$6097,8,0),"")</f>
        <v/>
      </c>
      <c r="J6063" s="68" t="str">
        <f>IFERROR(VLOOKUP($B6063,APガラス性能一覧!$A$2:$M$6097,9,0),"")</f>
        <v/>
      </c>
      <c r="K6063" s="68" t="str">
        <f>IFERROR(VLOOKUP($B6063,APガラス性能一覧!$A$2:$M$6097,10,0),"")</f>
        <v/>
      </c>
      <c r="L6063" s="68" t="str">
        <f>IFERROR(VLOOKUP($B6063,APガラス性能一覧!$A$2:$M$6097,11,0),"")</f>
        <v/>
      </c>
      <c r="M6063" s="68" t="str">
        <f>IFERROR(VLOOKUP($B6063,APガラス性能一覧!$A$2:$M$6097,12,0),"")</f>
        <v/>
      </c>
      <c r="N6063" s="68" t="str">
        <f>IFERROR(VLOOKUP($B6063,APガラス性能一覧!$A$2:$M$6097,13,0),"")</f>
        <v/>
      </c>
    </row>
    <row r="6064" spans="2:14" x14ac:dyDescent="0.4">
      <c r="B6064" s="68" t="str">
        <f>IF($D$2="","",IF($E$2=0.65,IFERROR(IF(INDEX(APガラス性能一覧!A:A,MATCH(ROW(B6058),APガラス性能一覧!$O:$O,0))="","",INDEX(APガラス性能一覧!A:A,MATCH(ROW(B6058),APガラス性能一覧!$O:$O,0))),""),IFERROR(IF(INDEX(APガラス性能一覧!A:A,MATCH(ROW(B6058),APガラス性能一覧!$N:$N,0))="","",INDEX(APガラス性能一覧!A:A,MATCH(ROW(B6058),APガラス性能一覧!$N:$N,0))),"")))</f>
        <v/>
      </c>
      <c r="C6064" s="68" t="str">
        <f>IFERROR(VLOOKUP($B6064,APガラス性能一覧!$A$2:$M$6097,2,0),"")</f>
        <v/>
      </c>
      <c r="D6064" s="68" t="str">
        <f>IFERROR(VLOOKUP($B6064,APガラス性能一覧!$A$2:$M$6097,3,0),"")</f>
        <v/>
      </c>
      <c r="E6064" s="68" t="str">
        <f>IFERROR(VLOOKUP($B6064,APガラス性能一覧!$A$2:$M$6097,4,0),"")</f>
        <v/>
      </c>
      <c r="F6064" s="68" t="str">
        <f>IFERROR(VLOOKUP($B6064,APガラス性能一覧!$A$2:$M$6097,5,0),"")</f>
        <v/>
      </c>
      <c r="G6064" s="68" t="str">
        <f>IFERROR(VLOOKUP($B6064,APガラス性能一覧!$A$2:$M$6097,6,0),"")</f>
        <v/>
      </c>
      <c r="H6064" s="68" t="str">
        <f>IFERROR(VLOOKUP($B6064,APガラス性能一覧!$A$2:$M$6097,7,0),"")</f>
        <v/>
      </c>
      <c r="I6064" s="68" t="str">
        <f>IFERROR(VLOOKUP($B6064,APガラス性能一覧!$A$2:$M$6097,8,0),"")</f>
        <v/>
      </c>
      <c r="J6064" s="68" t="str">
        <f>IFERROR(VLOOKUP($B6064,APガラス性能一覧!$A$2:$M$6097,9,0),"")</f>
        <v/>
      </c>
      <c r="K6064" s="68" t="str">
        <f>IFERROR(VLOOKUP($B6064,APガラス性能一覧!$A$2:$M$6097,10,0),"")</f>
        <v/>
      </c>
      <c r="L6064" s="68" t="str">
        <f>IFERROR(VLOOKUP($B6064,APガラス性能一覧!$A$2:$M$6097,11,0),"")</f>
        <v/>
      </c>
      <c r="M6064" s="68" t="str">
        <f>IFERROR(VLOOKUP($B6064,APガラス性能一覧!$A$2:$M$6097,12,0),"")</f>
        <v/>
      </c>
      <c r="N6064" s="68" t="str">
        <f>IFERROR(VLOOKUP($B6064,APガラス性能一覧!$A$2:$M$6097,13,0),"")</f>
        <v/>
      </c>
    </row>
    <row r="6065" spans="2:14" x14ac:dyDescent="0.4">
      <c r="B6065" s="68" t="str">
        <f>IF($D$2="","",IF($E$2=0.65,IFERROR(IF(INDEX(APガラス性能一覧!A:A,MATCH(ROW(B6059),APガラス性能一覧!$O:$O,0))="","",INDEX(APガラス性能一覧!A:A,MATCH(ROW(B6059),APガラス性能一覧!$O:$O,0))),""),IFERROR(IF(INDEX(APガラス性能一覧!A:A,MATCH(ROW(B6059),APガラス性能一覧!$N:$N,0))="","",INDEX(APガラス性能一覧!A:A,MATCH(ROW(B6059),APガラス性能一覧!$N:$N,0))),"")))</f>
        <v/>
      </c>
      <c r="C6065" s="68" t="str">
        <f>IFERROR(VLOOKUP($B6065,APガラス性能一覧!$A$2:$M$6097,2,0),"")</f>
        <v/>
      </c>
      <c r="D6065" s="68" t="str">
        <f>IFERROR(VLOOKUP($B6065,APガラス性能一覧!$A$2:$M$6097,3,0),"")</f>
        <v/>
      </c>
      <c r="E6065" s="68" t="str">
        <f>IFERROR(VLOOKUP($B6065,APガラス性能一覧!$A$2:$M$6097,4,0),"")</f>
        <v/>
      </c>
      <c r="F6065" s="68" t="str">
        <f>IFERROR(VLOOKUP($B6065,APガラス性能一覧!$A$2:$M$6097,5,0),"")</f>
        <v/>
      </c>
      <c r="G6065" s="68" t="str">
        <f>IFERROR(VLOOKUP($B6065,APガラス性能一覧!$A$2:$M$6097,6,0),"")</f>
        <v/>
      </c>
      <c r="H6065" s="68" t="str">
        <f>IFERROR(VLOOKUP($B6065,APガラス性能一覧!$A$2:$M$6097,7,0),"")</f>
        <v/>
      </c>
      <c r="I6065" s="68" t="str">
        <f>IFERROR(VLOOKUP($B6065,APガラス性能一覧!$A$2:$M$6097,8,0),"")</f>
        <v/>
      </c>
      <c r="J6065" s="68" t="str">
        <f>IFERROR(VLOOKUP($B6065,APガラス性能一覧!$A$2:$M$6097,9,0),"")</f>
        <v/>
      </c>
      <c r="K6065" s="68" t="str">
        <f>IFERROR(VLOOKUP($B6065,APガラス性能一覧!$A$2:$M$6097,10,0),"")</f>
        <v/>
      </c>
      <c r="L6065" s="68" t="str">
        <f>IFERROR(VLOOKUP($B6065,APガラス性能一覧!$A$2:$M$6097,11,0),"")</f>
        <v/>
      </c>
      <c r="M6065" s="68" t="str">
        <f>IFERROR(VLOOKUP($B6065,APガラス性能一覧!$A$2:$M$6097,12,0),"")</f>
        <v/>
      </c>
      <c r="N6065" s="68" t="str">
        <f>IFERROR(VLOOKUP($B6065,APガラス性能一覧!$A$2:$M$6097,13,0),"")</f>
        <v/>
      </c>
    </row>
    <row r="6066" spans="2:14" x14ac:dyDescent="0.4">
      <c r="B6066" s="68" t="str">
        <f>IF($D$2="","",IF($E$2=0.65,IFERROR(IF(INDEX(APガラス性能一覧!A:A,MATCH(ROW(B6060),APガラス性能一覧!$O:$O,0))="","",INDEX(APガラス性能一覧!A:A,MATCH(ROW(B6060),APガラス性能一覧!$O:$O,0))),""),IFERROR(IF(INDEX(APガラス性能一覧!A:A,MATCH(ROW(B6060),APガラス性能一覧!$N:$N,0))="","",INDEX(APガラス性能一覧!A:A,MATCH(ROW(B6060),APガラス性能一覧!$N:$N,0))),"")))</f>
        <v/>
      </c>
      <c r="C6066" s="68" t="str">
        <f>IFERROR(VLOOKUP($B6066,APガラス性能一覧!$A$2:$M$6097,2,0),"")</f>
        <v/>
      </c>
      <c r="D6066" s="68" t="str">
        <f>IFERROR(VLOOKUP($B6066,APガラス性能一覧!$A$2:$M$6097,3,0),"")</f>
        <v/>
      </c>
      <c r="E6066" s="68" t="str">
        <f>IFERROR(VLOOKUP($B6066,APガラス性能一覧!$A$2:$M$6097,4,0),"")</f>
        <v/>
      </c>
      <c r="F6066" s="68" t="str">
        <f>IFERROR(VLOOKUP($B6066,APガラス性能一覧!$A$2:$M$6097,5,0),"")</f>
        <v/>
      </c>
      <c r="G6066" s="68" t="str">
        <f>IFERROR(VLOOKUP($B6066,APガラス性能一覧!$A$2:$M$6097,6,0),"")</f>
        <v/>
      </c>
      <c r="H6066" s="68" t="str">
        <f>IFERROR(VLOOKUP($B6066,APガラス性能一覧!$A$2:$M$6097,7,0),"")</f>
        <v/>
      </c>
      <c r="I6066" s="68" t="str">
        <f>IFERROR(VLOOKUP($B6066,APガラス性能一覧!$A$2:$M$6097,8,0),"")</f>
        <v/>
      </c>
      <c r="J6066" s="68" t="str">
        <f>IFERROR(VLOOKUP($B6066,APガラス性能一覧!$A$2:$M$6097,9,0),"")</f>
        <v/>
      </c>
      <c r="K6066" s="68" t="str">
        <f>IFERROR(VLOOKUP($B6066,APガラス性能一覧!$A$2:$M$6097,10,0),"")</f>
        <v/>
      </c>
      <c r="L6066" s="68" t="str">
        <f>IFERROR(VLOOKUP($B6066,APガラス性能一覧!$A$2:$M$6097,11,0),"")</f>
        <v/>
      </c>
      <c r="M6066" s="68" t="str">
        <f>IFERROR(VLOOKUP($B6066,APガラス性能一覧!$A$2:$M$6097,12,0),"")</f>
        <v/>
      </c>
      <c r="N6066" s="68" t="str">
        <f>IFERROR(VLOOKUP($B6066,APガラス性能一覧!$A$2:$M$6097,13,0),"")</f>
        <v/>
      </c>
    </row>
    <row r="6067" spans="2:14" x14ac:dyDescent="0.4">
      <c r="B6067" s="68" t="str">
        <f>IF($D$2="","",IF($E$2=0.65,IFERROR(IF(INDEX(APガラス性能一覧!A:A,MATCH(ROW(B6061),APガラス性能一覧!$O:$O,0))="","",INDEX(APガラス性能一覧!A:A,MATCH(ROW(B6061),APガラス性能一覧!$O:$O,0))),""),IFERROR(IF(INDEX(APガラス性能一覧!A:A,MATCH(ROW(B6061),APガラス性能一覧!$N:$N,0))="","",INDEX(APガラス性能一覧!A:A,MATCH(ROW(B6061),APガラス性能一覧!$N:$N,0))),"")))</f>
        <v/>
      </c>
      <c r="C6067" s="68" t="str">
        <f>IFERROR(VLOOKUP($B6067,APガラス性能一覧!$A$2:$M$6097,2,0),"")</f>
        <v/>
      </c>
      <c r="D6067" s="68" t="str">
        <f>IFERROR(VLOOKUP($B6067,APガラス性能一覧!$A$2:$M$6097,3,0),"")</f>
        <v/>
      </c>
      <c r="E6067" s="68" t="str">
        <f>IFERROR(VLOOKUP($B6067,APガラス性能一覧!$A$2:$M$6097,4,0),"")</f>
        <v/>
      </c>
      <c r="F6067" s="68" t="str">
        <f>IFERROR(VLOOKUP($B6067,APガラス性能一覧!$A$2:$M$6097,5,0),"")</f>
        <v/>
      </c>
      <c r="G6067" s="68" t="str">
        <f>IFERROR(VLOOKUP($B6067,APガラス性能一覧!$A$2:$M$6097,6,0),"")</f>
        <v/>
      </c>
      <c r="H6067" s="68" t="str">
        <f>IFERROR(VLOOKUP($B6067,APガラス性能一覧!$A$2:$M$6097,7,0),"")</f>
        <v/>
      </c>
      <c r="I6067" s="68" t="str">
        <f>IFERROR(VLOOKUP($B6067,APガラス性能一覧!$A$2:$M$6097,8,0),"")</f>
        <v/>
      </c>
      <c r="J6067" s="68" t="str">
        <f>IFERROR(VLOOKUP($B6067,APガラス性能一覧!$A$2:$M$6097,9,0),"")</f>
        <v/>
      </c>
      <c r="K6067" s="68" t="str">
        <f>IFERROR(VLOOKUP($B6067,APガラス性能一覧!$A$2:$M$6097,10,0),"")</f>
        <v/>
      </c>
      <c r="L6067" s="68" t="str">
        <f>IFERROR(VLOOKUP($B6067,APガラス性能一覧!$A$2:$M$6097,11,0),"")</f>
        <v/>
      </c>
      <c r="M6067" s="68" t="str">
        <f>IFERROR(VLOOKUP($B6067,APガラス性能一覧!$A$2:$M$6097,12,0),"")</f>
        <v/>
      </c>
      <c r="N6067" s="68" t="str">
        <f>IFERROR(VLOOKUP($B6067,APガラス性能一覧!$A$2:$M$6097,13,0),"")</f>
        <v/>
      </c>
    </row>
    <row r="6068" spans="2:14" x14ac:dyDescent="0.4">
      <c r="B6068" s="68" t="str">
        <f>IF($D$2="","",IF($E$2=0.65,IFERROR(IF(INDEX(APガラス性能一覧!A:A,MATCH(ROW(B6062),APガラス性能一覧!$O:$O,0))="","",INDEX(APガラス性能一覧!A:A,MATCH(ROW(B6062),APガラス性能一覧!$O:$O,0))),""),IFERROR(IF(INDEX(APガラス性能一覧!A:A,MATCH(ROW(B6062),APガラス性能一覧!$N:$N,0))="","",INDEX(APガラス性能一覧!A:A,MATCH(ROW(B6062),APガラス性能一覧!$N:$N,0))),"")))</f>
        <v/>
      </c>
      <c r="C6068" s="68" t="str">
        <f>IFERROR(VLOOKUP($B6068,APガラス性能一覧!$A$2:$M$6097,2,0),"")</f>
        <v/>
      </c>
      <c r="D6068" s="68" t="str">
        <f>IFERROR(VLOOKUP($B6068,APガラス性能一覧!$A$2:$M$6097,3,0),"")</f>
        <v/>
      </c>
      <c r="E6068" s="68" t="str">
        <f>IFERROR(VLOOKUP($B6068,APガラス性能一覧!$A$2:$M$6097,4,0),"")</f>
        <v/>
      </c>
      <c r="F6068" s="68" t="str">
        <f>IFERROR(VLOOKUP($B6068,APガラス性能一覧!$A$2:$M$6097,5,0),"")</f>
        <v/>
      </c>
      <c r="G6068" s="68" t="str">
        <f>IFERROR(VLOOKUP($B6068,APガラス性能一覧!$A$2:$M$6097,6,0),"")</f>
        <v/>
      </c>
      <c r="H6068" s="68" t="str">
        <f>IFERROR(VLOOKUP($B6068,APガラス性能一覧!$A$2:$M$6097,7,0),"")</f>
        <v/>
      </c>
      <c r="I6068" s="68" t="str">
        <f>IFERROR(VLOOKUP($B6068,APガラス性能一覧!$A$2:$M$6097,8,0),"")</f>
        <v/>
      </c>
      <c r="J6068" s="68" t="str">
        <f>IFERROR(VLOOKUP($B6068,APガラス性能一覧!$A$2:$M$6097,9,0),"")</f>
        <v/>
      </c>
      <c r="K6068" s="68" t="str">
        <f>IFERROR(VLOOKUP($B6068,APガラス性能一覧!$A$2:$M$6097,10,0),"")</f>
        <v/>
      </c>
      <c r="L6068" s="68" t="str">
        <f>IFERROR(VLOOKUP($B6068,APガラス性能一覧!$A$2:$M$6097,11,0),"")</f>
        <v/>
      </c>
      <c r="M6068" s="68" t="str">
        <f>IFERROR(VLOOKUP($B6068,APガラス性能一覧!$A$2:$M$6097,12,0),"")</f>
        <v/>
      </c>
      <c r="N6068" s="68" t="str">
        <f>IFERROR(VLOOKUP($B6068,APガラス性能一覧!$A$2:$M$6097,13,0),"")</f>
        <v/>
      </c>
    </row>
    <row r="6069" spans="2:14" x14ac:dyDescent="0.4">
      <c r="B6069" s="68" t="str">
        <f>IF($D$2="","",IF($E$2=0.65,IFERROR(IF(INDEX(APガラス性能一覧!A:A,MATCH(ROW(B6063),APガラス性能一覧!$O:$O,0))="","",INDEX(APガラス性能一覧!A:A,MATCH(ROW(B6063),APガラス性能一覧!$O:$O,0))),""),IFERROR(IF(INDEX(APガラス性能一覧!A:A,MATCH(ROW(B6063),APガラス性能一覧!$N:$N,0))="","",INDEX(APガラス性能一覧!A:A,MATCH(ROW(B6063),APガラス性能一覧!$N:$N,0))),"")))</f>
        <v/>
      </c>
      <c r="C6069" s="68" t="str">
        <f>IFERROR(VLOOKUP($B6069,APガラス性能一覧!$A$2:$M$6097,2,0),"")</f>
        <v/>
      </c>
      <c r="D6069" s="68" t="str">
        <f>IFERROR(VLOOKUP($B6069,APガラス性能一覧!$A$2:$M$6097,3,0),"")</f>
        <v/>
      </c>
      <c r="E6069" s="68" t="str">
        <f>IFERROR(VLOOKUP($B6069,APガラス性能一覧!$A$2:$M$6097,4,0),"")</f>
        <v/>
      </c>
      <c r="F6069" s="68" t="str">
        <f>IFERROR(VLOOKUP($B6069,APガラス性能一覧!$A$2:$M$6097,5,0),"")</f>
        <v/>
      </c>
      <c r="G6069" s="68" t="str">
        <f>IFERROR(VLOOKUP($B6069,APガラス性能一覧!$A$2:$M$6097,6,0),"")</f>
        <v/>
      </c>
      <c r="H6069" s="68" t="str">
        <f>IFERROR(VLOOKUP($B6069,APガラス性能一覧!$A$2:$M$6097,7,0),"")</f>
        <v/>
      </c>
      <c r="I6069" s="68" t="str">
        <f>IFERROR(VLOOKUP($B6069,APガラス性能一覧!$A$2:$M$6097,8,0),"")</f>
        <v/>
      </c>
      <c r="J6069" s="68" t="str">
        <f>IFERROR(VLOOKUP($B6069,APガラス性能一覧!$A$2:$M$6097,9,0),"")</f>
        <v/>
      </c>
      <c r="K6069" s="68" t="str">
        <f>IFERROR(VLOOKUP($B6069,APガラス性能一覧!$A$2:$M$6097,10,0),"")</f>
        <v/>
      </c>
      <c r="L6069" s="68" t="str">
        <f>IFERROR(VLOOKUP($B6069,APガラス性能一覧!$A$2:$M$6097,11,0),"")</f>
        <v/>
      </c>
      <c r="M6069" s="68" t="str">
        <f>IFERROR(VLOOKUP($B6069,APガラス性能一覧!$A$2:$M$6097,12,0),"")</f>
        <v/>
      </c>
      <c r="N6069" s="68" t="str">
        <f>IFERROR(VLOOKUP($B6069,APガラス性能一覧!$A$2:$M$6097,13,0),"")</f>
        <v/>
      </c>
    </row>
    <row r="6070" spans="2:14" x14ac:dyDescent="0.4">
      <c r="B6070" s="68" t="str">
        <f>IF($D$2="","",IF($E$2=0.65,IFERROR(IF(INDEX(APガラス性能一覧!A:A,MATCH(ROW(B6064),APガラス性能一覧!$O:$O,0))="","",INDEX(APガラス性能一覧!A:A,MATCH(ROW(B6064),APガラス性能一覧!$O:$O,0))),""),IFERROR(IF(INDEX(APガラス性能一覧!A:A,MATCH(ROW(B6064),APガラス性能一覧!$N:$N,0))="","",INDEX(APガラス性能一覧!A:A,MATCH(ROW(B6064),APガラス性能一覧!$N:$N,0))),"")))</f>
        <v/>
      </c>
      <c r="C6070" s="68" t="str">
        <f>IFERROR(VLOOKUP($B6070,APガラス性能一覧!$A$2:$M$6097,2,0),"")</f>
        <v/>
      </c>
      <c r="D6070" s="68" t="str">
        <f>IFERROR(VLOOKUP($B6070,APガラス性能一覧!$A$2:$M$6097,3,0),"")</f>
        <v/>
      </c>
      <c r="E6070" s="68" t="str">
        <f>IFERROR(VLOOKUP($B6070,APガラス性能一覧!$A$2:$M$6097,4,0),"")</f>
        <v/>
      </c>
      <c r="F6070" s="68" t="str">
        <f>IFERROR(VLOOKUP($B6070,APガラス性能一覧!$A$2:$M$6097,5,0),"")</f>
        <v/>
      </c>
      <c r="G6070" s="68" t="str">
        <f>IFERROR(VLOOKUP($B6070,APガラス性能一覧!$A$2:$M$6097,6,0),"")</f>
        <v/>
      </c>
      <c r="H6070" s="68" t="str">
        <f>IFERROR(VLOOKUP($B6070,APガラス性能一覧!$A$2:$M$6097,7,0),"")</f>
        <v/>
      </c>
      <c r="I6070" s="68" t="str">
        <f>IFERROR(VLOOKUP($B6070,APガラス性能一覧!$A$2:$M$6097,8,0),"")</f>
        <v/>
      </c>
      <c r="J6070" s="68" t="str">
        <f>IFERROR(VLOOKUP($B6070,APガラス性能一覧!$A$2:$M$6097,9,0),"")</f>
        <v/>
      </c>
      <c r="K6070" s="68" t="str">
        <f>IFERROR(VLOOKUP($B6070,APガラス性能一覧!$A$2:$M$6097,10,0),"")</f>
        <v/>
      </c>
      <c r="L6070" s="68" t="str">
        <f>IFERROR(VLOOKUP($B6070,APガラス性能一覧!$A$2:$M$6097,11,0),"")</f>
        <v/>
      </c>
      <c r="M6070" s="68" t="str">
        <f>IFERROR(VLOOKUP($B6070,APガラス性能一覧!$A$2:$M$6097,12,0),"")</f>
        <v/>
      </c>
      <c r="N6070" s="68" t="str">
        <f>IFERROR(VLOOKUP($B6070,APガラス性能一覧!$A$2:$M$6097,13,0),"")</f>
        <v/>
      </c>
    </row>
    <row r="6071" spans="2:14" x14ac:dyDescent="0.4">
      <c r="B6071" s="68" t="str">
        <f>IF($D$2="","",IF($E$2=0.65,IFERROR(IF(INDEX(APガラス性能一覧!A:A,MATCH(ROW(B6065),APガラス性能一覧!$O:$O,0))="","",INDEX(APガラス性能一覧!A:A,MATCH(ROW(B6065),APガラス性能一覧!$O:$O,0))),""),IFERROR(IF(INDEX(APガラス性能一覧!A:A,MATCH(ROW(B6065),APガラス性能一覧!$N:$N,0))="","",INDEX(APガラス性能一覧!A:A,MATCH(ROW(B6065),APガラス性能一覧!$N:$N,0))),"")))</f>
        <v/>
      </c>
      <c r="C6071" s="68" t="str">
        <f>IFERROR(VLOOKUP($B6071,APガラス性能一覧!$A$2:$M$6097,2,0),"")</f>
        <v/>
      </c>
      <c r="D6071" s="68" t="str">
        <f>IFERROR(VLOOKUP($B6071,APガラス性能一覧!$A$2:$M$6097,3,0),"")</f>
        <v/>
      </c>
      <c r="E6071" s="68" t="str">
        <f>IFERROR(VLOOKUP($B6071,APガラス性能一覧!$A$2:$M$6097,4,0),"")</f>
        <v/>
      </c>
      <c r="F6071" s="68" t="str">
        <f>IFERROR(VLOOKUP($B6071,APガラス性能一覧!$A$2:$M$6097,5,0),"")</f>
        <v/>
      </c>
      <c r="G6071" s="68" t="str">
        <f>IFERROR(VLOOKUP($B6071,APガラス性能一覧!$A$2:$M$6097,6,0),"")</f>
        <v/>
      </c>
      <c r="H6071" s="68" t="str">
        <f>IFERROR(VLOOKUP($B6071,APガラス性能一覧!$A$2:$M$6097,7,0),"")</f>
        <v/>
      </c>
      <c r="I6071" s="68" t="str">
        <f>IFERROR(VLOOKUP($B6071,APガラス性能一覧!$A$2:$M$6097,8,0),"")</f>
        <v/>
      </c>
      <c r="J6071" s="68" t="str">
        <f>IFERROR(VLOOKUP($B6071,APガラス性能一覧!$A$2:$M$6097,9,0),"")</f>
        <v/>
      </c>
      <c r="K6071" s="68" t="str">
        <f>IFERROR(VLOOKUP($B6071,APガラス性能一覧!$A$2:$M$6097,10,0),"")</f>
        <v/>
      </c>
      <c r="L6071" s="68" t="str">
        <f>IFERROR(VLOOKUP($B6071,APガラス性能一覧!$A$2:$M$6097,11,0),"")</f>
        <v/>
      </c>
      <c r="M6071" s="68" t="str">
        <f>IFERROR(VLOOKUP($B6071,APガラス性能一覧!$A$2:$M$6097,12,0),"")</f>
        <v/>
      </c>
      <c r="N6071" s="68" t="str">
        <f>IFERROR(VLOOKUP($B6071,APガラス性能一覧!$A$2:$M$6097,13,0),"")</f>
        <v/>
      </c>
    </row>
    <row r="6072" spans="2:14" x14ac:dyDescent="0.4">
      <c r="B6072" s="68" t="str">
        <f>IF($D$2="","",IF($E$2=0.65,IFERROR(IF(INDEX(APガラス性能一覧!A:A,MATCH(ROW(B6066),APガラス性能一覧!$O:$O,0))="","",INDEX(APガラス性能一覧!A:A,MATCH(ROW(B6066),APガラス性能一覧!$O:$O,0))),""),IFERROR(IF(INDEX(APガラス性能一覧!A:A,MATCH(ROW(B6066),APガラス性能一覧!$N:$N,0))="","",INDEX(APガラス性能一覧!A:A,MATCH(ROW(B6066),APガラス性能一覧!$N:$N,0))),"")))</f>
        <v/>
      </c>
      <c r="C6072" s="68" t="str">
        <f>IFERROR(VLOOKUP($B6072,APガラス性能一覧!$A$2:$M$6097,2,0),"")</f>
        <v/>
      </c>
      <c r="D6072" s="68" t="str">
        <f>IFERROR(VLOOKUP($B6072,APガラス性能一覧!$A$2:$M$6097,3,0),"")</f>
        <v/>
      </c>
      <c r="E6072" s="68" t="str">
        <f>IFERROR(VLOOKUP($B6072,APガラス性能一覧!$A$2:$M$6097,4,0),"")</f>
        <v/>
      </c>
      <c r="F6072" s="68" t="str">
        <f>IFERROR(VLOOKUP($B6072,APガラス性能一覧!$A$2:$M$6097,5,0),"")</f>
        <v/>
      </c>
      <c r="G6072" s="68" t="str">
        <f>IFERROR(VLOOKUP($B6072,APガラス性能一覧!$A$2:$M$6097,6,0),"")</f>
        <v/>
      </c>
      <c r="H6072" s="68" t="str">
        <f>IFERROR(VLOOKUP($B6072,APガラス性能一覧!$A$2:$M$6097,7,0),"")</f>
        <v/>
      </c>
      <c r="I6072" s="68" t="str">
        <f>IFERROR(VLOOKUP($B6072,APガラス性能一覧!$A$2:$M$6097,8,0),"")</f>
        <v/>
      </c>
      <c r="J6072" s="68" t="str">
        <f>IFERROR(VLOOKUP($B6072,APガラス性能一覧!$A$2:$M$6097,9,0),"")</f>
        <v/>
      </c>
      <c r="K6072" s="68" t="str">
        <f>IFERROR(VLOOKUP($B6072,APガラス性能一覧!$A$2:$M$6097,10,0),"")</f>
        <v/>
      </c>
      <c r="L6072" s="68" t="str">
        <f>IFERROR(VLOOKUP($B6072,APガラス性能一覧!$A$2:$M$6097,11,0),"")</f>
        <v/>
      </c>
      <c r="M6072" s="68" t="str">
        <f>IFERROR(VLOOKUP($B6072,APガラス性能一覧!$A$2:$M$6097,12,0),"")</f>
        <v/>
      </c>
      <c r="N6072" s="68" t="str">
        <f>IFERROR(VLOOKUP($B6072,APガラス性能一覧!$A$2:$M$6097,13,0),"")</f>
        <v/>
      </c>
    </row>
    <row r="6073" spans="2:14" x14ac:dyDescent="0.4">
      <c r="B6073" s="68" t="str">
        <f>IF($D$2="","",IF($E$2=0.65,IFERROR(IF(INDEX(APガラス性能一覧!A:A,MATCH(ROW(B6067),APガラス性能一覧!$O:$O,0))="","",INDEX(APガラス性能一覧!A:A,MATCH(ROW(B6067),APガラス性能一覧!$O:$O,0))),""),IFERROR(IF(INDEX(APガラス性能一覧!A:A,MATCH(ROW(B6067),APガラス性能一覧!$N:$N,0))="","",INDEX(APガラス性能一覧!A:A,MATCH(ROW(B6067),APガラス性能一覧!$N:$N,0))),"")))</f>
        <v/>
      </c>
      <c r="C6073" s="68" t="str">
        <f>IFERROR(VLOOKUP($B6073,APガラス性能一覧!$A$2:$M$6097,2,0),"")</f>
        <v/>
      </c>
      <c r="D6073" s="68" t="str">
        <f>IFERROR(VLOOKUP($B6073,APガラス性能一覧!$A$2:$M$6097,3,0),"")</f>
        <v/>
      </c>
      <c r="E6073" s="68" t="str">
        <f>IFERROR(VLOOKUP($B6073,APガラス性能一覧!$A$2:$M$6097,4,0),"")</f>
        <v/>
      </c>
      <c r="F6073" s="68" t="str">
        <f>IFERROR(VLOOKUP($B6073,APガラス性能一覧!$A$2:$M$6097,5,0),"")</f>
        <v/>
      </c>
      <c r="G6073" s="68" t="str">
        <f>IFERROR(VLOOKUP($B6073,APガラス性能一覧!$A$2:$M$6097,6,0),"")</f>
        <v/>
      </c>
      <c r="H6073" s="68" t="str">
        <f>IFERROR(VLOOKUP($B6073,APガラス性能一覧!$A$2:$M$6097,7,0),"")</f>
        <v/>
      </c>
      <c r="I6073" s="68" t="str">
        <f>IFERROR(VLOOKUP($B6073,APガラス性能一覧!$A$2:$M$6097,8,0),"")</f>
        <v/>
      </c>
      <c r="J6073" s="68" t="str">
        <f>IFERROR(VLOOKUP($B6073,APガラス性能一覧!$A$2:$M$6097,9,0),"")</f>
        <v/>
      </c>
      <c r="K6073" s="68" t="str">
        <f>IFERROR(VLOOKUP($B6073,APガラス性能一覧!$A$2:$M$6097,10,0),"")</f>
        <v/>
      </c>
      <c r="L6073" s="68" t="str">
        <f>IFERROR(VLOOKUP($B6073,APガラス性能一覧!$A$2:$M$6097,11,0),"")</f>
        <v/>
      </c>
      <c r="M6073" s="68" t="str">
        <f>IFERROR(VLOOKUP($B6073,APガラス性能一覧!$A$2:$M$6097,12,0),"")</f>
        <v/>
      </c>
      <c r="N6073" s="68" t="str">
        <f>IFERROR(VLOOKUP($B6073,APガラス性能一覧!$A$2:$M$6097,13,0),"")</f>
        <v/>
      </c>
    </row>
    <row r="6074" spans="2:14" x14ac:dyDescent="0.4">
      <c r="B6074" s="68" t="str">
        <f>IF($D$2="","",IF($E$2=0.65,IFERROR(IF(INDEX(APガラス性能一覧!A:A,MATCH(ROW(B6068),APガラス性能一覧!$O:$O,0))="","",INDEX(APガラス性能一覧!A:A,MATCH(ROW(B6068),APガラス性能一覧!$O:$O,0))),""),IFERROR(IF(INDEX(APガラス性能一覧!A:A,MATCH(ROW(B6068),APガラス性能一覧!$N:$N,0))="","",INDEX(APガラス性能一覧!A:A,MATCH(ROW(B6068),APガラス性能一覧!$N:$N,0))),"")))</f>
        <v/>
      </c>
      <c r="C6074" s="68" t="str">
        <f>IFERROR(VLOOKUP($B6074,APガラス性能一覧!$A$2:$M$6097,2,0),"")</f>
        <v/>
      </c>
      <c r="D6074" s="68" t="str">
        <f>IFERROR(VLOOKUP($B6074,APガラス性能一覧!$A$2:$M$6097,3,0),"")</f>
        <v/>
      </c>
      <c r="E6074" s="68" t="str">
        <f>IFERROR(VLOOKUP($B6074,APガラス性能一覧!$A$2:$M$6097,4,0),"")</f>
        <v/>
      </c>
      <c r="F6074" s="68" t="str">
        <f>IFERROR(VLOOKUP($B6074,APガラス性能一覧!$A$2:$M$6097,5,0),"")</f>
        <v/>
      </c>
      <c r="G6074" s="68" t="str">
        <f>IFERROR(VLOOKUP($B6074,APガラス性能一覧!$A$2:$M$6097,6,0),"")</f>
        <v/>
      </c>
      <c r="H6074" s="68" t="str">
        <f>IFERROR(VLOOKUP($B6074,APガラス性能一覧!$A$2:$M$6097,7,0),"")</f>
        <v/>
      </c>
      <c r="I6074" s="68" t="str">
        <f>IFERROR(VLOOKUP($B6074,APガラス性能一覧!$A$2:$M$6097,8,0),"")</f>
        <v/>
      </c>
      <c r="J6074" s="68" t="str">
        <f>IFERROR(VLOOKUP($B6074,APガラス性能一覧!$A$2:$M$6097,9,0),"")</f>
        <v/>
      </c>
      <c r="K6074" s="68" t="str">
        <f>IFERROR(VLOOKUP($B6074,APガラス性能一覧!$A$2:$M$6097,10,0),"")</f>
        <v/>
      </c>
      <c r="L6074" s="68" t="str">
        <f>IFERROR(VLOOKUP($B6074,APガラス性能一覧!$A$2:$M$6097,11,0),"")</f>
        <v/>
      </c>
      <c r="M6074" s="68" t="str">
        <f>IFERROR(VLOOKUP($B6074,APガラス性能一覧!$A$2:$M$6097,12,0),"")</f>
        <v/>
      </c>
      <c r="N6074" s="68" t="str">
        <f>IFERROR(VLOOKUP($B6074,APガラス性能一覧!$A$2:$M$6097,13,0),"")</f>
        <v/>
      </c>
    </row>
    <row r="6075" spans="2:14" x14ac:dyDescent="0.4">
      <c r="B6075" s="68" t="str">
        <f>IF($D$2="","",IF($E$2=0.65,IFERROR(IF(INDEX(APガラス性能一覧!A:A,MATCH(ROW(B6069),APガラス性能一覧!$O:$O,0))="","",INDEX(APガラス性能一覧!A:A,MATCH(ROW(B6069),APガラス性能一覧!$O:$O,0))),""),IFERROR(IF(INDEX(APガラス性能一覧!A:A,MATCH(ROW(B6069),APガラス性能一覧!$N:$N,0))="","",INDEX(APガラス性能一覧!A:A,MATCH(ROW(B6069),APガラス性能一覧!$N:$N,0))),"")))</f>
        <v/>
      </c>
      <c r="C6075" s="68" t="str">
        <f>IFERROR(VLOOKUP($B6075,APガラス性能一覧!$A$2:$M$6097,2,0),"")</f>
        <v/>
      </c>
      <c r="D6075" s="68" t="str">
        <f>IFERROR(VLOOKUP($B6075,APガラス性能一覧!$A$2:$M$6097,3,0),"")</f>
        <v/>
      </c>
      <c r="E6075" s="68" t="str">
        <f>IFERROR(VLOOKUP($B6075,APガラス性能一覧!$A$2:$M$6097,4,0),"")</f>
        <v/>
      </c>
      <c r="F6075" s="68" t="str">
        <f>IFERROR(VLOOKUP($B6075,APガラス性能一覧!$A$2:$M$6097,5,0),"")</f>
        <v/>
      </c>
      <c r="G6075" s="68" t="str">
        <f>IFERROR(VLOOKUP($B6075,APガラス性能一覧!$A$2:$M$6097,6,0),"")</f>
        <v/>
      </c>
      <c r="H6075" s="68" t="str">
        <f>IFERROR(VLOOKUP($B6075,APガラス性能一覧!$A$2:$M$6097,7,0),"")</f>
        <v/>
      </c>
      <c r="I6075" s="68" t="str">
        <f>IFERROR(VLOOKUP($B6075,APガラス性能一覧!$A$2:$M$6097,8,0),"")</f>
        <v/>
      </c>
      <c r="J6075" s="68" t="str">
        <f>IFERROR(VLOOKUP($B6075,APガラス性能一覧!$A$2:$M$6097,9,0),"")</f>
        <v/>
      </c>
      <c r="K6075" s="68" t="str">
        <f>IFERROR(VLOOKUP($B6075,APガラス性能一覧!$A$2:$M$6097,10,0),"")</f>
        <v/>
      </c>
      <c r="L6075" s="68" t="str">
        <f>IFERROR(VLOOKUP($B6075,APガラス性能一覧!$A$2:$M$6097,11,0),"")</f>
        <v/>
      </c>
      <c r="M6075" s="68" t="str">
        <f>IFERROR(VLOOKUP($B6075,APガラス性能一覧!$A$2:$M$6097,12,0),"")</f>
        <v/>
      </c>
      <c r="N6075" s="68" t="str">
        <f>IFERROR(VLOOKUP($B6075,APガラス性能一覧!$A$2:$M$6097,13,0),"")</f>
        <v/>
      </c>
    </row>
    <row r="6076" spans="2:14" x14ac:dyDescent="0.4">
      <c r="B6076" s="68" t="str">
        <f>IF($D$2="","",IF($E$2=0.65,IFERROR(IF(INDEX(APガラス性能一覧!A:A,MATCH(ROW(B6070),APガラス性能一覧!$O:$O,0))="","",INDEX(APガラス性能一覧!A:A,MATCH(ROW(B6070),APガラス性能一覧!$O:$O,0))),""),IFERROR(IF(INDEX(APガラス性能一覧!A:A,MATCH(ROW(B6070),APガラス性能一覧!$N:$N,0))="","",INDEX(APガラス性能一覧!A:A,MATCH(ROW(B6070),APガラス性能一覧!$N:$N,0))),"")))</f>
        <v/>
      </c>
      <c r="C6076" s="68" t="str">
        <f>IFERROR(VLOOKUP($B6076,APガラス性能一覧!$A$2:$M$6097,2,0),"")</f>
        <v/>
      </c>
      <c r="D6076" s="68" t="str">
        <f>IFERROR(VLOOKUP($B6076,APガラス性能一覧!$A$2:$M$6097,3,0),"")</f>
        <v/>
      </c>
      <c r="E6076" s="68" t="str">
        <f>IFERROR(VLOOKUP($B6076,APガラス性能一覧!$A$2:$M$6097,4,0),"")</f>
        <v/>
      </c>
      <c r="F6076" s="68" t="str">
        <f>IFERROR(VLOOKUP($B6076,APガラス性能一覧!$A$2:$M$6097,5,0),"")</f>
        <v/>
      </c>
      <c r="G6076" s="68" t="str">
        <f>IFERROR(VLOOKUP($B6076,APガラス性能一覧!$A$2:$M$6097,6,0),"")</f>
        <v/>
      </c>
      <c r="H6076" s="68" t="str">
        <f>IFERROR(VLOOKUP($B6076,APガラス性能一覧!$A$2:$M$6097,7,0),"")</f>
        <v/>
      </c>
      <c r="I6076" s="68" t="str">
        <f>IFERROR(VLOOKUP($B6076,APガラス性能一覧!$A$2:$M$6097,8,0),"")</f>
        <v/>
      </c>
      <c r="J6076" s="68" t="str">
        <f>IFERROR(VLOOKUP($B6076,APガラス性能一覧!$A$2:$M$6097,9,0),"")</f>
        <v/>
      </c>
      <c r="K6076" s="68" t="str">
        <f>IFERROR(VLOOKUP($B6076,APガラス性能一覧!$A$2:$M$6097,10,0),"")</f>
        <v/>
      </c>
      <c r="L6076" s="68" t="str">
        <f>IFERROR(VLOOKUP($B6076,APガラス性能一覧!$A$2:$M$6097,11,0),"")</f>
        <v/>
      </c>
      <c r="M6076" s="68" t="str">
        <f>IFERROR(VLOOKUP($B6076,APガラス性能一覧!$A$2:$M$6097,12,0),"")</f>
        <v/>
      </c>
      <c r="N6076" s="68" t="str">
        <f>IFERROR(VLOOKUP($B6076,APガラス性能一覧!$A$2:$M$6097,13,0),"")</f>
        <v/>
      </c>
    </row>
    <row r="6077" spans="2:14" x14ac:dyDescent="0.4">
      <c r="B6077" s="68" t="str">
        <f>IF($D$2="","",IF($E$2=0.65,IFERROR(IF(INDEX(APガラス性能一覧!A:A,MATCH(ROW(B6071),APガラス性能一覧!$O:$O,0))="","",INDEX(APガラス性能一覧!A:A,MATCH(ROW(B6071),APガラス性能一覧!$O:$O,0))),""),IFERROR(IF(INDEX(APガラス性能一覧!A:A,MATCH(ROW(B6071),APガラス性能一覧!$N:$N,0))="","",INDEX(APガラス性能一覧!A:A,MATCH(ROW(B6071),APガラス性能一覧!$N:$N,0))),"")))</f>
        <v/>
      </c>
      <c r="C6077" s="68" t="str">
        <f>IFERROR(VLOOKUP($B6077,APガラス性能一覧!$A$2:$M$6097,2,0),"")</f>
        <v/>
      </c>
      <c r="D6077" s="68" t="str">
        <f>IFERROR(VLOOKUP($B6077,APガラス性能一覧!$A$2:$M$6097,3,0),"")</f>
        <v/>
      </c>
      <c r="E6077" s="68" t="str">
        <f>IFERROR(VLOOKUP($B6077,APガラス性能一覧!$A$2:$M$6097,4,0),"")</f>
        <v/>
      </c>
      <c r="F6077" s="68" t="str">
        <f>IFERROR(VLOOKUP($B6077,APガラス性能一覧!$A$2:$M$6097,5,0),"")</f>
        <v/>
      </c>
      <c r="G6077" s="68" t="str">
        <f>IFERROR(VLOOKUP($B6077,APガラス性能一覧!$A$2:$M$6097,6,0),"")</f>
        <v/>
      </c>
      <c r="H6077" s="68" t="str">
        <f>IFERROR(VLOOKUP($B6077,APガラス性能一覧!$A$2:$M$6097,7,0),"")</f>
        <v/>
      </c>
      <c r="I6077" s="68" t="str">
        <f>IFERROR(VLOOKUP($B6077,APガラス性能一覧!$A$2:$M$6097,8,0),"")</f>
        <v/>
      </c>
      <c r="J6077" s="68" t="str">
        <f>IFERROR(VLOOKUP($B6077,APガラス性能一覧!$A$2:$M$6097,9,0),"")</f>
        <v/>
      </c>
      <c r="K6077" s="68" t="str">
        <f>IFERROR(VLOOKUP($B6077,APガラス性能一覧!$A$2:$M$6097,10,0),"")</f>
        <v/>
      </c>
      <c r="L6077" s="68" t="str">
        <f>IFERROR(VLOOKUP($B6077,APガラス性能一覧!$A$2:$M$6097,11,0),"")</f>
        <v/>
      </c>
      <c r="M6077" s="68" t="str">
        <f>IFERROR(VLOOKUP($B6077,APガラス性能一覧!$A$2:$M$6097,12,0),"")</f>
        <v/>
      </c>
      <c r="N6077" s="68" t="str">
        <f>IFERROR(VLOOKUP($B6077,APガラス性能一覧!$A$2:$M$6097,13,0),"")</f>
        <v/>
      </c>
    </row>
    <row r="6078" spans="2:14" x14ac:dyDescent="0.4">
      <c r="B6078" s="68" t="str">
        <f>IF($D$2="","",IF($E$2=0.65,IFERROR(IF(INDEX(APガラス性能一覧!A:A,MATCH(ROW(B6072),APガラス性能一覧!$O:$O,0))="","",INDEX(APガラス性能一覧!A:A,MATCH(ROW(B6072),APガラス性能一覧!$O:$O,0))),""),IFERROR(IF(INDEX(APガラス性能一覧!A:A,MATCH(ROW(B6072),APガラス性能一覧!$N:$N,0))="","",INDEX(APガラス性能一覧!A:A,MATCH(ROW(B6072),APガラス性能一覧!$N:$N,0))),"")))</f>
        <v/>
      </c>
      <c r="C6078" s="68" t="str">
        <f>IFERROR(VLOOKUP($B6078,APガラス性能一覧!$A$2:$M$6097,2,0),"")</f>
        <v/>
      </c>
      <c r="D6078" s="68" t="str">
        <f>IFERROR(VLOOKUP($B6078,APガラス性能一覧!$A$2:$M$6097,3,0),"")</f>
        <v/>
      </c>
      <c r="E6078" s="68" t="str">
        <f>IFERROR(VLOOKUP($B6078,APガラス性能一覧!$A$2:$M$6097,4,0),"")</f>
        <v/>
      </c>
      <c r="F6078" s="68" t="str">
        <f>IFERROR(VLOOKUP($B6078,APガラス性能一覧!$A$2:$M$6097,5,0),"")</f>
        <v/>
      </c>
      <c r="G6078" s="68" t="str">
        <f>IFERROR(VLOOKUP($B6078,APガラス性能一覧!$A$2:$M$6097,6,0),"")</f>
        <v/>
      </c>
      <c r="H6078" s="68" t="str">
        <f>IFERROR(VLOOKUP($B6078,APガラス性能一覧!$A$2:$M$6097,7,0),"")</f>
        <v/>
      </c>
      <c r="I6078" s="68" t="str">
        <f>IFERROR(VLOOKUP($B6078,APガラス性能一覧!$A$2:$M$6097,8,0),"")</f>
        <v/>
      </c>
      <c r="J6078" s="68" t="str">
        <f>IFERROR(VLOOKUP($B6078,APガラス性能一覧!$A$2:$M$6097,9,0),"")</f>
        <v/>
      </c>
      <c r="K6078" s="68" t="str">
        <f>IFERROR(VLOOKUP($B6078,APガラス性能一覧!$A$2:$M$6097,10,0),"")</f>
        <v/>
      </c>
      <c r="L6078" s="68" t="str">
        <f>IFERROR(VLOOKUP($B6078,APガラス性能一覧!$A$2:$M$6097,11,0),"")</f>
        <v/>
      </c>
      <c r="M6078" s="68" t="str">
        <f>IFERROR(VLOOKUP($B6078,APガラス性能一覧!$A$2:$M$6097,12,0),"")</f>
        <v/>
      </c>
      <c r="N6078" s="68" t="str">
        <f>IFERROR(VLOOKUP($B6078,APガラス性能一覧!$A$2:$M$6097,13,0),"")</f>
        <v/>
      </c>
    </row>
    <row r="6079" spans="2:14" x14ac:dyDescent="0.4">
      <c r="B6079" s="68" t="str">
        <f>IF($D$2="","",IF($E$2=0.65,IFERROR(IF(INDEX(APガラス性能一覧!A:A,MATCH(ROW(B6073),APガラス性能一覧!$O:$O,0))="","",INDEX(APガラス性能一覧!A:A,MATCH(ROW(B6073),APガラス性能一覧!$O:$O,0))),""),IFERROR(IF(INDEX(APガラス性能一覧!A:A,MATCH(ROW(B6073),APガラス性能一覧!$N:$N,0))="","",INDEX(APガラス性能一覧!A:A,MATCH(ROW(B6073),APガラス性能一覧!$N:$N,0))),"")))</f>
        <v/>
      </c>
      <c r="C6079" s="68" t="str">
        <f>IFERROR(VLOOKUP($B6079,APガラス性能一覧!$A$2:$M$6097,2,0),"")</f>
        <v/>
      </c>
      <c r="D6079" s="68" t="str">
        <f>IFERROR(VLOOKUP($B6079,APガラス性能一覧!$A$2:$M$6097,3,0),"")</f>
        <v/>
      </c>
      <c r="E6079" s="68" t="str">
        <f>IFERROR(VLOOKUP($B6079,APガラス性能一覧!$A$2:$M$6097,4,0),"")</f>
        <v/>
      </c>
      <c r="F6079" s="68" t="str">
        <f>IFERROR(VLOOKUP($B6079,APガラス性能一覧!$A$2:$M$6097,5,0),"")</f>
        <v/>
      </c>
      <c r="G6079" s="68" t="str">
        <f>IFERROR(VLOOKUP($B6079,APガラス性能一覧!$A$2:$M$6097,6,0),"")</f>
        <v/>
      </c>
      <c r="H6079" s="68" t="str">
        <f>IFERROR(VLOOKUP($B6079,APガラス性能一覧!$A$2:$M$6097,7,0),"")</f>
        <v/>
      </c>
      <c r="I6079" s="68" t="str">
        <f>IFERROR(VLOOKUP($B6079,APガラス性能一覧!$A$2:$M$6097,8,0),"")</f>
        <v/>
      </c>
      <c r="J6079" s="68" t="str">
        <f>IFERROR(VLOOKUP($B6079,APガラス性能一覧!$A$2:$M$6097,9,0),"")</f>
        <v/>
      </c>
      <c r="K6079" s="68" t="str">
        <f>IFERROR(VLOOKUP($B6079,APガラス性能一覧!$A$2:$M$6097,10,0),"")</f>
        <v/>
      </c>
      <c r="L6079" s="68" t="str">
        <f>IFERROR(VLOOKUP($B6079,APガラス性能一覧!$A$2:$M$6097,11,0),"")</f>
        <v/>
      </c>
      <c r="M6079" s="68" t="str">
        <f>IFERROR(VLOOKUP($B6079,APガラス性能一覧!$A$2:$M$6097,12,0),"")</f>
        <v/>
      </c>
      <c r="N6079" s="68" t="str">
        <f>IFERROR(VLOOKUP($B6079,APガラス性能一覧!$A$2:$M$6097,13,0),"")</f>
        <v/>
      </c>
    </row>
    <row r="6080" spans="2:14" x14ac:dyDescent="0.4">
      <c r="B6080" s="68" t="str">
        <f>IF($D$2="","",IF($E$2=0.65,IFERROR(IF(INDEX(APガラス性能一覧!A:A,MATCH(ROW(B6074),APガラス性能一覧!$O:$O,0))="","",INDEX(APガラス性能一覧!A:A,MATCH(ROW(B6074),APガラス性能一覧!$O:$O,0))),""),IFERROR(IF(INDEX(APガラス性能一覧!A:A,MATCH(ROW(B6074),APガラス性能一覧!$N:$N,0))="","",INDEX(APガラス性能一覧!A:A,MATCH(ROW(B6074),APガラス性能一覧!$N:$N,0))),"")))</f>
        <v/>
      </c>
      <c r="C6080" s="68" t="str">
        <f>IFERROR(VLOOKUP($B6080,APガラス性能一覧!$A$2:$M$6097,2,0),"")</f>
        <v/>
      </c>
      <c r="D6080" s="68" t="str">
        <f>IFERROR(VLOOKUP($B6080,APガラス性能一覧!$A$2:$M$6097,3,0),"")</f>
        <v/>
      </c>
      <c r="E6080" s="68" t="str">
        <f>IFERROR(VLOOKUP($B6080,APガラス性能一覧!$A$2:$M$6097,4,0),"")</f>
        <v/>
      </c>
      <c r="F6080" s="68" t="str">
        <f>IFERROR(VLOOKUP($B6080,APガラス性能一覧!$A$2:$M$6097,5,0),"")</f>
        <v/>
      </c>
      <c r="G6080" s="68" t="str">
        <f>IFERROR(VLOOKUP($B6080,APガラス性能一覧!$A$2:$M$6097,6,0),"")</f>
        <v/>
      </c>
      <c r="H6080" s="68" t="str">
        <f>IFERROR(VLOOKUP($B6080,APガラス性能一覧!$A$2:$M$6097,7,0),"")</f>
        <v/>
      </c>
      <c r="I6080" s="68" t="str">
        <f>IFERROR(VLOOKUP($B6080,APガラス性能一覧!$A$2:$M$6097,8,0),"")</f>
        <v/>
      </c>
      <c r="J6080" s="68" t="str">
        <f>IFERROR(VLOOKUP($B6080,APガラス性能一覧!$A$2:$M$6097,9,0),"")</f>
        <v/>
      </c>
      <c r="K6080" s="68" t="str">
        <f>IFERROR(VLOOKUP($B6080,APガラス性能一覧!$A$2:$M$6097,10,0),"")</f>
        <v/>
      </c>
      <c r="L6080" s="68" t="str">
        <f>IFERROR(VLOOKUP($B6080,APガラス性能一覧!$A$2:$M$6097,11,0),"")</f>
        <v/>
      </c>
      <c r="M6080" s="68" t="str">
        <f>IFERROR(VLOOKUP($B6080,APガラス性能一覧!$A$2:$M$6097,12,0),"")</f>
        <v/>
      </c>
      <c r="N6080" s="68" t="str">
        <f>IFERROR(VLOOKUP($B6080,APガラス性能一覧!$A$2:$M$6097,13,0),"")</f>
        <v/>
      </c>
    </row>
    <row r="6081" spans="2:14" x14ac:dyDescent="0.4">
      <c r="B6081" s="68" t="str">
        <f>IF($D$2="","",IF($E$2=0.65,IFERROR(IF(INDEX(APガラス性能一覧!A:A,MATCH(ROW(B6075),APガラス性能一覧!$O:$O,0))="","",INDEX(APガラス性能一覧!A:A,MATCH(ROW(B6075),APガラス性能一覧!$O:$O,0))),""),IFERROR(IF(INDEX(APガラス性能一覧!A:A,MATCH(ROW(B6075),APガラス性能一覧!$N:$N,0))="","",INDEX(APガラス性能一覧!A:A,MATCH(ROW(B6075),APガラス性能一覧!$N:$N,0))),"")))</f>
        <v/>
      </c>
      <c r="C6081" s="68" t="str">
        <f>IFERROR(VLOOKUP($B6081,APガラス性能一覧!$A$2:$M$6097,2,0),"")</f>
        <v/>
      </c>
      <c r="D6081" s="68" t="str">
        <f>IFERROR(VLOOKUP($B6081,APガラス性能一覧!$A$2:$M$6097,3,0),"")</f>
        <v/>
      </c>
      <c r="E6081" s="68" t="str">
        <f>IFERROR(VLOOKUP($B6081,APガラス性能一覧!$A$2:$M$6097,4,0),"")</f>
        <v/>
      </c>
      <c r="F6081" s="68" t="str">
        <f>IFERROR(VLOOKUP($B6081,APガラス性能一覧!$A$2:$M$6097,5,0),"")</f>
        <v/>
      </c>
      <c r="G6081" s="68" t="str">
        <f>IFERROR(VLOOKUP($B6081,APガラス性能一覧!$A$2:$M$6097,6,0),"")</f>
        <v/>
      </c>
      <c r="H6081" s="68" t="str">
        <f>IFERROR(VLOOKUP($B6081,APガラス性能一覧!$A$2:$M$6097,7,0),"")</f>
        <v/>
      </c>
      <c r="I6081" s="68" t="str">
        <f>IFERROR(VLOOKUP($B6081,APガラス性能一覧!$A$2:$M$6097,8,0),"")</f>
        <v/>
      </c>
      <c r="J6081" s="68" t="str">
        <f>IFERROR(VLOOKUP($B6081,APガラス性能一覧!$A$2:$M$6097,9,0),"")</f>
        <v/>
      </c>
      <c r="K6081" s="68" t="str">
        <f>IFERROR(VLOOKUP($B6081,APガラス性能一覧!$A$2:$M$6097,10,0),"")</f>
        <v/>
      </c>
      <c r="L6081" s="68" t="str">
        <f>IFERROR(VLOOKUP($B6081,APガラス性能一覧!$A$2:$M$6097,11,0),"")</f>
        <v/>
      </c>
      <c r="M6081" s="68" t="str">
        <f>IFERROR(VLOOKUP($B6081,APガラス性能一覧!$A$2:$M$6097,12,0),"")</f>
        <v/>
      </c>
      <c r="N6081" s="68" t="str">
        <f>IFERROR(VLOOKUP($B6081,APガラス性能一覧!$A$2:$M$6097,13,0),"")</f>
        <v/>
      </c>
    </row>
    <row r="6082" spans="2:14" x14ac:dyDescent="0.4">
      <c r="B6082" s="68" t="str">
        <f>IF($D$2="","",IF($E$2=0.65,IFERROR(IF(INDEX(APガラス性能一覧!A:A,MATCH(ROW(B6076),APガラス性能一覧!$O:$O,0))="","",INDEX(APガラス性能一覧!A:A,MATCH(ROW(B6076),APガラス性能一覧!$O:$O,0))),""),IFERROR(IF(INDEX(APガラス性能一覧!A:A,MATCH(ROW(B6076),APガラス性能一覧!$N:$N,0))="","",INDEX(APガラス性能一覧!A:A,MATCH(ROW(B6076),APガラス性能一覧!$N:$N,0))),"")))</f>
        <v/>
      </c>
      <c r="C6082" s="68" t="str">
        <f>IFERROR(VLOOKUP($B6082,APガラス性能一覧!$A$2:$M$6097,2,0),"")</f>
        <v/>
      </c>
      <c r="D6082" s="68" t="str">
        <f>IFERROR(VLOOKUP($B6082,APガラス性能一覧!$A$2:$M$6097,3,0),"")</f>
        <v/>
      </c>
      <c r="E6082" s="68" t="str">
        <f>IFERROR(VLOOKUP($B6082,APガラス性能一覧!$A$2:$M$6097,4,0),"")</f>
        <v/>
      </c>
      <c r="F6082" s="68" t="str">
        <f>IFERROR(VLOOKUP($B6082,APガラス性能一覧!$A$2:$M$6097,5,0),"")</f>
        <v/>
      </c>
      <c r="G6082" s="68" t="str">
        <f>IFERROR(VLOOKUP($B6082,APガラス性能一覧!$A$2:$M$6097,6,0),"")</f>
        <v/>
      </c>
      <c r="H6082" s="68" t="str">
        <f>IFERROR(VLOOKUP($B6082,APガラス性能一覧!$A$2:$M$6097,7,0),"")</f>
        <v/>
      </c>
      <c r="I6082" s="68" t="str">
        <f>IFERROR(VLOOKUP($B6082,APガラス性能一覧!$A$2:$M$6097,8,0),"")</f>
        <v/>
      </c>
      <c r="J6082" s="68" t="str">
        <f>IFERROR(VLOOKUP($B6082,APガラス性能一覧!$A$2:$M$6097,9,0),"")</f>
        <v/>
      </c>
      <c r="K6082" s="68" t="str">
        <f>IFERROR(VLOOKUP($B6082,APガラス性能一覧!$A$2:$M$6097,10,0),"")</f>
        <v/>
      </c>
      <c r="L6082" s="68" t="str">
        <f>IFERROR(VLOOKUP($B6082,APガラス性能一覧!$A$2:$M$6097,11,0),"")</f>
        <v/>
      </c>
      <c r="M6082" s="68" t="str">
        <f>IFERROR(VLOOKUP($B6082,APガラス性能一覧!$A$2:$M$6097,12,0),"")</f>
        <v/>
      </c>
      <c r="N6082" s="68" t="str">
        <f>IFERROR(VLOOKUP($B6082,APガラス性能一覧!$A$2:$M$6097,13,0),"")</f>
        <v/>
      </c>
    </row>
    <row r="6083" spans="2:14" x14ac:dyDescent="0.4">
      <c r="B6083" s="68" t="str">
        <f>IF($D$2="","",IF($E$2=0.65,IFERROR(IF(INDEX(APガラス性能一覧!A:A,MATCH(ROW(B6077),APガラス性能一覧!$O:$O,0))="","",INDEX(APガラス性能一覧!A:A,MATCH(ROW(B6077),APガラス性能一覧!$O:$O,0))),""),IFERROR(IF(INDEX(APガラス性能一覧!A:A,MATCH(ROW(B6077),APガラス性能一覧!$N:$N,0))="","",INDEX(APガラス性能一覧!A:A,MATCH(ROW(B6077),APガラス性能一覧!$N:$N,0))),"")))</f>
        <v/>
      </c>
      <c r="C6083" s="68" t="str">
        <f>IFERROR(VLOOKUP($B6083,APガラス性能一覧!$A$2:$M$6097,2,0),"")</f>
        <v/>
      </c>
      <c r="D6083" s="68" t="str">
        <f>IFERROR(VLOOKUP($B6083,APガラス性能一覧!$A$2:$M$6097,3,0),"")</f>
        <v/>
      </c>
      <c r="E6083" s="68" t="str">
        <f>IFERROR(VLOOKUP($B6083,APガラス性能一覧!$A$2:$M$6097,4,0),"")</f>
        <v/>
      </c>
      <c r="F6083" s="68" t="str">
        <f>IFERROR(VLOOKUP($B6083,APガラス性能一覧!$A$2:$M$6097,5,0),"")</f>
        <v/>
      </c>
      <c r="G6083" s="68" t="str">
        <f>IFERROR(VLOOKUP($B6083,APガラス性能一覧!$A$2:$M$6097,6,0),"")</f>
        <v/>
      </c>
      <c r="H6083" s="68" t="str">
        <f>IFERROR(VLOOKUP($B6083,APガラス性能一覧!$A$2:$M$6097,7,0),"")</f>
        <v/>
      </c>
      <c r="I6083" s="68" t="str">
        <f>IFERROR(VLOOKUP($B6083,APガラス性能一覧!$A$2:$M$6097,8,0),"")</f>
        <v/>
      </c>
      <c r="J6083" s="68" t="str">
        <f>IFERROR(VLOOKUP($B6083,APガラス性能一覧!$A$2:$M$6097,9,0),"")</f>
        <v/>
      </c>
      <c r="K6083" s="68" t="str">
        <f>IFERROR(VLOOKUP($B6083,APガラス性能一覧!$A$2:$M$6097,10,0),"")</f>
        <v/>
      </c>
      <c r="L6083" s="68" t="str">
        <f>IFERROR(VLOOKUP($B6083,APガラス性能一覧!$A$2:$M$6097,11,0),"")</f>
        <v/>
      </c>
      <c r="M6083" s="68" t="str">
        <f>IFERROR(VLOOKUP($B6083,APガラス性能一覧!$A$2:$M$6097,12,0),"")</f>
        <v/>
      </c>
      <c r="N6083" s="68" t="str">
        <f>IFERROR(VLOOKUP($B6083,APガラス性能一覧!$A$2:$M$6097,13,0),"")</f>
        <v/>
      </c>
    </row>
    <row r="6084" spans="2:14" x14ac:dyDescent="0.4">
      <c r="B6084" s="68" t="str">
        <f>IF($D$2="","",IF($E$2=0.65,IFERROR(IF(INDEX(APガラス性能一覧!A:A,MATCH(ROW(B6078),APガラス性能一覧!$O:$O,0))="","",INDEX(APガラス性能一覧!A:A,MATCH(ROW(B6078),APガラス性能一覧!$O:$O,0))),""),IFERROR(IF(INDEX(APガラス性能一覧!A:A,MATCH(ROW(B6078),APガラス性能一覧!$N:$N,0))="","",INDEX(APガラス性能一覧!A:A,MATCH(ROW(B6078),APガラス性能一覧!$N:$N,0))),"")))</f>
        <v/>
      </c>
      <c r="C6084" s="68" t="str">
        <f>IFERROR(VLOOKUP($B6084,APガラス性能一覧!$A$2:$M$6097,2,0),"")</f>
        <v/>
      </c>
      <c r="D6084" s="68" t="str">
        <f>IFERROR(VLOOKUP($B6084,APガラス性能一覧!$A$2:$M$6097,3,0),"")</f>
        <v/>
      </c>
      <c r="E6084" s="68" t="str">
        <f>IFERROR(VLOOKUP($B6084,APガラス性能一覧!$A$2:$M$6097,4,0),"")</f>
        <v/>
      </c>
      <c r="F6084" s="68" t="str">
        <f>IFERROR(VLOOKUP($B6084,APガラス性能一覧!$A$2:$M$6097,5,0),"")</f>
        <v/>
      </c>
      <c r="G6084" s="68" t="str">
        <f>IFERROR(VLOOKUP($B6084,APガラス性能一覧!$A$2:$M$6097,6,0),"")</f>
        <v/>
      </c>
      <c r="H6084" s="68" t="str">
        <f>IFERROR(VLOOKUP($B6084,APガラス性能一覧!$A$2:$M$6097,7,0),"")</f>
        <v/>
      </c>
      <c r="I6084" s="68" t="str">
        <f>IFERROR(VLOOKUP($B6084,APガラス性能一覧!$A$2:$M$6097,8,0),"")</f>
        <v/>
      </c>
      <c r="J6084" s="68" t="str">
        <f>IFERROR(VLOOKUP($B6084,APガラス性能一覧!$A$2:$M$6097,9,0),"")</f>
        <v/>
      </c>
      <c r="K6084" s="68" t="str">
        <f>IFERROR(VLOOKUP($B6084,APガラス性能一覧!$A$2:$M$6097,10,0),"")</f>
        <v/>
      </c>
      <c r="L6084" s="68" t="str">
        <f>IFERROR(VLOOKUP($B6084,APガラス性能一覧!$A$2:$M$6097,11,0),"")</f>
        <v/>
      </c>
      <c r="M6084" s="68" t="str">
        <f>IFERROR(VLOOKUP($B6084,APガラス性能一覧!$A$2:$M$6097,12,0),"")</f>
        <v/>
      </c>
      <c r="N6084" s="68" t="str">
        <f>IFERROR(VLOOKUP($B6084,APガラス性能一覧!$A$2:$M$6097,13,0),"")</f>
        <v/>
      </c>
    </row>
    <row r="6085" spans="2:14" x14ac:dyDescent="0.4">
      <c r="B6085" s="68" t="str">
        <f>IF($D$2="","",IF($E$2=0.65,IFERROR(IF(INDEX(APガラス性能一覧!A:A,MATCH(ROW(B6079),APガラス性能一覧!$O:$O,0))="","",INDEX(APガラス性能一覧!A:A,MATCH(ROW(B6079),APガラス性能一覧!$O:$O,0))),""),IFERROR(IF(INDEX(APガラス性能一覧!A:A,MATCH(ROW(B6079),APガラス性能一覧!$N:$N,0))="","",INDEX(APガラス性能一覧!A:A,MATCH(ROW(B6079),APガラス性能一覧!$N:$N,0))),"")))</f>
        <v/>
      </c>
      <c r="C6085" s="68" t="str">
        <f>IFERROR(VLOOKUP($B6085,APガラス性能一覧!$A$2:$M$6097,2,0),"")</f>
        <v/>
      </c>
      <c r="D6085" s="68" t="str">
        <f>IFERROR(VLOOKUP($B6085,APガラス性能一覧!$A$2:$M$6097,3,0),"")</f>
        <v/>
      </c>
      <c r="E6085" s="68" t="str">
        <f>IFERROR(VLOOKUP($B6085,APガラス性能一覧!$A$2:$M$6097,4,0),"")</f>
        <v/>
      </c>
      <c r="F6085" s="68" t="str">
        <f>IFERROR(VLOOKUP($B6085,APガラス性能一覧!$A$2:$M$6097,5,0),"")</f>
        <v/>
      </c>
      <c r="G6085" s="68" t="str">
        <f>IFERROR(VLOOKUP($B6085,APガラス性能一覧!$A$2:$M$6097,6,0),"")</f>
        <v/>
      </c>
      <c r="H6085" s="68" t="str">
        <f>IFERROR(VLOOKUP($B6085,APガラス性能一覧!$A$2:$M$6097,7,0),"")</f>
        <v/>
      </c>
      <c r="I6085" s="68" t="str">
        <f>IFERROR(VLOOKUP($B6085,APガラス性能一覧!$A$2:$M$6097,8,0),"")</f>
        <v/>
      </c>
      <c r="J6085" s="68" t="str">
        <f>IFERROR(VLOOKUP($B6085,APガラス性能一覧!$A$2:$M$6097,9,0),"")</f>
        <v/>
      </c>
      <c r="K6085" s="68" t="str">
        <f>IFERROR(VLOOKUP($B6085,APガラス性能一覧!$A$2:$M$6097,10,0),"")</f>
        <v/>
      </c>
      <c r="L6085" s="68" t="str">
        <f>IFERROR(VLOOKUP($B6085,APガラス性能一覧!$A$2:$M$6097,11,0),"")</f>
        <v/>
      </c>
      <c r="M6085" s="68" t="str">
        <f>IFERROR(VLOOKUP($B6085,APガラス性能一覧!$A$2:$M$6097,12,0),"")</f>
        <v/>
      </c>
      <c r="N6085" s="68" t="str">
        <f>IFERROR(VLOOKUP($B6085,APガラス性能一覧!$A$2:$M$6097,13,0),"")</f>
        <v/>
      </c>
    </row>
    <row r="6086" spans="2:14" x14ac:dyDescent="0.4">
      <c r="B6086" s="68" t="str">
        <f>IF($D$2="","",IF($E$2=0.65,IFERROR(IF(INDEX(APガラス性能一覧!A:A,MATCH(ROW(B6080),APガラス性能一覧!$O:$O,0))="","",INDEX(APガラス性能一覧!A:A,MATCH(ROW(B6080),APガラス性能一覧!$O:$O,0))),""),IFERROR(IF(INDEX(APガラス性能一覧!A:A,MATCH(ROW(B6080),APガラス性能一覧!$N:$N,0))="","",INDEX(APガラス性能一覧!A:A,MATCH(ROW(B6080),APガラス性能一覧!$N:$N,0))),"")))</f>
        <v/>
      </c>
      <c r="C6086" s="68" t="str">
        <f>IFERROR(VLOOKUP($B6086,APガラス性能一覧!$A$2:$M$6097,2,0),"")</f>
        <v/>
      </c>
      <c r="D6086" s="68" t="str">
        <f>IFERROR(VLOOKUP($B6086,APガラス性能一覧!$A$2:$M$6097,3,0),"")</f>
        <v/>
      </c>
      <c r="E6086" s="68" t="str">
        <f>IFERROR(VLOOKUP($B6086,APガラス性能一覧!$A$2:$M$6097,4,0),"")</f>
        <v/>
      </c>
      <c r="F6086" s="68" t="str">
        <f>IFERROR(VLOOKUP($B6086,APガラス性能一覧!$A$2:$M$6097,5,0),"")</f>
        <v/>
      </c>
      <c r="G6086" s="68" t="str">
        <f>IFERROR(VLOOKUP($B6086,APガラス性能一覧!$A$2:$M$6097,6,0),"")</f>
        <v/>
      </c>
      <c r="H6086" s="68" t="str">
        <f>IFERROR(VLOOKUP($B6086,APガラス性能一覧!$A$2:$M$6097,7,0),"")</f>
        <v/>
      </c>
      <c r="I6086" s="68" t="str">
        <f>IFERROR(VLOOKUP($B6086,APガラス性能一覧!$A$2:$M$6097,8,0),"")</f>
        <v/>
      </c>
      <c r="J6086" s="68" t="str">
        <f>IFERROR(VLOOKUP($B6086,APガラス性能一覧!$A$2:$M$6097,9,0),"")</f>
        <v/>
      </c>
      <c r="K6086" s="68" t="str">
        <f>IFERROR(VLOOKUP($B6086,APガラス性能一覧!$A$2:$M$6097,10,0),"")</f>
        <v/>
      </c>
      <c r="L6086" s="68" t="str">
        <f>IFERROR(VLOOKUP($B6086,APガラス性能一覧!$A$2:$M$6097,11,0),"")</f>
        <v/>
      </c>
      <c r="M6086" s="68" t="str">
        <f>IFERROR(VLOOKUP($B6086,APガラス性能一覧!$A$2:$M$6097,12,0),"")</f>
        <v/>
      </c>
      <c r="N6086" s="68" t="str">
        <f>IFERROR(VLOOKUP($B6086,APガラス性能一覧!$A$2:$M$6097,13,0),"")</f>
        <v/>
      </c>
    </row>
    <row r="6087" spans="2:14" x14ac:dyDescent="0.4">
      <c r="B6087" s="68" t="str">
        <f>IF($D$2="","",IF($E$2=0.65,IFERROR(IF(INDEX(APガラス性能一覧!A:A,MATCH(ROW(B6081),APガラス性能一覧!$O:$O,0))="","",INDEX(APガラス性能一覧!A:A,MATCH(ROW(B6081),APガラス性能一覧!$O:$O,0))),""),IFERROR(IF(INDEX(APガラス性能一覧!A:A,MATCH(ROW(B6081),APガラス性能一覧!$N:$N,0))="","",INDEX(APガラス性能一覧!A:A,MATCH(ROW(B6081),APガラス性能一覧!$N:$N,0))),"")))</f>
        <v/>
      </c>
      <c r="C6087" s="68" t="str">
        <f>IFERROR(VLOOKUP($B6087,APガラス性能一覧!$A$2:$M$6097,2,0),"")</f>
        <v/>
      </c>
      <c r="D6087" s="68" t="str">
        <f>IFERROR(VLOOKUP($B6087,APガラス性能一覧!$A$2:$M$6097,3,0),"")</f>
        <v/>
      </c>
      <c r="E6087" s="68" t="str">
        <f>IFERROR(VLOOKUP($B6087,APガラス性能一覧!$A$2:$M$6097,4,0),"")</f>
        <v/>
      </c>
      <c r="F6087" s="68" t="str">
        <f>IFERROR(VLOOKUP($B6087,APガラス性能一覧!$A$2:$M$6097,5,0),"")</f>
        <v/>
      </c>
      <c r="G6087" s="68" t="str">
        <f>IFERROR(VLOOKUP($B6087,APガラス性能一覧!$A$2:$M$6097,6,0),"")</f>
        <v/>
      </c>
      <c r="H6087" s="68" t="str">
        <f>IFERROR(VLOOKUP($B6087,APガラス性能一覧!$A$2:$M$6097,7,0),"")</f>
        <v/>
      </c>
      <c r="I6087" s="68" t="str">
        <f>IFERROR(VLOOKUP($B6087,APガラス性能一覧!$A$2:$M$6097,8,0),"")</f>
        <v/>
      </c>
      <c r="J6087" s="68" t="str">
        <f>IFERROR(VLOOKUP($B6087,APガラス性能一覧!$A$2:$M$6097,9,0),"")</f>
        <v/>
      </c>
      <c r="K6087" s="68" t="str">
        <f>IFERROR(VLOOKUP($B6087,APガラス性能一覧!$A$2:$M$6097,10,0),"")</f>
        <v/>
      </c>
      <c r="L6087" s="68" t="str">
        <f>IFERROR(VLOOKUP($B6087,APガラス性能一覧!$A$2:$M$6097,11,0),"")</f>
        <v/>
      </c>
      <c r="M6087" s="68" t="str">
        <f>IFERROR(VLOOKUP($B6087,APガラス性能一覧!$A$2:$M$6097,12,0),"")</f>
        <v/>
      </c>
      <c r="N6087" s="68" t="str">
        <f>IFERROR(VLOOKUP($B6087,APガラス性能一覧!$A$2:$M$6097,13,0),"")</f>
        <v/>
      </c>
    </row>
    <row r="6088" spans="2:14" x14ac:dyDescent="0.4">
      <c r="B6088" s="68" t="str">
        <f>IF($D$2="","",IF($E$2=0.65,IFERROR(IF(INDEX(APガラス性能一覧!A:A,MATCH(ROW(B6082),APガラス性能一覧!$O:$O,0))="","",INDEX(APガラス性能一覧!A:A,MATCH(ROW(B6082),APガラス性能一覧!$O:$O,0))),""),IFERROR(IF(INDEX(APガラス性能一覧!A:A,MATCH(ROW(B6082),APガラス性能一覧!$N:$N,0))="","",INDEX(APガラス性能一覧!A:A,MATCH(ROW(B6082),APガラス性能一覧!$N:$N,0))),"")))</f>
        <v/>
      </c>
      <c r="C6088" s="68" t="str">
        <f>IFERROR(VLOOKUP($B6088,APガラス性能一覧!$A$2:$M$6097,2,0),"")</f>
        <v/>
      </c>
      <c r="D6088" s="68" t="str">
        <f>IFERROR(VLOOKUP($B6088,APガラス性能一覧!$A$2:$M$6097,3,0),"")</f>
        <v/>
      </c>
      <c r="E6088" s="68" t="str">
        <f>IFERROR(VLOOKUP($B6088,APガラス性能一覧!$A$2:$M$6097,4,0),"")</f>
        <v/>
      </c>
      <c r="F6088" s="68" t="str">
        <f>IFERROR(VLOOKUP($B6088,APガラス性能一覧!$A$2:$M$6097,5,0),"")</f>
        <v/>
      </c>
      <c r="G6088" s="68" t="str">
        <f>IFERROR(VLOOKUP($B6088,APガラス性能一覧!$A$2:$M$6097,6,0),"")</f>
        <v/>
      </c>
      <c r="H6088" s="68" t="str">
        <f>IFERROR(VLOOKUP($B6088,APガラス性能一覧!$A$2:$M$6097,7,0),"")</f>
        <v/>
      </c>
      <c r="I6088" s="68" t="str">
        <f>IFERROR(VLOOKUP($B6088,APガラス性能一覧!$A$2:$M$6097,8,0),"")</f>
        <v/>
      </c>
      <c r="J6088" s="68" t="str">
        <f>IFERROR(VLOOKUP($B6088,APガラス性能一覧!$A$2:$M$6097,9,0),"")</f>
        <v/>
      </c>
      <c r="K6088" s="68" t="str">
        <f>IFERROR(VLOOKUP($B6088,APガラス性能一覧!$A$2:$M$6097,10,0),"")</f>
        <v/>
      </c>
      <c r="L6088" s="68" t="str">
        <f>IFERROR(VLOOKUP($B6088,APガラス性能一覧!$A$2:$M$6097,11,0),"")</f>
        <v/>
      </c>
      <c r="M6088" s="68" t="str">
        <f>IFERROR(VLOOKUP($B6088,APガラス性能一覧!$A$2:$M$6097,12,0),"")</f>
        <v/>
      </c>
      <c r="N6088" s="68" t="str">
        <f>IFERROR(VLOOKUP($B6088,APガラス性能一覧!$A$2:$M$6097,13,0),"")</f>
        <v/>
      </c>
    </row>
    <row r="6089" spans="2:14" x14ac:dyDescent="0.4">
      <c r="B6089" s="68" t="str">
        <f>IF($D$2="","",IF($E$2=0.65,IFERROR(IF(INDEX(APガラス性能一覧!A:A,MATCH(ROW(B6083),APガラス性能一覧!$O:$O,0))="","",INDEX(APガラス性能一覧!A:A,MATCH(ROW(B6083),APガラス性能一覧!$O:$O,0))),""),IFERROR(IF(INDEX(APガラス性能一覧!A:A,MATCH(ROW(B6083),APガラス性能一覧!$N:$N,0))="","",INDEX(APガラス性能一覧!A:A,MATCH(ROW(B6083),APガラス性能一覧!$N:$N,0))),"")))</f>
        <v/>
      </c>
      <c r="C6089" s="68" t="str">
        <f>IFERROR(VLOOKUP($B6089,APガラス性能一覧!$A$2:$M$6097,2,0),"")</f>
        <v/>
      </c>
      <c r="D6089" s="68" t="str">
        <f>IFERROR(VLOOKUP($B6089,APガラス性能一覧!$A$2:$M$6097,3,0),"")</f>
        <v/>
      </c>
      <c r="E6089" s="68" t="str">
        <f>IFERROR(VLOOKUP($B6089,APガラス性能一覧!$A$2:$M$6097,4,0),"")</f>
        <v/>
      </c>
      <c r="F6089" s="68" t="str">
        <f>IFERROR(VLOOKUP($B6089,APガラス性能一覧!$A$2:$M$6097,5,0),"")</f>
        <v/>
      </c>
      <c r="G6089" s="68" t="str">
        <f>IFERROR(VLOOKUP($B6089,APガラス性能一覧!$A$2:$M$6097,6,0),"")</f>
        <v/>
      </c>
      <c r="H6089" s="68" t="str">
        <f>IFERROR(VLOOKUP($B6089,APガラス性能一覧!$A$2:$M$6097,7,0),"")</f>
        <v/>
      </c>
      <c r="I6089" s="68" t="str">
        <f>IFERROR(VLOOKUP($B6089,APガラス性能一覧!$A$2:$M$6097,8,0),"")</f>
        <v/>
      </c>
      <c r="J6089" s="68" t="str">
        <f>IFERROR(VLOOKUP($B6089,APガラス性能一覧!$A$2:$M$6097,9,0),"")</f>
        <v/>
      </c>
      <c r="K6089" s="68" t="str">
        <f>IFERROR(VLOOKUP($B6089,APガラス性能一覧!$A$2:$M$6097,10,0),"")</f>
        <v/>
      </c>
      <c r="L6089" s="68" t="str">
        <f>IFERROR(VLOOKUP($B6089,APガラス性能一覧!$A$2:$M$6097,11,0),"")</f>
        <v/>
      </c>
      <c r="M6089" s="68" t="str">
        <f>IFERROR(VLOOKUP($B6089,APガラス性能一覧!$A$2:$M$6097,12,0),"")</f>
        <v/>
      </c>
      <c r="N6089" s="68" t="str">
        <f>IFERROR(VLOOKUP($B6089,APガラス性能一覧!$A$2:$M$6097,13,0),"")</f>
        <v/>
      </c>
    </row>
    <row r="6090" spans="2:14" x14ac:dyDescent="0.4">
      <c r="B6090" s="68" t="str">
        <f>IF($D$2="","",IF($E$2=0.65,IFERROR(IF(INDEX(APガラス性能一覧!A:A,MATCH(ROW(B6084),APガラス性能一覧!$O:$O,0))="","",INDEX(APガラス性能一覧!A:A,MATCH(ROW(B6084),APガラス性能一覧!$O:$O,0))),""),IFERROR(IF(INDEX(APガラス性能一覧!A:A,MATCH(ROW(B6084),APガラス性能一覧!$N:$N,0))="","",INDEX(APガラス性能一覧!A:A,MATCH(ROW(B6084),APガラス性能一覧!$N:$N,0))),"")))</f>
        <v/>
      </c>
      <c r="C6090" s="68" t="str">
        <f>IFERROR(VLOOKUP($B6090,APガラス性能一覧!$A$2:$M$6097,2,0),"")</f>
        <v/>
      </c>
      <c r="D6090" s="68" t="str">
        <f>IFERROR(VLOOKUP($B6090,APガラス性能一覧!$A$2:$M$6097,3,0),"")</f>
        <v/>
      </c>
      <c r="E6090" s="68" t="str">
        <f>IFERROR(VLOOKUP($B6090,APガラス性能一覧!$A$2:$M$6097,4,0),"")</f>
        <v/>
      </c>
      <c r="F6090" s="68" t="str">
        <f>IFERROR(VLOOKUP($B6090,APガラス性能一覧!$A$2:$M$6097,5,0),"")</f>
        <v/>
      </c>
      <c r="G6090" s="68" t="str">
        <f>IFERROR(VLOOKUP($B6090,APガラス性能一覧!$A$2:$M$6097,6,0),"")</f>
        <v/>
      </c>
      <c r="H6090" s="68" t="str">
        <f>IFERROR(VLOOKUP($B6090,APガラス性能一覧!$A$2:$M$6097,7,0),"")</f>
        <v/>
      </c>
      <c r="I6090" s="68" t="str">
        <f>IFERROR(VLOOKUP($B6090,APガラス性能一覧!$A$2:$M$6097,8,0),"")</f>
        <v/>
      </c>
      <c r="J6090" s="68" t="str">
        <f>IFERROR(VLOOKUP($B6090,APガラス性能一覧!$A$2:$M$6097,9,0),"")</f>
        <v/>
      </c>
      <c r="K6090" s="68" t="str">
        <f>IFERROR(VLOOKUP($B6090,APガラス性能一覧!$A$2:$M$6097,10,0),"")</f>
        <v/>
      </c>
      <c r="L6090" s="68" t="str">
        <f>IFERROR(VLOOKUP($B6090,APガラス性能一覧!$A$2:$M$6097,11,0),"")</f>
        <v/>
      </c>
      <c r="M6090" s="68" t="str">
        <f>IFERROR(VLOOKUP($B6090,APガラス性能一覧!$A$2:$M$6097,12,0),"")</f>
        <v/>
      </c>
      <c r="N6090" s="68" t="str">
        <f>IFERROR(VLOOKUP($B6090,APガラス性能一覧!$A$2:$M$6097,13,0),"")</f>
        <v/>
      </c>
    </row>
    <row r="6091" spans="2:14" x14ac:dyDescent="0.4">
      <c r="B6091" s="68" t="str">
        <f>IF($D$2="","",IF($E$2=0.65,IFERROR(IF(INDEX(APガラス性能一覧!A:A,MATCH(ROW(B6085),APガラス性能一覧!$O:$O,0))="","",INDEX(APガラス性能一覧!A:A,MATCH(ROW(B6085),APガラス性能一覧!$O:$O,0))),""),IFERROR(IF(INDEX(APガラス性能一覧!A:A,MATCH(ROW(B6085),APガラス性能一覧!$N:$N,0))="","",INDEX(APガラス性能一覧!A:A,MATCH(ROW(B6085),APガラス性能一覧!$N:$N,0))),"")))</f>
        <v/>
      </c>
      <c r="C6091" s="68" t="str">
        <f>IFERROR(VLOOKUP($B6091,APガラス性能一覧!$A$2:$M$6097,2,0),"")</f>
        <v/>
      </c>
      <c r="D6091" s="68" t="str">
        <f>IFERROR(VLOOKUP($B6091,APガラス性能一覧!$A$2:$M$6097,3,0),"")</f>
        <v/>
      </c>
      <c r="E6091" s="68" t="str">
        <f>IFERROR(VLOOKUP($B6091,APガラス性能一覧!$A$2:$M$6097,4,0),"")</f>
        <v/>
      </c>
      <c r="F6091" s="68" t="str">
        <f>IFERROR(VLOOKUP($B6091,APガラス性能一覧!$A$2:$M$6097,5,0),"")</f>
        <v/>
      </c>
      <c r="G6091" s="68" t="str">
        <f>IFERROR(VLOOKUP($B6091,APガラス性能一覧!$A$2:$M$6097,6,0),"")</f>
        <v/>
      </c>
      <c r="H6091" s="68" t="str">
        <f>IFERROR(VLOOKUP($B6091,APガラス性能一覧!$A$2:$M$6097,7,0),"")</f>
        <v/>
      </c>
      <c r="I6091" s="68" t="str">
        <f>IFERROR(VLOOKUP($B6091,APガラス性能一覧!$A$2:$M$6097,8,0),"")</f>
        <v/>
      </c>
      <c r="J6091" s="68" t="str">
        <f>IFERROR(VLOOKUP($B6091,APガラス性能一覧!$A$2:$M$6097,9,0),"")</f>
        <v/>
      </c>
      <c r="K6091" s="68" t="str">
        <f>IFERROR(VLOOKUP($B6091,APガラス性能一覧!$A$2:$M$6097,10,0),"")</f>
        <v/>
      </c>
      <c r="L6091" s="68" t="str">
        <f>IFERROR(VLOOKUP($B6091,APガラス性能一覧!$A$2:$M$6097,11,0),"")</f>
        <v/>
      </c>
      <c r="M6091" s="68" t="str">
        <f>IFERROR(VLOOKUP($B6091,APガラス性能一覧!$A$2:$M$6097,12,0),"")</f>
        <v/>
      </c>
      <c r="N6091" s="68" t="str">
        <f>IFERROR(VLOOKUP($B6091,APガラス性能一覧!$A$2:$M$6097,13,0),"")</f>
        <v/>
      </c>
    </row>
    <row r="6092" spans="2:14" x14ac:dyDescent="0.4">
      <c r="B6092" s="68" t="str">
        <f>IF($D$2="","",IF($E$2=0.65,IFERROR(IF(INDEX(APガラス性能一覧!A:A,MATCH(ROW(B6086),APガラス性能一覧!$O:$O,0))="","",INDEX(APガラス性能一覧!A:A,MATCH(ROW(B6086),APガラス性能一覧!$O:$O,0))),""),IFERROR(IF(INDEX(APガラス性能一覧!A:A,MATCH(ROW(B6086),APガラス性能一覧!$N:$N,0))="","",INDEX(APガラス性能一覧!A:A,MATCH(ROW(B6086),APガラス性能一覧!$N:$N,0))),"")))</f>
        <v/>
      </c>
      <c r="C6092" s="68" t="str">
        <f>IFERROR(VLOOKUP($B6092,APガラス性能一覧!$A$2:$M$6097,2,0),"")</f>
        <v/>
      </c>
      <c r="D6092" s="68" t="str">
        <f>IFERROR(VLOOKUP($B6092,APガラス性能一覧!$A$2:$M$6097,3,0),"")</f>
        <v/>
      </c>
      <c r="E6092" s="68" t="str">
        <f>IFERROR(VLOOKUP($B6092,APガラス性能一覧!$A$2:$M$6097,4,0),"")</f>
        <v/>
      </c>
      <c r="F6092" s="68" t="str">
        <f>IFERROR(VLOOKUP($B6092,APガラス性能一覧!$A$2:$M$6097,5,0),"")</f>
        <v/>
      </c>
      <c r="G6092" s="68" t="str">
        <f>IFERROR(VLOOKUP($B6092,APガラス性能一覧!$A$2:$M$6097,6,0),"")</f>
        <v/>
      </c>
      <c r="H6092" s="68" t="str">
        <f>IFERROR(VLOOKUP($B6092,APガラス性能一覧!$A$2:$M$6097,7,0),"")</f>
        <v/>
      </c>
      <c r="I6092" s="68" t="str">
        <f>IFERROR(VLOOKUP($B6092,APガラス性能一覧!$A$2:$M$6097,8,0),"")</f>
        <v/>
      </c>
      <c r="J6092" s="68" t="str">
        <f>IFERROR(VLOOKUP($B6092,APガラス性能一覧!$A$2:$M$6097,9,0),"")</f>
        <v/>
      </c>
      <c r="K6092" s="68" t="str">
        <f>IFERROR(VLOOKUP($B6092,APガラス性能一覧!$A$2:$M$6097,10,0),"")</f>
        <v/>
      </c>
      <c r="L6092" s="68" t="str">
        <f>IFERROR(VLOOKUP($B6092,APガラス性能一覧!$A$2:$M$6097,11,0),"")</f>
        <v/>
      </c>
      <c r="M6092" s="68" t="str">
        <f>IFERROR(VLOOKUP($B6092,APガラス性能一覧!$A$2:$M$6097,12,0),"")</f>
        <v/>
      </c>
      <c r="N6092" s="68" t="str">
        <f>IFERROR(VLOOKUP($B6092,APガラス性能一覧!$A$2:$M$6097,13,0),"")</f>
        <v/>
      </c>
    </row>
    <row r="6093" spans="2:14" x14ac:dyDescent="0.4">
      <c r="B6093" s="68" t="str">
        <f>IF($D$2="","",IF($E$2=0.65,IFERROR(IF(INDEX(APガラス性能一覧!A:A,MATCH(ROW(B6087),APガラス性能一覧!$O:$O,0))="","",INDEX(APガラス性能一覧!A:A,MATCH(ROW(B6087),APガラス性能一覧!$O:$O,0))),""),IFERROR(IF(INDEX(APガラス性能一覧!A:A,MATCH(ROW(B6087),APガラス性能一覧!$N:$N,0))="","",INDEX(APガラス性能一覧!A:A,MATCH(ROW(B6087),APガラス性能一覧!$N:$N,0))),"")))</f>
        <v/>
      </c>
      <c r="C6093" s="68" t="str">
        <f>IFERROR(VLOOKUP($B6093,APガラス性能一覧!$A$2:$M$6097,2,0),"")</f>
        <v/>
      </c>
      <c r="D6093" s="68" t="str">
        <f>IFERROR(VLOOKUP($B6093,APガラス性能一覧!$A$2:$M$6097,3,0),"")</f>
        <v/>
      </c>
      <c r="E6093" s="68" t="str">
        <f>IFERROR(VLOOKUP($B6093,APガラス性能一覧!$A$2:$M$6097,4,0),"")</f>
        <v/>
      </c>
      <c r="F6093" s="68" t="str">
        <f>IFERROR(VLOOKUP($B6093,APガラス性能一覧!$A$2:$M$6097,5,0),"")</f>
        <v/>
      </c>
      <c r="G6093" s="68" t="str">
        <f>IFERROR(VLOOKUP($B6093,APガラス性能一覧!$A$2:$M$6097,6,0),"")</f>
        <v/>
      </c>
      <c r="H6093" s="68" t="str">
        <f>IFERROR(VLOOKUP($B6093,APガラス性能一覧!$A$2:$M$6097,7,0),"")</f>
        <v/>
      </c>
      <c r="I6093" s="68" t="str">
        <f>IFERROR(VLOOKUP($B6093,APガラス性能一覧!$A$2:$M$6097,8,0),"")</f>
        <v/>
      </c>
      <c r="J6093" s="68" t="str">
        <f>IFERROR(VLOOKUP($B6093,APガラス性能一覧!$A$2:$M$6097,9,0),"")</f>
        <v/>
      </c>
      <c r="K6093" s="68" t="str">
        <f>IFERROR(VLOOKUP($B6093,APガラス性能一覧!$A$2:$M$6097,10,0),"")</f>
        <v/>
      </c>
      <c r="L6093" s="68" t="str">
        <f>IFERROR(VLOOKUP($B6093,APガラス性能一覧!$A$2:$M$6097,11,0),"")</f>
        <v/>
      </c>
      <c r="M6093" s="68" t="str">
        <f>IFERROR(VLOOKUP($B6093,APガラス性能一覧!$A$2:$M$6097,12,0),"")</f>
        <v/>
      </c>
      <c r="N6093" s="68" t="str">
        <f>IFERROR(VLOOKUP($B6093,APガラス性能一覧!$A$2:$M$6097,13,0),"")</f>
        <v/>
      </c>
    </row>
    <row r="6094" spans="2:14" x14ac:dyDescent="0.4">
      <c r="B6094" s="68" t="str">
        <f>IF($D$2="","",IF($E$2=0.65,IFERROR(IF(INDEX(APガラス性能一覧!A:A,MATCH(ROW(B6088),APガラス性能一覧!$O:$O,0))="","",INDEX(APガラス性能一覧!A:A,MATCH(ROW(B6088),APガラス性能一覧!$O:$O,0))),""),IFERROR(IF(INDEX(APガラス性能一覧!A:A,MATCH(ROW(B6088),APガラス性能一覧!$N:$N,0))="","",INDEX(APガラス性能一覧!A:A,MATCH(ROW(B6088),APガラス性能一覧!$N:$N,0))),"")))</f>
        <v/>
      </c>
      <c r="C6094" s="68" t="str">
        <f>IFERROR(VLOOKUP($B6094,APガラス性能一覧!$A$2:$M$6097,2,0),"")</f>
        <v/>
      </c>
      <c r="D6094" s="68" t="str">
        <f>IFERROR(VLOOKUP($B6094,APガラス性能一覧!$A$2:$M$6097,3,0),"")</f>
        <v/>
      </c>
      <c r="E6094" s="68" t="str">
        <f>IFERROR(VLOOKUP($B6094,APガラス性能一覧!$A$2:$M$6097,4,0),"")</f>
        <v/>
      </c>
      <c r="F6094" s="68" t="str">
        <f>IFERROR(VLOOKUP($B6094,APガラス性能一覧!$A$2:$M$6097,5,0),"")</f>
        <v/>
      </c>
      <c r="G6094" s="68" t="str">
        <f>IFERROR(VLOOKUP($B6094,APガラス性能一覧!$A$2:$M$6097,6,0),"")</f>
        <v/>
      </c>
      <c r="H6094" s="68" t="str">
        <f>IFERROR(VLOOKUP($B6094,APガラス性能一覧!$A$2:$M$6097,7,0),"")</f>
        <v/>
      </c>
      <c r="I6094" s="68" t="str">
        <f>IFERROR(VLOOKUP($B6094,APガラス性能一覧!$A$2:$M$6097,8,0),"")</f>
        <v/>
      </c>
      <c r="J6094" s="68" t="str">
        <f>IFERROR(VLOOKUP($B6094,APガラス性能一覧!$A$2:$M$6097,9,0),"")</f>
        <v/>
      </c>
      <c r="K6094" s="68" t="str">
        <f>IFERROR(VLOOKUP($B6094,APガラス性能一覧!$A$2:$M$6097,10,0),"")</f>
        <v/>
      </c>
      <c r="L6094" s="68" t="str">
        <f>IFERROR(VLOOKUP($B6094,APガラス性能一覧!$A$2:$M$6097,11,0),"")</f>
        <v/>
      </c>
      <c r="M6094" s="68" t="str">
        <f>IFERROR(VLOOKUP($B6094,APガラス性能一覧!$A$2:$M$6097,12,0),"")</f>
        <v/>
      </c>
      <c r="N6094" s="68" t="str">
        <f>IFERROR(VLOOKUP($B6094,APガラス性能一覧!$A$2:$M$6097,13,0),"")</f>
        <v/>
      </c>
    </row>
    <row r="6095" spans="2:14" x14ac:dyDescent="0.4">
      <c r="B6095" s="68" t="str">
        <f>IF($D$2="","",IF($E$2=0.65,IFERROR(IF(INDEX(APガラス性能一覧!A:A,MATCH(ROW(B6089),APガラス性能一覧!$O:$O,0))="","",INDEX(APガラス性能一覧!A:A,MATCH(ROW(B6089),APガラス性能一覧!$O:$O,0))),""),IFERROR(IF(INDEX(APガラス性能一覧!A:A,MATCH(ROW(B6089),APガラス性能一覧!$N:$N,0))="","",INDEX(APガラス性能一覧!A:A,MATCH(ROW(B6089),APガラス性能一覧!$N:$N,0))),"")))</f>
        <v/>
      </c>
      <c r="C6095" s="68" t="str">
        <f>IFERROR(VLOOKUP($B6095,APガラス性能一覧!$A$2:$M$6097,2,0),"")</f>
        <v/>
      </c>
      <c r="D6095" s="68" t="str">
        <f>IFERROR(VLOOKUP($B6095,APガラス性能一覧!$A$2:$M$6097,3,0),"")</f>
        <v/>
      </c>
      <c r="E6095" s="68" t="str">
        <f>IFERROR(VLOOKUP($B6095,APガラス性能一覧!$A$2:$M$6097,4,0),"")</f>
        <v/>
      </c>
      <c r="F6095" s="68" t="str">
        <f>IFERROR(VLOOKUP($B6095,APガラス性能一覧!$A$2:$M$6097,5,0),"")</f>
        <v/>
      </c>
      <c r="G6095" s="68" t="str">
        <f>IFERROR(VLOOKUP($B6095,APガラス性能一覧!$A$2:$M$6097,6,0),"")</f>
        <v/>
      </c>
      <c r="H6095" s="68" t="str">
        <f>IFERROR(VLOOKUP($B6095,APガラス性能一覧!$A$2:$M$6097,7,0),"")</f>
        <v/>
      </c>
      <c r="I6095" s="68" t="str">
        <f>IFERROR(VLOOKUP($B6095,APガラス性能一覧!$A$2:$M$6097,8,0),"")</f>
        <v/>
      </c>
      <c r="J6095" s="68" t="str">
        <f>IFERROR(VLOOKUP($B6095,APガラス性能一覧!$A$2:$M$6097,9,0),"")</f>
        <v/>
      </c>
      <c r="K6095" s="68" t="str">
        <f>IFERROR(VLOOKUP($B6095,APガラス性能一覧!$A$2:$M$6097,10,0),"")</f>
        <v/>
      </c>
      <c r="L6095" s="68" t="str">
        <f>IFERROR(VLOOKUP($B6095,APガラス性能一覧!$A$2:$M$6097,11,0),"")</f>
        <v/>
      </c>
      <c r="M6095" s="68" t="str">
        <f>IFERROR(VLOOKUP($B6095,APガラス性能一覧!$A$2:$M$6097,12,0),"")</f>
        <v/>
      </c>
      <c r="N6095" s="68" t="str">
        <f>IFERROR(VLOOKUP($B6095,APガラス性能一覧!$A$2:$M$6097,13,0),"")</f>
        <v/>
      </c>
    </row>
    <row r="6096" spans="2:14" x14ac:dyDescent="0.4">
      <c r="B6096" s="68" t="str">
        <f>IF($D$2="","",IF($E$2=0.65,IFERROR(IF(INDEX(APガラス性能一覧!A:A,MATCH(ROW(B6090),APガラス性能一覧!$O:$O,0))="","",INDEX(APガラス性能一覧!A:A,MATCH(ROW(B6090),APガラス性能一覧!$O:$O,0))),""),IFERROR(IF(INDEX(APガラス性能一覧!A:A,MATCH(ROW(B6090),APガラス性能一覧!$N:$N,0))="","",INDEX(APガラス性能一覧!A:A,MATCH(ROW(B6090),APガラス性能一覧!$N:$N,0))),"")))</f>
        <v/>
      </c>
      <c r="C6096" s="68" t="str">
        <f>IFERROR(VLOOKUP($B6096,APガラス性能一覧!$A$2:$M$6097,2,0),"")</f>
        <v/>
      </c>
      <c r="D6096" s="68" t="str">
        <f>IFERROR(VLOOKUP($B6096,APガラス性能一覧!$A$2:$M$6097,3,0),"")</f>
        <v/>
      </c>
      <c r="E6096" s="68" t="str">
        <f>IFERROR(VLOOKUP($B6096,APガラス性能一覧!$A$2:$M$6097,4,0),"")</f>
        <v/>
      </c>
      <c r="F6096" s="68" t="str">
        <f>IFERROR(VLOOKUP($B6096,APガラス性能一覧!$A$2:$M$6097,5,0),"")</f>
        <v/>
      </c>
      <c r="G6096" s="68" t="str">
        <f>IFERROR(VLOOKUP($B6096,APガラス性能一覧!$A$2:$M$6097,6,0),"")</f>
        <v/>
      </c>
      <c r="H6096" s="68" t="str">
        <f>IFERROR(VLOOKUP($B6096,APガラス性能一覧!$A$2:$M$6097,7,0),"")</f>
        <v/>
      </c>
      <c r="I6096" s="68" t="str">
        <f>IFERROR(VLOOKUP($B6096,APガラス性能一覧!$A$2:$M$6097,8,0),"")</f>
        <v/>
      </c>
      <c r="J6096" s="68" t="str">
        <f>IFERROR(VLOOKUP($B6096,APガラス性能一覧!$A$2:$M$6097,9,0),"")</f>
        <v/>
      </c>
      <c r="K6096" s="68" t="str">
        <f>IFERROR(VLOOKUP($B6096,APガラス性能一覧!$A$2:$M$6097,10,0),"")</f>
        <v/>
      </c>
      <c r="L6096" s="68" t="str">
        <f>IFERROR(VLOOKUP($B6096,APガラス性能一覧!$A$2:$M$6097,11,0),"")</f>
        <v/>
      </c>
      <c r="M6096" s="68" t="str">
        <f>IFERROR(VLOOKUP($B6096,APガラス性能一覧!$A$2:$M$6097,12,0),"")</f>
        <v/>
      </c>
      <c r="N6096" s="68" t="str">
        <f>IFERROR(VLOOKUP($B6096,APガラス性能一覧!$A$2:$M$6097,13,0),"")</f>
        <v/>
      </c>
    </row>
    <row r="6097" spans="2:14" x14ac:dyDescent="0.4">
      <c r="B6097" s="68" t="str">
        <f>IF($D$2="","",IF($E$2=0.65,IFERROR(IF(INDEX(APガラス性能一覧!A:A,MATCH(ROW(B6091),APガラス性能一覧!$O:$O,0))="","",INDEX(APガラス性能一覧!A:A,MATCH(ROW(B6091),APガラス性能一覧!$O:$O,0))),""),IFERROR(IF(INDEX(APガラス性能一覧!A:A,MATCH(ROW(B6091),APガラス性能一覧!$N:$N,0))="","",INDEX(APガラス性能一覧!A:A,MATCH(ROW(B6091),APガラス性能一覧!$N:$N,0))),"")))</f>
        <v/>
      </c>
      <c r="C6097" s="68" t="str">
        <f>IFERROR(VLOOKUP($B6097,APガラス性能一覧!$A$2:$M$6097,2,0),"")</f>
        <v/>
      </c>
      <c r="D6097" s="68" t="str">
        <f>IFERROR(VLOOKUP($B6097,APガラス性能一覧!$A$2:$M$6097,3,0),"")</f>
        <v/>
      </c>
      <c r="E6097" s="68" t="str">
        <f>IFERROR(VLOOKUP($B6097,APガラス性能一覧!$A$2:$M$6097,4,0),"")</f>
        <v/>
      </c>
      <c r="F6097" s="68" t="str">
        <f>IFERROR(VLOOKUP($B6097,APガラス性能一覧!$A$2:$M$6097,5,0),"")</f>
        <v/>
      </c>
      <c r="G6097" s="68" t="str">
        <f>IFERROR(VLOOKUP($B6097,APガラス性能一覧!$A$2:$M$6097,6,0),"")</f>
        <v/>
      </c>
      <c r="H6097" s="68" t="str">
        <f>IFERROR(VLOOKUP($B6097,APガラス性能一覧!$A$2:$M$6097,7,0),"")</f>
        <v/>
      </c>
      <c r="I6097" s="68" t="str">
        <f>IFERROR(VLOOKUP($B6097,APガラス性能一覧!$A$2:$M$6097,8,0),"")</f>
        <v/>
      </c>
      <c r="J6097" s="68" t="str">
        <f>IFERROR(VLOOKUP($B6097,APガラス性能一覧!$A$2:$M$6097,9,0),"")</f>
        <v/>
      </c>
      <c r="K6097" s="68" t="str">
        <f>IFERROR(VLOOKUP($B6097,APガラス性能一覧!$A$2:$M$6097,10,0),"")</f>
        <v/>
      </c>
      <c r="L6097" s="68" t="str">
        <f>IFERROR(VLOOKUP($B6097,APガラス性能一覧!$A$2:$M$6097,11,0),"")</f>
        <v/>
      </c>
      <c r="M6097" s="68" t="str">
        <f>IFERROR(VLOOKUP($B6097,APガラス性能一覧!$A$2:$M$6097,12,0),"")</f>
        <v/>
      </c>
      <c r="N6097" s="68" t="str">
        <f>IFERROR(VLOOKUP($B6097,APガラス性能一覧!$A$2:$M$6097,13,0),"")</f>
        <v/>
      </c>
    </row>
    <row r="6098" spans="2:14" x14ac:dyDescent="0.4">
      <c r="B6098" s="68" t="str">
        <f>IF($D$2="","",IF($E$2=0.65,IFERROR(IF(INDEX(APガラス性能一覧!A:A,MATCH(ROW(B6092),APガラス性能一覧!$O:$O,0))="","",INDEX(APガラス性能一覧!A:A,MATCH(ROW(B6092),APガラス性能一覧!$O:$O,0))),""),IFERROR(IF(INDEX(APガラス性能一覧!A:A,MATCH(ROW(B6092),APガラス性能一覧!$N:$N,0))="","",INDEX(APガラス性能一覧!A:A,MATCH(ROW(B6092),APガラス性能一覧!$N:$N,0))),"")))</f>
        <v/>
      </c>
      <c r="C6098" s="68" t="str">
        <f>IFERROR(VLOOKUP($B6098,APガラス性能一覧!$A$2:$M$6097,2,0),"")</f>
        <v/>
      </c>
      <c r="D6098" s="68" t="str">
        <f>IFERROR(VLOOKUP($B6098,APガラス性能一覧!$A$2:$M$6097,3,0),"")</f>
        <v/>
      </c>
      <c r="E6098" s="68" t="str">
        <f>IFERROR(VLOOKUP($B6098,APガラス性能一覧!$A$2:$M$6097,4,0),"")</f>
        <v/>
      </c>
      <c r="F6098" s="68" t="str">
        <f>IFERROR(VLOOKUP($B6098,APガラス性能一覧!$A$2:$M$6097,5,0),"")</f>
        <v/>
      </c>
      <c r="G6098" s="68" t="str">
        <f>IFERROR(VLOOKUP($B6098,APガラス性能一覧!$A$2:$M$6097,6,0),"")</f>
        <v/>
      </c>
      <c r="H6098" s="68" t="str">
        <f>IFERROR(VLOOKUP($B6098,APガラス性能一覧!$A$2:$M$6097,7,0),"")</f>
        <v/>
      </c>
      <c r="I6098" s="68" t="str">
        <f>IFERROR(VLOOKUP($B6098,APガラス性能一覧!$A$2:$M$6097,8,0),"")</f>
        <v/>
      </c>
      <c r="J6098" s="68" t="str">
        <f>IFERROR(VLOOKUP($B6098,APガラス性能一覧!$A$2:$M$6097,9,0),"")</f>
        <v/>
      </c>
      <c r="K6098" s="68" t="str">
        <f>IFERROR(VLOOKUP($B6098,APガラス性能一覧!$A$2:$M$6097,10,0),"")</f>
        <v/>
      </c>
      <c r="L6098" s="68" t="str">
        <f>IFERROR(VLOOKUP($B6098,APガラス性能一覧!$A$2:$M$6097,11,0),"")</f>
        <v/>
      </c>
      <c r="M6098" s="68" t="str">
        <f>IFERROR(VLOOKUP($B6098,APガラス性能一覧!$A$2:$M$6097,12,0),"")</f>
        <v/>
      </c>
      <c r="N6098" s="68" t="str">
        <f>IFERROR(VLOOKUP($B6098,APガラス性能一覧!$A$2:$M$6097,13,0),"")</f>
        <v/>
      </c>
    </row>
    <row r="6099" spans="2:14" x14ac:dyDescent="0.4">
      <c r="B6099" s="68" t="str">
        <f>IF($D$2="","",IF($E$2=0.65,IFERROR(IF(INDEX(APガラス性能一覧!A:A,MATCH(ROW(B6093),APガラス性能一覧!$O:$O,0))="","",INDEX(APガラス性能一覧!A:A,MATCH(ROW(B6093),APガラス性能一覧!$O:$O,0))),""),IFERROR(IF(INDEX(APガラス性能一覧!A:A,MATCH(ROW(B6093),APガラス性能一覧!$N:$N,0))="","",INDEX(APガラス性能一覧!A:A,MATCH(ROW(B6093),APガラス性能一覧!$N:$N,0))),"")))</f>
        <v/>
      </c>
      <c r="C6099" s="68" t="str">
        <f>IFERROR(VLOOKUP($B6099,APガラス性能一覧!$A$2:$M$6097,2,0),"")</f>
        <v/>
      </c>
      <c r="D6099" s="68" t="str">
        <f>IFERROR(VLOOKUP($B6099,APガラス性能一覧!$A$2:$M$6097,3,0),"")</f>
        <v/>
      </c>
      <c r="E6099" s="68" t="str">
        <f>IFERROR(VLOOKUP($B6099,APガラス性能一覧!$A$2:$M$6097,4,0),"")</f>
        <v/>
      </c>
      <c r="F6099" s="68" t="str">
        <f>IFERROR(VLOOKUP($B6099,APガラス性能一覧!$A$2:$M$6097,5,0),"")</f>
        <v/>
      </c>
      <c r="G6099" s="68" t="str">
        <f>IFERROR(VLOOKUP($B6099,APガラス性能一覧!$A$2:$M$6097,6,0),"")</f>
        <v/>
      </c>
      <c r="H6099" s="68" t="str">
        <f>IFERROR(VLOOKUP($B6099,APガラス性能一覧!$A$2:$M$6097,7,0),"")</f>
        <v/>
      </c>
      <c r="I6099" s="68" t="str">
        <f>IFERROR(VLOOKUP($B6099,APガラス性能一覧!$A$2:$M$6097,8,0),"")</f>
        <v/>
      </c>
      <c r="J6099" s="68" t="str">
        <f>IFERROR(VLOOKUP($B6099,APガラス性能一覧!$A$2:$M$6097,9,0),"")</f>
        <v/>
      </c>
      <c r="K6099" s="68" t="str">
        <f>IFERROR(VLOOKUP($B6099,APガラス性能一覧!$A$2:$M$6097,10,0),"")</f>
        <v/>
      </c>
      <c r="L6099" s="68" t="str">
        <f>IFERROR(VLOOKUP($B6099,APガラス性能一覧!$A$2:$M$6097,11,0),"")</f>
        <v/>
      </c>
      <c r="M6099" s="68" t="str">
        <f>IFERROR(VLOOKUP($B6099,APガラス性能一覧!$A$2:$M$6097,12,0),"")</f>
        <v/>
      </c>
      <c r="N6099" s="68" t="str">
        <f>IFERROR(VLOOKUP($B6099,APガラス性能一覧!$A$2:$M$6097,13,0),"")</f>
        <v/>
      </c>
    </row>
    <row r="6100" spans="2:14" x14ac:dyDescent="0.4">
      <c r="B6100" s="68" t="str">
        <f>IF($D$2="","",IF($E$2=0.65,IFERROR(IF(INDEX(APガラス性能一覧!A:A,MATCH(ROW(B6094),APガラス性能一覧!$O:$O,0))="","",INDEX(APガラス性能一覧!A:A,MATCH(ROW(B6094),APガラス性能一覧!$O:$O,0))),""),IFERROR(IF(INDEX(APガラス性能一覧!A:A,MATCH(ROW(B6094),APガラス性能一覧!$N:$N,0))="","",INDEX(APガラス性能一覧!A:A,MATCH(ROW(B6094),APガラス性能一覧!$N:$N,0))),"")))</f>
        <v/>
      </c>
      <c r="C6100" s="68" t="str">
        <f>IFERROR(VLOOKUP($B6100,APガラス性能一覧!$A$2:$M$6097,2,0),"")</f>
        <v/>
      </c>
      <c r="D6100" s="68" t="str">
        <f>IFERROR(VLOOKUP($B6100,APガラス性能一覧!$A$2:$M$6097,3,0),"")</f>
        <v/>
      </c>
      <c r="E6100" s="68" t="str">
        <f>IFERROR(VLOOKUP($B6100,APガラス性能一覧!$A$2:$M$6097,4,0),"")</f>
        <v/>
      </c>
      <c r="F6100" s="68" t="str">
        <f>IFERROR(VLOOKUP($B6100,APガラス性能一覧!$A$2:$M$6097,5,0),"")</f>
        <v/>
      </c>
      <c r="G6100" s="68" t="str">
        <f>IFERROR(VLOOKUP($B6100,APガラス性能一覧!$A$2:$M$6097,6,0),"")</f>
        <v/>
      </c>
      <c r="H6100" s="68" t="str">
        <f>IFERROR(VLOOKUP($B6100,APガラス性能一覧!$A$2:$M$6097,7,0),"")</f>
        <v/>
      </c>
      <c r="I6100" s="68" t="str">
        <f>IFERROR(VLOOKUP($B6100,APガラス性能一覧!$A$2:$M$6097,8,0),"")</f>
        <v/>
      </c>
      <c r="J6100" s="68" t="str">
        <f>IFERROR(VLOOKUP($B6100,APガラス性能一覧!$A$2:$M$6097,9,0),"")</f>
        <v/>
      </c>
      <c r="K6100" s="68" t="str">
        <f>IFERROR(VLOOKUP($B6100,APガラス性能一覧!$A$2:$M$6097,10,0),"")</f>
        <v/>
      </c>
      <c r="L6100" s="68" t="str">
        <f>IFERROR(VLOOKUP($B6100,APガラス性能一覧!$A$2:$M$6097,11,0),"")</f>
        <v/>
      </c>
      <c r="M6100" s="68" t="str">
        <f>IFERROR(VLOOKUP($B6100,APガラス性能一覧!$A$2:$M$6097,12,0),"")</f>
        <v/>
      </c>
      <c r="N6100" s="68" t="str">
        <f>IFERROR(VLOOKUP($B6100,APガラス性能一覧!$A$2:$M$6097,13,0),"")</f>
        <v/>
      </c>
    </row>
  </sheetData>
  <sheetProtection algorithmName="SHA-512" hashValue="0e+iXd4dXByxfHlg6GrO6+sx/ZKkQnENmV9mQ91lUzX1+OWsdiXgrXg1E8y3pwatWzVaXeYuFD8PnwaMtsFOIw==" saltValue="qQ7xowEPJ+pLQDUY8nE45Q==" spinCount="100000" sheet="1" objects="1" scenarios="1" selectLockedCells="1" autoFilter="0"/>
  <autoFilter ref="B6:N6"/>
  <mergeCells count="4">
    <mergeCell ref="J5:J6"/>
    <mergeCell ref="L5:L6"/>
    <mergeCell ref="M5:M6"/>
    <mergeCell ref="N5:N6"/>
  </mergeCells>
  <phoneticPr fontId="2"/>
  <conditionalFormatting sqref="B7:N6100">
    <cfRule type="expression" dxfId="0" priority="2">
      <formula>$B7&lt;&gt;""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D20"/>
  <sheetViews>
    <sheetView showGridLines="0" zoomScale="90" zoomScaleNormal="90" workbookViewId="0"/>
  </sheetViews>
  <sheetFormatPr defaultColWidth="8.625" defaultRowHeight="15.75" x14ac:dyDescent="0.4"/>
  <cols>
    <col min="1" max="1" width="2.125" style="10" customWidth="1"/>
    <col min="2" max="2" width="14.125" style="10" customWidth="1"/>
    <col min="3" max="3" width="15" style="10" customWidth="1"/>
    <col min="4" max="4" width="61.75" style="10" customWidth="1"/>
    <col min="5" max="16384" width="8.625" style="10"/>
  </cols>
  <sheetData>
    <row r="1" spans="2:4" ht="10.15" customHeight="1" x14ac:dyDescent="0.4"/>
    <row r="2" spans="2:4" ht="33" x14ac:dyDescent="0.4">
      <c r="B2" s="139" t="s">
        <v>1947</v>
      </c>
      <c r="C2" s="139"/>
      <c r="D2" s="139"/>
    </row>
    <row r="3" spans="2:4" ht="10.15" customHeight="1" x14ac:dyDescent="0.4">
      <c r="B3" s="72"/>
      <c r="C3" s="72"/>
      <c r="D3" s="72"/>
    </row>
    <row r="4" spans="2:4" s="12" customFormat="1" ht="27.75" customHeight="1" x14ac:dyDescent="0.4">
      <c r="B4" s="11" t="s">
        <v>75</v>
      </c>
      <c r="D4" s="13"/>
    </row>
    <row r="5" spans="2:4" ht="25.15" customHeight="1" x14ac:dyDescent="0.4">
      <c r="B5" s="60" t="s">
        <v>2308</v>
      </c>
      <c r="C5" s="60" t="s">
        <v>1</v>
      </c>
      <c r="D5" s="60" t="s">
        <v>2</v>
      </c>
    </row>
    <row r="6" spans="2:4" ht="40.15" customHeight="1" x14ac:dyDescent="0.4">
      <c r="B6" s="14" t="s">
        <v>3</v>
      </c>
      <c r="C6" s="15" t="s">
        <v>2309</v>
      </c>
      <c r="D6" s="16" t="s">
        <v>2322</v>
      </c>
    </row>
    <row r="7" spans="2:4" ht="40.5" customHeight="1" x14ac:dyDescent="0.4">
      <c r="B7" s="14" t="s">
        <v>4</v>
      </c>
      <c r="C7" s="15" t="s">
        <v>2310</v>
      </c>
      <c r="D7" s="16" t="s">
        <v>2323</v>
      </c>
    </row>
    <row r="8" spans="2:4" ht="25.15" customHeight="1" x14ac:dyDescent="0.4">
      <c r="B8" s="14" t="s">
        <v>5</v>
      </c>
      <c r="C8" s="15" t="s">
        <v>2311</v>
      </c>
      <c r="D8" s="17" t="s">
        <v>2312</v>
      </c>
    </row>
    <row r="9" spans="2:4" ht="25.15" customHeight="1" x14ac:dyDescent="0.4">
      <c r="B9" s="14" t="s">
        <v>6</v>
      </c>
      <c r="C9" s="15" t="s">
        <v>2313</v>
      </c>
      <c r="D9" s="17" t="s">
        <v>2294</v>
      </c>
    </row>
    <row r="10" spans="2:4" ht="25.15" customHeight="1" x14ac:dyDescent="0.4">
      <c r="B10" s="14" t="s">
        <v>8</v>
      </c>
      <c r="C10" s="15" t="s">
        <v>2314</v>
      </c>
      <c r="D10" s="17" t="s">
        <v>2288</v>
      </c>
    </row>
    <row r="11" spans="2:4" ht="25.15" customHeight="1" x14ac:dyDescent="0.4">
      <c r="B11" s="14" t="s">
        <v>7</v>
      </c>
      <c r="C11" s="15" t="s">
        <v>2315</v>
      </c>
      <c r="D11" s="17" t="s">
        <v>2289</v>
      </c>
    </row>
    <row r="12" spans="2:4" ht="25.15" customHeight="1" x14ac:dyDescent="0.4">
      <c r="B12" s="14" t="s">
        <v>11</v>
      </c>
      <c r="C12" s="15" t="s">
        <v>2316</v>
      </c>
      <c r="D12" s="17" t="s">
        <v>2290</v>
      </c>
    </row>
    <row r="13" spans="2:4" ht="25.15" customHeight="1" x14ac:dyDescent="0.4">
      <c r="B13" s="14" t="s">
        <v>9</v>
      </c>
      <c r="C13" s="15" t="s">
        <v>2317</v>
      </c>
      <c r="D13" s="17" t="s">
        <v>2291</v>
      </c>
    </row>
    <row r="14" spans="2:4" ht="25.15" customHeight="1" x14ac:dyDescent="0.4">
      <c r="B14" s="14" t="s">
        <v>10</v>
      </c>
      <c r="C14" s="15" t="s">
        <v>2318</v>
      </c>
      <c r="D14" s="17" t="s">
        <v>2292</v>
      </c>
    </row>
    <row r="15" spans="2:4" ht="25.15" customHeight="1" x14ac:dyDescent="0.4">
      <c r="B15" s="14" t="s">
        <v>12</v>
      </c>
      <c r="C15" s="15" t="s">
        <v>2319</v>
      </c>
      <c r="D15" s="17" t="s">
        <v>2293</v>
      </c>
    </row>
    <row r="16" spans="2:4" ht="15" customHeight="1" x14ac:dyDescent="0.4"/>
    <row r="17" spans="2:4" ht="28.5" x14ac:dyDescent="0.4">
      <c r="B17" s="11" t="s">
        <v>76</v>
      </c>
      <c r="C17" s="12"/>
      <c r="D17" s="12"/>
    </row>
    <row r="18" spans="2:4" ht="25.15" customHeight="1" x14ac:dyDescent="0.4">
      <c r="B18" s="60" t="s">
        <v>2308</v>
      </c>
      <c r="C18" s="60" t="s">
        <v>1</v>
      </c>
      <c r="D18" s="60" t="s">
        <v>2</v>
      </c>
    </row>
    <row r="19" spans="2:4" ht="40.15" customHeight="1" x14ac:dyDescent="0.4">
      <c r="B19" s="14" t="s">
        <v>13</v>
      </c>
      <c r="C19" s="15" t="s">
        <v>2320</v>
      </c>
      <c r="D19" s="18" t="s">
        <v>2324</v>
      </c>
    </row>
    <row r="20" spans="2:4" ht="40.15" customHeight="1" x14ac:dyDescent="0.4">
      <c r="B20" s="14" t="s">
        <v>14</v>
      </c>
      <c r="C20" s="15" t="s">
        <v>2321</v>
      </c>
      <c r="D20" s="18" t="s">
        <v>2325</v>
      </c>
    </row>
  </sheetData>
  <sheetProtection algorithmName="SHA-512" hashValue="qtltMacDNbCI+Afqs0Tmf/7cQ5q5cWrIomA2+ySADLwhn0XEXzwmu5evVPqU58n5nz7ytQaceLOqkeVT6/2Ykw==" saltValue="dVd1ZDDAWkUIdkmFFrmQSg==" spinCount="100000" sheet="1" objects="1" scenarios="1" selectLockedCells="1"/>
  <mergeCells count="1">
    <mergeCell ref="B2:D2"/>
  </mergeCells>
  <phoneticPr fontId="2"/>
  <pageMargins left="0.75" right="0.75" top="1" bottom="1" header="0.51200000000000001" footer="0.51200000000000001"/>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97"/>
  <sheetViews>
    <sheetView zoomScale="70" zoomScaleNormal="70" workbookViewId="0">
      <pane xSplit="1" ySplit="1" topLeftCell="B2" activePane="bottomRight" state="frozen"/>
      <selection pane="topRight" activeCell="B1" sqref="B1"/>
      <selection pane="bottomLeft" activeCell="A4" sqref="A4"/>
      <selection pane="bottomRight"/>
    </sheetView>
  </sheetViews>
  <sheetFormatPr defaultRowHeight="18.75" x14ac:dyDescent="0.4"/>
  <cols>
    <col min="1" max="1" width="7" style="59" customWidth="1"/>
    <col min="2" max="2" width="13.875" style="59" customWidth="1"/>
    <col min="3" max="3" width="36.375" style="59" customWidth="1"/>
    <col min="4" max="4" width="12" style="59" customWidth="1"/>
    <col min="5" max="5" width="7.375" style="59" customWidth="1"/>
    <col min="6" max="6" width="36.25" style="59" customWidth="1"/>
    <col min="7" max="7" width="7.375" style="59" customWidth="1"/>
    <col min="8" max="8" width="28.75" style="59" customWidth="1"/>
    <col min="9" max="9" width="10.875" style="59" customWidth="1"/>
    <col min="10" max="10" width="8.25" style="59" bestFit="1" customWidth="1"/>
    <col min="11" max="11" width="19.125" style="59" customWidth="1"/>
    <col min="12" max="12" width="24.25" style="59" customWidth="1"/>
    <col min="13" max="13" width="34.875" style="59" customWidth="1"/>
    <col min="14" max="15" width="7.625" style="59" customWidth="1"/>
    <col min="16" max="16384" width="9" style="59"/>
  </cols>
  <sheetData>
    <row r="1" spans="1:17" s="65" customFormat="1" ht="24.75" customHeight="1" x14ac:dyDescent="0.4">
      <c r="A1" s="140" t="s">
        <v>2279</v>
      </c>
      <c r="B1" s="140" t="s">
        <v>2269</v>
      </c>
      <c r="C1" s="141" t="s">
        <v>1948</v>
      </c>
      <c r="D1" s="140" t="s">
        <v>2272</v>
      </c>
      <c r="E1" s="140" t="s">
        <v>2270</v>
      </c>
      <c r="F1" s="141" t="s">
        <v>1949</v>
      </c>
      <c r="G1" s="140" t="s">
        <v>2271</v>
      </c>
      <c r="H1" s="141" t="s">
        <v>1950</v>
      </c>
      <c r="I1" s="140" t="s">
        <v>1951</v>
      </c>
      <c r="J1" s="141" t="s">
        <v>1952</v>
      </c>
      <c r="K1" s="140" t="s">
        <v>2282</v>
      </c>
      <c r="L1" s="140" t="s">
        <v>2283</v>
      </c>
      <c r="M1" s="140" t="s">
        <v>2284</v>
      </c>
      <c r="N1" s="140" t="s">
        <v>2277</v>
      </c>
      <c r="O1" s="140" t="s">
        <v>2278</v>
      </c>
    </row>
    <row r="2" spans="1:17" x14ac:dyDescent="0.4">
      <c r="A2" s="68">
        <v>1</v>
      </c>
      <c r="B2" s="68" t="s">
        <v>2295</v>
      </c>
      <c r="C2" s="68" t="s">
        <v>1954</v>
      </c>
      <c r="D2" s="68" t="s">
        <v>2003</v>
      </c>
      <c r="E2" s="68" t="s">
        <v>1958</v>
      </c>
      <c r="F2" s="68" t="s">
        <v>1959</v>
      </c>
      <c r="G2" s="68" t="s">
        <v>1958</v>
      </c>
      <c r="H2" s="68" t="s">
        <v>1959</v>
      </c>
      <c r="I2" s="68">
        <v>7</v>
      </c>
      <c r="J2" s="68" t="s">
        <v>2296</v>
      </c>
      <c r="K2" s="142">
        <v>2.2999999999999998</v>
      </c>
      <c r="L2" s="68">
        <v>0.45</v>
      </c>
      <c r="M2" s="68" t="s">
        <v>1960</v>
      </c>
      <c r="N2" s="143">
        <f>IF(対応ガラス検索!$E$2="-","",IF(対応ガラス検索!$E$2&gt;=K2,1,""))</f>
        <v>1</v>
      </c>
      <c r="O2" s="143">
        <f>IF(対応ガラス検索!$E$2="-","",IF(L2&lt;=0.65,1,""))</f>
        <v>1</v>
      </c>
      <c r="P2" s="144"/>
      <c r="Q2" s="145"/>
    </row>
    <row r="3" spans="1:17" x14ac:dyDescent="0.4">
      <c r="A3" s="68">
        <v>2</v>
      </c>
      <c r="B3" s="68" t="s">
        <v>2295</v>
      </c>
      <c r="C3" s="68" t="s">
        <v>1954</v>
      </c>
      <c r="D3" s="68" t="s">
        <v>2003</v>
      </c>
      <c r="E3" s="68" t="s">
        <v>1958</v>
      </c>
      <c r="F3" s="68" t="s">
        <v>1959</v>
      </c>
      <c r="G3" s="68" t="s">
        <v>1958</v>
      </c>
      <c r="H3" s="68" t="s">
        <v>1959</v>
      </c>
      <c r="I3" s="68">
        <v>8</v>
      </c>
      <c r="J3" s="68" t="s">
        <v>2296</v>
      </c>
      <c r="K3" s="68">
        <v>2.1</v>
      </c>
      <c r="L3" s="68">
        <v>0.45</v>
      </c>
      <c r="M3" s="68" t="s">
        <v>1960</v>
      </c>
      <c r="N3" s="143">
        <f>IF(対応ガラス検索!$E$2="-","",IF(対応ガラス検索!$E$2&gt;=K3,MAX($N$2:N2)+1,""))</f>
        <v>2</v>
      </c>
      <c r="O3" s="143">
        <f>IF(対応ガラス検索!$E$2="-","",IF(L3&lt;=0.65,MAX($O$2:O2)+1,""))</f>
        <v>2</v>
      </c>
      <c r="P3" s="144"/>
      <c r="Q3" s="145"/>
    </row>
    <row r="4" spans="1:17" x14ac:dyDescent="0.4">
      <c r="A4" s="68">
        <v>3</v>
      </c>
      <c r="B4" s="68" t="s">
        <v>2295</v>
      </c>
      <c r="C4" s="68" t="s">
        <v>1954</v>
      </c>
      <c r="D4" s="68" t="s">
        <v>2003</v>
      </c>
      <c r="E4" s="68" t="s">
        <v>1958</v>
      </c>
      <c r="F4" s="68" t="s">
        <v>1959</v>
      </c>
      <c r="G4" s="68" t="s">
        <v>1958</v>
      </c>
      <c r="H4" s="68" t="s">
        <v>1959</v>
      </c>
      <c r="I4" s="68">
        <v>9</v>
      </c>
      <c r="J4" s="68" t="s">
        <v>2296</v>
      </c>
      <c r="K4" s="68">
        <v>2</v>
      </c>
      <c r="L4" s="68">
        <v>0.45</v>
      </c>
      <c r="M4" s="68" t="s">
        <v>1960</v>
      </c>
      <c r="N4" s="143">
        <f>IF(対応ガラス検索!$E$2="-","",IF(対応ガラス検索!$E$2&gt;=K4,MAX($N$2:N3)+1,""))</f>
        <v>3</v>
      </c>
      <c r="O4" s="143">
        <f>IF(対応ガラス検索!$E$2="-","",IF(L4&lt;=0.65,MAX($O$2:O3)+1,""))</f>
        <v>3</v>
      </c>
      <c r="P4" s="144"/>
      <c r="Q4" s="145"/>
    </row>
    <row r="5" spans="1:17" x14ac:dyDescent="0.4">
      <c r="A5" s="68">
        <v>4</v>
      </c>
      <c r="B5" s="68" t="s">
        <v>2295</v>
      </c>
      <c r="C5" s="68" t="s">
        <v>1954</v>
      </c>
      <c r="D5" s="68" t="s">
        <v>2003</v>
      </c>
      <c r="E5" s="68" t="s">
        <v>1958</v>
      </c>
      <c r="F5" s="68" t="s">
        <v>1959</v>
      </c>
      <c r="G5" s="68" t="s">
        <v>1958</v>
      </c>
      <c r="H5" s="68" t="s">
        <v>1959</v>
      </c>
      <c r="I5" s="68">
        <v>10</v>
      </c>
      <c r="J5" s="68" t="s">
        <v>2296</v>
      </c>
      <c r="K5" s="68">
        <v>1.9</v>
      </c>
      <c r="L5" s="68">
        <v>0.45</v>
      </c>
      <c r="M5" s="68" t="s">
        <v>1960</v>
      </c>
      <c r="N5" s="143">
        <f>IF(対応ガラス検索!$E$2="-","",IF(対応ガラス検索!$E$2&gt;=K5,MAX($N$2:N4)+1,""))</f>
        <v>4</v>
      </c>
      <c r="O5" s="143">
        <f>IF(対応ガラス検索!$E$2="-","",IF(L5&lt;=0.65,MAX($O$2:O4)+1,""))</f>
        <v>4</v>
      </c>
      <c r="P5" s="144"/>
      <c r="Q5" s="145"/>
    </row>
    <row r="6" spans="1:17" x14ac:dyDescent="0.4">
      <c r="A6" s="68">
        <v>5</v>
      </c>
      <c r="B6" s="68" t="s">
        <v>2295</v>
      </c>
      <c r="C6" s="68" t="s">
        <v>1954</v>
      </c>
      <c r="D6" s="68" t="s">
        <v>2003</v>
      </c>
      <c r="E6" s="68" t="s">
        <v>1958</v>
      </c>
      <c r="F6" s="68" t="s">
        <v>1959</v>
      </c>
      <c r="G6" s="68" t="s">
        <v>1958</v>
      </c>
      <c r="H6" s="68" t="s">
        <v>1959</v>
      </c>
      <c r="I6" s="68">
        <v>11</v>
      </c>
      <c r="J6" s="68" t="s">
        <v>2296</v>
      </c>
      <c r="K6" s="68">
        <v>1.7</v>
      </c>
      <c r="L6" s="68">
        <v>0.45</v>
      </c>
      <c r="M6" s="68" t="s">
        <v>1960</v>
      </c>
      <c r="N6" s="143">
        <f>IF(対応ガラス検索!$E$2="-","",IF(対応ガラス検索!$E$2&gt;=K6,MAX($N$2:N5)+1,""))</f>
        <v>5</v>
      </c>
      <c r="O6" s="143">
        <f>IF(対応ガラス検索!$E$2="-","",IF(L6&lt;=0.65,MAX($O$2:O5)+1,""))</f>
        <v>5</v>
      </c>
      <c r="P6" s="144"/>
      <c r="Q6" s="145"/>
    </row>
    <row r="7" spans="1:17" x14ac:dyDescent="0.4">
      <c r="A7" s="68">
        <v>6</v>
      </c>
      <c r="B7" s="68" t="s">
        <v>2295</v>
      </c>
      <c r="C7" s="68" t="s">
        <v>1954</v>
      </c>
      <c r="D7" s="68" t="s">
        <v>2003</v>
      </c>
      <c r="E7" s="68" t="s">
        <v>1958</v>
      </c>
      <c r="F7" s="68" t="s">
        <v>1959</v>
      </c>
      <c r="G7" s="68" t="s">
        <v>1958</v>
      </c>
      <c r="H7" s="68" t="s">
        <v>1959</v>
      </c>
      <c r="I7" s="68">
        <v>12</v>
      </c>
      <c r="J7" s="68" t="s">
        <v>2296</v>
      </c>
      <c r="K7" s="142">
        <v>1.7</v>
      </c>
      <c r="L7" s="68">
        <v>0.45</v>
      </c>
      <c r="M7" s="68" t="s">
        <v>1960</v>
      </c>
      <c r="N7" s="143">
        <f>IF(対応ガラス検索!$E$2="-","",IF(対応ガラス検索!$E$2&gt;=K7,MAX($N$2:N6)+1,""))</f>
        <v>6</v>
      </c>
      <c r="O7" s="143">
        <f>IF(対応ガラス検索!$E$2="-","",IF(L7&lt;=0.65,MAX($O$2:O6)+1,""))</f>
        <v>6</v>
      </c>
      <c r="P7" s="144"/>
      <c r="Q7" s="145"/>
    </row>
    <row r="8" spans="1:17" x14ac:dyDescent="0.4">
      <c r="A8" s="68">
        <v>7</v>
      </c>
      <c r="B8" s="68" t="s">
        <v>2295</v>
      </c>
      <c r="C8" s="68" t="s">
        <v>1954</v>
      </c>
      <c r="D8" s="68" t="s">
        <v>2003</v>
      </c>
      <c r="E8" s="68" t="s">
        <v>1958</v>
      </c>
      <c r="F8" s="68" t="s">
        <v>1959</v>
      </c>
      <c r="G8" s="68" t="s">
        <v>1958</v>
      </c>
      <c r="H8" s="68" t="s">
        <v>1959</v>
      </c>
      <c r="I8" s="68">
        <v>13</v>
      </c>
      <c r="J8" s="68" t="s">
        <v>2296</v>
      </c>
      <c r="K8" s="68">
        <v>1.6</v>
      </c>
      <c r="L8" s="68">
        <v>0.45</v>
      </c>
      <c r="M8" s="68" t="s">
        <v>1960</v>
      </c>
      <c r="N8" s="143">
        <f>IF(対応ガラス検索!$E$2="-","",IF(対応ガラス検索!$E$2&gt;=K8,MAX($N$2:N7)+1,""))</f>
        <v>7</v>
      </c>
      <c r="O8" s="143">
        <f>IF(対応ガラス検索!$E$2="-","",IF(L8&lt;=0.65,MAX($O$2:O7)+1,""))</f>
        <v>7</v>
      </c>
      <c r="P8" s="144"/>
      <c r="Q8" s="145"/>
    </row>
    <row r="9" spans="1:17" x14ac:dyDescent="0.4">
      <c r="A9" s="68">
        <v>8</v>
      </c>
      <c r="B9" s="68" t="s">
        <v>2295</v>
      </c>
      <c r="C9" s="68" t="s">
        <v>1954</v>
      </c>
      <c r="D9" s="68" t="s">
        <v>2003</v>
      </c>
      <c r="E9" s="68" t="s">
        <v>1958</v>
      </c>
      <c r="F9" s="68" t="s">
        <v>1959</v>
      </c>
      <c r="G9" s="68" t="s">
        <v>1958</v>
      </c>
      <c r="H9" s="68" t="s">
        <v>1959</v>
      </c>
      <c r="I9" s="68">
        <v>14</v>
      </c>
      <c r="J9" s="68" t="s">
        <v>2296</v>
      </c>
      <c r="K9" s="68">
        <v>1.5</v>
      </c>
      <c r="L9" s="68">
        <v>0.45</v>
      </c>
      <c r="M9" s="68" t="s">
        <v>1960</v>
      </c>
      <c r="N9" s="143">
        <f>IF(対応ガラス検索!$E$2="-","",IF(対応ガラス検索!$E$2&gt;=K9,MAX($N$2:N8)+1,""))</f>
        <v>8</v>
      </c>
      <c r="O9" s="143">
        <f>IF(対応ガラス検索!$E$2="-","",IF(L9&lt;=0.65,MAX($O$2:O8)+1,""))</f>
        <v>8</v>
      </c>
      <c r="P9" s="144"/>
      <c r="Q9" s="145"/>
    </row>
    <row r="10" spans="1:17" x14ac:dyDescent="0.4">
      <c r="A10" s="68">
        <v>9</v>
      </c>
      <c r="B10" s="68" t="s">
        <v>2295</v>
      </c>
      <c r="C10" s="68" t="s">
        <v>1954</v>
      </c>
      <c r="D10" s="68" t="s">
        <v>2003</v>
      </c>
      <c r="E10" s="68" t="s">
        <v>1958</v>
      </c>
      <c r="F10" s="68" t="s">
        <v>1959</v>
      </c>
      <c r="G10" s="68" t="s">
        <v>1958</v>
      </c>
      <c r="H10" s="68" t="s">
        <v>1959</v>
      </c>
      <c r="I10" s="68">
        <v>15</v>
      </c>
      <c r="J10" s="68" t="s">
        <v>2296</v>
      </c>
      <c r="K10" s="68">
        <v>1.4</v>
      </c>
      <c r="L10" s="68">
        <v>0.45</v>
      </c>
      <c r="M10" s="68" t="s">
        <v>1960</v>
      </c>
      <c r="N10" s="143">
        <f>IF(対応ガラス検索!$E$2="-","",IF(対応ガラス検索!$E$2&gt;=K10,MAX($N$2:N9)+1,""))</f>
        <v>9</v>
      </c>
      <c r="O10" s="143">
        <f>IF(対応ガラス検索!$E$2="-","",IF(L10&lt;=0.65,MAX($O$2:O9)+1,""))</f>
        <v>9</v>
      </c>
      <c r="P10" s="144"/>
      <c r="Q10" s="145"/>
    </row>
    <row r="11" spans="1:17" x14ac:dyDescent="0.4">
      <c r="A11" s="68">
        <v>10</v>
      </c>
      <c r="B11" s="68" t="s">
        <v>2295</v>
      </c>
      <c r="C11" s="68" t="s">
        <v>1954</v>
      </c>
      <c r="D11" s="68" t="s">
        <v>2003</v>
      </c>
      <c r="E11" s="68" t="s">
        <v>1958</v>
      </c>
      <c r="F11" s="68" t="s">
        <v>1959</v>
      </c>
      <c r="G11" s="68" t="s">
        <v>1958</v>
      </c>
      <c r="H11" s="68" t="s">
        <v>1959</v>
      </c>
      <c r="I11" s="68">
        <v>16</v>
      </c>
      <c r="J11" s="68" t="s">
        <v>2296</v>
      </c>
      <c r="K11" s="68">
        <v>1.4</v>
      </c>
      <c r="L11" s="68">
        <v>0.45</v>
      </c>
      <c r="M11" s="68" t="s">
        <v>1960</v>
      </c>
      <c r="N11" s="143">
        <f>IF(対応ガラス検索!$E$2="-","",IF(対応ガラス検索!$E$2&gt;=K11,MAX($N$2:N10)+1,""))</f>
        <v>10</v>
      </c>
      <c r="O11" s="143">
        <f>IF(対応ガラス検索!$E$2="-","",IF(L11&lt;=0.65,MAX($O$2:O10)+1,""))</f>
        <v>10</v>
      </c>
      <c r="P11" s="144"/>
      <c r="Q11" s="145"/>
    </row>
    <row r="12" spans="1:17" x14ac:dyDescent="0.4">
      <c r="A12" s="68">
        <v>11</v>
      </c>
      <c r="B12" s="68" t="s">
        <v>2295</v>
      </c>
      <c r="C12" s="68" t="s">
        <v>1954</v>
      </c>
      <c r="D12" s="68" t="s">
        <v>2003</v>
      </c>
      <c r="E12" s="68" t="s">
        <v>1958</v>
      </c>
      <c r="F12" s="68" t="s">
        <v>1959</v>
      </c>
      <c r="G12" s="68" t="s">
        <v>1958</v>
      </c>
      <c r="H12" s="68" t="s">
        <v>1959</v>
      </c>
      <c r="I12" s="68">
        <v>7</v>
      </c>
      <c r="J12" s="68" t="s">
        <v>2267</v>
      </c>
      <c r="K12" s="68">
        <v>1.9</v>
      </c>
      <c r="L12" s="68">
        <v>0.45</v>
      </c>
      <c r="M12" s="68" t="s">
        <v>1960</v>
      </c>
      <c r="N12" s="143">
        <f>IF(対応ガラス検索!$E$2="-","",IF(対応ガラス検索!$E$2&gt;=K12,MAX($N$2:N11)+1,""))</f>
        <v>11</v>
      </c>
      <c r="O12" s="143">
        <f>IF(対応ガラス検索!$E$2="-","",IF(L12&lt;=0.65,MAX($O$2:O11)+1,""))</f>
        <v>11</v>
      </c>
      <c r="P12" s="144"/>
      <c r="Q12" s="145"/>
    </row>
    <row r="13" spans="1:17" x14ac:dyDescent="0.4">
      <c r="A13" s="68">
        <v>12</v>
      </c>
      <c r="B13" s="68" t="s">
        <v>2295</v>
      </c>
      <c r="C13" s="68" t="s">
        <v>1954</v>
      </c>
      <c r="D13" s="68" t="s">
        <v>2003</v>
      </c>
      <c r="E13" s="68" t="s">
        <v>1958</v>
      </c>
      <c r="F13" s="68" t="s">
        <v>1959</v>
      </c>
      <c r="G13" s="68" t="s">
        <v>1958</v>
      </c>
      <c r="H13" s="68" t="s">
        <v>1959</v>
      </c>
      <c r="I13" s="68">
        <v>8</v>
      </c>
      <c r="J13" s="68" t="s">
        <v>2267</v>
      </c>
      <c r="K13" s="68">
        <v>1.7</v>
      </c>
      <c r="L13" s="68">
        <v>0.45</v>
      </c>
      <c r="M13" s="68" t="s">
        <v>1960</v>
      </c>
      <c r="N13" s="143">
        <f>IF(対応ガラス検索!$E$2="-","",IF(対応ガラス検索!$E$2&gt;=K13,MAX($N$2:N12)+1,""))</f>
        <v>12</v>
      </c>
      <c r="O13" s="143">
        <f>IF(対応ガラス検索!$E$2="-","",IF(L13&lt;=0.65,MAX($O$2:O12)+1,""))</f>
        <v>12</v>
      </c>
      <c r="P13" s="144"/>
      <c r="Q13" s="145"/>
    </row>
    <row r="14" spans="1:17" x14ac:dyDescent="0.4">
      <c r="A14" s="68">
        <v>13</v>
      </c>
      <c r="B14" s="68" t="s">
        <v>2295</v>
      </c>
      <c r="C14" s="68" t="s">
        <v>1954</v>
      </c>
      <c r="D14" s="68" t="s">
        <v>2003</v>
      </c>
      <c r="E14" s="68" t="s">
        <v>1958</v>
      </c>
      <c r="F14" s="68" t="s">
        <v>1959</v>
      </c>
      <c r="G14" s="68" t="s">
        <v>1958</v>
      </c>
      <c r="H14" s="68" t="s">
        <v>1959</v>
      </c>
      <c r="I14" s="68">
        <v>9</v>
      </c>
      <c r="J14" s="68" t="s">
        <v>2267</v>
      </c>
      <c r="K14" s="68">
        <v>1.6</v>
      </c>
      <c r="L14" s="68">
        <v>0.45</v>
      </c>
      <c r="M14" s="68" t="s">
        <v>1960</v>
      </c>
      <c r="N14" s="143">
        <f>IF(対応ガラス検索!$E$2="-","",IF(対応ガラス検索!$E$2&gt;=K14,MAX($N$2:N13)+1,""))</f>
        <v>13</v>
      </c>
      <c r="O14" s="143">
        <f>IF(対応ガラス検索!$E$2="-","",IF(L14&lt;=0.65,MAX($O$2:O13)+1,""))</f>
        <v>13</v>
      </c>
      <c r="P14" s="144"/>
      <c r="Q14" s="145"/>
    </row>
    <row r="15" spans="1:17" x14ac:dyDescent="0.4">
      <c r="A15" s="68">
        <v>14</v>
      </c>
      <c r="B15" s="68" t="s">
        <v>2295</v>
      </c>
      <c r="C15" s="68" t="s">
        <v>1954</v>
      </c>
      <c r="D15" s="68" t="s">
        <v>2003</v>
      </c>
      <c r="E15" s="68" t="s">
        <v>1958</v>
      </c>
      <c r="F15" s="68" t="s">
        <v>1959</v>
      </c>
      <c r="G15" s="68" t="s">
        <v>1958</v>
      </c>
      <c r="H15" s="68" t="s">
        <v>1959</v>
      </c>
      <c r="I15" s="68">
        <v>10</v>
      </c>
      <c r="J15" s="68" t="s">
        <v>2267</v>
      </c>
      <c r="K15" s="142">
        <v>1.5</v>
      </c>
      <c r="L15" s="68">
        <v>0.45</v>
      </c>
      <c r="M15" s="68" t="s">
        <v>1960</v>
      </c>
      <c r="N15" s="143">
        <f>IF(対応ガラス検索!$E$2="-","",IF(対応ガラス検索!$E$2&gt;=K15,MAX($N$2:N14)+1,""))</f>
        <v>14</v>
      </c>
      <c r="O15" s="143">
        <f>IF(対応ガラス検索!$E$2="-","",IF(L15&lt;=0.65,MAX($O$2:O14)+1,""))</f>
        <v>14</v>
      </c>
      <c r="P15" s="144"/>
      <c r="Q15" s="145"/>
    </row>
    <row r="16" spans="1:17" x14ac:dyDescent="0.4">
      <c r="A16" s="68">
        <v>15</v>
      </c>
      <c r="B16" s="68" t="s">
        <v>2295</v>
      </c>
      <c r="C16" s="68" t="s">
        <v>1954</v>
      </c>
      <c r="D16" s="68" t="s">
        <v>2003</v>
      </c>
      <c r="E16" s="68" t="s">
        <v>1958</v>
      </c>
      <c r="F16" s="68" t="s">
        <v>1959</v>
      </c>
      <c r="G16" s="68" t="s">
        <v>1958</v>
      </c>
      <c r="H16" s="68" t="s">
        <v>1959</v>
      </c>
      <c r="I16" s="68">
        <v>11</v>
      </c>
      <c r="J16" s="68" t="s">
        <v>2267</v>
      </c>
      <c r="K16" s="68">
        <v>1.4</v>
      </c>
      <c r="L16" s="68">
        <v>0.45</v>
      </c>
      <c r="M16" s="68" t="s">
        <v>1960</v>
      </c>
      <c r="N16" s="143">
        <f>IF(対応ガラス検索!$E$2="-","",IF(対応ガラス検索!$E$2&gt;=K16,MAX($N$2:N15)+1,""))</f>
        <v>15</v>
      </c>
      <c r="O16" s="143">
        <f>IF(対応ガラス検索!$E$2="-","",IF(L16&lt;=0.65,MAX($O$2:O15)+1,""))</f>
        <v>15</v>
      </c>
      <c r="P16" s="144"/>
      <c r="Q16" s="145"/>
    </row>
    <row r="17" spans="1:17" x14ac:dyDescent="0.4">
      <c r="A17" s="68">
        <v>16</v>
      </c>
      <c r="B17" s="68" t="s">
        <v>2295</v>
      </c>
      <c r="C17" s="68" t="s">
        <v>1954</v>
      </c>
      <c r="D17" s="68" t="s">
        <v>2003</v>
      </c>
      <c r="E17" s="68" t="s">
        <v>1958</v>
      </c>
      <c r="F17" s="68" t="s">
        <v>1959</v>
      </c>
      <c r="G17" s="68" t="s">
        <v>1958</v>
      </c>
      <c r="H17" s="68" t="s">
        <v>1959</v>
      </c>
      <c r="I17" s="68">
        <v>12</v>
      </c>
      <c r="J17" s="68" t="s">
        <v>2267</v>
      </c>
      <c r="K17" s="68">
        <v>1.3</v>
      </c>
      <c r="L17" s="68">
        <v>0.45</v>
      </c>
      <c r="M17" s="68" t="s">
        <v>1960</v>
      </c>
      <c r="N17" s="143">
        <f>IF(対応ガラス検索!$E$2="-","",IF(対応ガラス検索!$E$2&gt;=K17,MAX($N$2:N16)+1,""))</f>
        <v>16</v>
      </c>
      <c r="O17" s="143">
        <f>IF(対応ガラス検索!$E$2="-","",IF(L17&lt;=0.65,MAX($O$2:O16)+1,""))</f>
        <v>16</v>
      </c>
      <c r="P17" s="144"/>
      <c r="Q17" s="145"/>
    </row>
    <row r="18" spans="1:17" x14ac:dyDescent="0.4">
      <c r="A18" s="68">
        <v>17</v>
      </c>
      <c r="B18" s="68" t="s">
        <v>2295</v>
      </c>
      <c r="C18" s="68" t="s">
        <v>1954</v>
      </c>
      <c r="D18" s="68" t="s">
        <v>2003</v>
      </c>
      <c r="E18" s="68" t="s">
        <v>1958</v>
      </c>
      <c r="F18" s="68" t="s">
        <v>1959</v>
      </c>
      <c r="G18" s="68" t="s">
        <v>1958</v>
      </c>
      <c r="H18" s="68" t="s">
        <v>1959</v>
      </c>
      <c r="I18" s="68">
        <v>13</v>
      </c>
      <c r="J18" s="68" t="s">
        <v>2267</v>
      </c>
      <c r="K18" s="68">
        <v>1.2</v>
      </c>
      <c r="L18" s="68">
        <v>0.45</v>
      </c>
      <c r="M18" s="68" t="s">
        <v>1960</v>
      </c>
      <c r="N18" s="143">
        <f>IF(対応ガラス検索!$E$2="-","",IF(対応ガラス検索!$E$2&gt;=K18,MAX($N$2:N17)+1,""))</f>
        <v>17</v>
      </c>
      <c r="O18" s="143">
        <f>IF(対応ガラス検索!$E$2="-","",IF(L18&lt;=0.65,MAX($O$2:O17)+1,""))</f>
        <v>17</v>
      </c>
      <c r="P18" s="144"/>
      <c r="Q18" s="145"/>
    </row>
    <row r="19" spans="1:17" x14ac:dyDescent="0.4">
      <c r="A19" s="68">
        <v>18</v>
      </c>
      <c r="B19" s="68" t="s">
        <v>2295</v>
      </c>
      <c r="C19" s="68" t="s">
        <v>1954</v>
      </c>
      <c r="D19" s="68" t="s">
        <v>2003</v>
      </c>
      <c r="E19" s="68" t="s">
        <v>1958</v>
      </c>
      <c r="F19" s="68" t="s">
        <v>1959</v>
      </c>
      <c r="G19" s="68" t="s">
        <v>1958</v>
      </c>
      <c r="H19" s="68" t="s">
        <v>1959</v>
      </c>
      <c r="I19" s="68">
        <v>14</v>
      </c>
      <c r="J19" s="68" t="s">
        <v>2267</v>
      </c>
      <c r="K19" s="68">
        <v>1.2</v>
      </c>
      <c r="L19" s="68">
        <v>0.45</v>
      </c>
      <c r="M19" s="68" t="s">
        <v>1960</v>
      </c>
      <c r="N19" s="143">
        <f>IF(対応ガラス検索!$E$2="-","",IF(対応ガラス検索!$E$2&gt;=K19,MAX($N$2:N18)+1,""))</f>
        <v>18</v>
      </c>
      <c r="O19" s="143">
        <f>IF(対応ガラス検索!$E$2="-","",IF(L19&lt;=0.65,MAX($O$2:O18)+1,""))</f>
        <v>18</v>
      </c>
      <c r="P19" s="144"/>
      <c r="Q19" s="145"/>
    </row>
    <row r="20" spans="1:17" x14ac:dyDescent="0.4">
      <c r="A20" s="68">
        <v>19</v>
      </c>
      <c r="B20" s="68" t="s">
        <v>2295</v>
      </c>
      <c r="C20" s="68" t="s">
        <v>1954</v>
      </c>
      <c r="D20" s="68" t="s">
        <v>2003</v>
      </c>
      <c r="E20" s="68" t="s">
        <v>1958</v>
      </c>
      <c r="F20" s="68" t="s">
        <v>1959</v>
      </c>
      <c r="G20" s="68" t="s">
        <v>1958</v>
      </c>
      <c r="H20" s="68" t="s">
        <v>1959</v>
      </c>
      <c r="I20" s="68">
        <v>15</v>
      </c>
      <c r="J20" s="68" t="s">
        <v>2267</v>
      </c>
      <c r="K20" s="142">
        <v>1.2</v>
      </c>
      <c r="L20" s="68">
        <v>0.45</v>
      </c>
      <c r="M20" s="68" t="s">
        <v>1960</v>
      </c>
      <c r="N20" s="143">
        <f>IF(対応ガラス検索!$E$2="-","",IF(対応ガラス検索!$E$2&gt;=K20,MAX($N$2:N19)+1,""))</f>
        <v>19</v>
      </c>
      <c r="O20" s="143">
        <f>IF(対応ガラス検索!$E$2="-","",IF(L20&lt;=0.65,MAX($O$2:O19)+1,""))</f>
        <v>19</v>
      </c>
      <c r="P20" s="144"/>
      <c r="Q20" s="145"/>
    </row>
    <row r="21" spans="1:17" x14ac:dyDescent="0.4">
      <c r="A21" s="68">
        <v>20</v>
      </c>
      <c r="B21" s="68" t="s">
        <v>2295</v>
      </c>
      <c r="C21" s="68" t="s">
        <v>1954</v>
      </c>
      <c r="D21" s="68" t="s">
        <v>2003</v>
      </c>
      <c r="E21" s="68" t="s">
        <v>1958</v>
      </c>
      <c r="F21" s="68" t="s">
        <v>1959</v>
      </c>
      <c r="G21" s="68" t="s">
        <v>1958</v>
      </c>
      <c r="H21" s="68" t="s">
        <v>1959</v>
      </c>
      <c r="I21" s="68">
        <v>16</v>
      </c>
      <c r="J21" s="68" t="s">
        <v>2267</v>
      </c>
      <c r="K21" s="68">
        <v>1.2</v>
      </c>
      <c r="L21" s="68">
        <v>0.45</v>
      </c>
      <c r="M21" s="68" t="s">
        <v>1960</v>
      </c>
      <c r="N21" s="143">
        <f>IF(対応ガラス検索!$E$2="-","",IF(対応ガラス検索!$E$2&gt;=K21,MAX($N$2:N20)+1,""))</f>
        <v>20</v>
      </c>
      <c r="O21" s="143">
        <f>IF(対応ガラス検索!$E$2="-","",IF(L21&lt;=0.65,MAX($O$2:O20)+1,""))</f>
        <v>20</v>
      </c>
      <c r="P21" s="144"/>
      <c r="Q21" s="145"/>
    </row>
    <row r="22" spans="1:17" x14ac:dyDescent="0.4">
      <c r="A22" s="68">
        <v>21</v>
      </c>
      <c r="B22" s="68" t="s">
        <v>2295</v>
      </c>
      <c r="C22" s="68" t="s">
        <v>1954</v>
      </c>
      <c r="D22" s="68" t="s">
        <v>2004</v>
      </c>
      <c r="E22" s="68" t="s">
        <v>1962</v>
      </c>
      <c r="F22" s="68" t="s">
        <v>1963</v>
      </c>
      <c r="G22" s="68" t="s">
        <v>1958</v>
      </c>
      <c r="H22" s="68" t="s">
        <v>1959</v>
      </c>
      <c r="I22" s="68">
        <v>6</v>
      </c>
      <c r="J22" s="68" t="s">
        <v>2296</v>
      </c>
      <c r="K22" s="68">
        <v>2.5</v>
      </c>
      <c r="L22" s="68">
        <v>0.44</v>
      </c>
      <c r="M22" s="68" t="s">
        <v>1960</v>
      </c>
      <c r="N22" s="143">
        <f>IF(対応ガラス検索!$E$2="-","",IF(対応ガラス検索!$E$2&gt;=K22,MAX($N$2:N21)+1,""))</f>
        <v>21</v>
      </c>
      <c r="O22" s="143">
        <f>IF(対応ガラス検索!$E$2="-","",IF(L22&lt;=0.65,MAX($O$2:O21)+1,""))</f>
        <v>21</v>
      </c>
      <c r="P22" s="144"/>
      <c r="Q22" s="145"/>
    </row>
    <row r="23" spans="1:17" x14ac:dyDescent="0.4">
      <c r="A23" s="68">
        <v>22</v>
      </c>
      <c r="B23" s="68" t="s">
        <v>2295</v>
      </c>
      <c r="C23" s="68" t="s">
        <v>1954</v>
      </c>
      <c r="D23" s="68" t="s">
        <v>2004</v>
      </c>
      <c r="E23" s="68" t="s">
        <v>1962</v>
      </c>
      <c r="F23" s="68" t="s">
        <v>1963</v>
      </c>
      <c r="G23" s="68" t="s">
        <v>1958</v>
      </c>
      <c r="H23" s="68" t="s">
        <v>1959</v>
      </c>
      <c r="I23" s="68">
        <v>7</v>
      </c>
      <c r="J23" s="68" t="s">
        <v>2296</v>
      </c>
      <c r="K23" s="68">
        <v>2.2999999999999998</v>
      </c>
      <c r="L23" s="68">
        <v>0.44</v>
      </c>
      <c r="M23" s="68" t="s">
        <v>1960</v>
      </c>
      <c r="N23" s="143">
        <f>IF(対応ガラス検索!$E$2="-","",IF(対応ガラス検索!$E$2&gt;=K23,MAX($N$2:N22)+1,""))</f>
        <v>22</v>
      </c>
      <c r="O23" s="143">
        <f>IF(対応ガラス検索!$E$2="-","",IF(L23&lt;=0.65,MAX($O$2:O22)+1,""))</f>
        <v>22</v>
      </c>
      <c r="P23" s="144"/>
      <c r="Q23" s="145"/>
    </row>
    <row r="24" spans="1:17" x14ac:dyDescent="0.4">
      <c r="A24" s="68">
        <v>23</v>
      </c>
      <c r="B24" s="68" t="s">
        <v>2295</v>
      </c>
      <c r="C24" s="68" t="s">
        <v>1954</v>
      </c>
      <c r="D24" s="68" t="s">
        <v>2004</v>
      </c>
      <c r="E24" s="68" t="s">
        <v>1962</v>
      </c>
      <c r="F24" s="68" t="s">
        <v>1963</v>
      </c>
      <c r="G24" s="68" t="s">
        <v>1958</v>
      </c>
      <c r="H24" s="68" t="s">
        <v>1959</v>
      </c>
      <c r="I24" s="68">
        <v>8</v>
      </c>
      <c r="J24" s="68" t="s">
        <v>2296</v>
      </c>
      <c r="K24" s="68">
        <v>2.1</v>
      </c>
      <c r="L24" s="68">
        <v>0.44</v>
      </c>
      <c r="M24" s="68" t="s">
        <v>1960</v>
      </c>
      <c r="N24" s="143">
        <f>IF(対応ガラス検索!$E$2="-","",IF(対応ガラス検索!$E$2&gt;=K24,MAX($N$2:N23)+1,""))</f>
        <v>23</v>
      </c>
      <c r="O24" s="143">
        <f>IF(対応ガラス検索!$E$2="-","",IF(L24&lt;=0.65,MAX($O$2:O23)+1,""))</f>
        <v>23</v>
      </c>
      <c r="P24" s="144"/>
      <c r="Q24" s="145"/>
    </row>
    <row r="25" spans="1:17" x14ac:dyDescent="0.4">
      <c r="A25" s="68">
        <v>24</v>
      </c>
      <c r="B25" s="68" t="s">
        <v>2295</v>
      </c>
      <c r="C25" s="68" t="s">
        <v>1954</v>
      </c>
      <c r="D25" s="68" t="s">
        <v>2004</v>
      </c>
      <c r="E25" s="68" t="s">
        <v>1962</v>
      </c>
      <c r="F25" s="68" t="s">
        <v>1963</v>
      </c>
      <c r="G25" s="68" t="s">
        <v>1958</v>
      </c>
      <c r="H25" s="68" t="s">
        <v>1959</v>
      </c>
      <c r="I25" s="68">
        <v>9</v>
      </c>
      <c r="J25" s="68" t="s">
        <v>2296</v>
      </c>
      <c r="K25" s="68">
        <v>2</v>
      </c>
      <c r="L25" s="68">
        <v>0.44</v>
      </c>
      <c r="M25" s="68" t="s">
        <v>1960</v>
      </c>
      <c r="N25" s="143">
        <f>IF(対応ガラス検索!$E$2="-","",IF(対応ガラス検索!$E$2&gt;=K25,MAX($N$2:N24)+1,""))</f>
        <v>24</v>
      </c>
      <c r="O25" s="143">
        <f>IF(対応ガラス検索!$E$2="-","",IF(L25&lt;=0.65,MAX($O$2:O24)+1,""))</f>
        <v>24</v>
      </c>
      <c r="P25" s="144"/>
      <c r="Q25" s="145"/>
    </row>
    <row r="26" spans="1:17" x14ac:dyDescent="0.4">
      <c r="A26" s="68">
        <v>25</v>
      </c>
      <c r="B26" s="68" t="s">
        <v>2295</v>
      </c>
      <c r="C26" s="68" t="s">
        <v>1954</v>
      </c>
      <c r="D26" s="68" t="s">
        <v>2004</v>
      </c>
      <c r="E26" s="68" t="s">
        <v>1962</v>
      </c>
      <c r="F26" s="68" t="s">
        <v>1963</v>
      </c>
      <c r="G26" s="68" t="s">
        <v>1958</v>
      </c>
      <c r="H26" s="68" t="s">
        <v>1959</v>
      </c>
      <c r="I26" s="68">
        <v>10</v>
      </c>
      <c r="J26" s="68" t="s">
        <v>2296</v>
      </c>
      <c r="K26" s="68">
        <v>1.8</v>
      </c>
      <c r="L26" s="68">
        <v>0.44</v>
      </c>
      <c r="M26" s="68" t="s">
        <v>1960</v>
      </c>
      <c r="N26" s="143">
        <f>IF(対応ガラス検索!$E$2="-","",IF(対応ガラス検索!$E$2&gt;=K26,MAX($N$2:N25)+1,""))</f>
        <v>25</v>
      </c>
      <c r="O26" s="143">
        <f>IF(対応ガラス検索!$E$2="-","",IF(L26&lt;=0.65,MAX($O$2:O25)+1,""))</f>
        <v>25</v>
      </c>
      <c r="P26" s="144"/>
      <c r="Q26" s="145"/>
    </row>
    <row r="27" spans="1:17" x14ac:dyDescent="0.4">
      <c r="A27" s="68">
        <v>26</v>
      </c>
      <c r="B27" s="68" t="s">
        <v>2295</v>
      </c>
      <c r="C27" s="68" t="s">
        <v>1954</v>
      </c>
      <c r="D27" s="68" t="s">
        <v>2004</v>
      </c>
      <c r="E27" s="68" t="s">
        <v>1962</v>
      </c>
      <c r="F27" s="68" t="s">
        <v>1963</v>
      </c>
      <c r="G27" s="68" t="s">
        <v>1958</v>
      </c>
      <c r="H27" s="68" t="s">
        <v>1959</v>
      </c>
      <c r="I27" s="68">
        <v>11</v>
      </c>
      <c r="J27" s="68" t="s">
        <v>2296</v>
      </c>
      <c r="K27" s="68">
        <v>1.7</v>
      </c>
      <c r="L27" s="68">
        <v>0.44</v>
      </c>
      <c r="M27" s="68" t="s">
        <v>1960</v>
      </c>
      <c r="N27" s="143">
        <f>IF(対応ガラス検索!$E$2="-","",IF(対応ガラス検索!$E$2&gt;=K27,MAX($N$2:N26)+1,""))</f>
        <v>26</v>
      </c>
      <c r="O27" s="143">
        <f>IF(対応ガラス検索!$E$2="-","",IF(L27&lt;=0.65,MAX($O$2:O26)+1,""))</f>
        <v>26</v>
      </c>
      <c r="P27" s="144"/>
      <c r="Q27" s="145"/>
    </row>
    <row r="28" spans="1:17" x14ac:dyDescent="0.4">
      <c r="A28" s="68">
        <v>27</v>
      </c>
      <c r="B28" s="68" t="s">
        <v>2295</v>
      </c>
      <c r="C28" s="68" t="s">
        <v>1954</v>
      </c>
      <c r="D28" s="68" t="s">
        <v>2004</v>
      </c>
      <c r="E28" s="68" t="s">
        <v>1962</v>
      </c>
      <c r="F28" s="68" t="s">
        <v>1963</v>
      </c>
      <c r="G28" s="68" t="s">
        <v>1958</v>
      </c>
      <c r="H28" s="68" t="s">
        <v>1959</v>
      </c>
      <c r="I28" s="68">
        <v>12</v>
      </c>
      <c r="J28" s="68" t="s">
        <v>2296</v>
      </c>
      <c r="K28" s="142">
        <v>1.6</v>
      </c>
      <c r="L28" s="68">
        <v>0.44</v>
      </c>
      <c r="M28" s="68" t="s">
        <v>1960</v>
      </c>
      <c r="N28" s="143">
        <f>IF(対応ガラス検索!$E$2="-","",IF(対応ガラス検索!$E$2&gt;=K28,MAX($N$2:N27)+1,""))</f>
        <v>27</v>
      </c>
      <c r="O28" s="143">
        <f>IF(対応ガラス検索!$E$2="-","",IF(L28&lt;=0.65,MAX($O$2:O27)+1,""))</f>
        <v>27</v>
      </c>
      <c r="P28" s="144"/>
      <c r="Q28" s="145"/>
    </row>
    <row r="29" spans="1:17" x14ac:dyDescent="0.4">
      <c r="A29" s="68">
        <v>28</v>
      </c>
      <c r="B29" s="68" t="s">
        <v>2295</v>
      </c>
      <c r="C29" s="68" t="s">
        <v>1954</v>
      </c>
      <c r="D29" s="68" t="s">
        <v>2004</v>
      </c>
      <c r="E29" s="68" t="s">
        <v>1962</v>
      </c>
      <c r="F29" s="68" t="s">
        <v>1963</v>
      </c>
      <c r="G29" s="68" t="s">
        <v>1958</v>
      </c>
      <c r="H29" s="68" t="s">
        <v>1959</v>
      </c>
      <c r="I29" s="68">
        <v>13</v>
      </c>
      <c r="J29" s="68" t="s">
        <v>2296</v>
      </c>
      <c r="K29" s="68">
        <v>1.6</v>
      </c>
      <c r="L29" s="68">
        <v>0.44</v>
      </c>
      <c r="M29" s="68" t="s">
        <v>1960</v>
      </c>
      <c r="N29" s="143">
        <f>IF(対応ガラス検索!$E$2="-","",IF(対応ガラス検索!$E$2&gt;=K29,MAX($N$2:N28)+1,""))</f>
        <v>28</v>
      </c>
      <c r="O29" s="143">
        <f>IF(対応ガラス検索!$E$2="-","",IF(L29&lt;=0.65,MAX($O$2:O28)+1,""))</f>
        <v>28</v>
      </c>
      <c r="P29" s="144"/>
      <c r="Q29" s="145"/>
    </row>
    <row r="30" spans="1:17" x14ac:dyDescent="0.4">
      <c r="A30" s="68">
        <v>29</v>
      </c>
      <c r="B30" s="68" t="s">
        <v>2295</v>
      </c>
      <c r="C30" s="68" t="s">
        <v>1954</v>
      </c>
      <c r="D30" s="68" t="s">
        <v>2004</v>
      </c>
      <c r="E30" s="68" t="s">
        <v>1962</v>
      </c>
      <c r="F30" s="68" t="s">
        <v>1963</v>
      </c>
      <c r="G30" s="68" t="s">
        <v>1958</v>
      </c>
      <c r="H30" s="68" t="s">
        <v>1959</v>
      </c>
      <c r="I30" s="68">
        <v>14</v>
      </c>
      <c r="J30" s="68" t="s">
        <v>2296</v>
      </c>
      <c r="K30" s="68">
        <v>1.5</v>
      </c>
      <c r="L30" s="68">
        <v>0.44</v>
      </c>
      <c r="M30" s="68" t="s">
        <v>1960</v>
      </c>
      <c r="N30" s="143">
        <f>IF(対応ガラス検索!$E$2="-","",IF(対応ガラス検索!$E$2&gt;=K30,MAX($N$2:N29)+1,""))</f>
        <v>29</v>
      </c>
      <c r="O30" s="143">
        <f>IF(対応ガラス検索!$E$2="-","",IF(L30&lt;=0.65,MAX($O$2:O29)+1,""))</f>
        <v>29</v>
      </c>
      <c r="P30" s="144"/>
      <c r="Q30" s="145"/>
    </row>
    <row r="31" spans="1:17" x14ac:dyDescent="0.4">
      <c r="A31" s="68">
        <v>30</v>
      </c>
      <c r="B31" s="68" t="s">
        <v>2295</v>
      </c>
      <c r="C31" s="68" t="s">
        <v>1954</v>
      </c>
      <c r="D31" s="68" t="s">
        <v>2004</v>
      </c>
      <c r="E31" s="68" t="s">
        <v>1962</v>
      </c>
      <c r="F31" s="68" t="s">
        <v>1963</v>
      </c>
      <c r="G31" s="68" t="s">
        <v>1958</v>
      </c>
      <c r="H31" s="68" t="s">
        <v>1959</v>
      </c>
      <c r="I31" s="68">
        <v>15</v>
      </c>
      <c r="J31" s="68" t="s">
        <v>2296</v>
      </c>
      <c r="K31" s="68">
        <v>1.4</v>
      </c>
      <c r="L31" s="68">
        <v>0.44</v>
      </c>
      <c r="M31" s="68" t="s">
        <v>1960</v>
      </c>
      <c r="N31" s="143">
        <f>IF(対応ガラス検索!$E$2="-","",IF(対応ガラス検索!$E$2&gt;=K31,MAX($N$2:N30)+1,""))</f>
        <v>30</v>
      </c>
      <c r="O31" s="143">
        <f>IF(対応ガラス検索!$E$2="-","",IF(L31&lt;=0.65,MAX($O$2:O30)+1,""))</f>
        <v>30</v>
      </c>
      <c r="P31" s="144"/>
      <c r="Q31" s="145"/>
    </row>
    <row r="32" spans="1:17" x14ac:dyDescent="0.4">
      <c r="A32" s="68">
        <v>31</v>
      </c>
      <c r="B32" s="68" t="s">
        <v>2295</v>
      </c>
      <c r="C32" s="68" t="s">
        <v>1954</v>
      </c>
      <c r="D32" s="68" t="s">
        <v>2004</v>
      </c>
      <c r="E32" s="68" t="s">
        <v>1962</v>
      </c>
      <c r="F32" s="68" t="s">
        <v>1963</v>
      </c>
      <c r="G32" s="68" t="s">
        <v>1958</v>
      </c>
      <c r="H32" s="68" t="s">
        <v>1959</v>
      </c>
      <c r="I32" s="68">
        <v>6</v>
      </c>
      <c r="J32" s="68" t="s">
        <v>2267</v>
      </c>
      <c r="K32" s="68">
        <v>2</v>
      </c>
      <c r="L32" s="68">
        <v>0.44</v>
      </c>
      <c r="M32" s="68" t="s">
        <v>1960</v>
      </c>
      <c r="N32" s="143">
        <f>IF(対応ガラス検索!$E$2="-","",IF(対応ガラス検索!$E$2&gt;=K32,MAX($N$2:N31)+1,""))</f>
        <v>31</v>
      </c>
      <c r="O32" s="143">
        <f>IF(対応ガラス検索!$E$2="-","",IF(L32&lt;=0.65,MAX($O$2:O31)+1,""))</f>
        <v>31</v>
      </c>
      <c r="P32" s="144"/>
      <c r="Q32" s="145"/>
    </row>
    <row r="33" spans="1:17" x14ac:dyDescent="0.4">
      <c r="A33" s="68">
        <v>32</v>
      </c>
      <c r="B33" s="68" t="s">
        <v>2295</v>
      </c>
      <c r="C33" s="68" t="s">
        <v>1954</v>
      </c>
      <c r="D33" s="68" t="s">
        <v>2004</v>
      </c>
      <c r="E33" s="68" t="s">
        <v>1962</v>
      </c>
      <c r="F33" s="68" t="s">
        <v>1963</v>
      </c>
      <c r="G33" s="68" t="s">
        <v>1958</v>
      </c>
      <c r="H33" s="68" t="s">
        <v>1959</v>
      </c>
      <c r="I33" s="68">
        <v>7</v>
      </c>
      <c r="J33" s="68" t="s">
        <v>2267</v>
      </c>
      <c r="K33" s="142">
        <v>1.9</v>
      </c>
      <c r="L33" s="68">
        <v>0.44</v>
      </c>
      <c r="M33" s="68" t="s">
        <v>1960</v>
      </c>
      <c r="N33" s="143">
        <f>IF(対応ガラス検索!$E$2="-","",IF(対応ガラス検索!$E$2&gt;=K33,MAX($N$2:N32)+1,""))</f>
        <v>32</v>
      </c>
      <c r="O33" s="143">
        <f>IF(対応ガラス検索!$E$2="-","",IF(L33&lt;=0.65,MAX($O$2:O32)+1,""))</f>
        <v>32</v>
      </c>
      <c r="P33" s="144"/>
      <c r="Q33" s="145"/>
    </row>
    <row r="34" spans="1:17" x14ac:dyDescent="0.4">
      <c r="A34" s="68">
        <v>33</v>
      </c>
      <c r="B34" s="68" t="s">
        <v>2295</v>
      </c>
      <c r="C34" s="68" t="s">
        <v>1954</v>
      </c>
      <c r="D34" s="68" t="s">
        <v>2004</v>
      </c>
      <c r="E34" s="68" t="s">
        <v>1962</v>
      </c>
      <c r="F34" s="68" t="s">
        <v>1963</v>
      </c>
      <c r="G34" s="68" t="s">
        <v>1958</v>
      </c>
      <c r="H34" s="68" t="s">
        <v>1959</v>
      </c>
      <c r="I34" s="68">
        <v>8</v>
      </c>
      <c r="J34" s="68" t="s">
        <v>2267</v>
      </c>
      <c r="K34" s="68">
        <v>1.7</v>
      </c>
      <c r="L34" s="68">
        <v>0.44</v>
      </c>
      <c r="M34" s="68" t="s">
        <v>1960</v>
      </c>
      <c r="N34" s="143">
        <f>IF(対応ガラス検索!$E$2="-","",IF(対応ガラス検索!$E$2&gt;=K34,MAX($N$2:N33)+1,""))</f>
        <v>33</v>
      </c>
      <c r="O34" s="143">
        <f>IF(対応ガラス検索!$E$2="-","",IF(L34&lt;=0.65,MAX($O$2:O33)+1,""))</f>
        <v>33</v>
      </c>
      <c r="P34" s="144"/>
      <c r="Q34" s="145"/>
    </row>
    <row r="35" spans="1:17" x14ac:dyDescent="0.4">
      <c r="A35" s="68">
        <v>34</v>
      </c>
      <c r="B35" s="68" t="s">
        <v>2295</v>
      </c>
      <c r="C35" s="68" t="s">
        <v>1954</v>
      </c>
      <c r="D35" s="68" t="s">
        <v>2004</v>
      </c>
      <c r="E35" s="68" t="s">
        <v>1962</v>
      </c>
      <c r="F35" s="68" t="s">
        <v>1963</v>
      </c>
      <c r="G35" s="68" t="s">
        <v>1958</v>
      </c>
      <c r="H35" s="68" t="s">
        <v>1959</v>
      </c>
      <c r="I35" s="68">
        <v>9</v>
      </c>
      <c r="J35" s="68" t="s">
        <v>2267</v>
      </c>
      <c r="K35" s="68">
        <v>1.6</v>
      </c>
      <c r="L35" s="68">
        <v>0.44</v>
      </c>
      <c r="M35" s="68" t="s">
        <v>1960</v>
      </c>
      <c r="N35" s="143">
        <f>IF(対応ガラス検索!$E$2="-","",IF(対応ガラス検索!$E$2&gt;=K35,MAX($N$2:N34)+1,""))</f>
        <v>34</v>
      </c>
      <c r="O35" s="143">
        <f>IF(対応ガラス検索!$E$2="-","",IF(L35&lt;=0.65,MAX($O$2:O34)+1,""))</f>
        <v>34</v>
      </c>
      <c r="P35" s="144"/>
      <c r="Q35" s="145"/>
    </row>
    <row r="36" spans="1:17" x14ac:dyDescent="0.4">
      <c r="A36" s="68">
        <v>35</v>
      </c>
      <c r="B36" s="68" t="s">
        <v>2295</v>
      </c>
      <c r="C36" s="68" t="s">
        <v>1954</v>
      </c>
      <c r="D36" s="68" t="s">
        <v>2004</v>
      </c>
      <c r="E36" s="68" t="s">
        <v>1962</v>
      </c>
      <c r="F36" s="68" t="s">
        <v>1963</v>
      </c>
      <c r="G36" s="68" t="s">
        <v>1958</v>
      </c>
      <c r="H36" s="68" t="s">
        <v>1959</v>
      </c>
      <c r="I36" s="68">
        <v>10</v>
      </c>
      <c r="J36" s="68" t="s">
        <v>2267</v>
      </c>
      <c r="K36" s="68">
        <v>1.5</v>
      </c>
      <c r="L36" s="68">
        <v>0.44</v>
      </c>
      <c r="M36" s="68" t="s">
        <v>1960</v>
      </c>
      <c r="N36" s="143">
        <f>IF(対応ガラス検索!$E$2="-","",IF(対応ガラス検索!$E$2&gt;=K36,MAX($N$2:N35)+1,""))</f>
        <v>35</v>
      </c>
      <c r="O36" s="143">
        <f>IF(対応ガラス検索!$E$2="-","",IF(L36&lt;=0.65,MAX($O$2:O35)+1,""))</f>
        <v>35</v>
      </c>
      <c r="P36" s="144"/>
      <c r="Q36" s="145"/>
    </row>
    <row r="37" spans="1:17" x14ac:dyDescent="0.4">
      <c r="A37" s="68">
        <v>36</v>
      </c>
      <c r="B37" s="68" t="s">
        <v>2295</v>
      </c>
      <c r="C37" s="68" t="s">
        <v>1954</v>
      </c>
      <c r="D37" s="68" t="s">
        <v>2004</v>
      </c>
      <c r="E37" s="68" t="s">
        <v>1962</v>
      </c>
      <c r="F37" s="68" t="s">
        <v>1963</v>
      </c>
      <c r="G37" s="68" t="s">
        <v>1958</v>
      </c>
      <c r="H37" s="68" t="s">
        <v>1959</v>
      </c>
      <c r="I37" s="68">
        <v>11</v>
      </c>
      <c r="J37" s="68" t="s">
        <v>2267</v>
      </c>
      <c r="K37" s="68">
        <v>1.4</v>
      </c>
      <c r="L37" s="68">
        <v>0.44</v>
      </c>
      <c r="M37" s="68" t="s">
        <v>1960</v>
      </c>
      <c r="N37" s="143">
        <f>IF(対応ガラス検索!$E$2="-","",IF(対応ガラス検索!$E$2&gt;=K37,MAX($N$2:N36)+1,""))</f>
        <v>36</v>
      </c>
      <c r="O37" s="143">
        <f>IF(対応ガラス検索!$E$2="-","",IF(L37&lt;=0.65,MAX($O$2:O36)+1,""))</f>
        <v>36</v>
      </c>
      <c r="P37" s="144"/>
      <c r="Q37" s="145"/>
    </row>
    <row r="38" spans="1:17" x14ac:dyDescent="0.4">
      <c r="A38" s="68">
        <v>37</v>
      </c>
      <c r="B38" s="68" t="s">
        <v>2295</v>
      </c>
      <c r="C38" s="68" t="s">
        <v>1954</v>
      </c>
      <c r="D38" s="68" t="s">
        <v>2004</v>
      </c>
      <c r="E38" s="68" t="s">
        <v>1962</v>
      </c>
      <c r="F38" s="68" t="s">
        <v>1963</v>
      </c>
      <c r="G38" s="68" t="s">
        <v>1958</v>
      </c>
      <c r="H38" s="68" t="s">
        <v>1959</v>
      </c>
      <c r="I38" s="68">
        <v>12</v>
      </c>
      <c r="J38" s="68" t="s">
        <v>2267</v>
      </c>
      <c r="K38" s="68">
        <v>1.3</v>
      </c>
      <c r="L38" s="68">
        <v>0.44</v>
      </c>
      <c r="M38" s="68" t="s">
        <v>1960</v>
      </c>
      <c r="N38" s="143">
        <f>IF(対応ガラス検索!$E$2="-","",IF(対応ガラス検索!$E$2&gt;=K38,MAX($N$2:N37)+1,""))</f>
        <v>37</v>
      </c>
      <c r="O38" s="143">
        <f>IF(対応ガラス検索!$E$2="-","",IF(L38&lt;=0.65,MAX($O$2:O37)+1,""))</f>
        <v>37</v>
      </c>
      <c r="P38" s="144"/>
      <c r="Q38" s="145"/>
    </row>
    <row r="39" spans="1:17" x14ac:dyDescent="0.4">
      <c r="A39" s="68">
        <v>38</v>
      </c>
      <c r="B39" s="68" t="s">
        <v>2295</v>
      </c>
      <c r="C39" s="68" t="s">
        <v>1954</v>
      </c>
      <c r="D39" s="68" t="s">
        <v>2004</v>
      </c>
      <c r="E39" s="68" t="s">
        <v>1962</v>
      </c>
      <c r="F39" s="68" t="s">
        <v>1963</v>
      </c>
      <c r="G39" s="68" t="s">
        <v>1958</v>
      </c>
      <c r="H39" s="68" t="s">
        <v>1959</v>
      </c>
      <c r="I39" s="68">
        <v>13</v>
      </c>
      <c r="J39" s="68" t="s">
        <v>2267</v>
      </c>
      <c r="K39" s="68">
        <v>1.2</v>
      </c>
      <c r="L39" s="68">
        <v>0.44</v>
      </c>
      <c r="M39" s="68" t="s">
        <v>1960</v>
      </c>
      <c r="N39" s="143">
        <f>IF(対応ガラス検索!$E$2="-","",IF(対応ガラス検索!$E$2&gt;=K39,MAX($N$2:N38)+1,""))</f>
        <v>38</v>
      </c>
      <c r="O39" s="143">
        <f>IF(対応ガラス検索!$E$2="-","",IF(L39&lt;=0.65,MAX($O$2:O38)+1,""))</f>
        <v>38</v>
      </c>
      <c r="P39" s="144"/>
      <c r="Q39" s="145"/>
    </row>
    <row r="40" spans="1:17" x14ac:dyDescent="0.4">
      <c r="A40" s="68">
        <v>39</v>
      </c>
      <c r="B40" s="68" t="s">
        <v>2295</v>
      </c>
      <c r="C40" s="68" t="s">
        <v>1954</v>
      </c>
      <c r="D40" s="68" t="s">
        <v>2004</v>
      </c>
      <c r="E40" s="68" t="s">
        <v>1962</v>
      </c>
      <c r="F40" s="68" t="s">
        <v>1963</v>
      </c>
      <c r="G40" s="68" t="s">
        <v>1958</v>
      </c>
      <c r="H40" s="68" t="s">
        <v>1959</v>
      </c>
      <c r="I40" s="68">
        <v>14</v>
      </c>
      <c r="J40" s="68" t="s">
        <v>2267</v>
      </c>
      <c r="K40" s="68">
        <v>1.2</v>
      </c>
      <c r="L40" s="68">
        <v>0.44</v>
      </c>
      <c r="M40" s="68" t="s">
        <v>1960</v>
      </c>
      <c r="N40" s="143">
        <f>IF(対応ガラス検索!$E$2="-","",IF(対応ガラス検索!$E$2&gt;=K40,MAX($N$2:N39)+1,""))</f>
        <v>39</v>
      </c>
      <c r="O40" s="143">
        <f>IF(対応ガラス検索!$E$2="-","",IF(L40&lt;=0.65,MAX($O$2:O39)+1,""))</f>
        <v>39</v>
      </c>
      <c r="P40" s="144"/>
      <c r="Q40" s="145"/>
    </row>
    <row r="41" spans="1:17" x14ac:dyDescent="0.4">
      <c r="A41" s="68">
        <v>40</v>
      </c>
      <c r="B41" s="68" t="s">
        <v>2295</v>
      </c>
      <c r="C41" s="68" t="s">
        <v>1954</v>
      </c>
      <c r="D41" s="68" t="s">
        <v>2004</v>
      </c>
      <c r="E41" s="68" t="s">
        <v>1962</v>
      </c>
      <c r="F41" s="68" t="s">
        <v>1963</v>
      </c>
      <c r="G41" s="68" t="s">
        <v>1958</v>
      </c>
      <c r="H41" s="68" t="s">
        <v>1959</v>
      </c>
      <c r="I41" s="68">
        <v>15</v>
      </c>
      <c r="J41" s="68" t="s">
        <v>2267</v>
      </c>
      <c r="K41" s="142">
        <v>1.2</v>
      </c>
      <c r="L41" s="68">
        <v>0.44</v>
      </c>
      <c r="M41" s="68" t="s">
        <v>1960</v>
      </c>
      <c r="N41" s="143">
        <f>IF(対応ガラス検索!$E$2="-","",IF(対応ガラス検索!$E$2&gt;=K41,MAX($N$2:N40)+1,""))</f>
        <v>40</v>
      </c>
      <c r="O41" s="143">
        <f>IF(対応ガラス検索!$E$2="-","",IF(L41&lt;=0.65,MAX($O$2:O40)+1,""))</f>
        <v>40</v>
      </c>
      <c r="P41" s="144"/>
      <c r="Q41" s="145"/>
    </row>
    <row r="42" spans="1:17" x14ac:dyDescent="0.4">
      <c r="A42" s="68">
        <v>41</v>
      </c>
      <c r="B42" s="68" t="s">
        <v>2295</v>
      </c>
      <c r="C42" s="68" t="s">
        <v>1954</v>
      </c>
      <c r="D42" s="68" t="s">
        <v>2005</v>
      </c>
      <c r="E42" s="68" t="s">
        <v>1962</v>
      </c>
      <c r="F42" s="68" t="s">
        <v>1963</v>
      </c>
      <c r="G42" s="68" t="s">
        <v>1962</v>
      </c>
      <c r="H42" s="68" t="s">
        <v>1963</v>
      </c>
      <c r="I42" s="68">
        <v>7</v>
      </c>
      <c r="J42" s="68" t="s">
        <v>2296</v>
      </c>
      <c r="K42" s="68">
        <v>2.2999999999999998</v>
      </c>
      <c r="L42" s="68">
        <v>0.47</v>
      </c>
      <c r="M42" s="68" t="s">
        <v>1960</v>
      </c>
      <c r="N42" s="143">
        <f>IF(対応ガラス検索!$E$2="-","",IF(対応ガラス検索!$E$2&gt;=K42,MAX($N$2:N41)+1,""))</f>
        <v>41</v>
      </c>
      <c r="O42" s="143">
        <f>IF(対応ガラス検索!$E$2="-","",IF(L42&lt;=0.65,MAX($O$2:O41)+1,""))</f>
        <v>41</v>
      </c>
      <c r="P42" s="144"/>
      <c r="Q42" s="145"/>
    </row>
    <row r="43" spans="1:17" x14ac:dyDescent="0.4">
      <c r="A43" s="68">
        <v>42</v>
      </c>
      <c r="B43" s="68" t="s">
        <v>2295</v>
      </c>
      <c r="C43" s="68" t="s">
        <v>1954</v>
      </c>
      <c r="D43" s="68" t="s">
        <v>2005</v>
      </c>
      <c r="E43" s="68" t="s">
        <v>1962</v>
      </c>
      <c r="F43" s="68" t="s">
        <v>1963</v>
      </c>
      <c r="G43" s="68" t="s">
        <v>1962</v>
      </c>
      <c r="H43" s="68" t="s">
        <v>1963</v>
      </c>
      <c r="I43" s="68">
        <v>8</v>
      </c>
      <c r="J43" s="68" t="s">
        <v>2296</v>
      </c>
      <c r="K43" s="68">
        <v>2.1</v>
      </c>
      <c r="L43" s="68">
        <v>0.47</v>
      </c>
      <c r="M43" s="68" t="s">
        <v>1960</v>
      </c>
      <c r="N43" s="143">
        <f>IF(対応ガラス検索!$E$2="-","",IF(対応ガラス検索!$E$2&gt;=K43,MAX($N$2:N42)+1,""))</f>
        <v>42</v>
      </c>
      <c r="O43" s="143">
        <f>IF(対応ガラス検索!$E$2="-","",IF(L43&lt;=0.65,MAX($O$2:O42)+1,""))</f>
        <v>42</v>
      </c>
      <c r="P43" s="144"/>
      <c r="Q43" s="145"/>
    </row>
    <row r="44" spans="1:17" x14ac:dyDescent="0.4">
      <c r="A44" s="68">
        <v>43</v>
      </c>
      <c r="B44" s="68" t="s">
        <v>2295</v>
      </c>
      <c r="C44" s="68" t="s">
        <v>1954</v>
      </c>
      <c r="D44" s="68" t="s">
        <v>2005</v>
      </c>
      <c r="E44" s="68" t="s">
        <v>1962</v>
      </c>
      <c r="F44" s="68" t="s">
        <v>1963</v>
      </c>
      <c r="G44" s="68" t="s">
        <v>1962</v>
      </c>
      <c r="H44" s="68" t="s">
        <v>1963</v>
      </c>
      <c r="I44" s="68">
        <v>9</v>
      </c>
      <c r="J44" s="68" t="s">
        <v>2296</v>
      </c>
      <c r="K44" s="68">
        <v>2</v>
      </c>
      <c r="L44" s="68">
        <v>0.47</v>
      </c>
      <c r="M44" s="68" t="s">
        <v>1960</v>
      </c>
      <c r="N44" s="143">
        <f>IF(対応ガラス検索!$E$2="-","",IF(対応ガラス検索!$E$2&gt;=K44,MAX($N$2:N43)+1,""))</f>
        <v>43</v>
      </c>
      <c r="O44" s="143">
        <f>IF(対応ガラス検索!$E$2="-","",IF(L44&lt;=0.65,MAX($O$2:O43)+1,""))</f>
        <v>43</v>
      </c>
      <c r="P44" s="144"/>
      <c r="Q44" s="145"/>
    </row>
    <row r="45" spans="1:17" x14ac:dyDescent="0.4">
      <c r="A45" s="68">
        <v>44</v>
      </c>
      <c r="B45" s="68" t="s">
        <v>2295</v>
      </c>
      <c r="C45" s="68" t="s">
        <v>1954</v>
      </c>
      <c r="D45" s="68" t="s">
        <v>2005</v>
      </c>
      <c r="E45" s="68" t="s">
        <v>1962</v>
      </c>
      <c r="F45" s="68" t="s">
        <v>1963</v>
      </c>
      <c r="G45" s="68" t="s">
        <v>1962</v>
      </c>
      <c r="H45" s="68" t="s">
        <v>1963</v>
      </c>
      <c r="I45" s="68">
        <v>10</v>
      </c>
      <c r="J45" s="68" t="s">
        <v>2296</v>
      </c>
      <c r="K45" s="68">
        <v>1.8</v>
      </c>
      <c r="L45" s="68">
        <v>0.47</v>
      </c>
      <c r="M45" s="68" t="s">
        <v>1960</v>
      </c>
      <c r="N45" s="143">
        <f>IF(対応ガラス検索!$E$2="-","",IF(対応ガラス検索!$E$2&gt;=K45,MAX($N$2:N44)+1,""))</f>
        <v>44</v>
      </c>
      <c r="O45" s="143">
        <f>IF(対応ガラス検索!$E$2="-","",IF(L45&lt;=0.65,MAX($O$2:O44)+1,""))</f>
        <v>44</v>
      </c>
      <c r="P45" s="144"/>
      <c r="Q45" s="145"/>
    </row>
    <row r="46" spans="1:17" x14ac:dyDescent="0.4">
      <c r="A46" s="68">
        <v>45</v>
      </c>
      <c r="B46" s="68" t="s">
        <v>2295</v>
      </c>
      <c r="C46" s="68" t="s">
        <v>1954</v>
      </c>
      <c r="D46" s="68" t="s">
        <v>2005</v>
      </c>
      <c r="E46" s="68" t="s">
        <v>1962</v>
      </c>
      <c r="F46" s="68" t="s">
        <v>1963</v>
      </c>
      <c r="G46" s="68" t="s">
        <v>1962</v>
      </c>
      <c r="H46" s="68" t="s">
        <v>1963</v>
      </c>
      <c r="I46" s="68">
        <v>11</v>
      </c>
      <c r="J46" s="68" t="s">
        <v>2296</v>
      </c>
      <c r="K46" s="142">
        <v>1.7</v>
      </c>
      <c r="L46" s="68">
        <v>0.47</v>
      </c>
      <c r="M46" s="68" t="s">
        <v>1960</v>
      </c>
      <c r="N46" s="143">
        <f>IF(対応ガラス検索!$E$2="-","",IF(対応ガラス検索!$E$2&gt;=K46,MAX($N$2:N45)+1,""))</f>
        <v>45</v>
      </c>
      <c r="O46" s="143">
        <f>IF(対応ガラス検索!$E$2="-","",IF(L46&lt;=0.65,MAX($O$2:O45)+1,""))</f>
        <v>45</v>
      </c>
      <c r="P46" s="144"/>
      <c r="Q46" s="145"/>
    </row>
    <row r="47" spans="1:17" x14ac:dyDescent="0.4">
      <c r="A47" s="68">
        <v>46</v>
      </c>
      <c r="B47" s="68" t="s">
        <v>2295</v>
      </c>
      <c r="C47" s="68" t="s">
        <v>1954</v>
      </c>
      <c r="D47" s="68" t="s">
        <v>2005</v>
      </c>
      <c r="E47" s="68" t="s">
        <v>1962</v>
      </c>
      <c r="F47" s="68" t="s">
        <v>1963</v>
      </c>
      <c r="G47" s="68" t="s">
        <v>1962</v>
      </c>
      <c r="H47" s="68" t="s">
        <v>1963</v>
      </c>
      <c r="I47" s="68">
        <v>12</v>
      </c>
      <c r="J47" s="68" t="s">
        <v>2296</v>
      </c>
      <c r="K47" s="68">
        <v>1.6</v>
      </c>
      <c r="L47" s="68">
        <v>0.47</v>
      </c>
      <c r="M47" s="68" t="s">
        <v>1960</v>
      </c>
      <c r="N47" s="143">
        <f>IF(対応ガラス検索!$E$2="-","",IF(対応ガラス検索!$E$2&gt;=K47,MAX($N$2:N46)+1,""))</f>
        <v>46</v>
      </c>
      <c r="O47" s="143">
        <f>IF(対応ガラス検索!$E$2="-","",IF(L47&lt;=0.65,MAX($O$2:O46)+1,""))</f>
        <v>46</v>
      </c>
      <c r="P47" s="144"/>
      <c r="Q47" s="145"/>
    </row>
    <row r="48" spans="1:17" x14ac:dyDescent="0.4">
      <c r="A48" s="68">
        <v>47</v>
      </c>
      <c r="B48" s="68" t="s">
        <v>2295</v>
      </c>
      <c r="C48" s="68" t="s">
        <v>1954</v>
      </c>
      <c r="D48" s="68" t="s">
        <v>2005</v>
      </c>
      <c r="E48" s="68" t="s">
        <v>1962</v>
      </c>
      <c r="F48" s="68" t="s">
        <v>1963</v>
      </c>
      <c r="G48" s="68" t="s">
        <v>1962</v>
      </c>
      <c r="H48" s="68" t="s">
        <v>1963</v>
      </c>
      <c r="I48" s="68">
        <v>13</v>
      </c>
      <c r="J48" s="68" t="s">
        <v>2296</v>
      </c>
      <c r="K48" s="68">
        <v>1.6</v>
      </c>
      <c r="L48" s="68">
        <v>0.47</v>
      </c>
      <c r="M48" s="68" t="s">
        <v>1960</v>
      </c>
      <c r="N48" s="143">
        <f>IF(対応ガラス検索!$E$2="-","",IF(対応ガラス検索!$E$2&gt;=K48,MAX($N$2:N47)+1,""))</f>
        <v>47</v>
      </c>
      <c r="O48" s="143">
        <f>IF(対応ガラス検索!$E$2="-","",IF(L48&lt;=0.65,MAX($O$2:O47)+1,""))</f>
        <v>47</v>
      </c>
      <c r="P48" s="144"/>
      <c r="Q48" s="145"/>
    </row>
    <row r="49" spans="1:17" x14ac:dyDescent="0.4">
      <c r="A49" s="68">
        <v>48</v>
      </c>
      <c r="B49" s="68" t="s">
        <v>2295</v>
      </c>
      <c r="C49" s="68" t="s">
        <v>1954</v>
      </c>
      <c r="D49" s="68" t="s">
        <v>2005</v>
      </c>
      <c r="E49" s="68" t="s">
        <v>1962</v>
      </c>
      <c r="F49" s="68" t="s">
        <v>1963</v>
      </c>
      <c r="G49" s="68" t="s">
        <v>1962</v>
      </c>
      <c r="H49" s="68" t="s">
        <v>1963</v>
      </c>
      <c r="I49" s="68">
        <v>14</v>
      </c>
      <c r="J49" s="68" t="s">
        <v>2296</v>
      </c>
      <c r="K49" s="68">
        <v>1.5</v>
      </c>
      <c r="L49" s="68">
        <v>0.47</v>
      </c>
      <c r="M49" s="68" t="s">
        <v>1960</v>
      </c>
      <c r="N49" s="143">
        <f>IF(対応ガラス検索!$E$2="-","",IF(対応ガラス検索!$E$2&gt;=K49,MAX($N$2:N48)+1,""))</f>
        <v>48</v>
      </c>
      <c r="O49" s="143">
        <f>IF(対応ガラス検索!$E$2="-","",IF(L49&lt;=0.65,MAX($O$2:O48)+1,""))</f>
        <v>48</v>
      </c>
      <c r="P49" s="144"/>
      <c r="Q49" s="145"/>
    </row>
    <row r="50" spans="1:17" x14ac:dyDescent="0.4">
      <c r="A50" s="68">
        <v>49</v>
      </c>
      <c r="B50" s="68" t="s">
        <v>2295</v>
      </c>
      <c r="C50" s="68" t="s">
        <v>1954</v>
      </c>
      <c r="D50" s="68" t="s">
        <v>2005</v>
      </c>
      <c r="E50" s="68" t="s">
        <v>1962</v>
      </c>
      <c r="F50" s="68" t="s">
        <v>1963</v>
      </c>
      <c r="G50" s="68" t="s">
        <v>1962</v>
      </c>
      <c r="H50" s="68" t="s">
        <v>1963</v>
      </c>
      <c r="I50" s="68">
        <v>7</v>
      </c>
      <c r="J50" s="68" t="s">
        <v>2267</v>
      </c>
      <c r="K50" s="68">
        <v>1.9</v>
      </c>
      <c r="L50" s="68">
        <v>0.47</v>
      </c>
      <c r="M50" s="68" t="s">
        <v>1960</v>
      </c>
      <c r="N50" s="143">
        <f>IF(対応ガラス検索!$E$2="-","",IF(対応ガラス検索!$E$2&gt;=K50,MAX($N$2:N49)+1,""))</f>
        <v>49</v>
      </c>
      <c r="O50" s="143">
        <f>IF(対応ガラス検索!$E$2="-","",IF(L50&lt;=0.65,MAX($O$2:O49)+1,""))</f>
        <v>49</v>
      </c>
      <c r="P50" s="144"/>
      <c r="Q50" s="145"/>
    </row>
    <row r="51" spans="1:17" x14ac:dyDescent="0.4">
      <c r="A51" s="68">
        <v>50</v>
      </c>
      <c r="B51" s="68" t="s">
        <v>2295</v>
      </c>
      <c r="C51" s="68" t="s">
        <v>1954</v>
      </c>
      <c r="D51" s="68" t="s">
        <v>2005</v>
      </c>
      <c r="E51" s="68" t="s">
        <v>1962</v>
      </c>
      <c r="F51" s="68" t="s">
        <v>1963</v>
      </c>
      <c r="G51" s="68" t="s">
        <v>1962</v>
      </c>
      <c r="H51" s="68" t="s">
        <v>1963</v>
      </c>
      <c r="I51" s="68">
        <v>8</v>
      </c>
      <c r="J51" s="68" t="s">
        <v>2267</v>
      </c>
      <c r="K51" s="68">
        <v>1.7</v>
      </c>
      <c r="L51" s="68">
        <v>0.47</v>
      </c>
      <c r="M51" s="68" t="s">
        <v>1960</v>
      </c>
      <c r="N51" s="143">
        <f>IF(対応ガラス検索!$E$2="-","",IF(対応ガラス検索!$E$2&gt;=K51,MAX($N$2:N50)+1,""))</f>
        <v>50</v>
      </c>
      <c r="O51" s="143">
        <f>IF(対応ガラス検索!$E$2="-","",IF(L51&lt;=0.65,MAX($O$2:O50)+1,""))</f>
        <v>50</v>
      </c>
      <c r="P51" s="144"/>
      <c r="Q51" s="145"/>
    </row>
    <row r="52" spans="1:17" x14ac:dyDescent="0.4">
      <c r="A52" s="68">
        <v>51</v>
      </c>
      <c r="B52" s="68" t="s">
        <v>2295</v>
      </c>
      <c r="C52" s="68" t="s">
        <v>1954</v>
      </c>
      <c r="D52" s="68" t="s">
        <v>2005</v>
      </c>
      <c r="E52" s="68" t="s">
        <v>1962</v>
      </c>
      <c r="F52" s="68" t="s">
        <v>1963</v>
      </c>
      <c r="G52" s="68" t="s">
        <v>1962</v>
      </c>
      <c r="H52" s="68" t="s">
        <v>1963</v>
      </c>
      <c r="I52" s="68">
        <v>9</v>
      </c>
      <c r="J52" s="68" t="s">
        <v>2267</v>
      </c>
      <c r="K52" s="68">
        <v>1.6</v>
      </c>
      <c r="L52" s="68">
        <v>0.47</v>
      </c>
      <c r="M52" s="68" t="s">
        <v>1960</v>
      </c>
      <c r="N52" s="143">
        <f>IF(対応ガラス検索!$E$2="-","",IF(対応ガラス検索!$E$2&gt;=K52,MAX($N$2:N51)+1,""))</f>
        <v>51</v>
      </c>
      <c r="O52" s="143">
        <f>IF(対応ガラス検索!$E$2="-","",IF(L52&lt;=0.65,MAX($O$2:O51)+1,""))</f>
        <v>51</v>
      </c>
      <c r="P52" s="144"/>
      <c r="Q52" s="145"/>
    </row>
    <row r="53" spans="1:17" x14ac:dyDescent="0.4">
      <c r="A53" s="68">
        <v>52</v>
      </c>
      <c r="B53" s="68" t="s">
        <v>2295</v>
      </c>
      <c r="C53" s="68" t="s">
        <v>1954</v>
      </c>
      <c r="D53" s="68" t="s">
        <v>2005</v>
      </c>
      <c r="E53" s="68" t="s">
        <v>1962</v>
      </c>
      <c r="F53" s="68" t="s">
        <v>1963</v>
      </c>
      <c r="G53" s="68" t="s">
        <v>1962</v>
      </c>
      <c r="H53" s="68" t="s">
        <v>1963</v>
      </c>
      <c r="I53" s="68">
        <v>10</v>
      </c>
      <c r="J53" s="68" t="s">
        <v>2267</v>
      </c>
      <c r="K53" s="68">
        <v>1.5</v>
      </c>
      <c r="L53" s="68">
        <v>0.47</v>
      </c>
      <c r="M53" s="68" t="s">
        <v>1960</v>
      </c>
      <c r="N53" s="143">
        <f>IF(対応ガラス検索!$E$2="-","",IF(対応ガラス検索!$E$2&gt;=K53,MAX($N$2:N52)+1,""))</f>
        <v>52</v>
      </c>
      <c r="O53" s="143">
        <f>IF(対応ガラス検索!$E$2="-","",IF(L53&lt;=0.65,MAX($O$2:O52)+1,""))</f>
        <v>52</v>
      </c>
      <c r="P53" s="144"/>
      <c r="Q53" s="145"/>
    </row>
    <row r="54" spans="1:17" x14ac:dyDescent="0.4">
      <c r="A54" s="68">
        <v>53</v>
      </c>
      <c r="B54" s="68" t="s">
        <v>2295</v>
      </c>
      <c r="C54" s="68" t="s">
        <v>1954</v>
      </c>
      <c r="D54" s="68" t="s">
        <v>2005</v>
      </c>
      <c r="E54" s="68" t="s">
        <v>1962</v>
      </c>
      <c r="F54" s="68" t="s">
        <v>1963</v>
      </c>
      <c r="G54" s="68" t="s">
        <v>1962</v>
      </c>
      <c r="H54" s="68" t="s">
        <v>1963</v>
      </c>
      <c r="I54" s="68">
        <v>11</v>
      </c>
      <c r="J54" s="68" t="s">
        <v>2267</v>
      </c>
      <c r="K54" s="142">
        <v>1.4</v>
      </c>
      <c r="L54" s="68">
        <v>0.47</v>
      </c>
      <c r="M54" s="68" t="s">
        <v>1960</v>
      </c>
      <c r="N54" s="143">
        <f>IF(対応ガラス検索!$E$2="-","",IF(対応ガラス検索!$E$2&gt;=K54,MAX($N$2:N53)+1,""))</f>
        <v>53</v>
      </c>
      <c r="O54" s="143">
        <f>IF(対応ガラス検索!$E$2="-","",IF(L54&lt;=0.65,MAX($O$2:O53)+1,""))</f>
        <v>53</v>
      </c>
      <c r="P54" s="144"/>
      <c r="Q54" s="145"/>
    </row>
    <row r="55" spans="1:17" x14ac:dyDescent="0.4">
      <c r="A55" s="68">
        <v>54</v>
      </c>
      <c r="B55" s="68" t="s">
        <v>2295</v>
      </c>
      <c r="C55" s="68" t="s">
        <v>1954</v>
      </c>
      <c r="D55" s="68" t="s">
        <v>2005</v>
      </c>
      <c r="E55" s="68" t="s">
        <v>1962</v>
      </c>
      <c r="F55" s="68" t="s">
        <v>1963</v>
      </c>
      <c r="G55" s="68" t="s">
        <v>1962</v>
      </c>
      <c r="H55" s="68" t="s">
        <v>1963</v>
      </c>
      <c r="I55" s="68">
        <v>12</v>
      </c>
      <c r="J55" s="68" t="s">
        <v>2267</v>
      </c>
      <c r="K55" s="68">
        <v>1.3</v>
      </c>
      <c r="L55" s="68">
        <v>0.47</v>
      </c>
      <c r="M55" s="68" t="s">
        <v>1960</v>
      </c>
      <c r="N55" s="143">
        <f>IF(対応ガラス検索!$E$2="-","",IF(対応ガラス検索!$E$2&gt;=K55,MAX($N$2:N54)+1,""))</f>
        <v>54</v>
      </c>
      <c r="O55" s="143">
        <f>IF(対応ガラス検索!$E$2="-","",IF(L55&lt;=0.65,MAX($O$2:O54)+1,""))</f>
        <v>54</v>
      </c>
      <c r="P55" s="144"/>
      <c r="Q55" s="145"/>
    </row>
    <row r="56" spans="1:17" x14ac:dyDescent="0.4">
      <c r="A56" s="68">
        <v>55</v>
      </c>
      <c r="B56" s="68" t="s">
        <v>2295</v>
      </c>
      <c r="C56" s="68" t="s">
        <v>1954</v>
      </c>
      <c r="D56" s="68" t="s">
        <v>2005</v>
      </c>
      <c r="E56" s="68" t="s">
        <v>1962</v>
      </c>
      <c r="F56" s="68" t="s">
        <v>1963</v>
      </c>
      <c r="G56" s="68" t="s">
        <v>1962</v>
      </c>
      <c r="H56" s="68" t="s">
        <v>1963</v>
      </c>
      <c r="I56" s="68">
        <v>13</v>
      </c>
      <c r="J56" s="68" t="s">
        <v>2267</v>
      </c>
      <c r="K56" s="68">
        <v>1.2</v>
      </c>
      <c r="L56" s="68">
        <v>0.47</v>
      </c>
      <c r="M56" s="68" t="s">
        <v>1960</v>
      </c>
      <c r="N56" s="143">
        <f>IF(対応ガラス検索!$E$2="-","",IF(対応ガラス検索!$E$2&gt;=K56,MAX($N$2:N55)+1,""))</f>
        <v>55</v>
      </c>
      <c r="O56" s="143">
        <f>IF(対応ガラス検索!$E$2="-","",IF(L56&lt;=0.65,MAX($O$2:O55)+1,""))</f>
        <v>55</v>
      </c>
      <c r="P56" s="144"/>
      <c r="Q56" s="145"/>
    </row>
    <row r="57" spans="1:17" x14ac:dyDescent="0.4">
      <c r="A57" s="68">
        <v>56</v>
      </c>
      <c r="B57" s="68" t="s">
        <v>2295</v>
      </c>
      <c r="C57" s="68" t="s">
        <v>1954</v>
      </c>
      <c r="D57" s="68" t="s">
        <v>2005</v>
      </c>
      <c r="E57" s="68" t="s">
        <v>1962</v>
      </c>
      <c r="F57" s="68" t="s">
        <v>1963</v>
      </c>
      <c r="G57" s="68" t="s">
        <v>1962</v>
      </c>
      <c r="H57" s="68" t="s">
        <v>1963</v>
      </c>
      <c r="I57" s="68">
        <v>14</v>
      </c>
      <c r="J57" s="68" t="s">
        <v>2267</v>
      </c>
      <c r="K57" s="68">
        <v>1.2</v>
      </c>
      <c r="L57" s="68">
        <v>0.47</v>
      </c>
      <c r="M57" s="68" t="s">
        <v>1960</v>
      </c>
      <c r="N57" s="143">
        <f>IF(対応ガラス検索!$E$2="-","",IF(対応ガラス検索!$E$2&gt;=K57,MAX($N$2:N56)+1,""))</f>
        <v>56</v>
      </c>
      <c r="O57" s="143">
        <f>IF(対応ガラス検索!$E$2="-","",IF(L57&lt;=0.65,MAX($O$2:O56)+1,""))</f>
        <v>56</v>
      </c>
      <c r="P57" s="144"/>
      <c r="Q57" s="145"/>
    </row>
    <row r="58" spans="1:17" x14ac:dyDescent="0.4">
      <c r="A58" s="68">
        <v>57</v>
      </c>
      <c r="B58" s="68" t="s">
        <v>2295</v>
      </c>
      <c r="C58" s="68" t="s">
        <v>1954</v>
      </c>
      <c r="D58" s="68" t="s">
        <v>2006</v>
      </c>
      <c r="E58" s="68" t="s">
        <v>1965</v>
      </c>
      <c r="F58" s="68" t="s">
        <v>1966</v>
      </c>
      <c r="G58" s="68" t="s">
        <v>1958</v>
      </c>
      <c r="H58" s="68" t="s">
        <v>1959</v>
      </c>
      <c r="I58" s="68">
        <v>6</v>
      </c>
      <c r="J58" s="68" t="s">
        <v>2296</v>
      </c>
      <c r="K58" s="68">
        <v>2.5</v>
      </c>
      <c r="L58" s="68">
        <v>0.44</v>
      </c>
      <c r="M58" s="68" t="s">
        <v>1960</v>
      </c>
      <c r="N58" s="143">
        <f>IF(対応ガラス検索!$E$2="-","",IF(対応ガラス検索!$E$2&gt;=K58,MAX($N$2:N57)+1,""))</f>
        <v>57</v>
      </c>
      <c r="O58" s="143">
        <f>IF(対応ガラス検索!$E$2="-","",IF(L58&lt;=0.65,MAX($O$2:O57)+1,""))</f>
        <v>57</v>
      </c>
      <c r="P58" s="144"/>
      <c r="Q58" s="145"/>
    </row>
    <row r="59" spans="1:17" x14ac:dyDescent="0.4">
      <c r="A59" s="68">
        <v>58</v>
      </c>
      <c r="B59" s="68" t="s">
        <v>2295</v>
      </c>
      <c r="C59" s="68" t="s">
        <v>1954</v>
      </c>
      <c r="D59" s="68" t="s">
        <v>2006</v>
      </c>
      <c r="E59" s="68" t="s">
        <v>1965</v>
      </c>
      <c r="F59" s="68" t="s">
        <v>1966</v>
      </c>
      <c r="G59" s="68" t="s">
        <v>1958</v>
      </c>
      <c r="H59" s="68" t="s">
        <v>1959</v>
      </c>
      <c r="I59" s="68">
        <v>7</v>
      </c>
      <c r="J59" s="68" t="s">
        <v>2296</v>
      </c>
      <c r="K59" s="142">
        <v>2.2999999999999998</v>
      </c>
      <c r="L59" s="68">
        <v>0.44</v>
      </c>
      <c r="M59" s="68" t="s">
        <v>1960</v>
      </c>
      <c r="N59" s="143">
        <f>IF(対応ガラス検索!$E$2="-","",IF(対応ガラス検索!$E$2&gt;=K59,MAX($N$2:N58)+1,""))</f>
        <v>58</v>
      </c>
      <c r="O59" s="143">
        <f>IF(対応ガラス検索!$E$2="-","",IF(L59&lt;=0.65,MAX($O$2:O58)+1,""))</f>
        <v>58</v>
      </c>
      <c r="P59" s="144"/>
      <c r="Q59" s="145"/>
    </row>
    <row r="60" spans="1:17" x14ac:dyDescent="0.4">
      <c r="A60" s="68">
        <v>59</v>
      </c>
      <c r="B60" s="68" t="s">
        <v>2295</v>
      </c>
      <c r="C60" s="68" t="s">
        <v>1954</v>
      </c>
      <c r="D60" s="68" t="s">
        <v>2006</v>
      </c>
      <c r="E60" s="68" t="s">
        <v>1965</v>
      </c>
      <c r="F60" s="68" t="s">
        <v>1966</v>
      </c>
      <c r="G60" s="68" t="s">
        <v>1958</v>
      </c>
      <c r="H60" s="68" t="s">
        <v>1959</v>
      </c>
      <c r="I60" s="68">
        <v>8</v>
      </c>
      <c r="J60" s="68" t="s">
        <v>2296</v>
      </c>
      <c r="K60" s="68">
        <v>2.1</v>
      </c>
      <c r="L60" s="68">
        <v>0.44</v>
      </c>
      <c r="M60" s="68" t="s">
        <v>1960</v>
      </c>
      <c r="N60" s="143">
        <f>IF(対応ガラス検索!$E$2="-","",IF(対応ガラス検索!$E$2&gt;=K60,MAX($N$2:N59)+1,""))</f>
        <v>59</v>
      </c>
      <c r="O60" s="143">
        <f>IF(対応ガラス検索!$E$2="-","",IF(L60&lt;=0.65,MAX($O$2:O59)+1,""))</f>
        <v>59</v>
      </c>
      <c r="P60" s="144"/>
      <c r="Q60" s="145"/>
    </row>
    <row r="61" spans="1:17" x14ac:dyDescent="0.4">
      <c r="A61" s="68">
        <v>60</v>
      </c>
      <c r="B61" s="68" t="s">
        <v>2295</v>
      </c>
      <c r="C61" s="68" t="s">
        <v>1954</v>
      </c>
      <c r="D61" s="68" t="s">
        <v>2006</v>
      </c>
      <c r="E61" s="68" t="s">
        <v>1965</v>
      </c>
      <c r="F61" s="68" t="s">
        <v>1966</v>
      </c>
      <c r="G61" s="68" t="s">
        <v>1958</v>
      </c>
      <c r="H61" s="68" t="s">
        <v>1959</v>
      </c>
      <c r="I61" s="68">
        <v>9</v>
      </c>
      <c r="J61" s="68" t="s">
        <v>2296</v>
      </c>
      <c r="K61" s="68">
        <v>2</v>
      </c>
      <c r="L61" s="68">
        <v>0.44</v>
      </c>
      <c r="M61" s="68" t="s">
        <v>1960</v>
      </c>
      <c r="N61" s="143">
        <f>IF(対応ガラス検索!$E$2="-","",IF(対応ガラス検索!$E$2&gt;=K61,MAX($N$2:N60)+1,""))</f>
        <v>60</v>
      </c>
      <c r="O61" s="143">
        <f>IF(対応ガラス検索!$E$2="-","",IF(L61&lt;=0.65,MAX($O$2:O60)+1,""))</f>
        <v>60</v>
      </c>
      <c r="P61" s="144"/>
      <c r="Q61" s="145"/>
    </row>
    <row r="62" spans="1:17" x14ac:dyDescent="0.4">
      <c r="A62" s="68">
        <v>61</v>
      </c>
      <c r="B62" s="68" t="s">
        <v>2295</v>
      </c>
      <c r="C62" s="68" t="s">
        <v>1954</v>
      </c>
      <c r="D62" s="68" t="s">
        <v>2006</v>
      </c>
      <c r="E62" s="68" t="s">
        <v>1965</v>
      </c>
      <c r="F62" s="68" t="s">
        <v>1966</v>
      </c>
      <c r="G62" s="68" t="s">
        <v>1958</v>
      </c>
      <c r="H62" s="68" t="s">
        <v>1959</v>
      </c>
      <c r="I62" s="68">
        <v>10</v>
      </c>
      <c r="J62" s="68" t="s">
        <v>2296</v>
      </c>
      <c r="K62" s="68">
        <v>1.8</v>
      </c>
      <c r="L62" s="68">
        <v>0.44</v>
      </c>
      <c r="M62" s="68" t="s">
        <v>1960</v>
      </c>
      <c r="N62" s="143">
        <f>IF(対応ガラス検索!$E$2="-","",IF(対応ガラス検索!$E$2&gt;=K62,MAX($N$2:N61)+1,""))</f>
        <v>61</v>
      </c>
      <c r="O62" s="143">
        <f>IF(対応ガラス検索!$E$2="-","",IF(L62&lt;=0.65,MAX($O$2:O61)+1,""))</f>
        <v>61</v>
      </c>
      <c r="P62" s="144"/>
      <c r="Q62" s="145"/>
    </row>
    <row r="63" spans="1:17" x14ac:dyDescent="0.4">
      <c r="A63" s="68">
        <v>62</v>
      </c>
      <c r="B63" s="68" t="s">
        <v>2295</v>
      </c>
      <c r="C63" s="68" t="s">
        <v>1954</v>
      </c>
      <c r="D63" s="68" t="s">
        <v>2006</v>
      </c>
      <c r="E63" s="68" t="s">
        <v>1965</v>
      </c>
      <c r="F63" s="68" t="s">
        <v>1966</v>
      </c>
      <c r="G63" s="68" t="s">
        <v>1958</v>
      </c>
      <c r="H63" s="68" t="s">
        <v>1959</v>
      </c>
      <c r="I63" s="68">
        <v>11</v>
      </c>
      <c r="J63" s="68" t="s">
        <v>2296</v>
      </c>
      <c r="K63" s="68">
        <v>1.7</v>
      </c>
      <c r="L63" s="68">
        <v>0.44</v>
      </c>
      <c r="M63" s="68" t="s">
        <v>1960</v>
      </c>
      <c r="N63" s="143">
        <f>IF(対応ガラス検索!$E$2="-","",IF(対応ガラス検索!$E$2&gt;=K63,MAX($N$2:N62)+1,""))</f>
        <v>62</v>
      </c>
      <c r="O63" s="143">
        <f>IF(対応ガラス検索!$E$2="-","",IF(L63&lt;=0.65,MAX($O$2:O62)+1,""))</f>
        <v>62</v>
      </c>
      <c r="P63" s="144"/>
      <c r="Q63" s="145"/>
    </row>
    <row r="64" spans="1:17" x14ac:dyDescent="0.4">
      <c r="A64" s="68">
        <v>63</v>
      </c>
      <c r="B64" s="68" t="s">
        <v>2295</v>
      </c>
      <c r="C64" s="68" t="s">
        <v>1954</v>
      </c>
      <c r="D64" s="68" t="s">
        <v>2006</v>
      </c>
      <c r="E64" s="68" t="s">
        <v>1965</v>
      </c>
      <c r="F64" s="68" t="s">
        <v>1966</v>
      </c>
      <c r="G64" s="68" t="s">
        <v>1958</v>
      </c>
      <c r="H64" s="68" t="s">
        <v>1959</v>
      </c>
      <c r="I64" s="68">
        <v>12</v>
      </c>
      <c r="J64" s="68" t="s">
        <v>2296</v>
      </c>
      <c r="K64" s="68">
        <v>1.6</v>
      </c>
      <c r="L64" s="68">
        <v>0.44</v>
      </c>
      <c r="M64" s="68" t="s">
        <v>1960</v>
      </c>
      <c r="N64" s="143">
        <f>IF(対応ガラス検索!$E$2="-","",IF(対応ガラス検索!$E$2&gt;=K64,MAX($N$2:N63)+1,""))</f>
        <v>63</v>
      </c>
      <c r="O64" s="143">
        <f>IF(対応ガラス検索!$E$2="-","",IF(L64&lt;=0.65,MAX($O$2:O63)+1,""))</f>
        <v>63</v>
      </c>
      <c r="P64" s="144"/>
      <c r="Q64" s="145"/>
    </row>
    <row r="65" spans="1:17" x14ac:dyDescent="0.4">
      <c r="A65" s="68">
        <v>64</v>
      </c>
      <c r="B65" s="68" t="s">
        <v>2295</v>
      </c>
      <c r="C65" s="68" t="s">
        <v>1954</v>
      </c>
      <c r="D65" s="68" t="s">
        <v>2006</v>
      </c>
      <c r="E65" s="68" t="s">
        <v>1965</v>
      </c>
      <c r="F65" s="68" t="s">
        <v>1966</v>
      </c>
      <c r="G65" s="68" t="s">
        <v>1958</v>
      </c>
      <c r="H65" s="68" t="s">
        <v>1959</v>
      </c>
      <c r="I65" s="68">
        <v>13</v>
      </c>
      <c r="J65" s="68" t="s">
        <v>2296</v>
      </c>
      <c r="K65" s="68">
        <v>1.6</v>
      </c>
      <c r="L65" s="68">
        <v>0.44</v>
      </c>
      <c r="M65" s="68" t="s">
        <v>1960</v>
      </c>
      <c r="N65" s="143">
        <f>IF(対応ガラス検索!$E$2="-","",IF(対応ガラス検索!$E$2&gt;=K65,MAX($N$2:N64)+1,""))</f>
        <v>64</v>
      </c>
      <c r="O65" s="143">
        <f>IF(対応ガラス検索!$E$2="-","",IF(L65&lt;=0.65,MAX($O$2:O64)+1,""))</f>
        <v>64</v>
      </c>
      <c r="P65" s="144"/>
      <c r="Q65" s="145"/>
    </row>
    <row r="66" spans="1:17" x14ac:dyDescent="0.4">
      <c r="A66" s="68">
        <v>65</v>
      </c>
      <c r="B66" s="68" t="s">
        <v>2295</v>
      </c>
      <c r="C66" s="68" t="s">
        <v>1954</v>
      </c>
      <c r="D66" s="68" t="s">
        <v>2006</v>
      </c>
      <c r="E66" s="68" t="s">
        <v>1965</v>
      </c>
      <c r="F66" s="68" t="s">
        <v>1966</v>
      </c>
      <c r="G66" s="68" t="s">
        <v>1958</v>
      </c>
      <c r="H66" s="68" t="s">
        <v>1959</v>
      </c>
      <c r="I66" s="68">
        <v>14</v>
      </c>
      <c r="J66" s="68" t="s">
        <v>2296</v>
      </c>
      <c r="K66" s="68">
        <v>1.5</v>
      </c>
      <c r="L66" s="68">
        <v>0.44</v>
      </c>
      <c r="M66" s="68" t="s">
        <v>1960</v>
      </c>
      <c r="N66" s="143">
        <f>IF(対応ガラス検索!$E$2="-","",IF(対応ガラス検索!$E$2&gt;=K66,MAX($N$2:N65)+1,""))</f>
        <v>65</v>
      </c>
      <c r="O66" s="143">
        <f>IF(対応ガラス検索!$E$2="-","",IF(L66&lt;=0.65,MAX($O$2:O65)+1,""))</f>
        <v>65</v>
      </c>
      <c r="P66" s="144"/>
      <c r="Q66" s="145"/>
    </row>
    <row r="67" spans="1:17" x14ac:dyDescent="0.4">
      <c r="A67" s="68">
        <v>66</v>
      </c>
      <c r="B67" s="68" t="s">
        <v>2295</v>
      </c>
      <c r="C67" s="68" t="s">
        <v>1954</v>
      </c>
      <c r="D67" s="68" t="s">
        <v>2006</v>
      </c>
      <c r="E67" s="68" t="s">
        <v>1965</v>
      </c>
      <c r="F67" s="68" t="s">
        <v>1966</v>
      </c>
      <c r="G67" s="68" t="s">
        <v>1958</v>
      </c>
      <c r="H67" s="68" t="s">
        <v>1959</v>
      </c>
      <c r="I67" s="68">
        <v>6</v>
      </c>
      <c r="J67" s="68" t="s">
        <v>2267</v>
      </c>
      <c r="K67" s="142">
        <v>2</v>
      </c>
      <c r="L67" s="68">
        <v>0.44</v>
      </c>
      <c r="M67" s="68" t="s">
        <v>1960</v>
      </c>
      <c r="N67" s="143">
        <f>IF(対応ガラス検索!$E$2="-","",IF(対応ガラス検索!$E$2&gt;=K67,MAX($N$2:N66)+1,""))</f>
        <v>66</v>
      </c>
      <c r="O67" s="143">
        <f>IF(対応ガラス検索!$E$2="-","",IF(L67&lt;=0.65,MAX($O$2:O66)+1,""))</f>
        <v>66</v>
      </c>
      <c r="P67" s="144"/>
      <c r="Q67" s="145"/>
    </row>
    <row r="68" spans="1:17" x14ac:dyDescent="0.4">
      <c r="A68" s="68">
        <v>67</v>
      </c>
      <c r="B68" s="68" t="s">
        <v>2295</v>
      </c>
      <c r="C68" s="68" t="s">
        <v>1954</v>
      </c>
      <c r="D68" s="68" t="s">
        <v>2006</v>
      </c>
      <c r="E68" s="68" t="s">
        <v>1965</v>
      </c>
      <c r="F68" s="68" t="s">
        <v>1966</v>
      </c>
      <c r="G68" s="68" t="s">
        <v>1958</v>
      </c>
      <c r="H68" s="68" t="s">
        <v>1959</v>
      </c>
      <c r="I68" s="68">
        <v>7</v>
      </c>
      <c r="J68" s="68" t="s">
        <v>2267</v>
      </c>
      <c r="K68" s="68">
        <v>1.9</v>
      </c>
      <c r="L68" s="68">
        <v>0.44</v>
      </c>
      <c r="M68" s="68" t="s">
        <v>1960</v>
      </c>
      <c r="N68" s="143">
        <f>IF(対応ガラス検索!$E$2="-","",IF(対応ガラス検索!$E$2&gt;=K68,MAX($N$2:N67)+1,""))</f>
        <v>67</v>
      </c>
      <c r="O68" s="143">
        <f>IF(対応ガラス検索!$E$2="-","",IF(L68&lt;=0.65,MAX($O$2:O67)+1,""))</f>
        <v>67</v>
      </c>
      <c r="P68" s="144"/>
      <c r="Q68" s="145"/>
    </row>
    <row r="69" spans="1:17" x14ac:dyDescent="0.4">
      <c r="A69" s="68">
        <v>68</v>
      </c>
      <c r="B69" s="68" t="s">
        <v>2295</v>
      </c>
      <c r="C69" s="68" t="s">
        <v>1954</v>
      </c>
      <c r="D69" s="68" t="s">
        <v>2006</v>
      </c>
      <c r="E69" s="68" t="s">
        <v>1965</v>
      </c>
      <c r="F69" s="68" t="s">
        <v>1966</v>
      </c>
      <c r="G69" s="68" t="s">
        <v>1958</v>
      </c>
      <c r="H69" s="68" t="s">
        <v>1959</v>
      </c>
      <c r="I69" s="68">
        <v>8</v>
      </c>
      <c r="J69" s="68" t="s">
        <v>2267</v>
      </c>
      <c r="K69" s="68">
        <v>1.7</v>
      </c>
      <c r="L69" s="68">
        <v>0.44</v>
      </c>
      <c r="M69" s="68" t="s">
        <v>1960</v>
      </c>
      <c r="N69" s="143">
        <f>IF(対応ガラス検索!$E$2="-","",IF(対応ガラス検索!$E$2&gt;=K69,MAX($N$2:N68)+1,""))</f>
        <v>68</v>
      </c>
      <c r="O69" s="143">
        <f>IF(対応ガラス検索!$E$2="-","",IF(L69&lt;=0.65,MAX($O$2:O68)+1,""))</f>
        <v>68</v>
      </c>
      <c r="P69" s="144"/>
      <c r="Q69" s="145"/>
    </row>
    <row r="70" spans="1:17" x14ac:dyDescent="0.4">
      <c r="A70" s="68">
        <v>69</v>
      </c>
      <c r="B70" s="68" t="s">
        <v>2295</v>
      </c>
      <c r="C70" s="68" t="s">
        <v>1954</v>
      </c>
      <c r="D70" s="68" t="s">
        <v>2006</v>
      </c>
      <c r="E70" s="68" t="s">
        <v>1965</v>
      </c>
      <c r="F70" s="68" t="s">
        <v>1966</v>
      </c>
      <c r="G70" s="68" t="s">
        <v>1958</v>
      </c>
      <c r="H70" s="68" t="s">
        <v>1959</v>
      </c>
      <c r="I70" s="68">
        <v>9</v>
      </c>
      <c r="J70" s="68" t="s">
        <v>2267</v>
      </c>
      <c r="K70" s="68">
        <v>1.6</v>
      </c>
      <c r="L70" s="68">
        <v>0.44</v>
      </c>
      <c r="M70" s="68" t="s">
        <v>1960</v>
      </c>
      <c r="N70" s="143">
        <f>IF(対応ガラス検索!$E$2="-","",IF(対応ガラス検索!$E$2&gt;=K70,MAX($N$2:N69)+1,""))</f>
        <v>69</v>
      </c>
      <c r="O70" s="143">
        <f>IF(対応ガラス検索!$E$2="-","",IF(L70&lt;=0.65,MAX($O$2:O69)+1,""))</f>
        <v>69</v>
      </c>
      <c r="P70" s="144"/>
      <c r="Q70" s="145"/>
    </row>
    <row r="71" spans="1:17" x14ac:dyDescent="0.4">
      <c r="A71" s="68">
        <v>70</v>
      </c>
      <c r="B71" s="68" t="s">
        <v>2295</v>
      </c>
      <c r="C71" s="68" t="s">
        <v>1954</v>
      </c>
      <c r="D71" s="68" t="s">
        <v>2006</v>
      </c>
      <c r="E71" s="68" t="s">
        <v>1965</v>
      </c>
      <c r="F71" s="68" t="s">
        <v>1966</v>
      </c>
      <c r="G71" s="68" t="s">
        <v>1958</v>
      </c>
      <c r="H71" s="68" t="s">
        <v>1959</v>
      </c>
      <c r="I71" s="68">
        <v>10</v>
      </c>
      <c r="J71" s="68" t="s">
        <v>2267</v>
      </c>
      <c r="K71" s="68">
        <v>1.5</v>
      </c>
      <c r="L71" s="68">
        <v>0.44</v>
      </c>
      <c r="M71" s="68" t="s">
        <v>1960</v>
      </c>
      <c r="N71" s="143">
        <f>IF(対応ガラス検索!$E$2="-","",IF(対応ガラス検索!$E$2&gt;=K71,MAX($N$2:N70)+1,""))</f>
        <v>70</v>
      </c>
      <c r="O71" s="143">
        <f>IF(対応ガラス検索!$E$2="-","",IF(L71&lt;=0.65,MAX($O$2:O70)+1,""))</f>
        <v>70</v>
      </c>
      <c r="P71" s="144"/>
      <c r="Q71" s="145"/>
    </row>
    <row r="72" spans="1:17" x14ac:dyDescent="0.4">
      <c r="A72" s="68">
        <v>71</v>
      </c>
      <c r="B72" s="68" t="s">
        <v>2295</v>
      </c>
      <c r="C72" s="68" t="s">
        <v>1954</v>
      </c>
      <c r="D72" s="68" t="s">
        <v>2006</v>
      </c>
      <c r="E72" s="68" t="s">
        <v>1965</v>
      </c>
      <c r="F72" s="68" t="s">
        <v>1966</v>
      </c>
      <c r="G72" s="68" t="s">
        <v>1958</v>
      </c>
      <c r="H72" s="68" t="s">
        <v>1959</v>
      </c>
      <c r="I72" s="68">
        <v>11</v>
      </c>
      <c r="J72" s="68" t="s">
        <v>2267</v>
      </c>
      <c r="K72" s="142">
        <v>1.4</v>
      </c>
      <c r="L72" s="68">
        <v>0.44</v>
      </c>
      <c r="M72" s="68" t="s">
        <v>1960</v>
      </c>
      <c r="N72" s="143">
        <f>IF(対応ガラス検索!$E$2="-","",IF(対応ガラス検索!$E$2&gt;=K72,MAX($N$2:N71)+1,""))</f>
        <v>71</v>
      </c>
      <c r="O72" s="143">
        <f>IF(対応ガラス検索!$E$2="-","",IF(L72&lt;=0.65,MAX($O$2:O71)+1,""))</f>
        <v>71</v>
      </c>
      <c r="P72" s="144"/>
      <c r="Q72" s="145"/>
    </row>
    <row r="73" spans="1:17" x14ac:dyDescent="0.4">
      <c r="A73" s="68">
        <v>72</v>
      </c>
      <c r="B73" s="68" t="s">
        <v>2295</v>
      </c>
      <c r="C73" s="68" t="s">
        <v>1954</v>
      </c>
      <c r="D73" s="68" t="s">
        <v>2006</v>
      </c>
      <c r="E73" s="68" t="s">
        <v>1965</v>
      </c>
      <c r="F73" s="68" t="s">
        <v>1966</v>
      </c>
      <c r="G73" s="68" t="s">
        <v>1958</v>
      </c>
      <c r="H73" s="68" t="s">
        <v>1959</v>
      </c>
      <c r="I73" s="68">
        <v>12</v>
      </c>
      <c r="J73" s="68" t="s">
        <v>2267</v>
      </c>
      <c r="K73" s="68">
        <v>1.3</v>
      </c>
      <c r="L73" s="68">
        <v>0.44</v>
      </c>
      <c r="M73" s="68" t="s">
        <v>1960</v>
      </c>
      <c r="N73" s="143">
        <f>IF(対応ガラス検索!$E$2="-","",IF(対応ガラス検索!$E$2&gt;=K73,MAX($N$2:N72)+1,""))</f>
        <v>72</v>
      </c>
      <c r="O73" s="143">
        <f>IF(対応ガラス検索!$E$2="-","",IF(L73&lt;=0.65,MAX($O$2:O72)+1,""))</f>
        <v>72</v>
      </c>
      <c r="P73" s="144"/>
      <c r="Q73" s="145"/>
    </row>
    <row r="74" spans="1:17" x14ac:dyDescent="0.4">
      <c r="A74" s="68">
        <v>73</v>
      </c>
      <c r="B74" s="68" t="s">
        <v>2295</v>
      </c>
      <c r="C74" s="68" t="s">
        <v>1954</v>
      </c>
      <c r="D74" s="68" t="s">
        <v>2006</v>
      </c>
      <c r="E74" s="68" t="s">
        <v>1965</v>
      </c>
      <c r="F74" s="68" t="s">
        <v>1966</v>
      </c>
      <c r="G74" s="68" t="s">
        <v>1958</v>
      </c>
      <c r="H74" s="68" t="s">
        <v>1959</v>
      </c>
      <c r="I74" s="68">
        <v>13</v>
      </c>
      <c r="J74" s="68" t="s">
        <v>2267</v>
      </c>
      <c r="K74" s="68">
        <v>1.2</v>
      </c>
      <c r="L74" s="68">
        <v>0.44</v>
      </c>
      <c r="M74" s="68" t="s">
        <v>1960</v>
      </c>
      <c r="N74" s="143">
        <f>IF(対応ガラス検索!$E$2="-","",IF(対応ガラス検索!$E$2&gt;=K74,MAX($N$2:N73)+1,""))</f>
        <v>73</v>
      </c>
      <c r="O74" s="143">
        <f>IF(対応ガラス検索!$E$2="-","",IF(L74&lt;=0.65,MAX($O$2:O73)+1,""))</f>
        <v>73</v>
      </c>
      <c r="P74" s="144"/>
      <c r="Q74" s="145"/>
    </row>
    <row r="75" spans="1:17" x14ac:dyDescent="0.4">
      <c r="A75" s="68">
        <v>74</v>
      </c>
      <c r="B75" s="68" t="s">
        <v>2295</v>
      </c>
      <c r="C75" s="68" t="s">
        <v>1954</v>
      </c>
      <c r="D75" s="68" t="s">
        <v>2006</v>
      </c>
      <c r="E75" s="68" t="s">
        <v>1965</v>
      </c>
      <c r="F75" s="68" t="s">
        <v>1966</v>
      </c>
      <c r="G75" s="68" t="s">
        <v>1958</v>
      </c>
      <c r="H75" s="68" t="s">
        <v>1959</v>
      </c>
      <c r="I75" s="68">
        <v>14</v>
      </c>
      <c r="J75" s="68" t="s">
        <v>2267</v>
      </c>
      <c r="K75" s="68">
        <v>1.2</v>
      </c>
      <c r="L75" s="68">
        <v>0.44</v>
      </c>
      <c r="M75" s="68" t="s">
        <v>1960</v>
      </c>
      <c r="N75" s="143">
        <f>IF(対応ガラス検索!$E$2="-","",IF(対応ガラス検索!$E$2&gt;=K75,MAX($N$2:N74)+1,""))</f>
        <v>74</v>
      </c>
      <c r="O75" s="143">
        <f>IF(対応ガラス検索!$E$2="-","",IF(L75&lt;=0.65,MAX($O$2:O74)+1,""))</f>
        <v>74</v>
      </c>
      <c r="P75" s="144"/>
      <c r="Q75" s="145"/>
    </row>
    <row r="76" spans="1:17" x14ac:dyDescent="0.4">
      <c r="A76" s="68">
        <v>75</v>
      </c>
      <c r="B76" s="68" t="s">
        <v>2295</v>
      </c>
      <c r="C76" s="68" t="s">
        <v>1954</v>
      </c>
      <c r="D76" s="68" t="s">
        <v>2007</v>
      </c>
      <c r="E76" s="68" t="s">
        <v>1965</v>
      </c>
      <c r="F76" s="68" t="s">
        <v>1966</v>
      </c>
      <c r="G76" s="68" t="s">
        <v>1962</v>
      </c>
      <c r="H76" s="68" t="s">
        <v>1963</v>
      </c>
      <c r="I76" s="68">
        <v>6</v>
      </c>
      <c r="J76" s="68" t="s">
        <v>2296</v>
      </c>
      <c r="K76" s="68">
        <v>2.5</v>
      </c>
      <c r="L76" s="68">
        <v>0.46</v>
      </c>
      <c r="M76" s="68" t="s">
        <v>1960</v>
      </c>
      <c r="N76" s="143">
        <f>IF(対応ガラス検索!$E$2="-","",IF(対応ガラス検索!$E$2&gt;=K76,MAX($N$2:N75)+1,""))</f>
        <v>75</v>
      </c>
      <c r="O76" s="143">
        <f>IF(対応ガラス検索!$E$2="-","",IF(L76&lt;=0.65,MAX($O$2:O75)+1,""))</f>
        <v>75</v>
      </c>
      <c r="P76" s="144"/>
      <c r="Q76" s="145"/>
    </row>
    <row r="77" spans="1:17" x14ac:dyDescent="0.4">
      <c r="A77" s="68">
        <v>76</v>
      </c>
      <c r="B77" s="68" t="s">
        <v>2295</v>
      </c>
      <c r="C77" s="68" t="s">
        <v>1954</v>
      </c>
      <c r="D77" s="68" t="s">
        <v>2007</v>
      </c>
      <c r="E77" s="68" t="s">
        <v>1965</v>
      </c>
      <c r="F77" s="68" t="s">
        <v>1966</v>
      </c>
      <c r="G77" s="68" t="s">
        <v>1962</v>
      </c>
      <c r="H77" s="68" t="s">
        <v>1963</v>
      </c>
      <c r="I77" s="68">
        <v>7</v>
      </c>
      <c r="J77" s="68" t="s">
        <v>2296</v>
      </c>
      <c r="K77" s="68">
        <v>2.2999999999999998</v>
      </c>
      <c r="L77" s="68">
        <v>0.46</v>
      </c>
      <c r="M77" s="68" t="s">
        <v>1960</v>
      </c>
      <c r="N77" s="143">
        <f>IF(対応ガラス検索!$E$2="-","",IF(対応ガラス検索!$E$2&gt;=K77,MAX($N$2:N76)+1,""))</f>
        <v>76</v>
      </c>
      <c r="O77" s="143">
        <f>IF(対応ガラス検索!$E$2="-","",IF(L77&lt;=0.65,MAX($O$2:O76)+1,""))</f>
        <v>76</v>
      </c>
      <c r="P77" s="144"/>
      <c r="Q77" s="145"/>
    </row>
    <row r="78" spans="1:17" x14ac:dyDescent="0.4">
      <c r="A78" s="68">
        <v>77</v>
      </c>
      <c r="B78" s="68" t="s">
        <v>2295</v>
      </c>
      <c r="C78" s="68" t="s">
        <v>1954</v>
      </c>
      <c r="D78" s="68" t="s">
        <v>2007</v>
      </c>
      <c r="E78" s="68" t="s">
        <v>1965</v>
      </c>
      <c r="F78" s="68" t="s">
        <v>1966</v>
      </c>
      <c r="G78" s="68" t="s">
        <v>1962</v>
      </c>
      <c r="H78" s="68" t="s">
        <v>1963</v>
      </c>
      <c r="I78" s="68">
        <v>8</v>
      </c>
      <c r="J78" s="68" t="s">
        <v>2296</v>
      </c>
      <c r="K78" s="68">
        <v>2.1</v>
      </c>
      <c r="L78" s="68">
        <v>0.46</v>
      </c>
      <c r="M78" s="68" t="s">
        <v>1960</v>
      </c>
      <c r="N78" s="143">
        <f>IF(対応ガラス検索!$E$2="-","",IF(対応ガラス検索!$E$2&gt;=K78,MAX($N$2:N77)+1,""))</f>
        <v>77</v>
      </c>
      <c r="O78" s="143">
        <f>IF(対応ガラス検索!$E$2="-","",IF(L78&lt;=0.65,MAX($O$2:O77)+1,""))</f>
        <v>77</v>
      </c>
      <c r="P78" s="144"/>
      <c r="Q78" s="145"/>
    </row>
    <row r="79" spans="1:17" x14ac:dyDescent="0.4">
      <c r="A79" s="68">
        <v>78</v>
      </c>
      <c r="B79" s="68" t="s">
        <v>2295</v>
      </c>
      <c r="C79" s="68" t="s">
        <v>1954</v>
      </c>
      <c r="D79" s="68" t="s">
        <v>2007</v>
      </c>
      <c r="E79" s="68" t="s">
        <v>1965</v>
      </c>
      <c r="F79" s="68" t="s">
        <v>1966</v>
      </c>
      <c r="G79" s="68" t="s">
        <v>1962</v>
      </c>
      <c r="H79" s="68" t="s">
        <v>1963</v>
      </c>
      <c r="I79" s="68">
        <v>9</v>
      </c>
      <c r="J79" s="68" t="s">
        <v>2296</v>
      </c>
      <c r="K79" s="68">
        <v>2</v>
      </c>
      <c r="L79" s="68">
        <v>0.46</v>
      </c>
      <c r="M79" s="68" t="s">
        <v>1960</v>
      </c>
      <c r="N79" s="143">
        <f>IF(対応ガラス検索!$E$2="-","",IF(対応ガラス検索!$E$2&gt;=K79,MAX($N$2:N78)+1,""))</f>
        <v>78</v>
      </c>
      <c r="O79" s="143">
        <f>IF(対応ガラス検索!$E$2="-","",IF(L79&lt;=0.65,MAX($O$2:O78)+1,""))</f>
        <v>78</v>
      </c>
      <c r="P79" s="144"/>
      <c r="Q79" s="145"/>
    </row>
    <row r="80" spans="1:17" x14ac:dyDescent="0.4">
      <c r="A80" s="68">
        <v>79</v>
      </c>
      <c r="B80" s="68" t="s">
        <v>2295</v>
      </c>
      <c r="C80" s="68" t="s">
        <v>1954</v>
      </c>
      <c r="D80" s="68" t="s">
        <v>2007</v>
      </c>
      <c r="E80" s="68" t="s">
        <v>1965</v>
      </c>
      <c r="F80" s="68" t="s">
        <v>1966</v>
      </c>
      <c r="G80" s="68" t="s">
        <v>1962</v>
      </c>
      <c r="H80" s="68" t="s">
        <v>1963</v>
      </c>
      <c r="I80" s="68">
        <v>10</v>
      </c>
      <c r="J80" s="68" t="s">
        <v>2296</v>
      </c>
      <c r="K80" s="142">
        <v>1.8</v>
      </c>
      <c r="L80" s="68">
        <v>0.46</v>
      </c>
      <c r="M80" s="68" t="s">
        <v>1960</v>
      </c>
      <c r="N80" s="143">
        <f>IF(対応ガラス検索!$E$2="-","",IF(対応ガラス検索!$E$2&gt;=K80,MAX($N$2:N79)+1,""))</f>
        <v>79</v>
      </c>
      <c r="O80" s="143">
        <f>IF(対応ガラス検索!$E$2="-","",IF(L80&lt;=0.65,MAX($O$2:O79)+1,""))</f>
        <v>79</v>
      </c>
      <c r="P80" s="144"/>
      <c r="Q80" s="145"/>
    </row>
    <row r="81" spans="1:17" x14ac:dyDescent="0.4">
      <c r="A81" s="68">
        <v>80</v>
      </c>
      <c r="B81" s="68" t="s">
        <v>2295</v>
      </c>
      <c r="C81" s="68" t="s">
        <v>1954</v>
      </c>
      <c r="D81" s="68" t="s">
        <v>2007</v>
      </c>
      <c r="E81" s="68" t="s">
        <v>1965</v>
      </c>
      <c r="F81" s="68" t="s">
        <v>1966</v>
      </c>
      <c r="G81" s="68" t="s">
        <v>1962</v>
      </c>
      <c r="H81" s="68" t="s">
        <v>1963</v>
      </c>
      <c r="I81" s="68">
        <v>11</v>
      </c>
      <c r="J81" s="68" t="s">
        <v>2296</v>
      </c>
      <c r="K81" s="68">
        <v>1.7</v>
      </c>
      <c r="L81" s="68">
        <v>0.46</v>
      </c>
      <c r="M81" s="68" t="s">
        <v>1960</v>
      </c>
      <c r="N81" s="143">
        <f>IF(対応ガラス検索!$E$2="-","",IF(対応ガラス検索!$E$2&gt;=K81,MAX($N$2:N80)+1,""))</f>
        <v>80</v>
      </c>
      <c r="O81" s="143">
        <f>IF(対応ガラス検索!$E$2="-","",IF(L81&lt;=0.65,MAX($O$2:O80)+1,""))</f>
        <v>80</v>
      </c>
      <c r="P81" s="144"/>
      <c r="Q81" s="145"/>
    </row>
    <row r="82" spans="1:17" x14ac:dyDescent="0.4">
      <c r="A82" s="68">
        <v>81</v>
      </c>
      <c r="B82" s="68" t="s">
        <v>2295</v>
      </c>
      <c r="C82" s="68" t="s">
        <v>1954</v>
      </c>
      <c r="D82" s="68" t="s">
        <v>2007</v>
      </c>
      <c r="E82" s="68" t="s">
        <v>1965</v>
      </c>
      <c r="F82" s="68" t="s">
        <v>1966</v>
      </c>
      <c r="G82" s="68" t="s">
        <v>1962</v>
      </c>
      <c r="H82" s="68" t="s">
        <v>1963</v>
      </c>
      <c r="I82" s="68">
        <v>12</v>
      </c>
      <c r="J82" s="68" t="s">
        <v>2296</v>
      </c>
      <c r="K82" s="68">
        <v>1.6</v>
      </c>
      <c r="L82" s="68">
        <v>0.47</v>
      </c>
      <c r="M82" s="68" t="s">
        <v>1960</v>
      </c>
      <c r="N82" s="143">
        <f>IF(対応ガラス検索!$E$2="-","",IF(対応ガラス検索!$E$2&gt;=K82,MAX($N$2:N81)+1,""))</f>
        <v>81</v>
      </c>
      <c r="O82" s="143">
        <f>IF(対応ガラス検索!$E$2="-","",IF(L82&lt;=0.65,MAX($O$2:O81)+1,""))</f>
        <v>81</v>
      </c>
      <c r="P82" s="144"/>
      <c r="Q82" s="145"/>
    </row>
    <row r="83" spans="1:17" x14ac:dyDescent="0.4">
      <c r="A83" s="68">
        <v>82</v>
      </c>
      <c r="B83" s="68" t="s">
        <v>2295</v>
      </c>
      <c r="C83" s="68" t="s">
        <v>1954</v>
      </c>
      <c r="D83" s="68" t="s">
        <v>2007</v>
      </c>
      <c r="E83" s="68" t="s">
        <v>1965</v>
      </c>
      <c r="F83" s="68" t="s">
        <v>1966</v>
      </c>
      <c r="G83" s="68" t="s">
        <v>1962</v>
      </c>
      <c r="H83" s="68" t="s">
        <v>1963</v>
      </c>
      <c r="I83" s="68">
        <v>13</v>
      </c>
      <c r="J83" s="68" t="s">
        <v>2296</v>
      </c>
      <c r="K83" s="68">
        <v>1.6</v>
      </c>
      <c r="L83" s="68">
        <v>0.47</v>
      </c>
      <c r="M83" s="68" t="s">
        <v>1960</v>
      </c>
      <c r="N83" s="143">
        <f>IF(対応ガラス検索!$E$2="-","",IF(対応ガラス検索!$E$2&gt;=K83,MAX($N$2:N82)+1,""))</f>
        <v>82</v>
      </c>
      <c r="O83" s="143">
        <f>IF(対応ガラス検索!$E$2="-","",IF(L83&lt;=0.65,MAX($O$2:O82)+1,""))</f>
        <v>82</v>
      </c>
      <c r="P83" s="144"/>
      <c r="Q83" s="145"/>
    </row>
    <row r="84" spans="1:17" x14ac:dyDescent="0.4">
      <c r="A84" s="68">
        <v>83</v>
      </c>
      <c r="B84" s="68" t="s">
        <v>2295</v>
      </c>
      <c r="C84" s="68" t="s">
        <v>1954</v>
      </c>
      <c r="D84" s="68" t="s">
        <v>2007</v>
      </c>
      <c r="E84" s="68" t="s">
        <v>1965</v>
      </c>
      <c r="F84" s="68" t="s">
        <v>1966</v>
      </c>
      <c r="G84" s="68" t="s">
        <v>1962</v>
      </c>
      <c r="H84" s="68" t="s">
        <v>1963</v>
      </c>
      <c r="I84" s="68">
        <v>14</v>
      </c>
      <c r="J84" s="68" t="s">
        <v>2296</v>
      </c>
      <c r="K84" s="68">
        <v>1.5</v>
      </c>
      <c r="L84" s="68">
        <v>0.47</v>
      </c>
      <c r="M84" s="68" t="s">
        <v>1960</v>
      </c>
      <c r="N84" s="143">
        <f>IF(対応ガラス検索!$E$2="-","",IF(対応ガラス検索!$E$2&gt;=K84,MAX($N$2:N83)+1,""))</f>
        <v>83</v>
      </c>
      <c r="O84" s="143">
        <f>IF(対応ガラス検索!$E$2="-","",IF(L84&lt;=0.65,MAX($O$2:O83)+1,""))</f>
        <v>83</v>
      </c>
      <c r="P84" s="144"/>
      <c r="Q84" s="145"/>
    </row>
    <row r="85" spans="1:17" x14ac:dyDescent="0.4">
      <c r="A85" s="68">
        <v>84</v>
      </c>
      <c r="B85" s="68" t="s">
        <v>2295</v>
      </c>
      <c r="C85" s="68" t="s">
        <v>1954</v>
      </c>
      <c r="D85" s="68" t="s">
        <v>2007</v>
      </c>
      <c r="E85" s="68" t="s">
        <v>1965</v>
      </c>
      <c r="F85" s="68" t="s">
        <v>1966</v>
      </c>
      <c r="G85" s="68" t="s">
        <v>1962</v>
      </c>
      <c r="H85" s="68" t="s">
        <v>1963</v>
      </c>
      <c r="I85" s="68">
        <v>6</v>
      </c>
      <c r="J85" s="68" t="s">
        <v>2267</v>
      </c>
      <c r="K85" s="142">
        <v>2</v>
      </c>
      <c r="L85" s="68">
        <v>0.46</v>
      </c>
      <c r="M85" s="68" t="s">
        <v>1960</v>
      </c>
      <c r="N85" s="143">
        <f>IF(対応ガラス検索!$E$2="-","",IF(対応ガラス検索!$E$2&gt;=K85,MAX($N$2:N84)+1,""))</f>
        <v>84</v>
      </c>
      <c r="O85" s="143">
        <f>IF(対応ガラス検索!$E$2="-","",IF(L85&lt;=0.65,MAX($O$2:O84)+1,""))</f>
        <v>84</v>
      </c>
      <c r="P85" s="144"/>
      <c r="Q85" s="145"/>
    </row>
    <row r="86" spans="1:17" x14ac:dyDescent="0.4">
      <c r="A86" s="68">
        <v>85</v>
      </c>
      <c r="B86" s="68" t="s">
        <v>2295</v>
      </c>
      <c r="C86" s="68" t="s">
        <v>1954</v>
      </c>
      <c r="D86" s="68" t="s">
        <v>2007</v>
      </c>
      <c r="E86" s="68" t="s">
        <v>1965</v>
      </c>
      <c r="F86" s="68" t="s">
        <v>1966</v>
      </c>
      <c r="G86" s="68" t="s">
        <v>1962</v>
      </c>
      <c r="H86" s="68" t="s">
        <v>1963</v>
      </c>
      <c r="I86" s="68">
        <v>7</v>
      </c>
      <c r="J86" s="68" t="s">
        <v>2267</v>
      </c>
      <c r="K86" s="68">
        <v>1.9</v>
      </c>
      <c r="L86" s="68">
        <v>0.46</v>
      </c>
      <c r="M86" s="68" t="s">
        <v>1960</v>
      </c>
      <c r="N86" s="143">
        <f>IF(対応ガラス検索!$E$2="-","",IF(対応ガラス検索!$E$2&gt;=K86,MAX($N$2:N85)+1,""))</f>
        <v>85</v>
      </c>
      <c r="O86" s="143">
        <f>IF(対応ガラス検索!$E$2="-","",IF(L86&lt;=0.65,MAX($O$2:O85)+1,""))</f>
        <v>85</v>
      </c>
      <c r="P86" s="144"/>
      <c r="Q86" s="145"/>
    </row>
    <row r="87" spans="1:17" x14ac:dyDescent="0.4">
      <c r="A87" s="68">
        <v>86</v>
      </c>
      <c r="B87" s="68" t="s">
        <v>2295</v>
      </c>
      <c r="C87" s="68" t="s">
        <v>1954</v>
      </c>
      <c r="D87" s="68" t="s">
        <v>2007</v>
      </c>
      <c r="E87" s="68" t="s">
        <v>1965</v>
      </c>
      <c r="F87" s="68" t="s">
        <v>1966</v>
      </c>
      <c r="G87" s="68" t="s">
        <v>1962</v>
      </c>
      <c r="H87" s="68" t="s">
        <v>1963</v>
      </c>
      <c r="I87" s="68">
        <v>8</v>
      </c>
      <c r="J87" s="68" t="s">
        <v>2267</v>
      </c>
      <c r="K87" s="68">
        <v>1.7</v>
      </c>
      <c r="L87" s="68">
        <v>0.47</v>
      </c>
      <c r="M87" s="68" t="s">
        <v>1960</v>
      </c>
      <c r="N87" s="143">
        <f>IF(対応ガラス検索!$E$2="-","",IF(対応ガラス検索!$E$2&gt;=K87,MAX($N$2:N86)+1,""))</f>
        <v>86</v>
      </c>
      <c r="O87" s="143">
        <f>IF(対応ガラス検索!$E$2="-","",IF(L87&lt;=0.65,MAX($O$2:O86)+1,""))</f>
        <v>86</v>
      </c>
      <c r="P87" s="144"/>
      <c r="Q87" s="145"/>
    </row>
    <row r="88" spans="1:17" x14ac:dyDescent="0.4">
      <c r="A88" s="68">
        <v>87</v>
      </c>
      <c r="B88" s="68" t="s">
        <v>2295</v>
      </c>
      <c r="C88" s="68" t="s">
        <v>1954</v>
      </c>
      <c r="D88" s="68" t="s">
        <v>2007</v>
      </c>
      <c r="E88" s="68" t="s">
        <v>1965</v>
      </c>
      <c r="F88" s="68" t="s">
        <v>1966</v>
      </c>
      <c r="G88" s="68" t="s">
        <v>1962</v>
      </c>
      <c r="H88" s="68" t="s">
        <v>1963</v>
      </c>
      <c r="I88" s="68">
        <v>9</v>
      </c>
      <c r="J88" s="68" t="s">
        <v>2267</v>
      </c>
      <c r="K88" s="68">
        <v>1.6</v>
      </c>
      <c r="L88" s="68">
        <v>0.47</v>
      </c>
      <c r="M88" s="68" t="s">
        <v>1960</v>
      </c>
      <c r="N88" s="143">
        <f>IF(対応ガラス検索!$E$2="-","",IF(対応ガラス検索!$E$2&gt;=K88,MAX($N$2:N87)+1,""))</f>
        <v>87</v>
      </c>
      <c r="O88" s="143">
        <f>IF(対応ガラス検索!$E$2="-","",IF(L88&lt;=0.65,MAX($O$2:O87)+1,""))</f>
        <v>87</v>
      </c>
      <c r="P88" s="144"/>
      <c r="Q88" s="145"/>
    </row>
    <row r="89" spans="1:17" x14ac:dyDescent="0.4">
      <c r="A89" s="68">
        <v>88</v>
      </c>
      <c r="B89" s="68" t="s">
        <v>2295</v>
      </c>
      <c r="C89" s="68" t="s">
        <v>1954</v>
      </c>
      <c r="D89" s="68" t="s">
        <v>2007</v>
      </c>
      <c r="E89" s="68" t="s">
        <v>1965</v>
      </c>
      <c r="F89" s="68" t="s">
        <v>1966</v>
      </c>
      <c r="G89" s="68" t="s">
        <v>1962</v>
      </c>
      <c r="H89" s="68" t="s">
        <v>1963</v>
      </c>
      <c r="I89" s="68">
        <v>10</v>
      </c>
      <c r="J89" s="68" t="s">
        <v>2267</v>
      </c>
      <c r="K89" s="68">
        <v>1.5</v>
      </c>
      <c r="L89" s="68">
        <v>0.47</v>
      </c>
      <c r="M89" s="68" t="s">
        <v>1960</v>
      </c>
      <c r="N89" s="143">
        <f>IF(対応ガラス検索!$E$2="-","",IF(対応ガラス検索!$E$2&gt;=K89,MAX($N$2:N88)+1,""))</f>
        <v>88</v>
      </c>
      <c r="O89" s="143">
        <f>IF(対応ガラス検索!$E$2="-","",IF(L89&lt;=0.65,MAX($O$2:O88)+1,""))</f>
        <v>88</v>
      </c>
      <c r="P89" s="144"/>
      <c r="Q89" s="145"/>
    </row>
    <row r="90" spans="1:17" x14ac:dyDescent="0.4">
      <c r="A90" s="68">
        <v>89</v>
      </c>
      <c r="B90" s="68" t="s">
        <v>2295</v>
      </c>
      <c r="C90" s="68" t="s">
        <v>1954</v>
      </c>
      <c r="D90" s="68" t="s">
        <v>2007</v>
      </c>
      <c r="E90" s="68" t="s">
        <v>1965</v>
      </c>
      <c r="F90" s="68" t="s">
        <v>1966</v>
      </c>
      <c r="G90" s="68" t="s">
        <v>1962</v>
      </c>
      <c r="H90" s="68" t="s">
        <v>1963</v>
      </c>
      <c r="I90" s="68">
        <v>11</v>
      </c>
      <c r="J90" s="68" t="s">
        <v>2267</v>
      </c>
      <c r="K90" s="68">
        <v>1.4</v>
      </c>
      <c r="L90" s="68">
        <v>0.47</v>
      </c>
      <c r="M90" s="68" t="s">
        <v>1960</v>
      </c>
      <c r="N90" s="143">
        <f>IF(対応ガラス検索!$E$2="-","",IF(対応ガラス検索!$E$2&gt;=K90,MAX($N$2:N89)+1,""))</f>
        <v>89</v>
      </c>
      <c r="O90" s="143">
        <f>IF(対応ガラス検索!$E$2="-","",IF(L90&lt;=0.65,MAX($O$2:O89)+1,""))</f>
        <v>89</v>
      </c>
      <c r="P90" s="144"/>
      <c r="Q90" s="145"/>
    </row>
    <row r="91" spans="1:17" x14ac:dyDescent="0.4">
      <c r="A91" s="68">
        <v>90</v>
      </c>
      <c r="B91" s="68" t="s">
        <v>2295</v>
      </c>
      <c r="C91" s="68" t="s">
        <v>1954</v>
      </c>
      <c r="D91" s="68" t="s">
        <v>2007</v>
      </c>
      <c r="E91" s="68" t="s">
        <v>1965</v>
      </c>
      <c r="F91" s="68" t="s">
        <v>1966</v>
      </c>
      <c r="G91" s="68" t="s">
        <v>1962</v>
      </c>
      <c r="H91" s="68" t="s">
        <v>1963</v>
      </c>
      <c r="I91" s="68">
        <v>12</v>
      </c>
      <c r="J91" s="68" t="s">
        <v>2267</v>
      </c>
      <c r="K91" s="68">
        <v>1.3</v>
      </c>
      <c r="L91" s="68">
        <v>0.47</v>
      </c>
      <c r="M91" s="68" t="s">
        <v>1960</v>
      </c>
      <c r="N91" s="143">
        <f>IF(対応ガラス検索!$E$2="-","",IF(対応ガラス検索!$E$2&gt;=K91,MAX($N$2:N90)+1,""))</f>
        <v>90</v>
      </c>
      <c r="O91" s="143">
        <f>IF(対応ガラス検索!$E$2="-","",IF(L91&lt;=0.65,MAX($O$2:O90)+1,""))</f>
        <v>90</v>
      </c>
      <c r="P91" s="144"/>
      <c r="Q91" s="145"/>
    </row>
    <row r="92" spans="1:17" x14ac:dyDescent="0.4">
      <c r="A92" s="68">
        <v>91</v>
      </c>
      <c r="B92" s="68" t="s">
        <v>2295</v>
      </c>
      <c r="C92" s="68" t="s">
        <v>1954</v>
      </c>
      <c r="D92" s="68" t="s">
        <v>2007</v>
      </c>
      <c r="E92" s="68" t="s">
        <v>1965</v>
      </c>
      <c r="F92" s="68" t="s">
        <v>1966</v>
      </c>
      <c r="G92" s="68" t="s">
        <v>1962</v>
      </c>
      <c r="H92" s="68" t="s">
        <v>1963</v>
      </c>
      <c r="I92" s="68">
        <v>13</v>
      </c>
      <c r="J92" s="68" t="s">
        <v>2267</v>
      </c>
      <c r="K92" s="68">
        <v>1.2</v>
      </c>
      <c r="L92" s="68">
        <v>0.47</v>
      </c>
      <c r="M92" s="68" t="s">
        <v>1960</v>
      </c>
      <c r="N92" s="143">
        <f>IF(対応ガラス検索!$E$2="-","",IF(対応ガラス検索!$E$2&gt;=K92,MAX($N$2:N91)+1,""))</f>
        <v>91</v>
      </c>
      <c r="O92" s="143">
        <f>IF(対応ガラス検索!$E$2="-","",IF(L92&lt;=0.65,MAX($O$2:O91)+1,""))</f>
        <v>91</v>
      </c>
      <c r="P92" s="144"/>
      <c r="Q92" s="145"/>
    </row>
    <row r="93" spans="1:17" x14ac:dyDescent="0.4">
      <c r="A93" s="68">
        <v>92</v>
      </c>
      <c r="B93" s="68" t="s">
        <v>2295</v>
      </c>
      <c r="C93" s="68" t="s">
        <v>1954</v>
      </c>
      <c r="D93" s="68" t="s">
        <v>2007</v>
      </c>
      <c r="E93" s="68" t="s">
        <v>1965</v>
      </c>
      <c r="F93" s="68" t="s">
        <v>1966</v>
      </c>
      <c r="G93" s="68" t="s">
        <v>1962</v>
      </c>
      <c r="H93" s="68" t="s">
        <v>1963</v>
      </c>
      <c r="I93" s="68">
        <v>14</v>
      </c>
      <c r="J93" s="68" t="s">
        <v>2267</v>
      </c>
      <c r="K93" s="142">
        <v>1.2</v>
      </c>
      <c r="L93" s="68">
        <v>0.47</v>
      </c>
      <c r="M93" s="68" t="s">
        <v>1960</v>
      </c>
      <c r="N93" s="143">
        <f>IF(対応ガラス検索!$E$2="-","",IF(対応ガラス検索!$E$2&gt;=K93,MAX($N$2:N92)+1,""))</f>
        <v>92</v>
      </c>
      <c r="O93" s="143">
        <f>IF(対応ガラス検索!$E$2="-","",IF(L93&lt;=0.65,MAX($O$2:O92)+1,""))</f>
        <v>92</v>
      </c>
      <c r="P93" s="144"/>
      <c r="Q93" s="145"/>
    </row>
    <row r="94" spans="1:17" x14ac:dyDescent="0.4">
      <c r="A94" s="68">
        <v>93</v>
      </c>
      <c r="B94" s="68" t="s">
        <v>2295</v>
      </c>
      <c r="C94" s="68" t="s">
        <v>1954</v>
      </c>
      <c r="D94" s="68" t="s">
        <v>2008</v>
      </c>
      <c r="E94" s="68" t="s">
        <v>1965</v>
      </c>
      <c r="F94" s="68" t="s">
        <v>1966</v>
      </c>
      <c r="G94" s="68" t="s">
        <v>1965</v>
      </c>
      <c r="H94" s="68" t="s">
        <v>1966</v>
      </c>
      <c r="I94" s="68">
        <v>6</v>
      </c>
      <c r="J94" s="68" t="s">
        <v>2296</v>
      </c>
      <c r="K94" s="68">
        <v>2.5</v>
      </c>
      <c r="L94" s="68">
        <v>0.47</v>
      </c>
      <c r="M94" s="68" t="s">
        <v>1960</v>
      </c>
      <c r="N94" s="143">
        <f>IF(対応ガラス検索!$E$2="-","",IF(対応ガラス検索!$E$2&gt;=K94,MAX($N$2:N93)+1,""))</f>
        <v>93</v>
      </c>
      <c r="O94" s="143">
        <f>IF(対応ガラス検索!$E$2="-","",IF(L94&lt;=0.65,MAX($O$2:O93)+1,""))</f>
        <v>93</v>
      </c>
      <c r="P94" s="144"/>
      <c r="Q94" s="145"/>
    </row>
    <row r="95" spans="1:17" x14ac:dyDescent="0.4">
      <c r="A95" s="68">
        <v>94</v>
      </c>
      <c r="B95" s="68" t="s">
        <v>2295</v>
      </c>
      <c r="C95" s="68" t="s">
        <v>1954</v>
      </c>
      <c r="D95" s="68" t="s">
        <v>2008</v>
      </c>
      <c r="E95" s="68" t="s">
        <v>1965</v>
      </c>
      <c r="F95" s="68" t="s">
        <v>1966</v>
      </c>
      <c r="G95" s="68" t="s">
        <v>1965</v>
      </c>
      <c r="H95" s="68" t="s">
        <v>1966</v>
      </c>
      <c r="I95" s="68">
        <v>7</v>
      </c>
      <c r="J95" s="68" t="s">
        <v>2296</v>
      </c>
      <c r="K95" s="68">
        <v>2.2999999999999998</v>
      </c>
      <c r="L95" s="68">
        <v>0.47</v>
      </c>
      <c r="M95" s="68" t="s">
        <v>1960</v>
      </c>
      <c r="N95" s="143">
        <f>IF(対応ガラス検索!$E$2="-","",IF(対応ガラス検索!$E$2&gt;=K95,MAX($N$2:N94)+1,""))</f>
        <v>94</v>
      </c>
      <c r="O95" s="143">
        <f>IF(対応ガラス検索!$E$2="-","",IF(L95&lt;=0.65,MAX($O$2:O94)+1,""))</f>
        <v>94</v>
      </c>
      <c r="P95" s="144"/>
      <c r="Q95" s="145"/>
    </row>
    <row r="96" spans="1:17" x14ac:dyDescent="0.4">
      <c r="A96" s="68">
        <v>95</v>
      </c>
      <c r="B96" s="68" t="s">
        <v>2295</v>
      </c>
      <c r="C96" s="68" t="s">
        <v>1954</v>
      </c>
      <c r="D96" s="68" t="s">
        <v>2008</v>
      </c>
      <c r="E96" s="68" t="s">
        <v>1965</v>
      </c>
      <c r="F96" s="68" t="s">
        <v>1966</v>
      </c>
      <c r="G96" s="68" t="s">
        <v>1965</v>
      </c>
      <c r="H96" s="68" t="s">
        <v>1966</v>
      </c>
      <c r="I96" s="68">
        <v>8</v>
      </c>
      <c r="J96" s="68" t="s">
        <v>2296</v>
      </c>
      <c r="K96" s="68">
        <v>2.1</v>
      </c>
      <c r="L96" s="68">
        <v>0.47</v>
      </c>
      <c r="M96" s="68" t="s">
        <v>1960</v>
      </c>
      <c r="N96" s="143">
        <f>IF(対応ガラス検索!$E$2="-","",IF(対応ガラス検索!$E$2&gt;=K96,MAX($N$2:N95)+1,""))</f>
        <v>95</v>
      </c>
      <c r="O96" s="143">
        <f>IF(対応ガラス検索!$E$2="-","",IF(L96&lt;=0.65,MAX($O$2:O95)+1,""))</f>
        <v>95</v>
      </c>
      <c r="P96" s="144"/>
      <c r="Q96" s="145"/>
    </row>
    <row r="97" spans="1:17" x14ac:dyDescent="0.4">
      <c r="A97" s="68">
        <v>96</v>
      </c>
      <c r="B97" s="68" t="s">
        <v>2295</v>
      </c>
      <c r="C97" s="68" t="s">
        <v>1954</v>
      </c>
      <c r="D97" s="68" t="s">
        <v>2008</v>
      </c>
      <c r="E97" s="68" t="s">
        <v>1965</v>
      </c>
      <c r="F97" s="68" t="s">
        <v>1966</v>
      </c>
      <c r="G97" s="68" t="s">
        <v>1965</v>
      </c>
      <c r="H97" s="68" t="s">
        <v>1966</v>
      </c>
      <c r="I97" s="68">
        <v>9</v>
      </c>
      <c r="J97" s="68" t="s">
        <v>2296</v>
      </c>
      <c r="K97" s="68">
        <v>2</v>
      </c>
      <c r="L97" s="68">
        <v>0.47</v>
      </c>
      <c r="M97" s="68" t="s">
        <v>1960</v>
      </c>
      <c r="N97" s="143">
        <f>IF(対応ガラス検索!$E$2="-","",IF(対応ガラス検索!$E$2&gt;=K97,MAX($N$2:N96)+1,""))</f>
        <v>96</v>
      </c>
      <c r="O97" s="143">
        <f>IF(対応ガラス検索!$E$2="-","",IF(L97&lt;=0.65,MAX($O$2:O96)+1,""))</f>
        <v>96</v>
      </c>
      <c r="P97" s="144"/>
      <c r="Q97" s="145"/>
    </row>
    <row r="98" spans="1:17" x14ac:dyDescent="0.4">
      <c r="A98" s="68">
        <v>97</v>
      </c>
      <c r="B98" s="68" t="s">
        <v>2295</v>
      </c>
      <c r="C98" s="68" t="s">
        <v>1954</v>
      </c>
      <c r="D98" s="68" t="s">
        <v>2008</v>
      </c>
      <c r="E98" s="68" t="s">
        <v>1965</v>
      </c>
      <c r="F98" s="68" t="s">
        <v>1966</v>
      </c>
      <c r="G98" s="68" t="s">
        <v>1965</v>
      </c>
      <c r="H98" s="68" t="s">
        <v>1966</v>
      </c>
      <c r="I98" s="68">
        <v>10</v>
      </c>
      <c r="J98" s="68" t="s">
        <v>2296</v>
      </c>
      <c r="K98" s="142">
        <v>1.8</v>
      </c>
      <c r="L98" s="68">
        <v>0.47</v>
      </c>
      <c r="M98" s="68" t="s">
        <v>1960</v>
      </c>
      <c r="N98" s="143">
        <f>IF(対応ガラス検索!$E$2="-","",IF(対応ガラス検索!$E$2&gt;=K98,MAX($N$2:N97)+1,""))</f>
        <v>97</v>
      </c>
      <c r="O98" s="143">
        <f>IF(対応ガラス検索!$E$2="-","",IF(L98&lt;=0.65,MAX($O$2:O97)+1,""))</f>
        <v>97</v>
      </c>
      <c r="P98" s="144"/>
      <c r="Q98" s="145"/>
    </row>
    <row r="99" spans="1:17" x14ac:dyDescent="0.4">
      <c r="A99" s="68">
        <v>98</v>
      </c>
      <c r="B99" s="68" t="s">
        <v>2295</v>
      </c>
      <c r="C99" s="68" t="s">
        <v>1954</v>
      </c>
      <c r="D99" s="68" t="s">
        <v>2008</v>
      </c>
      <c r="E99" s="68" t="s">
        <v>1965</v>
      </c>
      <c r="F99" s="68" t="s">
        <v>1966</v>
      </c>
      <c r="G99" s="68" t="s">
        <v>1965</v>
      </c>
      <c r="H99" s="68" t="s">
        <v>1966</v>
      </c>
      <c r="I99" s="68">
        <v>11</v>
      </c>
      <c r="J99" s="68" t="s">
        <v>2296</v>
      </c>
      <c r="K99" s="68">
        <v>1.7</v>
      </c>
      <c r="L99" s="68">
        <v>0.47</v>
      </c>
      <c r="M99" s="68" t="s">
        <v>1960</v>
      </c>
      <c r="N99" s="143">
        <f>IF(対応ガラス検索!$E$2="-","",IF(対応ガラス検索!$E$2&gt;=K99,MAX($N$2:N98)+1,""))</f>
        <v>98</v>
      </c>
      <c r="O99" s="143">
        <f>IF(対応ガラス検索!$E$2="-","",IF(L99&lt;=0.65,MAX($O$2:O98)+1,""))</f>
        <v>98</v>
      </c>
      <c r="P99" s="144"/>
      <c r="Q99" s="145"/>
    </row>
    <row r="100" spans="1:17" x14ac:dyDescent="0.4">
      <c r="A100" s="68">
        <v>99</v>
      </c>
      <c r="B100" s="68" t="s">
        <v>2295</v>
      </c>
      <c r="C100" s="68" t="s">
        <v>1954</v>
      </c>
      <c r="D100" s="68" t="s">
        <v>2008</v>
      </c>
      <c r="E100" s="68" t="s">
        <v>1965</v>
      </c>
      <c r="F100" s="68" t="s">
        <v>1966</v>
      </c>
      <c r="G100" s="68" t="s">
        <v>1965</v>
      </c>
      <c r="H100" s="68" t="s">
        <v>1966</v>
      </c>
      <c r="I100" s="68">
        <v>12</v>
      </c>
      <c r="J100" s="68" t="s">
        <v>2296</v>
      </c>
      <c r="K100" s="68">
        <v>1.6</v>
      </c>
      <c r="L100" s="68">
        <v>0.48</v>
      </c>
      <c r="M100" s="68" t="s">
        <v>1960</v>
      </c>
      <c r="N100" s="143">
        <f>IF(対応ガラス検索!$E$2="-","",IF(対応ガラス検索!$E$2&gt;=K100,MAX($N$2:N99)+1,""))</f>
        <v>99</v>
      </c>
      <c r="O100" s="143">
        <f>IF(対応ガラス検索!$E$2="-","",IF(L100&lt;=0.65,MAX($O$2:O99)+1,""))</f>
        <v>99</v>
      </c>
      <c r="P100" s="144"/>
      <c r="Q100" s="145"/>
    </row>
    <row r="101" spans="1:17" x14ac:dyDescent="0.4">
      <c r="A101" s="68">
        <v>100</v>
      </c>
      <c r="B101" s="68" t="s">
        <v>2295</v>
      </c>
      <c r="C101" s="68" t="s">
        <v>1954</v>
      </c>
      <c r="D101" s="68" t="s">
        <v>2008</v>
      </c>
      <c r="E101" s="68" t="s">
        <v>1965</v>
      </c>
      <c r="F101" s="68" t="s">
        <v>1966</v>
      </c>
      <c r="G101" s="68" t="s">
        <v>1965</v>
      </c>
      <c r="H101" s="68" t="s">
        <v>1966</v>
      </c>
      <c r="I101" s="68">
        <v>6</v>
      </c>
      <c r="J101" s="68" t="s">
        <v>2267</v>
      </c>
      <c r="K101" s="68">
        <v>2</v>
      </c>
      <c r="L101" s="68">
        <v>0.47</v>
      </c>
      <c r="M101" s="68" t="s">
        <v>1960</v>
      </c>
      <c r="N101" s="143">
        <f>IF(対応ガラス検索!$E$2="-","",IF(対応ガラス検索!$E$2&gt;=K101,MAX($N$2:N100)+1,""))</f>
        <v>100</v>
      </c>
      <c r="O101" s="143">
        <f>IF(対応ガラス検索!$E$2="-","",IF(L101&lt;=0.65,MAX($O$2:O100)+1,""))</f>
        <v>100</v>
      </c>
      <c r="P101" s="144"/>
      <c r="Q101" s="145"/>
    </row>
    <row r="102" spans="1:17" x14ac:dyDescent="0.4">
      <c r="A102" s="68">
        <v>101</v>
      </c>
      <c r="B102" s="68" t="s">
        <v>2295</v>
      </c>
      <c r="C102" s="68" t="s">
        <v>1954</v>
      </c>
      <c r="D102" s="68" t="s">
        <v>2008</v>
      </c>
      <c r="E102" s="68" t="s">
        <v>1965</v>
      </c>
      <c r="F102" s="68" t="s">
        <v>1966</v>
      </c>
      <c r="G102" s="68" t="s">
        <v>1965</v>
      </c>
      <c r="H102" s="68" t="s">
        <v>1966</v>
      </c>
      <c r="I102" s="68">
        <v>7</v>
      </c>
      <c r="J102" s="68" t="s">
        <v>2267</v>
      </c>
      <c r="K102" s="68">
        <v>1.9</v>
      </c>
      <c r="L102" s="68">
        <v>0.47</v>
      </c>
      <c r="M102" s="68" t="s">
        <v>1960</v>
      </c>
      <c r="N102" s="143">
        <f>IF(対応ガラス検索!$E$2="-","",IF(対応ガラス検索!$E$2&gt;=K102,MAX($N$2:N101)+1,""))</f>
        <v>101</v>
      </c>
      <c r="O102" s="143">
        <f>IF(対応ガラス検索!$E$2="-","",IF(L102&lt;=0.65,MAX($O$2:O101)+1,""))</f>
        <v>101</v>
      </c>
      <c r="P102" s="144"/>
      <c r="Q102" s="145"/>
    </row>
    <row r="103" spans="1:17" x14ac:dyDescent="0.4">
      <c r="A103" s="68">
        <v>102</v>
      </c>
      <c r="B103" s="68" t="s">
        <v>2295</v>
      </c>
      <c r="C103" s="68" t="s">
        <v>1954</v>
      </c>
      <c r="D103" s="68" t="s">
        <v>2008</v>
      </c>
      <c r="E103" s="68" t="s">
        <v>1965</v>
      </c>
      <c r="F103" s="68" t="s">
        <v>1966</v>
      </c>
      <c r="G103" s="68" t="s">
        <v>1965</v>
      </c>
      <c r="H103" s="68" t="s">
        <v>1966</v>
      </c>
      <c r="I103" s="68">
        <v>8</v>
      </c>
      <c r="J103" s="68" t="s">
        <v>2267</v>
      </c>
      <c r="K103" s="68">
        <v>1.7</v>
      </c>
      <c r="L103" s="68">
        <v>0.48</v>
      </c>
      <c r="M103" s="68" t="s">
        <v>1960</v>
      </c>
      <c r="N103" s="143">
        <f>IF(対応ガラス検索!$E$2="-","",IF(対応ガラス検索!$E$2&gt;=K103,MAX($N$2:N102)+1,""))</f>
        <v>102</v>
      </c>
      <c r="O103" s="143">
        <f>IF(対応ガラス検索!$E$2="-","",IF(L103&lt;=0.65,MAX($O$2:O102)+1,""))</f>
        <v>102</v>
      </c>
      <c r="P103" s="144"/>
      <c r="Q103" s="145"/>
    </row>
    <row r="104" spans="1:17" x14ac:dyDescent="0.4">
      <c r="A104" s="68">
        <v>103</v>
      </c>
      <c r="B104" s="68" t="s">
        <v>2295</v>
      </c>
      <c r="C104" s="68" t="s">
        <v>1954</v>
      </c>
      <c r="D104" s="68" t="s">
        <v>2008</v>
      </c>
      <c r="E104" s="68" t="s">
        <v>1965</v>
      </c>
      <c r="F104" s="68" t="s">
        <v>1966</v>
      </c>
      <c r="G104" s="68" t="s">
        <v>1965</v>
      </c>
      <c r="H104" s="68" t="s">
        <v>1966</v>
      </c>
      <c r="I104" s="68">
        <v>9</v>
      </c>
      <c r="J104" s="68" t="s">
        <v>2267</v>
      </c>
      <c r="K104" s="68">
        <v>1.6</v>
      </c>
      <c r="L104" s="68">
        <v>0.48</v>
      </c>
      <c r="M104" s="68" t="s">
        <v>1960</v>
      </c>
      <c r="N104" s="143">
        <f>IF(対応ガラス検索!$E$2="-","",IF(対応ガラス検索!$E$2&gt;=K104,MAX($N$2:N103)+1,""))</f>
        <v>103</v>
      </c>
      <c r="O104" s="143">
        <f>IF(対応ガラス検索!$E$2="-","",IF(L104&lt;=0.65,MAX($O$2:O103)+1,""))</f>
        <v>103</v>
      </c>
      <c r="P104" s="144"/>
      <c r="Q104" s="145"/>
    </row>
    <row r="105" spans="1:17" x14ac:dyDescent="0.4">
      <c r="A105" s="68">
        <v>104</v>
      </c>
      <c r="B105" s="68" t="s">
        <v>2295</v>
      </c>
      <c r="C105" s="68" t="s">
        <v>1954</v>
      </c>
      <c r="D105" s="68" t="s">
        <v>2008</v>
      </c>
      <c r="E105" s="68" t="s">
        <v>1965</v>
      </c>
      <c r="F105" s="68" t="s">
        <v>1966</v>
      </c>
      <c r="G105" s="68" t="s">
        <v>1965</v>
      </c>
      <c r="H105" s="68" t="s">
        <v>1966</v>
      </c>
      <c r="I105" s="68">
        <v>10</v>
      </c>
      <c r="J105" s="68" t="s">
        <v>2267</v>
      </c>
      <c r="K105" s="68">
        <v>1.5</v>
      </c>
      <c r="L105" s="68">
        <v>0.48</v>
      </c>
      <c r="M105" s="68" t="s">
        <v>1960</v>
      </c>
      <c r="N105" s="143">
        <f>IF(対応ガラス検索!$E$2="-","",IF(対応ガラス検索!$E$2&gt;=K105,MAX($N$2:N104)+1,""))</f>
        <v>104</v>
      </c>
      <c r="O105" s="143">
        <f>IF(対応ガラス検索!$E$2="-","",IF(L105&lt;=0.65,MAX($O$2:O104)+1,""))</f>
        <v>104</v>
      </c>
      <c r="P105" s="144"/>
      <c r="Q105" s="145"/>
    </row>
    <row r="106" spans="1:17" x14ac:dyDescent="0.4">
      <c r="A106" s="68">
        <v>105</v>
      </c>
      <c r="B106" s="68" t="s">
        <v>2295</v>
      </c>
      <c r="C106" s="68" t="s">
        <v>1954</v>
      </c>
      <c r="D106" s="68" t="s">
        <v>2008</v>
      </c>
      <c r="E106" s="68" t="s">
        <v>1965</v>
      </c>
      <c r="F106" s="68" t="s">
        <v>1966</v>
      </c>
      <c r="G106" s="68" t="s">
        <v>1965</v>
      </c>
      <c r="H106" s="68" t="s">
        <v>1966</v>
      </c>
      <c r="I106" s="68">
        <v>11</v>
      </c>
      <c r="J106" s="68" t="s">
        <v>2267</v>
      </c>
      <c r="K106" s="142">
        <v>1.4</v>
      </c>
      <c r="L106" s="68">
        <v>0.48</v>
      </c>
      <c r="M106" s="68" t="s">
        <v>1960</v>
      </c>
      <c r="N106" s="143">
        <f>IF(対応ガラス検索!$E$2="-","",IF(対応ガラス検索!$E$2&gt;=K106,MAX($N$2:N105)+1,""))</f>
        <v>105</v>
      </c>
      <c r="O106" s="143">
        <f>IF(対応ガラス検索!$E$2="-","",IF(L106&lt;=0.65,MAX($O$2:O105)+1,""))</f>
        <v>105</v>
      </c>
      <c r="P106" s="144"/>
      <c r="Q106" s="145"/>
    </row>
    <row r="107" spans="1:17" x14ac:dyDescent="0.4">
      <c r="A107" s="68">
        <v>106</v>
      </c>
      <c r="B107" s="68" t="s">
        <v>2295</v>
      </c>
      <c r="C107" s="68" t="s">
        <v>1954</v>
      </c>
      <c r="D107" s="68" t="s">
        <v>2008</v>
      </c>
      <c r="E107" s="68" t="s">
        <v>1965</v>
      </c>
      <c r="F107" s="68" t="s">
        <v>1966</v>
      </c>
      <c r="G107" s="68" t="s">
        <v>1965</v>
      </c>
      <c r="H107" s="68" t="s">
        <v>1966</v>
      </c>
      <c r="I107" s="68">
        <v>12</v>
      </c>
      <c r="J107" s="68" t="s">
        <v>2267</v>
      </c>
      <c r="K107" s="68">
        <v>1.3</v>
      </c>
      <c r="L107" s="68">
        <v>0.48</v>
      </c>
      <c r="M107" s="68" t="s">
        <v>1960</v>
      </c>
      <c r="N107" s="143">
        <f>IF(対応ガラス検索!$E$2="-","",IF(対応ガラス検索!$E$2&gt;=K107,MAX($N$2:N106)+1,""))</f>
        <v>106</v>
      </c>
      <c r="O107" s="143">
        <f>IF(対応ガラス検索!$E$2="-","",IF(L107&lt;=0.65,MAX($O$2:O106)+1,""))</f>
        <v>106</v>
      </c>
      <c r="P107" s="144"/>
      <c r="Q107" s="145"/>
    </row>
    <row r="108" spans="1:17" x14ac:dyDescent="0.4">
      <c r="A108" s="68">
        <v>107</v>
      </c>
      <c r="B108" s="68" t="s">
        <v>2295</v>
      </c>
      <c r="C108" s="68" t="s">
        <v>1954</v>
      </c>
      <c r="D108" s="68" t="s">
        <v>2009</v>
      </c>
      <c r="E108" s="68" t="s">
        <v>2010</v>
      </c>
      <c r="F108" s="68" t="s">
        <v>2011</v>
      </c>
      <c r="G108" s="68" t="s">
        <v>1958</v>
      </c>
      <c r="H108" s="68" t="s">
        <v>1959</v>
      </c>
      <c r="I108" s="68">
        <v>6</v>
      </c>
      <c r="J108" s="68" t="s">
        <v>2296</v>
      </c>
      <c r="K108" s="68">
        <v>2.5</v>
      </c>
      <c r="L108" s="68">
        <v>0.44</v>
      </c>
      <c r="M108" s="68" t="s">
        <v>1960</v>
      </c>
      <c r="N108" s="143">
        <f>IF(対応ガラス検索!$E$2="-","",IF(対応ガラス検索!$E$2&gt;=K108,MAX($N$2:N107)+1,""))</f>
        <v>107</v>
      </c>
      <c r="O108" s="143">
        <f>IF(対応ガラス検索!$E$2="-","",IF(L108&lt;=0.65,MAX($O$2:O107)+1,""))</f>
        <v>107</v>
      </c>
      <c r="P108" s="144"/>
      <c r="Q108" s="145"/>
    </row>
    <row r="109" spans="1:17" x14ac:dyDescent="0.4">
      <c r="A109" s="68">
        <v>108</v>
      </c>
      <c r="B109" s="68" t="s">
        <v>2295</v>
      </c>
      <c r="C109" s="68" t="s">
        <v>1954</v>
      </c>
      <c r="D109" s="68" t="s">
        <v>2009</v>
      </c>
      <c r="E109" s="68" t="s">
        <v>2010</v>
      </c>
      <c r="F109" s="68" t="s">
        <v>2011</v>
      </c>
      <c r="G109" s="68" t="s">
        <v>1958</v>
      </c>
      <c r="H109" s="68" t="s">
        <v>1959</v>
      </c>
      <c r="I109" s="68">
        <v>7</v>
      </c>
      <c r="J109" s="68" t="s">
        <v>2296</v>
      </c>
      <c r="K109" s="68">
        <v>2.2999999999999998</v>
      </c>
      <c r="L109" s="68">
        <v>0.44</v>
      </c>
      <c r="M109" s="68" t="s">
        <v>1960</v>
      </c>
      <c r="N109" s="143">
        <f>IF(対応ガラス検索!$E$2="-","",IF(対応ガラス検索!$E$2&gt;=K109,MAX($N$2:N108)+1,""))</f>
        <v>108</v>
      </c>
      <c r="O109" s="143">
        <f>IF(対応ガラス検索!$E$2="-","",IF(L109&lt;=0.65,MAX($O$2:O108)+1,""))</f>
        <v>108</v>
      </c>
      <c r="P109" s="144"/>
      <c r="Q109" s="145"/>
    </row>
    <row r="110" spans="1:17" x14ac:dyDescent="0.4">
      <c r="A110" s="68">
        <v>109</v>
      </c>
      <c r="B110" s="68" t="s">
        <v>2295</v>
      </c>
      <c r="C110" s="68" t="s">
        <v>1954</v>
      </c>
      <c r="D110" s="68" t="s">
        <v>2009</v>
      </c>
      <c r="E110" s="68" t="s">
        <v>2010</v>
      </c>
      <c r="F110" s="68" t="s">
        <v>2011</v>
      </c>
      <c r="G110" s="68" t="s">
        <v>1958</v>
      </c>
      <c r="H110" s="68" t="s">
        <v>1959</v>
      </c>
      <c r="I110" s="68">
        <v>8</v>
      </c>
      <c r="J110" s="68" t="s">
        <v>2296</v>
      </c>
      <c r="K110" s="68">
        <v>2.1</v>
      </c>
      <c r="L110" s="68">
        <v>0.44</v>
      </c>
      <c r="M110" s="68" t="s">
        <v>1960</v>
      </c>
      <c r="N110" s="143">
        <f>IF(対応ガラス検索!$E$2="-","",IF(対応ガラス検索!$E$2&gt;=K110,MAX($N$2:N109)+1,""))</f>
        <v>109</v>
      </c>
      <c r="O110" s="143">
        <f>IF(対応ガラス検索!$E$2="-","",IF(L110&lt;=0.65,MAX($O$2:O109)+1,""))</f>
        <v>109</v>
      </c>
      <c r="P110" s="144"/>
      <c r="Q110" s="145"/>
    </row>
    <row r="111" spans="1:17" x14ac:dyDescent="0.4">
      <c r="A111" s="68">
        <v>110</v>
      </c>
      <c r="B111" s="68" t="s">
        <v>2295</v>
      </c>
      <c r="C111" s="68" t="s">
        <v>1954</v>
      </c>
      <c r="D111" s="68" t="s">
        <v>2009</v>
      </c>
      <c r="E111" s="68" t="s">
        <v>2010</v>
      </c>
      <c r="F111" s="68" t="s">
        <v>2011</v>
      </c>
      <c r="G111" s="68" t="s">
        <v>1958</v>
      </c>
      <c r="H111" s="68" t="s">
        <v>1959</v>
      </c>
      <c r="I111" s="68">
        <v>9</v>
      </c>
      <c r="J111" s="68" t="s">
        <v>2296</v>
      </c>
      <c r="K111" s="142">
        <v>2</v>
      </c>
      <c r="L111" s="68">
        <v>0.44</v>
      </c>
      <c r="M111" s="68" t="s">
        <v>1960</v>
      </c>
      <c r="N111" s="143">
        <f>IF(対応ガラス検索!$E$2="-","",IF(対応ガラス検索!$E$2&gt;=K111,MAX($N$2:N110)+1,""))</f>
        <v>110</v>
      </c>
      <c r="O111" s="143">
        <f>IF(対応ガラス検索!$E$2="-","",IF(L111&lt;=0.65,MAX($O$2:O110)+1,""))</f>
        <v>110</v>
      </c>
      <c r="P111" s="144"/>
      <c r="Q111" s="145"/>
    </row>
    <row r="112" spans="1:17" x14ac:dyDescent="0.4">
      <c r="A112" s="68">
        <v>111</v>
      </c>
      <c r="B112" s="68" t="s">
        <v>2295</v>
      </c>
      <c r="C112" s="68" t="s">
        <v>1954</v>
      </c>
      <c r="D112" s="68" t="s">
        <v>2009</v>
      </c>
      <c r="E112" s="68" t="s">
        <v>2010</v>
      </c>
      <c r="F112" s="68" t="s">
        <v>2011</v>
      </c>
      <c r="G112" s="68" t="s">
        <v>1958</v>
      </c>
      <c r="H112" s="68" t="s">
        <v>1959</v>
      </c>
      <c r="I112" s="68">
        <v>10</v>
      </c>
      <c r="J112" s="68" t="s">
        <v>2296</v>
      </c>
      <c r="K112" s="68">
        <v>1.8</v>
      </c>
      <c r="L112" s="68">
        <v>0.44</v>
      </c>
      <c r="M112" s="68" t="s">
        <v>1960</v>
      </c>
      <c r="N112" s="143">
        <f>IF(対応ガラス検索!$E$2="-","",IF(対応ガラス検索!$E$2&gt;=K112,MAX($N$2:N111)+1,""))</f>
        <v>111</v>
      </c>
      <c r="O112" s="143">
        <f>IF(対応ガラス検索!$E$2="-","",IF(L112&lt;=0.65,MAX($O$2:O111)+1,""))</f>
        <v>111</v>
      </c>
      <c r="P112" s="144"/>
      <c r="Q112" s="145"/>
    </row>
    <row r="113" spans="1:17" x14ac:dyDescent="0.4">
      <c r="A113" s="68">
        <v>112</v>
      </c>
      <c r="B113" s="68" t="s">
        <v>2295</v>
      </c>
      <c r="C113" s="68" t="s">
        <v>1954</v>
      </c>
      <c r="D113" s="68" t="s">
        <v>2009</v>
      </c>
      <c r="E113" s="68" t="s">
        <v>2010</v>
      </c>
      <c r="F113" s="68" t="s">
        <v>2011</v>
      </c>
      <c r="G113" s="68" t="s">
        <v>1958</v>
      </c>
      <c r="H113" s="68" t="s">
        <v>1959</v>
      </c>
      <c r="I113" s="68">
        <v>11</v>
      </c>
      <c r="J113" s="68" t="s">
        <v>2296</v>
      </c>
      <c r="K113" s="68">
        <v>1.7</v>
      </c>
      <c r="L113" s="68">
        <v>0.44</v>
      </c>
      <c r="M113" s="68" t="s">
        <v>1960</v>
      </c>
      <c r="N113" s="143">
        <f>IF(対応ガラス検索!$E$2="-","",IF(対応ガラス検索!$E$2&gt;=K113,MAX($N$2:N112)+1,""))</f>
        <v>112</v>
      </c>
      <c r="O113" s="143">
        <f>IF(対応ガラス検索!$E$2="-","",IF(L113&lt;=0.65,MAX($O$2:O112)+1,""))</f>
        <v>112</v>
      </c>
      <c r="P113" s="144"/>
      <c r="Q113" s="145"/>
    </row>
    <row r="114" spans="1:17" x14ac:dyDescent="0.4">
      <c r="A114" s="68">
        <v>113</v>
      </c>
      <c r="B114" s="68" t="s">
        <v>2295</v>
      </c>
      <c r="C114" s="68" t="s">
        <v>1954</v>
      </c>
      <c r="D114" s="68" t="s">
        <v>2009</v>
      </c>
      <c r="E114" s="68" t="s">
        <v>2010</v>
      </c>
      <c r="F114" s="68" t="s">
        <v>2011</v>
      </c>
      <c r="G114" s="68" t="s">
        <v>1958</v>
      </c>
      <c r="H114" s="68" t="s">
        <v>1959</v>
      </c>
      <c r="I114" s="68">
        <v>12</v>
      </c>
      <c r="J114" s="68" t="s">
        <v>2296</v>
      </c>
      <c r="K114" s="68">
        <v>1.6</v>
      </c>
      <c r="L114" s="68">
        <v>0.44</v>
      </c>
      <c r="M114" s="68" t="s">
        <v>1960</v>
      </c>
      <c r="N114" s="143">
        <f>IF(対応ガラス検索!$E$2="-","",IF(対応ガラス検索!$E$2&gt;=K114,MAX($N$2:N113)+1,""))</f>
        <v>113</v>
      </c>
      <c r="O114" s="143">
        <f>IF(対応ガラス検索!$E$2="-","",IF(L114&lt;=0.65,MAX($O$2:O113)+1,""))</f>
        <v>113</v>
      </c>
      <c r="P114" s="144"/>
      <c r="Q114" s="145"/>
    </row>
    <row r="115" spans="1:17" x14ac:dyDescent="0.4">
      <c r="A115" s="68">
        <v>114</v>
      </c>
      <c r="B115" s="68" t="s">
        <v>2295</v>
      </c>
      <c r="C115" s="68" t="s">
        <v>1954</v>
      </c>
      <c r="D115" s="68" t="s">
        <v>2009</v>
      </c>
      <c r="E115" s="68" t="s">
        <v>2010</v>
      </c>
      <c r="F115" s="68" t="s">
        <v>2011</v>
      </c>
      <c r="G115" s="68" t="s">
        <v>1958</v>
      </c>
      <c r="H115" s="68" t="s">
        <v>1959</v>
      </c>
      <c r="I115" s="68">
        <v>13</v>
      </c>
      <c r="J115" s="68" t="s">
        <v>2296</v>
      </c>
      <c r="K115" s="68">
        <v>1.6</v>
      </c>
      <c r="L115" s="68">
        <v>0.44</v>
      </c>
      <c r="M115" s="68" t="s">
        <v>1960</v>
      </c>
      <c r="N115" s="143">
        <f>IF(対応ガラス検索!$E$2="-","",IF(対応ガラス検索!$E$2&gt;=K115,MAX($N$2:N114)+1,""))</f>
        <v>114</v>
      </c>
      <c r="O115" s="143">
        <f>IF(対応ガラス検索!$E$2="-","",IF(L115&lt;=0.65,MAX($O$2:O114)+1,""))</f>
        <v>114</v>
      </c>
      <c r="P115" s="144"/>
      <c r="Q115" s="145"/>
    </row>
    <row r="116" spans="1:17" x14ac:dyDescent="0.4">
      <c r="A116" s="68">
        <v>115</v>
      </c>
      <c r="B116" s="68" t="s">
        <v>2295</v>
      </c>
      <c r="C116" s="68" t="s">
        <v>1954</v>
      </c>
      <c r="D116" s="68" t="s">
        <v>2009</v>
      </c>
      <c r="E116" s="68" t="s">
        <v>2010</v>
      </c>
      <c r="F116" s="68" t="s">
        <v>2011</v>
      </c>
      <c r="G116" s="68" t="s">
        <v>1958</v>
      </c>
      <c r="H116" s="68" t="s">
        <v>1959</v>
      </c>
      <c r="I116" s="68">
        <v>6</v>
      </c>
      <c r="J116" s="68" t="s">
        <v>2267</v>
      </c>
      <c r="K116" s="68">
        <v>2</v>
      </c>
      <c r="L116" s="68">
        <v>0.44</v>
      </c>
      <c r="M116" s="68" t="s">
        <v>1960</v>
      </c>
      <c r="N116" s="143">
        <f>IF(対応ガラス検索!$E$2="-","",IF(対応ガラス検索!$E$2&gt;=K116,MAX($N$2:N115)+1,""))</f>
        <v>115</v>
      </c>
      <c r="O116" s="143">
        <f>IF(対応ガラス検索!$E$2="-","",IF(L116&lt;=0.65,MAX($O$2:O115)+1,""))</f>
        <v>115</v>
      </c>
      <c r="P116" s="144"/>
      <c r="Q116" s="145"/>
    </row>
    <row r="117" spans="1:17" x14ac:dyDescent="0.4">
      <c r="A117" s="68">
        <v>116</v>
      </c>
      <c r="B117" s="68" t="s">
        <v>2295</v>
      </c>
      <c r="C117" s="68" t="s">
        <v>1954</v>
      </c>
      <c r="D117" s="68" t="s">
        <v>2009</v>
      </c>
      <c r="E117" s="68" t="s">
        <v>2010</v>
      </c>
      <c r="F117" s="68" t="s">
        <v>2011</v>
      </c>
      <c r="G117" s="68" t="s">
        <v>1958</v>
      </c>
      <c r="H117" s="68" t="s">
        <v>1959</v>
      </c>
      <c r="I117" s="68">
        <v>7</v>
      </c>
      <c r="J117" s="68" t="s">
        <v>2267</v>
      </c>
      <c r="K117" s="68">
        <v>1.9</v>
      </c>
      <c r="L117" s="68">
        <v>0.44</v>
      </c>
      <c r="M117" s="68" t="s">
        <v>1960</v>
      </c>
      <c r="N117" s="143">
        <f>IF(対応ガラス検索!$E$2="-","",IF(対応ガラス検索!$E$2&gt;=K117,MAX($N$2:N116)+1,""))</f>
        <v>116</v>
      </c>
      <c r="O117" s="143">
        <f>IF(対応ガラス検索!$E$2="-","",IF(L117&lt;=0.65,MAX($O$2:O116)+1,""))</f>
        <v>116</v>
      </c>
      <c r="P117" s="144"/>
      <c r="Q117" s="145"/>
    </row>
    <row r="118" spans="1:17" x14ac:dyDescent="0.4">
      <c r="A118" s="68">
        <v>117</v>
      </c>
      <c r="B118" s="68" t="s">
        <v>2295</v>
      </c>
      <c r="C118" s="68" t="s">
        <v>1954</v>
      </c>
      <c r="D118" s="68" t="s">
        <v>2009</v>
      </c>
      <c r="E118" s="68" t="s">
        <v>2010</v>
      </c>
      <c r="F118" s="68" t="s">
        <v>2011</v>
      </c>
      <c r="G118" s="68" t="s">
        <v>1958</v>
      </c>
      <c r="H118" s="68" t="s">
        <v>1959</v>
      </c>
      <c r="I118" s="68">
        <v>8</v>
      </c>
      <c r="J118" s="68" t="s">
        <v>2267</v>
      </c>
      <c r="K118" s="68">
        <v>1.7</v>
      </c>
      <c r="L118" s="68">
        <v>0.44</v>
      </c>
      <c r="M118" s="68" t="s">
        <v>1960</v>
      </c>
      <c r="N118" s="143">
        <f>IF(対応ガラス検索!$E$2="-","",IF(対応ガラス検索!$E$2&gt;=K118,MAX($N$2:N117)+1,""))</f>
        <v>117</v>
      </c>
      <c r="O118" s="143">
        <f>IF(対応ガラス検索!$E$2="-","",IF(L118&lt;=0.65,MAX($O$2:O117)+1,""))</f>
        <v>117</v>
      </c>
      <c r="P118" s="144"/>
      <c r="Q118" s="145"/>
    </row>
    <row r="119" spans="1:17" x14ac:dyDescent="0.4">
      <c r="A119" s="68">
        <v>118</v>
      </c>
      <c r="B119" s="68" t="s">
        <v>2295</v>
      </c>
      <c r="C119" s="68" t="s">
        <v>1954</v>
      </c>
      <c r="D119" s="68" t="s">
        <v>2009</v>
      </c>
      <c r="E119" s="68" t="s">
        <v>2010</v>
      </c>
      <c r="F119" s="68" t="s">
        <v>2011</v>
      </c>
      <c r="G119" s="68" t="s">
        <v>1958</v>
      </c>
      <c r="H119" s="68" t="s">
        <v>1959</v>
      </c>
      <c r="I119" s="68">
        <v>9</v>
      </c>
      <c r="J119" s="68" t="s">
        <v>2267</v>
      </c>
      <c r="K119" s="142">
        <v>1.6</v>
      </c>
      <c r="L119" s="68">
        <v>0.44</v>
      </c>
      <c r="M119" s="68" t="s">
        <v>1960</v>
      </c>
      <c r="N119" s="143">
        <f>IF(対応ガラス検索!$E$2="-","",IF(対応ガラス検索!$E$2&gt;=K119,MAX($N$2:N118)+1,""))</f>
        <v>118</v>
      </c>
      <c r="O119" s="143">
        <f>IF(対応ガラス検索!$E$2="-","",IF(L119&lt;=0.65,MAX($O$2:O118)+1,""))</f>
        <v>118</v>
      </c>
      <c r="P119" s="144"/>
      <c r="Q119" s="145"/>
    </row>
    <row r="120" spans="1:17" x14ac:dyDescent="0.4">
      <c r="A120" s="68">
        <v>119</v>
      </c>
      <c r="B120" s="68" t="s">
        <v>2295</v>
      </c>
      <c r="C120" s="68" t="s">
        <v>1954</v>
      </c>
      <c r="D120" s="68" t="s">
        <v>2009</v>
      </c>
      <c r="E120" s="68" t="s">
        <v>2010</v>
      </c>
      <c r="F120" s="68" t="s">
        <v>2011</v>
      </c>
      <c r="G120" s="68" t="s">
        <v>1958</v>
      </c>
      <c r="H120" s="68" t="s">
        <v>1959</v>
      </c>
      <c r="I120" s="68">
        <v>10</v>
      </c>
      <c r="J120" s="68" t="s">
        <v>2267</v>
      </c>
      <c r="K120" s="68">
        <v>1.5</v>
      </c>
      <c r="L120" s="68">
        <v>0.44</v>
      </c>
      <c r="M120" s="68" t="s">
        <v>1960</v>
      </c>
      <c r="N120" s="143">
        <f>IF(対応ガラス検索!$E$2="-","",IF(対応ガラス検索!$E$2&gt;=K120,MAX($N$2:N119)+1,""))</f>
        <v>119</v>
      </c>
      <c r="O120" s="143">
        <f>IF(対応ガラス検索!$E$2="-","",IF(L120&lt;=0.65,MAX($O$2:O119)+1,""))</f>
        <v>119</v>
      </c>
      <c r="P120" s="144"/>
      <c r="Q120" s="145"/>
    </row>
    <row r="121" spans="1:17" x14ac:dyDescent="0.4">
      <c r="A121" s="68">
        <v>120</v>
      </c>
      <c r="B121" s="68" t="s">
        <v>2295</v>
      </c>
      <c r="C121" s="68" t="s">
        <v>1954</v>
      </c>
      <c r="D121" s="68" t="s">
        <v>2009</v>
      </c>
      <c r="E121" s="68" t="s">
        <v>2010</v>
      </c>
      <c r="F121" s="68" t="s">
        <v>2011</v>
      </c>
      <c r="G121" s="68" t="s">
        <v>1958</v>
      </c>
      <c r="H121" s="68" t="s">
        <v>1959</v>
      </c>
      <c r="I121" s="68">
        <v>11</v>
      </c>
      <c r="J121" s="68" t="s">
        <v>2267</v>
      </c>
      <c r="K121" s="68">
        <v>1.4</v>
      </c>
      <c r="L121" s="68">
        <v>0.43</v>
      </c>
      <c r="M121" s="68" t="s">
        <v>1960</v>
      </c>
      <c r="N121" s="143">
        <f>IF(対応ガラス検索!$E$2="-","",IF(対応ガラス検索!$E$2&gt;=K121,MAX($N$2:N120)+1,""))</f>
        <v>120</v>
      </c>
      <c r="O121" s="143">
        <f>IF(対応ガラス検索!$E$2="-","",IF(L121&lt;=0.65,MAX($O$2:O120)+1,""))</f>
        <v>120</v>
      </c>
      <c r="P121" s="144"/>
      <c r="Q121" s="145"/>
    </row>
    <row r="122" spans="1:17" x14ac:dyDescent="0.4">
      <c r="A122" s="68">
        <v>121</v>
      </c>
      <c r="B122" s="68" t="s">
        <v>2295</v>
      </c>
      <c r="C122" s="68" t="s">
        <v>1954</v>
      </c>
      <c r="D122" s="68" t="s">
        <v>2009</v>
      </c>
      <c r="E122" s="68" t="s">
        <v>2010</v>
      </c>
      <c r="F122" s="68" t="s">
        <v>2011</v>
      </c>
      <c r="G122" s="68" t="s">
        <v>1958</v>
      </c>
      <c r="H122" s="68" t="s">
        <v>1959</v>
      </c>
      <c r="I122" s="68">
        <v>12</v>
      </c>
      <c r="J122" s="68" t="s">
        <v>2267</v>
      </c>
      <c r="K122" s="68">
        <v>1.3</v>
      </c>
      <c r="L122" s="68">
        <v>0.43</v>
      </c>
      <c r="M122" s="68" t="s">
        <v>1960</v>
      </c>
      <c r="N122" s="143">
        <f>IF(対応ガラス検索!$E$2="-","",IF(対応ガラス検索!$E$2&gt;=K122,MAX($N$2:N121)+1,""))</f>
        <v>121</v>
      </c>
      <c r="O122" s="143">
        <f>IF(対応ガラス検索!$E$2="-","",IF(L122&lt;=0.65,MAX($O$2:O121)+1,""))</f>
        <v>121</v>
      </c>
      <c r="P122" s="144"/>
      <c r="Q122" s="145"/>
    </row>
    <row r="123" spans="1:17" x14ac:dyDescent="0.4">
      <c r="A123" s="68">
        <v>122</v>
      </c>
      <c r="B123" s="68" t="s">
        <v>2295</v>
      </c>
      <c r="C123" s="68" t="s">
        <v>1954</v>
      </c>
      <c r="D123" s="68" t="s">
        <v>2009</v>
      </c>
      <c r="E123" s="68" t="s">
        <v>2010</v>
      </c>
      <c r="F123" s="68" t="s">
        <v>2011</v>
      </c>
      <c r="G123" s="68" t="s">
        <v>1958</v>
      </c>
      <c r="H123" s="68" t="s">
        <v>1959</v>
      </c>
      <c r="I123" s="68">
        <v>13</v>
      </c>
      <c r="J123" s="68" t="s">
        <v>2267</v>
      </c>
      <c r="K123" s="68">
        <v>1.2</v>
      </c>
      <c r="L123" s="68">
        <v>0.43</v>
      </c>
      <c r="M123" s="68" t="s">
        <v>1960</v>
      </c>
      <c r="N123" s="143">
        <f>IF(対応ガラス検索!$E$2="-","",IF(対応ガラス検索!$E$2&gt;=K123,MAX($N$2:N122)+1,""))</f>
        <v>122</v>
      </c>
      <c r="O123" s="143">
        <f>IF(対応ガラス検索!$E$2="-","",IF(L123&lt;=0.65,MAX($O$2:O122)+1,""))</f>
        <v>122</v>
      </c>
      <c r="P123" s="144"/>
      <c r="Q123" s="145"/>
    </row>
    <row r="124" spans="1:17" x14ac:dyDescent="0.4">
      <c r="A124" s="68">
        <v>123</v>
      </c>
      <c r="B124" s="68" t="s">
        <v>2295</v>
      </c>
      <c r="C124" s="68" t="s">
        <v>1954</v>
      </c>
      <c r="D124" s="68" t="s">
        <v>2012</v>
      </c>
      <c r="E124" s="68" t="s">
        <v>2010</v>
      </c>
      <c r="F124" s="68" t="s">
        <v>2011</v>
      </c>
      <c r="G124" s="68" t="s">
        <v>1962</v>
      </c>
      <c r="H124" s="68" t="s">
        <v>1963</v>
      </c>
      <c r="I124" s="68">
        <v>6</v>
      </c>
      <c r="J124" s="68" t="s">
        <v>2296</v>
      </c>
      <c r="K124" s="142">
        <v>2.5</v>
      </c>
      <c r="L124" s="68">
        <v>0.46</v>
      </c>
      <c r="M124" s="68" t="s">
        <v>1960</v>
      </c>
      <c r="N124" s="143">
        <f>IF(対応ガラス検索!$E$2="-","",IF(対応ガラス検索!$E$2&gt;=K124,MAX($N$2:N123)+1,""))</f>
        <v>123</v>
      </c>
      <c r="O124" s="143">
        <f>IF(対応ガラス検索!$E$2="-","",IF(L124&lt;=0.65,MAX($O$2:O123)+1,""))</f>
        <v>123</v>
      </c>
      <c r="P124" s="144"/>
      <c r="Q124" s="145"/>
    </row>
    <row r="125" spans="1:17" x14ac:dyDescent="0.4">
      <c r="A125" s="68">
        <v>124</v>
      </c>
      <c r="B125" s="68" t="s">
        <v>2295</v>
      </c>
      <c r="C125" s="68" t="s">
        <v>1954</v>
      </c>
      <c r="D125" s="68" t="s">
        <v>2012</v>
      </c>
      <c r="E125" s="68" t="s">
        <v>2010</v>
      </c>
      <c r="F125" s="68" t="s">
        <v>2011</v>
      </c>
      <c r="G125" s="68" t="s">
        <v>1962</v>
      </c>
      <c r="H125" s="68" t="s">
        <v>1963</v>
      </c>
      <c r="I125" s="68">
        <v>7</v>
      </c>
      <c r="J125" s="68" t="s">
        <v>2296</v>
      </c>
      <c r="K125" s="68">
        <v>2.2999999999999998</v>
      </c>
      <c r="L125" s="68">
        <v>0.46</v>
      </c>
      <c r="M125" s="68" t="s">
        <v>1960</v>
      </c>
      <c r="N125" s="143">
        <f>IF(対応ガラス検索!$E$2="-","",IF(対応ガラス検索!$E$2&gt;=K125,MAX($N$2:N124)+1,""))</f>
        <v>124</v>
      </c>
      <c r="O125" s="143">
        <f>IF(対応ガラス検索!$E$2="-","",IF(L125&lt;=0.65,MAX($O$2:O124)+1,""))</f>
        <v>124</v>
      </c>
      <c r="P125" s="144"/>
      <c r="Q125" s="145"/>
    </row>
    <row r="126" spans="1:17" x14ac:dyDescent="0.4">
      <c r="A126" s="68">
        <v>125</v>
      </c>
      <c r="B126" s="68" t="s">
        <v>2295</v>
      </c>
      <c r="C126" s="68" t="s">
        <v>1954</v>
      </c>
      <c r="D126" s="68" t="s">
        <v>2012</v>
      </c>
      <c r="E126" s="68" t="s">
        <v>2010</v>
      </c>
      <c r="F126" s="68" t="s">
        <v>2011</v>
      </c>
      <c r="G126" s="68" t="s">
        <v>1962</v>
      </c>
      <c r="H126" s="68" t="s">
        <v>1963</v>
      </c>
      <c r="I126" s="68">
        <v>8</v>
      </c>
      <c r="J126" s="68" t="s">
        <v>2296</v>
      </c>
      <c r="K126" s="68">
        <v>2.1</v>
      </c>
      <c r="L126" s="68">
        <v>0.46</v>
      </c>
      <c r="M126" s="68" t="s">
        <v>1960</v>
      </c>
      <c r="N126" s="143">
        <f>IF(対応ガラス検索!$E$2="-","",IF(対応ガラス検索!$E$2&gt;=K126,MAX($N$2:N125)+1,""))</f>
        <v>125</v>
      </c>
      <c r="O126" s="143">
        <f>IF(対応ガラス検索!$E$2="-","",IF(L126&lt;=0.65,MAX($O$2:O125)+1,""))</f>
        <v>125</v>
      </c>
      <c r="P126" s="144"/>
      <c r="Q126" s="145"/>
    </row>
    <row r="127" spans="1:17" x14ac:dyDescent="0.4">
      <c r="A127" s="68">
        <v>126</v>
      </c>
      <c r="B127" s="68" t="s">
        <v>2295</v>
      </c>
      <c r="C127" s="68" t="s">
        <v>1954</v>
      </c>
      <c r="D127" s="68" t="s">
        <v>2012</v>
      </c>
      <c r="E127" s="68" t="s">
        <v>2010</v>
      </c>
      <c r="F127" s="68" t="s">
        <v>2011</v>
      </c>
      <c r="G127" s="68" t="s">
        <v>1962</v>
      </c>
      <c r="H127" s="68" t="s">
        <v>1963</v>
      </c>
      <c r="I127" s="68">
        <v>9</v>
      </c>
      <c r="J127" s="68" t="s">
        <v>2296</v>
      </c>
      <c r="K127" s="68">
        <v>2</v>
      </c>
      <c r="L127" s="68">
        <v>0.46</v>
      </c>
      <c r="M127" s="68" t="s">
        <v>1960</v>
      </c>
      <c r="N127" s="143">
        <f>IF(対応ガラス検索!$E$2="-","",IF(対応ガラス検索!$E$2&gt;=K127,MAX($N$2:N126)+1,""))</f>
        <v>126</v>
      </c>
      <c r="O127" s="143">
        <f>IF(対応ガラス検索!$E$2="-","",IF(L127&lt;=0.65,MAX($O$2:O126)+1,""))</f>
        <v>126</v>
      </c>
      <c r="P127" s="144"/>
      <c r="Q127" s="145"/>
    </row>
    <row r="128" spans="1:17" x14ac:dyDescent="0.4">
      <c r="A128" s="68">
        <v>127</v>
      </c>
      <c r="B128" s="68" t="s">
        <v>2295</v>
      </c>
      <c r="C128" s="68" t="s">
        <v>1954</v>
      </c>
      <c r="D128" s="68" t="s">
        <v>2012</v>
      </c>
      <c r="E128" s="68" t="s">
        <v>2010</v>
      </c>
      <c r="F128" s="68" t="s">
        <v>2011</v>
      </c>
      <c r="G128" s="68" t="s">
        <v>1962</v>
      </c>
      <c r="H128" s="68" t="s">
        <v>1963</v>
      </c>
      <c r="I128" s="68">
        <v>10</v>
      </c>
      <c r="J128" s="68" t="s">
        <v>2296</v>
      </c>
      <c r="K128" s="68">
        <v>1.8</v>
      </c>
      <c r="L128" s="68">
        <v>0.46</v>
      </c>
      <c r="M128" s="68" t="s">
        <v>1960</v>
      </c>
      <c r="N128" s="143">
        <f>IF(対応ガラス検索!$E$2="-","",IF(対応ガラス検索!$E$2&gt;=K128,MAX($N$2:N127)+1,""))</f>
        <v>127</v>
      </c>
      <c r="O128" s="143">
        <f>IF(対応ガラス検索!$E$2="-","",IF(L128&lt;=0.65,MAX($O$2:O127)+1,""))</f>
        <v>127</v>
      </c>
      <c r="P128" s="144"/>
      <c r="Q128" s="145"/>
    </row>
    <row r="129" spans="1:17" x14ac:dyDescent="0.4">
      <c r="A129" s="68">
        <v>128</v>
      </c>
      <c r="B129" s="68" t="s">
        <v>2295</v>
      </c>
      <c r="C129" s="68" t="s">
        <v>1954</v>
      </c>
      <c r="D129" s="68" t="s">
        <v>2012</v>
      </c>
      <c r="E129" s="68" t="s">
        <v>2010</v>
      </c>
      <c r="F129" s="68" t="s">
        <v>2011</v>
      </c>
      <c r="G129" s="68" t="s">
        <v>1962</v>
      </c>
      <c r="H129" s="68" t="s">
        <v>1963</v>
      </c>
      <c r="I129" s="68">
        <v>11</v>
      </c>
      <c r="J129" s="68" t="s">
        <v>2296</v>
      </c>
      <c r="K129" s="68">
        <v>1.7</v>
      </c>
      <c r="L129" s="68">
        <v>0.46</v>
      </c>
      <c r="M129" s="68" t="s">
        <v>1960</v>
      </c>
      <c r="N129" s="143">
        <f>IF(対応ガラス検索!$E$2="-","",IF(対応ガラス検索!$E$2&gt;=K129,MAX($N$2:N128)+1,""))</f>
        <v>128</v>
      </c>
      <c r="O129" s="143">
        <f>IF(対応ガラス検索!$E$2="-","",IF(L129&lt;=0.65,MAX($O$2:O128)+1,""))</f>
        <v>128</v>
      </c>
      <c r="P129" s="144"/>
      <c r="Q129" s="145"/>
    </row>
    <row r="130" spans="1:17" x14ac:dyDescent="0.4">
      <c r="A130" s="68">
        <v>129</v>
      </c>
      <c r="B130" s="68" t="s">
        <v>2295</v>
      </c>
      <c r="C130" s="68" t="s">
        <v>1954</v>
      </c>
      <c r="D130" s="68" t="s">
        <v>2012</v>
      </c>
      <c r="E130" s="68" t="s">
        <v>2010</v>
      </c>
      <c r="F130" s="68" t="s">
        <v>2011</v>
      </c>
      <c r="G130" s="68" t="s">
        <v>1962</v>
      </c>
      <c r="H130" s="68" t="s">
        <v>1963</v>
      </c>
      <c r="I130" s="68">
        <v>12</v>
      </c>
      <c r="J130" s="68" t="s">
        <v>2296</v>
      </c>
      <c r="K130" s="68">
        <v>1.6</v>
      </c>
      <c r="L130" s="68">
        <v>0.46</v>
      </c>
      <c r="M130" s="68" t="s">
        <v>1960</v>
      </c>
      <c r="N130" s="143">
        <f>IF(対応ガラス検索!$E$2="-","",IF(対応ガラス検索!$E$2&gt;=K130,MAX($N$2:N129)+1,""))</f>
        <v>129</v>
      </c>
      <c r="O130" s="143">
        <f>IF(対応ガラス検索!$E$2="-","",IF(L130&lt;=0.65,MAX($O$2:O129)+1,""))</f>
        <v>129</v>
      </c>
      <c r="P130" s="144"/>
      <c r="Q130" s="145"/>
    </row>
    <row r="131" spans="1:17" x14ac:dyDescent="0.4">
      <c r="A131" s="68">
        <v>130</v>
      </c>
      <c r="B131" s="68" t="s">
        <v>2295</v>
      </c>
      <c r="C131" s="68" t="s">
        <v>1954</v>
      </c>
      <c r="D131" s="68" t="s">
        <v>2012</v>
      </c>
      <c r="E131" s="68" t="s">
        <v>2010</v>
      </c>
      <c r="F131" s="68" t="s">
        <v>2011</v>
      </c>
      <c r="G131" s="68" t="s">
        <v>1962</v>
      </c>
      <c r="H131" s="68" t="s">
        <v>1963</v>
      </c>
      <c r="I131" s="68">
        <v>6</v>
      </c>
      <c r="J131" s="68" t="s">
        <v>2267</v>
      </c>
      <c r="K131" s="68">
        <v>2</v>
      </c>
      <c r="L131" s="68">
        <v>0.46</v>
      </c>
      <c r="M131" s="68" t="s">
        <v>1960</v>
      </c>
      <c r="N131" s="143">
        <f>IF(対応ガラス検索!$E$2="-","",IF(対応ガラス検索!$E$2&gt;=K131,MAX($N$2:N130)+1,""))</f>
        <v>130</v>
      </c>
      <c r="O131" s="143">
        <f>IF(対応ガラス検索!$E$2="-","",IF(L131&lt;=0.65,MAX($O$2:O130)+1,""))</f>
        <v>130</v>
      </c>
      <c r="P131" s="144"/>
      <c r="Q131" s="145"/>
    </row>
    <row r="132" spans="1:17" x14ac:dyDescent="0.4">
      <c r="A132" s="68">
        <v>131</v>
      </c>
      <c r="B132" s="68" t="s">
        <v>2295</v>
      </c>
      <c r="C132" s="68" t="s">
        <v>1954</v>
      </c>
      <c r="D132" s="68" t="s">
        <v>2012</v>
      </c>
      <c r="E132" s="68" t="s">
        <v>2010</v>
      </c>
      <c r="F132" s="68" t="s">
        <v>2011</v>
      </c>
      <c r="G132" s="68" t="s">
        <v>1962</v>
      </c>
      <c r="H132" s="68" t="s">
        <v>1963</v>
      </c>
      <c r="I132" s="68">
        <v>7</v>
      </c>
      <c r="J132" s="68" t="s">
        <v>2267</v>
      </c>
      <c r="K132" s="142">
        <v>1.9</v>
      </c>
      <c r="L132" s="68">
        <v>0.46</v>
      </c>
      <c r="M132" s="68" t="s">
        <v>1960</v>
      </c>
      <c r="N132" s="143">
        <f>IF(対応ガラス検索!$E$2="-","",IF(対応ガラス検索!$E$2&gt;=K132,MAX($N$2:N131)+1,""))</f>
        <v>131</v>
      </c>
      <c r="O132" s="143">
        <f>IF(対応ガラス検索!$E$2="-","",IF(L132&lt;=0.65,MAX($O$2:O131)+1,""))</f>
        <v>131</v>
      </c>
      <c r="P132" s="144"/>
      <c r="Q132" s="145"/>
    </row>
    <row r="133" spans="1:17" x14ac:dyDescent="0.4">
      <c r="A133" s="68">
        <v>132</v>
      </c>
      <c r="B133" s="68" t="s">
        <v>2295</v>
      </c>
      <c r="C133" s="68" t="s">
        <v>1954</v>
      </c>
      <c r="D133" s="68" t="s">
        <v>2012</v>
      </c>
      <c r="E133" s="68" t="s">
        <v>2010</v>
      </c>
      <c r="F133" s="68" t="s">
        <v>2011</v>
      </c>
      <c r="G133" s="68" t="s">
        <v>1962</v>
      </c>
      <c r="H133" s="68" t="s">
        <v>1963</v>
      </c>
      <c r="I133" s="68">
        <v>8</v>
      </c>
      <c r="J133" s="68" t="s">
        <v>2267</v>
      </c>
      <c r="K133" s="68">
        <v>1.7</v>
      </c>
      <c r="L133" s="68">
        <v>0.46</v>
      </c>
      <c r="M133" s="68" t="s">
        <v>1960</v>
      </c>
      <c r="N133" s="143">
        <f>IF(対応ガラス検索!$E$2="-","",IF(対応ガラス検索!$E$2&gt;=K133,MAX($N$2:N132)+1,""))</f>
        <v>132</v>
      </c>
      <c r="O133" s="143">
        <f>IF(対応ガラス検索!$E$2="-","",IF(L133&lt;=0.65,MAX($O$2:O132)+1,""))</f>
        <v>132</v>
      </c>
      <c r="P133" s="144"/>
      <c r="Q133" s="145"/>
    </row>
    <row r="134" spans="1:17" x14ac:dyDescent="0.4">
      <c r="A134" s="68">
        <v>133</v>
      </c>
      <c r="B134" s="68" t="s">
        <v>2295</v>
      </c>
      <c r="C134" s="68" t="s">
        <v>1954</v>
      </c>
      <c r="D134" s="68" t="s">
        <v>2012</v>
      </c>
      <c r="E134" s="68" t="s">
        <v>2010</v>
      </c>
      <c r="F134" s="68" t="s">
        <v>2011</v>
      </c>
      <c r="G134" s="68" t="s">
        <v>1962</v>
      </c>
      <c r="H134" s="68" t="s">
        <v>1963</v>
      </c>
      <c r="I134" s="68">
        <v>9</v>
      </c>
      <c r="J134" s="68" t="s">
        <v>2267</v>
      </c>
      <c r="K134" s="68">
        <v>1.6</v>
      </c>
      <c r="L134" s="68">
        <v>0.46</v>
      </c>
      <c r="M134" s="68" t="s">
        <v>1960</v>
      </c>
      <c r="N134" s="143">
        <f>IF(対応ガラス検索!$E$2="-","",IF(対応ガラス検索!$E$2&gt;=K134,MAX($N$2:N133)+1,""))</f>
        <v>133</v>
      </c>
      <c r="O134" s="143">
        <f>IF(対応ガラス検索!$E$2="-","",IF(L134&lt;=0.65,MAX($O$2:O133)+1,""))</f>
        <v>133</v>
      </c>
      <c r="P134" s="144"/>
      <c r="Q134" s="145"/>
    </row>
    <row r="135" spans="1:17" x14ac:dyDescent="0.4">
      <c r="A135" s="68">
        <v>134</v>
      </c>
      <c r="B135" s="68" t="s">
        <v>2295</v>
      </c>
      <c r="C135" s="68" t="s">
        <v>1954</v>
      </c>
      <c r="D135" s="68" t="s">
        <v>2012</v>
      </c>
      <c r="E135" s="68" t="s">
        <v>2010</v>
      </c>
      <c r="F135" s="68" t="s">
        <v>2011</v>
      </c>
      <c r="G135" s="68" t="s">
        <v>1962</v>
      </c>
      <c r="H135" s="68" t="s">
        <v>1963</v>
      </c>
      <c r="I135" s="68">
        <v>10</v>
      </c>
      <c r="J135" s="68" t="s">
        <v>2267</v>
      </c>
      <c r="K135" s="68">
        <v>1.5</v>
      </c>
      <c r="L135" s="68">
        <v>0.46</v>
      </c>
      <c r="M135" s="68" t="s">
        <v>1960</v>
      </c>
      <c r="N135" s="143">
        <f>IF(対応ガラス検索!$E$2="-","",IF(対応ガラス検索!$E$2&gt;=K135,MAX($N$2:N134)+1,""))</f>
        <v>134</v>
      </c>
      <c r="O135" s="143">
        <f>IF(対応ガラス検索!$E$2="-","",IF(L135&lt;=0.65,MAX($O$2:O134)+1,""))</f>
        <v>134</v>
      </c>
      <c r="P135" s="144"/>
      <c r="Q135" s="145"/>
    </row>
    <row r="136" spans="1:17" x14ac:dyDescent="0.4">
      <c r="A136" s="68">
        <v>135</v>
      </c>
      <c r="B136" s="68" t="s">
        <v>2295</v>
      </c>
      <c r="C136" s="68" t="s">
        <v>1954</v>
      </c>
      <c r="D136" s="68" t="s">
        <v>2012</v>
      </c>
      <c r="E136" s="68" t="s">
        <v>2010</v>
      </c>
      <c r="F136" s="68" t="s">
        <v>2011</v>
      </c>
      <c r="G136" s="68" t="s">
        <v>1962</v>
      </c>
      <c r="H136" s="68" t="s">
        <v>1963</v>
      </c>
      <c r="I136" s="68">
        <v>11</v>
      </c>
      <c r="J136" s="68" t="s">
        <v>2267</v>
      </c>
      <c r="K136" s="68">
        <v>1.4</v>
      </c>
      <c r="L136" s="68">
        <v>0.46</v>
      </c>
      <c r="M136" s="68" t="s">
        <v>1960</v>
      </c>
      <c r="N136" s="143">
        <f>IF(対応ガラス検索!$E$2="-","",IF(対応ガラス検索!$E$2&gt;=K136,MAX($N$2:N135)+1,""))</f>
        <v>135</v>
      </c>
      <c r="O136" s="143">
        <f>IF(対応ガラス検索!$E$2="-","",IF(L136&lt;=0.65,MAX($O$2:O135)+1,""))</f>
        <v>135</v>
      </c>
      <c r="P136" s="144"/>
      <c r="Q136" s="145"/>
    </row>
    <row r="137" spans="1:17" x14ac:dyDescent="0.4">
      <c r="A137" s="68">
        <v>136</v>
      </c>
      <c r="B137" s="68" t="s">
        <v>2295</v>
      </c>
      <c r="C137" s="68" t="s">
        <v>1954</v>
      </c>
      <c r="D137" s="68" t="s">
        <v>2012</v>
      </c>
      <c r="E137" s="68" t="s">
        <v>2010</v>
      </c>
      <c r="F137" s="68" t="s">
        <v>2011</v>
      </c>
      <c r="G137" s="68" t="s">
        <v>1962</v>
      </c>
      <c r="H137" s="68" t="s">
        <v>1963</v>
      </c>
      <c r="I137" s="68">
        <v>12</v>
      </c>
      <c r="J137" s="68" t="s">
        <v>2267</v>
      </c>
      <c r="K137" s="142">
        <v>1.3</v>
      </c>
      <c r="L137" s="68">
        <v>0.46</v>
      </c>
      <c r="M137" s="68" t="s">
        <v>1960</v>
      </c>
      <c r="N137" s="143">
        <f>IF(対応ガラス検索!$E$2="-","",IF(対応ガラス検索!$E$2&gt;=K137,MAX($N$2:N136)+1,""))</f>
        <v>136</v>
      </c>
      <c r="O137" s="143">
        <f>IF(対応ガラス検索!$E$2="-","",IF(L137&lt;=0.65,MAX($O$2:O136)+1,""))</f>
        <v>136</v>
      </c>
      <c r="P137" s="144"/>
      <c r="Q137" s="145"/>
    </row>
    <row r="138" spans="1:17" x14ac:dyDescent="0.4">
      <c r="A138" s="68">
        <v>137</v>
      </c>
      <c r="B138" s="68" t="s">
        <v>2295</v>
      </c>
      <c r="C138" s="68" t="s">
        <v>1954</v>
      </c>
      <c r="D138" s="68" t="s">
        <v>2013</v>
      </c>
      <c r="E138" s="68" t="s">
        <v>2010</v>
      </c>
      <c r="F138" s="68" t="s">
        <v>2011</v>
      </c>
      <c r="G138" s="68" t="s">
        <v>1965</v>
      </c>
      <c r="H138" s="68" t="s">
        <v>1966</v>
      </c>
      <c r="I138" s="68">
        <v>6</v>
      </c>
      <c r="J138" s="68" t="s">
        <v>2296</v>
      </c>
      <c r="K138" s="68">
        <v>2.5</v>
      </c>
      <c r="L138" s="68">
        <v>0.47</v>
      </c>
      <c r="M138" s="68" t="s">
        <v>1960</v>
      </c>
      <c r="N138" s="143">
        <f>IF(対応ガラス検索!$E$2="-","",IF(対応ガラス検索!$E$2&gt;=K138,MAX($N$2:N137)+1,""))</f>
        <v>137</v>
      </c>
      <c r="O138" s="143">
        <f>IF(対応ガラス検索!$E$2="-","",IF(L138&lt;=0.65,MAX($O$2:O137)+1,""))</f>
        <v>137</v>
      </c>
      <c r="P138" s="144"/>
      <c r="Q138" s="145"/>
    </row>
    <row r="139" spans="1:17" x14ac:dyDescent="0.4">
      <c r="A139" s="68">
        <v>138</v>
      </c>
      <c r="B139" s="68" t="s">
        <v>2295</v>
      </c>
      <c r="C139" s="68" t="s">
        <v>1954</v>
      </c>
      <c r="D139" s="68" t="s">
        <v>2013</v>
      </c>
      <c r="E139" s="68" t="s">
        <v>2010</v>
      </c>
      <c r="F139" s="68" t="s">
        <v>2011</v>
      </c>
      <c r="G139" s="68" t="s">
        <v>1965</v>
      </c>
      <c r="H139" s="68" t="s">
        <v>1966</v>
      </c>
      <c r="I139" s="68">
        <v>7</v>
      </c>
      <c r="J139" s="68" t="s">
        <v>2296</v>
      </c>
      <c r="K139" s="68">
        <v>2.2999999999999998</v>
      </c>
      <c r="L139" s="68">
        <v>0.47</v>
      </c>
      <c r="M139" s="68" t="s">
        <v>1960</v>
      </c>
      <c r="N139" s="143">
        <f>IF(対応ガラス検索!$E$2="-","",IF(対応ガラス検索!$E$2&gt;=K139,MAX($N$2:N138)+1,""))</f>
        <v>138</v>
      </c>
      <c r="O139" s="143">
        <f>IF(対応ガラス検索!$E$2="-","",IF(L139&lt;=0.65,MAX($O$2:O138)+1,""))</f>
        <v>138</v>
      </c>
      <c r="P139" s="144"/>
      <c r="Q139" s="145"/>
    </row>
    <row r="140" spans="1:17" x14ac:dyDescent="0.4">
      <c r="A140" s="68">
        <v>139</v>
      </c>
      <c r="B140" s="68" t="s">
        <v>2295</v>
      </c>
      <c r="C140" s="68" t="s">
        <v>1954</v>
      </c>
      <c r="D140" s="68" t="s">
        <v>2013</v>
      </c>
      <c r="E140" s="68" t="s">
        <v>2010</v>
      </c>
      <c r="F140" s="68" t="s">
        <v>2011</v>
      </c>
      <c r="G140" s="68" t="s">
        <v>1965</v>
      </c>
      <c r="H140" s="68" t="s">
        <v>1966</v>
      </c>
      <c r="I140" s="68">
        <v>8</v>
      </c>
      <c r="J140" s="68" t="s">
        <v>2296</v>
      </c>
      <c r="K140" s="68">
        <v>2.1</v>
      </c>
      <c r="L140" s="68">
        <v>0.47</v>
      </c>
      <c r="M140" s="68" t="s">
        <v>1960</v>
      </c>
      <c r="N140" s="143">
        <f>IF(対応ガラス検索!$E$2="-","",IF(対応ガラス検索!$E$2&gt;=K140,MAX($N$2:N139)+1,""))</f>
        <v>139</v>
      </c>
      <c r="O140" s="143">
        <f>IF(対応ガラス検索!$E$2="-","",IF(L140&lt;=0.65,MAX($O$2:O139)+1,""))</f>
        <v>139</v>
      </c>
      <c r="P140" s="144"/>
      <c r="Q140" s="145"/>
    </row>
    <row r="141" spans="1:17" x14ac:dyDescent="0.4">
      <c r="A141" s="68">
        <v>140</v>
      </c>
      <c r="B141" s="68" t="s">
        <v>2295</v>
      </c>
      <c r="C141" s="68" t="s">
        <v>1954</v>
      </c>
      <c r="D141" s="68" t="s">
        <v>2013</v>
      </c>
      <c r="E141" s="68" t="s">
        <v>2010</v>
      </c>
      <c r="F141" s="68" t="s">
        <v>2011</v>
      </c>
      <c r="G141" s="68" t="s">
        <v>1965</v>
      </c>
      <c r="H141" s="68" t="s">
        <v>1966</v>
      </c>
      <c r="I141" s="68">
        <v>9</v>
      </c>
      <c r="J141" s="68" t="s">
        <v>2296</v>
      </c>
      <c r="K141" s="68">
        <v>2</v>
      </c>
      <c r="L141" s="68">
        <v>0.47</v>
      </c>
      <c r="M141" s="68" t="s">
        <v>1960</v>
      </c>
      <c r="N141" s="143">
        <f>IF(対応ガラス検索!$E$2="-","",IF(対応ガラス検索!$E$2&gt;=K141,MAX($N$2:N140)+1,""))</f>
        <v>140</v>
      </c>
      <c r="O141" s="143">
        <f>IF(対応ガラス検索!$E$2="-","",IF(L141&lt;=0.65,MAX($O$2:O140)+1,""))</f>
        <v>140</v>
      </c>
      <c r="P141" s="144"/>
      <c r="Q141" s="145"/>
    </row>
    <row r="142" spans="1:17" x14ac:dyDescent="0.4">
      <c r="A142" s="68">
        <v>141</v>
      </c>
      <c r="B142" s="68" t="s">
        <v>2295</v>
      </c>
      <c r="C142" s="68" t="s">
        <v>1954</v>
      </c>
      <c r="D142" s="68" t="s">
        <v>2013</v>
      </c>
      <c r="E142" s="68" t="s">
        <v>2010</v>
      </c>
      <c r="F142" s="68" t="s">
        <v>2011</v>
      </c>
      <c r="G142" s="68" t="s">
        <v>1965</v>
      </c>
      <c r="H142" s="68" t="s">
        <v>1966</v>
      </c>
      <c r="I142" s="68">
        <v>10</v>
      </c>
      <c r="J142" s="68" t="s">
        <v>2296</v>
      </c>
      <c r="K142" s="68">
        <v>1.8</v>
      </c>
      <c r="L142" s="68">
        <v>0.47</v>
      </c>
      <c r="M142" s="68" t="s">
        <v>1960</v>
      </c>
      <c r="N142" s="143">
        <f>IF(対応ガラス検索!$E$2="-","",IF(対応ガラス検索!$E$2&gt;=K142,MAX($N$2:N141)+1,""))</f>
        <v>141</v>
      </c>
      <c r="O142" s="143">
        <f>IF(対応ガラス検索!$E$2="-","",IF(L142&lt;=0.65,MAX($O$2:O141)+1,""))</f>
        <v>141</v>
      </c>
      <c r="P142" s="144"/>
      <c r="Q142" s="145"/>
    </row>
    <row r="143" spans="1:17" x14ac:dyDescent="0.4">
      <c r="A143" s="68">
        <v>142</v>
      </c>
      <c r="B143" s="68" t="s">
        <v>2295</v>
      </c>
      <c r="C143" s="68" t="s">
        <v>1954</v>
      </c>
      <c r="D143" s="68" t="s">
        <v>2013</v>
      </c>
      <c r="E143" s="68" t="s">
        <v>2010</v>
      </c>
      <c r="F143" s="68" t="s">
        <v>2011</v>
      </c>
      <c r="G143" s="68" t="s">
        <v>1965</v>
      </c>
      <c r="H143" s="68" t="s">
        <v>1966</v>
      </c>
      <c r="I143" s="68">
        <v>11</v>
      </c>
      <c r="J143" s="68" t="s">
        <v>2296</v>
      </c>
      <c r="K143" s="68">
        <v>1.7</v>
      </c>
      <c r="L143" s="68">
        <v>0.47</v>
      </c>
      <c r="M143" s="68" t="s">
        <v>1960</v>
      </c>
      <c r="N143" s="143">
        <f>IF(対応ガラス検索!$E$2="-","",IF(対応ガラス検索!$E$2&gt;=K143,MAX($N$2:N142)+1,""))</f>
        <v>142</v>
      </c>
      <c r="O143" s="143">
        <f>IF(対応ガラス検索!$E$2="-","",IF(L143&lt;=0.65,MAX($O$2:O142)+1,""))</f>
        <v>142</v>
      </c>
      <c r="P143" s="144"/>
      <c r="Q143" s="145"/>
    </row>
    <row r="144" spans="1:17" x14ac:dyDescent="0.4">
      <c r="A144" s="68">
        <v>143</v>
      </c>
      <c r="B144" s="68" t="s">
        <v>2295</v>
      </c>
      <c r="C144" s="68" t="s">
        <v>1954</v>
      </c>
      <c r="D144" s="68" t="s">
        <v>2013</v>
      </c>
      <c r="E144" s="68" t="s">
        <v>2010</v>
      </c>
      <c r="F144" s="68" t="s">
        <v>2011</v>
      </c>
      <c r="G144" s="68" t="s">
        <v>1965</v>
      </c>
      <c r="H144" s="68" t="s">
        <v>1966</v>
      </c>
      <c r="I144" s="68">
        <v>12</v>
      </c>
      <c r="J144" s="68" t="s">
        <v>2296</v>
      </c>
      <c r="K144" s="68">
        <v>1.6</v>
      </c>
      <c r="L144" s="68">
        <v>0.47</v>
      </c>
      <c r="M144" s="68" t="s">
        <v>1960</v>
      </c>
      <c r="N144" s="143">
        <f>IF(対応ガラス検索!$E$2="-","",IF(対応ガラス検索!$E$2&gt;=K144,MAX($N$2:N143)+1,""))</f>
        <v>143</v>
      </c>
      <c r="O144" s="143">
        <f>IF(対応ガラス検索!$E$2="-","",IF(L144&lt;=0.65,MAX($O$2:O143)+1,""))</f>
        <v>143</v>
      </c>
      <c r="P144" s="144"/>
      <c r="Q144" s="145"/>
    </row>
    <row r="145" spans="1:17" x14ac:dyDescent="0.4">
      <c r="A145" s="68">
        <v>144</v>
      </c>
      <c r="B145" s="68" t="s">
        <v>2295</v>
      </c>
      <c r="C145" s="68" t="s">
        <v>1954</v>
      </c>
      <c r="D145" s="68" t="s">
        <v>2013</v>
      </c>
      <c r="E145" s="68" t="s">
        <v>2010</v>
      </c>
      <c r="F145" s="68" t="s">
        <v>2011</v>
      </c>
      <c r="G145" s="68" t="s">
        <v>1965</v>
      </c>
      <c r="H145" s="68" t="s">
        <v>1966</v>
      </c>
      <c r="I145" s="68">
        <v>6</v>
      </c>
      <c r="J145" s="68" t="s">
        <v>2267</v>
      </c>
      <c r="K145" s="68">
        <v>2</v>
      </c>
      <c r="L145" s="68">
        <v>0.47</v>
      </c>
      <c r="M145" s="68" t="s">
        <v>1960</v>
      </c>
      <c r="N145" s="143">
        <f>IF(対応ガラス検索!$E$2="-","",IF(対応ガラス検索!$E$2&gt;=K145,MAX($N$2:N144)+1,""))</f>
        <v>144</v>
      </c>
      <c r="O145" s="143">
        <f>IF(対応ガラス検索!$E$2="-","",IF(L145&lt;=0.65,MAX($O$2:O144)+1,""))</f>
        <v>144</v>
      </c>
      <c r="P145" s="144"/>
      <c r="Q145" s="145"/>
    </row>
    <row r="146" spans="1:17" x14ac:dyDescent="0.4">
      <c r="A146" s="68">
        <v>145</v>
      </c>
      <c r="B146" s="68" t="s">
        <v>2295</v>
      </c>
      <c r="C146" s="68" t="s">
        <v>1954</v>
      </c>
      <c r="D146" s="68" t="s">
        <v>2013</v>
      </c>
      <c r="E146" s="68" t="s">
        <v>2010</v>
      </c>
      <c r="F146" s="68" t="s">
        <v>2011</v>
      </c>
      <c r="G146" s="68" t="s">
        <v>1965</v>
      </c>
      <c r="H146" s="68" t="s">
        <v>1966</v>
      </c>
      <c r="I146" s="68">
        <v>7</v>
      </c>
      <c r="J146" s="68" t="s">
        <v>2267</v>
      </c>
      <c r="K146" s="68">
        <v>1.8</v>
      </c>
      <c r="L146" s="68">
        <v>0.47</v>
      </c>
      <c r="M146" s="68" t="s">
        <v>1960</v>
      </c>
      <c r="N146" s="143">
        <f>IF(対応ガラス検索!$E$2="-","",IF(対応ガラス検索!$E$2&gt;=K146,MAX($N$2:N145)+1,""))</f>
        <v>145</v>
      </c>
      <c r="O146" s="143">
        <f>IF(対応ガラス検索!$E$2="-","",IF(L146&lt;=0.65,MAX($O$2:O145)+1,""))</f>
        <v>145</v>
      </c>
      <c r="P146" s="144"/>
      <c r="Q146" s="145"/>
    </row>
    <row r="147" spans="1:17" x14ac:dyDescent="0.4">
      <c r="A147" s="68">
        <v>146</v>
      </c>
      <c r="B147" s="68" t="s">
        <v>2295</v>
      </c>
      <c r="C147" s="68" t="s">
        <v>1954</v>
      </c>
      <c r="D147" s="68" t="s">
        <v>2013</v>
      </c>
      <c r="E147" s="68" t="s">
        <v>2010</v>
      </c>
      <c r="F147" s="68" t="s">
        <v>2011</v>
      </c>
      <c r="G147" s="68" t="s">
        <v>1965</v>
      </c>
      <c r="H147" s="68" t="s">
        <v>1966</v>
      </c>
      <c r="I147" s="68">
        <v>8</v>
      </c>
      <c r="J147" s="68" t="s">
        <v>2267</v>
      </c>
      <c r="K147" s="68">
        <v>1.7</v>
      </c>
      <c r="L147" s="68">
        <v>0.47</v>
      </c>
      <c r="M147" s="68" t="s">
        <v>1960</v>
      </c>
      <c r="N147" s="143">
        <f>IF(対応ガラス検索!$E$2="-","",IF(対応ガラス検索!$E$2&gt;=K147,MAX($N$2:N146)+1,""))</f>
        <v>146</v>
      </c>
      <c r="O147" s="143">
        <f>IF(対応ガラス検索!$E$2="-","",IF(L147&lt;=0.65,MAX($O$2:O146)+1,""))</f>
        <v>146</v>
      </c>
      <c r="P147" s="144"/>
      <c r="Q147" s="145"/>
    </row>
    <row r="148" spans="1:17" x14ac:dyDescent="0.4">
      <c r="A148" s="68">
        <v>147</v>
      </c>
      <c r="B148" s="68" t="s">
        <v>2295</v>
      </c>
      <c r="C148" s="68" t="s">
        <v>1954</v>
      </c>
      <c r="D148" s="68" t="s">
        <v>2013</v>
      </c>
      <c r="E148" s="68" t="s">
        <v>2010</v>
      </c>
      <c r="F148" s="68" t="s">
        <v>2011</v>
      </c>
      <c r="G148" s="68" t="s">
        <v>1965</v>
      </c>
      <c r="H148" s="68" t="s">
        <v>1966</v>
      </c>
      <c r="I148" s="68">
        <v>9</v>
      </c>
      <c r="J148" s="68" t="s">
        <v>2267</v>
      </c>
      <c r="K148" s="68">
        <v>1.6</v>
      </c>
      <c r="L148" s="68">
        <v>0.47</v>
      </c>
      <c r="M148" s="68" t="s">
        <v>1960</v>
      </c>
      <c r="N148" s="143">
        <f>IF(対応ガラス検索!$E$2="-","",IF(対応ガラス検索!$E$2&gt;=K148,MAX($N$2:N147)+1,""))</f>
        <v>147</v>
      </c>
      <c r="O148" s="143">
        <f>IF(対応ガラス検索!$E$2="-","",IF(L148&lt;=0.65,MAX($O$2:O147)+1,""))</f>
        <v>147</v>
      </c>
      <c r="P148" s="144"/>
      <c r="Q148" s="145"/>
    </row>
    <row r="149" spans="1:17" x14ac:dyDescent="0.4">
      <c r="A149" s="68">
        <v>148</v>
      </c>
      <c r="B149" s="68" t="s">
        <v>2295</v>
      </c>
      <c r="C149" s="68" t="s">
        <v>1954</v>
      </c>
      <c r="D149" s="68" t="s">
        <v>2013</v>
      </c>
      <c r="E149" s="68" t="s">
        <v>2010</v>
      </c>
      <c r="F149" s="68" t="s">
        <v>2011</v>
      </c>
      <c r="G149" s="68" t="s">
        <v>1965</v>
      </c>
      <c r="H149" s="68" t="s">
        <v>1966</v>
      </c>
      <c r="I149" s="68">
        <v>10</v>
      </c>
      <c r="J149" s="68" t="s">
        <v>2267</v>
      </c>
      <c r="K149" s="68">
        <v>1.5</v>
      </c>
      <c r="L149" s="68">
        <v>0.47</v>
      </c>
      <c r="M149" s="68" t="s">
        <v>1960</v>
      </c>
      <c r="N149" s="143">
        <f>IF(対応ガラス検索!$E$2="-","",IF(対応ガラス検索!$E$2&gt;=K149,MAX($N$2:N148)+1,""))</f>
        <v>148</v>
      </c>
      <c r="O149" s="143">
        <f>IF(対応ガラス検索!$E$2="-","",IF(L149&lt;=0.65,MAX($O$2:O148)+1,""))</f>
        <v>148</v>
      </c>
      <c r="P149" s="144"/>
      <c r="Q149" s="145"/>
    </row>
    <row r="150" spans="1:17" x14ac:dyDescent="0.4">
      <c r="A150" s="68">
        <v>149</v>
      </c>
      <c r="B150" s="68" t="s">
        <v>2295</v>
      </c>
      <c r="C150" s="68" t="s">
        <v>1954</v>
      </c>
      <c r="D150" s="68" t="s">
        <v>2013</v>
      </c>
      <c r="E150" s="68" t="s">
        <v>2010</v>
      </c>
      <c r="F150" s="68" t="s">
        <v>2011</v>
      </c>
      <c r="G150" s="68" t="s">
        <v>1965</v>
      </c>
      <c r="H150" s="68" t="s">
        <v>1966</v>
      </c>
      <c r="I150" s="68">
        <v>11</v>
      </c>
      <c r="J150" s="68" t="s">
        <v>2267</v>
      </c>
      <c r="K150" s="142">
        <v>1.4</v>
      </c>
      <c r="L150" s="68">
        <v>0.47</v>
      </c>
      <c r="M150" s="68" t="s">
        <v>1960</v>
      </c>
      <c r="N150" s="143">
        <f>IF(対応ガラス検索!$E$2="-","",IF(対応ガラス検索!$E$2&gt;=K150,MAX($N$2:N149)+1,""))</f>
        <v>149</v>
      </c>
      <c r="O150" s="143">
        <f>IF(対応ガラス検索!$E$2="-","",IF(L150&lt;=0.65,MAX($O$2:O149)+1,""))</f>
        <v>149</v>
      </c>
      <c r="P150" s="144"/>
      <c r="Q150" s="145"/>
    </row>
    <row r="151" spans="1:17" x14ac:dyDescent="0.4">
      <c r="A151" s="68">
        <v>150</v>
      </c>
      <c r="B151" s="68" t="s">
        <v>2295</v>
      </c>
      <c r="C151" s="68" t="s">
        <v>1954</v>
      </c>
      <c r="D151" s="68" t="s">
        <v>2013</v>
      </c>
      <c r="E151" s="68" t="s">
        <v>2010</v>
      </c>
      <c r="F151" s="68" t="s">
        <v>2011</v>
      </c>
      <c r="G151" s="68" t="s">
        <v>1965</v>
      </c>
      <c r="H151" s="68" t="s">
        <v>1966</v>
      </c>
      <c r="I151" s="68">
        <v>12</v>
      </c>
      <c r="J151" s="68" t="s">
        <v>2267</v>
      </c>
      <c r="K151" s="68">
        <v>1.3</v>
      </c>
      <c r="L151" s="68">
        <v>0.47</v>
      </c>
      <c r="M151" s="68" t="s">
        <v>1960</v>
      </c>
      <c r="N151" s="143">
        <f>IF(対応ガラス検索!$E$2="-","",IF(対応ガラス検索!$E$2&gt;=K151,MAX($N$2:N150)+1,""))</f>
        <v>150</v>
      </c>
      <c r="O151" s="143">
        <f>IF(対応ガラス検索!$E$2="-","",IF(L151&lt;=0.65,MAX($O$2:O150)+1,""))</f>
        <v>150</v>
      </c>
      <c r="P151" s="144"/>
      <c r="Q151" s="145"/>
    </row>
    <row r="152" spans="1:17" x14ac:dyDescent="0.4">
      <c r="A152" s="68">
        <v>151</v>
      </c>
      <c r="B152" s="68" t="s">
        <v>2295</v>
      </c>
      <c r="C152" s="68" t="s">
        <v>1954</v>
      </c>
      <c r="D152" s="68" t="s">
        <v>1970</v>
      </c>
      <c r="E152" s="68" t="s">
        <v>1971</v>
      </c>
      <c r="F152" s="68" t="s">
        <v>1972</v>
      </c>
      <c r="G152" s="68" t="s">
        <v>1958</v>
      </c>
      <c r="H152" s="68" t="s">
        <v>1959</v>
      </c>
      <c r="I152" s="68">
        <v>8</v>
      </c>
      <c r="J152" s="68" t="s">
        <v>2296</v>
      </c>
      <c r="K152" s="68">
        <v>2.1</v>
      </c>
      <c r="L152" s="68">
        <v>0.44</v>
      </c>
      <c r="M152" s="68" t="s">
        <v>1960</v>
      </c>
      <c r="N152" s="143">
        <f>IF(対応ガラス検索!$E$2="-","",IF(対応ガラス検索!$E$2&gt;=K152,MAX($N$2:N151)+1,""))</f>
        <v>151</v>
      </c>
      <c r="O152" s="143">
        <f>IF(対応ガラス検索!$E$2="-","",IF(L152&lt;=0.65,MAX($O$2:O151)+1,""))</f>
        <v>151</v>
      </c>
      <c r="P152" s="144"/>
      <c r="Q152" s="145"/>
    </row>
    <row r="153" spans="1:17" x14ac:dyDescent="0.4">
      <c r="A153" s="68">
        <v>152</v>
      </c>
      <c r="B153" s="68" t="s">
        <v>2295</v>
      </c>
      <c r="C153" s="68" t="s">
        <v>1954</v>
      </c>
      <c r="D153" s="68" t="s">
        <v>1970</v>
      </c>
      <c r="E153" s="68" t="s">
        <v>1971</v>
      </c>
      <c r="F153" s="68" t="s">
        <v>1972</v>
      </c>
      <c r="G153" s="68" t="s">
        <v>1958</v>
      </c>
      <c r="H153" s="68" t="s">
        <v>1959</v>
      </c>
      <c r="I153" s="68">
        <v>9</v>
      </c>
      <c r="J153" s="68" t="s">
        <v>2296</v>
      </c>
      <c r="K153" s="68">
        <v>2</v>
      </c>
      <c r="L153" s="68">
        <v>0.44</v>
      </c>
      <c r="M153" s="68" t="s">
        <v>1960</v>
      </c>
      <c r="N153" s="143">
        <f>IF(対応ガラス検索!$E$2="-","",IF(対応ガラス検索!$E$2&gt;=K153,MAX($N$2:N152)+1,""))</f>
        <v>152</v>
      </c>
      <c r="O153" s="143">
        <f>IF(対応ガラス検索!$E$2="-","",IF(L153&lt;=0.65,MAX($O$2:O152)+1,""))</f>
        <v>152</v>
      </c>
      <c r="P153" s="144"/>
      <c r="Q153" s="145"/>
    </row>
    <row r="154" spans="1:17" x14ac:dyDescent="0.4">
      <c r="A154" s="68">
        <v>153</v>
      </c>
      <c r="B154" s="68" t="s">
        <v>2295</v>
      </c>
      <c r="C154" s="68" t="s">
        <v>1954</v>
      </c>
      <c r="D154" s="68" t="s">
        <v>1970</v>
      </c>
      <c r="E154" s="68" t="s">
        <v>1971</v>
      </c>
      <c r="F154" s="68" t="s">
        <v>1972</v>
      </c>
      <c r="G154" s="68" t="s">
        <v>1958</v>
      </c>
      <c r="H154" s="68" t="s">
        <v>1959</v>
      </c>
      <c r="I154" s="68">
        <v>10</v>
      </c>
      <c r="J154" s="68" t="s">
        <v>2296</v>
      </c>
      <c r="K154" s="68">
        <v>1.8</v>
      </c>
      <c r="L154" s="68">
        <v>0.44</v>
      </c>
      <c r="M154" s="68" t="s">
        <v>1960</v>
      </c>
      <c r="N154" s="143">
        <f>IF(対応ガラス検索!$E$2="-","",IF(対応ガラス検索!$E$2&gt;=K154,MAX($N$2:N153)+1,""))</f>
        <v>153</v>
      </c>
      <c r="O154" s="143">
        <f>IF(対応ガラス検索!$E$2="-","",IF(L154&lt;=0.65,MAX($O$2:O153)+1,""))</f>
        <v>153</v>
      </c>
      <c r="P154" s="144"/>
      <c r="Q154" s="145"/>
    </row>
    <row r="155" spans="1:17" x14ac:dyDescent="0.4">
      <c r="A155" s="68">
        <v>154</v>
      </c>
      <c r="B155" s="68" t="s">
        <v>2295</v>
      </c>
      <c r="C155" s="68" t="s">
        <v>1954</v>
      </c>
      <c r="D155" s="68" t="s">
        <v>1970</v>
      </c>
      <c r="E155" s="68" t="s">
        <v>1971</v>
      </c>
      <c r="F155" s="68" t="s">
        <v>1972</v>
      </c>
      <c r="G155" s="68" t="s">
        <v>1958</v>
      </c>
      <c r="H155" s="68" t="s">
        <v>1959</v>
      </c>
      <c r="I155" s="68">
        <v>11</v>
      </c>
      <c r="J155" s="68" t="s">
        <v>2296</v>
      </c>
      <c r="K155" s="68">
        <v>1.7</v>
      </c>
      <c r="L155" s="68">
        <v>0.44</v>
      </c>
      <c r="M155" s="68" t="s">
        <v>1960</v>
      </c>
      <c r="N155" s="143">
        <f>IF(対応ガラス検索!$E$2="-","",IF(対応ガラス検索!$E$2&gt;=K155,MAX($N$2:N154)+1,""))</f>
        <v>154</v>
      </c>
      <c r="O155" s="143">
        <f>IF(対応ガラス検索!$E$2="-","",IF(L155&lt;=0.65,MAX($O$2:O154)+1,""))</f>
        <v>154</v>
      </c>
      <c r="P155" s="144"/>
      <c r="Q155" s="145"/>
    </row>
    <row r="156" spans="1:17" x14ac:dyDescent="0.4">
      <c r="A156" s="68">
        <v>155</v>
      </c>
      <c r="B156" s="68" t="s">
        <v>2295</v>
      </c>
      <c r="C156" s="68" t="s">
        <v>1954</v>
      </c>
      <c r="D156" s="68" t="s">
        <v>1970</v>
      </c>
      <c r="E156" s="68" t="s">
        <v>1971</v>
      </c>
      <c r="F156" s="68" t="s">
        <v>1972</v>
      </c>
      <c r="G156" s="68" t="s">
        <v>1958</v>
      </c>
      <c r="H156" s="68" t="s">
        <v>1959</v>
      </c>
      <c r="I156" s="68">
        <v>12</v>
      </c>
      <c r="J156" s="68" t="s">
        <v>2296</v>
      </c>
      <c r="K156" s="68">
        <v>1.6</v>
      </c>
      <c r="L156" s="68">
        <v>0.44</v>
      </c>
      <c r="M156" s="68" t="s">
        <v>1960</v>
      </c>
      <c r="N156" s="143">
        <f>IF(対応ガラス検索!$E$2="-","",IF(対応ガラス検索!$E$2&gt;=K156,MAX($N$2:N155)+1,""))</f>
        <v>155</v>
      </c>
      <c r="O156" s="143">
        <f>IF(対応ガラス検索!$E$2="-","",IF(L156&lt;=0.65,MAX($O$2:O155)+1,""))</f>
        <v>155</v>
      </c>
      <c r="P156" s="144"/>
      <c r="Q156" s="145"/>
    </row>
    <row r="157" spans="1:17" x14ac:dyDescent="0.4">
      <c r="A157" s="68">
        <v>156</v>
      </c>
      <c r="B157" s="68" t="s">
        <v>2295</v>
      </c>
      <c r="C157" s="68" t="s">
        <v>1954</v>
      </c>
      <c r="D157" s="68" t="s">
        <v>1970</v>
      </c>
      <c r="E157" s="68" t="s">
        <v>1971</v>
      </c>
      <c r="F157" s="68" t="s">
        <v>1972</v>
      </c>
      <c r="G157" s="68" t="s">
        <v>1958</v>
      </c>
      <c r="H157" s="68" t="s">
        <v>1959</v>
      </c>
      <c r="I157" s="68">
        <v>13</v>
      </c>
      <c r="J157" s="68" t="s">
        <v>2296</v>
      </c>
      <c r="K157" s="68">
        <v>1.6</v>
      </c>
      <c r="L157" s="68">
        <v>0.44</v>
      </c>
      <c r="M157" s="68" t="s">
        <v>1960</v>
      </c>
      <c r="N157" s="143">
        <f>IF(対応ガラス検索!$E$2="-","",IF(対応ガラス検索!$E$2&gt;=K157,MAX($N$2:N156)+1,""))</f>
        <v>156</v>
      </c>
      <c r="O157" s="143">
        <f>IF(対応ガラス検索!$E$2="-","",IF(L157&lt;=0.65,MAX($O$2:O156)+1,""))</f>
        <v>156</v>
      </c>
      <c r="P157" s="144"/>
      <c r="Q157" s="145"/>
    </row>
    <row r="158" spans="1:17" x14ac:dyDescent="0.4">
      <c r="A158" s="68">
        <v>157</v>
      </c>
      <c r="B158" s="68" t="s">
        <v>2295</v>
      </c>
      <c r="C158" s="68" t="s">
        <v>1954</v>
      </c>
      <c r="D158" s="68" t="s">
        <v>1970</v>
      </c>
      <c r="E158" s="68" t="s">
        <v>1971</v>
      </c>
      <c r="F158" s="68" t="s">
        <v>1972</v>
      </c>
      <c r="G158" s="68" t="s">
        <v>1958</v>
      </c>
      <c r="H158" s="68" t="s">
        <v>1959</v>
      </c>
      <c r="I158" s="68">
        <v>14</v>
      </c>
      <c r="J158" s="68" t="s">
        <v>2296</v>
      </c>
      <c r="K158" s="142">
        <v>1.5</v>
      </c>
      <c r="L158" s="68">
        <v>0.44</v>
      </c>
      <c r="M158" s="68" t="s">
        <v>1960</v>
      </c>
      <c r="N158" s="143">
        <f>IF(対応ガラス検索!$E$2="-","",IF(対応ガラス検索!$E$2&gt;=K158,MAX($N$2:N157)+1,""))</f>
        <v>157</v>
      </c>
      <c r="O158" s="143">
        <f>IF(対応ガラス検索!$E$2="-","",IF(L158&lt;=0.65,MAX($O$2:O157)+1,""))</f>
        <v>157</v>
      </c>
      <c r="P158" s="144"/>
      <c r="Q158" s="145"/>
    </row>
    <row r="159" spans="1:17" x14ac:dyDescent="0.4">
      <c r="A159" s="68">
        <v>158</v>
      </c>
      <c r="B159" s="68" t="s">
        <v>2295</v>
      </c>
      <c r="C159" s="68" t="s">
        <v>1954</v>
      </c>
      <c r="D159" s="68" t="s">
        <v>1970</v>
      </c>
      <c r="E159" s="68" t="s">
        <v>1971</v>
      </c>
      <c r="F159" s="68" t="s">
        <v>1972</v>
      </c>
      <c r="G159" s="68" t="s">
        <v>1958</v>
      </c>
      <c r="H159" s="68" t="s">
        <v>1959</v>
      </c>
      <c r="I159" s="68">
        <v>15</v>
      </c>
      <c r="J159" s="68" t="s">
        <v>2296</v>
      </c>
      <c r="K159" s="68">
        <v>1.4</v>
      </c>
      <c r="L159" s="68">
        <v>0.44</v>
      </c>
      <c r="M159" s="68" t="s">
        <v>1960</v>
      </c>
      <c r="N159" s="143">
        <f>IF(対応ガラス検索!$E$2="-","",IF(対応ガラス検索!$E$2&gt;=K159,MAX($N$2:N158)+1,""))</f>
        <v>158</v>
      </c>
      <c r="O159" s="143">
        <f>IF(対応ガラス検索!$E$2="-","",IF(L159&lt;=0.65,MAX($O$2:O158)+1,""))</f>
        <v>158</v>
      </c>
      <c r="P159" s="144"/>
      <c r="Q159" s="145"/>
    </row>
    <row r="160" spans="1:17" x14ac:dyDescent="0.4">
      <c r="A160" s="68">
        <v>159</v>
      </c>
      <c r="B160" s="68" t="s">
        <v>2295</v>
      </c>
      <c r="C160" s="68" t="s">
        <v>1954</v>
      </c>
      <c r="D160" s="68" t="s">
        <v>1970</v>
      </c>
      <c r="E160" s="68" t="s">
        <v>1971</v>
      </c>
      <c r="F160" s="68" t="s">
        <v>1972</v>
      </c>
      <c r="G160" s="68" t="s">
        <v>1958</v>
      </c>
      <c r="H160" s="68" t="s">
        <v>1959</v>
      </c>
      <c r="I160" s="68">
        <v>8</v>
      </c>
      <c r="J160" s="68" t="s">
        <v>2267</v>
      </c>
      <c r="K160" s="68">
        <v>1.7</v>
      </c>
      <c r="L160" s="68">
        <v>0.44</v>
      </c>
      <c r="M160" s="68" t="s">
        <v>1960</v>
      </c>
      <c r="N160" s="143">
        <f>IF(対応ガラス検索!$E$2="-","",IF(対応ガラス検索!$E$2&gt;=K160,MAX($N$2:N159)+1,""))</f>
        <v>159</v>
      </c>
      <c r="O160" s="143">
        <f>IF(対応ガラス検索!$E$2="-","",IF(L160&lt;=0.65,MAX($O$2:O159)+1,""))</f>
        <v>159</v>
      </c>
      <c r="P160" s="144"/>
      <c r="Q160" s="145"/>
    </row>
    <row r="161" spans="1:17" x14ac:dyDescent="0.4">
      <c r="A161" s="68">
        <v>160</v>
      </c>
      <c r="B161" s="68" t="s">
        <v>2295</v>
      </c>
      <c r="C161" s="68" t="s">
        <v>1954</v>
      </c>
      <c r="D161" s="68" t="s">
        <v>1970</v>
      </c>
      <c r="E161" s="68" t="s">
        <v>1971</v>
      </c>
      <c r="F161" s="68" t="s">
        <v>1972</v>
      </c>
      <c r="G161" s="68" t="s">
        <v>1958</v>
      </c>
      <c r="H161" s="68" t="s">
        <v>1959</v>
      </c>
      <c r="I161" s="68">
        <v>9</v>
      </c>
      <c r="J161" s="68" t="s">
        <v>2267</v>
      </c>
      <c r="K161" s="68">
        <v>1.6</v>
      </c>
      <c r="L161" s="68">
        <v>0.44</v>
      </c>
      <c r="M161" s="68" t="s">
        <v>1960</v>
      </c>
      <c r="N161" s="143">
        <f>IF(対応ガラス検索!$E$2="-","",IF(対応ガラス検索!$E$2&gt;=K161,MAX($N$2:N160)+1,""))</f>
        <v>160</v>
      </c>
      <c r="O161" s="143">
        <f>IF(対応ガラス検索!$E$2="-","",IF(L161&lt;=0.65,MAX($O$2:O160)+1,""))</f>
        <v>160</v>
      </c>
      <c r="P161" s="144"/>
      <c r="Q161" s="145"/>
    </row>
    <row r="162" spans="1:17" x14ac:dyDescent="0.4">
      <c r="A162" s="68">
        <v>161</v>
      </c>
      <c r="B162" s="68" t="s">
        <v>2295</v>
      </c>
      <c r="C162" s="68" t="s">
        <v>1954</v>
      </c>
      <c r="D162" s="68" t="s">
        <v>1970</v>
      </c>
      <c r="E162" s="68" t="s">
        <v>1971</v>
      </c>
      <c r="F162" s="68" t="s">
        <v>1972</v>
      </c>
      <c r="G162" s="68" t="s">
        <v>1958</v>
      </c>
      <c r="H162" s="68" t="s">
        <v>1959</v>
      </c>
      <c r="I162" s="68">
        <v>10</v>
      </c>
      <c r="J162" s="68" t="s">
        <v>2267</v>
      </c>
      <c r="K162" s="68">
        <v>1.5</v>
      </c>
      <c r="L162" s="68">
        <v>0.44</v>
      </c>
      <c r="M162" s="68" t="s">
        <v>1960</v>
      </c>
      <c r="N162" s="143">
        <f>IF(対応ガラス検索!$E$2="-","",IF(対応ガラス検索!$E$2&gt;=K162,MAX($N$2:N161)+1,""))</f>
        <v>161</v>
      </c>
      <c r="O162" s="143">
        <f>IF(対応ガラス検索!$E$2="-","",IF(L162&lt;=0.65,MAX($O$2:O161)+1,""))</f>
        <v>161</v>
      </c>
      <c r="P162" s="144"/>
      <c r="Q162" s="145"/>
    </row>
    <row r="163" spans="1:17" x14ac:dyDescent="0.4">
      <c r="A163" s="68">
        <v>162</v>
      </c>
      <c r="B163" s="68" t="s">
        <v>2295</v>
      </c>
      <c r="C163" s="68" t="s">
        <v>1954</v>
      </c>
      <c r="D163" s="68" t="s">
        <v>1970</v>
      </c>
      <c r="E163" s="68" t="s">
        <v>1971</v>
      </c>
      <c r="F163" s="68" t="s">
        <v>1972</v>
      </c>
      <c r="G163" s="68" t="s">
        <v>1958</v>
      </c>
      <c r="H163" s="68" t="s">
        <v>1959</v>
      </c>
      <c r="I163" s="68">
        <v>11</v>
      </c>
      <c r="J163" s="68" t="s">
        <v>2267</v>
      </c>
      <c r="K163" s="142">
        <v>1.4</v>
      </c>
      <c r="L163" s="68">
        <v>0.44</v>
      </c>
      <c r="M163" s="68" t="s">
        <v>1960</v>
      </c>
      <c r="N163" s="143">
        <f>IF(対応ガラス検索!$E$2="-","",IF(対応ガラス検索!$E$2&gt;=K163,MAX($N$2:N162)+1,""))</f>
        <v>162</v>
      </c>
      <c r="O163" s="143">
        <f>IF(対応ガラス検索!$E$2="-","",IF(L163&lt;=0.65,MAX($O$2:O162)+1,""))</f>
        <v>162</v>
      </c>
      <c r="P163" s="144"/>
      <c r="Q163" s="145"/>
    </row>
    <row r="164" spans="1:17" x14ac:dyDescent="0.4">
      <c r="A164" s="68">
        <v>163</v>
      </c>
      <c r="B164" s="68" t="s">
        <v>2295</v>
      </c>
      <c r="C164" s="68" t="s">
        <v>1954</v>
      </c>
      <c r="D164" s="68" t="s">
        <v>1970</v>
      </c>
      <c r="E164" s="68" t="s">
        <v>1971</v>
      </c>
      <c r="F164" s="68" t="s">
        <v>1972</v>
      </c>
      <c r="G164" s="68" t="s">
        <v>1958</v>
      </c>
      <c r="H164" s="68" t="s">
        <v>1959</v>
      </c>
      <c r="I164" s="68">
        <v>12</v>
      </c>
      <c r="J164" s="68" t="s">
        <v>2267</v>
      </c>
      <c r="K164" s="68">
        <v>1.3</v>
      </c>
      <c r="L164" s="68">
        <v>0.44</v>
      </c>
      <c r="M164" s="68" t="s">
        <v>1960</v>
      </c>
      <c r="N164" s="143">
        <f>IF(対応ガラス検索!$E$2="-","",IF(対応ガラス検索!$E$2&gt;=K164,MAX($N$2:N163)+1,""))</f>
        <v>163</v>
      </c>
      <c r="O164" s="143">
        <f>IF(対応ガラス検索!$E$2="-","",IF(L164&lt;=0.65,MAX($O$2:O163)+1,""))</f>
        <v>163</v>
      </c>
      <c r="P164" s="144"/>
      <c r="Q164" s="145"/>
    </row>
    <row r="165" spans="1:17" x14ac:dyDescent="0.4">
      <c r="A165" s="68">
        <v>164</v>
      </c>
      <c r="B165" s="68" t="s">
        <v>2295</v>
      </c>
      <c r="C165" s="68" t="s">
        <v>1954</v>
      </c>
      <c r="D165" s="68" t="s">
        <v>1970</v>
      </c>
      <c r="E165" s="68" t="s">
        <v>1971</v>
      </c>
      <c r="F165" s="68" t="s">
        <v>1972</v>
      </c>
      <c r="G165" s="68" t="s">
        <v>1958</v>
      </c>
      <c r="H165" s="68" t="s">
        <v>1959</v>
      </c>
      <c r="I165" s="68">
        <v>13</v>
      </c>
      <c r="J165" s="68" t="s">
        <v>2267</v>
      </c>
      <c r="K165" s="68">
        <v>1.2</v>
      </c>
      <c r="L165" s="68">
        <v>0.44</v>
      </c>
      <c r="M165" s="68" t="s">
        <v>1960</v>
      </c>
      <c r="N165" s="143">
        <f>IF(対応ガラス検索!$E$2="-","",IF(対応ガラス検索!$E$2&gt;=K165,MAX($N$2:N164)+1,""))</f>
        <v>164</v>
      </c>
      <c r="O165" s="143">
        <f>IF(対応ガラス検索!$E$2="-","",IF(L165&lt;=0.65,MAX($O$2:O164)+1,""))</f>
        <v>164</v>
      </c>
      <c r="P165" s="144"/>
      <c r="Q165" s="145"/>
    </row>
    <row r="166" spans="1:17" x14ac:dyDescent="0.4">
      <c r="A166" s="68">
        <v>165</v>
      </c>
      <c r="B166" s="68" t="s">
        <v>2295</v>
      </c>
      <c r="C166" s="68" t="s">
        <v>1954</v>
      </c>
      <c r="D166" s="68" t="s">
        <v>1970</v>
      </c>
      <c r="E166" s="68" t="s">
        <v>1971</v>
      </c>
      <c r="F166" s="68" t="s">
        <v>1972</v>
      </c>
      <c r="G166" s="68" t="s">
        <v>1958</v>
      </c>
      <c r="H166" s="68" t="s">
        <v>1959</v>
      </c>
      <c r="I166" s="68">
        <v>14</v>
      </c>
      <c r="J166" s="68" t="s">
        <v>2267</v>
      </c>
      <c r="K166" s="68">
        <v>1.2</v>
      </c>
      <c r="L166" s="68">
        <v>0.44</v>
      </c>
      <c r="M166" s="68" t="s">
        <v>1960</v>
      </c>
      <c r="N166" s="143">
        <f>IF(対応ガラス検索!$E$2="-","",IF(対応ガラス検索!$E$2&gt;=K166,MAX($N$2:N165)+1,""))</f>
        <v>165</v>
      </c>
      <c r="O166" s="143">
        <f>IF(対応ガラス検索!$E$2="-","",IF(L166&lt;=0.65,MAX($O$2:O165)+1,""))</f>
        <v>165</v>
      </c>
      <c r="P166" s="144"/>
      <c r="Q166" s="145"/>
    </row>
    <row r="167" spans="1:17" x14ac:dyDescent="0.4">
      <c r="A167" s="68">
        <v>166</v>
      </c>
      <c r="B167" s="68" t="s">
        <v>2295</v>
      </c>
      <c r="C167" s="68" t="s">
        <v>1954</v>
      </c>
      <c r="D167" s="68" t="s">
        <v>1970</v>
      </c>
      <c r="E167" s="68" t="s">
        <v>1971</v>
      </c>
      <c r="F167" s="68" t="s">
        <v>1972</v>
      </c>
      <c r="G167" s="68" t="s">
        <v>1958</v>
      </c>
      <c r="H167" s="68" t="s">
        <v>1959</v>
      </c>
      <c r="I167" s="68">
        <v>15</v>
      </c>
      <c r="J167" s="68" t="s">
        <v>2267</v>
      </c>
      <c r="K167" s="68">
        <v>1.2</v>
      </c>
      <c r="L167" s="68">
        <v>0.44</v>
      </c>
      <c r="M167" s="68" t="s">
        <v>1960</v>
      </c>
      <c r="N167" s="143">
        <f>IF(対応ガラス検索!$E$2="-","",IF(対応ガラス検索!$E$2&gt;=K167,MAX($N$2:N166)+1,""))</f>
        <v>166</v>
      </c>
      <c r="O167" s="143">
        <f>IF(対応ガラス検索!$E$2="-","",IF(L167&lt;=0.65,MAX($O$2:O166)+1,""))</f>
        <v>166</v>
      </c>
      <c r="P167" s="144"/>
      <c r="Q167" s="145"/>
    </row>
    <row r="168" spans="1:17" x14ac:dyDescent="0.4">
      <c r="A168" s="68">
        <v>167</v>
      </c>
      <c r="B168" s="68" t="s">
        <v>2295</v>
      </c>
      <c r="C168" s="68" t="s">
        <v>1954</v>
      </c>
      <c r="D168" s="68" t="s">
        <v>1973</v>
      </c>
      <c r="E168" s="68" t="s">
        <v>1971</v>
      </c>
      <c r="F168" s="68" t="s">
        <v>1972</v>
      </c>
      <c r="G168" s="68" t="s">
        <v>1962</v>
      </c>
      <c r="H168" s="68" t="s">
        <v>1963</v>
      </c>
      <c r="I168" s="68">
        <v>7</v>
      </c>
      <c r="J168" s="68" t="s">
        <v>2296</v>
      </c>
      <c r="K168" s="68">
        <v>2.2999999999999998</v>
      </c>
      <c r="L168" s="68">
        <v>0.47</v>
      </c>
      <c r="M168" s="68" t="s">
        <v>1960</v>
      </c>
      <c r="N168" s="143">
        <f>IF(対応ガラス検索!$E$2="-","",IF(対応ガラス検索!$E$2&gt;=K168,MAX($N$2:N167)+1,""))</f>
        <v>167</v>
      </c>
      <c r="O168" s="143">
        <f>IF(対応ガラス検索!$E$2="-","",IF(L168&lt;=0.65,MAX($O$2:O167)+1,""))</f>
        <v>167</v>
      </c>
      <c r="P168" s="144"/>
      <c r="Q168" s="145"/>
    </row>
    <row r="169" spans="1:17" x14ac:dyDescent="0.4">
      <c r="A169" s="68">
        <v>168</v>
      </c>
      <c r="B169" s="68" t="s">
        <v>2295</v>
      </c>
      <c r="C169" s="68" t="s">
        <v>1954</v>
      </c>
      <c r="D169" s="68" t="s">
        <v>1973</v>
      </c>
      <c r="E169" s="68" t="s">
        <v>1971</v>
      </c>
      <c r="F169" s="68" t="s">
        <v>1972</v>
      </c>
      <c r="G169" s="68" t="s">
        <v>1962</v>
      </c>
      <c r="H169" s="68" t="s">
        <v>1963</v>
      </c>
      <c r="I169" s="68">
        <v>8</v>
      </c>
      <c r="J169" s="68" t="s">
        <v>2296</v>
      </c>
      <c r="K169" s="68">
        <v>2.1</v>
      </c>
      <c r="L169" s="68">
        <v>0.47</v>
      </c>
      <c r="M169" s="68" t="s">
        <v>1960</v>
      </c>
      <c r="N169" s="143">
        <f>IF(対応ガラス検索!$E$2="-","",IF(対応ガラス検索!$E$2&gt;=K169,MAX($N$2:N168)+1,""))</f>
        <v>168</v>
      </c>
      <c r="O169" s="143">
        <f>IF(対応ガラス検索!$E$2="-","",IF(L169&lt;=0.65,MAX($O$2:O168)+1,""))</f>
        <v>168</v>
      </c>
      <c r="P169" s="144"/>
      <c r="Q169" s="145"/>
    </row>
    <row r="170" spans="1:17" x14ac:dyDescent="0.4">
      <c r="A170" s="68">
        <v>169</v>
      </c>
      <c r="B170" s="68" t="s">
        <v>2295</v>
      </c>
      <c r="C170" s="68" t="s">
        <v>1954</v>
      </c>
      <c r="D170" s="68" t="s">
        <v>1973</v>
      </c>
      <c r="E170" s="68" t="s">
        <v>1971</v>
      </c>
      <c r="F170" s="68" t="s">
        <v>1972</v>
      </c>
      <c r="G170" s="68" t="s">
        <v>1962</v>
      </c>
      <c r="H170" s="68" t="s">
        <v>1963</v>
      </c>
      <c r="I170" s="68">
        <v>9</v>
      </c>
      <c r="J170" s="68" t="s">
        <v>2296</v>
      </c>
      <c r="K170" s="68">
        <v>2</v>
      </c>
      <c r="L170" s="68">
        <v>0.47</v>
      </c>
      <c r="M170" s="68" t="s">
        <v>1960</v>
      </c>
      <c r="N170" s="143">
        <f>IF(対応ガラス検索!$E$2="-","",IF(対応ガラス検索!$E$2&gt;=K170,MAX($N$2:N169)+1,""))</f>
        <v>169</v>
      </c>
      <c r="O170" s="143">
        <f>IF(対応ガラス検索!$E$2="-","",IF(L170&lt;=0.65,MAX($O$2:O169)+1,""))</f>
        <v>169</v>
      </c>
      <c r="P170" s="144"/>
      <c r="Q170" s="145"/>
    </row>
    <row r="171" spans="1:17" x14ac:dyDescent="0.4">
      <c r="A171" s="68">
        <v>170</v>
      </c>
      <c r="B171" s="68" t="s">
        <v>2295</v>
      </c>
      <c r="C171" s="68" t="s">
        <v>1954</v>
      </c>
      <c r="D171" s="68" t="s">
        <v>1973</v>
      </c>
      <c r="E171" s="68" t="s">
        <v>1971</v>
      </c>
      <c r="F171" s="68" t="s">
        <v>1972</v>
      </c>
      <c r="G171" s="68" t="s">
        <v>1962</v>
      </c>
      <c r="H171" s="68" t="s">
        <v>1963</v>
      </c>
      <c r="I171" s="68">
        <v>10</v>
      </c>
      <c r="J171" s="68" t="s">
        <v>2296</v>
      </c>
      <c r="K171" s="142">
        <v>1.8</v>
      </c>
      <c r="L171" s="68">
        <v>0.47</v>
      </c>
      <c r="M171" s="68" t="s">
        <v>1960</v>
      </c>
      <c r="N171" s="143">
        <f>IF(対応ガラス検索!$E$2="-","",IF(対応ガラス検索!$E$2&gt;=K171,MAX($N$2:N170)+1,""))</f>
        <v>170</v>
      </c>
      <c r="O171" s="143">
        <f>IF(対応ガラス検索!$E$2="-","",IF(L171&lt;=0.65,MAX($O$2:O170)+1,""))</f>
        <v>170</v>
      </c>
      <c r="P171" s="144"/>
      <c r="Q171" s="145"/>
    </row>
    <row r="172" spans="1:17" x14ac:dyDescent="0.4">
      <c r="A172" s="68">
        <v>171</v>
      </c>
      <c r="B172" s="68" t="s">
        <v>2295</v>
      </c>
      <c r="C172" s="68" t="s">
        <v>1954</v>
      </c>
      <c r="D172" s="68" t="s">
        <v>1973</v>
      </c>
      <c r="E172" s="68" t="s">
        <v>1971</v>
      </c>
      <c r="F172" s="68" t="s">
        <v>1972</v>
      </c>
      <c r="G172" s="68" t="s">
        <v>1962</v>
      </c>
      <c r="H172" s="68" t="s">
        <v>1963</v>
      </c>
      <c r="I172" s="68">
        <v>11</v>
      </c>
      <c r="J172" s="68" t="s">
        <v>2296</v>
      </c>
      <c r="K172" s="68">
        <v>1.7</v>
      </c>
      <c r="L172" s="68">
        <v>0.47</v>
      </c>
      <c r="M172" s="68" t="s">
        <v>1960</v>
      </c>
      <c r="N172" s="143">
        <f>IF(対応ガラス検索!$E$2="-","",IF(対応ガラス検索!$E$2&gt;=K172,MAX($N$2:N171)+1,""))</f>
        <v>171</v>
      </c>
      <c r="O172" s="143">
        <f>IF(対応ガラス検索!$E$2="-","",IF(L172&lt;=0.65,MAX($O$2:O171)+1,""))</f>
        <v>171</v>
      </c>
      <c r="P172" s="144"/>
      <c r="Q172" s="145"/>
    </row>
    <row r="173" spans="1:17" x14ac:dyDescent="0.4">
      <c r="A173" s="68">
        <v>172</v>
      </c>
      <c r="B173" s="68" t="s">
        <v>2295</v>
      </c>
      <c r="C173" s="68" t="s">
        <v>1954</v>
      </c>
      <c r="D173" s="68" t="s">
        <v>1973</v>
      </c>
      <c r="E173" s="68" t="s">
        <v>1971</v>
      </c>
      <c r="F173" s="68" t="s">
        <v>1972</v>
      </c>
      <c r="G173" s="68" t="s">
        <v>1962</v>
      </c>
      <c r="H173" s="68" t="s">
        <v>1963</v>
      </c>
      <c r="I173" s="68">
        <v>12</v>
      </c>
      <c r="J173" s="68" t="s">
        <v>2296</v>
      </c>
      <c r="K173" s="68">
        <v>1.6</v>
      </c>
      <c r="L173" s="68">
        <v>0.47</v>
      </c>
      <c r="M173" s="68" t="s">
        <v>1960</v>
      </c>
      <c r="N173" s="143">
        <f>IF(対応ガラス検索!$E$2="-","",IF(対応ガラス検索!$E$2&gt;=K173,MAX($N$2:N172)+1,""))</f>
        <v>172</v>
      </c>
      <c r="O173" s="143">
        <f>IF(対応ガラス検索!$E$2="-","",IF(L173&lt;=0.65,MAX($O$2:O172)+1,""))</f>
        <v>172</v>
      </c>
      <c r="P173" s="144"/>
      <c r="Q173" s="145"/>
    </row>
    <row r="174" spans="1:17" x14ac:dyDescent="0.4">
      <c r="A174" s="68">
        <v>173</v>
      </c>
      <c r="B174" s="68" t="s">
        <v>2295</v>
      </c>
      <c r="C174" s="68" t="s">
        <v>1954</v>
      </c>
      <c r="D174" s="68" t="s">
        <v>1973</v>
      </c>
      <c r="E174" s="68" t="s">
        <v>1971</v>
      </c>
      <c r="F174" s="68" t="s">
        <v>1972</v>
      </c>
      <c r="G174" s="68" t="s">
        <v>1962</v>
      </c>
      <c r="H174" s="68" t="s">
        <v>1963</v>
      </c>
      <c r="I174" s="68">
        <v>13</v>
      </c>
      <c r="J174" s="68" t="s">
        <v>2296</v>
      </c>
      <c r="K174" s="68">
        <v>1.6</v>
      </c>
      <c r="L174" s="68">
        <v>0.47</v>
      </c>
      <c r="M174" s="68" t="s">
        <v>1960</v>
      </c>
      <c r="N174" s="143">
        <f>IF(対応ガラス検索!$E$2="-","",IF(対応ガラス検索!$E$2&gt;=K174,MAX($N$2:N173)+1,""))</f>
        <v>173</v>
      </c>
      <c r="O174" s="143">
        <f>IF(対応ガラス検索!$E$2="-","",IF(L174&lt;=0.65,MAX($O$2:O173)+1,""))</f>
        <v>173</v>
      </c>
      <c r="P174" s="144"/>
      <c r="Q174" s="145"/>
    </row>
    <row r="175" spans="1:17" x14ac:dyDescent="0.4">
      <c r="A175" s="68">
        <v>174</v>
      </c>
      <c r="B175" s="68" t="s">
        <v>2295</v>
      </c>
      <c r="C175" s="68" t="s">
        <v>1954</v>
      </c>
      <c r="D175" s="68" t="s">
        <v>1973</v>
      </c>
      <c r="E175" s="68" t="s">
        <v>1971</v>
      </c>
      <c r="F175" s="68" t="s">
        <v>1972</v>
      </c>
      <c r="G175" s="68" t="s">
        <v>1962</v>
      </c>
      <c r="H175" s="68" t="s">
        <v>1963</v>
      </c>
      <c r="I175" s="68">
        <v>14</v>
      </c>
      <c r="J175" s="68" t="s">
        <v>2296</v>
      </c>
      <c r="K175" s="68">
        <v>1.5</v>
      </c>
      <c r="L175" s="68">
        <v>0.47</v>
      </c>
      <c r="M175" s="68" t="s">
        <v>1960</v>
      </c>
      <c r="N175" s="143">
        <f>IF(対応ガラス検索!$E$2="-","",IF(対応ガラス検索!$E$2&gt;=K175,MAX($N$2:N174)+1,""))</f>
        <v>174</v>
      </c>
      <c r="O175" s="143">
        <f>IF(対応ガラス検索!$E$2="-","",IF(L175&lt;=0.65,MAX($O$2:O174)+1,""))</f>
        <v>174</v>
      </c>
      <c r="P175" s="144"/>
      <c r="Q175" s="145"/>
    </row>
    <row r="176" spans="1:17" x14ac:dyDescent="0.4">
      <c r="A176" s="68">
        <v>175</v>
      </c>
      <c r="B176" s="68" t="s">
        <v>2295</v>
      </c>
      <c r="C176" s="68" t="s">
        <v>1954</v>
      </c>
      <c r="D176" s="68" t="s">
        <v>1973</v>
      </c>
      <c r="E176" s="68" t="s">
        <v>1971</v>
      </c>
      <c r="F176" s="68" t="s">
        <v>1972</v>
      </c>
      <c r="G176" s="68" t="s">
        <v>1962</v>
      </c>
      <c r="H176" s="68" t="s">
        <v>1963</v>
      </c>
      <c r="I176" s="68">
        <v>7</v>
      </c>
      <c r="J176" s="68" t="s">
        <v>2267</v>
      </c>
      <c r="K176" s="142">
        <v>1.9</v>
      </c>
      <c r="L176" s="68">
        <v>0.47</v>
      </c>
      <c r="M176" s="68" t="s">
        <v>1960</v>
      </c>
      <c r="N176" s="143">
        <f>IF(対応ガラス検索!$E$2="-","",IF(対応ガラス検索!$E$2&gt;=K176,MAX($N$2:N175)+1,""))</f>
        <v>175</v>
      </c>
      <c r="O176" s="143">
        <f>IF(対応ガラス検索!$E$2="-","",IF(L176&lt;=0.65,MAX($O$2:O175)+1,""))</f>
        <v>175</v>
      </c>
      <c r="P176" s="144"/>
      <c r="Q176" s="145"/>
    </row>
    <row r="177" spans="1:17" x14ac:dyDescent="0.4">
      <c r="A177" s="68">
        <v>176</v>
      </c>
      <c r="B177" s="68" t="s">
        <v>2295</v>
      </c>
      <c r="C177" s="68" t="s">
        <v>1954</v>
      </c>
      <c r="D177" s="68" t="s">
        <v>1973</v>
      </c>
      <c r="E177" s="68" t="s">
        <v>1971</v>
      </c>
      <c r="F177" s="68" t="s">
        <v>1972</v>
      </c>
      <c r="G177" s="68" t="s">
        <v>1962</v>
      </c>
      <c r="H177" s="68" t="s">
        <v>1963</v>
      </c>
      <c r="I177" s="68">
        <v>8</v>
      </c>
      <c r="J177" s="68" t="s">
        <v>2267</v>
      </c>
      <c r="K177" s="68">
        <v>1.7</v>
      </c>
      <c r="L177" s="68">
        <v>0.47</v>
      </c>
      <c r="M177" s="68" t="s">
        <v>1960</v>
      </c>
      <c r="N177" s="143">
        <f>IF(対応ガラス検索!$E$2="-","",IF(対応ガラス検索!$E$2&gt;=K177,MAX($N$2:N176)+1,""))</f>
        <v>176</v>
      </c>
      <c r="O177" s="143">
        <f>IF(対応ガラス検索!$E$2="-","",IF(L177&lt;=0.65,MAX($O$2:O176)+1,""))</f>
        <v>176</v>
      </c>
      <c r="P177" s="144"/>
      <c r="Q177" s="145"/>
    </row>
    <row r="178" spans="1:17" x14ac:dyDescent="0.4">
      <c r="A178" s="68">
        <v>177</v>
      </c>
      <c r="B178" s="68" t="s">
        <v>2295</v>
      </c>
      <c r="C178" s="68" t="s">
        <v>1954</v>
      </c>
      <c r="D178" s="68" t="s">
        <v>1973</v>
      </c>
      <c r="E178" s="68" t="s">
        <v>1971</v>
      </c>
      <c r="F178" s="68" t="s">
        <v>1972</v>
      </c>
      <c r="G178" s="68" t="s">
        <v>1962</v>
      </c>
      <c r="H178" s="68" t="s">
        <v>1963</v>
      </c>
      <c r="I178" s="68">
        <v>9</v>
      </c>
      <c r="J178" s="68" t="s">
        <v>2267</v>
      </c>
      <c r="K178" s="68">
        <v>1.6</v>
      </c>
      <c r="L178" s="68">
        <v>0.47</v>
      </c>
      <c r="M178" s="68" t="s">
        <v>1960</v>
      </c>
      <c r="N178" s="143">
        <f>IF(対応ガラス検索!$E$2="-","",IF(対応ガラス検索!$E$2&gt;=K178,MAX($N$2:N177)+1,""))</f>
        <v>177</v>
      </c>
      <c r="O178" s="143">
        <f>IF(対応ガラス検索!$E$2="-","",IF(L178&lt;=0.65,MAX($O$2:O177)+1,""))</f>
        <v>177</v>
      </c>
      <c r="P178" s="144"/>
      <c r="Q178" s="145"/>
    </row>
    <row r="179" spans="1:17" x14ac:dyDescent="0.4">
      <c r="A179" s="68">
        <v>178</v>
      </c>
      <c r="B179" s="68" t="s">
        <v>2295</v>
      </c>
      <c r="C179" s="68" t="s">
        <v>1954</v>
      </c>
      <c r="D179" s="68" t="s">
        <v>1973</v>
      </c>
      <c r="E179" s="68" t="s">
        <v>1971</v>
      </c>
      <c r="F179" s="68" t="s">
        <v>1972</v>
      </c>
      <c r="G179" s="68" t="s">
        <v>1962</v>
      </c>
      <c r="H179" s="68" t="s">
        <v>1963</v>
      </c>
      <c r="I179" s="68">
        <v>10</v>
      </c>
      <c r="J179" s="68" t="s">
        <v>2267</v>
      </c>
      <c r="K179" s="68">
        <v>1.5</v>
      </c>
      <c r="L179" s="68">
        <v>0.47</v>
      </c>
      <c r="M179" s="68" t="s">
        <v>1960</v>
      </c>
      <c r="N179" s="143">
        <f>IF(対応ガラス検索!$E$2="-","",IF(対応ガラス検索!$E$2&gt;=K179,MAX($N$2:N178)+1,""))</f>
        <v>178</v>
      </c>
      <c r="O179" s="143">
        <f>IF(対応ガラス検索!$E$2="-","",IF(L179&lt;=0.65,MAX($O$2:O178)+1,""))</f>
        <v>178</v>
      </c>
      <c r="P179" s="144"/>
      <c r="Q179" s="145"/>
    </row>
    <row r="180" spans="1:17" x14ac:dyDescent="0.4">
      <c r="A180" s="68">
        <v>179</v>
      </c>
      <c r="B180" s="68" t="s">
        <v>2295</v>
      </c>
      <c r="C180" s="68" t="s">
        <v>1954</v>
      </c>
      <c r="D180" s="68" t="s">
        <v>1973</v>
      </c>
      <c r="E180" s="68" t="s">
        <v>1971</v>
      </c>
      <c r="F180" s="68" t="s">
        <v>1972</v>
      </c>
      <c r="G180" s="68" t="s">
        <v>1962</v>
      </c>
      <c r="H180" s="68" t="s">
        <v>1963</v>
      </c>
      <c r="I180" s="68">
        <v>11</v>
      </c>
      <c r="J180" s="68" t="s">
        <v>2267</v>
      </c>
      <c r="K180" s="68">
        <v>1.4</v>
      </c>
      <c r="L180" s="68">
        <v>0.47</v>
      </c>
      <c r="M180" s="68" t="s">
        <v>1960</v>
      </c>
      <c r="N180" s="143">
        <f>IF(対応ガラス検索!$E$2="-","",IF(対応ガラス検索!$E$2&gt;=K180,MAX($N$2:N179)+1,""))</f>
        <v>179</v>
      </c>
      <c r="O180" s="143">
        <f>IF(対応ガラス検索!$E$2="-","",IF(L180&lt;=0.65,MAX($O$2:O179)+1,""))</f>
        <v>179</v>
      </c>
      <c r="P180" s="144"/>
      <c r="Q180" s="145"/>
    </row>
    <row r="181" spans="1:17" x14ac:dyDescent="0.4">
      <c r="A181" s="68">
        <v>180</v>
      </c>
      <c r="B181" s="68" t="s">
        <v>2295</v>
      </c>
      <c r="C181" s="68" t="s">
        <v>1954</v>
      </c>
      <c r="D181" s="68" t="s">
        <v>1973</v>
      </c>
      <c r="E181" s="68" t="s">
        <v>1971</v>
      </c>
      <c r="F181" s="68" t="s">
        <v>1972</v>
      </c>
      <c r="G181" s="68" t="s">
        <v>1962</v>
      </c>
      <c r="H181" s="68" t="s">
        <v>1963</v>
      </c>
      <c r="I181" s="68">
        <v>12</v>
      </c>
      <c r="J181" s="68" t="s">
        <v>2267</v>
      </c>
      <c r="K181" s="68">
        <v>1.3</v>
      </c>
      <c r="L181" s="68">
        <v>0.47</v>
      </c>
      <c r="M181" s="68" t="s">
        <v>1960</v>
      </c>
      <c r="N181" s="143">
        <f>IF(対応ガラス検索!$E$2="-","",IF(対応ガラス検索!$E$2&gt;=K181,MAX($N$2:N180)+1,""))</f>
        <v>180</v>
      </c>
      <c r="O181" s="143">
        <f>IF(対応ガラス検索!$E$2="-","",IF(L181&lt;=0.65,MAX($O$2:O180)+1,""))</f>
        <v>180</v>
      </c>
      <c r="P181" s="144"/>
      <c r="Q181" s="145"/>
    </row>
    <row r="182" spans="1:17" x14ac:dyDescent="0.4">
      <c r="A182" s="68">
        <v>181</v>
      </c>
      <c r="B182" s="68" t="s">
        <v>2295</v>
      </c>
      <c r="C182" s="68" t="s">
        <v>1954</v>
      </c>
      <c r="D182" s="68" t="s">
        <v>1973</v>
      </c>
      <c r="E182" s="68" t="s">
        <v>1971</v>
      </c>
      <c r="F182" s="68" t="s">
        <v>1972</v>
      </c>
      <c r="G182" s="68" t="s">
        <v>1962</v>
      </c>
      <c r="H182" s="68" t="s">
        <v>1963</v>
      </c>
      <c r="I182" s="68">
        <v>13</v>
      </c>
      <c r="J182" s="68" t="s">
        <v>2267</v>
      </c>
      <c r="K182" s="68">
        <v>1.2</v>
      </c>
      <c r="L182" s="68">
        <v>0.47</v>
      </c>
      <c r="M182" s="68" t="s">
        <v>1960</v>
      </c>
      <c r="N182" s="143">
        <f>IF(対応ガラス検索!$E$2="-","",IF(対応ガラス検索!$E$2&gt;=K182,MAX($N$2:N181)+1,""))</f>
        <v>181</v>
      </c>
      <c r="O182" s="143">
        <f>IF(対応ガラス検索!$E$2="-","",IF(L182&lt;=0.65,MAX($O$2:O181)+1,""))</f>
        <v>181</v>
      </c>
      <c r="P182" s="144"/>
      <c r="Q182" s="145"/>
    </row>
    <row r="183" spans="1:17" x14ac:dyDescent="0.4">
      <c r="A183" s="68">
        <v>182</v>
      </c>
      <c r="B183" s="68" t="s">
        <v>2295</v>
      </c>
      <c r="C183" s="68" t="s">
        <v>1954</v>
      </c>
      <c r="D183" s="68" t="s">
        <v>1973</v>
      </c>
      <c r="E183" s="68" t="s">
        <v>1971</v>
      </c>
      <c r="F183" s="68" t="s">
        <v>1972</v>
      </c>
      <c r="G183" s="68" t="s">
        <v>1962</v>
      </c>
      <c r="H183" s="68" t="s">
        <v>1963</v>
      </c>
      <c r="I183" s="68">
        <v>14</v>
      </c>
      <c r="J183" s="68" t="s">
        <v>2267</v>
      </c>
      <c r="K183" s="68">
        <v>1.2</v>
      </c>
      <c r="L183" s="68">
        <v>0.47</v>
      </c>
      <c r="M183" s="68" t="s">
        <v>1960</v>
      </c>
      <c r="N183" s="143">
        <f>IF(対応ガラス検索!$E$2="-","",IF(対応ガラス検索!$E$2&gt;=K183,MAX($N$2:N182)+1,""))</f>
        <v>182</v>
      </c>
      <c r="O183" s="143">
        <f>IF(対応ガラス検索!$E$2="-","",IF(L183&lt;=0.65,MAX($O$2:O182)+1,""))</f>
        <v>182</v>
      </c>
      <c r="P183" s="144"/>
      <c r="Q183" s="145"/>
    </row>
    <row r="184" spans="1:17" x14ac:dyDescent="0.4">
      <c r="A184" s="68">
        <v>183</v>
      </c>
      <c r="B184" s="68" t="s">
        <v>2295</v>
      </c>
      <c r="C184" s="68" t="s">
        <v>1954</v>
      </c>
      <c r="D184" s="68" t="s">
        <v>1974</v>
      </c>
      <c r="E184" s="68" t="s">
        <v>1971</v>
      </c>
      <c r="F184" s="68" t="s">
        <v>1972</v>
      </c>
      <c r="G184" s="68" t="s">
        <v>1965</v>
      </c>
      <c r="H184" s="68" t="s">
        <v>1966</v>
      </c>
      <c r="I184" s="68">
        <v>6</v>
      </c>
      <c r="J184" s="68" t="s">
        <v>2296</v>
      </c>
      <c r="K184" s="142">
        <v>2.5</v>
      </c>
      <c r="L184" s="68">
        <v>0.47</v>
      </c>
      <c r="M184" s="68" t="s">
        <v>1960</v>
      </c>
      <c r="N184" s="143">
        <f>IF(対応ガラス検索!$E$2="-","",IF(対応ガラス検索!$E$2&gt;=K184,MAX($N$2:N183)+1,""))</f>
        <v>183</v>
      </c>
      <c r="O184" s="143">
        <f>IF(対応ガラス検索!$E$2="-","",IF(L184&lt;=0.65,MAX($O$2:O183)+1,""))</f>
        <v>183</v>
      </c>
      <c r="P184" s="144"/>
      <c r="Q184" s="145"/>
    </row>
    <row r="185" spans="1:17" x14ac:dyDescent="0.4">
      <c r="A185" s="68">
        <v>184</v>
      </c>
      <c r="B185" s="68" t="s">
        <v>2295</v>
      </c>
      <c r="C185" s="68" t="s">
        <v>1954</v>
      </c>
      <c r="D185" s="68" t="s">
        <v>1974</v>
      </c>
      <c r="E185" s="68" t="s">
        <v>1971</v>
      </c>
      <c r="F185" s="68" t="s">
        <v>1972</v>
      </c>
      <c r="G185" s="68" t="s">
        <v>1965</v>
      </c>
      <c r="H185" s="68" t="s">
        <v>1966</v>
      </c>
      <c r="I185" s="68">
        <v>7</v>
      </c>
      <c r="J185" s="68" t="s">
        <v>2296</v>
      </c>
      <c r="K185" s="68">
        <v>2.2999999999999998</v>
      </c>
      <c r="L185" s="68">
        <v>0.47</v>
      </c>
      <c r="M185" s="68" t="s">
        <v>1960</v>
      </c>
      <c r="N185" s="143">
        <f>IF(対応ガラス検索!$E$2="-","",IF(対応ガラス検索!$E$2&gt;=K185,MAX($N$2:N184)+1,""))</f>
        <v>184</v>
      </c>
      <c r="O185" s="143">
        <f>IF(対応ガラス検索!$E$2="-","",IF(L185&lt;=0.65,MAX($O$2:O184)+1,""))</f>
        <v>184</v>
      </c>
      <c r="P185" s="144"/>
      <c r="Q185" s="145"/>
    </row>
    <row r="186" spans="1:17" x14ac:dyDescent="0.4">
      <c r="A186" s="68">
        <v>185</v>
      </c>
      <c r="B186" s="68" t="s">
        <v>2295</v>
      </c>
      <c r="C186" s="68" t="s">
        <v>1954</v>
      </c>
      <c r="D186" s="68" t="s">
        <v>1974</v>
      </c>
      <c r="E186" s="68" t="s">
        <v>1971</v>
      </c>
      <c r="F186" s="68" t="s">
        <v>1972</v>
      </c>
      <c r="G186" s="68" t="s">
        <v>1965</v>
      </c>
      <c r="H186" s="68" t="s">
        <v>1966</v>
      </c>
      <c r="I186" s="68">
        <v>8</v>
      </c>
      <c r="J186" s="68" t="s">
        <v>2296</v>
      </c>
      <c r="K186" s="68">
        <v>2.1</v>
      </c>
      <c r="L186" s="68">
        <v>0.48</v>
      </c>
      <c r="M186" s="68" t="s">
        <v>1960</v>
      </c>
      <c r="N186" s="143">
        <f>IF(対応ガラス検索!$E$2="-","",IF(対応ガラス検索!$E$2&gt;=K186,MAX($N$2:N185)+1,""))</f>
        <v>185</v>
      </c>
      <c r="O186" s="143">
        <f>IF(対応ガラス検索!$E$2="-","",IF(L186&lt;=0.65,MAX($O$2:O185)+1,""))</f>
        <v>185</v>
      </c>
      <c r="P186" s="144"/>
      <c r="Q186" s="145"/>
    </row>
    <row r="187" spans="1:17" x14ac:dyDescent="0.4">
      <c r="A187" s="68">
        <v>186</v>
      </c>
      <c r="B187" s="68" t="s">
        <v>2295</v>
      </c>
      <c r="C187" s="68" t="s">
        <v>1954</v>
      </c>
      <c r="D187" s="68" t="s">
        <v>1974</v>
      </c>
      <c r="E187" s="68" t="s">
        <v>1971</v>
      </c>
      <c r="F187" s="68" t="s">
        <v>1972</v>
      </c>
      <c r="G187" s="68" t="s">
        <v>1965</v>
      </c>
      <c r="H187" s="68" t="s">
        <v>1966</v>
      </c>
      <c r="I187" s="68">
        <v>9</v>
      </c>
      <c r="J187" s="68" t="s">
        <v>2296</v>
      </c>
      <c r="K187" s="68">
        <v>2</v>
      </c>
      <c r="L187" s="68">
        <v>0.48</v>
      </c>
      <c r="M187" s="68" t="s">
        <v>1960</v>
      </c>
      <c r="N187" s="143">
        <f>IF(対応ガラス検索!$E$2="-","",IF(対応ガラス検索!$E$2&gt;=K187,MAX($N$2:N186)+1,""))</f>
        <v>186</v>
      </c>
      <c r="O187" s="143">
        <f>IF(対応ガラス検索!$E$2="-","",IF(L187&lt;=0.65,MAX($O$2:O186)+1,""))</f>
        <v>186</v>
      </c>
      <c r="P187" s="144"/>
      <c r="Q187" s="145"/>
    </row>
    <row r="188" spans="1:17" x14ac:dyDescent="0.4">
      <c r="A188" s="68">
        <v>187</v>
      </c>
      <c r="B188" s="68" t="s">
        <v>2295</v>
      </c>
      <c r="C188" s="68" t="s">
        <v>1954</v>
      </c>
      <c r="D188" s="68" t="s">
        <v>1974</v>
      </c>
      <c r="E188" s="68" t="s">
        <v>1971</v>
      </c>
      <c r="F188" s="68" t="s">
        <v>1972</v>
      </c>
      <c r="G188" s="68" t="s">
        <v>1965</v>
      </c>
      <c r="H188" s="68" t="s">
        <v>1966</v>
      </c>
      <c r="I188" s="68">
        <v>10</v>
      </c>
      <c r="J188" s="68" t="s">
        <v>2296</v>
      </c>
      <c r="K188" s="68">
        <v>1.8</v>
      </c>
      <c r="L188" s="68">
        <v>0.48</v>
      </c>
      <c r="M188" s="68" t="s">
        <v>1960</v>
      </c>
      <c r="N188" s="143">
        <f>IF(対応ガラス検索!$E$2="-","",IF(対応ガラス検索!$E$2&gt;=K188,MAX($N$2:N187)+1,""))</f>
        <v>187</v>
      </c>
      <c r="O188" s="143">
        <f>IF(対応ガラス検索!$E$2="-","",IF(L188&lt;=0.65,MAX($O$2:O187)+1,""))</f>
        <v>187</v>
      </c>
      <c r="P188" s="144"/>
      <c r="Q188" s="145"/>
    </row>
    <row r="189" spans="1:17" x14ac:dyDescent="0.4">
      <c r="A189" s="68">
        <v>188</v>
      </c>
      <c r="B189" s="68" t="s">
        <v>2295</v>
      </c>
      <c r="C189" s="68" t="s">
        <v>1954</v>
      </c>
      <c r="D189" s="68" t="s">
        <v>1974</v>
      </c>
      <c r="E189" s="68" t="s">
        <v>1971</v>
      </c>
      <c r="F189" s="68" t="s">
        <v>1972</v>
      </c>
      <c r="G189" s="68" t="s">
        <v>1965</v>
      </c>
      <c r="H189" s="68" t="s">
        <v>1966</v>
      </c>
      <c r="I189" s="68">
        <v>11</v>
      </c>
      <c r="J189" s="68" t="s">
        <v>2296</v>
      </c>
      <c r="K189" s="142">
        <v>1.7</v>
      </c>
      <c r="L189" s="68">
        <v>0.48</v>
      </c>
      <c r="M189" s="68" t="s">
        <v>1960</v>
      </c>
      <c r="N189" s="143">
        <f>IF(対応ガラス検索!$E$2="-","",IF(対応ガラス検索!$E$2&gt;=K189,MAX($N$2:N188)+1,""))</f>
        <v>188</v>
      </c>
      <c r="O189" s="143">
        <f>IF(対応ガラス検索!$E$2="-","",IF(L189&lt;=0.65,MAX($O$2:O188)+1,""))</f>
        <v>188</v>
      </c>
      <c r="P189" s="144"/>
      <c r="Q189" s="145"/>
    </row>
    <row r="190" spans="1:17" x14ac:dyDescent="0.4">
      <c r="A190" s="68">
        <v>189</v>
      </c>
      <c r="B190" s="68" t="s">
        <v>2295</v>
      </c>
      <c r="C190" s="68" t="s">
        <v>1954</v>
      </c>
      <c r="D190" s="68" t="s">
        <v>1974</v>
      </c>
      <c r="E190" s="68" t="s">
        <v>1971</v>
      </c>
      <c r="F190" s="68" t="s">
        <v>1972</v>
      </c>
      <c r="G190" s="68" t="s">
        <v>1965</v>
      </c>
      <c r="H190" s="68" t="s">
        <v>1966</v>
      </c>
      <c r="I190" s="68">
        <v>12</v>
      </c>
      <c r="J190" s="68" t="s">
        <v>2296</v>
      </c>
      <c r="K190" s="68">
        <v>1.6</v>
      </c>
      <c r="L190" s="68">
        <v>0.48</v>
      </c>
      <c r="M190" s="68" t="s">
        <v>1960</v>
      </c>
      <c r="N190" s="143">
        <f>IF(対応ガラス検索!$E$2="-","",IF(対応ガラス検索!$E$2&gt;=K190,MAX($N$2:N189)+1,""))</f>
        <v>189</v>
      </c>
      <c r="O190" s="143">
        <f>IF(対応ガラス検索!$E$2="-","",IF(L190&lt;=0.65,MAX($O$2:O189)+1,""))</f>
        <v>189</v>
      </c>
      <c r="P190" s="144"/>
      <c r="Q190" s="145"/>
    </row>
    <row r="191" spans="1:17" x14ac:dyDescent="0.4">
      <c r="A191" s="68">
        <v>190</v>
      </c>
      <c r="B191" s="68" t="s">
        <v>2295</v>
      </c>
      <c r="C191" s="68" t="s">
        <v>1954</v>
      </c>
      <c r="D191" s="68" t="s">
        <v>1974</v>
      </c>
      <c r="E191" s="68" t="s">
        <v>1971</v>
      </c>
      <c r="F191" s="68" t="s">
        <v>1972</v>
      </c>
      <c r="G191" s="68" t="s">
        <v>1965</v>
      </c>
      <c r="H191" s="68" t="s">
        <v>1966</v>
      </c>
      <c r="I191" s="68">
        <v>13</v>
      </c>
      <c r="J191" s="68" t="s">
        <v>2296</v>
      </c>
      <c r="K191" s="68">
        <v>1.6</v>
      </c>
      <c r="L191" s="68">
        <v>0.48</v>
      </c>
      <c r="M191" s="68" t="s">
        <v>1960</v>
      </c>
      <c r="N191" s="143">
        <f>IF(対応ガラス検索!$E$2="-","",IF(対応ガラス検索!$E$2&gt;=K191,MAX($N$2:N190)+1,""))</f>
        <v>190</v>
      </c>
      <c r="O191" s="143">
        <f>IF(対応ガラス検索!$E$2="-","",IF(L191&lt;=0.65,MAX($O$2:O190)+1,""))</f>
        <v>190</v>
      </c>
      <c r="P191" s="144"/>
      <c r="Q191" s="145"/>
    </row>
    <row r="192" spans="1:17" x14ac:dyDescent="0.4">
      <c r="A192" s="68">
        <v>191</v>
      </c>
      <c r="B192" s="68" t="s">
        <v>2295</v>
      </c>
      <c r="C192" s="68" t="s">
        <v>1954</v>
      </c>
      <c r="D192" s="68" t="s">
        <v>1974</v>
      </c>
      <c r="E192" s="68" t="s">
        <v>1971</v>
      </c>
      <c r="F192" s="68" t="s">
        <v>1972</v>
      </c>
      <c r="G192" s="68" t="s">
        <v>1965</v>
      </c>
      <c r="H192" s="68" t="s">
        <v>1966</v>
      </c>
      <c r="I192" s="68">
        <v>6</v>
      </c>
      <c r="J192" s="68" t="s">
        <v>2267</v>
      </c>
      <c r="K192" s="68">
        <v>2</v>
      </c>
      <c r="L192" s="68">
        <v>0.48</v>
      </c>
      <c r="M192" s="68" t="s">
        <v>1960</v>
      </c>
      <c r="N192" s="143">
        <f>IF(対応ガラス検索!$E$2="-","",IF(対応ガラス検索!$E$2&gt;=K192,MAX($N$2:N191)+1,""))</f>
        <v>191</v>
      </c>
      <c r="O192" s="143">
        <f>IF(対応ガラス検索!$E$2="-","",IF(L192&lt;=0.65,MAX($O$2:O191)+1,""))</f>
        <v>191</v>
      </c>
      <c r="P192" s="144"/>
      <c r="Q192" s="145"/>
    </row>
    <row r="193" spans="1:17" x14ac:dyDescent="0.4">
      <c r="A193" s="68">
        <v>192</v>
      </c>
      <c r="B193" s="68" t="s">
        <v>2295</v>
      </c>
      <c r="C193" s="68" t="s">
        <v>1954</v>
      </c>
      <c r="D193" s="68" t="s">
        <v>1974</v>
      </c>
      <c r="E193" s="68" t="s">
        <v>1971</v>
      </c>
      <c r="F193" s="68" t="s">
        <v>1972</v>
      </c>
      <c r="G193" s="68" t="s">
        <v>1965</v>
      </c>
      <c r="H193" s="68" t="s">
        <v>1966</v>
      </c>
      <c r="I193" s="68">
        <v>7</v>
      </c>
      <c r="J193" s="68" t="s">
        <v>2267</v>
      </c>
      <c r="K193" s="68">
        <v>1.9</v>
      </c>
      <c r="L193" s="68">
        <v>0.48</v>
      </c>
      <c r="M193" s="68" t="s">
        <v>1960</v>
      </c>
      <c r="N193" s="143">
        <f>IF(対応ガラス検索!$E$2="-","",IF(対応ガラス検索!$E$2&gt;=K193,MAX($N$2:N192)+1,""))</f>
        <v>192</v>
      </c>
      <c r="O193" s="143">
        <f>IF(対応ガラス検索!$E$2="-","",IF(L193&lt;=0.65,MAX($O$2:O192)+1,""))</f>
        <v>192</v>
      </c>
      <c r="P193" s="144"/>
      <c r="Q193" s="145"/>
    </row>
    <row r="194" spans="1:17" x14ac:dyDescent="0.4">
      <c r="A194" s="68">
        <v>193</v>
      </c>
      <c r="B194" s="68" t="s">
        <v>2295</v>
      </c>
      <c r="C194" s="68" t="s">
        <v>1954</v>
      </c>
      <c r="D194" s="68" t="s">
        <v>1974</v>
      </c>
      <c r="E194" s="68" t="s">
        <v>1971</v>
      </c>
      <c r="F194" s="68" t="s">
        <v>1972</v>
      </c>
      <c r="G194" s="68" t="s">
        <v>1965</v>
      </c>
      <c r="H194" s="68" t="s">
        <v>1966</v>
      </c>
      <c r="I194" s="68">
        <v>8</v>
      </c>
      <c r="J194" s="68" t="s">
        <v>2267</v>
      </c>
      <c r="K194" s="68">
        <v>1.7</v>
      </c>
      <c r="L194" s="68">
        <v>0.48</v>
      </c>
      <c r="M194" s="68" t="s">
        <v>1960</v>
      </c>
      <c r="N194" s="143">
        <f>IF(対応ガラス検索!$E$2="-","",IF(対応ガラス検索!$E$2&gt;=K194,MAX($N$2:N193)+1,""))</f>
        <v>193</v>
      </c>
      <c r="O194" s="143">
        <f>IF(対応ガラス検索!$E$2="-","",IF(L194&lt;=0.65,MAX($O$2:O193)+1,""))</f>
        <v>193</v>
      </c>
      <c r="P194" s="144"/>
      <c r="Q194" s="145"/>
    </row>
    <row r="195" spans="1:17" x14ac:dyDescent="0.4">
      <c r="A195" s="68">
        <v>194</v>
      </c>
      <c r="B195" s="68" t="s">
        <v>2295</v>
      </c>
      <c r="C195" s="68" t="s">
        <v>1954</v>
      </c>
      <c r="D195" s="68" t="s">
        <v>1974</v>
      </c>
      <c r="E195" s="68" t="s">
        <v>1971</v>
      </c>
      <c r="F195" s="68" t="s">
        <v>1972</v>
      </c>
      <c r="G195" s="68" t="s">
        <v>1965</v>
      </c>
      <c r="H195" s="68" t="s">
        <v>1966</v>
      </c>
      <c r="I195" s="68">
        <v>9</v>
      </c>
      <c r="J195" s="68" t="s">
        <v>2267</v>
      </c>
      <c r="K195" s="68">
        <v>1.6</v>
      </c>
      <c r="L195" s="68">
        <v>0.48</v>
      </c>
      <c r="M195" s="68" t="s">
        <v>1960</v>
      </c>
      <c r="N195" s="143">
        <f>IF(対応ガラス検索!$E$2="-","",IF(対応ガラス検索!$E$2&gt;=K195,MAX($N$2:N194)+1,""))</f>
        <v>194</v>
      </c>
      <c r="O195" s="143">
        <f>IF(対応ガラス検索!$E$2="-","",IF(L195&lt;=0.65,MAX($O$2:O194)+1,""))</f>
        <v>194</v>
      </c>
      <c r="P195" s="144"/>
      <c r="Q195" s="145"/>
    </row>
    <row r="196" spans="1:17" x14ac:dyDescent="0.4">
      <c r="A196" s="68">
        <v>195</v>
      </c>
      <c r="B196" s="68" t="s">
        <v>2295</v>
      </c>
      <c r="C196" s="68" t="s">
        <v>1954</v>
      </c>
      <c r="D196" s="68" t="s">
        <v>1974</v>
      </c>
      <c r="E196" s="68" t="s">
        <v>1971</v>
      </c>
      <c r="F196" s="68" t="s">
        <v>1972</v>
      </c>
      <c r="G196" s="68" t="s">
        <v>1965</v>
      </c>
      <c r="H196" s="68" t="s">
        <v>1966</v>
      </c>
      <c r="I196" s="68">
        <v>10</v>
      </c>
      <c r="J196" s="68" t="s">
        <v>2267</v>
      </c>
      <c r="K196" s="68">
        <v>1.5</v>
      </c>
      <c r="L196" s="68">
        <v>0.48</v>
      </c>
      <c r="M196" s="68" t="s">
        <v>1960</v>
      </c>
      <c r="N196" s="143">
        <f>IF(対応ガラス検索!$E$2="-","",IF(対応ガラス検索!$E$2&gt;=K196,MAX($N$2:N195)+1,""))</f>
        <v>195</v>
      </c>
      <c r="O196" s="143">
        <f>IF(対応ガラス検索!$E$2="-","",IF(L196&lt;=0.65,MAX($O$2:O195)+1,""))</f>
        <v>195</v>
      </c>
      <c r="P196" s="144"/>
      <c r="Q196" s="145"/>
    </row>
    <row r="197" spans="1:17" x14ac:dyDescent="0.4">
      <c r="A197" s="68">
        <v>196</v>
      </c>
      <c r="B197" s="68" t="s">
        <v>2295</v>
      </c>
      <c r="C197" s="68" t="s">
        <v>1954</v>
      </c>
      <c r="D197" s="68" t="s">
        <v>1974</v>
      </c>
      <c r="E197" s="68" t="s">
        <v>1971</v>
      </c>
      <c r="F197" s="68" t="s">
        <v>1972</v>
      </c>
      <c r="G197" s="68" t="s">
        <v>1965</v>
      </c>
      <c r="H197" s="68" t="s">
        <v>1966</v>
      </c>
      <c r="I197" s="68">
        <v>11</v>
      </c>
      <c r="J197" s="68" t="s">
        <v>2267</v>
      </c>
      <c r="K197" s="142">
        <v>1.4</v>
      </c>
      <c r="L197" s="68">
        <v>0.48</v>
      </c>
      <c r="M197" s="68" t="s">
        <v>1960</v>
      </c>
      <c r="N197" s="143">
        <f>IF(対応ガラス検索!$E$2="-","",IF(対応ガラス検索!$E$2&gt;=K197,MAX($N$2:N196)+1,""))</f>
        <v>196</v>
      </c>
      <c r="O197" s="143">
        <f>IF(対応ガラス検索!$E$2="-","",IF(L197&lt;=0.65,MAX($O$2:O196)+1,""))</f>
        <v>196</v>
      </c>
      <c r="P197" s="144"/>
      <c r="Q197" s="145"/>
    </row>
    <row r="198" spans="1:17" x14ac:dyDescent="0.4">
      <c r="A198" s="68">
        <v>197</v>
      </c>
      <c r="B198" s="68" t="s">
        <v>2295</v>
      </c>
      <c r="C198" s="68" t="s">
        <v>1954</v>
      </c>
      <c r="D198" s="68" t="s">
        <v>1974</v>
      </c>
      <c r="E198" s="68" t="s">
        <v>1971</v>
      </c>
      <c r="F198" s="68" t="s">
        <v>1972</v>
      </c>
      <c r="G198" s="68" t="s">
        <v>1965</v>
      </c>
      <c r="H198" s="68" t="s">
        <v>1966</v>
      </c>
      <c r="I198" s="68">
        <v>12</v>
      </c>
      <c r="J198" s="68" t="s">
        <v>2267</v>
      </c>
      <c r="K198" s="68">
        <v>1.3</v>
      </c>
      <c r="L198" s="68">
        <v>0.48</v>
      </c>
      <c r="M198" s="68" t="s">
        <v>1960</v>
      </c>
      <c r="N198" s="143">
        <f>IF(対応ガラス検索!$E$2="-","",IF(対応ガラス検索!$E$2&gt;=K198,MAX($N$2:N197)+1,""))</f>
        <v>197</v>
      </c>
      <c r="O198" s="143">
        <f>IF(対応ガラス検索!$E$2="-","",IF(L198&lt;=0.65,MAX($O$2:O197)+1,""))</f>
        <v>197</v>
      </c>
      <c r="P198" s="144"/>
      <c r="Q198" s="145"/>
    </row>
    <row r="199" spans="1:17" x14ac:dyDescent="0.4">
      <c r="A199" s="68">
        <v>198</v>
      </c>
      <c r="B199" s="68" t="s">
        <v>2295</v>
      </c>
      <c r="C199" s="68" t="s">
        <v>1954</v>
      </c>
      <c r="D199" s="68" t="s">
        <v>1974</v>
      </c>
      <c r="E199" s="68" t="s">
        <v>1971</v>
      </c>
      <c r="F199" s="68" t="s">
        <v>1972</v>
      </c>
      <c r="G199" s="68" t="s">
        <v>1965</v>
      </c>
      <c r="H199" s="68" t="s">
        <v>1966</v>
      </c>
      <c r="I199" s="68">
        <v>13</v>
      </c>
      <c r="J199" s="68" t="s">
        <v>2267</v>
      </c>
      <c r="K199" s="68">
        <v>1.2</v>
      </c>
      <c r="L199" s="68">
        <v>0.48</v>
      </c>
      <c r="M199" s="68" t="s">
        <v>1960</v>
      </c>
      <c r="N199" s="143">
        <f>IF(対応ガラス検索!$E$2="-","",IF(対応ガラス検索!$E$2&gt;=K199,MAX($N$2:N198)+1,""))</f>
        <v>198</v>
      </c>
      <c r="O199" s="143">
        <f>IF(対応ガラス検索!$E$2="-","",IF(L199&lt;=0.65,MAX($O$2:O198)+1,""))</f>
        <v>198</v>
      </c>
      <c r="P199" s="144"/>
      <c r="Q199" s="145"/>
    </row>
    <row r="200" spans="1:17" x14ac:dyDescent="0.4">
      <c r="A200" s="68">
        <v>199</v>
      </c>
      <c r="B200" s="68" t="s">
        <v>2295</v>
      </c>
      <c r="C200" s="68" t="s">
        <v>1954</v>
      </c>
      <c r="D200" s="68" t="s">
        <v>1975</v>
      </c>
      <c r="E200" s="68" t="s">
        <v>1976</v>
      </c>
      <c r="F200" s="68" t="s">
        <v>1977</v>
      </c>
      <c r="G200" s="68" t="s">
        <v>1958</v>
      </c>
      <c r="H200" s="68" t="s">
        <v>1959</v>
      </c>
      <c r="I200" s="68">
        <v>6</v>
      </c>
      <c r="J200" s="68" t="s">
        <v>2296</v>
      </c>
      <c r="K200" s="68">
        <v>2.5</v>
      </c>
      <c r="L200" s="68">
        <v>0.44</v>
      </c>
      <c r="M200" s="68" t="s">
        <v>1960</v>
      </c>
      <c r="N200" s="143">
        <f>IF(対応ガラス検索!$E$2="-","",IF(対応ガラス検索!$E$2&gt;=K200,MAX($N$2:N199)+1,""))</f>
        <v>199</v>
      </c>
      <c r="O200" s="143">
        <f>IF(対応ガラス検索!$E$2="-","",IF(L200&lt;=0.65,MAX($O$2:O199)+1,""))</f>
        <v>199</v>
      </c>
      <c r="P200" s="144"/>
      <c r="Q200" s="145"/>
    </row>
    <row r="201" spans="1:17" x14ac:dyDescent="0.4">
      <c r="A201" s="68">
        <v>200</v>
      </c>
      <c r="B201" s="68" t="s">
        <v>2295</v>
      </c>
      <c r="C201" s="68" t="s">
        <v>1954</v>
      </c>
      <c r="D201" s="68" t="s">
        <v>1975</v>
      </c>
      <c r="E201" s="68" t="s">
        <v>1976</v>
      </c>
      <c r="F201" s="68" t="s">
        <v>1977</v>
      </c>
      <c r="G201" s="68" t="s">
        <v>1958</v>
      </c>
      <c r="H201" s="68" t="s">
        <v>1959</v>
      </c>
      <c r="I201" s="68">
        <v>7</v>
      </c>
      <c r="J201" s="68" t="s">
        <v>2296</v>
      </c>
      <c r="K201" s="68">
        <v>2.2999999999999998</v>
      </c>
      <c r="L201" s="68">
        <v>0.44</v>
      </c>
      <c r="M201" s="68" t="s">
        <v>1960</v>
      </c>
      <c r="N201" s="143">
        <f>IF(対応ガラス検索!$E$2="-","",IF(対応ガラス検索!$E$2&gt;=K201,MAX($N$2:N200)+1,""))</f>
        <v>200</v>
      </c>
      <c r="O201" s="143">
        <f>IF(対応ガラス検索!$E$2="-","",IF(L201&lt;=0.65,MAX($O$2:O200)+1,""))</f>
        <v>200</v>
      </c>
      <c r="P201" s="144"/>
      <c r="Q201" s="145"/>
    </row>
    <row r="202" spans="1:17" x14ac:dyDescent="0.4">
      <c r="A202" s="68">
        <v>201</v>
      </c>
      <c r="B202" s="68" t="s">
        <v>2295</v>
      </c>
      <c r="C202" s="68" t="s">
        <v>1954</v>
      </c>
      <c r="D202" s="68" t="s">
        <v>1975</v>
      </c>
      <c r="E202" s="68" t="s">
        <v>1976</v>
      </c>
      <c r="F202" s="68" t="s">
        <v>1977</v>
      </c>
      <c r="G202" s="68" t="s">
        <v>1958</v>
      </c>
      <c r="H202" s="68" t="s">
        <v>1959</v>
      </c>
      <c r="I202" s="68">
        <v>8</v>
      </c>
      <c r="J202" s="68" t="s">
        <v>2296</v>
      </c>
      <c r="K202" s="142">
        <v>2.1</v>
      </c>
      <c r="L202" s="68">
        <v>0.44</v>
      </c>
      <c r="M202" s="68" t="s">
        <v>1960</v>
      </c>
      <c r="N202" s="143">
        <f>IF(対応ガラス検索!$E$2="-","",IF(対応ガラス検索!$E$2&gt;=K202,MAX($N$2:N201)+1,""))</f>
        <v>201</v>
      </c>
      <c r="O202" s="143">
        <f>IF(対応ガラス検索!$E$2="-","",IF(L202&lt;=0.65,MAX($O$2:O201)+1,""))</f>
        <v>201</v>
      </c>
      <c r="P202" s="144"/>
      <c r="Q202" s="145"/>
    </row>
    <row r="203" spans="1:17" x14ac:dyDescent="0.4">
      <c r="A203" s="68">
        <v>202</v>
      </c>
      <c r="B203" s="68" t="s">
        <v>2295</v>
      </c>
      <c r="C203" s="68" t="s">
        <v>1954</v>
      </c>
      <c r="D203" s="68" t="s">
        <v>1975</v>
      </c>
      <c r="E203" s="68" t="s">
        <v>1976</v>
      </c>
      <c r="F203" s="68" t="s">
        <v>1977</v>
      </c>
      <c r="G203" s="68" t="s">
        <v>1958</v>
      </c>
      <c r="H203" s="68" t="s">
        <v>1959</v>
      </c>
      <c r="I203" s="68">
        <v>9</v>
      </c>
      <c r="J203" s="68" t="s">
        <v>2296</v>
      </c>
      <c r="K203" s="68">
        <v>2</v>
      </c>
      <c r="L203" s="68">
        <v>0.44</v>
      </c>
      <c r="M203" s="68" t="s">
        <v>1960</v>
      </c>
      <c r="N203" s="143">
        <f>IF(対応ガラス検索!$E$2="-","",IF(対応ガラス検索!$E$2&gt;=K203,MAX($N$2:N202)+1,""))</f>
        <v>202</v>
      </c>
      <c r="O203" s="143">
        <f>IF(対応ガラス検索!$E$2="-","",IF(L203&lt;=0.65,MAX($O$2:O202)+1,""))</f>
        <v>202</v>
      </c>
      <c r="P203" s="144"/>
      <c r="Q203" s="145"/>
    </row>
    <row r="204" spans="1:17" x14ac:dyDescent="0.4">
      <c r="A204" s="68">
        <v>203</v>
      </c>
      <c r="B204" s="68" t="s">
        <v>2295</v>
      </c>
      <c r="C204" s="68" t="s">
        <v>1954</v>
      </c>
      <c r="D204" s="68" t="s">
        <v>1975</v>
      </c>
      <c r="E204" s="68" t="s">
        <v>1976</v>
      </c>
      <c r="F204" s="68" t="s">
        <v>1977</v>
      </c>
      <c r="G204" s="68" t="s">
        <v>1958</v>
      </c>
      <c r="H204" s="68" t="s">
        <v>1959</v>
      </c>
      <c r="I204" s="68">
        <v>10</v>
      </c>
      <c r="J204" s="68" t="s">
        <v>2296</v>
      </c>
      <c r="K204" s="68">
        <v>1.8</v>
      </c>
      <c r="L204" s="68">
        <v>0.44</v>
      </c>
      <c r="M204" s="68" t="s">
        <v>1960</v>
      </c>
      <c r="N204" s="143">
        <f>IF(対応ガラス検索!$E$2="-","",IF(対応ガラス検索!$E$2&gt;=K204,MAX($N$2:N203)+1,""))</f>
        <v>203</v>
      </c>
      <c r="O204" s="143">
        <f>IF(対応ガラス検索!$E$2="-","",IF(L204&lt;=0.65,MAX($O$2:O203)+1,""))</f>
        <v>203</v>
      </c>
      <c r="P204" s="144"/>
      <c r="Q204" s="145"/>
    </row>
    <row r="205" spans="1:17" x14ac:dyDescent="0.4">
      <c r="A205" s="68">
        <v>204</v>
      </c>
      <c r="B205" s="68" t="s">
        <v>2295</v>
      </c>
      <c r="C205" s="68" t="s">
        <v>1954</v>
      </c>
      <c r="D205" s="68" t="s">
        <v>1975</v>
      </c>
      <c r="E205" s="68" t="s">
        <v>1976</v>
      </c>
      <c r="F205" s="68" t="s">
        <v>1977</v>
      </c>
      <c r="G205" s="68" t="s">
        <v>1958</v>
      </c>
      <c r="H205" s="68" t="s">
        <v>1959</v>
      </c>
      <c r="I205" s="68">
        <v>11</v>
      </c>
      <c r="J205" s="68" t="s">
        <v>2296</v>
      </c>
      <c r="K205" s="68">
        <v>1.7</v>
      </c>
      <c r="L205" s="68">
        <v>0.44</v>
      </c>
      <c r="M205" s="68" t="s">
        <v>1960</v>
      </c>
      <c r="N205" s="143">
        <f>IF(対応ガラス検索!$E$2="-","",IF(対応ガラス検索!$E$2&gt;=K205,MAX($N$2:N204)+1,""))</f>
        <v>204</v>
      </c>
      <c r="O205" s="143">
        <f>IF(対応ガラス検索!$E$2="-","",IF(L205&lt;=0.65,MAX($O$2:O204)+1,""))</f>
        <v>204</v>
      </c>
      <c r="P205" s="144"/>
      <c r="Q205" s="145"/>
    </row>
    <row r="206" spans="1:17" x14ac:dyDescent="0.4">
      <c r="A206" s="68">
        <v>205</v>
      </c>
      <c r="B206" s="68" t="s">
        <v>2295</v>
      </c>
      <c r="C206" s="68" t="s">
        <v>1954</v>
      </c>
      <c r="D206" s="68" t="s">
        <v>1975</v>
      </c>
      <c r="E206" s="68" t="s">
        <v>1976</v>
      </c>
      <c r="F206" s="68" t="s">
        <v>1977</v>
      </c>
      <c r="G206" s="68" t="s">
        <v>1958</v>
      </c>
      <c r="H206" s="68" t="s">
        <v>1959</v>
      </c>
      <c r="I206" s="68">
        <v>12</v>
      </c>
      <c r="J206" s="68" t="s">
        <v>2296</v>
      </c>
      <c r="K206" s="68">
        <v>1.6</v>
      </c>
      <c r="L206" s="68">
        <v>0.44</v>
      </c>
      <c r="M206" s="68" t="s">
        <v>1960</v>
      </c>
      <c r="N206" s="143">
        <f>IF(対応ガラス検索!$E$2="-","",IF(対応ガラス検索!$E$2&gt;=K206,MAX($N$2:N205)+1,""))</f>
        <v>205</v>
      </c>
      <c r="O206" s="143">
        <f>IF(対応ガラス検索!$E$2="-","",IF(L206&lt;=0.65,MAX($O$2:O205)+1,""))</f>
        <v>205</v>
      </c>
      <c r="P206" s="144"/>
      <c r="Q206" s="145"/>
    </row>
    <row r="207" spans="1:17" x14ac:dyDescent="0.4">
      <c r="A207" s="68">
        <v>206</v>
      </c>
      <c r="B207" s="68" t="s">
        <v>2295</v>
      </c>
      <c r="C207" s="68" t="s">
        <v>1954</v>
      </c>
      <c r="D207" s="68" t="s">
        <v>1975</v>
      </c>
      <c r="E207" s="68" t="s">
        <v>1976</v>
      </c>
      <c r="F207" s="68" t="s">
        <v>1977</v>
      </c>
      <c r="G207" s="68" t="s">
        <v>1958</v>
      </c>
      <c r="H207" s="68" t="s">
        <v>1959</v>
      </c>
      <c r="I207" s="68">
        <v>13</v>
      </c>
      <c r="J207" s="68" t="s">
        <v>2296</v>
      </c>
      <c r="K207" s="68">
        <v>1.6</v>
      </c>
      <c r="L207" s="68">
        <v>0.44</v>
      </c>
      <c r="M207" s="68" t="s">
        <v>1960</v>
      </c>
      <c r="N207" s="143">
        <f>IF(対応ガラス検索!$E$2="-","",IF(対応ガラス検索!$E$2&gt;=K207,MAX($N$2:N206)+1,""))</f>
        <v>206</v>
      </c>
      <c r="O207" s="143">
        <f>IF(対応ガラス検索!$E$2="-","",IF(L207&lt;=0.65,MAX($O$2:O206)+1,""))</f>
        <v>206</v>
      </c>
      <c r="P207" s="144"/>
      <c r="Q207" s="145"/>
    </row>
    <row r="208" spans="1:17" x14ac:dyDescent="0.4">
      <c r="A208" s="68">
        <v>207</v>
      </c>
      <c r="B208" s="68" t="s">
        <v>2295</v>
      </c>
      <c r="C208" s="68" t="s">
        <v>1954</v>
      </c>
      <c r="D208" s="68" t="s">
        <v>1975</v>
      </c>
      <c r="E208" s="68" t="s">
        <v>1976</v>
      </c>
      <c r="F208" s="68" t="s">
        <v>1977</v>
      </c>
      <c r="G208" s="68" t="s">
        <v>1958</v>
      </c>
      <c r="H208" s="68" t="s">
        <v>1959</v>
      </c>
      <c r="I208" s="68">
        <v>6</v>
      </c>
      <c r="J208" s="68" t="s">
        <v>2267</v>
      </c>
      <c r="K208" s="68">
        <v>2</v>
      </c>
      <c r="L208" s="68">
        <v>0.44</v>
      </c>
      <c r="M208" s="68" t="s">
        <v>1960</v>
      </c>
      <c r="N208" s="143">
        <f>IF(対応ガラス検索!$E$2="-","",IF(対応ガラス検索!$E$2&gt;=K208,MAX($N$2:N207)+1,""))</f>
        <v>207</v>
      </c>
      <c r="O208" s="143">
        <f>IF(対応ガラス検索!$E$2="-","",IF(L208&lt;=0.65,MAX($O$2:O207)+1,""))</f>
        <v>207</v>
      </c>
      <c r="P208" s="144"/>
      <c r="Q208" s="145"/>
    </row>
    <row r="209" spans="1:17" x14ac:dyDescent="0.4">
      <c r="A209" s="68">
        <v>208</v>
      </c>
      <c r="B209" s="68" t="s">
        <v>2295</v>
      </c>
      <c r="C209" s="68" t="s">
        <v>1954</v>
      </c>
      <c r="D209" s="68" t="s">
        <v>1975</v>
      </c>
      <c r="E209" s="68" t="s">
        <v>1976</v>
      </c>
      <c r="F209" s="68" t="s">
        <v>1977</v>
      </c>
      <c r="G209" s="68" t="s">
        <v>1958</v>
      </c>
      <c r="H209" s="68" t="s">
        <v>1959</v>
      </c>
      <c r="I209" s="68">
        <v>7</v>
      </c>
      <c r="J209" s="68" t="s">
        <v>2267</v>
      </c>
      <c r="K209" s="68">
        <v>1.9</v>
      </c>
      <c r="L209" s="68">
        <v>0.44</v>
      </c>
      <c r="M209" s="68" t="s">
        <v>1960</v>
      </c>
      <c r="N209" s="143">
        <f>IF(対応ガラス検索!$E$2="-","",IF(対応ガラス検索!$E$2&gt;=K209,MAX($N$2:N208)+1,""))</f>
        <v>208</v>
      </c>
      <c r="O209" s="143">
        <f>IF(対応ガラス検索!$E$2="-","",IF(L209&lt;=0.65,MAX($O$2:O208)+1,""))</f>
        <v>208</v>
      </c>
      <c r="P209" s="144"/>
      <c r="Q209" s="145"/>
    </row>
    <row r="210" spans="1:17" x14ac:dyDescent="0.4">
      <c r="A210" s="68">
        <v>209</v>
      </c>
      <c r="B210" s="68" t="s">
        <v>2295</v>
      </c>
      <c r="C210" s="68" t="s">
        <v>1954</v>
      </c>
      <c r="D210" s="68" t="s">
        <v>1975</v>
      </c>
      <c r="E210" s="68" t="s">
        <v>1976</v>
      </c>
      <c r="F210" s="68" t="s">
        <v>1977</v>
      </c>
      <c r="G210" s="68" t="s">
        <v>1958</v>
      </c>
      <c r="H210" s="68" t="s">
        <v>1959</v>
      </c>
      <c r="I210" s="68">
        <v>8</v>
      </c>
      <c r="J210" s="68" t="s">
        <v>2267</v>
      </c>
      <c r="K210" s="68">
        <v>1.7</v>
      </c>
      <c r="L210" s="68">
        <v>0.44</v>
      </c>
      <c r="M210" s="68" t="s">
        <v>1960</v>
      </c>
      <c r="N210" s="143">
        <f>IF(対応ガラス検索!$E$2="-","",IF(対応ガラス検索!$E$2&gt;=K210,MAX($N$2:N209)+1,""))</f>
        <v>209</v>
      </c>
      <c r="O210" s="143">
        <f>IF(対応ガラス検索!$E$2="-","",IF(L210&lt;=0.65,MAX($O$2:O209)+1,""))</f>
        <v>209</v>
      </c>
      <c r="P210" s="144"/>
      <c r="Q210" s="145"/>
    </row>
    <row r="211" spans="1:17" x14ac:dyDescent="0.4">
      <c r="A211" s="68">
        <v>210</v>
      </c>
      <c r="B211" s="68" t="s">
        <v>2295</v>
      </c>
      <c r="C211" s="68" t="s">
        <v>1954</v>
      </c>
      <c r="D211" s="68" t="s">
        <v>1975</v>
      </c>
      <c r="E211" s="68" t="s">
        <v>1976</v>
      </c>
      <c r="F211" s="68" t="s">
        <v>1977</v>
      </c>
      <c r="G211" s="68" t="s">
        <v>1958</v>
      </c>
      <c r="H211" s="68" t="s">
        <v>1959</v>
      </c>
      <c r="I211" s="68">
        <v>9</v>
      </c>
      <c r="J211" s="68" t="s">
        <v>2267</v>
      </c>
      <c r="K211" s="68">
        <v>1.6</v>
      </c>
      <c r="L211" s="68">
        <v>0.44</v>
      </c>
      <c r="M211" s="68" t="s">
        <v>1960</v>
      </c>
      <c r="N211" s="143">
        <f>IF(対応ガラス検索!$E$2="-","",IF(対応ガラス検索!$E$2&gt;=K211,MAX($N$2:N210)+1,""))</f>
        <v>210</v>
      </c>
      <c r="O211" s="143">
        <f>IF(対応ガラス検索!$E$2="-","",IF(L211&lt;=0.65,MAX($O$2:O210)+1,""))</f>
        <v>210</v>
      </c>
      <c r="P211" s="144"/>
      <c r="Q211" s="145"/>
    </row>
    <row r="212" spans="1:17" x14ac:dyDescent="0.4">
      <c r="A212" s="68">
        <v>211</v>
      </c>
      <c r="B212" s="68" t="s">
        <v>2295</v>
      </c>
      <c r="C212" s="68" t="s">
        <v>1954</v>
      </c>
      <c r="D212" s="68" t="s">
        <v>1975</v>
      </c>
      <c r="E212" s="68" t="s">
        <v>1976</v>
      </c>
      <c r="F212" s="68" t="s">
        <v>1977</v>
      </c>
      <c r="G212" s="68" t="s">
        <v>1958</v>
      </c>
      <c r="H212" s="68" t="s">
        <v>1959</v>
      </c>
      <c r="I212" s="68">
        <v>10</v>
      </c>
      <c r="J212" s="68" t="s">
        <v>2267</v>
      </c>
      <c r="K212" s="68">
        <v>1.5</v>
      </c>
      <c r="L212" s="68">
        <v>0.44</v>
      </c>
      <c r="M212" s="68" t="s">
        <v>1960</v>
      </c>
      <c r="N212" s="143">
        <f>IF(対応ガラス検索!$E$2="-","",IF(対応ガラス検索!$E$2&gt;=K212,MAX($N$2:N211)+1,""))</f>
        <v>211</v>
      </c>
      <c r="O212" s="143">
        <f>IF(対応ガラス検索!$E$2="-","",IF(L212&lt;=0.65,MAX($O$2:O211)+1,""))</f>
        <v>211</v>
      </c>
      <c r="P212" s="144"/>
      <c r="Q212" s="145"/>
    </row>
    <row r="213" spans="1:17" x14ac:dyDescent="0.4">
      <c r="A213" s="68">
        <v>212</v>
      </c>
      <c r="B213" s="68" t="s">
        <v>2295</v>
      </c>
      <c r="C213" s="68" t="s">
        <v>1954</v>
      </c>
      <c r="D213" s="68" t="s">
        <v>1975</v>
      </c>
      <c r="E213" s="68" t="s">
        <v>1976</v>
      </c>
      <c r="F213" s="68" t="s">
        <v>1977</v>
      </c>
      <c r="G213" s="68" t="s">
        <v>1958</v>
      </c>
      <c r="H213" s="68" t="s">
        <v>1959</v>
      </c>
      <c r="I213" s="68">
        <v>11</v>
      </c>
      <c r="J213" s="68" t="s">
        <v>2267</v>
      </c>
      <c r="K213" s="68">
        <v>1.4</v>
      </c>
      <c r="L213" s="68">
        <v>0.43</v>
      </c>
      <c r="M213" s="68" t="s">
        <v>1960</v>
      </c>
      <c r="N213" s="143">
        <f>IF(対応ガラス検索!$E$2="-","",IF(対応ガラス検索!$E$2&gt;=K213,MAX($N$2:N212)+1,""))</f>
        <v>212</v>
      </c>
      <c r="O213" s="143">
        <f>IF(対応ガラス検索!$E$2="-","",IF(L213&lt;=0.65,MAX($O$2:O212)+1,""))</f>
        <v>212</v>
      </c>
      <c r="P213" s="144"/>
      <c r="Q213" s="145"/>
    </row>
    <row r="214" spans="1:17" x14ac:dyDescent="0.4">
      <c r="A214" s="68">
        <v>213</v>
      </c>
      <c r="B214" s="68" t="s">
        <v>2295</v>
      </c>
      <c r="C214" s="68" t="s">
        <v>1954</v>
      </c>
      <c r="D214" s="68" t="s">
        <v>1975</v>
      </c>
      <c r="E214" s="68" t="s">
        <v>1976</v>
      </c>
      <c r="F214" s="68" t="s">
        <v>1977</v>
      </c>
      <c r="G214" s="68" t="s">
        <v>1958</v>
      </c>
      <c r="H214" s="68" t="s">
        <v>1959</v>
      </c>
      <c r="I214" s="68">
        <v>12</v>
      </c>
      <c r="J214" s="68" t="s">
        <v>2267</v>
      </c>
      <c r="K214" s="68">
        <v>1.3</v>
      </c>
      <c r="L214" s="68">
        <v>0.43</v>
      </c>
      <c r="M214" s="68" t="s">
        <v>1960</v>
      </c>
      <c r="N214" s="143">
        <f>IF(対応ガラス検索!$E$2="-","",IF(対応ガラス検索!$E$2&gt;=K214,MAX($N$2:N213)+1,""))</f>
        <v>213</v>
      </c>
      <c r="O214" s="143">
        <f>IF(対応ガラス検索!$E$2="-","",IF(L214&lt;=0.65,MAX($O$2:O213)+1,""))</f>
        <v>213</v>
      </c>
      <c r="P214" s="144"/>
      <c r="Q214" s="145"/>
    </row>
    <row r="215" spans="1:17" x14ac:dyDescent="0.4">
      <c r="A215" s="68">
        <v>214</v>
      </c>
      <c r="B215" s="68" t="s">
        <v>2295</v>
      </c>
      <c r="C215" s="68" t="s">
        <v>1954</v>
      </c>
      <c r="D215" s="68" t="s">
        <v>1975</v>
      </c>
      <c r="E215" s="68" t="s">
        <v>1976</v>
      </c>
      <c r="F215" s="68" t="s">
        <v>1977</v>
      </c>
      <c r="G215" s="68" t="s">
        <v>1958</v>
      </c>
      <c r="H215" s="68" t="s">
        <v>1959</v>
      </c>
      <c r="I215" s="68">
        <v>13</v>
      </c>
      <c r="J215" s="68" t="s">
        <v>2267</v>
      </c>
      <c r="K215" s="142">
        <v>1.2</v>
      </c>
      <c r="L215" s="68">
        <v>0.43</v>
      </c>
      <c r="M215" s="68" t="s">
        <v>1960</v>
      </c>
      <c r="N215" s="143">
        <f>IF(対応ガラス検索!$E$2="-","",IF(対応ガラス検索!$E$2&gt;=K215,MAX($N$2:N214)+1,""))</f>
        <v>214</v>
      </c>
      <c r="O215" s="143">
        <f>IF(対応ガラス検索!$E$2="-","",IF(L215&lt;=0.65,MAX($O$2:O214)+1,""))</f>
        <v>214</v>
      </c>
      <c r="P215" s="144"/>
      <c r="Q215" s="145"/>
    </row>
    <row r="216" spans="1:17" x14ac:dyDescent="0.4">
      <c r="A216" s="68">
        <v>215</v>
      </c>
      <c r="B216" s="68" t="s">
        <v>2295</v>
      </c>
      <c r="C216" s="68" t="s">
        <v>1954</v>
      </c>
      <c r="D216" s="68" t="s">
        <v>1978</v>
      </c>
      <c r="E216" s="68" t="s">
        <v>1976</v>
      </c>
      <c r="F216" s="68" t="s">
        <v>1977</v>
      </c>
      <c r="G216" s="68" t="s">
        <v>1962</v>
      </c>
      <c r="H216" s="68" t="s">
        <v>1963</v>
      </c>
      <c r="I216" s="68">
        <v>6</v>
      </c>
      <c r="J216" s="68" t="s">
        <v>2296</v>
      </c>
      <c r="K216" s="68">
        <v>2.5</v>
      </c>
      <c r="L216" s="68">
        <v>0.46</v>
      </c>
      <c r="M216" s="68" t="s">
        <v>1960</v>
      </c>
      <c r="N216" s="143">
        <f>IF(対応ガラス検索!$E$2="-","",IF(対応ガラス検索!$E$2&gt;=K216,MAX($N$2:N215)+1,""))</f>
        <v>215</v>
      </c>
      <c r="O216" s="143">
        <f>IF(対応ガラス検索!$E$2="-","",IF(L216&lt;=0.65,MAX($O$2:O215)+1,""))</f>
        <v>215</v>
      </c>
      <c r="P216" s="144"/>
      <c r="Q216" s="145"/>
    </row>
    <row r="217" spans="1:17" x14ac:dyDescent="0.4">
      <c r="A217" s="68">
        <v>216</v>
      </c>
      <c r="B217" s="68" t="s">
        <v>2295</v>
      </c>
      <c r="C217" s="68" t="s">
        <v>1954</v>
      </c>
      <c r="D217" s="68" t="s">
        <v>1978</v>
      </c>
      <c r="E217" s="68" t="s">
        <v>1976</v>
      </c>
      <c r="F217" s="68" t="s">
        <v>1977</v>
      </c>
      <c r="G217" s="68" t="s">
        <v>1962</v>
      </c>
      <c r="H217" s="68" t="s">
        <v>1963</v>
      </c>
      <c r="I217" s="68">
        <v>7</v>
      </c>
      <c r="J217" s="68" t="s">
        <v>2296</v>
      </c>
      <c r="K217" s="68">
        <v>2.2999999999999998</v>
      </c>
      <c r="L217" s="68">
        <v>0.46</v>
      </c>
      <c r="M217" s="68" t="s">
        <v>1960</v>
      </c>
      <c r="N217" s="143">
        <f>IF(対応ガラス検索!$E$2="-","",IF(対応ガラス検索!$E$2&gt;=K217,MAX($N$2:N216)+1,""))</f>
        <v>216</v>
      </c>
      <c r="O217" s="143">
        <f>IF(対応ガラス検索!$E$2="-","",IF(L217&lt;=0.65,MAX($O$2:O216)+1,""))</f>
        <v>216</v>
      </c>
      <c r="P217" s="144"/>
      <c r="Q217" s="145"/>
    </row>
    <row r="218" spans="1:17" x14ac:dyDescent="0.4">
      <c r="A218" s="68">
        <v>217</v>
      </c>
      <c r="B218" s="68" t="s">
        <v>2295</v>
      </c>
      <c r="C218" s="68" t="s">
        <v>1954</v>
      </c>
      <c r="D218" s="68" t="s">
        <v>1978</v>
      </c>
      <c r="E218" s="68" t="s">
        <v>1976</v>
      </c>
      <c r="F218" s="68" t="s">
        <v>1977</v>
      </c>
      <c r="G218" s="68" t="s">
        <v>1962</v>
      </c>
      <c r="H218" s="68" t="s">
        <v>1963</v>
      </c>
      <c r="I218" s="68">
        <v>8</v>
      </c>
      <c r="J218" s="68" t="s">
        <v>2296</v>
      </c>
      <c r="K218" s="68">
        <v>2.1</v>
      </c>
      <c r="L218" s="68">
        <v>0.46</v>
      </c>
      <c r="M218" s="68" t="s">
        <v>1960</v>
      </c>
      <c r="N218" s="143">
        <f>IF(対応ガラス検索!$E$2="-","",IF(対応ガラス検索!$E$2&gt;=K218,MAX($N$2:N217)+1,""))</f>
        <v>217</v>
      </c>
      <c r="O218" s="143">
        <f>IF(対応ガラス検索!$E$2="-","",IF(L218&lt;=0.65,MAX($O$2:O217)+1,""))</f>
        <v>217</v>
      </c>
      <c r="P218" s="144"/>
      <c r="Q218" s="145"/>
    </row>
    <row r="219" spans="1:17" x14ac:dyDescent="0.4">
      <c r="A219" s="68">
        <v>218</v>
      </c>
      <c r="B219" s="68" t="s">
        <v>2295</v>
      </c>
      <c r="C219" s="68" t="s">
        <v>1954</v>
      </c>
      <c r="D219" s="68" t="s">
        <v>1978</v>
      </c>
      <c r="E219" s="68" t="s">
        <v>1976</v>
      </c>
      <c r="F219" s="68" t="s">
        <v>1977</v>
      </c>
      <c r="G219" s="68" t="s">
        <v>1962</v>
      </c>
      <c r="H219" s="68" t="s">
        <v>1963</v>
      </c>
      <c r="I219" s="68">
        <v>9</v>
      </c>
      <c r="J219" s="68" t="s">
        <v>2296</v>
      </c>
      <c r="K219" s="68">
        <v>2</v>
      </c>
      <c r="L219" s="68">
        <v>0.46</v>
      </c>
      <c r="M219" s="68" t="s">
        <v>1960</v>
      </c>
      <c r="N219" s="143">
        <f>IF(対応ガラス検索!$E$2="-","",IF(対応ガラス検索!$E$2&gt;=K219,MAX($N$2:N218)+1,""))</f>
        <v>218</v>
      </c>
      <c r="O219" s="143">
        <f>IF(対応ガラス検索!$E$2="-","",IF(L219&lt;=0.65,MAX($O$2:O218)+1,""))</f>
        <v>218</v>
      </c>
      <c r="P219" s="144"/>
      <c r="Q219" s="145"/>
    </row>
    <row r="220" spans="1:17" x14ac:dyDescent="0.4">
      <c r="A220" s="68">
        <v>219</v>
      </c>
      <c r="B220" s="68" t="s">
        <v>2295</v>
      </c>
      <c r="C220" s="68" t="s">
        <v>1954</v>
      </c>
      <c r="D220" s="68" t="s">
        <v>1978</v>
      </c>
      <c r="E220" s="68" t="s">
        <v>1976</v>
      </c>
      <c r="F220" s="68" t="s">
        <v>1977</v>
      </c>
      <c r="G220" s="68" t="s">
        <v>1962</v>
      </c>
      <c r="H220" s="68" t="s">
        <v>1963</v>
      </c>
      <c r="I220" s="68">
        <v>10</v>
      </c>
      <c r="J220" s="68" t="s">
        <v>2296</v>
      </c>
      <c r="K220" s="68">
        <v>1.8</v>
      </c>
      <c r="L220" s="68">
        <v>0.46</v>
      </c>
      <c r="M220" s="68" t="s">
        <v>1960</v>
      </c>
      <c r="N220" s="143">
        <f>IF(対応ガラス検索!$E$2="-","",IF(対応ガラス検索!$E$2&gt;=K220,MAX($N$2:N219)+1,""))</f>
        <v>219</v>
      </c>
      <c r="O220" s="143">
        <f>IF(対応ガラス検索!$E$2="-","",IF(L220&lt;=0.65,MAX($O$2:O219)+1,""))</f>
        <v>219</v>
      </c>
      <c r="P220" s="144"/>
      <c r="Q220" s="145"/>
    </row>
    <row r="221" spans="1:17" x14ac:dyDescent="0.4">
      <c r="A221" s="68">
        <v>220</v>
      </c>
      <c r="B221" s="68" t="s">
        <v>2295</v>
      </c>
      <c r="C221" s="68" t="s">
        <v>1954</v>
      </c>
      <c r="D221" s="68" t="s">
        <v>1978</v>
      </c>
      <c r="E221" s="68" t="s">
        <v>1976</v>
      </c>
      <c r="F221" s="68" t="s">
        <v>1977</v>
      </c>
      <c r="G221" s="68" t="s">
        <v>1962</v>
      </c>
      <c r="H221" s="68" t="s">
        <v>1963</v>
      </c>
      <c r="I221" s="68">
        <v>11</v>
      </c>
      <c r="J221" s="68" t="s">
        <v>2296</v>
      </c>
      <c r="K221" s="68">
        <v>1.7</v>
      </c>
      <c r="L221" s="68">
        <v>0.46</v>
      </c>
      <c r="M221" s="68" t="s">
        <v>1960</v>
      </c>
      <c r="N221" s="143">
        <f>IF(対応ガラス検索!$E$2="-","",IF(対応ガラス検索!$E$2&gt;=K221,MAX($N$2:N220)+1,""))</f>
        <v>220</v>
      </c>
      <c r="O221" s="143">
        <f>IF(対応ガラス検索!$E$2="-","",IF(L221&lt;=0.65,MAX($O$2:O220)+1,""))</f>
        <v>220</v>
      </c>
      <c r="P221" s="144"/>
      <c r="Q221" s="145"/>
    </row>
    <row r="222" spans="1:17" x14ac:dyDescent="0.4">
      <c r="A222" s="68">
        <v>221</v>
      </c>
      <c r="B222" s="68" t="s">
        <v>2295</v>
      </c>
      <c r="C222" s="68" t="s">
        <v>1954</v>
      </c>
      <c r="D222" s="68" t="s">
        <v>1978</v>
      </c>
      <c r="E222" s="68" t="s">
        <v>1976</v>
      </c>
      <c r="F222" s="68" t="s">
        <v>1977</v>
      </c>
      <c r="G222" s="68" t="s">
        <v>1962</v>
      </c>
      <c r="H222" s="68" t="s">
        <v>1963</v>
      </c>
      <c r="I222" s="68">
        <v>12</v>
      </c>
      <c r="J222" s="68" t="s">
        <v>2296</v>
      </c>
      <c r="K222" s="68">
        <v>1.6</v>
      </c>
      <c r="L222" s="68">
        <v>0.46</v>
      </c>
      <c r="M222" s="68" t="s">
        <v>1960</v>
      </c>
      <c r="N222" s="143">
        <f>IF(対応ガラス検索!$E$2="-","",IF(対応ガラス検索!$E$2&gt;=K222,MAX($N$2:N221)+1,""))</f>
        <v>221</v>
      </c>
      <c r="O222" s="143">
        <f>IF(対応ガラス検索!$E$2="-","",IF(L222&lt;=0.65,MAX($O$2:O221)+1,""))</f>
        <v>221</v>
      </c>
      <c r="P222" s="144"/>
      <c r="Q222" s="145"/>
    </row>
    <row r="223" spans="1:17" x14ac:dyDescent="0.4">
      <c r="A223" s="68">
        <v>222</v>
      </c>
      <c r="B223" s="68" t="s">
        <v>2295</v>
      </c>
      <c r="C223" s="68" t="s">
        <v>1954</v>
      </c>
      <c r="D223" s="68" t="s">
        <v>1978</v>
      </c>
      <c r="E223" s="68" t="s">
        <v>1976</v>
      </c>
      <c r="F223" s="68" t="s">
        <v>1977</v>
      </c>
      <c r="G223" s="68" t="s">
        <v>1962</v>
      </c>
      <c r="H223" s="68" t="s">
        <v>1963</v>
      </c>
      <c r="I223" s="68">
        <v>6</v>
      </c>
      <c r="J223" s="68" t="s">
        <v>2267</v>
      </c>
      <c r="K223" s="142">
        <v>2</v>
      </c>
      <c r="L223" s="68">
        <v>0.46</v>
      </c>
      <c r="M223" s="68" t="s">
        <v>1960</v>
      </c>
      <c r="N223" s="143">
        <f>IF(対応ガラス検索!$E$2="-","",IF(対応ガラス検索!$E$2&gt;=K223,MAX($N$2:N222)+1,""))</f>
        <v>222</v>
      </c>
      <c r="O223" s="143">
        <f>IF(対応ガラス検索!$E$2="-","",IF(L223&lt;=0.65,MAX($O$2:O222)+1,""))</f>
        <v>222</v>
      </c>
      <c r="P223" s="144"/>
      <c r="Q223" s="145"/>
    </row>
    <row r="224" spans="1:17" x14ac:dyDescent="0.4">
      <c r="A224" s="68">
        <v>223</v>
      </c>
      <c r="B224" s="68" t="s">
        <v>2295</v>
      </c>
      <c r="C224" s="68" t="s">
        <v>1954</v>
      </c>
      <c r="D224" s="68" t="s">
        <v>1978</v>
      </c>
      <c r="E224" s="68" t="s">
        <v>1976</v>
      </c>
      <c r="F224" s="68" t="s">
        <v>1977</v>
      </c>
      <c r="G224" s="68" t="s">
        <v>1962</v>
      </c>
      <c r="H224" s="68" t="s">
        <v>1963</v>
      </c>
      <c r="I224" s="68">
        <v>7</v>
      </c>
      <c r="J224" s="68" t="s">
        <v>2267</v>
      </c>
      <c r="K224" s="68">
        <v>1.9</v>
      </c>
      <c r="L224" s="68">
        <v>0.46</v>
      </c>
      <c r="M224" s="68" t="s">
        <v>1960</v>
      </c>
      <c r="N224" s="143">
        <f>IF(対応ガラス検索!$E$2="-","",IF(対応ガラス検索!$E$2&gt;=K224,MAX($N$2:N223)+1,""))</f>
        <v>223</v>
      </c>
      <c r="O224" s="143">
        <f>IF(対応ガラス検索!$E$2="-","",IF(L224&lt;=0.65,MAX($O$2:O223)+1,""))</f>
        <v>223</v>
      </c>
      <c r="P224" s="144"/>
      <c r="Q224" s="145"/>
    </row>
    <row r="225" spans="1:17" x14ac:dyDescent="0.4">
      <c r="A225" s="68">
        <v>224</v>
      </c>
      <c r="B225" s="68" t="s">
        <v>2295</v>
      </c>
      <c r="C225" s="68" t="s">
        <v>1954</v>
      </c>
      <c r="D225" s="68" t="s">
        <v>1978</v>
      </c>
      <c r="E225" s="68" t="s">
        <v>1976</v>
      </c>
      <c r="F225" s="68" t="s">
        <v>1977</v>
      </c>
      <c r="G225" s="68" t="s">
        <v>1962</v>
      </c>
      <c r="H225" s="68" t="s">
        <v>1963</v>
      </c>
      <c r="I225" s="68">
        <v>8</v>
      </c>
      <c r="J225" s="68" t="s">
        <v>2267</v>
      </c>
      <c r="K225" s="68">
        <v>1.7</v>
      </c>
      <c r="L225" s="68">
        <v>0.46</v>
      </c>
      <c r="M225" s="68" t="s">
        <v>1960</v>
      </c>
      <c r="N225" s="143">
        <f>IF(対応ガラス検索!$E$2="-","",IF(対応ガラス検索!$E$2&gt;=K225,MAX($N$2:N224)+1,""))</f>
        <v>224</v>
      </c>
      <c r="O225" s="143">
        <f>IF(対応ガラス検索!$E$2="-","",IF(L225&lt;=0.65,MAX($O$2:O224)+1,""))</f>
        <v>224</v>
      </c>
      <c r="P225" s="144"/>
      <c r="Q225" s="145"/>
    </row>
    <row r="226" spans="1:17" x14ac:dyDescent="0.4">
      <c r="A226" s="68">
        <v>225</v>
      </c>
      <c r="B226" s="68" t="s">
        <v>2295</v>
      </c>
      <c r="C226" s="68" t="s">
        <v>1954</v>
      </c>
      <c r="D226" s="68" t="s">
        <v>1978</v>
      </c>
      <c r="E226" s="68" t="s">
        <v>1976</v>
      </c>
      <c r="F226" s="68" t="s">
        <v>1977</v>
      </c>
      <c r="G226" s="68" t="s">
        <v>1962</v>
      </c>
      <c r="H226" s="68" t="s">
        <v>1963</v>
      </c>
      <c r="I226" s="68">
        <v>9</v>
      </c>
      <c r="J226" s="68" t="s">
        <v>2267</v>
      </c>
      <c r="K226" s="68">
        <v>1.6</v>
      </c>
      <c r="L226" s="68">
        <v>0.46</v>
      </c>
      <c r="M226" s="68" t="s">
        <v>1960</v>
      </c>
      <c r="N226" s="143">
        <f>IF(対応ガラス検索!$E$2="-","",IF(対応ガラス検索!$E$2&gt;=K226,MAX($N$2:N225)+1,""))</f>
        <v>225</v>
      </c>
      <c r="O226" s="143">
        <f>IF(対応ガラス検索!$E$2="-","",IF(L226&lt;=0.65,MAX($O$2:O225)+1,""))</f>
        <v>225</v>
      </c>
      <c r="P226" s="144"/>
      <c r="Q226" s="145"/>
    </row>
    <row r="227" spans="1:17" x14ac:dyDescent="0.4">
      <c r="A227" s="68">
        <v>226</v>
      </c>
      <c r="B227" s="68" t="s">
        <v>2295</v>
      </c>
      <c r="C227" s="68" t="s">
        <v>1954</v>
      </c>
      <c r="D227" s="68" t="s">
        <v>1978</v>
      </c>
      <c r="E227" s="68" t="s">
        <v>1976</v>
      </c>
      <c r="F227" s="68" t="s">
        <v>1977</v>
      </c>
      <c r="G227" s="68" t="s">
        <v>1962</v>
      </c>
      <c r="H227" s="68" t="s">
        <v>1963</v>
      </c>
      <c r="I227" s="68">
        <v>10</v>
      </c>
      <c r="J227" s="68" t="s">
        <v>2267</v>
      </c>
      <c r="K227" s="68">
        <v>1.5</v>
      </c>
      <c r="L227" s="68">
        <v>0.46</v>
      </c>
      <c r="M227" s="68" t="s">
        <v>1960</v>
      </c>
      <c r="N227" s="143">
        <f>IF(対応ガラス検索!$E$2="-","",IF(対応ガラス検索!$E$2&gt;=K227,MAX($N$2:N226)+1,""))</f>
        <v>226</v>
      </c>
      <c r="O227" s="143">
        <f>IF(対応ガラス検索!$E$2="-","",IF(L227&lt;=0.65,MAX($O$2:O226)+1,""))</f>
        <v>226</v>
      </c>
      <c r="P227" s="144"/>
      <c r="Q227" s="145"/>
    </row>
    <row r="228" spans="1:17" x14ac:dyDescent="0.4">
      <c r="A228" s="68">
        <v>227</v>
      </c>
      <c r="B228" s="68" t="s">
        <v>2295</v>
      </c>
      <c r="C228" s="68" t="s">
        <v>1954</v>
      </c>
      <c r="D228" s="68" t="s">
        <v>1978</v>
      </c>
      <c r="E228" s="68" t="s">
        <v>1976</v>
      </c>
      <c r="F228" s="68" t="s">
        <v>1977</v>
      </c>
      <c r="G228" s="68" t="s">
        <v>1962</v>
      </c>
      <c r="H228" s="68" t="s">
        <v>1963</v>
      </c>
      <c r="I228" s="68">
        <v>11</v>
      </c>
      <c r="J228" s="68" t="s">
        <v>2267</v>
      </c>
      <c r="K228" s="142">
        <v>1.4</v>
      </c>
      <c r="L228" s="68">
        <v>0.46</v>
      </c>
      <c r="M228" s="68" t="s">
        <v>1960</v>
      </c>
      <c r="N228" s="143">
        <f>IF(対応ガラス検索!$E$2="-","",IF(対応ガラス検索!$E$2&gt;=K228,MAX($N$2:N227)+1,""))</f>
        <v>227</v>
      </c>
      <c r="O228" s="143">
        <f>IF(対応ガラス検索!$E$2="-","",IF(L228&lt;=0.65,MAX($O$2:O227)+1,""))</f>
        <v>227</v>
      </c>
      <c r="P228" s="144"/>
      <c r="Q228" s="145"/>
    </row>
    <row r="229" spans="1:17" x14ac:dyDescent="0.4">
      <c r="A229" s="68">
        <v>228</v>
      </c>
      <c r="B229" s="68" t="s">
        <v>2295</v>
      </c>
      <c r="C229" s="68" t="s">
        <v>1954</v>
      </c>
      <c r="D229" s="68" t="s">
        <v>1978</v>
      </c>
      <c r="E229" s="68" t="s">
        <v>1976</v>
      </c>
      <c r="F229" s="68" t="s">
        <v>1977</v>
      </c>
      <c r="G229" s="68" t="s">
        <v>1962</v>
      </c>
      <c r="H229" s="68" t="s">
        <v>1963</v>
      </c>
      <c r="I229" s="68">
        <v>12</v>
      </c>
      <c r="J229" s="68" t="s">
        <v>2267</v>
      </c>
      <c r="K229" s="68">
        <v>1.3</v>
      </c>
      <c r="L229" s="68">
        <v>0.46</v>
      </c>
      <c r="M229" s="68" t="s">
        <v>1960</v>
      </c>
      <c r="N229" s="143">
        <f>IF(対応ガラス検索!$E$2="-","",IF(対応ガラス検索!$E$2&gt;=K229,MAX($N$2:N228)+1,""))</f>
        <v>228</v>
      </c>
      <c r="O229" s="143">
        <f>IF(対応ガラス検索!$E$2="-","",IF(L229&lt;=0.65,MAX($O$2:O228)+1,""))</f>
        <v>228</v>
      </c>
      <c r="P229" s="144"/>
      <c r="Q229" s="145"/>
    </row>
    <row r="230" spans="1:17" x14ac:dyDescent="0.4">
      <c r="A230" s="68">
        <v>229</v>
      </c>
      <c r="B230" s="68" t="s">
        <v>2295</v>
      </c>
      <c r="C230" s="68" t="s">
        <v>1954</v>
      </c>
      <c r="D230" s="68" t="s">
        <v>1994</v>
      </c>
      <c r="E230" s="68" t="s">
        <v>1995</v>
      </c>
      <c r="F230" s="68" t="s">
        <v>1996</v>
      </c>
      <c r="G230" s="68" t="s">
        <v>1958</v>
      </c>
      <c r="H230" s="68" t="s">
        <v>1959</v>
      </c>
      <c r="I230" s="68">
        <v>6</v>
      </c>
      <c r="J230" s="68" t="s">
        <v>2296</v>
      </c>
      <c r="K230" s="68">
        <v>2.5</v>
      </c>
      <c r="L230" s="68">
        <v>0.44</v>
      </c>
      <c r="M230" s="68" t="s">
        <v>1960</v>
      </c>
      <c r="N230" s="143">
        <f>IF(対応ガラス検索!$E$2="-","",IF(対応ガラス検索!$E$2&gt;=K230,MAX($N$2:N229)+1,""))</f>
        <v>229</v>
      </c>
      <c r="O230" s="143">
        <f>IF(対応ガラス検索!$E$2="-","",IF(L230&lt;=0.65,MAX($O$2:O229)+1,""))</f>
        <v>229</v>
      </c>
      <c r="P230" s="144"/>
      <c r="Q230" s="145"/>
    </row>
    <row r="231" spans="1:17" x14ac:dyDescent="0.4">
      <c r="A231" s="68">
        <v>230</v>
      </c>
      <c r="B231" s="68" t="s">
        <v>2295</v>
      </c>
      <c r="C231" s="68" t="s">
        <v>1954</v>
      </c>
      <c r="D231" s="68" t="s">
        <v>1994</v>
      </c>
      <c r="E231" s="68" t="s">
        <v>1995</v>
      </c>
      <c r="F231" s="68" t="s">
        <v>1996</v>
      </c>
      <c r="G231" s="68" t="s">
        <v>1958</v>
      </c>
      <c r="H231" s="68" t="s">
        <v>1959</v>
      </c>
      <c r="I231" s="68">
        <v>7</v>
      </c>
      <c r="J231" s="68" t="s">
        <v>2296</v>
      </c>
      <c r="K231" s="68">
        <v>2.2999999999999998</v>
      </c>
      <c r="L231" s="68">
        <v>0.44</v>
      </c>
      <c r="M231" s="68" t="s">
        <v>1960</v>
      </c>
      <c r="N231" s="143">
        <f>IF(対応ガラス検索!$E$2="-","",IF(対応ガラス検索!$E$2&gt;=K231,MAX($N$2:N230)+1,""))</f>
        <v>230</v>
      </c>
      <c r="O231" s="143">
        <f>IF(対応ガラス検索!$E$2="-","",IF(L231&lt;=0.65,MAX($O$2:O230)+1,""))</f>
        <v>230</v>
      </c>
      <c r="P231" s="144"/>
      <c r="Q231" s="145"/>
    </row>
    <row r="232" spans="1:17" x14ac:dyDescent="0.4">
      <c r="A232" s="68">
        <v>231</v>
      </c>
      <c r="B232" s="68" t="s">
        <v>2295</v>
      </c>
      <c r="C232" s="68" t="s">
        <v>1954</v>
      </c>
      <c r="D232" s="68" t="s">
        <v>1994</v>
      </c>
      <c r="E232" s="68" t="s">
        <v>1995</v>
      </c>
      <c r="F232" s="68" t="s">
        <v>1996</v>
      </c>
      <c r="G232" s="68" t="s">
        <v>1958</v>
      </c>
      <c r="H232" s="68" t="s">
        <v>1959</v>
      </c>
      <c r="I232" s="68">
        <v>8</v>
      </c>
      <c r="J232" s="68" t="s">
        <v>2296</v>
      </c>
      <c r="K232" s="68">
        <v>2.1</v>
      </c>
      <c r="L232" s="68">
        <v>0.44</v>
      </c>
      <c r="M232" s="68" t="s">
        <v>1960</v>
      </c>
      <c r="N232" s="143">
        <f>IF(対応ガラス検索!$E$2="-","",IF(対応ガラス検索!$E$2&gt;=K232,MAX($N$2:N231)+1,""))</f>
        <v>231</v>
      </c>
      <c r="O232" s="143">
        <f>IF(対応ガラス検索!$E$2="-","",IF(L232&lt;=0.65,MAX($O$2:O231)+1,""))</f>
        <v>231</v>
      </c>
      <c r="P232" s="144"/>
      <c r="Q232" s="145"/>
    </row>
    <row r="233" spans="1:17" x14ac:dyDescent="0.4">
      <c r="A233" s="68">
        <v>232</v>
      </c>
      <c r="B233" s="68" t="s">
        <v>2295</v>
      </c>
      <c r="C233" s="68" t="s">
        <v>1954</v>
      </c>
      <c r="D233" s="68" t="s">
        <v>1994</v>
      </c>
      <c r="E233" s="68" t="s">
        <v>1995</v>
      </c>
      <c r="F233" s="68" t="s">
        <v>1996</v>
      </c>
      <c r="G233" s="68" t="s">
        <v>1958</v>
      </c>
      <c r="H233" s="68" t="s">
        <v>1959</v>
      </c>
      <c r="I233" s="68">
        <v>9</v>
      </c>
      <c r="J233" s="68" t="s">
        <v>2296</v>
      </c>
      <c r="K233" s="68">
        <v>2</v>
      </c>
      <c r="L233" s="68">
        <v>0.44</v>
      </c>
      <c r="M233" s="68" t="s">
        <v>1960</v>
      </c>
      <c r="N233" s="143">
        <f>IF(対応ガラス検索!$E$2="-","",IF(対応ガラス検索!$E$2&gt;=K233,MAX($N$2:N232)+1,""))</f>
        <v>232</v>
      </c>
      <c r="O233" s="143">
        <f>IF(対応ガラス検索!$E$2="-","",IF(L233&lt;=0.65,MAX($O$2:O232)+1,""))</f>
        <v>232</v>
      </c>
      <c r="P233" s="144"/>
      <c r="Q233" s="145"/>
    </row>
    <row r="234" spans="1:17" x14ac:dyDescent="0.4">
      <c r="A234" s="68">
        <v>233</v>
      </c>
      <c r="B234" s="68" t="s">
        <v>2295</v>
      </c>
      <c r="C234" s="68" t="s">
        <v>1954</v>
      </c>
      <c r="D234" s="68" t="s">
        <v>1994</v>
      </c>
      <c r="E234" s="68" t="s">
        <v>1995</v>
      </c>
      <c r="F234" s="68" t="s">
        <v>1996</v>
      </c>
      <c r="G234" s="68" t="s">
        <v>1958</v>
      </c>
      <c r="H234" s="68" t="s">
        <v>1959</v>
      </c>
      <c r="I234" s="68">
        <v>10</v>
      </c>
      <c r="J234" s="68" t="s">
        <v>2296</v>
      </c>
      <c r="K234" s="68">
        <v>1.8</v>
      </c>
      <c r="L234" s="68">
        <v>0.44</v>
      </c>
      <c r="M234" s="68" t="s">
        <v>1960</v>
      </c>
      <c r="N234" s="143">
        <f>IF(対応ガラス検索!$E$2="-","",IF(対応ガラス検索!$E$2&gt;=K234,MAX($N$2:N233)+1,""))</f>
        <v>233</v>
      </c>
      <c r="O234" s="143">
        <f>IF(対応ガラス検索!$E$2="-","",IF(L234&lt;=0.65,MAX($O$2:O233)+1,""))</f>
        <v>233</v>
      </c>
      <c r="P234" s="144"/>
      <c r="Q234" s="145"/>
    </row>
    <row r="235" spans="1:17" x14ac:dyDescent="0.4">
      <c r="A235" s="68">
        <v>234</v>
      </c>
      <c r="B235" s="68" t="s">
        <v>2295</v>
      </c>
      <c r="C235" s="68" t="s">
        <v>1954</v>
      </c>
      <c r="D235" s="68" t="s">
        <v>1994</v>
      </c>
      <c r="E235" s="68" t="s">
        <v>1995</v>
      </c>
      <c r="F235" s="68" t="s">
        <v>1996</v>
      </c>
      <c r="G235" s="68" t="s">
        <v>1958</v>
      </c>
      <c r="H235" s="68" t="s">
        <v>1959</v>
      </c>
      <c r="I235" s="68">
        <v>11</v>
      </c>
      <c r="J235" s="68" t="s">
        <v>2296</v>
      </c>
      <c r="K235" s="68">
        <v>1.7</v>
      </c>
      <c r="L235" s="68">
        <v>0.44</v>
      </c>
      <c r="M235" s="68" t="s">
        <v>1960</v>
      </c>
      <c r="N235" s="143">
        <f>IF(対応ガラス検索!$E$2="-","",IF(対応ガラス検索!$E$2&gt;=K235,MAX($N$2:N234)+1,""))</f>
        <v>234</v>
      </c>
      <c r="O235" s="143">
        <f>IF(対応ガラス検索!$E$2="-","",IF(L235&lt;=0.65,MAX($O$2:O234)+1,""))</f>
        <v>234</v>
      </c>
      <c r="P235" s="144"/>
      <c r="Q235" s="145"/>
    </row>
    <row r="236" spans="1:17" x14ac:dyDescent="0.4">
      <c r="A236" s="68">
        <v>235</v>
      </c>
      <c r="B236" s="68" t="s">
        <v>2295</v>
      </c>
      <c r="C236" s="68" t="s">
        <v>1954</v>
      </c>
      <c r="D236" s="68" t="s">
        <v>1994</v>
      </c>
      <c r="E236" s="68" t="s">
        <v>1995</v>
      </c>
      <c r="F236" s="68" t="s">
        <v>1996</v>
      </c>
      <c r="G236" s="68" t="s">
        <v>1958</v>
      </c>
      <c r="H236" s="68" t="s">
        <v>1959</v>
      </c>
      <c r="I236" s="68">
        <v>12</v>
      </c>
      <c r="J236" s="68" t="s">
        <v>2296</v>
      </c>
      <c r="K236" s="142">
        <v>1.6</v>
      </c>
      <c r="L236" s="68">
        <v>0.44</v>
      </c>
      <c r="M236" s="68" t="s">
        <v>1960</v>
      </c>
      <c r="N236" s="143">
        <f>IF(対応ガラス検索!$E$2="-","",IF(対応ガラス検索!$E$2&gt;=K236,MAX($N$2:N235)+1,""))</f>
        <v>235</v>
      </c>
      <c r="O236" s="143">
        <f>IF(対応ガラス検索!$E$2="-","",IF(L236&lt;=0.65,MAX($O$2:O235)+1,""))</f>
        <v>235</v>
      </c>
      <c r="P236" s="144"/>
      <c r="Q236" s="145"/>
    </row>
    <row r="237" spans="1:17" x14ac:dyDescent="0.4">
      <c r="A237" s="68">
        <v>236</v>
      </c>
      <c r="B237" s="68" t="s">
        <v>2295</v>
      </c>
      <c r="C237" s="68" t="s">
        <v>1954</v>
      </c>
      <c r="D237" s="68" t="s">
        <v>1994</v>
      </c>
      <c r="E237" s="68" t="s">
        <v>1995</v>
      </c>
      <c r="F237" s="68" t="s">
        <v>1996</v>
      </c>
      <c r="G237" s="68" t="s">
        <v>1958</v>
      </c>
      <c r="H237" s="68" t="s">
        <v>1959</v>
      </c>
      <c r="I237" s="68">
        <v>13</v>
      </c>
      <c r="J237" s="68" t="s">
        <v>2296</v>
      </c>
      <c r="K237" s="68">
        <v>1.6</v>
      </c>
      <c r="L237" s="68">
        <v>0.44</v>
      </c>
      <c r="M237" s="68" t="s">
        <v>1960</v>
      </c>
      <c r="N237" s="143">
        <f>IF(対応ガラス検索!$E$2="-","",IF(対応ガラス検索!$E$2&gt;=K237,MAX($N$2:N236)+1,""))</f>
        <v>236</v>
      </c>
      <c r="O237" s="143">
        <f>IF(対応ガラス検索!$E$2="-","",IF(L237&lt;=0.65,MAX($O$2:O236)+1,""))</f>
        <v>236</v>
      </c>
      <c r="P237" s="144"/>
      <c r="Q237" s="145"/>
    </row>
    <row r="238" spans="1:17" x14ac:dyDescent="0.4">
      <c r="A238" s="68">
        <v>237</v>
      </c>
      <c r="B238" s="68" t="s">
        <v>2295</v>
      </c>
      <c r="C238" s="68" t="s">
        <v>1954</v>
      </c>
      <c r="D238" s="68" t="s">
        <v>1994</v>
      </c>
      <c r="E238" s="68" t="s">
        <v>1995</v>
      </c>
      <c r="F238" s="68" t="s">
        <v>1996</v>
      </c>
      <c r="G238" s="68" t="s">
        <v>1958</v>
      </c>
      <c r="H238" s="68" t="s">
        <v>1959</v>
      </c>
      <c r="I238" s="68">
        <v>14</v>
      </c>
      <c r="J238" s="68" t="s">
        <v>2296</v>
      </c>
      <c r="K238" s="68">
        <v>1.5</v>
      </c>
      <c r="L238" s="68">
        <v>0.44</v>
      </c>
      <c r="M238" s="68" t="s">
        <v>1960</v>
      </c>
      <c r="N238" s="143">
        <f>IF(対応ガラス検索!$E$2="-","",IF(対応ガラス検索!$E$2&gt;=K238,MAX($N$2:N237)+1,""))</f>
        <v>237</v>
      </c>
      <c r="O238" s="143">
        <f>IF(対応ガラス検索!$E$2="-","",IF(L238&lt;=0.65,MAX($O$2:O237)+1,""))</f>
        <v>237</v>
      </c>
      <c r="P238" s="144"/>
      <c r="Q238" s="145"/>
    </row>
    <row r="239" spans="1:17" x14ac:dyDescent="0.4">
      <c r="A239" s="68">
        <v>238</v>
      </c>
      <c r="B239" s="68" t="s">
        <v>2295</v>
      </c>
      <c r="C239" s="68" t="s">
        <v>1954</v>
      </c>
      <c r="D239" s="68" t="s">
        <v>1994</v>
      </c>
      <c r="E239" s="68" t="s">
        <v>1995</v>
      </c>
      <c r="F239" s="68" t="s">
        <v>1996</v>
      </c>
      <c r="G239" s="68" t="s">
        <v>1958</v>
      </c>
      <c r="H239" s="68" t="s">
        <v>1959</v>
      </c>
      <c r="I239" s="68">
        <v>15</v>
      </c>
      <c r="J239" s="68" t="s">
        <v>2296</v>
      </c>
      <c r="K239" s="68">
        <v>1.4</v>
      </c>
      <c r="L239" s="68">
        <v>0.44</v>
      </c>
      <c r="M239" s="68" t="s">
        <v>1960</v>
      </c>
      <c r="N239" s="143">
        <f>IF(対応ガラス検索!$E$2="-","",IF(対応ガラス検索!$E$2&gt;=K239,MAX($N$2:N238)+1,""))</f>
        <v>238</v>
      </c>
      <c r="O239" s="143">
        <f>IF(対応ガラス検索!$E$2="-","",IF(L239&lt;=0.65,MAX($O$2:O238)+1,""))</f>
        <v>238</v>
      </c>
      <c r="P239" s="144"/>
      <c r="Q239" s="145"/>
    </row>
    <row r="240" spans="1:17" x14ac:dyDescent="0.4">
      <c r="A240" s="68">
        <v>239</v>
      </c>
      <c r="B240" s="68" t="s">
        <v>2295</v>
      </c>
      <c r="C240" s="68" t="s">
        <v>1954</v>
      </c>
      <c r="D240" s="68" t="s">
        <v>1994</v>
      </c>
      <c r="E240" s="68" t="s">
        <v>1995</v>
      </c>
      <c r="F240" s="68" t="s">
        <v>1996</v>
      </c>
      <c r="G240" s="68" t="s">
        <v>1958</v>
      </c>
      <c r="H240" s="68" t="s">
        <v>1959</v>
      </c>
      <c r="I240" s="68">
        <v>6</v>
      </c>
      <c r="J240" s="68" t="s">
        <v>2267</v>
      </c>
      <c r="K240" s="68">
        <v>2</v>
      </c>
      <c r="L240" s="68">
        <v>0.44</v>
      </c>
      <c r="M240" s="68" t="s">
        <v>1960</v>
      </c>
      <c r="N240" s="143">
        <f>IF(対応ガラス検索!$E$2="-","",IF(対応ガラス検索!$E$2&gt;=K240,MAX($N$2:N239)+1,""))</f>
        <v>239</v>
      </c>
      <c r="O240" s="143">
        <f>IF(対応ガラス検索!$E$2="-","",IF(L240&lt;=0.65,MAX($O$2:O239)+1,""))</f>
        <v>239</v>
      </c>
      <c r="P240" s="144"/>
      <c r="Q240" s="145"/>
    </row>
    <row r="241" spans="1:17" x14ac:dyDescent="0.4">
      <c r="A241" s="68">
        <v>240</v>
      </c>
      <c r="B241" s="68" t="s">
        <v>2295</v>
      </c>
      <c r="C241" s="68" t="s">
        <v>1954</v>
      </c>
      <c r="D241" s="68" t="s">
        <v>1994</v>
      </c>
      <c r="E241" s="68" t="s">
        <v>1995</v>
      </c>
      <c r="F241" s="68" t="s">
        <v>1996</v>
      </c>
      <c r="G241" s="68" t="s">
        <v>1958</v>
      </c>
      <c r="H241" s="68" t="s">
        <v>1959</v>
      </c>
      <c r="I241" s="68">
        <v>7</v>
      </c>
      <c r="J241" s="68" t="s">
        <v>2267</v>
      </c>
      <c r="K241" s="142">
        <v>1.9</v>
      </c>
      <c r="L241" s="68">
        <v>0.44</v>
      </c>
      <c r="M241" s="68" t="s">
        <v>1960</v>
      </c>
      <c r="N241" s="143">
        <f>IF(対応ガラス検索!$E$2="-","",IF(対応ガラス検索!$E$2&gt;=K241,MAX($N$2:N240)+1,""))</f>
        <v>240</v>
      </c>
      <c r="O241" s="143">
        <f>IF(対応ガラス検索!$E$2="-","",IF(L241&lt;=0.65,MAX($O$2:O240)+1,""))</f>
        <v>240</v>
      </c>
      <c r="P241" s="144"/>
      <c r="Q241" s="145"/>
    </row>
    <row r="242" spans="1:17" x14ac:dyDescent="0.4">
      <c r="A242" s="68">
        <v>241</v>
      </c>
      <c r="B242" s="68" t="s">
        <v>2295</v>
      </c>
      <c r="C242" s="68" t="s">
        <v>1954</v>
      </c>
      <c r="D242" s="68" t="s">
        <v>1994</v>
      </c>
      <c r="E242" s="68" t="s">
        <v>1995</v>
      </c>
      <c r="F242" s="68" t="s">
        <v>1996</v>
      </c>
      <c r="G242" s="68" t="s">
        <v>1958</v>
      </c>
      <c r="H242" s="68" t="s">
        <v>1959</v>
      </c>
      <c r="I242" s="68">
        <v>8</v>
      </c>
      <c r="J242" s="68" t="s">
        <v>2267</v>
      </c>
      <c r="K242" s="68">
        <v>1.7</v>
      </c>
      <c r="L242" s="68">
        <v>0.44</v>
      </c>
      <c r="M242" s="68" t="s">
        <v>1960</v>
      </c>
      <c r="N242" s="143">
        <f>IF(対応ガラス検索!$E$2="-","",IF(対応ガラス検索!$E$2&gt;=K242,MAX($N$2:N241)+1,""))</f>
        <v>241</v>
      </c>
      <c r="O242" s="143">
        <f>IF(対応ガラス検索!$E$2="-","",IF(L242&lt;=0.65,MAX($O$2:O241)+1,""))</f>
        <v>241</v>
      </c>
      <c r="P242" s="144"/>
      <c r="Q242" s="145"/>
    </row>
    <row r="243" spans="1:17" x14ac:dyDescent="0.4">
      <c r="A243" s="68">
        <v>242</v>
      </c>
      <c r="B243" s="68" t="s">
        <v>2295</v>
      </c>
      <c r="C243" s="68" t="s">
        <v>1954</v>
      </c>
      <c r="D243" s="68" t="s">
        <v>1994</v>
      </c>
      <c r="E243" s="68" t="s">
        <v>1995</v>
      </c>
      <c r="F243" s="68" t="s">
        <v>1996</v>
      </c>
      <c r="G243" s="68" t="s">
        <v>1958</v>
      </c>
      <c r="H243" s="68" t="s">
        <v>1959</v>
      </c>
      <c r="I243" s="68">
        <v>9</v>
      </c>
      <c r="J243" s="68" t="s">
        <v>2267</v>
      </c>
      <c r="K243" s="68">
        <v>1.6</v>
      </c>
      <c r="L243" s="68">
        <v>0.44</v>
      </c>
      <c r="M243" s="68" t="s">
        <v>1960</v>
      </c>
      <c r="N243" s="143">
        <f>IF(対応ガラス検索!$E$2="-","",IF(対応ガラス検索!$E$2&gt;=K243,MAX($N$2:N242)+1,""))</f>
        <v>242</v>
      </c>
      <c r="O243" s="143">
        <f>IF(対応ガラス検索!$E$2="-","",IF(L243&lt;=0.65,MAX($O$2:O242)+1,""))</f>
        <v>242</v>
      </c>
      <c r="P243" s="144"/>
      <c r="Q243" s="145"/>
    </row>
    <row r="244" spans="1:17" x14ac:dyDescent="0.4">
      <c r="A244" s="68">
        <v>243</v>
      </c>
      <c r="B244" s="68" t="s">
        <v>2295</v>
      </c>
      <c r="C244" s="68" t="s">
        <v>1954</v>
      </c>
      <c r="D244" s="68" t="s">
        <v>1994</v>
      </c>
      <c r="E244" s="68" t="s">
        <v>1995</v>
      </c>
      <c r="F244" s="68" t="s">
        <v>1996</v>
      </c>
      <c r="G244" s="68" t="s">
        <v>1958</v>
      </c>
      <c r="H244" s="68" t="s">
        <v>1959</v>
      </c>
      <c r="I244" s="68">
        <v>10</v>
      </c>
      <c r="J244" s="68" t="s">
        <v>2267</v>
      </c>
      <c r="K244" s="68">
        <v>1.5</v>
      </c>
      <c r="L244" s="68">
        <v>0.44</v>
      </c>
      <c r="M244" s="68" t="s">
        <v>1960</v>
      </c>
      <c r="N244" s="143">
        <f>IF(対応ガラス検索!$E$2="-","",IF(対応ガラス検索!$E$2&gt;=K244,MAX($N$2:N243)+1,""))</f>
        <v>243</v>
      </c>
      <c r="O244" s="143">
        <f>IF(対応ガラス検索!$E$2="-","",IF(L244&lt;=0.65,MAX($O$2:O243)+1,""))</f>
        <v>243</v>
      </c>
      <c r="P244" s="144"/>
      <c r="Q244" s="145"/>
    </row>
    <row r="245" spans="1:17" x14ac:dyDescent="0.4">
      <c r="A245" s="68">
        <v>244</v>
      </c>
      <c r="B245" s="68" t="s">
        <v>2295</v>
      </c>
      <c r="C245" s="68" t="s">
        <v>1954</v>
      </c>
      <c r="D245" s="68" t="s">
        <v>1994</v>
      </c>
      <c r="E245" s="68" t="s">
        <v>1995</v>
      </c>
      <c r="F245" s="68" t="s">
        <v>1996</v>
      </c>
      <c r="G245" s="68" t="s">
        <v>1958</v>
      </c>
      <c r="H245" s="68" t="s">
        <v>1959</v>
      </c>
      <c r="I245" s="68">
        <v>11</v>
      </c>
      <c r="J245" s="68" t="s">
        <v>2267</v>
      </c>
      <c r="K245" s="68">
        <v>1.4</v>
      </c>
      <c r="L245" s="68">
        <v>0.44</v>
      </c>
      <c r="M245" s="68" t="s">
        <v>1960</v>
      </c>
      <c r="N245" s="143">
        <f>IF(対応ガラス検索!$E$2="-","",IF(対応ガラス検索!$E$2&gt;=K245,MAX($N$2:N244)+1,""))</f>
        <v>244</v>
      </c>
      <c r="O245" s="143">
        <f>IF(対応ガラス検索!$E$2="-","",IF(L245&lt;=0.65,MAX($O$2:O244)+1,""))</f>
        <v>244</v>
      </c>
      <c r="P245" s="144"/>
      <c r="Q245" s="145"/>
    </row>
    <row r="246" spans="1:17" x14ac:dyDescent="0.4">
      <c r="A246" s="68">
        <v>245</v>
      </c>
      <c r="B246" s="68" t="s">
        <v>2295</v>
      </c>
      <c r="C246" s="68" t="s">
        <v>1954</v>
      </c>
      <c r="D246" s="68" t="s">
        <v>1994</v>
      </c>
      <c r="E246" s="68" t="s">
        <v>1995</v>
      </c>
      <c r="F246" s="68" t="s">
        <v>1996</v>
      </c>
      <c r="G246" s="68" t="s">
        <v>1958</v>
      </c>
      <c r="H246" s="68" t="s">
        <v>1959</v>
      </c>
      <c r="I246" s="68">
        <v>12</v>
      </c>
      <c r="J246" s="68" t="s">
        <v>2267</v>
      </c>
      <c r="K246" s="68">
        <v>1.3</v>
      </c>
      <c r="L246" s="68">
        <v>0.44</v>
      </c>
      <c r="M246" s="68" t="s">
        <v>1960</v>
      </c>
      <c r="N246" s="143">
        <f>IF(対応ガラス検索!$E$2="-","",IF(対応ガラス検索!$E$2&gt;=K246,MAX($N$2:N245)+1,""))</f>
        <v>245</v>
      </c>
      <c r="O246" s="143">
        <f>IF(対応ガラス検索!$E$2="-","",IF(L246&lt;=0.65,MAX($O$2:O245)+1,""))</f>
        <v>245</v>
      </c>
      <c r="P246" s="144"/>
      <c r="Q246" s="145"/>
    </row>
    <row r="247" spans="1:17" x14ac:dyDescent="0.4">
      <c r="A247" s="68">
        <v>246</v>
      </c>
      <c r="B247" s="68" t="s">
        <v>2295</v>
      </c>
      <c r="C247" s="68" t="s">
        <v>1954</v>
      </c>
      <c r="D247" s="68" t="s">
        <v>1994</v>
      </c>
      <c r="E247" s="68" t="s">
        <v>1995</v>
      </c>
      <c r="F247" s="68" t="s">
        <v>1996</v>
      </c>
      <c r="G247" s="68" t="s">
        <v>1958</v>
      </c>
      <c r="H247" s="68" t="s">
        <v>1959</v>
      </c>
      <c r="I247" s="68">
        <v>13</v>
      </c>
      <c r="J247" s="68" t="s">
        <v>2267</v>
      </c>
      <c r="K247" s="68">
        <v>1.2</v>
      </c>
      <c r="L247" s="68">
        <v>0.44</v>
      </c>
      <c r="M247" s="68" t="s">
        <v>1960</v>
      </c>
      <c r="N247" s="143">
        <f>IF(対応ガラス検索!$E$2="-","",IF(対応ガラス検索!$E$2&gt;=K247,MAX($N$2:N246)+1,""))</f>
        <v>246</v>
      </c>
      <c r="O247" s="143">
        <f>IF(対応ガラス検索!$E$2="-","",IF(L247&lt;=0.65,MAX($O$2:O246)+1,""))</f>
        <v>246</v>
      </c>
      <c r="P247" s="144"/>
      <c r="Q247" s="145"/>
    </row>
    <row r="248" spans="1:17" x14ac:dyDescent="0.4">
      <c r="A248" s="68">
        <v>247</v>
      </c>
      <c r="B248" s="68" t="s">
        <v>2295</v>
      </c>
      <c r="C248" s="68" t="s">
        <v>1954</v>
      </c>
      <c r="D248" s="68" t="s">
        <v>1994</v>
      </c>
      <c r="E248" s="68" t="s">
        <v>1995</v>
      </c>
      <c r="F248" s="68" t="s">
        <v>1996</v>
      </c>
      <c r="G248" s="68" t="s">
        <v>1958</v>
      </c>
      <c r="H248" s="68" t="s">
        <v>1959</v>
      </c>
      <c r="I248" s="68">
        <v>14</v>
      </c>
      <c r="J248" s="68" t="s">
        <v>2267</v>
      </c>
      <c r="K248" s="68">
        <v>1.2</v>
      </c>
      <c r="L248" s="68">
        <v>0.44</v>
      </c>
      <c r="M248" s="68" t="s">
        <v>1960</v>
      </c>
      <c r="N248" s="143">
        <f>IF(対応ガラス検索!$E$2="-","",IF(対応ガラス検索!$E$2&gt;=K248,MAX($N$2:N247)+1,""))</f>
        <v>247</v>
      </c>
      <c r="O248" s="143">
        <f>IF(対応ガラス検索!$E$2="-","",IF(L248&lt;=0.65,MAX($O$2:O247)+1,""))</f>
        <v>247</v>
      </c>
      <c r="P248" s="144"/>
      <c r="Q248" s="145"/>
    </row>
    <row r="249" spans="1:17" x14ac:dyDescent="0.4">
      <c r="A249" s="68">
        <v>248</v>
      </c>
      <c r="B249" s="68" t="s">
        <v>2295</v>
      </c>
      <c r="C249" s="68" t="s">
        <v>1954</v>
      </c>
      <c r="D249" s="68" t="s">
        <v>1994</v>
      </c>
      <c r="E249" s="68" t="s">
        <v>1995</v>
      </c>
      <c r="F249" s="68" t="s">
        <v>1996</v>
      </c>
      <c r="G249" s="68" t="s">
        <v>1958</v>
      </c>
      <c r="H249" s="68" t="s">
        <v>1959</v>
      </c>
      <c r="I249" s="68">
        <v>15</v>
      </c>
      <c r="J249" s="68" t="s">
        <v>2267</v>
      </c>
      <c r="K249" s="142">
        <v>1.2</v>
      </c>
      <c r="L249" s="68">
        <v>0.44</v>
      </c>
      <c r="M249" s="68" t="s">
        <v>1960</v>
      </c>
      <c r="N249" s="143">
        <f>IF(対応ガラス検索!$E$2="-","",IF(対応ガラス検索!$E$2&gt;=K249,MAX($N$2:N248)+1,""))</f>
        <v>248</v>
      </c>
      <c r="O249" s="143">
        <f>IF(対応ガラス検索!$E$2="-","",IF(L249&lt;=0.65,MAX($O$2:O248)+1,""))</f>
        <v>248</v>
      </c>
      <c r="P249" s="144"/>
      <c r="Q249" s="145"/>
    </row>
    <row r="250" spans="1:17" x14ac:dyDescent="0.4">
      <c r="A250" s="68">
        <v>249</v>
      </c>
      <c r="B250" s="68" t="s">
        <v>2295</v>
      </c>
      <c r="C250" s="68" t="s">
        <v>1954</v>
      </c>
      <c r="D250" s="68" t="s">
        <v>1979</v>
      </c>
      <c r="E250" s="68" t="s">
        <v>1980</v>
      </c>
      <c r="F250" s="68" t="s">
        <v>1981</v>
      </c>
      <c r="G250" s="68" t="s">
        <v>1958</v>
      </c>
      <c r="H250" s="68" t="s">
        <v>1959</v>
      </c>
      <c r="I250" s="68">
        <v>7</v>
      </c>
      <c r="J250" s="68" t="s">
        <v>2296</v>
      </c>
      <c r="K250" s="68">
        <v>2.2999999999999998</v>
      </c>
      <c r="L250" s="68">
        <v>0.44</v>
      </c>
      <c r="M250" s="68" t="s">
        <v>1960</v>
      </c>
      <c r="N250" s="143">
        <f>IF(対応ガラス検索!$E$2="-","",IF(対応ガラス検索!$E$2&gt;=K250,MAX($N$2:N249)+1,""))</f>
        <v>249</v>
      </c>
      <c r="O250" s="143">
        <f>IF(対応ガラス検索!$E$2="-","",IF(L250&lt;=0.65,MAX($O$2:O249)+1,""))</f>
        <v>249</v>
      </c>
      <c r="P250" s="144"/>
      <c r="Q250" s="145"/>
    </row>
    <row r="251" spans="1:17" x14ac:dyDescent="0.4">
      <c r="A251" s="68">
        <v>250</v>
      </c>
      <c r="B251" s="68" t="s">
        <v>2295</v>
      </c>
      <c r="C251" s="68" t="s">
        <v>1954</v>
      </c>
      <c r="D251" s="68" t="s">
        <v>1979</v>
      </c>
      <c r="E251" s="68" t="s">
        <v>1980</v>
      </c>
      <c r="F251" s="68" t="s">
        <v>1981</v>
      </c>
      <c r="G251" s="68" t="s">
        <v>1958</v>
      </c>
      <c r="H251" s="68" t="s">
        <v>1959</v>
      </c>
      <c r="I251" s="68">
        <v>8</v>
      </c>
      <c r="J251" s="68" t="s">
        <v>2296</v>
      </c>
      <c r="K251" s="68">
        <v>2.1</v>
      </c>
      <c r="L251" s="68">
        <v>0.44</v>
      </c>
      <c r="M251" s="68" t="s">
        <v>1960</v>
      </c>
      <c r="N251" s="143">
        <f>IF(対応ガラス検索!$E$2="-","",IF(対応ガラス検索!$E$2&gt;=K251,MAX($N$2:N250)+1,""))</f>
        <v>250</v>
      </c>
      <c r="O251" s="143">
        <f>IF(対応ガラス検索!$E$2="-","",IF(L251&lt;=0.65,MAX($O$2:O250)+1,""))</f>
        <v>250</v>
      </c>
      <c r="P251" s="144"/>
      <c r="Q251" s="145"/>
    </row>
    <row r="252" spans="1:17" x14ac:dyDescent="0.4">
      <c r="A252" s="68">
        <v>251</v>
      </c>
      <c r="B252" s="68" t="s">
        <v>2295</v>
      </c>
      <c r="C252" s="68" t="s">
        <v>1954</v>
      </c>
      <c r="D252" s="68" t="s">
        <v>1979</v>
      </c>
      <c r="E252" s="68" t="s">
        <v>1980</v>
      </c>
      <c r="F252" s="68" t="s">
        <v>1981</v>
      </c>
      <c r="G252" s="68" t="s">
        <v>1958</v>
      </c>
      <c r="H252" s="68" t="s">
        <v>1959</v>
      </c>
      <c r="I252" s="68">
        <v>9</v>
      </c>
      <c r="J252" s="68" t="s">
        <v>2296</v>
      </c>
      <c r="K252" s="68">
        <v>2</v>
      </c>
      <c r="L252" s="68">
        <v>0.44</v>
      </c>
      <c r="M252" s="68" t="s">
        <v>1960</v>
      </c>
      <c r="N252" s="143">
        <f>IF(対応ガラス検索!$E$2="-","",IF(対応ガラス検索!$E$2&gt;=K252,MAX($N$2:N251)+1,""))</f>
        <v>251</v>
      </c>
      <c r="O252" s="143">
        <f>IF(対応ガラス検索!$E$2="-","",IF(L252&lt;=0.65,MAX($O$2:O251)+1,""))</f>
        <v>251</v>
      </c>
      <c r="P252" s="144"/>
      <c r="Q252" s="145"/>
    </row>
    <row r="253" spans="1:17" x14ac:dyDescent="0.4">
      <c r="A253" s="68">
        <v>252</v>
      </c>
      <c r="B253" s="68" t="s">
        <v>2295</v>
      </c>
      <c r="C253" s="68" t="s">
        <v>1954</v>
      </c>
      <c r="D253" s="68" t="s">
        <v>1979</v>
      </c>
      <c r="E253" s="68" t="s">
        <v>1980</v>
      </c>
      <c r="F253" s="68" t="s">
        <v>1981</v>
      </c>
      <c r="G253" s="68" t="s">
        <v>1958</v>
      </c>
      <c r="H253" s="68" t="s">
        <v>1959</v>
      </c>
      <c r="I253" s="68">
        <v>10</v>
      </c>
      <c r="J253" s="68" t="s">
        <v>2296</v>
      </c>
      <c r="K253" s="68">
        <v>1.8</v>
      </c>
      <c r="L253" s="68">
        <v>0.44</v>
      </c>
      <c r="M253" s="68" t="s">
        <v>1960</v>
      </c>
      <c r="N253" s="143">
        <f>IF(対応ガラス検索!$E$2="-","",IF(対応ガラス検索!$E$2&gt;=K253,MAX($N$2:N252)+1,""))</f>
        <v>252</v>
      </c>
      <c r="O253" s="143">
        <f>IF(対応ガラス検索!$E$2="-","",IF(L253&lt;=0.65,MAX($O$2:O252)+1,""))</f>
        <v>252</v>
      </c>
      <c r="P253" s="144"/>
      <c r="Q253" s="145"/>
    </row>
    <row r="254" spans="1:17" x14ac:dyDescent="0.4">
      <c r="A254" s="68">
        <v>253</v>
      </c>
      <c r="B254" s="68" t="s">
        <v>2295</v>
      </c>
      <c r="C254" s="68" t="s">
        <v>1954</v>
      </c>
      <c r="D254" s="68" t="s">
        <v>1979</v>
      </c>
      <c r="E254" s="68" t="s">
        <v>1980</v>
      </c>
      <c r="F254" s="68" t="s">
        <v>1981</v>
      </c>
      <c r="G254" s="68" t="s">
        <v>1958</v>
      </c>
      <c r="H254" s="68" t="s">
        <v>1959</v>
      </c>
      <c r="I254" s="68">
        <v>11</v>
      </c>
      <c r="J254" s="68" t="s">
        <v>2296</v>
      </c>
      <c r="K254" s="142">
        <v>1.7</v>
      </c>
      <c r="L254" s="68">
        <v>0.44</v>
      </c>
      <c r="M254" s="68" t="s">
        <v>1960</v>
      </c>
      <c r="N254" s="143">
        <f>IF(対応ガラス検索!$E$2="-","",IF(対応ガラス検索!$E$2&gt;=K254,MAX($N$2:N253)+1,""))</f>
        <v>253</v>
      </c>
      <c r="O254" s="143">
        <f>IF(対応ガラス検索!$E$2="-","",IF(L254&lt;=0.65,MAX($O$2:O253)+1,""))</f>
        <v>253</v>
      </c>
      <c r="P254" s="144"/>
      <c r="Q254" s="145"/>
    </row>
    <row r="255" spans="1:17" x14ac:dyDescent="0.4">
      <c r="A255" s="68">
        <v>254</v>
      </c>
      <c r="B255" s="68" t="s">
        <v>2295</v>
      </c>
      <c r="C255" s="68" t="s">
        <v>1954</v>
      </c>
      <c r="D255" s="68" t="s">
        <v>1979</v>
      </c>
      <c r="E255" s="68" t="s">
        <v>1980</v>
      </c>
      <c r="F255" s="68" t="s">
        <v>1981</v>
      </c>
      <c r="G255" s="68" t="s">
        <v>1958</v>
      </c>
      <c r="H255" s="68" t="s">
        <v>1959</v>
      </c>
      <c r="I255" s="68">
        <v>12</v>
      </c>
      <c r="J255" s="68" t="s">
        <v>2296</v>
      </c>
      <c r="K255" s="68">
        <v>1.6</v>
      </c>
      <c r="L255" s="68">
        <v>0.44</v>
      </c>
      <c r="M255" s="68" t="s">
        <v>1960</v>
      </c>
      <c r="N255" s="143">
        <f>IF(対応ガラス検索!$E$2="-","",IF(対応ガラス検索!$E$2&gt;=K255,MAX($N$2:N254)+1,""))</f>
        <v>254</v>
      </c>
      <c r="O255" s="143">
        <f>IF(対応ガラス検索!$E$2="-","",IF(L255&lt;=0.65,MAX($O$2:O254)+1,""))</f>
        <v>254</v>
      </c>
      <c r="P255" s="144"/>
      <c r="Q255" s="145"/>
    </row>
    <row r="256" spans="1:17" x14ac:dyDescent="0.4">
      <c r="A256" s="68">
        <v>255</v>
      </c>
      <c r="B256" s="68" t="s">
        <v>2295</v>
      </c>
      <c r="C256" s="68" t="s">
        <v>1954</v>
      </c>
      <c r="D256" s="68" t="s">
        <v>1979</v>
      </c>
      <c r="E256" s="68" t="s">
        <v>1980</v>
      </c>
      <c r="F256" s="68" t="s">
        <v>1981</v>
      </c>
      <c r="G256" s="68" t="s">
        <v>1958</v>
      </c>
      <c r="H256" s="68" t="s">
        <v>1959</v>
      </c>
      <c r="I256" s="68">
        <v>13</v>
      </c>
      <c r="J256" s="68" t="s">
        <v>2296</v>
      </c>
      <c r="K256" s="68">
        <v>1.6</v>
      </c>
      <c r="L256" s="68">
        <v>0.44</v>
      </c>
      <c r="M256" s="68" t="s">
        <v>1960</v>
      </c>
      <c r="N256" s="143">
        <f>IF(対応ガラス検索!$E$2="-","",IF(対応ガラス検索!$E$2&gt;=K256,MAX($N$2:N255)+1,""))</f>
        <v>255</v>
      </c>
      <c r="O256" s="143">
        <f>IF(対応ガラス検索!$E$2="-","",IF(L256&lt;=0.65,MAX($O$2:O255)+1,""))</f>
        <v>255</v>
      </c>
      <c r="P256" s="144"/>
      <c r="Q256" s="145"/>
    </row>
    <row r="257" spans="1:17" x14ac:dyDescent="0.4">
      <c r="A257" s="68">
        <v>256</v>
      </c>
      <c r="B257" s="68" t="s">
        <v>2295</v>
      </c>
      <c r="C257" s="68" t="s">
        <v>1954</v>
      </c>
      <c r="D257" s="68" t="s">
        <v>1979</v>
      </c>
      <c r="E257" s="68" t="s">
        <v>1980</v>
      </c>
      <c r="F257" s="68" t="s">
        <v>1981</v>
      </c>
      <c r="G257" s="68" t="s">
        <v>1958</v>
      </c>
      <c r="H257" s="68" t="s">
        <v>1959</v>
      </c>
      <c r="I257" s="68">
        <v>14</v>
      </c>
      <c r="J257" s="68" t="s">
        <v>2296</v>
      </c>
      <c r="K257" s="68">
        <v>1.5</v>
      </c>
      <c r="L257" s="68">
        <v>0.44</v>
      </c>
      <c r="M257" s="68" t="s">
        <v>1960</v>
      </c>
      <c r="N257" s="143">
        <f>IF(対応ガラス検索!$E$2="-","",IF(対応ガラス検索!$E$2&gt;=K257,MAX($N$2:N256)+1,""))</f>
        <v>256</v>
      </c>
      <c r="O257" s="143">
        <f>IF(対応ガラス検索!$E$2="-","",IF(L257&lt;=0.65,MAX($O$2:O256)+1,""))</f>
        <v>256</v>
      </c>
      <c r="P257" s="144"/>
      <c r="Q257" s="145"/>
    </row>
    <row r="258" spans="1:17" x14ac:dyDescent="0.4">
      <c r="A258" s="68">
        <v>257</v>
      </c>
      <c r="B258" s="68" t="s">
        <v>2295</v>
      </c>
      <c r="C258" s="68" t="s">
        <v>1954</v>
      </c>
      <c r="D258" s="68" t="s">
        <v>1979</v>
      </c>
      <c r="E258" s="68" t="s">
        <v>1980</v>
      </c>
      <c r="F258" s="68" t="s">
        <v>1981</v>
      </c>
      <c r="G258" s="68" t="s">
        <v>1958</v>
      </c>
      <c r="H258" s="68" t="s">
        <v>1959</v>
      </c>
      <c r="I258" s="68">
        <v>7</v>
      </c>
      <c r="J258" s="68" t="s">
        <v>2267</v>
      </c>
      <c r="K258" s="68">
        <v>1.9</v>
      </c>
      <c r="L258" s="68">
        <v>0.44</v>
      </c>
      <c r="M258" s="68" t="s">
        <v>1960</v>
      </c>
      <c r="N258" s="143">
        <f>IF(対応ガラス検索!$E$2="-","",IF(対応ガラス検索!$E$2&gt;=K258,MAX($N$2:N257)+1,""))</f>
        <v>257</v>
      </c>
      <c r="O258" s="143">
        <f>IF(対応ガラス検索!$E$2="-","",IF(L258&lt;=0.65,MAX($O$2:O257)+1,""))</f>
        <v>257</v>
      </c>
      <c r="P258" s="144"/>
      <c r="Q258" s="145"/>
    </row>
    <row r="259" spans="1:17" x14ac:dyDescent="0.4">
      <c r="A259" s="68">
        <v>258</v>
      </c>
      <c r="B259" s="68" t="s">
        <v>2295</v>
      </c>
      <c r="C259" s="68" t="s">
        <v>1954</v>
      </c>
      <c r="D259" s="68" t="s">
        <v>1979</v>
      </c>
      <c r="E259" s="68" t="s">
        <v>1980</v>
      </c>
      <c r="F259" s="68" t="s">
        <v>1981</v>
      </c>
      <c r="G259" s="68" t="s">
        <v>1958</v>
      </c>
      <c r="H259" s="68" t="s">
        <v>1959</v>
      </c>
      <c r="I259" s="68">
        <v>8</v>
      </c>
      <c r="J259" s="68" t="s">
        <v>2267</v>
      </c>
      <c r="K259" s="68">
        <v>1.7</v>
      </c>
      <c r="L259" s="68">
        <v>0.44</v>
      </c>
      <c r="M259" s="68" t="s">
        <v>1960</v>
      </c>
      <c r="N259" s="143">
        <f>IF(対応ガラス検索!$E$2="-","",IF(対応ガラス検索!$E$2&gt;=K259,MAX($N$2:N258)+1,""))</f>
        <v>258</v>
      </c>
      <c r="O259" s="143">
        <f>IF(対応ガラス検索!$E$2="-","",IF(L259&lt;=0.65,MAX($O$2:O258)+1,""))</f>
        <v>258</v>
      </c>
      <c r="P259" s="144"/>
      <c r="Q259" s="145"/>
    </row>
    <row r="260" spans="1:17" x14ac:dyDescent="0.4">
      <c r="A260" s="68">
        <v>259</v>
      </c>
      <c r="B260" s="68" t="s">
        <v>2295</v>
      </c>
      <c r="C260" s="68" t="s">
        <v>1954</v>
      </c>
      <c r="D260" s="68" t="s">
        <v>1979</v>
      </c>
      <c r="E260" s="68" t="s">
        <v>1980</v>
      </c>
      <c r="F260" s="68" t="s">
        <v>1981</v>
      </c>
      <c r="G260" s="68" t="s">
        <v>1958</v>
      </c>
      <c r="H260" s="68" t="s">
        <v>1959</v>
      </c>
      <c r="I260" s="68">
        <v>9</v>
      </c>
      <c r="J260" s="68" t="s">
        <v>2267</v>
      </c>
      <c r="K260" s="68">
        <v>1.6</v>
      </c>
      <c r="L260" s="68">
        <v>0.44</v>
      </c>
      <c r="M260" s="68" t="s">
        <v>1960</v>
      </c>
      <c r="N260" s="143">
        <f>IF(対応ガラス検索!$E$2="-","",IF(対応ガラス検索!$E$2&gt;=K260,MAX($N$2:N259)+1,""))</f>
        <v>259</v>
      </c>
      <c r="O260" s="143">
        <f>IF(対応ガラス検索!$E$2="-","",IF(L260&lt;=0.65,MAX($O$2:O259)+1,""))</f>
        <v>259</v>
      </c>
      <c r="P260" s="144"/>
      <c r="Q260" s="145"/>
    </row>
    <row r="261" spans="1:17" x14ac:dyDescent="0.4">
      <c r="A261" s="68">
        <v>260</v>
      </c>
      <c r="B261" s="68" t="s">
        <v>2295</v>
      </c>
      <c r="C261" s="68" t="s">
        <v>1954</v>
      </c>
      <c r="D261" s="68" t="s">
        <v>1979</v>
      </c>
      <c r="E261" s="68" t="s">
        <v>1980</v>
      </c>
      <c r="F261" s="68" t="s">
        <v>1981</v>
      </c>
      <c r="G261" s="68" t="s">
        <v>1958</v>
      </c>
      <c r="H261" s="68" t="s">
        <v>1959</v>
      </c>
      <c r="I261" s="68">
        <v>10</v>
      </c>
      <c r="J261" s="68" t="s">
        <v>2267</v>
      </c>
      <c r="K261" s="68">
        <v>1.5</v>
      </c>
      <c r="L261" s="68">
        <v>0.44</v>
      </c>
      <c r="M261" s="68" t="s">
        <v>1960</v>
      </c>
      <c r="N261" s="143">
        <f>IF(対応ガラス検索!$E$2="-","",IF(対応ガラス検索!$E$2&gt;=K261,MAX($N$2:N260)+1,""))</f>
        <v>260</v>
      </c>
      <c r="O261" s="143">
        <f>IF(対応ガラス検索!$E$2="-","",IF(L261&lt;=0.65,MAX($O$2:O260)+1,""))</f>
        <v>260</v>
      </c>
      <c r="P261" s="144"/>
      <c r="Q261" s="145"/>
    </row>
    <row r="262" spans="1:17" x14ac:dyDescent="0.4">
      <c r="A262" s="68">
        <v>261</v>
      </c>
      <c r="B262" s="68" t="s">
        <v>2295</v>
      </c>
      <c r="C262" s="68" t="s">
        <v>1954</v>
      </c>
      <c r="D262" s="68" t="s">
        <v>1979</v>
      </c>
      <c r="E262" s="68" t="s">
        <v>1980</v>
      </c>
      <c r="F262" s="68" t="s">
        <v>1981</v>
      </c>
      <c r="G262" s="68" t="s">
        <v>1958</v>
      </c>
      <c r="H262" s="68" t="s">
        <v>1959</v>
      </c>
      <c r="I262" s="68">
        <v>11</v>
      </c>
      <c r="J262" s="68" t="s">
        <v>2267</v>
      </c>
      <c r="K262" s="142">
        <v>1.4</v>
      </c>
      <c r="L262" s="68">
        <v>0.44</v>
      </c>
      <c r="M262" s="68" t="s">
        <v>1960</v>
      </c>
      <c r="N262" s="143">
        <f>IF(対応ガラス検索!$E$2="-","",IF(対応ガラス検索!$E$2&gt;=K262,MAX($N$2:N261)+1,""))</f>
        <v>261</v>
      </c>
      <c r="O262" s="143">
        <f>IF(対応ガラス検索!$E$2="-","",IF(L262&lt;=0.65,MAX($O$2:O261)+1,""))</f>
        <v>261</v>
      </c>
      <c r="P262" s="144"/>
      <c r="Q262" s="145"/>
    </row>
    <row r="263" spans="1:17" x14ac:dyDescent="0.4">
      <c r="A263" s="68">
        <v>262</v>
      </c>
      <c r="B263" s="68" t="s">
        <v>2295</v>
      </c>
      <c r="C263" s="68" t="s">
        <v>1954</v>
      </c>
      <c r="D263" s="68" t="s">
        <v>1979</v>
      </c>
      <c r="E263" s="68" t="s">
        <v>1980</v>
      </c>
      <c r="F263" s="68" t="s">
        <v>1981</v>
      </c>
      <c r="G263" s="68" t="s">
        <v>1958</v>
      </c>
      <c r="H263" s="68" t="s">
        <v>1959</v>
      </c>
      <c r="I263" s="68">
        <v>12</v>
      </c>
      <c r="J263" s="68" t="s">
        <v>2267</v>
      </c>
      <c r="K263" s="68">
        <v>1.3</v>
      </c>
      <c r="L263" s="68">
        <v>0.44</v>
      </c>
      <c r="M263" s="68" t="s">
        <v>1960</v>
      </c>
      <c r="N263" s="143">
        <f>IF(対応ガラス検索!$E$2="-","",IF(対応ガラス検索!$E$2&gt;=K263,MAX($N$2:N262)+1,""))</f>
        <v>262</v>
      </c>
      <c r="O263" s="143">
        <f>IF(対応ガラス検索!$E$2="-","",IF(L263&lt;=0.65,MAX($O$2:O262)+1,""))</f>
        <v>262</v>
      </c>
      <c r="P263" s="144"/>
      <c r="Q263" s="145"/>
    </row>
    <row r="264" spans="1:17" x14ac:dyDescent="0.4">
      <c r="A264" s="68">
        <v>263</v>
      </c>
      <c r="B264" s="68" t="s">
        <v>2295</v>
      </c>
      <c r="C264" s="68" t="s">
        <v>1954</v>
      </c>
      <c r="D264" s="68" t="s">
        <v>1979</v>
      </c>
      <c r="E264" s="68" t="s">
        <v>1980</v>
      </c>
      <c r="F264" s="68" t="s">
        <v>1981</v>
      </c>
      <c r="G264" s="68" t="s">
        <v>1958</v>
      </c>
      <c r="H264" s="68" t="s">
        <v>1959</v>
      </c>
      <c r="I264" s="68">
        <v>13</v>
      </c>
      <c r="J264" s="68" t="s">
        <v>2267</v>
      </c>
      <c r="K264" s="68">
        <v>1.2</v>
      </c>
      <c r="L264" s="68">
        <v>0.44</v>
      </c>
      <c r="M264" s="68" t="s">
        <v>1960</v>
      </c>
      <c r="N264" s="143">
        <f>IF(対応ガラス検索!$E$2="-","",IF(対応ガラス検索!$E$2&gt;=K264,MAX($N$2:N263)+1,""))</f>
        <v>263</v>
      </c>
      <c r="O264" s="143">
        <f>IF(対応ガラス検索!$E$2="-","",IF(L264&lt;=0.65,MAX($O$2:O263)+1,""))</f>
        <v>263</v>
      </c>
      <c r="P264" s="144"/>
      <c r="Q264" s="145"/>
    </row>
    <row r="265" spans="1:17" x14ac:dyDescent="0.4">
      <c r="A265" s="68">
        <v>264</v>
      </c>
      <c r="B265" s="68" t="s">
        <v>2295</v>
      </c>
      <c r="C265" s="68" t="s">
        <v>1954</v>
      </c>
      <c r="D265" s="68" t="s">
        <v>1979</v>
      </c>
      <c r="E265" s="68" t="s">
        <v>1980</v>
      </c>
      <c r="F265" s="68" t="s">
        <v>1981</v>
      </c>
      <c r="G265" s="68" t="s">
        <v>1958</v>
      </c>
      <c r="H265" s="68" t="s">
        <v>1959</v>
      </c>
      <c r="I265" s="68">
        <v>14</v>
      </c>
      <c r="J265" s="68" t="s">
        <v>2267</v>
      </c>
      <c r="K265" s="68">
        <v>1.2</v>
      </c>
      <c r="L265" s="68">
        <v>0.44</v>
      </c>
      <c r="M265" s="68" t="s">
        <v>1960</v>
      </c>
      <c r="N265" s="143">
        <f>IF(対応ガラス検索!$E$2="-","",IF(対応ガラス検索!$E$2&gt;=K265,MAX($N$2:N264)+1,""))</f>
        <v>264</v>
      </c>
      <c r="O265" s="143">
        <f>IF(対応ガラス検索!$E$2="-","",IF(L265&lt;=0.65,MAX($O$2:O264)+1,""))</f>
        <v>264</v>
      </c>
      <c r="P265" s="144"/>
      <c r="Q265" s="145"/>
    </row>
    <row r="266" spans="1:17" x14ac:dyDescent="0.4">
      <c r="A266" s="68">
        <v>265</v>
      </c>
      <c r="B266" s="68" t="s">
        <v>2295</v>
      </c>
      <c r="C266" s="68" t="s">
        <v>1954</v>
      </c>
      <c r="D266" s="68" t="s">
        <v>1982</v>
      </c>
      <c r="E266" s="68" t="s">
        <v>1980</v>
      </c>
      <c r="F266" s="68" t="s">
        <v>1981</v>
      </c>
      <c r="G266" s="68" t="s">
        <v>1962</v>
      </c>
      <c r="H266" s="68" t="s">
        <v>1963</v>
      </c>
      <c r="I266" s="68">
        <v>7</v>
      </c>
      <c r="J266" s="68" t="s">
        <v>2296</v>
      </c>
      <c r="K266" s="68">
        <v>2.2999999999999998</v>
      </c>
      <c r="L266" s="68">
        <v>0.47</v>
      </c>
      <c r="M266" s="68" t="s">
        <v>1960</v>
      </c>
      <c r="N266" s="143">
        <f>IF(対応ガラス検索!$E$2="-","",IF(対応ガラス検索!$E$2&gt;=K266,MAX($N$2:N265)+1,""))</f>
        <v>265</v>
      </c>
      <c r="O266" s="143">
        <f>IF(対応ガラス検索!$E$2="-","",IF(L266&lt;=0.65,MAX($O$2:O265)+1,""))</f>
        <v>265</v>
      </c>
      <c r="P266" s="144"/>
      <c r="Q266" s="145"/>
    </row>
    <row r="267" spans="1:17" x14ac:dyDescent="0.4">
      <c r="A267" s="68">
        <v>266</v>
      </c>
      <c r="B267" s="68" t="s">
        <v>2295</v>
      </c>
      <c r="C267" s="68" t="s">
        <v>1954</v>
      </c>
      <c r="D267" s="68" t="s">
        <v>1982</v>
      </c>
      <c r="E267" s="68" t="s">
        <v>1980</v>
      </c>
      <c r="F267" s="68" t="s">
        <v>1981</v>
      </c>
      <c r="G267" s="68" t="s">
        <v>1962</v>
      </c>
      <c r="H267" s="68" t="s">
        <v>1963</v>
      </c>
      <c r="I267" s="68">
        <v>8</v>
      </c>
      <c r="J267" s="68" t="s">
        <v>2296</v>
      </c>
      <c r="K267" s="142">
        <v>2.1</v>
      </c>
      <c r="L267" s="68">
        <v>0.47</v>
      </c>
      <c r="M267" s="68" t="s">
        <v>1960</v>
      </c>
      <c r="N267" s="143">
        <f>IF(対応ガラス検索!$E$2="-","",IF(対応ガラス検索!$E$2&gt;=K267,MAX($N$2:N266)+1,""))</f>
        <v>266</v>
      </c>
      <c r="O267" s="143">
        <f>IF(対応ガラス検索!$E$2="-","",IF(L267&lt;=0.65,MAX($O$2:O266)+1,""))</f>
        <v>266</v>
      </c>
      <c r="P267" s="144"/>
      <c r="Q267" s="145"/>
    </row>
    <row r="268" spans="1:17" x14ac:dyDescent="0.4">
      <c r="A268" s="68">
        <v>267</v>
      </c>
      <c r="B268" s="68" t="s">
        <v>2295</v>
      </c>
      <c r="C268" s="68" t="s">
        <v>1954</v>
      </c>
      <c r="D268" s="68" t="s">
        <v>1982</v>
      </c>
      <c r="E268" s="68" t="s">
        <v>1980</v>
      </c>
      <c r="F268" s="68" t="s">
        <v>1981</v>
      </c>
      <c r="G268" s="68" t="s">
        <v>1962</v>
      </c>
      <c r="H268" s="68" t="s">
        <v>1963</v>
      </c>
      <c r="I268" s="68">
        <v>9</v>
      </c>
      <c r="J268" s="68" t="s">
        <v>2296</v>
      </c>
      <c r="K268" s="68">
        <v>2</v>
      </c>
      <c r="L268" s="68">
        <v>0.47</v>
      </c>
      <c r="M268" s="68" t="s">
        <v>1960</v>
      </c>
      <c r="N268" s="143">
        <f>IF(対応ガラス検索!$E$2="-","",IF(対応ガラス検索!$E$2&gt;=K268,MAX($N$2:N267)+1,""))</f>
        <v>267</v>
      </c>
      <c r="O268" s="143">
        <f>IF(対応ガラス検索!$E$2="-","",IF(L268&lt;=0.65,MAX($O$2:O267)+1,""))</f>
        <v>267</v>
      </c>
      <c r="P268" s="144"/>
      <c r="Q268" s="145"/>
    </row>
    <row r="269" spans="1:17" x14ac:dyDescent="0.4">
      <c r="A269" s="68">
        <v>268</v>
      </c>
      <c r="B269" s="68" t="s">
        <v>2295</v>
      </c>
      <c r="C269" s="68" t="s">
        <v>1954</v>
      </c>
      <c r="D269" s="68" t="s">
        <v>1982</v>
      </c>
      <c r="E269" s="68" t="s">
        <v>1980</v>
      </c>
      <c r="F269" s="68" t="s">
        <v>1981</v>
      </c>
      <c r="G269" s="68" t="s">
        <v>1962</v>
      </c>
      <c r="H269" s="68" t="s">
        <v>1963</v>
      </c>
      <c r="I269" s="68">
        <v>10</v>
      </c>
      <c r="J269" s="68" t="s">
        <v>2296</v>
      </c>
      <c r="K269" s="68">
        <v>1.8</v>
      </c>
      <c r="L269" s="68">
        <v>0.47</v>
      </c>
      <c r="M269" s="68" t="s">
        <v>1960</v>
      </c>
      <c r="N269" s="143">
        <f>IF(対応ガラス検索!$E$2="-","",IF(対応ガラス検索!$E$2&gt;=K269,MAX($N$2:N268)+1,""))</f>
        <v>268</v>
      </c>
      <c r="O269" s="143">
        <f>IF(対応ガラス検索!$E$2="-","",IF(L269&lt;=0.65,MAX($O$2:O268)+1,""))</f>
        <v>268</v>
      </c>
      <c r="P269" s="144"/>
      <c r="Q269" s="145"/>
    </row>
    <row r="270" spans="1:17" x14ac:dyDescent="0.4">
      <c r="A270" s="68">
        <v>269</v>
      </c>
      <c r="B270" s="68" t="s">
        <v>2295</v>
      </c>
      <c r="C270" s="68" t="s">
        <v>1954</v>
      </c>
      <c r="D270" s="68" t="s">
        <v>1982</v>
      </c>
      <c r="E270" s="68" t="s">
        <v>1980</v>
      </c>
      <c r="F270" s="68" t="s">
        <v>1981</v>
      </c>
      <c r="G270" s="68" t="s">
        <v>1962</v>
      </c>
      <c r="H270" s="68" t="s">
        <v>1963</v>
      </c>
      <c r="I270" s="68">
        <v>11</v>
      </c>
      <c r="J270" s="68" t="s">
        <v>2296</v>
      </c>
      <c r="K270" s="68">
        <v>1.7</v>
      </c>
      <c r="L270" s="68">
        <v>0.47</v>
      </c>
      <c r="M270" s="68" t="s">
        <v>1960</v>
      </c>
      <c r="N270" s="143">
        <f>IF(対応ガラス検索!$E$2="-","",IF(対応ガラス検索!$E$2&gt;=K270,MAX($N$2:N269)+1,""))</f>
        <v>269</v>
      </c>
      <c r="O270" s="143">
        <f>IF(対応ガラス検索!$E$2="-","",IF(L270&lt;=0.65,MAX($O$2:O269)+1,""))</f>
        <v>269</v>
      </c>
      <c r="P270" s="144"/>
      <c r="Q270" s="145"/>
    </row>
    <row r="271" spans="1:17" x14ac:dyDescent="0.4">
      <c r="A271" s="68">
        <v>270</v>
      </c>
      <c r="B271" s="68" t="s">
        <v>2295</v>
      </c>
      <c r="C271" s="68" t="s">
        <v>1954</v>
      </c>
      <c r="D271" s="68" t="s">
        <v>1982</v>
      </c>
      <c r="E271" s="68" t="s">
        <v>1980</v>
      </c>
      <c r="F271" s="68" t="s">
        <v>1981</v>
      </c>
      <c r="G271" s="68" t="s">
        <v>1962</v>
      </c>
      <c r="H271" s="68" t="s">
        <v>1963</v>
      </c>
      <c r="I271" s="68">
        <v>12</v>
      </c>
      <c r="J271" s="68" t="s">
        <v>2296</v>
      </c>
      <c r="K271" s="68">
        <v>1.6</v>
      </c>
      <c r="L271" s="68">
        <v>0.47</v>
      </c>
      <c r="M271" s="68" t="s">
        <v>1960</v>
      </c>
      <c r="N271" s="143">
        <f>IF(対応ガラス検索!$E$2="-","",IF(対応ガラス検索!$E$2&gt;=K271,MAX($N$2:N270)+1,""))</f>
        <v>270</v>
      </c>
      <c r="O271" s="143">
        <f>IF(対応ガラス検索!$E$2="-","",IF(L271&lt;=0.65,MAX($O$2:O270)+1,""))</f>
        <v>270</v>
      </c>
      <c r="P271" s="144"/>
      <c r="Q271" s="145"/>
    </row>
    <row r="272" spans="1:17" x14ac:dyDescent="0.4">
      <c r="A272" s="68">
        <v>271</v>
      </c>
      <c r="B272" s="68" t="s">
        <v>2295</v>
      </c>
      <c r="C272" s="68" t="s">
        <v>1954</v>
      </c>
      <c r="D272" s="68" t="s">
        <v>1982</v>
      </c>
      <c r="E272" s="68" t="s">
        <v>1980</v>
      </c>
      <c r="F272" s="68" t="s">
        <v>1981</v>
      </c>
      <c r="G272" s="68" t="s">
        <v>1962</v>
      </c>
      <c r="H272" s="68" t="s">
        <v>1963</v>
      </c>
      <c r="I272" s="68">
        <v>13</v>
      </c>
      <c r="J272" s="68" t="s">
        <v>2296</v>
      </c>
      <c r="K272" s="68">
        <v>1.6</v>
      </c>
      <c r="L272" s="68">
        <v>0.47</v>
      </c>
      <c r="M272" s="68" t="s">
        <v>1960</v>
      </c>
      <c r="N272" s="143">
        <f>IF(対応ガラス検索!$E$2="-","",IF(対応ガラス検索!$E$2&gt;=K272,MAX($N$2:N271)+1,""))</f>
        <v>271</v>
      </c>
      <c r="O272" s="143">
        <f>IF(対応ガラス検索!$E$2="-","",IF(L272&lt;=0.65,MAX($O$2:O271)+1,""))</f>
        <v>271</v>
      </c>
      <c r="P272" s="144"/>
      <c r="Q272" s="145"/>
    </row>
    <row r="273" spans="1:17" x14ac:dyDescent="0.4">
      <c r="A273" s="68">
        <v>272</v>
      </c>
      <c r="B273" s="68" t="s">
        <v>2295</v>
      </c>
      <c r="C273" s="68" t="s">
        <v>1954</v>
      </c>
      <c r="D273" s="68" t="s">
        <v>1982</v>
      </c>
      <c r="E273" s="68" t="s">
        <v>1980</v>
      </c>
      <c r="F273" s="68" t="s">
        <v>1981</v>
      </c>
      <c r="G273" s="68" t="s">
        <v>1962</v>
      </c>
      <c r="H273" s="68" t="s">
        <v>1963</v>
      </c>
      <c r="I273" s="68">
        <v>14</v>
      </c>
      <c r="J273" s="68" t="s">
        <v>2296</v>
      </c>
      <c r="K273" s="68">
        <v>1.5</v>
      </c>
      <c r="L273" s="68">
        <v>0.47</v>
      </c>
      <c r="M273" s="68" t="s">
        <v>1960</v>
      </c>
      <c r="N273" s="143">
        <f>IF(対応ガラス検索!$E$2="-","",IF(対応ガラス検索!$E$2&gt;=K273,MAX($N$2:N272)+1,""))</f>
        <v>272</v>
      </c>
      <c r="O273" s="143">
        <f>IF(対応ガラス検索!$E$2="-","",IF(L273&lt;=0.65,MAX($O$2:O272)+1,""))</f>
        <v>272</v>
      </c>
      <c r="P273" s="144"/>
      <c r="Q273" s="145"/>
    </row>
    <row r="274" spans="1:17" x14ac:dyDescent="0.4">
      <c r="A274" s="68">
        <v>273</v>
      </c>
      <c r="B274" s="68" t="s">
        <v>2295</v>
      </c>
      <c r="C274" s="68" t="s">
        <v>1954</v>
      </c>
      <c r="D274" s="68" t="s">
        <v>1982</v>
      </c>
      <c r="E274" s="68" t="s">
        <v>1980</v>
      </c>
      <c r="F274" s="68" t="s">
        <v>1981</v>
      </c>
      <c r="G274" s="68" t="s">
        <v>1962</v>
      </c>
      <c r="H274" s="68" t="s">
        <v>1963</v>
      </c>
      <c r="I274" s="68">
        <v>7</v>
      </c>
      <c r="J274" s="68" t="s">
        <v>2267</v>
      </c>
      <c r="K274" s="68">
        <v>1.9</v>
      </c>
      <c r="L274" s="68">
        <v>0.47</v>
      </c>
      <c r="M274" s="68" t="s">
        <v>1960</v>
      </c>
      <c r="N274" s="143">
        <f>IF(対応ガラス検索!$E$2="-","",IF(対応ガラス検索!$E$2&gt;=K274,MAX($N$2:N273)+1,""))</f>
        <v>273</v>
      </c>
      <c r="O274" s="143">
        <f>IF(対応ガラス検索!$E$2="-","",IF(L274&lt;=0.65,MAX($O$2:O273)+1,""))</f>
        <v>273</v>
      </c>
      <c r="P274" s="144"/>
      <c r="Q274" s="145"/>
    </row>
    <row r="275" spans="1:17" x14ac:dyDescent="0.4">
      <c r="A275" s="68">
        <v>274</v>
      </c>
      <c r="B275" s="68" t="s">
        <v>2295</v>
      </c>
      <c r="C275" s="68" t="s">
        <v>1954</v>
      </c>
      <c r="D275" s="68" t="s">
        <v>1982</v>
      </c>
      <c r="E275" s="68" t="s">
        <v>1980</v>
      </c>
      <c r="F275" s="68" t="s">
        <v>1981</v>
      </c>
      <c r="G275" s="68" t="s">
        <v>1962</v>
      </c>
      <c r="H275" s="68" t="s">
        <v>1963</v>
      </c>
      <c r="I275" s="68">
        <v>8</v>
      </c>
      <c r="J275" s="68" t="s">
        <v>2267</v>
      </c>
      <c r="K275" s="142">
        <v>1.7</v>
      </c>
      <c r="L275" s="68">
        <v>0.47</v>
      </c>
      <c r="M275" s="68" t="s">
        <v>1960</v>
      </c>
      <c r="N275" s="143">
        <f>IF(対応ガラス検索!$E$2="-","",IF(対応ガラス検索!$E$2&gt;=K275,MAX($N$2:N274)+1,""))</f>
        <v>274</v>
      </c>
      <c r="O275" s="143">
        <f>IF(対応ガラス検索!$E$2="-","",IF(L275&lt;=0.65,MAX($O$2:O274)+1,""))</f>
        <v>274</v>
      </c>
      <c r="P275" s="144"/>
      <c r="Q275" s="145"/>
    </row>
    <row r="276" spans="1:17" x14ac:dyDescent="0.4">
      <c r="A276" s="68">
        <v>275</v>
      </c>
      <c r="B276" s="68" t="s">
        <v>2295</v>
      </c>
      <c r="C276" s="68" t="s">
        <v>1954</v>
      </c>
      <c r="D276" s="68" t="s">
        <v>1982</v>
      </c>
      <c r="E276" s="68" t="s">
        <v>1980</v>
      </c>
      <c r="F276" s="68" t="s">
        <v>1981</v>
      </c>
      <c r="G276" s="68" t="s">
        <v>1962</v>
      </c>
      <c r="H276" s="68" t="s">
        <v>1963</v>
      </c>
      <c r="I276" s="68">
        <v>9</v>
      </c>
      <c r="J276" s="68" t="s">
        <v>2267</v>
      </c>
      <c r="K276" s="68">
        <v>1.6</v>
      </c>
      <c r="L276" s="68">
        <v>0.47</v>
      </c>
      <c r="M276" s="68" t="s">
        <v>1960</v>
      </c>
      <c r="N276" s="143">
        <f>IF(対応ガラス検索!$E$2="-","",IF(対応ガラス検索!$E$2&gt;=K276,MAX($N$2:N275)+1,""))</f>
        <v>275</v>
      </c>
      <c r="O276" s="143">
        <f>IF(対応ガラス検索!$E$2="-","",IF(L276&lt;=0.65,MAX($O$2:O275)+1,""))</f>
        <v>275</v>
      </c>
      <c r="P276" s="144"/>
      <c r="Q276" s="145"/>
    </row>
    <row r="277" spans="1:17" x14ac:dyDescent="0.4">
      <c r="A277" s="68">
        <v>276</v>
      </c>
      <c r="B277" s="68" t="s">
        <v>2295</v>
      </c>
      <c r="C277" s="68" t="s">
        <v>1954</v>
      </c>
      <c r="D277" s="68" t="s">
        <v>1982</v>
      </c>
      <c r="E277" s="68" t="s">
        <v>1980</v>
      </c>
      <c r="F277" s="68" t="s">
        <v>1981</v>
      </c>
      <c r="G277" s="68" t="s">
        <v>1962</v>
      </c>
      <c r="H277" s="68" t="s">
        <v>1963</v>
      </c>
      <c r="I277" s="68">
        <v>10</v>
      </c>
      <c r="J277" s="68" t="s">
        <v>2267</v>
      </c>
      <c r="K277" s="68">
        <v>1.5</v>
      </c>
      <c r="L277" s="68">
        <v>0.47</v>
      </c>
      <c r="M277" s="68" t="s">
        <v>1960</v>
      </c>
      <c r="N277" s="143">
        <f>IF(対応ガラス検索!$E$2="-","",IF(対応ガラス検索!$E$2&gt;=K277,MAX($N$2:N276)+1,""))</f>
        <v>276</v>
      </c>
      <c r="O277" s="143">
        <f>IF(対応ガラス検索!$E$2="-","",IF(L277&lt;=0.65,MAX($O$2:O276)+1,""))</f>
        <v>276</v>
      </c>
      <c r="P277" s="144"/>
      <c r="Q277" s="145"/>
    </row>
    <row r="278" spans="1:17" x14ac:dyDescent="0.4">
      <c r="A278" s="68">
        <v>277</v>
      </c>
      <c r="B278" s="68" t="s">
        <v>2295</v>
      </c>
      <c r="C278" s="68" t="s">
        <v>1954</v>
      </c>
      <c r="D278" s="68" t="s">
        <v>1982</v>
      </c>
      <c r="E278" s="68" t="s">
        <v>1980</v>
      </c>
      <c r="F278" s="68" t="s">
        <v>1981</v>
      </c>
      <c r="G278" s="68" t="s">
        <v>1962</v>
      </c>
      <c r="H278" s="68" t="s">
        <v>1963</v>
      </c>
      <c r="I278" s="68">
        <v>11</v>
      </c>
      <c r="J278" s="68" t="s">
        <v>2267</v>
      </c>
      <c r="K278" s="68">
        <v>1.4</v>
      </c>
      <c r="L278" s="68">
        <v>0.47</v>
      </c>
      <c r="M278" s="68" t="s">
        <v>1960</v>
      </c>
      <c r="N278" s="143">
        <f>IF(対応ガラス検索!$E$2="-","",IF(対応ガラス検索!$E$2&gt;=K278,MAX($N$2:N277)+1,""))</f>
        <v>277</v>
      </c>
      <c r="O278" s="143">
        <f>IF(対応ガラス検索!$E$2="-","",IF(L278&lt;=0.65,MAX($O$2:O277)+1,""))</f>
        <v>277</v>
      </c>
      <c r="P278" s="144"/>
      <c r="Q278" s="145"/>
    </row>
    <row r="279" spans="1:17" x14ac:dyDescent="0.4">
      <c r="A279" s="68">
        <v>278</v>
      </c>
      <c r="B279" s="68" t="s">
        <v>2295</v>
      </c>
      <c r="C279" s="68" t="s">
        <v>1954</v>
      </c>
      <c r="D279" s="68" t="s">
        <v>1982</v>
      </c>
      <c r="E279" s="68" t="s">
        <v>1980</v>
      </c>
      <c r="F279" s="68" t="s">
        <v>1981</v>
      </c>
      <c r="G279" s="68" t="s">
        <v>1962</v>
      </c>
      <c r="H279" s="68" t="s">
        <v>1963</v>
      </c>
      <c r="I279" s="68">
        <v>12</v>
      </c>
      <c r="J279" s="68" t="s">
        <v>2267</v>
      </c>
      <c r="K279" s="68">
        <v>1.3</v>
      </c>
      <c r="L279" s="68">
        <v>0.47</v>
      </c>
      <c r="M279" s="68" t="s">
        <v>1960</v>
      </c>
      <c r="N279" s="143">
        <f>IF(対応ガラス検索!$E$2="-","",IF(対応ガラス検索!$E$2&gt;=K279,MAX($N$2:N278)+1,""))</f>
        <v>278</v>
      </c>
      <c r="O279" s="143">
        <f>IF(対応ガラス検索!$E$2="-","",IF(L279&lt;=0.65,MAX($O$2:O278)+1,""))</f>
        <v>278</v>
      </c>
      <c r="P279" s="144"/>
      <c r="Q279" s="145"/>
    </row>
    <row r="280" spans="1:17" x14ac:dyDescent="0.4">
      <c r="A280" s="68">
        <v>279</v>
      </c>
      <c r="B280" s="68" t="s">
        <v>2295</v>
      </c>
      <c r="C280" s="68" t="s">
        <v>1954</v>
      </c>
      <c r="D280" s="68" t="s">
        <v>1982</v>
      </c>
      <c r="E280" s="68" t="s">
        <v>1980</v>
      </c>
      <c r="F280" s="68" t="s">
        <v>1981</v>
      </c>
      <c r="G280" s="68" t="s">
        <v>1962</v>
      </c>
      <c r="H280" s="68" t="s">
        <v>1963</v>
      </c>
      <c r="I280" s="68">
        <v>13</v>
      </c>
      <c r="J280" s="68" t="s">
        <v>2267</v>
      </c>
      <c r="K280" s="142">
        <v>1.2</v>
      </c>
      <c r="L280" s="68">
        <v>0.47</v>
      </c>
      <c r="M280" s="68" t="s">
        <v>1960</v>
      </c>
      <c r="N280" s="143">
        <f>IF(対応ガラス検索!$E$2="-","",IF(対応ガラス検索!$E$2&gt;=K280,MAX($N$2:N279)+1,""))</f>
        <v>279</v>
      </c>
      <c r="O280" s="143">
        <f>IF(対応ガラス検索!$E$2="-","",IF(L280&lt;=0.65,MAX($O$2:O279)+1,""))</f>
        <v>279</v>
      </c>
      <c r="P280" s="144"/>
      <c r="Q280" s="145"/>
    </row>
    <row r="281" spans="1:17" x14ac:dyDescent="0.4">
      <c r="A281" s="68">
        <v>280</v>
      </c>
      <c r="B281" s="68" t="s">
        <v>2295</v>
      </c>
      <c r="C281" s="68" t="s">
        <v>1954</v>
      </c>
      <c r="D281" s="68" t="s">
        <v>1982</v>
      </c>
      <c r="E281" s="68" t="s">
        <v>1980</v>
      </c>
      <c r="F281" s="68" t="s">
        <v>1981</v>
      </c>
      <c r="G281" s="68" t="s">
        <v>1962</v>
      </c>
      <c r="H281" s="68" t="s">
        <v>1963</v>
      </c>
      <c r="I281" s="68">
        <v>14</v>
      </c>
      <c r="J281" s="68" t="s">
        <v>2267</v>
      </c>
      <c r="K281" s="68">
        <v>1.2</v>
      </c>
      <c r="L281" s="68">
        <v>0.47</v>
      </c>
      <c r="M281" s="68" t="s">
        <v>1960</v>
      </c>
      <c r="N281" s="143">
        <f>IF(対応ガラス検索!$E$2="-","",IF(対応ガラス検索!$E$2&gt;=K281,MAX($N$2:N280)+1,""))</f>
        <v>280</v>
      </c>
      <c r="O281" s="143">
        <f>IF(対応ガラス検索!$E$2="-","",IF(L281&lt;=0.65,MAX($O$2:O280)+1,""))</f>
        <v>280</v>
      </c>
      <c r="P281" s="144"/>
      <c r="Q281" s="145"/>
    </row>
    <row r="282" spans="1:17" x14ac:dyDescent="0.4">
      <c r="A282" s="68">
        <v>281</v>
      </c>
      <c r="B282" s="68" t="s">
        <v>2295</v>
      </c>
      <c r="C282" s="68" t="s">
        <v>1954</v>
      </c>
      <c r="D282" s="68" t="s">
        <v>1983</v>
      </c>
      <c r="E282" s="68" t="s">
        <v>1980</v>
      </c>
      <c r="F282" s="68" t="s">
        <v>1981</v>
      </c>
      <c r="G282" s="68" t="s">
        <v>1965</v>
      </c>
      <c r="H282" s="68" t="s">
        <v>1966</v>
      </c>
      <c r="I282" s="68">
        <v>6</v>
      </c>
      <c r="J282" s="68" t="s">
        <v>2296</v>
      </c>
      <c r="K282" s="68">
        <v>2.5</v>
      </c>
      <c r="L282" s="68">
        <v>0.47</v>
      </c>
      <c r="M282" s="68" t="s">
        <v>1960</v>
      </c>
      <c r="N282" s="143">
        <f>IF(対応ガラス検索!$E$2="-","",IF(対応ガラス検索!$E$2&gt;=K282,MAX($N$2:N281)+1,""))</f>
        <v>281</v>
      </c>
      <c r="O282" s="143">
        <f>IF(対応ガラス検索!$E$2="-","",IF(L282&lt;=0.65,MAX($O$2:O281)+1,""))</f>
        <v>281</v>
      </c>
      <c r="P282" s="144"/>
      <c r="Q282" s="145"/>
    </row>
    <row r="283" spans="1:17" x14ac:dyDescent="0.4">
      <c r="A283" s="68">
        <v>282</v>
      </c>
      <c r="B283" s="68" t="s">
        <v>2295</v>
      </c>
      <c r="C283" s="68" t="s">
        <v>1954</v>
      </c>
      <c r="D283" s="68" t="s">
        <v>1983</v>
      </c>
      <c r="E283" s="68" t="s">
        <v>1980</v>
      </c>
      <c r="F283" s="68" t="s">
        <v>1981</v>
      </c>
      <c r="G283" s="68" t="s">
        <v>1965</v>
      </c>
      <c r="H283" s="68" t="s">
        <v>1966</v>
      </c>
      <c r="I283" s="68">
        <v>7</v>
      </c>
      <c r="J283" s="68" t="s">
        <v>2296</v>
      </c>
      <c r="K283" s="68">
        <v>2.2999999999999998</v>
      </c>
      <c r="L283" s="68">
        <v>0.47</v>
      </c>
      <c r="M283" s="68" t="s">
        <v>1960</v>
      </c>
      <c r="N283" s="143">
        <f>IF(対応ガラス検索!$E$2="-","",IF(対応ガラス検索!$E$2&gt;=K283,MAX($N$2:N282)+1,""))</f>
        <v>282</v>
      </c>
      <c r="O283" s="143">
        <f>IF(対応ガラス検索!$E$2="-","",IF(L283&lt;=0.65,MAX($O$2:O282)+1,""))</f>
        <v>282</v>
      </c>
      <c r="P283" s="144"/>
      <c r="Q283" s="145"/>
    </row>
    <row r="284" spans="1:17" x14ac:dyDescent="0.4">
      <c r="A284" s="68">
        <v>283</v>
      </c>
      <c r="B284" s="68" t="s">
        <v>2295</v>
      </c>
      <c r="C284" s="68" t="s">
        <v>1954</v>
      </c>
      <c r="D284" s="68" t="s">
        <v>1983</v>
      </c>
      <c r="E284" s="68" t="s">
        <v>1980</v>
      </c>
      <c r="F284" s="68" t="s">
        <v>1981</v>
      </c>
      <c r="G284" s="68" t="s">
        <v>1965</v>
      </c>
      <c r="H284" s="68" t="s">
        <v>1966</v>
      </c>
      <c r="I284" s="68">
        <v>8</v>
      </c>
      <c r="J284" s="68" t="s">
        <v>2296</v>
      </c>
      <c r="K284" s="68">
        <v>2.1</v>
      </c>
      <c r="L284" s="68">
        <v>0.48</v>
      </c>
      <c r="M284" s="68" t="s">
        <v>1960</v>
      </c>
      <c r="N284" s="143">
        <f>IF(対応ガラス検索!$E$2="-","",IF(対応ガラス検索!$E$2&gt;=K284,MAX($N$2:N283)+1,""))</f>
        <v>283</v>
      </c>
      <c r="O284" s="143">
        <f>IF(対応ガラス検索!$E$2="-","",IF(L284&lt;=0.65,MAX($O$2:O283)+1,""))</f>
        <v>283</v>
      </c>
      <c r="P284" s="144"/>
      <c r="Q284" s="145"/>
    </row>
    <row r="285" spans="1:17" x14ac:dyDescent="0.4">
      <c r="A285" s="68">
        <v>284</v>
      </c>
      <c r="B285" s="68" t="s">
        <v>2295</v>
      </c>
      <c r="C285" s="68" t="s">
        <v>1954</v>
      </c>
      <c r="D285" s="68" t="s">
        <v>1983</v>
      </c>
      <c r="E285" s="68" t="s">
        <v>1980</v>
      </c>
      <c r="F285" s="68" t="s">
        <v>1981</v>
      </c>
      <c r="G285" s="68" t="s">
        <v>1965</v>
      </c>
      <c r="H285" s="68" t="s">
        <v>1966</v>
      </c>
      <c r="I285" s="68">
        <v>9</v>
      </c>
      <c r="J285" s="68" t="s">
        <v>2296</v>
      </c>
      <c r="K285" s="68">
        <v>2</v>
      </c>
      <c r="L285" s="68">
        <v>0.48</v>
      </c>
      <c r="M285" s="68" t="s">
        <v>1960</v>
      </c>
      <c r="N285" s="143">
        <f>IF(対応ガラス検索!$E$2="-","",IF(対応ガラス検索!$E$2&gt;=K285,MAX($N$2:N284)+1,""))</f>
        <v>284</v>
      </c>
      <c r="O285" s="143">
        <f>IF(対応ガラス検索!$E$2="-","",IF(L285&lt;=0.65,MAX($O$2:O284)+1,""))</f>
        <v>284</v>
      </c>
      <c r="P285" s="144"/>
      <c r="Q285" s="145"/>
    </row>
    <row r="286" spans="1:17" x14ac:dyDescent="0.4">
      <c r="A286" s="68">
        <v>285</v>
      </c>
      <c r="B286" s="68" t="s">
        <v>2295</v>
      </c>
      <c r="C286" s="68" t="s">
        <v>1954</v>
      </c>
      <c r="D286" s="68" t="s">
        <v>1983</v>
      </c>
      <c r="E286" s="68" t="s">
        <v>1980</v>
      </c>
      <c r="F286" s="68" t="s">
        <v>1981</v>
      </c>
      <c r="G286" s="68" t="s">
        <v>1965</v>
      </c>
      <c r="H286" s="68" t="s">
        <v>1966</v>
      </c>
      <c r="I286" s="68">
        <v>10</v>
      </c>
      <c r="J286" s="68" t="s">
        <v>2296</v>
      </c>
      <c r="K286" s="68">
        <v>1.8</v>
      </c>
      <c r="L286" s="68">
        <v>0.48</v>
      </c>
      <c r="M286" s="68" t="s">
        <v>1960</v>
      </c>
      <c r="N286" s="143">
        <f>IF(対応ガラス検索!$E$2="-","",IF(対応ガラス検索!$E$2&gt;=K286,MAX($N$2:N285)+1,""))</f>
        <v>285</v>
      </c>
      <c r="O286" s="143">
        <f>IF(対応ガラス検索!$E$2="-","",IF(L286&lt;=0.65,MAX($O$2:O285)+1,""))</f>
        <v>285</v>
      </c>
      <c r="P286" s="144"/>
      <c r="Q286" s="145"/>
    </row>
    <row r="287" spans="1:17" x14ac:dyDescent="0.4">
      <c r="A287" s="68">
        <v>286</v>
      </c>
      <c r="B287" s="68" t="s">
        <v>2295</v>
      </c>
      <c r="C287" s="68" t="s">
        <v>1954</v>
      </c>
      <c r="D287" s="68" t="s">
        <v>1983</v>
      </c>
      <c r="E287" s="68" t="s">
        <v>1980</v>
      </c>
      <c r="F287" s="68" t="s">
        <v>1981</v>
      </c>
      <c r="G287" s="68" t="s">
        <v>1965</v>
      </c>
      <c r="H287" s="68" t="s">
        <v>1966</v>
      </c>
      <c r="I287" s="68">
        <v>11</v>
      </c>
      <c r="J287" s="68" t="s">
        <v>2296</v>
      </c>
      <c r="K287" s="68">
        <v>1.7</v>
      </c>
      <c r="L287" s="68">
        <v>0.48</v>
      </c>
      <c r="M287" s="68" t="s">
        <v>1960</v>
      </c>
      <c r="N287" s="143">
        <f>IF(対応ガラス検索!$E$2="-","",IF(対応ガラス検索!$E$2&gt;=K287,MAX($N$2:N286)+1,""))</f>
        <v>286</v>
      </c>
      <c r="O287" s="143">
        <f>IF(対応ガラス検索!$E$2="-","",IF(L287&lt;=0.65,MAX($O$2:O286)+1,""))</f>
        <v>286</v>
      </c>
      <c r="P287" s="144"/>
      <c r="Q287" s="145"/>
    </row>
    <row r="288" spans="1:17" x14ac:dyDescent="0.4">
      <c r="A288" s="68">
        <v>287</v>
      </c>
      <c r="B288" s="68" t="s">
        <v>2295</v>
      </c>
      <c r="C288" s="68" t="s">
        <v>1954</v>
      </c>
      <c r="D288" s="68" t="s">
        <v>1983</v>
      </c>
      <c r="E288" s="68" t="s">
        <v>1980</v>
      </c>
      <c r="F288" s="68" t="s">
        <v>1981</v>
      </c>
      <c r="G288" s="68" t="s">
        <v>1965</v>
      </c>
      <c r="H288" s="68" t="s">
        <v>1966</v>
      </c>
      <c r="I288" s="68">
        <v>12</v>
      </c>
      <c r="J288" s="68" t="s">
        <v>2296</v>
      </c>
      <c r="K288" s="142">
        <v>1.6</v>
      </c>
      <c r="L288" s="68">
        <v>0.48</v>
      </c>
      <c r="M288" s="68" t="s">
        <v>1960</v>
      </c>
      <c r="N288" s="143">
        <f>IF(対応ガラス検索!$E$2="-","",IF(対応ガラス検索!$E$2&gt;=K288,MAX($N$2:N287)+1,""))</f>
        <v>287</v>
      </c>
      <c r="O288" s="143">
        <f>IF(対応ガラス検索!$E$2="-","",IF(L288&lt;=0.65,MAX($O$2:O287)+1,""))</f>
        <v>287</v>
      </c>
      <c r="P288" s="144"/>
      <c r="Q288" s="145"/>
    </row>
    <row r="289" spans="1:17" x14ac:dyDescent="0.4">
      <c r="A289" s="68">
        <v>288</v>
      </c>
      <c r="B289" s="68" t="s">
        <v>2295</v>
      </c>
      <c r="C289" s="68" t="s">
        <v>1954</v>
      </c>
      <c r="D289" s="68" t="s">
        <v>1983</v>
      </c>
      <c r="E289" s="68" t="s">
        <v>1980</v>
      </c>
      <c r="F289" s="68" t="s">
        <v>1981</v>
      </c>
      <c r="G289" s="68" t="s">
        <v>1965</v>
      </c>
      <c r="H289" s="68" t="s">
        <v>1966</v>
      </c>
      <c r="I289" s="68">
        <v>13</v>
      </c>
      <c r="J289" s="68" t="s">
        <v>2296</v>
      </c>
      <c r="K289" s="68">
        <v>1.6</v>
      </c>
      <c r="L289" s="68">
        <v>0.48</v>
      </c>
      <c r="M289" s="68" t="s">
        <v>1960</v>
      </c>
      <c r="N289" s="143">
        <f>IF(対応ガラス検索!$E$2="-","",IF(対応ガラス検索!$E$2&gt;=K289,MAX($N$2:N288)+1,""))</f>
        <v>288</v>
      </c>
      <c r="O289" s="143">
        <f>IF(対応ガラス検索!$E$2="-","",IF(L289&lt;=0.65,MAX($O$2:O288)+1,""))</f>
        <v>288</v>
      </c>
      <c r="P289" s="144"/>
      <c r="Q289" s="145"/>
    </row>
    <row r="290" spans="1:17" x14ac:dyDescent="0.4">
      <c r="A290" s="68">
        <v>289</v>
      </c>
      <c r="B290" s="68" t="s">
        <v>2295</v>
      </c>
      <c r="C290" s="68" t="s">
        <v>1954</v>
      </c>
      <c r="D290" s="68" t="s">
        <v>1983</v>
      </c>
      <c r="E290" s="68" t="s">
        <v>1980</v>
      </c>
      <c r="F290" s="68" t="s">
        <v>1981</v>
      </c>
      <c r="G290" s="68" t="s">
        <v>1965</v>
      </c>
      <c r="H290" s="68" t="s">
        <v>1966</v>
      </c>
      <c r="I290" s="68">
        <v>6</v>
      </c>
      <c r="J290" s="68" t="s">
        <v>2267</v>
      </c>
      <c r="K290" s="68">
        <v>2</v>
      </c>
      <c r="L290" s="68">
        <v>0.48</v>
      </c>
      <c r="M290" s="68" t="s">
        <v>1960</v>
      </c>
      <c r="N290" s="143">
        <f>IF(対応ガラス検索!$E$2="-","",IF(対応ガラス検索!$E$2&gt;=K290,MAX($N$2:N289)+1,""))</f>
        <v>289</v>
      </c>
      <c r="O290" s="143">
        <f>IF(対応ガラス検索!$E$2="-","",IF(L290&lt;=0.65,MAX($O$2:O289)+1,""))</f>
        <v>289</v>
      </c>
      <c r="P290" s="144"/>
      <c r="Q290" s="145"/>
    </row>
    <row r="291" spans="1:17" x14ac:dyDescent="0.4">
      <c r="A291" s="68">
        <v>290</v>
      </c>
      <c r="B291" s="68" t="s">
        <v>2295</v>
      </c>
      <c r="C291" s="68" t="s">
        <v>1954</v>
      </c>
      <c r="D291" s="68" t="s">
        <v>1983</v>
      </c>
      <c r="E291" s="68" t="s">
        <v>1980</v>
      </c>
      <c r="F291" s="68" t="s">
        <v>1981</v>
      </c>
      <c r="G291" s="68" t="s">
        <v>1965</v>
      </c>
      <c r="H291" s="68" t="s">
        <v>1966</v>
      </c>
      <c r="I291" s="68">
        <v>7</v>
      </c>
      <c r="J291" s="68" t="s">
        <v>2267</v>
      </c>
      <c r="K291" s="68">
        <v>1.9</v>
      </c>
      <c r="L291" s="68">
        <v>0.48</v>
      </c>
      <c r="M291" s="68" t="s">
        <v>1960</v>
      </c>
      <c r="N291" s="143">
        <f>IF(対応ガラス検索!$E$2="-","",IF(対応ガラス検索!$E$2&gt;=K291,MAX($N$2:N290)+1,""))</f>
        <v>290</v>
      </c>
      <c r="O291" s="143">
        <f>IF(対応ガラス検索!$E$2="-","",IF(L291&lt;=0.65,MAX($O$2:O290)+1,""))</f>
        <v>290</v>
      </c>
      <c r="P291" s="144"/>
      <c r="Q291" s="145"/>
    </row>
    <row r="292" spans="1:17" x14ac:dyDescent="0.4">
      <c r="A292" s="68">
        <v>291</v>
      </c>
      <c r="B292" s="68" t="s">
        <v>2295</v>
      </c>
      <c r="C292" s="68" t="s">
        <v>1954</v>
      </c>
      <c r="D292" s="68" t="s">
        <v>1983</v>
      </c>
      <c r="E292" s="68" t="s">
        <v>1980</v>
      </c>
      <c r="F292" s="68" t="s">
        <v>1981</v>
      </c>
      <c r="G292" s="68" t="s">
        <v>1965</v>
      </c>
      <c r="H292" s="68" t="s">
        <v>1966</v>
      </c>
      <c r="I292" s="68">
        <v>8</v>
      </c>
      <c r="J292" s="68" t="s">
        <v>2267</v>
      </c>
      <c r="K292" s="68">
        <v>1.7</v>
      </c>
      <c r="L292" s="68">
        <v>0.48</v>
      </c>
      <c r="M292" s="68" t="s">
        <v>1960</v>
      </c>
      <c r="N292" s="143">
        <f>IF(対応ガラス検索!$E$2="-","",IF(対応ガラス検索!$E$2&gt;=K292,MAX($N$2:N291)+1,""))</f>
        <v>291</v>
      </c>
      <c r="O292" s="143">
        <f>IF(対応ガラス検索!$E$2="-","",IF(L292&lt;=0.65,MAX($O$2:O291)+1,""))</f>
        <v>291</v>
      </c>
      <c r="P292" s="144"/>
      <c r="Q292" s="145"/>
    </row>
    <row r="293" spans="1:17" x14ac:dyDescent="0.4">
      <c r="A293" s="68">
        <v>292</v>
      </c>
      <c r="B293" s="68" t="s">
        <v>2295</v>
      </c>
      <c r="C293" s="68" t="s">
        <v>1954</v>
      </c>
      <c r="D293" s="68" t="s">
        <v>1983</v>
      </c>
      <c r="E293" s="68" t="s">
        <v>1980</v>
      </c>
      <c r="F293" s="68" t="s">
        <v>1981</v>
      </c>
      <c r="G293" s="68" t="s">
        <v>1965</v>
      </c>
      <c r="H293" s="68" t="s">
        <v>1966</v>
      </c>
      <c r="I293" s="68">
        <v>9</v>
      </c>
      <c r="J293" s="68" t="s">
        <v>2267</v>
      </c>
      <c r="K293" s="142">
        <v>1.6</v>
      </c>
      <c r="L293" s="68">
        <v>0.48</v>
      </c>
      <c r="M293" s="68" t="s">
        <v>1960</v>
      </c>
      <c r="N293" s="143">
        <f>IF(対応ガラス検索!$E$2="-","",IF(対応ガラス検索!$E$2&gt;=K293,MAX($N$2:N292)+1,""))</f>
        <v>292</v>
      </c>
      <c r="O293" s="143">
        <f>IF(対応ガラス検索!$E$2="-","",IF(L293&lt;=0.65,MAX($O$2:O292)+1,""))</f>
        <v>292</v>
      </c>
      <c r="P293" s="144"/>
      <c r="Q293" s="145"/>
    </row>
    <row r="294" spans="1:17" x14ac:dyDescent="0.4">
      <c r="A294" s="68">
        <v>293</v>
      </c>
      <c r="B294" s="68" t="s">
        <v>2295</v>
      </c>
      <c r="C294" s="68" t="s">
        <v>1954</v>
      </c>
      <c r="D294" s="68" t="s">
        <v>1983</v>
      </c>
      <c r="E294" s="68" t="s">
        <v>1980</v>
      </c>
      <c r="F294" s="68" t="s">
        <v>1981</v>
      </c>
      <c r="G294" s="68" t="s">
        <v>1965</v>
      </c>
      <c r="H294" s="68" t="s">
        <v>1966</v>
      </c>
      <c r="I294" s="68">
        <v>10</v>
      </c>
      <c r="J294" s="68" t="s">
        <v>2267</v>
      </c>
      <c r="K294" s="68">
        <v>1.5</v>
      </c>
      <c r="L294" s="68">
        <v>0.48</v>
      </c>
      <c r="M294" s="68" t="s">
        <v>1960</v>
      </c>
      <c r="N294" s="143">
        <f>IF(対応ガラス検索!$E$2="-","",IF(対応ガラス検索!$E$2&gt;=K294,MAX($N$2:N293)+1,""))</f>
        <v>293</v>
      </c>
      <c r="O294" s="143">
        <f>IF(対応ガラス検索!$E$2="-","",IF(L294&lt;=0.65,MAX($O$2:O293)+1,""))</f>
        <v>293</v>
      </c>
      <c r="P294" s="144"/>
      <c r="Q294" s="145"/>
    </row>
    <row r="295" spans="1:17" x14ac:dyDescent="0.4">
      <c r="A295" s="68">
        <v>294</v>
      </c>
      <c r="B295" s="68" t="s">
        <v>2295</v>
      </c>
      <c r="C295" s="68" t="s">
        <v>1954</v>
      </c>
      <c r="D295" s="68" t="s">
        <v>1983</v>
      </c>
      <c r="E295" s="68" t="s">
        <v>1980</v>
      </c>
      <c r="F295" s="68" t="s">
        <v>1981</v>
      </c>
      <c r="G295" s="68" t="s">
        <v>1965</v>
      </c>
      <c r="H295" s="68" t="s">
        <v>1966</v>
      </c>
      <c r="I295" s="68">
        <v>11</v>
      </c>
      <c r="J295" s="68" t="s">
        <v>2267</v>
      </c>
      <c r="K295" s="68">
        <v>1.4</v>
      </c>
      <c r="L295" s="68">
        <v>0.48</v>
      </c>
      <c r="M295" s="68" t="s">
        <v>1960</v>
      </c>
      <c r="N295" s="143">
        <f>IF(対応ガラス検索!$E$2="-","",IF(対応ガラス検索!$E$2&gt;=K295,MAX($N$2:N294)+1,""))</f>
        <v>294</v>
      </c>
      <c r="O295" s="143">
        <f>IF(対応ガラス検索!$E$2="-","",IF(L295&lt;=0.65,MAX($O$2:O294)+1,""))</f>
        <v>294</v>
      </c>
      <c r="P295" s="144"/>
      <c r="Q295" s="145"/>
    </row>
    <row r="296" spans="1:17" x14ac:dyDescent="0.4">
      <c r="A296" s="68">
        <v>295</v>
      </c>
      <c r="B296" s="68" t="s">
        <v>2295</v>
      </c>
      <c r="C296" s="68" t="s">
        <v>1954</v>
      </c>
      <c r="D296" s="68" t="s">
        <v>1983</v>
      </c>
      <c r="E296" s="68" t="s">
        <v>1980</v>
      </c>
      <c r="F296" s="68" t="s">
        <v>1981</v>
      </c>
      <c r="G296" s="68" t="s">
        <v>1965</v>
      </c>
      <c r="H296" s="68" t="s">
        <v>1966</v>
      </c>
      <c r="I296" s="68">
        <v>12</v>
      </c>
      <c r="J296" s="68" t="s">
        <v>2267</v>
      </c>
      <c r="K296" s="68">
        <v>1.3</v>
      </c>
      <c r="L296" s="68">
        <v>0.48</v>
      </c>
      <c r="M296" s="68" t="s">
        <v>1960</v>
      </c>
      <c r="N296" s="143">
        <f>IF(対応ガラス検索!$E$2="-","",IF(対応ガラス検索!$E$2&gt;=K296,MAX($N$2:N295)+1,""))</f>
        <v>295</v>
      </c>
      <c r="O296" s="143">
        <f>IF(対応ガラス検索!$E$2="-","",IF(L296&lt;=0.65,MAX($O$2:O295)+1,""))</f>
        <v>295</v>
      </c>
      <c r="P296" s="144"/>
      <c r="Q296" s="145"/>
    </row>
    <row r="297" spans="1:17" x14ac:dyDescent="0.4">
      <c r="A297" s="68">
        <v>296</v>
      </c>
      <c r="B297" s="68" t="s">
        <v>2295</v>
      </c>
      <c r="C297" s="68" t="s">
        <v>1954</v>
      </c>
      <c r="D297" s="68" t="s">
        <v>1983</v>
      </c>
      <c r="E297" s="68" t="s">
        <v>1980</v>
      </c>
      <c r="F297" s="68" t="s">
        <v>1981</v>
      </c>
      <c r="G297" s="68" t="s">
        <v>1965</v>
      </c>
      <c r="H297" s="68" t="s">
        <v>1966</v>
      </c>
      <c r="I297" s="68">
        <v>13</v>
      </c>
      <c r="J297" s="68" t="s">
        <v>2267</v>
      </c>
      <c r="K297" s="68">
        <v>1.2</v>
      </c>
      <c r="L297" s="68">
        <v>0.48</v>
      </c>
      <c r="M297" s="68" t="s">
        <v>1960</v>
      </c>
      <c r="N297" s="143">
        <f>IF(対応ガラス検索!$E$2="-","",IF(対応ガラス検索!$E$2&gt;=K297,MAX($N$2:N296)+1,""))</f>
        <v>296</v>
      </c>
      <c r="O297" s="143">
        <f>IF(対応ガラス検索!$E$2="-","",IF(L297&lt;=0.65,MAX($O$2:O296)+1,""))</f>
        <v>296</v>
      </c>
      <c r="P297" s="144"/>
      <c r="Q297" s="145"/>
    </row>
    <row r="298" spans="1:17" x14ac:dyDescent="0.4">
      <c r="A298" s="68">
        <v>297</v>
      </c>
      <c r="B298" s="68" t="s">
        <v>2295</v>
      </c>
      <c r="C298" s="68" t="s">
        <v>1954</v>
      </c>
      <c r="D298" s="68" t="s">
        <v>1984</v>
      </c>
      <c r="E298" s="68" t="s">
        <v>1985</v>
      </c>
      <c r="F298" s="68" t="s">
        <v>1986</v>
      </c>
      <c r="G298" s="68" t="s">
        <v>1958</v>
      </c>
      <c r="H298" s="68" t="s">
        <v>1959</v>
      </c>
      <c r="I298" s="68">
        <v>7</v>
      </c>
      <c r="J298" s="68" t="s">
        <v>2296</v>
      </c>
      <c r="K298" s="68">
        <v>2.2999999999999998</v>
      </c>
      <c r="L298" s="68">
        <v>0.44</v>
      </c>
      <c r="M298" s="68" t="s">
        <v>1960</v>
      </c>
      <c r="N298" s="143">
        <f>IF(対応ガラス検索!$E$2="-","",IF(対応ガラス検索!$E$2&gt;=K298,MAX($N$2:N297)+1,""))</f>
        <v>297</v>
      </c>
      <c r="O298" s="143">
        <f>IF(対応ガラス検索!$E$2="-","",IF(L298&lt;=0.65,MAX($O$2:O297)+1,""))</f>
        <v>297</v>
      </c>
      <c r="P298" s="144"/>
      <c r="Q298" s="145"/>
    </row>
    <row r="299" spans="1:17" x14ac:dyDescent="0.4">
      <c r="A299" s="68">
        <v>298</v>
      </c>
      <c r="B299" s="68" t="s">
        <v>2295</v>
      </c>
      <c r="C299" s="68" t="s">
        <v>1954</v>
      </c>
      <c r="D299" s="68" t="s">
        <v>1984</v>
      </c>
      <c r="E299" s="68" t="s">
        <v>1985</v>
      </c>
      <c r="F299" s="68" t="s">
        <v>1986</v>
      </c>
      <c r="G299" s="68" t="s">
        <v>1958</v>
      </c>
      <c r="H299" s="68" t="s">
        <v>1959</v>
      </c>
      <c r="I299" s="68">
        <v>8</v>
      </c>
      <c r="J299" s="68" t="s">
        <v>2296</v>
      </c>
      <c r="K299" s="68">
        <v>2.1</v>
      </c>
      <c r="L299" s="68">
        <v>0.44</v>
      </c>
      <c r="M299" s="68" t="s">
        <v>1960</v>
      </c>
      <c r="N299" s="143">
        <f>IF(対応ガラス検索!$E$2="-","",IF(対応ガラス検索!$E$2&gt;=K299,MAX($N$2:N298)+1,""))</f>
        <v>298</v>
      </c>
      <c r="O299" s="143">
        <f>IF(対応ガラス検索!$E$2="-","",IF(L299&lt;=0.65,MAX($O$2:O298)+1,""))</f>
        <v>298</v>
      </c>
      <c r="P299" s="144"/>
      <c r="Q299" s="145"/>
    </row>
    <row r="300" spans="1:17" x14ac:dyDescent="0.4">
      <c r="A300" s="68">
        <v>299</v>
      </c>
      <c r="B300" s="68" t="s">
        <v>2295</v>
      </c>
      <c r="C300" s="68" t="s">
        <v>1954</v>
      </c>
      <c r="D300" s="68" t="s">
        <v>1984</v>
      </c>
      <c r="E300" s="68" t="s">
        <v>1985</v>
      </c>
      <c r="F300" s="68" t="s">
        <v>1986</v>
      </c>
      <c r="G300" s="68" t="s">
        <v>1958</v>
      </c>
      <c r="H300" s="68" t="s">
        <v>1959</v>
      </c>
      <c r="I300" s="68">
        <v>9</v>
      </c>
      <c r="J300" s="68" t="s">
        <v>2296</v>
      </c>
      <c r="K300" s="68">
        <v>2</v>
      </c>
      <c r="L300" s="68">
        <v>0.44</v>
      </c>
      <c r="M300" s="68" t="s">
        <v>1960</v>
      </c>
      <c r="N300" s="143">
        <f>IF(対応ガラス検索!$E$2="-","",IF(対応ガラス検索!$E$2&gt;=K300,MAX($N$2:N299)+1,""))</f>
        <v>299</v>
      </c>
      <c r="O300" s="143">
        <f>IF(対応ガラス検索!$E$2="-","",IF(L300&lt;=0.65,MAX($O$2:O299)+1,""))</f>
        <v>299</v>
      </c>
      <c r="P300" s="144"/>
      <c r="Q300" s="145"/>
    </row>
    <row r="301" spans="1:17" x14ac:dyDescent="0.4">
      <c r="A301" s="68">
        <v>300</v>
      </c>
      <c r="B301" s="68" t="s">
        <v>2295</v>
      </c>
      <c r="C301" s="68" t="s">
        <v>1954</v>
      </c>
      <c r="D301" s="68" t="s">
        <v>1984</v>
      </c>
      <c r="E301" s="68" t="s">
        <v>1985</v>
      </c>
      <c r="F301" s="68" t="s">
        <v>1986</v>
      </c>
      <c r="G301" s="68" t="s">
        <v>1958</v>
      </c>
      <c r="H301" s="68" t="s">
        <v>1959</v>
      </c>
      <c r="I301" s="68">
        <v>10</v>
      </c>
      <c r="J301" s="68" t="s">
        <v>2296</v>
      </c>
      <c r="K301" s="142">
        <v>1.8</v>
      </c>
      <c r="L301" s="68">
        <v>0.44</v>
      </c>
      <c r="M301" s="68" t="s">
        <v>1960</v>
      </c>
      <c r="N301" s="143">
        <f>IF(対応ガラス検索!$E$2="-","",IF(対応ガラス検索!$E$2&gt;=K301,MAX($N$2:N300)+1,""))</f>
        <v>300</v>
      </c>
      <c r="O301" s="143">
        <f>IF(対応ガラス検索!$E$2="-","",IF(L301&lt;=0.65,MAX($O$2:O300)+1,""))</f>
        <v>300</v>
      </c>
      <c r="P301" s="144"/>
      <c r="Q301" s="145"/>
    </row>
    <row r="302" spans="1:17" x14ac:dyDescent="0.4">
      <c r="A302" s="68">
        <v>301</v>
      </c>
      <c r="B302" s="68" t="s">
        <v>2295</v>
      </c>
      <c r="C302" s="68" t="s">
        <v>1954</v>
      </c>
      <c r="D302" s="68" t="s">
        <v>1984</v>
      </c>
      <c r="E302" s="68" t="s">
        <v>1985</v>
      </c>
      <c r="F302" s="68" t="s">
        <v>1986</v>
      </c>
      <c r="G302" s="68" t="s">
        <v>1958</v>
      </c>
      <c r="H302" s="68" t="s">
        <v>1959</v>
      </c>
      <c r="I302" s="68">
        <v>11</v>
      </c>
      <c r="J302" s="68" t="s">
        <v>2296</v>
      </c>
      <c r="K302" s="68">
        <v>1.7</v>
      </c>
      <c r="L302" s="68">
        <v>0.44</v>
      </c>
      <c r="M302" s="68" t="s">
        <v>1960</v>
      </c>
      <c r="N302" s="143">
        <f>IF(対応ガラス検索!$E$2="-","",IF(対応ガラス検索!$E$2&gt;=K302,MAX($N$2:N301)+1,""))</f>
        <v>301</v>
      </c>
      <c r="O302" s="143">
        <f>IF(対応ガラス検索!$E$2="-","",IF(L302&lt;=0.65,MAX($O$2:O301)+1,""))</f>
        <v>301</v>
      </c>
      <c r="P302" s="144"/>
      <c r="Q302" s="145"/>
    </row>
    <row r="303" spans="1:17" x14ac:dyDescent="0.4">
      <c r="A303" s="68">
        <v>302</v>
      </c>
      <c r="B303" s="68" t="s">
        <v>2295</v>
      </c>
      <c r="C303" s="68" t="s">
        <v>1954</v>
      </c>
      <c r="D303" s="68" t="s">
        <v>1984</v>
      </c>
      <c r="E303" s="68" t="s">
        <v>1985</v>
      </c>
      <c r="F303" s="68" t="s">
        <v>1986</v>
      </c>
      <c r="G303" s="68" t="s">
        <v>1958</v>
      </c>
      <c r="H303" s="68" t="s">
        <v>1959</v>
      </c>
      <c r="I303" s="68">
        <v>12</v>
      </c>
      <c r="J303" s="68" t="s">
        <v>2296</v>
      </c>
      <c r="K303" s="68">
        <v>1.6</v>
      </c>
      <c r="L303" s="68">
        <v>0.44</v>
      </c>
      <c r="M303" s="68" t="s">
        <v>1960</v>
      </c>
      <c r="N303" s="143">
        <f>IF(対応ガラス検索!$E$2="-","",IF(対応ガラス検索!$E$2&gt;=K303,MAX($N$2:N302)+1,""))</f>
        <v>302</v>
      </c>
      <c r="O303" s="143">
        <f>IF(対応ガラス検索!$E$2="-","",IF(L303&lt;=0.65,MAX($O$2:O302)+1,""))</f>
        <v>302</v>
      </c>
      <c r="P303" s="144"/>
      <c r="Q303" s="145"/>
    </row>
    <row r="304" spans="1:17" x14ac:dyDescent="0.4">
      <c r="A304" s="68">
        <v>303</v>
      </c>
      <c r="B304" s="68" t="s">
        <v>2295</v>
      </c>
      <c r="C304" s="68" t="s">
        <v>1954</v>
      </c>
      <c r="D304" s="68" t="s">
        <v>1984</v>
      </c>
      <c r="E304" s="68" t="s">
        <v>1985</v>
      </c>
      <c r="F304" s="68" t="s">
        <v>1986</v>
      </c>
      <c r="G304" s="68" t="s">
        <v>1958</v>
      </c>
      <c r="H304" s="68" t="s">
        <v>1959</v>
      </c>
      <c r="I304" s="68">
        <v>13</v>
      </c>
      <c r="J304" s="68" t="s">
        <v>2296</v>
      </c>
      <c r="K304" s="68">
        <v>1.6</v>
      </c>
      <c r="L304" s="68">
        <v>0.44</v>
      </c>
      <c r="M304" s="68" t="s">
        <v>1960</v>
      </c>
      <c r="N304" s="143">
        <f>IF(対応ガラス検索!$E$2="-","",IF(対応ガラス検索!$E$2&gt;=K304,MAX($N$2:N303)+1,""))</f>
        <v>303</v>
      </c>
      <c r="O304" s="143">
        <f>IF(対応ガラス検索!$E$2="-","",IF(L304&lt;=0.65,MAX($O$2:O303)+1,""))</f>
        <v>303</v>
      </c>
      <c r="P304" s="144"/>
      <c r="Q304" s="145"/>
    </row>
    <row r="305" spans="1:17" x14ac:dyDescent="0.4">
      <c r="A305" s="68">
        <v>304</v>
      </c>
      <c r="B305" s="68" t="s">
        <v>2295</v>
      </c>
      <c r="C305" s="68" t="s">
        <v>1954</v>
      </c>
      <c r="D305" s="68" t="s">
        <v>1984</v>
      </c>
      <c r="E305" s="68" t="s">
        <v>1985</v>
      </c>
      <c r="F305" s="68" t="s">
        <v>1986</v>
      </c>
      <c r="G305" s="68" t="s">
        <v>1958</v>
      </c>
      <c r="H305" s="68" t="s">
        <v>1959</v>
      </c>
      <c r="I305" s="68">
        <v>14</v>
      </c>
      <c r="J305" s="68" t="s">
        <v>2296</v>
      </c>
      <c r="K305" s="68">
        <v>1.5</v>
      </c>
      <c r="L305" s="68">
        <v>0.44</v>
      </c>
      <c r="M305" s="68" t="s">
        <v>1960</v>
      </c>
      <c r="N305" s="143">
        <f>IF(対応ガラス検索!$E$2="-","",IF(対応ガラス検索!$E$2&gt;=K305,MAX($N$2:N304)+1,""))</f>
        <v>304</v>
      </c>
      <c r="O305" s="143">
        <f>IF(対応ガラス検索!$E$2="-","",IF(L305&lt;=0.65,MAX($O$2:O304)+1,""))</f>
        <v>304</v>
      </c>
      <c r="P305" s="144"/>
      <c r="Q305" s="145"/>
    </row>
    <row r="306" spans="1:17" x14ac:dyDescent="0.4">
      <c r="A306" s="68">
        <v>305</v>
      </c>
      <c r="B306" s="68" t="s">
        <v>2295</v>
      </c>
      <c r="C306" s="68" t="s">
        <v>1954</v>
      </c>
      <c r="D306" s="68" t="s">
        <v>1984</v>
      </c>
      <c r="E306" s="68" t="s">
        <v>1985</v>
      </c>
      <c r="F306" s="68" t="s">
        <v>1986</v>
      </c>
      <c r="G306" s="68" t="s">
        <v>1958</v>
      </c>
      <c r="H306" s="68" t="s">
        <v>1959</v>
      </c>
      <c r="I306" s="68">
        <v>7</v>
      </c>
      <c r="J306" s="68" t="s">
        <v>2267</v>
      </c>
      <c r="K306" s="142">
        <v>1.9</v>
      </c>
      <c r="L306" s="68">
        <v>0.44</v>
      </c>
      <c r="M306" s="68" t="s">
        <v>1960</v>
      </c>
      <c r="N306" s="143">
        <f>IF(対応ガラス検索!$E$2="-","",IF(対応ガラス検索!$E$2&gt;=K306,MAX($N$2:N305)+1,""))</f>
        <v>305</v>
      </c>
      <c r="O306" s="143">
        <f>IF(対応ガラス検索!$E$2="-","",IF(L306&lt;=0.65,MAX($O$2:O305)+1,""))</f>
        <v>305</v>
      </c>
      <c r="P306" s="144"/>
      <c r="Q306" s="145"/>
    </row>
    <row r="307" spans="1:17" x14ac:dyDescent="0.4">
      <c r="A307" s="68">
        <v>306</v>
      </c>
      <c r="B307" s="68" t="s">
        <v>2295</v>
      </c>
      <c r="C307" s="68" t="s">
        <v>1954</v>
      </c>
      <c r="D307" s="68" t="s">
        <v>1984</v>
      </c>
      <c r="E307" s="68" t="s">
        <v>1985</v>
      </c>
      <c r="F307" s="68" t="s">
        <v>1986</v>
      </c>
      <c r="G307" s="68" t="s">
        <v>1958</v>
      </c>
      <c r="H307" s="68" t="s">
        <v>1959</v>
      </c>
      <c r="I307" s="68">
        <v>8</v>
      </c>
      <c r="J307" s="68" t="s">
        <v>2267</v>
      </c>
      <c r="K307" s="68">
        <v>1.7</v>
      </c>
      <c r="L307" s="68">
        <v>0.44</v>
      </c>
      <c r="M307" s="68" t="s">
        <v>1960</v>
      </c>
      <c r="N307" s="143">
        <f>IF(対応ガラス検索!$E$2="-","",IF(対応ガラス検索!$E$2&gt;=K307,MAX($N$2:N306)+1,""))</f>
        <v>306</v>
      </c>
      <c r="O307" s="143">
        <f>IF(対応ガラス検索!$E$2="-","",IF(L307&lt;=0.65,MAX($O$2:O306)+1,""))</f>
        <v>306</v>
      </c>
      <c r="P307" s="144"/>
      <c r="Q307" s="145"/>
    </row>
    <row r="308" spans="1:17" x14ac:dyDescent="0.4">
      <c r="A308" s="68">
        <v>307</v>
      </c>
      <c r="B308" s="68" t="s">
        <v>2295</v>
      </c>
      <c r="C308" s="68" t="s">
        <v>1954</v>
      </c>
      <c r="D308" s="68" t="s">
        <v>1984</v>
      </c>
      <c r="E308" s="68" t="s">
        <v>1985</v>
      </c>
      <c r="F308" s="68" t="s">
        <v>1986</v>
      </c>
      <c r="G308" s="68" t="s">
        <v>1958</v>
      </c>
      <c r="H308" s="68" t="s">
        <v>1959</v>
      </c>
      <c r="I308" s="68">
        <v>9</v>
      </c>
      <c r="J308" s="68" t="s">
        <v>2267</v>
      </c>
      <c r="K308" s="68">
        <v>1.6</v>
      </c>
      <c r="L308" s="68">
        <v>0.44</v>
      </c>
      <c r="M308" s="68" t="s">
        <v>1960</v>
      </c>
      <c r="N308" s="143">
        <f>IF(対応ガラス検索!$E$2="-","",IF(対応ガラス検索!$E$2&gt;=K308,MAX($N$2:N307)+1,""))</f>
        <v>307</v>
      </c>
      <c r="O308" s="143">
        <f>IF(対応ガラス検索!$E$2="-","",IF(L308&lt;=0.65,MAX($O$2:O307)+1,""))</f>
        <v>307</v>
      </c>
      <c r="P308" s="144"/>
      <c r="Q308" s="145"/>
    </row>
    <row r="309" spans="1:17" x14ac:dyDescent="0.4">
      <c r="A309" s="68">
        <v>308</v>
      </c>
      <c r="B309" s="68" t="s">
        <v>2295</v>
      </c>
      <c r="C309" s="68" t="s">
        <v>1954</v>
      </c>
      <c r="D309" s="68" t="s">
        <v>1984</v>
      </c>
      <c r="E309" s="68" t="s">
        <v>1985</v>
      </c>
      <c r="F309" s="68" t="s">
        <v>1986</v>
      </c>
      <c r="G309" s="68" t="s">
        <v>1958</v>
      </c>
      <c r="H309" s="68" t="s">
        <v>1959</v>
      </c>
      <c r="I309" s="68">
        <v>10</v>
      </c>
      <c r="J309" s="68" t="s">
        <v>2267</v>
      </c>
      <c r="K309" s="68">
        <v>1.5</v>
      </c>
      <c r="L309" s="68">
        <v>0.44</v>
      </c>
      <c r="M309" s="68" t="s">
        <v>1960</v>
      </c>
      <c r="N309" s="143">
        <f>IF(対応ガラス検索!$E$2="-","",IF(対応ガラス検索!$E$2&gt;=K309,MAX($N$2:N308)+1,""))</f>
        <v>308</v>
      </c>
      <c r="O309" s="143">
        <f>IF(対応ガラス検索!$E$2="-","",IF(L309&lt;=0.65,MAX($O$2:O308)+1,""))</f>
        <v>308</v>
      </c>
      <c r="P309" s="144"/>
      <c r="Q309" s="145"/>
    </row>
    <row r="310" spans="1:17" x14ac:dyDescent="0.4">
      <c r="A310" s="68">
        <v>309</v>
      </c>
      <c r="B310" s="68" t="s">
        <v>2295</v>
      </c>
      <c r="C310" s="68" t="s">
        <v>1954</v>
      </c>
      <c r="D310" s="68" t="s">
        <v>1984</v>
      </c>
      <c r="E310" s="68" t="s">
        <v>1985</v>
      </c>
      <c r="F310" s="68" t="s">
        <v>1986</v>
      </c>
      <c r="G310" s="68" t="s">
        <v>1958</v>
      </c>
      <c r="H310" s="68" t="s">
        <v>1959</v>
      </c>
      <c r="I310" s="68">
        <v>11</v>
      </c>
      <c r="J310" s="68" t="s">
        <v>2267</v>
      </c>
      <c r="K310" s="68">
        <v>1.4</v>
      </c>
      <c r="L310" s="68">
        <v>0.44</v>
      </c>
      <c r="M310" s="68" t="s">
        <v>1960</v>
      </c>
      <c r="N310" s="143">
        <f>IF(対応ガラス検索!$E$2="-","",IF(対応ガラス検索!$E$2&gt;=K310,MAX($N$2:N309)+1,""))</f>
        <v>309</v>
      </c>
      <c r="O310" s="143">
        <f>IF(対応ガラス検索!$E$2="-","",IF(L310&lt;=0.65,MAX($O$2:O309)+1,""))</f>
        <v>309</v>
      </c>
      <c r="P310" s="144"/>
      <c r="Q310" s="145"/>
    </row>
    <row r="311" spans="1:17" x14ac:dyDescent="0.4">
      <c r="A311" s="68">
        <v>310</v>
      </c>
      <c r="B311" s="68" t="s">
        <v>2295</v>
      </c>
      <c r="C311" s="68" t="s">
        <v>1954</v>
      </c>
      <c r="D311" s="68" t="s">
        <v>1984</v>
      </c>
      <c r="E311" s="68" t="s">
        <v>1985</v>
      </c>
      <c r="F311" s="68" t="s">
        <v>1986</v>
      </c>
      <c r="G311" s="68" t="s">
        <v>1958</v>
      </c>
      <c r="H311" s="68" t="s">
        <v>1959</v>
      </c>
      <c r="I311" s="68">
        <v>12</v>
      </c>
      <c r="J311" s="68" t="s">
        <v>2267</v>
      </c>
      <c r="K311" s="68">
        <v>1.3</v>
      </c>
      <c r="L311" s="68">
        <v>0.44</v>
      </c>
      <c r="M311" s="68" t="s">
        <v>1960</v>
      </c>
      <c r="N311" s="143">
        <f>IF(対応ガラス検索!$E$2="-","",IF(対応ガラス検索!$E$2&gt;=K311,MAX($N$2:N310)+1,""))</f>
        <v>310</v>
      </c>
      <c r="O311" s="143">
        <f>IF(対応ガラス検索!$E$2="-","",IF(L311&lt;=0.65,MAX($O$2:O310)+1,""))</f>
        <v>310</v>
      </c>
      <c r="P311" s="144"/>
      <c r="Q311" s="145"/>
    </row>
    <row r="312" spans="1:17" x14ac:dyDescent="0.4">
      <c r="A312" s="68">
        <v>311</v>
      </c>
      <c r="B312" s="68" t="s">
        <v>2295</v>
      </c>
      <c r="C312" s="68" t="s">
        <v>1954</v>
      </c>
      <c r="D312" s="68" t="s">
        <v>1984</v>
      </c>
      <c r="E312" s="68" t="s">
        <v>1985</v>
      </c>
      <c r="F312" s="68" t="s">
        <v>1986</v>
      </c>
      <c r="G312" s="68" t="s">
        <v>1958</v>
      </c>
      <c r="H312" s="68" t="s">
        <v>1959</v>
      </c>
      <c r="I312" s="68">
        <v>13</v>
      </c>
      <c r="J312" s="68" t="s">
        <v>2267</v>
      </c>
      <c r="K312" s="68">
        <v>1.2</v>
      </c>
      <c r="L312" s="68">
        <v>0.44</v>
      </c>
      <c r="M312" s="68" t="s">
        <v>1960</v>
      </c>
      <c r="N312" s="143">
        <f>IF(対応ガラス検索!$E$2="-","",IF(対応ガラス検索!$E$2&gt;=K312,MAX($N$2:N311)+1,""))</f>
        <v>311</v>
      </c>
      <c r="O312" s="143">
        <f>IF(対応ガラス検索!$E$2="-","",IF(L312&lt;=0.65,MAX($O$2:O311)+1,""))</f>
        <v>311</v>
      </c>
      <c r="P312" s="144"/>
      <c r="Q312" s="145"/>
    </row>
    <row r="313" spans="1:17" x14ac:dyDescent="0.4">
      <c r="A313" s="68">
        <v>312</v>
      </c>
      <c r="B313" s="68" t="s">
        <v>2295</v>
      </c>
      <c r="C313" s="68" t="s">
        <v>1954</v>
      </c>
      <c r="D313" s="68" t="s">
        <v>1984</v>
      </c>
      <c r="E313" s="68" t="s">
        <v>1985</v>
      </c>
      <c r="F313" s="68" t="s">
        <v>1986</v>
      </c>
      <c r="G313" s="68" t="s">
        <v>1958</v>
      </c>
      <c r="H313" s="68" t="s">
        <v>1959</v>
      </c>
      <c r="I313" s="68">
        <v>14</v>
      </c>
      <c r="J313" s="68" t="s">
        <v>2267</v>
      </c>
      <c r="K313" s="68">
        <v>1.2</v>
      </c>
      <c r="L313" s="68">
        <v>0.44</v>
      </c>
      <c r="M313" s="68" t="s">
        <v>1960</v>
      </c>
      <c r="N313" s="143">
        <f>IF(対応ガラス検索!$E$2="-","",IF(対応ガラス検索!$E$2&gt;=K313,MAX($N$2:N312)+1,""))</f>
        <v>312</v>
      </c>
      <c r="O313" s="143">
        <f>IF(対応ガラス検索!$E$2="-","",IF(L313&lt;=0.65,MAX($O$2:O312)+1,""))</f>
        <v>312</v>
      </c>
      <c r="P313" s="144"/>
      <c r="Q313" s="145"/>
    </row>
    <row r="314" spans="1:17" x14ac:dyDescent="0.4">
      <c r="A314" s="68">
        <v>313</v>
      </c>
      <c r="B314" s="68" t="s">
        <v>2295</v>
      </c>
      <c r="C314" s="68" t="s">
        <v>1954</v>
      </c>
      <c r="D314" s="68" t="s">
        <v>1987</v>
      </c>
      <c r="E314" s="68" t="s">
        <v>1985</v>
      </c>
      <c r="F314" s="68" t="s">
        <v>1986</v>
      </c>
      <c r="G314" s="68" t="s">
        <v>1962</v>
      </c>
      <c r="H314" s="68" t="s">
        <v>1963</v>
      </c>
      <c r="I314" s="68">
        <v>7</v>
      </c>
      <c r="J314" s="68" t="s">
        <v>2296</v>
      </c>
      <c r="K314" s="142">
        <v>2.2999999999999998</v>
      </c>
      <c r="L314" s="68">
        <v>0.46</v>
      </c>
      <c r="M314" s="68" t="s">
        <v>1960</v>
      </c>
      <c r="N314" s="143">
        <f>IF(対応ガラス検索!$E$2="-","",IF(対応ガラス検索!$E$2&gt;=K314,MAX($N$2:N313)+1,""))</f>
        <v>313</v>
      </c>
      <c r="O314" s="143">
        <f>IF(対応ガラス検索!$E$2="-","",IF(L314&lt;=0.65,MAX($O$2:O313)+1,""))</f>
        <v>313</v>
      </c>
      <c r="P314" s="144"/>
      <c r="Q314" s="145"/>
    </row>
    <row r="315" spans="1:17" x14ac:dyDescent="0.4">
      <c r="A315" s="68">
        <v>314</v>
      </c>
      <c r="B315" s="68" t="s">
        <v>2295</v>
      </c>
      <c r="C315" s="68" t="s">
        <v>1954</v>
      </c>
      <c r="D315" s="68" t="s">
        <v>1987</v>
      </c>
      <c r="E315" s="68" t="s">
        <v>1985</v>
      </c>
      <c r="F315" s="68" t="s">
        <v>1986</v>
      </c>
      <c r="G315" s="68" t="s">
        <v>1962</v>
      </c>
      <c r="H315" s="68" t="s">
        <v>1963</v>
      </c>
      <c r="I315" s="68">
        <v>8</v>
      </c>
      <c r="J315" s="68" t="s">
        <v>2296</v>
      </c>
      <c r="K315" s="68">
        <v>2.1</v>
      </c>
      <c r="L315" s="68">
        <v>0.46</v>
      </c>
      <c r="M315" s="68" t="s">
        <v>1960</v>
      </c>
      <c r="N315" s="143">
        <f>IF(対応ガラス検索!$E$2="-","",IF(対応ガラス検索!$E$2&gt;=K315,MAX($N$2:N314)+1,""))</f>
        <v>314</v>
      </c>
      <c r="O315" s="143">
        <f>IF(対応ガラス検索!$E$2="-","",IF(L315&lt;=0.65,MAX($O$2:O314)+1,""))</f>
        <v>314</v>
      </c>
      <c r="P315" s="144"/>
      <c r="Q315" s="145"/>
    </row>
    <row r="316" spans="1:17" x14ac:dyDescent="0.4">
      <c r="A316" s="68">
        <v>315</v>
      </c>
      <c r="B316" s="68" t="s">
        <v>2295</v>
      </c>
      <c r="C316" s="68" t="s">
        <v>1954</v>
      </c>
      <c r="D316" s="68" t="s">
        <v>1987</v>
      </c>
      <c r="E316" s="68" t="s">
        <v>1985</v>
      </c>
      <c r="F316" s="68" t="s">
        <v>1986</v>
      </c>
      <c r="G316" s="68" t="s">
        <v>1962</v>
      </c>
      <c r="H316" s="68" t="s">
        <v>1963</v>
      </c>
      <c r="I316" s="68">
        <v>9</v>
      </c>
      <c r="J316" s="68" t="s">
        <v>2296</v>
      </c>
      <c r="K316" s="68">
        <v>2</v>
      </c>
      <c r="L316" s="68">
        <v>0.46</v>
      </c>
      <c r="M316" s="68" t="s">
        <v>1960</v>
      </c>
      <c r="N316" s="143">
        <f>IF(対応ガラス検索!$E$2="-","",IF(対応ガラス検索!$E$2&gt;=K316,MAX($N$2:N315)+1,""))</f>
        <v>315</v>
      </c>
      <c r="O316" s="143">
        <f>IF(対応ガラス検索!$E$2="-","",IF(L316&lt;=0.65,MAX($O$2:O315)+1,""))</f>
        <v>315</v>
      </c>
      <c r="P316" s="144"/>
      <c r="Q316" s="145"/>
    </row>
    <row r="317" spans="1:17" x14ac:dyDescent="0.4">
      <c r="A317" s="68">
        <v>316</v>
      </c>
      <c r="B317" s="68" t="s">
        <v>2295</v>
      </c>
      <c r="C317" s="68" t="s">
        <v>1954</v>
      </c>
      <c r="D317" s="68" t="s">
        <v>1987</v>
      </c>
      <c r="E317" s="68" t="s">
        <v>1985</v>
      </c>
      <c r="F317" s="68" t="s">
        <v>1986</v>
      </c>
      <c r="G317" s="68" t="s">
        <v>1962</v>
      </c>
      <c r="H317" s="68" t="s">
        <v>1963</v>
      </c>
      <c r="I317" s="68">
        <v>10</v>
      </c>
      <c r="J317" s="68" t="s">
        <v>2296</v>
      </c>
      <c r="K317" s="68">
        <v>1.8</v>
      </c>
      <c r="L317" s="68">
        <v>0.46</v>
      </c>
      <c r="M317" s="68" t="s">
        <v>1960</v>
      </c>
      <c r="N317" s="143">
        <f>IF(対応ガラス検索!$E$2="-","",IF(対応ガラス検索!$E$2&gt;=K317,MAX($N$2:N316)+1,""))</f>
        <v>316</v>
      </c>
      <c r="O317" s="143">
        <f>IF(対応ガラス検索!$E$2="-","",IF(L317&lt;=0.65,MAX($O$2:O316)+1,""))</f>
        <v>316</v>
      </c>
      <c r="P317" s="144"/>
      <c r="Q317" s="145"/>
    </row>
    <row r="318" spans="1:17" x14ac:dyDescent="0.4">
      <c r="A318" s="68">
        <v>317</v>
      </c>
      <c r="B318" s="68" t="s">
        <v>2295</v>
      </c>
      <c r="C318" s="68" t="s">
        <v>1954</v>
      </c>
      <c r="D318" s="68" t="s">
        <v>1987</v>
      </c>
      <c r="E318" s="68" t="s">
        <v>1985</v>
      </c>
      <c r="F318" s="68" t="s">
        <v>1986</v>
      </c>
      <c r="G318" s="68" t="s">
        <v>1962</v>
      </c>
      <c r="H318" s="68" t="s">
        <v>1963</v>
      </c>
      <c r="I318" s="68">
        <v>11</v>
      </c>
      <c r="J318" s="68" t="s">
        <v>2296</v>
      </c>
      <c r="K318" s="68">
        <v>1.7</v>
      </c>
      <c r="L318" s="68">
        <v>0.46</v>
      </c>
      <c r="M318" s="68" t="s">
        <v>1960</v>
      </c>
      <c r="N318" s="143">
        <f>IF(対応ガラス検索!$E$2="-","",IF(対応ガラス検索!$E$2&gt;=K318,MAX($N$2:N317)+1,""))</f>
        <v>317</v>
      </c>
      <c r="O318" s="143">
        <f>IF(対応ガラス検索!$E$2="-","",IF(L318&lt;=0.65,MAX($O$2:O317)+1,""))</f>
        <v>317</v>
      </c>
      <c r="P318" s="144"/>
      <c r="Q318" s="145"/>
    </row>
    <row r="319" spans="1:17" x14ac:dyDescent="0.4">
      <c r="A319" s="68">
        <v>318</v>
      </c>
      <c r="B319" s="68" t="s">
        <v>2295</v>
      </c>
      <c r="C319" s="68" t="s">
        <v>1954</v>
      </c>
      <c r="D319" s="68" t="s">
        <v>1987</v>
      </c>
      <c r="E319" s="68" t="s">
        <v>1985</v>
      </c>
      <c r="F319" s="68" t="s">
        <v>1986</v>
      </c>
      <c r="G319" s="68" t="s">
        <v>1962</v>
      </c>
      <c r="H319" s="68" t="s">
        <v>1963</v>
      </c>
      <c r="I319" s="68">
        <v>12</v>
      </c>
      <c r="J319" s="68" t="s">
        <v>2296</v>
      </c>
      <c r="K319" s="142">
        <v>1.6</v>
      </c>
      <c r="L319" s="68">
        <v>0.47</v>
      </c>
      <c r="M319" s="68" t="s">
        <v>1960</v>
      </c>
      <c r="N319" s="143">
        <f>IF(対応ガラス検索!$E$2="-","",IF(対応ガラス検索!$E$2&gt;=K319,MAX($N$2:N318)+1,""))</f>
        <v>318</v>
      </c>
      <c r="O319" s="143">
        <f>IF(対応ガラス検索!$E$2="-","",IF(L319&lt;=0.65,MAX($O$2:O318)+1,""))</f>
        <v>318</v>
      </c>
      <c r="P319" s="144"/>
      <c r="Q319" s="145"/>
    </row>
    <row r="320" spans="1:17" x14ac:dyDescent="0.4">
      <c r="A320" s="68">
        <v>319</v>
      </c>
      <c r="B320" s="68" t="s">
        <v>2295</v>
      </c>
      <c r="C320" s="68" t="s">
        <v>1954</v>
      </c>
      <c r="D320" s="68" t="s">
        <v>1987</v>
      </c>
      <c r="E320" s="68" t="s">
        <v>1985</v>
      </c>
      <c r="F320" s="68" t="s">
        <v>1986</v>
      </c>
      <c r="G320" s="68" t="s">
        <v>1962</v>
      </c>
      <c r="H320" s="68" t="s">
        <v>1963</v>
      </c>
      <c r="I320" s="68">
        <v>13</v>
      </c>
      <c r="J320" s="68" t="s">
        <v>2296</v>
      </c>
      <c r="K320" s="68">
        <v>1.6</v>
      </c>
      <c r="L320" s="68">
        <v>0.47</v>
      </c>
      <c r="M320" s="68" t="s">
        <v>1960</v>
      </c>
      <c r="N320" s="143">
        <f>IF(対応ガラス検索!$E$2="-","",IF(対応ガラス検索!$E$2&gt;=K320,MAX($N$2:N319)+1,""))</f>
        <v>319</v>
      </c>
      <c r="O320" s="143">
        <f>IF(対応ガラス検索!$E$2="-","",IF(L320&lt;=0.65,MAX($O$2:O319)+1,""))</f>
        <v>319</v>
      </c>
      <c r="P320" s="144"/>
      <c r="Q320" s="145"/>
    </row>
    <row r="321" spans="1:17" x14ac:dyDescent="0.4">
      <c r="A321" s="68">
        <v>320</v>
      </c>
      <c r="B321" s="68" t="s">
        <v>2295</v>
      </c>
      <c r="C321" s="68" t="s">
        <v>1954</v>
      </c>
      <c r="D321" s="68" t="s">
        <v>1987</v>
      </c>
      <c r="E321" s="68" t="s">
        <v>1985</v>
      </c>
      <c r="F321" s="68" t="s">
        <v>1986</v>
      </c>
      <c r="G321" s="68" t="s">
        <v>1962</v>
      </c>
      <c r="H321" s="68" t="s">
        <v>1963</v>
      </c>
      <c r="I321" s="68">
        <v>7</v>
      </c>
      <c r="J321" s="68" t="s">
        <v>2267</v>
      </c>
      <c r="K321" s="68">
        <v>1.9</v>
      </c>
      <c r="L321" s="68">
        <v>0.46</v>
      </c>
      <c r="M321" s="68" t="s">
        <v>1960</v>
      </c>
      <c r="N321" s="143">
        <f>IF(対応ガラス検索!$E$2="-","",IF(対応ガラス検索!$E$2&gt;=K321,MAX($N$2:N320)+1,""))</f>
        <v>320</v>
      </c>
      <c r="O321" s="143">
        <f>IF(対応ガラス検索!$E$2="-","",IF(L321&lt;=0.65,MAX($O$2:O320)+1,""))</f>
        <v>320</v>
      </c>
      <c r="P321" s="144"/>
      <c r="Q321" s="145"/>
    </row>
    <row r="322" spans="1:17" x14ac:dyDescent="0.4">
      <c r="A322" s="68">
        <v>321</v>
      </c>
      <c r="B322" s="68" t="s">
        <v>2295</v>
      </c>
      <c r="C322" s="68" t="s">
        <v>1954</v>
      </c>
      <c r="D322" s="68" t="s">
        <v>1987</v>
      </c>
      <c r="E322" s="68" t="s">
        <v>1985</v>
      </c>
      <c r="F322" s="68" t="s">
        <v>1986</v>
      </c>
      <c r="G322" s="68" t="s">
        <v>1962</v>
      </c>
      <c r="H322" s="68" t="s">
        <v>1963</v>
      </c>
      <c r="I322" s="68">
        <v>8</v>
      </c>
      <c r="J322" s="68" t="s">
        <v>2267</v>
      </c>
      <c r="K322" s="68">
        <v>1.7</v>
      </c>
      <c r="L322" s="68">
        <v>0.47</v>
      </c>
      <c r="M322" s="68" t="s">
        <v>1960</v>
      </c>
      <c r="N322" s="143">
        <f>IF(対応ガラス検索!$E$2="-","",IF(対応ガラス検索!$E$2&gt;=K322,MAX($N$2:N321)+1,""))</f>
        <v>321</v>
      </c>
      <c r="O322" s="143">
        <f>IF(対応ガラス検索!$E$2="-","",IF(L322&lt;=0.65,MAX($O$2:O321)+1,""))</f>
        <v>321</v>
      </c>
      <c r="P322" s="144"/>
      <c r="Q322" s="145"/>
    </row>
    <row r="323" spans="1:17" x14ac:dyDescent="0.4">
      <c r="A323" s="68">
        <v>322</v>
      </c>
      <c r="B323" s="68" t="s">
        <v>2295</v>
      </c>
      <c r="C323" s="68" t="s">
        <v>1954</v>
      </c>
      <c r="D323" s="68" t="s">
        <v>1987</v>
      </c>
      <c r="E323" s="68" t="s">
        <v>1985</v>
      </c>
      <c r="F323" s="68" t="s">
        <v>1986</v>
      </c>
      <c r="G323" s="68" t="s">
        <v>1962</v>
      </c>
      <c r="H323" s="68" t="s">
        <v>1963</v>
      </c>
      <c r="I323" s="68">
        <v>9</v>
      </c>
      <c r="J323" s="68" t="s">
        <v>2267</v>
      </c>
      <c r="K323" s="68">
        <v>1.6</v>
      </c>
      <c r="L323" s="68">
        <v>0.47</v>
      </c>
      <c r="M323" s="68" t="s">
        <v>1960</v>
      </c>
      <c r="N323" s="143">
        <f>IF(対応ガラス検索!$E$2="-","",IF(対応ガラス検索!$E$2&gt;=K323,MAX($N$2:N322)+1,""))</f>
        <v>322</v>
      </c>
      <c r="O323" s="143">
        <f>IF(対応ガラス検索!$E$2="-","",IF(L323&lt;=0.65,MAX($O$2:O322)+1,""))</f>
        <v>322</v>
      </c>
      <c r="P323" s="144"/>
      <c r="Q323" s="145"/>
    </row>
    <row r="324" spans="1:17" x14ac:dyDescent="0.4">
      <c r="A324" s="68">
        <v>323</v>
      </c>
      <c r="B324" s="68" t="s">
        <v>2295</v>
      </c>
      <c r="C324" s="68" t="s">
        <v>1954</v>
      </c>
      <c r="D324" s="68" t="s">
        <v>1987</v>
      </c>
      <c r="E324" s="68" t="s">
        <v>1985</v>
      </c>
      <c r="F324" s="68" t="s">
        <v>1986</v>
      </c>
      <c r="G324" s="68" t="s">
        <v>1962</v>
      </c>
      <c r="H324" s="68" t="s">
        <v>1963</v>
      </c>
      <c r="I324" s="68">
        <v>10</v>
      </c>
      <c r="J324" s="68" t="s">
        <v>2267</v>
      </c>
      <c r="K324" s="68">
        <v>1.5</v>
      </c>
      <c r="L324" s="68">
        <v>0.47</v>
      </c>
      <c r="M324" s="68" t="s">
        <v>1960</v>
      </c>
      <c r="N324" s="143">
        <f>IF(対応ガラス検索!$E$2="-","",IF(対応ガラス検索!$E$2&gt;=K324,MAX($N$2:N323)+1,""))</f>
        <v>323</v>
      </c>
      <c r="O324" s="143">
        <f>IF(対応ガラス検索!$E$2="-","",IF(L324&lt;=0.65,MAX($O$2:O323)+1,""))</f>
        <v>323</v>
      </c>
      <c r="P324" s="144"/>
      <c r="Q324" s="145"/>
    </row>
    <row r="325" spans="1:17" x14ac:dyDescent="0.4">
      <c r="A325" s="68">
        <v>324</v>
      </c>
      <c r="B325" s="68" t="s">
        <v>2295</v>
      </c>
      <c r="C325" s="68" t="s">
        <v>1954</v>
      </c>
      <c r="D325" s="68" t="s">
        <v>1987</v>
      </c>
      <c r="E325" s="68" t="s">
        <v>1985</v>
      </c>
      <c r="F325" s="68" t="s">
        <v>1986</v>
      </c>
      <c r="G325" s="68" t="s">
        <v>1962</v>
      </c>
      <c r="H325" s="68" t="s">
        <v>1963</v>
      </c>
      <c r="I325" s="68">
        <v>11</v>
      </c>
      <c r="J325" s="68" t="s">
        <v>2267</v>
      </c>
      <c r="K325" s="68">
        <v>1.4</v>
      </c>
      <c r="L325" s="68">
        <v>0.47</v>
      </c>
      <c r="M325" s="68" t="s">
        <v>1960</v>
      </c>
      <c r="N325" s="143">
        <f>IF(対応ガラス検索!$E$2="-","",IF(対応ガラス検索!$E$2&gt;=K325,MAX($N$2:N324)+1,""))</f>
        <v>324</v>
      </c>
      <c r="O325" s="143">
        <f>IF(対応ガラス検索!$E$2="-","",IF(L325&lt;=0.65,MAX($O$2:O324)+1,""))</f>
        <v>324</v>
      </c>
      <c r="P325" s="144"/>
      <c r="Q325" s="145"/>
    </row>
    <row r="326" spans="1:17" x14ac:dyDescent="0.4">
      <c r="A326" s="68">
        <v>325</v>
      </c>
      <c r="B326" s="68" t="s">
        <v>2295</v>
      </c>
      <c r="C326" s="68" t="s">
        <v>1954</v>
      </c>
      <c r="D326" s="68" t="s">
        <v>1987</v>
      </c>
      <c r="E326" s="68" t="s">
        <v>1985</v>
      </c>
      <c r="F326" s="68" t="s">
        <v>1986</v>
      </c>
      <c r="G326" s="68" t="s">
        <v>1962</v>
      </c>
      <c r="H326" s="68" t="s">
        <v>1963</v>
      </c>
      <c r="I326" s="68">
        <v>12</v>
      </c>
      <c r="J326" s="68" t="s">
        <v>2267</v>
      </c>
      <c r="K326" s="68">
        <v>1.3</v>
      </c>
      <c r="L326" s="68">
        <v>0.47</v>
      </c>
      <c r="M326" s="68" t="s">
        <v>1960</v>
      </c>
      <c r="N326" s="143">
        <f>IF(対応ガラス検索!$E$2="-","",IF(対応ガラス検索!$E$2&gt;=K326,MAX($N$2:N325)+1,""))</f>
        <v>325</v>
      </c>
      <c r="O326" s="143">
        <f>IF(対応ガラス検索!$E$2="-","",IF(L326&lt;=0.65,MAX($O$2:O325)+1,""))</f>
        <v>325</v>
      </c>
      <c r="P326" s="144"/>
      <c r="Q326" s="145"/>
    </row>
    <row r="327" spans="1:17" x14ac:dyDescent="0.4">
      <c r="A327" s="68">
        <v>326</v>
      </c>
      <c r="B327" s="68" t="s">
        <v>2295</v>
      </c>
      <c r="C327" s="68" t="s">
        <v>1954</v>
      </c>
      <c r="D327" s="68" t="s">
        <v>1987</v>
      </c>
      <c r="E327" s="68" t="s">
        <v>1985</v>
      </c>
      <c r="F327" s="68" t="s">
        <v>1986</v>
      </c>
      <c r="G327" s="68" t="s">
        <v>1962</v>
      </c>
      <c r="H327" s="68" t="s">
        <v>1963</v>
      </c>
      <c r="I327" s="68">
        <v>13</v>
      </c>
      <c r="J327" s="68" t="s">
        <v>2267</v>
      </c>
      <c r="K327" s="68">
        <v>1.2</v>
      </c>
      <c r="L327" s="68">
        <v>0.47</v>
      </c>
      <c r="M327" s="68" t="s">
        <v>1960</v>
      </c>
      <c r="N327" s="143">
        <f>IF(対応ガラス検索!$E$2="-","",IF(対応ガラス検索!$E$2&gt;=K327,MAX($N$2:N326)+1,""))</f>
        <v>326</v>
      </c>
      <c r="O327" s="143">
        <f>IF(対応ガラス検索!$E$2="-","",IF(L327&lt;=0.65,MAX($O$2:O326)+1,""))</f>
        <v>326</v>
      </c>
      <c r="P327" s="144"/>
      <c r="Q327" s="145"/>
    </row>
    <row r="328" spans="1:17" x14ac:dyDescent="0.4">
      <c r="A328" s="68">
        <v>327</v>
      </c>
      <c r="B328" s="68" t="s">
        <v>2295</v>
      </c>
      <c r="C328" s="68" t="s">
        <v>1954</v>
      </c>
      <c r="D328" s="68" t="s">
        <v>1988</v>
      </c>
      <c r="E328" s="68" t="s">
        <v>1985</v>
      </c>
      <c r="F328" s="68" t="s">
        <v>1986</v>
      </c>
      <c r="G328" s="68" t="s">
        <v>1965</v>
      </c>
      <c r="H328" s="68" t="s">
        <v>1966</v>
      </c>
      <c r="I328" s="68">
        <v>6</v>
      </c>
      <c r="J328" s="68" t="s">
        <v>2296</v>
      </c>
      <c r="K328" s="68">
        <v>2.5</v>
      </c>
      <c r="L328" s="68">
        <v>0.47</v>
      </c>
      <c r="M328" s="68" t="s">
        <v>1960</v>
      </c>
      <c r="N328" s="143">
        <f>IF(対応ガラス検索!$E$2="-","",IF(対応ガラス検索!$E$2&gt;=K328,MAX($N$2:N327)+1,""))</f>
        <v>327</v>
      </c>
      <c r="O328" s="143">
        <f>IF(対応ガラス検索!$E$2="-","",IF(L328&lt;=0.65,MAX($O$2:O327)+1,""))</f>
        <v>327</v>
      </c>
      <c r="P328" s="144"/>
      <c r="Q328" s="145"/>
    </row>
    <row r="329" spans="1:17" x14ac:dyDescent="0.4">
      <c r="A329" s="68">
        <v>328</v>
      </c>
      <c r="B329" s="68" t="s">
        <v>2295</v>
      </c>
      <c r="C329" s="68" t="s">
        <v>1954</v>
      </c>
      <c r="D329" s="68" t="s">
        <v>1988</v>
      </c>
      <c r="E329" s="68" t="s">
        <v>1985</v>
      </c>
      <c r="F329" s="68" t="s">
        <v>1986</v>
      </c>
      <c r="G329" s="68" t="s">
        <v>1965</v>
      </c>
      <c r="H329" s="68" t="s">
        <v>1966</v>
      </c>
      <c r="I329" s="68">
        <v>7</v>
      </c>
      <c r="J329" s="68" t="s">
        <v>2296</v>
      </c>
      <c r="K329" s="68">
        <v>2.2999999999999998</v>
      </c>
      <c r="L329" s="68">
        <v>0.47</v>
      </c>
      <c r="M329" s="68" t="s">
        <v>1960</v>
      </c>
      <c r="N329" s="143">
        <f>IF(対応ガラス検索!$E$2="-","",IF(対応ガラス検索!$E$2&gt;=K329,MAX($N$2:N328)+1,""))</f>
        <v>328</v>
      </c>
      <c r="O329" s="143">
        <f>IF(対応ガラス検索!$E$2="-","",IF(L329&lt;=0.65,MAX($O$2:O328)+1,""))</f>
        <v>328</v>
      </c>
      <c r="P329" s="144"/>
      <c r="Q329" s="145"/>
    </row>
    <row r="330" spans="1:17" x14ac:dyDescent="0.4">
      <c r="A330" s="68">
        <v>329</v>
      </c>
      <c r="B330" s="68" t="s">
        <v>2295</v>
      </c>
      <c r="C330" s="68" t="s">
        <v>1954</v>
      </c>
      <c r="D330" s="68" t="s">
        <v>1988</v>
      </c>
      <c r="E330" s="68" t="s">
        <v>1985</v>
      </c>
      <c r="F330" s="68" t="s">
        <v>1986</v>
      </c>
      <c r="G330" s="68" t="s">
        <v>1965</v>
      </c>
      <c r="H330" s="68" t="s">
        <v>1966</v>
      </c>
      <c r="I330" s="68">
        <v>8</v>
      </c>
      <c r="J330" s="68" t="s">
        <v>2296</v>
      </c>
      <c r="K330" s="68">
        <v>2.1</v>
      </c>
      <c r="L330" s="68">
        <v>0.47</v>
      </c>
      <c r="M330" s="68" t="s">
        <v>1960</v>
      </c>
      <c r="N330" s="143">
        <f>IF(対応ガラス検索!$E$2="-","",IF(対応ガラス検索!$E$2&gt;=K330,MAX($N$2:N329)+1,""))</f>
        <v>329</v>
      </c>
      <c r="O330" s="143">
        <f>IF(対応ガラス検索!$E$2="-","",IF(L330&lt;=0.65,MAX($O$2:O329)+1,""))</f>
        <v>329</v>
      </c>
      <c r="P330" s="144"/>
      <c r="Q330" s="145"/>
    </row>
    <row r="331" spans="1:17" x14ac:dyDescent="0.4">
      <c r="A331" s="68">
        <v>330</v>
      </c>
      <c r="B331" s="68" t="s">
        <v>2295</v>
      </c>
      <c r="C331" s="68" t="s">
        <v>1954</v>
      </c>
      <c r="D331" s="68" t="s">
        <v>1988</v>
      </c>
      <c r="E331" s="68" t="s">
        <v>1985</v>
      </c>
      <c r="F331" s="68" t="s">
        <v>1986</v>
      </c>
      <c r="G331" s="68" t="s">
        <v>1965</v>
      </c>
      <c r="H331" s="68" t="s">
        <v>1966</v>
      </c>
      <c r="I331" s="68">
        <v>9</v>
      </c>
      <c r="J331" s="68" t="s">
        <v>2296</v>
      </c>
      <c r="K331" s="68">
        <v>2</v>
      </c>
      <c r="L331" s="68">
        <v>0.47</v>
      </c>
      <c r="M331" s="68" t="s">
        <v>1960</v>
      </c>
      <c r="N331" s="143">
        <f>IF(対応ガラス検索!$E$2="-","",IF(対応ガラス検索!$E$2&gt;=K331,MAX($N$2:N330)+1,""))</f>
        <v>330</v>
      </c>
      <c r="O331" s="143">
        <f>IF(対応ガラス検索!$E$2="-","",IF(L331&lt;=0.65,MAX($O$2:O330)+1,""))</f>
        <v>330</v>
      </c>
      <c r="P331" s="144"/>
      <c r="Q331" s="145"/>
    </row>
    <row r="332" spans="1:17" x14ac:dyDescent="0.4">
      <c r="A332" s="68">
        <v>331</v>
      </c>
      <c r="B332" s="68" t="s">
        <v>2295</v>
      </c>
      <c r="C332" s="68" t="s">
        <v>1954</v>
      </c>
      <c r="D332" s="68" t="s">
        <v>1988</v>
      </c>
      <c r="E332" s="68" t="s">
        <v>1985</v>
      </c>
      <c r="F332" s="68" t="s">
        <v>1986</v>
      </c>
      <c r="G332" s="68" t="s">
        <v>1965</v>
      </c>
      <c r="H332" s="68" t="s">
        <v>1966</v>
      </c>
      <c r="I332" s="68">
        <v>10</v>
      </c>
      <c r="J332" s="68" t="s">
        <v>2296</v>
      </c>
      <c r="K332" s="142">
        <v>1.8</v>
      </c>
      <c r="L332" s="68">
        <v>0.47</v>
      </c>
      <c r="M332" s="68" t="s">
        <v>1960</v>
      </c>
      <c r="N332" s="143">
        <f>IF(対応ガラス検索!$E$2="-","",IF(対応ガラス検索!$E$2&gt;=K332,MAX($N$2:N331)+1,""))</f>
        <v>331</v>
      </c>
      <c r="O332" s="143">
        <f>IF(対応ガラス検索!$E$2="-","",IF(L332&lt;=0.65,MAX($O$2:O331)+1,""))</f>
        <v>331</v>
      </c>
      <c r="P332" s="144"/>
      <c r="Q332" s="145"/>
    </row>
    <row r="333" spans="1:17" x14ac:dyDescent="0.4">
      <c r="A333" s="68">
        <v>332</v>
      </c>
      <c r="B333" s="68" t="s">
        <v>2295</v>
      </c>
      <c r="C333" s="68" t="s">
        <v>1954</v>
      </c>
      <c r="D333" s="68" t="s">
        <v>1988</v>
      </c>
      <c r="E333" s="68" t="s">
        <v>1985</v>
      </c>
      <c r="F333" s="68" t="s">
        <v>1986</v>
      </c>
      <c r="G333" s="68" t="s">
        <v>1965</v>
      </c>
      <c r="H333" s="68" t="s">
        <v>1966</v>
      </c>
      <c r="I333" s="68">
        <v>11</v>
      </c>
      <c r="J333" s="68" t="s">
        <v>2296</v>
      </c>
      <c r="K333" s="68">
        <v>1.7</v>
      </c>
      <c r="L333" s="68">
        <v>0.47</v>
      </c>
      <c r="M333" s="68" t="s">
        <v>1960</v>
      </c>
      <c r="N333" s="143">
        <f>IF(対応ガラス検索!$E$2="-","",IF(対応ガラス検索!$E$2&gt;=K333,MAX($N$2:N332)+1,""))</f>
        <v>332</v>
      </c>
      <c r="O333" s="143">
        <f>IF(対応ガラス検索!$E$2="-","",IF(L333&lt;=0.65,MAX($O$2:O332)+1,""))</f>
        <v>332</v>
      </c>
      <c r="P333" s="144"/>
      <c r="Q333" s="145"/>
    </row>
    <row r="334" spans="1:17" x14ac:dyDescent="0.4">
      <c r="A334" s="68">
        <v>333</v>
      </c>
      <c r="B334" s="68" t="s">
        <v>2295</v>
      </c>
      <c r="C334" s="68" t="s">
        <v>1954</v>
      </c>
      <c r="D334" s="68" t="s">
        <v>1988</v>
      </c>
      <c r="E334" s="68" t="s">
        <v>1985</v>
      </c>
      <c r="F334" s="68" t="s">
        <v>1986</v>
      </c>
      <c r="G334" s="68" t="s">
        <v>1965</v>
      </c>
      <c r="H334" s="68" t="s">
        <v>1966</v>
      </c>
      <c r="I334" s="68">
        <v>12</v>
      </c>
      <c r="J334" s="68" t="s">
        <v>2296</v>
      </c>
      <c r="K334" s="68">
        <v>1.6</v>
      </c>
      <c r="L334" s="68">
        <v>0.48</v>
      </c>
      <c r="M334" s="68" t="s">
        <v>1960</v>
      </c>
      <c r="N334" s="143">
        <f>IF(対応ガラス検索!$E$2="-","",IF(対応ガラス検索!$E$2&gt;=K334,MAX($N$2:N333)+1,""))</f>
        <v>333</v>
      </c>
      <c r="O334" s="143">
        <f>IF(対応ガラス検索!$E$2="-","",IF(L334&lt;=0.65,MAX($O$2:O333)+1,""))</f>
        <v>333</v>
      </c>
      <c r="P334" s="144"/>
      <c r="Q334" s="145"/>
    </row>
    <row r="335" spans="1:17" x14ac:dyDescent="0.4">
      <c r="A335" s="68">
        <v>334</v>
      </c>
      <c r="B335" s="68" t="s">
        <v>2295</v>
      </c>
      <c r="C335" s="68" t="s">
        <v>1954</v>
      </c>
      <c r="D335" s="68" t="s">
        <v>1988</v>
      </c>
      <c r="E335" s="68" t="s">
        <v>1985</v>
      </c>
      <c r="F335" s="68" t="s">
        <v>1986</v>
      </c>
      <c r="G335" s="68" t="s">
        <v>1965</v>
      </c>
      <c r="H335" s="68" t="s">
        <v>1966</v>
      </c>
      <c r="I335" s="68">
        <v>6</v>
      </c>
      <c r="J335" s="68" t="s">
        <v>2267</v>
      </c>
      <c r="K335" s="68">
        <v>2</v>
      </c>
      <c r="L335" s="68">
        <v>0.47</v>
      </c>
      <c r="M335" s="68" t="s">
        <v>1960</v>
      </c>
      <c r="N335" s="143">
        <f>IF(対応ガラス検索!$E$2="-","",IF(対応ガラス検索!$E$2&gt;=K335,MAX($N$2:N334)+1,""))</f>
        <v>334</v>
      </c>
      <c r="O335" s="143">
        <f>IF(対応ガラス検索!$E$2="-","",IF(L335&lt;=0.65,MAX($O$2:O334)+1,""))</f>
        <v>334</v>
      </c>
      <c r="P335" s="144"/>
      <c r="Q335" s="145"/>
    </row>
    <row r="336" spans="1:17" x14ac:dyDescent="0.4">
      <c r="A336" s="68">
        <v>335</v>
      </c>
      <c r="B336" s="68" t="s">
        <v>2295</v>
      </c>
      <c r="C336" s="68" t="s">
        <v>1954</v>
      </c>
      <c r="D336" s="68" t="s">
        <v>1988</v>
      </c>
      <c r="E336" s="68" t="s">
        <v>1985</v>
      </c>
      <c r="F336" s="68" t="s">
        <v>1986</v>
      </c>
      <c r="G336" s="68" t="s">
        <v>1965</v>
      </c>
      <c r="H336" s="68" t="s">
        <v>1966</v>
      </c>
      <c r="I336" s="68">
        <v>7</v>
      </c>
      <c r="J336" s="68" t="s">
        <v>2267</v>
      </c>
      <c r="K336" s="68">
        <v>1.9</v>
      </c>
      <c r="L336" s="68">
        <v>0.47</v>
      </c>
      <c r="M336" s="68" t="s">
        <v>1960</v>
      </c>
      <c r="N336" s="143">
        <f>IF(対応ガラス検索!$E$2="-","",IF(対応ガラス検索!$E$2&gt;=K336,MAX($N$2:N335)+1,""))</f>
        <v>335</v>
      </c>
      <c r="O336" s="143">
        <f>IF(対応ガラス検索!$E$2="-","",IF(L336&lt;=0.65,MAX($O$2:O335)+1,""))</f>
        <v>335</v>
      </c>
      <c r="P336" s="144"/>
      <c r="Q336" s="145"/>
    </row>
    <row r="337" spans="1:17" x14ac:dyDescent="0.4">
      <c r="A337" s="68">
        <v>336</v>
      </c>
      <c r="B337" s="68" t="s">
        <v>2295</v>
      </c>
      <c r="C337" s="68" t="s">
        <v>1954</v>
      </c>
      <c r="D337" s="68" t="s">
        <v>1988</v>
      </c>
      <c r="E337" s="68" t="s">
        <v>1985</v>
      </c>
      <c r="F337" s="68" t="s">
        <v>1986</v>
      </c>
      <c r="G337" s="68" t="s">
        <v>1965</v>
      </c>
      <c r="H337" s="68" t="s">
        <v>1966</v>
      </c>
      <c r="I337" s="68">
        <v>8</v>
      </c>
      <c r="J337" s="68" t="s">
        <v>2267</v>
      </c>
      <c r="K337" s="68">
        <v>1.7</v>
      </c>
      <c r="L337" s="68">
        <v>0.48</v>
      </c>
      <c r="M337" s="68" t="s">
        <v>1960</v>
      </c>
      <c r="N337" s="143">
        <f>IF(対応ガラス検索!$E$2="-","",IF(対応ガラス検索!$E$2&gt;=K337,MAX($N$2:N336)+1,""))</f>
        <v>336</v>
      </c>
      <c r="O337" s="143">
        <f>IF(対応ガラス検索!$E$2="-","",IF(L337&lt;=0.65,MAX($O$2:O336)+1,""))</f>
        <v>336</v>
      </c>
      <c r="P337" s="144"/>
      <c r="Q337" s="145"/>
    </row>
    <row r="338" spans="1:17" x14ac:dyDescent="0.4">
      <c r="A338" s="68">
        <v>337</v>
      </c>
      <c r="B338" s="68" t="s">
        <v>2295</v>
      </c>
      <c r="C338" s="68" t="s">
        <v>1954</v>
      </c>
      <c r="D338" s="68" t="s">
        <v>1988</v>
      </c>
      <c r="E338" s="68" t="s">
        <v>1985</v>
      </c>
      <c r="F338" s="68" t="s">
        <v>1986</v>
      </c>
      <c r="G338" s="68" t="s">
        <v>1965</v>
      </c>
      <c r="H338" s="68" t="s">
        <v>1966</v>
      </c>
      <c r="I338" s="68">
        <v>9</v>
      </c>
      <c r="J338" s="68" t="s">
        <v>2267</v>
      </c>
      <c r="K338" s="68">
        <v>1.6</v>
      </c>
      <c r="L338" s="68">
        <v>0.48</v>
      </c>
      <c r="M338" s="68" t="s">
        <v>1960</v>
      </c>
      <c r="N338" s="143">
        <f>IF(対応ガラス検索!$E$2="-","",IF(対応ガラス検索!$E$2&gt;=K338,MAX($N$2:N337)+1,""))</f>
        <v>337</v>
      </c>
      <c r="O338" s="143">
        <f>IF(対応ガラス検索!$E$2="-","",IF(L338&lt;=0.65,MAX($O$2:O337)+1,""))</f>
        <v>337</v>
      </c>
      <c r="P338" s="144"/>
      <c r="Q338" s="145"/>
    </row>
    <row r="339" spans="1:17" x14ac:dyDescent="0.4">
      <c r="A339" s="68">
        <v>338</v>
      </c>
      <c r="B339" s="68" t="s">
        <v>2295</v>
      </c>
      <c r="C339" s="68" t="s">
        <v>1954</v>
      </c>
      <c r="D339" s="68" t="s">
        <v>1988</v>
      </c>
      <c r="E339" s="68" t="s">
        <v>1985</v>
      </c>
      <c r="F339" s="68" t="s">
        <v>1986</v>
      </c>
      <c r="G339" s="68" t="s">
        <v>1965</v>
      </c>
      <c r="H339" s="68" t="s">
        <v>1966</v>
      </c>
      <c r="I339" s="68">
        <v>10</v>
      </c>
      <c r="J339" s="68" t="s">
        <v>2267</v>
      </c>
      <c r="K339" s="68">
        <v>1.5</v>
      </c>
      <c r="L339" s="68">
        <v>0.48</v>
      </c>
      <c r="M339" s="68" t="s">
        <v>1960</v>
      </c>
      <c r="N339" s="143">
        <f>IF(対応ガラス検索!$E$2="-","",IF(対応ガラス検索!$E$2&gt;=K339,MAX($N$2:N338)+1,""))</f>
        <v>338</v>
      </c>
      <c r="O339" s="143">
        <f>IF(対応ガラス検索!$E$2="-","",IF(L339&lt;=0.65,MAX($O$2:O338)+1,""))</f>
        <v>338</v>
      </c>
      <c r="P339" s="144"/>
      <c r="Q339" s="145"/>
    </row>
    <row r="340" spans="1:17" x14ac:dyDescent="0.4">
      <c r="A340" s="68">
        <v>339</v>
      </c>
      <c r="B340" s="68" t="s">
        <v>2295</v>
      </c>
      <c r="C340" s="68" t="s">
        <v>1954</v>
      </c>
      <c r="D340" s="68" t="s">
        <v>1988</v>
      </c>
      <c r="E340" s="68" t="s">
        <v>1985</v>
      </c>
      <c r="F340" s="68" t="s">
        <v>1986</v>
      </c>
      <c r="G340" s="68" t="s">
        <v>1965</v>
      </c>
      <c r="H340" s="68" t="s">
        <v>1966</v>
      </c>
      <c r="I340" s="68">
        <v>11</v>
      </c>
      <c r="J340" s="68" t="s">
        <v>2267</v>
      </c>
      <c r="K340" s="142">
        <v>1.4</v>
      </c>
      <c r="L340" s="68">
        <v>0.48</v>
      </c>
      <c r="M340" s="68" t="s">
        <v>1960</v>
      </c>
      <c r="N340" s="143">
        <f>IF(対応ガラス検索!$E$2="-","",IF(対応ガラス検索!$E$2&gt;=K340,MAX($N$2:N339)+1,""))</f>
        <v>339</v>
      </c>
      <c r="O340" s="143">
        <f>IF(対応ガラス検索!$E$2="-","",IF(L340&lt;=0.65,MAX($O$2:O339)+1,""))</f>
        <v>339</v>
      </c>
      <c r="P340" s="144"/>
      <c r="Q340" s="145"/>
    </row>
    <row r="341" spans="1:17" x14ac:dyDescent="0.4">
      <c r="A341" s="68">
        <v>340</v>
      </c>
      <c r="B341" s="68" t="s">
        <v>2295</v>
      </c>
      <c r="C341" s="68" t="s">
        <v>1954</v>
      </c>
      <c r="D341" s="68" t="s">
        <v>1988</v>
      </c>
      <c r="E341" s="68" t="s">
        <v>1985</v>
      </c>
      <c r="F341" s="68" t="s">
        <v>1986</v>
      </c>
      <c r="G341" s="68" t="s">
        <v>1965</v>
      </c>
      <c r="H341" s="68" t="s">
        <v>1966</v>
      </c>
      <c r="I341" s="68">
        <v>12</v>
      </c>
      <c r="J341" s="68" t="s">
        <v>2267</v>
      </c>
      <c r="K341" s="68">
        <v>1.3</v>
      </c>
      <c r="L341" s="68">
        <v>0.48</v>
      </c>
      <c r="M341" s="68" t="s">
        <v>1960</v>
      </c>
      <c r="N341" s="143">
        <f>IF(対応ガラス検索!$E$2="-","",IF(対応ガラス検索!$E$2&gt;=K341,MAX($N$2:N340)+1,""))</f>
        <v>340</v>
      </c>
      <c r="O341" s="143">
        <f>IF(対応ガラス検索!$E$2="-","",IF(L341&lt;=0.65,MAX($O$2:O340)+1,""))</f>
        <v>340</v>
      </c>
      <c r="P341" s="144"/>
      <c r="Q341" s="145"/>
    </row>
    <row r="342" spans="1:17" x14ac:dyDescent="0.4">
      <c r="A342" s="68">
        <v>341</v>
      </c>
      <c r="B342" s="68" t="s">
        <v>2295</v>
      </c>
      <c r="C342" s="68" t="s">
        <v>1954</v>
      </c>
      <c r="D342" s="68" t="s">
        <v>1989</v>
      </c>
      <c r="E342" s="68" t="s">
        <v>1990</v>
      </c>
      <c r="F342" s="68" t="s">
        <v>1991</v>
      </c>
      <c r="G342" s="68" t="s">
        <v>1958</v>
      </c>
      <c r="H342" s="68" t="s">
        <v>1959</v>
      </c>
      <c r="I342" s="68">
        <v>6</v>
      </c>
      <c r="J342" s="68" t="s">
        <v>2296</v>
      </c>
      <c r="K342" s="68">
        <v>2.5</v>
      </c>
      <c r="L342" s="68">
        <v>0.44</v>
      </c>
      <c r="M342" s="68" t="s">
        <v>1960</v>
      </c>
      <c r="N342" s="143">
        <f>IF(対応ガラス検索!$E$2="-","",IF(対応ガラス検索!$E$2&gt;=K342,MAX($N$2:N341)+1,""))</f>
        <v>341</v>
      </c>
      <c r="O342" s="143">
        <f>IF(対応ガラス検索!$E$2="-","",IF(L342&lt;=0.65,MAX($O$2:O341)+1,""))</f>
        <v>341</v>
      </c>
      <c r="P342" s="144"/>
      <c r="Q342" s="145"/>
    </row>
    <row r="343" spans="1:17" x14ac:dyDescent="0.4">
      <c r="A343" s="68">
        <v>342</v>
      </c>
      <c r="B343" s="68" t="s">
        <v>2295</v>
      </c>
      <c r="C343" s="68" t="s">
        <v>1954</v>
      </c>
      <c r="D343" s="68" t="s">
        <v>1989</v>
      </c>
      <c r="E343" s="68" t="s">
        <v>1990</v>
      </c>
      <c r="F343" s="68" t="s">
        <v>1991</v>
      </c>
      <c r="G343" s="68" t="s">
        <v>1958</v>
      </c>
      <c r="H343" s="68" t="s">
        <v>1959</v>
      </c>
      <c r="I343" s="68">
        <v>7</v>
      </c>
      <c r="J343" s="68" t="s">
        <v>2296</v>
      </c>
      <c r="K343" s="68">
        <v>2.2999999999999998</v>
      </c>
      <c r="L343" s="68">
        <v>0.44</v>
      </c>
      <c r="M343" s="68" t="s">
        <v>1960</v>
      </c>
      <c r="N343" s="143">
        <f>IF(対応ガラス検索!$E$2="-","",IF(対応ガラス検索!$E$2&gt;=K343,MAX($N$2:N342)+1,""))</f>
        <v>342</v>
      </c>
      <c r="O343" s="143">
        <f>IF(対応ガラス検索!$E$2="-","",IF(L343&lt;=0.65,MAX($O$2:O342)+1,""))</f>
        <v>342</v>
      </c>
      <c r="P343" s="144"/>
      <c r="Q343" s="145"/>
    </row>
    <row r="344" spans="1:17" x14ac:dyDescent="0.4">
      <c r="A344" s="68">
        <v>343</v>
      </c>
      <c r="B344" s="68" t="s">
        <v>2295</v>
      </c>
      <c r="C344" s="68" t="s">
        <v>1954</v>
      </c>
      <c r="D344" s="68" t="s">
        <v>1989</v>
      </c>
      <c r="E344" s="68" t="s">
        <v>1990</v>
      </c>
      <c r="F344" s="68" t="s">
        <v>1991</v>
      </c>
      <c r="G344" s="68" t="s">
        <v>1958</v>
      </c>
      <c r="H344" s="68" t="s">
        <v>1959</v>
      </c>
      <c r="I344" s="68">
        <v>8</v>
      </c>
      <c r="J344" s="68" t="s">
        <v>2296</v>
      </c>
      <c r="K344" s="68">
        <v>2.1</v>
      </c>
      <c r="L344" s="68">
        <v>0.44</v>
      </c>
      <c r="M344" s="68" t="s">
        <v>1960</v>
      </c>
      <c r="N344" s="143">
        <f>IF(対応ガラス検索!$E$2="-","",IF(対応ガラス検索!$E$2&gt;=K344,MAX($N$2:N343)+1,""))</f>
        <v>343</v>
      </c>
      <c r="O344" s="143">
        <f>IF(対応ガラス検索!$E$2="-","",IF(L344&lt;=0.65,MAX($O$2:O343)+1,""))</f>
        <v>343</v>
      </c>
      <c r="P344" s="144"/>
      <c r="Q344" s="145"/>
    </row>
    <row r="345" spans="1:17" x14ac:dyDescent="0.4">
      <c r="A345" s="68">
        <v>344</v>
      </c>
      <c r="B345" s="68" t="s">
        <v>2295</v>
      </c>
      <c r="C345" s="68" t="s">
        <v>1954</v>
      </c>
      <c r="D345" s="68" t="s">
        <v>1989</v>
      </c>
      <c r="E345" s="68" t="s">
        <v>1990</v>
      </c>
      <c r="F345" s="68" t="s">
        <v>1991</v>
      </c>
      <c r="G345" s="68" t="s">
        <v>1958</v>
      </c>
      <c r="H345" s="68" t="s">
        <v>1959</v>
      </c>
      <c r="I345" s="68">
        <v>9</v>
      </c>
      <c r="J345" s="68" t="s">
        <v>2296</v>
      </c>
      <c r="K345" s="142">
        <v>2</v>
      </c>
      <c r="L345" s="68">
        <v>0.44</v>
      </c>
      <c r="M345" s="68" t="s">
        <v>1960</v>
      </c>
      <c r="N345" s="143">
        <f>IF(対応ガラス検索!$E$2="-","",IF(対応ガラス検索!$E$2&gt;=K345,MAX($N$2:N344)+1,""))</f>
        <v>344</v>
      </c>
      <c r="O345" s="143">
        <f>IF(対応ガラス検索!$E$2="-","",IF(L345&lt;=0.65,MAX($O$2:O344)+1,""))</f>
        <v>344</v>
      </c>
      <c r="P345" s="144"/>
      <c r="Q345" s="145"/>
    </row>
    <row r="346" spans="1:17" x14ac:dyDescent="0.4">
      <c r="A346" s="68">
        <v>345</v>
      </c>
      <c r="B346" s="68" t="s">
        <v>2295</v>
      </c>
      <c r="C346" s="68" t="s">
        <v>1954</v>
      </c>
      <c r="D346" s="68" t="s">
        <v>1989</v>
      </c>
      <c r="E346" s="68" t="s">
        <v>1990</v>
      </c>
      <c r="F346" s="68" t="s">
        <v>1991</v>
      </c>
      <c r="G346" s="68" t="s">
        <v>1958</v>
      </c>
      <c r="H346" s="68" t="s">
        <v>1959</v>
      </c>
      <c r="I346" s="68">
        <v>10</v>
      </c>
      <c r="J346" s="68" t="s">
        <v>2296</v>
      </c>
      <c r="K346" s="68">
        <v>1.8</v>
      </c>
      <c r="L346" s="68">
        <v>0.44</v>
      </c>
      <c r="M346" s="68" t="s">
        <v>1960</v>
      </c>
      <c r="N346" s="143">
        <f>IF(対応ガラス検索!$E$2="-","",IF(対応ガラス検索!$E$2&gt;=K346,MAX($N$2:N345)+1,""))</f>
        <v>345</v>
      </c>
      <c r="O346" s="143">
        <f>IF(対応ガラス検索!$E$2="-","",IF(L346&lt;=0.65,MAX($O$2:O345)+1,""))</f>
        <v>345</v>
      </c>
      <c r="P346" s="144"/>
      <c r="Q346" s="145"/>
    </row>
    <row r="347" spans="1:17" x14ac:dyDescent="0.4">
      <c r="A347" s="68">
        <v>346</v>
      </c>
      <c r="B347" s="68" t="s">
        <v>2295</v>
      </c>
      <c r="C347" s="68" t="s">
        <v>1954</v>
      </c>
      <c r="D347" s="68" t="s">
        <v>1989</v>
      </c>
      <c r="E347" s="68" t="s">
        <v>1990</v>
      </c>
      <c r="F347" s="68" t="s">
        <v>1991</v>
      </c>
      <c r="G347" s="68" t="s">
        <v>1958</v>
      </c>
      <c r="H347" s="68" t="s">
        <v>1959</v>
      </c>
      <c r="I347" s="68">
        <v>11</v>
      </c>
      <c r="J347" s="68" t="s">
        <v>2296</v>
      </c>
      <c r="K347" s="68">
        <v>1.7</v>
      </c>
      <c r="L347" s="68">
        <v>0.44</v>
      </c>
      <c r="M347" s="68" t="s">
        <v>1960</v>
      </c>
      <c r="N347" s="143">
        <f>IF(対応ガラス検索!$E$2="-","",IF(対応ガラス検索!$E$2&gt;=K347,MAX($N$2:N346)+1,""))</f>
        <v>346</v>
      </c>
      <c r="O347" s="143">
        <f>IF(対応ガラス検索!$E$2="-","",IF(L347&lt;=0.65,MAX($O$2:O346)+1,""))</f>
        <v>346</v>
      </c>
      <c r="P347" s="144"/>
      <c r="Q347" s="145"/>
    </row>
    <row r="348" spans="1:17" x14ac:dyDescent="0.4">
      <c r="A348" s="68">
        <v>347</v>
      </c>
      <c r="B348" s="68" t="s">
        <v>2295</v>
      </c>
      <c r="C348" s="68" t="s">
        <v>1954</v>
      </c>
      <c r="D348" s="68" t="s">
        <v>1989</v>
      </c>
      <c r="E348" s="68" t="s">
        <v>1990</v>
      </c>
      <c r="F348" s="68" t="s">
        <v>1991</v>
      </c>
      <c r="G348" s="68" t="s">
        <v>1958</v>
      </c>
      <c r="H348" s="68" t="s">
        <v>1959</v>
      </c>
      <c r="I348" s="68">
        <v>12</v>
      </c>
      <c r="J348" s="68" t="s">
        <v>2296</v>
      </c>
      <c r="K348" s="68">
        <v>1.6</v>
      </c>
      <c r="L348" s="68">
        <v>0.44</v>
      </c>
      <c r="M348" s="68" t="s">
        <v>1960</v>
      </c>
      <c r="N348" s="143">
        <f>IF(対応ガラス検索!$E$2="-","",IF(対応ガラス検索!$E$2&gt;=K348,MAX($N$2:N347)+1,""))</f>
        <v>347</v>
      </c>
      <c r="O348" s="143">
        <f>IF(対応ガラス検索!$E$2="-","",IF(L348&lt;=0.65,MAX($O$2:O347)+1,""))</f>
        <v>347</v>
      </c>
      <c r="P348" s="144"/>
      <c r="Q348" s="145"/>
    </row>
    <row r="349" spans="1:17" x14ac:dyDescent="0.4">
      <c r="A349" s="68">
        <v>348</v>
      </c>
      <c r="B349" s="68" t="s">
        <v>2295</v>
      </c>
      <c r="C349" s="68" t="s">
        <v>1954</v>
      </c>
      <c r="D349" s="68" t="s">
        <v>1989</v>
      </c>
      <c r="E349" s="68" t="s">
        <v>1990</v>
      </c>
      <c r="F349" s="68" t="s">
        <v>1991</v>
      </c>
      <c r="G349" s="68" t="s">
        <v>1958</v>
      </c>
      <c r="H349" s="68" t="s">
        <v>1959</v>
      </c>
      <c r="I349" s="68">
        <v>13</v>
      </c>
      <c r="J349" s="68" t="s">
        <v>2296</v>
      </c>
      <c r="K349" s="68">
        <v>1.6</v>
      </c>
      <c r="L349" s="68">
        <v>0.44</v>
      </c>
      <c r="M349" s="68" t="s">
        <v>1960</v>
      </c>
      <c r="N349" s="143">
        <f>IF(対応ガラス検索!$E$2="-","",IF(対応ガラス検索!$E$2&gt;=K349,MAX($N$2:N348)+1,""))</f>
        <v>348</v>
      </c>
      <c r="O349" s="143">
        <f>IF(対応ガラス検索!$E$2="-","",IF(L349&lt;=0.65,MAX($O$2:O348)+1,""))</f>
        <v>348</v>
      </c>
      <c r="P349" s="144"/>
      <c r="Q349" s="145"/>
    </row>
    <row r="350" spans="1:17" x14ac:dyDescent="0.4">
      <c r="A350" s="68">
        <v>349</v>
      </c>
      <c r="B350" s="68" t="s">
        <v>2295</v>
      </c>
      <c r="C350" s="68" t="s">
        <v>1954</v>
      </c>
      <c r="D350" s="68" t="s">
        <v>1989</v>
      </c>
      <c r="E350" s="68" t="s">
        <v>1990</v>
      </c>
      <c r="F350" s="68" t="s">
        <v>1991</v>
      </c>
      <c r="G350" s="68" t="s">
        <v>1958</v>
      </c>
      <c r="H350" s="68" t="s">
        <v>1959</v>
      </c>
      <c r="I350" s="68">
        <v>14</v>
      </c>
      <c r="J350" s="68" t="s">
        <v>2296</v>
      </c>
      <c r="K350" s="68">
        <v>1.5</v>
      </c>
      <c r="L350" s="68">
        <v>0.44</v>
      </c>
      <c r="M350" s="68" t="s">
        <v>1960</v>
      </c>
      <c r="N350" s="143">
        <f>IF(対応ガラス検索!$E$2="-","",IF(対応ガラス検索!$E$2&gt;=K350,MAX($N$2:N349)+1,""))</f>
        <v>349</v>
      </c>
      <c r="O350" s="143">
        <f>IF(対応ガラス検索!$E$2="-","",IF(L350&lt;=0.65,MAX($O$2:O349)+1,""))</f>
        <v>349</v>
      </c>
      <c r="P350" s="144"/>
      <c r="Q350" s="145"/>
    </row>
    <row r="351" spans="1:17" x14ac:dyDescent="0.4">
      <c r="A351" s="68">
        <v>350</v>
      </c>
      <c r="B351" s="68" t="s">
        <v>2295</v>
      </c>
      <c r="C351" s="68" t="s">
        <v>1954</v>
      </c>
      <c r="D351" s="68" t="s">
        <v>1989</v>
      </c>
      <c r="E351" s="68" t="s">
        <v>1990</v>
      </c>
      <c r="F351" s="68" t="s">
        <v>1991</v>
      </c>
      <c r="G351" s="68" t="s">
        <v>1958</v>
      </c>
      <c r="H351" s="68" t="s">
        <v>1959</v>
      </c>
      <c r="I351" s="68">
        <v>6</v>
      </c>
      <c r="J351" s="68" t="s">
        <v>2267</v>
      </c>
      <c r="K351" s="68">
        <v>2</v>
      </c>
      <c r="L351" s="68">
        <v>0.44</v>
      </c>
      <c r="M351" s="68" t="s">
        <v>1960</v>
      </c>
      <c r="N351" s="143">
        <f>IF(対応ガラス検索!$E$2="-","",IF(対応ガラス検索!$E$2&gt;=K351,MAX($N$2:N350)+1,""))</f>
        <v>350</v>
      </c>
      <c r="O351" s="143">
        <f>IF(対応ガラス検索!$E$2="-","",IF(L351&lt;=0.65,MAX($O$2:O350)+1,""))</f>
        <v>350</v>
      </c>
      <c r="P351" s="144"/>
      <c r="Q351" s="145"/>
    </row>
    <row r="352" spans="1:17" x14ac:dyDescent="0.4">
      <c r="A352" s="68">
        <v>351</v>
      </c>
      <c r="B352" s="68" t="s">
        <v>2295</v>
      </c>
      <c r="C352" s="68" t="s">
        <v>1954</v>
      </c>
      <c r="D352" s="68" t="s">
        <v>1989</v>
      </c>
      <c r="E352" s="68" t="s">
        <v>1990</v>
      </c>
      <c r="F352" s="68" t="s">
        <v>1991</v>
      </c>
      <c r="G352" s="68" t="s">
        <v>1958</v>
      </c>
      <c r="H352" s="68" t="s">
        <v>1959</v>
      </c>
      <c r="I352" s="68">
        <v>7</v>
      </c>
      <c r="J352" s="68" t="s">
        <v>2267</v>
      </c>
      <c r="K352" s="68">
        <v>1.9</v>
      </c>
      <c r="L352" s="68">
        <v>0.44</v>
      </c>
      <c r="M352" s="68" t="s">
        <v>1960</v>
      </c>
      <c r="N352" s="143">
        <f>IF(対応ガラス検索!$E$2="-","",IF(対応ガラス検索!$E$2&gt;=K352,MAX($N$2:N351)+1,""))</f>
        <v>351</v>
      </c>
      <c r="O352" s="143">
        <f>IF(対応ガラス検索!$E$2="-","",IF(L352&lt;=0.65,MAX($O$2:O351)+1,""))</f>
        <v>351</v>
      </c>
      <c r="P352" s="144"/>
      <c r="Q352" s="145"/>
    </row>
    <row r="353" spans="1:17" x14ac:dyDescent="0.4">
      <c r="A353" s="68">
        <v>352</v>
      </c>
      <c r="B353" s="68" t="s">
        <v>2295</v>
      </c>
      <c r="C353" s="68" t="s">
        <v>1954</v>
      </c>
      <c r="D353" s="68" t="s">
        <v>1989</v>
      </c>
      <c r="E353" s="68" t="s">
        <v>1990</v>
      </c>
      <c r="F353" s="68" t="s">
        <v>1991</v>
      </c>
      <c r="G353" s="68" t="s">
        <v>1958</v>
      </c>
      <c r="H353" s="68" t="s">
        <v>1959</v>
      </c>
      <c r="I353" s="68">
        <v>8</v>
      </c>
      <c r="J353" s="68" t="s">
        <v>2267</v>
      </c>
      <c r="K353" s="142">
        <v>1.7</v>
      </c>
      <c r="L353" s="68">
        <v>0.44</v>
      </c>
      <c r="M353" s="68" t="s">
        <v>1960</v>
      </c>
      <c r="N353" s="143">
        <f>IF(対応ガラス検索!$E$2="-","",IF(対応ガラス検索!$E$2&gt;=K353,MAX($N$2:N352)+1,""))</f>
        <v>352</v>
      </c>
      <c r="O353" s="143">
        <f>IF(対応ガラス検索!$E$2="-","",IF(L353&lt;=0.65,MAX($O$2:O352)+1,""))</f>
        <v>352</v>
      </c>
      <c r="P353" s="144"/>
      <c r="Q353" s="145"/>
    </row>
    <row r="354" spans="1:17" x14ac:dyDescent="0.4">
      <c r="A354" s="68">
        <v>353</v>
      </c>
      <c r="B354" s="68" t="s">
        <v>2295</v>
      </c>
      <c r="C354" s="68" t="s">
        <v>1954</v>
      </c>
      <c r="D354" s="68" t="s">
        <v>1989</v>
      </c>
      <c r="E354" s="68" t="s">
        <v>1990</v>
      </c>
      <c r="F354" s="68" t="s">
        <v>1991</v>
      </c>
      <c r="G354" s="68" t="s">
        <v>1958</v>
      </c>
      <c r="H354" s="68" t="s">
        <v>1959</v>
      </c>
      <c r="I354" s="68">
        <v>9</v>
      </c>
      <c r="J354" s="68" t="s">
        <v>2267</v>
      </c>
      <c r="K354" s="68">
        <v>1.6</v>
      </c>
      <c r="L354" s="68">
        <v>0.44</v>
      </c>
      <c r="M354" s="68" t="s">
        <v>1960</v>
      </c>
      <c r="N354" s="143">
        <f>IF(対応ガラス検索!$E$2="-","",IF(対応ガラス検索!$E$2&gt;=K354,MAX($N$2:N353)+1,""))</f>
        <v>353</v>
      </c>
      <c r="O354" s="143">
        <f>IF(対応ガラス検索!$E$2="-","",IF(L354&lt;=0.65,MAX($O$2:O353)+1,""))</f>
        <v>353</v>
      </c>
      <c r="P354" s="144"/>
      <c r="Q354" s="145"/>
    </row>
    <row r="355" spans="1:17" x14ac:dyDescent="0.4">
      <c r="A355" s="68">
        <v>354</v>
      </c>
      <c r="B355" s="68" t="s">
        <v>2295</v>
      </c>
      <c r="C355" s="68" t="s">
        <v>1954</v>
      </c>
      <c r="D355" s="68" t="s">
        <v>1989</v>
      </c>
      <c r="E355" s="68" t="s">
        <v>1990</v>
      </c>
      <c r="F355" s="68" t="s">
        <v>1991</v>
      </c>
      <c r="G355" s="68" t="s">
        <v>1958</v>
      </c>
      <c r="H355" s="68" t="s">
        <v>1959</v>
      </c>
      <c r="I355" s="68">
        <v>10</v>
      </c>
      <c r="J355" s="68" t="s">
        <v>2267</v>
      </c>
      <c r="K355" s="68">
        <v>1.5</v>
      </c>
      <c r="L355" s="68">
        <v>0.44</v>
      </c>
      <c r="M355" s="68" t="s">
        <v>1960</v>
      </c>
      <c r="N355" s="143">
        <f>IF(対応ガラス検索!$E$2="-","",IF(対応ガラス検索!$E$2&gt;=K355,MAX($N$2:N354)+1,""))</f>
        <v>354</v>
      </c>
      <c r="O355" s="143">
        <f>IF(対応ガラス検索!$E$2="-","",IF(L355&lt;=0.65,MAX($O$2:O354)+1,""))</f>
        <v>354</v>
      </c>
      <c r="P355" s="144"/>
      <c r="Q355" s="145"/>
    </row>
    <row r="356" spans="1:17" x14ac:dyDescent="0.4">
      <c r="A356" s="68">
        <v>355</v>
      </c>
      <c r="B356" s="68" t="s">
        <v>2295</v>
      </c>
      <c r="C356" s="68" t="s">
        <v>1954</v>
      </c>
      <c r="D356" s="68" t="s">
        <v>1989</v>
      </c>
      <c r="E356" s="68" t="s">
        <v>1990</v>
      </c>
      <c r="F356" s="68" t="s">
        <v>1991</v>
      </c>
      <c r="G356" s="68" t="s">
        <v>1958</v>
      </c>
      <c r="H356" s="68" t="s">
        <v>1959</v>
      </c>
      <c r="I356" s="68">
        <v>11</v>
      </c>
      <c r="J356" s="68" t="s">
        <v>2267</v>
      </c>
      <c r="K356" s="68">
        <v>1.4</v>
      </c>
      <c r="L356" s="68">
        <v>0.44</v>
      </c>
      <c r="M356" s="68" t="s">
        <v>1960</v>
      </c>
      <c r="N356" s="143">
        <f>IF(対応ガラス検索!$E$2="-","",IF(対応ガラス検索!$E$2&gt;=K356,MAX($N$2:N355)+1,""))</f>
        <v>355</v>
      </c>
      <c r="O356" s="143">
        <f>IF(対応ガラス検索!$E$2="-","",IF(L356&lt;=0.65,MAX($O$2:O355)+1,""))</f>
        <v>355</v>
      </c>
      <c r="P356" s="144"/>
      <c r="Q356" s="145"/>
    </row>
    <row r="357" spans="1:17" x14ac:dyDescent="0.4">
      <c r="A357" s="68">
        <v>356</v>
      </c>
      <c r="B357" s="68" t="s">
        <v>2295</v>
      </c>
      <c r="C357" s="68" t="s">
        <v>1954</v>
      </c>
      <c r="D357" s="68" t="s">
        <v>1989</v>
      </c>
      <c r="E357" s="68" t="s">
        <v>1990</v>
      </c>
      <c r="F357" s="68" t="s">
        <v>1991</v>
      </c>
      <c r="G357" s="68" t="s">
        <v>1958</v>
      </c>
      <c r="H357" s="68" t="s">
        <v>1959</v>
      </c>
      <c r="I357" s="68">
        <v>12</v>
      </c>
      <c r="J357" s="68" t="s">
        <v>2267</v>
      </c>
      <c r="K357" s="68">
        <v>1.3</v>
      </c>
      <c r="L357" s="68">
        <v>0.44</v>
      </c>
      <c r="M357" s="68" t="s">
        <v>1960</v>
      </c>
      <c r="N357" s="143">
        <f>IF(対応ガラス検索!$E$2="-","",IF(対応ガラス検索!$E$2&gt;=K357,MAX($N$2:N356)+1,""))</f>
        <v>356</v>
      </c>
      <c r="O357" s="143">
        <f>IF(対応ガラス検索!$E$2="-","",IF(L357&lt;=0.65,MAX($O$2:O356)+1,""))</f>
        <v>356</v>
      </c>
      <c r="P357" s="144"/>
      <c r="Q357" s="145"/>
    </row>
    <row r="358" spans="1:17" x14ac:dyDescent="0.4">
      <c r="A358" s="68">
        <v>357</v>
      </c>
      <c r="B358" s="68" t="s">
        <v>2295</v>
      </c>
      <c r="C358" s="68" t="s">
        <v>1954</v>
      </c>
      <c r="D358" s="68" t="s">
        <v>1989</v>
      </c>
      <c r="E358" s="68" t="s">
        <v>1990</v>
      </c>
      <c r="F358" s="68" t="s">
        <v>1991</v>
      </c>
      <c r="G358" s="68" t="s">
        <v>1958</v>
      </c>
      <c r="H358" s="68" t="s">
        <v>1959</v>
      </c>
      <c r="I358" s="68">
        <v>13</v>
      </c>
      <c r="J358" s="68" t="s">
        <v>2267</v>
      </c>
      <c r="K358" s="142">
        <v>1.2</v>
      </c>
      <c r="L358" s="68">
        <v>0.44</v>
      </c>
      <c r="M358" s="68" t="s">
        <v>1960</v>
      </c>
      <c r="N358" s="143">
        <f>IF(対応ガラス検索!$E$2="-","",IF(対応ガラス検索!$E$2&gt;=K358,MAX($N$2:N357)+1,""))</f>
        <v>357</v>
      </c>
      <c r="O358" s="143">
        <f>IF(対応ガラス検索!$E$2="-","",IF(L358&lt;=0.65,MAX($O$2:O357)+1,""))</f>
        <v>357</v>
      </c>
      <c r="P358" s="144"/>
      <c r="Q358" s="145"/>
    </row>
    <row r="359" spans="1:17" x14ac:dyDescent="0.4">
      <c r="A359" s="68">
        <v>358</v>
      </c>
      <c r="B359" s="68" t="s">
        <v>2295</v>
      </c>
      <c r="C359" s="68" t="s">
        <v>1954</v>
      </c>
      <c r="D359" s="68" t="s">
        <v>1989</v>
      </c>
      <c r="E359" s="68" t="s">
        <v>1990</v>
      </c>
      <c r="F359" s="68" t="s">
        <v>1991</v>
      </c>
      <c r="G359" s="68" t="s">
        <v>1958</v>
      </c>
      <c r="H359" s="68" t="s">
        <v>1959</v>
      </c>
      <c r="I359" s="68">
        <v>14</v>
      </c>
      <c r="J359" s="68" t="s">
        <v>2267</v>
      </c>
      <c r="K359" s="68">
        <v>1.2</v>
      </c>
      <c r="L359" s="68">
        <v>0.44</v>
      </c>
      <c r="M359" s="68" t="s">
        <v>1960</v>
      </c>
      <c r="N359" s="143">
        <f>IF(対応ガラス検索!$E$2="-","",IF(対応ガラス検索!$E$2&gt;=K359,MAX($N$2:N358)+1,""))</f>
        <v>358</v>
      </c>
      <c r="O359" s="143">
        <f>IF(対応ガラス検索!$E$2="-","",IF(L359&lt;=0.65,MAX($O$2:O358)+1,""))</f>
        <v>358</v>
      </c>
      <c r="P359" s="144"/>
      <c r="Q359" s="145"/>
    </row>
    <row r="360" spans="1:17" x14ac:dyDescent="0.4">
      <c r="A360" s="68">
        <v>359</v>
      </c>
      <c r="B360" s="68" t="s">
        <v>2295</v>
      </c>
      <c r="C360" s="68" t="s">
        <v>1954</v>
      </c>
      <c r="D360" s="68" t="s">
        <v>1992</v>
      </c>
      <c r="E360" s="68" t="s">
        <v>1990</v>
      </c>
      <c r="F360" s="68" t="s">
        <v>1991</v>
      </c>
      <c r="G360" s="68" t="s">
        <v>1962</v>
      </c>
      <c r="H360" s="68" t="s">
        <v>1963</v>
      </c>
      <c r="I360" s="68">
        <v>6</v>
      </c>
      <c r="J360" s="68" t="s">
        <v>2296</v>
      </c>
      <c r="K360" s="68">
        <v>2.5</v>
      </c>
      <c r="L360" s="68">
        <v>0.46</v>
      </c>
      <c r="M360" s="68" t="s">
        <v>1960</v>
      </c>
      <c r="N360" s="143">
        <f>IF(対応ガラス検索!$E$2="-","",IF(対応ガラス検索!$E$2&gt;=K360,MAX($N$2:N359)+1,""))</f>
        <v>359</v>
      </c>
      <c r="O360" s="143">
        <f>IF(対応ガラス検索!$E$2="-","",IF(L360&lt;=0.65,MAX($O$2:O359)+1,""))</f>
        <v>359</v>
      </c>
      <c r="P360" s="144"/>
      <c r="Q360" s="145"/>
    </row>
    <row r="361" spans="1:17" x14ac:dyDescent="0.4">
      <c r="A361" s="68">
        <v>360</v>
      </c>
      <c r="B361" s="68" t="s">
        <v>2295</v>
      </c>
      <c r="C361" s="68" t="s">
        <v>1954</v>
      </c>
      <c r="D361" s="68" t="s">
        <v>1992</v>
      </c>
      <c r="E361" s="68" t="s">
        <v>1990</v>
      </c>
      <c r="F361" s="68" t="s">
        <v>1991</v>
      </c>
      <c r="G361" s="68" t="s">
        <v>1962</v>
      </c>
      <c r="H361" s="68" t="s">
        <v>1963</v>
      </c>
      <c r="I361" s="68">
        <v>7</v>
      </c>
      <c r="J361" s="68" t="s">
        <v>2296</v>
      </c>
      <c r="K361" s="68">
        <v>2.2999999999999998</v>
      </c>
      <c r="L361" s="68">
        <v>0.46</v>
      </c>
      <c r="M361" s="68" t="s">
        <v>1960</v>
      </c>
      <c r="N361" s="143">
        <f>IF(対応ガラス検索!$E$2="-","",IF(対応ガラス検索!$E$2&gt;=K361,MAX($N$2:N360)+1,""))</f>
        <v>360</v>
      </c>
      <c r="O361" s="143">
        <f>IF(対応ガラス検索!$E$2="-","",IF(L361&lt;=0.65,MAX($O$2:O360)+1,""))</f>
        <v>360</v>
      </c>
      <c r="P361" s="144"/>
      <c r="Q361" s="145"/>
    </row>
    <row r="362" spans="1:17" x14ac:dyDescent="0.4">
      <c r="A362" s="68">
        <v>361</v>
      </c>
      <c r="B362" s="68" t="s">
        <v>2295</v>
      </c>
      <c r="C362" s="68" t="s">
        <v>1954</v>
      </c>
      <c r="D362" s="68" t="s">
        <v>1992</v>
      </c>
      <c r="E362" s="68" t="s">
        <v>1990</v>
      </c>
      <c r="F362" s="68" t="s">
        <v>1991</v>
      </c>
      <c r="G362" s="68" t="s">
        <v>1962</v>
      </c>
      <c r="H362" s="68" t="s">
        <v>1963</v>
      </c>
      <c r="I362" s="68">
        <v>8</v>
      </c>
      <c r="J362" s="68" t="s">
        <v>2296</v>
      </c>
      <c r="K362" s="68">
        <v>2.1</v>
      </c>
      <c r="L362" s="68">
        <v>0.46</v>
      </c>
      <c r="M362" s="68" t="s">
        <v>1960</v>
      </c>
      <c r="N362" s="143">
        <f>IF(対応ガラス検索!$E$2="-","",IF(対応ガラス検索!$E$2&gt;=K362,MAX($N$2:N361)+1,""))</f>
        <v>361</v>
      </c>
      <c r="O362" s="143">
        <f>IF(対応ガラス検索!$E$2="-","",IF(L362&lt;=0.65,MAX($O$2:O361)+1,""))</f>
        <v>361</v>
      </c>
      <c r="P362" s="144"/>
      <c r="Q362" s="145"/>
    </row>
    <row r="363" spans="1:17" x14ac:dyDescent="0.4">
      <c r="A363" s="68">
        <v>362</v>
      </c>
      <c r="B363" s="68" t="s">
        <v>2295</v>
      </c>
      <c r="C363" s="68" t="s">
        <v>1954</v>
      </c>
      <c r="D363" s="68" t="s">
        <v>1992</v>
      </c>
      <c r="E363" s="68" t="s">
        <v>1990</v>
      </c>
      <c r="F363" s="68" t="s">
        <v>1991</v>
      </c>
      <c r="G363" s="68" t="s">
        <v>1962</v>
      </c>
      <c r="H363" s="68" t="s">
        <v>1963</v>
      </c>
      <c r="I363" s="68">
        <v>9</v>
      </c>
      <c r="J363" s="68" t="s">
        <v>2296</v>
      </c>
      <c r="K363" s="68">
        <v>2</v>
      </c>
      <c r="L363" s="68">
        <v>0.46</v>
      </c>
      <c r="M363" s="68" t="s">
        <v>1960</v>
      </c>
      <c r="N363" s="143">
        <f>IF(対応ガラス検索!$E$2="-","",IF(対応ガラス検索!$E$2&gt;=K363,MAX($N$2:N362)+1,""))</f>
        <v>362</v>
      </c>
      <c r="O363" s="143">
        <f>IF(対応ガラス検索!$E$2="-","",IF(L363&lt;=0.65,MAX($O$2:O362)+1,""))</f>
        <v>362</v>
      </c>
      <c r="P363" s="144"/>
      <c r="Q363" s="145"/>
    </row>
    <row r="364" spans="1:17" x14ac:dyDescent="0.4">
      <c r="A364" s="68">
        <v>363</v>
      </c>
      <c r="B364" s="68" t="s">
        <v>2295</v>
      </c>
      <c r="C364" s="68" t="s">
        <v>1954</v>
      </c>
      <c r="D364" s="68" t="s">
        <v>1992</v>
      </c>
      <c r="E364" s="68" t="s">
        <v>1990</v>
      </c>
      <c r="F364" s="68" t="s">
        <v>1991</v>
      </c>
      <c r="G364" s="68" t="s">
        <v>1962</v>
      </c>
      <c r="H364" s="68" t="s">
        <v>1963</v>
      </c>
      <c r="I364" s="68">
        <v>10</v>
      </c>
      <c r="J364" s="68" t="s">
        <v>2296</v>
      </c>
      <c r="K364" s="68">
        <v>1.8</v>
      </c>
      <c r="L364" s="68">
        <v>0.46</v>
      </c>
      <c r="M364" s="68" t="s">
        <v>1960</v>
      </c>
      <c r="N364" s="143">
        <f>IF(対応ガラス検索!$E$2="-","",IF(対応ガラス検索!$E$2&gt;=K364,MAX($N$2:N363)+1,""))</f>
        <v>363</v>
      </c>
      <c r="O364" s="143">
        <f>IF(対応ガラス検索!$E$2="-","",IF(L364&lt;=0.65,MAX($O$2:O363)+1,""))</f>
        <v>363</v>
      </c>
      <c r="P364" s="144"/>
      <c r="Q364" s="145"/>
    </row>
    <row r="365" spans="1:17" x14ac:dyDescent="0.4">
      <c r="A365" s="68">
        <v>364</v>
      </c>
      <c r="B365" s="68" t="s">
        <v>2295</v>
      </c>
      <c r="C365" s="68" t="s">
        <v>1954</v>
      </c>
      <c r="D365" s="68" t="s">
        <v>1992</v>
      </c>
      <c r="E365" s="68" t="s">
        <v>1990</v>
      </c>
      <c r="F365" s="68" t="s">
        <v>1991</v>
      </c>
      <c r="G365" s="68" t="s">
        <v>1962</v>
      </c>
      <c r="H365" s="68" t="s">
        <v>1963</v>
      </c>
      <c r="I365" s="68">
        <v>11</v>
      </c>
      <c r="J365" s="68" t="s">
        <v>2296</v>
      </c>
      <c r="K365" s="68">
        <v>1.7</v>
      </c>
      <c r="L365" s="68">
        <v>0.46</v>
      </c>
      <c r="M365" s="68" t="s">
        <v>1960</v>
      </c>
      <c r="N365" s="143">
        <f>IF(対応ガラス検索!$E$2="-","",IF(対応ガラス検索!$E$2&gt;=K365,MAX($N$2:N364)+1,""))</f>
        <v>364</v>
      </c>
      <c r="O365" s="143">
        <f>IF(対応ガラス検索!$E$2="-","",IF(L365&lt;=0.65,MAX($O$2:O364)+1,""))</f>
        <v>364</v>
      </c>
      <c r="P365" s="144"/>
      <c r="Q365" s="145"/>
    </row>
    <row r="366" spans="1:17" x14ac:dyDescent="0.4">
      <c r="A366" s="68">
        <v>365</v>
      </c>
      <c r="B366" s="68" t="s">
        <v>2295</v>
      </c>
      <c r="C366" s="68" t="s">
        <v>1954</v>
      </c>
      <c r="D366" s="68" t="s">
        <v>1992</v>
      </c>
      <c r="E366" s="68" t="s">
        <v>1990</v>
      </c>
      <c r="F366" s="68" t="s">
        <v>1991</v>
      </c>
      <c r="G366" s="68" t="s">
        <v>1962</v>
      </c>
      <c r="H366" s="68" t="s">
        <v>1963</v>
      </c>
      <c r="I366" s="68">
        <v>12</v>
      </c>
      <c r="J366" s="68" t="s">
        <v>2296</v>
      </c>
      <c r="K366" s="142">
        <v>1.6</v>
      </c>
      <c r="L366" s="68">
        <v>0.47</v>
      </c>
      <c r="M366" s="68" t="s">
        <v>1960</v>
      </c>
      <c r="N366" s="143">
        <f>IF(対応ガラス検索!$E$2="-","",IF(対応ガラス検索!$E$2&gt;=K366,MAX($N$2:N365)+1,""))</f>
        <v>365</v>
      </c>
      <c r="O366" s="143">
        <f>IF(対応ガラス検索!$E$2="-","",IF(L366&lt;=0.65,MAX($O$2:O365)+1,""))</f>
        <v>365</v>
      </c>
      <c r="P366" s="144"/>
      <c r="Q366" s="145"/>
    </row>
    <row r="367" spans="1:17" x14ac:dyDescent="0.4">
      <c r="A367" s="68">
        <v>366</v>
      </c>
      <c r="B367" s="68" t="s">
        <v>2295</v>
      </c>
      <c r="C367" s="68" t="s">
        <v>1954</v>
      </c>
      <c r="D367" s="68" t="s">
        <v>1992</v>
      </c>
      <c r="E367" s="68" t="s">
        <v>1990</v>
      </c>
      <c r="F367" s="68" t="s">
        <v>1991</v>
      </c>
      <c r="G367" s="68" t="s">
        <v>1962</v>
      </c>
      <c r="H367" s="68" t="s">
        <v>1963</v>
      </c>
      <c r="I367" s="68">
        <v>13</v>
      </c>
      <c r="J367" s="68" t="s">
        <v>2296</v>
      </c>
      <c r="K367" s="68">
        <v>1.6</v>
      </c>
      <c r="L367" s="68">
        <v>0.47</v>
      </c>
      <c r="M367" s="68" t="s">
        <v>1960</v>
      </c>
      <c r="N367" s="143">
        <f>IF(対応ガラス検索!$E$2="-","",IF(対応ガラス検索!$E$2&gt;=K367,MAX($N$2:N366)+1,""))</f>
        <v>366</v>
      </c>
      <c r="O367" s="143">
        <f>IF(対応ガラス検索!$E$2="-","",IF(L367&lt;=0.65,MAX($O$2:O366)+1,""))</f>
        <v>366</v>
      </c>
      <c r="P367" s="144"/>
      <c r="Q367" s="145"/>
    </row>
    <row r="368" spans="1:17" x14ac:dyDescent="0.4">
      <c r="A368" s="68">
        <v>367</v>
      </c>
      <c r="B368" s="68" t="s">
        <v>2295</v>
      </c>
      <c r="C368" s="68" t="s">
        <v>1954</v>
      </c>
      <c r="D368" s="68" t="s">
        <v>1992</v>
      </c>
      <c r="E368" s="68" t="s">
        <v>1990</v>
      </c>
      <c r="F368" s="68" t="s">
        <v>1991</v>
      </c>
      <c r="G368" s="68" t="s">
        <v>1962</v>
      </c>
      <c r="H368" s="68" t="s">
        <v>1963</v>
      </c>
      <c r="I368" s="68">
        <v>6</v>
      </c>
      <c r="J368" s="68" t="s">
        <v>2267</v>
      </c>
      <c r="K368" s="68">
        <v>2</v>
      </c>
      <c r="L368" s="68">
        <v>0.46</v>
      </c>
      <c r="M368" s="68" t="s">
        <v>1960</v>
      </c>
      <c r="N368" s="143">
        <f>IF(対応ガラス検索!$E$2="-","",IF(対応ガラス検索!$E$2&gt;=K368,MAX($N$2:N367)+1,""))</f>
        <v>367</v>
      </c>
      <c r="O368" s="143">
        <f>IF(対応ガラス検索!$E$2="-","",IF(L368&lt;=0.65,MAX($O$2:O367)+1,""))</f>
        <v>367</v>
      </c>
      <c r="P368" s="144"/>
      <c r="Q368" s="145"/>
    </row>
    <row r="369" spans="1:17" x14ac:dyDescent="0.4">
      <c r="A369" s="68">
        <v>368</v>
      </c>
      <c r="B369" s="68" t="s">
        <v>2295</v>
      </c>
      <c r="C369" s="68" t="s">
        <v>1954</v>
      </c>
      <c r="D369" s="68" t="s">
        <v>1992</v>
      </c>
      <c r="E369" s="68" t="s">
        <v>1990</v>
      </c>
      <c r="F369" s="68" t="s">
        <v>1991</v>
      </c>
      <c r="G369" s="68" t="s">
        <v>1962</v>
      </c>
      <c r="H369" s="68" t="s">
        <v>1963</v>
      </c>
      <c r="I369" s="68">
        <v>7</v>
      </c>
      <c r="J369" s="68" t="s">
        <v>2267</v>
      </c>
      <c r="K369" s="68">
        <v>1.9</v>
      </c>
      <c r="L369" s="68">
        <v>0.46</v>
      </c>
      <c r="M369" s="68" t="s">
        <v>1960</v>
      </c>
      <c r="N369" s="143">
        <f>IF(対応ガラス検索!$E$2="-","",IF(対応ガラス検索!$E$2&gt;=K369,MAX($N$2:N368)+1,""))</f>
        <v>368</v>
      </c>
      <c r="O369" s="143">
        <f>IF(対応ガラス検索!$E$2="-","",IF(L369&lt;=0.65,MAX($O$2:O368)+1,""))</f>
        <v>368</v>
      </c>
      <c r="P369" s="144"/>
      <c r="Q369" s="145"/>
    </row>
    <row r="370" spans="1:17" x14ac:dyDescent="0.4">
      <c r="A370" s="68">
        <v>369</v>
      </c>
      <c r="B370" s="68" t="s">
        <v>2295</v>
      </c>
      <c r="C370" s="68" t="s">
        <v>1954</v>
      </c>
      <c r="D370" s="68" t="s">
        <v>1992</v>
      </c>
      <c r="E370" s="68" t="s">
        <v>1990</v>
      </c>
      <c r="F370" s="68" t="s">
        <v>1991</v>
      </c>
      <c r="G370" s="68" t="s">
        <v>1962</v>
      </c>
      <c r="H370" s="68" t="s">
        <v>1963</v>
      </c>
      <c r="I370" s="68">
        <v>8</v>
      </c>
      <c r="J370" s="68" t="s">
        <v>2267</v>
      </c>
      <c r="K370" s="68">
        <v>1.7</v>
      </c>
      <c r="L370" s="68">
        <v>0.47</v>
      </c>
      <c r="M370" s="68" t="s">
        <v>1960</v>
      </c>
      <c r="N370" s="143">
        <f>IF(対応ガラス検索!$E$2="-","",IF(対応ガラス検索!$E$2&gt;=K370,MAX($N$2:N369)+1,""))</f>
        <v>369</v>
      </c>
      <c r="O370" s="143">
        <f>IF(対応ガラス検索!$E$2="-","",IF(L370&lt;=0.65,MAX($O$2:O369)+1,""))</f>
        <v>369</v>
      </c>
      <c r="P370" s="144"/>
      <c r="Q370" s="145"/>
    </row>
    <row r="371" spans="1:17" x14ac:dyDescent="0.4">
      <c r="A371" s="68">
        <v>370</v>
      </c>
      <c r="B371" s="68" t="s">
        <v>2295</v>
      </c>
      <c r="C371" s="68" t="s">
        <v>1954</v>
      </c>
      <c r="D371" s="68" t="s">
        <v>1992</v>
      </c>
      <c r="E371" s="68" t="s">
        <v>1990</v>
      </c>
      <c r="F371" s="68" t="s">
        <v>1991</v>
      </c>
      <c r="G371" s="68" t="s">
        <v>1962</v>
      </c>
      <c r="H371" s="68" t="s">
        <v>1963</v>
      </c>
      <c r="I371" s="68">
        <v>9</v>
      </c>
      <c r="J371" s="68" t="s">
        <v>2267</v>
      </c>
      <c r="K371" s="142">
        <v>1.6</v>
      </c>
      <c r="L371" s="68">
        <v>0.47</v>
      </c>
      <c r="M371" s="68" t="s">
        <v>1960</v>
      </c>
      <c r="N371" s="143">
        <f>IF(対応ガラス検索!$E$2="-","",IF(対応ガラス検索!$E$2&gt;=K371,MAX($N$2:N370)+1,""))</f>
        <v>370</v>
      </c>
      <c r="O371" s="143">
        <f>IF(対応ガラス検索!$E$2="-","",IF(L371&lt;=0.65,MAX($O$2:O370)+1,""))</f>
        <v>370</v>
      </c>
      <c r="P371" s="144"/>
      <c r="Q371" s="145"/>
    </row>
    <row r="372" spans="1:17" x14ac:dyDescent="0.4">
      <c r="A372" s="68">
        <v>371</v>
      </c>
      <c r="B372" s="68" t="s">
        <v>2295</v>
      </c>
      <c r="C372" s="68" t="s">
        <v>1954</v>
      </c>
      <c r="D372" s="68" t="s">
        <v>1992</v>
      </c>
      <c r="E372" s="68" t="s">
        <v>1990</v>
      </c>
      <c r="F372" s="68" t="s">
        <v>1991</v>
      </c>
      <c r="G372" s="68" t="s">
        <v>1962</v>
      </c>
      <c r="H372" s="68" t="s">
        <v>1963</v>
      </c>
      <c r="I372" s="68">
        <v>10</v>
      </c>
      <c r="J372" s="68" t="s">
        <v>2267</v>
      </c>
      <c r="K372" s="68">
        <v>1.5</v>
      </c>
      <c r="L372" s="68">
        <v>0.47</v>
      </c>
      <c r="M372" s="68" t="s">
        <v>1960</v>
      </c>
      <c r="N372" s="143">
        <f>IF(対応ガラス検索!$E$2="-","",IF(対応ガラス検索!$E$2&gt;=K372,MAX($N$2:N371)+1,""))</f>
        <v>371</v>
      </c>
      <c r="O372" s="143">
        <f>IF(対応ガラス検索!$E$2="-","",IF(L372&lt;=0.65,MAX($O$2:O371)+1,""))</f>
        <v>371</v>
      </c>
      <c r="P372" s="144"/>
      <c r="Q372" s="145"/>
    </row>
    <row r="373" spans="1:17" x14ac:dyDescent="0.4">
      <c r="A373" s="68">
        <v>372</v>
      </c>
      <c r="B373" s="68" t="s">
        <v>2295</v>
      </c>
      <c r="C373" s="68" t="s">
        <v>1954</v>
      </c>
      <c r="D373" s="68" t="s">
        <v>1992</v>
      </c>
      <c r="E373" s="68" t="s">
        <v>1990</v>
      </c>
      <c r="F373" s="68" t="s">
        <v>1991</v>
      </c>
      <c r="G373" s="68" t="s">
        <v>1962</v>
      </c>
      <c r="H373" s="68" t="s">
        <v>1963</v>
      </c>
      <c r="I373" s="68">
        <v>11</v>
      </c>
      <c r="J373" s="68" t="s">
        <v>2267</v>
      </c>
      <c r="K373" s="68">
        <v>1.4</v>
      </c>
      <c r="L373" s="68">
        <v>0.47</v>
      </c>
      <c r="M373" s="68" t="s">
        <v>1960</v>
      </c>
      <c r="N373" s="143">
        <f>IF(対応ガラス検索!$E$2="-","",IF(対応ガラス検索!$E$2&gt;=K373,MAX($N$2:N372)+1,""))</f>
        <v>372</v>
      </c>
      <c r="O373" s="143">
        <f>IF(対応ガラス検索!$E$2="-","",IF(L373&lt;=0.65,MAX($O$2:O372)+1,""))</f>
        <v>372</v>
      </c>
      <c r="P373" s="144"/>
      <c r="Q373" s="145"/>
    </row>
    <row r="374" spans="1:17" x14ac:dyDescent="0.4">
      <c r="A374" s="68">
        <v>373</v>
      </c>
      <c r="B374" s="68" t="s">
        <v>2295</v>
      </c>
      <c r="C374" s="68" t="s">
        <v>1954</v>
      </c>
      <c r="D374" s="68" t="s">
        <v>1992</v>
      </c>
      <c r="E374" s="68" t="s">
        <v>1990</v>
      </c>
      <c r="F374" s="68" t="s">
        <v>1991</v>
      </c>
      <c r="G374" s="68" t="s">
        <v>1962</v>
      </c>
      <c r="H374" s="68" t="s">
        <v>1963</v>
      </c>
      <c r="I374" s="68">
        <v>12</v>
      </c>
      <c r="J374" s="68" t="s">
        <v>2267</v>
      </c>
      <c r="K374" s="68">
        <v>1.3</v>
      </c>
      <c r="L374" s="68">
        <v>0.47</v>
      </c>
      <c r="M374" s="68" t="s">
        <v>1960</v>
      </c>
      <c r="N374" s="143">
        <f>IF(対応ガラス検索!$E$2="-","",IF(対応ガラス検索!$E$2&gt;=K374,MAX($N$2:N373)+1,""))</f>
        <v>373</v>
      </c>
      <c r="O374" s="143">
        <f>IF(対応ガラス検索!$E$2="-","",IF(L374&lt;=0.65,MAX($O$2:O373)+1,""))</f>
        <v>373</v>
      </c>
      <c r="P374" s="144"/>
      <c r="Q374" s="145"/>
    </row>
    <row r="375" spans="1:17" x14ac:dyDescent="0.4">
      <c r="A375" s="68">
        <v>374</v>
      </c>
      <c r="B375" s="68" t="s">
        <v>2295</v>
      </c>
      <c r="C375" s="68" t="s">
        <v>1954</v>
      </c>
      <c r="D375" s="68" t="s">
        <v>1992</v>
      </c>
      <c r="E375" s="68" t="s">
        <v>1990</v>
      </c>
      <c r="F375" s="68" t="s">
        <v>1991</v>
      </c>
      <c r="G375" s="68" t="s">
        <v>1962</v>
      </c>
      <c r="H375" s="68" t="s">
        <v>1963</v>
      </c>
      <c r="I375" s="68">
        <v>13</v>
      </c>
      <c r="J375" s="68" t="s">
        <v>2267</v>
      </c>
      <c r="K375" s="68">
        <v>1.2</v>
      </c>
      <c r="L375" s="68">
        <v>0.47</v>
      </c>
      <c r="M375" s="68" t="s">
        <v>1960</v>
      </c>
      <c r="N375" s="143">
        <f>IF(対応ガラス検索!$E$2="-","",IF(対応ガラス検索!$E$2&gt;=K375,MAX($N$2:N374)+1,""))</f>
        <v>374</v>
      </c>
      <c r="O375" s="143">
        <f>IF(対応ガラス検索!$E$2="-","",IF(L375&lt;=0.65,MAX($O$2:O374)+1,""))</f>
        <v>374</v>
      </c>
      <c r="P375" s="144"/>
      <c r="Q375" s="145"/>
    </row>
    <row r="376" spans="1:17" x14ac:dyDescent="0.4">
      <c r="A376" s="68">
        <v>375</v>
      </c>
      <c r="B376" s="68" t="s">
        <v>2295</v>
      </c>
      <c r="C376" s="68" t="s">
        <v>1954</v>
      </c>
      <c r="D376" s="68" t="s">
        <v>1993</v>
      </c>
      <c r="E376" s="68" t="s">
        <v>1990</v>
      </c>
      <c r="F376" s="68" t="s">
        <v>1991</v>
      </c>
      <c r="G376" s="68" t="s">
        <v>1965</v>
      </c>
      <c r="H376" s="68" t="s">
        <v>1966</v>
      </c>
      <c r="I376" s="68">
        <v>6</v>
      </c>
      <c r="J376" s="68" t="s">
        <v>2296</v>
      </c>
      <c r="K376" s="68">
        <v>2.5</v>
      </c>
      <c r="L376" s="68">
        <v>0.47</v>
      </c>
      <c r="M376" s="68" t="s">
        <v>1960</v>
      </c>
      <c r="N376" s="143">
        <f>IF(対応ガラス検索!$E$2="-","",IF(対応ガラス検索!$E$2&gt;=K376,MAX($N$2:N375)+1,""))</f>
        <v>375</v>
      </c>
      <c r="O376" s="143">
        <f>IF(対応ガラス検索!$E$2="-","",IF(L376&lt;=0.65,MAX($O$2:O375)+1,""))</f>
        <v>375</v>
      </c>
      <c r="P376" s="144"/>
      <c r="Q376" s="145"/>
    </row>
    <row r="377" spans="1:17" x14ac:dyDescent="0.4">
      <c r="A377" s="68">
        <v>376</v>
      </c>
      <c r="B377" s="68" t="s">
        <v>2295</v>
      </c>
      <c r="C377" s="68" t="s">
        <v>1954</v>
      </c>
      <c r="D377" s="68" t="s">
        <v>1993</v>
      </c>
      <c r="E377" s="68" t="s">
        <v>1990</v>
      </c>
      <c r="F377" s="68" t="s">
        <v>1991</v>
      </c>
      <c r="G377" s="68" t="s">
        <v>1965</v>
      </c>
      <c r="H377" s="68" t="s">
        <v>1966</v>
      </c>
      <c r="I377" s="68">
        <v>7</v>
      </c>
      <c r="J377" s="68" t="s">
        <v>2296</v>
      </c>
      <c r="K377" s="68">
        <v>2.2999999999999998</v>
      </c>
      <c r="L377" s="68">
        <v>0.47</v>
      </c>
      <c r="M377" s="68" t="s">
        <v>1960</v>
      </c>
      <c r="N377" s="143">
        <f>IF(対応ガラス検索!$E$2="-","",IF(対応ガラス検索!$E$2&gt;=K377,MAX($N$2:N376)+1,""))</f>
        <v>376</v>
      </c>
      <c r="O377" s="143">
        <f>IF(対応ガラス検索!$E$2="-","",IF(L377&lt;=0.65,MAX($O$2:O376)+1,""))</f>
        <v>376</v>
      </c>
      <c r="P377" s="144"/>
      <c r="Q377" s="145"/>
    </row>
    <row r="378" spans="1:17" x14ac:dyDescent="0.4">
      <c r="A378" s="68">
        <v>377</v>
      </c>
      <c r="B378" s="68" t="s">
        <v>2295</v>
      </c>
      <c r="C378" s="68" t="s">
        <v>1954</v>
      </c>
      <c r="D378" s="68" t="s">
        <v>1993</v>
      </c>
      <c r="E378" s="68" t="s">
        <v>1990</v>
      </c>
      <c r="F378" s="68" t="s">
        <v>1991</v>
      </c>
      <c r="G378" s="68" t="s">
        <v>1965</v>
      </c>
      <c r="H378" s="68" t="s">
        <v>1966</v>
      </c>
      <c r="I378" s="68">
        <v>8</v>
      </c>
      <c r="J378" s="68" t="s">
        <v>2296</v>
      </c>
      <c r="K378" s="68">
        <v>2.1</v>
      </c>
      <c r="L378" s="68">
        <v>0.47</v>
      </c>
      <c r="M378" s="68" t="s">
        <v>1960</v>
      </c>
      <c r="N378" s="143">
        <f>IF(対応ガラス検索!$E$2="-","",IF(対応ガラス検索!$E$2&gt;=K378,MAX($N$2:N377)+1,""))</f>
        <v>377</v>
      </c>
      <c r="O378" s="143">
        <f>IF(対応ガラス検索!$E$2="-","",IF(L378&lt;=0.65,MAX($O$2:O377)+1,""))</f>
        <v>377</v>
      </c>
      <c r="P378" s="144"/>
      <c r="Q378" s="145"/>
    </row>
    <row r="379" spans="1:17" x14ac:dyDescent="0.4">
      <c r="A379" s="68">
        <v>378</v>
      </c>
      <c r="B379" s="68" t="s">
        <v>2295</v>
      </c>
      <c r="C379" s="68" t="s">
        <v>1954</v>
      </c>
      <c r="D379" s="68" t="s">
        <v>1993</v>
      </c>
      <c r="E379" s="68" t="s">
        <v>1990</v>
      </c>
      <c r="F379" s="68" t="s">
        <v>1991</v>
      </c>
      <c r="G379" s="68" t="s">
        <v>1965</v>
      </c>
      <c r="H379" s="68" t="s">
        <v>1966</v>
      </c>
      <c r="I379" s="68">
        <v>9</v>
      </c>
      <c r="J379" s="68" t="s">
        <v>2296</v>
      </c>
      <c r="K379" s="142">
        <v>2</v>
      </c>
      <c r="L379" s="68">
        <v>0.47</v>
      </c>
      <c r="M379" s="68" t="s">
        <v>1960</v>
      </c>
      <c r="N379" s="143">
        <f>IF(対応ガラス検索!$E$2="-","",IF(対応ガラス検索!$E$2&gt;=K379,MAX($N$2:N378)+1,""))</f>
        <v>378</v>
      </c>
      <c r="O379" s="143">
        <f>IF(対応ガラス検索!$E$2="-","",IF(L379&lt;=0.65,MAX($O$2:O378)+1,""))</f>
        <v>378</v>
      </c>
      <c r="P379" s="144"/>
      <c r="Q379" s="145"/>
    </row>
    <row r="380" spans="1:17" x14ac:dyDescent="0.4">
      <c r="A380" s="68">
        <v>379</v>
      </c>
      <c r="B380" s="68" t="s">
        <v>2295</v>
      </c>
      <c r="C380" s="68" t="s">
        <v>1954</v>
      </c>
      <c r="D380" s="68" t="s">
        <v>1993</v>
      </c>
      <c r="E380" s="68" t="s">
        <v>1990</v>
      </c>
      <c r="F380" s="68" t="s">
        <v>1991</v>
      </c>
      <c r="G380" s="68" t="s">
        <v>1965</v>
      </c>
      <c r="H380" s="68" t="s">
        <v>1966</v>
      </c>
      <c r="I380" s="68">
        <v>10</v>
      </c>
      <c r="J380" s="68" t="s">
        <v>2296</v>
      </c>
      <c r="K380" s="68">
        <v>1.8</v>
      </c>
      <c r="L380" s="68">
        <v>0.47</v>
      </c>
      <c r="M380" s="68" t="s">
        <v>1960</v>
      </c>
      <c r="N380" s="143">
        <f>IF(対応ガラス検索!$E$2="-","",IF(対応ガラス検索!$E$2&gt;=K380,MAX($N$2:N379)+1,""))</f>
        <v>379</v>
      </c>
      <c r="O380" s="143">
        <f>IF(対応ガラス検索!$E$2="-","",IF(L380&lt;=0.65,MAX($O$2:O379)+1,""))</f>
        <v>379</v>
      </c>
      <c r="P380" s="144"/>
      <c r="Q380" s="145"/>
    </row>
    <row r="381" spans="1:17" x14ac:dyDescent="0.4">
      <c r="A381" s="68">
        <v>380</v>
      </c>
      <c r="B381" s="68" t="s">
        <v>2295</v>
      </c>
      <c r="C381" s="68" t="s">
        <v>1954</v>
      </c>
      <c r="D381" s="68" t="s">
        <v>1993</v>
      </c>
      <c r="E381" s="68" t="s">
        <v>1990</v>
      </c>
      <c r="F381" s="68" t="s">
        <v>1991</v>
      </c>
      <c r="G381" s="68" t="s">
        <v>1965</v>
      </c>
      <c r="H381" s="68" t="s">
        <v>1966</v>
      </c>
      <c r="I381" s="68">
        <v>11</v>
      </c>
      <c r="J381" s="68" t="s">
        <v>2296</v>
      </c>
      <c r="K381" s="68">
        <v>1.7</v>
      </c>
      <c r="L381" s="68">
        <v>0.47</v>
      </c>
      <c r="M381" s="68" t="s">
        <v>1960</v>
      </c>
      <c r="N381" s="143">
        <f>IF(対応ガラス検索!$E$2="-","",IF(対応ガラス検索!$E$2&gt;=K381,MAX($N$2:N380)+1,""))</f>
        <v>380</v>
      </c>
      <c r="O381" s="143">
        <f>IF(対応ガラス検索!$E$2="-","",IF(L381&lt;=0.65,MAX($O$2:O380)+1,""))</f>
        <v>380</v>
      </c>
      <c r="P381" s="144"/>
      <c r="Q381" s="145"/>
    </row>
    <row r="382" spans="1:17" x14ac:dyDescent="0.4">
      <c r="A382" s="68">
        <v>381</v>
      </c>
      <c r="B382" s="68" t="s">
        <v>2295</v>
      </c>
      <c r="C382" s="68" t="s">
        <v>1954</v>
      </c>
      <c r="D382" s="68" t="s">
        <v>1993</v>
      </c>
      <c r="E382" s="68" t="s">
        <v>1990</v>
      </c>
      <c r="F382" s="68" t="s">
        <v>1991</v>
      </c>
      <c r="G382" s="68" t="s">
        <v>1965</v>
      </c>
      <c r="H382" s="68" t="s">
        <v>1966</v>
      </c>
      <c r="I382" s="68">
        <v>12</v>
      </c>
      <c r="J382" s="68" t="s">
        <v>2296</v>
      </c>
      <c r="K382" s="68">
        <v>1.6</v>
      </c>
      <c r="L382" s="68">
        <v>0.48</v>
      </c>
      <c r="M382" s="68" t="s">
        <v>1960</v>
      </c>
      <c r="N382" s="143">
        <f>IF(対応ガラス検索!$E$2="-","",IF(対応ガラス検索!$E$2&gt;=K382,MAX($N$2:N381)+1,""))</f>
        <v>381</v>
      </c>
      <c r="O382" s="143">
        <f>IF(対応ガラス検索!$E$2="-","",IF(L382&lt;=0.65,MAX($O$2:O381)+1,""))</f>
        <v>381</v>
      </c>
      <c r="P382" s="144"/>
      <c r="Q382" s="145"/>
    </row>
    <row r="383" spans="1:17" x14ac:dyDescent="0.4">
      <c r="A383" s="68">
        <v>382</v>
      </c>
      <c r="B383" s="68" t="s">
        <v>2295</v>
      </c>
      <c r="C383" s="68" t="s">
        <v>1954</v>
      </c>
      <c r="D383" s="68" t="s">
        <v>1993</v>
      </c>
      <c r="E383" s="68" t="s">
        <v>1990</v>
      </c>
      <c r="F383" s="68" t="s">
        <v>1991</v>
      </c>
      <c r="G383" s="68" t="s">
        <v>1965</v>
      </c>
      <c r="H383" s="68" t="s">
        <v>1966</v>
      </c>
      <c r="I383" s="68">
        <v>6</v>
      </c>
      <c r="J383" s="68" t="s">
        <v>2267</v>
      </c>
      <c r="K383" s="68">
        <v>2</v>
      </c>
      <c r="L383" s="68">
        <v>0.47</v>
      </c>
      <c r="M383" s="68" t="s">
        <v>1960</v>
      </c>
      <c r="N383" s="143">
        <f>IF(対応ガラス検索!$E$2="-","",IF(対応ガラス検索!$E$2&gt;=K383,MAX($N$2:N382)+1,""))</f>
        <v>382</v>
      </c>
      <c r="O383" s="143">
        <f>IF(対応ガラス検索!$E$2="-","",IF(L383&lt;=0.65,MAX($O$2:O382)+1,""))</f>
        <v>382</v>
      </c>
      <c r="P383" s="144"/>
      <c r="Q383" s="145"/>
    </row>
    <row r="384" spans="1:17" x14ac:dyDescent="0.4">
      <c r="A384" s="68">
        <v>383</v>
      </c>
      <c r="B384" s="68" t="s">
        <v>2295</v>
      </c>
      <c r="C384" s="68" t="s">
        <v>1954</v>
      </c>
      <c r="D384" s="68" t="s">
        <v>1993</v>
      </c>
      <c r="E384" s="68" t="s">
        <v>1990</v>
      </c>
      <c r="F384" s="68" t="s">
        <v>1991</v>
      </c>
      <c r="G384" s="68" t="s">
        <v>1965</v>
      </c>
      <c r="H384" s="68" t="s">
        <v>1966</v>
      </c>
      <c r="I384" s="68">
        <v>7</v>
      </c>
      <c r="J384" s="68" t="s">
        <v>2267</v>
      </c>
      <c r="K384" s="142">
        <v>1.9</v>
      </c>
      <c r="L384" s="68">
        <v>0.47</v>
      </c>
      <c r="M384" s="68" t="s">
        <v>1960</v>
      </c>
      <c r="N384" s="143">
        <f>IF(対応ガラス検索!$E$2="-","",IF(対応ガラス検索!$E$2&gt;=K384,MAX($N$2:N383)+1,""))</f>
        <v>383</v>
      </c>
      <c r="O384" s="143">
        <f>IF(対応ガラス検索!$E$2="-","",IF(L384&lt;=0.65,MAX($O$2:O383)+1,""))</f>
        <v>383</v>
      </c>
      <c r="P384" s="144"/>
      <c r="Q384" s="145"/>
    </row>
    <row r="385" spans="1:17" x14ac:dyDescent="0.4">
      <c r="A385" s="68">
        <v>384</v>
      </c>
      <c r="B385" s="68" t="s">
        <v>2295</v>
      </c>
      <c r="C385" s="68" t="s">
        <v>1954</v>
      </c>
      <c r="D385" s="68" t="s">
        <v>1993</v>
      </c>
      <c r="E385" s="68" t="s">
        <v>1990</v>
      </c>
      <c r="F385" s="68" t="s">
        <v>1991</v>
      </c>
      <c r="G385" s="68" t="s">
        <v>1965</v>
      </c>
      <c r="H385" s="68" t="s">
        <v>1966</v>
      </c>
      <c r="I385" s="68">
        <v>8</v>
      </c>
      <c r="J385" s="68" t="s">
        <v>2267</v>
      </c>
      <c r="K385" s="68">
        <v>1.7</v>
      </c>
      <c r="L385" s="68">
        <v>0.48</v>
      </c>
      <c r="M385" s="68" t="s">
        <v>1960</v>
      </c>
      <c r="N385" s="143">
        <f>IF(対応ガラス検索!$E$2="-","",IF(対応ガラス検索!$E$2&gt;=K385,MAX($N$2:N384)+1,""))</f>
        <v>384</v>
      </c>
      <c r="O385" s="143">
        <f>IF(対応ガラス検索!$E$2="-","",IF(L385&lt;=0.65,MAX($O$2:O384)+1,""))</f>
        <v>384</v>
      </c>
      <c r="P385" s="144"/>
      <c r="Q385" s="145"/>
    </row>
    <row r="386" spans="1:17" x14ac:dyDescent="0.4">
      <c r="A386" s="68">
        <v>385</v>
      </c>
      <c r="B386" s="68" t="s">
        <v>2295</v>
      </c>
      <c r="C386" s="68" t="s">
        <v>1954</v>
      </c>
      <c r="D386" s="68" t="s">
        <v>1993</v>
      </c>
      <c r="E386" s="68" t="s">
        <v>1990</v>
      </c>
      <c r="F386" s="68" t="s">
        <v>1991</v>
      </c>
      <c r="G386" s="68" t="s">
        <v>1965</v>
      </c>
      <c r="H386" s="68" t="s">
        <v>1966</v>
      </c>
      <c r="I386" s="68">
        <v>9</v>
      </c>
      <c r="J386" s="68" t="s">
        <v>2267</v>
      </c>
      <c r="K386" s="68">
        <v>1.6</v>
      </c>
      <c r="L386" s="68">
        <v>0.48</v>
      </c>
      <c r="M386" s="68" t="s">
        <v>1960</v>
      </c>
      <c r="N386" s="143">
        <f>IF(対応ガラス検索!$E$2="-","",IF(対応ガラス検索!$E$2&gt;=K386,MAX($N$2:N385)+1,""))</f>
        <v>385</v>
      </c>
      <c r="O386" s="143">
        <f>IF(対応ガラス検索!$E$2="-","",IF(L386&lt;=0.65,MAX($O$2:O385)+1,""))</f>
        <v>385</v>
      </c>
      <c r="P386" s="144"/>
      <c r="Q386" s="145"/>
    </row>
    <row r="387" spans="1:17" x14ac:dyDescent="0.4">
      <c r="A387" s="68">
        <v>386</v>
      </c>
      <c r="B387" s="68" t="s">
        <v>2295</v>
      </c>
      <c r="C387" s="68" t="s">
        <v>1954</v>
      </c>
      <c r="D387" s="68" t="s">
        <v>1993</v>
      </c>
      <c r="E387" s="68" t="s">
        <v>1990</v>
      </c>
      <c r="F387" s="68" t="s">
        <v>1991</v>
      </c>
      <c r="G387" s="68" t="s">
        <v>1965</v>
      </c>
      <c r="H387" s="68" t="s">
        <v>1966</v>
      </c>
      <c r="I387" s="68">
        <v>10</v>
      </c>
      <c r="J387" s="68" t="s">
        <v>2267</v>
      </c>
      <c r="K387" s="68">
        <v>1.5</v>
      </c>
      <c r="L387" s="68">
        <v>0.48</v>
      </c>
      <c r="M387" s="68" t="s">
        <v>1960</v>
      </c>
      <c r="N387" s="143">
        <f>IF(対応ガラス検索!$E$2="-","",IF(対応ガラス検索!$E$2&gt;=K387,MAX($N$2:N386)+1,""))</f>
        <v>386</v>
      </c>
      <c r="O387" s="143">
        <f>IF(対応ガラス検索!$E$2="-","",IF(L387&lt;=0.65,MAX($O$2:O386)+1,""))</f>
        <v>386</v>
      </c>
      <c r="P387" s="144"/>
      <c r="Q387" s="145"/>
    </row>
    <row r="388" spans="1:17" x14ac:dyDescent="0.4">
      <c r="A388" s="68">
        <v>387</v>
      </c>
      <c r="B388" s="68" t="s">
        <v>2295</v>
      </c>
      <c r="C388" s="68" t="s">
        <v>1954</v>
      </c>
      <c r="D388" s="68" t="s">
        <v>1993</v>
      </c>
      <c r="E388" s="68" t="s">
        <v>1990</v>
      </c>
      <c r="F388" s="68" t="s">
        <v>1991</v>
      </c>
      <c r="G388" s="68" t="s">
        <v>1965</v>
      </c>
      <c r="H388" s="68" t="s">
        <v>1966</v>
      </c>
      <c r="I388" s="68">
        <v>11</v>
      </c>
      <c r="J388" s="68" t="s">
        <v>2267</v>
      </c>
      <c r="K388" s="68">
        <v>1.4</v>
      </c>
      <c r="L388" s="68">
        <v>0.48</v>
      </c>
      <c r="M388" s="68" t="s">
        <v>1960</v>
      </c>
      <c r="N388" s="143">
        <f>IF(対応ガラス検索!$E$2="-","",IF(対応ガラス検索!$E$2&gt;=K388,MAX($N$2:N387)+1,""))</f>
        <v>387</v>
      </c>
      <c r="O388" s="143">
        <f>IF(対応ガラス検索!$E$2="-","",IF(L388&lt;=0.65,MAX($O$2:O387)+1,""))</f>
        <v>387</v>
      </c>
      <c r="P388" s="144"/>
      <c r="Q388" s="145"/>
    </row>
    <row r="389" spans="1:17" x14ac:dyDescent="0.4">
      <c r="A389" s="68">
        <v>388</v>
      </c>
      <c r="B389" s="68" t="s">
        <v>2295</v>
      </c>
      <c r="C389" s="68" t="s">
        <v>1954</v>
      </c>
      <c r="D389" s="68" t="s">
        <v>1993</v>
      </c>
      <c r="E389" s="68" t="s">
        <v>1990</v>
      </c>
      <c r="F389" s="68" t="s">
        <v>1991</v>
      </c>
      <c r="G389" s="68" t="s">
        <v>1965</v>
      </c>
      <c r="H389" s="68" t="s">
        <v>1966</v>
      </c>
      <c r="I389" s="68">
        <v>12</v>
      </c>
      <c r="J389" s="68" t="s">
        <v>2267</v>
      </c>
      <c r="K389" s="68">
        <v>1.3</v>
      </c>
      <c r="L389" s="68">
        <v>0.48</v>
      </c>
      <c r="M389" s="68" t="s">
        <v>1960</v>
      </c>
      <c r="N389" s="143">
        <f>IF(対応ガラス検索!$E$2="-","",IF(対応ガラス検索!$E$2&gt;=K389,MAX($N$2:N388)+1,""))</f>
        <v>388</v>
      </c>
      <c r="O389" s="143">
        <f>IF(対応ガラス検索!$E$2="-","",IF(L389&lt;=0.65,MAX($O$2:O388)+1,""))</f>
        <v>388</v>
      </c>
      <c r="P389" s="144"/>
      <c r="Q389" s="145"/>
    </row>
    <row r="390" spans="1:17" x14ac:dyDescent="0.4">
      <c r="A390" s="68">
        <v>389</v>
      </c>
      <c r="B390" s="68" t="s">
        <v>2295</v>
      </c>
      <c r="C390" s="68" t="s">
        <v>1954</v>
      </c>
      <c r="D390" s="68" t="s">
        <v>2024</v>
      </c>
      <c r="E390" s="68" t="s">
        <v>2025</v>
      </c>
      <c r="F390" s="68" t="s">
        <v>2026</v>
      </c>
      <c r="G390" s="68" t="s">
        <v>1958</v>
      </c>
      <c r="H390" s="68" t="s">
        <v>1959</v>
      </c>
      <c r="I390" s="68">
        <v>6</v>
      </c>
      <c r="J390" s="68" t="s">
        <v>2296</v>
      </c>
      <c r="K390" s="68">
        <v>2.5</v>
      </c>
      <c r="L390" s="68">
        <v>0.44</v>
      </c>
      <c r="M390" s="68" t="s">
        <v>1960</v>
      </c>
      <c r="N390" s="143">
        <f>IF(対応ガラス検索!$E$2="-","",IF(対応ガラス検索!$E$2&gt;=K390,MAX($N$2:N389)+1,""))</f>
        <v>389</v>
      </c>
      <c r="O390" s="143">
        <f>IF(対応ガラス検索!$E$2="-","",IF(L390&lt;=0.65,MAX($O$2:O389)+1,""))</f>
        <v>389</v>
      </c>
      <c r="P390" s="144"/>
      <c r="Q390" s="145"/>
    </row>
    <row r="391" spans="1:17" x14ac:dyDescent="0.4">
      <c r="A391" s="68">
        <v>390</v>
      </c>
      <c r="B391" s="68" t="s">
        <v>2295</v>
      </c>
      <c r="C391" s="68" t="s">
        <v>1954</v>
      </c>
      <c r="D391" s="68" t="s">
        <v>2024</v>
      </c>
      <c r="E391" s="68" t="s">
        <v>2025</v>
      </c>
      <c r="F391" s="68" t="s">
        <v>2026</v>
      </c>
      <c r="G391" s="68" t="s">
        <v>1958</v>
      </c>
      <c r="H391" s="68" t="s">
        <v>1959</v>
      </c>
      <c r="I391" s="68">
        <v>7</v>
      </c>
      <c r="J391" s="68" t="s">
        <v>2296</v>
      </c>
      <c r="K391" s="68">
        <v>2.2999999999999998</v>
      </c>
      <c r="L391" s="68">
        <v>0.44</v>
      </c>
      <c r="M391" s="68" t="s">
        <v>1960</v>
      </c>
      <c r="N391" s="143">
        <f>IF(対応ガラス検索!$E$2="-","",IF(対応ガラス検索!$E$2&gt;=K391,MAX($N$2:N390)+1,""))</f>
        <v>390</v>
      </c>
      <c r="O391" s="143">
        <f>IF(対応ガラス検索!$E$2="-","",IF(L391&lt;=0.65,MAX($O$2:O390)+1,""))</f>
        <v>390</v>
      </c>
      <c r="P391" s="144"/>
      <c r="Q391" s="145"/>
    </row>
    <row r="392" spans="1:17" x14ac:dyDescent="0.4">
      <c r="A392" s="68">
        <v>391</v>
      </c>
      <c r="B392" s="68" t="s">
        <v>2295</v>
      </c>
      <c r="C392" s="68" t="s">
        <v>1954</v>
      </c>
      <c r="D392" s="68" t="s">
        <v>2024</v>
      </c>
      <c r="E392" s="68" t="s">
        <v>2025</v>
      </c>
      <c r="F392" s="68" t="s">
        <v>2026</v>
      </c>
      <c r="G392" s="68" t="s">
        <v>1958</v>
      </c>
      <c r="H392" s="68" t="s">
        <v>1959</v>
      </c>
      <c r="I392" s="68">
        <v>8</v>
      </c>
      <c r="J392" s="68" t="s">
        <v>2296</v>
      </c>
      <c r="K392" s="142">
        <v>2.1</v>
      </c>
      <c r="L392" s="68">
        <v>0.44</v>
      </c>
      <c r="M392" s="68" t="s">
        <v>1960</v>
      </c>
      <c r="N392" s="143">
        <f>IF(対応ガラス検索!$E$2="-","",IF(対応ガラス検索!$E$2&gt;=K392,MAX($N$2:N391)+1,""))</f>
        <v>391</v>
      </c>
      <c r="O392" s="143">
        <f>IF(対応ガラス検索!$E$2="-","",IF(L392&lt;=0.65,MAX($O$2:O391)+1,""))</f>
        <v>391</v>
      </c>
      <c r="P392" s="144"/>
      <c r="Q392" s="145"/>
    </row>
    <row r="393" spans="1:17" x14ac:dyDescent="0.4">
      <c r="A393" s="68">
        <v>392</v>
      </c>
      <c r="B393" s="68" t="s">
        <v>2295</v>
      </c>
      <c r="C393" s="68" t="s">
        <v>1954</v>
      </c>
      <c r="D393" s="68" t="s">
        <v>2024</v>
      </c>
      <c r="E393" s="68" t="s">
        <v>2025</v>
      </c>
      <c r="F393" s="68" t="s">
        <v>2026</v>
      </c>
      <c r="G393" s="68" t="s">
        <v>1958</v>
      </c>
      <c r="H393" s="68" t="s">
        <v>1959</v>
      </c>
      <c r="I393" s="68">
        <v>9</v>
      </c>
      <c r="J393" s="68" t="s">
        <v>2296</v>
      </c>
      <c r="K393" s="68">
        <v>2</v>
      </c>
      <c r="L393" s="68">
        <v>0.44</v>
      </c>
      <c r="M393" s="68" t="s">
        <v>1960</v>
      </c>
      <c r="N393" s="143">
        <f>IF(対応ガラス検索!$E$2="-","",IF(対応ガラス検索!$E$2&gt;=K393,MAX($N$2:N392)+1,""))</f>
        <v>392</v>
      </c>
      <c r="O393" s="143">
        <f>IF(対応ガラス検索!$E$2="-","",IF(L393&lt;=0.65,MAX($O$2:O392)+1,""))</f>
        <v>392</v>
      </c>
      <c r="P393" s="144"/>
      <c r="Q393" s="145"/>
    </row>
    <row r="394" spans="1:17" x14ac:dyDescent="0.4">
      <c r="A394" s="68">
        <v>393</v>
      </c>
      <c r="B394" s="68" t="s">
        <v>2295</v>
      </c>
      <c r="C394" s="68" t="s">
        <v>1954</v>
      </c>
      <c r="D394" s="68" t="s">
        <v>2024</v>
      </c>
      <c r="E394" s="68" t="s">
        <v>2025</v>
      </c>
      <c r="F394" s="68" t="s">
        <v>2026</v>
      </c>
      <c r="G394" s="68" t="s">
        <v>1958</v>
      </c>
      <c r="H394" s="68" t="s">
        <v>1959</v>
      </c>
      <c r="I394" s="68">
        <v>10</v>
      </c>
      <c r="J394" s="68" t="s">
        <v>2296</v>
      </c>
      <c r="K394" s="68">
        <v>1.8</v>
      </c>
      <c r="L394" s="68">
        <v>0.44</v>
      </c>
      <c r="M394" s="68" t="s">
        <v>1960</v>
      </c>
      <c r="N394" s="143">
        <f>IF(対応ガラス検索!$E$2="-","",IF(対応ガラス検索!$E$2&gt;=K394,MAX($N$2:N393)+1,""))</f>
        <v>393</v>
      </c>
      <c r="O394" s="143">
        <f>IF(対応ガラス検索!$E$2="-","",IF(L394&lt;=0.65,MAX($O$2:O393)+1,""))</f>
        <v>393</v>
      </c>
      <c r="P394" s="144"/>
      <c r="Q394" s="145"/>
    </row>
    <row r="395" spans="1:17" x14ac:dyDescent="0.4">
      <c r="A395" s="68">
        <v>394</v>
      </c>
      <c r="B395" s="68" t="s">
        <v>2295</v>
      </c>
      <c r="C395" s="68" t="s">
        <v>1954</v>
      </c>
      <c r="D395" s="68" t="s">
        <v>2024</v>
      </c>
      <c r="E395" s="68" t="s">
        <v>2025</v>
      </c>
      <c r="F395" s="68" t="s">
        <v>2026</v>
      </c>
      <c r="G395" s="68" t="s">
        <v>1958</v>
      </c>
      <c r="H395" s="68" t="s">
        <v>1959</v>
      </c>
      <c r="I395" s="68">
        <v>11</v>
      </c>
      <c r="J395" s="68" t="s">
        <v>2296</v>
      </c>
      <c r="K395" s="68">
        <v>1.7</v>
      </c>
      <c r="L395" s="68">
        <v>0.44</v>
      </c>
      <c r="M395" s="68" t="s">
        <v>1960</v>
      </c>
      <c r="N395" s="143">
        <f>IF(対応ガラス検索!$E$2="-","",IF(対応ガラス検索!$E$2&gt;=K395,MAX($N$2:N394)+1,""))</f>
        <v>394</v>
      </c>
      <c r="O395" s="143">
        <f>IF(対応ガラス検索!$E$2="-","",IF(L395&lt;=0.65,MAX($O$2:O394)+1,""))</f>
        <v>394</v>
      </c>
      <c r="P395" s="144"/>
      <c r="Q395" s="145"/>
    </row>
    <row r="396" spans="1:17" x14ac:dyDescent="0.4">
      <c r="A396" s="68">
        <v>395</v>
      </c>
      <c r="B396" s="68" t="s">
        <v>2295</v>
      </c>
      <c r="C396" s="68" t="s">
        <v>1954</v>
      </c>
      <c r="D396" s="68" t="s">
        <v>2024</v>
      </c>
      <c r="E396" s="68" t="s">
        <v>2025</v>
      </c>
      <c r="F396" s="68" t="s">
        <v>2026</v>
      </c>
      <c r="G396" s="68" t="s">
        <v>1958</v>
      </c>
      <c r="H396" s="68" t="s">
        <v>1959</v>
      </c>
      <c r="I396" s="68">
        <v>12</v>
      </c>
      <c r="J396" s="68" t="s">
        <v>2296</v>
      </c>
      <c r="K396" s="68">
        <v>1.6</v>
      </c>
      <c r="L396" s="68">
        <v>0.44</v>
      </c>
      <c r="M396" s="68" t="s">
        <v>1960</v>
      </c>
      <c r="N396" s="143">
        <f>IF(対応ガラス検索!$E$2="-","",IF(対応ガラス検索!$E$2&gt;=K396,MAX($N$2:N395)+1,""))</f>
        <v>395</v>
      </c>
      <c r="O396" s="143">
        <f>IF(対応ガラス検索!$E$2="-","",IF(L396&lt;=0.65,MAX($O$2:O395)+1,""))</f>
        <v>395</v>
      </c>
      <c r="P396" s="144"/>
      <c r="Q396" s="145"/>
    </row>
    <row r="397" spans="1:17" x14ac:dyDescent="0.4">
      <c r="A397" s="68">
        <v>396</v>
      </c>
      <c r="B397" s="68" t="s">
        <v>2295</v>
      </c>
      <c r="C397" s="68" t="s">
        <v>1954</v>
      </c>
      <c r="D397" s="68" t="s">
        <v>2024</v>
      </c>
      <c r="E397" s="68" t="s">
        <v>2025</v>
      </c>
      <c r="F397" s="68" t="s">
        <v>2026</v>
      </c>
      <c r="G397" s="68" t="s">
        <v>1958</v>
      </c>
      <c r="H397" s="68" t="s">
        <v>1959</v>
      </c>
      <c r="I397" s="68">
        <v>13</v>
      </c>
      <c r="J397" s="68" t="s">
        <v>2296</v>
      </c>
      <c r="K397" s="142">
        <v>1.6</v>
      </c>
      <c r="L397" s="68">
        <v>0.44</v>
      </c>
      <c r="M397" s="68" t="s">
        <v>1960</v>
      </c>
      <c r="N397" s="143">
        <f>IF(対応ガラス検索!$E$2="-","",IF(対応ガラス検索!$E$2&gt;=K397,MAX($N$2:N396)+1,""))</f>
        <v>396</v>
      </c>
      <c r="O397" s="143">
        <f>IF(対応ガラス検索!$E$2="-","",IF(L397&lt;=0.65,MAX($O$2:O396)+1,""))</f>
        <v>396</v>
      </c>
      <c r="P397" s="144"/>
      <c r="Q397" s="145"/>
    </row>
    <row r="398" spans="1:17" x14ac:dyDescent="0.4">
      <c r="A398" s="68">
        <v>397</v>
      </c>
      <c r="B398" s="68" t="s">
        <v>2295</v>
      </c>
      <c r="C398" s="68" t="s">
        <v>1954</v>
      </c>
      <c r="D398" s="68" t="s">
        <v>2024</v>
      </c>
      <c r="E398" s="68" t="s">
        <v>2025</v>
      </c>
      <c r="F398" s="68" t="s">
        <v>2026</v>
      </c>
      <c r="G398" s="68" t="s">
        <v>1958</v>
      </c>
      <c r="H398" s="68" t="s">
        <v>1959</v>
      </c>
      <c r="I398" s="68">
        <v>14</v>
      </c>
      <c r="J398" s="68" t="s">
        <v>2296</v>
      </c>
      <c r="K398" s="68">
        <v>1.5</v>
      </c>
      <c r="L398" s="68">
        <v>0.44</v>
      </c>
      <c r="M398" s="68" t="s">
        <v>1960</v>
      </c>
      <c r="N398" s="143">
        <f>IF(対応ガラス検索!$E$2="-","",IF(対応ガラス検索!$E$2&gt;=K398,MAX($N$2:N397)+1,""))</f>
        <v>397</v>
      </c>
      <c r="O398" s="143">
        <f>IF(対応ガラス検索!$E$2="-","",IF(L398&lt;=0.65,MAX($O$2:O397)+1,""))</f>
        <v>397</v>
      </c>
      <c r="P398" s="144"/>
      <c r="Q398" s="145"/>
    </row>
    <row r="399" spans="1:17" x14ac:dyDescent="0.4">
      <c r="A399" s="68">
        <v>398</v>
      </c>
      <c r="B399" s="68" t="s">
        <v>2295</v>
      </c>
      <c r="C399" s="68" t="s">
        <v>1954</v>
      </c>
      <c r="D399" s="68" t="s">
        <v>2024</v>
      </c>
      <c r="E399" s="68" t="s">
        <v>2025</v>
      </c>
      <c r="F399" s="68" t="s">
        <v>2026</v>
      </c>
      <c r="G399" s="68" t="s">
        <v>1958</v>
      </c>
      <c r="H399" s="68" t="s">
        <v>1959</v>
      </c>
      <c r="I399" s="68">
        <v>15</v>
      </c>
      <c r="J399" s="68" t="s">
        <v>2296</v>
      </c>
      <c r="K399" s="68">
        <v>1.4</v>
      </c>
      <c r="L399" s="68">
        <v>0.44</v>
      </c>
      <c r="M399" s="68" t="s">
        <v>1960</v>
      </c>
      <c r="N399" s="143">
        <f>IF(対応ガラス検索!$E$2="-","",IF(対応ガラス検索!$E$2&gt;=K399,MAX($N$2:N398)+1,""))</f>
        <v>398</v>
      </c>
      <c r="O399" s="143">
        <f>IF(対応ガラス検索!$E$2="-","",IF(L399&lt;=0.65,MAX($O$2:O398)+1,""))</f>
        <v>398</v>
      </c>
      <c r="P399" s="144"/>
      <c r="Q399" s="145"/>
    </row>
    <row r="400" spans="1:17" x14ac:dyDescent="0.4">
      <c r="A400" s="68">
        <v>399</v>
      </c>
      <c r="B400" s="68" t="s">
        <v>2295</v>
      </c>
      <c r="C400" s="68" t="s">
        <v>1954</v>
      </c>
      <c r="D400" s="68" t="s">
        <v>2024</v>
      </c>
      <c r="E400" s="68" t="s">
        <v>2025</v>
      </c>
      <c r="F400" s="68" t="s">
        <v>2026</v>
      </c>
      <c r="G400" s="68" t="s">
        <v>1958</v>
      </c>
      <c r="H400" s="68" t="s">
        <v>1959</v>
      </c>
      <c r="I400" s="68">
        <v>6</v>
      </c>
      <c r="J400" s="68" t="s">
        <v>2267</v>
      </c>
      <c r="K400" s="68">
        <v>2</v>
      </c>
      <c r="L400" s="68">
        <v>0.44</v>
      </c>
      <c r="M400" s="68" t="s">
        <v>1960</v>
      </c>
      <c r="N400" s="143">
        <f>IF(対応ガラス検索!$E$2="-","",IF(対応ガラス検索!$E$2&gt;=K400,MAX($N$2:N399)+1,""))</f>
        <v>399</v>
      </c>
      <c r="O400" s="143">
        <f>IF(対応ガラス検索!$E$2="-","",IF(L400&lt;=0.65,MAX($O$2:O399)+1,""))</f>
        <v>399</v>
      </c>
      <c r="P400" s="144"/>
      <c r="Q400" s="145"/>
    </row>
    <row r="401" spans="1:17" x14ac:dyDescent="0.4">
      <c r="A401" s="68">
        <v>400</v>
      </c>
      <c r="B401" s="68" t="s">
        <v>2295</v>
      </c>
      <c r="C401" s="68" t="s">
        <v>1954</v>
      </c>
      <c r="D401" s="68" t="s">
        <v>2024</v>
      </c>
      <c r="E401" s="68" t="s">
        <v>2025</v>
      </c>
      <c r="F401" s="68" t="s">
        <v>2026</v>
      </c>
      <c r="G401" s="68" t="s">
        <v>1958</v>
      </c>
      <c r="H401" s="68" t="s">
        <v>1959</v>
      </c>
      <c r="I401" s="68">
        <v>7</v>
      </c>
      <c r="J401" s="68" t="s">
        <v>2267</v>
      </c>
      <c r="K401" s="68">
        <v>1.9</v>
      </c>
      <c r="L401" s="68">
        <v>0.44</v>
      </c>
      <c r="M401" s="68" t="s">
        <v>1960</v>
      </c>
      <c r="N401" s="143">
        <f>IF(対応ガラス検索!$E$2="-","",IF(対応ガラス検索!$E$2&gt;=K401,MAX($N$2:N400)+1,""))</f>
        <v>400</v>
      </c>
      <c r="O401" s="143">
        <f>IF(対応ガラス検索!$E$2="-","",IF(L401&lt;=0.65,MAX($O$2:O400)+1,""))</f>
        <v>400</v>
      </c>
      <c r="P401" s="144"/>
      <c r="Q401" s="145"/>
    </row>
    <row r="402" spans="1:17" x14ac:dyDescent="0.4">
      <c r="A402" s="68">
        <v>401</v>
      </c>
      <c r="B402" s="68" t="s">
        <v>2295</v>
      </c>
      <c r="C402" s="68" t="s">
        <v>1954</v>
      </c>
      <c r="D402" s="68" t="s">
        <v>2024</v>
      </c>
      <c r="E402" s="68" t="s">
        <v>2025</v>
      </c>
      <c r="F402" s="68" t="s">
        <v>2026</v>
      </c>
      <c r="G402" s="68" t="s">
        <v>1958</v>
      </c>
      <c r="H402" s="68" t="s">
        <v>1959</v>
      </c>
      <c r="I402" s="68">
        <v>8</v>
      </c>
      <c r="J402" s="68" t="s">
        <v>2267</v>
      </c>
      <c r="K402" s="68">
        <v>1.7</v>
      </c>
      <c r="L402" s="68">
        <v>0.44</v>
      </c>
      <c r="M402" s="68" t="s">
        <v>1960</v>
      </c>
      <c r="N402" s="143">
        <f>IF(対応ガラス検索!$E$2="-","",IF(対応ガラス検索!$E$2&gt;=K402,MAX($N$2:N401)+1,""))</f>
        <v>401</v>
      </c>
      <c r="O402" s="143">
        <f>IF(対応ガラス検索!$E$2="-","",IF(L402&lt;=0.65,MAX($O$2:O401)+1,""))</f>
        <v>401</v>
      </c>
      <c r="P402" s="144"/>
      <c r="Q402" s="145"/>
    </row>
    <row r="403" spans="1:17" x14ac:dyDescent="0.4">
      <c r="A403" s="68">
        <v>402</v>
      </c>
      <c r="B403" s="68" t="s">
        <v>2295</v>
      </c>
      <c r="C403" s="68" t="s">
        <v>1954</v>
      </c>
      <c r="D403" s="68" t="s">
        <v>2024</v>
      </c>
      <c r="E403" s="68" t="s">
        <v>2025</v>
      </c>
      <c r="F403" s="68" t="s">
        <v>2026</v>
      </c>
      <c r="G403" s="68" t="s">
        <v>1958</v>
      </c>
      <c r="H403" s="68" t="s">
        <v>1959</v>
      </c>
      <c r="I403" s="68">
        <v>9</v>
      </c>
      <c r="J403" s="68" t="s">
        <v>2267</v>
      </c>
      <c r="K403" s="68">
        <v>1.6</v>
      </c>
      <c r="L403" s="68">
        <v>0.44</v>
      </c>
      <c r="M403" s="68" t="s">
        <v>1960</v>
      </c>
      <c r="N403" s="143">
        <f>IF(対応ガラス検索!$E$2="-","",IF(対応ガラス検索!$E$2&gt;=K403,MAX($N$2:N402)+1,""))</f>
        <v>402</v>
      </c>
      <c r="O403" s="143">
        <f>IF(対応ガラス検索!$E$2="-","",IF(L403&lt;=0.65,MAX($O$2:O402)+1,""))</f>
        <v>402</v>
      </c>
      <c r="P403" s="144"/>
      <c r="Q403" s="145"/>
    </row>
    <row r="404" spans="1:17" x14ac:dyDescent="0.4">
      <c r="A404" s="68">
        <v>403</v>
      </c>
      <c r="B404" s="68" t="s">
        <v>2295</v>
      </c>
      <c r="C404" s="68" t="s">
        <v>1954</v>
      </c>
      <c r="D404" s="68" t="s">
        <v>2024</v>
      </c>
      <c r="E404" s="68" t="s">
        <v>2025</v>
      </c>
      <c r="F404" s="68" t="s">
        <v>2026</v>
      </c>
      <c r="G404" s="68" t="s">
        <v>1958</v>
      </c>
      <c r="H404" s="68" t="s">
        <v>1959</v>
      </c>
      <c r="I404" s="68">
        <v>10</v>
      </c>
      <c r="J404" s="68" t="s">
        <v>2267</v>
      </c>
      <c r="K404" s="68">
        <v>1.5</v>
      </c>
      <c r="L404" s="68">
        <v>0.44</v>
      </c>
      <c r="M404" s="68" t="s">
        <v>1960</v>
      </c>
      <c r="N404" s="143">
        <f>IF(対応ガラス検索!$E$2="-","",IF(対応ガラス検索!$E$2&gt;=K404,MAX($N$2:N403)+1,""))</f>
        <v>403</v>
      </c>
      <c r="O404" s="143">
        <f>IF(対応ガラス検索!$E$2="-","",IF(L404&lt;=0.65,MAX($O$2:O403)+1,""))</f>
        <v>403</v>
      </c>
      <c r="P404" s="144"/>
      <c r="Q404" s="145"/>
    </row>
    <row r="405" spans="1:17" x14ac:dyDescent="0.4">
      <c r="A405" s="68">
        <v>404</v>
      </c>
      <c r="B405" s="68" t="s">
        <v>2295</v>
      </c>
      <c r="C405" s="68" t="s">
        <v>1954</v>
      </c>
      <c r="D405" s="68" t="s">
        <v>2024</v>
      </c>
      <c r="E405" s="68" t="s">
        <v>2025</v>
      </c>
      <c r="F405" s="68" t="s">
        <v>2026</v>
      </c>
      <c r="G405" s="68" t="s">
        <v>1958</v>
      </c>
      <c r="H405" s="68" t="s">
        <v>1959</v>
      </c>
      <c r="I405" s="68">
        <v>11</v>
      </c>
      <c r="J405" s="68" t="s">
        <v>2267</v>
      </c>
      <c r="K405" s="142">
        <v>1.4</v>
      </c>
      <c r="L405" s="68">
        <v>0.44</v>
      </c>
      <c r="M405" s="68" t="s">
        <v>1960</v>
      </c>
      <c r="N405" s="143">
        <f>IF(対応ガラス検索!$E$2="-","",IF(対応ガラス検索!$E$2&gt;=K405,MAX($N$2:N404)+1,""))</f>
        <v>404</v>
      </c>
      <c r="O405" s="143">
        <f>IF(対応ガラス検索!$E$2="-","",IF(L405&lt;=0.65,MAX($O$2:O404)+1,""))</f>
        <v>404</v>
      </c>
      <c r="P405" s="144"/>
      <c r="Q405" s="145"/>
    </row>
    <row r="406" spans="1:17" x14ac:dyDescent="0.4">
      <c r="A406" s="68">
        <v>405</v>
      </c>
      <c r="B406" s="68" t="s">
        <v>2295</v>
      </c>
      <c r="C406" s="68" t="s">
        <v>1954</v>
      </c>
      <c r="D406" s="68" t="s">
        <v>2024</v>
      </c>
      <c r="E406" s="68" t="s">
        <v>2025</v>
      </c>
      <c r="F406" s="68" t="s">
        <v>2026</v>
      </c>
      <c r="G406" s="68" t="s">
        <v>1958</v>
      </c>
      <c r="H406" s="68" t="s">
        <v>1959</v>
      </c>
      <c r="I406" s="68">
        <v>12</v>
      </c>
      <c r="J406" s="68" t="s">
        <v>2267</v>
      </c>
      <c r="K406" s="68">
        <v>1.3</v>
      </c>
      <c r="L406" s="68">
        <v>0.44</v>
      </c>
      <c r="M406" s="68" t="s">
        <v>1960</v>
      </c>
      <c r="N406" s="143">
        <f>IF(対応ガラス検索!$E$2="-","",IF(対応ガラス検索!$E$2&gt;=K406,MAX($N$2:N405)+1,""))</f>
        <v>405</v>
      </c>
      <c r="O406" s="143">
        <f>IF(対応ガラス検索!$E$2="-","",IF(L406&lt;=0.65,MAX($O$2:O405)+1,""))</f>
        <v>405</v>
      </c>
      <c r="P406" s="144"/>
      <c r="Q406" s="145"/>
    </row>
    <row r="407" spans="1:17" x14ac:dyDescent="0.4">
      <c r="A407" s="68">
        <v>406</v>
      </c>
      <c r="B407" s="68" t="s">
        <v>2295</v>
      </c>
      <c r="C407" s="68" t="s">
        <v>1954</v>
      </c>
      <c r="D407" s="68" t="s">
        <v>2024</v>
      </c>
      <c r="E407" s="68" t="s">
        <v>2025</v>
      </c>
      <c r="F407" s="68" t="s">
        <v>2026</v>
      </c>
      <c r="G407" s="68" t="s">
        <v>1958</v>
      </c>
      <c r="H407" s="68" t="s">
        <v>1959</v>
      </c>
      <c r="I407" s="68">
        <v>13</v>
      </c>
      <c r="J407" s="68" t="s">
        <v>2267</v>
      </c>
      <c r="K407" s="68">
        <v>1.2</v>
      </c>
      <c r="L407" s="68">
        <v>0.44</v>
      </c>
      <c r="M407" s="68" t="s">
        <v>1960</v>
      </c>
      <c r="N407" s="143">
        <f>IF(対応ガラス検索!$E$2="-","",IF(対応ガラス検索!$E$2&gt;=K407,MAX($N$2:N406)+1,""))</f>
        <v>406</v>
      </c>
      <c r="O407" s="143">
        <f>IF(対応ガラス検索!$E$2="-","",IF(L407&lt;=0.65,MAX($O$2:O406)+1,""))</f>
        <v>406</v>
      </c>
      <c r="P407" s="144"/>
      <c r="Q407" s="145"/>
    </row>
    <row r="408" spans="1:17" x14ac:dyDescent="0.4">
      <c r="A408" s="68">
        <v>407</v>
      </c>
      <c r="B408" s="68" t="s">
        <v>2295</v>
      </c>
      <c r="C408" s="68" t="s">
        <v>1954</v>
      </c>
      <c r="D408" s="68" t="s">
        <v>2024</v>
      </c>
      <c r="E408" s="68" t="s">
        <v>2025</v>
      </c>
      <c r="F408" s="68" t="s">
        <v>2026</v>
      </c>
      <c r="G408" s="68" t="s">
        <v>1958</v>
      </c>
      <c r="H408" s="68" t="s">
        <v>1959</v>
      </c>
      <c r="I408" s="68">
        <v>14</v>
      </c>
      <c r="J408" s="68" t="s">
        <v>2267</v>
      </c>
      <c r="K408" s="68">
        <v>1.2</v>
      </c>
      <c r="L408" s="68">
        <v>0.44</v>
      </c>
      <c r="M408" s="68" t="s">
        <v>1960</v>
      </c>
      <c r="N408" s="143">
        <f>IF(対応ガラス検索!$E$2="-","",IF(対応ガラス検索!$E$2&gt;=K408,MAX($N$2:N407)+1,""))</f>
        <v>407</v>
      </c>
      <c r="O408" s="143">
        <f>IF(対応ガラス検索!$E$2="-","",IF(L408&lt;=0.65,MAX($O$2:O407)+1,""))</f>
        <v>407</v>
      </c>
      <c r="P408" s="144"/>
      <c r="Q408" s="145"/>
    </row>
    <row r="409" spans="1:17" x14ac:dyDescent="0.4">
      <c r="A409" s="68">
        <v>408</v>
      </c>
      <c r="B409" s="68" t="s">
        <v>2295</v>
      </c>
      <c r="C409" s="68" t="s">
        <v>1954</v>
      </c>
      <c r="D409" s="68" t="s">
        <v>2024</v>
      </c>
      <c r="E409" s="68" t="s">
        <v>2025</v>
      </c>
      <c r="F409" s="68" t="s">
        <v>2026</v>
      </c>
      <c r="G409" s="68" t="s">
        <v>1958</v>
      </c>
      <c r="H409" s="68" t="s">
        <v>1959</v>
      </c>
      <c r="I409" s="68">
        <v>15</v>
      </c>
      <c r="J409" s="68" t="s">
        <v>2267</v>
      </c>
      <c r="K409" s="68">
        <v>1.2</v>
      </c>
      <c r="L409" s="68">
        <v>0.44</v>
      </c>
      <c r="M409" s="68" t="s">
        <v>1960</v>
      </c>
      <c r="N409" s="143">
        <f>IF(対応ガラス検索!$E$2="-","",IF(対応ガラス検索!$E$2&gt;=K409,MAX($N$2:N408)+1,""))</f>
        <v>408</v>
      </c>
      <c r="O409" s="143">
        <f>IF(対応ガラス検索!$E$2="-","",IF(L409&lt;=0.65,MAX($O$2:O408)+1,""))</f>
        <v>408</v>
      </c>
      <c r="P409" s="144"/>
      <c r="Q409" s="145"/>
    </row>
    <row r="410" spans="1:17" x14ac:dyDescent="0.4">
      <c r="A410" s="68">
        <v>409</v>
      </c>
      <c r="B410" s="68" t="s">
        <v>2295</v>
      </c>
      <c r="C410" s="68" t="s">
        <v>1954</v>
      </c>
      <c r="D410" s="68" t="s">
        <v>2027</v>
      </c>
      <c r="E410" s="68" t="s">
        <v>2025</v>
      </c>
      <c r="F410" s="68" t="s">
        <v>2026</v>
      </c>
      <c r="G410" s="68" t="s">
        <v>1965</v>
      </c>
      <c r="H410" s="68" t="s">
        <v>1966</v>
      </c>
      <c r="I410" s="68">
        <v>6</v>
      </c>
      <c r="J410" s="68" t="s">
        <v>2296</v>
      </c>
      <c r="K410" s="142">
        <v>2.5</v>
      </c>
      <c r="L410" s="68">
        <v>0.47</v>
      </c>
      <c r="M410" s="68" t="s">
        <v>1960</v>
      </c>
      <c r="N410" s="143">
        <f>IF(対応ガラス検索!$E$2="-","",IF(対応ガラス検索!$E$2&gt;=K410,MAX($N$2:N409)+1,""))</f>
        <v>409</v>
      </c>
      <c r="O410" s="143">
        <f>IF(対応ガラス検索!$E$2="-","",IF(L410&lt;=0.65,MAX($O$2:O409)+1,""))</f>
        <v>409</v>
      </c>
      <c r="P410" s="144"/>
      <c r="Q410" s="145"/>
    </row>
    <row r="411" spans="1:17" x14ac:dyDescent="0.4">
      <c r="A411" s="68">
        <v>410</v>
      </c>
      <c r="B411" s="68" t="s">
        <v>2295</v>
      </c>
      <c r="C411" s="68" t="s">
        <v>1954</v>
      </c>
      <c r="D411" s="68" t="s">
        <v>2027</v>
      </c>
      <c r="E411" s="68" t="s">
        <v>2025</v>
      </c>
      <c r="F411" s="68" t="s">
        <v>2026</v>
      </c>
      <c r="G411" s="68" t="s">
        <v>1965</v>
      </c>
      <c r="H411" s="68" t="s">
        <v>1966</v>
      </c>
      <c r="I411" s="68">
        <v>7</v>
      </c>
      <c r="J411" s="68" t="s">
        <v>2296</v>
      </c>
      <c r="K411" s="68">
        <v>2.2999999999999998</v>
      </c>
      <c r="L411" s="68">
        <v>0.47</v>
      </c>
      <c r="M411" s="68" t="s">
        <v>1960</v>
      </c>
      <c r="N411" s="143">
        <f>IF(対応ガラス検索!$E$2="-","",IF(対応ガラス検索!$E$2&gt;=K411,MAX($N$2:N410)+1,""))</f>
        <v>410</v>
      </c>
      <c r="O411" s="143">
        <f>IF(対応ガラス検索!$E$2="-","",IF(L411&lt;=0.65,MAX($O$2:O410)+1,""))</f>
        <v>410</v>
      </c>
      <c r="P411" s="144"/>
      <c r="Q411" s="145"/>
    </row>
    <row r="412" spans="1:17" x14ac:dyDescent="0.4">
      <c r="A412" s="68">
        <v>411</v>
      </c>
      <c r="B412" s="68" t="s">
        <v>2295</v>
      </c>
      <c r="C412" s="68" t="s">
        <v>1954</v>
      </c>
      <c r="D412" s="68" t="s">
        <v>2027</v>
      </c>
      <c r="E412" s="68" t="s">
        <v>2025</v>
      </c>
      <c r="F412" s="68" t="s">
        <v>2026</v>
      </c>
      <c r="G412" s="68" t="s">
        <v>1965</v>
      </c>
      <c r="H412" s="68" t="s">
        <v>1966</v>
      </c>
      <c r="I412" s="68">
        <v>8</v>
      </c>
      <c r="J412" s="68" t="s">
        <v>2296</v>
      </c>
      <c r="K412" s="68">
        <v>2.1</v>
      </c>
      <c r="L412" s="68">
        <v>0.48</v>
      </c>
      <c r="M412" s="68" t="s">
        <v>1960</v>
      </c>
      <c r="N412" s="143">
        <f>IF(対応ガラス検索!$E$2="-","",IF(対応ガラス検索!$E$2&gt;=K412,MAX($N$2:N411)+1,""))</f>
        <v>411</v>
      </c>
      <c r="O412" s="143">
        <f>IF(対応ガラス検索!$E$2="-","",IF(L412&lt;=0.65,MAX($O$2:O411)+1,""))</f>
        <v>411</v>
      </c>
      <c r="P412" s="144"/>
      <c r="Q412" s="145"/>
    </row>
    <row r="413" spans="1:17" x14ac:dyDescent="0.4">
      <c r="A413" s="68">
        <v>412</v>
      </c>
      <c r="B413" s="68" t="s">
        <v>2295</v>
      </c>
      <c r="C413" s="68" t="s">
        <v>1954</v>
      </c>
      <c r="D413" s="68" t="s">
        <v>2027</v>
      </c>
      <c r="E413" s="68" t="s">
        <v>2025</v>
      </c>
      <c r="F413" s="68" t="s">
        <v>2026</v>
      </c>
      <c r="G413" s="68" t="s">
        <v>1965</v>
      </c>
      <c r="H413" s="68" t="s">
        <v>1966</v>
      </c>
      <c r="I413" s="68">
        <v>9</v>
      </c>
      <c r="J413" s="68" t="s">
        <v>2296</v>
      </c>
      <c r="K413" s="68">
        <v>2</v>
      </c>
      <c r="L413" s="68">
        <v>0.48</v>
      </c>
      <c r="M413" s="68" t="s">
        <v>1960</v>
      </c>
      <c r="N413" s="143">
        <f>IF(対応ガラス検索!$E$2="-","",IF(対応ガラス検索!$E$2&gt;=K413,MAX($N$2:N412)+1,""))</f>
        <v>412</v>
      </c>
      <c r="O413" s="143">
        <f>IF(対応ガラス検索!$E$2="-","",IF(L413&lt;=0.65,MAX($O$2:O412)+1,""))</f>
        <v>412</v>
      </c>
      <c r="P413" s="144"/>
      <c r="Q413" s="145"/>
    </row>
    <row r="414" spans="1:17" x14ac:dyDescent="0.4">
      <c r="A414" s="68">
        <v>413</v>
      </c>
      <c r="B414" s="68" t="s">
        <v>2295</v>
      </c>
      <c r="C414" s="68" t="s">
        <v>1954</v>
      </c>
      <c r="D414" s="68" t="s">
        <v>2027</v>
      </c>
      <c r="E414" s="68" t="s">
        <v>2025</v>
      </c>
      <c r="F414" s="68" t="s">
        <v>2026</v>
      </c>
      <c r="G414" s="68" t="s">
        <v>1965</v>
      </c>
      <c r="H414" s="68" t="s">
        <v>1966</v>
      </c>
      <c r="I414" s="68">
        <v>10</v>
      </c>
      <c r="J414" s="68" t="s">
        <v>2296</v>
      </c>
      <c r="K414" s="68">
        <v>1.8</v>
      </c>
      <c r="L414" s="68">
        <v>0.48</v>
      </c>
      <c r="M414" s="68" t="s">
        <v>1960</v>
      </c>
      <c r="N414" s="143">
        <f>IF(対応ガラス検索!$E$2="-","",IF(対応ガラス検索!$E$2&gt;=K414,MAX($N$2:N413)+1,""))</f>
        <v>413</v>
      </c>
      <c r="O414" s="143">
        <f>IF(対応ガラス検索!$E$2="-","",IF(L414&lt;=0.65,MAX($O$2:O413)+1,""))</f>
        <v>413</v>
      </c>
      <c r="P414" s="144"/>
      <c r="Q414" s="145"/>
    </row>
    <row r="415" spans="1:17" x14ac:dyDescent="0.4">
      <c r="A415" s="68">
        <v>414</v>
      </c>
      <c r="B415" s="68" t="s">
        <v>2295</v>
      </c>
      <c r="C415" s="68" t="s">
        <v>1954</v>
      </c>
      <c r="D415" s="68" t="s">
        <v>2027</v>
      </c>
      <c r="E415" s="68" t="s">
        <v>2025</v>
      </c>
      <c r="F415" s="68" t="s">
        <v>2026</v>
      </c>
      <c r="G415" s="68" t="s">
        <v>1965</v>
      </c>
      <c r="H415" s="68" t="s">
        <v>1966</v>
      </c>
      <c r="I415" s="68">
        <v>11</v>
      </c>
      <c r="J415" s="68" t="s">
        <v>2296</v>
      </c>
      <c r="K415" s="68">
        <v>1.7</v>
      </c>
      <c r="L415" s="68">
        <v>0.48</v>
      </c>
      <c r="M415" s="68" t="s">
        <v>1960</v>
      </c>
      <c r="N415" s="143">
        <f>IF(対応ガラス検索!$E$2="-","",IF(対応ガラス検索!$E$2&gt;=K415,MAX($N$2:N414)+1,""))</f>
        <v>414</v>
      </c>
      <c r="O415" s="143">
        <f>IF(対応ガラス検索!$E$2="-","",IF(L415&lt;=0.65,MAX($O$2:O414)+1,""))</f>
        <v>414</v>
      </c>
      <c r="P415" s="144"/>
      <c r="Q415" s="145"/>
    </row>
    <row r="416" spans="1:17" x14ac:dyDescent="0.4">
      <c r="A416" s="68">
        <v>415</v>
      </c>
      <c r="B416" s="68" t="s">
        <v>2295</v>
      </c>
      <c r="C416" s="68" t="s">
        <v>1954</v>
      </c>
      <c r="D416" s="68" t="s">
        <v>2027</v>
      </c>
      <c r="E416" s="68" t="s">
        <v>2025</v>
      </c>
      <c r="F416" s="68" t="s">
        <v>2026</v>
      </c>
      <c r="G416" s="68" t="s">
        <v>1965</v>
      </c>
      <c r="H416" s="68" t="s">
        <v>1966</v>
      </c>
      <c r="I416" s="68">
        <v>12</v>
      </c>
      <c r="J416" s="68" t="s">
        <v>2296</v>
      </c>
      <c r="K416" s="68">
        <v>1.6</v>
      </c>
      <c r="L416" s="68">
        <v>0.48</v>
      </c>
      <c r="M416" s="68" t="s">
        <v>1960</v>
      </c>
      <c r="N416" s="143">
        <f>IF(対応ガラス検索!$E$2="-","",IF(対応ガラス検索!$E$2&gt;=K416,MAX($N$2:N415)+1,""))</f>
        <v>415</v>
      </c>
      <c r="O416" s="143">
        <f>IF(対応ガラス検索!$E$2="-","",IF(L416&lt;=0.65,MAX($O$2:O415)+1,""))</f>
        <v>415</v>
      </c>
      <c r="P416" s="144"/>
      <c r="Q416" s="145"/>
    </row>
    <row r="417" spans="1:17" x14ac:dyDescent="0.4">
      <c r="A417" s="68">
        <v>416</v>
      </c>
      <c r="B417" s="68" t="s">
        <v>2295</v>
      </c>
      <c r="C417" s="68" t="s">
        <v>1954</v>
      </c>
      <c r="D417" s="68" t="s">
        <v>2027</v>
      </c>
      <c r="E417" s="68" t="s">
        <v>2025</v>
      </c>
      <c r="F417" s="68" t="s">
        <v>2026</v>
      </c>
      <c r="G417" s="68" t="s">
        <v>1965</v>
      </c>
      <c r="H417" s="68" t="s">
        <v>1966</v>
      </c>
      <c r="I417" s="68">
        <v>13</v>
      </c>
      <c r="J417" s="68" t="s">
        <v>2296</v>
      </c>
      <c r="K417" s="68">
        <v>1.6</v>
      </c>
      <c r="L417" s="68">
        <v>0.48</v>
      </c>
      <c r="M417" s="68" t="s">
        <v>1960</v>
      </c>
      <c r="N417" s="143">
        <f>IF(対応ガラス検索!$E$2="-","",IF(対応ガラス検索!$E$2&gt;=K417,MAX($N$2:N416)+1,""))</f>
        <v>416</v>
      </c>
      <c r="O417" s="143">
        <f>IF(対応ガラス検索!$E$2="-","",IF(L417&lt;=0.65,MAX($O$2:O416)+1,""))</f>
        <v>416</v>
      </c>
      <c r="P417" s="144"/>
      <c r="Q417" s="145"/>
    </row>
    <row r="418" spans="1:17" x14ac:dyDescent="0.4">
      <c r="A418" s="68">
        <v>417</v>
      </c>
      <c r="B418" s="68" t="s">
        <v>2295</v>
      </c>
      <c r="C418" s="68" t="s">
        <v>1954</v>
      </c>
      <c r="D418" s="68" t="s">
        <v>2027</v>
      </c>
      <c r="E418" s="68" t="s">
        <v>2025</v>
      </c>
      <c r="F418" s="68" t="s">
        <v>2026</v>
      </c>
      <c r="G418" s="68" t="s">
        <v>1965</v>
      </c>
      <c r="H418" s="68" t="s">
        <v>1966</v>
      </c>
      <c r="I418" s="68">
        <v>6</v>
      </c>
      <c r="J418" s="68" t="s">
        <v>2267</v>
      </c>
      <c r="K418" s="142">
        <v>2</v>
      </c>
      <c r="L418" s="68">
        <v>0.48</v>
      </c>
      <c r="M418" s="68" t="s">
        <v>1960</v>
      </c>
      <c r="N418" s="143">
        <f>IF(対応ガラス検索!$E$2="-","",IF(対応ガラス検索!$E$2&gt;=K418,MAX($N$2:N417)+1,""))</f>
        <v>417</v>
      </c>
      <c r="O418" s="143">
        <f>IF(対応ガラス検索!$E$2="-","",IF(L418&lt;=0.65,MAX($O$2:O417)+1,""))</f>
        <v>417</v>
      </c>
      <c r="P418" s="144"/>
      <c r="Q418" s="145"/>
    </row>
    <row r="419" spans="1:17" x14ac:dyDescent="0.4">
      <c r="A419" s="68">
        <v>418</v>
      </c>
      <c r="B419" s="68" t="s">
        <v>2295</v>
      </c>
      <c r="C419" s="68" t="s">
        <v>1954</v>
      </c>
      <c r="D419" s="68" t="s">
        <v>2027</v>
      </c>
      <c r="E419" s="68" t="s">
        <v>2025</v>
      </c>
      <c r="F419" s="68" t="s">
        <v>2026</v>
      </c>
      <c r="G419" s="68" t="s">
        <v>1965</v>
      </c>
      <c r="H419" s="68" t="s">
        <v>1966</v>
      </c>
      <c r="I419" s="68">
        <v>7</v>
      </c>
      <c r="J419" s="68" t="s">
        <v>2267</v>
      </c>
      <c r="K419" s="68">
        <v>1.9</v>
      </c>
      <c r="L419" s="68">
        <v>0.48</v>
      </c>
      <c r="M419" s="68" t="s">
        <v>1960</v>
      </c>
      <c r="N419" s="143">
        <f>IF(対応ガラス検索!$E$2="-","",IF(対応ガラス検索!$E$2&gt;=K419,MAX($N$2:N418)+1,""))</f>
        <v>418</v>
      </c>
      <c r="O419" s="143">
        <f>IF(対応ガラス検索!$E$2="-","",IF(L419&lt;=0.65,MAX($O$2:O418)+1,""))</f>
        <v>418</v>
      </c>
      <c r="P419" s="144"/>
      <c r="Q419" s="145"/>
    </row>
    <row r="420" spans="1:17" x14ac:dyDescent="0.4">
      <c r="A420" s="68">
        <v>419</v>
      </c>
      <c r="B420" s="68" t="s">
        <v>2295</v>
      </c>
      <c r="C420" s="68" t="s">
        <v>1954</v>
      </c>
      <c r="D420" s="68" t="s">
        <v>2027</v>
      </c>
      <c r="E420" s="68" t="s">
        <v>2025</v>
      </c>
      <c r="F420" s="68" t="s">
        <v>2026</v>
      </c>
      <c r="G420" s="68" t="s">
        <v>1965</v>
      </c>
      <c r="H420" s="68" t="s">
        <v>1966</v>
      </c>
      <c r="I420" s="68">
        <v>8</v>
      </c>
      <c r="J420" s="68" t="s">
        <v>2267</v>
      </c>
      <c r="K420" s="68">
        <v>1.7</v>
      </c>
      <c r="L420" s="68">
        <v>0.48</v>
      </c>
      <c r="M420" s="68" t="s">
        <v>1960</v>
      </c>
      <c r="N420" s="143">
        <f>IF(対応ガラス検索!$E$2="-","",IF(対応ガラス検索!$E$2&gt;=K420,MAX($N$2:N419)+1,""))</f>
        <v>419</v>
      </c>
      <c r="O420" s="143">
        <f>IF(対応ガラス検索!$E$2="-","",IF(L420&lt;=0.65,MAX($O$2:O419)+1,""))</f>
        <v>419</v>
      </c>
      <c r="P420" s="144"/>
      <c r="Q420" s="145"/>
    </row>
    <row r="421" spans="1:17" x14ac:dyDescent="0.4">
      <c r="A421" s="68">
        <v>420</v>
      </c>
      <c r="B421" s="68" t="s">
        <v>2295</v>
      </c>
      <c r="C421" s="68" t="s">
        <v>1954</v>
      </c>
      <c r="D421" s="68" t="s">
        <v>2027</v>
      </c>
      <c r="E421" s="68" t="s">
        <v>2025</v>
      </c>
      <c r="F421" s="68" t="s">
        <v>2026</v>
      </c>
      <c r="G421" s="68" t="s">
        <v>1965</v>
      </c>
      <c r="H421" s="68" t="s">
        <v>1966</v>
      </c>
      <c r="I421" s="68">
        <v>9</v>
      </c>
      <c r="J421" s="68" t="s">
        <v>2267</v>
      </c>
      <c r="K421" s="68">
        <v>1.6</v>
      </c>
      <c r="L421" s="68">
        <v>0.48</v>
      </c>
      <c r="M421" s="68" t="s">
        <v>1960</v>
      </c>
      <c r="N421" s="143">
        <f>IF(対応ガラス検索!$E$2="-","",IF(対応ガラス検索!$E$2&gt;=K421,MAX($N$2:N420)+1,""))</f>
        <v>420</v>
      </c>
      <c r="O421" s="143">
        <f>IF(対応ガラス検索!$E$2="-","",IF(L421&lt;=0.65,MAX($O$2:O420)+1,""))</f>
        <v>420</v>
      </c>
      <c r="P421" s="144"/>
      <c r="Q421" s="145"/>
    </row>
    <row r="422" spans="1:17" x14ac:dyDescent="0.4">
      <c r="A422" s="68">
        <v>421</v>
      </c>
      <c r="B422" s="68" t="s">
        <v>2295</v>
      </c>
      <c r="C422" s="68" t="s">
        <v>1954</v>
      </c>
      <c r="D422" s="68" t="s">
        <v>2027</v>
      </c>
      <c r="E422" s="68" t="s">
        <v>2025</v>
      </c>
      <c r="F422" s="68" t="s">
        <v>2026</v>
      </c>
      <c r="G422" s="68" t="s">
        <v>1965</v>
      </c>
      <c r="H422" s="68" t="s">
        <v>1966</v>
      </c>
      <c r="I422" s="68">
        <v>10</v>
      </c>
      <c r="J422" s="68" t="s">
        <v>2267</v>
      </c>
      <c r="K422" s="68">
        <v>1.5</v>
      </c>
      <c r="L422" s="68">
        <v>0.48</v>
      </c>
      <c r="M422" s="68" t="s">
        <v>1960</v>
      </c>
      <c r="N422" s="143">
        <f>IF(対応ガラス検索!$E$2="-","",IF(対応ガラス検索!$E$2&gt;=K422,MAX($N$2:N421)+1,""))</f>
        <v>421</v>
      </c>
      <c r="O422" s="143">
        <f>IF(対応ガラス検索!$E$2="-","",IF(L422&lt;=0.65,MAX($O$2:O421)+1,""))</f>
        <v>421</v>
      </c>
      <c r="P422" s="144"/>
      <c r="Q422" s="145"/>
    </row>
    <row r="423" spans="1:17" x14ac:dyDescent="0.4">
      <c r="A423" s="68">
        <v>422</v>
      </c>
      <c r="B423" s="68" t="s">
        <v>2295</v>
      </c>
      <c r="C423" s="68" t="s">
        <v>1954</v>
      </c>
      <c r="D423" s="68" t="s">
        <v>2027</v>
      </c>
      <c r="E423" s="68" t="s">
        <v>2025</v>
      </c>
      <c r="F423" s="68" t="s">
        <v>2026</v>
      </c>
      <c r="G423" s="68" t="s">
        <v>1965</v>
      </c>
      <c r="H423" s="68" t="s">
        <v>1966</v>
      </c>
      <c r="I423" s="68">
        <v>11</v>
      </c>
      <c r="J423" s="68" t="s">
        <v>2267</v>
      </c>
      <c r="K423" s="68">
        <v>1.4</v>
      </c>
      <c r="L423" s="68">
        <v>0.48</v>
      </c>
      <c r="M423" s="68" t="s">
        <v>1960</v>
      </c>
      <c r="N423" s="143">
        <f>IF(対応ガラス検索!$E$2="-","",IF(対応ガラス検索!$E$2&gt;=K423,MAX($N$2:N422)+1,""))</f>
        <v>422</v>
      </c>
      <c r="O423" s="143">
        <f>IF(対応ガラス検索!$E$2="-","",IF(L423&lt;=0.65,MAX($O$2:O422)+1,""))</f>
        <v>422</v>
      </c>
      <c r="P423" s="144"/>
      <c r="Q423" s="145"/>
    </row>
    <row r="424" spans="1:17" x14ac:dyDescent="0.4">
      <c r="A424" s="68">
        <v>423</v>
      </c>
      <c r="B424" s="68" t="s">
        <v>2295</v>
      </c>
      <c r="C424" s="68" t="s">
        <v>1954</v>
      </c>
      <c r="D424" s="68" t="s">
        <v>2027</v>
      </c>
      <c r="E424" s="68" t="s">
        <v>2025</v>
      </c>
      <c r="F424" s="68" t="s">
        <v>2026</v>
      </c>
      <c r="G424" s="68" t="s">
        <v>1965</v>
      </c>
      <c r="H424" s="68" t="s">
        <v>1966</v>
      </c>
      <c r="I424" s="68">
        <v>12</v>
      </c>
      <c r="J424" s="68" t="s">
        <v>2267</v>
      </c>
      <c r="K424" s="68">
        <v>1.3</v>
      </c>
      <c r="L424" s="68">
        <v>0.48</v>
      </c>
      <c r="M424" s="68" t="s">
        <v>1960</v>
      </c>
      <c r="N424" s="143">
        <f>IF(対応ガラス検索!$E$2="-","",IF(対応ガラス検索!$E$2&gt;=K424,MAX($N$2:N423)+1,""))</f>
        <v>423</v>
      </c>
      <c r="O424" s="143">
        <f>IF(対応ガラス検索!$E$2="-","",IF(L424&lt;=0.65,MAX($O$2:O423)+1,""))</f>
        <v>423</v>
      </c>
      <c r="P424" s="144"/>
      <c r="Q424" s="145"/>
    </row>
    <row r="425" spans="1:17" x14ac:dyDescent="0.4">
      <c r="A425" s="68">
        <v>424</v>
      </c>
      <c r="B425" s="68" t="s">
        <v>2295</v>
      </c>
      <c r="C425" s="68" t="s">
        <v>1954</v>
      </c>
      <c r="D425" s="68" t="s">
        <v>2027</v>
      </c>
      <c r="E425" s="68" t="s">
        <v>2025</v>
      </c>
      <c r="F425" s="68" t="s">
        <v>2026</v>
      </c>
      <c r="G425" s="68" t="s">
        <v>1965</v>
      </c>
      <c r="H425" s="68" t="s">
        <v>1966</v>
      </c>
      <c r="I425" s="68">
        <v>13</v>
      </c>
      <c r="J425" s="68" t="s">
        <v>2267</v>
      </c>
      <c r="K425" s="68">
        <v>1.2</v>
      </c>
      <c r="L425" s="68">
        <v>0.48</v>
      </c>
      <c r="M425" s="68" t="s">
        <v>1960</v>
      </c>
      <c r="N425" s="143">
        <f>IF(対応ガラス検索!$E$2="-","",IF(対応ガラス検索!$E$2&gt;=K425,MAX($N$2:N424)+1,""))</f>
        <v>424</v>
      </c>
      <c r="O425" s="143">
        <f>IF(対応ガラス検索!$E$2="-","",IF(L425&lt;=0.65,MAX($O$2:O424)+1,""))</f>
        <v>424</v>
      </c>
      <c r="P425" s="144"/>
      <c r="Q425" s="145"/>
    </row>
    <row r="426" spans="1:17" x14ac:dyDescent="0.4">
      <c r="A426" s="68">
        <v>425</v>
      </c>
      <c r="B426" s="68" t="s">
        <v>2295</v>
      </c>
      <c r="C426" s="68" t="s">
        <v>1954</v>
      </c>
      <c r="D426" s="68" t="s">
        <v>2028</v>
      </c>
      <c r="E426" s="68" t="s">
        <v>2029</v>
      </c>
      <c r="F426" s="68" t="s">
        <v>2030</v>
      </c>
      <c r="G426" s="68" t="s">
        <v>1965</v>
      </c>
      <c r="H426" s="68" t="s">
        <v>1966</v>
      </c>
      <c r="I426" s="68">
        <v>6</v>
      </c>
      <c r="J426" s="68" t="s">
        <v>2296</v>
      </c>
      <c r="K426" s="68">
        <v>2.5</v>
      </c>
      <c r="L426" s="68">
        <v>0.47</v>
      </c>
      <c r="M426" s="68" t="s">
        <v>1960</v>
      </c>
      <c r="N426" s="143">
        <f>IF(対応ガラス検索!$E$2="-","",IF(対応ガラス検索!$E$2&gt;=K426,MAX($N$2:N425)+1,""))</f>
        <v>425</v>
      </c>
      <c r="O426" s="143">
        <f>IF(対応ガラス検索!$E$2="-","",IF(L426&lt;=0.65,MAX($O$2:O425)+1,""))</f>
        <v>425</v>
      </c>
      <c r="P426" s="144"/>
      <c r="Q426" s="145"/>
    </row>
    <row r="427" spans="1:17" x14ac:dyDescent="0.4">
      <c r="A427" s="68">
        <v>426</v>
      </c>
      <c r="B427" s="68" t="s">
        <v>2295</v>
      </c>
      <c r="C427" s="68" t="s">
        <v>1954</v>
      </c>
      <c r="D427" s="68" t="s">
        <v>2028</v>
      </c>
      <c r="E427" s="68" t="s">
        <v>2029</v>
      </c>
      <c r="F427" s="68" t="s">
        <v>2030</v>
      </c>
      <c r="G427" s="68" t="s">
        <v>1965</v>
      </c>
      <c r="H427" s="68" t="s">
        <v>1966</v>
      </c>
      <c r="I427" s="68">
        <v>7</v>
      </c>
      <c r="J427" s="68" t="s">
        <v>2296</v>
      </c>
      <c r="K427" s="68">
        <v>2.2999999999999998</v>
      </c>
      <c r="L427" s="68">
        <v>0.47</v>
      </c>
      <c r="M427" s="68" t="s">
        <v>1960</v>
      </c>
      <c r="N427" s="143">
        <f>IF(対応ガラス検索!$E$2="-","",IF(対応ガラス検索!$E$2&gt;=K427,MAX($N$2:N426)+1,""))</f>
        <v>426</v>
      </c>
      <c r="O427" s="143">
        <f>IF(対応ガラス検索!$E$2="-","",IF(L427&lt;=0.65,MAX($O$2:O426)+1,""))</f>
        <v>426</v>
      </c>
      <c r="P427" s="144"/>
      <c r="Q427" s="145"/>
    </row>
    <row r="428" spans="1:17" x14ac:dyDescent="0.4">
      <c r="A428" s="68">
        <v>427</v>
      </c>
      <c r="B428" s="68" t="s">
        <v>2295</v>
      </c>
      <c r="C428" s="68" t="s">
        <v>1954</v>
      </c>
      <c r="D428" s="68" t="s">
        <v>2028</v>
      </c>
      <c r="E428" s="68" t="s">
        <v>2029</v>
      </c>
      <c r="F428" s="68" t="s">
        <v>2030</v>
      </c>
      <c r="G428" s="68" t="s">
        <v>1965</v>
      </c>
      <c r="H428" s="68" t="s">
        <v>1966</v>
      </c>
      <c r="I428" s="68">
        <v>8</v>
      </c>
      <c r="J428" s="68" t="s">
        <v>2296</v>
      </c>
      <c r="K428" s="68">
        <v>2.1</v>
      </c>
      <c r="L428" s="68">
        <v>0.47</v>
      </c>
      <c r="M428" s="68" t="s">
        <v>1960</v>
      </c>
      <c r="N428" s="143">
        <f>IF(対応ガラス検索!$E$2="-","",IF(対応ガラス検索!$E$2&gt;=K428,MAX($N$2:N427)+1,""))</f>
        <v>427</v>
      </c>
      <c r="O428" s="143">
        <f>IF(対応ガラス検索!$E$2="-","",IF(L428&lt;=0.65,MAX($O$2:O427)+1,""))</f>
        <v>427</v>
      </c>
      <c r="P428" s="144"/>
      <c r="Q428" s="145"/>
    </row>
    <row r="429" spans="1:17" x14ac:dyDescent="0.4">
      <c r="A429" s="68">
        <v>428</v>
      </c>
      <c r="B429" s="68" t="s">
        <v>2295</v>
      </c>
      <c r="C429" s="68" t="s">
        <v>1954</v>
      </c>
      <c r="D429" s="68" t="s">
        <v>2028</v>
      </c>
      <c r="E429" s="68" t="s">
        <v>2029</v>
      </c>
      <c r="F429" s="68" t="s">
        <v>2030</v>
      </c>
      <c r="G429" s="68" t="s">
        <v>1965</v>
      </c>
      <c r="H429" s="68" t="s">
        <v>1966</v>
      </c>
      <c r="I429" s="68">
        <v>9</v>
      </c>
      <c r="J429" s="68" t="s">
        <v>2296</v>
      </c>
      <c r="K429" s="68">
        <v>2</v>
      </c>
      <c r="L429" s="68">
        <v>0.47</v>
      </c>
      <c r="M429" s="68" t="s">
        <v>1960</v>
      </c>
      <c r="N429" s="143">
        <f>IF(対応ガラス検索!$E$2="-","",IF(対応ガラス検索!$E$2&gt;=K429,MAX($N$2:N428)+1,""))</f>
        <v>428</v>
      </c>
      <c r="O429" s="143">
        <f>IF(対応ガラス検索!$E$2="-","",IF(L429&lt;=0.65,MAX($O$2:O428)+1,""))</f>
        <v>428</v>
      </c>
      <c r="P429" s="144"/>
      <c r="Q429" s="145"/>
    </row>
    <row r="430" spans="1:17" x14ac:dyDescent="0.4">
      <c r="A430" s="68">
        <v>429</v>
      </c>
      <c r="B430" s="68" t="s">
        <v>2295</v>
      </c>
      <c r="C430" s="68" t="s">
        <v>1954</v>
      </c>
      <c r="D430" s="68" t="s">
        <v>2028</v>
      </c>
      <c r="E430" s="68" t="s">
        <v>2029</v>
      </c>
      <c r="F430" s="68" t="s">
        <v>2030</v>
      </c>
      <c r="G430" s="68" t="s">
        <v>1965</v>
      </c>
      <c r="H430" s="68" t="s">
        <v>1966</v>
      </c>
      <c r="I430" s="68">
        <v>10</v>
      </c>
      <c r="J430" s="68" t="s">
        <v>2296</v>
      </c>
      <c r="K430" s="68">
        <v>1.8</v>
      </c>
      <c r="L430" s="68">
        <v>0.47</v>
      </c>
      <c r="M430" s="68" t="s">
        <v>1960</v>
      </c>
      <c r="N430" s="143">
        <f>IF(対応ガラス検索!$E$2="-","",IF(対応ガラス検索!$E$2&gt;=K430,MAX($N$2:N429)+1,""))</f>
        <v>429</v>
      </c>
      <c r="O430" s="143">
        <f>IF(対応ガラス検索!$E$2="-","",IF(L430&lt;=0.65,MAX($O$2:O429)+1,""))</f>
        <v>429</v>
      </c>
      <c r="P430" s="144"/>
      <c r="Q430" s="145"/>
    </row>
    <row r="431" spans="1:17" x14ac:dyDescent="0.4">
      <c r="A431" s="68">
        <v>430</v>
      </c>
      <c r="B431" s="68" t="s">
        <v>2295</v>
      </c>
      <c r="C431" s="68" t="s">
        <v>1954</v>
      </c>
      <c r="D431" s="68" t="s">
        <v>2028</v>
      </c>
      <c r="E431" s="68" t="s">
        <v>2029</v>
      </c>
      <c r="F431" s="68" t="s">
        <v>2030</v>
      </c>
      <c r="G431" s="68" t="s">
        <v>1965</v>
      </c>
      <c r="H431" s="68" t="s">
        <v>1966</v>
      </c>
      <c r="I431" s="68">
        <v>11</v>
      </c>
      <c r="J431" s="68" t="s">
        <v>2296</v>
      </c>
      <c r="K431" s="142">
        <v>1.7</v>
      </c>
      <c r="L431" s="68">
        <v>0.47</v>
      </c>
      <c r="M431" s="68" t="s">
        <v>1960</v>
      </c>
      <c r="N431" s="143">
        <f>IF(対応ガラス検索!$E$2="-","",IF(対応ガラス検索!$E$2&gt;=K431,MAX($N$2:N430)+1,""))</f>
        <v>430</v>
      </c>
      <c r="O431" s="143">
        <f>IF(対応ガラス検索!$E$2="-","",IF(L431&lt;=0.65,MAX($O$2:O430)+1,""))</f>
        <v>430</v>
      </c>
      <c r="P431" s="144"/>
      <c r="Q431" s="145"/>
    </row>
    <row r="432" spans="1:17" x14ac:dyDescent="0.4">
      <c r="A432" s="68">
        <v>431</v>
      </c>
      <c r="B432" s="68" t="s">
        <v>2295</v>
      </c>
      <c r="C432" s="68" t="s">
        <v>1954</v>
      </c>
      <c r="D432" s="68" t="s">
        <v>2028</v>
      </c>
      <c r="E432" s="68" t="s">
        <v>2029</v>
      </c>
      <c r="F432" s="68" t="s">
        <v>2030</v>
      </c>
      <c r="G432" s="68" t="s">
        <v>1965</v>
      </c>
      <c r="H432" s="68" t="s">
        <v>1966</v>
      </c>
      <c r="I432" s="68">
        <v>12</v>
      </c>
      <c r="J432" s="68" t="s">
        <v>2296</v>
      </c>
      <c r="K432" s="68">
        <v>1.6</v>
      </c>
      <c r="L432" s="68">
        <v>0.48</v>
      </c>
      <c r="M432" s="68" t="s">
        <v>1960</v>
      </c>
      <c r="N432" s="143">
        <f>IF(対応ガラス検索!$E$2="-","",IF(対応ガラス検索!$E$2&gt;=K432,MAX($N$2:N431)+1,""))</f>
        <v>431</v>
      </c>
      <c r="O432" s="143">
        <f>IF(対応ガラス検索!$E$2="-","",IF(L432&lt;=0.65,MAX($O$2:O431)+1,""))</f>
        <v>431</v>
      </c>
      <c r="P432" s="144"/>
      <c r="Q432" s="145"/>
    </row>
    <row r="433" spans="1:17" x14ac:dyDescent="0.4">
      <c r="A433" s="68">
        <v>432</v>
      </c>
      <c r="B433" s="68" t="s">
        <v>2295</v>
      </c>
      <c r="C433" s="68" t="s">
        <v>1954</v>
      </c>
      <c r="D433" s="68" t="s">
        <v>2028</v>
      </c>
      <c r="E433" s="68" t="s">
        <v>2029</v>
      </c>
      <c r="F433" s="68" t="s">
        <v>2030</v>
      </c>
      <c r="G433" s="68" t="s">
        <v>1965</v>
      </c>
      <c r="H433" s="68" t="s">
        <v>1966</v>
      </c>
      <c r="I433" s="68">
        <v>6</v>
      </c>
      <c r="J433" s="68" t="s">
        <v>2267</v>
      </c>
      <c r="K433" s="68">
        <v>2</v>
      </c>
      <c r="L433" s="68">
        <v>0.47</v>
      </c>
      <c r="M433" s="68" t="s">
        <v>1960</v>
      </c>
      <c r="N433" s="143">
        <f>IF(対応ガラス検索!$E$2="-","",IF(対応ガラス検索!$E$2&gt;=K433,MAX($N$2:N432)+1,""))</f>
        <v>432</v>
      </c>
      <c r="O433" s="143">
        <f>IF(対応ガラス検索!$E$2="-","",IF(L433&lt;=0.65,MAX($O$2:O432)+1,""))</f>
        <v>432</v>
      </c>
      <c r="P433" s="144"/>
      <c r="Q433" s="145"/>
    </row>
    <row r="434" spans="1:17" x14ac:dyDescent="0.4">
      <c r="A434" s="68">
        <v>433</v>
      </c>
      <c r="B434" s="68" t="s">
        <v>2295</v>
      </c>
      <c r="C434" s="68" t="s">
        <v>1954</v>
      </c>
      <c r="D434" s="68" t="s">
        <v>2028</v>
      </c>
      <c r="E434" s="68" t="s">
        <v>2029</v>
      </c>
      <c r="F434" s="68" t="s">
        <v>2030</v>
      </c>
      <c r="G434" s="68" t="s">
        <v>1965</v>
      </c>
      <c r="H434" s="68" t="s">
        <v>1966</v>
      </c>
      <c r="I434" s="68">
        <v>7</v>
      </c>
      <c r="J434" s="68" t="s">
        <v>2267</v>
      </c>
      <c r="K434" s="68">
        <v>1.9</v>
      </c>
      <c r="L434" s="68">
        <v>0.47</v>
      </c>
      <c r="M434" s="68" t="s">
        <v>1960</v>
      </c>
      <c r="N434" s="143">
        <f>IF(対応ガラス検索!$E$2="-","",IF(対応ガラス検索!$E$2&gt;=K434,MAX($N$2:N433)+1,""))</f>
        <v>433</v>
      </c>
      <c r="O434" s="143">
        <f>IF(対応ガラス検索!$E$2="-","",IF(L434&lt;=0.65,MAX($O$2:O433)+1,""))</f>
        <v>433</v>
      </c>
      <c r="P434" s="144"/>
      <c r="Q434" s="145"/>
    </row>
    <row r="435" spans="1:17" x14ac:dyDescent="0.4">
      <c r="A435" s="68">
        <v>434</v>
      </c>
      <c r="B435" s="68" t="s">
        <v>2295</v>
      </c>
      <c r="C435" s="68" t="s">
        <v>1954</v>
      </c>
      <c r="D435" s="68" t="s">
        <v>2028</v>
      </c>
      <c r="E435" s="68" t="s">
        <v>2029</v>
      </c>
      <c r="F435" s="68" t="s">
        <v>2030</v>
      </c>
      <c r="G435" s="68" t="s">
        <v>1965</v>
      </c>
      <c r="H435" s="68" t="s">
        <v>1966</v>
      </c>
      <c r="I435" s="68">
        <v>8</v>
      </c>
      <c r="J435" s="68" t="s">
        <v>2267</v>
      </c>
      <c r="K435" s="68">
        <v>1.7</v>
      </c>
      <c r="L435" s="68">
        <v>0.48</v>
      </c>
      <c r="M435" s="68" t="s">
        <v>1960</v>
      </c>
      <c r="N435" s="143">
        <f>IF(対応ガラス検索!$E$2="-","",IF(対応ガラス検索!$E$2&gt;=K435,MAX($N$2:N434)+1,""))</f>
        <v>434</v>
      </c>
      <c r="O435" s="143">
        <f>IF(対応ガラス検索!$E$2="-","",IF(L435&lt;=0.65,MAX($O$2:O434)+1,""))</f>
        <v>434</v>
      </c>
      <c r="P435" s="144"/>
      <c r="Q435" s="145"/>
    </row>
    <row r="436" spans="1:17" x14ac:dyDescent="0.4">
      <c r="A436" s="68">
        <v>435</v>
      </c>
      <c r="B436" s="68" t="s">
        <v>2295</v>
      </c>
      <c r="C436" s="68" t="s">
        <v>1954</v>
      </c>
      <c r="D436" s="68" t="s">
        <v>2028</v>
      </c>
      <c r="E436" s="68" t="s">
        <v>2029</v>
      </c>
      <c r="F436" s="68" t="s">
        <v>2030</v>
      </c>
      <c r="G436" s="68" t="s">
        <v>1965</v>
      </c>
      <c r="H436" s="68" t="s">
        <v>1966</v>
      </c>
      <c r="I436" s="68">
        <v>9</v>
      </c>
      <c r="J436" s="68" t="s">
        <v>2267</v>
      </c>
      <c r="K436" s="68">
        <v>1.6</v>
      </c>
      <c r="L436" s="68">
        <v>0.48</v>
      </c>
      <c r="M436" s="68" t="s">
        <v>1960</v>
      </c>
      <c r="N436" s="143">
        <f>IF(対応ガラス検索!$E$2="-","",IF(対応ガラス検索!$E$2&gt;=K436,MAX($N$2:N435)+1,""))</f>
        <v>435</v>
      </c>
      <c r="O436" s="143">
        <f>IF(対応ガラス検索!$E$2="-","",IF(L436&lt;=0.65,MAX($O$2:O435)+1,""))</f>
        <v>435</v>
      </c>
      <c r="P436" s="144"/>
      <c r="Q436" s="145"/>
    </row>
    <row r="437" spans="1:17" x14ac:dyDescent="0.4">
      <c r="A437" s="68">
        <v>436</v>
      </c>
      <c r="B437" s="68" t="s">
        <v>2295</v>
      </c>
      <c r="C437" s="68" t="s">
        <v>1954</v>
      </c>
      <c r="D437" s="68" t="s">
        <v>2028</v>
      </c>
      <c r="E437" s="68" t="s">
        <v>2029</v>
      </c>
      <c r="F437" s="68" t="s">
        <v>2030</v>
      </c>
      <c r="G437" s="68" t="s">
        <v>1965</v>
      </c>
      <c r="H437" s="68" t="s">
        <v>1966</v>
      </c>
      <c r="I437" s="68">
        <v>10</v>
      </c>
      <c r="J437" s="68" t="s">
        <v>2267</v>
      </c>
      <c r="K437" s="68">
        <v>1.5</v>
      </c>
      <c r="L437" s="68">
        <v>0.48</v>
      </c>
      <c r="M437" s="68" t="s">
        <v>1960</v>
      </c>
      <c r="N437" s="143">
        <f>IF(対応ガラス検索!$E$2="-","",IF(対応ガラス検索!$E$2&gt;=K437,MAX($N$2:N436)+1,""))</f>
        <v>436</v>
      </c>
      <c r="O437" s="143">
        <f>IF(対応ガラス検索!$E$2="-","",IF(L437&lt;=0.65,MAX($O$2:O436)+1,""))</f>
        <v>436</v>
      </c>
      <c r="P437" s="144"/>
      <c r="Q437" s="145"/>
    </row>
    <row r="438" spans="1:17" x14ac:dyDescent="0.4">
      <c r="A438" s="68">
        <v>437</v>
      </c>
      <c r="B438" s="68" t="s">
        <v>2295</v>
      </c>
      <c r="C438" s="68" t="s">
        <v>1954</v>
      </c>
      <c r="D438" s="68" t="s">
        <v>2028</v>
      </c>
      <c r="E438" s="68" t="s">
        <v>2029</v>
      </c>
      <c r="F438" s="68" t="s">
        <v>2030</v>
      </c>
      <c r="G438" s="68" t="s">
        <v>1965</v>
      </c>
      <c r="H438" s="68" t="s">
        <v>1966</v>
      </c>
      <c r="I438" s="68">
        <v>11</v>
      </c>
      <c r="J438" s="68" t="s">
        <v>2267</v>
      </c>
      <c r="K438" s="68">
        <v>1.4</v>
      </c>
      <c r="L438" s="68">
        <v>0.48</v>
      </c>
      <c r="M438" s="68" t="s">
        <v>1960</v>
      </c>
      <c r="N438" s="143">
        <f>IF(対応ガラス検索!$E$2="-","",IF(対応ガラス検索!$E$2&gt;=K438,MAX($N$2:N437)+1,""))</f>
        <v>437</v>
      </c>
      <c r="O438" s="143">
        <f>IF(対応ガラス検索!$E$2="-","",IF(L438&lt;=0.65,MAX($O$2:O437)+1,""))</f>
        <v>437</v>
      </c>
      <c r="P438" s="144"/>
      <c r="Q438" s="145"/>
    </row>
    <row r="439" spans="1:17" x14ac:dyDescent="0.4">
      <c r="A439" s="68">
        <v>438</v>
      </c>
      <c r="B439" s="68" t="s">
        <v>2295</v>
      </c>
      <c r="C439" s="68" t="s">
        <v>1954</v>
      </c>
      <c r="D439" s="68" t="s">
        <v>2028</v>
      </c>
      <c r="E439" s="68" t="s">
        <v>2029</v>
      </c>
      <c r="F439" s="68" t="s">
        <v>2030</v>
      </c>
      <c r="G439" s="68" t="s">
        <v>1965</v>
      </c>
      <c r="H439" s="68" t="s">
        <v>1966</v>
      </c>
      <c r="I439" s="68">
        <v>12</v>
      </c>
      <c r="J439" s="68" t="s">
        <v>2267</v>
      </c>
      <c r="K439" s="68">
        <v>1.3</v>
      </c>
      <c r="L439" s="68">
        <v>0.48</v>
      </c>
      <c r="M439" s="68" t="s">
        <v>1960</v>
      </c>
      <c r="N439" s="143">
        <f>IF(対応ガラス検索!$E$2="-","",IF(対応ガラス検索!$E$2&gt;=K439,MAX($N$2:N438)+1,""))</f>
        <v>438</v>
      </c>
      <c r="O439" s="143">
        <f>IF(対応ガラス検索!$E$2="-","",IF(L439&lt;=0.65,MAX($O$2:O438)+1,""))</f>
        <v>438</v>
      </c>
      <c r="P439" s="144"/>
      <c r="Q439" s="145"/>
    </row>
    <row r="440" spans="1:17" x14ac:dyDescent="0.4">
      <c r="A440" s="68">
        <v>439</v>
      </c>
      <c r="B440" s="68" t="s">
        <v>2295</v>
      </c>
      <c r="C440" s="68" t="s">
        <v>1954</v>
      </c>
      <c r="D440" s="68" t="s">
        <v>2031</v>
      </c>
      <c r="E440" s="68" t="s">
        <v>2032</v>
      </c>
      <c r="F440" s="68" t="s">
        <v>2033</v>
      </c>
      <c r="G440" s="68" t="s">
        <v>1958</v>
      </c>
      <c r="H440" s="68" t="s">
        <v>1959</v>
      </c>
      <c r="I440" s="68">
        <v>6</v>
      </c>
      <c r="J440" s="68" t="s">
        <v>2296</v>
      </c>
      <c r="K440" s="68">
        <v>2.5</v>
      </c>
      <c r="L440" s="68">
        <v>0.43</v>
      </c>
      <c r="M440" s="68" t="s">
        <v>1960</v>
      </c>
      <c r="N440" s="143">
        <f>IF(対応ガラス検索!$E$2="-","",IF(対応ガラス検索!$E$2&gt;=K440,MAX($N$2:N439)+1,""))</f>
        <v>439</v>
      </c>
      <c r="O440" s="143">
        <f>IF(対応ガラス検索!$E$2="-","",IF(L440&lt;=0.65,MAX($O$2:O439)+1,""))</f>
        <v>439</v>
      </c>
      <c r="P440" s="144"/>
      <c r="Q440" s="145"/>
    </row>
    <row r="441" spans="1:17" x14ac:dyDescent="0.4">
      <c r="A441" s="68">
        <v>440</v>
      </c>
      <c r="B441" s="68" t="s">
        <v>2295</v>
      </c>
      <c r="C441" s="68" t="s">
        <v>1954</v>
      </c>
      <c r="D441" s="68" t="s">
        <v>2031</v>
      </c>
      <c r="E441" s="68" t="s">
        <v>2032</v>
      </c>
      <c r="F441" s="68" t="s">
        <v>2033</v>
      </c>
      <c r="G441" s="68" t="s">
        <v>1958</v>
      </c>
      <c r="H441" s="68" t="s">
        <v>1959</v>
      </c>
      <c r="I441" s="68">
        <v>7</v>
      </c>
      <c r="J441" s="68" t="s">
        <v>2296</v>
      </c>
      <c r="K441" s="68">
        <v>2.2999999999999998</v>
      </c>
      <c r="L441" s="68">
        <v>0.43</v>
      </c>
      <c r="M441" s="68" t="s">
        <v>1960</v>
      </c>
      <c r="N441" s="143">
        <f>IF(対応ガラス検索!$E$2="-","",IF(対応ガラス検索!$E$2&gt;=K441,MAX($N$2:N440)+1,""))</f>
        <v>440</v>
      </c>
      <c r="O441" s="143">
        <f>IF(対応ガラス検索!$E$2="-","",IF(L441&lt;=0.65,MAX($O$2:O440)+1,""))</f>
        <v>440</v>
      </c>
      <c r="P441" s="144"/>
      <c r="Q441" s="145"/>
    </row>
    <row r="442" spans="1:17" x14ac:dyDescent="0.4">
      <c r="A442" s="68">
        <v>441</v>
      </c>
      <c r="B442" s="68" t="s">
        <v>2295</v>
      </c>
      <c r="C442" s="68" t="s">
        <v>1954</v>
      </c>
      <c r="D442" s="68" t="s">
        <v>2031</v>
      </c>
      <c r="E442" s="68" t="s">
        <v>2032</v>
      </c>
      <c r="F442" s="68" t="s">
        <v>2033</v>
      </c>
      <c r="G442" s="68" t="s">
        <v>1958</v>
      </c>
      <c r="H442" s="68" t="s">
        <v>1959</v>
      </c>
      <c r="I442" s="68">
        <v>8</v>
      </c>
      <c r="J442" s="68" t="s">
        <v>2296</v>
      </c>
      <c r="K442" s="68">
        <v>2.1</v>
      </c>
      <c r="L442" s="68">
        <v>0.43</v>
      </c>
      <c r="M442" s="68" t="s">
        <v>1960</v>
      </c>
      <c r="N442" s="143">
        <f>IF(対応ガラス検索!$E$2="-","",IF(対応ガラス検索!$E$2&gt;=K442,MAX($N$2:N441)+1,""))</f>
        <v>441</v>
      </c>
      <c r="O442" s="143">
        <f>IF(対応ガラス検索!$E$2="-","",IF(L442&lt;=0.65,MAX($O$2:O441)+1,""))</f>
        <v>441</v>
      </c>
      <c r="P442" s="144"/>
      <c r="Q442" s="145"/>
    </row>
    <row r="443" spans="1:17" x14ac:dyDescent="0.4">
      <c r="A443" s="68">
        <v>442</v>
      </c>
      <c r="B443" s="68" t="s">
        <v>2295</v>
      </c>
      <c r="C443" s="68" t="s">
        <v>1954</v>
      </c>
      <c r="D443" s="68" t="s">
        <v>2031</v>
      </c>
      <c r="E443" s="68" t="s">
        <v>2032</v>
      </c>
      <c r="F443" s="68" t="s">
        <v>2033</v>
      </c>
      <c r="G443" s="68" t="s">
        <v>1958</v>
      </c>
      <c r="H443" s="68" t="s">
        <v>1959</v>
      </c>
      <c r="I443" s="68">
        <v>9</v>
      </c>
      <c r="J443" s="68" t="s">
        <v>2296</v>
      </c>
      <c r="K443" s="68">
        <v>2</v>
      </c>
      <c r="L443" s="68">
        <v>0.43</v>
      </c>
      <c r="M443" s="68" t="s">
        <v>1960</v>
      </c>
      <c r="N443" s="143">
        <f>IF(対応ガラス検索!$E$2="-","",IF(対応ガラス検索!$E$2&gt;=K443,MAX($N$2:N442)+1,""))</f>
        <v>442</v>
      </c>
      <c r="O443" s="143">
        <f>IF(対応ガラス検索!$E$2="-","",IF(L443&lt;=0.65,MAX($O$2:O442)+1,""))</f>
        <v>442</v>
      </c>
      <c r="P443" s="144"/>
      <c r="Q443" s="145"/>
    </row>
    <row r="444" spans="1:17" x14ac:dyDescent="0.4">
      <c r="A444" s="68">
        <v>443</v>
      </c>
      <c r="B444" s="68" t="s">
        <v>2295</v>
      </c>
      <c r="C444" s="68" t="s">
        <v>1954</v>
      </c>
      <c r="D444" s="68" t="s">
        <v>2031</v>
      </c>
      <c r="E444" s="68" t="s">
        <v>2032</v>
      </c>
      <c r="F444" s="68" t="s">
        <v>2033</v>
      </c>
      <c r="G444" s="68" t="s">
        <v>1958</v>
      </c>
      <c r="H444" s="68" t="s">
        <v>1959</v>
      </c>
      <c r="I444" s="68">
        <v>10</v>
      </c>
      <c r="J444" s="68" t="s">
        <v>2296</v>
      </c>
      <c r="K444" s="68">
        <v>1.8</v>
      </c>
      <c r="L444" s="68">
        <v>0.43</v>
      </c>
      <c r="M444" s="68" t="s">
        <v>1960</v>
      </c>
      <c r="N444" s="143">
        <f>IF(対応ガラス検索!$E$2="-","",IF(対応ガラス検索!$E$2&gt;=K444,MAX($N$2:N443)+1,""))</f>
        <v>443</v>
      </c>
      <c r="O444" s="143">
        <f>IF(対応ガラス検索!$E$2="-","",IF(L444&lt;=0.65,MAX($O$2:O443)+1,""))</f>
        <v>443</v>
      </c>
      <c r="P444" s="144"/>
      <c r="Q444" s="145"/>
    </row>
    <row r="445" spans="1:17" x14ac:dyDescent="0.4">
      <c r="A445" s="68">
        <v>444</v>
      </c>
      <c r="B445" s="68" t="s">
        <v>2295</v>
      </c>
      <c r="C445" s="68" t="s">
        <v>1954</v>
      </c>
      <c r="D445" s="68" t="s">
        <v>2031</v>
      </c>
      <c r="E445" s="68" t="s">
        <v>2032</v>
      </c>
      <c r="F445" s="68" t="s">
        <v>2033</v>
      </c>
      <c r="G445" s="68" t="s">
        <v>1958</v>
      </c>
      <c r="H445" s="68" t="s">
        <v>1959</v>
      </c>
      <c r="I445" s="68">
        <v>11</v>
      </c>
      <c r="J445" s="68" t="s">
        <v>2296</v>
      </c>
      <c r="K445" s="68">
        <v>1.7</v>
      </c>
      <c r="L445" s="68">
        <v>0.43</v>
      </c>
      <c r="M445" s="68" t="s">
        <v>1960</v>
      </c>
      <c r="N445" s="143">
        <f>IF(対応ガラス検索!$E$2="-","",IF(対応ガラス検索!$E$2&gt;=K445,MAX($N$2:N444)+1,""))</f>
        <v>444</v>
      </c>
      <c r="O445" s="143">
        <f>IF(対応ガラス検索!$E$2="-","",IF(L445&lt;=0.65,MAX($O$2:O444)+1,""))</f>
        <v>444</v>
      </c>
      <c r="P445" s="144"/>
      <c r="Q445" s="145"/>
    </row>
    <row r="446" spans="1:17" x14ac:dyDescent="0.4">
      <c r="A446" s="68">
        <v>445</v>
      </c>
      <c r="B446" s="68" t="s">
        <v>2295</v>
      </c>
      <c r="C446" s="68" t="s">
        <v>1954</v>
      </c>
      <c r="D446" s="68" t="s">
        <v>2031</v>
      </c>
      <c r="E446" s="68" t="s">
        <v>2032</v>
      </c>
      <c r="F446" s="68" t="s">
        <v>2033</v>
      </c>
      <c r="G446" s="68" t="s">
        <v>1958</v>
      </c>
      <c r="H446" s="68" t="s">
        <v>1959</v>
      </c>
      <c r="I446" s="68">
        <v>12</v>
      </c>
      <c r="J446" s="68" t="s">
        <v>2296</v>
      </c>
      <c r="K446" s="68">
        <v>1.6</v>
      </c>
      <c r="L446" s="68">
        <v>0.43</v>
      </c>
      <c r="M446" s="68" t="s">
        <v>1960</v>
      </c>
      <c r="N446" s="143">
        <f>IF(対応ガラス検索!$E$2="-","",IF(対応ガラス検索!$E$2&gt;=K446,MAX($N$2:N445)+1,""))</f>
        <v>445</v>
      </c>
      <c r="O446" s="143">
        <f>IF(対応ガラス検索!$E$2="-","",IF(L446&lt;=0.65,MAX($O$2:O445)+1,""))</f>
        <v>445</v>
      </c>
      <c r="P446" s="144"/>
      <c r="Q446" s="145"/>
    </row>
    <row r="447" spans="1:17" x14ac:dyDescent="0.4">
      <c r="A447" s="68">
        <v>446</v>
      </c>
      <c r="B447" s="68" t="s">
        <v>2295</v>
      </c>
      <c r="C447" s="68" t="s">
        <v>1954</v>
      </c>
      <c r="D447" s="68" t="s">
        <v>2031</v>
      </c>
      <c r="E447" s="68" t="s">
        <v>2032</v>
      </c>
      <c r="F447" s="68" t="s">
        <v>2033</v>
      </c>
      <c r="G447" s="68" t="s">
        <v>1958</v>
      </c>
      <c r="H447" s="68" t="s">
        <v>1959</v>
      </c>
      <c r="I447" s="68">
        <v>13</v>
      </c>
      <c r="J447" s="68" t="s">
        <v>2296</v>
      </c>
      <c r="K447" s="68">
        <v>1.6</v>
      </c>
      <c r="L447" s="68">
        <v>0.43</v>
      </c>
      <c r="M447" s="68" t="s">
        <v>1960</v>
      </c>
      <c r="N447" s="143">
        <f>IF(対応ガラス検索!$E$2="-","",IF(対応ガラス検索!$E$2&gt;=K447,MAX($N$2:N446)+1,""))</f>
        <v>446</v>
      </c>
      <c r="O447" s="143">
        <f>IF(対応ガラス検索!$E$2="-","",IF(L447&lt;=0.65,MAX($O$2:O446)+1,""))</f>
        <v>446</v>
      </c>
      <c r="P447" s="144"/>
      <c r="Q447" s="145"/>
    </row>
    <row r="448" spans="1:17" x14ac:dyDescent="0.4">
      <c r="A448" s="68">
        <v>447</v>
      </c>
      <c r="B448" s="68" t="s">
        <v>2295</v>
      </c>
      <c r="C448" s="68" t="s">
        <v>1954</v>
      </c>
      <c r="D448" s="68" t="s">
        <v>2031</v>
      </c>
      <c r="E448" s="68" t="s">
        <v>2032</v>
      </c>
      <c r="F448" s="68" t="s">
        <v>2033</v>
      </c>
      <c r="G448" s="68" t="s">
        <v>1958</v>
      </c>
      <c r="H448" s="68" t="s">
        <v>1959</v>
      </c>
      <c r="I448" s="68">
        <v>6</v>
      </c>
      <c r="J448" s="68" t="s">
        <v>2267</v>
      </c>
      <c r="K448" s="68">
        <v>2</v>
      </c>
      <c r="L448" s="68">
        <v>0.43</v>
      </c>
      <c r="M448" s="68" t="s">
        <v>1960</v>
      </c>
      <c r="N448" s="143">
        <f>IF(対応ガラス検索!$E$2="-","",IF(対応ガラス検索!$E$2&gt;=K448,MAX($N$2:N447)+1,""))</f>
        <v>447</v>
      </c>
      <c r="O448" s="143">
        <f>IF(対応ガラス検索!$E$2="-","",IF(L448&lt;=0.65,MAX($O$2:O447)+1,""))</f>
        <v>447</v>
      </c>
      <c r="P448" s="144"/>
      <c r="Q448" s="145"/>
    </row>
    <row r="449" spans="1:17" x14ac:dyDescent="0.4">
      <c r="A449" s="68">
        <v>448</v>
      </c>
      <c r="B449" s="68" t="s">
        <v>2295</v>
      </c>
      <c r="C449" s="68" t="s">
        <v>1954</v>
      </c>
      <c r="D449" s="68" t="s">
        <v>2031</v>
      </c>
      <c r="E449" s="68" t="s">
        <v>2032</v>
      </c>
      <c r="F449" s="68" t="s">
        <v>2033</v>
      </c>
      <c r="G449" s="68" t="s">
        <v>1958</v>
      </c>
      <c r="H449" s="68" t="s">
        <v>1959</v>
      </c>
      <c r="I449" s="68">
        <v>7</v>
      </c>
      <c r="J449" s="68" t="s">
        <v>2267</v>
      </c>
      <c r="K449" s="142">
        <v>1.8</v>
      </c>
      <c r="L449" s="68">
        <v>0.43</v>
      </c>
      <c r="M449" s="68" t="s">
        <v>1960</v>
      </c>
      <c r="N449" s="143">
        <f>IF(対応ガラス検索!$E$2="-","",IF(対応ガラス検索!$E$2&gt;=K449,MAX($N$2:N448)+1,""))</f>
        <v>448</v>
      </c>
      <c r="O449" s="143">
        <f>IF(対応ガラス検索!$E$2="-","",IF(L449&lt;=0.65,MAX($O$2:O448)+1,""))</f>
        <v>448</v>
      </c>
      <c r="P449" s="144"/>
      <c r="Q449" s="145"/>
    </row>
    <row r="450" spans="1:17" x14ac:dyDescent="0.4">
      <c r="A450" s="68">
        <v>449</v>
      </c>
      <c r="B450" s="68" t="s">
        <v>2295</v>
      </c>
      <c r="C450" s="68" t="s">
        <v>1954</v>
      </c>
      <c r="D450" s="68" t="s">
        <v>2031</v>
      </c>
      <c r="E450" s="68" t="s">
        <v>2032</v>
      </c>
      <c r="F450" s="68" t="s">
        <v>2033</v>
      </c>
      <c r="G450" s="68" t="s">
        <v>1958</v>
      </c>
      <c r="H450" s="68" t="s">
        <v>1959</v>
      </c>
      <c r="I450" s="68">
        <v>8</v>
      </c>
      <c r="J450" s="68" t="s">
        <v>2267</v>
      </c>
      <c r="K450" s="68">
        <v>1.7</v>
      </c>
      <c r="L450" s="68">
        <v>0.43</v>
      </c>
      <c r="M450" s="68" t="s">
        <v>1960</v>
      </c>
      <c r="N450" s="143">
        <f>IF(対応ガラス検索!$E$2="-","",IF(対応ガラス検索!$E$2&gt;=K450,MAX($N$2:N449)+1,""))</f>
        <v>449</v>
      </c>
      <c r="O450" s="143">
        <f>IF(対応ガラス検索!$E$2="-","",IF(L450&lt;=0.65,MAX($O$2:O449)+1,""))</f>
        <v>449</v>
      </c>
      <c r="P450" s="144"/>
      <c r="Q450" s="145"/>
    </row>
    <row r="451" spans="1:17" x14ac:dyDescent="0.4">
      <c r="A451" s="68">
        <v>450</v>
      </c>
      <c r="B451" s="68" t="s">
        <v>2295</v>
      </c>
      <c r="C451" s="68" t="s">
        <v>1954</v>
      </c>
      <c r="D451" s="68" t="s">
        <v>2031</v>
      </c>
      <c r="E451" s="68" t="s">
        <v>2032</v>
      </c>
      <c r="F451" s="68" t="s">
        <v>2033</v>
      </c>
      <c r="G451" s="68" t="s">
        <v>1958</v>
      </c>
      <c r="H451" s="68" t="s">
        <v>1959</v>
      </c>
      <c r="I451" s="68">
        <v>9</v>
      </c>
      <c r="J451" s="68" t="s">
        <v>2267</v>
      </c>
      <c r="K451" s="68">
        <v>1.6</v>
      </c>
      <c r="L451" s="68">
        <v>0.43</v>
      </c>
      <c r="M451" s="68" t="s">
        <v>1960</v>
      </c>
      <c r="N451" s="143">
        <f>IF(対応ガラス検索!$E$2="-","",IF(対応ガラス検索!$E$2&gt;=K451,MAX($N$2:N450)+1,""))</f>
        <v>450</v>
      </c>
      <c r="O451" s="143">
        <f>IF(対応ガラス検索!$E$2="-","",IF(L451&lt;=0.65,MAX($O$2:O450)+1,""))</f>
        <v>450</v>
      </c>
      <c r="P451" s="144"/>
      <c r="Q451" s="145"/>
    </row>
    <row r="452" spans="1:17" x14ac:dyDescent="0.4">
      <c r="A452" s="68">
        <v>451</v>
      </c>
      <c r="B452" s="68" t="s">
        <v>2295</v>
      </c>
      <c r="C452" s="68" t="s">
        <v>1954</v>
      </c>
      <c r="D452" s="68" t="s">
        <v>2031</v>
      </c>
      <c r="E452" s="68" t="s">
        <v>2032</v>
      </c>
      <c r="F452" s="68" t="s">
        <v>2033</v>
      </c>
      <c r="G452" s="68" t="s">
        <v>1958</v>
      </c>
      <c r="H452" s="68" t="s">
        <v>1959</v>
      </c>
      <c r="I452" s="68">
        <v>10</v>
      </c>
      <c r="J452" s="68" t="s">
        <v>2267</v>
      </c>
      <c r="K452" s="68">
        <v>1.5</v>
      </c>
      <c r="L452" s="68">
        <v>0.43</v>
      </c>
      <c r="M452" s="68" t="s">
        <v>1960</v>
      </c>
      <c r="N452" s="143">
        <f>IF(対応ガラス検索!$E$2="-","",IF(対応ガラス検索!$E$2&gt;=K452,MAX($N$2:N451)+1,""))</f>
        <v>451</v>
      </c>
      <c r="O452" s="143">
        <f>IF(対応ガラス検索!$E$2="-","",IF(L452&lt;=0.65,MAX($O$2:O451)+1,""))</f>
        <v>451</v>
      </c>
      <c r="P452" s="144"/>
      <c r="Q452" s="145"/>
    </row>
    <row r="453" spans="1:17" x14ac:dyDescent="0.4">
      <c r="A453" s="68">
        <v>452</v>
      </c>
      <c r="B453" s="68" t="s">
        <v>2295</v>
      </c>
      <c r="C453" s="68" t="s">
        <v>1954</v>
      </c>
      <c r="D453" s="68" t="s">
        <v>2031</v>
      </c>
      <c r="E453" s="68" t="s">
        <v>2032</v>
      </c>
      <c r="F453" s="68" t="s">
        <v>2033</v>
      </c>
      <c r="G453" s="68" t="s">
        <v>1958</v>
      </c>
      <c r="H453" s="68" t="s">
        <v>1959</v>
      </c>
      <c r="I453" s="68">
        <v>11</v>
      </c>
      <c r="J453" s="68" t="s">
        <v>2267</v>
      </c>
      <c r="K453" s="68">
        <v>1.4</v>
      </c>
      <c r="L453" s="68">
        <v>0.43</v>
      </c>
      <c r="M453" s="68" t="s">
        <v>1960</v>
      </c>
      <c r="N453" s="143">
        <f>IF(対応ガラス検索!$E$2="-","",IF(対応ガラス検索!$E$2&gt;=K453,MAX($N$2:N452)+1,""))</f>
        <v>452</v>
      </c>
      <c r="O453" s="143">
        <f>IF(対応ガラス検索!$E$2="-","",IF(L453&lt;=0.65,MAX($O$2:O452)+1,""))</f>
        <v>452</v>
      </c>
      <c r="P453" s="144"/>
      <c r="Q453" s="145"/>
    </row>
    <row r="454" spans="1:17" x14ac:dyDescent="0.4">
      <c r="A454" s="68">
        <v>453</v>
      </c>
      <c r="B454" s="68" t="s">
        <v>2295</v>
      </c>
      <c r="C454" s="68" t="s">
        <v>1954</v>
      </c>
      <c r="D454" s="68" t="s">
        <v>2031</v>
      </c>
      <c r="E454" s="68" t="s">
        <v>2032</v>
      </c>
      <c r="F454" s="68" t="s">
        <v>2033</v>
      </c>
      <c r="G454" s="68" t="s">
        <v>1958</v>
      </c>
      <c r="H454" s="68" t="s">
        <v>1959</v>
      </c>
      <c r="I454" s="68">
        <v>12</v>
      </c>
      <c r="J454" s="68" t="s">
        <v>2267</v>
      </c>
      <c r="K454" s="68">
        <v>1.3</v>
      </c>
      <c r="L454" s="68">
        <v>0.43</v>
      </c>
      <c r="M454" s="68" t="s">
        <v>1960</v>
      </c>
      <c r="N454" s="143">
        <f>IF(対応ガラス検索!$E$2="-","",IF(対応ガラス検索!$E$2&gt;=K454,MAX($N$2:N453)+1,""))</f>
        <v>453</v>
      </c>
      <c r="O454" s="143">
        <f>IF(対応ガラス検索!$E$2="-","",IF(L454&lt;=0.65,MAX($O$2:O453)+1,""))</f>
        <v>453</v>
      </c>
      <c r="P454" s="144"/>
      <c r="Q454" s="145"/>
    </row>
    <row r="455" spans="1:17" x14ac:dyDescent="0.4">
      <c r="A455" s="68">
        <v>454</v>
      </c>
      <c r="B455" s="68" t="s">
        <v>2295</v>
      </c>
      <c r="C455" s="68" t="s">
        <v>1954</v>
      </c>
      <c r="D455" s="68" t="s">
        <v>2031</v>
      </c>
      <c r="E455" s="68" t="s">
        <v>2032</v>
      </c>
      <c r="F455" s="68" t="s">
        <v>2033</v>
      </c>
      <c r="G455" s="68" t="s">
        <v>1958</v>
      </c>
      <c r="H455" s="68" t="s">
        <v>1959</v>
      </c>
      <c r="I455" s="68">
        <v>13</v>
      </c>
      <c r="J455" s="68" t="s">
        <v>2267</v>
      </c>
      <c r="K455" s="68">
        <v>1.2</v>
      </c>
      <c r="L455" s="68">
        <v>0.43</v>
      </c>
      <c r="M455" s="68" t="s">
        <v>1960</v>
      </c>
      <c r="N455" s="143">
        <f>IF(対応ガラス検索!$E$2="-","",IF(対応ガラス検索!$E$2&gt;=K455,MAX($N$2:N454)+1,""))</f>
        <v>454</v>
      </c>
      <c r="O455" s="143">
        <f>IF(対応ガラス検索!$E$2="-","",IF(L455&lt;=0.65,MAX($O$2:O454)+1,""))</f>
        <v>454</v>
      </c>
      <c r="P455" s="144"/>
      <c r="Q455" s="145"/>
    </row>
    <row r="456" spans="1:17" x14ac:dyDescent="0.4">
      <c r="A456" s="68">
        <v>455</v>
      </c>
      <c r="B456" s="68" t="s">
        <v>2295</v>
      </c>
      <c r="C456" s="68" t="s">
        <v>1954</v>
      </c>
      <c r="D456" s="68" t="s">
        <v>2034</v>
      </c>
      <c r="E456" s="68" t="s">
        <v>2032</v>
      </c>
      <c r="F456" s="68" t="s">
        <v>2033</v>
      </c>
      <c r="G456" s="68" t="s">
        <v>1962</v>
      </c>
      <c r="H456" s="68" t="s">
        <v>1963</v>
      </c>
      <c r="I456" s="68">
        <v>6</v>
      </c>
      <c r="J456" s="68" t="s">
        <v>2296</v>
      </c>
      <c r="K456" s="68">
        <v>2.5</v>
      </c>
      <c r="L456" s="68">
        <v>0.45</v>
      </c>
      <c r="M456" s="68" t="s">
        <v>1960</v>
      </c>
      <c r="N456" s="143">
        <f>IF(対応ガラス検索!$E$2="-","",IF(対応ガラス検索!$E$2&gt;=K456,MAX($N$2:N455)+1,""))</f>
        <v>455</v>
      </c>
      <c r="O456" s="143">
        <f>IF(対応ガラス検索!$E$2="-","",IF(L456&lt;=0.65,MAX($O$2:O455)+1,""))</f>
        <v>455</v>
      </c>
      <c r="P456" s="144"/>
      <c r="Q456" s="145"/>
    </row>
    <row r="457" spans="1:17" x14ac:dyDescent="0.4">
      <c r="A457" s="68">
        <v>456</v>
      </c>
      <c r="B457" s="68" t="s">
        <v>2295</v>
      </c>
      <c r="C457" s="68" t="s">
        <v>1954</v>
      </c>
      <c r="D457" s="68" t="s">
        <v>2034</v>
      </c>
      <c r="E457" s="68" t="s">
        <v>2032</v>
      </c>
      <c r="F457" s="68" t="s">
        <v>2033</v>
      </c>
      <c r="G457" s="68" t="s">
        <v>1962</v>
      </c>
      <c r="H457" s="68" t="s">
        <v>1963</v>
      </c>
      <c r="I457" s="68">
        <v>7</v>
      </c>
      <c r="J457" s="68" t="s">
        <v>2296</v>
      </c>
      <c r="K457" s="68">
        <v>2.2999999999999998</v>
      </c>
      <c r="L457" s="68">
        <v>0.45</v>
      </c>
      <c r="M457" s="68" t="s">
        <v>1960</v>
      </c>
      <c r="N457" s="143">
        <f>IF(対応ガラス検索!$E$2="-","",IF(対応ガラス検索!$E$2&gt;=K457,MAX($N$2:N456)+1,""))</f>
        <v>456</v>
      </c>
      <c r="O457" s="143">
        <f>IF(対応ガラス検索!$E$2="-","",IF(L457&lt;=0.65,MAX($O$2:O456)+1,""))</f>
        <v>456</v>
      </c>
      <c r="P457" s="144"/>
      <c r="Q457" s="145"/>
    </row>
    <row r="458" spans="1:17" x14ac:dyDescent="0.4">
      <c r="A458" s="68">
        <v>457</v>
      </c>
      <c r="B458" s="68" t="s">
        <v>2295</v>
      </c>
      <c r="C458" s="68" t="s">
        <v>1954</v>
      </c>
      <c r="D458" s="68" t="s">
        <v>2034</v>
      </c>
      <c r="E458" s="68" t="s">
        <v>2032</v>
      </c>
      <c r="F458" s="68" t="s">
        <v>2033</v>
      </c>
      <c r="G458" s="68" t="s">
        <v>1962</v>
      </c>
      <c r="H458" s="68" t="s">
        <v>1963</v>
      </c>
      <c r="I458" s="68">
        <v>8</v>
      </c>
      <c r="J458" s="68" t="s">
        <v>2296</v>
      </c>
      <c r="K458" s="68">
        <v>2.1</v>
      </c>
      <c r="L458" s="68">
        <v>0.45</v>
      </c>
      <c r="M458" s="68" t="s">
        <v>1960</v>
      </c>
      <c r="N458" s="143">
        <f>IF(対応ガラス検索!$E$2="-","",IF(対応ガラス検索!$E$2&gt;=K458,MAX($N$2:N457)+1,""))</f>
        <v>457</v>
      </c>
      <c r="O458" s="143">
        <f>IF(対応ガラス検索!$E$2="-","",IF(L458&lt;=0.65,MAX($O$2:O457)+1,""))</f>
        <v>457</v>
      </c>
      <c r="P458" s="144"/>
      <c r="Q458" s="145"/>
    </row>
    <row r="459" spans="1:17" x14ac:dyDescent="0.4">
      <c r="A459" s="68">
        <v>458</v>
      </c>
      <c r="B459" s="68" t="s">
        <v>2295</v>
      </c>
      <c r="C459" s="68" t="s">
        <v>1954</v>
      </c>
      <c r="D459" s="68" t="s">
        <v>2034</v>
      </c>
      <c r="E459" s="68" t="s">
        <v>2032</v>
      </c>
      <c r="F459" s="68" t="s">
        <v>2033</v>
      </c>
      <c r="G459" s="68" t="s">
        <v>1962</v>
      </c>
      <c r="H459" s="68" t="s">
        <v>1963</v>
      </c>
      <c r="I459" s="68">
        <v>9</v>
      </c>
      <c r="J459" s="68" t="s">
        <v>2296</v>
      </c>
      <c r="K459" s="68">
        <v>1.9</v>
      </c>
      <c r="L459" s="68">
        <v>0.45</v>
      </c>
      <c r="M459" s="68" t="s">
        <v>1960</v>
      </c>
      <c r="N459" s="143">
        <f>IF(対応ガラス検索!$E$2="-","",IF(対応ガラス検索!$E$2&gt;=K459,MAX($N$2:N458)+1,""))</f>
        <v>458</v>
      </c>
      <c r="O459" s="143">
        <f>IF(対応ガラス検索!$E$2="-","",IF(L459&lt;=0.65,MAX($O$2:O458)+1,""))</f>
        <v>458</v>
      </c>
      <c r="P459" s="144"/>
      <c r="Q459" s="145"/>
    </row>
    <row r="460" spans="1:17" x14ac:dyDescent="0.4">
      <c r="A460" s="68">
        <v>459</v>
      </c>
      <c r="B460" s="68" t="s">
        <v>2295</v>
      </c>
      <c r="C460" s="68" t="s">
        <v>1954</v>
      </c>
      <c r="D460" s="68" t="s">
        <v>2034</v>
      </c>
      <c r="E460" s="68" t="s">
        <v>2032</v>
      </c>
      <c r="F460" s="68" t="s">
        <v>2033</v>
      </c>
      <c r="G460" s="68" t="s">
        <v>1962</v>
      </c>
      <c r="H460" s="68" t="s">
        <v>1963</v>
      </c>
      <c r="I460" s="68">
        <v>10</v>
      </c>
      <c r="J460" s="68" t="s">
        <v>2296</v>
      </c>
      <c r="K460" s="68">
        <v>1.8</v>
      </c>
      <c r="L460" s="68">
        <v>0.45</v>
      </c>
      <c r="M460" s="68" t="s">
        <v>1960</v>
      </c>
      <c r="N460" s="143">
        <f>IF(対応ガラス検索!$E$2="-","",IF(対応ガラス検索!$E$2&gt;=K460,MAX($N$2:N459)+1,""))</f>
        <v>459</v>
      </c>
      <c r="O460" s="143">
        <f>IF(対応ガラス検索!$E$2="-","",IF(L460&lt;=0.65,MAX($O$2:O459)+1,""))</f>
        <v>459</v>
      </c>
      <c r="P460" s="144"/>
      <c r="Q460" s="145"/>
    </row>
    <row r="461" spans="1:17" x14ac:dyDescent="0.4">
      <c r="A461" s="68">
        <v>460</v>
      </c>
      <c r="B461" s="68" t="s">
        <v>2295</v>
      </c>
      <c r="C461" s="68" t="s">
        <v>1954</v>
      </c>
      <c r="D461" s="68" t="s">
        <v>2034</v>
      </c>
      <c r="E461" s="68" t="s">
        <v>2032</v>
      </c>
      <c r="F461" s="68" t="s">
        <v>2033</v>
      </c>
      <c r="G461" s="68" t="s">
        <v>1962</v>
      </c>
      <c r="H461" s="68" t="s">
        <v>1963</v>
      </c>
      <c r="I461" s="68">
        <v>11</v>
      </c>
      <c r="J461" s="68" t="s">
        <v>2296</v>
      </c>
      <c r="K461" s="68">
        <v>1.7</v>
      </c>
      <c r="L461" s="68">
        <v>0.45</v>
      </c>
      <c r="M461" s="68" t="s">
        <v>1960</v>
      </c>
      <c r="N461" s="143">
        <f>IF(対応ガラス検索!$E$2="-","",IF(対応ガラス検索!$E$2&gt;=K461,MAX($N$2:N460)+1,""))</f>
        <v>460</v>
      </c>
      <c r="O461" s="143">
        <f>IF(対応ガラス検索!$E$2="-","",IF(L461&lt;=0.65,MAX($O$2:O460)+1,""))</f>
        <v>460</v>
      </c>
      <c r="P461" s="144"/>
      <c r="Q461" s="145"/>
    </row>
    <row r="462" spans="1:17" x14ac:dyDescent="0.4">
      <c r="A462" s="68">
        <v>461</v>
      </c>
      <c r="B462" s="68" t="s">
        <v>2295</v>
      </c>
      <c r="C462" s="68" t="s">
        <v>1954</v>
      </c>
      <c r="D462" s="68" t="s">
        <v>2034</v>
      </c>
      <c r="E462" s="68" t="s">
        <v>2032</v>
      </c>
      <c r="F462" s="68" t="s">
        <v>2033</v>
      </c>
      <c r="G462" s="68" t="s">
        <v>1962</v>
      </c>
      <c r="H462" s="68" t="s">
        <v>1963</v>
      </c>
      <c r="I462" s="68">
        <v>12</v>
      </c>
      <c r="J462" s="68" t="s">
        <v>2296</v>
      </c>
      <c r="K462" s="142">
        <v>1.6</v>
      </c>
      <c r="L462" s="68">
        <v>0.45</v>
      </c>
      <c r="M462" s="68" t="s">
        <v>1960</v>
      </c>
      <c r="N462" s="143">
        <f>IF(対応ガラス検索!$E$2="-","",IF(対応ガラス検索!$E$2&gt;=K462,MAX($N$2:N461)+1,""))</f>
        <v>461</v>
      </c>
      <c r="O462" s="143">
        <f>IF(対応ガラス検索!$E$2="-","",IF(L462&lt;=0.65,MAX($O$2:O461)+1,""))</f>
        <v>461</v>
      </c>
      <c r="P462" s="144"/>
      <c r="Q462" s="145"/>
    </row>
    <row r="463" spans="1:17" x14ac:dyDescent="0.4">
      <c r="A463" s="68">
        <v>462</v>
      </c>
      <c r="B463" s="68" t="s">
        <v>2295</v>
      </c>
      <c r="C463" s="68" t="s">
        <v>1954</v>
      </c>
      <c r="D463" s="68" t="s">
        <v>2034</v>
      </c>
      <c r="E463" s="68" t="s">
        <v>2032</v>
      </c>
      <c r="F463" s="68" t="s">
        <v>2033</v>
      </c>
      <c r="G463" s="68" t="s">
        <v>1962</v>
      </c>
      <c r="H463" s="68" t="s">
        <v>1963</v>
      </c>
      <c r="I463" s="68">
        <v>13</v>
      </c>
      <c r="J463" s="68" t="s">
        <v>2296</v>
      </c>
      <c r="K463" s="68">
        <v>1.5</v>
      </c>
      <c r="L463" s="68">
        <v>0.45</v>
      </c>
      <c r="M463" s="68" t="s">
        <v>1960</v>
      </c>
      <c r="N463" s="143">
        <f>IF(対応ガラス検索!$E$2="-","",IF(対応ガラス検索!$E$2&gt;=K463,MAX($N$2:N462)+1,""))</f>
        <v>462</v>
      </c>
      <c r="O463" s="143">
        <f>IF(対応ガラス検索!$E$2="-","",IF(L463&lt;=0.65,MAX($O$2:O462)+1,""))</f>
        <v>462</v>
      </c>
      <c r="P463" s="144"/>
      <c r="Q463" s="145"/>
    </row>
    <row r="464" spans="1:17" x14ac:dyDescent="0.4">
      <c r="A464" s="68">
        <v>463</v>
      </c>
      <c r="B464" s="68" t="s">
        <v>2295</v>
      </c>
      <c r="C464" s="68" t="s">
        <v>1954</v>
      </c>
      <c r="D464" s="68" t="s">
        <v>2034</v>
      </c>
      <c r="E464" s="68" t="s">
        <v>2032</v>
      </c>
      <c r="F464" s="68" t="s">
        <v>2033</v>
      </c>
      <c r="G464" s="68" t="s">
        <v>1962</v>
      </c>
      <c r="H464" s="68" t="s">
        <v>1963</v>
      </c>
      <c r="I464" s="68">
        <v>6</v>
      </c>
      <c r="J464" s="68" t="s">
        <v>2267</v>
      </c>
      <c r="K464" s="68">
        <v>2</v>
      </c>
      <c r="L464" s="68">
        <v>0.45</v>
      </c>
      <c r="M464" s="68" t="s">
        <v>1960</v>
      </c>
      <c r="N464" s="143">
        <f>IF(対応ガラス検索!$E$2="-","",IF(対応ガラス検索!$E$2&gt;=K464,MAX($N$2:N463)+1,""))</f>
        <v>463</v>
      </c>
      <c r="O464" s="143">
        <f>IF(対応ガラス検索!$E$2="-","",IF(L464&lt;=0.65,MAX($O$2:O463)+1,""))</f>
        <v>463</v>
      </c>
      <c r="P464" s="144"/>
      <c r="Q464" s="145"/>
    </row>
    <row r="465" spans="1:17" x14ac:dyDescent="0.4">
      <c r="A465" s="68">
        <v>464</v>
      </c>
      <c r="B465" s="68" t="s">
        <v>2295</v>
      </c>
      <c r="C465" s="68" t="s">
        <v>1954</v>
      </c>
      <c r="D465" s="68" t="s">
        <v>2034</v>
      </c>
      <c r="E465" s="68" t="s">
        <v>2032</v>
      </c>
      <c r="F465" s="68" t="s">
        <v>2033</v>
      </c>
      <c r="G465" s="68" t="s">
        <v>1962</v>
      </c>
      <c r="H465" s="68" t="s">
        <v>1963</v>
      </c>
      <c r="I465" s="68">
        <v>7</v>
      </c>
      <c r="J465" s="68" t="s">
        <v>2267</v>
      </c>
      <c r="K465" s="68">
        <v>1.8</v>
      </c>
      <c r="L465" s="68">
        <v>0.45</v>
      </c>
      <c r="M465" s="68" t="s">
        <v>1960</v>
      </c>
      <c r="N465" s="143">
        <f>IF(対応ガラス検索!$E$2="-","",IF(対応ガラス検索!$E$2&gt;=K465,MAX($N$2:N464)+1,""))</f>
        <v>464</v>
      </c>
      <c r="O465" s="143">
        <f>IF(対応ガラス検索!$E$2="-","",IF(L465&lt;=0.65,MAX($O$2:O464)+1,""))</f>
        <v>464</v>
      </c>
      <c r="P465" s="144"/>
      <c r="Q465" s="145"/>
    </row>
    <row r="466" spans="1:17" x14ac:dyDescent="0.4">
      <c r="A466" s="68">
        <v>465</v>
      </c>
      <c r="B466" s="68" t="s">
        <v>2295</v>
      </c>
      <c r="C466" s="68" t="s">
        <v>1954</v>
      </c>
      <c r="D466" s="68" t="s">
        <v>2034</v>
      </c>
      <c r="E466" s="68" t="s">
        <v>2032</v>
      </c>
      <c r="F466" s="68" t="s">
        <v>2033</v>
      </c>
      <c r="G466" s="68" t="s">
        <v>1962</v>
      </c>
      <c r="H466" s="68" t="s">
        <v>1963</v>
      </c>
      <c r="I466" s="68">
        <v>8</v>
      </c>
      <c r="J466" s="68" t="s">
        <v>2267</v>
      </c>
      <c r="K466" s="68">
        <v>1.7</v>
      </c>
      <c r="L466" s="68">
        <v>0.45</v>
      </c>
      <c r="M466" s="68" t="s">
        <v>1960</v>
      </c>
      <c r="N466" s="143">
        <f>IF(対応ガラス検索!$E$2="-","",IF(対応ガラス検索!$E$2&gt;=K466,MAX($N$2:N465)+1,""))</f>
        <v>465</v>
      </c>
      <c r="O466" s="143">
        <f>IF(対応ガラス検索!$E$2="-","",IF(L466&lt;=0.65,MAX($O$2:O465)+1,""))</f>
        <v>465</v>
      </c>
      <c r="P466" s="144"/>
      <c r="Q466" s="145"/>
    </row>
    <row r="467" spans="1:17" x14ac:dyDescent="0.4">
      <c r="A467" s="68">
        <v>466</v>
      </c>
      <c r="B467" s="68" t="s">
        <v>2295</v>
      </c>
      <c r="C467" s="68" t="s">
        <v>1954</v>
      </c>
      <c r="D467" s="68" t="s">
        <v>2034</v>
      </c>
      <c r="E467" s="68" t="s">
        <v>2032</v>
      </c>
      <c r="F467" s="68" t="s">
        <v>2033</v>
      </c>
      <c r="G467" s="68" t="s">
        <v>1962</v>
      </c>
      <c r="H467" s="68" t="s">
        <v>1963</v>
      </c>
      <c r="I467" s="68">
        <v>9</v>
      </c>
      <c r="J467" s="68" t="s">
        <v>2267</v>
      </c>
      <c r="K467" s="68">
        <v>1.6</v>
      </c>
      <c r="L467" s="68">
        <v>0.45</v>
      </c>
      <c r="M467" s="68" t="s">
        <v>1960</v>
      </c>
      <c r="N467" s="143">
        <f>IF(対応ガラス検索!$E$2="-","",IF(対応ガラス検索!$E$2&gt;=K467,MAX($N$2:N466)+1,""))</f>
        <v>466</v>
      </c>
      <c r="O467" s="143">
        <f>IF(対応ガラス検索!$E$2="-","",IF(L467&lt;=0.65,MAX($O$2:O466)+1,""))</f>
        <v>466</v>
      </c>
      <c r="P467" s="144"/>
      <c r="Q467" s="145"/>
    </row>
    <row r="468" spans="1:17" x14ac:dyDescent="0.4">
      <c r="A468" s="68">
        <v>467</v>
      </c>
      <c r="B468" s="68" t="s">
        <v>2295</v>
      </c>
      <c r="C468" s="68" t="s">
        <v>1954</v>
      </c>
      <c r="D468" s="68" t="s">
        <v>2034</v>
      </c>
      <c r="E468" s="68" t="s">
        <v>2032</v>
      </c>
      <c r="F468" s="68" t="s">
        <v>2033</v>
      </c>
      <c r="G468" s="68" t="s">
        <v>1962</v>
      </c>
      <c r="H468" s="68" t="s">
        <v>1963</v>
      </c>
      <c r="I468" s="68">
        <v>10</v>
      </c>
      <c r="J468" s="68" t="s">
        <v>2267</v>
      </c>
      <c r="K468" s="68">
        <v>1.5</v>
      </c>
      <c r="L468" s="68">
        <v>0.45</v>
      </c>
      <c r="M468" s="68" t="s">
        <v>1960</v>
      </c>
      <c r="N468" s="143">
        <f>IF(対応ガラス検索!$E$2="-","",IF(対応ガラス検索!$E$2&gt;=K468,MAX($N$2:N467)+1,""))</f>
        <v>467</v>
      </c>
      <c r="O468" s="143">
        <f>IF(対応ガラス検索!$E$2="-","",IF(L468&lt;=0.65,MAX($O$2:O467)+1,""))</f>
        <v>467</v>
      </c>
      <c r="P468" s="144"/>
      <c r="Q468" s="145"/>
    </row>
    <row r="469" spans="1:17" x14ac:dyDescent="0.4">
      <c r="A469" s="68">
        <v>468</v>
      </c>
      <c r="B469" s="68" t="s">
        <v>2295</v>
      </c>
      <c r="C469" s="68" t="s">
        <v>1954</v>
      </c>
      <c r="D469" s="68" t="s">
        <v>2034</v>
      </c>
      <c r="E469" s="68" t="s">
        <v>2032</v>
      </c>
      <c r="F469" s="68" t="s">
        <v>2033</v>
      </c>
      <c r="G469" s="68" t="s">
        <v>1962</v>
      </c>
      <c r="H469" s="68" t="s">
        <v>1963</v>
      </c>
      <c r="I469" s="68">
        <v>11</v>
      </c>
      <c r="J469" s="68" t="s">
        <v>2267</v>
      </c>
      <c r="K469" s="68">
        <v>1.4</v>
      </c>
      <c r="L469" s="68">
        <v>0.45</v>
      </c>
      <c r="M469" s="68" t="s">
        <v>1960</v>
      </c>
      <c r="N469" s="143">
        <f>IF(対応ガラス検索!$E$2="-","",IF(対応ガラス検索!$E$2&gt;=K469,MAX($N$2:N468)+1,""))</f>
        <v>468</v>
      </c>
      <c r="O469" s="143">
        <f>IF(対応ガラス検索!$E$2="-","",IF(L469&lt;=0.65,MAX($O$2:O468)+1,""))</f>
        <v>468</v>
      </c>
      <c r="P469" s="144"/>
      <c r="Q469" s="145"/>
    </row>
    <row r="470" spans="1:17" x14ac:dyDescent="0.4">
      <c r="A470" s="68">
        <v>469</v>
      </c>
      <c r="B470" s="68" t="s">
        <v>2295</v>
      </c>
      <c r="C470" s="68" t="s">
        <v>1954</v>
      </c>
      <c r="D470" s="68" t="s">
        <v>2034</v>
      </c>
      <c r="E470" s="68" t="s">
        <v>2032</v>
      </c>
      <c r="F470" s="68" t="s">
        <v>2033</v>
      </c>
      <c r="G470" s="68" t="s">
        <v>1962</v>
      </c>
      <c r="H470" s="68" t="s">
        <v>1963</v>
      </c>
      <c r="I470" s="68">
        <v>12</v>
      </c>
      <c r="J470" s="68" t="s">
        <v>2267</v>
      </c>
      <c r="K470" s="142">
        <v>1.3</v>
      </c>
      <c r="L470" s="68">
        <v>0.45</v>
      </c>
      <c r="M470" s="68" t="s">
        <v>1960</v>
      </c>
      <c r="N470" s="143">
        <f>IF(対応ガラス検索!$E$2="-","",IF(対応ガラス検索!$E$2&gt;=K470,MAX($N$2:N469)+1,""))</f>
        <v>469</v>
      </c>
      <c r="O470" s="143">
        <f>IF(対応ガラス検索!$E$2="-","",IF(L470&lt;=0.65,MAX($O$2:O469)+1,""))</f>
        <v>469</v>
      </c>
      <c r="P470" s="144"/>
      <c r="Q470" s="145"/>
    </row>
    <row r="471" spans="1:17" x14ac:dyDescent="0.4">
      <c r="A471" s="68">
        <v>470</v>
      </c>
      <c r="B471" s="68" t="s">
        <v>2295</v>
      </c>
      <c r="C471" s="68" t="s">
        <v>1954</v>
      </c>
      <c r="D471" s="68" t="s">
        <v>2034</v>
      </c>
      <c r="E471" s="68" t="s">
        <v>2032</v>
      </c>
      <c r="F471" s="68" t="s">
        <v>2033</v>
      </c>
      <c r="G471" s="68" t="s">
        <v>1962</v>
      </c>
      <c r="H471" s="68" t="s">
        <v>1963</v>
      </c>
      <c r="I471" s="68">
        <v>13</v>
      </c>
      <c r="J471" s="68" t="s">
        <v>2267</v>
      </c>
      <c r="K471" s="68">
        <v>1.2</v>
      </c>
      <c r="L471" s="68">
        <v>0.45</v>
      </c>
      <c r="M471" s="68" t="s">
        <v>1960</v>
      </c>
      <c r="N471" s="143">
        <f>IF(対応ガラス検索!$E$2="-","",IF(対応ガラス検索!$E$2&gt;=K471,MAX($N$2:N470)+1,""))</f>
        <v>470</v>
      </c>
      <c r="O471" s="143">
        <f>IF(対応ガラス検索!$E$2="-","",IF(L471&lt;=0.65,MAX($O$2:O470)+1,""))</f>
        <v>470</v>
      </c>
      <c r="P471" s="144"/>
      <c r="Q471" s="145"/>
    </row>
    <row r="472" spans="1:17" x14ac:dyDescent="0.4">
      <c r="A472" s="68">
        <v>471</v>
      </c>
      <c r="B472" s="68" t="s">
        <v>2295</v>
      </c>
      <c r="C472" s="68" t="s">
        <v>1954</v>
      </c>
      <c r="D472" s="68" t="s">
        <v>2035</v>
      </c>
      <c r="E472" s="68" t="s">
        <v>2032</v>
      </c>
      <c r="F472" s="68" t="s">
        <v>2033</v>
      </c>
      <c r="G472" s="68" t="s">
        <v>1965</v>
      </c>
      <c r="H472" s="68" t="s">
        <v>1966</v>
      </c>
      <c r="I472" s="68">
        <v>6</v>
      </c>
      <c r="J472" s="68" t="s">
        <v>2296</v>
      </c>
      <c r="K472" s="68">
        <v>2.4</v>
      </c>
      <c r="L472" s="68">
        <v>0.46</v>
      </c>
      <c r="M472" s="68" t="s">
        <v>1960</v>
      </c>
      <c r="N472" s="143">
        <f>IF(対応ガラス検索!$E$2="-","",IF(対応ガラス検索!$E$2&gt;=K472,MAX($N$2:N471)+1,""))</f>
        <v>471</v>
      </c>
      <c r="O472" s="143">
        <f>IF(対応ガラス検索!$E$2="-","",IF(L472&lt;=0.65,MAX($O$2:O471)+1,""))</f>
        <v>471</v>
      </c>
      <c r="P472" s="144"/>
      <c r="Q472" s="145"/>
    </row>
    <row r="473" spans="1:17" x14ac:dyDescent="0.4">
      <c r="A473" s="68">
        <v>472</v>
      </c>
      <c r="B473" s="68" t="s">
        <v>2295</v>
      </c>
      <c r="C473" s="68" t="s">
        <v>1954</v>
      </c>
      <c r="D473" s="68" t="s">
        <v>2035</v>
      </c>
      <c r="E473" s="68" t="s">
        <v>2032</v>
      </c>
      <c r="F473" s="68" t="s">
        <v>2033</v>
      </c>
      <c r="G473" s="68" t="s">
        <v>1965</v>
      </c>
      <c r="H473" s="68" t="s">
        <v>1966</v>
      </c>
      <c r="I473" s="68">
        <v>7</v>
      </c>
      <c r="J473" s="68" t="s">
        <v>2296</v>
      </c>
      <c r="K473" s="68">
        <v>2.2999999999999998</v>
      </c>
      <c r="L473" s="68">
        <v>0.46</v>
      </c>
      <c r="M473" s="68" t="s">
        <v>1960</v>
      </c>
      <c r="N473" s="143">
        <f>IF(対応ガラス検索!$E$2="-","",IF(対応ガラス検索!$E$2&gt;=K473,MAX($N$2:N472)+1,""))</f>
        <v>472</v>
      </c>
      <c r="O473" s="143">
        <f>IF(対応ガラス検索!$E$2="-","",IF(L473&lt;=0.65,MAX($O$2:O472)+1,""))</f>
        <v>472</v>
      </c>
      <c r="P473" s="144"/>
      <c r="Q473" s="145"/>
    </row>
    <row r="474" spans="1:17" x14ac:dyDescent="0.4">
      <c r="A474" s="68">
        <v>473</v>
      </c>
      <c r="B474" s="68" t="s">
        <v>2295</v>
      </c>
      <c r="C474" s="68" t="s">
        <v>1954</v>
      </c>
      <c r="D474" s="68" t="s">
        <v>2035</v>
      </c>
      <c r="E474" s="68" t="s">
        <v>2032</v>
      </c>
      <c r="F474" s="68" t="s">
        <v>2033</v>
      </c>
      <c r="G474" s="68" t="s">
        <v>1965</v>
      </c>
      <c r="H474" s="68" t="s">
        <v>1966</v>
      </c>
      <c r="I474" s="68">
        <v>8</v>
      </c>
      <c r="J474" s="68" t="s">
        <v>2296</v>
      </c>
      <c r="K474" s="68">
        <v>2.1</v>
      </c>
      <c r="L474" s="68">
        <v>0.46</v>
      </c>
      <c r="M474" s="68" t="s">
        <v>1960</v>
      </c>
      <c r="N474" s="143">
        <f>IF(対応ガラス検索!$E$2="-","",IF(対応ガラス検索!$E$2&gt;=K474,MAX($N$2:N473)+1,""))</f>
        <v>473</v>
      </c>
      <c r="O474" s="143">
        <f>IF(対応ガラス検索!$E$2="-","",IF(L474&lt;=0.65,MAX($O$2:O473)+1,""))</f>
        <v>473</v>
      </c>
      <c r="P474" s="144"/>
      <c r="Q474" s="145"/>
    </row>
    <row r="475" spans="1:17" x14ac:dyDescent="0.4">
      <c r="A475" s="68">
        <v>474</v>
      </c>
      <c r="B475" s="68" t="s">
        <v>2295</v>
      </c>
      <c r="C475" s="68" t="s">
        <v>1954</v>
      </c>
      <c r="D475" s="68" t="s">
        <v>2035</v>
      </c>
      <c r="E475" s="68" t="s">
        <v>2032</v>
      </c>
      <c r="F475" s="68" t="s">
        <v>2033</v>
      </c>
      <c r="G475" s="68" t="s">
        <v>1965</v>
      </c>
      <c r="H475" s="68" t="s">
        <v>1966</v>
      </c>
      <c r="I475" s="68">
        <v>9</v>
      </c>
      <c r="J475" s="68" t="s">
        <v>2296</v>
      </c>
      <c r="K475" s="142">
        <v>1.9</v>
      </c>
      <c r="L475" s="68">
        <v>0.46</v>
      </c>
      <c r="M475" s="68" t="s">
        <v>1960</v>
      </c>
      <c r="N475" s="143">
        <f>IF(対応ガラス検索!$E$2="-","",IF(対応ガラス検索!$E$2&gt;=K475,MAX($N$2:N474)+1,""))</f>
        <v>474</v>
      </c>
      <c r="O475" s="143">
        <f>IF(対応ガラス検索!$E$2="-","",IF(L475&lt;=0.65,MAX($O$2:O474)+1,""))</f>
        <v>474</v>
      </c>
      <c r="P475" s="144"/>
      <c r="Q475" s="145"/>
    </row>
    <row r="476" spans="1:17" x14ac:dyDescent="0.4">
      <c r="A476" s="68">
        <v>475</v>
      </c>
      <c r="B476" s="68" t="s">
        <v>2295</v>
      </c>
      <c r="C476" s="68" t="s">
        <v>1954</v>
      </c>
      <c r="D476" s="68" t="s">
        <v>2035</v>
      </c>
      <c r="E476" s="68" t="s">
        <v>2032</v>
      </c>
      <c r="F476" s="68" t="s">
        <v>2033</v>
      </c>
      <c r="G476" s="68" t="s">
        <v>1965</v>
      </c>
      <c r="H476" s="68" t="s">
        <v>1966</v>
      </c>
      <c r="I476" s="68">
        <v>10</v>
      </c>
      <c r="J476" s="68" t="s">
        <v>2296</v>
      </c>
      <c r="K476" s="68">
        <v>1.8</v>
      </c>
      <c r="L476" s="68">
        <v>0.46</v>
      </c>
      <c r="M476" s="68" t="s">
        <v>1960</v>
      </c>
      <c r="N476" s="143">
        <f>IF(対応ガラス検索!$E$2="-","",IF(対応ガラス検索!$E$2&gt;=K476,MAX($N$2:N475)+1,""))</f>
        <v>475</v>
      </c>
      <c r="O476" s="143">
        <f>IF(対応ガラス検索!$E$2="-","",IF(L476&lt;=0.65,MAX($O$2:O475)+1,""))</f>
        <v>475</v>
      </c>
      <c r="P476" s="144"/>
      <c r="Q476" s="145"/>
    </row>
    <row r="477" spans="1:17" x14ac:dyDescent="0.4">
      <c r="A477" s="68">
        <v>476</v>
      </c>
      <c r="B477" s="68" t="s">
        <v>2295</v>
      </c>
      <c r="C477" s="68" t="s">
        <v>1954</v>
      </c>
      <c r="D477" s="68" t="s">
        <v>2035</v>
      </c>
      <c r="E477" s="68" t="s">
        <v>2032</v>
      </c>
      <c r="F477" s="68" t="s">
        <v>2033</v>
      </c>
      <c r="G477" s="68" t="s">
        <v>1965</v>
      </c>
      <c r="H477" s="68" t="s">
        <v>1966</v>
      </c>
      <c r="I477" s="68">
        <v>11</v>
      </c>
      <c r="J477" s="68" t="s">
        <v>2296</v>
      </c>
      <c r="K477" s="68">
        <v>1.7</v>
      </c>
      <c r="L477" s="68">
        <v>0.46</v>
      </c>
      <c r="M477" s="68" t="s">
        <v>1960</v>
      </c>
      <c r="N477" s="143">
        <f>IF(対応ガラス検索!$E$2="-","",IF(対応ガラス検索!$E$2&gt;=K477,MAX($N$2:N476)+1,""))</f>
        <v>476</v>
      </c>
      <c r="O477" s="143">
        <f>IF(対応ガラス検索!$E$2="-","",IF(L477&lt;=0.65,MAX($O$2:O476)+1,""))</f>
        <v>476</v>
      </c>
      <c r="P477" s="144"/>
      <c r="Q477" s="145"/>
    </row>
    <row r="478" spans="1:17" x14ac:dyDescent="0.4">
      <c r="A478" s="68">
        <v>477</v>
      </c>
      <c r="B478" s="68" t="s">
        <v>2295</v>
      </c>
      <c r="C478" s="68" t="s">
        <v>1954</v>
      </c>
      <c r="D478" s="68" t="s">
        <v>2035</v>
      </c>
      <c r="E478" s="68" t="s">
        <v>2032</v>
      </c>
      <c r="F478" s="68" t="s">
        <v>2033</v>
      </c>
      <c r="G478" s="68" t="s">
        <v>1965</v>
      </c>
      <c r="H478" s="68" t="s">
        <v>1966</v>
      </c>
      <c r="I478" s="68">
        <v>12</v>
      </c>
      <c r="J478" s="68" t="s">
        <v>2296</v>
      </c>
      <c r="K478" s="68">
        <v>1.6</v>
      </c>
      <c r="L478" s="68">
        <v>0.46</v>
      </c>
      <c r="M478" s="68" t="s">
        <v>1960</v>
      </c>
      <c r="N478" s="143">
        <f>IF(対応ガラス検索!$E$2="-","",IF(対応ガラス検索!$E$2&gt;=K478,MAX($N$2:N477)+1,""))</f>
        <v>477</v>
      </c>
      <c r="O478" s="143">
        <f>IF(対応ガラス検索!$E$2="-","",IF(L478&lt;=0.65,MAX($O$2:O477)+1,""))</f>
        <v>477</v>
      </c>
      <c r="P478" s="144"/>
      <c r="Q478" s="145"/>
    </row>
    <row r="479" spans="1:17" x14ac:dyDescent="0.4">
      <c r="A479" s="68">
        <v>478</v>
      </c>
      <c r="B479" s="68" t="s">
        <v>2295</v>
      </c>
      <c r="C479" s="68" t="s">
        <v>1954</v>
      </c>
      <c r="D479" s="68" t="s">
        <v>2035</v>
      </c>
      <c r="E479" s="68" t="s">
        <v>2032</v>
      </c>
      <c r="F479" s="68" t="s">
        <v>2033</v>
      </c>
      <c r="G479" s="68" t="s">
        <v>1965</v>
      </c>
      <c r="H479" s="68" t="s">
        <v>1966</v>
      </c>
      <c r="I479" s="68">
        <v>6</v>
      </c>
      <c r="J479" s="68" t="s">
        <v>2267</v>
      </c>
      <c r="K479" s="68">
        <v>2</v>
      </c>
      <c r="L479" s="68">
        <v>0.46</v>
      </c>
      <c r="M479" s="68" t="s">
        <v>1960</v>
      </c>
      <c r="N479" s="143">
        <f>IF(対応ガラス検索!$E$2="-","",IF(対応ガラス検索!$E$2&gt;=K479,MAX($N$2:N478)+1,""))</f>
        <v>478</v>
      </c>
      <c r="O479" s="143">
        <f>IF(対応ガラス検索!$E$2="-","",IF(L479&lt;=0.65,MAX($O$2:O478)+1,""))</f>
        <v>478</v>
      </c>
      <c r="P479" s="144"/>
      <c r="Q479" s="145"/>
    </row>
    <row r="480" spans="1:17" x14ac:dyDescent="0.4">
      <c r="A480" s="68">
        <v>479</v>
      </c>
      <c r="B480" s="68" t="s">
        <v>2295</v>
      </c>
      <c r="C480" s="68" t="s">
        <v>1954</v>
      </c>
      <c r="D480" s="68" t="s">
        <v>2035</v>
      </c>
      <c r="E480" s="68" t="s">
        <v>2032</v>
      </c>
      <c r="F480" s="68" t="s">
        <v>2033</v>
      </c>
      <c r="G480" s="68" t="s">
        <v>1965</v>
      </c>
      <c r="H480" s="68" t="s">
        <v>1966</v>
      </c>
      <c r="I480" s="68">
        <v>7</v>
      </c>
      <c r="J480" s="68" t="s">
        <v>2267</v>
      </c>
      <c r="K480" s="68">
        <v>1.8</v>
      </c>
      <c r="L480" s="68">
        <v>0.46</v>
      </c>
      <c r="M480" s="68" t="s">
        <v>1960</v>
      </c>
      <c r="N480" s="143">
        <f>IF(対応ガラス検索!$E$2="-","",IF(対応ガラス検索!$E$2&gt;=K480,MAX($N$2:N479)+1,""))</f>
        <v>479</v>
      </c>
      <c r="O480" s="143">
        <f>IF(対応ガラス検索!$E$2="-","",IF(L480&lt;=0.65,MAX($O$2:O479)+1,""))</f>
        <v>479</v>
      </c>
      <c r="P480" s="144"/>
      <c r="Q480" s="145"/>
    </row>
    <row r="481" spans="1:17" x14ac:dyDescent="0.4">
      <c r="A481" s="68">
        <v>480</v>
      </c>
      <c r="B481" s="68" t="s">
        <v>2295</v>
      </c>
      <c r="C481" s="68" t="s">
        <v>1954</v>
      </c>
      <c r="D481" s="68" t="s">
        <v>2035</v>
      </c>
      <c r="E481" s="68" t="s">
        <v>2032</v>
      </c>
      <c r="F481" s="68" t="s">
        <v>2033</v>
      </c>
      <c r="G481" s="68" t="s">
        <v>1965</v>
      </c>
      <c r="H481" s="68" t="s">
        <v>1966</v>
      </c>
      <c r="I481" s="68">
        <v>8</v>
      </c>
      <c r="J481" s="68" t="s">
        <v>2267</v>
      </c>
      <c r="K481" s="68">
        <v>1.7</v>
      </c>
      <c r="L481" s="68">
        <v>0.46</v>
      </c>
      <c r="M481" s="68" t="s">
        <v>1960</v>
      </c>
      <c r="N481" s="143">
        <f>IF(対応ガラス検索!$E$2="-","",IF(対応ガラス検索!$E$2&gt;=K481,MAX($N$2:N480)+1,""))</f>
        <v>480</v>
      </c>
      <c r="O481" s="143">
        <f>IF(対応ガラス検索!$E$2="-","",IF(L481&lt;=0.65,MAX($O$2:O480)+1,""))</f>
        <v>480</v>
      </c>
      <c r="P481" s="144"/>
      <c r="Q481" s="145"/>
    </row>
    <row r="482" spans="1:17" x14ac:dyDescent="0.4">
      <c r="A482" s="68">
        <v>481</v>
      </c>
      <c r="B482" s="68" t="s">
        <v>2295</v>
      </c>
      <c r="C482" s="68" t="s">
        <v>1954</v>
      </c>
      <c r="D482" s="68" t="s">
        <v>2035</v>
      </c>
      <c r="E482" s="68" t="s">
        <v>2032</v>
      </c>
      <c r="F482" s="68" t="s">
        <v>2033</v>
      </c>
      <c r="G482" s="68" t="s">
        <v>1965</v>
      </c>
      <c r="H482" s="68" t="s">
        <v>1966</v>
      </c>
      <c r="I482" s="68">
        <v>9</v>
      </c>
      <c r="J482" s="68" t="s">
        <v>2267</v>
      </c>
      <c r="K482" s="68">
        <v>1.6</v>
      </c>
      <c r="L482" s="68">
        <v>0.46</v>
      </c>
      <c r="M482" s="68" t="s">
        <v>1960</v>
      </c>
      <c r="N482" s="143">
        <f>IF(対応ガラス検索!$E$2="-","",IF(対応ガラス検索!$E$2&gt;=K482,MAX($N$2:N481)+1,""))</f>
        <v>481</v>
      </c>
      <c r="O482" s="143">
        <f>IF(対応ガラス検索!$E$2="-","",IF(L482&lt;=0.65,MAX($O$2:O481)+1,""))</f>
        <v>481</v>
      </c>
      <c r="P482" s="144"/>
      <c r="Q482" s="145"/>
    </row>
    <row r="483" spans="1:17" x14ac:dyDescent="0.4">
      <c r="A483" s="68">
        <v>482</v>
      </c>
      <c r="B483" s="68" t="s">
        <v>2295</v>
      </c>
      <c r="C483" s="68" t="s">
        <v>1954</v>
      </c>
      <c r="D483" s="68" t="s">
        <v>2035</v>
      </c>
      <c r="E483" s="68" t="s">
        <v>2032</v>
      </c>
      <c r="F483" s="68" t="s">
        <v>2033</v>
      </c>
      <c r="G483" s="68" t="s">
        <v>1965</v>
      </c>
      <c r="H483" s="68" t="s">
        <v>1966</v>
      </c>
      <c r="I483" s="68">
        <v>10</v>
      </c>
      <c r="J483" s="68" t="s">
        <v>2267</v>
      </c>
      <c r="K483" s="142">
        <v>1.5</v>
      </c>
      <c r="L483" s="68">
        <v>0.46</v>
      </c>
      <c r="M483" s="68" t="s">
        <v>1960</v>
      </c>
      <c r="N483" s="143">
        <f>IF(対応ガラス検索!$E$2="-","",IF(対応ガラス検索!$E$2&gt;=K483,MAX($N$2:N482)+1,""))</f>
        <v>482</v>
      </c>
      <c r="O483" s="143">
        <f>IF(対応ガラス検索!$E$2="-","",IF(L483&lt;=0.65,MAX($O$2:O482)+1,""))</f>
        <v>482</v>
      </c>
      <c r="P483" s="144"/>
      <c r="Q483" s="145"/>
    </row>
    <row r="484" spans="1:17" x14ac:dyDescent="0.4">
      <c r="A484" s="68">
        <v>483</v>
      </c>
      <c r="B484" s="68" t="s">
        <v>2295</v>
      </c>
      <c r="C484" s="68" t="s">
        <v>1954</v>
      </c>
      <c r="D484" s="68" t="s">
        <v>2035</v>
      </c>
      <c r="E484" s="68" t="s">
        <v>2032</v>
      </c>
      <c r="F484" s="68" t="s">
        <v>2033</v>
      </c>
      <c r="G484" s="68" t="s">
        <v>1965</v>
      </c>
      <c r="H484" s="68" t="s">
        <v>1966</v>
      </c>
      <c r="I484" s="68">
        <v>11</v>
      </c>
      <c r="J484" s="68" t="s">
        <v>2267</v>
      </c>
      <c r="K484" s="68">
        <v>1.4</v>
      </c>
      <c r="L484" s="68">
        <v>0.46</v>
      </c>
      <c r="M484" s="68" t="s">
        <v>1960</v>
      </c>
      <c r="N484" s="143">
        <f>IF(対応ガラス検索!$E$2="-","",IF(対応ガラス検索!$E$2&gt;=K484,MAX($N$2:N483)+1,""))</f>
        <v>483</v>
      </c>
      <c r="O484" s="143">
        <f>IF(対応ガラス検索!$E$2="-","",IF(L484&lt;=0.65,MAX($O$2:O483)+1,""))</f>
        <v>483</v>
      </c>
      <c r="P484" s="144"/>
      <c r="Q484" s="145"/>
    </row>
    <row r="485" spans="1:17" x14ac:dyDescent="0.4">
      <c r="A485" s="68">
        <v>484</v>
      </c>
      <c r="B485" s="68" t="s">
        <v>2295</v>
      </c>
      <c r="C485" s="68" t="s">
        <v>1954</v>
      </c>
      <c r="D485" s="68" t="s">
        <v>2035</v>
      </c>
      <c r="E485" s="68" t="s">
        <v>2032</v>
      </c>
      <c r="F485" s="68" t="s">
        <v>2033</v>
      </c>
      <c r="G485" s="68" t="s">
        <v>1965</v>
      </c>
      <c r="H485" s="68" t="s">
        <v>1966</v>
      </c>
      <c r="I485" s="68">
        <v>12</v>
      </c>
      <c r="J485" s="68" t="s">
        <v>2267</v>
      </c>
      <c r="K485" s="68">
        <v>1.3</v>
      </c>
      <c r="L485" s="68">
        <v>0.46</v>
      </c>
      <c r="M485" s="68" t="s">
        <v>1960</v>
      </c>
      <c r="N485" s="143">
        <f>IF(対応ガラス検索!$E$2="-","",IF(対応ガラス検索!$E$2&gt;=K485,MAX($N$2:N484)+1,""))</f>
        <v>484</v>
      </c>
      <c r="O485" s="143">
        <f>IF(対応ガラス検索!$E$2="-","",IF(L485&lt;=0.65,MAX($O$2:O484)+1,""))</f>
        <v>484</v>
      </c>
      <c r="P485" s="144"/>
      <c r="Q485" s="145"/>
    </row>
    <row r="486" spans="1:17" x14ac:dyDescent="0.4">
      <c r="A486" s="68">
        <v>485</v>
      </c>
      <c r="B486" s="68" t="s">
        <v>2295</v>
      </c>
      <c r="C486" s="68" t="s">
        <v>1954</v>
      </c>
      <c r="D486" s="68" t="s">
        <v>2036</v>
      </c>
      <c r="E486" s="68" t="s">
        <v>2037</v>
      </c>
      <c r="F486" s="68" t="s">
        <v>2038</v>
      </c>
      <c r="G486" s="68" t="s">
        <v>1958</v>
      </c>
      <c r="H486" s="68" t="s">
        <v>1959</v>
      </c>
      <c r="I486" s="68">
        <v>6</v>
      </c>
      <c r="J486" s="68" t="s">
        <v>2296</v>
      </c>
      <c r="K486" s="68">
        <v>2.5</v>
      </c>
      <c r="L486" s="68">
        <v>0.43</v>
      </c>
      <c r="M486" s="68" t="s">
        <v>1960</v>
      </c>
      <c r="N486" s="143">
        <f>IF(対応ガラス検索!$E$2="-","",IF(対応ガラス検索!$E$2&gt;=K486,MAX($N$2:N485)+1,""))</f>
        <v>485</v>
      </c>
      <c r="O486" s="143">
        <f>IF(対応ガラス検索!$E$2="-","",IF(L486&lt;=0.65,MAX($O$2:O485)+1,""))</f>
        <v>485</v>
      </c>
      <c r="P486" s="144"/>
      <c r="Q486" s="145"/>
    </row>
    <row r="487" spans="1:17" x14ac:dyDescent="0.4">
      <c r="A487" s="68">
        <v>486</v>
      </c>
      <c r="B487" s="68" t="s">
        <v>2295</v>
      </c>
      <c r="C487" s="68" t="s">
        <v>1954</v>
      </c>
      <c r="D487" s="68" t="s">
        <v>2036</v>
      </c>
      <c r="E487" s="68" t="s">
        <v>2037</v>
      </c>
      <c r="F487" s="68" t="s">
        <v>2038</v>
      </c>
      <c r="G487" s="68" t="s">
        <v>1958</v>
      </c>
      <c r="H487" s="68" t="s">
        <v>1959</v>
      </c>
      <c r="I487" s="68">
        <v>7</v>
      </c>
      <c r="J487" s="68" t="s">
        <v>2296</v>
      </c>
      <c r="K487" s="68">
        <v>2.2999999999999998</v>
      </c>
      <c r="L487" s="68">
        <v>0.43</v>
      </c>
      <c r="M487" s="68" t="s">
        <v>1960</v>
      </c>
      <c r="N487" s="143">
        <f>IF(対応ガラス検索!$E$2="-","",IF(対応ガラス検索!$E$2&gt;=K487,MAX($N$2:N486)+1,""))</f>
        <v>486</v>
      </c>
      <c r="O487" s="143">
        <f>IF(対応ガラス検索!$E$2="-","",IF(L487&lt;=0.65,MAX($O$2:O486)+1,""))</f>
        <v>486</v>
      </c>
      <c r="P487" s="144"/>
      <c r="Q487" s="145"/>
    </row>
    <row r="488" spans="1:17" x14ac:dyDescent="0.4">
      <c r="A488" s="68">
        <v>487</v>
      </c>
      <c r="B488" s="68" t="s">
        <v>2295</v>
      </c>
      <c r="C488" s="68" t="s">
        <v>1954</v>
      </c>
      <c r="D488" s="68" t="s">
        <v>2036</v>
      </c>
      <c r="E488" s="68" t="s">
        <v>2037</v>
      </c>
      <c r="F488" s="68" t="s">
        <v>2038</v>
      </c>
      <c r="G488" s="68" t="s">
        <v>1958</v>
      </c>
      <c r="H488" s="68" t="s">
        <v>1959</v>
      </c>
      <c r="I488" s="68">
        <v>8</v>
      </c>
      <c r="J488" s="68" t="s">
        <v>2296</v>
      </c>
      <c r="K488" s="142">
        <v>2.1</v>
      </c>
      <c r="L488" s="68">
        <v>0.43</v>
      </c>
      <c r="M488" s="68" t="s">
        <v>1960</v>
      </c>
      <c r="N488" s="143">
        <f>IF(対応ガラス検索!$E$2="-","",IF(対応ガラス検索!$E$2&gt;=K488,MAX($N$2:N487)+1,""))</f>
        <v>487</v>
      </c>
      <c r="O488" s="143">
        <f>IF(対応ガラス検索!$E$2="-","",IF(L488&lt;=0.65,MAX($O$2:O487)+1,""))</f>
        <v>487</v>
      </c>
      <c r="P488" s="144"/>
      <c r="Q488" s="145"/>
    </row>
    <row r="489" spans="1:17" x14ac:dyDescent="0.4">
      <c r="A489" s="68">
        <v>488</v>
      </c>
      <c r="B489" s="68" t="s">
        <v>2295</v>
      </c>
      <c r="C489" s="68" t="s">
        <v>1954</v>
      </c>
      <c r="D489" s="68" t="s">
        <v>2036</v>
      </c>
      <c r="E489" s="68" t="s">
        <v>2037</v>
      </c>
      <c r="F489" s="68" t="s">
        <v>2038</v>
      </c>
      <c r="G489" s="68" t="s">
        <v>1958</v>
      </c>
      <c r="H489" s="68" t="s">
        <v>1959</v>
      </c>
      <c r="I489" s="68">
        <v>9</v>
      </c>
      <c r="J489" s="68" t="s">
        <v>2296</v>
      </c>
      <c r="K489" s="68">
        <v>2</v>
      </c>
      <c r="L489" s="68">
        <v>0.43</v>
      </c>
      <c r="M489" s="68" t="s">
        <v>1960</v>
      </c>
      <c r="N489" s="143">
        <f>IF(対応ガラス検索!$E$2="-","",IF(対応ガラス検索!$E$2&gt;=K489,MAX($N$2:N488)+1,""))</f>
        <v>488</v>
      </c>
      <c r="O489" s="143">
        <f>IF(対応ガラス検索!$E$2="-","",IF(L489&lt;=0.65,MAX($O$2:O488)+1,""))</f>
        <v>488</v>
      </c>
      <c r="P489" s="144"/>
      <c r="Q489" s="145"/>
    </row>
    <row r="490" spans="1:17" x14ac:dyDescent="0.4">
      <c r="A490" s="68">
        <v>489</v>
      </c>
      <c r="B490" s="68" t="s">
        <v>2295</v>
      </c>
      <c r="C490" s="68" t="s">
        <v>1954</v>
      </c>
      <c r="D490" s="68" t="s">
        <v>2036</v>
      </c>
      <c r="E490" s="68" t="s">
        <v>2037</v>
      </c>
      <c r="F490" s="68" t="s">
        <v>2038</v>
      </c>
      <c r="G490" s="68" t="s">
        <v>1958</v>
      </c>
      <c r="H490" s="68" t="s">
        <v>1959</v>
      </c>
      <c r="I490" s="68">
        <v>10</v>
      </c>
      <c r="J490" s="68" t="s">
        <v>2296</v>
      </c>
      <c r="K490" s="68">
        <v>1.8</v>
      </c>
      <c r="L490" s="68">
        <v>0.43</v>
      </c>
      <c r="M490" s="68" t="s">
        <v>1960</v>
      </c>
      <c r="N490" s="143">
        <f>IF(対応ガラス検索!$E$2="-","",IF(対応ガラス検索!$E$2&gt;=K490,MAX($N$2:N489)+1,""))</f>
        <v>489</v>
      </c>
      <c r="O490" s="143">
        <f>IF(対応ガラス検索!$E$2="-","",IF(L490&lt;=0.65,MAX($O$2:O489)+1,""))</f>
        <v>489</v>
      </c>
      <c r="P490" s="144"/>
      <c r="Q490" s="145"/>
    </row>
    <row r="491" spans="1:17" x14ac:dyDescent="0.4">
      <c r="A491" s="68">
        <v>490</v>
      </c>
      <c r="B491" s="68" t="s">
        <v>2295</v>
      </c>
      <c r="C491" s="68" t="s">
        <v>1954</v>
      </c>
      <c r="D491" s="68" t="s">
        <v>2036</v>
      </c>
      <c r="E491" s="68" t="s">
        <v>2037</v>
      </c>
      <c r="F491" s="68" t="s">
        <v>2038</v>
      </c>
      <c r="G491" s="68" t="s">
        <v>1958</v>
      </c>
      <c r="H491" s="68" t="s">
        <v>1959</v>
      </c>
      <c r="I491" s="68">
        <v>11</v>
      </c>
      <c r="J491" s="68" t="s">
        <v>2296</v>
      </c>
      <c r="K491" s="68">
        <v>1.7</v>
      </c>
      <c r="L491" s="68">
        <v>0.43</v>
      </c>
      <c r="M491" s="68" t="s">
        <v>1960</v>
      </c>
      <c r="N491" s="143">
        <f>IF(対応ガラス検索!$E$2="-","",IF(対応ガラス検索!$E$2&gt;=K491,MAX($N$2:N490)+1,""))</f>
        <v>490</v>
      </c>
      <c r="O491" s="143">
        <f>IF(対応ガラス検索!$E$2="-","",IF(L491&lt;=0.65,MAX($O$2:O490)+1,""))</f>
        <v>490</v>
      </c>
      <c r="P491" s="144"/>
      <c r="Q491" s="145"/>
    </row>
    <row r="492" spans="1:17" x14ac:dyDescent="0.4">
      <c r="A492" s="68">
        <v>491</v>
      </c>
      <c r="B492" s="68" t="s">
        <v>2295</v>
      </c>
      <c r="C492" s="68" t="s">
        <v>1954</v>
      </c>
      <c r="D492" s="68" t="s">
        <v>2036</v>
      </c>
      <c r="E492" s="68" t="s">
        <v>2037</v>
      </c>
      <c r="F492" s="68" t="s">
        <v>2038</v>
      </c>
      <c r="G492" s="68" t="s">
        <v>1958</v>
      </c>
      <c r="H492" s="68" t="s">
        <v>1959</v>
      </c>
      <c r="I492" s="68">
        <v>12</v>
      </c>
      <c r="J492" s="68" t="s">
        <v>2296</v>
      </c>
      <c r="K492" s="68">
        <v>1.6</v>
      </c>
      <c r="L492" s="68">
        <v>0.43</v>
      </c>
      <c r="M492" s="68" t="s">
        <v>1960</v>
      </c>
      <c r="N492" s="143">
        <f>IF(対応ガラス検索!$E$2="-","",IF(対応ガラス検索!$E$2&gt;=K492,MAX($N$2:N491)+1,""))</f>
        <v>491</v>
      </c>
      <c r="O492" s="143">
        <f>IF(対応ガラス検索!$E$2="-","",IF(L492&lt;=0.65,MAX($O$2:O491)+1,""))</f>
        <v>491</v>
      </c>
      <c r="P492" s="144"/>
      <c r="Q492" s="145"/>
    </row>
    <row r="493" spans="1:17" x14ac:dyDescent="0.4">
      <c r="A493" s="68">
        <v>492</v>
      </c>
      <c r="B493" s="68" t="s">
        <v>2295</v>
      </c>
      <c r="C493" s="68" t="s">
        <v>1954</v>
      </c>
      <c r="D493" s="68" t="s">
        <v>2036</v>
      </c>
      <c r="E493" s="68" t="s">
        <v>2037</v>
      </c>
      <c r="F493" s="68" t="s">
        <v>2038</v>
      </c>
      <c r="G493" s="68" t="s">
        <v>1958</v>
      </c>
      <c r="H493" s="68" t="s">
        <v>1959</v>
      </c>
      <c r="I493" s="68">
        <v>13</v>
      </c>
      <c r="J493" s="68" t="s">
        <v>2296</v>
      </c>
      <c r="K493" s="68">
        <v>1.6</v>
      </c>
      <c r="L493" s="68">
        <v>0.43</v>
      </c>
      <c r="M493" s="68" t="s">
        <v>1960</v>
      </c>
      <c r="N493" s="143">
        <f>IF(対応ガラス検索!$E$2="-","",IF(対応ガラス検索!$E$2&gt;=K493,MAX($N$2:N492)+1,""))</f>
        <v>492</v>
      </c>
      <c r="O493" s="143">
        <f>IF(対応ガラス検索!$E$2="-","",IF(L493&lt;=0.65,MAX($O$2:O492)+1,""))</f>
        <v>492</v>
      </c>
      <c r="P493" s="144"/>
      <c r="Q493" s="145"/>
    </row>
    <row r="494" spans="1:17" x14ac:dyDescent="0.4">
      <c r="A494" s="68">
        <v>493</v>
      </c>
      <c r="B494" s="68" t="s">
        <v>2295</v>
      </c>
      <c r="C494" s="68" t="s">
        <v>1954</v>
      </c>
      <c r="D494" s="68" t="s">
        <v>2036</v>
      </c>
      <c r="E494" s="68" t="s">
        <v>2037</v>
      </c>
      <c r="F494" s="68" t="s">
        <v>2038</v>
      </c>
      <c r="G494" s="68" t="s">
        <v>1958</v>
      </c>
      <c r="H494" s="68" t="s">
        <v>1959</v>
      </c>
      <c r="I494" s="68">
        <v>6</v>
      </c>
      <c r="J494" s="68" t="s">
        <v>2267</v>
      </c>
      <c r="K494" s="68">
        <v>2</v>
      </c>
      <c r="L494" s="68">
        <v>0.43</v>
      </c>
      <c r="M494" s="68" t="s">
        <v>1960</v>
      </c>
      <c r="N494" s="143">
        <f>IF(対応ガラス検索!$E$2="-","",IF(対応ガラス検索!$E$2&gt;=K494,MAX($N$2:N493)+1,""))</f>
        <v>493</v>
      </c>
      <c r="O494" s="143">
        <f>IF(対応ガラス検索!$E$2="-","",IF(L494&lt;=0.65,MAX($O$2:O493)+1,""))</f>
        <v>493</v>
      </c>
      <c r="P494" s="144"/>
      <c r="Q494" s="145"/>
    </row>
    <row r="495" spans="1:17" x14ac:dyDescent="0.4">
      <c r="A495" s="68">
        <v>494</v>
      </c>
      <c r="B495" s="68" t="s">
        <v>2295</v>
      </c>
      <c r="C495" s="68" t="s">
        <v>1954</v>
      </c>
      <c r="D495" s="68" t="s">
        <v>2036</v>
      </c>
      <c r="E495" s="68" t="s">
        <v>2037</v>
      </c>
      <c r="F495" s="68" t="s">
        <v>2038</v>
      </c>
      <c r="G495" s="68" t="s">
        <v>1958</v>
      </c>
      <c r="H495" s="68" t="s">
        <v>1959</v>
      </c>
      <c r="I495" s="68">
        <v>7</v>
      </c>
      <c r="J495" s="68" t="s">
        <v>2267</v>
      </c>
      <c r="K495" s="68">
        <v>1.8</v>
      </c>
      <c r="L495" s="68">
        <v>0.43</v>
      </c>
      <c r="M495" s="68" t="s">
        <v>1960</v>
      </c>
      <c r="N495" s="143">
        <f>IF(対応ガラス検索!$E$2="-","",IF(対応ガラス検索!$E$2&gt;=K495,MAX($N$2:N494)+1,""))</f>
        <v>494</v>
      </c>
      <c r="O495" s="143">
        <f>IF(対応ガラス検索!$E$2="-","",IF(L495&lt;=0.65,MAX($O$2:O494)+1,""))</f>
        <v>494</v>
      </c>
      <c r="P495" s="144"/>
      <c r="Q495" s="145"/>
    </row>
    <row r="496" spans="1:17" x14ac:dyDescent="0.4">
      <c r="A496" s="68">
        <v>495</v>
      </c>
      <c r="B496" s="68" t="s">
        <v>2295</v>
      </c>
      <c r="C496" s="68" t="s">
        <v>1954</v>
      </c>
      <c r="D496" s="68" t="s">
        <v>2036</v>
      </c>
      <c r="E496" s="68" t="s">
        <v>2037</v>
      </c>
      <c r="F496" s="68" t="s">
        <v>2038</v>
      </c>
      <c r="G496" s="68" t="s">
        <v>1958</v>
      </c>
      <c r="H496" s="68" t="s">
        <v>1959</v>
      </c>
      <c r="I496" s="68">
        <v>8</v>
      </c>
      <c r="J496" s="68" t="s">
        <v>2267</v>
      </c>
      <c r="K496" s="142">
        <v>1.7</v>
      </c>
      <c r="L496" s="68">
        <v>0.43</v>
      </c>
      <c r="M496" s="68" t="s">
        <v>1960</v>
      </c>
      <c r="N496" s="143">
        <f>IF(対応ガラス検索!$E$2="-","",IF(対応ガラス検索!$E$2&gt;=K496,MAX($N$2:N495)+1,""))</f>
        <v>495</v>
      </c>
      <c r="O496" s="143">
        <f>IF(対応ガラス検索!$E$2="-","",IF(L496&lt;=0.65,MAX($O$2:O495)+1,""))</f>
        <v>495</v>
      </c>
      <c r="P496" s="144"/>
      <c r="Q496" s="145"/>
    </row>
    <row r="497" spans="1:17" x14ac:dyDescent="0.4">
      <c r="A497" s="68">
        <v>496</v>
      </c>
      <c r="B497" s="68" t="s">
        <v>2295</v>
      </c>
      <c r="C497" s="68" t="s">
        <v>1954</v>
      </c>
      <c r="D497" s="68" t="s">
        <v>2036</v>
      </c>
      <c r="E497" s="68" t="s">
        <v>2037</v>
      </c>
      <c r="F497" s="68" t="s">
        <v>2038</v>
      </c>
      <c r="G497" s="68" t="s">
        <v>1958</v>
      </c>
      <c r="H497" s="68" t="s">
        <v>1959</v>
      </c>
      <c r="I497" s="68">
        <v>9</v>
      </c>
      <c r="J497" s="68" t="s">
        <v>2267</v>
      </c>
      <c r="K497" s="68">
        <v>1.6</v>
      </c>
      <c r="L497" s="68">
        <v>0.43</v>
      </c>
      <c r="M497" s="68" t="s">
        <v>1960</v>
      </c>
      <c r="N497" s="143">
        <f>IF(対応ガラス検索!$E$2="-","",IF(対応ガラス検索!$E$2&gt;=K497,MAX($N$2:N496)+1,""))</f>
        <v>496</v>
      </c>
      <c r="O497" s="143">
        <f>IF(対応ガラス検索!$E$2="-","",IF(L497&lt;=0.65,MAX($O$2:O496)+1,""))</f>
        <v>496</v>
      </c>
      <c r="P497" s="144"/>
      <c r="Q497" s="145"/>
    </row>
    <row r="498" spans="1:17" x14ac:dyDescent="0.4">
      <c r="A498" s="68">
        <v>497</v>
      </c>
      <c r="B498" s="68" t="s">
        <v>2295</v>
      </c>
      <c r="C498" s="68" t="s">
        <v>1954</v>
      </c>
      <c r="D498" s="68" t="s">
        <v>2036</v>
      </c>
      <c r="E498" s="68" t="s">
        <v>2037</v>
      </c>
      <c r="F498" s="68" t="s">
        <v>2038</v>
      </c>
      <c r="G498" s="68" t="s">
        <v>1958</v>
      </c>
      <c r="H498" s="68" t="s">
        <v>1959</v>
      </c>
      <c r="I498" s="68">
        <v>10</v>
      </c>
      <c r="J498" s="68" t="s">
        <v>2267</v>
      </c>
      <c r="K498" s="68">
        <v>1.5</v>
      </c>
      <c r="L498" s="68">
        <v>0.43</v>
      </c>
      <c r="M498" s="68" t="s">
        <v>1960</v>
      </c>
      <c r="N498" s="143">
        <f>IF(対応ガラス検索!$E$2="-","",IF(対応ガラス検索!$E$2&gt;=K498,MAX($N$2:N497)+1,""))</f>
        <v>497</v>
      </c>
      <c r="O498" s="143">
        <f>IF(対応ガラス検索!$E$2="-","",IF(L498&lt;=0.65,MAX($O$2:O497)+1,""))</f>
        <v>497</v>
      </c>
      <c r="P498" s="144"/>
      <c r="Q498" s="145"/>
    </row>
    <row r="499" spans="1:17" x14ac:dyDescent="0.4">
      <c r="A499" s="68">
        <v>498</v>
      </c>
      <c r="B499" s="68" t="s">
        <v>2295</v>
      </c>
      <c r="C499" s="68" t="s">
        <v>1954</v>
      </c>
      <c r="D499" s="68" t="s">
        <v>2036</v>
      </c>
      <c r="E499" s="68" t="s">
        <v>2037</v>
      </c>
      <c r="F499" s="68" t="s">
        <v>2038</v>
      </c>
      <c r="G499" s="68" t="s">
        <v>1958</v>
      </c>
      <c r="H499" s="68" t="s">
        <v>1959</v>
      </c>
      <c r="I499" s="68">
        <v>11</v>
      </c>
      <c r="J499" s="68" t="s">
        <v>2267</v>
      </c>
      <c r="K499" s="68">
        <v>1.4</v>
      </c>
      <c r="L499" s="68">
        <v>0.43</v>
      </c>
      <c r="M499" s="68" t="s">
        <v>1960</v>
      </c>
      <c r="N499" s="143">
        <f>IF(対応ガラス検索!$E$2="-","",IF(対応ガラス検索!$E$2&gt;=K499,MAX($N$2:N498)+1,""))</f>
        <v>498</v>
      </c>
      <c r="O499" s="143">
        <f>IF(対応ガラス検索!$E$2="-","",IF(L499&lt;=0.65,MAX($O$2:O498)+1,""))</f>
        <v>498</v>
      </c>
      <c r="P499" s="144"/>
      <c r="Q499" s="145"/>
    </row>
    <row r="500" spans="1:17" x14ac:dyDescent="0.4">
      <c r="A500" s="68">
        <v>499</v>
      </c>
      <c r="B500" s="68" t="s">
        <v>2295</v>
      </c>
      <c r="C500" s="68" t="s">
        <v>1954</v>
      </c>
      <c r="D500" s="68" t="s">
        <v>2036</v>
      </c>
      <c r="E500" s="68" t="s">
        <v>2037</v>
      </c>
      <c r="F500" s="68" t="s">
        <v>2038</v>
      </c>
      <c r="G500" s="68" t="s">
        <v>1958</v>
      </c>
      <c r="H500" s="68" t="s">
        <v>1959</v>
      </c>
      <c r="I500" s="68">
        <v>12</v>
      </c>
      <c r="J500" s="68" t="s">
        <v>2267</v>
      </c>
      <c r="K500" s="68">
        <v>1.3</v>
      </c>
      <c r="L500" s="68">
        <v>0.43</v>
      </c>
      <c r="M500" s="68" t="s">
        <v>1960</v>
      </c>
      <c r="N500" s="143">
        <f>IF(対応ガラス検索!$E$2="-","",IF(対応ガラス検索!$E$2&gt;=K500,MAX($N$2:N499)+1,""))</f>
        <v>499</v>
      </c>
      <c r="O500" s="143">
        <f>IF(対応ガラス検索!$E$2="-","",IF(L500&lt;=0.65,MAX($O$2:O499)+1,""))</f>
        <v>499</v>
      </c>
      <c r="P500" s="144"/>
      <c r="Q500" s="145"/>
    </row>
    <row r="501" spans="1:17" x14ac:dyDescent="0.4">
      <c r="A501" s="68">
        <v>500</v>
      </c>
      <c r="B501" s="68" t="s">
        <v>2295</v>
      </c>
      <c r="C501" s="68" t="s">
        <v>1954</v>
      </c>
      <c r="D501" s="68" t="s">
        <v>2036</v>
      </c>
      <c r="E501" s="68" t="s">
        <v>2037</v>
      </c>
      <c r="F501" s="68" t="s">
        <v>2038</v>
      </c>
      <c r="G501" s="68" t="s">
        <v>1958</v>
      </c>
      <c r="H501" s="68" t="s">
        <v>1959</v>
      </c>
      <c r="I501" s="68">
        <v>13</v>
      </c>
      <c r="J501" s="68" t="s">
        <v>2267</v>
      </c>
      <c r="K501" s="142">
        <v>1.2</v>
      </c>
      <c r="L501" s="68">
        <v>0.43</v>
      </c>
      <c r="M501" s="68" t="s">
        <v>1960</v>
      </c>
      <c r="N501" s="143">
        <f>IF(対応ガラス検索!$E$2="-","",IF(対応ガラス検索!$E$2&gt;=K501,MAX($N$2:N500)+1,""))</f>
        <v>500</v>
      </c>
      <c r="O501" s="143">
        <f>IF(対応ガラス検索!$E$2="-","",IF(L501&lt;=0.65,MAX($O$2:O500)+1,""))</f>
        <v>500</v>
      </c>
      <c r="P501" s="144"/>
      <c r="Q501" s="145"/>
    </row>
    <row r="502" spans="1:17" x14ac:dyDescent="0.4">
      <c r="A502" s="68">
        <v>501</v>
      </c>
      <c r="B502" s="68" t="s">
        <v>2295</v>
      </c>
      <c r="C502" s="68" t="s">
        <v>1954</v>
      </c>
      <c r="D502" s="68" t="s">
        <v>2039</v>
      </c>
      <c r="E502" s="68" t="s">
        <v>2037</v>
      </c>
      <c r="F502" s="68" t="s">
        <v>2038</v>
      </c>
      <c r="G502" s="68" t="s">
        <v>1962</v>
      </c>
      <c r="H502" s="68" t="s">
        <v>1963</v>
      </c>
      <c r="I502" s="68">
        <v>6</v>
      </c>
      <c r="J502" s="68" t="s">
        <v>2296</v>
      </c>
      <c r="K502" s="68">
        <v>2.5</v>
      </c>
      <c r="L502" s="68">
        <v>0.45</v>
      </c>
      <c r="M502" s="68" t="s">
        <v>1960</v>
      </c>
      <c r="N502" s="143">
        <f>IF(対応ガラス検索!$E$2="-","",IF(対応ガラス検索!$E$2&gt;=K502,MAX($N$2:N501)+1,""))</f>
        <v>501</v>
      </c>
      <c r="O502" s="143">
        <f>IF(対応ガラス検索!$E$2="-","",IF(L502&lt;=0.65,MAX($O$2:O501)+1,""))</f>
        <v>501</v>
      </c>
      <c r="P502" s="144"/>
      <c r="Q502" s="145"/>
    </row>
    <row r="503" spans="1:17" x14ac:dyDescent="0.4">
      <c r="A503" s="68">
        <v>502</v>
      </c>
      <c r="B503" s="68" t="s">
        <v>2295</v>
      </c>
      <c r="C503" s="68" t="s">
        <v>1954</v>
      </c>
      <c r="D503" s="68" t="s">
        <v>2039</v>
      </c>
      <c r="E503" s="68" t="s">
        <v>2037</v>
      </c>
      <c r="F503" s="68" t="s">
        <v>2038</v>
      </c>
      <c r="G503" s="68" t="s">
        <v>1962</v>
      </c>
      <c r="H503" s="68" t="s">
        <v>1963</v>
      </c>
      <c r="I503" s="68">
        <v>7</v>
      </c>
      <c r="J503" s="68" t="s">
        <v>2296</v>
      </c>
      <c r="K503" s="68">
        <v>2.2999999999999998</v>
      </c>
      <c r="L503" s="68">
        <v>0.45</v>
      </c>
      <c r="M503" s="68" t="s">
        <v>1960</v>
      </c>
      <c r="N503" s="143">
        <f>IF(対応ガラス検索!$E$2="-","",IF(対応ガラス検索!$E$2&gt;=K503,MAX($N$2:N502)+1,""))</f>
        <v>502</v>
      </c>
      <c r="O503" s="143">
        <f>IF(対応ガラス検索!$E$2="-","",IF(L503&lt;=0.65,MAX($O$2:O502)+1,""))</f>
        <v>502</v>
      </c>
      <c r="P503" s="144"/>
      <c r="Q503" s="145"/>
    </row>
    <row r="504" spans="1:17" x14ac:dyDescent="0.4">
      <c r="A504" s="68">
        <v>503</v>
      </c>
      <c r="B504" s="68" t="s">
        <v>2295</v>
      </c>
      <c r="C504" s="68" t="s">
        <v>1954</v>
      </c>
      <c r="D504" s="68" t="s">
        <v>2039</v>
      </c>
      <c r="E504" s="68" t="s">
        <v>2037</v>
      </c>
      <c r="F504" s="68" t="s">
        <v>2038</v>
      </c>
      <c r="G504" s="68" t="s">
        <v>1962</v>
      </c>
      <c r="H504" s="68" t="s">
        <v>1963</v>
      </c>
      <c r="I504" s="68">
        <v>8</v>
      </c>
      <c r="J504" s="68" t="s">
        <v>2296</v>
      </c>
      <c r="K504" s="68">
        <v>2.1</v>
      </c>
      <c r="L504" s="68">
        <v>0.45</v>
      </c>
      <c r="M504" s="68" t="s">
        <v>1960</v>
      </c>
      <c r="N504" s="143">
        <f>IF(対応ガラス検索!$E$2="-","",IF(対応ガラス検索!$E$2&gt;=K504,MAX($N$2:N503)+1,""))</f>
        <v>503</v>
      </c>
      <c r="O504" s="143">
        <f>IF(対応ガラス検索!$E$2="-","",IF(L504&lt;=0.65,MAX($O$2:O503)+1,""))</f>
        <v>503</v>
      </c>
      <c r="P504" s="144"/>
      <c r="Q504" s="145"/>
    </row>
    <row r="505" spans="1:17" x14ac:dyDescent="0.4">
      <c r="A505" s="68">
        <v>504</v>
      </c>
      <c r="B505" s="68" t="s">
        <v>2295</v>
      </c>
      <c r="C505" s="68" t="s">
        <v>1954</v>
      </c>
      <c r="D505" s="68" t="s">
        <v>2039</v>
      </c>
      <c r="E505" s="68" t="s">
        <v>2037</v>
      </c>
      <c r="F505" s="68" t="s">
        <v>2038</v>
      </c>
      <c r="G505" s="68" t="s">
        <v>1962</v>
      </c>
      <c r="H505" s="68" t="s">
        <v>1963</v>
      </c>
      <c r="I505" s="68">
        <v>9</v>
      </c>
      <c r="J505" s="68" t="s">
        <v>2296</v>
      </c>
      <c r="K505" s="68">
        <v>1.9</v>
      </c>
      <c r="L505" s="68">
        <v>0.45</v>
      </c>
      <c r="M505" s="68" t="s">
        <v>1960</v>
      </c>
      <c r="N505" s="143">
        <f>IF(対応ガラス検索!$E$2="-","",IF(対応ガラス検索!$E$2&gt;=K505,MAX($N$2:N504)+1,""))</f>
        <v>504</v>
      </c>
      <c r="O505" s="143">
        <f>IF(対応ガラス検索!$E$2="-","",IF(L505&lt;=0.65,MAX($O$2:O504)+1,""))</f>
        <v>504</v>
      </c>
      <c r="P505" s="144"/>
      <c r="Q505" s="145"/>
    </row>
    <row r="506" spans="1:17" x14ac:dyDescent="0.4">
      <c r="A506" s="68">
        <v>505</v>
      </c>
      <c r="B506" s="68" t="s">
        <v>2295</v>
      </c>
      <c r="C506" s="68" t="s">
        <v>1954</v>
      </c>
      <c r="D506" s="68" t="s">
        <v>2039</v>
      </c>
      <c r="E506" s="68" t="s">
        <v>2037</v>
      </c>
      <c r="F506" s="68" t="s">
        <v>2038</v>
      </c>
      <c r="G506" s="68" t="s">
        <v>1962</v>
      </c>
      <c r="H506" s="68" t="s">
        <v>1963</v>
      </c>
      <c r="I506" s="68">
        <v>10</v>
      </c>
      <c r="J506" s="68" t="s">
        <v>2296</v>
      </c>
      <c r="K506" s="68">
        <v>1.8</v>
      </c>
      <c r="L506" s="68">
        <v>0.45</v>
      </c>
      <c r="M506" s="68" t="s">
        <v>1960</v>
      </c>
      <c r="N506" s="143">
        <f>IF(対応ガラス検索!$E$2="-","",IF(対応ガラス検索!$E$2&gt;=K506,MAX($N$2:N505)+1,""))</f>
        <v>505</v>
      </c>
      <c r="O506" s="143">
        <f>IF(対応ガラス検索!$E$2="-","",IF(L506&lt;=0.65,MAX($O$2:O505)+1,""))</f>
        <v>505</v>
      </c>
      <c r="P506" s="144"/>
      <c r="Q506" s="145"/>
    </row>
    <row r="507" spans="1:17" x14ac:dyDescent="0.4">
      <c r="A507" s="68">
        <v>506</v>
      </c>
      <c r="B507" s="68" t="s">
        <v>2295</v>
      </c>
      <c r="C507" s="68" t="s">
        <v>1954</v>
      </c>
      <c r="D507" s="68" t="s">
        <v>2039</v>
      </c>
      <c r="E507" s="68" t="s">
        <v>2037</v>
      </c>
      <c r="F507" s="68" t="s">
        <v>2038</v>
      </c>
      <c r="G507" s="68" t="s">
        <v>1962</v>
      </c>
      <c r="H507" s="68" t="s">
        <v>1963</v>
      </c>
      <c r="I507" s="68">
        <v>11</v>
      </c>
      <c r="J507" s="68" t="s">
        <v>2296</v>
      </c>
      <c r="K507" s="68">
        <v>1.7</v>
      </c>
      <c r="L507" s="68">
        <v>0.45</v>
      </c>
      <c r="M507" s="68" t="s">
        <v>1960</v>
      </c>
      <c r="N507" s="143">
        <f>IF(対応ガラス検索!$E$2="-","",IF(対応ガラス検索!$E$2&gt;=K507,MAX($N$2:N506)+1,""))</f>
        <v>506</v>
      </c>
      <c r="O507" s="143">
        <f>IF(対応ガラス検索!$E$2="-","",IF(L507&lt;=0.65,MAX($O$2:O506)+1,""))</f>
        <v>506</v>
      </c>
      <c r="P507" s="144"/>
      <c r="Q507" s="145"/>
    </row>
    <row r="508" spans="1:17" x14ac:dyDescent="0.4">
      <c r="A508" s="68">
        <v>507</v>
      </c>
      <c r="B508" s="68" t="s">
        <v>2295</v>
      </c>
      <c r="C508" s="68" t="s">
        <v>1954</v>
      </c>
      <c r="D508" s="68" t="s">
        <v>2039</v>
      </c>
      <c r="E508" s="68" t="s">
        <v>2037</v>
      </c>
      <c r="F508" s="68" t="s">
        <v>2038</v>
      </c>
      <c r="G508" s="68" t="s">
        <v>1962</v>
      </c>
      <c r="H508" s="68" t="s">
        <v>1963</v>
      </c>
      <c r="I508" s="68">
        <v>12</v>
      </c>
      <c r="J508" s="68" t="s">
        <v>2296</v>
      </c>
      <c r="K508" s="68">
        <v>1.6</v>
      </c>
      <c r="L508" s="68">
        <v>0.45</v>
      </c>
      <c r="M508" s="68" t="s">
        <v>1960</v>
      </c>
      <c r="N508" s="143">
        <f>IF(対応ガラス検索!$E$2="-","",IF(対応ガラス検索!$E$2&gt;=K508,MAX($N$2:N507)+1,""))</f>
        <v>507</v>
      </c>
      <c r="O508" s="143">
        <f>IF(対応ガラス検索!$E$2="-","",IF(L508&lt;=0.65,MAX($O$2:O507)+1,""))</f>
        <v>507</v>
      </c>
      <c r="P508" s="144"/>
      <c r="Q508" s="145"/>
    </row>
    <row r="509" spans="1:17" x14ac:dyDescent="0.4">
      <c r="A509" s="68">
        <v>508</v>
      </c>
      <c r="B509" s="68" t="s">
        <v>2295</v>
      </c>
      <c r="C509" s="68" t="s">
        <v>1954</v>
      </c>
      <c r="D509" s="68" t="s">
        <v>2039</v>
      </c>
      <c r="E509" s="68" t="s">
        <v>2037</v>
      </c>
      <c r="F509" s="68" t="s">
        <v>2038</v>
      </c>
      <c r="G509" s="68" t="s">
        <v>1962</v>
      </c>
      <c r="H509" s="68" t="s">
        <v>1963</v>
      </c>
      <c r="I509" s="68">
        <v>13</v>
      </c>
      <c r="J509" s="68" t="s">
        <v>2296</v>
      </c>
      <c r="K509" s="142">
        <v>1.5</v>
      </c>
      <c r="L509" s="68">
        <v>0.45</v>
      </c>
      <c r="M509" s="68" t="s">
        <v>1960</v>
      </c>
      <c r="N509" s="143">
        <f>IF(対応ガラス検索!$E$2="-","",IF(対応ガラス検索!$E$2&gt;=K509,MAX($N$2:N508)+1,""))</f>
        <v>508</v>
      </c>
      <c r="O509" s="143">
        <f>IF(対応ガラス検索!$E$2="-","",IF(L509&lt;=0.65,MAX($O$2:O508)+1,""))</f>
        <v>508</v>
      </c>
      <c r="P509" s="144"/>
      <c r="Q509" s="145"/>
    </row>
    <row r="510" spans="1:17" x14ac:dyDescent="0.4">
      <c r="A510" s="68">
        <v>509</v>
      </c>
      <c r="B510" s="68" t="s">
        <v>2295</v>
      </c>
      <c r="C510" s="68" t="s">
        <v>1954</v>
      </c>
      <c r="D510" s="68" t="s">
        <v>2039</v>
      </c>
      <c r="E510" s="68" t="s">
        <v>2037</v>
      </c>
      <c r="F510" s="68" t="s">
        <v>2038</v>
      </c>
      <c r="G510" s="68" t="s">
        <v>1962</v>
      </c>
      <c r="H510" s="68" t="s">
        <v>1963</v>
      </c>
      <c r="I510" s="68">
        <v>6</v>
      </c>
      <c r="J510" s="68" t="s">
        <v>2267</v>
      </c>
      <c r="K510" s="68">
        <v>2</v>
      </c>
      <c r="L510" s="68">
        <v>0.45</v>
      </c>
      <c r="M510" s="68" t="s">
        <v>1960</v>
      </c>
      <c r="N510" s="143">
        <f>IF(対応ガラス検索!$E$2="-","",IF(対応ガラス検索!$E$2&gt;=K510,MAX($N$2:N509)+1,""))</f>
        <v>509</v>
      </c>
      <c r="O510" s="143">
        <f>IF(対応ガラス検索!$E$2="-","",IF(L510&lt;=0.65,MAX($O$2:O509)+1,""))</f>
        <v>509</v>
      </c>
      <c r="P510" s="144"/>
      <c r="Q510" s="145"/>
    </row>
    <row r="511" spans="1:17" x14ac:dyDescent="0.4">
      <c r="A511" s="68">
        <v>510</v>
      </c>
      <c r="B511" s="68" t="s">
        <v>2295</v>
      </c>
      <c r="C511" s="68" t="s">
        <v>1954</v>
      </c>
      <c r="D511" s="68" t="s">
        <v>2039</v>
      </c>
      <c r="E511" s="68" t="s">
        <v>2037</v>
      </c>
      <c r="F511" s="68" t="s">
        <v>2038</v>
      </c>
      <c r="G511" s="68" t="s">
        <v>1962</v>
      </c>
      <c r="H511" s="68" t="s">
        <v>1963</v>
      </c>
      <c r="I511" s="68">
        <v>7</v>
      </c>
      <c r="J511" s="68" t="s">
        <v>2267</v>
      </c>
      <c r="K511" s="68">
        <v>1.8</v>
      </c>
      <c r="L511" s="68">
        <v>0.45</v>
      </c>
      <c r="M511" s="68" t="s">
        <v>1960</v>
      </c>
      <c r="N511" s="143">
        <f>IF(対応ガラス検索!$E$2="-","",IF(対応ガラス検索!$E$2&gt;=K511,MAX($N$2:N510)+1,""))</f>
        <v>510</v>
      </c>
      <c r="O511" s="143">
        <f>IF(対応ガラス検索!$E$2="-","",IF(L511&lt;=0.65,MAX($O$2:O510)+1,""))</f>
        <v>510</v>
      </c>
      <c r="P511" s="144"/>
      <c r="Q511" s="145"/>
    </row>
    <row r="512" spans="1:17" x14ac:dyDescent="0.4">
      <c r="A512" s="68">
        <v>511</v>
      </c>
      <c r="B512" s="68" t="s">
        <v>2295</v>
      </c>
      <c r="C512" s="68" t="s">
        <v>1954</v>
      </c>
      <c r="D512" s="68" t="s">
        <v>2039</v>
      </c>
      <c r="E512" s="68" t="s">
        <v>2037</v>
      </c>
      <c r="F512" s="68" t="s">
        <v>2038</v>
      </c>
      <c r="G512" s="68" t="s">
        <v>1962</v>
      </c>
      <c r="H512" s="68" t="s">
        <v>1963</v>
      </c>
      <c r="I512" s="68">
        <v>8</v>
      </c>
      <c r="J512" s="68" t="s">
        <v>2267</v>
      </c>
      <c r="K512" s="68">
        <v>1.7</v>
      </c>
      <c r="L512" s="68">
        <v>0.45</v>
      </c>
      <c r="M512" s="68" t="s">
        <v>1960</v>
      </c>
      <c r="N512" s="143">
        <f>IF(対応ガラス検索!$E$2="-","",IF(対応ガラス検索!$E$2&gt;=K512,MAX($N$2:N511)+1,""))</f>
        <v>511</v>
      </c>
      <c r="O512" s="143">
        <f>IF(対応ガラス検索!$E$2="-","",IF(L512&lt;=0.65,MAX($O$2:O511)+1,""))</f>
        <v>511</v>
      </c>
      <c r="P512" s="144"/>
      <c r="Q512" s="145"/>
    </row>
    <row r="513" spans="1:17" x14ac:dyDescent="0.4">
      <c r="A513" s="68">
        <v>512</v>
      </c>
      <c r="B513" s="68" t="s">
        <v>2295</v>
      </c>
      <c r="C513" s="68" t="s">
        <v>1954</v>
      </c>
      <c r="D513" s="68" t="s">
        <v>2039</v>
      </c>
      <c r="E513" s="68" t="s">
        <v>2037</v>
      </c>
      <c r="F513" s="68" t="s">
        <v>2038</v>
      </c>
      <c r="G513" s="68" t="s">
        <v>1962</v>
      </c>
      <c r="H513" s="68" t="s">
        <v>1963</v>
      </c>
      <c r="I513" s="68">
        <v>9</v>
      </c>
      <c r="J513" s="68" t="s">
        <v>2267</v>
      </c>
      <c r="K513" s="68">
        <v>1.6</v>
      </c>
      <c r="L513" s="68">
        <v>0.45</v>
      </c>
      <c r="M513" s="68" t="s">
        <v>1960</v>
      </c>
      <c r="N513" s="143">
        <f>IF(対応ガラス検索!$E$2="-","",IF(対応ガラス検索!$E$2&gt;=K513,MAX($N$2:N512)+1,""))</f>
        <v>512</v>
      </c>
      <c r="O513" s="143">
        <f>IF(対応ガラス検索!$E$2="-","",IF(L513&lt;=0.65,MAX($O$2:O512)+1,""))</f>
        <v>512</v>
      </c>
      <c r="P513" s="144"/>
      <c r="Q513" s="145"/>
    </row>
    <row r="514" spans="1:17" x14ac:dyDescent="0.4">
      <c r="A514" s="68">
        <v>513</v>
      </c>
      <c r="B514" s="68" t="s">
        <v>2295</v>
      </c>
      <c r="C514" s="68" t="s">
        <v>1954</v>
      </c>
      <c r="D514" s="68" t="s">
        <v>2039</v>
      </c>
      <c r="E514" s="68" t="s">
        <v>2037</v>
      </c>
      <c r="F514" s="68" t="s">
        <v>2038</v>
      </c>
      <c r="G514" s="68" t="s">
        <v>1962</v>
      </c>
      <c r="H514" s="68" t="s">
        <v>1963</v>
      </c>
      <c r="I514" s="68">
        <v>10</v>
      </c>
      <c r="J514" s="68" t="s">
        <v>2267</v>
      </c>
      <c r="K514" s="142">
        <v>1.5</v>
      </c>
      <c r="L514" s="68">
        <v>0.45</v>
      </c>
      <c r="M514" s="68" t="s">
        <v>1960</v>
      </c>
      <c r="N514" s="143">
        <f>IF(対応ガラス検索!$E$2="-","",IF(対応ガラス検索!$E$2&gt;=K514,MAX($N$2:N513)+1,""))</f>
        <v>513</v>
      </c>
      <c r="O514" s="143">
        <f>IF(対応ガラス検索!$E$2="-","",IF(L514&lt;=0.65,MAX($O$2:O513)+1,""))</f>
        <v>513</v>
      </c>
      <c r="P514" s="144"/>
      <c r="Q514" s="145"/>
    </row>
    <row r="515" spans="1:17" x14ac:dyDescent="0.4">
      <c r="A515" s="68">
        <v>514</v>
      </c>
      <c r="B515" s="68" t="s">
        <v>2295</v>
      </c>
      <c r="C515" s="68" t="s">
        <v>1954</v>
      </c>
      <c r="D515" s="68" t="s">
        <v>2039</v>
      </c>
      <c r="E515" s="68" t="s">
        <v>2037</v>
      </c>
      <c r="F515" s="68" t="s">
        <v>2038</v>
      </c>
      <c r="G515" s="68" t="s">
        <v>1962</v>
      </c>
      <c r="H515" s="68" t="s">
        <v>1963</v>
      </c>
      <c r="I515" s="68">
        <v>11</v>
      </c>
      <c r="J515" s="68" t="s">
        <v>2267</v>
      </c>
      <c r="K515" s="68">
        <v>1.4</v>
      </c>
      <c r="L515" s="68">
        <v>0.45</v>
      </c>
      <c r="M515" s="68" t="s">
        <v>1960</v>
      </c>
      <c r="N515" s="143">
        <f>IF(対応ガラス検索!$E$2="-","",IF(対応ガラス検索!$E$2&gt;=K515,MAX($N$2:N514)+1,""))</f>
        <v>514</v>
      </c>
      <c r="O515" s="143">
        <f>IF(対応ガラス検索!$E$2="-","",IF(L515&lt;=0.65,MAX($O$2:O514)+1,""))</f>
        <v>514</v>
      </c>
      <c r="P515" s="144"/>
      <c r="Q515" s="145"/>
    </row>
    <row r="516" spans="1:17" x14ac:dyDescent="0.4">
      <c r="A516" s="68">
        <v>515</v>
      </c>
      <c r="B516" s="68" t="s">
        <v>2295</v>
      </c>
      <c r="C516" s="68" t="s">
        <v>1954</v>
      </c>
      <c r="D516" s="68" t="s">
        <v>2039</v>
      </c>
      <c r="E516" s="68" t="s">
        <v>2037</v>
      </c>
      <c r="F516" s="68" t="s">
        <v>2038</v>
      </c>
      <c r="G516" s="68" t="s">
        <v>1962</v>
      </c>
      <c r="H516" s="68" t="s">
        <v>1963</v>
      </c>
      <c r="I516" s="68">
        <v>12</v>
      </c>
      <c r="J516" s="68" t="s">
        <v>2267</v>
      </c>
      <c r="K516" s="68">
        <v>1.3</v>
      </c>
      <c r="L516" s="68">
        <v>0.45</v>
      </c>
      <c r="M516" s="68" t="s">
        <v>1960</v>
      </c>
      <c r="N516" s="143">
        <f>IF(対応ガラス検索!$E$2="-","",IF(対応ガラス検索!$E$2&gt;=K516,MAX($N$2:N515)+1,""))</f>
        <v>515</v>
      </c>
      <c r="O516" s="143">
        <f>IF(対応ガラス検索!$E$2="-","",IF(L516&lt;=0.65,MAX($O$2:O515)+1,""))</f>
        <v>515</v>
      </c>
      <c r="P516" s="144"/>
      <c r="Q516" s="145"/>
    </row>
    <row r="517" spans="1:17" x14ac:dyDescent="0.4">
      <c r="A517" s="68">
        <v>516</v>
      </c>
      <c r="B517" s="68" t="s">
        <v>2295</v>
      </c>
      <c r="C517" s="68" t="s">
        <v>1954</v>
      </c>
      <c r="D517" s="68" t="s">
        <v>2039</v>
      </c>
      <c r="E517" s="68" t="s">
        <v>2037</v>
      </c>
      <c r="F517" s="68" t="s">
        <v>2038</v>
      </c>
      <c r="G517" s="68" t="s">
        <v>1962</v>
      </c>
      <c r="H517" s="68" t="s">
        <v>1963</v>
      </c>
      <c r="I517" s="68">
        <v>13</v>
      </c>
      <c r="J517" s="68" t="s">
        <v>2267</v>
      </c>
      <c r="K517" s="68">
        <v>1.2</v>
      </c>
      <c r="L517" s="68">
        <v>0.45</v>
      </c>
      <c r="M517" s="68" t="s">
        <v>1960</v>
      </c>
      <c r="N517" s="143">
        <f>IF(対応ガラス検索!$E$2="-","",IF(対応ガラス検索!$E$2&gt;=K517,MAX($N$2:N516)+1,""))</f>
        <v>516</v>
      </c>
      <c r="O517" s="143">
        <f>IF(対応ガラス検索!$E$2="-","",IF(L517&lt;=0.65,MAX($O$2:O516)+1,""))</f>
        <v>516</v>
      </c>
      <c r="P517" s="144"/>
      <c r="Q517" s="145"/>
    </row>
    <row r="518" spans="1:17" x14ac:dyDescent="0.4">
      <c r="A518" s="68">
        <v>517</v>
      </c>
      <c r="B518" s="68" t="s">
        <v>2295</v>
      </c>
      <c r="C518" s="68" t="s">
        <v>1954</v>
      </c>
      <c r="D518" s="68" t="s">
        <v>2040</v>
      </c>
      <c r="E518" s="68" t="s">
        <v>2037</v>
      </c>
      <c r="F518" s="68" t="s">
        <v>2038</v>
      </c>
      <c r="G518" s="68" t="s">
        <v>1965</v>
      </c>
      <c r="H518" s="68" t="s">
        <v>1966</v>
      </c>
      <c r="I518" s="68">
        <v>6</v>
      </c>
      <c r="J518" s="68" t="s">
        <v>2296</v>
      </c>
      <c r="K518" s="68">
        <v>2.4</v>
      </c>
      <c r="L518" s="68">
        <v>0.46</v>
      </c>
      <c r="M518" s="68" t="s">
        <v>1960</v>
      </c>
      <c r="N518" s="143">
        <f>IF(対応ガラス検索!$E$2="-","",IF(対応ガラス検索!$E$2&gt;=K518,MAX($N$2:N517)+1,""))</f>
        <v>517</v>
      </c>
      <c r="O518" s="143">
        <f>IF(対応ガラス検索!$E$2="-","",IF(L518&lt;=0.65,MAX($O$2:O517)+1,""))</f>
        <v>517</v>
      </c>
      <c r="P518" s="144"/>
      <c r="Q518" s="145"/>
    </row>
    <row r="519" spans="1:17" x14ac:dyDescent="0.4">
      <c r="A519" s="68">
        <v>518</v>
      </c>
      <c r="B519" s="68" t="s">
        <v>2295</v>
      </c>
      <c r="C519" s="68" t="s">
        <v>1954</v>
      </c>
      <c r="D519" s="68" t="s">
        <v>2040</v>
      </c>
      <c r="E519" s="68" t="s">
        <v>2037</v>
      </c>
      <c r="F519" s="68" t="s">
        <v>2038</v>
      </c>
      <c r="G519" s="68" t="s">
        <v>1965</v>
      </c>
      <c r="H519" s="68" t="s">
        <v>1966</v>
      </c>
      <c r="I519" s="68">
        <v>7</v>
      </c>
      <c r="J519" s="68" t="s">
        <v>2296</v>
      </c>
      <c r="K519" s="68">
        <v>2.2999999999999998</v>
      </c>
      <c r="L519" s="68">
        <v>0.46</v>
      </c>
      <c r="M519" s="68" t="s">
        <v>1960</v>
      </c>
      <c r="N519" s="143">
        <f>IF(対応ガラス検索!$E$2="-","",IF(対応ガラス検索!$E$2&gt;=K519,MAX($N$2:N518)+1,""))</f>
        <v>518</v>
      </c>
      <c r="O519" s="143">
        <f>IF(対応ガラス検索!$E$2="-","",IF(L519&lt;=0.65,MAX($O$2:O518)+1,""))</f>
        <v>518</v>
      </c>
      <c r="P519" s="144"/>
      <c r="Q519" s="145"/>
    </row>
    <row r="520" spans="1:17" x14ac:dyDescent="0.4">
      <c r="A520" s="68">
        <v>519</v>
      </c>
      <c r="B520" s="68" t="s">
        <v>2295</v>
      </c>
      <c r="C520" s="68" t="s">
        <v>1954</v>
      </c>
      <c r="D520" s="68" t="s">
        <v>2040</v>
      </c>
      <c r="E520" s="68" t="s">
        <v>2037</v>
      </c>
      <c r="F520" s="68" t="s">
        <v>2038</v>
      </c>
      <c r="G520" s="68" t="s">
        <v>1965</v>
      </c>
      <c r="H520" s="68" t="s">
        <v>1966</v>
      </c>
      <c r="I520" s="68">
        <v>8</v>
      </c>
      <c r="J520" s="68" t="s">
        <v>2296</v>
      </c>
      <c r="K520" s="68">
        <v>2.1</v>
      </c>
      <c r="L520" s="68">
        <v>0.46</v>
      </c>
      <c r="M520" s="68" t="s">
        <v>1960</v>
      </c>
      <c r="N520" s="143">
        <f>IF(対応ガラス検索!$E$2="-","",IF(対応ガラス検索!$E$2&gt;=K520,MAX($N$2:N519)+1,""))</f>
        <v>519</v>
      </c>
      <c r="O520" s="143">
        <f>IF(対応ガラス検索!$E$2="-","",IF(L520&lt;=0.65,MAX($O$2:O519)+1,""))</f>
        <v>519</v>
      </c>
      <c r="P520" s="144"/>
      <c r="Q520" s="145"/>
    </row>
    <row r="521" spans="1:17" x14ac:dyDescent="0.4">
      <c r="A521" s="68">
        <v>520</v>
      </c>
      <c r="B521" s="68" t="s">
        <v>2295</v>
      </c>
      <c r="C521" s="68" t="s">
        <v>1954</v>
      </c>
      <c r="D521" s="68" t="s">
        <v>2040</v>
      </c>
      <c r="E521" s="68" t="s">
        <v>2037</v>
      </c>
      <c r="F521" s="68" t="s">
        <v>2038</v>
      </c>
      <c r="G521" s="68" t="s">
        <v>1965</v>
      </c>
      <c r="H521" s="68" t="s">
        <v>1966</v>
      </c>
      <c r="I521" s="68">
        <v>9</v>
      </c>
      <c r="J521" s="68" t="s">
        <v>2296</v>
      </c>
      <c r="K521" s="68">
        <v>1.9</v>
      </c>
      <c r="L521" s="68">
        <v>0.46</v>
      </c>
      <c r="M521" s="68" t="s">
        <v>1960</v>
      </c>
      <c r="N521" s="143">
        <f>IF(対応ガラス検索!$E$2="-","",IF(対応ガラス検索!$E$2&gt;=K521,MAX($N$2:N520)+1,""))</f>
        <v>520</v>
      </c>
      <c r="O521" s="143">
        <f>IF(対応ガラス検索!$E$2="-","",IF(L521&lt;=0.65,MAX($O$2:O520)+1,""))</f>
        <v>520</v>
      </c>
      <c r="P521" s="144"/>
      <c r="Q521" s="145"/>
    </row>
    <row r="522" spans="1:17" x14ac:dyDescent="0.4">
      <c r="A522" s="68">
        <v>521</v>
      </c>
      <c r="B522" s="68" t="s">
        <v>2295</v>
      </c>
      <c r="C522" s="68" t="s">
        <v>1954</v>
      </c>
      <c r="D522" s="68" t="s">
        <v>2040</v>
      </c>
      <c r="E522" s="68" t="s">
        <v>2037</v>
      </c>
      <c r="F522" s="68" t="s">
        <v>2038</v>
      </c>
      <c r="G522" s="68" t="s">
        <v>1965</v>
      </c>
      <c r="H522" s="68" t="s">
        <v>1966</v>
      </c>
      <c r="I522" s="68">
        <v>10</v>
      </c>
      <c r="J522" s="68" t="s">
        <v>2296</v>
      </c>
      <c r="K522" s="142">
        <v>1.8</v>
      </c>
      <c r="L522" s="68">
        <v>0.46</v>
      </c>
      <c r="M522" s="68" t="s">
        <v>1960</v>
      </c>
      <c r="N522" s="143">
        <f>IF(対応ガラス検索!$E$2="-","",IF(対応ガラス検索!$E$2&gt;=K522,MAX($N$2:N521)+1,""))</f>
        <v>521</v>
      </c>
      <c r="O522" s="143">
        <f>IF(対応ガラス検索!$E$2="-","",IF(L522&lt;=0.65,MAX($O$2:O521)+1,""))</f>
        <v>521</v>
      </c>
      <c r="P522" s="144"/>
      <c r="Q522" s="145"/>
    </row>
    <row r="523" spans="1:17" x14ac:dyDescent="0.4">
      <c r="A523" s="68">
        <v>522</v>
      </c>
      <c r="B523" s="68" t="s">
        <v>2295</v>
      </c>
      <c r="C523" s="68" t="s">
        <v>1954</v>
      </c>
      <c r="D523" s="68" t="s">
        <v>2040</v>
      </c>
      <c r="E523" s="68" t="s">
        <v>2037</v>
      </c>
      <c r="F523" s="68" t="s">
        <v>2038</v>
      </c>
      <c r="G523" s="68" t="s">
        <v>1965</v>
      </c>
      <c r="H523" s="68" t="s">
        <v>1966</v>
      </c>
      <c r="I523" s="68">
        <v>11</v>
      </c>
      <c r="J523" s="68" t="s">
        <v>2296</v>
      </c>
      <c r="K523" s="68">
        <v>1.7</v>
      </c>
      <c r="L523" s="68">
        <v>0.46</v>
      </c>
      <c r="M523" s="68" t="s">
        <v>1960</v>
      </c>
      <c r="N523" s="143">
        <f>IF(対応ガラス検索!$E$2="-","",IF(対応ガラス検索!$E$2&gt;=K523,MAX($N$2:N522)+1,""))</f>
        <v>522</v>
      </c>
      <c r="O523" s="143">
        <f>IF(対応ガラス検索!$E$2="-","",IF(L523&lt;=0.65,MAX($O$2:O522)+1,""))</f>
        <v>522</v>
      </c>
      <c r="P523" s="144"/>
      <c r="Q523" s="145"/>
    </row>
    <row r="524" spans="1:17" x14ac:dyDescent="0.4">
      <c r="A524" s="68">
        <v>523</v>
      </c>
      <c r="B524" s="68" t="s">
        <v>2295</v>
      </c>
      <c r="C524" s="68" t="s">
        <v>1954</v>
      </c>
      <c r="D524" s="68" t="s">
        <v>2040</v>
      </c>
      <c r="E524" s="68" t="s">
        <v>2037</v>
      </c>
      <c r="F524" s="68" t="s">
        <v>2038</v>
      </c>
      <c r="G524" s="68" t="s">
        <v>1965</v>
      </c>
      <c r="H524" s="68" t="s">
        <v>1966</v>
      </c>
      <c r="I524" s="68">
        <v>12</v>
      </c>
      <c r="J524" s="68" t="s">
        <v>2296</v>
      </c>
      <c r="K524" s="68">
        <v>1.6</v>
      </c>
      <c r="L524" s="68">
        <v>0.46</v>
      </c>
      <c r="M524" s="68" t="s">
        <v>1960</v>
      </c>
      <c r="N524" s="143">
        <f>IF(対応ガラス検索!$E$2="-","",IF(対応ガラス検索!$E$2&gt;=K524,MAX($N$2:N523)+1,""))</f>
        <v>523</v>
      </c>
      <c r="O524" s="143">
        <f>IF(対応ガラス検索!$E$2="-","",IF(L524&lt;=0.65,MAX($O$2:O523)+1,""))</f>
        <v>523</v>
      </c>
      <c r="P524" s="144"/>
      <c r="Q524" s="145"/>
    </row>
    <row r="525" spans="1:17" x14ac:dyDescent="0.4">
      <c r="A525" s="68">
        <v>524</v>
      </c>
      <c r="B525" s="68" t="s">
        <v>2295</v>
      </c>
      <c r="C525" s="68" t="s">
        <v>1954</v>
      </c>
      <c r="D525" s="68" t="s">
        <v>2040</v>
      </c>
      <c r="E525" s="68" t="s">
        <v>2037</v>
      </c>
      <c r="F525" s="68" t="s">
        <v>2038</v>
      </c>
      <c r="G525" s="68" t="s">
        <v>1965</v>
      </c>
      <c r="H525" s="68" t="s">
        <v>1966</v>
      </c>
      <c r="I525" s="68">
        <v>6</v>
      </c>
      <c r="J525" s="68" t="s">
        <v>2267</v>
      </c>
      <c r="K525" s="68">
        <v>2</v>
      </c>
      <c r="L525" s="68">
        <v>0.46</v>
      </c>
      <c r="M525" s="68" t="s">
        <v>1960</v>
      </c>
      <c r="N525" s="143">
        <f>IF(対応ガラス検索!$E$2="-","",IF(対応ガラス検索!$E$2&gt;=K525,MAX($N$2:N524)+1,""))</f>
        <v>524</v>
      </c>
      <c r="O525" s="143">
        <f>IF(対応ガラス検索!$E$2="-","",IF(L525&lt;=0.65,MAX($O$2:O524)+1,""))</f>
        <v>524</v>
      </c>
      <c r="P525" s="144"/>
      <c r="Q525" s="145"/>
    </row>
    <row r="526" spans="1:17" x14ac:dyDescent="0.4">
      <c r="A526" s="68">
        <v>525</v>
      </c>
      <c r="B526" s="68" t="s">
        <v>2295</v>
      </c>
      <c r="C526" s="68" t="s">
        <v>1954</v>
      </c>
      <c r="D526" s="68" t="s">
        <v>2040</v>
      </c>
      <c r="E526" s="68" t="s">
        <v>2037</v>
      </c>
      <c r="F526" s="68" t="s">
        <v>2038</v>
      </c>
      <c r="G526" s="68" t="s">
        <v>1965</v>
      </c>
      <c r="H526" s="68" t="s">
        <v>1966</v>
      </c>
      <c r="I526" s="68">
        <v>7</v>
      </c>
      <c r="J526" s="68" t="s">
        <v>2267</v>
      </c>
      <c r="K526" s="68">
        <v>1.8</v>
      </c>
      <c r="L526" s="68">
        <v>0.46</v>
      </c>
      <c r="M526" s="68" t="s">
        <v>1960</v>
      </c>
      <c r="N526" s="143">
        <f>IF(対応ガラス検索!$E$2="-","",IF(対応ガラス検索!$E$2&gt;=K526,MAX($N$2:N525)+1,""))</f>
        <v>525</v>
      </c>
      <c r="O526" s="143">
        <f>IF(対応ガラス検索!$E$2="-","",IF(L526&lt;=0.65,MAX($O$2:O525)+1,""))</f>
        <v>525</v>
      </c>
      <c r="P526" s="144"/>
      <c r="Q526" s="145"/>
    </row>
    <row r="527" spans="1:17" x14ac:dyDescent="0.4">
      <c r="A527" s="68">
        <v>526</v>
      </c>
      <c r="B527" s="68" t="s">
        <v>2295</v>
      </c>
      <c r="C527" s="68" t="s">
        <v>1954</v>
      </c>
      <c r="D527" s="68" t="s">
        <v>2040</v>
      </c>
      <c r="E527" s="68" t="s">
        <v>2037</v>
      </c>
      <c r="F527" s="68" t="s">
        <v>2038</v>
      </c>
      <c r="G527" s="68" t="s">
        <v>1965</v>
      </c>
      <c r="H527" s="68" t="s">
        <v>1966</v>
      </c>
      <c r="I527" s="68">
        <v>8</v>
      </c>
      <c r="J527" s="68" t="s">
        <v>2267</v>
      </c>
      <c r="K527" s="142">
        <v>1.7</v>
      </c>
      <c r="L527" s="68">
        <v>0.46</v>
      </c>
      <c r="M527" s="68" t="s">
        <v>1960</v>
      </c>
      <c r="N527" s="143">
        <f>IF(対応ガラス検索!$E$2="-","",IF(対応ガラス検索!$E$2&gt;=K527,MAX($N$2:N526)+1,""))</f>
        <v>526</v>
      </c>
      <c r="O527" s="143">
        <f>IF(対応ガラス検索!$E$2="-","",IF(L527&lt;=0.65,MAX($O$2:O526)+1,""))</f>
        <v>526</v>
      </c>
      <c r="P527" s="144"/>
      <c r="Q527" s="145"/>
    </row>
    <row r="528" spans="1:17" x14ac:dyDescent="0.4">
      <c r="A528" s="68">
        <v>527</v>
      </c>
      <c r="B528" s="68" t="s">
        <v>2295</v>
      </c>
      <c r="C528" s="68" t="s">
        <v>1954</v>
      </c>
      <c r="D528" s="68" t="s">
        <v>2040</v>
      </c>
      <c r="E528" s="68" t="s">
        <v>2037</v>
      </c>
      <c r="F528" s="68" t="s">
        <v>2038</v>
      </c>
      <c r="G528" s="68" t="s">
        <v>1965</v>
      </c>
      <c r="H528" s="68" t="s">
        <v>1966</v>
      </c>
      <c r="I528" s="68">
        <v>9</v>
      </c>
      <c r="J528" s="68" t="s">
        <v>2267</v>
      </c>
      <c r="K528" s="68">
        <v>1.6</v>
      </c>
      <c r="L528" s="68">
        <v>0.46</v>
      </c>
      <c r="M528" s="68" t="s">
        <v>1960</v>
      </c>
      <c r="N528" s="143">
        <f>IF(対応ガラス検索!$E$2="-","",IF(対応ガラス検索!$E$2&gt;=K528,MAX($N$2:N527)+1,""))</f>
        <v>527</v>
      </c>
      <c r="O528" s="143">
        <f>IF(対応ガラス検索!$E$2="-","",IF(L528&lt;=0.65,MAX($O$2:O527)+1,""))</f>
        <v>527</v>
      </c>
      <c r="P528" s="144"/>
      <c r="Q528" s="145"/>
    </row>
    <row r="529" spans="1:17" x14ac:dyDescent="0.4">
      <c r="A529" s="68">
        <v>528</v>
      </c>
      <c r="B529" s="68" t="s">
        <v>2295</v>
      </c>
      <c r="C529" s="68" t="s">
        <v>1954</v>
      </c>
      <c r="D529" s="68" t="s">
        <v>2040</v>
      </c>
      <c r="E529" s="68" t="s">
        <v>2037</v>
      </c>
      <c r="F529" s="68" t="s">
        <v>2038</v>
      </c>
      <c r="G529" s="68" t="s">
        <v>1965</v>
      </c>
      <c r="H529" s="68" t="s">
        <v>1966</v>
      </c>
      <c r="I529" s="68">
        <v>10</v>
      </c>
      <c r="J529" s="68" t="s">
        <v>2267</v>
      </c>
      <c r="K529" s="68">
        <v>1.5</v>
      </c>
      <c r="L529" s="68">
        <v>0.46</v>
      </c>
      <c r="M529" s="68" t="s">
        <v>1960</v>
      </c>
      <c r="N529" s="143">
        <f>IF(対応ガラス検索!$E$2="-","",IF(対応ガラス検索!$E$2&gt;=K529,MAX($N$2:N528)+1,""))</f>
        <v>528</v>
      </c>
      <c r="O529" s="143">
        <f>IF(対応ガラス検索!$E$2="-","",IF(L529&lt;=0.65,MAX($O$2:O528)+1,""))</f>
        <v>528</v>
      </c>
      <c r="P529" s="144"/>
      <c r="Q529" s="145"/>
    </row>
    <row r="530" spans="1:17" x14ac:dyDescent="0.4">
      <c r="A530" s="68">
        <v>529</v>
      </c>
      <c r="B530" s="68" t="s">
        <v>2295</v>
      </c>
      <c r="C530" s="68" t="s">
        <v>1954</v>
      </c>
      <c r="D530" s="68" t="s">
        <v>2040</v>
      </c>
      <c r="E530" s="68" t="s">
        <v>2037</v>
      </c>
      <c r="F530" s="68" t="s">
        <v>2038</v>
      </c>
      <c r="G530" s="68" t="s">
        <v>1965</v>
      </c>
      <c r="H530" s="68" t="s">
        <v>1966</v>
      </c>
      <c r="I530" s="68">
        <v>11</v>
      </c>
      <c r="J530" s="68" t="s">
        <v>2267</v>
      </c>
      <c r="K530" s="68">
        <v>1.4</v>
      </c>
      <c r="L530" s="68">
        <v>0.46</v>
      </c>
      <c r="M530" s="68" t="s">
        <v>1960</v>
      </c>
      <c r="N530" s="143">
        <f>IF(対応ガラス検索!$E$2="-","",IF(対応ガラス検索!$E$2&gt;=K530,MAX($N$2:N529)+1,""))</f>
        <v>529</v>
      </c>
      <c r="O530" s="143">
        <f>IF(対応ガラス検索!$E$2="-","",IF(L530&lt;=0.65,MAX($O$2:O529)+1,""))</f>
        <v>529</v>
      </c>
      <c r="P530" s="144"/>
      <c r="Q530" s="145"/>
    </row>
    <row r="531" spans="1:17" x14ac:dyDescent="0.4">
      <c r="A531" s="68">
        <v>530</v>
      </c>
      <c r="B531" s="68" t="s">
        <v>2295</v>
      </c>
      <c r="C531" s="68" t="s">
        <v>1954</v>
      </c>
      <c r="D531" s="68" t="s">
        <v>2040</v>
      </c>
      <c r="E531" s="68" t="s">
        <v>2037</v>
      </c>
      <c r="F531" s="68" t="s">
        <v>2038</v>
      </c>
      <c r="G531" s="68" t="s">
        <v>1965</v>
      </c>
      <c r="H531" s="68" t="s">
        <v>1966</v>
      </c>
      <c r="I531" s="68">
        <v>12</v>
      </c>
      <c r="J531" s="68" t="s">
        <v>2267</v>
      </c>
      <c r="K531" s="68">
        <v>1.3</v>
      </c>
      <c r="L531" s="68">
        <v>0.46</v>
      </c>
      <c r="M531" s="68" t="s">
        <v>1960</v>
      </c>
      <c r="N531" s="143">
        <f>IF(対応ガラス検索!$E$2="-","",IF(対応ガラス検索!$E$2&gt;=K531,MAX($N$2:N530)+1,""))</f>
        <v>530</v>
      </c>
      <c r="O531" s="143">
        <f>IF(対応ガラス検索!$E$2="-","",IF(L531&lt;=0.65,MAX($O$2:O530)+1,""))</f>
        <v>530</v>
      </c>
      <c r="P531" s="144"/>
      <c r="Q531" s="145"/>
    </row>
    <row r="532" spans="1:17" x14ac:dyDescent="0.4">
      <c r="A532" s="68">
        <v>531</v>
      </c>
      <c r="B532" s="68" t="s">
        <v>2295</v>
      </c>
      <c r="C532" s="68" t="s">
        <v>1954</v>
      </c>
      <c r="D532" s="68" t="s">
        <v>2046</v>
      </c>
      <c r="E532" s="68" t="s">
        <v>2047</v>
      </c>
      <c r="F532" s="68" t="s">
        <v>2048</v>
      </c>
      <c r="G532" s="68" t="s">
        <v>1958</v>
      </c>
      <c r="H532" s="68" t="s">
        <v>1959</v>
      </c>
      <c r="I532" s="68">
        <v>6</v>
      </c>
      <c r="J532" s="68" t="s">
        <v>2296</v>
      </c>
      <c r="K532" s="68">
        <v>2.4</v>
      </c>
      <c r="L532" s="68">
        <v>0.43</v>
      </c>
      <c r="M532" s="68" t="s">
        <v>2002</v>
      </c>
      <c r="N532" s="143">
        <f>IF(対応ガラス検索!$E$2="-","",IF(対応ガラス検索!$E$2&gt;=K532,MAX($N$2:N531)+1,""))</f>
        <v>531</v>
      </c>
      <c r="O532" s="143">
        <f>IF(対応ガラス検索!$E$2="-","",IF(L532&lt;=0.65,MAX($O$2:O531)+1,""))</f>
        <v>531</v>
      </c>
      <c r="P532" s="144"/>
      <c r="Q532" s="145"/>
    </row>
    <row r="533" spans="1:17" x14ac:dyDescent="0.4">
      <c r="A533" s="68">
        <v>532</v>
      </c>
      <c r="B533" s="68" t="s">
        <v>2295</v>
      </c>
      <c r="C533" s="68" t="s">
        <v>1954</v>
      </c>
      <c r="D533" s="68" t="s">
        <v>2046</v>
      </c>
      <c r="E533" s="68" t="s">
        <v>2047</v>
      </c>
      <c r="F533" s="68" t="s">
        <v>2048</v>
      </c>
      <c r="G533" s="68" t="s">
        <v>1958</v>
      </c>
      <c r="H533" s="68" t="s">
        <v>1959</v>
      </c>
      <c r="I533" s="68">
        <v>7</v>
      </c>
      <c r="J533" s="68" t="s">
        <v>2296</v>
      </c>
      <c r="K533" s="68">
        <v>2.2000000000000002</v>
      </c>
      <c r="L533" s="68">
        <v>0.43</v>
      </c>
      <c r="M533" s="68" t="s">
        <v>2002</v>
      </c>
      <c r="N533" s="143">
        <f>IF(対応ガラス検索!$E$2="-","",IF(対応ガラス検索!$E$2&gt;=K533,MAX($N$2:N532)+1,""))</f>
        <v>532</v>
      </c>
      <c r="O533" s="143">
        <f>IF(対応ガラス検索!$E$2="-","",IF(L533&lt;=0.65,MAX($O$2:O532)+1,""))</f>
        <v>532</v>
      </c>
      <c r="P533" s="144"/>
      <c r="Q533" s="145"/>
    </row>
    <row r="534" spans="1:17" x14ac:dyDescent="0.4">
      <c r="A534" s="68">
        <v>533</v>
      </c>
      <c r="B534" s="68" t="s">
        <v>2295</v>
      </c>
      <c r="C534" s="68" t="s">
        <v>1954</v>
      </c>
      <c r="D534" s="68" t="s">
        <v>2046</v>
      </c>
      <c r="E534" s="68" t="s">
        <v>2047</v>
      </c>
      <c r="F534" s="68" t="s">
        <v>2048</v>
      </c>
      <c r="G534" s="68" t="s">
        <v>1958</v>
      </c>
      <c r="H534" s="68" t="s">
        <v>1959</v>
      </c>
      <c r="I534" s="68">
        <v>8</v>
      </c>
      <c r="J534" s="68" t="s">
        <v>2296</v>
      </c>
      <c r="K534" s="68">
        <v>2.1</v>
      </c>
      <c r="L534" s="68">
        <v>0.43</v>
      </c>
      <c r="M534" s="68" t="s">
        <v>2002</v>
      </c>
      <c r="N534" s="143">
        <f>IF(対応ガラス検索!$E$2="-","",IF(対応ガラス検索!$E$2&gt;=K534,MAX($N$2:N533)+1,""))</f>
        <v>533</v>
      </c>
      <c r="O534" s="143">
        <f>IF(対応ガラス検索!$E$2="-","",IF(L534&lt;=0.65,MAX($O$2:O533)+1,""))</f>
        <v>533</v>
      </c>
      <c r="P534" s="144"/>
      <c r="Q534" s="145"/>
    </row>
    <row r="535" spans="1:17" x14ac:dyDescent="0.4">
      <c r="A535" s="68">
        <v>534</v>
      </c>
      <c r="B535" s="68" t="s">
        <v>2295</v>
      </c>
      <c r="C535" s="68" t="s">
        <v>1954</v>
      </c>
      <c r="D535" s="68" t="s">
        <v>2046</v>
      </c>
      <c r="E535" s="68" t="s">
        <v>2047</v>
      </c>
      <c r="F535" s="68" t="s">
        <v>2048</v>
      </c>
      <c r="G535" s="68" t="s">
        <v>1958</v>
      </c>
      <c r="H535" s="68" t="s">
        <v>1959</v>
      </c>
      <c r="I535" s="68">
        <v>9</v>
      </c>
      <c r="J535" s="68" t="s">
        <v>2296</v>
      </c>
      <c r="K535" s="142">
        <v>1.9</v>
      </c>
      <c r="L535" s="68">
        <v>0.43</v>
      </c>
      <c r="M535" s="68" t="s">
        <v>2002</v>
      </c>
      <c r="N535" s="143">
        <f>IF(対応ガラス検索!$E$2="-","",IF(対応ガラス検索!$E$2&gt;=K535,MAX($N$2:N534)+1,""))</f>
        <v>534</v>
      </c>
      <c r="O535" s="143">
        <f>IF(対応ガラス検索!$E$2="-","",IF(L535&lt;=0.65,MAX($O$2:O534)+1,""))</f>
        <v>534</v>
      </c>
      <c r="P535" s="144"/>
      <c r="Q535" s="145"/>
    </row>
    <row r="536" spans="1:17" x14ac:dyDescent="0.4">
      <c r="A536" s="68">
        <v>535</v>
      </c>
      <c r="B536" s="68" t="s">
        <v>2295</v>
      </c>
      <c r="C536" s="68" t="s">
        <v>1954</v>
      </c>
      <c r="D536" s="68" t="s">
        <v>2046</v>
      </c>
      <c r="E536" s="68" t="s">
        <v>2047</v>
      </c>
      <c r="F536" s="68" t="s">
        <v>2048</v>
      </c>
      <c r="G536" s="68" t="s">
        <v>1958</v>
      </c>
      <c r="H536" s="68" t="s">
        <v>1959</v>
      </c>
      <c r="I536" s="68">
        <v>10</v>
      </c>
      <c r="J536" s="68" t="s">
        <v>2296</v>
      </c>
      <c r="K536" s="68">
        <v>1.8</v>
      </c>
      <c r="L536" s="68">
        <v>0.43</v>
      </c>
      <c r="M536" s="68" t="s">
        <v>2002</v>
      </c>
      <c r="N536" s="143">
        <f>IF(対応ガラス検索!$E$2="-","",IF(対応ガラス検索!$E$2&gt;=K536,MAX($N$2:N535)+1,""))</f>
        <v>535</v>
      </c>
      <c r="O536" s="143">
        <f>IF(対応ガラス検索!$E$2="-","",IF(L536&lt;=0.65,MAX($O$2:O535)+1,""))</f>
        <v>535</v>
      </c>
      <c r="P536" s="144"/>
      <c r="Q536" s="145"/>
    </row>
    <row r="537" spans="1:17" x14ac:dyDescent="0.4">
      <c r="A537" s="68">
        <v>536</v>
      </c>
      <c r="B537" s="68" t="s">
        <v>2295</v>
      </c>
      <c r="C537" s="68" t="s">
        <v>1954</v>
      </c>
      <c r="D537" s="68" t="s">
        <v>2046</v>
      </c>
      <c r="E537" s="68" t="s">
        <v>2047</v>
      </c>
      <c r="F537" s="68" t="s">
        <v>2048</v>
      </c>
      <c r="G537" s="68" t="s">
        <v>1958</v>
      </c>
      <c r="H537" s="68" t="s">
        <v>1959</v>
      </c>
      <c r="I537" s="68">
        <v>11</v>
      </c>
      <c r="J537" s="68" t="s">
        <v>2296</v>
      </c>
      <c r="K537" s="68">
        <v>1.7</v>
      </c>
      <c r="L537" s="68">
        <v>0.43</v>
      </c>
      <c r="M537" s="68" t="s">
        <v>2002</v>
      </c>
      <c r="N537" s="143">
        <f>IF(対応ガラス検索!$E$2="-","",IF(対応ガラス検索!$E$2&gt;=K537,MAX($N$2:N536)+1,""))</f>
        <v>536</v>
      </c>
      <c r="O537" s="143">
        <f>IF(対応ガラス検索!$E$2="-","",IF(L537&lt;=0.65,MAX($O$2:O536)+1,""))</f>
        <v>536</v>
      </c>
      <c r="P537" s="144"/>
      <c r="Q537" s="145"/>
    </row>
    <row r="538" spans="1:17" x14ac:dyDescent="0.4">
      <c r="A538" s="68">
        <v>537</v>
      </c>
      <c r="B538" s="68" t="s">
        <v>2295</v>
      </c>
      <c r="C538" s="68" t="s">
        <v>1954</v>
      </c>
      <c r="D538" s="68" t="s">
        <v>2046</v>
      </c>
      <c r="E538" s="68" t="s">
        <v>2047</v>
      </c>
      <c r="F538" s="68" t="s">
        <v>2048</v>
      </c>
      <c r="G538" s="68" t="s">
        <v>1958</v>
      </c>
      <c r="H538" s="68" t="s">
        <v>1959</v>
      </c>
      <c r="I538" s="68">
        <v>12</v>
      </c>
      <c r="J538" s="68" t="s">
        <v>2296</v>
      </c>
      <c r="K538" s="68">
        <v>1.6</v>
      </c>
      <c r="L538" s="68">
        <v>0.43</v>
      </c>
      <c r="M538" s="68" t="s">
        <v>2002</v>
      </c>
      <c r="N538" s="143">
        <f>IF(対応ガラス検索!$E$2="-","",IF(対応ガラス検索!$E$2&gt;=K538,MAX($N$2:N537)+1,""))</f>
        <v>537</v>
      </c>
      <c r="O538" s="143">
        <f>IF(対応ガラス検索!$E$2="-","",IF(L538&lt;=0.65,MAX($O$2:O537)+1,""))</f>
        <v>537</v>
      </c>
      <c r="P538" s="144"/>
      <c r="Q538" s="145"/>
    </row>
    <row r="539" spans="1:17" x14ac:dyDescent="0.4">
      <c r="A539" s="68">
        <v>538</v>
      </c>
      <c r="B539" s="68" t="s">
        <v>2295</v>
      </c>
      <c r="C539" s="68" t="s">
        <v>1954</v>
      </c>
      <c r="D539" s="68" t="s">
        <v>2046</v>
      </c>
      <c r="E539" s="68" t="s">
        <v>2047</v>
      </c>
      <c r="F539" s="68" t="s">
        <v>2048</v>
      </c>
      <c r="G539" s="68" t="s">
        <v>1958</v>
      </c>
      <c r="H539" s="68" t="s">
        <v>1959</v>
      </c>
      <c r="I539" s="68">
        <v>13</v>
      </c>
      <c r="J539" s="68" t="s">
        <v>2296</v>
      </c>
      <c r="K539" s="68">
        <v>1.5</v>
      </c>
      <c r="L539" s="68">
        <v>0.43</v>
      </c>
      <c r="M539" s="68" t="s">
        <v>2002</v>
      </c>
      <c r="N539" s="143">
        <f>IF(対応ガラス検索!$E$2="-","",IF(対応ガラス検索!$E$2&gt;=K539,MAX($N$2:N538)+1,""))</f>
        <v>538</v>
      </c>
      <c r="O539" s="143">
        <f>IF(対応ガラス検索!$E$2="-","",IF(L539&lt;=0.65,MAX($O$2:O538)+1,""))</f>
        <v>538</v>
      </c>
      <c r="P539" s="144"/>
      <c r="Q539" s="145"/>
    </row>
    <row r="540" spans="1:17" x14ac:dyDescent="0.4">
      <c r="A540" s="68">
        <v>539</v>
      </c>
      <c r="B540" s="68" t="s">
        <v>2295</v>
      </c>
      <c r="C540" s="68" t="s">
        <v>1954</v>
      </c>
      <c r="D540" s="68" t="s">
        <v>2046</v>
      </c>
      <c r="E540" s="68" t="s">
        <v>2047</v>
      </c>
      <c r="F540" s="68" t="s">
        <v>2048</v>
      </c>
      <c r="G540" s="68" t="s">
        <v>1958</v>
      </c>
      <c r="H540" s="68" t="s">
        <v>1959</v>
      </c>
      <c r="I540" s="68">
        <v>6</v>
      </c>
      <c r="J540" s="68" t="s">
        <v>2267</v>
      </c>
      <c r="K540" s="142">
        <v>2</v>
      </c>
      <c r="L540" s="68">
        <v>0.43</v>
      </c>
      <c r="M540" s="68" t="s">
        <v>2002</v>
      </c>
      <c r="N540" s="143">
        <f>IF(対応ガラス検索!$E$2="-","",IF(対応ガラス検索!$E$2&gt;=K540,MAX($N$2:N539)+1,""))</f>
        <v>539</v>
      </c>
      <c r="O540" s="143">
        <f>IF(対応ガラス検索!$E$2="-","",IF(L540&lt;=0.65,MAX($O$2:O539)+1,""))</f>
        <v>539</v>
      </c>
      <c r="P540" s="144"/>
      <c r="Q540" s="145"/>
    </row>
    <row r="541" spans="1:17" x14ac:dyDescent="0.4">
      <c r="A541" s="68">
        <v>540</v>
      </c>
      <c r="B541" s="68" t="s">
        <v>2295</v>
      </c>
      <c r="C541" s="68" t="s">
        <v>1954</v>
      </c>
      <c r="D541" s="68" t="s">
        <v>2046</v>
      </c>
      <c r="E541" s="68" t="s">
        <v>2047</v>
      </c>
      <c r="F541" s="68" t="s">
        <v>2048</v>
      </c>
      <c r="G541" s="68" t="s">
        <v>1958</v>
      </c>
      <c r="H541" s="68" t="s">
        <v>1959</v>
      </c>
      <c r="I541" s="68">
        <v>7</v>
      </c>
      <c r="J541" s="68" t="s">
        <v>2267</v>
      </c>
      <c r="K541" s="68">
        <v>1.8</v>
      </c>
      <c r="L541" s="68">
        <v>0.43</v>
      </c>
      <c r="M541" s="68" t="s">
        <v>2002</v>
      </c>
      <c r="N541" s="143">
        <f>IF(対応ガラス検索!$E$2="-","",IF(対応ガラス検索!$E$2&gt;=K541,MAX($N$2:N540)+1,""))</f>
        <v>540</v>
      </c>
      <c r="O541" s="143">
        <f>IF(対応ガラス検索!$E$2="-","",IF(L541&lt;=0.65,MAX($O$2:O540)+1,""))</f>
        <v>540</v>
      </c>
      <c r="P541" s="144"/>
      <c r="Q541" s="145"/>
    </row>
    <row r="542" spans="1:17" x14ac:dyDescent="0.4">
      <c r="A542" s="68">
        <v>541</v>
      </c>
      <c r="B542" s="68" t="s">
        <v>2295</v>
      </c>
      <c r="C542" s="68" t="s">
        <v>1954</v>
      </c>
      <c r="D542" s="68" t="s">
        <v>2046</v>
      </c>
      <c r="E542" s="68" t="s">
        <v>2047</v>
      </c>
      <c r="F542" s="68" t="s">
        <v>2048</v>
      </c>
      <c r="G542" s="68" t="s">
        <v>1958</v>
      </c>
      <c r="H542" s="68" t="s">
        <v>1959</v>
      </c>
      <c r="I542" s="68">
        <v>8</v>
      </c>
      <c r="J542" s="68" t="s">
        <v>2267</v>
      </c>
      <c r="K542" s="68">
        <v>1.7</v>
      </c>
      <c r="L542" s="68">
        <v>0.43</v>
      </c>
      <c r="M542" s="68" t="s">
        <v>2002</v>
      </c>
      <c r="N542" s="143">
        <f>IF(対応ガラス検索!$E$2="-","",IF(対応ガラス検索!$E$2&gt;=K542,MAX($N$2:N541)+1,""))</f>
        <v>541</v>
      </c>
      <c r="O542" s="143">
        <f>IF(対応ガラス検索!$E$2="-","",IF(L542&lt;=0.65,MAX($O$2:O541)+1,""))</f>
        <v>541</v>
      </c>
      <c r="P542" s="144"/>
      <c r="Q542" s="145"/>
    </row>
    <row r="543" spans="1:17" x14ac:dyDescent="0.4">
      <c r="A543" s="68">
        <v>542</v>
      </c>
      <c r="B543" s="68" t="s">
        <v>2295</v>
      </c>
      <c r="C543" s="68" t="s">
        <v>1954</v>
      </c>
      <c r="D543" s="68" t="s">
        <v>2046</v>
      </c>
      <c r="E543" s="68" t="s">
        <v>2047</v>
      </c>
      <c r="F543" s="68" t="s">
        <v>2048</v>
      </c>
      <c r="G543" s="68" t="s">
        <v>1958</v>
      </c>
      <c r="H543" s="68" t="s">
        <v>1959</v>
      </c>
      <c r="I543" s="68">
        <v>9</v>
      </c>
      <c r="J543" s="68" t="s">
        <v>2267</v>
      </c>
      <c r="K543" s="68">
        <v>1.6</v>
      </c>
      <c r="L543" s="68">
        <v>0.43</v>
      </c>
      <c r="M543" s="68" t="s">
        <v>2002</v>
      </c>
      <c r="N543" s="143">
        <f>IF(対応ガラス検索!$E$2="-","",IF(対応ガラス検索!$E$2&gt;=K543,MAX($N$2:N542)+1,""))</f>
        <v>542</v>
      </c>
      <c r="O543" s="143">
        <f>IF(対応ガラス検索!$E$2="-","",IF(L543&lt;=0.65,MAX($O$2:O542)+1,""))</f>
        <v>542</v>
      </c>
      <c r="P543" s="144"/>
      <c r="Q543" s="145"/>
    </row>
    <row r="544" spans="1:17" x14ac:dyDescent="0.4">
      <c r="A544" s="68">
        <v>543</v>
      </c>
      <c r="B544" s="68" t="s">
        <v>2295</v>
      </c>
      <c r="C544" s="68" t="s">
        <v>1954</v>
      </c>
      <c r="D544" s="68" t="s">
        <v>2046</v>
      </c>
      <c r="E544" s="68" t="s">
        <v>2047</v>
      </c>
      <c r="F544" s="68" t="s">
        <v>2048</v>
      </c>
      <c r="G544" s="68" t="s">
        <v>1958</v>
      </c>
      <c r="H544" s="68" t="s">
        <v>1959</v>
      </c>
      <c r="I544" s="68">
        <v>10</v>
      </c>
      <c r="J544" s="68" t="s">
        <v>2267</v>
      </c>
      <c r="K544" s="68">
        <v>1.5</v>
      </c>
      <c r="L544" s="68">
        <v>0.43</v>
      </c>
      <c r="M544" s="68" t="s">
        <v>2002</v>
      </c>
      <c r="N544" s="143">
        <f>IF(対応ガラス検索!$E$2="-","",IF(対応ガラス検索!$E$2&gt;=K544,MAX($N$2:N543)+1,""))</f>
        <v>543</v>
      </c>
      <c r="O544" s="143">
        <f>IF(対応ガラス検索!$E$2="-","",IF(L544&lt;=0.65,MAX($O$2:O543)+1,""))</f>
        <v>543</v>
      </c>
      <c r="P544" s="144"/>
      <c r="Q544" s="145"/>
    </row>
    <row r="545" spans="1:17" x14ac:dyDescent="0.4">
      <c r="A545" s="68">
        <v>544</v>
      </c>
      <c r="B545" s="68" t="s">
        <v>2295</v>
      </c>
      <c r="C545" s="68" t="s">
        <v>1954</v>
      </c>
      <c r="D545" s="68" t="s">
        <v>2046</v>
      </c>
      <c r="E545" s="68" t="s">
        <v>2047</v>
      </c>
      <c r="F545" s="68" t="s">
        <v>2048</v>
      </c>
      <c r="G545" s="68" t="s">
        <v>1958</v>
      </c>
      <c r="H545" s="68" t="s">
        <v>1959</v>
      </c>
      <c r="I545" s="68">
        <v>11</v>
      </c>
      <c r="J545" s="68" t="s">
        <v>2267</v>
      </c>
      <c r="K545" s="68">
        <v>1.4</v>
      </c>
      <c r="L545" s="68">
        <v>0.42</v>
      </c>
      <c r="M545" s="68" t="s">
        <v>2002</v>
      </c>
      <c r="N545" s="143">
        <f>IF(対応ガラス検索!$E$2="-","",IF(対応ガラス検索!$E$2&gt;=K545,MAX($N$2:N544)+1,""))</f>
        <v>544</v>
      </c>
      <c r="O545" s="143">
        <f>IF(対応ガラス検索!$E$2="-","",IF(L545&lt;=0.65,MAX($O$2:O544)+1,""))</f>
        <v>544</v>
      </c>
      <c r="P545" s="144"/>
      <c r="Q545" s="145"/>
    </row>
    <row r="546" spans="1:17" x14ac:dyDescent="0.4">
      <c r="A546" s="68">
        <v>545</v>
      </c>
      <c r="B546" s="68" t="s">
        <v>2295</v>
      </c>
      <c r="C546" s="68" t="s">
        <v>1954</v>
      </c>
      <c r="D546" s="68" t="s">
        <v>2046</v>
      </c>
      <c r="E546" s="68" t="s">
        <v>2047</v>
      </c>
      <c r="F546" s="68" t="s">
        <v>2048</v>
      </c>
      <c r="G546" s="68" t="s">
        <v>1958</v>
      </c>
      <c r="H546" s="68" t="s">
        <v>1959</v>
      </c>
      <c r="I546" s="68">
        <v>12</v>
      </c>
      <c r="J546" s="68" t="s">
        <v>2267</v>
      </c>
      <c r="K546" s="68">
        <v>1.3</v>
      </c>
      <c r="L546" s="68">
        <v>0.42</v>
      </c>
      <c r="M546" s="68" t="s">
        <v>2002</v>
      </c>
      <c r="N546" s="143">
        <f>IF(対応ガラス検索!$E$2="-","",IF(対応ガラス検索!$E$2&gt;=K546,MAX($N$2:N545)+1,""))</f>
        <v>545</v>
      </c>
      <c r="O546" s="143">
        <f>IF(対応ガラス検索!$E$2="-","",IF(L546&lt;=0.65,MAX($O$2:O545)+1,""))</f>
        <v>545</v>
      </c>
      <c r="P546" s="144"/>
      <c r="Q546" s="145"/>
    </row>
    <row r="547" spans="1:17" x14ac:dyDescent="0.4">
      <c r="A547" s="68">
        <v>546</v>
      </c>
      <c r="B547" s="68" t="s">
        <v>2295</v>
      </c>
      <c r="C547" s="68" t="s">
        <v>1954</v>
      </c>
      <c r="D547" s="68" t="s">
        <v>2046</v>
      </c>
      <c r="E547" s="68" t="s">
        <v>2047</v>
      </c>
      <c r="F547" s="68" t="s">
        <v>2048</v>
      </c>
      <c r="G547" s="68" t="s">
        <v>1958</v>
      </c>
      <c r="H547" s="68" t="s">
        <v>1959</v>
      </c>
      <c r="I547" s="68">
        <v>13</v>
      </c>
      <c r="J547" s="68" t="s">
        <v>2267</v>
      </c>
      <c r="K547" s="68">
        <v>1.2</v>
      </c>
      <c r="L547" s="68">
        <v>0.42</v>
      </c>
      <c r="M547" s="68" t="s">
        <v>2002</v>
      </c>
      <c r="N547" s="143">
        <f>IF(対応ガラス検索!$E$2="-","",IF(対応ガラス検索!$E$2&gt;=K547,MAX($N$2:N546)+1,""))</f>
        <v>546</v>
      </c>
      <c r="O547" s="143">
        <f>IF(対応ガラス検索!$E$2="-","",IF(L547&lt;=0.65,MAX($O$2:O546)+1,""))</f>
        <v>546</v>
      </c>
      <c r="P547" s="144"/>
      <c r="Q547" s="145"/>
    </row>
    <row r="548" spans="1:17" x14ac:dyDescent="0.4">
      <c r="A548" s="68">
        <v>547</v>
      </c>
      <c r="B548" s="68" t="s">
        <v>2295</v>
      </c>
      <c r="C548" s="68" t="s">
        <v>1954</v>
      </c>
      <c r="D548" s="68" t="s">
        <v>2049</v>
      </c>
      <c r="E548" s="68" t="s">
        <v>2047</v>
      </c>
      <c r="F548" s="68" t="s">
        <v>2048</v>
      </c>
      <c r="G548" s="68" t="s">
        <v>1962</v>
      </c>
      <c r="H548" s="68" t="s">
        <v>1963</v>
      </c>
      <c r="I548" s="68">
        <v>6</v>
      </c>
      <c r="J548" s="68" t="s">
        <v>2296</v>
      </c>
      <c r="K548" s="142">
        <v>2.4</v>
      </c>
      <c r="L548" s="68">
        <v>0.45</v>
      </c>
      <c r="M548" s="68" t="s">
        <v>2002</v>
      </c>
      <c r="N548" s="143">
        <f>IF(対応ガラス検索!$E$2="-","",IF(対応ガラス検索!$E$2&gt;=K548,MAX($N$2:N547)+1,""))</f>
        <v>547</v>
      </c>
      <c r="O548" s="143">
        <f>IF(対応ガラス検索!$E$2="-","",IF(L548&lt;=0.65,MAX($O$2:O547)+1,""))</f>
        <v>547</v>
      </c>
      <c r="P548" s="144"/>
      <c r="Q548" s="145"/>
    </row>
    <row r="549" spans="1:17" x14ac:dyDescent="0.4">
      <c r="A549" s="68">
        <v>548</v>
      </c>
      <c r="B549" s="68" t="s">
        <v>2295</v>
      </c>
      <c r="C549" s="68" t="s">
        <v>1954</v>
      </c>
      <c r="D549" s="68" t="s">
        <v>2049</v>
      </c>
      <c r="E549" s="68" t="s">
        <v>2047</v>
      </c>
      <c r="F549" s="68" t="s">
        <v>2048</v>
      </c>
      <c r="G549" s="68" t="s">
        <v>1962</v>
      </c>
      <c r="H549" s="68" t="s">
        <v>1963</v>
      </c>
      <c r="I549" s="68">
        <v>7</v>
      </c>
      <c r="J549" s="68" t="s">
        <v>2296</v>
      </c>
      <c r="K549" s="68">
        <v>2.2000000000000002</v>
      </c>
      <c r="L549" s="68">
        <v>0.45</v>
      </c>
      <c r="M549" s="68" t="s">
        <v>2002</v>
      </c>
      <c r="N549" s="143">
        <f>IF(対応ガラス検索!$E$2="-","",IF(対応ガラス検索!$E$2&gt;=K549,MAX($N$2:N548)+1,""))</f>
        <v>548</v>
      </c>
      <c r="O549" s="143">
        <f>IF(対応ガラス検索!$E$2="-","",IF(L549&lt;=0.65,MAX($O$2:O548)+1,""))</f>
        <v>548</v>
      </c>
      <c r="P549" s="144"/>
      <c r="Q549" s="145"/>
    </row>
    <row r="550" spans="1:17" x14ac:dyDescent="0.4">
      <c r="A550" s="68">
        <v>549</v>
      </c>
      <c r="B550" s="68" t="s">
        <v>2295</v>
      </c>
      <c r="C550" s="68" t="s">
        <v>1954</v>
      </c>
      <c r="D550" s="68" t="s">
        <v>2049</v>
      </c>
      <c r="E550" s="68" t="s">
        <v>2047</v>
      </c>
      <c r="F550" s="68" t="s">
        <v>2048</v>
      </c>
      <c r="G550" s="68" t="s">
        <v>1962</v>
      </c>
      <c r="H550" s="68" t="s">
        <v>1963</v>
      </c>
      <c r="I550" s="68">
        <v>8</v>
      </c>
      <c r="J550" s="68" t="s">
        <v>2296</v>
      </c>
      <c r="K550" s="68">
        <v>2.1</v>
      </c>
      <c r="L550" s="68">
        <v>0.45</v>
      </c>
      <c r="M550" s="68" t="s">
        <v>2002</v>
      </c>
      <c r="N550" s="143">
        <f>IF(対応ガラス検索!$E$2="-","",IF(対応ガラス検索!$E$2&gt;=K550,MAX($N$2:N549)+1,""))</f>
        <v>549</v>
      </c>
      <c r="O550" s="143">
        <f>IF(対応ガラス検索!$E$2="-","",IF(L550&lt;=0.65,MAX($O$2:O549)+1,""))</f>
        <v>549</v>
      </c>
      <c r="P550" s="144"/>
      <c r="Q550" s="145"/>
    </row>
    <row r="551" spans="1:17" x14ac:dyDescent="0.4">
      <c r="A551" s="68">
        <v>550</v>
      </c>
      <c r="B551" s="68" t="s">
        <v>2295</v>
      </c>
      <c r="C551" s="68" t="s">
        <v>1954</v>
      </c>
      <c r="D551" s="68" t="s">
        <v>2049</v>
      </c>
      <c r="E551" s="68" t="s">
        <v>2047</v>
      </c>
      <c r="F551" s="68" t="s">
        <v>2048</v>
      </c>
      <c r="G551" s="68" t="s">
        <v>1962</v>
      </c>
      <c r="H551" s="68" t="s">
        <v>1963</v>
      </c>
      <c r="I551" s="68">
        <v>9</v>
      </c>
      <c r="J551" s="68" t="s">
        <v>2296</v>
      </c>
      <c r="K551" s="68">
        <v>1.9</v>
      </c>
      <c r="L551" s="68">
        <v>0.45</v>
      </c>
      <c r="M551" s="68" t="s">
        <v>2002</v>
      </c>
      <c r="N551" s="143">
        <f>IF(対応ガラス検索!$E$2="-","",IF(対応ガラス検索!$E$2&gt;=K551,MAX($N$2:N550)+1,""))</f>
        <v>550</v>
      </c>
      <c r="O551" s="143">
        <f>IF(対応ガラス検索!$E$2="-","",IF(L551&lt;=0.65,MAX($O$2:O550)+1,""))</f>
        <v>550</v>
      </c>
      <c r="P551" s="144"/>
      <c r="Q551" s="145"/>
    </row>
    <row r="552" spans="1:17" x14ac:dyDescent="0.4">
      <c r="A552" s="68">
        <v>551</v>
      </c>
      <c r="B552" s="68" t="s">
        <v>2295</v>
      </c>
      <c r="C552" s="68" t="s">
        <v>1954</v>
      </c>
      <c r="D552" s="68" t="s">
        <v>2049</v>
      </c>
      <c r="E552" s="68" t="s">
        <v>2047</v>
      </c>
      <c r="F552" s="68" t="s">
        <v>2048</v>
      </c>
      <c r="G552" s="68" t="s">
        <v>1962</v>
      </c>
      <c r="H552" s="68" t="s">
        <v>1963</v>
      </c>
      <c r="I552" s="68">
        <v>10</v>
      </c>
      <c r="J552" s="68" t="s">
        <v>2296</v>
      </c>
      <c r="K552" s="68">
        <v>1.8</v>
      </c>
      <c r="L552" s="68">
        <v>0.45</v>
      </c>
      <c r="M552" s="68" t="s">
        <v>2002</v>
      </c>
      <c r="N552" s="143">
        <f>IF(対応ガラス検索!$E$2="-","",IF(対応ガラス検索!$E$2&gt;=K552,MAX($N$2:N551)+1,""))</f>
        <v>551</v>
      </c>
      <c r="O552" s="143">
        <f>IF(対応ガラス検索!$E$2="-","",IF(L552&lt;=0.65,MAX($O$2:O551)+1,""))</f>
        <v>551</v>
      </c>
      <c r="P552" s="144"/>
      <c r="Q552" s="145"/>
    </row>
    <row r="553" spans="1:17" x14ac:dyDescent="0.4">
      <c r="A553" s="68">
        <v>552</v>
      </c>
      <c r="B553" s="68" t="s">
        <v>2295</v>
      </c>
      <c r="C553" s="68" t="s">
        <v>1954</v>
      </c>
      <c r="D553" s="68" t="s">
        <v>2049</v>
      </c>
      <c r="E553" s="68" t="s">
        <v>2047</v>
      </c>
      <c r="F553" s="68" t="s">
        <v>2048</v>
      </c>
      <c r="G553" s="68" t="s">
        <v>1962</v>
      </c>
      <c r="H553" s="68" t="s">
        <v>1963</v>
      </c>
      <c r="I553" s="68">
        <v>11</v>
      </c>
      <c r="J553" s="68" t="s">
        <v>2296</v>
      </c>
      <c r="K553" s="142">
        <v>1.7</v>
      </c>
      <c r="L553" s="68">
        <v>0.45</v>
      </c>
      <c r="M553" s="68" t="s">
        <v>2002</v>
      </c>
      <c r="N553" s="143">
        <f>IF(対応ガラス検索!$E$2="-","",IF(対応ガラス検索!$E$2&gt;=K553,MAX($N$2:N552)+1,""))</f>
        <v>552</v>
      </c>
      <c r="O553" s="143">
        <f>IF(対応ガラス検索!$E$2="-","",IF(L553&lt;=0.65,MAX($O$2:O552)+1,""))</f>
        <v>552</v>
      </c>
      <c r="P553" s="144"/>
      <c r="Q553" s="145"/>
    </row>
    <row r="554" spans="1:17" x14ac:dyDescent="0.4">
      <c r="A554" s="68">
        <v>553</v>
      </c>
      <c r="B554" s="68" t="s">
        <v>2295</v>
      </c>
      <c r="C554" s="68" t="s">
        <v>1954</v>
      </c>
      <c r="D554" s="68" t="s">
        <v>2049</v>
      </c>
      <c r="E554" s="68" t="s">
        <v>2047</v>
      </c>
      <c r="F554" s="68" t="s">
        <v>2048</v>
      </c>
      <c r="G554" s="68" t="s">
        <v>1962</v>
      </c>
      <c r="H554" s="68" t="s">
        <v>1963</v>
      </c>
      <c r="I554" s="68">
        <v>12</v>
      </c>
      <c r="J554" s="68" t="s">
        <v>2296</v>
      </c>
      <c r="K554" s="68">
        <v>1.6</v>
      </c>
      <c r="L554" s="68">
        <v>0.45</v>
      </c>
      <c r="M554" s="68" t="s">
        <v>2002</v>
      </c>
      <c r="N554" s="143">
        <f>IF(対応ガラス検索!$E$2="-","",IF(対応ガラス検索!$E$2&gt;=K554,MAX($N$2:N553)+1,""))</f>
        <v>553</v>
      </c>
      <c r="O554" s="143">
        <f>IF(対応ガラス検索!$E$2="-","",IF(L554&lt;=0.65,MAX($O$2:O553)+1,""))</f>
        <v>553</v>
      </c>
      <c r="P554" s="144"/>
      <c r="Q554" s="145"/>
    </row>
    <row r="555" spans="1:17" x14ac:dyDescent="0.4">
      <c r="A555" s="68">
        <v>554</v>
      </c>
      <c r="B555" s="68" t="s">
        <v>2295</v>
      </c>
      <c r="C555" s="68" t="s">
        <v>1954</v>
      </c>
      <c r="D555" s="68" t="s">
        <v>2049</v>
      </c>
      <c r="E555" s="68" t="s">
        <v>2047</v>
      </c>
      <c r="F555" s="68" t="s">
        <v>2048</v>
      </c>
      <c r="G555" s="68" t="s">
        <v>1962</v>
      </c>
      <c r="H555" s="68" t="s">
        <v>1963</v>
      </c>
      <c r="I555" s="68">
        <v>13</v>
      </c>
      <c r="J555" s="68" t="s">
        <v>2296</v>
      </c>
      <c r="K555" s="68">
        <v>1.5</v>
      </c>
      <c r="L555" s="68">
        <v>0.45</v>
      </c>
      <c r="M555" s="68" t="s">
        <v>2002</v>
      </c>
      <c r="N555" s="143">
        <f>IF(対応ガラス検索!$E$2="-","",IF(対応ガラス検索!$E$2&gt;=K555,MAX($N$2:N554)+1,""))</f>
        <v>554</v>
      </c>
      <c r="O555" s="143">
        <f>IF(対応ガラス検索!$E$2="-","",IF(L555&lt;=0.65,MAX($O$2:O554)+1,""))</f>
        <v>554</v>
      </c>
      <c r="P555" s="144"/>
      <c r="Q555" s="145"/>
    </row>
    <row r="556" spans="1:17" x14ac:dyDescent="0.4">
      <c r="A556" s="68">
        <v>555</v>
      </c>
      <c r="B556" s="68" t="s">
        <v>2295</v>
      </c>
      <c r="C556" s="68" t="s">
        <v>1954</v>
      </c>
      <c r="D556" s="68" t="s">
        <v>2049</v>
      </c>
      <c r="E556" s="68" t="s">
        <v>2047</v>
      </c>
      <c r="F556" s="68" t="s">
        <v>2048</v>
      </c>
      <c r="G556" s="68" t="s">
        <v>1962</v>
      </c>
      <c r="H556" s="68" t="s">
        <v>1963</v>
      </c>
      <c r="I556" s="68">
        <v>6</v>
      </c>
      <c r="J556" s="68" t="s">
        <v>2267</v>
      </c>
      <c r="K556" s="68">
        <v>2</v>
      </c>
      <c r="L556" s="68">
        <v>0.45</v>
      </c>
      <c r="M556" s="68" t="s">
        <v>2002</v>
      </c>
      <c r="N556" s="143">
        <f>IF(対応ガラス検索!$E$2="-","",IF(対応ガラス検索!$E$2&gt;=K556,MAX($N$2:N555)+1,""))</f>
        <v>555</v>
      </c>
      <c r="O556" s="143">
        <f>IF(対応ガラス検索!$E$2="-","",IF(L556&lt;=0.65,MAX($O$2:O555)+1,""))</f>
        <v>555</v>
      </c>
      <c r="P556" s="144"/>
      <c r="Q556" s="145"/>
    </row>
    <row r="557" spans="1:17" x14ac:dyDescent="0.4">
      <c r="A557" s="68">
        <v>556</v>
      </c>
      <c r="B557" s="68" t="s">
        <v>2295</v>
      </c>
      <c r="C557" s="68" t="s">
        <v>1954</v>
      </c>
      <c r="D557" s="68" t="s">
        <v>2049</v>
      </c>
      <c r="E557" s="68" t="s">
        <v>2047</v>
      </c>
      <c r="F557" s="68" t="s">
        <v>2048</v>
      </c>
      <c r="G557" s="68" t="s">
        <v>1962</v>
      </c>
      <c r="H557" s="68" t="s">
        <v>1963</v>
      </c>
      <c r="I557" s="68">
        <v>7</v>
      </c>
      <c r="J557" s="68" t="s">
        <v>2267</v>
      </c>
      <c r="K557" s="68">
        <v>1.8</v>
      </c>
      <c r="L557" s="68">
        <v>0.45</v>
      </c>
      <c r="M557" s="68" t="s">
        <v>2002</v>
      </c>
      <c r="N557" s="143">
        <f>IF(対応ガラス検索!$E$2="-","",IF(対応ガラス検索!$E$2&gt;=K557,MAX($N$2:N556)+1,""))</f>
        <v>556</v>
      </c>
      <c r="O557" s="143">
        <f>IF(対応ガラス検索!$E$2="-","",IF(L557&lt;=0.65,MAX($O$2:O556)+1,""))</f>
        <v>556</v>
      </c>
      <c r="P557" s="144"/>
      <c r="Q557" s="145"/>
    </row>
    <row r="558" spans="1:17" x14ac:dyDescent="0.4">
      <c r="A558" s="68">
        <v>557</v>
      </c>
      <c r="B558" s="68" t="s">
        <v>2295</v>
      </c>
      <c r="C558" s="68" t="s">
        <v>1954</v>
      </c>
      <c r="D558" s="68" t="s">
        <v>2049</v>
      </c>
      <c r="E558" s="68" t="s">
        <v>2047</v>
      </c>
      <c r="F558" s="68" t="s">
        <v>2048</v>
      </c>
      <c r="G558" s="68" t="s">
        <v>1962</v>
      </c>
      <c r="H558" s="68" t="s">
        <v>1963</v>
      </c>
      <c r="I558" s="68">
        <v>8</v>
      </c>
      <c r="J558" s="68" t="s">
        <v>2267</v>
      </c>
      <c r="K558" s="68">
        <v>1.7</v>
      </c>
      <c r="L558" s="68">
        <v>0.45</v>
      </c>
      <c r="M558" s="68" t="s">
        <v>2002</v>
      </c>
      <c r="N558" s="143">
        <f>IF(対応ガラス検索!$E$2="-","",IF(対応ガラス検索!$E$2&gt;=K558,MAX($N$2:N557)+1,""))</f>
        <v>557</v>
      </c>
      <c r="O558" s="143">
        <f>IF(対応ガラス検索!$E$2="-","",IF(L558&lt;=0.65,MAX($O$2:O557)+1,""))</f>
        <v>557</v>
      </c>
      <c r="P558" s="144"/>
      <c r="Q558" s="145"/>
    </row>
    <row r="559" spans="1:17" x14ac:dyDescent="0.4">
      <c r="A559" s="68">
        <v>558</v>
      </c>
      <c r="B559" s="68" t="s">
        <v>2295</v>
      </c>
      <c r="C559" s="68" t="s">
        <v>1954</v>
      </c>
      <c r="D559" s="68" t="s">
        <v>2049</v>
      </c>
      <c r="E559" s="68" t="s">
        <v>2047</v>
      </c>
      <c r="F559" s="68" t="s">
        <v>2048</v>
      </c>
      <c r="G559" s="68" t="s">
        <v>1962</v>
      </c>
      <c r="H559" s="68" t="s">
        <v>1963</v>
      </c>
      <c r="I559" s="68">
        <v>9</v>
      </c>
      <c r="J559" s="68" t="s">
        <v>2267</v>
      </c>
      <c r="K559" s="68">
        <v>1.6</v>
      </c>
      <c r="L559" s="68">
        <v>0.45</v>
      </c>
      <c r="M559" s="68" t="s">
        <v>2002</v>
      </c>
      <c r="N559" s="143">
        <f>IF(対応ガラス検索!$E$2="-","",IF(対応ガラス検索!$E$2&gt;=K559,MAX($N$2:N558)+1,""))</f>
        <v>558</v>
      </c>
      <c r="O559" s="143">
        <f>IF(対応ガラス検索!$E$2="-","",IF(L559&lt;=0.65,MAX($O$2:O558)+1,""))</f>
        <v>558</v>
      </c>
      <c r="P559" s="144"/>
      <c r="Q559" s="145"/>
    </row>
    <row r="560" spans="1:17" x14ac:dyDescent="0.4">
      <c r="A560" s="68">
        <v>559</v>
      </c>
      <c r="B560" s="68" t="s">
        <v>2295</v>
      </c>
      <c r="C560" s="68" t="s">
        <v>1954</v>
      </c>
      <c r="D560" s="68" t="s">
        <v>2049</v>
      </c>
      <c r="E560" s="68" t="s">
        <v>2047</v>
      </c>
      <c r="F560" s="68" t="s">
        <v>2048</v>
      </c>
      <c r="G560" s="68" t="s">
        <v>1962</v>
      </c>
      <c r="H560" s="68" t="s">
        <v>1963</v>
      </c>
      <c r="I560" s="68">
        <v>10</v>
      </c>
      <c r="J560" s="68" t="s">
        <v>2267</v>
      </c>
      <c r="K560" s="68">
        <v>1.5</v>
      </c>
      <c r="L560" s="68">
        <v>0.45</v>
      </c>
      <c r="M560" s="68" t="s">
        <v>2002</v>
      </c>
      <c r="N560" s="143">
        <f>IF(対応ガラス検索!$E$2="-","",IF(対応ガラス検索!$E$2&gt;=K560,MAX($N$2:N559)+1,""))</f>
        <v>559</v>
      </c>
      <c r="O560" s="143">
        <f>IF(対応ガラス検索!$E$2="-","",IF(L560&lt;=0.65,MAX($O$2:O559)+1,""))</f>
        <v>559</v>
      </c>
      <c r="P560" s="144"/>
      <c r="Q560" s="145"/>
    </row>
    <row r="561" spans="1:17" x14ac:dyDescent="0.4">
      <c r="A561" s="68">
        <v>560</v>
      </c>
      <c r="B561" s="68" t="s">
        <v>2295</v>
      </c>
      <c r="C561" s="68" t="s">
        <v>1954</v>
      </c>
      <c r="D561" s="68" t="s">
        <v>2049</v>
      </c>
      <c r="E561" s="68" t="s">
        <v>2047</v>
      </c>
      <c r="F561" s="68" t="s">
        <v>2048</v>
      </c>
      <c r="G561" s="68" t="s">
        <v>1962</v>
      </c>
      <c r="H561" s="68" t="s">
        <v>1963</v>
      </c>
      <c r="I561" s="68">
        <v>11</v>
      </c>
      <c r="J561" s="68" t="s">
        <v>2267</v>
      </c>
      <c r="K561" s="142">
        <v>1.4</v>
      </c>
      <c r="L561" s="68">
        <v>0.45</v>
      </c>
      <c r="M561" s="68" t="s">
        <v>2002</v>
      </c>
      <c r="N561" s="143">
        <f>IF(対応ガラス検索!$E$2="-","",IF(対応ガラス検索!$E$2&gt;=K561,MAX($N$2:N560)+1,""))</f>
        <v>560</v>
      </c>
      <c r="O561" s="143">
        <f>IF(対応ガラス検索!$E$2="-","",IF(L561&lt;=0.65,MAX($O$2:O560)+1,""))</f>
        <v>560</v>
      </c>
      <c r="P561" s="144"/>
      <c r="Q561" s="145"/>
    </row>
    <row r="562" spans="1:17" x14ac:dyDescent="0.4">
      <c r="A562" s="68">
        <v>561</v>
      </c>
      <c r="B562" s="68" t="s">
        <v>2295</v>
      </c>
      <c r="C562" s="68" t="s">
        <v>1954</v>
      </c>
      <c r="D562" s="68" t="s">
        <v>2049</v>
      </c>
      <c r="E562" s="68" t="s">
        <v>2047</v>
      </c>
      <c r="F562" s="68" t="s">
        <v>2048</v>
      </c>
      <c r="G562" s="68" t="s">
        <v>1962</v>
      </c>
      <c r="H562" s="68" t="s">
        <v>1963</v>
      </c>
      <c r="I562" s="68">
        <v>12</v>
      </c>
      <c r="J562" s="68" t="s">
        <v>2267</v>
      </c>
      <c r="K562" s="68">
        <v>1.3</v>
      </c>
      <c r="L562" s="68">
        <v>0.45</v>
      </c>
      <c r="M562" s="68" t="s">
        <v>2002</v>
      </c>
      <c r="N562" s="143">
        <f>IF(対応ガラス検索!$E$2="-","",IF(対応ガラス検索!$E$2&gt;=K562,MAX($N$2:N561)+1,""))</f>
        <v>561</v>
      </c>
      <c r="O562" s="143">
        <f>IF(対応ガラス検索!$E$2="-","",IF(L562&lt;=0.65,MAX($O$2:O561)+1,""))</f>
        <v>561</v>
      </c>
      <c r="P562" s="144"/>
      <c r="Q562" s="145"/>
    </row>
    <row r="563" spans="1:17" x14ac:dyDescent="0.4">
      <c r="A563" s="68">
        <v>562</v>
      </c>
      <c r="B563" s="68" t="s">
        <v>2295</v>
      </c>
      <c r="C563" s="68" t="s">
        <v>1954</v>
      </c>
      <c r="D563" s="68" t="s">
        <v>2049</v>
      </c>
      <c r="E563" s="68" t="s">
        <v>2047</v>
      </c>
      <c r="F563" s="68" t="s">
        <v>2048</v>
      </c>
      <c r="G563" s="68" t="s">
        <v>1962</v>
      </c>
      <c r="H563" s="68" t="s">
        <v>1963</v>
      </c>
      <c r="I563" s="68">
        <v>13</v>
      </c>
      <c r="J563" s="68" t="s">
        <v>2267</v>
      </c>
      <c r="K563" s="68">
        <v>1.2</v>
      </c>
      <c r="L563" s="68">
        <v>0.45</v>
      </c>
      <c r="M563" s="68" t="s">
        <v>2002</v>
      </c>
      <c r="N563" s="143">
        <f>IF(対応ガラス検索!$E$2="-","",IF(対応ガラス検索!$E$2&gt;=K563,MAX($N$2:N562)+1,""))</f>
        <v>562</v>
      </c>
      <c r="O563" s="143">
        <f>IF(対応ガラス検索!$E$2="-","",IF(L563&lt;=0.65,MAX($O$2:O562)+1,""))</f>
        <v>562</v>
      </c>
      <c r="P563" s="144"/>
      <c r="Q563" s="145"/>
    </row>
    <row r="564" spans="1:17" x14ac:dyDescent="0.4">
      <c r="A564" s="68">
        <v>563</v>
      </c>
      <c r="B564" s="68" t="s">
        <v>2295</v>
      </c>
      <c r="C564" s="68" t="s">
        <v>1954</v>
      </c>
      <c r="D564" s="68" t="s">
        <v>2050</v>
      </c>
      <c r="E564" s="68" t="s">
        <v>2047</v>
      </c>
      <c r="F564" s="68" t="s">
        <v>2048</v>
      </c>
      <c r="G564" s="68" t="s">
        <v>1965</v>
      </c>
      <c r="H564" s="68" t="s">
        <v>1966</v>
      </c>
      <c r="I564" s="68">
        <v>6</v>
      </c>
      <c r="J564" s="68" t="s">
        <v>2296</v>
      </c>
      <c r="K564" s="68">
        <v>2.4</v>
      </c>
      <c r="L564" s="68">
        <v>0.46</v>
      </c>
      <c r="M564" s="68" t="s">
        <v>2002</v>
      </c>
      <c r="N564" s="143">
        <f>IF(対応ガラス検索!$E$2="-","",IF(対応ガラス検索!$E$2&gt;=K564,MAX($N$2:N563)+1,""))</f>
        <v>563</v>
      </c>
      <c r="O564" s="143">
        <f>IF(対応ガラス検索!$E$2="-","",IF(L564&lt;=0.65,MAX($O$2:O563)+1,""))</f>
        <v>563</v>
      </c>
      <c r="P564" s="144"/>
      <c r="Q564" s="145"/>
    </row>
    <row r="565" spans="1:17" x14ac:dyDescent="0.4">
      <c r="A565" s="68">
        <v>564</v>
      </c>
      <c r="B565" s="68" t="s">
        <v>2295</v>
      </c>
      <c r="C565" s="68" t="s">
        <v>1954</v>
      </c>
      <c r="D565" s="68" t="s">
        <v>2050</v>
      </c>
      <c r="E565" s="68" t="s">
        <v>2047</v>
      </c>
      <c r="F565" s="68" t="s">
        <v>2048</v>
      </c>
      <c r="G565" s="68" t="s">
        <v>1965</v>
      </c>
      <c r="H565" s="68" t="s">
        <v>1966</v>
      </c>
      <c r="I565" s="68">
        <v>7</v>
      </c>
      <c r="J565" s="68" t="s">
        <v>2296</v>
      </c>
      <c r="K565" s="68">
        <v>2.2000000000000002</v>
      </c>
      <c r="L565" s="68">
        <v>0.46</v>
      </c>
      <c r="M565" s="68" t="s">
        <v>2002</v>
      </c>
      <c r="N565" s="143">
        <f>IF(対応ガラス検索!$E$2="-","",IF(対応ガラス検索!$E$2&gt;=K565,MAX($N$2:N564)+1,""))</f>
        <v>564</v>
      </c>
      <c r="O565" s="143">
        <f>IF(対応ガラス検索!$E$2="-","",IF(L565&lt;=0.65,MAX($O$2:O564)+1,""))</f>
        <v>564</v>
      </c>
      <c r="P565" s="144"/>
      <c r="Q565" s="145"/>
    </row>
    <row r="566" spans="1:17" x14ac:dyDescent="0.4">
      <c r="A566" s="68">
        <v>565</v>
      </c>
      <c r="B566" s="68" t="s">
        <v>2295</v>
      </c>
      <c r="C566" s="68" t="s">
        <v>1954</v>
      </c>
      <c r="D566" s="68" t="s">
        <v>2050</v>
      </c>
      <c r="E566" s="68" t="s">
        <v>2047</v>
      </c>
      <c r="F566" s="68" t="s">
        <v>2048</v>
      </c>
      <c r="G566" s="68" t="s">
        <v>1965</v>
      </c>
      <c r="H566" s="68" t="s">
        <v>1966</v>
      </c>
      <c r="I566" s="68">
        <v>8</v>
      </c>
      <c r="J566" s="68" t="s">
        <v>2296</v>
      </c>
      <c r="K566" s="142">
        <v>2.1</v>
      </c>
      <c r="L566" s="68">
        <v>0.46</v>
      </c>
      <c r="M566" s="68" t="s">
        <v>2002</v>
      </c>
      <c r="N566" s="143">
        <f>IF(対応ガラス検索!$E$2="-","",IF(対応ガラス検索!$E$2&gt;=K566,MAX($N$2:N565)+1,""))</f>
        <v>565</v>
      </c>
      <c r="O566" s="143">
        <f>IF(対応ガラス検索!$E$2="-","",IF(L566&lt;=0.65,MAX($O$2:O565)+1,""))</f>
        <v>565</v>
      </c>
      <c r="P566" s="144"/>
      <c r="Q566" s="145"/>
    </row>
    <row r="567" spans="1:17" x14ac:dyDescent="0.4">
      <c r="A567" s="68">
        <v>566</v>
      </c>
      <c r="B567" s="68" t="s">
        <v>2295</v>
      </c>
      <c r="C567" s="68" t="s">
        <v>1954</v>
      </c>
      <c r="D567" s="68" t="s">
        <v>2050</v>
      </c>
      <c r="E567" s="68" t="s">
        <v>2047</v>
      </c>
      <c r="F567" s="68" t="s">
        <v>2048</v>
      </c>
      <c r="G567" s="68" t="s">
        <v>1965</v>
      </c>
      <c r="H567" s="68" t="s">
        <v>1966</v>
      </c>
      <c r="I567" s="68">
        <v>9</v>
      </c>
      <c r="J567" s="68" t="s">
        <v>2296</v>
      </c>
      <c r="K567" s="68">
        <v>1.9</v>
      </c>
      <c r="L567" s="68">
        <v>0.46</v>
      </c>
      <c r="M567" s="68" t="s">
        <v>2002</v>
      </c>
      <c r="N567" s="143">
        <f>IF(対応ガラス検索!$E$2="-","",IF(対応ガラス検索!$E$2&gt;=K567,MAX($N$2:N566)+1,""))</f>
        <v>566</v>
      </c>
      <c r="O567" s="143">
        <f>IF(対応ガラス検索!$E$2="-","",IF(L567&lt;=0.65,MAX($O$2:O566)+1,""))</f>
        <v>566</v>
      </c>
      <c r="P567" s="144"/>
      <c r="Q567" s="145"/>
    </row>
    <row r="568" spans="1:17" x14ac:dyDescent="0.4">
      <c r="A568" s="68">
        <v>567</v>
      </c>
      <c r="B568" s="68" t="s">
        <v>2295</v>
      </c>
      <c r="C568" s="68" t="s">
        <v>1954</v>
      </c>
      <c r="D568" s="68" t="s">
        <v>2050</v>
      </c>
      <c r="E568" s="68" t="s">
        <v>2047</v>
      </c>
      <c r="F568" s="68" t="s">
        <v>2048</v>
      </c>
      <c r="G568" s="68" t="s">
        <v>1965</v>
      </c>
      <c r="H568" s="68" t="s">
        <v>1966</v>
      </c>
      <c r="I568" s="68">
        <v>10</v>
      </c>
      <c r="J568" s="68" t="s">
        <v>2296</v>
      </c>
      <c r="K568" s="68">
        <v>1.8</v>
      </c>
      <c r="L568" s="68">
        <v>0.46</v>
      </c>
      <c r="M568" s="68" t="s">
        <v>2002</v>
      </c>
      <c r="N568" s="143">
        <f>IF(対応ガラス検索!$E$2="-","",IF(対応ガラス検索!$E$2&gt;=K568,MAX($N$2:N567)+1,""))</f>
        <v>567</v>
      </c>
      <c r="O568" s="143">
        <f>IF(対応ガラス検索!$E$2="-","",IF(L568&lt;=0.65,MAX($O$2:O567)+1,""))</f>
        <v>567</v>
      </c>
      <c r="P568" s="144"/>
      <c r="Q568" s="145"/>
    </row>
    <row r="569" spans="1:17" x14ac:dyDescent="0.4">
      <c r="A569" s="68">
        <v>568</v>
      </c>
      <c r="B569" s="68" t="s">
        <v>2295</v>
      </c>
      <c r="C569" s="68" t="s">
        <v>1954</v>
      </c>
      <c r="D569" s="68" t="s">
        <v>2050</v>
      </c>
      <c r="E569" s="68" t="s">
        <v>2047</v>
      </c>
      <c r="F569" s="68" t="s">
        <v>2048</v>
      </c>
      <c r="G569" s="68" t="s">
        <v>1965</v>
      </c>
      <c r="H569" s="68" t="s">
        <v>1966</v>
      </c>
      <c r="I569" s="68">
        <v>11</v>
      </c>
      <c r="J569" s="68" t="s">
        <v>2296</v>
      </c>
      <c r="K569" s="68">
        <v>1.7</v>
      </c>
      <c r="L569" s="68">
        <v>0.46</v>
      </c>
      <c r="M569" s="68" t="s">
        <v>2002</v>
      </c>
      <c r="N569" s="143">
        <f>IF(対応ガラス検索!$E$2="-","",IF(対応ガラス検索!$E$2&gt;=K569,MAX($N$2:N568)+1,""))</f>
        <v>568</v>
      </c>
      <c r="O569" s="143">
        <f>IF(対応ガラス検索!$E$2="-","",IF(L569&lt;=0.65,MAX($O$2:O568)+1,""))</f>
        <v>568</v>
      </c>
      <c r="P569" s="144"/>
      <c r="Q569" s="145"/>
    </row>
    <row r="570" spans="1:17" x14ac:dyDescent="0.4">
      <c r="A570" s="68">
        <v>569</v>
      </c>
      <c r="B570" s="68" t="s">
        <v>2295</v>
      </c>
      <c r="C570" s="68" t="s">
        <v>1954</v>
      </c>
      <c r="D570" s="68" t="s">
        <v>2050</v>
      </c>
      <c r="E570" s="68" t="s">
        <v>2047</v>
      </c>
      <c r="F570" s="68" t="s">
        <v>2048</v>
      </c>
      <c r="G570" s="68" t="s">
        <v>1965</v>
      </c>
      <c r="H570" s="68" t="s">
        <v>1966</v>
      </c>
      <c r="I570" s="68">
        <v>12</v>
      </c>
      <c r="J570" s="68" t="s">
        <v>2296</v>
      </c>
      <c r="K570" s="68">
        <v>1.6</v>
      </c>
      <c r="L570" s="68">
        <v>0.46</v>
      </c>
      <c r="M570" s="68" t="s">
        <v>2002</v>
      </c>
      <c r="N570" s="143">
        <f>IF(対応ガラス検索!$E$2="-","",IF(対応ガラス検索!$E$2&gt;=K570,MAX($N$2:N569)+1,""))</f>
        <v>569</v>
      </c>
      <c r="O570" s="143">
        <f>IF(対応ガラス検索!$E$2="-","",IF(L570&lt;=0.65,MAX($O$2:O569)+1,""))</f>
        <v>569</v>
      </c>
      <c r="P570" s="144"/>
      <c r="Q570" s="145"/>
    </row>
    <row r="571" spans="1:17" x14ac:dyDescent="0.4">
      <c r="A571" s="68">
        <v>570</v>
      </c>
      <c r="B571" s="68" t="s">
        <v>2295</v>
      </c>
      <c r="C571" s="68" t="s">
        <v>1954</v>
      </c>
      <c r="D571" s="68" t="s">
        <v>2050</v>
      </c>
      <c r="E571" s="68" t="s">
        <v>2047</v>
      </c>
      <c r="F571" s="68" t="s">
        <v>2048</v>
      </c>
      <c r="G571" s="68" t="s">
        <v>1965</v>
      </c>
      <c r="H571" s="68" t="s">
        <v>1966</v>
      </c>
      <c r="I571" s="68">
        <v>6</v>
      </c>
      <c r="J571" s="68" t="s">
        <v>2267</v>
      </c>
      <c r="K571" s="68">
        <v>2</v>
      </c>
      <c r="L571" s="68">
        <v>0.46</v>
      </c>
      <c r="M571" s="68" t="s">
        <v>2002</v>
      </c>
      <c r="N571" s="143">
        <f>IF(対応ガラス検索!$E$2="-","",IF(対応ガラス検索!$E$2&gt;=K571,MAX($N$2:N570)+1,""))</f>
        <v>570</v>
      </c>
      <c r="O571" s="143">
        <f>IF(対応ガラス検索!$E$2="-","",IF(L571&lt;=0.65,MAX($O$2:O570)+1,""))</f>
        <v>570</v>
      </c>
      <c r="P571" s="144"/>
      <c r="Q571" s="145"/>
    </row>
    <row r="572" spans="1:17" x14ac:dyDescent="0.4">
      <c r="A572" s="68">
        <v>571</v>
      </c>
      <c r="B572" s="68" t="s">
        <v>2295</v>
      </c>
      <c r="C572" s="68" t="s">
        <v>1954</v>
      </c>
      <c r="D572" s="68" t="s">
        <v>2050</v>
      </c>
      <c r="E572" s="68" t="s">
        <v>2047</v>
      </c>
      <c r="F572" s="68" t="s">
        <v>2048</v>
      </c>
      <c r="G572" s="68" t="s">
        <v>1965</v>
      </c>
      <c r="H572" s="68" t="s">
        <v>1966</v>
      </c>
      <c r="I572" s="68">
        <v>7</v>
      </c>
      <c r="J572" s="68" t="s">
        <v>2267</v>
      </c>
      <c r="K572" s="68">
        <v>1.8</v>
      </c>
      <c r="L572" s="68">
        <v>0.46</v>
      </c>
      <c r="M572" s="68" t="s">
        <v>2002</v>
      </c>
      <c r="N572" s="143">
        <f>IF(対応ガラス検索!$E$2="-","",IF(対応ガラス検索!$E$2&gt;=K572,MAX($N$2:N571)+1,""))</f>
        <v>571</v>
      </c>
      <c r="O572" s="143">
        <f>IF(対応ガラス検索!$E$2="-","",IF(L572&lt;=0.65,MAX($O$2:O571)+1,""))</f>
        <v>571</v>
      </c>
      <c r="P572" s="144"/>
      <c r="Q572" s="145"/>
    </row>
    <row r="573" spans="1:17" x14ac:dyDescent="0.4">
      <c r="A573" s="68">
        <v>572</v>
      </c>
      <c r="B573" s="68" t="s">
        <v>2295</v>
      </c>
      <c r="C573" s="68" t="s">
        <v>1954</v>
      </c>
      <c r="D573" s="68" t="s">
        <v>2050</v>
      </c>
      <c r="E573" s="68" t="s">
        <v>2047</v>
      </c>
      <c r="F573" s="68" t="s">
        <v>2048</v>
      </c>
      <c r="G573" s="68" t="s">
        <v>1965</v>
      </c>
      <c r="H573" s="68" t="s">
        <v>1966</v>
      </c>
      <c r="I573" s="68">
        <v>8</v>
      </c>
      <c r="J573" s="68" t="s">
        <v>2267</v>
      </c>
      <c r="K573" s="68">
        <v>1.7</v>
      </c>
      <c r="L573" s="68">
        <v>0.46</v>
      </c>
      <c r="M573" s="68" t="s">
        <v>2002</v>
      </c>
      <c r="N573" s="143">
        <f>IF(対応ガラス検索!$E$2="-","",IF(対応ガラス検索!$E$2&gt;=K573,MAX($N$2:N572)+1,""))</f>
        <v>572</v>
      </c>
      <c r="O573" s="143">
        <f>IF(対応ガラス検索!$E$2="-","",IF(L573&lt;=0.65,MAX($O$2:O572)+1,""))</f>
        <v>572</v>
      </c>
      <c r="P573" s="144"/>
      <c r="Q573" s="145"/>
    </row>
    <row r="574" spans="1:17" x14ac:dyDescent="0.4">
      <c r="A574" s="68">
        <v>573</v>
      </c>
      <c r="B574" s="68" t="s">
        <v>2295</v>
      </c>
      <c r="C574" s="68" t="s">
        <v>1954</v>
      </c>
      <c r="D574" s="68" t="s">
        <v>2050</v>
      </c>
      <c r="E574" s="68" t="s">
        <v>2047</v>
      </c>
      <c r="F574" s="68" t="s">
        <v>2048</v>
      </c>
      <c r="G574" s="68" t="s">
        <v>1965</v>
      </c>
      <c r="H574" s="68" t="s">
        <v>1966</v>
      </c>
      <c r="I574" s="68">
        <v>9</v>
      </c>
      <c r="J574" s="68" t="s">
        <v>2267</v>
      </c>
      <c r="K574" s="142">
        <v>1.6</v>
      </c>
      <c r="L574" s="68">
        <v>0.46</v>
      </c>
      <c r="M574" s="68" t="s">
        <v>2002</v>
      </c>
      <c r="N574" s="143">
        <f>IF(対応ガラス検索!$E$2="-","",IF(対応ガラス検索!$E$2&gt;=K574,MAX($N$2:N573)+1,""))</f>
        <v>573</v>
      </c>
      <c r="O574" s="143">
        <f>IF(対応ガラス検索!$E$2="-","",IF(L574&lt;=0.65,MAX($O$2:O573)+1,""))</f>
        <v>573</v>
      </c>
      <c r="P574" s="144"/>
      <c r="Q574" s="145"/>
    </row>
    <row r="575" spans="1:17" x14ac:dyDescent="0.4">
      <c r="A575" s="68">
        <v>574</v>
      </c>
      <c r="B575" s="68" t="s">
        <v>2295</v>
      </c>
      <c r="C575" s="68" t="s">
        <v>1954</v>
      </c>
      <c r="D575" s="68" t="s">
        <v>2050</v>
      </c>
      <c r="E575" s="68" t="s">
        <v>2047</v>
      </c>
      <c r="F575" s="68" t="s">
        <v>2048</v>
      </c>
      <c r="G575" s="68" t="s">
        <v>1965</v>
      </c>
      <c r="H575" s="68" t="s">
        <v>1966</v>
      </c>
      <c r="I575" s="68">
        <v>10</v>
      </c>
      <c r="J575" s="68" t="s">
        <v>2267</v>
      </c>
      <c r="K575" s="68">
        <v>1.5</v>
      </c>
      <c r="L575" s="68">
        <v>0.46</v>
      </c>
      <c r="M575" s="68" t="s">
        <v>2002</v>
      </c>
      <c r="N575" s="143">
        <f>IF(対応ガラス検索!$E$2="-","",IF(対応ガラス検索!$E$2&gt;=K575,MAX($N$2:N574)+1,""))</f>
        <v>574</v>
      </c>
      <c r="O575" s="143">
        <f>IF(対応ガラス検索!$E$2="-","",IF(L575&lt;=0.65,MAX($O$2:O574)+1,""))</f>
        <v>574</v>
      </c>
      <c r="P575" s="144"/>
      <c r="Q575" s="145"/>
    </row>
    <row r="576" spans="1:17" x14ac:dyDescent="0.4">
      <c r="A576" s="68">
        <v>575</v>
      </c>
      <c r="B576" s="68" t="s">
        <v>2295</v>
      </c>
      <c r="C576" s="68" t="s">
        <v>1954</v>
      </c>
      <c r="D576" s="68" t="s">
        <v>2050</v>
      </c>
      <c r="E576" s="68" t="s">
        <v>2047</v>
      </c>
      <c r="F576" s="68" t="s">
        <v>2048</v>
      </c>
      <c r="G576" s="68" t="s">
        <v>1965</v>
      </c>
      <c r="H576" s="68" t="s">
        <v>1966</v>
      </c>
      <c r="I576" s="68">
        <v>11</v>
      </c>
      <c r="J576" s="68" t="s">
        <v>2267</v>
      </c>
      <c r="K576" s="68">
        <v>1.4</v>
      </c>
      <c r="L576" s="68">
        <v>0.46</v>
      </c>
      <c r="M576" s="68" t="s">
        <v>2002</v>
      </c>
      <c r="N576" s="143">
        <f>IF(対応ガラス検索!$E$2="-","",IF(対応ガラス検索!$E$2&gt;=K576,MAX($N$2:N575)+1,""))</f>
        <v>575</v>
      </c>
      <c r="O576" s="143">
        <f>IF(対応ガラス検索!$E$2="-","",IF(L576&lt;=0.65,MAX($O$2:O575)+1,""))</f>
        <v>575</v>
      </c>
      <c r="P576" s="144"/>
      <c r="Q576" s="145"/>
    </row>
    <row r="577" spans="1:17" x14ac:dyDescent="0.4">
      <c r="A577" s="68">
        <v>576</v>
      </c>
      <c r="B577" s="68" t="s">
        <v>2295</v>
      </c>
      <c r="C577" s="68" t="s">
        <v>1954</v>
      </c>
      <c r="D577" s="68" t="s">
        <v>2050</v>
      </c>
      <c r="E577" s="68" t="s">
        <v>2047</v>
      </c>
      <c r="F577" s="68" t="s">
        <v>2048</v>
      </c>
      <c r="G577" s="68" t="s">
        <v>1965</v>
      </c>
      <c r="H577" s="68" t="s">
        <v>1966</v>
      </c>
      <c r="I577" s="68">
        <v>12</v>
      </c>
      <c r="J577" s="68" t="s">
        <v>2267</v>
      </c>
      <c r="K577" s="68">
        <v>1.3</v>
      </c>
      <c r="L577" s="68">
        <v>0.46</v>
      </c>
      <c r="M577" s="68" t="s">
        <v>2002</v>
      </c>
      <c r="N577" s="143">
        <f>IF(対応ガラス検索!$E$2="-","",IF(対応ガラス検索!$E$2&gt;=K577,MAX($N$2:N576)+1,""))</f>
        <v>576</v>
      </c>
      <c r="O577" s="143">
        <f>IF(対応ガラス検索!$E$2="-","",IF(L577&lt;=0.65,MAX($O$2:O576)+1,""))</f>
        <v>576</v>
      </c>
      <c r="P577" s="144"/>
      <c r="Q577" s="145"/>
    </row>
    <row r="578" spans="1:17" x14ac:dyDescent="0.4">
      <c r="A578" s="68">
        <v>577</v>
      </c>
      <c r="B578" s="68" t="s">
        <v>2295</v>
      </c>
      <c r="C578" s="68" t="s">
        <v>1954</v>
      </c>
      <c r="D578" s="68" t="s">
        <v>2051</v>
      </c>
      <c r="E578" s="68" t="s">
        <v>2052</v>
      </c>
      <c r="F578" s="68" t="s">
        <v>2053</v>
      </c>
      <c r="G578" s="68" t="s">
        <v>1958</v>
      </c>
      <c r="H578" s="68" t="s">
        <v>1959</v>
      </c>
      <c r="I578" s="68">
        <v>6</v>
      </c>
      <c r="J578" s="68" t="s">
        <v>2296</v>
      </c>
      <c r="K578" s="68">
        <v>2.4</v>
      </c>
      <c r="L578" s="68">
        <v>0.43</v>
      </c>
      <c r="M578" s="68" t="s">
        <v>2002</v>
      </c>
      <c r="N578" s="143">
        <f>IF(対応ガラス検索!$E$2="-","",IF(対応ガラス検索!$E$2&gt;=K578,MAX($N$2:N577)+1,""))</f>
        <v>577</v>
      </c>
      <c r="O578" s="143">
        <f>IF(対応ガラス検索!$E$2="-","",IF(L578&lt;=0.65,MAX($O$2:O577)+1,""))</f>
        <v>577</v>
      </c>
      <c r="P578" s="144"/>
      <c r="Q578" s="145"/>
    </row>
    <row r="579" spans="1:17" x14ac:dyDescent="0.4">
      <c r="A579" s="68">
        <v>578</v>
      </c>
      <c r="B579" s="68" t="s">
        <v>2295</v>
      </c>
      <c r="C579" s="68" t="s">
        <v>1954</v>
      </c>
      <c r="D579" s="68" t="s">
        <v>2051</v>
      </c>
      <c r="E579" s="68" t="s">
        <v>2052</v>
      </c>
      <c r="F579" s="68" t="s">
        <v>2053</v>
      </c>
      <c r="G579" s="68" t="s">
        <v>1958</v>
      </c>
      <c r="H579" s="68" t="s">
        <v>1959</v>
      </c>
      <c r="I579" s="68">
        <v>7</v>
      </c>
      <c r="J579" s="68" t="s">
        <v>2296</v>
      </c>
      <c r="K579" s="142">
        <v>2.2000000000000002</v>
      </c>
      <c r="L579" s="68">
        <v>0.43</v>
      </c>
      <c r="M579" s="68" t="s">
        <v>2002</v>
      </c>
      <c r="N579" s="143">
        <f>IF(対応ガラス検索!$E$2="-","",IF(対応ガラス検索!$E$2&gt;=K579,MAX($N$2:N578)+1,""))</f>
        <v>578</v>
      </c>
      <c r="O579" s="143">
        <f>IF(対応ガラス検索!$E$2="-","",IF(L579&lt;=0.65,MAX($O$2:O578)+1,""))</f>
        <v>578</v>
      </c>
      <c r="P579" s="144"/>
      <c r="Q579" s="145"/>
    </row>
    <row r="580" spans="1:17" x14ac:dyDescent="0.4">
      <c r="A580" s="68">
        <v>579</v>
      </c>
      <c r="B580" s="68" t="s">
        <v>2295</v>
      </c>
      <c r="C580" s="68" t="s">
        <v>1954</v>
      </c>
      <c r="D580" s="68" t="s">
        <v>2051</v>
      </c>
      <c r="E580" s="68" t="s">
        <v>2052</v>
      </c>
      <c r="F580" s="68" t="s">
        <v>2053</v>
      </c>
      <c r="G580" s="68" t="s">
        <v>1958</v>
      </c>
      <c r="H580" s="68" t="s">
        <v>1959</v>
      </c>
      <c r="I580" s="68">
        <v>8</v>
      </c>
      <c r="J580" s="68" t="s">
        <v>2296</v>
      </c>
      <c r="K580" s="68">
        <v>2.1</v>
      </c>
      <c r="L580" s="68">
        <v>0.43</v>
      </c>
      <c r="M580" s="68" t="s">
        <v>2002</v>
      </c>
      <c r="N580" s="143">
        <f>IF(対応ガラス検索!$E$2="-","",IF(対応ガラス検索!$E$2&gt;=K580,MAX($N$2:N579)+1,""))</f>
        <v>579</v>
      </c>
      <c r="O580" s="143">
        <f>IF(対応ガラス検索!$E$2="-","",IF(L580&lt;=0.65,MAX($O$2:O579)+1,""))</f>
        <v>579</v>
      </c>
      <c r="P580" s="144"/>
      <c r="Q580" s="145"/>
    </row>
    <row r="581" spans="1:17" x14ac:dyDescent="0.4">
      <c r="A581" s="68">
        <v>580</v>
      </c>
      <c r="B581" s="68" t="s">
        <v>2295</v>
      </c>
      <c r="C581" s="68" t="s">
        <v>1954</v>
      </c>
      <c r="D581" s="68" t="s">
        <v>2051</v>
      </c>
      <c r="E581" s="68" t="s">
        <v>2052</v>
      </c>
      <c r="F581" s="68" t="s">
        <v>2053</v>
      </c>
      <c r="G581" s="68" t="s">
        <v>1958</v>
      </c>
      <c r="H581" s="68" t="s">
        <v>1959</v>
      </c>
      <c r="I581" s="68">
        <v>9</v>
      </c>
      <c r="J581" s="68" t="s">
        <v>2296</v>
      </c>
      <c r="K581" s="68">
        <v>1.9</v>
      </c>
      <c r="L581" s="68">
        <v>0.43</v>
      </c>
      <c r="M581" s="68" t="s">
        <v>2002</v>
      </c>
      <c r="N581" s="143">
        <f>IF(対応ガラス検索!$E$2="-","",IF(対応ガラス検索!$E$2&gt;=K581,MAX($N$2:N580)+1,""))</f>
        <v>580</v>
      </c>
      <c r="O581" s="143">
        <f>IF(対応ガラス検索!$E$2="-","",IF(L581&lt;=0.65,MAX($O$2:O580)+1,""))</f>
        <v>580</v>
      </c>
      <c r="P581" s="144"/>
      <c r="Q581" s="145"/>
    </row>
    <row r="582" spans="1:17" x14ac:dyDescent="0.4">
      <c r="A582" s="68">
        <v>581</v>
      </c>
      <c r="B582" s="68" t="s">
        <v>2295</v>
      </c>
      <c r="C582" s="68" t="s">
        <v>1954</v>
      </c>
      <c r="D582" s="68" t="s">
        <v>2051</v>
      </c>
      <c r="E582" s="68" t="s">
        <v>2052</v>
      </c>
      <c r="F582" s="68" t="s">
        <v>2053</v>
      </c>
      <c r="G582" s="68" t="s">
        <v>1958</v>
      </c>
      <c r="H582" s="68" t="s">
        <v>1959</v>
      </c>
      <c r="I582" s="68">
        <v>10</v>
      </c>
      <c r="J582" s="68" t="s">
        <v>2296</v>
      </c>
      <c r="K582" s="68">
        <v>1.8</v>
      </c>
      <c r="L582" s="68">
        <v>0.43</v>
      </c>
      <c r="M582" s="68" t="s">
        <v>2002</v>
      </c>
      <c r="N582" s="143">
        <f>IF(対応ガラス検索!$E$2="-","",IF(対応ガラス検索!$E$2&gt;=K582,MAX($N$2:N581)+1,""))</f>
        <v>581</v>
      </c>
      <c r="O582" s="143">
        <f>IF(対応ガラス検索!$E$2="-","",IF(L582&lt;=0.65,MAX($O$2:O581)+1,""))</f>
        <v>581</v>
      </c>
      <c r="P582" s="144"/>
      <c r="Q582" s="145"/>
    </row>
    <row r="583" spans="1:17" x14ac:dyDescent="0.4">
      <c r="A583" s="68">
        <v>582</v>
      </c>
      <c r="B583" s="68" t="s">
        <v>2295</v>
      </c>
      <c r="C583" s="68" t="s">
        <v>1954</v>
      </c>
      <c r="D583" s="68" t="s">
        <v>2051</v>
      </c>
      <c r="E583" s="68" t="s">
        <v>2052</v>
      </c>
      <c r="F583" s="68" t="s">
        <v>2053</v>
      </c>
      <c r="G583" s="68" t="s">
        <v>1958</v>
      </c>
      <c r="H583" s="68" t="s">
        <v>1959</v>
      </c>
      <c r="I583" s="68">
        <v>11</v>
      </c>
      <c r="J583" s="68" t="s">
        <v>2296</v>
      </c>
      <c r="K583" s="68">
        <v>1.7</v>
      </c>
      <c r="L583" s="68">
        <v>0.43</v>
      </c>
      <c r="M583" s="68" t="s">
        <v>2002</v>
      </c>
      <c r="N583" s="143">
        <f>IF(対応ガラス検索!$E$2="-","",IF(対応ガラス検索!$E$2&gt;=K583,MAX($N$2:N582)+1,""))</f>
        <v>582</v>
      </c>
      <c r="O583" s="143">
        <f>IF(対応ガラス検索!$E$2="-","",IF(L583&lt;=0.65,MAX($O$2:O582)+1,""))</f>
        <v>582</v>
      </c>
      <c r="P583" s="144"/>
      <c r="Q583" s="145"/>
    </row>
    <row r="584" spans="1:17" x14ac:dyDescent="0.4">
      <c r="A584" s="68">
        <v>583</v>
      </c>
      <c r="B584" s="68" t="s">
        <v>2295</v>
      </c>
      <c r="C584" s="68" t="s">
        <v>1954</v>
      </c>
      <c r="D584" s="68" t="s">
        <v>2051</v>
      </c>
      <c r="E584" s="68" t="s">
        <v>2052</v>
      </c>
      <c r="F584" s="68" t="s">
        <v>2053</v>
      </c>
      <c r="G584" s="68" t="s">
        <v>1958</v>
      </c>
      <c r="H584" s="68" t="s">
        <v>1959</v>
      </c>
      <c r="I584" s="68">
        <v>12</v>
      </c>
      <c r="J584" s="68" t="s">
        <v>2296</v>
      </c>
      <c r="K584" s="68">
        <v>1.6</v>
      </c>
      <c r="L584" s="68">
        <v>0.43</v>
      </c>
      <c r="M584" s="68" t="s">
        <v>2002</v>
      </c>
      <c r="N584" s="143">
        <f>IF(対応ガラス検索!$E$2="-","",IF(対応ガラス検索!$E$2&gt;=K584,MAX($N$2:N583)+1,""))</f>
        <v>583</v>
      </c>
      <c r="O584" s="143">
        <f>IF(対応ガラス検索!$E$2="-","",IF(L584&lt;=0.65,MAX($O$2:O583)+1,""))</f>
        <v>583</v>
      </c>
      <c r="P584" s="144"/>
      <c r="Q584" s="145"/>
    </row>
    <row r="585" spans="1:17" x14ac:dyDescent="0.4">
      <c r="A585" s="68">
        <v>584</v>
      </c>
      <c r="B585" s="68" t="s">
        <v>2295</v>
      </c>
      <c r="C585" s="68" t="s">
        <v>1954</v>
      </c>
      <c r="D585" s="68" t="s">
        <v>2051</v>
      </c>
      <c r="E585" s="68" t="s">
        <v>2052</v>
      </c>
      <c r="F585" s="68" t="s">
        <v>2053</v>
      </c>
      <c r="G585" s="68" t="s">
        <v>1958</v>
      </c>
      <c r="H585" s="68" t="s">
        <v>1959</v>
      </c>
      <c r="I585" s="68">
        <v>13</v>
      </c>
      <c r="J585" s="68" t="s">
        <v>2296</v>
      </c>
      <c r="K585" s="68">
        <v>1.5</v>
      </c>
      <c r="L585" s="68">
        <v>0.43</v>
      </c>
      <c r="M585" s="68" t="s">
        <v>2002</v>
      </c>
      <c r="N585" s="143">
        <f>IF(対応ガラス検索!$E$2="-","",IF(対応ガラス検索!$E$2&gt;=K585,MAX($N$2:N584)+1,""))</f>
        <v>584</v>
      </c>
      <c r="O585" s="143">
        <f>IF(対応ガラス検索!$E$2="-","",IF(L585&lt;=0.65,MAX($O$2:O584)+1,""))</f>
        <v>584</v>
      </c>
      <c r="P585" s="144"/>
      <c r="Q585" s="145"/>
    </row>
    <row r="586" spans="1:17" x14ac:dyDescent="0.4">
      <c r="A586" s="68">
        <v>585</v>
      </c>
      <c r="B586" s="68" t="s">
        <v>2295</v>
      </c>
      <c r="C586" s="68" t="s">
        <v>1954</v>
      </c>
      <c r="D586" s="68" t="s">
        <v>2051</v>
      </c>
      <c r="E586" s="68" t="s">
        <v>2052</v>
      </c>
      <c r="F586" s="68" t="s">
        <v>2053</v>
      </c>
      <c r="G586" s="68" t="s">
        <v>1958</v>
      </c>
      <c r="H586" s="68" t="s">
        <v>1959</v>
      </c>
      <c r="I586" s="68">
        <v>6</v>
      </c>
      <c r="J586" s="68" t="s">
        <v>2267</v>
      </c>
      <c r="K586" s="68">
        <v>2</v>
      </c>
      <c r="L586" s="68">
        <v>0.43</v>
      </c>
      <c r="M586" s="68" t="s">
        <v>2002</v>
      </c>
      <c r="N586" s="143">
        <f>IF(対応ガラス検索!$E$2="-","",IF(対応ガラス検索!$E$2&gt;=K586,MAX($N$2:N585)+1,""))</f>
        <v>585</v>
      </c>
      <c r="O586" s="143">
        <f>IF(対応ガラス検索!$E$2="-","",IF(L586&lt;=0.65,MAX($O$2:O585)+1,""))</f>
        <v>585</v>
      </c>
      <c r="P586" s="144"/>
      <c r="Q586" s="145"/>
    </row>
    <row r="587" spans="1:17" x14ac:dyDescent="0.4">
      <c r="A587" s="68">
        <v>586</v>
      </c>
      <c r="B587" s="68" t="s">
        <v>2295</v>
      </c>
      <c r="C587" s="68" t="s">
        <v>1954</v>
      </c>
      <c r="D587" s="68" t="s">
        <v>2051</v>
      </c>
      <c r="E587" s="68" t="s">
        <v>2052</v>
      </c>
      <c r="F587" s="68" t="s">
        <v>2053</v>
      </c>
      <c r="G587" s="68" t="s">
        <v>1958</v>
      </c>
      <c r="H587" s="68" t="s">
        <v>1959</v>
      </c>
      <c r="I587" s="68">
        <v>7</v>
      </c>
      <c r="J587" s="68" t="s">
        <v>2267</v>
      </c>
      <c r="K587" s="142">
        <v>1.8</v>
      </c>
      <c r="L587" s="68">
        <v>0.43</v>
      </c>
      <c r="M587" s="68" t="s">
        <v>2002</v>
      </c>
      <c r="N587" s="143">
        <f>IF(対応ガラス検索!$E$2="-","",IF(対応ガラス検索!$E$2&gt;=K587,MAX($N$2:N586)+1,""))</f>
        <v>586</v>
      </c>
      <c r="O587" s="143">
        <f>IF(対応ガラス検索!$E$2="-","",IF(L587&lt;=0.65,MAX($O$2:O586)+1,""))</f>
        <v>586</v>
      </c>
      <c r="P587" s="144"/>
      <c r="Q587" s="145"/>
    </row>
    <row r="588" spans="1:17" x14ac:dyDescent="0.4">
      <c r="A588" s="68">
        <v>587</v>
      </c>
      <c r="B588" s="68" t="s">
        <v>2295</v>
      </c>
      <c r="C588" s="68" t="s">
        <v>1954</v>
      </c>
      <c r="D588" s="68" t="s">
        <v>2051</v>
      </c>
      <c r="E588" s="68" t="s">
        <v>2052</v>
      </c>
      <c r="F588" s="68" t="s">
        <v>2053</v>
      </c>
      <c r="G588" s="68" t="s">
        <v>1958</v>
      </c>
      <c r="H588" s="68" t="s">
        <v>1959</v>
      </c>
      <c r="I588" s="68">
        <v>8</v>
      </c>
      <c r="J588" s="68" t="s">
        <v>2267</v>
      </c>
      <c r="K588" s="68">
        <v>1.7</v>
      </c>
      <c r="L588" s="68">
        <v>0.43</v>
      </c>
      <c r="M588" s="68" t="s">
        <v>2002</v>
      </c>
      <c r="N588" s="143">
        <f>IF(対応ガラス検索!$E$2="-","",IF(対応ガラス検索!$E$2&gt;=K588,MAX($N$2:N587)+1,""))</f>
        <v>587</v>
      </c>
      <c r="O588" s="143">
        <f>IF(対応ガラス検索!$E$2="-","",IF(L588&lt;=0.65,MAX($O$2:O587)+1,""))</f>
        <v>587</v>
      </c>
      <c r="P588" s="144"/>
      <c r="Q588" s="145"/>
    </row>
    <row r="589" spans="1:17" x14ac:dyDescent="0.4">
      <c r="A589" s="68">
        <v>588</v>
      </c>
      <c r="B589" s="68" t="s">
        <v>2295</v>
      </c>
      <c r="C589" s="68" t="s">
        <v>1954</v>
      </c>
      <c r="D589" s="68" t="s">
        <v>2051</v>
      </c>
      <c r="E589" s="68" t="s">
        <v>2052</v>
      </c>
      <c r="F589" s="68" t="s">
        <v>2053</v>
      </c>
      <c r="G589" s="68" t="s">
        <v>1958</v>
      </c>
      <c r="H589" s="68" t="s">
        <v>1959</v>
      </c>
      <c r="I589" s="68">
        <v>9</v>
      </c>
      <c r="J589" s="68" t="s">
        <v>2267</v>
      </c>
      <c r="K589" s="68">
        <v>1.6</v>
      </c>
      <c r="L589" s="68">
        <v>0.43</v>
      </c>
      <c r="M589" s="68" t="s">
        <v>2002</v>
      </c>
      <c r="N589" s="143">
        <f>IF(対応ガラス検索!$E$2="-","",IF(対応ガラス検索!$E$2&gt;=K589,MAX($N$2:N588)+1,""))</f>
        <v>588</v>
      </c>
      <c r="O589" s="143">
        <f>IF(対応ガラス検索!$E$2="-","",IF(L589&lt;=0.65,MAX($O$2:O588)+1,""))</f>
        <v>588</v>
      </c>
      <c r="P589" s="144"/>
      <c r="Q589" s="145"/>
    </row>
    <row r="590" spans="1:17" x14ac:dyDescent="0.4">
      <c r="A590" s="68">
        <v>589</v>
      </c>
      <c r="B590" s="68" t="s">
        <v>2295</v>
      </c>
      <c r="C590" s="68" t="s">
        <v>1954</v>
      </c>
      <c r="D590" s="68" t="s">
        <v>2051</v>
      </c>
      <c r="E590" s="68" t="s">
        <v>2052</v>
      </c>
      <c r="F590" s="68" t="s">
        <v>2053</v>
      </c>
      <c r="G590" s="68" t="s">
        <v>1958</v>
      </c>
      <c r="H590" s="68" t="s">
        <v>1959</v>
      </c>
      <c r="I590" s="68">
        <v>10</v>
      </c>
      <c r="J590" s="68" t="s">
        <v>2267</v>
      </c>
      <c r="K590" s="68">
        <v>1.5</v>
      </c>
      <c r="L590" s="68">
        <v>0.43</v>
      </c>
      <c r="M590" s="68" t="s">
        <v>2002</v>
      </c>
      <c r="N590" s="143">
        <f>IF(対応ガラス検索!$E$2="-","",IF(対応ガラス検索!$E$2&gt;=K590,MAX($N$2:N589)+1,""))</f>
        <v>589</v>
      </c>
      <c r="O590" s="143">
        <f>IF(対応ガラス検索!$E$2="-","",IF(L590&lt;=0.65,MAX($O$2:O589)+1,""))</f>
        <v>589</v>
      </c>
      <c r="P590" s="144"/>
      <c r="Q590" s="145"/>
    </row>
    <row r="591" spans="1:17" x14ac:dyDescent="0.4">
      <c r="A591" s="68">
        <v>590</v>
      </c>
      <c r="B591" s="68" t="s">
        <v>2295</v>
      </c>
      <c r="C591" s="68" t="s">
        <v>1954</v>
      </c>
      <c r="D591" s="68" t="s">
        <v>2051</v>
      </c>
      <c r="E591" s="68" t="s">
        <v>2052</v>
      </c>
      <c r="F591" s="68" t="s">
        <v>2053</v>
      </c>
      <c r="G591" s="68" t="s">
        <v>1958</v>
      </c>
      <c r="H591" s="68" t="s">
        <v>1959</v>
      </c>
      <c r="I591" s="68">
        <v>11</v>
      </c>
      <c r="J591" s="68" t="s">
        <v>2267</v>
      </c>
      <c r="K591" s="68">
        <v>1.4</v>
      </c>
      <c r="L591" s="68">
        <v>0.42</v>
      </c>
      <c r="M591" s="68" t="s">
        <v>2002</v>
      </c>
      <c r="N591" s="143">
        <f>IF(対応ガラス検索!$E$2="-","",IF(対応ガラス検索!$E$2&gt;=K591,MAX($N$2:N590)+1,""))</f>
        <v>590</v>
      </c>
      <c r="O591" s="143">
        <f>IF(対応ガラス検索!$E$2="-","",IF(L591&lt;=0.65,MAX($O$2:O590)+1,""))</f>
        <v>590</v>
      </c>
      <c r="P591" s="144"/>
      <c r="Q591" s="145"/>
    </row>
    <row r="592" spans="1:17" x14ac:dyDescent="0.4">
      <c r="A592" s="68">
        <v>591</v>
      </c>
      <c r="B592" s="68" t="s">
        <v>2295</v>
      </c>
      <c r="C592" s="68" t="s">
        <v>1954</v>
      </c>
      <c r="D592" s="68" t="s">
        <v>2051</v>
      </c>
      <c r="E592" s="68" t="s">
        <v>2052</v>
      </c>
      <c r="F592" s="68" t="s">
        <v>2053</v>
      </c>
      <c r="G592" s="68" t="s">
        <v>1958</v>
      </c>
      <c r="H592" s="68" t="s">
        <v>1959</v>
      </c>
      <c r="I592" s="68">
        <v>12</v>
      </c>
      <c r="J592" s="68" t="s">
        <v>2267</v>
      </c>
      <c r="K592" s="142">
        <v>1.3</v>
      </c>
      <c r="L592" s="68">
        <v>0.42</v>
      </c>
      <c r="M592" s="68" t="s">
        <v>2002</v>
      </c>
      <c r="N592" s="143">
        <f>IF(対応ガラス検索!$E$2="-","",IF(対応ガラス検索!$E$2&gt;=K592,MAX($N$2:N591)+1,""))</f>
        <v>591</v>
      </c>
      <c r="O592" s="143">
        <f>IF(対応ガラス検索!$E$2="-","",IF(L592&lt;=0.65,MAX($O$2:O591)+1,""))</f>
        <v>591</v>
      </c>
      <c r="P592" s="144"/>
      <c r="Q592" s="145"/>
    </row>
    <row r="593" spans="1:17" x14ac:dyDescent="0.4">
      <c r="A593" s="68">
        <v>592</v>
      </c>
      <c r="B593" s="68" t="s">
        <v>2295</v>
      </c>
      <c r="C593" s="68" t="s">
        <v>1954</v>
      </c>
      <c r="D593" s="68" t="s">
        <v>2051</v>
      </c>
      <c r="E593" s="68" t="s">
        <v>2052</v>
      </c>
      <c r="F593" s="68" t="s">
        <v>2053</v>
      </c>
      <c r="G593" s="68" t="s">
        <v>1958</v>
      </c>
      <c r="H593" s="68" t="s">
        <v>1959</v>
      </c>
      <c r="I593" s="68">
        <v>13</v>
      </c>
      <c r="J593" s="68" t="s">
        <v>2267</v>
      </c>
      <c r="K593" s="68">
        <v>1.2</v>
      </c>
      <c r="L593" s="68">
        <v>0.42</v>
      </c>
      <c r="M593" s="68" t="s">
        <v>2002</v>
      </c>
      <c r="N593" s="143">
        <f>IF(対応ガラス検索!$E$2="-","",IF(対応ガラス検索!$E$2&gt;=K593,MAX($N$2:N592)+1,""))</f>
        <v>592</v>
      </c>
      <c r="O593" s="143">
        <f>IF(対応ガラス検索!$E$2="-","",IF(L593&lt;=0.65,MAX($O$2:O592)+1,""))</f>
        <v>592</v>
      </c>
      <c r="P593" s="144"/>
      <c r="Q593" s="145"/>
    </row>
    <row r="594" spans="1:17" x14ac:dyDescent="0.4">
      <c r="A594" s="68">
        <v>593</v>
      </c>
      <c r="B594" s="68" t="s">
        <v>2295</v>
      </c>
      <c r="C594" s="68" t="s">
        <v>1954</v>
      </c>
      <c r="D594" s="68" t="s">
        <v>2054</v>
      </c>
      <c r="E594" s="68" t="s">
        <v>2052</v>
      </c>
      <c r="F594" s="68" t="s">
        <v>2053</v>
      </c>
      <c r="G594" s="68" t="s">
        <v>1962</v>
      </c>
      <c r="H594" s="68" t="s">
        <v>1963</v>
      </c>
      <c r="I594" s="68">
        <v>6</v>
      </c>
      <c r="J594" s="68" t="s">
        <v>2296</v>
      </c>
      <c r="K594" s="68">
        <v>2.4</v>
      </c>
      <c r="L594" s="68">
        <v>0.45</v>
      </c>
      <c r="M594" s="68" t="s">
        <v>2002</v>
      </c>
      <c r="N594" s="143">
        <f>IF(対応ガラス検索!$E$2="-","",IF(対応ガラス検索!$E$2&gt;=K594,MAX($N$2:N593)+1,""))</f>
        <v>593</v>
      </c>
      <c r="O594" s="143">
        <f>IF(対応ガラス検索!$E$2="-","",IF(L594&lt;=0.65,MAX($O$2:O593)+1,""))</f>
        <v>593</v>
      </c>
      <c r="P594" s="144"/>
      <c r="Q594" s="145"/>
    </row>
    <row r="595" spans="1:17" x14ac:dyDescent="0.4">
      <c r="A595" s="68">
        <v>594</v>
      </c>
      <c r="B595" s="68" t="s">
        <v>2295</v>
      </c>
      <c r="C595" s="68" t="s">
        <v>1954</v>
      </c>
      <c r="D595" s="68" t="s">
        <v>2054</v>
      </c>
      <c r="E595" s="68" t="s">
        <v>2052</v>
      </c>
      <c r="F595" s="68" t="s">
        <v>2053</v>
      </c>
      <c r="G595" s="68" t="s">
        <v>1962</v>
      </c>
      <c r="H595" s="68" t="s">
        <v>1963</v>
      </c>
      <c r="I595" s="68">
        <v>7</v>
      </c>
      <c r="J595" s="68" t="s">
        <v>2296</v>
      </c>
      <c r="K595" s="68">
        <v>2.2000000000000002</v>
      </c>
      <c r="L595" s="68">
        <v>0.45</v>
      </c>
      <c r="M595" s="68" t="s">
        <v>2002</v>
      </c>
      <c r="N595" s="143">
        <f>IF(対応ガラス検索!$E$2="-","",IF(対応ガラス検索!$E$2&gt;=K595,MAX($N$2:N594)+1,""))</f>
        <v>594</v>
      </c>
      <c r="O595" s="143">
        <f>IF(対応ガラス検索!$E$2="-","",IF(L595&lt;=0.65,MAX($O$2:O594)+1,""))</f>
        <v>594</v>
      </c>
      <c r="P595" s="144"/>
      <c r="Q595" s="145"/>
    </row>
    <row r="596" spans="1:17" x14ac:dyDescent="0.4">
      <c r="A596" s="68">
        <v>595</v>
      </c>
      <c r="B596" s="68" t="s">
        <v>2295</v>
      </c>
      <c r="C596" s="68" t="s">
        <v>1954</v>
      </c>
      <c r="D596" s="68" t="s">
        <v>2054</v>
      </c>
      <c r="E596" s="68" t="s">
        <v>2052</v>
      </c>
      <c r="F596" s="68" t="s">
        <v>2053</v>
      </c>
      <c r="G596" s="68" t="s">
        <v>1962</v>
      </c>
      <c r="H596" s="68" t="s">
        <v>1963</v>
      </c>
      <c r="I596" s="68">
        <v>8</v>
      </c>
      <c r="J596" s="68" t="s">
        <v>2296</v>
      </c>
      <c r="K596" s="68">
        <v>2.1</v>
      </c>
      <c r="L596" s="68">
        <v>0.45</v>
      </c>
      <c r="M596" s="68" t="s">
        <v>2002</v>
      </c>
      <c r="N596" s="143">
        <f>IF(対応ガラス検索!$E$2="-","",IF(対応ガラス検索!$E$2&gt;=K596,MAX($N$2:N595)+1,""))</f>
        <v>595</v>
      </c>
      <c r="O596" s="143">
        <f>IF(対応ガラス検索!$E$2="-","",IF(L596&lt;=0.65,MAX($O$2:O595)+1,""))</f>
        <v>595</v>
      </c>
      <c r="P596" s="144"/>
      <c r="Q596" s="145"/>
    </row>
    <row r="597" spans="1:17" x14ac:dyDescent="0.4">
      <c r="A597" s="68">
        <v>596</v>
      </c>
      <c r="B597" s="68" t="s">
        <v>2295</v>
      </c>
      <c r="C597" s="68" t="s">
        <v>1954</v>
      </c>
      <c r="D597" s="68" t="s">
        <v>2054</v>
      </c>
      <c r="E597" s="68" t="s">
        <v>2052</v>
      </c>
      <c r="F597" s="68" t="s">
        <v>2053</v>
      </c>
      <c r="G597" s="68" t="s">
        <v>1962</v>
      </c>
      <c r="H597" s="68" t="s">
        <v>1963</v>
      </c>
      <c r="I597" s="68">
        <v>9</v>
      </c>
      <c r="J597" s="68" t="s">
        <v>2296</v>
      </c>
      <c r="K597" s="68">
        <v>1.9</v>
      </c>
      <c r="L597" s="68">
        <v>0.45</v>
      </c>
      <c r="M597" s="68" t="s">
        <v>2002</v>
      </c>
      <c r="N597" s="143">
        <f>IF(対応ガラス検索!$E$2="-","",IF(対応ガラス検索!$E$2&gt;=K597,MAX($N$2:N596)+1,""))</f>
        <v>596</v>
      </c>
      <c r="O597" s="143">
        <f>IF(対応ガラス検索!$E$2="-","",IF(L597&lt;=0.65,MAX($O$2:O596)+1,""))</f>
        <v>596</v>
      </c>
      <c r="P597" s="144"/>
      <c r="Q597" s="145"/>
    </row>
    <row r="598" spans="1:17" x14ac:dyDescent="0.4">
      <c r="A598" s="68">
        <v>597</v>
      </c>
      <c r="B598" s="68" t="s">
        <v>2295</v>
      </c>
      <c r="C598" s="68" t="s">
        <v>1954</v>
      </c>
      <c r="D598" s="68" t="s">
        <v>2054</v>
      </c>
      <c r="E598" s="68" t="s">
        <v>2052</v>
      </c>
      <c r="F598" s="68" t="s">
        <v>2053</v>
      </c>
      <c r="G598" s="68" t="s">
        <v>1962</v>
      </c>
      <c r="H598" s="68" t="s">
        <v>1963</v>
      </c>
      <c r="I598" s="68">
        <v>10</v>
      </c>
      <c r="J598" s="68" t="s">
        <v>2296</v>
      </c>
      <c r="K598" s="68">
        <v>1.8</v>
      </c>
      <c r="L598" s="68">
        <v>0.45</v>
      </c>
      <c r="M598" s="68" t="s">
        <v>2002</v>
      </c>
      <c r="N598" s="143">
        <f>IF(対応ガラス検索!$E$2="-","",IF(対応ガラス検索!$E$2&gt;=K598,MAX($N$2:N597)+1,""))</f>
        <v>597</v>
      </c>
      <c r="O598" s="143">
        <f>IF(対応ガラス検索!$E$2="-","",IF(L598&lt;=0.65,MAX($O$2:O597)+1,""))</f>
        <v>597</v>
      </c>
      <c r="P598" s="144"/>
      <c r="Q598" s="145"/>
    </row>
    <row r="599" spans="1:17" x14ac:dyDescent="0.4">
      <c r="A599" s="68">
        <v>598</v>
      </c>
      <c r="B599" s="68" t="s">
        <v>2295</v>
      </c>
      <c r="C599" s="68" t="s">
        <v>1954</v>
      </c>
      <c r="D599" s="68" t="s">
        <v>2054</v>
      </c>
      <c r="E599" s="68" t="s">
        <v>2052</v>
      </c>
      <c r="F599" s="68" t="s">
        <v>2053</v>
      </c>
      <c r="G599" s="68" t="s">
        <v>1962</v>
      </c>
      <c r="H599" s="68" t="s">
        <v>1963</v>
      </c>
      <c r="I599" s="68">
        <v>11</v>
      </c>
      <c r="J599" s="68" t="s">
        <v>2296</v>
      </c>
      <c r="K599" s="68">
        <v>1.7</v>
      </c>
      <c r="L599" s="68">
        <v>0.45</v>
      </c>
      <c r="M599" s="68" t="s">
        <v>2002</v>
      </c>
      <c r="N599" s="143">
        <f>IF(対応ガラス検索!$E$2="-","",IF(対応ガラス検索!$E$2&gt;=K599,MAX($N$2:N598)+1,""))</f>
        <v>598</v>
      </c>
      <c r="O599" s="143">
        <f>IF(対応ガラス検索!$E$2="-","",IF(L599&lt;=0.65,MAX($O$2:O598)+1,""))</f>
        <v>598</v>
      </c>
      <c r="P599" s="144"/>
      <c r="Q599" s="145"/>
    </row>
    <row r="600" spans="1:17" x14ac:dyDescent="0.4">
      <c r="A600" s="68">
        <v>599</v>
      </c>
      <c r="B600" s="68" t="s">
        <v>2295</v>
      </c>
      <c r="C600" s="68" t="s">
        <v>1954</v>
      </c>
      <c r="D600" s="68" t="s">
        <v>2054</v>
      </c>
      <c r="E600" s="68" t="s">
        <v>2052</v>
      </c>
      <c r="F600" s="68" t="s">
        <v>2053</v>
      </c>
      <c r="G600" s="68" t="s">
        <v>1962</v>
      </c>
      <c r="H600" s="68" t="s">
        <v>1963</v>
      </c>
      <c r="I600" s="68">
        <v>12</v>
      </c>
      <c r="J600" s="68" t="s">
        <v>2296</v>
      </c>
      <c r="K600" s="142">
        <v>1.6</v>
      </c>
      <c r="L600" s="68">
        <v>0.45</v>
      </c>
      <c r="M600" s="68" t="s">
        <v>2002</v>
      </c>
      <c r="N600" s="143">
        <f>IF(対応ガラス検索!$E$2="-","",IF(対応ガラス検索!$E$2&gt;=K600,MAX($N$2:N599)+1,""))</f>
        <v>599</v>
      </c>
      <c r="O600" s="143">
        <f>IF(対応ガラス検索!$E$2="-","",IF(L600&lt;=0.65,MAX($O$2:O599)+1,""))</f>
        <v>599</v>
      </c>
      <c r="P600" s="144"/>
      <c r="Q600" s="145"/>
    </row>
    <row r="601" spans="1:17" x14ac:dyDescent="0.4">
      <c r="A601" s="68">
        <v>600</v>
      </c>
      <c r="B601" s="68" t="s">
        <v>2295</v>
      </c>
      <c r="C601" s="68" t="s">
        <v>1954</v>
      </c>
      <c r="D601" s="68" t="s">
        <v>2054</v>
      </c>
      <c r="E601" s="68" t="s">
        <v>2052</v>
      </c>
      <c r="F601" s="68" t="s">
        <v>2053</v>
      </c>
      <c r="G601" s="68" t="s">
        <v>1962</v>
      </c>
      <c r="H601" s="68" t="s">
        <v>1963</v>
      </c>
      <c r="I601" s="68">
        <v>13</v>
      </c>
      <c r="J601" s="68" t="s">
        <v>2296</v>
      </c>
      <c r="K601" s="68">
        <v>1.5</v>
      </c>
      <c r="L601" s="68">
        <v>0.45</v>
      </c>
      <c r="M601" s="68" t="s">
        <v>2002</v>
      </c>
      <c r="N601" s="143">
        <f>IF(対応ガラス検索!$E$2="-","",IF(対応ガラス検索!$E$2&gt;=K601,MAX($N$2:N600)+1,""))</f>
        <v>600</v>
      </c>
      <c r="O601" s="143">
        <f>IF(対応ガラス検索!$E$2="-","",IF(L601&lt;=0.65,MAX($O$2:O600)+1,""))</f>
        <v>600</v>
      </c>
      <c r="P601" s="144"/>
      <c r="Q601" s="145"/>
    </row>
    <row r="602" spans="1:17" x14ac:dyDescent="0.4">
      <c r="A602" s="68">
        <v>601</v>
      </c>
      <c r="B602" s="68" t="s">
        <v>2295</v>
      </c>
      <c r="C602" s="68" t="s">
        <v>1954</v>
      </c>
      <c r="D602" s="68" t="s">
        <v>2054</v>
      </c>
      <c r="E602" s="68" t="s">
        <v>2052</v>
      </c>
      <c r="F602" s="68" t="s">
        <v>2053</v>
      </c>
      <c r="G602" s="68" t="s">
        <v>1962</v>
      </c>
      <c r="H602" s="68" t="s">
        <v>1963</v>
      </c>
      <c r="I602" s="68">
        <v>6</v>
      </c>
      <c r="J602" s="68" t="s">
        <v>2267</v>
      </c>
      <c r="K602" s="68">
        <v>2</v>
      </c>
      <c r="L602" s="68">
        <v>0.45</v>
      </c>
      <c r="M602" s="68" t="s">
        <v>2002</v>
      </c>
      <c r="N602" s="143">
        <f>IF(対応ガラス検索!$E$2="-","",IF(対応ガラス検索!$E$2&gt;=K602,MAX($N$2:N601)+1,""))</f>
        <v>601</v>
      </c>
      <c r="O602" s="143">
        <f>IF(対応ガラス検索!$E$2="-","",IF(L602&lt;=0.65,MAX($O$2:O601)+1,""))</f>
        <v>601</v>
      </c>
      <c r="P602" s="144"/>
      <c r="Q602" s="145"/>
    </row>
    <row r="603" spans="1:17" x14ac:dyDescent="0.4">
      <c r="A603" s="68">
        <v>602</v>
      </c>
      <c r="B603" s="68" t="s">
        <v>2295</v>
      </c>
      <c r="C603" s="68" t="s">
        <v>1954</v>
      </c>
      <c r="D603" s="68" t="s">
        <v>2054</v>
      </c>
      <c r="E603" s="68" t="s">
        <v>2052</v>
      </c>
      <c r="F603" s="68" t="s">
        <v>2053</v>
      </c>
      <c r="G603" s="68" t="s">
        <v>1962</v>
      </c>
      <c r="H603" s="68" t="s">
        <v>1963</v>
      </c>
      <c r="I603" s="68">
        <v>7</v>
      </c>
      <c r="J603" s="68" t="s">
        <v>2267</v>
      </c>
      <c r="K603" s="68">
        <v>1.8</v>
      </c>
      <c r="L603" s="68">
        <v>0.45</v>
      </c>
      <c r="M603" s="68" t="s">
        <v>2002</v>
      </c>
      <c r="N603" s="143">
        <f>IF(対応ガラス検索!$E$2="-","",IF(対応ガラス検索!$E$2&gt;=K603,MAX($N$2:N602)+1,""))</f>
        <v>602</v>
      </c>
      <c r="O603" s="143">
        <f>IF(対応ガラス検索!$E$2="-","",IF(L603&lt;=0.65,MAX($O$2:O602)+1,""))</f>
        <v>602</v>
      </c>
      <c r="P603" s="144"/>
      <c r="Q603" s="145"/>
    </row>
    <row r="604" spans="1:17" x14ac:dyDescent="0.4">
      <c r="A604" s="68">
        <v>603</v>
      </c>
      <c r="B604" s="68" t="s">
        <v>2295</v>
      </c>
      <c r="C604" s="68" t="s">
        <v>1954</v>
      </c>
      <c r="D604" s="68" t="s">
        <v>2054</v>
      </c>
      <c r="E604" s="68" t="s">
        <v>2052</v>
      </c>
      <c r="F604" s="68" t="s">
        <v>2053</v>
      </c>
      <c r="G604" s="68" t="s">
        <v>1962</v>
      </c>
      <c r="H604" s="68" t="s">
        <v>1963</v>
      </c>
      <c r="I604" s="68">
        <v>8</v>
      </c>
      <c r="J604" s="68" t="s">
        <v>2267</v>
      </c>
      <c r="K604" s="68">
        <v>1.7</v>
      </c>
      <c r="L604" s="68">
        <v>0.45</v>
      </c>
      <c r="M604" s="68" t="s">
        <v>2002</v>
      </c>
      <c r="N604" s="143">
        <f>IF(対応ガラス検索!$E$2="-","",IF(対応ガラス検索!$E$2&gt;=K604,MAX($N$2:N603)+1,""))</f>
        <v>603</v>
      </c>
      <c r="O604" s="143">
        <f>IF(対応ガラス検索!$E$2="-","",IF(L604&lt;=0.65,MAX($O$2:O603)+1,""))</f>
        <v>603</v>
      </c>
      <c r="P604" s="144"/>
      <c r="Q604" s="145"/>
    </row>
    <row r="605" spans="1:17" x14ac:dyDescent="0.4">
      <c r="A605" s="68">
        <v>604</v>
      </c>
      <c r="B605" s="68" t="s">
        <v>2295</v>
      </c>
      <c r="C605" s="68" t="s">
        <v>1954</v>
      </c>
      <c r="D605" s="68" t="s">
        <v>2054</v>
      </c>
      <c r="E605" s="68" t="s">
        <v>2052</v>
      </c>
      <c r="F605" s="68" t="s">
        <v>2053</v>
      </c>
      <c r="G605" s="68" t="s">
        <v>1962</v>
      </c>
      <c r="H605" s="68" t="s">
        <v>1963</v>
      </c>
      <c r="I605" s="68">
        <v>9</v>
      </c>
      <c r="J605" s="68" t="s">
        <v>2267</v>
      </c>
      <c r="K605" s="142">
        <v>1.6</v>
      </c>
      <c r="L605" s="68">
        <v>0.45</v>
      </c>
      <c r="M605" s="68" t="s">
        <v>2002</v>
      </c>
      <c r="N605" s="143">
        <f>IF(対応ガラス検索!$E$2="-","",IF(対応ガラス検索!$E$2&gt;=K605,MAX($N$2:N604)+1,""))</f>
        <v>604</v>
      </c>
      <c r="O605" s="143">
        <f>IF(対応ガラス検索!$E$2="-","",IF(L605&lt;=0.65,MAX($O$2:O604)+1,""))</f>
        <v>604</v>
      </c>
      <c r="P605" s="144"/>
      <c r="Q605" s="145"/>
    </row>
    <row r="606" spans="1:17" x14ac:dyDescent="0.4">
      <c r="A606" s="68">
        <v>605</v>
      </c>
      <c r="B606" s="68" t="s">
        <v>2295</v>
      </c>
      <c r="C606" s="68" t="s">
        <v>1954</v>
      </c>
      <c r="D606" s="68" t="s">
        <v>2054</v>
      </c>
      <c r="E606" s="68" t="s">
        <v>2052</v>
      </c>
      <c r="F606" s="68" t="s">
        <v>2053</v>
      </c>
      <c r="G606" s="68" t="s">
        <v>1962</v>
      </c>
      <c r="H606" s="68" t="s">
        <v>1963</v>
      </c>
      <c r="I606" s="68">
        <v>10</v>
      </c>
      <c r="J606" s="68" t="s">
        <v>2267</v>
      </c>
      <c r="K606" s="68">
        <v>1.5</v>
      </c>
      <c r="L606" s="68">
        <v>0.45</v>
      </c>
      <c r="M606" s="68" t="s">
        <v>2002</v>
      </c>
      <c r="N606" s="143">
        <f>IF(対応ガラス検索!$E$2="-","",IF(対応ガラス検索!$E$2&gt;=K606,MAX($N$2:N605)+1,""))</f>
        <v>605</v>
      </c>
      <c r="O606" s="143">
        <f>IF(対応ガラス検索!$E$2="-","",IF(L606&lt;=0.65,MAX($O$2:O605)+1,""))</f>
        <v>605</v>
      </c>
      <c r="P606" s="144"/>
      <c r="Q606" s="145"/>
    </row>
    <row r="607" spans="1:17" x14ac:dyDescent="0.4">
      <c r="A607" s="68">
        <v>606</v>
      </c>
      <c r="B607" s="68" t="s">
        <v>2295</v>
      </c>
      <c r="C607" s="68" t="s">
        <v>1954</v>
      </c>
      <c r="D607" s="68" t="s">
        <v>2054</v>
      </c>
      <c r="E607" s="68" t="s">
        <v>2052</v>
      </c>
      <c r="F607" s="68" t="s">
        <v>2053</v>
      </c>
      <c r="G607" s="68" t="s">
        <v>1962</v>
      </c>
      <c r="H607" s="68" t="s">
        <v>1963</v>
      </c>
      <c r="I607" s="68">
        <v>11</v>
      </c>
      <c r="J607" s="68" t="s">
        <v>2267</v>
      </c>
      <c r="K607" s="68">
        <v>1.4</v>
      </c>
      <c r="L607" s="68">
        <v>0.45</v>
      </c>
      <c r="M607" s="68" t="s">
        <v>2002</v>
      </c>
      <c r="N607" s="143">
        <f>IF(対応ガラス検索!$E$2="-","",IF(対応ガラス検索!$E$2&gt;=K607,MAX($N$2:N606)+1,""))</f>
        <v>606</v>
      </c>
      <c r="O607" s="143">
        <f>IF(対応ガラス検索!$E$2="-","",IF(L607&lt;=0.65,MAX($O$2:O606)+1,""))</f>
        <v>606</v>
      </c>
      <c r="P607" s="144"/>
      <c r="Q607" s="145"/>
    </row>
    <row r="608" spans="1:17" x14ac:dyDescent="0.4">
      <c r="A608" s="68">
        <v>607</v>
      </c>
      <c r="B608" s="68" t="s">
        <v>2295</v>
      </c>
      <c r="C608" s="68" t="s">
        <v>1954</v>
      </c>
      <c r="D608" s="68" t="s">
        <v>2054</v>
      </c>
      <c r="E608" s="68" t="s">
        <v>2052</v>
      </c>
      <c r="F608" s="68" t="s">
        <v>2053</v>
      </c>
      <c r="G608" s="68" t="s">
        <v>1962</v>
      </c>
      <c r="H608" s="68" t="s">
        <v>1963</v>
      </c>
      <c r="I608" s="68">
        <v>12</v>
      </c>
      <c r="J608" s="68" t="s">
        <v>2267</v>
      </c>
      <c r="K608" s="68">
        <v>1.3</v>
      </c>
      <c r="L608" s="68">
        <v>0.45</v>
      </c>
      <c r="M608" s="68" t="s">
        <v>2002</v>
      </c>
      <c r="N608" s="143">
        <f>IF(対応ガラス検索!$E$2="-","",IF(対応ガラス検索!$E$2&gt;=K608,MAX($N$2:N607)+1,""))</f>
        <v>607</v>
      </c>
      <c r="O608" s="143">
        <f>IF(対応ガラス検索!$E$2="-","",IF(L608&lt;=0.65,MAX($O$2:O607)+1,""))</f>
        <v>607</v>
      </c>
      <c r="P608" s="144"/>
      <c r="Q608" s="145"/>
    </row>
    <row r="609" spans="1:17" x14ac:dyDescent="0.4">
      <c r="A609" s="68">
        <v>608</v>
      </c>
      <c r="B609" s="68" t="s">
        <v>2295</v>
      </c>
      <c r="C609" s="68" t="s">
        <v>1954</v>
      </c>
      <c r="D609" s="68" t="s">
        <v>2054</v>
      </c>
      <c r="E609" s="68" t="s">
        <v>2052</v>
      </c>
      <c r="F609" s="68" t="s">
        <v>2053</v>
      </c>
      <c r="G609" s="68" t="s">
        <v>1962</v>
      </c>
      <c r="H609" s="68" t="s">
        <v>1963</v>
      </c>
      <c r="I609" s="68">
        <v>13</v>
      </c>
      <c r="J609" s="68" t="s">
        <v>2267</v>
      </c>
      <c r="K609" s="68">
        <v>1.2</v>
      </c>
      <c r="L609" s="68">
        <v>0.45</v>
      </c>
      <c r="M609" s="68" t="s">
        <v>2002</v>
      </c>
      <c r="N609" s="143">
        <f>IF(対応ガラス検索!$E$2="-","",IF(対応ガラス検索!$E$2&gt;=K609,MAX($N$2:N608)+1,""))</f>
        <v>608</v>
      </c>
      <c r="O609" s="143">
        <f>IF(対応ガラス検索!$E$2="-","",IF(L609&lt;=0.65,MAX($O$2:O608)+1,""))</f>
        <v>608</v>
      </c>
      <c r="P609" s="144"/>
      <c r="Q609" s="145"/>
    </row>
    <row r="610" spans="1:17" x14ac:dyDescent="0.4">
      <c r="A610" s="68">
        <v>609</v>
      </c>
      <c r="B610" s="68" t="s">
        <v>2295</v>
      </c>
      <c r="C610" s="68" t="s">
        <v>1954</v>
      </c>
      <c r="D610" s="68" t="s">
        <v>2055</v>
      </c>
      <c r="E610" s="68" t="s">
        <v>2052</v>
      </c>
      <c r="F610" s="68" t="s">
        <v>2053</v>
      </c>
      <c r="G610" s="68" t="s">
        <v>1965</v>
      </c>
      <c r="H610" s="68" t="s">
        <v>1966</v>
      </c>
      <c r="I610" s="68">
        <v>6</v>
      </c>
      <c r="J610" s="68" t="s">
        <v>2296</v>
      </c>
      <c r="K610" s="68">
        <v>2.4</v>
      </c>
      <c r="L610" s="68">
        <v>0.46</v>
      </c>
      <c r="M610" s="68" t="s">
        <v>2002</v>
      </c>
      <c r="N610" s="143">
        <f>IF(対応ガラス検索!$E$2="-","",IF(対応ガラス検索!$E$2&gt;=K610,MAX($N$2:N609)+1,""))</f>
        <v>609</v>
      </c>
      <c r="O610" s="143">
        <f>IF(対応ガラス検索!$E$2="-","",IF(L610&lt;=0.65,MAX($O$2:O609)+1,""))</f>
        <v>609</v>
      </c>
      <c r="P610" s="144"/>
      <c r="Q610" s="145"/>
    </row>
    <row r="611" spans="1:17" x14ac:dyDescent="0.4">
      <c r="A611" s="68">
        <v>610</v>
      </c>
      <c r="B611" s="68" t="s">
        <v>2295</v>
      </c>
      <c r="C611" s="68" t="s">
        <v>1954</v>
      </c>
      <c r="D611" s="68" t="s">
        <v>2055</v>
      </c>
      <c r="E611" s="68" t="s">
        <v>2052</v>
      </c>
      <c r="F611" s="68" t="s">
        <v>2053</v>
      </c>
      <c r="G611" s="68" t="s">
        <v>1965</v>
      </c>
      <c r="H611" s="68" t="s">
        <v>1966</v>
      </c>
      <c r="I611" s="68">
        <v>7</v>
      </c>
      <c r="J611" s="68" t="s">
        <v>2296</v>
      </c>
      <c r="K611" s="68">
        <v>2.2000000000000002</v>
      </c>
      <c r="L611" s="68">
        <v>0.46</v>
      </c>
      <c r="M611" s="68" t="s">
        <v>2002</v>
      </c>
      <c r="N611" s="143">
        <f>IF(対応ガラス検索!$E$2="-","",IF(対応ガラス検索!$E$2&gt;=K611,MAX($N$2:N610)+1,""))</f>
        <v>610</v>
      </c>
      <c r="O611" s="143">
        <f>IF(対応ガラス検索!$E$2="-","",IF(L611&lt;=0.65,MAX($O$2:O610)+1,""))</f>
        <v>610</v>
      </c>
      <c r="P611" s="144"/>
      <c r="Q611" s="145"/>
    </row>
    <row r="612" spans="1:17" x14ac:dyDescent="0.4">
      <c r="A612" s="68">
        <v>611</v>
      </c>
      <c r="B612" s="68" t="s">
        <v>2295</v>
      </c>
      <c r="C612" s="68" t="s">
        <v>1954</v>
      </c>
      <c r="D612" s="68" t="s">
        <v>2055</v>
      </c>
      <c r="E612" s="68" t="s">
        <v>2052</v>
      </c>
      <c r="F612" s="68" t="s">
        <v>2053</v>
      </c>
      <c r="G612" s="68" t="s">
        <v>1965</v>
      </c>
      <c r="H612" s="68" t="s">
        <v>1966</v>
      </c>
      <c r="I612" s="68">
        <v>8</v>
      </c>
      <c r="J612" s="68" t="s">
        <v>2296</v>
      </c>
      <c r="K612" s="68">
        <v>2.1</v>
      </c>
      <c r="L612" s="68">
        <v>0.46</v>
      </c>
      <c r="M612" s="68" t="s">
        <v>2002</v>
      </c>
      <c r="N612" s="143">
        <f>IF(対応ガラス検索!$E$2="-","",IF(対応ガラス検索!$E$2&gt;=K612,MAX($N$2:N611)+1,""))</f>
        <v>611</v>
      </c>
      <c r="O612" s="143">
        <f>IF(対応ガラス検索!$E$2="-","",IF(L612&lt;=0.65,MAX($O$2:O611)+1,""))</f>
        <v>611</v>
      </c>
      <c r="P612" s="144"/>
      <c r="Q612" s="145"/>
    </row>
    <row r="613" spans="1:17" x14ac:dyDescent="0.4">
      <c r="A613" s="68">
        <v>612</v>
      </c>
      <c r="B613" s="68" t="s">
        <v>2295</v>
      </c>
      <c r="C613" s="68" t="s">
        <v>1954</v>
      </c>
      <c r="D613" s="68" t="s">
        <v>2055</v>
      </c>
      <c r="E613" s="68" t="s">
        <v>2052</v>
      </c>
      <c r="F613" s="68" t="s">
        <v>2053</v>
      </c>
      <c r="G613" s="68" t="s">
        <v>1965</v>
      </c>
      <c r="H613" s="68" t="s">
        <v>1966</v>
      </c>
      <c r="I613" s="68">
        <v>9</v>
      </c>
      <c r="J613" s="68" t="s">
        <v>2296</v>
      </c>
      <c r="K613" s="142">
        <v>1.9</v>
      </c>
      <c r="L613" s="68">
        <v>0.46</v>
      </c>
      <c r="M613" s="68" t="s">
        <v>2002</v>
      </c>
      <c r="N613" s="143">
        <f>IF(対応ガラス検索!$E$2="-","",IF(対応ガラス検索!$E$2&gt;=K613,MAX($N$2:N612)+1,""))</f>
        <v>612</v>
      </c>
      <c r="O613" s="143">
        <f>IF(対応ガラス検索!$E$2="-","",IF(L613&lt;=0.65,MAX($O$2:O612)+1,""))</f>
        <v>612</v>
      </c>
      <c r="P613" s="144"/>
      <c r="Q613" s="145"/>
    </row>
    <row r="614" spans="1:17" x14ac:dyDescent="0.4">
      <c r="A614" s="68">
        <v>613</v>
      </c>
      <c r="B614" s="68" t="s">
        <v>2295</v>
      </c>
      <c r="C614" s="68" t="s">
        <v>1954</v>
      </c>
      <c r="D614" s="68" t="s">
        <v>2055</v>
      </c>
      <c r="E614" s="68" t="s">
        <v>2052</v>
      </c>
      <c r="F614" s="68" t="s">
        <v>2053</v>
      </c>
      <c r="G614" s="68" t="s">
        <v>1965</v>
      </c>
      <c r="H614" s="68" t="s">
        <v>1966</v>
      </c>
      <c r="I614" s="68">
        <v>10</v>
      </c>
      <c r="J614" s="68" t="s">
        <v>2296</v>
      </c>
      <c r="K614" s="68">
        <v>1.8</v>
      </c>
      <c r="L614" s="68">
        <v>0.46</v>
      </c>
      <c r="M614" s="68" t="s">
        <v>2002</v>
      </c>
      <c r="N614" s="143">
        <f>IF(対応ガラス検索!$E$2="-","",IF(対応ガラス検索!$E$2&gt;=K614,MAX($N$2:N613)+1,""))</f>
        <v>613</v>
      </c>
      <c r="O614" s="143">
        <f>IF(対応ガラス検索!$E$2="-","",IF(L614&lt;=0.65,MAX($O$2:O613)+1,""))</f>
        <v>613</v>
      </c>
      <c r="P614" s="144"/>
      <c r="Q614" s="145"/>
    </row>
    <row r="615" spans="1:17" x14ac:dyDescent="0.4">
      <c r="A615" s="68">
        <v>614</v>
      </c>
      <c r="B615" s="68" t="s">
        <v>2295</v>
      </c>
      <c r="C615" s="68" t="s">
        <v>1954</v>
      </c>
      <c r="D615" s="68" t="s">
        <v>2055</v>
      </c>
      <c r="E615" s="68" t="s">
        <v>2052</v>
      </c>
      <c r="F615" s="68" t="s">
        <v>2053</v>
      </c>
      <c r="G615" s="68" t="s">
        <v>1965</v>
      </c>
      <c r="H615" s="68" t="s">
        <v>1966</v>
      </c>
      <c r="I615" s="68">
        <v>11</v>
      </c>
      <c r="J615" s="68" t="s">
        <v>2296</v>
      </c>
      <c r="K615" s="68">
        <v>1.7</v>
      </c>
      <c r="L615" s="68">
        <v>0.46</v>
      </c>
      <c r="M615" s="68" t="s">
        <v>2002</v>
      </c>
      <c r="N615" s="143">
        <f>IF(対応ガラス検索!$E$2="-","",IF(対応ガラス検索!$E$2&gt;=K615,MAX($N$2:N614)+1,""))</f>
        <v>614</v>
      </c>
      <c r="O615" s="143">
        <f>IF(対応ガラス検索!$E$2="-","",IF(L615&lt;=0.65,MAX($O$2:O614)+1,""))</f>
        <v>614</v>
      </c>
      <c r="P615" s="144"/>
      <c r="Q615" s="145"/>
    </row>
    <row r="616" spans="1:17" x14ac:dyDescent="0.4">
      <c r="A616" s="68">
        <v>615</v>
      </c>
      <c r="B616" s="68" t="s">
        <v>2295</v>
      </c>
      <c r="C616" s="68" t="s">
        <v>1954</v>
      </c>
      <c r="D616" s="68" t="s">
        <v>2055</v>
      </c>
      <c r="E616" s="68" t="s">
        <v>2052</v>
      </c>
      <c r="F616" s="68" t="s">
        <v>2053</v>
      </c>
      <c r="G616" s="68" t="s">
        <v>1965</v>
      </c>
      <c r="H616" s="68" t="s">
        <v>1966</v>
      </c>
      <c r="I616" s="68">
        <v>12</v>
      </c>
      <c r="J616" s="68" t="s">
        <v>2296</v>
      </c>
      <c r="K616" s="68">
        <v>1.6</v>
      </c>
      <c r="L616" s="68">
        <v>0.46</v>
      </c>
      <c r="M616" s="68" t="s">
        <v>2002</v>
      </c>
      <c r="N616" s="143">
        <f>IF(対応ガラス検索!$E$2="-","",IF(対応ガラス検索!$E$2&gt;=K616,MAX($N$2:N615)+1,""))</f>
        <v>615</v>
      </c>
      <c r="O616" s="143">
        <f>IF(対応ガラス検索!$E$2="-","",IF(L616&lt;=0.65,MAX($O$2:O615)+1,""))</f>
        <v>615</v>
      </c>
      <c r="P616" s="144"/>
      <c r="Q616" s="145"/>
    </row>
    <row r="617" spans="1:17" x14ac:dyDescent="0.4">
      <c r="A617" s="68">
        <v>616</v>
      </c>
      <c r="B617" s="68" t="s">
        <v>2295</v>
      </c>
      <c r="C617" s="68" t="s">
        <v>1954</v>
      </c>
      <c r="D617" s="68" t="s">
        <v>2055</v>
      </c>
      <c r="E617" s="68" t="s">
        <v>2052</v>
      </c>
      <c r="F617" s="68" t="s">
        <v>2053</v>
      </c>
      <c r="G617" s="68" t="s">
        <v>1965</v>
      </c>
      <c r="H617" s="68" t="s">
        <v>1966</v>
      </c>
      <c r="I617" s="68">
        <v>6</v>
      </c>
      <c r="J617" s="68" t="s">
        <v>2267</v>
      </c>
      <c r="K617" s="68">
        <v>2</v>
      </c>
      <c r="L617" s="68">
        <v>0.46</v>
      </c>
      <c r="M617" s="68" t="s">
        <v>2002</v>
      </c>
      <c r="N617" s="143">
        <f>IF(対応ガラス検索!$E$2="-","",IF(対応ガラス検索!$E$2&gt;=K617,MAX($N$2:N616)+1,""))</f>
        <v>616</v>
      </c>
      <c r="O617" s="143">
        <f>IF(対応ガラス検索!$E$2="-","",IF(L617&lt;=0.65,MAX($O$2:O616)+1,""))</f>
        <v>616</v>
      </c>
      <c r="P617" s="144"/>
      <c r="Q617" s="145"/>
    </row>
    <row r="618" spans="1:17" x14ac:dyDescent="0.4">
      <c r="A618" s="68">
        <v>617</v>
      </c>
      <c r="B618" s="68" t="s">
        <v>2295</v>
      </c>
      <c r="C618" s="68" t="s">
        <v>1954</v>
      </c>
      <c r="D618" s="68" t="s">
        <v>2055</v>
      </c>
      <c r="E618" s="68" t="s">
        <v>2052</v>
      </c>
      <c r="F618" s="68" t="s">
        <v>2053</v>
      </c>
      <c r="G618" s="68" t="s">
        <v>1965</v>
      </c>
      <c r="H618" s="68" t="s">
        <v>1966</v>
      </c>
      <c r="I618" s="68">
        <v>7</v>
      </c>
      <c r="J618" s="68" t="s">
        <v>2267</v>
      </c>
      <c r="K618" s="142">
        <v>1.8</v>
      </c>
      <c r="L618" s="68">
        <v>0.46</v>
      </c>
      <c r="M618" s="68" t="s">
        <v>2002</v>
      </c>
      <c r="N618" s="143">
        <f>IF(対応ガラス検索!$E$2="-","",IF(対応ガラス検索!$E$2&gt;=K618,MAX($N$2:N617)+1,""))</f>
        <v>617</v>
      </c>
      <c r="O618" s="143">
        <f>IF(対応ガラス検索!$E$2="-","",IF(L618&lt;=0.65,MAX($O$2:O617)+1,""))</f>
        <v>617</v>
      </c>
      <c r="P618" s="144"/>
      <c r="Q618" s="145"/>
    </row>
    <row r="619" spans="1:17" x14ac:dyDescent="0.4">
      <c r="A619" s="68">
        <v>618</v>
      </c>
      <c r="B619" s="68" t="s">
        <v>2295</v>
      </c>
      <c r="C619" s="68" t="s">
        <v>1954</v>
      </c>
      <c r="D619" s="68" t="s">
        <v>2055</v>
      </c>
      <c r="E619" s="68" t="s">
        <v>2052</v>
      </c>
      <c r="F619" s="68" t="s">
        <v>2053</v>
      </c>
      <c r="G619" s="68" t="s">
        <v>1965</v>
      </c>
      <c r="H619" s="68" t="s">
        <v>1966</v>
      </c>
      <c r="I619" s="68">
        <v>8</v>
      </c>
      <c r="J619" s="68" t="s">
        <v>2267</v>
      </c>
      <c r="K619" s="68">
        <v>1.7</v>
      </c>
      <c r="L619" s="68">
        <v>0.46</v>
      </c>
      <c r="M619" s="68" t="s">
        <v>2002</v>
      </c>
      <c r="N619" s="143">
        <f>IF(対応ガラス検索!$E$2="-","",IF(対応ガラス検索!$E$2&gt;=K619,MAX($N$2:N618)+1,""))</f>
        <v>618</v>
      </c>
      <c r="O619" s="143">
        <f>IF(対応ガラス検索!$E$2="-","",IF(L619&lt;=0.65,MAX($O$2:O618)+1,""))</f>
        <v>618</v>
      </c>
      <c r="P619" s="144"/>
      <c r="Q619" s="145"/>
    </row>
    <row r="620" spans="1:17" x14ac:dyDescent="0.4">
      <c r="A620" s="68">
        <v>619</v>
      </c>
      <c r="B620" s="68" t="s">
        <v>2295</v>
      </c>
      <c r="C620" s="68" t="s">
        <v>1954</v>
      </c>
      <c r="D620" s="68" t="s">
        <v>2055</v>
      </c>
      <c r="E620" s="68" t="s">
        <v>2052</v>
      </c>
      <c r="F620" s="68" t="s">
        <v>2053</v>
      </c>
      <c r="G620" s="68" t="s">
        <v>1965</v>
      </c>
      <c r="H620" s="68" t="s">
        <v>1966</v>
      </c>
      <c r="I620" s="68">
        <v>9</v>
      </c>
      <c r="J620" s="68" t="s">
        <v>2267</v>
      </c>
      <c r="K620" s="68">
        <v>1.6</v>
      </c>
      <c r="L620" s="68">
        <v>0.46</v>
      </c>
      <c r="M620" s="68" t="s">
        <v>2002</v>
      </c>
      <c r="N620" s="143">
        <f>IF(対応ガラス検索!$E$2="-","",IF(対応ガラス検索!$E$2&gt;=K620,MAX($N$2:N619)+1,""))</f>
        <v>619</v>
      </c>
      <c r="O620" s="143">
        <f>IF(対応ガラス検索!$E$2="-","",IF(L620&lt;=0.65,MAX($O$2:O619)+1,""))</f>
        <v>619</v>
      </c>
      <c r="P620" s="144"/>
      <c r="Q620" s="145"/>
    </row>
    <row r="621" spans="1:17" x14ac:dyDescent="0.4">
      <c r="A621" s="68">
        <v>620</v>
      </c>
      <c r="B621" s="68" t="s">
        <v>2295</v>
      </c>
      <c r="C621" s="68" t="s">
        <v>1954</v>
      </c>
      <c r="D621" s="68" t="s">
        <v>2055</v>
      </c>
      <c r="E621" s="68" t="s">
        <v>2052</v>
      </c>
      <c r="F621" s="68" t="s">
        <v>2053</v>
      </c>
      <c r="G621" s="68" t="s">
        <v>1965</v>
      </c>
      <c r="H621" s="68" t="s">
        <v>1966</v>
      </c>
      <c r="I621" s="68">
        <v>10</v>
      </c>
      <c r="J621" s="68" t="s">
        <v>2267</v>
      </c>
      <c r="K621" s="68">
        <v>1.5</v>
      </c>
      <c r="L621" s="68">
        <v>0.46</v>
      </c>
      <c r="M621" s="68" t="s">
        <v>2002</v>
      </c>
      <c r="N621" s="143">
        <f>IF(対応ガラス検索!$E$2="-","",IF(対応ガラス検索!$E$2&gt;=K621,MAX($N$2:N620)+1,""))</f>
        <v>620</v>
      </c>
      <c r="O621" s="143">
        <f>IF(対応ガラス検索!$E$2="-","",IF(L621&lt;=0.65,MAX($O$2:O620)+1,""))</f>
        <v>620</v>
      </c>
      <c r="P621" s="144"/>
      <c r="Q621" s="145"/>
    </row>
    <row r="622" spans="1:17" x14ac:dyDescent="0.4">
      <c r="A622" s="68">
        <v>621</v>
      </c>
      <c r="B622" s="68" t="s">
        <v>2295</v>
      </c>
      <c r="C622" s="68" t="s">
        <v>1954</v>
      </c>
      <c r="D622" s="68" t="s">
        <v>2055</v>
      </c>
      <c r="E622" s="68" t="s">
        <v>2052</v>
      </c>
      <c r="F622" s="68" t="s">
        <v>2053</v>
      </c>
      <c r="G622" s="68" t="s">
        <v>1965</v>
      </c>
      <c r="H622" s="68" t="s">
        <v>1966</v>
      </c>
      <c r="I622" s="68">
        <v>11</v>
      </c>
      <c r="J622" s="68" t="s">
        <v>2267</v>
      </c>
      <c r="K622" s="68">
        <v>1.4</v>
      </c>
      <c r="L622" s="68">
        <v>0.46</v>
      </c>
      <c r="M622" s="68" t="s">
        <v>2002</v>
      </c>
      <c r="N622" s="143">
        <f>IF(対応ガラス検索!$E$2="-","",IF(対応ガラス検索!$E$2&gt;=K622,MAX($N$2:N621)+1,""))</f>
        <v>621</v>
      </c>
      <c r="O622" s="143">
        <f>IF(対応ガラス検索!$E$2="-","",IF(L622&lt;=0.65,MAX($O$2:O621)+1,""))</f>
        <v>621</v>
      </c>
      <c r="P622" s="144"/>
      <c r="Q622" s="145"/>
    </row>
    <row r="623" spans="1:17" x14ac:dyDescent="0.4">
      <c r="A623" s="68">
        <v>622</v>
      </c>
      <c r="B623" s="68" t="s">
        <v>2295</v>
      </c>
      <c r="C623" s="68" t="s">
        <v>1954</v>
      </c>
      <c r="D623" s="68" t="s">
        <v>2055</v>
      </c>
      <c r="E623" s="68" t="s">
        <v>2052</v>
      </c>
      <c r="F623" s="68" t="s">
        <v>2053</v>
      </c>
      <c r="G623" s="68" t="s">
        <v>1965</v>
      </c>
      <c r="H623" s="68" t="s">
        <v>1966</v>
      </c>
      <c r="I623" s="68">
        <v>12</v>
      </c>
      <c r="J623" s="68" t="s">
        <v>2267</v>
      </c>
      <c r="K623" s="68">
        <v>1.3</v>
      </c>
      <c r="L623" s="68">
        <v>0.46</v>
      </c>
      <c r="M623" s="68" t="s">
        <v>2002</v>
      </c>
      <c r="N623" s="143">
        <f>IF(対応ガラス検索!$E$2="-","",IF(対応ガラス検索!$E$2&gt;=K623,MAX($N$2:N622)+1,""))</f>
        <v>622</v>
      </c>
      <c r="O623" s="143">
        <f>IF(対応ガラス検索!$E$2="-","",IF(L623&lt;=0.65,MAX($O$2:O622)+1,""))</f>
        <v>622</v>
      </c>
      <c r="P623" s="144"/>
      <c r="Q623" s="145"/>
    </row>
    <row r="624" spans="1:17" x14ac:dyDescent="0.4">
      <c r="A624" s="68">
        <v>623</v>
      </c>
      <c r="B624" s="68" t="s">
        <v>2295</v>
      </c>
      <c r="C624" s="68" t="s">
        <v>1954</v>
      </c>
      <c r="D624" s="68" t="s">
        <v>2041</v>
      </c>
      <c r="E624" s="68" t="s">
        <v>2042</v>
      </c>
      <c r="F624" s="68" t="s">
        <v>2043</v>
      </c>
      <c r="G624" s="68" t="s">
        <v>1958</v>
      </c>
      <c r="H624" s="68" t="s">
        <v>1959</v>
      </c>
      <c r="I624" s="68">
        <v>6</v>
      </c>
      <c r="J624" s="68" t="s">
        <v>2296</v>
      </c>
      <c r="K624" s="68">
        <v>2.5</v>
      </c>
      <c r="L624" s="68">
        <v>0.32</v>
      </c>
      <c r="M624" s="68" t="s">
        <v>1960</v>
      </c>
      <c r="N624" s="143">
        <f>IF(対応ガラス検索!$E$2="-","",IF(対応ガラス検索!$E$2&gt;=K624,MAX($N$2:N623)+1,""))</f>
        <v>623</v>
      </c>
      <c r="O624" s="143">
        <f>IF(対応ガラス検索!$E$2="-","",IF(L624&lt;=0.65,MAX($O$2:O623)+1,""))</f>
        <v>623</v>
      </c>
      <c r="P624" s="144"/>
      <c r="Q624" s="145"/>
    </row>
    <row r="625" spans="1:17" x14ac:dyDescent="0.4">
      <c r="A625" s="68">
        <v>624</v>
      </c>
      <c r="B625" s="68" t="s">
        <v>2295</v>
      </c>
      <c r="C625" s="68" t="s">
        <v>1954</v>
      </c>
      <c r="D625" s="68" t="s">
        <v>2041</v>
      </c>
      <c r="E625" s="68" t="s">
        <v>2042</v>
      </c>
      <c r="F625" s="68" t="s">
        <v>2043</v>
      </c>
      <c r="G625" s="68" t="s">
        <v>1958</v>
      </c>
      <c r="H625" s="68" t="s">
        <v>1959</v>
      </c>
      <c r="I625" s="68">
        <v>7</v>
      </c>
      <c r="J625" s="68" t="s">
        <v>2296</v>
      </c>
      <c r="K625" s="68">
        <v>2.2999999999999998</v>
      </c>
      <c r="L625" s="68">
        <v>0.31</v>
      </c>
      <c r="M625" s="68" t="s">
        <v>1960</v>
      </c>
      <c r="N625" s="143">
        <f>IF(対応ガラス検索!$E$2="-","",IF(対応ガラス検索!$E$2&gt;=K625,MAX($N$2:N624)+1,""))</f>
        <v>624</v>
      </c>
      <c r="O625" s="143">
        <f>IF(対応ガラス検索!$E$2="-","",IF(L625&lt;=0.65,MAX($O$2:O624)+1,""))</f>
        <v>624</v>
      </c>
      <c r="P625" s="144"/>
      <c r="Q625" s="145"/>
    </row>
    <row r="626" spans="1:17" x14ac:dyDescent="0.4">
      <c r="A626" s="68">
        <v>625</v>
      </c>
      <c r="B626" s="68" t="s">
        <v>2295</v>
      </c>
      <c r="C626" s="68" t="s">
        <v>1954</v>
      </c>
      <c r="D626" s="68" t="s">
        <v>2041</v>
      </c>
      <c r="E626" s="68" t="s">
        <v>2042</v>
      </c>
      <c r="F626" s="68" t="s">
        <v>2043</v>
      </c>
      <c r="G626" s="68" t="s">
        <v>1958</v>
      </c>
      <c r="H626" s="68" t="s">
        <v>1959</v>
      </c>
      <c r="I626" s="68">
        <v>8</v>
      </c>
      <c r="J626" s="68" t="s">
        <v>2296</v>
      </c>
      <c r="K626" s="142">
        <v>2.1</v>
      </c>
      <c r="L626" s="68">
        <v>0.31</v>
      </c>
      <c r="M626" s="68" t="s">
        <v>1960</v>
      </c>
      <c r="N626" s="143">
        <f>IF(対応ガラス検索!$E$2="-","",IF(対応ガラス検索!$E$2&gt;=K626,MAX($N$2:N625)+1,""))</f>
        <v>625</v>
      </c>
      <c r="O626" s="143">
        <f>IF(対応ガラス検索!$E$2="-","",IF(L626&lt;=0.65,MAX($O$2:O625)+1,""))</f>
        <v>625</v>
      </c>
      <c r="P626" s="144"/>
      <c r="Q626" s="145"/>
    </row>
    <row r="627" spans="1:17" x14ac:dyDescent="0.4">
      <c r="A627" s="68">
        <v>626</v>
      </c>
      <c r="B627" s="68" t="s">
        <v>2295</v>
      </c>
      <c r="C627" s="68" t="s">
        <v>1954</v>
      </c>
      <c r="D627" s="68" t="s">
        <v>2041</v>
      </c>
      <c r="E627" s="68" t="s">
        <v>2042</v>
      </c>
      <c r="F627" s="68" t="s">
        <v>2043</v>
      </c>
      <c r="G627" s="68" t="s">
        <v>1958</v>
      </c>
      <c r="H627" s="68" t="s">
        <v>1959</v>
      </c>
      <c r="I627" s="68">
        <v>9</v>
      </c>
      <c r="J627" s="68" t="s">
        <v>2296</v>
      </c>
      <c r="K627" s="68">
        <v>2</v>
      </c>
      <c r="L627" s="68">
        <v>0.31</v>
      </c>
      <c r="M627" s="68" t="s">
        <v>1960</v>
      </c>
      <c r="N627" s="143">
        <f>IF(対応ガラス検索!$E$2="-","",IF(対応ガラス検索!$E$2&gt;=K627,MAX($N$2:N626)+1,""))</f>
        <v>626</v>
      </c>
      <c r="O627" s="143">
        <f>IF(対応ガラス検索!$E$2="-","",IF(L627&lt;=0.65,MAX($O$2:O626)+1,""))</f>
        <v>626</v>
      </c>
      <c r="P627" s="144"/>
      <c r="Q627" s="145"/>
    </row>
    <row r="628" spans="1:17" x14ac:dyDescent="0.4">
      <c r="A628" s="68">
        <v>627</v>
      </c>
      <c r="B628" s="68" t="s">
        <v>2295</v>
      </c>
      <c r="C628" s="68" t="s">
        <v>1954</v>
      </c>
      <c r="D628" s="68" t="s">
        <v>2041</v>
      </c>
      <c r="E628" s="68" t="s">
        <v>2042</v>
      </c>
      <c r="F628" s="68" t="s">
        <v>2043</v>
      </c>
      <c r="G628" s="68" t="s">
        <v>1958</v>
      </c>
      <c r="H628" s="68" t="s">
        <v>1959</v>
      </c>
      <c r="I628" s="68">
        <v>10</v>
      </c>
      <c r="J628" s="68" t="s">
        <v>2296</v>
      </c>
      <c r="K628" s="68">
        <v>1.8</v>
      </c>
      <c r="L628" s="68">
        <v>0.31</v>
      </c>
      <c r="M628" s="68" t="s">
        <v>1960</v>
      </c>
      <c r="N628" s="143">
        <f>IF(対応ガラス検索!$E$2="-","",IF(対応ガラス検索!$E$2&gt;=K628,MAX($N$2:N627)+1,""))</f>
        <v>627</v>
      </c>
      <c r="O628" s="143">
        <f>IF(対応ガラス検索!$E$2="-","",IF(L628&lt;=0.65,MAX($O$2:O627)+1,""))</f>
        <v>627</v>
      </c>
      <c r="P628" s="144"/>
      <c r="Q628" s="145"/>
    </row>
    <row r="629" spans="1:17" x14ac:dyDescent="0.4">
      <c r="A629" s="68">
        <v>628</v>
      </c>
      <c r="B629" s="68" t="s">
        <v>2295</v>
      </c>
      <c r="C629" s="68" t="s">
        <v>1954</v>
      </c>
      <c r="D629" s="68" t="s">
        <v>2041</v>
      </c>
      <c r="E629" s="68" t="s">
        <v>2042</v>
      </c>
      <c r="F629" s="68" t="s">
        <v>2043</v>
      </c>
      <c r="G629" s="68" t="s">
        <v>1958</v>
      </c>
      <c r="H629" s="68" t="s">
        <v>1959</v>
      </c>
      <c r="I629" s="68">
        <v>11</v>
      </c>
      <c r="J629" s="68" t="s">
        <v>2296</v>
      </c>
      <c r="K629" s="68">
        <v>1.7</v>
      </c>
      <c r="L629" s="68">
        <v>0.31</v>
      </c>
      <c r="M629" s="68" t="s">
        <v>1960</v>
      </c>
      <c r="N629" s="143">
        <f>IF(対応ガラス検索!$E$2="-","",IF(対応ガラス検索!$E$2&gt;=K629,MAX($N$2:N628)+1,""))</f>
        <v>628</v>
      </c>
      <c r="O629" s="143">
        <f>IF(対応ガラス検索!$E$2="-","",IF(L629&lt;=0.65,MAX($O$2:O628)+1,""))</f>
        <v>628</v>
      </c>
      <c r="P629" s="144"/>
      <c r="Q629" s="145"/>
    </row>
    <row r="630" spans="1:17" x14ac:dyDescent="0.4">
      <c r="A630" s="68">
        <v>629</v>
      </c>
      <c r="B630" s="68" t="s">
        <v>2295</v>
      </c>
      <c r="C630" s="68" t="s">
        <v>1954</v>
      </c>
      <c r="D630" s="68" t="s">
        <v>2041</v>
      </c>
      <c r="E630" s="68" t="s">
        <v>2042</v>
      </c>
      <c r="F630" s="68" t="s">
        <v>2043</v>
      </c>
      <c r="G630" s="68" t="s">
        <v>1958</v>
      </c>
      <c r="H630" s="68" t="s">
        <v>1959</v>
      </c>
      <c r="I630" s="68">
        <v>12</v>
      </c>
      <c r="J630" s="68" t="s">
        <v>2296</v>
      </c>
      <c r="K630" s="68">
        <v>1.6</v>
      </c>
      <c r="L630" s="68">
        <v>0.3</v>
      </c>
      <c r="M630" s="68" t="s">
        <v>1960</v>
      </c>
      <c r="N630" s="143">
        <f>IF(対応ガラス検索!$E$2="-","",IF(対応ガラス検索!$E$2&gt;=K630,MAX($N$2:N629)+1,""))</f>
        <v>629</v>
      </c>
      <c r="O630" s="143">
        <f>IF(対応ガラス検索!$E$2="-","",IF(L630&lt;=0.65,MAX($O$2:O629)+1,""))</f>
        <v>629</v>
      </c>
      <c r="P630" s="144"/>
      <c r="Q630" s="145"/>
    </row>
    <row r="631" spans="1:17" x14ac:dyDescent="0.4">
      <c r="A631" s="68">
        <v>630</v>
      </c>
      <c r="B631" s="68" t="s">
        <v>2295</v>
      </c>
      <c r="C631" s="68" t="s">
        <v>1954</v>
      </c>
      <c r="D631" s="68" t="s">
        <v>2041</v>
      </c>
      <c r="E631" s="68" t="s">
        <v>2042</v>
      </c>
      <c r="F631" s="68" t="s">
        <v>2043</v>
      </c>
      <c r="G631" s="68" t="s">
        <v>1958</v>
      </c>
      <c r="H631" s="68" t="s">
        <v>1959</v>
      </c>
      <c r="I631" s="68">
        <v>13</v>
      </c>
      <c r="J631" s="68" t="s">
        <v>2296</v>
      </c>
      <c r="K631" s="142">
        <v>1.6</v>
      </c>
      <c r="L631" s="68">
        <v>0.3</v>
      </c>
      <c r="M631" s="68" t="s">
        <v>1960</v>
      </c>
      <c r="N631" s="143">
        <f>IF(対応ガラス検索!$E$2="-","",IF(対応ガラス検索!$E$2&gt;=K631,MAX($N$2:N630)+1,""))</f>
        <v>630</v>
      </c>
      <c r="O631" s="143">
        <f>IF(対応ガラス検索!$E$2="-","",IF(L631&lt;=0.65,MAX($O$2:O630)+1,""))</f>
        <v>630</v>
      </c>
      <c r="P631" s="144"/>
      <c r="Q631" s="145"/>
    </row>
    <row r="632" spans="1:17" x14ac:dyDescent="0.4">
      <c r="A632" s="68">
        <v>631</v>
      </c>
      <c r="B632" s="68" t="s">
        <v>2295</v>
      </c>
      <c r="C632" s="68" t="s">
        <v>1954</v>
      </c>
      <c r="D632" s="68" t="s">
        <v>2041</v>
      </c>
      <c r="E632" s="68" t="s">
        <v>2042</v>
      </c>
      <c r="F632" s="68" t="s">
        <v>2043</v>
      </c>
      <c r="G632" s="68" t="s">
        <v>1958</v>
      </c>
      <c r="H632" s="68" t="s">
        <v>1959</v>
      </c>
      <c r="I632" s="68">
        <v>6</v>
      </c>
      <c r="J632" s="68" t="s">
        <v>2267</v>
      </c>
      <c r="K632" s="68">
        <v>2</v>
      </c>
      <c r="L632" s="68">
        <v>0.31</v>
      </c>
      <c r="M632" s="68" t="s">
        <v>1960</v>
      </c>
      <c r="N632" s="143">
        <f>IF(対応ガラス検索!$E$2="-","",IF(対応ガラス検索!$E$2&gt;=K632,MAX($N$2:N631)+1,""))</f>
        <v>631</v>
      </c>
      <c r="O632" s="143">
        <f>IF(対応ガラス検索!$E$2="-","",IF(L632&lt;=0.65,MAX($O$2:O631)+1,""))</f>
        <v>631</v>
      </c>
      <c r="P632" s="144"/>
      <c r="Q632" s="145"/>
    </row>
    <row r="633" spans="1:17" x14ac:dyDescent="0.4">
      <c r="A633" s="68">
        <v>632</v>
      </c>
      <c r="B633" s="68" t="s">
        <v>2295</v>
      </c>
      <c r="C633" s="68" t="s">
        <v>1954</v>
      </c>
      <c r="D633" s="68" t="s">
        <v>2041</v>
      </c>
      <c r="E633" s="68" t="s">
        <v>2042</v>
      </c>
      <c r="F633" s="68" t="s">
        <v>2043</v>
      </c>
      <c r="G633" s="68" t="s">
        <v>1958</v>
      </c>
      <c r="H633" s="68" t="s">
        <v>1959</v>
      </c>
      <c r="I633" s="68">
        <v>7</v>
      </c>
      <c r="J633" s="68" t="s">
        <v>2267</v>
      </c>
      <c r="K633" s="68">
        <v>1.8</v>
      </c>
      <c r="L633" s="68">
        <v>0.31</v>
      </c>
      <c r="M633" s="68" t="s">
        <v>1960</v>
      </c>
      <c r="N633" s="143">
        <f>IF(対応ガラス検索!$E$2="-","",IF(対応ガラス検索!$E$2&gt;=K633,MAX($N$2:N632)+1,""))</f>
        <v>632</v>
      </c>
      <c r="O633" s="143">
        <f>IF(対応ガラス検索!$E$2="-","",IF(L633&lt;=0.65,MAX($O$2:O632)+1,""))</f>
        <v>632</v>
      </c>
      <c r="P633" s="144"/>
      <c r="Q633" s="145"/>
    </row>
    <row r="634" spans="1:17" x14ac:dyDescent="0.4">
      <c r="A634" s="68">
        <v>633</v>
      </c>
      <c r="B634" s="68" t="s">
        <v>2295</v>
      </c>
      <c r="C634" s="68" t="s">
        <v>1954</v>
      </c>
      <c r="D634" s="68" t="s">
        <v>2041</v>
      </c>
      <c r="E634" s="68" t="s">
        <v>2042</v>
      </c>
      <c r="F634" s="68" t="s">
        <v>2043</v>
      </c>
      <c r="G634" s="68" t="s">
        <v>1958</v>
      </c>
      <c r="H634" s="68" t="s">
        <v>1959</v>
      </c>
      <c r="I634" s="68">
        <v>8</v>
      </c>
      <c r="J634" s="68" t="s">
        <v>2267</v>
      </c>
      <c r="K634" s="68">
        <v>1.7</v>
      </c>
      <c r="L634" s="68">
        <v>0.3</v>
      </c>
      <c r="M634" s="68" t="s">
        <v>1960</v>
      </c>
      <c r="N634" s="143">
        <f>IF(対応ガラス検索!$E$2="-","",IF(対応ガラス検索!$E$2&gt;=K634,MAX($N$2:N633)+1,""))</f>
        <v>633</v>
      </c>
      <c r="O634" s="143">
        <f>IF(対応ガラス検索!$E$2="-","",IF(L634&lt;=0.65,MAX($O$2:O633)+1,""))</f>
        <v>633</v>
      </c>
      <c r="P634" s="144"/>
      <c r="Q634" s="145"/>
    </row>
    <row r="635" spans="1:17" x14ac:dyDescent="0.4">
      <c r="A635" s="68">
        <v>634</v>
      </c>
      <c r="B635" s="68" t="s">
        <v>2295</v>
      </c>
      <c r="C635" s="68" t="s">
        <v>1954</v>
      </c>
      <c r="D635" s="68" t="s">
        <v>2041</v>
      </c>
      <c r="E635" s="68" t="s">
        <v>2042</v>
      </c>
      <c r="F635" s="68" t="s">
        <v>2043</v>
      </c>
      <c r="G635" s="68" t="s">
        <v>1958</v>
      </c>
      <c r="H635" s="68" t="s">
        <v>1959</v>
      </c>
      <c r="I635" s="68">
        <v>9</v>
      </c>
      <c r="J635" s="68" t="s">
        <v>2267</v>
      </c>
      <c r="K635" s="68">
        <v>1.6</v>
      </c>
      <c r="L635" s="68">
        <v>0.3</v>
      </c>
      <c r="M635" s="68" t="s">
        <v>1960</v>
      </c>
      <c r="N635" s="143">
        <f>IF(対応ガラス検索!$E$2="-","",IF(対応ガラス検索!$E$2&gt;=K635,MAX($N$2:N634)+1,""))</f>
        <v>634</v>
      </c>
      <c r="O635" s="143">
        <f>IF(対応ガラス検索!$E$2="-","",IF(L635&lt;=0.65,MAX($O$2:O634)+1,""))</f>
        <v>634</v>
      </c>
      <c r="P635" s="144"/>
      <c r="Q635" s="145"/>
    </row>
    <row r="636" spans="1:17" x14ac:dyDescent="0.4">
      <c r="A636" s="68">
        <v>635</v>
      </c>
      <c r="B636" s="68" t="s">
        <v>2295</v>
      </c>
      <c r="C636" s="68" t="s">
        <v>1954</v>
      </c>
      <c r="D636" s="68" t="s">
        <v>2041</v>
      </c>
      <c r="E636" s="68" t="s">
        <v>2042</v>
      </c>
      <c r="F636" s="68" t="s">
        <v>2043</v>
      </c>
      <c r="G636" s="68" t="s">
        <v>1958</v>
      </c>
      <c r="H636" s="68" t="s">
        <v>1959</v>
      </c>
      <c r="I636" s="68">
        <v>10</v>
      </c>
      <c r="J636" s="68" t="s">
        <v>2267</v>
      </c>
      <c r="K636" s="68">
        <v>1.5</v>
      </c>
      <c r="L636" s="68">
        <v>0.3</v>
      </c>
      <c r="M636" s="68" t="s">
        <v>1960</v>
      </c>
      <c r="N636" s="143">
        <f>IF(対応ガラス検索!$E$2="-","",IF(対応ガラス検索!$E$2&gt;=K636,MAX($N$2:N635)+1,""))</f>
        <v>635</v>
      </c>
      <c r="O636" s="143">
        <f>IF(対応ガラス検索!$E$2="-","",IF(L636&lt;=0.65,MAX($O$2:O635)+1,""))</f>
        <v>635</v>
      </c>
      <c r="P636" s="144"/>
      <c r="Q636" s="145"/>
    </row>
    <row r="637" spans="1:17" x14ac:dyDescent="0.4">
      <c r="A637" s="68">
        <v>636</v>
      </c>
      <c r="B637" s="68" t="s">
        <v>2295</v>
      </c>
      <c r="C637" s="68" t="s">
        <v>1954</v>
      </c>
      <c r="D637" s="68" t="s">
        <v>2041</v>
      </c>
      <c r="E637" s="68" t="s">
        <v>2042</v>
      </c>
      <c r="F637" s="68" t="s">
        <v>2043</v>
      </c>
      <c r="G637" s="68" t="s">
        <v>1958</v>
      </c>
      <c r="H637" s="68" t="s">
        <v>1959</v>
      </c>
      <c r="I637" s="68">
        <v>11</v>
      </c>
      <c r="J637" s="68" t="s">
        <v>2267</v>
      </c>
      <c r="K637" s="68">
        <v>1.4</v>
      </c>
      <c r="L637" s="68">
        <v>0.3</v>
      </c>
      <c r="M637" s="68" t="s">
        <v>1960</v>
      </c>
      <c r="N637" s="143">
        <f>IF(対応ガラス検索!$E$2="-","",IF(対応ガラス検索!$E$2&gt;=K637,MAX($N$2:N636)+1,""))</f>
        <v>636</v>
      </c>
      <c r="O637" s="143">
        <f>IF(対応ガラス検索!$E$2="-","",IF(L637&lt;=0.65,MAX($O$2:O636)+1,""))</f>
        <v>636</v>
      </c>
      <c r="P637" s="144"/>
      <c r="Q637" s="145"/>
    </row>
    <row r="638" spans="1:17" x14ac:dyDescent="0.4">
      <c r="A638" s="68">
        <v>637</v>
      </c>
      <c r="B638" s="68" t="s">
        <v>2295</v>
      </c>
      <c r="C638" s="68" t="s">
        <v>1954</v>
      </c>
      <c r="D638" s="68" t="s">
        <v>2041</v>
      </c>
      <c r="E638" s="68" t="s">
        <v>2042</v>
      </c>
      <c r="F638" s="68" t="s">
        <v>2043</v>
      </c>
      <c r="G638" s="68" t="s">
        <v>1958</v>
      </c>
      <c r="H638" s="68" t="s">
        <v>1959</v>
      </c>
      <c r="I638" s="68">
        <v>12</v>
      </c>
      <c r="J638" s="68" t="s">
        <v>2267</v>
      </c>
      <c r="K638" s="68">
        <v>1.3</v>
      </c>
      <c r="L638" s="68">
        <v>0.3</v>
      </c>
      <c r="M638" s="68" t="s">
        <v>1960</v>
      </c>
      <c r="N638" s="143">
        <f>IF(対応ガラス検索!$E$2="-","",IF(対応ガラス検索!$E$2&gt;=K638,MAX($N$2:N637)+1,""))</f>
        <v>637</v>
      </c>
      <c r="O638" s="143">
        <f>IF(対応ガラス検索!$E$2="-","",IF(L638&lt;=0.65,MAX($O$2:O637)+1,""))</f>
        <v>637</v>
      </c>
      <c r="P638" s="144"/>
      <c r="Q638" s="145"/>
    </row>
    <row r="639" spans="1:17" x14ac:dyDescent="0.4">
      <c r="A639" s="68">
        <v>638</v>
      </c>
      <c r="B639" s="68" t="s">
        <v>2295</v>
      </c>
      <c r="C639" s="68" t="s">
        <v>1954</v>
      </c>
      <c r="D639" s="68" t="s">
        <v>2041</v>
      </c>
      <c r="E639" s="68" t="s">
        <v>2042</v>
      </c>
      <c r="F639" s="68" t="s">
        <v>2043</v>
      </c>
      <c r="G639" s="68" t="s">
        <v>1958</v>
      </c>
      <c r="H639" s="68" t="s">
        <v>1959</v>
      </c>
      <c r="I639" s="68">
        <v>13</v>
      </c>
      <c r="J639" s="68" t="s">
        <v>2267</v>
      </c>
      <c r="K639" s="142">
        <v>1.2</v>
      </c>
      <c r="L639" s="68">
        <v>0.3</v>
      </c>
      <c r="M639" s="68" t="s">
        <v>1960</v>
      </c>
      <c r="N639" s="143">
        <f>IF(対応ガラス検索!$E$2="-","",IF(対応ガラス検索!$E$2&gt;=K639,MAX($N$2:N638)+1,""))</f>
        <v>638</v>
      </c>
      <c r="O639" s="143">
        <f>IF(対応ガラス検索!$E$2="-","",IF(L639&lt;=0.65,MAX($O$2:O638)+1,""))</f>
        <v>638</v>
      </c>
      <c r="P639" s="144"/>
      <c r="Q639" s="145"/>
    </row>
    <row r="640" spans="1:17" x14ac:dyDescent="0.4">
      <c r="A640" s="68">
        <v>639</v>
      </c>
      <c r="B640" s="68" t="s">
        <v>2295</v>
      </c>
      <c r="C640" s="68" t="s">
        <v>1954</v>
      </c>
      <c r="D640" s="68" t="s">
        <v>2044</v>
      </c>
      <c r="E640" s="68" t="s">
        <v>2042</v>
      </c>
      <c r="F640" s="68" t="s">
        <v>2043</v>
      </c>
      <c r="G640" s="68" t="s">
        <v>1962</v>
      </c>
      <c r="H640" s="68" t="s">
        <v>1963</v>
      </c>
      <c r="I640" s="68">
        <v>6</v>
      </c>
      <c r="J640" s="68" t="s">
        <v>2296</v>
      </c>
      <c r="K640" s="68">
        <v>2.5</v>
      </c>
      <c r="L640" s="68">
        <v>0.33</v>
      </c>
      <c r="M640" s="68" t="s">
        <v>1960</v>
      </c>
      <c r="N640" s="143">
        <f>IF(対応ガラス検索!$E$2="-","",IF(対応ガラス検索!$E$2&gt;=K640,MAX($N$2:N639)+1,""))</f>
        <v>639</v>
      </c>
      <c r="O640" s="143">
        <f>IF(対応ガラス検索!$E$2="-","",IF(L640&lt;=0.65,MAX($O$2:O639)+1,""))</f>
        <v>639</v>
      </c>
      <c r="P640" s="144"/>
      <c r="Q640" s="145"/>
    </row>
    <row r="641" spans="1:17" x14ac:dyDescent="0.4">
      <c r="A641" s="68">
        <v>640</v>
      </c>
      <c r="B641" s="68" t="s">
        <v>2295</v>
      </c>
      <c r="C641" s="68" t="s">
        <v>1954</v>
      </c>
      <c r="D641" s="68" t="s">
        <v>2044</v>
      </c>
      <c r="E641" s="68" t="s">
        <v>2042</v>
      </c>
      <c r="F641" s="68" t="s">
        <v>2043</v>
      </c>
      <c r="G641" s="68" t="s">
        <v>1962</v>
      </c>
      <c r="H641" s="68" t="s">
        <v>1963</v>
      </c>
      <c r="I641" s="68">
        <v>7</v>
      </c>
      <c r="J641" s="68" t="s">
        <v>2296</v>
      </c>
      <c r="K641" s="68">
        <v>2.2999999999999998</v>
      </c>
      <c r="L641" s="68">
        <v>0.33</v>
      </c>
      <c r="M641" s="68" t="s">
        <v>1960</v>
      </c>
      <c r="N641" s="143">
        <f>IF(対応ガラス検索!$E$2="-","",IF(対応ガラス検索!$E$2&gt;=K641,MAX($N$2:N640)+1,""))</f>
        <v>640</v>
      </c>
      <c r="O641" s="143">
        <f>IF(対応ガラス検索!$E$2="-","",IF(L641&lt;=0.65,MAX($O$2:O640)+1,""))</f>
        <v>640</v>
      </c>
      <c r="P641" s="144"/>
      <c r="Q641" s="145"/>
    </row>
    <row r="642" spans="1:17" x14ac:dyDescent="0.4">
      <c r="A642" s="68">
        <v>641</v>
      </c>
      <c r="B642" s="68" t="s">
        <v>2295</v>
      </c>
      <c r="C642" s="68" t="s">
        <v>1954</v>
      </c>
      <c r="D642" s="68" t="s">
        <v>2044</v>
      </c>
      <c r="E642" s="68" t="s">
        <v>2042</v>
      </c>
      <c r="F642" s="68" t="s">
        <v>2043</v>
      </c>
      <c r="G642" s="68" t="s">
        <v>1962</v>
      </c>
      <c r="H642" s="68" t="s">
        <v>1963</v>
      </c>
      <c r="I642" s="68">
        <v>8</v>
      </c>
      <c r="J642" s="68" t="s">
        <v>2296</v>
      </c>
      <c r="K642" s="68">
        <v>2.1</v>
      </c>
      <c r="L642" s="68">
        <v>0.32</v>
      </c>
      <c r="M642" s="68" t="s">
        <v>1960</v>
      </c>
      <c r="N642" s="143">
        <f>IF(対応ガラス検索!$E$2="-","",IF(対応ガラス検索!$E$2&gt;=K642,MAX($N$2:N641)+1,""))</f>
        <v>641</v>
      </c>
      <c r="O642" s="143">
        <f>IF(対応ガラス検索!$E$2="-","",IF(L642&lt;=0.65,MAX($O$2:O641)+1,""))</f>
        <v>641</v>
      </c>
      <c r="P642" s="144"/>
      <c r="Q642" s="145"/>
    </row>
    <row r="643" spans="1:17" x14ac:dyDescent="0.4">
      <c r="A643" s="68">
        <v>642</v>
      </c>
      <c r="B643" s="68" t="s">
        <v>2295</v>
      </c>
      <c r="C643" s="68" t="s">
        <v>1954</v>
      </c>
      <c r="D643" s="68" t="s">
        <v>2044</v>
      </c>
      <c r="E643" s="68" t="s">
        <v>2042</v>
      </c>
      <c r="F643" s="68" t="s">
        <v>2043</v>
      </c>
      <c r="G643" s="68" t="s">
        <v>1962</v>
      </c>
      <c r="H643" s="68" t="s">
        <v>1963</v>
      </c>
      <c r="I643" s="68">
        <v>9</v>
      </c>
      <c r="J643" s="68" t="s">
        <v>2296</v>
      </c>
      <c r="K643" s="68">
        <v>2</v>
      </c>
      <c r="L643" s="68">
        <v>0.32</v>
      </c>
      <c r="M643" s="68" t="s">
        <v>1960</v>
      </c>
      <c r="N643" s="143">
        <f>IF(対応ガラス検索!$E$2="-","",IF(対応ガラス検索!$E$2&gt;=K643,MAX($N$2:N642)+1,""))</f>
        <v>642</v>
      </c>
      <c r="O643" s="143">
        <f>IF(対応ガラス検索!$E$2="-","",IF(L643&lt;=0.65,MAX($O$2:O642)+1,""))</f>
        <v>642</v>
      </c>
      <c r="P643" s="144"/>
      <c r="Q643" s="145"/>
    </row>
    <row r="644" spans="1:17" x14ac:dyDescent="0.4">
      <c r="A644" s="68">
        <v>643</v>
      </c>
      <c r="B644" s="68" t="s">
        <v>2295</v>
      </c>
      <c r="C644" s="68" t="s">
        <v>1954</v>
      </c>
      <c r="D644" s="68" t="s">
        <v>2044</v>
      </c>
      <c r="E644" s="68" t="s">
        <v>2042</v>
      </c>
      <c r="F644" s="68" t="s">
        <v>2043</v>
      </c>
      <c r="G644" s="68" t="s">
        <v>1962</v>
      </c>
      <c r="H644" s="68" t="s">
        <v>1963</v>
      </c>
      <c r="I644" s="68">
        <v>10</v>
      </c>
      <c r="J644" s="68" t="s">
        <v>2296</v>
      </c>
      <c r="K644" s="142">
        <v>1.8</v>
      </c>
      <c r="L644" s="68">
        <v>0.32</v>
      </c>
      <c r="M644" s="68" t="s">
        <v>1960</v>
      </c>
      <c r="N644" s="143">
        <f>IF(対応ガラス検索!$E$2="-","",IF(対応ガラス検索!$E$2&gt;=K644,MAX($N$2:N643)+1,""))</f>
        <v>643</v>
      </c>
      <c r="O644" s="143">
        <f>IF(対応ガラス検索!$E$2="-","",IF(L644&lt;=0.65,MAX($O$2:O643)+1,""))</f>
        <v>643</v>
      </c>
      <c r="P644" s="144"/>
      <c r="Q644" s="145"/>
    </row>
    <row r="645" spans="1:17" x14ac:dyDescent="0.4">
      <c r="A645" s="68">
        <v>644</v>
      </c>
      <c r="B645" s="68" t="s">
        <v>2295</v>
      </c>
      <c r="C645" s="68" t="s">
        <v>1954</v>
      </c>
      <c r="D645" s="68" t="s">
        <v>2044</v>
      </c>
      <c r="E645" s="68" t="s">
        <v>2042</v>
      </c>
      <c r="F645" s="68" t="s">
        <v>2043</v>
      </c>
      <c r="G645" s="68" t="s">
        <v>1962</v>
      </c>
      <c r="H645" s="68" t="s">
        <v>1963</v>
      </c>
      <c r="I645" s="68">
        <v>11</v>
      </c>
      <c r="J645" s="68" t="s">
        <v>2296</v>
      </c>
      <c r="K645" s="68">
        <v>1.7</v>
      </c>
      <c r="L645" s="68">
        <v>0.32</v>
      </c>
      <c r="M645" s="68" t="s">
        <v>1960</v>
      </c>
      <c r="N645" s="143">
        <f>IF(対応ガラス検索!$E$2="-","",IF(対応ガラス検索!$E$2&gt;=K645,MAX($N$2:N644)+1,""))</f>
        <v>644</v>
      </c>
      <c r="O645" s="143">
        <f>IF(対応ガラス検索!$E$2="-","",IF(L645&lt;=0.65,MAX($O$2:O644)+1,""))</f>
        <v>644</v>
      </c>
      <c r="P645" s="144"/>
      <c r="Q645" s="145"/>
    </row>
    <row r="646" spans="1:17" x14ac:dyDescent="0.4">
      <c r="A646" s="68">
        <v>645</v>
      </c>
      <c r="B646" s="68" t="s">
        <v>2295</v>
      </c>
      <c r="C646" s="68" t="s">
        <v>1954</v>
      </c>
      <c r="D646" s="68" t="s">
        <v>2044</v>
      </c>
      <c r="E646" s="68" t="s">
        <v>2042</v>
      </c>
      <c r="F646" s="68" t="s">
        <v>2043</v>
      </c>
      <c r="G646" s="68" t="s">
        <v>1962</v>
      </c>
      <c r="H646" s="68" t="s">
        <v>1963</v>
      </c>
      <c r="I646" s="68">
        <v>12</v>
      </c>
      <c r="J646" s="68" t="s">
        <v>2296</v>
      </c>
      <c r="K646" s="68">
        <v>1.6</v>
      </c>
      <c r="L646" s="68">
        <v>0.32</v>
      </c>
      <c r="M646" s="68" t="s">
        <v>1960</v>
      </c>
      <c r="N646" s="143">
        <f>IF(対応ガラス検索!$E$2="-","",IF(対応ガラス検索!$E$2&gt;=K646,MAX($N$2:N645)+1,""))</f>
        <v>645</v>
      </c>
      <c r="O646" s="143">
        <f>IF(対応ガラス検索!$E$2="-","",IF(L646&lt;=0.65,MAX($O$2:O645)+1,""))</f>
        <v>645</v>
      </c>
      <c r="P646" s="144"/>
      <c r="Q646" s="145"/>
    </row>
    <row r="647" spans="1:17" x14ac:dyDescent="0.4">
      <c r="A647" s="68">
        <v>646</v>
      </c>
      <c r="B647" s="68" t="s">
        <v>2295</v>
      </c>
      <c r="C647" s="68" t="s">
        <v>1954</v>
      </c>
      <c r="D647" s="68" t="s">
        <v>2044</v>
      </c>
      <c r="E647" s="68" t="s">
        <v>2042</v>
      </c>
      <c r="F647" s="68" t="s">
        <v>2043</v>
      </c>
      <c r="G647" s="68" t="s">
        <v>1962</v>
      </c>
      <c r="H647" s="68" t="s">
        <v>1963</v>
      </c>
      <c r="I647" s="68">
        <v>13</v>
      </c>
      <c r="J647" s="68" t="s">
        <v>2296</v>
      </c>
      <c r="K647" s="68">
        <v>1.5</v>
      </c>
      <c r="L647" s="68">
        <v>0.32</v>
      </c>
      <c r="M647" s="68" t="s">
        <v>1960</v>
      </c>
      <c r="N647" s="143">
        <f>IF(対応ガラス検索!$E$2="-","",IF(対応ガラス検索!$E$2&gt;=K647,MAX($N$2:N646)+1,""))</f>
        <v>646</v>
      </c>
      <c r="O647" s="143">
        <f>IF(対応ガラス検索!$E$2="-","",IF(L647&lt;=0.65,MAX($O$2:O646)+1,""))</f>
        <v>646</v>
      </c>
      <c r="P647" s="144"/>
      <c r="Q647" s="145"/>
    </row>
    <row r="648" spans="1:17" x14ac:dyDescent="0.4">
      <c r="A648" s="68">
        <v>647</v>
      </c>
      <c r="B648" s="68" t="s">
        <v>2295</v>
      </c>
      <c r="C648" s="68" t="s">
        <v>1954</v>
      </c>
      <c r="D648" s="68" t="s">
        <v>2044</v>
      </c>
      <c r="E648" s="68" t="s">
        <v>2042</v>
      </c>
      <c r="F648" s="68" t="s">
        <v>2043</v>
      </c>
      <c r="G648" s="68" t="s">
        <v>1962</v>
      </c>
      <c r="H648" s="68" t="s">
        <v>1963</v>
      </c>
      <c r="I648" s="68">
        <v>6</v>
      </c>
      <c r="J648" s="68" t="s">
        <v>2267</v>
      </c>
      <c r="K648" s="68">
        <v>2</v>
      </c>
      <c r="L648" s="68">
        <v>0.32</v>
      </c>
      <c r="M648" s="68" t="s">
        <v>1960</v>
      </c>
      <c r="N648" s="143">
        <f>IF(対応ガラス検索!$E$2="-","",IF(対応ガラス検索!$E$2&gt;=K648,MAX($N$2:N647)+1,""))</f>
        <v>647</v>
      </c>
      <c r="O648" s="143">
        <f>IF(対応ガラス検索!$E$2="-","",IF(L648&lt;=0.65,MAX($O$2:O647)+1,""))</f>
        <v>647</v>
      </c>
      <c r="P648" s="144"/>
      <c r="Q648" s="145"/>
    </row>
    <row r="649" spans="1:17" x14ac:dyDescent="0.4">
      <c r="A649" s="68">
        <v>648</v>
      </c>
      <c r="B649" s="68" t="s">
        <v>2295</v>
      </c>
      <c r="C649" s="68" t="s">
        <v>1954</v>
      </c>
      <c r="D649" s="68" t="s">
        <v>2044</v>
      </c>
      <c r="E649" s="68" t="s">
        <v>2042</v>
      </c>
      <c r="F649" s="68" t="s">
        <v>2043</v>
      </c>
      <c r="G649" s="68" t="s">
        <v>1962</v>
      </c>
      <c r="H649" s="68" t="s">
        <v>1963</v>
      </c>
      <c r="I649" s="68">
        <v>7</v>
      </c>
      <c r="J649" s="68" t="s">
        <v>2267</v>
      </c>
      <c r="K649" s="68">
        <v>1.8</v>
      </c>
      <c r="L649" s="68">
        <v>0.32</v>
      </c>
      <c r="M649" s="68" t="s">
        <v>1960</v>
      </c>
      <c r="N649" s="143">
        <f>IF(対応ガラス検索!$E$2="-","",IF(対応ガラス検索!$E$2&gt;=K649,MAX($N$2:N648)+1,""))</f>
        <v>648</v>
      </c>
      <c r="O649" s="143">
        <f>IF(対応ガラス検索!$E$2="-","",IF(L649&lt;=0.65,MAX($O$2:O648)+1,""))</f>
        <v>648</v>
      </c>
      <c r="P649" s="144"/>
      <c r="Q649" s="145"/>
    </row>
    <row r="650" spans="1:17" x14ac:dyDescent="0.4">
      <c r="A650" s="68">
        <v>649</v>
      </c>
      <c r="B650" s="68" t="s">
        <v>2295</v>
      </c>
      <c r="C650" s="68" t="s">
        <v>1954</v>
      </c>
      <c r="D650" s="68" t="s">
        <v>2044</v>
      </c>
      <c r="E650" s="68" t="s">
        <v>2042</v>
      </c>
      <c r="F650" s="68" t="s">
        <v>2043</v>
      </c>
      <c r="G650" s="68" t="s">
        <v>1962</v>
      </c>
      <c r="H650" s="68" t="s">
        <v>1963</v>
      </c>
      <c r="I650" s="68">
        <v>8</v>
      </c>
      <c r="J650" s="68" t="s">
        <v>2267</v>
      </c>
      <c r="K650" s="68">
        <v>1.7</v>
      </c>
      <c r="L650" s="68">
        <v>0.32</v>
      </c>
      <c r="M650" s="68" t="s">
        <v>1960</v>
      </c>
      <c r="N650" s="143">
        <f>IF(対応ガラス検索!$E$2="-","",IF(対応ガラス検索!$E$2&gt;=K650,MAX($N$2:N649)+1,""))</f>
        <v>649</v>
      </c>
      <c r="O650" s="143">
        <f>IF(対応ガラス検索!$E$2="-","",IF(L650&lt;=0.65,MAX($O$2:O649)+1,""))</f>
        <v>649</v>
      </c>
      <c r="P650" s="144"/>
      <c r="Q650" s="145"/>
    </row>
    <row r="651" spans="1:17" x14ac:dyDescent="0.4">
      <c r="A651" s="68">
        <v>650</v>
      </c>
      <c r="B651" s="68" t="s">
        <v>2295</v>
      </c>
      <c r="C651" s="68" t="s">
        <v>1954</v>
      </c>
      <c r="D651" s="68" t="s">
        <v>2044</v>
      </c>
      <c r="E651" s="68" t="s">
        <v>2042</v>
      </c>
      <c r="F651" s="68" t="s">
        <v>2043</v>
      </c>
      <c r="G651" s="68" t="s">
        <v>1962</v>
      </c>
      <c r="H651" s="68" t="s">
        <v>1963</v>
      </c>
      <c r="I651" s="68">
        <v>9</v>
      </c>
      <c r="J651" s="68" t="s">
        <v>2267</v>
      </c>
      <c r="K651" s="68">
        <v>1.6</v>
      </c>
      <c r="L651" s="68">
        <v>0.32</v>
      </c>
      <c r="M651" s="68" t="s">
        <v>1960</v>
      </c>
      <c r="N651" s="143">
        <f>IF(対応ガラス検索!$E$2="-","",IF(対応ガラス検索!$E$2&gt;=K651,MAX($N$2:N650)+1,""))</f>
        <v>650</v>
      </c>
      <c r="O651" s="143">
        <f>IF(対応ガラス検索!$E$2="-","",IF(L651&lt;=0.65,MAX($O$2:O650)+1,""))</f>
        <v>650</v>
      </c>
      <c r="P651" s="144"/>
      <c r="Q651" s="145"/>
    </row>
    <row r="652" spans="1:17" x14ac:dyDescent="0.4">
      <c r="A652" s="68">
        <v>651</v>
      </c>
      <c r="B652" s="68" t="s">
        <v>2295</v>
      </c>
      <c r="C652" s="68" t="s">
        <v>1954</v>
      </c>
      <c r="D652" s="68" t="s">
        <v>2044</v>
      </c>
      <c r="E652" s="68" t="s">
        <v>2042</v>
      </c>
      <c r="F652" s="68" t="s">
        <v>2043</v>
      </c>
      <c r="G652" s="68" t="s">
        <v>1962</v>
      </c>
      <c r="H652" s="68" t="s">
        <v>1963</v>
      </c>
      <c r="I652" s="68">
        <v>10</v>
      </c>
      <c r="J652" s="68" t="s">
        <v>2267</v>
      </c>
      <c r="K652" s="142">
        <v>1.5</v>
      </c>
      <c r="L652" s="68">
        <v>0.31</v>
      </c>
      <c r="M652" s="68" t="s">
        <v>1960</v>
      </c>
      <c r="N652" s="143">
        <f>IF(対応ガラス検索!$E$2="-","",IF(対応ガラス検索!$E$2&gt;=K652,MAX($N$2:N651)+1,""))</f>
        <v>651</v>
      </c>
      <c r="O652" s="143">
        <f>IF(対応ガラス検索!$E$2="-","",IF(L652&lt;=0.65,MAX($O$2:O651)+1,""))</f>
        <v>651</v>
      </c>
      <c r="P652" s="144"/>
      <c r="Q652" s="145"/>
    </row>
    <row r="653" spans="1:17" x14ac:dyDescent="0.4">
      <c r="A653" s="68">
        <v>652</v>
      </c>
      <c r="B653" s="68" t="s">
        <v>2295</v>
      </c>
      <c r="C653" s="68" t="s">
        <v>1954</v>
      </c>
      <c r="D653" s="68" t="s">
        <v>2044</v>
      </c>
      <c r="E653" s="68" t="s">
        <v>2042</v>
      </c>
      <c r="F653" s="68" t="s">
        <v>2043</v>
      </c>
      <c r="G653" s="68" t="s">
        <v>1962</v>
      </c>
      <c r="H653" s="68" t="s">
        <v>1963</v>
      </c>
      <c r="I653" s="68">
        <v>11</v>
      </c>
      <c r="J653" s="68" t="s">
        <v>2267</v>
      </c>
      <c r="K653" s="68">
        <v>1.4</v>
      </c>
      <c r="L653" s="68">
        <v>0.31</v>
      </c>
      <c r="M653" s="68" t="s">
        <v>1960</v>
      </c>
      <c r="N653" s="143">
        <f>IF(対応ガラス検索!$E$2="-","",IF(対応ガラス検索!$E$2&gt;=K653,MAX($N$2:N652)+1,""))</f>
        <v>652</v>
      </c>
      <c r="O653" s="143">
        <f>IF(対応ガラス検索!$E$2="-","",IF(L653&lt;=0.65,MAX($O$2:O652)+1,""))</f>
        <v>652</v>
      </c>
      <c r="P653" s="144"/>
      <c r="Q653" s="145"/>
    </row>
    <row r="654" spans="1:17" x14ac:dyDescent="0.4">
      <c r="A654" s="68">
        <v>653</v>
      </c>
      <c r="B654" s="68" t="s">
        <v>2295</v>
      </c>
      <c r="C654" s="68" t="s">
        <v>1954</v>
      </c>
      <c r="D654" s="68" t="s">
        <v>2044</v>
      </c>
      <c r="E654" s="68" t="s">
        <v>2042</v>
      </c>
      <c r="F654" s="68" t="s">
        <v>2043</v>
      </c>
      <c r="G654" s="68" t="s">
        <v>1962</v>
      </c>
      <c r="H654" s="68" t="s">
        <v>1963</v>
      </c>
      <c r="I654" s="68">
        <v>12</v>
      </c>
      <c r="J654" s="68" t="s">
        <v>2267</v>
      </c>
      <c r="K654" s="68">
        <v>1.3</v>
      </c>
      <c r="L654" s="68">
        <v>0.31</v>
      </c>
      <c r="M654" s="68" t="s">
        <v>1960</v>
      </c>
      <c r="N654" s="143">
        <f>IF(対応ガラス検索!$E$2="-","",IF(対応ガラス検索!$E$2&gt;=K654,MAX($N$2:N653)+1,""))</f>
        <v>653</v>
      </c>
      <c r="O654" s="143">
        <f>IF(対応ガラス検索!$E$2="-","",IF(L654&lt;=0.65,MAX($O$2:O653)+1,""))</f>
        <v>653</v>
      </c>
      <c r="P654" s="144"/>
      <c r="Q654" s="145"/>
    </row>
    <row r="655" spans="1:17" x14ac:dyDescent="0.4">
      <c r="A655" s="68">
        <v>654</v>
      </c>
      <c r="B655" s="68" t="s">
        <v>2295</v>
      </c>
      <c r="C655" s="68" t="s">
        <v>1954</v>
      </c>
      <c r="D655" s="68" t="s">
        <v>2044</v>
      </c>
      <c r="E655" s="68" t="s">
        <v>2042</v>
      </c>
      <c r="F655" s="68" t="s">
        <v>2043</v>
      </c>
      <c r="G655" s="68" t="s">
        <v>1962</v>
      </c>
      <c r="H655" s="68" t="s">
        <v>1963</v>
      </c>
      <c r="I655" s="68">
        <v>13</v>
      </c>
      <c r="J655" s="68" t="s">
        <v>2267</v>
      </c>
      <c r="K655" s="68">
        <v>1.2</v>
      </c>
      <c r="L655" s="68">
        <v>0.31</v>
      </c>
      <c r="M655" s="68" t="s">
        <v>1960</v>
      </c>
      <c r="N655" s="143">
        <f>IF(対応ガラス検索!$E$2="-","",IF(対応ガラス検索!$E$2&gt;=K655,MAX($N$2:N654)+1,""))</f>
        <v>654</v>
      </c>
      <c r="O655" s="143">
        <f>IF(対応ガラス検索!$E$2="-","",IF(L655&lt;=0.65,MAX($O$2:O654)+1,""))</f>
        <v>654</v>
      </c>
      <c r="P655" s="144"/>
      <c r="Q655" s="145"/>
    </row>
    <row r="656" spans="1:17" x14ac:dyDescent="0.4">
      <c r="A656" s="68">
        <v>655</v>
      </c>
      <c r="B656" s="68" t="s">
        <v>2295</v>
      </c>
      <c r="C656" s="68" t="s">
        <v>1954</v>
      </c>
      <c r="D656" s="68" t="s">
        <v>2045</v>
      </c>
      <c r="E656" s="68" t="s">
        <v>2042</v>
      </c>
      <c r="F656" s="68" t="s">
        <v>2043</v>
      </c>
      <c r="G656" s="68" t="s">
        <v>1965</v>
      </c>
      <c r="H656" s="68" t="s">
        <v>1966</v>
      </c>
      <c r="I656" s="68">
        <v>6</v>
      </c>
      <c r="J656" s="68" t="s">
        <v>2296</v>
      </c>
      <c r="K656" s="68">
        <v>2.5</v>
      </c>
      <c r="L656" s="68">
        <v>0.33</v>
      </c>
      <c r="M656" s="68" t="s">
        <v>1960</v>
      </c>
      <c r="N656" s="143">
        <f>IF(対応ガラス検索!$E$2="-","",IF(対応ガラス検索!$E$2&gt;=K656,MAX($N$2:N655)+1,""))</f>
        <v>655</v>
      </c>
      <c r="O656" s="143">
        <f>IF(対応ガラス検索!$E$2="-","",IF(L656&lt;=0.65,MAX($O$2:O655)+1,""))</f>
        <v>655</v>
      </c>
      <c r="P656" s="144"/>
      <c r="Q656" s="145"/>
    </row>
    <row r="657" spans="1:17" x14ac:dyDescent="0.4">
      <c r="A657" s="68">
        <v>656</v>
      </c>
      <c r="B657" s="68" t="s">
        <v>2295</v>
      </c>
      <c r="C657" s="68" t="s">
        <v>1954</v>
      </c>
      <c r="D657" s="68" t="s">
        <v>2045</v>
      </c>
      <c r="E657" s="68" t="s">
        <v>2042</v>
      </c>
      <c r="F657" s="68" t="s">
        <v>2043</v>
      </c>
      <c r="G657" s="68" t="s">
        <v>1965</v>
      </c>
      <c r="H657" s="68" t="s">
        <v>1966</v>
      </c>
      <c r="I657" s="68">
        <v>7</v>
      </c>
      <c r="J657" s="68" t="s">
        <v>2296</v>
      </c>
      <c r="K657" s="142">
        <v>2.2999999999999998</v>
      </c>
      <c r="L657" s="68">
        <v>0.33</v>
      </c>
      <c r="M657" s="68" t="s">
        <v>1960</v>
      </c>
      <c r="N657" s="143">
        <f>IF(対応ガラス検索!$E$2="-","",IF(対応ガラス検索!$E$2&gt;=K657,MAX($N$2:N656)+1,""))</f>
        <v>656</v>
      </c>
      <c r="O657" s="143">
        <f>IF(対応ガラス検索!$E$2="-","",IF(L657&lt;=0.65,MAX($O$2:O656)+1,""))</f>
        <v>656</v>
      </c>
      <c r="P657" s="144"/>
      <c r="Q657" s="145"/>
    </row>
    <row r="658" spans="1:17" x14ac:dyDescent="0.4">
      <c r="A658" s="68">
        <v>657</v>
      </c>
      <c r="B658" s="68" t="s">
        <v>2295</v>
      </c>
      <c r="C658" s="68" t="s">
        <v>1954</v>
      </c>
      <c r="D658" s="68" t="s">
        <v>2045</v>
      </c>
      <c r="E658" s="68" t="s">
        <v>2042</v>
      </c>
      <c r="F658" s="68" t="s">
        <v>2043</v>
      </c>
      <c r="G658" s="68" t="s">
        <v>1965</v>
      </c>
      <c r="H658" s="68" t="s">
        <v>1966</v>
      </c>
      <c r="I658" s="68">
        <v>8</v>
      </c>
      <c r="J658" s="68" t="s">
        <v>2296</v>
      </c>
      <c r="K658" s="68">
        <v>2.1</v>
      </c>
      <c r="L658" s="68">
        <v>0.33</v>
      </c>
      <c r="M658" s="68" t="s">
        <v>1960</v>
      </c>
      <c r="N658" s="143">
        <f>IF(対応ガラス検索!$E$2="-","",IF(対応ガラス検索!$E$2&gt;=K658,MAX($N$2:N657)+1,""))</f>
        <v>657</v>
      </c>
      <c r="O658" s="143">
        <f>IF(対応ガラス検索!$E$2="-","",IF(L658&lt;=0.65,MAX($O$2:O657)+1,""))</f>
        <v>657</v>
      </c>
      <c r="P658" s="144"/>
      <c r="Q658" s="145"/>
    </row>
    <row r="659" spans="1:17" x14ac:dyDescent="0.4">
      <c r="A659" s="68">
        <v>658</v>
      </c>
      <c r="B659" s="68" t="s">
        <v>2295</v>
      </c>
      <c r="C659" s="68" t="s">
        <v>1954</v>
      </c>
      <c r="D659" s="68" t="s">
        <v>2045</v>
      </c>
      <c r="E659" s="68" t="s">
        <v>2042</v>
      </c>
      <c r="F659" s="68" t="s">
        <v>2043</v>
      </c>
      <c r="G659" s="68" t="s">
        <v>1965</v>
      </c>
      <c r="H659" s="68" t="s">
        <v>1966</v>
      </c>
      <c r="I659" s="68">
        <v>9</v>
      </c>
      <c r="J659" s="68" t="s">
        <v>2296</v>
      </c>
      <c r="K659" s="68">
        <v>1.9</v>
      </c>
      <c r="L659" s="68">
        <v>0.33</v>
      </c>
      <c r="M659" s="68" t="s">
        <v>1960</v>
      </c>
      <c r="N659" s="143">
        <f>IF(対応ガラス検索!$E$2="-","",IF(対応ガラス検索!$E$2&gt;=K659,MAX($N$2:N658)+1,""))</f>
        <v>658</v>
      </c>
      <c r="O659" s="143">
        <f>IF(対応ガラス検索!$E$2="-","",IF(L659&lt;=0.65,MAX($O$2:O658)+1,""))</f>
        <v>658</v>
      </c>
      <c r="P659" s="144"/>
      <c r="Q659" s="145"/>
    </row>
    <row r="660" spans="1:17" x14ac:dyDescent="0.4">
      <c r="A660" s="68">
        <v>659</v>
      </c>
      <c r="B660" s="68" t="s">
        <v>2295</v>
      </c>
      <c r="C660" s="68" t="s">
        <v>1954</v>
      </c>
      <c r="D660" s="68" t="s">
        <v>2045</v>
      </c>
      <c r="E660" s="68" t="s">
        <v>2042</v>
      </c>
      <c r="F660" s="68" t="s">
        <v>2043</v>
      </c>
      <c r="G660" s="68" t="s">
        <v>1965</v>
      </c>
      <c r="H660" s="68" t="s">
        <v>1966</v>
      </c>
      <c r="I660" s="68">
        <v>10</v>
      </c>
      <c r="J660" s="68" t="s">
        <v>2296</v>
      </c>
      <c r="K660" s="68">
        <v>1.8</v>
      </c>
      <c r="L660" s="68">
        <v>0.32</v>
      </c>
      <c r="M660" s="68" t="s">
        <v>1960</v>
      </c>
      <c r="N660" s="143">
        <f>IF(対応ガラス検索!$E$2="-","",IF(対応ガラス検索!$E$2&gt;=K660,MAX($N$2:N659)+1,""))</f>
        <v>659</v>
      </c>
      <c r="O660" s="143">
        <f>IF(対応ガラス検索!$E$2="-","",IF(L660&lt;=0.65,MAX($O$2:O659)+1,""))</f>
        <v>659</v>
      </c>
      <c r="P660" s="144"/>
      <c r="Q660" s="145"/>
    </row>
    <row r="661" spans="1:17" x14ac:dyDescent="0.4">
      <c r="A661" s="68">
        <v>660</v>
      </c>
      <c r="B661" s="68" t="s">
        <v>2295</v>
      </c>
      <c r="C661" s="68" t="s">
        <v>1954</v>
      </c>
      <c r="D661" s="68" t="s">
        <v>2045</v>
      </c>
      <c r="E661" s="68" t="s">
        <v>2042</v>
      </c>
      <c r="F661" s="68" t="s">
        <v>2043</v>
      </c>
      <c r="G661" s="68" t="s">
        <v>1965</v>
      </c>
      <c r="H661" s="68" t="s">
        <v>1966</v>
      </c>
      <c r="I661" s="68">
        <v>11</v>
      </c>
      <c r="J661" s="68" t="s">
        <v>2296</v>
      </c>
      <c r="K661" s="68">
        <v>1.7</v>
      </c>
      <c r="L661" s="68">
        <v>0.32</v>
      </c>
      <c r="M661" s="68" t="s">
        <v>1960</v>
      </c>
      <c r="N661" s="143">
        <f>IF(対応ガラス検索!$E$2="-","",IF(対応ガラス検索!$E$2&gt;=K661,MAX($N$2:N660)+1,""))</f>
        <v>660</v>
      </c>
      <c r="O661" s="143">
        <f>IF(対応ガラス検索!$E$2="-","",IF(L661&lt;=0.65,MAX($O$2:O660)+1,""))</f>
        <v>660</v>
      </c>
      <c r="P661" s="144"/>
      <c r="Q661" s="145"/>
    </row>
    <row r="662" spans="1:17" x14ac:dyDescent="0.4">
      <c r="A662" s="68">
        <v>661</v>
      </c>
      <c r="B662" s="68" t="s">
        <v>2295</v>
      </c>
      <c r="C662" s="68" t="s">
        <v>1954</v>
      </c>
      <c r="D662" s="68" t="s">
        <v>2045</v>
      </c>
      <c r="E662" s="68" t="s">
        <v>2042</v>
      </c>
      <c r="F662" s="68" t="s">
        <v>2043</v>
      </c>
      <c r="G662" s="68" t="s">
        <v>1965</v>
      </c>
      <c r="H662" s="68" t="s">
        <v>1966</v>
      </c>
      <c r="I662" s="68">
        <v>12</v>
      </c>
      <c r="J662" s="68" t="s">
        <v>2296</v>
      </c>
      <c r="K662" s="68">
        <v>1.6</v>
      </c>
      <c r="L662" s="68">
        <v>0.32</v>
      </c>
      <c r="M662" s="68" t="s">
        <v>1960</v>
      </c>
      <c r="N662" s="143">
        <f>IF(対応ガラス検索!$E$2="-","",IF(対応ガラス検索!$E$2&gt;=K662,MAX($N$2:N661)+1,""))</f>
        <v>661</v>
      </c>
      <c r="O662" s="143">
        <f>IF(対応ガラス検索!$E$2="-","",IF(L662&lt;=0.65,MAX($O$2:O661)+1,""))</f>
        <v>661</v>
      </c>
      <c r="P662" s="144"/>
      <c r="Q662" s="145"/>
    </row>
    <row r="663" spans="1:17" x14ac:dyDescent="0.4">
      <c r="A663" s="68">
        <v>662</v>
      </c>
      <c r="B663" s="68" t="s">
        <v>2295</v>
      </c>
      <c r="C663" s="68" t="s">
        <v>1954</v>
      </c>
      <c r="D663" s="68" t="s">
        <v>2045</v>
      </c>
      <c r="E663" s="68" t="s">
        <v>2042</v>
      </c>
      <c r="F663" s="68" t="s">
        <v>2043</v>
      </c>
      <c r="G663" s="68" t="s">
        <v>1965</v>
      </c>
      <c r="H663" s="68" t="s">
        <v>1966</v>
      </c>
      <c r="I663" s="68">
        <v>6</v>
      </c>
      <c r="J663" s="68" t="s">
        <v>2267</v>
      </c>
      <c r="K663" s="68">
        <v>2</v>
      </c>
      <c r="L663" s="68">
        <v>0.33</v>
      </c>
      <c r="M663" s="68" t="s">
        <v>1960</v>
      </c>
      <c r="N663" s="143">
        <f>IF(対応ガラス検索!$E$2="-","",IF(対応ガラス検索!$E$2&gt;=K663,MAX($N$2:N662)+1,""))</f>
        <v>662</v>
      </c>
      <c r="O663" s="143">
        <f>IF(対応ガラス検索!$E$2="-","",IF(L663&lt;=0.65,MAX($O$2:O662)+1,""))</f>
        <v>662</v>
      </c>
      <c r="P663" s="144"/>
      <c r="Q663" s="145"/>
    </row>
    <row r="664" spans="1:17" x14ac:dyDescent="0.4">
      <c r="A664" s="68">
        <v>663</v>
      </c>
      <c r="B664" s="68" t="s">
        <v>2295</v>
      </c>
      <c r="C664" s="68" t="s">
        <v>1954</v>
      </c>
      <c r="D664" s="68" t="s">
        <v>2045</v>
      </c>
      <c r="E664" s="68" t="s">
        <v>2042</v>
      </c>
      <c r="F664" s="68" t="s">
        <v>2043</v>
      </c>
      <c r="G664" s="68" t="s">
        <v>1965</v>
      </c>
      <c r="H664" s="68" t="s">
        <v>1966</v>
      </c>
      <c r="I664" s="68">
        <v>7</v>
      </c>
      <c r="J664" s="68" t="s">
        <v>2267</v>
      </c>
      <c r="K664" s="68">
        <v>1.8</v>
      </c>
      <c r="L664" s="68">
        <v>0.32</v>
      </c>
      <c r="M664" s="68" t="s">
        <v>1960</v>
      </c>
      <c r="N664" s="143">
        <f>IF(対応ガラス検索!$E$2="-","",IF(対応ガラス検索!$E$2&gt;=K664,MAX($N$2:N663)+1,""))</f>
        <v>663</v>
      </c>
      <c r="O664" s="143">
        <f>IF(対応ガラス検索!$E$2="-","",IF(L664&lt;=0.65,MAX($O$2:O663)+1,""))</f>
        <v>663</v>
      </c>
      <c r="P664" s="144"/>
      <c r="Q664" s="145"/>
    </row>
    <row r="665" spans="1:17" x14ac:dyDescent="0.4">
      <c r="A665" s="68">
        <v>664</v>
      </c>
      <c r="B665" s="68" t="s">
        <v>2295</v>
      </c>
      <c r="C665" s="68" t="s">
        <v>1954</v>
      </c>
      <c r="D665" s="68" t="s">
        <v>2045</v>
      </c>
      <c r="E665" s="68" t="s">
        <v>2042</v>
      </c>
      <c r="F665" s="68" t="s">
        <v>2043</v>
      </c>
      <c r="G665" s="68" t="s">
        <v>1965</v>
      </c>
      <c r="H665" s="68" t="s">
        <v>1966</v>
      </c>
      <c r="I665" s="68">
        <v>8</v>
      </c>
      <c r="J665" s="68" t="s">
        <v>2267</v>
      </c>
      <c r="K665" s="142">
        <v>1.7</v>
      </c>
      <c r="L665" s="68">
        <v>0.32</v>
      </c>
      <c r="M665" s="68" t="s">
        <v>1960</v>
      </c>
      <c r="N665" s="143">
        <f>IF(対応ガラス検索!$E$2="-","",IF(対応ガラス検索!$E$2&gt;=K665,MAX($N$2:N664)+1,""))</f>
        <v>664</v>
      </c>
      <c r="O665" s="143">
        <f>IF(対応ガラス検索!$E$2="-","",IF(L665&lt;=0.65,MAX($O$2:O664)+1,""))</f>
        <v>664</v>
      </c>
      <c r="P665" s="144"/>
      <c r="Q665" s="145"/>
    </row>
    <row r="666" spans="1:17" x14ac:dyDescent="0.4">
      <c r="A666" s="68">
        <v>665</v>
      </c>
      <c r="B666" s="68" t="s">
        <v>2295</v>
      </c>
      <c r="C666" s="68" t="s">
        <v>1954</v>
      </c>
      <c r="D666" s="68" t="s">
        <v>2045</v>
      </c>
      <c r="E666" s="68" t="s">
        <v>2042</v>
      </c>
      <c r="F666" s="68" t="s">
        <v>2043</v>
      </c>
      <c r="G666" s="68" t="s">
        <v>1965</v>
      </c>
      <c r="H666" s="68" t="s">
        <v>1966</v>
      </c>
      <c r="I666" s="68">
        <v>9</v>
      </c>
      <c r="J666" s="68" t="s">
        <v>2267</v>
      </c>
      <c r="K666" s="68">
        <v>1.6</v>
      </c>
      <c r="L666" s="68">
        <v>0.32</v>
      </c>
      <c r="M666" s="68" t="s">
        <v>1960</v>
      </c>
      <c r="N666" s="143">
        <f>IF(対応ガラス検索!$E$2="-","",IF(対応ガラス検索!$E$2&gt;=K666,MAX($N$2:N665)+1,""))</f>
        <v>665</v>
      </c>
      <c r="O666" s="143">
        <f>IF(対応ガラス検索!$E$2="-","",IF(L666&lt;=0.65,MAX($O$2:O665)+1,""))</f>
        <v>665</v>
      </c>
      <c r="P666" s="144"/>
      <c r="Q666" s="145"/>
    </row>
    <row r="667" spans="1:17" x14ac:dyDescent="0.4">
      <c r="A667" s="68">
        <v>666</v>
      </c>
      <c r="B667" s="68" t="s">
        <v>2295</v>
      </c>
      <c r="C667" s="68" t="s">
        <v>1954</v>
      </c>
      <c r="D667" s="68" t="s">
        <v>2045</v>
      </c>
      <c r="E667" s="68" t="s">
        <v>2042</v>
      </c>
      <c r="F667" s="68" t="s">
        <v>2043</v>
      </c>
      <c r="G667" s="68" t="s">
        <v>1965</v>
      </c>
      <c r="H667" s="68" t="s">
        <v>1966</v>
      </c>
      <c r="I667" s="68">
        <v>10</v>
      </c>
      <c r="J667" s="68" t="s">
        <v>2267</v>
      </c>
      <c r="K667" s="68">
        <v>1.5</v>
      </c>
      <c r="L667" s="68">
        <v>0.32</v>
      </c>
      <c r="M667" s="68" t="s">
        <v>1960</v>
      </c>
      <c r="N667" s="143">
        <f>IF(対応ガラス検索!$E$2="-","",IF(対応ガラス検索!$E$2&gt;=K667,MAX($N$2:N666)+1,""))</f>
        <v>666</v>
      </c>
      <c r="O667" s="143">
        <f>IF(対応ガラス検索!$E$2="-","",IF(L667&lt;=0.65,MAX($O$2:O666)+1,""))</f>
        <v>666</v>
      </c>
      <c r="P667" s="144"/>
      <c r="Q667" s="145"/>
    </row>
    <row r="668" spans="1:17" x14ac:dyDescent="0.4">
      <c r="A668" s="68">
        <v>667</v>
      </c>
      <c r="B668" s="68" t="s">
        <v>2295</v>
      </c>
      <c r="C668" s="68" t="s">
        <v>1954</v>
      </c>
      <c r="D668" s="68" t="s">
        <v>2045</v>
      </c>
      <c r="E668" s="68" t="s">
        <v>2042</v>
      </c>
      <c r="F668" s="68" t="s">
        <v>2043</v>
      </c>
      <c r="G668" s="68" t="s">
        <v>1965</v>
      </c>
      <c r="H668" s="68" t="s">
        <v>1966</v>
      </c>
      <c r="I668" s="68">
        <v>11</v>
      </c>
      <c r="J668" s="68" t="s">
        <v>2267</v>
      </c>
      <c r="K668" s="68">
        <v>1.4</v>
      </c>
      <c r="L668" s="68">
        <v>0.32</v>
      </c>
      <c r="M668" s="68" t="s">
        <v>1960</v>
      </c>
      <c r="N668" s="143">
        <f>IF(対応ガラス検索!$E$2="-","",IF(対応ガラス検索!$E$2&gt;=K668,MAX($N$2:N667)+1,""))</f>
        <v>667</v>
      </c>
      <c r="O668" s="143">
        <f>IF(対応ガラス検索!$E$2="-","",IF(L668&lt;=0.65,MAX($O$2:O667)+1,""))</f>
        <v>667</v>
      </c>
      <c r="P668" s="144"/>
      <c r="Q668" s="145"/>
    </row>
    <row r="669" spans="1:17" x14ac:dyDescent="0.4">
      <c r="A669" s="68">
        <v>668</v>
      </c>
      <c r="B669" s="68" t="s">
        <v>2295</v>
      </c>
      <c r="C669" s="68" t="s">
        <v>1954</v>
      </c>
      <c r="D669" s="68" t="s">
        <v>2045</v>
      </c>
      <c r="E669" s="68" t="s">
        <v>2042</v>
      </c>
      <c r="F669" s="68" t="s">
        <v>2043</v>
      </c>
      <c r="G669" s="68" t="s">
        <v>1965</v>
      </c>
      <c r="H669" s="68" t="s">
        <v>1966</v>
      </c>
      <c r="I669" s="68">
        <v>12</v>
      </c>
      <c r="J669" s="68" t="s">
        <v>2267</v>
      </c>
      <c r="K669" s="68">
        <v>1.3</v>
      </c>
      <c r="L669" s="68">
        <v>0.32</v>
      </c>
      <c r="M669" s="68" t="s">
        <v>1960</v>
      </c>
      <c r="N669" s="143">
        <f>IF(対応ガラス検索!$E$2="-","",IF(対応ガラス検索!$E$2&gt;=K669,MAX($N$2:N668)+1,""))</f>
        <v>668</v>
      </c>
      <c r="O669" s="143">
        <f>IF(対応ガラス検索!$E$2="-","",IF(L669&lt;=0.65,MAX($O$2:O668)+1,""))</f>
        <v>668</v>
      </c>
      <c r="P669" s="144"/>
      <c r="Q669" s="145"/>
    </row>
    <row r="670" spans="1:17" x14ac:dyDescent="0.4">
      <c r="A670" s="68">
        <v>669</v>
      </c>
      <c r="B670" s="68" t="s">
        <v>2295</v>
      </c>
      <c r="C670" s="68" t="s">
        <v>1954</v>
      </c>
      <c r="D670" s="68" t="s">
        <v>2019</v>
      </c>
      <c r="E670" s="68" t="s">
        <v>2020</v>
      </c>
      <c r="F670" s="68" t="s">
        <v>2021</v>
      </c>
      <c r="G670" s="68" t="s">
        <v>1958</v>
      </c>
      <c r="H670" s="68" t="s">
        <v>1959</v>
      </c>
      <c r="I670" s="68">
        <v>6</v>
      </c>
      <c r="J670" s="68" t="s">
        <v>2296</v>
      </c>
      <c r="K670" s="142">
        <v>2.5</v>
      </c>
      <c r="L670" s="68">
        <v>0.43</v>
      </c>
      <c r="M670" s="68" t="s">
        <v>1960</v>
      </c>
      <c r="N670" s="143">
        <f>IF(対応ガラス検索!$E$2="-","",IF(対応ガラス検索!$E$2&gt;=K670,MAX($N$2:N669)+1,""))</f>
        <v>669</v>
      </c>
      <c r="O670" s="143">
        <f>IF(対応ガラス検索!$E$2="-","",IF(L670&lt;=0.65,MAX($O$2:O669)+1,""))</f>
        <v>669</v>
      </c>
      <c r="P670" s="144"/>
      <c r="Q670" s="145"/>
    </row>
    <row r="671" spans="1:17" x14ac:dyDescent="0.4">
      <c r="A671" s="68">
        <v>670</v>
      </c>
      <c r="B671" s="68" t="s">
        <v>2295</v>
      </c>
      <c r="C671" s="68" t="s">
        <v>1954</v>
      </c>
      <c r="D671" s="68" t="s">
        <v>2019</v>
      </c>
      <c r="E671" s="68" t="s">
        <v>2020</v>
      </c>
      <c r="F671" s="68" t="s">
        <v>2021</v>
      </c>
      <c r="G671" s="68" t="s">
        <v>1958</v>
      </c>
      <c r="H671" s="68" t="s">
        <v>1959</v>
      </c>
      <c r="I671" s="68">
        <v>7</v>
      </c>
      <c r="J671" s="68" t="s">
        <v>2296</v>
      </c>
      <c r="K671" s="68">
        <v>2.2999999999999998</v>
      </c>
      <c r="L671" s="68">
        <v>0.43</v>
      </c>
      <c r="M671" s="68" t="s">
        <v>1960</v>
      </c>
      <c r="N671" s="143">
        <f>IF(対応ガラス検索!$E$2="-","",IF(対応ガラス検索!$E$2&gt;=K671,MAX($N$2:N670)+1,""))</f>
        <v>670</v>
      </c>
      <c r="O671" s="143">
        <f>IF(対応ガラス検索!$E$2="-","",IF(L671&lt;=0.65,MAX($O$2:O670)+1,""))</f>
        <v>670</v>
      </c>
      <c r="P671" s="144"/>
      <c r="Q671" s="145"/>
    </row>
    <row r="672" spans="1:17" x14ac:dyDescent="0.4">
      <c r="A672" s="68">
        <v>671</v>
      </c>
      <c r="B672" s="68" t="s">
        <v>2295</v>
      </c>
      <c r="C672" s="68" t="s">
        <v>1954</v>
      </c>
      <c r="D672" s="68" t="s">
        <v>2019</v>
      </c>
      <c r="E672" s="68" t="s">
        <v>2020</v>
      </c>
      <c r="F672" s="68" t="s">
        <v>2021</v>
      </c>
      <c r="G672" s="68" t="s">
        <v>1958</v>
      </c>
      <c r="H672" s="68" t="s">
        <v>1959</v>
      </c>
      <c r="I672" s="68">
        <v>8</v>
      </c>
      <c r="J672" s="68" t="s">
        <v>2296</v>
      </c>
      <c r="K672" s="68">
        <v>2.1</v>
      </c>
      <c r="L672" s="68">
        <v>0.43</v>
      </c>
      <c r="M672" s="68" t="s">
        <v>1960</v>
      </c>
      <c r="N672" s="143">
        <f>IF(対応ガラス検索!$E$2="-","",IF(対応ガラス検索!$E$2&gt;=K672,MAX($N$2:N671)+1,""))</f>
        <v>671</v>
      </c>
      <c r="O672" s="143">
        <f>IF(対応ガラス検索!$E$2="-","",IF(L672&lt;=0.65,MAX($O$2:O671)+1,""))</f>
        <v>671</v>
      </c>
      <c r="P672" s="144"/>
      <c r="Q672" s="145"/>
    </row>
    <row r="673" spans="1:17" x14ac:dyDescent="0.4">
      <c r="A673" s="68">
        <v>672</v>
      </c>
      <c r="B673" s="68" t="s">
        <v>2295</v>
      </c>
      <c r="C673" s="68" t="s">
        <v>1954</v>
      </c>
      <c r="D673" s="68" t="s">
        <v>2019</v>
      </c>
      <c r="E673" s="68" t="s">
        <v>2020</v>
      </c>
      <c r="F673" s="68" t="s">
        <v>2021</v>
      </c>
      <c r="G673" s="68" t="s">
        <v>1958</v>
      </c>
      <c r="H673" s="68" t="s">
        <v>1959</v>
      </c>
      <c r="I673" s="68">
        <v>9</v>
      </c>
      <c r="J673" s="68" t="s">
        <v>2296</v>
      </c>
      <c r="K673" s="68">
        <v>2</v>
      </c>
      <c r="L673" s="68">
        <v>0.43</v>
      </c>
      <c r="M673" s="68" t="s">
        <v>1960</v>
      </c>
      <c r="N673" s="143">
        <f>IF(対応ガラス検索!$E$2="-","",IF(対応ガラス検索!$E$2&gt;=K673,MAX($N$2:N672)+1,""))</f>
        <v>672</v>
      </c>
      <c r="O673" s="143">
        <f>IF(対応ガラス検索!$E$2="-","",IF(L673&lt;=0.65,MAX($O$2:O672)+1,""))</f>
        <v>672</v>
      </c>
      <c r="P673" s="144"/>
      <c r="Q673" s="145"/>
    </row>
    <row r="674" spans="1:17" x14ac:dyDescent="0.4">
      <c r="A674" s="68">
        <v>673</v>
      </c>
      <c r="B674" s="68" t="s">
        <v>2295</v>
      </c>
      <c r="C674" s="68" t="s">
        <v>1954</v>
      </c>
      <c r="D674" s="68" t="s">
        <v>2019</v>
      </c>
      <c r="E674" s="68" t="s">
        <v>2020</v>
      </c>
      <c r="F674" s="68" t="s">
        <v>2021</v>
      </c>
      <c r="G674" s="68" t="s">
        <v>1958</v>
      </c>
      <c r="H674" s="68" t="s">
        <v>1959</v>
      </c>
      <c r="I674" s="68">
        <v>10</v>
      </c>
      <c r="J674" s="68" t="s">
        <v>2296</v>
      </c>
      <c r="K674" s="68">
        <v>1.8</v>
      </c>
      <c r="L674" s="68">
        <v>0.43</v>
      </c>
      <c r="M674" s="68" t="s">
        <v>1960</v>
      </c>
      <c r="N674" s="143">
        <f>IF(対応ガラス検索!$E$2="-","",IF(対応ガラス検索!$E$2&gt;=K674,MAX($N$2:N673)+1,""))</f>
        <v>673</v>
      </c>
      <c r="O674" s="143">
        <f>IF(対応ガラス検索!$E$2="-","",IF(L674&lt;=0.65,MAX($O$2:O673)+1,""))</f>
        <v>673</v>
      </c>
      <c r="P674" s="144"/>
      <c r="Q674" s="145"/>
    </row>
    <row r="675" spans="1:17" x14ac:dyDescent="0.4">
      <c r="A675" s="68">
        <v>674</v>
      </c>
      <c r="B675" s="68" t="s">
        <v>2295</v>
      </c>
      <c r="C675" s="68" t="s">
        <v>1954</v>
      </c>
      <c r="D675" s="68" t="s">
        <v>2019</v>
      </c>
      <c r="E675" s="68" t="s">
        <v>2020</v>
      </c>
      <c r="F675" s="68" t="s">
        <v>2021</v>
      </c>
      <c r="G675" s="68" t="s">
        <v>1958</v>
      </c>
      <c r="H675" s="68" t="s">
        <v>1959</v>
      </c>
      <c r="I675" s="68">
        <v>11</v>
      </c>
      <c r="J675" s="68" t="s">
        <v>2296</v>
      </c>
      <c r="K675" s="68">
        <v>1.7</v>
      </c>
      <c r="L675" s="68">
        <v>0.43</v>
      </c>
      <c r="M675" s="68" t="s">
        <v>1960</v>
      </c>
      <c r="N675" s="143">
        <f>IF(対応ガラス検索!$E$2="-","",IF(対応ガラス検索!$E$2&gt;=K675,MAX($N$2:N674)+1,""))</f>
        <v>674</v>
      </c>
      <c r="O675" s="143">
        <f>IF(対応ガラス検索!$E$2="-","",IF(L675&lt;=0.65,MAX($O$2:O674)+1,""))</f>
        <v>674</v>
      </c>
      <c r="P675" s="144"/>
      <c r="Q675" s="145"/>
    </row>
    <row r="676" spans="1:17" x14ac:dyDescent="0.4">
      <c r="A676" s="68">
        <v>675</v>
      </c>
      <c r="B676" s="68" t="s">
        <v>2295</v>
      </c>
      <c r="C676" s="68" t="s">
        <v>1954</v>
      </c>
      <c r="D676" s="68" t="s">
        <v>2019</v>
      </c>
      <c r="E676" s="68" t="s">
        <v>2020</v>
      </c>
      <c r="F676" s="68" t="s">
        <v>2021</v>
      </c>
      <c r="G676" s="68" t="s">
        <v>1958</v>
      </c>
      <c r="H676" s="68" t="s">
        <v>1959</v>
      </c>
      <c r="I676" s="68">
        <v>12</v>
      </c>
      <c r="J676" s="68" t="s">
        <v>2296</v>
      </c>
      <c r="K676" s="68">
        <v>1.6</v>
      </c>
      <c r="L676" s="68">
        <v>0.43</v>
      </c>
      <c r="M676" s="68" t="s">
        <v>1960</v>
      </c>
      <c r="N676" s="143">
        <f>IF(対応ガラス検索!$E$2="-","",IF(対応ガラス検索!$E$2&gt;=K676,MAX($N$2:N675)+1,""))</f>
        <v>675</v>
      </c>
      <c r="O676" s="143">
        <f>IF(対応ガラス検索!$E$2="-","",IF(L676&lt;=0.65,MAX($O$2:O675)+1,""))</f>
        <v>675</v>
      </c>
      <c r="P676" s="144"/>
      <c r="Q676" s="145"/>
    </row>
    <row r="677" spans="1:17" x14ac:dyDescent="0.4">
      <c r="A677" s="68">
        <v>676</v>
      </c>
      <c r="B677" s="68" t="s">
        <v>2295</v>
      </c>
      <c r="C677" s="68" t="s">
        <v>1954</v>
      </c>
      <c r="D677" s="68" t="s">
        <v>2019</v>
      </c>
      <c r="E677" s="68" t="s">
        <v>2020</v>
      </c>
      <c r="F677" s="68" t="s">
        <v>2021</v>
      </c>
      <c r="G677" s="68" t="s">
        <v>1958</v>
      </c>
      <c r="H677" s="68" t="s">
        <v>1959</v>
      </c>
      <c r="I677" s="68">
        <v>13</v>
      </c>
      <c r="J677" s="68" t="s">
        <v>2296</v>
      </c>
      <c r="K677" s="68">
        <v>1.6</v>
      </c>
      <c r="L677" s="68">
        <v>0.43</v>
      </c>
      <c r="M677" s="68" t="s">
        <v>1960</v>
      </c>
      <c r="N677" s="143">
        <f>IF(対応ガラス検索!$E$2="-","",IF(対応ガラス検索!$E$2&gt;=K677,MAX($N$2:N676)+1,""))</f>
        <v>676</v>
      </c>
      <c r="O677" s="143">
        <f>IF(対応ガラス検索!$E$2="-","",IF(L677&lt;=0.65,MAX($O$2:O676)+1,""))</f>
        <v>676</v>
      </c>
      <c r="P677" s="144"/>
      <c r="Q677" s="145"/>
    </row>
    <row r="678" spans="1:17" x14ac:dyDescent="0.4">
      <c r="A678" s="68">
        <v>677</v>
      </c>
      <c r="B678" s="68" t="s">
        <v>2295</v>
      </c>
      <c r="C678" s="68" t="s">
        <v>1954</v>
      </c>
      <c r="D678" s="68" t="s">
        <v>2019</v>
      </c>
      <c r="E678" s="68" t="s">
        <v>2020</v>
      </c>
      <c r="F678" s="68" t="s">
        <v>2021</v>
      </c>
      <c r="G678" s="68" t="s">
        <v>1958</v>
      </c>
      <c r="H678" s="68" t="s">
        <v>1959</v>
      </c>
      <c r="I678" s="68">
        <v>6</v>
      </c>
      <c r="J678" s="68" t="s">
        <v>2267</v>
      </c>
      <c r="K678" s="142">
        <v>2</v>
      </c>
      <c r="L678" s="68">
        <v>0.43</v>
      </c>
      <c r="M678" s="68" t="s">
        <v>1960</v>
      </c>
      <c r="N678" s="143">
        <f>IF(対応ガラス検索!$E$2="-","",IF(対応ガラス検索!$E$2&gt;=K678,MAX($N$2:N677)+1,""))</f>
        <v>677</v>
      </c>
      <c r="O678" s="143">
        <f>IF(対応ガラス検索!$E$2="-","",IF(L678&lt;=0.65,MAX($O$2:O677)+1,""))</f>
        <v>677</v>
      </c>
      <c r="P678" s="144"/>
      <c r="Q678" s="145"/>
    </row>
    <row r="679" spans="1:17" x14ac:dyDescent="0.4">
      <c r="A679" s="68">
        <v>678</v>
      </c>
      <c r="B679" s="68" t="s">
        <v>2295</v>
      </c>
      <c r="C679" s="68" t="s">
        <v>1954</v>
      </c>
      <c r="D679" s="68" t="s">
        <v>2019</v>
      </c>
      <c r="E679" s="68" t="s">
        <v>2020</v>
      </c>
      <c r="F679" s="68" t="s">
        <v>2021</v>
      </c>
      <c r="G679" s="68" t="s">
        <v>1958</v>
      </c>
      <c r="H679" s="68" t="s">
        <v>1959</v>
      </c>
      <c r="I679" s="68">
        <v>7</v>
      </c>
      <c r="J679" s="68" t="s">
        <v>2267</v>
      </c>
      <c r="K679" s="68">
        <v>1.8</v>
      </c>
      <c r="L679" s="68">
        <v>0.43</v>
      </c>
      <c r="M679" s="68" t="s">
        <v>1960</v>
      </c>
      <c r="N679" s="143">
        <f>IF(対応ガラス検索!$E$2="-","",IF(対応ガラス検索!$E$2&gt;=K679,MAX($N$2:N678)+1,""))</f>
        <v>678</v>
      </c>
      <c r="O679" s="143">
        <f>IF(対応ガラス検索!$E$2="-","",IF(L679&lt;=0.65,MAX($O$2:O678)+1,""))</f>
        <v>678</v>
      </c>
      <c r="P679" s="144"/>
      <c r="Q679" s="145"/>
    </row>
    <row r="680" spans="1:17" x14ac:dyDescent="0.4">
      <c r="A680" s="68">
        <v>679</v>
      </c>
      <c r="B680" s="68" t="s">
        <v>2295</v>
      </c>
      <c r="C680" s="68" t="s">
        <v>1954</v>
      </c>
      <c r="D680" s="68" t="s">
        <v>2019</v>
      </c>
      <c r="E680" s="68" t="s">
        <v>2020</v>
      </c>
      <c r="F680" s="68" t="s">
        <v>2021</v>
      </c>
      <c r="G680" s="68" t="s">
        <v>1958</v>
      </c>
      <c r="H680" s="68" t="s">
        <v>1959</v>
      </c>
      <c r="I680" s="68">
        <v>8</v>
      </c>
      <c r="J680" s="68" t="s">
        <v>2267</v>
      </c>
      <c r="K680" s="68">
        <v>1.7</v>
      </c>
      <c r="L680" s="68">
        <v>0.43</v>
      </c>
      <c r="M680" s="68" t="s">
        <v>1960</v>
      </c>
      <c r="N680" s="143">
        <f>IF(対応ガラス検索!$E$2="-","",IF(対応ガラス検索!$E$2&gt;=K680,MAX($N$2:N679)+1,""))</f>
        <v>679</v>
      </c>
      <c r="O680" s="143">
        <f>IF(対応ガラス検索!$E$2="-","",IF(L680&lt;=0.65,MAX($O$2:O679)+1,""))</f>
        <v>679</v>
      </c>
      <c r="P680" s="144"/>
      <c r="Q680" s="145"/>
    </row>
    <row r="681" spans="1:17" x14ac:dyDescent="0.4">
      <c r="A681" s="68">
        <v>680</v>
      </c>
      <c r="B681" s="68" t="s">
        <v>2295</v>
      </c>
      <c r="C681" s="68" t="s">
        <v>1954</v>
      </c>
      <c r="D681" s="68" t="s">
        <v>2019</v>
      </c>
      <c r="E681" s="68" t="s">
        <v>2020</v>
      </c>
      <c r="F681" s="68" t="s">
        <v>2021</v>
      </c>
      <c r="G681" s="68" t="s">
        <v>1958</v>
      </c>
      <c r="H681" s="68" t="s">
        <v>1959</v>
      </c>
      <c r="I681" s="68">
        <v>9</v>
      </c>
      <c r="J681" s="68" t="s">
        <v>2267</v>
      </c>
      <c r="K681" s="68">
        <v>1.6</v>
      </c>
      <c r="L681" s="68">
        <v>0.43</v>
      </c>
      <c r="M681" s="68" t="s">
        <v>1960</v>
      </c>
      <c r="N681" s="143">
        <f>IF(対応ガラス検索!$E$2="-","",IF(対応ガラス検索!$E$2&gt;=K681,MAX($N$2:N680)+1,""))</f>
        <v>680</v>
      </c>
      <c r="O681" s="143">
        <f>IF(対応ガラス検索!$E$2="-","",IF(L681&lt;=0.65,MAX($O$2:O680)+1,""))</f>
        <v>680</v>
      </c>
      <c r="P681" s="144"/>
      <c r="Q681" s="145"/>
    </row>
    <row r="682" spans="1:17" x14ac:dyDescent="0.4">
      <c r="A682" s="68">
        <v>681</v>
      </c>
      <c r="B682" s="68" t="s">
        <v>2295</v>
      </c>
      <c r="C682" s="68" t="s">
        <v>1954</v>
      </c>
      <c r="D682" s="68" t="s">
        <v>2019</v>
      </c>
      <c r="E682" s="68" t="s">
        <v>2020</v>
      </c>
      <c r="F682" s="68" t="s">
        <v>2021</v>
      </c>
      <c r="G682" s="68" t="s">
        <v>1958</v>
      </c>
      <c r="H682" s="68" t="s">
        <v>1959</v>
      </c>
      <c r="I682" s="68">
        <v>10</v>
      </c>
      <c r="J682" s="68" t="s">
        <v>2267</v>
      </c>
      <c r="K682" s="68">
        <v>1.5</v>
      </c>
      <c r="L682" s="68">
        <v>0.43</v>
      </c>
      <c r="M682" s="68" t="s">
        <v>1960</v>
      </c>
      <c r="N682" s="143">
        <f>IF(対応ガラス検索!$E$2="-","",IF(対応ガラス検索!$E$2&gt;=K682,MAX($N$2:N681)+1,""))</f>
        <v>681</v>
      </c>
      <c r="O682" s="143">
        <f>IF(対応ガラス検索!$E$2="-","",IF(L682&lt;=0.65,MAX($O$2:O681)+1,""))</f>
        <v>681</v>
      </c>
      <c r="P682" s="144"/>
      <c r="Q682" s="145"/>
    </row>
    <row r="683" spans="1:17" x14ac:dyDescent="0.4">
      <c r="A683" s="68">
        <v>682</v>
      </c>
      <c r="B683" s="68" t="s">
        <v>2295</v>
      </c>
      <c r="C683" s="68" t="s">
        <v>1954</v>
      </c>
      <c r="D683" s="68" t="s">
        <v>2019</v>
      </c>
      <c r="E683" s="68" t="s">
        <v>2020</v>
      </c>
      <c r="F683" s="68" t="s">
        <v>2021</v>
      </c>
      <c r="G683" s="68" t="s">
        <v>1958</v>
      </c>
      <c r="H683" s="68" t="s">
        <v>1959</v>
      </c>
      <c r="I683" s="68">
        <v>11</v>
      </c>
      <c r="J683" s="68" t="s">
        <v>2267</v>
      </c>
      <c r="K683" s="68">
        <v>1.4</v>
      </c>
      <c r="L683" s="68">
        <v>0.43</v>
      </c>
      <c r="M683" s="68" t="s">
        <v>1960</v>
      </c>
      <c r="N683" s="143">
        <f>IF(対応ガラス検索!$E$2="-","",IF(対応ガラス検索!$E$2&gt;=K683,MAX($N$2:N682)+1,""))</f>
        <v>682</v>
      </c>
      <c r="O683" s="143">
        <f>IF(対応ガラス検索!$E$2="-","",IF(L683&lt;=0.65,MAX($O$2:O682)+1,""))</f>
        <v>682</v>
      </c>
      <c r="P683" s="144"/>
      <c r="Q683" s="145"/>
    </row>
    <row r="684" spans="1:17" x14ac:dyDescent="0.4">
      <c r="A684" s="68">
        <v>683</v>
      </c>
      <c r="B684" s="68" t="s">
        <v>2295</v>
      </c>
      <c r="C684" s="68" t="s">
        <v>1954</v>
      </c>
      <c r="D684" s="68" t="s">
        <v>2019</v>
      </c>
      <c r="E684" s="68" t="s">
        <v>2020</v>
      </c>
      <c r="F684" s="68" t="s">
        <v>2021</v>
      </c>
      <c r="G684" s="68" t="s">
        <v>1958</v>
      </c>
      <c r="H684" s="68" t="s">
        <v>1959</v>
      </c>
      <c r="I684" s="68">
        <v>12</v>
      </c>
      <c r="J684" s="68" t="s">
        <v>2267</v>
      </c>
      <c r="K684" s="68">
        <v>1.3</v>
      </c>
      <c r="L684" s="68">
        <v>0.43</v>
      </c>
      <c r="M684" s="68" t="s">
        <v>1960</v>
      </c>
      <c r="N684" s="143">
        <f>IF(対応ガラス検索!$E$2="-","",IF(対応ガラス検索!$E$2&gt;=K684,MAX($N$2:N683)+1,""))</f>
        <v>683</v>
      </c>
      <c r="O684" s="143">
        <f>IF(対応ガラス検索!$E$2="-","",IF(L684&lt;=0.65,MAX($O$2:O683)+1,""))</f>
        <v>683</v>
      </c>
      <c r="P684" s="144"/>
      <c r="Q684" s="145"/>
    </row>
    <row r="685" spans="1:17" x14ac:dyDescent="0.4">
      <c r="A685" s="68">
        <v>684</v>
      </c>
      <c r="B685" s="68" t="s">
        <v>2295</v>
      </c>
      <c r="C685" s="68" t="s">
        <v>1954</v>
      </c>
      <c r="D685" s="68" t="s">
        <v>2019</v>
      </c>
      <c r="E685" s="68" t="s">
        <v>2020</v>
      </c>
      <c r="F685" s="68" t="s">
        <v>2021</v>
      </c>
      <c r="G685" s="68" t="s">
        <v>1958</v>
      </c>
      <c r="H685" s="68" t="s">
        <v>1959</v>
      </c>
      <c r="I685" s="68">
        <v>13</v>
      </c>
      <c r="J685" s="68" t="s">
        <v>2267</v>
      </c>
      <c r="K685" s="68">
        <v>1.2</v>
      </c>
      <c r="L685" s="68">
        <v>0.43</v>
      </c>
      <c r="M685" s="68" t="s">
        <v>1960</v>
      </c>
      <c r="N685" s="143">
        <f>IF(対応ガラス検索!$E$2="-","",IF(対応ガラス検索!$E$2&gt;=K685,MAX($N$2:N684)+1,""))</f>
        <v>684</v>
      </c>
      <c r="O685" s="143">
        <f>IF(対応ガラス検索!$E$2="-","",IF(L685&lt;=0.65,MAX($O$2:O684)+1,""))</f>
        <v>684</v>
      </c>
      <c r="P685" s="144"/>
      <c r="Q685" s="145"/>
    </row>
    <row r="686" spans="1:17" x14ac:dyDescent="0.4">
      <c r="A686" s="68">
        <v>685</v>
      </c>
      <c r="B686" s="68" t="s">
        <v>2295</v>
      </c>
      <c r="C686" s="68" t="s">
        <v>1954</v>
      </c>
      <c r="D686" s="68" t="s">
        <v>2022</v>
      </c>
      <c r="E686" s="68" t="s">
        <v>2020</v>
      </c>
      <c r="F686" s="68" t="s">
        <v>2021</v>
      </c>
      <c r="G686" s="68" t="s">
        <v>1962</v>
      </c>
      <c r="H686" s="68" t="s">
        <v>1963</v>
      </c>
      <c r="I686" s="68">
        <v>6</v>
      </c>
      <c r="J686" s="68" t="s">
        <v>2296</v>
      </c>
      <c r="K686" s="68">
        <v>2.5</v>
      </c>
      <c r="L686" s="68">
        <v>0.45</v>
      </c>
      <c r="M686" s="68" t="s">
        <v>1960</v>
      </c>
      <c r="N686" s="143">
        <f>IF(対応ガラス検索!$E$2="-","",IF(対応ガラス検索!$E$2&gt;=K686,MAX($N$2:N685)+1,""))</f>
        <v>685</v>
      </c>
      <c r="O686" s="143">
        <f>IF(対応ガラス検索!$E$2="-","",IF(L686&lt;=0.65,MAX($O$2:O685)+1,""))</f>
        <v>685</v>
      </c>
      <c r="P686" s="144"/>
      <c r="Q686" s="145"/>
    </row>
    <row r="687" spans="1:17" x14ac:dyDescent="0.4">
      <c r="A687" s="68">
        <v>686</v>
      </c>
      <c r="B687" s="68" t="s">
        <v>2295</v>
      </c>
      <c r="C687" s="68" t="s">
        <v>1954</v>
      </c>
      <c r="D687" s="68" t="s">
        <v>2022</v>
      </c>
      <c r="E687" s="68" t="s">
        <v>2020</v>
      </c>
      <c r="F687" s="68" t="s">
        <v>2021</v>
      </c>
      <c r="G687" s="68" t="s">
        <v>1962</v>
      </c>
      <c r="H687" s="68" t="s">
        <v>1963</v>
      </c>
      <c r="I687" s="68">
        <v>7</v>
      </c>
      <c r="J687" s="68" t="s">
        <v>2296</v>
      </c>
      <c r="K687" s="68">
        <v>2.2999999999999998</v>
      </c>
      <c r="L687" s="68">
        <v>0.45</v>
      </c>
      <c r="M687" s="68" t="s">
        <v>1960</v>
      </c>
      <c r="N687" s="143">
        <f>IF(対応ガラス検索!$E$2="-","",IF(対応ガラス検索!$E$2&gt;=K687,MAX($N$2:N686)+1,""))</f>
        <v>686</v>
      </c>
      <c r="O687" s="143">
        <f>IF(対応ガラス検索!$E$2="-","",IF(L687&lt;=0.65,MAX($O$2:O686)+1,""))</f>
        <v>686</v>
      </c>
      <c r="P687" s="144"/>
      <c r="Q687" s="145"/>
    </row>
    <row r="688" spans="1:17" x14ac:dyDescent="0.4">
      <c r="A688" s="68">
        <v>687</v>
      </c>
      <c r="B688" s="68" t="s">
        <v>2295</v>
      </c>
      <c r="C688" s="68" t="s">
        <v>1954</v>
      </c>
      <c r="D688" s="68" t="s">
        <v>2022</v>
      </c>
      <c r="E688" s="68" t="s">
        <v>2020</v>
      </c>
      <c r="F688" s="68" t="s">
        <v>2021</v>
      </c>
      <c r="G688" s="68" t="s">
        <v>1962</v>
      </c>
      <c r="H688" s="68" t="s">
        <v>1963</v>
      </c>
      <c r="I688" s="68">
        <v>8</v>
      </c>
      <c r="J688" s="68" t="s">
        <v>2296</v>
      </c>
      <c r="K688" s="68">
        <v>2.1</v>
      </c>
      <c r="L688" s="68">
        <v>0.45</v>
      </c>
      <c r="M688" s="68" t="s">
        <v>1960</v>
      </c>
      <c r="N688" s="143">
        <f>IF(対応ガラス検索!$E$2="-","",IF(対応ガラス検索!$E$2&gt;=K688,MAX($N$2:N687)+1,""))</f>
        <v>687</v>
      </c>
      <c r="O688" s="143">
        <f>IF(対応ガラス検索!$E$2="-","",IF(L688&lt;=0.65,MAX($O$2:O687)+1,""))</f>
        <v>687</v>
      </c>
      <c r="P688" s="144"/>
      <c r="Q688" s="145"/>
    </row>
    <row r="689" spans="1:17" x14ac:dyDescent="0.4">
      <c r="A689" s="68">
        <v>688</v>
      </c>
      <c r="B689" s="68" t="s">
        <v>2295</v>
      </c>
      <c r="C689" s="68" t="s">
        <v>1954</v>
      </c>
      <c r="D689" s="68" t="s">
        <v>2022</v>
      </c>
      <c r="E689" s="68" t="s">
        <v>2020</v>
      </c>
      <c r="F689" s="68" t="s">
        <v>2021</v>
      </c>
      <c r="G689" s="68" t="s">
        <v>1962</v>
      </c>
      <c r="H689" s="68" t="s">
        <v>1963</v>
      </c>
      <c r="I689" s="68">
        <v>9</v>
      </c>
      <c r="J689" s="68" t="s">
        <v>2296</v>
      </c>
      <c r="K689" s="68">
        <v>2</v>
      </c>
      <c r="L689" s="68">
        <v>0.45</v>
      </c>
      <c r="M689" s="68" t="s">
        <v>1960</v>
      </c>
      <c r="N689" s="143">
        <f>IF(対応ガラス検索!$E$2="-","",IF(対応ガラス検索!$E$2&gt;=K689,MAX($N$2:N688)+1,""))</f>
        <v>688</v>
      </c>
      <c r="O689" s="143">
        <f>IF(対応ガラス検索!$E$2="-","",IF(L689&lt;=0.65,MAX($O$2:O688)+1,""))</f>
        <v>688</v>
      </c>
      <c r="P689" s="144"/>
      <c r="Q689" s="145"/>
    </row>
    <row r="690" spans="1:17" x14ac:dyDescent="0.4">
      <c r="A690" s="68">
        <v>689</v>
      </c>
      <c r="B690" s="68" t="s">
        <v>2295</v>
      </c>
      <c r="C690" s="68" t="s">
        <v>1954</v>
      </c>
      <c r="D690" s="68" t="s">
        <v>2022</v>
      </c>
      <c r="E690" s="68" t="s">
        <v>2020</v>
      </c>
      <c r="F690" s="68" t="s">
        <v>2021</v>
      </c>
      <c r="G690" s="68" t="s">
        <v>1962</v>
      </c>
      <c r="H690" s="68" t="s">
        <v>1963</v>
      </c>
      <c r="I690" s="68">
        <v>10</v>
      </c>
      <c r="J690" s="68" t="s">
        <v>2296</v>
      </c>
      <c r="K690" s="68">
        <v>1.8</v>
      </c>
      <c r="L690" s="68">
        <v>0.45</v>
      </c>
      <c r="M690" s="68" t="s">
        <v>1960</v>
      </c>
      <c r="N690" s="143">
        <f>IF(対応ガラス検索!$E$2="-","",IF(対応ガラス検索!$E$2&gt;=K690,MAX($N$2:N689)+1,""))</f>
        <v>689</v>
      </c>
      <c r="O690" s="143">
        <f>IF(対応ガラス検索!$E$2="-","",IF(L690&lt;=0.65,MAX($O$2:O689)+1,""))</f>
        <v>689</v>
      </c>
      <c r="P690" s="144"/>
      <c r="Q690" s="145"/>
    </row>
    <row r="691" spans="1:17" x14ac:dyDescent="0.4">
      <c r="A691" s="68">
        <v>690</v>
      </c>
      <c r="B691" s="68" t="s">
        <v>2295</v>
      </c>
      <c r="C691" s="68" t="s">
        <v>1954</v>
      </c>
      <c r="D691" s="68" t="s">
        <v>2022</v>
      </c>
      <c r="E691" s="68" t="s">
        <v>2020</v>
      </c>
      <c r="F691" s="68" t="s">
        <v>2021</v>
      </c>
      <c r="G691" s="68" t="s">
        <v>1962</v>
      </c>
      <c r="H691" s="68" t="s">
        <v>1963</v>
      </c>
      <c r="I691" s="68">
        <v>11</v>
      </c>
      <c r="J691" s="68" t="s">
        <v>2296</v>
      </c>
      <c r="K691" s="142">
        <v>1.7</v>
      </c>
      <c r="L691" s="68">
        <v>0.45</v>
      </c>
      <c r="M691" s="68" t="s">
        <v>1960</v>
      </c>
      <c r="N691" s="143">
        <f>IF(対応ガラス検索!$E$2="-","",IF(対応ガラス検索!$E$2&gt;=K691,MAX($N$2:N690)+1,""))</f>
        <v>690</v>
      </c>
      <c r="O691" s="143">
        <f>IF(対応ガラス検索!$E$2="-","",IF(L691&lt;=0.65,MAX($O$2:O690)+1,""))</f>
        <v>690</v>
      </c>
      <c r="P691" s="144"/>
      <c r="Q691" s="145"/>
    </row>
    <row r="692" spans="1:17" x14ac:dyDescent="0.4">
      <c r="A692" s="68">
        <v>691</v>
      </c>
      <c r="B692" s="68" t="s">
        <v>2295</v>
      </c>
      <c r="C692" s="68" t="s">
        <v>1954</v>
      </c>
      <c r="D692" s="68" t="s">
        <v>2022</v>
      </c>
      <c r="E692" s="68" t="s">
        <v>2020</v>
      </c>
      <c r="F692" s="68" t="s">
        <v>2021</v>
      </c>
      <c r="G692" s="68" t="s">
        <v>1962</v>
      </c>
      <c r="H692" s="68" t="s">
        <v>1963</v>
      </c>
      <c r="I692" s="68">
        <v>12</v>
      </c>
      <c r="J692" s="68" t="s">
        <v>2296</v>
      </c>
      <c r="K692" s="68">
        <v>1.6</v>
      </c>
      <c r="L692" s="68">
        <v>0.45</v>
      </c>
      <c r="M692" s="68" t="s">
        <v>1960</v>
      </c>
      <c r="N692" s="143">
        <f>IF(対応ガラス検索!$E$2="-","",IF(対応ガラス検索!$E$2&gt;=K692,MAX($N$2:N691)+1,""))</f>
        <v>691</v>
      </c>
      <c r="O692" s="143">
        <f>IF(対応ガラス検索!$E$2="-","",IF(L692&lt;=0.65,MAX($O$2:O691)+1,""))</f>
        <v>691</v>
      </c>
      <c r="P692" s="144"/>
      <c r="Q692" s="145"/>
    </row>
    <row r="693" spans="1:17" x14ac:dyDescent="0.4">
      <c r="A693" s="68">
        <v>692</v>
      </c>
      <c r="B693" s="68" t="s">
        <v>2295</v>
      </c>
      <c r="C693" s="68" t="s">
        <v>1954</v>
      </c>
      <c r="D693" s="68" t="s">
        <v>2022</v>
      </c>
      <c r="E693" s="68" t="s">
        <v>2020</v>
      </c>
      <c r="F693" s="68" t="s">
        <v>2021</v>
      </c>
      <c r="G693" s="68" t="s">
        <v>1962</v>
      </c>
      <c r="H693" s="68" t="s">
        <v>1963</v>
      </c>
      <c r="I693" s="68">
        <v>13</v>
      </c>
      <c r="J693" s="68" t="s">
        <v>2296</v>
      </c>
      <c r="K693" s="68">
        <v>1.5</v>
      </c>
      <c r="L693" s="68">
        <v>0.45</v>
      </c>
      <c r="M693" s="68" t="s">
        <v>1960</v>
      </c>
      <c r="N693" s="143">
        <f>IF(対応ガラス検索!$E$2="-","",IF(対応ガラス検索!$E$2&gt;=K693,MAX($N$2:N692)+1,""))</f>
        <v>692</v>
      </c>
      <c r="O693" s="143">
        <f>IF(対応ガラス検索!$E$2="-","",IF(L693&lt;=0.65,MAX($O$2:O692)+1,""))</f>
        <v>692</v>
      </c>
      <c r="P693" s="144"/>
      <c r="Q693" s="145"/>
    </row>
    <row r="694" spans="1:17" x14ac:dyDescent="0.4">
      <c r="A694" s="68">
        <v>693</v>
      </c>
      <c r="B694" s="68" t="s">
        <v>2295</v>
      </c>
      <c r="C694" s="68" t="s">
        <v>1954</v>
      </c>
      <c r="D694" s="68" t="s">
        <v>2022</v>
      </c>
      <c r="E694" s="68" t="s">
        <v>2020</v>
      </c>
      <c r="F694" s="68" t="s">
        <v>2021</v>
      </c>
      <c r="G694" s="68" t="s">
        <v>1962</v>
      </c>
      <c r="H694" s="68" t="s">
        <v>1963</v>
      </c>
      <c r="I694" s="68">
        <v>6</v>
      </c>
      <c r="J694" s="68" t="s">
        <v>2267</v>
      </c>
      <c r="K694" s="68">
        <v>2</v>
      </c>
      <c r="L694" s="68">
        <v>0.45</v>
      </c>
      <c r="M694" s="68" t="s">
        <v>1960</v>
      </c>
      <c r="N694" s="143">
        <f>IF(対応ガラス検索!$E$2="-","",IF(対応ガラス検索!$E$2&gt;=K694,MAX($N$2:N693)+1,""))</f>
        <v>693</v>
      </c>
      <c r="O694" s="143">
        <f>IF(対応ガラス検索!$E$2="-","",IF(L694&lt;=0.65,MAX($O$2:O693)+1,""))</f>
        <v>693</v>
      </c>
      <c r="P694" s="144"/>
      <c r="Q694" s="145"/>
    </row>
    <row r="695" spans="1:17" x14ac:dyDescent="0.4">
      <c r="A695" s="68">
        <v>694</v>
      </c>
      <c r="B695" s="68" t="s">
        <v>2295</v>
      </c>
      <c r="C695" s="68" t="s">
        <v>1954</v>
      </c>
      <c r="D695" s="68" t="s">
        <v>2022</v>
      </c>
      <c r="E695" s="68" t="s">
        <v>2020</v>
      </c>
      <c r="F695" s="68" t="s">
        <v>2021</v>
      </c>
      <c r="G695" s="68" t="s">
        <v>1962</v>
      </c>
      <c r="H695" s="68" t="s">
        <v>1963</v>
      </c>
      <c r="I695" s="68">
        <v>7</v>
      </c>
      <c r="J695" s="68" t="s">
        <v>2267</v>
      </c>
      <c r="K695" s="68">
        <v>1.8</v>
      </c>
      <c r="L695" s="68">
        <v>0.45</v>
      </c>
      <c r="M695" s="68" t="s">
        <v>1960</v>
      </c>
      <c r="N695" s="143">
        <f>IF(対応ガラス検索!$E$2="-","",IF(対応ガラス検索!$E$2&gt;=K695,MAX($N$2:N694)+1,""))</f>
        <v>694</v>
      </c>
      <c r="O695" s="143">
        <f>IF(対応ガラス検索!$E$2="-","",IF(L695&lt;=0.65,MAX($O$2:O694)+1,""))</f>
        <v>694</v>
      </c>
      <c r="P695" s="144"/>
      <c r="Q695" s="145"/>
    </row>
    <row r="696" spans="1:17" x14ac:dyDescent="0.4">
      <c r="A696" s="68">
        <v>695</v>
      </c>
      <c r="B696" s="68" t="s">
        <v>2295</v>
      </c>
      <c r="C696" s="68" t="s">
        <v>1954</v>
      </c>
      <c r="D696" s="68" t="s">
        <v>2022</v>
      </c>
      <c r="E696" s="68" t="s">
        <v>2020</v>
      </c>
      <c r="F696" s="68" t="s">
        <v>2021</v>
      </c>
      <c r="G696" s="68" t="s">
        <v>1962</v>
      </c>
      <c r="H696" s="68" t="s">
        <v>1963</v>
      </c>
      <c r="I696" s="68">
        <v>8</v>
      </c>
      <c r="J696" s="68" t="s">
        <v>2267</v>
      </c>
      <c r="K696" s="142">
        <v>1.7</v>
      </c>
      <c r="L696" s="68">
        <v>0.45</v>
      </c>
      <c r="M696" s="68" t="s">
        <v>1960</v>
      </c>
      <c r="N696" s="143">
        <f>IF(対応ガラス検索!$E$2="-","",IF(対応ガラス検索!$E$2&gt;=K696,MAX($N$2:N695)+1,""))</f>
        <v>695</v>
      </c>
      <c r="O696" s="143">
        <f>IF(対応ガラス検索!$E$2="-","",IF(L696&lt;=0.65,MAX($O$2:O695)+1,""))</f>
        <v>695</v>
      </c>
      <c r="P696" s="144"/>
      <c r="Q696" s="145"/>
    </row>
    <row r="697" spans="1:17" x14ac:dyDescent="0.4">
      <c r="A697" s="68">
        <v>696</v>
      </c>
      <c r="B697" s="68" t="s">
        <v>2295</v>
      </c>
      <c r="C697" s="68" t="s">
        <v>1954</v>
      </c>
      <c r="D697" s="68" t="s">
        <v>2022</v>
      </c>
      <c r="E697" s="68" t="s">
        <v>2020</v>
      </c>
      <c r="F697" s="68" t="s">
        <v>2021</v>
      </c>
      <c r="G697" s="68" t="s">
        <v>1962</v>
      </c>
      <c r="H697" s="68" t="s">
        <v>1963</v>
      </c>
      <c r="I697" s="68">
        <v>9</v>
      </c>
      <c r="J697" s="68" t="s">
        <v>2267</v>
      </c>
      <c r="K697" s="68">
        <v>1.6</v>
      </c>
      <c r="L697" s="68">
        <v>0.45</v>
      </c>
      <c r="M697" s="68" t="s">
        <v>1960</v>
      </c>
      <c r="N697" s="143">
        <f>IF(対応ガラス検索!$E$2="-","",IF(対応ガラス検索!$E$2&gt;=K697,MAX($N$2:N696)+1,""))</f>
        <v>696</v>
      </c>
      <c r="O697" s="143">
        <f>IF(対応ガラス検索!$E$2="-","",IF(L697&lt;=0.65,MAX($O$2:O696)+1,""))</f>
        <v>696</v>
      </c>
      <c r="P697" s="144"/>
      <c r="Q697" s="145"/>
    </row>
    <row r="698" spans="1:17" x14ac:dyDescent="0.4">
      <c r="A698" s="68">
        <v>697</v>
      </c>
      <c r="B698" s="68" t="s">
        <v>2295</v>
      </c>
      <c r="C698" s="68" t="s">
        <v>1954</v>
      </c>
      <c r="D698" s="68" t="s">
        <v>2022</v>
      </c>
      <c r="E698" s="68" t="s">
        <v>2020</v>
      </c>
      <c r="F698" s="68" t="s">
        <v>2021</v>
      </c>
      <c r="G698" s="68" t="s">
        <v>1962</v>
      </c>
      <c r="H698" s="68" t="s">
        <v>1963</v>
      </c>
      <c r="I698" s="68">
        <v>10</v>
      </c>
      <c r="J698" s="68" t="s">
        <v>2267</v>
      </c>
      <c r="K698" s="68">
        <v>1.5</v>
      </c>
      <c r="L698" s="68">
        <v>0.45</v>
      </c>
      <c r="M698" s="68" t="s">
        <v>1960</v>
      </c>
      <c r="N698" s="143">
        <f>IF(対応ガラス検索!$E$2="-","",IF(対応ガラス検索!$E$2&gt;=K698,MAX($N$2:N697)+1,""))</f>
        <v>697</v>
      </c>
      <c r="O698" s="143">
        <f>IF(対応ガラス検索!$E$2="-","",IF(L698&lt;=0.65,MAX($O$2:O697)+1,""))</f>
        <v>697</v>
      </c>
      <c r="P698" s="144"/>
      <c r="Q698" s="145"/>
    </row>
    <row r="699" spans="1:17" x14ac:dyDescent="0.4">
      <c r="A699" s="68">
        <v>698</v>
      </c>
      <c r="B699" s="68" t="s">
        <v>2295</v>
      </c>
      <c r="C699" s="68" t="s">
        <v>1954</v>
      </c>
      <c r="D699" s="68" t="s">
        <v>2022</v>
      </c>
      <c r="E699" s="68" t="s">
        <v>2020</v>
      </c>
      <c r="F699" s="68" t="s">
        <v>2021</v>
      </c>
      <c r="G699" s="68" t="s">
        <v>1962</v>
      </c>
      <c r="H699" s="68" t="s">
        <v>1963</v>
      </c>
      <c r="I699" s="68">
        <v>11</v>
      </c>
      <c r="J699" s="68" t="s">
        <v>2267</v>
      </c>
      <c r="K699" s="68">
        <v>1.4</v>
      </c>
      <c r="L699" s="68">
        <v>0.45</v>
      </c>
      <c r="M699" s="68" t="s">
        <v>1960</v>
      </c>
      <c r="N699" s="143">
        <f>IF(対応ガラス検索!$E$2="-","",IF(対応ガラス検索!$E$2&gt;=K699,MAX($N$2:N698)+1,""))</f>
        <v>698</v>
      </c>
      <c r="O699" s="143">
        <f>IF(対応ガラス検索!$E$2="-","",IF(L699&lt;=0.65,MAX($O$2:O698)+1,""))</f>
        <v>698</v>
      </c>
      <c r="P699" s="144"/>
      <c r="Q699" s="145"/>
    </row>
    <row r="700" spans="1:17" x14ac:dyDescent="0.4">
      <c r="A700" s="68">
        <v>699</v>
      </c>
      <c r="B700" s="68" t="s">
        <v>2295</v>
      </c>
      <c r="C700" s="68" t="s">
        <v>1954</v>
      </c>
      <c r="D700" s="68" t="s">
        <v>2022</v>
      </c>
      <c r="E700" s="68" t="s">
        <v>2020</v>
      </c>
      <c r="F700" s="68" t="s">
        <v>2021</v>
      </c>
      <c r="G700" s="68" t="s">
        <v>1962</v>
      </c>
      <c r="H700" s="68" t="s">
        <v>1963</v>
      </c>
      <c r="I700" s="68">
        <v>12</v>
      </c>
      <c r="J700" s="68" t="s">
        <v>2267</v>
      </c>
      <c r="K700" s="68">
        <v>1.3</v>
      </c>
      <c r="L700" s="68">
        <v>0.45</v>
      </c>
      <c r="M700" s="68" t="s">
        <v>1960</v>
      </c>
      <c r="N700" s="143">
        <f>IF(対応ガラス検索!$E$2="-","",IF(対応ガラス検索!$E$2&gt;=K700,MAX($N$2:N699)+1,""))</f>
        <v>699</v>
      </c>
      <c r="O700" s="143">
        <f>IF(対応ガラス検索!$E$2="-","",IF(L700&lt;=0.65,MAX($O$2:O699)+1,""))</f>
        <v>699</v>
      </c>
      <c r="P700" s="144"/>
      <c r="Q700" s="145"/>
    </row>
    <row r="701" spans="1:17" x14ac:dyDescent="0.4">
      <c r="A701" s="68">
        <v>700</v>
      </c>
      <c r="B701" s="68" t="s">
        <v>2295</v>
      </c>
      <c r="C701" s="68" t="s">
        <v>1954</v>
      </c>
      <c r="D701" s="68" t="s">
        <v>2022</v>
      </c>
      <c r="E701" s="68" t="s">
        <v>2020</v>
      </c>
      <c r="F701" s="68" t="s">
        <v>2021</v>
      </c>
      <c r="G701" s="68" t="s">
        <v>1962</v>
      </c>
      <c r="H701" s="68" t="s">
        <v>1963</v>
      </c>
      <c r="I701" s="68">
        <v>13</v>
      </c>
      <c r="J701" s="68" t="s">
        <v>2267</v>
      </c>
      <c r="K701" s="68">
        <v>1.2</v>
      </c>
      <c r="L701" s="68">
        <v>0.45</v>
      </c>
      <c r="M701" s="68" t="s">
        <v>1960</v>
      </c>
      <c r="N701" s="143">
        <f>IF(対応ガラス検索!$E$2="-","",IF(対応ガラス検索!$E$2&gt;=K701,MAX($N$2:N700)+1,""))</f>
        <v>700</v>
      </c>
      <c r="O701" s="143">
        <f>IF(対応ガラス検索!$E$2="-","",IF(L701&lt;=0.65,MAX($O$2:O700)+1,""))</f>
        <v>700</v>
      </c>
      <c r="P701" s="144"/>
      <c r="Q701" s="145"/>
    </row>
    <row r="702" spans="1:17" x14ac:dyDescent="0.4">
      <c r="A702" s="68">
        <v>701</v>
      </c>
      <c r="B702" s="68" t="s">
        <v>2295</v>
      </c>
      <c r="C702" s="68" t="s">
        <v>1954</v>
      </c>
      <c r="D702" s="68" t="s">
        <v>2023</v>
      </c>
      <c r="E702" s="68" t="s">
        <v>2020</v>
      </c>
      <c r="F702" s="68" t="s">
        <v>2021</v>
      </c>
      <c r="G702" s="68" t="s">
        <v>1965</v>
      </c>
      <c r="H702" s="68" t="s">
        <v>1966</v>
      </c>
      <c r="I702" s="68">
        <v>6</v>
      </c>
      <c r="J702" s="68" t="s">
        <v>2296</v>
      </c>
      <c r="K702" s="68">
        <v>2.5</v>
      </c>
      <c r="L702" s="68">
        <v>0.46</v>
      </c>
      <c r="M702" s="68" t="s">
        <v>1960</v>
      </c>
      <c r="N702" s="143">
        <f>IF(対応ガラス検索!$E$2="-","",IF(対応ガラス検索!$E$2&gt;=K702,MAX($N$2:N701)+1,""))</f>
        <v>701</v>
      </c>
      <c r="O702" s="143">
        <f>IF(対応ガラス検索!$E$2="-","",IF(L702&lt;=0.65,MAX($O$2:O701)+1,""))</f>
        <v>701</v>
      </c>
      <c r="P702" s="144"/>
      <c r="Q702" s="145"/>
    </row>
    <row r="703" spans="1:17" x14ac:dyDescent="0.4">
      <c r="A703" s="68">
        <v>702</v>
      </c>
      <c r="B703" s="68" t="s">
        <v>2295</v>
      </c>
      <c r="C703" s="68" t="s">
        <v>1954</v>
      </c>
      <c r="D703" s="68" t="s">
        <v>2023</v>
      </c>
      <c r="E703" s="68" t="s">
        <v>2020</v>
      </c>
      <c r="F703" s="68" t="s">
        <v>2021</v>
      </c>
      <c r="G703" s="68" t="s">
        <v>1965</v>
      </c>
      <c r="H703" s="68" t="s">
        <v>1966</v>
      </c>
      <c r="I703" s="68">
        <v>7</v>
      </c>
      <c r="J703" s="68" t="s">
        <v>2296</v>
      </c>
      <c r="K703" s="68">
        <v>2.2999999999999998</v>
      </c>
      <c r="L703" s="68">
        <v>0.46</v>
      </c>
      <c r="M703" s="68" t="s">
        <v>1960</v>
      </c>
      <c r="N703" s="143">
        <f>IF(対応ガラス検索!$E$2="-","",IF(対応ガラス検索!$E$2&gt;=K703,MAX($N$2:N702)+1,""))</f>
        <v>702</v>
      </c>
      <c r="O703" s="143">
        <f>IF(対応ガラス検索!$E$2="-","",IF(L703&lt;=0.65,MAX($O$2:O702)+1,""))</f>
        <v>702</v>
      </c>
      <c r="P703" s="144"/>
      <c r="Q703" s="145"/>
    </row>
    <row r="704" spans="1:17" x14ac:dyDescent="0.4">
      <c r="A704" s="68">
        <v>703</v>
      </c>
      <c r="B704" s="68" t="s">
        <v>2295</v>
      </c>
      <c r="C704" s="68" t="s">
        <v>1954</v>
      </c>
      <c r="D704" s="68" t="s">
        <v>2023</v>
      </c>
      <c r="E704" s="68" t="s">
        <v>2020</v>
      </c>
      <c r="F704" s="68" t="s">
        <v>2021</v>
      </c>
      <c r="G704" s="68" t="s">
        <v>1965</v>
      </c>
      <c r="H704" s="68" t="s">
        <v>1966</v>
      </c>
      <c r="I704" s="68">
        <v>8</v>
      </c>
      <c r="J704" s="68" t="s">
        <v>2296</v>
      </c>
      <c r="K704" s="142">
        <v>2.1</v>
      </c>
      <c r="L704" s="68">
        <v>0.46</v>
      </c>
      <c r="M704" s="68" t="s">
        <v>1960</v>
      </c>
      <c r="N704" s="143">
        <f>IF(対応ガラス検索!$E$2="-","",IF(対応ガラス検索!$E$2&gt;=K704,MAX($N$2:N703)+1,""))</f>
        <v>703</v>
      </c>
      <c r="O704" s="143">
        <f>IF(対応ガラス検索!$E$2="-","",IF(L704&lt;=0.65,MAX($O$2:O703)+1,""))</f>
        <v>703</v>
      </c>
      <c r="P704" s="144"/>
      <c r="Q704" s="145"/>
    </row>
    <row r="705" spans="1:17" x14ac:dyDescent="0.4">
      <c r="A705" s="68">
        <v>704</v>
      </c>
      <c r="B705" s="68" t="s">
        <v>2295</v>
      </c>
      <c r="C705" s="68" t="s">
        <v>1954</v>
      </c>
      <c r="D705" s="68" t="s">
        <v>2023</v>
      </c>
      <c r="E705" s="68" t="s">
        <v>2020</v>
      </c>
      <c r="F705" s="68" t="s">
        <v>2021</v>
      </c>
      <c r="G705" s="68" t="s">
        <v>1965</v>
      </c>
      <c r="H705" s="68" t="s">
        <v>1966</v>
      </c>
      <c r="I705" s="68">
        <v>9</v>
      </c>
      <c r="J705" s="68" t="s">
        <v>2296</v>
      </c>
      <c r="K705" s="68">
        <v>1.9</v>
      </c>
      <c r="L705" s="68">
        <v>0.46</v>
      </c>
      <c r="M705" s="68" t="s">
        <v>1960</v>
      </c>
      <c r="N705" s="143">
        <f>IF(対応ガラス検索!$E$2="-","",IF(対応ガラス検索!$E$2&gt;=K705,MAX($N$2:N704)+1,""))</f>
        <v>704</v>
      </c>
      <c r="O705" s="143">
        <f>IF(対応ガラス検索!$E$2="-","",IF(L705&lt;=0.65,MAX($O$2:O704)+1,""))</f>
        <v>704</v>
      </c>
      <c r="P705" s="144"/>
      <c r="Q705" s="145"/>
    </row>
    <row r="706" spans="1:17" x14ac:dyDescent="0.4">
      <c r="A706" s="68">
        <v>705</v>
      </c>
      <c r="B706" s="68" t="s">
        <v>2295</v>
      </c>
      <c r="C706" s="68" t="s">
        <v>1954</v>
      </c>
      <c r="D706" s="68" t="s">
        <v>2023</v>
      </c>
      <c r="E706" s="68" t="s">
        <v>2020</v>
      </c>
      <c r="F706" s="68" t="s">
        <v>2021</v>
      </c>
      <c r="G706" s="68" t="s">
        <v>1965</v>
      </c>
      <c r="H706" s="68" t="s">
        <v>1966</v>
      </c>
      <c r="I706" s="68">
        <v>10</v>
      </c>
      <c r="J706" s="68" t="s">
        <v>2296</v>
      </c>
      <c r="K706" s="68">
        <v>1.8</v>
      </c>
      <c r="L706" s="68">
        <v>0.46</v>
      </c>
      <c r="M706" s="68" t="s">
        <v>1960</v>
      </c>
      <c r="N706" s="143">
        <f>IF(対応ガラス検索!$E$2="-","",IF(対応ガラス検索!$E$2&gt;=K706,MAX($N$2:N705)+1,""))</f>
        <v>705</v>
      </c>
      <c r="O706" s="143">
        <f>IF(対応ガラス検索!$E$2="-","",IF(L706&lt;=0.65,MAX($O$2:O705)+1,""))</f>
        <v>705</v>
      </c>
      <c r="P706" s="144"/>
      <c r="Q706" s="145"/>
    </row>
    <row r="707" spans="1:17" x14ac:dyDescent="0.4">
      <c r="A707" s="68">
        <v>706</v>
      </c>
      <c r="B707" s="68" t="s">
        <v>2295</v>
      </c>
      <c r="C707" s="68" t="s">
        <v>1954</v>
      </c>
      <c r="D707" s="68" t="s">
        <v>2023</v>
      </c>
      <c r="E707" s="68" t="s">
        <v>2020</v>
      </c>
      <c r="F707" s="68" t="s">
        <v>2021</v>
      </c>
      <c r="G707" s="68" t="s">
        <v>1965</v>
      </c>
      <c r="H707" s="68" t="s">
        <v>1966</v>
      </c>
      <c r="I707" s="68">
        <v>11</v>
      </c>
      <c r="J707" s="68" t="s">
        <v>2296</v>
      </c>
      <c r="K707" s="68">
        <v>1.7</v>
      </c>
      <c r="L707" s="68">
        <v>0.46</v>
      </c>
      <c r="M707" s="68" t="s">
        <v>1960</v>
      </c>
      <c r="N707" s="143">
        <f>IF(対応ガラス検索!$E$2="-","",IF(対応ガラス検索!$E$2&gt;=K707,MAX($N$2:N706)+1,""))</f>
        <v>706</v>
      </c>
      <c r="O707" s="143">
        <f>IF(対応ガラス検索!$E$2="-","",IF(L707&lt;=0.65,MAX($O$2:O706)+1,""))</f>
        <v>706</v>
      </c>
      <c r="P707" s="144"/>
      <c r="Q707" s="145"/>
    </row>
    <row r="708" spans="1:17" x14ac:dyDescent="0.4">
      <c r="A708" s="68">
        <v>707</v>
      </c>
      <c r="B708" s="68" t="s">
        <v>2295</v>
      </c>
      <c r="C708" s="68" t="s">
        <v>1954</v>
      </c>
      <c r="D708" s="68" t="s">
        <v>2023</v>
      </c>
      <c r="E708" s="68" t="s">
        <v>2020</v>
      </c>
      <c r="F708" s="68" t="s">
        <v>2021</v>
      </c>
      <c r="G708" s="68" t="s">
        <v>1965</v>
      </c>
      <c r="H708" s="68" t="s">
        <v>1966</v>
      </c>
      <c r="I708" s="68">
        <v>12</v>
      </c>
      <c r="J708" s="68" t="s">
        <v>2296</v>
      </c>
      <c r="K708" s="68">
        <v>1.6</v>
      </c>
      <c r="L708" s="68">
        <v>0.46</v>
      </c>
      <c r="M708" s="68" t="s">
        <v>1960</v>
      </c>
      <c r="N708" s="143">
        <f>IF(対応ガラス検索!$E$2="-","",IF(対応ガラス検索!$E$2&gt;=K708,MAX($N$2:N707)+1,""))</f>
        <v>707</v>
      </c>
      <c r="O708" s="143">
        <f>IF(対応ガラス検索!$E$2="-","",IF(L708&lt;=0.65,MAX($O$2:O707)+1,""))</f>
        <v>707</v>
      </c>
      <c r="P708" s="144"/>
      <c r="Q708" s="145"/>
    </row>
    <row r="709" spans="1:17" x14ac:dyDescent="0.4">
      <c r="A709" s="68">
        <v>708</v>
      </c>
      <c r="B709" s="68" t="s">
        <v>2295</v>
      </c>
      <c r="C709" s="68" t="s">
        <v>1954</v>
      </c>
      <c r="D709" s="68" t="s">
        <v>2023</v>
      </c>
      <c r="E709" s="68" t="s">
        <v>2020</v>
      </c>
      <c r="F709" s="68" t="s">
        <v>2021</v>
      </c>
      <c r="G709" s="68" t="s">
        <v>1965</v>
      </c>
      <c r="H709" s="68" t="s">
        <v>1966</v>
      </c>
      <c r="I709" s="68">
        <v>6</v>
      </c>
      <c r="J709" s="68" t="s">
        <v>2267</v>
      </c>
      <c r="K709" s="142">
        <v>2</v>
      </c>
      <c r="L709" s="68">
        <v>0.46</v>
      </c>
      <c r="M709" s="68" t="s">
        <v>1960</v>
      </c>
      <c r="N709" s="143">
        <f>IF(対応ガラス検索!$E$2="-","",IF(対応ガラス検索!$E$2&gt;=K709,MAX($N$2:N708)+1,""))</f>
        <v>708</v>
      </c>
      <c r="O709" s="143">
        <f>IF(対応ガラス検索!$E$2="-","",IF(L709&lt;=0.65,MAX($O$2:O708)+1,""))</f>
        <v>708</v>
      </c>
      <c r="P709" s="144"/>
      <c r="Q709" s="145"/>
    </row>
    <row r="710" spans="1:17" x14ac:dyDescent="0.4">
      <c r="A710" s="68">
        <v>709</v>
      </c>
      <c r="B710" s="68" t="s">
        <v>2295</v>
      </c>
      <c r="C710" s="68" t="s">
        <v>1954</v>
      </c>
      <c r="D710" s="68" t="s">
        <v>2023</v>
      </c>
      <c r="E710" s="68" t="s">
        <v>2020</v>
      </c>
      <c r="F710" s="68" t="s">
        <v>2021</v>
      </c>
      <c r="G710" s="68" t="s">
        <v>1965</v>
      </c>
      <c r="H710" s="68" t="s">
        <v>1966</v>
      </c>
      <c r="I710" s="68">
        <v>7</v>
      </c>
      <c r="J710" s="68" t="s">
        <v>2267</v>
      </c>
      <c r="K710" s="68">
        <v>1.8</v>
      </c>
      <c r="L710" s="68">
        <v>0.46</v>
      </c>
      <c r="M710" s="68" t="s">
        <v>1960</v>
      </c>
      <c r="N710" s="143">
        <f>IF(対応ガラス検索!$E$2="-","",IF(対応ガラス検索!$E$2&gt;=K710,MAX($N$2:N709)+1,""))</f>
        <v>709</v>
      </c>
      <c r="O710" s="143">
        <f>IF(対応ガラス検索!$E$2="-","",IF(L710&lt;=0.65,MAX($O$2:O709)+1,""))</f>
        <v>709</v>
      </c>
      <c r="P710" s="144"/>
      <c r="Q710" s="145"/>
    </row>
    <row r="711" spans="1:17" x14ac:dyDescent="0.4">
      <c r="A711" s="68">
        <v>710</v>
      </c>
      <c r="B711" s="68" t="s">
        <v>2295</v>
      </c>
      <c r="C711" s="68" t="s">
        <v>1954</v>
      </c>
      <c r="D711" s="68" t="s">
        <v>2023</v>
      </c>
      <c r="E711" s="68" t="s">
        <v>2020</v>
      </c>
      <c r="F711" s="68" t="s">
        <v>2021</v>
      </c>
      <c r="G711" s="68" t="s">
        <v>1965</v>
      </c>
      <c r="H711" s="68" t="s">
        <v>1966</v>
      </c>
      <c r="I711" s="68">
        <v>8</v>
      </c>
      <c r="J711" s="68" t="s">
        <v>2267</v>
      </c>
      <c r="K711" s="68">
        <v>1.7</v>
      </c>
      <c r="L711" s="68">
        <v>0.46</v>
      </c>
      <c r="M711" s="68" t="s">
        <v>1960</v>
      </c>
      <c r="N711" s="143">
        <f>IF(対応ガラス検索!$E$2="-","",IF(対応ガラス検索!$E$2&gt;=K711,MAX($N$2:N710)+1,""))</f>
        <v>710</v>
      </c>
      <c r="O711" s="143">
        <f>IF(対応ガラス検索!$E$2="-","",IF(L711&lt;=0.65,MAX($O$2:O710)+1,""))</f>
        <v>710</v>
      </c>
      <c r="P711" s="144"/>
      <c r="Q711" s="145"/>
    </row>
    <row r="712" spans="1:17" x14ac:dyDescent="0.4">
      <c r="A712" s="68">
        <v>711</v>
      </c>
      <c r="B712" s="68" t="s">
        <v>2295</v>
      </c>
      <c r="C712" s="68" t="s">
        <v>1954</v>
      </c>
      <c r="D712" s="68" t="s">
        <v>2023</v>
      </c>
      <c r="E712" s="68" t="s">
        <v>2020</v>
      </c>
      <c r="F712" s="68" t="s">
        <v>2021</v>
      </c>
      <c r="G712" s="68" t="s">
        <v>1965</v>
      </c>
      <c r="H712" s="68" t="s">
        <v>1966</v>
      </c>
      <c r="I712" s="68">
        <v>9</v>
      </c>
      <c r="J712" s="68" t="s">
        <v>2267</v>
      </c>
      <c r="K712" s="68">
        <v>1.6</v>
      </c>
      <c r="L712" s="68">
        <v>0.46</v>
      </c>
      <c r="M712" s="68" t="s">
        <v>1960</v>
      </c>
      <c r="N712" s="143">
        <f>IF(対応ガラス検索!$E$2="-","",IF(対応ガラス検索!$E$2&gt;=K712,MAX($N$2:N711)+1,""))</f>
        <v>711</v>
      </c>
      <c r="O712" s="143">
        <f>IF(対応ガラス検索!$E$2="-","",IF(L712&lt;=0.65,MAX($O$2:O711)+1,""))</f>
        <v>711</v>
      </c>
      <c r="P712" s="144"/>
      <c r="Q712" s="145"/>
    </row>
    <row r="713" spans="1:17" x14ac:dyDescent="0.4">
      <c r="A713" s="68">
        <v>712</v>
      </c>
      <c r="B713" s="68" t="s">
        <v>2295</v>
      </c>
      <c r="C713" s="68" t="s">
        <v>1954</v>
      </c>
      <c r="D713" s="68" t="s">
        <v>2023</v>
      </c>
      <c r="E713" s="68" t="s">
        <v>2020</v>
      </c>
      <c r="F713" s="68" t="s">
        <v>2021</v>
      </c>
      <c r="G713" s="68" t="s">
        <v>1965</v>
      </c>
      <c r="H713" s="68" t="s">
        <v>1966</v>
      </c>
      <c r="I713" s="68">
        <v>10</v>
      </c>
      <c r="J713" s="68" t="s">
        <v>2267</v>
      </c>
      <c r="K713" s="68">
        <v>1.5</v>
      </c>
      <c r="L713" s="68">
        <v>0.46</v>
      </c>
      <c r="M713" s="68" t="s">
        <v>1960</v>
      </c>
      <c r="N713" s="143">
        <f>IF(対応ガラス検索!$E$2="-","",IF(対応ガラス検索!$E$2&gt;=K713,MAX($N$2:N712)+1,""))</f>
        <v>712</v>
      </c>
      <c r="O713" s="143">
        <f>IF(対応ガラス検索!$E$2="-","",IF(L713&lt;=0.65,MAX($O$2:O712)+1,""))</f>
        <v>712</v>
      </c>
      <c r="P713" s="144"/>
      <c r="Q713" s="145"/>
    </row>
    <row r="714" spans="1:17" x14ac:dyDescent="0.4">
      <c r="A714" s="68">
        <v>713</v>
      </c>
      <c r="B714" s="68" t="s">
        <v>2295</v>
      </c>
      <c r="C714" s="68" t="s">
        <v>1954</v>
      </c>
      <c r="D714" s="68" t="s">
        <v>2023</v>
      </c>
      <c r="E714" s="68" t="s">
        <v>2020</v>
      </c>
      <c r="F714" s="68" t="s">
        <v>2021</v>
      </c>
      <c r="G714" s="68" t="s">
        <v>1965</v>
      </c>
      <c r="H714" s="68" t="s">
        <v>1966</v>
      </c>
      <c r="I714" s="68">
        <v>11</v>
      </c>
      <c r="J714" s="68" t="s">
        <v>2267</v>
      </c>
      <c r="K714" s="68">
        <v>1.4</v>
      </c>
      <c r="L714" s="68">
        <v>0.46</v>
      </c>
      <c r="M714" s="68" t="s">
        <v>1960</v>
      </c>
      <c r="N714" s="143">
        <f>IF(対応ガラス検索!$E$2="-","",IF(対応ガラス検索!$E$2&gt;=K714,MAX($N$2:N713)+1,""))</f>
        <v>713</v>
      </c>
      <c r="O714" s="143">
        <f>IF(対応ガラス検索!$E$2="-","",IF(L714&lt;=0.65,MAX($O$2:O713)+1,""))</f>
        <v>713</v>
      </c>
      <c r="P714" s="144"/>
      <c r="Q714" s="145"/>
    </row>
    <row r="715" spans="1:17" x14ac:dyDescent="0.4">
      <c r="A715" s="68">
        <v>714</v>
      </c>
      <c r="B715" s="68" t="s">
        <v>2295</v>
      </c>
      <c r="C715" s="68" t="s">
        <v>1954</v>
      </c>
      <c r="D715" s="68" t="s">
        <v>2023</v>
      </c>
      <c r="E715" s="68" t="s">
        <v>2020</v>
      </c>
      <c r="F715" s="68" t="s">
        <v>2021</v>
      </c>
      <c r="G715" s="68" t="s">
        <v>1965</v>
      </c>
      <c r="H715" s="68" t="s">
        <v>1966</v>
      </c>
      <c r="I715" s="68">
        <v>12</v>
      </c>
      <c r="J715" s="68" t="s">
        <v>2267</v>
      </c>
      <c r="K715" s="68">
        <v>1.3</v>
      </c>
      <c r="L715" s="68">
        <v>0.46</v>
      </c>
      <c r="M715" s="68" t="s">
        <v>1960</v>
      </c>
      <c r="N715" s="143">
        <f>IF(対応ガラス検索!$E$2="-","",IF(対応ガラス検索!$E$2&gt;=K715,MAX($N$2:N714)+1,""))</f>
        <v>714</v>
      </c>
      <c r="O715" s="143">
        <f>IF(対応ガラス検索!$E$2="-","",IF(L715&lt;=0.65,MAX($O$2:O714)+1,""))</f>
        <v>714</v>
      </c>
      <c r="P715" s="144"/>
      <c r="Q715" s="145"/>
    </row>
    <row r="716" spans="1:17" x14ac:dyDescent="0.4">
      <c r="A716" s="68">
        <v>715</v>
      </c>
      <c r="B716" s="68" t="s">
        <v>2295</v>
      </c>
      <c r="C716" s="68" t="s">
        <v>1954</v>
      </c>
      <c r="D716" s="68" t="s">
        <v>2014</v>
      </c>
      <c r="E716" s="68" t="s">
        <v>2015</v>
      </c>
      <c r="F716" s="68" t="s">
        <v>2016</v>
      </c>
      <c r="G716" s="68" t="s">
        <v>1958</v>
      </c>
      <c r="H716" s="68" t="s">
        <v>1959</v>
      </c>
      <c r="I716" s="68">
        <v>10</v>
      </c>
      <c r="J716" s="68" t="s">
        <v>2296</v>
      </c>
      <c r="K716" s="68">
        <v>1.8</v>
      </c>
      <c r="L716" s="68">
        <v>0.41</v>
      </c>
      <c r="M716" s="68" t="s">
        <v>1960</v>
      </c>
      <c r="N716" s="143">
        <f>IF(対応ガラス検索!$E$2="-","",IF(対応ガラス検索!$E$2&gt;=K716,MAX($N$2:N715)+1,""))</f>
        <v>715</v>
      </c>
      <c r="O716" s="143">
        <f>IF(対応ガラス検索!$E$2="-","",IF(L716&lt;=0.65,MAX($O$2:O715)+1,""))</f>
        <v>715</v>
      </c>
      <c r="P716" s="144"/>
      <c r="Q716" s="145"/>
    </row>
    <row r="717" spans="1:17" x14ac:dyDescent="0.4">
      <c r="A717" s="68">
        <v>716</v>
      </c>
      <c r="B717" s="68" t="s">
        <v>2295</v>
      </c>
      <c r="C717" s="68" t="s">
        <v>1954</v>
      </c>
      <c r="D717" s="68" t="s">
        <v>2014</v>
      </c>
      <c r="E717" s="68" t="s">
        <v>2015</v>
      </c>
      <c r="F717" s="68" t="s">
        <v>2016</v>
      </c>
      <c r="G717" s="68" t="s">
        <v>1958</v>
      </c>
      <c r="H717" s="68" t="s">
        <v>1959</v>
      </c>
      <c r="I717" s="68">
        <v>11</v>
      </c>
      <c r="J717" s="68" t="s">
        <v>2296</v>
      </c>
      <c r="K717" s="142">
        <v>1.7</v>
      </c>
      <c r="L717" s="68">
        <v>0.41</v>
      </c>
      <c r="M717" s="68" t="s">
        <v>1960</v>
      </c>
      <c r="N717" s="143">
        <f>IF(対応ガラス検索!$E$2="-","",IF(対応ガラス検索!$E$2&gt;=K717,MAX($N$2:N716)+1,""))</f>
        <v>716</v>
      </c>
      <c r="O717" s="143">
        <f>IF(対応ガラス検索!$E$2="-","",IF(L717&lt;=0.65,MAX($O$2:O716)+1,""))</f>
        <v>716</v>
      </c>
      <c r="P717" s="144"/>
      <c r="Q717" s="145"/>
    </row>
    <row r="718" spans="1:17" x14ac:dyDescent="0.4">
      <c r="A718" s="68">
        <v>717</v>
      </c>
      <c r="B718" s="68" t="s">
        <v>2295</v>
      </c>
      <c r="C718" s="68" t="s">
        <v>1954</v>
      </c>
      <c r="D718" s="68" t="s">
        <v>2014</v>
      </c>
      <c r="E718" s="68" t="s">
        <v>2015</v>
      </c>
      <c r="F718" s="68" t="s">
        <v>2016</v>
      </c>
      <c r="G718" s="68" t="s">
        <v>1958</v>
      </c>
      <c r="H718" s="68" t="s">
        <v>1959</v>
      </c>
      <c r="I718" s="68">
        <v>12</v>
      </c>
      <c r="J718" s="68" t="s">
        <v>2296</v>
      </c>
      <c r="K718" s="68">
        <v>1.6</v>
      </c>
      <c r="L718" s="68">
        <v>0.41</v>
      </c>
      <c r="M718" s="68" t="s">
        <v>1960</v>
      </c>
      <c r="N718" s="143">
        <f>IF(対応ガラス検索!$E$2="-","",IF(対応ガラス検索!$E$2&gt;=K718,MAX($N$2:N717)+1,""))</f>
        <v>717</v>
      </c>
      <c r="O718" s="143">
        <f>IF(対応ガラス検索!$E$2="-","",IF(L718&lt;=0.65,MAX($O$2:O717)+1,""))</f>
        <v>717</v>
      </c>
      <c r="P718" s="144"/>
      <c r="Q718" s="145"/>
    </row>
    <row r="719" spans="1:17" x14ac:dyDescent="0.4">
      <c r="A719" s="68">
        <v>718</v>
      </c>
      <c r="B719" s="68" t="s">
        <v>2295</v>
      </c>
      <c r="C719" s="68" t="s">
        <v>1954</v>
      </c>
      <c r="D719" s="68" t="s">
        <v>2014</v>
      </c>
      <c r="E719" s="68" t="s">
        <v>2015</v>
      </c>
      <c r="F719" s="68" t="s">
        <v>2016</v>
      </c>
      <c r="G719" s="68" t="s">
        <v>1958</v>
      </c>
      <c r="H719" s="68" t="s">
        <v>1959</v>
      </c>
      <c r="I719" s="68">
        <v>10</v>
      </c>
      <c r="J719" s="68" t="s">
        <v>2267</v>
      </c>
      <c r="K719" s="68">
        <v>1.5</v>
      </c>
      <c r="L719" s="68">
        <v>0.41</v>
      </c>
      <c r="M719" s="68" t="s">
        <v>1960</v>
      </c>
      <c r="N719" s="143">
        <f>IF(対応ガラス検索!$E$2="-","",IF(対応ガラス検索!$E$2&gt;=K719,MAX($N$2:N718)+1,""))</f>
        <v>718</v>
      </c>
      <c r="O719" s="143">
        <f>IF(対応ガラス検索!$E$2="-","",IF(L719&lt;=0.65,MAX($O$2:O718)+1,""))</f>
        <v>718</v>
      </c>
      <c r="P719" s="144"/>
      <c r="Q719" s="145"/>
    </row>
    <row r="720" spans="1:17" x14ac:dyDescent="0.4">
      <c r="A720" s="68">
        <v>719</v>
      </c>
      <c r="B720" s="68" t="s">
        <v>2295</v>
      </c>
      <c r="C720" s="68" t="s">
        <v>1954</v>
      </c>
      <c r="D720" s="68" t="s">
        <v>2014</v>
      </c>
      <c r="E720" s="68" t="s">
        <v>2015</v>
      </c>
      <c r="F720" s="68" t="s">
        <v>2016</v>
      </c>
      <c r="G720" s="68" t="s">
        <v>1958</v>
      </c>
      <c r="H720" s="68" t="s">
        <v>1959</v>
      </c>
      <c r="I720" s="68">
        <v>11</v>
      </c>
      <c r="J720" s="68" t="s">
        <v>2267</v>
      </c>
      <c r="K720" s="68">
        <v>1.4</v>
      </c>
      <c r="L720" s="68">
        <v>0.41</v>
      </c>
      <c r="M720" s="68" t="s">
        <v>1960</v>
      </c>
      <c r="N720" s="143">
        <f>IF(対応ガラス検索!$E$2="-","",IF(対応ガラス検索!$E$2&gt;=K720,MAX($N$2:N719)+1,""))</f>
        <v>719</v>
      </c>
      <c r="O720" s="143">
        <f>IF(対応ガラス検索!$E$2="-","",IF(L720&lt;=0.65,MAX($O$2:O719)+1,""))</f>
        <v>719</v>
      </c>
      <c r="P720" s="144"/>
      <c r="Q720" s="145"/>
    </row>
    <row r="721" spans="1:17" x14ac:dyDescent="0.4">
      <c r="A721" s="68">
        <v>720</v>
      </c>
      <c r="B721" s="68" t="s">
        <v>2295</v>
      </c>
      <c r="C721" s="68" t="s">
        <v>1954</v>
      </c>
      <c r="D721" s="68" t="s">
        <v>2014</v>
      </c>
      <c r="E721" s="68" t="s">
        <v>2015</v>
      </c>
      <c r="F721" s="68" t="s">
        <v>2016</v>
      </c>
      <c r="G721" s="68" t="s">
        <v>1958</v>
      </c>
      <c r="H721" s="68" t="s">
        <v>1959</v>
      </c>
      <c r="I721" s="68">
        <v>12</v>
      </c>
      <c r="J721" s="68" t="s">
        <v>2267</v>
      </c>
      <c r="K721" s="68">
        <v>1.3</v>
      </c>
      <c r="L721" s="68">
        <v>0.41</v>
      </c>
      <c r="M721" s="68" t="s">
        <v>1960</v>
      </c>
      <c r="N721" s="143">
        <f>IF(対応ガラス検索!$E$2="-","",IF(対応ガラス検索!$E$2&gt;=K721,MAX($N$2:N720)+1,""))</f>
        <v>720</v>
      </c>
      <c r="O721" s="143">
        <f>IF(対応ガラス検索!$E$2="-","",IF(L721&lt;=0.65,MAX($O$2:O720)+1,""))</f>
        <v>720</v>
      </c>
      <c r="P721" s="144"/>
      <c r="Q721" s="145"/>
    </row>
    <row r="722" spans="1:17" x14ac:dyDescent="0.4">
      <c r="A722" s="68">
        <v>721</v>
      </c>
      <c r="B722" s="68" t="s">
        <v>2295</v>
      </c>
      <c r="C722" s="68" t="s">
        <v>1954</v>
      </c>
      <c r="D722" s="68" t="s">
        <v>2017</v>
      </c>
      <c r="E722" s="68" t="s">
        <v>2015</v>
      </c>
      <c r="F722" s="68" t="s">
        <v>2016</v>
      </c>
      <c r="G722" s="68" t="s">
        <v>1962</v>
      </c>
      <c r="H722" s="68" t="s">
        <v>1963</v>
      </c>
      <c r="I722" s="68">
        <v>10</v>
      </c>
      <c r="J722" s="68" t="s">
        <v>2296</v>
      </c>
      <c r="K722" s="68">
        <v>1.8</v>
      </c>
      <c r="L722" s="68">
        <v>0.43</v>
      </c>
      <c r="M722" s="68" t="s">
        <v>1960</v>
      </c>
      <c r="N722" s="143">
        <f>IF(対応ガラス検索!$E$2="-","",IF(対応ガラス検索!$E$2&gt;=K722,MAX($N$2:N721)+1,""))</f>
        <v>721</v>
      </c>
      <c r="O722" s="143">
        <f>IF(対応ガラス検索!$E$2="-","",IF(L722&lt;=0.65,MAX($O$2:O721)+1,""))</f>
        <v>721</v>
      </c>
      <c r="P722" s="144"/>
      <c r="Q722" s="145"/>
    </row>
    <row r="723" spans="1:17" x14ac:dyDescent="0.4">
      <c r="A723" s="68">
        <v>722</v>
      </c>
      <c r="B723" s="68" t="s">
        <v>2295</v>
      </c>
      <c r="C723" s="68" t="s">
        <v>1954</v>
      </c>
      <c r="D723" s="68" t="s">
        <v>2017</v>
      </c>
      <c r="E723" s="68" t="s">
        <v>2015</v>
      </c>
      <c r="F723" s="68" t="s">
        <v>2016</v>
      </c>
      <c r="G723" s="68" t="s">
        <v>1962</v>
      </c>
      <c r="H723" s="68" t="s">
        <v>1963</v>
      </c>
      <c r="I723" s="68">
        <v>11</v>
      </c>
      <c r="J723" s="68" t="s">
        <v>2296</v>
      </c>
      <c r="K723" s="68">
        <v>1.7</v>
      </c>
      <c r="L723" s="68">
        <v>0.43</v>
      </c>
      <c r="M723" s="68" t="s">
        <v>1960</v>
      </c>
      <c r="N723" s="143">
        <f>IF(対応ガラス検索!$E$2="-","",IF(対応ガラス検索!$E$2&gt;=K723,MAX($N$2:N722)+1,""))</f>
        <v>722</v>
      </c>
      <c r="O723" s="143">
        <f>IF(対応ガラス検索!$E$2="-","",IF(L723&lt;=0.65,MAX($O$2:O722)+1,""))</f>
        <v>722</v>
      </c>
      <c r="P723" s="144"/>
      <c r="Q723" s="145"/>
    </row>
    <row r="724" spans="1:17" x14ac:dyDescent="0.4">
      <c r="A724" s="68">
        <v>723</v>
      </c>
      <c r="B724" s="68" t="s">
        <v>2295</v>
      </c>
      <c r="C724" s="68" t="s">
        <v>1954</v>
      </c>
      <c r="D724" s="68" t="s">
        <v>2017</v>
      </c>
      <c r="E724" s="68" t="s">
        <v>2015</v>
      </c>
      <c r="F724" s="68" t="s">
        <v>2016</v>
      </c>
      <c r="G724" s="68" t="s">
        <v>1962</v>
      </c>
      <c r="H724" s="68" t="s">
        <v>1963</v>
      </c>
      <c r="I724" s="68">
        <v>12</v>
      </c>
      <c r="J724" s="68" t="s">
        <v>2296</v>
      </c>
      <c r="K724" s="68">
        <v>1.6</v>
      </c>
      <c r="L724" s="68">
        <v>0.43</v>
      </c>
      <c r="M724" s="68" t="s">
        <v>1960</v>
      </c>
      <c r="N724" s="143">
        <f>IF(対応ガラス検索!$E$2="-","",IF(対応ガラス検索!$E$2&gt;=K724,MAX($N$2:N723)+1,""))</f>
        <v>723</v>
      </c>
      <c r="O724" s="143">
        <f>IF(対応ガラス検索!$E$2="-","",IF(L724&lt;=0.65,MAX($O$2:O723)+1,""))</f>
        <v>723</v>
      </c>
      <c r="P724" s="144"/>
      <c r="Q724" s="145"/>
    </row>
    <row r="725" spans="1:17" x14ac:dyDescent="0.4">
      <c r="A725" s="68">
        <v>724</v>
      </c>
      <c r="B725" s="68" t="s">
        <v>2295</v>
      </c>
      <c r="C725" s="68" t="s">
        <v>1954</v>
      </c>
      <c r="D725" s="68" t="s">
        <v>2017</v>
      </c>
      <c r="E725" s="68" t="s">
        <v>2015</v>
      </c>
      <c r="F725" s="68" t="s">
        <v>2016</v>
      </c>
      <c r="G725" s="68" t="s">
        <v>1962</v>
      </c>
      <c r="H725" s="68" t="s">
        <v>1963</v>
      </c>
      <c r="I725" s="68">
        <v>10</v>
      </c>
      <c r="J725" s="68" t="s">
        <v>2267</v>
      </c>
      <c r="K725" s="68">
        <v>1.5</v>
      </c>
      <c r="L725" s="68">
        <v>0.43</v>
      </c>
      <c r="M725" s="68" t="s">
        <v>1960</v>
      </c>
      <c r="N725" s="143">
        <f>IF(対応ガラス検索!$E$2="-","",IF(対応ガラス検索!$E$2&gt;=K725,MAX($N$2:N724)+1,""))</f>
        <v>724</v>
      </c>
      <c r="O725" s="143">
        <f>IF(対応ガラス検索!$E$2="-","",IF(L725&lt;=0.65,MAX($O$2:O724)+1,""))</f>
        <v>724</v>
      </c>
      <c r="P725" s="144"/>
      <c r="Q725" s="145"/>
    </row>
    <row r="726" spans="1:17" x14ac:dyDescent="0.4">
      <c r="A726" s="68">
        <v>725</v>
      </c>
      <c r="B726" s="68" t="s">
        <v>2295</v>
      </c>
      <c r="C726" s="68" t="s">
        <v>1954</v>
      </c>
      <c r="D726" s="68" t="s">
        <v>2017</v>
      </c>
      <c r="E726" s="68" t="s">
        <v>2015</v>
      </c>
      <c r="F726" s="68" t="s">
        <v>2016</v>
      </c>
      <c r="G726" s="68" t="s">
        <v>1962</v>
      </c>
      <c r="H726" s="68" t="s">
        <v>1963</v>
      </c>
      <c r="I726" s="68">
        <v>11</v>
      </c>
      <c r="J726" s="68" t="s">
        <v>2267</v>
      </c>
      <c r="K726" s="68">
        <v>1.4</v>
      </c>
      <c r="L726" s="68">
        <v>0.43</v>
      </c>
      <c r="M726" s="68" t="s">
        <v>1960</v>
      </c>
      <c r="N726" s="143">
        <f>IF(対応ガラス検索!$E$2="-","",IF(対応ガラス検索!$E$2&gt;=K726,MAX($N$2:N725)+1,""))</f>
        <v>725</v>
      </c>
      <c r="O726" s="143">
        <f>IF(対応ガラス検索!$E$2="-","",IF(L726&lt;=0.65,MAX($O$2:O725)+1,""))</f>
        <v>725</v>
      </c>
      <c r="P726" s="144"/>
      <c r="Q726" s="145"/>
    </row>
    <row r="727" spans="1:17" x14ac:dyDescent="0.4">
      <c r="A727" s="68">
        <v>726</v>
      </c>
      <c r="B727" s="68" t="s">
        <v>2295</v>
      </c>
      <c r="C727" s="68" t="s">
        <v>1954</v>
      </c>
      <c r="D727" s="68" t="s">
        <v>2017</v>
      </c>
      <c r="E727" s="68" t="s">
        <v>2015</v>
      </c>
      <c r="F727" s="68" t="s">
        <v>2016</v>
      </c>
      <c r="G727" s="68" t="s">
        <v>1962</v>
      </c>
      <c r="H727" s="68" t="s">
        <v>1963</v>
      </c>
      <c r="I727" s="68">
        <v>12</v>
      </c>
      <c r="J727" s="68" t="s">
        <v>2267</v>
      </c>
      <c r="K727" s="68">
        <v>1.3</v>
      </c>
      <c r="L727" s="68">
        <v>0.43</v>
      </c>
      <c r="M727" s="68" t="s">
        <v>1960</v>
      </c>
      <c r="N727" s="143">
        <f>IF(対応ガラス検索!$E$2="-","",IF(対応ガラス検索!$E$2&gt;=K727,MAX($N$2:N726)+1,""))</f>
        <v>726</v>
      </c>
      <c r="O727" s="143">
        <f>IF(対応ガラス検索!$E$2="-","",IF(L727&lt;=0.65,MAX($O$2:O726)+1,""))</f>
        <v>726</v>
      </c>
      <c r="P727" s="144"/>
      <c r="Q727" s="145"/>
    </row>
    <row r="728" spans="1:17" x14ac:dyDescent="0.4">
      <c r="A728" s="68">
        <v>727</v>
      </c>
      <c r="B728" s="68" t="s">
        <v>2295</v>
      </c>
      <c r="C728" s="68" t="s">
        <v>1954</v>
      </c>
      <c r="D728" s="68" t="s">
        <v>2018</v>
      </c>
      <c r="E728" s="68" t="s">
        <v>2015</v>
      </c>
      <c r="F728" s="68" t="s">
        <v>2016</v>
      </c>
      <c r="G728" s="68" t="s">
        <v>1965</v>
      </c>
      <c r="H728" s="68" t="s">
        <v>1966</v>
      </c>
      <c r="I728" s="68">
        <v>10</v>
      </c>
      <c r="J728" s="68" t="s">
        <v>2296</v>
      </c>
      <c r="K728" s="68">
        <v>1.8</v>
      </c>
      <c r="L728" s="68">
        <v>0.44</v>
      </c>
      <c r="M728" s="68" t="s">
        <v>1960</v>
      </c>
      <c r="N728" s="143">
        <f>IF(対応ガラス検索!$E$2="-","",IF(対応ガラス検索!$E$2&gt;=K728,MAX($N$2:N727)+1,""))</f>
        <v>727</v>
      </c>
      <c r="O728" s="143">
        <f>IF(対応ガラス検索!$E$2="-","",IF(L728&lt;=0.65,MAX($O$2:O727)+1,""))</f>
        <v>727</v>
      </c>
      <c r="P728" s="144"/>
      <c r="Q728" s="145"/>
    </row>
    <row r="729" spans="1:17" x14ac:dyDescent="0.4">
      <c r="A729" s="68">
        <v>728</v>
      </c>
      <c r="B729" s="68" t="s">
        <v>2295</v>
      </c>
      <c r="C729" s="68" t="s">
        <v>1954</v>
      </c>
      <c r="D729" s="68" t="s">
        <v>2018</v>
      </c>
      <c r="E729" s="68" t="s">
        <v>2015</v>
      </c>
      <c r="F729" s="68" t="s">
        <v>2016</v>
      </c>
      <c r="G729" s="68" t="s">
        <v>1965</v>
      </c>
      <c r="H729" s="68" t="s">
        <v>1966</v>
      </c>
      <c r="I729" s="68">
        <v>11</v>
      </c>
      <c r="J729" s="68" t="s">
        <v>2296</v>
      </c>
      <c r="K729" s="68">
        <v>1.7</v>
      </c>
      <c r="L729" s="68">
        <v>0.44</v>
      </c>
      <c r="M729" s="68" t="s">
        <v>1960</v>
      </c>
      <c r="N729" s="143">
        <f>IF(対応ガラス検索!$E$2="-","",IF(対応ガラス検索!$E$2&gt;=K729,MAX($N$2:N728)+1,""))</f>
        <v>728</v>
      </c>
      <c r="O729" s="143">
        <f>IF(対応ガラス検索!$E$2="-","",IF(L729&lt;=0.65,MAX($O$2:O728)+1,""))</f>
        <v>728</v>
      </c>
      <c r="P729" s="144"/>
      <c r="Q729" s="145"/>
    </row>
    <row r="730" spans="1:17" x14ac:dyDescent="0.4">
      <c r="A730" s="68">
        <v>729</v>
      </c>
      <c r="B730" s="68" t="s">
        <v>2295</v>
      </c>
      <c r="C730" s="68" t="s">
        <v>1954</v>
      </c>
      <c r="D730" s="68" t="s">
        <v>2018</v>
      </c>
      <c r="E730" s="68" t="s">
        <v>2015</v>
      </c>
      <c r="F730" s="68" t="s">
        <v>2016</v>
      </c>
      <c r="G730" s="68" t="s">
        <v>1965</v>
      </c>
      <c r="H730" s="68" t="s">
        <v>1966</v>
      </c>
      <c r="I730" s="68">
        <v>12</v>
      </c>
      <c r="J730" s="68" t="s">
        <v>2296</v>
      </c>
      <c r="K730" s="68">
        <v>1.6</v>
      </c>
      <c r="L730" s="68">
        <v>0.44</v>
      </c>
      <c r="M730" s="68" t="s">
        <v>1960</v>
      </c>
      <c r="N730" s="143">
        <f>IF(対応ガラス検索!$E$2="-","",IF(対応ガラス検索!$E$2&gt;=K730,MAX($N$2:N729)+1,""))</f>
        <v>729</v>
      </c>
      <c r="O730" s="143">
        <f>IF(対応ガラス検索!$E$2="-","",IF(L730&lt;=0.65,MAX($O$2:O729)+1,""))</f>
        <v>729</v>
      </c>
      <c r="P730" s="144"/>
      <c r="Q730" s="145"/>
    </row>
    <row r="731" spans="1:17" x14ac:dyDescent="0.4">
      <c r="A731" s="68">
        <v>730</v>
      </c>
      <c r="B731" s="68" t="s">
        <v>2295</v>
      </c>
      <c r="C731" s="68" t="s">
        <v>1954</v>
      </c>
      <c r="D731" s="68" t="s">
        <v>2018</v>
      </c>
      <c r="E731" s="68" t="s">
        <v>2015</v>
      </c>
      <c r="F731" s="68" t="s">
        <v>2016</v>
      </c>
      <c r="G731" s="68" t="s">
        <v>1965</v>
      </c>
      <c r="H731" s="68" t="s">
        <v>1966</v>
      </c>
      <c r="I731" s="68">
        <v>10</v>
      </c>
      <c r="J731" s="68" t="s">
        <v>2267</v>
      </c>
      <c r="K731" s="68">
        <v>1.5</v>
      </c>
      <c r="L731" s="68">
        <v>0.44</v>
      </c>
      <c r="M731" s="68" t="s">
        <v>1960</v>
      </c>
      <c r="N731" s="143">
        <f>IF(対応ガラス検索!$E$2="-","",IF(対応ガラス検索!$E$2&gt;=K731,MAX($N$2:N730)+1,""))</f>
        <v>730</v>
      </c>
      <c r="O731" s="143">
        <f>IF(対応ガラス検索!$E$2="-","",IF(L731&lt;=0.65,MAX($O$2:O730)+1,""))</f>
        <v>730</v>
      </c>
      <c r="P731" s="144"/>
      <c r="Q731" s="145"/>
    </row>
    <row r="732" spans="1:17" x14ac:dyDescent="0.4">
      <c r="A732" s="68">
        <v>731</v>
      </c>
      <c r="B732" s="68" t="s">
        <v>2295</v>
      </c>
      <c r="C732" s="68" t="s">
        <v>1954</v>
      </c>
      <c r="D732" s="68" t="s">
        <v>2018</v>
      </c>
      <c r="E732" s="68" t="s">
        <v>2015</v>
      </c>
      <c r="F732" s="68" t="s">
        <v>2016</v>
      </c>
      <c r="G732" s="68" t="s">
        <v>1965</v>
      </c>
      <c r="H732" s="68" t="s">
        <v>1966</v>
      </c>
      <c r="I732" s="68">
        <v>11</v>
      </c>
      <c r="J732" s="68" t="s">
        <v>2267</v>
      </c>
      <c r="K732" s="68">
        <v>1.4</v>
      </c>
      <c r="L732" s="68">
        <v>0.44</v>
      </c>
      <c r="M732" s="68" t="s">
        <v>1960</v>
      </c>
      <c r="N732" s="143">
        <f>IF(対応ガラス検索!$E$2="-","",IF(対応ガラス検索!$E$2&gt;=K732,MAX($N$2:N731)+1,""))</f>
        <v>731</v>
      </c>
      <c r="O732" s="143">
        <f>IF(対応ガラス検索!$E$2="-","",IF(L732&lt;=0.65,MAX($O$2:O731)+1,""))</f>
        <v>731</v>
      </c>
      <c r="P732" s="144"/>
      <c r="Q732" s="145"/>
    </row>
    <row r="733" spans="1:17" x14ac:dyDescent="0.4">
      <c r="A733" s="68">
        <v>732</v>
      </c>
      <c r="B733" s="68" t="s">
        <v>2295</v>
      </c>
      <c r="C733" s="68" t="s">
        <v>1954</v>
      </c>
      <c r="D733" s="68" t="s">
        <v>2018</v>
      </c>
      <c r="E733" s="68" t="s">
        <v>2015</v>
      </c>
      <c r="F733" s="68" t="s">
        <v>2016</v>
      </c>
      <c r="G733" s="68" t="s">
        <v>1965</v>
      </c>
      <c r="H733" s="68" t="s">
        <v>1966</v>
      </c>
      <c r="I733" s="68">
        <v>12</v>
      </c>
      <c r="J733" s="68" t="s">
        <v>2267</v>
      </c>
      <c r="K733" s="68">
        <v>1.3</v>
      </c>
      <c r="L733" s="68">
        <v>0.44</v>
      </c>
      <c r="M733" s="68" t="s">
        <v>1960</v>
      </c>
      <c r="N733" s="143">
        <f>IF(対応ガラス検索!$E$2="-","",IF(対応ガラス検索!$E$2&gt;=K733,MAX($N$2:N732)+1,""))</f>
        <v>732</v>
      </c>
      <c r="O733" s="143">
        <f>IF(対応ガラス検索!$E$2="-","",IF(L733&lt;=0.65,MAX($O$2:O732)+1,""))</f>
        <v>732</v>
      </c>
      <c r="P733" s="144"/>
      <c r="Q733" s="145"/>
    </row>
    <row r="734" spans="1:17" x14ac:dyDescent="0.4">
      <c r="A734" s="68">
        <v>733</v>
      </c>
      <c r="B734" s="68" t="s">
        <v>2295</v>
      </c>
      <c r="C734" s="68" t="s">
        <v>1954</v>
      </c>
      <c r="D734" s="68" t="s">
        <v>1997</v>
      </c>
      <c r="E734" s="68" t="s">
        <v>1998</v>
      </c>
      <c r="F734" s="68" t="s">
        <v>1999</v>
      </c>
      <c r="G734" s="68" t="s">
        <v>1958</v>
      </c>
      <c r="H734" s="68" t="s">
        <v>1959</v>
      </c>
      <c r="I734" s="68">
        <v>10</v>
      </c>
      <c r="J734" s="68" t="s">
        <v>2296</v>
      </c>
      <c r="K734" s="68">
        <v>1.8</v>
      </c>
      <c r="L734" s="68">
        <v>0.43</v>
      </c>
      <c r="M734" s="68" t="s">
        <v>1960</v>
      </c>
      <c r="N734" s="143">
        <f>IF(対応ガラス検索!$E$2="-","",IF(対応ガラス検索!$E$2&gt;=K734,MAX($N$2:N733)+1,""))</f>
        <v>733</v>
      </c>
      <c r="O734" s="143">
        <f>IF(対応ガラス検索!$E$2="-","",IF(L734&lt;=0.65,MAX($O$2:O733)+1,""))</f>
        <v>733</v>
      </c>
      <c r="P734" s="144"/>
      <c r="Q734" s="145"/>
    </row>
    <row r="735" spans="1:17" x14ac:dyDescent="0.4">
      <c r="A735" s="68">
        <v>734</v>
      </c>
      <c r="B735" s="68" t="s">
        <v>2295</v>
      </c>
      <c r="C735" s="68" t="s">
        <v>1954</v>
      </c>
      <c r="D735" s="68" t="s">
        <v>1997</v>
      </c>
      <c r="E735" s="68" t="s">
        <v>1998</v>
      </c>
      <c r="F735" s="68" t="s">
        <v>1999</v>
      </c>
      <c r="G735" s="68" t="s">
        <v>1958</v>
      </c>
      <c r="H735" s="68" t="s">
        <v>1959</v>
      </c>
      <c r="I735" s="68">
        <v>11</v>
      </c>
      <c r="J735" s="68" t="s">
        <v>2296</v>
      </c>
      <c r="K735" s="142">
        <v>1.7</v>
      </c>
      <c r="L735" s="68">
        <v>0.43</v>
      </c>
      <c r="M735" s="68" t="s">
        <v>1960</v>
      </c>
      <c r="N735" s="143">
        <f>IF(対応ガラス検索!$E$2="-","",IF(対応ガラス検索!$E$2&gt;=K735,MAX($N$2:N734)+1,""))</f>
        <v>734</v>
      </c>
      <c r="O735" s="143">
        <f>IF(対応ガラス検索!$E$2="-","",IF(L735&lt;=0.65,MAX($O$2:O734)+1,""))</f>
        <v>734</v>
      </c>
      <c r="P735" s="144"/>
      <c r="Q735" s="145"/>
    </row>
    <row r="736" spans="1:17" x14ac:dyDescent="0.4">
      <c r="A736" s="68">
        <v>735</v>
      </c>
      <c r="B736" s="68" t="s">
        <v>2295</v>
      </c>
      <c r="C736" s="68" t="s">
        <v>1954</v>
      </c>
      <c r="D736" s="68" t="s">
        <v>1997</v>
      </c>
      <c r="E736" s="68" t="s">
        <v>1998</v>
      </c>
      <c r="F736" s="68" t="s">
        <v>1999</v>
      </c>
      <c r="G736" s="68" t="s">
        <v>1958</v>
      </c>
      <c r="H736" s="68" t="s">
        <v>1959</v>
      </c>
      <c r="I736" s="68">
        <v>12</v>
      </c>
      <c r="J736" s="68" t="s">
        <v>2296</v>
      </c>
      <c r="K736" s="68">
        <v>1.6</v>
      </c>
      <c r="L736" s="68">
        <v>0.42</v>
      </c>
      <c r="M736" s="68" t="s">
        <v>1960</v>
      </c>
      <c r="N736" s="143">
        <f>IF(対応ガラス検索!$E$2="-","",IF(対応ガラス検索!$E$2&gt;=K736,MAX($N$2:N735)+1,""))</f>
        <v>735</v>
      </c>
      <c r="O736" s="143">
        <f>IF(対応ガラス検索!$E$2="-","",IF(L736&lt;=0.65,MAX($O$2:O735)+1,""))</f>
        <v>735</v>
      </c>
      <c r="P736" s="144"/>
      <c r="Q736" s="145"/>
    </row>
    <row r="737" spans="1:17" x14ac:dyDescent="0.4">
      <c r="A737" s="68">
        <v>736</v>
      </c>
      <c r="B737" s="68" t="s">
        <v>2295</v>
      </c>
      <c r="C737" s="68" t="s">
        <v>1954</v>
      </c>
      <c r="D737" s="68" t="s">
        <v>1997</v>
      </c>
      <c r="E737" s="68" t="s">
        <v>1998</v>
      </c>
      <c r="F737" s="68" t="s">
        <v>1999</v>
      </c>
      <c r="G737" s="68" t="s">
        <v>1958</v>
      </c>
      <c r="H737" s="68" t="s">
        <v>1959</v>
      </c>
      <c r="I737" s="68">
        <v>10</v>
      </c>
      <c r="J737" s="68" t="s">
        <v>2267</v>
      </c>
      <c r="K737" s="68">
        <v>1.5</v>
      </c>
      <c r="L737" s="68">
        <v>0.42</v>
      </c>
      <c r="M737" s="68" t="s">
        <v>1960</v>
      </c>
      <c r="N737" s="143">
        <f>IF(対応ガラス検索!$E$2="-","",IF(対応ガラス検索!$E$2&gt;=K737,MAX($N$2:N736)+1,""))</f>
        <v>736</v>
      </c>
      <c r="O737" s="143">
        <f>IF(対応ガラス検索!$E$2="-","",IF(L737&lt;=0.65,MAX($O$2:O736)+1,""))</f>
        <v>736</v>
      </c>
      <c r="P737" s="144"/>
      <c r="Q737" s="145"/>
    </row>
    <row r="738" spans="1:17" x14ac:dyDescent="0.4">
      <c r="A738" s="68">
        <v>737</v>
      </c>
      <c r="B738" s="68" t="s">
        <v>2295</v>
      </c>
      <c r="C738" s="68" t="s">
        <v>1954</v>
      </c>
      <c r="D738" s="68" t="s">
        <v>1997</v>
      </c>
      <c r="E738" s="68" t="s">
        <v>1998</v>
      </c>
      <c r="F738" s="68" t="s">
        <v>1999</v>
      </c>
      <c r="G738" s="68" t="s">
        <v>1958</v>
      </c>
      <c r="H738" s="68" t="s">
        <v>1959</v>
      </c>
      <c r="I738" s="68">
        <v>11</v>
      </c>
      <c r="J738" s="68" t="s">
        <v>2267</v>
      </c>
      <c r="K738" s="68">
        <v>1.4</v>
      </c>
      <c r="L738" s="68">
        <v>0.42</v>
      </c>
      <c r="M738" s="68" t="s">
        <v>1960</v>
      </c>
      <c r="N738" s="143">
        <f>IF(対応ガラス検索!$E$2="-","",IF(対応ガラス検索!$E$2&gt;=K738,MAX($N$2:N737)+1,""))</f>
        <v>737</v>
      </c>
      <c r="O738" s="143">
        <f>IF(対応ガラス検索!$E$2="-","",IF(L738&lt;=0.65,MAX($O$2:O737)+1,""))</f>
        <v>737</v>
      </c>
      <c r="P738" s="144"/>
      <c r="Q738" s="145"/>
    </row>
    <row r="739" spans="1:17" x14ac:dyDescent="0.4">
      <c r="A739" s="68">
        <v>738</v>
      </c>
      <c r="B739" s="68" t="s">
        <v>2295</v>
      </c>
      <c r="C739" s="68" t="s">
        <v>1954</v>
      </c>
      <c r="D739" s="68" t="s">
        <v>1997</v>
      </c>
      <c r="E739" s="68" t="s">
        <v>1998</v>
      </c>
      <c r="F739" s="68" t="s">
        <v>1999</v>
      </c>
      <c r="G739" s="68" t="s">
        <v>1958</v>
      </c>
      <c r="H739" s="68" t="s">
        <v>1959</v>
      </c>
      <c r="I739" s="68">
        <v>12</v>
      </c>
      <c r="J739" s="68" t="s">
        <v>2267</v>
      </c>
      <c r="K739" s="68">
        <v>1.3</v>
      </c>
      <c r="L739" s="68">
        <v>0.42</v>
      </c>
      <c r="M739" s="68" t="s">
        <v>1960</v>
      </c>
      <c r="N739" s="143">
        <f>IF(対応ガラス検索!$E$2="-","",IF(対応ガラス検索!$E$2&gt;=K739,MAX($N$2:N738)+1,""))</f>
        <v>738</v>
      </c>
      <c r="O739" s="143">
        <f>IF(対応ガラス検索!$E$2="-","",IF(L739&lt;=0.65,MAX($O$2:O738)+1,""))</f>
        <v>738</v>
      </c>
      <c r="P739" s="144"/>
      <c r="Q739" s="145"/>
    </row>
    <row r="740" spans="1:17" x14ac:dyDescent="0.4">
      <c r="A740" s="68">
        <v>739</v>
      </c>
      <c r="B740" s="68" t="s">
        <v>2295</v>
      </c>
      <c r="C740" s="68" t="s">
        <v>1954</v>
      </c>
      <c r="D740" s="68" t="s">
        <v>2000</v>
      </c>
      <c r="E740" s="68" t="s">
        <v>1998</v>
      </c>
      <c r="F740" s="68" t="s">
        <v>1999</v>
      </c>
      <c r="G740" s="68" t="s">
        <v>1962</v>
      </c>
      <c r="H740" s="68" t="s">
        <v>1963</v>
      </c>
      <c r="I740" s="68">
        <v>10</v>
      </c>
      <c r="J740" s="68" t="s">
        <v>2296</v>
      </c>
      <c r="K740" s="68">
        <v>1.8</v>
      </c>
      <c r="L740" s="68">
        <v>0.45</v>
      </c>
      <c r="M740" s="68" t="s">
        <v>1960</v>
      </c>
      <c r="N740" s="143">
        <f>IF(対応ガラス検索!$E$2="-","",IF(対応ガラス検索!$E$2&gt;=K740,MAX($N$2:N739)+1,""))</f>
        <v>739</v>
      </c>
      <c r="O740" s="143">
        <f>IF(対応ガラス検索!$E$2="-","",IF(L740&lt;=0.65,MAX($O$2:O739)+1,""))</f>
        <v>739</v>
      </c>
      <c r="P740" s="144"/>
      <c r="Q740" s="145"/>
    </row>
    <row r="741" spans="1:17" x14ac:dyDescent="0.4">
      <c r="A741" s="68">
        <v>740</v>
      </c>
      <c r="B741" s="68" t="s">
        <v>2295</v>
      </c>
      <c r="C741" s="68" t="s">
        <v>1954</v>
      </c>
      <c r="D741" s="68" t="s">
        <v>2000</v>
      </c>
      <c r="E741" s="68" t="s">
        <v>1998</v>
      </c>
      <c r="F741" s="68" t="s">
        <v>1999</v>
      </c>
      <c r="G741" s="68" t="s">
        <v>1962</v>
      </c>
      <c r="H741" s="68" t="s">
        <v>1963</v>
      </c>
      <c r="I741" s="68">
        <v>11</v>
      </c>
      <c r="J741" s="68" t="s">
        <v>2296</v>
      </c>
      <c r="K741" s="68">
        <v>1.7</v>
      </c>
      <c r="L741" s="68">
        <v>0.45</v>
      </c>
      <c r="M741" s="68" t="s">
        <v>1960</v>
      </c>
      <c r="N741" s="143">
        <f>IF(対応ガラス検索!$E$2="-","",IF(対応ガラス検索!$E$2&gt;=K741,MAX($N$2:N740)+1,""))</f>
        <v>740</v>
      </c>
      <c r="O741" s="143">
        <f>IF(対応ガラス検索!$E$2="-","",IF(L741&lt;=0.65,MAX($O$2:O740)+1,""))</f>
        <v>740</v>
      </c>
      <c r="P741" s="144"/>
      <c r="Q741" s="145"/>
    </row>
    <row r="742" spans="1:17" x14ac:dyDescent="0.4">
      <c r="A742" s="68">
        <v>741</v>
      </c>
      <c r="B742" s="68" t="s">
        <v>2295</v>
      </c>
      <c r="C742" s="68" t="s">
        <v>1954</v>
      </c>
      <c r="D742" s="68" t="s">
        <v>2000</v>
      </c>
      <c r="E742" s="68" t="s">
        <v>1998</v>
      </c>
      <c r="F742" s="68" t="s">
        <v>1999</v>
      </c>
      <c r="G742" s="68" t="s">
        <v>1962</v>
      </c>
      <c r="H742" s="68" t="s">
        <v>1963</v>
      </c>
      <c r="I742" s="68">
        <v>12</v>
      </c>
      <c r="J742" s="68" t="s">
        <v>2296</v>
      </c>
      <c r="K742" s="68">
        <v>1.6</v>
      </c>
      <c r="L742" s="68">
        <v>0.45</v>
      </c>
      <c r="M742" s="68" t="s">
        <v>1960</v>
      </c>
      <c r="N742" s="143">
        <f>IF(対応ガラス検索!$E$2="-","",IF(対応ガラス検索!$E$2&gt;=K742,MAX($N$2:N741)+1,""))</f>
        <v>741</v>
      </c>
      <c r="O742" s="143">
        <f>IF(対応ガラス検索!$E$2="-","",IF(L742&lt;=0.65,MAX($O$2:O741)+1,""))</f>
        <v>741</v>
      </c>
      <c r="P742" s="144"/>
      <c r="Q742" s="145"/>
    </row>
    <row r="743" spans="1:17" x14ac:dyDescent="0.4">
      <c r="A743" s="68">
        <v>742</v>
      </c>
      <c r="B743" s="68" t="s">
        <v>2295</v>
      </c>
      <c r="C743" s="68" t="s">
        <v>1954</v>
      </c>
      <c r="D743" s="68" t="s">
        <v>2000</v>
      </c>
      <c r="E743" s="68" t="s">
        <v>1998</v>
      </c>
      <c r="F743" s="68" t="s">
        <v>1999</v>
      </c>
      <c r="G743" s="68" t="s">
        <v>1962</v>
      </c>
      <c r="H743" s="68" t="s">
        <v>1963</v>
      </c>
      <c r="I743" s="68">
        <v>10</v>
      </c>
      <c r="J743" s="68" t="s">
        <v>2267</v>
      </c>
      <c r="K743" s="142">
        <v>1.5</v>
      </c>
      <c r="L743" s="68">
        <v>0.45</v>
      </c>
      <c r="M743" s="68" t="s">
        <v>1960</v>
      </c>
      <c r="N743" s="143">
        <f>IF(対応ガラス検索!$E$2="-","",IF(対応ガラス検索!$E$2&gt;=K743,MAX($N$2:N742)+1,""))</f>
        <v>742</v>
      </c>
      <c r="O743" s="143">
        <f>IF(対応ガラス検索!$E$2="-","",IF(L743&lt;=0.65,MAX($O$2:O742)+1,""))</f>
        <v>742</v>
      </c>
      <c r="P743" s="144"/>
      <c r="Q743" s="145"/>
    </row>
    <row r="744" spans="1:17" x14ac:dyDescent="0.4">
      <c r="A744" s="68">
        <v>743</v>
      </c>
      <c r="B744" s="68" t="s">
        <v>2295</v>
      </c>
      <c r="C744" s="68" t="s">
        <v>1954</v>
      </c>
      <c r="D744" s="68" t="s">
        <v>2000</v>
      </c>
      <c r="E744" s="68" t="s">
        <v>1998</v>
      </c>
      <c r="F744" s="68" t="s">
        <v>1999</v>
      </c>
      <c r="G744" s="68" t="s">
        <v>1962</v>
      </c>
      <c r="H744" s="68" t="s">
        <v>1963</v>
      </c>
      <c r="I744" s="68">
        <v>11</v>
      </c>
      <c r="J744" s="68" t="s">
        <v>2267</v>
      </c>
      <c r="K744" s="68">
        <v>1.4</v>
      </c>
      <c r="L744" s="68">
        <v>0.45</v>
      </c>
      <c r="M744" s="68" t="s">
        <v>1960</v>
      </c>
      <c r="N744" s="143">
        <f>IF(対応ガラス検索!$E$2="-","",IF(対応ガラス検索!$E$2&gt;=K744,MAX($N$2:N743)+1,""))</f>
        <v>743</v>
      </c>
      <c r="O744" s="143">
        <f>IF(対応ガラス検索!$E$2="-","",IF(L744&lt;=0.65,MAX($O$2:O743)+1,""))</f>
        <v>743</v>
      </c>
      <c r="P744" s="144"/>
      <c r="Q744" s="145"/>
    </row>
    <row r="745" spans="1:17" x14ac:dyDescent="0.4">
      <c r="A745" s="68">
        <v>744</v>
      </c>
      <c r="B745" s="68" t="s">
        <v>2295</v>
      </c>
      <c r="C745" s="68" t="s">
        <v>1954</v>
      </c>
      <c r="D745" s="68" t="s">
        <v>2000</v>
      </c>
      <c r="E745" s="68" t="s">
        <v>1998</v>
      </c>
      <c r="F745" s="68" t="s">
        <v>1999</v>
      </c>
      <c r="G745" s="68" t="s">
        <v>1962</v>
      </c>
      <c r="H745" s="68" t="s">
        <v>1963</v>
      </c>
      <c r="I745" s="68">
        <v>12</v>
      </c>
      <c r="J745" s="68" t="s">
        <v>2267</v>
      </c>
      <c r="K745" s="68">
        <v>1.3</v>
      </c>
      <c r="L745" s="68">
        <v>0.45</v>
      </c>
      <c r="M745" s="68" t="s">
        <v>1960</v>
      </c>
      <c r="N745" s="143">
        <f>IF(対応ガラス検索!$E$2="-","",IF(対応ガラス検索!$E$2&gt;=K745,MAX($N$2:N744)+1,""))</f>
        <v>744</v>
      </c>
      <c r="O745" s="143">
        <f>IF(対応ガラス検索!$E$2="-","",IF(L745&lt;=0.65,MAX($O$2:O744)+1,""))</f>
        <v>744</v>
      </c>
      <c r="P745" s="144"/>
      <c r="Q745" s="145"/>
    </row>
    <row r="746" spans="1:17" x14ac:dyDescent="0.4">
      <c r="A746" s="68">
        <v>745</v>
      </c>
      <c r="B746" s="68" t="s">
        <v>2295</v>
      </c>
      <c r="C746" s="68" t="s">
        <v>1954</v>
      </c>
      <c r="D746" s="68" t="s">
        <v>2001</v>
      </c>
      <c r="E746" s="68" t="s">
        <v>1998</v>
      </c>
      <c r="F746" s="68" t="s">
        <v>1999</v>
      </c>
      <c r="G746" s="68" t="s">
        <v>1965</v>
      </c>
      <c r="H746" s="68" t="s">
        <v>1966</v>
      </c>
      <c r="I746" s="68">
        <v>10</v>
      </c>
      <c r="J746" s="68" t="s">
        <v>2296</v>
      </c>
      <c r="K746" s="68">
        <v>1.8</v>
      </c>
      <c r="L746" s="68">
        <v>0.46</v>
      </c>
      <c r="M746" s="68" t="s">
        <v>1960</v>
      </c>
      <c r="N746" s="143">
        <f>IF(対応ガラス検索!$E$2="-","",IF(対応ガラス検索!$E$2&gt;=K746,MAX($N$2:N745)+1,""))</f>
        <v>745</v>
      </c>
      <c r="O746" s="143">
        <f>IF(対応ガラス検索!$E$2="-","",IF(L746&lt;=0.65,MAX($O$2:O745)+1,""))</f>
        <v>745</v>
      </c>
      <c r="P746" s="144"/>
      <c r="Q746" s="145"/>
    </row>
    <row r="747" spans="1:17" x14ac:dyDescent="0.4">
      <c r="A747" s="68">
        <v>746</v>
      </c>
      <c r="B747" s="68" t="s">
        <v>2295</v>
      </c>
      <c r="C747" s="68" t="s">
        <v>1954</v>
      </c>
      <c r="D747" s="68" t="s">
        <v>2001</v>
      </c>
      <c r="E747" s="68" t="s">
        <v>1998</v>
      </c>
      <c r="F747" s="68" t="s">
        <v>1999</v>
      </c>
      <c r="G747" s="68" t="s">
        <v>1965</v>
      </c>
      <c r="H747" s="68" t="s">
        <v>1966</v>
      </c>
      <c r="I747" s="68">
        <v>11</v>
      </c>
      <c r="J747" s="68" t="s">
        <v>2296</v>
      </c>
      <c r="K747" s="68">
        <v>1.7</v>
      </c>
      <c r="L747" s="68">
        <v>0.46</v>
      </c>
      <c r="M747" s="68" t="s">
        <v>1960</v>
      </c>
      <c r="N747" s="143">
        <f>IF(対応ガラス検索!$E$2="-","",IF(対応ガラス検索!$E$2&gt;=K747,MAX($N$2:N746)+1,""))</f>
        <v>746</v>
      </c>
      <c r="O747" s="143">
        <f>IF(対応ガラス検索!$E$2="-","",IF(L747&lt;=0.65,MAX($O$2:O746)+1,""))</f>
        <v>746</v>
      </c>
      <c r="P747" s="144"/>
      <c r="Q747" s="145"/>
    </row>
    <row r="748" spans="1:17" x14ac:dyDescent="0.4">
      <c r="A748" s="68">
        <v>747</v>
      </c>
      <c r="B748" s="68" t="s">
        <v>2295</v>
      </c>
      <c r="C748" s="68" t="s">
        <v>1954</v>
      </c>
      <c r="D748" s="68" t="s">
        <v>2001</v>
      </c>
      <c r="E748" s="68" t="s">
        <v>1998</v>
      </c>
      <c r="F748" s="68" t="s">
        <v>1999</v>
      </c>
      <c r="G748" s="68" t="s">
        <v>1965</v>
      </c>
      <c r="H748" s="68" t="s">
        <v>1966</v>
      </c>
      <c r="I748" s="68">
        <v>12</v>
      </c>
      <c r="J748" s="68" t="s">
        <v>2296</v>
      </c>
      <c r="K748" s="142">
        <v>1.6</v>
      </c>
      <c r="L748" s="68">
        <v>0.46</v>
      </c>
      <c r="M748" s="68" t="s">
        <v>1960</v>
      </c>
      <c r="N748" s="143">
        <f>IF(対応ガラス検索!$E$2="-","",IF(対応ガラス検索!$E$2&gt;=K748,MAX($N$2:N747)+1,""))</f>
        <v>747</v>
      </c>
      <c r="O748" s="143">
        <f>IF(対応ガラス検索!$E$2="-","",IF(L748&lt;=0.65,MAX($O$2:O747)+1,""))</f>
        <v>747</v>
      </c>
      <c r="P748" s="144"/>
      <c r="Q748" s="145"/>
    </row>
    <row r="749" spans="1:17" x14ac:dyDescent="0.4">
      <c r="A749" s="68">
        <v>748</v>
      </c>
      <c r="B749" s="68" t="s">
        <v>2295</v>
      </c>
      <c r="C749" s="68" t="s">
        <v>1954</v>
      </c>
      <c r="D749" s="68" t="s">
        <v>2001</v>
      </c>
      <c r="E749" s="68" t="s">
        <v>1998</v>
      </c>
      <c r="F749" s="68" t="s">
        <v>1999</v>
      </c>
      <c r="G749" s="68" t="s">
        <v>1965</v>
      </c>
      <c r="H749" s="68" t="s">
        <v>1966</v>
      </c>
      <c r="I749" s="68">
        <v>10</v>
      </c>
      <c r="J749" s="68" t="s">
        <v>2267</v>
      </c>
      <c r="K749" s="68">
        <v>1.5</v>
      </c>
      <c r="L749" s="68">
        <v>0.46</v>
      </c>
      <c r="M749" s="68" t="s">
        <v>1960</v>
      </c>
      <c r="N749" s="143">
        <f>IF(対応ガラス検索!$E$2="-","",IF(対応ガラス検索!$E$2&gt;=K749,MAX($N$2:N748)+1,""))</f>
        <v>748</v>
      </c>
      <c r="O749" s="143">
        <f>IF(対応ガラス検索!$E$2="-","",IF(L749&lt;=0.65,MAX($O$2:O748)+1,""))</f>
        <v>748</v>
      </c>
      <c r="P749" s="144"/>
      <c r="Q749" s="145"/>
    </row>
    <row r="750" spans="1:17" x14ac:dyDescent="0.4">
      <c r="A750" s="68">
        <v>749</v>
      </c>
      <c r="B750" s="68" t="s">
        <v>2295</v>
      </c>
      <c r="C750" s="68" t="s">
        <v>1954</v>
      </c>
      <c r="D750" s="68" t="s">
        <v>2001</v>
      </c>
      <c r="E750" s="68" t="s">
        <v>1998</v>
      </c>
      <c r="F750" s="68" t="s">
        <v>1999</v>
      </c>
      <c r="G750" s="68" t="s">
        <v>1965</v>
      </c>
      <c r="H750" s="68" t="s">
        <v>1966</v>
      </c>
      <c r="I750" s="68">
        <v>11</v>
      </c>
      <c r="J750" s="68" t="s">
        <v>2267</v>
      </c>
      <c r="K750" s="68">
        <v>1.4</v>
      </c>
      <c r="L750" s="68">
        <v>0.46</v>
      </c>
      <c r="M750" s="68" t="s">
        <v>1960</v>
      </c>
      <c r="N750" s="143">
        <f>IF(対応ガラス検索!$E$2="-","",IF(対応ガラス検索!$E$2&gt;=K750,MAX($N$2:N749)+1,""))</f>
        <v>749</v>
      </c>
      <c r="O750" s="143">
        <f>IF(対応ガラス検索!$E$2="-","",IF(L750&lt;=0.65,MAX($O$2:O749)+1,""))</f>
        <v>749</v>
      </c>
      <c r="P750" s="144"/>
      <c r="Q750" s="145"/>
    </row>
    <row r="751" spans="1:17" x14ac:dyDescent="0.4">
      <c r="A751" s="68">
        <v>750</v>
      </c>
      <c r="B751" s="68" t="s">
        <v>2295</v>
      </c>
      <c r="C751" s="68" t="s">
        <v>1954</v>
      </c>
      <c r="D751" s="68" t="s">
        <v>2001</v>
      </c>
      <c r="E751" s="68" t="s">
        <v>1998</v>
      </c>
      <c r="F751" s="68" t="s">
        <v>1999</v>
      </c>
      <c r="G751" s="68" t="s">
        <v>1965</v>
      </c>
      <c r="H751" s="68" t="s">
        <v>1966</v>
      </c>
      <c r="I751" s="68">
        <v>12</v>
      </c>
      <c r="J751" s="68" t="s">
        <v>2267</v>
      </c>
      <c r="K751" s="68">
        <v>1.3</v>
      </c>
      <c r="L751" s="68">
        <v>0.46</v>
      </c>
      <c r="M751" s="68" t="s">
        <v>1960</v>
      </c>
      <c r="N751" s="143">
        <f>IF(対応ガラス検索!$E$2="-","",IF(対応ガラス検索!$E$2&gt;=K751,MAX($N$2:N750)+1,""))</f>
        <v>750</v>
      </c>
      <c r="O751" s="143">
        <f>IF(対応ガラス検索!$E$2="-","",IF(L751&lt;=0.65,MAX($O$2:O750)+1,""))</f>
        <v>750</v>
      </c>
      <c r="P751" s="144"/>
      <c r="Q751" s="145"/>
    </row>
    <row r="752" spans="1:17" x14ac:dyDescent="0.4">
      <c r="A752" s="68">
        <v>751</v>
      </c>
      <c r="B752" s="68" t="s">
        <v>2295</v>
      </c>
      <c r="C752" s="68" t="s">
        <v>1954</v>
      </c>
      <c r="D752" s="68" t="s">
        <v>1955</v>
      </c>
      <c r="E752" s="68" t="s">
        <v>1956</v>
      </c>
      <c r="F752" s="68" t="s">
        <v>1957</v>
      </c>
      <c r="G752" s="68" t="s">
        <v>1958</v>
      </c>
      <c r="H752" s="68" t="s">
        <v>1959</v>
      </c>
      <c r="I752" s="68">
        <v>12</v>
      </c>
      <c r="J752" s="68" t="s">
        <v>2296</v>
      </c>
      <c r="K752" s="68">
        <v>1.6</v>
      </c>
      <c r="L752" s="68">
        <v>0.44</v>
      </c>
      <c r="M752" s="68" t="s">
        <v>1960</v>
      </c>
      <c r="N752" s="143">
        <f>IF(対応ガラス検索!$E$2="-","",IF(対応ガラス検索!$E$2&gt;=K752,MAX($N$2:N751)+1,""))</f>
        <v>751</v>
      </c>
      <c r="O752" s="143">
        <f>IF(対応ガラス検索!$E$2="-","",IF(L752&lt;=0.65,MAX($O$2:O751)+1,""))</f>
        <v>751</v>
      </c>
      <c r="P752" s="144"/>
      <c r="Q752" s="145"/>
    </row>
    <row r="753" spans="1:17" x14ac:dyDescent="0.4">
      <c r="A753" s="68">
        <v>752</v>
      </c>
      <c r="B753" s="68" t="s">
        <v>2295</v>
      </c>
      <c r="C753" s="68" t="s">
        <v>1954</v>
      </c>
      <c r="D753" s="68" t="s">
        <v>1955</v>
      </c>
      <c r="E753" s="68" t="s">
        <v>1956</v>
      </c>
      <c r="F753" s="68" t="s">
        <v>1957</v>
      </c>
      <c r="G753" s="68" t="s">
        <v>1958</v>
      </c>
      <c r="H753" s="68" t="s">
        <v>1959</v>
      </c>
      <c r="I753" s="68">
        <v>13</v>
      </c>
      <c r="J753" s="68" t="s">
        <v>2296</v>
      </c>
      <c r="K753" s="68">
        <v>1.6</v>
      </c>
      <c r="L753" s="68">
        <v>0.44</v>
      </c>
      <c r="M753" s="68" t="s">
        <v>1960</v>
      </c>
      <c r="N753" s="143">
        <f>IF(対応ガラス検索!$E$2="-","",IF(対応ガラス検索!$E$2&gt;=K753,MAX($N$2:N752)+1,""))</f>
        <v>752</v>
      </c>
      <c r="O753" s="143">
        <f>IF(対応ガラス検索!$E$2="-","",IF(L753&lt;=0.65,MAX($O$2:O752)+1,""))</f>
        <v>752</v>
      </c>
      <c r="P753" s="144"/>
      <c r="Q753" s="145"/>
    </row>
    <row r="754" spans="1:17" x14ac:dyDescent="0.4">
      <c r="A754" s="68">
        <v>753</v>
      </c>
      <c r="B754" s="68" t="s">
        <v>2295</v>
      </c>
      <c r="C754" s="68" t="s">
        <v>1954</v>
      </c>
      <c r="D754" s="68" t="s">
        <v>1955</v>
      </c>
      <c r="E754" s="68" t="s">
        <v>1956</v>
      </c>
      <c r="F754" s="68" t="s">
        <v>1957</v>
      </c>
      <c r="G754" s="68" t="s">
        <v>1958</v>
      </c>
      <c r="H754" s="68" t="s">
        <v>1959</v>
      </c>
      <c r="I754" s="68">
        <v>14</v>
      </c>
      <c r="J754" s="68" t="s">
        <v>2296</v>
      </c>
      <c r="K754" s="68">
        <v>1.5</v>
      </c>
      <c r="L754" s="68">
        <v>0.44</v>
      </c>
      <c r="M754" s="68" t="s">
        <v>1960</v>
      </c>
      <c r="N754" s="143">
        <f>IF(対応ガラス検索!$E$2="-","",IF(対応ガラス検索!$E$2&gt;=K754,MAX($N$2:N753)+1,""))</f>
        <v>753</v>
      </c>
      <c r="O754" s="143">
        <f>IF(対応ガラス検索!$E$2="-","",IF(L754&lt;=0.65,MAX($O$2:O753)+1,""))</f>
        <v>753</v>
      </c>
      <c r="P754" s="144"/>
      <c r="Q754" s="145"/>
    </row>
    <row r="755" spans="1:17" x14ac:dyDescent="0.4">
      <c r="A755" s="68">
        <v>754</v>
      </c>
      <c r="B755" s="68" t="s">
        <v>2295</v>
      </c>
      <c r="C755" s="68" t="s">
        <v>1954</v>
      </c>
      <c r="D755" s="68" t="s">
        <v>1955</v>
      </c>
      <c r="E755" s="68" t="s">
        <v>1956</v>
      </c>
      <c r="F755" s="68" t="s">
        <v>1957</v>
      </c>
      <c r="G755" s="68" t="s">
        <v>1958</v>
      </c>
      <c r="H755" s="68" t="s">
        <v>1959</v>
      </c>
      <c r="I755" s="68">
        <v>12</v>
      </c>
      <c r="J755" s="68" t="s">
        <v>2267</v>
      </c>
      <c r="K755" s="68">
        <v>1.3</v>
      </c>
      <c r="L755" s="68">
        <v>0.44</v>
      </c>
      <c r="M755" s="68" t="s">
        <v>1960</v>
      </c>
      <c r="N755" s="143">
        <f>IF(対応ガラス検索!$E$2="-","",IF(対応ガラス検索!$E$2&gt;=K755,MAX($N$2:N754)+1,""))</f>
        <v>754</v>
      </c>
      <c r="O755" s="143">
        <f>IF(対応ガラス検索!$E$2="-","",IF(L755&lt;=0.65,MAX($O$2:O754)+1,""))</f>
        <v>754</v>
      </c>
      <c r="P755" s="144"/>
      <c r="Q755" s="145"/>
    </row>
    <row r="756" spans="1:17" x14ac:dyDescent="0.4">
      <c r="A756" s="68">
        <v>755</v>
      </c>
      <c r="B756" s="68" t="s">
        <v>2295</v>
      </c>
      <c r="C756" s="68" t="s">
        <v>1954</v>
      </c>
      <c r="D756" s="68" t="s">
        <v>1955</v>
      </c>
      <c r="E756" s="68" t="s">
        <v>1956</v>
      </c>
      <c r="F756" s="68" t="s">
        <v>1957</v>
      </c>
      <c r="G756" s="68" t="s">
        <v>1958</v>
      </c>
      <c r="H756" s="68" t="s">
        <v>1959</v>
      </c>
      <c r="I756" s="68">
        <v>13</v>
      </c>
      <c r="J756" s="68" t="s">
        <v>2267</v>
      </c>
      <c r="K756" s="142">
        <v>1.2</v>
      </c>
      <c r="L756" s="68">
        <v>0.44</v>
      </c>
      <c r="M756" s="68" t="s">
        <v>1960</v>
      </c>
      <c r="N756" s="143">
        <f>IF(対応ガラス検索!$E$2="-","",IF(対応ガラス検索!$E$2&gt;=K756,MAX($N$2:N755)+1,""))</f>
        <v>755</v>
      </c>
      <c r="O756" s="143">
        <f>IF(対応ガラス検索!$E$2="-","",IF(L756&lt;=0.65,MAX($O$2:O755)+1,""))</f>
        <v>755</v>
      </c>
      <c r="P756" s="144"/>
      <c r="Q756" s="145"/>
    </row>
    <row r="757" spans="1:17" x14ac:dyDescent="0.4">
      <c r="A757" s="68">
        <v>756</v>
      </c>
      <c r="B757" s="68" t="s">
        <v>2295</v>
      </c>
      <c r="C757" s="68" t="s">
        <v>1954</v>
      </c>
      <c r="D757" s="68" t="s">
        <v>1955</v>
      </c>
      <c r="E757" s="68" t="s">
        <v>1956</v>
      </c>
      <c r="F757" s="68" t="s">
        <v>1957</v>
      </c>
      <c r="G757" s="68" t="s">
        <v>1958</v>
      </c>
      <c r="H757" s="68" t="s">
        <v>1959</v>
      </c>
      <c r="I757" s="68">
        <v>14</v>
      </c>
      <c r="J757" s="68" t="s">
        <v>2267</v>
      </c>
      <c r="K757" s="68">
        <v>1.2</v>
      </c>
      <c r="L757" s="68">
        <v>0.44</v>
      </c>
      <c r="M757" s="68" t="s">
        <v>1960</v>
      </c>
      <c r="N757" s="143">
        <f>IF(対応ガラス検索!$E$2="-","",IF(対応ガラス検索!$E$2&gt;=K757,MAX($N$2:N756)+1,""))</f>
        <v>756</v>
      </c>
      <c r="O757" s="143">
        <f>IF(対応ガラス検索!$E$2="-","",IF(L757&lt;=0.65,MAX($O$2:O756)+1,""))</f>
        <v>756</v>
      </c>
      <c r="P757" s="144"/>
      <c r="Q757" s="145"/>
    </row>
    <row r="758" spans="1:17" x14ac:dyDescent="0.4">
      <c r="A758" s="68">
        <v>757</v>
      </c>
      <c r="B758" s="68" t="s">
        <v>2295</v>
      </c>
      <c r="C758" s="68" t="s">
        <v>1954</v>
      </c>
      <c r="D758" s="68" t="s">
        <v>1961</v>
      </c>
      <c r="E758" s="68" t="s">
        <v>1956</v>
      </c>
      <c r="F758" s="68" t="s">
        <v>1957</v>
      </c>
      <c r="G758" s="68" t="s">
        <v>1962</v>
      </c>
      <c r="H758" s="68" t="s">
        <v>1963</v>
      </c>
      <c r="I758" s="68">
        <v>12</v>
      </c>
      <c r="J758" s="68" t="s">
        <v>2296</v>
      </c>
      <c r="K758" s="68">
        <v>1.6</v>
      </c>
      <c r="L758" s="68">
        <v>0.47</v>
      </c>
      <c r="M758" s="68" t="s">
        <v>1960</v>
      </c>
      <c r="N758" s="143">
        <f>IF(対応ガラス検索!$E$2="-","",IF(対応ガラス検索!$E$2&gt;=K758,MAX($N$2:N757)+1,""))</f>
        <v>757</v>
      </c>
      <c r="O758" s="143">
        <f>IF(対応ガラス検索!$E$2="-","",IF(L758&lt;=0.65,MAX($O$2:O757)+1,""))</f>
        <v>757</v>
      </c>
      <c r="P758" s="144"/>
      <c r="Q758" s="145"/>
    </row>
    <row r="759" spans="1:17" x14ac:dyDescent="0.4">
      <c r="A759" s="68">
        <v>758</v>
      </c>
      <c r="B759" s="68" t="s">
        <v>2295</v>
      </c>
      <c r="C759" s="68" t="s">
        <v>1954</v>
      </c>
      <c r="D759" s="68" t="s">
        <v>1961</v>
      </c>
      <c r="E759" s="68" t="s">
        <v>1956</v>
      </c>
      <c r="F759" s="68" t="s">
        <v>1957</v>
      </c>
      <c r="G759" s="68" t="s">
        <v>1962</v>
      </c>
      <c r="H759" s="68" t="s">
        <v>1963</v>
      </c>
      <c r="I759" s="68">
        <v>13</v>
      </c>
      <c r="J759" s="68" t="s">
        <v>2296</v>
      </c>
      <c r="K759" s="68">
        <v>1.6</v>
      </c>
      <c r="L759" s="68">
        <v>0.47</v>
      </c>
      <c r="M759" s="68" t="s">
        <v>1960</v>
      </c>
      <c r="N759" s="143">
        <f>IF(対応ガラス検索!$E$2="-","",IF(対応ガラス検索!$E$2&gt;=K759,MAX($N$2:N758)+1,""))</f>
        <v>758</v>
      </c>
      <c r="O759" s="143">
        <f>IF(対応ガラス検索!$E$2="-","",IF(L759&lt;=0.65,MAX($O$2:O758)+1,""))</f>
        <v>758</v>
      </c>
      <c r="P759" s="144"/>
      <c r="Q759" s="145"/>
    </row>
    <row r="760" spans="1:17" x14ac:dyDescent="0.4">
      <c r="A760" s="68">
        <v>759</v>
      </c>
      <c r="B760" s="68" t="s">
        <v>2295</v>
      </c>
      <c r="C760" s="68" t="s">
        <v>1954</v>
      </c>
      <c r="D760" s="68" t="s">
        <v>1961</v>
      </c>
      <c r="E760" s="68" t="s">
        <v>1956</v>
      </c>
      <c r="F760" s="68" t="s">
        <v>1957</v>
      </c>
      <c r="G760" s="68" t="s">
        <v>1962</v>
      </c>
      <c r="H760" s="68" t="s">
        <v>1963</v>
      </c>
      <c r="I760" s="68">
        <v>12</v>
      </c>
      <c r="J760" s="68" t="s">
        <v>2267</v>
      </c>
      <c r="K760" s="68">
        <v>1.3</v>
      </c>
      <c r="L760" s="68">
        <v>0.47</v>
      </c>
      <c r="M760" s="68" t="s">
        <v>1960</v>
      </c>
      <c r="N760" s="143">
        <f>IF(対応ガラス検索!$E$2="-","",IF(対応ガラス検索!$E$2&gt;=K760,MAX($N$2:N759)+1,""))</f>
        <v>759</v>
      </c>
      <c r="O760" s="143">
        <f>IF(対応ガラス検索!$E$2="-","",IF(L760&lt;=0.65,MAX($O$2:O759)+1,""))</f>
        <v>759</v>
      </c>
      <c r="P760" s="144"/>
      <c r="Q760" s="145"/>
    </row>
    <row r="761" spans="1:17" x14ac:dyDescent="0.4">
      <c r="A761" s="68">
        <v>760</v>
      </c>
      <c r="B761" s="68" t="s">
        <v>2295</v>
      </c>
      <c r="C761" s="68" t="s">
        <v>1954</v>
      </c>
      <c r="D761" s="68" t="s">
        <v>1961</v>
      </c>
      <c r="E761" s="68" t="s">
        <v>1956</v>
      </c>
      <c r="F761" s="68" t="s">
        <v>1957</v>
      </c>
      <c r="G761" s="68" t="s">
        <v>1962</v>
      </c>
      <c r="H761" s="68" t="s">
        <v>1963</v>
      </c>
      <c r="I761" s="68">
        <v>13</v>
      </c>
      <c r="J761" s="68" t="s">
        <v>2267</v>
      </c>
      <c r="K761" s="142">
        <v>1.2</v>
      </c>
      <c r="L761" s="68">
        <v>0.47</v>
      </c>
      <c r="M761" s="68" t="s">
        <v>1960</v>
      </c>
      <c r="N761" s="143">
        <f>IF(対応ガラス検索!$E$2="-","",IF(対応ガラス検索!$E$2&gt;=K761,MAX($N$2:N760)+1,""))</f>
        <v>760</v>
      </c>
      <c r="O761" s="143">
        <f>IF(対応ガラス検索!$E$2="-","",IF(L761&lt;=0.65,MAX($O$2:O760)+1,""))</f>
        <v>760</v>
      </c>
      <c r="P761" s="144"/>
      <c r="Q761" s="145"/>
    </row>
    <row r="762" spans="1:17" x14ac:dyDescent="0.4">
      <c r="A762" s="68">
        <v>761</v>
      </c>
      <c r="B762" s="68" t="s">
        <v>2295</v>
      </c>
      <c r="C762" s="68" t="s">
        <v>1954</v>
      </c>
      <c r="D762" s="68" t="s">
        <v>1964</v>
      </c>
      <c r="E762" s="68" t="s">
        <v>1956</v>
      </c>
      <c r="F762" s="68" t="s">
        <v>1957</v>
      </c>
      <c r="G762" s="68" t="s">
        <v>1965</v>
      </c>
      <c r="H762" s="68" t="s">
        <v>1966</v>
      </c>
      <c r="I762" s="68">
        <v>12</v>
      </c>
      <c r="J762" s="68" t="s">
        <v>2296</v>
      </c>
      <c r="K762" s="68">
        <v>1.6</v>
      </c>
      <c r="L762" s="68">
        <v>0.48</v>
      </c>
      <c r="M762" s="68" t="s">
        <v>1960</v>
      </c>
      <c r="N762" s="143">
        <f>IF(対応ガラス検索!$E$2="-","",IF(対応ガラス検索!$E$2&gt;=K762,MAX($N$2:N761)+1,""))</f>
        <v>761</v>
      </c>
      <c r="O762" s="143">
        <f>IF(対応ガラス検索!$E$2="-","",IF(L762&lt;=0.65,MAX($O$2:O761)+1,""))</f>
        <v>761</v>
      </c>
      <c r="P762" s="144"/>
      <c r="Q762" s="145"/>
    </row>
    <row r="763" spans="1:17" x14ac:dyDescent="0.4">
      <c r="A763" s="68">
        <v>762</v>
      </c>
      <c r="B763" s="68" t="s">
        <v>2295</v>
      </c>
      <c r="C763" s="68" t="s">
        <v>1954</v>
      </c>
      <c r="D763" s="68" t="s">
        <v>1964</v>
      </c>
      <c r="E763" s="68" t="s">
        <v>1956</v>
      </c>
      <c r="F763" s="68" t="s">
        <v>1957</v>
      </c>
      <c r="G763" s="68" t="s">
        <v>1965</v>
      </c>
      <c r="H763" s="68" t="s">
        <v>1966</v>
      </c>
      <c r="I763" s="68">
        <v>12</v>
      </c>
      <c r="J763" s="68" t="s">
        <v>2267</v>
      </c>
      <c r="K763" s="68">
        <v>1.3</v>
      </c>
      <c r="L763" s="68">
        <v>0.48</v>
      </c>
      <c r="M763" s="68" t="s">
        <v>1960</v>
      </c>
      <c r="N763" s="143">
        <f>IF(対応ガラス検索!$E$2="-","",IF(対応ガラス検索!$E$2&gt;=K763,MAX($N$2:N762)+1,""))</f>
        <v>762</v>
      </c>
      <c r="O763" s="143">
        <f>IF(対応ガラス検索!$E$2="-","",IF(L763&lt;=0.65,MAX($O$2:O762)+1,""))</f>
        <v>762</v>
      </c>
      <c r="P763" s="144"/>
      <c r="Q763" s="145"/>
    </row>
    <row r="764" spans="1:17" x14ac:dyDescent="0.4">
      <c r="A764" s="68">
        <v>763</v>
      </c>
      <c r="B764" s="68" t="s">
        <v>2295</v>
      </c>
      <c r="C764" s="68" t="s">
        <v>1954</v>
      </c>
      <c r="D764" s="68" t="s">
        <v>1967</v>
      </c>
      <c r="E764" s="68" t="s">
        <v>1968</v>
      </c>
      <c r="F764" s="68" t="s">
        <v>1969</v>
      </c>
      <c r="G764" s="68" t="s">
        <v>1962</v>
      </c>
      <c r="H764" s="68" t="s">
        <v>1963</v>
      </c>
      <c r="I764" s="68">
        <v>12</v>
      </c>
      <c r="J764" s="68" t="s">
        <v>2296</v>
      </c>
      <c r="K764" s="68">
        <v>1.6</v>
      </c>
      <c r="L764" s="68">
        <v>0.46</v>
      </c>
      <c r="M764" s="68" t="s">
        <v>1960</v>
      </c>
      <c r="N764" s="143">
        <f>IF(対応ガラス検索!$E$2="-","",IF(対応ガラス検索!$E$2&gt;=K764,MAX($N$2:N763)+1,""))</f>
        <v>763</v>
      </c>
      <c r="O764" s="143">
        <f>IF(対応ガラス検索!$E$2="-","",IF(L764&lt;=0.65,MAX($O$2:O763)+1,""))</f>
        <v>763</v>
      </c>
      <c r="P764" s="144"/>
      <c r="Q764" s="145"/>
    </row>
    <row r="765" spans="1:17" x14ac:dyDescent="0.4">
      <c r="A765" s="68">
        <v>764</v>
      </c>
      <c r="B765" s="68" t="s">
        <v>2295</v>
      </c>
      <c r="C765" s="68" t="s">
        <v>1954</v>
      </c>
      <c r="D765" s="68" t="s">
        <v>1967</v>
      </c>
      <c r="E765" s="68" t="s">
        <v>1968</v>
      </c>
      <c r="F765" s="68" t="s">
        <v>1969</v>
      </c>
      <c r="G765" s="68" t="s">
        <v>1962</v>
      </c>
      <c r="H765" s="68" t="s">
        <v>1963</v>
      </c>
      <c r="I765" s="68">
        <v>12</v>
      </c>
      <c r="J765" s="68" t="s">
        <v>2267</v>
      </c>
      <c r="K765" s="68">
        <v>1.3</v>
      </c>
      <c r="L765" s="68">
        <v>0.46</v>
      </c>
      <c r="M765" s="68" t="s">
        <v>1960</v>
      </c>
      <c r="N765" s="143">
        <f>IF(対応ガラス検索!$E$2="-","",IF(対応ガラス検索!$E$2&gt;=K765,MAX($N$2:N764)+1,""))</f>
        <v>764</v>
      </c>
      <c r="O765" s="143">
        <f>IF(対応ガラス検索!$E$2="-","",IF(L765&lt;=0.65,MAX($O$2:O764)+1,""))</f>
        <v>764</v>
      </c>
      <c r="P765" s="144"/>
      <c r="Q765" s="145"/>
    </row>
    <row r="766" spans="1:17" x14ac:dyDescent="0.4">
      <c r="A766" s="68">
        <v>765</v>
      </c>
      <c r="B766" s="68" t="s">
        <v>2295</v>
      </c>
      <c r="C766" s="68" t="s">
        <v>2197</v>
      </c>
      <c r="D766" s="68" t="s">
        <v>2003</v>
      </c>
      <c r="E766" s="68" t="s">
        <v>1958</v>
      </c>
      <c r="F766" s="68" t="s">
        <v>1959</v>
      </c>
      <c r="G766" s="68" t="s">
        <v>1958</v>
      </c>
      <c r="H766" s="68" t="s">
        <v>1959</v>
      </c>
      <c r="I766" s="68">
        <v>7</v>
      </c>
      <c r="J766" s="68" t="s">
        <v>2296</v>
      </c>
      <c r="K766" s="68">
        <v>2.2999999999999998</v>
      </c>
      <c r="L766" s="68">
        <v>0.43</v>
      </c>
      <c r="M766" s="68" t="s">
        <v>1960</v>
      </c>
      <c r="N766" s="143">
        <f>IF(対応ガラス検索!$E$2="-","",IF(対応ガラス検索!$E$2&gt;=K766,MAX($N$2:N765)+1,""))</f>
        <v>765</v>
      </c>
      <c r="O766" s="143">
        <f>IF(対応ガラス検索!$E$2="-","",IF(L766&lt;=0.65,MAX($O$2:O765)+1,""))</f>
        <v>765</v>
      </c>
      <c r="P766" s="144"/>
      <c r="Q766" s="145"/>
    </row>
    <row r="767" spans="1:17" x14ac:dyDescent="0.4">
      <c r="A767" s="68">
        <v>766</v>
      </c>
      <c r="B767" s="68" t="s">
        <v>2295</v>
      </c>
      <c r="C767" s="68" t="s">
        <v>2197</v>
      </c>
      <c r="D767" s="68" t="s">
        <v>2003</v>
      </c>
      <c r="E767" s="68" t="s">
        <v>1958</v>
      </c>
      <c r="F767" s="68" t="s">
        <v>1959</v>
      </c>
      <c r="G767" s="68" t="s">
        <v>1958</v>
      </c>
      <c r="H767" s="68" t="s">
        <v>1959</v>
      </c>
      <c r="I767" s="68">
        <v>8</v>
      </c>
      <c r="J767" s="68" t="s">
        <v>2296</v>
      </c>
      <c r="K767" s="68">
        <v>2.1</v>
      </c>
      <c r="L767" s="68">
        <v>0.44</v>
      </c>
      <c r="M767" s="68" t="s">
        <v>1960</v>
      </c>
      <c r="N767" s="143">
        <f>IF(対応ガラス検索!$E$2="-","",IF(対応ガラス検索!$E$2&gt;=K767,MAX($N$2:N766)+1,""))</f>
        <v>766</v>
      </c>
      <c r="O767" s="143">
        <f>IF(対応ガラス検索!$E$2="-","",IF(L767&lt;=0.65,MAX($O$2:O766)+1,""))</f>
        <v>766</v>
      </c>
      <c r="P767" s="144"/>
      <c r="Q767" s="145"/>
    </row>
    <row r="768" spans="1:17" x14ac:dyDescent="0.4">
      <c r="A768" s="68">
        <v>767</v>
      </c>
      <c r="B768" s="68" t="s">
        <v>2295</v>
      </c>
      <c r="C768" s="68" t="s">
        <v>2197</v>
      </c>
      <c r="D768" s="68" t="s">
        <v>2003</v>
      </c>
      <c r="E768" s="68" t="s">
        <v>1958</v>
      </c>
      <c r="F768" s="68" t="s">
        <v>1959</v>
      </c>
      <c r="G768" s="68" t="s">
        <v>1958</v>
      </c>
      <c r="H768" s="68" t="s">
        <v>1959</v>
      </c>
      <c r="I768" s="68">
        <v>9</v>
      </c>
      <c r="J768" s="68" t="s">
        <v>2296</v>
      </c>
      <c r="K768" s="68">
        <v>2</v>
      </c>
      <c r="L768" s="68">
        <v>0.44</v>
      </c>
      <c r="M768" s="68" t="s">
        <v>1960</v>
      </c>
      <c r="N768" s="143">
        <f>IF(対応ガラス検索!$E$2="-","",IF(対応ガラス検索!$E$2&gt;=K768,MAX($N$2:N767)+1,""))</f>
        <v>767</v>
      </c>
      <c r="O768" s="143">
        <f>IF(対応ガラス検索!$E$2="-","",IF(L768&lt;=0.65,MAX($O$2:O767)+1,""))</f>
        <v>767</v>
      </c>
      <c r="P768" s="144"/>
      <c r="Q768" s="145"/>
    </row>
    <row r="769" spans="1:17" x14ac:dyDescent="0.4">
      <c r="A769" s="68">
        <v>768</v>
      </c>
      <c r="B769" s="68" t="s">
        <v>2295</v>
      </c>
      <c r="C769" s="68" t="s">
        <v>2197</v>
      </c>
      <c r="D769" s="68" t="s">
        <v>2003</v>
      </c>
      <c r="E769" s="68" t="s">
        <v>1958</v>
      </c>
      <c r="F769" s="68" t="s">
        <v>1959</v>
      </c>
      <c r="G769" s="68" t="s">
        <v>1958</v>
      </c>
      <c r="H769" s="68" t="s">
        <v>1959</v>
      </c>
      <c r="I769" s="68">
        <v>10</v>
      </c>
      <c r="J769" s="68" t="s">
        <v>2296</v>
      </c>
      <c r="K769" s="142">
        <v>1.9</v>
      </c>
      <c r="L769" s="68">
        <v>0.44</v>
      </c>
      <c r="M769" s="68" t="s">
        <v>1960</v>
      </c>
      <c r="N769" s="143">
        <f>IF(対応ガラス検索!$E$2="-","",IF(対応ガラス検索!$E$2&gt;=K769,MAX($N$2:N768)+1,""))</f>
        <v>768</v>
      </c>
      <c r="O769" s="143">
        <f>IF(対応ガラス検索!$E$2="-","",IF(L769&lt;=0.65,MAX($O$2:O768)+1,""))</f>
        <v>768</v>
      </c>
      <c r="P769" s="144"/>
      <c r="Q769" s="145"/>
    </row>
    <row r="770" spans="1:17" x14ac:dyDescent="0.4">
      <c r="A770" s="68">
        <v>769</v>
      </c>
      <c r="B770" s="68" t="s">
        <v>2295</v>
      </c>
      <c r="C770" s="68" t="s">
        <v>2197</v>
      </c>
      <c r="D770" s="68" t="s">
        <v>2003</v>
      </c>
      <c r="E770" s="68" t="s">
        <v>1958</v>
      </c>
      <c r="F770" s="68" t="s">
        <v>1959</v>
      </c>
      <c r="G770" s="68" t="s">
        <v>1958</v>
      </c>
      <c r="H770" s="68" t="s">
        <v>1959</v>
      </c>
      <c r="I770" s="68">
        <v>11</v>
      </c>
      <c r="J770" s="68" t="s">
        <v>2296</v>
      </c>
      <c r="K770" s="68">
        <v>1.7</v>
      </c>
      <c r="L770" s="68">
        <v>0.44</v>
      </c>
      <c r="M770" s="68" t="s">
        <v>1960</v>
      </c>
      <c r="N770" s="143">
        <f>IF(対応ガラス検索!$E$2="-","",IF(対応ガラス検索!$E$2&gt;=K770,MAX($N$2:N769)+1,""))</f>
        <v>769</v>
      </c>
      <c r="O770" s="143">
        <f>IF(対応ガラス検索!$E$2="-","",IF(L770&lt;=0.65,MAX($O$2:O769)+1,""))</f>
        <v>769</v>
      </c>
      <c r="P770" s="144"/>
      <c r="Q770" s="145"/>
    </row>
    <row r="771" spans="1:17" x14ac:dyDescent="0.4">
      <c r="A771" s="68">
        <v>770</v>
      </c>
      <c r="B771" s="68" t="s">
        <v>2295</v>
      </c>
      <c r="C771" s="68" t="s">
        <v>2197</v>
      </c>
      <c r="D771" s="68" t="s">
        <v>2003</v>
      </c>
      <c r="E771" s="68" t="s">
        <v>1958</v>
      </c>
      <c r="F771" s="68" t="s">
        <v>1959</v>
      </c>
      <c r="G771" s="68" t="s">
        <v>1958</v>
      </c>
      <c r="H771" s="68" t="s">
        <v>1959</v>
      </c>
      <c r="I771" s="68">
        <v>12</v>
      </c>
      <c r="J771" s="68" t="s">
        <v>2296</v>
      </c>
      <c r="K771" s="68">
        <v>1.7</v>
      </c>
      <c r="L771" s="68">
        <v>0.44</v>
      </c>
      <c r="M771" s="68" t="s">
        <v>1960</v>
      </c>
      <c r="N771" s="143">
        <f>IF(対応ガラス検索!$E$2="-","",IF(対応ガラス検索!$E$2&gt;=K771,MAX($N$2:N770)+1,""))</f>
        <v>770</v>
      </c>
      <c r="O771" s="143">
        <f>IF(対応ガラス検索!$E$2="-","",IF(L771&lt;=0.65,MAX($O$2:O770)+1,""))</f>
        <v>770</v>
      </c>
      <c r="P771" s="144"/>
      <c r="Q771" s="145"/>
    </row>
    <row r="772" spans="1:17" x14ac:dyDescent="0.4">
      <c r="A772" s="68">
        <v>771</v>
      </c>
      <c r="B772" s="68" t="s">
        <v>2295</v>
      </c>
      <c r="C772" s="68" t="s">
        <v>2197</v>
      </c>
      <c r="D772" s="68" t="s">
        <v>2003</v>
      </c>
      <c r="E772" s="68" t="s">
        <v>1958</v>
      </c>
      <c r="F772" s="68" t="s">
        <v>1959</v>
      </c>
      <c r="G772" s="68" t="s">
        <v>1958</v>
      </c>
      <c r="H772" s="68" t="s">
        <v>1959</v>
      </c>
      <c r="I772" s="68">
        <v>13</v>
      </c>
      <c r="J772" s="68" t="s">
        <v>2296</v>
      </c>
      <c r="K772" s="68">
        <v>1.6</v>
      </c>
      <c r="L772" s="68">
        <v>0.44</v>
      </c>
      <c r="M772" s="68" t="s">
        <v>1960</v>
      </c>
      <c r="N772" s="143">
        <f>IF(対応ガラス検索!$E$2="-","",IF(対応ガラス検索!$E$2&gt;=K772,MAX($N$2:N771)+1,""))</f>
        <v>771</v>
      </c>
      <c r="O772" s="143">
        <f>IF(対応ガラス検索!$E$2="-","",IF(L772&lt;=0.65,MAX($O$2:O771)+1,""))</f>
        <v>771</v>
      </c>
      <c r="P772" s="144"/>
      <c r="Q772" s="145"/>
    </row>
    <row r="773" spans="1:17" x14ac:dyDescent="0.4">
      <c r="A773" s="68">
        <v>772</v>
      </c>
      <c r="B773" s="68" t="s">
        <v>2295</v>
      </c>
      <c r="C773" s="68" t="s">
        <v>2197</v>
      </c>
      <c r="D773" s="68" t="s">
        <v>2003</v>
      </c>
      <c r="E773" s="68" t="s">
        <v>1958</v>
      </c>
      <c r="F773" s="68" t="s">
        <v>1959</v>
      </c>
      <c r="G773" s="68" t="s">
        <v>1958</v>
      </c>
      <c r="H773" s="68" t="s">
        <v>1959</v>
      </c>
      <c r="I773" s="68">
        <v>14</v>
      </c>
      <c r="J773" s="68" t="s">
        <v>2296</v>
      </c>
      <c r="K773" s="68">
        <v>1.5</v>
      </c>
      <c r="L773" s="68">
        <v>0.44</v>
      </c>
      <c r="M773" s="68" t="s">
        <v>1960</v>
      </c>
      <c r="N773" s="143">
        <f>IF(対応ガラス検索!$E$2="-","",IF(対応ガラス検索!$E$2&gt;=K773,MAX($N$2:N772)+1,""))</f>
        <v>772</v>
      </c>
      <c r="O773" s="143">
        <f>IF(対応ガラス検索!$E$2="-","",IF(L773&lt;=0.65,MAX($O$2:O772)+1,""))</f>
        <v>772</v>
      </c>
      <c r="P773" s="144"/>
      <c r="Q773" s="145"/>
    </row>
    <row r="774" spans="1:17" x14ac:dyDescent="0.4">
      <c r="A774" s="68">
        <v>773</v>
      </c>
      <c r="B774" s="68" t="s">
        <v>2295</v>
      </c>
      <c r="C774" s="68" t="s">
        <v>2197</v>
      </c>
      <c r="D774" s="68" t="s">
        <v>2003</v>
      </c>
      <c r="E774" s="68" t="s">
        <v>1958</v>
      </c>
      <c r="F774" s="68" t="s">
        <v>1959</v>
      </c>
      <c r="G774" s="68" t="s">
        <v>1958</v>
      </c>
      <c r="H774" s="68" t="s">
        <v>1959</v>
      </c>
      <c r="I774" s="68">
        <v>15</v>
      </c>
      <c r="J774" s="68" t="s">
        <v>2296</v>
      </c>
      <c r="K774" s="142">
        <v>1.4</v>
      </c>
      <c r="L774" s="68">
        <v>0.44</v>
      </c>
      <c r="M774" s="68" t="s">
        <v>1960</v>
      </c>
      <c r="N774" s="143">
        <f>IF(対応ガラス検索!$E$2="-","",IF(対応ガラス検索!$E$2&gt;=K774,MAX($N$2:N773)+1,""))</f>
        <v>773</v>
      </c>
      <c r="O774" s="143">
        <f>IF(対応ガラス検索!$E$2="-","",IF(L774&lt;=0.65,MAX($O$2:O773)+1,""))</f>
        <v>773</v>
      </c>
      <c r="P774" s="144"/>
      <c r="Q774" s="145"/>
    </row>
    <row r="775" spans="1:17" x14ac:dyDescent="0.4">
      <c r="A775" s="68">
        <v>774</v>
      </c>
      <c r="B775" s="68" t="s">
        <v>2295</v>
      </c>
      <c r="C775" s="68" t="s">
        <v>2197</v>
      </c>
      <c r="D775" s="68" t="s">
        <v>2003</v>
      </c>
      <c r="E775" s="68" t="s">
        <v>1958</v>
      </c>
      <c r="F775" s="68" t="s">
        <v>1959</v>
      </c>
      <c r="G775" s="68" t="s">
        <v>1958</v>
      </c>
      <c r="H775" s="68" t="s">
        <v>1959</v>
      </c>
      <c r="I775" s="68">
        <v>16</v>
      </c>
      <c r="J775" s="68" t="s">
        <v>2296</v>
      </c>
      <c r="K775" s="68">
        <v>1.4</v>
      </c>
      <c r="L775" s="68">
        <v>0.44</v>
      </c>
      <c r="M775" s="68" t="s">
        <v>1960</v>
      </c>
      <c r="N775" s="143">
        <f>IF(対応ガラス検索!$E$2="-","",IF(対応ガラス検索!$E$2&gt;=K775,MAX($N$2:N774)+1,""))</f>
        <v>774</v>
      </c>
      <c r="O775" s="143">
        <f>IF(対応ガラス検索!$E$2="-","",IF(L775&lt;=0.65,MAX($O$2:O774)+1,""))</f>
        <v>774</v>
      </c>
      <c r="P775" s="144"/>
      <c r="Q775" s="145"/>
    </row>
    <row r="776" spans="1:17" x14ac:dyDescent="0.4">
      <c r="A776" s="68">
        <v>775</v>
      </c>
      <c r="B776" s="68" t="s">
        <v>2295</v>
      </c>
      <c r="C776" s="68" t="s">
        <v>2197</v>
      </c>
      <c r="D776" s="68" t="s">
        <v>2003</v>
      </c>
      <c r="E776" s="68" t="s">
        <v>1958</v>
      </c>
      <c r="F776" s="68" t="s">
        <v>1959</v>
      </c>
      <c r="G776" s="68" t="s">
        <v>1958</v>
      </c>
      <c r="H776" s="68" t="s">
        <v>1959</v>
      </c>
      <c r="I776" s="68">
        <v>7</v>
      </c>
      <c r="J776" s="68" t="s">
        <v>2267</v>
      </c>
      <c r="K776" s="68">
        <v>1.9</v>
      </c>
      <c r="L776" s="68">
        <v>0.44</v>
      </c>
      <c r="M776" s="68" t="s">
        <v>1960</v>
      </c>
      <c r="N776" s="143">
        <f>IF(対応ガラス検索!$E$2="-","",IF(対応ガラス検索!$E$2&gt;=K776,MAX($N$2:N775)+1,""))</f>
        <v>775</v>
      </c>
      <c r="O776" s="143">
        <f>IF(対応ガラス検索!$E$2="-","",IF(L776&lt;=0.65,MAX($O$2:O775)+1,""))</f>
        <v>775</v>
      </c>
      <c r="P776" s="144"/>
      <c r="Q776" s="145"/>
    </row>
    <row r="777" spans="1:17" x14ac:dyDescent="0.4">
      <c r="A777" s="68">
        <v>776</v>
      </c>
      <c r="B777" s="68" t="s">
        <v>2295</v>
      </c>
      <c r="C777" s="68" t="s">
        <v>2197</v>
      </c>
      <c r="D777" s="68" t="s">
        <v>2003</v>
      </c>
      <c r="E777" s="68" t="s">
        <v>1958</v>
      </c>
      <c r="F777" s="68" t="s">
        <v>1959</v>
      </c>
      <c r="G777" s="68" t="s">
        <v>1958</v>
      </c>
      <c r="H777" s="68" t="s">
        <v>1959</v>
      </c>
      <c r="I777" s="68">
        <v>8</v>
      </c>
      <c r="J777" s="68" t="s">
        <v>2267</v>
      </c>
      <c r="K777" s="68">
        <v>1.7</v>
      </c>
      <c r="L777" s="68">
        <v>0.44</v>
      </c>
      <c r="M777" s="68" t="s">
        <v>1960</v>
      </c>
      <c r="N777" s="143">
        <f>IF(対応ガラス検索!$E$2="-","",IF(対応ガラス検索!$E$2&gt;=K777,MAX($N$2:N776)+1,""))</f>
        <v>776</v>
      </c>
      <c r="O777" s="143">
        <f>IF(対応ガラス検索!$E$2="-","",IF(L777&lt;=0.65,MAX($O$2:O776)+1,""))</f>
        <v>776</v>
      </c>
      <c r="P777" s="144"/>
      <c r="Q777" s="145"/>
    </row>
    <row r="778" spans="1:17" x14ac:dyDescent="0.4">
      <c r="A778" s="68">
        <v>777</v>
      </c>
      <c r="B778" s="68" t="s">
        <v>2295</v>
      </c>
      <c r="C778" s="68" t="s">
        <v>2197</v>
      </c>
      <c r="D778" s="68" t="s">
        <v>2003</v>
      </c>
      <c r="E778" s="68" t="s">
        <v>1958</v>
      </c>
      <c r="F778" s="68" t="s">
        <v>1959</v>
      </c>
      <c r="G778" s="68" t="s">
        <v>1958</v>
      </c>
      <c r="H778" s="68" t="s">
        <v>1959</v>
      </c>
      <c r="I778" s="68">
        <v>9</v>
      </c>
      <c r="J778" s="68" t="s">
        <v>2267</v>
      </c>
      <c r="K778" s="68">
        <v>1.6</v>
      </c>
      <c r="L778" s="68">
        <v>0.44</v>
      </c>
      <c r="M778" s="68" t="s">
        <v>1960</v>
      </c>
      <c r="N778" s="143">
        <f>IF(対応ガラス検索!$E$2="-","",IF(対応ガラス検索!$E$2&gt;=K778,MAX($N$2:N777)+1,""))</f>
        <v>777</v>
      </c>
      <c r="O778" s="143">
        <f>IF(対応ガラス検索!$E$2="-","",IF(L778&lt;=0.65,MAX($O$2:O777)+1,""))</f>
        <v>777</v>
      </c>
      <c r="P778" s="144"/>
      <c r="Q778" s="145"/>
    </row>
    <row r="779" spans="1:17" x14ac:dyDescent="0.4">
      <c r="A779" s="68">
        <v>778</v>
      </c>
      <c r="B779" s="68" t="s">
        <v>2295</v>
      </c>
      <c r="C779" s="68" t="s">
        <v>2197</v>
      </c>
      <c r="D779" s="68" t="s">
        <v>2003</v>
      </c>
      <c r="E779" s="68" t="s">
        <v>1958</v>
      </c>
      <c r="F779" s="68" t="s">
        <v>1959</v>
      </c>
      <c r="G779" s="68" t="s">
        <v>1958</v>
      </c>
      <c r="H779" s="68" t="s">
        <v>1959</v>
      </c>
      <c r="I779" s="68">
        <v>10</v>
      </c>
      <c r="J779" s="68" t="s">
        <v>2267</v>
      </c>
      <c r="K779" s="68">
        <v>1.5</v>
      </c>
      <c r="L779" s="68">
        <v>0.44</v>
      </c>
      <c r="M779" s="68" t="s">
        <v>1960</v>
      </c>
      <c r="N779" s="143">
        <f>IF(対応ガラス検索!$E$2="-","",IF(対応ガラス検索!$E$2&gt;=K779,MAX($N$2:N778)+1,""))</f>
        <v>778</v>
      </c>
      <c r="O779" s="143">
        <f>IF(対応ガラス検索!$E$2="-","",IF(L779&lt;=0.65,MAX($O$2:O778)+1,""))</f>
        <v>778</v>
      </c>
      <c r="P779" s="144"/>
      <c r="Q779" s="145"/>
    </row>
    <row r="780" spans="1:17" x14ac:dyDescent="0.4">
      <c r="A780" s="68">
        <v>779</v>
      </c>
      <c r="B780" s="68" t="s">
        <v>2295</v>
      </c>
      <c r="C780" s="68" t="s">
        <v>2197</v>
      </c>
      <c r="D780" s="68" t="s">
        <v>2003</v>
      </c>
      <c r="E780" s="68" t="s">
        <v>1958</v>
      </c>
      <c r="F780" s="68" t="s">
        <v>1959</v>
      </c>
      <c r="G780" s="68" t="s">
        <v>1958</v>
      </c>
      <c r="H780" s="68" t="s">
        <v>1959</v>
      </c>
      <c r="I780" s="68">
        <v>11</v>
      </c>
      <c r="J780" s="68" t="s">
        <v>2267</v>
      </c>
      <c r="K780" s="68">
        <v>1.4</v>
      </c>
      <c r="L780" s="68">
        <v>0.44</v>
      </c>
      <c r="M780" s="68" t="s">
        <v>1960</v>
      </c>
      <c r="N780" s="143">
        <f>IF(対応ガラス検索!$E$2="-","",IF(対応ガラス検索!$E$2&gt;=K780,MAX($N$2:N779)+1,""))</f>
        <v>779</v>
      </c>
      <c r="O780" s="143">
        <f>IF(対応ガラス検索!$E$2="-","",IF(L780&lt;=0.65,MAX($O$2:O779)+1,""))</f>
        <v>779</v>
      </c>
      <c r="P780" s="144"/>
      <c r="Q780" s="145"/>
    </row>
    <row r="781" spans="1:17" x14ac:dyDescent="0.4">
      <c r="A781" s="68">
        <v>780</v>
      </c>
      <c r="B781" s="68" t="s">
        <v>2295</v>
      </c>
      <c r="C781" s="68" t="s">
        <v>2197</v>
      </c>
      <c r="D781" s="68" t="s">
        <v>2003</v>
      </c>
      <c r="E781" s="68" t="s">
        <v>1958</v>
      </c>
      <c r="F781" s="68" t="s">
        <v>1959</v>
      </c>
      <c r="G781" s="68" t="s">
        <v>1958</v>
      </c>
      <c r="H781" s="68" t="s">
        <v>1959</v>
      </c>
      <c r="I781" s="68">
        <v>12</v>
      </c>
      <c r="J781" s="68" t="s">
        <v>2267</v>
      </c>
      <c r="K781" s="68">
        <v>1.3</v>
      </c>
      <c r="L781" s="68">
        <v>0.44</v>
      </c>
      <c r="M781" s="68" t="s">
        <v>1960</v>
      </c>
      <c r="N781" s="143">
        <f>IF(対応ガラス検索!$E$2="-","",IF(対応ガラス検索!$E$2&gt;=K781,MAX($N$2:N780)+1,""))</f>
        <v>780</v>
      </c>
      <c r="O781" s="143">
        <f>IF(対応ガラス検索!$E$2="-","",IF(L781&lt;=0.65,MAX($O$2:O780)+1,""))</f>
        <v>780</v>
      </c>
      <c r="P781" s="144"/>
      <c r="Q781" s="145"/>
    </row>
    <row r="782" spans="1:17" x14ac:dyDescent="0.4">
      <c r="A782" s="68">
        <v>781</v>
      </c>
      <c r="B782" s="68" t="s">
        <v>2295</v>
      </c>
      <c r="C782" s="68" t="s">
        <v>2197</v>
      </c>
      <c r="D782" s="68" t="s">
        <v>2003</v>
      </c>
      <c r="E782" s="68" t="s">
        <v>1958</v>
      </c>
      <c r="F782" s="68" t="s">
        <v>1959</v>
      </c>
      <c r="G782" s="68" t="s">
        <v>1958</v>
      </c>
      <c r="H782" s="68" t="s">
        <v>1959</v>
      </c>
      <c r="I782" s="68">
        <v>13</v>
      </c>
      <c r="J782" s="68" t="s">
        <v>2267</v>
      </c>
      <c r="K782" s="142">
        <v>1.2</v>
      </c>
      <c r="L782" s="68">
        <v>0.44</v>
      </c>
      <c r="M782" s="68" t="s">
        <v>1960</v>
      </c>
      <c r="N782" s="143">
        <f>IF(対応ガラス検索!$E$2="-","",IF(対応ガラス検索!$E$2&gt;=K782,MAX($N$2:N781)+1,""))</f>
        <v>781</v>
      </c>
      <c r="O782" s="143">
        <f>IF(対応ガラス検索!$E$2="-","",IF(L782&lt;=0.65,MAX($O$2:O781)+1,""))</f>
        <v>781</v>
      </c>
      <c r="P782" s="144"/>
      <c r="Q782" s="145"/>
    </row>
    <row r="783" spans="1:17" x14ac:dyDescent="0.4">
      <c r="A783" s="68">
        <v>782</v>
      </c>
      <c r="B783" s="68" t="s">
        <v>2295</v>
      </c>
      <c r="C783" s="68" t="s">
        <v>2197</v>
      </c>
      <c r="D783" s="68" t="s">
        <v>2003</v>
      </c>
      <c r="E783" s="68" t="s">
        <v>1958</v>
      </c>
      <c r="F783" s="68" t="s">
        <v>1959</v>
      </c>
      <c r="G783" s="68" t="s">
        <v>1958</v>
      </c>
      <c r="H783" s="68" t="s">
        <v>1959</v>
      </c>
      <c r="I783" s="68">
        <v>14</v>
      </c>
      <c r="J783" s="68" t="s">
        <v>2267</v>
      </c>
      <c r="K783" s="68">
        <v>1.2</v>
      </c>
      <c r="L783" s="68">
        <v>0.44</v>
      </c>
      <c r="M783" s="68" t="s">
        <v>1960</v>
      </c>
      <c r="N783" s="143">
        <f>IF(対応ガラス検索!$E$2="-","",IF(対応ガラス検索!$E$2&gt;=K783,MAX($N$2:N782)+1,""))</f>
        <v>782</v>
      </c>
      <c r="O783" s="143">
        <f>IF(対応ガラス検索!$E$2="-","",IF(L783&lt;=0.65,MAX($O$2:O782)+1,""))</f>
        <v>782</v>
      </c>
      <c r="P783" s="144"/>
      <c r="Q783" s="145"/>
    </row>
    <row r="784" spans="1:17" x14ac:dyDescent="0.4">
      <c r="A784" s="68">
        <v>783</v>
      </c>
      <c r="B784" s="68" t="s">
        <v>2295</v>
      </c>
      <c r="C784" s="68" t="s">
        <v>2197</v>
      </c>
      <c r="D784" s="68" t="s">
        <v>2003</v>
      </c>
      <c r="E784" s="68" t="s">
        <v>1958</v>
      </c>
      <c r="F784" s="68" t="s">
        <v>1959</v>
      </c>
      <c r="G784" s="68" t="s">
        <v>1958</v>
      </c>
      <c r="H784" s="68" t="s">
        <v>1959</v>
      </c>
      <c r="I784" s="68">
        <v>15</v>
      </c>
      <c r="J784" s="68" t="s">
        <v>2267</v>
      </c>
      <c r="K784" s="68">
        <v>1.2</v>
      </c>
      <c r="L784" s="68">
        <v>0.44</v>
      </c>
      <c r="M784" s="68" t="s">
        <v>1960</v>
      </c>
      <c r="N784" s="143">
        <f>IF(対応ガラス検索!$E$2="-","",IF(対応ガラス検索!$E$2&gt;=K784,MAX($N$2:N783)+1,""))</f>
        <v>783</v>
      </c>
      <c r="O784" s="143">
        <f>IF(対応ガラス検索!$E$2="-","",IF(L784&lt;=0.65,MAX($O$2:O783)+1,""))</f>
        <v>783</v>
      </c>
      <c r="P784" s="144"/>
      <c r="Q784" s="145"/>
    </row>
    <row r="785" spans="1:17" x14ac:dyDescent="0.4">
      <c r="A785" s="68">
        <v>784</v>
      </c>
      <c r="B785" s="68" t="s">
        <v>2295</v>
      </c>
      <c r="C785" s="68" t="s">
        <v>2197</v>
      </c>
      <c r="D785" s="68" t="s">
        <v>2003</v>
      </c>
      <c r="E785" s="68" t="s">
        <v>1958</v>
      </c>
      <c r="F785" s="68" t="s">
        <v>1959</v>
      </c>
      <c r="G785" s="68" t="s">
        <v>1958</v>
      </c>
      <c r="H785" s="68" t="s">
        <v>1959</v>
      </c>
      <c r="I785" s="68">
        <v>16</v>
      </c>
      <c r="J785" s="68" t="s">
        <v>2267</v>
      </c>
      <c r="K785" s="68">
        <v>1.2</v>
      </c>
      <c r="L785" s="68">
        <v>0.44</v>
      </c>
      <c r="M785" s="68" t="s">
        <v>1960</v>
      </c>
      <c r="N785" s="143">
        <f>IF(対応ガラス検索!$E$2="-","",IF(対応ガラス検索!$E$2&gt;=K785,MAX($N$2:N784)+1,""))</f>
        <v>784</v>
      </c>
      <c r="O785" s="143">
        <f>IF(対応ガラス検索!$E$2="-","",IF(L785&lt;=0.65,MAX($O$2:O784)+1,""))</f>
        <v>784</v>
      </c>
      <c r="P785" s="144"/>
      <c r="Q785" s="145"/>
    </row>
    <row r="786" spans="1:17" x14ac:dyDescent="0.4">
      <c r="A786" s="68">
        <v>785</v>
      </c>
      <c r="B786" s="68" t="s">
        <v>2295</v>
      </c>
      <c r="C786" s="68" t="s">
        <v>2197</v>
      </c>
      <c r="D786" s="68" t="s">
        <v>2004</v>
      </c>
      <c r="E786" s="68" t="s">
        <v>1962</v>
      </c>
      <c r="F786" s="68" t="s">
        <v>1963</v>
      </c>
      <c r="G786" s="68" t="s">
        <v>1958</v>
      </c>
      <c r="H786" s="68" t="s">
        <v>1959</v>
      </c>
      <c r="I786" s="68">
        <v>6</v>
      </c>
      <c r="J786" s="68" t="s">
        <v>2296</v>
      </c>
      <c r="K786" s="68">
        <v>2.5</v>
      </c>
      <c r="L786" s="68">
        <v>0.43</v>
      </c>
      <c r="M786" s="68" t="s">
        <v>1960</v>
      </c>
      <c r="N786" s="143">
        <f>IF(対応ガラス検索!$E$2="-","",IF(対応ガラス検索!$E$2&gt;=K786,MAX($N$2:N785)+1,""))</f>
        <v>785</v>
      </c>
      <c r="O786" s="143">
        <f>IF(対応ガラス検索!$E$2="-","",IF(L786&lt;=0.65,MAX($O$2:O785)+1,""))</f>
        <v>785</v>
      </c>
      <c r="P786" s="144"/>
      <c r="Q786" s="145"/>
    </row>
    <row r="787" spans="1:17" x14ac:dyDescent="0.4">
      <c r="A787" s="68">
        <v>786</v>
      </c>
      <c r="B787" s="68" t="s">
        <v>2295</v>
      </c>
      <c r="C787" s="68" t="s">
        <v>2197</v>
      </c>
      <c r="D787" s="68" t="s">
        <v>2004</v>
      </c>
      <c r="E787" s="68" t="s">
        <v>1962</v>
      </c>
      <c r="F787" s="68" t="s">
        <v>1963</v>
      </c>
      <c r="G787" s="68" t="s">
        <v>1958</v>
      </c>
      <c r="H787" s="68" t="s">
        <v>1959</v>
      </c>
      <c r="I787" s="68">
        <v>7</v>
      </c>
      <c r="J787" s="68" t="s">
        <v>2296</v>
      </c>
      <c r="K787" s="68">
        <v>2.2999999999999998</v>
      </c>
      <c r="L787" s="68">
        <v>0.43</v>
      </c>
      <c r="M787" s="68" t="s">
        <v>1960</v>
      </c>
      <c r="N787" s="143">
        <f>IF(対応ガラス検索!$E$2="-","",IF(対応ガラス検索!$E$2&gt;=K787,MAX($N$2:N786)+1,""))</f>
        <v>786</v>
      </c>
      <c r="O787" s="143">
        <f>IF(対応ガラス検索!$E$2="-","",IF(L787&lt;=0.65,MAX($O$2:O786)+1,""))</f>
        <v>786</v>
      </c>
      <c r="P787" s="144"/>
      <c r="Q787" s="145"/>
    </row>
    <row r="788" spans="1:17" x14ac:dyDescent="0.4">
      <c r="A788" s="68">
        <v>787</v>
      </c>
      <c r="B788" s="68" t="s">
        <v>2295</v>
      </c>
      <c r="C788" s="68" t="s">
        <v>2197</v>
      </c>
      <c r="D788" s="68" t="s">
        <v>2004</v>
      </c>
      <c r="E788" s="68" t="s">
        <v>1962</v>
      </c>
      <c r="F788" s="68" t="s">
        <v>1963</v>
      </c>
      <c r="G788" s="68" t="s">
        <v>1958</v>
      </c>
      <c r="H788" s="68" t="s">
        <v>1959</v>
      </c>
      <c r="I788" s="68">
        <v>8</v>
      </c>
      <c r="J788" s="68" t="s">
        <v>2296</v>
      </c>
      <c r="K788" s="68">
        <v>2.1</v>
      </c>
      <c r="L788" s="68">
        <v>0.43</v>
      </c>
      <c r="M788" s="68" t="s">
        <v>1960</v>
      </c>
      <c r="N788" s="143">
        <f>IF(対応ガラス検索!$E$2="-","",IF(対応ガラス検索!$E$2&gt;=K788,MAX($N$2:N787)+1,""))</f>
        <v>787</v>
      </c>
      <c r="O788" s="143">
        <f>IF(対応ガラス検索!$E$2="-","",IF(L788&lt;=0.65,MAX($O$2:O787)+1,""))</f>
        <v>787</v>
      </c>
      <c r="P788" s="144"/>
      <c r="Q788" s="145"/>
    </row>
    <row r="789" spans="1:17" x14ac:dyDescent="0.4">
      <c r="A789" s="68">
        <v>788</v>
      </c>
      <c r="B789" s="68" t="s">
        <v>2295</v>
      </c>
      <c r="C789" s="68" t="s">
        <v>2197</v>
      </c>
      <c r="D789" s="68" t="s">
        <v>2004</v>
      </c>
      <c r="E789" s="68" t="s">
        <v>1962</v>
      </c>
      <c r="F789" s="68" t="s">
        <v>1963</v>
      </c>
      <c r="G789" s="68" t="s">
        <v>1958</v>
      </c>
      <c r="H789" s="68" t="s">
        <v>1959</v>
      </c>
      <c r="I789" s="68">
        <v>9</v>
      </c>
      <c r="J789" s="68" t="s">
        <v>2296</v>
      </c>
      <c r="K789" s="68">
        <v>2</v>
      </c>
      <c r="L789" s="68">
        <v>0.43</v>
      </c>
      <c r="M789" s="68" t="s">
        <v>1960</v>
      </c>
      <c r="N789" s="143">
        <f>IF(対応ガラス検索!$E$2="-","",IF(対応ガラス検索!$E$2&gt;=K789,MAX($N$2:N788)+1,""))</f>
        <v>788</v>
      </c>
      <c r="O789" s="143">
        <f>IF(対応ガラス検索!$E$2="-","",IF(L789&lt;=0.65,MAX($O$2:O788)+1,""))</f>
        <v>788</v>
      </c>
      <c r="P789" s="144"/>
      <c r="Q789" s="145"/>
    </row>
    <row r="790" spans="1:17" x14ac:dyDescent="0.4">
      <c r="A790" s="68">
        <v>789</v>
      </c>
      <c r="B790" s="68" t="s">
        <v>2295</v>
      </c>
      <c r="C790" s="68" t="s">
        <v>2197</v>
      </c>
      <c r="D790" s="68" t="s">
        <v>2004</v>
      </c>
      <c r="E790" s="68" t="s">
        <v>1962</v>
      </c>
      <c r="F790" s="68" t="s">
        <v>1963</v>
      </c>
      <c r="G790" s="68" t="s">
        <v>1958</v>
      </c>
      <c r="H790" s="68" t="s">
        <v>1959</v>
      </c>
      <c r="I790" s="68">
        <v>10</v>
      </c>
      <c r="J790" s="68" t="s">
        <v>2296</v>
      </c>
      <c r="K790" s="68">
        <v>1.8</v>
      </c>
      <c r="L790" s="68">
        <v>0.43</v>
      </c>
      <c r="M790" s="68" t="s">
        <v>1960</v>
      </c>
      <c r="N790" s="143">
        <f>IF(対応ガラス検索!$E$2="-","",IF(対応ガラス検索!$E$2&gt;=K790,MAX($N$2:N789)+1,""))</f>
        <v>789</v>
      </c>
      <c r="O790" s="143">
        <f>IF(対応ガラス検索!$E$2="-","",IF(L790&lt;=0.65,MAX($O$2:O789)+1,""))</f>
        <v>789</v>
      </c>
      <c r="P790" s="144"/>
      <c r="Q790" s="145"/>
    </row>
    <row r="791" spans="1:17" x14ac:dyDescent="0.4">
      <c r="A791" s="68">
        <v>790</v>
      </c>
      <c r="B791" s="68" t="s">
        <v>2295</v>
      </c>
      <c r="C791" s="68" t="s">
        <v>2197</v>
      </c>
      <c r="D791" s="68" t="s">
        <v>2004</v>
      </c>
      <c r="E791" s="68" t="s">
        <v>1962</v>
      </c>
      <c r="F791" s="68" t="s">
        <v>1963</v>
      </c>
      <c r="G791" s="68" t="s">
        <v>1958</v>
      </c>
      <c r="H791" s="68" t="s">
        <v>1959</v>
      </c>
      <c r="I791" s="68">
        <v>11</v>
      </c>
      <c r="J791" s="68" t="s">
        <v>2296</v>
      </c>
      <c r="K791" s="68">
        <v>1.7</v>
      </c>
      <c r="L791" s="68">
        <v>0.43</v>
      </c>
      <c r="M791" s="68" t="s">
        <v>1960</v>
      </c>
      <c r="N791" s="143">
        <f>IF(対応ガラス検索!$E$2="-","",IF(対応ガラス検索!$E$2&gt;=K791,MAX($N$2:N790)+1,""))</f>
        <v>790</v>
      </c>
      <c r="O791" s="143">
        <f>IF(対応ガラス検索!$E$2="-","",IF(L791&lt;=0.65,MAX($O$2:O790)+1,""))</f>
        <v>790</v>
      </c>
      <c r="P791" s="144"/>
      <c r="Q791" s="145"/>
    </row>
    <row r="792" spans="1:17" x14ac:dyDescent="0.4">
      <c r="A792" s="68">
        <v>791</v>
      </c>
      <c r="B792" s="68" t="s">
        <v>2295</v>
      </c>
      <c r="C792" s="68" t="s">
        <v>2197</v>
      </c>
      <c r="D792" s="68" t="s">
        <v>2004</v>
      </c>
      <c r="E792" s="68" t="s">
        <v>1962</v>
      </c>
      <c r="F792" s="68" t="s">
        <v>1963</v>
      </c>
      <c r="G792" s="68" t="s">
        <v>1958</v>
      </c>
      <c r="H792" s="68" t="s">
        <v>1959</v>
      </c>
      <c r="I792" s="68">
        <v>12</v>
      </c>
      <c r="J792" s="68" t="s">
        <v>2296</v>
      </c>
      <c r="K792" s="68">
        <v>1.6</v>
      </c>
      <c r="L792" s="68">
        <v>0.43</v>
      </c>
      <c r="M792" s="68" t="s">
        <v>1960</v>
      </c>
      <c r="N792" s="143">
        <f>IF(対応ガラス検索!$E$2="-","",IF(対応ガラス検索!$E$2&gt;=K792,MAX($N$2:N791)+1,""))</f>
        <v>791</v>
      </c>
      <c r="O792" s="143">
        <f>IF(対応ガラス検索!$E$2="-","",IF(L792&lt;=0.65,MAX($O$2:O791)+1,""))</f>
        <v>791</v>
      </c>
      <c r="P792" s="144"/>
      <c r="Q792" s="145"/>
    </row>
    <row r="793" spans="1:17" x14ac:dyDescent="0.4">
      <c r="A793" s="68">
        <v>792</v>
      </c>
      <c r="B793" s="68" t="s">
        <v>2295</v>
      </c>
      <c r="C793" s="68" t="s">
        <v>2197</v>
      </c>
      <c r="D793" s="68" t="s">
        <v>2004</v>
      </c>
      <c r="E793" s="68" t="s">
        <v>1962</v>
      </c>
      <c r="F793" s="68" t="s">
        <v>1963</v>
      </c>
      <c r="G793" s="68" t="s">
        <v>1958</v>
      </c>
      <c r="H793" s="68" t="s">
        <v>1959</v>
      </c>
      <c r="I793" s="68">
        <v>13</v>
      </c>
      <c r="J793" s="68" t="s">
        <v>2296</v>
      </c>
      <c r="K793" s="68">
        <v>1.6</v>
      </c>
      <c r="L793" s="68">
        <v>0.43</v>
      </c>
      <c r="M793" s="68" t="s">
        <v>1960</v>
      </c>
      <c r="N793" s="143">
        <f>IF(対応ガラス検索!$E$2="-","",IF(対応ガラス検索!$E$2&gt;=K793,MAX($N$2:N792)+1,""))</f>
        <v>792</v>
      </c>
      <c r="O793" s="143">
        <f>IF(対応ガラス検索!$E$2="-","",IF(L793&lt;=0.65,MAX($O$2:O792)+1,""))</f>
        <v>792</v>
      </c>
      <c r="P793" s="144"/>
      <c r="Q793" s="145"/>
    </row>
    <row r="794" spans="1:17" x14ac:dyDescent="0.4">
      <c r="A794" s="68">
        <v>793</v>
      </c>
      <c r="B794" s="68" t="s">
        <v>2295</v>
      </c>
      <c r="C794" s="68" t="s">
        <v>2197</v>
      </c>
      <c r="D794" s="68" t="s">
        <v>2004</v>
      </c>
      <c r="E794" s="68" t="s">
        <v>1962</v>
      </c>
      <c r="F794" s="68" t="s">
        <v>1963</v>
      </c>
      <c r="G794" s="68" t="s">
        <v>1958</v>
      </c>
      <c r="H794" s="68" t="s">
        <v>1959</v>
      </c>
      <c r="I794" s="68">
        <v>14</v>
      </c>
      <c r="J794" s="68" t="s">
        <v>2296</v>
      </c>
      <c r="K794" s="68">
        <v>1.5</v>
      </c>
      <c r="L794" s="68">
        <v>0.43</v>
      </c>
      <c r="M794" s="68" t="s">
        <v>1960</v>
      </c>
      <c r="N794" s="143">
        <f>IF(対応ガラス検索!$E$2="-","",IF(対応ガラス検索!$E$2&gt;=K794,MAX($N$2:N793)+1,""))</f>
        <v>793</v>
      </c>
      <c r="O794" s="143">
        <f>IF(対応ガラス検索!$E$2="-","",IF(L794&lt;=0.65,MAX($O$2:O793)+1,""))</f>
        <v>793</v>
      </c>
      <c r="P794" s="144"/>
      <c r="Q794" s="145"/>
    </row>
    <row r="795" spans="1:17" x14ac:dyDescent="0.4">
      <c r="A795" s="68">
        <v>794</v>
      </c>
      <c r="B795" s="68" t="s">
        <v>2295</v>
      </c>
      <c r="C795" s="68" t="s">
        <v>2197</v>
      </c>
      <c r="D795" s="68" t="s">
        <v>2004</v>
      </c>
      <c r="E795" s="68" t="s">
        <v>1962</v>
      </c>
      <c r="F795" s="68" t="s">
        <v>1963</v>
      </c>
      <c r="G795" s="68" t="s">
        <v>1958</v>
      </c>
      <c r="H795" s="68" t="s">
        <v>1959</v>
      </c>
      <c r="I795" s="68">
        <v>15</v>
      </c>
      <c r="J795" s="68" t="s">
        <v>2296</v>
      </c>
      <c r="K795" s="142">
        <v>1.4</v>
      </c>
      <c r="L795" s="68">
        <v>0.43</v>
      </c>
      <c r="M795" s="68" t="s">
        <v>1960</v>
      </c>
      <c r="N795" s="143">
        <f>IF(対応ガラス検索!$E$2="-","",IF(対応ガラス検索!$E$2&gt;=K795,MAX($N$2:N794)+1,""))</f>
        <v>794</v>
      </c>
      <c r="O795" s="143">
        <f>IF(対応ガラス検索!$E$2="-","",IF(L795&lt;=0.65,MAX($O$2:O794)+1,""))</f>
        <v>794</v>
      </c>
      <c r="P795" s="144"/>
      <c r="Q795" s="145"/>
    </row>
    <row r="796" spans="1:17" x14ac:dyDescent="0.4">
      <c r="A796" s="68">
        <v>795</v>
      </c>
      <c r="B796" s="68" t="s">
        <v>2295</v>
      </c>
      <c r="C796" s="68" t="s">
        <v>2197</v>
      </c>
      <c r="D796" s="68" t="s">
        <v>2004</v>
      </c>
      <c r="E796" s="68" t="s">
        <v>1962</v>
      </c>
      <c r="F796" s="68" t="s">
        <v>1963</v>
      </c>
      <c r="G796" s="68" t="s">
        <v>1958</v>
      </c>
      <c r="H796" s="68" t="s">
        <v>1959</v>
      </c>
      <c r="I796" s="68">
        <v>6</v>
      </c>
      <c r="J796" s="68" t="s">
        <v>2267</v>
      </c>
      <c r="K796" s="68">
        <v>2</v>
      </c>
      <c r="L796" s="68">
        <v>0.43</v>
      </c>
      <c r="M796" s="68" t="s">
        <v>1960</v>
      </c>
      <c r="N796" s="143">
        <f>IF(対応ガラス検索!$E$2="-","",IF(対応ガラス検索!$E$2&gt;=K796,MAX($N$2:N795)+1,""))</f>
        <v>795</v>
      </c>
      <c r="O796" s="143">
        <f>IF(対応ガラス検索!$E$2="-","",IF(L796&lt;=0.65,MAX($O$2:O795)+1,""))</f>
        <v>795</v>
      </c>
      <c r="P796" s="144"/>
      <c r="Q796" s="145"/>
    </row>
    <row r="797" spans="1:17" x14ac:dyDescent="0.4">
      <c r="A797" s="68">
        <v>796</v>
      </c>
      <c r="B797" s="68" t="s">
        <v>2295</v>
      </c>
      <c r="C797" s="68" t="s">
        <v>2197</v>
      </c>
      <c r="D797" s="68" t="s">
        <v>2004</v>
      </c>
      <c r="E797" s="68" t="s">
        <v>1962</v>
      </c>
      <c r="F797" s="68" t="s">
        <v>1963</v>
      </c>
      <c r="G797" s="68" t="s">
        <v>1958</v>
      </c>
      <c r="H797" s="68" t="s">
        <v>1959</v>
      </c>
      <c r="I797" s="68">
        <v>7</v>
      </c>
      <c r="J797" s="68" t="s">
        <v>2267</v>
      </c>
      <c r="K797" s="68">
        <v>1.9</v>
      </c>
      <c r="L797" s="68">
        <v>0.43</v>
      </c>
      <c r="M797" s="68" t="s">
        <v>1960</v>
      </c>
      <c r="N797" s="143">
        <f>IF(対応ガラス検索!$E$2="-","",IF(対応ガラス検索!$E$2&gt;=K797,MAX($N$2:N796)+1,""))</f>
        <v>796</v>
      </c>
      <c r="O797" s="143">
        <f>IF(対応ガラス検索!$E$2="-","",IF(L797&lt;=0.65,MAX($O$2:O796)+1,""))</f>
        <v>796</v>
      </c>
      <c r="P797" s="144"/>
      <c r="Q797" s="145"/>
    </row>
    <row r="798" spans="1:17" x14ac:dyDescent="0.4">
      <c r="A798" s="68">
        <v>797</v>
      </c>
      <c r="B798" s="68" t="s">
        <v>2295</v>
      </c>
      <c r="C798" s="68" t="s">
        <v>2197</v>
      </c>
      <c r="D798" s="68" t="s">
        <v>2004</v>
      </c>
      <c r="E798" s="68" t="s">
        <v>1962</v>
      </c>
      <c r="F798" s="68" t="s">
        <v>1963</v>
      </c>
      <c r="G798" s="68" t="s">
        <v>1958</v>
      </c>
      <c r="H798" s="68" t="s">
        <v>1959</v>
      </c>
      <c r="I798" s="68">
        <v>8</v>
      </c>
      <c r="J798" s="68" t="s">
        <v>2267</v>
      </c>
      <c r="K798" s="68">
        <v>1.7</v>
      </c>
      <c r="L798" s="68">
        <v>0.43</v>
      </c>
      <c r="M798" s="68" t="s">
        <v>1960</v>
      </c>
      <c r="N798" s="143">
        <f>IF(対応ガラス検索!$E$2="-","",IF(対応ガラス検索!$E$2&gt;=K798,MAX($N$2:N797)+1,""))</f>
        <v>797</v>
      </c>
      <c r="O798" s="143">
        <f>IF(対応ガラス検索!$E$2="-","",IF(L798&lt;=0.65,MAX($O$2:O797)+1,""))</f>
        <v>797</v>
      </c>
      <c r="P798" s="144"/>
      <c r="Q798" s="145"/>
    </row>
    <row r="799" spans="1:17" x14ac:dyDescent="0.4">
      <c r="A799" s="68">
        <v>798</v>
      </c>
      <c r="B799" s="68" t="s">
        <v>2295</v>
      </c>
      <c r="C799" s="68" t="s">
        <v>2197</v>
      </c>
      <c r="D799" s="68" t="s">
        <v>2004</v>
      </c>
      <c r="E799" s="68" t="s">
        <v>1962</v>
      </c>
      <c r="F799" s="68" t="s">
        <v>1963</v>
      </c>
      <c r="G799" s="68" t="s">
        <v>1958</v>
      </c>
      <c r="H799" s="68" t="s">
        <v>1959</v>
      </c>
      <c r="I799" s="68">
        <v>9</v>
      </c>
      <c r="J799" s="68" t="s">
        <v>2267</v>
      </c>
      <c r="K799" s="68">
        <v>1.6</v>
      </c>
      <c r="L799" s="68">
        <v>0.43</v>
      </c>
      <c r="M799" s="68" t="s">
        <v>1960</v>
      </c>
      <c r="N799" s="143">
        <f>IF(対応ガラス検索!$E$2="-","",IF(対応ガラス検索!$E$2&gt;=K799,MAX($N$2:N798)+1,""))</f>
        <v>798</v>
      </c>
      <c r="O799" s="143">
        <f>IF(対応ガラス検索!$E$2="-","",IF(L799&lt;=0.65,MAX($O$2:O798)+1,""))</f>
        <v>798</v>
      </c>
      <c r="P799" s="144"/>
      <c r="Q799" s="145"/>
    </row>
    <row r="800" spans="1:17" x14ac:dyDescent="0.4">
      <c r="A800" s="68">
        <v>799</v>
      </c>
      <c r="B800" s="68" t="s">
        <v>2295</v>
      </c>
      <c r="C800" s="68" t="s">
        <v>2197</v>
      </c>
      <c r="D800" s="68" t="s">
        <v>2004</v>
      </c>
      <c r="E800" s="68" t="s">
        <v>1962</v>
      </c>
      <c r="F800" s="68" t="s">
        <v>1963</v>
      </c>
      <c r="G800" s="68" t="s">
        <v>1958</v>
      </c>
      <c r="H800" s="68" t="s">
        <v>1959</v>
      </c>
      <c r="I800" s="68">
        <v>10</v>
      </c>
      <c r="J800" s="68" t="s">
        <v>2267</v>
      </c>
      <c r="K800" s="68">
        <v>1.5</v>
      </c>
      <c r="L800" s="68">
        <v>0.43</v>
      </c>
      <c r="M800" s="68" t="s">
        <v>1960</v>
      </c>
      <c r="N800" s="143">
        <f>IF(対応ガラス検索!$E$2="-","",IF(対応ガラス検索!$E$2&gt;=K800,MAX($N$2:N799)+1,""))</f>
        <v>799</v>
      </c>
      <c r="O800" s="143">
        <f>IF(対応ガラス検索!$E$2="-","",IF(L800&lt;=0.65,MAX($O$2:O799)+1,""))</f>
        <v>799</v>
      </c>
      <c r="P800" s="144"/>
      <c r="Q800" s="145"/>
    </row>
    <row r="801" spans="1:17" x14ac:dyDescent="0.4">
      <c r="A801" s="68">
        <v>800</v>
      </c>
      <c r="B801" s="68" t="s">
        <v>2295</v>
      </c>
      <c r="C801" s="68" t="s">
        <v>2197</v>
      </c>
      <c r="D801" s="68" t="s">
        <v>2004</v>
      </c>
      <c r="E801" s="68" t="s">
        <v>1962</v>
      </c>
      <c r="F801" s="68" t="s">
        <v>1963</v>
      </c>
      <c r="G801" s="68" t="s">
        <v>1958</v>
      </c>
      <c r="H801" s="68" t="s">
        <v>1959</v>
      </c>
      <c r="I801" s="68">
        <v>11</v>
      </c>
      <c r="J801" s="68" t="s">
        <v>2267</v>
      </c>
      <c r="K801" s="68">
        <v>1.4</v>
      </c>
      <c r="L801" s="68">
        <v>0.43</v>
      </c>
      <c r="M801" s="68" t="s">
        <v>1960</v>
      </c>
      <c r="N801" s="143">
        <f>IF(対応ガラス検索!$E$2="-","",IF(対応ガラス検索!$E$2&gt;=K801,MAX($N$2:N800)+1,""))</f>
        <v>800</v>
      </c>
      <c r="O801" s="143">
        <f>IF(対応ガラス検索!$E$2="-","",IF(L801&lt;=0.65,MAX($O$2:O800)+1,""))</f>
        <v>800</v>
      </c>
      <c r="P801" s="144"/>
      <c r="Q801" s="145"/>
    </row>
    <row r="802" spans="1:17" x14ac:dyDescent="0.4">
      <c r="A802" s="68">
        <v>801</v>
      </c>
      <c r="B802" s="68" t="s">
        <v>2295</v>
      </c>
      <c r="C802" s="68" t="s">
        <v>2197</v>
      </c>
      <c r="D802" s="68" t="s">
        <v>2004</v>
      </c>
      <c r="E802" s="68" t="s">
        <v>1962</v>
      </c>
      <c r="F802" s="68" t="s">
        <v>1963</v>
      </c>
      <c r="G802" s="68" t="s">
        <v>1958</v>
      </c>
      <c r="H802" s="68" t="s">
        <v>1959</v>
      </c>
      <c r="I802" s="68">
        <v>12</v>
      </c>
      <c r="J802" s="68" t="s">
        <v>2267</v>
      </c>
      <c r="K802" s="68">
        <v>1.3</v>
      </c>
      <c r="L802" s="68">
        <v>0.43</v>
      </c>
      <c r="M802" s="68" t="s">
        <v>1960</v>
      </c>
      <c r="N802" s="143">
        <f>IF(対応ガラス検索!$E$2="-","",IF(対応ガラス検索!$E$2&gt;=K802,MAX($N$2:N801)+1,""))</f>
        <v>801</v>
      </c>
      <c r="O802" s="143">
        <f>IF(対応ガラス検索!$E$2="-","",IF(L802&lt;=0.65,MAX($O$2:O801)+1,""))</f>
        <v>801</v>
      </c>
      <c r="P802" s="144"/>
      <c r="Q802" s="145"/>
    </row>
    <row r="803" spans="1:17" x14ac:dyDescent="0.4">
      <c r="A803" s="68">
        <v>802</v>
      </c>
      <c r="B803" s="68" t="s">
        <v>2295</v>
      </c>
      <c r="C803" s="68" t="s">
        <v>2197</v>
      </c>
      <c r="D803" s="68" t="s">
        <v>2004</v>
      </c>
      <c r="E803" s="68" t="s">
        <v>1962</v>
      </c>
      <c r="F803" s="68" t="s">
        <v>1963</v>
      </c>
      <c r="G803" s="68" t="s">
        <v>1958</v>
      </c>
      <c r="H803" s="68" t="s">
        <v>1959</v>
      </c>
      <c r="I803" s="68">
        <v>13</v>
      </c>
      <c r="J803" s="68" t="s">
        <v>2267</v>
      </c>
      <c r="K803" s="68">
        <v>1.2</v>
      </c>
      <c r="L803" s="68">
        <v>0.43</v>
      </c>
      <c r="M803" s="68" t="s">
        <v>1960</v>
      </c>
      <c r="N803" s="143">
        <f>IF(対応ガラス検索!$E$2="-","",IF(対応ガラス検索!$E$2&gt;=K803,MAX($N$2:N802)+1,""))</f>
        <v>802</v>
      </c>
      <c r="O803" s="143">
        <f>IF(対応ガラス検索!$E$2="-","",IF(L803&lt;=0.65,MAX($O$2:O802)+1,""))</f>
        <v>802</v>
      </c>
      <c r="P803" s="144"/>
      <c r="Q803" s="145"/>
    </row>
    <row r="804" spans="1:17" x14ac:dyDescent="0.4">
      <c r="A804" s="68">
        <v>803</v>
      </c>
      <c r="B804" s="68" t="s">
        <v>2295</v>
      </c>
      <c r="C804" s="68" t="s">
        <v>2197</v>
      </c>
      <c r="D804" s="68" t="s">
        <v>2004</v>
      </c>
      <c r="E804" s="68" t="s">
        <v>1962</v>
      </c>
      <c r="F804" s="68" t="s">
        <v>1963</v>
      </c>
      <c r="G804" s="68" t="s">
        <v>1958</v>
      </c>
      <c r="H804" s="68" t="s">
        <v>1959</v>
      </c>
      <c r="I804" s="68">
        <v>14</v>
      </c>
      <c r="J804" s="68" t="s">
        <v>2267</v>
      </c>
      <c r="K804" s="68">
        <v>1.2</v>
      </c>
      <c r="L804" s="68">
        <v>0.43</v>
      </c>
      <c r="M804" s="68" t="s">
        <v>1960</v>
      </c>
      <c r="N804" s="143">
        <f>IF(対応ガラス検索!$E$2="-","",IF(対応ガラス検索!$E$2&gt;=K804,MAX($N$2:N803)+1,""))</f>
        <v>803</v>
      </c>
      <c r="O804" s="143">
        <f>IF(対応ガラス検索!$E$2="-","",IF(L804&lt;=0.65,MAX($O$2:O803)+1,""))</f>
        <v>803</v>
      </c>
      <c r="P804" s="144"/>
      <c r="Q804" s="145"/>
    </row>
    <row r="805" spans="1:17" x14ac:dyDescent="0.4">
      <c r="A805" s="68">
        <v>804</v>
      </c>
      <c r="B805" s="68" t="s">
        <v>2295</v>
      </c>
      <c r="C805" s="68" t="s">
        <v>2197</v>
      </c>
      <c r="D805" s="68" t="s">
        <v>2004</v>
      </c>
      <c r="E805" s="68" t="s">
        <v>1962</v>
      </c>
      <c r="F805" s="68" t="s">
        <v>1963</v>
      </c>
      <c r="G805" s="68" t="s">
        <v>1958</v>
      </c>
      <c r="H805" s="68" t="s">
        <v>1959</v>
      </c>
      <c r="I805" s="68">
        <v>15</v>
      </c>
      <c r="J805" s="68" t="s">
        <v>2267</v>
      </c>
      <c r="K805" s="68">
        <v>1.2</v>
      </c>
      <c r="L805" s="68">
        <v>0.43</v>
      </c>
      <c r="M805" s="68" t="s">
        <v>1960</v>
      </c>
      <c r="N805" s="143">
        <f>IF(対応ガラス検索!$E$2="-","",IF(対応ガラス検索!$E$2&gt;=K805,MAX($N$2:N804)+1,""))</f>
        <v>804</v>
      </c>
      <c r="O805" s="143">
        <f>IF(対応ガラス検索!$E$2="-","",IF(L805&lt;=0.65,MAX($O$2:O804)+1,""))</f>
        <v>804</v>
      </c>
      <c r="P805" s="144"/>
      <c r="Q805" s="145"/>
    </row>
    <row r="806" spans="1:17" x14ac:dyDescent="0.4">
      <c r="A806" s="68">
        <v>805</v>
      </c>
      <c r="B806" s="68" t="s">
        <v>2295</v>
      </c>
      <c r="C806" s="68" t="s">
        <v>2197</v>
      </c>
      <c r="D806" s="68" t="s">
        <v>2005</v>
      </c>
      <c r="E806" s="68" t="s">
        <v>1962</v>
      </c>
      <c r="F806" s="68" t="s">
        <v>1963</v>
      </c>
      <c r="G806" s="68" t="s">
        <v>1962</v>
      </c>
      <c r="H806" s="68" t="s">
        <v>1963</v>
      </c>
      <c r="I806" s="68">
        <v>7</v>
      </c>
      <c r="J806" s="68" t="s">
        <v>2296</v>
      </c>
      <c r="K806" s="68">
        <v>2.2999999999999998</v>
      </c>
      <c r="L806" s="68">
        <v>0.43</v>
      </c>
      <c r="M806" s="68" t="s">
        <v>1960</v>
      </c>
      <c r="N806" s="143">
        <f>IF(対応ガラス検索!$E$2="-","",IF(対応ガラス検索!$E$2&gt;=K806,MAX($N$2:N805)+1,""))</f>
        <v>805</v>
      </c>
      <c r="O806" s="143">
        <f>IF(対応ガラス検索!$E$2="-","",IF(L806&lt;=0.65,MAX($O$2:O805)+1,""))</f>
        <v>805</v>
      </c>
      <c r="P806" s="144"/>
      <c r="Q806" s="145"/>
    </row>
    <row r="807" spans="1:17" x14ac:dyDescent="0.4">
      <c r="A807" s="68">
        <v>806</v>
      </c>
      <c r="B807" s="68" t="s">
        <v>2295</v>
      </c>
      <c r="C807" s="68" t="s">
        <v>2197</v>
      </c>
      <c r="D807" s="68" t="s">
        <v>2005</v>
      </c>
      <c r="E807" s="68" t="s">
        <v>1962</v>
      </c>
      <c r="F807" s="68" t="s">
        <v>1963</v>
      </c>
      <c r="G807" s="68" t="s">
        <v>1962</v>
      </c>
      <c r="H807" s="68" t="s">
        <v>1963</v>
      </c>
      <c r="I807" s="68">
        <v>8</v>
      </c>
      <c r="J807" s="68" t="s">
        <v>2296</v>
      </c>
      <c r="K807" s="68">
        <v>2.1</v>
      </c>
      <c r="L807" s="68">
        <v>0.43</v>
      </c>
      <c r="M807" s="68" t="s">
        <v>1960</v>
      </c>
      <c r="N807" s="143">
        <f>IF(対応ガラス検索!$E$2="-","",IF(対応ガラス検索!$E$2&gt;=K807,MAX($N$2:N806)+1,""))</f>
        <v>806</v>
      </c>
      <c r="O807" s="143">
        <f>IF(対応ガラス検索!$E$2="-","",IF(L807&lt;=0.65,MAX($O$2:O806)+1,""))</f>
        <v>806</v>
      </c>
      <c r="P807" s="144"/>
      <c r="Q807" s="145"/>
    </row>
    <row r="808" spans="1:17" x14ac:dyDescent="0.4">
      <c r="A808" s="68">
        <v>807</v>
      </c>
      <c r="B808" s="68" t="s">
        <v>2295</v>
      </c>
      <c r="C808" s="68" t="s">
        <v>2197</v>
      </c>
      <c r="D808" s="68" t="s">
        <v>2005</v>
      </c>
      <c r="E808" s="68" t="s">
        <v>1962</v>
      </c>
      <c r="F808" s="68" t="s">
        <v>1963</v>
      </c>
      <c r="G808" s="68" t="s">
        <v>1962</v>
      </c>
      <c r="H808" s="68" t="s">
        <v>1963</v>
      </c>
      <c r="I808" s="68">
        <v>9</v>
      </c>
      <c r="J808" s="68" t="s">
        <v>2296</v>
      </c>
      <c r="K808" s="142">
        <v>2</v>
      </c>
      <c r="L808" s="68">
        <v>0.44</v>
      </c>
      <c r="M808" s="68" t="s">
        <v>1960</v>
      </c>
      <c r="N808" s="143">
        <f>IF(対応ガラス検索!$E$2="-","",IF(対応ガラス検索!$E$2&gt;=K808,MAX($N$2:N807)+1,""))</f>
        <v>807</v>
      </c>
      <c r="O808" s="143">
        <f>IF(対応ガラス検索!$E$2="-","",IF(L808&lt;=0.65,MAX($O$2:O807)+1,""))</f>
        <v>807</v>
      </c>
      <c r="P808" s="144"/>
      <c r="Q808" s="145"/>
    </row>
    <row r="809" spans="1:17" x14ac:dyDescent="0.4">
      <c r="A809" s="68">
        <v>808</v>
      </c>
      <c r="B809" s="68" t="s">
        <v>2295</v>
      </c>
      <c r="C809" s="68" t="s">
        <v>2197</v>
      </c>
      <c r="D809" s="68" t="s">
        <v>2005</v>
      </c>
      <c r="E809" s="68" t="s">
        <v>1962</v>
      </c>
      <c r="F809" s="68" t="s">
        <v>1963</v>
      </c>
      <c r="G809" s="68" t="s">
        <v>1962</v>
      </c>
      <c r="H809" s="68" t="s">
        <v>1963</v>
      </c>
      <c r="I809" s="68">
        <v>10</v>
      </c>
      <c r="J809" s="68" t="s">
        <v>2296</v>
      </c>
      <c r="K809" s="68">
        <v>1.8</v>
      </c>
      <c r="L809" s="68">
        <v>0.44</v>
      </c>
      <c r="M809" s="68" t="s">
        <v>1960</v>
      </c>
      <c r="N809" s="143">
        <f>IF(対応ガラス検索!$E$2="-","",IF(対応ガラス検索!$E$2&gt;=K809,MAX($N$2:N808)+1,""))</f>
        <v>808</v>
      </c>
      <c r="O809" s="143">
        <f>IF(対応ガラス検索!$E$2="-","",IF(L809&lt;=0.65,MAX($O$2:O808)+1,""))</f>
        <v>808</v>
      </c>
      <c r="P809" s="144"/>
      <c r="Q809" s="145"/>
    </row>
    <row r="810" spans="1:17" x14ac:dyDescent="0.4">
      <c r="A810" s="68">
        <v>809</v>
      </c>
      <c r="B810" s="68" t="s">
        <v>2295</v>
      </c>
      <c r="C810" s="68" t="s">
        <v>2197</v>
      </c>
      <c r="D810" s="68" t="s">
        <v>2005</v>
      </c>
      <c r="E810" s="68" t="s">
        <v>1962</v>
      </c>
      <c r="F810" s="68" t="s">
        <v>1963</v>
      </c>
      <c r="G810" s="68" t="s">
        <v>1962</v>
      </c>
      <c r="H810" s="68" t="s">
        <v>1963</v>
      </c>
      <c r="I810" s="68">
        <v>11</v>
      </c>
      <c r="J810" s="68" t="s">
        <v>2296</v>
      </c>
      <c r="K810" s="68">
        <v>1.7</v>
      </c>
      <c r="L810" s="68">
        <v>0.44</v>
      </c>
      <c r="M810" s="68" t="s">
        <v>1960</v>
      </c>
      <c r="N810" s="143">
        <f>IF(対応ガラス検索!$E$2="-","",IF(対応ガラス検索!$E$2&gt;=K810,MAX($N$2:N809)+1,""))</f>
        <v>809</v>
      </c>
      <c r="O810" s="143">
        <f>IF(対応ガラス検索!$E$2="-","",IF(L810&lt;=0.65,MAX($O$2:O809)+1,""))</f>
        <v>809</v>
      </c>
      <c r="P810" s="144"/>
      <c r="Q810" s="145"/>
    </row>
    <row r="811" spans="1:17" x14ac:dyDescent="0.4">
      <c r="A811" s="68">
        <v>810</v>
      </c>
      <c r="B811" s="68" t="s">
        <v>2295</v>
      </c>
      <c r="C811" s="68" t="s">
        <v>2197</v>
      </c>
      <c r="D811" s="68" t="s">
        <v>2005</v>
      </c>
      <c r="E811" s="68" t="s">
        <v>1962</v>
      </c>
      <c r="F811" s="68" t="s">
        <v>1963</v>
      </c>
      <c r="G811" s="68" t="s">
        <v>1962</v>
      </c>
      <c r="H811" s="68" t="s">
        <v>1963</v>
      </c>
      <c r="I811" s="68">
        <v>12</v>
      </c>
      <c r="J811" s="68" t="s">
        <v>2296</v>
      </c>
      <c r="K811" s="68">
        <v>1.6</v>
      </c>
      <c r="L811" s="68">
        <v>0.44</v>
      </c>
      <c r="M811" s="68" t="s">
        <v>1960</v>
      </c>
      <c r="N811" s="143">
        <f>IF(対応ガラス検索!$E$2="-","",IF(対応ガラス検索!$E$2&gt;=K811,MAX($N$2:N810)+1,""))</f>
        <v>810</v>
      </c>
      <c r="O811" s="143">
        <f>IF(対応ガラス検索!$E$2="-","",IF(L811&lt;=0.65,MAX($O$2:O810)+1,""))</f>
        <v>810</v>
      </c>
      <c r="P811" s="144"/>
      <c r="Q811" s="145"/>
    </row>
    <row r="812" spans="1:17" x14ac:dyDescent="0.4">
      <c r="A812" s="68">
        <v>811</v>
      </c>
      <c r="B812" s="68" t="s">
        <v>2295</v>
      </c>
      <c r="C812" s="68" t="s">
        <v>2197</v>
      </c>
      <c r="D812" s="68" t="s">
        <v>2005</v>
      </c>
      <c r="E812" s="68" t="s">
        <v>1962</v>
      </c>
      <c r="F812" s="68" t="s">
        <v>1963</v>
      </c>
      <c r="G812" s="68" t="s">
        <v>1962</v>
      </c>
      <c r="H812" s="68" t="s">
        <v>1963</v>
      </c>
      <c r="I812" s="68">
        <v>13</v>
      </c>
      <c r="J812" s="68" t="s">
        <v>2296</v>
      </c>
      <c r="K812" s="68">
        <v>1.6</v>
      </c>
      <c r="L812" s="68">
        <v>0.44</v>
      </c>
      <c r="M812" s="68" t="s">
        <v>1960</v>
      </c>
      <c r="N812" s="143">
        <f>IF(対応ガラス検索!$E$2="-","",IF(対応ガラス検索!$E$2&gt;=K812,MAX($N$2:N811)+1,""))</f>
        <v>811</v>
      </c>
      <c r="O812" s="143">
        <f>IF(対応ガラス検索!$E$2="-","",IF(L812&lt;=0.65,MAX($O$2:O811)+1,""))</f>
        <v>811</v>
      </c>
      <c r="P812" s="144"/>
      <c r="Q812" s="145"/>
    </row>
    <row r="813" spans="1:17" x14ac:dyDescent="0.4">
      <c r="A813" s="68">
        <v>812</v>
      </c>
      <c r="B813" s="68" t="s">
        <v>2295</v>
      </c>
      <c r="C813" s="68" t="s">
        <v>2197</v>
      </c>
      <c r="D813" s="68" t="s">
        <v>2005</v>
      </c>
      <c r="E813" s="68" t="s">
        <v>1962</v>
      </c>
      <c r="F813" s="68" t="s">
        <v>1963</v>
      </c>
      <c r="G813" s="68" t="s">
        <v>1962</v>
      </c>
      <c r="H813" s="68" t="s">
        <v>1963</v>
      </c>
      <c r="I813" s="68">
        <v>14</v>
      </c>
      <c r="J813" s="68" t="s">
        <v>2296</v>
      </c>
      <c r="K813" s="68">
        <v>1.5</v>
      </c>
      <c r="L813" s="68">
        <v>0.44</v>
      </c>
      <c r="M813" s="68" t="s">
        <v>1960</v>
      </c>
      <c r="N813" s="143">
        <f>IF(対応ガラス検索!$E$2="-","",IF(対応ガラス検索!$E$2&gt;=K813,MAX($N$2:N812)+1,""))</f>
        <v>812</v>
      </c>
      <c r="O813" s="143">
        <f>IF(対応ガラス検索!$E$2="-","",IF(L813&lt;=0.65,MAX($O$2:O812)+1,""))</f>
        <v>812</v>
      </c>
      <c r="P813" s="144"/>
      <c r="Q813" s="145"/>
    </row>
    <row r="814" spans="1:17" x14ac:dyDescent="0.4">
      <c r="A814" s="68">
        <v>813</v>
      </c>
      <c r="B814" s="68" t="s">
        <v>2295</v>
      </c>
      <c r="C814" s="68" t="s">
        <v>2197</v>
      </c>
      <c r="D814" s="68" t="s">
        <v>2005</v>
      </c>
      <c r="E814" s="68" t="s">
        <v>1962</v>
      </c>
      <c r="F814" s="68" t="s">
        <v>1963</v>
      </c>
      <c r="G814" s="68" t="s">
        <v>1962</v>
      </c>
      <c r="H814" s="68" t="s">
        <v>1963</v>
      </c>
      <c r="I814" s="68">
        <v>7</v>
      </c>
      <c r="J814" s="68" t="s">
        <v>2267</v>
      </c>
      <c r="K814" s="68">
        <v>1.9</v>
      </c>
      <c r="L814" s="68">
        <v>0.44</v>
      </c>
      <c r="M814" s="68" t="s">
        <v>1960</v>
      </c>
      <c r="N814" s="143">
        <f>IF(対応ガラス検索!$E$2="-","",IF(対応ガラス検索!$E$2&gt;=K814,MAX($N$2:N813)+1,""))</f>
        <v>813</v>
      </c>
      <c r="O814" s="143">
        <f>IF(対応ガラス検索!$E$2="-","",IF(L814&lt;=0.65,MAX($O$2:O813)+1,""))</f>
        <v>813</v>
      </c>
      <c r="P814" s="144"/>
      <c r="Q814" s="145"/>
    </row>
    <row r="815" spans="1:17" x14ac:dyDescent="0.4">
      <c r="A815" s="68">
        <v>814</v>
      </c>
      <c r="B815" s="68" t="s">
        <v>2295</v>
      </c>
      <c r="C815" s="68" t="s">
        <v>2197</v>
      </c>
      <c r="D815" s="68" t="s">
        <v>2005</v>
      </c>
      <c r="E815" s="68" t="s">
        <v>1962</v>
      </c>
      <c r="F815" s="68" t="s">
        <v>1963</v>
      </c>
      <c r="G815" s="68" t="s">
        <v>1962</v>
      </c>
      <c r="H815" s="68" t="s">
        <v>1963</v>
      </c>
      <c r="I815" s="68">
        <v>8</v>
      </c>
      <c r="J815" s="68" t="s">
        <v>2267</v>
      </c>
      <c r="K815" s="68">
        <v>1.7</v>
      </c>
      <c r="L815" s="68">
        <v>0.44</v>
      </c>
      <c r="M815" s="68" t="s">
        <v>1960</v>
      </c>
      <c r="N815" s="143">
        <f>IF(対応ガラス検索!$E$2="-","",IF(対応ガラス検索!$E$2&gt;=K815,MAX($N$2:N814)+1,""))</f>
        <v>814</v>
      </c>
      <c r="O815" s="143">
        <f>IF(対応ガラス検索!$E$2="-","",IF(L815&lt;=0.65,MAX($O$2:O814)+1,""))</f>
        <v>814</v>
      </c>
      <c r="P815" s="144"/>
      <c r="Q815" s="145"/>
    </row>
    <row r="816" spans="1:17" x14ac:dyDescent="0.4">
      <c r="A816" s="68">
        <v>815</v>
      </c>
      <c r="B816" s="68" t="s">
        <v>2295</v>
      </c>
      <c r="C816" s="68" t="s">
        <v>2197</v>
      </c>
      <c r="D816" s="68" t="s">
        <v>2005</v>
      </c>
      <c r="E816" s="68" t="s">
        <v>1962</v>
      </c>
      <c r="F816" s="68" t="s">
        <v>1963</v>
      </c>
      <c r="G816" s="68" t="s">
        <v>1962</v>
      </c>
      <c r="H816" s="68" t="s">
        <v>1963</v>
      </c>
      <c r="I816" s="68">
        <v>9</v>
      </c>
      <c r="J816" s="68" t="s">
        <v>2267</v>
      </c>
      <c r="K816" s="68">
        <v>1.6</v>
      </c>
      <c r="L816" s="68">
        <v>0.44</v>
      </c>
      <c r="M816" s="68" t="s">
        <v>1960</v>
      </c>
      <c r="N816" s="143">
        <f>IF(対応ガラス検索!$E$2="-","",IF(対応ガラス検索!$E$2&gt;=K816,MAX($N$2:N815)+1,""))</f>
        <v>815</v>
      </c>
      <c r="O816" s="143">
        <f>IF(対応ガラス検索!$E$2="-","",IF(L816&lt;=0.65,MAX($O$2:O815)+1,""))</f>
        <v>815</v>
      </c>
      <c r="P816" s="144"/>
      <c r="Q816" s="145"/>
    </row>
    <row r="817" spans="1:17" x14ac:dyDescent="0.4">
      <c r="A817" s="68">
        <v>816</v>
      </c>
      <c r="B817" s="68" t="s">
        <v>2295</v>
      </c>
      <c r="C817" s="68" t="s">
        <v>2197</v>
      </c>
      <c r="D817" s="68" t="s">
        <v>2005</v>
      </c>
      <c r="E817" s="68" t="s">
        <v>1962</v>
      </c>
      <c r="F817" s="68" t="s">
        <v>1963</v>
      </c>
      <c r="G817" s="68" t="s">
        <v>1962</v>
      </c>
      <c r="H817" s="68" t="s">
        <v>1963</v>
      </c>
      <c r="I817" s="68">
        <v>10</v>
      </c>
      <c r="J817" s="68" t="s">
        <v>2267</v>
      </c>
      <c r="K817" s="68">
        <v>1.5</v>
      </c>
      <c r="L817" s="68">
        <v>0.44</v>
      </c>
      <c r="M817" s="68" t="s">
        <v>1960</v>
      </c>
      <c r="N817" s="143">
        <f>IF(対応ガラス検索!$E$2="-","",IF(対応ガラス検索!$E$2&gt;=K817,MAX($N$2:N816)+1,""))</f>
        <v>816</v>
      </c>
      <c r="O817" s="143">
        <f>IF(対応ガラス検索!$E$2="-","",IF(L817&lt;=0.65,MAX($O$2:O816)+1,""))</f>
        <v>816</v>
      </c>
      <c r="P817" s="144"/>
      <c r="Q817" s="145"/>
    </row>
    <row r="818" spans="1:17" x14ac:dyDescent="0.4">
      <c r="A818" s="68">
        <v>817</v>
      </c>
      <c r="B818" s="68" t="s">
        <v>2295</v>
      </c>
      <c r="C818" s="68" t="s">
        <v>2197</v>
      </c>
      <c r="D818" s="68" t="s">
        <v>2005</v>
      </c>
      <c r="E818" s="68" t="s">
        <v>1962</v>
      </c>
      <c r="F818" s="68" t="s">
        <v>1963</v>
      </c>
      <c r="G818" s="68" t="s">
        <v>1962</v>
      </c>
      <c r="H818" s="68" t="s">
        <v>1963</v>
      </c>
      <c r="I818" s="68">
        <v>11</v>
      </c>
      <c r="J818" s="68" t="s">
        <v>2267</v>
      </c>
      <c r="K818" s="68">
        <v>1.4</v>
      </c>
      <c r="L818" s="68">
        <v>0.44</v>
      </c>
      <c r="M818" s="68" t="s">
        <v>1960</v>
      </c>
      <c r="N818" s="143">
        <f>IF(対応ガラス検索!$E$2="-","",IF(対応ガラス検索!$E$2&gt;=K818,MAX($N$2:N817)+1,""))</f>
        <v>817</v>
      </c>
      <c r="O818" s="143">
        <f>IF(対応ガラス検索!$E$2="-","",IF(L818&lt;=0.65,MAX($O$2:O817)+1,""))</f>
        <v>817</v>
      </c>
      <c r="P818" s="144"/>
      <c r="Q818" s="145"/>
    </row>
    <row r="819" spans="1:17" x14ac:dyDescent="0.4">
      <c r="A819" s="68">
        <v>818</v>
      </c>
      <c r="B819" s="68" t="s">
        <v>2295</v>
      </c>
      <c r="C819" s="68" t="s">
        <v>2197</v>
      </c>
      <c r="D819" s="68" t="s">
        <v>2005</v>
      </c>
      <c r="E819" s="68" t="s">
        <v>1962</v>
      </c>
      <c r="F819" s="68" t="s">
        <v>1963</v>
      </c>
      <c r="G819" s="68" t="s">
        <v>1962</v>
      </c>
      <c r="H819" s="68" t="s">
        <v>1963</v>
      </c>
      <c r="I819" s="68">
        <v>12</v>
      </c>
      <c r="J819" s="68" t="s">
        <v>2267</v>
      </c>
      <c r="K819" s="68">
        <v>1.3</v>
      </c>
      <c r="L819" s="68">
        <v>0.44</v>
      </c>
      <c r="M819" s="68" t="s">
        <v>1960</v>
      </c>
      <c r="N819" s="143">
        <f>IF(対応ガラス検索!$E$2="-","",IF(対応ガラス検索!$E$2&gt;=K819,MAX($N$2:N818)+1,""))</f>
        <v>818</v>
      </c>
      <c r="O819" s="143">
        <f>IF(対応ガラス検索!$E$2="-","",IF(L819&lt;=0.65,MAX($O$2:O818)+1,""))</f>
        <v>818</v>
      </c>
      <c r="P819" s="144"/>
      <c r="Q819" s="145"/>
    </row>
    <row r="820" spans="1:17" x14ac:dyDescent="0.4">
      <c r="A820" s="68">
        <v>819</v>
      </c>
      <c r="B820" s="68" t="s">
        <v>2295</v>
      </c>
      <c r="C820" s="68" t="s">
        <v>2197</v>
      </c>
      <c r="D820" s="68" t="s">
        <v>2005</v>
      </c>
      <c r="E820" s="68" t="s">
        <v>1962</v>
      </c>
      <c r="F820" s="68" t="s">
        <v>1963</v>
      </c>
      <c r="G820" s="68" t="s">
        <v>1962</v>
      </c>
      <c r="H820" s="68" t="s">
        <v>1963</v>
      </c>
      <c r="I820" s="68">
        <v>13</v>
      </c>
      <c r="J820" s="68" t="s">
        <v>2267</v>
      </c>
      <c r="K820" s="68">
        <v>1.2</v>
      </c>
      <c r="L820" s="68">
        <v>0.44</v>
      </c>
      <c r="M820" s="68" t="s">
        <v>1960</v>
      </c>
      <c r="N820" s="143">
        <f>IF(対応ガラス検索!$E$2="-","",IF(対応ガラス検索!$E$2&gt;=K820,MAX($N$2:N819)+1,""))</f>
        <v>819</v>
      </c>
      <c r="O820" s="143">
        <f>IF(対応ガラス検索!$E$2="-","",IF(L820&lt;=0.65,MAX($O$2:O819)+1,""))</f>
        <v>819</v>
      </c>
      <c r="P820" s="144"/>
      <c r="Q820" s="145"/>
    </row>
    <row r="821" spans="1:17" x14ac:dyDescent="0.4">
      <c r="A821" s="68">
        <v>820</v>
      </c>
      <c r="B821" s="68" t="s">
        <v>2295</v>
      </c>
      <c r="C821" s="68" t="s">
        <v>2197</v>
      </c>
      <c r="D821" s="68" t="s">
        <v>2005</v>
      </c>
      <c r="E821" s="68" t="s">
        <v>1962</v>
      </c>
      <c r="F821" s="68" t="s">
        <v>1963</v>
      </c>
      <c r="G821" s="68" t="s">
        <v>1962</v>
      </c>
      <c r="H821" s="68" t="s">
        <v>1963</v>
      </c>
      <c r="I821" s="68">
        <v>14</v>
      </c>
      <c r="J821" s="68" t="s">
        <v>2267</v>
      </c>
      <c r="K821" s="142">
        <v>1.2</v>
      </c>
      <c r="L821" s="68">
        <v>0.44</v>
      </c>
      <c r="M821" s="68" t="s">
        <v>1960</v>
      </c>
      <c r="N821" s="143">
        <f>IF(対応ガラス検索!$E$2="-","",IF(対応ガラス検索!$E$2&gt;=K821,MAX($N$2:N820)+1,""))</f>
        <v>820</v>
      </c>
      <c r="O821" s="143">
        <f>IF(対応ガラス検索!$E$2="-","",IF(L821&lt;=0.65,MAX($O$2:O820)+1,""))</f>
        <v>820</v>
      </c>
      <c r="P821" s="144"/>
      <c r="Q821" s="145"/>
    </row>
    <row r="822" spans="1:17" x14ac:dyDescent="0.4">
      <c r="A822" s="68">
        <v>821</v>
      </c>
      <c r="B822" s="68" t="s">
        <v>2295</v>
      </c>
      <c r="C822" s="68" t="s">
        <v>2197</v>
      </c>
      <c r="D822" s="68" t="s">
        <v>2006</v>
      </c>
      <c r="E822" s="68" t="s">
        <v>1965</v>
      </c>
      <c r="F822" s="68" t="s">
        <v>1966</v>
      </c>
      <c r="G822" s="68" t="s">
        <v>1958</v>
      </c>
      <c r="H822" s="68" t="s">
        <v>1959</v>
      </c>
      <c r="I822" s="68">
        <v>6</v>
      </c>
      <c r="J822" s="68" t="s">
        <v>2296</v>
      </c>
      <c r="K822" s="68">
        <v>2.5</v>
      </c>
      <c r="L822" s="68">
        <v>0.43</v>
      </c>
      <c r="M822" s="68" t="s">
        <v>1960</v>
      </c>
      <c r="N822" s="143">
        <f>IF(対応ガラス検索!$E$2="-","",IF(対応ガラス検索!$E$2&gt;=K822,MAX($N$2:N821)+1,""))</f>
        <v>821</v>
      </c>
      <c r="O822" s="143">
        <f>IF(対応ガラス検索!$E$2="-","",IF(L822&lt;=0.65,MAX($O$2:O821)+1,""))</f>
        <v>821</v>
      </c>
      <c r="P822" s="144"/>
      <c r="Q822" s="145"/>
    </row>
    <row r="823" spans="1:17" x14ac:dyDescent="0.4">
      <c r="A823" s="68">
        <v>822</v>
      </c>
      <c r="B823" s="68" t="s">
        <v>2295</v>
      </c>
      <c r="C823" s="68" t="s">
        <v>2197</v>
      </c>
      <c r="D823" s="68" t="s">
        <v>2006</v>
      </c>
      <c r="E823" s="68" t="s">
        <v>1965</v>
      </c>
      <c r="F823" s="68" t="s">
        <v>1966</v>
      </c>
      <c r="G823" s="68" t="s">
        <v>1958</v>
      </c>
      <c r="H823" s="68" t="s">
        <v>1959</v>
      </c>
      <c r="I823" s="68">
        <v>7</v>
      </c>
      <c r="J823" s="68" t="s">
        <v>2296</v>
      </c>
      <c r="K823" s="68">
        <v>2.2999999999999998</v>
      </c>
      <c r="L823" s="68">
        <v>0.43</v>
      </c>
      <c r="M823" s="68" t="s">
        <v>1960</v>
      </c>
      <c r="N823" s="143">
        <f>IF(対応ガラス検索!$E$2="-","",IF(対応ガラス検索!$E$2&gt;=K823,MAX($N$2:N822)+1,""))</f>
        <v>822</v>
      </c>
      <c r="O823" s="143">
        <f>IF(対応ガラス検索!$E$2="-","",IF(L823&lt;=0.65,MAX($O$2:O822)+1,""))</f>
        <v>822</v>
      </c>
      <c r="P823" s="144"/>
      <c r="Q823" s="145"/>
    </row>
    <row r="824" spans="1:17" x14ac:dyDescent="0.4">
      <c r="A824" s="68">
        <v>823</v>
      </c>
      <c r="B824" s="68" t="s">
        <v>2295</v>
      </c>
      <c r="C824" s="68" t="s">
        <v>2197</v>
      </c>
      <c r="D824" s="68" t="s">
        <v>2006</v>
      </c>
      <c r="E824" s="68" t="s">
        <v>1965</v>
      </c>
      <c r="F824" s="68" t="s">
        <v>1966</v>
      </c>
      <c r="G824" s="68" t="s">
        <v>1958</v>
      </c>
      <c r="H824" s="68" t="s">
        <v>1959</v>
      </c>
      <c r="I824" s="68">
        <v>8</v>
      </c>
      <c r="J824" s="68" t="s">
        <v>2296</v>
      </c>
      <c r="K824" s="68">
        <v>2.1</v>
      </c>
      <c r="L824" s="68">
        <v>0.43</v>
      </c>
      <c r="M824" s="68" t="s">
        <v>1960</v>
      </c>
      <c r="N824" s="143">
        <f>IF(対応ガラス検索!$E$2="-","",IF(対応ガラス検索!$E$2&gt;=K824,MAX($N$2:N823)+1,""))</f>
        <v>823</v>
      </c>
      <c r="O824" s="143">
        <f>IF(対応ガラス検索!$E$2="-","",IF(L824&lt;=0.65,MAX($O$2:O823)+1,""))</f>
        <v>823</v>
      </c>
      <c r="P824" s="144"/>
      <c r="Q824" s="145"/>
    </row>
    <row r="825" spans="1:17" x14ac:dyDescent="0.4">
      <c r="A825" s="68">
        <v>824</v>
      </c>
      <c r="B825" s="68" t="s">
        <v>2295</v>
      </c>
      <c r="C825" s="68" t="s">
        <v>2197</v>
      </c>
      <c r="D825" s="68" t="s">
        <v>2006</v>
      </c>
      <c r="E825" s="68" t="s">
        <v>1965</v>
      </c>
      <c r="F825" s="68" t="s">
        <v>1966</v>
      </c>
      <c r="G825" s="68" t="s">
        <v>1958</v>
      </c>
      <c r="H825" s="68" t="s">
        <v>1959</v>
      </c>
      <c r="I825" s="68">
        <v>9</v>
      </c>
      <c r="J825" s="68" t="s">
        <v>2296</v>
      </c>
      <c r="K825" s="68">
        <v>2</v>
      </c>
      <c r="L825" s="68">
        <v>0.43</v>
      </c>
      <c r="M825" s="68" t="s">
        <v>1960</v>
      </c>
      <c r="N825" s="143">
        <f>IF(対応ガラス検索!$E$2="-","",IF(対応ガラス検索!$E$2&gt;=K825,MAX($N$2:N824)+1,""))</f>
        <v>824</v>
      </c>
      <c r="O825" s="143">
        <f>IF(対応ガラス検索!$E$2="-","",IF(L825&lt;=0.65,MAX($O$2:O824)+1,""))</f>
        <v>824</v>
      </c>
      <c r="P825" s="144"/>
      <c r="Q825" s="145"/>
    </row>
    <row r="826" spans="1:17" x14ac:dyDescent="0.4">
      <c r="A826" s="68">
        <v>825</v>
      </c>
      <c r="B826" s="68" t="s">
        <v>2295</v>
      </c>
      <c r="C826" s="68" t="s">
        <v>2197</v>
      </c>
      <c r="D826" s="68" t="s">
        <v>2006</v>
      </c>
      <c r="E826" s="68" t="s">
        <v>1965</v>
      </c>
      <c r="F826" s="68" t="s">
        <v>1966</v>
      </c>
      <c r="G826" s="68" t="s">
        <v>1958</v>
      </c>
      <c r="H826" s="68" t="s">
        <v>1959</v>
      </c>
      <c r="I826" s="68">
        <v>10</v>
      </c>
      <c r="J826" s="68" t="s">
        <v>2296</v>
      </c>
      <c r="K826" s="68">
        <v>1.8</v>
      </c>
      <c r="L826" s="68">
        <v>0.43</v>
      </c>
      <c r="M826" s="68" t="s">
        <v>1960</v>
      </c>
      <c r="N826" s="143">
        <f>IF(対応ガラス検索!$E$2="-","",IF(対応ガラス検索!$E$2&gt;=K826,MAX($N$2:N825)+1,""))</f>
        <v>825</v>
      </c>
      <c r="O826" s="143">
        <f>IF(対応ガラス検索!$E$2="-","",IF(L826&lt;=0.65,MAX($O$2:O825)+1,""))</f>
        <v>825</v>
      </c>
      <c r="P826" s="144"/>
      <c r="Q826" s="145"/>
    </row>
    <row r="827" spans="1:17" x14ac:dyDescent="0.4">
      <c r="A827" s="68">
        <v>826</v>
      </c>
      <c r="B827" s="68" t="s">
        <v>2295</v>
      </c>
      <c r="C827" s="68" t="s">
        <v>2197</v>
      </c>
      <c r="D827" s="68" t="s">
        <v>2006</v>
      </c>
      <c r="E827" s="68" t="s">
        <v>1965</v>
      </c>
      <c r="F827" s="68" t="s">
        <v>1966</v>
      </c>
      <c r="G827" s="68" t="s">
        <v>1958</v>
      </c>
      <c r="H827" s="68" t="s">
        <v>1959</v>
      </c>
      <c r="I827" s="68">
        <v>11</v>
      </c>
      <c r="J827" s="68" t="s">
        <v>2296</v>
      </c>
      <c r="K827" s="68">
        <v>1.7</v>
      </c>
      <c r="L827" s="68">
        <v>0.43</v>
      </c>
      <c r="M827" s="68" t="s">
        <v>1960</v>
      </c>
      <c r="N827" s="143">
        <f>IF(対応ガラス検索!$E$2="-","",IF(対応ガラス検索!$E$2&gt;=K827,MAX($N$2:N826)+1,""))</f>
        <v>826</v>
      </c>
      <c r="O827" s="143">
        <f>IF(対応ガラス検索!$E$2="-","",IF(L827&lt;=0.65,MAX($O$2:O826)+1,""))</f>
        <v>826</v>
      </c>
      <c r="P827" s="144"/>
      <c r="Q827" s="145"/>
    </row>
    <row r="828" spans="1:17" x14ac:dyDescent="0.4">
      <c r="A828" s="68">
        <v>827</v>
      </c>
      <c r="B828" s="68" t="s">
        <v>2295</v>
      </c>
      <c r="C828" s="68" t="s">
        <v>2197</v>
      </c>
      <c r="D828" s="68" t="s">
        <v>2006</v>
      </c>
      <c r="E828" s="68" t="s">
        <v>1965</v>
      </c>
      <c r="F828" s="68" t="s">
        <v>1966</v>
      </c>
      <c r="G828" s="68" t="s">
        <v>1958</v>
      </c>
      <c r="H828" s="68" t="s">
        <v>1959</v>
      </c>
      <c r="I828" s="68">
        <v>12</v>
      </c>
      <c r="J828" s="68" t="s">
        <v>2296</v>
      </c>
      <c r="K828" s="68">
        <v>1.6</v>
      </c>
      <c r="L828" s="68">
        <v>0.43</v>
      </c>
      <c r="M828" s="68" t="s">
        <v>1960</v>
      </c>
      <c r="N828" s="143">
        <f>IF(対応ガラス検索!$E$2="-","",IF(対応ガラス検索!$E$2&gt;=K828,MAX($N$2:N827)+1,""))</f>
        <v>827</v>
      </c>
      <c r="O828" s="143">
        <f>IF(対応ガラス検索!$E$2="-","",IF(L828&lt;=0.65,MAX($O$2:O827)+1,""))</f>
        <v>827</v>
      </c>
      <c r="P828" s="144"/>
      <c r="Q828" s="145"/>
    </row>
    <row r="829" spans="1:17" x14ac:dyDescent="0.4">
      <c r="A829" s="68">
        <v>828</v>
      </c>
      <c r="B829" s="68" t="s">
        <v>2295</v>
      </c>
      <c r="C829" s="68" t="s">
        <v>2197</v>
      </c>
      <c r="D829" s="68" t="s">
        <v>2006</v>
      </c>
      <c r="E829" s="68" t="s">
        <v>1965</v>
      </c>
      <c r="F829" s="68" t="s">
        <v>1966</v>
      </c>
      <c r="G829" s="68" t="s">
        <v>1958</v>
      </c>
      <c r="H829" s="68" t="s">
        <v>1959</v>
      </c>
      <c r="I829" s="68">
        <v>13</v>
      </c>
      <c r="J829" s="68" t="s">
        <v>2296</v>
      </c>
      <c r="K829" s="68">
        <v>1.6</v>
      </c>
      <c r="L829" s="68">
        <v>0.43</v>
      </c>
      <c r="M829" s="68" t="s">
        <v>1960</v>
      </c>
      <c r="N829" s="143">
        <f>IF(対応ガラス検索!$E$2="-","",IF(対応ガラス検索!$E$2&gt;=K829,MAX($N$2:N828)+1,""))</f>
        <v>828</v>
      </c>
      <c r="O829" s="143">
        <f>IF(対応ガラス検索!$E$2="-","",IF(L829&lt;=0.65,MAX($O$2:O828)+1,""))</f>
        <v>828</v>
      </c>
      <c r="P829" s="144"/>
      <c r="Q829" s="145"/>
    </row>
    <row r="830" spans="1:17" x14ac:dyDescent="0.4">
      <c r="A830" s="68">
        <v>829</v>
      </c>
      <c r="B830" s="68" t="s">
        <v>2295</v>
      </c>
      <c r="C830" s="68" t="s">
        <v>2197</v>
      </c>
      <c r="D830" s="68" t="s">
        <v>2006</v>
      </c>
      <c r="E830" s="68" t="s">
        <v>1965</v>
      </c>
      <c r="F830" s="68" t="s">
        <v>1966</v>
      </c>
      <c r="G830" s="68" t="s">
        <v>1958</v>
      </c>
      <c r="H830" s="68" t="s">
        <v>1959</v>
      </c>
      <c r="I830" s="68">
        <v>14</v>
      </c>
      <c r="J830" s="68" t="s">
        <v>2296</v>
      </c>
      <c r="K830" s="68">
        <v>1.5</v>
      </c>
      <c r="L830" s="68">
        <v>0.43</v>
      </c>
      <c r="M830" s="68" t="s">
        <v>1960</v>
      </c>
      <c r="N830" s="143">
        <f>IF(対応ガラス検索!$E$2="-","",IF(対応ガラス検索!$E$2&gt;=K830,MAX($N$2:N829)+1,""))</f>
        <v>829</v>
      </c>
      <c r="O830" s="143">
        <f>IF(対応ガラス検索!$E$2="-","",IF(L830&lt;=0.65,MAX($O$2:O829)+1,""))</f>
        <v>829</v>
      </c>
      <c r="P830" s="144"/>
      <c r="Q830" s="145"/>
    </row>
    <row r="831" spans="1:17" x14ac:dyDescent="0.4">
      <c r="A831" s="68">
        <v>830</v>
      </c>
      <c r="B831" s="68" t="s">
        <v>2295</v>
      </c>
      <c r="C831" s="68" t="s">
        <v>2197</v>
      </c>
      <c r="D831" s="68" t="s">
        <v>2006</v>
      </c>
      <c r="E831" s="68" t="s">
        <v>1965</v>
      </c>
      <c r="F831" s="68" t="s">
        <v>1966</v>
      </c>
      <c r="G831" s="68" t="s">
        <v>1958</v>
      </c>
      <c r="H831" s="68" t="s">
        <v>1959</v>
      </c>
      <c r="I831" s="68">
        <v>6</v>
      </c>
      <c r="J831" s="68" t="s">
        <v>2267</v>
      </c>
      <c r="K831" s="68">
        <v>2</v>
      </c>
      <c r="L831" s="68">
        <v>0.43</v>
      </c>
      <c r="M831" s="68" t="s">
        <v>1960</v>
      </c>
      <c r="N831" s="143">
        <f>IF(対応ガラス検索!$E$2="-","",IF(対応ガラス検索!$E$2&gt;=K831,MAX($N$2:N830)+1,""))</f>
        <v>830</v>
      </c>
      <c r="O831" s="143">
        <f>IF(対応ガラス検索!$E$2="-","",IF(L831&lt;=0.65,MAX($O$2:O830)+1,""))</f>
        <v>830</v>
      </c>
      <c r="P831" s="144"/>
      <c r="Q831" s="145"/>
    </row>
    <row r="832" spans="1:17" x14ac:dyDescent="0.4">
      <c r="A832" s="68">
        <v>831</v>
      </c>
      <c r="B832" s="68" t="s">
        <v>2295</v>
      </c>
      <c r="C832" s="68" t="s">
        <v>2197</v>
      </c>
      <c r="D832" s="68" t="s">
        <v>2006</v>
      </c>
      <c r="E832" s="68" t="s">
        <v>1965</v>
      </c>
      <c r="F832" s="68" t="s">
        <v>1966</v>
      </c>
      <c r="G832" s="68" t="s">
        <v>1958</v>
      </c>
      <c r="H832" s="68" t="s">
        <v>1959</v>
      </c>
      <c r="I832" s="68">
        <v>7</v>
      </c>
      <c r="J832" s="68" t="s">
        <v>2267</v>
      </c>
      <c r="K832" s="68">
        <v>1.9</v>
      </c>
      <c r="L832" s="68">
        <v>0.43</v>
      </c>
      <c r="M832" s="68" t="s">
        <v>1960</v>
      </c>
      <c r="N832" s="143">
        <f>IF(対応ガラス検索!$E$2="-","",IF(対応ガラス検索!$E$2&gt;=K832,MAX($N$2:N831)+1,""))</f>
        <v>831</v>
      </c>
      <c r="O832" s="143">
        <f>IF(対応ガラス検索!$E$2="-","",IF(L832&lt;=0.65,MAX($O$2:O831)+1,""))</f>
        <v>831</v>
      </c>
      <c r="P832" s="144"/>
      <c r="Q832" s="145"/>
    </row>
    <row r="833" spans="1:17" x14ac:dyDescent="0.4">
      <c r="A833" s="68">
        <v>832</v>
      </c>
      <c r="B833" s="68" t="s">
        <v>2295</v>
      </c>
      <c r="C833" s="68" t="s">
        <v>2197</v>
      </c>
      <c r="D833" s="68" t="s">
        <v>2006</v>
      </c>
      <c r="E833" s="68" t="s">
        <v>1965</v>
      </c>
      <c r="F833" s="68" t="s">
        <v>1966</v>
      </c>
      <c r="G833" s="68" t="s">
        <v>1958</v>
      </c>
      <c r="H833" s="68" t="s">
        <v>1959</v>
      </c>
      <c r="I833" s="68">
        <v>8</v>
      </c>
      <c r="J833" s="68" t="s">
        <v>2267</v>
      </c>
      <c r="K833" s="68">
        <v>1.7</v>
      </c>
      <c r="L833" s="68">
        <v>0.43</v>
      </c>
      <c r="M833" s="68" t="s">
        <v>1960</v>
      </c>
      <c r="N833" s="143">
        <f>IF(対応ガラス検索!$E$2="-","",IF(対応ガラス検索!$E$2&gt;=K833,MAX($N$2:N832)+1,""))</f>
        <v>832</v>
      </c>
      <c r="O833" s="143">
        <f>IF(対応ガラス検索!$E$2="-","",IF(L833&lt;=0.65,MAX($O$2:O832)+1,""))</f>
        <v>832</v>
      </c>
      <c r="P833" s="144"/>
      <c r="Q833" s="145"/>
    </row>
    <row r="834" spans="1:17" x14ac:dyDescent="0.4">
      <c r="A834" s="68">
        <v>833</v>
      </c>
      <c r="B834" s="68" t="s">
        <v>2295</v>
      </c>
      <c r="C834" s="68" t="s">
        <v>2197</v>
      </c>
      <c r="D834" s="68" t="s">
        <v>2006</v>
      </c>
      <c r="E834" s="68" t="s">
        <v>1965</v>
      </c>
      <c r="F834" s="68" t="s">
        <v>1966</v>
      </c>
      <c r="G834" s="68" t="s">
        <v>1958</v>
      </c>
      <c r="H834" s="68" t="s">
        <v>1959</v>
      </c>
      <c r="I834" s="68">
        <v>9</v>
      </c>
      <c r="J834" s="68" t="s">
        <v>2267</v>
      </c>
      <c r="K834" s="142">
        <v>1.6</v>
      </c>
      <c r="L834" s="68">
        <v>0.43</v>
      </c>
      <c r="M834" s="68" t="s">
        <v>1960</v>
      </c>
      <c r="N834" s="143">
        <f>IF(対応ガラス検索!$E$2="-","",IF(対応ガラス検索!$E$2&gt;=K834,MAX($N$2:N833)+1,""))</f>
        <v>833</v>
      </c>
      <c r="O834" s="143">
        <f>IF(対応ガラス検索!$E$2="-","",IF(L834&lt;=0.65,MAX($O$2:O833)+1,""))</f>
        <v>833</v>
      </c>
      <c r="P834" s="144"/>
      <c r="Q834" s="145"/>
    </row>
    <row r="835" spans="1:17" x14ac:dyDescent="0.4">
      <c r="A835" s="68">
        <v>834</v>
      </c>
      <c r="B835" s="68" t="s">
        <v>2295</v>
      </c>
      <c r="C835" s="68" t="s">
        <v>2197</v>
      </c>
      <c r="D835" s="68" t="s">
        <v>2006</v>
      </c>
      <c r="E835" s="68" t="s">
        <v>1965</v>
      </c>
      <c r="F835" s="68" t="s">
        <v>1966</v>
      </c>
      <c r="G835" s="68" t="s">
        <v>1958</v>
      </c>
      <c r="H835" s="68" t="s">
        <v>1959</v>
      </c>
      <c r="I835" s="68">
        <v>10</v>
      </c>
      <c r="J835" s="68" t="s">
        <v>2267</v>
      </c>
      <c r="K835" s="68">
        <v>1.5</v>
      </c>
      <c r="L835" s="68">
        <v>0.43</v>
      </c>
      <c r="M835" s="68" t="s">
        <v>1960</v>
      </c>
      <c r="N835" s="143">
        <f>IF(対応ガラス検索!$E$2="-","",IF(対応ガラス検索!$E$2&gt;=K835,MAX($N$2:N834)+1,""))</f>
        <v>834</v>
      </c>
      <c r="O835" s="143">
        <f>IF(対応ガラス検索!$E$2="-","",IF(L835&lt;=0.65,MAX($O$2:O834)+1,""))</f>
        <v>834</v>
      </c>
      <c r="P835" s="144"/>
      <c r="Q835" s="145"/>
    </row>
    <row r="836" spans="1:17" x14ac:dyDescent="0.4">
      <c r="A836" s="68">
        <v>835</v>
      </c>
      <c r="B836" s="68" t="s">
        <v>2295</v>
      </c>
      <c r="C836" s="68" t="s">
        <v>2197</v>
      </c>
      <c r="D836" s="68" t="s">
        <v>2006</v>
      </c>
      <c r="E836" s="68" t="s">
        <v>1965</v>
      </c>
      <c r="F836" s="68" t="s">
        <v>1966</v>
      </c>
      <c r="G836" s="68" t="s">
        <v>1958</v>
      </c>
      <c r="H836" s="68" t="s">
        <v>1959</v>
      </c>
      <c r="I836" s="68">
        <v>11</v>
      </c>
      <c r="J836" s="68" t="s">
        <v>2267</v>
      </c>
      <c r="K836" s="68">
        <v>1.4</v>
      </c>
      <c r="L836" s="68">
        <v>0.43</v>
      </c>
      <c r="M836" s="68" t="s">
        <v>1960</v>
      </c>
      <c r="N836" s="143">
        <f>IF(対応ガラス検索!$E$2="-","",IF(対応ガラス検索!$E$2&gt;=K836,MAX($N$2:N835)+1,""))</f>
        <v>835</v>
      </c>
      <c r="O836" s="143">
        <f>IF(対応ガラス検索!$E$2="-","",IF(L836&lt;=0.65,MAX($O$2:O835)+1,""))</f>
        <v>835</v>
      </c>
      <c r="P836" s="144"/>
      <c r="Q836" s="145"/>
    </row>
    <row r="837" spans="1:17" x14ac:dyDescent="0.4">
      <c r="A837" s="68">
        <v>836</v>
      </c>
      <c r="B837" s="68" t="s">
        <v>2295</v>
      </c>
      <c r="C837" s="68" t="s">
        <v>2197</v>
      </c>
      <c r="D837" s="68" t="s">
        <v>2006</v>
      </c>
      <c r="E837" s="68" t="s">
        <v>1965</v>
      </c>
      <c r="F837" s="68" t="s">
        <v>1966</v>
      </c>
      <c r="G837" s="68" t="s">
        <v>1958</v>
      </c>
      <c r="H837" s="68" t="s">
        <v>1959</v>
      </c>
      <c r="I837" s="68">
        <v>12</v>
      </c>
      <c r="J837" s="68" t="s">
        <v>2267</v>
      </c>
      <c r="K837" s="68">
        <v>1.3</v>
      </c>
      <c r="L837" s="68">
        <v>0.43</v>
      </c>
      <c r="M837" s="68" t="s">
        <v>1960</v>
      </c>
      <c r="N837" s="143">
        <f>IF(対応ガラス検索!$E$2="-","",IF(対応ガラス検索!$E$2&gt;=K837,MAX($N$2:N836)+1,""))</f>
        <v>836</v>
      </c>
      <c r="O837" s="143">
        <f>IF(対応ガラス検索!$E$2="-","",IF(L837&lt;=0.65,MAX($O$2:O836)+1,""))</f>
        <v>836</v>
      </c>
      <c r="P837" s="144"/>
      <c r="Q837" s="145"/>
    </row>
    <row r="838" spans="1:17" x14ac:dyDescent="0.4">
      <c r="A838" s="68">
        <v>837</v>
      </c>
      <c r="B838" s="68" t="s">
        <v>2295</v>
      </c>
      <c r="C838" s="68" t="s">
        <v>2197</v>
      </c>
      <c r="D838" s="68" t="s">
        <v>2006</v>
      </c>
      <c r="E838" s="68" t="s">
        <v>1965</v>
      </c>
      <c r="F838" s="68" t="s">
        <v>1966</v>
      </c>
      <c r="G838" s="68" t="s">
        <v>1958</v>
      </c>
      <c r="H838" s="68" t="s">
        <v>1959</v>
      </c>
      <c r="I838" s="68">
        <v>13</v>
      </c>
      <c r="J838" s="68" t="s">
        <v>2267</v>
      </c>
      <c r="K838" s="68">
        <v>1.2</v>
      </c>
      <c r="L838" s="68">
        <v>0.43</v>
      </c>
      <c r="M838" s="68" t="s">
        <v>1960</v>
      </c>
      <c r="N838" s="143">
        <f>IF(対応ガラス検索!$E$2="-","",IF(対応ガラス検索!$E$2&gt;=K838,MAX($N$2:N837)+1,""))</f>
        <v>837</v>
      </c>
      <c r="O838" s="143">
        <f>IF(対応ガラス検索!$E$2="-","",IF(L838&lt;=0.65,MAX($O$2:O837)+1,""))</f>
        <v>837</v>
      </c>
      <c r="P838" s="144"/>
      <c r="Q838" s="145"/>
    </row>
    <row r="839" spans="1:17" x14ac:dyDescent="0.4">
      <c r="A839" s="68">
        <v>838</v>
      </c>
      <c r="B839" s="68" t="s">
        <v>2295</v>
      </c>
      <c r="C839" s="68" t="s">
        <v>2197</v>
      </c>
      <c r="D839" s="68" t="s">
        <v>2006</v>
      </c>
      <c r="E839" s="68" t="s">
        <v>1965</v>
      </c>
      <c r="F839" s="68" t="s">
        <v>1966</v>
      </c>
      <c r="G839" s="68" t="s">
        <v>1958</v>
      </c>
      <c r="H839" s="68" t="s">
        <v>1959</v>
      </c>
      <c r="I839" s="68">
        <v>14</v>
      </c>
      <c r="J839" s="68" t="s">
        <v>2267</v>
      </c>
      <c r="K839" s="68">
        <v>1.2</v>
      </c>
      <c r="L839" s="68">
        <v>0.43</v>
      </c>
      <c r="M839" s="68" t="s">
        <v>1960</v>
      </c>
      <c r="N839" s="143">
        <f>IF(対応ガラス検索!$E$2="-","",IF(対応ガラス検索!$E$2&gt;=K839,MAX($N$2:N838)+1,""))</f>
        <v>838</v>
      </c>
      <c r="O839" s="143">
        <f>IF(対応ガラス検索!$E$2="-","",IF(L839&lt;=0.65,MAX($O$2:O838)+1,""))</f>
        <v>838</v>
      </c>
      <c r="P839" s="144"/>
      <c r="Q839" s="145"/>
    </row>
    <row r="840" spans="1:17" x14ac:dyDescent="0.4">
      <c r="A840" s="68">
        <v>839</v>
      </c>
      <c r="B840" s="68" t="s">
        <v>2295</v>
      </c>
      <c r="C840" s="68" t="s">
        <v>2197</v>
      </c>
      <c r="D840" s="68" t="s">
        <v>2007</v>
      </c>
      <c r="E840" s="68" t="s">
        <v>1965</v>
      </c>
      <c r="F840" s="68" t="s">
        <v>1966</v>
      </c>
      <c r="G840" s="68" t="s">
        <v>1962</v>
      </c>
      <c r="H840" s="68" t="s">
        <v>1963</v>
      </c>
      <c r="I840" s="68">
        <v>6</v>
      </c>
      <c r="J840" s="68" t="s">
        <v>2296</v>
      </c>
      <c r="K840" s="68">
        <v>2.5</v>
      </c>
      <c r="L840" s="68">
        <v>0.43</v>
      </c>
      <c r="M840" s="68" t="s">
        <v>1960</v>
      </c>
      <c r="N840" s="143">
        <f>IF(対応ガラス検索!$E$2="-","",IF(対応ガラス検索!$E$2&gt;=K840,MAX($N$2:N839)+1,""))</f>
        <v>839</v>
      </c>
      <c r="O840" s="143">
        <f>IF(対応ガラス検索!$E$2="-","",IF(L840&lt;=0.65,MAX($O$2:O839)+1,""))</f>
        <v>839</v>
      </c>
      <c r="P840" s="144"/>
      <c r="Q840" s="145"/>
    </row>
    <row r="841" spans="1:17" x14ac:dyDescent="0.4">
      <c r="A841" s="68">
        <v>840</v>
      </c>
      <c r="B841" s="68" t="s">
        <v>2295</v>
      </c>
      <c r="C841" s="68" t="s">
        <v>2197</v>
      </c>
      <c r="D841" s="68" t="s">
        <v>2007</v>
      </c>
      <c r="E841" s="68" t="s">
        <v>1965</v>
      </c>
      <c r="F841" s="68" t="s">
        <v>1966</v>
      </c>
      <c r="G841" s="68" t="s">
        <v>1962</v>
      </c>
      <c r="H841" s="68" t="s">
        <v>1963</v>
      </c>
      <c r="I841" s="68">
        <v>7</v>
      </c>
      <c r="J841" s="68" t="s">
        <v>2296</v>
      </c>
      <c r="K841" s="68">
        <v>2.2999999999999998</v>
      </c>
      <c r="L841" s="68">
        <v>0.43</v>
      </c>
      <c r="M841" s="68" t="s">
        <v>1960</v>
      </c>
      <c r="N841" s="143">
        <f>IF(対応ガラス検索!$E$2="-","",IF(対応ガラス検索!$E$2&gt;=K841,MAX($N$2:N840)+1,""))</f>
        <v>840</v>
      </c>
      <c r="O841" s="143">
        <f>IF(対応ガラス検索!$E$2="-","",IF(L841&lt;=0.65,MAX($O$2:O840)+1,""))</f>
        <v>840</v>
      </c>
      <c r="P841" s="144"/>
      <c r="Q841" s="145"/>
    </row>
    <row r="842" spans="1:17" x14ac:dyDescent="0.4">
      <c r="A842" s="68">
        <v>841</v>
      </c>
      <c r="B842" s="68" t="s">
        <v>2295</v>
      </c>
      <c r="C842" s="68" t="s">
        <v>2197</v>
      </c>
      <c r="D842" s="68" t="s">
        <v>2007</v>
      </c>
      <c r="E842" s="68" t="s">
        <v>1965</v>
      </c>
      <c r="F842" s="68" t="s">
        <v>1966</v>
      </c>
      <c r="G842" s="68" t="s">
        <v>1962</v>
      </c>
      <c r="H842" s="68" t="s">
        <v>1963</v>
      </c>
      <c r="I842" s="68">
        <v>8</v>
      </c>
      <c r="J842" s="68" t="s">
        <v>2296</v>
      </c>
      <c r="K842" s="68">
        <v>2.1</v>
      </c>
      <c r="L842" s="68">
        <v>0.43</v>
      </c>
      <c r="M842" s="68" t="s">
        <v>1960</v>
      </c>
      <c r="N842" s="143">
        <f>IF(対応ガラス検索!$E$2="-","",IF(対応ガラス検索!$E$2&gt;=K842,MAX($N$2:N841)+1,""))</f>
        <v>841</v>
      </c>
      <c r="O842" s="143">
        <f>IF(対応ガラス検索!$E$2="-","",IF(L842&lt;=0.65,MAX($O$2:O841)+1,""))</f>
        <v>841</v>
      </c>
      <c r="P842" s="144"/>
      <c r="Q842" s="145"/>
    </row>
    <row r="843" spans="1:17" x14ac:dyDescent="0.4">
      <c r="A843" s="68">
        <v>842</v>
      </c>
      <c r="B843" s="68" t="s">
        <v>2295</v>
      </c>
      <c r="C843" s="68" t="s">
        <v>2197</v>
      </c>
      <c r="D843" s="68" t="s">
        <v>2007</v>
      </c>
      <c r="E843" s="68" t="s">
        <v>1965</v>
      </c>
      <c r="F843" s="68" t="s">
        <v>1966</v>
      </c>
      <c r="G843" s="68" t="s">
        <v>1962</v>
      </c>
      <c r="H843" s="68" t="s">
        <v>1963</v>
      </c>
      <c r="I843" s="68">
        <v>9</v>
      </c>
      <c r="J843" s="68" t="s">
        <v>2296</v>
      </c>
      <c r="K843" s="68">
        <v>2</v>
      </c>
      <c r="L843" s="68">
        <v>0.43</v>
      </c>
      <c r="M843" s="68" t="s">
        <v>1960</v>
      </c>
      <c r="N843" s="143">
        <f>IF(対応ガラス検索!$E$2="-","",IF(対応ガラス検索!$E$2&gt;=K843,MAX($N$2:N842)+1,""))</f>
        <v>842</v>
      </c>
      <c r="O843" s="143">
        <f>IF(対応ガラス検索!$E$2="-","",IF(L843&lt;=0.65,MAX($O$2:O842)+1,""))</f>
        <v>842</v>
      </c>
      <c r="P843" s="144"/>
      <c r="Q843" s="145"/>
    </row>
    <row r="844" spans="1:17" x14ac:dyDescent="0.4">
      <c r="A844" s="68">
        <v>843</v>
      </c>
      <c r="B844" s="68" t="s">
        <v>2295</v>
      </c>
      <c r="C844" s="68" t="s">
        <v>2197</v>
      </c>
      <c r="D844" s="68" t="s">
        <v>2007</v>
      </c>
      <c r="E844" s="68" t="s">
        <v>1965</v>
      </c>
      <c r="F844" s="68" t="s">
        <v>1966</v>
      </c>
      <c r="G844" s="68" t="s">
        <v>1962</v>
      </c>
      <c r="H844" s="68" t="s">
        <v>1963</v>
      </c>
      <c r="I844" s="68">
        <v>10</v>
      </c>
      <c r="J844" s="68" t="s">
        <v>2296</v>
      </c>
      <c r="K844" s="68">
        <v>1.8</v>
      </c>
      <c r="L844" s="68">
        <v>0.43</v>
      </c>
      <c r="M844" s="68" t="s">
        <v>1960</v>
      </c>
      <c r="N844" s="143">
        <f>IF(対応ガラス検索!$E$2="-","",IF(対応ガラス検索!$E$2&gt;=K844,MAX($N$2:N843)+1,""))</f>
        <v>843</v>
      </c>
      <c r="O844" s="143">
        <f>IF(対応ガラス検索!$E$2="-","",IF(L844&lt;=0.65,MAX($O$2:O843)+1,""))</f>
        <v>843</v>
      </c>
      <c r="P844" s="144"/>
      <c r="Q844" s="145"/>
    </row>
    <row r="845" spans="1:17" x14ac:dyDescent="0.4">
      <c r="A845" s="68">
        <v>844</v>
      </c>
      <c r="B845" s="68" t="s">
        <v>2295</v>
      </c>
      <c r="C845" s="68" t="s">
        <v>2197</v>
      </c>
      <c r="D845" s="68" t="s">
        <v>2007</v>
      </c>
      <c r="E845" s="68" t="s">
        <v>1965</v>
      </c>
      <c r="F845" s="68" t="s">
        <v>1966</v>
      </c>
      <c r="G845" s="68" t="s">
        <v>1962</v>
      </c>
      <c r="H845" s="68" t="s">
        <v>1963</v>
      </c>
      <c r="I845" s="68">
        <v>11</v>
      </c>
      <c r="J845" s="68" t="s">
        <v>2296</v>
      </c>
      <c r="K845" s="68">
        <v>1.7</v>
      </c>
      <c r="L845" s="68">
        <v>0.43</v>
      </c>
      <c r="M845" s="68" t="s">
        <v>1960</v>
      </c>
      <c r="N845" s="143">
        <f>IF(対応ガラス検索!$E$2="-","",IF(対応ガラス検索!$E$2&gt;=K845,MAX($N$2:N844)+1,""))</f>
        <v>844</v>
      </c>
      <c r="O845" s="143">
        <f>IF(対応ガラス検索!$E$2="-","",IF(L845&lt;=0.65,MAX($O$2:O844)+1,""))</f>
        <v>844</v>
      </c>
      <c r="P845" s="144"/>
      <c r="Q845" s="145"/>
    </row>
    <row r="846" spans="1:17" x14ac:dyDescent="0.4">
      <c r="A846" s="68">
        <v>845</v>
      </c>
      <c r="B846" s="68" t="s">
        <v>2295</v>
      </c>
      <c r="C846" s="68" t="s">
        <v>2197</v>
      </c>
      <c r="D846" s="68" t="s">
        <v>2007</v>
      </c>
      <c r="E846" s="68" t="s">
        <v>1965</v>
      </c>
      <c r="F846" s="68" t="s">
        <v>1966</v>
      </c>
      <c r="G846" s="68" t="s">
        <v>1962</v>
      </c>
      <c r="H846" s="68" t="s">
        <v>1963</v>
      </c>
      <c r="I846" s="68">
        <v>12</v>
      </c>
      <c r="J846" s="68" t="s">
        <v>2296</v>
      </c>
      <c r="K846" s="68">
        <v>1.6</v>
      </c>
      <c r="L846" s="68">
        <v>0.43</v>
      </c>
      <c r="M846" s="68" t="s">
        <v>1960</v>
      </c>
      <c r="N846" s="143">
        <f>IF(対応ガラス検索!$E$2="-","",IF(対応ガラス検索!$E$2&gt;=K846,MAX($N$2:N845)+1,""))</f>
        <v>845</v>
      </c>
      <c r="O846" s="143">
        <f>IF(対応ガラス検索!$E$2="-","",IF(L846&lt;=0.65,MAX($O$2:O845)+1,""))</f>
        <v>845</v>
      </c>
      <c r="P846" s="144"/>
      <c r="Q846" s="145"/>
    </row>
    <row r="847" spans="1:17" x14ac:dyDescent="0.4">
      <c r="A847" s="68">
        <v>846</v>
      </c>
      <c r="B847" s="68" t="s">
        <v>2295</v>
      </c>
      <c r="C847" s="68" t="s">
        <v>2197</v>
      </c>
      <c r="D847" s="68" t="s">
        <v>2007</v>
      </c>
      <c r="E847" s="68" t="s">
        <v>1965</v>
      </c>
      <c r="F847" s="68" t="s">
        <v>1966</v>
      </c>
      <c r="G847" s="68" t="s">
        <v>1962</v>
      </c>
      <c r="H847" s="68" t="s">
        <v>1963</v>
      </c>
      <c r="I847" s="68">
        <v>13</v>
      </c>
      <c r="J847" s="68" t="s">
        <v>2296</v>
      </c>
      <c r="K847" s="142">
        <v>1.6</v>
      </c>
      <c r="L847" s="68">
        <v>0.43</v>
      </c>
      <c r="M847" s="68" t="s">
        <v>1960</v>
      </c>
      <c r="N847" s="143">
        <f>IF(対応ガラス検索!$E$2="-","",IF(対応ガラス検索!$E$2&gt;=K847,MAX($N$2:N846)+1,""))</f>
        <v>846</v>
      </c>
      <c r="O847" s="143">
        <f>IF(対応ガラス検索!$E$2="-","",IF(L847&lt;=0.65,MAX($O$2:O846)+1,""))</f>
        <v>846</v>
      </c>
      <c r="P847" s="144"/>
      <c r="Q847" s="145"/>
    </row>
    <row r="848" spans="1:17" x14ac:dyDescent="0.4">
      <c r="A848" s="68">
        <v>847</v>
      </c>
      <c r="B848" s="68" t="s">
        <v>2295</v>
      </c>
      <c r="C848" s="68" t="s">
        <v>2197</v>
      </c>
      <c r="D848" s="68" t="s">
        <v>2007</v>
      </c>
      <c r="E848" s="68" t="s">
        <v>1965</v>
      </c>
      <c r="F848" s="68" t="s">
        <v>1966</v>
      </c>
      <c r="G848" s="68" t="s">
        <v>1962</v>
      </c>
      <c r="H848" s="68" t="s">
        <v>1963</v>
      </c>
      <c r="I848" s="68">
        <v>14</v>
      </c>
      <c r="J848" s="68" t="s">
        <v>2296</v>
      </c>
      <c r="K848" s="68">
        <v>1.5</v>
      </c>
      <c r="L848" s="68">
        <v>0.43</v>
      </c>
      <c r="M848" s="68" t="s">
        <v>1960</v>
      </c>
      <c r="N848" s="143">
        <f>IF(対応ガラス検索!$E$2="-","",IF(対応ガラス検索!$E$2&gt;=K848,MAX($N$2:N847)+1,""))</f>
        <v>847</v>
      </c>
      <c r="O848" s="143">
        <f>IF(対応ガラス検索!$E$2="-","",IF(L848&lt;=0.65,MAX($O$2:O847)+1,""))</f>
        <v>847</v>
      </c>
      <c r="P848" s="144"/>
      <c r="Q848" s="145"/>
    </row>
    <row r="849" spans="1:17" x14ac:dyDescent="0.4">
      <c r="A849" s="68">
        <v>848</v>
      </c>
      <c r="B849" s="68" t="s">
        <v>2295</v>
      </c>
      <c r="C849" s="68" t="s">
        <v>2197</v>
      </c>
      <c r="D849" s="68" t="s">
        <v>2007</v>
      </c>
      <c r="E849" s="68" t="s">
        <v>1965</v>
      </c>
      <c r="F849" s="68" t="s">
        <v>1966</v>
      </c>
      <c r="G849" s="68" t="s">
        <v>1962</v>
      </c>
      <c r="H849" s="68" t="s">
        <v>1963</v>
      </c>
      <c r="I849" s="68">
        <v>6</v>
      </c>
      <c r="J849" s="68" t="s">
        <v>2267</v>
      </c>
      <c r="K849" s="68">
        <v>2</v>
      </c>
      <c r="L849" s="68">
        <v>0.43</v>
      </c>
      <c r="M849" s="68" t="s">
        <v>1960</v>
      </c>
      <c r="N849" s="143">
        <f>IF(対応ガラス検索!$E$2="-","",IF(対応ガラス検索!$E$2&gt;=K849,MAX($N$2:N848)+1,""))</f>
        <v>848</v>
      </c>
      <c r="O849" s="143">
        <f>IF(対応ガラス検索!$E$2="-","",IF(L849&lt;=0.65,MAX($O$2:O848)+1,""))</f>
        <v>848</v>
      </c>
      <c r="P849" s="144"/>
      <c r="Q849" s="145"/>
    </row>
    <row r="850" spans="1:17" x14ac:dyDescent="0.4">
      <c r="A850" s="68">
        <v>849</v>
      </c>
      <c r="B850" s="68" t="s">
        <v>2295</v>
      </c>
      <c r="C850" s="68" t="s">
        <v>2197</v>
      </c>
      <c r="D850" s="68" t="s">
        <v>2007</v>
      </c>
      <c r="E850" s="68" t="s">
        <v>1965</v>
      </c>
      <c r="F850" s="68" t="s">
        <v>1966</v>
      </c>
      <c r="G850" s="68" t="s">
        <v>1962</v>
      </c>
      <c r="H850" s="68" t="s">
        <v>1963</v>
      </c>
      <c r="I850" s="68">
        <v>7</v>
      </c>
      <c r="J850" s="68" t="s">
        <v>2267</v>
      </c>
      <c r="K850" s="68">
        <v>1.9</v>
      </c>
      <c r="L850" s="68">
        <v>0.43</v>
      </c>
      <c r="M850" s="68" t="s">
        <v>1960</v>
      </c>
      <c r="N850" s="143">
        <f>IF(対応ガラス検索!$E$2="-","",IF(対応ガラス検索!$E$2&gt;=K850,MAX($N$2:N849)+1,""))</f>
        <v>849</v>
      </c>
      <c r="O850" s="143">
        <f>IF(対応ガラス検索!$E$2="-","",IF(L850&lt;=0.65,MAX($O$2:O849)+1,""))</f>
        <v>849</v>
      </c>
      <c r="P850" s="144"/>
      <c r="Q850" s="145"/>
    </row>
    <row r="851" spans="1:17" x14ac:dyDescent="0.4">
      <c r="A851" s="68">
        <v>850</v>
      </c>
      <c r="B851" s="68" t="s">
        <v>2295</v>
      </c>
      <c r="C851" s="68" t="s">
        <v>2197</v>
      </c>
      <c r="D851" s="68" t="s">
        <v>2007</v>
      </c>
      <c r="E851" s="68" t="s">
        <v>1965</v>
      </c>
      <c r="F851" s="68" t="s">
        <v>1966</v>
      </c>
      <c r="G851" s="68" t="s">
        <v>1962</v>
      </c>
      <c r="H851" s="68" t="s">
        <v>1963</v>
      </c>
      <c r="I851" s="68">
        <v>8</v>
      </c>
      <c r="J851" s="68" t="s">
        <v>2267</v>
      </c>
      <c r="K851" s="68">
        <v>1.7</v>
      </c>
      <c r="L851" s="68">
        <v>0.43</v>
      </c>
      <c r="M851" s="68" t="s">
        <v>1960</v>
      </c>
      <c r="N851" s="143">
        <f>IF(対応ガラス検索!$E$2="-","",IF(対応ガラス検索!$E$2&gt;=K851,MAX($N$2:N850)+1,""))</f>
        <v>850</v>
      </c>
      <c r="O851" s="143">
        <f>IF(対応ガラス検索!$E$2="-","",IF(L851&lt;=0.65,MAX($O$2:O850)+1,""))</f>
        <v>850</v>
      </c>
      <c r="P851" s="144"/>
      <c r="Q851" s="145"/>
    </row>
    <row r="852" spans="1:17" x14ac:dyDescent="0.4">
      <c r="A852" s="68">
        <v>851</v>
      </c>
      <c r="B852" s="68" t="s">
        <v>2295</v>
      </c>
      <c r="C852" s="68" t="s">
        <v>2197</v>
      </c>
      <c r="D852" s="68" t="s">
        <v>2007</v>
      </c>
      <c r="E852" s="68" t="s">
        <v>1965</v>
      </c>
      <c r="F852" s="68" t="s">
        <v>1966</v>
      </c>
      <c r="G852" s="68" t="s">
        <v>1962</v>
      </c>
      <c r="H852" s="68" t="s">
        <v>1963</v>
      </c>
      <c r="I852" s="68">
        <v>9</v>
      </c>
      <c r="J852" s="68" t="s">
        <v>2267</v>
      </c>
      <c r="K852" s="68">
        <v>1.6</v>
      </c>
      <c r="L852" s="68">
        <v>0.43</v>
      </c>
      <c r="M852" s="68" t="s">
        <v>1960</v>
      </c>
      <c r="N852" s="143">
        <f>IF(対応ガラス検索!$E$2="-","",IF(対応ガラス検索!$E$2&gt;=K852,MAX($N$2:N851)+1,""))</f>
        <v>851</v>
      </c>
      <c r="O852" s="143">
        <f>IF(対応ガラス検索!$E$2="-","",IF(L852&lt;=0.65,MAX($O$2:O851)+1,""))</f>
        <v>851</v>
      </c>
      <c r="P852" s="144"/>
      <c r="Q852" s="145"/>
    </row>
    <row r="853" spans="1:17" x14ac:dyDescent="0.4">
      <c r="A853" s="68">
        <v>852</v>
      </c>
      <c r="B853" s="68" t="s">
        <v>2295</v>
      </c>
      <c r="C853" s="68" t="s">
        <v>2197</v>
      </c>
      <c r="D853" s="68" t="s">
        <v>2007</v>
      </c>
      <c r="E853" s="68" t="s">
        <v>1965</v>
      </c>
      <c r="F853" s="68" t="s">
        <v>1966</v>
      </c>
      <c r="G853" s="68" t="s">
        <v>1962</v>
      </c>
      <c r="H853" s="68" t="s">
        <v>1963</v>
      </c>
      <c r="I853" s="68">
        <v>10</v>
      </c>
      <c r="J853" s="68" t="s">
        <v>2267</v>
      </c>
      <c r="K853" s="68">
        <v>1.5</v>
      </c>
      <c r="L853" s="68">
        <v>0.43</v>
      </c>
      <c r="M853" s="68" t="s">
        <v>1960</v>
      </c>
      <c r="N853" s="143">
        <f>IF(対応ガラス検索!$E$2="-","",IF(対応ガラス検索!$E$2&gt;=K853,MAX($N$2:N852)+1,""))</f>
        <v>852</v>
      </c>
      <c r="O853" s="143">
        <f>IF(対応ガラス検索!$E$2="-","",IF(L853&lt;=0.65,MAX($O$2:O852)+1,""))</f>
        <v>852</v>
      </c>
      <c r="P853" s="144"/>
      <c r="Q853" s="145"/>
    </row>
    <row r="854" spans="1:17" x14ac:dyDescent="0.4">
      <c r="A854" s="68">
        <v>853</v>
      </c>
      <c r="B854" s="68" t="s">
        <v>2295</v>
      </c>
      <c r="C854" s="68" t="s">
        <v>2197</v>
      </c>
      <c r="D854" s="68" t="s">
        <v>2007</v>
      </c>
      <c r="E854" s="68" t="s">
        <v>1965</v>
      </c>
      <c r="F854" s="68" t="s">
        <v>1966</v>
      </c>
      <c r="G854" s="68" t="s">
        <v>1962</v>
      </c>
      <c r="H854" s="68" t="s">
        <v>1963</v>
      </c>
      <c r="I854" s="68">
        <v>11</v>
      </c>
      <c r="J854" s="68" t="s">
        <v>2267</v>
      </c>
      <c r="K854" s="68">
        <v>1.4</v>
      </c>
      <c r="L854" s="68">
        <v>0.43</v>
      </c>
      <c r="M854" s="68" t="s">
        <v>1960</v>
      </c>
      <c r="N854" s="143">
        <f>IF(対応ガラス検索!$E$2="-","",IF(対応ガラス検索!$E$2&gt;=K854,MAX($N$2:N853)+1,""))</f>
        <v>853</v>
      </c>
      <c r="O854" s="143">
        <f>IF(対応ガラス検索!$E$2="-","",IF(L854&lt;=0.65,MAX($O$2:O853)+1,""))</f>
        <v>853</v>
      </c>
      <c r="P854" s="144"/>
      <c r="Q854" s="145"/>
    </row>
    <row r="855" spans="1:17" x14ac:dyDescent="0.4">
      <c r="A855" s="68">
        <v>854</v>
      </c>
      <c r="B855" s="68" t="s">
        <v>2295</v>
      </c>
      <c r="C855" s="68" t="s">
        <v>2197</v>
      </c>
      <c r="D855" s="68" t="s">
        <v>2007</v>
      </c>
      <c r="E855" s="68" t="s">
        <v>1965</v>
      </c>
      <c r="F855" s="68" t="s">
        <v>1966</v>
      </c>
      <c r="G855" s="68" t="s">
        <v>1962</v>
      </c>
      <c r="H855" s="68" t="s">
        <v>1963</v>
      </c>
      <c r="I855" s="68">
        <v>12</v>
      </c>
      <c r="J855" s="68" t="s">
        <v>2267</v>
      </c>
      <c r="K855" s="68">
        <v>1.3</v>
      </c>
      <c r="L855" s="68">
        <v>0.43</v>
      </c>
      <c r="M855" s="68" t="s">
        <v>1960</v>
      </c>
      <c r="N855" s="143">
        <f>IF(対応ガラス検索!$E$2="-","",IF(対応ガラス検索!$E$2&gt;=K855,MAX($N$2:N854)+1,""))</f>
        <v>854</v>
      </c>
      <c r="O855" s="143">
        <f>IF(対応ガラス検索!$E$2="-","",IF(L855&lt;=0.65,MAX($O$2:O854)+1,""))</f>
        <v>854</v>
      </c>
      <c r="P855" s="144"/>
      <c r="Q855" s="145"/>
    </row>
    <row r="856" spans="1:17" x14ac:dyDescent="0.4">
      <c r="A856" s="68">
        <v>855</v>
      </c>
      <c r="B856" s="68" t="s">
        <v>2295</v>
      </c>
      <c r="C856" s="68" t="s">
        <v>2197</v>
      </c>
      <c r="D856" s="68" t="s">
        <v>2007</v>
      </c>
      <c r="E856" s="68" t="s">
        <v>1965</v>
      </c>
      <c r="F856" s="68" t="s">
        <v>1966</v>
      </c>
      <c r="G856" s="68" t="s">
        <v>1962</v>
      </c>
      <c r="H856" s="68" t="s">
        <v>1963</v>
      </c>
      <c r="I856" s="68">
        <v>13</v>
      </c>
      <c r="J856" s="68" t="s">
        <v>2267</v>
      </c>
      <c r="K856" s="68">
        <v>1.2</v>
      </c>
      <c r="L856" s="68">
        <v>0.43</v>
      </c>
      <c r="M856" s="68" t="s">
        <v>1960</v>
      </c>
      <c r="N856" s="143">
        <f>IF(対応ガラス検索!$E$2="-","",IF(対応ガラス検索!$E$2&gt;=K856,MAX($N$2:N855)+1,""))</f>
        <v>855</v>
      </c>
      <c r="O856" s="143">
        <f>IF(対応ガラス検索!$E$2="-","",IF(L856&lt;=0.65,MAX($O$2:O855)+1,""))</f>
        <v>855</v>
      </c>
      <c r="P856" s="144"/>
      <c r="Q856" s="145"/>
    </row>
    <row r="857" spans="1:17" x14ac:dyDescent="0.4">
      <c r="A857" s="68">
        <v>856</v>
      </c>
      <c r="B857" s="68" t="s">
        <v>2295</v>
      </c>
      <c r="C857" s="68" t="s">
        <v>2197</v>
      </c>
      <c r="D857" s="68" t="s">
        <v>2007</v>
      </c>
      <c r="E857" s="68" t="s">
        <v>1965</v>
      </c>
      <c r="F857" s="68" t="s">
        <v>1966</v>
      </c>
      <c r="G857" s="68" t="s">
        <v>1962</v>
      </c>
      <c r="H857" s="68" t="s">
        <v>1963</v>
      </c>
      <c r="I857" s="68">
        <v>14</v>
      </c>
      <c r="J857" s="68" t="s">
        <v>2267</v>
      </c>
      <c r="K857" s="68">
        <v>1.2</v>
      </c>
      <c r="L857" s="68">
        <v>0.43</v>
      </c>
      <c r="M857" s="68" t="s">
        <v>1960</v>
      </c>
      <c r="N857" s="143">
        <f>IF(対応ガラス検索!$E$2="-","",IF(対応ガラス検索!$E$2&gt;=K857,MAX($N$2:N856)+1,""))</f>
        <v>856</v>
      </c>
      <c r="O857" s="143">
        <f>IF(対応ガラス検索!$E$2="-","",IF(L857&lt;=0.65,MAX($O$2:O856)+1,""))</f>
        <v>856</v>
      </c>
      <c r="P857" s="144"/>
      <c r="Q857" s="145"/>
    </row>
    <row r="858" spans="1:17" x14ac:dyDescent="0.4">
      <c r="A858" s="68">
        <v>857</v>
      </c>
      <c r="B858" s="68" t="s">
        <v>2295</v>
      </c>
      <c r="C858" s="68" t="s">
        <v>2197</v>
      </c>
      <c r="D858" s="68" t="s">
        <v>2008</v>
      </c>
      <c r="E858" s="68" t="s">
        <v>1965</v>
      </c>
      <c r="F858" s="68" t="s">
        <v>1966</v>
      </c>
      <c r="G858" s="68" t="s">
        <v>1965</v>
      </c>
      <c r="H858" s="68" t="s">
        <v>1966</v>
      </c>
      <c r="I858" s="68">
        <v>6</v>
      </c>
      <c r="J858" s="68" t="s">
        <v>2296</v>
      </c>
      <c r="K858" s="68">
        <v>2.5</v>
      </c>
      <c r="L858" s="68">
        <v>0.41</v>
      </c>
      <c r="M858" s="68" t="s">
        <v>1960</v>
      </c>
      <c r="N858" s="143">
        <f>IF(対応ガラス検索!$E$2="-","",IF(対応ガラス検索!$E$2&gt;=K858,MAX($N$2:N857)+1,""))</f>
        <v>857</v>
      </c>
      <c r="O858" s="143">
        <f>IF(対応ガラス検索!$E$2="-","",IF(L858&lt;=0.65,MAX($O$2:O857)+1,""))</f>
        <v>857</v>
      </c>
      <c r="P858" s="144"/>
      <c r="Q858" s="145"/>
    </row>
    <row r="859" spans="1:17" x14ac:dyDescent="0.4">
      <c r="A859" s="68">
        <v>858</v>
      </c>
      <c r="B859" s="68" t="s">
        <v>2295</v>
      </c>
      <c r="C859" s="68" t="s">
        <v>2197</v>
      </c>
      <c r="D859" s="68" t="s">
        <v>2008</v>
      </c>
      <c r="E859" s="68" t="s">
        <v>1965</v>
      </c>
      <c r="F859" s="68" t="s">
        <v>1966</v>
      </c>
      <c r="G859" s="68" t="s">
        <v>1965</v>
      </c>
      <c r="H859" s="68" t="s">
        <v>1966</v>
      </c>
      <c r="I859" s="68">
        <v>7</v>
      </c>
      <c r="J859" s="68" t="s">
        <v>2296</v>
      </c>
      <c r="K859" s="68">
        <v>2.2999999999999998</v>
      </c>
      <c r="L859" s="68">
        <v>0.41</v>
      </c>
      <c r="M859" s="68" t="s">
        <v>1960</v>
      </c>
      <c r="N859" s="143">
        <f>IF(対応ガラス検索!$E$2="-","",IF(対応ガラス検索!$E$2&gt;=K859,MAX($N$2:N858)+1,""))</f>
        <v>858</v>
      </c>
      <c r="O859" s="143">
        <f>IF(対応ガラス検索!$E$2="-","",IF(L859&lt;=0.65,MAX($O$2:O858)+1,""))</f>
        <v>858</v>
      </c>
      <c r="P859" s="144"/>
      <c r="Q859" s="145"/>
    </row>
    <row r="860" spans="1:17" x14ac:dyDescent="0.4">
      <c r="A860" s="68">
        <v>859</v>
      </c>
      <c r="B860" s="68" t="s">
        <v>2295</v>
      </c>
      <c r="C860" s="68" t="s">
        <v>2197</v>
      </c>
      <c r="D860" s="68" t="s">
        <v>2008</v>
      </c>
      <c r="E860" s="68" t="s">
        <v>1965</v>
      </c>
      <c r="F860" s="68" t="s">
        <v>1966</v>
      </c>
      <c r="G860" s="68" t="s">
        <v>1965</v>
      </c>
      <c r="H860" s="68" t="s">
        <v>1966</v>
      </c>
      <c r="I860" s="68">
        <v>8</v>
      </c>
      <c r="J860" s="68" t="s">
        <v>2296</v>
      </c>
      <c r="K860" s="142">
        <v>2.1</v>
      </c>
      <c r="L860" s="68">
        <v>0.41</v>
      </c>
      <c r="M860" s="68" t="s">
        <v>1960</v>
      </c>
      <c r="N860" s="143">
        <f>IF(対応ガラス検索!$E$2="-","",IF(対応ガラス検索!$E$2&gt;=K860,MAX($N$2:N859)+1,""))</f>
        <v>859</v>
      </c>
      <c r="O860" s="143">
        <f>IF(対応ガラス検索!$E$2="-","",IF(L860&lt;=0.65,MAX($O$2:O859)+1,""))</f>
        <v>859</v>
      </c>
      <c r="P860" s="144"/>
      <c r="Q860" s="145"/>
    </row>
    <row r="861" spans="1:17" x14ac:dyDescent="0.4">
      <c r="A861" s="68">
        <v>860</v>
      </c>
      <c r="B861" s="68" t="s">
        <v>2295</v>
      </c>
      <c r="C861" s="68" t="s">
        <v>2197</v>
      </c>
      <c r="D861" s="68" t="s">
        <v>2008</v>
      </c>
      <c r="E861" s="68" t="s">
        <v>1965</v>
      </c>
      <c r="F861" s="68" t="s">
        <v>1966</v>
      </c>
      <c r="G861" s="68" t="s">
        <v>1965</v>
      </c>
      <c r="H861" s="68" t="s">
        <v>1966</v>
      </c>
      <c r="I861" s="68">
        <v>9</v>
      </c>
      <c r="J861" s="68" t="s">
        <v>2296</v>
      </c>
      <c r="K861" s="68">
        <v>2</v>
      </c>
      <c r="L861" s="68">
        <v>0.41</v>
      </c>
      <c r="M861" s="68" t="s">
        <v>1960</v>
      </c>
      <c r="N861" s="143">
        <f>IF(対応ガラス検索!$E$2="-","",IF(対応ガラス検索!$E$2&gt;=K861,MAX($N$2:N860)+1,""))</f>
        <v>860</v>
      </c>
      <c r="O861" s="143">
        <f>IF(対応ガラス検索!$E$2="-","",IF(L861&lt;=0.65,MAX($O$2:O860)+1,""))</f>
        <v>860</v>
      </c>
      <c r="P861" s="144"/>
      <c r="Q861" s="145"/>
    </row>
    <row r="862" spans="1:17" x14ac:dyDescent="0.4">
      <c r="A862" s="68">
        <v>861</v>
      </c>
      <c r="B862" s="68" t="s">
        <v>2295</v>
      </c>
      <c r="C862" s="68" t="s">
        <v>2197</v>
      </c>
      <c r="D862" s="68" t="s">
        <v>2008</v>
      </c>
      <c r="E862" s="68" t="s">
        <v>1965</v>
      </c>
      <c r="F862" s="68" t="s">
        <v>1966</v>
      </c>
      <c r="G862" s="68" t="s">
        <v>1965</v>
      </c>
      <c r="H862" s="68" t="s">
        <v>1966</v>
      </c>
      <c r="I862" s="68">
        <v>10</v>
      </c>
      <c r="J862" s="68" t="s">
        <v>2296</v>
      </c>
      <c r="K862" s="68">
        <v>1.8</v>
      </c>
      <c r="L862" s="68">
        <v>0.41</v>
      </c>
      <c r="M862" s="68" t="s">
        <v>1960</v>
      </c>
      <c r="N862" s="143">
        <f>IF(対応ガラス検索!$E$2="-","",IF(対応ガラス検索!$E$2&gt;=K862,MAX($N$2:N861)+1,""))</f>
        <v>861</v>
      </c>
      <c r="O862" s="143">
        <f>IF(対応ガラス検索!$E$2="-","",IF(L862&lt;=0.65,MAX($O$2:O861)+1,""))</f>
        <v>861</v>
      </c>
      <c r="P862" s="144"/>
      <c r="Q862" s="145"/>
    </row>
    <row r="863" spans="1:17" x14ac:dyDescent="0.4">
      <c r="A863" s="68">
        <v>862</v>
      </c>
      <c r="B863" s="68" t="s">
        <v>2295</v>
      </c>
      <c r="C863" s="68" t="s">
        <v>2197</v>
      </c>
      <c r="D863" s="68" t="s">
        <v>2008</v>
      </c>
      <c r="E863" s="68" t="s">
        <v>1965</v>
      </c>
      <c r="F863" s="68" t="s">
        <v>1966</v>
      </c>
      <c r="G863" s="68" t="s">
        <v>1965</v>
      </c>
      <c r="H863" s="68" t="s">
        <v>1966</v>
      </c>
      <c r="I863" s="68">
        <v>11</v>
      </c>
      <c r="J863" s="68" t="s">
        <v>2296</v>
      </c>
      <c r="K863" s="68">
        <v>1.7</v>
      </c>
      <c r="L863" s="68">
        <v>0.41</v>
      </c>
      <c r="M863" s="68" t="s">
        <v>1960</v>
      </c>
      <c r="N863" s="143">
        <f>IF(対応ガラス検索!$E$2="-","",IF(対応ガラス検索!$E$2&gt;=K863,MAX($N$2:N862)+1,""))</f>
        <v>862</v>
      </c>
      <c r="O863" s="143">
        <f>IF(対応ガラス検索!$E$2="-","",IF(L863&lt;=0.65,MAX($O$2:O862)+1,""))</f>
        <v>862</v>
      </c>
      <c r="P863" s="144"/>
      <c r="Q863" s="145"/>
    </row>
    <row r="864" spans="1:17" x14ac:dyDescent="0.4">
      <c r="A864" s="68">
        <v>863</v>
      </c>
      <c r="B864" s="68" t="s">
        <v>2295</v>
      </c>
      <c r="C864" s="68" t="s">
        <v>2197</v>
      </c>
      <c r="D864" s="68" t="s">
        <v>2008</v>
      </c>
      <c r="E864" s="68" t="s">
        <v>1965</v>
      </c>
      <c r="F864" s="68" t="s">
        <v>1966</v>
      </c>
      <c r="G864" s="68" t="s">
        <v>1965</v>
      </c>
      <c r="H864" s="68" t="s">
        <v>1966</v>
      </c>
      <c r="I864" s="68">
        <v>12</v>
      </c>
      <c r="J864" s="68" t="s">
        <v>2296</v>
      </c>
      <c r="K864" s="68">
        <v>1.6</v>
      </c>
      <c r="L864" s="68">
        <v>0.41</v>
      </c>
      <c r="M864" s="68" t="s">
        <v>1960</v>
      </c>
      <c r="N864" s="143">
        <f>IF(対応ガラス検索!$E$2="-","",IF(対応ガラス検索!$E$2&gt;=K864,MAX($N$2:N863)+1,""))</f>
        <v>863</v>
      </c>
      <c r="O864" s="143">
        <f>IF(対応ガラス検索!$E$2="-","",IF(L864&lt;=0.65,MAX($O$2:O863)+1,""))</f>
        <v>863</v>
      </c>
      <c r="P864" s="144"/>
      <c r="Q864" s="145"/>
    </row>
    <row r="865" spans="1:17" x14ac:dyDescent="0.4">
      <c r="A865" s="68">
        <v>864</v>
      </c>
      <c r="B865" s="68" t="s">
        <v>2295</v>
      </c>
      <c r="C865" s="68" t="s">
        <v>2197</v>
      </c>
      <c r="D865" s="68" t="s">
        <v>2008</v>
      </c>
      <c r="E865" s="68" t="s">
        <v>1965</v>
      </c>
      <c r="F865" s="68" t="s">
        <v>1966</v>
      </c>
      <c r="G865" s="68" t="s">
        <v>1965</v>
      </c>
      <c r="H865" s="68" t="s">
        <v>1966</v>
      </c>
      <c r="I865" s="68">
        <v>6</v>
      </c>
      <c r="J865" s="68" t="s">
        <v>2267</v>
      </c>
      <c r="K865" s="142">
        <v>2</v>
      </c>
      <c r="L865" s="68">
        <v>0.41</v>
      </c>
      <c r="M865" s="68" t="s">
        <v>1960</v>
      </c>
      <c r="N865" s="143">
        <f>IF(対応ガラス検索!$E$2="-","",IF(対応ガラス検索!$E$2&gt;=K865,MAX($N$2:N864)+1,""))</f>
        <v>864</v>
      </c>
      <c r="O865" s="143">
        <f>IF(対応ガラス検索!$E$2="-","",IF(L865&lt;=0.65,MAX($O$2:O864)+1,""))</f>
        <v>864</v>
      </c>
      <c r="P865" s="144"/>
      <c r="Q865" s="145"/>
    </row>
    <row r="866" spans="1:17" x14ac:dyDescent="0.4">
      <c r="A866" s="68">
        <v>865</v>
      </c>
      <c r="B866" s="68" t="s">
        <v>2295</v>
      </c>
      <c r="C866" s="68" t="s">
        <v>2197</v>
      </c>
      <c r="D866" s="68" t="s">
        <v>2008</v>
      </c>
      <c r="E866" s="68" t="s">
        <v>1965</v>
      </c>
      <c r="F866" s="68" t="s">
        <v>1966</v>
      </c>
      <c r="G866" s="68" t="s">
        <v>1965</v>
      </c>
      <c r="H866" s="68" t="s">
        <v>1966</v>
      </c>
      <c r="I866" s="68">
        <v>7</v>
      </c>
      <c r="J866" s="68" t="s">
        <v>2267</v>
      </c>
      <c r="K866" s="68">
        <v>1.9</v>
      </c>
      <c r="L866" s="68">
        <v>0.41</v>
      </c>
      <c r="M866" s="68" t="s">
        <v>1960</v>
      </c>
      <c r="N866" s="143">
        <f>IF(対応ガラス検索!$E$2="-","",IF(対応ガラス検索!$E$2&gt;=K866,MAX($N$2:N865)+1,""))</f>
        <v>865</v>
      </c>
      <c r="O866" s="143">
        <f>IF(対応ガラス検索!$E$2="-","",IF(L866&lt;=0.65,MAX($O$2:O865)+1,""))</f>
        <v>865</v>
      </c>
      <c r="P866" s="144"/>
      <c r="Q866" s="145"/>
    </row>
    <row r="867" spans="1:17" x14ac:dyDescent="0.4">
      <c r="A867" s="68">
        <v>866</v>
      </c>
      <c r="B867" s="68" t="s">
        <v>2295</v>
      </c>
      <c r="C867" s="68" t="s">
        <v>2197</v>
      </c>
      <c r="D867" s="68" t="s">
        <v>2008</v>
      </c>
      <c r="E867" s="68" t="s">
        <v>1965</v>
      </c>
      <c r="F867" s="68" t="s">
        <v>1966</v>
      </c>
      <c r="G867" s="68" t="s">
        <v>1965</v>
      </c>
      <c r="H867" s="68" t="s">
        <v>1966</v>
      </c>
      <c r="I867" s="68">
        <v>8</v>
      </c>
      <c r="J867" s="68" t="s">
        <v>2267</v>
      </c>
      <c r="K867" s="68">
        <v>1.7</v>
      </c>
      <c r="L867" s="68">
        <v>0.41</v>
      </c>
      <c r="M867" s="68" t="s">
        <v>1960</v>
      </c>
      <c r="N867" s="143">
        <f>IF(対応ガラス検索!$E$2="-","",IF(対応ガラス検索!$E$2&gt;=K867,MAX($N$2:N866)+1,""))</f>
        <v>866</v>
      </c>
      <c r="O867" s="143">
        <f>IF(対応ガラス検索!$E$2="-","",IF(L867&lt;=0.65,MAX($O$2:O866)+1,""))</f>
        <v>866</v>
      </c>
      <c r="P867" s="144"/>
      <c r="Q867" s="145"/>
    </row>
    <row r="868" spans="1:17" x14ac:dyDescent="0.4">
      <c r="A868" s="68">
        <v>867</v>
      </c>
      <c r="B868" s="68" t="s">
        <v>2295</v>
      </c>
      <c r="C868" s="68" t="s">
        <v>2197</v>
      </c>
      <c r="D868" s="68" t="s">
        <v>2008</v>
      </c>
      <c r="E868" s="68" t="s">
        <v>1965</v>
      </c>
      <c r="F868" s="68" t="s">
        <v>1966</v>
      </c>
      <c r="G868" s="68" t="s">
        <v>1965</v>
      </c>
      <c r="H868" s="68" t="s">
        <v>1966</v>
      </c>
      <c r="I868" s="68">
        <v>9</v>
      </c>
      <c r="J868" s="68" t="s">
        <v>2267</v>
      </c>
      <c r="K868" s="68">
        <v>1.6</v>
      </c>
      <c r="L868" s="68">
        <v>0.41</v>
      </c>
      <c r="M868" s="68" t="s">
        <v>1960</v>
      </c>
      <c r="N868" s="143">
        <f>IF(対応ガラス検索!$E$2="-","",IF(対応ガラス検索!$E$2&gt;=K868,MAX($N$2:N867)+1,""))</f>
        <v>867</v>
      </c>
      <c r="O868" s="143">
        <f>IF(対応ガラス検索!$E$2="-","",IF(L868&lt;=0.65,MAX($O$2:O867)+1,""))</f>
        <v>867</v>
      </c>
      <c r="P868" s="144"/>
      <c r="Q868" s="145"/>
    </row>
    <row r="869" spans="1:17" x14ac:dyDescent="0.4">
      <c r="A869" s="68">
        <v>868</v>
      </c>
      <c r="B869" s="68" t="s">
        <v>2295</v>
      </c>
      <c r="C869" s="68" t="s">
        <v>2197</v>
      </c>
      <c r="D869" s="68" t="s">
        <v>2008</v>
      </c>
      <c r="E869" s="68" t="s">
        <v>1965</v>
      </c>
      <c r="F869" s="68" t="s">
        <v>1966</v>
      </c>
      <c r="G869" s="68" t="s">
        <v>1965</v>
      </c>
      <c r="H869" s="68" t="s">
        <v>1966</v>
      </c>
      <c r="I869" s="68">
        <v>10</v>
      </c>
      <c r="J869" s="68" t="s">
        <v>2267</v>
      </c>
      <c r="K869" s="68">
        <v>1.5</v>
      </c>
      <c r="L869" s="68">
        <v>0.41</v>
      </c>
      <c r="M869" s="68" t="s">
        <v>1960</v>
      </c>
      <c r="N869" s="143">
        <f>IF(対応ガラス検索!$E$2="-","",IF(対応ガラス検索!$E$2&gt;=K869,MAX($N$2:N868)+1,""))</f>
        <v>868</v>
      </c>
      <c r="O869" s="143">
        <f>IF(対応ガラス検索!$E$2="-","",IF(L869&lt;=0.65,MAX($O$2:O868)+1,""))</f>
        <v>868</v>
      </c>
      <c r="P869" s="144"/>
      <c r="Q869" s="145"/>
    </row>
    <row r="870" spans="1:17" x14ac:dyDescent="0.4">
      <c r="A870" s="68">
        <v>869</v>
      </c>
      <c r="B870" s="68" t="s">
        <v>2295</v>
      </c>
      <c r="C870" s="68" t="s">
        <v>2197</v>
      </c>
      <c r="D870" s="68" t="s">
        <v>2008</v>
      </c>
      <c r="E870" s="68" t="s">
        <v>1965</v>
      </c>
      <c r="F870" s="68" t="s">
        <v>1966</v>
      </c>
      <c r="G870" s="68" t="s">
        <v>1965</v>
      </c>
      <c r="H870" s="68" t="s">
        <v>1966</v>
      </c>
      <c r="I870" s="68">
        <v>11</v>
      </c>
      <c r="J870" s="68" t="s">
        <v>2267</v>
      </c>
      <c r="K870" s="68">
        <v>1.4</v>
      </c>
      <c r="L870" s="68">
        <v>0.41</v>
      </c>
      <c r="M870" s="68" t="s">
        <v>1960</v>
      </c>
      <c r="N870" s="143">
        <f>IF(対応ガラス検索!$E$2="-","",IF(対応ガラス検索!$E$2&gt;=K870,MAX($N$2:N869)+1,""))</f>
        <v>869</v>
      </c>
      <c r="O870" s="143">
        <f>IF(対応ガラス検索!$E$2="-","",IF(L870&lt;=0.65,MAX($O$2:O869)+1,""))</f>
        <v>869</v>
      </c>
      <c r="P870" s="144"/>
      <c r="Q870" s="145"/>
    </row>
    <row r="871" spans="1:17" x14ac:dyDescent="0.4">
      <c r="A871" s="68">
        <v>870</v>
      </c>
      <c r="B871" s="68" t="s">
        <v>2295</v>
      </c>
      <c r="C871" s="68" t="s">
        <v>2197</v>
      </c>
      <c r="D871" s="68" t="s">
        <v>2008</v>
      </c>
      <c r="E871" s="68" t="s">
        <v>1965</v>
      </c>
      <c r="F871" s="68" t="s">
        <v>1966</v>
      </c>
      <c r="G871" s="68" t="s">
        <v>1965</v>
      </c>
      <c r="H871" s="68" t="s">
        <v>1966</v>
      </c>
      <c r="I871" s="68">
        <v>12</v>
      </c>
      <c r="J871" s="68" t="s">
        <v>2267</v>
      </c>
      <c r="K871" s="68">
        <v>1.3</v>
      </c>
      <c r="L871" s="68">
        <v>0.41</v>
      </c>
      <c r="M871" s="68" t="s">
        <v>1960</v>
      </c>
      <c r="N871" s="143">
        <f>IF(対応ガラス検索!$E$2="-","",IF(対応ガラス検索!$E$2&gt;=K871,MAX($N$2:N870)+1,""))</f>
        <v>870</v>
      </c>
      <c r="O871" s="143">
        <f>IF(対応ガラス検索!$E$2="-","",IF(L871&lt;=0.65,MAX($O$2:O870)+1,""))</f>
        <v>870</v>
      </c>
      <c r="P871" s="144"/>
      <c r="Q871" s="145"/>
    </row>
    <row r="872" spans="1:17" x14ac:dyDescent="0.4">
      <c r="A872" s="68">
        <v>871</v>
      </c>
      <c r="B872" s="68" t="s">
        <v>2295</v>
      </c>
      <c r="C872" s="68" t="s">
        <v>2197</v>
      </c>
      <c r="D872" s="68" t="s">
        <v>2009</v>
      </c>
      <c r="E872" s="68" t="s">
        <v>2010</v>
      </c>
      <c r="F872" s="68" t="s">
        <v>2011</v>
      </c>
      <c r="G872" s="68" t="s">
        <v>1958</v>
      </c>
      <c r="H872" s="68" t="s">
        <v>1959</v>
      </c>
      <c r="I872" s="68">
        <v>6</v>
      </c>
      <c r="J872" s="68" t="s">
        <v>2296</v>
      </c>
      <c r="K872" s="68">
        <v>2.5</v>
      </c>
      <c r="L872" s="68">
        <v>0.43</v>
      </c>
      <c r="M872" s="68" t="s">
        <v>1960</v>
      </c>
      <c r="N872" s="143">
        <f>IF(対応ガラス検索!$E$2="-","",IF(対応ガラス検索!$E$2&gt;=K872,MAX($N$2:N871)+1,""))</f>
        <v>871</v>
      </c>
      <c r="O872" s="143">
        <f>IF(対応ガラス検索!$E$2="-","",IF(L872&lt;=0.65,MAX($O$2:O871)+1,""))</f>
        <v>871</v>
      </c>
      <c r="P872" s="144"/>
      <c r="Q872" s="145"/>
    </row>
    <row r="873" spans="1:17" x14ac:dyDescent="0.4">
      <c r="A873" s="68">
        <v>872</v>
      </c>
      <c r="B873" s="68" t="s">
        <v>2295</v>
      </c>
      <c r="C873" s="68" t="s">
        <v>2197</v>
      </c>
      <c r="D873" s="68" t="s">
        <v>2009</v>
      </c>
      <c r="E873" s="68" t="s">
        <v>2010</v>
      </c>
      <c r="F873" s="68" t="s">
        <v>2011</v>
      </c>
      <c r="G873" s="68" t="s">
        <v>1958</v>
      </c>
      <c r="H873" s="68" t="s">
        <v>1959</v>
      </c>
      <c r="I873" s="68">
        <v>7</v>
      </c>
      <c r="J873" s="68" t="s">
        <v>2296</v>
      </c>
      <c r="K873" s="142">
        <v>2.2999999999999998</v>
      </c>
      <c r="L873" s="68">
        <v>0.43</v>
      </c>
      <c r="M873" s="68" t="s">
        <v>1960</v>
      </c>
      <c r="N873" s="143">
        <f>IF(対応ガラス検索!$E$2="-","",IF(対応ガラス検索!$E$2&gt;=K873,MAX($N$2:N872)+1,""))</f>
        <v>872</v>
      </c>
      <c r="O873" s="143">
        <f>IF(対応ガラス検索!$E$2="-","",IF(L873&lt;=0.65,MAX($O$2:O872)+1,""))</f>
        <v>872</v>
      </c>
      <c r="P873" s="144"/>
      <c r="Q873" s="145"/>
    </row>
    <row r="874" spans="1:17" x14ac:dyDescent="0.4">
      <c r="A874" s="68">
        <v>873</v>
      </c>
      <c r="B874" s="68" t="s">
        <v>2295</v>
      </c>
      <c r="C874" s="68" t="s">
        <v>2197</v>
      </c>
      <c r="D874" s="68" t="s">
        <v>2009</v>
      </c>
      <c r="E874" s="68" t="s">
        <v>2010</v>
      </c>
      <c r="F874" s="68" t="s">
        <v>2011</v>
      </c>
      <c r="G874" s="68" t="s">
        <v>1958</v>
      </c>
      <c r="H874" s="68" t="s">
        <v>1959</v>
      </c>
      <c r="I874" s="68">
        <v>8</v>
      </c>
      <c r="J874" s="68" t="s">
        <v>2296</v>
      </c>
      <c r="K874" s="68">
        <v>2.1</v>
      </c>
      <c r="L874" s="68">
        <v>0.43</v>
      </c>
      <c r="M874" s="68" t="s">
        <v>1960</v>
      </c>
      <c r="N874" s="143">
        <f>IF(対応ガラス検索!$E$2="-","",IF(対応ガラス検索!$E$2&gt;=K874,MAX($N$2:N873)+1,""))</f>
        <v>873</v>
      </c>
      <c r="O874" s="143">
        <f>IF(対応ガラス検索!$E$2="-","",IF(L874&lt;=0.65,MAX($O$2:O873)+1,""))</f>
        <v>873</v>
      </c>
      <c r="P874" s="144"/>
      <c r="Q874" s="145"/>
    </row>
    <row r="875" spans="1:17" x14ac:dyDescent="0.4">
      <c r="A875" s="68">
        <v>874</v>
      </c>
      <c r="B875" s="68" t="s">
        <v>2295</v>
      </c>
      <c r="C875" s="68" t="s">
        <v>2197</v>
      </c>
      <c r="D875" s="68" t="s">
        <v>2009</v>
      </c>
      <c r="E875" s="68" t="s">
        <v>2010</v>
      </c>
      <c r="F875" s="68" t="s">
        <v>2011</v>
      </c>
      <c r="G875" s="68" t="s">
        <v>1958</v>
      </c>
      <c r="H875" s="68" t="s">
        <v>1959</v>
      </c>
      <c r="I875" s="68">
        <v>9</v>
      </c>
      <c r="J875" s="68" t="s">
        <v>2296</v>
      </c>
      <c r="K875" s="68">
        <v>2</v>
      </c>
      <c r="L875" s="68">
        <v>0.43</v>
      </c>
      <c r="M875" s="68" t="s">
        <v>1960</v>
      </c>
      <c r="N875" s="143">
        <f>IF(対応ガラス検索!$E$2="-","",IF(対応ガラス検索!$E$2&gt;=K875,MAX($N$2:N874)+1,""))</f>
        <v>874</v>
      </c>
      <c r="O875" s="143">
        <f>IF(対応ガラス検索!$E$2="-","",IF(L875&lt;=0.65,MAX($O$2:O874)+1,""))</f>
        <v>874</v>
      </c>
      <c r="P875" s="144"/>
      <c r="Q875" s="145"/>
    </row>
    <row r="876" spans="1:17" x14ac:dyDescent="0.4">
      <c r="A876" s="68">
        <v>875</v>
      </c>
      <c r="B876" s="68" t="s">
        <v>2295</v>
      </c>
      <c r="C876" s="68" t="s">
        <v>2197</v>
      </c>
      <c r="D876" s="68" t="s">
        <v>2009</v>
      </c>
      <c r="E876" s="68" t="s">
        <v>2010</v>
      </c>
      <c r="F876" s="68" t="s">
        <v>2011</v>
      </c>
      <c r="G876" s="68" t="s">
        <v>1958</v>
      </c>
      <c r="H876" s="68" t="s">
        <v>1959</v>
      </c>
      <c r="I876" s="68">
        <v>10</v>
      </c>
      <c r="J876" s="68" t="s">
        <v>2296</v>
      </c>
      <c r="K876" s="68">
        <v>1.8</v>
      </c>
      <c r="L876" s="68">
        <v>0.43</v>
      </c>
      <c r="M876" s="68" t="s">
        <v>1960</v>
      </c>
      <c r="N876" s="143">
        <f>IF(対応ガラス検索!$E$2="-","",IF(対応ガラス検索!$E$2&gt;=K876,MAX($N$2:N875)+1,""))</f>
        <v>875</v>
      </c>
      <c r="O876" s="143">
        <f>IF(対応ガラス検索!$E$2="-","",IF(L876&lt;=0.65,MAX($O$2:O875)+1,""))</f>
        <v>875</v>
      </c>
      <c r="P876" s="144"/>
      <c r="Q876" s="145"/>
    </row>
    <row r="877" spans="1:17" x14ac:dyDescent="0.4">
      <c r="A877" s="68">
        <v>876</v>
      </c>
      <c r="B877" s="68" t="s">
        <v>2295</v>
      </c>
      <c r="C877" s="68" t="s">
        <v>2197</v>
      </c>
      <c r="D877" s="68" t="s">
        <v>2009</v>
      </c>
      <c r="E877" s="68" t="s">
        <v>2010</v>
      </c>
      <c r="F877" s="68" t="s">
        <v>2011</v>
      </c>
      <c r="G877" s="68" t="s">
        <v>1958</v>
      </c>
      <c r="H877" s="68" t="s">
        <v>1959</v>
      </c>
      <c r="I877" s="68">
        <v>11</v>
      </c>
      <c r="J877" s="68" t="s">
        <v>2296</v>
      </c>
      <c r="K877" s="68">
        <v>1.7</v>
      </c>
      <c r="L877" s="68">
        <v>0.43</v>
      </c>
      <c r="M877" s="68" t="s">
        <v>1960</v>
      </c>
      <c r="N877" s="143">
        <f>IF(対応ガラス検索!$E$2="-","",IF(対応ガラス検索!$E$2&gt;=K877,MAX($N$2:N876)+1,""))</f>
        <v>876</v>
      </c>
      <c r="O877" s="143">
        <f>IF(対応ガラス検索!$E$2="-","",IF(L877&lt;=0.65,MAX($O$2:O876)+1,""))</f>
        <v>876</v>
      </c>
      <c r="P877" s="144"/>
      <c r="Q877" s="145"/>
    </row>
    <row r="878" spans="1:17" x14ac:dyDescent="0.4">
      <c r="A878" s="68">
        <v>877</v>
      </c>
      <c r="B878" s="68" t="s">
        <v>2295</v>
      </c>
      <c r="C878" s="68" t="s">
        <v>2197</v>
      </c>
      <c r="D878" s="68" t="s">
        <v>2009</v>
      </c>
      <c r="E878" s="68" t="s">
        <v>2010</v>
      </c>
      <c r="F878" s="68" t="s">
        <v>2011</v>
      </c>
      <c r="G878" s="68" t="s">
        <v>1958</v>
      </c>
      <c r="H878" s="68" t="s">
        <v>1959</v>
      </c>
      <c r="I878" s="68">
        <v>12</v>
      </c>
      <c r="J878" s="68" t="s">
        <v>2296</v>
      </c>
      <c r="K878" s="68">
        <v>1.6</v>
      </c>
      <c r="L878" s="68">
        <v>0.42</v>
      </c>
      <c r="M878" s="68" t="s">
        <v>1960</v>
      </c>
      <c r="N878" s="143">
        <f>IF(対応ガラス検索!$E$2="-","",IF(対応ガラス検索!$E$2&gt;=K878,MAX($N$2:N877)+1,""))</f>
        <v>877</v>
      </c>
      <c r="O878" s="143">
        <f>IF(対応ガラス検索!$E$2="-","",IF(L878&lt;=0.65,MAX($O$2:O877)+1,""))</f>
        <v>877</v>
      </c>
      <c r="P878" s="144"/>
      <c r="Q878" s="145"/>
    </row>
    <row r="879" spans="1:17" x14ac:dyDescent="0.4">
      <c r="A879" s="68">
        <v>878</v>
      </c>
      <c r="B879" s="68" t="s">
        <v>2295</v>
      </c>
      <c r="C879" s="68" t="s">
        <v>2197</v>
      </c>
      <c r="D879" s="68" t="s">
        <v>2009</v>
      </c>
      <c r="E879" s="68" t="s">
        <v>2010</v>
      </c>
      <c r="F879" s="68" t="s">
        <v>2011</v>
      </c>
      <c r="G879" s="68" t="s">
        <v>1958</v>
      </c>
      <c r="H879" s="68" t="s">
        <v>1959</v>
      </c>
      <c r="I879" s="68">
        <v>13</v>
      </c>
      <c r="J879" s="68" t="s">
        <v>2296</v>
      </c>
      <c r="K879" s="68">
        <v>1.6</v>
      </c>
      <c r="L879" s="68">
        <v>0.42</v>
      </c>
      <c r="M879" s="68" t="s">
        <v>1960</v>
      </c>
      <c r="N879" s="143">
        <f>IF(対応ガラス検索!$E$2="-","",IF(対応ガラス検索!$E$2&gt;=K879,MAX($N$2:N878)+1,""))</f>
        <v>878</v>
      </c>
      <c r="O879" s="143">
        <f>IF(対応ガラス検索!$E$2="-","",IF(L879&lt;=0.65,MAX($O$2:O878)+1,""))</f>
        <v>878</v>
      </c>
      <c r="P879" s="144"/>
      <c r="Q879" s="145"/>
    </row>
    <row r="880" spans="1:17" x14ac:dyDescent="0.4">
      <c r="A880" s="68">
        <v>879</v>
      </c>
      <c r="B880" s="68" t="s">
        <v>2295</v>
      </c>
      <c r="C880" s="68" t="s">
        <v>2197</v>
      </c>
      <c r="D880" s="68" t="s">
        <v>2009</v>
      </c>
      <c r="E880" s="68" t="s">
        <v>2010</v>
      </c>
      <c r="F880" s="68" t="s">
        <v>2011</v>
      </c>
      <c r="G880" s="68" t="s">
        <v>1958</v>
      </c>
      <c r="H880" s="68" t="s">
        <v>1959</v>
      </c>
      <c r="I880" s="68">
        <v>6</v>
      </c>
      <c r="J880" s="68" t="s">
        <v>2267</v>
      </c>
      <c r="K880" s="68">
        <v>2</v>
      </c>
      <c r="L880" s="68">
        <v>0.43</v>
      </c>
      <c r="M880" s="68" t="s">
        <v>1960</v>
      </c>
      <c r="N880" s="143">
        <f>IF(対応ガラス検索!$E$2="-","",IF(対応ガラス検索!$E$2&gt;=K880,MAX($N$2:N879)+1,""))</f>
        <v>879</v>
      </c>
      <c r="O880" s="143">
        <f>IF(対応ガラス検索!$E$2="-","",IF(L880&lt;=0.65,MAX($O$2:O879)+1,""))</f>
        <v>879</v>
      </c>
      <c r="P880" s="144"/>
      <c r="Q880" s="145"/>
    </row>
    <row r="881" spans="1:17" x14ac:dyDescent="0.4">
      <c r="A881" s="68">
        <v>880</v>
      </c>
      <c r="B881" s="68" t="s">
        <v>2295</v>
      </c>
      <c r="C881" s="68" t="s">
        <v>2197</v>
      </c>
      <c r="D881" s="68" t="s">
        <v>2009</v>
      </c>
      <c r="E881" s="68" t="s">
        <v>2010</v>
      </c>
      <c r="F881" s="68" t="s">
        <v>2011</v>
      </c>
      <c r="G881" s="68" t="s">
        <v>1958</v>
      </c>
      <c r="H881" s="68" t="s">
        <v>1959</v>
      </c>
      <c r="I881" s="68">
        <v>7</v>
      </c>
      <c r="J881" s="68" t="s">
        <v>2267</v>
      </c>
      <c r="K881" s="68">
        <v>1.9</v>
      </c>
      <c r="L881" s="68">
        <v>0.43</v>
      </c>
      <c r="M881" s="68" t="s">
        <v>1960</v>
      </c>
      <c r="N881" s="143">
        <f>IF(対応ガラス検索!$E$2="-","",IF(対応ガラス検索!$E$2&gt;=K881,MAX($N$2:N880)+1,""))</f>
        <v>880</v>
      </c>
      <c r="O881" s="143">
        <f>IF(対応ガラス検索!$E$2="-","",IF(L881&lt;=0.65,MAX($O$2:O880)+1,""))</f>
        <v>880</v>
      </c>
      <c r="P881" s="144"/>
      <c r="Q881" s="145"/>
    </row>
    <row r="882" spans="1:17" x14ac:dyDescent="0.4">
      <c r="A882" s="68">
        <v>881</v>
      </c>
      <c r="B882" s="68" t="s">
        <v>2295</v>
      </c>
      <c r="C882" s="68" t="s">
        <v>2197</v>
      </c>
      <c r="D882" s="68" t="s">
        <v>2009</v>
      </c>
      <c r="E882" s="68" t="s">
        <v>2010</v>
      </c>
      <c r="F882" s="68" t="s">
        <v>2011</v>
      </c>
      <c r="G882" s="68" t="s">
        <v>1958</v>
      </c>
      <c r="H882" s="68" t="s">
        <v>1959</v>
      </c>
      <c r="I882" s="68">
        <v>8</v>
      </c>
      <c r="J882" s="68" t="s">
        <v>2267</v>
      </c>
      <c r="K882" s="68">
        <v>1.7</v>
      </c>
      <c r="L882" s="68">
        <v>0.43</v>
      </c>
      <c r="M882" s="68" t="s">
        <v>1960</v>
      </c>
      <c r="N882" s="143">
        <f>IF(対応ガラス検索!$E$2="-","",IF(対応ガラス検索!$E$2&gt;=K882,MAX($N$2:N881)+1,""))</f>
        <v>881</v>
      </c>
      <c r="O882" s="143">
        <f>IF(対応ガラス検索!$E$2="-","",IF(L882&lt;=0.65,MAX($O$2:O881)+1,""))</f>
        <v>881</v>
      </c>
      <c r="P882" s="144"/>
      <c r="Q882" s="145"/>
    </row>
    <row r="883" spans="1:17" x14ac:dyDescent="0.4">
      <c r="A883" s="68">
        <v>882</v>
      </c>
      <c r="B883" s="68" t="s">
        <v>2295</v>
      </c>
      <c r="C883" s="68" t="s">
        <v>2197</v>
      </c>
      <c r="D883" s="68" t="s">
        <v>2009</v>
      </c>
      <c r="E883" s="68" t="s">
        <v>2010</v>
      </c>
      <c r="F883" s="68" t="s">
        <v>2011</v>
      </c>
      <c r="G883" s="68" t="s">
        <v>1958</v>
      </c>
      <c r="H883" s="68" t="s">
        <v>1959</v>
      </c>
      <c r="I883" s="68">
        <v>9</v>
      </c>
      <c r="J883" s="68" t="s">
        <v>2267</v>
      </c>
      <c r="K883" s="68">
        <v>1.6</v>
      </c>
      <c r="L883" s="68">
        <v>0.42</v>
      </c>
      <c r="M883" s="68" t="s">
        <v>1960</v>
      </c>
      <c r="N883" s="143">
        <f>IF(対応ガラス検索!$E$2="-","",IF(対応ガラス検索!$E$2&gt;=K883,MAX($N$2:N882)+1,""))</f>
        <v>882</v>
      </c>
      <c r="O883" s="143">
        <f>IF(対応ガラス検索!$E$2="-","",IF(L883&lt;=0.65,MAX($O$2:O882)+1,""))</f>
        <v>882</v>
      </c>
      <c r="P883" s="144"/>
      <c r="Q883" s="145"/>
    </row>
    <row r="884" spans="1:17" x14ac:dyDescent="0.4">
      <c r="A884" s="68">
        <v>883</v>
      </c>
      <c r="B884" s="68" t="s">
        <v>2295</v>
      </c>
      <c r="C884" s="68" t="s">
        <v>2197</v>
      </c>
      <c r="D884" s="68" t="s">
        <v>2009</v>
      </c>
      <c r="E884" s="68" t="s">
        <v>2010</v>
      </c>
      <c r="F884" s="68" t="s">
        <v>2011</v>
      </c>
      <c r="G884" s="68" t="s">
        <v>1958</v>
      </c>
      <c r="H884" s="68" t="s">
        <v>1959</v>
      </c>
      <c r="I884" s="68">
        <v>10</v>
      </c>
      <c r="J884" s="68" t="s">
        <v>2267</v>
      </c>
      <c r="K884" s="68">
        <v>1.5</v>
      </c>
      <c r="L884" s="68">
        <v>0.42</v>
      </c>
      <c r="M884" s="68" t="s">
        <v>1960</v>
      </c>
      <c r="N884" s="143">
        <f>IF(対応ガラス検索!$E$2="-","",IF(対応ガラス検索!$E$2&gt;=K884,MAX($N$2:N883)+1,""))</f>
        <v>883</v>
      </c>
      <c r="O884" s="143">
        <f>IF(対応ガラス検索!$E$2="-","",IF(L884&lt;=0.65,MAX($O$2:O883)+1,""))</f>
        <v>883</v>
      </c>
      <c r="P884" s="144"/>
      <c r="Q884" s="145"/>
    </row>
    <row r="885" spans="1:17" x14ac:dyDescent="0.4">
      <c r="A885" s="68">
        <v>884</v>
      </c>
      <c r="B885" s="68" t="s">
        <v>2295</v>
      </c>
      <c r="C885" s="68" t="s">
        <v>2197</v>
      </c>
      <c r="D885" s="68" t="s">
        <v>2009</v>
      </c>
      <c r="E885" s="68" t="s">
        <v>2010</v>
      </c>
      <c r="F885" s="68" t="s">
        <v>2011</v>
      </c>
      <c r="G885" s="68" t="s">
        <v>1958</v>
      </c>
      <c r="H885" s="68" t="s">
        <v>1959</v>
      </c>
      <c r="I885" s="68">
        <v>11</v>
      </c>
      <c r="J885" s="68" t="s">
        <v>2267</v>
      </c>
      <c r="K885" s="68">
        <v>1.4</v>
      </c>
      <c r="L885" s="68">
        <v>0.42</v>
      </c>
      <c r="M885" s="68" t="s">
        <v>1960</v>
      </c>
      <c r="N885" s="143">
        <f>IF(対応ガラス検索!$E$2="-","",IF(対応ガラス検索!$E$2&gt;=K885,MAX($N$2:N884)+1,""))</f>
        <v>884</v>
      </c>
      <c r="O885" s="143">
        <f>IF(対応ガラス検索!$E$2="-","",IF(L885&lt;=0.65,MAX($O$2:O884)+1,""))</f>
        <v>884</v>
      </c>
      <c r="P885" s="144"/>
      <c r="Q885" s="145"/>
    </row>
    <row r="886" spans="1:17" x14ac:dyDescent="0.4">
      <c r="A886" s="68">
        <v>885</v>
      </c>
      <c r="B886" s="68" t="s">
        <v>2295</v>
      </c>
      <c r="C886" s="68" t="s">
        <v>2197</v>
      </c>
      <c r="D886" s="68" t="s">
        <v>2009</v>
      </c>
      <c r="E886" s="68" t="s">
        <v>2010</v>
      </c>
      <c r="F886" s="68" t="s">
        <v>2011</v>
      </c>
      <c r="G886" s="68" t="s">
        <v>1958</v>
      </c>
      <c r="H886" s="68" t="s">
        <v>1959</v>
      </c>
      <c r="I886" s="68">
        <v>12</v>
      </c>
      <c r="J886" s="68" t="s">
        <v>2267</v>
      </c>
      <c r="K886" s="142">
        <v>1.3</v>
      </c>
      <c r="L886" s="68">
        <v>0.42</v>
      </c>
      <c r="M886" s="68" t="s">
        <v>1960</v>
      </c>
      <c r="N886" s="143">
        <f>IF(対応ガラス検索!$E$2="-","",IF(対応ガラス検索!$E$2&gt;=K886,MAX($N$2:N885)+1,""))</f>
        <v>885</v>
      </c>
      <c r="O886" s="143">
        <f>IF(対応ガラス検索!$E$2="-","",IF(L886&lt;=0.65,MAX($O$2:O885)+1,""))</f>
        <v>885</v>
      </c>
      <c r="P886" s="144"/>
      <c r="Q886" s="145"/>
    </row>
    <row r="887" spans="1:17" x14ac:dyDescent="0.4">
      <c r="A887" s="68">
        <v>886</v>
      </c>
      <c r="B887" s="68" t="s">
        <v>2295</v>
      </c>
      <c r="C887" s="68" t="s">
        <v>2197</v>
      </c>
      <c r="D887" s="68" t="s">
        <v>2009</v>
      </c>
      <c r="E887" s="68" t="s">
        <v>2010</v>
      </c>
      <c r="F887" s="68" t="s">
        <v>2011</v>
      </c>
      <c r="G887" s="68" t="s">
        <v>1958</v>
      </c>
      <c r="H887" s="68" t="s">
        <v>1959</v>
      </c>
      <c r="I887" s="68">
        <v>13</v>
      </c>
      <c r="J887" s="68" t="s">
        <v>2267</v>
      </c>
      <c r="K887" s="68">
        <v>1.2</v>
      </c>
      <c r="L887" s="68">
        <v>0.42</v>
      </c>
      <c r="M887" s="68" t="s">
        <v>1960</v>
      </c>
      <c r="N887" s="143">
        <f>IF(対応ガラス検索!$E$2="-","",IF(対応ガラス検索!$E$2&gt;=K887,MAX($N$2:N886)+1,""))</f>
        <v>886</v>
      </c>
      <c r="O887" s="143">
        <f>IF(対応ガラス検索!$E$2="-","",IF(L887&lt;=0.65,MAX($O$2:O886)+1,""))</f>
        <v>886</v>
      </c>
      <c r="P887" s="144"/>
      <c r="Q887" s="145"/>
    </row>
    <row r="888" spans="1:17" x14ac:dyDescent="0.4">
      <c r="A888" s="68">
        <v>887</v>
      </c>
      <c r="B888" s="68" t="s">
        <v>2295</v>
      </c>
      <c r="C888" s="68" t="s">
        <v>2197</v>
      </c>
      <c r="D888" s="68" t="s">
        <v>2012</v>
      </c>
      <c r="E888" s="68" t="s">
        <v>2010</v>
      </c>
      <c r="F888" s="68" t="s">
        <v>2011</v>
      </c>
      <c r="G888" s="68" t="s">
        <v>1962</v>
      </c>
      <c r="H888" s="68" t="s">
        <v>1963</v>
      </c>
      <c r="I888" s="68">
        <v>6</v>
      </c>
      <c r="J888" s="68" t="s">
        <v>2296</v>
      </c>
      <c r="K888" s="68">
        <v>2.5</v>
      </c>
      <c r="L888" s="68">
        <v>0.43</v>
      </c>
      <c r="M888" s="68" t="s">
        <v>1960</v>
      </c>
      <c r="N888" s="143">
        <f>IF(対応ガラス検索!$E$2="-","",IF(対応ガラス検索!$E$2&gt;=K888,MAX($N$2:N887)+1,""))</f>
        <v>887</v>
      </c>
      <c r="O888" s="143">
        <f>IF(対応ガラス検索!$E$2="-","",IF(L888&lt;=0.65,MAX($O$2:O887)+1,""))</f>
        <v>887</v>
      </c>
      <c r="P888" s="144"/>
      <c r="Q888" s="145"/>
    </row>
    <row r="889" spans="1:17" x14ac:dyDescent="0.4">
      <c r="A889" s="68">
        <v>888</v>
      </c>
      <c r="B889" s="68" t="s">
        <v>2295</v>
      </c>
      <c r="C889" s="68" t="s">
        <v>2197</v>
      </c>
      <c r="D889" s="68" t="s">
        <v>2012</v>
      </c>
      <c r="E889" s="68" t="s">
        <v>2010</v>
      </c>
      <c r="F889" s="68" t="s">
        <v>2011</v>
      </c>
      <c r="G889" s="68" t="s">
        <v>1962</v>
      </c>
      <c r="H889" s="68" t="s">
        <v>1963</v>
      </c>
      <c r="I889" s="68">
        <v>7</v>
      </c>
      <c r="J889" s="68" t="s">
        <v>2296</v>
      </c>
      <c r="K889" s="68">
        <v>2.2999999999999998</v>
      </c>
      <c r="L889" s="68">
        <v>0.43</v>
      </c>
      <c r="M889" s="68" t="s">
        <v>1960</v>
      </c>
      <c r="N889" s="143">
        <f>IF(対応ガラス検索!$E$2="-","",IF(対応ガラス検索!$E$2&gt;=K889,MAX($N$2:N888)+1,""))</f>
        <v>888</v>
      </c>
      <c r="O889" s="143">
        <f>IF(対応ガラス検索!$E$2="-","",IF(L889&lt;=0.65,MAX($O$2:O888)+1,""))</f>
        <v>888</v>
      </c>
      <c r="P889" s="144"/>
      <c r="Q889" s="145"/>
    </row>
    <row r="890" spans="1:17" x14ac:dyDescent="0.4">
      <c r="A890" s="68">
        <v>889</v>
      </c>
      <c r="B890" s="68" t="s">
        <v>2295</v>
      </c>
      <c r="C890" s="68" t="s">
        <v>2197</v>
      </c>
      <c r="D890" s="68" t="s">
        <v>2012</v>
      </c>
      <c r="E890" s="68" t="s">
        <v>2010</v>
      </c>
      <c r="F890" s="68" t="s">
        <v>2011</v>
      </c>
      <c r="G890" s="68" t="s">
        <v>1962</v>
      </c>
      <c r="H890" s="68" t="s">
        <v>1963</v>
      </c>
      <c r="I890" s="68">
        <v>8</v>
      </c>
      <c r="J890" s="68" t="s">
        <v>2296</v>
      </c>
      <c r="K890" s="68">
        <v>2.1</v>
      </c>
      <c r="L890" s="68">
        <v>0.43</v>
      </c>
      <c r="M890" s="68" t="s">
        <v>1960</v>
      </c>
      <c r="N890" s="143">
        <f>IF(対応ガラス検索!$E$2="-","",IF(対応ガラス検索!$E$2&gt;=K890,MAX($N$2:N889)+1,""))</f>
        <v>889</v>
      </c>
      <c r="O890" s="143">
        <f>IF(対応ガラス検索!$E$2="-","",IF(L890&lt;=0.65,MAX($O$2:O889)+1,""))</f>
        <v>889</v>
      </c>
      <c r="P890" s="144"/>
      <c r="Q890" s="145"/>
    </row>
    <row r="891" spans="1:17" x14ac:dyDescent="0.4">
      <c r="A891" s="68">
        <v>890</v>
      </c>
      <c r="B891" s="68" t="s">
        <v>2295</v>
      </c>
      <c r="C891" s="68" t="s">
        <v>2197</v>
      </c>
      <c r="D891" s="68" t="s">
        <v>2012</v>
      </c>
      <c r="E891" s="68" t="s">
        <v>2010</v>
      </c>
      <c r="F891" s="68" t="s">
        <v>2011</v>
      </c>
      <c r="G891" s="68" t="s">
        <v>1962</v>
      </c>
      <c r="H891" s="68" t="s">
        <v>1963</v>
      </c>
      <c r="I891" s="68">
        <v>9</v>
      </c>
      <c r="J891" s="68" t="s">
        <v>2296</v>
      </c>
      <c r="K891" s="68">
        <v>2</v>
      </c>
      <c r="L891" s="68">
        <v>0.43</v>
      </c>
      <c r="M891" s="68" t="s">
        <v>1960</v>
      </c>
      <c r="N891" s="143">
        <f>IF(対応ガラス検索!$E$2="-","",IF(対応ガラス検索!$E$2&gt;=K891,MAX($N$2:N890)+1,""))</f>
        <v>890</v>
      </c>
      <c r="O891" s="143">
        <f>IF(対応ガラス検索!$E$2="-","",IF(L891&lt;=0.65,MAX($O$2:O890)+1,""))</f>
        <v>890</v>
      </c>
      <c r="P891" s="144"/>
      <c r="Q891" s="145"/>
    </row>
    <row r="892" spans="1:17" x14ac:dyDescent="0.4">
      <c r="A892" s="68">
        <v>891</v>
      </c>
      <c r="B892" s="68" t="s">
        <v>2295</v>
      </c>
      <c r="C892" s="68" t="s">
        <v>2197</v>
      </c>
      <c r="D892" s="68" t="s">
        <v>2012</v>
      </c>
      <c r="E892" s="68" t="s">
        <v>2010</v>
      </c>
      <c r="F892" s="68" t="s">
        <v>2011</v>
      </c>
      <c r="G892" s="68" t="s">
        <v>1962</v>
      </c>
      <c r="H892" s="68" t="s">
        <v>1963</v>
      </c>
      <c r="I892" s="68">
        <v>10</v>
      </c>
      <c r="J892" s="68" t="s">
        <v>2296</v>
      </c>
      <c r="K892" s="68">
        <v>1.8</v>
      </c>
      <c r="L892" s="68">
        <v>0.43</v>
      </c>
      <c r="M892" s="68" t="s">
        <v>1960</v>
      </c>
      <c r="N892" s="143">
        <f>IF(対応ガラス検索!$E$2="-","",IF(対応ガラス検索!$E$2&gt;=K892,MAX($N$2:N891)+1,""))</f>
        <v>891</v>
      </c>
      <c r="O892" s="143">
        <f>IF(対応ガラス検索!$E$2="-","",IF(L892&lt;=0.65,MAX($O$2:O891)+1,""))</f>
        <v>891</v>
      </c>
      <c r="P892" s="144"/>
      <c r="Q892" s="145"/>
    </row>
    <row r="893" spans="1:17" x14ac:dyDescent="0.4">
      <c r="A893" s="68">
        <v>892</v>
      </c>
      <c r="B893" s="68" t="s">
        <v>2295</v>
      </c>
      <c r="C893" s="68" t="s">
        <v>2197</v>
      </c>
      <c r="D893" s="68" t="s">
        <v>2012</v>
      </c>
      <c r="E893" s="68" t="s">
        <v>2010</v>
      </c>
      <c r="F893" s="68" t="s">
        <v>2011</v>
      </c>
      <c r="G893" s="68" t="s">
        <v>1962</v>
      </c>
      <c r="H893" s="68" t="s">
        <v>1963</v>
      </c>
      <c r="I893" s="68">
        <v>11</v>
      </c>
      <c r="J893" s="68" t="s">
        <v>2296</v>
      </c>
      <c r="K893" s="68">
        <v>1.7</v>
      </c>
      <c r="L893" s="68">
        <v>0.43</v>
      </c>
      <c r="M893" s="68" t="s">
        <v>1960</v>
      </c>
      <c r="N893" s="143">
        <f>IF(対応ガラス検索!$E$2="-","",IF(対応ガラス検索!$E$2&gt;=K893,MAX($N$2:N892)+1,""))</f>
        <v>892</v>
      </c>
      <c r="O893" s="143">
        <f>IF(対応ガラス検索!$E$2="-","",IF(L893&lt;=0.65,MAX($O$2:O892)+1,""))</f>
        <v>892</v>
      </c>
      <c r="P893" s="144"/>
      <c r="Q893" s="145"/>
    </row>
    <row r="894" spans="1:17" x14ac:dyDescent="0.4">
      <c r="A894" s="68">
        <v>893</v>
      </c>
      <c r="B894" s="68" t="s">
        <v>2295</v>
      </c>
      <c r="C894" s="68" t="s">
        <v>2197</v>
      </c>
      <c r="D894" s="68" t="s">
        <v>2012</v>
      </c>
      <c r="E894" s="68" t="s">
        <v>2010</v>
      </c>
      <c r="F894" s="68" t="s">
        <v>2011</v>
      </c>
      <c r="G894" s="68" t="s">
        <v>1962</v>
      </c>
      <c r="H894" s="68" t="s">
        <v>1963</v>
      </c>
      <c r="I894" s="68">
        <v>12</v>
      </c>
      <c r="J894" s="68" t="s">
        <v>2296</v>
      </c>
      <c r="K894" s="68">
        <v>1.6</v>
      </c>
      <c r="L894" s="68">
        <v>0.43</v>
      </c>
      <c r="M894" s="68" t="s">
        <v>1960</v>
      </c>
      <c r="N894" s="143">
        <f>IF(対応ガラス検索!$E$2="-","",IF(対応ガラス検索!$E$2&gt;=K894,MAX($N$2:N893)+1,""))</f>
        <v>893</v>
      </c>
      <c r="O894" s="143">
        <f>IF(対応ガラス検索!$E$2="-","",IF(L894&lt;=0.65,MAX($O$2:O893)+1,""))</f>
        <v>893</v>
      </c>
      <c r="P894" s="144"/>
      <c r="Q894" s="145"/>
    </row>
    <row r="895" spans="1:17" x14ac:dyDescent="0.4">
      <c r="A895" s="68">
        <v>894</v>
      </c>
      <c r="B895" s="68" t="s">
        <v>2295</v>
      </c>
      <c r="C895" s="68" t="s">
        <v>2197</v>
      </c>
      <c r="D895" s="68" t="s">
        <v>2012</v>
      </c>
      <c r="E895" s="68" t="s">
        <v>2010</v>
      </c>
      <c r="F895" s="68" t="s">
        <v>2011</v>
      </c>
      <c r="G895" s="68" t="s">
        <v>1962</v>
      </c>
      <c r="H895" s="68" t="s">
        <v>1963</v>
      </c>
      <c r="I895" s="68">
        <v>6</v>
      </c>
      <c r="J895" s="68" t="s">
        <v>2267</v>
      </c>
      <c r="K895" s="68">
        <v>2</v>
      </c>
      <c r="L895" s="68">
        <v>0.43</v>
      </c>
      <c r="M895" s="68" t="s">
        <v>1960</v>
      </c>
      <c r="N895" s="143">
        <f>IF(対応ガラス検索!$E$2="-","",IF(対応ガラス検索!$E$2&gt;=K895,MAX($N$2:N894)+1,""))</f>
        <v>894</v>
      </c>
      <c r="O895" s="143">
        <f>IF(対応ガラス検索!$E$2="-","",IF(L895&lt;=0.65,MAX($O$2:O894)+1,""))</f>
        <v>894</v>
      </c>
      <c r="P895" s="144"/>
      <c r="Q895" s="145"/>
    </row>
    <row r="896" spans="1:17" x14ac:dyDescent="0.4">
      <c r="A896" s="68">
        <v>895</v>
      </c>
      <c r="B896" s="68" t="s">
        <v>2295</v>
      </c>
      <c r="C896" s="68" t="s">
        <v>2197</v>
      </c>
      <c r="D896" s="68" t="s">
        <v>2012</v>
      </c>
      <c r="E896" s="68" t="s">
        <v>2010</v>
      </c>
      <c r="F896" s="68" t="s">
        <v>2011</v>
      </c>
      <c r="G896" s="68" t="s">
        <v>1962</v>
      </c>
      <c r="H896" s="68" t="s">
        <v>1963</v>
      </c>
      <c r="I896" s="68">
        <v>7</v>
      </c>
      <c r="J896" s="68" t="s">
        <v>2267</v>
      </c>
      <c r="K896" s="68">
        <v>1.9</v>
      </c>
      <c r="L896" s="68">
        <v>0.43</v>
      </c>
      <c r="M896" s="68" t="s">
        <v>1960</v>
      </c>
      <c r="N896" s="143">
        <f>IF(対応ガラス検索!$E$2="-","",IF(対応ガラス検索!$E$2&gt;=K896,MAX($N$2:N895)+1,""))</f>
        <v>895</v>
      </c>
      <c r="O896" s="143">
        <f>IF(対応ガラス検索!$E$2="-","",IF(L896&lt;=0.65,MAX($O$2:O895)+1,""))</f>
        <v>895</v>
      </c>
      <c r="P896" s="144"/>
      <c r="Q896" s="145"/>
    </row>
    <row r="897" spans="1:17" x14ac:dyDescent="0.4">
      <c r="A897" s="68">
        <v>896</v>
      </c>
      <c r="B897" s="68" t="s">
        <v>2295</v>
      </c>
      <c r="C897" s="68" t="s">
        <v>2197</v>
      </c>
      <c r="D897" s="68" t="s">
        <v>2012</v>
      </c>
      <c r="E897" s="68" t="s">
        <v>2010</v>
      </c>
      <c r="F897" s="68" t="s">
        <v>2011</v>
      </c>
      <c r="G897" s="68" t="s">
        <v>1962</v>
      </c>
      <c r="H897" s="68" t="s">
        <v>1963</v>
      </c>
      <c r="I897" s="68">
        <v>8</v>
      </c>
      <c r="J897" s="68" t="s">
        <v>2267</v>
      </c>
      <c r="K897" s="68">
        <v>1.7</v>
      </c>
      <c r="L897" s="68">
        <v>0.43</v>
      </c>
      <c r="M897" s="68" t="s">
        <v>1960</v>
      </c>
      <c r="N897" s="143">
        <f>IF(対応ガラス検索!$E$2="-","",IF(対応ガラス検索!$E$2&gt;=K897,MAX($N$2:N896)+1,""))</f>
        <v>896</v>
      </c>
      <c r="O897" s="143">
        <f>IF(対応ガラス検索!$E$2="-","",IF(L897&lt;=0.65,MAX($O$2:O896)+1,""))</f>
        <v>896</v>
      </c>
      <c r="P897" s="144"/>
      <c r="Q897" s="145"/>
    </row>
    <row r="898" spans="1:17" x14ac:dyDescent="0.4">
      <c r="A898" s="68">
        <v>897</v>
      </c>
      <c r="B898" s="68" t="s">
        <v>2295</v>
      </c>
      <c r="C898" s="68" t="s">
        <v>2197</v>
      </c>
      <c r="D898" s="68" t="s">
        <v>2012</v>
      </c>
      <c r="E898" s="68" t="s">
        <v>2010</v>
      </c>
      <c r="F898" s="68" t="s">
        <v>2011</v>
      </c>
      <c r="G898" s="68" t="s">
        <v>1962</v>
      </c>
      <c r="H898" s="68" t="s">
        <v>1963</v>
      </c>
      <c r="I898" s="68">
        <v>9</v>
      </c>
      <c r="J898" s="68" t="s">
        <v>2267</v>
      </c>
      <c r="K898" s="68">
        <v>1.6</v>
      </c>
      <c r="L898" s="68">
        <v>0.43</v>
      </c>
      <c r="M898" s="68" t="s">
        <v>1960</v>
      </c>
      <c r="N898" s="143">
        <f>IF(対応ガラス検索!$E$2="-","",IF(対応ガラス検索!$E$2&gt;=K898,MAX($N$2:N897)+1,""))</f>
        <v>897</v>
      </c>
      <c r="O898" s="143">
        <f>IF(対応ガラス検索!$E$2="-","",IF(L898&lt;=0.65,MAX($O$2:O897)+1,""))</f>
        <v>897</v>
      </c>
      <c r="P898" s="144"/>
      <c r="Q898" s="145"/>
    </row>
    <row r="899" spans="1:17" x14ac:dyDescent="0.4">
      <c r="A899" s="68">
        <v>898</v>
      </c>
      <c r="B899" s="68" t="s">
        <v>2295</v>
      </c>
      <c r="C899" s="68" t="s">
        <v>2197</v>
      </c>
      <c r="D899" s="68" t="s">
        <v>2012</v>
      </c>
      <c r="E899" s="68" t="s">
        <v>2010</v>
      </c>
      <c r="F899" s="68" t="s">
        <v>2011</v>
      </c>
      <c r="G899" s="68" t="s">
        <v>1962</v>
      </c>
      <c r="H899" s="68" t="s">
        <v>1963</v>
      </c>
      <c r="I899" s="68">
        <v>10</v>
      </c>
      <c r="J899" s="68" t="s">
        <v>2267</v>
      </c>
      <c r="K899" s="142">
        <v>1.5</v>
      </c>
      <c r="L899" s="68">
        <v>0.43</v>
      </c>
      <c r="M899" s="68" t="s">
        <v>1960</v>
      </c>
      <c r="N899" s="143">
        <f>IF(対応ガラス検索!$E$2="-","",IF(対応ガラス検索!$E$2&gt;=K899,MAX($N$2:N898)+1,""))</f>
        <v>898</v>
      </c>
      <c r="O899" s="143">
        <f>IF(対応ガラス検索!$E$2="-","",IF(L899&lt;=0.65,MAX($O$2:O898)+1,""))</f>
        <v>898</v>
      </c>
      <c r="P899" s="144"/>
      <c r="Q899" s="145"/>
    </row>
    <row r="900" spans="1:17" x14ac:dyDescent="0.4">
      <c r="A900" s="68">
        <v>899</v>
      </c>
      <c r="B900" s="68" t="s">
        <v>2295</v>
      </c>
      <c r="C900" s="68" t="s">
        <v>2197</v>
      </c>
      <c r="D900" s="68" t="s">
        <v>2012</v>
      </c>
      <c r="E900" s="68" t="s">
        <v>2010</v>
      </c>
      <c r="F900" s="68" t="s">
        <v>2011</v>
      </c>
      <c r="G900" s="68" t="s">
        <v>1962</v>
      </c>
      <c r="H900" s="68" t="s">
        <v>1963</v>
      </c>
      <c r="I900" s="68">
        <v>11</v>
      </c>
      <c r="J900" s="68" t="s">
        <v>2267</v>
      </c>
      <c r="K900" s="68">
        <v>1.4</v>
      </c>
      <c r="L900" s="68">
        <v>0.43</v>
      </c>
      <c r="M900" s="68" t="s">
        <v>1960</v>
      </c>
      <c r="N900" s="143">
        <f>IF(対応ガラス検索!$E$2="-","",IF(対応ガラス検索!$E$2&gt;=K900,MAX($N$2:N899)+1,""))</f>
        <v>899</v>
      </c>
      <c r="O900" s="143">
        <f>IF(対応ガラス検索!$E$2="-","",IF(L900&lt;=0.65,MAX($O$2:O899)+1,""))</f>
        <v>899</v>
      </c>
      <c r="P900" s="144"/>
      <c r="Q900" s="145"/>
    </row>
    <row r="901" spans="1:17" x14ac:dyDescent="0.4">
      <c r="A901" s="68">
        <v>900</v>
      </c>
      <c r="B901" s="68" t="s">
        <v>2295</v>
      </c>
      <c r="C901" s="68" t="s">
        <v>2197</v>
      </c>
      <c r="D901" s="68" t="s">
        <v>2012</v>
      </c>
      <c r="E901" s="68" t="s">
        <v>2010</v>
      </c>
      <c r="F901" s="68" t="s">
        <v>2011</v>
      </c>
      <c r="G901" s="68" t="s">
        <v>1962</v>
      </c>
      <c r="H901" s="68" t="s">
        <v>1963</v>
      </c>
      <c r="I901" s="68">
        <v>12</v>
      </c>
      <c r="J901" s="68" t="s">
        <v>2267</v>
      </c>
      <c r="K901" s="68">
        <v>1.3</v>
      </c>
      <c r="L901" s="68">
        <v>0.43</v>
      </c>
      <c r="M901" s="68" t="s">
        <v>1960</v>
      </c>
      <c r="N901" s="143">
        <f>IF(対応ガラス検索!$E$2="-","",IF(対応ガラス検索!$E$2&gt;=K901,MAX($N$2:N900)+1,""))</f>
        <v>900</v>
      </c>
      <c r="O901" s="143">
        <f>IF(対応ガラス検索!$E$2="-","",IF(L901&lt;=0.65,MAX($O$2:O900)+1,""))</f>
        <v>900</v>
      </c>
      <c r="P901" s="144"/>
      <c r="Q901" s="145"/>
    </row>
    <row r="902" spans="1:17" x14ac:dyDescent="0.4">
      <c r="A902" s="68">
        <v>901</v>
      </c>
      <c r="B902" s="68" t="s">
        <v>2295</v>
      </c>
      <c r="C902" s="68" t="s">
        <v>2197</v>
      </c>
      <c r="D902" s="68" t="s">
        <v>2013</v>
      </c>
      <c r="E902" s="68" t="s">
        <v>2010</v>
      </c>
      <c r="F902" s="68" t="s">
        <v>2011</v>
      </c>
      <c r="G902" s="68" t="s">
        <v>1965</v>
      </c>
      <c r="H902" s="68" t="s">
        <v>1966</v>
      </c>
      <c r="I902" s="68">
        <v>6</v>
      </c>
      <c r="J902" s="68" t="s">
        <v>2296</v>
      </c>
      <c r="K902" s="68">
        <v>2.5</v>
      </c>
      <c r="L902" s="68">
        <v>0.41</v>
      </c>
      <c r="M902" s="68" t="s">
        <v>1960</v>
      </c>
      <c r="N902" s="143">
        <f>IF(対応ガラス検索!$E$2="-","",IF(対応ガラス検索!$E$2&gt;=K902,MAX($N$2:N901)+1,""))</f>
        <v>901</v>
      </c>
      <c r="O902" s="143">
        <f>IF(対応ガラス検索!$E$2="-","",IF(L902&lt;=0.65,MAX($O$2:O901)+1,""))</f>
        <v>901</v>
      </c>
      <c r="P902" s="144"/>
      <c r="Q902" s="145"/>
    </row>
    <row r="903" spans="1:17" x14ac:dyDescent="0.4">
      <c r="A903" s="68">
        <v>902</v>
      </c>
      <c r="B903" s="68" t="s">
        <v>2295</v>
      </c>
      <c r="C903" s="68" t="s">
        <v>2197</v>
      </c>
      <c r="D903" s="68" t="s">
        <v>2013</v>
      </c>
      <c r="E903" s="68" t="s">
        <v>2010</v>
      </c>
      <c r="F903" s="68" t="s">
        <v>2011</v>
      </c>
      <c r="G903" s="68" t="s">
        <v>1965</v>
      </c>
      <c r="H903" s="68" t="s">
        <v>1966</v>
      </c>
      <c r="I903" s="68">
        <v>7</v>
      </c>
      <c r="J903" s="68" t="s">
        <v>2296</v>
      </c>
      <c r="K903" s="68">
        <v>2.2999999999999998</v>
      </c>
      <c r="L903" s="68">
        <v>0.41</v>
      </c>
      <c r="M903" s="68" t="s">
        <v>1960</v>
      </c>
      <c r="N903" s="143">
        <f>IF(対応ガラス検索!$E$2="-","",IF(対応ガラス検索!$E$2&gt;=K903,MAX($N$2:N902)+1,""))</f>
        <v>902</v>
      </c>
      <c r="O903" s="143">
        <f>IF(対応ガラス検索!$E$2="-","",IF(L903&lt;=0.65,MAX($O$2:O902)+1,""))</f>
        <v>902</v>
      </c>
      <c r="P903" s="144"/>
      <c r="Q903" s="145"/>
    </row>
    <row r="904" spans="1:17" x14ac:dyDescent="0.4">
      <c r="A904" s="68">
        <v>903</v>
      </c>
      <c r="B904" s="68" t="s">
        <v>2295</v>
      </c>
      <c r="C904" s="68" t="s">
        <v>2197</v>
      </c>
      <c r="D904" s="68" t="s">
        <v>2013</v>
      </c>
      <c r="E904" s="68" t="s">
        <v>2010</v>
      </c>
      <c r="F904" s="68" t="s">
        <v>2011</v>
      </c>
      <c r="G904" s="68" t="s">
        <v>1965</v>
      </c>
      <c r="H904" s="68" t="s">
        <v>1966</v>
      </c>
      <c r="I904" s="68">
        <v>8</v>
      </c>
      <c r="J904" s="68" t="s">
        <v>2296</v>
      </c>
      <c r="K904" s="142">
        <v>2.1</v>
      </c>
      <c r="L904" s="68">
        <v>0.41</v>
      </c>
      <c r="M904" s="68" t="s">
        <v>1960</v>
      </c>
      <c r="N904" s="143">
        <f>IF(対応ガラス検索!$E$2="-","",IF(対応ガラス検索!$E$2&gt;=K904,MAX($N$2:N903)+1,""))</f>
        <v>903</v>
      </c>
      <c r="O904" s="143">
        <f>IF(対応ガラス検索!$E$2="-","",IF(L904&lt;=0.65,MAX($O$2:O903)+1,""))</f>
        <v>903</v>
      </c>
      <c r="P904" s="144"/>
      <c r="Q904" s="145"/>
    </row>
    <row r="905" spans="1:17" x14ac:dyDescent="0.4">
      <c r="A905" s="68">
        <v>904</v>
      </c>
      <c r="B905" s="68" t="s">
        <v>2295</v>
      </c>
      <c r="C905" s="68" t="s">
        <v>2197</v>
      </c>
      <c r="D905" s="68" t="s">
        <v>2013</v>
      </c>
      <c r="E905" s="68" t="s">
        <v>2010</v>
      </c>
      <c r="F905" s="68" t="s">
        <v>2011</v>
      </c>
      <c r="G905" s="68" t="s">
        <v>1965</v>
      </c>
      <c r="H905" s="68" t="s">
        <v>1966</v>
      </c>
      <c r="I905" s="68">
        <v>9</v>
      </c>
      <c r="J905" s="68" t="s">
        <v>2296</v>
      </c>
      <c r="K905" s="68">
        <v>2</v>
      </c>
      <c r="L905" s="68">
        <v>0.41</v>
      </c>
      <c r="M905" s="68" t="s">
        <v>1960</v>
      </c>
      <c r="N905" s="143">
        <f>IF(対応ガラス検索!$E$2="-","",IF(対応ガラス検索!$E$2&gt;=K905,MAX($N$2:N904)+1,""))</f>
        <v>904</v>
      </c>
      <c r="O905" s="143">
        <f>IF(対応ガラス検索!$E$2="-","",IF(L905&lt;=0.65,MAX($O$2:O904)+1,""))</f>
        <v>904</v>
      </c>
      <c r="P905" s="144"/>
      <c r="Q905" s="145"/>
    </row>
    <row r="906" spans="1:17" x14ac:dyDescent="0.4">
      <c r="A906" s="68">
        <v>905</v>
      </c>
      <c r="B906" s="68" t="s">
        <v>2295</v>
      </c>
      <c r="C906" s="68" t="s">
        <v>2197</v>
      </c>
      <c r="D906" s="68" t="s">
        <v>2013</v>
      </c>
      <c r="E906" s="68" t="s">
        <v>2010</v>
      </c>
      <c r="F906" s="68" t="s">
        <v>2011</v>
      </c>
      <c r="G906" s="68" t="s">
        <v>1965</v>
      </c>
      <c r="H906" s="68" t="s">
        <v>1966</v>
      </c>
      <c r="I906" s="68">
        <v>10</v>
      </c>
      <c r="J906" s="68" t="s">
        <v>2296</v>
      </c>
      <c r="K906" s="68">
        <v>1.8</v>
      </c>
      <c r="L906" s="68">
        <v>0.41</v>
      </c>
      <c r="M906" s="68" t="s">
        <v>1960</v>
      </c>
      <c r="N906" s="143">
        <f>IF(対応ガラス検索!$E$2="-","",IF(対応ガラス検索!$E$2&gt;=K906,MAX($N$2:N905)+1,""))</f>
        <v>905</v>
      </c>
      <c r="O906" s="143">
        <f>IF(対応ガラス検索!$E$2="-","",IF(L906&lt;=0.65,MAX($O$2:O905)+1,""))</f>
        <v>905</v>
      </c>
      <c r="P906" s="144"/>
      <c r="Q906" s="145"/>
    </row>
    <row r="907" spans="1:17" x14ac:dyDescent="0.4">
      <c r="A907" s="68">
        <v>906</v>
      </c>
      <c r="B907" s="68" t="s">
        <v>2295</v>
      </c>
      <c r="C907" s="68" t="s">
        <v>2197</v>
      </c>
      <c r="D907" s="68" t="s">
        <v>2013</v>
      </c>
      <c r="E907" s="68" t="s">
        <v>2010</v>
      </c>
      <c r="F907" s="68" t="s">
        <v>2011</v>
      </c>
      <c r="G907" s="68" t="s">
        <v>1965</v>
      </c>
      <c r="H907" s="68" t="s">
        <v>1966</v>
      </c>
      <c r="I907" s="68">
        <v>11</v>
      </c>
      <c r="J907" s="68" t="s">
        <v>2296</v>
      </c>
      <c r="K907" s="68">
        <v>1.7</v>
      </c>
      <c r="L907" s="68">
        <v>0.41</v>
      </c>
      <c r="M907" s="68" t="s">
        <v>1960</v>
      </c>
      <c r="N907" s="143">
        <f>IF(対応ガラス検索!$E$2="-","",IF(対応ガラス検索!$E$2&gt;=K907,MAX($N$2:N906)+1,""))</f>
        <v>906</v>
      </c>
      <c r="O907" s="143">
        <f>IF(対応ガラス検索!$E$2="-","",IF(L907&lt;=0.65,MAX($O$2:O906)+1,""))</f>
        <v>906</v>
      </c>
      <c r="P907" s="144"/>
      <c r="Q907" s="145"/>
    </row>
    <row r="908" spans="1:17" x14ac:dyDescent="0.4">
      <c r="A908" s="68">
        <v>907</v>
      </c>
      <c r="B908" s="68" t="s">
        <v>2295</v>
      </c>
      <c r="C908" s="68" t="s">
        <v>2197</v>
      </c>
      <c r="D908" s="68" t="s">
        <v>2013</v>
      </c>
      <c r="E908" s="68" t="s">
        <v>2010</v>
      </c>
      <c r="F908" s="68" t="s">
        <v>2011</v>
      </c>
      <c r="G908" s="68" t="s">
        <v>1965</v>
      </c>
      <c r="H908" s="68" t="s">
        <v>1966</v>
      </c>
      <c r="I908" s="68">
        <v>12</v>
      </c>
      <c r="J908" s="68" t="s">
        <v>2296</v>
      </c>
      <c r="K908" s="68">
        <v>1.6</v>
      </c>
      <c r="L908" s="68">
        <v>0.41</v>
      </c>
      <c r="M908" s="68" t="s">
        <v>1960</v>
      </c>
      <c r="N908" s="143">
        <f>IF(対応ガラス検索!$E$2="-","",IF(対応ガラス検索!$E$2&gt;=K908,MAX($N$2:N907)+1,""))</f>
        <v>907</v>
      </c>
      <c r="O908" s="143">
        <f>IF(対応ガラス検索!$E$2="-","",IF(L908&lt;=0.65,MAX($O$2:O907)+1,""))</f>
        <v>907</v>
      </c>
      <c r="P908" s="144"/>
      <c r="Q908" s="145"/>
    </row>
    <row r="909" spans="1:17" x14ac:dyDescent="0.4">
      <c r="A909" s="68">
        <v>908</v>
      </c>
      <c r="B909" s="68" t="s">
        <v>2295</v>
      </c>
      <c r="C909" s="68" t="s">
        <v>2197</v>
      </c>
      <c r="D909" s="68" t="s">
        <v>2013</v>
      </c>
      <c r="E909" s="68" t="s">
        <v>2010</v>
      </c>
      <c r="F909" s="68" t="s">
        <v>2011</v>
      </c>
      <c r="G909" s="68" t="s">
        <v>1965</v>
      </c>
      <c r="H909" s="68" t="s">
        <v>1966</v>
      </c>
      <c r="I909" s="68">
        <v>6</v>
      </c>
      <c r="J909" s="68" t="s">
        <v>2267</v>
      </c>
      <c r="K909" s="68">
        <v>2</v>
      </c>
      <c r="L909" s="68">
        <v>0.41</v>
      </c>
      <c r="M909" s="68" t="s">
        <v>1960</v>
      </c>
      <c r="N909" s="143">
        <f>IF(対応ガラス検索!$E$2="-","",IF(対応ガラス検索!$E$2&gt;=K909,MAX($N$2:N908)+1,""))</f>
        <v>908</v>
      </c>
      <c r="O909" s="143">
        <f>IF(対応ガラス検索!$E$2="-","",IF(L909&lt;=0.65,MAX($O$2:O908)+1,""))</f>
        <v>908</v>
      </c>
      <c r="P909" s="144"/>
      <c r="Q909" s="145"/>
    </row>
    <row r="910" spans="1:17" x14ac:dyDescent="0.4">
      <c r="A910" s="68">
        <v>909</v>
      </c>
      <c r="B910" s="68" t="s">
        <v>2295</v>
      </c>
      <c r="C910" s="68" t="s">
        <v>2197</v>
      </c>
      <c r="D910" s="68" t="s">
        <v>2013</v>
      </c>
      <c r="E910" s="68" t="s">
        <v>2010</v>
      </c>
      <c r="F910" s="68" t="s">
        <v>2011</v>
      </c>
      <c r="G910" s="68" t="s">
        <v>1965</v>
      </c>
      <c r="H910" s="68" t="s">
        <v>1966</v>
      </c>
      <c r="I910" s="68">
        <v>7</v>
      </c>
      <c r="J910" s="68" t="s">
        <v>2267</v>
      </c>
      <c r="K910" s="68">
        <v>1.8</v>
      </c>
      <c r="L910" s="68">
        <v>0.41</v>
      </c>
      <c r="M910" s="68" t="s">
        <v>1960</v>
      </c>
      <c r="N910" s="143">
        <f>IF(対応ガラス検索!$E$2="-","",IF(対応ガラス検索!$E$2&gt;=K910,MAX($N$2:N909)+1,""))</f>
        <v>909</v>
      </c>
      <c r="O910" s="143">
        <f>IF(対応ガラス検索!$E$2="-","",IF(L910&lt;=0.65,MAX($O$2:O909)+1,""))</f>
        <v>909</v>
      </c>
      <c r="P910" s="144"/>
      <c r="Q910" s="145"/>
    </row>
    <row r="911" spans="1:17" x14ac:dyDescent="0.4">
      <c r="A911" s="68">
        <v>910</v>
      </c>
      <c r="B911" s="68" t="s">
        <v>2295</v>
      </c>
      <c r="C911" s="68" t="s">
        <v>2197</v>
      </c>
      <c r="D911" s="68" t="s">
        <v>2013</v>
      </c>
      <c r="E911" s="68" t="s">
        <v>2010</v>
      </c>
      <c r="F911" s="68" t="s">
        <v>2011</v>
      </c>
      <c r="G911" s="68" t="s">
        <v>1965</v>
      </c>
      <c r="H911" s="68" t="s">
        <v>1966</v>
      </c>
      <c r="I911" s="68">
        <v>8</v>
      </c>
      <c r="J911" s="68" t="s">
        <v>2267</v>
      </c>
      <c r="K911" s="68">
        <v>1.7</v>
      </c>
      <c r="L911" s="68">
        <v>0.41</v>
      </c>
      <c r="M911" s="68" t="s">
        <v>1960</v>
      </c>
      <c r="N911" s="143">
        <f>IF(対応ガラス検索!$E$2="-","",IF(対応ガラス検索!$E$2&gt;=K911,MAX($N$2:N910)+1,""))</f>
        <v>910</v>
      </c>
      <c r="O911" s="143">
        <f>IF(対応ガラス検索!$E$2="-","",IF(L911&lt;=0.65,MAX($O$2:O910)+1,""))</f>
        <v>910</v>
      </c>
      <c r="P911" s="144"/>
      <c r="Q911" s="145"/>
    </row>
    <row r="912" spans="1:17" x14ac:dyDescent="0.4">
      <c r="A912" s="68">
        <v>911</v>
      </c>
      <c r="B912" s="68" t="s">
        <v>2295</v>
      </c>
      <c r="C912" s="68" t="s">
        <v>2197</v>
      </c>
      <c r="D912" s="68" t="s">
        <v>2013</v>
      </c>
      <c r="E912" s="68" t="s">
        <v>2010</v>
      </c>
      <c r="F912" s="68" t="s">
        <v>2011</v>
      </c>
      <c r="G912" s="68" t="s">
        <v>1965</v>
      </c>
      <c r="H912" s="68" t="s">
        <v>1966</v>
      </c>
      <c r="I912" s="68">
        <v>9</v>
      </c>
      <c r="J912" s="68" t="s">
        <v>2267</v>
      </c>
      <c r="K912" s="142">
        <v>1.6</v>
      </c>
      <c r="L912" s="68">
        <v>0.41</v>
      </c>
      <c r="M912" s="68" t="s">
        <v>1960</v>
      </c>
      <c r="N912" s="143">
        <f>IF(対応ガラス検索!$E$2="-","",IF(対応ガラス検索!$E$2&gt;=K912,MAX($N$2:N911)+1,""))</f>
        <v>911</v>
      </c>
      <c r="O912" s="143">
        <f>IF(対応ガラス検索!$E$2="-","",IF(L912&lt;=0.65,MAX($O$2:O911)+1,""))</f>
        <v>911</v>
      </c>
      <c r="P912" s="144"/>
      <c r="Q912" s="145"/>
    </row>
    <row r="913" spans="1:17" x14ac:dyDescent="0.4">
      <c r="A913" s="68">
        <v>912</v>
      </c>
      <c r="B913" s="68" t="s">
        <v>2295</v>
      </c>
      <c r="C913" s="68" t="s">
        <v>2197</v>
      </c>
      <c r="D913" s="68" t="s">
        <v>2013</v>
      </c>
      <c r="E913" s="68" t="s">
        <v>2010</v>
      </c>
      <c r="F913" s="68" t="s">
        <v>2011</v>
      </c>
      <c r="G913" s="68" t="s">
        <v>1965</v>
      </c>
      <c r="H913" s="68" t="s">
        <v>1966</v>
      </c>
      <c r="I913" s="68">
        <v>10</v>
      </c>
      <c r="J913" s="68" t="s">
        <v>2267</v>
      </c>
      <c r="K913" s="68">
        <v>1.5</v>
      </c>
      <c r="L913" s="68">
        <v>0.41</v>
      </c>
      <c r="M913" s="68" t="s">
        <v>1960</v>
      </c>
      <c r="N913" s="143">
        <f>IF(対応ガラス検索!$E$2="-","",IF(対応ガラス検索!$E$2&gt;=K913,MAX($N$2:N912)+1,""))</f>
        <v>912</v>
      </c>
      <c r="O913" s="143">
        <f>IF(対応ガラス検索!$E$2="-","",IF(L913&lt;=0.65,MAX($O$2:O912)+1,""))</f>
        <v>912</v>
      </c>
      <c r="P913" s="144"/>
      <c r="Q913" s="145"/>
    </row>
    <row r="914" spans="1:17" x14ac:dyDescent="0.4">
      <c r="A914" s="68">
        <v>913</v>
      </c>
      <c r="B914" s="68" t="s">
        <v>2295</v>
      </c>
      <c r="C914" s="68" t="s">
        <v>2197</v>
      </c>
      <c r="D914" s="68" t="s">
        <v>2013</v>
      </c>
      <c r="E914" s="68" t="s">
        <v>2010</v>
      </c>
      <c r="F914" s="68" t="s">
        <v>2011</v>
      </c>
      <c r="G914" s="68" t="s">
        <v>1965</v>
      </c>
      <c r="H914" s="68" t="s">
        <v>1966</v>
      </c>
      <c r="I914" s="68">
        <v>11</v>
      </c>
      <c r="J914" s="68" t="s">
        <v>2267</v>
      </c>
      <c r="K914" s="68">
        <v>1.4</v>
      </c>
      <c r="L914" s="68">
        <v>0.4</v>
      </c>
      <c r="M914" s="68" t="s">
        <v>1960</v>
      </c>
      <c r="N914" s="143">
        <f>IF(対応ガラス検索!$E$2="-","",IF(対応ガラス検索!$E$2&gt;=K914,MAX($N$2:N913)+1,""))</f>
        <v>913</v>
      </c>
      <c r="O914" s="143">
        <f>IF(対応ガラス検索!$E$2="-","",IF(L914&lt;=0.65,MAX($O$2:O913)+1,""))</f>
        <v>913</v>
      </c>
      <c r="P914" s="144"/>
      <c r="Q914" s="145"/>
    </row>
    <row r="915" spans="1:17" x14ac:dyDescent="0.4">
      <c r="A915" s="68">
        <v>914</v>
      </c>
      <c r="B915" s="68" t="s">
        <v>2295</v>
      </c>
      <c r="C915" s="68" t="s">
        <v>2197</v>
      </c>
      <c r="D915" s="68" t="s">
        <v>2013</v>
      </c>
      <c r="E915" s="68" t="s">
        <v>2010</v>
      </c>
      <c r="F915" s="68" t="s">
        <v>2011</v>
      </c>
      <c r="G915" s="68" t="s">
        <v>1965</v>
      </c>
      <c r="H915" s="68" t="s">
        <v>1966</v>
      </c>
      <c r="I915" s="68">
        <v>12</v>
      </c>
      <c r="J915" s="68" t="s">
        <v>2267</v>
      </c>
      <c r="K915" s="68">
        <v>1.3</v>
      </c>
      <c r="L915" s="68">
        <v>0.4</v>
      </c>
      <c r="M915" s="68" t="s">
        <v>1960</v>
      </c>
      <c r="N915" s="143">
        <f>IF(対応ガラス検索!$E$2="-","",IF(対応ガラス検索!$E$2&gt;=K915,MAX($N$2:N914)+1,""))</f>
        <v>914</v>
      </c>
      <c r="O915" s="143">
        <f>IF(対応ガラス検索!$E$2="-","",IF(L915&lt;=0.65,MAX($O$2:O914)+1,""))</f>
        <v>914</v>
      </c>
      <c r="P915" s="144"/>
      <c r="Q915" s="145"/>
    </row>
    <row r="916" spans="1:17" x14ac:dyDescent="0.4">
      <c r="A916" s="68">
        <v>915</v>
      </c>
      <c r="B916" s="68" t="s">
        <v>2295</v>
      </c>
      <c r="C916" s="68" t="s">
        <v>2197</v>
      </c>
      <c r="D916" s="68" t="s">
        <v>1970</v>
      </c>
      <c r="E916" s="68" t="s">
        <v>1971</v>
      </c>
      <c r="F916" s="68" t="s">
        <v>1972</v>
      </c>
      <c r="G916" s="68" t="s">
        <v>1958</v>
      </c>
      <c r="H916" s="68" t="s">
        <v>1959</v>
      </c>
      <c r="I916" s="68">
        <v>8</v>
      </c>
      <c r="J916" s="68" t="s">
        <v>2296</v>
      </c>
      <c r="K916" s="68">
        <v>2.1</v>
      </c>
      <c r="L916" s="68">
        <v>0.43</v>
      </c>
      <c r="M916" s="68" t="s">
        <v>1960</v>
      </c>
      <c r="N916" s="143">
        <f>IF(対応ガラス検索!$E$2="-","",IF(対応ガラス検索!$E$2&gt;=K916,MAX($N$2:N915)+1,""))</f>
        <v>915</v>
      </c>
      <c r="O916" s="143">
        <f>IF(対応ガラス検索!$E$2="-","",IF(L916&lt;=0.65,MAX($O$2:O915)+1,""))</f>
        <v>915</v>
      </c>
      <c r="P916" s="144"/>
      <c r="Q916" s="145"/>
    </row>
    <row r="917" spans="1:17" x14ac:dyDescent="0.4">
      <c r="A917" s="68">
        <v>916</v>
      </c>
      <c r="B917" s="68" t="s">
        <v>2295</v>
      </c>
      <c r="C917" s="68" t="s">
        <v>2197</v>
      </c>
      <c r="D917" s="68" t="s">
        <v>1970</v>
      </c>
      <c r="E917" s="68" t="s">
        <v>1971</v>
      </c>
      <c r="F917" s="68" t="s">
        <v>1972</v>
      </c>
      <c r="G917" s="68" t="s">
        <v>1958</v>
      </c>
      <c r="H917" s="68" t="s">
        <v>1959</v>
      </c>
      <c r="I917" s="68">
        <v>9</v>
      </c>
      <c r="J917" s="68" t="s">
        <v>2296</v>
      </c>
      <c r="K917" s="142">
        <v>2</v>
      </c>
      <c r="L917" s="68">
        <v>0.43</v>
      </c>
      <c r="M917" s="68" t="s">
        <v>1960</v>
      </c>
      <c r="N917" s="143">
        <f>IF(対応ガラス検索!$E$2="-","",IF(対応ガラス検索!$E$2&gt;=K917,MAX($N$2:N916)+1,""))</f>
        <v>916</v>
      </c>
      <c r="O917" s="143">
        <f>IF(対応ガラス検索!$E$2="-","",IF(L917&lt;=0.65,MAX($O$2:O916)+1,""))</f>
        <v>916</v>
      </c>
      <c r="P917" s="144"/>
      <c r="Q917" s="145"/>
    </row>
    <row r="918" spans="1:17" x14ac:dyDescent="0.4">
      <c r="A918" s="68">
        <v>917</v>
      </c>
      <c r="B918" s="68" t="s">
        <v>2295</v>
      </c>
      <c r="C918" s="68" t="s">
        <v>2197</v>
      </c>
      <c r="D918" s="68" t="s">
        <v>1970</v>
      </c>
      <c r="E918" s="68" t="s">
        <v>1971</v>
      </c>
      <c r="F918" s="68" t="s">
        <v>1972</v>
      </c>
      <c r="G918" s="68" t="s">
        <v>1958</v>
      </c>
      <c r="H918" s="68" t="s">
        <v>1959</v>
      </c>
      <c r="I918" s="68">
        <v>10</v>
      </c>
      <c r="J918" s="68" t="s">
        <v>2296</v>
      </c>
      <c r="K918" s="68">
        <v>1.8</v>
      </c>
      <c r="L918" s="68">
        <v>0.43</v>
      </c>
      <c r="M918" s="68" t="s">
        <v>1960</v>
      </c>
      <c r="N918" s="143">
        <f>IF(対応ガラス検索!$E$2="-","",IF(対応ガラス検索!$E$2&gt;=K918,MAX($N$2:N917)+1,""))</f>
        <v>917</v>
      </c>
      <c r="O918" s="143">
        <f>IF(対応ガラス検索!$E$2="-","",IF(L918&lt;=0.65,MAX($O$2:O917)+1,""))</f>
        <v>917</v>
      </c>
      <c r="P918" s="144"/>
      <c r="Q918" s="145"/>
    </row>
    <row r="919" spans="1:17" x14ac:dyDescent="0.4">
      <c r="A919" s="68">
        <v>918</v>
      </c>
      <c r="B919" s="68" t="s">
        <v>2295</v>
      </c>
      <c r="C919" s="68" t="s">
        <v>2197</v>
      </c>
      <c r="D919" s="68" t="s">
        <v>1970</v>
      </c>
      <c r="E919" s="68" t="s">
        <v>1971</v>
      </c>
      <c r="F919" s="68" t="s">
        <v>1972</v>
      </c>
      <c r="G919" s="68" t="s">
        <v>1958</v>
      </c>
      <c r="H919" s="68" t="s">
        <v>1959</v>
      </c>
      <c r="I919" s="68">
        <v>11</v>
      </c>
      <c r="J919" s="68" t="s">
        <v>2296</v>
      </c>
      <c r="K919" s="68">
        <v>1.7</v>
      </c>
      <c r="L919" s="68">
        <v>0.43</v>
      </c>
      <c r="M919" s="68" t="s">
        <v>1960</v>
      </c>
      <c r="N919" s="143">
        <f>IF(対応ガラス検索!$E$2="-","",IF(対応ガラス検索!$E$2&gt;=K919,MAX($N$2:N918)+1,""))</f>
        <v>918</v>
      </c>
      <c r="O919" s="143">
        <f>IF(対応ガラス検索!$E$2="-","",IF(L919&lt;=0.65,MAX($O$2:O918)+1,""))</f>
        <v>918</v>
      </c>
      <c r="P919" s="144"/>
      <c r="Q919" s="145"/>
    </row>
    <row r="920" spans="1:17" x14ac:dyDescent="0.4">
      <c r="A920" s="68">
        <v>919</v>
      </c>
      <c r="B920" s="68" t="s">
        <v>2295</v>
      </c>
      <c r="C920" s="68" t="s">
        <v>2197</v>
      </c>
      <c r="D920" s="68" t="s">
        <v>1970</v>
      </c>
      <c r="E920" s="68" t="s">
        <v>1971</v>
      </c>
      <c r="F920" s="68" t="s">
        <v>1972</v>
      </c>
      <c r="G920" s="68" t="s">
        <v>1958</v>
      </c>
      <c r="H920" s="68" t="s">
        <v>1959</v>
      </c>
      <c r="I920" s="68">
        <v>12</v>
      </c>
      <c r="J920" s="68" t="s">
        <v>2296</v>
      </c>
      <c r="K920" s="68">
        <v>1.6</v>
      </c>
      <c r="L920" s="68">
        <v>0.43</v>
      </c>
      <c r="M920" s="68" t="s">
        <v>1960</v>
      </c>
      <c r="N920" s="143">
        <f>IF(対応ガラス検索!$E$2="-","",IF(対応ガラス検索!$E$2&gt;=K920,MAX($N$2:N919)+1,""))</f>
        <v>919</v>
      </c>
      <c r="O920" s="143">
        <f>IF(対応ガラス検索!$E$2="-","",IF(L920&lt;=0.65,MAX($O$2:O919)+1,""))</f>
        <v>919</v>
      </c>
      <c r="P920" s="144"/>
      <c r="Q920" s="145"/>
    </row>
    <row r="921" spans="1:17" x14ac:dyDescent="0.4">
      <c r="A921" s="68">
        <v>920</v>
      </c>
      <c r="B921" s="68" t="s">
        <v>2295</v>
      </c>
      <c r="C921" s="68" t="s">
        <v>2197</v>
      </c>
      <c r="D921" s="68" t="s">
        <v>1970</v>
      </c>
      <c r="E921" s="68" t="s">
        <v>1971</v>
      </c>
      <c r="F921" s="68" t="s">
        <v>1972</v>
      </c>
      <c r="G921" s="68" t="s">
        <v>1958</v>
      </c>
      <c r="H921" s="68" t="s">
        <v>1959</v>
      </c>
      <c r="I921" s="68">
        <v>13</v>
      </c>
      <c r="J921" s="68" t="s">
        <v>2296</v>
      </c>
      <c r="K921" s="68">
        <v>1.6</v>
      </c>
      <c r="L921" s="68">
        <v>0.43</v>
      </c>
      <c r="M921" s="68" t="s">
        <v>1960</v>
      </c>
      <c r="N921" s="143">
        <f>IF(対応ガラス検索!$E$2="-","",IF(対応ガラス検索!$E$2&gt;=K921,MAX($N$2:N920)+1,""))</f>
        <v>920</v>
      </c>
      <c r="O921" s="143">
        <f>IF(対応ガラス検索!$E$2="-","",IF(L921&lt;=0.65,MAX($O$2:O920)+1,""))</f>
        <v>920</v>
      </c>
      <c r="P921" s="144"/>
      <c r="Q921" s="145"/>
    </row>
    <row r="922" spans="1:17" x14ac:dyDescent="0.4">
      <c r="A922" s="68">
        <v>921</v>
      </c>
      <c r="B922" s="68" t="s">
        <v>2295</v>
      </c>
      <c r="C922" s="68" t="s">
        <v>2197</v>
      </c>
      <c r="D922" s="68" t="s">
        <v>1970</v>
      </c>
      <c r="E922" s="68" t="s">
        <v>1971</v>
      </c>
      <c r="F922" s="68" t="s">
        <v>1972</v>
      </c>
      <c r="G922" s="68" t="s">
        <v>1958</v>
      </c>
      <c r="H922" s="68" t="s">
        <v>1959</v>
      </c>
      <c r="I922" s="68">
        <v>14</v>
      </c>
      <c r="J922" s="68" t="s">
        <v>2296</v>
      </c>
      <c r="K922" s="68">
        <v>1.5</v>
      </c>
      <c r="L922" s="68">
        <v>0.43</v>
      </c>
      <c r="M922" s="68" t="s">
        <v>1960</v>
      </c>
      <c r="N922" s="143">
        <f>IF(対応ガラス検索!$E$2="-","",IF(対応ガラス検索!$E$2&gt;=K922,MAX($N$2:N921)+1,""))</f>
        <v>921</v>
      </c>
      <c r="O922" s="143">
        <f>IF(対応ガラス検索!$E$2="-","",IF(L922&lt;=0.65,MAX($O$2:O921)+1,""))</f>
        <v>921</v>
      </c>
      <c r="P922" s="144"/>
      <c r="Q922" s="145"/>
    </row>
    <row r="923" spans="1:17" x14ac:dyDescent="0.4">
      <c r="A923" s="68">
        <v>922</v>
      </c>
      <c r="B923" s="68" t="s">
        <v>2295</v>
      </c>
      <c r="C923" s="68" t="s">
        <v>2197</v>
      </c>
      <c r="D923" s="68" t="s">
        <v>1970</v>
      </c>
      <c r="E923" s="68" t="s">
        <v>1971</v>
      </c>
      <c r="F923" s="68" t="s">
        <v>1972</v>
      </c>
      <c r="G923" s="68" t="s">
        <v>1958</v>
      </c>
      <c r="H923" s="68" t="s">
        <v>1959</v>
      </c>
      <c r="I923" s="68">
        <v>15</v>
      </c>
      <c r="J923" s="68" t="s">
        <v>2296</v>
      </c>
      <c r="K923" s="68">
        <v>1.4</v>
      </c>
      <c r="L923" s="68">
        <v>0.43</v>
      </c>
      <c r="M923" s="68" t="s">
        <v>1960</v>
      </c>
      <c r="N923" s="143">
        <f>IF(対応ガラス検索!$E$2="-","",IF(対応ガラス検索!$E$2&gt;=K923,MAX($N$2:N922)+1,""))</f>
        <v>922</v>
      </c>
      <c r="O923" s="143">
        <f>IF(対応ガラス検索!$E$2="-","",IF(L923&lt;=0.65,MAX($O$2:O922)+1,""))</f>
        <v>922</v>
      </c>
      <c r="P923" s="144"/>
      <c r="Q923" s="145"/>
    </row>
    <row r="924" spans="1:17" x14ac:dyDescent="0.4">
      <c r="A924" s="68">
        <v>923</v>
      </c>
      <c r="B924" s="68" t="s">
        <v>2295</v>
      </c>
      <c r="C924" s="68" t="s">
        <v>2197</v>
      </c>
      <c r="D924" s="68" t="s">
        <v>1970</v>
      </c>
      <c r="E924" s="68" t="s">
        <v>1971</v>
      </c>
      <c r="F924" s="68" t="s">
        <v>1972</v>
      </c>
      <c r="G924" s="68" t="s">
        <v>1958</v>
      </c>
      <c r="H924" s="68" t="s">
        <v>1959</v>
      </c>
      <c r="I924" s="68">
        <v>8</v>
      </c>
      <c r="J924" s="68" t="s">
        <v>2267</v>
      </c>
      <c r="K924" s="68">
        <v>1.7</v>
      </c>
      <c r="L924" s="68">
        <v>0.43</v>
      </c>
      <c r="M924" s="68" t="s">
        <v>1960</v>
      </c>
      <c r="N924" s="143">
        <f>IF(対応ガラス検索!$E$2="-","",IF(対応ガラス検索!$E$2&gt;=K924,MAX($N$2:N923)+1,""))</f>
        <v>923</v>
      </c>
      <c r="O924" s="143">
        <f>IF(対応ガラス検索!$E$2="-","",IF(L924&lt;=0.65,MAX($O$2:O923)+1,""))</f>
        <v>923</v>
      </c>
      <c r="P924" s="144"/>
      <c r="Q924" s="145"/>
    </row>
    <row r="925" spans="1:17" x14ac:dyDescent="0.4">
      <c r="A925" s="68">
        <v>924</v>
      </c>
      <c r="B925" s="68" t="s">
        <v>2295</v>
      </c>
      <c r="C925" s="68" t="s">
        <v>2197</v>
      </c>
      <c r="D925" s="68" t="s">
        <v>1970</v>
      </c>
      <c r="E925" s="68" t="s">
        <v>1971</v>
      </c>
      <c r="F925" s="68" t="s">
        <v>1972</v>
      </c>
      <c r="G925" s="68" t="s">
        <v>1958</v>
      </c>
      <c r="H925" s="68" t="s">
        <v>1959</v>
      </c>
      <c r="I925" s="68">
        <v>9</v>
      </c>
      <c r="J925" s="68" t="s">
        <v>2267</v>
      </c>
      <c r="K925" s="142">
        <v>1.6</v>
      </c>
      <c r="L925" s="68">
        <v>0.43</v>
      </c>
      <c r="M925" s="68" t="s">
        <v>1960</v>
      </c>
      <c r="N925" s="143">
        <f>IF(対応ガラス検索!$E$2="-","",IF(対応ガラス検索!$E$2&gt;=K925,MAX($N$2:N924)+1,""))</f>
        <v>924</v>
      </c>
      <c r="O925" s="143">
        <f>IF(対応ガラス検索!$E$2="-","",IF(L925&lt;=0.65,MAX($O$2:O924)+1,""))</f>
        <v>924</v>
      </c>
      <c r="P925" s="144"/>
      <c r="Q925" s="145"/>
    </row>
    <row r="926" spans="1:17" x14ac:dyDescent="0.4">
      <c r="A926" s="68">
        <v>925</v>
      </c>
      <c r="B926" s="68" t="s">
        <v>2295</v>
      </c>
      <c r="C926" s="68" t="s">
        <v>2197</v>
      </c>
      <c r="D926" s="68" t="s">
        <v>1970</v>
      </c>
      <c r="E926" s="68" t="s">
        <v>1971</v>
      </c>
      <c r="F926" s="68" t="s">
        <v>1972</v>
      </c>
      <c r="G926" s="68" t="s">
        <v>1958</v>
      </c>
      <c r="H926" s="68" t="s">
        <v>1959</v>
      </c>
      <c r="I926" s="68">
        <v>10</v>
      </c>
      <c r="J926" s="68" t="s">
        <v>2267</v>
      </c>
      <c r="K926" s="68">
        <v>1.5</v>
      </c>
      <c r="L926" s="68">
        <v>0.43</v>
      </c>
      <c r="M926" s="68" t="s">
        <v>1960</v>
      </c>
      <c r="N926" s="143">
        <f>IF(対応ガラス検索!$E$2="-","",IF(対応ガラス検索!$E$2&gt;=K926,MAX($N$2:N925)+1,""))</f>
        <v>925</v>
      </c>
      <c r="O926" s="143">
        <f>IF(対応ガラス検索!$E$2="-","",IF(L926&lt;=0.65,MAX($O$2:O925)+1,""))</f>
        <v>925</v>
      </c>
      <c r="P926" s="144"/>
      <c r="Q926" s="145"/>
    </row>
    <row r="927" spans="1:17" x14ac:dyDescent="0.4">
      <c r="A927" s="68">
        <v>926</v>
      </c>
      <c r="B927" s="68" t="s">
        <v>2295</v>
      </c>
      <c r="C927" s="68" t="s">
        <v>2197</v>
      </c>
      <c r="D927" s="68" t="s">
        <v>1970</v>
      </c>
      <c r="E927" s="68" t="s">
        <v>1971</v>
      </c>
      <c r="F927" s="68" t="s">
        <v>1972</v>
      </c>
      <c r="G927" s="68" t="s">
        <v>1958</v>
      </c>
      <c r="H927" s="68" t="s">
        <v>1959</v>
      </c>
      <c r="I927" s="68">
        <v>11</v>
      </c>
      <c r="J927" s="68" t="s">
        <v>2267</v>
      </c>
      <c r="K927" s="68">
        <v>1.4</v>
      </c>
      <c r="L927" s="68">
        <v>0.43</v>
      </c>
      <c r="M927" s="68" t="s">
        <v>1960</v>
      </c>
      <c r="N927" s="143">
        <f>IF(対応ガラス検索!$E$2="-","",IF(対応ガラス検索!$E$2&gt;=K927,MAX($N$2:N926)+1,""))</f>
        <v>926</v>
      </c>
      <c r="O927" s="143">
        <f>IF(対応ガラス検索!$E$2="-","",IF(L927&lt;=0.65,MAX($O$2:O926)+1,""))</f>
        <v>926</v>
      </c>
      <c r="P927" s="144"/>
      <c r="Q927" s="145"/>
    </row>
    <row r="928" spans="1:17" x14ac:dyDescent="0.4">
      <c r="A928" s="68">
        <v>927</v>
      </c>
      <c r="B928" s="68" t="s">
        <v>2295</v>
      </c>
      <c r="C928" s="68" t="s">
        <v>2197</v>
      </c>
      <c r="D928" s="68" t="s">
        <v>1970</v>
      </c>
      <c r="E928" s="68" t="s">
        <v>1971</v>
      </c>
      <c r="F928" s="68" t="s">
        <v>1972</v>
      </c>
      <c r="G928" s="68" t="s">
        <v>1958</v>
      </c>
      <c r="H928" s="68" t="s">
        <v>1959</v>
      </c>
      <c r="I928" s="68">
        <v>12</v>
      </c>
      <c r="J928" s="68" t="s">
        <v>2267</v>
      </c>
      <c r="K928" s="68">
        <v>1.3</v>
      </c>
      <c r="L928" s="68">
        <v>0.43</v>
      </c>
      <c r="M928" s="68" t="s">
        <v>1960</v>
      </c>
      <c r="N928" s="143">
        <f>IF(対応ガラス検索!$E$2="-","",IF(対応ガラス検索!$E$2&gt;=K928,MAX($N$2:N927)+1,""))</f>
        <v>927</v>
      </c>
      <c r="O928" s="143">
        <f>IF(対応ガラス検索!$E$2="-","",IF(L928&lt;=0.65,MAX($O$2:O927)+1,""))</f>
        <v>927</v>
      </c>
      <c r="P928" s="144"/>
      <c r="Q928" s="145"/>
    </row>
    <row r="929" spans="1:17" x14ac:dyDescent="0.4">
      <c r="A929" s="68">
        <v>928</v>
      </c>
      <c r="B929" s="68" t="s">
        <v>2295</v>
      </c>
      <c r="C929" s="68" t="s">
        <v>2197</v>
      </c>
      <c r="D929" s="68" t="s">
        <v>1970</v>
      </c>
      <c r="E929" s="68" t="s">
        <v>1971</v>
      </c>
      <c r="F929" s="68" t="s">
        <v>1972</v>
      </c>
      <c r="G929" s="68" t="s">
        <v>1958</v>
      </c>
      <c r="H929" s="68" t="s">
        <v>1959</v>
      </c>
      <c r="I929" s="68">
        <v>13</v>
      </c>
      <c r="J929" s="68" t="s">
        <v>2267</v>
      </c>
      <c r="K929" s="68">
        <v>1.2</v>
      </c>
      <c r="L929" s="68">
        <v>0.43</v>
      </c>
      <c r="M929" s="68" t="s">
        <v>1960</v>
      </c>
      <c r="N929" s="143">
        <f>IF(対応ガラス検索!$E$2="-","",IF(対応ガラス検索!$E$2&gt;=K929,MAX($N$2:N928)+1,""))</f>
        <v>928</v>
      </c>
      <c r="O929" s="143">
        <f>IF(対応ガラス検索!$E$2="-","",IF(L929&lt;=0.65,MAX($O$2:O928)+1,""))</f>
        <v>928</v>
      </c>
      <c r="P929" s="144"/>
      <c r="Q929" s="145"/>
    </row>
    <row r="930" spans="1:17" x14ac:dyDescent="0.4">
      <c r="A930" s="68">
        <v>929</v>
      </c>
      <c r="B930" s="68" t="s">
        <v>2295</v>
      </c>
      <c r="C930" s="68" t="s">
        <v>2197</v>
      </c>
      <c r="D930" s="68" t="s">
        <v>1970</v>
      </c>
      <c r="E930" s="68" t="s">
        <v>1971</v>
      </c>
      <c r="F930" s="68" t="s">
        <v>1972</v>
      </c>
      <c r="G930" s="68" t="s">
        <v>1958</v>
      </c>
      <c r="H930" s="68" t="s">
        <v>1959</v>
      </c>
      <c r="I930" s="68">
        <v>14</v>
      </c>
      <c r="J930" s="68" t="s">
        <v>2267</v>
      </c>
      <c r="K930" s="68">
        <v>1.2</v>
      </c>
      <c r="L930" s="68">
        <v>0.43</v>
      </c>
      <c r="M930" s="68" t="s">
        <v>1960</v>
      </c>
      <c r="N930" s="143">
        <f>IF(対応ガラス検索!$E$2="-","",IF(対応ガラス検索!$E$2&gt;=K930,MAX($N$2:N929)+1,""))</f>
        <v>929</v>
      </c>
      <c r="O930" s="143">
        <f>IF(対応ガラス検索!$E$2="-","",IF(L930&lt;=0.65,MAX($O$2:O929)+1,""))</f>
        <v>929</v>
      </c>
      <c r="P930" s="144"/>
      <c r="Q930" s="145"/>
    </row>
    <row r="931" spans="1:17" x14ac:dyDescent="0.4">
      <c r="A931" s="68">
        <v>930</v>
      </c>
      <c r="B931" s="68" t="s">
        <v>2295</v>
      </c>
      <c r="C931" s="68" t="s">
        <v>2197</v>
      </c>
      <c r="D931" s="68" t="s">
        <v>1970</v>
      </c>
      <c r="E931" s="68" t="s">
        <v>1971</v>
      </c>
      <c r="F931" s="68" t="s">
        <v>1972</v>
      </c>
      <c r="G931" s="68" t="s">
        <v>1958</v>
      </c>
      <c r="H931" s="68" t="s">
        <v>1959</v>
      </c>
      <c r="I931" s="68">
        <v>15</v>
      </c>
      <c r="J931" s="68" t="s">
        <v>2267</v>
      </c>
      <c r="K931" s="68">
        <v>1.2</v>
      </c>
      <c r="L931" s="68">
        <v>0.43</v>
      </c>
      <c r="M931" s="68" t="s">
        <v>1960</v>
      </c>
      <c r="N931" s="143">
        <f>IF(対応ガラス検索!$E$2="-","",IF(対応ガラス検索!$E$2&gt;=K931,MAX($N$2:N930)+1,""))</f>
        <v>930</v>
      </c>
      <c r="O931" s="143">
        <f>IF(対応ガラス検索!$E$2="-","",IF(L931&lt;=0.65,MAX($O$2:O930)+1,""))</f>
        <v>930</v>
      </c>
      <c r="P931" s="144"/>
      <c r="Q931" s="145"/>
    </row>
    <row r="932" spans="1:17" x14ac:dyDescent="0.4">
      <c r="A932" s="68">
        <v>931</v>
      </c>
      <c r="B932" s="68" t="s">
        <v>2295</v>
      </c>
      <c r="C932" s="68" t="s">
        <v>2197</v>
      </c>
      <c r="D932" s="68" t="s">
        <v>1973</v>
      </c>
      <c r="E932" s="68" t="s">
        <v>1971</v>
      </c>
      <c r="F932" s="68" t="s">
        <v>1972</v>
      </c>
      <c r="G932" s="68" t="s">
        <v>1962</v>
      </c>
      <c r="H932" s="68" t="s">
        <v>1963</v>
      </c>
      <c r="I932" s="68">
        <v>7</v>
      </c>
      <c r="J932" s="68" t="s">
        <v>2296</v>
      </c>
      <c r="K932" s="68">
        <v>2.2999999999999998</v>
      </c>
      <c r="L932" s="68">
        <v>0.43</v>
      </c>
      <c r="M932" s="68" t="s">
        <v>1960</v>
      </c>
      <c r="N932" s="143">
        <f>IF(対応ガラス検索!$E$2="-","",IF(対応ガラス検索!$E$2&gt;=K932,MAX($N$2:N931)+1,""))</f>
        <v>931</v>
      </c>
      <c r="O932" s="143">
        <f>IF(対応ガラス検索!$E$2="-","",IF(L932&lt;=0.65,MAX($O$2:O931)+1,""))</f>
        <v>931</v>
      </c>
      <c r="P932" s="144"/>
      <c r="Q932" s="145"/>
    </row>
    <row r="933" spans="1:17" x14ac:dyDescent="0.4">
      <c r="A933" s="68">
        <v>932</v>
      </c>
      <c r="B933" s="68" t="s">
        <v>2295</v>
      </c>
      <c r="C933" s="68" t="s">
        <v>2197</v>
      </c>
      <c r="D933" s="68" t="s">
        <v>1973</v>
      </c>
      <c r="E933" s="68" t="s">
        <v>1971</v>
      </c>
      <c r="F933" s="68" t="s">
        <v>1972</v>
      </c>
      <c r="G933" s="68" t="s">
        <v>1962</v>
      </c>
      <c r="H933" s="68" t="s">
        <v>1963</v>
      </c>
      <c r="I933" s="68">
        <v>8</v>
      </c>
      <c r="J933" s="68" t="s">
        <v>2296</v>
      </c>
      <c r="K933" s="68">
        <v>2.1</v>
      </c>
      <c r="L933" s="68">
        <v>0.43</v>
      </c>
      <c r="M933" s="68" t="s">
        <v>1960</v>
      </c>
      <c r="N933" s="143">
        <f>IF(対応ガラス検索!$E$2="-","",IF(対応ガラス検索!$E$2&gt;=K933,MAX($N$2:N932)+1,""))</f>
        <v>932</v>
      </c>
      <c r="O933" s="143">
        <f>IF(対応ガラス検索!$E$2="-","",IF(L933&lt;=0.65,MAX($O$2:O932)+1,""))</f>
        <v>932</v>
      </c>
      <c r="P933" s="144"/>
      <c r="Q933" s="145"/>
    </row>
    <row r="934" spans="1:17" x14ac:dyDescent="0.4">
      <c r="A934" s="68">
        <v>933</v>
      </c>
      <c r="B934" s="68" t="s">
        <v>2295</v>
      </c>
      <c r="C934" s="68" t="s">
        <v>2197</v>
      </c>
      <c r="D934" s="68" t="s">
        <v>1973</v>
      </c>
      <c r="E934" s="68" t="s">
        <v>1971</v>
      </c>
      <c r="F934" s="68" t="s">
        <v>1972</v>
      </c>
      <c r="G934" s="68" t="s">
        <v>1962</v>
      </c>
      <c r="H934" s="68" t="s">
        <v>1963</v>
      </c>
      <c r="I934" s="68">
        <v>9</v>
      </c>
      <c r="J934" s="68" t="s">
        <v>2296</v>
      </c>
      <c r="K934" s="68">
        <v>2</v>
      </c>
      <c r="L934" s="68">
        <v>0.44</v>
      </c>
      <c r="M934" s="68" t="s">
        <v>1960</v>
      </c>
      <c r="N934" s="143">
        <f>IF(対応ガラス検索!$E$2="-","",IF(対応ガラス検索!$E$2&gt;=K934,MAX($N$2:N933)+1,""))</f>
        <v>933</v>
      </c>
      <c r="O934" s="143">
        <f>IF(対応ガラス検索!$E$2="-","",IF(L934&lt;=0.65,MAX($O$2:O933)+1,""))</f>
        <v>933</v>
      </c>
      <c r="P934" s="144"/>
      <c r="Q934" s="145"/>
    </row>
    <row r="935" spans="1:17" x14ac:dyDescent="0.4">
      <c r="A935" s="68">
        <v>934</v>
      </c>
      <c r="B935" s="68" t="s">
        <v>2295</v>
      </c>
      <c r="C935" s="68" t="s">
        <v>2197</v>
      </c>
      <c r="D935" s="68" t="s">
        <v>1973</v>
      </c>
      <c r="E935" s="68" t="s">
        <v>1971</v>
      </c>
      <c r="F935" s="68" t="s">
        <v>1972</v>
      </c>
      <c r="G935" s="68" t="s">
        <v>1962</v>
      </c>
      <c r="H935" s="68" t="s">
        <v>1963</v>
      </c>
      <c r="I935" s="68">
        <v>10</v>
      </c>
      <c r="J935" s="68" t="s">
        <v>2296</v>
      </c>
      <c r="K935" s="68">
        <v>1.8</v>
      </c>
      <c r="L935" s="68">
        <v>0.44</v>
      </c>
      <c r="M935" s="68" t="s">
        <v>1960</v>
      </c>
      <c r="N935" s="143">
        <f>IF(対応ガラス検索!$E$2="-","",IF(対応ガラス検索!$E$2&gt;=K935,MAX($N$2:N934)+1,""))</f>
        <v>934</v>
      </c>
      <c r="O935" s="143">
        <f>IF(対応ガラス検索!$E$2="-","",IF(L935&lt;=0.65,MAX($O$2:O934)+1,""))</f>
        <v>934</v>
      </c>
      <c r="P935" s="144"/>
      <c r="Q935" s="145"/>
    </row>
    <row r="936" spans="1:17" x14ac:dyDescent="0.4">
      <c r="A936" s="68">
        <v>935</v>
      </c>
      <c r="B936" s="68" t="s">
        <v>2295</v>
      </c>
      <c r="C936" s="68" t="s">
        <v>2197</v>
      </c>
      <c r="D936" s="68" t="s">
        <v>1973</v>
      </c>
      <c r="E936" s="68" t="s">
        <v>1971</v>
      </c>
      <c r="F936" s="68" t="s">
        <v>1972</v>
      </c>
      <c r="G936" s="68" t="s">
        <v>1962</v>
      </c>
      <c r="H936" s="68" t="s">
        <v>1963</v>
      </c>
      <c r="I936" s="68">
        <v>11</v>
      </c>
      <c r="J936" s="68" t="s">
        <v>2296</v>
      </c>
      <c r="K936" s="68">
        <v>1.7</v>
      </c>
      <c r="L936" s="68">
        <v>0.44</v>
      </c>
      <c r="M936" s="68" t="s">
        <v>1960</v>
      </c>
      <c r="N936" s="143">
        <f>IF(対応ガラス検索!$E$2="-","",IF(対応ガラス検索!$E$2&gt;=K936,MAX($N$2:N935)+1,""))</f>
        <v>935</v>
      </c>
      <c r="O936" s="143">
        <f>IF(対応ガラス検索!$E$2="-","",IF(L936&lt;=0.65,MAX($O$2:O935)+1,""))</f>
        <v>935</v>
      </c>
      <c r="P936" s="144"/>
      <c r="Q936" s="145"/>
    </row>
    <row r="937" spans="1:17" x14ac:dyDescent="0.4">
      <c r="A937" s="68">
        <v>936</v>
      </c>
      <c r="B937" s="68" t="s">
        <v>2295</v>
      </c>
      <c r="C937" s="68" t="s">
        <v>2197</v>
      </c>
      <c r="D937" s="68" t="s">
        <v>1973</v>
      </c>
      <c r="E937" s="68" t="s">
        <v>1971</v>
      </c>
      <c r="F937" s="68" t="s">
        <v>1972</v>
      </c>
      <c r="G937" s="68" t="s">
        <v>1962</v>
      </c>
      <c r="H937" s="68" t="s">
        <v>1963</v>
      </c>
      <c r="I937" s="68">
        <v>12</v>
      </c>
      <c r="J937" s="68" t="s">
        <v>2296</v>
      </c>
      <c r="K937" s="68">
        <v>1.6</v>
      </c>
      <c r="L937" s="68">
        <v>0.44</v>
      </c>
      <c r="M937" s="68" t="s">
        <v>1960</v>
      </c>
      <c r="N937" s="143">
        <f>IF(対応ガラス検索!$E$2="-","",IF(対応ガラス検索!$E$2&gt;=K937,MAX($N$2:N936)+1,""))</f>
        <v>936</v>
      </c>
      <c r="O937" s="143">
        <f>IF(対応ガラス検索!$E$2="-","",IF(L937&lt;=0.65,MAX($O$2:O936)+1,""))</f>
        <v>936</v>
      </c>
      <c r="P937" s="144"/>
      <c r="Q937" s="145"/>
    </row>
    <row r="938" spans="1:17" x14ac:dyDescent="0.4">
      <c r="A938" s="68">
        <v>937</v>
      </c>
      <c r="B938" s="68" t="s">
        <v>2295</v>
      </c>
      <c r="C938" s="68" t="s">
        <v>2197</v>
      </c>
      <c r="D938" s="68" t="s">
        <v>1973</v>
      </c>
      <c r="E938" s="68" t="s">
        <v>1971</v>
      </c>
      <c r="F938" s="68" t="s">
        <v>1972</v>
      </c>
      <c r="G938" s="68" t="s">
        <v>1962</v>
      </c>
      <c r="H938" s="68" t="s">
        <v>1963</v>
      </c>
      <c r="I938" s="68">
        <v>13</v>
      </c>
      <c r="J938" s="68" t="s">
        <v>2296</v>
      </c>
      <c r="K938" s="142">
        <v>1.6</v>
      </c>
      <c r="L938" s="68">
        <v>0.44</v>
      </c>
      <c r="M938" s="68" t="s">
        <v>1960</v>
      </c>
      <c r="N938" s="143">
        <f>IF(対応ガラス検索!$E$2="-","",IF(対応ガラス検索!$E$2&gt;=K938,MAX($N$2:N937)+1,""))</f>
        <v>937</v>
      </c>
      <c r="O938" s="143">
        <f>IF(対応ガラス検索!$E$2="-","",IF(L938&lt;=0.65,MAX($O$2:O937)+1,""))</f>
        <v>937</v>
      </c>
      <c r="P938" s="144"/>
      <c r="Q938" s="145"/>
    </row>
    <row r="939" spans="1:17" x14ac:dyDescent="0.4">
      <c r="A939" s="68">
        <v>938</v>
      </c>
      <c r="B939" s="68" t="s">
        <v>2295</v>
      </c>
      <c r="C939" s="68" t="s">
        <v>2197</v>
      </c>
      <c r="D939" s="68" t="s">
        <v>1973</v>
      </c>
      <c r="E939" s="68" t="s">
        <v>1971</v>
      </c>
      <c r="F939" s="68" t="s">
        <v>1972</v>
      </c>
      <c r="G939" s="68" t="s">
        <v>1962</v>
      </c>
      <c r="H939" s="68" t="s">
        <v>1963</v>
      </c>
      <c r="I939" s="68">
        <v>14</v>
      </c>
      <c r="J939" s="68" t="s">
        <v>2296</v>
      </c>
      <c r="K939" s="68">
        <v>1.5</v>
      </c>
      <c r="L939" s="68">
        <v>0.44</v>
      </c>
      <c r="M939" s="68" t="s">
        <v>1960</v>
      </c>
      <c r="N939" s="143">
        <f>IF(対応ガラス検索!$E$2="-","",IF(対応ガラス検索!$E$2&gt;=K939,MAX($N$2:N938)+1,""))</f>
        <v>938</v>
      </c>
      <c r="O939" s="143">
        <f>IF(対応ガラス検索!$E$2="-","",IF(L939&lt;=0.65,MAX($O$2:O938)+1,""))</f>
        <v>938</v>
      </c>
      <c r="P939" s="144"/>
      <c r="Q939" s="145"/>
    </row>
    <row r="940" spans="1:17" x14ac:dyDescent="0.4">
      <c r="A940" s="68">
        <v>939</v>
      </c>
      <c r="B940" s="68" t="s">
        <v>2295</v>
      </c>
      <c r="C940" s="68" t="s">
        <v>2197</v>
      </c>
      <c r="D940" s="68" t="s">
        <v>1973</v>
      </c>
      <c r="E940" s="68" t="s">
        <v>1971</v>
      </c>
      <c r="F940" s="68" t="s">
        <v>1972</v>
      </c>
      <c r="G940" s="68" t="s">
        <v>1962</v>
      </c>
      <c r="H940" s="68" t="s">
        <v>1963</v>
      </c>
      <c r="I940" s="68">
        <v>7</v>
      </c>
      <c r="J940" s="68" t="s">
        <v>2267</v>
      </c>
      <c r="K940" s="68">
        <v>1.9</v>
      </c>
      <c r="L940" s="68">
        <v>0.44</v>
      </c>
      <c r="M940" s="68" t="s">
        <v>1960</v>
      </c>
      <c r="N940" s="143">
        <f>IF(対応ガラス検索!$E$2="-","",IF(対応ガラス検索!$E$2&gt;=K940,MAX($N$2:N939)+1,""))</f>
        <v>939</v>
      </c>
      <c r="O940" s="143">
        <f>IF(対応ガラス検索!$E$2="-","",IF(L940&lt;=0.65,MAX($O$2:O939)+1,""))</f>
        <v>939</v>
      </c>
      <c r="P940" s="144"/>
      <c r="Q940" s="145"/>
    </row>
    <row r="941" spans="1:17" x14ac:dyDescent="0.4">
      <c r="A941" s="68">
        <v>940</v>
      </c>
      <c r="B941" s="68" t="s">
        <v>2295</v>
      </c>
      <c r="C941" s="68" t="s">
        <v>2197</v>
      </c>
      <c r="D941" s="68" t="s">
        <v>1973</v>
      </c>
      <c r="E941" s="68" t="s">
        <v>1971</v>
      </c>
      <c r="F941" s="68" t="s">
        <v>1972</v>
      </c>
      <c r="G941" s="68" t="s">
        <v>1962</v>
      </c>
      <c r="H941" s="68" t="s">
        <v>1963</v>
      </c>
      <c r="I941" s="68">
        <v>8</v>
      </c>
      <c r="J941" s="68" t="s">
        <v>2267</v>
      </c>
      <c r="K941" s="68">
        <v>1.7</v>
      </c>
      <c r="L941" s="68">
        <v>0.44</v>
      </c>
      <c r="M941" s="68" t="s">
        <v>1960</v>
      </c>
      <c r="N941" s="143">
        <f>IF(対応ガラス検索!$E$2="-","",IF(対応ガラス検索!$E$2&gt;=K941,MAX($N$2:N940)+1,""))</f>
        <v>940</v>
      </c>
      <c r="O941" s="143">
        <f>IF(対応ガラス検索!$E$2="-","",IF(L941&lt;=0.65,MAX($O$2:O940)+1,""))</f>
        <v>940</v>
      </c>
      <c r="P941" s="144"/>
      <c r="Q941" s="145"/>
    </row>
    <row r="942" spans="1:17" x14ac:dyDescent="0.4">
      <c r="A942" s="68">
        <v>941</v>
      </c>
      <c r="B942" s="68" t="s">
        <v>2295</v>
      </c>
      <c r="C942" s="68" t="s">
        <v>2197</v>
      </c>
      <c r="D942" s="68" t="s">
        <v>1973</v>
      </c>
      <c r="E942" s="68" t="s">
        <v>1971</v>
      </c>
      <c r="F942" s="68" t="s">
        <v>1972</v>
      </c>
      <c r="G942" s="68" t="s">
        <v>1962</v>
      </c>
      <c r="H942" s="68" t="s">
        <v>1963</v>
      </c>
      <c r="I942" s="68">
        <v>9</v>
      </c>
      <c r="J942" s="68" t="s">
        <v>2267</v>
      </c>
      <c r="K942" s="68">
        <v>1.6</v>
      </c>
      <c r="L942" s="68">
        <v>0.44</v>
      </c>
      <c r="M942" s="68" t="s">
        <v>1960</v>
      </c>
      <c r="N942" s="143">
        <f>IF(対応ガラス検索!$E$2="-","",IF(対応ガラス検索!$E$2&gt;=K942,MAX($N$2:N941)+1,""))</f>
        <v>941</v>
      </c>
      <c r="O942" s="143">
        <f>IF(対応ガラス検索!$E$2="-","",IF(L942&lt;=0.65,MAX($O$2:O941)+1,""))</f>
        <v>941</v>
      </c>
      <c r="P942" s="144"/>
      <c r="Q942" s="145"/>
    </row>
    <row r="943" spans="1:17" x14ac:dyDescent="0.4">
      <c r="A943" s="68">
        <v>942</v>
      </c>
      <c r="B943" s="68" t="s">
        <v>2295</v>
      </c>
      <c r="C943" s="68" t="s">
        <v>2197</v>
      </c>
      <c r="D943" s="68" t="s">
        <v>1973</v>
      </c>
      <c r="E943" s="68" t="s">
        <v>1971</v>
      </c>
      <c r="F943" s="68" t="s">
        <v>1972</v>
      </c>
      <c r="G943" s="68" t="s">
        <v>1962</v>
      </c>
      <c r="H943" s="68" t="s">
        <v>1963</v>
      </c>
      <c r="I943" s="68">
        <v>10</v>
      </c>
      <c r="J943" s="68" t="s">
        <v>2267</v>
      </c>
      <c r="K943" s="68">
        <v>1.5</v>
      </c>
      <c r="L943" s="68">
        <v>0.44</v>
      </c>
      <c r="M943" s="68" t="s">
        <v>1960</v>
      </c>
      <c r="N943" s="143">
        <f>IF(対応ガラス検索!$E$2="-","",IF(対応ガラス検索!$E$2&gt;=K943,MAX($N$2:N942)+1,""))</f>
        <v>942</v>
      </c>
      <c r="O943" s="143">
        <f>IF(対応ガラス検索!$E$2="-","",IF(L943&lt;=0.65,MAX($O$2:O942)+1,""))</f>
        <v>942</v>
      </c>
      <c r="P943" s="144"/>
      <c r="Q943" s="145"/>
    </row>
    <row r="944" spans="1:17" x14ac:dyDescent="0.4">
      <c r="A944" s="68">
        <v>943</v>
      </c>
      <c r="B944" s="68" t="s">
        <v>2295</v>
      </c>
      <c r="C944" s="68" t="s">
        <v>2197</v>
      </c>
      <c r="D944" s="68" t="s">
        <v>1973</v>
      </c>
      <c r="E944" s="68" t="s">
        <v>1971</v>
      </c>
      <c r="F944" s="68" t="s">
        <v>1972</v>
      </c>
      <c r="G944" s="68" t="s">
        <v>1962</v>
      </c>
      <c r="H944" s="68" t="s">
        <v>1963</v>
      </c>
      <c r="I944" s="68">
        <v>11</v>
      </c>
      <c r="J944" s="68" t="s">
        <v>2267</v>
      </c>
      <c r="K944" s="68">
        <v>1.4</v>
      </c>
      <c r="L944" s="68">
        <v>0.44</v>
      </c>
      <c r="M944" s="68" t="s">
        <v>1960</v>
      </c>
      <c r="N944" s="143">
        <f>IF(対応ガラス検索!$E$2="-","",IF(対応ガラス検索!$E$2&gt;=K944,MAX($N$2:N943)+1,""))</f>
        <v>943</v>
      </c>
      <c r="O944" s="143">
        <f>IF(対応ガラス検索!$E$2="-","",IF(L944&lt;=0.65,MAX($O$2:O943)+1,""))</f>
        <v>943</v>
      </c>
      <c r="P944" s="144"/>
      <c r="Q944" s="145"/>
    </row>
    <row r="945" spans="1:17" x14ac:dyDescent="0.4">
      <c r="A945" s="68">
        <v>944</v>
      </c>
      <c r="B945" s="68" t="s">
        <v>2295</v>
      </c>
      <c r="C945" s="68" t="s">
        <v>2197</v>
      </c>
      <c r="D945" s="68" t="s">
        <v>1973</v>
      </c>
      <c r="E945" s="68" t="s">
        <v>1971</v>
      </c>
      <c r="F945" s="68" t="s">
        <v>1972</v>
      </c>
      <c r="G945" s="68" t="s">
        <v>1962</v>
      </c>
      <c r="H945" s="68" t="s">
        <v>1963</v>
      </c>
      <c r="I945" s="68">
        <v>12</v>
      </c>
      <c r="J945" s="68" t="s">
        <v>2267</v>
      </c>
      <c r="K945" s="68">
        <v>1.3</v>
      </c>
      <c r="L945" s="68">
        <v>0.44</v>
      </c>
      <c r="M945" s="68" t="s">
        <v>1960</v>
      </c>
      <c r="N945" s="143">
        <f>IF(対応ガラス検索!$E$2="-","",IF(対応ガラス検索!$E$2&gt;=K945,MAX($N$2:N944)+1,""))</f>
        <v>944</v>
      </c>
      <c r="O945" s="143">
        <f>IF(対応ガラス検索!$E$2="-","",IF(L945&lt;=0.65,MAX($O$2:O944)+1,""))</f>
        <v>944</v>
      </c>
      <c r="P945" s="144"/>
      <c r="Q945" s="145"/>
    </row>
    <row r="946" spans="1:17" x14ac:dyDescent="0.4">
      <c r="A946" s="68">
        <v>945</v>
      </c>
      <c r="B946" s="68" t="s">
        <v>2295</v>
      </c>
      <c r="C946" s="68" t="s">
        <v>2197</v>
      </c>
      <c r="D946" s="68" t="s">
        <v>1973</v>
      </c>
      <c r="E946" s="68" t="s">
        <v>1971</v>
      </c>
      <c r="F946" s="68" t="s">
        <v>1972</v>
      </c>
      <c r="G946" s="68" t="s">
        <v>1962</v>
      </c>
      <c r="H946" s="68" t="s">
        <v>1963</v>
      </c>
      <c r="I946" s="68">
        <v>13</v>
      </c>
      <c r="J946" s="68" t="s">
        <v>2267</v>
      </c>
      <c r="K946" s="68">
        <v>1.2</v>
      </c>
      <c r="L946" s="68">
        <v>0.44</v>
      </c>
      <c r="M946" s="68" t="s">
        <v>1960</v>
      </c>
      <c r="N946" s="143">
        <f>IF(対応ガラス検索!$E$2="-","",IF(対応ガラス検索!$E$2&gt;=K946,MAX($N$2:N945)+1,""))</f>
        <v>945</v>
      </c>
      <c r="O946" s="143">
        <f>IF(対応ガラス検索!$E$2="-","",IF(L946&lt;=0.65,MAX($O$2:O945)+1,""))</f>
        <v>945</v>
      </c>
      <c r="P946" s="144"/>
      <c r="Q946" s="145"/>
    </row>
    <row r="947" spans="1:17" x14ac:dyDescent="0.4">
      <c r="A947" s="68">
        <v>946</v>
      </c>
      <c r="B947" s="68" t="s">
        <v>2295</v>
      </c>
      <c r="C947" s="68" t="s">
        <v>2197</v>
      </c>
      <c r="D947" s="68" t="s">
        <v>1973</v>
      </c>
      <c r="E947" s="68" t="s">
        <v>1971</v>
      </c>
      <c r="F947" s="68" t="s">
        <v>1972</v>
      </c>
      <c r="G947" s="68" t="s">
        <v>1962</v>
      </c>
      <c r="H947" s="68" t="s">
        <v>1963</v>
      </c>
      <c r="I947" s="68">
        <v>14</v>
      </c>
      <c r="J947" s="68" t="s">
        <v>2267</v>
      </c>
      <c r="K947" s="68">
        <v>1.2</v>
      </c>
      <c r="L947" s="68">
        <v>0.44</v>
      </c>
      <c r="M947" s="68" t="s">
        <v>1960</v>
      </c>
      <c r="N947" s="143">
        <f>IF(対応ガラス検索!$E$2="-","",IF(対応ガラス検索!$E$2&gt;=K947,MAX($N$2:N946)+1,""))</f>
        <v>946</v>
      </c>
      <c r="O947" s="143">
        <f>IF(対応ガラス検索!$E$2="-","",IF(L947&lt;=0.65,MAX($O$2:O946)+1,""))</f>
        <v>946</v>
      </c>
      <c r="P947" s="144"/>
      <c r="Q947" s="145"/>
    </row>
    <row r="948" spans="1:17" x14ac:dyDescent="0.4">
      <c r="A948" s="68">
        <v>947</v>
      </c>
      <c r="B948" s="68" t="s">
        <v>2295</v>
      </c>
      <c r="C948" s="68" t="s">
        <v>2197</v>
      </c>
      <c r="D948" s="68" t="s">
        <v>1974</v>
      </c>
      <c r="E948" s="68" t="s">
        <v>1971</v>
      </c>
      <c r="F948" s="68" t="s">
        <v>1972</v>
      </c>
      <c r="G948" s="68" t="s">
        <v>1965</v>
      </c>
      <c r="H948" s="68" t="s">
        <v>1966</v>
      </c>
      <c r="I948" s="68">
        <v>6</v>
      </c>
      <c r="J948" s="68" t="s">
        <v>2296</v>
      </c>
      <c r="K948" s="68">
        <v>2.5</v>
      </c>
      <c r="L948" s="68">
        <v>0.41</v>
      </c>
      <c r="M948" s="68" t="s">
        <v>1960</v>
      </c>
      <c r="N948" s="143">
        <f>IF(対応ガラス検索!$E$2="-","",IF(対応ガラス検索!$E$2&gt;=K948,MAX($N$2:N947)+1,""))</f>
        <v>947</v>
      </c>
      <c r="O948" s="143">
        <f>IF(対応ガラス検索!$E$2="-","",IF(L948&lt;=0.65,MAX($O$2:O947)+1,""))</f>
        <v>947</v>
      </c>
      <c r="P948" s="144"/>
      <c r="Q948" s="145"/>
    </row>
    <row r="949" spans="1:17" x14ac:dyDescent="0.4">
      <c r="A949" s="68">
        <v>948</v>
      </c>
      <c r="B949" s="68" t="s">
        <v>2295</v>
      </c>
      <c r="C949" s="68" t="s">
        <v>2197</v>
      </c>
      <c r="D949" s="68" t="s">
        <v>1974</v>
      </c>
      <c r="E949" s="68" t="s">
        <v>1971</v>
      </c>
      <c r="F949" s="68" t="s">
        <v>1972</v>
      </c>
      <c r="G949" s="68" t="s">
        <v>1965</v>
      </c>
      <c r="H949" s="68" t="s">
        <v>1966</v>
      </c>
      <c r="I949" s="68">
        <v>7</v>
      </c>
      <c r="J949" s="68" t="s">
        <v>2296</v>
      </c>
      <c r="K949" s="68">
        <v>2.2999999999999998</v>
      </c>
      <c r="L949" s="68">
        <v>0.41</v>
      </c>
      <c r="M949" s="68" t="s">
        <v>1960</v>
      </c>
      <c r="N949" s="143">
        <f>IF(対応ガラス検索!$E$2="-","",IF(対応ガラス検索!$E$2&gt;=K949,MAX($N$2:N948)+1,""))</f>
        <v>948</v>
      </c>
      <c r="O949" s="143">
        <f>IF(対応ガラス検索!$E$2="-","",IF(L949&lt;=0.65,MAX($O$2:O948)+1,""))</f>
        <v>948</v>
      </c>
      <c r="P949" s="144"/>
      <c r="Q949" s="145"/>
    </row>
    <row r="950" spans="1:17" x14ac:dyDescent="0.4">
      <c r="A950" s="68">
        <v>949</v>
      </c>
      <c r="B950" s="68" t="s">
        <v>2295</v>
      </c>
      <c r="C950" s="68" t="s">
        <v>2197</v>
      </c>
      <c r="D950" s="68" t="s">
        <v>1974</v>
      </c>
      <c r="E950" s="68" t="s">
        <v>1971</v>
      </c>
      <c r="F950" s="68" t="s">
        <v>1972</v>
      </c>
      <c r="G950" s="68" t="s">
        <v>1965</v>
      </c>
      <c r="H950" s="68" t="s">
        <v>1966</v>
      </c>
      <c r="I950" s="68">
        <v>8</v>
      </c>
      <c r="J950" s="68" t="s">
        <v>2296</v>
      </c>
      <c r="K950" s="68">
        <v>2.1</v>
      </c>
      <c r="L950" s="68">
        <v>0.41</v>
      </c>
      <c r="M950" s="68" t="s">
        <v>1960</v>
      </c>
      <c r="N950" s="143">
        <f>IF(対応ガラス検索!$E$2="-","",IF(対応ガラス検索!$E$2&gt;=K950,MAX($N$2:N949)+1,""))</f>
        <v>949</v>
      </c>
      <c r="O950" s="143">
        <f>IF(対応ガラス検索!$E$2="-","",IF(L950&lt;=0.65,MAX($O$2:O949)+1,""))</f>
        <v>949</v>
      </c>
      <c r="P950" s="144"/>
      <c r="Q950" s="145"/>
    </row>
    <row r="951" spans="1:17" x14ac:dyDescent="0.4">
      <c r="A951" s="68">
        <v>950</v>
      </c>
      <c r="B951" s="68" t="s">
        <v>2295</v>
      </c>
      <c r="C951" s="68" t="s">
        <v>2197</v>
      </c>
      <c r="D951" s="68" t="s">
        <v>1974</v>
      </c>
      <c r="E951" s="68" t="s">
        <v>1971</v>
      </c>
      <c r="F951" s="68" t="s">
        <v>1972</v>
      </c>
      <c r="G951" s="68" t="s">
        <v>1965</v>
      </c>
      <c r="H951" s="68" t="s">
        <v>1966</v>
      </c>
      <c r="I951" s="68">
        <v>9</v>
      </c>
      <c r="J951" s="68" t="s">
        <v>2296</v>
      </c>
      <c r="K951" s="142">
        <v>2</v>
      </c>
      <c r="L951" s="68">
        <v>0.41</v>
      </c>
      <c r="M951" s="68" t="s">
        <v>1960</v>
      </c>
      <c r="N951" s="143">
        <f>IF(対応ガラス検索!$E$2="-","",IF(対応ガラス検索!$E$2&gt;=K951,MAX($N$2:N950)+1,""))</f>
        <v>950</v>
      </c>
      <c r="O951" s="143">
        <f>IF(対応ガラス検索!$E$2="-","",IF(L951&lt;=0.65,MAX($O$2:O950)+1,""))</f>
        <v>950</v>
      </c>
      <c r="P951" s="144"/>
      <c r="Q951" s="145"/>
    </row>
    <row r="952" spans="1:17" x14ac:dyDescent="0.4">
      <c r="A952" s="68">
        <v>951</v>
      </c>
      <c r="B952" s="68" t="s">
        <v>2295</v>
      </c>
      <c r="C952" s="68" t="s">
        <v>2197</v>
      </c>
      <c r="D952" s="68" t="s">
        <v>1974</v>
      </c>
      <c r="E952" s="68" t="s">
        <v>1971</v>
      </c>
      <c r="F952" s="68" t="s">
        <v>1972</v>
      </c>
      <c r="G952" s="68" t="s">
        <v>1965</v>
      </c>
      <c r="H952" s="68" t="s">
        <v>1966</v>
      </c>
      <c r="I952" s="68">
        <v>10</v>
      </c>
      <c r="J952" s="68" t="s">
        <v>2296</v>
      </c>
      <c r="K952" s="68">
        <v>1.8</v>
      </c>
      <c r="L952" s="68">
        <v>0.41</v>
      </c>
      <c r="M952" s="68" t="s">
        <v>1960</v>
      </c>
      <c r="N952" s="143">
        <f>IF(対応ガラス検索!$E$2="-","",IF(対応ガラス検索!$E$2&gt;=K952,MAX($N$2:N951)+1,""))</f>
        <v>951</v>
      </c>
      <c r="O952" s="143">
        <f>IF(対応ガラス検索!$E$2="-","",IF(L952&lt;=0.65,MAX($O$2:O951)+1,""))</f>
        <v>951</v>
      </c>
      <c r="P952" s="144"/>
      <c r="Q952" s="145"/>
    </row>
    <row r="953" spans="1:17" x14ac:dyDescent="0.4">
      <c r="A953" s="68">
        <v>952</v>
      </c>
      <c r="B953" s="68" t="s">
        <v>2295</v>
      </c>
      <c r="C953" s="68" t="s">
        <v>2197</v>
      </c>
      <c r="D953" s="68" t="s">
        <v>1974</v>
      </c>
      <c r="E953" s="68" t="s">
        <v>1971</v>
      </c>
      <c r="F953" s="68" t="s">
        <v>1972</v>
      </c>
      <c r="G953" s="68" t="s">
        <v>1965</v>
      </c>
      <c r="H953" s="68" t="s">
        <v>1966</v>
      </c>
      <c r="I953" s="68">
        <v>11</v>
      </c>
      <c r="J953" s="68" t="s">
        <v>2296</v>
      </c>
      <c r="K953" s="68">
        <v>1.7</v>
      </c>
      <c r="L953" s="68">
        <v>0.41</v>
      </c>
      <c r="M953" s="68" t="s">
        <v>1960</v>
      </c>
      <c r="N953" s="143">
        <f>IF(対応ガラス検索!$E$2="-","",IF(対応ガラス検索!$E$2&gt;=K953,MAX($N$2:N952)+1,""))</f>
        <v>952</v>
      </c>
      <c r="O953" s="143">
        <f>IF(対応ガラス検索!$E$2="-","",IF(L953&lt;=0.65,MAX($O$2:O952)+1,""))</f>
        <v>952</v>
      </c>
      <c r="P953" s="144"/>
      <c r="Q953" s="145"/>
    </row>
    <row r="954" spans="1:17" x14ac:dyDescent="0.4">
      <c r="A954" s="68">
        <v>953</v>
      </c>
      <c r="B954" s="68" t="s">
        <v>2295</v>
      </c>
      <c r="C954" s="68" t="s">
        <v>2197</v>
      </c>
      <c r="D954" s="68" t="s">
        <v>1974</v>
      </c>
      <c r="E954" s="68" t="s">
        <v>1971</v>
      </c>
      <c r="F954" s="68" t="s">
        <v>1972</v>
      </c>
      <c r="G954" s="68" t="s">
        <v>1965</v>
      </c>
      <c r="H954" s="68" t="s">
        <v>1966</v>
      </c>
      <c r="I954" s="68">
        <v>12</v>
      </c>
      <c r="J954" s="68" t="s">
        <v>2296</v>
      </c>
      <c r="K954" s="68">
        <v>1.6</v>
      </c>
      <c r="L954" s="68">
        <v>0.41</v>
      </c>
      <c r="M954" s="68" t="s">
        <v>1960</v>
      </c>
      <c r="N954" s="143">
        <f>IF(対応ガラス検索!$E$2="-","",IF(対応ガラス検索!$E$2&gt;=K954,MAX($N$2:N953)+1,""))</f>
        <v>953</v>
      </c>
      <c r="O954" s="143">
        <f>IF(対応ガラス検索!$E$2="-","",IF(L954&lt;=0.65,MAX($O$2:O953)+1,""))</f>
        <v>953</v>
      </c>
      <c r="P954" s="144"/>
      <c r="Q954" s="145"/>
    </row>
    <row r="955" spans="1:17" x14ac:dyDescent="0.4">
      <c r="A955" s="68">
        <v>954</v>
      </c>
      <c r="B955" s="68" t="s">
        <v>2295</v>
      </c>
      <c r="C955" s="68" t="s">
        <v>2197</v>
      </c>
      <c r="D955" s="68" t="s">
        <v>1974</v>
      </c>
      <c r="E955" s="68" t="s">
        <v>1971</v>
      </c>
      <c r="F955" s="68" t="s">
        <v>1972</v>
      </c>
      <c r="G955" s="68" t="s">
        <v>1965</v>
      </c>
      <c r="H955" s="68" t="s">
        <v>1966</v>
      </c>
      <c r="I955" s="68">
        <v>13</v>
      </c>
      <c r="J955" s="68" t="s">
        <v>2296</v>
      </c>
      <c r="K955" s="68">
        <v>1.6</v>
      </c>
      <c r="L955" s="68">
        <v>0.41</v>
      </c>
      <c r="M955" s="68" t="s">
        <v>1960</v>
      </c>
      <c r="N955" s="143">
        <f>IF(対応ガラス検索!$E$2="-","",IF(対応ガラス検索!$E$2&gt;=K955,MAX($N$2:N954)+1,""))</f>
        <v>954</v>
      </c>
      <c r="O955" s="143">
        <f>IF(対応ガラス検索!$E$2="-","",IF(L955&lt;=0.65,MAX($O$2:O954)+1,""))</f>
        <v>954</v>
      </c>
      <c r="P955" s="144"/>
      <c r="Q955" s="145"/>
    </row>
    <row r="956" spans="1:17" x14ac:dyDescent="0.4">
      <c r="A956" s="68">
        <v>955</v>
      </c>
      <c r="B956" s="68" t="s">
        <v>2295</v>
      </c>
      <c r="C956" s="68" t="s">
        <v>2197</v>
      </c>
      <c r="D956" s="68" t="s">
        <v>1974</v>
      </c>
      <c r="E956" s="68" t="s">
        <v>1971</v>
      </c>
      <c r="F956" s="68" t="s">
        <v>1972</v>
      </c>
      <c r="G956" s="68" t="s">
        <v>1965</v>
      </c>
      <c r="H956" s="68" t="s">
        <v>1966</v>
      </c>
      <c r="I956" s="68">
        <v>6</v>
      </c>
      <c r="J956" s="68" t="s">
        <v>2267</v>
      </c>
      <c r="K956" s="68">
        <v>2</v>
      </c>
      <c r="L956" s="68">
        <v>0.41</v>
      </c>
      <c r="M956" s="68" t="s">
        <v>1960</v>
      </c>
      <c r="N956" s="143">
        <f>IF(対応ガラス検索!$E$2="-","",IF(対応ガラス検索!$E$2&gt;=K956,MAX($N$2:N955)+1,""))</f>
        <v>955</v>
      </c>
      <c r="O956" s="143">
        <f>IF(対応ガラス検索!$E$2="-","",IF(L956&lt;=0.65,MAX($O$2:O955)+1,""))</f>
        <v>955</v>
      </c>
      <c r="P956" s="144"/>
      <c r="Q956" s="145"/>
    </row>
    <row r="957" spans="1:17" x14ac:dyDescent="0.4">
      <c r="A957" s="68">
        <v>956</v>
      </c>
      <c r="B957" s="68" t="s">
        <v>2295</v>
      </c>
      <c r="C957" s="68" t="s">
        <v>2197</v>
      </c>
      <c r="D957" s="68" t="s">
        <v>1974</v>
      </c>
      <c r="E957" s="68" t="s">
        <v>1971</v>
      </c>
      <c r="F957" s="68" t="s">
        <v>1972</v>
      </c>
      <c r="G957" s="68" t="s">
        <v>1965</v>
      </c>
      <c r="H957" s="68" t="s">
        <v>1966</v>
      </c>
      <c r="I957" s="68">
        <v>7</v>
      </c>
      <c r="J957" s="68" t="s">
        <v>2267</v>
      </c>
      <c r="K957" s="68">
        <v>1.9</v>
      </c>
      <c r="L957" s="68">
        <v>0.41</v>
      </c>
      <c r="M957" s="68" t="s">
        <v>1960</v>
      </c>
      <c r="N957" s="143">
        <f>IF(対応ガラス検索!$E$2="-","",IF(対応ガラス検索!$E$2&gt;=K957,MAX($N$2:N956)+1,""))</f>
        <v>956</v>
      </c>
      <c r="O957" s="143">
        <f>IF(対応ガラス検索!$E$2="-","",IF(L957&lt;=0.65,MAX($O$2:O956)+1,""))</f>
        <v>956</v>
      </c>
      <c r="P957" s="144"/>
      <c r="Q957" s="145"/>
    </row>
    <row r="958" spans="1:17" x14ac:dyDescent="0.4">
      <c r="A958" s="68">
        <v>957</v>
      </c>
      <c r="B958" s="68" t="s">
        <v>2295</v>
      </c>
      <c r="C958" s="68" t="s">
        <v>2197</v>
      </c>
      <c r="D958" s="68" t="s">
        <v>1974</v>
      </c>
      <c r="E958" s="68" t="s">
        <v>1971</v>
      </c>
      <c r="F958" s="68" t="s">
        <v>1972</v>
      </c>
      <c r="G958" s="68" t="s">
        <v>1965</v>
      </c>
      <c r="H958" s="68" t="s">
        <v>1966</v>
      </c>
      <c r="I958" s="68">
        <v>8</v>
      </c>
      <c r="J958" s="68" t="s">
        <v>2267</v>
      </c>
      <c r="K958" s="68">
        <v>1.7</v>
      </c>
      <c r="L958" s="68">
        <v>0.41</v>
      </c>
      <c r="M958" s="68" t="s">
        <v>1960</v>
      </c>
      <c r="N958" s="143">
        <f>IF(対応ガラス検索!$E$2="-","",IF(対応ガラス検索!$E$2&gt;=K958,MAX($N$2:N957)+1,""))</f>
        <v>957</v>
      </c>
      <c r="O958" s="143">
        <f>IF(対応ガラス検索!$E$2="-","",IF(L958&lt;=0.65,MAX($O$2:O957)+1,""))</f>
        <v>957</v>
      </c>
      <c r="P958" s="144"/>
      <c r="Q958" s="145"/>
    </row>
    <row r="959" spans="1:17" x14ac:dyDescent="0.4">
      <c r="A959" s="68">
        <v>958</v>
      </c>
      <c r="B959" s="68" t="s">
        <v>2295</v>
      </c>
      <c r="C959" s="68" t="s">
        <v>2197</v>
      </c>
      <c r="D959" s="68" t="s">
        <v>1974</v>
      </c>
      <c r="E959" s="68" t="s">
        <v>1971</v>
      </c>
      <c r="F959" s="68" t="s">
        <v>1972</v>
      </c>
      <c r="G959" s="68" t="s">
        <v>1965</v>
      </c>
      <c r="H959" s="68" t="s">
        <v>1966</v>
      </c>
      <c r="I959" s="68">
        <v>9</v>
      </c>
      <c r="J959" s="68" t="s">
        <v>2267</v>
      </c>
      <c r="K959" s="68">
        <v>1.6</v>
      </c>
      <c r="L959" s="68">
        <v>0.41</v>
      </c>
      <c r="M959" s="68" t="s">
        <v>1960</v>
      </c>
      <c r="N959" s="143">
        <f>IF(対応ガラス検索!$E$2="-","",IF(対応ガラス検索!$E$2&gt;=K959,MAX($N$2:N958)+1,""))</f>
        <v>958</v>
      </c>
      <c r="O959" s="143">
        <f>IF(対応ガラス検索!$E$2="-","",IF(L959&lt;=0.65,MAX($O$2:O958)+1,""))</f>
        <v>958</v>
      </c>
      <c r="P959" s="144"/>
      <c r="Q959" s="145"/>
    </row>
    <row r="960" spans="1:17" x14ac:dyDescent="0.4">
      <c r="A960" s="68">
        <v>959</v>
      </c>
      <c r="B960" s="68" t="s">
        <v>2295</v>
      </c>
      <c r="C960" s="68" t="s">
        <v>2197</v>
      </c>
      <c r="D960" s="68" t="s">
        <v>1974</v>
      </c>
      <c r="E960" s="68" t="s">
        <v>1971</v>
      </c>
      <c r="F960" s="68" t="s">
        <v>1972</v>
      </c>
      <c r="G960" s="68" t="s">
        <v>1965</v>
      </c>
      <c r="H960" s="68" t="s">
        <v>1966</v>
      </c>
      <c r="I960" s="68">
        <v>10</v>
      </c>
      <c r="J960" s="68" t="s">
        <v>2267</v>
      </c>
      <c r="K960" s="68">
        <v>1.5</v>
      </c>
      <c r="L960" s="68">
        <v>0.41</v>
      </c>
      <c r="M960" s="68" t="s">
        <v>1960</v>
      </c>
      <c r="N960" s="143">
        <f>IF(対応ガラス検索!$E$2="-","",IF(対応ガラス検索!$E$2&gt;=K960,MAX($N$2:N959)+1,""))</f>
        <v>959</v>
      </c>
      <c r="O960" s="143">
        <f>IF(対応ガラス検索!$E$2="-","",IF(L960&lt;=0.65,MAX($O$2:O959)+1,""))</f>
        <v>959</v>
      </c>
      <c r="P960" s="144"/>
      <c r="Q960" s="145"/>
    </row>
    <row r="961" spans="1:17" x14ac:dyDescent="0.4">
      <c r="A961" s="68">
        <v>960</v>
      </c>
      <c r="B961" s="68" t="s">
        <v>2295</v>
      </c>
      <c r="C961" s="68" t="s">
        <v>2197</v>
      </c>
      <c r="D961" s="68" t="s">
        <v>1974</v>
      </c>
      <c r="E961" s="68" t="s">
        <v>1971</v>
      </c>
      <c r="F961" s="68" t="s">
        <v>1972</v>
      </c>
      <c r="G961" s="68" t="s">
        <v>1965</v>
      </c>
      <c r="H961" s="68" t="s">
        <v>1966</v>
      </c>
      <c r="I961" s="68">
        <v>11</v>
      </c>
      <c r="J961" s="68" t="s">
        <v>2267</v>
      </c>
      <c r="K961" s="68">
        <v>1.4</v>
      </c>
      <c r="L961" s="68">
        <v>0.41</v>
      </c>
      <c r="M961" s="68" t="s">
        <v>1960</v>
      </c>
      <c r="N961" s="143">
        <f>IF(対応ガラス検索!$E$2="-","",IF(対応ガラス検索!$E$2&gt;=K961,MAX($N$2:N960)+1,""))</f>
        <v>960</v>
      </c>
      <c r="O961" s="143">
        <f>IF(対応ガラス検索!$E$2="-","",IF(L961&lt;=0.65,MAX($O$2:O960)+1,""))</f>
        <v>960</v>
      </c>
      <c r="P961" s="144"/>
      <c r="Q961" s="145"/>
    </row>
    <row r="962" spans="1:17" x14ac:dyDescent="0.4">
      <c r="A962" s="68">
        <v>961</v>
      </c>
      <c r="B962" s="68" t="s">
        <v>2295</v>
      </c>
      <c r="C962" s="68" t="s">
        <v>2197</v>
      </c>
      <c r="D962" s="68" t="s">
        <v>1974</v>
      </c>
      <c r="E962" s="68" t="s">
        <v>1971</v>
      </c>
      <c r="F962" s="68" t="s">
        <v>1972</v>
      </c>
      <c r="G962" s="68" t="s">
        <v>1965</v>
      </c>
      <c r="H962" s="68" t="s">
        <v>1966</v>
      </c>
      <c r="I962" s="68">
        <v>12</v>
      </c>
      <c r="J962" s="68" t="s">
        <v>2267</v>
      </c>
      <c r="K962" s="68">
        <v>1.3</v>
      </c>
      <c r="L962" s="68">
        <v>0.41</v>
      </c>
      <c r="M962" s="68" t="s">
        <v>1960</v>
      </c>
      <c r="N962" s="143">
        <f>IF(対応ガラス検索!$E$2="-","",IF(対応ガラス検索!$E$2&gt;=K962,MAX($N$2:N961)+1,""))</f>
        <v>961</v>
      </c>
      <c r="O962" s="143">
        <f>IF(対応ガラス検索!$E$2="-","",IF(L962&lt;=0.65,MAX($O$2:O961)+1,""))</f>
        <v>961</v>
      </c>
      <c r="P962" s="144"/>
      <c r="Q962" s="145"/>
    </row>
    <row r="963" spans="1:17" x14ac:dyDescent="0.4">
      <c r="A963" s="68">
        <v>962</v>
      </c>
      <c r="B963" s="68" t="s">
        <v>2295</v>
      </c>
      <c r="C963" s="68" t="s">
        <v>2197</v>
      </c>
      <c r="D963" s="68" t="s">
        <v>1974</v>
      </c>
      <c r="E963" s="68" t="s">
        <v>1971</v>
      </c>
      <c r="F963" s="68" t="s">
        <v>1972</v>
      </c>
      <c r="G963" s="68" t="s">
        <v>1965</v>
      </c>
      <c r="H963" s="68" t="s">
        <v>1966</v>
      </c>
      <c r="I963" s="68">
        <v>13</v>
      </c>
      <c r="J963" s="68" t="s">
        <v>2267</v>
      </c>
      <c r="K963" s="68">
        <v>1.2</v>
      </c>
      <c r="L963" s="68">
        <v>0.41</v>
      </c>
      <c r="M963" s="68" t="s">
        <v>1960</v>
      </c>
      <c r="N963" s="143">
        <f>IF(対応ガラス検索!$E$2="-","",IF(対応ガラス検索!$E$2&gt;=K963,MAX($N$2:N962)+1,""))</f>
        <v>962</v>
      </c>
      <c r="O963" s="143">
        <f>IF(対応ガラス検索!$E$2="-","",IF(L963&lt;=0.65,MAX($O$2:O962)+1,""))</f>
        <v>962</v>
      </c>
      <c r="P963" s="144"/>
      <c r="Q963" s="145"/>
    </row>
    <row r="964" spans="1:17" x14ac:dyDescent="0.4">
      <c r="A964" s="68">
        <v>963</v>
      </c>
      <c r="B964" s="68" t="s">
        <v>2295</v>
      </c>
      <c r="C964" s="68" t="s">
        <v>2197</v>
      </c>
      <c r="D964" s="68" t="s">
        <v>1975</v>
      </c>
      <c r="E964" s="68" t="s">
        <v>1976</v>
      </c>
      <c r="F964" s="68" t="s">
        <v>1977</v>
      </c>
      <c r="G964" s="68" t="s">
        <v>1958</v>
      </c>
      <c r="H964" s="68" t="s">
        <v>1959</v>
      </c>
      <c r="I964" s="68">
        <v>6</v>
      </c>
      <c r="J964" s="68" t="s">
        <v>2296</v>
      </c>
      <c r="K964" s="142">
        <v>2.5</v>
      </c>
      <c r="L964" s="68">
        <v>0.43</v>
      </c>
      <c r="M964" s="68" t="s">
        <v>1960</v>
      </c>
      <c r="N964" s="143">
        <f>IF(対応ガラス検索!$E$2="-","",IF(対応ガラス検索!$E$2&gt;=K964,MAX($N$2:N963)+1,""))</f>
        <v>963</v>
      </c>
      <c r="O964" s="143">
        <f>IF(対応ガラス検索!$E$2="-","",IF(L964&lt;=0.65,MAX($O$2:O963)+1,""))</f>
        <v>963</v>
      </c>
      <c r="P964" s="144"/>
      <c r="Q964" s="145"/>
    </row>
    <row r="965" spans="1:17" x14ac:dyDescent="0.4">
      <c r="A965" s="68">
        <v>964</v>
      </c>
      <c r="B965" s="68" t="s">
        <v>2295</v>
      </c>
      <c r="C965" s="68" t="s">
        <v>2197</v>
      </c>
      <c r="D965" s="68" t="s">
        <v>1975</v>
      </c>
      <c r="E965" s="68" t="s">
        <v>1976</v>
      </c>
      <c r="F965" s="68" t="s">
        <v>1977</v>
      </c>
      <c r="G965" s="68" t="s">
        <v>1958</v>
      </c>
      <c r="H965" s="68" t="s">
        <v>1959</v>
      </c>
      <c r="I965" s="68">
        <v>7</v>
      </c>
      <c r="J965" s="68" t="s">
        <v>2296</v>
      </c>
      <c r="K965" s="68">
        <v>2.2999999999999998</v>
      </c>
      <c r="L965" s="68">
        <v>0.43</v>
      </c>
      <c r="M965" s="68" t="s">
        <v>1960</v>
      </c>
      <c r="N965" s="143">
        <f>IF(対応ガラス検索!$E$2="-","",IF(対応ガラス検索!$E$2&gt;=K965,MAX($N$2:N964)+1,""))</f>
        <v>964</v>
      </c>
      <c r="O965" s="143">
        <f>IF(対応ガラス検索!$E$2="-","",IF(L965&lt;=0.65,MAX($O$2:O964)+1,""))</f>
        <v>964</v>
      </c>
      <c r="P965" s="144"/>
      <c r="Q965" s="145"/>
    </row>
    <row r="966" spans="1:17" x14ac:dyDescent="0.4">
      <c r="A966" s="68">
        <v>965</v>
      </c>
      <c r="B966" s="68" t="s">
        <v>2295</v>
      </c>
      <c r="C966" s="68" t="s">
        <v>2197</v>
      </c>
      <c r="D966" s="68" t="s">
        <v>1975</v>
      </c>
      <c r="E966" s="68" t="s">
        <v>1976</v>
      </c>
      <c r="F966" s="68" t="s">
        <v>1977</v>
      </c>
      <c r="G966" s="68" t="s">
        <v>1958</v>
      </c>
      <c r="H966" s="68" t="s">
        <v>1959</v>
      </c>
      <c r="I966" s="68">
        <v>8</v>
      </c>
      <c r="J966" s="68" t="s">
        <v>2296</v>
      </c>
      <c r="K966" s="68">
        <v>2.1</v>
      </c>
      <c r="L966" s="68">
        <v>0.43</v>
      </c>
      <c r="M966" s="68" t="s">
        <v>1960</v>
      </c>
      <c r="N966" s="143">
        <f>IF(対応ガラス検索!$E$2="-","",IF(対応ガラス検索!$E$2&gt;=K966,MAX($N$2:N965)+1,""))</f>
        <v>965</v>
      </c>
      <c r="O966" s="143">
        <f>IF(対応ガラス検索!$E$2="-","",IF(L966&lt;=0.65,MAX($O$2:O965)+1,""))</f>
        <v>965</v>
      </c>
      <c r="P966" s="144"/>
      <c r="Q966" s="145"/>
    </row>
    <row r="967" spans="1:17" x14ac:dyDescent="0.4">
      <c r="A967" s="68">
        <v>966</v>
      </c>
      <c r="B967" s="68" t="s">
        <v>2295</v>
      </c>
      <c r="C967" s="68" t="s">
        <v>2197</v>
      </c>
      <c r="D967" s="68" t="s">
        <v>1975</v>
      </c>
      <c r="E967" s="68" t="s">
        <v>1976</v>
      </c>
      <c r="F967" s="68" t="s">
        <v>1977</v>
      </c>
      <c r="G967" s="68" t="s">
        <v>1958</v>
      </c>
      <c r="H967" s="68" t="s">
        <v>1959</v>
      </c>
      <c r="I967" s="68">
        <v>9</v>
      </c>
      <c r="J967" s="68" t="s">
        <v>2296</v>
      </c>
      <c r="K967" s="68">
        <v>2</v>
      </c>
      <c r="L967" s="68">
        <v>0.43</v>
      </c>
      <c r="M967" s="68" t="s">
        <v>1960</v>
      </c>
      <c r="N967" s="143">
        <f>IF(対応ガラス検索!$E$2="-","",IF(対応ガラス検索!$E$2&gt;=K967,MAX($N$2:N966)+1,""))</f>
        <v>966</v>
      </c>
      <c r="O967" s="143">
        <f>IF(対応ガラス検索!$E$2="-","",IF(L967&lt;=0.65,MAX($O$2:O966)+1,""))</f>
        <v>966</v>
      </c>
      <c r="P967" s="144"/>
      <c r="Q967" s="145"/>
    </row>
    <row r="968" spans="1:17" x14ac:dyDescent="0.4">
      <c r="A968" s="68">
        <v>967</v>
      </c>
      <c r="B968" s="68" t="s">
        <v>2295</v>
      </c>
      <c r="C968" s="68" t="s">
        <v>2197</v>
      </c>
      <c r="D968" s="68" t="s">
        <v>1975</v>
      </c>
      <c r="E968" s="68" t="s">
        <v>1976</v>
      </c>
      <c r="F968" s="68" t="s">
        <v>1977</v>
      </c>
      <c r="G968" s="68" t="s">
        <v>1958</v>
      </c>
      <c r="H968" s="68" t="s">
        <v>1959</v>
      </c>
      <c r="I968" s="68">
        <v>10</v>
      </c>
      <c r="J968" s="68" t="s">
        <v>2296</v>
      </c>
      <c r="K968" s="68">
        <v>1.8</v>
      </c>
      <c r="L968" s="68">
        <v>0.43</v>
      </c>
      <c r="M968" s="68" t="s">
        <v>1960</v>
      </c>
      <c r="N968" s="143">
        <f>IF(対応ガラス検索!$E$2="-","",IF(対応ガラス検索!$E$2&gt;=K968,MAX($N$2:N967)+1,""))</f>
        <v>967</v>
      </c>
      <c r="O968" s="143">
        <f>IF(対応ガラス検索!$E$2="-","",IF(L968&lt;=0.65,MAX($O$2:O967)+1,""))</f>
        <v>967</v>
      </c>
      <c r="P968" s="144"/>
      <c r="Q968" s="145"/>
    </row>
    <row r="969" spans="1:17" x14ac:dyDescent="0.4">
      <c r="A969" s="68">
        <v>968</v>
      </c>
      <c r="B969" s="68" t="s">
        <v>2295</v>
      </c>
      <c r="C969" s="68" t="s">
        <v>2197</v>
      </c>
      <c r="D969" s="68" t="s">
        <v>1975</v>
      </c>
      <c r="E969" s="68" t="s">
        <v>1976</v>
      </c>
      <c r="F969" s="68" t="s">
        <v>1977</v>
      </c>
      <c r="G969" s="68" t="s">
        <v>1958</v>
      </c>
      <c r="H969" s="68" t="s">
        <v>1959</v>
      </c>
      <c r="I969" s="68">
        <v>11</v>
      </c>
      <c r="J969" s="68" t="s">
        <v>2296</v>
      </c>
      <c r="K969" s="68">
        <v>1.7</v>
      </c>
      <c r="L969" s="68">
        <v>0.43</v>
      </c>
      <c r="M969" s="68" t="s">
        <v>1960</v>
      </c>
      <c r="N969" s="143">
        <f>IF(対応ガラス検索!$E$2="-","",IF(対応ガラス検索!$E$2&gt;=K969,MAX($N$2:N968)+1,""))</f>
        <v>968</v>
      </c>
      <c r="O969" s="143">
        <f>IF(対応ガラス検索!$E$2="-","",IF(L969&lt;=0.65,MAX($O$2:O968)+1,""))</f>
        <v>968</v>
      </c>
      <c r="P969" s="144"/>
      <c r="Q969" s="145"/>
    </row>
    <row r="970" spans="1:17" x14ac:dyDescent="0.4">
      <c r="A970" s="68">
        <v>969</v>
      </c>
      <c r="B970" s="68" t="s">
        <v>2295</v>
      </c>
      <c r="C970" s="68" t="s">
        <v>2197</v>
      </c>
      <c r="D970" s="68" t="s">
        <v>1975</v>
      </c>
      <c r="E970" s="68" t="s">
        <v>1976</v>
      </c>
      <c r="F970" s="68" t="s">
        <v>1977</v>
      </c>
      <c r="G970" s="68" t="s">
        <v>1958</v>
      </c>
      <c r="H970" s="68" t="s">
        <v>1959</v>
      </c>
      <c r="I970" s="68">
        <v>12</v>
      </c>
      <c r="J970" s="68" t="s">
        <v>2296</v>
      </c>
      <c r="K970" s="68">
        <v>1.6</v>
      </c>
      <c r="L970" s="68">
        <v>0.42</v>
      </c>
      <c r="M970" s="68" t="s">
        <v>1960</v>
      </c>
      <c r="N970" s="143">
        <f>IF(対応ガラス検索!$E$2="-","",IF(対応ガラス検索!$E$2&gt;=K970,MAX($N$2:N969)+1,""))</f>
        <v>969</v>
      </c>
      <c r="O970" s="143">
        <f>IF(対応ガラス検索!$E$2="-","",IF(L970&lt;=0.65,MAX($O$2:O969)+1,""))</f>
        <v>969</v>
      </c>
      <c r="P970" s="144"/>
      <c r="Q970" s="145"/>
    </row>
    <row r="971" spans="1:17" x14ac:dyDescent="0.4">
      <c r="A971" s="68">
        <v>970</v>
      </c>
      <c r="B971" s="68" t="s">
        <v>2295</v>
      </c>
      <c r="C971" s="68" t="s">
        <v>2197</v>
      </c>
      <c r="D971" s="68" t="s">
        <v>1975</v>
      </c>
      <c r="E971" s="68" t="s">
        <v>1976</v>
      </c>
      <c r="F971" s="68" t="s">
        <v>1977</v>
      </c>
      <c r="G971" s="68" t="s">
        <v>1958</v>
      </c>
      <c r="H971" s="68" t="s">
        <v>1959</v>
      </c>
      <c r="I971" s="68">
        <v>13</v>
      </c>
      <c r="J971" s="68" t="s">
        <v>2296</v>
      </c>
      <c r="K971" s="68">
        <v>1.6</v>
      </c>
      <c r="L971" s="68">
        <v>0.42</v>
      </c>
      <c r="M971" s="68" t="s">
        <v>1960</v>
      </c>
      <c r="N971" s="143">
        <f>IF(対応ガラス検索!$E$2="-","",IF(対応ガラス検索!$E$2&gt;=K971,MAX($N$2:N970)+1,""))</f>
        <v>970</v>
      </c>
      <c r="O971" s="143">
        <f>IF(対応ガラス検索!$E$2="-","",IF(L971&lt;=0.65,MAX($O$2:O970)+1,""))</f>
        <v>970</v>
      </c>
      <c r="P971" s="144"/>
      <c r="Q971" s="145"/>
    </row>
    <row r="972" spans="1:17" x14ac:dyDescent="0.4">
      <c r="A972" s="68">
        <v>971</v>
      </c>
      <c r="B972" s="68" t="s">
        <v>2295</v>
      </c>
      <c r="C972" s="68" t="s">
        <v>2197</v>
      </c>
      <c r="D972" s="68" t="s">
        <v>1975</v>
      </c>
      <c r="E972" s="68" t="s">
        <v>1976</v>
      </c>
      <c r="F972" s="68" t="s">
        <v>1977</v>
      </c>
      <c r="G972" s="68" t="s">
        <v>1958</v>
      </c>
      <c r="H972" s="68" t="s">
        <v>1959</v>
      </c>
      <c r="I972" s="68">
        <v>6</v>
      </c>
      <c r="J972" s="68" t="s">
        <v>2267</v>
      </c>
      <c r="K972" s="68">
        <v>2</v>
      </c>
      <c r="L972" s="68">
        <v>0.43</v>
      </c>
      <c r="M972" s="68" t="s">
        <v>1960</v>
      </c>
      <c r="N972" s="143">
        <f>IF(対応ガラス検索!$E$2="-","",IF(対応ガラス検索!$E$2&gt;=K972,MAX($N$2:N971)+1,""))</f>
        <v>971</v>
      </c>
      <c r="O972" s="143">
        <f>IF(対応ガラス検索!$E$2="-","",IF(L972&lt;=0.65,MAX($O$2:O971)+1,""))</f>
        <v>971</v>
      </c>
      <c r="P972" s="144"/>
      <c r="Q972" s="145"/>
    </row>
    <row r="973" spans="1:17" x14ac:dyDescent="0.4">
      <c r="A973" s="68">
        <v>972</v>
      </c>
      <c r="B973" s="68" t="s">
        <v>2295</v>
      </c>
      <c r="C973" s="68" t="s">
        <v>2197</v>
      </c>
      <c r="D973" s="68" t="s">
        <v>1975</v>
      </c>
      <c r="E973" s="68" t="s">
        <v>1976</v>
      </c>
      <c r="F973" s="68" t="s">
        <v>1977</v>
      </c>
      <c r="G973" s="68" t="s">
        <v>1958</v>
      </c>
      <c r="H973" s="68" t="s">
        <v>1959</v>
      </c>
      <c r="I973" s="68">
        <v>7</v>
      </c>
      <c r="J973" s="68" t="s">
        <v>2267</v>
      </c>
      <c r="K973" s="68">
        <v>1.9</v>
      </c>
      <c r="L973" s="68">
        <v>0.43</v>
      </c>
      <c r="M973" s="68" t="s">
        <v>1960</v>
      </c>
      <c r="N973" s="143">
        <f>IF(対応ガラス検索!$E$2="-","",IF(対応ガラス検索!$E$2&gt;=K973,MAX($N$2:N972)+1,""))</f>
        <v>972</v>
      </c>
      <c r="O973" s="143">
        <f>IF(対応ガラス検索!$E$2="-","",IF(L973&lt;=0.65,MAX($O$2:O972)+1,""))</f>
        <v>972</v>
      </c>
      <c r="P973" s="144"/>
      <c r="Q973" s="145"/>
    </row>
    <row r="974" spans="1:17" x14ac:dyDescent="0.4">
      <c r="A974" s="68">
        <v>973</v>
      </c>
      <c r="B974" s="68" t="s">
        <v>2295</v>
      </c>
      <c r="C974" s="68" t="s">
        <v>2197</v>
      </c>
      <c r="D974" s="68" t="s">
        <v>1975</v>
      </c>
      <c r="E974" s="68" t="s">
        <v>1976</v>
      </c>
      <c r="F974" s="68" t="s">
        <v>1977</v>
      </c>
      <c r="G974" s="68" t="s">
        <v>1958</v>
      </c>
      <c r="H974" s="68" t="s">
        <v>1959</v>
      </c>
      <c r="I974" s="68">
        <v>8</v>
      </c>
      <c r="J974" s="68" t="s">
        <v>2267</v>
      </c>
      <c r="K974" s="68">
        <v>1.7</v>
      </c>
      <c r="L974" s="68">
        <v>0.43</v>
      </c>
      <c r="M974" s="68" t="s">
        <v>1960</v>
      </c>
      <c r="N974" s="143">
        <f>IF(対応ガラス検索!$E$2="-","",IF(対応ガラス検索!$E$2&gt;=K974,MAX($N$2:N973)+1,""))</f>
        <v>973</v>
      </c>
      <c r="O974" s="143">
        <f>IF(対応ガラス検索!$E$2="-","",IF(L974&lt;=0.65,MAX($O$2:O973)+1,""))</f>
        <v>973</v>
      </c>
      <c r="P974" s="144"/>
      <c r="Q974" s="145"/>
    </row>
    <row r="975" spans="1:17" x14ac:dyDescent="0.4">
      <c r="A975" s="68">
        <v>974</v>
      </c>
      <c r="B975" s="68" t="s">
        <v>2295</v>
      </c>
      <c r="C975" s="68" t="s">
        <v>2197</v>
      </c>
      <c r="D975" s="68" t="s">
        <v>1975</v>
      </c>
      <c r="E975" s="68" t="s">
        <v>1976</v>
      </c>
      <c r="F975" s="68" t="s">
        <v>1977</v>
      </c>
      <c r="G975" s="68" t="s">
        <v>1958</v>
      </c>
      <c r="H975" s="68" t="s">
        <v>1959</v>
      </c>
      <c r="I975" s="68">
        <v>9</v>
      </c>
      <c r="J975" s="68" t="s">
        <v>2267</v>
      </c>
      <c r="K975" s="68">
        <v>1.6</v>
      </c>
      <c r="L975" s="68">
        <v>0.42</v>
      </c>
      <c r="M975" s="68" t="s">
        <v>1960</v>
      </c>
      <c r="N975" s="143">
        <f>IF(対応ガラス検索!$E$2="-","",IF(対応ガラス検索!$E$2&gt;=K975,MAX($N$2:N974)+1,""))</f>
        <v>974</v>
      </c>
      <c r="O975" s="143">
        <f>IF(対応ガラス検索!$E$2="-","",IF(L975&lt;=0.65,MAX($O$2:O974)+1,""))</f>
        <v>974</v>
      </c>
      <c r="P975" s="144"/>
      <c r="Q975" s="145"/>
    </row>
    <row r="976" spans="1:17" x14ac:dyDescent="0.4">
      <c r="A976" s="68">
        <v>975</v>
      </c>
      <c r="B976" s="68" t="s">
        <v>2295</v>
      </c>
      <c r="C976" s="68" t="s">
        <v>2197</v>
      </c>
      <c r="D976" s="68" t="s">
        <v>1975</v>
      </c>
      <c r="E976" s="68" t="s">
        <v>1976</v>
      </c>
      <c r="F976" s="68" t="s">
        <v>1977</v>
      </c>
      <c r="G976" s="68" t="s">
        <v>1958</v>
      </c>
      <c r="H976" s="68" t="s">
        <v>1959</v>
      </c>
      <c r="I976" s="68">
        <v>10</v>
      </c>
      <c r="J976" s="68" t="s">
        <v>2267</v>
      </c>
      <c r="K976" s="68">
        <v>1.5</v>
      </c>
      <c r="L976" s="68">
        <v>0.42</v>
      </c>
      <c r="M976" s="68" t="s">
        <v>1960</v>
      </c>
      <c r="N976" s="143">
        <f>IF(対応ガラス検索!$E$2="-","",IF(対応ガラス検索!$E$2&gt;=K976,MAX($N$2:N975)+1,""))</f>
        <v>975</v>
      </c>
      <c r="O976" s="143">
        <f>IF(対応ガラス検索!$E$2="-","",IF(L976&lt;=0.65,MAX($O$2:O975)+1,""))</f>
        <v>975</v>
      </c>
      <c r="P976" s="144"/>
      <c r="Q976" s="145"/>
    </row>
    <row r="977" spans="1:17" x14ac:dyDescent="0.4">
      <c r="A977" s="68">
        <v>976</v>
      </c>
      <c r="B977" s="68" t="s">
        <v>2295</v>
      </c>
      <c r="C977" s="68" t="s">
        <v>2197</v>
      </c>
      <c r="D977" s="68" t="s">
        <v>1975</v>
      </c>
      <c r="E977" s="68" t="s">
        <v>1976</v>
      </c>
      <c r="F977" s="68" t="s">
        <v>1977</v>
      </c>
      <c r="G977" s="68" t="s">
        <v>1958</v>
      </c>
      <c r="H977" s="68" t="s">
        <v>1959</v>
      </c>
      <c r="I977" s="68">
        <v>11</v>
      </c>
      <c r="J977" s="68" t="s">
        <v>2267</v>
      </c>
      <c r="K977" s="68">
        <v>1.4</v>
      </c>
      <c r="L977" s="68">
        <v>0.42</v>
      </c>
      <c r="M977" s="68" t="s">
        <v>1960</v>
      </c>
      <c r="N977" s="143">
        <f>IF(対応ガラス検索!$E$2="-","",IF(対応ガラス検索!$E$2&gt;=K977,MAX($N$2:N976)+1,""))</f>
        <v>976</v>
      </c>
      <c r="O977" s="143">
        <f>IF(対応ガラス検索!$E$2="-","",IF(L977&lt;=0.65,MAX($O$2:O976)+1,""))</f>
        <v>976</v>
      </c>
      <c r="P977" s="144"/>
      <c r="Q977" s="145"/>
    </row>
    <row r="978" spans="1:17" x14ac:dyDescent="0.4">
      <c r="A978" s="68">
        <v>977</v>
      </c>
      <c r="B978" s="68" t="s">
        <v>2295</v>
      </c>
      <c r="C978" s="68" t="s">
        <v>2197</v>
      </c>
      <c r="D978" s="68" t="s">
        <v>1975</v>
      </c>
      <c r="E978" s="68" t="s">
        <v>1976</v>
      </c>
      <c r="F978" s="68" t="s">
        <v>1977</v>
      </c>
      <c r="G978" s="68" t="s">
        <v>1958</v>
      </c>
      <c r="H978" s="68" t="s">
        <v>1959</v>
      </c>
      <c r="I978" s="68">
        <v>12</v>
      </c>
      <c r="J978" s="68" t="s">
        <v>2267</v>
      </c>
      <c r="K978" s="68">
        <v>1.3</v>
      </c>
      <c r="L978" s="68">
        <v>0.42</v>
      </c>
      <c r="M978" s="68" t="s">
        <v>1960</v>
      </c>
      <c r="N978" s="143">
        <f>IF(対応ガラス検索!$E$2="-","",IF(対応ガラス検索!$E$2&gt;=K978,MAX($N$2:N977)+1,""))</f>
        <v>977</v>
      </c>
      <c r="O978" s="143">
        <f>IF(対応ガラス検索!$E$2="-","",IF(L978&lt;=0.65,MAX($O$2:O977)+1,""))</f>
        <v>977</v>
      </c>
      <c r="P978" s="144"/>
      <c r="Q978" s="145"/>
    </row>
    <row r="979" spans="1:17" x14ac:dyDescent="0.4">
      <c r="A979" s="68">
        <v>978</v>
      </c>
      <c r="B979" s="68" t="s">
        <v>2295</v>
      </c>
      <c r="C979" s="68" t="s">
        <v>2197</v>
      </c>
      <c r="D979" s="68" t="s">
        <v>1975</v>
      </c>
      <c r="E979" s="68" t="s">
        <v>1976</v>
      </c>
      <c r="F979" s="68" t="s">
        <v>1977</v>
      </c>
      <c r="G979" s="68" t="s">
        <v>1958</v>
      </c>
      <c r="H979" s="68" t="s">
        <v>1959</v>
      </c>
      <c r="I979" s="68">
        <v>13</v>
      </c>
      <c r="J979" s="68" t="s">
        <v>2267</v>
      </c>
      <c r="K979" s="68">
        <v>1.2</v>
      </c>
      <c r="L979" s="68">
        <v>0.42</v>
      </c>
      <c r="M979" s="68" t="s">
        <v>1960</v>
      </c>
      <c r="N979" s="143">
        <f>IF(対応ガラス検索!$E$2="-","",IF(対応ガラス検索!$E$2&gt;=K979,MAX($N$2:N978)+1,""))</f>
        <v>978</v>
      </c>
      <c r="O979" s="143">
        <f>IF(対応ガラス検索!$E$2="-","",IF(L979&lt;=0.65,MAX($O$2:O978)+1,""))</f>
        <v>978</v>
      </c>
      <c r="P979" s="144"/>
      <c r="Q979" s="145"/>
    </row>
    <row r="980" spans="1:17" x14ac:dyDescent="0.4">
      <c r="A980" s="68">
        <v>979</v>
      </c>
      <c r="B980" s="68" t="s">
        <v>2295</v>
      </c>
      <c r="C980" s="68" t="s">
        <v>2197</v>
      </c>
      <c r="D980" s="68" t="s">
        <v>1978</v>
      </c>
      <c r="E980" s="68" t="s">
        <v>1976</v>
      </c>
      <c r="F980" s="68" t="s">
        <v>1977</v>
      </c>
      <c r="G980" s="68" t="s">
        <v>1962</v>
      </c>
      <c r="H980" s="68" t="s">
        <v>1963</v>
      </c>
      <c r="I980" s="68">
        <v>6</v>
      </c>
      <c r="J980" s="68" t="s">
        <v>2296</v>
      </c>
      <c r="K980" s="68">
        <v>2.5</v>
      </c>
      <c r="L980" s="68">
        <v>0.43</v>
      </c>
      <c r="M980" s="68" t="s">
        <v>1960</v>
      </c>
      <c r="N980" s="143">
        <f>IF(対応ガラス検索!$E$2="-","",IF(対応ガラス検索!$E$2&gt;=K980,MAX($N$2:N979)+1,""))</f>
        <v>979</v>
      </c>
      <c r="O980" s="143">
        <f>IF(対応ガラス検索!$E$2="-","",IF(L980&lt;=0.65,MAX($O$2:O979)+1,""))</f>
        <v>979</v>
      </c>
      <c r="P980" s="144"/>
      <c r="Q980" s="145"/>
    </row>
    <row r="981" spans="1:17" x14ac:dyDescent="0.4">
      <c r="A981" s="68">
        <v>980</v>
      </c>
      <c r="B981" s="68" t="s">
        <v>2295</v>
      </c>
      <c r="C981" s="68" t="s">
        <v>2197</v>
      </c>
      <c r="D981" s="68" t="s">
        <v>1978</v>
      </c>
      <c r="E981" s="68" t="s">
        <v>1976</v>
      </c>
      <c r="F981" s="68" t="s">
        <v>1977</v>
      </c>
      <c r="G981" s="68" t="s">
        <v>1962</v>
      </c>
      <c r="H981" s="68" t="s">
        <v>1963</v>
      </c>
      <c r="I981" s="68">
        <v>7</v>
      </c>
      <c r="J981" s="68" t="s">
        <v>2296</v>
      </c>
      <c r="K981" s="68">
        <v>2.2999999999999998</v>
      </c>
      <c r="L981" s="68">
        <v>0.43</v>
      </c>
      <c r="M981" s="68" t="s">
        <v>1960</v>
      </c>
      <c r="N981" s="143">
        <f>IF(対応ガラス検索!$E$2="-","",IF(対応ガラス検索!$E$2&gt;=K981,MAX($N$2:N980)+1,""))</f>
        <v>980</v>
      </c>
      <c r="O981" s="143">
        <f>IF(対応ガラス検索!$E$2="-","",IF(L981&lt;=0.65,MAX($O$2:O980)+1,""))</f>
        <v>980</v>
      </c>
      <c r="P981" s="144"/>
      <c r="Q981" s="145"/>
    </row>
    <row r="982" spans="1:17" x14ac:dyDescent="0.4">
      <c r="A982" s="68">
        <v>981</v>
      </c>
      <c r="B982" s="68" t="s">
        <v>2295</v>
      </c>
      <c r="C982" s="68" t="s">
        <v>2197</v>
      </c>
      <c r="D982" s="68" t="s">
        <v>1978</v>
      </c>
      <c r="E982" s="68" t="s">
        <v>1976</v>
      </c>
      <c r="F982" s="68" t="s">
        <v>1977</v>
      </c>
      <c r="G982" s="68" t="s">
        <v>1962</v>
      </c>
      <c r="H982" s="68" t="s">
        <v>1963</v>
      </c>
      <c r="I982" s="68">
        <v>8</v>
      </c>
      <c r="J982" s="68" t="s">
        <v>2296</v>
      </c>
      <c r="K982" s="68">
        <v>2.1</v>
      </c>
      <c r="L982" s="68">
        <v>0.43</v>
      </c>
      <c r="M982" s="68" t="s">
        <v>1960</v>
      </c>
      <c r="N982" s="143">
        <f>IF(対応ガラス検索!$E$2="-","",IF(対応ガラス検索!$E$2&gt;=K982,MAX($N$2:N981)+1,""))</f>
        <v>981</v>
      </c>
      <c r="O982" s="143">
        <f>IF(対応ガラス検索!$E$2="-","",IF(L982&lt;=0.65,MAX($O$2:O981)+1,""))</f>
        <v>981</v>
      </c>
      <c r="P982" s="144"/>
      <c r="Q982" s="145"/>
    </row>
    <row r="983" spans="1:17" x14ac:dyDescent="0.4">
      <c r="A983" s="68">
        <v>982</v>
      </c>
      <c r="B983" s="68" t="s">
        <v>2295</v>
      </c>
      <c r="C983" s="68" t="s">
        <v>2197</v>
      </c>
      <c r="D983" s="68" t="s">
        <v>1978</v>
      </c>
      <c r="E983" s="68" t="s">
        <v>1976</v>
      </c>
      <c r="F983" s="68" t="s">
        <v>1977</v>
      </c>
      <c r="G983" s="68" t="s">
        <v>1962</v>
      </c>
      <c r="H983" s="68" t="s">
        <v>1963</v>
      </c>
      <c r="I983" s="68">
        <v>9</v>
      </c>
      <c r="J983" s="68" t="s">
        <v>2296</v>
      </c>
      <c r="K983" s="68">
        <v>2</v>
      </c>
      <c r="L983" s="68">
        <v>0.43</v>
      </c>
      <c r="M983" s="68" t="s">
        <v>1960</v>
      </c>
      <c r="N983" s="143">
        <f>IF(対応ガラス検索!$E$2="-","",IF(対応ガラス検索!$E$2&gt;=K983,MAX($N$2:N982)+1,""))</f>
        <v>982</v>
      </c>
      <c r="O983" s="143">
        <f>IF(対応ガラス検索!$E$2="-","",IF(L983&lt;=0.65,MAX($O$2:O982)+1,""))</f>
        <v>982</v>
      </c>
      <c r="P983" s="144"/>
      <c r="Q983" s="145"/>
    </row>
    <row r="984" spans="1:17" x14ac:dyDescent="0.4">
      <c r="A984" s="68">
        <v>983</v>
      </c>
      <c r="B984" s="68" t="s">
        <v>2295</v>
      </c>
      <c r="C984" s="68" t="s">
        <v>2197</v>
      </c>
      <c r="D984" s="68" t="s">
        <v>1978</v>
      </c>
      <c r="E984" s="68" t="s">
        <v>1976</v>
      </c>
      <c r="F984" s="68" t="s">
        <v>1977</v>
      </c>
      <c r="G984" s="68" t="s">
        <v>1962</v>
      </c>
      <c r="H984" s="68" t="s">
        <v>1963</v>
      </c>
      <c r="I984" s="68">
        <v>10</v>
      </c>
      <c r="J984" s="68" t="s">
        <v>2296</v>
      </c>
      <c r="K984" s="68">
        <v>1.8</v>
      </c>
      <c r="L984" s="68">
        <v>0.43</v>
      </c>
      <c r="M984" s="68" t="s">
        <v>1960</v>
      </c>
      <c r="N984" s="143">
        <f>IF(対応ガラス検索!$E$2="-","",IF(対応ガラス検索!$E$2&gt;=K984,MAX($N$2:N983)+1,""))</f>
        <v>983</v>
      </c>
      <c r="O984" s="143">
        <f>IF(対応ガラス検索!$E$2="-","",IF(L984&lt;=0.65,MAX($O$2:O983)+1,""))</f>
        <v>983</v>
      </c>
      <c r="P984" s="144"/>
      <c r="Q984" s="145"/>
    </row>
    <row r="985" spans="1:17" x14ac:dyDescent="0.4">
      <c r="A985" s="68">
        <v>984</v>
      </c>
      <c r="B985" s="68" t="s">
        <v>2295</v>
      </c>
      <c r="C985" s="68" t="s">
        <v>2197</v>
      </c>
      <c r="D985" s="68" t="s">
        <v>1978</v>
      </c>
      <c r="E985" s="68" t="s">
        <v>1976</v>
      </c>
      <c r="F985" s="68" t="s">
        <v>1977</v>
      </c>
      <c r="G985" s="68" t="s">
        <v>1962</v>
      </c>
      <c r="H985" s="68" t="s">
        <v>1963</v>
      </c>
      <c r="I985" s="68">
        <v>11</v>
      </c>
      <c r="J985" s="68" t="s">
        <v>2296</v>
      </c>
      <c r="K985" s="68">
        <v>1.7</v>
      </c>
      <c r="L985" s="68">
        <v>0.43</v>
      </c>
      <c r="M985" s="68" t="s">
        <v>1960</v>
      </c>
      <c r="N985" s="143">
        <f>IF(対応ガラス検索!$E$2="-","",IF(対応ガラス検索!$E$2&gt;=K985,MAX($N$2:N984)+1,""))</f>
        <v>984</v>
      </c>
      <c r="O985" s="143">
        <f>IF(対応ガラス検索!$E$2="-","",IF(L985&lt;=0.65,MAX($O$2:O984)+1,""))</f>
        <v>984</v>
      </c>
      <c r="P985" s="144"/>
      <c r="Q985" s="145"/>
    </row>
    <row r="986" spans="1:17" x14ac:dyDescent="0.4">
      <c r="A986" s="68">
        <v>985</v>
      </c>
      <c r="B986" s="68" t="s">
        <v>2295</v>
      </c>
      <c r="C986" s="68" t="s">
        <v>2197</v>
      </c>
      <c r="D986" s="68" t="s">
        <v>1978</v>
      </c>
      <c r="E986" s="68" t="s">
        <v>1976</v>
      </c>
      <c r="F986" s="68" t="s">
        <v>1977</v>
      </c>
      <c r="G986" s="68" t="s">
        <v>1962</v>
      </c>
      <c r="H986" s="68" t="s">
        <v>1963</v>
      </c>
      <c r="I986" s="68">
        <v>12</v>
      </c>
      <c r="J986" s="68" t="s">
        <v>2296</v>
      </c>
      <c r="K986" s="68">
        <v>1.6</v>
      </c>
      <c r="L986" s="68">
        <v>0.43</v>
      </c>
      <c r="M986" s="68" t="s">
        <v>1960</v>
      </c>
      <c r="N986" s="143">
        <f>IF(対応ガラス検索!$E$2="-","",IF(対応ガラス検索!$E$2&gt;=K986,MAX($N$2:N985)+1,""))</f>
        <v>985</v>
      </c>
      <c r="O986" s="143">
        <f>IF(対応ガラス検索!$E$2="-","",IF(L986&lt;=0.65,MAX($O$2:O985)+1,""))</f>
        <v>985</v>
      </c>
      <c r="P986" s="144"/>
      <c r="Q986" s="145"/>
    </row>
    <row r="987" spans="1:17" x14ac:dyDescent="0.4">
      <c r="A987" s="68">
        <v>986</v>
      </c>
      <c r="B987" s="68" t="s">
        <v>2295</v>
      </c>
      <c r="C987" s="68" t="s">
        <v>2197</v>
      </c>
      <c r="D987" s="68" t="s">
        <v>1978</v>
      </c>
      <c r="E987" s="68" t="s">
        <v>1976</v>
      </c>
      <c r="F987" s="68" t="s">
        <v>1977</v>
      </c>
      <c r="G987" s="68" t="s">
        <v>1962</v>
      </c>
      <c r="H987" s="68" t="s">
        <v>1963</v>
      </c>
      <c r="I987" s="68">
        <v>6</v>
      </c>
      <c r="J987" s="68" t="s">
        <v>2267</v>
      </c>
      <c r="K987" s="68">
        <v>2</v>
      </c>
      <c r="L987" s="68">
        <v>0.43</v>
      </c>
      <c r="M987" s="68" t="s">
        <v>1960</v>
      </c>
      <c r="N987" s="143">
        <f>IF(対応ガラス検索!$E$2="-","",IF(対応ガラス検索!$E$2&gt;=K987,MAX($N$2:N986)+1,""))</f>
        <v>986</v>
      </c>
      <c r="O987" s="143">
        <f>IF(対応ガラス検索!$E$2="-","",IF(L987&lt;=0.65,MAX($O$2:O986)+1,""))</f>
        <v>986</v>
      </c>
      <c r="P987" s="144"/>
      <c r="Q987" s="145"/>
    </row>
    <row r="988" spans="1:17" x14ac:dyDescent="0.4">
      <c r="A988" s="68">
        <v>987</v>
      </c>
      <c r="B988" s="68" t="s">
        <v>2295</v>
      </c>
      <c r="C988" s="68" t="s">
        <v>2197</v>
      </c>
      <c r="D988" s="68" t="s">
        <v>1978</v>
      </c>
      <c r="E988" s="68" t="s">
        <v>1976</v>
      </c>
      <c r="F988" s="68" t="s">
        <v>1977</v>
      </c>
      <c r="G988" s="68" t="s">
        <v>1962</v>
      </c>
      <c r="H988" s="68" t="s">
        <v>1963</v>
      </c>
      <c r="I988" s="68">
        <v>7</v>
      </c>
      <c r="J988" s="68" t="s">
        <v>2267</v>
      </c>
      <c r="K988" s="68">
        <v>1.9</v>
      </c>
      <c r="L988" s="68">
        <v>0.43</v>
      </c>
      <c r="M988" s="68" t="s">
        <v>1960</v>
      </c>
      <c r="N988" s="143">
        <f>IF(対応ガラス検索!$E$2="-","",IF(対応ガラス検索!$E$2&gt;=K988,MAX($N$2:N987)+1,""))</f>
        <v>987</v>
      </c>
      <c r="O988" s="143">
        <f>IF(対応ガラス検索!$E$2="-","",IF(L988&lt;=0.65,MAX($O$2:O987)+1,""))</f>
        <v>987</v>
      </c>
      <c r="P988" s="144"/>
      <c r="Q988" s="145"/>
    </row>
    <row r="989" spans="1:17" x14ac:dyDescent="0.4">
      <c r="A989" s="68">
        <v>988</v>
      </c>
      <c r="B989" s="68" t="s">
        <v>2295</v>
      </c>
      <c r="C989" s="68" t="s">
        <v>2197</v>
      </c>
      <c r="D989" s="68" t="s">
        <v>1978</v>
      </c>
      <c r="E989" s="68" t="s">
        <v>1976</v>
      </c>
      <c r="F989" s="68" t="s">
        <v>1977</v>
      </c>
      <c r="G989" s="68" t="s">
        <v>1962</v>
      </c>
      <c r="H989" s="68" t="s">
        <v>1963</v>
      </c>
      <c r="I989" s="68">
        <v>8</v>
      </c>
      <c r="J989" s="68" t="s">
        <v>2267</v>
      </c>
      <c r="K989" s="68">
        <v>1.7</v>
      </c>
      <c r="L989" s="68">
        <v>0.43</v>
      </c>
      <c r="M989" s="68" t="s">
        <v>1960</v>
      </c>
      <c r="N989" s="143">
        <f>IF(対応ガラス検索!$E$2="-","",IF(対応ガラス検索!$E$2&gt;=K989,MAX($N$2:N988)+1,""))</f>
        <v>988</v>
      </c>
      <c r="O989" s="143">
        <f>IF(対応ガラス検索!$E$2="-","",IF(L989&lt;=0.65,MAX($O$2:O988)+1,""))</f>
        <v>988</v>
      </c>
      <c r="P989" s="144"/>
      <c r="Q989" s="145"/>
    </row>
    <row r="990" spans="1:17" x14ac:dyDescent="0.4">
      <c r="A990" s="68">
        <v>989</v>
      </c>
      <c r="B990" s="68" t="s">
        <v>2295</v>
      </c>
      <c r="C990" s="68" t="s">
        <v>2197</v>
      </c>
      <c r="D990" s="68" t="s">
        <v>1978</v>
      </c>
      <c r="E990" s="68" t="s">
        <v>1976</v>
      </c>
      <c r="F990" s="68" t="s">
        <v>1977</v>
      </c>
      <c r="G990" s="68" t="s">
        <v>1962</v>
      </c>
      <c r="H990" s="68" t="s">
        <v>1963</v>
      </c>
      <c r="I990" s="68">
        <v>9</v>
      </c>
      <c r="J990" s="68" t="s">
        <v>2267</v>
      </c>
      <c r="K990" s="68">
        <v>1.6</v>
      </c>
      <c r="L990" s="68">
        <v>0.43</v>
      </c>
      <c r="M990" s="68" t="s">
        <v>1960</v>
      </c>
      <c r="N990" s="143">
        <f>IF(対応ガラス検索!$E$2="-","",IF(対応ガラス検索!$E$2&gt;=K990,MAX($N$2:N989)+1,""))</f>
        <v>989</v>
      </c>
      <c r="O990" s="143">
        <f>IF(対応ガラス検索!$E$2="-","",IF(L990&lt;=0.65,MAX($O$2:O989)+1,""))</f>
        <v>989</v>
      </c>
      <c r="P990" s="144"/>
      <c r="Q990" s="145"/>
    </row>
    <row r="991" spans="1:17" x14ac:dyDescent="0.4">
      <c r="A991" s="68">
        <v>990</v>
      </c>
      <c r="B991" s="68" t="s">
        <v>2295</v>
      </c>
      <c r="C991" s="68" t="s">
        <v>2197</v>
      </c>
      <c r="D991" s="68" t="s">
        <v>1978</v>
      </c>
      <c r="E991" s="68" t="s">
        <v>1976</v>
      </c>
      <c r="F991" s="68" t="s">
        <v>1977</v>
      </c>
      <c r="G991" s="68" t="s">
        <v>1962</v>
      </c>
      <c r="H991" s="68" t="s">
        <v>1963</v>
      </c>
      <c r="I991" s="68">
        <v>10</v>
      </c>
      <c r="J991" s="68" t="s">
        <v>2267</v>
      </c>
      <c r="K991" s="68">
        <v>1.5</v>
      </c>
      <c r="L991" s="68">
        <v>0.43</v>
      </c>
      <c r="M991" s="68" t="s">
        <v>1960</v>
      </c>
      <c r="N991" s="143">
        <f>IF(対応ガラス検索!$E$2="-","",IF(対応ガラス検索!$E$2&gt;=K991,MAX($N$2:N990)+1,""))</f>
        <v>990</v>
      </c>
      <c r="O991" s="143">
        <f>IF(対応ガラス検索!$E$2="-","",IF(L991&lt;=0.65,MAX($O$2:O990)+1,""))</f>
        <v>990</v>
      </c>
      <c r="P991" s="144"/>
      <c r="Q991" s="145"/>
    </row>
    <row r="992" spans="1:17" x14ac:dyDescent="0.4">
      <c r="A992" s="68">
        <v>991</v>
      </c>
      <c r="B992" s="68" t="s">
        <v>2295</v>
      </c>
      <c r="C992" s="68" t="s">
        <v>2197</v>
      </c>
      <c r="D992" s="68" t="s">
        <v>1978</v>
      </c>
      <c r="E992" s="68" t="s">
        <v>1976</v>
      </c>
      <c r="F992" s="68" t="s">
        <v>1977</v>
      </c>
      <c r="G992" s="68" t="s">
        <v>1962</v>
      </c>
      <c r="H992" s="68" t="s">
        <v>1963</v>
      </c>
      <c r="I992" s="68">
        <v>11</v>
      </c>
      <c r="J992" s="68" t="s">
        <v>2267</v>
      </c>
      <c r="K992" s="68">
        <v>1.4</v>
      </c>
      <c r="L992" s="68">
        <v>0.43</v>
      </c>
      <c r="M992" s="68" t="s">
        <v>1960</v>
      </c>
      <c r="N992" s="143">
        <f>IF(対応ガラス検索!$E$2="-","",IF(対応ガラス検索!$E$2&gt;=K992,MAX($N$2:N991)+1,""))</f>
        <v>991</v>
      </c>
      <c r="O992" s="143">
        <f>IF(対応ガラス検索!$E$2="-","",IF(L992&lt;=0.65,MAX($O$2:O991)+1,""))</f>
        <v>991</v>
      </c>
      <c r="P992" s="144"/>
      <c r="Q992" s="145"/>
    </row>
    <row r="993" spans="1:17" x14ac:dyDescent="0.4">
      <c r="A993" s="68">
        <v>992</v>
      </c>
      <c r="B993" s="68" t="s">
        <v>2295</v>
      </c>
      <c r="C993" s="68" t="s">
        <v>2197</v>
      </c>
      <c r="D993" s="68" t="s">
        <v>1978</v>
      </c>
      <c r="E993" s="68" t="s">
        <v>1976</v>
      </c>
      <c r="F993" s="68" t="s">
        <v>1977</v>
      </c>
      <c r="G993" s="68" t="s">
        <v>1962</v>
      </c>
      <c r="H993" s="68" t="s">
        <v>1963</v>
      </c>
      <c r="I993" s="68">
        <v>12</v>
      </c>
      <c r="J993" s="68" t="s">
        <v>2267</v>
      </c>
      <c r="K993" s="68">
        <v>1.3</v>
      </c>
      <c r="L993" s="68">
        <v>0.43</v>
      </c>
      <c r="M993" s="68" t="s">
        <v>1960</v>
      </c>
      <c r="N993" s="143">
        <f>IF(対応ガラス検索!$E$2="-","",IF(対応ガラス検索!$E$2&gt;=K993,MAX($N$2:N992)+1,""))</f>
        <v>992</v>
      </c>
      <c r="O993" s="143">
        <f>IF(対応ガラス検索!$E$2="-","",IF(L993&lt;=0.65,MAX($O$2:O992)+1,""))</f>
        <v>992</v>
      </c>
      <c r="P993" s="144"/>
      <c r="Q993" s="145"/>
    </row>
    <row r="994" spans="1:17" x14ac:dyDescent="0.4">
      <c r="A994" s="68">
        <v>993</v>
      </c>
      <c r="B994" s="68" t="s">
        <v>2295</v>
      </c>
      <c r="C994" s="68" t="s">
        <v>2197</v>
      </c>
      <c r="D994" s="68" t="s">
        <v>1994</v>
      </c>
      <c r="E994" s="68" t="s">
        <v>1995</v>
      </c>
      <c r="F994" s="68" t="s">
        <v>1996</v>
      </c>
      <c r="G994" s="68" t="s">
        <v>1958</v>
      </c>
      <c r="H994" s="68" t="s">
        <v>1959</v>
      </c>
      <c r="I994" s="68">
        <v>6</v>
      </c>
      <c r="J994" s="68" t="s">
        <v>2296</v>
      </c>
      <c r="K994" s="68">
        <v>2.5</v>
      </c>
      <c r="L994" s="68">
        <v>0.43</v>
      </c>
      <c r="M994" s="68" t="s">
        <v>1960</v>
      </c>
      <c r="N994" s="143">
        <f>IF(対応ガラス検索!$E$2="-","",IF(対応ガラス検索!$E$2&gt;=K994,MAX($N$2:N993)+1,""))</f>
        <v>993</v>
      </c>
      <c r="O994" s="143">
        <f>IF(対応ガラス検索!$E$2="-","",IF(L994&lt;=0.65,MAX($O$2:O993)+1,""))</f>
        <v>993</v>
      </c>
      <c r="P994" s="144"/>
      <c r="Q994" s="145"/>
    </row>
    <row r="995" spans="1:17" x14ac:dyDescent="0.4">
      <c r="A995" s="68">
        <v>994</v>
      </c>
      <c r="B995" s="68" t="s">
        <v>2295</v>
      </c>
      <c r="C995" s="68" t="s">
        <v>2197</v>
      </c>
      <c r="D995" s="68" t="s">
        <v>1994</v>
      </c>
      <c r="E995" s="68" t="s">
        <v>1995</v>
      </c>
      <c r="F995" s="68" t="s">
        <v>1996</v>
      </c>
      <c r="G995" s="68" t="s">
        <v>1958</v>
      </c>
      <c r="H995" s="68" t="s">
        <v>1959</v>
      </c>
      <c r="I995" s="68">
        <v>7</v>
      </c>
      <c r="J995" s="68" t="s">
        <v>2296</v>
      </c>
      <c r="K995" s="68">
        <v>2.2999999999999998</v>
      </c>
      <c r="L995" s="68">
        <v>0.43</v>
      </c>
      <c r="M995" s="68" t="s">
        <v>1960</v>
      </c>
      <c r="N995" s="143">
        <f>IF(対応ガラス検索!$E$2="-","",IF(対応ガラス検索!$E$2&gt;=K995,MAX($N$2:N994)+1,""))</f>
        <v>994</v>
      </c>
      <c r="O995" s="143">
        <f>IF(対応ガラス検索!$E$2="-","",IF(L995&lt;=0.65,MAX($O$2:O994)+1,""))</f>
        <v>994</v>
      </c>
      <c r="P995" s="144"/>
      <c r="Q995" s="145"/>
    </row>
    <row r="996" spans="1:17" x14ac:dyDescent="0.4">
      <c r="A996" s="68">
        <v>995</v>
      </c>
      <c r="B996" s="68" t="s">
        <v>2295</v>
      </c>
      <c r="C996" s="68" t="s">
        <v>2197</v>
      </c>
      <c r="D996" s="68" t="s">
        <v>1994</v>
      </c>
      <c r="E996" s="68" t="s">
        <v>1995</v>
      </c>
      <c r="F996" s="68" t="s">
        <v>1996</v>
      </c>
      <c r="G996" s="68" t="s">
        <v>1958</v>
      </c>
      <c r="H996" s="68" t="s">
        <v>1959</v>
      </c>
      <c r="I996" s="68">
        <v>8</v>
      </c>
      <c r="J996" s="68" t="s">
        <v>2296</v>
      </c>
      <c r="K996" s="68">
        <v>2.1</v>
      </c>
      <c r="L996" s="68">
        <v>0.43</v>
      </c>
      <c r="M996" s="68" t="s">
        <v>1960</v>
      </c>
      <c r="N996" s="143">
        <f>IF(対応ガラス検索!$E$2="-","",IF(対応ガラス検索!$E$2&gt;=K996,MAX($N$2:N995)+1,""))</f>
        <v>995</v>
      </c>
      <c r="O996" s="143">
        <f>IF(対応ガラス検索!$E$2="-","",IF(L996&lt;=0.65,MAX($O$2:O995)+1,""))</f>
        <v>995</v>
      </c>
      <c r="P996" s="144"/>
      <c r="Q996" s="145"/>
    </row>
    <row r="997" spans="1:17" x14ac:dyDescent="0.4">
      <c r="A997" s="68">
        <v>996</v>
      </c>
      <c r="B997" s="68" t="s">
        <v>2295</v>
      </c>
      <c r="C997" s="68" t="s">
        <v>2197</v>
      </c>
      <c r="D997" s="68" t="s">
        <v>1994</v>
      </c>
      <c r="E997" s="68" t="s">
        <v>1995</v>
      </c>
      <c r="F997" s="68" t="s">
        <v>1996</v>
      </c>
      <c r="G997" s="68" t="s">
        <v>1958</v>
      </c>
      <c r="H997" s="68" t="s">
        <v>1959</v>
      </c>
      <c r="I997" s="68">
        <v>9</v>
      </c>
      <c r="J997" s="68" t="s">
        <v>2296</v>
      </c>
      <c r="K997" s="68">
        <v>2</v>
      </c>
      <c r="L997" s="68">
        <v>0.43</v>
      </c>
      <c r="M997" s="68" t="s">
        <v>1960</v>
      </c>
      <c r="N997" s="143">
        <f>IF(対応ガラス検索!$E$2="-","",IF(対応ガラス検索!$E$2&gt;=K997,MAX($N$2:N996)+1,""))</f>
        <v>996</v>
      </c>
      <c r="O997" s="143">
        <f>IF(対応ガラス検索!$E$2="-","",IF(L997&lt;=0.65,MAX($O$2:O996)+1,""))</f>
        <v>996</v>
      </c>
      <c r="P997" s="144"/>
      <c r="Q997" s="145"/>
    </row>
    <row r="998" spans="1:17" x14ac:dyDescent="0.4">
      <c r="A998" s="68">
        <v>997</v>
      </c>
      <c r="B998" s="68" t="s">
        <v>2295</v>
      </c>
      <c r="C998" s="68" t="s">
        <v>2197</v>
      </c>
      <c r="D998" s="68" t="s">
        <v>1994</v>
      </c>
      <c r="E998" s="68" t="s">
        <v>1995</v>
      </c>
      <c r="F998" s="68" t="s">
        <v>1996</v>
      </c>
      <c r="G998" s="68" t="s">
        <v>1958</v>
      </c>
      <c r="H998" s="68" t="s">
        <v>1959</v>
      </c>
      <c r="I998" s="68">
        <v>10</v>
      </c>
      <c r="J998" s="68" t="s">
        <v>2296</v>
      </c>
      <c r="K998" s="68">
        <v>1.8</v>
      </c>
      <c r="L998" s="68">
        <v>0.43</v>
      </c>
      <c r="M998" s="68" t="s">
        <v>1960</v>
      </c>
      <c r="N998" s="143">
        <f>IF(対応ガラス検索!$E$2="-","",IF(対応ガラス検索!$E$2&gt;=K998,MAX($N$2:N997)+1,""))</f>
        <v>997</v>
      </c>
      <c r="O998" s="143">
        <f>IF(対応ガラス検索!$E$2="-","",IF(L998&lt;=0.65,MAX($O$2:O997)+1,""))</f>
        <v>997</v>
      </c>
      <c r="P998" s="144"/>
      <c r="Q998" s="145"/>
    </row>
    <row r="999" spans="1:17" x14ac:dyDescent="0.4">
      <c r="A999" s="68">
        <v>998</v>
      </c>
      <c r="B999" s="68" t="s">
        <v>2295</v>
      </c>
      <c r="C999" s="68" t="s">
        <v>2197</v>
      </c>
      <c r="D999" s="68" t="s">
        <v>1994</v>
      </c>
      <c r="E999" s="68" t="s">
        <v>1995</v>
      </c>
      <c r="F999" s="68" t="s">
        <v>1996</v>
      </c>
      <c r="G999" s="68" t="s">
        <v>1958</v>
      </c>
      <c r="H999" s="68" t="s">
        <v>1959</v>
      </c>
      <c r="I999" s="68">
        <v>11</v>
      </c>
      <c r="J999" s="68" t="s">
        <v>2296</v>
      </c>
      <c r="K999" s="68">
        <v>1.7</v>
      </c>
      <c r="L999" s="68">
        <v>0.43</v>
      </c>
      <c r="M999" s="68" t="s">
        <v>1960</v>
      </c>
      <c r="N999" s="143">
        <f>IF(対応ガラス検索!$E$2="-","",IF(対応ガラス検索!$E$2&gt;=K999,MAX($N$2:N998)+1,""))</f>
        <v>998</v>
      </c>
      <c r="O999" s="143">
        <f>IF(対応ガラス検索!$E$2="-","",IF(L999&lt;=0.65,MAX($O$2:O998)+1,""))</f>
        <v>998</v>
      </c>
      <c r="P999" s="144"/>
      <c r="Q999" s="145"/>
    </row>
    <row r="1000" spans="1:17" x14ac:dyDescent="0.4">
      <c r="A1000" s="68">
        <v>999</v>
      </c>
      <c r="B1000" s="68" t="s">
        <v>2295</v>
      </c>
      <c r="C1000" s="68" t="s">
        <v>2197</v>
      </c>
      <c r="D1000" s="68" t="s">
        <v>1994</v>
      </c>
      <c r="E1000" s="68" t="s">
        <v>1995</v>
      </c>
      <c r="F1000" s="68" t="s">
        <v>1996</v>
      </c>
      <c r="G1000" s="68" t="s">
        <v>1958</v>
      </c>
      <c r="H1000" s="68" t="s">
        <v>1959</v>
      </c>
      <c r="I1000" s="68">
        <v>12</v>
      </c>
      <c r="J1000" s="68" t="s">
        <v>2296</v>
      </c>
      <c r="K1000" s="68">
        <v>1.6</v>
      </c>
      <c r="L1000" s="68">
        <v>0.43</v>
      </c>
      <c r="M1000" s="68" t="s">
        <v>1960</v>
      </c>
      <c r="N1000" s="143">
        <f>IF(対応ガラス検索!$E$2="-","",IF(対応ガラス検索!$E$2&gt;=K1000,MAX($N$2:N999)+1,""))</f>
        <v>999</v>
      </c>
      <c r="O1000" s="143">
        <f>IF(対応ガラス検索!$E$2="-","",IF(L1000&lt;=0.65,MAX($O$2:O999)+1,""))</f>
        <v>999</v>
      </c>
      <c r="P1000" s="144"/>
      <c r="Q1000" s="145"/>
    </row>
    <row r="1001" spans="1:17" x14ac:dyDescent="0.4">
      <c r="A1001" s="68">
        <v>1000</v>
      </c>
      <c r="B1001" s="68" t="s">
        <v>2295</v>
      </c>
      <c r="C1001" s="68" t="s">
        <v>2197</v>
      </c>
      <c r="D1001" s="68" t="s">
        <v>1994</v>
      </c>
      <c r="E1001" s="68" t="s">
        <v>1995</v>
      </c>
      <c r="F1001" s="68" t="s">
        <v>1996</v>
      </c>
      <c r="G1001" s="68" t="s">
        <v>1958</v>
      </c>
      <c r="H1001" s="68" t="s">
        <v>1959</v>
      </c>
      <c r="I1001" s="68">
        <v>13</v>
      </c>
      <c r="J1001" s="68" t="s">
        <v>2296</v>
      </c>
      <c r="K1001" s="68">
        <v>1.6</v>
      </c>
      <c r="L1001" s="68">
        <v>0.43</v>
      </c>
      <c r="M1001" s="68" t="s">
        <v>1960</v>
      </c>
      <c r="N1001" s="143">
        <f>IF(対応ガラス検索!$E$2="-","",IF(対応ガラス検索!$E$2&gt;=K1001,MAX($N$2:N1000)+1,""))</f>
        <v>1000</v>
      </c>
      <c r="O1001" s="143">
        <f>IF(対応ガラス検索!$E$2="-","",IF(L1001&lt;=0.65,MAX($O$2:O1000)+1,""))</f>
        <v>1000</v>
      </c>
      <c r="P1001" s="144"/>
      <c r="Q1001" s="145"/>
    </row>
    <row r="1002" spans="1:17" x14ac:dyDescent="0.4">
      <c r="A1002" s="68">
        <v>1001</v>
      </c>
      <c r="B1002" s="68" t="s">
        <v>2295</v>
      </c>
      <c r="C1002" s="68" t="s">
        <v>2197</v>
      </c>
      <c r="D1002" s="68" t="s">
        <v>1994</v>
      </c>
      <c r="E1002" s="68" t="s">
        <v>1995</v>
      </c>
      <c r="F1002" s="68" t="s">
        <v>1996</v>
      </c>
      <c r="G1002" s="68" t="s">
        <v>1958</v>
      </c>
      <c r="H1002" s="68" t="s">
        <v>1959</v>
      </c>
      <c r="I1002" s="68">
        <v>14</v>
      </c>
      <c r="J1002" s="68" t="s">
        <v>2296</v>
      </c>
      <c r="K1002" s="68">
        <v>1.5</v>
      </c>
      <c r="L1002" s="68">
        <v>0.43</v>
      </c>
      <c r="M1002" s="68" t="s">
        <v>1960</v>
      </c>
      <c r="N1002" s="143">
        <f>IF(対応ガラス検索!$E$2="-","",IF(対応ガラス検索!$E$2&gt;=K1002,MAX($N$2:N1001)+1,""))</f>
        <v>1001</v>
      </c>
      <c r="O1002" s="143">
        <f>IF(対応ガラス検索!$E$2="-","",IF(L1002&lt;=0.65,MAX($O$2:O1001)+1,""))</f>
        <v>1001</v>
      </c>
      <c r="P1002" s="144"/>
      <c r="Q1002" s="145"/>
    </row>
    <row r="1003" spans="1:17" x14ac:dyDescent="0.4">
      <c r="A1003" s="68">
        <v>1002</v>
      </c>
      <c r="B1003" s="68" t="s">
        <v>2295</v>
      </c>
      <c r="C1003" s="68" t="s">
        <v>2197</v>
      </c>
      <c r="D1003" s="68" t="s">
        <v>1994</v>
      </c>
      <c r="E1003" s="68" t="s">
        <v>1995</v>
      </c>
      <c r="F1003" s="68" t="s">
        <v>1996</v>
      </c>
      <c r="G1003" s="68" t="s">
        <v>1958</v>
      </c>
      <c r="H1003" s="68" t="s">
        <v>1959</v>
      </c>
      <c r="I1003" s="68">
        <v>15</v>
      </c>
      <c r="J1003" s="68" t="s">
        <v>2296</v>
      </c>
      <c r="K1003" s="68">
        <v>1.4</v>
      </c>
      <c r="L1003" s="68">
        <v>0.43</v>
      </c>
      <c r="M1003" s="68" t="s">
        <v>1960</v>
      </c>
      <c r="N1003" s="143">
        <f>IF(対応ガラス検索!$E$2="-","",IF(対応ガラス検索!$E$2&gt;=K1003,MAX($N$2:N1002)+1,""))</f>
        <v>1002</v>
      </c>
      <c r="O1003" s="143">
        <f>IF(対応ガラス検索!$E$2="-","",IF(L1003&lt;=0.65,MAX($O$2:O1002)+1,""))</f>
        <v>1002</v>
      </c>
      <c r="P1003" s="144"/>
      <c r="Q1003" s="145"/>
    </row>
    <row r="1004" spans="1:17" x14ac:dyDescent="0.4">
      <c r="A1004" s="68">
        <v>1003</v>
      </c>
      <c r="B1004" s="68" t="s">
        <v>2295</v>
      </c>
      <c r="C1004" s="68" t="s">
        <v>2197</v>
      </c>
      <c r="D1004" s="68" t="s">
        <v>1994</v>
      </c>
      <c r="E1004" s="68" t="s">
        <v>1995</v>
      </c>
      <c r="F1004" s="68" t="s">
        <v>1996</v>
      </c>
      <c r="G1004" s="68" t="s">
        <v>1958</v>
      </c>
      <c r="H1004" s="68" t="s">
        <v>1959</v>
      </c>
      <c r="I1004" s="68">
        <v>6</v>
      </c>
      <c r="J1004" s="68" t="s">
        <v>2267</v>
      </c>
      <c r="K1004" s="68">
        <v>2</v>
      </c>
      <c r="L1004" s="68">
        <v>0.43</v>
      </c>
      <c r="M1004" s="68" t="s">
        <v>1960</v>
      </c>
      <c r="N1004" s="143">
        <f>IF(対応ガラス検索!$E$2="-","",IF(対応ガラス検索!$E$2&gt;=K1004,MAX($N$2:N1003)+1,""))</f>
        <v>1003</v>
      </c>
      <c r="O1004" s="143">
        <f>IF(対応ガラス検索!$E$2="-","",IF(L1004&lt;=0.65,MAX($O$2:O1003)+1,""))</f>
        <v>1003</v>
      </c>
      <c r="P1004" s="144"/>
      <c r="Q1004" s="145"/>
    </row>
    <row r="1005" spans="1:17" x14ac:dyDescent="0.4">
      <c r="A1005" s="68">
        <v>1004</v>
      </c>
      <c r="B1005" s="68" t="s">
        <v>2295</v>
      </c>
      <c r="C1005" s="68" t="s">
        <v>2197</v>
      </c>
      <c r="D1005" s="68" t="s">
        <v>1994</v>
      </c>
      <c r="E1005" s="68" t="s">
        <v>1995</v>
      </c>
      <c r="F1005" s="68" t="s">
        <v>1996</v>
      </c>
      <c r="G1005" s="68" t="s">
        <v>1958</v>
      </c>
      <c r="H1005" s="68" t="s">
        <v>1959</v>
      </c>
      <c r="I1005" s="68">
        <v>7</v>
      </c>
      <c r="J1005" s="68" t="s">
        <v>2267</v>
      </c>
      <c r="K1005" s="68">
        <v>1.9</v>
      </c>
      <c r="L1005" s="68">
        <v>0.43</v>
      </c>
      <c r="M1005" s="68" t="s">
        <v>1960</v>
      </c>
      <c r="N1005" s="143">
        <f>IF(対応ガラス検索!$E$2="-","",IF(対応ガラス検索!$E$2&gt;=K1005,MAX($N$2:N1004)+1,""))</f>
        <v>1004</v>
      </c>
      <c r="O1005" s="143">
        <f>IF(対応ガラス検索!$E$2="-","",IF(L1005&lt;=0.65,MAX($O$2:O1004)+1,""))</f>
        <v>1004</v>
      </c>
      <c r="P1005" s="144"/>
      <c r="Q1005" s="145"/>
    </row>
    <row r="1006" spans="1:17" x14ac:dyDescent="0.4">
      <c r="A1006" s="68">
        <v>1005</v>
      </c>
      <c r="B1006" s="68" t="s">
        <v>2295</v>
      </c>
      <c r="C1006" s="68" t="s">
        <v>2197</v>
      </c>
      <c r="D1006" s="68" t="s">
        <v>1994</v>
      </c>
      <c r="E1006" s="68" t="s">
        <v>1995</v>
      </c>
      <c r="F1006" s="68" t="s">
        <v>1996</v>
      </c>
      <c r="G1006" s="68" t="s">
        <v>1958</v>
      </c>
      <c r="H1006" s="68" t="s">
        <v>1959</v>
      </c>
      <c r="I1006" s="68">
        <v>8</v>
      </c>
      <c r="J1006" s="68" t="s">
        <v>2267</v>
      </c>
      <c r="K1006" s="68">
        <v>1.7</v>
      </c>
      <c r="L1006" s="68">
        <v>0.43</v>
      </c>
      <c r="M1006" s="68" t="s">
        <v>1960</v>
      </c>
      <c r="N1006" s="143">
        <f>IF(対応ガラス検索!$E$2="-","",IF(対応ガラス検索!$E$2&gt;=K1006,MAX($N$2:N1005)+1,""))</f>
        <v>1005</v>
      </c>
      <c r="O1006" s="143">
        <f>IF(対応ガラス検索!$E$2="-","",IF(L1006&lt;=0.65,MAX($O$2:O1005)+1,""))</f>
        <v>1005</v>
      </c>
      <c r="P1006" s="144"/>
      <c r="Q1006" s="145"/>
    </row>
    <row r="1007" spans="1:17" x14ac:dyDescent="0.4">
      <c r="A1007" s="68">
        <v>1006</v>
      </c>
      <c r="B1007" s="68" t="s">
        <v>2295</v>
      </c>
      <c r="C1007" s="68" t="s">
        <v>2197</v>
      </c>
      <c r="D1007" s="68" t="s">
        <v>1994</v>
      </c>
      <c r="E1007" s="68" t="s">
        <v>1995</v>
      </c>
      <c r="F1007" s="68" t="s">
        <v>1996</v>
      </c>
      <c r="G1007" s="68" t="s">
        <v>1958</v>
      </c>
      <c r="H1007" s="68" t="s">
        <v>1959</v>
      </c>
      <c r="I1007" s="68">
        <v>9</v>
      </c>
      <c r="J1007" s="68" t="s">
        <v>2267</v>
      </c>
      <c r="K1007" s="68">
        <v>1.6</v>
      </c>
      <c r="L1007" s="68">
        <v>0.43</v>
      </c>
      <c r="M1007" s="68" t="s">
        <v>1960</v>
      </c>
      <c r="N1007" s="143">
        <f>IF(対応ガラス検索!$E$2="-","",IF(対応ガラス検索!$E$2&gt;=K1007,MAX($N$2:N1006)+1,""))</f>
        <v>1006</v>
      </c>
      <c r="O1007" s="143">
        <f>IF(対応ガラス検索!$E$2="-","",IF(L1007&lt;=0.65,MAX($O$2:O1006)+1,""))</f>
        <v>1006</v>
      </c>
      <c r="P1007" s="144"/>
      <c r="Q1007" s="145"/>
    </row>
    <row r="1008" spans="1:17" x14ac:dyDescent="0.4">
      <c r="A1008" s="68">
        <v>1007</v>
      </c>
      <c r="B1008" s="68" t="s">
        <v>2295</v>
      </c>
      <c r="C1008" s="68" t="s">
        <v>2197</v>
      </c>
      <c r="D1008" s="68" t="s">
        <v>1994</v>
      </c>
      <c r="E1008" s="68" t="s">
        <v>1995</v>
      </c>
      <c r="F1008" s="68" t="s">
        <v>1996</v>
      </c>
      <c r="G1008" s="68" t="s">
        <v>1958</v>
      </c>
      <c r="H1008" s="68" t="s">
        <v>1959</v>
      </c>
      <c r="I1008" s="68">
        <v>10</v>
      </c>
      <c r="J1008" s="68" t="s">
        <v>2267</v>
      </c>
      <c r="K1008" s="68">
        <v>1.5</v>
      </c>
      <c r="L1008" s="68">
        <v>0.43</v>
      </c>
      <c r="M1008" s="68" t="s">
        <v>1960</v>
      </c>
      <c r="N1008" s="143">
        <f>IF(対応ガラス検索!$E$2="-","",IF(対応ガラス検索!$E$2&gt;=K1008,MAX($N$2:N1007)+1,""))</f>
        <v>1007</v>
      </c>
      <c r="O1008" s="143">
        <f>IF(対応ガラス検索!$E$2="-","",IF(L1008&lt;=0.65,MAX($O$2:O1007)+1,""))</f>
        <v>1007</v>
      </c>
      <c r="P1008" s="144"/>
      <c r="Q1008" s="145"/>
    </row>
    <row r="1009" spans="1:17" x14ac:dyDescent="0.4">
      <c r="A1009" s="68">
        <v>1008</v>
      </c>
      <c r="B1009" s="68" t="s">
        <v>2295</v>
      </c>
      <c r="C1009" s="68" t="s">
        <v>2197</v>
      </c>
      <c r="D1009" s="68" t="s">
        <v>1994</v>
      </c>
      <c r="E1009" s="68" t="s">
        <v>1995</v>
      </c>
      <c r="F1009" s="68" t="s">
        <v>1996</v>
      </c>
      <c r="G1009" s="68" t="s">
        <v>1958</v>
      </c>
      <c r="H1009" s="68" t="s">
        <v>1959</v>
      </c>
      <c r="I1009" s="68">
        <v>11</v>
      </c>
      <c r="J1009" s="68" t="s">
        <v>2267</v>
      </c>
      <c r="K1009" s="68">
        <v>1.4</v>
      </c>
      <c r="L1009" s="68">
        <v>0.43</v>
      </c>
      <c r="M1009" s="68" t="s">
        <v>1960</v>
      </c>
      <c r="N1009" s="143">
        <f>IF(対応ガラス検索!$E$2="-","",IF(対応ガラス検索!$E$2&gt;=K1009,MAX($N$2:N1008)+1,""))</f>
        <v>1008</v>
      </c>
      <c r="O1009" s="143">
        <f>IF(対応ガラス検索!$E$2="-","",IF(L1009&lt;=0.65,MAX($O$2:O1008)+1,""))</f>
        <v>1008</v>
      </c>
      <c r="P1009" s="144"/>
      <c r="Q1009" s="145"/>
    </row>
    <row r="1010" spans="1:17" x14ac:dyDescent="0.4">
      <c r="A1010" s="68">
        <v>1009</v>
      </c>
      <c r="B1010" s="68" t="s">
        <v>2295</v>
      </c>
      <c r="C1010" s="68" t="s">
        <v>2197</v>
      </c>
      <c r="D1010" s="68" t="s">
        <v>1994</v>
      </c>
      <c r="E1010" s="68" t="s">
        <v>1995</v>
      </c>
      <c r="F1010" s="68" t="s">
        <v>1996</v>
      </c>
      <c r="G1010" s="68" t="s">
        <v>1958</v>
      </c>
      <c r="H1010" s="68" t="s">
        <v>1959</v>
      </c>
      <c r="I1010" s="68">
        <v>12</v>
      </c>
      <c r="J1010" s="68" t="s">
        <v>2267</v>
      </c>
      <c r="K1010" s="68">
        <v>1.3</v>
      </c>
      <c r="L1010" s="68">
        <v>0.43</v>
      </c>
      <c r="M1010" s="68" t="s">
        <v>1960</v>
      </c>
      <c r="N1010" s="143">
        <f>IF(対応ガラス検索!$E$2="-","",IF(対応ガラス検索!$E$2&gt;=K1010,MAX($N$2:N1009)+1,""))</f>
        <v>1009</v>
      </c>
      <c r="O1010" s="143">
        <f>IF(対応ガラス検索!$E$2="-","",IF(L1010&lt;=0.65,MAX($O$2:O1009)+1,""))</f>
        <v>1009</v>
      </c>
      <c r="P1010" s="144"/>
      <c r="Q1010" s="145"/>
    </row>
    <row r="1011" spans="1:17" x14ac:dyDescent="0.4">
      <c r="A1011" s="68">
        <v>1010</v>
      </c>
      <c r="B1011" s="68" t="s">
        <v>2295</v>
      </c>
      <c r="C1011" s="68" t="s">
        <v>2197</v>
      </c>
      <c r="D1011" s="68" t="s">
        <v>1994</v>
      </c>
      <c r="E1011" s="68" t="s">
        <v>1995</v>
      </c>
      <c r="F1011" s="68" t="s">
        <v>1996</v>
      </c>
      <c r="G1011" s="68" t="s">
        <v>1958</v>
      </c>
      <c r="H1011" s="68" t="s">
        <v>1959</v>
      </c>
      <c r="I1011" s="68">
        <v>13</v>
      </c>
      <c r="J1011" s="68" t="s">
        <v>2267</v>
      </c>
      <c r="K1011" s="68">
        <v>1.2</v>
      </c>
      <c r="L1011" s="68">
        <v>0.43</v>
      </c>
      <c r="M1011" s="68" t="s">
        <v>1960</v>
      </c>
      <c r="N1011" s="143">
        <f>IF(対応ガラス検索!$E$2="-","",IF(対応ガラス検索!$E$2&gt;=K1011,MAX($N$2:N1010)+1,""))</f>
        <v>1010</v>
      </c>
      <c r="O1011" s="143">
        <f>IF(対応ガラス検索!$E$2="-","",IF(L1011&lt;=0.65,MAX($O$2:O1010)+1,""))</f>
        <v>1010</v>
      </c>
      <c r="P1011" s="144"/>
      <c r="Q1011" s="145"/>
    </row>
    <row r="1012" spans="1:17" x14ac:dyDescent="0.4">
      <c r="A1012" s="68">
        <v>1011</v>
      </c>
      <c r="B1012" s="68" t="s">
        <v>2295</v>
      </c>
      <c r="C1012" s="68" t="s">
        <v>2197</v>
      </c>
      <c r="D1012" s="68" t="s">
        <v>1994</v>
      </c>
      <c r="E1012" s="68" t="s">
        <v>1995</v>
      </c>
      <c r="F1012" s="68" t="s">
        <v>1996</v>
      </c>
      <c r="G1012" s="68" t="s">
        <v>1958</v>
      </c>
      <c r="H1012" s="68" t="s">
        <v>1959</v>
      </c>
      <c r="I1012" s="68">
        <v>14</v>
      </c>
      <c r="J1012" s="68" t="s">
        <v>2267</v>
      </c>
      <c r="K1012" s="68">
        <v>1.2</v>
      </c>
      <c r="L1012" s="68">
        <v>0.43</v>
      </c>
      <c r="M1012" s="68" t="s">
        <v>1960</v>
      </c>
      <c r="N1012" s="143">
        <f>IF(対応ガラス検索!$E$2="-","",IF(対応ガラス検索!$E$2&gt;=K1012,MAX($N$2:N1011)+1,""))</f>
        <v>1011</v>
      </c>
      <c r="O1012" s="143">
        <f>IF(対応ガラス検索!$E$2="-","",IF(L1012&lt;=0.65,MAX($O$2:O1011)+1,""))</f>
        <v>1011</v>
      </c>
      <c r="P1012" s="144"/>
      <c r="Q1012" s="145"/>
    </row>
    <row r="1013" spans="1:17" x14ac:dyDescent="0.4">
      <c r="A1013" s="68">
        <v>1012</v>
      </c>
      <c r="B1013" s="68" t="s">
        <v>2295</v>
      </c>
      <c r="C1013" s="68" t="s">
        <v>2197</v>
      </c>
      <c r="D1013" s="68" t="s">
        <v>1994</v>
      </c>
      <c r="E1013" s="68" t="s">
        <v>1995</v>
      </c>
      <c r="F1013" s="68" t="s">
        <v>1996</v>
      </c>
      <c r="G1013" s="68" t="s">
        <v>1958</v>
      </c>
      <c r="H1013" s="68" t="s">
        <v>1959</v>
      </c>
      <c r="I1013" s="68">
        <v>15</v>
      </c>
      <c r="J1013" s="68" t="s">
        <v>2267</v>
      </c>
      <c r="K1013" s="68">
        <v>1.2</v>
      </c>
      <c r="L1013" s="68">
        <v>0.43</v>
      </c>
      <c r="M1013" s="68" t="s">
        <v>1960</v>
      </c>
      <c r="N1013" s="143">
        <f>IF(対応ガラス検索!$E$2="-","",IF(対応ガラス検索!$E$2&gt;=K1013,MAX($N$2:N1012)+1,""))</f>
        <v>1012</v>
      </c>
      <c r="O1013" s="143">
        <f>IF(対応ガラス検索!$E$2="-","",IF(L1013&lt;=0.65,MAX($O$2:O1012)+1,""))</f>
        <v>1012</v>
      </c>
      <c r="P1013" s="144"/>
      <c r="Q1013" s="145"/>
    </row>
    <row r="1014" spans="1:17" x14ac:dyDescent="0.4">
      <c r="A1014" s="68">
        <v>1013</v>
      </c>
      <c r="B1014" s="68" t="s">
        <v>2295</v>
      </c>
      <c r="C1014" s="68" t="s">
        <v>2197</v>
      </c>
      <c r="D1014" s="68" t="s">
        <v>1979</v>
      </c>
      <c r="E1014" s="68" t="s">
        <v>1980</v>
      </c>
      <c r="F1014" s="68" t="s">
        <v>1981</v>
      </c>
      <c r="G1014" s="68" t="s">
        <v>1958</v>
      </c>
      <c r="H1014" s="68" t="s">
        <v>1959</v>
      </c>
      <c r="I1014" s="68">
        <v>7</v>
      </c>
      <c r="J1014" s="68" t="s">
        <v>2296</v>
      </c>
      <c r="K1014" s="68">
        <v>2.2999999999999998</v>
      </c>
      <c r="L1014" s="68">
        <v>0.43</v>
      </c>
      <c r="M1014" s="68" t="s">
        <v>1960</v>
      </c>
      <c r="N1014" s="143">
        <f>IF(対応ガラス検索!$E$2="-","",IF(対応ガラス検索!$E$2&gt;=K1014,MAX($N$2:N1013)+1,""))</f>
        <v>1013</v>
      </c>
      <c r="O1014" s="143">
        <f>IF(対応ガラス検索!$E$2="-","",IF(L1014&lt;=0.65,MAX($O$2:O1013)+1,""))</f>
        <v>1013</v>
      </c>
      <c r="P1014" s="144"/>
      <c r="Q1014" s="145"/>
    </row>
    <row r="1015" spans="1:17" x14ac:dyDescent="0.4">
      <c r="A1015" s="68">
        <v>1014</v>
      </c>
      <c r="B1015" s="68" t="s">
        <v>2295</v>
      </c>
      <c r="C1015" s="68" t="s">
        <v>2197</v>
      </c>
      <c r="D1015" s="68" t="s">
        <v>1979</v>
      </c>
      <c r="E1015" s="68" t="s">
        <v>1980</v>
      </c>
      <c r="F1015" s="68" t="s">
        <v>1981</v>
      </c>
      <c r="G1015" s="68" t="s">
        <v>1958</v>
      </c>
      <c r="H1015" s="68" t="s">
        <v>1959</v>
      </c>
      <c r="I1015" s="68">
        <v>8</v>
      </c>
      <c r="J1015" s="68" t="s">
        <v>2296</v>
      </c>
      <c r="K1015" s="68">
        <v>2.1</v>
      </c>
      <c r="L1015" s="68">
        <v>0.43</v>
      </c>
      <c r="M1015" s="68" t="s">
        <v>1960</v>
      </c>
      <c r="N1015" s="143">
        <f>IF(対応ガラス検索!$E$2="-","",IF(対応ガラス検索!$E$2&gt;=K1015,MAX($N$2:N1014)+1,""))</f>
        <v>1014</v>
      </c>
      <c r="O1015" s="143">
        <f>IF(対応ガラス検索!$E$2="-","",IF(L1015&lt;=0.65,MAX($O$2:O1014)+1,""))</f>
        <v>1014</v>
      </c>
      <c r="P1015" s="144"/>
      <c r="Q1015" s="145"/>
    </row>
    <row r="1016" spans="1:17" x14ac:dyDescent="0.4">
      <c r="A1016" s="68">
        <v>1015</v>
      </c>
      <c r="B1016" s="68" t="s">
        <v>2295</v>
      </c>
      <c r="C1016" s="68" t="s">
        <v>2197</v>
      </c>
      <c r="D1016" s="68" t="s">
        <v>1979</v>
      </c>
      <c r="E1016" s="68" t="s">
        <v>1980</v>
      </c>
      <c r="F1016" s="68" t="s">
        <v>1981</v>
      </c>
      <c r="G1016" s="68" t="s">
        <v>1958</v>
      </c>
      <c r="H1016" s="68" t="s">
        <v>1959</v>
      </c>
      <c r="I1016" s="68">
        <v>9</v>
      </c>
      <c r="J1016" s="68" t="s">
        <v>2296</v>
      </c>
      <c r="K1016" s="68">
        <v>2</v>
      </c>
      <c r="L1016" s="68">
        <v>0.43</v>
      </c>
      <c r="M1016" s="68" t="s">
        <v>1960</v>
      </c>
      <c r="N1016" s="143">
        <f>IF(対応ガラス検索!$E$2="-","",IF(対応ガラス検索!$E$2&gt;=K1016,MAX($N$2:N1015)+1,""))</f>
        <v>1015</v>
      </c>
      <c r="O1016" s="143">
        <f>IF(対応ガラス検索!$E$2="-","",IF(L1016&lt;=0.65,MAX($O$2:O1015)+1,""))</f>
        <v>1015</v>
      </c>
      <c r="P1016" s="144"/>
      <c r="Q1016" s="145"/>
    </row>
    <row r="1017" spans="1:17" x14ac:dyDescent="0.4">
      <c r="A1017" s="68">
        <v>1016</v>
      </c>
      <c r="B1017" s="68" t="s">
        <v>2295</v>
      </c>
      <c r="C1017" s="68" t="s">
        <v>2197</v>
      </c>
      <c r="D1017" s="68" t="s">
        <v>1979</v>
      </c>
      <c r="E1017" s="68" t="s">
        <v>1980</v>
      </c>
      <c r="F1017" s="68" t="s">
        <v>1981</v>
      </c>
      <c r="G1017" s="68" t="s">
        <v>1958</v>
      </c>
      <c r="H1017" s="68" t="s">
        <v>1959</v>
      </c>
      <c r="I1017" s="68">
        <v>10</v>
      </c>
      <c r="J1017" s="68" t="s">
        <v>2296</v>
      </c>
      <c r="K1017" s="68">
        <v>1.8</v>
      </c>
      <c r="L1017" s="68">
        <v>0.43</v>
      </c>
      <c r="M1017" s="68" t="s">
        <v>1960</v>
      </c>
      <c r="N1017" s="143">
        <f>IF(対応ガラス検索!$E$2="-","",IF(対応ガラス検索!$E$2&gt;=K1017,MAX($N$2:N1016)+1,""))</f>
        <v>1016</v>
      </c>
      <c r="O1017" s="143">
        <f>IF(対応ガラス検索!$E$2="-","",IF(L1017&lt;=0.65,MAX($O$2:O1016)+1,""))</f>
        <v>1016</v>
      </c>
      <c r="P1017" s="144"/>
      <c r="Q1017" s="145"/>
    </row>
    <row r="1018" spans="1:17" x14ac:dyDescent="0.4">
      <c r="A1018" s="68">
        <v>1017</v>
      </c>
      <c r="B1018" s="68" t="s">
        <v>2295</v>
      </c>
      <c r="C1018" s="68" t="s">
        <v>2197</v>
      </c>
      <c r="D1018" s="68" t="s">
        <v>1979</v>
      </c>
      <c r="E1018" s="68" t="s">
        <v>1980</v>
      </c>
      <c r="F1018" s="68" t="s">
        <v>1981</v>
      </c>
      <c r="G1018" s="68" t="s">
        <v>1958</v>
      </c>
      <c r="H1018" s="68" t="s">
        <v>1959</v>
      </c>
      <c r="I1018" s="68">
        <v>11</v>
      </c>
      <c r="J1018" s="68" t="s">
        <v>2296</v>
      </c>
      <c r="K1018" s="68">
        <v>1.7</v>
      </c>
      <c r="L1018" s="68">
        <v>0.43</v>
      </c>
      <c r="M1018" s="68" t="s">
        <v>1960</v>
      </c>
      <c r="N1018" s="143">
        <f>IF(対応ガラス検索!$E$2="-","",IF(対応ガラス検索!$E$2&gt;=K1018,MAX($N$2:N1017)+1,""))</f>
        <v>1017</v>
      </c>
      <c r="O1018" s="143">
        <f>IF(対応ガラス検索!$E$2="-","",IF(L1018&lt;=0.65,MAX($O$2:O1017)+1,""))</f>
        <v>1017</v>
      </c>
      <c r="P1018" s="144"/>
      <c r="Q1018" s="145"/>
    </row>
    <row r="1019" spans="1:17" x14ac:dyDescent="0.4">
      <c r="A1019" s="68">
        <v>1018</v>
      </c>
      <c r="B1019" s="68" t="s">
        <v>2295</v>
      </c>
      <c r="C1019" s="68" t="s">
        <v>2197</v>
      </c>
      <c r="D1019" s="68" t="s">
        <v>1979</v>
      </c>
      <c r="E1019" s="68" t="s">
        <v>1980</v>
      </c>
      <c r="F1019" s="68" t="s">
        <v>1981</v>
      </c>
      <c r="G1019" s="68" t="s">
        <v>1958</v>
      </c>
      <c r="H1019" s="68" t="s">
        <v>1959</v>
      </c>
      <c r="I1019" s="68">
        <v>12</v>
      </c>
      <c r="J1019" s="68" t="s">
        <v>2296</v>
      </c>
      <c r="K1019" s="68">
        <v>1.6</v>
      </c>
      <c r="L1019" s="68">
        <v>0.43</v>
      </c>
      <c r="M1019" s="68" t="s">
        <v>1960</v>
      </c>
      <c r="N1019" s="143">
        <f>IF(対応ガラス検索!$E$2="-","",IF(対応ガラス検索!$E$2&gt;=K1019,MAX($N$2:N1018)+1,""))</f>
        <v>1018</v>
      </c>
      <c r="O1019" s="143">
        <f>IF(対応ガラス検索!$E$2="-","",IF(L1019&lt;=0.65,MAX($O$2:O1018)+1,""))</f>
        <v>1018</v>
      </c>
      <c r="P1019" s="144"/>
      <c r="Q1019" s="145"/>
    </row>
    <row r="1020" spans="1:17" x14ac:dyDescent="0.4">
      <c r="A1020" s="68">
        <v>1019</v>
      </c>
      <c r="B1020" s="68" t="s">
        <v>2295</v>
      </c>
      <c r="C1020" s="68" t="s">
        <v>2197</v>
      </c>
      <c r="D1020" s="68" t="s">
        <v>1979</v>
      </c>
      <c r="E1020" s="68" t="s">
        <v>1980</v>
      </c>
      <c r="F1020" s="68" t="s">
        <v>1981</v>
      </c>
      <c r="G1020" s="68" t="s">
        <v>1958</v>
      </c>
      <c r="H1020" s="68" t="s">
        <v>1959</v>
      </c>
      <c r="I1020" s="68">
        <v>13</v>
      </c>
      <c r="J1020" s="68" t="s">
        <v>2296</v>
      </c>
      <c r="K1020" s="68">
        <v>1.6</v>
      </c>
      <c r="L1020" s="68">
        <v>0.43</v>
      </c>
      <c r="M1020" s="68" t="s">
        <v>1960</v>
      </c>
      <c r="N1020" s="143">
        <f>IF(対応ガラス検索!$E$2="-","",IF(対応ガラス検索!$E$2&gt;=K1020,MAX($N$2:N1019)+1,""))</f>
        <v>1019</v>
      </c>
      <c r="O1020" s="143">
        <f>IF(対応ガラス検索!$E$2="-","",IF(L1020&lt;=0.65,MAX($O$2:O1019)+1,""))</f>
        <v>1019</v>
      </c>
      <c r="P1020" s="144"/>
      <c r="Q1020" s="145"/>
    </row>
    <row r="1021" spans="1:17" x14ac:dyDescent="0.4">
      <c r="A1021" s="68">
        <v>1020</v>
      </c>
      <c r="B1021" s="68" t="s">
        <v>2295</v>
      </c>
      <c r="C1021" s="68" t="s">
        <v>2197</v>
      </c>
      <c r="D1021" s="68" t="s">
        <v>1979</v>
      </c>
      <c r="E1021" s="68" t="s">
        <v>1980</v>
      </c>
      <c r="F1021" s="68" t="s">
        <v>1981</v>
      </c>
      <c r="G1021" s="68" t="s">
        <v>1958</v>
      </c>
      <c r="H1021" s="68" t="s">
        <v>1959</v>
      </c>
      <c r="I1021" s="68">
        <v>14</v>
      </c>
      <c r="J1021" s="68" t="s">
        <v>2296</v>
      </c>
      <c r="K1021" s="68">
        <v>1.5</v>
      </c>
      <c r="L1021" s="68">
        <v>0.43</v>
      </c>
      <c r="M1021" s="68" t="s">
        <v>1960</v>
      </c>
      <c r="N1021" s="143">
        <f>IF(対応ガラス検索!$E$2="-","",IF(対応ガラス検索!$E$2&gt;=K1021,MAX($N$2:N1020)+1,""))</f>
        <v>1020</v>
      </c>
      <c r="O1021" s="143">
        <f>IF(対応ガラス検索!$E$2="-","",IF(L1021&lt;=0.65,MAX($O$2:O1020)+1,""))</f>
        <v>1020</v>
      </c>
      <c r="P1021" s="144"/>
      <c r="Q1021" s="145"/>
    </row>
    <row r="1022" spans="1:17" x14ac:dyDescent="0.4">
      <c r="A1022" s="68">
        <v>1021</v>
      </c>
      <c r="B1022" s="68" t="s">
        <v>2295</v>
      </c>
      <c r="C1022" s="68" t="s">
        <v>2197</v>
      </c>
      <c r="D1022" s="68" t="s">
        <v>1979</v>
      </c>
      <c r="E1022" s="68" t="s">
        <v>1980</v>
      </c>
      <c r="F1022" s="68" t="s">
        <v>1981</v>
      </c>
      <c r="G1022" s="68" t="s">
        <v>1958</v>
      </c>
      <c r="H1022" s="68" t="s">
        <v>1959</v>
      </c>
      <c r="I1022" s="68">
        <v>7</v>
      </c>
      <c r="J1022" s="68" t="s">
        <v>2267</v>
      </c>
      <c r="K1022" s="68">
        <v>1.9</v>
      </c>
      <c r="L1022" s="68">
        <v>0.43</v>
      </c>
      <c r="M1022" s="68" t="s">
        <v>1960</v>
      </c>
      <c r="N1022" s="143">
        <f>IF(対応ガラス検索!$E$2="-","",IF(対応ガラス検索!$E$2&gt;=K1022,MAX($N$2:N1021)+1,""))</f>
        <v>1021</v>
      </c>
      <c r="O1022" s="143">
        <f>IF(対応ガラス検索!$E$2="-","",IF(L1022&lt;=0.65,MAX($O$2:O1021)+1,""))</f>
        <v>1021</v>
      </c>
      <c r="P1022" s="144"/>
      <c r="Q1022" s="145"/>
    </row>
    <row r="1023" spans="1:17" x14ac:dyDescent="0.4">
      <c r="A1023" s="68">
        <v>1022</v>
      </c>
      <c r="B1023" s="68" t="s">
        <v>2295</v>
      </c>
      <c r="C1023" s="68" t="s">
        <v>2197</v>
      </c>
      <c r="D1023" s="68" t="s">
        <v>1979</v>
      </c>
      <c r="E1023" s="68" t="s">
        <v>1980</v>
      </c>
      <c r="F1023" s="68" t="s">
        <v>1981</v>
      </c>
      <c r="G1023" s="68" t="s">
        <v>1958</v>
      </c>
      <c r="H1023" s="68" t="s">
        <v>1959</v>
      </c>
      <c r="I1023" s="68">
        <v>8</v>
      </c>
      <c r="J1023" s="68" t="s">
        <v>2267</v>
      </c>
      <c r="K1023" s="68">
        <v>1.7</v>
      </c>
      <c r="L1023" s="68">
        <v>0.43</v>
      </c>
      <c r="M1023" s="68" t="s">
        <v>1960</v>
      </c>
      <c r="N1023" s="143">
        <f>IF(対応ガラス検索!$E$2="-","",IF(対応ガラス検索!$E$2&gt;=K1023,MAX($N$2:N1022)+1,""))</f>
        <v>1022</v>
      </c>
      <c r="O1023" s="143">
        <f>IF(対応ガラス検索!$E$2="-","",IF(L1023&lt;=0.65,MAX($O$2:O1022)+1,""))</f>
        <v>1022</v>
      </c>
      <c r="P1023" s="144"/>
      <c r="Q1023" s="145"/>
    </row>
    <row r="1024" spans="1:17" x14ac:dyDescent="0.4">
      <c r="A1024" s="68">
        <v>1023</v>
      </c>
      <c r="B1024" s="68" t="s">
        <v>2295</v>
      </c>
      <c r="C1024" s="68" t="s">
        <v>2197</v>
      </c>
      <c r="D1024" s="68" t="s">
        <v>1979</v>
      </c>
      <c r="E1024" s="68" t="s">
        <v>1980</v>
      </c>
      <c r="F1024" s="68" t="s">
        <v>1981</v>
      </c>
      <c r="G1024" s="68" t="s">
        <v>1958</v>
      </c>
      <c r="H1024" s="68" t="s">
        <v>1959</v>
      </c>
      <c r="I1024" s="68">
        <v>9</v>
      </c>
      <c r="J1024" s="68" t="s">
        <v>2267</v>
      </c>
      <c r="K1024" s="68">
        <v>1.6</v>
      </c>
      <c r="L1024" s="68">
        <v>0.43</v>
      </c>
      <c r="M1024" s="68" t="s">
        <v>1960</v>
      </c>
      <c r="N1024" s="143">
        <f>IF(対応ガラス検索!$E$2="-","",IF(対応ガラス検索!$E$2&gt;=K1024,MAX($N$2:N1023)+1,""))</f>
        <v>1023</v>
      </c>
      <c r="O1024" s="143">
        <f>IF(対応ガラス検索!$E$2="-","",IF(L1024&lt;=0.65,MAX($O$2:O1023)+1,""))</f>
        <v>1023</v>
      </c>
      <c r="P1024" s="144"/>
      <c r="Q1024" s="145"/>
    </row>
    <row r="1025" spans="1:17" x14ac:dyDescent="0.4">
      <c r="A1025" s="68">
        <v>1024</v>
      </c>
      <c r="B1025" s="68" t="s">
        <v>2295</v>
      </c>
      <c r="C1025" s="68" t="s">
        <v>2197</v>
      </c>
      <c r="D1025" s="68" t="s">
        <v>1979</v>
      </c>
      <c r="E1025" s="68" t="s">
        <v>1980</v>
      </c>
      <c r="F1025" s="68" t="s">
        <v>1981</v>
      </c>
      <c r="G1025" s="68" t="s">
        <v>1958</v>
      </c>
      <c r="H1025" s="68" t="s">
        <v>1959</v>
      </c>
      <c r="I1025" s="68">
        <v>10</v>
      </c>
      <c r="J1025" s="68" t="s">
        <v>2267</v>
      </c>
      <c r="K1025" s="68">
        <v>1.5</v>
      </c>
      <c r="L1025" s="68">
        <v>0.43</v>
      </c>
      <c r="M1025" s="68" t="s">
        <v>1960</v>
      </c>
      <c r="N1025" s="143">
        <f>IF(対応ガラス検索!$E$2="-","",IF(対応ガラス検索!$E$2&gt;=K1025,MAX($N$2:N1024)+1,""))</f>
        <v>1024</v>
      </c>
      <c r="O1025" s="143">
        <f>IF(対応ガラス検索!$E$2="-","",IF(L1025&lt;=0.65,MAX($O$2:O1024)+1,""))</f>
        <v>1024</v>
      </c>
      <c r="P1025" s="144"/>
      <c r="Q1025" s="145"/>
    </row>
    <row r="1026" spans="1:17" x14ac:dyDescent="0.4">
      <c r="A1026" s="68">
        <v>1025</v>
      </c>
      <c r="B1026" s="68" t="s">
        <v>2295</v>
      </c>
      <c r="C1026" s="68" t="s">
        <v>2197</v>
      </c>
      <c r="D1026" s="68" t="s">
        <v>1979</v>
      </c>
      <c r="E1026" s="68" t="s">
        <v>1980</v>
      </c>
      <c r="F1026" s="68" t="s">
        <v>1981</v>
      </c>
      <c r="G1026" s="68" t="s">
        <v>1958</v>
      </c>
      <c r="H1026" s="68" t="s">
        <v>1959</v>
      </c>
      <c r="I1026" s="68">
        <v>11</v>
      </c>
      <c r="J1026" s="68" t="s">
        <v>2267</v>
      </c>
      <c r="K1026" s="68">
        <v>1.4</v>
      </c>
      <c r="L1026" s="68">
        <v>0.43</v>
      </c>
      <c r="M1026" s="68" t="s">
        <v>1960</v>
      </c>
      <c r="N1026" s="143">
        <f>IF(対応ガラス検索!$E$2="-","",IF(対応ガラス検索!$E$2&gt;=K1026,MAX($N$2:N1025)+1,""))</f>
        <v>1025</v>
      </c>
      <c r="O1026" s="143">
        <f>IF(対応ガラス検索!$E$2="-","",IF(L1026&lt;=0.65,MAX($O$2:O1025)+1,""))</f>
        <v>1025</v>
      </c>
      <c r="P1026" s="144"/>
      <c r="Q1026" s="145"/>
    </row>
    <row r="1027" spans="1:17" x14ac:dyDescent="0.4">
      <c r="A1027" s="68">
        <v>1026</v>
      </c>
      <c r="B1027" s="68" t="s">
        <v>2295</v>
      </c>
      <c r="C1027" s="68" t="s">
        <v>2197</v>
      </c>
      <c r="D1027" s="68" t="s">
        <v>1979</v>
      </c>
      <c r="E1027" s="68" t="s">
        <v>1980</v>
      </c>
      <c r="F1027" s="68" t="s">
        <v>1981</v>
      </c>
      <c r="G1027" s="68" t="s">
        <v>1958</v>
      </c>
      <c r="H1027" s="68" t="s">
        <v>1959</v>
      </c>
      <c r="I1027" s="68">
        <v>12</v>
      </c>
      <c r="J1027" s="68" t="s">
        <v>2267</v>
      </c>
      <c r="K1027" s="68">
        <v>1.3</v>
      </c>
      <c r="L1027" s="68">
        <v>0.43</v>
      </c>
      <c r="M1027" s="68" t="s">
        <v>1960</v>
      </c>
      <c r="N1027" s="143">
        <f>IF(対応ガラス検索!$E$2="-","",IF(対応ガラス検索!$E$2&gt;=K1027,MAX($N$2:N1026)+1,""))</f>
        <v>1026</v>
      </c>
      <c r="O1027" s="143">
        <f>IF(対応ガラス検索!$E$2="-","",IF(L1027&lt;=0.65,MAX($O$2:O1026)+1,""))</f>
        <v>1026</v>
      </c>
      <c r="P1027" s="144"/>
      <c r="Q1027" s="145"/>
    </row>
    <row r="1028" spans="1:17" x14ac:dyDescent="0.4">
      <c r="A1028" s="68">
        <v>1027</v>
      </c>
      <c r="B1028" s="68" t="s">
        <v>2295</v>
      </c>
      <c r="C1028" s="68" t="s">
        <v>2197</v>
      </c>
      <c r="D1028" s="68" t="s">
        <v>1979</v>
      </c>
      <c r="E1028" s="68" t="s">
        <v>1980</v>
      </c>
      <c r="F1028" s="68" t="s">
        <v>1981</v>
      </c>
      <c r="G1028" s="68" t="s">
        <v>1958</v>
      </c>
      <c r="H1028" s="68" t="s">
        <v>1959</v>
      </c>
      <c r="I1028" s="68">
        <v>13</v>
      </c>
      <c r="J1028" s="68" t="s">
        <v>2267</v>
      </c>
      <c r="K1028" s="68">
        <v>1.2</v>
      </c>
      <c r="L1028" s="68">
        <v>0.43</v>
      </c>
      <c r="M1028" s="68" t="s">
        <v>1960</v>
      </c>
      <c r="N1028" s="143">
        <f>IF(対応ガラス検索!$E$2="-","",IF(対応ガラス検索!$E$2&gt;=K1028,MAX($N$2:N1027)+1,""))</f>
        <v>1027</v>
      </c>
      <c r="O1028" s="143">
        <f>IF(対応ガラス検索!$E$2="-","",IF(L1028&lt;=0.65,MAX($O$2:O1027)+1,""))</f>
        <v>1027</v>
      </c>
      <c r="P1028" s="144"/>
      <c r="Q1028" s="145"/>
    </row>
    <row r="1029" spans="1:17" x14ac:dyDescent="0.4">
      <c r="A1029" s="68">
        <v>1028</v>
      </c>
      <c r="B1029" s="68" t="s">
        <v>2295</v>
      </c>
      <c r="C1029" s="68" t="s">
        <v>2197</v>
      </c>
      <c r="D1029" s="68" t="s">
        <v>1979</v>
      </c>
      <c r="E1029" s="68" t="s">
        <v>1980</v>
      </c>
      <c r="F1029" s="68" t="s">
        <v>1981</v>
      </c>
      <c r="G1029" s="68" t="s">
        <v>1958</v>
      </c>
      <c r="H1029" s="68" t="s">
        <v>1959</v>
      </c>
      <c r="I1029" s="68">
        <v>14</v>
      </c>
      <c r="J1029" s="68" t="s">
        <v>2267</v>
      </c>
      <c r="K1029" s="68">
        <v>1.2</v>
      </c>
      <c r="L1029" s="68">
        <v>0.43</v>
      </c>
      <c r="M1029" s="68" t="s">
        <v>1960</v>
      </c>
      <c r="N1029" s="143">
        <f>IF(対応ガラス検索!$E$2="-","",IF(対応ガラス検索!$E$2&gt;=K1029,MAX($N$2:N1028)+1,""))</f>
        <v>1028</v>
      </c>
      <c r="O1029" s="143">
        <f>IF(対応ガラス検索!$E$2="-","",IF(L1029&lt;=0.65,MAX($O$2:O1028)+1,""))</f>
        <v>1028</v>
      </c>
      <c r="P1029" s="144"/>
      <c r="Q1029" s="145"/>
    </row>
    <row r="1030" spans="1:17" x14ac:dyDescent="0.4">
      <c r="A1030" s="68">
        <v>1029</v>
      </c>
      <c r="B1030" s="68" t="s">
        <v>2295</v>
      </c>
      <c r="C1030" s="68" t="s">
        <v>2197</v>
      </c>
      <c r="D1030" s="68" t="s">
        <v>1982</v>
      </c>
      <c r="E1030" s="68" t="s">
        <v>1980</v>
      </c>
      <c r="F1030" s="68" t="s">
        <v>1981</v>
      </c>
      <c r="G1030" s="68" t="s">
        <v>1962</v>
      </c>
      <c r="H1030" s="68" t="s">
        <v>1963</v>
      </c>
      <c r="I1030" s="68">
        <v>7</v>
      </c>
      <c r="J1030" s="68" t="s">
        <v>2296</v>
      </c>
      <c r="K1030" s="68">
        <v>2.2999999999999998</v>
      </c>
      <c r="L1030" s="68">
        <v>0.43</v>
      </c>
      <c r="M1030" s="68" t="s">
        <v>1960</v>
      </c>
      <c r="N1030" s="143">
        <f>IF(対応ガラス検索!$E$2="-","",IF(対応ガラス検索!$E$2&gt;=K1030,MAX($N$2:N1029)+1,""))</f>
        <v>1029</v>
      </c>
      <c r="O1030" s="143">
        <f>IF(対応ガラス検索!$E$2="-","",IF(L1030&lt;=0.65,MAX($O$2:O1029)+1,""))</f>
        <v>1029</v>
      </c>
      <c r="P1030" s="144"/>
      <c r="Q1030" s="145"/>
    </row>
    <row r="1031" spans="1:17" x14ac:dyDescent="0.4">
      <c r="A1031" s="68">
        <v>1030</v>
      </c>
      <c r="B1031" s="68" t="s">
        <v>2295</v>
      </c>
      <c r="C1031" s="68" t="s">
        <v>2197</v>
      </c>
      <c r="D1031" s="68" t="s">
        <v>1982</v>
      </c>
      <c r="E1031" s="68" t="s">
        <v>1980</v>
      </c>
      <c r="F1031" s="68" t="s">
        <v>1981</v>
      </c>
      <c r="G1031" s="68" t="s">
        <v>1962</v>
      </c>
      <c r="H1031" s="68" t="s">
        <v>1963</v>
      </c>
      <c r="I1031" s="68">
        <v>8</v>
      </c>
      <c r="J1031" s="68" t="s">
        <v>2296</v>
      </c>
      <c r="K1031" s="68">
        <v>2.1</v>
      </c>
      <c r="L1031" s="68">
        <v>0.43</v>
      </c>
      <c r="M1031" s="68" t="s">
        <v>1960</v>
      </c>
      <c r="N1031" s="143">
        <f>IF(対応ガラス検索!$E$2="-","",IF(対応ガラス検索!$E$2&gt;=K1031,MAX($N$2:N1030)+1,""))</f>
        <v>1030</v>
      </c>
      <c r="O1031" s="143">
        <f>IF(対応ガラス検索!$E$2="-","",IF(L1031&lt;=0.65,MAX($O$2:O1030)+1,""))</f>
        <v>1030</v>
      </c>
      <c r="P1031" s="144"/>
      <c r="Q1031" s="145"/>
    </row>
    <row r="1032" spans="1:17" x14ac:dyDescent="0.4">
      <c r="A1032" s="68">
        <v>1031</v>
      </c>
      <c r="B1032" s="68" t="s">
        <v>2295</v>
      </c>
      <c r="C1032" s="68" t="s">
        <v>2197</v>
      </c>
      <c r="D1032" s="68" t="s">
        <v>1982</v>
      </c>
      <c r="E1032" s="68" t="s">
        <v>1980</v>
      </c>
      <c r="F1032" s="68" t="s">
        <v>1981</v>
      </c>
      <c r="G1032" s="68" t="s">
        <v>1962</v>
      </c>
      <c r="H1032" s="68" t="s">
        <v>1963</v>
      </c>
      <c r="I1032" s="68">
        <v>9</v>
      </c>
      <c r="J1032" s="68" t="s">
        <v>2296</v>
      </c>
      <c r="K1032" s="68">
        <v>2</v>
      </c>
      <c r="L1032" s="68">
        <v>0.44</v>
      </c>
      <c r="M1032" s="68" t="s">
        <v>1960</v>
      </c>
      <c r="N1032" s="143">
        <f>IF(対応ガラス検索!$E$2="-","",IF(対応ガラス検索!$E$2&gt;=K1032,MAX($N$2:N1031)+1,""))</f>
        <v>1031</v>
      </c>
      <c r="O1032" s="143">
        <f>IF(対応ガラス検索!$E$2="-","",IF(L1032&lt;=0.65,MAX($O$2:O1031)+1,""))</f>
        <v>1031</v>
      </c>
      <c r="P1032" s="144"/>
      <c r="Q1032" s="145"/>
    </row>
    <row r="1033" spans="1:17" x14ac:dyDescent="0.4">
      <c r="A1033" s="68">
        <v>1032</v>
      </c>
      <c r="B1033" s="68" t="s">
        <v>2295</v>
      </c>
      <c r="C1033" s="68" t="s">
        <v>2197</v>
      </c>
      <c r="D1033" s="68" t="s">
        <v>1982</v>
      </c>
      <c r="E1033" s="68" t="s">
        <v>1980</v>
      </c>
      <c r="F1033" s="68" t="s">
        <v>1981</v>
      </c>
      <c r="G1033" s="68" t="s">
        <v>1962</v>
      </c>
      <c r="H1033" s="68" t="s">
        <v>1963</v>
      </c>
      <c r="I1033" s="68">
        <v>10</v>
      </c>
      <c r="J1033" s="68" t="s">
        <v>2296</v>
      </c>
      <c r="K1033" s="68">
        <v>1.8</v>
      </c>
      <c r="L1033" s="68">
        <v>0.44</v>
      </c>
      <c r="M1033" s="68" t="s">
        <v>1960</v>
      </c>
      <c r="N1033" s="143">
        <f>IF(対応ガラス検索!$E$2="-","",IF(対応ガラス検索!$E$2&gt;=K1033,MAX($N$2:N1032)+1,""))</f>
        <v>1032</v>
      </c>
      <c r="O1033" s="143">
        <f>IF(対応ガラス検索!$E$2="-","",IF(L1033&lt;=0.65,MAX($O$2:O1032)+1,""))</f>
        <v>1032</v>
      </c>
      <c r="P1033" s="144"/>
      <c r="Q1033" s="145"/>
    </row>
    <row r="1034" spans="1:17" x14ac:dyDescent="0.4">
      <c r="A1034" s="68">
        <v>1033</v>
      </c>
      <c r="B1034" s="68" t="s">
        <v>2295</v>
      </c>
      <c r="C1034" s="68" t="s">
        <v>2197</v>
      </c>
      <c r="D1034" s="68" t="s">
        <v>1982</v>
      </c>
      <c r="E1034" s="68" t="s">
        <v>1980</v>
      </c>
      <c r="F1034" s="68" t="s">
        <v>1981</v>
      </c>
      <c r="G1034" s="68" t="s">
        <v>1962</v>
      </c>
      <c r="H1034" s="68" t="s">
        <v>1963</v>
      </c>
      <c r="I1034" s="68">
        <v>11</v>
      </c>
      <c r="J1034" s="68" t="s">
        <v>2296</v>
      </c>
      <c r="K1034" s="68">
        <v>1.7</v>
      </c>
      <c r="L1034" s="68">
        <v>0.44</v>
      </c>
      <c r="M1034" s="68" t="s">
        <v>1960</v>
      </c>
      <c r="N1034" s="143">
        <f>IF(対応ガラス検索!$E$2="-","",IF(対応ガラス検索!$E$2&gt;=K1034,MAX($N$2:N1033)+1,""))</f>
        <v>1033</v>
      </c>
      <c r="O1034" s="143">
        <f>IF(対応ガラス検索!$E$2="-","",IF(L1034&lt;=0.65,MAX($O$2:O1033)+1,""))</f>
        <v>1033</v>
      </c>
      <c r="P1034" s="144"/>
      <c r="Q1034" s="145"/>
    </row>
    <row r="1035" spans="1:17" x14ac:dyDescent="0.4">
      <c r="A1035" s="68">
        <v>1034</v>
      </c>
      <c r="B1035" s="68" t="s">
        <v>2295</v>
      </c>
      <c r="C1035" s="68" t="s">
        <v>2197</v>
      </c>
      <c r="D1035" s="68" t="s">
        <v>1982</v>
      </c>
      <c r="E1035" s="68" t="s">
        <v>1980</v>
      </c>
      <c r="F1035" s="68" t="s">
        <v>1981</v>
      </c>
      <c r="G1035" s="68" t="s">
        <v>1962</v>
      </c>
      <c r="H1035" s="68" t="s">
        <v>1963</v>
      </c>
      <c r="I1035" s="68">
        <v>12</v>
      </c>
      <c r="J1035" s="68" t="s">
        <v>2296</v>
      </c>
      <c r="K1035" s="68">
        <v>1.6</v>
      </c>
      <c r="L1035" s="68">
        <v>0.44</v>
      </c>
      <c r="M1035" s="68" t="s">
        <v>1960</v>
      </c>
      <c r="N1035" s="143">
        <f>IF(対応ガラス検索!$E$2="-","",IF(対応ガラス検索!$E$2&gt;=K1035,MAX($N$2:N1034)+1,""))</f>
        <v>1034</v>
      </c>
      <c r="O1035" s="143">
        <f>IF(対応ガラス検索!$E$2="-","",IF(L1035&lt;=0.65,MAX($O$2:O1034)+1,""))</f>
        <v>1034</v>
      </c>
      <c r="P1035" s="144"/>
      <c r="Q1035" s="145"/>
    </row>
    <row r="1036" spans="1:17" x14ac:dyDescent="0.4">
      <c r="A1036" s="68">
        <v>1035</v>
      </c>
      <c r="B1036" s="68" t="s">
        <v>2295</v>
      </c>
      <c r="C1036" s="68" t="s">
        <v>2197</v>
      </c>
      <c r="D1036" s="68" t="s">
        <v>1982</v>
      </c>
      <c r="E1036" s="68" t="s">
        <v>1980</v>
      </c>
      <c r="F1036" s="68" t="s">
        <v>1981</v>
      </c>
      <c r="G1036" s="68" t="s">
        <v>1962</v>
      </c>
      <c r="H1036" s="68" t="s">
        <v>1963</v>
      </c>
      <c r="I1036" s="68">
        <v>13</v>
      </c>
      <c r="J1036" s="68" t="s">
        <v>2296</v>
      </c>
      <c r="K1036" s="68">
        <v>1.6</v>
      </c>
      <c r="L1036" s="68">
        <v>0.44</v>
      </c>
      <c r="M1036" s="68" t="s">
        <v>1960</v>
      </c>
      <c r="N1036" s="143">
        <f>IF(対応ガラス検索!$E$2="-","",IF(対応ガラス検索!$E$2&gt;=K1036,MAX($N$2:N1035)+1,""))</f>
        <v>1035</v>
      </c>
      <c r="O1036" s="143">
        <f>IF(対応ガラス検索!$E$2="-","",IF(L1036&lt;=0.65,MAX($O$2:O1035)+1,""))</f>
        <v>1035</v>
      </c>
      <c r="P1036" s="144"/>
      <c r="Q1036" s="145"/>
    </row>
    <row r="1037" spans="1:17" x14ac:dyDescent="0.4">
      <c r="A1037" s="68">
        <v>1036</v>
      </c>
      <c r="B1037" s="68" t="s">
        <v>2295</v>
      </c>
      <c r="C1037" s="68" t="s">
        <v>2197</v>
      </c>
      <c r="D1037" s="68" t="s">
        <v>1982</v>
      </c>
      <c r="E1037" s="68" t="s">
        <v>1980</v>
      </c>
      <c r="F1037" s="68" t="s">
        <v>1981</v>
      </c>
      <c r="G1037" s="68" t="s">
        <v>1962</v>
      </c>
      <c r="H1037" s="68" t="s">
        <v>1963</v>
      </c>
      <c r="I1037" s="68">
        <v>14</v>
      </c>
      <c r="J1037" s="68" t="s">
        <v>2296</v>
      </c>
      <c r="K1037" s="68">
        <v>1.5</v>
      </c>
      <c r="L1037" s="68">
        <v>0.44</v>
      </c>
      <c r="M1037" s="68" t="s">
        <v>1960</v>
      </c>
      <c r="N1037" s="143">
        <f>IF(対応ガラス検索!$E$2="-","",IF(対応ガラス検索!$E$2&gt;=K1037,MAX($N$2:N1036)+1,""))</f>
        <v>1036</v>
      </c>
      <c r="O1037" s="143">
        <f>IF(対応ガラス検索!$E$2="-","",IF(L1037&lt;=0.65,MAX($O$2:O1036)+1,""))</f>
        <v>1036</v>
      </c>
      <c r="P1037" s="144"/>
      <c r="Q1037" s="145"/>
    </row>
    <row r="1038" spans="1:17" x14ac:dyDescent="0.4">
      <c r="A1038" s="68">
        <v>1037</v>
      </c>
      <c r="B1038" s="68" t="s">
        <v>2295</v>
      </c>
      <c r="C1038" s="68" t="s">
        <v>2197</v>
      </c>
      <c r="D1038" s="68" t="s">
        <v>1982</v>
      </c>
      <c r="E1038" s="68" t="s">
        <v>1980</v>
      </c>
      <c r="F1038" s="68" t="s">
        <v>1981</v>
      </c>
      <c r="G1038" s="68" t="s">
        <v>1962</v>
      </c>
      <c r="H1038" s="68" t="s">
        <v>1963</v>
      </c>
      <c r="I1038" s="68">
        <v>7</v>
      </c>
      <c r="J1038" s="68" t="s">
        <v>2267</v>
      </c>
      <c r="K1038" s="68">
        <v>1.9</v>
      </c>
      <c r="L1038" s="68">
        <v>0.44</v>
      </c>
      <c r="M1038" s="68" t="s">
        <v>1960</v>
      </c>
      <c r="N1038" s="143">
        <f>IF(対応ガラス検索!$E$2="-","",IF(対応ガラス検索!$E$2&gt;=K1038,MAX($N$2:N1037)+1,""))</f>
        <v>1037</v>
      </c>
      <c r="O1038" s="143">
        <f>IF(対応ガラス検索!$E$2="-","",IF(L1038&lt;=0.65,MAX($O$2:O1037)+1,""))</f>
        <v>1037</v>
      </c>
      <c r="P1038" s="144"/>
      <c r="Q1038" s="145"/>
    </row>
    <row r="1039" spans="1:17" x14ac:dyDescent="0.4">
      <c r="A1039" s="68">
        <v>1038</v>
      </c>
      <c r="B1039" s="68" t="s">
        <v>2295</v>
      </c>
      <c r="C1039" s="68" t="s">
        <v>2197</v>
      </c>
      <c r="D1039" s="68" t="s">
        <v>1982</v>
      </c>
      <c r="E1039" s="68" t="s">
        <v>1980</v>
      </c>
      <c r="F1039" s="68" t="s">
        <v>1981</v>
      </c>
      <c r="G1039" s="68" t="s">
        <v>1962</v>
      </c>
      <c r="H1039" s="68" t="s">
        <v>1963</v>
      </c>
      <c r="I1039" s="68">
        <v>8</v>
      </c>
      <c r="J1039" s="68" t="s">
        <v>2267</v>
      </c>
      <c r="K1039" s="68">
        <v>1.7</v>
      </c>
      <c r="L1039" s="68">
        <v>0.44</v>
      </c>
      <c r="M1039" s="68" t="s">
        <v>1960</v>
      </c>
      <c r="N1039" s="143">
        <f>IF(対応ガラス検索!$E$2="-","",IF(対応ガラス検索!$E$2&gt;=K1039,MAX($N$2:N1038)+1,""))</f>
        <v>1038</v>
      </c>
      <c r="O1039" s="143">
        <f>IF(対応ガラス検索!$E$2="-","",IF(L1039&lt;=0.65,MAX($O$2:O1038)+1,""))</f>
        <v>1038</v>
      </c>
      <c r="P1039" s="144"/>
      <c r="Q1039" s="145"/>
    </row>
    <row r="1040" spans="1:17" x14ac:dyDescent="0.4">
      <c r="A1040" s="68">
        <v>1039</v>
      </c>
      <c r="B1040" s="68" t="s">
        <v>2295</v>
      </c>
      <c r="C1040" s="68" t="s">
        <v>2197</v>
      </c>
      <c r="D1040" s="68" t="s">
        <v>1982</v>
      </c>
      <c r="E1040" s="68" t="s">
        <v>1980</v>
      </c>
      <c r="F1040" s="68" t="s">
        <v>1981</v>
      </c>
      <c r="G1040" s="68" t="s">
        <v>1962</v>
      </c>
      <c r="H1040" s="68" t="s">
        <v>1963</v>
      </c>
      <c r="I1040" s="68">
        <v>9</v>
      </c>
      <c r="J1040" s="68" t="s">
        <v>2267</v>
      </c>
      <c r="K1040" s="68">
        <v>1.6</v>
      </c>
      <c r="L1040" s="68">
        <v>0.44</v>
      </c>
      <c r="M1040" s="68" t="s">
        <v>1960</v>
      </c>
      <c r="N1040" s="143">
        <f>IF(対応ガラス検索!$E$2="-","",IF(対応ガラス検索!$E$2&gt;=K1040,MAX($N$2:N1039)+1,""))</f>
        <v>1039</v>
      </c>
      <c r="O1040" s="143">
        <f>IF(対応ガラス検索!$E$2="-","",IF(L1040&lt;=0.65,MAX($O$2:O1039)+1,""))</f>
        <v>1039</v>
      </c>
      <c r="P1040" s="144"/>
      <c r="Q1040" s="145"/>
    </row>
    <row r="1041" spans="1:17" x14ac:dyDescent="0.4">
      <c r="A1041" s="68">
        <v>1040</v>
      </c>
      <c r="B1041" s="68" t="s">
        <v>2295</v>
      </c>
      <c r="C1041" s="68" t="s">
        <v>2197</v>
      </c>
      <c r="D1041" s="68" t="s">
        <v>1982</v>
      </c>
      <c r="E1041" s="68" t="s">
        <v>1980</v>
      </c>
      <c r="F1041" s="68" t="s">
        <v>1981</v>
      </c>
      <c r="G1041" s="68" t="s">
        <v>1962</v>
      </c>
      <c r="H1041" s="68" t="s">
        <v>1963</v>
      </c>
      <c r="I1041" s="68">
        <v>10</v>
      </c>
      <c r="J1041" s="68" t="s">
        <v>2267</v>
      </c>
      <c r="K1041" s="68">
        <v>1.5</v>
      </c>
      <c r="L1041" s="68">
        <v>0.44</v>
      </c>
      <c r="M1041" s="68" t="s">
        <v>1960</v>
      </c>
      <c r="N1041" s="143">
        <f>IF(対応ガラス検索!$E$2="-","",IF(対応ガラス検索!$E$2&gt;=K1041,MAX($N$2:N1040)+1,""))</f>
        <v>1040</v>
      </c>
      <c r="O1041" s="143">
        <f>IF(対応ガラス検索!$E$2="-","",IF(L1041&lt;=0.65,MAX($O$2:O1040)+1,""))</f>
        <v>1040</v>
      </c>
      <c r="P1041" s="144"/>
      <c r="Q1041" s="145"/>
    </row>
    <row r="1042" spans="1:17" x14ac:dyDescent="0.4">
      <c r="A1042" s="68">
        <v>1041</v>
      </c>
      <c r="B1042" s="68" t="s">
        <v>2295</v>
      </c>
      <c r="C1042" s="68" t="s">
        <v>2197</v>
      </c>
      <c r="D1042" s="68" t="s">
        <v>1982</v>
      </c>
      <c r="E1042" s="68" t="s">
        <v>1980</v>
      </c>
      <c r="F1042" s="68" t="s">
        <v>1981</v>
      </c>
      <c r="G1042" s="68" t="s">
        <v>1962</v>
      </c>
      <c r="H1042" s="68" t="s">
        <v>1963</v>
      </c>
      <c r="I1042" s="68">
        <v>11</v>
      </c>
      <c r="J1042" s="68" t="s">
        <v>2267</v>
      </c>
      <c r="K1042" s="68">
        <v>1.4</v>
      </c>
      <c r="L1042" s="68">
        <v>0.44</v>
      </c>
      <c r="M1042" s="68" t="s">
        <v>1960</v>
      </c>
      <c r="N1042" s="143">
        <f>IF(対応ガラス検索!$E$2="-","",IF(対応ガラス検索!$E$2&gt;=K1042,MAX($N$2:N1041)+1,""))</f>
        <v>1041</v>
      </c>
      <c r="O1042" s="143">
        <f>IF(対応ガラス検索!$E$2="-","",IF(L1042&lt;=0.65,MAX($O$2:O1041)+1,""))</f>
        <v>1041</v>
      </c>
      <c r="P1042" s="144"/>
      <c r="Q1042" s="145"/>
    </row>
    <row r="1043" spans="1:17" x14ac:dyDescent="0.4">
      <c r="A1043" s="68">
        <v>1042</v>
      </c>
      <c r="B1043" s="68" t="s">
        <v>2295</v>
      </c>
      <c r="C1043" s="68" t="s">
        <v>2197</v>
      </c>
      <c r="D1043" s="68" t="s">
        <v>1982</v>
      </c>
      <c r="E1043" s="68" t="s">
        <v>1980</v>
      </c>
      <c r="F1043" s="68" t="s">
        <v>1981</v>
      </c>
      <c r="G1043" s="68" t="s">
        <v>1962</v>
      </c>
      <c r="H1043" s="68" t="s">
        <v>1963</v>
      </c>
      <c r="I1043" s="68">
        <v>12</v>
      </c>
      <c r="J1043" s="68" t="s">
        <v>2267</v>
      </c>
      <c r="K1043" s="68">
        <v>1.3</v>
      </c>
      <c r="L1043" s="68">
        <v>0.44</v>
      </c>
      <c r="M1043" s="68" t="s">
        <v>1960</v>
      </c>
      <c r="N1043" s="143">
        <f>IF(対応ガラス検索!$E$2="-","",IF(対応ガラス検索!$E$2&gt;=K1043,MAX($N$2:N1042)+1,""))</f>
        <v>1042</v>
      </c>
      <c r="O1043" s="143">
        <f>IF(対応ガラス検索!$E$2="-","",IF(L1043&lt;=0.65,MAX($O$2:O1042)+1,""))</f>
        <v>1042</v>
      </c>
      <c r="P1043" s="144"/>
      <c r="Q1043" s="145"/>
    </row>
    <row r="1044" spans="1:17" x14ac:dyDescent="0.4">
      <c r="A1044" s="68">
        <v>1043</v>
      </c>
      <c r="B1044" s="68" t="s">
        <v>2295</v>
      </c>
      <c r="C1044" s="68" t="s">
        <v>2197</v>
      </c>
      <c r="D1044" s="68" t="s">
        <v>1982</v>
      </c>
      <c r="E1044" s="68" t="s">
        <v>1980</v>
      </c>
      <c r="F1044" s="68" t="s">
        <v>1981</v>
      </c>
      <c r="G1044" s="68" t="s">
        <v>1962</v>
      </c>
      <c r="H1044" s="68" t="s">
        <v>1963</v>
      </c>
      <c r="I1044" s="68">
        <v>13</v>
      </c>
      <c r="J1044" s="68" t="s">
        <v>2267</v>
      </c>
      <c r="K1044" s="68">
        <v>1.2</v>
      </c>
      <c r="L1044" s="68">
        <v>0.44</v>
      </c>
      <c r="M1044" s="68" t="s">
        <v>1960</v>
      </c>
      <c r="N1044" s="143">
        <f>IF(対応ガラス検索!$E$2="-","",IF(対応ガラス検索!$E$2&gt;=K1044,MAX($N$2:N1043)+1,""))</f>
        <v>1043</v>
      </c>
      <c r="O1044" s="143">
        <f>IF(対応ガラス検索!$E$2="-","",IF(L1044&lt;=0.65,MAX($O$2:O1043)+1,""))</f>
        <v>1043</v>
      </c>
      <c r="P1044" s="144"/>
      <c r="Q1044" s="145"/>
    </row>
    <row r="1045" spans="1:17" x14ac:dyDescent="0.4">
      <c r="A1045" s="68">
        <v>1044</v>
      </c>
      <c r="B1045" s="68" t="s">
        <v>2295</v>
      </c>
      <c r="C1045" s="68" t="s">
        <v>2197</v>
      </c>
      <c r="D1045" s="68" t="s">
        <v>1982</v>
      </c>
      <c r="E1045" s="68" t="s">
        <v>1980</v>
      </c>
      <c r="F1045" s="68" t="s">
        <v>1981</v>
      </c>
      <c r="G1045" s="68" t="s">
        <v>1962</v>
      </c>
      <c r="H1045" s="68" t="s">
        <v>1963</v>
      </c>
      <c r="I1045" s="68">
        <v>14</v>
      </c>
      <c r="J1045" s="68" t="s">
        <v>2267</v>
      </c>
      <c r="K1045" s="68">
        <v>1.2</v>
      </c>
      <c r="L1045" s="68">
        <v>0.44</v>
      </c>
      <c r="M1045" s="68" t="s">
        <v>1960</v>
      </c>
      <c r="N1045" s="143">
        <f>IF(対応ガラス検索!$E$2="-","",IF(対応ガラス検索!$E$2&gt;=K1045,MAX($N$2:N1044)+1,""))</f>
        <v>1044</v>
      </c>
      <c r="O1045" s="143">
        <f>IF(対応ガラス検索!$E$2="-","",IF(L1045&lt;=0.65,MAX($O$2:O1044)+1,""))</f>
        <v>1044</v>
      </c>
      <c r="P1045" s="144"/>
      <c r="Q1045" s="145"/>
    </row>
    <row r="1046" spans="1:17" x14ac:dyDescent="0.4">
      <c r="A1046" s="68">
        <v>1045</v>
      </c>
      <c r="B1046" s="68" t="s">
        <v>2295</v>
      </c>
      <c r="C1046" s="68" t="s">
        <v>2197</v>
      </c>
      <c r="D1046" s="68" t="s">
        <v>1983</v>
      </c>
      <c r="E1046" s="68" t="s">
        <v>1980</v>
      </c>
      <c r="F1046" s="68" t="s">
        <v>1981</v>
      </c>
      <c r="G1046" s="68" t="s">
        <v>1965</v>
      </c>
      <c r="H1046" s="68" t="s">
        <v>1966</v>
      </c>
      <c r="I1046" s="68">
        <v>6</v>
      </c>
      <c r="J1046" s="68" t="s">
        <v>2296</v>
      </c>
      <c r="K1046" s="68">
        <v>2.5</v>
      </c>
      <c r="L1046" s="68">
        <v>0.41</v>
      </c>
      <c r="M1046" s="68" t="s">
        <v>1960</v>
      </c>
      <c r="N1046" s="143">
        <f>IF(対応ガラス検索!$E$2="-","",IF(対応ガラス検索!$E$2&gt;=K1046,MAX($N$2:N1045)+1,""))</f>
        <v>1045</v>
      </c>
      <c r="O1046" s="143">
        <f>IF(対応ガラス検索!$E$2="-","",IF(L1046&lt;=0.65,MAX($O$2:O1045)+1,""))</f>
        <v>1045</v>
      </c>
      <c r="P1046" s="144"/>
      <c r="Q1046" s="145"/>
    </row>
    <row r="1047" spans="1:17" x14ac:dyDescent="0.4">
      <c r="A1047" s="68">
        <v>1046</v>
      </c>
      <c r="B1047" s="68" t="s">
        <v>2295</v>
      </c>
      <c r="C1047" s="68" t="s">
        <v>2197</v>
      </c>
      <c r="D1047" s="68" t="s">
        <v>1983</v>
      </c>
      <c r="E1047" s="68" t="s">
        <v>1980</v>
      </c>
      <c r="F1047" s="68" t="s">
        <v>1981</v>
      </c>
      <c r="G1047" s="68" t="s">
        <v>1965</v>
      </c>
      <c r="H1047" s="68" t="s">
        <v>1966</v>
      </c>
      <c r="I1047" s="68">
        <v>7</v>
      </c>
      <c r="J1047" s="68" t="s">
        <v>2296</v>
      </c>
      <c r="K1047" s="68">
        <v>2.2999999999999998</v>
      </c>
      <c r="L1047" s="68">
        <v>0.41</v>
      </c>
      <c r="M1047" s="68" t="s">
        <v>1960</v>
      </c>
      <c r="N1047" s="143">
        <f>IF(対応ガラス検索!$E$2="-","",IF(対応ガラス検索!$E$2&gt;=K1047,MAX($N$2:N1046)+1,""))</f>
        <v>1046</v>
      </c>
      <c r="O1047" s="143">
        <f>IF(対応ガラス検索!$E$2="-","",IF(L1047&lt;=0.65,MAX($O$2:O1046)+1,""))</f>
        <v>1046</v>
      </c>
      <c r="P1047" s="144"/>
      <c r="Q1047" s="145"/>
    </row>
    <row r="1048" spans="1:17" x14ac:dyDescent="0.4">
      <c r="A1048" s="68">
        <v>1047</v>
      </c>
      <c r="B1048" s="68" t="s">
        <v>2295</v>
      </c>
      <c r="C1048" s="68" t="s">
        <v>2197</v>
      </c>
      <c r="D1048" s="68" t="s">
        <v>1983</v>
      </c>
      <c r="E1048" s="68" t="s">
        <v>1980</v>
      </c>
      <c r="F1048" s="68" t="s">
        <v>1981</v>
      </c>
      <c r="G1048" s="68" t="s">
        <v>1965</v>
      </c>
      <c r="H1048" s="68" t="s">
        <v>1966</v>
      </c>
      <c r="I1048" s="68">
        <v>8</v>
      </c>
      <c r="J1048" s="68" t="s">
        <v>2296</v>
      </c>
      <c r="K1048" s="68">
        <v>2.1</v>
      </c>
      <c r="L1048" s="68">
        <v>0.41</v>
      </c>
      <c r="M1048" s="68" t="s">
        <v>1960</v>
      </c>
      <c r="N1048" s="143">
        <f>IF(対応ガラス検索!$E$2="-","",IF(対応ガラス検索!$E$2&gt;=K1048,MAX($N$2:N1047)+1,""))</f>
        <v>1047</v>
      </c>
      <c r="O1048" s="143">
        <f>IF(対応ガラス検索!$E$2="-","",IF(L1048&lt;=0.65,MAX($O$2:O1047)+1,""))</f>
        <v>1047</v>
      </c>
      <c r="P1048" s="144"/>
      <c r="Q1048" s="145"/>
    </row>
    <row r="1049" spans="1:17" x14ac:dyDescent="0.4">
      <c r="A1049" s="68">
        <v>1048</v>
      </c>
      <c r="B1049" s="68" t="s">
        <v>2295</v>
      </c>
      <c r="C1049" s="68" t="s">
        <v>2197</v>
      </c>
      <c r="D1049" s="68" t="s">
        <v>1983</v>
      </c>
      <c r="E1049" s="68" t="s">
        <v>1980</v>
      </c>
      <c r="F1049" s="68" t="s">
        <v>1981</v>
      </c>
      <c r="G1049" s="68" t="s">
        <v>1965</v>
      </c>
      <c r="H1049" s="68" t="s">
        <v>1966</v>
      </c>
      <c r="I1049" s="68">
        <v>9</v>
      </c>
      <c r="J1049" s="68" t="s">
        <v>2296</v>
      </c>
      <c r="K1049" s="68">
        <v>2</v>
      </c>
      <c r="L1049" s="68">
        <v>0.41</v>
      </c>
      <c r="M1049" s="68" t="s">
        <v>1960</v>
      </c>
      <c r="N1049" s="143">
        <f>IF(対応ガラス検索!$E$2="-","",IF(対応ガラス検索!$E$2&gt;=K1049,MAX($N$2:N1048)+1,""))</f>
        <v>1048</v>
      </c>
      <c r="O1049" s="143">
        <f>IF(対応ガラス検索!$E$2="-","",IF(L1049&lt;=0.65,MAX($O$2:O1048)+1,""))</f>
        <v>1048</v>
      </c>
      <c r="P1049" s="144"/>
      <c r="Q1049" s="145"/>
    </row>
    <row r="1050" spans="1:17" x14ac:dyDescent="0.4">
      <c r="A1050" s="68">
        <v>1049</v>
      </c>
      <c r="B1050" s="68" t="s">
        <v>2295</v>
      </c>
      <c r="C1050" s="68" t="s">
        <v>2197</v>
      </c>
      <c r="D1050" s="68" t="s">
        <v>1983</v>
      </c>
      <c r="E1050" s="68" t="s">
        <v>1980</v>
      </c>
      <c r="F1050" s="68" t="s">
        <v>1981</v>
      </c>
      <c r="G1050" s="68" t="s">
        <v>1965</v>
      </c>
      <c r="H1050" s="68" t="s">
        <v>1966</v>
      </c>
      <c r="I1050" s="68">
        <v>10</v>
      </c>
      <c r="J1050" s="68" t="s">
        <v>2296</v>
      </c>
      <c r="K1050" s="68">
        <v>1.8</v>
      </c>
      <c r="L1050" s="68">
        <v>0.41</v>
      </c>
      <c r="M1050" s="68" t="s">
        <v>1960</v>
      </c>
      <c r="N1050" s="143">
        <f>IF(対応ガラス検索!$E$2="-","",IF(対応ガラス検索!$E$2&gt;=K1050,MAX($N$2:N1049)+1,""))</f>
        <v>1049</v>
      </c>
      <c r="O1050" s="143">
        <f>IF(対応ガラス検索!$E$2="-","",IF(L1050&lt;=0.65,MAX($O$2:O1049)+1,""))</f>
        <v>1049</v>
      </c>
      <c r="P1050" s="144"/>
      <c r="Q1050" s="145"/>
    </row>
    <row r="1051" spans="1:17" x14ac:dyDescent="0.4">
      <c r="A1051" s="68">
        <v>1050</v>
      </c>
      <c r="B1051" s="68" t="s">
        <v>2295</v>
      </c>
      <c r="C1051" s="68" t="s">
        <v>2197</v>
      </c>
      <c r="D1051" s="68" t="s">
        <v>1983</v>
      </c>
      <c r="E1051" s="68" t="s">
        <v>1980</v>
      </c>
      <c r="F1051" s="68" t="s">
        <v>1981</v>
      </c>
      <c r="G1051" s="68" t="s">
        <v>1965</v>
      </c>
      <c r="H1051" s="68" t="s">
        <v>1966</v>
      </c>
      <c r="I1051" s="68">
        <v>11</v>
      </c>
      <c r="J1051" s="68" t="s">
        <v>2296</v>
      </c>
      <c r="K1051" s="68">
        <v>1.7</v>
      </c>
      <c r="L1051" s="68">
        <v>0.41</v>
      </c>
      <c r="M1051" s="68" t="s">
        <v>1960</v>
      </c>
      <c r="N1051" s="143">
        <f>IF(対応ガラス検索!$E$2="-","",IF(対応ガラス検索!$E$2&gt;=K1051,MAX($N$2:N1050)+1,""))</f>
        <v>1050</v>
      </c>
      <c r="O1051" s="143">
        <f>IF(対応ガラス検索!$E$2="-","",IF(L1051&lt;=0.65,MAX($O$2:O1050)+1,""))</f>
        <v>1050</v>
      </c>
      <c r="P1051" s="144"/>
      <c r="Q1051" s="145"/>
    </row>
    <row r="1052" spans="1:17" x14ac:dyDescent="0.4">
      <c r="A1052" s="68">
        <v>1051</v>
      </c>
      <c r="B1052" s="68" t="s">
        <v>2295</v>
      </c>
      <c r="C1052" s="68" t="s">
        <v>2197</v>
      </c>
      <c r="D1052" s="68" t="s">
        <v>1983</v>
      </c>
      <c r="E1052" s="68" t="s">
        <v>1980</v>
      </c>
      <c r="F1052" s="68" t="s">
        <v>1981</v>
      </c>
      <c r="G1052" s="68" t="s">
        <v>1965</v>
      </c>
      <c r="H1052" s="68" t="s">
        <v>1966</v>
      </c>
      <c r="I1052" s="68">
        <v>12</v>
      </c>
      <c r="J1052" s="68" t="s">
        <v>2296</v>
      </c>
      <c r="K1052" s="68">
        <v>1.6</v>
      </c>
      <c r="L1052" s="68">
        <v>0.41</v>
      </c>
      <c r="M1052" s="68" t="s">
        <v>1960</v>
      </c>
      <c r="N1052" s="143">
        <f>IF(対応ガラス検索!$E$2="-","",IF(対応ガラス検索!$E$2&gt;=K1052,MAX($N$2:N1051)+1,""))</f>
        <v>1051</v>
      </c>
      <c r="O1052" s="143">
        <f>IF(対応ガラス検索!$E$2="-","",IF(L1052&lt;=0.65,MAX($O$2:O1051)+1,""))</f>
        <v>1051</v>
      </c>
      <c r="P1052" s="144"/>
      <c r="Q1052" s="145"/>
    </row>
    <row r="1053" spans="1:17" x14ac:dyDescent="0.4">
      <c r="A1053" s="68">
        <v>1052</v>
      </c>
      <c r="B1053" s="68" t="s">
        <v>2295</v>
      </c>
      <c r="C1053" s="68" t="s">
        <v>2197</v>
      </c>
      <c r="D1053" s="68" t="s">
        <v>1983</v>
      </c>
      <c r="E1053" s="68" t="s">
        <v>1980</v>
      </c>
      <c r="F1053" s="68" t="s">
        <v>1981</v>
      </c>
      <c r="G1053" s="68" t="s">
        <v>1965</v>
      </c>
      <c r="H1053" s="68" t="s">
        <v>1966</v>
      </c>
      <c r="I1053" s="68">
        <v>13</v>
      </c>
      <c r="J1053" s="68" t="s">
        <v>2296</v>
      </c>
      <c r="K1053" s="68">
        <v>1.6</v>
      </c>
      <c r="L1053" s="68">
        <v>0.41</v>
      </c>
      <c r="M1053" s="68" t="s">
        <v>1960</v>
      </c>
      <c r="N1053" s="143">
        <f>IF(対応ガラス検索!$E$2="-","",IF(対応ガラス検索!$E$2&gt;=K1053,MAX($N$2:N1052)+1,""))</f>
        <v>1052</v>
      </c>
      <c r="O1053" s="143">
        <f>IF(対応ガラス検索!$E$2="-","",IF(L1053&lt;=0.65,MAX($O$2:O1052)+1,""))</f>
        <v>1052</v>
      </c>
      <c r="P1053" s="144"/>
      <c r="Q1053" s="145"/>
    </row>
    <row r="1054" spans="1:17" x14ac:dyDescent="0.4">
      <c r="A1054" s="68">
        <v>1053</v>
      </c>
      <c r="B1054" s="68" t="s">
        <v>2295</v>
      </c>
      <c r="C1054" s="68" t="s">
        <v>2197</v>
      </c>
      <c r="D1054" s="68" t="s">
        <v>1983</v>
      </c>
      <c r="E1054" s="68" t="s">
        <v>1980</v>
      </c>
      <c r="F1054" s="68" t="s">
        <v>1981</v>
      </c>
      <c r="G1054" s="68" t="s">
        <v>1965</v>
      </c>
      <c r="H1054" s="68" t="s">
        <v>1966</v>
      </c>
      <c r="I1054" s="68">
        <v>6</v>
      </c>
      <c r="J1054" s="68" t="s">
        <v>2267</v>
      </c>
      <c r="K1054" s="68">
        <v>2</v>
      </c>
      <c r="L1054" s="68">
        <v>0.41</v>
      </c>
      <c r="M1054" s="68" t="s">
        <v>1960</v>
      </c>
      <c r="N1054" s="143">
        <f>IF(対応ガラス検索!$E$2="-","",IF(対応ガラス検索!$E$2&gt;=K1054,MAX($N$2:N1053)+1,""))</f>
        <v>1053</v>
      </c>
      <c r="O1054" s="143">
        <f>IF(対応ガラス検索!$E$2="-","",IF(L1054&lt;=0.65,MAX($O$2:O1053)+1,""))</f>
        <v>1053</v>
      </c>
      <c r="P1054" s="144"/>
      <c r="Q1054" s="145"/>
    </row>
    <row r="1055" spans="1:17" x14ac:dyDescent="0.4">
      <c r="A1055" s="68">
        <v>1054</v>
      </c>
      <c r="B1055" s="68" t="s">
        <v>2295</v>
      </c>
      <c r="C1055" s="68" t="s">
        <v>2197</v>
      </c>
      <c r="D1055" s="68" t="s">
        <v>1983</v>
      </c>
      <c r="E1055" s="68" t="s">
        <v>1980</v>
      </c>
      <c r="F1055" s="68" t="s">
        <v>1981</v>
      </c>
      <c r="G1055" s="68" t="s">
        <v>1965</v>
      </c>
      <c r="H1055" s="68" t="s">
        <v>1966</v>
      </c>
      <c r="I1055" s="68">
        <v>7</v>
      </c>
      <c r="J1055" s="68" t="s">
        <v>2267</v>
      </c>
      <c r="K1055" s="142">
        <v>1.9</v>
      </c>
      <c r="L1055" s="68">
        <v>0.41</v>
      </c>
      <c r="M1055" s="68" t="s">
        <v>1960</v>
      </c>
      <c r="N1055" s="143">
        <f>IF(対応ガラス検索!$E$2="-","",IF(対応ガラス検索!$E$2&gt;=K1055,MAX($N$2:N1054)+1,""))</f>
        <v>1054</v>
      </c>
      <c r="O1055" s="143">
        <f>IF(対応ガラス検索!$E$2="-","",IF(L1055&lt;=0.65,MAX($O$2:O1054)+1,""))</f>
        <v>1054</v>
      </c>
      <c r="P1055" s="144"/>
      <c r="Q1055" s="145"/>
    </row>
    <row r="1056" spans="1:17" x14ac:dyDescent="0.4">
      <c r="A1056" s="68">
        <v>1055</v>
      </c>
      <c r="B1056" s="68" t="s">
        <v>2295</v>
      </c>
      <c r="C1056" s="68" t="s">
        <v>2197</v>
      </c>
      <c r="D1056" s="68" t="s">
        <v>1983</v>
      </c>
      <c r="E1056" s="68" t="s">
        <v>1980</v>
      </c>
      <c r="F1056" s="68" t="s">
        <v>1981</v>
      </c>
      <c r="G1056" s="68" t="s">
        <v>1965</v>
      </c>
      <c r="H1056" s="68" t="s">
        <v>1966</v>
      </c>
      <c r="I1056" s="68">
        <v>8</v>
      </c>
      <c r="J1056" s="68" t="s">
        <v>2267</v>
      </c>
      <c r="K1056" s="68">
        <v>1.7</v>
      </c>
      <c r="L1056" s="68">
        <v>0.41</v>
      </c>
      <c r="M1056" s="68" t="s">
        <v>1960</v>
      </c>
      <c r="N1056" s="143">
        <f>IF(対応ガラス検索!$E$2="-","",IF(対応ガラス検索!$E$2&gt;=K1056,MAX($N$2:N1055)+1,""))</f>
        <v>1055</v>
      </c>
      <c r="O1056" s="143">
        <f>IF(対応ガラス検索!$E$2="-","",IF(L1056&lt;=0.65,MAX($O$2:O1055)+1,""))</f>
        <v>1055</v>
      </c>
      <c r="P1056" s="144"/>
      <c r="Q1056" s="145"/>
    </row>
    <row r="1057" spans="1:17" x14ac:dyDescent="0.4">
      <c r="A1057" s="68">
        <v>1056</v>
      </c>
      <c r="B1057" s="68" t="s">
        <v>2295</v>
      </c>
      <c r="C1057" s="68" t="s">
        <v>2197</v>
      </c>
      <c r="D1057" s="68" t="s">
        <v>1983</v>
      </c>
      <c r="E1057" s="68" t="s">
        <v>1980</v>
      </c>
      <c r="F1057" s="68" t="s">
        <v>1981</v>
      </c>
      <c r="G1057" s="68" t="s">
        <v>1965</v>
      </c>
      <c r="H1057" s="68" t="s">
        <v>1966</v>
      </c>
      <c r="I1057" s="68">
        <v>9</v>
      </c>
      <c r="J1057" s="68" t="s">
        <v>2267</v>
      </c>
      <c r="K1057" s="68">
        <v>1.6</v>
      </c>
      <c r="L1057" s="68">
        <v>0.41</v>
      </c>
      <c r="M1057" s="68" t="s">
        <v>1960</v>
      </c>
      <c r="N1057" s="143">
        <f>IF(対応ガラス検索!$E$2="-","",IF(対応ガラス検索!$E$2&gt;=K1057,MAX($N$2:N1056)+1,""))</f>
        <v>1056</v>
      </c>
      <c r="O1057" s="143">
        <f>IF(対応ガラス検索!$E$2="-","",IF(L1057&lt;=0.65,MAX($O$2:O1056)+1,""))</f>
        <v>1056</v>
      </c>
      <c r="P1057" s="144"/>
      <c r="Q1057" s="145"/>
    </row>
    <row r="1058" spans="1:17" x14ac:dyDescent="0.4">
      <c r="A1058" s="68">
        <v>1057</v>
      </c>
      <c r="B1058" s="68" t="s">
        <v>2295</v>
      </c>
      <c r="C1058" s="68" t="s">
        <v>2197</v>
      </c>
      <c r="D1058" s="68" t="s">
        <v>1983</v>
      </c>
      <c r="E1058" s="68" t="s">
        <v>1980</v>
      </c>
      <c r="F1058" s="68" t="s">
        <v>1981</v>
      </c>
      <c r="G1058" s="68" t="s">
        <v>1965</v>
      </c>
      <c r="H1058" s="68" t="s">
        <v>1966</v>
      </c>
      <c r="I1058" s="68">
        <v>10</v>
      </c>
      <c r="J1058" s="68" t="s">
        <v>2267</v>
      </c>
      <c r="K1058" s="68">
        <v>1.5</v>
      </c>
      <c r="L1058" s="68">
        <v>0.41</v>
      </c>
      <c r="M1058" s="68" t="s">
        <v>1960</v>
      </c>
      <c r="N1058" s="143">
        <f>IF(対応ガラス検索!$E$2="-","",IF(対応ガラス検索!$E$2&gt;=K1058,MAX($N$2:N1057)+1,""))</f>
        <v>1057</v>
      </c>
      <c r="O1058" s="143">
        <f>IF(対応ガラス検索!$E$2="-","",IF(L1058&lt;=0.65,MAX($O$2:O1057)+1,""))</f>
        <v>1057</v>
      </c>
      <c r="P1058" s="144"/>
      <c r="Q1058" s="145"/>
    </row>
    <row r="1059" spans="1:17" x14ac:dyDescent="0.4">
      <c r="A1059" s="68">
        <v>1058</v>
      </c>
      <c r="B1059" s="68" t="s">
        <v>2295</v>
      </c>
      <c r="C1059" s="68" t="s">
        <v>2197</v>
      </c>
      <c r="D1059" s="68" t="s">
        <v>1983</v>
      </c>
      <c r="E1059" s="68" t="s">
        <v>1980</v>
      </c>
      <c r="F1059" s="68" t="s">
        <v>1981</v>
      </c>
      <c r="G1059" s="68" t="s">
        <v>1965</v>
      </c>
      <c r="H1059" s="68" t="s">
        <v>1966</v>
      </c>
      <c r="I1059" s="68">
        <v>11</v>
      </c>
      <c r="J1059" s="68" t="s">
        <v>2267</v>
      </c>
      <c r="K1059" s="68">
        <v>1.4</v>
      </c>
      <c r="L1059" s="68">
        <v>0.41</v>
      </c>
      <c r="M1059" s="68" t="s">
        <v>1960</v>
      </c>
      <c r="N1059" s="143">
        <f>IF(対応ガラス検索!$E$2="-","",IF(対応ガラス検索!$E$2&gt;=K1059,MAX($N$2:N1058)+1,""))</f>
        <v>1058</v>
      </c>
      <c r="O1059" s="143">
        <f>IF(対応ガラス検索!$E$2="-","",IF(L1059&lt;=0.65,MAX($O$2:O1058)+1,""))</f>
        <v>1058</v>
      </c>
      <c r="P1059" s="144"/>
      <c r="Q1059" s="145"/>
    </row>
    <row r="1060" spans="1:17" x14ac:dyDescent="0.4">
      <c r="A1060" s="68">
        <v>1059</v>
      </c>
      <c r="B1060" s="68" t="s">
        <v>2295</v>
      </c>
      <c r="C1060" s="68" t="s">
        <v>2197</v>
      </c>
      <c r="D1060" s="68" t="s">
        <v>1983</v>
      </c>
      <c r="E1060" s="68" t="s">
        <v>1980</v>
      </c>
      <c r="F1060" s="68" t="s">
        <v>1981</v>
      </c>
      <c r="G1060" s="68" t="s">
        <v>1965</v>
      </c>
      <c r="H1060" s="68" t="s">
        <v>1966</v>
      </c>
      <c r="I1060" s="68">
        <v>12</v>
      </c>
      <c r="J1060" s="68" t="s">
        <v>2267</v>
      </c>
      <c r="K1060" s="68">
        <v>1.3</v>
      </c>
      <c r="L1060" s="68">
        <v>0.41</v>
      </c>
      <c r="M1060" s="68" t="s">
        <v>1960</v>
      </c>
      <c r="N1060" s="143">
        <f>IF(対応ガラス検索!$E$2="-","",IF(対応ガラス検索!$E$2&gt;=K1060,MAX($N$2:N1059)+1,""))</f>
        <v>1059</v>
      </c>
      <c r="O1060" s="143">
        <f>IF(対応ガラス検索!$E$2="-","",IF(L1060&lt;=0.65,MAX($O$2:O1059)+1,""))</f>
        <v>1059</v>
      </c>
      <c r="P1060" s="144"/>
      <c r="Q1060" s="145"/>
    </row>
    <row r="1061" spans="1:17" x14ac:dyDescent="0.4">
      <c r="A1061" s="68">
        <v>1060</v>
      </c>
      <c r="B1061" s="68" t="s">
        <v>2295</v>
      </c>
      <c r="C1061" s="68" t="s">
        <v>2197</v>
      </c>
      <c r="D1061" s="68" t="s">
        <v>1983</v>
      </c>
      <c r="E1061" s="68" t="s">
        <v>1980</v>
      </c>
      <c r="F1061" s="68" t="s">
        <v>1981</v>
      </c>
      <c r="G1061" s="68" t="s">
        <v>1965</v>
      </c>
      <c r="H1061" s="68" t="s">
        <v>1966</v>
      </c>
      <c r="I1061" s="68">
        <v>13</v>
      </c>
      <c r="J1061" s="68" t="s">
        <v>2267</v>
      </c>
      <c r="K1061" s="68">
        <v>1.2</v>
      </c>
      <c r="L1061" s="68">
        <v>0.41</v>
      </c>
      <c r="M1061" s="68" t="s">
        <v>1960</v>
      </c>
      <c r="N1061" s="143">
        <f>IF(対応ガラス検索!$E$2="-","",IF(対応ガラス検索!$E$2&gt;=K1061,MAX($N$2:N1060)+1,""))</f>
        <v>1060</v>
      </c>
      <c r="O1061" s="143">
        <f>IF(対応ガラス検索!$E$2="-","",IF(L1061&lt;=0.65,MAX($O$2:O1060)+1,""))</f>
        <v>1060</v>
      </c>
      <c r="P1061" s="144"/>
      <c r="Q1061" s="145"/>
    </row>
    <row r="1062" spans="1:17" x14ac:dyDescent="0.4">
      <c r="A1062" s="68">
        <v>1061</v>
      </c>
      <c r="B1062" s="68" t="s">
        <v>2295</v>
      </c>
      <c r="C1062" s="68" t="s">
        <v>2197</v>
      </c>
      <c r="D1062" s="68" t="s">
        <v>1984</v>
      </c>
      <c r="E1062" s="68" t="s">
        <v>1985</v>
      </c>
      <c r="F1062" s="68" t="s">
        <v>1986</v>
      </c>
      <c r="G1062" s="68" t="s">
        <v>1958</v>
      </c>
      <c r="H1062" s="68" t="s">
        <v>1959</v>
      </c>
      <c r="I1062" s="68">
        <v>7</v>
      </c>
      <c r="J1062" s="68" t="s">
        <v>2296</v>
      </c>
      <c r="K1062" s="68">
        <v>2.2999999999999998</v>
      </c>
      <c r="L1062" s="68">
        <v>0.43</v>
      </c>
      <c r="M1062" s="68" t="s">
        <v>1960</v>
      </c>
      <c r="N1062" s="143">
        <f>IF(対応ガラス検索!$E$2="-","",IF(対応ガラス検索!$E$2&gt;=K1062,MAX($N$2:N1061)+1,""))</f>
        <v>1061</v>
      </c>
      <c r="O1062" s="143">
        <f>IF(対応ガラス検索!$E$2="-","",IF(L1062&lt;=0.65,MAX($O$2:O1061)+1,""))</f>
        <v>1061</v>
      </c>
      <c r="P1062" s="144"/>
      <c r="Q1062" s="145"/>
    </row>
    <row r="1063" spans="1:17" x14ac:dyDescent="0.4">
      <c r="A1063" s="68">
        <v>1062</v>
      </c>
      <c r="B1063" s="68" t="s">
        <v>2295</v>
      </c>
      <c r="C1063" s="68" t="s">
        <v>2197</v>
      </c>
      <c r="D1063" s="68" t="s">
        <v>1984</v>
      </c>
      <c r="E1063" s="68" t="s">
        <v>1985</v>
      </c>
      <c r="F1063" s="68" t="s">
        <v>1986</v>
      </c>
      <c r="G1063" s="68" t="s">
        <v>1958</v>
      </c>
      <c r="H1063" s="68" t="s">
        <v>1959</v>
      </c>
      <c r="I1063" s="68">
        <v>8</v>
      </c>
      <c r="J1063" s="68" t="s">
        <v>2296</v>
      </c>
      <c r="K1063" s="68">
        <v>2.1</v>
      </c>
      <c r="L1063" s="68">
        <v>0.43</v>
      </c>
      <c r="M1063" s="68" t="s">
        <v>1960</v>
      </c>
      <c r="N1063" s="143">
        <f>IF(対応ガラス検索!$E$2="-","",IF(対応ガラス検索!$E$2&gt;=K1063,MAX($N$2:N1062)+1,""))</f>
        <v>1062</v>
      </c>
      <c r="O1063" s="143">
        <f>IF(対応ガラス検索!$E$2="-","",IF(L1063&lt;=0.65,MAX($O$2:O1062)+1,""))</f>
        <v>1062</v>
      </c>
      <c r="P1063" s="144"/>
      <c r="Q1063" s="145"/>
    </row>
    <row r="1064" spans="1:17" x14ac:dyDescent="0.4">
      <c r="A1064" s="68">
        <v>1063</v>
      </c>
      <c r="B1064" s="68" t="s">
        <v>2295</v>
      </c>
      <c r="C1064" s="68" t="s">
        <v>2197</v>
      </c>
      <c r="D1064" s="68" t="s">
        <v>1984</v>
      </c>
      <c r="E1064" s="68" t="s">
        <v>1985</v>
      </c>
      <c r="F1064" s="68" t="s">
        <v>1986</v>
      </c>
      <c r="G1064" s="68" t="s">
        <v>1958</v>
      </c>
      <c r="H1064" s="68" t="s">
        <v>1959</v>
      </c>
      <c r="I1064" s="68">
        <v>9</v>
      </c>
      <c r="J1064" s="68" t="s">
        <v>2296</v>
      </c>
      <c r="K1064" s="68">
        <v>2</v>
      </c>
      <c r="L1064" s="68">
        <v>0.43</v>
      </c>
      <c r="M1064" s="68" t="s">
        <v>1960</v>
      </c>
      <c r="N1064" s="143">
        <f>IF(対応ガラス検索!$E$2="-","",IF(対応ガラス検索!$E$2&gt;=K1064,MAX($N$2:N1063)+1,""))</f>
        <v>1063</v>
      </c>
      <c r="O1064" s="143">
        <f>IF(対応ガラス検索!$E$2="-","",IF(L1064&lt;=0.65,MAX($O$2:O1063)+1,""))</f>
        <v>1063</v>
      </c>
      <c r="P1064" s="144"/>
      <c r="Q1064" s="145"/>
    </row>
    <row r="1065" spans="1:17" x14ac:dyDescent="0.4">
      <c r="A1065" s="68">
        <v>1064</v>
      </c>
      <c r="B1065" s="68" t="s">
        <v>2295</v>
      </c>
      <c r="C1065" s="68" t="s">
        <v>2197</v>
      </c>
      <c r="D1065" s="68" t="s">
        <v>1984</v>
      </c>
      <c r="E1065" s="68" t="s">
        <v>1985</v>
      </c>
      <c r="F1065" s="68" t="s">
        <v>1986</v>
      </c>
      <c r="G1065" s="68" t="s">
        <v>1958</v>
      </c>
      <c r="H1065" s="68" t="s">
        <v>1959</v>
      </c>
      <c r="I1065" s="68">
        <v>10</v>
      </c>
      <c r="J1065" s="68" t="s">
        <v>2296</v>
      </c>
      <c r="K1065" s="68">
        <v>1.8</v>
      </c>
      <c r="L1065" s="68">
        <v>0.43</v>
      </c>
      <c r="M1065" s="68" t="s">
        <v>1960</v>
      </c>
      <c r="N1065" s="143">
        <f>IF(対応ガラス検索!$E$2="-","",IF(対応ガラス検索!$E$2&gt;=K1065,MAX($N$2:N1064)+1,""))</f>
        <v>1064</v>
      </c>
      <c r="O1065" s="143">
        <f>IF(対応ガラス検索!$E$2="-","",IF(L1065&lt;=0.65,MAX($O$2:O1064)+1,""))</f>
        <v>1064</v>
      </c>
      <c r="P1065" s="144"/>
      <c r="Q1065" s="145"/>
    </row>
    <row r="1066" spans="1:17" x14ac:dyDescent="0.4">
      <c r="A1066" s="68">
        <v>1065</v>
      </c>
      <c r="B1066" s="68" t="s">
        <v>2295</v>
      </c>
      <c r="C1066" s="68" t="s">
        <v>2197</v>
      </c>
      <c r="D1066" s="68" t="s">
        <v>1984</v>
      </c>
      <c r="E1066" s="68" t="s">
        <v>1985</v>
      </c>
      <c r="F1066" s="68" t="s">
        <v>1986</v>
      </c>
      <c r="G1066" s="68" t="s">
        <v>1958</v>
      </c>
      <c r="H1066" s="68" t="s">
        <v>1959</v>
      </c>
      <c r="I1066" s="68">
        <v>11</v>
      </c>
      <c r="J1066" s="68" t="s">
        <v>2296</v>
      </c>
      <c r="K1066" s="68">
        <v>1.7</v>
      </c>
      <c r="L1066" s="68">
        <v>0.43</v>
      </c>
      <c r="M1066" s="68" t="s">
        <v>1960</v>
      </c>
      <c r="N1066" s="143">
        <f>IF(対応ガラス検索!$E$2="-","",IF(対応ガラス検索!$E$2&gt;=K1066,MAX($N$2:N1065)+1,""))</f>
        <v>1065</v>
      </c>
      <c r="O1066" s="143">
        <f>IF(対応ガラス検索!$E$2="-","",IF(L1066&lt;=0.65,MAX($O$2:O1065)+1,""))</f>
        <v>1065</v>
      </c>
      <c r="P1066" s="144"/>
      <c r="Q1066" s="145"/>
    </row>
    <row r="1067" spans="1:17" x14ac:dyDescent="0.4">
      <c r="A1067" s="68">
        <v>1066</v>
      </c>
      <c r="B1067" s="68" t="s">
        <v>2295</v>
      </c>
      <c r="C1067" s="68" t="s">
        <v>2197</v>
      </c>
      <c r="D1067" s="68" t="s">
        <v>1984</v>
      </c>
      <c r="E1067" s="68" t="s">
        <v>1985</v>
      </c>
      <c r="F1067" s="68" t="s">
        <v>1986</v>
      </c>
      <c r="G1067" s="68" t="s">
        <v>1958</v>
      </c>
      <c r="H1067" s="68" t="s">
        <v>1959</v>
      </c>
      <c r="I1067" s="68">
        <v>12</v>
      </c>
      <c r="J1067" s="68" t="s">
        <v>2296</v>
      </c>
      <c r="K1067" s="68">
        <v>1.6</v>
      </c>
      <c r="L1067" s="68">
        <v>0.43</v>
      </c>
      <c r="M1067" s="68" t="s">
        <v>1960</v>
      </c>
      <c r="N1067" s="143">
        <f>IF(対応ガラス検索!$E$2="-","",IF(対応ガラス検索!$E$2&gt;=K1067,MAX($N$2:N1066)+1,""))</f>
        <v>1066</v>
      </c>
      <c r="O1067" s="143">
        <f>IF(対応ガラス検索!$E$2="-","",IF(L1067&lt;=0.65,MAX($O$2:O1066)+1,""))</f>
        <v>1066</v>
      </c>
      <c r="P1067" s="144"/>
      <c r="Q1067" s="145"/>
    </row>
    <row r="1068" spans="1:17" x14ac:dyDescent="0.4">
      <c r="A1068" s="68">
        <v>1067</v>
      </c>
      <c r="B1068" s="68" t="s">
        <v>2295</v>
      </c>
      <c r="C1068" s="68" t="s">
        <v>2197</v>
      </c>
      <c r="D1068" s="68" t="s">
        <v>1984</v>
      </c>
      <c r="E1068" s="68" t="s">
        <v>1985</v>
      </c>
      <c r="F1068" s="68" t="s">
        <v>1986</v>
      </c>
      <c r="G1068" s="68" t="s">
        <v>1958</v>
      </c>
      <c r="H1068" s="68" t="s">
        <v>1959</v>
      </c>
      <c r="I1068" s="68">
        <v>13</v>
      </c>
      <c r="J1068" s="68" t="s">
        <v>2296</v>
      </c>
      <c r="K1068" s="142">
        <v>1.6</v>
      </c>
      <c r="L1068" s="68">
        <v>0.43</v>
      </c>
      <c r="M1068" s="68" t="s">
        <v>1960</v>
      </c>
      <c r="N1068" s="143">
        <f>IF(対応ガラス検索!$E$2="-","",IF(対応ガラス検索!$E$2&gt;=K1068,MAX($N$2:N1067)+1,""))</f>
        <v>1067</v>
      </c>
      <c r="O1068" s="143">
        <f>IF(対応ガラス検索!$E$2="-","",IF(L1068&lt;=0.65,MAX($O$2:O1067)+1,""))</f>
        <v>1067</v>
      </c>
      <c r="P1068" s="144"/>
      <c r="Q1068" s="145"/>
    </row>
    <row r="1069" spans="1:17" x14ac:dyDescent="0.4">
      <c r="A1069" s="68">
        <v>1068</v>
      </c>
      <c r="B1069" s="68" t="s">
        <v>2295</v>
      </c>
      <c r="C1069" s="68" t="s">
        <v>2197</v>
      </c>
      <c r="D1069" s="68" t="s">
        <v>1984</v>
      </c>
      <c r="E1069" s="68" t="s">
        <v>1985</v>
      </c>
      <c r="F1069" s="68" t="s">
        <v>1986</v>
      </c>
      <c r="G1069" s="68" t="s">
        <v>1958</v>
      </c>
      <c r="H1069" s="68" t="s">
        <v>1959</v>
      </c>
      <c r="I1069" s="68">
        <v>14</v>
      </c>
      <c r="J1069" s="68" t="s">
        <v>2296</v>
      </c>
      <c r="K1069" s="68">
        <v>1.5</v>
      </c>
      <c r="L1069" s="68">
        <v>0.43</v>
      </c>
      <c r="M1069" s="68" t="s">
        <v>1960</v>
      </c>
      <c r="N1069" s="143">
        <f>IF(対応ガラス検索!$E$2="-","",IF(対応ガラス検索!$E$2&gt;=K1069,MAX($N$2:N1068)+1,""))</f>
        <v>1068</v>
      </c>
      <c r="O1069" s="143">
        <f>IF(対応ガラス検索!$E$2="-","",IF(L1069&lt;=0.65,MAX($O$2:O1068)+1,""))</f>
        <v>1068</v>
      </c>
      <c r="P1069" s="144"/>
      <c r="Q1069" s="145"/>
    </row>
    <row r="1070" spans="1:17" x14ac:dyDescent="0.4">
      <c r="A1070" s="68">
        <v>1069</v>
      </c>
      <c r="B1070" s="68" t="s">
        <v>2295</v>
      </c>
      <c r="C1070" s="68" t="s">
        <v>2197</v>
      </c>
      <c r="D1070" s="68" t="s">
        <v>1984</v>
      </c>
      <c r="E1070" s="68" t="s">
        <v>1985</v>
      </c>
      <c r="F1070" s="68" t="s">
        <v>1986</v>
      </c>
      <c r="G1070" s="68" t="s">
        <v>1958</v>
      </c>
      <c r="H1070" s="68" t="s">
        <v>1959</v>
      </c>
      <c r="I1070" s="68">
        <v>7</v>
      </c>
      <c r="J1070" s="68" t="s">
        <v>2267</v>
      </c>
      <c r="K1070" s="68">
        <v>1.9</v>
      </c>
      <c r="L1070" s="68">
        <v>0.43</v>
      </c>
      <c r="M1070" s="68" t="s">
        <v>1960</v>
      </c>
      <c r="N1070" s="143">
        <f>IF(対応ガラス検索!$E$2="-","",IF(対応ガラス検索!$E$2&gt;=K1070,MAX($N$2:N1069)+1,""))</f>
        <v>1069</v>
      </c>
      <c r="O1070" s="143">
        <f>IF(対応ガラス検索!$E$2="-","",IF(L1070&lt;=0.65,MAX($O$2:O1069)+1,""))</f>
        <v>1069</v>
      </c>
      <c r="P1070" s="144"/>
      <c r="Q1070" s="145"/>
    </row>
    <row r="1071" spans="1:17" x14ac:dyDescent="0.4">
      <c r="A1071" s="68">
        <v>1070</v>
      </c>
      <c r="B1071" s="68" t="s">
        <v>2295</v>
      </c>
      <c r="C1071" s="68" t="s">
        <v>2197</v>
      </c>
      <c r="D1071" s="68" t="s">
        <v>1984</v>
      </c>
      <c r="E1071" s="68" t="s">
        <v>1985</v>
      </c>
      <c r="F1071" s="68" t="s">
        <v>1986</v>
      </c>
      <c r="G1071" s="68" t="s">
        <v>1958</v>
      </c>
      <c r="H1071" s="68" t="s">
        <v>1959</v>
      </c>
      <c r="I1071" s="68">
        <v>8</v>
      </c>
      <c r="J1071" s="68" t="s">
        <v>2267</v>
      </c>
      <c r="K1071" s="68">
        <v>1.7</v>
      </c>
      <c r="L1071" s="68">
        <v>0.43</v>
      </c>
      <c r="M1071" s="68" t="s">
        <v>1960</v>
      </c>
      <c r="N1071" s="143">
        <f>IF(対応ガラス検索!$E$2="-","",IF(対応ガラス検索!$E$2&gt;=K1071,MAX($N$2:N1070)+1,""))</f>
        <v>1070</v>
      </c>
      <c r="O1071" s="143">
        <f>IF(対応ガラス検索!$E$2="-","",IF(L1071&lt;=0.65,MAX($O$2:O1070)+1,""))</f>
        <v>1070</v>
      </c>
      <c r="P1071" s="144"/>
      <c r="Q1071" s="145"/>
    </row>
    <row r="1072" spans="1:17" x14ac:dyDescent="0.4">
      <c r="A1072" s="68">
        <v>1071</v>
      </c>
      <c r="B1072" s="68" t="s">
        <v>2295</v>
      </c>
      <c r="C1072" s="68" t="s">
        <v>2197</v>
      </c>
      <c r="D1072" s="68" t="s">
        <v>1984</v>
      </c>
      <c r="E1072" s="68" t="s">
        <v>1985</v>
      </c>
      <c r="F1072" s="68" t="s">
        <v>1986</v>
      </c>
      <c r="G1072" s="68" t="s">
        <v>1958</v>
      </c>
      <c r="H1072" s="68" t="s">
        <v>1959</v>
      </c>
      <c r="I1072" s="68">
        <v>9</v>
      </c>
      <c r="J1072" s="68" t="s">
        <v>2267</v>
      </c>
      <c r="K1072" s="68">
        <v>1.6</v>
      </c>
      <c r="L1072" s="68">
        <v>0.43</v>
      </c>
      <c r="M1072" s="68" t="s">
        <v>1960</v>
      </c>
      <c r="N1072" s="143">
        <f>IF(対応ガラス検索!$E$2="-","",IF(対応ガラス検索!$E$2&gt;=K1072,MAX($N$2:N1071)+1,""))</f>
        <v>1071</v>
      </c>
      <c r="O1072" s="143">
        <f>IF(対応ガラス検索!$E$2="-","",IF(L1072&lt;=0.65,MAX($O$2:O1071)+1,""))</f>
        <v>1071</v>
      </c>
      <c r="P1072" s="144"/>
      <c r="Q1072" s="145"/>
    </row>
    <row r="1073" spans="1:17" x14ac:dyDescent="0.4">
      <c r="A1073" s="68">
        <v>1072</v>
      </c>
      <c r="B1073" s="68" t="s">
        <v>2295</v>
      </c>
      <c r="C1073" s="68" t="s">
        <v>2197</v>
      </c>
      <c r="D1073" s="68" t="s">
        <v>1984</v>
      </c>
      <c r="E1073" s="68" t="s">
        <v>1985</v>
      </c>
      <c r="F1073" s="68" t="s">
        <v>1986</v>
      </c>
      <c r="G1073" s="68" t="s">
        <v>1958</v>
      </c>
      <c r="H1073" s="68" t="s">
        <v>1959</v>
      </c>
      <c r="I1073" s="68">
        <v>10</v>
      </c>
      <c r="J1073" s="68" t="s">
        <v>2267</v>
      </c>
      <c r="K1073" s="68">
        <v>1.5</v>
      </c>
      <c r="L1073" s="68">
        <v>0.43</v>
      </c>
      <c r="M1073" s="68" t="s">
        <v>1960</v>
      </c>
      <c r="N1073" s="143">
        <f>IF(対応ガラス検索!$E$2="-","",IF(対応ガラス検索!$E$2&gt;=K1073,MAX($N$2:N1072)+1,""))</f>
        <v>1072</v>
      </c>
      <c r="O1073" s="143">
        <f>IF(対応ガラス検索!$E$2="-","",IF(L1073&lt;=0.65,MAX($O$2:O1072)+1,""))</f>
        <v>1072</v>
      </c>
      <c r="P1073" s="144"/>
      <c r="Q1073" s="145"/>
    </row>
    <row r="1074" spans="1:17" x14ac:dyDescent="0.4">
      <c r="A1074" s="68">
        <v>1073</v>
      </c>
      <c r="B1074" s="68" t="s">
        <v>2295</v>
      </c>
      <c r="C1074" s="68" t="s">
        <v>2197</v>
      </c>
      <c r="D1074" s="68" t="s">
        <v>1984</v>
      </c>
      <c r="E1074" s="68" t="s">
        <v>1985</v>
      </c>
      <c r="F1074" s="68" t="s">
        <v>1986</v>
      </c>
      <c r="G1074" s="68" t="s">
        <v>1958</v>
      </c>
      <c r="H1074" s="68" t="s">
        <v>1959</v>
      </c>
      <c r="I1074" s="68">
        <v>11</v>
      </c>
      <c r="J1074" s="68" t="s">
        <v>2267</v>
      </c>
      <c r="K1074" s="68">
        <v>1.4</v>
      </c>
      <c r="L1074" s="68">
        <v>0.43</v>
      </c>
      <c r="M1074" s="68" t="s">
        <v>1960</v>
      </c>
      <c r="N1074" s="143">
        <f>IF(対応ガラス検索!$E$2="-","",IF(対応ガラス検索!$E$2&gt;=K1074,MAX($N$2:N1073)+1,""))</f>
        <v>1073</v>
      </c>
      <c r="O1074" s="143">
        <f>IF(対応ガラス検索!$E$2="-","",IF(L1074&lt;=0.65,MAX($O$2:O1073)+1,""))</f>
        <v>1073</v>
      </c>
      <c r="P1074" s="144"/>
      <c r="Q1074" s="145"/>
    </row>
    <row r="1075" spans="1:17" x14ac:dyDescent="0.4">
      <c r="A1075" s="68">
        <v>1074</v>
      </c>
      <c r="B1075" s="68" t="s">
        <v>2295</v>
      </c>
      <c r="C1075" s="68" t="s">
        <v>2197</v>
      </c>
      <c r="D1075" s="68" t="s">
        <v>1984</v>
      </c>
      <c r="E1075" s="68" t="s">
        <v>1985</v>
      </c>
      <c r="F1075" s="68" t="s">
        <v>1986</v>
      </c>
      <c r="G1075" s="68" t="s">
        <v>1958</v>
      </c>
      <c r="H1075" s="68" t="s">
        <v>1959</v>
      </c>
      <c r="I1075" s="68">
        <v>12</v>
      </c>
      <c r="J1075" s="68" t="s">
        <v>2267</v>
      </c>
      <c r="K1075" s="68">
        <v>1.3</v>
      </c>
      <c r="L1075" s="68">
        <v>0.43</v>
      </c>
      <c r="M1075" s="68" t="s">
        <v>1960</v>
      </c>
      <c r="N1075" s="143">
        <f>IF(対応ガラス検索!$E$2="-","",IF(対応ガラス検索!$E$2&gt;=K1075,MAX($N$2:N1074)+1,""))</f>
        <v>1074</v>
      </c>
      <c r="O1075" s="143">
        <f>IF(対応ガラス検索!$E$2="-","",IF(L1075&lt;=0.65,MAX($O$2:O1074)+1,""))</f>
        <v>1074</v>
      </c>
      <c r="P1075" s="144"/>
      <c r="Q1075" s="145"/>
    </row>
    <row r="1076" spans="1:17" x14ac:dyDescent="0.4">
      <c r="A1076" s="68">
        <v>1075</v>
      </c>
      <c r="B1076" s="68" t="s">
        <v>2295</v>
      </c>
      <c r="C1076" s="68" t="s">
        <v>2197</v>
      </c>
      <c r="D1076" s="68" t="s">
        <v>1984</v>
      </c>
      <c r="E1076" s="68" t="s">
        <v>1985</v>
      </c>
      <c r="F1076" s="68" t="s">
        <v>1986</v>
      </c>
      <c r="G1076" s="68" t="s">
        <v>1958</v>
      </c>
      <c r="H1076" s="68" t="s">
        <v>1959</v>
      </c>
      <c r="I1076" s="68">
        <v>13</v>
      </c>
      <c r="J1076" s="68" t="s">
        <v>2267</v>
      </c>
      <c r="K1076" s="68">
        <v>1.2</v>
      </c>
      <c r="L1076" s="68">
        <v>0.43</v>
      </c>
      <c r="M1076" s="68" t="s">
        <v>1960</v>
      </c>
      <c r="N1076" s="143">
        <f>IF(対応ガラス検索!$E$2="-","",IF(対応ガラス検索!$E$2&gt;=K1076,MAX($N$2:N1075)+1,""))</f>
        <v>1075</v>
      </c>
      <c r="O1076" s="143">
        <f>IF(対応ガラス検索!$E$2="-","",IF(L1076&lt;=0.65,MAX($O$2:O1075)+1,""))</f>
        <v>1075</v>
      </c>
      <c r="P1076" s="144"/>
      <c r="Q1076" s="145"/>
    </row>
    <row r="1077" spans="1:17" x14ac:dyDescent="0.4">
      <c r="A1077" s="68">
        <v>1076</v>
      </c>
      <c r="B1077" s="68" t="s">
        <v>2295</v>
      </c>
      <c r="C1077" s="68" t="s">
        <v>2197</v>
      </c>
      <c r="D1077" s="68" t="s">
        <v>1984</v>
      </c>
      <c r="E1077" s="68" t="s">
        <v>1985</v>
      </c>
      <c r="F1077" s="68" t="s">
        <v>1986</v>
      </c>
      <c r="G1077" s="68" t="s">
        <v>1958</v>
      </c>
      <c r="H1077" s="68" t="s">
        <v>1959</v>
      </c>
      <c r="I1077" s="68">
        <v>14</v>
      </c>
      <c r="J1077" s="68" t="s">
        <v>2267</v>
      </c>
      <c r="K1077" s="68">
        <v>1.2</v>
      </c>
      <c r="L1077" s="68">
        <v>0.43</v>
      </c>
      <c r="M1077" s="68" t="s">
        <v>1960</v>
      </c>
      <c r="N1077" s="143">
        <f>IF(対応ガラス検索!$E$2="-","",IF(対応ガラス検索!$E$2&gt;=K1077,MAX($N$2:N1076)+1,""))</f>
        <v>1076</v>
      </c>
      <c r="O1077" s="143">
        <f>IF(対応ガラス検索!$E$2="-","",IF(L1077&lt;=0.65,MAX($O$2:O1076)+1,""))</f>
        <v>1076</v>
      </c>
      <c r="P1077" s="144"/>
      <c r="Q1077" s="145"/>
    </row>
    <row r="1078" spans="1:17" x14ac:dyDescent="0.4">
      <c r="A1078" s="68">
        <v>1077</v>
      </c>
      <c r="B1078" s="68" t="s">
        <v>2295</v>
      </c>
      <c r="C1078" s="68" t="s">
        <v>2197</v>
      </c>
      <c r="D1078" s="68" t="s">
        <v>1987</v>
      </c>
      <c r="E1078" s="68" t="s">
        <v>1985</v>
      </c>
      <c r="F1078" s="68" t="s">
        <v>1986</v>
      </c>
      <c r="G1078" s="68" t="s">
        <v>1962</v>
      </c>
      <c r="H1078" s="68" t="s">
        <v>1963</v>
      </c>
      <c r="I1078" s="68">
        <v>7</v>
      </c>
      <c r="J1078" s="68" t="s">
        <v>2296</v>
      </c>
      <c r="K1078" s="68">
        <v>2.2999999999999998</v>
      </c>
      <c r="L1078" s="68">
        <v>0.43</v>
      </c>
      <c r="M1078" s="68" t="s">
        <v>1960</v>
      </c>
      <c r="N1078" s="143">
        <f>IF(対応ガラス検索!$E$2="-","",IF(対応ガラス検索!$E$2&gt;=K1078,MAX($N$2:N1077)+1,""))</f>
        <v>1077</v>
      </c>
      <c r="O1078" s="143">
        <f>IF(対応ガラス検索!$E$2="-","",IF(L1078&lt;=0.65,MAX($O$2:O1077)+1,""))</f>
        <v>1077</v>
      </c>
      <c r="P1078" s="144"/>
      <c r="Q1078" s="145"/>
    </row>
    <row r="1079" spans="1:17" x14ac:dyDescent="0.4">
      <c r="A1079" s="68">
        <v>1078</v>
      </c>
      <c r="B1079" s="68" t="s">
        <v>2295</v>
      </c>
      <c r="C1079" s="68" t="s">
        <v>2197</v>
      </c>
      <c r="D1079" s="68" t="s">
        <v>1987</v>
      </c>
      <c r="E1079" s="68" t="s">
        <v>1985</v>
      </c>
      <c r="F1079" s="68" t="s">
        <v>1986</v>
      </c>
      <c r="G1079" s="68" t="s">
        <v>1962</v>
      </c>
      <c r="H1079" s="68" t="s">
        <v>1963</v>
      </c>
      <c r="I1079" s="68">
        <v>8</v>
      </c>
      <c r="J1079" s="68" t="s">
        <v>2296</v>
      </c>
      <c r="K1079" s="68">
        <v>2.1</v>
      </c>
      <c r="L1079" s="68">
        <v>0.43</v>
      </c>
      <c r="M1079" s="68" t="s">
        <v>1960</v>
      </c>
      <c r="N1079" s="143">
        <f>IF(対応ガラス検索!$E$2="-","",IF(対応ガラス検索!$E$2&gt;=K1079,MAX($N$2:N1078)+1,""))</f>
        <v>1078</v>
      </c>
      <c r="O1079" s="143">
        <f>IF(対応ガラス検索!$E$2="-","",IF(L1079&lt;=0.65,MAX($O$2:O1078)+1,""))</f>
        <v>1078</v>
      </c>
      <c r="P1079" s="144"/>
      <c r="Q1079" s="145"/>
    </row>
    <row r="1080" spans="1:17" x14ac:dyDescent="0.4">
      <c r="A1080" s="68">
        <v>1079</v>
      </c>
      <c r="B1080" s="68" t="s">
        <v>2295</v>
      </c>
      <c r="C1080" s="68" t="s">
        <v>2197</v>
      </c>
      <c r="D1080" s="68" t="s">
        <v>1987</v>
      </c>
      <c r="E1080" s="68" t="s">
        <v>1985</v>
      </c>
      <c r="F1080" s="68" t="s">
        <v>1986</v>
      </c>
      <c r="G1080" s="68" t="s">
        <v>1962</v>
      </c>
      <c r="H1080" s="68" t="s">
        <v>1963</v>
      </c>
      <c r="I1080" s="68">
        <v>9</v>
      </c>
      <c r="J1080" s="68" t="s">
        <v>2296</v>
      </c>
      <c r="K1080" s="68">
        <v>2</v>
      </c>
      <c r="L1080" s="68">
        <v>0.43</v>
      </c>
      <c r="M1080" s="68" t="s">
        <v>1960</v>
      </c>
      <c r="N1080" s="143">
        <f>IF(対応ガラス検索!$E$2="-","",IF(対応ガラス検索!$E$2&gt;=K1080,MAX($N$2:N1079)+1,""))</f>
        <v>1079</v>
      </c>
      <c r="O1080" s="143">
        <f>IF(対応ガラス検索!$E$2="-","",IF(L1080&lt;=0.65,MAX($O$2:O1079)+1,""))</f>
        <v>1079</v>
      </c>
      <c r="P1080" s="144"/>
      <c r="Q1080" s="145"/>
    </row>
    <row r="1081" spans="1:17" x14ac:dyDescent="0.4">
      <c r="A1081" s="68">
        <v>1080</v>
      </c>
      <c r="B1081" s="68" t="s">
        <v>2295</v>
      </c>
      <c r="C1081" s="68" t="s">
        <v>2197</v>
      </c>
      <c r="D1081" s="68" t="s">
        <v>1987</v>
      </c>
      <c r="E1081" s="68" t="s">
        <v>1985</v>
      </c>
      <c r="F1081" s="68" t="s">
        <v>1986</v>
      </c>
      <c r="G1081" s="68" t="s">
        <v>1962</v>
      </c>
      <c r="H1081" s="68" t="s">
        <v>1963</v>
      </c>
      <c r="I1081" s="68">
        <v>10</v>
      </c>
      <c r="J1081" s="68" t="s">
        <v>2296</v>
      </c>
      <c r="K1081" s="142">
        <v>1.8</v>
      </c>
      <c r="L1081" s="68">
        <v>0.43</v>
      </c>
      <c r="M1081" s="68" t="s">
        <v>1960</v>
      </c>
      <c r="N1081" s="143">
        <f>IF(対応ガラス検索!$E$2="-","",IF(対応ガラス検索!$E$2&gt;=K1081,MAX($N$2:N1080)+1,""))</f>
        <v>1080</v>
      </c>
      <c r="O1081" s="143">
        <f>IF(対応ガラス検索!$E$2="-","",IF(L1081&lt;=0.65,MAX($O$2:O1080)+1,""))</f>
        <v>1080</v>
      </c>
      <c r="P1081" s="144"/>
      <c r="Q1081" s="145"/>
    </row>
    <row r="1082" spans="1:17" x14ac:dyDescent="0.4">
      <c r="A1082" s="68">
        <v>1081</v>
      </c>
      <c r="B1082" s="68" t="s">
        <v>2295</v>
      </c>
      <c r="C1082" s="68" t="s">
        <v>2197</v>
      </c>
      <c r="D1082" s="68" t="s">
        <v>1987</v>
      </c>
      <c r="E1082" s="68" t="s">
        <v>1985</v>
      </c>
      <c r="F1082" s="68" t="s">
        <v>1986</v>
      </c>
      <c r="G1082" s="68" t="s">
        <v>1962</v>
      </c>
      <c r="H1082" s="68" t="s">
        <v>1963</v>
      </c>
      <c r="I1082" s="68">
        <v>11</v>
      </c>
      <c r="J1082" s="68" t="s">
        <v>2296</v>
      </c>
      <c r="K1082" s="68">
        <v>1.7</v>
      </c>
      <c r="L1082" s="68">
        <v>0.43</v>
      </c>
      <c r="M1082" s="68" t="s">
        <v>1960</v>
      </c>
      <c r="N1082" s="143">
        <f>IF(対応ガラス検索!$E$2="-","",IF(対応ガラス検索!$E$2&gt;=K1082,MAX($N$2:N1081)+1,""))</f>
        <v>1081</v>
      </c>
      <c r="O1082" s="143">
        <f>IF(対応ガラス検索!$E$2="-","",IF(L1082&lt;=0.65,MAX($O$2:O1081)+1,""))</f>
        <v>1081</v>
      </c>
      <c r="P1082" s="144"/>
      <c r="Q1082" s="145"/>
    </row>
    <row r="1083" spans="1:17" x14ac:dyDescent="0.4">
      <c r="A1083" s="68">
        <v>1082</v>
      </c>
      <c r="B1083" s="68" t="s">
        <v>2295</v>
      </c>
      <c r="C1083" s="68" t="s">
        <v>2197</v>
      </c>
      <c r="D1083" s="68" t="s">
        <v>1987</v>
      </c>
      <c r="E1083" s="68" t="s">
        <v>1985</v>
      </c>
      <c r="F1083" s="68" t="s">
        <v>1986</v>
      </c>
      <c r="G1083" s="68" t="s">
        <v>1962</v>
      </c>
      <c r="H1083" s="68" t="s">
        <v>1963</v>
      </c>
      <c r="I1083" s="68">
        <v>12</v>
      </c>
      <c r="J1083" s="68" t="s">
        <v>2296</v>
      </c>
      <c r="K1083" s="68">
        <v>1.6</v>
      </c>
      <c r="L1083" s="68">
        <v>0.43</v>
      </c>
      <c r="M1083" s="68" t="s">
        <v>1960</v>
      </c>
      <c r="N1083" s="143">
        <f>IF(対応ガラス検索!$E$2="-","",IF(対応ガラス検索!$E$2&gt;=K1083,MAX($N$2:N1082)+1,""))</f>
        <v>1082</v>
      </c>
      <c r="O1083" s="143">
        <f>IF(対応ガラス検索!$E$2="-","",IF(L1083&lt;=0.65,MAX($O$2:O1082)+1,""))</f>
        <v>1082</v>
      </c>
      <c r="P1083" s="144"/>
      <c r="Q1083" s="145"/>
    </row>
    <row r="1084" spans="1:17" x14ac:dyDescent="0.4">
      <c r="A1084" s="68">
        <v>1083</v>
      </c>
      <c r="B1084" s="68" t="s">
        <v>2295</v>
      </c>
      <c r="C1084" s="68" t="s">
        <v>2197</v>
      </c>
      <c r="D1084" s="68" t="s">
        <v>1987</v>
      </c>
      <c r="E1084" s="68" t="s">
        <v>1985</v>
      </c>
      <c r="F1084" s="68" t="s">
        <v>1986</v>
      </c>
      <c r="G1084" s="68" t="s">
        <v>1962</v>
      </c>
      <c r="H1084" s="68" t="s">
        <v>1963</v>
      </c>
      <c r="I1084" s="68">
        <v>13</v>
      </c>
      <c r="J1084" s="68" t="s">
        <v>2296</v>
      </c>
      <c r="K1084" s="68">
        <v>1.6</v>
      </c>
      <c r="L1084" s="68">
        <v>0.43</v>
      </c>
      <c r="M1084" s="68" t="s">
        <v>1960</v>
      </c>
      <c r="N1084" s="143">
        <f>IF(対応ガラス検索!$E$2="-","",IF(対応ガラス検索!$E$2&gt;=K1084,MAX($N$2:N1083)+1,""))</f>
        <v>1083</v>
      </c>
      <c r="O1084" s="143">
        <f>IF(対応ガラス検索!$E$2="-","",IF(L1084&lt;=0.65,MAX($O$2:O1083)+1,""))</f>
        <v>1083</v>
      </c>
      <c r="P1084" s="144"/>
      <c r="Q1084" s="145"/>
    </row>
    <row r="1085" spans="1:17" x14ac:dyDescent="0.4">
      <c r="A1085" s="68">
        <v>1084</v>
      </c>
      <c r="B1085" s="68" t="s">
        <v>2295</v>
      </c>
      <c r="C1085" s="68" t="s">
        <v>2197</v>
      </c>
      <c r="D1085" s="68" t="s">
        <v>1987</v>
      </c>
      <c r="E1085" s="68" t="s">
        <v>1985</v>
      </c>
      <c r="F1085" s="68" t="s">
        <v>1986</v>
      </c>
      <c r="G1085" s="68" t="s">
        <v>1962</v>
      </c>
      <c r="H1085" s="68" t="s">
        <v>1963</v>
      </c>
      <c r="I1085" s="68">
        <v>7</v>
      </c>
      <c r="J1085" s="68" t="s">
        <v>2267</v>
      </c>
      <c r="K1085" s="68">
        <v>1.9</v>
      </c>
      <c r="L1085" s="68">
        <v>0.43</v>
      </c>
      <c r="M1085" s="68" t="s">
        <v>1960</v>
      </c>
      <c r="N1085" s="143">
        <f>IF(対応ガラス検索!$E$2="-","",IF(対応ガラス検索!$E$2&gt;=K1085,MAX($N$2:N1084)+1,""))</f>
        <v>1084</v>
      </c>
      <c r="O1085" s="143">
        <f>IF(対応ガラス検索!$E$2="-","",IF(L1085&lt;=0.65,MAX($O$2:O1084)+1,""))</f>
        <v>1084</v>
      </c>
      <c r="P1085" s="144"/>
      <c r="Q1085" s="145"/>
    </row>
    <row r="1086" spans="1:17" x14ac:dyDescent="0.4">
      <c r="A1086" s="68">
        <v>1085</v>
      </c>
      <c r="B1086" s="68" t="s">
        <v>2295</v>
      </c>
      <c r="C1086" s="68" t="s">
        <v>2197</v>
      </c>
      <c r="D1086" s="68" t="s">
        <v>1987</v>
      </c>
      <c r="E1086" s="68" t="s">
        <v>1985</v>
      </c>
      <c r="F1086" s="68" t="s">
        <v>1986</v>
      </c>
      <c r="G1086" s="68" t="s">
        <v>1962</v>
      </c>
      <c r="H1086" s="68" t="s">
        <v>1963</v>
      </c>
      <c r="I1086" s="68">
        <v>8</v>
      </c>
      <c r="J1086" s="68" t="s">
        <v>2267</v>
      </c>
      <c r="K1086" s="68">
        <v>1.7</v>
      </c>
      <c r="L1086" s="68">
        <v>0.43</v>
      </c>
      <c r="M1086" s="68" t="s">
        <v>1960</v>
      </c>
      <c r="N1086" s="143">
        <f>IF(対応ガラス検索!$E$2="-","",IF(対応ガラス検索!$E$2&gt;=K1086,MAX($N$2:N1085)+1,""))</f>
        <v>1085</v>
      </c>
      <c r="O1086" s="143">
        <f>IF(対応ガラス検索!$E$2="-","",IF(L1086&lt;=0.65,MAX($O$2:O1085)+1,""))</f>
        <v>1085</v>
      </c>
      <c r="P1086" s="144"/>
      <c r="Q1086" s="145"/>
    </row>
    <row r="1087" spans="1:17" x14ac:dyDescent="0.4">
      <c r="A1087" s="68">
        <v>1086</v>
      </c>
      <c r="B1087" s="68" t="s">
        <v>2295</v>
      </c>
      <c r="C1087" s="68" t="s">
        <v>2197</v>
      </c>
      <c r="D1087" s="68" t="s">
        <v>1987</v>
      </c>
      <c r="E1087" s="68" t="s">
        <v>1985</v>
      </c>
      <c r="F1087" s="68" t="s">
        <v>1986</v>
      </c>
      <c r="G1087" s="68" t="s">
        <v>1962</v>
      </c>
      <c r="H1087" s="68" t="s">
        <v>1963</v>
      </c>
      <c r="I1087" s="68">
        <v>9</v>
      </c>
      <c r="J1087" s="68" t="s">
        <v>2267</v>
      </c>
      <c r="K1087" s="68">
        <v>1.6</v>
      </c>
      <c r="L1087" s="68">
        <v>0.43</v>
      </c>
      <c r="M1087" s="68" t="s">
        <v>1960</v>
      </c>
      <c r="N1087" s="143">
        <f>IF(対応ガラス検索!$E$2="-","",IF(対応ガラス検索!$E$2&gt;=K1087,MAX($N$2:N1086)+1,""))</f>
        <v>1086</v>
      </c>
      <c r="O1087" s="143">
        <f>IF(対応ガラス検索!$E$2="-","",IF(L1087&lt;=0.65,MAX($O$2:O1086)+1,""))</f>
        <v>1086</v>
      </c>
      <c r="P1087" s="144"/>
      <c r="Q1087" s="145"/>
    </row>
    <row r="1088" spans="1:17" x14ac:dyDescent="0.4">
      <c r="A1088" s="68">
        <v>1087</v>
      </c>
      <c r="B1088" s="68" t="s">
        <v>2295</v>
      </c>
      <c r="C1088" s="68" t="s">
        <v>2197</v>
      </c>
      <c r="D1088" s="68" t="s">
        <v>1987</v>
      </c>
      <c r="E1088" s="68" t="s">
        <v>1985</v>
      </c>
      <c r="F1088" s="68" t="s">
        <v>1986</v>
      </c>
      <c r="G1088" s="68" t="s">
        <v>1962</v>
      </c>
      <c r="H1088" s="68" t="s">
        <v>1963</v>
      </c>
      <c r="I1088" s="68">
        <v>10</v>
      </c>
      <c r="J1088" s="68" t="s">
        <v>2267</v>
      </c>
      <c r="K1088" s="68">
        <v>1.5</v>
      </c>
      <c r="L1088" s="68">
        <v>0.43</v>
      </c>
      <c r="M1088" s="68" t="s">
        <v>1960</v>
      </c>
      <c r="N1088" s="143">
        <f>IF(対応ガラス検索!$E$2="-","",IF(対応ガラス検索!$E$2&gt;=K1088,MAX($N$2:N1087)+1,""))</f>
        <v>1087</v>
      </c>
      <c r="O1088" s="143">
        <f>IF(対応ガラス検索!$E$2="-","",IF(L1088&lt;=0.65,MAX($O$2:O1087)+1,""))</f>
        <v>1087</v>
      </c>
      <c r="P1088" s="144"/>
      <c r="Q1088" s="145"/>
    </row>
    <row r="1089" spans="1:17" x14ac:dyDescent="0.4">
      <c r="A1089" s="68">
        <v>1088</v>
      </c>
      <c r="B1089" s="68" t="s">
        <v>2295</v>
      </c>
      <c r="C1089" s="68" t="s">
        <v>2197</v>
      </c>
      <c r="D1089" s="68" t="s">
        <v>1987</v>
      </c>
      <c r="E1089" s="68" t="s">
        <v>1985</v>
      </c>
      <c r="F1089" s="68" t="s">
        <v>1986</v>
      </c>
      <c r="G1089" s="68" t="s">
        <v>1962</v>
      </c>
      <c r="H1089" s="68" t="s">
        <v>1963</v>
      </c>
      <c r="I1089" s="68">
        <v>11</v>
      </c>
      <c r="J1089" s="68" t="s">
        <v>2267</v>
      </c>
      <c r="K1089" s="68">
        <v>1.4</v>
      </c>
      <c r="L1089" s="68">
        <v>0.43</v>
      </c>
      <c r="M1089" s="68" t="s">
        <v>1960</v>
      </c>
      <c r="N1089" s="143">
        <f>IF(対応ガラス検索!$E$2="-","",IF(対応ガラス検索!$E$2&gt;=K1089,MAX($N$2:N1088)+1,""))</f>
        <v>1088</v>
      </c>
      <c r="O1089" s="143">
        <f>IF(対応ガラス検索!$E$2="-","",IF(L1089&lt;=0.65,MAX($O$2:O1088)+1,""))</f>
        <v>1088</v>
      </c>
      <c r="P1089" s="144"/>
      <c r="Q1089" s="145"/>
    </row>
    <row r="1090" spans="1:17" x14ac:dyDescent="0.4">
      <c r="A1090" s="68">
        <v>1089</v>
      </c>
      <c r="B1090" s="68" t="s">
        <v>2295</v>
      </c>
      <c r="C1090" s="68" t="s">
        <v>2197</v>
      </c>
      <c r="D1090" s="68" t="s">
        <v>1987</v>
      </c>
      <c r="E1090" s="68" t="s">
        <v>1985</v>
      </c>
      <c r="F1090" s="68" t="s">
        <v>1986</v>
      </c>
      <c r="G1090" s="68" t="s">
        <v>1962</v>
      </c>
      <c r="H1090" s="68" t="s">
        <v>1963</v>
      </c>
      <c r="I1090" s="68">
        <v>12</v>
      </c>
      <c r="J1090" s="68" t="s">
        <v>2267</v>
      </c>
      <c r="K1090" s="68">
        <v>1.3</v>
      </c>
      <c r="L1090" s="68">
        <v>0.43</v>
      </c>
      <c r="M1090" s="68" t="s">
        <v>1960</v>
      </c>
      <c r="N1090" s="143">
        <f>IF(対応ガラス検索!$E$2="-","",IF(対応ガラス検索!$E$2&gt;=K1090,MAX($N$2:N1089)+1,""))</f>
        <v>1089</v>
      </c>
      <c r="O1090" s="143">
        <f>IF(対応ガラス検索!$E$2="-","",IF(L1090&lt;=0.65,MAX($O$2:O1089)+1,""))</f>
        <v>1089</v>
      </c>
      <c r="P1090" s="144"/>
      <c r="Q1090" s="145"/>
    </row>
    <row r="1091" spans="1:17" x14ac:dyDescent="0.4">
      <c r="A1091" s="68">
        <v>1090</v>
      </c>
      <c r="B1091" s="68" t="s">
        <v>2295</v>
      </c>
      <c r="C1091" s="68" t="s">
        <v>2197</v>
      </c>
      <c r="D1091" s="68" t="s">
        <v>1987</v>
      </c>
      <c r="E1091" s="68" t="s">
        <v>1985</v>
      </c>
      <c r="F1091" s="68" t="s">
        <v>1986</v>
      </c>
      <c r="G1091" s="68" t="s">
        <v>1962</v>
      </c>
      <c r="H1091" s="68" t="s">
        <v>1963</v>
      </c>
      <c r="I1091" s="68">
        <v>13</v>
      </c>
      <c r="J1091" s="68" t="s">
        <v>2267</v>
      </c>
      <c r="K1091" s="68">
        <v>1.2</v>
      </c>
      <c r="L1091" s="68">
        <v>0.43</v>
      </c>
      <c r="M1091" s="68" t="s">
        <v>1960</v>
      </c>
      <c r="N1091" s="143">
        <f>IF(対応ガラス検索!$E$2="-","",IF(対応ガラス検索!$E$2&gt;=K1091,MAX($N$2:N1090)+1,""))</f>
        <v>1090</v>
      </c>
      <c r="O1091" s="143">
        <f>IF(対応ガラス検索!$E$2="-","",IF(L1091&lt;=0.65,MAX($O$2:O1090)+1,""))</f>
        <v>1090</v>
      </c>
      <c r="P1091" s="144"/>
      <c r="Q1091" s="145"/>
    </row>
    <row r="1092" spans="1:17" x14ac:dyDescent="0.4">
      <c r="A1092" s="68">
        <v>1091</v>
      </c>
      <c r="B1092" s="68" t="s">
        <v>2295</v>
      </c>
      <c r="C1092" s="68" t="s">
        <v>2197</v>
      </c>
      <c r="D1092" s="68" t="s">
        <v>1988</v>
      </c>
      <c r="E1092" s="68" t="s">
        <v>1985</v>
      </c>
      <c r="F1092" s="68" t="s">
        <v>1986</v>
      </c>
      <c r="G1092" s="68" t="s">
        <v>1965</v>
      </c>
      <c r="H1092" s="68" t="s">
        <v>1966</v>
      </c>
      <c r="I1092" s="68">
        <v>6</v>
      </c>
      <c r="J1092" s="68" t="s">
        <v>2296</v>
      </c>
      <c r="K1092" s="68">
        <v>2.5</v>
      </c>
      <c r="L1092" s="68">
        <v>0.41</v>
      </c>
      <c r="M1092" s="68" t="s">
        <v>1960</v>
      </c>
      <c r="N1092" s="143">
        <f>IF(対応ガラス検索!$E$2="-","",IF(対応ガラス検索!$E$2&gt;=K1092,MAX($N$2:N1091)+1,""))</f>
        <v>1091</v>
      </c>
      <c r="O1092" s="143">
        <f>IF(対応ガラス検索!$E$2="-","",IF(L1092&lt;=0.65,MAX($O$2:O1091)+1,""))</f>
        <v>1091</v>
      </c>
      <c r="P1092" s="144"/>
      <c r="Q1092" s="145"/>
    </row>
    <row r="1093" spans="1:17" x14ac:dyDescent="0.4">
      <c r="A1093" s="68">
        <v>1092</v>
      </c>
      <c r="B1093" s="68" t="s">
        <v>2295</v>
      </c>
      <c r="C1093" s="68" t="s">
        <v>2197</v>
      </c>
      <c r="D1093" s="68" t="s">
        <v>1988</v>
      </c>
      <c r="E1093" s="68" t="s">
        <v>1985</v>
      </c>
      <c r="F1093" s="68" t="s">
        <v>1986</v>
      </c>
      <c r="G1093" s="68" t="s">
        <v>1965</v>
      </c>
      <c r="H1093" s="68" t="s">
        <v>1966</v>
      </c>
      <c r="I1093" s="68">
        <v>7</v>
      </c>
      <c r="J1093" s="68" t="s">
        <v>2296</v>
      </c>
      <c r="K1093" s="68">
        <v>2.2999999999999998</v>
      </c>
      <c r="L1093" s="68">
        <v>0.41</v>
      </c>
      <c r="M1093" s="68" t="s">
        <v>1960</v>
      </c>
      <c r="N1093" s="143">
        <f>IF(対応ガラス検索!$E$2="-","",IF(対応ガラス検索!$E$2&gt;=K1093,MAX($N$2:N1092)+1,""))</f>
        <v>1092</v>
      </c>
      <c r="O1093" s="143">
        <f>IF(対応ガラス検索!$E$2="-","",IF(L1093&lt;=0.65,MAX($O$2:O1092)+1,""))</f>
        <v>1092</v>
      </c>
      <c r="P1093" s="144"/>
      <c r="Q1093" s="145"/>
    </row>
    <row r="1094" spans="1:17" x14ac:dyDescent="0.4">
      <c r="A1094" s="68">
        <v>1093</v>
      </c>
      <c r="B1094" s="68" t="s">
        <v>2295</v>
      </c>
      <c r="C1094" s="68" t="s">
        <v>2197</v>
      </c>
      <c r="D1094" s="68" t="s">
        <v>1988</v>
      </c>
      <c r="E1094" s="68" t="s">
        <v>1985</v>
      </c>
      <c r="F1094" s="68" t="s">
        <v>1986</v>
      </c>
      <c r="G1094" s="68" t="s">
        <v>1965</v>
      </c>
      <c r="H1094" s="68" t="s">
        <v>1966</v>
      </c>
      <c r="I1094" s="68">
        <v>8</v>
      </c>
      <c r="J1094" s="68" t="s">
        <v>2296</v>
      </c>
      <c r="K1094" s="68">
        <v>2.1</v>
      </c>
      <c r="L1094" s="68">
        <v>0.41</v>
      </c>
      <c r="M1094" s="68" t="s">
        <v>1960</v>
      </c>
      <c r="N1094" s="143">
        <f>IF(対応ガラス検索!$E$2="-","",IF(対応ガラス検索!$E$2&gt;=K1094,MAX($N$2:N1093)+1,""))</f>
        <v>1093</v>
      </c>
      <c r="O1094" s="143">
        <f>IF(対応ガラス検索!$E$2="-","",IF(L1094&lt;=0.65,MAX($O$2:O1093)+1,""))</f>
        <v>1093</v>
      </c>
      <c r="P1094" s="144"/>
      <c r="Q1094" s="145"/>
    </row>
    <row r="1095" spans="1:17" x14ac:dyDescent="0.4">
      <c r="A1095" s="68">
        <v>1094</v>
      </c>
      <c r="B1095" s="68" t="s">
        <v>2295</v>
      </c>
      <c r="C1095" s="68" t="s">
        <v>2197</v>
      </c>
      <c r="D1095" s="68" t="s">
        <v>1988</v>
      </c>
      <c r="E1095" s="68" t="s">
        <v>1985</v>
      </c>
      <c r="F1095" s="68" t="s">
        <v>1986</v>
      </c>
      <c r="G1095" s="68" t="s">
        <v>1965</v>
      </c>
      <c r="H1095" s="68" t="s">
        <v>1966</v>
      </c>
      <c r="I1095" s="68">
        <v>9</v>
      </c>
      <c r="J1095" s="68" t="s">
        <v>2296</v>
      </c>
      <c r="K1095" s="68">
        <v>2</v>
      </c>
      <c r="L1095" s="68">
        <v>0.41</v>
      </c>
      <c r="M1095" s="68" t="s">
        <v>1960</v>
      </c>
      <c r="N1095" s="143">
        <f>IF(対応ガラス検索!$E$2="-","",IF(対応ガラス検索!$E$2&gt;=K1095,MAX($N$2:N1094)+1,""))</f>
        <v>1094</v>
      </c>
      <c r="O1095" s="143">
        <f>IF(対応ガラス検索!$E$2="-","",IF(L1095&lt;=0.65,MAX($O$2:O1094)+1,""))</f>
        <v>1094</v>
      </c>
      <c r="P1095" s="144"/>
      <c r="Q1095" s="145"/>
    </row>
    <row r="1096" spans="1:17" x14ac:dyDescent="0.4">
      <c r="A1096" s="68">
        <v>1095</v>
      </c>
      <c r="B1096" s="68" t="s">
        <v>2295</v>
      </c>
      <c r="C1096" s="68" t="s">
        <v>2197</v>
      </c>
      <c r="D1096" s="68" t="s">
        <v>1988</v>
      </c>
      <c r="E1096" s="68" t="s">
        <v>1985</v>
      </c>
      <c r="F1096" s="68" t="s">
        <v>1986</v>
      </c>
      <c r="G1096" s="68" t="s">
        <v>1965</v>
      </c>
      <c r="H1096" s="68" t="s">
        <v>1966</v>
      </c>
      <c r="I1096" s="68">
        <v>10</v>
      </c>
      <c r="J1096" s="68" t="s">
        <v>2296</v>
      </c>
      <c r="K1096" s="68">
        <v>1.8</v>
      </c>
      <c r="L1096" s="68">
        <v>0.41</v>
      </c>
      <c r="M1096" s="68" t="s">
        <v>1960</v>
      </c>
      <c r="N1096" s="143">
        <f>IF(対応ガラス検索!$E$2="-","",IF(対応ガラス検索!$E$2&gt;=K1096,MAX($N$2:N1095)+1,""))</f>
        <v>1095</v>
      </c>
      <c r="O1096" s="143">
        <f>IF(対応ガラス検索!$E$2="-","",IF(L1096&lt;=0.65,MAX($O$2:O1095)+1,""))</f>
        <v>1095</v>
      </c>
      <c r="P1096" s="144"/>
      <c r="Q1096" s="145"/>
    </row>
    <row r="1097" spans="1:17" x14ac:dyDescent="0.4">
      <c r="A1097" s="68">
        <v>1096</v>
      </c>
      <c r="B1097" s="68" t="s">
        <v>2295</v>
      </c>
      <c r="C1097" s="68" t="s">
        <v>2197</v>
      </c>
      <c r="D1097" s="68" t="s">
        <v>1988</v>
      </c>
      <c r="E1097" s="68" t="s">
        <v>1985</v>
      </c>
      <c r="F1097" s="68" t="s">
        <v>1986</v>
      </c>
      <c r="G1097" s="68" t="s">
        <v>1965</v>
      </c>
      <c r="H1097" s="68" t="s">
        <v>1966</v>
      </c>
      <c r="I1097" s="68">
        <v>11</v>
      </c>
      <c r="J1097" s="68" t="s">
        <v>2296</v>
      </c>
      <c r="K1097" s="68">
        <v>1.7</v>
      </c>
      <c r="L1097" s="68">
        <v>0.41</v>
      </c>
      <c r="M1097" s="68" t="s">
        <v>1960</v>
      </c>
      <c r="N1097" s="143">
        <f>IF(対応ガラス検索!$E$2="-","",IF(対応ガラス検索!$E$2&gt;=K1097,MAX($N$2:N1096)+1,""))</f>
        <v>1096</v>
      </c>
      <c r="O1097" s="143">
        <f>IF(対応ガラス検索!$E$2="-","",IF(L1097&lt;=0.65,MAX($O$2:O1096)+1,""))</f>
        <v>1096</v>
      </c>
      <c r="P1097" s="144"/>
      <c r="Q1097" s="145"/>
    </row>
    <row r="1098" spans="1:17" x14ac:dyDescent="0.4">
      <c r="A1098" s="68">
        <v>1097</v>
      </c>
      <c r="B1098" s="68" t="s">
        <v>2295</v>
      </c>
      <c r="C1098" s="68" t="s">
        <v>2197</v>
      </c>
      <c r="D1098" s="68" t="s">
        <v>1988</v>
      </c>
      <c r="E1098" s="68" t="s">
        <v>1985</v>
      </c>
      <c r="F1098" s="68" t="s">
        <v>1986</v>
      </c>
      <c r="G1098" s="68" t="s">
        <v>1965</v>
      </c>
      <c r="H1098" s="68" t="s">
        <v>1966</v>
      </c>
      <c r="I1098" s="68">
        <v>12</v>
      </c>
      <c r="J1098" s="68" t="s">
        <v>2296</v>
      </c>
      <c r="K1098" s="68">
        <v>1.6</v>
      </c>
      <c r="L1098" s="68">
        <v>0.41</v>
      </c>
      <c r="M1098" s="68" t="s">
        <v>1960</v>
      </c>
      <c r="N1098" s="143">
        <f>IF(対応ガラス検索!$E$2="-","",IF(対応ガラス検索!$E$2&gt;=K1098,MAX($N$2:N1097)+1,""))</f>
        <v>1097</v>
      </c>
      <c r="O1098" s="143">
        <f>IF(対応ガラス検索!$E$2="-","",IF(L1098&lt;=0.65,MAX($O$2:O1097)+1,""))</f>
        <v>1097</v>
      </c>
      <c r="P1098" s="144"/>
      <c r="Q1098" s="145"/>
    </row>
    <row r="1099" spans="1:17" x14ac:dyDescent="0.4">
      <c r="A1099" s="68">
        <v>1098</v>
      </c>
      <c r="B1099" s="68" t="s">
        <v>2295</v>
      </c>
      <c r="C1099" s="68" t="s">
        <v>2197</v>
      </c>
      <c r="D1099" s="68" t="s">
        <v>1988</v>
      </c>
      <c r="E1099" s="68" t="s">
        <v>1985</v>
      </c>
      <c r="F1099" s="68" t="s">
        <v>1986</v>
      </c>
      <c r="G1099" s="68" t="s">
        <v>1965</v>
      </c>
      <c r="H1099" s="68" t="s">
        <v>1966</v>
      </c>
      <c r="I1099" s="68">
        <v>6</v>
      </c>
      <c r="J1099" s="68" t="s">
        <v>2267</v>
      </c>
      <c r="K1099" s="68">
        <v>2</v>
      </c>
      <c r="L1099" s="68">
        <v>0.41</v>
      </c>
      <c r="M1099" s="68" t="s">
        <v>1960</v>
      </c>
      <c r="N1099" s="143">
        <f>IF(対応ガラス検索!$E$2="-","",IF(対応ガラス検索!$E$2&gt;=K1099,MAX($N$2:N1098)+1,""))</f>
        <v>1098</v>
      </c>
      <c r="O1099" s="143">
        <f>IF(対応ガラス検索!$E$2="-","",IF(L1099&lt;=0.65,MAX($O$2:O1098)+1,""))</f>
        <v>1098</v>
      </c>
      <c r="P1099" s="144"/>
      <c r="Q1099" s="145"/>
    </row>
    <row r="1100" spans="1:17" x14ac:dyDescent="0.4">
      <c r="A1100" s="68">
        <v>1099</v>
      </c>
      <c r="B1100" s="68" t="s">
        <v>2295</v>
      </c>
      <c r="C1100" s="68" t="s">
        <v>2197</v>
      </c>
      <c r="D1100" s="68" t="s">
        <v>1988</v>
      </c>
      <c r="E1100" s="68" t="s">
        <v>1985</v>
      </c>
      <c r="F1100" s="68" t="s">
        <v>1986</v>
      </c>
      <c r="G1100" s="68" t="s">
        <v>1965</v>
      </c>
      <c r="H1100" s="68" t="s">
        <v>1966</v>
      </c>
      <c r="I1100" s="68">
        <v>7</v>
      </c>
      <c r="J1100" s="68" t="s">
        <v>2267</v>
      </c>
      <c r="K1100" s="68">
        <v>1.9</v>
      </c>
      <c r="L1100" s="68">
        <v>0.41</v>
      </c>
      <c r="M1100" s="68" t="s">
        <v>1960</v>
      </c>
      <c r="N1100" s="143">
        <f>IF(対応ガラス検索!$E$2="-","",IF(対応ガラス検索!$E$2&gt;=K1100,MAX($N$2:N1099)+1,""))</f>
        <v>1099</v>
      </c>
      <c r="O1100" s="143">
        <f>IF(対応ガラス検索!$E$2="-","",IF(L1100&lt;=0.65,MAX($O$2:O1099)+1,""))</f>
        <v>1099</v>
      </c>
      <c r="P1100" s="144"/>
      <c r="Q1100" s="145"/>
    </row>
    <row r="1101" spans="1:17" x14ac:dyDescent="0.4">
      <c r="A1101" s="68">
        <v>1100</v>
      </c>
      <c r="B1101" s="68" t="s">
        <v>2295</v>
      </c>
      <c r="C1101" s="68" t="s">
        <v>2197</v>
      </c>
      <c r="D1101" s="68" t="s">
        <v>1988</v>
      </c>
      <c r="E1101" s="68" t="s">
        <v>1985</v>
      </c>
      <c r="F1101" s="68" t="s">
        <v>1986</v>
      </c>
      <c r="G1101" s="68" t="s">
        <v>1965</v>
      </c>
      <c r="H1101" s="68" t="s">
        <v>1966</v>
      </c>
      <c r="I1101" s="68">
        <v>8</v>
      </c>
      <c r="J1101" s="68" t="s">
        <v>2267</v>
      </c>
      <c r="K1101" s="68">
        <v>1.7</v>
      </c>
      <c r="L1101" s="68">
        <v>0.41</v>
      </c>
      <c r="M1101" s="68" t="s">
        <v>1960</v>
      </c>
      <c r="N1101" s="143">
        <f>IF(対応ガラス検索!$E$2="-","",IF(対応ガラス検索!$E$2&gt;=K1101,MAX($N$2:N1100)+1,""))</f>
        <v>1100</v>
      </c>
      <c r="O1101" s="143">
        <f>IF(対応ガラス検索!$E$2="-","",IF(L1101&lt;=0.65,MAX($O$2:O1100)+1,""))</f>
        <v>1100</v>
      </c>
      <c r="P1101" s="144"/>
      <c r="Q1101" s="145"/>
    </row>
    <row r="1102" spans="1:17" x14ac:dyDescent="0.4">
      <c r="A1102" s="68">
        <v>1101</v>
      </c>
      <c r="B1102" s="68" t="s">
        <v>2295</v>
      </c>
      <c r="C1102" s="68" t="s">
        <v>2197</v>
      </c>
      <c r="D1102" s="68" t="s">
        <v>1988</v>
      </c>
      <c r="E1102" s="68" t="s">
        <v>1985</v>
      </c>
      <c r="F1102" s="68" t="s">
        <v>1986</v>
      </c>
      <c r="G1102" s="68" t="s">
        <v>1965</v>
      </c>
      <c r="H1102" s="68" t="s">
        <v>1966</v>
      </c>
      <c r="I1102" s="68">
        <v>9</v>
      </c>
      <c r="J1102" s="68" t="s">
        <v>2267</v>
      </c>
      <c r="K1102" s="68">
        <v>1.6</v>
      </c>
      <c r="L1102" s="68">
        <v>0.41</v>
      </c>
      <c r="M1102" s="68" t="s">
        <v>1960</v>
      </c>
      <c r="N1102" s="143">
        <f>IF(対応ガラス検索!$E$2="-","",IF(対応ガラス検索!$E$2&gt;=K1102,MAX($N$2:N1101)+1,""))</f>
        <v>1101</v>
      </c>
      <c r="O1102" s="143">
        <f>IF(対応ガラス検索!$E$2="-","",IF(L1102&lt;=0.65,MAX($O$2:O1101)+1,""))</f>
        <v>1101</v>
      </c>
      <c r="P1102" s="144"/>
      <c r="Q1102" s="145"/>
    </row>
    <row r="1103" spans="1:17" x14ac:dyDescent="0.4">
      <c r="A1103" s="68">
        <v>1102</v>
      </c>
      <c r="B1103" s="68" t="s">
        <v>2295</v>
      </c>
      <c r="C1103" s="68" t="s">
        <v>2197</v>
      </c>
      <c r="D1103" s="68" t="s">
        <v>1988</v>
      </c>
      <c r="E1103" s="68" t="s">
        <v>1985</v>
      </c>
      <c r="F1103" s="68" t="s">
        <v>1986</v>
      </c>
      <c r="G1103" s="68" t="s">
        <v>1965</v>
      </c>
      <c r="H1103" s="68" t="s">
        <v>1966</v>
      </c>
      <c r="I1103" s="68">
        <v>10</v>
      </c>
      <c r="J1103" s="68" t="s">
        <v>2267</v>
      </c>
      <c r="K1103" s="68">
        <v>1.5</v>
      </c>
      <c r="L1103" s="68">
        <v>0.41</v>
      </c>
      <c r="M1103" s="68" t="s">
        <v>1960</v>
      </c>
      <c r="N1103" s="143">
        <f>IF(対応ガラス検索!$E$2="-","",IF(対応ガラス検索!$E$2&gt;=K1103,MAX($N$2:N1102)+1,""))</f>
        <v>1102</v>
      </c>
      <c r="O1103" s="143">
        <f>IF(対応ガラス検索!$E$2="-","",IF(L1103&lt;=0.65,MAX($O$2:O1102)+1,""))</f>
        <v>1102</v>
      </c>
      <c r="P1103" s="144"/>
      <c r="Q1103" s="145"/>
    </row>
    <row r="1104" spans="1:17" x14ac:dyDescent="0.4">
      <c r="A1104" s="68">
        <v>1103</v>
      </c>
      <c r="B1104" s="68" t="s">
        <v>2295</v>
      </c>
      <c r="C1104" s="68" t="s">
        <v>2197</v>
      </c>
      <c r="D1104" s="68" t="s">
        <v>1988</v>
      </c>
      <c r="E1104" s="68" t="s">
        <v>1985</v>
      </c>
      <c r="F1104" s="68" t="s">
        <v>1986</v>
      </c>
      <c r="G1104" s="68" t="s">
        <v>1965</v>
      </c>
      <c r="H1104" s="68" t="s">
        <v>1966</v>
      </c>
      <c r="I1104" s="68">
        <v>11</v>
      </c>
      <c r="J1104" s="68" t="s">
        <v>2267</v>
      </c>
      <c r="K1104" s="68">
        <v>1.4</v>
      </c>
      <c r="L1104" s="68">
        <v>0.41</v>
      </c>
      <c r="M1104" s="68" t="s">
        <v>1960</v>
      </c>
      <c r="N1104" s="143">
        <f>IF(対応ガラス検索!$E$2="-","",IF(対応ガラス検索!$E$2&gt;=K1104,MAX($N$2:N1103)+1,""))</f>
        <v>1103</v>
      </c>
      <c r="O1104" s="143">
        <f>IF(対応ガラス検索!$E$2="-","",IF(L1104&lt;=0.65,MAX($O$2:O1103)+1,""))</f>
        <v>1103</v>
      </c>
      <c r="P1104" s="144"/>
      <c r="Q1104" s="145"/>
    </row>
    <row r="1105" spans="1:17" x14ac:dyDescent="0.4">
      <c r="A1105" s="68">
        <v>1104</v>
      </c>
      <c r="B1105" s="68" t="s">
        <v>2295</v>
      </c>
      <c r="C1105" s="68" t="s">
        <v>2197</v>
      </c>
      <c r="D1105" s="68" t="s">
        <v>1988</v>
      </c>
      <c r="E1105" s="68" t="s">
        <v>1985</v>
      </c>
      <c r="F1105" s="68" t="s">
        <v>1986</v>
      </c>
      <c r="G1105" s="68" t="s">
        <v>1965</v>
      </c>
      <c r="H1105" s="68" t="s">
        <v>1966</v>
      </c>
      <c r="I1105" s="68">
        <v>12</v>
      </c>
      <c r="J1105" s="68" t="s">
        <v>2267</v>
      </c>
      <c r="K1105" s="68">
        <v>1.3</v>
      </c>
      <c r="L1105" s="68">
        <v>0.41</v>
      </c>
      <c r="M1105" s="68" t="s">
        <v>1960</v>
      </c>
      <c r="N1105" s="143">
        <f>IF(対応ガラス検索!$E$2="-","",IF(対応ガラス検索!$E$2&gt;=K1105,MAX($N$2:N1104)+1,""))</f>
        <v>1104</v>
      </c>
      <c r="O1105" s="143">
        <f>IF(対応ガラス検索!$E$2="-","",IF(L1105&lt;=0.65,MAX($O$2:O1104)+1,""))</f>
        <v>1104</v>
      </c>
      <c r="P1105" s="144"/>
      <c r="Q1105" s="145"/>
    </row>
    <row r="1106" spans="1:17" x14ac:dyDescent="0.4">
      <c r="A1106" s="68">
        <v>1105</v>
      </c>
      <c r="B1106" s="68" t="s">
        <v>2295</v>
      </c>
      <c r="C1106" s="68" t="s">
        <v>2197</v>
      </c>
      <c r="D1106" s="68" t="s">
        <v>1989</v>
      </c>
      <c r="E1106" s="68" t="s">
        <v>1990</v>
      </c>
      <c r="F1106" s="68" t="s">
        <v>1991</v>
      </c>
      <c r="G1106" s="68" t="s">
        <v>1958</v>
      </c>
      <c r="H1106" s="68" t="s">
        <v>1959</v>
      </c>
      <c r="I1106" s="68">
        <v>6</v>
      </c>
      <c r="J1106" s="68" t="s">
        <v>2296</v>
      </c>
      <c r="K1106" s="68">
        <v>2.5</v>
      </c>
      <c r="L1106" s="68">
        <v>0.43</v>
      </c>
      <c r="M1106" s="68" t="s">
        <v>1960</v>
      </c>
      <c r="N1106" s="143">
        <f>IF(対応ガラス検索!$E$2="-","",IF(対応ガラス検索!$E$2&gt;=K1106,MAX($N$2:N1105)+1,""))</f>
        <v>1105</v>
      </c>
      <c r="O1106" s="143">
        <f>IF(対応ガラス検索!$E$2="-","",IF(L1106&lt;=0.65,MAX($O$2:O1105)+1,""))</f>
        <v>1105</v>
      </c>
      <c r="P1106" s="144"/>
      <c r="Q1106" s="145"/>
    </row>
    <row r="1107" spans="1:17" x14ac:dyDescent="0.4">
      <c r="A1107" s="68">
        <v>1106</v>
      </c>
      <c r="B1107" s="68" t="s">
        <v>2295</v>
      </c>
      <c r="C1107" s="68" t="s">
        <v>2197</v>
      </c>
      <c r="D1107" s="68" t="s">
        <v>1989</v>
      </c>
      <c r="E1107" s="68" t="s">
        <v>1990</v>
      </c>
      <c r="F1107" s="68" t="s">
        <v>1991</v>
      </c>
      <c r="G1107" s="68" t="s">
        <v>1958</v>
      </c>
      <c r="H1107" s="68" t="s">
        <v>1959</v>
      </c>
      <c r="I1107" s="68">
        <v>7</v>
      </c>
      <c r="J1107" s="68" t="s">
        <v>2296</v>
      </c>
      <c r="K1107" s="68">
        <v>2.2999999999999998</v>
      </c>
      <c r="L1107" s="68">
        <v>0.43</v>
      </c>
      <c r="M1107" s="68" t="s">
        <v>1960</v>
      </c>
      <c r="N1107" s="143">
        <f>IF(対応ガラス検索!$E$2="-","",IF(対応ガラス検索!$E$2&gt;=K1107,MAX($N$2:N1106)+1,""))</f>
        <v>1106</v>
      </c>
      <c r="O1107" s="143">
        <f>IF(対応ガラス検索!$E$2="-","",IF(L1107&lt;=0.65,MAX($O$2:O1106)+1,""))</f>
        <v>1106</v>
      </c>
      <c r="P1107" s="144"/>
      <c r="Q1107" s="145"/>
    </row>
    <row r="1108" spans="1:17" x14ac:dyDescent="0.4">
      <c r="A1108" s="68">
        <v>1107</v>
      </c>
      <c r="B1108" s="68" t="s">
        <v>2295</v>
      </c>
      <c r="C1108" s="68" t="s">
        <v>2197</v>
      </c>
      <c r="D1108" s="68" t="s">
        <v>1989</v>
      </c>
      <c r="E1108" s="68" t="s">
        <v>1990</v>
      </c>
      <c r="F1108" s="68" t="s">
        <v>1991</v>
      </c>
      <c r="G1108" s="68" t="s">
        <v>1958</v>
      </c>
      <c r="H1108" s="68" t="s">
        <v>1959</v>
      </c>
      <c r="I1108" s="68">
        <v>8</v>
      </c>
      <c r="J1108" s="68" t="s">
        <v>2296</v>
      </c>
      <c r="K1108" s="68">
        <v>2.1</v>
      </c>
      <c r="L1108" s="68">
        <v>0.43</v>
      </c>
      <c r="M1108" s="68" t="s">
        <v>1960</v>
      </c>
      <c r="N1108" s="143">
        <f>IF(対応ガラス検索!$E$2="-","",IF(対応ガラス検索!$E$2&gt;=K1108,MAX($N$2:N1107)+1,""))</f>
        <v>1107</v>
      </c>
      <c r="O1108" s="143">
        <f>IF(対応ガラス検索!$E$2="-","",IF(L1108&lt;=0.65,MAX($O$2:O1107)+1,""))</f>
        <v>1107</v>
      </c>
      <c r="P1108" s="144"/>
      <c r="Q1108" s="145"/>
    </row>
    <row r="1109" spans="1:17" x14ac:dyDescent="0.4">
      <c r="A1109" s="68">
        <v>1108</v>
      </c>
      <c r="B1109" s="68" t="s">
        <v>2295</v>
      </c>
      <c r="C1109" s="68" t="s">
        <v>2197</v>
      </c>
      <c r="D1109" s="68" t="s">
        <v>1989</v>
      </c>
      <c r="E1109" s="68" t="s">
        <v>1990</v>
      </c>
      <c r="F1109" s="68" t="s">
        <v>1991</v>
      </c>
      <c r="G1109" s="68" t="s">
        <v>1958</v>
      </c>
      <c r="H1109" s="68" t="s">
        <v>1959</v>
      </c>
      <c r="I1109" s="68">
        <v>9</v>
      </c>
      <c r="J1109" s="68" t="s">
        <v>2296</v>
      </c>
      <c r="K1109" s="68">
        <v>2</v>
      </c>
      <c r="L1109" s="68">
        <v>0.43</v>
      </c>
      <c r="M1109" s="68" t="s">
        <v>1960</v>
      </c>
      <c r="N1109" s="143">
        <f>IF(対応ガラス検索!$E$2="-","",IF(対応ガラス検索!$E$2&gt;=K1109,MAX($N$2:N1108)+1,""))</f>
        <v>1108</v>
      </c>
      <c r="O1109" s="143">
        <f>IF(対応ガラス検索!$E$2="-","",IF(L1109&lt;=0.65,MAX($O$2:O1108)+1,""))</f>
        <v>1108</v>
      </c>
      <c r="P1109" s="144"/>
      <c r="Q1109" s="145"/>
    </row>
    <row r="1110" spans="1:17" x14ac:dyDescent="0.4">
      <c r="A1110" s="68">
        <v>1109</v>
      </c>
      <c r="B1110" s="68" t="s">
        <v>2295</v>
      </c>
      <c r="C1110" s="68" t="s">
        <v>2197</v>
      </c>
      <c r="D1110" s="68" t="s">
        <v>1989</v>
      </c>
      <c r="E1110" s="68" t="s">
        <v>1990</v>
      </c>
      <c r="F1110" s="68" t="s">
        <v>1991</v>
      </c>
      <c r="G1110" s="68" t="s">
        <v>1958</v>
      </c>
      <c r="H1110" s="68" t="s">
        <v>1959</v>
      </c>
      <c r="I1110" s="68">
        <v>10</v>
      </c>
      <c r="J1110" s="68" t="s">
        <v>2296</v>
      </c>
      <c r="K1110" s="68">
        <v>1.8</v>
      </c>
      <c r="L1110" s="68">
        <v>0.43</v>
      </c>
      <c r="M1110" s="68" t="s">
        <v>1960</v>
      </c>
      <c r="N1110" s="143">
        <f>IF(対応ガラス検索!$E$2="-","",IF(対応ガラス検索!$E$2&gt;=K1110,MAX($N$2:N1109)+1,""))</f>
        <v>1109</v>
      </c>
      <c r="O1110" s="143">
        <f>IF(対応ガラス検索!$E$2="-","",IF(L1110&lt;=0.65,MAX($O$2:O1109)+1,""))</f>
        <v>1109</v>
      </c>
      <c r="P1110" s="144"/>
      <c r="Q1110" s="145"/>
    </row>
    <row r="1111" spans="1:17" x14ac:dyDescent="0.4">
      <c r="A1111" s="68">
        <v>1110</v>
      </c>
      <c r="B1111" s="68" t="s">
        <v>2295</v>
      </c>
      <c r="C1111" s="68" t="s">
        <v>2197</v>
      </c>
      <c r="D1111" s="68" t="s">
        <v>1989</v>
      </c>
      <c r="E1111" s="68" t="s">
        <v>1990</v>
      </c>
      <c r="F1111" s="68" t="s">
        <v>1991</v>
      </c>
      <c r="G1111" s="68" t="s">
        <v>1958</v>
      </c>
      <c r="H1111" s="68" t="s">
        <v>1959</v>
      </c>
      <c r="I1111" s="68">
        <v>11</v>
      </c>
      <c r="J1111" s="68" t="s">
        <v>2296</v>
      </c>
      <c r="K1111" s="68">
        <v>1.7</v>
      </c>
      <c r="L1111" s="68">
        <v>0.43</v>
      </c>
      <c r="M1111" s="68" t="s">
        <v>1960</v>
      </c>
      <c r="N1111" s="143">
        <f>IF(対応ガラス検索!$E$2="-","",IF(対応ガラス検索!$E$2&gt;=K1111,MAX($N$2:N1110)+1,""))</f>
        <v>1110</v>
      </c>
      <c r="O1111" s="143">
        <f>IF(対応ガラス検索!$E$2="-","",IF(L1111&lt;=0.65,MAX($O$2:O1110)+1,""))</f>
        <v>1110</v>
      </c>
      <c r="P1111" s="144"/>
      <c r="Q1111" s="145"/>
    </row>
    <row r="1112" spans="1:17" x14ac:dyDescent="0.4">
      <c r="A1112" s="68">
        <v>1111</v>
      </c>
      <c r="B1112" s="68" t="s">
        <v>2295</v>
      </c>
      <c r="C1112" s="68" t="s">
        <v>2197</v>
      </c>
      <c r="D1112" s="68" t="s">
        <v>1989</v>
      </c>
      <c r="E1112" s="68" t="s">
        <v>1990</v>
      </c>
      <c r="F1112" s="68" t="s">
        <v>1991</v>
      </c>
      <c r="G1112" s="68" t="s">
        <v>1958</v>
      </c>
      <c r="H1112" s="68" t="s">
        <v>1959</v>
      </c>
      <c r="I1112" s="68">
        <v>12</v>
      </c>
      <c r="J1112" s="68" t="s">
        <v>2296</v>
      </c>
      <c r="K1112" s="68">
        <v>1.6</v>
      </c>
      <c r="L1112" s="68">
        <v>0.43</v>
      </c>
      <c r="M1112" s="68" t="s">
        <v>1960</v>
      </c>
      <c r="N1112" s="143">
        <f>IF(対応ガラス検索!$E$2="-","",IF(対応ガラス検索!$E$2&gt;=K1112,MAX($N$2:N1111)+1,""))</f>
        <v>1111</v>
      </c>
      <c r="O1112" s="143">
        <f>IF(対応ガラス検索!$E$2="-","",IF(L1112&lt;=0.65,MAX($O$2:O1111)+1,""))</f>
        <v>1111</v>
      </c>
      <c r="P1112" s="144"/>
      <c r="Q1112" s="145"/>
    </row>
    <row r="1113" spans="1:17" x14ac:dyDescent="0.4">
      <c r="A1113" s="68">
        <v>1112</v>
      </c>
      <c r="B1113" s="68" t="s">
        <v>2295</v>
      </c>
      <c r="C1113" s="68" t="s">
        <v>2197</v>
      </c>
      <c r="D1113" s="68" t="s">
        <v>1989</v>
      </c>
      <c r="E1113" s="68" t="s">
        <v>1990</v>
      </c>
      <c r="F1113" s="68" t="s">
        <v>1991</v>
      </c>
      <c r="G1113" s="68" t="s">
        <v>1958</v>
      </c>
      <c r="H1113" s="68" t="s">
        <v>1959</v>
      </c>
      <c r="I1113" s="68">
        <v>13</v>
      </c>
      <c r="J1113" s="68" t="s">
        <v>2296</v>
      </c>
      <c r="K1113" s="68">
        <v>1.6</v>
      </c>
      <c r="L1113" s="68">
        <v>0.43</v>
      </c>
      <c r="M1113" s="68" t="s">
        <v>1960</v>
      </c>
      <c r="N1113" s="143">
        <f>IF(対応ガラス検索!$E$2="-","",IF(対応ガラス検索!$E$2&gt;=K1113,MAX($N$2:N1112)+1,""))</f>
        <v>1112</v>
      </c>
      <c r="O1113" s="143">
        <f>IF(対応ガラス検索!$E$2="-","",IF(L1113&lt;=0.65,MAX($O$2:O1112)+1,""))</f>
        <v>1112</v>
      </c>
      <c r="P1113" s="144"/>
      <c r="Q1113" s="145"/>
    </row>
    <row r="1114" spans="1:17" x14ac:dyDescent="0.4">
      <c r="A1114" s="68">
        <v>1113</v>
      </c>
      <c r="B1114" s="68" t="s">
        <v>2295</v>
      </c>
      <c r="C1114" s="68" t="s">
        <v>2197</v>
      </c>
      <c r="D1114" s="68" t="s">
        <v>1989</v>
      </c>
      <c r="E1114" s="68" t="s">
        <v>1990</v>
      </c>
      <c r="F1114" s="68" t="s">
        <v>1991</v>
      </c>
      <c r="G1114" s="68" t="s">
        <v>1958</v>
      </c>
      <c r="H1114" s="68" t="s">
        <v>1959</v>
      </c>
      <c r="I1114" s="68">
        <v>14</v>
      </c>
      <c r="J1114" s="68" t="s">
        <v>2296</v>
      </c>
      <c r="K1114" s="68">
        <v>1.5</v>
      </c>
      <c r="L1114" s="68">
        <v>0.43</v>
      </c>
      <c r="M1114" s="68" t="s">
        <v>1960</v>
      </c>
      <c r="N1114" s="143">
        <f>IF(対応ガラス検索!$E$2="-","",IF(対応ガラス検索!$E$2&gt;=K1114,MAX($N$2:N1113)+1,""))</f>
        <v>1113</v>
      </c>
      <c r="O1114" s="143">
        <f>IF(対応ガラス検索!$E$2="-","",IF(L1114&lt;=0.65,MAX($O$2:O1113)+1,""))</f>
        <v>1113</v>
      </c>
      <c r="P1114" s="144"/>
      <c r="Q1114" s="145"/>
    </row>
    <row r="1115" spans="1:17" x14ac:dyDescent="0.4">
      <c r="A1115" s="68">
        <v>1114</v>
      </c>
      <c r="B1115" s="68" t="s">
        <v>2295</v>
      </c>
      <c r="C1115" s="68" t="s">
        <v>2197</v>
      </c>
      <c r="D1115" s="68" t="s">
        <v>1989</v>
      </c>
      <c r="E1115" s="68" t="s">
        <v>1990</v>
      </c>
      <c r="F1115" s="68" t="s">
        <v>1991</v>
      </c>
      <c r="G1115" s="68" t="s">
        <v>1958</v>
      </c>
      <c r="H1115" s="68" t="s">
        <v>1959</v>
      </c>
      <c r="I1115" s="68">
        <v>6</v>
      </c>
      <c r="J1115" s="68" t="s">
        <v>2267</v>
      </c>
      <c r="K1115" s="68">
        <v>2</v>
      </c>
      <c r="L1115" s="68">
        <v>0.43</v>
      </c>
      <c r="M1115" s="68" t="s">
        <v>1960</v>
      </c>
      <c r="N1115" s="143">
        <f>IF(対応ガラス検索!$E$2="-","",IF(対応ガラス検索!$E$2&gt;=K1115,MAX($N$2:N1114)+1,""))</f>
        <v>1114</v>
      </c>
      <c r="O1115" s="143">
        <f>IF(対応ガラス検索!$E$2="-","",IF(L1115&lt;=0.65,MAX($O$2:O1114)+1,""))</f>
        <v>1114</v>
      </c>
      <c r="P1115" s="144"/>
      <c r="Q1115" s="145"/>
    </row>
    <row r="1116" spans="1:17" x14ac:dyDescent="0.4">
      <c r="A1116" s="68">
        <v>1115</v>
      </c>
      <c r="B1116" s="68" t="s">
        <v>2295</v>
      </c>
      <c r="C1116" s="68" t="s">
        <v>2197</v>
      </c>
      <c r="D1116" s="68" t="s">
        <v>1989</v>
      </c>
      <c r="E1116" s="68" t="s">
        <v>1990</v>
      </c>
      <c r="F1116" s="68" t="s">
        <v>1991</v>
      </c>
      <c r="G1116" s="68" t="s">
        <v>1958</v>
      </c>
      <c r="H1116" s="68" t="s">
        <v>1959</v>
      </c>
      <c r="I1116" s="68">
        <v>7</v>
      </c>
      <c r="J1116" s="68" t="s">
        <v>2267</v>
      </c>
      <c r="K1116" s="68">
        <v>1.9</v>
      </c>
      <c r="L1116" s="68">
        <v>0.43</v>
      </c>
      <c r="M1116" s="68" t="s">
        <v>1960</v>
      </c>
      <c r="N1116" s="143">
        <f>IF(対応ガラス検索!$E$2="-","",IF(対応ガラス検索!$E$2&gt;=K1116,MAX($N$2:N1115)+1,""))</f>
        <v>1115</v>
      </c>
      <c r="O1116" s="143">
        <f>IF(対応ガラス検索!$E$2="-","",IF(L1116&lt;=0.65,MAX($O$2:O1115)+1,""))</f>
        <v>1115</v>
      </c>
      <c r="P1116" s="144"/>
      <c r="Q1116" s="145"/>
    </row>
    <row r="1117" spans="1:17" x14ac:dyDescent="0.4">
      <c r="A1117" s="68">
        <v>1116</v>
      </c>
      <c r="B1117" s="68" t="s">
        <v>2295</v>
      </c>
      <c r="C1117" s="68" t="s">
        <v>2197</v>
      </c>
      <c r="D1117" s="68" t="s">
        <v>1989</v>
      </c>
      <c r="E1117" s="68" t="s">
        <v>1990</v>
      </c>
      <c r="F1117" s="68" t="s">
        <v>1991</v>
      </c>
      <c r="G1117" s="68" t="s">
        <v>1958</v>
      </c>
      <c r="H1117" s="68" t="s">
        <v>1959</v>
      </c>
      <c r="I1117" s="68">
        <v>8</v>
      </c>
      <c r="J1117" s="68" t="s">
        <v>2267</v>
      </c>
      <c r="K1117" s="68">
        <v>1.7</v>
      </c>
      <c r="L1117" s="68">
        <v>0.43</v>
      </c>
      <c r="M1117" s="68" t="s">
        <v>1960</v>
      </c>
      <c r="N1117" s="143">
        <f>IF(対応ガラス検索!$E$2="-","",IF(対応ガラス検索!$E$2&gt;=K1117,MAX($N$2:N1116)+1,""))</f>
        <v>1116</v>
      </c>
      <c r="O1117" s="143">
        <f>IF(対応ガラス検索!$E$2="-","",IF(L1117&lt;=0.65,MAX($O$2:O1116)+1,""))</f>
        <v>1116</v>
      </c>
      <c r="P1117" s="144"/>
      <c r="Q1117" s="145"/>
    </row>
    <row r="1118" spans="1:17" x14ac:dyDescent="0.4">
      <c r="A1118" s="68">
        <v>1117</v>
      </c>
      <c r="B1118" s="68" t="s">
        <v>2295</v>
      </c>
      <c r="C1118" s="68" t="s">
        <v>2197</v>
      </c>
      <c r="D1118" s="68" t="s">
        <v>1989</v>
      </c>
      <c r="E1118" s="68" t="s">
        <v>1990</v>
      </c>
      <c r="F1118" s="68" t="s">
        <v>1991</v>
      </c>
      <c r="G1118" s="68" t="s">
        <v>1958</v>
      </c>
      <c r="H1118" s="68" t="s">
        <v>1959</v>
      </c>
      <c r="I1118" s="68">
        <v>9</v>
      </c>
      <c r="J1118" s="68" t="s">
        <v>2267</v>
      </c>
      <c r="K1118" s="68">
        <v>1.6</v>
      </c>
      <c r="L1118" s="68">
        <v>0.43</v>
      </c>
      <c r="M1118" s="68" t="s">
        <v>1960</v>
      </c>
      <c r="N1118" s="143">
        <f>IF(対応ガラス検索!$E$2="-","",IF(対応ガラス検索!$E$2&gt;=K1118,MAX($N$2:N1117)+1,""))</f>
        <v>1117</v>
      </c>
      <c r="O1118" s="143">
        <f>IF(対応ガラス検索!$E$2="-","",IF(L1118&lt;=0.65,MAX($O$2:O1117)+1,""))</f>
        <v>1117</v>
      </c>
      <c r="P1118" s="144"/>
      <c r="Q1118" s="145"/>
    </row>
    <row r="1119" spans="1:17" x14ac:dyDescent="0.4">
      <c r="A1119" s="68">
        <v>1118</v>
      </c>
      <c r="B1119" s="68" t="s">
        <v>2295</v>
      </c>
      <c r="C1119" s="68" t="s">
        <v>2197</v>
      </c>
      <c r="D1119" s="68" t="s">
        <v>1989</v>
      </c>
      <c r="E1119" s="68" t="s">
        <v>1990</v>
      </c>
      <c r="F1119" s="68" t="s">
        <v>1991</v>
      </c>
      <c r="G1119" s="68" t="s">
        <v>1958</v>
      </c>
      <c r="H1119" s="68" t="s">
        <v>1959</v>
      </c>
      <c r="I1119" s="68">
        <v>10</v>
      </c>
      <c r="J1119" s="68" t="s">
        <v>2267</v>
      </c>
      <c r="K1119" s="68">
        <v>1.5</v>
      </c>
      <c r="L1119" s="68">
        <v>0.43</v>
      </c>
      <c r="M1119" s="68" t="s">
        <v>1960</v>
      </c>
      <c r="N1119" s="143">
        <f>IF(対応ガラス検索!$E$2="-","",IF(対応ガラス検索!$E$2&gt;=K1119,MAX($N$2:N1118)+1,""))</f>
        <v>1118</v>
      </c>
      <c r="O1119" s="143">
        <f>IF(対応ガラス検索!$E$2="-","",IF(L1119&lt;=0.65,MAX($O$2:O1118)+1,""))</f>
        <v>1118</v>
      </c>
      <c r="P1119" s="144"/>
      <c r="Q1119" s="145"/>
    </row>
    <row r="1120" spans="1:17" x14ac:dyDescent="0.4">
      <c r="A1120" s="68">
        <v>1119</v>
      </c>
      <c r="B1120" s="68" t="s">
        <v>2295</v>
      </c>
      <c r="C1120" s="68" t="s">
        <v>2197</v>
      </c>
      <c r="D1120" s="68" t="s">
        <v>1989</v>
      </c>
      <c r="E1120" s="68" t="s">
        <v>1990</v>
      </c>
      <c r="F1120" s="68" t="s">
        <v>1991</v>
      </c>
      <c r="G1120" s="68" t="s">
        <v>1958</v>
      </c>
      <c r="H1120" s="68" t="s">
        <v>1959</v>
      </c>
      <c r="I1120" s="68">
        <v>11</v>
      </c>
      <c r="J1120" s="68" t="s">
        <v>2267</v>
      </c>
      <c r="K1120" s="68">
        <v>1.4</v>
      </c>
      <c r="L1120" s="68">
        <v>0.43</v>
      </c>
      <c r="M1120" s="68" t="s">
        <v>1960</v>
      </c>
      <c r="N1120" s="143">
        <f>IF(対応ガラス検索!$E$2="-","",IF(対応ガラス検索!$E$2&gt;=K1120,MAX($N$2:N1119)+1,""))</f>
        <v>1119</v>
      </c>
      <c r="O1120" s="143">
        <f>IF(対応ガラス検索!$E$2="-","",IF(L1120&lt;=0.65,MAX($O$2:O1119)+1,""))</f>
        <v>1119</v>
      </c>
      <c r="P1120" s="144"/>
      <c r="Q1120" s="145"/>
    </row>
    <row r="1121" spans="1:17" x14ac:dyDescent="0.4">
      <c r="A1121" s="68">
        <v>1120</v>
      </c>
      <c r="B1121" s="68" t="s">
        <v>2295</v>
      </c>
      <c r="C1121" s="68" t="s">
        <v>2197</v>
      </c>
      <c r="D1121" s="68" t="s">
        <v>1989</v>
      </c>
      <c r="E1121" s="68" t="s">
        <v>1990</v>
      </c>
      <c r="F1121" s="68" t="s">
        <v>1991</v>
      </c>
      <c r="G1121" s="68" t="s">
        <v>1958</v>
      </c>
      <c r="H1121" s="68" t="s">
        <v>1959</v>
      </c>
      <c r="I1121" s="68">
        <v>12</v>
      </c>
      <c r="J1121" s="68" t="s">
        <v>2267</v>
      </c>
      <c r="K1121" s="68">
        <v>1.3</v>
      </c>
      <c r="L1121" s="68">
        <v>0.43</v>
      </c>
      <c r="M1121" s="68" t="s">
        <v>1960</v>
      </c>
      <c r="N1121" s="143">
        <f>IF(対応ガラス検索!$E$2="-","",IF(対応ガラス検索!$E$2&gt;=K1121,MAX($N$2:N1120)+1,""))</f>
        <v>1120</v>
      </c>
      <c r="O1121" s="143">
        <f>IF(対応ガラス検索!$E$2="-","",IF(L1121&lt;=0.65,MAX($O$2:O1120)+1,""))</f>
        <v>1120</v>
      </c>
      <c r="P1121" s="144"/>
      <c r="Q1121" s="145"/>
    </row>
    <row r="1122" spans="1:17" x14ac:dyDescent="0.4">
      <c r="A1122" s="68">
        <v>1121</v>
      </c>
      <c r="B1122" s="68" t="s">
        <v>2295</v>
      </c>
      <c r="C1122" s="68" t="s">
        <v>2197</v>
      </c>
      <c r="D1122" s="68" t="s">
        <v>1989</v>
      </c>
      <c r="E1122" s="68" t="s">
        <v>1990</v>
      </c>
      <c r="F1122" s="68" t="s">
        <v>1991</v>
      </c>
      <c r="G1122" s="68" t="s">
        <v>1958</v>
      </c>
      <c r="H1122" s="68" t="s">
        <v>1959</v>
      </c>
      <c r="I1122" s="68">
        <v>13</v>
      </c>
      <c r="J1122" s="68" t="s">
        <v>2267</v>
      </c>
      <c r="K1122" s="68">
        <v>1.2</v>
      </c>
      <c r="L1122" s="68">
        <v>0.43</v>
      </c>
      <c r="M1122" s="68" t="s">
        <v>1960</v>
      </c>
      <c r="N1122" s="143">
        <f>IF(対応ガラス検索!$E$2="-","",IF(対応ガラス検索!$E$2&gt;=K1122,MAX($N$2:N1121)+1,""))</f>
        <v>1121</v>
      </c>
      <c r="O1122" s="143">
        <f>IF(対応ガラス検索!$E$2="-","",IF(L1122&lt;=0.65,MAX($O$2:O1121)+1,""))</f>
        <v>1121</v>
      </c>
      <c r="P1122" s="144"/>
      <c r="Q1122" s="145"/>
    </row>
    <row r="1123" spans="1:17" x14ac:dyDescent="0.4">
      <c r="A1123" s="68">
        <v>1122</v>
      </c>
      <c r="B1123" s="68" t="s">
        <v>2295</v>
      </c>
      <c r="C1123" s="68" t="s">
        <v>2197</v>
      </c>
      <c r="D1123" s="68" t="s">
        <v>1989</v>
      </c>
      <c r="E1123" s="68" t="s">
        <v>1990</v>
      </c>
      <c r="F1123" s="68" t="s">
        <v>1991</v>
      </c>
      <c r="G1123" s="68" t="s">
        <v>1958</v>
      </c>
      <c r="H1123" s="68" t="s">
        <v>1959</v>
      </c>
      <c r="I1123" s="68">
        <v>14</v>
      </c>
      <c r="J1123" s="68" t="s">
        <v>2267</v>
      </c>
      <c r="K1123" s="68">
        <v>1.2</v>
      </c>
      <c r="L1123" s="68">
        <v>0.43</v>
      </c>
      <c r="M1123" s="68" t="s">
        <v>1960</v>
      </c>
      <c r="N1123" s="143">
        <f>IF(対応ガラス検索!$E$2="-","",IF(対応ガラス検索!$E$2&gt;=K1123,MAX($N$2:N1122)+1,""))</f>
        <v>1122</v>
      </c>
      <c r="O1123" s="143">
        <f>IF(対応ガラス検索!$E$2="-","",IF(L1123&lt;=0.65,MAX($O$2:O1122)+1,""))</f>
        <v>1122</v>
      </c>
      <c r="P1123" s="144"/>
      <c r="Q1123" s="145"/>
    </row>
    <row r="1124" spans="1:17" x14ac:dyDescent="0.4">
      <c r="A1124" s="68">
        <v>1123</v>
      </c>
      <c r="B1124" s="68" t="s">
        <v>2295</v>
      </c>
      <c r="C1124" s="68" t="s">
        <v>2197</v>
      </c>
      <c r="D1124" s="68" t="s">
        <v>1992</v>
      </c>
      <c r="E1124" s="68" t="s">
        <v>1990</v>
      </c>
      <c r="F1124" s="68" t="s">
        <v>1991</v>
      </c>
      <c r="G1124" s="68" t="s">
        <v>1962</v>
      </c>
      <c r="H1124" s="68" t="s">
        <v>1963</v>
      </c>
      <c r="I1124" s="68">
        <v>6</v>
      </c>
      <c r="J1124" s="68" t="s">
        <v>2296</v>
      </c>
      <c r="K1124" s="68">
        <v>2.5</v>
      </c>
      <c r="L1124" s="68">
        <v>0.43</v>
      </c>
      <c r="M1124" s="68" t="s">
        <v>1960</v>
      </c>
      <c r="N1124" s="143">
        <f>IF(対応ガラス検索!$E$2="-","",IF(対応ガラス検索!$E$2&gt;=K1124,MAX($N$2:N1123)+1,""))</f>
        <v>1123</v>
      </c>
      <c r="O1124" s="143">
        <f>IF(対応ガラス検索!$E$2="-","",IF(L1124&lt;=0.65,MAX($O$2:O1123)+1,""))</f>
        <v>1123</v>
      </c>
      <c r="P1124" s="144"/>
      <c r="Q1124" s="145"/>
    </row>
    <row r="1125" spans="1:17" x14ac:dyDescent="0.4">
      <c r="A1125" s="68">
        <v>1124</v>
      </c>
      <c r="B1125" s="68" t="s">
        <v>2295</v>
      </c>
      <c r="C1125" s="68" t="s">
        <v>2197</v>
      </c>
      <c r="D1125" s="68" t="s">
        <v>1992</v>
      </c>
      <c r="E1125" s="68" t="s">
        <v>1990</v>
      </c>
      <c r="F1125" s="68" t="s">
        <v>1991</v>
      </c>
      <c r="G1125" s="68" t="s">
        <v>1962</v>
      </c>
      <c r="H1125" s="68" t="s">
        <v>1963</v>
      </c>
      <c r="I1125" s="68">
        <v>7</v>
      </c>
      <c r="J1125" s="68" t="s">
        <v>2296</v>
      </c>
      <c r="K1125" s="68">
        <v>2.2999999999999998</v>
      </c>
      <c r="L1125" s="68">
        <v>0.43</v>
      </c>
      <c r="M1125" s="68" t="s">
        <v>1960</v>
      </c>
      <c r="N1125" s="143">
        <f>IF(対応ガラス検索!$E$2="-","",IF(対応ガラス検索!$E$2&gt;=K1125,MAX($N$2:N1124)+1,""))</f>
        <v>1124</v>
      </c>
      <c r="O1125" s="143">
        <f>IF(対応ガラス検索!$E$2="-","",IF(L1125&lt;=0.65,MAX($O$2:O1124)+1,""))</f>
        <v>1124</v>
      </c>
      <c r="P1125" s="144"/>
      <c r="Q1125" s="145"/>
    </row>
    <row r="1126" spans="1:17" x14ac:dyDescent="0.4">
      <c r="A1126" s="68">
        <v>1125</v>
      </c>
      <c r="B1126" s="68" t="s">
        <v>2295</v>
      </c>
      <c r="C1126" s="68" t="s">
        <v>2197</v>
      </c>
      <c r="D1126" s="68" t="s">
        <v>1992</v>
      </c>
      <c r="E1126" s="68" t="s">
        <v>1990</v>
      </c>
      <c r="F1126" s="68" t="s">
        <v>1991</v>
      </c>
      <c r="G1126" s="68" t="s">
        <v>1962</v>
      </c>
      <c r="H1126" s="68" t="s">
        <v>1963</v>
      </c>
      <c r="I1126" s="68">
        <v>8</v>
      </c>
      <c r="J1126" s="68" t="s">
        <v>2296</v>
      </c>
      <c r="K1126" s="68">
        <v>2.1</v>
      </c>
      <c r="L1126" s="68">
        <v>0.43</v>
      </c>
      <c r="M1126" s="68" t="s">
        <v>1960</v>
      </c>
      <c r="N1126" s="143">
        <f>IF(対応ガラス検索!$E$2="-","",IF(対応ガラス検索!$E$2&gt;=K1126,MAX($N$2:N1125)+1,""))</f>
        <v>1125</v>
      </c>
      <c r="O1126" s="143">
        <f>IF(対応ガラス検索!$E$2="-","",IF(L1126&lt;=0.65,MAX($O$2:O1125)+1,""))</f>
        <v>1125</v>
      </c>
      <c r="P1126" s="144"/>
      <c r="Q1126" s="145"/>
    </row>
    <row r="1127" spans="1:17" x14ac:dyDescent="0.4">
      <c r="A1127" s="68">
        <v>1126</v>
      </c>
      <c r="B1127" s="68" t="s">
        <v>2295</v>
      </c>
      <c r="C1127" s="68" t="s">
        <v>2197</v>
      </c>
      <c r="D1127" s="68" t="s">
        <v>1992</v>
      </c>
      <c r="E1127" s="68" t="s">
        <v>1990</v>
      </c>
      <c r="F1127" s="68" t="s">
        <v>1991</v>
      </c>
      <c r="G1127" s="68" t="s">
        <v>1962</v>
      </c>
      <c r="H1127" s="68" t="s">
        <v>1963</v>
      </c>
      <c r="I1127" s="68">
        <v>9</v>
      </c>
      <c r="J1127" s="68" t="s">
        <v>2296</v>
      </c>
      <c r="K1127" s="68">
        <v>2</v>
      </c>
      <c r="L1127" s="68">
        <v>0.43</v>
      </c>
      <c r="M1127" s="68" t="s">
        <v>1960</v>
      </c>
      <c r="N1127" s="143">
        <f>IF(対応ガラス検索!$E$2="-","",IF(対応ガラス検索!$E$2&gt;=K1127,MAX($N$2:N1126)+1,""))</f>
        <v>1126</v>
      </c>
      <c r="O1127" s="143">
        <f>IF(対応ガラス検索!$E$2="-","",IF(L1127&lt;=0.65,MAX($O$2:O1126)+1,""))</f>
        <v>1126</v>
      </c>
      <c r="P1127" s="144"/>
      <c r="Q1127" s="145"/>
    </row>
    <row r="1128" spans="1:17" x14ac:dyDescent="0.4">
      <c r="A1128" s="68">
        <v>1127</v>
      </c>
      <c r="B1128" s="68" t="s">
        <v>2295</v>
      </c>
      <c r="C1128" s="68" t="s">
        <v>2197</v>
      </c>
      <c r="D1128" s="68" t="s">
        <v>1992</v>
      </c>
      <c r="E1128" s="68" t="s">
        <v>1990</v>
      </c>
      <c r="F1128" s="68" t="s">
        <v>1991</v>
      </c>
      <c r="G1128" s="68" t="s">
        <v>1962</v>
      </c>
      <c r="H1128" s="68" t="s">
        <v>1963</v>
      </c>
      <c r="I1128" s="68">
        <v>10</v>
      </c>
      <c r="J1128" s="68" t="s">
        <v>2296</v>
      </c>
      <c r="K1128" s="68">
        <v>1.8</v>
      </c>
      <c r="L1128" s="68">
        <v>0.43</v>
      </c>
      <c r="M1128" s="68" t="s">
        <v>1960</v>
      </c>
      <c r="N1128" s="143">
        <f>IF(対応ガラス検索!$E$2="-","",IF(対応ガラス検索!$E$2&gt;=K1128,MAX($N$2:N1127)+1,""))</f>
        <v>1127</v>
      </c>
      <c r="O1128" s="143">
        <f>IF(対応ガラス検索!$E$2="-","",IF(L1128&lt;=0.65,MAX($O$2:O1127)+1,""))</f>
        <v>1127</v>
      </c>
      <c r="P1128" s="144"/>
      <c r="Q1128" s="145"/>
    </row>
    <row r="1129" spans="1:17" x14ac:dyDescent="0.4">
      <c r="A1129" s="68">
        <v>1128</v>
      </c>
      <c r="B1129" s="68" t="s">
        <v>2295</v>
      </c>
      <c r="C1129" s="68" t="s">
        <v>2197</v>
      </c>
      <c r="D1129" s="68" t="s">
        <v>1992</v>
      </c>
      <c r="E1129" s="68" t="s">
        <v>1990</v>
      </c>
      <c r="F1129" s="68" t="s">
        <v>1991</v>
      </c>
      <c r="G1129" s="68" t="s">
        <v>1962</v>
      </c>
      <c r="H1129" s="68" t="s">
        <v>1963</v>
      </c>
      <c r="I1129" s="68">
        <v>11</v>
      </c>
      <c r="J1129" s="68" t="s">
        <v>2296</v>
      </c>
      <c r="K1129" s="68">
        <v>1.7</v>
      </c>
      <c r="L1129" s="68">
        <v>0.43</v>
      </c>
      <c r="M1129" s="68" t="s">
        <v>1960</v>
      </c>
      <c r="N1129" s="143">
        <f>IF(対応ガラス検索!$E$2="-","",IF(対応ガラス検索!$E$2&gt;=K1129,MAX($N$2:N1128)+1,""))</f>
        <v>1128</v>
      </c>
      <c r="O1129" s="143">
        <f>IF(対応ガラス検索!$E$2="-","",IF(L1129&lt;=0.65,MAX($O$2:O1128)+1,""))</f>
        <v>1128</v>
      </c>
      <c r="P1129" s="144"/>
      <c r="Q1129" s="145"/>
    </row>
    <row r="1130" spans="1:17" x14ac:dyDescent="0.4">
      <c r="A1130" s="68">
        <v>1129</v>
      </c>
      <c r="B1130" s="68" t="s">
        <v>2295</v>
      </c>
      <c r="C1130" s="68" t="s">
        <v>2197</v>
      </c>
      <c r="D1130" s="68" t="s">
        <v>1992</v>
      </c>
      <c r="E1130" s="68" t="s">
        <v>1990</v>
      </c>
      <c r="F1130" s="68" t="s">
        <v>1991</v>
      </c>
      <c r="G1130" s="68" t="s">
        <v>1962</v>
      </c>
      <c r="H1130" s="68" t="s">
        <v>1963</v>
      </c>
      <c r="I1130" s="68">
        <v>12</v>
      </c>
      <c r="J1130" s="68" t="s">
        <v>2296</v>
      </c>
      <c r="K1130" s="68">
        <v>1.6</v>
      </c>
      <c r="L1130" s="68">
        <v>0.43</v>
      </c>
      <c r="M1130" s="68" t="s">
        <v>1960</v>
      </c>
      <c r="N1130" s="143">
        <f>IF(対応ガラス検索!$E$2="-","",IF(対応ガラス検索!$E$2&gt;=K1130,MAX($N$2:N1129)+1,""))</f>
        <v>1129</v>
      </c>
      <c r="O1130" s="143">
        <f>IF(対応ガラス検索!$E$2="-","",IF(L1130&lt;=0.65,MAX($O$2:O1129)+1,""))</f>
        <v>1129</v>
      </c>
      <c r="P1130" s="144"/>
      <c r="Q1130" s="145"/>
    </row>
    <row r="1131" spans="1:17" x14ac:dyDescent="0.4">
      <c r="A1131" s="68">
        <v>1130</v>
      </c>
      <c r="B1131" s="68" t="s">
        <v>2295</v>
      </c>
      <c r="C1131" s="68" t="s">
        <v>2197</v>
      </c>
      <c r="D1131" s="68" t="s">
        <v>1992</v>
      </c>
      <c r="E1131" s="68" t="s">
        <v>1990</v>
      </c>
      <c r="F1131" s="68" t="s">
        <v>1991</v>
      </c>
      <c r="G1131" s="68" t="s">
        <v>1962</v>
      </c>
      <c r="H1131" s="68" t="s">
        <v>1963</v>
      </c>
      <c r="I1131" s="68">
        <v>13</v>
      </c>
      <c r="J1131" s="68" t="s">
        <v>2296</v>
      </c>
      <c r="K1131" s="68">
        <v>1.6</v>
      </c>
      <c r="L1131" s="68">
        <v>0.43</v>
      </c>
      <c r="M1131" s="68" t="s">
        <v>1960</v>
      </c>
      <c r="N1131" s="143">
        <f>IF(対応ガラス検索!$E$2="-","",IF(対応ガラス検索!$E$2&gt;=K1131,MAX($N$2:N1130)+1,""))</f>
        <v>1130</v>
      </c>
      <c r="O1131" s="143">
        <f>IF(対応ガラス検索!$E$2="-","",IF(L1131&lt;=0.65,MAX($O$2:O1130)+1,""))</f>
        <v>1130</v>
      </c>
      <c r="P1131" s="144"/>
      <c r="Q1131" s="145"/>
    </row>
    <row r="1132" spans="1:17" x14ac:dyDescent="0.4">
      <c r="A1132" s="68">
        <v>1131</v>
      </c>
      <c r="B1132" s="68" t="s">
        <v>2295</v>
      </c>
      <c r="C1132" s="68" t="s">
        <v>2197</v>
      </c>
      <c r="D1132" s="68" t="s">
        <v>1992</v>
      </c>
      <c r="E1132" s="68" t="s">
        <v>1990</v>
      </c>
      <c r="F1132" s="68" t="s">
        <v>1991</v>
      </c>
      <c r="G1132" s="68" t="s">
        <v>1962</v>
      </c>
      <c r="H1132" s="68" t="s">
        <v>1963</v>
      </c>
      <c r="I1132" s="68">
        <v>6</v>
      </c>
      <c r="J1132" s="68" t="s">
        <v>2267</v>
      </c>
      <c r="K1132" s="68">
        <v>2</v>
      </c>
      <c r="L1132" s="68">
        <v>0.43</v>
      </c>
      <c r="M1132" s="68" t="s">
        <v>1960</v>
      </c>
      <c r="N1132" s="143">
        <f>IF(対応ガラス検索!$E$2="-","",IF(対応ガラス検索!$E$2&gt;=K1132,MAX($N$2:N1131)+1,""))</f>
        <v>1131</v>
      </c>
      <c r="O1132" s="143">
        <f>IF(対応ガラス検索!$E$2="-","",IF(L1132&lt;=0.65,MAX($O$2:O1131)+1,""))</f>
        <v>1131</v>
      </c>
      <c r="P1132" s="144"/>
      <c r="Q1132" s="145"/>
    </row>
    <row r="1133" spans="1:17" x14ac:dyDescent="0.4">
      <c r="A1133" s="68">
        <v>1132</v>
      </c>
      <c r="B1133" s="68" t="s">
        <v>2295</v>
      </c>
      <c r="C1133" s="68" t="s">
        <v>2197</v>
      </c>
      <c r="D1133" s="68" t="s">
        <v>1992</v>
      </c>
      <c r="E1133" s="68" t="s">
        <v>1990</v>
      </c>
      <c r="F1133" s="68" t="s">
        <v>1991</v>
      </c>
      <c r="G1133" s="68" t="s">
        <v>1962</v>
      </c>
      <c r="H1133" s="68" t="s">
        <v>1963</v>
      </c>
      <c r="I1133" s="68">
        <v>7</v>
      </c>
      <c r="J1133" s="68" t="s">
        <v>2267</v>
      </c>
      <c r="K1133" s="68">
        <v>1.9</v>
      </c>
      <c r="L1133" s="68">
        <v>0.43</v>
      </c>
      <c r="M1133" s="68" t="s">
        <v>1960</v>
      </c>
      <c r="N1133" s="143">
        <f>IF(対応ガラス検索!$E$2="-","",IF(対応ガラス検索!$E$2&gt;=K1133,MAX($N$2:N1132)+1,""))</f>
        <v>1132</v>
      </c>
      <c r="O1133" s="143">
        <f>IF(対応ガラス検索!$E$2="-","",IF(L1133&lt;=0.65,MAX($O$2:O1132)+1,""))</f>
        <v>1132</v>
      </c>
      <c r="P1133" s="144"/>
      <c r="Q1133" s="145"/>
    </row>
    <row r="1134" spans="1:17" x14ac:dyDescent="0.4">
      <c r="A1134" s="68">
        <v>1133</v>
      </c>
      <c r="B1134" s="68" t="s">
        <v>2295</v>
      </c>
      <c r="C1134" s="68" t="s">
        <v>2197</v>
      </c>
      <c r="D1134" s="68" t="s">
        <v>1992</v>
      </c>
      <c r="E1134" s="68" t="s">
        <v>1990</v>
      </c>
      <c r="F1134" s="68" t="s">
        <v>1991</v>
      </c>
      <c r="G1134" s="68" t="s">
        <v>1962</v>
      </c>
      <c r="H1134" s="68" t="s">
        <v>1963</v>
      </c>
      <c r="I1134" s="68">
        <v>8</v>
      </c>
      <c r="J1134" s="68" t="s">
        <v>2267</v>
      </c>
      <c r="K1134" s="68">
        <v>1.7</v>
      </c>
      <c r="L1134" s="68">
        <v>0.43</v>
      </c>
      <c r="M1134" s="68" t="s">
        <v>1960</v>
      </c>
      <c r="N1134" s="143">
        <f>IF(対応ガラス検索!$E$2="-","",IF(対応ガラス検索!$E$2&gt;=K1134,MAX($N$2:N1133)+1,""))</f>
        <v>1133</v>
      </c>
      <c r="O1134" s="143">
        <f>IF(対応ガラス検索!$E$2="-","",IF(L1134&lt;=0.65,MAX($O$2:O1133)+1,""))</f>
        <v>1133</v>
      </c>
      <c r="P1134" s="144"/>
      <c r="Q1134" s="145"/>
    </row>
    <row r="1135" spans="1:17" x14ac:dyDescent="0.4">
      <c r="A1135" s="68">
        <v>1134</v>
      </c>
      <c r="B1135" s="68" t="s">
        <v>2295</v>
      </c>
      <c r="C1135" s="68" t="s">
        <v>2197</v>
      </c>
      <c r="D1135" s="68" t="s">
        <v>1992</v>
      </c>
      <c r="E1135" s="68" t="s">
        <v>1990</v>
      </c>
      <c r="F1135" s="68" t="s">
        <v>1991</v>
      </c>
      <c r="G1135" s="68" t="s">
        <v>1962</v>
      </c>
      <c r="H1135" s="68" t="s">
        <v>1963</v>
      </c>
      <c r="I1135" s="68">
        <v>9</v>
      </c>
      <c r="J1135" s="68" t="s">
        <v>2267</v>
      </c>
      <c r="K1135" s="68">
        <v>1.6</v>
      </c>
      <c r="L1135" s="68">
        <v>0.43</v>
      </c>
      <c r="M1135" s="68" t="s">
        <v>1960</v>
      </c>
      <c r="N1135" s="143">
        <f>IF(対応ガラス検索!$E$2="-","",IF(対応ガラス検索!$E$2&gt;=K1135,MAX($N$2:N1134)+1,""))</f>
        <v>1134</v>
      </c>
      <c r="O1135" s="143">
        <f>IF(対応ガラス検索!$E$2="-","",IF(L1135&lt;=0.65,MAX($O$2:O1134)+1,""))</f>
        <v>1134</v>
      </c>
      <c r="P1135" s="144"/>
      <c r="Q1135" s="145"/>
    </row>
    <row r="1136" spans="1:17" x14ac:dyDescent="0.4">
      <c r="A1136" s="68">
        <v>1135</v>
      </c>
      <c r="B1136" s="68" t="s">
        <v>2295</v>
      </c>
      <c r="C1136" s="68" t="s">
        <v>2197</v>
      </c>
      <c r="D1136" s="68" t="s">
        <v>1992</v>
      </c>
      <c r="E1136" s="68" t="s">
        <v>1990</v>
      </c>
      <c r="F1136" s="68" t="s">
        <v>1991</v>
      </c>
      <c r="G1136" s="68" t="s">
        <v>1962</v>
      </c>
      <c r="H1136" s="68" t="s">
        <v>1963</v>
      </c>
      <c r="I1136" s="68">
        <v>10</v>
      </c>
      <c r="J1136" s="68" t="s">
        <v>2267</v>
      </c>
      <c r="K1136" s="68">
        <v>1.5</v>
      </c>
      <c r="L1136" s="68">
        <v>0.43</v>
      </c>
      <c r="M1136" s="68" t="s">
        <v>1960</v>
      </c>
      <c r="N1136" s="143">
        <f>IF(対応ガラス検索!$E$2="-","",IF(対応ガラス検索!$E$2&gt;=K1136,MAX($N$2:N1135)+1,""))</f>
        <v>1135</v>
      </c>
      <c r="O1136" s="143">
        <f>IF(対応ガラス検索!$E$2="-","",IF(L1136&lt;=0.65,MAX($O$2:O1135)+1,""))</f>
        <v>1135</v>
      </c>
      <c r="P1136" s="144"/>
      <c r="Q1136" s="145"/>
    </row>
    <row r="1137" spans="1:17" x14ac:dyDescent="0.4">
      <c r="A1137" s="68">
        <v>1136</v>
      </c>
      <c r="B1137" s="68" t="s">
        <v>2295</v>
      </c>
      <c r="C1137" s="68" t="s">
        <v>2197</v>
      </c>
      <c r="D1137" s="68" t="s">
        <v>1992</v>
      </c>
      <c r="E1137" s="68" t="s">
        <v>1990</v>
      </c>
      <c r="F1137" s="68" t="s">
        <v>1991</v>
      </c>
      <c r="G1137" s="68" t="s">
        <v>1962</v>
      </c>
      <c r="H1137" s="68" t="s">
        <v>1963</v>
      </c>
      <c r="I1137" s="68">
        <v>11</v>
      </c>
      <c r="J1137" s="68" t="s">
        <v>2267</v>
      </c>
      <c r="K1137" s="68">
        <v>1.4</v>
      </c>
      <c r="L1137" s="68">
        <v>0.43</v>
      </c>
      <c r="M1137" s="68" t="s">
        <v>1960</v>
      </c>
      <c r="N1137" s="143">
        <f>IF(対応ガラス検索!$E$2="-","",IF(対応ガラス検索!$E$2&gt;=K1137,MAX($N$2:N1136)+1,""))</f>
        <v>1136</v>
      </c>
      <c r="O1137" s="143">
        <f>IF(対応ガラス検索!$E$2="-","",IF(L1137&lt;=0.65,MAX($O$2:O1136)+1,""))</f>
        <v>1136</v>
      </c>
      <c r="P1137" s="144"/>
      <c r="Q1137" s="145"/>
    </row>
    <row r="1138" spans="1:17" x14ac:dyDescent="0.4">
      <c r="A1138" s="68">
        <v>1137</v>
      </c>
      <c r="B1138" s="68" t="s">
        <v>2295</v>
      </c>
      <c r="C1138" s="68" t="s">
        <v>2197</v>
      </c>
      <c r="D1138" s="68" t="s">
        <v>1992</v>
      </c>
      <c r="E1138" s="68" t="s">
        <v>1990</v>
      </c>
      <c r="F1138" s="68" t="s">
        <v>1991</v>
      </c>
      <c r="G1138" s="68" t="s">
        <v>1962</v>
      </c>
      <c r="H1138" s="68" t="s">
        <v>1963</v>
      </c>
      <c r="I1138" s="68">
        <v>12</v>
      </c>
      <c r="J1138" s="68" t="s">
        <v>2267</v>
      </c>
      <c r="K1138" s="68">
        <v>1.3</v>
      </c>
      <c r="L1138" s="68">
        <v>0.43</v>
      </c>
      <c r="M1138" s="68" t="s">
        <v>1960</v>
      </c>
      <c r="N1138" s="143">
        <f>IF(対応ガラス検索!$E$2="-","",IF(対応ガラス検索!$E$2&gt;=K1138,MAX($N$2:N1137)+1,""))</f>
        <v>1137</v>
      </c>
      <c r="O1138" s="143">
        <f>IF(対応ガラス検索!$E$2="-","",IF(L1138&lt;=0.65,MAX($O$2:O1137)+1,""))</f>
        <v>1137</v>
      </c>
      <c r="P1138" s="144"/>
      <c r="Q1138" s="145"/>
    </row>
    <row r="1139" spans="1:17" x14ac:dyDescent="0.4">
      <c r="A1139" s="68">
        <v>1138</v>
      </c>
      <c r="B1139" s="68" t="s">
        <v>2295</v>
      </c>
      <c r="C1139" s="68" t="s">
        <v>2197</v>
      </c>
      <c r="D1139" s="68" t="s">
        <v>1992</v>
      </c>
      <c r="E1139" s="68" t="s">
        <v>1990</v>
      </c>
      <c r="F1139" s="68" t="s">
        <v>1991</v>
      </c>
      <c r="G1139" s="68" t="s">
        <v>1962</v>
      </c>
      <c r="H1139" s="68" t="s">
        <v>1963</v>
      </c>
      <c r="I1139" s="68">
        <v>13</v>
      </c>
      <c r="J1139" s="68" t="s">
        <v>2267</v>
      </c>
      <c r="K1139" s="68">
        <v>1.2</v>
      </c>
      <c r="L1139" s="68">
        <v>0.43</v>
      </c>
      <c r="M1139" s="68" t="s">
        <v>1960</v>
      </c>
      <c r="N1139" s="143">
        <f>IF(対応ガラス検索!$E$2="-","",IF(対応ガラス検索!$E$2&gt;=K1139,MAX($N$2:N1138)+1,""))</f>
        <v>1138</v>
      </c>
      <c r="O1139" s="143">
        <f>IF(対応ガラス検索!$E$2="-","",IF(L1139&lt;=0.65,MAX($O$2:O1138)+1,""))</f>
        <v>1138</v>
      </c>
      <c r="P1139" s="144"/>
      <c r="Q1139" s="145"/>
    </row>
    <row r="1140" spans="1:17" x14ac:dyDescent="0.4">
      <c r="A1140" s="68">
        <v>1139</v>
      </c>
      <c r="B1140" s="68" t="s">
        <v>2295</v>
      </c>
      <c r="C1140" s="68" t="s">
        <v>2197</v>
      </c>
      <c r="D1140" s="68" t="s">
        <v>1993</v>
      </c>
      <c r="E1140" s="68" t="s">
        <v>1990</v>
      </c>
      <c r="F1140" s="68" t="s">
        <v>1991</v>
      </c>
      <c r="G1140" s="68" t="s">
        <v>1965</v>
      </c>
      <c r="H1140" s="68" t="s">
        <v>1966</v>
      </c>
      <c r="I1140" s="68">
        <v>6</v>
      </c>
      <c r="J1140" s="68" t="s">
        <v>2296</v>
      </c>
      <c r="K1140" s="68">
        <v>2.5</v>
      </c>
      <c r="L1140" s="68">
        <v>0.41</v>
      </c>
      <c r="M1140" s="68" t="s">
        <v>1960</v>
      </c>
      <c r="N1140" s="143">
        <f>IF(対応ガラス検索!$E$2="-","",IF(対応ガラス検索!$E$2&gt;=K1140,MAX($N$2:N1139)+1,""))</f>
        <v>1139</v>
      </c>
      <c r="O1140" s="143">
        <f>IF(対応ガラス検索!$E$2="-","",IF(L1140&lt;=0.65,MAX($O$2:O1139)+1,""))</f>
        <v>1139</v>
      </c>
      <c r="P1140" s="144"/>
      <c r="Q1140" s="145"/>
    </row>
    <row r="1141" spans="1:17" x14ac:dyDescent="0.4">
      <c r="A1141" s="68">
        <v>1140</v>
      </c>
      <c r="B1141" s="68" t="s">
        <v>2295</v>
      </c>
      <c r="C1141" s="68" t="s">
        <v>2197</v>
      </c>
      <c r="D1141" s="68" t="s">
        <v>1993</v>
      </c>
      <c r="E1141" s="68" t="s">
        <v>1990</v>
      </c>
      <c r="F1141" s="68" t="s">
        <v>1991</v>
      </c>
      <c r="G1141" s="68" t="s">
        <v>1965</v>
      </c>
      <c r="H1141" s="68" t="s">
        <v>1966</v>
      </c>
      <c r="I1141" s="68">
        <v>7</v>
      </c>
      <c r="J1141" s="68" t="s">
        <v>2296</v>
      </c>
      <c r="K1141" s="68">
        <v>2.2999999999999998</v>
      </c>
      <c r="L1141" s="68">
        <v>0.41</v>
      </c>
      <c r="M1141" s="68" t="s">
        <v>1960</v>
      </c>
      <c r="N1141" s="143">
        <f>IF(対応ガラス検索!$E$2="-","",IF(対応ガラス検索!$E$2&gt;=K1141,MAX($N$2:N1140)+1,""))</f>
        <v>1140</v>
      </c>
      <c r="O1141" s="143">
        <f>IF(対応ガラス検索!$E$2="-","",IF(L1141&lt;=0.65,MAX($O$2:O1140)+1,""))</f>
        <v>1140</v>
      </c>
      <c r="P1141" s="144"/>
      <c r="Q1141" s="145"/>
    </row>
    <row r="1142" spans="1:17" x14ac:dyDescent="0.4">
      <c r="A1142" s="68">
        <v>1141</v>
      </c>
      <c r="B1142" s="68" t="s">
        <v>2295</v>
      </c>
      <c r="C1142" s="68" t="s">
        <v>2197</v>
      </c>
      <c r="D1142" s="68" t="s">
        <v>1993</v>
      </c>
      <c r="E1142" s="68" t="s">
        <v>1990</v>
      </c>
      <c r="F1142" s="68" t="s">
        <v>1991</v>
      </c>
      <c r="G1142" s="68" t="s">
        <v>1965</v>
      </c>
      <c r="H1142" s="68" t="s">
        <v>1966</v>
      </c>
      <c r="I1142" s="68">
        <v>8</v>
      </c>
      <c r="J1142" s="68" t="s">
        <v>2296</v>
      </c>
      <c r="K1142" s="68">
        <v>2.1</v>
      </c>
      <c r="L1142" s="68">
        <v>0.41</v>
      </c>
      <c r="M1142" s="68" t="s">
        <v>1960</v>
      </c>
      <c r="N1142" s="143">
        <f>IF(対応ガラス検索!$E$2="-","",IF(対応ガラス検索!$E$2&gt;=K1142,MAX($N$2:N1141)+1,""))</f>
        <v>1141</v>
      </c>
      <c r="O1142" s="143">
        <f>IF(対応ガラス検索!$E$2="-","",IF(L1142&lt;=0.65,MAX($O$2:O1141)+1,""))</f>
        <v>1141</v>
      </c>
      <c r="P1142" s="144"/>
      <c r="Q1142" s="145"/>
    </row>
    <row r="1143" spans="1:17" x14ac:dyDescent="0.4">
      <c r="A1143" s="68">
        <v>1142</v>
      </c>
      <c r="B1143" s="68" t="s">
        <v>2295</v>
      </c>
      <c r="C1143" s="68" t="s">
        <v>2197</v>
      </c>
      <c r="D1143" s="68" t="s">
        <v>1993</v>
      </c>
      <c r="E1143" s="68" t="s">
        <v>1990</v>
      </c>
      <c r="F1143" s="68" t="s">
        <v>1991</v>
      </c>
      <c r="G1143" s="68" t="s">
        <v>1965</v>
      </c>
      <c r="H1143" s="68" t="s">
        <v>1966</v>
      </c>
      <c r="I1143" s="68">
        <v>9</v>
      </c>
      <c r="J1143" s="68" t="s">
        <v>2296</v>
      </c>
      <c r="K1143" s="68">
        <v>2</v>
      </c>
      <c r="L1143" s="68">
        <v>0.41</v>
      </c>
      <c r="M1143" s="68" t="s">
        <v>1960</v>
      </c>
      <c r="N1143" s="143">
        <f>IF(対応ガラス検索!$E$2="-","",IF(対応ガラス検索!$E$2&gt;=K1143,MAX($N$2:N1142)+1,""))</f>
        <v>1142</v>
      </c>
      <c r="O1143" s="143">
        <f>IF(対応ガラス検索!$E$2="-","",IF(L1143&lt;=0.65,MAX($O$2:O1142)+1,""))</f>
        <v>1142</v>
      </c>
      <c r="P1143" s="144"/>
      <c r="Q1143" s="145"/>
    </row>
    <row r="1144" spans="1:17" x14ac:dyDescent="0.4">
      <c r="A1144" s="68">
        <v>1143</v>
      </c>
      <c r="B1144" s="68" t="s">
        <v>2295</v>
      </c>
      <c r="C1144" s="68" t="s">
        <v>2197</v>
      </c>
      <c r="D1144" s="68" t="s">
        <v>1993</v>
      </c>
      <c r="E1144" s="68" t="s">
        <v>1990</v>
      </c>
      <c r="F1144" s="68" t="s">
        <v>1991</v>
      </c>
      <c r="G1144" s="68" t="s">
        <v>1965</v>
      </c>
      <c r="H1144" s="68" t="s">
        <v>1966</v>
      </c>
      <c r="I1144" s="68">
        <v>10</v>
      </c>
      <c r="J1144" s="68" t="s">
        <v>2296</v>
      </c>
      <c r="K1144" s="68">
        <v>1.8</v>
      </c>
      <c r="L1144" s="68">
        <v>0.41</v>
      </c>
      <c r="M1144" s="68" t="s">
        <v>1960</v>
      </c>
      <c r="N1144" s="143">
        <f>IF(対応ガラス検索!$E$2="-","",IF(対応ガラス検索!$E$2&gt;=K1144,MAX($N$2:N1143)+1,""))</f>
        <v>1143</v>
      </c>
      <c r="O1144" s="143">
        <f>IF(対応ガラス検索!$E$2="-","",IF(L1144&lt;=0.65,MAX($O$2:O1143)+1,""))</f>
        <v>1143</v>
      </c>
      <c r="P1144" s="144"/>
      <c r="Q1144" s="145"/>
    </row>
    <row r="1145" spans="1:17" x14ac:dyDescent="0.4">
      <c r="A1145" s="68">
        <v>1144</v>
      </c>
      <c r="B1145" s="68" t="s">
        <v>2295</v>
      </c>
      <c r="C1145" s="68" t="s">
        <v>2197</v>
      </c>
      <c r="D1145" s="68" t="s">
        <v>1993</v>
      </c>
      <c r="E1145" s="68" t="s">
        <v>1990</v>
      </c>
      <c r="F1145" s="68" t="s">
        <v>1991</v>
      </c>
      <c r="G1145" s="68" t="s">
        <v>1965</v>
      </c>
      <c r="H1145" s="68" t="s">
        <v>1966</v>
      </c>
      <c r="I1145" s="68">
        <v>11</v>
      </c>
      <c r="J1145" s="68" t="s">
        <v>2296</v>
      </c>
      <c r="K1145" s="68">
        <v>1.7</v>
      </c>
      <c r="L1145" s="68">
        <v>0.41</v>
      </c>
      <c r="M1145" s="68" t="s">
        <v>1960</v>
      </c>
      <c r="N1145" s="143">
        <f>IF(対応ガラス検索!$E$2="-","",IF(対応ガラス検索!$E$2&gt;=K1145,MAX($N$2:N1144)+1,""))</f>
        <v>1144</v>
      </c>
      <c r="O1145" s="143">
        <f>IF(対応ガラス検索!$E$2="-","",IF(L1145&lt;=0.65,MAX($O$2:O1144)+1,""))</f>
        <v>1144</v>
      </c>
      <c r="P1145" s="144"/>
      <c r="Q1145" s="145"/>
    </row>
    <row r="1146" spans="1:17" x14ac:dyDescent="0.4">
      <c r="A1146" s="68">
        <v>1145</v>
      </c>
      <c r="B1146" s="68" t="s">
        <v>2295</v>
      </c>
      <c r="C1146" s="68" t="s">
        <v>2197</v>
      </c>
      <c r="D1146" s="68" t="s">
        <v>1993</v>
      </c>
      <c r="E1146" s="68" t="s">
        <v>1990</v>
      </c>
      <c r="F1146" s="68" t="s">
        <v>1991</v>
      </c>
      <c r="G1146" s="68" t="s">
        <v>1965</v>
      </c>
      <c r="H1146" s="68" t="s">
        <v>1966</v>
      </c>
      <c r="I1146" s="68">
        <v>12</v>
      </c>
      <c r="J1146" s="68" t="s">
        <v>2296</v>
      </c>
      <c r="K1146" s="68">
        <v>1.6</v>
      </c>
      <c r="L1146" s="68">
        <v>0.41</v>
      </c>
      <c r="M1146" s="68" t="s">
        <v>1960</v>
      </c>
      <c r="N1146" s="143">
        <f>IF(対応ガラス検索!$E$2="-","",IF(対応ガラス検索!$E$2&gt;=K1146,MAX($N$2:N1145)+1,""))</f>
        <v>1145</v>
      </c>
      <c r="O1146" s="143">
        <f>IF(対応ガラス検索!$E$2="-","",IF(L1146&lt;=0.65,MAX($O$2:O1145)+1,""))</f>
        <v>1145</v>
      </c>
      <c r="P1146" s="144"/>
      <c r="Q1146" s="145"/>
    </row>
    <row r="1147" spans="1:17" x14ac:dyDescent="0.4">
      <c r="A1147" s="68">
        <v>1146</v>
      </c>
      <c r="B1147" s="68" t="s">
        <v>2295</v>
      </c>
      <c r="C1147" s="68" t="s">
        <v>2197</v>
      </c>
      <c r="D1147" s="68" t="s">
        <v>1993</v>
      </c>
      <c r="E1147" s="68" t="s">
        <v>1990</v>
      </c>
      <c r="F1147" s="68" t="s">
        <v>1991</v>
      </c>
      <c r="G1147" s="68" t="s">
        <v>1965</v>
      </c>
      <c r="H1147" s="68" t="s">
        <v>1966</v>
      </c>
      <c r="I1147" s="68">
        <v>6</v>
      </c>
      <c r="J1147" s="68" t="s">
        <v>2267</v>
      </c>
      <c r="K1147" s="68">
        <v>2</v>
      </c>
      <c r="L1147" s="68">
        <v>0.41</v>
      </c>
      <c r="M1147" s="68" t="s">
        <v>1960</v>
      </c>
      <c r="N1147" s="143">
        <f>IF(対応ガラス検索!$E$2="-","",IF(対応ガラス検索!$E$2&gt;=K1147,MAX($N$2:N1146)+1,""))</f>
        <v>1146</v>
      </c>
      <c r="O1147" s="143">
        <f>IF(対応ガラス検索!$E$2="-","",IF(L1147&lt;=0.65,MAX($O$2:O1146)+1,""))</f>
        <v>1146</v>
      </c>
      <c r="P1147" s="144"/>
      <c r="Q1147" s="145"/>
    </row>
    <row r="1148" spans="1:17" x14ac:dyDescent="0.4">
      <c r="A1148" s="68">
        <v>1147</v>
      </c>
      <c r="B1148" s="68" t="s">
        <v>2295</v>
      </c>
      <c r="C1148" s="68" t="s">
        <v>2197</v>
      </c>
      <c r="D1148" s="68" t="s">
        <v>1993</v>
      </c>
      <c r="E1148" s="68" t="s">
        <v>1990</v>
      </c>
      <c r="F1148" s="68" t="s">
        <v>1991</v>
      </c>
      <c r="G1148" s="68" t="s">
        <v>1965</v>
      </c>
      <c r="H1148" s="68" t="s">
        <v>1966</v>
      </c>
      <c r="I1148" s="68">
        <v>7</v>
      </c>
      <c r="J1148" s="68" t="s">
        <v>2267</v>
      </c>
      <c r="K1148" s="68">
        <v>1.9</v>
      </c>
      <c r="L1148" s="68">
        <v>0.41</v>
      </c>
      <c r="M1148" s="68" t="s">
        <v>1960</v>
      </c>
      <c r="N1148" s="143">
        <f>IF(対応ガラス検索!$E$2="-","",IF(対応ガラス検索!$E$2&gt;=K1148,MAX($N$2:N1147)+1,""))</f>
        <v>1147</v>
      </c>
      <c r="O1148" s="143">
        <f>IF(対応ガラス検索!$E$2="-","",IF(L1148&lt;=0.65,MAX($O$2:O1147)+1,""))</f>
        <v>1147</v>
      </c>
      <c r="P1148" s="144"/>
      <c r="Q1148" s="145"/>
    </row>
    <row r="1149" spans="1:17" x14ac:dyDescent="0.4">
      <c r="A1149" s="68">
        <v>1148</v>
      </c>
      <c r="B1149" s="68" t="s">
        <v>2295</v>
      </c>
      <c r="C1149" s="68" t="s">
        <v>2197</v>
      </c>
      <c r="D1149" s="68" t="s">
        <v>1993</v>
      </c>
      <c r="E1149" s="68" t="s">
        <v>1990</v>
      </c>
      <c r="F1149" s="68" t="s">
        <v>1991</v>
      </c>
      <c r="G1149" s="68" t="s">
        <v>1965</v>
      </c>
      <c r="H1149" s="68" t="s">
        <v>1966</v>
      </c>
      <c r="I1149" s="68">
        <v>8</v>
      </c>
      <c r="J1149" s="68" t="s">
        <v>2267</v>
      </c>
      <c r="K1149" s="68">
        <v>1.7</v>
      </c>
      <c r="L1149" s="68">
        <v>0.41</v>
      </c>
      <c r="M1149" s="68" t="s">
        <v>1960</v>
      </c>
      <c r="N1149" s="143">
        <f>IF(対応ガラス検索!$E$2="-","",IF(対応ガラス検索!$E$2&gt;=K1149,MAX($N$2:N1148)+1,""))</f>
        <v>1148</v>
      </c>
      <c r="O1149" s="143">
        <f>IF(対応ガラス検索!$E$2="-","",IF(L1149&lt;=0.65,MAX($O$2:O1148)+1,""))</f>
        <v>1148</v>
      </c>
      <c r="P1149" s="144"/>
      <c r="Q1149" s="145"/>
    </row>
    <row r="1150" spans="1:17" x14ac:dyDescent="0.4">
      <c r="A1150" s="68">
        <v>1149</v>
      </c>
      <c r="B1150" s="68" t="s">
        <v>2295</v>
      </c>
      <c r="C1150" s="68" t="s">
        <v>2197</v>
      </c>
      <c r="D1150" s="68" t="s">
        <v>1993</v>
      </c>
      <c r="E1150" s="68" t="s">
        <v>1990</v>
      </c>
      <c r="F1150" s="68" t="s">
        <v>1991</v>
      </c>
      <c r="G1150" s="68" t="s">
        <v>1965</v>
      </c>
      <c r="H1150" s="68" t="s">
        <v>1966</v>
      </c>
      <c r="I1150" s="68">
        <v>9</v>
      </c>
      <c r="J1150" s="68" t="s">
        <v>2267</v>
      </c>
      <c r="K1150" s="68">
        <v>1.6</v>
      </c>
      <c r="L1150" s="68">
        <v>0.41</v>
      </c>
      <c r="M1150" s="68" t="s">
        <v>1960</v>
      </c>
      <c r="N1150" s="143">
        <f>IF(対応ガラス検索!$E$2="-","",IF(対応ガラス検索!$E$2&gt;=K1150,MAX($N$2:N1149)+1,""))</f>
        <v>1149</v>
      </c>
      <c r="O1150" s="143">
        <f>IF(対応ガラス検索!$E$2="-","",IF(L1150&lt;=0.65,MAX($O$2:O1149)+1,""))</f>
        <v>1149</v>
      </c>
      <c r="P1150" s="144"/>
      <c r="Q1150" s="145"/>
    </row>
    <row r="1151" spans="1:17" x14ac:dyDescent="0.4">
      <c r="A1151" s="68">
        <v>1150</v>
      </c>
      <c r="B1151" s="68" t="s">
        <v>2295</v>
      </c>
      <c r="C1151" s="68" t="s">
        <v>2197</v>
      </c>
      <c r="D1151" s="68" t="s">
        <v>1993</v>
      </c>
      <c r="E1151" s="68" t="s">
        <v>1990</v>
      </c>
      <c r="F1151" s="68" t="s">
        <v>1991</v>
      </c>
      <c r="G1151" s="68" t="s">
        <v>1965</v>
      </c>
      <c r="H1151" s="68" t="s">
        <v>1966</v>
      </c>
      <c r="I1151" s="68">
        <v>10</v>
      </c>
      <c r="J1151" s="68" t="s">
        <v>2267</v>
      </c>
      <c r="K1151" s="68">
        <v>1.5</v>
      </c>
      <c r="L1151" s="68">
        <v>0.41</v>
      </c>
      <c r="M1151" s="68" t="s">
        <v>1960</v>
      </c>
      <c r="N1151" s="143">
        <f>IF(対応ガラス検索!$E$2="-","",IF(対応ガラス検索!$E$2&gt;=K1151,MAX($N$2:N1150)+1,""))</f>
        <v>1150</v>
      </c>
      <c r="O1151" s="143">
        <f>IF(対応ガラス検索!$E$2="-","",IF(L1151&lt;=0.65,MAX($O$2:O1150)+1,""))</f>
        <v>1150</v>
      </c>
      <c r="P1151" s="144"/>
      <c r="Q1151" s="145"/>
    </row>
    <row r="1152" spans="1:17" x14ac:dyDescent="0.4">
      <c r="A1152" s="68">
        <v>1151</v>
      </c>
      <c r="B1152" s="68" t="s">
        <v>2295</v>
      </c>
      <c r="C1152" s="68" t="s">
        <v>2197</v>
      </c>
      <c r="D1152" s="68" t="s">
        <v>1993</v>
      </c>
      <c r="E1152" s="68" t="s">
        <v>1990</v>
      </c>
      <c r="F1152" s="68" t="s">
        <v>1991</v>
      </c>
      <c r="G1152" s="68" t="s">
        <v>1965</v>
      </c>
      <c r="H1152" s="68" t="s">
        <v>1966</v>
      </c>
      <c r="I1152" s="68">
        <v>11</v>
      </c>
      <c r="J1152" s="68" t="s">
        <v>2267</v>
      </c>
      <c r="K1152" s="68">
        <v>1.4</v>
      </c>
      <c r="L1152" s="68">
        <v>0.41</v>
      </c>
      <c r="M1152" s="68" t="s">
        <v>1960</v>
      </c>
      <c r="N1152" s="143">
        <f>IF(対応ガラス検索!$E$2="-","",IF(対応ガラス検索!$E$2&gt;=K1152,MAX($N$2:N1151)+1,""))</f>
        <v>1151</v>
      </c>
      <c r="O1152" s="143">
        <f>IF(対応ガラス検索!$E$2="-","",IF(L1152&lt;=0.65,MAX($O$2:O1151)+1,""))</f>
        <v>1151</v>
      </c>
      <c r="P1152" s="144"/>
      <c r="Q1152" s="145"/>
    </row>
    <row r="1153" spans="1:17" x14ac:dyDescent="0.4">
      <c r="A1153" s="68">
        <v>1152</v>
      </c>
      <c r="B1153" s="68" t="s">
        <v>2295</v>
      </c>
      <c r="C1153" s="68" t="s">
        <v>2197</v>
      </c>
      <c r="D1153" s="68" t="s">
        <v>1993</v>
      </c>
      <c r="E1153" s="68" t="s">
        <v>1990</v>
      </c>
      <c r="F1153" s="68" t="s">
        <v>1991</v>
      </c>
      <c r="G1153" s="68" t="s">
        <v>1965</v>
      </c>
      <c r="H1153" s="68" t="s">
        <v>1966</v>
      </c>
      <c r="I1153" s="68">
        <v>12</v>
      </c>
      <c r="J1153" s="68" t="s">
        <v>2267</v>
      </c>
      <c r="K1153" s="68">
        <v>1.3</v>
      </c>
      <c r="L1153" s="68">
        <v>0.41</v>
      </c>
      <c r="M1153" s="68" t="s">
        <v>1960</v>
      </c>
      <c r="N1153" s="143">
        <f>IF(対応ガラス検索!$E$2="-","",IF(対応ガラス検索!$E$2&gt;=K1153,MAX($N$2:N1152)+1,""))</f>
        <v>1152</v>
      </c>
      <c r="O1153" s="143">
        <f>IF(対応ガラス検索!$E$2="-","",IF(L1153&lt;=0.65,MAX($O$2:O1152)+1,""))</f>
        <v>1152</v>
      </c>
      <c r="P1153" s="144"/>
      <c r="Q1153" s="145"/>
    </row>
    <row r="1154" spans="1:17" x14ac:dyDescent="0.4">
      <c r="A1154" s="68">
        <v>1153</v>
      </c>
      <c r="B1154" s="68" t="s">
        <v>2295</v>
      </c>
      <c r="C1154" s="68" t="s">
        <v>2197</v>
      </c>
      <c r="D1154" s="68" t="s">
        <v>2024</v>
      </c>
      <c r="E1154" s="68" t="s">
        <v>2025</v>
      </c>
      <c r="F1154" s="68" t="s">
        <v>2026</v>
      </c>
      <c r="G1154" s="68" t="s">
        <v>1958</v>
      </c>
      <c r="H1154" s="68" t="s">
        <v>1959</v>
      </c>
      <c r="I1154" s="68">
        <v>6</v>
      </c>
      <c r="J1154" s="68" t="s">
        <v>2296</v>
      </c>
      <c r="K1154" s="68">
        <v>2.5</v>
      </c>
      <c r="L1154" s="68">
        <v>0.43</v>
      </c>
      <c r="M1154" s="68" t="s">
        <v>1960</v>
      </c>
      <c r="N1154" s="143">
        <f>IF(対応ガラス検索!$E$2="-","",IF(対応ガラス検索!$E$2&gt;=K1154,MAX($N$2:N1153)+1,""))</f>
        <v>1153</v>
      </c>
      <c r="O1154" s="143">
        <f>IF(対応ガラス検索!$E$2="-","",IF(L1154&lt;=0.65,MAX($O$2:O1153)+1,""))</f>
        <v>1153</v>
      </c>
      <c r="P1154" s="144"/>
      <c r="Q1154" s="145"/>
    </row>
    <row r="1155" spans="1:17" x14ac:dyDescent="0.4">
      <c r="A1155" s="68">
        <v>1154</v>
      </c>
      <c r="B1155" s="68" t="s">
        <v>2295</v>
      </c>
      <c r="C1155" s="68" t="s">
        <v>2197</v>
      </c>
      <c r="D1155" s="68" t="s">
        <v>2024</v>
      </c>
      <c r="E1155" s="68" t="s">
        <v>2025</v>
      </c>
      <c r="F1155" s="68" t="s">
        <v>2026</v>
      </c>
      <c r="G1155" s="68" t="s">
        <v>1958</v>
      </c>
      <c r="H1155" s="68" t="s">
        <v>1959</v>
      </c>
      <c r="I1155" s="68">
        <v>7</v>
      </c>
      <c r="J1155" s="68" t="s">
        <v>2296</v>
      </c>
      <c r="K1155" s="68">
        <v>2.2999999999999998</v>
      </c>
      <c r="L1155" s="68">
        <v>0.43</v>
      </c>
      <c r="M1155" s="68" t="s">
        <v>1960</v>
      </c>
      <c r="N1155" s="143">
        <f>IF(対応ガラス検索!$E$2="-","",IF(対応ガラス検索!$E$2&gt;=K1155,MAX($N$2:N1154)+1,""))</f>
        <v>1154</v>
      </c>
      <c r="O1155" s="143">
        <f>IF(対応ガラス検索!$E$2="-","",IF(L1155&lt;=0.65,MAX($O$2:O1154)+1,""))</f>
        <v>1154</v>
      </c>
      <c r="P1155" s="144"/>
      <c r="Q1155" s="145"/>
    </row>
    <row r="1156" spans="1:17" x14ac:dyDescent="0.4">
      <c r="A1156" s="68">
        <v>1155</v>
      </c>
      <c r="B1156" s="68" t="s">
        <v>2295</v>
      </c>
      <c r="C1156" s="68" t="s">
        <v>2197</v>
      </c>
      <c r="D1156" s="68" t="s">
        <v>2024</v>
      </c>
      <c r="E1156" s="68" t="s">
        <v>2025</v>
      </c>
      <c r="F1156" s="68" t="s">
        <v>2026</v>
      </c>
      <c r="G1156" s="68" t="s">
        <v>1958</v>
      </c>
      <c r="H1156" s="68" t="s">
        <v>1959</v>
      </c>
      <c r="I1156" s="68">
        <v>8</v>
      </c>
      <c r="J1156" s="68" t="s">
        <v>2296</v>
      </c>
      <c r="K1156" s="68">
        <v>2.1</v>
      </c>
      <c r="L1156" s="68">
        <v>0.43</v>
      </c>
      <c r="M1156" s="68" t="s">
        <v>1960</v>
      </c>
      <c r="N1156" s="143">
        <f>IF(対応ガラス検索!$E$2="-","",IF(対応ガラス検索!$E$2&gt;=K1156,MAX($N$2:N1155)+1,""))</f>
        <v>1155</v>
      </c>
      <c r="O1156" s="143">
        <f>IF(対応ガラス検索!$E$2="-","",IF(L1156&lt;=0.65,MAX($O$2:O1155)+1,""))</f>
        <v>1155</v>
      </c>
      <c r="P1156" s="144"/>
      <c r="Q1156" s="145"/>
    </row>
    <row r="1157" spans="1:17" x14ac:dyDescent="0.4">
      <c r="A1157" s="68">
        <v>1156</v>
      </c>
      <c r="B1157" s="68" t="s">
        <v>2295</v>
      </c>
      <c r="C1157" s="68" t="s">
        <v>2197</v>
      </c>
      <c r="D1157" s="68" t="s">
        <v>2024</v>
      </c>
      <c r="E1157" s="68" t="s">
        <v>2025</v>
      </c>
      <c r="F1157" s="68" t="s">
        <v>2026</v>
      </c>
      <c r="G1157" s="68" t="s">
        <v>1958</v>
      </c>
      <c r="H1157" s="68" t="s">
        <v>1959</v>
      </c>
      <c r="I1157" s="68">
        <v>9</v>
      </c>
      <c r="J1157" s="68" t="s">
        <v>2296</v>
      </c>
      <c r="K1157" s="68">
        <v>2</v>
      </c>
      <c r="L1157" s="68">
        <v>0.43</v>
      </c>
      <c r="M1157" s="68" t="s">
        <v>1960</v>
      </c>
      <c r="N1157" s="143">
        <f>IF(対応ガラス検索!$E$2="-","",IF(対応ガラス検索!$E$2&gt;=K1157,MAX($N$2:N1156)+1,""))</f>
        <v>1156</v>
      </c>
      <c r="O1157" s="143">
        <f>IF(対応ガラス検索!$E$2="-","",IF(L1157&lt;=0.65,MAX($O$2:O1156)+1,""))</f>
        <v>1156</v>
      </c>
      <c r="P1157" s="144"/>
      <c r="Q1157" s="145"/>
    </row>
    <row r="1158" spans="1:17" x14ac:dyDescent="0.4">
      <c r="A1158" s="68">
        <v>1157</v>
      </c>
      <c r="B1158" s="68" t="s">
        <v>2295</v>
      </c>
      <c r="C1158" s="68" t="s">
        <v>2197</v>
      </c>
      <c r="D1158" s="68" t="s">
        <v>2024</v>
      </c>
      <c r="E1158" s="68" t="s">
        <v>2025</v>
      </c>
      <c r="F1158" s="68" t="s">
        <v>2026</v>
      </c>
      <c r="G1158" s="68" t="s">
        <v>1958</v>
      </c>
      <c r="H1158" s="68" t="s">
        <v>1959</v>
      </c>
      <c r="I1158" s="68">
        <v>10</v>
      </c>
      <c r="J1158" s="68" t="s">
        <v>2296</v>
      </c>
      <c r="K1158" s="68">
        <v>1.8</v>
      </c>
      <c r="L1158" s="68">
        <v>0.43</v>
      </c>
      <c r="M1158" s="68" t="s">
        <v>1960</v>
      </c>
      <c r="N1158" s="143">
        <f>IF(対応ガラス検索!$E$2="-","",IF(対応ガラス検索!$E$2&gt;=K1158,MAX($N$2:N1157)+1,""))</f>
        <v>1157</v>
      </c>
      <c r="O1158" s="143">
        <f>IF(対応ガラス検索!$E$2="-","",IF(L1158&lt;=0.65,MAX($O$2:O1157)+1,""))</f>
        <v>1157</v>
      </c>
      <c r="P1158" s="144"/>
      <c r="Q1158" s="145"/>
    </row>
    <row r="1159" spans="1:17" x14ac:dyDescent="0.4">
      <c r="A1159" s="68">
        <v>1158</v>
      </c>
      <c r="B1159" s="68" t="s">
        <v>2295</v>
      </c>
      <c r="C1159" s="68" t="s">
        <v>2197</v>
      </c>
      <c r="D1159" s="68" t="s">
        <v>2024</v>
      </c>
      <c r="E1159" s="68" t="s">
        <v>2025</v>
      </c>
      <c r="F1159" s="68" t="s">
        <v>2026</v>
      </c>
      <c r="G1159" s="68" t="s">
        <v>1958</v>
      </c>
      <c r="H1159" s="68" t="s">
        <v>1959</v>
      </c>
      <c r="I1159" s="68">
        <v>11</v>
      </c>
      <c r="J1159" s="68" t="s">
        <v>2296</v>
      </c>
      <c r="K1159" s="68">
        <v>1.7</v>
      </c>
      <c r="L1159" s="68">
        <v>0.43</v>
      </c>
      <c r="M1159" s="68" t="s">
        <v>1960</v>
      </c>
      <c r="N1159" s="143">
        <f>IF(対応ガラス検索!$E$2="-","",IF(対応ガラス検索!$E$2&gt;=K1159,MAX($N$2:N1158)+1,""))</f>
        <v>1158</v>
      </c>
      <c r="O1159" s="143">
        <f>IF(対応ガラス検索!$E$2="-","",IF(L1159&lt;=0.65,MAX($O$2:O1158)+1,""))</f>
        <v>1158</v>
      </c>
      <c r="P1159" s="144"/>
      <c r="Q1159" s="145"/>
    </row>
    <row r="1160" spans="1:17" x14ac:dyDescent="0.4">
      <c r="A1160" s="68">
        <v>1159</v>
      </c>
      <c r="B1160" s="68" t="s">
        <v>2295</v>
      </c>
      <c r="C1160" s="68" t="s">
        <v>2197</v>
      </c>
      <c r="D1160" s="68" t="s">
        <v>2024</v>
      </c>
      <c r="E1160" s="68" t="s">
        <v>2025</v>
      </c>
      <c r="F1160" s="68" t="s">
        <v>2026</v>
      </c>
      <c r="G1160" s="68" t="s">
        <v>1958</v>
      </c>
      <c r="H1160" s="68" t="s">
        <v>1959</v>
      </c>
      <c r="I1160" s="68">
        <v>12</v>
      </c>
      <c r="J1160" s="68" t="s">
        <v>2296</v>
      </c>
      <c r="K1160" s="68">
        <v>1.6</v>
      </c>
      <c r="L1160" s="68">
        <v>0.43</v>
      </c>
      <c r="M1160" s="68" t="s">
        <v>1960</v>
      </c>
      <c r="N1160" s="143">
        <f>IF(対応ガラス検索!$E$2="-","",IF(対応ガラス検索!$E$2&gt;=K1160,MAX($N$2:N1159)+1,""))</f>
        <v>1159</v>
      </c>
      <c r="O1160" s="143">
        <f>IF(対応ガラス検索!$E$2="-","",IF(L1160&lt;=0.65,MAX($O$2:O1159)+1,""))</f>
        <v>1159</v>
      </c>
      <c r="P1160" s="144"/>
      <c r="Q1160" s="145"/>
    </row>
    <row r="1161" spans="1:17" x14ac:dyDescent="0.4">
      <c r="A1161" s="68">
        <v>1160</v>
      </c>
      <c r="B1161" s="68" t="s">
        <v>2295</v>
      </c>
      <c r="C1161" s="68" t="s">
        <v>2197</v>
      </c>
      <c r="D1161" s="68" t="s">
        <v>2024</v>
      </c>
      <c r="E1161" s="68" t="s">
        <v>2025</v>
      </c>
      <c r="F1161" s="68" t="s">
        <v>2026</v>
      </c>
      <c r="G1161" s="68" t="s">
        <v>1958</v>
      </c>
      <c r="H1161" s="68" t="s">
        <v>1959</v>
      </c>
      <c r="I1161" s="68">
        <v>13</v>
      </c>
      <c r="J1161" s="68" t="s">
        <v>2296</v>
      </c>
      <c r="K1161" s="68">
        <v>1.6</v>
      </c>
      <c r="L1161" s="68">
        <v>0.43</v>
      </c>
      <c r="M1161" s="68" t="s">
        <v>1960</v>
      </c>
      <c r="N1161" s="143">
        <f>IF(対応ガラス検索!$E$2="-","",IF(対応ガラス検索!$E$2&gt;=K1161,MAX($N$2:N1160)+1,""))</f>
        <v>1160</v>
      </c>
      <c r="O1161" s="143">
        <f>IF(対応ガラス検索!$E$2="-","",IF(L1161&lt;=0.65,MAX($O$2:O1160)+1,""))</f>
        <v>1160</v>
      </c>
      <c r="P1161" s="144"/>
      <c r="Q1161" s="145"/>
    </row>
    <row r="1162" spans="1:17" x14ac:dyDescent="0.4">
      <c r="A1162" s="68">
        <v>1161</v>
      </c>
      <c r="B1162" s="68" t="s">
        <v>2295</v>
      </c>
      <c r="C1162" s="68" t="s">
        <v>2197</v>
      </c>
      <c r="D1162" s="68" t="s">
        <v>2024</v>
      </c>
      <c r="E1162" s="68" t="s">
        <v>2025</v>
      </c>
      <c r="F1162" s="68" t="s">
        <v>2026</v>
      </c>
      <c r="G1162" s="68" t="s">
        <v>1958</v>
      </c>
      <c r="H1162" s="68" t="s">
        <v>1959</v>
      </c>
      <c r="I1162" s="68">
        <v>14</v>
      </c>
      <c r="J1162" s="68" t="s">
        <v>2296</v>
      </c>
      <c r="K1162" s="68">
        <v>1.5</v>
      </c>
      <c r="L1162" s="68">
        <v>0.43</v>
      </c>
      <c r="M1162" s="68" t="s">
        <v>1960</v>
      </c>
      <c r="N1162" s="143">
        <f>IF(対応ガラス検索!$E$2="-","",IF(対応ガラス検索!$E$2&gt;=K1162,MAX($N$2:N1161)+1,""))</f>
        <v>1161</v>
      </c>
      <c r="O1162" s="143">
        <f>IF(対応ガラス検索!$E$2="-","",IF(L1162&lt;=0.65,MAX($O$2:O1161)+1,""))</f>
        <v>1161</v>
      </c>
      <c r="P1162" s="144"/>
      <c r="Q1162" s="145"/>
    </row>
    <row r="1163" spans="1:17" x14ac:dyDescent="0.4">
      <c r="A1163" s="68">
        <v>1162</v>
      </c>
      <c r="B1163" s="68" t="s">
        <v>2295</v>
      </c>
      <c r="C1163" s="68" t="s">
        <v>2197</v>
      </c>
      <c r="D1163" s="68" t="s">
        <v>2024</v>
      </c>
      <c r="E1163" s="68" t="s">
        <v>2025</v>
      </c>
      <c r="F1163" s="68" t="s">
        <v>2026</v>
      </c>
      <c r="G1163" s="68" t="s">
        <v>1958</v>
      </c>
      <c r="H1163" s="68" t="s">
        <v>1959</v>
      </c>
      <c r="I1163" s="68">
        <v>15</v>
      </c>
      <c r="J1163" s="68" t="s">
        <v>2296</v>
      </c>
      <c r="K1163" s="68">
        <v>1.4</v>
      </c>
      <c r="L1163" s="68">
        <v>0.43</v>
      </c>
      <c r="M1163" s="68" t="s">
        <v>1960</v>
      </c>
      <c r="N1163" s="143">
        <f>IF(対応ガラス検索!$E$2="-","",IF(対応ガラス検索!$E$2&gt;=K1163,MAX($N$2:N1162)+1,""))</f>
        <v>1162</v>
      </c>
      <c r="O1163" s="143">
        <f>IF(対応ガラス検索!$E$2="-","",IF(L1163&lt;=0.65,MAX($O$2:O1162)+1,""))</f>
        <v>1162</v>
      </c>
      <c r="P1163" s="144"/>
      <c r="Q1163" s="145"/>
    </row>
    <row r="1164" spans="1:17" x14ac:dyDescent="0.4">
      <c r="A1164" s="68">
        <v>1163</v>
      </c>
      <c r="B1164" s="68" t="s">
        <v>2295</v>
      </c>
      <c r="C1164" s="68" t="s">
        <v>2197</v>
      </c>
      <c r="D1164" s="68" t="s">
        <v>2024</v>
      </c>
      <c r="E1164" s="68" t="s">
        <v>2025</v>
      </c>
      <c r="F1164" s="68" t="s">
        <v>2026</v>
      </c>
      <c r="G1164" s="68" t="s">
        <v>1958</v>
      </c>
      <c r="H1164" s="68" t="s">
        <v>1959</v>
      </c>
      <c r="I1164" s="68">
        <v>6</v>
      </c>
      <c r="J1164" s="68" t="s">
        <v>2267</v>
      </c>
      <c r="K1164" s="68">
        <v>2</v>
      </c>
      <c r="L1164" s="68">
        <v>0.43</v>
      </c>
      <c r="M1164" s="68" t="s">
        <v>1960</v>
      </c>
      <c r="N1164" s="143">
        <f>IF(対応ガラス検索!$E$2="-","",IF(対応ガラス検索!$E$2&gt;=K1164,MAX($N$2:N1163)+1,""))</f>
        <v>1163</v>
      </c>
      <c r="O1164" s="143">
        <f>IF(対応ガラス検索!$E$2="-","",IF(L1164&lt;=0.65,MAX($O$2:O1163)+1,""))</f>
        <v>1163</v>
      </c>
      <c r="P1164" s="144"/>
      <c r="Q1164" s="145"/>
    </row>
    <row r="1165" spans="1:17" x14ac:dyDescent="0.4">
      <c r="A1165" s="68">
        <v>1164</v>
      </c>
      <c r="B1165" s="68" t="s">
        <v>2295</v>
      </c>
      <c r="C1165" s="68" t="s">
        <v>2197</v>
      </c>
      <c r="D1165" s="68" t="s">
        <v>2024</v>
      </c>
      <c r="E1165" s="68" t="s">
        <v>2025</v>
      </c>
      <c r="F1165" s="68" t="s">
        <v>2026</v>
      </c>
      <c r="G1165" s="68" t="s">
        <v>1958</v>
      </c>
      <c r="H1165" s="68" t="s">
        <v>1959</v>
      </c>
      <c r="I1165" s="68">
        <v>7</v>
      </c>
      <c r="J1165" s="68" t="s">
        <v>2267</v>
      </c>
      <c r="K1165" s="68">
        <v>1.9</v>
      </c>
      <c r="L1165" s="68">
        <v>0.43</v>
      </c>
      <c r="M1165" s="68" t="s">
        <v>1960</v>
      </c>
      <c r="N1165" s="143">
        <f>IF(対応ガラス検索!$E$2="-","",IF(対応ガラス検索!$E$2&gt;=K1165,MAX($N$2:N1164)+1,""))</f>
        <v>1164</v>
      </c>
      <c r="O1165" s="143">
        <f>IF(対応ガラス検索!$E$2="-","",IF(L1165&lt;=0.65,MAX($O$2:O1164)+1,""))</f>
        <v>1164</v>
      </c>
      <c r="P1165" s="144"/>
      <c r="Q1165" s="145"/>
    </row>
    <row r="1166" spans="1:17" x14ac:dyDescent="0.4">
      <c r="A1166" s="68">
        <v>1165</v>
      </c>
      <c r="B1166" s="68" t="s">
        <v>2295</v>
      </c>
      <c r="C1166" s="68" t="s">
        <v>2197</v>
      </c>
      <c r="D1166" s="68" t="s">
        <v>2024</v>
      </c>
      <c r="E1166" s="68" t="s">
        <v>2025</v>
      </c>
      <c r="F1166" s="68" t="s">
        <v>2026</v>
      </c>
      <c r="G1166" s="68" t="s">
        <v>1958</v>
      </c>
      <c r="H1166" s="68" t="s">
        <v>1959</v>
      </c>
      <c r="I1166" s="68">
        <v>8</v>
      </c>
      <c r="J1166" s="68" t="s">
        <v>2267</v>
      </c>
      <c r="K1166" s="68">
        <v>1.7</v>
      </c>
      <c r="L1166" s="68">
        <v>0.43</v>
      </c>
      <c r="M1166" s="68" t="s">
        <v>1960</v>
      </c>
      <c r="N1166" s="143">
        <f>IF(対応ガラス検索!$E$2="-","",IF(対応ガラス検索!$E$2&gt;=K1166,MAX($N$2:N1165)+1,""))</f>
        <v>1165</v>
      </c>
      <c r="O1166" s="143">
        <f>IF(対応ガラス検索!$E$2="-","",IF(L1166&lt;=0.65,MAX($O$2:O1165)+1,""))</f>
        <v>1165</v>
      </c>
      <c r="P1166" s="144"/>
      <c r="Q1166" s="145"/>
    </row>
    <row r="1167" spans="1:17" x14ac:dyDescent="0.4">
      <c r="A1167" s="68">
        <v>1166</v>
      </c>
      <c r="B1167" s="68" t="s">
        <v>2295</v>
      </c>
      <c r="C1167" s="68" t="s">
        <v>2197</v>
      </c>
      <c r="D1167" s="68" t="s">
        <v>2024</v>
      </c>
      <c r="E1167" s="68" t="s">
        <v>2025</v>
      </c>
      <c r="F1167" s="68" t="s">
        <v>2026</v>
      </c>
      <c r="G1167" s="68" t="s">
        <v>1958</v>
      </c>
      <c r="H1167" s="68" t="s">
        <v>1959</v>
      </c>
      <c r="I1167" s="68">
        <v>9</v>
      </c>
      <c r="J1167" s="68" t="s">
        <v>2267</v>
      </c>
      <c r="K1167" s="68">
        <v>1.6</v>
      </c>
      <c r="L1167" s="68">
        <v>0.43</v>
      </c>
      <c r="M1167" s="68" t="s">
        <v>1960</v>
      </c>
      <c r="N1167" s="143">
        <f>IF(対応ガラス検索!$E$2="-","",IF(対応ガラス検索!$E$2&gt;=K1167,MAX($N$2:N1166)+1,""))</f>
        <v>1166</v>
      </c>
      <c r="O1167" s="143">
        <f>IF(対応ガラス検索!$E$2="-","",IF(L1167&lt;=0.65,MAX($O$2:O1166)+1,""))</f>
        <v>1166</v>
      </c>
      <c r="P1167" s="144"/>
      <c r="Q1167" s="145"/>
    </row>
    <row r="1168" spans="1:17" x14ac:dyDescent="0.4">
      <c r="A1168" s="68">
        <v>1167</v>
      </c>
      <c r="B1168" s="68" t="s">
        <v>2295</v>
      </c>
      <c r="C1168" s="68" t="s">
        <v>2197</v>
      </c>
      <c r="D1168" s="68" t="s">
        <v>2024</v>
      </c>
      <c r="E1168" s="68" t="s">
        <v>2025</v>
      </c>
      <c r="F1168" s="68" t="s">
        <v>2026</v>
      </c>
      <c r="G1168" s="68" t="s">
        <v>1958</v>
      </c>
      <c r="H1168" s="68" t="s">
        <v>1959</v>
      </c>
      <c r="I1168" s="68">
        <v>10</v>
      </c>
      <c r="J1168" s="68" t="s">
        <v>2267</v>
      </c>
      <c r="K1168" s="68">
        <v>1.5</v>
      </c>
      <c r="L1168" s="68">
        <v>0.43</v>
      </c>
      <c r="M1168" s="68" t="s">
        <v>1960</v>
      </c>
      <c r="N1168" s="143">
        <f>IF(対応ガラス検索!$E$2="-","",IF(対応ガラス検索!$E$2&gt;=K1168,MAX($N$2:N1167)+1,""))</f>
        <v>1167</v>
      </c>
      <c r="O1168" s="143">
        <f>IF(対応ガラス検索!$E$2="-","",IF(L1168&lt;=0.65,MAX($O$2:O1167)+1,""))</f>
        <v>1167</v>
      </c>
      <c r="P1168" s="144"/>
      <c r="Q1168" s="145"/>
    </row>
    <row r="1169" spans="1:17" x14ac:dyDescent="0.4">
      <c r="A1169" s="68">
        <v>1168</v>
      </c>
      <c r="B1169" s="68" t="s">
        <v>2295</v>
      </c>
      <c r="C1169" s="68" t="s">
        <v>2197</v>
      </c>
      <c r="D1169" s="68" t="s">
        <v>2024</v>
      </c>
      <c r="E1169" s="68" t="s">
        <v>2025</v>
      </c>
      <c r="F1169" s="68" t="s">
        <v>2026</v>
      </c>
      <c r="G1169" s="68" t="s">
        <v>1958</v>
      </c>
      <c r="H1169" s="68" t="s">
        <v>1959</v>
      </c>
      <c r="I1169" s="68">
        <v>11</v>
      </c>
      <c r="J1169" s="68" t="s">
        <v>2267</v>
      </c>
      <c r="K1169" s="68">
        <v>1.4</v>
      </c>
      <c r="L1169" s="68">
        <v>0.43</v>
      </c>
      <c r="M1169" s="68" t="s">
        <v>1960</v>
      </c>
      <c r="N1169" s="143">
        <f>IF(対応ガラス検索!$E$2="-","",IF(対応ガラス検索!$E$2&gt;=K1169,MAX($N$2:N1168)+1,""))</f>
        <v>1168</v>
      </c>
      <c r="O1169" s="143">
        <f>IF(対応ガラス検索!$E$2="-","",IF(L1169&lt;=0.65,MAX($O$2:O1168)+1,""))</f>
        <v>1168</v>
      </c>
      <c r="P1169" s="144"/>
      <c r="Q1169" s="145"/>
    </row>
    <row r="1170" spans="1:17" x14ac:dyDescent="0.4">
      <c r="A1170" s="68">
        <v>1169</v>
      </c>
      <c r="B1170" s="68" t="s">
        <v>2295</v>
      </c>
      <c r="C1170" s="68" t="s">
        <v>2197</v>
      </c>
      <c r="D1170" s="68" t="s">
        <v>2024</v>
      </c>
      <c r="E1170" s="68" t="s">
        <v>2025</v>
      </c>
      <c r="F1170" s="68" t="s">
        <v>2026</v>
      </c>
      <c r="G1170" s="68" t="s">
        <v>1958</v>
      </c>
      <c r="H1170" s="68" t="s">
        <v>1959</v>
      </c>
      <c r="I1170" s="68">
        <v>12</v>
      </c>
      <c r="J1170" s="68" t="s">
        <v>2267</v>
      </c>
      <c r="K1170" s="68">
        <v>1.3</v>
      </c>
      <c r="L1170" s="68">
        <v>0.43</v>
      </c>
      <c r="M1170" s="68" t="s">
        <v>1960</v>
      </c>
      <c r="N1170" s="143">
        <f>IF(対応ガラス検索!$E$2="-","",IF(対応ガラス検索!$E$2&gt;=K1170,MAX($N$2:N1169)+1,""))</f>
        <v>1169</v>
      </c>
      <c r="O1170" s="143">
        <f>IF(対応ガラス検索!$E$2="-","",IF(L1170&lt;=0.65,MAX($O$2:O1169)+1,""))</f>
        <v>1169</v>
      </c>
      <c r="P1170" s="144"/>
      <c r="Q1170" s="145"/>
    </row>
    <row r="1171" spans="1:17" x14ac:dyDescent="0.4">
      <c r="A1171" s="68">
        <v>1170</v>
      </c>
      <c r="B1171" s="68" t="s">
        <v>2295</v>
      </c>
      <c r="C1171" s="68" t="s">
        <v>2197</v>
      </c>
      <c r="D1171" s="68" t="s">
        <v>2024</v>
      </c>
      <c r="E1171" s="68" t="s">
        <v>2025</v>
      </c>
      <c r="F1171" s="68" t="s">
        <v>2026</v>
      </c>
      <c r="G1171" s="68" t="s">
        <v>1958</v>
      </c>
      <c r="H1171" s="68" t="s">
        <v>1959</v>
      </c>
      <c r="I1171" s="68">
        <v>13</v>
      </c>
      <c r="J1171" s="68" t="s">
        <v>2267</v>
      </c>
      <c r="K1171" s="68">
        <v>1.2</v>
      </c>
      <c r="L1171" s="68">
        <v>0.43</v>
      </c>
      <c r="M1171" s="68" t="s">
        <v>1960</v>
      </c>
      <c r="N1171" s="143">
        <f>IF(対応ガラス検索!$E$2="-","",IF(対応ガラス検索!$E$2&gt;=K1171,MAX($N$2:N1170)+1,""))</f>
        <v>1170</v>
      </c>
      <c r="O1171" s="143">
        <f>IF(対応ガラス検索!$E$2="-","",IF(L1171&lt;=0.65,MAX($O$2:O1170)+1,""))</f>
        <v>1170</v>
      </c>
      <c r="P1171" s="144"/>
      <c r="Q1171" s="145"/>
    </row>
    <row r="1172" spans="1:17" x14ac:dyDescent="0.4">
      <c r="A1172" s="68">
        <v>1171</v>
      </c>
      <c r="B1172" s="68" t="s">
        <v>2295</v>
      </c>
      <c r="C1172" s="68" t="s">
        <v>2197</v>
      </c>
      <c r="D1172" s="68" t="s">
        <v>2024</v>
      </c>
      <c r="E1172" s="68" t="s">
        <v>2025</v>
      </c>
      <c r="F1172" s="68" t="s">
        <v>2026</v>
      </c>
      <c r="G1172" s="68" t="s">
        <v>1958</v>
      </c>
      <c r="H1172" s="68" t="s">
        <v>1959</v>
      </c>
      <c r="I1172" s="68">
        <v>14</v>
      </c>
      <c r="J1172" s="68" t="s">
        <v>2267</v>
      </c>
      <c r="K1172" s="68">
        <v>1.2</v>
      </c>
      <c r="L1172" s="68">
        <v>0.43</v>
      </c>
      <c r="M1172" s="68" t="s">
        <v>1960</v>
      </c>
      <c r="N1172" s="143">
        <f>IF(対応ガラス検索!$E$2="-","",IF(対応ガラス検索!$E$2&gt;=K1172,MAX($N$2:N1171)+1,""))</f>
        <v>1171</v>
      </c>
      <c r="O1172" s="143">
        <f>IF(対応ガラス検索!$E$2="-","",IF(L1172&lt;=0.65,MAX($O$2:O1171)+1,""))</f>
        <v>1171</v>
      </c>
      <c r="P1172" s="144"/>
      <c r="Q1172" s="145"/>
    </row>
    <row r="1173" spans="1:17" x14ac:dyDescent="0.4">
      <c r="A1173" s="68">
        <v>1172</v>
      </c>
      <c r="B1173" s="68" t="s">
        <v>2295</v>
      </c>
      <c r="C1173" s="68" t="s">
        <v>2197</v>
      </c>
      <c r="D1173" s="68" t="s">
        <v>2024</v>
      </c>
      <c r="E1173" s="68" t="s">
        <v>2025</v>
      </c>
      <c r="F1173" s="68" t="s">
        <v>2026</v>
      </c>
      <c r="G1173" s="68" t="s">
        <v>1958</v>
      </c>
      <c r="H1173" s="68" t="s">
        <v>1959</v>
      </c>
      <c r="I1173" s="68">
        <v>15</v>
      </c>
      <c r="J1173" s="68" t="s">
        <v>2267</v>
      </c>
      <c r="K1173" s="68">
        <v>1.2</v>
      </c>
      <c r="L1173" s="68">
        <v>0.43</v>
      </c>
      <c r="M1173" s="68" t="s">
        <v>1960</v>
      </c>
      <c r="N1173" s="143">
        <f>IF(対応ガラス検索!$E$2="-","",IF(対応ガラス検索!$E$2&gt;=K1173,MAX($N$2:N1172)+1,""))</f>
        <v>1172</v>
      </c>
      <c r="O1173" s="143">
        <f>IF(対応ガラス検索!$E$2="-","",IF(L1173&lt;=0.65,MAX($O$2:O1172)+1,""))</f>
        <v>1172</v>
      </c>
      <c r="P1173" s="144"/>
      <c r="Q1173" s="145"/>
    </row>
    <row r="1174" spans="1:17" x14ac:dyDescent="0.4">
      <c r="A1174" s="68">
        <v>1173</v>
      </c>
      <c r="B1174" s="68" t="s">
        <v>2295</v>
      </c>
      <c r="C1174" s="68" t="s">
        <v>2197</v>
      </c>
      <c r="D1174" s="68" t="s">
        <v>2027</v>
      </c>
      <c r="E1174" s="68" t="s">
        <v>2025</v>
      </c>
      <c r="F1174" s="68" t="s">
        <v>2026</v>
      </c>
      <c r="G1174" s="68" t="s">
        <v>1965</v>
      </c>
      <c r="H1174" s="68" t="s">
        <v>1966</v>
      </c>
      <c r="I1174" s="68">
        <v>6</v>
      </c>
      <c r="J1174" s="68" t="s">
        <v>2296</v>
      </c>
      <c r="K1174" s="68">
        <v>2.5</v>
      </c>
      <c r="L1174" s="68">
        <v>0.41</v>
      </c>
      <c r="M1174" s="68" t="s">
        <v>1960</v>
      </c>
      <c r="N1174" s="143">
        <f>IF(対応ガラス検索!$E$2="-","",IF(対応ガラス検索!$E$2&gt;=K1174,MAX($N$2:N1173)+1,""))</f>
        <v>1173</v>
      </c>
      <c r="O1174" s="143">
        <f>IF(対応ガラス検索!$E$2="-","",IF(L1174&lt;=0.65,MAX($O$2:O1173)+1,""))</f>
        <v>1173</v>
      </c>
      <c r="P1174" s="144"/>
      <c r="Q1174" s="145"/>
    </row>
    <row r="1175" spans="1:17" x14ac:dyDescent="0.4">
      <c r="A1175" s="68">
        <v>1174</v>
      </c>
      <c r="B1175" s="68" t="s">
        <v>2295</v>
      </c>
      <c r="C1175" s="68" t="s">
        <v>2197</v>
      </c>
      <c r="D1175" s="68" t="s">
        <v>2027</v>
      </c>
      <c r="E1175" s="68" t="s">
        <v>2025</v>
      </c>
      <c r="F1175" s="68" t="s">
        <v>2026</v>
      </c>
      <c r="G1175" s="68" t="s">
        <v>1965</v>
      </c>
      <c r="H1175" s="68" t="s">
        <v>1966</v>
      </c>
      <c r="I1175" s="68">
        <v>7</v>
      </c>
      <c r="J1175" s="68" t="s">
        <v>2296</v>
      </c>
      <c r="K1175" s="68">
        <v>2.2999999999999998</v>
      </c>
      <c r="L1175" s="68">
        <v>0.41</v>
      </c>
      <c r="M1175" s="68" t="s">
        <v>1960</v>
      </c>
      <c r="N1175" s="143">
        <f>IF(対応ガラス検索!$E$2="-","",IF(対応ガラス検索!$E$2&gt;=K1175,MAX($N$2:N1174)+1,""))</f>
        <v>1174</v>
      </c>
      <c r="O1175" s="143">
        <f>IF(対応ガラス検索!$E$2="-","",IF(L1175&lt;=0.65,MAX($O$2:O1174)+1,""))</f>
        <v>1174</v>
      </c>
      <c r="P1175" s="144"/>
      <c r="Q1175" s="145"/>
    </row>
    <row r="1176" spans="1:17" x14ac:dyDescent="0.4">
      <c r="A1176" s="68">
        <v>1175</v>
      </c>
      <c r="B1176" s="68" t="s">
        <v>2295</v>
      </c>
      <c r="C1176" s="68" t="s">
        <v>2197</v>
      </c>
      <c r="D1176" s="68" t="s">
        <v>2027</v>
      </c>
      <c r="E1176" s="68" t="s">
        <v>2025</v>
      </c>
      <c r="F1176" s="68" t="s">
        <v>2026</v>
      </c>
      <c r="G1176" s="68" t="s">
        <v>1965</v>
      </c>
      <c r="H1176" s="68" t="s">
        <v>1966</v>
      </c>
      <c r="I1176" s="68">
        <v>8</v>
      </c>
      <c r="J1176" s="68" t="s">
        <v>2296</v>
      </c>
      <c r="K1176" s="68">
        <v>2.1</v>
      </c>
      <c r="L1176" s="68">
        <v>0.41</v>
      </c>
      <c r="M1176" s="68" t="s">
        <v>1960</v>
      </c>
      <c r="N1176" s="143">
        <f>IF(対応ガラス検索!$E$2="-","",IF(対応ガラス検索!$E$2&gt;=K1176,MAX($N$2:N1175)+1,""))</f>
        <v>1175</v>
      </c>
      <c r="O1176" s="143">
        <f>IF(対応ガラス検索!$E$2="-","",IF(L1176&lt;=0.65,MAX($O$2:O1175)+1,""))</f>
        <v>1175</v>
      </c>
      <c r="P1176" s="144"/>
      <c r="Q1176" s="145"/>
    </row>
    <row r="1177" spans="1:17" x14ac:dyDescent="0.4">
      <c r="A1177" s="68">
        <v>1176</v>
      </c>
      <c r="B1177" s="68" t="s">
        <v>2295</v>
      </c>
      <c r="C1177" s="68" t="s">
        <v>2197</v>
      </c>
      <c r="D1177" s="68" t="s">
        <v>2027</v>
      </c>
      <c r="E1177" s="68" t="s">
        <v>2025</v>
      </c>
      <c r="F1177" s="68" t="s">
        <v>2026</v>
      </c>
      <c r="G1177" s="68" t="s">
        <v>1965</v>
      </c>
      <c r="H1177" s="68" t="s">
        <v>1966</v>
      </c>
      <c r="I1177" s="68">
        <v>9</v>
      </c>
      <c r="J1177" s="68" t="s">
        <v>2296</v>
      </c>
      <c r="K1177" s="68">
        <v>2</v>
      </c>
      <c r="L1177" s="68">
        <v>0.41</v>
      </c>
      <c r="M1177" s="68" t="s">
        <v>1960</v>
      </c>
      <c r="N1177" s="143">
        <f>IF(対応ガラス検索!$E$2="-","",IF(対応ガラス検索!$E$2&gt;=K1177,MAX($N$2:N1176)+1,""))</f>
        <v>1176</v>
      </c>
      <c r="O1177" s="143">
        <f>IF(対応ガラス検索!$E$2="-","",IF(L1177&lt;=0.65,MAX($O$2:O1176)+1,""))</f>
        <v>1176</v>
      </c>
      <c r="P1177" s="144"/>
      <c r="Q1177" s="145"/>
    </row>
    <row r="1178" spans="1:17" x14ac:dyDescent="0.4">
      <c r="A1178" s="68">
        <v>1177</v>
      </c>
      <c r="B1178" s="68" t="s">
        <v>2295</v>
      </c>
      <c r="C1178" s="68" t="s">
        <v>2197</v>
      </c>
      <c r="D1178" s="68" t="s">
        <v>2027</v>
      </c>
      <c r="E1178" s="68" t="s">
        <v>2025</v>
      </c>
      <c r="F1178" s="68" t="s">
        <v>2026</v>
      </c>
      <c r="G1178" s="68" t="s">
        <v>1965</v>
      </c>
      <c r="H1178" s="68" t="s">
        <v>1966</v>
      </c>
      <c r="I1178" s="68">
        <v>10</v>
      </c>
      <c r="J1178" s="68" t="s">
        <v>2296</v>
      </c>
      <c r="K1178" s="68">
        <v>1.8</v>
      </c>
      <c r="L1178" s="68">
        <v>0.41</v>
      </c>
      <c r="M1178" s="68" t="s">
        <v>1960</v>
      </c>
      <c r="N1178" s="143">
        <f>IF(対応ガラス検索!$E$2="-","",IF(対応ガラス検索!$E$2&gt;=K1178,MAX($N$2:N1177)+1,""))</f>
        <v>1177</v>
      </c>
      <c r="O1178" s="143">
        <f>IF(対応ガラス検索!$E$2="-","",IF(L1178&lt;=0.65,MAX($O$2:O1177)+1,""))</f>
        <v>1177</v>
      </c>
      <c r="P1178" s="144"/>
      <c r="Q1178" s="145"/>
    </row>
    <row r="1179" spans="1:17" x14ac:dyDescent="0.4">
      <c r="A1179" s="68">
        <v>1178</v>
      </c>
      <c r="B1179" s="68" t="s">
        <v>2295</v>
      </c>
      <c r="C1179" s="68" t="s">
        <v>2197</v>
      </c>
      <c r="D1179" s="68" t="s">
        <v>2027</v>
      </c>
      <c r="E1179" s="68" t="s">
        <v>2025</v>
      </c>
      <c r="F1179" s="68" t="s">
        <v>2026</v>
      </c>
      <c r="G1179" s="68" t="s">
        <v>1965</v>
      </c>
      <c r="H1179" s="68" t="s">
        <v>1966</v>
      </c>
      <c r="I1179" s="68">
        <v>11</v>
      </c>
      <c r="J1179" s="68" t="s">
        <v>2296</v>
      </c>
      <c r="K1179" s="68">
        <v>1.7</v>
      </c>
      <c r="L1179" s="68">
        <v>0.41</v>
      </c>
      <c r="M1179" s="68" t="s">
        <v>1960</v>
      </c>
      <c r="N1179" s="143">
        <f>IF(対応ガラス検索!$E$2="-","",IF(対応ガラス検索!$E$2&gt;=K1179,MAX($N$2:N1178)+1,""))</f>
        <v>1178</v>
      </c>
      <c r="O1179" s="143">
        <f>IF(対応ガラス検索!$E$2="-","",IF(L1179&lt;=0.65,MAX($O$2:O1178)+1,""))</f>
        <v>1178</v>
      </c>
      <c r="P1179" s="144"/>
      <c r="Q1179" s="145"/>
    </row>
    <row r="1180" spans="1:17" x14ac:dyDescent="0.4">
      <c r="A1180" s="68">
        <v>1179</v>
      </c>
      <c r="B1180" s="68" t="s">
        <v>2295</v>
      </c>
      <c r="C1180" s="68" t="s">
        <v>2197</v>
      </c>
      <c r="D1180" s="68" t="s">
        <v>2027</v>
      </c>
      <c r="E1180" s="68" t="s">
        <v>2025</v>
      </c>
      <c r="F1180" s="68" t="s">
        <v>2026</v>
      </c>
      <c r="G1180" s="68" t="s">
        <v>1965</v>
      </c>
      <c r="H1180" s="68" t="s">
        <v>1966</v>
      </c>
      <c r="I1180" s="68">
        <v>12</v>
      </c>
      <c r="J1180" s="68" t="s">
        <v>2296</v>
      </c>
      <c r="K1180" s="68">
        <v>1.6</v>
      </c>
      <c r="L1180" s="68">
        <v>0.41</v>
      </c>
      <c r="M1180" s="68" t="s">
        <v>1960</v>
      </c>
      <c r="N1180" s="143">
        <f>IF(対応ガラス検索!$E$2="-","",IF(対応ガラス検索!$E$2&gt;=K1180,MAX($N$2:N1179)+1,""))</f>
        <v>1179</v>
      </c>
      <c r="O1180" s="143">
        <f>IF(対応ガラス検索!$E$2="-","",IF(L1180&lt;=0.65,MAX($O$2:O1179)+1,""))</f>
        <v>1179</v>
      </c>
      <c r="P1180" s="144"/>
      <c r="Q1180" s="145"/>
    </row>
    <row r="1181" spans="1:17" x14ac:dyDescent="0.4">
      <c r="A1181" s="68">
        <v>1180</v>
      </c>
      <c r="B1181" s="68" t="s">
        <v>2295</v>
      </c>
      <c r="C1181" s="68" t="s">
        <v>2197</v>
      </c>
      <c r="D1181" s="68" t="s">
        <v>2027</v>
      </c>
      <c r="E1181" s="68" t="s">
        <v>2025</v>
      </c>
      <c r="F1181" s="68" t="s">
        <v>2026</v>
      </c>
      <c r="G1181" s="68" t="s">
        <v>1965</v>
      </c>
      <c r="H1181" s="68" t="s">
        <v>1966</v>
      </c>
      <c r="I1181" s="68">
        <v>13</v>
      </c>
      <c r="J1181" s="68" t="s">
        <v>2296</v>
      </c>
      <c r="K1181" s="68">
        <v>1.6</v>
      </c>
      <c r="L1181" s="68">
        <v>0.41</v>
      </c>
      <c r="M1181" s="68" t="s">
        <v>1960</v>
      </c>
      <c r="N1181" s="143">
        <f>IF(対応ガラス検索!$E$2="-","",IF(対応ガラス検索!$E$2&gt;=K1181,MAX($N$2:N1180)+1,""))</f>
        <v>1180</v>
      </c>
      <c r="O1181" s="143">
        <f>IF(対応ガラス検索!$E$2="-","",IF(L1181&lt;=0.65,MAX($O$2:O1180)+1,""))</f>
        <v>1180</v>
      </c>
      <c r="P1181" s="144"/>
      <c r="Q1181" s="145"/>
    </row>
    <row r="1182" spans="1:17" x14ac:dyDescent="0.4">
      <c r="A1182" s="68">
        <v>1181</v>
      </c>
      <c r="B1182" s="68" t="s">
        <v>2295</v>
      </c>
      <c r="C1182" s="68" t="s">
        <v>2197</v>
      </c>
      <c r="D1182" s="68" t="s">
        <v>2027</v>
      </c>
      <c r="E1182" s="68" t="s">
        <v>2025</v>
      </c>
      <c r="F1182" s="68" t="s">
        <v>2026</v>
      </c>
      <c r="G1182" s="68" t="s">
        <v>1965</v>
      </c>
      <c r="H1182" s="68" t="s">
        <v>1966</v>
      </c>
      <c r="I1182" s="68">
        <v>6</v>
      </c>
      <c r="J1182" s="68" t="s">
        <v>2267</v>
      </c>
      <c r="K1182" s="68">
        <v>2</v>
      </c>
      <c r="L1182" s="68">
        <v>0.41</v>
      </c>
      <c r="M1182" s="68" t="s">
        <v>1960</v>
      </c>
      <c r="N1182" s="143">
        <f>IF(対応ガラス検索!$E$2="-","",IF(対応ガラス検索!$E$2&gt;=K1182,MAX($N$2:N1181)+1,""))</f>
        <v>1181</v>
      </c>
      <c r="O1182" s="143">
        <f>IF(対応ガラス検索!$E$2="-","",IF(L1182&lt;=0.65,MAX($O$2:O1181)+1,""))</f>
        <v>1181</v>
      </c>
      <c r="P1182" s="144"/>
      <c r="Q1182" s="145"/>
    </row>
    <row r="1183" spans="1:17" x14ac:dyDescent="0.4">
      <c r="A1183" s="68">
        <v>1182</v>
      </c>
      <c r="B1183" s="68" t="s">
        <v>2295</v>
      </c>
      <c r="C1183" s="68" t="s">
        <v>2197</v>
      </c>
      <c r="D1183" s="68" t="s">
        <v>2027</v>
      </c>
      <c r="E1183" s="68" t="s">
        <v>2025</v>
      </c>
      <c r="F1183" s="68" t="s">
        <v>2026</v>
      </c>
      <c r="G1183" s="68" t="s">
        <v>1965</v>
      </c>
      <c r="H1183" s="68" t="s">
        <v>1966</v>
      </c>
      <c r="I1183" s="68">
        <v>7</v>
      </c>
      <c r="J1183" s="68" t="s">
        <v>2267</v>
      </c>
      <c r="K1183" s="68">
        <v>1.9</v>
      </c>
      <c r="L1183" s="68">
        <v>0.41</v>
      </c>
      <c r="M1183" s="68" t="s">
        <v>1960</v>
      </c>
      <c r="N1183" s="143">
        <f>IF(対応ガラス検索!$E$2="-","",IF(対応ガラス検索!$E$2&gt;=K1183,MAX($N$2:N1182)+1,""))</f>
        <v>1182</v>
      </c>
      <c r="O1183" s="143">
        <f>IF(対応ガラス検索!$E$2="-","",IF(L1183&lt;=0.65,MAX($O$2:O1182)+1,""))</f>
        <v>1182</v>
      </c>
      <c r="P1183" s="144"/>
      <c r="Q1183" s="145"/>
    </row>
    <row r="1184" spans="1:17" x14ac:dyDescent="0.4">
      <c r="A1184" s="68">
        <v>1183</v>
      </c>
      <c r="B1184" s="68" t="s">
        <v>2295</v>
      </c>
      <c r="C1184" s="68" t="s">
        <v>2197</v>
      </c>
      <c r="D1184" s="68" t="s">
        <v>2027</v>
      </c>
      <c r="E1184" s="68" t="s">
        <v>2025</v>
      </c>
      <c r="F1184" s="68" t="s">
        <v>2026</v>
      </c>
      <c r="G1184" s="68" t="s">
        <v>1965</v>
      </c>
      <c r="H1184" s="68" t="s">
        <v>1966</v>
      </c>
      <c r="I1184" s="68">
        <v>8</v>
      </c>
      <c r="J1184" s="68" t="s">
        <v>2267</v>
      </c>
      <c r="K1184" s="68">
        <v>1.7</v>
      </c>
      <c r="L1184" s="68">
        <v>0.41</v>
      </c>
      <c r="M1184" s="68" t="s">
        <v>1960</v>
      </c>
      <c r="N1184" s="143">
        <f>IF(対応ガラス検索!$E$2="-","",IF(対応ガラス検索!$E$2&gt;=K1184,MAX($N$2:N1183)+1,""))</f>
        <v>1183</v>
      </c>
      <c r="O1184" s="143">
        <f>IF(対応ガラス検索!$E$2="-","",IF(L1184&lt;=0.65,MAX($O$2:O1183)+1,""))</f>
        <v>1183</v>
      </c>
      <c r="P1184" s="144"/>
      <c r="Q1184" s="145"/>
    </row>
    <row r="1185" spans="1:17" x14ac:dyDescent="0.4">
      <c r="A1185" s="68">
        <v>1184</v>
      </c>
      <c r="B1185" s="68" t="s">
        <v>2295</v>
      </c>
      <c r="C1185" s="68" t="s">
        <v>2197</v>
      </c>
      <c r="D1185" s="68" t="s">
        <v>2027</v>
      </c>
      <c r="E1185" s="68" t="s">
        <v>2025</v>
      </c>
      <c r="F1185" s="68" t="s">
        <v>2026</v>
      </c>
      <c r="G1185" s="68" t="s">
        <v>1965</v>
      </c>
      <c r="H1185" s="68" t="s">
        <v>1966</v>
      </c>
      <c r="I1185" s="68">
        <v>9</v>
      </c>
      <c r="J1185" s="68" t="s">
        <v>2267</v>
      </c>
      <c r="K1185" s="68">
        <v>1.6</v>
      </c>
      <c r="L1185" s="68">
        <v>0.41</v>
      </c>
      <c r="M1185" s="68" t="s">
        <v>1960</v>
      </c>
      <c r="N1185" s="143">
        <f>IF(対応ガラス検索!$E$2="-","",IF(対応ガラス検索!$E$2&gt;=K1185,MAX($N$2:N1184)+1,""))</f>
        <v>1184</v>
      </c>
      <c r="O1185" s="143">
        <f>IF(対応ガラス検索!$E$2="-","",IF(L1185&lt;=0.65,MAX($O$2:O1184)+1,""))</f>
        <v>1184</v>
      </c>
      <c r="P1185" s="144"/>
      <c r="Q1185" s="145"/>
    </row>
    <row r="1186" spans="1:17" x14ac:dyDescent="0.4">
      <c r="A1186" s="68">
        <v>1185</v>
      </c>
      <c r="B1186" s="68" t="s">
        <v>2295</v>
      </c>
      <c r="C1186" s="68" t="s">
        <v>2197</v>
      </c>
      <c r="D1186" s="68" t="s">
        <v>2027</v>
      </c>
      <c r="E1186" s="68" t="s">
        <v>2025</v>
      </c>
      <c r="F1186" s="68" t="s">
        <v>2026</v>
      </c>
      <c r="G1186" s="68" t="s">
        <v>1965</v>
      </c>
      <c r="H1186" s="68" t="s">
        <v>1966</v>
      </c>
      <c r="I1186" s="68">
        <v>10</v>
      </c>
      <c r="J1186" s="68" t="s">
        <v>2267</v>
      </c>
      <c r="K1186" s="68">
        <v>1.5</v>
      </c>
      <c r="L1186" s="68">
        <v>0.41</v>
      </c>
      <c r="M1186" s="68" t="s">
        <v>1960</v>
      </c>
      <c r="N1186" s="143">
        <f>IF(対応ガラス検索!$E$2="-","",IF(対応ガラス検索!$E$2&gt;=K1186,MAX($N$2:N1185)+1,""))</f>
        <v>1185</v>
      </c>
      <c r="O1186" s="143">
        <f>IF(対応ガラス検索!$E$2="-","",IF(L1186&lt;=0.65,MAX($O$2:O1185)+1,""))</f>
        <v>1185</v>
      </c>
      <c r="P1186" s="144"/>
      <c r="Q1186" s="145"/>
    </row>
    <row r="1187" spans="1:17" x14ac:dyDescent="0.4">
      <c r="A1187" s="68">
        <v>1186</v>
      </c>
      <c r="B1187" s="68" t="s">
        <v>2295</v>
      </c>
      <c r="C1187" s="68" t="s">
        <v>2197</v>
      </c>
      <c r="D1187" s="68" t="s">
        <v>2027</v>
      </c>
      <c r="E1187" s="68" t="s">
        <v>2025</v>
      </c>
      <c r="F1187" s="68" t="s">
        <v>2026</v>
      </c>
      <c r="G1187" s="68" t="s">
        <v>1965</v>
      </c>
      <c r="H1187" s="68" t="s">
        <v>1966</v>
      </c>
      <c r="I1187" s="68">
        <v>11</v>
      </c>
      <c r="J1187" s="68" t="s">
        <v>2267</v>
      </c>
      <c r="K1187" s="68">
        <v>1.4</v>
      </c>
      <c r="L1187" s="68">
        <v>0.41</v>
      </c>
      <c r="M1187" s="68" t="s">
        <v>1960</v>
      </c>
      <c r="N1187" s="143">
        <f>IF(対応ガラス検索!$E$2="-","",IF(対応ガラス検索!$E$2&gt;=K1187,MAX($N$2:N1186)+1,""))</f>
        <v>1186</v>
      </c>
      <c r="O1187" s="143">
        <f>IF(対応ガラス検索!$E$2="-","",IF(L1187&lt;=0.65,MAX($O$2:O1186)+1,""))</f>
        <v>1186</v>
      </c>
      <c r="P1187" s="144"/>
      <c r="Q1187" s="145"/>
    </row>
    <row r="1188" spans="1:17" x14ac:dyDescent="0.4">
      <c r="A1188" s="68">
        <v>1187</v>
      </c>
      <c r="B1188" s="68" t="s">
        <v>2295</v>
      </c>
      <c r="C1188" s="68" t="s">
        <v>2197</v>
      </c>
      <c r="D1188" s="68" t="s">
        <v>2027</v>
      </c>
      <c r="E1188" s="68" t="s">
        <v>2025</v>
      </c>
      <c r="F1188" s="68" t="s">
        <v>2026</v>
      </c>
      <c r="G1188" s="68" t="s">
        <v>1965</v>
      </c>
      <c r="H1188" s="68" t="s">
        <v>1966</v>
      </c>
      <c r="I1188" s="68">
        <v>12</v>
      </c>
      <c r="J1188" s="68" t="s">
        <v>2267</v>
      </c>
      <c r="K1188" s="68">
        <v>1.3</v>
      </c>
      <c r="L1188" s="68">
        <v>0.41</v>
      </c>
      <c r="M1188" s="68" t="s">
        <v>1960</v>
      </c>
      <c r="N1188" s="143">
        <f>IF(対応ガラス検索!$E$2="-","",IF(対応ガラス検索!$E$2&gt;=K1188,MAX($N$2:N1187)+1,""))</f>
        <v>1187</v>
      </c>
      <c r="O1188" s="143">
        <f>IF(対応ガラス検索!$E$2="-","",IF(L1188&lt;=0.65,MAX($O$2:O1187)+1,""))</f>
        <v>1187</v>
      </c>
      <c r="P1188" s="144"/>
      <c r="Q1188" s="145"/>
    </row>
    <row r="1189" spans="1:17" x14ac:dyDescent="0.4">
      <c r="A1189" s="68">
        <v>1188</v>
      </c>
      <c r="B1189" s="68" t="s">
        <v>2295</v>
      </c>
      <c r="C1189" s="68" t="s">
        <v>2197</v>
      </c>
      <c r="D1189" s="68" t="s">
        <v>2027</v>
      </c>
      <c r="E1189" s="68" t="s">
        <v>2025</v>
      </c>
      <c r="F1189" s="68" t="s">
        <v>2026</v>
      </c>
      <c r="G1189" s="68" t="s">
        <v>1965</v>
      </c>
      <c r="H1189" s="68" t="s">
        <v>1966</v>
      </c>
      <c r="I1189" s="68">
        <v>13</v>
      </c>
      <c r="J1189" s="68" t="s">
        <v>2267</v>
      </c>
      <c r="K1189" s="142">
        <v>1.2</v>
      </c>
      <c r="L1189" s="68">
        <v>0.41</v>
      </c>
      <c r="M1189" s="68" t="s">
        <v>1960</v>
      </c>
      <c r="N1189" s="143">
        <f>IF(対応ガラス検索!$E$2="-","",IF(対応ガラス検索!$E$2&gt;=K1189,MAX($N$2:N1188)+1,""))</f>
        <v>1188</v>
      </c>
      <c r="O1189" s="143">
        <f>IF(対応ガラス検索!$E$2="-","",IF(L1189&lt;=0.65,MAX($O$2:O1188)+1,""))</f>
        <v>1188</v>
      </c>
      <c r="P1189" s="144"/>
      <c r="Q1189" s="145"/>
    </row>
    <row r="1190" spans="1:17" x14ac:dyDescent="0.4">
      <c r="A1190" s="68">
        <v>1189</v>
      </c>
      <c r="B1190" s="68" t="s">
        <v>2295</v>
      </c>
      <c r="C1190" s="68" t="s">
        <v>2197</v>
      </c>
      <c r="D1190" s="68" t="s">
        <v>2028</v>
      </c>
      <c r="E1190" s="68" t="s">
        <v>2029</v>
      </c>
      <c r="F1190" s="68" t="s">
        <v>2030</v>
      </c>
      <c r="G1190" s="68" t="s">
        <v>1965</v>
      </c>
      <c r="H1190" s="68" t="s">
        <v>1966</v>
      </c>
      <c r="I1190" s="68">
        <v>6</v>
      </c>
      <c r="J1190" s="68" t="s">
        <v>2296</v>
      </c>
      <c r="K1190" s="68">
        <v>2.5</v>
      </c>
      <c r="L1190" s="68">
        <v>0.41</v>
      </c>
      <c r="M1190" s="68" t="s">
        <v>1960</v>
      </c>
      <c r="N1190" s="143">
        <f>IF(対応ガラス検索!$E$2="-","",IF(対応ガラス検索!$E$2&gt;=K1190,MAX($N$2:N1189)+1,""))</f>
        <v>1189</v>
      </c>
      <c r="O1190" s="143">
        <f>IF(対応ガラス検索!$E$2="-","",IF(L1190&lt;=0.65,MAX($O$2:O1189)+1,""))</f>
        <v>1189</v>
      </c>
      <c r="P1190" s="144"/>
      <c r="Q1190" s="145"/>
    </row>
    <row r="1191" spans="1:17" x14ac:dyDescent="0.4">
      <c r="A1191" s="68">
        <v>1190</v>
      </c>
      <c r="B1191" s="68" t="s">
        <v>2295</v>
      </c>
      <c r="C1191" s="68" t="s">
        <v>2197</v>
      </c>
      <c r="D1191" s="68" t="s">
        <v>2028</v>
      </c>
      <c r="E1191" s="68" t="s">
        <v>2029</v>
      </c>
      <c r="F1191" s="68" t="s">
        <v>2030</v>
      </c>
      <c r="G1191" s="68" t="s">
        <v>1965</v>
      </c>
      <c r="H1191" s="68" t="s">
        <v>1966</v>
      </c>
      <c r="I1191" s="68">
        <v>7</v>
      </c>
      <c r="J1191" s="68" t="s">
        <v>2296</v>
      </c>
      <c r="K1191" s="68">
        <v>2.2999999999999998</v>
      </c>
      <c r="L1191" s="68">
        <v>0.41</v>
      </c>
      <c r="M1191" s="68" t="s">
        <v>1960</v>
      </c>
      <c r="N1191" s="143">
        <f>IF(対応ガラス検索!$E$2="-","",IF(対応ガラス検索!$E$2&gt;=K1191,MAX($N$2:N1190)+1,""))</f>
        <v>1190</v>
      </c>
      <c r="O1191" s="143">
        <f>IF(対応ガラス検索!$E$2="-","",IF(L1191&lt;=0.65,MAX($O$2:O1190)+1,""))</f>
        <v>1190</v>
      </c>
      <c r="P1191" s="144"/>
      <c r="Q1191" s="145"/>
    </row>
    <row r="1192" spans="1:17" x14ac:dyDescent="0.4">
      <c r="A1192" s="68">
        <v>1191</v>
      </c>
      <c r="B1192" s="68" t="s">
        <v>2295</v>
      </c>
      <c r="C1192" s="68" t="s">
        <v>2197</v>
      </c>
      <c r="D1192" s="68" t="s">
        <v>2028</v>
      </c>
      <c r="E1192" s="68" t="s">
        <v>2029</v>
      </c>
      <c r="F1192" s="68" t="s">
        <v>2030</v>
      </c>
      <c r="G1192" s="68" t="s">
        <v>1965</v>
      </c>
      <c r="H1192" s="68" t="s">
        <v>1966</v>
      </c>
      <c r="I1192" s="68">
        <v>8</v>
      </c>
      <c r="J1192" s="68" t="s">
        <v>2296</v>
      </c>
      <c r="K1192" s="68">
        <v>2.1</v>
      </c>
      <c r="L1192" s="68">
        <v>0.41</v>
      </c>
      <c r="M1192" s="68" t="s">
        <v>1960</v>
      </c>
      <c r="N1192" s="143">
        <f>IF(対応ガラス検索!$E$2="-","",IF(対応ガラス検索!$E$2&gt;=K1192,MAX($N$2:N1191)+1,""))</f>
        <v>1191</v>
      </c>
      <c r="O1192" s="143">
        <f>IF(対応ガラス検索!$E$2="-","",IF(L1192&lt;=0.65,MAX($O$2:O1191)+1,""))</f>
        <v>1191</v>
      </c>
      <c r="P1192" s="144"/>
      <c r="Q1192" s="145"/>
    </row>
    <row r="1193" spans="1:17" x14ac:dyDescent="0.4">
      <c r="A1193" s="68">
        <v>1192</v>
      </c>
      <c r="B1193" s="68" t="s">
        <v>2295</v>
      </c>
      <c r="C1193" s="68" t="s">
        <v>2197</v>
      </c>
      <c r="D1193" s="68" t="s">
        <v>2028</v>
      </c>
      <c r="E1193" s="68" t="s">
        <v>2029</v>
      </c>
      <c r="F1193" s="68" t="s">
        <v>2030</v>
      </c>
      <c r="G1193" s="68" t="s">
        <v>1965</v>
      </c>
      <c r="H1193" s="68" t="s">
        <v>1966</v>
      </c>
      <c r="I1193" s="68">
        <v>9</v>
      </c>
      <c r="J1193" s="68" t="s">
        <v>2296</v>
      </c>
      <c r="K1193" s="68">
        <v>2</v>
      </c>
      <c r="L1193" s="68">
        <v>0.41</v>
      </c>
      <c r="M1193" s="68" t="s">
        <v>1960</v>
      </c>
      <c r="N1193" s="143">
        <f>IF(対応ガラス検索!$E$2="-","",IF(対応ガラス検索!$E$2&gt;=K1193,MAX($N$2:N1192)+1,""))</f>
        <v>1192</v>
      </c>
      <c r="O1193" s="143">
        <f>IF(対応ガラス検索!$E$2="-","",IF(L1193&lt;=0.65,MAX($O$2:O1192)+1,""))</f>
        <v>1192</v>
      </c>
      <c r="P1193" s="144"/>
      <c r="Q1193" s="145"/>
    </row>
    <row r="1194" spans="1:17" x14ac:dyDescent="0.4">
      <c r="A1194" s="68">
        <v>1193</v>
      </c>
      <c r="B1194" s="68" t="s">
        <v>2295</v>
      </c>
      <c r="C1194" s="68" t="s">
        <v>2197</v>
      </c>
      <c r="D1194" s="68" t="s">
        <v>2028</v>
      </c>
      <c r="E1194" s="68" t="s">
        <v>2029</v>
      </c>
      <c r="F1194" s="68" t="s">
        <v>2030</v>
      </c>
      <c r="G1194" s="68" t="s">
        <v>1965</v>
      </c>
      <c r="H1194" s="68" t="s">
        <v>1966</v>
      </c>
      <c r="I1194" s="68">
        <v>10</v>
      </c>
      <c r="J1194" s="68" t="s">
        <v>2296</v>
      </c>
      <c r="K1194" s="68">
        <v>1.8</v>
      </c>
      <c r="L1194" s="68">
        <v>0.41</v>
      </c>
      <c r="M1194" s="68" t="s">
        <v>1960</v>
      </c>
      <c r="N1194" s="143">
        <f>IF(対応ガラス検索!$E$2="-","",IF(対応ガラス検索!$E$2&gt;=K1194,MAX($N$2:N1193)+1,""))</f>
        <v>1193</v>
      </c>
      <c r="O1194" s="143">
        <f>IF(対応ガラス検索!$E$2="-","",IF(L1194&lt;=0.65,MAX($O$2:O1193)+1,""))</f>
        <v>1193</v>
      </c>
      <c r="P1194" s="144"/>
      <c r="Q1194" s="145"/>
    </row>
    <row r="1195" spans="1:17" x14ac:dyDescent="0.4">
      <c r="A1195" s="68">
        <v>1194</v>
      </c>
      <c r="B1195" s="68" t="s">
        <v>2295</v>
      </c>
      <c r="C1195" s="68" t="s">
        <v>2197</v>
      </c>
      <c r="D1195" s="68" t="s">
        <v>2028</v>
      </c>
      <c r="E1195" s="68" t="s">
        <v>2029</v>
      </c>
      <c r="F1195" s="68" t="s">
        <v>2030</v>
      </c>
      <c r="G1195" s="68" t="s">
        <v>1965</v>
      </c>
      <c r="H1195" s="68" t="s">
        <v>1966</v>
      </c>
      <c r="I1195" s="68">
        <v>11</v>
      </c>
      <c r="J1195" s="68" t="s">
        <v>2296</v>
      </c>
      <c r="K1195" s="68">
        <v>1.7</v>
      </c>
      <c r="L1195" s="68">
        <v>0.41</v>
      </c>
      <c r="M1195" s="68" t="s">
        <v>1960</v>
      </c>
      <c r="N1195" s="143">
        <f>IF(対応ガラス検索!$E$2="-","",IF(対応ガラス検索!$E$2&gt;=K1195,MAX($N$2:N1194)+1,""))</f>
        <v>1194</v>
      </c>
      <c r="O1195" s="143">
        <f>IF(対応ガラス検索!$E$2="-","",IF(L1195&lt;=0.65,MAX($O$2:O1194)+1,""))</f>
        <v>1194</v>
      </c>
      <c r="P1195" s="144"/>
      <c r="Q1195" s="145"/>
    </row>
    <row r="1196" spans="1:17" x14ac:dyDescent="0.4">
      <c r="A1196" s="68">
        <v>1195</v>
      </c>
      <c r="B1196" s="68" t="s">
        <v>2295</v>
      </c>
      <c r="C1196" s="68" t="s">
        <v>2197</v>
      </c>
      <c r="D1196" s="68" t="s">
        <v>2028</v>
      </c>
      <c r="E1196" s="68" t="s">
        <v>2029</v>
      </c>
      <c r="F1196" s="68" t="s">
        <v>2030</v>
      </c>
      <c r="G1196" s="68" t="s">
        <v>1965</v>
      </c>
      <c r="H1196" s="68" t="s">
        <v>1966</v>
      </c>
      <c r="I1196" s="68">
        <v>12</v>
      </c>
      <c r="J1196" s="68" t="s">
        <v>2296</v>
      </c>
      <c r="K1196" s="68">
        <v>1.6</v>
      </c>
      <c r="L1196" s="68">
        <v>0.41</v>
      </c>
      <c r="M1196" s="68" t="s">
        <v>1960</v>
      </c>
      <c r="N1196" s="143">
        <f>IF(対応ガラス検索!$E$2="-","",IF(対応ガラス検索!$E$2&gt;=K1196,MAX($N$2:N1195)+1,""))</f>
        <v>1195</v>
      </c>
      <c r="O1196" s="143">
        <f>IF(対応ガラス検索!$E$2="-","",IF(L1196&lt;=0.65,MAX($O$2:O1195)+1,""))</f>
        <v>1195</v>
      </c>
      <c r="P1196" s="144"/>
      <c r="Q1196" s="145"/>
    </row>
    <row r="1197" spans="1:17" x14ac:dyDescent="0.4">
      <c r="A1197" s="68">
        <v>1196</v>
      </c>
      <c r="B1197" s="68" t="s">
        <v>2295</v>
      </c>
      <c r="C1197" s="68" t="s">
        <v>2197</v>
      </c>
      <c r="D1197" s="68" t="s">
        <v>2028</v>
      </c>
      <c r="E1197" s="68" t="s">
        <v>2029</v>
      </c>
      <c r="F1197" s="68" t="s">
        <v>2030</v>
      </c>
      <c r="G1197" s="68" t="s">
        <v>1965</v>
      </c>
      <c r="H1197" s="68" t="s">
        <v>1966</v>
      </c>
      <c r="I1197" s="68">
        <v>6</v>
      </c>
      <c r="J1197" s="68" t="s">
        <v>2267</v>
      </c>
      <c r="K1197" s="68">
        <v>2</v>
      </c>
      <c r="L1197" s="68">
        <v>0.41</v>
      </c>
      <c r="M1197" s="68" t="s">
        <v>1960</v>
      </c>
      <c r="N1197" s="143">
        <f>IF(対応ガラス検索!$E$2="-","",IF(対応ガラス検索!$E$2&gt;=K1197,MAX($N$2:N1196)+1,""))</f>
        <v>1196</v>
      </c>
      <c r="O1197" s="143">
        <f>IF(対応ガラス検索!$E$2="-","",IF(L1197&lt;=0.65,MAX($O$2:O1196)+1,""))</f>
        <v>1196</v>
      </c>
      <c r="P1197" s="144"/>
      <c r="Q1197" s="145"/>
    </row>
    <row r="1198" spans="1:17" x14ac:dyDescent="0.4">
      <c r="A1198" s="68">
        <v>1197</v>
      </c>
      <c r="B1198" s="68" t="s">
        <v>2295</v>
      </c>
      <c r="C1198" s="68" t="s">
        <v>2197</v>
      </c>
      <c r="D1198" s="68" t="s">
        <v>2028</v>
      </c>
      <c r="E1198" s="68" t="s">
        <v>2029</v>
      </c>
      <c r="F1198" s="68" t="s">
        <v>2030</v>
      </c>
      <c r="G1198" s="68" t="s">
        <v>1965</v>
      </c>
      <c r="H1198" s="68" t="s">
        <v>1966</v>
      </c>
      <c r="I1198" s="68">
        <v>7</v>
      </c>
      <c r="J1198" s="68" t="s">
        <v>2267</v>
      </c>
      <c r="K1198" s="68">
        <v>1.9</v>
      </c>
      <c r="L1198" s="68">
        <v>0.41</v>
      </c>
      <c r="M1198" s="68" t="s">
        <v>1960</v>
      </c>
      <c r="N1198" s="143">
        <f>IF(対応ガラス検索!$E$2="-","",IF(対応ガラス検索!$E$2&gt;=K1198,MAX($N$2:N1197)+1,""))</f>
        <v>1197</v>
      </c>
      <c r="O1198" s="143">
        <f>IF(対応ガラス検索!$E$2="-","",IF(L1198&lt;=0.65,MAX($O$2:O1197)+1,""))</f>
        <v>1197</v>
      </c>
      <c r="P1198" s="144"/>
      <c r="Q1198" s="145"/>
    </row>
    <row r="1199" spans="1:17" x14ac:dyDescent="0.4">
      <c r="A1199" s="68">
        <v>1198</v>
      </c>
      <c r="B1199" s="68" t="s">
        <v>2295</v>
      </c>
      <c r="C1199" s="68" t="s">
        <v>2197</v>
      </c>
      <c r="D1199" s="68" t="s">
        <v>2028</v>
      </c>
      <c r="E1199" s="68" t="s">
        <v>2029</v>
      </c>
      <c r="F1199" s="68" t="s">
        <v>2030</v>
      </c>
      <c r="G1199" s="68" t="s">
        <v>1965</v>
      </c>
      <c r="H1199" s="68" t="s">
        <v>1966</v>
      </c>
      <c r="I1199" s="68">
        <v>8</v>
      </c>
      <c r="J1199" s="68" t="s">
        <v>2267</v>
      </c>
      <c r="K1199" s="68">
        <v>1.7</v>
      </c>
      <c r="L1199" s="68">
        <v>0.41</v>
      </c>
      <c r="M1199" s="68" t="s">
        <v>1960</v>
      </c>
      <c r="N1199" s="143">
        <f>IF(対応ガラス検索!$E$2="-","",IF(対応ガラス検索!$E$2&gt;=K1199,MAX($N$2:N1198)+1,""))</f>
        <v>1198</v>
      </c>
      <c r="O1199" s="143">
        <f>IF(対応ガラス検索!$E$2="-","",IF(L1199&lt;=0.65,MAX($O$2:O1198)+1,""))</f>
        <v>1198</v>
      </c>
      <c r="P1199" s="144"/>
      <c r="Q1199" s="145"/>
    </row>
    <row r="1200" spans="1:17" x14ac:dyDescent="0.4">
      <c r="A1200" s="68">
        <v>1199</v>
      </c>
      <c r="B1200" s="68" t="s">
        <v>2295</v>
      </c>
      <c r="C1200" s="68" t="s">
        <v>2197</v>
      </c>
      <c r="D1200" s="68" t="s">
        <v>2028</v>
      </c>
      <c r="E1200" s="68" t="s">
        <v>2029</v>
      </c>
      <c r="F1200" s="68" t="s">
        <v>2030</v>
      </c>
      <c r="G1200" s="68" t="s">
        <v>1965</v>
      </c>
      <c r="H1200" s="68" t="s">
        <v>1966</v>
      </c>
      <c r="I1200" s="68">
        <v>9</v>
      </c>
      <c r="J1200" s="68" t="s">
        <v>2267</v>
      </c>
      <c r="K1200" s="68">
        <v>1.6</v>
      </c>
      <c r="L1200" s="68">
        <v>0.41</v>
      </c>
      <c r="M1200" s="68" t="s">
        <v>1960</v>
      </c>
      <c r="N1200" s="143">
        <f>IF(対応ガラス検索!$E$2="-","",IF(対応ガラス検索!$E$2&gt;=K1200,MAX($N$2:N1199)+1,""))</f>
        <v>1199</v>
      </c>
      <c r="O1200" s="143">
        <f>IF(対応ガラス検索!$E$2="-","",IF(L1200&lt;=0.65,MAX($O$2:O1199)+1,""))</f>
        <v>1199</v>
      </c>
      <c r="P1200" s="144"/>
      <c r="Q1200" s="145"/>
    </row>
    <row r="1201" spans="1:17" x14ac:dyDescent="0.4">
      <c r="A1201" s="68">
        <v>1200</v>
      </c>
      <c r="B1201" s="68" t="s">
        <v>2295</v>
      </c>
      <c r="C1201" s="68" t="s">
        <v>2197</v>
      </c>
      <c r="D1201" s="68" t="s">
        <v>2028</v>
      </c>
      <c r="E1201" s="68" t="s">
        <v>2029</v>
      </c>
      <c r="F1201" s="68" t="s">
        <v>2030</v>
      </c>
      <c r="G1201" s="68" t="s">
        <v>1965</v>
      </c>
      <c r="H1201" s="68" t="s">
        <v>1966</v>
      </c>
      <c r="I1201" s="68">
        <v>10</v>
      </c>
      <c r="J1201" s="68" t="s">
        <v>2267</v>
      </c>
      <c r="K1201" s="68">
        <v>1.5</v>
      </c>
      <c r="L1201" s="68">
        <v>0.41</v>
      </c>
      <c r="M1201" s="68" t="s">
        <v>1960</v>
      </c>
      <c r="N1201" s="143">
        <f>IF(対応ガラス検索!$E$2="-","",IF(対応ガラス検索!$E$2&gt;=K1201,MAX($N$2:N1200)+1,""))</f>
        <v>1200</v>
      </c>
      <c r="O1201" s="143">
        <f>IF(対応ガラス検索!$E$2="-","",IF(L1201&lt;=0.65,MAX($O$2:O1200)+1,""))</f>
        <v>1200</v>
      </c>
      <c r="P1201" s="144"/>
      <c r="Q1201" s="145"/>
    </row>
    <row r="1202" spans="1:17" x14ac:dyDescent="0.4">
      <c r="A1202" s="68">
        <v>1201</v>
      </c>
      <c r="B1202" s="68" t="s">
        <v>2295</v>
      </c>
      <c r="C1202" s="68" t="s">
        <v>2197</v>
      </c>
      <c r="D1202" s="68" t="s">
        <v>2028</v>
      </c>
      <c r="E1202" s="68" t="s">
        <v>2029</v>
      </c>
      <c r="F1202" s="68" t="s">
        <v>2030</v>
      </c>
      <c r="G1202" s="68" t="s">
        <v>1965</v>
      </c>
      <c r="H1202" s="68" t="s">
        <v>1966</v>
      </c>
      <c r="I1202" s="68">
        <v>11</v>
      </c>
      <c r="J1202" s="68" t="s">
        <v>2267</v>
      </c>
      <c r="K1202" s="142">
        <v>1.4</v>
      </c>
      <c r="L1202" s="68">
        <v>0.41</v>
      </c>
      <c r="M1202" s="68" t="s">
        <v>1960</v>
      </c>
      <c r="N1202" s="143">
        <f>IF(対応ガラス検索!$E$2="-","",IF(対応ガラス検索!$E$2&gt;=K1202,MAX($N$2:N1201)+1,""))</f>
        <v>1201</v>
      </c>
      <c r="O1202" s="143">
        <f>IF(対応ガラス検索!$E$2="-","",IF(L1202&lt;=0.65,MAX($O$2:O1201)+1,""))</f>
        <v>1201</v>
      </c>
      <c r="P1202" s="144"/>
      <c r="Q1202" s="145"/>
    </row>
    <row r="1203" spans="1:17" x14ac:dyDescent="0.4">
      <c r="A1203" s="68">
        <v>1202</v>
      </c>
      <c r="B1203" s="68" t="s">
        <v>2295</v>
      </c>
      <c r="C1203" s="68" t="s">
        <v>2197</v>
      </c>
      <c r="D1203" s="68" t="s">
        <v>2028</v>
      </c>
      <c r="E1203" s="68" t="s">
        <v>2029</v>
      </c>
      <c r="F1203" s="68" t="s">
        <v>2030</v>
      </c>
      <c r="G1203" s="68" t="s">
        <v>1965</v>
      </c>
      <c r="H1203" s="68" t="s">
        <v>1966</v>
      </c>
      <c r="I1203" s="68">
        <v>12</v>
      </c>
      <c r="J1203" s="68" t="s">
        <v>2267</v>
      </c>
      <c r="K1203" s="68">
        <v>1.3</v>
      </c>
      <c r="L1203" s="68">
        <v>0.41</v>
      </c>
      <c r="M1203" s="68" t="s">
        <v>1960</v>
      </c>
      <c r="N1203" s="143">
        <f>IF(対応ガラス検索!$E$2="-","",IF(対応ガラス検索!$E$2&gt;=K1203,MAX($N$2:N1202)+1,""))</f>
        <v>1202</v>
      </c>
      <c r="O1203" s="143">
        <f>IF(対応ガラス検索!$E$2="-","",IF(L1203&lt;=0.65,MAX($O$2:O1202)+1,""))</f>
        <v>1202</v>
      </c>
      <c r="P1203" s="144"/>
      <c r="Q1203" s="145"/>
    </row>
    <row r="1204" spans="1:17" x14ac:dyDescent="0.4">
      <c r="A1204" s="68">
        <v>1203</v>
      </c>
      <c r="B1204" s="68" t="s">
        <v>2295</v>
      </c>
      <c r="C1204" s="68" t="s">
        <v>2197</v>
      </c>
      <c r="D1204" s="68" t="s">
        <v>2031</v>
      </c>
      <c r="E1204" s="68" t="s">
        <v>2032</v>
      </c>
      <c r="F1204" s="68" t="s">
        <v>2033</v>
      </c>
      <c r="G1204" s="68" t="s">
        <v>1958</v>
      </c>
      <c r="H1204" s="68" t="s">
        <v>1959</v>
      </c>
      <c r="I1204" s="68">
        <v>6</v>
      </c>
      <c r="J1204" s="68" t="s">
        <v>2296</v>
      </c>
      <c r="K1204" s="68">
        <v>2.5</v>
      </c>
      <c r="L1204" s="68">
        <v>0.42</v>
      </c>
      <c r="M1204" s="68" t="s">
        <v>1960</v>
      </c>
      <c r="N1204" s="143">
        <f>IF(対応ガラス検索!$E$2="-","",IF(対応ガラス検索!$E$2&gt;=K1204,MAX($N$2:N1203)+1,""))</f>
        <v>1203</v>
      </c>
      <c r="O1204" s="143">
        <f>IF(対応ガラス検索!$E$2="-","",IF(L1204&lt;=0.65,MAX($O$2:O1203)+1,""))</f>
        <v>1203</v>
      </c>
      <c r="P1204" s="144"/>
      <c r="Q1204" s="145"/>
    </row>
    <row r="1205" spans="1:17" x14ac:dyDescent="0.4">
      <c r="A1205" s="68">
        <v>1204</v>
      </c>
      <c r="B1205" s="68" t="s">
        <v>2295</v>
      </c>
      <c r="C1205" s="68" t="s">
        <v>2197</v>
      </c>
      <c r="D1205" s="68" t="s">
        <v>2031</v>
      </c>
      <c r="E1205" s="68" t="s">
        <v>2032</v>
      </c>
      <c r="F1205" s="68" t="s">
        <v>2033</v>
      </c>
      <c r="G1205" s="68" t="s">
        <v>1958</v>
      </c>
      <c r="H1205" s="68" t="s">
        <v>1959</v>
      </c>
      <c r="I1205" s="68">
        <v>7</v>
      </c>
      <c r="J1205" s="68" t="s">
        <v>2296</v>
      </c>
      <c r="K1205" s="68">
        <v>2.2999999999999998</v>
      </c>
      <c r="L1205" s="68">
        <v>0.41</v>
      </c>
      <c r="M1205" s="68" t="s">
        <v>1960</v>
      </c>
      <c r="N1205" s="143">
        <f>IF(対応ガラス検索!$E$2="-","",IF(対応ガラス検索!$E$2&gt;=K1205,MAX($N$2:N1204)+1,""))</f>
        <v>1204</v>
      </c>
      <c r="O1205" s="143">
        <f>IF(対応ガラス検索!$E$2="-","",IF(L1205&lt;=0.65,MAX($O$2:O1204)+1,""))</f>
        <v>1204</v>
      </c>
      <c r="P1205" s="144"/>
      <c r="Q1205" s="145"/>
    </row>
    <row r="1206" spans="1:17" x14ac:dyDescent="0.4">
      <c r="A1206" s="68">
        <v>1205</v>
      </c>
      <c r="B1206" s="68" t="s">
        <v>2295</v>
      </c>
      <c r="C1206" s="68" t="s">
        <v>2197</v>
      </c>
      <c r="D1206" s="68" t="s">
        <v>2031</v>
      </c>
      <c r="E1206" s="68" t="s">
        <v>2032</v>
      </c>
      <c r="F1206" s="68" t="s">
        <v>2033</v>
      </c>
      <c r="G1206" s="68" t="s">
        <v>1958</v>
      </c>
      <c r="H1206" s="68" t="s">
        <v>1959</v>
      </c>
      <c r="I1206" s="68">
        <v>8</v>
      </c>
      <c r="J1206" s="68" t="s">
        <v>2296</v>
      </c>
      <c r="K1206" s="68">
        <v>2.1</v>
      </c>
      <c r="L1206" s="68">
        <v>0.41</v>
      </c>
      <c r="M1206" s="68" t="s">
        <v>1960</v>
      </c>
      <c r="N1206" s="143">
        <f>IF(対応ガラス検索!$E$2="-","",IF(対応ガラス検索!$E$2&gt;=K1206,MAX($N$2:N1205)+1,""))</f>
        <v>1205</v>
      </c>
      <c r="O1206" s="143">
        <f>IF(対応ガラス検索!$E$2="-","",IF(L1206&lt;=0.65,MAX($O$2:O1205)+1,""))</f>
        <v>1205</v>
      </c>
      <c r="P1206" s="144"/>
      <c r="Q1206" s="145"/>
    </row>
    <row r="1207" spans="1:17" x14ac:dyDescent="0.4">
      <c r="A1207" s="68">
        <v>1206</v>
      </c>
      <c r="B1207" s="68" t="s">
        <v>2295</v>
      </c>
      <c r="C1207" s="68" t="s">
        <v>2197</v>
      </c>
      <c r="D1207" s="68" t="s">
        <v>2031</v>
      </c>
      <c r="E1207" s="68" t="s">
        <v>2032</v>
      </c>
      <c r="F1207" s="68" t="s">
        <v>2033</v>
      </c>
      <c r="G1207" s="68" t="s">
        <v>1958</v>
      </c>
      <c r="H1207" s="68" t="s">
        <v>1959</v>
      </c>
      <c r="I1207" s="68">
        <v>9</v>
      </c>
      <c r="J1207" s="68" t="s">
        <v>2296</v>
      </c>
      <c r="K1207" s="68">
        <v>2</v>
      </c>
      <c r="L1207" s="68">
        <v>0.41</v>
      </c>
      <c r="M1207" s="68" t="s">
        <v>1960</v>
      </c>
      <c r="N1207" s="143">
        <f>IF(対応ガラス検索!$E$2="-","",IF(対応ガラス検索!$E$2&gt;=K1207,MAX($N$2:N1206)+1,""))</f>
        <v>1206</v>
      </c>
      <c r="O1207" s="143">
        <f>IF(対応ガラス検索!$E$2="-","",IF(L1207&lt;=0.65,MAX($O$2:O1206)+1,""))</f>
        <v>1206</v>
      </c>
      <c r="P1207" s="144"/>
      <c r="Q1207" s="145"/>
    </row>
    <row r="1208" spans="1:17" x14ac:dyDescent="0.4">
      <c r="A1208" s="68">
        <v>1207</v>
      </c>
      <c r="B1208" s="68" t="s">
        <v>2295</v>
      </c>
      <c r="C1208" s="68" t="s">
        <v>2197</v>
      </c>
      <c r="D1208" s="68" t="s">
        <v>2031</v>
      </c>
      <c r="E1208" s="68" t="s">
        <v>2032</v>
      </c>
      <c r="F1208" s="68" t="s">
        <v>2033</v>
      </c>
      <c r="G1208" s="68" t="s">
        <v>1958</v>
      </c>
      <c r="H1208" s="68" t="s">
        <v>1959</v>
      </c>
      <c r="I1208" s="68">
        <v>10</v>
      </c>
      <c r="J1208" s="68" t="s">
        <v>2296</v>
      </c>
      <c r="K1208" s="68">
        <v>1.8</v>
      </c>
      <c r="L1208" s="68">
        <v>0.41</v>
      </c>
      <c r="M1208" s="68" t="s">
        <v>1960</v>
      </c>
      <c r="N1208" s="143">
        <f>IF(対応ガラス検索!$E$2="-","",IF(対応ガラス検索!$E$2&gt;=K1208,MAX($N$2:N1207)+1,""))</f>
        <v>1207</v>
      </c>
      <c r="O1208" s="143">
        <f>IF(対応ガラス検索!$E$2="-","",IF(L1208&lt;=0.65,MAX($O$2:O1207)+1,""))</f>
        <v>1207</v>
      </c>
      <c r="P1208" s="144"/>
      <c r="Q1208" s="145"/>
    </row>
    <row r="1209" spans="1:17" x14ac:dyDescent="0.4">
      <c r="A1209" s="68">
        <v>1208</v>
      </c>
      <c r="B1209" s="68" t="s">
        <v>2295</v>
      </c>
      <c r="C1209" s="68" t="s">
        <v>2197</v>
      </c>
      <c r="D1209" s="68" t="s">
        <v>2031</v>
      </c>
      <c r="E1209" s="68" t="s">
        <v>2032</v>
      </c>
      <c r="F1209" s="68" t="s">
        <v>2033</v>
      </c>
      <c r="G1209" s="68" t="s">
        <v>1958</v>
      </c>
      <c r="H1209" s="68" t="s">
        <v>1959</v>
      </c>
      <c r="I1209" s="68">
        <v>11</v>
      </c>
      <c r="J1209" s="68" t="s">
        <v>2296</v>
      </c>
      <c r="K1209" s="68">
        <v>1.7</v>
      </c>
      <c r="L1209" s="68">
        <v>0.41</v>
      </c>
      <c r="M1209" s="68" t="s">
        <v>1960</v>
      </c>
      <c r="N1209" s="143">
        <f>IF(対応ガラス検索!$E$2="-","",IF(対応ガラス検索!$E$2&gt;=K1209,MAX($N$2:N1208)+1,""))</f>
        <v>1208</v>
      </c>
      <c r="O1209" s="143">
        <f>IF(対応ガラス検索!$E$2="-","",IF(L1209&lt;=0.65,MAX($O$2:O1208)+1,""))</f>
        <v>1208</v>
      </c>
      <c r="P1209" s="144"/>
      <c r="Q1209" s="145"/>
    </row>
    <row r="1210" spans="1:17" x14ac:dyDescent="0.4">
      <c r="A1210" s="68">
        <v>1209</v>
      </c>
      <c r="B1210" s="68" t="s">
        <v>2295</v>
      </c>
      <c r="C1210" s="68" t="s">
        <v>2197</v>
      </c>
      <c r="D1210" s="68" t="s">
        <v>2031</v>
      </c>
      <c r="E1210" s="68" t="s">
        <v>2032</v>
      </c>
      <c r="F1210" s="68" t="s">
        <v>2033</v>
      </c>
      <c r="G1210" s="68" t="s">
        <v>1958</v>
      </c>
      <c r="H1210" s="68" t="s">
        <v>1959</v>
      </c>
      <c r="I1210" s="68">
        <v>12</v>
      </c>
      <c r="J1210" s="68" t="s">
        <v>2296</v>
      </c>
      <c r="K1210" s="68">
        <v>1.6</v>
      </c>
      <c r="L1210" s="68">
        <v>0.41</v>
      </c>
      <c r="M1210" s="68" t="s">
        <v>1960</v>
      </c>
      <c r="N1210" s="143">
        <f>IF(対応ガラス検索!$E$2="-","",IF(対応ガラス検索!$E$2&gt;=K1210,MAX($N$2:N1209)+1,""))</f>
        <v>1209</v>
      </c>
      <c r="O1210" s="143">
        <f>IF(対応ガラス検索!$E$2="-","",IF(L1210&lt;=0.65,MAX($O$2:O1209)+1,""))</f>
        <v>1209</v>
      </c>
      <c r="P1210" s="144"/>
      <c r="Q1210" s="145"/>
    </row>
    <row r="1211" spans="1:17" x14ac:dyDescent="0.4">
      <c r="A1211" s="68">
        <v>1210</v>
      </c>
      <c r="B1211" s="68" t="s">
        <v>2295</v>
      </c>
      <c r="C1211" s="68" t="s">
        <v>2197</v>
      </c>
      <c r="D1211" s="68" t="s">
        <v>2031</v>
      </c>
      <c r="E1211" s="68" t="s">
        <v>2032</v>
      </c>
      <c r="F1211" s="68" t="s">
        <v>2033</v>
      </c>
      <c r="G1211" s="68" t="s">
        <v>1958</v>
      </c>
      <c r="H1211" s="68" t="s">
        <v>1959</v>
      </c>
      <c r="I1211" s="68">
        <v>13</v>
      </c>
      <c r="J1211" s="68" t="s">
        <v>2296</v>
      </c>
      <c r="K1211" s="68">
        <v>1.6</v>
      </c>
      <c r="L1211" s="68">
        <v>0.41</v>
      </c>
      <c r="M1211" s="68" t="s">
        <v>1960</v>
      </c>
      <c r="N1211" s="143">
        <f>IF(対応ガラス検索!$E$2="-","",IF(対応ガラス検索!$E$2&gt;=K1211,MAX($N$2:N1210)+1,""))</f>
        <v>1210</v>
      </c>
      <c r="O1211" s="143">
        <f>IF(対応ガラス検索!$E$2="-","",IF(L1211&lt;=0.65,MAX($O$2:O1210)+1,""))</f>
        <v>1210</v>
      </c>
      <c r="P1211" s="144"/>
      <c r="Q1211" s="145"/>
    </row>
    <row r="1212" spans="1:17" x14ac:dyDescent="0.4">
      <c r="A1212" s="68">
        <v>1211</v>
      </c>
      <c r="B1212" s="68" t="s">
        <v>2295</v>
      </c>
      <c r="C1212" s="68" t="s">
        <v>2197</v>
      </c>
      <c r="D1212" s="68" t="s">
        <v>2031</v>
      </c>
      <c r="E1212" s="68" t="s">
        <v>2032</v>
      </c>
      <c r="F1212" s="68" t="s">
        <v>2033</v>
      </c>
      <c r="G1212" s="68" t="s">
        <v>1958</v>
      </c>
      <c r="H1212" s="68" t="s">
        <v>1959</v>
      </c>
      <c r="I1212" s="68">
        <v>6</v>
      </c>
      <c r="J1212" s="68" t="s">
        <v>2267</v>
      </c>
      <c r="K1212" s="68">
        <v>2</v>
      </c>
      <c r="L1212" s="68">
        <v>0.41</v>
      </c>
      <c r="M1212" s="68" t="s">
        <v>1960</v>
      </c>
      <c r="N1212" s="143">
        <f>IF(対応ガラス検索!$E$2="-","",IF(対応ガラス検索!$E$2&gt;=K1212,MAX($N$2:N1211)+1,""))</f>
        <v>1211</v>
      </c>
      <c r="O1212" s="143">
        <f>IF(対応ガラス検索!$E$2="-","",IF(L1212&lt;=0.65,MAX($O$2:O1211)+1,""))</f>
        <v>1211</v>
      </c>
      <c r="P1212" s="144"/>
      <c r="Q1212" s="145"/>
    </row>
    <row r="1213" spans="1:17" x14ac:dyDescent="0.4">
      <c r="A1213" s="68">
        <v>1212</v>
      </c>
      <c r="B1213" s="68" t="s">
        <v>2295</v>
      </c>
      <c r="C1213" s="68" t="s">
        <v>2197</v>
      </c>
      <c r="D1213" s="68" t="s">
        <v>2031</v>
      </c>
      <c r="E1213" s="68" t="s">
        <v>2032</v>
      </c>
      <c r="F1213" s="68" t="s">
        <v>2033</v>
      </c>
      <c r="G1213" s="68" t="s">
        <v>1958</v>
      </c>
      <c r="H1213" s="68" t="s">
        <v>1959</v>
      </c>
      <c r="I1213" s="68">
        <v>7</v>
      </c>
      <c r="J1213" s="68" t="s">
        <v>2267</v>
      </c>
      <c r="K1213" s="68">
        <v>1.8</v>
      </c>
      <c r="L1213" s="68">
        <v>0.41</v>
      </c>
      <c r="M1213" s="68" t="s">
        <v>1960</v>
      </c>
      <c r="N1213" s="143">
        <f>IF(対応ガラス検索!$E$2="-","",IF(対応ガラス検索!$E$2&gt;=K1213,MAX($N$2:N1212)+1,""))</f>
        <v>1212</v>
      </c>
      <c r="O1213" s="143">
        <f>IF(対応ガラス検索!$E$2="-","",IF(L1213&lt;=0.65,MAX($O$2:O1212)+1,""))</f>
        <v>1212</v>
      </c>
      <c r="P1213" s="144"/>
      <c r="Q1213" s="145"/>
    </row>
    <row r="1214" spans="1:17" x14ac:dyDescent="0.4">
      <c r="A1214" s="68">
        <v>1213</v>
      </c>
      <c r="B1214" s="68" t="s">
        <v>2295</v>
      </c>
      <c r="C1214" s="68" t="s">
        <v>2197</v>
      </c>
      <c r="D1214" s="68" t="s">
        <v>2031</v>
      </c>
      <c r="E1214" s="68" t="s">
        <v>2032</v>
      </c>
      <c r="F1214" s="68" t="s">
        <v>2033</v>
      </c>
      <c r="G1214" s="68" t="s">
        <v>1958</v>
      </c>
      <c r="H1214" s="68" t="s">
        <v>1959</v>
      </c>
      <c r="I1214" s="68">
        <v>8</v>
      </c>
      <c r="J1214" s="68" t="s">
        <v>2267</v>
      </c>
      <c r="K1214" s="68">
        <v>1.7</v>
      </c>
      <c r="L1214" s="68">
        <v>0.41</v>
      </c>
      <c r="M1214" s="68" t="s">
        <v>1960</v>
      </c>
      <c r="N1214" s="143">
        <f>IF(対応ガラス検索!$E$2="-","",IF(対応ガラス検索!$E$2&gt;=K1214,MAX($N$2:N1213)+1,""))</f>
        <v>1213</v>
      </c>
      <c r="O1214" s="143">
        <f>IF(対応ガラス検索!$E$2="-","",IF(L1214&lt;=0.65,MAX($O$2:O1213)+1,""))</f>
        <v>1213</v>
      </c>
      <c r="P1214" s="144"/>
      <c r="Q1214" s="145"/>
    </row>
    <row r="1215" spans="1:17" x14ac:dyDescent="0.4">
      <c r="A1215" s="68">
        <v>1214</v>
      </c>
      <c r="B1215" s="68" t="s">
        <v>2295</v>
      </c>
      <c r="C1215" s="68" t="s">
        <v>2197</v>
      </c>
      <c r="D1215" s="68" t="s">
        <v>2031</v>
      </c>
      <c r="E1215" s="68" t="s">
        <v>2032</v>
      </c>
      <c r="F1215" s="68" t="s">
        <v>2033</v>
      </c>
      <c r="G1215" s="68" t="s">
        <v>1958</v>
      </c>
      <c r="H1215" s="68" t="s">
        <v>1959</v>
      </c>
      <c r="I1215" s="68">
        <v>9</v>
      </c>
      <c r="J1215" s="68" t="s">
        <v>2267</v>
      </c>
      <c r="K1215" s="68">
        <v>1.6</v>
      </c>
      <c r="L1215" s="68">
        <v>0.41</v>
      </c>
      <c r="M1215" s="68" t="s">
        <v>1960</v>
      </c>
      <c r="N1215" s="143">
        <f>IF(対応ガラス検索!$E$2="-","",IF(対応ガラス検索!$E$2&gt;=K1215,MAX($N$2:N1214)+1,""))</f>
        <v>1214</v>
      </c>
      <c r="O1215" s="143">
        <f>IF(対応ガラス検索!$E$2="-","",IF(L1215&lt;=0.65,MAX($O$2:O1214)+1,""))</f>
        <v>1214</v>
      </c>
      <c r="P1215" s="144"/>
      <c r="Q1215" s="145"/>
    </row>
    <row r="1216" spans="1:17" x14ac:dyDescent="0.4">
      <c r="A1216" s="68">
        <v>1215</v>
      </c>
      <c r="B1216" s="68" t="s">
        <v>2295</v>
      </c>
      <c r="C1216" s="68" t="s">
        <v>2197</v>
      </c>
      <c r="D1216" s="68" t="s">
        <v>2031</v>
      </c>
      <c r="E1216" s="68" t="s">
        <v>2032</v>
      </c>
      <c r="F1216" s="68" t="s">
        <v>2033</v>
      </c>
      <c r="G1216" s="68" t="s">
        <v>1958</v>
      </c>
      <c r="H1216" s="68" t="s">
        <v>1959</v>
      </c>
      <c r="I1216" s="68">
        <v>10</v>
      </c>
      <c r="J1216" s="68" t="s">
        <v>2267</v>
      </c>
      <c r="K1216" s="68">
        <v>1.5</v>
      </c>
      <c r="L1216" s="68">
        <v>0.41</v>
      </c>
      <c r="M1216" s="68" t="s">
        <v>1960</v>
      </c>
      <c r="N1216" s="143">
        <f>IF(対応ガラス検索!$E$2="-","",IF(対応ガラス検索!$E$2&gt;=K1216,MAX($N$2:N1215)+1,""))</f>
        <v>1215</v>
      </c>
      <c r="O1216" s="143">
        <f>IF(対応ガラス検索!$E$2="-","",IF(L1216&lt;=0.65,MAX($O$2:O1215)+1,""))</f>
        <v>1215</v>
      </c>
      <c r="P1216" s="144"/>
      <c r="Q1216" s="145"/>
    </row>
    <row r="1217" spans="1:17" x14ac:dyDescent="0.4">
      <c r="A1217" s="68">
        <v>1216</v>
      </c>
      <c r="B1217" s="68" t="s">
        <v>2295</v>
      </c>
      <c r="C1217" s="68" t="s">
        <v>2197</v>
      </c>
      <c r="D1217" s="68" t="s">
        <v>2031</v>
      </c>
      <c r="E1217" s="68" t="s">
        <v>2032</v>
      </c>
      <c r="F1217" s="68" t="s">
        <v>2033</v>
      </c>
      <c r="G1217" s="68" t="s">
        <v>1958</v>
      </c>
      <c r="H1217" s="68" t="s">
        <v>1959</v>
      </c>
      <c r="I1217" s="68">
        <v>11</v>
      </c>
      <c r="J1217" s="68" t="s">
        <v>2267</v>
      </c>
      <c r="K1217" s="68">
        <v>1.4</v>
      </c>
      <c r="L1217" s="68">
        <v>0.41</v>
      </c>
      <c r="M1217" s="68" t="s">
        <v>1960</v>
      </c>
      <c r="N1217" s="143">
        <f>IF(対応ガラス検索!$E$2="-","",IF(対応ガラス検索!$E$2&gt;=K1217,MAX($N$2:N1216)+1,""))</f>
        <v>1216</v>
      </c>
      <c r="O1217" s="143">
        <f>IF(対応ガラス検索!$E$2="-","",IF(L1217&lt;=0.65,MAX($O$2:O1216)+1,""))</f>
        <v>1216</v>
      </c>
      <c r="P1217" s="144"/>
      <c r="Q1217" s="145"/>
    </row>
    <row r="1218" spans="1:17" x14ac:dyDescent="0.4">
      <c r="A1218" s="68">
        <v>1217</v>
      </c>
      <c r="B1218" s="68" t="s">
        <v>2295</v>
      </c>
      <c r="C1218" s="68" t="s">
        <v>2197</v>
      </c>
      <c r="D1218" s="68" t="s">
        <v>2031</v>
      </c>
      <c r="E1218" s="68" t="s">
        <v>2032</v>
      </c>
      <c r="F1218" s="68" t="s">
        <v>2033</v>
      </c>
      <c r="G1218" s="68" t="s">
        <v>1958</v>
      </c>
      <c r="H1218" s="68" t="s">
        <v>1959</v>
      </c>
      <c r="I1218" s="68">
        <v>12</v>
      </c>
      <c r="J1218" s="68" t="s">
        <v>2267</v>
      </c>
      <c r="K1218" s="68">
        <v>1.3</v>
      </c>
      <c r="L1218" s="68">
        <v>0.41</v>
      </c>
      <c r="M1218" s="68" t="s">
        <v>1960</v>
      </c>
      <c r="N1218" s="143">
        <f>IF(対応ガラス検索!$E$2="-","",IF(対応ガラス検索!$E$2&gt;=K1218,MAX($N$2:N1217)+1,""))</f>
        <v>1217</v>
      </c>
      <c r="O1218" s="143">
        <f>IF(対応ガラス検索!$E$2="-","",IF(L1218&lt;=0.65,MAX($O$2:O1217)+1,""))</f>
        <v>1217</v>
      </c>
      <c r="P1218" s="144"/>
      <c r="Q1218" s="145"/>
    </row>
    <row r="1219" spans="1:17" x14ac:dyDescent="0.4">
      <c r="A1219" s="68">
        <v>1218</v>
      </c>
      <c r="B1219" s="68" t="s">
        <v>2295</v>
      </c>
      <c r="C1219" s="68" t="s">
        <v>2197</v>
      </c>
      <c r="D1219" s="68" t="s">
        <v>2031</v>
      </c>
      <c r="E1219" s="68" t="s">
        <v>2032</v>
      </c>
      <c r="F1219" s="68" t="s">
        <v>2033</v>
      </c>
      <c r="G1219" s="68" t="s">
        <v>1958</v>
      </c>
      <c r="H1219" s="68" t="s">
        <v>1959</v>
      </c>
      <c r="I1219" s="68">
        <v>13</v>
      </c>
      <c r="J1219" s="68" t="s">
        <v>2267</v>
      </c>
      <c r="K1219" s="68">
        <v>1.2</v>
      </c>
      <c r="L1219" s="68">
        <v>0.41</v>
      </c>
      <c r="M1219" s="68" t="s">
        <v>1960</v>
      </c>
      <c r="N1219" s="143">
        <f>IF(対応ガラス検索!$E$2="-","",IF(対応ガラス検索!$E$2&gt;=K1219,MAX($N$2:N1218)+1,""))</f>
        <v>1218</v>
      </c>
      <c r="O1219" s="143">
        <f>IF(対応ガラス検索!$E$2="-","",IF(L1219&lt;=0.65,MAX($O$2:O1218)+1,""))</f>
        <v>1218</v>
      </c>
      <c r="P1219" s="144"/>
      <c r="Q1219" s="145"/>
    </row>
    <row r="1220" spans="1:17" x14ac:dyDescent="0.4">
      <c r="A1220" s="68">
        <v>1219</v>
      </c>
      <c r="B1220" s="68" t="s">
        <v>2295</v>
      </c>
      <c r="C1220" s="68" t="s">
        <v>2197</v>
      </c>
      <c r="D1220" s="68" t="s">
        <v>2034</v>
      </c>
      <c r="E1220" s="68" t="s">
        <v>2032</v>
      </c>
      <c r="F1220" s="68" t="s">
        <v>2033</v>
      </c>
      <c r="G1220" s="68" t="s">
        <v>1962</v>
      </c>
      <c r="H1220" s="68" t="s">
        <v>1963</v>
      </c>
      <c r="I1220" s="68">
        <v>6</v>
      </c>
      <c r="J1220" s="68" t="s">
        <v>2296</v>
      </c>
      <c r="K1220" s="68">
        <v>2.5</v>
      </c>
      <c r="L1220" s="68">
        <v>0.42</v>
      </c>
      <c r="M1220" s="68" t="s">
        <v>1960</v>
      </c>
      <c r="N1220" s="143">
        <f>IF(対応ガラス検索!$E$2="-","",IF(対応ガラス検索!$E$2&gt;=K1220,MAX($N$2:N1219)+1,""))</f>
        <v>1219</v>
      </c>
      <c r="O1220" s="143">
        <f>IF(対応ガラス検索!$E$2="-","",IF(L1220&lt;=0.65,MAX($O$2:O1219)+1,""))</f>
        <v>1219</v>
      </c>
      <c r="P1220" s="144"/>
      <c r="Q1220" s="145"/>
    </row>
    <row r="1221" spans="1:17" x14ac:dyDescent="0.4">
      <c r="A1221" s="68">
        <v>1220</v>
      </c>
      <c r="B1221" s="68" t="s">
        <v>2295</v>
      </c>
      <c r="C1221" s="68" t="s">
        <v>2197</v>
      </c>
      <c r="D1221" s="68" t="s">
        <v>2034</v>
      </c>
      <c r="E1221" s="68" t="s">
        <v>2032</v>
      </c>
      <c r="F1221" s="68" t="s">
        <v>2033</v>
      </c>
      <c r="G1221" s="68" t="s">
        <v>1962</v>
      </c>
      <c r="H1221" s="68" t="s">
        <v>1963</v>
      </c>
      <c r="I1221" s="68">
        <v>7</v>
      </c>
      <c r="J1221" s="68" t="s">
        <v>2296</v>
      </c>
      <c r="K1221" s="68">
        <v>2.2999999999999998</v>
      </c>
      <c r="L1221" s="68">
        <v>0.42</v>
      </c>
      <c r="M1221" s="68" t="s">
        <v>1960</v>
      </c>
      <c r="N1221" s="143">
        <f>IF(対応ガラス検索!$E$2="-","",IF(対応ガラス検索!$E$2&gt;=K1221,MAX($N$2:N1220)+1,""))</f>
        <v>1220</v>
      </c>
      <c r="O1221" s="143">
        <f>IF(対応ガラス検索!$E$2="-","",IF(L1221&lt;=0.65,MAX($O$2:O1220)+1,""))</f>
        <v>1220</v>
      </c>
      <c r="P1221" s="144"/>
      <c r="Q1221" s="145"/>
    </row>
    <row r="1222" spans="1:17" x14ac:dyDescent="0.4">
      <c r="A1222" s="68">
        <v>1221</v>
      </c>
      <c r="B1222" s="68" t="s">
        <v>2295</v>
      </c>
      <c r="C1222" s="68" t="s">
        <v>2197</v>
      </c>
      <c r="D1222" s="68" t="s">
        <v>2034</v>
      </c>
      <c r="E1222" s="68" t="s">
        <v>2032</v>
      </c>
      <c r="F1222" s="68" t="s">
        <v>2033</v>
      </c>
      <c r="G1222" s="68" t="s">
        <v>1962</v>
      </c>
      <c r="H1222" s="68" t="s">
        <v>1963</v>
      </c>
      <c r="I1222" s="68">
        <v>8</v>
      </c>
      <c r="J1222" s="68" t="s">
        <v>2296</v>
      </c>
      <c r="K1222" s="68">
        <v>2.1</v>
      </c>
      <c r="L1222" s="68">
        <v>0.42</v>
      </c>
      <c r="M1222" s="68" t="s">
        <v>1960</v>
      </c>
      <c r="N1222" s="143">
        <f>IF(対応ガラス検索!$E$2="-","",IF(対応ガラス検索!$E$2&gt;=K1222,MAX($N$2:N1221)+1,""))</f>
        <v>1221</v>
      </c>
      <c r="O1222" s="143">
        <f>IF(対応ガラス検索!$E$2="-","",IF(L1222&lt;=0.65,MAX($O$2:O1221)+1,""))</f>
        <v>1221</v>
      </c>
      <c r="P1222" s="144"/>
      <c r="Q1222" s="145"/>
    </row>
    <row r="1223" spans="1:17" x14ac:dyDescent="0.4">
      <c r="A1223" s="68">
        <v>1222</v>
      </c>
      <c r="B1223" s="68" t="s">
        <v>2295</v>
      </c>
      <c r="C1223" s="68" t="s">
        <v>2197</v>
      </c>
      <c r="D1223" s="68" t="s">
        <v>2034</v>
      </c>
      <c r="E1223" s="68" t="s">
        <v>2032</v>
      </c>
      <c r="F1223" s="68" t="s">
        <v>2033</v>
      </c>
      <c r="G1223" s="68" t="s">
        <v>1962</v>
      </c>
      <c r="H1223" s="68" t="s">
        <v>1963</v>
      </c>
      <c r="I1223" s="68">
        <v>9</v>
      </c>
      <c r="J1223" s="68" t="s">
        <v>2296</v>
      </c>
      <c r="K1223" s="68">
        <v>1.9</v>
      </c>
      <c r="L1223" s="68">
        <v>0.42</v>
      </c>
      <c r="M1223" s="68" t="s">
        <v>1960</v>
      </c>
      <c r="N1223" s="143">
        <f>IF(対応ガラス検索!$E$2="-","",IF(対応ガラス検索!$E$2&gt;=K1223,MAX($N$2:N1222)+1,""))</f>
        <v>1222</v>
      </c>
      <c r="O1223" s="143">
        <f>IF(対応ガラス検索!$E$2="-","",IF(L1223&lt;=0.65,MAX($O$2:O1222)+1,""))</f>
        <v>1222</v>
      </c>
      <c r="P1223" s="144"/>
      <c r="Q1223" s="145"/>
    </row>
    <row r="1224" spans="1:17" x14ac:dyDescent="0.4">
      <c r="A1224" s="68">
        <v>1223</v>
      </c>
      <c r="B1224" s="68" t="s">
        <v>2295</v>
      </c>
      <c r="C1224" s="68" t="s">
        <v>2197</v>
      </c>
      <c r="D1224" s="68" t="s">
        <v>2034</v>
      </c>
      <c r="E1224" s="68" t="s">
        <v>2032</v>
      </c>
      <c r="F1224" s="68" t="s">
        <v>2033</v>
      </c>
      <c r="G1224" s="68" t="s">
        <v>1962</v>
      </c>
      <c r="H1224" s="68" t="s">
        <v>1963</v>
      </c>
      <c r="I1224" s="68">
        <v>10</v>
      </c>
      <c r="J1224" s="68" t="s">
        <v>2296</v>
      </c>
      <c r="K1224" s="68">
        <v>1.8</v>
      </c>
      <c r="L1224" s="68">
        <v>0.41</v>
      </c>
      <c r="M1224" s="68" t="s">
        <v>1960</v>
      </c>
      <c r="N1224" s="143">
        <f>IF(対応ガラス検索!$E$2="-","",IF(対応ガラス検索!$E$2&gt;=K1224,MAX($N$2:N1223)+1,""))</f>
        <v>1223</v>
      </c>
      <c r="O1224" s="143">
        <f>IF(対応ガラス検索!$E$2="-","",IF(L1224&lt;=0.65,MAX($O$2:O1223)+1,""))</f>
        <v>1223</v>
      </c>
      <c r="P1224" s="144"/>
      <c r="Q1224" s="145"/>
    </row>
    <row r="1225" spans="1:17" x14ac:dyDescent="0.4">
      <c r="A1225" s="68">
        <v>1224</v>
      </c>
      <c r="B1225" s="68" t="s">
        <v>2295</v>
      </c>
      <c r="C1225" s="68" t="s">
        <v>2197</v>
      </c>
      <c r="D1225" s="68" t="s">
        <v>2034</v>
      </c>
      <c r="E1225" s="68" t="s">
        <v>2032</v>
      </c>
      <c r="F1225" s="68" t="s">
        <v>2033</v>
      </c>
      <c r="G1225" s="68" t="s">
        <v>1962</v>
      </c>
      <c r="H1225" s="68" t="s">
        <v>1963</v>
      </c>
      <c r="I1225" s="68">
        <v>11</v>
      </c>
      <c r="J1225" s="68" t="s">
        <v>2296</v>
      </c>
      <c r="K1225" s="68">
        <v>1.7</v>
      </c>
      <c r="L1225" s="68">
        <v>0.41</v>
      </c>
      <c r="M1225" s="68" t="s">
        <v>1960</v>
      </c>
      <c r="N1225" s="143">
        <f>IF(対応ガラス検索!$E$2="-","",IF(対応ガラス検索!$E$2&gt;=K1225,MAX($N$2:N1224)+1,""))</f>
        <v>1224</v>
      </c>
      <c r="O1225" s="143">
        <f>IF(対応ガラス検索!$E$2="-","",IF(L1225&lt;=0.65,MAX($O$2:O1224)+1,""))</f>
        <v>1224</v>
      </c>
      <c r="P1225" s="144"/>
      <c r="Q1225" s="145"/>
    </row>
    <row r="1226" spans="1:17" x14ac:dyDescent="0.4">
      <c r="A1226" s="68">
        <v>1225</v>
      </c>
      <c r="B1226" s="68" t="s">
        <v>2295</v>
      </c>
      <c r="C1226" s="68" t="s">
        <v>2197</v>
      </c>
      <c r="D1226" s="68" t="s">
        <v>2034</v>
      </c>
      <c r="E1226" s="68" t="s">
        <v>2032</v>
      </c>
      <c r="F1226" s="68" t="s">
        <v>2033</v>
      </c>
      <c r="G1226" s="68" t="s">
        <v>1962</v>
      </c>
      <c r="H1226" s="68" t="s">
        <v>1963</v>
      </c>
      <c r="I1226" s="68">
        <v>12</v>
      </c>
      <c r="J1226" s="68" t="s">
        <v>2296</v>
      </c>
      <c r="K1226" s="68">
        <v>1.6</v>
      </c>
      <c r="L1226" s="68">
        <v>0.41</v>
      </c>
      <c r="M1226" s="68" t="s">
        <v>1960</v>
      </c>
      <c r="N1226" s="143">
        <f>IF(対応ガラス検索!$E$2="-","",IF(対応ガラス検索!$E$2&gt;=K1226,MAX($N$2:N1225)+1,""))</f>
        <v>1225</v>
      </c>
      <c r="O1226" s="143">
        <f>IF(対応ガラス検索!$E$2="-","",IF(L1226&lt;=0.65,MAX($O$2:O1225)+1,""))</f>
        <v>1225</v>
      </c>
      <c r="P1226" s="144"/>
      <c r="Q1226" s="145"/>
    </row>
    <row r="1227" spans="1:17" x14ac:dyDescent="0.4">
      <c r="A1227" s="68">
        <v>1226</v>
      </c>
      <c r="B1227" s="68" t="s">
        <v>2295</v>
      </c>
      <c r="C1227" s="68" t="s">
        <v>2197</v>
      </c>
      <c r="D1227" s="68" t="s">
        <v>2034</v>
      </c>
      <c r="E1227" s="68" t="s">
        <v>2032</v>
      </c>
      <c r="F1227" s="68" t="s">
        <v>2033</v>
      </c>
      <c r="G1227" s="68" t="s">
        <v>1962</v>
      </c>
      <c r="H1227" s="68" t="s">
        <v>1963</v>
      </c>
      <c r="I1227" s="68">
        <v>13</v>
      </c>
      <c r="J1227" s="68" t="s">
        <v>2296</v>
      </c>
      <c r="K1227" s="68">
        <v>1.5</v>
      </c>
      <c r="L1227" s="68">
        <v>0.41</v>
      </c>
      <c r="M1227" s="68" t="s">
        <v>1960</v>
      </c>
      <c r="N1227" s="143">
        <f>IF(対応ガラス検索!$E$2="-","",IF(対応ガラス検索!$E$2&gt;=K1227,MAX($N$2:N1226)+1,""))</f>
        <v>1226</v>
      </c>
      <c r="O1227" s="143">
        <f>IF(対応ガラス検索!$E$2="-","",IF(L1227&lt;=0.65,MAX($O$2:O1226)+1,""))</f>
        <v>1226</v>
      </c>
      <c r="P1227" s="144"/>
      <c r="Q1227" s="145"/>
    </row>
    <row r="1228" spans="1:17" x14ac:dyDescent="0.4">
      <c r="A1228" s="68">
        <v>1227</v>
      </c>
      <c r="B1228" s="68" t="s">
        <v>2295</v>
      </c>
      <c r="C1228" s="68" t="s">
        <v>2197</v>
      </c>
      <c r="D1228" s="68" t="s">
        <v>2034</v>
      </c>
      <c r="E1228" s="68" t="s">
        <v>2032</v>
      </c>
      <c r="F1228" s="68" t="s">
        <v>2033</v>
      </c>
      <c r="G1228" s="68" t="s">
        <v>1962</v>
      </c>
      <c r="H1228" s="68" t="s">
        <v>1963</v>
      </c>
      <c r="I1228" s="68">
        <v>6</v>
      </c>
      <c r="J1228" s="68" t="s">
        <v>2267</v>
      </c>
      <c r="K1228" s="142">
        <v>2</v>
      </c>
      <c r="L1228" s="68">
        <v>0.42</v>
      </c>
      <c r="M1228" s="68" t="s">
        <v>1960</v>
      </c>
      <c r="N1228" s="143">
        <f>IF(対応ガラス検索!$E$2="-","",IF(対応ガラス検索!$E$2&gt;=K1228,MAX($N$2:N1227)+1,""))</f>
        <v>1227</v>
      </c>
      <c r="O1228" s="143">
        <f>IF(対応ガラス検索!$E$2="-","",IF(L1228&lt;=0.65,MAX($O$2:O1227)+1,""))</f>
        <v>1227</v>
      </c>
      <c r="P1228" s="144"/>
      <c r="Q1228" s="145"/>
    </row>
    <row r="1229" spans="1:17" x14ac:dyDescent="0.4">
      <c r="A1229" s="68">
        <v>1228</v>
      </c>
      <c r="B1229" s="68" t="s">
        <v>2295</v>
      </c>
      <c r="C1229" s="68" t="s">
        <v>2197</v>
      </c>
      <c r="D1229" s="68" t="s">
        <v>2034</v>
      </c>
      <c r="E1229" s="68" t="s">
        <v>2032</v>
      </c>
      <c r="F1229" s="68" t="s">
        <v>2033</v>
      </c>
      <c r="G1229" s="68" t="s">
        <v>1962</v>
      </c>
      <c r="H1229" s="68" t="s">
        <v>1963</v>
      </c>
      <c r="I1229" s="68">
        <v>7</v>
      </c>
      <c r="J1229" s="68" t="s">
        <v>2267</v>
      </c>
      <c r="K1229" s="68">
        <v>1.8</v>
      </c>
      <c r="L1229" s="68">
        <v>0.41</v>
      </c>
      <c r="M1229" s="68" t="s">
        <v>1960</v>
      </c>
      <c r="N1229" s="143">
        <f>IF(対応ガラス検索!$E$2="-","",IF(対応ガラス検索!$E$2&gt;=K1229,MAX($N$2:N1228)+1,""))</f>
        <v>1228</v>
      </c>
      <c r="O1229" s="143">
        <f>IF(対応ガラス検索!$E$2="-","",IF(L1229&lt;=0.65,MAX($O$2:O1228)+1,""))</f>
        <v>1228</v>
      </c>
      <c r="P1229" s="144"/>
      <c r="Q1229" s="145"/>
    </row>
    <row r="1230" spans="1:17" x14ac:dyDescent="0.4">
      <c r="A1230" s="68">
        <v>1229</v>
      </c>
      <c r="B1230" s="68" t="s">
        <v>2295</v>
      </c>
      <c r="C1230" s="68" t="s">
        <v>2197</v>
      </c>
      <c r="D1230" s="68" t="s">
        <v>2034</v>
      </c>
      <c r="E1230" s="68" t="s">
        <v>2032</v>
      </c>
      <c r="F1230" s="68" t="s">
        <v>2033</v>
      </c>
      <c r="G1230" s="68" t="s">
        <v>1962</v>
      </c>
      <c r="H1230" s="68" t="s">
        <v>1963</v>
      </c>
      <c r="I1230" s="68">
        <v>8</v>
      </c>
      <c r="J1230" s="68" t="s">
        <v>2267</v>
      </c>
      <c r="K1230" s="68">
        <v>1.7</v>
      </c>
      <c r="L1230" s="68">
        <v>0.41</v>
      </c>
      <c r="M1230" s="68" t="s">
        <v>1960</v>
      </c>
      <c r="N1230" s="143">
        <f>IF(対応ガラス検索!$E$2="-","",IF(対応ガラス検索!$E$2&gt;=K1230,MAX($N$2:N1229)+1,""))</f>
        <v>1229</v>
      </c>
      <c r="O1230" s="143">
        <f>IF(対応ガラス検索!$E$2="-","",IF(L1230&lt;=0.65,MAX($O$2:O1229)+1,""))</f>
        <v>1229</v>
      </c>
      <c r="P1230" s="144"/>
      <c r="Q1230" s="145"/>
    </row>
    <row r="1231" spans="1:17" x14ac:dyDescent="0.4">
      <c r="A1231" s="68">
        <v>1230</v>
      </c>
      <c r="B1231" s="68" t="s">
        <v>2295</v>
      </c>
      <c r="C1231" s="68" t="s">
        <v>2197</v>
      </c>
      <c r="D1231" s="68" t="s">
        <v>2034</v>
      </c>
      <c r="E1231" s="68" t="s">
        <v>2032</v>
      </c>
      <c r="F1231" s="68" t="s">
        <v>2033</v>
      </c>
      <c r="G1231" s="68" t="s">
        <v>1962</v>
      </c>
      <c r="H1231" s="68" t="s">
        <v>1963</v>
      </c>
      <c r="I1231" s="68">
        <v>9</v>
      </c>
      <c r="J1231" s="68" t="s">
        <v>2267</v>
      </c>
      <c r="K1231" s="68">
        <v>1.6</v>
      </c>
      <c r="L1231" s="68">
        <v>0.41</v>
      </c>
      <c r="M1231" s="68" t="s">
        <v>1960</v>
      </c>
      <c r="N1231" s="143">
        <f>IF(対応ガラス検索!$E$2="-","",IF(対応ガラス検索!$E$2&gt;=K1231,MAX($N$2:N1230)+1,""))</f>
        <v>1230</v>
      </c>
      <c r="O1231" s="143">
        <f>IF(対応ガラス検索!$E$2="-","",IF(L1231&lt;=0.65,MAX($O$2:O1230)+1,""))</f>
        <v>1230</v>
      </c>
      <c r="P1231" s="144"/>
      <c r="Q1231" s="145"/>
    </row>
    <row r="1232" spans="1:17" x14ac:dyDescent="0.4">
      <c r="A1232" s="68">
        <v>1231</v>
      </c>
      <c r="B1232" s="68" t="s">
        <v>2295</v>
      </c>
      <c r="C1232" s="68" t="s">
        <v>2197</v>
      </c>
      <c r="D1232" s="68" t="s">
        <v>2034</v>
      </c>
      <c r="E1232" s="68" t="s">
        <v>2032</v>
      </c>
      <c r="F1232" s="68" t="s">
        <v>2033</v>
      </c>
      <c r="G1232" s="68" t="s">
        <v>1962</v>
      </c>
      <c r="H1232" s="68" t="s">
        <v>1963</v>
      </c>
      <c r="I1232" s="68">
        <v>10</v>
      </c>
      <c r="J1232" s="68" t="s">
        <v>2267</v>
      </c>
      <c r="K1232" s="68">
        <v>1.5</v>
      </c>
      <c r="L1232" s="68">
        <v>0.41</v>
      </c>
      <c r="M1232" s="68" t="s">
        <v>1960</v>
      </c>
      <c r="N1232" s="143">
        <f>IF(対応ガラス検索!$E$2="-","",IF(対応ガラス検索!$E$2&gt;=K1232,MAX($N$2:N1231)+1,""))</f>
        <v>1231</v>
      </c>
      <c r="O1232" s="143">
        <f>IF(対応ガラス検索!$E$2="-","",IF(L1232&lt;=0.65,MAX($O$2:O1231)+1,""))</f>
        <v>1231</v>
      </c>
      <c r="P1232" s="144"/>
      <c r="Q1232" s="145"/>
    </row>
    <row r="1233" spans="1:17" x14ac:dyDescent="0.4">
      <c r="A1233" s="68">
        <v>1232</v>
      </c>
      <c r="B1233" s="68" t="s">
        <v>2295</v>
      </c>
      <c r="C1233" s="68" t="s">
        <v>2197</v>
      </c>
      <c r="D1233" s="68" t="s">
        <v>2034</v>
      </c>
      <c r="E1233" s="68" t="s">
        <v>2032</v>
      </c>
      <c r="F1233" s="68" t="s">
        <v>2033</v>
      </c>
      <c r="G1233" s="68" t="s">
        <v>1962</v>
      </c>
      <c r="H1233" s="68" t="s">
        <v>1963</v>
      </c>
      <c r="I1233" s="68">
        <v>11</v>
      </c>
      <c r="J1233" s="68" t="s">
        <v>2267</v>
      </c>
      <c r="K1233" s="68">
        <v>1.4</v>
      </c>
      <c r="L1233" s="68">
        <v>0.41</v>
      </c>
      <c r="M1233" s="68" t="s">
        <v>1960</v>
      </c>
      <c r="N1233" s="143">
        <f>IF(対応ガラス検索!$E$2="-","",IF(対応ガラス検索!$E$2&gt;=K1233,MAX($N$2:N1232)+1,""))</f>
        <v>1232</v>
      </c>
      <c r="O1233" s="143">
        <f>IF(対応ガラス検索!$E$2="-","",IF(L1233&lt;=0.65,MAX($O$2:O1232)+1,""))</f>
        <v>1232</v>
      </c>
      <c r="P1233" s="144"/>
      <c r="Q1233" s="145"/>
    </row>
    <row r="1234" spans="1:17" x14ac:dyDescent="0.4">
      <c r="A1234" s="68">
        <v>1233</v>
      </c>
      <c r="B1234" s="68" t="s">
        <v>2295</v>
      </c>
      <c r="C1234" s="68" t="s">
        <v>2197</v>
      </c>
      <c r="D1234" s="68" t="s">
        <v>2034</v>
      </c>
      <c r="E1234" s="68" t="s">
        <v>2032</v>
      </c>
      <c r="F1234" s="68" t="s">
        <v>2033</v>
      </c>
      <c r="G1234" s="68" t="s">
        <v>1962</v>
      </c>
      <c r="H1234" s="68" t="s">
        <v>1963</v>
      </c>
      <c r="I1234" s="68">
        <v>12</v>
      </c>
      <c r="J1234" s="68" t="s">
        <v>2267</v>
      </c>
      <c r="K1234" s="68">
        <v>1.3</v>
      </c>
      <c r="L1234" s="68">
        <v>0.41</v>
      </c>
      <c r="M1234" s="68" t="s">
        <v>1960</v>
      </c>
      <c r="N1234" s="143">
        <f>IF(対応ガラス検索!$E$2="-","",IF(対応ガラス検索!$E$2&gt;=K1234,MAX($N$2:N1233)+1,""))</f>
        <v>1233</v>
      </c>
      <c r="O1234" s="143">
        <f>IF(対応ガラス検索!$E$2="-","",IF(L1234&lt;=0.65,MAX($O$2:O1233)+1,""))</f>
        <v>1233</v>
      </c>
      <c r="P1234" s="144"/>
      <c r="Q1234" s="145"/>
    </row>
    <row r="1235" spans="1:17" x14ac:dyDescent="0.4">
      <c r="A1235" s="68">
        <v>1234</v>
      </c>
      <c r="B1235" s="68" t="s">
        <v>2295</v>
      </c>
      <c r="C1235" s="68" t="s">
        <v>2197</v>
      </c>
      <c r="D1235" s="68" t="s">
        <v>2034</v>
      </c>
      <c r="E1235" s="68" t="s">
        <v>2032</v>
      </c>
      <c r="F1235" s="68" t="s">
        <v>2033</v>
      </c>
      <c r="G1235" s="68" t="s">
        <v>1962</v>
      </c>
      <c r="H1235" s="68" t="s">
        <v>1963</v>
      </c>
      <c r="I1235" s="68">
        <v>13</v>
      </c>
      <c r="J1235" s="68" t="s">
        <v>2267</v>
      </c>
      <c r="K1235" s="68">
        <v>1.2</v>
      </c>
      <c r="L1235" s="68">
        <v>0.41</v>
      </c>
      <c r="M1235" s="68" t="s">
        <v>1960</v>
      </c>
      <c r="N1235" s="143">
        <f>IF(対応ガラス検索!$E$2="-","",IF(対応ガラス検索!$E$2&gt;=K1235,MAX($N$2:N1234)+1,""))</f>
        <v>1234</v>
      </c>
      <c r="O1235" s="143">
        <f>IF(対応ガラス検索!$E$2="-","",IF(L1235&lt;=0.65,MAX($O$2:O1234)+1,""))</f>
        <v>1234</v>
      </c>
      <c r="P1235" s="144"/>
      <c r="Q1235" s="145"/>
    </row>
    <row r="1236" spans="1:17" x14ac:dyDescent="0.4">
      <c r="A1236" s="68">
        <v>1235</v>
      </c>
      <c r="B1236" s="68" t="s">
        <v>2295</v>
      </c>
      <c r="C1236" s="68" t="s">
        <v>2197</v>
      </c>
      <c r="D1236" s="68" t="s">
        <v>2035</v>
      </c>
      <c r="E1236" s="68" t="s">
        <v>2032</v>
      </c>
      <c r="F1236" s="68" t="s">
        <v>2033</v>
      </c>
      <c r="G1236" s="68" t="s">
        <v>1965</v>
      </c>
      <c r="H1236" s="68" t="s">
        <v>1966</v>
      </c>
      <c r="I1236" s="68">
        <v>6</v>
      </c>
      <c r="J1236" s="68" t="s">
        <v>2296</v>
      </c>
      <c r="K1236" s="68">
        <v>2.4</v>
      </c>
      <c r="L1236" s="68">
        <v>0.4</v>
      </c>
      <c r="M1236" s="68" t="s">
        <v>1960</v>
      </c>
      <c r="N1236" s="143">
        <f>IF(対応ガラス検索!$E$2="-","",IF(対応ガラス検索!$E$2&gt;=K1236,MAX($N$2:N1235)+1,""))</f>
        <v>1235</v>
      </c>
      <c r="O1236" s="143">
        <f>IF(対応ガラス検索!$E$2="-","",IF(L1236&lt;=0.65,MAX($O$2:O1235)+1,""))</f>
        <v>1235</v>
      </c>
      <c r="P1236" s="144"/>
      <c r="Q1236" s="145"/>
    </row>
    <row r="1237" spans="1:17" x14ac:dyDescent="0.4">
      <c r="A1237" s="68">
        <v>1236</v>
      </c>
      <c r="B1237" s="68" t="s">
        <v>2295</v>
      </c>
      <c r="C1237" s="68" t="s">
        <v>2197</v>
      </c>
      <c r="D1237" s="68" t="s">
        <v>2035</v>
      </c>
      <c r="E1237" s="68" t="s">
        <v>2032</v>
      </c>
      <c r="F1237" s="68" t="s">
        <v>2033</v>
      </c>
      <c r="G1237" s="68" t="s">
        <v>1965</v>
      </c>
      <c r="H1237" s="68" t="s">
        <v>1966</v>
      </c>
      <c r="I1237" s="68">
        <v>7</v>
      </c>
      <c r="J1237" s="68" t="s">
        <v>2296</v>
      </c>
      <c r="K1237" s="68">
        <v>2.2999999999999998</v>
      </c>
      <c r="L1237" s="68">
        <v>0.4</v>
      </c>
      <c r="M1237" s="68" t="s">
        <v>1960</v>
      </c>
      <c r="N1237" s="143">
        <f>IF(対応ガラス検索!$E$2="-","",IF(対応ガラス検索!$E$2&gt;=K1237,MAX($N$2:N1236)+1,""))</f>
        <v>1236</v>
      </c>
      <c r="O1237" s="143">
        <f>IF(対応ガラス検索!$E$2="-","",IF(L1237&lt;=0.65,MAX($O$2:O1236)+1,""))</f>
        <v>1236</v>
      </c>
      <c r="P1237" s="144"/>
      <c r="Q1237" s="145"/>
    </row>
    <row r="1238" spans="1:17" x14ac:dyDescent="0.4">
      <c r="A1238" s="68">
        <v>1237</v>
      </c>
      <c r="B1238" s="68" t="s">
        <v>2295</v>
      </c>
      <c r="C1238" s="68" t="s">
        <v>2197</v>
      </c>
      <c r="D1238" s="68" t="s">
        <v>2035</v>
      </c>
      <c r="E1238" s="68" t="s">
        <v>2032</v>
      </c>
      <c r="F1238" s="68" t="s">
        <v>2033</v>
      </c>
      <c r="G1238" s="68" t="s">
        <v>1965</v>
      </c>
      <c r="H1238" s="68" t="s">
        <v>1966</v>
      </c>
      <c r="I1238" s="68">
        <v>8</v>
      </c>
      <c r="J1238" s="68" t="s">
        <v>2296</v>
      </c>
      <c r="K1238" s="68">
        <v>2.1</v>
      </c>
      <c r="L1238" s="68">
        <v>0.39</v>
      </c>
      <c r="M1238" s="68" t="s">
        <v>1960</v>
      </c>
      <c r="N1238" s="143">
        <f>IF(対応ガラス検索!$E$2="-","",IF(対応ガラス検索!$E$2&gt;=K1238,MAX($N$2:N1237)+1,""))</f>
        <v>1237</v>
      </c>
      <c r="O1238" s="143">
        <f>IF(対応ガラス検索!$E$2="-","",IF(L1238&lt;=0.65,MAX($O$2:O1237)+1,""))</f>
        <v>1237</v>
      </c>
      <c r="P1238" s="144"/>
      <c r="Q1238" s="145"/>
    </row>
    <row r="1239" spans="1:17" x14ac:dyDescent="0.4">
      <c r="A1239" s="68">
        <v>1238</v>
      </c>
      <c r="B1239" s="68" t="s">
        <v>2295</v>
      </c>
      <c r="C1239" s="68" t="s">
        <v>2197</v>
      </c>
      <c r="D1239" s="68" t="s">
        <v>2035</v>
      </c>
      <c r="E1239" s="68" t="s">
        <v>2032</v>
      </c>
      <c r="F1239" s="68" t="s">
        <v>2033</v>
      </c>
      <c r="G1239" s="68" t="s">
        <v>1965</v>
      </c>
      <c r="H1239" s="68" t="s">
        <v>1966</v>
      </c>
      <c r="I1239" s="68">
        <v>9</v>
      </c>
      <c r="J1239" s="68" t="s">
        <v>2296</v>
      </c>
      <c r="K1239" s="68">
        <v>1.9</v>
      </c>
      <c r="L1239" s="68">
        <v>0.39</v>
      </c>
      <c r="M1239" s="68" t="s">
        <v>1960</v>
      </c>
      <c r="N1239" s="143">
        <f>IF(対応ガラス検索!$E$2="-","",IF(対応ガラス検索!$E$2&gt;=K1239,MAX($N$2:N1238)+1,""))</f>
        <v>1238</v>
      </c>
      <c r="O1239" s="143">
        <f>IF(対応ガラス検索!$E$2="-","",IF(L1239&lt;=0.65,MAX($O$2:O1238)+1,""))</f>
        <v>1238</v>
      </c>
      <c r="P1239" s="144"/>
      <c r="Q1239" s="145"/>
    </row>
    <row r="1240" spans="1:17" x14ac:dyDescent="0.4">
      <c r="A1240" s="68">
        <v>1239</v>
      </c>
      <c r="B1240" s="68" t="s">
        <v>2295</v>
      </c>
      <c r="C1240" s="68" t="s">
        <v>2197</v>
      </c>
      <c r="D1240" s="68" t="s">
        <v>2035</v>
      </c>
      <c r="E1240" s="68" t="s">
        <v>2032</v>
      </c>
      <c r="F1240" s="68" t="s">
        <v>2033</v>
      </c>
      <c r="G1240" s="68" t="s">
        <v>1965</v>
      </c>
      <c r="H1240" s="68" t="s">
        <v>1966</v>
      </c>
      <c r="I1240" s="68">
        <v>10</v>
      </c>
      <c r="J1240" s="68" t="s">
        <v>2296</v>
      </c>
      <c r="K1240" s="68">
        <v>1.8</v>
      </c>
      <c r="L1240" s="68">
        <v>0.39</v>
      </c>
      <c r="M1240" s="68" t="s">
        <v>1960</v>
      </c>
      <c r="N1240" s="143">
        <f>IF(対応ガラス検索!$E$2="-","",IF(対応ガラス検索!$E$2&gt;=K1240,MAX($N$2:N1239)+1,""))</f>
        <v>1239</v>
      </c>
      <c r="O1240" s="143">
        <f>IF(対応ガラス検索!$E$2="-","",IF(L1240&lt;=0.65,MAX($O$2:O1239)+1,""))</f>
        <v>1239</v>
      </c>
      <c r="P1240" s="144"/>
      <c r="Q1240" s="145"/>
    </row>
    <row r="1241" spans="1:17" x14ac:dyDescent="0.4">
      <c r="A1241" s="68">
        <v>1240</v>
      </c>
      <c r="B1241" s="68" t="s">
        <v>2295</v>
      </c>
      <c r="C1241" s="68" t="s">
        <v>2197</v>
      </c>
      <c r="D1241" s="68" t="s">
        <v>2035</v>
      </c>
      <c r="E1241" s="68" t="s">
        <v>2032</v>
      </c>
      <c r="F1241" s="68" t="s">
        <v>2033</v>
      </c>
      <c r="G1241" s="68" t="s">
        <v>1965</v>
      </c>
      <c r="H1241" s="68" t="s">
        <v>1966</v>
      </c>
      <c r="I1241" s="68">
        <v>11</v>
      </c>
      <c r="J1241" s="68" t="s">
        <v>2296</v>
      </c>
      <c r="K1241" s="68">
        <v>1.7</v>
      </c>
      <c r="L1241" s="68">
        <v>0.39</v>
      </c>
      <c r="M1241" s="68" t="s">
        <v>1960</v>
      </c>
      <c r="N1241" s="143">
        <f>IF(対応ガラス検索!$E$2="-","",IF(対応ガラス検索!$E$2&gt;=K1241,MAX($N$2:N1240)+1,""))</f>
        <v>1240</v>
      </c>
      <c r="O1241" s="143">
        <f>IF(対応ガラス検索!$E$2="-","",IF(L1241&lt;=0.65,MAX($O$2:O1240)+1,""))</f>
        <v>1240</v>
      </c>
      <c r="P1241" s="144"/>
      <c r="Q1241" s="145"/>
    </row>
    <row r="1242" spans="1:17" x14ac:dyDescent="0.4">
      <c r="A1242" s="68">
        <v>1241</v>
      </c>
      <c r="B1242" s="68" t="s">
        <v>2295</v>
      </c>
      <c r="C1242" s="68" t="s">
        <v>2197</v>
      </c>
      <c r="D1242" s="68" t="s">
        <v>2035</v>
      </c>
      <c r="E1242" s="68" t="s">
        <v>2032</v>
      </c>
      <c r="F1242" s="68" t="s">
        <v>2033</v>
      </c>
      <c r="G1242" s="68" t="s">
        <v>1965</v>
      </c>
      <c r="H1242" s="68" t="s">
        <v>1966</v>
      </c>
      <c r="I1242" s="68">
        <v>12</v>
      </c>
      <c r="J1242" s="68" t="s">
        <v>2296</v>
      </c>
      <c r="K1242" s="68">
        <v>1.6</v>
      </c>
      <c r="L1242" s="68">
        <v>0.39</v>
      </c>
      <c r="M1242" s="68" t="s">
        <v>1960</v>
      </c>
      <c r="N1242" s="143">
        <f>IF(対応ガラス検索!$E$2="-","",IF(対応ガラス検索!$E$2&gt;=K1242,MAX($N$2:N1241)+1,""))</f>
        <v>1241</v>
      </c>
      <c r="O1242" s="143">
        <f>IF(対応ガラス検索!$E$2="-","",IF(L1242&lt;=0.65,MAX($O$2:O1241)+1,""))</f>
        <v>1241</v>
      </c>
      <c r="P1242" s="144"/>
      <c r="Q1242" s="145"/>
    </row>
    <row r="1243" spans="1:17" x14ac:dyDescent="0.4">
      <c r="A1243" s="68">
        <v>1242</v>
      </c>
      <c r="B1243" s="68" t="s">
        <v>2295</v>
      </c>
      <c r="C1243" s="68" t="s">
        <v>2197</v>
      </c>
      <c r="D1243" s="68" t="s">
        <v>2035</v>
      </c>
      <c r="E1243" s="68" t="s">
        <v>2032</v>
      </c>
      <c r="F1243" s="68" t="s">
        <v>2033</v>
      </c>
      <c r="G1243" s="68" t="s">
        <v>1965</v>
      </c>
      <c r="H1243" s="68" t="s">
        <v>1966</v>
      </c>
      <c r="I1243" s="68">
        <v>6</v>
      </c>
      <c r="J1243" s="68" t="s">
        <v>2267</v>
      </c>
      <c r="K1243" s="68">
        <v>2</v>
      </c>
      <c r="L1243" s="68">
        <v>0.39</v>
      </c>
      <c r="M1243" s="68" t="s">
        <v>1960</v>
      </c>
      <c r="N1243" s="143">
        <f>IF(対応ガラス検索!$E$2="-","",IF(対応ガラス検索!$E$2&gt;=K1243,MAX($N$2:N1242)+1,""))</f>
        <v>1242</v>
      </c>
      <c r="O1243" s="143">
        <f>IF(対応ガラス検索!$E$2="-","",IF(L1243&lt;=0.65,MAX($O$2:O1242)+1,""))</f>
        <v>1242</v>
      </c>
      <c r="P1243" s="144"/>
      <c r="Q1243" s="145"/>
    </row>
    <row r="1244" spans="1:17" x14ac:dyDescent="0.4">
      <c r="A1244" s="68">
        <v>1243</v>
      </c>
      <c r="B1244" s="68" t="s">
        <v>2295</v>
      </c>
      <c r="C1244" s="68" t="s">
        <v>2197</v>
      </c>
      <c r="D1244" s="68" t="s">
        <v>2035</v>
      </c>
      <c r="E1244" s="68" t="s">
        <v>2032</v>
      </c>
      <c r="F1244" s="68" t="s">
        <v>2033</v>
      </c>
      <c r="G1244" s="68" t="s">
        <v>1965</v>
      </c>
      <c r="H1244" s="68" t="s">
        <v>1966</v>
      </c>
      <c r="I1244" s="68">
        <v>7</v>
      </c>
      <c r="J1244" s="68" t="s">
        <v>2267</v>
      </c>
      <c r="K1244" s="68">
        <v>1.8</v>
      </c>
      <c r="L1244" s="68">
        <v>0.39</v>
      </c>
      <c r="M1244" s="68" t="s">
        <v>1960</v>
      </c>
      <c r="N1244" s="143">
        <f>IF(対応ガラス検索!$E$2="-","",IF(対応ガラス検索!$E$2&gt;=K1244,MAX($N$2:N1243)+1,""))</f>
        <v>1243</v>
      </c>
      <c r="O1244" s="143">
        <f>IF(対応ガラス検索!$E$2="-","",IF(L1244&lt;=0.65,MAX($O$2:O1243)+1,""))</f>
        <v>1243</v>
      </c>
      <c r="P1244" s="144"/>
      <c r="Q1244" s="145"/>
    </row>
    <row r="1245" spans="1:17" x14ac:dyDescent="0.4">
      <c r="A1245" s="68">
        <v>1244</v>
      </c>
      <c r="B1245" s="68" t="s">
        <v>2295</v>
      </c>
      <c r="C1245" s="68" t="s">
        <v>2197</v>
      </c>
      <c r="D1245" s="68" t="s">
        <v>2035</v>
      </c>
      <c r="E1245" s="68" t="s">
        <v>2032</v>
      </c>
      <c r="F1245" s="68" t="s">
        <v>2033</v>
      </c>
      <c r="G1245" s="68" t="s">
        <v>1965</v>
      </c>
      <c r="H1245" s="68" t="s">
        <v>1966</v>
      </c>
      <c r="I1245" s="68">
        <v>8</v>
      </c>
      <c r="J1245" s="68" t="s">
        <v>2267</v>
      </c>
      <c r="K1245" s="68">
        <v>1.7</v>
      </c>
      <c r="L1245" s="68">
        <v>0.39</v>
      </c>
      <c r="M1245" s="68" t="s">
        <v>1960</v>
      </c>
      <c r="N1245" s="143">
        <f>IF(対応ガラス検索!$E$2="-","",IF(対応ガラス検索!$E$2&gt;=K1245,MAX($N$2:N1244)+1,""))</f>
        <v>1244</v>
      </c>
      <c r="O1245" s="143">
        <f>IF(対応ガラス検索!$E$2="-","",IF(L1245&lt;=0.65,MAX($O$2:O1244)+1,""))</f>
        <v>1244</v>
      </c>
      <c r="P1245" s="144"/>
      <c r="Q1245" s="145"/>
    </row>
    <row r="1246" spans="1:17" x14ac:dyDescent="0.4">
      <c r="A1246" s="68">
        <v>1245</v>
      </c>
      <c r="B1246" s="68" t="s">
        <v>2295</v>
      </c>
      <c r="C1246" s="68" t="s">
        <v>2197</v>
      </c>
      <c r="D1246" s="68" t="s">
        <v>2035</v>
      </c>
      <c r="E1246" s="68" t="s">
        <v>2032</v>
      </c>
      <c r="F1246" s="68" t="s">
        <v>2033</v>
      </c>
      <c r="G1246" s="68" t="s">
        <v>1965</v>
      </c>
      <c r="H1246" s="68" t="s">
        <v>1966</v>
      </c>
      <c r="I1246" s="68">
        <v>9</v>
      </c>
      <c r="J1246" s="68" t="s">
        <v>2267</v>
      </c>
      <c r="K1246" s="68">
        <v>1.6</v>
      </c>
      <c r="L1246" s="68">
        <v>0.39</v>
      </c>
      <c r="M1246" s="68" t="s">
        <v>1960</v>
      </c>
      <c r="N1246" s="143">
        <f>IF(対応ガラス検索!$E$2="-","",IF(対応ガラス検索!$E$2&gt;=K1246,MAX($N$2:N1245)+1,""))</f>
        <v>1245</v>
      </c>
      <c r="O1246" s="143">
        <f>IF(対応ガラス検索!$E$2="-","",IF(L1246&lt;=0.65,MAX($O$2:O1245)+1,""))</f>
        <v>1245</v>
      </c>
      <c r="P1246" s="144"/>
      <c r="Q1246" s="145"/>
    </row>
    <row r="1247" spans="1:17" x14ac:dyDescent="0.4">
      <c r="A1247" s="68">
        <v>1246</v>
      </c>
      <c r="B1247" s="68" t="s">
        <v>2295</v>
      </c>
      <c r="C1247" s="68" t="s">
        <v>2197</v>
      </c>
      <c r="D1247" s="68" t="s">
        <v>2035</v>
      </c>
      <c r="E1247" s="68" t="s">
        <v>2032</v>
      </c>
      <c r="F1247" s="68" t="s">
        <v>2033</v>
      </c>
      <c r="G1247" s="68" t="s">
        <v>1965</v>
      </c>
      <c r="H1247" s="68" t="s">
        <v>1966</v>
      </c>
      <c r="I1247" s="68">
        <v>10</v>
      </c>
      <c r="J1247" s="68" t="s">
        <v>2267</v>
      </c>
      <c r="K1247" s="68">
        <v>1.5</v>
      </c>
      <c r="L1247" s="68">
        <v>0.39</v>
      </c>
      <c r="M1247" s="68" t="s">
        <v>1960</v>
      </c>
      <c r="N1247" s="143">
        <f>IF(対応ガラス検索!$E$2="-","",IF(対応ガラス検索!$E$2&gt;=K1247,MAX($N$2:N1246)+1,""))</f>
        <v>1246</v>
      </c>
      <c r="O1247" s="143">
        <f>IF(対応ガラス検索!$E$2="-","",IF(L1247&lt;=0.65,MAX($O$2:O1246)+1,""))</f>
        <v>1246</v>
      </c>
      <c r="P1247" s="144"/>
      <c r="Q1247" s="145"/>
    </row>
    <row r="1248" spans="1:17" x14ac:dyDescent="0.4">
      <c r="A1248" s="68">
        <v>1247</v>
      </c>
      <c r="B1248" s="68" t="s">
        <v>2295</v>
      </c>
      <c r="C1248" s="68" t="s">
        <v>2197</v>
      </c>
      <c r="D1248" s="68" t="s">
        <v>2035</v>
      </c>
      <c r="E1248" s="68" t="s">
        <v>2032</v>
      </c>
      <c r="F1248" s="68" t="s">
        <v>2033</v>
      </c>
      <c r="G1248" s="68" t="s">
        <v>1965</v>
      </c>
      <c r="H1248" s="68" t="s">
        <v>1966</v>
      </c>
      <c r="I1248" s="68">
        <v>11</v>
      </c>
      <c r="J1248" s="68" t="s">
        <v>2267</v>
      </c>
      <c r="K1248" s="68">
        <v>1.4</v>
      </c>
      <c r="L1248" s="68">
        <v>0.39</v>
      </c>
      <c r="M1248" s="68" t="s">
        <v>1960</v>
      </c>
      <c r="N1248" s="143">
        <f>IF(対応ガラス検索!$E$2="-","",IF(対応ガラス検索!$E$2&gt;=K1248,MAX($N$2:N1247)+1,""))</f>
        <v>1247</v>
      </c>
      <c r="O1248" s="143">
        <f>IF(対応ガラス検索!$E$2="-","",IF(L1248&lt;=0.65,MAX($O$2:O1247)+1,""))</f>
        <v>1247</v>
      </c>
      <c r="P1248" s="144"/>
      <c r="Q1248" s="145"/>
    </row>
    <row r="1249" spans="1:17" x14ac:dyDescent="0.4">
      <c r="A1249" s="68">
        <v>1248</v>
      </c>
      <c r="B1249" s="68" t="s">
        <v>2295</v>
      </c>
      <c r="C1249" s="68" t="s">
        <v>2197</v>
      </c>
      <c r="D1249" s="68" t="s">
        <v>2035</v>
      </c>
      <c r="E1249" s="68" t="s">
        <v>2032</v>
      </c>
      <c r="F1249" s="68" t="s">
        <v>2033</v>
      </c>
      <c r="G1249" s="68" t="s">
        <v>1965</v>
      </c>
      <c r="H1249" s="68" t="s">
        <v>1966</v>
      </c>
      <c r="I1249" s="68">
        <v>12</v>
      </c>
      <c r="J1249" s="68" t="s">
        <v>2267</v>
      </c>
      <c r="K1249" s="68">
        <v>1.3</v>
      </c>
      <c r="L1249" s="68">
        <v>0.39</v>
      </c>
      <c r="M1249" s="68" t="s">
        <v>1960</v>
      </c>
      <c r="N1249" s="143">
        <f>IF(対応ガラス検索!$E$2="-","",IF(対応ガラス検索!$E$2&gt;=K1249,MAX($N$2:N1248)+1,""))</f>
        <v>1248</v>
      </c>
      <c r="O1249" s="143">
        <f>IF(対応ガラス検索!$E$2="-","",IF(L1249&lt;=0.65,MAX($O$2:O1248)+1,""))</f>
        <v>1248</v>
      </c>
      <c r="P1249" s="144"/>
      <c r="Q1249" s="145"/>
    </row>
    <row r="1250" spans="1:17" x14ac:dyDescent="0.4">
      <c r="A1250" s="68">
        <v>1249</v>
      </c>
      <c r="B1250" s="68" t="s">
        <v>2295</v>
      </c>
      <c r="C1250" s="68" t="s">
        <v>2197</v>
      </c>
      <c r="D1250" s="68" t="s">
        <v>2036</v>
      </c>
      <c r="E1250" s="68" t="s">
        <v>2037</v>
      </c>
      <c r="F1250" s="68" t="s">
        <v>2038</v>
      </c>
      <c r="G1250" s="68" t="s">
        <v>1958</v>
      </c>
      <c r="H1250" s="68" t="s">
        <v>1959</v>
      </c>
      <c r="I1250" s="68">
        <v>6</v>
      </c>
      <c r="J1250" s="68" t="s">
        <v>2296</v>
      </c>
      <c r="K1250" s="68">
        <v>2.5</v>
      </c>
      <c r="L1250" s="68">
        <v>0.42</v>
      </c>
      <c r="M1250" s="68" t="s">
        <v>1960</v>
      </c>
      <c r="N1250" s="143">
        <f>IF(対応ガラス検索!$E$2="-","",IF(対応ガラス検索!$E$2&gt;=K1250,MAX($N$2:N1249)+1,""))</f>
        <v>1249</v>
      </c>
      <c r="O1250" s="143">
        <f>IF(対応ガラス検索!$E$2="-","",IF(L1250&lt;=0.65,MAX($O$2:O1249)+1,""))</f>
        <v>1249</v>
      </c>
      <c r="P1250" s="144"/>
      <c r="Q1250" s="145"/>
    </row>
    <row r="1251" spans="1:17" x14ac:dyDescent="0.4">
      <c r="A1251" s="68">
        <v>1250</v>
      </c>
      <c r="B1251" s="68" t="s">
        <v>2295</v>
      </c>
      <c r="C1251" s="68" t="s">
        <v>2197</v>
      </c>
      <c r="D1251" s="68" t="s">
        <v>2036</v>
      </c>
      <c r="E1251" s="68" t="s">
        <v>2037</v>
      </c>
      <c r="F1251" s="68" t="s">
        <v>2038</v>
      </c>
      <c r="G1251" s="68" t="s">
        <v>1958</v>
      </c>
      <c r="H1251" s="68" t="s">
        <v>1959</v>
      </c>
      <c r="I1251" s="68">
        <v>7</v>
      </c>
      <c r="J1251" s="68" t="s">
        <v>2296</v>
      </c>
      <c r="K1251" s="68">
        <v>2.2999999999999998</v>
      </c>
      <c r="L1251" s="68">
        <v>0.41</v>
      </c>
      <c r="M1251" s="68" t="s">
        <v>1960</v>
      </c>
      <c r="N1251" s="143">
        <f>IF(対応ガラス検索!$E$2="-","",IF(対応ガラス検索!$E$2&gt;=K1251,MAX($N$2:N1250)+1,""))</f>
        <v>1250</v>
      </c>
      <c r="O1251" s="143">
        <f>IF(対応ガラス検索!$E$2="-","",IF(L1251&lt;=0.65,MAX($O$2:O1250)+1,""))</f>
        <v>1250</v>
      </c>
      <c r="P1251" s="144"/>
      <c r="Q1251" s="145"/>
    </row>
    <row r="1252" spans="1:17" x14ac:dyDescent="0.4">
      <c r="A1252" s="68">
        <v>1251</v>
      </c>
      <c r="B1252" s="68" t="s">
        <v>2295</v>
      </c>
      <c r="C1252" s="68" t="s">
        <v>2197</v>
      </c>
      <c r="D1252" s="68" t="s">
        <v>2036</v>
      </c>
      <c r="E1252" s="68" t="s">
        <v>2037</v>
      </c>
      <c r="F1252" s="68" t="s">
        <v>2038</v>
      </c>
      <c r="G1252" s="68" t="s">
        <v>1958</v>
      </c>
      <c r="H1252" s="68" t="s">
        <v>1959</v>
      </c>
      <c r="I1252" s="68">
        <v>8</v>
      </c>
      <c r="J1252" s="68" t="s">
        <v>2296</v>
      </c>
      <c r="K1252" s="68">
        <v>2.1</v>
      </c>
      <c r="L1252" s="68">
        <v>0.41</v>
      </c>
      <c r="M1252" s="68" t="s">
        <v>1960</v>
      </c>
      <c r="N1252" s="143">
        <f>IF(対応ガラス検索!$E$2="-","",IF(対応ガラス検索!$E$2&gt;=K1252,MAX($N$2:N1251)+1,""))</f>
        <v>1251</v>
      </c>
      <c r="O1252" s="143">
        <f>IF(対応ガラス検索!$E$2="-","",IF(L1252&lt;=0.65,MAX($O$2:O1251)+1,""))</f>
        <v>1251</v>
      </c>
      <c r="P1252" s="144"/>
      <c r="Q1252" s="145"/>
    </row>
    <row r="1253" spans="1:17" x14ac:dyDescent="0.4">
      <c r="A1253" s="68">
        <v>1252</v>
      </c>
      <c r="B1253" s="68" t="s">
        <v>2295</v>
      </c>
      <c r="C1253" s="68" t="s">
        <v>2197</v>
      </c>
      <c r="D1253" s="68" t="s">
        <v>2036</v>
      </c>
      <c r="E1253" s="68" t="s">
        <v>2037</v>
      </c>
      <c r="F1253" s="68" t="s">
        <v>2038</v>
      </c>
      <c r="G1253" s="68" t="s">
        <v>1958</v>
      </c>
      <c r="H1253" s="68" t="s">
        <v>1959</v>
      </c>
      <c r="I1253" s="68">
        <v>9</v>
      </c>
      <c r="J1253" s="68" t="s">
        <v>2296</v>
      </c>
      <c r="K1253" s="68">
        <v>2</v>
      </c>
      <c r="L1253" s="68">
        <v>0.41</v>
      </c>
      <c r="M1253" s="68" t="s">
        <v>1960</v>
      </c>
      <c r="N1253" s="143">
        <f>IF(対応ガラス検索!$E$2="-","",IF(対応ガラス検索!$E$2&gt;=K1253,MAX($N$2:N1252)+1,""))</f>
        <v>1252</v>
      </c>
      <c r="O1253" s="143">
        <f>IF(対応ガラス検索!$E$2="-","",IF(L1253&lt;=0.65,MAX($O$2:O1252)+1,""))</f>
        <v>1252</v>
      </c>
      <c r="P1253" s="144"/>
      <c r="Q1253" s="145"/>
    </row>
    <row r="1254" spans="1:17" x14ac:dyDescent="0.4">
      <c r="A1254" s="68">
        <v>1253</v>
      </c>
      <c r="B1254" s="68" t="s">
        <v>2295</v>
      </c>
      <c r="C1254" s="68" t="s">
        <v>2197</v>
      </c>
      <c r="D1254" s="68" t="s">
        <v>2036</v>
      </c>
      <c r="E1254" s="68" t="s">
        <v>2037</v>
      </c>
      <c r="F1254" s="68" t="s">
        <v>2038</v>
      </c>
      <c r="G1254" s="68" t="s">
        <v>1958</v>
      </c>
      <c r="H1254" s="68" t="s">
        <v>1959</v>
      </c>
      <c r="I1254" s="68">
        <v>10</v>
      </c>
      <c r="J1254" s="68" t="s">
        <v>2296</v>
      </c>
      <c r="K1254" s="68">
        <v>1.8</v>
      </c>
      <c r="L1254" s="68">
        <v>0.41</v>
      </c>
      <c r="M1254" s="68" t="s">
        <v>1960</v>
      </c>
      <c r="N1254" s="143">
        <f>IF(対応ガラス検索!$E$2="-","",IF(対応ガラス検索!$E$2&gt;=K1254,MAX($N$2:N1253)+1,""))</f>
        <v>1253</v>
      </c>
      <c r="O1254" s="143">
        <f>IF(対応ガラス検索!$E$2="-","",IF(L1254&lt;=0.65,MAX($O$2:O1253)+1,""))</f>
        <v>1253</v>
      </c>
      <c r="P1254" s="144"/>
      <c r="Q1254" s="145"/>
    </row>
    <row r="1255" spans="1:17" x14ac:dyDescent="0.4">
      <c r="A1255" s="68">
        <v>1254</v>
      </c>
      <c r="B1255" s="68" t="s">
        <v>2295</v>
      </c>
      <c r="C1255" s="68" t="s">
        <v>2197</v>
      </c>
      <c r="D1255" s="68" t="s">
        <v>2036</v>
      </c>
      <c r="E1255" s="68" t="s">
        <v>2037</v>
      </c>
      <c r="F1255" s="68" t="s">
        <v>2038</v>
      </c>
      <c r="G1255" s="68" t="s">
        <v>1958</v>
      </c>
      <c r="H1255" s="68" t="s">
        <v>1959</v>
      </c>
      <c r="I1255" s="68">
        <v>11</v>
      </c>
      <c r="J1255" s="68" t="s">
        <v>2296</v>
      </c>
      <c r="K1255" s="68">
        <v>1.7</v>
      </c>
      <c r="L1255" s="68">
        <v>0.41</v>
      </c>
      <c r="M1255" s="68" t="s">
        <v>1960</v>
      </c>
      <c r="N1255" s="143">
        <f>IF(対応ガラス検索!$E$2="-","",IF(対応ガラス検索!$E$2&gt;=K1255,MAX($N$2:N1254)+1,""))</f>
        <v>1254</v>
      </c>
      <c r="O1255" s="143">
        <f>IF(対応ガラス検索!$E$2="-","",IF(L1255&lt;=0.65,MAX($O$2:O1254)+1,""))</f>
        <v>1254</v>
      </c>
      <c r="P1255" s="144"/>
      <c r="Q1255" s="145"/>
    </row>
    <row r="1256" spans="1:17" x14ac:dyDescent="0.4">
      <c r="A1256" s="68">
        <v>1255</v>
      </c>
      <c r="B1256" s="68" t="s">
        <v>2295</v>
      </c>
      <c r="C1256" s="68" t="s">
        <v>2197</v>
      </c>
      <c r="D1256" s="68" t="s">
        <v>2036</v>
      </c>
      <c r="E1256" s="68" t="s">
        <v>2037</v>
      </c>
      <c r="F1256" s="68" t="s">
        <v>2038</v>
      </c>
      <c r="G1256" s="68" t="s">
        <v>1958</v>
      </c>
      <c r="H1256" s="68" t="s">
        <v>1959</v>
      </c>
      <c r="I1256" s="68">
        <v>12</v>
      </c>
      <c r="J1256" s="68" t="s">
        <v>2296</v>
      </c>
      <c r="K1256" s="68">
        <v>1.6</v>
      </c>
      <c r="L1256" s="68">
        <v>0.41</v>
      </c>
      <c r="M1256" s="68" t="s">
        <v>1960</v>
      </c>
      <c r="N1256" s="143">
        <f>IF(対応ガラス検索!$E$2="-","",IF(対応ガラス検索!$E$2&gt;=K1256,MAX($N$2:N1255)+1,""))</f>
        <v>1255</v>
      </c>
      <c r="O1256" s="143">
        <f>IF(対応ガラス検索!$E$2="-","",IF(L1256&lt;=0.65,MAX($O$2:O1255)+1,""))</f>
        <v>1255</v>
      </c>
      <c r="P1256" s="144"/>
      <c r="Q1256" s="145"/>
    </row>
    <row r="1257" spans="1:17" x14ac:dyDescent="0.4">
      <c r="A1257" s="68">
        <v>1256</v>
      </c>
      <c r="B1257" s="68" t="s">
        <v>2295</v>
      </c>
      <c r="C1257" s="68" t="s">
        <v>2197</v>
      </c>
      <c r="D1257" s="68" t="s">
        <v>2036</v>
      </c>
      <c r="E1257" s="68" t="s">
        <v>2037</v>
      </c>
      <c r="F1257" s="68" t="s">
        <v>2038</v>
      </c>
      <c r="G1257" s="68" t="s">
        <v>1958</v>
      </c>
      <c r="H1257" s="68" t="s">
        <v>1959</v>
      </c>
      <c r="I1257" s="68">
        <v>13</v>
      </c>
      <c r="J1257" s="68" t="s">
        <v>2296</v>
      </c>
      <c r="K1257" s="68">
        <v>1.6</v>
      </c>
      <c r="L1257" s="68">
        <v>0.41</v>
      </c>
      <c r="M1257" s="68" t="s">
        <v>1960</v>
      </c>
      <c r="N1257" s="143">
        <f>IF(対応ガラス検索!$E$2="-","",IF(対応ガラス検索!$E$2&gt;=K1257,MAX($N$2:N1256)+1,""))</f>
        <v>1256</v>
      </c>
      <c r="O1257" s="143">
        <f>IF(対応ガラス検索!$E$2="-","",IF(L1257&lt;=0.65,MAX($O$2:O1256)+1,""))</f>
        <v>1256</v>
      </c>
      <c r="P1257" s="144"/>
      <c r="Q1257" s="145"/>
    </row>
    <row r="1258" spans="1:17" x14ac:dyDescent="0.4">
      <c r="A1258" s="68">
        <v>1257</v>
      </c>
      <c r="B1258" s="68" t="s">
        <v>2295</v>
      </c>
      <c r="C1258" s="68" t="s">
        <v>2197</v>
      </c>
      <c r="D1258" s="68" t="s">
        <v>2036</v>
      </c>
      <c r="E1258" s="68" t="s">
        <v>2037</v>
      </c>
      <c r="F1258" s="68" t="s">
        <v>2038</v>
      </c>
      <c r="G1258" s="68" t="s">
        <v>1958</v>
      </c>
      <c r="H1258" s="68" t="s">
        <v>1959</v>
      </c>
      <c r="I1258" s="68">
        <v>6</v>
      </c>
      <c r="J1258" s="68" t="s">
        <v>2267</v>
      </c>
      <c r="K1258" s="68">
        <v>2</v>
      </c>
      <c r="L1258" s="68">
        <v>0.41</v>
      </c>
      <c r="M1258" s="68" t="s">
        <v>1960</v>
      </c>
      <c r="N1258" s="143">
        <f>IF(対応ガラス検索!$E$2="-","",IF(対応ガラス検索!$E$2&gt;=K1258,MAX($N$2:N1257)+1,""))</f>
        <v>1257</v>
      </c>
      <c r="O1258" s="143">
        <f>IF(対応ガラス検索!$E$2="-","",IF(L1258&lt;=0.65,MAX($O$2:O1257)+1,""))</f>
        <v>1257</v>
      </c>
      <c r="P1258" s="144"/>
      <c r="Q1258" s="145"/>
    </row>
    <row r="1259" spans="1:17" x14ac:dyDescent="0.4">
      <c r="A1259" s="68">
        <v>1258</v>
      </c>
      <c r="B1259" s="68" t="s">
        <v>2295</v>
      </c>
      <c r="C1259" s="68" t="s">
        <v>2197</v>
      </c>
      <c r="D1259" s="68" t="s">
        <v>2036</v>
      </c>
      <c r="E1259" s="68" t="s">
        <v>2037</v>
      </c>
      <c r="F1259" s="68" t="s">
        <v>2038</v>
      </c>
      <c r="G1259" s="68" t="s">
        <v>1958</v>
      </c>
      <c r="H1259" s="68" t="s">
        <v>1959</v>
      </c>
      <c r="I1259" s="68">
        <v>7</v>
      </c>
      <c r="J1259" s="68" t="s">
        <v>2267</v>
      </c>
      <c r="K1259" s="68">
        <v>1.8</v>
      </c>
      <c r="L1259" s="68">
        <v>0.41</v>
      </c>
      <c r="M1259" s="68" t="s">
        <v>1960</v>
      </c>
      <c r="N1259" s="143">
        <f>IF(対応ガラス検索!$E$2="-","",IF(対応ガラス検索!$E$2&gt;=K1259,MAX($N$2:N1258)+1,""))</f>
        <v>1258</v>
      </c>
      <c r="O1259" s="143">
        <f>IF(対応ガラス検索!$E$2="-","",IF(L1259&lt;=0.65,MAX($O$2:O1258)+1,""))</f>
        <v>1258</v>
      </c>
      <c r="P1259" s="144"/>
      <c r="Q1259" s="145"/>
    </row>
    <row r="1260" spans="1:17" x14ac:dyDescent="0.4">
      <c r="A1260" s="68">
        <v>1259</v>
      </c>
      <c r="B1260" s="68" t="s">
        <v>2295</v>
      </c>
      <c r="C1260" s="68" t="s">
        <v>2197</v>
      </c>
      <c r="D1260" s="68" t="s">
        <v>2036</v>
      </c>
      <c r="E1260" s="68" t="s">
        <v>2037</v>
      </c>
      <c r="F1260" s="68" t="s">
        <v>2038</v>
      </c>
      <c r="G1260" s="68" t="s">
        <v>1958</v>
      </c>
      <c r="H1260" s="68" t="s">
        <v>1959</v>
      </c>
      <c r="I1260" s="68">
        <v>8</v>
      </c>
      <c r="J1260" s="68" t="s">
        <v>2267</v>
      </c>
      <c r="K1260" s="68">
        <v>1.7</v>
      </c>
      <c r="L1260" s="68">
        <v>0.41</v>
      </c>
      <c r="M1260" s="68" t="s">
        <v>1960</v>
      </c>
      <c r="N1260" s="143">
        <f>IF(対応ガラス検索!$E$2="-","",IF(対応ガラス検索!$E$2&gt;=K1260,MAX($N$2:N1259)+1,""))</f>
        <v>1259</v>
      </c>
      <c r="O1260" s="143">
        <f>IF(対応ガラス検索!$E$2="-","",IF(L1260&lt;=0.65,MAX($O$2:O1259)+1,""))</f>
        <v>1259</v>
      </c>
      <c r="P1260" s="144"/>
      <c r="Q1260" s="145"/>
    </row>
    <row r="1261" spans="1:17" x14ac:dyDescent="0.4">
      <c r="A1261" s="68">
        <v>1260</v>
      </c>
      <c r="B1261" s="68" t="s">
        <v>2295</v>
      </c>
      <c r="C1261" s="68" t="s">
        <v>2197</v>
      </c>
      <c r="D1261" s="68" t="s">
        <v>2036</v>
      </c>
      <c r="E1261" s="68" t="s">
        <v>2037</v>
      </c>
      <c r="F1261" s="68" t="s">
        <v>2038</v>
      </c>
      <c r="G1261" s="68" t="s">
        <v>1958</v>
      </c>
      <c r="H1261" s="68" t="s">
        <v>1959</v>
      </c>
      <c r="I1261" s="68">
        <v>9</v>
      </c>
      <c r="J1261" s="68" t="s">
        <v>2267</v>
      </c>
      <c r="K1261" s="68">
        <v>1.6</v>
      </c>
      <c r="L1261" s="68">
        <v>0.41</v>
      </c>
      <c r="M1261" s="68" t="s">
        <v>1960</v>
      </c>
      <c r="N1261" s="143">
        <f>IF(対応ガラス検索!$E$2="-","",IF(対応ガラス検索!$E$2&gt;=K1261,MAX($N$2:N1260)+1,""))</f>
        <v>1260</v>
      </c>
      <c r="O1261" s="143">
        <f>IF(対応ガラス検索!$E$2="-","",IF(L1261&lt;=0.65,MAX($O$2:O1260)+1,""))</f>
        <v>1260</v>
      </c>
      <c r="P1261" s="144"/>
      <c r="Q1261" s="145"/>
    </row>
    <row r="1262" spans="1:17" x14ac:dyDescent="0.4">
      <c r="A1262" s="68">
        <v>1261</v>
      </c>
      <c r="B1262" s="68" t="s">
        <v>2295</v>
      </c>
      <c r="C1262" s="68" t="s">
        <v>2197</v>
      </c>
      <c r="D1262" s="68" t="s">
        <v>2036</v>
      </c>
      <c r="E1262" s="68" t="s">
        <v>2037</v>
      </c>
      <c r="F1262" s="68" t="s">
        <v>2038</v>
      </c>
      <c r="G1262" s="68" t="s">
        <v>1958</v>
      </c>
      <c r="H1262" s="68" t="s">
        <v>1959</v>
      </c>
      <c r="I1262" s="68">
        <v>10</v>
      </c>
      <c r="J1262" s="68" t="s">
        <v>2267</v>
      </c>
      <c r="K1262" s="68">
        <v>1.5</v>
      </c>
      <c r="L1262" s="68">
        <v>0.41</v>
      </c>
      <c r="M1262" s="68" t="s">
        <v>1960</v>
      </c>
      <c r="N1262" s="143">
        <f>IF(対応ガラス検索!$E$2="-","",IF(対応ガラス検索!$E$2&gt;=K1262,MAX($N$2:N1261)+1,""))</f>
        <v>1261</v>
      </c>
      <c r="O1262" s="143">
        <f>IF(対応ガラス検索!$E$2="-","",IF(L1262&lt;=0.65,MAX($O$2:O1261)+1,""))</f>
        <v>1261</v>
      </c>
      <c r="P1262" s="144"/>
      <c r="Q1262" s="145"/>
    </row>
    <row r="1263" spans="1:17" x14ac:dyDescent="0.4">
      <c r="A1263" s="68">
        <v>1262</v>
      </c>
      <c r="B1263" s="68" t="s">
        <v>2295</v>
      </c>
      <c r="C1263" s="68" t="s">
        <v>2197</v>
      </c>
      <c r="D1263" s="68" t="s">
        <v>2036</v>
      </c>
      <c r="E1263" s="68" t="s">
        <v>2037</v>
      </c>
      <c r="F1263" s="68" t="s">
        <v>2038</v>
      </c>
      <c r="G1263" s="68" t="s">
        <v>1958</v>
      </c>
      <c r="H1263" s="68" t="s">
        <v>1959</v>
      </c>
      <c r="I1263" s="68">
        <v>11</v>
      </c>
      <c r="J1263" s="68" t="s">
        <v>2267</v>
      </c>
      <c r="K1263" s="68">
        <v>1.4</v>
      </c>
      <c r="L1263" s="68">
        <v>0.41</v>
      </c>
      <c r="M1263" s="68" t="s">
        <v>1960</v>
      </c>
      <c r="N1263" s="143">
        <f>IF(対応ガラス検索!$E$2="-","",IF(対応ガラス検索!$E$2&gt;=K1263,MAX($N$2:N1262)+1,""))</f>
        <v>1262</v>
      </c>
      <c r="O1263" s="143">
        <f>IF(対応ガラス検索!$E$2="-","",IF(L1263&lt;=0.65,MAX($O$2:O1262)+1,""))</f>
        <v>1262</v>
      </c>
      <c r="P1263" s="144"/>
      <c r="Q1263" s="145"/>
    </row>
    <row r="1264" spans="1:17" x14ac:dyDescent="0.4">
      <c r="A1264" s="68">
        <v>1263</v>
      </c>
      <c r="B1264" s="68" t="s">
        <v>2295</v>
      </c>
      <c r="C1264" s="68" t="s">
        <v>2197</v>
      </c>
      <c r="D1264" s="68" t="s">
        <v>2036</v>
      </c>
      <c r="E1264" s="68" t="s">
        <v>2037</v>
      </c>
      <c r="F1264" s="68" t="s">
        <v>2038</v>
      </c>
      <c r="G1264" s="68" t="s">
        <v>1958</v>
      </c>
      <c r="H1264" s="68" t="s">
        <v>1959</v>
      </c>
      <c r="I1264" s="68">
        <v>12</v>
      </c>
      <c r="J1264" s="68" t="s">
        <v>2267</v>
      </c>
      <c r="K1264" s="68">
        <v>1.3</v>
      </c>
      <c r="L1264" s="68">
        <v>0.41</v>
      </c>
      <c r="M1264" s="68" t="s">
        <v>1960</v>
      </c>
      <c r="N1264" s="143">
        <f>IF(対応ガラス検索!$E$2="-","",IF(対応ガラス検索!$E$2&gt;=K1264,MAX($N$2:N1263)+1,""))</f>
        <v>1263</v>
      </c>
      <c r="O1264" s="143">
        <f>IF(対応ガラス検索!$E$2="-","",IF(L1264&lt;=0.65,MAX($O$2:O1263)+1,""))</f>
        <v>1263</v>
      </c>
      <c r="P1264" s="144"/>
      <c r="Q1264" s="145"/>
    </row>
    <row r="1265" spans="1:17" x14ac:dyDescent="0.4">
      <c r="A1265" s="68">
        <v>1264</v>
      </c>
      <c r="B1265" s="68" t="s">
        <v>2295</v>
      </c>
      <c r="C1265" s="68" t="s">
        <v>2197</v>
      </c>
      <c r="D1265" s="68" t="s">
        <v>2036</v>
      </c>
      <c r="E1265" s="68" t="s">
        <v>2037</v>
      </c>
      <c r="F1265" s="68" t="s">
        <v>2038</v>
      </c>
      <c r="G1265" s="68" t="s">
        <v>1958</v>
      </c>
      <c r="H1265" s="68" t="s">
        <v>1959</v>
      </c>
      <c r="I1265" s="68">
        <v>13</v>
      </c>
      <c r="J1265" s="68" t="s">
        <v>2267</v>
      </c>
      <c r="K1265" s="68">
        <v>1.2</v>
      </c>
      <c r="L1265" s="68">
        <v>0.41</v>
      </c>
      <c r="M1265" s="68" t="s">
        <v>1960</v>
      </c>
      <c r="N1265" s="143">
        <f>IF(対応ガラス検索!$E$2="-","",IF(対応ガラス検索!$E$2&gt;=K1265,MAX($N$2:N1264)+1,""))</f>
        <v>1264</v>
      </c>
      <c r="O1265" s="143">
        <f>IF(対応ガラス検索!$E$2="-","",IF(L1265&lt;=0.65,MAX($O$2:O1264)+1,""))</f>
        <v>1264</v>
      </c>
      <c r="P1265" s="144"/>
      <c r="Q1265" s="145"/>
    </row>
    <row r="1266" spans="1:17" x14ac:dyDescent="0.4">
      <c r="A1266" s="68">
        <v>1265</v>
      </c>
      <c r="B1266" s="68" t="s">
        <v>2295</v>
      </c>
      <c r="C1266" s="68" t="s">
        <v>2197</v>
      </c>
      <c r="D1266" s="68" t="s">
        <v>2039</v>
      </c>
      <c r="E1266" s="68" t="s">
        <v>2037</v>
      </c>
      <c r="F1266" s="68" t="s">
        <v>2038</v>
      </c>
      <c r="G1266" s="68" t="s">
        <v>1962</v>
      </c>
      <c r="H1266" s="68" t="s">
        <v>1963</v>
      </c>
      <c r="I1266" s="68">
        <v>6</v>
      </c>
      <c r="J1266" s="68" t="s">
        <v>2296</v>
      </c>
      <c r="K1266" s="68">
        <v>2.5</v>
      </c>
      <c r="L1266" s="68">
        <v>0.42</v>
      </c>
      <c r="M1266" s="68" t="s">
        <v>1960</v>
      </c>
      <c r="N1266" s="143">
        <f>IF(対応ガラス検索!$E$2="-","",IF(対応ガラス検索!$E$2&gt;=K1266,MAX($N$2:N1265)+1,""))</f>
        <v>1265</v>
      </c>
      <c r="O1266" s="143">
        <f>IF(対応ガラス検索!$E$2="-","",IF(L1266&lt;=0.65,MAX($O$2:O1265)+1,""))</f>
        <v>1265</v>
      </c>
      <c r="P1266" s="144"/>
      <c r="Q1266" s="145"/>
    </row>
    <row r="1267" spans="1:17" x14ac:dyDescent="0.4">
      <c r="A1267" s="68">
        <v>1266</v>
      </c>
      <c r="B1267" s="68" t="s">
        <v>2295</v>
      </c>
      <c r="C1267" s="68" t="s">
        <v>2197</v>
      </c>
      <c r="D1267" s="68" t="s">
        <v>2039</v>
      </c>
      <c r="E1267" s="68" t="s">
        <v>2037</v>
      </c>
      <c r="F1267" s="68" t="s">
        <v>2038</v>
      </c>
      <c r="G1267" s="68" t="s">
        <v>1962</v>
      </c>
      <c r="H1267" s="68" t="s">
        <v>1963</v>
      </c>
      <c r="I1267" s="68">
        <v>7</v>
      </c>
      <c r="J1267" s="68" t="s">
        <v>2296</v>
      </c>
      <c r="K1267" s="68">
        <v>2.2999999999999998</v>
      </c>
      <c r="L1267" s="68">
        <v>0.42</v>
      </c>
      <c r="M1267" s="68" t="s">
        <v>1960</v>
      </c>
      <c r="N1267" s="143">
        <f>IF(対応ガラス検索!$E$2="-","",IF(対応ガラス検索!$E$2&gt;=K1267,MAX($N$2:N1266)+1,""))</f>
        <v>1266</v>
      </c>
      <c r="O1267" s="143">
        <f>IF(対応ガラス検索!$E$2="-","",IF(L1267&lt;=0.65,MAX($O$2:O1266)+1,""))</f>
        <v>1266</v>
      </c>
      <c r="P1267" s="144"/>
      <c r="Q1267" s="145"/>
    </row>
    <row r="1268" spans="1:17" x14ac:dyDescent="0.4">
      <c r="A1268" s="68">
        <v>1267</v>
      </c>
      <c r="B1268" s="68" t="s">
        <v>2295</v>
      </c>
      <c r="C1268" s="68" t="s">
        <v>2197</v>
      </c>
      <c r="D1268" s="68" t="s">
        <v>2039</v>
      </c>
      <c r="E1268" s="68" t="s">
        <v>2037</v>
      </c>
      <c r="F1268" s="68" t="s">
        <v>2038</v>
      </c>
      <c r="G1268" s="68" t="s">
        <v>1962</v>
      </c>
      <c r="H1268" s="68" t="s">
        <v>1963</v>
      </c>
      <c r="I1268" s="68">
        <v>8</v>
      </c>
      <c r="J1268" s="68" t="s">
        <v>2296</v>
      </c>
      <c r="K1268" s="68">
        <v>2.1</v>
      </c>
      <c r="L1268" s="68">
        <v>0.42</v>
      </c>
      <c r="M1268" s="68" t="s">
        <v>1960</v>
      </c>
      <c r="N1268" s="143">
        <f>IF(対応ガラス検索!$E$2="-","",IF(対応ガラス検索!$E$2&gt;=K1268,MAX($N$2:N1267)+1,""))</f>
        <v>1267</v>
      </c>
      <c r="O1268" s="143">
        <f>IF(対応ガラス検索!$E$2="-","",IF(L1268&lt;=0.65,MAX($O$2:O1267)+1,""))</f>
        <v>1267</v>
      </c>
      <c r="P1268" s="144"/>
      <c r="Q1268" s="145"/>
    </row>
    <row r="1269" spans="1:17" x14ac:dyDescent="0.4">
      <c r="A1269" s="68">
        <v>1268</v>
      </c>
      <c r="B1269" s="68" t="s">
        <v>2295</v>
      </c>
      <c r="C1269" s="68" t="s">
        <v>2197</v>
      </c>
      <c r="D1269" s="68" t="s">
        <v>2039</v>
      </c>
      <c r="E1269" s="68" t="s">
        <v>2037</v>
      </c>
      <c r="F1269" s="68" t="s">
        <v>2038</v>
      </c>
      <c r="G1269" s="68" t="s">
        <v>1962</v>
      </c>
      <c r="H1269" s="68" t="s">
        <v>1963</v>
      </c>
      <c r="I1269" s="68">
        <v>9</v>
      </c>
      <c r="J1269" s="68" t="s">
        <v>2296</v>
      </c>
      <c r="K1269" s="68">
        <v>1.9</v>
      </c>
      <c r="L1269" s="68">
        <v>0.42</v>
      </c>
      <c r="M1269" s="68" t="s">
        <v>1960</v>
      </c>
      <c r="N1269" s="143">
        <f>IF(対応ガラス検索!$E$2="-","",IF(対応ガラス検索!$E$2&gt;=K1269,MAX($N$2:N1268)+1,""))</f>
        <v>1268</v>
      </c>
      <c r="O1269" s="143">
        <f>IF(対応ガラス検索!$E$2="-","",IF(L1269&lt;=0.65,MAX($O$2:O1268)+1,""))</f>
        <v>1268</v>
      </c>
      <c r="P1269" s="144"/>
      <c r="Q1269" s="145"/>
    </row>
    <row r="1270" spans="1:17" x14ac:dyDescent="0.4">
      <c r="A1270" s="68">
        <v>1269</v>
      </c>
      <c r="B1270" s="68" t="s">
        <v>2295</v>
      </c>
      <c r="C1270" s="68" t="s">
        <v>2197</v>
      </c>
      <c r="D1270" s="68" t="s">
        <v>2039</v>
      </c>
      <c r="E1270" s="68" t="s">
        <v>2037</v>
      </c>
      <c r="F1270" s="68" t="s">
        <v>2038</v>
      </c>
      <c r="G1270" s="68" t="s">
        <v>1962</v>
      </c>
      <c r="H1270" s="68" t="s">
        <v>1963</v>
      </c>
      <c r="I1270" s="68">
        <v>10</v>
      </c>
      <c r="J1270" s="68" t="s">
        <v>2296</v>
      </c>
      <c r="K1270" s="68">
        <v>1.8</v>
      </c>
      <c r="L1270" s="68">
        <v>0.41</v>
      </c>
      <c r="M1270" s="68" t="s">
        <v>1960</v>
      </c>
      <c r="N1270" s="143">
        <f>IF(対応ガラス検索!$E$2="-","",IF(対応ガラス検索!$E$2&gt;=K1270,MAX($N$2:N1269)+1,""))</f>
        <v>1269</v>
      </c>
      <c r="O1270" s="143">
        <f>IF(対応ガラス検索!$E$2="-","",IF(L1270&lt;=0.65,MAX($O$2:O1269)+1,""))</f>
        <v>1269</v>
      </c>
      <c r="P1270" s="144"/>
      <c r="Q1270" s="145"/>
    </row>
    <row r="1271" spans="1:17" x14ac:dyDescent="0.4">
      <c r="A1271" s="68">
        <v>1270</v>
      </c>
      <c r="B1271" s="68" t="s">
        <v>2295</v>
      </c>
      <c r="C1271" s="68" t="s">
        <v>2197</v>
      </c>
      <c r="D1271" s="68" t="s">
        <v>2039</v>
      </c>
      <c r="E1271" s="68" t="s">
        <v>2037</v>
      </c>
      <c r="F1271" s="68" t="s">
        <v>2038</v>
      </c>
      <c r="G1271" s="68" t="s">
        <v>1962</v>
      </c>
      <c r="H1271" s="68" t="s">
        <v>1963</v>
      </c>
      <c r="I1271" s="68">
        <v>11</v>
      </c>
      <c r="J1271" s="68" t="s">
        <v>2296</v>
      </c>
      <c r="K1271" s="68">
        <v>1.7</v>
      </c>
      <c r="L1271" s="68">
        <v>0.41</v>
      </c>
      <c r="M1271" s="68" t="s">
        <v>1960</v>
      </c>
      <c r="N1271" s="143">
        <f>IF(対応ガラス検索!$E$2="-","",IF(対応ガラス検索!$E$2&gt;=K1271,MAX($N$2:N1270)+1,""))</f>
        <v>1270</v>
      </c>
      <c r="O1271" s="143">
        <f>IF(対応ガラス検索!$E$2="-","",IF(L1271&lt;=0.65,MAX($O$2:O1270)+1,""))</f>
        <v>1270</v>
      </c>
      <c r="P1271" s="144"/>
      <c r="Q1271" s="145"/>
    </row>
    <row r="1272" spans="1:17" x14ac:dyDescent="0.4">
      <c r="A1272" s="68">
        <v>1271</v>
      </c>
      <c r="B1272" s="68" t="s">
        <v>2295</v>
      </c>
      <c r="C1272" s="68" t="s">
        <v>2197</v>
      </c>
      <c r="D1272" s="68" t="s">
        <v>2039</v>
      </c>
      <c r="E1272" s="68" t="s">
        <v>2037</v>
      </c>
      <c r="F1272" s="68" t="s">
        <v>2038</v>
      </c>
      <c r="G1272" s="68" t="s">
        <v>1962</v>
      </c>
      <c r="H1272" s="68" t="s">
        <v>1963</v>
      </c>
      <c r="I1272" s="68">
        <v>12</v>
      </c>
      <c r="J1272" s="68" t="s">
        <v>2296</v>
      </c>
      <c r="K1272" s="68">
        <v>1.6</v>
      </c>
      <c r="L1272" s="68">
        <v>0.41</v>
      </c>
      <c r="M1272" s="68" t="s">
        <v>1960</v>
      </c>
      <c r="N1272" s="143">
        <f>IF(対応ガラス検索!$E$2="-","",IF(対応ガラス検索!$E$2&gt;=K1272,MAX($N$2:N1271)+1,""))</f>
        <v>1271</v>
      </c>
      <c r="O1272" s="143">
        <f>IF(対応ガラス検索!$E$2="-","",IF(L1272&lt;=0.65,MAX($O$2:O1271)+1,""))</f>
        <v>1271</v>
      </c>
      <c r="P1272" s="144"/>
      <c r="Q1272" s="145"/>
    </row>
    <row r="1273" spans="1:17" x14ac:dyDescent="0.4">
      <c r="A1273" s="68">
        <v>1272</v>
      </c>
      <c r="B1273" s="68" t="s">
        <v>2295</v>
      </c>
      <c r="C1273" s="68" t="s">
        <v>2197</v>
      </c>
      <c r="D1273" s="68" t="s">
        <v>2039</v>
      </c>
      <c r="E1273" s="68" t="s">
        <v>2037</v>
      </c>
      <c r="F1273" s="68" t="s">
        <v>2038</v>
      </c>
      <c r="G1273" s="68" t="s">
        <v>1962</v>
      </c>
      <c r="H1273" s="68" t="s">
        <v>1963</v>
      </c>
      <c r="I1273" s="68">
        <v>13</v>
      </c>
      <c r="J1273" s="68" t="s">
        <v>2296</v>
      </c>
      <c r="K1273" s="68">
        <v>1.5</v>
      </c>
      <c r="L1273" s="68">
        <v>0.41</v>
      </c>
      <c r="M1273" s="68" t="s">
        <v>1960</v>
      </c>
      <c r="N1273" s="143">
        <f>IF(対応ガラス検索!$E$2="-","",IF(対応ガラス検索!$E$2&gt;=K1273,MAX($N$2:N1272)+1,""))</f>
        <v>1272</v>
      </c>
      <c r="O1273" s="143">
        <f>IF(対応ガラス検索!$E$2="-","",IF(L1273&lt;=0.65,MAX($O$2:O1272)+1,""))</f>
        <v>1272</v>
      </c>
      <c r="P1273" s="144"/>
      <c r="Q1273" s="145"/>
    </row>
    <row r="1274" spans="1:17" x14ac:dyDescent="0.4">
      <c r="A1274" s="68">
        <v>1273</v>
      </c>
      <c r="B1274" s="68" t="s">
        <v>2295</v>
      </c>
      <c r="C1274" s="68" t="s">
        <v>2197</v>
      </c>
      <c r="D1274" s="68" t="s">
        <v>2039</v>
      </c>
      <c r="E1274" s="68" t="s">
        <v>2037</v>
      </c>
      <c r="F1274" s="68" t="s">
        <v>2038</v>
      </c>
      <c r="G1274" s="68" t="s">
        <v>1962</v>
      </c>
      <c r="H1274" s="68" t="s">
        <v>1963</v>
      </c>
      <c r="I1274" s="68">
        <v>6</v>
      </c>
      <c r="J1274" s="68" t="s">
        <v>2267</v>
      </c>
      <c r="K1274" s="68">
        <v>2</v>
      </c>
      <c r="L1274" s="68">
        <v>0.42</v>
      </c>
      <c r="M1274" s="68" t="s">
        <v>1960</v>
      </c>
      <c r="N1274" s="143">
        <f>IF(対応ガラス検索!$E$2="-","",IF(対応ガラス検索!$E$2&gt;=K1274,MAX($N$2:N1273)+1,""))</f>
        <v>1273</v>
      </c>
      <c r="O1274" s="143">
        <f>IF(対応ガラス検索!$E$2="-","",IF(L1274&lt;=0.65,MAX($O$2:O1273)+1,""))</f>
        <v>1273</v>
      </c>
      <c r="P1274" s="144"/>
      <c r="Q1274" s="145"/>
    </row>
    <row r="1275" spans="1:17" x14ac:dyDescent="0.4">
      <c r="A1275" s="68">
        <v>1274</v>
      </c>
      <c r="B1275" s="68" t="s">
        <v>2295</v>
      </c>
      <c r="C1275" s="68" t="s">
        <v>2197</v>
      </c>
      <c r="D1275" s="68" t="s">
        <v>2039</v>
      </c>
      <c r="E1275" s="68" t="s">
        <v>2037</v>
      </c>
      <c r="F1275" s="68" t="s">
        <v>2038</v>
      </c>
      <c r="G1275" s="68" t="s">
        <v>1962</v>
      </c>
      <c r="H1275" s="68" t="s">
        <v>1963</v>
      </c>
      <c r="I1275" s="68">
        <v>7</v>
      </c>
      <c r="J1275" s="68" t="s">
        <v>2267</v>
      </c>
      <c r="K1275" s="68">
        <v>1.8</v>
      </c>
      <c r="L1275" s="68">
        <v>0.41</v>
      </c>
      <c r="M1275" s="68" t="s">
        <v>1960</v>
      </c>
      <c r="N1275" s="143">
        <f>IF(対応ガラス検索!$E$2="-","",IF(対応ガラス検索!$E$2&gt;=K1275,MAX($N$2:N1274)+1,""))</f>
        <v>1274</v>
      </c>
      <c r="O1275" s="143">
        <f>IF(対応ガラス検索!$E$2="-","",IF(L1275&lt;=0.65,MAX($O$2:O1274)+1,""))</f>
        <v>1274</v>
      </c>
      <c r="P1275" s="144"/>
      <c r="Q1275" s="145"/>
    </row>
    <row r="1276" spans="1:17" x14ac:dyDescent="0.4">
      <c r="A1276" s="68">
        <v>1275</v>
      </c>
      <c r="B1276" s="68" t="s">
        <v>2295</v>
      </c>
      <c r="C1276" s="68" t="s">
        <v>2197</v>
      </c>
      <c r="D1276" s="68" t="s">
        <v>2039</v>
      </c>
      <c r="E1276" s="68" t="s">
        <v>2037</v>
      </c>
      <c r="F1276" s="68" t="s">
        <v>2038</v>
      </c>
      <c r="G1276" s="68" t="s">
        <v>1962</v>
      </c>
      <c r="H1276" s="68" t="s">
        <v>1963</v>
      </c>
      <c r="I1276" s="68">
        <v>8</v>
      </c>
      <c r="J1276" s="68" t="s">
        <v>2267</v>
      </c>
      <c r="K1276" s="68">
        <v>1.7</v>
      </c>
      <c r="L1276" s="68">
        <v>0.41</v>
      </c>
      <c r="M1276" s="68" t="s">
        <v>1960</v>
      </c>
      <c r="N1276" s="143">
        <f>IF(対応ガラス検索!$E$2="-","",IF(対応ガラス検索!$E$2&gt;=K1276,MAX($N$2:N1275)+1,""))</f>
        <v>1275</v>
      </c>
      <c r="O1276" s="143">
        <f>IF(対応ガラス検索!$E$2="-","",IF(L1276&lt;=0.65,MAX($O$2:O1275)+1,""))</f>
        <v>1275</v>
      </c>
      <c r="P1276" s="144"/>
      <c r="Q1276" s="145"/>
    </row>
    <row r="1277" spans="1:17" x14ac:dyDescent="0.4">
      <c r="A1277" s="68">
        <v>1276</v>
      </c>
      <c r="B1277" s="68" t="s">
        <v>2295</v>
      </c>
      <c r="C1277" s="68" t="s">
        <v>2197</v>
      </c>
      <c r="D1277" s="68" t="s">
        <v>2039</v>
      </c>
      <c r="E1277" s="68" t="s">
        <v>2037</v>
      </c>
      <c r="F1277" s="68" t="s">
        <v>2038</v>
      </c>
      <c r="G1277" s="68" t="s">
        <v>1962</v>
      </c>
      <c r="H1277" s="68" t="s">
        <v>1963</v>
      </c>
      <c r="I1277" s="68">
        <v>9</v>
      </c>
      <c r="J1277" s="68" t="s">
        <v>2267</v>
      </c>
      <c r="K1277" s="68">
        <v>1.6</v>
      </c>
      <c r="L1277" s="68">
        <v>0.41</v>
      </c>
      <c r="M1277" s="68" t="s">
        <v>1960</v>
      </c>
      <c r="N1277" s="143">
        <f>IF(対応ガラス検索!$E$2="-","",IF(対応ガラス検索!$E$2&gt;=K1277,MAX($N$2:N1276)+1,""))</f>
        <v>1276</v>
      </c>
      <c r="O1277" s="143">
        <f>IF(対応ガラス検索!$E$2="-","",IF(L1277&lt;=0.65,MAX($O$2:O1276)+1,""))</f>
        <v>1276</v>
      </c>
      <c r="P1277" s="144"/>
      <c r="Q1277" s="145"/>
    </row>
    <row r="1278" spans="1:17" x14ac:dyDescent="0.4">
      <c r="A1278" s="68">
        <v>1277</v>
      </c>
      <c r="B1278" s="68" t="s">
        <v>2295</v>
      </c>
      <c r="C1278" s="68" t="s">
        <v>2197</v>
      </c>
      <c r="D1278" s="68" t="s">
        <v>2039</v>
      </c>
      <c r="E1278" s="68" t="s">
        <v>2037</v>
      </c>
      <c r="F1278" s="68" t="s">
        <v>2038</v>
      </c>
      <c r="G1278" s="68" t="s">
        <v>1962</v>
      </c>
      <c r="H1278" s="68" t="s">
        <v>1963</v>
      </c>
      <c r="I1278" s="68">
        <v>10</v>
      </c>
      <c r="J1278" s="68" t="s">
        <v>2267</v>
      </c>
      <c r="K1278" s="68">
        <v>1.5</v>
      </c>
      <c r="L1278" s="68">
        <v>0.41</v>
      </c>
      <c r="M1278" s="68" t="s">
        <v>1960</v>
      </c>
      <c r="N1278" s="143">
        <f>IF(対応ガラス検索!$E$2="-","",IF(対応ガラス検索!$E$2&gt;=K1278,MAX($N$2:N1277)+1,""))</f>
        <v>1277</v>
      </c>
      <c r="O1278" s="143">
        <f>IF(対応ガラス検索!$E$2="-","",IF(L1278&lt;=0.65,MAX($O$2:O1277)+1,""))</f>
        <v>1277</v>
      </c>
      <c r="P1278" s="144"/>
      <c r="Q1278" s="145"/>
    </row>
    <row r="1279" spans="1:17" x14ac:dyDescent="0.4">
      <c r="A1279" s="68">
        <v>1278</v>
      </c>
      <c r="B1279" s="68" t="s">
        <v>2295</v>
      </c>
      <c r="C1279" s="68" t="s">
        <v>2197</v>
      </c>
      <c r="D1279" s="68" t="s">
        <v>2039</v>
      </c>
      <c r="E1279" s="68" t="s">
        <v>2037</v>
      </c>
      <c r="F1279" s="68" t="s">
        <v>2038</v>
      </c>
      <c r="G1279" s="68" t="s">
        <v>1962</v>
      </c>
      <c r="H1279" s="68" t="s">
        <v>1963</v>
      </c>
      <c r="I1279" s="68">
        <v>11</v>
      </c>
      <c r="J1279" s="68" t="s">
        <v>2267</v>
      </c>
      <c r="K1279" s="68">
        <v>1.4</v>
      </c>
      <c r="L1279" s="68">
        <v>0.41</v>
      </c>
      <c r="M1279" s="68" t="s">
        <v>1960</v>
      </c>
      <c r="N1279" s="143">
        <f>IF(対応ガラス検索!$E$2="-","",IF(対応ガラス検索!$E$2&gt;=K1279,MAX($N$2:N1278)+1,""))</f>
        <v>1278</v>
      </c>
      <c r="O1279" s="143">
        <f>IF(対応ガラス検索!$E$2="-","",IF(L1279&lt;=0.65,MAX($O$2:O1278)+1,""))</f>
        <v>1278</v>
      </c>
      <c r="P1279" s="144"/>
      <c r="Q1279" s="145"/>
    </row>
    <row r="1280" spans="1:17" x14ac:dyDescent="0.4">
      <c r="A1280" s="68">
        <v>1279</v>
      </c>
      <c r="B1280" s="68" t="s">
        <v>2295</v>
      </c>
      <c r="C1280" s="68" t="s">
        <v>2197</v>
      </c>
      <c r="D1280" s="68" t="s">
        <v>2039</v>
      </c>
      <c r="E1280" s="68" t="s">
        <v>2037</v>
      </c>
      <c r="F1280" s="68" t="s">
        <v>2038</v>
      </c>
      <c r="G1280" s="68" t="s">
        <v>1962</v>
      </c>
      <c r="H1280" s="68" t="s">
        <v>1963</v>
      </c>
      <c r="I1280" s="68">
        <v>12</v>
      </c>
      <c r="J1280" s="68" t="s">
        <v>2267</v>
      </c>
      <c r="K1280" s="68">
        <v>1.3</v>
      </c>
      <c r="L1280" s="68">
        <v>0.41</v>
      </c>
      <c r="M1280" s="68" t="s">
        <v>1960</v>
      </c>
      <c r="N1280" s="143">
        <f>IF(対応ガラス検索!$E$2="-","",IF(対応ガラス検索!$E$2&gt;=K1280,MAX($N$2:N1279)+1,""))</f>
        <v>1279</v>
      </c>
      <c r="O1280" s="143">
        <f>IF(対応ガラス検索!$E$2="-","",IF(L1280&lt;=0.65,MAX($O$2:O1279)+1,""))</f>
        <v>1279</v>
      </c>
      <c r="P1280" s="144"/>
      <c r="Q1280" s="145"/>
    </row>
    <row r="1281" spans="1:17" x14ac:dyDescent="0.4">
      <c r="A1281" s="68">
        <v>1280</v>
      </c>
      <c r="B1281" s="68" t="s">
        <v>2295</v>
      </c>
      <c r="C1281" s="68" t="s">
        <v>2197</v>
      </c>
      <c r="D1281" s="68" t="s">
        <v>2039</v>
      </c>
      <c r="E1281" s="68" t="s">
        <v>2037</v>
      </c>
      <c r="F1281" s="68" t="s">
        <v>2038</v>
      </c>
      <c r="G1281" s="68" t="s">
        <v>1962</v>
      </c>
      <c r="H1281" s="68" t="s">
        <v>1963</v>
      </c>
      <c r="I1281" s="68">
        <v>13</v>
      </c>
      <c r="J1281" s="68" t="s">
        <v>2267</v>
      </c>
      <c r="K1281" s="142">
        <v>1.2</v>
      </c>
      <c r="L1281" s="68">
        <v>0.41</v>
      </c>
      <c r="M1281" s="68" t="s">
        <v>1960</v>
      </c>
      <c r="N1281" s="143">
        <f>IF(対応ガラス検索!$E$2="-","",IF(対応ガラス検索!$E$2&gt;=K1281,MAX($N$2:N1280)+1,""))</f>
        <v>1280</v>
      </c>
      <c r="O1281" s="143">
        <f>IF(対応ガラス検索!$E$2="-","",IF(L1281&lt;=0.65,MAX($O$2:O1280)+1,""))</f>
        <v>1280</v>
      </c>
      <c r="P1281" s="144"/>
      <c r="Q1281" s="145"/>
    </row>
    <row r="1282" spans="1:17" x14ac:dyDescent="0.4">
      <c r="A1282" s="68">
        <v>1281</v>
      </c>
      <c r="B1282" s="68" t="s">
        <v>2295</v>
      </c>
      <c r="C1282" s="68" t="s">
        <v>2197</v>
      </c>
      <c r="D1282" s="68" t="s">
        <v>2040</v>
      </c>
      <c r="E1282" s="68" t="s">
        <v>2037</v>
      </c>
      <c r="F1282" s="68" t="s">
        <v>2038</v>
      </c>
      <c r="G1282" s="68" t="s">
        <v>1965</v>
      </c>
      <c r="H1282" s="68" t="s">
        <v>1966</v>
      </c>
      <c r="I1282" s="68">
        <v>6</v>
      </c>
      <c r="J1282" s="68" t="s">
        <v>2296</v>
      </c>
      <c r="K1282" s="142">
        <v>2.4</v>
      </c>
      <c r="L1282" s="68">
        <v>0.4</v>
      </c>
      <c r="M1282" s="68" t="s">
        <v>1960</v>
      </c>
      <c r="N1282" s="143">
        <f>IF(対応ガラス検索!$E$2="-","",IF(対応ガラス検索!$E$2&gt;=K1282,MAX($N$2:N1281)+1,""))</f>
        <v>1281</v>
      </c>
      <c r="O1282" s="143">
        <f>IF(対応ガラス検索!$E$2="-","",IF(L1282&lt;=0.65,MAX($O$2:O1281)+1,""))</f>
        <v>1281</v>
      </c>
      <c r="P1282" s="144"/>
      <c r="Q1282" s="145"/>
    </row>
    <row r="1283" spans="1:17" x14ac:dyDescent="0.4">
      <c r="A1283" s="68">
        <v>1282</v>
      </c>
      <c r="B1283" s="68" t="s">
        <v>2295</v>
      </c>
      <c r="C1283" s="68" t="s">
        <v>2197</v>
      </c>
      <c r="D1283" s="68" t="s">
        <v>2040</v>
      </c>
      <c r="E1283" s="68" t="s">
        <v>2037</v>
      </c>
      <c r="F1283" s="68" t="s">
        <v>2038</v>
      </c>
      <c r="G1283" s="68" t="s">
        <v>1965</v>
      </c>
      <c r="H1283" s="68" t="s">
        <v>1966</v>
      </c>
      <c r="I1283" s="68">
        <v>7</v>
      </c>
      <c r="J1283" s="68" t="s">
        <v>2296</v>
      </c>
      <c r="K1283" s="68">
        <v>2.2999999999999998</v>
      </c>
      <c r="L1283" s="68">
        <v>0.4</v>
      </c>
      <c r="M1283" s="68" t="s">
        <v>1960</v>
      </c>
      <c r="N1283" s="143">
        <f>IF(対応ガラス検索!$E$2="-","",IF(対応ガラス検索!$E$2&gt;=K1283,MAX($N$2:N1282)+1,""))</f>
        <v>1282</v>
      </c>
      <c r="O1283" s="143">
        <f>IF(対応ガラス検索!$E$2="-","",IF(L1283&lt;=0.65,MAX($O$2:O1282)+1,""))</f>
        <v>1282</v>
      </c>
      <c r="P1283" s="144"/>
      <c r="Q1283" s="145"/>
    </row>
    <row r="1284" spans="1:17" x14ac:dyDescent="0.4">
      <c r="A1284" s="68">
        <v>1283</v>
      </c>
      <c r="B1284" s="68" t="s">
        <v>2295</v>
      </c>
      <c r="C1284" s="68" t="s">
        <v>2197</v>
      </c>
      <c r="D1284" s="68" t="s">
        <v>2040</v>
      </c>
      <c r="E1284" s="68" t="s">
        <v>2037</v>
      </c>
      <c r="F1284" s="68" t="s">
        <v>2038</v>
      </c>
      <c r="G1284" s="68" t="s">
        <v>1965</v>
      </c>
      <c r="H1284" s="68" t="s">
        <v>1966</v>
      </c>
      <c r="I1284" s="68">
        <v>8</v>
      </c>
      <c r="J1284" s="68" t="s">
        <v>2296</v>
      </c>
      <c r="K1284" s="68">
        <v>2.1</v>
      </c>
      <c r="L1284" s="68">
        <v>0.39</v>
      </c>
      <c r="M1284" s="68" t="s">
        <v>1960</v>
      </c>
      <c r="N1284" s="143">
        <f>IF(対応ガラス検索!$E$2="-","",IF(対応ガラス検索!$E$2&gt;=K1284,MAX($N$2:N1283)+1,""))</f>
        <v>1283</v>
      </c>
      <c r="O1284" s="143">
        <f>IF(対応ガラス検索!$E$2="-","",IF(L1284&lt;=0.65,MAX($O$2:O1283)+1,""))</f>
        <v>1283</v>
      </c>
      <c r="P1284" s="144"/>
      <c r="Q1284" s="145"/>
    </row>
    <row r="1285" spans="1:17" x14ac:dyDescent="0.4">
      <c r="A1285" s="68">
        <v>1284</v>
      </c>
      <c r="B1285" s="68" t="s">
        <v>2295</v>
      </c>
      <c r="C1285" s="68" t="s">
        <v>2197</v>
      </c>
      <c r="D1285" s="68" t="s">
        <v>2040</v>
      </c>
      <c r="E1285" s="68" t="s">
        <v>2037</v>
      </c>
      <c r="F1285" s="68" t="s">
        <v>2038</v>
      </c>
      <c r="G1285" s="68" t="s">
        <v>1965</v>
      </c>
      <c r="H1285" s="68" t="s">
        <v>1966</v>
      </c>
      <c r="I1285" s="68">
        <v>9</v>
      </c>
      <c r="J1285" s="68" t="s">
        <v>2296</v>
      </c>
      <c r="K1285" s="68">
        <v>1.9</v>
      </c>
      <c r="L1285" s="68">
        <v>0.39</v>
      </c>
      <c r="M1285" s="68" t="s">
        <v>1960</v>
      </c>
      <c r="N1285" s="143">
        <f>IF(対応ガラス検索!$E$2="-","",IF(対応ガラス検索!$E$2&gt;=K1285,MAX($N$2:N1284)+1,""))</f>
        <v>1284</v>
      </c>
      <c r="O1285" s="143">
        <f>IF(対応ガラス検索!$E$2="-","",IF(L1285&lt;=0.65,MAX($O$2:O1284)+1,""))</f>
        <v>1284</v>
      </c>
      <c r="P1285" s="144"/>
      <c r="Q1285" s="145"/>
    </row>
    <row r="1286" spans="1:17" x14ac:dyDescent="0.4">
      <c r="A1286" s="68">
        <v>1285</v>
      </c>
      <c r="B1286" s="68" t="s">
        <v>2295</v>
      </c>
      <c r="C1286" s="68" t="s">
        <v>2197</v>
      </c>
      <c r="D1286" s="68" t="s">
        <v>2040</v>
      </c>
      <c r="E1286" s="68" t="s">
        <v>2037</v>
      </c>
      <c r="F1286" s="68" t="s">
        <v>2038</v>
      </c>
      <c r="G1286" s="68" t="s">
        <v>1965</v>
      </c>
      <c r="H1286" s="68" t="s">
        <v>1966</v>
      </c>
      <c r="I1286" s="68">
        <v>10</v>
      </c>
      <c r="J1286" s="68" t="s">
        <v>2296</v>
      </c>
      <c r="K1286" s="68">
        <v>1.8</v>
      </c>
      <c r="L1286" s="68">
        <v>0.39</v>
      </c>
      <c r="M1286" s="68" t="s">
        <v>1960</v>
      </c>
      <c r="N1286" s="143">
        <f>IF(対応ガラス検索!$E$2="-","",IF(対応ガラス検索!$E$2&gt;=K1286,MAX($N$2:N1285)+1,""))</f>
        <v>1285</v>
      </c>
      <c r="O1286" s="143">
        <f>IF(対応ガラス検索!$E$2="-","",IF(L1286&lt;=0.65,MAX($O$2:O1285)+1,""))</f>
        <v>1285</v>
      </c>
      <c r="P1286" s="144"/>
      <c r="Q1286" s="145"/>
    </row>
    <row r="1287" spans="1:17" x14ac:dyDescent="0.4">
      <c r="A1287" s="68">
        <v>1286</v>
      </c>
      <c r="B1287" s="68" t="s">
        <v>2295</v>
      </c>
      <c r="C1287" s="68" t="s">
        <v>2197</v>
      </c>
      <c r="D1287" s="68" t="s">
        <v>2040</v>
      </c>
      <c r="E1287" s="68" t="s">
        <v>2037</v>
      </c>
      <c r="F1287" s="68" t="s">
        <v>2038</v>
      </c>
      <c r="G1287" s="68" t="s">
        <v>1965</v>
      </c>
      <c r="H1287" s="68" t="s">
        <v>1966</v>
      </c>
      <c r="I1287" s="68">
        <v>11</v>
      </c>
      <c r="J1287" s="68" t="s">
        <v>2296</v>
      </c>
      <c r="K1287" s="68">
        <v>1.7</v>
      </c>
      <c r="L1287" s="68">
        <v>0.39</v>
      </c>
      <c r="M1287" s="68" t="s">
        <v>1960</v>
      </c>
      <c r="N1287" s="143">
        <f>IF(対応ガラス検索!$E$2="-","",IF(対応ガラス検索!$E$2&gt;=K1287,MAX($N$2:N1286)+1,""))</f>
        <v>1286</v>
      </c>
      <c r="O1287" s="143">
        <f>IF(対応ガラス検索!$E$2="-","",IF(L1287&lt;=0.65,MAX($O$2:O1286)+1,""))</f>
        <v>1286</v>
      </c>
      <c r="P1287" s="144"/>
      <c r="Q1287" s="145"/>
    </row>
    <row r="1288" spans="1:17" x14ac:dyDescent="0.4">
      <c r="A1288" s="68">
        <v>1287</v>
      </c>
      <c r="B1288" s="68" t="s">
        <v>2295</v>
      </c>
      <c r="C1288" s="68" t="s">
        <v>2197</v>
      </c>
      <c r="D1288" s="68" t="s">
        <v>2040</v>
      </c>
      <c r="E1288" s="68" t="s">
        <v>2037</v>
      </c>
      <c r="F1288" s="68" t="s">
        <v>2038</v>
      </c>
      <c r="G1288" s="68" t="s">
        <v>1965</v>
      </c>
      <c r="H1288" s="68" t="s">
        <v>1966</v>
      </c>
      <c r="I1288" s="68">
        <v>12</v>
      </c>
      <c r="J1288" s="68" t="s">
        <v>2296</v>
      </c>
      <c r="K1288" s="68">
        <v>1.6</v>
      </c>
      <c r="L1288" s="68">
        <v>0.39</v>
      </c>
      <c r="M1288" s="68" t="s">
        <v>1960</v>
      </c>
      <c r="N1288" s="143">
        <f>IF(対応ガラス検索!$E$2="-","",IF(対応ガラス検索!$E$2&gt;=K1288,MAX($N$2:N1287)+1,""))</f>
        <v>1287</v>
      </c>
      <c r="O1288" s="143">
        <f>IF(対応ガラス検索!$E$2="-","",IF(L1288&lt;=0.65,MAX($O$2:O1287)+1,""))</f>
        <v>1287</v>
      </c>
      <c r="P1288" s="144"/>
      <c r="Q1288" s="145"/>
    </row>
    <row r="1289" spans="1:17" x14ac:dyDescent="0.4">
      <c r="A1289" s="68">
        <v>1288</v>
      </c>
      <c r="B1289" s="68" t="s">
        <v>2295</v>
      </c>
      <c r="C1289" s="68" t="s">
        <v>2197</v>
      </c>
      <c r="D1289" s="68" t="s">
        <v>2040</v>
      </c>
      <c r="E1289" s="68" t="s">
        <v>2037</v>
      </c>
      <c r="F1289" s="68" t="s">
        <v>2038</v>
      </c>
      <c r="G1289" s="68" t="s">
        <v>1965</v>
      </c>
      <c r="H1289" s="68" t="s">
        <v>1966</v>
      </c>
      <c r="I1289" s="68">
        <v>6</v>
      </c>
      <c r="J1289" s="68" t="s">
        <v>2267</v>
      </c>
      <c r="K1289" s="68">
        <v>2</v>
      </c>
      <c r="L1289" s="68">
        <v>0.39</v>
      </c>
      <c r="M1289" s="68" t="s">
        <v>1960</v>
      </c>
      <c r="N1289" s="143">
        <f>IF(対応ガラス検索!$E$2="-","",IF(対応ガラス検索!$E$2&gt;=K1289,MAX($N$2:N1288)+1,""))</f>
        <v>1288</v>
      </c>
      <c r="O1289" s="143">
        <f>IF(対応ガラス検索!$E$2="-","",IF(L1289&lt;=0.65,MAX($O$2:O1288)+1,""))</f>
        <v>1288</v>
      </c>
      <c r="P1289" s="144"/>
      <c r="Q1289" s="145"/>
    </row>
    <row r="1290" spans="1:17" x14ac:dyDescent="0.4">
      <c r="A1290" s="68">
        <v>1289</v>
      </c>
      <c r="B1290" s="68" t="s">
        <v>2295</v>
      </c>
      <c r="C1290" s="68" t="s">
        <v>2197</v>
      </c>
      <c r="D1290" s="68" t="s">
        <v>2040</v>
      </c>
      <c r="E1290" s="68" t="s">
        <v>2037</v>
      </c>
      <c r="F1290" s="68" t="s">
        <v>2038</v>
      </c>
      <c r="G1290" s="68" t="s">
        <v>1965</v>
      </c>
      <c r="H1290" s="68" t="s">
        <v>1966</v>
      </c>
      <c r="I1290" s="68">
        <v>7</v>
      </c>
      <c r="J1290" s="68" t="s">
        <v>2267</v>
      </c>
      <c r="K1290" s="68">
        <v>1.8</v>
      </c>
      <c r="L1290" s="68">
        <v>0.39</v>
      </c>
      <c r="M1290" s="68" t="s">
        <v>1960</v>
      </c>
      <c r="N1290" s="143">
        <f>IF(対応ガラス検索!$E$2="-","",IF(対応ガラス検索!$E$2&gt;=K1290,MAX($N$2:N1289)+1,""))</f>
        <v>1289</v>
      </c>
      <c r="O1290" s="143">
        <f>IF(対応ガラス検索!$E$2="-","",IF(L1290&lt;=0.65,MAX($O$2:O1289)+1,""))</f>
        <v>1289</v>
      </c>
      <c r="P1290" s="144"/>
      <c r="Q1290" s="145"/>
    </row>
    <row r="1291" spans="1:17" x14ac:dyDescent="0.4">
      <c r="A1291" s="68">
        <v>1290</v>
      </c>
      <c r="B1291" s="68" t="s">
        <v>2295</v>
      </c>
      <c r="C1291" s="68" t="s">
        <v>2197</v>
      </c>
      <c r="D1291" s="68" t="s">
        <v>2040</v>
      </c>
      <c r="E1291" s="68" t="s">
        <v>2037</v>
      </c>
      <c r="F1291" s="68" t="s">
        <v>2038</v>
      </c>
      <c r="G1291" s="68" t="s">
        <v>1965</v>
      </c>
      <c r="H1291" s="68" t="s">
        <v>1966</v>
      </c>
      <c r="I1291" s="68">
        <v>8</v>
      </c>
      <c r="J1291" s="68" t="s">
        <v>2267</v>
      </c>
      <c r="K1291" s="68">
        <v>1.7</v>
      </c>
      <c r="L1291" s="68">
        <v>0.39</v>
      </c>
      <c r="M1291" s="68" t="s">
        <v>1960</v>
      </c>
      <c r="N1291" s="143">
        <f>IF(対応ガラス検索!$E$2="-","",IF(対応ガラス検索!$E$2&gt;=K1291,MAX($N$2:N1290)+1,""))</f>
        <v>1290</v>
      </c>
      <c r="O1291" s="143">
        <f>IF(対応ガラス検索!$E$2="-","",IF(L1291&lt;=0.65,MAX($O$2:O1290)+1,""))</f>
        <v>1290</v>
      </c>
      <c r="P1291" s="144"/>
      <c r="Q1291" s="145"/>
    </row>
    <row r="1292" spans="1:17" x14ac:dyDescent="0.4">
      <c r="A1292" s="68">
        <v>1291</v>
      </c>
      <c r="B1292" s="68" t="s">
        <v>2295</v>
      </c>
      <c r="C1292" s="68" t="s">
        <v>2197</v>
      </c>
      <c r="D1292" s="68" t="s">
        <v>2040</v>
      </c>
      <c r="E1292" s="68" t="s">
        <v>2037</v>
      </c>
      <c r="F1292" s="68" t="s">
        <v>2038</v>
      </c>
      <c r="G1292" s="68" t="s">
        <v>1965</v>
      </c>
      <c r="H1292" s="68" t="s">
        <v>1966</v>
      </c>
      <c r="I1292" s="68">
        <v>9</v>
      </c>
      <c r="J1292" s="68" t="s">
        <v>2267</v>
      </c>
      <c r="K1292" s="68">
        <v>1.6</v>
      </c>
      <c r="L1292" s="68">
        <v>0.39</v>
      </c>
      <c r="M1292" s="68" t="s">
        <v>1960</v>
      </c>
      <c r="N1292" s="143">
        <f>IF(対応ガラス検索!$E$2="-","",IF(対応ガラス検索!$E$2&gt;=K1292,MAX($N$2:N1291)+1,""))</f>
        <v>1291</v>
      </c>
      <c r="O1292" s="143">
        <f>IF(対応ガラス検索!$E$2="-","",IF(L1292&lt;=0.65,MAX($O$2:O1291)+1,""))</f>
        <v>1291</v>
      </c>
      <c r="P1292" s="144"/>
      <c r="Q1292" s="145"/>
    </row>
    <row r="1293" spans="1:17" x14ac:dyDescent="0.4">
      <c r="A1293" s="68">
        <v>1292</v>
      </c>
      <c r="B1293" s="68" t="s">
        <v>2295</v>
      </c>
      <c r="C1293" s="68" t="s">
        <v>2197</v>
      </c>
      <c r="D1293" s="68" t="s">
        <v>2040</v>
      </c>
      <c r="E1293" s="68" t="s">
        <v>2037</v>
      </c>
      <c r="F1293" s="68" t="s">
        <v>2038</v>
      </c>
      <c r="G1293" s="68" t="s">
        <v>1965</v>
      </c>
      <c r="H1293" s="68" t="s">
        <v>1966</v>
      </c>
      <c r="I1293" s="68">
        <v>10</v>
      </c>
      <c r="J1293" s="68" t="s">
        <v>2267</v>
      </c>
      <c r="K1293" s="68">
        <v>1.5</v>
      </c>
      <c r="L1293" s="68">
        <v>0.39</v>
      </c>
      <c r="M1293" s="68" t="s">
        <v>1960</v>
      </c>
      <c r="N1293" s="143">
        <f>IF(対応ガラス検索!$E$2="-","",IF(対応ガラス検索!$E$2&gt;=K1293,MAX($N$2:N1292)+1,""))</f>
        <v>1292</v>
      </c>
      <c r="O1293" s="143">
        <f>IF(対応ガラス検索!$E$2="-","",IF(L1293&lt;=0.65,MAX($O$2:O1292)+1,""))</f>
        <v>1292</v>
      </c>
      <c r="P1293" s="144"/>
      <c r="Q1293" s="145"/>
    </row>
    <row r="1294" spans="1:17" x14ac:dyDescent="0.4">
      <c r="A1294" s="68">
        <v>1293</v>
      </c>
      <c r="B1294" s="68" t="s">
        <v>2295</v>
      </c>
      <c r="C1294" s="68" t="s">
        <v>2197</v>
      </c>
      <c r="D1294" s="68" t="s">
        <v>2040</v>
      </c>
      <c r="E1294" s="68" t="s">
        <v>2037</v>
      </c>
      <c r="F1294" s="68" t="s">
        <v>2038</v>
      </c>
      <c r="G1294" s="68" t="s">
        <v>1965</v>
      </c>
      <c r="H1294" s="68" t="s">
        <v>1966</v>
      </c>
      <c r="I1294" s="68">
        <v>11</v>
      </c>
      <c r="J1294" s="68" t="s">
        <v>2267</v>
      </c>
      <c r="K1294" s="142">
        <v>1.4</v>
      </c>
      <c r="L1294" s="68">
        <v>0.39</v>
      </c>
      <c r="M1294" s="68" t="s">
        <v>1960</v>
      </c>
      <c r="N1294" s="143">
        <f>IF(対応ガラス検索!$E$2="-","",IF(対応ガラス検索!$E$2&gt;=K1294,MAX($N$2:N1293)+1,""))</f>
        <v>1293</v>
      </c>
      <c r="O1294" s="143">
        <f>IF(対応ガラス検索!$E$2="-","",IF(L1294&lt;=0.65,MAX($O$2:O1293)+1,""))</f>
        <v>1293</v>
      </c>
      <c r="P1294" s="144"/>
      <c r="Q1294" s="145"/>
    </row>
    <row r="1295" spans="1:17" x14ac:dyDescent="0.4">
      <c r="A1295" s="68">
        <v>1294</v>
      </c>
      <c r="B1295" s="68" t="s">
        <v>2295</v>
      </c>
      <c r="C1295" s="68" t="s">
        <v>2197</v>
      </c>
      <c r="D1295" s="68" t="s">
        <v>2040</v>
      </c>
      <c r="E1295" s="68" t="s">
        <v>2037</v>
      </c>
      <c r="F1295" s="68" t="s">
        <v>2038</v>
      </c>
      <c r="G1295" s="68" t="s">
        <v>1965</v>
      </c>
      <c r="H1295" s="68" t="s">
        <v>1966</v>
      </c>
      <c r="I1295" s="68">
        <v>12</v>
      </c>
      <c r="J1295" s="68" t="s">
        <v>2267</v>
      </c>
      <c r="K1295" s="142">
        <v>1.3</v>
      </c>
      <c r="L1295" s="68">
        <v>0.39</v>
      </c>
      <c r="M1295" s="68" t="s">
        <v>1960</v>
      </c>
      <c r="N1295" s="143">
        <f>IF(対応ガラス検索!$E$2="-","",IF(対応ガラス検索!$E$2&gt;=K1295,MAX($N$2:N1294)+1,""))</f>
        <v>1294</v>
      </c>
      <c r="O1295" s="143">
        <f>IF(対応ガラス検索!$E$2="-","",IF(L1295&lt;=0.65,MAX($O$2:O1294)+1,""))</f>
        <v>1294</v>
      </c>
      <c r="P1295" s="144"/>
      <c r="Q1295" s="145"/>
    </row>
    <row r="1296" spans="1:17" x14ac:dyDescent="0.4">
      <c r="A1296" s="68">
        <v>1295</v>
      </c>
      <c r="B1296" s="68" t="s">
        <v>2295</v>
      </c>
      <c r="C1296" s="68" t="s">
        <v>2197</v>
      </c>
      <c r="D1296" s="68" t="s">
        <v>2046</v>
      </c>
      <c r="E1296" s="68" t="s">
        <v>2047</v>
      </c>
      <c r="F1296" s="68" t="s">
        <v>2048</v>
      </c>
      <c r="G1296" s="68" t="s">
        <v>1958</v>
      </c>
      <c r="H1296" s="68" t="s">
        <v>1959</v>
      </c>
      <c r="I1296" s="68">
        <v>6</v>
      </c>
      <c r="J1296" s="68" t="s">
        <v>2296</v>
      </c>
      <c r="K1296" s="68">
        <v>2.4</v>
      </c>
      <c r="L1296" s="68">
        <v>0.42</v>
      </c>
      <c r="M1296" s="68" t="s">
        <v>2002</v>
      </c>
      <c r="N1296" s="143">
        <f>IF(対応ガラス検索!$E$2="-","",IF(対応ガラス検索!$E$2&gt;=K1296,MAX($N$2:N1295)+1,""))</f>
        <v>1295</v>
      </c>
      <c r="O1296" s="143">
        <f>IF(対応ガラス検索!$E$2="-","",IF(L1296&lt;=0.65,MAX($O$2:O1295)+1,""))</f>
        <v>1295</v>
      </c>
      <c r="P1296" s="144"/>
      <c r="Q1296" s="145"/>
    </row>
    <row r="1297" spans="1:17" x14ac:dyDescent="0.4">
      <c r="A1297" s="68">
        <v>1296</v>
      </c>
      <c r="B1297" s="68" t="s">
        <v>2295</v>
      </c>
      <c r="C1297" s="68" t="s">
        <v>2197</v>
      </c>
      <c r="D1297" s="68" t="s">
        <v>2046</v>
      </c>
      <c r="E1297" s="68" t="s">
        <v>2047</v>
      </c>
      <c r="F1297" s="68" t="s">
        <v>2048</v>
      </c>
      <c r="G1297" s="68" t="s">
        <v>1958</v>
      </c>
      <c r="H1297" s="68" t="s">
        <v>1959</v>
      </c>
      <c r="I1297" s="68">
        <v>7</v>
      </c>
      <c r="J1297" s="68" t="s">
        <v>2296</v>
      </c>
      <c r="K1297" s="68">
        <v>2.2000000000000002</v>
      </c>
      <c r="L1297" s="68">
        <v>0.41</v>
      </c>
      <c r="M1297" s="68" t="s">
        <v>2002</v>
      </c>
      <c r="N1297" s="143">
        <f>IF(対応ガラス検索!$E$2="-","",IF(対応ガラス検索!$E$2&gt;=K1297,MAX($N$2:N1296)+1,""))</f>
        <v>1296</v>
      </c>
      <c r="O1297" s="143">
        <f>IF(対応ガラス検索!$E$2="-","",IF(L1297&lt;=0.65,MAX($O$2:O1296)+1,""))</f>
        <v>1296</v>
      </c>
      <c r="P1297" s="144"/>
      <c r="Q1297" s="145"/>
    </row>
    <row r="1298" spans="1:17" x14ac:dyDescent="0.4">
      <c r="A1298" s="68">
        <v>1297</v>
      </c>
      <c r="B1298" s="68" t="s">
        <v>2295</v>
      </c>
      <c r="C1298" s="68" t="s">
        <v>2197</v>
      </c>
      <c r="D1298" s="68" t="s">
        <v>2046</v>
      </c>
      <c r="E1298" s="68" t="s">
        <v>2047</v>
      </c>
      <c r="F1298" s="68" t="s">
        <v>2048</v>
      </c>
      <c r="G1298" s="68" t="s">
        <v>1958</v>
      </c>
      <c r="H1298" s="68" t="s">
        <v>1959</v>
      </c>
      <c r="I1298" s="68">
        <v>8</v>
      </c>
      <c r="J1298" s="68" t="s">
        <v>2296</v>
      </c>
      <c r="K1298" s="68">
        <v>2.1</v>
      </c>
      <c r="L1298" s="68">
        <v>0.41</v>
      </c>
      <c r="M1298" s="68" t="s">
        <v>2002</v>
      </c>
      <c r="N1298" s="143">
        <f>IF(対応ガラス検索!$E$2="-","",IF(対応ガラス検索!$E$2&gt;=K1298,MAX($N$2:N1297)+1,""))</f>
        <v>1297</v>
      </c>
      <c r="O1298" s="143">
        <f>IF(対応ガラス検索!$E$2="-","",IF(L1298&lt;=0.65,MAX($O$2:O1297)+1,""))</f>
        <v>1297</v>
      </c>
      <c r="P1298" s="144"/>
      <c r="Q1298" s="145"/>
    </row>
    <row r="1299" spans="1:17" x14ac:dyDescent="0.4">
      <c r="A1299" s="68">
        <v>1298</v>
      </c>
      <c r="B1299" s="68" t="s">
        <v>2295</v>
      </c>
      <c r="C1299" s="68" t="s">
        <v>2197</v>
      </c>
      <c r="D1299" s="68" t="s">
        <v>2046</v>
      </c>
      <c r="E1299" s="68" t="s">
        <v>2047</v>
      </c>
      <c r="F1299" s="68" t="s">
        <v>2048</v>
      </c>
      <c r="G1299" s="68" t="s">
        <v>1958</v>
      </c>
      <c r="H1299" s="68" t="s">
        <v>1959</v>
      </c>
      <c r="I1299" s="68">
        <v>9</v>
      </c>
      <c r="J1299" s="68" t="s">
        <v>2296</v>
      </c>
      <c r="K1299" s="68">
        <v>1.9</v>
      </c>
      <c r="L1299" s="68">
        <v>0.41</v>
      </c>
      <c r="M1299" s="68" t="s">
        <v>2002</v>
      </c>
      <c r="N1299" s="143">
        <f>IF(対応ガラス検索!$E$2="-","",IF(対応ガラス検索!$E$2&gt;=K1299,MAX($N$2:N1298)+1,""))</f>
        <v>1298</v>
      </c>
      <c r="O1299" s="143">
        <f>IF(対応ガラス検索!$E$2="-","",IF(L1299&lt;=0.65,MAX($O$2:O1298)+1,""))</f>
        <v>1298</v>
      </c>
      <c r="P1299" s="144"/>
      <c r="Q1299" s="145"/>
    </row>
    <row r="1300" spans="1:17" x14ac:dyDescent="0.4">
      <c r="A1300" s="68">
        <v>1299</v>
      </c>
      <c r="B1300" s="68" t="s">
        <v>2295</v>
      </c>
      <c r="C1300" s="68" t="s">
        <v>2197</v>
      </c>
      <c r="D1300" s="68" t="s">
        <v>2046</v>
      </c>
      <c r="E1300" s="68" t="s">
        <v>2047</v>
      </c>
      <c r="F1300" s="68" t="s">
        <v>2048</v>
      </c>
      <c r="G1300" s="68" t="s">
        <v>1958</v>
      </c>
      <c r="H1300" s="68" t="s">
        <v>1959</v>
      </c>
      <c r="I1300" s="68">
        <v>10</v>
      </c>
      <c r="J1300" s="68" t="s">
        <v>2296</v>
      </c>
      <c r="K1300" s="68">
        <v>1.8</v>
      </c>
      <c r="L1300" s="68">
        <v>0.41</v>
      </c>
      <c r="M1300" s="68" t="s">
        <v>2002</v>
      </c>
      <c r="N1300" s="143">
        <f>IF(対応ガラス検索!$E$2="-","",IF(対応ガラス検索!$E$2&gt;=K1300,MAX($N$2:N1299)+1,""))</f>
        <v>1299</v>
      </c>
      <c r="O1300" s="143">
        <f>IF(対応ガラス検索!$E$2="-","",IF(L1300&lt;=0.65,MAX($O$2:O1299)+1,""))</f>
        <v>1299</v>
      </c>
      <c r="P1300" s="144"/>
      <c r="Q1300" s="145"/>
    </row>
    <row r="1301" spans="1:17" x14ac:dyDescent="0.4">
      <c r="A1301" s="68">
        <v>1300</v>
      </c>
      <c r="B1301" s="68" t="s">
        <v>2295</v>
      </c>
      <c r="C1301" s="68" t="s">
        <v>2197</v>
      </c>
      <c r="D1301" s="68" t="s">
        <v>2046</v>
      </c>
      <c r="E1301" s="68" t="s">
        <v>2047</v>
      </c>
      <c r="F1301" s="68" t="s">
        <v>2048</v>
      </c>
      <c r="G1301" s="68" t="s">
        <v>1958</v>
      </c>
      <c r="H1301" s="68" t="s">
        <v>1959</v>
      </c>
      <c r="I1301" s="68">
        <v>11</v>
      </c>
      <c r="J1301" s="68" t="s">
        <v>2296</v>
      </c>
      <c r="K1301" s="68">
        <v>1.7</v>
      </c>
      <c r="L1301" s="68">
        <v>0.41</v>
      </c>
      <c r="M1301" s="68" t="s">
        <v>2002</v>
      </c>
      <c r="N1301" s="143">
        <f>IF(対応ガラス検索!$E$2="-","",IF(対応ガラス検索!$E$2&gt;=K1301,MAX($N$2:N1300)+1,""))</f>
        <v>1300</v>
      </c>
      <c r="O1301" s="143">
        <f>IF(対応ガラス検索!$E$2="-","",IF(L1301&lt;=0.65,MAX($O$2:O1300)+1,""))</f>
        <v>1300</v>
      </c>
      <c r="P1301" s="144"/>
      <c r="Q1301" s="145"/>
    </row>
    <row r="1302" spans="1:17" x14ac:dyDescent="0.4">
      <c r="A1302" s="68">
        <v>1301</v>
      </c>
      <c r="B1302" s="68" t="s">
        <v>2295</v>
      </c>
      <c r="C1302" s="68" t="s">
        <v>2197</v>
      </c>
      <c r="D1302" s="68" t="s">
        <v>2046</v>
      </c>
      <c r="E1302" s="68" t="s">
        <v>2047</v>
      </c>
      <c r="F1302" s="68" t="s">
        <v>2048</v>
      </c>
      <c r="G1302" s="68" t="s">
        <v>1958</v>
      </c>
      <c r="H1302" s="68" t="s">
        <v>1959</v>
      </c>
      <c r="I1302" s="68">
        <v>12</v>
      </c>
      <c r="J1302" s="68" t="s">
        <v>2296</v>
      </c>
      <c r="K1302" s="68">
        <v>1.6</v>
      </c>
      <c r="L1302" s="68">
        <v>0.41</v>
      </c>
      <c r="M1302" s="68" t="s">
        <v>2002</v>
      </c>
      <c r="N1302" s="143">
        <f>IF(対応ガラス検索!$E$2="-","",IF(対応ガラス検索!$E$2&gt;=K1302,MAX($N$2:N1301)+1,""))</f>
        <v>1301</v>
      </c>
      <c r="O1302" s="143">
        <f>IF(対応ガラス検索!$E$2="-","",IF(L1302&lt;=0.65,MAX($O$2:O1301)+1,""))</f>
        <v>1301</v>
      </c>
      <c r="P1302" s="144"/>
      <c r="Q1302" s="145"/>
    </row>
    <row r="1303" spans="1:17" x14ac:dyDescent="0.4">
      <c r="A1303" s="68">
        <v>1302</v>
      </c>
      <c r="B1303" s="68" t="s">
        <v>2295</v>
      </c>
      <c r="C1303" s="68" t="s">
        <v>2197</v>
      </c>
      <c r="D1303" s="68" t="s">
        <v>2046</v>
      </c>
      <c r="E1303" s="68" t="s">
        <v>2047</v>
      </c>
      <c r="F1303" s="68" t="s">
        <v>2048</v>
      </c>
      <c r="G1303" s="68" t="s">
        <v>1958</v>
      </c>
      <c r="H1303" s="68" t="s">
        <v>1959</v>
      </c>
      <c r="I1303" s="68">
        <v>13</v>
      </c>
      <c r="J1303" s="68" t="s">
        <v>2296</v>
      </c>
      <c r="K1303" s="68">
        <v>1.5</v>
      </c>
      <c r="L1303" s="68">
        <v>0.41</v>
      </c>
      <c r="M1303" s="68" t="s">
        <v>2002</v>
      </c>
      <c r="N1303" s="143">
        <f>IF(対応ガラス検索!$E$2="-","",IF(対応ガラス検索!$E$2&gt;=K1303,MAX($N$2:N1302)+1,""))</f>
        <v>1302</v>
      </c>
      <c r="O1303" s="143">
        <f>IF(対応ガラス検索!$E$2="-","",IF(L1303&lt;=0.65,MAX($O$2:O1302)+1,""))</f>
        <v>1302</v>
      </c>
      <c r="P1303" s="144"/>
      <c r="Q1303" s="145"/>
    </row>
    <row r="1304" spans="1:17" x14ac:dyDescent="0.4">
      <c r="A1304" s="68">
        <v>1303</v>
      </c>
      <c r="B1304" s="68" t="s">
        <v>2295</v>
      </c>
      <c r="C1304" s="68" t="s">
        <v>2197</v>
      </c>
      <c r="D1304" s="68" t="s">
        <v>2046</v>
      </c>
      <c r="E1304" s="68" t="s">
        <v>2047</v>
      </c>
      <c r="F1304" s="68" t="s">
        <v>2048</v>
      </c>
      <c r="G1304" s="68" t="s">
        <v>1958</v>
      </c>
      <c r="H1304" s="68" t="s">
        <v>1959</v>
      </c>
      <c r="I1304" s="68">
        <v>6</v>
      </c>
      <c r="J1304" s="68" t="s">
        <v>2267</v>
      </c>
      <c r="K1304" s="68">
        <v>2</v>
      </c>
      <c r="L1304" s="68">
        <v>0.41</v>
      </c>
      <c r="M1304" s="68" t="s">
        <v>2002</v>
      </c>
      <c r="N1304" s="143">
        <f>IF(対応ガラス検索!$E$2="-","",IF(対応ガラス検索!$E$2&gt;=K1304,MAX($N$2:N1303)+1,""))</f>
        <v>1303</v>
      </c>
      <c r="O1304" s="143">
        <f>IF(対応ガラス検索!$E$2="-","",IF(L1304&lt;=0.65,MAX($O$2:O1303)+1,""))</f>
        <v>1303</v>
      </c>
      <c r="P1304" s="144"/>
      <c r="Q1304" s="145"/>
    </row>
    <row r="1305" spans="1:17" x14ac:dyDescent="0.4">
      <c r="A1305" s="68">
        <v>1304</v>
      </c>
      <c r="B1305" s="68" t="s">
        <v>2295</v>
      </c>
      <c r="C1305" s="68" t="s">
        <v>2197</v>
      </c>
      <c r="D1305" s="68" t="s">
        <v>2046</v>
      </c>
      <c r="E1305" s="68" t="s">
        <v>2047</v>
      </c>
      <c r="F1305" s="68" t="s">
        <v>2048</v>
      </c>
      <c r="G1305" s="68" t="s">
        <v>1958</v>
      </c>
      <c r="H1305" s="68" t="s">
        <v>1959</v>
      </c>
      <c r="I1305" s="68">
        <v>7</v>
      </c>
      <c r="J1305" s="68" t="s">
        <v>2267</v>
      </c>
      <c r="K1305" s="68">
        <v>1.8</v>
      </c>
      <c r="L1305" s="68">
        <v>0.41</v>
      </c>
      <c r="M1305" s="68" t="s">
        <v>2002</v>
      </c>
      <c r="N1305" s="143">
        <f>IF(対応ガラス検索!$E$2="-","",IF(対応ガラス検索!$E$2&gt;=K1305,MAX($N$2:N1304)+1,""))</f>
        <v>1304</v>
      </c>
      <c r="O1305" s="143">
        <f>IF(対応ガラス検索!$E$2="-","",IF(L1305&lt;=0.65,MAX($O$2:O1304)+1,""))</f>
        <v>1304</v>
      </c>
      <c r="P1305" s="144"/>
      <c r="Q1305" s="145"/>
    </row>
    <row r="1306" spans="1:17" x14ac:dyDescent="0.4">
      <c r="A1306" s="68">
        <v>1305</v>
      </c>
      <c r="B1306" s="68" t="s">
        <v>2295</v>
      </c>
      <c r="C1306" s="68" t="s">
        <v>2197</v>
      </c>
      <c r="D1306" s="68" t="s">
        <v>2046</v>
      </c>
      <c r="E1306" s="68" t="s">
        <v>2047</v>
      </c>
      <c r="F1306" s="68" t="s">
        <v>2048</v>
      </c>
      <c r="G1306" s="68" t="s">
        <v>1958</v>
      </c>
      <c r="H1306" s="68" t="s">
        <v>1959</v>
      </c>
      <c r="I1306" s="68">
        <v>8</v>
      </c>
      <c r="J1306" s="68" t="s">
        <v>2267</v>
      </c>
      <c r="K1306" s="68">
        <v>1.7</v>
      </c>
      <c r="L1306" s="68">
        <v>0.41</v>
      </c>
      <c r="M1306" s="68" t="s">
        <v>2002</v>
      </c>
      <c r="N1306" s="143">
        <f>IF(対応ガラス検索!$E$2="-","",IF(対応ガラス検索!$E$2&gt;=K1306,MAX($N$2:N1305)+1,""))</f>
        <v>1305</v>
      </c>
      <c r="O1306" s="143">
        <f>IF(対応ガラス検索!$E$2="-","",IF(L1306&lt;=0.65,MAX($O$2:O1305)+1,""))</f>
        <v>1305</v>
      </c>
      <c r="P1306" s="144"/>
      <c r="Q1306" s="145"/>
    </row>
    <row r="1307" spans="1:17" x14ac:dyDescent="0.4">
      <c r="A1307" s="68">
        <v>1306</v>
      </c>
      <c r="B1307" s="68" t="s">
        <v>2295</v>
      </c>
      <c r="C1307" s="68" t="s">
        <v>2197</v>
      </c>
      <c r="D1307" s="68" t="s">
        <v>2046</v>
      </c>
      <c r="E1307" s="68" t="s">
        <v>2047</v>
      </c>
      <c r="F1307" s="68" t="s">
        <v>2048</v>
      </c>
      <c r="G1307" s="68" t="s">
        <v>1958</v>
      </c>
      <c r="H1307" s="68" t="s">
        <v>1959</v>
      </c>
      <c r="I1307" s="68">
        <v>9</v>
      </c>
      <c r="J1307" s="68" t="s">
        <v>2267</v>
      </c>
      <c r="K1307" s="142">
        <v>1.6</v>
      </c>
      <c r="L1307" s="68">
        <v>0.41</v>
      </c>
      <c r="M1307" s="68" t="s">
        <v>2002</v>
      </c>
      <c r="N1307" s="143">
        <f>IF(対応ガラス検索!$E$2="-","",IF(対応ガラス検索!$E$2&gt;=K1307,MAX($N$2:N1306)+1,""))</f>
        <v>1306</v>
      </c>
      <c r="O1307" s="143">
        <f>IF(対応ガラス検索!$E$2="-","",IF(L1307&lt;=0.65,MAX($O$2:O1306)+1,""))</f>
        <v>1306</v>
      </c>
      <c r="P1307" s="144"/>
      <c r="Q1307" s="145"/>
    </row>
    <row r="1308" spans="1:17" x14ac:dyDescent="0.4">
      <c r="A1308" s="68">
        <v>1307</v>
      </c>
      <c r="B1308" s="68" t="s">
        <v>2295</v>
      </c>
      <c r="C1308" s="68" t="s">
        <v>2197</v>
      </c>
      <c r="D1308" s="68" t="s">
        <v>2046</v>
      </c>
      <c r="E1308" s="68" t="s">
        <v>2047</v>
      </c>
      <c r="F1308" s="68" t="s">
        <v>2048</v>
      </c>
      <c r="G1308" s="68" t="s">
        <v>1958</v>
      </c>
      <c r="H1308" s="68" t="s">
        <v>1959</v>
      </c>
      <c r="I1308" s="68">
        <v>10</v>
      </c>
      <c r="J1308" s="68" t="s">
        <v>2267</v>
      </c>
      <c r="K1308" s="142">
        <v>1.5</v>
      </c>
      <c r="L1308" s="68">
        <v>0.41</v>
      </c>
      <c r="M1308" s="68" t="s">
        <v>2002</v>
      </c>
      <c r="N1308" s="143">
        <f>IF(対応ガラス検索!$E$2="-","",IF(対応ガラス検索!$E$2&gt;=K1308,MAX($N$2:N1307)+1,""))</f>
        <v>1307</v>
      </c>
      <c r="O1308" s="143">
        <f>IF(対応ガラス検索!$E$2="-","",IF(L1308&lt;=0.65,MAX($O$2:O1307)+1,""))</f>
        <v>1307</v>
      </c>
      <c r="P1308" s="144"/>
      <c r="Q1308" s="145"/>
    </row>
    <row r="1309" spans="1:17" x14ac:dyDescent="0.4">
      <c r="A1309" s="68">
        <v>1308</v>
      </c>
      <c r="B1309" s="68" t="s">
        <v>2295</v>
      </c>
      <c r="C1309" s="68" t="s">
        <v>2197</v>
      </c>
      <c r="D1309" s="68" t="s">
        <v>2046</v>
      </c>
      <c r="E1309" s="68" t="s">
        <v>2047</v>
      </c>
      <c r="F1309" s="68" t="s">
        <v>2048</v>
      </c>
      <c r="G1309" s="68" t="s">
        <v>1958</v>
      </c>
      <c r="H1309" s="68" t="s">
        <v>1959</v>
      </c>
      <c r="I1309" s="68">
        <v>11</v>
      </c>
      <c r="J1309" s="68" t="s">
        <v>2267</v>
      </c>
      <c r="K1309" s="68">
        <v>1.4</v>
      </c>
      <c r="L1309" s="68">
        <v>0.41</v>
      </c>
      <c r="M1309" s="68" t="s">
        <v>2002</v>
      </c>
      <c r="N1309" s="143">
        <f>IF(対応ガラス検索!$E$2="-","",IF(対応ガラス検索!$E$2&gt;=K1309,MAX($N$2:N1308)+1,""))</f>
        <v>1308</v>
      </c>
      <c r="O1309" s="143">
        <f>IF(対応ガラス検索!$E$2="-","",IF(L1309&lt;=0.65,MAX($O$2:O1308)+1,""))</f>
        <v>1308</v>
      </c>
      <c r="P1309" s="144"/>
      <c r="Q1309" s="145"/>
    </row>
    <row r="1310" spans="1:17" x14ac:dyDescent="0.4">
      <c r="A1310" s="68">
        <v>1309</v>
      </c>
      <c r="B1310" s="68" t="s">
        <v>2295</v>
      </c>
      <c r="C1310" s="68" t="s">
        <v>2197</v>
      </c>
      <c r="D1310" s="68" t="s">
        <v>2046</v>
      </c>
      <c r="E1310" s="68" t="s">
        <v>2047</v>
      </c>
      <c r="F1310" s="68" t="s">
        <v>2048</v>
      </c>
      <c r="G1310" s="68" t="s">
        <v>1958</v>
      </c>
      <c r="H1310" s="68" t="s">
        <v>1959</v>
      </c>
      <c r="I1310" s="68">
        <v>12</v>
      </c>
      <c r="J1310" s="68" t="s">
        <v>2267</v>
      </c>
      <c r="K1310" s="68">
        <v>1.3</v>
      </c>
      <c r="L1310" s="68">
        <v>0.41</v>
      </c>
      <c r="M1310" s="68" t="s">
        <v>2002</v>
      </c>
      <c r="N1310" s="143">
        <f>IF(対応ガラス検索!$E$2="-","",IF(対応ガラス検索!$E$2&gt;=K1310,MAX($N$2:N1309)+1,""))</f>
        <v>1309</v>
      </c>
      <c r="O1310" s="143">
        <f>IF(対応ガラス検索!$E$2="-","",IF(L1310&lt;=0.65,MAX($O$2:O1309)+1,""))</f>
        <v>1309</v>
      </c>
      <c r="P1310" s="144"/>
      <c r="Q1310" s="145"/>
    </row>
    <row r="1311" spans="1:17" x14ac:dyDescent="0.4">
      <c r="A1311" s="68">
        <v>1310</v>
      </c>
      <c r="B1311" s="68" t="s">
        <v>2295</v>
      </c>
      <c r="C1311" s="68" t="s">
        <v>2197</v>
      </c>
      <c r="D1311" s="68" t="s">
        <v>2046</v>
      </c>
      <c r="E1311" s="68" t="s">
        <v>2047</v>
      </c>
      <c r="F1311" s="68" t="s">
        <v>2048</v>
      </c>
      <c r="G1311" s="68" t="s">
        <v>1958</v>
      </c>
      <c r="H1311" s="68" t="s">
        <v>1959</v>
      </c>
      <c r="I1311" s="68">
        <v>13</v>
      </c>
      <c r="J1311" s="68" t="s">
        <v>2267</v>
      </c>
      <c r="K1311" s="68">
        <v>1.2</v>
      </c>
      <c r="L1311" s="68">
        <v>0.41</v>
      </c>
      <c r="M1311" s="68" t="s">
        <v>2002</v>
      </c>
      <c r="N1311" s="143">
        <f>IF(対応ガラス検索!$E$2="-","",IF(対応ガラス検索!$E$2&gt;=K1311,MAX($N$2:N1310)+1,""))</f>
        <v>1310</v>
      </c>
      <c r="O1311" s="143">
        <f>IF(対応ガラス検索!$E$2="-","",IF(L1311&lt;=0.65,MAX($O$2:O1310)+1,""))</f>
        <v>1310</v>
      </c>
      <c r="P1311" s="144"/>
      <c r="Q1311" s="145"/>
    </row>
    <row r="1312" spans="1:17" x14ac:dyDescent="0.4">
      <c r="A1312" s="68">
        <v>1311</v>
      </c>
      <c r="B1312" s="68" t="s">
        <v>2295</v>
      </c>
      <c r="C1312" s="68" t="s">
        <v>2197</v>
      </c>
      <c r="D1312" s="68" t="s">
        <v>2049</v>
      </c>
      <c r="E1312" s="68" t="s">
        <v>2047</v>
      </c>
      <c r="F1312" s="68" t="s">
        <v>2048</v>
      </c>
      <c r="G1312" s="68" t="s">
        <v>1962</v>
      </c>
      <c r="H1312" s="68" t="s">
        <v>1963</v>
      </c>
      <c r="I1312" s="68">
        <v>6</v>
      </c>
      <c r="J1312" s="68" t="s">
        <v>2296</v>
      </c>
      <c r="K1312" s="68">
        <v>2.4</v>
      </c>
      <c r="L1312" s="68">
        <v>0.42</v>
      </c>
      <c r="M1312" s="68" t="s">
        <v>2002</v>
      </c>
      <c r="N1312" s="143">
        <f>IF(対応ガラス検索!$E$2="-","",IF(対応ガラス検索!$E$2&gt;=K1312,MAX($N$2:N1311)+1,""))</f>
        <v>1311</v>
      </c>
      <c r="O1312" s="143">
        <f>IF(対応ガラス検索!$E$2="-","",IF(L1312&lt;=0.65,MAX($O$2:O1311)+1,""))</f>
        <v>1311</v>
      </c>
      <c r="P1312" s="144"/>
      <c r="Q1312" s="145"/>
    </row>
    <row r="1313" spans="1:17" x14ac:dyDescent="0.4">
      <c r="A1313" s="68">
        <v>1312</v>
      </c>
      <c r="B1313" s="68" t="s">
        <v>2295</v>
      </c>
      <c r="C1313" s="68" t="s">
        <v>2197</v>
      </c>
      <c r="D1313" s="68" t="s">
        <v>2049</v>
      </c>
      <c r="E1313" s="68" t="s">
        <v>2047</v>
      </c>
      <c r="F1313" s="68" t="s">
        <v>2048</v>
      </c>
      <c r="G1313" s="68" t="s">
        <v>1962</v>
      </c>
      <c r="H1313" s="68" t="s">
        <v>1963</v>
      </c>
      <c r="I1313" s="68">
        <v>7</v>
      </c>
      <c r="J1313" s="68" t="s">
        <v>2296</v>
      </c>
      <c r="K1313" s="68">
        <v>2.2000000000000002</v>
      </c>
      <c r="L1313" s="68">
        <v>0.42</v>
      </c>
      <c r="M1313" s="68" t="s">
        <v>2002</v>
      </c>
      <c r="N1313" s="143">
        <f>IF(対応ガラス検索!$E$2="-","",IF(対応ガラス検索!$E$2&gt;=K1313,MAX($N$2:N1312)+1,""))</f>
        <v>1312</v>
      </c>
      <c r="O1313" s="143">
        <f>IF(対応ガラス検索!$E$2="-","",IF(L1313&lt;=0.65,MAX($O$2:O1312)+1,""))</f>
        <v>1312</v>
      </c>
      <c r="P1313" s="144"/>
      <c r="Q1313" s="145"/>
    </row>
    <row r="1314" spans="1:17" x14ac:dyDescent="0.4">
      <c r="A1314" s="68">
        <v>1313</v>
      </c>
      <c r="B1314" s="68" t="s">
        <v>2295</v>
      </c>
      <c r="C1314" s="68" t="s">
        <v>2197</v>
      </c>
      <c r="D1314" s="68" t="s">
        <v>2049</v>
      </c>
      <c r="E1314" s="68" t="s">
        <v>2047</v>
      </c>
      <c r="F1314" s="68" t="s">
        <v>2048</v>
      </c>
      <c r="G1314" s="68" t="s">
        <v>1962</v>
      </c>
      <c r="H1314" s="68" t="s">
        <v>1963</v>
      </c>
      <c r="I1314" s="68">
        <v>8</v>
      </c>
      <c r="J1314" s="68" t="s">
        <v>2296</v>
      </c>
      <c r="K1314" s="68">
        <v>2.1</v>
      </c>
      <c r="L1314" s="68">
        <v>0.42</v>
      </c>
      <c r="M1314" s="68" t="s">
        <v>2002</v>
      </c>
      <c r="N1314" s="143">
        <f>IF(対応ガラス検索!$E$2="-","",IF(対応ガラス検索!$E$2&gt;=K1314,MAX($N$2:N1313)+1,""))</f>
        <v>1313</v>
      </c>
      <c r="O1314" s="143">
        <f>IF(対応ガラス検索!$E$2="-","",IF(L1314&lt;=0.65,MAX($O$2:O1313)+1,""))</f>
        <v>1313</v>
      </c>
      <c r="P1314" s="144"/>
      <c r="Q1314" s="145"/>
    </row>
    <row r="1315" spans="1:17" x14ac:dyDescent="0.4">
      <c r="A1315" s="68">
        <v>1314</v>
      </c>
      <c r="B1315" s="68" t="s">
        <v>2295</v>
      </c>
      <c r="C1315" s="68" t="s">
        <v>2197</v>
      </c>
      <c r="D1315" s="68" t="s">
        <v>2049</v>
      </c>
      <c r="E1315" s="68" t="s">
        <v>2047</v>
      </c>
      <c r="F1315" s="68" t="s">
        <v>2048</v>
      </c>
      <c r="G1315" s="68" t="s">
        <v>1962</v>
      </c>
      <c r="H1315" s="68" t="s">
        <v>1963</v>
      </c>
      <c r="I1315" s="68">
        <v>9</v>
      </c>
      <c r="J1315" s="68" t="s">
        <v>2296</v>
      </c>
      <c r="K1315" s="68">
        <v>1.9</v>
      </c>
      <c r="L1315" s="68">
        <v>0.41</v>
      </c>
      <c r="M1315" s="68" t="s">
        <v>2002</v>
      </c>
      <c r="N1315" s="143">
        <f>IF(対応ガラス検索!$E$2="-","",IF(対応ガラス検索!$E$2&gt;=K1315,MAX($N$2:N1314)+1,""))</f>
        <v>1314</v>
      </c>
      <c r="O1315" s="143">
        <f>IF(対応ガラス検索!$E$2="-","",IF(L1315&lt;=0.65,MAX($O$2:O1314)+1,""))</f>
        <v>1314</v>
      </c>
      <c r="P1315" s="144"/>
      <c r="Q1315" s="145"/>
    </row>
    <row r="1316" spans="1:17" x14ac:dyDescent="0.4">
      <c r="A1316" s="68">
        <v>1315</v>
      </c>
      <c r="B1316" s="68" t="s">
        <v>2295</v>
      </c>
      <c r="C1316" s="68" t="s">
        <v>2197</v>
      </c>
      <c r="D1316" s="68" t="s">
        <v>2049</v>
      </c>
      <c r="E1316" s="68" t="s">
        <v>2047</v>
      </c>
      <c r="F1316" s="68" t="s">
        <v>2048</v>
      </c>
      <c r="G1316" s="68" t="s">
        <v>1962</v>
      </c>
      <c r="H1316" s="68" t="s">
        <v>1963</v>
      </c>
      <c r="I1316" s="68">
        <v>10</v>
      </c>
      <c r="J1316" s="68" t="s">
        <v>2296</v>
      </c>
      <c r="K1316" s="68">
        <v>1.8</v>
      </c>
      <c r="L1316" s="68">
        <v>0.41</v>
      </c>
      <c r="M1316" s="68" t="s">
        <v>2002</v>
      </c>
      <c r="N1316" s="143">
        <f>IF(対応ガラス検索!$E$2="-","",IF(対応ガラス検索!$E$2&gt;=K1316,MAX($N$2:N1315)+1,""))</f>
        <v>1315</v>
      </c>
      <c r="O1316" s="143">
        <f>IF(対応ガラス検索!$E$2="-","",IF(L1316&lt;=0.65,MAX($O$2:O1315)+1,""))</f>
        <v>1315</v>
      </c>
      <c r="P1316" s="144"/>
      <c r="Q1316" s="145"/>
    </row>
    <row r="1317" spans="1:17" x14ac:dyDescent="0.4">
      <c r="A1317" s="68">
        <v>1316</v>
      </c>
      <c r="B1317" s="68" t="s">
        <v>2295</v>
      </c>
      <c r="C1317" s="68" t="s">
        <v>2197</v>
      </c>
      <c r="D1317" s="68" t="s">
        <v>2049</v>
      </c>
      <c r="E1317" s="68" t="s">
        <v>2047</v>
      </c>
      <c r="F1317" s="68" t="s">
        <v>2048</v>
      </c>
      <c r="G1317" s="68" t="s">
        <v>1962</v>
      </c>
      <c r="H1317" s="68" t="s">
        <v>1963</v>
      </c>
      <c r="I1317" s="68">
        <v>11</v>
      </c>
      <c r="J1317" s="68" t="s">
        <v>2296</v>
      </c>
      <c r="K1317" s="68">
        <v>1.7</v>
      </c>
      <c r="L1317" s="68">
        <v>0.41</v>
      </c>
      <c r="M1317" s="68" t="s">
        <v>2002</v>
      </c>
      <c r="N1317" s="143">
        <f>IF(対応ガラス検索!$E$2="-","",IF(対応ガラス検索!$E$2&gt;=K1317,MAX($N$2:N1316)+1,""))</f>
        <v>1316</v>
      </c>
      <c r="O1317" s="143">
        <f>IF(対応ガラス検索!$E$2="-","",IF(L1317&lt;=0.65,MAX($O$2:O1316)+1,""))</f>
        <v>1316</v>
      </c>
      <c r="P1317" s="144"/>
      <c r="Q1317" s="145"/>
    </row>
    <row r="1318" spans="1:17" x14ac:dyDescent="0.4">
      <c r="A1318" s="68">
        <v>1317</v>
      </c>
      <c r="B1318" s="68" t="s">
        <v>2295</v>
      </c>
      <c r="C1318" s="68" t="s">
        <v>2197</v>
      </c>
      <c r="D1318" s="68" t="s">
        <v>2049</v>
      </c>
      <c r="E1318" s="68" t="s">
        <v>2047</v>
      </c>
      <c r="F1318" s="68" t="s">
        <v>2048</v>
      </c>
      <c r="G1318" s="68" t="s">
        <v>1962</v>
      </c>
      <c r="H1318" s="68" t="s">
        <v>1963</v>
      </c>
      <c r="I1318" s="68">
        <v>12</v>
      </c>
      <c r="J1318" s="68" t="s">
        <v>2296</v>
      </c>
      <c r="K1318" s="68">
        <v>1.6</v>
      </c>
      <c r="L1318" s="68">
        <v>0.41</v>
      </c>
      <c r="M1318" s="68" t="s">
        <v>2002</v>
      </c>
      <c r="N1318" s="143">
        <f>IF(対応ガラス検索!$E$2="-","",IF(対応ガラス検索!$E$2&gt;=K1318,MAX($N$2:N1317)+1,""))</f>
        <v>1317</v>
      </c>
      <c r="O1318" s="143">
        <f>IF(対応ガラス検索!$E$2="-","",IF(L1318&lt;=0.65,MAX($O$2:O1317)+1,""))</f>
        <v>1317</v>
      </c>
      <c r="P1318" s="144"/>
      <c r="Q1318" s="145"/>
    </row>
    <row r="1319" spans="1:17" x14ac:dyDescent="0.4">
      <c r="A1319" s="68">
        <v>1318</v>
      </c>
      <c r="B1319" s="68" t="s">
        <v>2295</v>
      </c>
      <c r="C1319" s="68" t="s">
        <v>2197</v>
      </c>
      <c r="D1319" s="68" t="s">
        <v>2049</v>
      </c>
      <c r="E1319" s="68" t="s">
        <v>2047</v>
      </c>
      <c r="F1319" s="68" t="s">
        <v>2048</v>
      </c>
      <c r="G1319" s="68" t="s">
        <v>1962</v>
      </c>
      <c r="H1319" s="68" t="s">
        <v>1963</v>
      </c>
      <c r="I1319" s="68">
        <v>13</v>
      </c>
      <c r="J1319" s="68" t="s">
        <v>2296</v>
      </c>
      <c r="K1319" s="68">
        <v>1.5</v>
      </c>
      <c r="L1319" s="68">
        <v>0.41</v>
      </c>
      <c r="M1319" s="68" t="s">
        <v>2002</v>
      </c>
      <c r="N1319" s="143">
        <f>IF(対応ガラス検索!$E$2="-","",IF(対応ガラス検索!$E$2&gt;=K1319,MAX($N$2:N1318)+1,""))</f>
        <v>1318</v>
      </c>
      <c r="O1319" s="143">
        <f>IF(対応ガラス検索!$E$2="-","",IF(L1319&lt;=0.65,MAX($O$2:O1318)+1,""))</f>
        <v>1318</v>
      </c>
      <c r="P1319" s="144"/>
      <c r="Q1319" s="145"/>
    </row>
    <row r="1320" spans="1:17" x14ac:dyDescent="0.4">
      <c r="A1320" s="68">
        <v>1319</v>
      </c>
      <c r="B1320" s="68" t="s">
        <v>2295</v>
      </c>
      <c r="C1320" s="68" t="s">
        <v>2197</v>
      </c>
      <c r="D1320" s="68" t="s">
        <v>2049</v>
      </c>
      <c r="E1320" s="68" t="s">
        <v>2047</v>
      </c>
      <c r="F1320" s="68" t="s">
        <v>2048</v>
      </c>
      <c r="G1320" s="68" t="s">
        <v>1962</v>
      </c>
      <c r="H1320" s="68" t="s">
        <v>1963</v>
      </c>
      <c r="I1320" s="68">
        <v>6</v>
      </c>
      <c r="J1320" s="68" t="s">
        <v>2267</v>
      </c>
      <c r="K1320" s="142">
        <v>2</v>
      </c>
      <c r="L1320" s="68">
        <v>0.41</v>
      </c>
      <c r="M1320" s="68" t="s">
        <v>2002</v>
      </c>
      <c r="N1320" s="143">
        <f>IF(対応ガラス検索!$E$2="-","",IF(対応ガラス検索!$E$2&gt;=K1320,MAX($N$2:N1319)+1,""))</f>
        <v>1319</v>
      </c>
      <c r="O1320" s="143">
        <f>IF(対応ガラス検索!$E$2="-","",IF(L1320&lt;=0.65,MAX($O$2:O1319)+1,""))</f>
        <v>1319</v>
      </c>
      <c r="P1320" s="144"/>
      <c r="Q1320" s="145"/>
    </row>
    <row r="1321" spans="1:17" x14ac:dyDescent="0.4">
      <c r="A1321" s="68">
        <v>1320</v>
      </c>
      <c r="B1321" s="68" t="s">
        <v>2295</v>
      </c>
      <c r="C1321" s="68" t="s">
        <v>2197</v>
      </c>
      <c r="D1321" s="68" t="s">
        <v>2049</v>
      </c>
      <c r="E1321" s="68" t="s">
        <v>2047</v>
      </c>
      <c r="F1321" s="68" t="s">
        <v>2048</v>
      </c>
      <c r="G1321" s="68" t="s">
        <v>1962</v>
      </c>
      <c r="H1321" s="68" t="s">
        <v>1963</v>
      </c>
      <c r="I1321" s="68">
        <v>7</v>
      </c>
      <c r="J1321" s="68" t="s">
        <v>2267</v>
      </c>
      <c r="K1321" s="142">
        <v>1.8</v>
      </c>
      <c r="L1321" s="68">
        <v>0.41</v>
      </c>
      <c r="M1321" s="68" t="s">
        <v>2002</v>
      </c>
      <c r="N1321" s="143">
        <f>IF(対応ガラス検索!$E$2="-","",IF(対応ガラス検索!$E$2&gt;=K1321,MAX($N$2:N1320)+1,""))</f>
        <v>1320</v>
      </c>
      <c r="O1321" s="143">
        <f>IF(対応ガラス検索!$E$2="-","",IF(L1321&lt;=0.65,MAX($O$2:O1320)+1,""))</f>
        <v>1320</v>
      </c>
      <c r="P1321" s="144"/>
      <c r="Q1321" s="145"/>
    </row>
    <row r="1322" spans="1:17" x14ac:dyDescent="0.4">
      <c r="A1322" s="68">
        <v>1321</v>
      </c>
      <c r="B1322" s="68" t="s">
        <v>2295</v>
      </c>
      <c r="C1322" s="68" t="s">
        <v>2197</v>
      </c>
      <c r="D1322" s="68" t="s">
        <v>2049</v>
      </c>
      <c r="E1322" s="68" t="s">
        <v>2047</v>
      </c>
      <c r="F1322" s="68" t="s">
        <v>2048</v>
      </c>
      <c r="G1322" s="68" t="s">
        <v>1962</v>
      </c>
      <c r="H1322" s="68" t="s">
        <v>1963</v>
      </c>
      <c r="I1322" s="68">
        <v>8</v>
      </c>
      <c r="J1322" s="68" t="s">
        <v>2267</v>
      </c>
      <c r="K1322" s="68">
        <v>1.7</v>
      </c>
      <c r="L1322" s="68">
        <v>0.41</v>
      </c>
      <c r="M1322" s="68" t="s">
        <v>2002</v>
      </c>
      <c r="N1322" s="143">
        <f>IF(対応ガラス検索!$E$2="-","",IF(対応ガラス検索!$E$2&gt;=K1322,MAX($N$2:N1321)+1,""))</f>
        <v>1321</v>
      </c>
      <c r="O1322" s="143">
        <f>IF(対応ガラス検索!$E$2="-","",IF(L1322&lt;=0.65,MAX($O$2:O1321)+1,""))</f>
        <v>1321</v>
      </c>
      <c r="P1322" s="144"/>
      <c r="Q1322" s="145"/>
    </row>
    <row r="1323" spans="1:17" x14ac:dyDescent="0.4">
      <c r="A1323" s="68">
        <v>1322</v>
      </c>
      <c r="B1323" s="68" t="s">
        <v>2295</v>
      </c>
      <c r="C1323" s="68" t="s">
        <v>2197</v>
      </c>
      <c r="D1323" s="68" t="s">
        <v>2049</v>
      </c>
      <c r="E1323" s="68" t="s">
        <v>2047</v>
      </c>
      <c r="F1323" s="68" t="s">
        <v>2048</v>
      </c>
      <c r="G1323" s="68" t="s">
        <v>1962</v>
      </c>
      <c r="H1323" s="68" t="s">
        <v>1963</v>
      </c>
      <c r="I1323" s="68">
        <v>9</v>
      </c>
      <c r="J1323" s="68" t="s">
        <v>2267</v>
      </c>
      <c r="K1323" s="68">
        <v>1.6</v>
      </c>
      <c r="L1323" s="68">
        <v>0.41</v>
      </c>
      <c r="M1323" s="68" t="s">
        <v>2002</v>
      </c>
      <c r="N1323" s="143">
        <f>IF(対応ガラス検索!$E$2="-","",IF(対応ガラス検索!$E$2&gt;=K1323,MAX($N$2:N1322)+1,""))</f>
        <v>1322</v>
      </c>
      <c r="O1323" s="143">
        <f>IF(対応ガラス検索!$E$2="-","",IF(L1323&lt;=0.65,MAX($O$2:O1322)+1,""))</f>
        <v>1322</v>
      </c>
      <c r="P1323" s="144"/>
      <c r="Q1323" s="145"/>
    </row>
    <row r="1324" spans="1:17" x14ac:dyDescent="0.4">
      <c r="A1324" s="68">
        <v>1323</v>
      </c>
      <c r="B1324" s="68" t="s">
        <v>2295</v>
      </c>
      <c r="C1324" s="68" t="s">
        <v>2197</v>
      </c>
      <c r="D1324" s="68" t="s">
        <v>2049</v>
      </c>
      <c r="E1324" s="68" t="s">
        <v>2047</v>
      </c>
      <c r="F1324" s="68" t="s">
        <v>2048</v>
      </c>
      <c r="G1324" s="68" t="s">
        <v>1962</v>
      </c>
      <c r="H1324" s="68" t="s">
        <v>1963</v>
      </c>
      <c r="I1324" s="68">
        <v>10</v>
      </c>
      <c r="J1324" s="68" t="s">
        <v>2267</v>
      </c>
      <c r="K1324" s="68">
        <v>1.5</v>
      </c>
      <c r="L1324" s="68">
        <v>0.41</v>
      </c>
      <c r="M1324" s="68" t="s">
        <v>2002</v>
      </c>
      <c r="N1324" s="143">
        <f>IF(対応ガラス検索!$E$2="-","",IF(対応ガラス検索!$E$2&gt;=K1324,MAX($N$2:N1323)+1,""))</f>
        <v>1323</v>
      </c>
      <c r="O1324" s="143">
        <f>IF(対応ガラス検索!$E$2="-","",IF(L1324&lt;=0.65,MAX($O$2:O1323)+1,""))</f>
        <v>1323</v>
      </c>
      <c r="P1324" s="144"/>
      <c r="Q1324" s="145"/>
    </row>
    <row r="1325" spans="1:17" x14ac:dyDescent="0.4">
      <c r="A1325" s="68">
        <v>1324</v>
      </c>
      <c r="B1325" s="68" t="s">
        <v>2295</v>
      </c>
      <c r="C1325" s="68" t="s">
        <v>2197</v>
      </c>
      <c r="D1325" s="68" t="s">
        <v>2049</v>
      </c>
      <c r="E1325" s="68" t="s">
        <v>2047</v>
      </c>
      <c r="F1325" s="68" t="s">
        <v>2048</v>
      </c>
      <c r="G1325" s="68" t="s">
        <v>1962</v>
      </c>
      <c r="H1325" s="68" t="s">
        <v>1963</v>
      </c>
      <c r="I1325" s="68">
        <v>11</v>
      </c>
      <c r="J1325" s="68" t="s">
        <v>2267</v>
      </c>
      <c r="K1325" s="68">
        <v>1.4</v>
      </c>
      <c r="L1325" s="68">
        <v>0.41</v>
      </c>
      <c r="M1325" s="68" t="s">
        <v>2002</v>
      </c>
      <c r="N1325" s="143">
        <f>IF(対応ガラス検索!$E$2="-","",IF(対応ガラス検索!$E$2&gt;=K1325,MAX($N$2:N1324)+1,""))</f>
        <v>1324</v>
      </c>
      <c r="O1325" s="143">
        <f>IF(対応ガラス検索!$E$2="-","",IF(L1325&lt;=0.65,MAX($O$2:O1324)+1,""))</f>
        <v>1324</v>
      </c>
      <c r="P1325" s="144"/>
      <c r="Q1325" s="145"/>
    </row>
    <row r="1326" spans="1:17" x14ac:dyDescent="0.4">
      <c r="A1326" s="68">
        <v>1325</v>
      </c>
      <c r="B1326" s="68" t="s">
        <v>2295</v>
      </c>
      <c r="C1326" s="68" t="s">
        <v>2197</v>
      </c>
      <c r="D1326" s="68" t="s">
        <v>2049</v>
      </c>
      <c r="E1326" s="68" t="s">
        <v>2047</v>
      </c>
      <c r="F1326" s="68" t="s">
        <v>2048</v>
      </c>
      <c r="G1326" s="68" t="s">
        <v>1962</v>
      </c>
      <c r="H1326" s="68" t="s">
        <v>1963</v>
      </c>
      <c r="I1326" s="68">
        <v>12</v>
      </c>
      <c r="J1326" s="68" t="s">
        <v>2267</v>
      </c>
      <c r="K1326" s="68">
        <v>1.3</v>
      </c>
      <c r="L1326" s="68">
        <v>0.41</v>
      </c>
      <c r="M1326" s="68" t="s">
        <v>2002</v>
      </c>
      <c r="N1326" s="143">
        <f>IF(対応ガラス検索!$E$2="-","",IF(対応ガラス検索!$E$2&gt;=K1326,MAX($N$2:N1325)+1,""))</f>
        <v>1325</v>
      </c>
      <c r="O1326" s="143">
        <f>IF(対応ガラス検索!$E$2="-","",IF(L1326&lt;=0.65,MAX($O$2:O1325)+1,""))</f>
        <v>1325</v>
      </c>
      <c r="P1326" s="144"/>
      <c r="Q1326" s="145"/>
    </row>
    <row r="1327" spans="1:17" x14ac:dyDescent="0.4">
      <c r="A1327" s="68">
        <v>1326</v>
      </c>
      <c r="B1327" s="68" t="s">
        <v>2295</v>
      </c>
      <c r="C1327" s="68" t="s">
        <v>2197</v>
      </c>
      <c r="D1327" s="68" t="s">
        <v>2049</v>
      </c>
      <c r="E1327" s="68" t="s">
        <v>2047</v>
      </c>
      <c r="F1327" s="68" t="s">
        <v>2048</v>
      </c>
      <c r="G1327" s="68" t="s">
        <v>1962</v>
      </c>
      <c r="H1327" s="68" t="s">
        <v>1963</v>
      </c>
      <c r="I1327" s="68">
        <v>13</v>
      </c>
      <c r="J1327" s="68" t="s">
        <v>2267</v>
      </c>
      <c r="K1327" s="68">
        <v>1.2</v>
      </c>
      <c r="L1327" s="68">
        <v>0.41</v>
      </c>
      <c r="M1327" s="68" t="s">
        <v>2002</v>
      </c>
      <c r="N1327" s="143">
        <f>IF(対応ガラス検索!$E$2="-","",IF(対応ガラス検索!$E$2&gt;=K1327,MAX($N$2:N1326)+1,""))</f>
        <v>1326</v>
      </c>
      <c r="O1327" s="143">
        <f>IF(対応ガラス検索!$E$2="-","",IF(L1327&lt;=0.65,MAX($O$2:O1326)+1,""))</f>
        <v>1326</v>
      </c>
      <c r="P1327" s="144"/>
      <c r="Q1327" s="145"/>
    </row>
    <row r="1328" spans="1:17" x14ac:dyDescent="0.4">
      <c r="A1328" s="68">
        <v>1327</v>
      </c>
      <c r="B1328" s="68" t="s">
        <v>2295</v>
      </c>
      <c r="C1328" s="68" t="s">
        <v>2197</v>
      </c>
      <c r="D1328" s="68" t="s">
        <v>2050</v>
      </c>
      <c r="E1328" s="68" t="s">
        <v>2047</v>
      </c>
      <c r="F1328" s="68" t="s">
        <v>2048</v>
      </c>
      <c r="G1328" s="68" t="s">
        <v>1965</v>
      </c>
      <c r="H1328" s="68" t="s">
        <v>1966</v>
      </c>
      <c r="I1328" s="68">
        <v>6</v>
      </c>
      <c r="J1328" s="68" t="s">
        <v>2296</v>
      </c>
      <c r="K1328" s="68">
        <v>2.4</v>
      </c>
      <c r="L1328" s="68">
        <v>0.4</v>
      </c>
      <c r="M1328" s="68" t="s">
        <v>2002</v>
      </c>
      <c r="N1328" s="143">
        <f>IF(対応ガラス検索!$E$2="-","",IF(対応ガラス検索!$E$2&gt;=K1328,MAX($N$2:N1327)+1,""))</f>
        <v>1327</v>
      </c>
      <c r="O1328" s="143">
        <f>IF(対応ガラス検索!$E$2="-","",IF(L1328&lt;=0.65,MAX($O$2:O1327)+1,""))</f>
        <v>1327</v>
      </c>
      <c r="P1328" s="144"/>
      <c r="Q1328" s="145"/>
    </row>
    <row r="1329" spans="1:17" x14ac:dyDescent="0.4">
      <c r="A1329" s="68">
        <v>1328</v>
      </c>
      <c r="B1329" s="68" t="s">
        <v>2295</v>
      </c>
      <c r="C1329" s="68" t="s">
        <v>2197</v>
      </c>
      <c r="D1329" s="68" t="s">
        <v>2050</v>
      </c>
      <c r="E1329" s="68" t="s">
        <v>2047</v>
      </c>
      <c r="F1329" s="68" t="s">
        <v>2048</v>
      </c>
      <c r="G1329" s="68" t="s">
        <v>1965</v>
      </c>
      <c r="H1329" s="68" t="s">
        <v>1966</v>
      </c>
      <c r="I1329" s="68">
        <v>7</v>
      </c>
      <c r="J1329" s="68" t="s">
        <v>2296</v>
      </c>
      <c r="K1329" s="68">
        <v>2.2000000000000002</v>
      </c>
      <c r="L1329" s="68">
        <v>0.4</v>
      </c>
      <c r="M1329" s="68" t="s">
        <v>2002</v>
      </c>
      <c r="N1329" s="143">
        <f>IF(対応ガラス検索!$E$2="-","",IF(対応ガラス検索!$E$2&gt;=K1329,MAX($N$2:N1328)+1,""))</f>
        <v>1328</v>
      </c>
      <c r="O1329" s="143">
        <f>IF(対応ガラス検索!$E$2="-","",IF(L1329&lt;=0.65,MAX($O$2:O1328)+1,""))</f>
        <v>1328</v>
      </c>
      <c r="P1329" s="144"/>
      <c r="Q1329" s="145"/>
    </row>
    <row r="1330" spans="1:17" x14ac:dyDescent="0.4">
      <c r="A1330" s="68">
        <v>1329</v>
      </c>
      <c r="B1330" s="68" t="s">
        <v>2295</v>
      </c>
      <c r="C1330" s="68" t="s">
        <v>2197</v>
      </c>
      <c r="D1330" s="68" t="s">
        <v>2050</v>
      </c>
      <c r="E1330" s="68" t="s">
        <v>2047</v>
      </c>
      <c r="F1330" s="68" t="s">
        <v>2048</v>
      </c>
      <c r="G1330" s="68" t="s">
        <v>1965</v>
      </c>
      <c r="H1330" s="68" t="s">
        <v>1966</v>
      </c>
      <c r="I1330" s="68">
        <v>8</v>
      </c>
      <c r="J1330" s="68" t="s">
        <v>2296</v>
      </c>
      <c r="K1330" s="68">
        <v>2.1</v>
      </c>
      <c r="L1330" s="68">
        <v>0.39</v>
      </c>
      <c r="M1330" s="68" t="s">
        <v>2002</v>
      </c>
      <c r="N1330" s="143">
        <f>IF(対応ガラス検索!$E$2="-","",IF(対応ガラス検索!$E$2&gt;=K1330,MAX($N$2:N1329)+1,""))</f>
        <v>1329</v>
      </c>
      <c r="O1330" s="143">
        <f>IF(対応ガラス検索!$E$2="-","",IF(L1330&lt;=0.65,MAX($O$2:O1329)+1,""))</f>
        <v>1329</v>
      </c>
      <c r="P1330" s="144"/>
      <c r="Q1330" s="145"/>
    </row>
    <row r="1331" spans="1:17" x14ac:dyDescent="0.4">
      <c r="A1331" s="68">
        <v>1330</v>
      </c>
      <c r="B1331" s="68" t="s">
        <v>2295</v>
      </c>
      <c r="C1331" s="68" t="s">
        <v>2197</v>
      </c>
      <c r="D1331" s="68" t="s">
        <v>2050</v>
      </c>
      <c r="E1331" s="68" t="s">
        <v>2047</v>
      </c>
      <c r="F1331" s="68" t="s">
        <v>2048</v>
      </c>
      <c r="G1331" s="68" t="s">
        <v>1965</v>
      </c>
      <c r="H1331" s="68" t="s">
        <v>1966</v>
      </c>
      <c r="I1331" s="68">
        <v>9</v>
      </c>
      <c r="J1331" s="68" t="s">
        <v>2296</v>
      </c>
      <c r="K1331" s="68">
        <v>1.9</v>
      </c>
      <c r="L1331" s="68">
        <v>0.39</v>
      </c>
      <c r="M1331" s="68" t="s">
        <v>2002</v>
      </c>
      <c r="N1331" s="143">
        <f>IF(対応ガラス検索!$E$2="-","",IF(対応ガラス検索!$E$2&gt;=K1331,MAX($N$2:N1330)+1,""))</f>
        <v>1330</v>
      </c>
      <c r="O1331" s="143">
        <f>IF(対応ガラス検索!$E$2="-","",IF(L1331&lt;=0.65,MAX($O$2:O1330)+1,""))</f>
        <v>1330</v>
      </c>
      <c r="P1331" s="144"/>
      <c r="Q1331" s="145"/>
    </row>
    <row r="1332" spans="1:17" x14ac:dyDescent="0.4">
      <c r="A1332" s="68">
        <v>1331</v>
      </c>
      <c r="B1332" s="68" t="s">
        <v>2295</v>
      </c>
      <c r="C1332" s="68" t="s">
        <v>2197</v>
      </c>
      <c r="D1332" s="68" t="s">
        <v>2050</v>
      </c>
      <c r="E1332" s="68" t="s">
        <v>2047</v>
      </c>
      <c r="F1332" s="68" t="s">
        <v>2048</v>
      </c>
      <c r="G1332" s="68" t="s">
        <v>1965</v>
      </c>
      <c r="H1332" s="68" t="s">
        <v>1966</v>
      </c>
      <c r="I1332" s="68">
        <v>10</v>
      </c>
      <c r="J1332" s="68" t="s">
        <v>2296</v>
      </c>
      <c r="K1332" s="68">
        <v>1.8</v>
      </c>
      <c r="L1332" s="68">
        <v>0.39</v>
      </c>
      <c r="M1332" s="68" t="s">
        <v>2002</v>
      </c>
      <c r="N1332" s="143">
        <f>IF(対応ガラス検索!$E$2="-","",IF(対応ガラス検索!$E$2&gt;=K1332,MAX($N$2:N1331)+1,""))</f>
        <v>1331</v>
      </c>
      <c r="O1332" s="143">
        <f>IF(対応ガラス検索!$E$2="-","",IF(L1332&lt;=0.65,MAX($O$2:O1331)+1,""))</f>
        <v>1331</v>
      </c>
      <c r="P1332" s="144"/>
      <c r="Q1332" s="145"/>
    </row>
    <row r="1333" spans="1:17" x14ac:dyDescent="0.4">
      <c r="A1333" s="68">
        <v>1332</v>
      </c>
      <c r="B1333" s="68" t="s">
        <v>2295</v>
      </c>
      <c r="C1333" s="68" t="s">
        <v>2197</v>
      </c>
      <c r="D1333" s="68" t="s">
        <v>2050</v>
      </c>
      <c r="E1333" s="68" t="s">
        <v>2047</v>
      </c>
      <c r="F1333" s="68" t="s">
        <v>2048</v>
      </c>
      <c r="G1333" s="68" t="s">
        <v>1965</v>
      </c>
      <c r="H1333" s="68" t="s">
        <v>1966</v>
      </c>
      <c r="I1333" s="68">
        <v>11</v>
      </c>
      <c r="J1333" s="68" t="s">
        <v>2296</v>
      </c>
      <c r="K1333" s="142">
        <v>1.7</v>
      </c>
      <c r="L1333" s="68">
        <v>0.39</v>
      </c>
      <c r="M1333" s="68" t="s">
        <v>2002</v>
      </c>
      <c r="N1333" s="143">
        <f>IF(対応ガラス検索!$E$2="-","",IF(対応ガラス検索!$E$2&gt;=K1333,MAX($N$2:N1332)+1,""))</f>
        <v>1332</v>
      </c>
      <c r="O1333" s="143">
        <f>IF(対応ガラス検索!$E$2="-","",IF(L1333&lt;=0.65,MAX($O$2:O1332)+1,""))</f>
        <v>1332</v>
      </c>
      <c r="P1333" s="144"/>
      <c r="Q1333" s="145"/>
    </row>
    <row r="1334" spans="1:17" x14ac:dyDescent="0.4">
      <c r="A1334" s="68">
        <v>1333</v>
      </c>
      <c r="B1334" s="68" t="s">
        <v>2295</v>
      </c>
      <c r="C1334" s="68" t="s">
        <v>2197</v>
      </c>
      <c r="D1334" s="68" t="s">
        <v>2050</v>
      </c>
      <c r="E1334" s="68" t="s">
        <v>2047</v>
      </c>
      <c r="F1334" s="68" t="s">
        <v>2048</v>
      </c>
      <c r="G1334" s="68" t="s">
        <v>1965</v>
      </c>
      <c r="H1334" s="68" t="s">
        <v>1966</v>
      </c>
      <c r="I1334" s="68">
        <v>12</v>
      </c>
      <c r="J1334" s="68" t="s">
        <v>2296</v>
      </c>
      <c r="K1334" s="68">
        <v>1.6</v>
      </c>
      <c r="L1334" s="68">
        <v>0.39</v>
      </c>
      <c r="M1334" s="68" t="s">
        <v>2002</v>
      </c>
      <c r="N1334" s="143">
        <f>IF(対応ガラス検索!$E$2="-","",IF(対応ガラス検索!$E$2&gt;=K1334,MAX($N$2:N1333)+1,""))</f>
        <v>1333</v>
      </c>
      <c r="O1334" s="143">
        <f>IF(対応ガラス検索!$E$2="-","",IF(L1334&lt;=0.65,MAX($O$2:O1333)+1,""))</f>
        <v>1333</v>
      </c>
      <c r="P1334" s="144"/>
      <c r="Q1334" s="145"/>
    </row>
    <row r="1335" spans="1:17" x14ac:dyDescent="0.4">
      <c r="A1335" s="68">
        <v>1334</v>
      </c>
      <c r="B1335" s="68" t="s">
        <v>2295</v>
      </c>
      <c r="C1335" s="68" t="s">
        <v>2197</v>
      </c>
      <c r="D1335" s="68" t="s">
        <v>2050</v>
      </c>
      <c r="E1335" s="68" t="s">
        <v>2047</v>
      </c>
      <c r="F1335" s="68" t="s">
        <v>2048</v>
      </c>
      <c r="G1335" s="68" t="s">
        <v>1965</v>
      </c>
      <c r="H1335" s="68" t="s">
        <v>1966</v>
      </c>
      <c r="I1335" s="68">
        <v>6</v>
      </c>
      <c r="J1335" s="68" t="s">
        <v>2267</v>
      </c>
      <c r="K1335" s="68">
        <v>2</v>
      </c>
      <c r="L1335" s="68">
        <v>0.39</v>
      </c>
      <c r="M1335" s="68" t="s">
        <v>2002</v>
      </c>
      <c r="N1335" s="143">
        <f>IF(対応ガラス検索!$E$2="-","",IF(対応ガラス検索!$E$2&gt;=K1335,MAX($N$2:N1334)+1,""))</f>
        <v>1334</v>
      </c>
      <c r="O1335" s="143">
        <f>IF(対応ガラス検索!$E$2="-","",IF(L1335&lt;=0.65,MAX($O$2:O1334)+1,""))</f>
        <v>1334</v>
      </c>
      <c r="P1335" s="144"/>
      <c r="Q1335" s="145"/>
    </row>
    <row r="1336" spans="1:17" x14ac:dyDescent="0.4">
      <c r="A1336" s="68">
        <v>1335</v>
      </c>
      <c r="B1336" s="68" t="s">
        <v>2295</v>
      </c>
      <c r="C1336" s="68" t="s">
        <v>2197</v>
      </c>
      <c r="D1336" s="68" t="s">
        <v>2050</v>
      </c>
      <c r="E1336" s="68" t="s">
        <v>2047</v>
      </c>
      <c r="F1336" s="68" t="s">
        <v>2048</v>
      </c>
      <c r="G1336" s="68" t="s">
        <v>1965</v>
      </c>
      <c r="H1336" s="68" t="s">
        <v>1966</v>
      </c>
      <c r="I1336" s="68">
        <v>7</v>
      </c>
      <c r="J1336" s="68" t="s">
        <v>2267</v>
      </c>
      <c r="K1336" s="68">
        <v>1.8</v>
      </c>
      <c r="L1336" s="68">
        <v>0.39</v>
      </c>
      <c r="M1336" s="68" t="s">
        <v>2002</v>
      </c>
      <c r="N1336" s="143">
        <f>IF(対応ガラス検索!$E$2="-","",IF(対応ガラス検索!$E$2&gt;=K1336,MAX($N$2:N1335)+1,""))</f>
        <v>1335</v>
      </c>
      <c r="O1336" s="143">
        <f>IF(対応ガラス検索!$E$2="-","",IF(L1336&lt;=0.65,MAX($O$2:O1335)+1,""))</f>
        <v>1335</v>
      </c>
      <c r="P1336" s="144"/>
      <c r="Q1336" s="145"/>
    </row>
    <row r="1337" spans="1:17" x14ac:dyDescent="0.4">
      <c r="A1337" s="68">
        <v>1336</v>
      </c>
      <c r="B1337" s="68" t="s">
        <v>2295</v>
      </c>
      <c r="C1337" s="68" t="s">
        <v>2197</v>
      </c>
      <c r="D1337" s="68" t="s">
        <v>2050</v>
      </c>
      <c r="E1337" s="68" t="s">
        <v>2047</v>
      </c>
      <c r="F1337" s="68" t="s">
        <v>2048</v>
      </c>
      <c r="G1337" s="68" t="s">
        <v>1965</v>
      </c>
      <c r="H1337" s="68" t="s">
        <v>1966</v>
      </c>
      <c r="I1337" s="68">
        <v>8</v>
      </c>
      <c r="J1337" s="68" t="s">
        <v>2267</v>
      </c>
      <c r="K1337" s="68">
        <v>1.7</v>
      </c>
      <c r="L1337" s="68">
        <v>0.39</v>
      </c>
      <c r="M1337" s="68" t="s">
        <v>2002</v>
      </c>
      <c r="N1337" s="143">
        <f>IF(対応ガラス検索!$E$2="-","",IF(対応ガラス検索!$E$2&gt;=K1337,MAX($N$2:N1336)+1,""))</f>
        <v>1336</v>
      </c>
      <c r="O1337" s="143">
        <f>IF(対応ガラス検索!$E$2="-","",IF(L1337&lt;=0.65,MAX($O$2:O1336)+1,""))</f>
        <v>1336</v>
      </c>
      <c r="P1337" s="144"/>
      <c r="Q1337" s="145"/>
    </row>
    <row r="1338" spans="1:17" x14ac:dyDescent="0.4">
      <c r="A1338" s="68">
        <v>1337</v>
      </c>
      <c r="B1338" s="68" t="s">
        <v>2295</v>
      </c>
      <c r="C1338" s="68" t="s">
        <v>2197</v>
      </c>
      <c r="D1338" s="68" t="s">
        <v>2050</v>
      </c>
      <c r="E1338" s="68" t="s">
        <v>2047</v>
      </c>
      <c r="F1338" s="68" t="s">
        <v>2048</v>
      </c>
      <c r="G1338" s="68" t="s">
        <v>1965</v>
      </c>
      <c r="H1338" s="68" t="s">
        <v>1966</v>
      </c>
      <c r="I1338" s="68">
        <v>9</v>
      </c>
      <c r="J1338" s="68" t="s">
        <v>2267</v>
      </c>
      <c r="K1338" s="68">
        <v>1.6</v>
      </c>
      <c r="L1338" s="68">
        <v>0.39</v>
      </c>
      <c r="M1338" s="68" t="s">
        <v>2002</v>
      </c>
      <c r="N1338" s="143">
        <f>IF(対応ガラス検索!$E$2="-","",IF(対応ガラス検索!$E$2&gt;=K1338,MAX($N$2:N1337)+1,""))</f>
        <v>1337</v>
      </c>
      <c r="O1338" s="143">
        <f>IF(対応ガラス検索!$E$2="-","",IF(L1338&lt;=0.65,MAX($O$2:O1337)+1,""))</f>
        <v>1337</v>
      </c>
      <c r="P1338" s="144"/>
      <c r="Q1338" s="145"/>
    </row>
    <row r="1339" spans="1:17" x14ac:dyDescent="0.4">
      <c r="A1339" s="68">
        <v>1338</v>
      </c>
      <c r="B1339" s="68" t="s">
        <v>2295</v>
      </c>
      <c r="C1339" s="68" t="s">
        <v>2197</v>
      </c>
      <c r="D1339" s="68" t="s">
        <v>2050</v>
      </c>
      <c r="E1339" s="68" t="s">
        <v>2047</v>
      </c>
      <c r="F1339" s="68" t="s">
        <v>2048</v>
      </c>
      <c r="G1339" s="68" t="s">
        <v>1965</v>
      </c>
      <c r="H1339" s="68" t="s">
        <v>1966</v>
      </c>
      <c r="I1339" s="68">
        <v>10</v>
      </c>
      <c r="J1339" s="68" t="s">
        <v>2267</v>
      </c>
      <c r="K1339" s="68">
        <v>1.5</v>
      </c>
      <c r="L1339" s="68">
        <v>0.39</v>
      </c>
      <c r="M1339" s="68" t="s">
        <v>2002</v>
      </c>
      <c r="N1339" s="143">
        <f>IF(対応ガラス検索!$E$2="-","",IF(対応ガラス検索!$E$2&gt;=K1339,MAX($N$2:N1338)+1,""))</f>
        <v>1338</v>
      </c>
      <c r="O1339" s="143">
        <f>IF(対応ガラス検索!$E$2="-","",IF(L1339&lt;=0.65,MAX($O$2:O1338)+1,""))</f>
        <v>1338</v>
      </c>
      <c r="P1339" s="144"/>
      <c r="Q1339" s="145"/>
    </row>
    <row r="1340" spans="1:17" x14ac:dyDescent="0.4">
      <c r="A1340" s="68">
        <v>1339</v>
      </c>
      <c r="B1340" s="68" t="s">
        <v>2295</v>
      </c>
      <c r="C1340" s="68" t="s">
        <v>2197</v>
      </c>
      <c r="D1340" s="68" t="s">
        <v>2050</v>
      </c>
      <c r="E1340" s="68" t="s">
        <v>2047</v>
      </c>
      <c r="F1340" s="68" t="s">
        <v>2048</v>
      </c>
      <c r="G1340" s="68" t="s">
        <v>1965</v>
      </c>
      <c r="H1340" s="68" t="s">
        <v>1966</v>
      </c>
      <c r="I1340" s="68">
        <v>11</v>
      </c>
      <c r="J1340" s="68" t="s">
        <v>2267</v>
      </c>
      <c r="K1340" s="68">
        <v>1.4</v>
      </c>
      <c r="L1340" s="68">
        <v>0.39</v>
      </c>
      <c r="M1340" s="68" t="s">
        <v>2002</v>
      </c>
      <c r="N1340" s="143">
        <f>IF(対応ガラス検索!$E$2="-","",IF(対応ガラス検索!$E$2&gt;=K1340,MAX($N$2:N1339)+1,""))</f>
        <v>1339</v>
      </c>
      <c r="O1340" s="143">
        <f>IF(対応ガラス検索!$E$2="-","",IF(L1340&lt;=0.65,MAX($O$2:O1339)+1,""))</f>
        <v>1339</v>
      </c>
      <c r="P1340" s="144"/>
      <c r="Q1340" s="145"/>
    </row>
    <row r="1341" spans="1:17" x14ac:dyDescent="0.4">
      <c r="A1341" s="68">
        <v>1340</v>
      </c>
      <c r="B1341" s="68" t="s">
        <v>2295</v>
      </c>
      <c r="C1341" s="68" t="s">
        <v>2197</v>
      </c>
      <c r="D1341" s="68" t="s">
        <v>2050</v>
      </c>
      <c r="E1341" s="68" t="s">
        <v>2047</v>
      </c>
      <c r="F1341" s="68" t="s">
        <v>2048</v>
      </c>
      <c r="G1341" s="68" t="s">
        <v>1965</v>
      </c>
      <c r="H1341" s="68" t="s">
        <v>1966</v>
      </c>
      <c r="I1341" s="68">
        <v>12</v>
      </c>
      <c r="J1341" s="68" t="s">
        <v>2267</v>
      </c>
      <c r="K1341" s="68">
        <v>1.3</v>
      </c>
      <c r="L1341" s="68">
        <v>0.39</v>
      </c>
      <c r="M1341" s="68" t="s">
        <v>2002</v>
      </c>
      <c r="N1341" s="143">
        <f>IF(対応ガラス検索!$E$2="-","",IF(対応ガラス検索!$E$2&gt;=K1341,MAX($N$2:N1340)+1,""))</f>
        <v>1340</v>
      </c>
      <c r="O1341" s="143">
        <f>IF(対応ガラス検索!$E$2="-","",IF(L1341&lt;=0.65,MAX($O$2:O1340)+1,""))</f>
        <v>1340</v>
      </c>
      <c r="P1341" s="144"/>
      <c r="Q1341" s="145"/>
    </row>
    <row r="1342" spans="1:17" x14ac:dyDescent="0.4">
      <c r="A1342" s="68">
        <v>1341</v>
      </c>
      <c r="B1342" s="68" t="s">
        <v>2295</v>
      </c>
      <c r="C1342" s="68" t="s">
        <v>2197</v>
      </c>
      <c r="D1342" s="68" t="s">
        <v>2051</v>
      </c>
      <c r="E1342" s="68" t="s">
        <v>2052</v>
      </c>
      <c r="F1342" s="68" t="s">
        <v>2053</v>
      </c>
      <c r="G1342" s="68" t="s">
        <v>1958</v>
      </c>
      <c r="H1342" s="68" t="s">
        <v>1959</v>
      </c>
      <c r="I1342" s="68">
        <v>6</v>
      </c>
      <c r="J1342" s="68" t="s">
        <v>2296</v>
      </c>
      <c r="K1342" s="68">
        <v>2.4</v>
      </c>
      <c r="L1342" s="68">
        <v>0.42</v>
      </c>
      <c r="M1342" s="68" t="s">
        <v>2002</v>
      </c>
      <c r="N1342" s="143">
        <f>IF(対応ガラス検索!$E$2="-","",IF(対応ガラス検索!$E$2&gt;=K1342,MAX($N$2:N1341)+1,""))</f>
        <v>1341</v>
      </c>
      <c r="O1342" s="143">
        <f>IF(対応ガラス検索!$E$2="-","",IF(L1342&lt;=0.65,MAX($O$2:O1341)+1,""))</f>
        <v>1341</v>
      </c>
      <c r="P1342" s="144"/>
      <c r="Q1342" s="145"/>
    </row>
    <row r="1343" spans="1:17" x14ac:dyDescent="0.4">
      <c r="A1343" s="68">
        <v>1342</v>
      </c>
      <c r="B1343" s="68" t="s">
        <v>2295</v>
      </c>
      <c r="C1343" s="68" t="s">
        <v>2197</v>
      </c>
      <c r="D1343" s="68" t="s">
        <v>2051</v>
      </c>
      <c r="E1343" s="68" t="s">
        <v>2052</v>
      </c>
      <c r="F1343" s="68" t="s">
        <v>2053</v>
      </c>
      <c r="G1343" s="68" t="s">
        <v>1958</v>
      </c>
      <c r="H1343" s="68" t="s">
        <v>1959</v>
      </c>
      <c r="I1343" s="68">
        <v>7</v>
      </c>
      <c r="J1343" s="68" t="s">
        <v>2296</v>
      </c>
      <c r="K1343" s="68">
        <v>2.2000000000000002</v>
      </c>
      <c r="L1343" s="68">
        <v>0.41</v>
      </c>
      <c r="M1343" s="68" t="s">
        <v>2002</v>
      </c>
      <c r="N1343" s="143">
        <f>IF(対応ガラス検索!$E$2="-","",IF(対応ガラス検索!$E$2&gt;=K1343,MAX($N$2:N1342)+1,""))</f>
        <v>1342</v>
      </c>
      <c r="O1343" s="143">
        <f>IF(対応ガラス検索!$E$2="-","",IF(L1343&lt;=0.65,MAX($O$2:O1342)+1,""))</f>
        <v>1342</v>
      </c>
      <c r="P1343" s="144"/>
      <c r="Q1343" s="145"/>
    </row>
    <row r="1344" spans="1:17" x14ac:dyDescent="0.4">
      <c r="A1344" s="68">
        <v>1343</v>
      </c>
      <c r="B1344" s="68" t="s">
        <v>2295</v>
      </c>
      <c r="C1344" s="68" t="s">
        <v>2197</v>
      </c>
      <c r="D1344" s="68" t="s">
        <v>2051</v>
      </c>
      <c r="E1344" s="68" t="s">
        <v>2052</v>
      </c>
      <c r="F1344" s="68" t="s">
        <v>2053</v>
      </c>
      <c r="G1344" s="68" t="s">
        <v>1958</v>
      </c>
      <c r="H1344" s="68" t="s">
        <v>1959</v>
      </c>
      <c r="I1344" s="68">
        <v>8</v>
      </c>
      <c r="J1344" s="68" t="s">
        <v>2296</v>
      </c>
      <c r="K1344" s="68">
        <v>2.1</v>
      </c>
      <c r="L1344" s="68">
        <v>0.41</v>
      </c>
      <c r="M1344" s="68" t="s">
        <v>2002</v>
      </c>
      <c r="N1344" s="143">
        <f>IF(対応ガラス検索!$E$2="-","",IF(対応ガラス検索!$E$2&gt;=K1344,MAX($N$2:N1343)+1,""))</f>
        <v>1343</v>
      </c>
      <c r="O1344" s="143">
        <f>IF(対応ガラス検索!$E$2="-","",IF(L1344&lt;=0.65,MAX($O$2:O1343)+1,""))</f>
        <v>1343</v>
      </c>
      <c r="P1344" s="144"/>
      <c r="Q1344" s="145"/>
    </row>
    <row r="1345" spans="1:17" x14ac:dyDescent="0.4">
      <c r="A1345" s="68">
        <v>1344</v>
      </c>
      <c r="B1345" s="68" t="s">
        <v>2295</v>
      </c>
      <c r="C1345" s="68" t="s">
        <v>2197</v>
      </c>
      <c r="D1345" s="68" t="s">
        <v>2051</v>
      </c>
      <c r="E1345" s="68" t="s">
        <v>2052</v>
      </c>
      <c r="F1345" s="68" t="s">
        <v>2053</v>
      </c>
      <c r="G1345" s="68" t="s">
        <v>1958</v>
      </c>
      <c r="H1345" s="68" t="s">
        <v>1959</v>
      </c>
      <c r="I1345" s="68">
        <v>9</v>
      </c>
      <c r="J1345" s="68" t="s">
        <v>2296</v>
      </c>
      <c r="K1345" s="68">
        <v>1.9</v>
      </c>
      <c r="L1345" s="68">
        <v>0.41</v>
      </c>
      <c r="M1345" s="68" t="s">
        <v>2002</v>
      </c>
      <c r="N1345" s="143">
        <f>IF(対応ガラス検索!$E$2="-","",IF(対応ガラス検索!$E$2&gt;=K1345,MAX($N$2:N1344)+1,""))</f>
        <v>1344</v>
      </c>
      <c r="O1345" s="143">
        <f>IF(対応ガラス検索!$E$2="-","",IF(L1345&lt;=0.65,MAX($O$2:O1344)+1,""))</f>
        <v>1344</v>
      </c>
      <c r="P1345" s="144"/>
      <c r="Q1345" s="145"/>
    </row>
    <row r="1346" spans="1:17" x14ac:dyDescent="0.4">
      <c r="A1346" s="68">
        <v>1345</v>
      </c>
      <c r="B1346" s="68" t="s">
        <v>2295</v>
      </c>
      <c r="C1346" s="68" t="s">
        <v>2197</v>
      </c>
      <c r="D1346" s="68" t="s">
        <v>2051</v>
      </c>
      <c r="E1346" s="68" t="s">
        <v>2052</v>
      </c>
      <c r="F1346" s="68" t="s">
        <v>2053</v>
      </c>
      <c r="G1346" s="68" t="s">
        <v>1958</v>
      </c>
      <c r="H1346" s="68" t="s">
        <v>1959</v>
      </c>
      <c r="I1346" s="68">
        <v>10</v>
      </c>
      <c r="J1346" s="68" t="s">
        <v>2296</v>
      </c>
      <c r="K1346" s="142">
        <v>1.8</v>
      </c>
      <c r="L1346" s="68">
        <v>0.41</v>
      </c>
      <c r="M1346" s="68" t="s">
        <v>2002</v>
      </c>
      <c r="N1346" s="143">
        <f>IF(対応ガラス検索!$E$2="-","",IF(対応ガラス検索!$E$2&gt;=K1346,MAX($N$2:N1345)+1,""))</f>
        <v>1345</v>
      </c>
      <c r="O1346" s="143">
        <f>IF(対応ガラス検索!$E$2="-","",IF(L1346&lt;=0.65,MAX($O$2:O1345)+1,""))</f>
        <v>1345</v>
      </c>
      <c r="P1346" s="144"/>
      <c r="Q1346" s="145"/>
    </row>
    <row r="1347" spans="1:17" x14ac:dyDescent="0.4">
      <c r="A1347" s="68">
        <v>1346</v>
      </c>
      <c r="B1347" s="68" t="s">
        <v>2295</v>
      </c>
      <c r="C1347" s="68" t="s">
        <v>2197</v>
      </c>
      <c r="D1347" s="68" t="s">
        <v>2051</v>
      </c>
      <c r="E1347" s="68" t="s">
        <v>2052</v>
      </c>
      <c r="F1347" s="68" t="s">
        <v>2053</v>
      </c>
      <c r="G1347" s="68" t="s">
        <v>1958</v>
      </c>
      <c r="H1347" s="68" t="s">
        <v>1959</v>
      </c>
      <c r="I1347" s="68">
        <v>11</v>
      </c>
      <c r="J1347" s="68" t="s">
        <v>2296</v>
      </c>
      <c r="K1347" s="68">
        <v>1.7</v>
      </c>
      <c r="L1347" s="68">
        <v>0.41</v>
      </c>
      <c r="M1347" s="68" t="s">
        <v>2002</v>
      </c>
      <c r="N1347" s="143">
        <f>IF(対応ガラス検索!$E$2="-","",IF(対応ガラス検索!$E$2&gt;=K1347,MAX($N$2:N1346)+1,""))</f>
        <v>1346</v>
      </c>
      <c r="O1347" s="143">
        <f>IF(対応ガラス検索!$E$2="-","",IF(L1347&lt;=0.65,MAX($O$2:O1346)+1,""))</f>
        <v>1346</v>
      </c>
      <c r="P1347" s="144"/>
      <c r="Q1347" s="145"/>
    </row>
    <row r="1348" spans="1:17" x14ac:dyDescent="0.4">
      <c r="A1348" s="68">
        <v>1347</v>
      </c>
      <c r="B1348" s="68" t="s">
        <v>2295</v>
      </c>
      <c r="C1348" s="68" t="s">
        <v>2197</v>
      </c>
      <c r="D1348" s="68" t="s">
        <v>2051</v>
      </c>
      <c r="E1348" s="68" t="s">
        <v>2052</v>
      </c>
      <c r="F1348" s="68" t="s">
        <v>2053</v>
      </c>
      <c r="G1348" s="68" t="s">
        <v>1958</v>
      </c>
      <c r="H1348" s="68" t="s">
        <v>1959</v>
      </c>
      <c r="I1348" s="68">
        <v>12</v>
      </c>
      <c r="J1348" s="68" t="s">
        <v>2296</v>
      </c>
      <c r="K1348" s="68">
        <v>1.6</v>
      </c>
      <c r="L1348" s="68">
        <v>0.41</v>
      </c>
      <c r="M1348" s="68" t="s">
        <v>2002</v>
      </c>
      <c r="N1348" s="143">
        <f>IF(対応ガラス検索!$E$2="-","",IF(対応ガラス検索!$E$2&gt;=K1348,MAX($N$2:N1347)+1,""))</f>
        <v>1347</v>
      </c>
      <c r="O1348" s="143">
        <f>IF(対応ガラス検索!$E$2="-","",IF(L1348&lt;=0.65,MAX($O$2:O1347)+1,""))</f>
        <v>1347</v>
      </c>
      <c r="P1348" s="144"/>
      <c r="Q1348" s="145"/>
    </row>
    <row r="1349" spans="1:17" x14ac:dyDescent="0.4">
      <c r="A1349" s="68">
        <v>1348</v>
      </c>
      <c r="B1349" s="68" t="s">
        <v>2295</v>
      </c>
      <c r="C1349" s="68" t="s">
        <v>2197</v>
      </c>
      <c r="D1349" s="68" t="s">
        <v>2051</v>
      </c>
      <c r="E1349" s="68" t="s">
        <v>2052</v>
      </c>
      <c r="F1349" s="68" t="s">
        <v>2053</v>
      </c>
      <c r="G1349" s="68" t="s">
        <v>1958</v>
      </c>
      <c r="H1349" s="68" t="s">
        <v>1959</v>
      </c>
      <c r="I1349" s="68">
        <v>13</v>
      </c>
      <c r="J1349" s="68" t="s">
        <v>2296</v>
      </c>
      <c r="K1349" s="68">
        <v>1.5</v>
      </c>
      <c r="L1349" s="68">
        <v>0.41</v>
      </c>
      <c r="M1349" s="68" t="s">
        <v>2002</v>
      </c>
      <c r="N1349" s="143">
        <f>IF(対応ガラス検索!$E$2="-","",IF(対応ガラス検索!$E$2&gt;=K1349,MAX($N$2:N1348)+1,""))</f>
        <v>1348</v>
      </c>
      <c r="O1349" s="143">
        <f>IF(対応ガラス検索!$E$2="-","",IF(L1349&lt;=0.65,MAX($O$2:O1348)+1,""))</f>
        <v>1348</v>
      </c>
      <c r="P1349" s="144"/>
      <c r="Q1349" s="145"/>
    </row>
    <row r="1350" spans="1:17" x14ac:dyDescent="0.4">
      <c r="A1350" s="68">
        <v>1349</v>
      </c>
      <c r="B1350" s="68" t="s">
        <v>2295</v>
      </c>
      <c r="C1350" s="68" t="s">
        <v>2197</v>
      </c>
      <c r="D1350" s="68" t="s">
        <v>2051</v>
      </c>
      <c r="E1350" s="68" t="s">
        <v>2052</v>
      </c>
      <c r="F1350" s="68" t="s">
        <v>2053</v>
      </c>
      <c r="G1350" s="68" t="s">
        <v>1958</v>
      </c>
      <c r="H1350" s="68" t="s">
        <v>1959</v>
      </c>
      <c r="I1350" s="68">
        <v>6</v>
      </c>
      <c r="J1350" s="68" t="s">
        <v>2267</v>
      </c>
      <c r="K1350" s="68">
        <v>2</v>
      </c>
      <c r="L1350" s="68">
        <v>0.41</v>
      </c>
      <c r="M1350" s="68" t="s">
        <v>2002</v>
      </c>
      <c r="N1350" s="143">
        <f>IF(対応ガラス検索!$E$2="-","",IF(対応ガラス検索!$E$2&gt;=K1350,MAX($N$2:N1349)+1,""))</f>
        <v>1349</v>
      </c>
      <c r="O1350" s="143">
        <f>IF(対応ガラス検索!$E$2="-","",IF(L1350&lt;=0.65,MAX($O$2:O1349)+1,""))</f>
        <v>1349</v>
      </c>
      <c r="P1350" s="144"/>
      <c r="Q1350" s="145"/>
    </row>
    <row r="1351" spans="1:17" x14ac:dyDescent="0.4">
      <c r="A1351" s="68">
        <v>1350</v>
      </c>
      <c r="B1351" s="68" t="s">
        <v>2295</v>
      </c>
      <c r="C1351" s="68" t="s">
        <v>2197</v>
      </c>
      <c r="D1351" s="68" t="s">
        <v>2051</v>
      </c>
      <c r="E1351" s="68" t="s">
        <v>2052</v>
      </c>
      <c r="F1351" s="68" t="s">
        <v>2053</v>
      </c>
      <c r="G1351" s="68" t="s">
        <v>1958</v>
      </c>
      <c r="H1351" s="68" t="s">
        <v>1959</v>
      </c>
      <c r="I1351" s="68">
        <v>7</v>
      </c>
      <c r="J1351" s="68" t="s">
        <v>2267</v>
      </c>
      <c r="K1351" s="68">
        <v>1.8</v>
      </c>
      <c r="L1351" s="68">
        <v>0.41</v>
      </c>
      <c r="M1351" s="68" t="s">
        <v>2002</v>
      </c>
      <c r="N1351" s="143">
        <f>IF(対応ガラス検索!$E$2="-","",IF(対応ガラス検索!$E$2&gt;=K1351,MAX($N$2:N1350)+1,""))</f>
        <v>1350</v>
      </c>
      <c r="O1351" s="143">
        <f>IF(対応ガラス検索!$E$2="-","",IF(L1351&lt;=0.65,MAX($O$2:O1350)+1,""))</f>
        <v>1350</v>
      </c>
      <c r="P1351" s="144"/>
      <c r="Q1351" s="145"/>
    </row>
    <row r="1352" spans="1:17" x14ac:dyDescent="0.4">
      <c r="A1352" s="68">
        <v>1351</v>
      </c>
      <c r="B1352" s="68" t="s">
        <v>2295</v>
      </c>
      <c r="C1352" s="68" t="s">
        <v>2197</v>
      </c>
      <c r="D1352" s="68" t="s">
        <v>2051</v>
      </c>
      <c r="E1352" s="68" t="s">
        <v>2052</v>
      </c>
      <c r="F1352" s="68" t="s">
        <v>2053</v>
      </c>
      <c r="G1352" s="68" t="s">
        <v>1958</v>
      </c>
      <c r="H1352" s="68" t="s">
        <v>1959</v>
      </c>
      <c r="I1352" s="68">
        <v>8</v>
      </c>
      <c r="J1352" s="68" t="s">
        <v>2267</v>
      </c>
      <c r="K1352" s="68">
        <v>1.7</v>
      </c>
      <c r="L1352" s="68">
        <v>0.41</v>
      </c>
      <c r="M1352" s="68" t="s">
        <v>2002</v>
      </c>
      <c r="N1352" s="143">
        <f>IF(対応ガラス検索!$E$2="-","",IF(対応ガラス検索!$E$2&gt;=K1352,MAX($N$2:N1351)+1,""))</f>
        <v>1351</v>
      </c>
      <c r="O1352" s="143">
        <f>IF(対応ガラス検索!$E$2="-","",IF(L1352&lt;=0.65,MAX($O$2:O1351)+1,""))</f>
        <v>1351</v>
      </c>
      <c r="P1352" s="144"/>
      <c r="Q1352" s="145"/>
    </row>
    <row r="1353" spans="1:17" x14ac:dyDescent="0.4">
      <c r="A1353" s="68">
        <v>1352</v>
      </c>
      <c r="B1353" s="68" t="s">
        <v>2295</v>
      </c>
      <c r="C1353" s="68" t="s">
        <v>2197</v>
      </c>
      <c r="D1353" s="68" t="s">
        <v>2051</v>
      </c>
      <c r="E1353" s="68" t="s">
        <v>2052</v>
      </c>
      <c r="F1353" s="68" t="s">
        <v>2053</v>
      </c>
      <c r="G1353" s="68" t="s">
        <v>1958</v>
      </c>
      <c r="H1353" s="68" t="s">
        <v>1959</v>
      </c>
      <c r="I1353" s="68">
        <v>9</v>
      </c>
      <c r="J1353" s="68" t="s">
        <v>2267</v>
      </c>
      <c r="K1353" s="68">
        <v>1.6</v>
      </c>
      <c r="L1353" s="68">
        <v>0.41</v>
      </c>
      <c r="M1353" s="68" t="s">
        <v>2002</v>
      </c>
      <c r="N1353" s="143">
        <f>IF(対応ガラス検索!$E$2="-","",IF(対応ガラス検索!$E$2&gt;=K1353,MAX($N$2:N1352)+1,""))</f>
        <v>1352</v>
      </c>
      <c r="O1353" s="143">
        <f>IF(対応ガラス検索!$E$2="-","",IF(L1353&lt;=0.65,MAX($O$2:O1352)+1,""))</f>
        <v>1352</v>
      </c>
      <c r="P1353" s="144"/>
      <c r="Q1353" s="145"/>
    </row>
    <row r="1354" spans="1:17" x14ac:dyDescent="0.4">
      <c r="A1354" s="68">
        <v>1353</v>
      </c>
      <c r="B1354" s="68" t="s">
        <v>2295</v>
      </c>
      <c r="C1354" s="68" t="s">
        <v>2197</v>
      </c>
      <c r="D1354" s="68" t="s">
        <v>2051</v>
      </c>
      <c r="E1354" s="68" t="s">
        <v>2052</v>
      </c>
      <c r="F1354" s="68" t="s">
        <v>2053</v>
      </c>
      <c r="G1354" s="68" t="s">
        <v>1958</v>
      </c>
      <c r="H1354" s="68" t="s">
        <v>1959</v>
      </c>
      <c r="I1354" s="68">
        <v>10</v>
      </c>
      <c r="J1354" s="68" t="s">
        <v>2267</v>
      </c>
      <c r="K1354" s="68">
        <v>1.5</v>
      </c>
      <c r="L1354" s="68">
        <v>0.41</v>
      </c>
      <c r="M1354" s="68" t="s">
        <v>2002</v>
      </c>
      <c r="N1354" s="143">
        <f>IF(対応ガラス検索!$E$2="-","",IF(対応ガラス検索!$E$2&gt;=K1354,MAX($N$2:N1353)+1,""))</f>
        <v>1353</v>
      </c>
      <c r="O1354" s="143">
        <f>IF(対応ガラス検索!$E$2="-","",IF(L1354&lt;=0.65,MAX($O$2:O1353)+1,""))</f>
        <v>1353</v>
      </c>
      <c r="P1354" s="144"/>
      <c r="Q1354" s="145"/>
    </row>
    <row r="1355" spans="1:17" x14ac:dyDescent="0.4">
      <c r="A1355" s="68">
        <v>1354</v>
      </c>
      <c r="B1355" s="68" t="s">
        <v>2295</v>
      </c>
      <c r="C1355" s="68" t="s">
        <v>2197</v>
      </c>
      <c r="D1355" s="68" t="s">
        <v>2051</v>
      </c>
      <c r="E1355" s="68" t="s">
        <v>2052</v>
      </c>
      <c r="F1355" s="68" t="s">
        <v>2053</v>
      </c>
      <c r="G1355" s="68" t="s">
        <v>1958</v>
      </c>
      <c r="H1355" s="68" t="s">
        <v>1959</v>
      </c>
      <c r="I1355" s="68">
        <v>11</v>
      </c>
      <c r="J1355" s="68" t="s">
        <v>2267</v>
      </c>
      <c r="K1355" s="68">
        <v>1.4</v>
      </c>
      <c r="L1355" s="68">
        <v>0.41</v>
      </c>
      <c r="M1355" s="68" t="s">
        <v>2002</v>
      </c>
      <c r="N1355" s="143">
        <f>IF(対応ガラス検索!$E$2="-","",IF(対応ガラス検索!$E$2&gt;=K1355,MAX($N$2:N1354)+1,""))</f>
        <v>1354</v>
      </c>
      <c r="O1355" s="143">
        <f>IF(対応ガラス検索!$E$2="-","",IF(L1355&lt;=0.65,MAX($O$2:O1354)+1,""))</f>
        <v>1354</v>
      </c>
      <c r="P1355" s="144"/>
      <c r="Q1355" s="145"/>
    </row>
    <row r="1356" spans="1:17" x14ac:dyDescent="0.4">
      <c r="A1356" s="68">
        <v>1355</v>
      </c>
      <c r="B1356" s="68" t="s">
        <v>2295</v>
      </c>
      <c r="C1356" s="68" t="s">
        <v>2197</v>
      </c>
      <c r="D1356" s="68" t="s">
        <v>2051</v>
      </c>
      <c r="E1356" s="68" t="s">
        <v>2052</v>
      </c>
      <c r="F1356" s="68" t="s">
        <v>2053</v>
      </c>
      <c r="G1356" s="68" t="s">
        <v>1958</v>
      </c>
      <c r="H1356" s="68" t="s">
        <v>1959</v>
      </c>
      <c r="I1356" s="68">
        <v>12</v>
      </c>
      <c r="J1356" s="68" t="s">
        <v>2267</v>
      </c>
      <c r="K1356" s="68">
        <v>1.3</v>
      </c>
      <c r="L1356" s="68">
        <v>0.41</v>
      </c>
      <c r="M1356" s="68" t="s">
        <v>2002</v>
      </c>
      <c r="N1356" s="143">
        <f>IF(対応ガラス検索!$E$2="-","",IF(対応ガラス検索!$E$2&gt;=K1356,MAX($N$2:N1355)+1,""))</f>
        <v>1355</v>
      </c>
      <c r="O1356" s="143">
        <f>IF(対応ガラス検索!$E$2="-","",IF(L1356&lt;=0.65,MAX($O$2:O1355)+1,""))</f>
        <v>1355</v>
      </c>
      <c r="P1356" s="144"/>
      <c r="Q1356" s="145"/>
    </row>
    <row r="1357" spans="1:17" x14ac:dyDescent="0.4">
      <c r="A1357" s="68">
        <v>1356</v>
      </c>
      <c r="B1357" s="68" t="s">
        <v>2295</v>
      </c>
      <c r="C1357" s="68" t="s">
        <v>2197</v>
      </c>
      <c r="D1357" s="68" t="s">
        <v>2051</v>
      </c>
      <c r="E1357" s="68" t="s">
        <v>2052</v>
      </c>
      <c r="F1357" s="68" t="s">
        <v>2053</v>
      </c>
      <c r="G1357" s="68" t="s">
        <v>1958</v>
      </c>
      <c r="H1357" s="68" t="s">
        <v>1959</v>
      </c>
      <c r="I1357" s="68">
        <v>13</v>
      </c>
      <c r="J1357" s="68" t="s">
        <v>2267</v>
      </c>
      <c r="K1357" s="68">
        <v>1.2</v>
      </c>
      <c r="L1357" s="68">
        <v>0.41</v>
      </c>
      <c r="M1357" s="68" t="s">
        <v>2002</v>
      </c>
      <c r="N1357" s="143">
        <f>IF(対応ガラス検索!$E$2="-","",IF(対応ガラス検索!$E$2&gt;=K1357,MAX($N$2:N1356)+1,""))</f>
        <v>1356</v>
      </c>
      <c r="O1357" s="143">
        <f>IF(対応ガラス検索!$E$2="-","",IF(L1357&lt;=0.65,MAX($O$2:O1356)+1,""))</f>
        <v>1356</v>
      </c>
      <c r="P1357" s="144"/>
      <c r="Q1357" s="145"/>
    </row>
    <row r="1358" spans="1:17" x14ac:dyDescent="0.4">
      <c r="A1358" s="68">
        <v>1357</v>
      </c>
      <c r="B1358" s="68" t="s">
        <v>2295</v>
      </c>
      <c r="C1358" s="68" t="s">
        <v>2197</v>
      </c>
      <c r="D1358" s="68" t="s">
        <v>2054</v>
      </c>
      <c r="E1358" s="68" t="s">
        <v>2052</v>
      </c>
      <c r="F1358" s="68" t="s">
        <v>2053</v>
      </c>
      <c r="G1358" s="68" t="s">
        <v>1962</v>
      </c>
      <c r="H1358" s="68" t="s">
        <v>1963</v>
      </c>
      <c r="I1358" s="68">
        <v>6</v>
      </c>
      <c r="J1358" s="68" t="s">
        <v>2296</v>
      </c>
      <c r="K1358" s="142">
        <v>2.4</v>
      </c>
      <c r="L1358" s="68">
        <v>0.42</v>
      </c>
      <c r="M1358" s="68" t="s">
        <v>2002</v>
      </c>
      <c r="N1358" s="143">
        <f>IF(対応ガラス検索!$E$2="-","",IF(対応ガラス検索!$E$2&gt;=K1358,MAX($N$2:N1357)+1,""))</f>
        <v>1357</v>
      </c>
      <c r="O1358" s="143">
        <f>IF(対応ガラス検索!$E$2="-","",IF(L1358&lt;=0.65,MAX($O$2:O1357)+1,""))</f>
        <v>1357</v>
      </c>
      <c r="P1358" s="144"/>
      <c r="Q1358" s="145"/>
    </row>
    <row r="1359" spans="1:17" x14ac:dyDescent="0.4">
      <c r="A1359" s="68">
        <v>1358</v>
      </c>
      <c r="B1359" s="68" t="s">
        <v>2295</v>
      </c>
      <c r="C1359" s="68" t="s">
        <v>2197</v>
      </c>
      <c r="D1359" s="68" t="s">
        <v>2054</v>
      </c>
      <c r="E1359" s="68" t="s">
        <v>2052</v>
      </c>
      <c r="F1359" s="68" t="s">
        <v>2053</v>
      </c>
      <c r="G1359" s="68" t="s">
        <v>1962</v>
      </c>
      <c r="H1359" s="68" t="s">
        <v>1963</v>
      </c>
      <c r="I1359" s="68">
        <v>7</v>
      </c>
      <c r="J1359" s="68" t="s">
        <v>2296</v>
      </c>
      <c r="K1359" s="68">
        <v>2.2000000000000002</v>
      </c>
      <c r="L1359" s="68">
        <v>0.42</v>
      </c>
      <c r="M1359" s="68" t="s">
        <v>2002</v>
      </c>
      <c r="N1359" s="143">
        <f>IF(対応ガラス検索!$E$2="-","",IF(対応ガラス検索!$E$2&gt;=K1359,MAX($N$2:N1358)+1,""))</f>
        <v>1358</v>
      </c>
      <c r="O1359" s="143">
        <f>IF(対応ガラス検索!$E$2="-","",IF(L1359&lt;=0.65,MAX($O$2:O1358)+1,""))</f>
        <v>1358</v>
      </c>
      <c r="P1359" s="144"/>
      <c r="Q1359" s="145"/>
    </row>
    <row r="1360" spans="1:17" x14ac:dyDescent="0.4">
      <c r="A1360" s="68">
        <v>1359</v>
      </c>
      <c r="B1360" s="68" t="s">
        <v>2295</v>
      </c>
      <c r="C1360" s="68" t="s">
        <v>2197</v>
      </c>
      <c r="D1360" s="68" t="s">
        <v>2054</v>
      </c>
      <c r="E1360" s="68" t="s">
        <v>2052</v>
      </c>
      <c r="F1360" s="68" t="s">
        <v>2053</v>
      </c>
      <c r="G1360" s="68" t="s">
        <v>1962</v>
      </c>
      <c r="H1360" s="68" t="s">
        <v>1963</v>
      </c>
      <c r="I1360" s="68">
        <v>8</v>
      </c>
      <c r="J1360" s="68" t="s">
        <v>2296</v>
      </c>
      <c r="K1360" s="68">
        <v>2.1</v>
      </c>
      <c r="L1360" s="68">
        <v>0.42</v>
      </c>
      <c r="M1360" s="68" t="s">
        <v>2002</v>
      </c>
      <c r="N1360" s="143">
        <f>IF(対応ガラス検索!$E$2="-","",IF(対応ガラス検索!$E$2&gt;=K1360,MAX($N$2:N1359)+1,""))</f>
        <v>1359</v>
      </c>
      <c r="O1360" s="143">
        <f>IF(対応ガラス検索!$E$2="-","",IF(L1360&lt;=0.65,MAX($O$2:O1359)+1,""))</f>
        <v>1359</v>
      </c>
      <c r="P1360" s="144"/>
      <c r="Q1360" s="145"/>
    </row>
    <row r="1361" spans="1:17" x14ac:dyDescent="0.4">
      <c r="A1361" s="68">
        <v>1360</v>
      </c>
      <c r="B1361" s="68" t="s">
        <v>2295</v>
      </c>
      <c r="C1361" s="68" t="s">
        <v>2197</v>
      </c>
      <c r="D1361" s="68" t="s">
        <v>2054</v>
      </c>
      <c r="E1361" s="68" t="s">
        <v>2052</v>
      </c>
      <c r="F1361" s="68" t="s">
        <v>2053</v>
      </c>
      <c r="G1361" s="68" t="s">
        <v>1962</v>
      </c>
      <c r="H1361" s="68" t="s">
        <v>1963</v>
      </c>
      <c r="I1361" s="68">
        <v>9</v>
      </c>
      <c r="J1361" s="68" t="s">
        <v>2296</v>
      </c>
      <c r="K1361" s="68">
        <v>1.9</v>
      </c>
      <c r="L1361" s="68">
        <v>0.41</v>
      </c>
      <c r="M1361" s="68" t="s">
        <v>2002</v>
      </c>
      <c r="N1361" s="143">
        <f>IF(対応ガラス検索!$E$2="-","",IF(対応ガラス検索!$E$2&gt;=K1361,MAX($N$2:N1360)+1,""))</f>
        <v>1360</v>
      </c>
      <c r="O1361" s="143">
        <f>IF(対応ガラス検索!$E$2="-","",IF(L1361&lt;=0.65,MAX($O$2:O1360)+1,""))</f>
        <v>1360</v>
      </c>
      <c r="P1361" s="144"/>
      <c r="Q1361" s="145"/>
    </row>
    <row r="1362" spans="1:17" x14ac:dyDescent="0.4">
      <c r="A1362" s="68">
        <v>1361</v>
      </c>
      <c r="B1362" s="68" t="s">
        <v>2295</v>
      </c>
      <c r="C1362" s="68" t="s">
        <v>2197</v>
      </c>
      <c r="D1362" s="68" t="s">
        <v>2054</v>
      </c>
      <c r="E1362" s="68" t="s">
        <v>2052</v>
      </c>
      <c r="F1362" s="68" t="s">
        <v>2053</v>
      </c>
      <c r="G1362" s="68" t="s">
        <v>1962</v>
      </c>
      <c r="H1362" s="68" t="s">
        <v>1963</v>
      </c>
      <c r="I1362" s="68">
        <v>10</v>
      </c>
      <c r="J1362" s="68" t="s">
        <v>2296</v>
      </c>
      <c r="K1362" s="68">
        <v>1.8</v>
      </c>
      <c r="L1362" s="68">
        <v>0.41</v>
      </c>
      <c r="M1362" s="68" t="s">
        <v>2002</v>
      </c>
      <c r="N1362" s="143">
        <f>IF(対応ガラス検索!$E$2="-","",IF(対応ガラス検索!$E$2&gt;=K1362,MAX($N$2:N1361)+1,""))</f>
        <v>1361</v>
      </c>
      <c r="O1362" s="143">
        <f>IF(対応ガラス検索!$E$2="-","",IF(L1362&lt;=0.65,MAX($O$2:O1361)+1,""))</f>
        <v>1361</v>
      </c>
      <c r="P1362" s="144"/>
      <c r="Q1362" s="145"/>
    </row>
    <row r="1363" spans="1:17" x14ac:dyDescent="0.4">
      <c r="A1363" s="68">
        <v>1362</v>
      </c>
      <c r="B1363" s="68" t="s">
        <v>2295</v>
      </c>
      <c r="C1363" s="68" t="s">
        <v>2197</v>
      </c>
      <c r="D1363" s="68" t="s">
        <v>2054</v>
      </c>
      <c r="E1363" s="68" t="s">
        <v>2052</v>
      </c>
      <c r="F1363" s="68" t="s">
        <v>2053</v>
      </c>
      <c r="G1363" s="68" t="s">
        <v>1962</v>
      </c>
      <c r="H1363" s="68" t="s">
        <v>1963</v>
      </c>
      <c r="I1363" s="68">
        <v>11</v>
      </c>
      <c r="J1363" s="68" t="s">
        <v>2296</v>
      </c>
      <c r="K1363" s="68">
        <v>1.7</v>
      </c>
      <c r="L1363" s="68">
        <v>0.41</v>
      </c>
      <c r="M1363" s="68" t="s">
        <v>2002</v>
      </c>
      <c r="N1363" s="143">
        <f>IF(対応ガラス検索!$E$2="-","",IF(対応ガラス検索!$E$2&gt;=K1363,MAX($N$2:N1362)+1,""))</f>
        <v>1362</v>
      </c>
      <c r="O1363" s="143">
        <f>IF(対応ガラス検索!$E$2="-","",IF(L1363&lt;=0.65,MAX($O$2:O1362)+1,""))</f>
        <v>1362</v>
      </c>
      <c r="P1363" s="144"/>
      <c r="Q1363" s="145"/>
    </row>
    <row r="1364" spans="1:17" x14ac:dyDescent="0.4">
      <c r="A1364" s="68">
        <v>1363</v>
      </c>
      <c r="B1364" s="68" t="s">
        <v>2295</v>
      </c>
      <c r="C1364" s="68" t="s">
        <v>2197</v>
      </c>
      <c r="D1364" s="68" t="s">
        <v>2054</v>
      </c>
      <c r="E1364" s="68" t="s">
        <v>2052</v>
      </c>
      <c r="F1364" s="68" t="s">
        <v>2053</v>
      </c>
      <c r="G1364" s="68" t="s">
        <v>1962</v>
      </c>
      <c r="H1364" s="68" t="s">
        <v>1963</v>
      </c>
      <c r="I1364" s="68">
        <v>12</v>
      </c>
      <c r="J1364" s="68" t="s">
        <v>2296</v>
      </c>
      <c r="K1364" s="68">
        <v>1.6</v>
      </c>
      <c r="L1364" s="68">
        <v>0.41</v>
      </c>
      <c r="M1364" s="68" t="s">
        <v>2002</v>
      </c>
      <c r="N1364" s="143">
        <f>IF(対応ガラス検索!$E$2="-","",IF(対応ガラス検索!$E$2&gt;=K1364,MAX($N$2:N1363)+1,""))</f>
        <v>1363</v>
      </c>
      <c r="O1364" s="143">
        <f>IF(対応ガラス検索!$E$2="-","",IF(L1364&lt;=0.65,MAX($O$2:O1363)+1,""))</f>
        <v>1363</v>
      </c>
      <c r="P1364" s="144"/>
      <c r="Q1364" s="145"/>
    </row>
    <row r="1365" spans="1:17" x14ac:dyDescent="0.4">
      <c r="A1365" s="68">
        <v>1364</v>
      </c>
      <c r="B1365" s="68" t="s">
        <v>2295</v>
      </c>
      <c r="C1365" s="68" t="s">
        <v>2197</v>
      </c>
      <c r="D1365" s="68" t="s">
        <v>2054</v>
      </c>
      <c r="E1365" s="68" t="s">
        <v>2052</v>
      </c>
      <c r="F1365" s="68" t="s">
        <v>2053</v>
      </c>
      <c r="G1365" s="68" t="s">
        <v>1962</v>
      </c>
      <c r="H1365" s="68" t="s">
        <v>1963</v>
      </c>
      <c r="I1365" s="68">
        <v>13</v>
      </c>
      <c r="J1365" s="68" t="s">
        <v>2296</v>
      </c>
      <c r="K1365" s="68">
        <v>1.5</v>
      </c>
      <c r="L1365" s="68">
        <v>0.41</v>
      </c>
      <c r="M1365" s="68" t="s">
        <v>2002</v>
      </c>
      <c r="N1365" s="143">
        <f>IF(対応ガラス検索!$E$2="-","",IF(対応ガラス検索!$E$2&gt;=K1365,MAX($N$2:N1364)+1,""))</f>
        <v>1364</v>
      </c>
      <c r="O1365" s="143">
        <f>IF(対応ガラス検索!$E$2="-","",IF(L1365&lt;=0.65,MAX($O$2:O1364)+1,""))</f>
        <v>1364</v>
      </c>
      <c r="P1365" s="144"/>
      <c r="Q1365" s="145"/>
    </row>
    <row r="1366" spans="1:17" x14ac:dyDescent="0.4">
      <c r="A1366" s="68">
        <v>1365</v>
      </c>
      <c r="B1366" s="68" t="s">
        <v>2295</v>
      </c>
      <c r="C1366" s="68" t="s">
        <v>2197</v>
      </c>
      <c r="D1366" s="68" t="s">
        <v>2054</v>
      </c>
      <c r="E1366" s="68" t="s">
        <v>2052</v>
      </c>
      <c r="F1366" s="68" t="s">
        <v>2053</v>
      </c>
      <c r="G1366" s="68" t="s">
        <v>1962</v>
      </c>
      <c r="H1366" s="68" t="s">
        <v>1963</v>
      </c>
      <c r="I1366" s="68">
        <v>6</v>
      </c>
      <c r="J1366" s="68" t="s">
        <v>2267</v>
      </c>
      <c r="K1366" s="68">
        <v>2</v>
      </c>
      <c r="L1366" s="68">
        <v>0.41</v>
      </c>
      <c r="M1366" s="68" t="s">
        <v>2002</v>
      </c>
      <c r="N1366" s="143">
        <f>IF(対応ガラス検索!$E$2="-","",IF(対応ガラス検索!$E$2&gt;=K1366,MAX($N$2:N1365)+1,""))</f>
        <v>1365</v>
      </c>
      <c r="O1366" s="143">
        <f>IF(対応ガラス検索!$E$2="-","",IF(L1366&lt;=0.65,MAX($O$2:O1365)+1,""))</f>
        <v>1365</v>
      </c>
      <c r="P1366" s="144"/>
      <c r="Q1366" s="145"/>
    </row>
    <row r="1367" spans="1:17" x14ac:dyDescent="0.4">
      <c r="A1367" s="68">
        <v>1366</v>
      </c>
      <c r="B1367" s="68" t="s">
        <v>2295</v>
      </c>
      <c r="C1367" s="68" t="s">
        <v>2197</v>
      </c>
      <c r="D1367" s="68" t="s">
        <v>2054</v>
      </c>
      <c r="E1367" s="68" t="s">
        <v>2052</v>
      </c>
      <c r="F1367" s="68" t="s">
        <v>2053</v>
      </c>
      <c r="G1367" s="68" t="s">
        <v>1962</v>
      </c>
      <c r="H1367" s="68" t="s">
        <v>1963</v>
      </c>
      <c r="I1367" s="68">
        <v>7</v>
      </c>
      <c r="J1367" s="68" t="s">
        <v>2267</v>
      </c>
      <c r="K1367" s="68">
        <v>1.8</v>
      </c>
      <c r="L1367" s="68">
        <v>0.41</v>
      </c>
      <c r="M1367" s="68" t="s">
        <v>2002</v>
      </c>
      <c r="N1367" s="143">
        <f>IF(対応ガラス検索!$E$2="-","",IF(対応ガラス検索!$E$2&gt;=K1367,MAX($N$2:N1366)+1,""))</f>
        <v>1366</v>
      </c>
      <c r="O1367" s="143">
        <f>IF(対応ガラス検索!$E$2="-","",IF(L1367&lt;=0.65,MAX($O$2:O1366)+1,""))</f>
        <v>1366</v>
      </c>
      <c r="P1367" s="144"/>
      <c r="Q1367" s="145"/>
    </row>
    <row r="1368" spans="1:17" x14ac:dyDescent="0.4">
      <c r="A1368" s="68">
        <v>1367</v>
      </c>
      <c r="B1368" s="68" t="s">
        <v>2295</v>
      </c>
      <c r="C1368" s="68" t="s">
        <v>2197</v>
      </c>
      <c r="D1368" s="68" t="s">
        <v>2054</v>
      </c>
      <c r="E1368" s="68" t="s">
        <v>2052</v>
      </c>
      <c r="F1368" s="68" t="s">
        <v>2053</v>
      </c>
      <c r="G1368" s="68" t="s">
        <v>1962</v>
      </c>
      <c r="H1368" s="68" t="s">
        <v>1963</v>
      </c>
      <c r="I1368" s="68">
        <v>8</v>
      </c>
      <c r="J1368" s="68" t="s">
        <v>2267</v>
      </c>
      <c r="K1368" s="68">
        <v>1.7</v>
      </c>
      <c r="L1368" s="68">
        <v>0.41</v>
      </c>
      <c r="M1368" s="68" t="s">
        <v>2002</v>
      </c>
      <c r="N1368" s="143">
        <f>IF(対応ガラス検索!$E$2="-","",IF(対応ガラス検索!$E$2&gt;=K1368,MAX($N$2:N1367)+1,""))</f>
        <v>1367</v>
      </c>
      <c r="O1368" s="143">
        <f>IF(対応ガラス検索!$E$2="-","",IF(L1368&lt;=0.65,MAX($O$2:O1367)+1,""))</f>
        <v>1367</v>
      </c>
      <c r="P1368" s="144"/>
      <c r="Q1368" s="145"/>
    </row>
    <row r="1369" spans="1:17" x14ac:dyDescent="0.4">
      <c r="A1369" s="68">
        <v>1368</v>
      </c>
      <c r="B1369" s="68" t="s">
        <v>2295</v>
      </c>
      <c r="C1369" s="68" t="s">
        <v>2197</v>
      </c>
      <c r="D1369" s="68" t="s">
        <v>2054</v>
      </c>
      <c r="E1369" s="68" t="s">
        <v>2052</v>
      </c>
      <c r="F1369" s="68" t="s">
        <v>2053</v>
      </c>
      <c r="G1369" s="68" t="s">
        <v>1962</v>
      </c>
      <c r="H1369" s="68" t="s">
        <v>1963</v>
      </c>
      <c r="I1369" s="68">
        <v>9</v>
      </c>
      <c r="J1369" s="68" t="s">
        <v>2267</v>
      </c>
      <c r="K1369" s="68">
        <v>1.6</v>
      </c>
      <c r="L1369" s="68">
        <v>0.41</v>
      </c>
      <c r="M1369" s="68" t="s">
        <v>2002</v>
      </c>
      <c r="N1369" s="143">
        <f>IF(対応ガラス検索!$E$2="-","",IF(対応ガラス検索!$E$2&gt;=K1369,MAX($N$2:N1368)+1,""))</f>
        <v>1368</v>
      </c>
      <c r="O1369" s="143">
        <f>IF(対応ガラス検索!$E$2="-","",IF(L1369&lt;=0.65,MAX($O$2:O1368)+1,""))</f>
        <v>1368</v>
      </c>
      <c r="P1369" s="144"/>
      <c r="Q1369" s="145"/>
    </row>
    <row r="1370" spans="1:17" x14ac:dyDescent="0.4">
      <c r="A1370" s="68">
        <v>1369</v>
      </c>
      <c r="B1370" s="68" t="s">
        <v>2295</v>
      </c>
      <c r="C1370" s="68" t="s">
        <v>2197</v>
      </c>
      <c r="D1370" s="68" t="s">
        <v>2054</v>
      </c>
      <c r="E1370" s="68" t="s">
        <v>2052</v>
      </c>
      <c r="F1370" s="68" t="s">
        <v>2053</v>
      </c>
      <c r="G1370" s="68" t="s">
        <v>1962</v>
      </c>
      <c r="H1370" s="68" t="s">
        <v>1963</v>
      </c>
      <c r="I1370" s="68">
        <v>10</v>
      </c>
      <c r="J1370" s="68" t="s">
        <v>2267</v>
      </c>
      <c r="K1370" s="68">
        <v>1.5</v>
      </c>
      <c r="L1370" s="68">
        <v>0.41</v>
      </c>
      <c r="M1370" s="68" t="s">
        <v>2002</v>
      </c>
      <c r="N1370" s="143">
        <f>IF(対応ガラス検索!$E$2="-","",IF(対応ガラス検索!$E$2&gt;=K1370,MAX($N$2:N1369)+1,""))</f>
        <v>1369</v>
      </c>
      <c r="O1370" s="143">
        <f>IF(対応ガラス検索!$E$2="-","",IF(L1370&lt;=0.65,MAX($O$2:O1369)+1,""))</f>
        <v>1369</v>
      </c>
      <c r="P1370" s="144"/>
      <c r="Q1370" s="145"/>
    </row>
    <row r="1371" spans="1:17" x14ac:dyDescent="0.4">
      <c r="A1371" s="68">
        <v>1370</v>
      </c>
      <c r="B1371" s="68" t="s">
        <v>2295</v>
      </c>
      <c r="C1371" s="68" t="s">
        <v>2197</v>
      </c>
      <c r="D1371" s="68" t="s">
        <v>2054</v>
      </c>
      <c r="E1371" s="68" t="s">
        <v>2052</v>
      </c>
      <c r="F1371" s="68" t="s">
        <v>2053</v>
      </c>
      <c r="G1371" s="68" t="s">
        <v>1962</v>
      </c>
      <c r="H1371" s="68" t="s">
        <v>1963</v>
      </c>
      <c r="I1371" s="68">
        <v>11</v>
      </c>
      <c r="J1371" s="68" t="s">
        <v>2267</v>
      </c>
      <c r="K1371" s="142">
        <v>1.4</v>
      </c>
      <c r="L1371" s="68">
        <v>0.41</v>
      </c>
      <c r="M1371" s="68" t="s">
        <v>2002</v>
      </c>
      <c r="N1371" s="143">
        <f>IF(対応ガラス検索!$E$2="-","",IF(対応ガラス検索!$E$2&gt;=K1371,MAX($N$2:N1370)+1,""))</f>
        <v>1370</v>
      </c>
      <c r="O1371" s="143">
        <f>IF(対応ガラス検索!$E$2="-","",IF(L1371&lt;=0.65,MAX($O$2:O1370)+1,""))</f>
        <v>1370</v>
      </c>
      <c r="P1371" s="144"/>
      <c r="Q1371" s="145"/>
    </row>
    <row r="1372" spans="1:17" x14ac:dyDescent="0.4">
      <c r="A1372" s="68">
        <v>1371</v>
      </c>
      <c r="B1372" s="68" t="s">
        <v>2295</v>
      </c>
      <c r="C1372" s="68" t="s">
        <v>2197</v>
      </c>
      <c r="D1372" s="68" t="s">
        <v>2054</v>
      </c>
      <c r="E1372" s="68" t="s">
        <v>2052</v>
      </c>
      <c r="F1372" s="68" t="s">
        <v>2053</v>
      </c>
      <c r="G1372" s="68" t="s">
        <v>1962</v>
      </c>
      <c r="H1372" s="68" t="s">
        <v>1963</v>
      </c>
      <c r="I1372" s="68">
        <v>12</v>
      </c>
      <c r="J1372" s="68" t="s">
        <v>2267</v>
      </c>
      <c r="K1372" s="68">
        <v>1.3</v>
      </c>
      <c r="L1372" s="68">
        <v>0.41</v>
      </c>
      <c r="M1372" s="68" t="s">
        <v>2002</v>
      </c>
      <c r="N1372" s="143">
        <f>IF(対応ガラス検索!$E$2="-","",IF(対応ガラス検索!$E$2&gt;=K1372,MAX($N$2:N1371)+1,""))</f>
        <v>1371</v>
      </c>
      <c r="O1372" s="143">
        <f>IF(対応ガラス検索!$E$2="-","",IF(L1372&lt;=0.65,MAX($O$2:O1371)+1,""))</f>
        <v>1371</v>
      </c>
      <c r="P1372" s="144"/>
      <c r="Q1372" s="145"/>
    </row>
    <row r="1373" spans="1:17" x14ac:dyDescent="0.4">
      <c r="A1373" s="68">
        <v>1372</v>
      </c>
      <c r="B1373" s="68" t="s">
        <v>2295</v>
      </c>
      <c r="C1373" s="68" t="s">
        <v>2197</v>
      </c>
      <c r="D1373" s="68" t="s">
        <v>2054</v>
      </c>
      <c r="E1373" s="68" t="s">
        <v>2052</v>
      </c>
      <c r="F1373" s="68" t="s">
        <v>2053</v>
      </c>
      <c r="G1373" s="68" t="s">
        <v>1962</v>
      </c>
      <c r="H1373" s="68" t="s">
        <v>1963</v>
      </c>
      <c r="I1373" s="68">
        <v>13</v>
      </c>
      <c r="J1373" s="68" t="s">
        <v>2267</v>
      </c>
      <c r="K1373" s="68">
        <v>1.2</v>
      </c>
      <c r="L1373" s="68">
        <v>0.41</v>
      </c>
      <c r="M1373" s="68" t="s">
        <v>2002</v>
      </c>
      <c r="N1373" s="143">
        <f>IF(対応ガラス検索!$E$2="-","",IF(対応ガラス検索!$E$2&gt;=K1373,MAX($N$2:N1372)+1,""))</f>
        <v>1372</v>
      </c>
      <c r="O1373" s="143">
        <f>IF(対応ガラス検索!$E$2="-","",IF(L1373&lt;=0.65,MAX($O$2:O1372)+1,""))</f>
        <v>1372</v>
      </c>
      <c r="P1373" s="144"/>
      <c r="Q1373" s="145"/>
    </row>
    <row r="1374" spans="1:17" x14ac:dyDescent="0.4">
      <c r="A1374" s="68">
        <v>1373</v>
      </c>
      <c r="B1374" s="68" t="s">
        <v>2295</v>
      </c>
      <c r="C1374" s="68" t="s">
        <v>2197</v>
      </c>
      <c r="D1374" s="68" t="s">
        <v>2055</v>
      </c>
      <c r="E1374" s="68" t="s">
        <v>2052</v>
      </c>
      <c r="F1374" s="68" t="s">
        <v>2053</v>
      </c>
      <c r="G1374" s="68" t="s">
        <v>1965</v>
      </c>
      <c r="H1374" s="68" t="s">
        <v>1966</v>
      </c>
      <c r="I1374" s="68">
        <v>6</v>
      </c>
      <c r="J1374" s="68" t="s">
        <v>2296</v>
      </c>
      <c r="K1374" s="68">
        <v>2.4</v>
      </c>
      <c r="L1374" s="68">
        <v>0.4</v>
      </c>
      <c r="M1374" s="68" t="s">
        <v>2002</v>
      </c>
      <c r="N1374" s="143">
        <f>IF(対応ガラス検索!$E$2="-","",IF(対応ガラス検索!$E$2&gt;=K1374,MAX($N$2:N1373)+1,""))</f>
        <v>1373</v>
      </c>
      <c r="O1374" s="143">
        <f>IF(対応ガラス検索!$E$2="-","",IF(L1374&lt;=0.65,MAX($O$2:O1373)+1,""))</f>
        <v>1373</v>
      </c>
      <c r="P1374" s="144"/>
      <c r="Q1374" s="145"/>
    </row>
    <row r="1375" spans="1:17" x14ac:dyDescent="0.4">
      <c r="A1375" s="68">
        <v>1374</v>
      </c>
      <c r="B1375" s="68" t="s">
        <v>2295</v>
      </c>
      <c r="C1375" s="68" t="s">
        <v>2197</v>
      </c>
      <c r="D1375" s="68" t="s">
        <v>2055</v>
      </c>
      <c r="E1375" s="68" t="s">
        <v>2052</v>
      </c>
      <c r="F1375" s="68" t="s">
        <v>2053</v>
      </c>
      <c r="G1375" s="68" t="s">
        <v>1965</v>
      </c>
      <c r="H1375" s="68" t="s">
        <v>1966</v>
      </c>
      <c r="I1375" s="68">
        <v>7</v>
      </c>
      <c r="J1375" s="68" t="s">
        <v>2296</v>
      </c>
      <c r="K1375" s="68">
        <v>2.2000000000000002</v>
      </c>
      <c r="L1375" s="68">
        <v>0.4</v>
      </c>
      <c r="M1375" s="68" t="s">
        <v>2002</v>
      </c>
      <c r="N1375" s="143">
        <f>IF(対応ガラス検索!$E$2="-","",IF(対応ガラス検索!$E$2&gt;=K1375,MAX($N$2:N1374)+1,""))</f>
        <v>1374</v>
      </c>
      <c r="O1375" s="143">
        <f>IF(対応ガラス検索!$E$2="-","",IF(L1375&lt;=0.65,MAX($O$2:O1374)+1,""))</f>
        <v>1374</v>
      </c>
      <c r="P1375" s="144"/>
      <c r="Q1375" s="145"/>
    </row>
    <row r="1376" spans="1:17" x14ac:dyDescent="0.4">
      <c r="A1376" s="68">
        <v>1375</v>
      </c>
      <c r="B1376" s="68" t="s">
        <v>2295</v>
      </c>
      <c r="C1376" s="68" t="s">
        <v>2197</v>
      </c>
      <c r="D1376" s="68" t="s">
        <v>2055</v>
      </c>
      <c r="E1376" s="68" t="s">
        <v>2052</v>
      </c>
      <c r="F1376" s="68" t="s">
        <v>2053</v>
      </c>
      <c r="G1376" s="68" t="s">
        <v>1965</v>
      </c>
      <c r="H1376" s="68" t="s">
        <v>1966</v>
      </c>
      <c r="I1376" s="68">
        <v>8</v>
      </c>
      <c r="J1376" s="68" t="s">
        <v>2296</v>
      </c>
      <c r="K1376" s="68">
        <v>2.1</v>
      </c>
      <c r="L1376" s="68">
        <v>0.39</v>
      </c>
      <c r="M1376" s="68" t="s">
        <v>2002</v>
      </c>
      <c r="N1376" s="143">
        <f>IF(対応ガラス検索!$E$2="-","",IF(対応ガラス検索!$E$2&gt;=K1376,MAX($N$2:N1375)+1,""))</f>
        <v>1375</v>
      </c>
      <c r="O1376" s="143">
        <f>IF(対応ガラス検索!$E$2="-","",IF(L1376&lt;=0.65,MAX($O$2:O1375)+1,""))</f>
        <v>1375</v>
      </c>
      <c r="P1376" s="144"/>
      <c r="Q1376" s="145"/>
    </row>
    <row r="1377" spans="1:17" x14ac:dyDescent="0.4">
      <c r="A1377" s="68">
        <v>1376</v>
      </c>
      <c r="B1377" s="68" t="s">
        <v>2295</v>
      </c>
      <c r="C1377" s="68" t="s">
        <v>2197</v>
      </c>
      <c r="D1377" s="68" t="s">
        <v>2055</v>
      </c>
      <c r="E1377" s="68" t="s">
        <v>2052</v>
      </c>
      <c r="F1377" s="68" t="s">
        <v>2053</v>
      </c>
      <c r="G1377" s="68" t="s">
        <v>1965</v>
      </c>
      <c r="H1377" s="68" t="s">
        <v>1966</v>
      </c>
      <c r="I1377" s="68">
        <v>9</v>
      </c>
      <c r="J1377" s="68" t="s">
        <v>2296</v>
      </c>
      <c r="K1377" s="68">
        <v>1.9</v>
      </c>
      <c r="L1377" s="68">
        <v>0.39</v>
      </c>
      <c r="M1377" s="68" t="s">
        <v>2002</v>
      </c>
      <c r="N1377" s="143">
        <f>IF(対応ガラス検索!$E$2="-","",IF(対応ガラス検索!$E$2&gt;=K1377,MAX($N$2:N1376)+1,""))</f>
        <v>1376</v>
      </c>
      <c r="O1377" s="143">
        <f>IF(対応ガラス検索!$E$2="-","",IF(L1377&lt;=0.65,MAX($O$2:O1376)+1,""))</f>
        <v>1376</v>
      </c>
      <c r="P1377" s="144"/>
      <c r="Q1377" s="145"/>
    </row>
    <row r="1378" spans="1:17" x14ac:dyDescent="0.4">
      <c r="A1378" s="68">
        <v>1377</v>
      </c>
      <c r="B1378" s="68" t="s">
        <v>2295</v>
      </c>
      <c r="C1378" s="68" t="s">
        <v>2197</v>
      </c>
      <c r="D1378" s="68" t="s">
        <v>2055</v>
      </c>
      <c r="E1378" s="68" t="s">
        <v>2052</v>
      </c>
      <c r="F1378" s="68" t="s">
        <v>2053</v>
      </c>
      <c r="G1378" s="68" t="s">
        <v>1965</v>
      </c>
      <c r="H1378" s="68" t="s">
        <v>1966</v>
      </c>
      <c r="I1378" s="68">
        <v>10</v>
      </c>
      <c r="J1378" s="68" t="s">
        <v>2296</v>
      </c>
      <c r="K1378" s="68">
        <v>1.8</v>
      </c>
      <c r="L1378" s="68">
        <v>0.39</v>
      </c>
      <c r="M1378" s="68" t="s">
        <v>2002</v>
      </c>
      <c r="N1378" s="143">
        <f>IF(対応ガラス検索!$E$2="-","",IF(対応ガラス検索!$E$2&gt;=K1378,MAX($N$2:N1377)+1,""))</f>
        <v>1377</v>
      </c>
      <c r="O1378" s="143">
        <f>IF(対応ガラス検索!$E$2="-","",IF(L1378&lt;=0.65,MAX($O$2:O1377)+1,""))</f>
        <v>1377</v>
      </c>
      <c r="P1378" s="144"/>
      <c r="Q1378" s="145"/>
    </row>
    <row r="1379" spans="1:17" x14ac:dyDescent="0.4">
      <c r="A1379" s="68">
        <v>1378</v>
      </c>
      <c r="B1379" s="68" t="s">
        <v>2295</v>
      </c>
      <c r="C1379" s="68" t="s">
        <v>2197</v>
      </c>
      <c r="D1379" s="68" t="s">
        <v>2055</v>
      </c>
      <c r="E1379" s="68" t="s">
        <v>2052</v>
      </c>
      <c r="F1379" s="68" t="s">
        <v>2053</v>
      </c>
      <c r="G1379" s="68" t="s">
        <v>1965</v>
      </c>
      <c r="H1379" s="68" t="s">
        <v>1966</v>
      </c>
      <c r="I1379" s="68">
        <v>11</v>
      </c>
      <c r="J1379" s="68" t="s">
        <v>2296</v>
      </c>
      <c r="K1379" s="68">
        <v>1.7</v>
      </c>
      <c r="L1379" s="68">
        <v>0.39</v>
      </c>
      <c r="M1379" s="68" t="s">
        <v>2002</v>
      </c>
      <c r="N1379" s="143">
        <f>IF(対応ガラス検索!$E$2="-","",IF(対応ガラス検索!$E$2&gt;=K1379,MAX($N$2:N1378)+1,""))</f>
        <v>1378</v>
      </c>
      <c r="O1379" s="143">
        <f>IF(対応ガラス検索!$E$2="-","",IF(L1379&lt;=0.65,MAX($O$2:O1378)+1,""))</f>
        <v>1378</v>
      </c>
      <c r="P1379" s="144"/>
      <c r="Q1379" s="145"/>
    </row>
    <row r="1380" spans="1:17" x14ac:dyDescent="0.4">
      <c r="A1380" s="68">
        <v>1379</v>
      </c>
      <c r="B1380" s="68" t="s">
        <v>2295</v>
      </c>
      <c r="C1380" s="68" t="s">
        <v>2197</v>
      </c>
      <c r="D1380" s="68" t="s">
        <v>2055</v>
      </c>
      <c r="E1380" s="68" t="s">
        <v>2052</v>
      </c>
      <c r="F1380" s="68" t="s">
        <v>2053</v>
      </c>
      <c r="G1380" s="68" t="s">
        <v>1965</v>
      </c>
      <c r="H1380" s="68" t="s">
        <v>1966</v>
      </c>
      <c r="I1380" s="68">
        <v>12</v>
      </c>
      <c r="J1380" s="68" t="s">
        <v>2296</v>
      </c>
      <c r="K1380" s="68">
        <v>1.6</v>
      </c>
      <c r="L1380" s="68">
        <v>0.39</v>
      </c>
      <c r="M1380" s="68" t="s">
        <v>2002</v>
      </c>
      <c r="N1380" s="143">
        <f>IF(対応ガラス検索!$E$2="-","",IF(対応ガラス検索!$E$2&gt;=K1380,MAX($N$2:N1379)+1,""))</f>
        <v>1379</v>
      </c>
      <c r="O1380" s="143">
        <f>IF(対応ガラス検索!$E$2="-","",IF(L1380&lt;=0.65,MAX($O$2:O1379)+1,""))</f>
        <v>1379</v>
      </c>
      <c r="P1380" s="144"/>
      <c r="Q1380" s="145"/>
    </row>
    <row r="1381" spans="1:17" x14ac:dyDescent="0.4">
      <c r="A1381" s="68">
        <v>1380</v>
      </c>
      <c r="B1381" s="68" t="s">
        <v>2295</v>
      </c>
      <c r="C1381" s="68" t="s">
        <v>2197</v>
      </c>
      <c r="D1381" s="68" t="s">
        <v>2055</v>
      </c>
      <c r="E1381" s="68" t="s">
        <v>2052</v>
      </c>
      <c r="F1381" s="68" t="s">
        <v>2053</v>
      </c>
      <c r="G1381" s="68" t="s">
        <v>1965</v>
      </c>
      <c r="H1381" s="68" t="s">
        <v>1966</v>
      </c>
      <c r="I1381" s="68">
        <v>6</v>
      </c>
      <c r="J1381" s="68" t="s">
        <v>2267</v>
      </c>
      <c r="K1381" s="68">
        <v>2</v>
      </c>
      <c r="L1381" s="68">
        <v>0.39</v>
      </c>
      <c r="M1381" s="68" t="s">
        <v>2002</v>
      </c>
      <c r="N1381" s="143">
        <f>IF(対応ガラス検索!$E$2="-","",IF(対応ガラス検索!$E$2&gt;=K1381,MAX($N$2:N1380)+1,""))</f>
        <v>1380</v>
      </c>
      <c r="O1381" s="143">
        <f>IF(対応ガラス検索!$E$2="-","",IF(L1381&lt;=0.65,MAX($O$2:O1380)+1,""))</f>
        <v>1380</v>
      </c>
      <c r="P1381" s="144"/>
      <c r="Q1381" s="145"/>
    </row>
    <row r="1382" spans="1:17" x14ac:dyDescent="0.4">
      <c r="A1382" s="68">
        <v>1381</v>
      </c>
      <c r="B1382" s="68" t="s">
        <v>2295</v>
      </c>
      <c r="C1382" s="68" t="s">
        <v>2197</v>
      </c>
      <c r="D1382" s="68" t="s">
        <v>2055</v>
      </c>
      <c r="E1382" s="68" t="s">
        <v>2052</v>
      </c>
      <c r="F1382" s="68" t="s">
        <v>2053</v>
      </c>
      <c r="G1382" s="68" t="s">
        <v>1965</v>
      </c>
      <c r="H1382" s="68" t="s">
        <v>1966</v>
      </c>
      <c r="I1382" s="68">
        <v>7</v>
      </c>
      <c r="J1382" s="68" t="s">
        <v>2267</v>
      </c>
      <c r="K1382" s="68">
        <v>1.8</v>
      </c>
      <c r="L1382" s="68">
        <v>0.39</v>
      </c>
      <c r="M1382" s="68" t="s">
        <v>2002</v>
      </c>
      <c r="N1382" s="143">
        <f>IF(対応ガラス検索!$E$2="-","",IF(対応ガラス検索!$E$2&gt;=K1382,MAX($N$2:N1381)+1,""))</f>
        <v>1381</v>
      </c>
      <c r="O1382" s="143">
        <f>IF(対応ガラス検索!$E$2="-","",IF(L1382&lt;=0.65,MAX($O$2:O1381)+1,""))</f>
        <v>1381</v>
      </c>
      <c r="P1382" s="144"/>
      <c r="Q1382" s="145"/>
    </row>
    <row r="1383" spans="1:17" x14ac:dyDescent="0.4">
      <c r="A1383" s="68">
        <v>1382</v>
      </c>
      <c r="B1383" s="68" t="s">
        <v>2295</v>
      </c>
      <c r="C1383" s="68" t="s">
        <v>2197</v>
      </c>
      <c r="D1383" s="68" t="s">
        <v>2055</v>
      </c>
      <c r="E1383" s="68" t="s">
        <v>2052</v>
      </c>
      <c r="F1383" s="68" t="s">
        <v>2053</v>
      </c>
      <c r="G1383" s="68" t="s">
        <v>1965</v>
      </c>
      <c r="H1383" s="68" t="s">
        <v>1966</v>
      </c>
      <c r="I1383" s="68">
        <v>8</v>
      </c>
      <c r="J1383" s="68" t="s">
        <v>2267</v>
      </c>
      <c r="K1383" s="68">
        <v>1.7</v>
      </c>
      <c r="L1383" s="68">
        <v>0.39</v>
      </c>
      <c r="M1383" s="68" t="s">
        <v>2002</v>
      </c>
      <c r="N1383" s="143">
        <f>IF(対応ガラス検索!$E$2="-","",IF(対応ガラス検索!$E$2&gt;=K1383,MAX($N$2:N1382)+1,""))</f>
        <v>1382</v>
      </c>
      <c r="O1383" s="143">
        <f>IF(対応ガラス検索!$E$2="-","",IF(L1383&lt;=0.65,MAX($O$2:O1382)+1,""))</f>
        <v>1382</v>
      </c>
      <c r="P1383" s="144"/>
      <c r="Q1383" s="145"/>
    </row>
    <row r="1384" spans="1:17" x14ac:dyDescent="0.4">
      <c r="A1384" s="68">
        <v>1383</v>
      </c>
      <c r="B1384" s="68" t="s">
        <v>2295</v>
      </c>
      <c r="C1384" s="68" t="s">
        <v>2197</v>
      </c>
      <c r="D1384" s="68" t="s">
        <v>2055</v>
      </c>
      <c r="E1384" s="68" t="s">
        <v>2052</v>
      </c>
      <c r="F1384" s="68" t="s">
        <v>2053</v>
      </c>
      <c r="G1384" s="68" t="s">
        <v>1965</v>
      </c>
      <c r="H1384" s="68" t="s">
        <v>1966</v>
      </c>
      <c r="I1384" s="68">
        <v>9</v>
      </c>
      <c r="J1384" s="68" t="s">
        <v>2267</v>
      </c>
      <c r="K1384" s="68">
        <v>1.6</v>
      </c>
      <c r="L1384" s="68">
        <v>0.39</v>
      </c>
      <c r="M1384" s="68" t="s">
        <v>2002</v>
      </c>
      <c r="N1384" s="143">
        <f>IF(対応ガラス検索!$E$2="-","",IF(対応ガラス検索!$E$2&gt;=K1384,MAX($N$2:N1383)+1,""))</f>
        <v>1383</v>
      </c>
      <c r="O1384" s="143">
        <f>IF(対応ガラス検索!$E$2="-","",IF(L1384&lt;=0.65,MAX($O$2:O1383)+1,""))</f>
        <v>1383</v>
      </c>
      <c r="P1384" s="144"/>
      <c r="Q1384" s="145"/>
    </row>
    <row r="1385" spans="1:17" x14ac:dyDescent="0.4">
      <c r="A1385" s="68">
        <v>1384</v>
      </c>
      <c r="B1385" s="68" t="s">
        <v>2295</v>
      </c>
      <c r="C1385" s="68" t="s">
        <v>2197</v>
      </c>
      <c r="D1385" s="68" t="s">
        <v>2055</v>
      </c>
      <c r="E1385" s="68" t="s">
        <v>2052</v>
      </c>
      <c r="F1385" s="68" t="s">
        <v>2053</v>
      </c>
      <c r="G1385" s="68" t="s">
        <v>1965</v>
      </c>
      <c r="H1385" s="68" t="s">
        <v>1966</v>
      </c>
      <c r="I1385" s="68">
        <v>10</v>
      </c>
      <c r="J1385" s="68" t="s">
        <v>2267</v>
      </c>
      <c r="K1385" s="142">
        <v>1.5</v>
      </c>
      <c r="L1385" s="68">
        <v>0.39</v>
      </c>
      <c r="M1385" s="68" t="s">
        <v>2002</v>
      </c>
      <c r="N1385" s="143">
        <f>IF(対応ガラス検索!$E$2="-","",IF(対応ガラス検索!$E$2&gt;=K1385,MAX($N$2:N1384)+1,""))</f>
        <v>1384</v>
      </c>
      <c r="O1385" s="143">
        <f>IF(対応ガラス検索!$E$2="-","",IF(L1385&lt;=0.65,MAX($O$2:O1384)+1,""))</f>
        <v>1384</v>
      </c>
      <c r="P1385" s="144"/>
      <c r="Q1385" s="145"/>
    </row>
    <row r="1386" spans="1:17" x14ac:dyDescent="0.4">
      <c r="A1386" s="68">
        <v>1385</v>
      </c>
      <c r="B1386" s="68" t="s">
        <v>2295</v>
      </c>
      <c r="C1386" s="68" t="s">
        <v>2197</v>
      </c>
      <c r="D1386" s="68" t="s">
        <v>2055</v>
      </c>
      <c r="E1386" s="68" t="s">
        <v>2052</v>
      </c>
      <c r="F1386" s="68" t="s">
        <v>2053</v>
      </c>
      <c r="G1386" s="68" t="s">
        <v>1965</v>
      </c>
      <c r="H1386" s="68" t="s">
        <v>1966</v>
      </c>
      <c r="I1386" s="68">
        <v>11</v>
      </c>
      <c r="J1386" s="68" t="s">
        <v>2267</v>
      </c>
      <c r="K1386" s="142">
        <v>1.4</v>
      </c>
      <c r="L1386" s="68">
        <v>0.39</v>
      </c>
      <c r="M1386" s="68" t="s">
        <v>2002</v>
      </c>
      <c r="N1386" s="143">
        <f>IF(対応ガラス検索!$E$2="-","",IF(対応ガラス検索!$E$2&gt;=K1386,MAX($N$2:N1385)+1,""))</f>
        <v>1385</v>
      </c>
      <c r="O1386" s="143">
        <f>IF(対応ガラス検索!$E$2="-","",IF(L1386&lt;=0.65,MAX($O$2:O1385)+1,""))</f>
        <v>1385</v>
      </c>
      <c r="P1386" s="144"/>
      <c r="Q1386" s="145"/>
    </row>
    <row r="1387" spans="1:17" x14ac:dyDescent="0.4">
      <c r="A1387" s="68">
        <v>1386</v>
      </c>
      <c r="B1387" s="68" t="s">
        <v>2295</v>
      </c>
      <c r="C1387" s="68" t="s">
        <v>2197</v>
      </c>
      <c r="D1387" s="68" t="s">
        <v>2055</v>
      </c>
      <c r="E1387" s="68" t="s">
        <v>2052</v>
      </c>
      <c r="F1387" s="68" t="s">
        <v>2053</v>
      </c>
      <c r="G1387" s="68" t="s">
        <v>1965</v>
      </c>
      <c r="H1387" s="68" t="s">
        <v>1966</v>
      </c>
      <c r="I1387" s="68">
        <v>12</v>
      </c>
      <c r="J1387" s="68" t="s">
        <v>2267</v>
      </c>
      <c r="K1387" s="68">
        <v>1.3</v>
      </c>
      <c r="L1387" s="68">
        <v>0.39</v>
      </c>
      <c r="M1387" s="68" t="s">
        <v>2002</v>
      </c>
      <c r="N1387" s="143">
        <f>IF(対応ガラス検索!$E$2="-","",IF(対応ガラス検索!$E$2&gt;=K1387,MAX($N$2:N1386)+1,""))</f>
        <v>1386</v>
      </c>
      <c r="O1387" s="143">
        <f>IF(対応ガラス検索!$E$2="-","",IF(L1387&lt;=0.65,MAX($O$2:O1386)+1,""))</f>
        <v>1386</v>
      </c>
      <c r="P1387" s="144"/>
      <c r="Q1387" s="145"/>
    </row>
    <row r="1388" spans="1:17" x14ac:dyDescent="0.4">
      <c r="A1388" s="68">
        <v>1387</v>
      </c>
      <c r="B1388" s="68" t="s">
        <v>2295</v>
      </c>
      <c r="C1388" s="68" t="s">
        <v>2197</v>
      </c>
      <c r="D1388" s="68" t="s">
        <v>2041</v>
      </c>
      <c r="E1388" s="68" t="s">
        <v>2042</v>
      </c>
      <c r="F1388" s="68" t="s">
        <v>2043</v>
      </c>
      <c r="G1388" s="68" t="s">
        <v>1958</v>
      </c>
      <c r="H1388" s="68" t="s">
        <v>1959</v>
      </c>
      <c r="I1388" s="68">
        <v>6</v>
      </c>
      <c r="J1388" s="68" t="s">
        <v>2296</v>
      </c>
      <c r="K1388" s="68">
        <v>2.5</v>
      </c>
      <c r="L1388" s="68">
        <v>0.31</v>
      </c>
      <c r="M1388" s="68" t="s">
        <v>1960</v>
      </c>
      <c r="N1388" s="143">
        <f>IF(対応ガラス検索!$E$2="-","",IF(対応ガラス検索!$E$2&gt;=K1388,MAX($N$2:N1387)+1,""))</f>
        <v>1387</v>
      </c>
      <c r="O1388" s="143">
        <f>IF(対応ガラス検索!$E$2="-","",IF(L1388&lt;=0.65,MAX($O$2:O1387)+1,""))</f>
        <v>1387</v>
      </c>
      <c r="P1388" s="144"/>
      <c r="Q1388" s="145"/>
    </row>
    <row r="1389" spans="1:17" x14ac:dyDescent="0.4">
      <c r="A1389" s="68">
        <v>1388</v>
      </c>
      <c r="B1389" s="68" t="s">
        <v>2295</v>
      </c>
      <c r="C1389" s="68" t="s">
        <v>2197</v>
      </c>
      <c r="D1389" s="68" t="s">
        <v>2041</v>
      </c>
      <c r="E1389" s="68" t="s">
        <v>2042</v>
      </c>
      <c r="F1389" s="68" t="s">
        <v>2043</v>
      </c>
      <c r="G1389" s="68" t="s">
        <v>1958</v>
      </c>
      <c r="H1389" s="68" t="s">
        <v>1959</v>
      </c>
      <c r="I1389" s="68">
        <v>7</v>
      </c>
      <c r="J1389" s="68" t="s">
        <v>2296</v>
      </c>
      <c r="K1389" s="68">
        <v>2.2999999999999998</v>
      </c>
      <c r="L1389" s="68">
        <v>0.3</v>
      </c>
      <c r="M1389" s="68" t="s">
        <v>1960</v>
      </c>
      <c r="N1389" s="143">
        <f>IF(対応ガラス検索!$E$2="-","",IF(対応ガラス検索!$E$2&gt;=K1389,MAX($N$2:N1388)+1,""))</f>
        <v>1388</v>
      </c>
      <c r="O1389" s="143">
        <f>IF(対応ガラス検索!$E$2="-","",IF(L1389&lt;=0.65,MAX($O$2:O1388)+1,""))</f>
        <v>1388</v>
      </c>
      <c r="P1389" s="144"/>
      <c r="Q1389" s="145"/>
    </row>
    <row r="1390" spans="1:17" x14ac:dyDescent="0.4">
      <c r="A1390" s="68">
        <v>1389</v>
      </c>
      <c r="B1390" s="68" t="s">
        <v>2295</v>
      </c>
      <c r="C1390" s="68" t="s">
        <v>2197</v>
      </c>
      <c r="D1390" s="68" t="s">
        <v>2041</v>
      </c>
      <c r="E1390" s="68" t="s">
        <v>2042</v>
      </c>
      <c r="F1390" s="68" t="s">
        <v>2043</v>
      </c>
      <c r="G1390" s="68" t="s">
        <v>1958</v>
      </c>
      <c r="H1390" s="68" t="s">
        <v>1959</v>
      </c>
      <c r="I1390" s="68">
        <v>8</v>
      </c>
      <c r="J1390" s="68" t="s">
        <v>2296</v>
      </c>
      <c r="K1390" s="68">
        <v>2.1</v>
      </c>
      <c r="L1390" s="68">
        <v>0.3</v>
      </c>
      <c r="M1390" s="68" t="s">
        <v>1960</v>
      </c>
      <c r="N1390" s="143">
        <f>IF(対応ガラス検索!$E$2="-","",IF(対応ガラス検索!$E$2&gt;=K1390,MAX($N$2:N1389)+1,""))</f>
        <v>1389</v>
      </c>
      <c r="O1390" s="143">
        <f>IF(対応ガラス検索!$E$2="-","",IF(L1390&lt;=0.65,MAX($O$2:O1389)+1,""))</f>
        <v>1389</v>
      </c>
      <c r="P1390" s="144"/>
      <c r="Q1390" s="145"/>
    </row>
    <row r="1391" spans="1:17" x14ac:dyDescent="0.4">
      <c r="A1391" s="68">
        <v>1390</v>
      </c>
      <c r="B1391" s="68" t="s">
        <v>2295</v>
      </c>
      <c r="C1391" s="68" t="s">
        <v>2197</v>
      </c>
      <c r="D1391" s="68" t="s">
        <v>2041</v>
      </c>
      <c r="E1391" s="68" t="s">
        <v>2042</v>
      </c>
      <c r="F1391" s="68" t="s">
        <v>2043</v>
      </c>
      <c r="G1391" s="68" t="s">
        <v>1958</v>
      </c>
      <c r="H1391" s="68" t="s">
        <v>1959</v>
      </c>
      <c r="I1391" s="68">
        <v>9</v>
      </c>
      <c r="J1391" s="68" t="s">
        <v>2296</v>
      </c>
      <c r="K1391" s="68">
        <v>2</v>
      </c>
      <c r="L1391" s="68">
        <v>0.3</v>
      </c>
      <c r="M1391" s="68" t="s">
        <v>1960</v>
      </c>
      <c r="N1391" s="143">
        <f>IF(対応ガラス検索!$E$2="-","",IF(対応ガラス検索!$E$2&gt;=K1391,MAX($N$2:N1390)+1,""))</f>
        <v>1390</v>
      </c>
      <c r="O1391" s="143">
        <f>IF(対応ガラス検索!$E$2="-","",IF(L1391&lt;=0.65,MAX($O$2:O1390)+1,""))</f>
        <v>1390</v>
      </c>
      <c r="P1391" s="144"/>
      <c r="Q1391" s="145"/>
    </row>
    <row r="1392" spans="1:17" x14ac:dyDescent="0.4">
      <c r="A1392" s="68">
        <v>1391</v>
      </c>
      <c r="B1392" s="68" t="s">
        <v>2295</v>
      </c>
      <c r="C1392" s="68" t="s">
        <v>2197</v>
      </c>
      <c r="D1392" s="68" t="s">
        <v>2041</v>
      </c>
      <c r="E1392" s="68" t="s">
        <v>2042</v>
      </c>
      <c r="F1392" s="68" t="s">
        <v>2043</v>
      </c>
      <c r="G1392" s="68" t="s">
        <v>1958</v>
      </c>
      <c r="H1392" s="68" t="s">
        <v>1959</v>
      </c>
      <c r="I1392" s="68">
        <v>10</v>
      </c>
      <c r="J1392" s="68" t="s">
        <v>2296</v>
      </c>
      <c r="K1392" s="68">
        <v>1.8</v>
      </c>
      <c r="L1392" s="68">
        <v>0.3</v>
      </c>
      <c r="M1392" s="68" t="s">
        <v>1960</v>
      </c>
      <c r="N1392" s="143">
        <f>IF(対応ガラス検索!$E$2="-","",IF(対応ガラス検索!$E$2&gt;=K1392,MAX($N$2:N1391)+1,""))</f>
        <v>1391</v>
      </c>
      <c r="O1392" s="143">
        <f>IF(対応ガラス検索!$E$2="-","",IF(L1392&lt;=0.65,MAX($O$2:O1391)+1,""))</f>
        <v>1391</v>
      </c>
      <c r="P1392" s="144"/>
      <c r="Q1392" s="145"/>
    </row>
    <row r="1393" spans="1:17" x14ac:dyDescent="0.4">
      <c r="A1393" s="68">
        <v>1392</v>
      </c>
      <c r="B1393" s="68" t="s">
        <v>2295</v>
      </c>
      <c r="C1393" s="68" t="s">
        <v>2197</v>
      </c>
      <c r="D1393" s="68" t="s">
        <v>2041</v>
      </c>
      <c r="E1393" s="68" t="s">
        <v>2042</v>
      </c>
      <c r="F1393" s="68" t="s">
        <v>2043</v>
      </c>
      <c r="G1393" s="68" t="s">
        <v>1958</v>
      </c>
      <c r="H1393" s="68" t="s">
        <v>1959</v>
      </c>
      <c r="I1393" s="68">
        <v>11</v>
      </c>
      <c r="J1393" s="68" t="s">
        <v>2296</v>
      </c>
      <c r="K1393" s="68">
        <v>1.7</v>
      </c>
      <c r="L1393" s="68">
        <v>0.28999999999999998</v>
      </c>
      <c r="M1393" s="68" t="s">
        <v>1960</v>
      </c>
      <c r="N1393" s="143">
        <f>IF(対応ガラス検索!$E$2="-","",IF(対応ガラス検索!$E$2&gt;=K1393,MAX($N$2:N1392)+1,""))</f>
        <v>1392</v>
      </c>
      <c r="O1393" s="143">
        <f>IF(対応ガラス検索!$E$2="-","",IF(L1393&lt;=0.65,MAX($O$2:O1392)+1,""))</f>
        <v>1392</v>
      </c>
      <c r="P1393" s="144"/>
      <c r="Q1393" s="145"/>
    </row>
    <row r="1394" spans="1:17" x14ac:dyDescent="0.4">
      <c r="A1394" s="68">
        <v>1393</v>
      </c>
      <c r="B1394" s="68" t="s">
        <v>2295</v>
      </c>
      <c r="C1394" s="68" t="s">
        <v>2197</v>
      </c>
      <c r="D1394" s="68" t="s">
        <v>2041</v>
      </c>
      <c r="E1394" s="68" t="s">
        <v>2042</v>
      </c>
      <c r="F1394" s="68" t="s">
        <v>2043</v>
      </c>
      <c r="G1394" s="68" t="s">
        <v>1958</v>
      </c>
      <c r="H1394" s="68" t="s">
        <v>1959</v>
      </c>
      <c r="I1394" s="68">
        <v>12</v>
      </c>
      <c r="J1394" s="68" t="s">
        <v>2296</v>
      </c>
      <c r="K1394" s="68">
        <v>1.6</v>
      </c>
      <c r="L1394" s="68">
        <v>0.28999999999999998</v>
      </c>
      <c r="M1394" s="68" t="s">
        <v>1960</v>
      </c>
      <c r="N1394" s="143">
        <f>IF(対応ガラス検索!$E$2="-","",IF(対応ガラス検索!$E$2&gt;=K1394,MAX($N$2:N1393)+1,""))</f>
        <v>1393</v>
      </c>
      <c r="O1394" s="143">
        <f>IF(対応ガラス検索!$E$2="-","",IF(L1394&lt;=0.65,MAX($O$2:O1393)+1,""))</f>
        <v>1393</v>
      </c>
      <c r="P1394" s="144"/>
      <c r="Q1394" s="145"/>
    </row>
    <row r="1395" spans="1:17" x14ac:dyDescent="0.4">
      <c r="A1395" s="68">
        <v>1394</v>
      </c>
      <c r="B1395" s="68" t="s">
        <v>2295</v>
      </c>
      <c r="C1395" s="68" t="s">
        <v>2197</v>
      </c>
      <c r="D1395" s="68" t="s">
        <v>2041</v>
      </c>
      <c r="E1395" s="68" t="s">
        <v>2042</v>
      </c>
      <c r="F1395" s="68" t="s">
        <v>2043</v>
      </c>
      <c r="G1395" s="68" t="s">
        <v>1958</v>
      </c>
      <c r="H1395" s="68" t="s">
        <v>1959</v>
      </c>
      <c r="I1395" s="68">
        <v>13</v>
      </c>
      <c r="J1395" s="68" t="s">
        <v>2296</v>
      </c>
      <c r="K1395" s="68">
        <v>1.6</v>
      </c>
      <c r="L1395" s="68">
        <v>0.28999999999999998</v>
      </c>
      <c r="M1395" s="68" t="s">
        <v>1960</v>
      </c>
      <c r="N1395" s="143">
        <f>IF(対応ガラス検索!$E$2="-","",IF(対応ガラス検索!$E$2&gt;=K1395,MAX($N$2:N1394)+1,""))</f>
        <v>1394</v>
      </c>
      <c r="O1395" s="143">
        <f>IF(対応ガラス検索!$E$2="-","",IF(L1395&lt;=0.65,MAX($O$2:O1394)+1,""))</f>
        <v>1394</v>
      </c>
      <c r="P1395" s="144"/>
      <c r="Q1395" s="145"/>
    </row>
    <row r="1396" spans="1:17" x14ac:dyDescent="0.4">
      <c r="A1396" s="68">
        <v>1395</v>
      </c>
      <c r="B1396" s="68" t="s">
        <v>2295</v>
      </c>
      <c r="C1396" s="68" t="s">
        <v>2197</v>
      </c>
      <c r="D1396" s="68" t="s">
        <v>2041</v>
      </c>
      <c r="E1396" s="68" t="s">
        <v>2042</v>
      </c>
      <c r="F1396" s="68" t="s">
        <v>2043</v>
      </c>
      <c r="G1396" s="68" t="s">
        <v>1958</v>
      </c>
      <c r="H1396" s="68" t="s">
        <v>1959</v>
      </c>
      <c r="I1396" s="68">
        <v>6</v>
      </c>
      <c r="J1396" s="68" t="s">
        <v>2267</v>
      </c>
      <c r="K1396" s="68">
        <v>2</v>
      </c>
      <c r="L1396" s="68">
        <v>0.3</v>
      </c>
      <c r="M1396" s="68" t="s">
        <v>1960</v>
      </c>
      <c r="N1396" s="143">
        <f>IF(対応ガラス検索!$E$2="-","",IF(対応ガラス検索!$E$2&gt;=K1396,MAX($N$2:N1395)+1,""))</f>
        <v>1395</v>
      </c>
      <c r="O1396" s="143">
        <f>IF(対応ガラス検索!$E$2="-","",IF(L1396&lt;=0.65,MAX($O$2:O1395)+1,""))</f>
        <v>1395</v>
      </c>
      <c r="P1396" s="144"/>
      <c r="Q1396" s="145"/>
    </row>
    <row r="1397" spans="1:17" x14ac:dyDescent="0.4">
      <c r="A1397" s="68">
        <v>1396</v>
      </c>
      <c r="B1397" s="68" t="s">
        <v>2295</v>
      </c>
      <c r="C1397" s="68" t="s">
        <v>2197</v>
      </c>
      <c r="D1397" s="68" t="s">
        <v>2041</v>
      </c>
      <c r="E1397" s="68" t="s">
        <v>2042</v>
      </c>
      <c r="F1397" s="68" t="s">
        <v>2043</v>
      </c>
      <c r="G1397" s="68" t="s">
        <v>1958</v>
      </c>
      <c r="H1397" s="68" t="s">
        <v>1959</v>
      </c>
      <c r="I1397" s="68">
        <v>7</v>
      </c>
      <c r="J1397" s="68" t="s">
        <v>2267</v>
      </c>
      <c r="K1397" s="68">
        <v>1.8</v>
      </c>
      <c r="L1397" s="68">
        <v>0.3</v>
      </c>
      <c r="M1397" s="68" t="s">
        <v>1960</v>
      </c>
      <c r="N1397" s="143">
        <f>IF(対応ガラス検索!$E$2="-","",IF(対応ガラス検索!$E$2&gt;=K1397,MAX($N$2:N1396)+1,""))</f>
        <v>1396</v>
      </c>
      <c r="O1397" s="143">
        <f>IF(対応ガラス検索!$E$2="-","",IF(L1397&lt;=0.65,MAX($O$2:O1396)+1,""))</f>
        <v>1396</v>
      </c>
      <c r="P1397" s="144"/>
      <c r="Q1397" s="145"/>
    </row>
    <row r="1398" spans="1:17" x14ac:dyDescent="0.4">
      <c r="A1398" s="68">
        <v>1397</v>
      </c>
      <c r="B1398" s="68" t="s">
        <v>2295</v>
      </c>
      <c r="C1398" s="68" t="s">
        <v>2197</v>
      </c>
      <c r="D1398" s="68" t="s">
        <v>2041</v>
      </c>
      <c r="E1398" s="68" t="s">
        <v>2042</v>
      </c>
      <c r="F1398" s="68" t="s">
        <v>2043</v>
      </c>
      <c r="G1398" s="68" t="s">
        <v>1958</v>
      </c>
      <c r="H1398" s="68" t="s">
        <v>1959</v>
      </c>
      <c r="I1398" s="68">
        <v>8</v>
      </c>
      <c r="J1398" s="68" t="s">
        <v>2267</v>
      </c>
      <c r="K1398" s="142">
        <v>1.7</v>
      </c>
      <c r="L1398" s="68">
        <v>0.28999999999999998</v>
      </c>
      <c r="M1398" s="68" t="s">
        <v>1960</v>
      </c>
      <c r="N1398" s="143">
        <f>IF(対応ガラス検索!$E$2="-","",IF(対応ガラス検索!$E$2&gt;=K1398,MAX($N$2:N1397)+1,""))</f>
        <v>1397</v>
      </c>
      <c r="O1398" s="143">
        <f>IF(対応ガラス検索!$E$2="-","",IF(L1398&lt;=0.65,MAX($O$2:O1397)+1,""))</f>
        <v>1397</v>
      </c>
      <c r="P1398" s="144"/>
      <c r="Q1398" s="145"/>
    </row>
    <row r="1399" spans="1:17" x14ac:dyDescent="0.4">
      <c r="A1399" s="68">
        <v>1398</v>
      </c>
      <c r="B1399" s="68" t="s">
        <v>2295</v>
      </c>
      <c r="C1399" s="68" t="s">
        <v>2197</v>
      </c>
      <c r="D1399" s="68" t="s">
        <v>2041</v>
      </c>
      <c r="E1399" s="68" t="s">
        <v>2042</v>
      </c>
      <c r="F1399" s="68" t="s">
        <v>2043</v>
      </c>
      <c r="G1399" s="68" t="s">
        <v>1958</v>
      </c>
      <c r="H1399" s="68" t="s">
        <v>1959</v>
      </c>
      <c r="I1399" s="68">
        <v>9</v>
      </c>
      <c r="J1399" s="68" t="s">
        <v>2267</v>
      </c>
      <c r="K1399" s="142">
        <v>1.6</v>
      </c>
      <c r="L1399" s="68">
        <v>0.28999999999999998</v>
      </c>
      <c r="M1399" s="68" t="s">
        <v>1960</v>
      </c>
      <c r="N1399" s="143">
        <f>IF(対応ガラス検索!$E$2="-","",IF(対応ガラス検索!$E$2&gt;=K1399,MAX($N$2:N1398)+1,""))</f>
        <v>1398</v>
      </c>
      <c r="O1399" s="143">
        <f>IF(対応ガラス検索!$E$2="-","",IF(L1399&lt;=0.65,MAX($O$2:O1398)+1,""))</f>
        <v>1398</v>
      </c>
      <c r="P1399" s="144"/>
      <c r="Q1399" s="145"/>
    </row>
    <row r="1400" spans="1:17" x14ac:dyDescent="0.4">
      <c r="A1400" s="68">
        <v>1399</v>
      </c>
      <c r="B1400" s="68" t="s">
        <v>2295</v>
      </c>
      <c r="C1400" s="68" t="s">
        <v>2197</v>
      </c>
      <c r="D1400" s="68" t="s">
        <v>2041</v>
      </c>
      <c r="E1400" s="68" t="s">
        <v>2042</v>
      </c>
      <c r="F1400" s="68" t="s">
        <v>2043</v>
      </c>
      <c r="G1400" s="68" t="s">
        <v>1958</v>
      </c>
      <c r="H1400" s="68" t="s">
        <v>1959</v>
      </c>
      <c r="I1400" s="68">
        <v>10</v>
      </c>
      <c r="J1400" s="68" t="s">
        <v>2267</v>
      </c>
      <c r="K1400" s="68">
        <v>1.5</v>
      </c>
      <c r="L1400" s="68">
        <v>0.28999999999999998</v>
      </c>
      <c r="M1400" s="68" t="s">
        <v>1960</v>
      </c>
      <c r="N1400" s="143">
        <f>IF(対応ガラス検索!$E$2="-","",IF(対応ガラス検索!$E$2&gt;=K1400,MAX($N$2:N1399)+1,""))</f>
        <v>1399</v>
      </c>
      <c r="O1400" s="143">
        <f>IF(対応ガラス検索!$E$2="-","",IF(L1400&lt;=0.65,MAX($O$2:O1399)+1,""))</f>
        <v>1399</v>
      </c>
      <c r="P1400" s="144"/>
      <c r="Q1400" s="145"/>
    </row>
    <row r="1401" spans="1:17" x14ac:dyDescent="0.4">
      <c r="A1401" s="68">
        <v>1400</v>
      </c>
      <c r="B1401" s="68" t="s">
        <v>2295</v>
      </c>
      <c r="C1401" s="68" t="s">
        <v>2197</v>
      </c>
      <c r="D1401" s="68" t="s">
        <v>2041</v>
      </c>
      <c r="E1401" s="68" t="s">
        <v>2042</v>
      </c>
      <c r="F1401" s="68" t="s">
        <v>2043</v>
      </c>
      <c r="G1401" s="68" t="s">
        <v>1958</v>
      </c>
      <c r="H1401" s="68" t="s">
        <v>1959</v>
      </c>
      <c r="I1401" s="68">
        <v>11</v>
      </c>
      <c r="J1401" s="68" t="s">
        <v>2267</v>
      </c>
      <c r="K1401" s="68">
        <v>1.4</v>
      </c>
      <c r="L1401" s="68">
        <v>0.28999999999999998</v>
      </c>
      <c r="M1401" s="68" t="s">
        <v>1960</v>
      </c>
      <c r="N1401" s="143">
        <f>IF(対応ガラス検索!$E$2="-","",IF(対応ガラス検索!$E$2&gt;=K1401,MAX($N$2:N1400)+1,""))</f>
        <v>1400</v>
      </c>
      <c r="O1401" s="143">
        <f>IF(対応ガラス検索!$E$2="-","",IF(L1401&lt;=0.65,MAX($O$2:O1400)+1,""))</f>
        <v>1400</v>
      </c>
      <c r="P1401" s="144"/>
      <c r="Q1401" s="145"/>
    </row>
    <row r="1402" spans="1:17" x14ac:dyDescent="0.4">
      <c r="A1402" s="68">
        <v>1401</v>
      </c>
      <c r="B1402" s="68" t="s">
        <v>2295</v>
      </c>
      <c r="C1402" s="68" t="s">
        <v>2197</v>
      </c>
      <c r="D1402" s="68" t="s">
        <v>2041</v>
      </c>
      <c r="E1402" s="68" t="s">
        <v>2042</v>
      </c>
      <c r="F1402" s="68" t="s">
        <v>2043</v>
      </c>
      <c r="G1402" s="68" t="s">
        <v>1958</v>
      </c>
      <c r="H1402" s="68" t="s">
        <v>1959</v>
      </c>
      <c r="I1402" s="68">
        <v>12</v>
      </c>
      <c r="J1402" s="68" t="s">
        <v>2267</v>
      </c>
      <c r="K1402" s="68">
        <v>1.3</v>
      </c>
      <c r="L1402" s="68">
        <v>0.28999999999999998</v>
      </c>
      <c r="M1402" s="68" t="s">
        <v>1960</v>
      </c>
      <c r="N1402" s="143">
        <f>IF(対応ガラス検索!$E$2="-","",IF(対応ガラス検索!$E$2&gt;=K1402,MAX($N$2:N1401)+1,""))</f>
        <v>1401</v>
      </c>
      <c r="O1402" s="143">
        <f>IF(対応ガラス検索!$E$2="-","",IF(L1402&lt;=0.65,MAX($O$2:O1401)+1,""))</f>
        <v>1401</v>
      </c>
      <c r="P1402" s="144"/>
      <c r="Q1402" s="145"/>
    </row>
    <row r="1403" spans="1:17" x14ac:dyDescent="0.4">
      <c r="A1403" s="68">
        <v>1402</v>
      </c>
      <c r="B1403" s="68" t="s">
        <v>2295</v>
      </c>
      <c r="C1403" s="68" t="s">
        <v>2197</v>
      </c>
      <c r="D1403" s="68" t="s">
        <v>2041</v>
      </c>
      <c r="E1403" s="68" t="s">
        <v>2042</v>
      </c>
      <c r="F1403" s="68" t="s">
        <v>2043</v>
      </c>
      <c r="G1403" s="68" t="s">
        <v>1958</v>
      </c>
      <c r="H1403" s="68" t="s">
        <v>1959</v>
      </c>
      <c r="I1403" s="68">
        <v>13</v>
      </c>
      <c r="J1403" s="68" t="s">
        <v>2267</v>
      </c>
      <c r="K1403" s="68">
        <v>1.2</v>
      </c>
      <c r="L1403" s="68">
        <v>0.28999999999999998</v>
      </c>
      <c r="M1403" s="68" t="s">
        <v>1960</v>
      </c>
      <c r="N1403" s="143">
        <f>IF(対応ガラス検索!$E$2="-","",IF(対応ガラス検索!$E$2&gt;=K1403,MAX($N$2:N1402)+1,""))</f>
        <v>1402</v>
      </c>
      <c r="O1403" s="143">
        <f>IF(対応ガラス検索!$E$2="-","",IF(L1403&lt;=0.65,MAX($O$2:O1402)+1,""))</f>
        <v>1402</v>
      </c>
      <c r="P1403" s="144"/>
      <c r="Q1403" s="145"/>
    </row>
    <row r="1404" spans="1:17" x14ac:dyDescent="0.4">
      <c r="A1404" s="68">
        <v>1403</v>
      </c>
      <c r="B1404" s="68" t="s">
        <v>2295</v>
      </c>
      <c r="C1404" s="68" t="s">
        <v>2197</v>
      </c>
      <c r="D1404" s="68" t="s">
        <v>2044</v>
      </c>
      <c r="E1404" s="68" t="s">
        <v>2042</v>
      </c>
      <c r="F1404" s="68" t="s">
        <v>2043</v>
      </c>
      <c r="G1404" s="68" t="s">
        <v>1962</v>
      </c>
      <c r="H1404" s="68" t="s">
        <v>1963</v>
      </c>
      <c r="I1404" s="68">
        <v>6</v>
      </c>
      <c r="J1404" s="68" t="s">
        <v>2296</v>
      </c>
      <c r="K1404" s="68">
        <v>2.5</v>
      </c>
      <c r="L1404" s="68">
        <v>0.31</v>
      </c>
      <c r="M1404" s="68" t="s">
        <v>1960</v>
      </c>
      <c r="N1404" s="143">
        <f>IF(対応ガラス検索!$E$2="-","",IF(対応ガラス検索!$E$2&gt;=K1404,MAX($N$2:N1403)+1,""))</f>
        <v>1403</v>
      </c>
      <c r="O1404" s="143">
        <f>IF(対応ガラス検索!$E$2="-","",IF(L1404&lt;=0.65,MAX($O$2:O1403)+1,""))</f>
        <v>1403</v>
      </c>
      <c r="P1404" s="144"/>
      <c r="Q1404" s="145"/>
    </row>
    <row r="1405" spans="1:17" x14ac:dyDescent="0.4">
      <c r="A1405" s="68">
        <v>1404</v>
      </c>
      <c r="B1405" s="68" t="s">
        <v>2295</v>
      </c>
      <c r="C1405" s="68" t="s">
        <v>2197</v>
      </c>
      <c r="D1405" s="68" t="s">
        <v>2044</v>
      </c>
      <c r="E1405" s="68" t="s">
        <v>2042</v>
      </c>
      <c r="F1405" s="68" t="s">
        <v>2043</v>
      </c>
      <c r="G1405" s="68" t="s">
        <v>1962</v>
      </c>
      <c r="H1405" s="68" t="s">
        <v>1963</v>
      </c>
      <c r="I1405" s="68">
        <v>7</v>
      </c>
      <c r="J1405" s="68" t="s">
        <v>2296</v>
      </c>
      <c r="K1405" s="68">
        <v>2.2999999999999998</v>
      </c>
      <c r="L1405" s="68">
        <v>0.31</v>
      </c>
      <c r="M1405" s="68" t="s">
        <v>1960</v>
      </c>
      <c r="N1405" s="143">
        <f>IF(対応ガラス検索!$E$2="-","",IF(対応ガラス検索!$E$2&gt;=K1405,MAX($N$2:N1404)+1,""))</f>
        <v>1404</v>
      </c>
      <c r="O1405" s="143">
        <f>IF(対応ガラス検索!$E$2="-","",IF(L1405&lt;=0.65,MAX($O$2:O1404)+1,""))</f>
        <v>1404</v>
      </c>
      <c r="P1405" s="144"/>
      <c r="Q1405" s="145"/>
    </row>
    <row r="1406" spans="1:17" x14ac:dyDescent="0.4">
      <c r="A1406" s="68">
        <v>1405</v>
      </c>
      <c r="B1406" s="68" t="s">
        <v>2295</v>
      </c>
      <c r="C1406" s="68" t="s">
        <v>2197</v>
      </c>
      <c r="D1406" s="68" t="s">
        <v>2044</v>
      </c>
      <c r="E1406" s="68" t="s">
        <v>2042</v>
      </c>
      <c r="F1406" s="68" t="s">
        <v>2043</v>
      </c>
      <c r="G1406" s="68" t="s">
        <v>1962</v>
      </c>
      <c r="H1406" s="68" t="s">
        <v>1963</v>
      </c>
      <c r="I1406" s="68">
        <v>8</v>
      </c>
      <c r="J1406" s="68" t="s">
        <v>2296</v>
      </c>
      <c r="K1406" s="68">
        <v>2.1</v>
      </c>
      <c r="L1406" s="68">
        <v>0.3</v>
      </c>
      <c r="M1406" s="68" t="s">
        <v>1960</v>
      </c>
      <c r="N1406" s="143">
        <f>IF(対応ガラス検索!$E$2="-","",IF(対応ガラス検索!$E$2&gt;=K1406,MAX($N$2:N1405)+1,""))</f>
        <v>1405</v>
      </c>
      <c r="O1406" s="143">
        <f>IF(対応ガラス検索!$E$2="-","",IF(L1406&lt;=0.65,MAX($O$2:O1405)+1,""))</f>
        <v>1405</v>
      </c>
      <c r="P1406" s="144"/>
      <c r="Q1406" s="145"/>
    </row>
    <row r="1407" spans="1:17" x14ac:dyDescent="0.4">
      <c r="A1407" s="68">
        <v>1406</v>
      </c>
      <c r="B1407" s="68" t="s">
        <v>2295</v>
      </c>
      <c r="C1407" s="68" t="s">
        <v>2197</v>
      </c>
      <c r="D1407" s="68" t="s">
        <v>2044</v>
      </c>
      <c r="E1407" s="68" t="s">
        <v>2042</v>
      </c>
      <c r="F1407" s="68" t="s">
        <v>2043</v>
      </c>
      <c r="G1407" s="68" t="s">
        <v>1962</v>
      </c>
      <c r="H1407" s="68" t="s">
        <v>1963</v>
      </c>
      <c r="I1407" s="68">
        <v>9</v>
      </c>
      <c r="J1407" s="68" t="s">
        <v>2296</v>
      </c>
      <c r="K1407" s="68">
        <v>2</v>
      </c>
      <c r="L1407" s="68">
        <v>0.3</v>
      </c>
      <c r="M1407" s="68" t="s">
        <v>1960</v>
      </c>
      <c r="N1407" s="143">
        <f>IF(対応ガラス検索!$E$2="-","",IF(対応ガラス検索!$E$2&gt;=K1407,MAX($N$2:N1406)+1,""))</f>
        <v>1406</v>
      </c>
      <c r="O1407" s="143">
        <f>IF(対応ガラス検索!$E$2="-","",IF(L1407&lt;=0.65,MAX($O$2:O1406)+1,""))</f>
        <v>1406</v>
      </c>
      <c r="P1407" s="144"/>
      <c r="Q1407" s="145"/>
    </row>
    <row r="1408" spans="1:17" x14ac:dyDescent="0.4">
      <c r="A1408" s="68">
        <v>1407</v>
      </c>
      <c r="B1408" s="68" t="s">
        <v>2295</v>
      </c>
      <c r="C1408" s="68" t="s">
        <v>2197</v>
      </c>
      <c r="D1408" s="68" t="s">
        <v>2044</v>
      </c>
      <c r="E1408" s="68" t="s">
        <v>2042</v>
      </c>
      <c r="F1408" s="68" t="s">
        <v>2043</v>
      </c>
      <c r="G1408" s="68" t="s">
        <v>1962</v>
      </c>
      <c r="H1408" s="68" t="s">
        <v>1963</v>
      </c>
      <c r="I1408" s="68">
        <v>10</v>
      </c>
      <c r="J1408" s="68" t="s">
        <v>2296</v>
      </c>
      <c r="K1408" s="68">
        <v>1.8</v>
      </c>
      <c r="L1408" s="68">
        <v>0.3</v>
      </c>
      <c r="M1408" s="68" t="s">
        <v>1960</v>
      </c>
      <c r="N1408" s="143">
        <f>IF(対応ガラス検索!$E$2="-","",IF(対応ガラス検索!$E$2&gt;=K1408,MAX($N$2:N1407)+1,""))</f>
        <v>1407</v>
      </c>
      <c r="O1408" s="143">
        <f>IF(対応ガラス検索!$E$2="-","",IF(L1408&lt;=0.65,MAX($O$2:O1407)+1,""))</f>
        <v>1407</v>
      </c>
      <c r="P1408" s="144"/>
      <c r="Q1408" s="145"/>
    </row>
    <row r="1409" spans="1:17" x14ac:dyDescent="0.4">
      <c r="A1409" s="68">
        <v>1408</v>
      </c>
      <c r="B1409" s="68" t="s">
        <v>2295</v>
      </c>
      <c r="C1409" s="68" t="s">
        <v>2197</v>
      </c>
      <c r="D1409" s="68" t="s">
        <v>2044</v>
      </c>
      <c r="E1409" s="68" t="s">
        <v>2042</v>
      </c>
      <c r="F1409" s="68" t="s">
        <v>2043</v>
      </c>
      <c r="G1409" s="68" t="s">
        <v>1962</v>
      </c>
      <c r="H1409" s="68" t="s">
        <v>1963</v>
      </c>
      <c r="I1409" s="68">
        <v>11</v>
      </c>
      <c r="J1409" s="68" t="s">
        <v>2296</v>
      </c>
      <c r="K1409" s="68">
        <v>1.7</v>
      </c>
      <c r="L1409" s="68">
        <v>0.3</v>
      </c>
      <c r="M1409" s="68" t="s">
        <v>1960</v>
      </c>
      <c r="N1409" s="143">
        <f>IF(対応ガラス検索!$E$2="-","",IF(対応ガラス検索!$E$2&gt;=K1409,MAX($N$2:N1408)+1,""))</f>
        <v>1408</v>
      </c>
      <c r="O1409" s="143">
        <f>IF(対応ガラス検索!$E$2="-","",IF(L1409&lt;=0.65,MAX($O$2:O1408)+1,""))</f>
        <v>1408</v>
      </c>
      <c r="P1409" s="144"/>
      <c r="Q1409" s="145"/>
    </row>
    <row r="1410" spans="1:17" x14ac:dyDescent="0.4">
      <c r="A1410" s="68">
        <v>1409</v>
      </c>
      <c r="B1410" s="68" t="s">
        <v>2295</v>
      </c>
      <c r="C1410" s="68" t="s">
        <v>2197</v>
      </c>
      <c r="D1410" s="68" t="s">
        <v>2044</v>
      </c>
      <c r="E1410" s="68" t="s">
        <v>2042</v>
      </c>
      <c r="F1410" s="68" t="s">
        <v>2043</v>
      </c>
      <c r="G1410" s="68" t="s">
        <v>1962</v>
      </c>
      <c r="H1410" s="68" t="s">
        <v>1963</v>
      </c>
      <c r="I1410" s="68">
        <v>12</v>
      </c>
      <c r="J1410" s="68" t="s">
        <v>2296</v>
      </c>
      <c r="K1410" s="68">
        <v>1.6</v>
      </c>
      <c r="L1410" s="68">
        <v>0.28999999999999998</v>
      </c>
      <c r="M1410" s="68" t="s">
        <v>1960</v>
      </c>
      <c r="N1410" s="143">
        <f>IF(対応ガラス検索!$E$2="-","",IF(対応ガラス検索!$E$2&gt;=K1410,MAX($N$2:N1409)+1,""))</f>
        <v>1409</v>
      </c>
      <c r="O1410" s="143">
        <f>IF(対応ガラス検索!$E$2="-","",IF(L1410&lt;=0.65,MAX($O$2:O1409)+1,""))</f>
        <v>1409</v>
      </c>
      <c r="P1410" s="144"/>
      <c r="Q1410" s="145"/>
    </row>
    <row r="1411" spans="1:17" x14ac:dyDescent="0.4">
      <c r="A1411" s="68">
        <v>1410</v>
      </c>
      <c r="B1411" s="68" t="s">
        <v>2295</v>
      </c>
      <c r="C1411" s="68" t="s">
        <v>2197</v>
      </c>
      <c r="D1411" s="68" t="s">
        <v>2044</v>
      </c>
      <c r="E1411" s="68" t="s">
        <v>2042</v>
      </c>
      <c r="F1411" s="68" t="s">
        <v>2043</v>
      </c>
      <c r="G1411" s="68" t="s">
        <v>1962</v>
      </c>
      <c r="H1411" s="68" t="s">
        <v>1963</v>
      </c>
      <c r="I1411" s="68">
        <v>13</v>
      </c>
      <c r="J1411" s="68" t="s">
        <v>2296</v>
      </c>
      <c r="K1411" s="142">
        <v>1.5</v>
      </c>
      <c r="L1411" s="68">
        <v>0.28999999999999998</v>
      </c>
      <c r="M1411" s="68" t="s">
        <v>1960</v>
      </c>
      <c r="N1411" s="143">
        <f>IF(対応ガラス検索!$E$2="-","",IF(対応ガラス検索!$E$2&gt;=K1411,MAX($N$2:N1410)+1,""))</f>
        <v>1410</v>
      </c>
      <c r="O1411" s="143">
        <f>IF(対応ガラス検索!$E$2="-","",IF(L1411&lt;=0.65,MAX($O$2:O1410)+1,""))</f>
        <v>1410</v>
      </c>
      <c r="P1411" s="144"/>
      <c r="Q1411" s="145"/>
    </row>
    <row r="1412" spans="1:17" x14ac:dyDescent="0.4">
      <c r="A1412" s="68">
        <v>1411</v>
      </c>
      <c r="B1412" s="68" t="s">
        <v>2295</v>
      </c>
      <c r="C1412" s="68" t="s">
        <v>2197</v>
      </c>
      <c r="D1412" s="68" t="s">
        <v>2044</v>
      </c>
      <c r="E1412" s="68" t="s">
        <v>2042</v>
      </c>
      <c r="F1412" s="68" t="s">
        <v>2043</v>
      </c>
      <c r="G1412" s="68" t="s">
        <v>1962</v>
      </c>
      <c r="H1412" s="68" t="s">
        <v>1963</v>
      </c>
      <c r="I1412" s="68">
        <v>6</v>
      </c>
      <c r="J1412" s="68" t="s">
        <v>2267</v>
      </c>
      <c r="K1412" s="142">
        <v>2</v>
      </c>
      <c r="L1412" s="68">
        <v>0.3</v>
      </c>
      <c r="M1412" s="68" t="s">
        <v>1960</v>
      </c>
      <c r="N1412" s="143">
        <f>IF(対応ガラス検索!$E$2="-","",IF(対応ガラス検索!$E$2&gt;=K1412,MAX($N$2:N1411)+1,""))</f>
        <v>1411</v>
      </c>
      <c r="O1412" s="143">
        <f>IF(対応ガラス検索!$E$2="-","",IF(L1412&lt;=0.65,MAX($O$2:O1411)+1,""))</f>
        <v>1411</v>
      </c>
      <c r="P1412" s="144"/>
      <c r="Q1412" s="145"/>
    </row>
    <row r="1413" spans="1:17" x14ac:dyDescent="0.4">
      <c r="A1413" s="68">
        <v>1412</v>
      </c>
      <c r="B1413" s="68" t="s">
        <v>2295</v>
      </c>
      <c r="C1413" s="68" t="s">
        <v>2197</v>
      </c>
      <c r="D1413" s="68" t="s">
        <v>2044</v>
      </c>
      <c r="E1413" s="68" t="s">
        <v>2042</v>
      </c>
      <c r="F1413" s="68" t="s">
        <v>2043</v>
      </c>
      <c r="G1413" s="68" t="s">
        <v>1962</v>
      </c>
      <c r="H1413" s="68" t="s">
        <v>1963</v>
      </c>
      <c r="I1413" s="68">
        <v>7</v>
      </c>
      <c r="J1413" s="68" t="s">
        <v>2267</v>
      </c>
      <c r="K1413" s="68">
        <v>1.8</v>
      </c>
      <c r="L1413" s="68">
        <v>0.3</v>
      </c>
      <c r="M1413" s="68" t="s">
        <v>1960</v>
      </c>
      <c r="N1413" s="143">
        <f>IF(対応ガラス検索!$E$2="-","",IF(対応ガラス検索!$E$2&gt;=K1413,MAX($N$2:N1412)+1,""))</f>
        <v>1412</v>
      </c>
      <c r="O1413" s="143">
        <f>IF(対応ガラス検索!$E$2="-","",IF(L1413&lt;=0.65,MAX($O$2:O1412)+1,""))</f>
        <v>1412</v>
      </c>
      <c r="P1413" s="144"/>
      <c r="Q1413" s="145"/>
    </row>
    <row r="1414" spans="1:17" x14ac:dyDescent="0.4">
      <c r="A1414" s="68">
        <v>1413</v>
      </c>
      <c r="B1414" s="68" t="s">
        <v>2295</v>
      </c>
      <c r="C1414" s="68" t="s">
        <v>2197</v>
      </c>
      <c r="D1414" s="68" t="s">
        <v>2044</v>
      </c>
      <c r="E1414" s="68" t="s">
        <v>2042</v>
      </c>
      <c r="F1414" s="68" t="s">
        <v>2043</v>
      </c>
      <c r="G1414" s="68" t="s">
        <v>1962</v>
      </c>
      <c r="H1414" s="68" t="s">
        <v>1963</v>
      </c>
      <c r="I1414" s="68">
        <v>8</v>
      </c>
      <c r="J1414" s="68" t="s">
        <v>2267</v>
      </c>
      <c r="K1414" s="68">
        <v>1.7</v>
      </c>
      <c r="L1414" s="68">
        <v>0.3</v>
      </c>
      <c r="M1414" s="68" t="s">
        <v>1960</v>
      </c>
      <c r="N1414" s="143">
        <f>IF(対応ガラス検索!$E$2="-","",IF(対応ガラス検索!$E$2&gt;=K1414,MAX($N$2:N1413)+1,""))</f>
        <v>1413</v>
      </c>
      <c r="O1414" s="143">
        <f>IF(対応ガラス検索!$E$2="-","",IF(L1414&lt;=0.65,MAX($O$2:O1413)+1,""))</f>
        <v>1413</v>
      </c>
      <c r="P1414" s="144"/>
      <c r="Q1414" s="145"/>
    </row>
    <row r="1415" spans="1:17" x14ac:dyDescent="0.4">
      <c r="A1415" s="68">
        <v>1414</v>
      </c>
      <c r="B1415" s="68" t="s">
        <v>2295</v>
      </c>
      <c r="C1415" s="68" t="s">
        <v>2197</v>
      </c>
      <c r="D1415" s="68" t="s">
        <v>2044</v>
      </c>
      <c r="E1415" s="68" t="s">
        <v>2042</v>
      </c>
      <c r="F1415" s="68" t="s">
        <v>2043</v>
      </c>
      <c r="G1415" s="68" t="s">
        <v>1962</v>
      </c>
      <c r="H1415" s="68" t="s">
        <v>1963</v>
      </c>
      <c r="I1415" s="68">
        <v>9</v>
      </c>
      <c r="J1415" s="68" t="s">
        <v>2267</v>
      </c>
      <c r="K1415" s="68">
        <v>1.6</v>
      </c>
      <c r="L1415" s="68">
        <v>0.28999999999999998</v>
      </c>
      <c r="M1415" s="68" t="s">
        <v>1960</v>
      </c>
      <c r="N1415" s="143">
        <f>IF(対応ガラス検索!$E$2="-","",IF(対応ガラス検索!$E$2&gt;=K1415,MAX($N$2:N1414)+1,""))</f>
        <v>1414</v>
      </c>
      <c r="O1415" s="143">
        <f>IF(対応ガラス検索!$E$2="-","",IF(L1415&lt;=0.65,MAX($O$2:O1414)+1,""))</f>
        <v>1414</v>
      </c>
      <c r="P1415" s="144"/>
      <c r="Q1415" s="145"/>
    </row>
    <row r="1416" spans="1:17" x14ac:dyDescent="0.4">
      <c r="A1416" s="68">
        <v>1415</v>
      </c>
      <c r="B1416" s="68" t="s">
        <v>2295</v>
      </c>
      <c r="C1416" s="68" t="s">
        <v>2197</v>
      </c>
      <c r="D1416" s="68" t="s">
        <v>2044</v>
      </c>
      <c r="E1416" s="68" t="s">
        <v>2042</v>
      </c>
      <c r="F1416" s="68" t="s">
        <v>2043</v>
      </c>
      <c r="G1416" s="68" t="s">
        <v>1962</v>
      </c>
      <c r="H1416" s="68" t="s">
        <v>1963</v>
      </c>
      <c r="I1416" s="68">
        <v>10</v>
      </c>
      <c r="J1416" s="68" t="s">
        <v>2267</v>
      </c>
      <c r="K1416" s="68">
        <v>1.5</v>
      </c>
      <c r="L1416" s="68">
        <v>0.28999999999999998</v>
      </c>
      <c r="M1416" s="68" t="s">
        <v>1960</v>
      </c>
      <c r="N1416" s="143">
        <f>IF(対応ガラス検索!$E$2="-","",IF(対応ガラス検索!$E$2&gt;=K1416,MAX($N$2:N1415)+1,""))</f>
        <v>1415</v>
      </c>
      <c r="O1416" s="143">
        <f>IF(対応ガラス検索!$E$2="-","",IF(L1416&lt;=0.65,MAX($O$2:O1415)+1,""))</f>
        <v>1415</v>
      </c>
      <c r="P1416" s="144"/>
      <c r="Q1416" s="145"/>
    </row>
    <row r="1417" spans="1:17" x14ac:dyDescent="0.4">
      <c r="A1417" s="68">
        <v>1416</v>
      </c>
      <c r="B1417" s="68" t="s">
        <v>2295</v>
      </c>
      <c r="C1417" s="68" t="s">
        <v>2197</v>
      </c>
      <c r="D1417" s="68" t="s">
        <v>2044</v>
      </c>
      <c r="E1417" s="68" t="s">
        <v>2042</v>
      </c>
      <c r="F1417" s="68" t="s">
        <v>2043</v>
      </c>
      <c r="G1417" s="68" t="s">
        <v>1962</v>
      </c>
      <c r="H1417" s="68" t="s">
        <v>1963</v>
      </c>
      <c r="I1417" s="68">
        <v>11</v>
      </c>
      <c r="J1417" s="68" t="s">
        <v>2267</v>
      </c>
      <c r="K1417" s="68">
        <v>1.4</v>
      </c>
      <c r="L1417" s="68">
        <v>0.28999999999999998</v>
      </c>
      <c r="M1417" s="68" t="s">
        <v>1960</v>
      </c>
      <c r="N1417" s="143">
        <f>IF(対応ガラス検索!$E$2="-","",IF(対応ガラス検索!$E$2&gt;=K1417,MAX($N$2:N1416)+1,""))</f>
        <v>1416</v>
      </c>
      <c r="O1417" s="143">
        <f>IF(対応ガラス検索!$E$2="-","",IF(L1417&lt;=0.65,MAX($O$2:O1416)+1,""))</f>
        <v>1416</v>
      </c>
      <c r="P1417" s="144"/>
      <c r="Q1417" s="145"/>
    </row>
    <row r="1418" spans="1:17" x14ac:dyDescent="0.4">
      <c r="A1418" s="68">
        <v>1417</v>
      </c>
      <c r="B1418" s="68" t="s">
        <v>2295</v>
      </c>
      <c r="C1418" s="68" t="s">
        <v>2197</v>
      </c>
      <c r="D1418" s="68" t="s">
        <v>2044</v>
      </c>
      <c r="E1418" s="68" t="s">
        <v>2042</v>
      </c>
      <c r="F1418" s="68" t="s">
        <v>2043</v>
      </c>
      <c r="G1418" s="68" t="s">
        <v>1962</v>
      </c>
      <c r="H1418" s="68" t="s">
        <v>1963</v>
      </c>
      <c r="I1418" s="68">
        <v>12</v>
      </c>
      <c r="J1418" s="68" t="s">
        <v>2267</v>
      </c>
      <c r="K1418" s="68">
        <v>1.3</v>
      </c>
      <c r="L1418" s="68">
        <v>0.28999999999999998</v>
      </c>
      <c r="M1418" s="68" t="s">
        <v>1960</v>
      </c>
      <c r="N1418" s="143">
        <f>IF(対応ガラス検索!$E$2="-","",IF(対応ガラス検索!$E$2&gt;=K1418,MAX($N$2:N1417)+1,""))</f>
        <v>1417</v>
      </c>
      <c r="O1418" s="143">
        <f>IF(対応ガラス検索!$E$2="-","",IF(L1418&lt;=0.65,MAX($O$2:O1417)+1,""))</f>
        <v>1417</v>
      </c>
      <c r="P1418" s="144"/>
      <c r="Q1418" s="145"/>
    </row>
    <row r="1419" spans="1:17" x14ac:dyDescent="0.4">
      <c r="A1419" s="68">
        <v>1418</v>
      </c>
      <c r="B1419" s="68" t="s">
        <v>2295</v>
      </c>
      <c r="C1419" s="68" t="s">
        <v>2197</v>
      </c>
      <c r="D1419" s="68" t="s">
        <v>2044</v>
      </c>
      <c r="E1419" s="68" t="s">
        <v>2042</v>
      </c>
      <c r="F1419" s="68" t="s">
        <v>2043</v>
      </c>
      <c r="G1419" s="68" t="s">
        <v>1962</v>
      </c>
      <c r="H1419" s="68" t="s">
        <v>1963</v>
      </c>
      <c r="I1419" s="68">
        <v>13</v>
      </c>
      <c r="J1419" s="68" t="s">
        <v>2267</v>
      </c>
      <c r="K1419" s="68">
        <v>1.2</v>
      </c>
      <c r="L1419" s="68">
        <v>0.28999999999999998</v>
      </c>
      <c r="M1419" s="68" t="s">
        <v>1960</v>
      </c>
      <c r="N1419" s="143">
        <f>IF(対応ガラス検索!$E$2="-","",IF(対応ガラス検索!$E$2&gt;=K1419,MAX($N$2:N1418)+1,""))</f>
        <v>1418</v>
      </c>
      <c r="O1419" s="143">
        <f>IF(対応ガラス検索!$E$2="-","",IF(L1419&lt;=0.65,MAX($O$2:O1418)+1,""))</f>
        <v>1418</v>
      </c>
      <c r="P1419" s="144"/>
      <c r="Q1419" s="145"/>
    </row>
    <row r="1420" spans="1:17" x14ac:dyDescent="0.4">
      <c r="A1420" s="68">
        <v>1419</v>
      </c>
      <c r="B1420" s="68" t="s">
        <v>2295</v>
      </c>
      <c r="C1420" s="68" t="s">
        <v>2197</v>
      </c>
      <c r="D1420" s="68" t="s">
        <v>2045</v>
      </c>
      <c r="E1420" s="68" t="s">
        <v>2042</v>
      </c>
      <c r="F1420" s="68" t="s">
        <v>2043</v>
      </c>
      <c r="G1420" s="68" t="s">
        <v>1965</v>
      </c>
      <c r="H1420" s="68" t="s">
        <v>1966</v>
      </c>
      <c r="I1420" s="68">
        <v>6</v>
      </c>
      <c r="J1420" s="68" t="s">
        <v>2296</v>
      </c>
      <c r="K1420" s="68">
        <v>2.5</v>
      </c>
      <c r="L1420" s="68">
        <v>0.3</v>
      </c>
      <c r="M1420" s="68" t="s">
        <v>1960</v>
      </c>
      <c r="N1420" s="143">
        <f>IF(対応ガラス検索!$E$2="-","",IF(対応ガラス検索!$E$2&gt;=K1420,MAX($N$2:N1419)+1,""))</f>
        <v>1419</v>
      </c>
      <c r="O1420" s="143">
        <f>IF(対応ガラス検索!$E$2="-","",IF(L1420&lt;=0.65,MAX($O$2:O1419)+1,""))</f>
        <v>1419</v>
      </c>
      <c r="P1420" s="144"/>
      <c r="Q1420" s="145"/>
    </row>
    <row r="1421" spans="1:17" x14ac:dyDescent="0.4">
      <c r="A1421" s="68">
        <v>1420</v>
      </c>
      <c r="B1421" s="68" t="s">
        <v>2295</v>
      </c>
      <c r="C1421" s="68" t="s">
        <v>2197</v>
      </c>
      <c r="D1421" s="68" t="s">
        <v>2045</v>
      </c>
      <c r="E1421" s="68" t="s">
        <v>2042</v>
      </c>
      <c r="F1421" s="68" t="s">
        <v>2043</v>
      </c>
      <c r="G1421" s="68" t="s">
        <v>1965</v>
      </c>
      <c r="H1421" s="68" t="s">
        <v>1966</v>
      </c>
      <c r="I1421" s="68">
        <v>7</v>
      </c>
      <c r="J1421" s="68" t="s">
        <v>2296</v>
      </c>
      <c r="K1421" s="68">
        <v>2.2999999999999998</v>
      </c>
      <c r="L1421" s="68">
        <v>0.28999999999999998</v>
      </c>
      <c r="M1421" s="68" t="s">
        <v>1960</v>
      </c>
      <c r="N1421" s="143">
        <f>IF(対応ガラス検索!$E$2="-","",IF(対応ガラス検索!$E$2&gt;=K1421,MAX($N$2:N1420)+1,""))</f>
        <v>1420</v>
      </c>
      <c r="O1421" s="143">
        <f>IF(対応ガラス検索!$E$2="-","",IF(L1421&lt;=0.65,MAX($O$2:O1420)+1,""))</f>
        <v>1420</v>
      </c>
      <c r="P1421" s="144"/>
      <c r="Q1421" s="145"/>
    </row>
    <row r="1422" spans="1:17" x14ac:dyDescent="0.4">
      <c r="A1422" s="68">
        <v>1421</v>
      </c>
      <c r="B1422" s="68" t="s">
        <v>2295</v>
      </c>
      <c r="C1422" s="68" t="s">
        <v>2197</v>
      </c>
      <c r="D1422" s="68" t="s">
        <v>2045</v>
      </c>
      <c r="E1422" s="68" t="s">
        <v>2042</v>
      </c>
      <c r="F1422" s="68" t="s">
        <v>2043</v>
      </c>
      <c r="G1422" s="68" t="s">
        <v>1965</v>
      </c>
      <c r="H1422" s="68" t="s">
        <v>1966</v>
      </c>
      <c r="I1422" s="68">
        <v>8</v>
      </c>
      <c r="J1422" s="68" t="s">
        <v>2296</v>
      </c>
      <c r="K1422" s="68">
        <v>2.1</v>
      </c>
      <c r="L1422" s="68">
        <v>0.28999999999999998</v>
      </c>
      <c r="M1422" s="68" t="s">
        <v>1960</v>
      </c>
      <c r="N1422" s="143">
        <f>IF(対応ガラス検索!$E$2="-","",IF(対応ガラス検索!$E$2&gt;=K1422,MAX($N$2:N1421)+1,""))</f>
        <v>1421</v>
      </c>
      <c r="O1422" s="143">
        <f>IF(対応ガラス検索!$E$2="-","",IF(L1422&lt;=0.65,MAX($O$2:O1421)+1,""))</f>
        <v>1421</v>
      </c>
      <c r="P1422" s="144"/>
      <c r="Q1422" s="145"/>
    </row>
    <row r="1423" spans="1:17" x14ac:dyDescent="0.4">
      <c r="A1423" s="68">
        <v>1422</v>
      </c>
      <c r="B1423" s="68" t="s">
        <v>2295</v>
      </c>
      <c r="C1423" s="68" t="s">
        <v>2197</v>
      </c>
      <c r="D1423" s="68" t="s">
        <v>2045</v>
      </c>
      <c r="E1423" s="68" t="s">
        <v>2042</v>
      </c>
      <c r="F1423" s="68" t="s">
        <v>2043</v>
      </c>
      <c r="G1423" s="68" t="s">
        <v>1965</v>
      </c>
      <c r="H1423" s="68" t="s">
        <v>1966</v>
      </c>
      <c r="I1423" s="68">
        <v>9</v>
      </c>
      <c r="J1423" s="68" t="s">
        <v>2296</v>
      </c>
      <c r="K1423" s="68">
        <v>1.9</v>
      </c>
      <c r="L1423" s="68">
        <v>0.28999999999999998</v>
      </c>
      <c r="M1423" s="68" t="s">
        <v>1960</v>
      </c>
      <c r="N1423" s="143">
        <f>IF(対応ガラス検索!$E$2="-","",IF(対応ガラス検索!$E$2&gt;=K1423,MAX($N$2:N1422)+1,""))</f>
        <v>1422</v>
      </c>
      <c r="O1423" s="143">
        <f>IF(対応ガラス検索!$E$2="-","",IF(L1423&lt;=0.65,MAX($O$2:O1422)+1,""))</f>
        <v>1422</v>
      </c>
      <c r="P1423" s="144"/>
      <c r="Q1423" s="145"/>
    </row>
    <row r="1424" spans="1:17" x14ac:dyDescent="0.4">
      <c r="A1424" s="68">
        <v>1423</v>
      </c>
      <c r="B1424" s="68" t="s">
        <v>2295</v>
      </c>
      <c r="C1424" s="68" t="s">
        <v>2197</v>
      </c>
      <c r="D1424" s="68" t="s">
        <v>2045</v>
      </c>
      <c r="E1424" s="68" t="s">
        <v>2042</v>
      </c>
      <c r="F1424" s="68" t="s">
        <v>2043</v>
      </c>
      <c r="G1424" s="68" t="s">
        <v>1965</v>
      </c>
      <c r="H1424" s="68" t="s">
        <v>1966</v>
      </c>
      <c r="I1424" s="68">
        <v>10</v>
      </c>
      <c r="J1424" s="68" t="s">
        <v>2296</v>
      </c>
      <c r="K1424" s="142">
        <v>1.8</v>
      </c>
      <c r="L1424" s="68">
        <v>0.28999999999999998</v>
      </c>
      <c r="M1424" s="68" t="s">
        <v>1960</v>
      </c>
      <c r="N1424" s="143">
        <f>IF(対応ガラス検索!$E$2="-","",IF(対応ガラス検索!$E$2&gt;=K1424,MAX($N$2:N1423)+1,""))</f>
        <v>1423</v>
      </c>
      <c r="O1424" s="143">
        <f>IF(対応ガラス検索!$E$2="-","",IF(L1424&lt;=0.65,MAX($O$2:O1423)+1,""))</f>
        <v>1423</v>
      </c>
      <c r="P1424" s="144"/>
      <c r="Q1424" s="145"/>
    </row>
    <row r="1425" spans="1:17" x14ac:dyDescent="0.4">
      <c r="A1425" s="68">
        <v>1424</v>
      </c>
      <c r="B1425" s="68" t="s">
        <v>2295</v>
      </c>
      <c r="C1425" s="68" t="s">
        <v>2197</v>
      </c>
      <c r="D1425" s="68" t="s">
        <v>2045</v>
      </c>
      <c r="E1425" s="68" t="s">
        <v>2042</v>
      </c>
      <c r="F1425" s="68" t="s">
        <v>2043</v>
      </c>
      <c r="G1425" s="68" t="s">
        <v>1965</v>
      </c>
      <c r="H1425" s="68" t="s">
        <v>1966</v>
      </c>
      <c r="I1425" s="68">
        <v>11</v>
      </c>
      <c r="J1425" s="68" t="s">
        <v>2296</v>
      </c>
      <c r="K1425" s="142">
        <v>1.7</v>
      </c>
      <c r="L1425" s="68">
        <v>0.28000000000000003</v>
      </c>
      <c r="M1425" s="68" t="s">
        <v>1960</v>
      </c>
      <c r="N1425" s="143">
        <f>IF(対応ガラス検索!$E$2="-","",IF(対応ガラス検索!$E$2&gt;=K1425,MAX($N$2:N1424)+1,""))</f>
        <v>1424</v>
      </c>
      <c r="O1425" s="143">
        <f>IF(対応ガラス検索!$E$2="-","",IF(L1425&lt;=0.65,MAX($O$2:O1424)+1,""))</f>
        <v>1424</v>
      </c>
      <c r="P1425" s="144"/>
      <c r="Q1425" s="145"/>
    </row>
    <row r="1426" spans="1:17" x14ac:dyDescent="0.4">
      <c r="A1426" s="68">
        <v>1425</v>
      </c>
      <c r="B1426" s="68" t="s">
        <v>2295</v>
      </c>
      <c r="C1426" s="68" t="s">
        <v>2197</v>
      </c>
      <c r="D1426" s="68" t="s">
        <v>2045</v>
      </c>
      <c r="E1426" s="68" t="s">
        <v>2042</v>
      </c>
      <c r="F1426" s="68" t="s">
        <v>2043</v>
      </c>
      <c r="G1426" s="68" t="s">
        <v>1965</v>
      </c>
      <c r="H1426" s="68" t="s">
        <v>1966</v>
      </c>
      <c r="I1426" s="68">
        <v>12</v>
      </c>
      <c r="J1426" s="68" t="s">
        <v>2296</v>
      </c>
      <c r="K1426" s="68">
        <v>1.6</v>
      </c>
      <c r="L1426" s="68">
        <v>0.28000000000000003</v>
      </c>
      <c r="M1426" s="68" t="s">
        <v>1960</v>
      </c>
      <c r="N1426" s="143">
        <f>IF(対応ガラス検索!$E$2="-","",IF(対応ガラス検索!$E$2&gt;=K1426,MAX($N$2:N1425)+1,""))</f>
        <v>1425</v>
      </c>
      <c r="O1426" s="143">
        <f>IF(対応ガラス検索!$E$2="-","",IF(L1426&lt;=0.65,MAX($O$2:O1425)+1,""))</f>
        <v>1425</v>
      </c>
      <c r="P1426" s="144"/>
      <c r="Q1426" s="145"/>
    </row>
    <row r="1427" spans="1:17" x14ac:dyDescent="0.4">
      <c r="A1427" s="68">
        <v>1426</v>
      </c>
      <c r="B1427" s="68" t="s">
        <v>2295</v>
      </c>
      <c r="C1427" s="68" t="s">
        <v>2197</v>
      </c>
      <c r="D1427" s="68" t="s">
        <v>2045</v>
      </c>
      <c r="E1427" s="68" t="s">
        <v>2042</v>
      </c>
      <c r="F1427" s="68" t="s">
        <v>2043</v>
      </c>
      <c r="G1427" s="68" t="s">
        <v>1965</v>
      </c>
      <c r="H1427" s="68" t="s">
        <v>1966</v>
      </c>
      <c r="I1427" s="68">
        <v>6</v>
      </c>
      <c r="J1427" s="68" t="s">
        <v>2267</v>
      </c>
      <c r="K1427" s="68">
        <v>2</v>
      </c>
      <c r="L1427" s="68">
        <v>0.28999999999999998</v>
      </c>
      <c r="M1427" s="68" t="s">
        <v>1960</v>
      </c>
      <c r="N1427" s="143">
        <f>IF(対応ガラス検索!$E$2="-","",IF(対応ガラス検索!$E$2&gt;=K1427,MAX($N$2:N1426)+1,""))</f>
        <v>1426</v>
      </c>
      <c r="O1427" s="143">
        <f>IF(対応ガラス検索!$E$2="-","",IF(L1427&lt;=0.65,MAX($O$2:O1426)+1,""))</f>
        <v>1426</v>
      </c>
      <c r="P1427" s="144"/>
      <c r="Q1427" s="145"/>
    </row>
    <row r="1428" spans="1:17" x14ac:dyDescent="0.4">
      <c r="A1428" s="68">
        <v>1427</v>
      </c>
      <c r="B1428" s="68" t="s">
        <v>2295</v>
      </c>
      <c r="C1428" s="68" t="s">
        <v>2197</v>
      </c>
      <c r="D1428" s="68" t="s">
        <v>2045</v>
      </c>
      <c r="E1428" s="68" t="s">
        <v>2042</v>
      </c>
      <c r="F1428" s="68" t="s">
        <v>2043</v>
      </c>
      <c r="G1428" s="68" t="s">
        <v>1965</v>
      </c>
      <c r="H1428" s="68" t="s">
        <v>1966</v>
      </c>
      <c r="I1428" s="68">
        <v>7</v>
      </c>
      <c r="J1428" s="68" t="s">
        <v>2267</v>
      </c>
      <c r="K1428" s="68">
        <v>1.8</v>
      </c>
      <c r="L1428" s="68">
        <v>0.28999999999999998</v>
      </c>
      <c r="M1428" s="68" t="s">
        <v>1960</v>
      </c>
      <c r="N1428" s="143">
        <f>IF(対応ガラス検索!$E$2="-","",IF(対応ガラス検索!$E$2&gt;=K1428,MAX($N$2:N1427)+1,""))</f>
        <v>1427</v>
      </c>
      <c r="O1428" s="143">
        <f>IF(対応ガラス検索!$E$2="-","",IF(L1428&lt;=0.65,MAX($O$2:O1427)+1,""))</f>
        <v>1427</v>
      </c>
      <c r="P1428" s="144"/>
      <c r="Q1428" s="145"/>
    </row>
    <row r="1429" spans="1:17" x14ac:dyDescent="0.4">
      <c r="A1429" s="68">
        <v>1428</v>
      </c>
      <c r="B1429" s="68" t="s">
        <v>2295</v>
      </c>
      <c r="C1429" s="68" t="s">
        <v>2197</v>
      </c>
      <c r="D1429" s="68" t="s">
        <v>2045</v>
      </c>
      <c r="E1429" s="68" t="s">
        <v>2042</v>
      </c>
      <c r="F1429" s="68" t="s">
        <v>2043</v>
      </c>
      <c r="G1429" s="68" t="s">
        <v>1965</v>
      </c>
      <c r="H1429" s="68" t="s">
        <v>1966</v>
      </c>
      <c r="I1429" s="68">
        <v>8</v>
      </c>
      <c r="J1429" s="68" t="s">
        <v>2267</v>
      </c>
      <c r="K1429" s="68">
        <v>1.7</v>
      </c>
      <c r="L1429" s="68">
        <v>0.28000000000000003</v>
      </c>
      <c r="M1429" s="68" t="s">
        <v>1960</v>
      </c>
      <c r="N1429" s="143">
        <f>IF(対応ガラス検索!$E$2="-","",IF(対応ガラス検索!$E$2&gt;=K1429,MAX($N$2:N1428)+1,""))</f>
        <v>1428</v>
      </c>
      <c r="O1429" s="143">
        <f>IF(対応ガラス検索!$E$2="-","",IF(L1429&lt;=0.65,MAX($O$2:O1428)+1,""))</f>
        <v>1428</v>
      </c>
      <c r="P1429" s="144"/>
      <c r="Q1429" s="145"/>
    </row>
    <row r="1430" spans="1:17" x14ac:dyDescent="0.4">
      <c r="A1430" s="68">
        <v>1429</v>
      </c>
      <c r="B1430" s="68" t="s">
        <v>2295</v>
      </c>
      <c r="C1430" s="68" t="s">
        <v>2197</v>
      </c>
      <c r="D1430" s="68" t="s">
        <v>2045</v>
      </c>
      <c r="E1430" s="68" t="s">
        <v>2042</v>
      </c>
      <c r="F1430" s="68" t="s">
        <v>2043</v>
      </c>
      <c r="G1430" s="68" t="s">
        <v>1965</v>
      </c>
      <c r="H1430" s="68" t="s">
        <v>1966</v>
      </c>
      <c r="I1430" s="68">
        <v>9</v>
      </c>
      <c r="J1430" s="68" t="s">
        <v>2267</v>
      </c>
      <c r="K1430" s="68">
        <v>1.6</v>
      </c>
      <c r="L1430" s="68">
        <v>0.28000000000000003</v>
      </c>
      <c r="M1430" s="68" t="s">
        <v>1960</v>
      </c>
      <c r="N1430" s="143">
        <f>IF(対応ガラス検索!$E$2="-","",IF(対応ガラス検索!$E$2&gt;=K1430,MAX($N$2:N1429)+1,""))</f>
        <v>1429</v>
      </c>
      <c r="O1430" s="143">
        <f>IF(対応ガラス検索!$E$2="-","",IF(L1430&lt;=0.65,MAX($O$2:O1429)+1,""))</f>
        <v>1429</v>
      </c>
      <c r="P1430" s="144"/>
      <c r="Q1430" s="145"/>
    </row>
    <row r="1431" spans="1:17" x14ac:dyDescent="0.4">
      <c r="A1431" s="68">
        <v>1430</v>
      </c>
      <c r="B1431" s="68" t="s">
        <v>2295</v>
      </c>
      <c r="C1431" s="68" t="s">
        <v>2197</v>
      </c>
      <c r="D1431" s="68" t="s">
        <v>2045</v>
      </c>
      <c r="E1431" s="68" t="s">
        <v>2042</v>
      </c>
      <c r="F1431" s="68" t="s">
        <v>2043</v>
      </c>
      <c r="G1431" s="68" t="s">
        <v>1965</v>
      </c>
      <c r="H1431" s="68" t="s">
        <v>1966</v>
      </c>
      <c r="I1431" s="68">
        <v>10</v>
      </c>
      <c r="J1431" s="68" t="s">
        <v>2267</v>
      </c>
      <c r="K1431" s="68">
        <v>1.5</v>
      </c>
      <c r="L1431" s="68">
        <v>0.28000000000000003</v>
      </c>
      <c r="M1431" s="68" t="s">
        <v>1960</v>
      </c>
      <c r="N1431" s="143">
        <f>IF(対応ガラス検索!$E$2="-","",IF(対応ガラス検索!$E$2&gt;=K1431,MAX($N$2:N1430)+1,""))</f>
        <v>1430</v>
      </c>
      <c r="O1431" s="143">
        <f>IF(対応ガラス検索!$E$2="-","",IF(L1431&lt;=0.65,MAX($O$2:O1430)+1,""))</f>
        <v>1430</v>
      </c>
      <c r="P1431" s="144"/>
      <c r="Q1431" s="145"/>
    </row>
    <row r="1432" spans="1:17" x14ac:dyDescent="0.4">
      <c r="A1432" s="68">
        <v>1431</v>
      </c>
      <c r="B1432" s="68" t="s">
        <v>2295</v>
      </c>
      <c r="C1432" s="68" t="s">
        <v>2197</v>
      </c>
      <c r="D1432" s="68" t="s">
        <v>2045</v>
      </c>
      <c r="E1432" s="68" t="s">
        <v>2042</v>
      </c>
      <c r="F1432" s="68" t="s">
        <v>2043</v>
      </c>
      <c r="G1432" s="68" t="s">
        <v>1965</v>
      </c>
      <c r="H1432" s="68" t="s">
        <v>1966</v>
      </c>
      <c r="I1432" s="68">
        <v>11</v>
      </c>
      <c r="J1432" s="68" t="s">
        <v>2267</v>
      </c>
      <c r="K1432" s="68">
        <v>1.4</v>
      </c>
      <c r="L1432" s="68">
        <v>0.28000000000000003</v>
      </c>
      <c r="M1432" s="68" t="s">
        <v>1960</v>
      </c>
      <c r="N1432" s="143">
        <f>IF(対応ガラス検索!$E$2="-","",IF(対応ガラス検索!$E$2&gt;=K1432,MAX($N$2:N1431)+1,""))</f>
        <v>1431</v>
      </c>
      <c r="O1432" s="143">
        <f>IF(対応ガラス検索!$E$2="-","",IF(L1432&lt;=0.65,MAX($O$2:O1431)+1,""))</f>
        <v>1431</v>
      </c>
      <c r="P1432" s="144"/>
      <c r="Q1432" s="145"/>
    </row>
    <row r="1433" spans="1:17" x14ac:dyDescent="0.4">
      <c r="A1433" s="68">
        <v>1432</v>
      </c>
      <c r="B1433" s="68" t="s">
        <v>2295</v>
      </c>
      <c r="C1433" s="68" t="s">
        <v>2197</v>
      </c>
      <c r="D1433" s="68" t="s">
        <v>2045</v>
      </c>
      <c r="E1433" s="68" t="s">
        <v>2042</v>
      </c>
      <c r="F1433" s="68" t="s">
        <v>2043</v>
      </c>
      <c r="G1433" s="68" t="s">
        <v>1965</v>
      </c>
      <c r="H1433" s="68" t="s">
        <v>1966</v>
      </c>
      <c r="I1433" s="68">
        <v>12</v>
      </c>
      <c r="J1433" s="68" t="s">
        <v>2267</v>
      </c>
      <c r="K1433" s="68">
        <v>1.3</v>
      </c>
      <c r="L1433" s="68">
        <v>0.28000000000000003</v>
      </c>
      <c r="M1433" s="68" t="s">
        <v>1960</v>
      </c>
      <c r="N1433" s="143">
        <f>IF(対応ガラス検索!$E$2="-","",IF(対応ガラス検索!$E$2&gt;=K1433,MAX($N$2:N1432)+1,""))</f>
        <v>1432</v>
      </c>
      <c r="O1433" s="143">
        <f>IF(対応ガラス検索!$E$2="-","",IF(L1433&lt;=0.65,MAX($O$2:O1432)+1,""))</f>
        <v>1432</v>
      </c>
      <c r="P1433" s="144"/>
      <c r="Q1433" s="145"/>
    </row>
    <row r="1434" spans="1:17" x14ac:dyDescent="0.4">
      <c r="A1434" s="68">
        <v>1433</v>
      </c>
      <c r="B1434" s="68" t="s">
        <v>2295</v>
      </c>
      <c r="C1434" s="68" t="s">
        <v>2197</v>
      </c>
      <c r="D1434" s="68" t="s">
        <v>2019</v>
      </c>
      <c r="E1434" s="68" t="s">
        <v>2020</v>
      </c>
      <c r="F1434" s="68" t="s">
        <v>2021</v>
      </c>
      <c r="G1434" s="68" t="s">
        <v>1958</v>
      </c>
      <c r="H1434" s="68" t="s">
        <v>1959</v>
      </c>
      <c r="I1434" s="68">
        <v>6</v>
      </c>
      <c r="J1434" s="68" t="s">
        <v>2296</v>
      </c>
      <c r="K1434" s="68">
        <v>2.5</v>
      </c>
      <c r="L1434" s="68">
        <v>0.42</v>
      </c>
      <c r="M1434" s="68" t="s">
        <v>1960</v>
      </c>
      <c r="N1434" s="143">
        <f>IF(対応ガラス検索!$E$2="-","",IF(対応ガラス検索!$E$2&gt;=K1434,MAX($N$2:N1433)+1,""))</f>
        <v>1433</v>
      </c>
      <c r="O1434" s="143">
        <f>IF(対応ガラス検索!$E$2="-","",IF(L1434&lt;=0.65,MAX($O$2:O1433)+1,""))</f>
        <v>1433</v>
      </c>
      <c r="P1434" s="144"/>
      <c r="Q1434" s="145"/>
    </row>
    <row r="1435" spans="1:17" x14ac:dyDescent="0.4">
      <c r="A1435" s="68">
        <v>1434</v>
      </c>
      <c r="B1435" s="68" t="s">
        <v>2295</v>
      </c>
      <c r="C1435" s="68" t="s">
        <v>2197</v>
      </c>
      <c r="D1435" s="68" t="s">
        <v>2019</v>
      </c>
      <c r="E1435" s="68" t="s">
        <v>2020</v>
      </c>
      <c r="F1435" s="68" t="s">
        <v>2021</v>
      </c>
      <c r="G1435" s="68" t="s">
        <v>1958</v>
      </c>
      <c r="H1435" s="68" t="s">
        <v>1959</v>
      </c>
      <c r="I1435" s="68">
        <v>7</v>
      </c>
      <c r="J1435" s="68" t="s">
        <v>2296</v>
      </c>
      <c r="K1435" s="68">
        <v>2.2999999999999998</v>
      </c>
      <c r="L1435" s="68">
        <v>0.41</v>
      </c>
      <c r="M1435" s="68" t="s">
        <v>1960</v>
      </c>
      <c r="N1435" s="143">
        <f>IF(対応ガラス検索!$E$2="-","",IF(対応ガラス検索!$E$2&gt;=K1435,MAX($N$2:N1434)+1,""))</f>
        <v>1434</v>
      </c>
      <c r="O1435" s="143">
        <f>IF(対応ガラス検索!$E$2="-","",IF(L1435&lt;=0.65,MAX($O$2:O1434)+1,""))</f>
        <v>1434</v>
      </c>
      <c r="P1435" s="144"/>
      <c r="Q1435" s="145"/>
    </row>
    <row r="1436" spans="1:17" x14ac:dyDescent="0.4">
      <c r="A1436" s="68">
        <v>1435</v>
      </c>
      <c r="B1436" s="68" t="s">
        <v>2295</v>
      </c>
      <c r="C1436" s="68" t="s">
        <v>2197</v>
      </c>
      <c r="D1436" s="68" t="s">
        <v>2019</v>
      </c>
      <c r="E1436" s="68" t="s">
        <v>2020</v>
      </c>
      <c r="F1436" s="68" t="s">
        <v>2021</v>
      </c>
      <c r="G1436" s="68" t="s">
        <v>1958</v>
      </c>
      <c r="H1436" s="68" t="s">
        <v>1959</v>
      </c>
      <c r="I1436" s="68">
        <v>8</v>
      </c>
      <c r="J1436" s="68" t="s">
        <v>2296</v>
      </c>
      <c r="K1436" s="68">
        <v>2.1</v>
      </c>
      <c r="L1436" s="68">
        <v>0.41</v>
      </c>
      <c r="M1436" s="68" t="s">
        <v>1960</v>
      </c>
      <c r="N1436" s="143">
        <f>IF(対応ガラス検索!$E$2="-","",IF(対応ガラス検索!$E$2&gt;=K1436,MAX($N$2:N1435)+1,""))</f>
        <v>1435</v>
      </c>
      <c r="O1436" s="143">
        <f>IF(対応ガラス検索!$E$2="-","",IF(L1436&lt;=0.65,MAX($O$2:O1435)+1,""))</f>
        <v>1435</v>
      </c>
      <c r="P1436" s="144"/>
      <c r="Q1436" s="145"/>
    </row>
    <row r="1437" spans="1:17" x14ac:dyDescent="0.4">
      <c r="A1437" s="68">
        <v>1436</v>
      </c>
      <c r="B1437" s="68" t="s">
        <v>2295</v>
      </c>
      <c r="C1437" s="68" t="s">
        <v>2197</v>
      </c>
      <c r="D1437" s="68" t="s">
        <v>2019</v>
      </c>
      <c r="E1437" s="68" t="s">
        <v>2020</v>
      </c>
      <c r="F1437" s="68" t="s">
        <v>2021</v>
      </c>
      <c r="G1437" s="68" t="s">
        <v>1958</v>
      </c>
      <c r="H1437" s="68" t="s">
        <v>1959</v>
      </c>
      <c r="I1437" s="68">
        <v>9</v>
      </c>
      <c r="J1437" s="68" t="s">
        <v>2296</v>
      </c>
      <c r="K1437" s="142">
        <v>2</v>
      </c>
      <c r="L1437" s="68">
        <v>0.41</v>
      </c>
      <c r="M1437" s="68" t="s">
        <v>1960</v>
      </c>
      <c r="N1437" s="143">
        <f>IF(対応ガラス検索!$E$2="-","",IF(対応ガラス検索!$E$2&gt;=K1437,MAX($N$2:N1436)+1,""))</f>
        <v>1436</v>
      </c>
      <c r="O1437" s="143">
        <f>IF(対応ガラス検索!$E$2="-","",IF(L1437&lt;=0.65,MAX($O$2:O1436)+1,""))</f>
        <v>1436</v>
      </c>
      <c r="P1437" s="144"/>
      <c r="Q1437" s="145"/>
    </row>
    <row r="1438" spans="1:17" x14ac:dyDescent="0.4">
      <c r="A1438" s="68">
        <v>1437</v>
      </c>
      <c r="B1438" s="68" t="s">
        <v>2295</v>
      </c>
      <c r="C1438" s="68" t="s">
        <v>2197</v>
      </c>
      <c r="D1438" s="68" t="s">
        <v>2019</v>
      </c>
      <c r="E1438" s="68" t="s">
        <v>2020</v>
      </c>
      <c r="F1438" s="68" t="s">
        <v>2021</v>
      </c>
      <c r="G1438" s="68" t="s">
        <v>1958</v>
      </c>
      <c r="H1438" s="68" t="s">
        <v>1959</v>
      </c>
      <c r="I1438" s="68">
        <v>10</v>
      </c>
      <c r="J1438" s="68" t="s">
        <v>2296</v>
      </c>
      <c r="K1438" s="68">
        <v>1.8</v>
      </c>
      <c r="L1438" s="68">
        <v>0.41</v>
      </c>
      <c r="M1438" s="68" t="s">
        <v>1960</v>
      </c>
      <c r="N1438" s="143">
        <f>IF(対応ガラス検索!$E$2="-","",IF(対応ガラス検索!$E$2&gt;=K1438,MAX($N$2:N1437)+1,""))</f>
        <v>1437</v>
      </c>
      <c r="O1438" s="143">
        <f>IF(対応ガラス検索!$E$2="-","",IF(L1438&lt;=0.65,MAX($O$2:O1437)+1,""))</f>
        <v>1437</v>
      </c>
      <c r="P1438" s="144"/>
      <c r="Q1438" s="145"/>
    </row>
    <row r="1439" spans="1:17" x14ac:dyDescent="0.4">
      <c r="A1439" s="68">
        <v>1438</v>
      </c>
      <c r="B1439" s="68" t="s">
        <v>2295</v>
      </c>
      <c r="C1439" s="68" t="s">
        <v>2197</v>
      </c>
      <c r="D1439" s="68" t="s">
        <v>2019</v>
      </c>
      <c r="E1439" s="68" t="s">
        <v>2020</v>
      </c>
      <c r="F1439" s="68" t="s">
        <v>2021</v>
      </c>
      <c r="G1439" s="68" t="s">
        <v>1958</v>
      </c>
      <c r="H1439" s="68" t="s">
        <v>1959</v>
      </c>
      <c r="I1439" s="68">
        <v>11</v>
      </c>
      <c r="J1439" s="68" t="s">
        <v>2296</v>
      </c>
      <c r="K1439" s="68">
        <v>1.7</v>
      </c>
      <c r="L1439" s="68">
        <v>0.41</v>
      </c>
      <c r="M1439" s="68" t="s">
        <v>1960</v>
      </c>
      <c r="N1439" s="143">
        <f>IF(対応ガラス検索!$E$2="-","",IF(対応ガラス検索!$E$2&gt;=K1439,MAX($N$2:N1438)+1,""))</f>
        <v>1438</v>
      </c>
      <c r="O1439" s="143">
        <f>IF(対応ガラス検索!$E$2="-","",IF(L1439&lt;=0.65,MAX($O$2:O1438)+1,""))</f>
        <v>1438</v>
      </c>
      <c r="P1439" s="144"/>
      <c r="Q1439" s="145"/>
    </row>
    <row r="1440" spans="1:17" x14ac:dyDescent="0.4">
      <c r="A1440" s="68">
        <v>1439</v>
      </c>
      <c r="B1440" s="68" t="s">
        <v>2295</v>
      </c>
      <c r="C1440" s="68" t="s">
        <v>2197</v>
      </c>
      <c r="D1440" s="68" t="s">
        <v>2019</v>
      </c>
      <c r="E1440" s="68" t="s">
        <v>2020</v>
      </c>
      <c r="F1440" s="68" t="s">
        <v>2021</v>
      </c>
      <c r="G1440" s="68" t="s">
        <v>1958</v>
      </c>
      <c r="H1440" s="68" t="s">
        <v>1959</v>
      </c>
      <c r="I1440" s="68">
        <v>12</v>
      </c>
      <c r="J1440" s="68" t="s">
        <v>2296</v>
      </c>
      <c r="K1440" s="68">
        <v>1.6</v>
      </c>
      <c r="L1440" s="68">
        <v>0.41</v>
      </c>
      <c r="M1440" s="68" t="s">
        <v>1960</v>
      </c>
      <c r="N1440" s="143">
        <f>IF(対応ガラス検索!$E$2="-","",IF(対応ガラス検索!$E$2&gt;=K1440,MAX($N$2:N1439)+1,""))</f>
        <v>1439</v>
      </c>
      <c r="O1440" s="143">
        <f>IF(対応ガラス検索!$E$2="-","",IF(L1440&lt;=0.65,MAX($O$2:O1439)+1,""))</f>
        <v>1439</v>
      </c>
      <c r="P1440" s="144"/>
      <c r="Q1440" s="145"/>
    </row>
    <row r="1441" spans="1:17" x14ac:dyDescent="0.4">
      <c r="A1441" s="68">
        <v>1440</v>
      </c>
      <c r="B1441" s="68" t="s">
        <v>2295</v>
      </c>
      <c r="C1441" s="68" t="s">
        <v>2197</v>
      </c>
      <c r="D1441" s="68" t="s">
        <v>2019</v>
      </c>
      <c r="E1441" s="68" t="s">
        <v>2020</v>
      </c>
      <c r="F1441" s="68" t="s">
        <v>2021</v>
      </c>
      <c r="G1441" s="68" t="s">
        <v>1958</v>
      </c>
      <c r="H1441" s="68" t="s">
        <v>1959</v>
      </c>
      <c r="I1441" s="68">
        <v>13</v>
      </c>
      <c r="J1441" s="68" t="s">
        <v>2296</v>
      </c>
      <c r="K1441" s="68">
        <v>1.6</v>
      </c>
      <c r="L1441" s="68">
        <v>0.41</v>
      </c>
      <c r="M1441" s="68" t="s">
        <v>1960</v>
      </c>
      <c r="N1441" s="143">
        <f>IF(対応ガラス検索!$E$2="-","",IF(対応ガラス検索!$E$2&gt;=K1441,MAX($N$2:N1440)+1,""))</f>
        <v>1440</v>
      </c>
      <c r="O1441" s="143">
        <f>IF(対応ガラス検索!$E$2="-","",IF(L1441&lt;=0.65,MAX($O$2:O1440)+1,""))</f>
        <v>1440</v>
      </c>
      <c r="P1441" s="144"/>
      <c r="Q1441" s="145"/>
    </row>
    <row r="1442" spans="1:17" x14ac:dyDescent="0.4">
      <c r="A1442" s="68">
        <v>1441</v>
      </c>
      <c r="B1442" s="68" t="s">
        <v>2295</v>
      </c>
      <c r="C1442" s="68" t="s">
        <v>2197</v>
      </c>
      <c r="D1442" s="68" t="s">
        <v>2019</v>
      </c>
      <c r="E1442" s="68" t="s">
        <v>2020</v>
      </c>
      <c r="F1442" s="68" t="s">
        <v>2021</v>
      </c>
      <c r="G1442" s="68" t="s">
        <v>1958</v>
      </c>
      <c r="H1442" s="68" t="s">
        <v>1959</v>
      </c>
      <c r="I1442" s="68">
        <v>6</v>
      </c>
      <c r="J1442" s="68" t="s">
        <v>2267</v>
      </c>
      <c r="K1442" s="68">
        <v>2</v>
      </c>
      <c r="L1442" s="68">
        <v>0.41</v>
      </c>
      <c r="M1442" s="68" t="s">
        <v>1960</v>
      </c>
      <c r="N1442" s="143">
        <f>IF(対応ガラス検索!$E$2="-","",IF(対応ガラス検索!$E$2&gt;=K1442,MAX($N$2:N1441)+1,""))</f>
        <v>1441</v>
      </c>
      <c r="O1442" s="143">
        <f>IF(対応ガラス検索!$E$2="-","",IF(L1442&lt;=0.65,MAX($O$2:O1441)+1,""))</f>
        <v>1441</v>
      </c>
      <c r="P1442" s="144"/>
      <c r="Q1442" s="145"/>
    </row>
    <row r="1443" spans="1:17" x14ac:dyDescent="0.4">
      <c r="A1443" s="68">
        <v>1442</v>
      </c>
      <c r="B1443" s="68" t="s">
        <v>2295</v>
      </c>
      <c r="C1443" s="68" t="s">
        <v>2197</v>
      </c>
      <c r="D1443" s="68" t="s">
        <v>2019</v>
      </c>
      <c r="E1443" s="68" t="s">
        <v>2020</v>
      </c>
      <c r="F1443" s="68" t="s">
        <v>2021</v>
      </c>
      <c r="G1443" s="68" t="s">
        <v>1958</v>
      </c>
      <c r="H1443" s="68" t="s">
        <v>1959</v>
      </c>
      <c r="I1443" s="68">
        <v>7</v>
      </c>
      <c r="J1443" s="68" t="s">
        <v>2267</v>
      </c>
      <c r="K1443" s="68">
        <v>1.8</v>
      </c>
      <c r="L1443" s="68">
        <v>0.41</v>
      </c>
      <c r="M1443" s="68" t="s">
        <v>1960</v>
      </c>
      <c r="N1443" s="143">
        <f>IF(対応ガラス検索!$E$2="-","",IF(対応ガラス検索!$E$2&gt;=K1443,MAX($N$2:N1442)+1,""))</f>
        <v>1442</v>
      </c>
      <c r="O1443" s="143">
        <f>IF(対応ガラス検索!$E$2="-","",IF(L1443&lt;=0.65,MAX($O$2:O1442)+1,""))</f>
        <v>1442</v>
      </c>
      <c r="P1443" s="144"/>
      <c r="Q1443" s="145"/>
    </row>
    <row r="1444" spans="1:17" x14ac:dyDescent="0.4">
      <c r="A1444" s="68">
        <v>1443</v>
      </c>
      <c r="B1444" s="68" t="s">
        <v>2295</v>
      </c>
      <c r="C1444" s="68" t="s">
        <v>2197</v>
      </c>
      <c r="D1444" s="68" t="s">
        <v>2019</v>
      </c>
      <c r="E1444" s="68" t="s">
        <v>2020</v>
      </c>
      <c r="F1444" s="68" t="s">
        <v>2021</v>
      </c>
      <c r="G1444" s="68" t="s">
        <v>1958</v>
      </c>
      <c r="H1444" s="68" t="s">
        <v>1959</v>
      </c>
      <c r="I1444" s="68">
        <v>8</v>
      </c>
      <c r="J1444" s="68" t="s">
        <v>2267</v>
      </c>
      <c r="K1444" s="68">
        <v>1.7</v>
      </c>
      <c r="L1444" s="68">
        <v>0.41</v>
      </c>
      <c r="M1444" s="68" t="s">
        <v>1960</v>
      </c>
      <c r="N1444" s="143">
        <f>IF(対応ガラス検索!$E$2="-","",IF(対応ガラス検索!$E$2&gt;=K1444,MAX($N$2:N1443)+1,""))</f>
        <v>1443</v>
      </c>
      <c r="O1444" s="143">
        <f>IF(対応ガラス検索!$E$2="-","",IF(L1444&lt;=0.65,MAX($O$2:O1443)+1,""))</f>
        <v>1443</v>
      </c>
      <c r="P1444" s="144"/>
      <c r="Q1444" s="145"/>
    </row>
    <row r="1445" spans="1:17" x14ac:dyDescent="0.4">
      <c r="A1445" s="68">
        <v>1444</v>
      </c>
      <c r="B1445" s="68" t="s">
        <v>2295</v>
      </c>
      <c r="C1445" s="68" t="s">
        <v>2197</v>
      </c>
      <c r="D1445" s="68" t="s">
        <v>2019</v>
      </c>
      <c r="E1445" s="68" t="s">
        <v>2020</v>
      </c>
      <c r="F1445" s="68" t="s">
        <v>2021</v>
      </c>
      <c r="G1445" s="68" t="s">
        <v>1958</v>
      </c>
      <c r="H1445" s="68" t="s">
        <v>1959</v>
      </c>
      <c r="I1445" s="68">
        <v>9</v>
      </c>
      <c r="J1445" s="68" t="s">
        <v>2267</v>
      </c>
      <c r="K1445" s="68">
        <v>1.6</v>
      </c>
      <c r="L1445" s="68">
        <v>0.41</v>
      </c>
      <c r="M1445" s="68" t="s">
        <v>1960</v>
      </c>
      <c r="N1445" s="143">
        <f>IF(対応ガラス検索!$E$2="-","",IF(対応ガラス検索!$E$2&gt;=K1445,MAX($N$2:N1444)+1,""))</f>
        <v>1444</v>
      </c>
      <c r="O1445" s="143">
        <f>IF(対応ガラス検索!$E$2="-","",IF(L1445&lt;=0.65,MAX($O$2:O1444)+1,""))</f>
        <v>1444</v>
      </c>
      <c r="P1445" s="144"/>
      <c r="Q1445" s="145"/>
    </row>
    <row r="1446" spans="1:17" x14ac:dyDescent="0.4">
      <c r="A1446" s="68">
        <v>1445</v>
      </c>
      <c r="B1446" s="68" t="s">
        <v>2295</v>
      </c>
      <c r="C1446" s="68" t="s">
        <v>2197</v>
      </c>
      <c r="D1446" s="68" t="s">
        <v>2019</v>
      </c>
      <c r="E1446" s="68" t="s">
        <v>2020</v>
      </c>
      <c r="F1446" s="68" t="s">
        <v>2021</v>
      </c>
      <c r="G1446" s="68" t="s">
        <v>1958</v>
      </c>
      <c r="H1446" s="68" t="s">
        <v>1959</v>
      </c>
      <c r="I1446" s="68">
        <v>10</v>
      </c>
      <c r="J1446" s="68" t="s">
        <v>2267</v>
      </c>
      <c r="K1446" s="68">
        <v>1.5</v>
      </c>
      <c r="L1446" s="68">
        <v>0.41</v>
      </c>
      <c r="M1446" s="68" t="s">
        <v>1960</v>
      </c>
      <c r="N1446" s="143">
        <f>IF(対応ガラス検索!$E$2="-","",IF(対応ガラス検索!$E$2&gt;=K1446,MAX($N$2:N1445)+1,""))</f>
        <v>1445</v>
      </c>
      <c r="O1446" s="143">
        <f>IF(対応ガラス検索!$E$2="-","",IF(L1446&lt;=0.65,MAX($O$2:O1445)+1,""))</f>
        <v>1445</v>
      </c>
      <c r="P1446" s="144"/>
      <c r="Q1446" s="145"/>
    </row>
    <row r="1447" spans="1:17" x14ac:dyDescent="0.4">
      <c r="A1447" s="68">
        <v>1446</v>
      </c>
      <c r="B1447" s="68" t="s">
        <v>2295</v>
      </c>
      <c r="C1447" s="68" t="s">
        <v>2197</v>
      </c>
      <c r="D1447" s="68" t="s">
        <v>2019</v>
      </c>
      <c r="E1447" s="68" t="s">
        <v>2020</v>
      </c>
      <c r="F1447" s="68" t="s">
        <v>2021</v>
      </c>
      <c r="G1447" s="68" t="s">
        <v>1958</v>
      </c>
      <c r="H1447" s="68" t="s">
        <v>1959</v>
      </c>
      <c r="I1447" s="68">
        <v>11</v>
      </c>
      <c r="J1447" s="68" t="s">
        <v>2267</v>
      </c>
      <c r="K1447" s="68">
        <v>1.4</v>
      </c>
      <c r="L1447" s="68">
        <v>0.41</v>
      </c>
      <c r="M1447" s="68" t="s">
        <v>1960</v>
      </c>
      <c r="N1447" s="143">
        <f>IF(対応ガラス検索!$E$2="-","",IF(対応ガラス検索!$E$2&gt;=K1447,MAX($N$2:N1446)+1,""))</f>
        <v>1446</v>
      </c>
      <c r="O1447" s="143">
        <f>IF(対応ガラス検索!$E$2="-","",IF(L1447&lt;=0.65,MAX($O$2:O1446)+1,""))</f>
        <v>1446</v>
      </c>
      <c r="P1447" s="144"/>
      <c r="Q1447" s="145"/>
    </row>
    <row r="1448" spans="1:17" x14ac:dyDescent="0.4">
      <c r="A1448" s="68">
        <v>1447</v>
      </c>
      <c r="B1448" s="68" t="s">
        <v>2295</v>
      </c>
      <c r="C1448" s="68" t="s">
        <v>2197</v>
      </c>
      <c r="D1448" s="68" t="s">
        <v>2019</v>
      </c>
      <c r="E1448" s="68" t="s">
        <v>2020</v>
      </c>
      <c r="F1448" s="68" t="s">
        <v>2021</v>
      </c>
      <c r="G1448" s="68" t="s">
        <v>1958</v>
      </c>
      <c r="H1448" s="68" t="s">
        <v>1959</v>
      </c>
      <c r="I1448" s="68">
        <v>12</v>
      </c>
      <c r="J1448" s="68" t="s">
        <v>2267</v>
      </c>
      <c r="K1448" s="68">
        <v>1.3</v>
      </c>
      <c r="L1448" s="68">
        <v>0.41</v>
      </c>
      <c r="M1448" s="68" t="s">
        <v>1960</v>
      </c>
      <c r="N1448" s="143">
        <f>IF(対応ガラス検索!$E$2="-","",IF(対応ガラス検索!$E$2&gt;=K1448,MAX($N$2:N1447)+1,""))</f>
        <v>1447</v>
      </c>
      <c r="O1448" s="143">
        <f>IF(対応ガラス検索!$E$2="-","",IF(L1448&lt;=0.65,MAX($O$2:O1447)+1,""))</f>
        <v>1447</v>
      </c>
      <c r="P1448" s="144"/>
      <c r="Q1448" s="145"/>
    </row>
    <row r="1449" spans="1:17" x14ac:dyDescent="0.4">
      <c r="A1449" s="68">
        <v>1448</v>
      </c>
      <c r="B1449" s="68" t="s">
        <v>2295</v>
      </c>
      <c r="C1449" s="68" t="s">
        <v>2197</v>
      </c>
      <c r="D1449" s="68" t="s">
        <v>2019</v>
      </c>
      <c r="E1449" s="68" t="s">
        <v>2020</v>
      </c>
      <c r="F1449" s="68" t="s">
        <v>2021</v>
      </c>
      <c r="G1449" s="68" t="s">
        <v>1958</v>
      </c>
      <c r="H1449" s="68" t="s">
        <v>1959</v>
      </c>
      <c r="I1449" s="68">
        <v>13</v>
      </c>
      <c r="J1449" s="68" t="s">
        <v>2267</v>
      </c>
      <c r="K1449" s="68">
        <v>1.2</v>
      </c>
      <c r="L1449" s="68">
        <v>0.41</v>
      </c>
      <c r="M1449" s="68" t="s">
        <v>1960</v>
      </c>
      <c r="N1449" s="143">
        <f>IF(対応ガラス検索!$E$2="-","",IF(対応ガラス検索!$E$2&gt;=K1449,MAX($N$2:N1448)+1,""))</f>
        <v>1448</v>
      </c>
      <c r="O1449" s="143">
        <f>IF(対応ガラス検索!$E$2="-","",IF(L1449&lt;=0.65,MAX($O$2:O1448)+1,""))</f>
        <v>1448</v>
      </c>
      <c r="P1449" s="144"/>
      <c r="Q1449" s="145"/>
    </row>
    <row r="1450" spans="1:17" x14ac:dyDescent="0.4">
      <c r="A1450" s="68">
        <v>1449</v>
      </c>
      <c r="B1450" s="68" t="s">
        <v>2295</v>
      </c>
      <c r="C1450" s="68" t="s">
        <v>2197</v>
      </c>
      <c r="D1450" s="68" t="s">
        <v>2022</v>
      </c>
      <c r="E1450" s="68" t="s">
        <v>2020</v>
      </c>
      <c r="F1450" s="68" t="s">
        <v>2021</v>
      </c>
      <c r="G1450" s="68" t="s">
        <v>1962</v>
      </c>
      <c r="H1450" s="68" t="s">
        <v>1963</v>
      </c>
      <c r="I1450" s="68">
        <v>6</v>
      </c>
      <c r="J1450" s="68" t="s">
        <v>2296</v>
      </c>
      <c r="K1450" s="142">
        <v>2.5</v>
      </c>
      <c r="L1450" s="68">
        <v>0.42</v>
      </c>
      <c r="M1450" s="68" t="s">
        <v>1960</v>
      </c>
      <c r="N1450" s="143">
        <f>IF(対応ガラス検索!$E$2="-","",IF(対応ガラス検索!$E$2&gt;=K1450,MAX($N$2:N1449)+1,""))</f>
        <v>1449</v>
      </c>
      <c r="O1450" s="143">
        <f>IF(対応ガラス検索!$E$2="-","",IF(L1450&lt;=0.65,MAX($O$2:O1449)+1,""))</f>
        <v>1449</v>
      </c>
      <c r="P1450" s="144"/>
      <c r="Q1450" s="145"/>
    </row>
    <row r="1451" spans="1:17" x14ac:dyDescent="0.4">
      <c r="A1451" s="68">
        <v>1450</v>
      </c>
      <c r="B1451" s="68" t="s">
        <v>2295</v>
      </c>
      <c r="C1451" s="68" t="s">
        <v>2197</v>
      </c>
      <c r="D1451" s="68" t="s">
        <v>2022</v>
      </c>
      <c r="E1451" s="68" t="s">
        <v>2020</v>
      </c>
      <c r="F1451" s="68" t="s">
        <v>2021</v>
      </c>
      <c r="G1451" s="68" t="s">
        <v>1962</v>
      </c>
      <c r="H1451" s="68" t="s">
        <v>1963</v>
      </c>
      <c r="I1451" s="68">
        <v>7</v>
      </c>
      <c r="J1451" s="68" t="s">
        <v>2296</v>
      </c>
      <c r="K1451" s="68">
        <v>2.2999999999999998</v>
      </c>
      <c r="L1451" s="68">
        <v>0.42</v>
      </c>
      <c r="M1451" s="68" t="s">
        <v>1960</v>
      </c>
      <c r="N1451" s="143">
        <f>IF(対応ガラス検索!$E$2="-","",IF(対応ガラス検索!$E$2&gt;=K1451,MAX($N$2:N1450)+1,""))</f>
        <v>1450</v>
      </c>
      <c r="O1451" s="143">
        <f>IF(対応ガラス検索!$E$2="-","",IF(L1451&lt;=0.65,MAX($O$2:O1450)+1,""))</f>
        <v>1450</v>
      </c>
      <c r="P1451" s="144"/>
      <c r="Q1451" s="145"/>
    </row>
    <row r="1452" spans="1:17" x14ac:dyDescent="0.4">
      <c r="A1452" s="68">
        <v>1451</v>
      </c>
      <c r="B1452" s="68" t="s">
        <v>2295</v>
      </c>
      <c r="C1452" s="68" t="s">
        <v>2197</v>
      </c>
      <c r="D1452" s="68" t="s">
        <v>2022</v>
      </c>
      <c r="E1452" s="68" t="s">
        <v>2020</v>
      </c>
      <c r="F1452" s="68" t="s">
        <v>2021</v>
      </c>
      <c r="G1452" s="68" t="s">
        <v>1962</v>
      </c>
      <c r="H1452" s="68" t="s">
        <v>1963</v>
      </c>
      <c r="I1452" s="68">
        <v>8</v>
      </c>
      <c r="J1452" s="68" t="s">
        <v>2296</v>
      </c>
      <c r="K1452" s="68">
        <v>2.1</v>
      </c>
      <c r="L1452" s="68">
        <v>0.42</v>
      </c>
      <c r="M1452" s="68" t="s">
        <v>1960</v>
      </c>
      <c r="N1452" s="143">
        <f>IF(対応ガラス検索!$E$2="-","",IF(対応ガラス検索!$E$2&gt;=K1452,MAX($N$2:N1451)+1,""))</f>
        <v>1451</v>
      </c>
      <c r="O1452" s="143">
        <f>IF(対応ガラス検索!$E$2="-","",IF(L1452&lt;=0.65,MAX($O$2:O1451)+1,""))</f>
        <v>1451</v>
      </c>
      <c r="P1452" s="144"/>
      <c r="Q1452" s="145"/>
    </row>
    <row r="1453" spans="1:17" x14ac:dyDescent="0.4">
      <c r="A1453" s="68">
        <v>1452</v>
      </c>
      <c r="B1453" s="68" t="s">
        <v>2295</v>
      </c>
      <c r="C1453" s="68" t="s">
        <v>2197</v>
      </c>
      <c r="D1453" s="68" t="s">
        <v>2022</v>
      </c>
      <c r="E1453" s="68" t="s">
        <v>2020</v>
      </c>
      <c r="F1453" s="68" t="s">
        <v>2021</v>
      </c>
      <c r="G1453" s="68" t="s">
        <v>1962</v>
      </c>
      <c r="H1453" s="68" t="s">
        <v>1963</v>
      </c>
      <c r="I1453" s="68">
        <v>9</v>
      </c>
      <c r="J1453" s="68" t="s">
        <v>2296</v>
      </c>
      <c r="K1453" s="68">
        <v>2</v>
      </c>
      <c r="L1453" s="68">
        <v>0.41</v>
      </c>
      <c r="M1453" s="68" t="s">
        <v>1960</v>
      </c>
      <c r="N1453" s="143">
        <f>IF(対応ガラス検索!$E$2="-","",IF(対応ガラス検索!$E$2&gt;=K1453,MAX($N$2:N1452)+1,""))</f>
        <v>1452</v>
      </c>
      <c r="O1453" s="143">
        <f>IF(対応ガラス検索!$E$2="-","",IF(L1453&lt;=0.65,MAX($O$2:O1452)+1,""))</f>
        <v>1452</v>
      </c>
      <c r="P1453" s="144"/>
      <c r="Q1453" s="145"/>
    </row>
    <row r="1454" spans="1:17" x14ac:dyDescent="0.4">
      <c r="A1454" s="68">
        <v>1453</v>
      </c>
      <c r="B1454" s="68" t="s">
        <v>2295</v>
      </c>
      <c r="C1454" s="68" t="s">
        <v>2197</v>
      </c>
      <c r="D1454" s="68" t="s">
        <v>2022</v>
      </c>
      <c r="E1454" s="68" t="s">
        <v>2020</v>
      </c>
      <c r="F1454" s="68" t="s">
        <v>2021</v>
      </c>
      <c r="G1454" s="68" t="s">
        <v>1962</v>
      </c>
      <c r="H1454" s="68" t="s">
        <v>1963</v>
      </c>
      <c r="I1454" s="68">
        <v>10</v>
      </c>
      <c r="J1454" s="68" t="s">
        <v>2296</v>
      </c>
      <c r="K1454" s="68">
        <v>1.8</v>
      </c>
      <c r="L1454" s="68">
        <v>0.41</v>
      </c>
      <c r="M1454" s="68" t="s">
        <v>1960</v>
      </c>
      <c r="N1454" s="143">
        <f>IF(対応ガラス検索!$E$2="-","",IF(対応ガラス検索!$E$2&gt;=K1454,MAX($N$2:N1453)+1,""))</f>
        <v>1453</v>
      </c>
      <c r="O1454" s="143">
        <f>IF(対応ガラス検索!$E$2="-","",IF(L1454&lt;=0.65,MAX($O$2:O1453)+1,""))</f>
        <v>1453</v>
      </c>
      <c r="P1454" s="144"/>
      <c r="Q1454" s="145"/>
    </row>
    <row r="1455" spans="1:17" x14ac:dyDescent="0.4">
      <c r="A1455" s="68">
        <v>1454</v>
      </c>
      <c r="B1455" s="68" t="s">
        <v>2295</v>
      </c>
      <c r="C1455" s="68" t="s">
        <v>2197</v>
      </c>
      <c r="D1455" s="68" t="s">
        <v>2022</v>
      </c>
      <c r="E1455" s="68" t="s">
        <v>2020</v>
      </c>
      <c r="F1455" s="68" t="s">
        <v>2021</v>
      </c>
      <c r="G1455" s="68" t="s">
        <v>1962</v>
      </c>
      <c r="H1455" s="68" t="s">
        <v>1963</v>
      </c>
      <c r="I1455" s="68">
        <v>11</v>
      </c>
      <c r="J1455" s="68" t="s">
        <v>2296</v>
      </c>
      <c r="K1455" s="68">
        <v>1.7</v>
      </c>
      <c r="L1455" s="68">
        <v>0.41</v>
      </c>
      <c r="M1455" s="68" t="s">
        <v>1960</v>
      </c>
      <c r="N1455" s="143">
        <f>IF(対応ガラス検索!$E$2="-","",IF(対応ガラス検索!$E$2&gt;=K1455,MAX($N$2:N1454)+1,""))</f>
        <v>1454</v>
      </c>
      <c r="O1455" s="143">
        <f>IF(対応ガラス検索!$E$2="-","",IF(L1455&lt;=0.65,MAX($O$2:O1454)+1,""))</f>
        <v>1454</v>
      </c>
      <c r="P1455" s="144"/>
      <c r="Q1455" s="145"/>
    </row>
    <row r="1456" spans="1:17" x14ac:dyDescent="0.4">
      <c r="A1456" s="68">
        <v>1455</v>
      </c>
      <c r="B1456" s="68" t="s">
        <v>2295</v>
      </c>
      <c r="C1456" s="68" t="s">
        <v>2197</v>
      </c>
      <c r="D1456" s="68" t="s">
        <v>2022</v>
      </c>
      <c r="E1456" s="68" t="s">
        <v>2020</v>
      </c>
      <c r="F1456" s="68" t="s">
        <v>2021</v>
      </c>
      <c r="G1456" s="68" t="s">
        <v>1962</v>
      </c>
      <c r="H1456" s="68" t="s">
        <v>1963</v>
      </c>
      <c r="I1456" s="68">
        <v>12</v>
      </c>
      <c r="J1456" s="68" t="s">
        <v>2296</v>
      </c>
      <c r="K1456" s="68">
        <v>1.6</v>
      </c>
      <c r="L1456" s="68">
        <v>0.41</v>
      </c>
      <c r="M1456" s="68" t="s">
        <v>1960</v>
      </c>
      <c r="N1456" s="143">
        <f>IF(対応ガラス検索!$E$2="-","",IF(対応ガラス検索!$E$2&gt;=K1456,MAX($N$2:N1455)+1,""))</f>
        <v>1455</v>
      </c>
      <c r="O1456" s="143">
        <f>IF(対応ガラス検索!$E$2="-","",IF(L1456&lt;=0.65,MAX($O$2:O1455)+1,""))</f>
        <v>1455</v>
      </c>
      <c r="P1456" s="144"/>
      <c r="Q1456" s="145"/>
    </row>
    <row r="1457" spans="1:17" x14ac:dyDescent="0.4">
      <c r="A1457" s="68">
        <v>1456</v>
      </c>
      <c r="B1457" s="68" t="s">
        <v>2295</v>
      </c>
      <c r="C1457" s="68" t="s">
        <v>2197</v>
      </c>
      <c r="D1457" s="68" t="s">
        <v>2022</v>
      </c>
      <c r="E1457" s="68" t="s">
        <v>2020</v>
      </c>
      <c r="F1457" s="68" t="s">
        <v>2021</v>
      </c>
      <c r="G1457" s="68" t="s">
        <v>1962</v>
      </c>
      <c r="H1457" s="68" t="s">
        <v>1963</v>
      </c>
      <c r="I1457" s="68">
        <v>13</v>
      </c>
      <c r="J1457" s="68" t="s">
        <v>2296</v>
      </c>
      <c r="K1457" s="68">
        <v>1.5</v>
      </c>
      <c r="L1457" s="68">
        <v>0.41</v>
      </c>
      <c r="M1457" s="68" t="s">
        <v>1960</v>
      </c>
      <c r="N1457" s="143">
        <f>IF(対応ガラス検索!$E$2="-","",IF(対応ガラス検索!$E$2&gt;=K1457,MAX($N$2:N1456)+1,""))</f>
        <v>1456</v>
      </c>
      <c r="O1457" s="143">
        <f>IF(対応ガラス検索!$E$2="-","",IF(L1457&lt;=0.65,MAX($O$2:O1456)+1,""))</f>
        <v>1456</v>
      </c>
      <c r="P1457" s="144"/>
      <c r="Q1457" s="145"/>
    </row>
    <row r="1458" spans="1:17" x14ac:dyDescent="0.4">
      <c r="A1458" s="68">
        <v>1457</v>
      </c>
      <c r="B1458" s="68" t="s">
        <v>2295</v>
      </c>
      <c r="C1458" s="68" t="s">
        <v>2197</v>
      </c>
      <c r="D1458" s="68" t="s">
        <v>2022</v>
      </c>
      <c r="E1458" s="68" t="s">
        <v>2020</v>
      </c>
      <c r="F1458" s="68" t="s">
        <v>2021</v>
      </c>
      <c r="G1458" s="68" t="s">
        <v>1962</v>
      </c>
      <c r="H1458" s="68" t="s">
        <v>1963</v>
      </c>
      <c r="I1458" s="68">
        <v>6</v>
      </c>
      <c r="J1458" s="68" t="s">
        <v>2267</v>
      </c>
      <c r="K1458" s="68">
        <v>2</v>
      </c>
      <c r="L1458" s="68">
        <v>0.42</v>
      </c>
      <c r="M1458" s="68" t="s">
        <v>1960</v>
      </c>
      <c r="N1458" s="143">
        <f>IF(対応ガラス検索!$E$2="-","",IF(対応ガラス検索!$E$2&gt;=K1458,MAX($N$2:N1457)+1,""))</f>
        <v>1457</v>
      </c>
      <c r="O1458" s="143">
        <f>IF(対応ガラス検索!$E$2="-","",IF(L1458&lt;=0.65,MAX($O$2:O1457)+1,""))</f>
        <v>1457</v>
      </c>
      <c r="P1458" s="144"/>
      <c r="Q1458" s="145"/>
    </row>
    <row r="1459" spans="1:17" x14ac:dyDescent="0.4">
      <c r="A1459" s="68">
        <v>1458</v>
      </c>
      <c r="B1459" s="68" t="s">
        <v>2295</v>
      </c>
      <c r="C1459" s="68" t="s">
        <v>2197</v>
      </c>
      <c r="D1459" s="68" t="s">
        <v>2022</v>
      </c>
      <c r="E1459" s="68" t="s">
        <v>2020</v>
      </c>
      <c r="F1459" s="68" t="s">
        <v>2021</v>
      </c>
      <c r="G1459" s="68" t="s">
        <v>1962</v>
      </c>
      <c r="H1459" s="68" t="s">
        <v>1963</v>
      </c>
      <c r="I1459" s="68">
        <v>7</v>
      </c>
      <c r="J1459" s="68" t="s">
        <v>2267</v>
      </c>
      <c r="K1459" s="68">
        <v>1.8</v>
      </c>
      <c r="L1459" s="68">
        <v>0.41</v>
      </c>
      <c r="M1459" s="68" t="s">
        <v>1960</v>
      </c>
      <c r="N1459" s="143">
        <f>IF(対応ガラス検索!$E$2="-","",IF(対応ガラス検索!$E$2&gt;=K1459,MAX($N$2:N1458)+1,""))</f>
        <v>1458</v>
      </c>
      <c r="O1459" s="143">
        <f>IF(対応ガラス検索!$E$2="-","",IF(L1459&lt;=0.65,MAX($O$2:O1458)+1,""))</f>
        <v>1458</v>
      </c>
      <c r="P1459" s="144"/>
      <c r="Q1459" s="145"/>
    </row>
    <row r="1460" spans="1:17" x14ac:dyDescent="0.4">
      <c r="A1460" s="68">
        <v>1459</v>
      </c>
      <c r="B1460" s="68" t="s">
        <v>2295</v>
      </c>
      <c r="C1460" s="68" t="s">
        <v>2197</v>
      </c>
      <c r="D1460" s="68" t="s">
        <v>2022</v>
      </c>
      <c r="E1460" s="68" t="s">
        <v>2020</v>
      </c>
      <c r="F1460" s="68" t="s">
        <v>2021</v>
      </c>
      <c r="G1460" s="68" t="s">
        <v>1962</v>
      </c>
      <c r="H1460" s="68" t="s">
        <v>1963</v>
      </c>
      <c r="I1460" s="68">
        <v>8</v>
      </c>
      <c r="J1460" s="68" t="s">
        <v>2267</v>
      </c>
      <c r="K1460" s="68">
        <v>1.7</v>
      </c>
      <c r="L1460" s="68">
        <v>0.41</v>
      </c>
      <c r="M1460" s="68" t="s">
        <v>1960</v>
      </c>
      <c r="N1460" s="143">
        <f>IF(対応ガラス検索!$E$2="-","",IF(対応ガラス検索!$E$2&gt;=K1460,MAX($N$2:N1459)+1,""))</f>
        <v>1459</v>
      </c>
      <c r="O1460" s="143">
        <f>IF(対応ガラス検索!$E$2="-","",IF(L1460&lt;=0.65,MAX($O$2:O1459)+1,""))</f>
        <v>1459</v>
      </c>
      <c r="P1460" s="144"/>
      <c r="Q1460" s="145"/>
    </row>
    <row r="1461" spans="1:17" x14ac:dyDescent="0.4">
      <c r="A1461" s="68">
        <v>1460</v>
      </c>
      <c r="B1461" s="68" t="s">
        <v>2295</v>
      </c>
      <c r="C1461" s="68" t="s">
        <v>2197</v>
      </c>
      <c r="D1461" s="68" t="s">
        <v>2022</v>
      </c>
      <c r="E1461" s="68" t="s">
        <v>2020</v>
      </c>
      <c r="F1461" s="68" t="s">
        <v>2021</v>
      </c>
      <c r="G1461" s="68" t="s">
        <v>1962</v>
      </c>
      <c r="H1461" s="68" t="s">
        <v>1963</v>
      </c>
      <c r="I1461" s="68">
        <v>9</v>
      </c>
      <c r="J1461" s="68" t="s">
        <v>2267</v>
      </c>
      <c r="K1461" s="68">
        <v>1.6</v>
      </c>
      <c r="L1461" s="68">
        <v>0.41</v>
      </c>
      <c r="M1461" s="68" t="s">
        <v>1960</v>
      </c>
      <c r="N1461" s="143">
        <f>IF(対応ガラス検索!$E$2="-","",IF(対応ガラス検索!$E$2&gt;=K1461,MAX($N$2:N1460)+1,""))</f>
        <v>1460</v>
      </c>
      <c r="O1461" s="143">
        <f>IF(対応ガラス検索!$E$2="-","",IF(L1461&lt;=0.65,MAX($O$2:O1460)+1,""))</f>
        <v>1460</v>
      </c>
      <c r="P1461" s="144"/>
      <c r="Q1461" s="145"/>
    </row>
    <row r="1462" spans="1:17" x14ac:dyDescent="0.4">
      <c r="A1462" s="68">
        <v>1461</v>
      </c>
      <c r="B1462" s="68" t="s">
        <v>2295</v>
      </c>
      <c r="C1462" s="68" t="s">
        <v>2197</v>
      </c>
      <c r="D1462" s="68" t="s">
        <v>2022</v>
      </c>
      <c r="E1462" s="68" t="s">
        <v>2020</v>
      </c>
      <c r="F1462" s="68" t="s">
        <v>2021</v>
      </c>
      <c r="G1462" s="68" t="s">
        <v>1962</v>
      </c>
      <c r="H1462" s="68" t="s">
        <v>1963</v>
      </c>
      <c r="I1462" s="68">
        <v>10</v>
      </c>
      <c r="J1462" s="68" t="s">
        <v>2267</v>
      </c>
      <c r="K1462" s="142">
        <v>1.5</v>
      </c>
      <c r="L1462" s="68">
        <v>0.41</v>
      </c>
      <c r="M1462" s="68" t="s">
        <v>1960</v>
      </c>
      <c r="N1462" s="143">
        <f>IF(対応ガラス検索!$E$2="-","",IF(対応ガラス検索!$E$2&gt;=K1462,MAX($N$2:N1461)+1,""))</f>
        <v>1461</v>
      </c>
      <c r="O1462" s="143">
        <f>IF(対応ガラス検索!$E$2="-","",IF(L1462&lt;=0.65,MAX($O$2:O1461)+1,""))</f>
        <v>1461</v>
      </c>
      <c r="P1462" s="144"/>
      <c r="Q1462" s="145"/>
    </row>
    <row r="1463" spans="1:17" x14ac:dyDescent="0.4">
      <c r="A1463" s="68">
        <v>1462</v>
      </c>
      <c r="B1463" s="68" t="s">
        <v>2295</v>
      </c>
      <c r="C1463" s="68" t="s">
        <v>2197</v>
      </c>
      <c r="D1463" s="68" t="s">
        <v>2022</v>
      </c>
      <c r="E1463" s="68" t="s">
        <v>2020</v>
      </c>
      <c r="F1463" s="68" t="s">
        <v>2021</v>
      </c>
      <c r="G1463" s="68" t="s">
        <v>1962</v>
      </c>
      <c r="H1463" s="68" t="s">
        <v>1963</v>
      </c>
      <c r="I1463" s="68">
        <v>11</v>
      </c>
      <c r="J1463" s="68" t="s">
        <v>2267</v>
      </c>
      <c r="K1463" s="68">
        <v>1.4</v>
      </c>
      <c r="L1463" s="68">
        <v>0.41</v>
      </c>
      <c r="M1463" s="68" t="s">
        <v>1960</v>
      </c>
      <c r="N1463" s="143">
        <f>IF(対応ガラス検索!$E$2="-","",IF(対応ガラス検索!$E$2&gt;=K1463,MAX($N$2:N1462)+1,""))</f>
        <v>1462</v>
      </c>
      <c r="O1463" s="143">
        <f>IF(対応ガラス検索!$E$2="-","",IF(L1463&lt;=0.65,MAX($O$2:O1462)+1,""))</f>
        <v>1462</v>
      </c>
      <c r="P1463" s="144"/>
      <c r="Q1463" s="145"/>
    </row>
    <row r="1464" spans="1:17" x14ac:dyDescent="0.4">
      <c r="A1464" s="68">
        <v>1463</v>
      </c>
      <c r="B1464" s="68" t="s">
        <v>2295</v>
      </c>
      <c r="C1464" s="68" t="s">
        <v>2197</v>
      </c>
      <c r="D1464" s="68" t="s">
        <v>2022</v>
      </c>
      <c r="E1464" s="68" t="s">
        <v>2020</v>
      </c>
      <c r="F1464" s="68" t="s">
        <v>2021</v>
      </c>
      <c r="G1464" s="68" t="s">
        <v>1962</v>
      </c>
      <c r="H1464" s="68" t="s">
        <v>1963</v>
      </c>
      <c r="I1464" s="68">
        <v>12</v>
      </c>
      <c r="J1464" s="68" t="s">
        <v>2267</v>
      </c>
      <c r="K1464" s="68">
        <v>1.3</v>
      </c>
      <c r="L1464" s="68">
        <v>0.41</v>
      </c>
      <c r="M1464" s="68" t="s">
        <v>1960</v>
      </c>
      <c r="N1464" s="143">
        <f>IF(対応ガラス検索!$E$2="-","",IF(対応ガラス検索!$E$2&gt;=K1464,MAX($N$2:N1463)+1,""))</f>
        <v>1463</v>
      </c>
      <c r="O1464" s="143">
        <f>IF(対応ガラス検索!$E$2="-","",IF(L1464&lt;=0.65,MAX($O$2:O1463)+1,""))</f>
        <v>1463</v>
      </c>
      <c r="P1464" s="144"/>
      <c r="Q1464" s="145"/>
    </row>
    <row r="1465" spans="1:17" x14ac:dyDescent="0.4">
      <c r="A1465" s="68">
        <v>1464</v>
      </c>
      <c r="B1465" s="68" t="s">
        <v>2295</v>
      </c>
      <c r="C1465" s="68" t="s">
        <v>2197</v>
      </c>
      <c r="D1465" s="68" t="s">
        <v>2022</v>
      </c>
      <c r="E1465" s="68" t="s">
        <v>2020</v>
      </c>
      <c r="F1465" s="68" t="s">
        <v>2021</v>
      </c>
      <c r="G1465" s="68" t="s">
        <v>1962</v>
      </c>
      <c r="H1465" s="68" t="s">
        <v>1963</v>
      </c>
      <c r="I1465" s="68">
        <v>13</v>
      </c>
      <c r="J1465" s="68" t="s">
        <v>2267</v>
      </c>
      <c r="K1465" s="68">
        <v>1.2</v>
      </c>
      <c r="L1465" s="68">
        <v>0.41</v>
      </c>
      <c r="M1465" s="68" t="s">
        <v>1960</v>
      </c>
      <c r="N1465" s="143">
        <f>IF(対応ガラス検索!$E$2="-","",IF(対応ガラス検索!$E$2&gt;=K1465,MAX($N$2:N1464)+1,""))</f>
        <v>1464</v>
      </c>
      <c r="O1465" s="143">
        <f>IF(対応ガラス検索!$E$2="-","",IF(L1465&lt;=0.65,MAX($O$2:O1464)+1,""))</f>
        <v>1464</v>
      </c>
      <c r="P1465" s="144"/>
      <c r="Q1465" s="145"/>
    </row>
    <row r="1466" spans="1:17" x14ac:dyDescent="0.4">
      <c r="A1466" s="68">
        <v>1465</v>
      </c>
      <c r="B1466" s="68" t="s">
        <v>2295</v>
      </c>
      <c r="C1466" s="68" t="s">
        <v>2197</v>
      </c>
      <c r="D1466" s="68" t="s">
        <v>2023</v>
      </c>
      <c r="E1466" s="68" t="s">
        <v>2020</v>
      </c>
      <c r="F1466" s="68" t="s">
        <v>2021</v>
      </c>
      <c r="G1466" s="68" t="s">
        <v>1965</v>
      </c>
      <c r="H1466" s="68" t="s">
        <v>1966</v>
      </c>
      <c r="I1466" s="68">
        <v>6</v>
      </c>
      <c r="J1466" s="68" t="s">
        <v>2296</v>
      </c>
      <c r="K1466" s="68">
        <v>2.5</v>
      </c>
      <c r="L1466" s="68">
        <v>0.4</v>
      </c>
      <c r="M1466" s="68" t="s">
        <v>1960</v>
      </c>
      <c r="N1466" s="143">
        <f>IF(対応ガラス検索!$E$2="-","",IF(対応ガラス検索!$E$2&gt;=K1466,MAX($N$2:N1465)+1,""))</f>
        <v>1465</v>
      </c>
      <c r="O1466" s="143">
        <f>IF(対応ガラス検索!$E$2="-","",IF(L1466&lt;=0.65,MAX($O$2:O1465)+1,""))</f>
        <v>1465</v>
      </c>
      <c r="P1466" s="144"/>
      <c r="Q1466" s="145"/>
    </row>
    <row r="1467" spans="1:17" x14ac:dyDescent="0.4">
      <c r="A1467" s="68">
        <v>1466</v>
      </c>
      <c r="B1467" s="68" t="s">
        <v>2295</v>
      </c>
      <c r="C1467" s="68" t="s">
        <v>2197</v>
      </c>
      <c r="D1467" s="68" t="s">
        <v>2023</v>
      </c>
      <c r="E1467" s="68" t="s">
        <v>2020</v>
      </c>
      <c r="F1467" s="68" t="s">
        <v>2021</v>
      </c>
      <c r="G1467" s="68" t="s">
        <v>1965</v>
      </c>
      <c r="H1467" s="68" t="s">
        <v>1966</v>
      </c>
      <c r="I1467" s="68">
        <v>7</v>
      </c>
      <c r="J1467" s="68" t="s">
        <v>2296</v>
      </c>
      <c r="K1467" s="68">
        <v>2.2999999999999998</v>
      </c>
      <c r="L1467" s="68">
        <v>0.4</v>
      </c>
      <c r="M1467" s="68" t="s">
        <v>1960</v>
      </c>
      <c r="N1467" s="143">
        <f>IF(対応ガラス検索!$E$2="-","",IF(対応ガラス検索!$E$2&gt;=K1467,MAX($N$2:N1466)+1,""))</f>
        <v>1466</v>
      </c>
      <c r="O1467" s="143">
        <f>IF(対応ガラス検索!$E$2="-","",IF(L1467&lt;=0.65,MAX($O$2:O1466)+1,""))</f>
        <v>1466</v>
      </c>
      <c r="P1467" s="144"/>
      <c r="Q1467" s="145"/>
    </row>
    <row r="1468" spans="1:17" x14ac:dyDescent="0.4">
      <c r="A1468" s="68">
        <v>1467</v>
      </c>
      <c r="B1468" s="68" t="s">
        <v>2295</v>
      </c>
      <c r="C1468" s="68" t="s">
        <v>2197</v>
      </c>
      <c r="D1468" s="68" t="s">
        <v>2023</v>
      </c>
      <c r="E1468" s="68" t="s">
        <v>2020</v>
      </c>
      <c r="F1468" s="68" t="s">
        <v>2021</v>
      </c>
      <c r="G1468" s="68" t="s">
        <v>1965</v>
      </c>
      <c r="H1468" s="68" t="s">
        <v>1966</v>
      </c>
      <c r="I1468" s="68">
        <v>8</v>
      </c>
      <c r="J1468" s="68" t="s">
        <v>2296</v>
      </c>
      <c r="K1468" s="68">
        <v>2.1</v>
      </c>
      <c r="L1468" s="68">
        <v>0.39</v>
      </c>
      <c r="M1468" s="68" t="s">
        <v>1960</v>
      </c>
      <c r="N1468" s="143">
        <f>IF(対応ガラス検索!$E$2="-","",IF(対応ガラス検索!$E$2&gt;=K1468,MAX($N$2:N1467)+1,""))</f>
        <v>1467</v>
      </c>
      <c r="O1468" s="143">
        <f>IF(対応ガラス検索!$E$2="-","",IF(L1468&lt;=0.65,MAX($O$2:O1467)+1,""))</f>
        <v>1467</v>
      </c>
      <c r="P1468" s="144"/>
      <c r="Q1468" s="145"/>
    </row>
    <row r="1469" spans="1:17" x14ac:dyDescent="0.4">
      <c r="A1469" s="68">
        <v>1468</v>
      </c>
      <c r="B1469" s="68" t="s">
        <v>2295</v>
      </c>
      <c r="C1469" s="68" t="s">
        <v>2197</v>
      </c>
      <c r="D1469" s="68" t="s">
        <v>2023</v>
      </c>
      <c r="E1469" s="68" t="s">
        <v>2020</v>
      </c>
      <c r="F1469" s="68" t="s">
        <v>2021</v>
      </c>
      <c r="G1469" s="68" t="s">
        <v>1965</v>
      </c>
      <c r="H1469" s="68" t="s">
        <v>1966</v>
      </c>
      <c r="I1469" s="68">
        <v>9</v>
      </c>
      <c r="J1469" s="68" t="s">
        <v>2296</v>
      </c>
      <c r="K1469" s="68">
        <v>1.9</v>
      </c>
      <c r="L1469" s="68">
        <v>0.39</v>
      </c>
      <c r="M1469" s="68" t="s">
        <v>1960</v>
      </c>
      <c r="N1469" s="143">
        <f>IF(対応ガラス検索!$E$2="-","",IF(対応ガラス検索!$E$2&gt;=K1469,MAX($N$2:N1468)+1,""))</f>
        <v>1468</v>
      </c>
      <c r="O1469" s="143">
        <f>IF(対応ガラス検索!$E$2="-","",IF(L1469&lt;=0.65,MAX($O$2:O1468)+1,""))</f>
        <v>1468</v>
      </c>
      <c r="P1469" s="144"/>
      <c r="Q1469" s="145"/>
    </row>
    <row r="1470" spans="1:17" x14ac:dyDescent="0.4">
      <c r="A1470" s="68">
        <v>1469</v>
      </c>
      <c r="B1470" s="68" t="s">
        <v>2295</v>
      </c>
      <c r="C1470" s="68" t="s">
        <v>2197</v>
      </c>
      <c r="D1470" s="68" t="s">
        <v>2023</v>
      </c>
      <c r="E1470" s="68" t="s">
        <v>2020</v>
      </c>
      <c r="F1470" s="68" t="s">
        <v>2021</v>
      </c>
      <c r="G1470" s="68" t="s">
        <v>1965</v>
      </c>
      <c r="H1470" s="68" t="s">
        <v>1966</v>
      </c>
      <c r="I1470" s="68">
        <v>10</v>
      </c>
      <c r="J1470" s="68" t="s">
        <v>2296</v>
      </c>
      <c r="K1470" s="68">
        <v>1.8</v>
      </c>
      <c r="L1470" s="68">
        <v>0.39</v>
      </c>
      <c r="M1470" s="68" t="s">
        <v>1960</v>
      </c>
      <c r="N1470" s="143">
        <f>IF(対応ガラス検索!$E$2="-","",IF(対応ガラス検索!$E$2&gt;=K1470,MAX($N$2:N1469)+1,""))</f>
        <v>1469</v>
      </c>
      <c r="O1470" s="143">
        <f>IF(対応ガラス検索!$E$2="-","",IF(L1470&lt;=0.65,MAX($O$2:O1469)+1,""))</f>
        <v>1469</v>
      </c>
      <c r="P1470" s="144"/>
      <c r="Q1470" s="145"/>
    </row>
    <row r="1471" spans="1:17" x14ac:dyDescent="0.4">
      <c r="A1471" s="68">
        <v>1470</v>
      </c>
      <c r="B1471" s="68" t="s">
        <v>2295</v>
      </c>
      <c r="C1471" s="68" t="s">
        <v>2197</v>
      </c>
      <c r="D1471" s="68" t="s">
        <v>2023</v>
      </c>
      <c r="E1471" s="68" t="s">
        <v>2020</v>
      </c>
      <c r="F1471" s="68" t="s">
        <v>2021</v>
      </c>
      <c r="G1471" s="68" t="s">
        <v>1965</v>
      </c>
      <c r="H1471" s="68" t="s">
        <v>1966</v>
      </c>
      <c r="I1471" s="68">
        <v>11</v>
      </c>
      <c r="J1471" s="68" t="s">
        <v>2296</v>
      </c>
      <c r="K1471" s="68">
        <v>1.7</v>
      </c>
      <c r="L1471" s="68">
        <v>0.39</v>
      </c>
      <c r="M1471" s="68" t="s">
        <v>1960</v>
      </c>
      <c r="N1471" s="143">
        <f>IF(対応ガラス検索!$E$2="-","",IF(対応ガラス検索!$E$2&gt;=K1471,MAX($N$2:N1470)+1,""))</f>
        <v>1470</v>
      </c>
      <c r="O1471" s="143">
        <f>IF(対応ガラス検索!$E$2="-","",IF(L1471&lt;=0.65,MAX($O$2:O1470)+1,""))</f>
        <v>1470</v>
      </c>
      <c r="P1471" s="144"/>
      <c r="Q1471" s="145"/>
    </row>
    <row r="1472" spans="1:17" x14ac:dyDescent="0.4">
      <c r="A1472" s="68">
        <v>1471</v>
      </c>
      <c r="B1472" s="68" t="s">
        <v>2295</v>
      </c>
      <c r="C1472" s="68" t="s">
        <v>2197</v>
      </c>
      <c r="D1472" s="68" t="s">
        <v>2023</v>
      </c>
      <c r="E1472" s="68" t="s">
        <v>2020</v>
      </c>
      <c r="F1472" s="68" t="s">
        <v>2021</v>
      </c>
      <c r="G1472" s="68" t="s">
        <v>1965</v>
      </c>
      <c r="H1472" s="68" t="s">
        <v>1966</v>
      </c>
      <c r="I1472" s="68">
        <v>12</v>
      </c>
      <c r="J1472" s="68" t="s">
        <v>2296</v>
      </c>
      <c r="K1472" s="68">
        <v>1.6</v>
      </c>
      <c r="L1472" s="68">
        <v>0.39</v>
      </c>
      <c r="M1472" s="68" t="s">
        <v>1960</v>
      </c>
      <c r="N1472" s="143">
        <f>IF(対応ガラス検索!$E$2="-","",IF(対応ガラス検索!$E$2&gt;=K1472,MAX($N$2:N1471)+1,""))</f>
        <v>1471</v>
      </c>
      <c r="O1472" s="143">
        <f>IF(対応ガラス検索!$E$2="-","",IF(L1472&lt;=0.65,MAX($O$2:O1471)+1,""))</f>
        <v>1471</v>
      </c>
      <c r="P1472" s="144"/>
      <c r="Q1472" s="145"/>
    </row>
    <row r="1473" spans="1:17" x14ac:dyDescent="0.4">
      <c r="A1473" s="68">
        <v>1472</v>
      </c>
      <c r="B1473" s="68" t="s">
        <v>2295</v>
      </c>
      <c r="C1473" s="68" t="s">
        <v>2197</v>
      </c>
      <c r="D1473" s="68" t="s">
        <v>2023</v>
      </c>
      <c r="E1473" s="68" t="s">
        <v>2020</v>
      </c>
      <c r="F1473" s="68" t="s">
        <v>2021</v>
      </c>
      <c r="G1473" s="68" t="s">
        <v>1965</v>
      </c>
      <c r="H1473" s="68" t="s">
        <v>1966</v>
      </c>
      <c r="I1473" s="68">
        <v>6</v>
      </c>
      <c r="J1473" s="68" t="s">
        <v>2267</v>
      </c>
      <c r="K1473" s="68">
        <v>2</v>
      </c>
      <c r="L1473" s="68">
        <v>0.39</v>
      </c>
      <c r="M1473" s="68" t="s">
        <v>1960</v>
      </c>
      <c r="N1473" s="143">
        <f>IF(対応ガラス検索!$E$2="-","",IF(対応ガラス検索!$E$2&gt;=K1473,MAX($N$2:N1472)+1,""))</f>
        <v>1472</v>
      </c>
      <c r="O1473" s="143">
        <f>IF(対応ガラス検索!$E$2="-","",IF(L1473&lt;=0.65,MAX($O$2:O1472)+1,""))</f>
        <v>1472</v>
      </c>
      <c r="P1473" s="144"/>
      <c r="Q1473" s="145"/>
    </row>
    <row r="1474" spans="1:17" x14ac:dyDescent="0.4">
      <c r="A1474" s="68">
        <v>1473</v>
      </c>
      <c r="B1474" s="68" t="s">
        <v>2295</v>
      </c>
      <c r="C1474" s="68" t="s">
        <v>2197</v>
      </c>
      <c r="D1474" s="68" t="s">
        <v>2023</v>
      </c>
      <c r="E1474" s="68" t="s">
        <v>2020</v>
      </c>
      <c r="F1474" s="68" t="s">
        <v>2021</v>
      </c>
      <c r="G1474" s="68" t="s">
        <v>1965</v>
      </c>
      <c r="H1474" s="68" t="s">
        <v>1966</v>
      </c>
      <c r="I1474" s="68">
        <v>7</v>
      </c>
      <c r="J1474" s="68" t="s">
        <v>2267</v>
      </c>
      <c r="K1474" s="68">
        <v>1.8</v>
      </c>
      <c r="L1474" s="68">
        <v>0.39</v>
      </c>
      <c r="M1474" s="68" t="s">
        <v>1960</v>
      </c>
      <c r="N1474" s="143">
        <f>IF(対応ガラス検索!$E$2="-","",IF(対応ガラス検索!$E$2&gt;=K1474,MAX($N$2:N1473)+1,""))</f>
        <v>1473</v>
      </c>
      <c r="O1474" s="143">
        <f>IF(対応ガラス検索!$E$2="-","",IF(L1474&lt;=0.65,MAX($O$2:O1473)+1,""))</f>
        <v>1473</v>
      </c>
      <c r="P1474" s="144"/>
      <c r="Q1474" s="145"/>
    </row>
    <row r="1475" spans="1:17" x14ac:dyDescent="0.4">
      <c r="A1475" s="68">
        <v>1474</v>
      </c>
      <c r="B1475" s="68" t="s">
        <v>2295</v>
      </c>
      <c r="C1475" s="68" t="s">
        <v>2197</v>
      </c>
      <c r="D1475" s="68" t="s">
        <v>2023</v>
      </c>
      <c r="E1475" s="68" t="s">
        <v>2020</v>
      </c>
      <c r="F1475" s="68" t="s">
        <v>2021</v>
      </c>
      <c r="G1475" s="68" t="s">
        <v>1965</v>
      </c>
      <c r="H1475" s="68" t="s">
        <v>1966</v>
      </c>
      <c r="I1475" s="68">
        <v>8</v>
      </c>
      <c r="J1475" s="68" t="s">
        <v>2267</v>
      </c>
      <c r="K1475" s="142">
        <v>1.7</v>
      </c>
      <c r="L1475" s="68">
        <v>0.39</v>
      </c>
      <c r="M1475" s="68" t="s">
        <v>1960</v>
      </c>
      <c r="N1475" s="143">
        <f>IF(対応ガラス検索!$E$2="-","",IF(対応ガラス検索!$E$2&gt;=K1475,MAX($N$2:N1474)+1,""))</f>
        <v>1474</v>
      </c>
      <c r="O1475" s="143">
        <f>IF(対応ガラス検索!$E$2="-","",IF(L1475&lt;=0.65,MAX($O$2:O1474)+1,""))</f>
        <v>1474</v>
      </c>
      <c r="P1475" s="144"/>
      <c r="Q1475" s="145"/>
    </row>
    <row r="1476" spans="1:17" x14ac:dyDescent="0.4">
      <c r="A1476" s="68">
        <v>1475</v>
      </c>
      <c r="B1476" s="68" t="s">
        <v>2295</v>
      </c>
      <c r="C1476" s="68" t="s">
        <v>2197</v>
      </c>
      <c r="D1476" s="68" t="s">
        <v>2023</v>
      </c>
      <c r="E1476" s="68" t="s">
        <v>2020</v>
      </c>
      <c r="F1476" s="68" t="s">
        <v>2021</v>
      </c>
      <c r="G1476" s="68" t="s">
        <v>1965</v>
      </c>
      <c r="H1476" s="68" t="s">
        <v>1966</v>
      </c>
      <c r="I1476" s="68">
        <v>9</v>
      </c>
      <c r="J1476" s="68" t="s">
        <v>2267</v>
      </c>
      <c r="K1476" s="68">
        <v>1.6</v>
      </c>
      <c r="L1476" s="68">
        <v>0.39</v>
      </c>
      <c r="M1476" s="68" t="s">
        <v>1960</v>
      </c>
      <c r="N1476" s="143">
        <f>IF(対応ガラス検索!$E$2="-","",IF(対応ガラス検索!$E$2&gt;=K1476,MAX($N$2:N1475)+1,""))</f>
        <v>1475</v>
      </c>
      <c r="O1476" s="143">
        <f>IF(対応ガラス検索!$E$2="-","",IF(L1476&lt;=0.65,MAX($O$2:O1475)+1,""))</f>
        <v>1475</v>
      </c>
      <c r="P1476" s="144"/>
      <c r="Q1476" s="145"/>
    </row>
    <row r="1477" spans="1:17" x14ac:dyDescent="0.4">
      <c r="A1477" s="68">
        <v>1476</v>
      </c>
      <c r="B1477" s="68" t="s">
        <v>2295</v>
      </c>
      <c r="C1477" s="68" t="s">
        <v>2197</v>
      </c>
      <c r="D1477" s="68" t="s">
        <v>2023</v>
      </c>
      <c r="E1477" s="68" t="s">
        <v>2020</v>
      </c>
      <c r="F1477" s="68" t="s">
        <v>2021</v>
      </c>
      <c r="G1477" s="68" t="s">
        <v>1965</v>
      </c>
      <c r="H1477" s="68" t="s">
        <v>1966</v>
      </c>
      <c r="I1477" s="68">
        <v>10</v>
      </c>
      <c r="J1477" s="68" t="s">
        <v>2267</v>
      </c>
      <c r="K1477" s="68">
        <v>1.5</v>
      </c>
      <c r="L1477" s="68">
        <v>0.39</v>
      </c>
      <c r="M1477" s="68" t="s">
        <v>1960</v>
      </c>
      <c r="N1477" s="143">
        <f>IF(対応ガラス検索!$E$2="-","",IF(対応ガラス検索!$E$2&gt;=K1477,MAX($N$2:N1476)+1,""))</f>
        <v>1476</v>
      </c>
      <c r="O1477" s="143">
        <f>IF(対応ガラス検索!$E$2="-","",IF(L1477&lt;=0.65,MAX($O$2:O1476)+1,""))</f>
        <v>1476</v>
      </c>
      <c r="P1477" s="144"/>
      <c r="Q1477" s="145"/>
    </row>
    <row r="1478" spans="1:17" x14ac:dyDescent="0.4">
      <c r="A1478" s="68">
        <v>1477</v>
      </c>
      <c r="B1478" s="68" t="s">
        <v>2295</v>
      </c>
      <c r="C1478" s="68" t="s">
        <v>2197</v>
      </c>
      <c r="D1478" s="68" t="s">
        <v>2023</v>
      </c>
      <c r="E1478" s="68" t="s">
        <v>2020</v>
      </c>
      <c r="F1478" s="68" t="s">
        <v>2021</v>
      </c>
      <c r="G1478" s="68" t="s">
        <v>1965</v>
      </c>
      <c r="H1478" s="68" t="s">
        <v>1966</v>
      </c>
      <c r="I1478" s="68">
        <v>11</v>
      </c>
      <c r="J1478" s="68" t="s">
        <v>2267</v>
      </c>
      <c r="K1478" s="68">
        <v>1.4</v>
      </c>
      <c r="L1478" s="68">
        <v>0.39</v>
      </c>
      <c r="M1478" s="68" t="s">
        <v>1960</v>
      </c>
      <c r="N1478" s="143">
        <f>IF(対応ガラス検索!$E$2="-","",IF(対応ガラス検索!$E$2&gt;=K1478,MAX($N$2:N1477)+1,""))</f>
        <v>1477</v>
      </c>
      <c r="O1478" s="143">
        <f>IF(対応ガラス検索!$E$2="-","",IF(L1478&lt;=0.65,MAX($O$2:O1477)+1,""))</f>
        <v>1477</v>
      </c>
      <c r="P1478" s="144"/>
      <c r="Q1478" s="145"/>
    </row>
    <row r="1479" spans="1:17" x14ac:dyDescent="0.4">
      <c r="A1479" s="68">
        <v>1478</v>
      </c>
      <c r="B1479" s="68" t="s">
        <v>2295</v>
      </c>
      <c r="C1479" s="68" t="s">
        <v>2197</v>
      </c>
      <c r="D1479" s="68" t="s">
        <v>2023</v>
      </c>
      <c r="E1479" s="68" t="s">
        <v>2020</v>
      </c>
      <c r="F1479" s="68" t="s">
        <v>2021</v>
      </c>
      <c r="G1479" s="68" t="s">
        <v>1965</v>
      </c>
      <c r="H1479" s="68" t="s">
        <v>1966</v>
      </c>
      <c r="I1479" s="68">
        <v>12</v>
      </c>
      <c r="J1479" s="68" t="s">
        <v>2267</v>
      </c>
      <c r="K1479" s="68">
        <v>1.3</v>
      </c>
      <c r="L1479" s="68">
        <v>0.39</v>
      </c>
      <c r="M1479" s="68" t="s">
        <v>1960</v>
      </c>
      <c r="N1479" s="143">
        <f>IF(対応ガラス検索!$E$2="-","",IF(対応ガラス検索!$E$2&gt;=K1479,MAX($N$2:N1478)+1,""))</f>
        <v>1478</v>
      </c>
      <c r="O1479" s="143">
        <f>IF(対応ガラス検索!$E$2="-","",IF(L1479&lt;=0.65,MAX($O$2:O1478)+1,""))</f>
        <v>1478</v>
      </c>
      <c r="P1479" s="144"/>
      <c r="Q1479" s="145"/>
    </row>
    <row r="1480" spans="1:17" x14ac:dyDescent="0.4">
      <c r="A1480" s="68">
        <v>1479</v>
      </c>
      <c r="B1480" s="68" t="s">
        <v>2295</v>
      </c>
      <c r="C1480" s="68" t="s">
        <v>2197</v>
      </c>
      <c r="D1480" s="68" t="s">
        <v>2014</v>
      </c>
      <c r="E1480" s="68" t="s">
        <v>2015</v>
      </c>
      <c r="F1480" s="68" t="s">
        <v>2016</v>
      </c>
      <c r="G1480" s="68" t="s">
        <v>1958</v>
      </c>
      <c r="H1480" s="68" t="s">
        <v>1959</v>
      </c>
      <c r="I1480" s="68">
        <v>10</v>
      </c>
      <c r="J1480" s="68" t="s">
        <v>2296</v>
      </c>
      <c r="K1480" s="68">
        <v>1.8</v>
      </c>
      <c r="L1480" s="68">
        <v>0.4</v>
      </c>
      <c r="M1480" s="68" t="s">
        <v>1960</v>
      </c>
      <c r="N1480" s="143">
        <f>IF(対応ガラス検索!$E$2="-","",IF(対応ガラス検索!$E$2&gt;=K1480,MAX($N$2:N1479)+1,""))</f>
        <v>1479</v>
      </c>
      <c r="O1480" s="143">
        <f>IF(対応ガラス検索!$E$2="-","",IF(L1480&lt;=0.65,MAX($O$2:O1479)+1,""))</f>
        <v>1479</v>
      </c>
      <c r="P1480" s="144"/>
      <c r="Q1480" s="145"/>
    </row>
    <row r="1481" spans="1:17" x14ac:dyDescent="0.4">
      <c r="A1481" s="68">
        <v>1480</v>
      </c>
      <c r="B1481" s="68" t="s">
        <v>2295</v>
      </c>
      <c r="C1481" s="68" t="s">
        <v>2197</v>
      </c>
      <c r="D1481" s="68" t="s">
        <v>2014</v>
      </c>
      <c r="E1481" s="68" t="s">
        <v>2015</v>
      </c>
      <c r="F1481" s="68" t="s">
        <v>2016</v>
      </c>
      <c r="G1481" s="68" t="s">
        <v>1958</v>
      </c>
      <c r="H1481" s="68" t="s">
        <v>1959</v>
      </c>
      <c r="I1481" s="68">
        <v>11</v>
      </c>
      <c r="J1481" s="68" t="s">
        <v>2296</v>
      </c>
      <c r="K1481" s="68">
        <v>1.7</v>
      </c>
      <c r="L1481" s="68">
        <v>0.4</v>
      </c>
      <c r="M1481" s="68" t="s">
        <v>1960</v>
      </c>
      <c r="N1481" s="143">
        <f>IF(対応ガラス検索!$E$2="-","",IF(対応ガラス検索!$E$2&gt;=K1481,MAX($N$2:N1480)+1,""))</f>
        <v>1480</v>
      </c>
      <c r="O1481" s="143">
        <f>IF(対応ガラス検索!$E$2="-","",IF(L1481&lt;=0.65,MAX($O$2:O1480)+1,""))</f>
        <v>1480</v>
      </c>
      <c r="P1481" s="144"/>
      <c r="Q1481" s="145"/>
    </row>
    <row r="1482" spans="1:17" x14ac:dyDescent="0.4">
      <c r="A1482" s="68">
        <v>1481</v>
      </c>
      <c r="B1482" s="68" t="s">
        <v>2295</v>
      </c>
      <c r="C1482" s="68" t="s">
        <v>2197</v>
      </c>
      <c r="D1482" s="68" t="s">
        <v>2014</v>
      </c>
      <c r="E1482" s="68" t="s">
        <v>2015</v>
      </c>
      <c r="F1482" s="68" t="s">
        <v>2016</v>
      </c>
      <c r="G1482" s="68" t="s">
        <v>1958</v>
      </c>
      <c r="H1482" s="68" t="s">
        <v>1959</v>
      </c>
      <c r="I1482" s="68">
        <v>12</v>
      </c>
      <c r="J1482" s="68" t="s">
        <v>2296</v>
      </c>
      <c r="K1482" s="68">
        <v>1.6</v>
      </c>
      <c r="L1482" s="68">
        <v>0.4</v>
      </c>
      <c r="M1482" s="68" t="s">
        <v>1960</v>
      </c>
      <c r="N1482" s="143">
        <f>IF(対応ガラス検索!$E$2="-","",IF(対応ガラス検索!$E$2&gt;=K1482,MAX($N$2:N1481)+1,""))</f>
        <v>1481</v>
      </c>
      <c r="O1482" s="143">
        <f>IF(対応ガラス検索!$E$2="-","",IF(L1482&lt;=0.65,MAX($O$2:O1481)+1,""))</f>
        <v>1481</v>
      </c>
      <c r="P1482" s="144"/>
      <c r="Q1482" s="145"/>
    </row>
    <row r="1483" spans="1:17" x14ac:dyDescent="0.4">
      <c r="A1483" s="68">
        <v>1482</v>
      </c>
      <c r="B1483" s="68" t="s">
        <v>2295</v>
      </c>
      <c r="C1483" s="68" t="s">
        <v>2197</v>
      </c>
      <c r="D1483" s="68" t="s">
        <v>2014</v>
      </c>
      <c r="E1483" s="68" t="s">
        <v>2015</v>
      </c>
      <c r="F1483" s="68" t="s">
        <v>2016</v>
      </c>
      <c r="G1483" s="68" t="s">
        <v>1958</v>
      </c>
      <c r="H1483" s="68" t="s">
        <v>1959</v>
      </c>
      <c r="I1483" s="68">
        <v>10</v>
      </c>
      <c r="J1483" s="68" t="s">
        <v>2267</v>
      </c>
      <c r="K1483" s="68">
        <v>1.5</v>
      </c>
      <c r="L1483" s="68">
        <v>0.4</v>
      </c>
      <c r="M1483" s="68" t="s">
        <v>1960</v>
      </c>
      <c r="N1483" s="143">
        <f>IF(対応ガラス検索!$E$2="-","",IF(対応ガラス検索!$E$2&gt;=K1483,MAX($N$2:N1482)+1,""))</f>
        <v>1482</v>
      </c>
      <c r="O1483" s="143">
        <f>IF(対応ガラス検索!$E$2="-","",IF(L1483&lt;=0.65,MAX($O$2:O1482)+1,""))</f>
        <v>1482</v>
      </c>
      <c r="P1483" s="144"/>
      <c r="Q1483" s="145"/>
    </row>
    <row r="1484" spans="1:17" x14ac:dyDescent="0.4">
      <c r="A1484" s="68">
        <v>1483</v>
      </c>
      <c r="B1484" s="68" t="s">
        <v>2295</v>
      </c>
      <c r="C1484" s="68" t="s">
        <v>2197</v>
      </c>
      <c r="D1484" s="68" t="s">
        <v>2014</v>
      </c>
      <c r="E1484" s="68" t="s">
        <v>2015</v>
      </c>
      <c r="F1484" s="68" t="s">
        <v>2016</v>
      </c>
      <c r="G1484" s="68" t="s">
        <v>1958</v>
      </c>
      <c r="H1484" s="68" t="s">
        <v>1959</v>
      </c>
      <c r="I1484" s="68">
        <v>11</v>
      </c>
      <c r="J1484" s="68" t="s">
        <v>2267</v>
      </c>
      <c r="K1484" s="68">
        <v>1.4</v>
      </c>
      <c r="L1484" s="68">
        <v>0.4</v>
      </c>
      <c r="M1484" s="68" t="s">
        <v>1960</v>
      </c>
      <c r="N1484" s="143">
        <f>IF(対応ガラス検索!$E$2="-","",IF(対応ガラス検索!$E$2&gt;=K1484,MAX($N$2:N1483)+1,""))</f>
        <v>1483</v>
      </c>
      <c r="O1484" s="143">
        <f>IF(対応ガラス検索!$E$2="-","",IF(L1484&lt;=0.65,MAX($O$2:O1483)+1,""))</f>
        <v>1483</v>
      </c>
      <c r="P1484" s="144"/>
      <c r="Q1484" s="145"/>
    </row>
    <row r="1485" spans="1:17" x14ac:dyDescent="0.4">
      <c r="A1485" s="68">
        <v>1484</v>
      </c>
      <c r="B1485" s="68" t="s">
        <v>2295</v>
      </c>
      <c r="C1485" s="68" t="s">
        <v>2197</v>
      </c>
      <c r="D1485" s="68" t="s">
        <v>2014</v>
      </c>
      <c r="E1485" s="68" t="s">
        <v>2015</v>
      </c>
      <c r="F1485" s="68" t="s">
        <v>2016</v>
      </c>
      <c r="G1485" s="68" t="s">
        <v>1958</v>
      </c>
      <c r="H1485" s="68" t="s">
        <v>1959</v>
      </c>
      <c r="I1485" s="68">
        <v>12</v>
      </c>
      <c r="J1485" s="68" t="s">
        <v>2267</v>
      </c>
      <c r="K1485" s="68">
        <v>1.3</v>
      </c>
      <c r="L1485" s="68">
        <v>0.4</v>
      </c>
      <c r="M1485" s="68" t="s">
        <v>1960</v>
      </c>
      <c r="N1485" s="143">
        <f>IF(対応ガラス検索!$E$2="-","",IF(対応ガラス検索!$E$2&gt;=K1485,MAX($N$2:N1484)+1,""))</f>
        <v>1484</v>
      </c>
      <c r="O1485" s="143">
        <f>IF(対応ガラス検索!$E$2="-","",IF(L1485&lt;=0.65,MAX($O$2:O1484)+1,""))</f>
        <v>1484</v>
      </c>
      <c r="P1485" s="144"/>
      <c r="Q1485" s="145"/>
    </row>
    <row r="1486" spans="1:17" x14ac:dyDescent="0.4">
      <c r="A1486" s="68">
        <v>1485</v>
      </c>
      <c r="B1486" s="68" t="s">
        <v>2295</v>
      </c>
      <c r="C1486" s="68" t="s">
        <v>2197</v>
      </c>
      <c r="D1486" s="68" t="s">
        <v>2017</v>
      </c>
      <c r="E1486" s="68" t="s">
        <v>2015</v>
      </c>
      <c r="F1486" s="68" t="s">
        <v>2016</v>
      </c>
      <c r="G1486" s="68" t="s">
        <v>1962</v>
      </c>
      <c r="H1486" s="68" t="s">
        <v>1963</v>
      </c>
      <c r="I1486" s="68">
        <v>10</v>
      </c>
      <c r="J1486" s="68" t="s">
        <v>2296</v>
      </c>
      <c r="K1486" s="68">
        <v>1.8</v>
      </c>
      <c r="L1486" s="68">
        <v>0.4</v>
      </c>
      <c r="M1486" s="68" t="s">
        <v>1960</v>
      </c>
      <c r="N1486" s="143">
        <f>IF(対応ガラス検索!$E$2="-","",IF(対応ガラス検索!$E$2&gt;=K1486,MAX($N$2:N1485)+1,""))</f>
        <v>1485</v>
      </c>
      <c r="O1486" s="143">
        <f>IF(対応ガラス検索!$E$2="-","",IF(L1486&lt;=0.65,MAX($O$2:O1485)+1,""))</f>
        <v>1485</v>
      </c>
      <c r="P1486" s="144"/>
      <c r="Q1486" s="145"/>
    </row>
    <row r="1487" spans="1:17" x14ac:dyDescent="0.4">
      <c r="A1487" s="68">
        <v>1486</v>
      </c>
      <c r="B1487" s="68" t="s">
        <v>2295</v>
      </c>
      <c r="C1487" s="68" t="s">
        <v>2197</v>
      </c>
      <c r="D1487" s="68" t="s">
        <v>2017</v>
      </c>
      <c r="E1487" s="68" t="s">
        <v>2015</v>
      </c>
      <c r="F1487" s="68" t="s">
        <v>2016</v>
      </c>
      <c r="G1487" s="68" t="s">
        <v>1962</v>
      </c>
      <c r="H1487" s="68" t="s">
        <v>1963</v>
      </c>
      <c r="I1487" s="68">
        <v>11</v>
      </c>
      <c r="J1487" s="68" t="s">
        <v>2296</v>
      </c>
      <c r="K1487" s="68">
        <v>1.7</v>
      </c>
      <c r="L1487" s="68">
        <v>0.4</v>
      </c>
      <c r="M1487" s="68" t="s">
        <v>1960</v>
      </c>
      <c r="N1487" s="143">
        <f>IF(対応ガラス検索!$E$2="-","",IF(対応ガラス検索!$E$2&gt;=K1487,MAX($N$2:N1486)+1,""))</f>
        <v>1486</v>
      </c>
      <c r="O1487" s="143">
        <f>IF(対応ガラス検索!$E$2="-","",IF(L1487&lt;=0.65,MAX($O$2:O1486)+1,""))</f>
        <v>1486</v>
      </c>
      <c r="P1487" s="144"/>
      <c r="Q1487" s="145"/>
    </row>
    <row r="1488" spans="1:17" x14ac:dyDescent="0.4">
      <c r="A1488" s="68">
        <v>1487</v>
      </c>
      <c r="B1488" s="68" t="s">
        <v>2295</v>
      </c>
      <c r="C1488" s="68" t="s">
        <v>2197</v>
      </c>
      <c r="D1488" s="68" t="s">
        <v>2017</v>
      </c>
      <c r="E1488" s="68" t="s">
        <v>2015</v>
      </c>
      <c r="F1488" s="68" t="s">
        <v>2016</v>
      </c>
      <c r="G1488" s="68" t="s">
        <v>1962</v>
      </c>
      <c r="H1488" s="68" t="s">
        <v>1963</v>
      </c>
      <c r="I1488" s="68">
        <v>12</v>
      </c>
      <c r="J1488" s="68" t="s">
        <v>2296</v>
      </c>
      <c r="K1488" s="68">
        <v>1.6</v>
      </c>
      <c r="L1488" s="68">
        <v>0.4</v>
      </c>
      <c r="M1488" s="68" t="s">
        <v>1960</v>
      </c>
      <c r="N1488" s="143">
        <f>IF(対応ガラス検索!$E$2="-","",IF(対応ガラス検索!$E$2&gt;=K1488,MAX($N$2:N1487)+1,""))</f>
        <v>1487</v>
      </c>
      <c r="O1488" s="143">
        <f>IF(対応ガラス検索!$E$2="-","",IF(L1488&lt;=0.65,MAX($O$2:O1487)+1,""))</f>
        <v>1487</v>
      </c>
      <c r="P1488" s="144"/>
      <c r="Q1488" s="145"/>
    </row>
    <row r="1489" spans="1:17" x14ac:dyDescent="0.4">
      <c r="A1489" s="68">
        <v>1488</v>
      </c>
      <c r="B1489" s="68" t="s">
        <v>2295</v>
      </c>
      <c r="C1489" s="68" t="s">
        <v>2197</v>
      </c>
      <c r="D1489" s="68" t="s">
        <v>2017</v>
      </c>
      <c r="E1489" s="68" t="s">
        <v>2015</v>
      </c>
      <c r="F1489" s="68" t="s">
        <v>2016</v>
      </c>
      <c r="G1489" s="68" t="s">
        <v>1962</v>
      </c>
      <c r="H1489" s="68" t="s">
        <v>1963</v>
      </c>
      <c r="I1489" s="68">
        <v>10</v>
      </c>
      <c r="J1489" s="68" t="s">
        <v>2267</v>
      </c>
      <c r="K1489" s="142">
        <v>1.5</v>
      </c>
      <c r="L1489" s="68">
        <v>0.4</v>
      </c>
      <c r="M1489" s="68" t="s">
        <v>1960</v>
      </c>
      <c r="N1489" s="143">
        <f>IF(対応ガラス検索!$E$2="-","",IF(対応ガラス検索!$E$2&gt;=K1489,MAX($N$2:N1488)+1,""))</f>
        <v>1488</v>
      </c>
      <c r="O1489" s="143">
        <f>IF(対応ガラス検索!$E$2="-","",IF(L1489&lt;=0.65,MAX($O$2:O1488)+1,""))</f>
        <v>1488</v>
      </c>
      <c r="P1489" s="144"/>
      <c r="Q1489" s="145"/>
    </row>
    <row r="1490" spans="1:17" x14ac:dyDescent="0.4">
      <c r="A1490" s="68">
        <v>1489</v>
      </c>
      <c r="B1490" s="68" t="s">
        <v>2295</v>
      </c>
      <c r="C1490" s="68" t="s">
        <v>2197</v>
      </c>
      <c r="D1490" s="68" t="s">
        <v>2017</v>
      </c>
      <c r="E1490" s="68" t="s">
        <v>2015</v>
      </c>
      <c r="F1490" s="68" t="s">
        <v>2016</v>
      </c>
      <c r="G1490" s="68" t="s">
        <v>1962</v>
      </c>
      <c r="H1490" s="68" t="s">
        <v>1963</v>
      </c>
      <c r="I1490" s="68">
        <v>11</v>
      </c>
      <c r="J1490" s="68" t="s">
        <v>2267</v>
      </c>
      <c r="K1490" s="142">
        <v>1.4</v>
      </c>
      <c r="L1490" s="68">
        <v>0.4</v>
      </c>
      <c r="M1490" s="68" t="s">
        <v>1960</v>
      </c>
      <c r="N1490" s="143">
        <f>IF(対応ガラス検索!$E$2="-","",IF(対応ガラス検索!$E$2&gt;=K1490,MAX($N$2:N1489)+1,""))</f>
        <v>1489</v>
      </c>
      <c r="O1490" s="143">
        <f>IF(対応ガラス検索!$E$2="-","",IF(L1490&lt;=0.65,MAX($O$2:O1489)+1,""))</f>
        <v>1489</v>
      </c>
      <c r="P1490" s="144"/>
      <c r="Q1490" s="145"/>
    </row>
    <row r="1491" spans="1:17" x14ac:dyDescent="0.4">
      <c r="A1491" s="68">
        <v>1490</v>
      </c>
      <c r="B1491" s="68" t="s">
        <v>2295</v>
      </c>
      <c r="C1491" s="68" t="s">
        <v>2197</v>
      </c>
      <c r="D1491" s="68" t="s">
        <v>2017</v>
      </c>
      <c r="E1491" s="68" t="s">
        <v>2015</v>
      </c>
      <c r="F1491" s="68" t="s">
        <v>2016</v>
      </c>
      <c r="G1491" s="68" t="s">
        <v>1962</v>
      </c>
      <c r="H1491" s="68" t="s">
        <v>1963</v>
      </c>
      <c r="I1491" s="68">
        <v>12</v>
      </c>
      <c r="J1491" s="68" t="s">
        <v>2267</v>
      </c>
      <c r="K1491" s="68">
        <v>1.3</v>
      </c>
      <c r="L1491" s="68">
        <v>0.4</v>
      </c>
      <c r="M1491" s="68" t="s">
        <v>1960</v>
      </c>
      <c r="N1491" s="143">
        <f>IF(対応ガラス検索!$E$2="-","",IF(対応ガラス検索!$E$2&gt;=K1491,MAX($N$2:N1490)+1,""))</f>
        <v>1490</v>
      </c>
      <c r="O1491" s="143">
        <f>IF(対応ガラス検索!$E$2="-","",IF(L1491&lt;=0.65,MAX($O$2:O1490)+1,""))</f>
        <v>1490</v>
      </c>
      <c r="P1491" s="144"/>
      <c r="Q1491" s="145"/>
    </row>
    <row r="1492" spans="1:17" x14ac:dyDescent="0.4">
      <c r="A1492" s="68">
        <v>1491</v>
      </c>
      <c r="B1492" s="68" t="s">
        <v>2295</v>
      </c>
      <c r="C1492" s="68" t="s">
        <v>2197</v>
      </c>
      <c r="D1492" s="68" t="s">
        <v>2018</v>
      </c>
      <c r="E1492" s="68" t="s">
        <v>2015</v>
      </c>
      <c r="F1492" s="68" t="s">
        <v>2016</v>
      </c>
      <c r="G1492" s="68" t="s">
        <v>1965</v>
      </c>
      <c r="H1492" s="68" t="s">
        <v>1966</v>
      </c>
      <c r="I1492" s="68">
        <v>10</v>
      </c>
      <c r="J1492" s="68" t="s">
        <v>2296</v>
      </c>
      <c r="K1492" s="68">
        <v>1.8</v>
      </c>
      <c r="L1492" s="68">
        <v>0.38</v>
      </c>
      <c r="M1492" s="68" t="s">
        <v>1960</v>
      </c>
      <c r="N1492" s="143">
        <f>IF(対応ガラス検索!$E$2="-","",IF(対応ガラス検索!$E$2&gt;=K1492,MAX($N$2:N1491)+1,""))</f>
        <v>1491</v>
      </c>
      <c r="O1492" s="143">
        <f>IF(対応ガラス検索!$E$2="-","",IF(L1492&lt;=0.65,MAX($O$2:O1491)+1,""))</f>
        <v>1491</v>
      </c>
      <c r="P1492" s="144"/>
      <c r="Q1492" s="145"/>
    </row>
    <row r="1493" spans="1:17" x14ac:dyDescent="0.4">
      <c r="A1493" s="68">
        <v>1492</v>
      </c>
      <c r="B1493" s="68" t="s">
        <v>2295</v>
      </c>
      <c r="C1493" s="68" t="s">
        <v>2197</v>
      </c>
      <c r="D1493" s="68" t="s">
        <v>2018</v>
      </c>
      <c r="E1493" s="68" t="s">
        <v>2015</v>
      </c>
      <c r="F1493" s="68" t="s">
        <v>2016</v>
      </c>
      <c r="G1493" s="68" t="s">
        <v>1965</v>
      </c>
      <c r="H1493" s="68" t="s">
        <v>1966</v>
      </c>
      <c r="I1493" s="68">
        <v>11</v>
      </c>
      <c r="J1493" s="68" t="s">
        <v>2296</v>
      </c>
      <c r="K1493" s="68">
        <v>1.7</v>
      </c>
      <c r="L1493" s="68">
        <v>0.38</v>
      </c>
      <c r="M1493" s="68" t="s">
        <v>1960</v>
      </c>
      <c r="N1493" s="143">
        <f>IF(対応ガラス検索!$E$2="-","",IF(対応ガラス検索!$E$2&gt;=K1493,MAX($N$2:N1492)+1,""))</f>
        <v>1492</v>
      </c>
      <c r="O1493" s="143">
        <f>IF(対応ガラス検索!$E$2="-","",IF(L1493&lt;=0.65,MAX($O$2:O1492)+1,""))</f>
        <v>1492</v>
      </c>
      <c r="P1493" s="144"/>
      <c r="Q1493" s="145"/>
    </row>
    <row r="1494" spans="1:17" x14ac:dyDescent="0.4">
      <c r="A1494" s="68">
        <v>1493</v>
      </c>
      <c r="B1494" s="68" t="s">
        <v>2295</v>
      </c>
      <c r="C1494" s="68" t="s">
        <v>2197</v>
      </c>
      <c r="D1494" s="68" t="s">
        <v>2018</v>
      </c>
      <c r="E1494" s="68" t="s">
        <v>2015</v>
      </c>
      <c r="F1494" s="68" t="s">
        <v>2016</v>
      </c>
      <c r="G1494" s="68" t="s">
        <v>1965</v>
      </c>
      <c r="H1494" s="68" t="s">
        <v>1966</v>
      </c>
      <c r="I1494" s="68">
        <v>12</v>
      </c>
      <c r="J1494" s="68" t="s">
        <v>2296</v>
      </c>
      <c r="K1494" s="68">
        <v>1.6</v>
      </c>
      <c r="L1494" s="68">
        <v>0.38</v>
      </c>
      <c r="M1494" s="68" t="s">
        <v>1960</v>
      </c>
      <c r="N1494" s="143">
        <f>IF(対応ガラス検索!$E$2="-","",IF(対応ガラス検索!$E$2&gt;=K1494,MAX($N$2:N1493)+1,""))</f>
        <v>1493</v>
      </c>
      <c r="O1494" s="143">
        <f>IF(対応ガラス検索!$E$2="-","",IF(L1494&lt;=0.65,MAX($O$2:O1493)+1,""))</f>
        <v>1493</v>
      </c>
      <c r="P1494" s="144"/>
      <c r="Q1494" s="145"/>
    </row>
    <row r="1495" spans="1:17" x14ac:dyDescent="0.4">
      <c r="A1495" s="68">
        <v>1494</v>
      </c>
      <c r="B1495" s="68" t="s">
        <v>2295</v>
      </c>
      <c r="C1495" s="68" t="s">
        <v>2197</v>
      </c>
      <c r="D1495" s="68" t="s">
        <v>2018</v>
      </c>
      <c r="E1495" s="68" t="s">
        <v>2015</v>
      </c>
      <c r="F1495" s="68" t="s">
        <v>2016</v>
      </c>
      <c r="G1495" s="68" t="s">
        <v>1965</v>
      </c>
      <c r="H1495" s="68" t="s">
        <v>1966</v>
      </c>
      <c r="I1495" s="68">
        <v>10</v>
      </c>
      <c r="J1495" s="68" t="s">
        <v>2267</v>
      </c>
      <c r="K1495" s="68">
        <v>1.5</v>
      </c>
      <c r="L1495" s="68">
        <v>0.38</v>
      </c>
      <c r="M1495" s="68" t="s">
        <v>1960</v>
      </c>
      <c r="N1495" s="143">
        <f>IF(対応ガラス検索!$E$2="-","",IF(対応ガラス検索!$E$2&gt;=K1495,MAX($N$2:N1494)+1,""))</f>
        <v>1494</v>
      </c>
      <c r="O1495" s="143">
        <f>IF(対応ガラス検索!$E$2="-","",IF(L1495&lt;=0.65,MAX($O$2:O1494)+1,""))</f>
        <v>1494</v>
      </c>
      <c r="P1495" s="144"/>
      <c r="Q1495" s="145"/>
    </row>
    <row r="1496" spans="1:17" x14ac:dyDescent="0.4">
      <c r="A1496" s="68">
        <v>1495</v>
      </c>
      <c r="B1496" s="68" t="s">
        <v>2295</v>
      </c>
      <c r="C1496" s="68" t="s">
        <v>2197</v>
      </c>
      <c r="D1496" s="68" t="s">
        <v>2018</v>
      </c>
      <c r="E1496" s="68" t="s">
        <v>2015</v>
      </c>
      <c r="F1496" s="68" t="s">
        <v>2016</v>
      </c>
      <c r="G1496" s="68" t="s">
        <v>1965</v>
      </c>
      <c r="H1496" s="68" t="s">
        <v>1966</v>
      </c>
      <c r="I1496" s="68">
        <v>11</v>
      </c>
      <c r="J1496" s="68" t="s">
        <v>2267</v>
      </c>
      <c r="K1496" s="68">
        <v>1.4</v>
      </c>
      <c r="L1496" s="68">
        <v>0.38</v>
      </c>
      <c r="M1496" s="68" t="s">
        <v>1960</v>
      </c>
      <c r="N1496" s="143">
        <f>IF(対応ガラス検索!$E$2="-","",IF(対応ガラス検索!$E$2&gt;=K1496,MAX($N$2:N1495)+1,""))</f>
        <v>1495</v>
      </c>
      <c r="O1496" s="143">
        <f>IF(対応ガラス検索!$E$2="-","",IF(L1496&lt;=0.65,MAX($O$2:O1495)+1,""))</f>
        <v>1495</v>
      </c>
      <c r="P1496" s="144"/>
      <c r="Q1496" s="145"/>
    </row>
    <row r="1497" spans="1:17" x14ac:dyDescent="0.4">
      <c r="A1497" s="68">
        <v>1496</v>
      </c>
      <c r="B1497" s="68" t="s">
        <v>2295</v>
      </c>
      <c r="C1497" s="68" t="s">
        <v>2197</v>
      </c>
      <c r="D1497" s="68" t="s">
        <v>2018</v>
      </c>
      <c r="E1497" s="68" t="s">
        <v>2015</v>
      </c>
      <c r="F1497" s="68" t="s">
        <v>2016</v>
      </c>
      <c r="G1497" s="68" t="s">
        <v>1965</v>
      </c>
      <c r="H1497" s="68" t="s">
        <v>1966</v>
      </c>
      <c r="I1497" s="68">
        <v>12</v>
      </c>
      <c r="J1497" s="68" t="s">
        <v>2267</v>
      </c>
      <c r="K1497" s="68">
        <v>1.3</v>
      </c>
      <c r="L1497" s="68">
        <v>0.38</v>
      </c>
      <c r="M1497" s="68" t="s">
        <v>1960</v>
      </c>
      <c r="N1497" s="143">
        <f>IF(対応ガラス検索!$E$2="-","",IF(対応ガラス検索!$E$2&gt;=K1497,MAX($N$2:N1496)+1,""))</f>
        <v>1496</v>
      </c>
      <c r="O1497" s="143">
        <f>IF(対応ガラス検索!$E$2="-","",IF(L1497&lt;=0.65,MAX($O$2:O1496)+1,""))</f>
        <v>1496</v>
      </c>
      <c r="P1497" s="144"/>
      <c r="Q1497" s="145"/>
    </row>
    <row r="1498" spans="1:17" x14ac:dyDescent="0.4">
      <c r="A1498" s="68">
        <v>1497</v>
      </c>
      <c r="B1498" s="68" t="s">
        <v>2295</v>
      </c>
      <c r="C1498" s="68" t="s">
        <v>2197</v>
      </c>
      <c r="D1498" s="68" t="s">
        <v>1997</v>
      </c>
      <c r="E1498" s="68" t="s">
        <v>1998</v>
      </c>
      <c r="F1498" s="68" t="s">
        <v>1999</v>
      </c>
      <c r="G1498" s="68" t="s">
        <v>1958</v>
      </c>
      <c r="H1498" s="68" t="s">
        <v>1959</v>
      </c>
      <c r="I1498" s="68">
        <v>10</v>
      </c>
      <c r="J1498" s="68" t="s">
        <v>2296</v>
      </c>
      <c r="K1498" s="68">
        <v>1.8</v>
      </c>
      <c r="L1498" s="68">
        <v>0.41</v>
      </c>
      <c r="M1498" s="68" t="s">
        <v>1960</v>
      </c>
      <c r="N1498" s="143">
        <f>IF(対応ガラス検索!$E$2="-","",IF(対応ガラス検索!$E$2&gt;=K1498,MAX($N$2:N1497)+1,""))</f>
        <v>1497</v>
      </c>
      <c r="O1498" s="143">
        <f>IF(対応ガラス検索!$E$2="-","",IF(L1498&lt;=0.65,MAX($O$2:O1497)+1,""))</f>
        <v>1497</v>
      </c>
      <c r="P1498" s="144"/>
      <c r="Q1498" s="145"/>
    </row>
    <row r="1499" spans="1:17" x14ac:dyDescent="0.4">
      <c r="A1499" s="68">
        <v>1498</v>
      </c>
      <c r="B1499" s="68" t="s">
        <v>2295</v>
      </c>
      <c r="C1499" s="68" t="s">
        <v>2197</v>
      </c>
      <c r="D1499" s="68" t="s">
        <v>1997</v>
      </c>
      <c r="E1499" s="68" t="s">
        <v>1998</v>
      </c>
      <c r="F1499" s="68" t="s">
        <v>1999</v>
      </c>
      <c r="G1499" s="68" t="s">
        <v>1958</v>
      </c>
      <c r="H1499" s="68" t="s">
        <v>1959</v>
      </c>
      <c r="I1499" s="68">
        <v>11</v>
      </c>
      <c r="J1499" s="68" t="s">
        <v>2296</v>
      </c>
      <c r="K1499" s="68">
        <v>1.7</v>
      </c>
      <c r="L1499" s="68">
        <v>0.41</v>
      </c>
      <c r="M1499" s="68" t="s">
        <v>1960</v>
      </c>
      <c r="N1499" s="143">
        <f>IF(対応ガラス検索!$E$2="-","",IF(対応ガラス検索!$E$2&gt;=K1499,MAX($N$2:N1498)+1,""))</f>
        <v>1498</v>
      </c>
      <c r="O1499" s="143">
        <f>IF(対応ガラス検索!$E$2="-","",IF(L1499&lt;=0.65,MAX($O$2:O1498)+1,""))</f>
        <v>1498</v>
      </c>
      <c r="P1499" s="144"/>
      <c r="Q1499" s="145"/>
    </row>
    <row r="1500" spans="1:17" x14ac:dyDescent="0.4">
      <c r="A1500" s="68">
        <v>1499</v>
      </c>
      <c r="B1500" s="68" t="s">
        <v>2295</v>
      </c>
      <c r="C1500" s="68" t="s">
        <v>2197</v>
      </c>
      <c r="D1500" s="68" t="s">
        <v>1997</v>
      </c>
      <c r="E1500" s="68" t="s">
        <v>1998</v>
      </c>
      <c r="F1500" s="68" t="s">
        <v>1999</v>
      </c>
      <c r="G1500" s="68" t="s">
        <v>1958</v>
      </c>
      <c r="H1500" s="68" t="s">
        <v>1959</v>
      </c>
      <c r="I1500" s="68">
        <v>12</v>
      </c>
      <c r="J1500" s="68" t="s">
        <v>2296</v>
      </c>
      <c r="K1500" s="68">
        <v>1.6</v>
      </c>
      <c r="L1500" s="68">
        <v>0.41</v>
      </c>
      <c r="M1500" s="68" t="s">
        <v>1960</v>
      </c>
      <c r="N1500" s="143">
        <f>IF(対応ガラス検索!$E$2="-","",IF(対応ガラス検索!$E$2&gt;=K1500,MAX($N$2:N1499)+1,""))</f>
        <v>1499</v>
      </c>
      <c r="O1500" s="143">
        <f>IF(対応ガラス検索!$E$2="-","",IF(L1500&lt;=0.65,MAX($O$2:O1499)+1,""))</f>
        <v>1499</v>
      </c>
      <c r="P1500" s="144"/>
      <c r="Q1500" s="145"/>
    </row>
    <row r="1501" spans="1:17" x14ac:dyDescent="0.4">
      <c r="A1501" s="68">
        <v>1500</v>
      </c>
      <c r="B1501" s="68" t="s">
        <v>2295</v>
      </c>
      <c r="C1501" s="68" t="s">
        <v>2197</v>
      </c>
      <c r="D1501" s="68" t="s">
        <v>1997</v>
      </c>
      <c r="E1501" s="68" t="s">
        <v>1998</v>
      </c>
      <c r="F1501" s="68" t="s">
        <v>1999</v>
      </c>
      <c r="G1501" s="68" t="s">
        <v>1958</v>
      </c>
      <c r="H1501" s="68" t="s">
        <v>1959</v>
      </c>
      <c r="I1501" s="68">
        <v>10</v>
      </c>
      <c r="J1501" s="68" t="s">
        <v>2267</v>
      </c>
      <c r="K1501" s="68">
        <v>1.5</v>
      </c>
      <c r="L1501" s="68">
        <v>0.41</v>
      </c>
      <c r="M1501" s="68" t="s">
        <v>1960</v>
      </c>
      <c r="N1501" s="143">
        <f>IF(対応ガラス検索!$E$2="-","",IF(対応ガラス検索!$E$2&gt;=K1501,MAX($N$2:N1500)+1,""))</f>
        <v>1500</v>
      </c>
      <c r="O1501" s="143">
        <f>IF(対応ガラス検索!$E$2="-","",IF(L1501&lt;=0.65,MAX($O$2:O1500)+1,""))</f>
        <v>1500</v>
      </c>
      <c r="P1501" s="144"/>
      <c r="Q1501" s="145"/>
    </row>
    <row r="1502" spans="1:17" x14ac:dyDescent="0.4">
      <c r="A1502" s="68">
        <v>1501</v>
      </c>
      <c r="B1502" s="68" t="s">
        <v>2295</v>
      </c>
      <c r="C1502" s="68" t="s">
        <v>2197</v>
      </c>
      <c r="D1502" s="68" t="s">
        <v>1997</v>
      </c>
      <c r="E1502" s="68" t="s">
        <v>1998</v>
      </c>
      <c r="F1502" s="68" t="s">
        <v>1999</v>
      </c>
      <c r="G1502" s="68" t="s">
        <v>1958</v>
      </c>
      <c r="H1502" s="68" t="s">
        <v>1959</v>
      </c>
      <c r="I1502" s="68">
        <v>11</v>
      </c>
      <c r="J1502" s="68" t="s">
        <v>2267</v>
      </c>
      <c r="K1502" s="142">
        <v>1.4</v>
      </c>
      <c r="L1502" s="68">
        <v>0.41</v>
      </c>
      <c r="M1502" s="68" t="s">
        <v>1960</v>
      </c>
      <c r="N1502" s="143">
        <f>IF(対応ガラス検索!$E$2="-","",IF(対応ガラス検索!$E$2&gt;=K1502,MAX($N$2:N1501)+1,""))</f>
        <v>1501</v>
      </c>
      <c r="O1502" s="143">
        <f>IF(対応ガラス検索!$E$2="-","",IF(L1502&lt;=0.65,MAX($O$2:O1501)+1,""))</f>
        <v>1501</v>
      </c>
      <c r="P1502" s="144"/>
      <c r="Q1502" s="145"/>
    </row>
    <row r="1503" spans="1:17" x14ac:dyDescent="0.4">
      <c r="A1503" s="68">
        <v>1502</v>
      </c>
      <c r="B1503" s="68" t="s">
        <v>2295</v>
      </c>
      <c r="C1503" s="68" t="s">
        <v>2197</v>
      </c>
      <c r="D1503" s="68" t="s">
        <v>1997</v>
      </c>
      <c r="E1503" s="68" t="s">
        <v>1998</v>
      </c>
      <c r="F1503" s="68" t="s">
        <v>1999</v>
      </c>
      <c r="G1503" s="68" t="s">
        <v>1958</v>
      </c>
      <c r="H1503" s="68" t="s">
        <v>1959</v>
      </c>
      <c r="I1503" s="68">
        <v>12</v>
      </c>
      <c r="J1503" s="68" t="s">
        <v>2267</v>
      </c>
      <c r="K1503" s="142">
        <v>1.3</v>
      </c>
      <c r="L1503" s="68">
        <v>0.41</v>
      </c>
      <c r="M1503" s="68" t="s">
        <v>1960</v>
      </c>
      <c r="N1503" s="143">
        <f>IF(対応ガラス検索!$E$2="-","",IF(対応ガラス検索!$E$2&gt;=K1503,MAX($N$2:N1502)+1,""))</f>
        <v>1502</v>
      </c>
      <c r="O1503" s="143">
        <f>IF(対応ガラス検索!$E$2="-","",IF(L1503&lt;=0.65,MAX($O$2:O1502)+1,""))</f>
        <v>1502</v>
      </c>
      <c r="P1503" s="144"/>
      <c r="Q1503" s="145"/>
    </row>
    <row r="1504" spans="1:17" x14ac:dyDescent="0.4">
      <c r="A1504" s="68">
        <v>1503</v>
      </c>
      <c r="B1504" s="68" t="s">
        <v>2295</v>
      </c>
      <c r="C1504" s="68" t="s">
        <v>2197</v>
      </c>
      <c r="D1504" s="68" t="s">
        <v>2000</v>
      </c>
      <c r="E1504" s="68" t="s">
        <v>1998</v>
      </c>
      <c r="F1504" s="68" t="s">
        <v>1999</v>
      </c>
      <c r="G1504" s="68" t="s">
        <v>1962</v>
      </c>
      <c r="H1504" s="68" t="s">
        <v>1963</v>
      </c>
      <c r="I1504" s="68">
        <v>10</v>
      </c>
      <c r="J1504" s="68" t="s">
        <v>2296</v>
      </c>
      <c r="K1504" s="68">
        <v>1.8</v>
      </c>
      <c r="L1504" s="68">
        <v>0.42</v>
      </c>
      <c r="M1504" s="68" t="s">
        <v>1960</v>
      </c>
      <c r="N1504" s="143">
        <f>IF(対応ガラス検索!$E$2="-","",IF(対応ガラス検索!$E$2&gt;=K1504,MAX($N$2:N1503)+1,""))</f>
        <v>1503</v>
      </c>
      <c r="O1504" s="143">
        <f>IF(対応ガラス検索!$E$2="-","",IF(L1504&lt;=0.65,MAX($O$2:O1503)+1,""))</f>
        <v>1503</v>
      </c>
      <c r="P1504" s="144"/>
      <c r="Q1504" s="145"/>
    </row>
    <row r="1505" spans="1:17" x14ac:dyDescent="0.4">
      <c r="A1505" s="68">
        <v>1504</v>
      </c>
      <c r="B1505" s="68" t="s">
        <v>2295</v>
      </c>
      <c r="C1505" s="68" t="s">
        <v>2197</v>
      </c>
      <c r="D1505" s="68" t="s">
        <v>2000</v>
      </c>
      <c r="E1505" s="68" t="s">
        <v>1998</v>
      </c>
      <c r="F1505" s="68" t="s">
        <v>1999</v>
      </c>
      <c r="G1505" s="68" t="s">
        <v>1962</v>
      </c>
      <c r="H1505" s="68" t="s">
        <v>1963</v>
      </c>
      <c r="I1505" s="68">
        <v>11</v>
      </c>
      <c r="J1505" s="68" t="s">
        <v>2296</v>
      </c>
      <c r="K1505" s="68">
        <v>1.7</v>
      </c>
      <c r="L1505" s="68">
        <v>0.42</v>
      </c>
      <c r="M1505" s="68" t="s">
        <v>1960</v>
      </c>
      <c r="N1505" s="143">
        <f>IF(対応ガラス検索!$E$2="-","",IF(対応ガラス検索!$E$2&gt;=K1505,MAX($N$2:N1504)+1,""))</f>
        <v>1504</v>
      </c>
      <c r="O1505" s="143">
        <f>IF(対応ガラス検索!$E$2="-","",IF(L1505&lt;=0.65,MAX($O$2:O1504)+1,""))</f>
        <v>1504</v>
      </c>
      <c r="P1505" s="144"/>
      <c r="Q1505" s="145"/>
    </row>
    <row r="1506" spans="1:17" x14ac:dyDescent="0.4">
      <c r="A1506" s="68">
        <v>1505</v>
      </c>
      <c r="B1506" s="68" t="s">
        <v>2295</v>
      </c>
      <c r="C1506" s="68" t="s">
        <v>2197</v>
      </c>
      <c r="D1506" s="68" t="s">
        <v>2000</v>
      </c>
      <c r="E1506" s="68" t="s">
        <v>1998</v>
      </c>
      <c r="F1506" s="68" t="s">
        <v>1999</v>
      </c>
      <c r="G1506" s="68" t="s">
        <v>1962</v>
      </c>
      <c r="H1506" s="68" t="s">
        <v>1963</v>
      </c>
      <c r="I1506" s="68">
        <v>12</v>
      </c>
      <c r="J1506" s="68" t="s">
        <v>2296</v>
      </c>
      <c r="K1506" s="68">
        <v>1.6</v>
      </c>
      <c r="L1506" s="68">
        <v>0.42</v>
      </c>
      <c r="M1506" s="68" t="s">
        <v>1960</v>
      </c>
      <c r="N1506" s="143">
        <f>IF(対応ガラス検索!$E$2="-","",IF(対応ガラス検索!$E$2&gt;=K1506,MAX($N$2:N1505)+1,""))</f>
        <v>1505</v>
      </c>
      <c r="O1506" s="143">
        <f>IF(対応ガラス検索!$E$2="-","",IF(L1506&lt;=0.65,MAX($O$2:O1505)+1,""))</f>
        <v>1505</v>
      </c>
      <c r="P1506" s="144"/>
      <c r="Q1506" s="145"/>
    </row>
    <row r="1507" spans="1:17" x14ac:dyDescent="0.4">
      <c r="A1507" s="68">
        <v>1506</v>
      </c>
      <c r="B1507" s="68" t="s">
        <v>2295</v>
      </c>
      <c r="C1507" s="68" t="s">
        <v>2197</v>
      </c>
      <c r="D1507" s="68" t="s">
        <v>2000</v>
      </c>
      <c r="E1507" s="68" t="s">
        <v>1998</v>
      </c>
      <c r="F1507" s="68" t="s">
        <v>1999</v>
      </c>
      <c r="G1507" s="68" t="s">
        <v>1962</v>
      </c>
      <c r="H1507" s="68" t="s">
        <v>1963</v>
      </c>
      <c r="I1507" s="68">
        <v>10</v>
      </c>
      <c r="J1507" s="68" t="s">
        <v>2267</v>
      </c>
      <c r="K1507" s="68">
        <v>1.5</v>
      </c>
      <c r="L1507" s="68">
        <v>0.42</v>
      </c>
      <c r="M1507" s="68" t="s">
        <v>1960</v>
      </c>
      <c r="N1507" s="143">
        <f>IF(対応ガラス検索!$E$2="-","",IF(対応ガラス検索!$E$2&gt;=K1507,MAX($N$2:N1506)+1,""))</f>
        <v>1506</v>
      </c>
      <c r="O1507" s="143">
        <f>IF(対応ガラス検索!$E$2="-","",IF(L1507&lt;=0.65,MAX($O$2:O1506)+1,""))</f>
        <v>1506</v>
      </c>
      <c r="P1507" s="144"/>
      <c r="Q1507" s="145"/>
    </row>
    <row r="1508" spans="1:17" x14ac:dyDescent="0.4">
      <c r="A1508" s="68">
        <v>1507</v>
      </c>
      <c r="B1508" s="68" t="s">
        <v>2295</v>
      </c>
      <c r="C1508" s="68" t="s">
        <v>2197</v>
      </c>
      <c r="D1508" s="68" t="s">
        <v>2000</v>
      </c>
      <c r="E1508" s="68" t="s">
        <v>1998</v>
      </c>
      <c r="F1508" s="68" t="s">
        <v>1999</v>
      </c>
      <c r="G1508" s="68" t="s">
        <v>1962</v>
      </c>
      <c r="H1508" s="68" t="s">
        <v>1963</v>
      </c>
      <c r="I1508" s="68">
        <v>11</v>
      </c>
      <c r="J1508" s="68" t="s">
        <v>2267</v>
      </c>
      <c r="K1508" s="68">
        <v>1.4</v>
      </c>
      <c r="L1508" s="68">
        <v>0.42</v>
      </c>
      <c r="M1508" s="68" t="s">
        <v>1960</v>
      </c>
      <c r="N1508" s="143">
        <f>IF(対応ガラス検索!$E$2="-","",IF(対応ガラス検索!$E$2&gt;=K1508,MAX($N$2:N1507)+1,""))</f>
        <v>1507</v>
      </c>
      <c r="O1508" s="143">
        <f>IF(対応ガラス検索!$E$2="-","",IF(L1508&lt;=0.65,MAX($O$2:O1507)+1,""))</f>
        <v>1507</v>
      </c>
      <c r="P1508" s="144"/>
      <c r="Q1508" s="145"/>
    </row>
    <row r="1509" spans="1:17" x14ac:dyDescent="0.4">
      <c r="A1509" s="68">
        <v>1508</v>
      </c>
      <c r="B1509" s="68" t="s">
        <v>2295</v>
      </c>
      <c r="C1509" s="68" t="s">
        <v>2197</v>
      </c>
      <c r="D1509" s="68" t="s">
        <v>2000</v>
      </c>
      <c r="E1509" s="68" t="s">
        <v>1998</v>
      </c>
      <c r="F1509" s="68" t="s">
        <v>1999</v>
      </c>
      <c r="G1509" s="68" t="s">
        <v>1962</v>
      </c>
      <c r="H1509" s="68" t="s">
        <v>1963</v>
      </c>
      <c r="I1509" s="68">
        <v>12</v>
      </c>
      <c r="J1509" s="68" t="s">
        <v>2267</v>
      </c>
      <c r="K1509" s="68">
        <v>1.3</v>
      </c>
      <c r="L1509" s="68">
        <v>0.42</v>
      </c>
      <c r="M1509" s="68" t="s">
        <v>1960</v>
      </c>
      <c r="N1509" s="143">
        <f>IF(対応ガラス検索!$E$2="-","",IF(対応ガラス検索!$E$2&gt;=K1509,MAX($N$2:N1508)+1,""))</f>
        <v>1508</v>
      </c>
      <c r="O1509" s="143">
        <f>IF(対応ガラス検索!$E$2="-","",IF(L1509&lt;=0.65,MAX($O$2:O1508)+1,""))</f>
        <v>1508</v>
      </c>
      <c r="P1509" s="144"/>
      <c r="Q1509" s="145"/>
    </row>
    <row r="1510" spans="1:17" x14ac:dyDescent="0.4">
      <c r="A1510" s="68">
        <v>1509</v>
      </c>
      <c r="B1510" s="68" t="s">
        <v>2295</v>
      </c>
      <c r="C1510" s="68" t="s">
        <v>2197</v>
      </c>
      <c r="D1510" s="68" t="s">
        <v>2001</v>
      </c>
      <c r="E1510" s="68" t="s">
        <v>1998</v>
      </c>
      <c r="F1510" s="68" t="s">
        <v>1999</v>
      </c>
      <c r="G1510" s="68" t="s">
        <v>1965</v>
      </c>
      <c r="H1510" s="68" t="s">
        <v>1966</v>
      </c>
      <c r="I1510" s="68">
        <v>10</v>
      </c>
      <c r="J1510" s="68" t="s">
        <v>2296</v>
      </c>
      <c r="K1510" s="68">
        <v>1.8</v>
      </c>
      <c r="L1510" s="68">
        <v>0.4</v>
      </c>
      <c r="M1510" s="68" t="s">
        <v>1960</v>
      </c>
      <c r="N1510" s="143">
        <f>IF(対応ガラス検索!$E$2="-","",IF(対応ガラス検索!$E$2&gt;=K1510,MAX($N$2:N1509)+1,""))</f>
        <v>1509</v>
      </c>
      <c r="O1510" s="143">
        <f>IF(対応ガラス検索!$E$2="-","",IF(L1510&lt;=0.65,MAX($O$2:O1509)+1,""))</f>
        <v>1509</v>
      </c>
      <c r="P1510" s="144"/>
      <c r="Q1510" s="145"/>
    </row>
    <row r="1511" spans="1:17" x14ac:dyDescent="0.4">
      <c r="A1511" s="68">
        <v>1510</v>
      </c>
      <c r="B1511" s="68" t="s">
        <v>2295</v>
      </c>
      <c r="C1511" s="68" t="s">
        <v>2197</v>
      </c>
      <c r="D1511" s="68" t="s">
        <v>2001</v>
      </c>
      <c r="E1511" s="68" t="s">
        <v>1998</v>
      </c>
      <c r="F1511" s="68" t="s">
        <v>1999</v>
      </c>
      <c r="G1511" s="68" t="s">
        <v>1965</v>
      </c>
      <c r="H1511" s="68" t="s">
        <v>1966</v>
      </c>
      <c r="I1511" s="68">
        <v>11</v>
      </c>
      <c r="J1511" s="68" t="s">
        <v>2296</v>
      </c>
      <c r="K1511" s="68">
        <v>1.7</v>
      </c>
      <c r="L1511" s="68">
        <v>0.4</v>
      </c>
      <c r="M1511" s="68" t="s">
        <v>1960</v>
      </c>
      <c r="N1511" s="143">
        <f>IF(対応ガラス検索!$E$2="-","",IF(対応ガラス検索!$E$2&gt;=K1511,MAX($N$2:N1510)+1,""))</f>
        <v>1510</v>
      </c>
      <c r="O1511" s="143">
        <f>IF(対応ガラス検索!$E$2="-","",IF(L1511&lt;=0.65,MAX($O$2:O1510)+1,""))</f>
        <v>1510</v>
      </c>
      <c r="P1511" s="144"/>
      <c r="Q1511" s="145"/>
    </row>
    <row r="1512" spans="1:17" x14ac:dyDescent="0.4">
      <c r="A1512" s="68">
        <v>1511</v>
      </c>
      <c r="B1512" s="68" t="s">
        <v>2295</v>
      </c>
      <c r="C1512" s="68" t="s">
        <v>2197</v>
      </c>
      <c r="D1512" s="68" t="s">
        <v>2001</v>
      </c>
      <c r="E1512" s="68" t="s">
        <v>1998</v>
      </c>
      <c r="F1512" s="68" t="s">
        <v>1999</v>
      </c>
      <c r="G1512" s="68" t="s">
        <v>1965</v>
      </c>
      <c r="H1512" s="68" t="s">
        <v>1966</v>
      </c>
      <c r="I1512" s="68">
        <v>12</v>
      </c>
      <c r="J1512" s="68" t="s">
        <v>2296</v>
      </c>
      <c r="K1512" s="68">
        <v>1.6</v>
      </c>
      <c r="L1512" s="68">
        <v>0.4</v>
      </c>
      <c r="M1512" s="68" t="s">
        <v>1960</v>
      </c>
      <c r="N1512" s="143">
        <f>IF(対応ガラス検索!$E$2="-","",IF(対応ガラス検索!$E$2&gt;=K1512,MAX($N$2:N1511)+1,""))</f>
        <v>1511</v>
      </c>
      <c r="O1512" s="143">
        <f>IF(対応ガラス検索!$E$2="-","",IF(L1512&lt;=0.65,MAX($O$2:O1511)+1,""))</f>
        <v>1511</v>
      </c>
      <c r="P1512" s="144"/>
      <c r="Q1512" s="145"/>
    </row>
    <row r="1513" spans="1:17" x14ac:dyDescent="0.4">
      <c r="A1513" s="68">
        <v>1512</v>
      </c>
      <c r="B1513" s="68" t="s">
        <v>2295</v>
      </c>
      <c r="C1513" s="68" t="s">
        <v>2197</v>
      </c>
      <c r="D1513" s="68" t="s">
        <v>2001</v>
      </c>
      <c r="E1513" s="68" t="s">
        <v>1998</v>
      </c>
      <c r="F1513" s="68" t="s">
        <v>1999</v>
      </c>
      <c r="G1513" s="68" t="s">
        <v>1965</v>
      </c>
      <c r="H1513" s="68" t="s">
        <v>1966</v>
      </c>
      <c r="I1513" s="68">
        <v>10</v>
      </c>
      <c r="J1513" s="68" t="s">
        <v>2267</v>
      </c>
      <c r="K1513" s="68">
        <v>1.5</v>
      </c>
      <c r="L1513" s="68">
        <v>0.39</v>
      </c>
      <c r="M1513" s="68" t="s">
        <v>1960</v>
      </c>
      <c r="N1513" s="143">
        <f>IF(対応ガラス検索!$E$2="-","",IF(対応ガラス検索!$E$2&gt;=K1513,MAX($N$2:N1512)+1,""))</f>
        <v>1512</v>
      </c>
      <c r="O1513" s="143">
        <f>IF(対応ガラス検索!$E$2="-","",IF(L1513&lt;=0.65,MAX($O$2:O1512)+1,""))</f>
        <v>1512</v>
      </c>
      <c r="P1513" s="144"/>
      <c r="Q1513" s="145"/>
    </row>
    <row r="1514" spans="1:17" x14ac:dyDescent="0.4">
      <c r="A1514" s="68">
        <v>1513</v>
      </c>
      <c r="B1514" s="68" t="s">
        <v>2295</v>
      </c>
      <c r="C1514" s="68" t="s">
        <v>2197</v>
      </c>
      <c r="D1514" s="68" t="s">
        <v>2001</v>
      </c>
      <c r="E1514" s="68" t="s">
        <v>1998</v>
      </c>
      <c r="F1514" s="68" t="s">
        <v>1999</v>
      </c>
      <c r="G1514" s="68" t="s">
        <v>1965</v>
      </c>
      <c r="H1514" s="68" t="s">
        <v>1966</v>
      </c>
      <c r="I1514" s="68">
        <v>11</v>
      </c>
      <c r="J1514" s="68" t="s">
        <v>2267</v>
      </c>
      <c r="K1514" s="68">
        <v>1.4</v>
      </c>
      <c r="L1514" s="68">
        <v>0.39</v>
      </c>
      <c r="M1514" s="68" t="s">
        <v>1960</v>
      </c>
      <c r="N1514" s="143">
        <f>IF(対応ガラス検索!$E$2="-","",IF(対応ガラス検索!$E$2&gt;=K1514,MAX($N$2:N1513)+1,""))</f>
        <v>1513</v>
      </c>
      <c r="O1514" s="143">
        <f>IF(対応ガラス検索!$E$2="-","",IF(L1514&lt;=0.65,MAX($O$2:O1513)+1,""))</f>
        <v>1513</v>
      </c>
      <c r="P1514" s="144"/>
      <c r="Q1514" s="145"/>
    </row>
    <row r="1515" spans="1:17" x14ac:dyDescent="0.4">
      <c r="A1515" s="68">
        <v>1514</v>
      </c>
      <c r="B1515" s="68" t="s">
        <v>2295</v>
      </c>
      <c r="C1515" s="68" t="s">
        <v>2197</v>
      </c>
      <c r="D1515" s="68" t="s">
        <v>2001</v>
      </c>
      <c r="E1515" s="68" t="s">
        <v>1998</v>
      </c>
      <c r="F1515" s="68" t="s">
        <v>1999</v>
      </c>
      <c r="G1515" s="68" t="s">
        <v>1965</v>
      </c>
      <c r="H1515" s="68" t="s">
        <v>1966</v>
      </c>
      <c r="I1515" s="68">
        <v>12</v>
      </c>
      <c r="J1515" s="68" t="s">
        <v>2267</v>
      </c>
      <c r="K1515" s="142">
        <v>1.3</v>
      </c>
      <c r="L1515" s="68">
        <v>0.39</v>
      </c>
      <c r="M1515" s="68" t="s">
        <v>1960</v>
      </c>
      <c r="N1515" s="143">
        <f>IF(対応ガラス検索!$E$2="-","",IF(対応ガラス検索!$E$2&gt;=K1515,MAX($N$2:N1514)+1,""))</f>
        <v>1514</v>
      </c>
      <c r="O1515" s="143">
        <f>IF(対応ガラス検索!$E$2="-","",IF(L1515&lt;=0.65,MAX($O$2:O1514)+1,""))</f>
        <v>1514</v>
      </c>
      <c r="P1515" s="144"/>
      <c r="Q1515" s="145"/>
    </row>
    <row r="1516" spans="1:17" x14ac:dyDescent="0.4">
      <c r="A1516" s="68">
        <v>1515</v>
      </c>
      <c r="B1516" s="68" t="s">
        <v>2295</v>
      </c>
      <c r="C1516" s="68" t="s">
        <v>2197</v>
      </c>
      <c r="D1516" s="68" t="s">
        <v>1955</v>
      </c>
      <c r="E1516" s="68" t="s">
        <v>1956</v>
      </c>
      <c r="F1516" s="68" t="s">
        <v>1957</v>
      </c>
      <c r="G1516" s="68" t="s">
        <v>1958</v>
      </c>
      <c r="H1516" s="68" t="s">
        <v>1959</v>
      </c>
      <c r="I1516" s="68">
        <v>12</v>
      </c>
      <c r="J1516" s="68" t="s">
        <v>2296</v>
      </c>
      <c r="K1516" s="142">
        <v>1.6</v>
      </c>
      <c r="L1516" s="68">
        <v>0.43</v>
      </c>
      <c r="M1516" s="68" t="s">
        <v>1960</v>
      </c>
      <c r="N1516" s="143">
        <f>IF(対応ガラス検索!$E$2="-","",IF(対応ガラス検索!$E$2&gt;=K1516,MAX($N$2:N1515)+1,""))</f>
        <v>1515</v>
      </c>
      <c r="O1516" s="143">
        <f>IF(対応ガラス検索!$E$2="-","",IF(L1516&lt;=0.65,MAX($O$2:O1515)+1,""))</f>
        <v>1515</v>
      </c>
      <c r="P1516" s="144"/>
      <c r="Q1516" s="145"/>
    </row>
    <row r="1517" spans="1:17" x14ac:dyDescent="0.4">
      <c r="A1517" s="68">
        <v>1516</v>
      </c>
      <c r="B1517" s="68" t="s">
        <v>2295</v>
      </c>
      <c r="C1517" s="68" t="s">
        <v>2197</v>
      </c>
      <c r="D1517" s="68" t="s">
        <v>1955</v>
      </c>
      <c r="E1517" s="68" t="s">
        <v>1956</v>
      </c>
      <c r="F1517" s="68" t="s">
        <v>1957</v>
      </c>
      <c r="G1517" s="68" t="s">
        <v>1958</v>
      </c>
      <c r="H1517" s="68" t="s">
        <v>1959</v>
      </c>
      <c r="I1517" s="68">
        <v>13</v>
      </c>
      <c r="J1517" s="68" t="s">
        <v>2296</v>
      </c>
      <c r="K1517" s="68">
        <v>1.6</v>
      </c>
      <c r="L1517" s="68">
        <v>0.43</v>
      </c>
      <c r="M1517" s="68" t="s">
        <v>1960</v>
      </c>
      <c r="N1517" s="143">
        <f>IF(対応ガラス検索!$E$2="-","",IF(対応ガラス検索!$E$2&gt;=K1517,MAX($N$2:N1516)+1,""))</f>
        <v>1516</v>
      </c>
      <c r="O1517" s="143">
        <f>IF(対応ガラス検索!$E$2="-","",IF(L1517&lt;=0.65,MAX($O$2:O1516)+1,""))</f>
        <v>1516</v>
      </c>
      <c r="P1517" s="144"/>
      <c r="Q1517" s="145"/>
    </row>
    <row r="1518" spans="1:17" x14ac:dyDescent="0.4">
      <c r="A1518" s="68">
        <v>1517</v>
      </c>
      <c r="B1518" s="68" t="s">
        <v>2295</v>
      </c>
      <c r="C1518" s="68" t="s">
        <v>2197</v>
      </c>
      <c r="D1518" s="68" t="s">
        <v>1955</v>
      </c>
      <c r="E1518" s="68" t="s">
        <v>1956</v>
      </c>
      <c r="F1518" s="68" t="s">
        <v>1957</v>
      </c>
      <c r="G1518" s="68" t="s">
        <v>1958</v>
      </c>
      <c r="H1518" s="68" t="s">
        <v>1959</v>
      </c>
      <c r="I1518" s="68">
        <v>14</v>
      </c>
      <c r="J1518" s="68" t="s">
        <v>2296</v>
      </c>
      <c r="K1518" s="68">
        <v>1.5</v>
      </c>
      <c r="L1518" s="68">
        <v>0.43</v>
      </c>
      <c r="M1518" s="68" t="s">
        <v>1960</v>
      </c>
      <c r="N1518" s="143">
        <f>IF(対応ガラス検索!$E$2="-","",IF(対応ガラス検索!$E$2&gt;=K1518,MAX($N$2:N1517)+1,""))</f>
        <v>1517</v>
      </c>
      <c r="O1518" s="143">
        <f>IF(対応ガラス検索!$E$2="-","",IF(L1518&lt;=0.65,MAX($O$2:O1517)+1,""))</f>
        <v>1517</v>
      </c>
      <c r="P1518" s="144"/>
      <c r="Q1518" s="145"/>
    </row>
    <row r="1519" spans="1:17" x14ac:dyDescent="0.4">
      <c r="A1519" s="68">
        <v>1518</v>
      </c>
      <c r="B1519" s="68" t="s">
        <v>2295</v>
      </c>
      <c r="C1519" s="68" t="s">
        <v>2197</v>
      </c>
      <c r="D1519" s="68" t="s">
        <v>1955</v>
      </c>
      <c r="E1519" s="68" t="s">
        <v>1956</v>
      </c>
      <c r="F1519" s="68" t="s">
        <v>1957</v>
      </c>
      <c r="G1519" s="68" t="s">
        <v>1958</v>
      </c>
      <c r="H1519" s="68" t="s">
        <v>1959</v>
      </c>
      <c r="I1519" s="68">
        <v>12</v>
      </c>
      <c r="J1519" s="68" t="s">
        <v>2267</v>
      </c>
      <c r="K1519" s="68">
        <v>1.3</v>
      </c>
      <c r="L1519" s="68">
        <v>0.43</v>
      </c>
      <c r="M1519" s="68" t="s">
        <v>1960</v>
      </c>
      <c r="N1519" s="143">
        <f>IF(対応ガラス検索!$E$2="-","",IF(対応ガラス検索!$E$2&gt;=K1519,MAX($N$2:N1518)+1,""))</f>
        <v>1518</v>
      </c>
      <c r="O1519" s="143">
        <f>IF(対応ガラス検索!$E$2="-","",IF(L1519&lt;=0.65,MAX($O$2:O1518)+1,""))</f>
        <v>1518</v>
      </c>
      <c r="P1519" s="144"/>
      <c r="Q1519" s="145"/>
    </row>
    <row r="1520" spans="1:17" x14ac:dyDescent="0.4">
      <c r="A1520" s="68">
        <v>1519</v>
      </c>
      <c r="B1520" s="68" t="s">
        <v>2295</v>
      </c>
      <c r="C1520" s="68" t="s">
        <v>2197</v>
      </c>
      <c r="D1520" s="68" t="s">
        <v>1955</v>
      </c>
      <c r="E1520" s="68" t="s">
        <v>1956</v>
      </c>
      <c r="F1520" s="68" t="s">
        <v>1957</v>
      </c>
      <c r="G1520" s="68" t="s">
        <v>1958</v>
      </c>
      <c r="H1520" s="68" t="s">
        <v>1959</v>
      </c>
      <c r="I1520" s="68">
        <v>13</v>
      </c>
      <c r="J1520" s="68" t="s">
        <v>2267</v>
      </c>
      <c r="K1520" s="68">
        <v>1.2</v>
      </c>
      <c r="L1520" s="68">
        <v>0.43</v>
      </c>
      <c r="M1520" s="68" t="s">
        <v>1960</v>
      </c>
      <c r="N1520" s="143">
        <f>IF(対応ガラス検索!$E$2="-","",IF(対応ガラス検索!$E$2&gt;=K1520,MAX($N$2:N1519)+1,""))</f>
        <v>1519</v>
      </c>
      <c r="O1520" s="143">
        <f>IF(対応ガラス検索!$E$2="-","",IF(L1520&lt;=0.65,MAX($O$2:O1519)+1,""))</f>
        <v>1519</v>
      </c>
      <c r="P1520" s="144"/>
      <c r="Q1520" s="145"/>
    </row>
    <row r="1521" spans="1:17" x14ac:dyDescent="0.4">
      <c r="A1521" s="68">
        <v>1520</v>
      </c>
      <c r="B1521" s="68" t="s">
        <v>2295</v>
      </c>
      <c r="C1521" s="68" t="s">
        <v>2197</v>
      </c>
      <c r="D1521" s="68" t="s">
        <v>1955</v>
      </c>
      <c r="E1521" s="68" t="s">
        <v>1956</v>
      </c>
      <c r="F1521" s="68" t="s">
        <v>1957</v>
      </c>
      <c r="G1521" s="68" t="s">
        <v>1958</v>
      </c>
      <c r="H1521" s="68" t="s">
        <v>1959</v>
      </c>
      <c r="I1521" s="68">
        <v>14</v>
      </c>
      <c r="J1521" s="68" t="s">
        <v>2267</v>
      </c>
      <c r="K1521" s="68">
        <v>1.2</v>
      </c>
      <c r="L1521" s="68">
        <v>0.43</v>
      </c>
      <c r="M1521" s="68" t="s">
        <v>1960</v>
      </c>
      <c r="N1521" s="143">
        <f>IF(対応ガラス検索!$E$2="-","",IF(対応ガラス検索!$E$2&gt;=K1521,MAX($N$2:N1520)+1,""))</f>
        <v>1520</v>
      </c>
      <c r="O1521" s="143">
        <f>IF(対応ガラス検索!$E$2="-","",IF(L1521&lt;=0.65,MAX($O$2:O1520)+1,""))</f>
        <v>1520</v>
      </c>
      <c r="P1521" s="144"/>
      <c r="Q1521" s="145"/>
    </row>
    <row r="1522" spans="1:17" x14ac:dyDescent="0.4">
      <c r="A1522" s="68">
        <v>1521</v>
      </c>
      <c r="B1522" s="68" t="s">
        <v>2295</v>
      </c>
      <c r="C1522" s="68" t="s">
        <v>2197</v>
      </c>
      <c r="D1522" s="68" t="s">
        <v>1961</v>
      </c>
      <c r="E1522" s="68" t="s">
        <v>1956</v>
      </c>
      <c r="F1522" s="68" t="s">
        <v>1957</v>
      </c>
      <c r="G1522" s="68" t="s">
        <v>1962</v>
      </c>
      <c r="H1522" s="68" t="s">
        <v>1963</v>
      </c>
      <c r="I1522" s="68">
        <v>12</v>
      </c>
      <c r="J1522" s="68" t="s">
        <v>2296</v>
      </c>
      <c r="K1522" s="68">
        <v>1.6</v>
      </c>
      <c r="L1522" s="68">
        <v>0.43</v>
      </c>
      <c r="M1522" s="68" t="s">
        <v>1960</v>
      </c>
      <c r="N1522" s="143">
        <f>IF(対応ガラス検索!$E$2="-","",IF(対応ガラス検索!$E$2&gt;=K1522,MAX($N$2:N1521)+1,""))</f>
        <v>1521</v>
      </c>
      <c r="O1522" s="143">
        <f>IF(対応ガラス検索!$E$2="-","",IF(L1522&lt;=0.65,MAX($O$2:O1521)+1,""))</f>
        <v>1521</v>
      </c>
      <c r="P1522" s="144"/>
      <c r="Q1522" s="145"/>
    </row>
    <row r="1523" spans="1:17" x14ac:dyDescent="0.4">
      <c r="A1523" s="68">
        <v>1522</v>
      </c>
      <c r="B1523" s="68" t="s">
        <v>2295</v>
      </c>
      <c r="C1523" s="68" t="s">
        <v>2197</v>
      </c>
      <c r="D1523" s="68" t="s">
        <v>1961</v>
      </c>
      <c r="E1523" s="68" t="s">
        <v>1956</v>
      </c>
      <c r="F1523" s="68" t="s">
        <v>1957</v>
      </c>
      <c r="G1523" s="68" t="s">
        <v>1962</v>
      </c>
      <c r="H1523" s="68" t="s">
        <v>1963</v>
      </c>
      <c r="I1523" s="68">
        <v>13</v>
      </c>
      <c r="J1523" s="68" t="s">
        <v>2296</v>
      </c>
      <c r="K1523" s="68">
        <v>1.6</v>
      </c>
      <c r="L1523" s="68">
        <v>0.43</v>
      </c>
      <c r="M1523" s="68" t="s">
        <v>1960</v>
      </c>
      <c r="N1523" s="143">
        <f>IF(対応ガラス検索!$E$2="-","",IF(対応ガラス検索!$E$2&gt;=K1523,MAX($N$2:N1522)+1,""))</f>
        <v>1522</v>
      </c>
      <c r="O1523" s="143">
        <f>IF(対応ガラス検索!$E$2="-","",IF(L1523&lt;=0.65,MAX($O$2:O1522)+1,""))</f>
        <v>1522</v>
      </c>
      <c r="P1523" s="144"/>
      <c r="Q1523" s="145"/>
    </row>
    <row r="1524" spans="1:17" x14ac:dyDescent="0.4">
      <c r="A1524" s="68">
        <v>1523</v>
      </c>
      <c r="B1524" s="68" t="s">
        <v>2295</v>
      </c>
      <c r="C1524" s="68" t="s">
        <v>2197</v>
      </c>
      <c r="D1524" s="68" t="s">
        <v>1961</v>
      </c>
      <c r="E1524" s="68" t="s">
        <v>1956</v>
      </c>
      <c r="F1524" s="68" t="s">
        <v>1957</v>
      </c>
      <c r="G1524" s="68" t="s">
        <v>1962</v>
      </c>
      <c r="H1524" s="68" t="s">
        <v>1963</v>
      </c>
      <c r="I1524" s="68">
        <v>12</v>
      </c>
      <c r="J1524" s="68" t="s">
        <v>2267</v>
      </c>
      <c r="K1524" s="68">
        <v>1.3</v>
      </c>
      <c r="L1524" s="68">
        <v>0.43</v>
      </c>
      <c r="M1524" s="68" t="s">
        <v>1960</v>
      </c>
      <c r="N1524" s="143">
        <f>IF(対応ガラス検索!$E$2="-","",IF(対応ガラス検索!$E$2&gt;=K1524,MAX($N$2:N1523)+1,""))</f>
        <v>1523</v>
      </c>
      <c r="O1524" s="143">
        <f>IF(対応ガラス検索!$E$2="-","",IF(L1524&lt;=0.65,MAX($O$2:O1523)+1,""))</f>
        <v>1523</v>
      </c>
      <c r="P1524" s="144"/>
      <c r="Q1524" s="145"/>
    </row>
    <row r="1525" spans="1:17" x14ac:dyDescent="0.4">
      <c r="A1525" s="68">
        <v>1524</v>
      </c>
      <c r="B1525" s="68" t="s">
        <v>2295</v>
      </c>
      <c r="C1525" s="68" t="s">
        <v>2197</v>
      </c>
      <c r="D1525" s="68" t="s">
        <v>1961</v>
      </c>
      <c r="E1525" s="68" t="s">
        <v>1956</v>
      </c>
      <c r="F1525" s="68" t="s">
        <v>1957</v>
      </c>
      <c r="G1525" s="68" t="s">
        <v>1962</v>
      </c>
      <c r="H1525" s="68" t="s">
        <v>1963</v>
      </c>
      <c r="I1525" s="68">
        <v>13</v>
      </c>
      <c r="J1525" s="68" t="s">
        <v>2267</v>
      </c>
      <c r="K1525" s="68">
        <v>1.2</v>
      </c>
      <c r="L1525" s="68">
        <v>0.43</v>
      </c>
      <c r="M1525" s="68" t="s">
        <v>1960</v>
      </c>
      <c r="N1525" s="143">
        <f>IF(対応ガラス検索!$E$2="-","",IF(対応ガラス検索!$E$2&gt;=K1525,MAX($N$2:N1524)+1,""))</f>
        <v>1524</v>
      </c>
      <c r="O1525" s="143">
        <f>IF(対応ガラス検索!$E$2="-","",IF(L1525&lt;=0.65,MAX($O$2:O1524)+1,""))</f>
        <v>1524</v>
      </c>
      <c r="P1525" s="144"/>
      <c r="Q1525" s="145"/>
    </row>
    <row r="1526" spans="1:17" x14ac:dyDescent="0.4">
      <c r="A1526" s="68">
        <v>1525</v>
      </c>
      <c r="B1526" s="68" t="s">
        <v>2295</v>
      </c>
      <c r="C1526" s="68" t="s">
        <v>2197</v>
      </c>
      <c r="D1526" s="68" t="s">
        <v>1964</v>
      </c>
      <c r="E1526" s="68" t="s">
        <v>1956</v>
      </c>
      <c r="F1526" s="68" t="s">
        <v>1957</v>
      </c>
      <c r="G1526" s="68" t="s">
        <v>1965</v>
      </c>
      <c r="H1526" s="68" t="s">
        <v>1966</v>
      </c>
      <c r="I1526" s="68">
        <v>12</v>
      </c>
      <c r="J1526" s="68" t="s">
        <v>2296</v>
      </c>
      <c r="K1526" s="68">
        <v>1.6</v>
      </c>
      <c r="L1526" s="68">
        <v>0.41</v>
      </c>
      <c r="M1526" s="68" t="s">
        <v>1960</v>
      </c>
      <c r="N1526" s="143">
        <f>IF(対応ガラス検索!$E$2="-","",IF(対応ガラス検索!$E$2&gt;=K1526,MAX($N$2:N1525)+1,""))</f>
        <v>1525</v>
      </c>
      <c r="O1526" s="143">
        <f>IF(対応ガラス検索!$E$2="-","",IF(L1526&lt;=0.65,MAX($O$2:O1525)+1,""))</f>
        <v>1525</v>
      </c>
      <c r="P1526" s="144"/>
      <c r="Q1526" s="145"/>
    </row>
    <row r="1527" spans="1:17" x14ac:dyDescent="0.4">
      <c r="A1527" s="68">
        <v>1526</v>
      </c>
      <c r="B1527" s="68" t="s">
        <v>2295</v>
      </c>
      <c r="C1527" s="68" t="s">
        <v>2197</v>
      </c>
      <c r="D1527" s="68" t="s">
        <v>1964</v>
      </c>
      <c r="E1527" s="68" t="s">
        <v>1956</v>
      </c>
      <c r="F1527" s="68" t="s">
        <v>1957</v>
      </c>
      <c r="G1527" s="68" t="s">
        <v>1965</v>
      </c>
      <c r="H1527" s="68" t="s">
        <v>1966</v>
      </c>
      <c r="I1527" s="68">
        <v>12</v>
      </c>
      <c r="J1527" s="68" t="s">
        <v>2267</v>
      </c>
      <c r="K1527" s="68">
        <v>1.3</v>
      </c>
      <c r="L1527" s="68">
        <v>0.41</v>
      </c>
      <c r="M1527" s="68" t="s">
        <v>1960</v>
      </c>
      <c r="N1527" s="143">
        <f>IF(対応ガラス検索!$E$2="-","",IF(対応ガラス検索!$E$2&gt;=K1527,MAX($N$2:N1526)+1,""))</f>
        <v>1526</v>
      </c>
      <c r="O1527" s="143">
        <f>IF(対応ガラス検索!$E$2="-","",IF(L1527&lt;=0.65,MAX($O$2:O1526)+1,""))</f>
        <v>1526</v>
      </c>
      <c r="P1527" s="144"/>
      <c r="Q1527" s="145"/>
    </row>
    <row r="1528" spans="1:17" x14ac:dyDescent="0.4">
      <c r="A1528" s="68">
        <v>1527</v>
      </c>
      <c r="B1528" s="68" t="s">
        <v>2295</v>
      </c>
      <c r="C1528" s="68" t="s">
        <v>2197</v>
      </c>
      <c r="D1528" s="68" t="s">
        <v>1967</v>
      </c>
      <c r="E1528" s="68" t="s">
        <v>1968</v>
      </c>
      <c r="F1528" s="68" t="s">
        <v>1969</v>
      </c>
      <c r="G1528" s="68" t="s">
        <v>1962</v>
      </c>
      <c r="H1528" s="68" t="s">
        <v>1963</v>
      </c>
      <c r="I1528" s="68">
        <v>12</v>
      </c>
      <c r="J1528" s="68" t="s">
        <v>2296</v>
      </c>
      <c r="K1528" s="142">
        <v>1.6</v>
      </c>
      <c r="L1528" s="68">
        <v>0.43</v>
      </c>
      <c r="M1528" s="68" t="s">
        <v>1960</v>
      </c>
      <c r="N1528" s="143">
        <f>IF(対応ガラス検索!$E$2="-","",IF(対応ガラス検索!$E$2&gt;=K1528,MAX($N$2:N1527)+1,""))</f>
        <v>1527</v>
      </c>
      <c r="O1528" s="143">
        <f>IF(対応ガラス検索!$E$2="-","",IF(L1528&lt;=0.65,MAX($O$2:O1527)+1,""))</f>
        <v>1527</v>
      </c>
      <c r="P1528" s="144"/>
      <c r="Q1528" s="145"/>
    </row>
    <row r="1529" spans="1:17" x14ac:dyDescent="0.4">
      <c r="A1529" s="68">
        <v>1528</v>
      </c>
      <c r="B1529" s="68" t="s">
        <v>2295</v>
      </c>
      <c r="C1529" s="68" t="s">
        <v>2197</v>
      </c>
      <c r="D1529" s="68" t="s">
        <v>1967</v>
      </c>
      <c r="E1529" s="68" t="s">
        <v>1968</v>
      </c>
      <c r="F1529" s="68" t="s">
        <v>1969</v>
      </c>
      <c r="G1529" s="68" t="s">
        <v>1962</v>
      </c>
      <c r="H1529" s="68" t="s">
        <v>1963</v>
      </c>
      <c r="I1529" s="68">
        <v>12</v>
      </c>
      <c r="J1529" s="68" t="s">
        <v>2267</v>
      </c>
      <c r="K1529" s="142">
        <v>1.3</v>
      </c>
      <c r="L1529" s="68">
        <v>0.43</v>
      </c>
      <c r="M1529" s="68" t="s">
        <v>1960</v>
      </c>
      <c r="N1529" s="143">
        <f>IF(対応ガラス検索!$E$2="-","",IF(対応ガラス検索!$E$2&gt;=K1529,MAX($N$2:N1528)+1,""))</f>
        <v>1528</v>
      </c>
      <c r="O1529" s="143">
        <f>IF(対応ガラス検索!$E$2="-","",IF(L1529&lt;=0.65,MAX($O$2:O1528)+1,""))</f>
        <v>1528</v>
      </c>
      <c r="P1529" s="144"/>
      <c r="Q1529" s="145"/>
    </row>
    <row r="1530" spans="1:17" x14ac:dyDescent="0.4">
      <c r="A1530" s="68">
        <v>1529</v>
      </c>
      <c r="B1530" s="68" t="s">
        <v>2295</v>
      </c>
      <c r="C1530" s="68" t="s">
        <v>2198</v>
      </c>
      <c r="D1530" s="68" t="s">
        <v>2003</v>
      </c>
      <c r="E1530" s="68" t="s">
        <v>1958</v>
      </c>
      <c r="F1530" s="68" t="s">
        <v>1959</v>
      </c>
      <c r="G1530" s="68" t="s">
        <v>1958</v>
      </c>
      <c r="H1530" s="68" t="s">
        <v>1959</v>
      </c>
      <c r="I1530" s="68">
        <v>7</v>
      </c>
      <c r="J1530" s="68" t="s">
        <v>2296</v>
      </c>
      <c r="K1530" s="68">
        <v>2.2999999999999998</v>
      </c>
      <c r="L1530" s="68">
        <v>0.61</v>
      </c>
      <c r="M1530" s="68" t="s">
        <v>1960</v>
      </c>
      <c r="N1530" s="143">
        <f>IF(対応ガラス検索!$E$2="-","",IF(対応ガラス検索!$E$2&gt;=K1530,MAX($N$2:N1529)+1,""))</f>
        <v>1529</v>
      </c>
      <c r="O1530" s="143">
        <f>IF(対応ガラス検索!$E$2="-","",IF(L1530&lt;=0.65,MAX($O$2:O1529)+1,""))</f>
        <v>1529</v>
      </c>
      <c r="P1530" s="144"/>
      <c r="Q1530" s="145"/>
    </row>
    <row r="1531" spans="1:17" x14ac:dyDescent="0.4">
      <c r="A1531" s="68">
        <v>1530</v>
      </c>
      <c r="B1531" s="68" t="s">
        <v>2295</v>
      </c>
      <c r="C1531" s="68" t="s">
        <v>2198</v>
      </c>
      <c r="D1531" s="68" t="s">
        <v>2003</v>
      </c>
      <c r="E1531" s="68" t="s">
        <v>1958</v>
      </c>
      <c r="F1531" s="68" t="s">
        <v>1959</v>
      </c>
      <c r="G1531" s="68" t="s">
        <v>1958</v>
      </c>
      <c r="H1531" s="68" t="s">
        <v>1959</v>
      </c>
      <c r="I1531" s="68">
        <v>8</v>
      </c>
      <c r="J1531" s="68" t="s">
        <v>2296</v>
      </c>
      <c r="K1531" s="68">
        <v>2.1</v>
      </c>
      <c r="L1531" s="68">
        <v>0.61</v>
      </c>
      <c r="M1531" s="68" t="s">
        <v>1960</v>
      </c>
      <c r="N1531" s="143">
        <f>IF(対応ガラス検索!$E$2="-","",IF(対応ガラス検索!$E$2&gt;=K1531,MAX($N$2:N1530)+1,""))</f>
        <v>1530</v>
      </c>
      <c r="O1531" s="143">
        <f>IF(対応ガラス検索!$E$2="-","",IF(L1531&lt;=0.65,MAX($O$2:O1530)+1,""))</f>
        <v>1530</v>
      </c>
      <c r="P1531" s="144"/>
      <c r="Q1531" s="145"/>
    </row>
    <row r="1532" spans="1:17" x14ac:dyDescent="0.4">
      <c r="A1532" s="68">
        <v>1531</v>
      </c>
      <c r="B1532" s="68" t="s">
        <v>2295</v>
      </c>
      <c r="C1532" s="68" t="s">
        <v>2198</v>
      </c>
      <c r="D1532" s="68" t="s">
        <v>2003</v>
      </c>
      <c r="E1532" s="68" t="s">
        <v>1958</v>
      </c>
      <c r="F1532" s="68" t="s">
        <v>1959</v>
      </c>
      <c r="G1532" s="68" t="s">
        <v>1958</v>
      </c>
      <c r="H1532" s="68" t="s">
        <v>1959</v>
      </c>
      <c r="I1532" s="68">
        <v>9</v>
      </c>
      <c r="J1532" s="68" t="s">
        <v>2296</v>
      </c>
      <c r="K1532" s="68">
        <v>2</v>
      </c>
      <c r="L1532" s="68">
        <v>0.61</v>
      </c>
      <c r="M1532" s="68" t="s">
        <v>1960</v>
      </c>
      <c r="N1532" s="143">
        <f>IF(対応ガラス検索!$E$2="-","",IF(対応ガラス検索!$E$2&gt;=K1532,MAX($N$2:N1531)+1,""))</f>
        <v>1531</v>
      </c>
      <c r="O1532" s="143">
        <f>IF(対応ガラス検索!$E$2="-","",IF(L1532&lt;=0.65,MAX($O$2:O1531)+1,""))</f>
        <v>1531</v>
      </c>
      <c r="P1532" s="144"/>
      <c r="Q1532" s="145"/>
    </row>
    <row r="1533" spans="1:17" x14ac:dyDescent="0.4">
      <c r="A1533" s="68">
        <v>1532</v>
      </c>
      <c r="B1533" s="68" t="s">
        <v>2295</v>
      </c>
      <c r="C1533" s="68" t="s">
        <v>2198</v>
      </c>
      <c r="D1533" s="68" t="s">
        <v>2003</v>
      </c>
      <c r="E1533" s="68" t="s">
        <v>1958</v>
      </c>
      <c r="F1533" s="68" t="s">
        <v>1959</v>
      </c>
      <c r="G1533" s="68" t="s">
        <v>1958</v>
      </c>
      <c r="H1533" s="68" t="s">
        <v>1959</v>
      </c>
      <c r="I1533" s="68">
        <v>10</v>
      </c>
      <c r="J1533" s="68" t="s">
        <v>2296</v>
      </c>
      <c r="K1533" s="68">
        <v>1.9</v>
      </c>
      <c r="L1533" s="68">
        <v>0.62</v>
      </c>
      <c r="M1533" s="68" t="s">
        <v>1960</v>
      </c>
      <c r="N1533" s="143">
        <f>IF(対応ガラス検索!$E$2="-","",IF(対応ガラス検索!$E$2&gt;=K1533,MAX($N$2:N1532)+1,""))</f>
        <v>1532</v>
      </c>
      <c r="O1533" s="143">
        <f>IF(対応ガラス検索!$E$2="-","",IF(L1533&lt;=0.65,MAX($O$2:O1532)+1,""))</f>
        <v>1532</v>
      </c>
      <c r="P1533" s="144"/>
      <c r="Q1533" s="145"/>
    </row>
    <row r="1534" spans="1:17" x14ac:dyDescent="0.4">
      <c r="A1534" s="68">
        <v>1533</v>
      </c>
      <c r="B1534" s="68" t="s">
        <v>2295</v>
      </c>
      <c r="C1534" s="68" t="s">
        <v>2198</v>
      </c>
      <c r="D1534" s="68" t="s">
        <v>2003</v>
      </c>
      <c r="E1534" s="68" t="s">
        <v>1958</v>
      </c>
      <c r="F1534" s="68" t="s">
        <v>1959</v>
      </c>
      <c r="G1534" s="68" t="s">
        <v>1958</v>
      </c>
      <c r="H1534" s="68" t="s">
        <v>1959</v>
      </c>
      <c r="I1534" s="68">
        <v>11</v>
      </c>
      <c r="J1534" s="68" t="s">
        <v>2296</v>
      </c>
      <c r="K1534" s="68">
        <v>1.8</v>
      </c>
      <c r="L1534" s="68">
        <v>0.62</v>
      </c>
      <c r="M1534" s="68" t="s">
        <v>1960</v>
      </c>
      <c r="N1534" s="143">
        <f>IF(対応ガラス検索!$E$2="-","",IF(対応ガラス検索!$E$2&gt;=K1534,MAX($N$2:N1533)+1,""))</f>
        <v>1533</v>
      </c>
      <c r="O1534" s="143">
        <f>IF(対応ガラス検索!$E$2="-","",IF(L1534&lt;=0.65,MAX($O$2:O1533)+1,""))</f>
        <v>1533</v>
      </c>
      <c r="P1534" s="144"/>
      <c r="Q1534" s="145"/>
    </row>
    <row r="1535" spans="1:17" x14ac:dyDescent="0.4">
      <c r="A1535" s="68">
        <v>1534</v>
      </c>
      <c r="B1535" s="68" t="s">
        <v>2295</v>
      </c>
      <c r="C1535" s="68" t="s">
        <v>2198</v>
      </c>
      <c r="D1535" s="68" t="s">
        <v>2003</v>
      </c>
      <c r="E1535" s="68" t="s">
        <v>1958</v>
      </c>
      <c r="F1535" s="68" t="s">
        <v>1959</v>
      </c>
      <c r="G1535" s="68" t="s">
        <v>1958</v>
      </c>
      <c r="H1535" s="68" t="s">
        <v>1959</v>
      </c>
      <c r="I1535" s="68">
        <v>12</v>
      </c>
      <c r="J1535" s="68" t="s">
        <v>2296</v>
      </c>
      <c r="K1535" s="68">
        <v>1.7</v>
      </c>
      <c r="L1535" s="68">
        <v>0.62</v>
      </c>
      <c r="M1535" s="68" t="s">
        <v>1960</v>
      </c>
      <c r="N1535" s="143">
        <f>IF(対応ガラス検索!$E$2="-","",IF(対応ガラス検索!$E$2&gt;=K1535,MAX($N$2:N1534)+1,""))</f>
        <v>1534</v>
      </c>
      <c r="O1535" s="143">
        <f>IF(対応ガラス検索!$E$2="-","",IF(L1535&lt;=0.65,MAX($O$2:O1534)+1,""))</f>
        <v>1534</v>
      </c>
      <c r="P1535" s="144"/>
      <c r="Q1535" s="145"/>
    </row>
    <row r="1536" spans="1:17" x14ac:dyDescent="0.4">
      <c r="A1536" s="68">
        <v>1535</v>
      </c>
      <c r="B1536" s="68" t="s">
        <v>2295</v>
      </c>
      <c r="C1536" s="68" t="s">
        <v>2198</v>
      </c>
      <c r="D1536" s="68" t="s">
        <v>2003</v>
      </c>
      <c r="E1536" s="68" t="s">
        <v>1958</v>
      </c>
      <c r="F1536" s="68" t="s">
        <v>1959</v>
      </c>
      <c r="G1536" s="68" t="s">
        <v>1958</v>
      </c>
      <c r="H1536" s="68" t="s">
        <v>1959</v>
      </c>
      <c r="I1536" s="68">
        <v>13</v>
      </c>
      <c r="J1536" s="68" t="s">
        <v>2296</v>
      </c>
      <c r="K1536" s="68">
        <v>1.6</v>
      </c>
      <c r="L1536" s="68">
        <v>0.62</v>
      </c>
      <c r="M1536" s="68" t="s">
        <v>1960</v>
      </c>
      <c r="N1536" s="143">
        <f>IF(対応ガラス検索!$E$2="-","",IF(対応ガラス検索!$E$2&gt;=K1536,MAX($N$2:N1535)+1,""))</f>
        <v>1535</v>
      </c>
      <c r="O1536" s="143">
        <f>IF(対応ガラス検索!$E$2="-","",IF(L1536&lt;=0.65,MAX($O$2:O1535)+1,""))</f>
        <v>1535</v>
      </c>
      <c r="P1536" s="144"/>
      <c r="Q1536" s="145"/>
    </row>
    <row r="1537" spans="1:17" x14ac:dyDescent="0.4">
      <c r="A1537" s="68">
        <v>1536</v>
      </c>
      <c r="B1537" s="68" t="s">
        <v>2295</v>
      </c>
      <c r="C1537" s="68" t="s">
        <v>2198</v>
      </c>
      <c r="D1537" s="68" t="s">
        <v>2003</v>
      </c>
      <c r="E1537" s="68" t="s">
        <v>1958</v>
      </c>
      <c r="F1537" s="68" t="s">
        <v>1959</v>
      </c>
      <c r="G1537" s="68" t="s">
        <v>1958</v>
      </c>
      <c r="H1537" s="68" t="s">
        <v>1959</v>
      </c>
      <c r="I1537" s="68">
        <v>14</v>
      </c>
      <c r="J1537" s="68" t="s">
        <v>2296</v>
      </c>
      <c r="K1537" s="68">
        <v>1.5</v>
      </c>
      <c r="L1537" s="68">
        <v>0.62</v>
      </c>
      <c r="M1537" s="68" t="s">
        <v>1960</v>
      </c>
      <c r="N1537" s="143">
        <f>IF(対応ガラス検索!$E$2="-","",IF(対応ガラス検索!$E$2&gt;=K1537,MAX($N$2:N1536)+1,""))</f>
        <v>1536</v>
      </c>
      <c r="O1537" s="143">
        <f>IF(対応ガラス検索!$E$2="-","",IF(L1537&lt;=0.65,MAX($O$2:O1536)+1,""))</f>
        <v>1536</v>
      </c>
      <c r="P1537" s="144"/>
      <c r="Q1537" s="145"/>
    </row>
    <row r="1538" spans="1:17" x14ac:dyDescent="0.4">
      <c r="A1538" s="68">
        <v>1537</v>
      </c>
      <c r="B1538" s="68" t="s">
        <v>2295</v>
      </c>
      <c r="C1538" s="68" t="s">
        <v>2198</v>
      </c>
      <c r="D1538" s="68" t="s">
        <v>2003</v>
      </c>
      <c r="E1538" s="68" t="s">
        <v>1958</v>
      </c>
      <c r="F1538" s="68" t="s">
        <v>1959</v>
      </c>
      <c r="G1538" s="68" t="s">
        <v>1958</v>
      </c>
      <c r="H1538" s="68" t="s">
        <v>1959</v>
      </c>
      <c r="I1538" s="68">
        <v>15</v>
      </c>
      <c r="J1538" s="68" t="s">
        <v>2296</v>
      </c>
      <c r="K1538" s="68">
        <v>1.5</v>
      </c>
      <c r="L1538" s="68">
        <v>0.62</v>
      </c>
      <c r="M1538" s="68" t="s">
        <v>1960</v>
      </c>
      <c r="N1538" s="143">
        <f>IF(対応ガラス検索!$E$2="-","",IF(対応ガラス検索!$E$2&gt;=K1538,MAX($N$2:N1537)+1,""))</f>
        <v>1537</v>
      </c>
      <c r="O1538" s="143">
        <f>IF(対応ガラス検索!$E$2="-","",IF(L1538&lt;=0.65,MAX($O$2:O1537)+1,""))</f>
        <v>1537</v>
      </c>
      <c r="P1538" s="144"/>
      <c r="Q1538" s="145"/>
    </row>
    <row r="1539" spans="1:17" x14ac:dyDescent="0.4">
      <c r="A1539" s="68">
        <v>1538</v>
      </c>
      <c r="B1539" s="68" t="s">
        <v>2295</v>
      </c>
      <c r="C1539" s="68" t="s">
        <v>2198</v>
      </c>
      <c r="D1539" s="68" t="s">
        <v>2003</v>
      </c>
      <c r="E1539" s="68" t="s">
        <v>1958</v>
      </c>
      <c r="F1539" s="68" t="s">
        <v>1959</v>
      </c>
      <c r="G1539" s="68" t="s">
        <v>1958</v>
      </c>
      <c r="H1539" s="68" t="s">
        <v>1959</v>
      </c>
      <c r="I1539" s="68">
        <v>16</v>
      </c>
      <c r="J1539" s="68" t="s">
        <v>2296</v>
      </c>
      <c r="K1539" s="68">
        <v>1.4</v>
      </c>
      <c r="L1539" s="68">
        <v>0.62</v>
      </c>
      <c r="M1539" s="68" t="s">
        <v>1960</v>
      </c>
      <c r="N1539" s="143">
        <f>IF(対応ガラス検索!$E$2="-","",IF(対応ガラス検索!$E$2&gt;=K1539,MAX($N$2:N1538)+1,""))</f>
        <v>1538</v>
      </c>
      <c r="O1539" s="143">
        <f>IF(対応ガラス検索!$E$2="-","",IF(L1539&lt;=0.65,MAX($O$2:O1538)+1,""))</f>
        <v>1538</v>
      </c>
      <c r="P1539" s="144"/>
      <c r="Q1539" s="145"/>
    </row>
    <row r="1540" spans="1:17" x14ac:dyDescent="0.4">
      <c r="A1540" s="68">
        <v>1539</v>
      </c>
      <c r="B1540" s="68" t="s">
        <v>2295</v>
      </c>
      <c r="C1540" s="68" t="s">
        <v>2198</v>
      </c>
      <c r="D1540" s="68" t="s">
        <v>2003</v>
      </c>
      <c r="E1540" s="68" t="s">
        <v>1958</v>
      </c>
      <c r="F1540" s="68" t="s">
        <v>1959</v>
      </c>
      <c r="G1540" s="68" t="s">
        <v>1958</v>
      </c>
      <c r="H1540" s="68" t="s">
        <v>1959</v>
      </c>
      <c r="I1540" s="68">
        <v>7</v>
      </c>
      <c r="J1540" s="68" t="s">
        <v>2267</v>
      </c>
      <c r="K1540" s="68">
        <v>1.9</v>
      </c>
      <c r="L1540" s="68">
        <v>0.62</v>
      </c>
      <c r="M1540" s="68" t="s">
        <v>1960</v>
      </c>
      <c r="N1540" s="143">
        <f>IF(対応ガラス検索!$E$2="-","",IF(対応ガラス検索!$E$2&gt;=K1540,MAX($N$2:N1539)+1,""))</f>
        <v>1539</v>
      </c>
      <c r="O1540" s="143">
        <f>IF(対応ガラス検索!$E$2="-","",IF(L1540&lt;=0.65,MAX($O$2:O1539)+1,""))</f>
        <v>1539</v>
      </c>
      <c r="P1540" s="144"/>
      <c r="Q1540" s="145"/>
    </row>
    <row r="1541" spans="1:17" x14ac:dyDescent="0.4">
      <c r="A1541" s="68">
        <v>1540</v>
      </c>
      <c r="B1541" s="68" t="s">
        <v>2295</v>
      </c>
      <c r="C1541" s="68" t="s">
        <v>2198</v>
      </c>
      <c r="D1541" s="68" t="s">
        <v>2003</v>
      </c>
      <c r="E1541" s="68" t="s">
        <v>1958</v>
      </c>
      <c r="F1541" s="68" t="s">
        <v>1959</v>
      </c>
      <c r="G1541" s="68" t="s">
        <v>1958</v>
      </c>
      <c r="H1541" s="68" t="s">
        <v>1959</v>
      </c>
      <c r="I1541" s="68">
        <v>8</v>
      </c>
      <c r="J1541" s="68" t="s">
        <v>2267</v>
      </c>
      <c r="K1541" s="142">
        <v>1.7</v>
      </c>
      <c r="L1541" s="68">
        <v>0.62</v>
      </c>
      <c r="M1541" s="68" t="s">
        <v>1960</v>
      </c>
      <c r="N1541" s="143">
        <f>IF(対応ガラス検索!$E$2="-","",IF(対応ガラス検索!$E$2&gt;=K1541,MAX($N$2:N1540)+1,""))</f>
        <v>1540</v>
      </c>
      <c r="O1541" s="143">
        <f>IF(対応ガラス検索!$E$2="-","",IF(L1541&lt;=0.65,MAX($O$2:O1540)+1,""))</f>
        <v>1540</v>
      </c>
      <c r="P1541" s="144"/>
      <c r="Q1541" s="145"/>
    </row>
    <row r="1542" spans="1:17" x14ac:dyDescent="0.4">
      <c r="A1542" s="68">
        <v>1541</v>
      </c>
      <c r="B1542" s="68" t="s">
        <v>2295</v>
      </c>
      <c r="C1542" s="68" t="s">
        <v>2198</v>
      </c>
      <c r="D1542" s="68" t="s">
        <v>2003</v>
      </c>
      <c r="E1542" s="68" t="s">
        <v>1958</v>
      </c>
      <c r="F1542" s="68" t="s">
        <v>1959</v>
      </c>
      <c r="G1542" s="68" t="s">
        <v>1958</v>
      </c>
      <c r="H1542" s="68" t="s">
        <v>1959</v>
      </c>
      <c r="I1542" s="68">
        <v>9</v>
      </c>
      <c r="J1542" s="68" t="s">
        <v>2267</v>
      </c>
      <c r="K1542" s="142">
        <v>1.6</v>
      </c>
      <c r="L1542" s="68">
        <v>0.62</v>
      </c>
      <c r="M1542" s="68" t="s">
        <v>1960</v>
      </c>
      <c r="N1542" s="143">
        <f>IF(対応ガラス検索!$E$2="-","",IF(対応ガラス検索!$E$2&gt;=K1542,MAX($N$2:N1541)+1,""))</f>
        <v>1541</v>
      </c>
      <c r="O1542" s="143">
        <f>IF(対応ガラス検索!$E$2="-","",IF(L1542&lt;=0.65,MAX($O$2:O1541)+1,""))</f>
        <v>1541</v>
      </c>
      <c r="P1542" s="144"/>
      <c r="Q1542" s="145"/>
    </row>
    <row r="1543" spans="1:17" x14ac:dyDescent="0.4">
      <c r="A1543" s="68">
        <v>1542</v>
      </c>
      <c r="B1543" s="68" t="s">
        <v>2295</v>
      </c>
      <c r="C1543" s="68" t="s">
        <v>2198</v>
      </c>
      <c r="D1543" s="68" t="s">
        <v>2003</v>
      </c>
      <c r="E1543" s="68" t="s">
        <v>1958</v>
      </c>
      <c r="F1543" s="68" t="s">
        <v>1959</v>
      </c>
      <c r="G1543" s="68" t="s">
        <v>1958</v>
      </c>
      <c r="H1543" s="68" t="s">
        <v>1959</v>
      </c>
      <c r="I1543" s="68">
        <v>10</v>
      </c>
      <c r="J1543" s="68" t="s">
        <v>2267</v>
      </c>
      <c r="K1543" s="68">
        <v>1.5</v>
      </c>
      <c r="L1543" s="68">
        <v>0.62</v>
      </c>
      <c r="M1543" s="68" t="s">
        <v>1960</v>
      </c>
      <c r="N1543" s="143">
        <f>IF(対応ガラス検索!$E$2="-","",IF(対応ガラス検索!$E$2&gt;=K1543,MAX($N$2:N1542)+1,""))</f>
        <v>1542</v>
      </c>
      <c r="O1543" s="143">
        <f>IF(対応ガラス検索!$E$2="-","",IF(L1543&lt;=0.65,MAX($O$2:O1542)+1,""))</f>
        <v>1542</v>
      </c>
      <c r="P1543" s="144"/>
      <c r="Q1543" s="145"/>
    </row>
    <row r="1544" spans="1:17" x14ac:dyDescent="0.4">
      <c r="A1544" s="68">
        <v>1543</v>
      </c>
      <c r="B1544" s="68" t="s">
        <v>2295</v>
      </c>
      <c r="C1544" s="68" t="s">
        <v>2198</v>
      </c>
      <c r="D1544" s="68" t="s">
        <v>2003</v>
      </c>
      <c r="E1544" s="68" t="s">
        <v>1958</v>
      </c>
      <c r="F1544" s="68" t="s">
        <v>1959</v>
      </c>
      <c r="G1544" s="68" t="s">
        <v>1958</v>
      </c>
      <c r="H1544" s="68" t="s">
        <v>1959</v>
      </c>
      <c r="I1544" s="68">
        <v>11</v>
      </c>
      <c r="J1544" s="68" t="s">
        <v>2267</v>
      </c>
      <c r="K1544" s="68">
        <v>1.4</v>
      </c>
      <c r="L1544" s="68">
        <v>0.62</v>
      </c>
      <c r="M1544" s="68" t="s">
        <v>1960</v>
      </c>
      <c r="N1544" s="143">
        <f>IF(対応ガラス検索!$E$2="-","",IF(対応ガラス検索!$E$2&gt;=K1544,MAX($N$2:N1543)+1,""))</f>
        <v>1543</v>
      </c>
      <c r="O1544" s="143">
        <f>IF(対応ガラス検索!$E$2="-","",IF(L1544&lt;=0.65,MAX($O$2:O1543)+1,""))</f>
        <v>1543</v>
      </c>
      <c r="P1544" s="144"/>
      <c r="Q1544" s="145"/>
    </row>
    <row r="1545" spans="1:17" x14ac:dyDescent="0.4">
      <c r="A1545" s="68">
        <v>1544</v>
      </c>
      <c r="B1545" s="68" t="s">
        <v>2295</v>
      </c>
      <c r="C1545" s="68" t="s">
        <v>2198</v>
      </c>
      <c r="D1545" s="68" t="s">
        <v>2003</v>
      </c>
      <c r="E1545" s="68" t="s">
        <v>1958</v>
      </c>
      <c r="F1545" s="68" t="s">
        <v>1959</v>
      </c>
      <c r="G1545" s="68" t="s">
        <v>1958</v>
      </c>
      <c r="H1545" s="68" t="s">
        <v>1959</v>
      </c>
      <c r="I1545" s="68">
        <v>12</v>
      </c>
      <c r="J1545" s="68" t="s">
        <v>2267</v>
      </c>
      <c r="K1545" s="68">
        <v>1.3</v>
      </c>
      <c r="L1545" s="68">
        <v>0.62</v>
      </c>
      <c r="M1545" s="68" t="s">
        <v>1960</v>
      </c>
      <c r="N1545" s="143">
        <f>IF(対応ガラス検索!$E$2="-","",IF(対応ガラス検索!$E$2&gt;=K1545,MAX($N$2:N1544)+1,""))</f>
        <v>1544</v>
      </c>
      <c r="O1545" s="143">
        <f>IF(対応ガラス検索!$E$2="-","",IF(L1545&lt;=0.65,MAX($O$2:O1544)+1,""))</f>
        <v>1544</v>
      </c>
      <c r="P1545" s="144"/>
      <c r="Q1545" s="145"/>
    </row>
    <row r="1546" spans="1:17" x14ac:dyDescent="0.4">
      <c r="A1546" s="68">
        <v>1545</v>
      </c>
      <c r="B1546" s="68" t="s">
        <v>2295</v>
      </c>
      <c r="C1546" s="68" t="s">
        <v>2198</v>
      </c>
      <c r="D1546" s="68" t="s">
        <v>2003</v>
      </c>
      <c r="E1546" s="68" t="s">
        <v>1958</v>
      </c>
      <c r="F1546" s="68" t="s">
        <v>1959</v>
      </c>
      <c r="G1546" s="68" t="s">
        <v>1958</v>
      </c>
      <c r="H1546" s="68" t="s">
        <v>1959</v>
      </c>
      <c r="I1546" s="68">
        <v>13</v>
      </c>
      <c r="J1546" s="68" t="s">
        <v>2267</v>
      </c>
      <c r="K1546" s="68">
        <v>1.3</v>
      </c>
      <c r="L1546" s="68">
        <v>0.62</v>
      </c>
      <c r="M1546" s="68" t="s">
        <v>1960</v>
      </c>
      <c r="N1546" s="143">
        <f>IF(対応ガラス検索!$E$2="-","",IF(対応ガラス検索!$E$2&gt;=K1546,MAX($N$2:N1545)+1,""))</f>
        <v>1545</v>
      </c>
      <c r="O1546" s="143">
        <f>IF(対応ガラス検索!$E$2="-","",IF(L1546&lt;=0.65,MAX($O$2:O1545)+1,""))</f>
        <v>1545</v>
      </c>
      <c r="P1546" s="144"/>
      <c r="Q1546" s="145"/>
    </row>
    <row r="1547" spans="1:17" x14ac:dyDescent="0.4">
      <c r="A1547" s="68">
        <v>1546</v>
      </c>
      <c r="B1547" s="68" t="s">
        <v>2295</v>
      </c>
      <c r="C1547" s="68" t="s">
        <v>2198</v>
      </c>
      <c r="D1547" s="68" t="s">
        <v>2003</v>
      </c>
      <c r="E1547" s="68" t="s">
        <v>1958</v>
      </c>
      <c r="F1547" s="68" t="s">
        <v>1959</v>
      </c>
      <c r="G1547" s="68" t="s">
        <v>1958</v>
      </c>
      <c r="H1547" s="68" t="s">
        <v>1959</v>
      </c>
      <c r="I1547" s="68">
        <v>14</v>
      </c>
      <c r="J1547" s="68" t="s">
        <v>2267</v>
      </c>
      <c r="K1547" s="68">
        <v>1.2</v>
      </c>
      <c r="L1547" s="68">
        <v>0.62</v>
      </c>
      <c r="M1547" s="68" t="s">
        <v>1960</v>
      </c>
      <c r="N1547" s="143">
        <f>IF(対応ガラス検索!$E$2="-","",IF(対応ガラス検索!$E$2&gt;=K1547,MAX($N$2:N1546)+1,""))</f>
        <v>1546</v>
      </c>
      <c r="O1547" s="143">
        <f>IF(対応ガラス検索!$E$2="-","",IF(L1547&lt;=0.65,MAX($O$2:O1546)+1,""))</f>
        <v>1546</v>
      </c>
      <c r="P1547" s="144"/>
      <c r="Q1547" s="145"/>
    </row>
    <row r="1548" spans="1:17" x14ac:dyDescent="0.4">
      <c r="A1548" s="68">
        <v>1547</v>
      </c>
      <c r="B1548" s="68" t="s">
        <v>2295</v>
      </c>
      <c r="C1548" s="68" t="s">
        <v>2198</v>
      </c>
      <c r="D1548" s="68" t="s">
        <v>2003</v>
      </c>
      <c r="E1548" s="68" t="s">
        <v>1958</v>
      </c>
      <c r="F1548" s="68" t="s">
        <v>1959</v>
      </c>
      <c r="G1548" s="68" t="s">
        <v>1958</v>
      </c>
      <c r="H1548" s="68" t="s">
        <v>1959</v>
      </c>
      <c r="I1548" s="68">
        <v>15</v>
      </c>
      <c r="J1548" s="68" t="s">
        <v>2267</v>
      </c>
      <c r="K1548" s="68">
        <v>1.2</v>
      </c>
      <c r="L1548" s="68">
        <v>0.62</v>
      </c>
      <c r="M1548" s="68" t="s">
        <v>1960</v>
      </c>
      <c r="N1548" s="143">
        <f>IF(対応ガラス検索!$E$2="-","",IF(対応ガラス検索!$E$2&gt;=K1548,MAX($N$2:N1547)+1,""))</f>
        <v>1547</v>
      </c>
      <c r="O1548" s="143">
        <f>IF(対応ガラス検索!$E$2="-","",IF(L1548&lt;=0.65,MAX($O$2:O1547)+1,""))</f>
        <v>1547</v>
      </c>
      <c r="P1548" s="144"/>
      <c r="Q1548" s="145"/>
    </row>
    <row r="1549" spans="1:17" x14ac:dyDescent="0.4">
      <c r="A1549" s="68">
        <v>1548</v>
      </c>
      <c r="B1549" s="68" t="s">
        <v>2295</v>
      </c>
      <c r="C1549" s="68" t="s">
        <v>2198</v>
      </c>
      <c r="D1549" s="68" t="s">
        <v>2003</v>
      </c>
      <c r="E1549" s="68" t="s">
        <v>1958</v>
      </c>
      <c r="F1549" s="68" t="s">
        <v>1959</v>
      </c>
      <c r="G1549" s="68" t="s">
        <v>1958</v>
      </c>
      <c r="H1549" s="68" t="s">
        <v>1959</v>
      </c>
      <c r="I1549" s="68">
        <v>16</v>
      </c>
      <c r="J1549" s="68" t="s">
        <v>2267</v>
      </c>
      <c r="K1549" s="68">
        <v>1.2</v>
      </c>
      <c r="L1549" s="68">
        <v>0.62</v>
      </c>
      <c r="M1549" s="68" t="s">
        <v>1960</v>
      </c>
      <c r="N1549" s="143">
        <f>IF(対応ガラス検索!$E$2="-","",IF(対応ガラス検索!$E$2&gt;=K1549,MAX($N$2:N1548)+1,""))</f>
        <v>1548</v>
      </c>
      <c r="O1549" s="143">
        <f>IF(対応ガラス検索!$E$2="-","",IF(L1549&lt;=0.65,MAX($O$2:O1548)+1,""))</f>
        <v>1548</v>
      </c>
      <c r="P1549" s="144"/>
      <c r="Q1549" s="145"/>
    </row>
    <row r="1550" spans="1:17" x14ac:dyDescent="0.4">
      <c r="A1550" s="68">
        <v>1549</v>
      </c>
      <c r="B1550" s="68" t="s">
        <v>2295</v>
      </c>
      <c r="C1550" s="68" t="s">
        <v>2198</v>
      </c>
      <c r="D1550" s="68" t="s">
        <v>2004</v>
      </c>
      <c r="E1550" s="68" t="s">
        <v>1962</v>
      </c>
      <c r="F1550" s="68" t="s">
        <v>1963</v>
      </c>
      <c r="G1550" s="68" t="s">
        <v>1958</v>
      </c>
      <c r="H1550" s="68" t="s">
        <v>1959</v>
      </c>
      <c r="I1550" s="68">
        <v>6</v>
      </c>
      <c r="J1550" s="68" t="s">
        <v>2296</v>
      </c>
      <c r="K1550" s="68">
        <v>2.5</v>
      </c>
      <c r="L1550" s="68">
        <v>0.6</v>
      </c>
      <c r="M1550" s="68" t="s">
        <v>1960</v>
      </c>
      <c r="N1550" s="143">
        <f>IF(対応ガラス検索!$E$2="-","",IF(対応ガラス検索!$E$2&gt;=K1550,MAX($N$2:N1549)+1,""))</f>
        <v>1549</v>
      </c>
      <c r="O1550" s="143">
        <f>IF(対応ガラス検索!$E$2="-","",IF(L1550&lt;=0.65,MAX($O$2:O1549)+1,""))</f>
        <v>1549</v>
      </c>
      <c r="P1550" s="144"/>
      <c r="Q1550" s="145"/>
    </row>
    <row r="1551" spans="1:17" x14ac:dyDescent="0.4">
      <c r="A1551" s="68">
        <v>1550</v>
      </c>
      <c r="B1551" s="68" t="s">
        <v>2295</v>
      </c>
      <c r="C1551" s="68" t="s">
        <v>2198</v>
      </c>
      <c r="D1551" s="68" t="s">
        <v>2004</v>
      </c>
      <c r="E1551" s="68" t="s">
        <v>1962</v>
      </c>
      <c r="F1551" s="68" t="s">
        <v>1963</v>
      </c>
      <c r="G1551" s="68" t="s">
        <v>1958</v>
      </c>
      <c r="H1551" s="68" t="s">
        <v>1959</v>
      </c>
      <c r="I1551" s="68">
        <v>7</v>
      </c>
      <c r="J1551" s="68" t="s">
        <v>2296</v>
      </c>
      <c r="K1551" s="68">
        <v>2.2999999999999998</v>
      </c>
      <c r="L1551" s="68">
        <v>0.6</v>
      </c>
      <c r="M1551" s="68" t="s">
        <v>1960</v>
      </c>
      <c r="N1551" s="143">
        <f>IF(対応ガラス検索!$E$2="-","",IF(対応ガラス検索!$E$2&gt;=K1551,MAX($N$2:N1550)+1,""))</f>
        <v>1550</v>
      </c>
      <c r="O1551" s="143">
        <f>IF(対応ガラス検索!$E$2="-","",IF(L1551&lt;=0.65,MAX($O$2:O1550)+1,""))</f>
        <v>1550</v>
      </c>
      <c r="P1551" s="144"/>
      <c r="Q1551" s="145"/>
    </row>
    <row r="1552" spans="1:17" x14ac:dyDescent="0.4">
      <c r="A1552" s="68">
        <v>1551</v>
      </c>
      <c r="B1552" s="68" t="s">
        <v>2295</v>
      </c>
      <c r="C1552" s="68" t="s">
        <v>2198</v>
      </c>
      <c r="D1552" s="68" t="s">
        <v>2004</v>
      </c>
      <c r="E1552" s="68" t="s">
        <v>1962</v>
      </c>
      <c r="F1552" s="68" t="s">
        <v>1963</v>
      </c>
      <c r="G1552" s="68" t="s">
        <v>1958</v>
      </c>
      <c r="H1552" s="68" t="s">
        <v>1959</v>
      </c>
      <c r="I1552" s="68">
        <v>8</v>
      </c>
      <c r="J1552" s="68" t="s">
        <v>2296</v>
      </c>
      <c r="K1552" s="68">
        <v>2.1</v>
      </c>
      <c r="L1552" s="68">
        <v>0.61</v>
      </c>
      <c r="M1552" s="68" t="s">
        <v>1960</v>
      </c>
      <c r="N1552" s="143">
        <f>IF(対応ガラス検索!$E$2="-","",IF(対応ガラス検索!$E$2&gt;=K1552,MAX($N$2:N1551)+1,""))</f>
        <v>1551</v>
      </c>
      <c r="O1552" s="143">
        <f>IF(対応ガラス検索!$E$2="-","",IF(L1552&lt;=0.65,MAX($O$2:O1551)+1,""))</f>
        <v>1551</v>
      </c>
      <c r="P1552" s="144"/>
      <c r="Q1552" s="145"/>
    </row>
    <row r="1553" spans="1:17" x14ac:dyDescent="0.4">
      <c r="A1553" s="68">
        <v>1552</v>
      </c>
      <c r="B1553" s="68" t="s">
        <v>2295</v>
      </c>
      <c r="C1553" s="68" t="s">
        <v>2198</v>
      </c>
      <c r="D1553" s="68" t="s">
        <v>2004</v>
      </c>
      <c r="E1553" s="68" t="s">
        <v>1962</v>
      </c>
      <c r="F1553" s="68" t="s">
        <v>1963</v>
      </c>
      <c r="G1553" s="68" t="s">
        <v>1958</v>
      </c>
      <c r="H1553" s="68" t="s">
        <v>1959</v>
      </c>
      <c r="I1553" s="68">
        <v>9</v>
      </c>
      <c r="J1553" s="68" t="s">
        <v>2296</v>
      </c>
      <c r="K1553" s="68">
        <v>2</v>
      </c>
      <c r="L1553" s="68">
        <v>0.61</v>
      </c>
      <c r="M1553" s="68" t="s">
        <v>1960</v>
      </c>
      <c r="N1553" s="143">
        <f>IF(対応ガラス検索!$E$2="-","",IF(対応ガラス検索!$E$2&gt;=K1553,MAX($N$2:N1552)+1,""))</f>
        <v>1552</v>
      </c>
      <c r="O1553" s="143">
        <f>IF(対応ガラス検索!$E$2="-","",IF(L1553&lt;=0.65,MAX($O$2:O1552)+1,""))</f>
        <v>1552</v>
      </c>
      <c r="P1553" s="144"/>
      <c r="Q1553" s="145"/>
    </row>
    <row r="1554" spans="1:17" x14ac:dyDescent="0.4">
      <c r="A1554" s="68">
        <v>1553</v>
      </c>
      <c r="B1554" s="68" t="s">
        <v>2295</v>
      </c>
      <c r="C1554" s="68" t="s">
        <v>2198</v>
      </c>
      <c r="D1554" s="68" t="s">
        <v>2004</v>
      </c>
      <c r="E1554" s="68" t="s">
        <v>1962</v>
      </c>
      <c r="F1554" s="68" t="s">
        <v>1963</v>
      </c>
      <c r="G1554" s="68" t="s">
        <v>1958</v>
      </c>
      <c r="H1554" s="68" t="s">
        <v>1959</v>
      </c>
      <c r="I1554" s="68">
        <v>10</v>
      </c>
      <c r="J1554" s="68" t="s">
        <v>2296</v>
      </c>
      <c r="K1554" s="142">
        <v>1.9</v>
      </c>
      <c r="L1554" s="68">
        <v>0.61</v>
      </c>
      <c r="M1554" s="68" t="s">
        <v>1960</v>
      </c>
      <c r="N1554" s="143">
        <f>IF(対応ガラス検索!$E$2="-","",IF(対応ガラス検索!$E$2&gt;=K1554,MAX($N$2:N1553)+1,""))</f>
        <v>1553</v>
      </c>
      <c r="O1554" s="143">
        <f>IF(対応ガラス検索!$E$2="-","",IF(L1554&lt;=0.65,MAX($O$2:O1553)+1,""))</f>
        <v>1553</v>
      </c>
      <c r="P1554" s="144"/>
      <c r="Q1554" s="145"/>
    </row>
    <row r="1555" spans="1:17" x14ac:dyDescent="0.4">
      <c r="A1555" s="68">
        <v>1554</v>
      </c>
      <c r="B1555" s="68" t="s">
        <v>2295</v>
      </c>
      <c r="C1555" s="68" t="s">
        <v>2198</v>
      </c>
      <c r="D1555" s="68" t="s">
        <v>2004</v>
      </c>
      <c r="E1555" s="68" t="s">
        <v>1962</v>
      </c>
      <c r="F1555" s="68" t="s">
        <v>1963</v>
      </c>
      <c r="G1555" s="68" t="s">
        <v>1958</v>
      </c>
      <c r="H1555" s="68" t="s">
        <v>1959</v>
      </c>
      <c r="I1555" s="68">
        <v>11</v>
      </c>
      <c r="J1555" s="68" t="s">
        <v>2296</v>
      </c>
      <c r="K1555" s="142">
        <v>1.8</v>
      </c>
      <c r="L1555" s="68">
        <v>0.61</v>
      </c>
      <c r="M1555" s="68" t="s">
        <v>1960</v>
      </c>
      <c r="N1555" s="143">
        <f>IF(対応ガラス検索!$E$2="-","",IF(対応ガラス検索!$E$2&gt;=K1555,MAX($N$2:N1554)+1,""))</f>
        <v>1554</v>
      </c>
      <c r="O1555" s="143">
        <f>IF(対応ガラス検索!$E$2="-","",IF(L1555&lt;=0.65,MAX($O$2:O1554)+1,""))</f>
        <v>1554</v>
      </c>
      <c r="P1555" s="144"/>
      <c r="Q1555" s="145"/>
    </row>
    <row r="1556" spans="1:17" x14ac:dyDescent="0.4">
      <c r="A1556" s="68">
        <v>1555</v>
      </c>
      <c r="B1556" s="68" t="s">
        <v>2295</v>
      </c>
      <c r="C1556" s="68" t="s">
        <v>2198</v>
      </c>
      <c r="D1556" s="68" t="s">
        <v>2004</v>
      </c>
      <c r="E1556" s="68" t="s">
        <v>1962</v>
      </c>
      <c r="F1556" s="68" t="s">
        <v>1963</v>
      </c>
      <c r="G1556" s="68" t="s">
        <v>1958</v>
      </c>
      <c r="H1556" s="68" t="s">
        <v>1959</v>
      </c>
      <c r="I1556" s="68">
        <v>12</v>
      </c>
      <c r="J1556" s="68" t="s">
        <v>2296</v>
      </c>
      <c r="K1556" s="68">
        <v>1.7</v>
      </c>
      <c r="L1556" s="68">
        <v>0.61</v>
      </c>
      <c r="M1556" s="68" t="s">
        <v>1960</v>
      </c>
      <c r="N1556" s="143">
        <f>IF(対応ガラス検索!$E$2="-","",IF(対応ガラス検索!$E$2&gt;=K1556,MAX($N$2:N1555)+1,""))</f>
        <v>1555</v>
      </c>
      <c r="O1556" s="143">
        <f>IF(対応ガラス検索!$E$2="-","",IF(L1556&lt;=0.65,MAX($O$2:O1555)+1,""))</f>
        <v>1555</v>
      </c>
      <c r="P1556" s="144"/>
      <c r="Q1556" s="145"/>
    </row>
    <row r="1557" spans="1:17" x14ac:dyDescent="0.4">
      <c r="A1557" s="68">
        <v>1556</v>
      </c>
      <c r="B1557" s="68" t="s">
        <v>2295</v>
      </c>
      <c r="C1557" s="68" t="s">
        <v>2198</v>
      </c>
      <c r="D1557" s="68" t="s">
        <v>2004</v>
      </c>
      <c r="E1557" s="68" t="s">
        <v>1962</v>
      </c>
      <c r="F1557" s="68" t="s">
        <v>1963</v>
      </c>
      <c r="G1557" s="68" t="s">
        <v>1958</v>
      </c>
      <c r="H1557" s="68" t="s">
        <v>1959</v>
      </c>
      <c r="I1557" s="68">
        <v>13</v>
      </c>
      <c r="J1557" s="68" t="s">
        <v>2296</v>
      </c>
      <c r="K1557" s="68">
        <v>1.6</v>
      </c>
      <c r="L1557" s="68">
        <v>0.61</v>
      </c>
      <c r="M1557" s="68" t="s">
        <v>1960</v>
      </c>
      <c r="N1557" s="143">
        <f>IF(対応ガラス検索!$E$2="-","",IF(対応ガラス検索!$E$2&gt;=K1557,MAX($N$2:N1556)+1,""))</f>
        <v>1556</v>
      </c>
      <c r="O1557" s="143">
        <f>IF(対応ガラス検索!$E$2="-","",IF(L1557&lt;=0.65,MAX($O$2:O1556)+1,""))</f>
        <v>1556</v>
      </c>
      <c r="P1557" s="144"/>
      <c r="Q1557" s="145"/>
    </row>
    <row r="1558" spans="1:17" x14ac:dyDescent="0.4">
      <c r="A1558" s="68">
        <v>1557</v>
      </c>
      <c r="B1558" s="68" t="s">
        <v>2295</v>
      </c>
      <c r="C1558" s="68" t="s">
        <v>2198</v>
      </c>
      <c r="D1558" s="68" t="s">
        <v>2004</v>
      </c>
      <c r="E1558" s="68" t="s">
        <v>1962</v>
      </c>
      <c r="F1558" s="68" t="s">
        <v>1963</v>
      </c>
      <c r="G1558" s="68" t="s">
        <v>1958</v>
      </c>
      <c r="H1558" s="68" t="s">
        <v>1959</v>
      </c>
      <c r="I1558" s="68">
        <v>14</v>
      </c>
      <c r="J1558" s="68" t="s">
        <v>2296</v>
      </c>
      <c r="K1558" s="68">
        <v>1.5</v>
      </c>
      <c r="L1558" s="68">
        <v>0.61</v>
      </c>
      <c r="M1558" s="68" t="s">
        <v>1960</v>
      </c>
      <c r="N1558" s="143">
        <f>IF(対応ガラス検索!$E$2="-","",IF(対応ガラス検索!$E$2&gt;=K1558,MAX($N$2:N1557)+1,""))</f>
        <v>1557</v>
      </c>
      <c r="O1558" s="143">
        <f>IF(対応ガラス検索!$E$2="-","",IF(L1558&lt;=0.65,MAX($O$2:O1557)+1,""))</f>
        <v>1557</v>
      </c>
      <c r="P1558" s="144"/>
      <c r="Q1558" s="145"/>
    </row>
    <row r="1559" spans="1:17" x14ac:dyDescent="0.4">
      <c r="A1559" s="68">
        <v>1558</v>
      </c>
      <c r="B1559" s="68" t="s">
        <v>2295</v>
      </c>
      <c r="C1559" s="68" t="s">
        <v>2198</v>
      </c>
      <c r="D1559" s="68" t="s">
        <v>2004</v>
      </c>
      <c r="E1559" s="68" t="s">
        <v>1962</v>
      </c>
      <c r="F1559" s="68" t="s">
        <v>1963</v>
      </c>
      <c r="G1559" s="68" t="s">
        <v>1958</v>
      </c>
      <c r="H1559" s="68" t="s">
        <v>1959</v>
      </c>
      <c r="I1559" s="68">
        <v>15</v>
      </c>
      <c r="J1559" s="68" t="s">
        <v>2296</v>
      </c>
      <c r="K1559" s="68">
        <v>1.5</v>
      </c>
      <c r="L1559" s="68">
        <v>0.61</v>
      </c>
      <c r="M1559" s="68" t="s">
        <v>1960</v>
      </c>
      <c r="N1559" s="143">
        <f>IF(対応ガラス検索!$E$2="-","",IF(対応ガラス検索!$E$2&gt;=K1559,MAX($N$2:N1558)+1,""))</f>
        <v>1558</v>
      </c>
      <c r="O1559" s="143">
        <f>IF(対応ガラス検索!$E$2="-","",IF(L1559&lt;=0.65,MAX($O$2:O1558)+1,""))</f>
        <v>1558</v>
      </c>
      <c r="P1559" s="144"/>
      <c r="Q1559" s="145"/>
    </row>
    <row r="1560" spans="1:17" x14ac:dyDescent="0.4">
      <c r="A1560" s="68">
        <v>1559</v>
      </c>
      <c r="B1560" s="68" t="s">
        <v>2295</v>
      </c>
      <c r="C1560" s="68" t="s">
        <v>2198</v>
      </c>
      <c r="D1560" s="68" t="s">
        <v>2004</v>
      </c>
      <c r="E1560" s="68" t="s">
        <v>1962</v>
      </c>
      <c r="F1560" s="68" t="s">
        <v>1963</v>
      </c>
      <c r="G1560" s="68" t="s">
        <v>1958</v>
      </c>
      <c r="H1560" s="68" t="s">
        <v>1959</v>
      </c>
      <c r="I1560" s="68">
        <v>6</v>
      </c>
      <c r="J1560" s="68" t="s">
        <v>2267</v>
      </c>
      <c r="K1560" s="68">
        <v>2.1</v>
      </c>
      <c r="L1560" s="68">
        <v>0.61</v>
      </c>
      <c r="M1560" s="68" t="s">
        <v>1960</v>
      </c>
      <c r="N1560" s="143">
        <f>IF(対応ガラス検索!$E$2="-","",IF(対応ガラス検索!$E$2&gt;=K1560,MAX($N$2:N1559)+1,""))</f>
        <v>1559</v>
      </c>
      <c r="O1560" s="143">
        <f>IF(対応ガラス検索!$E$2="-","",IF(L1560&lt;=0.65,MAX($O$2:O1559)+1,""))</f>
        <v>1559</v>
      </c>
      <c r="P1560" s="144"/>
      <c r="Q1560" s="145"/>
    </row>
    <row r="1561" spans="1:17" x14ac:dyDescent="0.4">
      <c r="A1561" s="68">
        <v>1560</v>
      </c>
      <c r="B1561" s="68" t="s">
        <v>2295</v>
      </c>
      <c r="C1561" s="68" t="s">
        <v>2198</v>
      </c>
      <c r="D1561" s="68" t="s">
        <v>2004</v>
      </c>
      <c r="E1561" s="68" t="s">
        <v>1962</v>
      </c>
      <c r="F1561" s="68" t="s">
        <v>1963</v>
      </c>
      <c r="G1561" s="68" t="s">
        <v>1958</v>
      </c>
      <c r="H1561" s="68" t="s">
        <v>1959</v>
      </c>
      <c r="I1561" s="68">
        <v>7</v>
      </c>
      <c r="J1561" s="68" t="s">
        <v>2267</v>
      </c>
      <c r="K1561" s="68">
        <v>1.9</v>
      </c>
      <c r="L1561" s="68">
        <v>0.61</v>
      </c>
      <c r="M1561" s="68" t="s">
        <v>1960</v>
      </c>
      <c r="N1561" s="143">
        <f>IF(対応ガラス検索!$E$2="-","",IF(対応ガラス検索!$E$2&gt;=K1561,MAX($N$2:N1560)+1,""))</f>
        <v>1560</v>
      </c>
      <c r="O1561" s="143">
        <f>IF(対応ガラス検索!$E$2="-","",IF(L1561&lt;=0.65,MAX($O$2:O1560)+1,""))</f>
        <v>1560</v>
      </c>
      <c r="P1561" s="144"/>
      <c r="Q1561" s="145"/>
    </row>
    <row r="1562" spans="1:17" x14ac:dyDescent="0.4">
      <c r="A1562" s="68">
        <v>1561</v>
      </c>
      <c r="B1562" s="68" t="s">
        <v>2295</v>
      </c>
      <c r="C1562" s="68" t="s">
        <v>2198</v>
      </c>
      <c r="D1562" s="68" t="s">
        <v>2004</v>
      </c>
      <c r="E1562" s="68" t="s">
        <v>1962</v>
      </c>
      <c r="F1562" s="68" t="s">
        <v>1963</v>
      </c>
      <c r="G1562" s="68" t="s">
        <v>1958</v>
      </c>
      <c r="H1562" s="68" t="s">
        <v>1959</v>
      </c>
      <c r="I1562" s="68">
        <v>8</v>
      </c>
      <c r="J1562" s="68" t="s">
        <v>2267</v>
      </c>
      <c r="K1562" s="68">
        <v>1.7</v>
      </c>
      <c r="L1562" s="68">
        <v>0.61</v>
      </c>
      <c r="M1562" s="68" t="s">
        <v>1960</v>
      </c>
      <c r="N1562" s="143">
        <f>IF(対応ガラス検索!$E$2="-","",IF(対応ガラス検索!$E$2&gt;=K1562,MAX($N$2:N1561)+1,""))</f>
        <v>1561</v>
      </c>
      <c r="O1562" s="143">
        <f>IF(対応ガラス検索!$E$2="-","",IF(L1562&lt;=0.65,MAX($O$2:O1561)+1,""))</f>
        <v>1561</v>
      </c>
      <c r="P1562" s="144"/>
      <c r="Q1562" s="145"/>
    </row>
    <row r="1563" spans="1:17" x14ac:dyDescent="0.4">
      <c r="A1563" s="68">
        <v>1562</v>
      </c>
      <c r="B1563" s="68" t="s">
        <v>2295</v>
      </c>
      <c r="C1563" s="68" t="s">
        <v>2198</v>
      </c>
      <c r="D1563" s="68" t="s">
        <v>2004</v>
      </c>
      <c r="E1563" s="68" t="s">
        <v>1962</v>
      </c>
      <c r="F1563" s="68" t="s">
        <v>1963</v>
      </c>
      <c r="G1563" s="68" t="s">
        <v>1958</v>
      </c>
      <c r="H1563" s="68" t="s">
        <v>1959</v>
      </c>
      <c r="I1563" s="68">
        <v>9</v>
      </c>
      <c r="J1563" s="68" t="s">
        <v>2267</v>
      </c>
      <c r="K1563" s="68">
        <v>1.6</v>
      </c>
      <c r="L1563" s="68">
        <v>0.61</v>
      </c>
      <c r="M1563" s="68" t="s">
        <v>1960</v>
      </c>
      <c r="N1563" s="143">
        <f>IF(対応ガラス検索!$E$2="-","",IF(対応ガラス検索!$E$2&gt;=K1563,MAX($N$2:N1562)+1,""))</f>
        <v>1562</v>
      </c>
      <c r="O1563" s="143">
        <f>IF(対応ガラス検索!$E$2="-","",IF(L1563&lt;=0.65,MAX($O$2:O1562)+1,""))</f>
        <v>1562</v>
      </c>
      <c r="P1563" s="144"/>
      <c r="Q1563" s="145"/>
    </row>
    <row r="1564" spans="1:17" x14ac:dyDescent="0.4">
      <c r="A1564" s="68">
        <v>1563</v>
      </c>
      <c r="B1564" s="68" t="s">
        <v>2295</v>
      </c>
      <c r="C1564" s="68" t="s">
        <v>2198</v>
      </c>
      <c r="D1564" s="68" t="s">
        <v>2004</v>
      </c>
      <c r="E1564" s="68" t="s">
        <v>1962</v>
      </c>
      <c r="F1564" s="68" t="s">
        <v>1963</v>
      </c>
      <c r="G1564" s="68" t="s">
        <v>1958</v>
      </c>
      <c r="H1564" s="68" t="s">
        <v>1959</v>
      </c>
      <c r="I1564" s="68">
        <v>10</v>
      </c>
      <c r="J1564" s="68" t="s">
        <v>2267</v>
      </c>
      <c r="K1564" s="68">
        <v>1.5</v>
      </c>
      <c r="L1564" s="68">
        <v>0.61</v>
      </c>
      <c r="M1564" s="68" t="s">
        <v>1960</v>
      </c>
      <c r="N1564" s="143">
        <f>IF(対応ガラス検索!$E$2="-","",IF(対応ガラス検索!$E$2&gt;=K1564,MAX($N$2:N1563)+1,""))</f>
        <v>1563</v>
      </c>
      <c r="O1564" s="143">
        <f>IF(対応ガラス検索!$E$2="-","",IF(L1564&lt;=0.65,MAX($O$2:O1563)+1,""))</f>
        <v>1563</v>
      </c>
      <c r="P1564" s="144"/>
      <c r="Q1564" s="145"/>
    </row>
    <row r="1565" spans="1:17" x14ac:dyDescent="0.4">
      <c r="A1565" s="68">
        <v>1564</v>
      </c>
      <c r="B1565" s="68" t="s">
        <v>2295</v>
      </c>
      <c r="C1565" s="68" t="s">
        <v>2198</v>
      </c>
      <c r="D1565" s="68" t="s">
        <v>2004</v>
      </c>
      <c r="E1565" s="68" t="s">
        <v>1962</v>
      </c>
      <c r="F1565" s="68" t="s">
        <v>1963</v>
      </c>
      <c r="G1565" s="68" t="s">
        <v>1958</v>
      </c>
      <c r="H1565" s="68" t="s">
        <v>1959</v>
      </c>
      <c r="I1565" s="68">
        <v>11</v>
      </c>
      <c r="J1565" s="68" t="s">
        <v>2267</v>
      </c>
      <c r="K1565" s="68">
        <v>1.4</v>
      </c>
      <c r="L1565" s="68">
        <v>0.61</v>
      </c>
      <c r="M1565" s="68" t="s">
        <v>1960</v>
      </c>
      <c r="N1565" s="143">
        <f>IF(対応ガラス検索!$E$2="-","",IF(対応ガラス検索!$E$2&gt;=K1565,MAX($N$2:N1564)+1,""))</f>
        <v>1564</v>
      </c>
      <c r="O1565" s="143">
        <f>IF(対応ガラス検索!$E$2="-","",IF(L1565&lt;=0.65,MAX($O$2:O1564)+1,""))</f>
        <v>1564</v>
      </c>
      <c r="P1565" s="144"/>
      <c r="Q1565" s="145"/>
    </row>
    <row r="1566" spans="1:17" x14ac:dyDescent="0.4">
      <c r="A1566" s="68">
        <v>1565</v>
      </c>
      <c r="B1566" s="68" t="s">
        <v>2295</v>
      </c>
      <c r="C1566" s="68" t="s">
        <v>2198</v>
      </c>
      <c r="D1566" s="68" t="s">
        <v>2004</v>
      </c>
      <c r="E1566" s="68" t="s">
        <v>1962</v>
      </c>
      <c r="F1566" s="68" t="s">
        <v>1963</v>
      </c>
      <c r="G1566" s="68" t="s">
        <v>1958</v>
      </c>
      <c r="H1566" s="68" t="s">
        <v>1959</v>
      </c>
      <c r="I1566" s="68">
        <v>12</v>
      </c>
      <c r="J1566" s="68" t="s">
        <v>2267</v>
      </c>
      <c r="K1566" s="68">
        <v>1.3</v>
      </c>
      <c r="L1566" s="68">
        <v>0.61</v>
      </c>
      <c r="M1566" s="68" t="s">
        <v>1960</v>
      </c>
      <c r="N1566" s="143">
        <f>IF(対応ガラス検索!$E$2="-","",IF(対応ガラス検索!$E$2&gt;=K1566,MAX($N$2:N1565)+1,""))</f>
        <v>1565</v>
      </c>
      <c r="O1566" s="143">
        <f>IF(対応ガラス検索!$E$2="-","",IF(L1566&lt;=0.65,MAX($O$2:O1565)+1,""))</f>
        <v>1565</v>
      </c>
      <c r="P1566" s="144"/>
      <c r="Q1566" s="145"/>
    </row>
    <row r="1567" spans="1:17" x14ac:dyDescent="0.4">
      <c r="A1567" s="68">
        <v>1566</v>
      </c>
      <c r="B1567" s="68" t="s">
        <v>2295</v>
      </c>
      <c r="C1567" s="68" t="s">
        <v>2198</v>
      </c>
      <c r="D1567" s="68" t="s">
        <v>2004</v>
      </c>
      <c r="E1567" s="68" t="s">
        <v>1962</v>
      </c>
      <c r="F1567" s="68" t="s">
        <v>1963</v>
      </c>
      <c r="G1567" s="68" t="s">
        <v>1958</v>
      </c>
      <c r="H1567" s="68" t="s">
        <v>1959</v>
      </c>
      <c r="I1567" s="68">
        <v>13</v>
      </c>
      <c r="J1567" s="68" t="s">
        <v>2267</v>
      </c>
      <c r="K1567" s="142">
        <v>1.3</v>
      </c>
      <c r="L1567" s="68">
        <v>0.61</v>
      </c>
      <c r="M1567" s="68" t="s">
        <v>1960</v>
      </c>
      <c r="N1567" s="143">
        <f>IF(対応ガラス検索!$E$2="-","",IF(対応ガラス検索!$E$2&gt;=K1567,MAX($N$2:N1566)+1,""))</f>
        <v>1566</v>
      </c>
      <c r="O1567" s="143">
        <f>IF(対応ガラス検索!$E$2="-","",IF(L1567&lt;=0.65,MAX($O$2:O1566)+1,""))</f>
        <v>1566</v>
      </c>
      <c r="P1567" s="144"/>
      <c r="Q1567" s="145"/>
    </row>
    <row r="1568" spans="1:17" x14ac:dyDescent="0.4">
      <c r="A1568" s="68">
        <v>1567</v>
      </c>
      <c r="B1568" s="68" t="s">
        <v>2295</v>
      </c>
      <c r="C1568" s="68" t="s">
        <v>2198</v>
      </c>
      <c r="D1568" s="68" t="s">
        <v>2004</v>
      </c>
      <c r="E1568" s="68" t="s">
        <v>1962</v>
      </c>
      <c r="F1568" s="68" t="s">
        <v>1963</v>
      </c>
      <c r="G1568" s="68" t="s">
        <v>1958</v>
      </c>
      <c r="H1568" s="68" t="s">
        <v>1959</v>
      </c>
      <c r="I1568" s="68">
        <v>14</v>
      </c>
      <c r="J1568" s="68" t="s">
        <v>2267</v>
      </c>
      <c r="K1568" s="142">
        <v>1.2</v>
      </c>
      <c r="L1568" s="68">
        <v>0.61</v>
      </c>
      <c r="M1568" s="68" t="s">
        <v>1960</v>
      </c>
      <c r="N1568" s="143">
        <f>IF(対応ガラス検索!$E$2="-","",IF(対応ガラス検索!$E$2&gt;=K1568,MAX($N$2:N1567)+1,""))</f>
        <v>1567</v>
      </c>
      <c r="O1568" s="143">
        <f>IF(対応ガラス検索!$E$2="-","",IF(L1568&lt;=0.65,MAX($O$2:O1567)+1,""))</f>
        <v>1567</v>
      </c>
      <c r="P1568" s="144"/>
      <c r="Q1568" s="145"/>
    </row>
    <row r="1569" spans="1:17" x14ac:dyDescent="0.4">
      <c r="A1569" s="68">
        <v>1568</v>
      </c>
      <c r="B1569" s="68" t="s">
        <v>2295</v>
      </c>
      <c r="C1569" s="68" t="s">
        <v>2198</v>
      </c>
      <c r="D1569" s="68" t="s">
        <v>2004</v>
      </c>
      <c r="E1569" s="68" t="s">
        <v>1962</v>
      </c>
      <c r="F1569" s="68" t="s">
        <v>1963</v>
      </c>
      <c r="G1569" s="68" t="s">
        <v>1958</v>
      </c>
      <c r="H1569" s="68" t="s">
        <v>1959</v>
      </c>
      <c r="I1569" s="68">
        <v>15</v>
      </c>
      <c r="J1569" s="68" t="s">
        <v>2267</v>
      </c>
      <c r="K1569" s="68">
        <v>1.2</v>
      </c>
      <c r="L1569" s="68">
        <v>0.61</v>
      </c>
      <c r="M1569" s="68" t="s">
        <v>1960</v>
      </c>
      <c r="N1569" s="143">
        <f>IF(対応ガラス検索!$E$2="-","",IF(対応ガラス検索!$E$2&gt;=K1569,MAX($N$2:N1568)+1,""))</f>
        <v>1568</v>
      </c>
      <c r="O1569" s="143">
        <f>IF(対応ガラス検索!$E$2="-","",IF(L1569&lt;=0.65,MAX($O$2:O1568)+1,""))</f>
        <v>1568</v>
      </c>
      <c r="P1569" s="144"/>
      <c r="Q1569" s="145"/>
    </row>
    <row r="1570" spans="1:17" x14ac:dyDescent="0.4">
      <c r="A1570" s="68">
        <v>1569</v>
      </c>
      <c r="B1570" s="68" t="s">
        <v>2295</v>
      </c>
      <c r="C1570" s="68" t="s">
        <v>2198</v>
      </c>
      <c r="D1570" s="68" t="s">
        <v>2005</v>
      </c>
      <c r="E1570" s="68" t="s">
        <v>1962</v>
      </c>
      <c r="F1570" s="68" t="s">
        <v>1963</v>
      </c>
      <c r="G1570" s="68" t="s">
        <v>1962</v>
      </c>
      <c r="H1570" s="68" t="s">
        <v>1963</v>
      </c>
      <c r="I1570" s="68">
        <v>7</v>
      </c>
      <c r="J1570" s="68" t="s">
        <v>2296</v>
      </c>
      <c r="K1570" s="68">
        <v>2.2999999999999998</v>
      </c>
      <c r="L1570" s="68">
        <v>0.6</v>
      </c>
      <c r="M1570" s="68" t="s">
        <v>1960</v>
      </c>
      <c r="N1570" s="143">
        <f>IF(対応ガラス検索!$E$2="-","",IF(対応ガラス検索!$E$2&gt;=K1570,MAX($N$2:N1569)+1,""))</f>
        <v>1569</v>
      </c>
      <c r="O1570" s="143">
        <f>IF(対応ガラス検索!$E$2="-","",IF(L1570&lt;=0.65,MAX($O$2:O1569)+1,""))</f>
        <v>1569</v>
      </c>
      <c r="P1570" s="144"/>
      <c r="Q1570" s="145"/>
    </row>
    <row r="1571" spans="1:17" x14ac:dyDescent="0.4">
      <c r="A1571" s="68">
        <v>1570</v>
      </c>
      <c r="B1571" s="68" t="s">
        <v>2295</v>
      </c>
      <c r="C1571" s="68" t="s">
        <v>2198</v>
      </c>
      <c r="D1571" s="68" t="s">
        <v>2005</v>
      </c>
      <c r="E1571" s="68" t="s">
        <v>1962</v>
      </c>
      <c r="F1571" s="68" t="s">
        <v>1963</v>
      </c>
      <c r="G1571" s="68" t="s">
        <v>1962</v>
      </c>
      <c r="H1571" s="68" t="s">
        <v>1963</v>
      </c>
      <c r="I1571" s="68">
        <v>8</v>
      </c>
      <c r="J1571" s="68" t="s">
        <v>2296</v>
      </c>
      <c r="K1571" s="68">
        <v>2.1</v>
      </c>
      <c r="L1571" s="68">
        <v>0.6</v>
      </c>
      <c r="M1571" s="68" t="s">
        <v>1960</v>
      </c>
      <c r="N1571" s="143">
        <f>IF(対応ガラス検索!$E$2="-","",IF(対応ガラス検索!$E$2&gt;=K1571,MAX($N$2:N1570)+1,""))</f>
        <v>1570</v>
      </c>
      <c r="O1571" s="143">
        <f>IF(対応ガラス検索!$E$2="-","",IF(L1571&lt;=0.65,MAX($O$2:O1570)+1,""))</f>
        <v>1570</v>
      </c>
      <c r="P1571" s="144"/>
      <c r="Q1571" s="145"/>
    </row>
    <row r="1572" spans="1:17" x14ac:dyDescent="0.4">
      <c r="A1572" s="68">
        <v>1571</v>
      </c>
      <c r="B1572" s="68" t="s">
        <v>2295</v>
      </c>
      <c r="C1572" s="68" t="s">
        <v>2198</v>
      </c>
      <c r="D1572" s="68" t="s">
        <v>2005</v>
      </c>
      <c r="E1572" s="68" t="s">
        <v>1962</v>
      </c>
      <c r="F1572" s="68" t="s">
        <v>1963</v>
      </c>
      <c r="G1572" s="68" t="s">
        <v>1962</v>
      </c>
      <c r="H1572" s="68" t="s">
        <v>1963</v>
      </c>
      <c r="I1572" s="68">
        <v>9</v>
      </c>
      <c r="J1572" s="68" t="s">
        <v>2296</v>
      </c>
      <c r="K1572" s="68">
        <v>2</v>
      </c>
      <c r="L1572" s="68">
        <v>0.6</v>
      </c>
      <c r="M1572" s="68" t="s">
        <v>1960</v>
      </c>
      <c r="N1572" s="143">
        <f>IF(対応ガラス検索!$E$2="-","",IF(対応ガラス検索!$E$2&gt;=K1572,MAX($N$2:N1571)+1,""))</f>
        <v>1571</v>
      </c>
      <c r="O1572" s="143">
        <f>IF(対応ガラス検索!$E$2="-","",IF(L1572&lt;=0.65,MAX($O$2:O1571)+1,""))</f>
        <v>1571</v>
      </c>
      <c r="P1572" s="144"/>
      <c r="Q1572" s="145"/>
    </row>
    <row r="1573" spans="1:17" x14ac:dyDescent="0.4">
      <c r="A1573" s="68">
        <v>1572</v>
      </c>
      <c r="B1573" s="68" t="s">
        <v>2295</v>
      </c>
      <c r="C1573" s="68" t="s">
        <v>2198</v>
      </c>
      <c r="D1573" s="68" t="s">
        <v>2005</v>
      </c>
      <c r="E1573" s="68" t="s">
        <v>1962</v>
      </c>
      <c r="F1573" s="68" t="s">
        <v>1963</v>
      </c>
      <c r="G1573" s="68" t="s">
        <v>1962</v>
      </c>
      <c r="H1573" s="68" t="s">
        <v>1963</v>
      </c>
      <c r="I1573" s="68">
        <v>10</v>
      </c>
      <c r="J1573" s="68" t="s">
        <v>2296</v>
      </c>
      <c r="K1573" s="68">
        <v>1.9</v>
      </c>
      <c r="L1573" s="68">
        <v>0.6</v>
      </c>
      <c r="M1573" s="68" t="s">
        <v>1960</v>
      </c>
      <c r="N1573" s="143">
        <f>IF(対応ガラス検索!$E$2="-","",IF(対応ガラス検索!$E$2&gt;=K1573,MAX($N$2:N1572)+1,""))</f>
        <v>1572</v>
      </c>
      <c r="O1573" s="143">
        <f>IF(対応ガラス検索!$E$2="-","",IF(L1573&lt;=0.65,MAX($O$2:O1572)+1,""))</f>
        <v>1572</v>
      </c>
      <c r="P1573" s="144"/>
      <c r="Q1573" s="145"/>
    </row>
    <row r="1574" spans="1:17" x14ac:dyDescent="0.4">
      <c r="A1574" s="68">
        <v>1573</v>
      </c>
      <c r="B1574" s="68" t="s">
        <v>2295</v>
      </c>
      <c r="C1574" s="68" t="s">
        <v>2198</v>
      </c>
      <c r="D1574" s="68" t="s">
        <v>2005</v>
      </c>
      <c r="E1574" s="68" t="s">
        <v>1962</v>
      </c>
      <c r="F1574" s="68" t="s">
        <v>1963</v>
      </c>
      <c r="G1574" s="68" t="s">
        <v>1962</v>
      </c>
      <c r="H1574" s="68" t="s">
        <v>1963</v>
      </c>
      <c r="I1574" s="68">
        <v>11</v>
      </c>
      <c r="J1574" s="68" t="s">
        <v>2296</v>
      </c>
      <c r="K1574" s="68">
        <v>1.8</v>
      </c>
      <c r="L1574" s="68">
        <v>0.6</v>
      </c>
      <c r="M1574" s="68" t="s">
        <v>1960</v>
      </c>
      <c r="N1574" s="143">
        <f>IF(対応ガラス検索!$E$2="-","",IF(対応ガラス検索!$E$2&gt;=K1574,MAX($N$2:N1573)+1,""))</f>
        <v>1573</v>
      </c>
      <c r="O1574" s="143">
        <f>IF(対応ガラス検索!$E$2="-","",IF(L1574&lt;=0.65,MAX($O$2:O1573)+1,""))</f>
        <v>1573</v>
      </c>
      <c r="P1574" s="144"/>
      <c r="Q1574" s="145"/>
    </row>
    <row r="1575" spans="1:17" x14ac:dyDescent="0.4">
      <c r="A1575" s="68">
        <v>1574</v>
      </c>
      <c r="B1575" s="68" t="s">
        <v>2295</v>
      </c>
      <c r="C1575" s="68" t="s">
        <v>2198</v>
      </c>
      <c r="D1575" s="68" t="s">
        <v>2005</v>
      </c>
      <c r="E1575" s="68" t="s">
        <v>1962</v>
      </c>
      <c r="F1575" s="68" t="s">
        <v>1963</v>
      </c>
      <c r="G1575" s="68" t="s">
        <v>1962</v>
      </c>
      <c r="H1575" s="68" t="s">
        <v>1963</v>
      </c>
      <c r="I1575" s="68">
        <v>12</v>
      </c>
      <c r="J1575" s="68" t="s">
        <v>2296</v>
      </c>
      <c r="K1575" s="68">
        <v>1.7</v>
      </c>
      <c r="L1575" s="68">
        <v>0.6</v>
      </c>
      <c r="M1575" s="68" t="s">
        <v>1960</v>
      </c>
      <c r="N1575" s="143">
        <f>IF(対応ガラス検索!$E$2="-","",IF(対応ガラス検索!$E$2&gt;=K1575,MAX($N$2:N1574)+1,""))</f>
        <v>1574</v>
      </c>
      <c r="O1575" s="143">
        <f>IF(対応ガラス検索!$E$2="-","",IF(L1575&lt;=0.65,MAX($O$2:O1574)+1,""))</f>
        <v>1574</v>
      </c>
      <c r="P1575" s="144"/>
      <c r="Q1575" s="145"/>
    </row>
    <row r="1576" spans="1:17" x14ac:dyDescent="0.4">
      <c r="A1576" s="68">
        <v>1575</v>
      </c>
      <c r="B1576" s="68" t="s">
        <v>2295</v>
      </c>
      <c r="C1576" s="68" t="s">
        <v>2198</v>
      </c>
      <c r="D1576" s="68" t="s">
        <v>2005</v>
      </c>
      <c r="E1576" s="68" t="s">
        <v>1962</v>
      </c>
      <c r="F1576" s="68" t="s">
        <v>1963</v>
      </c>
      <c r="G1576" s="68" t="s">
        <v>1962</v>
      </c>
      <c r="H1576" s="68" t="s">
        <v>1963</v>
      </c>
      <c r="I1576" s="68">
        <v>13</v>
      </c>
      <c r="J1576" s="68" t="s">
        <v>2296</v>
      </c>
      <c r="K1576" s="68">
        <v>1.6</v>
      </c>
      <c r="L1576" s="68">
        <v>0.6</v>
      </c>
      <c r="M1576" s="68" t="s">
        <v>1960</v>
      </c>
      <c r="N1576" s="143">
        <f>IF(対応ガラス検索!$E$2="-","",IF(対応ガラス検索!$E$2&gt;=K1576,MAX($N$2:N1575)+1,""))</f>
        <v>1575</v>
      </c>
      <c r="O1576" s="143">
        <f>IF(対応ガラス検索!$E$2="-","",IF(L1576&lt;=0.65,MAX($O$2:O1575)+1,""))</f>
        <v>1575</v>
      </c>
      <c r="P1576" s="144"/>
      <c r="Q1576" s="145"/>
    </row>
    <row r="1577" spans="1:17" x14ac:dyDescent="0.4">
      <c r="A1577" s="68">
        <v>1576</v>
      </c>
      <c r="B1577" s="68" t="s">
        <v>2295</v>
      </c>
      <c r="C1577" s="68" t="s">
        <v>2198</v>
      </c>
      <c r="D1577" s="68" t="s">
        <v>2005</v>
      </c>
      <c r="E1577" s="68" t="s">
        <v>1962</v>
      </c>
      <c r="F1577" s="68" t="s">
        <v>1963</v>
      </c>
      <c r="G1577" s="68" t="s">
        <v>1962</v>
      </c>
      <c r="H1577" s="68" t="s">
        <v>1963</v>
      </c>
      <c r="I1577" s="68">
        <v>14</v>
      </c>
      <c r="J1577" s="68" t="s">
        <v>2296</v>
      </c>
      <c r="K1577" s="68">
        <v>1.5</v>
      </c>
      <c r="L1577" s="68">
        <v>0.6</v>
      </c>
      <c r="M1577" s="68" t="s">
        <v>1960</v>
      </c>
      <c r="N1577" s="143">
        <f>IF(対応ガラス検索!$E$2="-","",IF(対応ガラス検索!$E$2&gt;=K1577,MAX($N$2:N1576)+1,""))</f>
        <v>1576</v>
      </c>
      <c r="O1577" s="143">
        <f>IF(対応ガラス検索!$E$2="-","",IF(L1577&lt;=0.65,MAX($O$2:O1576)+1,""))</f>
        <v>1576</v>
      </c>
      <c r="P1577" s="144"/>
      <c r="Q1577" s="145"/>
    </row>
    <row r="1578" spans="1:17" x14ac:dyDescent="0.4">
      <c r="A1578" s="68">
        <v>1577</v>
      </c>
      <c r="B1578" s="68" t="s">
        <v>2295</v>
      </c>
      <c r="C1578" s="68" t="s">
        <v>2198</v>
      </c>
      <c r="D1578" s="68" t="s">
        <v>2005</v>
      </c>
      <c r="E1578" s="68" t="s">
        <v>1962</v>
      </c>
      <c r="F1578" s="68" t="s">
        <v>1963</v>
      </c>
      <c r="G1578" s="68" t="s">
        <v>1962</v>
      </c>
      <c r="H1578" s="68" t="s">
        <v>1963</v>
      </c>
      <c r="I1578" s="68">
        <v>7</v>
      </c>
      <c r="J1578" s="68" t="s">
        <v>2267</v>
      </c>
      <c r="K1578" s="68">
        <v>1.9</v>
      </c>
      <c r="L1578" s="68">
        <v>0.6</v>
      </c>
      <c r="M1578" s="68" t="s">
        <v>1960</v>
      </c>
      <c r="N1578" s="143">
        <f>IF(対応ガラス検索!$E$2="-","",IF(対応ガラス検索!$E$2&gt;=K1578,MAX($N$2:N1577)+1,""))</f>
        <v>1577</v>
      </c>
      <c r="O1578" s="143">
        <f>IF(対応ガラス検索!$E$2="-","",IF(L1578&lt;=0.65,MAX($O$2:O1577)+1,""))</f>
        <v>1577</v>
      </c>
      <c r="P1578" s="144"/>
      <c r="Q1578" s="145"/>
    </row>
    <row r="1579" spans="1:17" x14ac:dyDescent="0.4">
      <c r="A1579" s="68">
        <v>1578</v>
      </c>
      <c r="B1579" s="68" t="s">
        <v>2295</v>
      </c>
      <c r="C1579" s="68" t="s">
        <v>2198</v>
      </c>
      <c r="D1579" s="68" t="s">
        <v>2005</v>
      </c>
      <c r="E1579" s="68" t="s">
        <v>1962</v>
      </c>
      <c r="F1579" s="68" t="s">
        <v>1963</v>
      </c>
      <c r="G1579" s="68" t="s">
        <v>1962</v>
      </c>
      <c r="H1579" s="68" t="s">
        <v>1963</v>
      </c>
      <c r="I1579" s="68">
        <v>8</v>
      </c>
      <c r="J1579" s="68" t="s">
        <v>2267</v>
      </c>
      <c r="K1579" s="68">
        <v>1.7</v>
      </c>
      <c r="L1579" s="68">
        <v>0.6</v>
      </c>
      <c r="M1579" s="68" t="s">
        <v>1960</v>
      </c>
      <c r="N1579" s="143">
        <f>IF(対応ガラス検索!$E$2="-","",IF(対応ガラス検索!$E$2&gt;=K1579,MAX($N$2:N1578)+1,""))</f>
        <v>1578</v>
      </c>
      <c r="O1579" s="143">
        <f>IF(対応ガラス検索!$E$2="-","",IF(L1579&lt;=0.65,MAX($O$2:O1578)+1,""))</f>
        <v>1578</v>
      </c>
      <c r="P1579" s="144"/>
      <c r="Q1579" s="145"/>
    </row>
    <row r="1580" spans="1:17" x14ac:dyDescent="0.4">
      <c r="A1580" s="68">
        <v>1579</v>
      </c>
      <c r="B1580" s="68" t="s">
        <v>2295</v>
      </c>
      <c r="C1580" s="68" t="s">
        <v>2198</v>
      </c>
      <c r="D1580" s="68" t="s">
        <v>2005</v>
      </c>
      <c r="E1580" s="68" t="s">
        <v>1962</v>
      </c>
      <c r="F1580" s="68" t="s">
        <v>1963</v>
      </c>
      <c r="G1580" s="68" t="s">
        <v>1962</v>
      </c>
      <c r="H1580" s="68" t="s">
        <v>1963</v>
      </c>
      <c r="I1580" s="68">
        <v>9</v>
      </c>
      <c r="J1580" s="68" t="s">
        <v>2267</v>
      </c>
      <c r="K1580" s="142">
        <v>1.6</v>
      </c>
      <c r="L1580" s="68">
        <v>0.6</v>
      </c>
      <c r="M1580" s="68" t="s">
        <v>1960</v>
      </c>
      <c r="N1580" s="143">
        <f>IF(対応ガラス検索!$E$2="-","",IF(対応ガラス検索!$E$2&gt;=K1580,MAX($N$2:N1579)+1,""))</f>
        <v>1579</v>
      </c>
      <c r="O1580" s="143">
        <f>IF(対応ガラス検索!$E$2="-","",IF(L1580&lt;=0.65,MAX($O$2:O1579)+1,""))</f>
        <v>1579</v>
      </c>
      <c r="P1580" s="144"/>
      <c r="Q1580" s="145"/>
    </row>
    <row r="1581" spans="1:17" x14ac:dyDescent="0.4">
      <c r="A1581" s="68">
        <v>1580</v>
      </c>
      <c r="B1581" s="68" t="s">
        <v>2295</v>
      </c>
      <c r="C1581" s="68" t="s">
        <v>2198</v>
      </c>
      <c r="D1581" s="68" t="s">
        <v>2005</v>
      </c>
      <c r="E1581" s="68" t="s">
        <v>1962</v>
      </c>
      <c r="F1581" s="68" t="s">
        <v>1963</v>
      </c>
      <c r="G1581" s="68" t="s">
        <v>1962</v>
      </c>
      <c r="H1581" s="68" t="s">
        <v>1963</v>
      </c>
      <c r="I1581" s="68">
        <v>10</v>
      </c>
      <c r="J1581" s="68" t="s">
        <v>2267</v>
      </c>
      <c r="K1581" s="142">
        <v>1.5</v>
      </c>
      <c r="L1581" s="68">
        <v>0.6</v>
      </c>
      <c r="M1581" s="68" t="s">
        <v>1960</v>
      </c>
      <c r="N1581" s="143">
        <f>IF(対応ガラス検索!$E$2="-","",IF(対応ガラス検索!$E$2&gt;=K1581,MAX($N$2:N1580)+1,""))</f>
        <v>1580</v>
      </c>
      <c r="O1581" s="143">
        <f>IF(対応ガラス検索!$E$2="-","",IF(L1581&lt;=0.65,MAX($O$2:O1580)+1,""))</f>
        <v>1580</v>
      </c>
      <c r="P1581" s="144"/>
      <c r="Q1581" s="145"/>
    </row>
    <row r="1582" spans="1:17" x14ac:dyDescent="0.4">
      <c r="A1582" s="68">
        <v>1581</v>
      </c>
      <c r="B1582" s="68" t="s">
        <v>2295</v>
      </c>
      <c r="C1582" s="68" t="s">
        <v>2198</v>
      </c>
      <c r="D1582" s="68" t="s">
        <v>2005</v>
      </c>
      <c r="E1582" s="68" t="s">
        <v>1962</v>
      </c>
      <c r="F1582" s="68" t="s">
        <v>1963</v>
      </c>
      <c r="G1582" s="68" t="s">
        <v>1962</v>
      </c>
      <c r="H1582" s="68" t="s">
        <v>1963</v>
      </c>
      <c r="I1582" s="68">
        <v>11</v>
      </c>
      <c r="J1582" s="68" t="s">
        <v>2267</v>
      </c>
      <c r="K1582" s="68">
        <v>1.4</v>
      </c>
      <c r="L1582" s="68">
        <v>0.6</v>
      </c>
      <c r="M1582" s="68" t="s">
        <v>1960</v>
      </c>
      <c r="N1582" s="143">
        <f>IF(対応ガラス検索!$E$2="-","",IF(対応ガラス検索!$E$2&gt;=K1582,MAX($N$2:N1581)+1,""))</f>
        <v>1581</v>
      </c>
      <c r="O1582" s="143">
        <f>IF(対応ガラス検索!$E$2="-","",IF(L1582&lt;=0.65,MAX($O$2:O1581)+1,""))</f>
        <v>1581</v>
      </c>
      <c r="P1582" s="144"/>
      <c r="Q1582" s="145"/>
    </row>
    <row r="1583" spans="1:17" x14ac:dyDescent="0.4">
      <c r="A1583" s="68">
        <v>1582</v>
      </c>
      <c r="B1583" s="68" t="s">
        <v>2295</v>
      </c>
      <c r="C1583" s="68" t="s">
        <v>2198</v>
      </c>
      <c r="D1583" s="68" t="s">
        <v>2005</v>
      </c>
      <c r="E1583" s="68" t="s">
        <v>1962</v>
      </c>
      <c r="F1583" s="68" t="s">
        <v>1963</v>
      </c>
      <c r="G1583" s="68" t="s">
        <v>1962</v>
      </c>
      <c r="H1583" s="68" t="s">
        <v>1963</v>
      </c>
      <c r="I1583" s="68">
        <v>12</v>
      </c>
      <c r="J1583" s="68" t="s">
        <v>2267</v>
      </c>
      <c r="K1583" s="68">
        <v>1.3</v>
      </c>
      <c r="L1583" s="68">
        <v>0.6</v>
      </c>
      <c r="M1583" s="68" t="s">
        <v>1960</v>
      </c>
      <c r="N1583" s="143">
        <f>IF(対応ガラス検索!$E$2="-","",IF(対応ガラス検索!$E$2&gt;=K1583,MAX($N$2:N1582)+1,""))</f>
        <v>1582</v>
      </c>
      <c r="O1583" s="143">
        <f>IF(対応ガラス検索!$E$2="-","",IF(L1583&lt;=0.65,MAX($O$2:O1582)+1,""))</f>
        <v>1582</v>
      </c>
      <c r="P1583" s="144"/>
      <c r="Q1583" s="145"/>
    </row>
    <row r="1584" spans="1:17" x14ac:dyDescent="0.4">
      <c r="A1584" s="68">
        <v>1583</v>
      </c>
      <c r="B1584" s="68" t="s">
        <v>2295</v>
      </c>
      <c r="C1584" s="68" t="s">
        <v>2198</v>
      </c>
      <c r="D1584" s="68" t="s">
        <v>2005</v>
      </c>
      <c r="E1584" s="68" t="s">
        <v>1962</v>
      </c>
      <c r="F1584" s="68" t="s">
        <v>1963</v>
      </c>
      <c r="G1584" s="68" t="s">
        <v>1962</v>
      </c>
      <c r="H1584" s="68" t="s">
        <v>1963</v>
      </c>
      <c r="I1584" s="68">
        <v>13</v>
      </c>
      <c r="J1584" s="68" t="s">
        <v>2267</v>
      </c>
      <c r="K1584" s="68">
        <v>1.3</v>
      </c>
      <c r="L1584" s="68">
        <v>0.6</v>
      </c>
      <c r="M1584" s="68" t="s">
        <v>1960</v>
      </c>
      <c r="N1584" s="143">
        <f>IF(対応ガラス検索!$E$2="-","",IF(対応ガラス検索!$E$2&gt;=K1584,MAX($N$2:N1583)+1,""))</f>
        <v>1583</v>
      </c>
      <c r="O1584" s="143">
        <f>IF(対応ガラス検索!$E$2="-","",IF(L1584&lt;=0.65,MAX($O$2:O1583)+1,""))</f>
        <v>1583</v>
      </c>
      <c r="P1584" s="144"/>
      <c r="Q1584" s="145"/>
    </row>
    <row r="1585" spans="1:17" x14ac:dyDescent="0.4">
      <c r="A1585" s="68">
        <v>1584</v>
      </c>
      <c r="B1585" s="68" t="s">
        <v>2295</v>
      </c>
      <c r="C1585" s="68" t="s">
        <v>2198</v>
      </c>
      <c r="D1585" s="68" t="s">
        <v>2005</v>
      </c>
      <c r="E1585" s="68" t="s">
        <v>1962</v>
      </c>
      <c r="F1585" s="68" t="s">
        <v>1963</v>
      </c>
      <c r="G1585" s="68" t="s">
        <v>1962</v>
      </c>
      <c r="H1585" s="68" t="s">
        <v>1963</v>
      </c>
      <c r="I1585" s="68">
        <v>14</v>
      </c>
      <c r="J1585" s="68" t="s">
        <v>2267</v>
      </c>
      <c r="K1585" s="68">
        <v>1.2</v>
      </c>
      <c r="L1585" s="68">
        <v>0.6</v>
      </c>
      <c r="M1585" s="68" t="s">
        <v>1960</v>
      </c>
      <c r="N1585" s="143">
        <f>IF(対応ガラス検索!$E$2="-","",IF(対応ガラス検索!$E$2&gt;=K1585,MAX($N$2:N1584)+1,""))</f>
        <v>1584</v>
      </c>
      <c r="O1585" s="143">
        <f>IF(対応ガラス検索!$E$2="-","",IF(L1585&lt;=0.65,MAX($O$2:O1584)+1,""))</f>
        <v>1584</v>
      </c>
      <c r="P1585" s="144"/>
      <c r="Q1585" s="145"/>
    </row>
    <row r="1586" spans="1:17" x14ac:dyDescent="0.4">
      <c r="A1586" s="68">
        <v>1585</v>
      </c>
      <c r="B1586" s="68" t="s">
        <v>2295</v>
      </c>
      <c r="C1586" s="68" t="s">
        <v>2198</v>
      </c>
      <c r="D1586" s="68" t="s">
        <v>2006</v>
      </c>
      <c r="E1586" s="68" t="s">
        <v>1965</v>
      </c>
      <c r="F1586" s="68" t="s">
        <v>1966</v>
      </c>
      <c r="G1586" s="68" t="s">
        <v>1958</v>
      </c>
      <c r="H1586" s="68" t="s">
        <v>1959</v>
      </c>
      <c r="I1586" s="68">
        <v>6</v>
      </c>
      <c r="J1586" s="68" t="s">
        <v>2296</v>
      </c>
      <c r="K1586" s="68">
        <v>2.5</v>
      </c>
      <c r="L1586" s="68">
        <v>0.6</v>
      </c>
      <c r="M1586" s="68" t="s">
        <v>1960</v>
      </c>
      <c r="N1586" s="143">
        <f>IF(対応ガラス検索!$E$2="-","",IF(対応ガラス検索!$E$2&gt;=K1586,MAX($N$2:N1585)+1,""))</f>
        <v>1585</v>
      </c>
      <c r="O1586" s="143">
        <f>IF(対応ガラス検索!$E$2="-","",IF(L1586&lt;=0.65,MAX($O$2:O1585)+1,""))</f>
        <v>1585</v>
      </c>
      <c r="P1586" s="144"/>
      <c r="Q1586" s="145"/>
    </row>
    <row r="1587" spans="1:17" x14ac:dyDescent="0.4">
      <c r="A1587" s="68">
        <v>1586</v>
      </c>
      <c r="B1587" s="68" t="s">
        <v>2295</v>
      </c>
      <c r="C1587" s="68" t="s">
        <v>2198</v>
      </c>
      <c r="D1587" s="68" t="s">
        <v>2006</v>
      </c>
      <c r="E1587" s="68" t="s">
        <v>1965</v>
      </c>
      <c r="F1587" s="68" t="s">
        <v>1966</v>
      </c>
      <c r="G1587" s="68" t="s">
        <v>1958</v>
      </c>
      <c r="H1587" s="68" t="s">
        <v>1959</v>
      </c>
      <c r="I1587" s="68">
        <v>7</v>
      </c>
      <c r="J1587" s="68" t="s">
        <v>2296</v>
      </c>
      <c r="K1587" s="68">
        <v>2.2999999999999998</v>
      </c>
      <c r="L1587" s="68">
        <v>0.6</v>
      </c>
      <c r="M1587" s="68" t="s">
        <v>1960</v>
      </c>
      <c r="N1587" s="143">
        <f>IF(対応ガラス検索!$E$2="-","",IF(対応ガラス検索!$E$2&gt;=K1587,MAX($N$2:N1586)+1,""))</f>
        <v>1586</v>
      </c>
      <c r="O1587" s="143">
        <f>IF(対応ガラス検索!$E$2="-","",IF(L1587&lt;=0.65,MAX($O$2:O1586)+1,""))</f>
        <v>1586</v>
      </c>
      <c r="P1587" s="144"/>
      <c r="Q1587" s="145"/>
    </row>
    <row r="1588" spans="1:17" x14ac:dyDescent="0.4">
      <c r="A1588" s="68">
        <v>1587</v>
      </c>
      <c r="B1588" s="68" t="s">
        <v>2295</v>
      </c>
      <c r="C1588" s="68" t="s">
        <v>2198</v>
      </c>
      <c r="D1588" s="68" t="s">
        <v>2006</v>
      </c>
      <c r="E1588" s="68" t="s">
        <v>1965</v>
      </c>
      <c r="F1588" s="68" t="s">
        <v>1966</v>
      </c>
      <c r="G1588" s="68" t="s">
        <v>1958</v>
      </c>
      <c r="H1588" s="68" t="s">
        <v>1959</v>
      </c>
      <c r="I1588" s="68">
        <v>8</v>
      </c>
      <c r="J1588" s="68" t="s">
        <v>2296</v>
      </c>
      <c r="K1588" s="68">
        <v>2.1</v>
      </c>
      <c r="L1588" s="68">
        <v>0.6</v>
      </c>
      <c r="M1588" s="68" t="s">
        <v>1960</v>
      </c>
      <c r="N1588" s="143">
        <f>IF(対応ガラス検索!$E$2="-","",IF(対応ガラス検索!$E$2&gt;=K1588,MAX($N$2:N1587)+1,""))</f>
        <v>1587</v>
      </c>
      <c r="O1588" s="143">
        <f>IF(対応ガラス検索!$E$2="-","",IF(L1588&lt;=0.65,MAX($O$2:O1587)+1,""))</f>
        <v>1587</v>
      </c>
      <c r="P1588" s="144"/>
      <c r="Q1588" s="145"/>
    </row>
    <row r="1589" spans="1:17" x14ac:dyDescent="0.4">
      <c r="A1589" s="68">
        <v>1588</v>
      </c>
      <c r="B1589" s="68" t="s">
        <v>2295</v>
      </c>
      <c r="C1589" s="68" t="s">
        <v>2198</v>
      </c>
      <c r="D1589" s="68" t="s">
        <v>2006</v>
      </c>
      <c r="E1589" s="68" t="s">
        <v>1965</v>
      </c>
      <c r="F1589" s="68" t="s">
        <v>1966</v>
      </c>
      <c r="G1589" s="68" t="s">
        <v>1958</v>
      </c>
      <c r="H1589" s="68" t="s">
        <v>1959</v>
      </c>
      <c r="I1589" s="68">
        <v>9</v>
      </c>
      <c r="J1589" s="68" t="s">
        <v>2296</v>
      </c>
      <c r="K1589" s="68">
        <v>2</v>
      </c>
      <c r="L1589" s="68">
        <v>0.6</v>
      </c>
      <c r="M1589" s="68" t="s">
        <v>1960</v>
      </c>
      <c r="N1589" s="143">
        <f>IF(対応ガラス検索!$E$2="-","",IF(対応ガラス検索!$E$2&gt;=K1589,MAX($N$2:N1588)+1,""))</f>
        <v>1588</v>
      </c>
      <c r="O1589" s="143">
        <f>IF(対応ガラス検索!$E$2="-","",IF(L1589&lt;=0.65,MAX($O$2:O1588)+1,""))</f>
        <v>1588</v>
      </c>
      <c r="P1589" s="144"/>
      <c r="Q1589" s="145"/>
    </row>
    <row r="1590" spans="1:17" x14ac:dyDescent="0.4">
      <c r="A1590" s="68">
        <v>1589</v>
      </c>
      <c r="B1590" s="68" t="s">
        <v>2295</v>
      </c>
      <c r="C1590" s="68" t="s">
        <v>2198</v>
      </c>
      <c r="D1590" s="68" t="s">
        <v>2006</v>
      </c>
      <c r="E1590" s="68" t="s">
        <v>1965</v>
      </c>
      <c r="F1590" s="68" t="s">
        <v>1966</v>
      </c>
      <c r="G1590" s="68" t="s">
        <v>1958</v>
      </c>
      <c r="H1590" s="68" t="s">
        <v>1959</v>
      </c>
      <c r="I1590" s="68">
        <v>10</v>
      </c>
      <c r="J1590" s="68" t="s">
        <v>2296</v>
      </c>
      <c r="K1590" s="68">
        <v>1.9</v>
      </c>
      <c r="L1590" s="68">
        <v>0.6</v>
      </c>
      <c r="M1590" s="68" t="s">
        <v>1960</v>
      </c>
      <c r="N1590" s="143">
        <f>IF(対応ガラス検索!$E$2="-","",IF(対応ガラス検索!$E$2&gt;=K1590,MAX($N$2:N1589)+1,""))</f>
        <v>1589</v>
      </c>
      <c r="O1590" s="143">
        <f>IF(対応ガラス検索!$E$2="-","",IF(L1590&lt;=0.65,MAX($O$2:O1589)+1,""))</f>
        <v>1589</v>
      </c>
      <c r="P1590" s="144"/>
      <c r="Q1590" s="145"/>
    </row>
    <row r="1591" spans="1:17" x14ac:dyDescent="0.4">
      <c r="A1591" s="68">
        <v>1590</v>
      </c>
      <c r="B1591" s="68" t="s">
        <v>2295</v>
      </c>
      <c r="C1591" s="68" t="s">
        <v>2198</v>
      </c>
      <c r="D1591" s="68" t="s">
        <v>2006</v>
      </c>
      <c r="E1591" s="68" t="s">
        <v>1965</v>
      </c>
      <c r="F1591" s="68" t="s">
        <v>1966</v>
      </c>
      <c r="G1591" s="68" t="s">
        <v>1958</v>
      </c>
      <c r="H1591" s="68" t="s">
        <v>1959</v>
      </c>
      <c r="I1591" s="68">
        <v>11</v>
      </c>
      <c r="J1591" s="68" t="s">
        <v>2296</v>
      </c>
      <c r="K1591" s="68">
        <v>1.8</v>
      </c>
      <c r="L1591" s="68">
        <v>0.6</v>
      </c>
      <c r="M1591" s="68" t="s">
        <v>1960</v>
      </c>
      <c r="N1591" s="143">
        <f>IF(対応ガラス検索!$E$2="-","",IF(対応ガラス検索!$E$2&gt;=K1591,MAX($N$2:N1590)+1,""))</f>
        <v>1590</v>
      </c>
      <c r="O1591" s="143">
        <f>IF(対応ガラス検索!$E$2="-","",IF(L1591&lt;=0.65,MAX($O$2:O1590)+1,""))</f>
        <v>1590</v>
      </c>
      <c r="P1591" s="144"/>
      <c r="Q1591" s="145"/>
    </row>
    <row r="1592" spans="1:17" x14ac:dyDescent="0.4">
      <c r="A1592" s="68">
        <v>1591</v>
      </c>
      <c r="B1592" s="68" t="s">
        <v>2295</v>
      </c>
      <c r="C1592" s="68" t="s">
        <v>2198</v>
      </c>
      <c r="D1592" s="68" t="s">
        <v>2006</v>
      </c>
      <c r="E1592" s="68" t="s">
        <v>1965</v>
      </c>
      <c r="F1592" s="68" t="s">
        <v>1966</v>
      </c>
      <c r="G1592" s="68" t="s">
        <v>1958</v>
      </c>
      <c r="H1592" s="68" t="s">
        <v>1959</v>
      </c>
      <c r="I1592" s="68">
        <v>12</v>
      </c>
      <c r="J1592" s="68" t="s">
        <v>2296</v>
      </c>
      <c r="K1592" s="68">
        <v>1.7</v>
      </c>
      <c r="L1592" s="68">
        <v>0.6</v>
      </c>
      <c r="M1592" s="68" t="s">
        <v>1960</v>
      </c>
      <c r="N1592" s="143">
        <f>IF(対応ガラス検索!$E$2="-","",IF(対応ガラス検索!$E$2&gt;=K1592,MAX($N$2:N1591)+1,""))</f>
        <v>1591</v>
      </c>
      <c r="O1592" s="143">
        <f>IF(対応ガラス検索!$E$2="-","",IF(L1592&lt;=0.65,MAX($O$2:O1591)+1,""))</f>
        <v>1591</v>
      </c>
      <c r="P1592" s="144"/>
      <c r="Q1592" s="145"/>
    </row>
    <row r="1593" spans="1:17" x14ac:dyDescent="0.4">
      <c r="A1593" s="68">
        <v>1592</v>
      </c>
      <c r="B1593" s="68" t="s">
        <v>2295</v>
      </c>
      <c r="C1593" s="68" t="s">
        <v>2198</v>
      </c>
      <c r="D1593" s="68" t="s">
        <v>2006</v>
      </c>
      <c r="E1593" s="68" t="s">
        <v>1965</v>
      </c>
      <c r="F1593" s="68" t="s">
        <v>1966</v>
      </c>
      <c r="G1593" s="68" t="s">
        <v>1958</v>
      </c>
      <c r="H1593" s="68" t="s">
        <v>1959</v>
      </c>
      <c r="I1593" s="68">
        <v>13</v>
      </c>
      <c r="J1593" s="68" t="s">
        <v>2296</v>
      </c>
      <c r="K1593" s="142">
        <v>1.6</v>
      </c>
      <c r="L1593" s="68">
        <v>0.6</v>
      </c>
      <c r="M1593" s="68" t="s">
        <v>1960</v>
      </c>
      <c r="N1593" s="143">
        <f>IF(対応ガラス検索!$E$2="-","",IF(対応ガラス検索!$E$2&gt;=K1593,MAX($N$2:N1592)+1,""))</f>
        <v>1592</v>
      </c>
      <c r="O1593" s="143">
        <f>IF(対応ガラス検索!$E$2="-","",IF(L1593&lt;=0.65,MAX($O$2:O1592)+1,""))</f>
        <v>1592</v>
      </c>
      <c r="P1593" s="144"/>
      <c r="Q1593" s="145"/>
    </row>
    <row r="1594" spans="1:17" x14ac:dyDescent="0.4">
      <c r="A1594" s="68">
        <v>1593</v>
      </c>
      <c r="B1594" s="68" t="s">
        <v>2295</v>
      </c>
      <c r="C1594" s="68" t="s">
        <v>2198</v>
      </c>
      <c r="D1594" s="68" t="s">
        <v>2006</v>
      </c>
      <c r="E1594" s="68" t="s">
        <v>1965</v>
      </c>
      <c r="F1594" s="68" t="s">
        <v>1966</v>
      </c>
      <c r="G1594" s="68" t="s">
        <v>1958</v>
      </c>
      <c r="H1594" s="68" t="s">
        <v>1959</v>
      </c>
      <c r="I1594" s="68">
        <v>14</v>
      </c>
      <c r="J1594" s="68" t="s">
        <v>2296</v>
      </c>
      <c r="K1594" s="142">
        <v>1.5</v>
      </c>
      <c r="L1594" s="68">
        <v>0.6</v>
      </c>
      <c r="M1594" s="68" t="s">
        <v>1960</v>
      </c>
      <c r="N1594" s="143">
        <f>IF(対応ガラス検索!$E$2="-","",IF(対応ガラス検索!$E$2&gt;=K1594,MAX($N$2:N1593)+1,""))</f>
        <v>1593</v>
      </c>
      <c r="O1594" s="143">
        <f>IF(対応ガラス検索!$E$2="-","",IF(L1594&lt;=0.65,MAX($O$2:O1593)+1,""))</f>
        <v>1593</v>
      </c>
      <c r="P1594" s="144"/>
      <c r="Q1594" s="145"/>
    </row>
    <row r="1595" spans="1:17" x14ac:dyDescent="0.4">
      <c r="A1595" s="68">
        <v>1594</v>
      </c>
      <c r="B1595" s="68" t="s">
        <v>2295</v>
      </c>
      <c r="C1595" s="68" t="s">
        <v>2198</v>
      </c>
      <c r="D1595" s="68" t="s">
        <v>2006</v>
      </c>
      <c r="E1595" s="68" t="s">
        <v>1965</v>
      </c>
      <c r="F1595" s="68" t="s">
        <v>1966</v>
      </c>
      <c r="G1595" s="68" t="s">
        <v>1958</v>
      </c>
      <c r="H1595" s="68" t="s">
        <v>1959</v>
      </c>
      <c r="I1595" s="68">
        <v>6</v>
      </c>
      <c r="J1595" s="68" t="s">
        <v>2267</v>
      </c>
      <c r="K1595" s="68">
        <v>2.1</v>
      </c>
      <c r="L1595" s="68">
        <v>0.6</v>
      </c>
      <c r="M1595" s="68" t="s">
        <v>1960</v>
      </c>
      <c r="N1595" s="143">
        <f>IF(対応ガラス検索!$E$2="-","",IF(対応ガラス検索!$E$2&gt;=K1595,MAX($N$2:N1594)+1,""))</f>
        <v>1594</v>
      </c>
      <c r="O1595" s="143">
        <f>IF(対応ガラス検索!$E$2="-","",IF(L1595&lt;=0.65,MAX($O$2:O1594)+1,""))</f>
        <v>1594</v>
      </c>
      <c r="P1595" s="144"/>
      <c r="Q1595" s="145"/>
    </row>
    <row r="1596" spans="1:17" x14ac:dyDescent="0.4">
      <c r="A1596" s="68">
        <v>1595</v>
      </c>
      <c r="B1596" s="68" t="s">
        <v>2295</v>
      </c>
      <c r="C1596" s="68" t="s">
        <v>2198</v>
      </c>
      <c r="D1596" s="68" t="s">
        <v>2006</v>
      </c>
      <c r="E1596" s="68" t="s">
        <v>1965</v>
      </c>
      <c r="F1596" s="68" t="s">
        <v>1966</v>
      </c>
      <c r="G1596" s="68" t="s">
        <v>1958</v>
      </c>
      <c r="H1596" s="68" t="s">
        <v>1959</v>
      </c>
      <c r="I1596" s="68">
        <v>7</v>
      </c>
      <c r="J1596" s="68" t="s">
        <v>2267</v>
      </c>
      <c r="K1596" s="68">
        <v>1.9</v>
      </c>
      <c r="L1596" s="68">
        <v>0.6</v>
      </c>
      <c r="M1596" s="68" t="s">
        <v>1960</v>
      </c>
      <c r="N1596" s="143">
        <f>IF(対応ガラス検索!$E$2="-","",IF(対応ガラス検索!$E$2&gt;=K1596,MAX($N$2:N1595)+1,""))</f>
        <v>1595</v>
      </c>
      <c r="O1596" s="143">
        <f>IF(対応ガラス検索!$E$2="-","",IF(L1596&lt;=0.65,MAX($O$2:O1595)+1,""))</f>
        <v>1595</v>
      </c>
      <c r="P1596" s="144"/>
      <c r="Q1596" s="145"/>
    </row>
    <row r="1597" spans="1:17" x14ac:dyDescent="0.4">
      <c r="A1597" s="68">
        <v>1596</v>
      </c>
      <c r="B1597" s="68" t="s">
        <v>2295</v>
      </c>
      <c r="C1597" s="68" t="s">
        <v>2198</v>
      </c>
      <c r="D1597" s="68" t="s">
        <v>2006</v>
      </c>
      <c r="E1597" s="68" t="s">
        <v>1965</v>
      </c>
      <c r="F1597" s="68" t="s">
        <v>1966</v>
      </c>
      <c r="G1597" s="68" t="s">
        <v>1958</v>
      </c>
      <c r="H1597" s="68" t="s">
        <v>1959</v>
      </c>
      <c r="I1597" s="68">
        <v>8</v>
      </c>
      <c r="J1597" s="68" t="s">
        <v>2267</v>
      </c>
      <c r="K1597" s="68">
        <v>1.7</v>
      </c>
      <c r="L1597" s="68">
        <v>0.6</v>
      </c>
      <c r="M1597" s="68" t="s">
        <v>1960</v>
      </c>
      <c r="N1597" s="143">
        <f>IF(対応ガラス検索!$E$2="-","",IF(対応ガラス検索!$E$2&gt;=K1597,MAX($N$2:N1596)+1,""))</f>
        <v>1596</v>
      </c>
      <c r="O1597" s="143">
        <f>IF(対応ガラス検索!$E$2="-","",IF(L1597&lt;=0.65,MAX($O$2:O1596)+1,""))</f>
        <v>1596</v>
      </c>
      <c r="P1597" s="144"/>
      <c r="Q1597" s="145"/>
    </row>
    <row r="1598" spans="1:17" x14ac:dyDescent="0.4">
      <c r="A1598" s="68">
        <v>1597</v>
      </c>
      <c r="B1598" s="68" t="s">
        <v>2295</v>
      </c>
      <c r="C1598" s="68" t="s">
        <v>2198</v>
      </c>
      <c r="D1598" s="68" t="s">
        <v>2006</v>
      </c>
      <c r="E1598" s="68" t="s">
        <v>1965</v>
      </c>
      <c r="F1598" s="68" t="s">
        <v>1966</v>
      </c>
      <c r="G1598" s="68" t="s">
        <v>1958</v>
      </c>
      <c r="H1598" s="68" t="s">
        <v>1959</v>
      </c>
      <c r="I1598" s="68">
        <v>9</v>
      </c>
      <c r="J1598" s="68" t="s">
        <v>2267</v>
      </c>
      <c r="K1598" s="68">
        <v>1.6</v>
      </c>
      <c r="L1598" s="68">
        <v>0.6</v>
      </c>
      <c r="M1598" s="68" t="s">
        <v>1960</v>
      </c>
      <c r="N1598" s="143">
        <f>IF(対応ガラス検索!$E$2="-","",IF(対応ガラス検索!$E$2&gt;=K1598,MAX($N$2:N1597)+1,""))</f>
        <v>1597</v>
      </c>
      <c r="O1598" s="143">
        <f>IF(対応ガラス検索!$E$2="-","",IF(L1598&lt;=0.65,MAX($O$2:O1597)+1,""))</f>
        <v>1597</v>
      </c>
      <c r="P1598" s="144"/>
      <c r="Q1598" s="145"/>
    </row>
    <row r="1599" spans="1:17" x14ac:dyDescent="0.4">
      <c r="A1599" s="68">
        <v>1598</v>
      </c>
      <c r="B1599" s="68" t="s">
        <v>2295</v>
      </c>
      <c r="C1599" s="68" t="s">
        <v>2198</v>
      </c>
      <c r="D1599" s="68" t="s">
        <v>2006</v>
      </c>
      <c r="E1599" s="68" t="s">
        <v>1965</v>
      </c>
      <c r="F1599" s="68" t="s">
        <v>1966</v>
      </c>
      <c r="G1599" s="68" t="s">
        <v>1958</v>
      </c>
      <c r="H1599" s="68" t="s">
        <v>1959</v>
      </c>
      <c r="I1599" s="68">
        <v>10</v>
      </c>
      <c r="J1599" s="68" t="s">
        <v>2267</v>
      </c>
      <c r="K1599" s="68">
        <v>1.5</v>
      </c>
      <c r="L1599" s="68">
        <v>0.6</v>
      </c>
      <c r="M1599" s="68" t="s">
        <v>1960</v>
      </c>
      <c r="N1599" s="143">
        <f>IF(対応ガラス検索!$E$2="-","",IF(対応ガラス検索!$E$2&gt;=K1599,MAX($N$2:N1598)+1,""))</f>
        <v>1598</v>
      </c>
      <c r="O1599" s="143">
        <f>IF(対応ガラス検索!$E$2="-","",IF(L1599&lt;=0.65,MAX($O$2:O1598)+1,""))</f>
        <v>1598</v>
      </c>
      <c r="P1599" s="144"/>
      <c r="Q1599" s="145"/>
    </row>
    <row r="1600" spans="1:17" x14ac:dyDescent="0.4">
      <c r="A1600" s="68">
        <v>1599</v>
      </c>
      <c r="B1600" s="68" t="s">
        <v>2295</v>
      </c>
      <c r="C1600" s="68" t="s">
        <v>2198</v>
      </c>
      <c r="D1600" s="68" t="s">
        <v>2006</v>
      </c>
      <c r="E1600" s="68" t="s">
        <v>1965</v>
      </c>
      <c r="F1600" s="68" t="s">
        <v>1966</v>
      </c>
      <c r="G1600" s="68" t="s">
        <v>1958</v>
      </c>
      <c r="H1600" s="68" t="s">
        <v>1959</v>
      </c>
      <c r="I1600" s="68">
        <v>11</v>
      </c>
      <c r="J1600" s="68" t="s">
        <v>2267</v>
      </c>
      <c r="K1600" s="68">
        <v>1.4</v>
      </c>
      <c r="L1600" s="68">
        <v>0.61</v>
      </c>
      <c r="M1600" s="68" t="s">
        <v>1960</v>
      </c>
      <c r="N1600" s="143">
        <f>IF(対応ガラス検索!$E$2="-","",IF(対応ガラス検索!$E$2&gt;=K1600,MAX($N$2:N1599)+1,""))</f>
        <v>1599</v>
      </c>
      <c r="O1600" s="143">
        <f>IF(対応ガラス検索!$E$2="-","",IF(L1600&lt;=0.65,MAX($O$2:O1599)+1,""))</f>
        <v>1599</v>
      </c>
      <c r="P1600" s="144"/>
      <c r="Q1600" s="145"/>
    </row>
    <row r="1601" spans="1:17" x14ac:dyDescent="0.4">
      <c r="A1601" s="68">
        <v>1600</v>
      </c>
      <c r="B1601" s="68" t="s">
        <v>2295</v>
      </c>
      <c r="C1601" s="68" t="s">
        <v>2198</v>
      </c>
      <c r="D1601" s="68" t="s">
        <v>2006</v>
      </c>
      <c r="E1601" s="68" t="s">
        <v>1965</v>
      </c>
      <c r="F1601" s="68" t="s">
        <v>1966</v>
      </c>
      <c r="G1601" s="68" t="s">
        <v>1958</v>
      </c>
      <c r="H1601" s="68" t="s">
        <v>1959</v>
      </c>
      <c r="I1601" s="68">
        <v>12</v>
      </c>
      <c r="J1601" s="68" t="s">
        <v>2267</v>
      </c>
      <c r="K1601" s="68">
        <v>1.3</v>
      </c>
      <c r="L1601" s="68">
        <v>0.61</v>
      </c>
      <c r="M1601" s="68" t="s">
        <v>1960</v>
      </c>
      <c r="N1601" s="143">
        <f>IF(対応ガラス検索!$E$2="-","",IF(対応ガラス検索!$E$2&gt;=K1601,MAX($N$2:N1600)+1,""))</f>
        <v>1600</v>
      </c>
      <c r="O1601" s="143">
        <f>IF(対応ガラス検索!$E$2="-","",IF(L1601&lt;=0.65,MAX($O$2:O1600)+1,""))</f>
        <v>1600</v>
      </c>
      <c r="P1601" s="144"/>
      <c r="Q1601" s="145"/>
    </row>
    <row r="1602" spans="1:17" x14ac:dyDescent="0.4">
      <c r="A1602" s="68">
        <v>1601</v>
      </c>
      <c r="B1602" s="68" t="s">
        <v>2295</v>
      </c>
      <c r="C1602" s="68" t="s">
        <v>2198</v>
      </c>
      <c r="D1602" s="68" t="s">
        <v>2006</v>
      </c>
      <c r="E1602" s="68" t="s">
        <v>1965</v>
      </c>
      <c r="F1602" s="68" t="s">
        <v>1966</v>
      </c>
      <c r="G1602" s="68" t="s">
        <v>1958</v>
      </c>
      <c r="H1602" s="68" t="s">
        <v>1959</v>
      </c>
      <c r="I1602" s="68">
        <v>13</v>
      </c>
      <c r="J1602" s="68" t="s">
        <v>2267</v>
      </c>
      <c r="K1602" s="68">
        <v>1.3</v>
      </c>
      <c r="L1602" s="68">
        <v>0.61</v>
      </c>
      <c r="M1602" s="68" t="s">
        <v>1960</v>
      </c>
      <c r="N1602" s="143">
        <f>IF(対応ガラス検索!$E$2="-","",IF(対応ガラス検索!$E$2&gt;=K1602,MAX($N$2:N1601)+1,""))</f>
        <v>1601</v>
      </c>
      <c r="O1602" s="143">
        <f>IF(対応ガラス検索!$E$2="-","",IF(L1602&lt;=0.65,MAX($O$2:O1601)+1,""))</f>
        <v>1601</v>
      </c>
      <c r="P1602" s="144"/>
      <c r="Q1602" s="145"/>
    </row>
    <row r="1603" spans="1:17" x14ac:dyDescent="0.4">
      <c r="A1603" s="68">
        <v>1602</v>
      </c>
      <c r="B1603" s="68" t="s">
        <v>2295</v>
      </c>
      <c r="C1603" s="68" t="s">
        <v>2198</v>
      </c>
      <c r="D1603" s="68" t="s">
        <v>2006</v>
      </c>
      <c r="E1603" s="68" t="s">
        <v>1965</v>
      </c>
      <c r="F1603" s="68" t="s">
        <v>1966</v>
      </c>
      <c r="G1603" s="68" t="s">
        <v>1958</v>
      </c>
      <c r="H1603" s="68" t="s">
        <v>1959</v>
      </c>
      <c r="I1603" s="68">
        <v>14</v>
      </c>
      <c r="J1603" s="68" t="s">
        <v>2267</v>
      </c>
      <c r="K1603" s="68">
        <v>1.2</v>
      </c>
      <c r="L1603" s="68">
        <v>0.61</v>
      </c>
      <c r="M1603" s="68" t="s">
        <v>1960</v>
      </c>
      <c r="N1603" s="143">
        <f>IF(対応ガラス検索!$E$2="-","",IF(対応ガラス検索!$E$2&gt;=K1603,MAX($N$2:N1602)+1,""))</f>
        <v>1602</v>
      </c>
      <c r="O1603" s="143">
        <f>IF(対応ガラス検索!$E$2="-","",IF(L1603&lt;=0.65,MAX($O$2:O1602)+1,""))</f>
        <v>1602</v>
      </c>
      <c r="P1603" s="144"/>
      <c r="Q1603" s="145"/>
    </row>
    <row r="1604" spans="1:17" x14ac:dyDescent="0.4">
      <c r="A1604" s="68">
        <v>1603</v>
      </c>
      <c r="B1604" s="68" t="s">
        <v>2295</v>
      </c>
      <c r="C1604" s="68" t="s">
        <v>2198</v>
      </c>
      <c r="D1604" s="68" t="s">
        <v>2007</v>
      </c>
      <c r="E1604" s="68" t="s">
        <v>1965</v>
      </c>
      <c r="F1604" s="68" t="s">
        <v>1966</v>
      </c>
      <c r="G1604" s="68" t="s">
        <v>1962</v>
      </c>
      <c r="H1604" s="68" t="s">
        <v>1963</v>
      </c>
      <c r="I1604" s="68">
        <v>6</v>
      </c>
      <c r="J1604" s="68" t="s">
        <v>2296</v>
      </c>
      <c r="K1604" s="68">
        <v>2.5</v>
      </c>
      <c r="L1604" s="68">
        <v>0.59</v>
      </c>
      <c r="M1604" s="68" t="s">
        <v>1960</v>
      </c>
      <c r="N1604" s="143">
        <f>IF(対応ガラス検索!$E$2="-","",IF(対応ガラス検索!$E$2&gt;=K1604,MAX($N$2:N1603)+1,""))</f>
        <v>1603</v>
      </c>
      <c r="O1604" s="143">
        <f>IF(対応ガラス検索!$E$2="-","",IF(L1604&lt;=0.65,MAX($O$2:O1603)+1,""))</f>
        <v>1603</v>
      </c>
      <c r="P1604" s="144"/>
      <c r="Q1604" s="145"/>
    </row>
    <row r="1605" spans="1:17" x14ac:dyDescent="0.4">
      <c r="A1605" s="68">
        <v>1604</v>
      </c>
      <c r="B1605" s="68" t="s">
        <v>2295</v>
      </c>
      <c r="C1605" s="68" t="s">
        <v>2198</v>
      </c>
      <c r="D1605" s="68" t="s">
        <v>2007</v>
      </c>
      <c r="E1605" s="68" t="s">
        <v>1965</v>
      </c>
      <c r="F1605" s="68" t="s">
        <v>1966</v>
      </c>
      <c r="G1605" s="68" t="s">
        <v>1962</v>
      </c>
      <c r="H1605" s="68" t="s">
        <v>1963</v>
      </c>
      <c r="I1605" s="68">
        <v>7</v>
      </c>
      <c r="J1605" s="68" t="s">
        <v>2296</v>
      </c>
      <c r="K1605" s="68">
        <v>2.2999999999999998</v>
      </c>
      <c r="L1605" s="68">
        <v>0.59</v>
      </c>
      <c r="M1605" s="68" t="s">
        <v>1960</v>
      </c>
      <c r="N1605" s="143">
        <f>IF(対応ガラス検索!$E$2="-","",IF(対応ガラス検索!$E$2&gt;=K1605,MAX($N$2:N1604)+1,""))</f>
        <v>1604</v>
      </c>
      <c r="O1605" s="143">
        <f>IF(対応ガラス検索!$E$2="-","",IF(L1605&lt;=0.65,MAX($O$2:O1604)+1,""))</f>
        <v>1604</v>
      </c>
      <c r="P1605" s="144"/>
      <c r="Q1605" s="145"/>
    </row>
    <row r="1606" spans="1:17" x14ac:dyDescent="0.4">
      <c r="A1606" s="68">
        <v>1605</v>
      </c>
      <c r="B1606" s="68" t="s">
        <v>2295</v>
      </c>
      <c r="C1606" s="68" t="s">
        <v>2198</v>
      </c>
      <c r="D1606" s="68" t="s">
        <v>2007</v>
      </c>
      <c r="E1606" s="68" t="s">
        <v>1965</v>
      </c>
      <c r="F1606" s="68" t="s">
        <v>1966</v>
      </c>
      <c r="G1606" s="68" t="s">
        <v>1962</v>
      </c>
      <c r="H1606" s="68" t="s">
        <v>1963</v>
      </c>
      <c r="I1606" s="68">
        <v>8</v>
      </c>
      <c r="J1606" s="68" t="s">
        <v>2296</v>
      </c>
      <c r="K1606" s="142">
        <v>2.1</v>
      </c>
      <c r="L1606" s="68">
        <v>0.59</v>
      </c>
      <c r="M1606" s="68" t="s">
        <v>1960</v>
      </c>
      <c r="N1606" s="143">
        <f>IF(対応ガラス検索!$E$2="-","",IF(対応ガラス検索!$E$2&gt;=K1606,MAX($N$2:N1605)+1,""))</f>
        <v>1605</v>
      </c>
      <c r="O1606" s="143">
        <f>IF(対応ガラス検索!$E$2="-","",IF(L1606&lt;=0.65,MAX($O$2:O1605)+1,""))</f>
        <v>1605</v>
      </c>
      <c r="P1606" s="144"/>
      <c r="Q1606" s="145"/>
    </row>
    <row r="1607" spans="1:17" x14ac:dyDescent="0.4">
      <c r="A1607" s="68">
        <v>1606</v>
      </c>
      <c r="B1607" s="68" t="s">
        <v>2295</v>
      </c>
      <c r="C1607" s="68" t="s">
        <v>2198</v>
      </c>
      <c r="D1607" s="68" t="s">
        <v>2007</v>
      </c>
      <c r="E1607" s="68" t="s">
        <v>1965</v>
      </c>
      <c r="F1607" s="68" t="s">
        <v>1966</v>
      </c>
      <c r="G1607" s="68" t="s">
        <v>1962</v>
      </c>
      <c r="H1607" s="68" t="s">
        <v>1963</v>
      </c>
      <c r="I1607" s="68">
        <v>9</v>
      </c>
      <c r="J1607" s="68" t="s">
        <v>2296</v>
      </c>
      <c r="K1607" s="68">
        <v>2</v>
      </c>
      <c r="L1607" s="68">
        <v>0.59</v>
      </c>
      <c r="M1607" s="68" t="s">
        <v>1960</v>
      </c>
      <c r="N1607" s="143">
        <f>IF(対応ガラス検索!$E$2="-","",IF(対応ガラス検索!$E$2&gt;=K1607,MAX($N$2:N1606)+1,""))</f>
        <v>1606</v>
      </c>
      <c r="O1607" s="143">
        <f>IF(対応ガラス検索!$E$2="-","",IF(L1607&lt;=0.65,MAX($O$2:O1606)+1,""))</f>
        <v>1606</v>
      </c>
      <c r="P1607" s="144"/>
      <c r="Q1607" s="145"/>
    </row>
    <row r="1608" spans="1:17" x14ac:dyDescent="0.4">
      <c r="A1608" s="68">
        <v>1607</v>
      </c>
      <c r="B1608" s="68" t="s">
        <v>2295</v>
      </c>
      <c r="C1608" s="68" t="s">
        <v>2198</v>
      </c>
      <c r="D1608" s="68" t="s">
        <v>2007</v>
      </c>
      <c r="E1608" s="68" t="s">
        <v>1965</v>
      </c>
      <c r="F1608" s="68" t="s">
        <v>1966</v>
      </c>
      <c r="G1608" s="68" t="s">
        <v>1962</v>
      </c>
      <c r="H1608" s="68" t="s">
        <v>1963</v>
      </c>
      <c r="I1608" s="68">
        <v>10</v>
      </c>
      <c r="J1608" s="68" t="s">
        <v>2296</v>
      </c>
      <c r="K1608" s="68">
        <v>1.9</v>
      </c>
      <c r="L1608" s="68">
        <v>0.59</v>
      </c>
      <c r="M1608" s="68" t="s">
        <v>1960</v>
      </c>
      <c r="N1608" s="143">
        <f>IF(対応ガラス検索!$E$2="-","",IF(対応ガラス検索!$E$2&gt;=K1608,MAX($N$2:N1607)+1,""))</f>
        <v>1607</v>
      </c>
      <c r="O1608" s="143">
        <f>IF(対応ガラス検索!$E$2="-","",IF(L1608&lt;=0.65,MAX($O$2:O1607)+1,""))</f>
        <v>1607</v>
      </c>
      <c r="P1608" s="144"/>
      <c r="Q1608" s="145"/>
    </row>
    <row r="1609" spans="1:17" x14ac:dyDescent="0.4">
      <c r="A1609" s="68">
        <v>1608</v>
      </c>
      <c r="B1609" s="68" t="s">
        <v>2295</v>
      </c>
      <c r="C1609" s="68" t="s">
        <v>2198</v>
      </c>
      <c r="D1609" s="68" t="s">
        <v>2007</v>
      </c>
      <c r="E1609" s="68" t="s">
        <v>1965</v>
      </c>
      <c r="F1609" s="68" t="s">
        <v>1966</v>
      </c>
      <c r="G1609" s="68" t="s">
        <v>1962</v>
      </c>
      <c r="H1609" s="68" t="s">
        <v>1963</v>
      </c>
      <c r="I1609" s="68">
        <v>11</v>
      </c>
      <c r="J1609" s="68" t="s">
        <v>2296</v>
      </c>
      <c r="K1609" s="68">
        <v>1.8</v>
      </c>
      <c r="L1609" s="68">
        <v>0.59</v>
      </c>
      <c r="M1609" s="68" t="s">
        <v>1960</v>
      </c>
      <c r="N1609" s="143">
        <f>IF(対応ガラス検索!$E$2="-","",IF(対応ガラス検索!$E$2&gt;=K1609,MAX($N$2:N1608)+1,""))</f>
        <v>1608</v>
      </c>
      <c r="O1609" s="143">
        <f>IF(対応ガラス検索!$E$2="-","",IF(L1609&lt;=0.65,MAX($O$2:O1608)+1,""))</f>
        <v>1608</v>
      </c>
      <c r="P1609" s="144"/>
      <c r="Q1609" s="145"/>
    </row>
    <row r="1610" spans="1:17" x14ac:dyDescent="0.4">
      <c r="A1610" s="68">
        <v>1609</v>
      </c>
      <c r="B1610" s="68" t="s">
        <v>2295</v>
      </c>
      <c r="C1610" s="68" t="s">
        <v>2198</v>
      </c>
      <c r="D1610" s="68" t="s">
        <v>2007</v>
      </c>
      <c r="E1610" s="68" t="s">
        <v>1965</v>
      </c>
      <c r="F1610" s="68" t="s">
        <v>1966</v>
      </c>
      <c r="G1610" s="68" t="s">
        <v>1962</v>
      </c>
      <c r="H1610" s="68" t="s">
        <v>1963</v>
      </c>
      <c r="I1610" s="68">
        <v>12</v>
      </c>
      <c r="J1610" s="68" t="s">
        <v>2296</v>
      </c>
      <c r="K1610" s="68">
        <v>1.7</v>
      </c>
      <c r="L1610" s="68">
        <v>0.6</v>
      </c>
      <c r="M1610" s="68" t="s">
        <v>1960</v>
      </c>
      <c r="N1610" s="143">
        <f>IF(対応ガラス検索!$E$2="-","",IF(対応ガラス検索!$E$2&gt;=K1610,MAX($N$2:N1609)+1,""))</f>
        <v>1609</v>
      </c>
      <c r="O1610" s="143">
        <f>IF(対応ガラス検索!$E$2="-","",IF(L1610&lt;=0.65,MAX($O$2:O1609)+1,""))</f>
        <v>1609</v>
      </c>
      <c r="P1610" s="144"/>
      <c r="Q1610" s="145"/>
    </row>
    <row r="1611" spans="1:17" x14ac:dyDescent="0.4">
      <c r="A1611" s="68">
        <v>1610</v>
      </c>
      <c r="B1611" s="68" t="s">
        <v>2295</v>
      </c>
      <c r="C1611" s="68" t="s">
        <v>2198</v>
      </c>
      <c r="D1611" s="68" t="s">
        <v>2007</v>
      </c>
      <c r="E1611" s="68" t="s">
        <v>1965</v>
      </c>
      <c r="F1611" s="68" t="s">
        <v>1966</v>
      </c>
      <c r="G1611" s="68" t="s">
        <v>1962</v>
      </c>
      <c r="H1611" s="68" t="s">
        <v>1963</v>
      </c>
      <c r="I1611" s="68">
        <v>13</v>
      </c>
      <c r="J1611" s="68" t="s">
        <v>2296</v>
      </c>
      <c r="K1611" s="68">
        <v>1.6</v>
      </c>
      <c r="L1611" s="68">
        <v>0.6</v>
      </c>
      <c r="M1611" s="68" t="s">
        <v>1960</v>
      </c>
      <c r="N1611" s="143">
        <f>IF(対応ガラス検索!$E$2="-","",IF(対応ガラス検索!$E$2&gt;=K1611,MAX($N$2:N1610)+1,""))</f>
        <v>1610</v>
      </c>
      <c r="O1611" s="143">
        <f>IF(対応ガラス検索!$E$2="-","",IF(L1611&lt;=0.65,MAX($O$2:O1610)+1,""))</f>
        <v>1610</v>
      </c>
      <c r="P1611" s="144"/>
      <c r="Q1611" s="145"/>
    </row>
    <row r="1612" spans="1:17" x14ac:dyDescent="0.4">
      <c r="A1612" s="68">
        <v>1611</v>
      </c>
      <c r="B1612" s="68" t="s">
        <v>2295</v>
      </c>
      <c r="C1612" s="68" t="s">
        <v>2198</v>
      </c>
      <c r="D1612" s="68" t="s">
        <v>2007</v>
      </c>
      <c r="E1612" s="68" t="s">
        <v>1965</v>
      </c>
      <c r="F1612" s="68" t="s">
        <v>1966</v>
      </c>
      <c r="G1612" s="68" t="s">
        <v>1962</v>
      </c>
      <c r="H1612" s="68" t="s">
        <v>1963</v>
      </c>
      <c r="I1612" s="68">
        <v>14</v>
      </c>
      <c r="J1612" s="68" t="s">
        <v>2296</v>
      </c>
      <c r="K1612" s="68">
        <v>1.5</v>
      </c>
      <c r="L1612" s="68">
        <v>0.6</v>
      </c>
      <c r="M1612" s="68" t="s">
        <v>1960</v>
      </c>
      <c r="N1612" s="143">
        <f>IF(対応ガラス検索!$E$2="-","",IF(対応ガラス検索!$E$2&gt;=K1612,MAX($N$2:N1611)+1,""))</f>
        <v>1611</v>
      </c>
      <c r="O1612" s="143">
        <f>IF(対応ガラス検索!$E$2="-","",IF(L1612&lt;=0.65,MAX($O$2:O1611)+1,""))</f>
        <v>1611</v>
      </c>
      <c r="P1612" s="144"/>
      <c r="Q1612" s="145"/>
    </row>
    <row r="1613" spans="1:17" x14ac:dyDescent="0.4">
      <c r="A1613" s="68">
        <v>1612</v>
      </c>
      <c r="B1613" s="68" t="s">
        <v>2295</v>
      </c>
      <c r="C1613" s="68" t="s">
        <v>2198</v>
      </c>
      <c r="D1613" s="68" t="s">
        <v>2007</v>
      </c>
      <c r="E1613" s="68" t="s">
        <v>1965</v>
      </c>
      <c r="F1613" s="68" t="s">
        <v>1966</v>
      </c>
      <c r="G1613" s="68" t="s">
        <v>1962</v>
      </c>
      <c r="H1613" s="68" t="s">
        <v>1963</v>
      </c>
      <c r="I1613" s="68">
        <v>6</v>
      </c>
      <c r="J1613" s="68" t="s">
        <v>2267</v>
      </c>
      <c r="K1613" s="68">
        <v>2.1</v>
      </c>
      <c r="L1613" s="68">
        <v>0.59</v>
      </c>
      <c r="M1613" s="68" t="s">
        <v>1960</v>
      </c>
      <c r="N1613" s="143">
        <f>IF(対応ガラス検索!$E$2="-","",IF(対応ガラス検索!$E$2&gt;=K1613,MAX($N$2:N1612)+1,""))</f>
        <v>1612</v>
      </c>
      <c r="O1613" s="143">
        <f>IF(対応ガラス検索!$E$2="-","",IF(L1613&lt;=0.65,MAX($O$2:O1612)+1,""))</f>
        <v>1612</v>
      </c>
      <c r="P1613" s="144"/>
      <c r="Q1613" s="145"/>
    </row>
    <row r="1614" spans="1:17" x14ac:dyDescent="0.4">
      <c r="A1614" s="68">
        <v>1613</v>
      </c>
      <c r="B1614" s="68" t="s">
        <v>2295</v>
      </c>
      <c r="C1614" s="68" t="s">
        <v>2198</v>
      </c>
      <c r="D1614" s="68" t="s">
        <v>2007</v>
      </c>
      <c r="E1614" s="68" t="s">
        <v>1965</v>
      </c>
      <c r="F1614" s="68" t="s">
        <v>1966</v>
      </c>
      <c r="G1614" s="68" t="s">
        <v>1962</v>
      </c>
      <c r="H1614" s="68" t="s">
        <v>1963</v>
      </c>
      <c r="I1614" s="68">
        <v>7</v>
      </c>
      <c r="J1614" s="68" t="s">
        <v>2267</v>
      </c>
      <c r="K1614" s="68">
        <v>1.9</v>
      </c>
      <c r="L1614" s="68">
        <v>0.59</v>
      </c>
      <c r="M1614" s="68" t="s">
        <v>1960</v>
      </c>
      <c r="N1614" s="143">
        <f>IF(対応ガラス検索!$E$2="-","",IF(対応ガラス検索!$E$2&gt;=K1614,MAX($N$2:N1613)+1,""))</f>
        <v>1613</v>
      </c>
      <c r="O1614" s="143">
        <f>IF(対応ガラス検索!$E$2="-","",IF(L1614&lt;=0.65,MAX($O$2:O1613)+1,""))</f>
        <v>1613</v>
      </c>
      <c r="P1614" s="144"/>
      <c r="Q1614" s="145"/>
    </row>
    <row r="1615" spans="1:17" x14ac:dyDescent="0.4">
      <c r="A1615" s="68">
        <v>1614</v>
      </c>
      <c r="B1615" s="68" t="s">
        <v>2295</v>
      </c>
      <c r="C1615" s="68" t="s">
        <v>2198</v>
      </c>
      <c r="D1615" s="68" t="s">
        <v>2007</v>
      </c>
      <c r="E1615" s="68" t="s">
        <v>1965</v>
      </c>
      <c r="F1615" s="68" t="s">
        <v>1966</v>
      </c>
      <c r="G1615" s="68" t="s">
        <v>1962</v>
      </c>
      <c r="H1615" s="68" t="s">
        <v>1963</v>
      </c>
      <c r="I1615" s="68">
        <v>8</v>
      </c>
      <c r="J1615" s="68" t="s">
        <v>2267</v>
      </c>
      <c r="K1615" s="68">
        <v>1.7</v>
      </c>
      <c r="L1615" s="68">
        <v>0.6</v>
      </c>
      <c r="M1615" s="68" t="s">
        <v>1960</v>
      </c>
      <c r="N1615" s="143">
        <f>IF(対応ガラス検索!$E$2="-","",IF(対応ガラス検索!$E$2&gt;=K1615,MAX($N$2:N1614)+1,""))</f>
        <v>1614</v>
      </c>
      <c r="O1615" s="143">
        <f>IF(対応ガラス検索!$E$2="-","",IF(L1615&lt;=0.65,MAX($O$2:O1614)+1,""))</f>
        <v>1614</v>
      </c>
      <c r="P1615" s="144"/>
      <c r="Q1615" s="145"/>
    </row>
    <row r="1616" spans="1:17" x14ac:dyDescent="0.4">
      <c r="A1616" s="68">
        <v>1615</v>
      </c>
      <c r="B1616" s="68" t="s">
        <v>2295</v>
      </c>
      <c r="C1616" s="68" t="s">
        <v>2198</v>
      </c>
      <c r="D1616" s="68" t="s">
        <v>2007</v>
      </c>
      <c r="E1616" s="68" t="s">
        <v>1965</v>
      </c>
      <c r="F1616" s="68" t="s">
        <v>1966</v>
      </c>
      <c r="G1616" s="68" t="s">
        <v>1962</v>
      </c>
      <c r="H1616" s="68" t="s">
        <v>1963</v>
      </c>
      <c r="I1616" s="68">
        <v>9</v>
      </c>
      <c r="J1616" s="68" t="s">
        <v>2267</v>
      </c>
      <c r="K1616" s="68">
        <v>1.6</v>
      </c>
      <c r="L1616" s="68">
        <v>0.6</v>
      </c>
      <c r="M1616" s="68" t="s">
        <v>1960</v>
      </c>
      <c r="N1616" s="143">
        <f>IF(対応ガラス検索!$E$2="-","",IF(対応ガラス検索!$E$2&gt;=K1616,MAX($N$2:N1615)+1,""))</f>
        <v>1615</v>
      </c>
      <c r="O1616" s="143">
        <f>IF(対応ガラス検索!$E$2="-","",IF(L1616&lt;=0.65,MAX($O$2:O1615)+1,""))</f>
        <v>1615</v>
      </c>
      <c r="P1616" s="144"/>
      <c r="Q1616" s="145"/>
    </row>
    <row r="1617" spans="1:17" x14ac:dyDescent="0.4">
      <c r="A1617" s="68">
        <v>1616</v>
      </c>
      <c r="B1617" s="68" t="s">
        <v>2295</v>
      </c>
      <c r="C1617" s="68" t="s">
        <v>2198</v>
      </c>
      <c r="D1617" s="68" t="s">
        <v>2007</v>
      </c>
      <c r="E1617" s="68" t="s">
        <v>1965</v>
      </c>
      <c r="F1617" s="68" t="s">
        <v>1966</v>
      </c>
      <c r="G1617" s="68" t="s">
        <v>1962</v>
      </c>
      <c r="H1617" s="68" t="s">
        <v>1963</v>
      </c>
      <c r="I1617" s="68">
        <v>10</v>
      </c>
      <c r="J1617" s="68" t="s">
        <v>2267</v>
      </c>
      <c r="K1617" s="68">
        <v>1.5</v>
      </c>
      <c r="L1617" s="68">
        <v>0.6</v>
      </c>
      <c r="M1617" s="68" t="s">
        <v>1960</v>
      </c>
      <c r="N1617" s="143">
        <f>IF(対応ガラス検索!$E$2="-","",IF(対応ガラス検索!$E$2&gt;=K1617,MAX($N$2:N1616)+1,""))</f>
        <v>1616</v>
      </c>
      <c r="O1617" s="143">
        <f>IF(対応ガラス検索!$E$2="-","",IF(L1617&lt;=0.65,MAX($O$2:O1616)+1,""))</f>
        <v>1616</v>
      </c>
      <c r="P1617" s="144"/>
      <c r="Q1617" s="145"/>
    </row>
    <row r="1618" spans="1:17" x14ac:dyDescent="0.4">
      <c r="A1618" s="68">
        <v>1617</v>
      </c>
      <c r="B1618" s="68" t="s">
        <v>2295</v>
      </c>
      <c r="C1618" s="68" t="s">
        <v>2198</v>
      </c>
      <c r="D1618" s="68" t="s">
        <v>2007</v>
      </c>
      <c r="E1618" s="68" t="s">
        <v>1965</v>
      </c>
      <c r="F1618" s="68" t="s">
        <v>1966</v>
      </c>
      <c r="G1618" s="68" t="s">
        <v>1962</v>
      </c>
      <c r="H1618" s="68" t="s">
        <v>1963</v>
      </c>
      <c r="I1618" s="68">
        <v>11</v>
      </c>
      <c r="J1618" s="68" t="s">
        <v>2267</v>
      </c>
      <c r="K1618" s="68">
        <v>1.4</v>
      </c>
      <c r="L1618" s="68">
        <v>0.6</v>
      </c>
      <c r="M1618" s="68" t="s">
        <v>1960</v>
      </c>
      <c r="N1618" s="143">
        <f>IF(対応ガラス検索!$E$2="-","",IF(対応ガラス検索!$E$2&gt;=K1618,MAX($N$2:N1617)+1,""))</f>
        <v>1617</v>
      </c>
      <c r="O1618" s="143">
        <f>IF(対応ガラス検索!$E$2="-","",IF(L1618&lt;=0.65,MAX($O$2:O1617)+1,""))</f>
        <v>1617</v>
      </c>
      <c r="P1618" s="144"/>
      <c r="Q1618" s="145"/>
    </row>
    <row r="1619" spans="1:17" x14ac:dyDescent="0.4">
      <c r="A1619" s="68">
        <v>1618</v>
      </c>
      <c r="B1619" s="68" t="s">
        <v>2295</v>
      </c>
      <c r="C1619" s="68" t="s">
        <v>2198</v>
      </c>
      <c r="D1619" s="68" t="s">
        <v>2007</v>
      </c>
      <c r="E1619" s="68" t="s">
        <v>1965</v>
      </c>
      <c r="F1619" s="68" t="s">
        <v>1966</v>
      </c>
      <c r="G1619" s="68" t="s">
        <v>1962</v>
      </c>
      <c r="H1619" s="68" t="s">
        <v>1963</v>
      </c>
      <c r="I1619" s="68">
        <v>12</v>
      </c>
      <c r="J1619" s="68" t="s">
        <v>2267</v>
      </c>
      <c r="K1619" s="142">
        <v>1.3</v>
      </c>
      <c r="L1619" s="68">
        <v>0.6</v>
      </c>
      <c r="M1619" s="68" t="s">
        <v>1960</v>
      </c>
      <c r="N1619" s="143">
        <f>IF(対応ガラス検索!$E$2="-","",IF(対応ガラス検索!$E$2&gt;=K1619,MAX($N$2:N1618)+1,""))</f>
        <v>1618</v>
      </c>
      <c r="O1619" s="143">
        <f>IF(対応ガラス検索!$E$2="-","",IF(L1619&lt;=0.65,MAX($O$2:O1618)+1,""))</f>
        <v>1618</v>
      </c>
      <c r="P1619" s="144"/>
      <c r="Q1619" s="145"/>
    </row>
    <row r="1620" spans="1:17" x14ac:dyDescent="0.4">
      <c r="A1620" s="68">
        <v>1619</v>
      </c>
      <c r="B1620" s="68" t="s">
        <v>2295</v>
      </c>
      <c r="C1620" s="68" t="s">
        <v>2198</v>
      </c>
      <c r="D1620" s="68" t="s">
        <v>2007</v>
      </c>
      <c r="E1620" s="68" t="s">
        <v>1965</v>
      </c>
      <c r="F1620" s="68" t="s">
        <v>1966</v>
      </c>
      <c r="G1620" s="68" t="s">
        <v>1962</v>
      </c>
      <c r="H1620" s="68" t="s">
        <v>1963</v>
      </c>
      <c r="I1620" s="68">
        <v>13</v>
      </c>
      <c r="J1620" s="68" t="s">
        <v>2267</v>
      </c>
      <c r="K1620" s="68">
        <v>1.3</v>
      </c>
      <c r="L1620" s="68">
        <v>0.6</v>
      </c>
      <c r="M1620" s="68" t="s">
        <v>1960</v>
      </c>
      <c r="N1620" s="143">
        <f>IF(対応ガラス検索!$E$2="-","",IF(対応ガラス検索!$E$2&gt;=K1620,MAX($N$2:N1619)+1,""))</f>
        <v>1619</v>
      </c>
      <c r="O1620" s="143">
        <f>IF(対応ガラス検索!$E$2="-","",IF(L1620&lt;=0.65,MAX($O$2:O1619)+1,""))</f>
        <v>1619</v>
      </c>
      <c r="P1620" s="144"/>
      <c r="Q1620" s="145"/>
    </row>
    <row r="1621" spans="1:17" x14ac:dyDescent="0.4">
      <c r="A1621" s="68">
        <v>1620</v>
      </c>
      <c r="B1621" s="68" t="s">
        <v>2295</v>
      </c>
      <c r="C1621" s="68" t="s">
        <v>2198</v>
      </c>
      <c r="D1621" s="68" t="s">
        <v>2007</v>
      </c>
      <c r="E1621" s="68" t="s">
        <v>1965</v>
      </c>
      <c r="F1621" s="68" t="s">
        <v>1966</v>
      </c>
      <c r="G1621" s="68" t="s">
        <v>1962</v>
      </c>
      <c r="H1621" s="68" t="s">
        <v>1963</v>
      </c>
      <c r="I1621" s="68">
        <v>14</v>
      </c>
      <c r="J1621" s="68" t="s">
        <v>2267</v>
      </c>
      <c r="K1621" s="68">
        <v>1.2</v>
      </c>
      <c r="L1621" s="68">
        <v>0.6</v>
      </c>
      <c r="M1621" s="68" t="s">
        <v>1960</v>
      </c>
      <c r="N1621" s="143">
        <f>IF(対応ガラス検索!$E$2="-","",IF(対応ガラス検索!$E$2&gt;=K1621,MAX($N$2:N1620)+1,""))</f>
        <v>1620</v>
      </c>
      <c r="O1621" s="143">
        <f>IF(対応ガラス検索!$E$2="-","",IF(L1621&lt;=0.65,MAX($O$2:O1620)+1,""))</f>
        <v>1620</v>
      </c>
      <c r="P1621" s="144"/>
      <c r="Q1621" s="145"/>
    </row>
    <row r="1622" spans="1:17" x14ac:dyDescent="0.4">
      <c r="A1622" s="68">
        <v>1621</v>
      </c>
      <c r="B1622" s="68" t="s">
        <v>2295</v>
      </c>
      <c r="C1622" s="68" t="s">
        <v>2198</v>
      </c>
      <c r="D1622" s="68" t="s">
        <v>2008</v>
      </c>
      <c r="E1622" s="68" t="s">
        <v>1965</v>
      </c>
      <c r="F1622" s="68" t="s">
        <v>1966</v>
      </c>
      <c r="G1622" s="68" t="s">
        <v>1965</v>
      </c>
      <c r="H1622" s="68" t="s">
        <v>1966</v>
      </c>
      <c r="I1622" s="68">
        <v>6</v>
      </c>
      <c r="J1622" s="68" t="s">
        <v>2296</v>
      </c>
      <c r="K1622" s="68">
        <v>2.5</v>
      </c>
      <c r="L1622" s="68">
        <v>0.59</v>
      </c>
      <c r="M1622" s="68" t="s">
        <v>1960</v>
      </c>
      <c r="N1622" s="143">
        <f>IF(対応ガラス検索!$E$2="-","",IF(対応ガラス検索!$E$2&gt;=K1622,MAX($N$2:N1621)+1,""))</f>
        <v>1621</v>
      </c>
      <c r="O1622" s="143">
        <f>IF(対応ガラス検索!$E$2="-","",IF(L1622&lt;=0.65,MAX($O$2:O1621)+1,""))</f>
        <v>1621</v>
      </c>
      <c r="P1622" s="144"/>
      <c r="Q1622" s="145"/>
    </row>
    <row r="1623" spans="1:17" x14ac:dyDescent="0.4">
      <c r="A1623" s="68">
        <v>1622</v>
      </c>
      <c r="B1623" s="68" t="s">
        <v>2295</v>
      </c>
      <c r="C1623" s="68" t="s">
        <v>2198</v>
      </c>
      <c r="D1623" s="68" t="s">
        <v>2008</v>
      </c>
      <c r="E1623" s="68" t="s">
        <v>1965</v>
      </c>
      <c r="F1623" s="68" t="s">
        <v>1966</v>
      </c>
      <c r="G1623" s="68" t="s">
        <v>1965</v>
      </c>
      <c r="H1623" s="68" t="s">
        <v>1966</v>
      </c>
      <c r="I1623" s="68">
        <v>7</v>
      </c>
      <c r="J1623" s="68" t="s">
        <v>2296</v>
      </c>
      <c r="K1623" s="68">
        <v>2.2999999999999998</v>
      </c>
      <c r="L1623" s="68">
        <v>0.59</v>
      </c>
      <c r="M1623" s="68" t="s">
        <v>1960</v>
      </c>
      <c r="N1623" s="143">
        <f>IF(対応ガラス検索!$E$2="-","",IF(対応ガラス検索!$E$2&gt;=K1623,MAX($N$2:N1622)+1,""))</f>
        <v>1622</v>
      </c>
      <c r="O1623" s="143">
        <f>IF(対応ガラス検索!$E$2="-","",IF(L1623&lt;=0.65,MAX($O$2:O1622)+1,""))</f>
        <v>1622</v>
      </c>
      <c r="P1623" s="144"/>
      <c r="Q1623" s="145"/>
    </row>
    <row r="1624" spans="1:17" x14ac:dyDescent="0.4">
      <c r="A1624" s="68">
        <v>1623</v>
      </c>
      <c r="B1624" s="68" t="s">
        <v>2295</v>
      </c>
      <c r="C1624" s="68" t="s">
        <v>2198</v>
      </c>
      <c r="D1624" s="68" t="s">
        <v>2008</v>
      </c>
      <c r="E1624" s="68" t="s">
        <v>1965</v>
      </c>
      <c r="F1624" s="68" t="s">
        <v>1966</v>
      </c>
      <c r="G1624" s="68" t="s">
        <v>1965</v>
      </c>
      <c r="H1624" s="68" t="s">
        <v>1966</v>
      </c>
      <c r="I1624" s="68">
        <v>8</v>
      </c>
      <c r="J1624" s="68" t="s">
        <v>2296</v>
      </c>
      <c r="K1624" s="68">
        <v>2.1</v>
      </c>
      <c r="L1624" s="68">
        <v>0.59</v>
      </c>
      <c r="M1624" s="68" t="s">
        <v>1960</v>
      </c>
      <c r="N1624" s="143">
        <f>IF(対応ガラス検索!$E$2="-","",IF(対応ガラス検索!$E$2&gt;=K1624,MAX($N$2:N1623)+1,""))</f>
        <v>1623</v>
      </c>
      <c r="O1624" s="143">
        <f>IF(対応ガラス検索!$E$2="-","",IF(L1624&lt;=0.65,MAX($O$2:O1623)+1,""))</f>
        <v>1623</v>
      </c>
      <c r="P1624" s="144"/>
      <c r="Q1624" s="145"/>
    </row>
    <row r="1625" spans="1:17" x14ac:dyDescent="0.4">
      <c r="A1625" s="68">
        <v>1624</v>
      </c>
      <c r="B1625" s="68" t="s">
        <v>2295</v>
      </c>
      <c r="C1625" s="68" t="s">
        <v>2198</v>
      </c>
      <c r="D1625" s="68" t="s">
        <v>2008</v>
      </c>
      <c r="E1625" s="68" t="s">
        <v>1965</v>
      </c>
      <c r="F1625" s="68" t="s">
        <v>1966</v>
      </c>
      <c r="G1625" s="68" t="s">
        <v>1965</v>
      </c>
      <c r="H1625" s="68" t="s">
        <v>1966</v>
      </c>
      <c r="I1625" s="68">
        <v>9</v>
      </c>
      <c r="J1625" s="68" t="s">
        <v>2296</v>
      </c>
      <c r="K1625" s="68">
        <v>2</v>
      </c>
      <c r="L1625" s="68">
        <v>0.6</v>
      </c>
      <c r="M1625" s="68" t="s">
        <v>1960</v>
      </c>
      <c r="N1625" s="143">
        <f>IF(対応ガラス検索!$E$2="-","",IF(対応ガラス検索!$E$2&gt;=K1625,MAX($N$2:N1624)+1,""))</f>
        <v>1624</v>
      </c>
      <c r="O1625" s="143">
        <f>IF(対応ガラス検索!$E$2="-","",IF(L1625&lt;=0.65,MAX($O$2:O1624)+1,""))</f>
        <v>1624</v>
      </c>
      <c r="P1625" s="144"/>
      <c r="Q1625" s="145"/>
    </row>
    <row r="1626" spans="1:17" x14ac:dyDescent="0.4">
      <c r="A1626" s="68">
        <v>1625</v>
      </c>
      <c r="B1626" s="68" t="s">
        <v>2295</v>
      </c>
      <c r="C1626" s="68" t="s">
        <v>2198</v>
      </c>
      <c r="D1626" s="68" t="s">
        <v>2008</v>
      </c>
      <c r="E1626" s="68" t="s">
        <v>1965</v>
      </c>
      <c r="F1626" s="68" t="s">
        <v>1966</v>
      </c>
      <c r="G1626" s="68" t="s">
        <v>1965</v>
      </c>
      <c r="H1626" s="68" t="s">
        <v>1966</v>
      </c>
      <c r="I1626" s="68">
        <v>10</v>
      </c>
      <c r="J1626" s="68" t="s">
        <v>2296</v>
      </c>
      <c r="K1626" s="68">
        <v>1.9</v>
      </c>
      <c r="L1626" s="68">
        <v>0.6</v>
      </c>
      <c r="M1626" s="68" t="s">
        <v>1960</v>
      </c>
      <c r="N1626" s="143">
        <f>IF(対応ガラス検索!$E$2="-","",IF(対応ガラス検索!$E$2&gt;=K1626,MAX($N$2:N1625)+1,""))</f>
        <v>1625</v>
      </c>
      <c r="O1626" s="143">
        <f>IF(対応ガラス検索!$E$2="-","",IF(L1626&lt;=0.65,MAX($O$2:O1625)+1,""))</f>
        <v>1625</v>
      </c>
      <c r="P1626" s="144"/>
      <c r="Q1626" s="145"/>
    </row>
    <row r="1627" spans="1:17" x14ac:dyDescent="0.4">
      <c r="A1627" s="68">
        <v>1626</v>
      </c>
      <c r="B1627" s="68" t="s">
        <v>2295</v>
      </c>
      <c r="C1627" s="68" t="s">
        <v>2198</v>
      </c>
      <c r="D1627" s="68" t="s">
        <v>2008</v>
      </c>
      <c r="E1627" s="68" t="s">
        <v>1965</v>
      </c>
      <c r="F1627" s="68" t="s">
        <v>1966</v>
      </c>
      <c r="G1627" s="68" t="s">
        <v>1965</v>
      </c>
      <c r="H1627" s="68" t="s">
        <v>1966</v>
      </c>
      <c r="I1627" s="68">
        <v>11</v>
      </c>
      <c r="J1627" s="68" t="s">
        <v>2296</v>
      </c>
      <c r="K1627" s="68">
        <v>1.8</v>
      </c>
      <c r="L1627" s="68">
        <v>0.6</v>
      </c>
      <c r="M1627" s="68" t="s">
        <v>1960</v>
      </c>
      <c r="N1627" s="143">
        <f>IF(対応ガラス検索!$E$2="-","",IF(対応ガラス検索!$E$2&gt;=K1627,MAX($N$2:N1626)+1,""))</f>
        <v>1626</v>
      </c>
      <c r="O1627" s="143">
        <f>IF(対応ガラス検索!$E$2="-","",IF(L1627&lt;=0.65,MAX($O$2:O1626)+1,""))</f>
        <v>1626</v>
      </c>
      <c r="P1627" s="144"/>
      <c r="Q1627" s="145"/>
    </row>
    <row r="1628" spans="1:17" x14ac:dyDescent="0.4">
      <c r="A1628" s="68">
        <v>1627</v>
      </c>
      <c r="B1628" s="68" t="s">
        <v>2295</v>
      </c>
      <c r="C1628" s="68" t="s">
        <v>2198</v>
      </c>
      <c r="D1628" s="68" t="s">
        <v>2008</v>
      </c>
      <c r="E1628" s="68" t="s">
        <v>1965</v>
      </c>
      <c r="F1628" s="68" t="s">
        <v>1966</v>
      </c>
      <c r="G1628" s="68" t="s">
        <v>1965</v>
      </c>
      <c r="H1628" s="68" t="s">
        <v>1966</v>
      </c>
      <c r="I1628" s="68">
        <v>12</v>
      </c>
      <c r="J1628" s="68" t="s">
        <v>2296</v>
      </c>
      <c r="K1628" s="68">
        <v>1.7</v>
      </c>
      <c r="L1628" s="68">
        <v>0.6</v>
      </c>
      <c r="M1628" s="68" t="s">
        <v>1960</v>
      </c>
      <c r="N1628" s="143">
        <f>IF(対応ガラス検索!$E$2="-","",IF(対応ガラス検索!$E$2&gt;=K1628,MAX($N$2:N1627)+1,""))</f>
        <v>1627</v>
      </c>
      <c r="O1628" s="143">
        <f>IF(対応ガラス検索!$E$2="-","",IF(L1628&lt;=0.65,MAX($O$2:O1627)+1,""))</f>
        <v>1627</v>
      </c>
      <c r="P1628" s="144"/>
      <c r="Q1628" s="145"/>
    </row>
    <row r="1629" spans="1:17" x14ac:dyDescent="0.4">
      <c r="A1629" s="68">
        <v>1628</v>
      </c>
      <c r="B1629" s="68" t="s">
        <v>2295</v>
      </c>
      <c r="C1629" s="68" t="s">
        <v>2198</v>
      </c>
      <c r="D1629" s="68" t="s">
        <v>2008</v>
      </c>
      <c r="E1629" s="68" t="s">
        <v>1965</v>
      </c>
      <c r="F1629" s="68" t="s">
        <v>1966</v>
      </c>
      <c r="G1629" s="68" t="s">
        <v>1965</v>
      </c>
      <c r="H1629" s="68" t="s">
        <v>1966</v>
      </c>
      <c r="I1629" s="68">
        <v>6</v>
      </c>
      <c r="J1629" s="68" t="s">
        <v>2267</v>
      </c>
      <c r="K1629" s="68">
        <v>2.1</v>
      </c>
      <c r="L1629" s="68">
        <v>0.59</v>
      </c>
      <c r="M1629" s="68" t="s">
        <v>1960</v>
      </c>
      <c r="N1629" s="143">
        <f>IF(対応ガラス検索!$E$2="-","",IF(対応ガラス検索!$E$2&gt;=K1629,MAX($N$2:N1628)+1,""))</f>
        <v>1628</v>
      </c>
      <c r="O1629" s="143">
        <f>IF(対応ガラス検索!$E$2="-","",IF(L1629&lt;=0.65,MAX($O$2:O1628)+1,""))</f>
        <v>1628</v>
      </c>
      <c r="P1629" s="144"/>
      <c r="Q1629" s="145"/>
    </row>
    <row r="1630" spans="1:17" x14ac:dyDescent="0.4">
      <c r="A1630" s="68">
        <v>1629</v>
      </c>
      <c r="B1630" s="68" t="s">
        <v>2295</v>
      </c>
      <c r="C1630" s="68" t="s">
        <v>2198</v>
      </c>
      <c r="D1630" s="68" t="s">
        <v>2008</v>
      </c>
      <c r="E1630" s="68" t="s">
        <v>1965</v>
      </c>
      <c r="F1630" s="68" t="s">
        <v>1966</v>
      </c>
      <c r="G1630" s="68" t="s">
        <v>1965</v>
      </c>
      <c r="H1630" s="68" t="s">
        <v>1966</v>
      </c>
      <c r="I1630" s="68">
        <v>7</v>
      </c>
      <c r="J1630" s="68" t="s">
        <v>2267</v>
      </c>
      <c r="K1630" s="68">
        <v>1.9</v>
      </c>
      <c r="L1630" s="68">
        <v>0.6</v>
      </c>
      <c r="M1630" s="68" t="s">
        <v>1960</v>
      </c>
      <c r="N1630" s="143">
        <f>IF(対応ガラス検索!$E$2="-","",IF(対応ガラス検索!$E$2&gt;=K1630,MAX($N$2:N1629)+1,""))</f>
        <v>1629</v>
      </c>
      <c r="O1630" s="143">
        <f>IF(対応ガラス検索!$E$2="-","",IF(L1630&lt;=0.65,MAX($O$2:O1629)+1,""))</f>
        <v>1629</v>
      </c>
      <c r="P1630" s="144"/>
      <c r="Q1630" s="145"/>
    </row>
    <row r="1631" spans="1:17" x14ac:dyDescent="0.4">
      <c r="A1631" s="68">
        <v>1630</v>
      </c>
      <c r="B1631" s="68" t="s">
        <v>2295</v>
      </c>
      <c r="C1631" s="68" t="s">
        <v>2198</v>
      </c>
      <c r="D1631" s="68" t="s">
        <v>2008</v>
      </c>
      <c r="E1631" s="68" t="s">
        <v>1965</v>
      </c>
      <c r="F1631" s="68" t="s">
        <v>1966</v>
      </c>
      <c r="G1631" s="68" t="s">
        <v>1965</v>
      </c>
      <c r="H1631" s="68" t="s">
        <v>1966</v>
      </c>
      <c r="I1631" s="68">
        <v>8</v>
      </c>
      <c r="J1631" s="68" t="s">
        <v>2267</v>
      </c>
      <c r="K1631" s="142">
        <v>1.7</v>
      </c>
      <c r="L1631" s="68">
        <v>0.6</v>
      </c>
      <c r="M1631" s="68" t="s">
        <v>1960</v>
      </c>
      <c r="N1631" s="143">
        <f>IF(対応ガラス検索!$E$2="-","",IF(対応ガラス検索!$E$2&gt;=K1631,MAX($N$2:N1630)+1,""))</f>
        <v>1630</v>
      </c>
      <c r="O1631" s="143">
        <f>IF(対応ガラス検索!$E$2="-","",IF(L1631&lt;=0.65,MAX($O$2:O1630)+1,""))</f>
        <v>1630</v>
      </c>
      <c r="P1631" s="144"/>
      <c r="Q1631" s="145"/>
    </row>
    <row r="1632" spans="1:17" x14ac:dyDescent="0.4">
      <c r="A1632" s="68">
        <v>1631</v>
      </c>
      <c r="B1632" s="68" t="s">
        <v>2295</v>
      </c>
      <c r="C1632" s="68" t="s">
        <v>2198</v>
      </c>
      <c r="D1632" s="68" t="s">
        <v>2008</v>
      </c>
      <c r="E1632" s="68" t="s">
        <v>1965</v>
      </c>
      <c r="F1632" s="68" t="s">
        <v>1966</v>
      </c>
      <c r="G1632" s="68" t="s">
        <v>1965</v>
      </c>
      <c r="H1632" s="68" t="s">
        <v>1966</v>
      </c>
      <c r="I1632" s="68">
        <v>9</v>
      </c>
      <c r="J1632" s="68" t="s">
        <v>2267</v>
      </c>
      <c r="K1632" s="142">
        <v>1.6</v>
      </c>
      <c r="L1632" s="68">
        <v>0.6</v>
      </c>
      <c r="M1632" s="68" t="s">
        <v>1960</v>
      </c>
      <c r="N1632" s="143">
        <f>IF(対応ガラス検索!$E$2="-","",IF(対応ガラス検索!$E$2&gt;=K1632,MAX($N$2:N1631)+1,""))</f>
        <v>1631</v>
      </c>
      <c r="O1632" s="143">
        <f>IF(対応ガラス検索!$E$2="-","",IF(L1632&lt;=0.65,MAX($O$2:O1631)+1,""))</f>
        <v>1631</v>
      </c>
      <c r="P1632" s="144"/>
      <c r="Q1632" s="145"/>
    </row>
    <row r="1633" spans="1:17" x14ac:dyDescent="0.4">
      <c r="A1633" s="68">
        <v>1632</v>
      </c>
      <c r="B1633" s="68" t="s">
        <v>2295</v>
      </c>
      <c r="C1633" s="68" t="s">
        <v>2198</v>
      </c>
      <c r="D1633" s="68" t="s">
        <v>2008</v>
      </c>
      <c r="E1633" s="68" t="s">
        <v>1965</v>
      </c>
      <c r="F1633" s="68" t="s">
        <v>1966</v>
      </c>
      <c r="G1633" s="68" t="s">
        <v>1965</v>
      </c>
      <c r="H1633" s="68" t="s">
        <v>1966</v>
      </c>
      <c r="I1633" s="68">
        <v>10</v>
      </c>
      <c r="J1633" s="68" t="s">
        <v>2267</v>
      </c>
      <c r="K1633" s="68">
        <v>1.5</v>
      </c>
      <c r="L1633" s="68">
        <v>0.6</v>
      </c>
      <c r="M1633" s="68" t="s">
        <v>1960</v>
      </c>
      <c r="N1633" s="143">
        <f>IF(対応ガラス検索!$E$2="-","",IF(対応ガラス検索!$E$2&gt;=K1633,MAX($N$2:N1632)+1,""))</f>
        <v>1632</v>
      </c>
      <c r="O1633" s="143">
        <f>IF(対応ガラス検索!$E$2="-","",IF(L1633&lt;=0.65,MAX($O$2:O1632)+1,""))</f>
        <v>1632</v>
      </c>
      <c r="P1633" s="144"/>
      <c r="Q1633" s="145"/>
    </row>
    <row r="1634" spans="1:17" x14ac:dyDescent="0.4">
      <c r="A1634" s="68">
        <v>1633</v>
      </c>
      <c r="B1634" s="68" t="s">
        <v>2295</v>
      </c>
      <c r="C1634" s="68" t="s">
        <v>2198</v>
      </c>
      <c r="D1634" s="68" t="s">
        <v>2008</v>
      </c>
      <c r="E1634" s="68" t="s">
        <v>1965</v>
      </c>
      <c r="F1634" s="68" t="s">
        <v>1966</v>
      </c>
      <c r="G1634" s="68" t="s">
        <v>1965</v>
      </c>
      <c r="H1634" s="68" t="s">
        <v>1966</v>
      </c>
      <c r="I1634" s="68">
        <v>11</v>
      </c>
      <c r="J1634" s="68" t="s">
        <v>2267</v>
      </c>
      <c r="K1634" s="68">
        <v>1.4</v>
      </c>
      <c r="L1634" s="68">
        <v>0.6</v>
      </c>
      <c r="M1634" s="68" t="s">
        <v>1960</v>
      </c>
      <c r="N1634" s="143">
        <f>IF(対応ガラス検索!$E$2="-","",IF(対応ガラス検索!$E$2&gt;=K1634,MAX($N$2:N1633)+1,""))</f>
        <v>1633</v>
      </c>
      <c r="O1634" s="143">
        <f>IF(対応ガラス検索!$E$2="-","",IF(L1634&lt;=0.65,MAX($O$2:O1633)+1,""))</f>
        <v>1633</v>
      </c>
      <c r="P1634" s="144"/>
      <c r="Q1634" s="145"/>
    </row>
    <row r="1635" spans="1:17" x14ac:dyDescent="0.4">
      <c r="A1635" s="68">
        <v>1634</v>
      </c>
      <c r="B1635" s="68" t="s">
        <v>2295</v>
      </c>
      <c r="C1635" s="68" t="s">
        <v>2198</v>
      </c>
      <c r="D1635" s="68" t="s">
        <v>2008</v>
      </c>
      <c r="E1635" s="68" t="s">
        <v>1965</v>
      </c>
      <c r="F1635" s="68" t="s">
        <v>1966</v>
      </c>
      <c r="G1635" s="68" t="s">
        <v>1965</v>
      </c>
      <c r="H1635" s="68" t="s">
        <v>1966</v>
      </c>
      <c r="I1635" s="68">
        <v>12</v>
      </c>
      <c r="J1635" s="68" t="s">
        <v>2267</v>
      </c>
      <c r="K1635" s="68">
        <v>1.3</v>
      </c>
      <c r="L1635" s="68">
        <v>0.6</v>
      </c>
      <c r="M1635" s="68" t="s">
        <v>1960</v>
      </c>
      <c r="N1635" s="143">
        <f>IF(対応ガラス検索!$E$2="-","",IF(対応ガラス検索!$E$2&gt;=K1635,MAX($N$2:N1634)+1,""))</f>
        <v>1634</v>
      </c>
      <c r="O1635" s="143">
        <f>IF(対応ガラス検索!$E$2="-","",IF(L1635&lt;=0.65,MAX($O$2:O1634)+1,""))</f>
        <v>1634</v>
      </c>
      <c r="P1635" s="144"/>
      <c r="Q1635" s="145"/>
    </row>
    <row r="1636" spans="1:17" x14ac:dyDescent="0.4">
      <c r="A1636" s="68">
        <v>1635</v>
      </c>
      <c r="B1636" s="68" t="s">
        <v>2295</v>
      </c>
      <c r="C1636" s="68" t="s">
        <v>2198</v>
      </c>
      <c r="D1636" s="68" t="s">
        <v>2009</v>
      </c>
      <c r="E1636" s="68" t="s">
        <v>2010</v>
      </c>
      <c r="F1636" s="68" t="s">
        <v>2011</v>
      </c>
      <c r="G1636" s="68" t="s">
        <v>1958</v>
      </c>
      <c r="H1636" s="68" t="s">
        <v>1959</v>
      </c>
      <c r="I1636" s="68">
        <v>6</v>
      </c>
      <c r="J1636" s="68" t="s">
        <v>2296</v>
      </c>
      <c r="K1636" s="68">
        <v>2.5</v>
      </c>
      <c r="L1636" s="68">
        <v>0.59</v>
      </c>
      <c r="M1636" s="68" t="s">
        <v>1960</v>
      </c>
      <c r="N1636" s="143">
        <f>IF(対応ガラス検索!$E$2="-","",IF(対応ガラス検索!$E$2&gt;=K1636,MAX($N$2:N1635)+1,""))</f>
        <v>1635</v>
      </c>
      <c r="O1636" s="143">
        <f>IF(対応ガラス検索!$E$2="-","",IF(L1636&lt;=0.65,MAX($O$2:O1635)+1,""))</f>
        <v>1635</v>
      </c>
      <c r="P1636" s="144"/>
      <c r="Q1636" s="145"/>
    </row>
    <row r="1637" spans="1:17" x14ac:dyDescent="0.4">
      <c r="A1637" s="68">
        <v>1636</v>
      </c>
      <c r="B1637" s="68" t="s">
        <v>2295</v>
      </c>
      <c r="C1637" s="68" t="s">
        <v>2198</v>
      </c>
      <c r="D1637" s="68" t="s">
        <v>2009</v>
      </c>
      <c r="E1637" s="68" t="s">
        <v>2010</v>
      </c>
      <c r="F1637" s="68" t="s">
        <v>2011</v>
      </c>
      <c r="G1637" s="68" t="s">
        <v>1958</v>
      </c>
      <c r="H1637" s="68" t="s">
        <v>1959</v>
      </c>
      <c r="I1637" s="68">
        <v>7</v>
      </c>
      <c r="J1637" s="68" t="s">
        <v>2296</v>
      </c>
      <c r="K1637" s="68">
        <v>2.2999999999999998</v>
      </c>
      <c r="L1637" s="68">
        <v>0.59</v>
      </c>
      <c r="M1637" s="68" t="s">
        <v>1960</v>
      </c>
      <c r="N1637" s="143">
        <f>IF(対応ガラス検索!$E$2="-","",IF(対応ガラス検索!$E$2&gt;=K1637,MAX($N$2:N1636)+1,""))</f>
        <v>1636</v>
      </c>
      <c r="O1637" s="143">
        <f>IF(対応ガラス検索!$E$2="-","",IF(L1637&lt;=0.65,MAX($O$2:O1636)+1,""))</f>
        <v>1636</v>
      </c>
      <c r="P1637" s="144"/>
      <c r="Q1637" s="145"/>
    </row>
    <row r="1638" spans="1:17" x14ac:dyDescent="0.4">
      <c r="A1638" s="68">
        <v>1637</v>
      </c>
      <c r="B1638" s="68" t="s">
        <v>2295</v>
      </c>
      <c r="C1638" s="68" t="s">
        <v>2198</v>
      </c>
      <c r="D1638" s="68" t="s">
        <v>2009</v>
      </c>
      <c r="E1638" s="68" t="s">
        <v>2010</v>
      </c>
      <c r="F1638" s="68" t="s">
        <v>2011</v>
      </c>
      <c r="G1638" s="68" t="s">
        <v>1958</v>
      </c>
      <c r="H1638" s="68" t="s">
        <v>1959</v>
      </c>
      <c r="I1638" s="68">
        <v>8</v>
      </c>
      <c r="J1638" s="68" t="s">
        <v>2296</v>
      </c>
      <c r="K1638" s="68">
        <v>2.1</v>
      </c>
      <c r="L1638" s="68">
        <v>0.59</v>
      </c>
      <c r="M1638" s="68" t="s">
        <v>1960</v>
      </c>
      <c r="N1638" s="143">
        <f>IF(対応ガラス検索!$E$2="-","",IF(対応ガラス検索!$E$2&gt;=K1638,MAX($N$2:N1637)+1,""))</f>
        <v>1637</v>
      </c>
      <c r="O1638" s="143">
        <f>IF(対応ガラス検索!$E$2="-","",IF(L1638&lt;=0.65,MAX($O$2:O1637)+1,""))</f>
        <v>1637</v>
      </c>
      <c r="P1638" s="144"/>
      <c r="Q1638" s="145"/>
    </row>
    <row r="1639" spans="1:17" x14ac:dyDescent="0.4">
      <c r="A1639" s="68">
        <v>1638</v>
      </c>
      <c r="B1639" s="68" t="s">
        <v>2295</v>
      </c>
      <c r="C1639" s="68" t="s">
        <v>2198</v>
      </c>
      <c r="D1639" s="68" t="s">
        <v>2009</v>
      </c>
      <c r="E1639" s="68" t="s">
        <v>2010</v>
      </c>
      <c r="F1639" s="68" t="s">
        <v>2011</v>
      </c>
      <c r="G1639" s="68" t="s">
        <v>1958</v>
      </c>
      <c r="H1639" s="68" t="s">
        <v>1959</v>
      </c>
      <c r="I1639" s="68">
        <v>9</v>
      </c>
      <c r="J1639" s="68" t="s">
        <v>2296</v>
      </c>
      <c r="K1639" s="68">
        <v>2</v>
      </c>
      <c r="L1639" s="68">
        <v>0.59</v>
      </c>
      <c r="M1639" s="68" t="s">
        <v>1960</v>
      </c>
      <c r="N1639" s="143">
        <f>IF(対応ガラス検索!$E$2="-","",IF(対応ガラス検索!$E$2&gt;=K1639,MAX($N$2:N1638)+1,""))</f>
        <v>1638</v>
      </c>
      <c r="O1639" s="143">
        <f>IF(対応ガラス検索!$E$2="-","",IF(L1639&lt;=0.65,MAX($O$2:O1638)+1,""))</f>
        <v>1638</v>
      </c>
      <c r="P1639" s="144"/>
      <c r="Q1639" s="145"/>
    </row>
    <row r="1640" spans="1:17" x14ac:dyDescent="0.4">
      <c r="A1640" s="68">
        <v>1639</v>
      </c>
      <c r="B1640" s="68" t="s">
        <v>2295</v>
      </c>
      <c r="C1640" s="68" t="s">
        <v>2198</v>
      </c>
      <c r="D1640" s="68" t="s">
        <v>2009</v>
      </c>
      <c r="E1640" s="68" t="s">
        <v>2010</v>
      </c>
      <c r="F1640" s="68" t="s">
        <v>2011</v>
      </c>
      <c r="G1640" s="68" t="s">
        <v>1958</v>
      </c>
      <c r="H1640" s="68" t="s">
        <v>1959</v>
      </c>
      <c r="I1640" s="68">
        <v>10</v>
      </c>
      <c r="J1640" s="68" t="s">
        <v>2296</v>
      </c>
      <c r="K1640" s="68">
        <v>1.9</v>
      </c>
      <c r="L1640" s="68">
        <v>0.59</v>
      </c>
      <c r="M1640" s="68" t="s">
        <v>1960</v>
      </c>
      <c r="N1640" s="143">
        <f>IF(対応ガラス検索!$E$2="-","",IF(対応ガラス検索!$E$2&gt;=K1640,MAX($N$2:N1639)+1,""))</f>
        <v>1639</v>
      </c>
      <c r="O1640" s="143">
        <f>IF(対応ガラス検索!$E$2="-","",IF(L1640&lt;=0.65,MAX($O$2:O1639)+1,""))</f>
        <v>1639</v>
      </c>
      <c r="P1640" s="144"/>
      <c r="Q1640" s="145"/>
    </row>
    <row r="1641" spans="1:17" x14ac:dyDescent="0.4">
      <c r="A1641" s="68">
        <v>1640</v>
      </c>
      <c r="B1641" s="68" t="s">
        <v>2295</v>
      </c>
      <c r="C1641" s="68" t="s">
        <v>2198</v>
      </c>
      <c r="D1641" s="68" t="s">
        <v>2009</v>
      </c>
      <c r="E1641" s="68" t="s">
        <v>2010</v>
      </c>
      <c r="F1641" s="68" t="s">
        <v>2011</v>
      </c>
      <c r="G1641" s="68" t="s">
        <v>1958</v>
      </c>
      <c r="H1641" s="68" t="s">
        <v>1959</v>
      </c>
      <c r="I1641" s="68">
        <v>11</v>
      </c>
      <c r="J1641" s="68" t="s">
        <v>2296</v>
      </c>
      <c r="K1641" s="68">
        <v>1.8</v>
      </c>
      <c r="L1641" s="68">
        <v>0.59</v>
      </c>
      <c r="M1641" s="68" t="s">
        <v>1960</v>
      </c>
      <c r="N1641" s="143">
        <f>IF(対応ガラス検索!$E$2="-","",IF(対応ガラス検索!$E$2&gt;=K1641,MAX($N$2:N1640)+1,""))</f>
        <v>1640</v>
      </c>
      <c r="O1641" s="143">
        <f>IF(対応ガラス検索!$E$2="-","",IF(L1641&lt;=0.65,MAX($O$2:O1640)+1,""))</f>
        <v>1640</v>
      </c>
      <c r="P1641" s="144"/>
      <c r="Q1641" s="145"/>
    </row>
    <row r="1642" spans="1:17" x14ac:dyDescent="0.4">
      <c r="A1642" s="68">
        <v>1641</v>
      </c>
      <c r="B1642" s="68" t="s">
        <v>2295</v>
      </c>
      <c r="C1642" s="68" t="s">
        <v>2198</v>
      </c>
      <c r="D1642" s="68" t="s">
        <v>2009</v>
      </c>
      <c r="E1642" s="68" t="s">
        <v>2010</v>
      </c>
      <c r="F1642" s="68" t="s">
        <v>2011</v>
      </c>
      <c r="G1642" s="68" t="s">
        <v>1958</v>
      </c>
      <c r="H1642" s="68" t="s">
        <v>1959</v>
      </c>
      <c r="I1642" s="68">
        <v>12</v>
      </c>
      <c r="J1642" s="68" t="s">
        <v>2296</v>
      </c>
      <c r="K1642" s="68">
        <v>1.7</v>
      </c>
      <c r="L1642" s="68">
        <v>0.59</v>
      </c>
      <c r="M1642" s="68" t="s">
        <v>1960</v>
      </c>
      <c r="N1642" s="143">
        <f>IF(対応ガラス検索!$E$2="-","",IF(対応ガラス検索!$E$2&gt;=K1642,MAX($N$2:N1641)+1,""))</f>
        <v>1641</v>
      </c>
      <c r="O1642" s="143">
        <f>IF(対応ガラス検索!$E$2="-","",IF(L1642&lt;=0.65,MAX($O$2:O1641)+1,""))</f>
        <v>1641</v>
      </c>
      <c r="P1642" s="144"/>
      <c r="Q1642" s="145"/>
    </row>
    <row r="1643" spans="1:17" x14ac:dyDescent="0.4">
      <c r="A1643" s="68">
        <v>1642</v>
      </c>
      <c r="B1643" s="68" t="s">
        <v>2295</v>
      </c>
      <c r="C1643" s="68" t="s">
        <v>2198</v>
      </c>
      <c r="D1643" s="68" t="s">
        <v>2009</v>
      </c>
      <c r="E1643" s="68" t="s">
        <v>2010</v>
      </c>
      <c r="F1643" s="68" t="s">
        <v>2011</v>
      </c>
      <c r="G1643" s="68" t="s">
        <v>1958</v>
      </c>
      <c r="H1643" s="68" t="s">
        <v>1959</v>
      </c>
      <c r="I1643" s="68">
        <v>13</v>
      </c>
      <c r="J1643" s="68" t="s">
        <v>2296</v>
      </c>
      <c r="K1643" s="68">
        <v>1.6</v>
      </c>
      <c r="L1643" s="68">
        <v>0.59</v>
      </c>
      <c r="M1643" s="68" t="s">
        <v>1960</v>
      </c>
      <c r="N1643" s="143">
        <f>IF(対応ガラス検索!$E$2="-","",IF(対応ガラス検索!$E$2&gt;=K1643,MAX($N$2:N1642)+1,""))</f>
        <v>1642</v>
      </c>
      <c r="O1643" s="143">
        <f>IF(対応ガラス検索!$E$2="-","",IF(L1643&lt;=0.65,MAX($O$2:O1642)+1,""))</f>
        <v>1642</v>
      </c>
      <c r="P1643" s="144"/>
      <c r="Q1643" s="145"/>
    </row>
    <row r="1644" spans="1:17" x14ac:dyDescent="0.4">
      <c r="A1644" s="68">
        <v>1643</v>
      </c>
      <c r="B1644" s="68" t="s">
        <v>2295</v>
      </c>
      <c r="C1644" s="68" t="s">
        <v>2198</v>
      </c>
      <c r="D1644" s="68" t="s">
        <v>2009</v>
      </c>
      <c r="E1644" s="68" t="s">
        <v>2010</v>
      </c>
      <c r="F1644" s="68" t="s">
        <v>2011</v>
      </c>
      <c r="G1644" s="68" t="s">
        <v>1958</v>
      </c>
      <c r="H1644" s="68" t="s">
        <v>1959</v>
      </c>
      <c r="I1644" s="68">
        <v>6</v>
      </c>
      <c r="J1644" s="68" t="s">
        <v>2267</v>
      </c>
      <c r="K1644" s="68">
        <v>2.1</v>
      </c>
      <c r="L1644" s="68">
        <v>0.59</v>
      </c>
      <c r="M1644" s="68" t="s">
        <v>1960</v>
      </c>
      <c r="N1644" s="143">
        <f>IF(対応ガラス検索!$E$2="-","",IF(対応ガラス検索!$E$2&gt;=K1644,MAX($N$2:N1643)+1,""))</f>
        <v>1643</v>
      </c>
      <c r="O1644" s="143">
        <f>IF(対応ガラス検索!$E$2="-","",IF(L1644&lt;=0.65,MAX($O$2:O1643)+1,""))</f>
        <v>1643</v>
      </c>
      <c r="P1644" s="144"/>
      <c r="Q1644" s="145"/>
    </row>
    <row r="1645" spans="1:17" x14ac:dyDescent="0.4">
      <c r="A1645" s="68">
        <v>1644</v>
      </c>
      <c r="B1645" s="68" t="s">
        <v>2295</v>
      </c>
      <c r="C1645" s="68" t="s">
        <v>2198</v>
      </c>
      <c r="D1645" s="68" t="s">
        <v>2009</v>
      </c>
      <c r="E1645" s="68" t="s">
        <v>2010</v>
      </c>
      <c r="F1645" s="68" t="s">
        <v>2011</v>
      </c>
      <c r="G1645" s="68" t="s">
        <v>1958</v>
      </c>
      <c r="H1645" s="68" t="s">
        <v>1959</v>
      </c>
      <c r="I1645" s="68">
        <v>7</v>
      </c>
      <c r="J1645" s="68" t="s">
        <v>2267</v>
      </c>
      <c r="K1645" s="142">
        <v>1.9</v>
      </c>
      <c r="L1645" s="68">
        <v>0.59</v>
      </c>
      <c r="M1645" s="68" t="s">
        <v>1960</v>
      </c>
      <c r="N1645" s="143">
        <f>IF(対応ガラス検索!$E$2="-","",IF(対応ガラス検索!$E$2&gt;=K1645,MAX($N$2:N1644)+1,""))</f>
        <v>1644</v>
      </c>
      <c r="O1645" s="143">
        <f>IF(対応ガラス検索!$E$2="-","",IF(L1645&lt;=0.65,MAX($O$2:O1644)+1,""))</f>
        <v>1644</v>
      </c>
      <c r="P1645" s="144"/>
      <c r="Q1645" s="145"/>
    </row>
    <row r="1646" spans="1:17" x14ac:dyDescent="0.4">
      <c r="A1646" s="68">
        <v>1645</v>
      </c>
      <c r="B1646" s="68" t="s">
        <v>2295</v>
      </c>
      <c r="C1646" s="68" t="s">
        <v>2198</v>
      </c>
      <c r="D1646" s="68" t="s">
        <v>2009</v>
      </c>
      <c r="E1646" s="68" t="s">
        <v>2010</v>
      </c>
      <c r="F1646" s="68" t="s">
        <v>2011</v>
      </c>
      <c r="G1646" s="68" t="s">
        <v>1958</v>
      </c>
      <c r="H1646" s="68" t="s">
        <v>1959</v>
      </c>
      <c r="I1646" s="68">
        <v>8</v>
      </c>
      <c r="J1646" s="68" t="s">
        <v>2267</v>
      </c>
      <c r="K1646" s="68">
        <v>1.7</v>
      </c>
      <c r="L1646" s="68">
        <v>0.59</v>
      </c>
      <c r="M1646" s="68" t="s">
        <v>1960</v>
      </c>
      <c r="N1646" s="143">
        <f>IF(対応ガラス検索!$E$2="-","",IF(対応ガラス検索!$E$2&gt;=K1646,MAX($N$2:N1645)+1,""))</f>
        <v>1645</v>
      </c>
      <c r="O1646" s="143">
        <f>IF(対応ガラス検索!$E$2="-","",IF(L1646&lt;=0.65,MAX($O$2:O1645)+1,""))</f>
        <v>1645</v>
      </c>
      <c r="P1646" s="144"/>
      <c r="Q1646" s="145"/>
    </row>
    <row r="1647" spans="1:17" x14ac:dyDescent="0.4">
      <c r="A1647" s="68">
        <v>1646</v>
      </c>
      <c r="B1647" s="68" t="s">
        <v>2295</v>
      </c>
      <c r="C1647" s="68" t="s">
        <v>2198</v>
      </c>
      <c r="D1647" s="68" t="s">
        <v>2009</v>
      </c>
      <c r="E1647" s="68" t="s">
        <v>2010</v>
      </c>
      <c r="F1647" s="68" t="s">
        <v>2011</v>
      </c>
      <c r="G1647" s="68" t="s">
        <v>1958</v>
      </c>
      <c r="H1647" s="68" t="s">
        <v>1959</v>
      </c>
      <c r="I1647" s="68">
        <v>9</v>
      </c>
      <c r="J1647" s="68" t="s">
        <v>2267</v>
      </c>
      <c r="K1647" s="68">
        <v>1.6</v>
      </c>
      <c r="L1647" s="68">
        <v>0.59</v>
      </c>
      <c r="M1647" s="68" t="s">
        <v>1960</v>
      </c>
      <c r="N1647" s="143">
        <f>IF(対応ガラス検索!$E$2="-","",IF(対応ガラス検索!$E$2&gt;=K1647,MAX($N$2:N1646)+1,""))</f>
        <v>1646</v>
      </c>
      <c r="O1647" s="143">
        <f>IF(対応ガラス検索!$E$2="-","",IF(L1647&lt;=0.65,MAX($O$2:O1646)+1,""))</f>
        <v>1646</v>
      </c>
      <c r="P1647" s="144"/>
      <c r="Q1647" s="145"/>
    </row>
    <row r="1648" spans="1:17" x14ac:dyDescent="0.4">
      <c r="A1648" s="68">
        <v>1647</v>
      </c>
      <c r="B1648" s="68" t="s">
        <v>2295</v>
      </c>
      <c r="C1648" s="68" t="s">
        <v>2198</v>
      </c>
      <c r="D1648" s="68" t="s">
        <v>2009</v>
      </c>
      <c r="E1648" s="68" t="s">
        <v>2010</v>
      </c>
      <c r="F1648" s="68" t="s">
        <v>2011</v>
      </c>
      <c r="G1648" s="68" t="s">
        <v>1958</v>
      </c>
      <c r="H1648" s="68" t="s">
        <v>1959</v>
      </c>
      <c r="I1648" s="68">
        <v>10</v>
      </c>
      <c r="J1648" s="68" t="s">
        <v>2267</v>
      </c>
      <c r="K1648" s="68">
        <v>1.5</v>
      </c>
      <c r="L1648" s="68">
        <v>0.59</v>
      </c>
      <c r="M1648" s="68" t="s">
        <v>1960</v>
      </c>
      <c r="N1648" s="143">
        <f>IF(対応ガラス検索!$E$2="-","",IF(対応ガラス検索!$E$2&gt;=K1648,MAX($N$2:N1647)+1,""))</f>
        <v>1647</v>
      </c>
      <c r="O1648" s="143">
        <f>IF(対応ガラス検索!$E$2="-","",IF(L1648&lt;=0.65,MAX($O$2:O1647)+1,""))</f>
        <v>1647</v>
      </c>
      <c r="P1648" s="144"/>
      <c r="Q1648" s="145"/>
    </row>
    <row r="1649" spans="1:17" x14ac:dyDescent="0.4">
      <c r="A1649" s="68">
        <v>1648</v>
      </c>
      <c r="B1649" s="68" t="s">
        <v>2295</v>
      </c>
      <c r="C1649" s="68" t="s">
        <v>2198</v>
      </c>
      <c r="D1649" s="68" t="s">
        <v>2009</v>
      </c>
      <c r="E1649" s="68" t="s">
        <v>2010</v>
      </c>
      <c r="F1649" s="68" t="s">
        <v>2011</v>
      </c>
      <c r="G1649" s="68" t="s">
        <v>1958</v>
      </c>
      <c r="H1649" s="68" t="s">
        <v>1959</v>
      </c>
      <c r="I1649" s="68">
        <v>11</v>
      </c>
      <c r="J1649" s="68" t="s">
        <v>2267</v>
      </c>
      <c r="K1649" s="68">
        <v>1.4</v>
      </c>
      <c r="L1649" s="68">
        <v>0.59</v>
      </c>
      <c r="M1649" s="68" t="s">
        <v>1960</v>
      </c>
      <c r="N1649" s="143">
        <f>IF(対応ガラス検索!$E$2="-","",IF(対応ガラス検索!$E$2&gt;=K1649,MAX($N$2:N1648)+1,""))</f>
        <v>1648</v>
      </c>
      <c r="O1649" s="143">
        <f>IF(対応ガラス検索!$E$2="-","",IF(L1649&lt;=0.65,MAX($O$2:O1648)+1,""))</f>
        <v>1648</v>
      </c>
      <c r="P1649" s="144"/>
      <c r="Q1649" s="145"/>
    </row>
    <row r="1650" spans="1:17" x14ac:dyDescent="0.4">
      <c r="A1650" s="68">
        <v>1649</v>
      </c>
      <c r="B1650" s="68" t="s">
        <v>2295</v>
      </c>
      <c r="C1650" s="68" t="s">
        <v>2198</v>
      </c>
      <c r="D1650" s="68" t="s">
        <v>2009</v>
      </c>
      <c r="E1650" s="68" t="s">
        <v>2010</v>
      </c>
      <c r="F1650" s="68" t="s">
        <v>2011</v>
      </c>
      <c r="G1650" s="68" t="s">
        <v>1958</v>
      </c>
      <c r="H1650" s="68" t="s">
        <v>1959</v>
      </c>
      <c r="I1650" s="68">
        <v>12</v>
      </c>
      <c r="J1650" s="68" t="s">
        <v>2267</v>
      </c>
      <c r="K1650" s="68">
        <v>1.3</v>
      </c>
      <c r="L1650" s="68">
        <v>0.59</v>
      </c>
      <c r="M1650" s="68" t="s">
        <v>1960</v>
      </c>
      <c r="N1650" s="143">
        <f>IF(対応ガラス検索!$E$2="-","",IF(対応ガラス検索!$E$2&gt;=K1650,MAX($N$2:N1649)+1,""))</f>
        <v>1649</v>
      </c>
      <c r="O1650" s="143">
        <f>IF(対応ガラス検索!$E$2="-","",IF(L1650&lt;=0.65,MAX($O$2:O1649)+1,""))</f>
        <v>1649</v>
      </c>
      <c r="P1650" s="144"/>
      <c r="Q1650" s="145"/>
    </row>
    <row r="1651" spans="1:17" x14ac:dyDescent="0.4">
      <c r="A1651" s="68">
        <v>1650</v>
      </c>
      <c r="B1651" s="68" t="s">
        <v>2295</v>
      </c>
      <c r="C1651" s="68" t="s">
        <v>2198</v>
      </c>
      <c r="D1651" s="68" t="s">
        <v>2009</v>
      </c>
      <c r="E1651" s="68" t="s">
        <v>2010</v>
      </c>
      <c r="F1651" s="68" t="s">
        <v>2011</v>
      </c>
      <c r="G1651" s="68" t="s">
        <v>1958</v>
      </c>
      <c r="H1651" s="68" t="s">
        <v>1959</v>
      </c>
      <c r="I1651" s="68">
        <v>13</v>
      </c>
      <c r="J1651" s="68" t="s">
        <v>2267</v>
      </c>
      <c r="K1651" s="68">
        <v>1.3</v>
      </c>
      <c r="L1651" s="68">
        <v>0.59</v>
      </c>
      <c r="M1651" s="68" t="s">
        <v>1960</v>
      </c>
      <c r="N1651" s="143">
        <f>IF(対応ガラス検索!$E$2="-","",IF(対応ガラス検索!$E$2&gt;=K1651,MAX($N$2:N1650)+1,""))</f>
        <v>1650</v>
      </c>
      <c r="O1651" s="143">
        <f>IF(対応ガラス検索!$E$2="-","",IF(L1651&lt;=0.65,MAX($O$2:O1650)+1,""))</f>
        <v>1650</v>
      </c>
      <c r="P1651" s="144"/>
      <c r="Q1651" s="145"/>
    </row>
    <row r="1652" spans="1:17" x14ac:dyDescent="0.4">
      <c r="A1652" s="68">
        <v>1651</v>
      </c>
      <c r="B1652" s="68" t="s">
        <v>2295</v>
      </c>
      <c r="C1652" s="68" t="s">
        <v>2198</v>
      </c>
      <c r="D1652" s="68" t="s">
        <v>2012</v>
      </c>
      <c r="E1652" s="68" t="s">
        <v>2010</v>
      </c>
      <c r="F1652" s="68" t="s">
        <v>2011</v>
      </c>
      <c r="G1652" s="68" t="s">
        <v>1962</v>
      </c>
      <c r="H1652" s="68" t="s">
        <v>1963</v>
      </c>
      <c r="I1652" s="68">
        <v>6</v>
      </c>
      <c r="J1652" s="68" t="s">
        <v>2296</v>
      </c>
      <c r="K1652" s="68">
        <v>2.5</v>
      </c>
      <c r="L1652" s="68">
        <v>0.57999999999999996</v>
      </c>
      <c r="M1652" s="68" t="s">
        <v>1960</v>
      </c>
      <c r="N1652" s="143">
        <f>IF(対応ガラス検索!$E$2="-","",IF(対応ガラス検索!$E$2&gt;=K1652,MAX($N$2:N1651)+1,""))</f>
        <v>1651</v>
      </c>
      <c r="O1652" s="143">
        <f>IF(対応ガラス検索!$E$2="-","",IF(L1652&lt;=0.65,MAX($O$2:O1651)+1,""))</f>
        <v>1651</v>
      </c>
      <c r="P1652" s="144"/>
      <c r="Q1652" s="145"/>
    </row>
    <row r="1653" spans="1:17" x14ac:dyDescent="0.4">
      <c r="A1653" s="68">
        <v>1652</v>
      </c>
      <c r="B1653" s="68" t="s">
        <v>2295</v>
      </c>
      <c r="C1653" s="68" t="s">
        <v>2198</v>
      </c>
      <c r="D1653" s="68" t="s">
        <v>2012</v>
      </c>
      <c r="E1653" s="68" t="s">
        <v>2010</v>
      </c>
      <c r="F1653" s="68" t="s">
        <v>2011</v>
      </c>
      <c r="G1653" s="68" t="s">
        <v>1962</v>
      </c>
      <c r="H1653" s="68" t="s">
        <v>1963</v>
      </c>
      <c r="I1653" s="68">
        <v>7</v>
      </c>
      <c r="J1653" s="68" t="s">
        <v>2296</v>
      </c>
      <c r="K1653" s="68">
        <v>2.2999999999999998</v>
      </c>
      <c r="L1653" s="68">
        <v>0.57999999999999996</v>
      </c>
      <c r="M1653" s="68" t="s">
        <v>1960</v>
      </c>
      <c r="N1653" s="143">
        <f>IF(対応ガラス検索!$E$2="-","",IF(対応ガラス検索!$E$2&gt;=K1653,MAX($N$2:N1652)+1,""))</f>
        <v>1652</v>
      </c>
      <c r="O1653" s="143">
        <f>IF(対応ガラス検索!$E$2="-","",IF(L1653&lt;=0.65,MAX($O$2:O1652)+1,""))</f>
        <v>1652</v>
      </c>
      <c r="P1653" s="144"/>
      <c r="Q1653" s="145"/>
    </row>
    <row r="1654" spans="1:17" x14ac:dyDescent="0.4">
      <c r="A1654" s="68">
        <v>1653</v>
      </c>
      <c r="B1654" s="68" t="s">
        <v>2295</v>
      </c>
      <c r="C1654" s="68" t="s">
        <v>2198</v>
      </c>
      <c r="D1654" s="68" t="s">
        <v>2012</v>
      </c>
      <c r="E1654" s="68" t="s">
        <v>2010</v>
      </c>
      <c r="F1654" s="68" t="s">
        <v>2011</v>
      </c>
      <c r="G1654" s="68" t="s">
        <v>1962</v>
      </c>
      <c r="H1654" s="68" t="s">
        <v>1963</v>
      </c>
      <c r="I1654" s="68">
        <v>8</v>
      </c>
      <c r="J1654" s="68" t="s">
        <v>2296</v>
      </c>
      <c r="K1654" s="68">
        <v>2.1</v>
      </c>
      <c r="L1654" s="68">
        <v>0.57999999999999996</v>
      </c>
      <c r="M1654" s="68" t="s">
        <v>1960</v>
      </c>
      <c r="N1654" s="143">
        <f>IF(対応ガラス検索!$E$2="-","",IF(対応ガラス検索!$E$2&gt;=K1654,MAX($N$2:N1653)+1,""))</f>
        <v>1653</v>
      </c>
      <c r="O1654" s="143">
        <f>IF(対応ガラス検索!$E$2="-","",IF(L1654&lt;=0.65,MAX($O$2:O1653)+1,""))</f>
        <v>1653</v>
      </c>
      <c r="P1654" s="144"/>
      <c r="Q1654" s="145"/>
    </row>
    <row r="1655" spans="1:17" x14ac:dyDescent="0.4">
      <c r="A1655" s="68">
        <v>1654</v>
      </c>
      <c r="B1655" s="68" t="s">
        <v>2295</v>
      </c>
      <c r="C1655" s="68" t="s">
        <v>2198</v>
      </c>
      <c r="D1655" s="68" t="s">
        <v>2012</v>
      </c>
      <c r="E1655" s="68" t="s">
        <v>2010</v>
      </c>
      <c r="F1655" s="68" t="s">
        <v>2011</v>
      </c>
      <c r="G1655" s="68" t="s">
        <v>1962</v>
      </c>
      <c r="H1655" s="68" t="s">
        <v>1963</v>
      </c>
      <c r="I1655" s="68">
        <v>9</v>
      </c>
      <c r="J1655" s="68" t="s">
        <v>2296</v>
      </c>
      <c r="K1655" s="68">
        <v>2</v>
      </c>
      <c r="L1655" s="68">
        <v>0.57999999999999996</v>
      </c>
      <c r="M1655" s="68" t="s">
        <v>1960</v>
      </c>
      <c r="N1655" s="143">
        <f>IF(対応ガラス検索!$E$2="-","",IF(対応ガラス検索!$E$2&gt;=K1655,MAX($N$2:N1654)+1,""))</f>
        <v>1654</v>
      </c>
      <c r="O1655" s="143">
        <f>IF(対応ガラス検索!$E$2="-","",IF(L1655&lt;=0.65,MAX($O$2:O1654)+1,""))</f>
        <v>1654</v>
      </c>
      <c r="P1655" s="144"/>
      <c r="Q1655" s="145"/>
    </row>
    <row r="1656" spans="1:17" x14ac:dyDescent="0.4">
      <c r="A1656" s="68">
        <v>1655</v>
      </c>
      <c r="B1656" s="68" t="s">
        <v>2295</v>
      </c>
      <c r="C1656" s="68" t="s">
        <v>2198</v>
      </c>
      <c r="D1656" s="68" t="s">
        <v>2012</v>
      </c>
      <c r="E1656" s="68" t="s">
        <v>2010</v>
      </c>
      <c r="F1656" s="68" t="s">
        <v>2011</v>
      </c>
      <c r="G1656" s="68" t="s">
        <v>1962</v>
      </c>
      <c r="H1656" s="68" t="s">
        <v>1963</v>
      </c>
      <c r="I1656" s="68">
        <v>10</v>
      </c>
      <c r="J1656" s="68" t="s">
        <v>2296</v>
      </c>
      <c r="K1656" s="68">
        <v>1.9</v>
      </c>
      <c r="L1656" s="68">
        <v>0.57999999999999996</v>
      </c>
      <c r="M1656" s="68" t="s">
        <v>1960</v>
      </c>
      <c r="N1656" s="143">
        <f>IF(対応ガラス検索!$E$2="-","",IF(対応ガラス検索!$E$2&gt;=K1656,MAX($N$2:N1655)+1,""))</f>
        <v>1655</v>
      </c>
      <c r="O1656" s="143">
        <f>IF(対応ガラス検索!$E$2="-","",IF(L1656&lt;=0.65,MAX($O$2:O1655)+1,""))</f>
        <v>1655</v>
      </c>
      <c r="P1656" s="144"/>
      <c r="Q1656" s="145"/>
    </row>
    <row r="1657" spans="1:17" x14ac:dyDescent="0.4">
      <c r="A1657" s="68">
        <v>1656</v>
      </c>
      <c r="B1657" s="68" t="s">
        <v>2295</v>
      </c>
      <c r="C1657" s="68" t="s">
        <v>2198</v>
      </c>
      <c r="D1657" s="68" t="s">
        <v>2012</v>
      </c>
      <c r="E1657" s="68" t="s">
        <v>2010</v>
      </c>
      <c r="F1657" s="68" t="s">
        <v>2011</v>
      </c>
      <c r="G1657" s="68" t="s">
        <v>1962</v>
      </c>
      <c r="H1657" s="68" t="s">
        <v>1963</v>
      </c>
      <c r="I1657" s="68">
        <v>11</v>
      </c>
      <c r="J1657" s="68" t="s">
        <v>2296</v>
      </c>
      <c r="K1657" s="142">
        <v>1.8</v>
      </c>
      <c r="L1657" s="68">
        <v>0.57999999999999996</v>
      </c>
      <c r="M1657" s="68" t="s">
        <v>1960</v>
      </c>
      <c r="N1657" s="143">
        <f>IF(対応ガラス検索!$E$2="-","",IF(対応ガラス検索!$E$2&gt;=K1657,MAX($N$2:N1656)+1,""))</f>
        <v>1656</v>
      </c>
      <c r="O1657" s="143">
        <f>IF(対応ガラス検索!$E$2="-","",IF(L1657&lt;=0.65,MAX($O$2:O1656)+1,""))</f>
        <v>1656</v>
      </c>
      <c r="P1657" s="144"/>
      <c r="Q1657" s="145"/>
    </row>
    <row r="1658" spans="1:17" x14ac:dyDescent="0.4">
      <c r="A1658" s="68">
        <v>1657</v>
      </c>
      <c r="B1658" s="68" t="s">
        <v>2295</v>
      </c>
      <c r="C1658" s="68" t="s">
        <v>2198</v>
      </c>
      <c r="D1658" s="68" t="s">
        <v>2012</v>
      </c>
      <c r="E1658" s="68" t="s">
        <v>2010</v>
      </c>
      <c r="F1658" s="68" t="s">
        <v>2011</v>
      </c>
      <c r="G1658" s="68" t="s">
        <v>1962</v>
      </c>
      <c r="H1658" s="68" t="s">
        <v>1963</v>
      </c>
      <c r="I1658" s="68">
        <v>12</v>
      </c>
      <c r="J1658" s="68" t="s">
        <v>2296</v>
      </c>
      <c r="K1658" s="142">
        <v>1.7</v>
      </c>
      <c r="L1658" s="68">
        <v>0.57999999999999996</v>
      </c>
      <c r="M1658" s="68" t="s">
        <v>1960</v>
      </c>
      <c r="N1658" s="143">
        <f>IF(対応ガラス検索!$E$2="-","",IF(対応ガラス検索!$E$2&gt;=K1658,MAX($N$2:N1657)+1,""))</f>
        <v>1657</v>
      </c>
      <c r="O1658" s="143">
        <f>IF(対応ガラス検索!$E$2="-","",IF(L1658&lt;=0.65,MAX($O$2:O1657)+1,""))</f>
        <v>1657</v>
      </c>
      <c r="P1658" s="144"/>
      <c r="Q1658" s="145"/>
    </row>
    <row r="1659" spans="1:17" x14ac:dyDescent="0.4">
      <c r="A1659" s="68">
        <v>1658</v>
      </c>
      <c r="B1659" s="68" t="s">
        <v>2295</v>
      </c>
      <c r="C1659" s="68" t="s">
        <v>2198</v>
      </c>
      <c r="D1659" s="68" t="s">
        <v>2012</v>
      </c>
      <c r="E1659" s="68" t="s">
        <v>2010</v>
      </c>
      <c r="F1659" s="68" t="s">
        <v>2011</v>
      </c>
      <c r="G1659" s="68" t="s">
        <v>1962</v>
      </c>
      <c r="H1659" s="68" t="s">
        <v>1963</v>
      </c>
      <c r="I1659" s="68">
        <v>6</v>
      </c>
      <c r="J1659" s="68" t="s">
        <v>2267</v>
      </c>
      <c r="K1659" s="68">
        <v>2.1</v>
      </c>
      <c r="L1659" s="68">
        <v>0.57999999999999996</v>
      </c>
      <c r="M1659" s="68" t="s">
        <v>1960</v>
      </c>
      <c r="N1659" s="143">
        <f>IF(対応ガラス検索!$E$2="-","",IF(対応ガラス検索!$E$2&gt;=K1659,MAX($N$2:N1658)+1,""))</f>
        <v>1658</v>
      </c>
      <c r="O1659" s="143">
        <f>IF(対応ガラス検索!$E$2="-","",IF(L1659&lt;=0.65,MAX($O$2:O1658)+1,""))</f>
        <v>1658</v>
      </c>
      <c r="P1659" s="144"/>
      <c r="Q1659" s="145"/>
    </row>
    <row r="1660" spans="1:17" x14ac:dyDescent="0.4">
      <c r="A1660" s="68">
        <v>1659</v>
      </c>
      <c r="B1660" s="68" t="s">
        <v>2295</v>
      </c>
      <c r="C1660" s="68" t="s">
        <v>2198</v>
      </c>
      <c r="D1660" s="68" t="s">
        <v>2012</v>
      </c>
      <c r="E1660" s="68" t="s">
        <v>2010</v>
      </c>
      <c r="F1660" s="68" t="s">
        <v>2011</v>
      </c>
      <c r="G1660" s="68" t="s">
        <v>1962</v>
      </c>
      <c r="H1660" s="68" t="s">
        <v>1963</v>
      </c>
      <c r="I1660" s="68">
        <v>7</v>
      </c>
      <c r="J1660" s="68" t="s">
        <v>2267</v>
      </c>
      <c r="K1660" s="68">
        <v>1.9</v>
      </c>
      <c r="L1660" s="68">
        <v>0.57999999999999996</v>
      </c>
      <c r="M1660" s="68" t="s">
        <v>1960</v>
      </c>
      <c r="N1660" s="143">
        <f>IF(対応ガラス検索!$E$2="-","",IF(対応ガラス検索!$E$2&gt;=K1660,MAX($N$2:N1659)+1,""))</f>
        <v>1659</v>
      </c>
      <c r="O1660" s="143">
        <f>IF(対応ガラス検索!$E$2="-","",IF(L1660&lt;=0.65,MAX($O$2:O1659)+1,""))</f>
        <v>1659</v>
      </c>
      <c r="P1660" s="144"/>
      <c r="Q1660" s="145"/>
    </row>
    <row r="1661" spans="1:17" x14ac:dyDescent="0.4">
      <c r="A1661" s="68">
        <v>1660</v>
      </c>
      <c r="B1661" s="68" t="s">
        <v>2295</v>
      </c>
      <c r="C1661" s="68" t="s">
        <v>2198</v>
      </c>
      <c r="D1661" s="68" t="s">
        <v>2012</v>
      </c>
      <c r="E1661" s="68" t="s">
        <v>2010</v>
      </c>
      <c r="F1661" s="68" t="s">
        <v>2011</v>
      </c>
      <c r="G1661" s="68" t="s">
        <v>1962</v>
      </c>
      <c r="H1661" s="68" t="s">
        <v>1963</v>
      </c>
      <c r="I1661" s="68">
        <v>8</v>
      </c>
      <c r="J1661" s="68" t="s">
        <v>2267</v>
      </c>
      <c r="K1661" s="68">
        <v>1.7</v>
      </c>
      <c r="L1661" s="68">
        <v>0.57999999999999996</v>
      </c>
      <c r="M1661" s="68" t="s">
        <v>1960</v>
      </c>
      <c r="N1661" s="143">
        <f>IF(対応ガラス検索!$E$2="-","",IF(対応ガラス検索!$E$2&gt;=K1661,MAX($N$2:N1660)+1,""))</f>
        <v>1660</v>
      </c>
      <c r="O1661" s="143">
        <f>IF(対応ガラス検索!$E$2="-","",IF(L1661&lt;=0.65,MAX($O$2:O1660)+1,""))</f>
        <v>1660</v>
      </c>
      <c r="P1661" s="144"/>
      <c r="Q1661" s="145"/>
    </row>
    <row r="1662" spans="1:17" x14ac:dyDescent="0.4">
      <c r="A1662" s="68">
        <v>1661</v>
      </c>
      <c r="B1662" s="68" t="s">
        <v>2295</v>
      </c>
      <c r="C1662" s="68" t="s">
        <v>2198</v>
      </c>
      <c r="D1662" s="68" t="s">
        <v>2012</v>
      </c>
      <c r="E1662" s="68" t="s">
        <v>2010</v>
      </c>
      <c r="F1662" s="68" t="s">
        <v>2011</v>
      </c>
      <c r="G1662" s="68" t="s">
        <v>1962</v>
      </c>
      <c r="H1662" s="68" t="s">
        <v>1963</v>
      </c>
      <c r="I1662" s="68">
        <v>9</v>
      </c>
      <c r="J1662" s="68" t="s">
        <v>2267</v>
      </c>
      <c r="K1662" s="68">
        <v>1.6</v>
      </c>
      <c r="L1662" s="68">
        <v>0.57999999999999996</v>
      </c>
      <c r="M1662" s="68" t="s">
        <v>1960</v>
      </c>
      <c r="N1662" s="143">
        <f>IF(対応ガラス検索!$E$2="-","",IF(対応ガラス検索!$E$2&gt;=K1662,MAX($N$2:N1661)+1,""))</f>
        <v>1661</v>
      </c>
      <c r="O1662" s="143">
        <f>IF(対応ガラス検索!$E$2="-","",IF(L1662&lt;=0.65,MAX($O$2:O1661)+1,""))</f>
        <v>1661</v>
      </c>
      <c r="P1662" s="144"/>
      <c r="Q1662" s="145"/>
    </row>
    <row r="1663" spans="1:17" x14ac:dyDescent="0.4">
      <c r="A1663" s="68">
        <v>1662</v>
      </c>
      <c r="B1663" s="68" t="s">
        <v>2295</v>
      </c>
      <c r="C1663" s="68" t="s">
        <v>2198</v>
      </c>
      <c r="D1663" s="68" t="s">
        <v>2012</v>
      </c>
      <c r="E1663" s="68" t="s">
        <v>2010</v>
      </c>
      <c r="F1663" s="68" t="s">
        <v>2011</v>
      </c>
      <c r="G1663" s="68" t="s">
        <v>1962</v>
      </c>
      <c r="H1663" s="68" t="s">
        <v>1963</v>
      </c>
      <c r="I1663" s="68">
        <v>10</v>
      </c>
      <c r="J1663" s="68" t="s">
        <v>2267</v>
      </c>
      <c r="K1663" s="68">
        <v>1.5</v>
      </c>
      <c r="L1663" s="68">
        <v>0.59</v>
      </c>
      <c r="M1663" s="68" t="s">
        <v>1960</v>
      </c>
      <c r="N1663" s="143">
        <f>IF(対応ガラス検索!$E$2="-","",IF(対応ガラス検索!$E$2&gt;=K1663,MAX($N$2:N1662)+1,""))</f>
        <v>1662</v>
      </c>
      <c r="O1663" s="143">
        <f>IF(対応ガラス検索!$E$2="-","",IF(L1663&lt;=0.65,MAX($O$2:O1662)+1,""))</f>
        <v>1662</v>
      </c>
      <c r="P1663" s="144"/>
      <c r="Q1663" s="145"/>
    </row>
    <row r="1664" spans="1:17" x14ac:dyDescent="0.4">
      <c r="A1664" s="68">
        <v>1663</v>
      </c>
      <c r="B1664" s="68" t="s">
        <v>2295</v>
      </c>
      <c r="C1664" s="68" t="s">
        <v>2198</v>
      </c>
      <c r="D1664" s="68" t="s">
        <v>2012</v>
      </c>
      <c r="E1664" s="68" t="s">
        <v>2010</v>
      </c>
      <c r="F1664" s="68" t="s">
        <v>2011</v>
      </c>
      <c r="G1664" s="68" t="s">
        <v>1962</v>
      </c>
      <c r="H1664" s="68" t="s">
        <v>1963</v>
      </c>
      <c r="I1664" s="68">
        <v>11</v>
      </c>
      <c r="J1664" s="68" t="s">
        <v>2267</v>
      </c>
      <c r="K1664" s="68">
        <v>1.4</v>
      </c>
      <c r="L1664" s="68">
        <v>0.59</v>
      </c>
      <c r="M1664" s="68" t="s">
        <v>1960</v>
      </c>
      <c r="N1664" s="143">
        <f>IF(対応ガラス検索!$E$2="-","",IF(対応ガラス検索!$E$2&gt;=K1664,MAX($N$2:N1663)+1,""))</f>
        <v>1663</v>
      </c>
      <c r="O1664" s="143">
        <f>IF(対応ガラス検索!$E$2="-","",IF(L1664&lt;=0.65,MAX($O$2:O1663)+1,""))</f>
        <v>1663</v>
      </c>
      <c r="P1664" s="144"/>
      <c r="Q1664" s="145"/>
    </row>
    <row r="1665" spans="1:17" x14ac:dyDescent="0.4">
      <c r="A1665" s="68">
        <v>1664</v>
      </c>
      <c r="B1665" s="68" t="s">
        <v>2295</v>
      </c>
      <c r="C1665" s="68" t="s">
        <v>2198</v>
      </c>
      <c r="D1665" s="68" t="s">
        <v>2012</v>
      </c>
      <c r="E1665" s="68" t="s">
        <v>2010</v>
      </c>
      <c r="F1665" s="68" t="s">
        <v>2011</v>
      </c>
      <c r="G1665" s="68" t="s">
        <v>1962</v>
      </c>
      <c r="H1665" s="68" t="s">
        <v>1963</v>
      </c>
      <c r="I1665" s="68">
        <v>12</v>
      </c>
      <c r="J1665" s="68" t="s">
        <v>2267</v>
      </c>
      <c r="K1665" s="68">
        <v>1.3</v>
      </c>
      <c r="L1665" s="68">
        <v>0.59</v>
      </c>
      <c r="M1665" s="68" t="s">
        <v>1960</v>
      </c>
      <c r="N1665" s="143">
        <f>IF(対応ガラス検索!$E$2="-","",IF(対応ガラス検索!$E$2&gt;=K1665,MAX($N$2:N1664)+1,""))</f>
        <v>1664</v>
      </c>
      <c r="O1665" s="143">
        <f>IF(対応ガラス検索!$E$2="-","",IF(L1665&lt;=0.65,MAX($O$2:O1664)+1,""))</f>
        <v>1664</v>
      </c>
      <c r="P1665" s="144"/>
      <c r="Q1665" s="145"/>
    </row>
    <row r="1666" spans="1:17" x14ac:dyDescent="0.4">
      <c r="A1666" s="68">
        <v>1665</v>
      </c>
      <c r="B1666" s="68" t="s">
        <v>2295</v>
      </c>
      <c r="C1666" s="68" t="s">
        <v>2198</v>
      </c>
      <c r="D1666" s="68" t="s">
        <v>2013</v>
      </c>
      <c r="E1666" s="68" t="s">
        <v>2010</v>
      </c>
      <c r="F1666" s="68" t="s">
        <v>2011</v>
      </c>
      <c r="G1666" s="68" t="s">
        <v>1965</v>
      </c>
      <c r="H1666" s="68" t="s">
        <v>1966</v>
      </c>
      <c r="I1666" s="68">
        <v>6</v>
      </c>
      <c r="J1666" s="68" t="s">
        <v>2296</v>
      </c>
      <c r="K1666" s="68">
        <v>2.5</v>
      </c>
      <c r="L1666" s="68">
        <v>0.57999999999999996</v>
      </c>
      <c r="M1666" s="68" t="s">
        <v>1960</v>
      </c>
      <c r="N1666" s="143">
        <f>IF(対応ガラス検索!$E$2="-","",IF(対応ガラス検索!$E$2&gt;=K1666,MAX($N$2:N1665)+1,""))</f>
        <v>1665</v>
      </c>
      <c r="O1666" s="143">
        <f>IF(対応ガラス検索!$E$2="-","",IF(L1666&lt;=0.65,MAX($O$2:O1665)+1,""))</f>
        <v>1665</v>
      </c>
      <c r="P1666" s="144"/>
      <c r="Q1666" s="145"/>
    </row>
    <row r="1667" spans="1:17" x14ac:dyDescent="0.4">
      <c r="A1667" s="68">
        <v>1666</v>
      </c>
      <c r="B1667" s="68" t="s">
        <v>2295</v>
      </c>
      <c r="C1667" s="68" t="s">
        <v>2198</v>
      </c>
      <c r="D1667" s="68" t="s">
        <v>2013</v>
      </c>
      <c r="E1667" s="68" t="s">
        <v>2010</v>
      </c>
      <c r="F1667" s="68" t="s">
        <v>2011</v>
      </c>
      <c r="G1667" s="68" t="s">
        <v>1965</v>
      </c>
      <c r="H1667" s="68" t="s">
        <v>1966</v>
      </c>
      <c r="I1667" s="68">
        <v>7</v>
      </c>
      <c r="J1667" s="68" t="s">
        <v>2296</v>
      </c>
      <c r="K1667" s="68">
        <v>2.2999999999999998</v>
      </c>
      <c r="L1667" s="68">
        <v>0.57999999999999996</v>
      </c>
      <c r="M1667" s="68" t="s">
        <v>1960</v>
      </c>
      <c r="N1667" s="143">
        <f>IF(対応ガラス検索!$E$2="-","",IF(対応ガラス検索!$E$2&gt;=K1667,MAX($N$2:N1666)+1,""))</f>
        <v>1666</v>
      </c>
      <c r="O1667" s="143">
        <f>IF(対応ガラス検索!$E$2="-","",IF(L1667&lt;=0.65,MAX($O$2:O1666)+1,""))</f>
        <v>1666</v>
      </c>
      <c r="P1667" s="144"/>
      <c r="Q1667" s="145"/>
    </row>
    <row r="1668" spans="1:17" x14ac:dyDescent="0.4">
      <c r="A1668" s="68">
        <v>1667</v>
      </c>
      <c r="B1668" s="68" t="s">
        <v>2295</v>
      </c>
      <c r="C1668" s="68" t="s">
        <v>2198</v>
      </c>
      <c r="D1668" s="68" t="s">
        <v>2013</v>
      </c>
      <c r="E1668" s="68" t="s">
        <v>2010</v>
      </c>
      <c r="F1668" s="68" t="s">
        <v>2011</v>
      </c>
      <c r="G1668" s="68" t="s">
        <v>1965</v>
      </c>
      <c r="H1668" s="68" t="s">
        <v>1966</v>
      </c>
      <c r="I1668" s="68">
        <v>8</v>
      </c>
      <c r="J1668" s="68" t="s">
        <v>2296</v>
      </c>
      <c r="K1668" s="68">
        <v>2.1</v>
      </c>
      <c r="L1668" s="68">
        <v>0.57999999999999996</v>
      </c>
      <c r="M1668" s="68" t="s">
        <v>1960</v>
      </c>
      <c r="N1668" s="143">
        <f>IF(対応ガラス検索!$E$2="-","",IF(対応ガラス検索!$E$2&gt;=K1668,MAX($N$2:N1667)+1,""))</f>
        <v>1667</v>
      </c>
      <c r="O1668" s="143">
        <f>IF(対応ガラス検索!$E$2="-","",IF(L1668&lt;=0.65,MAX($O$2:O1667)+1,""))</f>
        <v>1667</v>
      </c>
      <c r="P1668" s="144"/>
      <c r="Q1668" s="145"/>
    </row>
    <row r="1669" spans="1:17" x14ac:dyDescent="0.4">
      <c r="A1669" s="68">
        <v>1668</v>
      </c>
      <c r="B1669" s="68" t="s">
        <v>2295</v>
      </c>
      <c r="C1669" s="68" t="s">
        <v>2198</v>
      </c>
      <c r="D1669" s="68" t="s">
        <v>2013</v>
      </c>
      <c r="E1669" s="68" t="s">
        <v>2010</v>
      </c>
      <c r="F1669" s="68" t="s">
        <v>2011</v>
      </c>
      <c r="G1669" s="68" t="s">
        <v>1965</v>
      </c>
      <c r="H1669" s="68" t="s">
        <v>1966</v>
      </c>
      <c r="I1669" s="68">
        <v>9</v>
      </c>
      <c r="J1669" s="68" t="s">
        <v>2296</v>
      </c>
      <c r="K1669" s="68">
        <v>2</v>
      </c>
      <c r="L1669" s="68">
        <v>0.57999999999999996</v>
      </c>
      <c r="M1669" s="68" t="s">
        <v>1960</v>
      </c>
      <c r="N1669" s="143">
        <f>IF(対応ガラス検索!$E$2="-","",IF(対応ガラス検索!$E$2&gt;=K1669,MAX($N$2:N1668)+1,""))</f>
        <v>1668</v>
      </c>
      <c r="O1669" s="143">
        <f>IF(対応ガラス検索!$E$2="-","",IF(L1669&lt;=0.65,MAX($O$2:O1668)+1,""))</f>
        <v>1668</v>
      </c>
      <c r="P1669" s="144"/>
      <c r="Q1669" s="145"/>
    </row>
    <row r="1670" spans="1:17" x14ac:dyDescent="0.4">
      <c r="A1670" s="68">
        <v>1669</v>
      </c>
      <c r="B1670" s="68" t="s">
        <v>2295</v>
      </c>
      <c r="C1670" s="68" t="s">
        <v>2198</v>
      </c>
      <c r="D1670" s="68" t="s">
        <v>2013</v>
      </c>
      <c r="E1670" s="68" t="s">
        <v>2010</v>
      </c>
      <c r="F1670" s="68" t="s">
        <v>2011</v>
      </c>
      <c r="G1670" s="68" t="s">
        <v>1965</v>
      </c>
      <c r="H1670" s="68" t="s">
        <v>1966</v>
      </c>
      <c r="I1670" s="68">
        <v>10</v>
      </c>
      <c r="J1670" s="68" t="s">
        <v>2296</v>
      </c>
      <c r="K1670" s="142">
        <v>1.9</v>
      </c>
      <c r="L1670" s="68">
        <v>0.59</v>
      </c>
      <c r="M1670" s="68" t="s">
        <v>1960</v>
      </c>
      <c r="N1670" s="143">
        <f>IF(対応ガラス検索!$E$2="-","",IF(対応ガラス検索!$E$2&gt;=K1670,MAX($N$2:N1669)+1,""))</f>
        <v>1669</v>
      </c>
      <c r="O1670" s="143">
        <f>IF(対応ガラス検索!$E$2="-","",IF(L1670&lt;=0.65,MAX($O$2:O1669)+1,""))</f>
        <v>1669</v>
      </c>
      <c r="P1670" s="144"/>
      <c r="Q1670" s="145"/>
    </row>
    <row r="1671" spans="1:17" x14ac:dyDescent="0.4">
      <c r="A1671" s="68">
        <v>1670</v>
      </c>
      <c r="B1671" s="68" t="s">
        <v>2295</v>
      </c>
      <c r="C1671" s="68" t="s">
        <v>2198</v>
      </c>
      <c r="D1671" s="68" t="s">
        <v>2013</v>
      </c>
      <c r="E1671" s="68" t="s">
        <v>2010</v>
      </c>
      <c r="F1671" s="68" t="s">
        <v>2011</v>
      </c>
      <c r="G1671" s="68" t="s">
        <v>1965</v>
      </c>
      <c r="H1671" s="68" t="s">
        <v>1966</v>
      </c>
      <c r="I1671" s="68">
        <v>11</v>
      </c>
      <c r="J1671" s="68" t="s">
        <v>2296</v>
      </c>
      <c r="K1671" s="68">
        <v>1.8</v>
      </c>
      <c r="L1671" s="68">
        <v>0.59</v>
      </c>
      <c r="M1671" s="68" t="s">
        <v>1960</v>
      </c>
      <c r="N1671" s="143">
        <f>IF(対応ガラス検索!$E$2="-","",IF(対応ガラス検索!$E$2&gt;=K1671,MAX($N$2:N1670)+1,""))</f>
        <v>1670</v>
      </c>
      <c r="O1671" s="143">
        <f>IF(対応ガラス検索!$E$2="-","",IF(L1671&lt;=0.65,MAX($O$2:O1670)+1,""))</f>
        <v>1670</v>
      </c>
      <c r="P1671" s="144"/>
      <c r="Q1671" s="145"/>
    </row>
    <row r="1672" spans="1:17" x14ac:dyDescent="0.4">
      <c r="A1672" s="68">
        <v>1671</v>
      </c>
      <c r="B1672" s="68" t="s">
        <v>2295</v>
      </c>
      <c r="C1672" s="68" t="s">
        <v>2198</v>
      </c>
      <c r="D1672" s="68" t="s">
        <v>2013</v>
      </c>
      <c r="E1672" s="68" t="s">
        <v>2010</v>
      </c>
      <c r="F1672" s="68" t="s">
        <v>2011</v>
      </c>
      <c r="G1672" s="68" t="s">
        <v>1965</v>
      </c>
      <c r="H1672" s="68" t="s">
        <v>1966</v>
      </c>
      <c r="I1672" s="68">
        <v>12</v>
      </c>
      <c r="J1672" s="68" t="s">
        <v>2296</v>
      </c>
      <c r="K1672" s="68">
        <v>1.7</v>
      </c>
      <c r="L1672" s="68">
        <v>0.59</v>
      </c>
      <c r="M1672" s="68" t="s">
        <v>1960</v>
      </c>
      <c r="N1672" s="143">
        <f>IF(対応ガラス検索!$E$2="-","",IF(対応ガラス検索!$E$2&gt;=K1672,MAX($N$2:N1671)+1,""))</f>
        <v>1671</v>
      </c>
      <c r="O1672" s="143">
        <f>IF(対応ガラス検索!$E$2="-","",IF(L1672&lt;=0.65,MAX($O$2:O1671)+1,""))</f>
        <v>1671</v>
      </c>
      <c r="P1672" s="144"/>
      <c r="Q1672" s="145"/>
    </row>
    <row r="1673" spans="1:17" x14ac:dyDescent="0.4">
      <c r="A1673" s="68">
        <v>1672</v>
      </c>
      <c r="B1673" s="68" t="s">
        <v>2295</v>
      </c>
      <c r="C1673" s="68" t="s">
        <v>2198</v>
      </c>
      <c r="D1673" s="68" t="s">
        <v>2013</v>
      </c>
      <c r="E1673" s="68" t="s">
        <v>2010</v>
      </c>
      <c r="F1673" s="68" t="s">
        <v>2011</v>
      </c>
      <c r="G1673" s="68" t="s">
        <v>1965</v>
      </c>
      <c r="H1673" s="68" t="s">
        <v>1966</v>
      </c>
      <c r="I1673" s="68">
        <v>6</v>
      </c>
      <c r="J1673" s="68" t="s">
        <v>2267</v>
      </c>
      <c r="K1673" s="68">
        <v>2.1</v>
      </c>
      <c r="L1673" s="68">
        <v>0.57999999999999996</v>
      </c>
      <c r="M1673" s="68" t="s">
        <v>1960</v>
      </c>
      <c r="N1673" s="143">
        <f>IF(対応ガラス検索!$E$2="-","",IF(対応ガラス検索!$E$2&gt;=K1673,MAX($N$2:N1672)+1,""))</f>
        <v>1672</v>
      </c>
      <c r="O1673" s="143">
        <f>IF(対応ガラス検索!$E$2="-","",IF(L1673&lt;=0.65,MAX($O$2:O1672)+1,""))</f>
        <v>1672</v>
      </c>
      <c r="P1673" s="144"/>
      <c r="Q1673" s="145"/>
    </row>
    <row r="1674" spans="1:17" x14ac:dyDescent="0.4">
      <c r="A1674" s="68">
        <v>1673</v>
      </c>
      <c r="B1674" s="68" t="s">
        <v>2295</v>
      </c>
      <c r="C1674" s="68" t="s">
        <v>2198</v>
      </c>
      <c r="D1674" s="68" t="s">
        <v>2013</v>
      </c>
      <c r="E1674" s="68" t="s">
        <v>2010</v>
      </c>
      <c r="F1674" s="68" t="s">
        <v>2011</v>
      </c>
      <c r="G1674" s="68" t="s">
        <v>1965</v>
      </c>
      <c r="H1674" s="68" t="s">
        <v>1966</v>
      </c>
      <c r="I1674" s="68">
        <v>7</v>
      </c>
      <c r="J1674" s="68" t="s">
        <v>2267</v>
      </c>
      <c r="K1674" s="68">
        <v>1.9</v>
      </c>
      <c r="L1674" s="68">
        <v>0.59</v>
      </c>
      <c r="M1674" s="68" t="s">
        <v>1960</v>
      </c>
      <c r="N1674" s="143">
        <f>IF(対応ガラス検索!$E$2="-","",IF(対応ガラス検索!$E$2&gt;=K1674,MAX($N$2:N1673)+1,""))</f>
        <v>1673</v>
      </c>
      <c r="O1674" s="143">
        <f>IF(対応ガラス検索!$E$2="-","",IF(L1674&lt;=0.65,MAX($O$2:O1673)+1,""))</f>
        <v>1673</v>
      </c>
      <c r="P1674" s="144"/>
      <c r="Q1674" s="145"/>
    </row>
    <row r="1675" spans="1:17" x14ac:dyDescent="0.4">
      <c r="A1675" s="68">
        <v>1674</v>
      </c>
      <c r="B1675" s="68" t="s">
        <v>2295</v>
      </c>
      <c r="C1675" s="68" t="s">
        <v>2198</v>
      </c>
      <c r="D1675" s="68" t="s">
        <v>2013</v>
      </c>
      <c r="E1675" s="68" t="s">
        <v>2010</v>
      </c>
      <c r="F1675" s="68" t="s">
        <v>2011</v>
      </c>
      <c r="G1675" s="68" t="s">
        <v>1965</v>
      </c>
      <c r="H1675" s="68" t="s">
        <v>1966</v>
      </c>
      <c r="I1675" s="68">
        <v>8</v>
      </c>
      <c r="J1675" s="68" t="s">
        <v>2267</v>
      </c>
      <c r="K1675" s="68">
        <v>1.7</v>
      </c>
      <c r="L1675" s="68">
        <v>0.59</v>
      </c>
      <c r="M1675" s="68" t="s">
        <v>1960</v>
      </c>
      <c r="N1675" s="143">
        <f>IF(対応ガラス検索!$E$2="-","",IF(対応ガラス検索!$E$2&gt;=K1675,MAX($N$2:N1674)+1,""))</f>
        <v>1674</v>
      </c>
      <c r="O1675" s="143">
        <f>IF(対応ガラス検索!$E$2="-","",IF(L1675&lt;=0.65,MAX($O$2:O1674)+1,""))</f>
        <v>1674</v>
      </c>
      <c r="P1675" s="144"/>
      <c r="Q1675" s="145"/>
    </row>
    <row r="1676" spans="1:17" x14ac:dyDescent="0.4">
      <c r="A1676" s="68">
        <v>1675</v>
      </c>
      <c r="B1676" s="68" t="s">
        <v>2295</v>
      </c>
      <c r="C1676" s="68" t="s">
        <v>2198</v>
      </c>
      <c r="D1676" s="68" t="s">
        <v>2013</v>
      </c>
      <c r="E1676" s="68" t="s">
        <v>2010</v>
      </c>
      <c r="F1676" s="68" t="s">
        <v>2011</v>
      </c>
      <c r="G1676" s="68" t="s">
        <v>1965</v>
      </c>
      <c r="H1676" s="68" t="s">
        <v>1966</v>
      </c>
      <c r="I1676" s="68">
        <v>9</v>
      </c>
      <c r="J1676" s="68" t="s">
        <v>2267</v>
      </c>
      <c r="K1676" s="68">
        <v>1.6</v>
      </c>
      <c r="L1676" s="68">
        <v>0.59</v>
      </c>
      <c r="M1676" s="68" t="s">
        <v>1960</v>
      </c>
      <c r="N1676" s="143">
        <f>IF(対応ガラス検索!$E$2="-","",IF(対応ガラス検索!$E$2&gt;=K1676,MAX($N$2:N1675)+1,""))</f>
        <v>1675</v>
      </c>
      <c r="O1676" s="143">
        <f>IF(対応ガラス検索!$E$2="-","",IF(L1676&lt;=0.65,MAX($O$2:O1675)+1,""))</f>
        <v>1675</v>
      </c>
      <c r="P1676" s="144"/>
      <c r="Q1676" s="145"/>
    </row>
    <row r="1677" spans="1:17" x14ac:dyDescent="0.4">
      <c r="A1677" s="68">
        <v>1676</v>
      </c>
      <c r="B1677" s="68" t="s">
        <v>2295</v>
      </c>
      <c r="C1677" s="68" t="s">
        <v>2198</v>
      </c>
      <c r="D1677" s="68" t="s">
        <v>2013</v>
      </c>
      <c r="E1677" s="68" t="s">
        <v>2010</v>
      </c>
      <c r="F1677" s="68" t="s">
        <v>2011</v>
      </c>
      <c r="G1677" s="68" t="s">
        <v>1965</v>
      </c>
      <c r="H1677" s="68" t="s">
        <v>1966</v>
      </c>
      <c r="I1677" s="68">
        <v>10</v>
      </c>
      <c r="J1677" s="68" t="s">
        <v>2267</v>
      </c>
      <c r="K1677" s="68">
        <v>1.5</v>
      </c>
      <c r="L1677" s="68">
        <v>0.59</v>
      </c>
      <c r="M1677" s="68" t="s">
        <v>1960</v>
      </c>
      <c r="N1677" s="143">
        <f>IF(対応ガラス検索!$E$2="-","",IF(対応ガラス検索!$E$2&gt;=K1677,MAX($N$2:N1676)+1,""))</f>
        <v>1676</v>
      </c>
      <c r="O1677" s="143">
        <f>IF(対応ガラス検索!$E$2="-","",IF(L1677&lt;=0.65,MAX($O$2:O1676)+1,""))</f>
        <v>1676</v>
      </c>
      <c r="P1677" s="144"/>
      <c r="Q1677" s="145"/>
    </row>
    <row r="1678" spans="1:17" x14ac:dyDescent="0.4">
      <c r="A1678" s="68">
        <v>1677</v>
      </c>
      <c r="B1678" s="68" t="s">
        <v>2295</v>
      </c>
      <c r="C1678" s="68" t="s">
        <v>2198</v>
      </c>
      <c r="D1678" s="68" t="s">
        <v>2013</v>
      </c>
      <c r="E1678" s="68" t="s">
        <v>2010</v>
      </c>
      <c r="F1678" s="68" t="s">
        <v>2011</v>
      </c>
      <c r="G1678" s="68" t="s">
        <v>1965</v>
      </c>
      <c r="H1678" s="68" t="s">
        <v>1966</v>
      </c>
      <c r="I1678" s="68">
        <v>11</v>
      </c>
      <c r="J1678" s="68" t="s">
        <v>2267</v>
      </c>
      <c r="K1678" s="68">
        <v>1.4</v>
      </c>
      <c r="L1678" s="68">
        <v>0.59</v>
      </c>
      <c r="M1678" s="68" t="s">
        <v>1960</v>
      </c>
      <c r="N1678" s="143">
        <f>IF(対応ガラス検索!$E$2="-","",IF(対応ガラス検索!$E$2&gt;=K1678,MAX($N$2:N1677)+1,""))</f>
        <v>1677</v>
      </c>
      <c r="O1678" s="143">
        <f>IF(対応ガラス検索!$E$2="-","",IF(L1678&lt;=0.65,MAX($O$2:O1677)+1,""))</f>
        <v>1677</v>
      </c>
      <c r="P1678" s="144"/>
      <c r="Q1678" s="145"/>
    </row>
    <row r="1679" spans="1:17" x14ac:dyDescent="0.4">
      <c r="A1679" s="68">
        <v>1678</v>
      </c>
      <c r="B1679" s="68" t="s">
        <v>2295</v>
      </c>
      <c r="C1679" s="68" t="s">
        <v>2198</v>
      </c>
      <c r="D1679" s="68" t="s">
        <v>2013</v>
      </c>
      <c r="E1679" s="68" t="s">
        <v>2010</v>
      </c>
      <c r="F1679" s="68" t="s">
        <v>2011</v>
      </c>
      <c r="G1679" s="68" t="s">
        <v>1965</v>
      </c>
      <c r="H1679" s="68" t="s">
        <v>1966</v>
      </c>
      <c r="I1679" s="68">
        <v>12</v>
      </c>
      <c r="J1679" s="68" t="s">
        <v>2267</v>
      </c>
      <c r="K1679" s="68">
        <v>1.3</v>
      </c>
      <c r="L1679" s="68">
        <v>0.59</v>
      </c>
      <c r="M1679" s="68" t="s">
        <v>1960</v>
      </c>
      <c r="N1679" s="143">
        <f>IF(対応ガラス検索!$E$2="-","",IF(対応ガラス検索!$E$2&gt;=K1679,MAX($N$2:N1678)+1,""))</f>
        <v>1678</v>
      </c>
      <c r="O1679" s="143">
        <f>IF(対応ガラス検索!$E$2="-","",IF(L1679&lt;=0.65,MAX($O$2:O1678)+1,""))</f>
        <v>1678</v>
      </c>
      <c r="P1679" s="144"/>
      <c r="Q1679" s="145"/>
    </row>
    <row r="1680" spans="1:17" x14ac:dyDescent="0.4">
      <c r="A1680" s="68">
        <v>1679</v>
      </c>
      <c r="B1680" s="68" t="s">
        <v>2295</v>
      </c>
      <c r="C1680" s="68" t="s">
        <v>2198</v>
      </c>
      <c r="D1680" s="68" t="s">
        <v>1970</v>
      </c>
      <c r="E1680" s="68" t="s">
        <v>1971</v>
      </c>
      <c r="F1680" s="68" t="s">
        <v>1972</v>
      </c>
      <c r="G1680" s="68" t="s">
        <v>1958</v>
      </c>
      <c r="H1680" s="68" t="s">
        <v>1959</v>
      </c>
      <c r="I1680" s="68">
        <v>8</v>
      </c>
      <c r="J1680" s="68" t="s">
        <v>2296</v>
      </c>
      <c r="K1680" s="68">
        <v>2.1</v>
      </c>
      <c r="L1680" s="68">
        <v>0.61</v>
      </c>
      <c r="M1680" s="68" t="s">
        <v>1960</v>
      </c>
      <c r="N1680" s="143">
        <f>IF(対応ガラス検索!$E$2="-","",IF(対応ガラス検索!$E$2&gt;=K1680,MAX($N$2:N1679)+1,""))</f>
        <v>1679</v>
      </c>
      <c r="O1680" s="143">
        <f>IF(対応ガラス検索!$E$2="-","",IF(L1680&lt;=0.65,MAX($O$2:O1679)+1,""))</f>
        <v>1679</v>
      </c>
      <c r="P1680" s="144"/>
      <c r="Q1680" s="145"/>
    </row>
    <row r="1681" spans="1:17" x14ac:dyDescent="0.4">
      <c r="A1681" s="68">
        <v>1680</v>
      </c>
      <c r="B1681" s="68" t="s">
        <v>2295</v>
      </c>
      <c r="C1681" s="68" t="s">
        <v>2198</v>
      </c>
      <c r="D1681" s="68" t="s">
        <v>1970</v>
      </c>
      <c r="E1681" s="68" t="s">
        <v>1971</v>
      </c>
      <c r="F1681" s="68" t="s">
        <v>1972</v>
      </c>
      <c r="G1681" s="68" t="s">
        <v>1958</v>
      </c>
      <c r="H1681" s="68" t="s">
        <v>1959</v>
      </c>
      <c r="I1681" s="68">
        <v>9</v>
      </c>
      <c r="J1681" s="68" t="s">
        <v>2296</v>
      </c>
      <c r="K1681" s="68">
        <v>2</v>
      </c>
      <c r="L1681" s="68">
        <v>0.61</v>
      </c>
      <c r="M1681" s="68" t="s">
        <v>1960</v>
      </c>
      <c r="N1681" s="143">
        <f>IF(対応ガラス検索!$E$2="-","",IF(対応ガラス検索!$E$2&gt;=K1681,MAX($N$2:N1680)+1,""))</f>
        <v>1680</v>
      </c>
      <c r="O1681" s="143">
        <f>IF(対応ガラス検索!$E$2="-","",IF(L1681&lt;=0.65,MAX($O$2:O1680)+1,""))</f>
        <v>1680</v>
      </c>
      <c r="P1681" s="144"/>
      <c r="Q1681" s="145"/>
    </row>
    <row r="1682" spans="1:17" x14ac:dyDescent="0.4">
      <c r="A1682" s="68">
        <v>1681</v>
      </c>
      <c r="B1682" s="68" t="s">
        <v>2295</v>
      </c>
      <c r="C1682" s="68" t="s">
        <v>2198</v>
      </c>
      <c r="D1682" s="68" t="s">
        <v>1970</v>
      </c>
      <c r="E1682" s="68" t="s">
        <v>1971</v>
      </c>
      <c r="F1682" s="68" t="s">
        <v>1972</v>
      </c>
      <c r="G1682" s="68" t="s">
        <v>1958</v>
      </c>
      <c r="H1682" s="68" t="s">
        <v>1959</v>
      </c>
      <c r="I1682" s="68">
        <v>10</v>
      </c>
      <c r="J1682" s="68" t="s">
        <v>2296</v>
      </c>
      <c r="K1682" s="68">
        <v>1.9</v>
      </c>
      <c r="L1682" s="68">
        <v>0.61</v>
      </c>
      <c r="M1682" s="68" t="s">
        <v>1960</v>
      </c>
      <c r="N1682" s="143">
        <f>IF(対応ガラス検索!$E$2="-","",IF(対応ガラス検索!$E$2&gt;=K1682,MAX($N$2:N1681)+1,""))</f>
        <v>1681</v>
      </c>
      <c r="O1682" s="143">
        <f>IF(対応ガラス検索!$E$2="-","",IF(L1682&lt;=0.65,MAX($O$2:O1681)+1,""))</f>
        <v>1681</v>
      </c>
      <c r="P1682" s="144"/>
      <c r="Q1682" s="145"/>
    </row>
    <row r="1683" spans="1:17" x14ac:dyDescent="0.4">
      <c r="A1683" s="68">
        <v>1682</v>
      </c>
      <c r="B1683" s="68" t="s">
        <v>2295</v>
      </c>
      <c r="C1683" s="68" t="s">
        <v>2198</v>
      </c>
      <c r="D1683" s="68" t="s">
        <v>1970</v>
      </c>
      <c r="E1683" s="68" t="s">
        <v>1971</v>
      </c>
      <c r="F1683" s="68" t="s">
        <v>1972</v>
      </c>
      <c r="G1683" s="68" t="s">
        <v>1958</v>
      </c>
      <c r="H1683" s="68" t="s">
        <v>1959</v>
      </c>
      <c r="I1683" s="68">
        <v>11</v>
      </c>
      <c r="J1683" s="68" t="s">
        <v>2296</v>
      </c>
      <c r="K1683" s="142">
        <v>1.8</v>
      </c>
      <c r="L1683" s="68">
        <v>0.61</v>
      </c>
      <c r="M1683" s="68" t="s">
        <v>1960</v>
      </c>
      <c r="N1683" s="143">
        <f>IF(対応ガラス検索!$E$2="-","",IF(対応ガラス検索!$E$2&gt;=K1683,MAX($N$2:N1682)+1,""))</f>
        <v>1682</v>
      </c>
      <c r="O1683" s="143">
        <f>IF(対応ガラス検索!$E$2="-","",IF(L1683&lt;=0.65,MAX($O$2:O1682)+1,""))</f>
        <v>1682</v>
      </c>
      <c r="P1683" s="144"/>
      <c r="Q1683" s="145"/>
    </row>
    <row r="1684" spans="1:17" x14ac:dyDescent="0.4">
      <c r="A1684" s="68">
        <v>1683</v>
      </c>
      <c r="B1684" s="68" t="s">
        <v>2295</v>
      </c>
      <c r="C1684" s="68" t="s">
        <v>2198</v>
      </c>
      <c r="D1684" s="68" t="s">
        <v>1970</v>
      </c>
      <c r="E1684" s="68" t="s">
        <v>1971</v>
      </c>
      <c r="F1684" s="68" t="s">
        <v>1972</v>
      </c>
      <c r="G1684" s="68" t="s">
        <v>1958</v>
      </c>
      <c r="H1684" s="68" t="s">
        <v>1959</v>
      </c>
      <c r="I1684" s="68">
        <v>12</v>
      </c>
      <c r="J1684" s="68" t="s">
        <v>2296</v>
      </c>
      <c r="K1684" s="68">
        <v>1.7</v>
      </c>
      <c r="L1684" s="68">
        <v>0.61</v>
      </c>
      <c r="M1684" s="68" t="s">
        <v>1960</v>
      </c>
      <c r="N1684" s="143">
        <f>IF(対応ガラス検索!$E$2="-","",IF(対応ガラス検索!$E$2&gt;=K1684,MAX($N$2:N1683)+1,""))</f>
        <v>1683</v>
      </c>
      <c r="O1684" s="143">
        <f>IF(対応ガラス検索!$E$2="-","",IF(L1684&lt;=0.65,MAX($O$2:O1683)+1,""))</f>
        <v>1683</v>
      </c>
      <c r="P1684" s="144"/>
      <c r="Q1684" s="145"/>
    </row>
    <row r="1685" spans="1:17" x14ac:dyDescent="0.4">
      <c r="A1685" s="68">
        <v>1684</v>
      </c>
      <c r="B1685" s="68" t="s">
        <v>2295</v>
      </c>
      <c r="C1685" s="68" t="s">
        <v>2198</v>
      </c>
      <c r="D1685" s="68" t="s">
        <v>1970</v>
      </c>
      <c r="E1685" s="68" t="s">
        <v>1971</v>
      </c>
      <c r="F1685" s="68" t="s">
        <v>1972</v>
      </c>
      <c r="G1685" s="68" t="s">
        <v>1958</v>
      </c>
      <c r="H1685" s="68" t="s">
        <v>1959</v>
      </c>
      <c r="I1685" s="68">
        <v>13</v>
      </c>
      <c r="J1685" s="68" t="s">
        <v>2296</v>
      </c>
      <c r="K1685" s="68">
        <v>1.6</v>
      </c>
      <c r="L1685" s="68">
        <v>0.61</v>
      </c>
      <c r="M1685" s="68" t="s">
        <v>1960</v>
      </c>
      <c r="N1685" s="143">
        <f>IF(対応ガラス検索!$E$2="-","",IF(対応ガラス検索!$E$2&gt;=K1685,MAX($N$2:N1684)+1,""))</f>
        <v>1684</v>
      </c>
      <c r="O1685" s="143">
        <f>IF(対応ガラス検索!$E$2="-","",IF(L1685&lt;=0.65,MAX($O$2:O1684)+1,""))</f>
        <v>1684</v>
      </c>
      <c r="P1685" s="144"/>
      <c r="Q1685" s="145"/>
    </row>
    <row r="1686" spans="1:17" x14ac:dyDescent="0.4">
      <c r="A1686" s="68">
        <v>1685</v>
      </c>
      <c r="B1686" s="68" t="s">
        <v>2295</v>
      </c>
      <c r="C1686" s="68" t="s">
        <v>2198</v>
      </c>
      <c r="D1686" s="68" t="s">
        <v>1970</v>
      </c>
      <c r="E1686" s="68" t="s">
        <v>1971</v>
      </c>
      <c r="F1686" s="68" t="s">
        <v>1972</v>
      </c>
      <c r="G1686" s="68" t="s">
        <v>1958</v>
      </c>
      <c r="H1686" s="68" t="s">
        <v>1959</v>
      </c>
      <c r="I1686" s="68">
        <v>14</v>
      </c>
      <c r="J1686" s="68" t="s">
        <v>2296</v>
      </c>
      <c r="K1686" s="68">
        <v>1.5</v>
      </c>
      <c r="L1686" s="68">
        <v>0.61</v>
      </c>
      <c r="M1686" s="68" t="s">
        <v>1960</v>
      </c>
      <c r="N1686" s="143">
        <f>IF(対応ガラス検索!$E$2="-","",IF(対応ガラス検索!$E$2&gt;=K1686,MAX($N$2:N1685)+1,""))</f>
        <v>1685</v>
      </c>
      <c r="O1686" s="143">
        <f>IF(対応ガラス検索!$E$2="-","",IF(L1686&lt;=0.65,MAX($O$2:O1685)+1,""))</f>
        <v>1685</v>
      </c>
      <c r="P1686" s="144"/>
      <c r="Q1686" s="145"/>
    </row>
    <row r="1687" spans="1:17" x14ac:dyDescent="0.4">
      <c r="A1687" s="68">
        <v>1686</v>
      </c>
      <c r="B1687" s="68" t="s">
        <v>2295</v>
      </c>
      <c r="C1687" s="68" t="s">
        <v>2198</v>
      </c>
      <c r="D1687" s="68" t="s">
        <v>1970</v>
      </c>
      <c r="E1687" s="68" t="s">
        <v>1971</v>
      </c>
      <c r="F1687" s="68" t="s">
        <v>1972</v>
      </c>
      <c r="G1687" s="68" t="s">
        <v>1958</v>
      </c>
      <c r="H1687" s="68" t="s">
        <v>1959</v>
      </c>
      <c r="I1687" s="68">
        <v>15</v>
      </c>
      <c r="J1687" s="68" t="s">
        <v>2296</v>
      </c>
      <c r="K1687" s="68">
        <v>1.5</v>
      </c>
      <c r="L1687" s="68">
        <v>0.61</v>
      </c>
      <c r="M1687" s="68" t="s">
        <v>1960</v>
      </c>
      <c r="N1687" s="143">
        <f>IF(対応ガラス検索!$E$2="-","",IF(対応ガラス検索!$E$2&gt;=K1687,MAX($N$2:N1686)+1,""))</f>
        <v>1686</v>
      </c>
      <c r="O1687" s="143">
        <f>IF(対応ガラス検索!$E$2="-","",IF(L1687&lt;=0.65,MAX($O$2:O1686)+1,""))</f>
        <v>1686</v>
      </c>
      <c r="P1687" s="144"/>
      <c r="Q1687" s="145"/>
    </row>
    <row r="1688" spans="1:17" x14ac:dyDescent="0.4">
      <c r="A1688" s="68">
        <v>1687</v>
      </c>
      <c r="B1688" s="68" t="s">
        <v>2295</v>
      </c>
      <c r="C1688" s="68" t="s">
        <v>2198</v>
      </c>
      <c r="D1688" s="68" t="s">
        <v>1970</v>
      </c>
      <c r="E1688" s="68" t="s">
        <v>1971</v>
      </c>
      <c r="F1688" s="68" t="s">
        <v>1972</v>
      </c>
      <c r="G1688" s="68" t="s">
        <v>1958</v>
      </c>
      <c r="H1688" s="68" t="s">
        <v>1959</v>
      </c>
      <c r="I1688" s="68">
        <v>8</v>
      </c>
      <c r="J1688" s="68" t="s">
        <v>2267</v>
      </c>
      <c r="K1688" s="68">
        <v>1.7</v>
      </c>
      <c r="L1688" s="68">
        <v>0.61</v>
      </c>
      <c r="M1688" s="68" t="s">
        <v>1960</v>
      </c>
      <c r="N1688" s="143">
        <f>IF(対応ガラス検索!$E$2="-","",IF(対応ガラス検索!$E$2&gt;=K1688,MAX($N$2:N1687)+1,""))</f>
        <v>1687</v>
      </c>
      <c r="O1688" s="143">
        <f>IF(対応ガラス検索!$E$2="-","",IF(L1688&lt;=0.65,MAX($O$2:O1687)+1,""))</f>
        <v>1687</v>
      </c>
      <c r="P1688" s="144"/>
      <c r="Q1688" s="145"/>
    </row>
    <row r="1689" spans="1:17" x14ac:dyDescent="0.4">
      <c r="A1689" s="68">
        <v>1688</v>
      </c>
      <c r="B1689" s="68" t="s">
        <v>2295</v>
      </c>
      <c r="C1689" s="68" t="s">
        <v>2198</v>
      </c>
      <c r="D1689" s="68" t="s">
        <v>1970</v>
      </c>
      <c r="E1689" s="68" t="s">
        <v>1971</v>
      </c>
      <c r="F1689" s="68" t="s">
        <v>1972</v>
      </c>
      <c r="G1689" s="68" t="s">
        <v>1958</v>
      </c>
      <c r="H1689" s="68" t="s">
        <v>1959</v>
      </c>
      <c r="I1689" s="68">
        <v>9</v>
      </c>
      <c r="J1689" s="68" t="s">
        <v>2267</v>
      </c>
      <c r="K1689" s="68">
        <v>1.6</v>
      </c>
      <c r="L1689" s="68">
        <v>0.61</v>
      </c>
      <c r="M1689" s="68" t="s">
        <v>1960</v>
      </c>
      <c r="N1689" s="143">
        <f>IF(対応ガラス検索!$E$2="-","",IF(対応ガラス検索!$E$2&gt;=K1689,MAX($N$2:N1688)+1,""))</f>
        <v>1688</v>
      </c>
      <c r="O1689" s="143">
        <f>IF(対応ガラス検索!$E$2="-","",IF(L1689&lt;=0.65,MAX($O$2:O1688)+1,""))</f>
        <v>1688</v>
      </c>
      <c r="P1689" s="144"/>
      <c r="Q1689" s="145"/>
    </row>
    <row r="1690" spans="1:17" x14ac:dyDescent="0.4">
      <c r="A1690" s="68">
        <v>1689</v>
      </c>
      <c r="B1690" s="68" t="s">
        <v>2295</v>
      </c>
      <c r="C1690" s="68" t="s">
        <v>2198</v>
      </c>
      <c r="D1690" s="68" t="s">
        <v>1970</v>
      </c>
      <c r="E1690" s="68" t="s">
        <v>1971</v>
      </c>
      <c r="F1690" s="68" t="s">
        <v>1972</v>
      </c>
      <c r="G1690" s="68" t="s">
        <v>1958</v>
      </c>
      <c r="H1690" s="68" t="s">
        <v>1959</v>
      </c>
      <c r="I1690" s="68">
        <v>10</v>
      </c>
      <c r="J1690" s="68" t="s">
        <v>2267</v>
      </c>
      <c r="K1690" s="68">
        <v>1.5</v>
      </c>
      <c r="L1690" s="68">
        <v>0.61</v>
      </c>
      <c r="M1690" s="68" t="s">
        <v>1960</v>
      </c>
      <c r="N1690" s="143">
        <f>IF(対応ガラス検索!$E$2="-","",IF(対応ガラス検索!$E$2&gt;=K1690,MAX($N$2:N1689)+1,""))</f>
        <v>1689</v>
      </c>
      <c r="O1690" s="143">
        <f>IF(対応ガラス検索!$E$2="-","",IF(L1690&lt;=0.65,MAX($O$2:O1689)+1,""))</f>
        <v>1689</v>
      </c>
      <c r="P1690" s="144"/>
      <c r="Q1690" s="145"/>
    </row>
    <row r="1691" spans="1:17" x14ac:dyDescent="0.4">
      <c r="A1691" s="68">
        <v>1690</v>
      </c>
      <c r="B1691" s="68" t="s">
        <v>2295</v>
      </c>
      <c r="C1691" s="68" t="s">
        <v>2198</v>
      </c>
      <c r="D1691" s="68" t="s">
        <v>1970</v>
      </c>
      <c r="E1691" s="68" t="s">
        <v>1971</v>
      </c>
      <c r="F1691" s="68" t="s">
        <v>1972</v>
      </c>
      <c r="G1691" s="68" t="s">
        <v>1958</v>
      </c>
      <c r="H1691" s="68" t="s">
        <v>1959</v>
      </c>
      <c r="I1691" s="68">
        <v>11</v>
      </c>
      <c r="J1691" s="68" t="s">
        <v>2267</v>
      </c>
      <c r="K1691" s="68">
        <v>1.4</v>
      </c>
      <c r="L1691" s="68">
        <v>0.61</v>
      </c>
      <c r="M1691" s="68" t="s">
        <v>1960</v>
      </c>
      <c r="N1691" s="143">
        <f>IF(対応ガラス検索!$E$2="-","",IF(対応ガラス検索!$E$2&gt;=K1691,MAX($N$2:N1690)+1,""))</f>
        <v>1690</v>
      </c>
      <c r="O1691" s="143">
        <f>IF(対応ガラス検索!$E$2="-","",IF(L1691&lt;=0.65,MAX($O$2:O1690)+1,""))</f>
        <v>1690</v>
      </c>
      <c r="P1691" s="144"/>
      <c r="Q1691" s="145"/>
    </row>
    <row r="1692" spans="1:17" x14ac:dyDescent="0.4">
      <c r="A1692" s="68">
        <v>1691</v>
      </c>
      <c r="B1692" s="68" t="s">
        <v>2295</v>
      </c>
      <c r="C1692" s="68" t="s">
        <v>2198</v>
      </c>
      <c r="D1692" s="68" t="s">
        <v>1970</v>
      </c>
      <c r="E1692" s="68" t="s">
        <v>1971</v>
      </c>
      <c r="F1692" s="68" t="s">
        <v>1972</v>
      </c>
      <c r="G1692" s="68" t="s">
        <v>1958</v>
      </c>
      <c r="H1692" s="68" t="s">
        <v>1959</v>
      </c>
      <c r="I1692" s="68">
        <v>12</v>
      </c>
      <c r="J1692" s="68" t="s">
        <v>2267</v>
      </c>
      <c r="K1692" s="68">
        <v>1.3</v>
      </c>
      <c r="L1692" s="68">
        <v>0.61</v>
      </c>
      <c r="M1692" s="68" t="s">
        <v>1960</v>
      </c>
      <c r="N1692" s="143">
        <f>IF(対応ガラス検索!$E$2="-","",IF(対応ガラス検索!$E$2&gt;=K1692,MAX($N$2:N1691)+1,""))</f>
        <v>1691</v>
      </c>
      <c r="O1692" s="143">
        <f>IF(対応ガラス検索!$E$2="-","",IF(L1692&lt;=0.65,MAX($O$2:O1691)+1,""))</f>
        <v>1691</v>
      </c>
      <c r="P1692" s="144"/>
      <c r="Q1692" s="145"/>
    </row>
    <row r="1693" spans="1:17" x14ac:dyDescent="0.4">
      <c r="A1693" s="68">
        <v>1692</v>
      </c>
      <c r="B1693" s="68" t="s">
        <v>2295</v>
      </c>
      <c r="C1693" s="68" t="s">
        <v>2198</v>
      </c>
      <c r="D1693" s="68" t="s">
        <v>1970</v>
      </c>
      <c r="E1693" s="68" t="s">
        <v>1971</v>
      </c>
      <c r="F1693" s="68" t="s">
        <v>1972</v>
      </c>
      <c r="G1693" s="68" t="s">
        <v>1958</v>
      </c>
      <c r="H1693" s="68" t="s">
        <v>1959</v>
      </c>
      <c r="I1693" s="68">
        <v>13</v>
      </c>
      <c r="J1693" s="68" t="s">
        <v>2267</v>
      </c>
      <c r="K1693" s="68">
        <v>1.3</v>
      </c>
      <c r="L1693" s="68">
        <v>0.61</v>
      </c>
      <c r="M1693" s="68" t="s">
        <v>1960</v>
      </c>
      <c r="N1693" s="143">
        <f>IF(対応ガラス検索!$E$2="-","",IF(対応ガラス検索!$E$2&gt;=K1693,MAX($N$2:N1692)+1,""))</f>
        <v>1692</v>
      </c>
      <c r="O1693" s="143">
        <f>IF(対応ガラス検索!$E$2="-","",IF(L1693&lt;=0.65,MAX($O$2:O1692)+1,""))</f>
        <v>1692</v>
      </c>
      <c r="P1693" s="144"/>
      <c r="Q1693" s="145"/>
    </row>
    <row r="1694" spans="1:17" x14ac:dyDescent="0.4">
      <c r="A1694" s="68">
        <v>1693</v>
      </c>
      <c r="B1694" s="68" t="s">
        <v>2295</v>
      </c>
      <c r="C1694" s="68" t="s">
        <v>2198</v>
      </c>
      <c r="D1694" s="68" t="s">
        <v>1970</v>
      </c>
      <c r="E1694" s="68" t="s">
        <v>1971</v>
      </c>
      <c r="F1694" s="68" t="s">
        <v>1972</v>
      </c>
      <c r="G1694" s="68" t="s">
        <v>1958</v>
      </c>
      <c r="H1694" s="68" t="s">
        <v>1959</v>
      </c>
      <c r="I1694" s="68">
        <v>14</v>
      </c>
      <c r="J1694" s="68" t="s">
        <v>2267</v>
      </c>
      <c r="K1694" s="68">
        <v>1.2</v>
      </c>
      <c r="L1694" s="68">
        <v>0.61</v>
      </c>
      <c r="M1694" s="68" t="s">
        <v>1960</v>
      </c>
      <c r="N1694" s="143">
        <f>IF(対応ガラス検索!$E$2="-","",IF(対応ガラス検索!$E$2&gt;=K1694,MAX($N$2:N1693)+1,""))</f>
        <v>1693</v>
      </c>
      <c r="O1694" s="143">
        <f>IF(対応ガラス検索!$E$2="-","",IF(L1694&lt;=0.65,MAX($O$2:O1693)+1,""))</f>
        <v>1693</v>
      </c>
      <c r="P1694" s="144"/>
      <c r="Q1694" s="145"/>
    </row>
    <row r="1695" spans="1:17" x14ac:dyDescent="0.4">
      <c r="A1695" s="68">
        <v>1694</v>
      </c>
      <c r="B1695" s="68" t="s">
        <v>2295</v>
      </c>
      <c r="C1695" s="68" t="s">
        <v>2198</v>
      </c>
      <c r="D1695" s="68" t="s">
        <v>1970</v>
      </c>
      <c r="E1695" s="68" t="s">
        <v>1971</v>
      </c>
      <c r="F1695" s="68" t="s">
        <v>1972</v>
      </c>
      <c r="G1695" s="68" t="s">
        <v>1958</v>
      </c>
      <c r="H1695" s="68" t="s">
        <v>1959</v>
      </c>
      <c r="I1695" s="68">
        <v>15</v>
      </c>
      <c r="J1695" s="68" t="s">
        <v>2267</v>
      </c>
      <c r="K1695" s="68">
        <v>1.2</v>
      </c>
      <c r="L1695" s="68">
        <v>0.61</v>
      </c>
      <c r="M1695" s="68" t="s">
        <v>1960</v>
      </c>
      <c r="N1695" s="143">
        <f>IF(対応ガラス検索!$E$2="-","",IF(対応ガラス検索!$E$2&gt;=K1695,MAX($N$2:N1694)+1,""))</f>
        <v>1694</v>
      </c>
      <c r="O1695" s="143">
        <f>IF(対応ガラス検索!$E$2="-","",IF(L1695&lt;=0.65,MAX($O$2:O1694)+1,""))</f>
        <v>1694</v>
      </c>
      <c r="P1695" s="144"/>
      <c r="Q1695" s="145"/>
    </row>
    <row r="1696" spans="1:17" x14ac:dyDescent="0.4">
      <c r="A1696" s="68">
        <v>1695</v>
      </c>
      <c r="B1696" s="68" t="s">
        <v>2295</v>
      </c>
      <c r="C1696" s="68" t="s">
        <v>2198</v>
      </c>
      <c r="D1696" s="68" t="s">
        <v>1973</v>
      </c>
      <c r="E1696" s="68" t="s">
        <v>1971</v>
      </c>
      <c r="F1696" s="68" t="s">
        <v>1972</v>
      </c>
      <c r="G1696" s="68" t="s">
        <v>1962</v>
      </c>
      <c r="H1696" s="68" t="s">
        <v>1963</v>
      </c>
      <c r="I1696" s="68">
        <v>7</v>
      </c>
      <c r="J1696" s="68" t="s">
        <v>2296</v>
      </c>
      <c r="K1696" s="142">
        <v>2.2999999999999998</v>
      </c>
      <c r="L1696" s="68">
        <v>0.6</v>
      </c>
      <c r="M1696" s="68" t="s">
        <v>1960</v>
      </c>
      <c r="N1696" s="143">
        <f>IF(対応ガラス検索!$E$2="-","",IF(対応ガラス検索!$E$2&gt;=K1696,MAX($N$2:N1695)+1,""))</f>
        <v>1695</v>
      </c>
      <c r="O1696" s="143">
        <f>IF(対応ガラス検索!$E$2="-","",IF(L1696&lt;=0.65,MAX($O$2:O1695)+1,""))</f>
        <v>1695</v>
      </c>
      <c r="P1696" s="144"/>
      <c r="Q1696" s="145"/>
    </row>
    <row r="1697" spans="1:17" x14ac:dyDescent="0.4">
      <c r="A1697" s="68">
        <v>1696</v>
      </c>
      <c r="B1697" s="68" t="s">
        <v>2295</v>
      </c>
      <c r="C1697" s="68" t="s">
        <v>2198</v>
      </c>
      <c r="D1697" s="68" t="s">
        <v>1973</v>
      </c>
      <c r="E1697" s="68" t="s">
        <v>1971</v>
      </c>
      <c r="F1697" s="68" t="s">
        <v>1972</v>
      </c>
      <c r="G1697" s="68" t="s">
        <v>1962</v>
      </c>
      <c r="H1697" s="68" t="s">
        <v>1963</v>
      </c>
      <c r="I1697" s="68">
        <v>8</v>
      </c>
      <c r="J1697" s="68" t="s">
        <v>2296</v>
      </c>
      <c r="K1697" s="68">
        <v>2.1</v>
      </c>
      <c r="L1697" s="68">
        <v>0.6</v>
      </c>
      <c r="M1697" s="68" t="s">
        <v>1960</v>
      </c>
      <c r="N1697" s="143">
        <f>IF(対応ガラス検索!$E$2="-","",IF(対応ガラス検索!$E$2&gt;=K1697,MAX($N$2:N1696)+1,""))</f>
        <v>1696</v>
      </c>
      <c r="O1697" s="143">
        <f>IF(対応ガラス検索!$E$2="-","",IF(L1697&lt;=0.65,MAX($O$2:O1696)+1,""))</f>
        <v>1696</v>
      </c>
      <c r="P1697" s="144"/>
      <c r="Q1697" s="145"/>
    </row>
    <row r="1698" spans="1:17" x14ac:dyDescent="0.4">
      <c r="A1698" s="68">
        <v>1697</v>
      </c>
      <c r="B1698" s="68" t="s">
        <v>2295</v>
      </c>
      <c r="C1698" s="68" t="s">
        <v>2198</v>
      </c>
      <c r="D1698" s="68" t="s">
        <v>1973</v>
      </c>
      <c r="E1698" s="68" t="s">
        <v>1971</v>
      </c>
      <c r="F1698" s="68" t="s">
        <v>1972</v>
      </c>
      <c r="G1698" s="68" t="s">
        <v>1962</v>
      </c>
      <c r="H1698" s="68" t="s">
        <v>1963</v>
      </c>
      <c r="I1698" s="68">
        <v>9</v>
      </c>
      <c r="J1698" s="68" t="s">
        <v>2296</v>
      </c>
      <c r="K1698" s="68">
        <v>2</v>
      </c>
      <c r="L1698" s="68">
        <v>0.6</v>
      </c>
      <c r="M1698" s="68" t="s">
        <v>1960</v>
      </c>
      <c r="N1698" s="143">
        <f>IF(対応ガラス検索!$E$2="-","",IF(対応ガラス検索!$E$2&gt;=K1698,MAX($N$2:N1697)+1,""))</f>
        <v>1697</v>
      </c>
      <c r="O1698" s="143">
        <f>IF(対応ガラス検索!$E$2="-","",IF(L1698&lt;=0.65,MAX($O$2:O1697)+1,""))</f>
        <v>1697</v>
      </c>
      <c r="P1698" s="144"/>
      <c r="Q1698" s="145"/>
    </row>
    <row r="1699" spans="1:17" x14ac:dyDescent="0.4">
      <c r="A1699" s="68">
        <v>1698</v>
      </c>
      <c r="B1699" s="68" t="s">
        <v>2295</v>
      </c>
      <c r="C1699" s="68" t="s">
        <v>2198</v>
      </c>
      <c r="D1699" s="68" t="s">
        <v>1973</v>
      </c>
      <c r="E1699" s="68" t="s">
        <v>1971</v>
      </c>
      <c r="F1699" s="68" t="s">
        <v>1972</v>
      </c>
      <c r="G1699" s="68" t="s">
        <v>1962</v>
      </c>
      <c r="H1699" s="68" t="s">
        <v>1963</v>
      </c>
      <c r="I1699" s="68">
        <v>10</v>
      </c>
      <c r="J1699" s="68" t="s">
        <v>2296</v>
      </c>
      <c r="K1699" s="68">
        <v>1.9</v>
      </c>
      <c r="L1699" s="68">
        <v>0.6</v>
      </c>
      <c r="M1699" s="68" t="s">
        <v>1960</v>
      </c>
      <c r="N1699" s="143">
        <f>IF(対応ガラス検索!$E$2="-","",IF(対応ガラス検索!$E$2&gt;=K1699,MAX($N$2:N1698)+1,""))</f>
        <v>1698</v>
      </c>
      <c r="O1699" s="143">
        <f>IF(対応ガラス検索!$E$2="-","",IF(L1699&lt;=0.65,MAX($O$2:O1698)+1,""))</f>
        <v>1698</v>
      </c>
      <c r="P1699" s="144"/>
      <c r="Q1699" s="145"/>
    </row>
    <row r="1700" spans="1:17" x14ac:dyDescent="0.4">
      <c r="A1700" s="68">
        <v>1699</v>
      </c>
      <c r="B1700" s="68" t="s">
        <v>2295</v>
      </c>
      <c r="C1700" s="68" t="s">
        <v>2198</v>
      </c>
      <c r="D1700" s="68" t="s">
        <v>1973</v>
      </c>
      <c r="E1700" s="68" t="s">
        <v>1971</v>
      </c>
      <c r="F1700" s="68" t="s">
        <v>1972</v>
      </c>
      <c r="G1700" s="68" t="s">
        <v>1962</v>
      </c>
      <c r="H1700" s="68" t="s">
        <v>1963</v>
      </c>
      <c r="I1700" s="68">
        <v>11</v>
      </c>
      <c r="J1700" s="68" t="s">
        <v>2296</v>
      </c>
      <c r="K1700" s="68">
        <v>1.8</v>
      </c>
      <c r="L1700" s="68">
        <v>0.6</v>
      </c>
      <c r="M1700" s="68" t="s">
        <v>1960</v>
      </c>
      <c r="N1700" s="143">
        <f>IF(対応ガラス検索!$E$2="-","",IF(対応ガラス検索!$E$2&gt;=K1700,MAX($N$2:N1699)+1,""))</f>
        <v>1699</v>
      </c>
      <c r="O1700" s="143">
        <f>IF(対応ガラス検索!$E$2="-","",IF(L1700&lt;=0.65,MAX($O$2:O1699)+1,""))</f>
        <v>1699</v>
      </c>
      <c r="P1700" s="144"/>
      <c r="Q1700" s="145"/>
    </row>
    <row r="1701" spans="1:17" x14ac:dyDescent="0.4">
      <c r="A1701" s="68">
        <v>1700</v>
      </c>
      <c r="B1701" s="68" t="s">
        <v>2295</v>
      </c>
      <c r="C1701" s="68" t="s">
        <v>2198</v>
      </c>
      <c r="D1701" s="68" t="s">
        <v>1973</v>
      </c>
      <c r="E1701" s="68" t="s">
        <v>1971</v>
      </c>
      <c r="F1701" s="68" t="s">
        <v>1972</v>
      </c>
      <c r="G1701" s="68" t="s">
        <v>1962</v>
      </c>
      <c r="H1701" s="68" t="s">
        <v>1963</v>
      </c>
      <c r="I1701" s="68">
        <v>12</v>
      </c>
      <c r="J1701" s="68" t="s">
        <v>2296</v>
      </c>
      <c r="K1701" s="68">
        <v>1.7</v>
      </c>
      <c r="L1701" s="68">
        <v>0.6</v>
      </c>
      <c r="M1701" s="68" t="s">
        <v>1960</v>
      </c>
      <c r="N1701" s="143">
        <f>IF(対応ガラス検索!$E$2="-","",IF(対応ガラス検索!$E$2&gt;=K1701,MAX($N$2:N1700)+1,""))</f>
        <v>1700</v>
      </c>
      <c r="O1701" s="143">
        <f>IF(対応ガラス検索!$E$2="-","",IF(L1701&lt;=0.65,MAX($O$2:O1700)+1,""))</f>
        <v>1700</v>
      </c>
      <c r="P1701" s="144"/>
      <c r="Q1701" s="145"/>
    </row>
    <row r="1702" spans="1:17" x14ac:dyDescent="0.4">
      <c r="A1702" s="68">
        <v>1701</v>
      </c>
      <c r="B1702" s="68" t="s">
        <v>2295</v>
      </c>
      <c r="C1702" s="68" t="s">
        <v>2198</v>
      </c>
      <c r="D1702" s="68" t="s">
        <v>1973</v>
      </c>
      <c r="E1702" s="68" t="s">
        <v>1971</v>
      </c>
      <c r="F1702" s="68" t="s">
        <v>1972</v>
      </c>
      <c r="G1702" s="68" t="s">
        <v>1962</v>
      </c>
      <c r="H1702" s="68" t="s">
        <v>1963</v>
      </c>
      <c r="I1702" s="68">
        <v>13</v>
      </c>
      <c r="J1702" s="68" t="s">
        <v>2296</v>
      </c>
      <c r="K1702" s="68">
        <v>1.6</v>
      </c>
      <c r="L1702" s="68">
        <v>0.6</v>
      </c>
      <c r="M1702" s="68" t="s">
        <v>1960</v>
      </c>
      <c r="N1702" s="143">
        <f>IF(対応ガラス検索!$E$2="-","",IF(対応ガラス検索!$E$2&gt;=K1702,MAX($N$2:N1701)+1,""))</f>
        <v>1701</v>
      </c>
      <c r="O1702" s="143">
        <f>IF(対応ガラス検索!$E$2="-","",IF(L1702&lt;=0.65,MAX($O$2:O1701)+1,""))</f>
        <v>1701</v>
      </c>
      <c r="P1702" s="144"/>
      <c r="Q1702" s="145"/>
    </row>
    <row r="1703" spans="1:17" x14ac:dyDescent="0.4">
      <c r="A1703" s="68">
        <v>1702</v>
      </c>
      <c r="B1703" s="68" t="s">
        <v>2295</v>
      </c>
      <c r="C1703" s="68" t="s">
        <v>2198</v>
      </c>
      <c r="D1703" s="68" t="s">
        <v>1973</v>
      </c>
      <c r="E1703" s="68" t="s">
        <v>1971</v>
      </c>
      <c r="F1703" s="68" t="s">
        <v>1972</v>
      </c>
      <c r="G1703" s="68" t="s">
        <v>1962</v>
      </c>
      <c r="H1703" s="68" t="s">
        <v>1963</v>
      </c>
      <c r="I1703" s="68">
        <v>14</v>
      </c>
      <c r="J1703" s="68" t="s">
        <v>2296</v>
      </c>
      <c r="K1703" s="68">
        <v>1.5</v>
      </c>
      <c r="L1703" s="68">
        <v>0.6</v>
      </c>
      <c r="M1703" s="68" t="s">
        <v>1960</v>
      </c>
      <c r="N1703" s="143">
        <f>IF(対応ガラス検索!$E$2="-","",IF(対応ガラス検索!$E$2&gt;=K1703,MAX($N$2:N1702)+1,""))</f>
        <v>1702</v>
      </c>
      <c r="O1703" s="143">
        <f>IF(対応ガラス検索!$E$2="-","",IF(L1703&lt;=0.65,MAX($O$2:O1702)+1,""))</f>
        <v>1702</v>
      </c>
      <c r="P1703" s="144"/>
      <c r="Q1703" s="145"/>
    </row>
    <row r="1704" spans="1:17" x14ac:dyDescent="0.4">
      <c r="A1704" s="68">
        <v>1703</v>
      </c>
      <c r="B1704" s="68" t="s">
        <v>2295</v>
      </c>
      <c r="C1704" s="68" t="s">
        <v>2198</v>
      </c>
      <c r="D1704" s="68" t="s">
        <v>1973</v>
      </c>
      <c r="E1704" s="68" t="s">
        <v>1971</v>
      </c>
      <c r="F1704" s="68" t="s">
        <v>1972</v>
      </c>
      <c r="G1704" s="68" t="s">
        <v>1962</v>
      </c>
      <c r="H1704" s="68" t="s">
        <v>1963</v>
      </c>
      <c r="I1704" s="68">
        <v>7</v>
      </c>
      <c r="J1704" s="68" t="s">
        <v>2267</v>
      </c>
      <c r="K1704" s="68">
        <v>1.9</v>
      </c>
      <c r="L1704" s="68">
        <v>0.6</v>
      </c>
      <c r="M1704" s="68" t="s">
        <v>1960</v>
      </c>
      <c r="N1704" s="143">
        <f>IF(対応ガラス検索!$E$2="-","",IF(対応ガラス検索!$E$2&gt;=K1704,MAX($N$2:N1703)+1,""))</f>
        <v>1703</v>
      </c>
      <c r="O1704" s="143">
        <f>IF(対応ガラス検索!$E$2="-","",IF(L1704&lt;=0.65,MAX($O$2:O1703)+1,""))</f>
        <v>1703</v>
      </c>
      <c r="P1704" s="144"/>
      <c r="Q1704" s="145"/>
    </row>
    <row r="1705" spans="1:17" x14ac:dyDescent="0.4">
      <c r="A1705" s="68">
        <v>1704</v>
      </c>
      <c r="B1705" s="68" t="s">
        <v>2295</v>
      </c>
      <c r="C1705" s="68" t="s">
        <v>2198</v>
      </c>
      <c r="D1705" s="68" t="s">
        <v>1973</v>
      </c>
      <c r="E1705" s="68" t="s">
        <v>1971</v>
      </c>
      <c r="F1705" s="68" t="s">
        <v>1972</v>
      </c>
      <c r="G1705" s="68" t="s">
        <v>1962</v>
      </c>
      <c r="H1705" s="68" t="s">
        <v>1963</v>
      </c>
      <c r="I1705" s="68">
        <v>8</v>
      </c>
      <c r="J1705" s="68" t="s">
        <v>2267</v>
      </c>
      <c r="K1705" s="68">
        <v>1.7</v>
      </c>
      <c r="L1705" s="68">
        <v>0.6</v>
      </c>
      <c r="M1705" s="68" t="s">
        <v>1960</v>
      </c>
      <c r="N1705" s="143">
        <f>IF(対応ガラス検索!$E$2="-","",IF(対応ガラス検索!$E$2&gt;=K1705,MAX($N$2:N1704)+1,""))</f>
        <v>1704</v>
      </c>
      <c r="O1705" s="143">
        <f>IF(対応ガラス検索!$E$2="-","",IF(L1705&lt;=0.65,MAX($O$2:O1704)+1,""))</f>
        <v>1704</v>
      </c>
      <c r="P1705" s="144"/>
      <c r="Q1705" s="145"/>
    </row>
    <row r="1706" spans="1:17" x14ac:dyDescent="0.4">
      <c r="A1706" s="68">
        <v>1705</v>
      </c>
      <c r="B1706" s="68" t="s">
        <v>2295</v>
      </c>
      <c r="C1706" s="68" t="s">
        <v>2198</v>
      </c>
      <c r="D1706" s="68" t="s">
        <v>1973</v>
      </c>
      <c r="E1706" s="68" t="s">
        <v>1971</v>
      </c>
      <c r="F1706" s="68" t="s">
        <v>1972</v>
      </c>
      <c r="G1706" s="68" t="s">
        <v>1962</v>
      </c>
      <c r="H1706" s="68" t="s">
        <v>1963</v>
      </c>
      <c r="I1706" s="68">
        <v>9</v>
      </c>
      <c r="J1706" s="68" t="s">
        <v>2267</v>
      </c>
      <c r="K1706" s="68">
        <v>1.6</v>
      </c>
      <c r="L1706" s="68">
        <v>0.6</v>
      </c>
      <c r="M1706" s="68" t="s">
        <v>1960</v>
      </c>
      <c r="N1706" s="143">
        <f>IF(対応ガラス検索!$E$2="-","",IF(対応ガラス検索!$E$2&gt;=K1706,MAX($N$2:N1705)+1,""))</f>
        <v>1705</v>
      </c>
      <c r="O1706" s="143">
        <f>IF(対応ガラス検索!$E$2="-","",IF(L1706&lt;=0.65,MAX($O$2:O1705)+1,""))</f>
        <v>1705</v>
      </c>
      <c r="P1706" s="144"/>
      <c r="Q1706" s="145"/>
    </row>
    <row r="1707" spans="1:17" x14ac:dyDescent="0.4">
      <c r="A1707" s="68">
        <v>1706</v>
      </c>
      <c r="B1707" s="68" t="s">
        <v>2295</v>
      </c>
      <c r="C1707" s="68" t="s">
        <v>2198</v>
      </c>
      <c r="D1707" s="68" t="s">
        <v>1973</v>
      </c>
      <c r="E1707" s="68" t="s">
        <v>1971</v>
      </c>
      <c r="F1707" s="68" t="s">
        <v>1972</v>
      </c>
      <c r="G1707" s="68" t="s">
        <v>1962</v>
      </c>
      <c r="H1707" s="68" t="s">
        <v>1963</v>
      </c>
      <c r="I1707" s="68">
        <v>10</v>
      </c>
      <c r="J1707" s="68" t="s">
        <v>2267</v>
      </c>
      <c r="K1707" s="68">
        <v>1.5</v>
      </c>
      <c r="L1707" s="68">
        <v>0.6</v>
      </c>
      <c r="M1707" s="68" t="s">
        <v>1960</v>
      </c>
      <c r="N1707" s="143">
        <f>IF(対応ガラス検索!$E$2="-","",IF(対応ガラス検索!$E$2&gt;=K1707,MAX($N$2:N1706)+1,""))</f>
        <v>1706</v>
      </c>
      <c r="O1707" s="143">
        <f>IF(対応ガラス検索!$E$2="-","",IF(L1707&lt;=0.65,MAX($O$2:O1706)+1,""))</f>
        <v>1706</v>
      </c>
      <c r="P1707" s="144"/>
      <c r="Q1707" s="145"/>
    </row>
    <row r="1708" spans="1:17" x14ac:dyDescent="0.4">
      <c r="A1708" s="68">
        <v>1707</v>
      </c>
      <c r="B1708" s="68" t="s">
        <v>2295</v>
      </c>
      <c r="C1708" s="68" t="s">
        <v>2198</v>
      </c>
      <c r="D1708" s="68" t="s">
        <v>1973</v>
      </c>
      <c r="E1708" s="68" t="s">
        <v>1971</v>
      </c>
      <c r="F1708" s="68" t="s">
        <v>1972</v>
      </c>
      <c r="G1708" s="68" t="s">
        <v>1962</v>
      </c>
      <c r="H1708" s="68" t="s">
        <v>1963</v>
      </c>
      <c r="I1708" s="68">
        <v>11</v>
      </c>
      <c r="J1708" s="68" t="s">
        <v>2267</v>
      </c>
      <c r="K1708" s="68">
        <v>1.4</v>
      </c>
      <c r="L1708" s="68">
        <v>0.6</v>
      </c>
      <c r="M1708" s="68" t="s">
        <v>1960</v>
      </c>
      <c r="N1708" s="143">
        <f>IF(対応ガラス検索!$E$2="-","",IF(対応ガラス検索!$E$2&gt;=K1708,MAX($N$2:N1707)+1,""))</f>
        <v>1707</v>
      </c>
      <c r="O1708" s="143">
        <f>IF(対応ガラス検索!$E$2="-","",IF(L1708&lt;=0.65,MAX($O$2:O1707)+1,""))</f>
        <v>1707</v>
      </c>
      <c r="P1708" s="144"/>
      <c r="Q1708" s="145"/>
    </row>
    <row r="1709" spans="1:17" x14ac:dyDescent="0.4">
      <c r="A1709" s="68">
        <v>1708</v>
      </c>
      <c r="B1709" s="68" t="s">
        <v>2295</v>
      </c>
      <c r="C1709" s="68" t="s">
        <v>2198</v>
      </c>
      <c r="D1709" s="68" t="s">
        <v>1973</v>
      </c>
      <c r="E1709" s="68" t="s">
        <v>1971</v>
      </c>
      <c r="F1709" s="68" t="s">
        <v>1972</v>
      </c>
      <c r="G1709" s="68" t="s">
        <v>1962</v>
      </c>
      <c r="H1709" s="68" t="s">
        <v>1963</v>
      </c>
      <c r="I1709" s="68">
        <v>12</v>
      </c>
      <c r="J1709" s="68" t="s">
        <v>2267</v>
      </c>
      <c r="K1709" s="68">
        <v>1.3</v>
      </c>
      <c r="L1709" s="68">
        <v>0.6</v>
      </c>
      <c r="M1709" s="68" t="s">
        <v>1960</v>
      </c>
      <c r="N1709" s="143">
        <f>IF(対応ガラス検索!$E$2="-","",IF(対応ガラス検索!$E$2&gt;=K1709,MAX($N$2:N1708)+1,""))</f>
        <v>1708</v>
      </c>
      <c r="O1709" s="143">
        <f>IF(対応ガラス検索!$E$2="-","",IF(L1709&lt;=0.65,MAX($O$2:O1708)+1,""))</f>
        <v>1708</v>
      </c>
      <c r="P1709" s="144"/>
      <c r="Q1709" s="145"/>
    </row>
    <row r="1710" spans="1:17" x14ac:dyDescent="0.4">
      <c r="A1710" s="68">
        <v>1709</v>
      </c>
      <c r="B1710" s="68" t="s">
        <v>2295</v>
      </c>
      <c r="C1710" s="68" t="s">
        <v>2198</v>
      </c>
      <c r="D1710" s="68" t="s">
        <v>1973</v>
      </c>
      <c r="E1710" s="68" t="s">
        <v>1971</v>
      </c>
      <c r="F1710" s="68" t="s">
        <v>1972</v>
      </c>
      <c r="G1710" s="68" t="s">
        <v>1962</v>
      </c>
      <c r="H1710" s="68" t="s">
        <v>1963</v>
      </c>
      <c r="I1710" s="68">
        <v>13</v>
      </c>
      <c r="J1710" s="68" t="s">
        <v>2267</v>
      </c>
      <c r="K1710" s="142">
        <v>1.3</v>
      </c>
      <c r="L1710" s="68">
        <v>0.6</v>
      </c>
      <c r="M1710" s="68" t="s">
        <v>1960</v>
      </c>
      <c r="N1710" s="143">
        <f>IF(対応ガラス検索!$E$2="-","",IF(対応ガラス検索!$E$2&gt;=K1710,MAX($N$2:N1709)+1,""))</f>
        <v>1709</v>
      </c>
      <c r="O1710" s="143">
        <f>IF(対応ガラス検索!$E$2="-","",IF(L1710&lt;=0.65,MAX($O$2:O1709)+1,""))</f>
        <v>1709</v>
      </c>
      <c r="P1710" s="144"/>
      <c r="Q1710" s="145"/>
    </row>
    <row r="1711" spans="1:17" x14ac:dyDescent="0.4">
      <c r="A1711" s="68">
        <v>1710</v>
      </c>
      <c r="B1711" s="68" t="s">
        <v>2295</v>
      </c>
      <c r="C1711" s="68" t="s">
        <v>2198</v>
      </c>
      <c r="D1711" s="68" t="s">
        <v>1973</v>
      </c>
      <c r="E1711" s="68" t="s">
        <v>1971</v>
      </c>
      <c r="F1711" s="68" t="s">
        <v>1972</v>
      </c>
      <c r="G1711" s="68" t="s">
        <v>1962</v>
      </c>
      <c r="H1711" s="68" t="s">
        <v>1963</v>
      </c>
      <c r="I1711" s="68">
        <v>14</v>
      </c>
      <c r="J1711" s="68" t="s">
        <v>2267</v>
      </c>
      <c r="K1711" s="142">
        <v>1.2</v>
      </c>
      <c r="L1711" s="68">
        <v>0.6</v>
      </c>
      <c r="M1711" s="68" t="s">
        <v>1960</v>
      </c>
      <c r="N1711" s="143">
        <f>IF(対応ガラス検索!$E$2="-","",IF(対応ガラス検索!$E$2&gt;=K1711,MAX($N$2:N1710)+1,""))</f>
        <v>1710</v>
      </c>
      <c r="O1711" s="143">
        <f>IF(対応ガラス検索!$E$2="-","",IF(L1711&lt;=0.65,MAX($O$2:O1710)+1,""))</f>
        <v>1710</v>
      </c>
      <c r="P1711" s="144"/>
      <c r="Q1711" s="145"/>
    </row>
    <row r="1712" spans="1:17" x14ac:dyDescent="0.4">
      <c r="A1712" s="68">
        <v>1711</v>
      </c>
      <c r="B1712" s="68" t="s">
        <v>2295</v>
      </c>
      <c r="C1712" s="68" t="s">
        <v>2198</v>
      </c>
      <c r="D1712" s="68" t="s">
        <v>1974</v>
      </c>
      <c r="E1712" s="68" t="s">
        <v>1971</v>
      </c>
      <c r="F1712" s="68" t="s">
        <v>1972</v>
      </c>
      <c r="G1712" s="68" t="s">
        <v>1965</v>
      </c>
      <c r="H1712" s="68" t="s">
        <v>1966</v>
      </c>
      <c r="I1712" s="68">
        <v>6</v>
      </c>
      <c r="J1712" s="68" t="s">
        <v>2296</v>
      </c>
      <c r="K1712" s="68">
        <v>2.5</v>
      </c>
      <c r="L1712" s="68">
        <v>0.6</v>
      </c>
      <c r="M1712" s="68" t="s">
        <v>1960</v>
      </c>
      <c r="N1712" s="143">
        <f>IF(対応ガラス検索!$E$2="-","",IF(対応ガラス検索!$E$2&gt;=K1712,MAX($N$2:N1711)+1,""))</f>
        <v>1711</v>
      </c>
      <c r="O1712" s="143">
        <f>IF(対応ガラス検索!$E$2="-","",IF(L1712&lt;=0.65,MAX($O$2:O1711)+1,""))</f>
        <v>1711</v>
      </c>
      <c r="P1712" s="144"/>
      <c r="Q1712" s="145"/>
    </row>
    <row r="1713" spans="1:17" x14ac:dyDescent="0.4">
      <c r="A1713" s="68">
        <v>1712</v>
      </c>
      <c r="B1713" s="68" t="s">
        <v>2295</v>
      </c>
      <c r="C1713" s="68" t="s">
        <v>2198</v>
      </c>
      <c r="D1713" s="68" t="s">
        <v>1974</v>
      </c>
      <c r="E1713" s="68" t="s">
        <v>1971</v>
      </c>
      <c r="F1713" s="68" t="s">
        <v>1972</v>
      </c>
      <c r="G1713" s="68" t="s">
        <v>1965</v>
      </c>
      <c r="H1713" s="68" t="s">
        <v>1966</v>
      </c>
      <c r="I1713" s="68">
        <v>7</v>
      </c>
      <c r="J1713" s="68" t="s">
        <v>2296</v>
      </c>
      <c r="K1713" s="68">
        <v>2.2999999999999998</v>
      </c>
      <c r="L1713" s="68">
        <v>0.6</v>
      </c>
      <c r="M1713" s="68" t="s">
        <v>1960</v>
      </c>
      <c r="N1713" s="143">
        <f>IF(対応ガラス検索!$E$2="-","",IF(対応ガラス検索!$E$2&gt;=K1713,MAX($N$2:N1712)+1,""))</f>
        <v>1712</v>
      </c>
      <c r="O1713" s="143">
        <f>IF(対応ガラス検索!$E$2="-","",IF(L1713&lt;=0.65,MAX($O$2:O1712)+1,""))</f>
        <v>1712</v>
      </c>
      <c r="P1713" s="144"/>
      <c r="Q1713" s="145"/>
    </row>
    <row r="1714" spans="1:17" x14ac:dyDescent="0.4">
      <c r="A1714" s="68">
        <v>1713</v>
      </c>
      <c r="B1714" s="68" t="s">
        <v>2295</v>
      </c>
      <c r="C1714" s="68" t="s">
        <v>2198</v>
      </c>
      <c r="D1714" s="68" t="s">
        <v>1974</v>
      </c>
      <c r="E1714" s="68" t="s">
        <v>1971</v>
      </c>
      <c r="F1714" s="68" t="s">
        <v>1972</v>
      </c>
      <c r="G1714" s="68" t="s">
        <v>1965</v>
      </c>
      <c r="H1714" s="68" t="s">
        <v>1966</v>
      </c>
      <c r="I1714" s="68">
        <v>8</v>
      </c>
      <c r="J1714" s="68" t="s">
        <v>2296</v>
      </c>
      <c r="K1714" s="68">
        <v>2.1</v>
      </c>
      <c r="L1714" s="68">
        <v>0.6</v>
      </c>
      <c r="M1714" s="68" t="s">
        <v>1960</v>
      </c>
      <c r="N1714" s="143">
        <f>IF(対応ガラス検索!$E$2="-","",IF(対応ガラス検索!$E$2&gt;=K1714,MAX($N$2:N1713)+1,""))</f>
        <v>1713</v>
      </c>
      <c r="O1714" s="143">
        <f>IF(対応ガラス検索!$E$2="-","",IF(L1714&lt;=0.65,MAX($O$2:O1713)+1,""))</f>
        <v>1713</v>
      </c>
      <c r="P1714" s="144"/>
      <c r="Q1714" s="145"/>
    </row>
    <row r="1715" spans="1:17" x14ac:dyDescent="0.4">
      <c r="A1715" s="68">
        <v>1714</v>
      </c>
      <c r="B1715" s="68" t="s">
        <v>2295</v>
      </c>
      <c r="C1715" s="68" t="s">
        <v>2198</v>
      </c>
      <c r="D1715" s="68" t="s">
        <v>1974</v>
      </c>
      <c r="E1715" s="68" t="s">
        <v>1971</v>
      </c>
      <c r="F1715" s="68" t="s">
        <v>1972</v>
      </c>
      <c r="G1715" s="68" t="s">
        <v>1965</v>
      </c>
      <c r="H1715" s="68" t="s">
        <v>1966</v>
      </c>
      <c r="I1715" s="68">
        <v>9</v>
      </c>
      <c r="J1715" s="68" t="s">
        <v>2296</v>
      </c>
      <c r="K1715" s="68">
        <v>2</v>
      </c>
      <c r="L1715" s="68">
        <v>0.6</v>
      </c>
      <c r="M1715" s="68" t="s">
        <v>1960</v>
      </c>
      <c r="N1715" s="143">
        <f>IF(対応ガラス検索!$E$2="-","",IF(対応ガラス検索!$E$2&gt;=K1715,MAX($N$2:N1714)+1,""))</f>
        <v>1714</v>
      </c>
      <c r="O1715" s="143">
        <f>IF(対応ガラス検索!$E$2="-","",IF(L1715&lt;=0.65,MAX($O$2:O1714)+1,""))</f>
        <v>1714</v>
      </c>
      <c r="P1715" s="144"/>
      <c r="Q1715" s="145"/>
    </row>
    <row r="1716" spans="1:17" x14ac:dyDescent="0.4">
      <c r="A1716" s="68">
        <v>1715</v>
      </c>
      <c r="B1716" s="68" t="s">
        <v>2295</v>
      </c>
      <c r="C1716" s="68" t="s">
        <v>2198</v>
      </c>
      <c r="D1716" s="68" t="s">
        <v>1974</v>
      </c>
      <c r="E1716" s="68" t="s">
        <v>1971</v>
      </c>
      <c r="F1716" s="68" t="s">
        <v>1972</v>
      </c>
      <c r="G1716" s="68" t="s">
        <v>1965</v>
      </c>
      <c r="H1716" s="68" t="s">
        <v>1966</v>
      </c>
      <c r="I1716" s="68">
        <v>10</v>
      </c>
      <c r="J1716" s="68" t="s">
        <v>2296</v>
      </c>
      <c r="K1716" s="68">
        <v>1.9</v>
      </c>
      <c r="L1716" s="68">
        <v>0.6</v>
      </c>
      <c r="M1716" s="68" t="s">
        <v>1960</v>
      </c>
      <c r="N1716" s="143">
        <f>IF(対応ガラス検索!$E$2="-","",IF(対応ガラス検索!$E$2&gt;=K1716,MAX($N$2:N1715)+1,""))</f>
        <v>1715</v>
      </c>
      <c r="O1716" s="143">
        <f>IF(対応ガラス検索!$E$2="-","",IF(L1716&lt;=0.65,MAX($O$2:O1715)+1,""))</f>
        <v>1715</v>
      </c>
      <c r="P1716" s="144"/>
      <c r="Q1716" s="145"/>
    </row>
    <row r="1717" spans="1:17" x14ac:dyDescent="0.4">
      <c r="A1717" s="68">
        <v>1716</v>
      </c>
      <c r="B1717" s="68" t="s">
        <v>2295</v>
      </c>
      <c r="C1717" s="68" t="s">
        <v>2198</v>
      </c>
      <c r="D1717" s="68" t="s">
        <v>1974</v>
      </c>
      <c r="E1717" s="68" t="s">
        <v>1971</v>
      </c>
      <c r="F1717" s="68" t="s">
        <v>1972</v>
      </c>
      <c r="G1717" s="68" t="s">
        <v>1965</v>
      </c>
      <c r="H1717" s="68" t="s">
        <v>1966</v>
      </c>
      <c r="I1717" s="68">
        <v>11</v>
      </c>
      <c r="J1717" s="68" t="s">
        <v>2296</v>
      </c>
      <c r="K1717" s="68">
        <v>1.8</v>
      </c>
      <c r="L1717" s="68">
        <v>0.6</v>
      </c>
      <c r="M1717" s="68" t="s">
        <v>1960</v>
      </c>
      <c r="N1717" s="143">
        <f>IF(対応ガラス検索!$E$2="-","",IF(対応ガラス検索!$E$2&gt;=K1717,MAX($N$2:N1716)+1,""))</f>
        <v>1716</v>
      </c>
      <c r="O1717" s="143">
        <f>IF(対応ガラス検索!$E$2="-","",IF(L1717&lt;=0.65,MAX($O$2:O1716)+1,""))</f>
        <v>1716</v>
      </c>
      <c r="P1717" s="144"/>
      <c r="Q1717" s="145"/>
    </row>
    <row r="1718" spans="1:17" x14ac:dyDescent="0.4">
      <c r="A1718" s="68">
        <v>1717</v>
      </c>
      <c r="B1718" s="68" t="s">
        <v>2295</v>
      </c>
      <c r="C1718" s="68" t="s">
        <v>2198</v>
      </c>
      <c r="D1718" s="68" t="s">
        <v>1974</v>
      </c>
      <c r="E1718" s="68" t="s">
        <v>1971</v>
      </c>
      <c r="F1718" s="68" t="s">
        <v>1972</v>
      </c>
      <c r="G1718" s="68" t="s">
        <v>1965</v>
      </c>
      <c r="H1718" s="68" t="s">
        <v>1966</v>
      </c>
      <c r="I1718" s="68">
        <v>12</v>
      </c>
      <c r="J1718" s="68" t="s">
        <v>2296</v>
      </c>
      <c r="K1718" s="68">
        <v>1.7</v>
      </c>
      <c r="L1718" s="68">
        <v>0.6</v>
      </c>
      <c r="M1718" s="68" t="s">
        <v>1960</v>
      </c>
      <c r="N1718" s="143">
        <f>IF(対応ガラス検索!$E$2="-","",IF(対応ガラス検索!$E$2&gt;=K1718,MAX($N$2:N1717)+1,""))</f>
        <v>1717</v>
      </c>
      <c r="O1718" s="143">
        <f>IF(対応ガラス検索!$E$2="-","",IF(L1718&lt;=0.65,MAX($O$2:O1717)+1,""))</f>
        <v>1717</v>
      </c>
      <c r="P1718" s="144"/>
      <c r="Q1718" s="145"/>
    </row>
    <row r="1719" spans="1:17" x14ac:dyDescent="0.4">
      <c r="A1719" s="68">
        <v>1718</v>
      </c>
      <c r="B1719" s="68" t="s">
        <v>2295</v>
      </c>
      <c r="C1719" s="68" t="s">
        <v>2198</v>
      </c>
      <c r="D1719" s="68" t="s">
        <v>1974</v>
      </c>
      <c r="E1719" s="68" t="s">
        <v>1971</v>
      </c>
      <c r="F1719" s="68" t="s">
        <v>1972</v>
      </c>
      <c r="G1719" s="68" t="s">
        <v>1965</v>
      </c>
      <c r="H1719" s="68" t="s">
        <v>1966</v>
      </c>
      <c r="I1719" s="68">
        <v>13</v>
      </c>
      <c r="J1719" s="68" t="s">
        <v>2296</v>
      </c>
      <c r="K1719" s="68">
        <v>1.6</v>
      </c>
      <c r="L1719" s="68">
        <v>0.6</v>
      </c>
      <c r="M1719" s="68" t="s">
        <v>1960</v>
      </c>
      <c r="N1719" s="143">
        <f>IF(対応ガラス検索!$E$2="-","",IF(対応ガラス検索!$E$2&gt;=K1719,MAX($N$2:N1718)+1,""))</f>
        <v>1718</v>
      </c>
      <c r="O1719" s="143">
        <f>IF(対応ガラス検索!$E$2="-","",IF(L1719&lt;=0.65,MAX($O$2:O1718)+1,""))</f>
        <v>1718</v>
      </c>
      <c r="P1719" s="144"/>
      <c r="Q1719" s="145"/>
    </row>
    <row r="1720" spans="1:17" x14ac:dyDescent="0.4">
      <c r="A1720" s="68">
        <v>1719</v>
      </c>
      <c r="B1720" s="68" t="s">
        <v>2295</v>
      </c>
      <c r="C1720" s="68" t="s">
        <v>2198</v>
      </c>
      <c r="D1720" s="68" t="s">
        <v>1974</v>
      </c>
      <c r="E1720" s="68" t="s">
        <v>1971</v>
      </c>
      <c r="F1720" s="68" t="s">
        <v>1972</v>
      </c>
      <c r="G1720" s="68" t="s">
        <v>1965</v>
      </c>
      <c r="H1720" s="68" t="s">
        <v>1966</v>
      </c>
      <c r="I1720" s="68">
        <v>6</v>
      </c>
      <c r="J1720" s="68" t="s">
        <v>2267</v>
      </c>
      <c r="K1720" s="68">
        <v>2.1</v>
      </c>
      <c r="L1720" s="68">
        <v>0.6</v>
      </c>
      <c r="M1720" s="68" t="s">
        <v>1960</v>
      </c>
      <c r="N1720" s="143">
        <f>IF(対応ガラス検索!$E$2="-","",IF(対応ガラス検索!$E$2&gt;=K1720,MAX($N$2:N1719)+1,""))</f>
        <v>1719</v>
      </c>
      <c r="O1720" s="143">
        <f>IF(対応ガラス検索!$E$2="-","",IF(L1720&lt;=0.65,MAX($O$2:O1719)+1,""))</f>
        <v>1719</v>
      </c>
      <c r="P1720" s="144"/>
      <c r="Q1720" s="145"/>
    </row>
    <row r="1721" spans="1:17" x14ac:dyDescent="0.4">
      <c r="A1721" s="68">
        <v>1720</v>
      </c>
      <c r="B1721" s="68" t="s">
        <v>2295</v>
      </c>
      <c r="C1721" s="68" t="s">
        <v>2198</v>
      </c>
      <c r="D1721" s="68" t="s">
        <v>1974</v>
      </c>
      <c r="E1721" s="68" t="s">
        <v>1971</v>
      </c>
      <c r="F1721" s="68" t="s">
        <v>1972</v>
      </c>
      <c r="G1721" s="68" t="s">
        <v>1965</v>
      </c>
      <c r="H1721" s="68" t="s">
        <v>1966</v>
      </c>
      <c r="I1721" s="68">
        <v>7</v>
      </c>
      <c r="J1721" s="68" t="s">
        <v>2267</v>
      </c>
      <c r="K1721" s="68">
        <v>1.9</v>
      </c>
      <c r="L1721" s="68">
        <v>0.6</v>
      </c>
      <c r="M1721" s="68" t="s">
        <v>1960</v>
      </c>
      <c r="N1721" s="143">
        <f>IF(対応ガラス検索!$E$2="-","",IF(対応ガラス検索!$E$2&gt;=K1721,MAX($N$2:N1720)+1,""))</f>
        <v>1720</v>
      </c>
      <c r="O1721" s="143">
        <f>IF(対応ガラス検索!$E$2="-","",IF(L1721&lt;=0.65,MAX($O$2:O1720)+1,""))</f>
        <v>1720</v>
      </c>
      <c r="P1721" s="144"/>
      <c r="Q1721" s="145"/>
    </row>
    <row r="1722" spans="1:17" x14ac:dyDescent="0.4">
      <c r="A1722" s="68">
        <v>1721</v>
      </c>
      <c r="B1722" s="68" t="s">
        <v>2295</v>
      </c>
      <c r="C1722" s="68" t="s">
        <v>2198</v>
      </c>
      <c r="D1722" s="68" t="s">
        <v>1974</v>
      </c>
      <c r="E1722" s="68" t="s">
        <v>1971</v>
      </c>
      <c r="F1722" s="68" t="s">
        <v>1972</v>
      </c>
      <c r="G1722" s="68" t="s">
        <v>1965</v>
      </c>
      <c r="H1722" s="68" t="s">
        <v>1966</v>
      </c>
      <c r="I1722" s="68">
        <v>8</v>
      </c>
      <c r="J1722" s="68" t="s">
        <v>2267</v>
      </c>
      <c r="K1722" s="68">
        <v>1.7</v>
      </c>
      <c r="L1722" s="68">
        <v>0.6</v>
      </c>
      <c r="M1722" s="68" t="s">
        <v>1960</v>
      </c>
      <c r="N1722" s="143">
        <f>IF(対応ガラス検索!$E$2="-","",IF(対応ガラス検索!$E$2&gt;=K1722,MAX($N$2:N1721)+1,""))</f>
        <v>1721</v>
      </c>
      <c r="O1722" s="143">
        <f>IF(対応ガラス検索!$E$2="-","",IF(L1722&lt;=0.65,MAX($O$2:O1721)+1,""))</f>
        <v>1721</v>
      </c>
      <c r="P1722" s="144"/>
      <c r="Q1722" s="145"/>
    </row>
    <row r="1723" spans="1:17" x14ac:dyDescent="0.4">
      <c r="A1723" s="68">
        <v>1722</v>
      </c>
      <c r="B1723" s="68" t="s">
        <v>2295</v>
      </c>
      <c r="C1723" s="68" t="s">
        <v>2198</v>
      </c>
      <c r="D1723" s="68" t="s">
        <v>1974</v>
      </c>
      <c r="E1723" s="68" t="s">
        <v>1971</v>
      </c>
      <c r="F1723" s="68" t="s">
        <v>1972</v>
      </c>
      <c r="G1723" s="68" t="s">
        <v>1965</v>
      </c>
      <c r="H1723" s="68" t="s">
        <v>1966</v>
      </c>
      <c r="I1723" s="68">
        <v>9</v>
      </c>
      <c r="J1723" s="68" t="s">
        <v>2267</v>
      </c>
      <c r="K1723" s="142">
        <v>1.6</v>
      </c>
      <c r="L1723" s="68">
        <v>0.6</v>
      </c>
      <c r="M1723" s="68" t="s">
        <v>1960</v>
      </c>
      <c r="N1723" s="143">
        <f>IF(対応ガラス検索!$E$2="-","",IF(対応ガラス検索!$E$2&gt;=K1723,MAX($N$2:N1722)+1,""))</f>
        <v>1722</v>
      </c>
      <c r="O1723" s="143">
        <f>IF(対応ガラス検索!$E$2="-","",IF(L1723&lt;=0.65,MAX($O$2:O1722)+1,""))</f>
        <v>1722</v>
      </c>
      <c r="P1723" s="144"/>
      <c r="Q1723" s="145"/>
    </row>
    <row r="1724" spans="1:17" x14ac:dyDescent="0.4">
      <c r="A1724" s="68">
        <v>1723</v>
      </c>
      <c r="B1724" s="68" t="s">
        <v>2295</v>
      </c>
      <c r="C1724" s="68" t="s">
        <v>2198</v>
      </c>
      <c r="D1724" s="68" t="s">
        <v>1974</v>
      </c>
      <c r="E1724" s="68" t="s">
        <v>1971</v>
      </c>
      <c r="F1724" s="68" t="s">
        <v>1972</v>
      </c>
      <c r="G1724" s="68" t="s">
        <v>1965</v>
      </c>
      <c r="H1724" s="68" t="s">
        <v>1966</v>
      </c>
      <c r="I1724" s="68">
        <v>10</v>
      </c>
      <c r="J1724" s="68" t="s">
        <v>2267</v>
      </c>
      <c r="K1724" s="68">
        <v>1.5</v>
      </c>
      <c r="L1724" s="68">
        <v>0.6</v>
      </c>
      <c r="M1724" s="68" t="s">
        <v>1960</v>
      </c>
      <c r="N1724" s="143">
        <f>IF(対応ガラス検索!$E$2="-","",IF(対応ガラス検索!$E$2&gt;=K1724,MAX($N$2:N1723)+1,""))</f>
        <v>1723</v>
      </c>
      <c r="O1724" s="143">
        <f>IF(対応ガラス検索!$E$2="-","",IF(L1724&lt;=0.65,MAX($O$2:O1723)+1,""))</f>
        <v>1723</v>
      </c>
      <c r="P1724" s="144"/>
      <c r="Q1724" s="145"/>
    </row>
    <row r="1725" spans="1:17" x14ac:dyDescent="0.4">
      <c r="A1725" s="68">
        <v>1724</v>
      </c>
      <c r="B1725" s="68" t="s">
        <v>2295</v>
      </c>
      <c r="C1725" s="68" t="s">
        <v>2198</v>
      </c>
      <c r="D1725" s="68" t="s">
        <v>1974</v>
      </c>
      <c r="E1725" s="68" t="s">
        <v>1971</v>
      </c>
      <c r="F1725" s="68" t="s">
        <v>1972</v>
      </c>
      <c r="G1725" s="68" t="s">
        <v>1965</v>
      </c>
      <c r="H1725" s="68" t="s">
        <v>1966</v>
      </c>
      <c r="I1725" s="68">
        <v>11</v>
      </c>
      <c r="J1725" s="68" t="s">
        <v>2267</v>
      </c>
      <c r="K1725" s="68">
        <v>1.4</v>
      </c>
      <c r="L1725" s="68">
        <v>0.6</v>
      </c>
      <c r="M1725" s="68" t="s">
        <v>1960</v>
      </c>
      <c r="N1725" s="143">
        <f>IF(対応ガラス検索!$E$2="-","",IF(対応ガラス検索!$E$2&gt;=K1725,MAX($N$2:N1724)+1,""))</f>
        <v>1724</v>
      </c>
      <c r="O1725" s="143">
        <f>IF(対応ガラス検索!$E$2="-","",IF(L1725&lt;=0.65,MAX($O$2:O1724)+1,""))</f>
        <v>1724</v>
      </c>
      <c r="P1725" s="144"/>
      <c r="Q1725" s="145"/>
    </row>
    <row r="1726" spans="1:17" x14ac:dyDescent="0.4">
      <c r="A1726" s="68">
        <v>1725</v>
      </c>
      <c r="B1726" s="68" t="s">
        <v>2295</v>
      </c>
      <c r="C1726" s="68" t="s">
        <v>2198</v>
      </c>
      <c r="D1726" s="68" t="s">
        <v>1974</v>
      </c>
      <c r="E1726" s="68" t="s">
        <v>1971</v>
      </c>
      <c r="F1726" s="68" t="s">
        <v>1972</v>
      </c>
      <c r="G1726" s="68" t="s">
        <v>1965</v>
      </c>
      <c r="H1726" s="68" t="s">
        <v>1966</v>
      </c>
      <c r="I1726" s="68">
        <v>12</v>
      </c>
      <c r="J1726" s="68" t="s">
        <v>2267</v>
      </c>
      <c r="K1726" s="68">
        <v>1.3</v>
      </c>
      <c r="L1726" s="68">
        <v>0.6</v>
      </c>
      <c r="M1726" s="68" t="s">
        <v>1960</v>
      </c>
      <c r="N1726" s="143">
        <f>IF(対応ガラス検索!$E$2="-","",IF(対応ガラス検索!$E$2&gt;=K1726,MAX($N$2:N1725)+1,""))</f>
        <v>1725</v>
      </c>
      <c r="O1726" s="143">
        <f>IF(対応ガラス検索!$E$2="-","",IF(L1726&lt;=0.65,MAX($O$2:O1725)+1,""))</f>
        <v>1725</v>
      </c>
      <c r="P1726" s="144"/>
      <c r="Q1726" s="145"/>
    </row>
    <row r="1727" spans="1:17" x14ac:dyDescent="0.4">
      <c r="A1727" s="68">
        <v>1726</v>
      </c>
      <c r="B1727" s="68" t="s">
        <v>2295</v>
      </c>
      <c r="C1727" s="68" t="s">
        <v>2198</v>
      </c>
      <c r="D1727" s="68" t="s">
        <v>1974</v>
      </c>
      <c r="E1727" s="68" t="s">
        <v>1971</v>
      </c>
      <c r="F1727" s="68" t="s">
        <v>1972</v>
      </c>
      <c r="G1727" s="68" t="s">
        <v>1965</v>
      </c>
      <c r="H1727" s="68" t="s">
        <v>1966</v>
      </c>
      <c r="I1727" s="68">
        <v>13</v>
      </c>
      <c r="J1727" s="68" t="s">
        <v>2267</v>
      </c>
      <c r="K1727" s="68">
        <v>1.3</v>
      </c>
      <c r="L1727" s="68">
        <v>0.61</v>
      </c>
      <c r="M1727" s="68" t="s">
        <v>1960</v>
      </c>
      <c r="N1727" s="143">
        <f>IF(対応ガラス検索!$E$2="-","",IF(対応ガラス検索!$E$2&gt;=K1727,MAX($N$2:N1726)+1,""))</f>
        <v>1726</v>
      </c>
      <c r="O1727" s="143">
        <f>IF(対応ガラス検索!$E$2="-","",IF(L1727&lt;=0.65,MAX($O$2:O1726)+1,""))</f>
        <v>1726</v>
      </c>
      <c r="P1727" s="144"/>
      <c r="Q1727" s="145"/>
    </row>
    <row r="1728" spans="1:17" x14ac:dyDescent="0.4">
      <c r="A1728" s="68">
        <v>1727</v>
      </c>
      <c r="B1728" s="68" t="s">
        <v>2295</v>
      </c>
      <c r="C1728" s="68" t="s">
        <v>2198</v>
      </c>
      <c r="D1728" s="68" t="s">
        <v>1975</v>
      </c>
      <c r="E1728" s="68" t="s">
        <v>1976</v>
      </c>
      <c r="F1728" s="68" t="s">
        <v>1977</v>
      </c>
      <c r="G1728" s="68" t="s">
        <v>1958</v>
      </c>
      <c r="H1728" s="68" t="s">
        <v>1959</v>
      </c>
      <c r="I1728" s="68">
        <v>6</v>
      </c>
      <c r="J1728" s="68" t="s">
        <v>2296</v>
      </c>
      <c r="K1728" s="68">
        <v>2.5</v>
      </c>
      <c r="L1728" s="68">
        <v>0.59</v>
      </c>
      <c r="M1728" s="68" t="s">
        <v>1960</v>
      </c>
      <c r="N1728" s="143">
        <f>IF(対応ガラス検索!$E$2="-","",IF(対応ガラス検索!$E$2&gt;=K1728,MAX($N$2:N1727)+1,""))</f>
        <v>1727</v>
      </c>
      <c r="O1728" s="143">
        <f>IF(対応ガラス検索!$E$2="-","",IF(L1728&lt;=0.65,MAX($O$2:O1727)+1,""))</f>
        <v>1727</v>
      </c>
      <c r="P1728" s="144"/>
      <c r="Q1728" s="145"/>
    </row>
    <row r="1729" spans="1:17" x14ac:dyDescent="0.4">
      <c r="A1729" s="68">
        <v>1728</v>
      </c>
      <c r="B1729" s="68" t="s">
        <v>2295</v>
      </c>
      <c r="C1729" s="68" t="s">
        <v>2198</v>
      </c>
      <c r="D1729" s="68" t="s">
        <v>1975</v>
      </c>
      <c r="E1729" s="68" t="s">
        <v>1976</v>
      </c>
      <c r="F1729" s="68" t="s">
        <v>1977</v>
      </c>
      <c r="G1729" s="68" t="s">
        <v>1958</v>
      </c>
      <c r="H1729" s="68" t="s">
        <v>1959</v>
      </c>
      <c r="I1729" s="68">
        <v>7</v>
      </c>
      <c r="J1729" s="68" t="s">
        <v>2296</v>
      </c>
      <c r="K1729" s="68">
        <v>2.2999999999999998</v>
      </c>
      <c r="L1729" s="68">
        <v>0.59</v>
      </c>
      <c r="M1729" s="68" t="s">
        <v>1960</v>
      </c>
      <c r="N1729" s="143">
        <f>IF(対応ガラス検索!$E$2="-","",IF(対応ガラス検索!$E$2&gt;=K1729,MAX($N$2:N1728)+1,""))</f>
        <v>1728</v>
      </c>
      <c r="O1729" s="143">
        <f>IF(対応ガラス検索!$E$2="-","",IF(L1729&lt;=0.65,MAX($O$2:O1728)+1,""))</f>
        <v>1728</v>
      </c>
      <c r="P1729" s="144"/>
      <c r="Q1729" s="145"/>
    </row>
    <row r="1730" spans="1:17" x14ac:dyDescent="0.4">
      <c r="A1730" s="68">
        <v>1729</v>
      </c>
      <c r="B1730" s="68" t="s">
        <v>2295</v>
      </c>
      <c r="C1730" s="68" t="s">
        <v>2198</v>
      </c>
      <c r="D1730" s="68" t="s">
        <v>1975</v>
      </c>
      <c r="E1730" s="68" t="s">
        <v>1976</v>
      </c>
      <c r="F1730" s="68" t="s">
        <v>1977</v>
      </c>
      <c r="G1730" s="68" t="s">
        <v>1958</v>
      </c>
      <c r="H1730" s="68" t="s">
        <v>1959</v>
      </c>
      <c r="I1730" s="68">
        <v>8</v>
      </c>
      <c r="J1730" s="68" t="s">
        <v>2296</v>
      </c>
      <c r="K1730" s="68">
        <v>2.1</v>
      </c>
      <c r="L1730" s="68">
        <v>0.59</v>
      </c>
      <c r="M1730" s="68" t="s">
        <v>1960</v>
      </c>
      <c r="N1730" s="143">
        <f>IF(対応ガラス検索!$E$2="-","",IF(対応ガラス検索!$E$2&gt;=K1730,MAX($N$2:N1729)+1,""))</f>
        <v>1729</v>
      </c>
      <c r="O1730" s="143">
        <f>IF(対応ガラス検索!$E$2="-","",IF(L1730&lt;=0.65,MAX($O$2:O1729)+1,""))</f>
        <v>1729</v>
      </c>
      <c r="P1730" s="144"/>
      <c r="Q1730" s="145"/>
    </row>
    <row r="1731" spans="1:17" x14ac:dyDescent="0.4">
      <c r="A1731" s="68">
        <v>1730</v>
      </c>
      <c r="B1731" s="68" t="s">
        <v>2295</v>
      </c>
      <c r="C1731" s="68" t="s">
        <v>2198</v>
      </c>
      <c r="D1731" s="68" t="s">
        <v>1975</v>
      </c>
      <c r="E1731" s="68" t="s">
        <v>1976</v>
      </c>
      <c r="F1731" s="68" t="s">
        <v>1977</v>
      </c>
      <c r="G1731" s="68" t="s">
        <v>1958</v>
      </c>
      <c r="H1731" s="68" t="s">
        <v>1959</v>
      </c>
      <c r="I1731" s="68">
        <v>9</v>
      </c>
      <c r="J1731" s="68" t="s">
        <v>2296</v>
      </c>
      <c r="K1731" s="68">
        <v>2</v>
      </c>
      <c r="L1731" s="68">
        <v>0.59</v>
      </c>
      <c r="M1731" s="68" t="s">
        <v>1960</v>
      </c>
      <c r="N1731" s="143">
        <f>IF(対応ガラス検索!$E$2="-","",IF(対応ガラス検索!$E$2&gt;=K1731,MAX($N$2:N1730)+1,""))</f>
        <v>1730</v>
      </c>
      <c r="O1731" s="143">
        <f>IF(対応ガラス検索!$E$2="-","",IF(L1731&lt;=0.65,MAX($O$2:O1730)+1,""))</f>
        <v>1730</v>
      </c>
      <c r="P1731" s="144"/>
      <c r="Q1731" s="145"/>
    </row>
    <row r="1732" spans="1:17" x14ac:dyDescent="0.4">
      <c r="A1732" s="68">
        <v>1731</v>
      </c>
      <c r="B1732" s="68" t="s">
        <v>2295</v>
      </c>
      <c r="C1732" s="68" t="s">
        <v>2198</v>
      </c>
      <c r="D1732" s="68" t="s">
        <v>1975</v>
      </c>
      <c r="E1732" s="68" t="s">
        <v>1976</v>
      </c>
      <c r="F1732" s="68" t="s">
        <v>1977</v>
      </c>
      <c r="G1732" s="68" t="s">
        <v>1958</v>
      </c>
      <c r="H1732" s="68" t="s">
        <v>1959</v>
      </c>
      <c r="I1732" s="68">
        <v>10</v>
      </c>
      <c r="J1732" s="68" t="s">
        <v>2296</v>
      </c>
      <c r="K1732" s="68">
        <v>1.9</v>
      </c>
      <c r="L1732" s="68">
        <v>0.59</v>
      </c>
      <c r="M1732" s="68" t="s">
        <v>1960</v>
      </c>
      <c r="N1732" s="143">
        <f>IF(対応ガラス検索!$E$2="-","",IF(対応ガラス検索!$E$2&gt;=K1732,MAX($N$2:N1731)+1,""))</f>
        <v>1731</v>
      </c>
      <c r="O1732" s="143">
        <f>IF(対応ガラス検索!$E$2="-","",IF(L1732&lt;=0.65,MAX($O$2:O1731)+1,""))</f>
        <v>1731</v>
      </c>
      <c r="P1732" s="144"/>
      <c r="Q1732" s="145"/>
    </row>
    <row r="1733" spans="1:17" x14ac:dyDescent="0.4">
      <c r="A1733" s="68">
        <v>1732</v>
      </c>
      <c r="B1733" s="68" t="s">
        <v>2295</v>
      </c>
      <c r="C1733" s="68" t="s">
        <v>2198</v>
      </c>
      <c r="D1733" s="68" t="s">
        <v>1975</v>
      </c>
      <c r="E1733" s="68" t="s">
        <v>1976</v>
      </c>
      <c r="F1733" s="68" t="s">
        <v>1977</v>
      </c>
      <c r="G1733" s="68" t="s">
        <v>1958</v>
      </c>
      <c r="H1733" s="68" t="s">
        <v>1959</v>
      </c>
      <c r="I1733" s="68">
        <v>11</v>
      </c>
      <c r="J1733" s="68" t="s">
        <v>2296</v>
      </c>
      <c r="K1733" s="68">
        <v>1.8</v>
      </c>
      <c r="L1733" s="68">
        <v>0.59</v>
      </c>
      <c r="M1733" s="68" t="s">
        <v>1960</v>
      </c>
      <c r="N1733" s="143">
        <f>IF(対応ガラス検索!$E$2="-","",IF(対応ガラス検索!$E$2&gt;=K1733,MAX($N$2:N1732)+1,""))</f>
        <v>1732</v>
      </c>
      <c r="O1733" s="143">
        <f>IF(対応ガラス検索!$E$2="-","",IF(L1733&lt;=0.65,MAX($O$2:O1732)+1,""))</f>
        <v>1732</v>
      </c>
      <c r="P1733" s="144"/>
      <c r="Q1733" s="145"/>
    </row>
    <row r="1734" spans="1:17" x14ac:dyDescent="0.4">
      <c r="A1734" s="68">
        <v>1733</v>
      </c>
      <c r="B1734" s="68" t="s">
        <v>2295</v>
      </c>
      <c r="C1734" s="68" t="s">
        <v>2198</v>
      </c>
      <c r="D1734" s="68" t="s">
        <v>1975</v>
      </c>
      <c r="E1734" s="68" t="s">
        <v>1976</v>
      </c>
      <c r="F1734" s="68" t="s">
        <v>1977</v>
      </c>
      <c r="G1734" s="68" t="s">
        <v>1958</v>
      </c>
      <c r="H1734" s="68" t="s">
        <v>1959</v>
      </c>
      <c r="I1734" s="68">
        <v>12</v>
      </c>
      <c r="J1734" s="68" t="s">
        <v>2296</v>
      </c>
      <c r="K1734" s="68">
        <v>1.7</v>
      </c>
      <c r="L1734" s="68">
        <v>0.59</v>
      </c>
      <c r="M1734" s="68" t="s">
        <v>1960</v>
      </c>
      <c r="N1734" s="143">
        <f>IF(対応ガラス検索!$E$2="-","",IF(対応ガラス検索!$E$2&gt;=K1734,MAX($N$2:N1733)+1,""))</f>
        <v>1733</v>
      </c>
      <c r="O1734" s="143">
        <f>IF(対応ガラス検索!$E$2="-","",IF(L1734&lt;=0.65,MAX($O$2:O1733)+1,""))</f>
        <v>1733</v>
      </c>
      <c r="P1734" s="144"/>
      <c r="Q1734" s="145"/>
    </row>
    <row r="1735" spans="1:17" x14ac:dyDescent="0.4">
      <c r="A1735" s="68">
        <v>1734</v>
      </c>
      <c r="B1735" s="68" t="s">
        <v>2295</v>
      </c>
      <c r="C1735" s="68" t="s">
        <v>2198</v>
      </c>
      <c r="D1735" s="68" t="s">
        <v>1975</v>
      </c>
      <c r="E1735" s="68" t="s">
        <v>1976</v>
      </c>
      <c r="F1735" s="68" t="s">
        <v>1977</v>
      </c>
      <c r="G1735" s="68" t="s">
        <v>1958</v>
      </c>
      <c r="H1735" s="68" t="s">
        <v>1959</v>
      </c>
      <c r="I1735" s="68">
        <v>13</v>
      </c>
      <c r="J1735" s="68" t="s">
        <v>2296</v>
      </c>
      <c r="K1735" s="68">
        <v>1.6</v>
      </c>
      <c r="L1735" s="68">
        <v>0.59</v>
      </c>
      <c r="M1735" s="68" t="s">
        <v>1960</v>
      </c>
      <c r="N1735" s="143">
        <f>IF(対応ガラス検索!$E$2="-","",IF(対応ガラス検索!$E$2&gt;=K1735,MAX($N$2:N1734)+1,""))</f>
        <v>1734</v>
      </c>
      <c r="O1735" s="143">
        <f>IF(対応ガラス検索!$E$2="-","",IF(L1735&lt;=0.65,MAX($O$2:O1734)+1,""))</f>
        <v>1734</v>
      </c>
      <c r="P1735" s="144"/>
      <c r="Q1735" s="145"/>
    </row>
    <row r="1736" spans="1:17" x14ac:dyDescent="0.4">
      <c r="A1736" s="68">
        <v>1735</v>
      </c>
      <c r="B1736" s="68" t="s">
        <v>2295</v>
      </c>
      <c r="C1736" s="68" t="s">
        <v>2198</v>
      </c>
      <c r="D1736" s="68" t="s">
        <v>1975</v>
      </c>
      <c r="E1736" s="68" t="s">
        <v>1976</v>
      </c>
      <c r="F1736" s="68" t="s">
        <v>1977</v>
      </c>
      <c r="G1736" s="68" t="s">
        <v>1958</v>
      </c>
      <c r="H1736" s="68" t="s">
        <v>1959</v>
      </c>
      <c r="I1736" s="68">
        <v>6</v>
      </c>
      <c r="J1736" s="68" t="s">
        <v>2267</v>
      </c>
      <c r="K1736" s="142">
        <v>2.1</v>
      </c>
      <c r="L1736" s="68">
        <v>0.59</v>
      </c>
      <c r="M1736" s="68" t="s">
        <v>1960</v>
      </c>
      <c r="N1736" s="143">
        <f>IF(対応ガラス検索!$E$2="-","",IF(対応ガラス検索!$E$2&gt;=K1736,MAX($N$2:N1735)+1,""))</f>
        <v>1735</v>
      </c>
      <c r="O1736" s="143">
        <f>IF(対応ガラス検索!$E$2="-","",IF(L1736&lt;=0.65,MAX($O$2:O1735)+1,""))</f>
        <v>1735</v>
      </c>
      <c r="P1736" s="144"/>
      <c r="Q1736" s="145"/>
    </row>
    <row r="1737" spans="1:17" x14ac:dyDescent="0.4">
      <c r="A1737" s="68">
        <v>1736</v>
      </c>
      <c r="B1737" s="68" t="s">
        <v>2295</v>
      </c>
      <c r="C1737" s="68" t="s">
        <v>2198</v>
      </c>
      <c r="D1737" s="68" t="s">
        <v>1975</v>
      </c>
      <c r="E1737" s="68" t="s">
        <v>1976</v>
      </c>
      <c r="F1737" s="68" t="s">
        <v>1977</v>
      </c>
      <c r="G1737" s="68" t="s">
        <v>1958</v>
      </c>
      <c r="H1737" s="68" t="s">
        <v>1959</v>
      </c>
      <c r="I1737" s="68">
        <v>7</v>
      </c>
      <c r="J1737" s="68" t="s">
        <v>2267</v>
      </c>
      <c r="K1737" s="142">
        <v>1.9</v>
      </c>
      <c r="L1737" s="68">
        <v>0.59</v>
      </c>
      <c r="M1737" s="68" t="s">
        <v>1960</v>
      </c>
      <c r="N1737" s="143">
        <f>IF(対応ガラス検索!$E$2="-","",IF(対応ガラス検索!$E$2&gt;=K1737,MAX($N$2:N1736)+1,""))</f>
        <v>1736</v>
      </c>
      <c r="O1737" s="143">
        <f>IF(対応ガラス検索!$E$2="-","",IF(L1737&lt;=0.65,MAX($O$2:O1736)+1,""))</f>
        <v>1736</v>
      </c>
      <c r="P1737" s="144"/>
      <c r="Q1737" s="145"/>
    </row>
    <row r="1738" spans="1:17" x14ac:dyDescent="0.4">
      <c r="A1738" s="68">
        <v>1737</v>
      </c>
      <c r="B1738" s="68" t="s">
        <v>2295</v>
      </c>
      <c r="C1738" s="68" t="s">
        <v>2198</v>
      </c>
      <c r="D1738" s="68" t="s">
        <v>1975</v>
      </c>
      <c r="E1738" s="68" t="s">
        <v>1976</v>
      </c>
      <c r="F1738" s="68" t="s">
        <v>1977</v>
      </c>
      <c r="G1738" s="68" t="s">
        <v>1958</v>
      </c>
      <c r="H1738" s="68" t="s">
        <v>1959</v>
      </c>
      <c r="I1738" s="68">
        <v>8</v>
      </c>
      <c r="J1738" s="68" t="s">
        <v>2267</v>
      </c>
      <c r="K1738" s="68">
        <v>1.7</v>
      </c>
      <c r="L1738" s="68">
        <v>0.59</v>
      </c>
      <c r="M1738" s="68" t="s">
        <v>1960</v>
      </c>
      <c r="N1738" s="143">
        <f>IF(対応ガラス検索!$E$2="-","",IF(対応ガラス検索!$E$2&gt;=K1738,MAX($N$2:N1737)+1,""))</f>
        <v>1737</v>
      </c>
      <c r="O1738" s="143">
        <f>IF(対応ガラス検索!$E$2="-","",IF(L1738&lt;=0.65,MAX($O$2:O1737)+1,""))</f>
        <v>1737</v>
      </c>
      <c r="P1738" s="144"/>
      <c r="Q1738" s="145"/>
    </row>
    <row r="1739" spans="1:17" x14ac:dyDescent="0.4">
      <c r="A1739" s="68">
        <v>1738</v>
      </c>
      <c r="B1739" s="68" t="s">
        <v>2295</v>
      </c>
      <c r="C1739" s="68" t="s">
        <v>2198</v>
      </c>
      <c r="D1739" s="68" t="s">
        <v>1975</v>
      </c>
      <c r="E1739" s="68" t="s">
        <v>1976</v>
      </c>
      <c r="F1739" s="68" t="s">
        <v>1977</v>
      </c>
      <c r="G1739" s="68" t="s">
        <v>1958</v>
      </c>
      <c r="H1739" s="68" t="s">
        <v>1959</v>
      </c>
      <c r="I1739" s="68">
        <v>9</v>
      </c>
      <c r="J1739" s="68" t="s">
        <v>2267</v>
      </c>
      <c r="K1739" s="68">
        <v>1.6</v>
      </c>
      <c r="L1739" s="68">
        <v>0.59</v>
      </c>
      <c r="M1739" s="68" t="s">
        <v>1960</v>
      </c>
      <c r="N1739" s="143">
        <f>IF(対応ガラス検索!$E$2="-","",IF(対応ガラス検索!$E$2&gt;=K1739,MAX($N$2:N1738)+1,""))</f>
        <v>1738</v>
      </c>
      <c r="O1739" s="143">
        <f>IF(対応ガラス検索!$E$2="-","",IF(L1739&lt;=0.65,MAX($O$2:O1738)+1,""))</f>
        <v>1738</v>
      </c>
      <c r="P1739" s="144"/>
      <c r="Q1739" s="145"/>
    </row>
    <row r="1740" spans="1:17" x14ac:dyDescent="0.4">
      <c r="A1740" s="68">
        <v>1739</v>
      </c>
      <c r="B1740" s="68" t="s">
        <v>2295</v>
      </c>
      <c r="C1740" s="68" t="s">
        <v>2198</v>
      </c>
      <c r="D1740" s="68" t="s">
        <v>1975</v>
      </c>
      <c r="E1740" s="68" t="s">
        <v>1976</v>
      </c>
      <c r="F1740" s="68" t="s">
        <v>1977</v>
      </c>
      <c r="G1740" s="68" t="s">
        <v>1958</v>
      </c>
      <c r="H1740" s="68" t="s">
        <v>1959</v>
      </c>
      <c r="I1740" s="68">
        <v>10</v>
      </c>
      <c r="J1740" s="68" t="s">
        <v>2267</v>
      </c>
      <c r="K1740" s="68">
        <v>1.5</v>
      </c>
      <c r="L1740" s="68">
        <v>0.59</v>
      </c>
      <c r="M1740" s="68" t="s">
        <v>1960</v>
      </c>
      <c r="N1740" s="143">
        <f>IF(対応ガラス検索!$E$2="-","",IF(対応ガラス検索!$E$2&gt;=K1740,MAX($N$2:N1739)+1,""))</f>
        <v>1739</v>
      </c>
      <c r="O1740" s="143">
        <f>IF(対応ガラス検索!$E$2="-","",IF(L1740&lt;=0.65,MAX($O$2:O1739)+1,""))</f>
        <v>1739</v>
      </c>
      <c r="P1740" s="144"/>
      <c r="Q1740" s="145"/>
    </row>
    <row r="1741" spans="1:17" x14ac:dyDescent="0.4">
      <c r="A1741" s="68">
        <v>1740</v>
      </c>
      <c r="B1741" s="68" t="s">
        <v>2295</v>
      </c>
      <c r="C1741" s="68" t="s">
        <v>2198</v>
      </c>
      <c r="D1741" s="68" t="s">
        <v>1975</v>
      </c>
      <c r="E1741" s="68" t="s">
        <v>1976</v>
      </c>
      <c r="F1741" s="68" t="s">
        <v>1977</v>
      </c>
      <c r="G1741" s="68" t="s">
        <v>1958</v>
      </c>
      <c r="H1741" s="68" t="s">
        <v>1959</v>
      </c>
      <c r="I1741" s="68">
        <v>11</v>
      </c>
      <c r="J1741" s="68" t="s">
        <v>2267</v>
      </c>
      <c r="K1741" s="68">
        <v>1.4</v>
      </c>
      <c r="L1741" s="68">
        <v>0.59</v>
      </c>
      <c r="M1741" s="68" t="s">
        <v>1960</v>
      </c>
      <c r="N1741" s="143">
        <f>IF(対応ガラス検索!$E$2="-","",IF(対応ガラス検索!$E$2&gt;=K1741,MAX($N$2:N1740)+1,""))</f>
        <v>1740</v>
      </c>
      <c r="O1741" s="143">
        <f>IF(対応ガラス検索!$E$2="-","",IF(L1741&lt;=0.65,MAX($O$2:O1740)+1,""))</f>
        <v>1740</v>
      </c>
      <c r="P1741" s="144"/>
      <c r="Q1741" s="145"/>
    </row>
    <row r="1742" spans="1:17" x14ac:dyDescent="0.4">
      <c r="A1742" s="68">
        <v>1741</v>
      </c>
      <c r="B1742" s="68" t="s">
        <v>2295</v>
      </c>
      <c r="C1742" s="68" t="s">
        <v>2198</v>
      </c>
      <c r="D1742" s="68" t="s">
        <v>1975</v>
      </c>
      <c r="E1742" s="68" t="s">
        <v>1976</v>
      </c>
      <c r="F1742" s="68" t="s">
        <v>1977</v>
      </c>
      <c r="G1742" s="68" t="s">
        <v>1958</v>
      </c>
      <c r="H1742" s="68" t="s">
        <v>1959</v>
      </c>
      <c r="I1742" s="68">
        <v>12</v>
      </c>
      <c r="J1742" s="68" t="s">
        <v>2267</v>
      </c>
      <c r="K1742" s="68">
        <v>1.3</v>
      </c>
      <c r="L1742" s="68">
        <v>0.59</v>
      </c>
      <c r="M1742" s="68" t="s">
        <v>1960</v>
      </c>
      <c r="N1742" s="143">
        <f>IF(対応ガラス検索!$E$2="-","",IF(対応ガラス検索!$E$2&gt;=K1742,MAX($N$2:N1741)+1,""))</f>
        <v>1741</v>
      </c>
      <c r="O1742" s="143">
        <f>IF(対応ガラス検索!$E$2="-","",IF(L1742&lt;=0.65,MAX($O$2:O1741)+1,""))</f>
        <v>1741</v>
      </c>
      <c r="P1742" s="144"/>
      <c r="Q1742" s="145"/>
    </row>
    <row r="1743" spans="1:17" x14ac:dyDescent="0.4">
      <c r="A1743" s="68">
        <v>1742</v>
      </c>
      <c r="B1743" s="68" t="s">
        <v>2295</v>
      </c>
      <c r="C1743" s="68" t="s">
        <v>2198</v>
      </c>
      <c r="D1743" s="68" t="s">
        <v>1975</v>
      </c>
      <c r="E1743" s="68" t="s">
        <v>1976</v>
      </c>
      <c r="F1743" s="68" t="s">
        <v>1977</v>
      </c>
      <c r="G1743" s="68" t="s">
        <v>1958</v>
      </c>
      <c r="H1743" s="68" t="s">
        <v>1959</v>
      </c>
      <c r="I1743" s="68">
        <v>13</v>
      </c>
      <c r="J1743" s="68" t="s">
        <v>2267</v>
      </c>
      <c r="K1743" s="68">
        <v>1.3</v>
      </c>
      <c r="L1743" s="68">
        <v>0.59</v>
      </c>
      <c r="M1743" s="68" t="s">
        <v>1960</v>
      </c>
      <c r="N1743" s="143">
        <f>IF(対応ガラス検索!$E$2="-","",IF(対応ガラス検索!$E$2&gt;=K1743,MAX($N$2:N1742)+1,""))</f>
        <v>1742</v>
      </c>
      <c r="O1743" s="143">
        <f>IF(対応ガラス検索!$E$2="-","",IF(L1743&lt;=0.65,MAX($O$2:O1742)+1,""))</f>
        <v>1742</v>
      </c>
      <c r="P1743" s="144"/>
      <c r="Q1743" s="145"/>
    </row>
    <row r="1744" spans="1:17" x14ac:dyDescent="0.4">
      <c r="A1744" s="68">
        <v>1743</v>
      </c>
      <c r="B1744" s="68" t="s">
        <v>2295</v>
      </c>
      <c r="C1744" s="68" t="s">
        <v>2198</v>
      </c>
      <c r="D1744" s="68" t="s">
        <v>1978</v>
      </c>
      <c r="E1744" s="68" t="s">
        <v>1976</v>
      </c>
      <c r="F1744" s="68" t="s">
        <v>1977</v>
      </c>
      <c r="G1744" s="68" t="s">
        <v>1962</v>
      </c>
      <c r="H1744" s="68" t="s">
        <v>1963</v>
      </c>
      <c r="I1744" s="68">
        <v>6</v>
      </c>
      <c r="J1744" s="68" t="s">
        <v>2296</v>
      </c>
      <c r="K1744" s="68">
        <v>2.5</v>
      </c>
      <c r="L1744" s="68">
        <v>0.57999999999999996</v>
      </c>
      <c r="M1744" s="68" t="s">
        <v>1960</v>
      </c>
      <c r="N1744" s="143">
        <f>IF(対応ガラス検索!$E$2="-","",IF(対応ガラス検索!$E$2&gt;=K1744,MAX($N$2:N1743)+1,""))</f>
        <v>1743</v>
      </c>
      <c r="O1744" s="143">
        <f>IF(対応ガラス検索!$E$2="-","",IF(L1744&lt;=0.65,MAX($O$2:O1743)+1,""))</f>
        <v>1743</v>
      </c>
      <c r="P1744" s="144"/>
      <c r="Q1744" s="145"/>
    </row>
    <row r="1745" spans="1:17" x14ac:dyDescent="0.4">
      <c r="A1745" s="68">
        <v>1744</v>
      </c>
      <c r="B1745" s="68" t="s">
        <v>2295</v>
      </c>
      <c r="C1745" s="68" t="s">
        <v>2198</v>
      </c>
      <c r="D1745" s="68" t="s">
        <v>1978</v>
      </c>
      <c r="E1745" s="68" t="s">
        <v>1976</v>
      </c>
      <c r="F1745" s="68" t="s">
        <v>1977</v>
      </c>
      <c r="G1745" s="68" t="s">
        <v>1962</v>
      </c>
      <c r="H1745" s="68" t="s">
        <v>1963</v>
      </c>
      <c r="I1745" s="68">
        <v>7</v>
      </c>
      <c r="J1745" s="68" t="s">
        <v>2296</v>
      </c>
      <c r="K1745" s="68">
        <v>2.2999999999999998</v>
      </c>
      <c r="L1745" s="68">
        <v>0.57999999999999996</v>
      </c>
      <c r="M1745" s="68" t="s">
        <v>1960</v>
      </c>
      <c r="N1745" s="143">
        <f>IF(対応ガラス検索!$E$2="-","",IF(対応ガラス検索!$E$2&gt;=K1745,MAX($N$2:N1744)+1,""))</f>
        <v>1744</v>
      </c>
      <c r="O1745" s="143">
        <f>IF(対応ガラス検索!$E$2="-","",IF(L1745&lt;=0.65,MAX($O$2:O1744)+1,""))</f>
        <v>1744</v>
      </c>
      <c r="P1745" s="144"/>
      <c r="Q1745" s="145"/>
    </row>
    <row r="1746" spans="1:17" x14ac:dyDescent="0.4">
      <c r="A1746" s="68">
        <v>1745</v>
      </c>
      <c r="B1746" s="68" t="s">
        <v>2295</v>
      </c>
      <c r="C1746" s="68" t="s">
        <v>2198</v>
      </c>
      <c r="D1746" s="68" t="s">
        <v>1978</v>
      </c>
      <c r="E1746" s="68" t="s">
        <v>1976</v>
      </c>
      <c r="F1746" s="68" t="s">
        <v>1977</v>
      </c>
      <c r="G1746" s="68" t="s">
        <v>1962</v>
      </c>
      <c r="H1746" s="68" t="s">
        <v>1963</v>
      </c>
      <c r="I1746" s="68">
        <v>8</v>
      </c>
      <c r="J1746" s="68" t="s">
        <v>2296</v>
      </c>
      <c r="K1746" s="68">
        <v>2.1</v>
      </c>
      <c r="L1746" s="68">
        <v>0.57999999999999996</v>
      </c>
      <c r="M1746" s="68" t="s">
        <v>1960</v>
      </c>
      <c r="N1746" s="143">
        <f>IF(対応ガラス検索!$E$2="-","",IF(対応ガラス検索!$E$2&gt;=K1746,MAX($N$2:N1745)+1,""))</f>
        <v>1745</v>
      </c>
      <c r="O1746" s="143">
        <f>IF(対応ガラス検索!$E$2="-","",IF(L1746&lt;=0.65,MAX($O$2:O1745)+1,""))</f>
        <v>1745</v>
      </c>
      <c r="P1746" s="144"/>
      <c r="Q1746" s="145"/>
    </row>
    <row r="1747" spans="1:17" x14ac:dyDescent="0.4">
      <c r="A1747" s="68">
        <v>1746</v>
      </c>
      <c r="B1747" s="68" t="s">
        <v>2295</v>
      </c>
      <c r="C1747" s="68" t="s">
        <v>2198</v>
      </c>
      <c r="D1747" s="68" t="s">
        <v>1978</v>
      </c>
      <c r="E1747" s="68" t="s">
        <v>1976</v>
      </c>
      <c r="F1747" s="68" t="s">
        <v>1977</v>
      </c>
      <c r="G1747" s="68" t="s">
        <v>1962</v>
      </c>
      <c r="H1747" s="68" t="s">
        <v>1963</v>
      </c>
      <c r="I1747" s="68">
        <v>9</v>
      </c>
      <c r="J1747" s="68" t="s">
        <v>2296</v>
      </c>
      <c r="K1747" s="68">
        <v>2</v>
      </c>
      <c r="L1747" s="68">
        <v>0.57999999999999996</v>
      </c>
      <c r="M1747" s="68" t="s">
        <v>1960</v>
      </c>
      <c r="N1747" s="143">
        <f>IF(対応ガラス検索!$E$2="-","",IF(対応ガラス検索!$E$2&gt;=K1747,MAX($N$2:N1746)+1,""))</f>
        <v>1746</v>
      </c>
      <c r="O1747" s="143">
        <f>IF(対応ガラス検索!$E$2="-","",IF(L1747&lt;=0.65,MAX($O$2:O1746)+1,""))</f>
        <v>1746</v>
      </c>
      <c r="P1747" s="144"/>
      <c r="Q1747" s="145"/>
    </row>
    <row r="1748" spans="1:17" x14ac:dyDescent="0.4">
      <c r="A1748" s="68">
        <v>1747</v>
      </c>
      <c r="B1748" s="68" t="s">
        <v>2295</v>
      </c>
      <c r="C1748" s="68" t="s">
        <v>2198</v>
      </c>
      <c r="D1748" s="68" t="s">
        <v>1978</v>
      </c>
      <c r="E1748" s="68" t="s">
        <v>1976</v>
      </c>
      <c r="F1748" s="68" t="s">
        <v>1977</v>
      </c>
      <c r="G1748" s="68" t="s">
        <v>1962</v>
      </c>
      <c r="H1748" s="68" t="s">
        <v>1963</v>
      </c>
      <c r="I1748" s="68">
        <v>10</v>
      </c>
      <c r="J1748" s="68" t="s">
        <v>2296</v>
      </c>
      <c r="K1748" s="68">
        <v>1.9</v>
      </c>
      <c r="L1748" s="68">
        <v>0.57999999999999996</v>
      </c>
      <c r="M1748" s="68" t="s">
        <v>1960</v>
      </c>
      <c r="N1748" s="143">
        <f>IF(対応ガラス検索!$E$2="-","",IF(対応ガラス検索!$E$2&gt;=K1748,MAX($N$2:N1747)+1,""))</f>
        <v>1747</v>
      </c>
      <c r="O1748" s="143">
        <f>IF(対応ガラス検索!$E$2="-","",IF(L1748&lt;=0.65,MAX($O$2:O1747)+1,""))</f>
        <v>1747</v>
      </c>
      <c r="P1748" s="144"/>
      <c r="Q1748" s="145"/>
    </row>
    <row r="1749" spans="1:17" x14ac:dyDescent="0.4">
      <c r="A1749" s="68">
        <v>1748</v>
      </c>
      <c r="B1749" s="68" t="s">
        <v>2295</v>
      </c>
      <c r="C1749" s="68" t="s">
        <v>2198</v>
      </c>
      <c r="D1749" s="68" t="s">
        <v>1978</v>
      </c>
      <c r="E1749" s="68" t="s">
        <v>1976</v>
      </c>
      <c r="F1749" s="68" t="s">
        <v>1977</v>
      </c>
      <c r="G1749" s="68" t="s">
        <v>1962</v>
      </c>
      <c r="H1749" s="68" t="s">
        <v>1963</v>
      </c>
      <c r="I1749" s="68">
        <v>11</v>
      </c>
      <c r="J1749" s="68" t="s">
        <v>2296</v>
      </c>
      <c r="K1749" s="142">
        <v>1.8</v>
      </c>
      <c r="L1749" s="68">
        <v>0.57999999999999996</v>
      </c>
      <c r="M1749" s="68" t="s">
        <v>1960</v>
      </c>
      <c r="N1749" s="143">
        <f>IF(対応ガラス検索!$E$2="-","",IF(対応ガラス検索!$E$2&gt;=K1749,MAX($N$2:N1748)+1,""))</f>
        <v>1748</v>
      </c>
      <c r="O1749" s="143">
        <f>IF(対応ガラス検索!$E$2="-","",IF(L1749&lt;=0.65,MAX($O$2:O1748)+1,""))</f>
        <v>1748</v>
      </c>
      <c r="P1749" s="144"/>
      <c r="Q1749" s="145"/>
    </row>
    <row r="1750" spans="1:17" x14ac:dyDescent="0.4">
      <c r="A1750" s="68">
        <v>1749</v>
      </c>
      <c r="B1750" s="68" t="s">
        <v>2295</v>
      </c>
      <c r="C1750" s="68" t="s">
        <v>2198</v>
      </c>
      <c r="D1750" s="68" t="s">
        <v>1978</v>
      </c>
      <c r="E1750" s="68" t="s">
        <v>1976</v>
      </c>
      <c r="F1750" s="68" t="s">
        <v>1977</v>
      </c>
      <c r="G1750" s="68" t="s">
        <v>1962</v>
      </c>
      <c r="H1750" s="68" t="s">
        <v>1963</v>
      </c>
      <c r="I1750" s="68">
        <v>12</v>
      </c>
      <c r="J1750" s="68" t="s">
        <v>2296</v>
      </c>
      <c r="K1750" s="142">
        <v>1.7</v>
      </c>
      <c r="L1750" s="68">
        <v>0.57999999999999996</v>
      </c>
      <c r="M1750" s="68" t="s">
        <v>1960</v>
      </c>
      <c r="N1750" s="143">
        <f>IF(対応ガラス検索!$E$2="-","",IF(対応ガラス検索!$E$2&gt;=K1750,MAX($N$2:N1749)+1,""))</f>
        <v>1749</v>
      </c>
      <c r="O1750" s="143">
        <f>IF(対応ガラス検索!$E$2="-","",IF(L1750&lt;=0.65,MAX($O$2:O1749)+1,""))</f>
        <v>1749</v>
      </c>
      <c r="P1750" s="144"/>
      <c r="Q1750" s="145"/>
    </row>
    <row r="1751" spans="1:17" x14ac:dyDescent="0.4">
      <c r="A1751" s="68">
        <v>1750</v>
      </c>
      <c r="B1751" s="68" t="s">
        <v>2295</v>
      </c>
      <c r="C1751" s="68" t="s">
        <v>2198</v>
      </c>
      <c r="D1751" s="68" t="s">
        <v>1978</v>
      </c>
      <c r="E1751" s="68" t="s">
        <v>1976</v>
      </c>
      <c r="F1751" s="68" t="s">
        <v>1977</v>
      </c>
      <c r="G1751" s="68" t="s">
        <v>1962</v>
      </c>
      <c r="H1751" s="68" t="s">
        <v>1963</v>
      </c>
      <c r="I1751" s="68">
        <v>6</v>
      </c>
      <c r="J1751" s="68" t="s">
        <v>2267</v>
      </c>
      <c r="K1751" s="68">
        <v>2.1</v>
      </c>
      <c r="L1751" s="68">
        <v>0.57999999999999996</v>
      </c>
      <c r="M1751" s="68" t="s">
        <v>1960</v>
      </c>
      <c r="N1751" s="143">
        <f>IF(対応ガラス検索!$E$2="-","",IF(対応ガラス検索!$E$2&gt;=K1751,MAX($N$2:N1750)+1,""))</f>
        <v>1750</v>
      </c>
      <c r="O1751" s="143">
        <f>IF(対応ガラス検索!$E$2="-","",IF(L1751&lt;=0.65,MAX($O$2:O1750)+1,""))</f>
        <v>1750</v>
      </c>
      <c r="P1751" s="144"/>
      <c r="Q1751" s="145"/>
    </row>
    <row r="1752" spans="1:17" x14ac:dyDescent="0.4">
      <c r="A1752" s="68">
        <v>1751</v>
      </c>
      <c r="B1752" s="68" t="s">
        <v>2295</v>
      </c>
      <c r="C1752" s="68" t="s">
        <v>2198</v>
      </c>
      <c r="D1752" s="68" t="s">
        <v>1978</v>
      </c>
      <c r="E1752" s="68" t="s">
        <v>1976</v>
      </c>
      <c r="F1752" s="68" t="s">
        <v>1977</v>
      </c>
      <c r="G1752" s="68" t="s">
        <v>1962</v>
      </c>
      <c r="H1752" s="68" t="s">
        <v>1963</v>
      </c>
      <c r="I1752" s="68">
        <v>7</v>
      </c>
      <c r="J1752" s="68" t="s">
        <v>2267</v>
      </c>
      <c r="K1752" s="68">
        <v>1.9</v>
      </c>
      <c r="L1752" s="68">
        <v>0.57999999999999996</v>
      </c>
      <c r="M1752" s="68" t="s">
        <v>1960</v>
      </c>
      <c r="N1752" s="143">
        <f>IF(対応ガラス検索!$E$2="-","",IF(対応ガラス検索!$E$2&gt;=K1752,MAX($N$2:N1751)+1,""))</f>
        <v>1751</v>
      </c>
      <c r="O1752" s="143">
        <f>IF(対応ガラス検索!$E$2="-","",IF(L1752&lt;=0.65,MAX($O$2:O1751)+1,""))</f>
        <v>1751</v>
      </c>
      <c r="P1752" s="144"/>
      <c r="Q1752" s="145"/>
    </row>
    <row r="1753" spans="1:17" x14ac:dyDescent="0.4">
      <c r="A1753" s="68">
        <v>1752</v>
      </c>
      <c r="B1753" s="68" t="s">
        <v>2295</v>
      </c>
      <c r="C1753" s="68" t="s">
        <v>2198</v>
      </c>
      <c r="D1753" s="68" t="s">
        <v>1978</v>
      </c>
      <c r="E1753" s="68" t="s">
        <v>1976</v>
      </c>
      <c r="F1753" s="68" t="s">
        <v>1977</v>
      </c>
      <c r="G1753" s="68" t="s">
        <v>1962</v>
      </c>
      <c r="H1753" s="68" t="s">
        <v>1963</v>
      </c>
      <c r="I1753" s="68">
        <v>8</v>
      </c>
      <c r="J1753" s="68" t="s">
        <v>2267</v>
      </c>
      <c r="K1753" s="68">
        <v>1.7</v>
      </c>
      <c r="L1753" s="68">
        <v>0.57999999999999996</v>
      </c>
      <c r="M1753" s="68" t="s">
        <v>1960</v>
      </c>
      <c r="N1753" s="143">
        <f>IF(対応ガラス検索!$E$2="-","",IF(対応ガラス検索!$E$2&gt;=K1753,MAX($N$2:N1752)+1,""))</f>
        <v>1752</v>
      </c>
      <c r="O1753" s="143">
        <f>IF(対応ガラス検索!$E$2="-","",IF(L1753&lt;=0.65,MAX($O$2:O1752)+1,""))</f>
        <v>1752</v>
      </c>
      <c r="P1753" s="144"/>
      <c r="Q1753" s="145"/>
    </row>
    <row r="1754" spans="1:17" x14ac:dyDescent="0.4">
      <c r="A1754" s="68">
        <v>1753</v>
      </c>
      <c r="B1754" s="68" t="s">
        <v>2295</v>
      </c>
      <c r="C1754" s="68" t="s">
        <v>2198</v>
      </c>
      <c r="D1754" s="68" t="s">
        <v>1978</v>
      </c>
      <c r="E1754" s="68" t="s">
        <v>1976</v>
      </c>
      <c r="F1754" s="68" t="s">
        <v>1977</v>
      </c>
      <c r="G1754" s="68" t="s">
        <v>1962</v>
      </c>
      <c r="H1754" s="68" t="s">
        <v>1963</v>
      </c>
      <c r="I1754" s="68">
        <v>9</v>
      </c>
      <c r="J1754" s="68" t="s">
        <v>2267</v>
      </c>
      <c r="K1754" s="68">
        <v>1.6</v>
      </c>
      <c r="L1754" s="68">
        <v>0.57999999999999996</v>
      </c>
      <c r="M1754" s="68" t="s">
        <v>1960</v>
      </c>
      <c r="N1754" s="143">
        <f>IF(対応ガラス検索!$E$2="-","",IF(対応ガラス検索!$E$2&gt;=K1754,MAX($N$2:N1753)+1,""))</f>
        <v>1753</v>
      </c>
      <c r="O1754" s="143">
        <f>IF(対応ガラス検索!$E$2="-","",IF(L1754&lt;=0.65,MAX($O$2:O1753)+1,""))</f>
        <v>1753</v>
      </c>
      <c r="P1754" s="144"/>
      <c r="Q1754" s="145"/>
    </row>
    <row r="1755" spans="1:17" x14ac:dyDescent="0.4">
      <c r="A1755" s="68">
        <v>1754</v>
      </c>
      <c r="B1755" s="68" t="s">
        <v>2295</v>
      </c>
      <c r="C1755" s="68" t="s">
        <v>2198</v>
      </c>
      <c r="D1755" s="68" t="s">
        <v>1978</v>
      </c>
      <c r="E1755" s="68" t="s">
        <v>1976</v>
      </c>
      <c r="F1755" s="68" t="s">
        <v>1977</v>
      </c>
      <c r="G1755" s="68" t="s">
        <v>1962</v>
      </c>
      <c r="H1755" s="68" t="s">
        <v>1963</v>
      </c>
      <c r="I1755" s="68">
        <v>10</v>
      </c>
      <c r="J1755" s="68" t="s">
        <v>2267</v>
      </c>
      <c r="K1755" s="68">
        <v>1.5</v>
      </c>
      <c r="L1755" s="68">
        <v>0.59</v>
      </c>
      <c r="M1755" s="68" t="s">
        <v>1960</v>
      </c>
      <c r="N1755" s="143">
        <f>IF(対応ガラス検索!$E$2="-","",IF(対応ガラス検索!$E$2&gt;=K1755,MAX($N$2:N1754)+1,""))</f>
        <v>1754</v>
      </c>
      <c r="O1755" s="143">
        <f>IF(対応ガラス検索!$E$2="-","",IF(L1755&lt;=0.65,MAX($O$2:O1754)+1,""))</f>
        <v>1754</v>
      </c>
      <c r="P1755" s="144"/>
      <c r="Q1755" s="145"/>
    </row>
    <row r="1756" spans="1:17" x14ac:dyDescent="0.4">
      <c r="A1756" s="68">
        <v>1755</v>
      </c>
      <c r="B1756" s="68" t="s">
        <v>2295</v>
      </c>
      <c r="C1756" s="68" t="s">
        <v>2198</v>
      </c>
      <c r="D1756" s="68" t="s">
        <v>1978</v>
      </c>
      <c r="E1756" s="68" t="s">
        <v>1976</v>
      </c>
      <c r="F1756" s="68" t="s">
        <v>1977</v>
      </c>
      <c r="G1756" s="68" t="s">
        <v>1962</v>
      </c>
      <c r="H1756" s="68" t="s">
        <v>1963</v>
      </c>
      <c r="I1756" s="68">
        <v>11</v>
      </c>
      <c r="J1756" s="68" t="s">
        <v>2267</v>
      </c>
      <c r="K1756" s="68">
        <v>1.4</v>
      </c>
      <c r="L1756" s="68">
        <v>0.59</v>
      </c>
      <c r="M1756" s="68" t="s">
        <v>1960</v>
      </c>
      <c r="N1756" s="143">
        <f>IF(対応ガラス検索!$E$2="-","",IF(対応ガラス検索!$E$2&gt;=K1756,MAX($N$2:N1755)+1,""))</f>
        <v>1755</v>
      </c>
      <c r="O1756" s="143">
        <f>IF(対応ガラス検索!$E$2="-","",IF(L1756&lt;=0.65,MAX($O$2:O1755)+1,""))</f>
        <v>1755</v>
      </c>
      <c r="P1756" s="144"/>
      <c r="Q1756" s="145"/>
    </row>
    <row r="1757" spans="1:17" x14ac:dyDescent="0.4">
      <c r="A1757" s="68">
        <v>1756</v>
      </c>
      <c r="B1757" s="68" t="s">
        <v>2295</v>
      </c>
      <c r="C1757" s="68" t="s">
        <v>2198</v>
      </c>
      <c r="D1757" s="68" t="s">
        <v>1978</v>
      </c>
      <c r="E1757" s="68" t="s">
        <v>1976</v>
      </c>
      <c r="F1757" s="68" t="s">
        <v>1977</v>
      </c>
      <c r="G1757" s="68" t="s">
        <v>1962</v>
      </c>
      <c r="H1757" s="68" t="s">
        <v>1963</v>
      </c>
      <c r="I1757" s="68">
        <v>12</v>
      </c>
      <c r="J1757" s="68" t="s">
        <v>2267</v>
      </c>
      <c r="K1757" s="68">
        <v>1.3</v>
      </c>
      <c r="L1757" s="68">
        <v>0.59</v>
      </c>
      <c r="M1757" s="68" t="s">
        <v>1960</v>
      </c>
      <c r="N1757" s="143">
        <f>IF(対応ガラス検索!$E$2="-","",IF(対応ガラス検索!$E$2&gt;=K1757,MAX($N$2:N1756)+1,""))</f>
        <v>1756</v>
      </c>
      <c r="O1757" s="143">
        <f>IF(対応ガラス検索!$E$2="-","",IF(L1757&lt;=0.65,MAX($O$2:O1756)+1,""))</f>
        <v>1756</v>
      </c>
      <c r="P1757" s="144"/>
      <c r="Q1757" s="145"/>
    </row>
    <row r="1758" spans="1:17" x14ac:dyDescent="0.4">
      <c r="A1758" s="68">
        <v>1757</v>
      </c>
      <c r="B1758" s="68" t="s">
        <v>2295</v>
      </c>
      <c r="C1758" s="68" t="s">
        <v>2198</v>
      </c>
      <c r="D1758" s="68" t="s">
        <v>2064</v>
      </c>
      <c r="E1758" s="68" t="s">
        <v>1976</v>
      </c>
      <c r="F1758" s="68" t="s">
        <v>1977</v>
      </c>
      <c r="G1758" s="68" t="s">
        <v>1965</v>
      </c>
      <c r="H1758" s="68" t="s">
        <v>1966</v>
      </c>
      <c r="I1758" s="68">
        <v>6</v>
      </c>
      <c r="J1758" s="68" t="s">
        <v>2296</v>
      </c>
      <c r="K1758" s="68">
        <v>2.5</v>
      </c>
      <c r="L1758" s="68">
        <v>0.57999999999999996</v>
      </c>
      <c r="M1758" s="68" t="s">
        <v>1960</v>
      </c>
      <c r="N1758" s="143">
        <f>IF(対応ガラス検索!$E$2="-","",IF(対応ガラス検索!$E$2&gt;=K1758,MAX($N$2:N1757)+1,""))</f>
        <v>1757</v>
      </c>
      <c r="O1758" s="143">
        <f>IF(対応ガラス検索!$E$2="-","",IF(L1758&lt;=0.65,MAX($O$2:O1757)+1,""))</f>
        <v>1757</v>
      </c>
      <c r="P1758" s="144"/>
      <c r="Q1758" s="145"/>
    </row>
    <row r="1759" spans="1:17" x14ac:dyDescent="0.4">
      <c r="A1759" s="68">
        <v>1758</v>
      </c>
      <c r="B1759" s="68" t="s">
        <v>2295</v>
      </c>
      <c r="C1759" s="68" t="s">
        <v>2198</v>
      </c>
      <c r="D1759" s="68" t="s">
        <v>2064</v>
      </c>
      <c r="E1759" s="68" t="s">
        <v>1976</v>
      </c>
      <c r="F1759" s="68" t="s">
        <v>1977</v>
      </c>
      <c r="G1759" s="68" t="s">
        <v>1965</v>
      </c>
      <c r="H1759" s="68" t="s">
        <v>1966</v>
      </c>
      <c r="I1759" s="68">
        <v>7</v>
      </c>
      <c r="J1759" s="68" t="s">
        <v>2296</v>
      </c>
      <c r="K1759" s="68">
        <v>2.2999999999999998</v>
      </c>
      <c r="L1759" s="68">
        <v>0.57999999999999996</v>
      </c>
      <c r="M1759" s="68" t="s">
        <v>1960</v>
      </c>
      <c r="N1759" s="143">
        <f>IF(対応ガラス検索!$E$2="-","",IF(対応ガラス検索!$E$2&gt;=K1759,MAX($N$2:N1758)+1,""))</f>
        <v>1758</v>
      </c>
      <c r="O1759" s="143">
        <f>IF(対応ガラス検索!$E$2="-","",IF(L1759&lt;=0.65,MAX($O$2:O1758)+1,""))</f>
        <v>1758</v>
      </c>
      <c r="P1759" s="144"/>
      <c r="Q1759" s="145"/>
    </row>
    <row r="1760" spans="1:17" x14ac:dyDescent="0.4">
      <c r="A1760" s="68">
        <v>1759</v>
      </c>
      <c r="B1760" s="68" t="s">
        <v>2295</v>
      </c>
      <c r="C1760" s="68" t="s">
        <v>2198</v>
      </c>
      <c r="D1760" s="68" t="s">
        <v>2064</v>
      </c>
      <c r="E1760" s="68" t="s">
        <v>1976</v>
      </c>
      <c r="F1760" s="68" t="s">
        <v>1977</v>
      </c>
      <c r="G1760" s="68" t="s">
        <v>1965</v>
      </c>
      <c r="H1760" s="68" t="s">
        <v>1966</v>
      </c>
      <c r="I1760" s="68">
        <v>8</v>
      </c>
      <c r="J1760" s="68" t="s">
        <v>2296</v>
      </c>
      <c r="K1760" s="68">
        <v>2.1</v>
      </c>
      <c r="L1760" s="68">
        <v>0.57999999999999996</v>
      </c>
      <c r="M1760" s="68" t="s">
        <v>1960</v>
      </c>
      <c r="N1760" s="143">
        <f>IF(対応ガラス検索!$E$2="-","",IF(対応ガラス検索!$E$2&gt;=K1760,MAX($N$2:N1759)+1,""))</f>
        <v>1759</v>
      </c>
      <c r="O1760" s="143">
        <f>IF(対応ガラス検索!$E$2="-","",IF(L1760&lt;=0.65,MAX($O$2:O1759)+1,""))</f>
        <v>1759</v>
      </c>
      <c r="P1760" s="144"/>
      <c r="Q1760" s="145"/>
    </row>
    <row r="1761" spans="1:17" x14ac:dyDescent="0.4">
      <c r="A1761" s="68">
        <v>1760</v>
      </c>
      <c r="B1761" s="68" t="s">
        <v>2295</v>
      </c>
      <c r="C1761" s="68" t="s">
        <v>2198</v>
      </c>
      <c r="D1761" s="68" t="s">
        <v>2064</v>
      </c>
      <c r="E1761" s="68" t="s">
        <v>1976</v>
      </c>
      <c r="F1761" s="68" t="s">
        <v>1977</v>
      </c>
      <c r="G1761" s="68" t="s">
        <v>1965</v>
      </c>
      <c r="H1761" s="68" t="s">
        <v>1966</v>
      </c>
      <c r="I1761" s="68">
        <v>9</v>
      </c>
      <c r="J1761" s="68" t="s">
        <v>2296</v>
      </c>
      <c r="K1761" s="68">
        <v>2</v>
      </c>
      <c r="L1761" s="68">
        <v>0.57999999999999996</v>
      </c>
      <c r="M1761" s="68" t="s">
        <v>1960</v>
      </c>
      <c r="N1761" s="143">
        <f>IF(対応ガラス検索!$E$2="-","",IF(対応ガラス検索!$E$2&gt;=K1761,MAX($N$2:N1760)+1,""))</f>
        <v>1760</v>
      </c>
      <c r="O1761" s="143">
        <f>IF(対応ガラス検索!$E$2="-","",IF(L1761&lt;=0.65,MAX($O$2:O1760)+1,""))</f>
        <v>1760</v>
      </c>
      <c r="P1761" s="144"/>
      <c r="Q1761" s="145"/>
    </row>
    <row r="1762" spans="1:17" x14ac:dyDescent="0.4">
      <c r="A1762" s="68">
        <v>1761</v>
      </c>
      <c r="B1762" s="68" t="s">
        <v>2295</v>
      </c>
      <c r="C1762" s="68" t="s">
        <v>2198</v>
      </c>
      <c r="D1762" s="68" t="s">
        <v>2064</v>
      </c>
      <c r="E1762" s="68" t="s">
        <v>1976</v>
      </c>
      <c r="F1762" s="68" t="s">
        <v>1977</v>
      </c>
      <c r="G1762" s="68" t="s">
        <v>1965</v>
      </c>
      <c r="H1762" s="68" t="s">
        <v>1966</v>
      </c>
      <c r="I1762" s="68">
        <v>10</v>
      </c>
      <c r="J1762" s="68" t="s">
        <v>2296</v>
      </c>
      <c r="K1762" s="142">
        <v>1.9</v>
      </c>
      <c r="L1762" s="68">
        <v>0.59</v>
      </c>
      <c r="M1762" s="68" t="s">
        <v>1960</v>
      </c>
      <c r="N1762" s="143">
        <f>IF(対応ガラス検索!$E$2="-","",IF(対応ガラス検索!$E$2&gt;=K1762,MAX($N$2:N1761)+1,""))</f>
        <v>1761</v>
      </c>
      <c r="O1762" s="143">
        <f>IF(対応ガラス検索!$E$2="-","",IF(L1762&lt;=0.65,MAX($O$2:O1761)+1,""))</f>
        <v>1761</v>
      </c>
      <c r="P1762" s="144"/>
      <c r="Q1762" s="145"/>
    </row>
    <row r="1763" spans="1:17" x14ac:dyDescent="0.4">
      <c r="A1763" s="68">
        <v>1762</v>
      </c>
      <c r="B1763" s="68" t="s">
        <v>2295</v>
      </c>
      <c r="C1763" s="68" t="s">
        <v>2198</v>
      </c>
      <c r="D1763" s="68" t="s">
        <v>2064</v>
      </c>
      <c r="E1763" s="68" t="s">
        <v>1976</v>
      </c>
      <c r="F1763" s="68" t="s">
        <v>1977</v>
      </c>
      <c r="G1763" s="68" t="s">
        <v>1965</v>
      </c>
      <c r="H1763" s="68" t="s">
        <v>1966</v>
      </c>
      <c r="I1763" s="68">
        <v>11</v>
      </c>
      <c r="J1763" s="68" t="s">
        <v>2296</v>
      </c>
      <c r="K1763" s="68">
        <v>1.8</v>
      </c>
      <c r="L1763" s="68">
        <v>0.59</v>
      </c>
      <c r="M1763" s="68" t="s">
        <v>1960</v>
      </c>
      <c r="N1763" s="143">
        <f>IF(対応ガラス検索!$E$2="-","",IF(対応ガラス検索!$E$2&gt;=K1763,MAX($N$2:N1762)+1,""))</f>
        <v>1762</v>
      </c>
      <c r="O1763" s="143">
        <f>IF(対応ガラス検索!$E$2="-","",IF(L1763&lt;=0.65,MAX($O$2:O1762)+1,""))</f>
        <v>1762</v>
      </c>
      <c r="P1763" s="144"/>
      <c r="Q1763" s="145"/>
    </row>
    <row r="1764" spans="1:17" x14ac:dyDescent="0.4">
      <c r="A1764" s="68">
        <v>1763</v>
      </c>
      <c r="B1764" s="68" t="s">
        <v>2295</v>
      </c>
      <c r="C1764" s="68" t="s">
        <v>2198</v>
      </c>
      <c r="D1764" s="68" t="s">
        <v>2064</v>
      </c>
      <c r="E1764" s="68" t="s">
        <v>1976</v>
      </c>
      <c r="F1764" s="68" t="s">
        <v>1977</v>
      </c>
      <c r="G1764" s="68" t="s">
        <v>1965</v>
      </c>
      <c r="H1764" s="68" t="s">
        <v>1966</v>
      </c>
      <c r="I1764" s="68">
        <v>12</v>
      </c>
      <c r="J1764" s="68" t="s">
        <v>2296</v>
      </c>
      <c r="K1764" s="68">
        <v>1.7</v>
      </c>
      <c r="L1764" s="68">
        <v>0.59</v>
      </c>
      <c r="M1764" s="68" t="s">
        <v>1960</v>
      </c>
      <c r="N1764" s="143">
        <f>IF(対応ガラス検索!$E$2="-","",IF(対応ガラス検索!$E$2&gt;=K1764,MAX($N$2:N1763)+1,""))</f>
        <v>1763</v>
      </c>
      <c r="O1764" s="143">
        <f>IF(対応ガラス検索!$E$2="-","",IF(L1764&lt;=0.65,MAX($O$2:O1763)+1,""))</f>
        <v>1763</v>
      </c>
      <c r="P1764" s="144"/>
      <c r="Q1764" s="145"/>
    </row>
    <row r="1765" spans="1:17" x14ac:dyDescent="0.4">
      <c r="A1765" s="68">
        <v>1764</v>
      </c>
      <c r="B1765" s="68" t="s">
        <v>2295</v>
      </c>
      <c r="C1765" s="68" t="s">
        <v>2198</v>
      </c>
      <c r="D1765" s="68" t="s">
        <v>2064</v>
      </c>
      <c r="E1765" s="68" t="s">
        <v>1976</v>
      </c>
      <c r="F1765" s="68" t="s">
        <v>1977</v>
      </c>
      <c r="G1765" s="68" t="s">
        <v>1965</v>
      </c>
      <c r="H1765" s="68" t="s">
        <v>1966</v>
      </c>
      <c r="I1765" s="68">
        <v>6</v>
      </c>
      <c r="J1765" s="68" t="s">
        <v>2267</v>
      </c>
      <c r="K1765" s="68">
        <v>2.1</v>
      </c>
      <c r="L1765" s="68">
        <v>0.57999999999999996</v>
      </c>
      <c r="M1765" s="68" t="s">
        <v>1960</v>
      </c>
      <c r="N1765" s="143">
        <f>IF(対応ガラス検索!$E$2="-","",IF(対応ガラス検索!$E$2&gt;=K1765,MAX($N$2:N1764)+1,""))</f>
        <v>1764</v>
      </c>
      <c r="O1765" s="143">
        <f>IF(対応ガラス検索!$E$2="-","",IF(L1765&lt;=0.65,MAX($O$2:O1764)+1,""))</f>
        <v>1764</v>
      </c>
      <c r="P1765" s="144"/>
      <c r="Q1765" s="145"/>
    </row>
    <row r="1766" spans="1:17" x14ac:dyDescent="0.4">
      <c r="A1766" s="68">
        <v>1765</v>
      </c>
      <c r="B1766" s="68" t="s">
        <v>2295</v>
      </c>
      <c r="C1766" s="68" t="s">
        <v>2198</v>
      </c>
      <c r="D1766" s="68" t="s">
        <v>2064</v>
      </c>
      <c r="E1766" s="68" t="s">
        <v>1976</v>
      </c>
      <c r="F1766" s="68" t="s">
        <v>1977</v>
      </c>
      <c r="G1766" s="68" t="s">
        <v>1965</v>
      </c>
      <c r="H1766" s="68" t="s">
        <v>1966</v>
      </c>
      <c r="I1766" s="68">
        <v>7</v>
      </c>
      <c r="J1766" s="68" t="s">
        <v>2267</v>
      </c>
      <c r="K1766" s="68">
        <v>1.9</v>
      </c>
      <c r="L1766" s="68">
        <v>0.59</v>
      </c>
      <c r="M1766" s="68" t="s">
        <v>1960</v>
      </c>
      <c r="N1766" s="143">
        <f>IF(対応ガラス検索!$E$2="-","",IF(対応ガラス検索!$E$2&gt;=K1766,MAX($N$2:N1765)+1,""))</f>
        <v>1765</v>
      </c>
      <c r="O1766" s="143">
        <f>IF(対応ガラス検索!$E$2="-","",IF(L1766&lt;=0.65,MAX($O$2:O1765)+1,""))</f>
        <v>1765</v>
      </c>
      <c r="P1766" s="144"/>
      <c r="Q1766" s="145"/>
    </row>
    <row r="1767" spans="1:17" x14ac:dyDescent="0.4">
      <c r="A1767" s="68">
        <v>1766</v>
      </c>
      <c r="B1767" s="68" t="s">
        <v>2295</v>
      </c>
      <c r="C1767" s="68" t="s">
        <v>2198</v>
      </c>
      <c r="D1767" s="68" t="s">
        <v>2064</v>
      </c>
      <c r="E1767" s="68" t="s">
        <v>1976</v>
      </c>
      <c r="F1767" s="68" t="s">
        <v>1977</v>
      </c>
      <c r="G1767" s="68" t="s">
        <v>1965</v>
      </c>
      <c r="H1767" s="68" t="s">
        <v>1966</v>
      </c>
      <c r="I1767" s="68">
        <v>8</v>
      </c>
      <c r="J1767" s="68" t="s">
        <v>2267</v>
      </c>
      <c r="K1767" s="68">
        <v>1.7</v>
      </c>
      <c r="L1767" s="68">
        <v>0.59</v>
      </c>
      <c r="M1767" s="68" t="s">
        <v>1960</v>
      </c>
      <c r="N1767" s="143">
        <f>IF(対応ガラス検索!$E$2="-","",IF(対応ガラス検索!$E$2&gt;=K1767,MAX($N$2:N1766)+1,""))</f>
        <v>1766</v>
      </c>
      <c r="O1767" s="143">
        <f>IF(対応ガラス検索!$E$2="-","",IF(L1767&lt;=0.65,MAX($O$2:O1766)+1,""))</f>
        <v>1766</v>
      </c>
      <c r="P1767" s="144"/>
      <c r="Q1767" s="145"/>
    </row>
    <row r="1768" spans="1:17" x14ac:dyDescent="0.4">
      <c r="A1768" s="68">
        <v>1767</v>
      </c>
      <c r="B1768" s="68" t="s">
        <v>2295</v>
      </c>
      <c r="C1768" s="68" t="s">
        <v>2198</v>
      </c>
      <c r="D1768" s="68" t="s">
        <v>2064</v>
      </c>
      <c r="E1768" s="68" t="s">
        <v>1976</v>
      </c>
      <c r="F1768" s="68" t="s">
        <v>1977</v>
      </c>
      <c r="G1768" s="68" t="s">
        <v>1965</v>
      </c>
      <c r="H1768" s="68" t="s">
        <v>1966</v>
      </c>
      <c r="I1768" s="68">
        <v>9</v>
      </c>
      <c r="J1768" s="68" t="s">
        <v>2267</v>
      </c>
      <c r="K1768" s="68">
        <v>1.6</v>
      </c>
      <c r="L1768" s="68">
        <v>0.59</v>
      </c>
      <c r="M1768" s="68" t="s">
        <v>1960</v>
      </c>
      <c r="N1768" s="143">
        <f>IF(対応ガラス検索!$E$2="-","",IF(対応ガラス検索!$E$2&gt;=K1768,MAX($N$2:N1767)+1,""))</f>
        <v>1767</v>
      </c>
      <c r="O1768" s="143">
        <f>IF(対応ガラス検索!$E$2="-","",IF(L1768&lt;=0.65,MAX($O$2:O1767)+1,""))</f>
        <v>1767</v>
      </c>
      <c r="P1768" s="144"/>
      <c r="Q1768" s="145"/>
    </row>
    <row r="1769" spans="1:17" x14ac:dyDescent="0.4">
      <c r="A1769" s="68">
        <v>1768</v>
      </c>
      <c r="B1769" s="68" t="s">
        <v>2295</v>
      </c>
      <c r="C1769" s="68" t="s">
        <v>2198</v>
      </c>
      <c r="D1769" s="68" t="s">
        <v>2064</v>
      </c>
      <c r="E1769" s="68" t="s">
        <v>1976</v>
      </c>
      <c r="F1769" s="68" t="s">
        <v>1977</v>
      </c>
      <c r="G1769" s="68" t="s">
        <v>1965</v>
      </c>
      <c r="H1769" s="68" t="s">
        <v>1966</v>
      </c>
      <c r="I1769" s="68">
        <v>10</v>
      </c>
      <c r="J1769" s="68" t="s">
        <v>2267</v>
      </c>
      <c r="K1769" s="68">
        <v>1.5</v>
      </c>
      <c r="L1769" s="68">
        <v>0.59</v>
      </c>
      <c r="M1769" s="68" t="s">
        <v>1960</v>
      </c>
      <c r="N1769" s="143">
        <f>IF(対応ガラス検索!$E$2="-","",IF(対応ガラス検索!$E$2&gt;=K1769,MAX($N$2:N1768)+1,""))</f>
        <v>1768</v>
      </c>
      <c r="O1769" s="143">
        <f>IF(対応ガラス検索!$E$2="-","",IF(L1769&lt;=0.65,MAX($O$2:O1768)+1,""))</f>
        <v>1768</v>
      </c>
      <c r="P1769" s="144"/>
      <c r="Q1769" s="145"/>
    </row>
    <row r="1770" spans="1:17" x14ac:dyDescent="0.4">
      <c r="A1770" s="68">
        <v>1769</v>
      </c>
      <c r="B1770" s="68" t="s">
        <v>2295</v>
      </c>
      <c r="C1770" s="68" t="s">
        <v>2198</v>
      </c>
      <c r="D1770" s="68" t="s">
        <v>2064</v>
      </c>
      <c r="E1770" s="68" t="s">
        <v>1976</v>
      </c>
      <c r="F1770" s="68" t="s">
        <v>1977</v>
      </c>
      <c r="G1770" s="68" t="s">
        <v>1965</v>
      </c>
      <c r="H1770" s="68" t="s">
        <v>1966</v>
      </c>
      <c r="I1770" s="68">
        <v>11</v>
      </c>
      <c r="J1770" s="68" t="s">
        <v>2267</v>
      </c>
      <c r="K1770" s="68">
        <v>1.4</v>
      </c>
      <c r="L1770" s="68">
        <v>0.59</v>
      </c>
      <c r="M1770" s="68" t="s">
        <v>1960</v>
      </c>
      <c r="N1770" s="143">
        <f>IF(対応ガラス検索!$E$2="-","",IF(対応ガラス検索!$E$2&gt;=K1770,MAX($N$2:N1769)+1,""))</f>
        <v>1769</v>
      </c>
      <c r="O1770" s="143">
        <f>IF(対応ガラス検索!$E$2="-","",IF(L1770&lt;=0.65,MAX($O$2:O1769)+1,""))</f>
        <v>1769</v>
      </c>
      <c r="P1770" s="144"/>
      <c r="Q1770" s="145"/>
    </row>
    <row r="1771" spans="1:17" x14ac:dyDescent="0.4">
      <c r="A1771" s="68">
        <v>1770</v>
      </c>
      <c r="B1771" s="68" t="s">
        <v>2295</v>
      </c>
      <c r="C1771" s="68" t="s">
        <v>2198</v>
      </c>
      <c r="D1771" s="68" t="s">
        <v>2064</v>
      </c>
      <c r="E1771" s="68" t="s">
        <v>1976</v>
      </c>
      <c r="F1771" s="68" t="s">
        <v>1977</v>
      </c>
      <c r="G1771" s="68" t="s">
        <v>1965</v>
      </c>
      <c r="H1771" s="68" t="s">
        <v>1966</v>
      </c>
      <c r="I1771" s="68">
        <v>12</v>
      </c>
      <c r="J1771" s="68" t="s">
        <v>2267</v>
      </c>
      <c r="K1771" s="68">
        <v>1.3</v>
      </c>
      <c r="L1771" s="68">
        <v>0.59</v>
      </c>
      <c r="M1771" s="68" t="s">
        <v>1960</v>
      </c>
      <c r="N1771" s="143">
        <f>IF(対応ガラス検索!$E$2="-","",IF(対応ガラス検索!$E$2&gt;=K1771,MAX($N$2:N1770)+1,""))</f>
        <v>1770</v>
      </c>
      <c r="O1771" s="143">
        <f>IF(対応ガラス検索!$E$2="-","",IF(L1771&lt;=0.65,MAX($O$2:O1770)+1,""))</f>
        <v>1770</v>
      </c>
      <c r="P1771" s="144"/>
      <c r="Q1771" s="145"/>
    </row>
    <row r="1772" spans="1:17" x14ac:dyDescent="0.4">
      <c r="A1772" s="68">
        <v>1771</v>
      </c>
      <c r="B1772" s="68" t="s">
        <v>2295</v>
      </c>
      <c r="C1772" s="68" t="s">
        <v>2198</v>
      </c>
      <c r="D1772" s="68" t="s">
        <v>1994</v>
      </c>
      <c r="E1772" s="68" t="s">
        <v>1995</v>
      </c>
      <c r="F1772" s="68" t="s">
        <v>1996</v>
      </c>
      <c r="G1772" s="68" t="s">
        <v>1958</v>
      </c>
      <c r="H1772" s="68" t="s">
        <v>1959</v>
      </c>
      <c r="I1772" s="68">
        <v>6</v>
      </c>
      <c r="J1772" s="68" t="s">
        <v>2296</v>
      </c>
      <c r="K1772" s="68">
        <v>2.5</v>
      </c>
      <c r="L1772" s="68">
        <v>0.6</v>
      </c>
      <c r="M1772" s="68" t="s">
        <v>1960</v>
      </c>
      <c r="N1772" s="143">
        <f>IF(対応ガラス検索!$E$2="-","",IF(対応ガラス検索!$E$2&gt;=K1772,MAX($N$2:N1771)+1,""))</f>
        <v>1771</v>
      </c>
      <c r="O1772" s="143">
        <f>IF(対応ガラス検索!$E$2="-","",IF(L1772&lt;=0.65,MAX($O$2:O1771)+1,""))</f>
        <v>1771</v>
      </c>
      <c r="P1772" s="144"/>
      <c r="Q1772" s="145"/>
    </row>
    <row r="1773" spans="1:17" x14ac:dyDescent="0.4">
      <c r="A1773" s="68">
        <v>1772</v>
      </c>
      <c r="B1773" s="68" t="s">
        <v>2295</v>
      </c>
      <c r="C1773" s="68" t="s">
        <v>2198</v>
      </c>
      <c r="D1773" s="68" t="s">
        <v>1994</v>
      </c>
      <c r="E1773" s="68" t="s">
        <v>1995</v>
      </c>
      <c r="F1773" s="68" t="s">
        <v>1996</v>
      </c>
      <c r="G1773" s="68" t="s">
        <v>1958</v>
      </c>
      <c r="H1773" s="68" t="s">
        <v>1959</v>
      </c>
      <c r="I1773" s="68">
        <v>7</v>
      </c>
      <c r="J1773" s="68" t="s">
        <v>2296</v>
      </c>
      <c r="K1773" s="68">
        <v>2.2999999999999998</v>
      </c>
      <c r="L1773" s="68">
        <v>0.6</v>
      </c>
      <c r="M1773" s="68" t="s">
        <v>1960</v>
      </c>
      <c r="N1773" s="143">
        <f>IF(対応ガラス検索!$E$2="-","",IF(対応ガラス検索!$E$2&gt;=K1773,MAX($N$2:N1772)+1,""))</f>
        <v>1772</v>
      </c>
      <c r="O1773" s="143">
        <f>IF(対応ガラス検索!$E$2="-","",IF(L1773&lt;=0.65,MAX($O$2:O1772)+1,""))</f>
        <v>1772</v>
      </c>
      <c r="P1773" s="144"/>
      <c r="Q1773" s="145"/>
    </row>
    <row r="1774" spans="1:17" x14ac:dyDescent="0.4">
      <c r="A1774" s="68">
        <v>1773</v>
      </c>
      <c r="B1774" s="68" t="s">
        <v>2295</v>
      </c>
      <c r="C1774" s="68" t="s">
        <v>2198</v>
      </c>
      <c r="D1774" s="68" t="s">
        <v>1994</v>
      </c>
      <c r="E1774" s="68" t="s">
        <v>1995</v>
      </c>
      <c r="F1774" s="68" t="s">
        <v>1996</v>
      </c>
      <c r="G1774" s="68" t="s">
        <v>1958</v>
      </c>
      <c r="H1774" s="68" t="s">
        <v>1959</v>
      </c>
      <c r="I1774" s="68">
        <v>8</v>
      </c>
      <c r="J1774" s="68" t="s">
        <v>2296</v>
      </c>
      <c r="K1774" s="68">
        <v>2.1</v>
      </c>
      <c r="L1774" s="68">
        <v>0.61</v>
      </c>
      <c r="M1774" s="68" t="s">
        <v>1960</v>
      </c>
      <c r="N1774" s="143">
        <f>IF(対応ガラス検索!$E$2="-","",IF(対応ガラス検索!$E$2&gt;=K1774,MAX($N$2:N1773)+1,""))</f>
        <v>1773</v>
      </c>
      <c r="O1774" s="143">
        <f>IF(対応ガラス検索!$E$2="-","",IF(L1774&lt;=0.65,MAX($O$2:O1773)+1,""))</f>
        <v>1773</v>
      </c>
      <c r="P1774" s="144"/>
      <c r="Q1774" s="145"/>
    </row>
    <row r="1775" spans="1:17" x14ac:dyDescent="0.4">
      <c r="A1775" s="68">
        <v>1774</v>
      </c>
      <c r="B1775" s="68" t="s">
        <v>2295</v>
      </c>
      <c r="C1775" s="68" t="s">
        <v>2198</v>
      </c>
      <c r="D1775" s="68" t="s">
        <v>1994</v>
      </c>
      <c r="E1775" s="68" t="s">
        <v>1995</v>
      </c>
      <c r="F1775" s="68" t="s">
        <v>1996</v>
      </c>
      <c r="G1775" s="68" t="s">
        <v>1958</v>
      </c>
      <c r="H1775" s="68" t="s">
        <v>1959</v>
      </c>
      <c r="I1775" s="68">
        <v>9</v>
      </c>
      <c r="J1775" s="68" t="s">
        <v>2296</v>
      </c>
      <c r="K1775" s="142">
        <v>2</v>
      </c>
      <c r="L1775" s="68">
        <v>0.61</v>
      </c>
      <c r="M1775" s="68" t="s">
        <v>1960</v>
      </c>
      <c r="N1775" s="143">
        <f>IF(対応ガラス検索!$E$2="-","",IF(対応ガラス検索!$E$2&gt;=K1775,MAX($N$2:N1774)+1,""))</f>
        <v>1774</v>
      </c>
      <c r="O1775" s="143">
        <f>IF(対応ガラス検索!$E$2="-","",IF(L1775&lt;=0.65,MAX($O$2:O1774)+1,""))</f>
        <v>1774</v>
      </c>
      <c r="P1775" s="144"/>
      <c r="Q1775" s="145"/>
    </row>
    <row r="1776" spans="1:17" x14ac:dyDescent="0.4">
      <c r="A1776" s="68">
        <v>1775</v>
      </c>
      <c r="B1776" s="68" t="s">
        <v>2295</v>
      </c>
      <c r="C1776" s="68" t="s">
        <v>2198</v>
      </c>
      <c r="D1776" s="68" t="s">
        <v>1994</v>
      </c>
      <c r="E1776" s="68" t="s">
        <v>1995</v>
      </c>
      <c r="F1776" s="68" t="s">
        <v>1996</v>
      </c>
      <c r="G1776" s="68" t="s">
        <v>1958</v>
      </c>
      <c r="H1776" s="68" t="s">
        <v>1959</v>
      </c>
      <c r="I1776" s="68">
        <v>10</v>
      </c>
      <c r="J1776" s="68" t="s">
        <v>2296</v>
      </c>
      <c r="K1776" s="68">
        <v>1.9</v>
      </c>
      <c r="L1776" s="68">
        <v>0.61</v>
      </c>
      <c r="M1776" s="68" t="s">
        <v>1960</v>
      </c>
      <c r="N1776" s="143">
        <f>IF(対応ガラス検索!$E$2="-","",IF(対応ガラス検索!$E$2&gt;=K1776,MAX($N$2:N1775)+1,""))</f>
        <v>1775</v>
      </c>
      <c r="O1776" s="143">
        <f>IF(対応ガラス検索!$E$2="-","",IF(L1776&lt;=0.65,MAX($O$2:O1775)+1,""))</f>
        <v>1775</v>
      </c>
      <c r="P1776" s="144"/>
      <c r="Q1776" s="145"/>
    </row>
    <row r="1777" spans="1:17" x14ac:dyDescent="0.4">
      <c r="A1777" s="68">
        <v>1776</v>
      </c>
      <c r="B1777" s="68" t="s">
        <v>2295</v>
      </c>
      <c r="C1777" s="68" t="s">
        <v>2198</v>
      </c>
      <c r="D1777" s="68" t="s">
        <v>1994</v>
      </c>
      <c r="E1777" s="68" t="s">
        <v>1995</v>
      </c>
      <c r="F1777" s="68" t="s">
        <v>1996</v>
      </c>
      <c r="G1777" s="68" t="s">
        <v>1958</v>
      </c>
      <c r="H1777" s="68" t="s">
        <v>1959</v>
      </c>
      <c r="I1777" s="68">
        <v>11</v>
      </c>
      <c r="J1777" s="68" t="s">
        <v>2296</v>
      </c>
      <c r="K1777" s="68">
        <v>1.8</v>
      </c>
      <c r="L1777" s="68">
        <v>0.61</v>
      </c>
      <c r="M1777" s="68" t="s">
        <v>1960</v>
      </c>
      <c r="N1777" s="143">
        <f>IF(対応ガラス検索!$E$2="-","",IF(対応ガラス検索!$E$2&gt;=K1777,MAX($N$2:N1776)+1,""))</f>
        <v>1776</v>
      </c>
      <c r="O1777" s="143">
        <f>IF(対応ガラス検索!$E$2="-","",IF(L1777&lt;=0.65,MAX($O$2:O1776)+1,""))</f>
        <v>1776</v>
      </c>
      <c r="P1777" s="144"/>
      <c r="Q1777" s="145"/>
    </row>
    <row r="1778" spans="1:17" x14ac:dyDescent="0.4">
      <c r="A1778" s="68">
        <v>1777</v>
      </c>
      <c r="B1778" s="68" t="s">
        <v>2295</v>
      </c>
      <c r="C1778" s="68" t="s">
        <v>2198</v>
      </c>
      <c r="D1778" s="68" t="s">
        <v>1994</v>
      </c>
      <c r="E1778" s="68" t="s">
        <v>1995</v>
      </c>
      <c r="F1778" s="68" t="s">
        <v>1996</v>
      </c>
      <c r="G1778" s="68" t="s">
        <v>1958</v>
      </c>
      <c r="H1778" s="68" t="s">
        <v>1959</v>
      </c>
      <c r="I1778" s="68">
        <v>12</v>
      </c>
      <c r="J1778" s="68" t="s">
        <v>2296</v>
      </c>
      <c r="K1778" s="68">
        <v>1.7</v>
      </c>
      <c r="L1778" s="68">
        <v>0.61</v>
      </c>
      <c r="M1778" s="68" t="s">
        <v>1960</v>
      </c>
      <c r="N1778" s="143">
        <f>IF(対応ガラス検索!$E$2="-","",IF(対応ガラス検索!$E$2&gt;=K1778,MAX($N$2:N1777)+1,""))</f>
        <v>1777</v>
      </c>
      <c r="O1778" s="143">
        <f>IF(対応ガラス検索!$E$2="-","",IF(L1778&lt;=0.65,MAX($O$2:O1777)+1,""))</f>
        <v>1777</v>
      </c>
      <c r="P1778" s="144"/>
      <c r="Q1778" s="145"/>
    </row>
    <row r="1779" spans="1:17" x14ac:dyDescent="0.4">
      <c r="A1779" s="68">
        <v>1778</v>
      </c>
      <c r="B1779" s="68" t="s">
        <v>2295</v>
      </c>
      <c r="C1779" s="68" t="s">
        <v>2198</v>
      </c>
      <c r="D1779" s="68" t="s">
        <v>1994</v>
      </c>
      <c r="E1779" s="68" t="s">
        <v>1995</v>
      </c>
      <c r="F1779" s="68" t="s">
        <v>1996</v>
      </c>
      <c r="G1779" s="68" t="s">
        <v>1958</v>
      </c>
      <c r="H1779" s="68" t="s">
        <v>1959</v>
      </c>
      <c r="I1779" s="68">
        <v>13</v>
      </c>
      <c r="J1779" s="68" t="s">
        <v>2296</v>
      </c>
      <c r="K1779" s="68">
        <v>1.6</v>
      </c>
      <c r="L1779" s="68">
        <v>0.61</v>
      </c>
      <c r="M1779" s="68" t="s">
        <v>1960</v>
      </c>
      <c r="N1779" s="143">
        <f>IF(対応ガラス検索!$E$2="-","",IF(対応ガラス検索!$E$2&gt;=K1779,MAX($N$2:N1778)+1,""))</f>
        <v>1778</v>
      </c>
      <c r="O1779" s="143">
        <f>IF(対応ガラス検索!$E$2="-","",IF(L1779&lt;=0.65,MAX($O$2:O1778)+1,""))</f>
        <v>1778</v>
      </c>
      <c r="P1779" s="144"/>
      <c r="Q1779" s="145"/>
    </row>
    <row r="1780" spans="1:17" x14ac:dyDescent="0.4">
      <c r="A1780" s="68">
        <v>1779</v>
      </c>
      <c r="B1780" s="68" t="s">
        <v>2295</v>
      </c>
      <c r="C1780" s="68" t="s">
        <v>2198</v>
      </c>
      <c r="D1780" s="68" t="s">
        <v>1994</v>
      </c>
      <c r="E1780" s="68" t="s">
        <v>1995</v>
      </c>
      <c r="F1780" s="68" t="s">
        <v>1996</v>
      </c>
      <c r="G1780" s="68" t="s">
        <v>1958</v>
      </c>
      <c r="H1780" s="68" t="s">
        <v>1959</v>
      </c>
      <c r="I1780" s="68">
        <v>14</v>
      </c>
      <c r="J1780" s="68" t="s">
        <v>2296</v>
      </c>
      <c r="K1780" s="68">
        <v>1.5</v>
      </c>
      <c r="L1780" s="68">
        <v>0.61</v>
      </c>
      <c r="M1780" s="68" t="s">
        <v>1960</v>
      </c>
      <c r="N1780" s="143">
        <f>IF(対応ガラス検索!$E$2="-","",IF(対応ガラス検索!$E$2&gt;=K1780,MAX($N$2:N1779)+1,""))</f>
        <v>1779</v>
      </c>
      <c r="O1780" s="143">
        <f>IF(対応ガラス検索!$E$2="-","",IF(L1780&lt;=0.65,MAX($O$2:O1779)+1,""))</f>
        <v>1779</v>
      </c>
      <c r="P1780" s="144"/>
      <c r="Q1780" s="145"/>
    </row>
    <row r="1781" spans="1:17" x14ac:dyDescent="0.4">
      <c r="A1781" s="68">
        <v>1780</v>
      </c>
      <c r="B1781" s="68" t="s">
        <v>2295</v>
      </c>
      <c r="C1781" s="68" t="s">
        <v>2198</v>
      </c>
      <c r="D1781" s="68" t="s">
        <v>1994</v>
      </c>
      <c r="E1781" s="68" t="s">
        <v>1995</v>
      </c>
      <c r="F1781" s="68" t="s">
        <v>1996</v>
      </c>
      <c r="G1781" s="68" t="s">
        <v>1958</v>
      </c>
      <c r="H1781" s="68" t="s">
        <v>1959</v>
      </c>
      <c r="I1781" s="68">
        <v>15</v>
      </c>
      <c r="J1781" s="68" t="s">
        <v>2296</v>
      </c>
      <c r="K1781" s="68">
        <v>1.5</v>
      </c>
      <c r="L1781" s="68">
        <v>0.61</v>
      </c>
      <c r="M1781" s="68" t="s">
        <v>1960</v>
      </c>
      <c r="N1781" s="143">
        <f>IF(対応ガラス検索!$E$2="-","",IF(対応ガラス検索!$E$2&gt;=K1781,MAX($N$2:N1780)+1,""))</f>
        <v>1780</v>
      </c>
      <c r="O1781" s="143">
        <f>IF(対応ガラス検索!$E$2="-","",IF(L1781&lt;=0.65,MAX($O$2:O1780)+1,""))</f>
        <v>1780</v>
      </c>
      <c r="P1781" s="144"/>
      <c r="Q1781" s="145"/>
    </row>
    <row r="1782" spans="1:17" x14ac:dyDescent="0.4">
      <c r="A1782" s="68">
        <v>1781</v>
      </c>
      <c r="B1782" s="68" t="s">
        <v>2295</v>
      </c>
      <c r="C1782" s="68" t="s">
        <v>2198</v>
      </c>
      <c r="D1782" s="68" t="s">
        <v>1994</v>
      </c>
      <c r="E1782" s="68" t="s">
        <v>1995</v>
      </c>
      <c r="F1782" s="68" t="s">
        <v>1996</v>
      </c>
      <c r="G1782" s="68" t="s">
        <v>1958</v>
      </c>
      <c r="H1782" s="68" t="s">
        <v>1959</v>
      </c>
      <c r="I1782" s="68">
        <v>6</v>
      </c>
      <c r="J1782" s="68" t="s">
        <v>2267</v>
      </c>
      <c r="K1782" s="68">
        <v>2.1</v>
      </c>
      <c r="L1782" s="68">
        <v>0.61</v>
      </c>
      <c r="M1782" s="68" t="s">
        <v>1960</v>
      </c>
      <c r="N1782" s="143">
        <f>IF(対応ガラス検索!$E$2="-","",IF(対応ガラス検索!$E$2&gt;=K1782,MAX($N$2:N1781)+1,""))</f>
        <v>1781</v>
      </c>
      <c r="O1782" s="143">
        <f>IF(対応ガラス検索!$E$2="-","",IF(L1782&lt;=0.65,MAX($O$2:O1781)+1,""))</f>
        <v>1781</v>
      </c>
      <c r="P1782" s="144"/>
      <c r="Q1782" s="145"/>
    </row>
    <row r="1783" spans="1:17" x14ac:dyDescent="0.4">
      <c r="A1783" s="68">
        <v>1782</v>
      </c>
      <c r="B1783" s="68" t="s">
        <v>2295</v>
      </c>
      <c r="C1783" s="68" t="s">
        <v>2198</v>
      </c>
      <c r="D1783" s="68" t="s">
        <v>1994</v>
      </c>
      <c r="E1783" s="68" t="s">
        <v>1995</v>
      </c>
      <c r="F1783" s="68" t="s">
        <v>1996</v>
      </c>
      <c r="G1783" s="68" t="s">
        <v>1958</v>
      </c>
      <c r="H1783" s="68" t="s">
        <v>1959</v>
      </c>
      <c r="I1783" s="68">
        <v>7</v>
      </c>
      <c r="J1783" s="68" t="s">
        <v>2267</v>
      </c>
      <c r="K1783" s="68">
        <v>1.9</v>
      </c>
      <c r="L1783" s="68">
        <v>0.61</v>
      </c>
      <c r="M1783" s="68" t="s">
        <v>1960</v>
      </c>
      <c r="N1783" s="143">
        <f>IF(対応ガラス検索!$E$2="-","",IF(対応ガラス検索!$E$2&gt;=K1783,MAX($N$2:N1782)+1,""))</f>
        <v>1782</v>
      </c>
      <c r="O1783" s="143">
        <f>IF(対応ガラス検索!$E$2="-","",IF(L1783&lt;=0.65,MAX($O$2:O1782)+1,""))</f>
        <v>1782</v>
      </c>
      <c r="P1783" s="144"/>
      <c r="Q1783" s="145"/>
    </row>
    <row r="1784" spans="1:17" x14ac:dyDescent="0.4">
      <c r="A1784" s="68">
        <v>1783</v>
      </c>
      <c r="B1784" s="68" t="s">
        <v>2295</v>
      </c>
      <c r="C1784" s="68" t="s">
        <v>2198</v>
      </c>
      <c r="D1784" s="68" t="s">
        <v>1994</v>
      </c>
      <c r="E1784" s="68" t="s">
        <v>1995</v>
      </c>
      <c r="F1784" s="68" t="s">
        <v>1996</v>
      </c>
      <c r="G1784" s="68" t="s">
        <v>1958</v>
      </c>
      <c r="H1784" s="68" t="s">
        <v>1959</v>
      </c>
      <c r="I1784" s="68">
        <v>8</v>
      </c>
      <c r="J1784" s="68" t="s">
        <v>2267</v>
      </c>
      <c r="K1784" s="68">
        <v>1.7</v>
      </c>
      <c r="L1784" s="68">
        <v>0.61</v>
      </c>
      <c r="M1784" s="68" t="s">
        <v>1960</v>
      </c>
      <c r="N1784" s="143">
        <f>IF(対応ガラス検索!$E$2="-","",IF(対応ガラス検索!$E$2&gt;=K1784,MAX($N$2:N1783)+1,""))</f>
        <v>1783</v>
      </c>
      <c r="O1784" s="143">
        <f>IF(対応ガラス検索!$E$2="-","",IF(L1784&lt;=0.65,MAX($O$2:O1783)+1,""))</f>
        <v>1783</v>
      </c>
      <c r="P1784" s="144"/>
      <c r="Q1784" s="145"/>
    </row>
    <row r="1785" spans="1:17" x14ac:dyDescent="0.4">
      <c r="A1785" s="68">
        <v>1784</v>
      </c>
      <c r="B1785" s="68" t="s">
        <v>2295</v>
      </c>
      <c r="C1785" s="68" t="s">
        <v>2198</v>
      </c>
      <c r="D1785" s="68" t="s">
        <v>1994</v>
      </c>
      <c r="E1785" s="68" t="s">
        <v>1995</v>
      </c>
      <c r="F1785" s="68" t="s">
        <v>1996</v>
      </c>
      <c r="G1785" s="68" t="s">
        <v>1958</v>
      </c>
      <c r="H1785" s="68" t="s">
        <v>1959</v>
      </c>
      <c r="I1785" s="68">
        <v>9</v>
      </c>
      <c r="J1785" s="68" t="s">
        <v>2267</v>
      </c>
      <c r="K1785" s="68">
        <v>1.6</v>
      </c>
      <c r="L1785" s="68">
        <v>0.61</v>
      </c>
      <c r="M1785" s="68" t="s">
        <v>1960</v>
      </c>
      <c r="N1785" s="143">
        <f>IF(対応ガラス検索!$E$2="-","",IF(対応ガラス検索!$E$2&gt;=K1785,MAX($N$2:N1784)+1,""))</f>
        <v>1784</v>
      </c>
      <c r="O1785" s="143">
        <f>IF(対応ガラス検索!$E$2="-","",IF(L1785&lt;=0.65,MAX($O$2:O1784)+1,""))</f>
        <v>1784</v>
      </c>
      <c r="P1785" s="144"/>
      <c r="Q1785" s="145"/>
    </row>
    <row r="1786" spans="1:17" x14ac:dyDescent="0.4">
      <c r="A1786" s="68">
        <v>1785</v>
      </c>
      <c r="B1786" s="68" t="s">
        <v>2295</v>
      </c>
      <c r="C1786" s="68" t="s">
        <v>2198</v>
      </c>
      <c r="D1786" s="68" t="s">
        <v>1994</v>
      </c>
      <c r="E1786" s="68" t="s">
        <v>1995</v>
      </c>
      <c r="F1786" s="68" t="s">
        <v>1996</v>
      </c>
      <c r="G1786" s="68" t="s">
        <v>1958</v>
      </c>
      <c r="H1786" s="68" t="s">
        <v>1959</v>
      </c>
      <c r="I1786" s="68">
        <v>10</v>
      </c>
      <c r="J1786" s="68" t="s">
        <v>2267</v>
      </c>
      <c r="K1786" s="68">
        <v>1.5</v>
      </c>
      <c r="L1786" s="68">
        <v>0.61</v>
      </c>
      <c r="M1786" s="68" t="s">
        <v>1960</v>
      </c>
      <c r="N1786" s="143">
        <f>IF(対応ガラス検索!$E$2="-","",IF(対応ガラス検索!$E$2&gt;=K1786,MAX($N$2:N1785)+1,""))</f>
        <v>1785</v>
      </c>
      <c r="O1786" s="143">
        <f>IF(対応ガラス検索!$E$2="-","",IF(L1786&lt;=0.65,MAX($O$2:O1785)+1,""))</f>
        <v>1785</v>
      </c>
      <c r="P1786" s="144"/>
      <c r="Q1786" s="145"/>
    </row>
    <row r="1787" spans="1:17" x14ac:dyDescent="0.4">
      <c r="A1787" s="68">
        <v>1786</v>
      </c>
      <c r="B1787" s="68" t="s">
        <v>2295</v>
      </c>
      <c r="C1787" s="68" t="s">
        <v>2198</v>
      </c>
      <c r="D1787" s="68" t="s">
        <v>1994</v>
      </c>
      <c r="E1787" s="68" t="s">
        <v>1995</v>
      </c>
      <c r="F1787" s="68" t="s">
        <v>1996</v>
      </c>
      <c r="G1787" s="68" t="s">
        <v>1958</v>
      </c>
      <c r="H1787" s="68" t="s">
        <v>1959</v>
      </c>
      <c r="I1787" s="68">
        <v>11</v>
      </c>
      <c r="J1787" s="68" t="s">
        <v>2267</v>
      </c>
      <c r="K1787" s="68">
        <v>1.4</v>
      </c>
      <c r="L1787" s="68">
        <v>0.61</v>
      </c>
      <c r="M1787" s="68" t="s">
        <v>1960</v>
      </c>
      <c r="N1787" s="143">
        <f>IF(対応ガラス検索!$E$2="-","",IF(対応ガラス検索!$E$2&gt;=K1787,MAX($N$2:N1786)+1,""))</f>
        <v>1786</v>
      </c>
      <c r="O1787" s="143">
        <f>IF(対応ガラス検索!$E$2="-","",IF(L1787&lt;=0.65,MAX($O$2:O1786)+1,""))</f>
        <v>1786</v>
      </c>
      <c r="P1787" s="144"/>
      <c r="Q1787" s="145"/>
    </row>
    <row r="1788" spans="1:17" x14ac:dyDescent="0.4">
      <c r="A1788" s="68">
        <v>1787</v>
      </c>
      <c r="B1788" s="68" t="s">
        <v>2295</v>
      </c>
      <c r="C1788" s="68" t="s">
        <v>2198</v>
      </c>
      <c r="D1788" s="68" t="s">
        <v>1994</v>
      </c>
      <c r="E1788" s="68" t="s">
        <v>1995</v>
      </c>
      <c r="F1788" s="68" t="s">
        <v>1996</v>
      </c>
      <c r="G1788" s="68" t="s">
        <v>1958</v>
      </c>
      <c r="H1788" s="68" t="s">
        <v>1959</v>
      </c>
      <c r="I1788" s="68">
        <v>12</v>
      </c>
      <c r="J1788" s="68" t="s">
        <v>2267</v>
      </c>
      <c r="K1788" s="142">
        <v>1.3</v>
      </c>
      <c r="L1788" s="68">
        <v>0.61</v>
      </c>
      <c r="M1788" s="68" t="s">
        <v>1960</v>
      </c>
      <c r="N1788" s="143">
        <f>IF(対応ガラス検索!$E$2="-","",IF(対応ガラス検索!$E$2&gt;=K1788,MAX($N$2:N1787)+1,""))</f>
        <v>1787</v>
      </c>
      <c r="O1788" s="143">
        <f>IF(対応ガラス検索!$E$2="-","",IF(L1788&lt;=0.65,MAX($O$2:O1787)+1,""))</f>
        <v>1787</v>
      </c>
      <c r="P1788" s="144"/>
      <c r="Q1788" s="145"/>
    </row>
    <row r="1789" spans="1:17" x14ac:dyDescent="0.4">
      <c r="A1789" s="68">
        <v>1788</v>
      </c>
      <c r="B1789" s="68" t="s">
        <v>2295</v>
      </c>
      <c r="C1789" s="68" t="s">
        <v>2198</v>
      </c>
      <c r="D1789" s="68" t="s">
        <v>1994</v>
      </c>
      <c r="E1789" s="68" t="s">
        <v>1995</v>
      </c>
      <c r="F1789" s="68" t="s">
        <v>1996</v>
      </c>
      <c r="G1789" s="68" t="s">
        <v>1958</v>
      </c>
      <c r="H1789" s="68" t="s">
        <v>1959</v>
      </c>
      <c r="I1789" s="68">
        <v>13</v>
      </c>
      <c r="J1789" s="68" t="s">
        <v>2267</v>
      </c>
      <c r="K1789" s="142">
        <v>1.3</v>
      </c>
      <c r="L1789" s="68">
        <v>0.61</v>
      </c>
      <c r="M1789" s="68" t="s">
        <v>1960</v>
      </c>
      <c r="N1789" s="143">
        <f>IF(対応ガラス検索!$E$2="-","",IF(対応ガラス検索!$E$2&gt;=K1789,MAX($N$2:N1788)+1,""))</f>
        <v>1788</v>
      </c>
      <c r="O1789" s="143">
        <f>IF(対応ガラス検索!$E$2="-","",IF(L1789&lt;=0.65,MAX($O$2:O1788)+1,""))</f>
        <v>1788</v>
      </c>
      <c r="P1789" s="144"/>
      <c r="Q1789" s="145"/>
    </row>
    <row r="1790" spans="1:17" x14ac:dyDescent="0.4">
      <c r="A1790" s="68">
        <v>1789</v>
      </c>
      <c r="B1790" s="68" t="s">
        <v>2295</v>
      </c>
      <c r="C1790" s="68" t="s">
        <v>2198</v>
      </c>
      <c r="D1790" s="68" t="s">
        <v>1994</v>
      </c>
      <c r="E1790" s="68" t="s">
        <v>1995</v>
      </c>
      <c r="F1790" s="68" t="s">
        <v>1996</v>
      </c>
      <c r="G1790" s="68" t="s">
        <v>1958</v>
      </c>
      <c r="H1790" s="68" t="s">
        <v>1959</v>
      </c>
      <c r="I1790" s="68">
        <v>14</v>
      </c>
      <c r="J1790" s="68" t="s">
        <v>2267</v>
      </c>
      <c r="K1790" s="68">
        <v>1.2</v>
      </c>
      <c r="L1790" s="68">
        <v>0.61</v>
      </c>
      <c r="M1790" s="68" t="s">
        <v>1960</v>
      </c>
      <c r="N1790" s="143">
        <f>IF(対応ガラス検索!$E$2="-","",IF(対応ガラス検索!$E$2&gt;=K1790,MAX($N$2:N1789)+1,""))</f>
        <v>1789</v>
      </c>
      <c r="O1790" s="143">
        <f>IF(対応ガラス検索!$E$2="-","",IF(L1790&lt;=0.65,MAX($O$2:O1789)+1,""))</f>
        <v>1789</v>
      </c>
      <c r="P1790" s="144"/>
      <c r="Q1790" s="145"/>
    </row>
    <row r="1791" spans="1:17" x14ac:dyDescent="0.4">
      <c r="A1791" s="68">
        <v>1790</v>
      </c>
      <c r="B1791" s="68" t="s">
        <v>2295</v>
      </c>
      <c r="C1791" s="68" t="s">
        <v>2198</v>
      </c>
      <c r="D1791" s="68" t="s">
        <v>1994</v>
      </c>
      <c r="E1791" s="68" t="s">
        <v>1995</v>
      </c>
      <c r="F1791" s="68" t="s">
        <v>1996</v>
      </c>
      <c r="G1791" s="68" t="s">
        <v>1958</v>
      </c>
      <c r="H1791" s="68" t="s">
        <v>1959</v>
      </c>
      <c r="I1791" s="68">
        <v>15</v>
      </c>
      <c r="J1791" s="68" t="s">
        <v>2267</v>
      </c>
      <c r="K1791" s="68">
        <v>1.2</v>
      </c>
      <c r="L1791" s="68">
        <v>0.61</v>
      </c>
      <c r="M1791" s="68" t="s">
        <v>1960</v>
      </c>
      <c r="N1791" s="143">
        <f>IF(対応ガラス検索!$E$2="-","",IF(対応ガラス検索!$E$2&gt;=K1791,MAX($N$2:N1790)+1,""))</f>
        <v>1790</v>
      </c>
      <c r="O1791" s="143">
        <f>IF(対応ガラス検索!$E$2="-","",IF(L1791&lt;=0.65,MAX($O$2:O1790)+1,""))</f>
        <v>1790</v>
      </c>
      <c r="P1791" s="144"/>
      <c r="Q1791" s="145"/>
    </row>
    <row r="1792" spans="1:17" x14ac:dyDescent="0.4">
      <c r="A1792" s="68">
        <v>1791</v>
      </c>
      <c r="B1792" s="68" t="s">
        <v>2295</v>
      </c>
      <c r="C1792" s="68" t="s">
        <v>2198</v>
      </c>
      <c r="D1792" s="68" t="s">
        <v>2072</v>
      </c>
      <c r="E1792" s="68" t="s">
        <v>1995</v>
      </c>
      <c r="F1792" s="68" t="s">
        <v>1996</v>
      </c>
      <c r="G1792" s="68" t="s">
        <v>1962</v>
      </c>
      <c r="H1792" s="68" t="s">
        <v>1963</v>
      </c>
      <c r="I1792" s="68">
        <v>7</v>
      </c>
      <c r="J1792" s="68" t="s">
        <v>2296</v>
      </c>
      <c r="K1792" s="68">
        <v>2.2999999999999998</v>
      </c>
      <c r="L1792" s="68">
        <v>0.6</v>
      </c>
      <c r="M1792" s="68" t="s">
        <v>1960</v>
      </c>
      <c r="N1792" s="143">
        <f>IF(対応ガラス検索!$E$2="-","",IF(対応ガラス検索!$E$2&gt;=K1792,MAX($N$2:N1791)+1,""))</f>
        <v>1791</v>
      </c>
      <c r="O1792" s="143">
        <f>IF(対応ガラス検索!$E$2="-","",IF(L1792&lt;=0.65,MAX($O$2:O1791)+1,""))</f>
        <v>1791</v>
      </c>
      <c r="P1792" s="144"/>
      <c r="Q1792" s="145"/>
    </row>
    <row r="1793" spans="1:17" x14ac:dyDescent="0.4">
      <c r="A1793" s="68">
        <v>1792</v>
      </c>
      <c r="B1793" s="68" t="s">
        <v>2295</v>
      </c>
      <c r="C1793" s="68" t="s">
        <v>2198</v>
      </c>
      <c r="D1793" s="68" t="s">
        <v>2072</v>
      </c>
      <c r="E1793" s="68" t="s">
        <v>1995</v>
      </c>
      <c r="F1793" s="68" t="s">
        <v>1996</v>
      </c>
      <c r="G1793" s="68" t="s">
        <v>1962</v>
      </c>
      <c r="H1793" s="68" t="s">
        <v>1963</v>
      </c>
      <c r="I1793" s="68">
        <v>8</v>
      </c>
      <c r="J1793" s="68" t="s">
        <v>2296</v>
      </c>
      <c r="K1793" s="68">
        <v>2.1</v>
      </c>
      <c r="L1793" s="68">
        <v>0.6</v>
      </c>
      <c r="M1793" s="68" t="s">
        <v>1960</v>
      </c>
      <c r="N1793" s="143">
        <f>IF(対応ガラス検索!$E$2="-","",IF(対応ガラス検索!$E$2&gt;=K1793,MAX($N$2:N1792)+1,""))</f>
        <v>1792</v>
      </c>
      <c r="O1793" s="143">
        <f>IF(対応ガラス検索!$E$2="-","",IF(L1793&lt;=0.65,MAX($O$2:O1792)+1,""))</f>
        <v>1792</v>
      </c>
      <c r="P1793" s="144"/>
      <c r="Q1793" s="145"/>
    </row>
    <row r="1794" spans="1:17" x14ac:dyDescent="0.4">
      <c r="A1794" s="68">
        <v>1793</v>
      </c>
      <c r="B1794" s="68" t="s">
        <v>2295</v>
      </c>
      <c r="C1794" s="68" t="s">
        <v>2198</v>
      </c>
      <c r="D1794" s="68" t="s">
        <v>2072</v>
      </c>
      <c r="E1794" s="68" t="s">
        <v>1995</v>
      </c>
      <c r="F1794" s="68" t="s">
        <v>1996</v>
      </c>
      <c r="G1794" s="68" t="s">
        <v>1962</v>
      </c>
      <c r="H1794" s="68" t="s">
        <v>1963</v>
      </c>
      <c r="I1794" s="68">
        <v>9</v>
      </c>
      <c r="J1794" s="68" t="s">
        <v>2296</v>
      </c>
      <c r="K1794" s="68">
        <v>2</v>
      </c>
      <c r="L1794" s="68">
        <v>0.6</v>
      </c>
      <c r="M1794" s="68" t="s">
        <v>1960</v>
      </c>
      <c r="N1794" s="143">
        <f>IF(対応ガラス検索!$E$2="-","",IF(対応ガラス検索!$E$2&gt;=K1794,MAX($N$2:N1793)+1,""))</f>
        <v>1793</v>
      </c>
      <c r="O1794" s="143">
        <f>IF(対応ガラス検索!$E$2="-","",IF(L1794&lt;=0.65,MAX($O$2:O1793)+1,""))</f>
        <v>1793</v>
      </c>
      <c r="P1794" s="144"/>
      <c r="Q1794" s="145"/>
    </row>
    <row r="1795" spans="1:17" x14ac:dyDescent="0.4">
      <c r="A1795" s="68">
        <v>1794</v>
      </c>
      <c r="B1795" s="68" t="s">
        <v>2295</v>
      </c>
      <c r="C1795" s="68" t="s">
        <v>2198</v>
      </c>
      <c r="D1795" s="68" t="s">
        <v>2072</v>
      </c>
      <c r="E1795" s="68" t="s">
        <v>1995</v>
      </c>
      <c r="F1795" s="68" t="s">
        <v>1996</v>
      </c>
      <c r="G1795" s="68" t="s">
        <v>1962</v>
      </c>
      <c r="H1795" s="68" t="s">
        <v>1963</v>
      </c>
      <c r="I1795" s="68">
        <v>10</v>
      </c>
      <c r="J1795" s="68" t="s">
        <v>2296</v>
      </c>
      <c r="K1795" s="68">
        <v>1.9</v>
      </c>
      <c r="L1795" s="68">
        <v>0.6</v>
      </c>
      <c r="M1795" s="68" t="s">
        <v>1960</v>
      </c>
      <c r="N1795" s="143">
        <f>IF(対応ガラス検索!$E$2="-","",IF(対応ガラス検索!$E$2&gt;=K1795,MAX($N$2:N1794)+1,""))</f>
        <v>1794</v>
      </c>
      <c r="O1795" s="143">
        <f>IF(対応ガラス検索!$E$2="-","",IF(L1795&lt;=0.65,MAX($O$2:O1794)+1,""))</f>
        <v>1794</v>
      </c>
      <c r="P1795" s="144"/>
      <c r="Q1795" s="145"/>
    </row>
    <row r="1796" spans="1:17" x14ac:dyDescent="0.4">
      <c r="A1796" s="68">
        <v>1795</v>
      </c>
      <c r="B1796" s="68" t="s">
        <v>2295</v>
      </c>
      <c r="C1796" s="68" t="s">
        <v>2198</v>
      </c>
      <c r="D1796" s="68" t="s">
        <v>2072</v>
      </c>
      <c r="E1796" s="68" t="s">
        <v>1995</v>
      </c>
      <c r="F1796" s="68" t="s">
        <v>1996</v>
      </c>
      <c r="G1796" s="68" t="s">
        <v>1962</v>
      </c>
      <c r="H1796" s="68" t="s">
        <v>1963</v>
      </c>
      <c r="I1796" s="68">
        <v>11</v>
      </c>
      <c r="J1796" s="68" t="s">
        <v>2296</v>
      </c>
      <c r="K1796" s="68">
        <v>1.8</v>
      </c>
      <c r="L1796" s="68">
        <v>0.6</v>
      </c>
      <c r="M1796" s="68" t="s">
        <v>1960</v>
      </c>
      <c r="N1796" s="143">
        <f>IF(対応ガラス検索!$E$2="-","",IF(対応ガラス検索!$E$2&gt;=K1796,MAX($N$2:N1795)+1,""))</f>
        <v>1795</v>
      </c>
      <c r="O1796" s="143">
        <f>IF(対応ガラス検索!$E$2="-","",IF(L1796&lt;=0.65,MAX($O$2:O1795)+1,""))</f>
        <v>1795</v>
      </c>
      <c r="P1796" s="144"/>
      <c r="Q1796" s="145"/>
    </row>
    <row r="1797" spans="1:17" x14ac:dyDescent="0.4">
      <c r="A1797" s="68">
        <v>1796</v>
      </c>
      <c r="B1797" s="68" t="s">
        <v>2295</v>
      </c>
      <c r="C1797" s="68" t="s">
        <v>2198</v>
      </c>
      <c r="D1797" s="68" t="s">
        <v>2072</v>
      </c>
      <c r="E1797" s="68" t="s">
        <v>1995</v>
      </c>
      <c r="F1797" s="68" t="s">
        <v>1996</v>
      </c>
      <c r="G1797" s="68" t="s">
        <v>1962</v>
      </c>
      <c r="H1797" s="68" t="s">
        <v>1963</v>
      </c>
      <c r="I1797" s="68">
        <v>12</v>
      </c>
      <c r="J1797" s="68" t="s">
        <v>2296</v>
      </c>
      <c r="K1797" s="68">
        <v>1.7</v>
      </c>
      <c r="L1797" s="68">
        <v>0.6</v>
      </c>
      <c r="M1797" s="68" t="s">
        <v>1960</v>
      </c>
      <c r="N1797" s="143">
        <f>IF(対応ガラス検索!$E$2="-","",IF(対応ガラス検索!$E$2&gt;=K1797,MAX($N$2:N1796)+1,""))</f>
        <v>1796</v>
      </c>
      <c r="O1797" s="143">
        <f>IF(対応ガラス検索!$E$2="-","",IF(L1797&lt;=0.65,MAX($O$2:O1796)+1,""))</f>
        <v>1796</v>
      </c>
      <c r="P1797" s="144"/>
      <c r="Q1797" s="145"/>
    </row>
    <row r="1798" spans="1:17" x14ac:dyDescent="0.4">
      <c r="A1798" s="68">
        <v>1797</v>
      </c>
      <c r="B1798" s="68" t="s">
        <v>2295</v>
      </c>
      <c r="C1798" s="68" t="s">
        <v>2198</v>
      </c>
      <c r="D1798" s="68" t="s">
        <v>2072</v>
      </c>
      <c r="E1798" s="68" t="s">
        <v>1995</v>
      </c>
      <c r="F1798" s="68" t="s">
        <v>1996</v>
      </c>
      <c r="G1798" s="68" t="s">
        <v>1962</v>
      </c>
      <c r="H1798" s="68" t="s">
        <v>1963</v>
      </c>
      <c r="I1798" s="68">
        <v>13</v>
      </c>
      <c r="J1798" s="68" t="s">
        <v>2296</v>
      </c>
      <c r="K1798" s="68">
        <v>1.6</v>
      </c>
      <c r="L1798" s="68">
        <v>0.6</v>
      </c>
      <c r="M1798" s="68" t="s">
        <v>1960</v>
      </c>
      <c r="N1798" s="143">
        <f>IF(対応ガラス検索!$E$2="-","",IF(対応ガラス検索!$E$2&gt;=K1798,MAX($N$2:N1797)+1,""))</f>
        <v>1797</v>
      </c>
      <c r="O1798" s="143">
        <f>IF(対応ガラス検索!$E$2="-","",IF(L1798&lt;=0.65,MAX($O$2:O1797)+1,""))</f>
        <v>1797</v>
      </c>
      <c r="P1798" s="144"/>
      <c r="Q1798" s="145"/>
    </row>
    <row r="1799" spans="1:17" x14ac:dyDescent="0.4">
      <c r="A1799" s="68">
        <v>1798</v>
      </c>
      <c r="B1799" s="68" t="s">
        <v>2295</v>
      </c>
      <c r="C1799" s="68" t="s">
        <v>2198</v>
      </c>
      <c r="D1799" s="68" t="s">
        <v>2072</v>
      </c>
      <c r="E1799" s="68" t="s">
        <v>1995</v>
      </c>
      <c r="F1799" s="68" t="s">
        <v>1996</v>
      </c>
      <c r="G1799" s="68" t="s">
        <v>1962</v>
      </c>
      <c r="H1799" s="68" t="s">
        <v>1963</v>
      </c>
      <c r="I1799" s="68">
        <v>14</v>
      </c>
      <c r="J1799" s="68" t="s">
        <v>2296</v>
      </c>
      <c r="K1799" s="68">
        <v>1.5</v>
      </c>
      <c r="L1799" s="68">
        <v>0.6</v>
      </c>
      <c r="M1799" s="68" t="s">
        <v>1960</v>
      </c>
      <c r="N1799" s="143">
        <f>IF(対応ガラス検索!$E$2="-","",IF(対応ガラス検索!$E$2&gt;=K1799,MAX($N$2:N1798)+1,""))</f>
        <v>1798</v>
      </c>
      <c r="O1799" s="143">
        <f>IF(対応ガラス検索!$E$2="-","",IF(L1799&lt;=0.65,MAX($O$2:O1798)+1,""))</f>
        <v>1798</v>
      </c>
      <c r="P1799" s="144"/>
      <c r="Q1799" s="145"/>
    </row>
    <row r="1800" spans="1:17" x14ac:dyDescent="0.4">
      <c r="A1800" s="68">
        <v>1799</v>
      </c>
      <c r="B1800" s="68" t="s">
        <v>2295</v>
      </c>
      <c r="C1800" s="68" t="s">
        <v>2198</v>
      </c>
      <c r="D1800" s="68" t="s">
        <v>2072</v>
      </c>
      <c r="E1800" s="68" t="s">
        <v>1995</v>
      </c>
      <c r="F1800" s="68" t="s">
        <v>1996</v>
      </c>
      <c r="G1800" s="68" t="s">
        <v>1962</v>
      </c>
      <c r="H1800" s="68" t="s">
        <v>1963</v>
      </c>
      <c r="I1800" s="68">
        <v>7</v>
      </c>
      <c r="J1800" s="68" t="s">
        <v>2267</v>
      </c>
      <c r="K1800" s="68">
        <v>1.9</v>
      </c>
      <c r="L1800" s="68">
        <v>0.6</v>
      </c>
      <c r="M1800" s="68" t="s">
        <v>1960</v>
      </c>
      <c r="N1800" s="143">
        <f>IF(対応ガラス検索!$E$2="-","",IF(対応ガラス検索!$E$2&gt;=K1800,MAX($N$2:N1799)+1,""))</f>
        <v>1799</v>
      </c>
      <c r="O1800" s="143">
        <f>IF(対応ガラス検索!$E$2="-","",IF(L1800&lt;=0.65,MAX($O$2:O1799)+1,""))</f>
        <v>1799</v>
      </c>
      <c r="P1800" s="144"/>
      <c r="Q1800" s="145"/>
    </row>
    <row r="1801" spans="1:17" x14ac:dyDescent="0.4">
      <c r="A1801" s="68">
        <v>1800</v>
      </c>
      <c r="B1801" s="68" t="s">
        <v>2295</v>
      </c>
      <c r="C1801" s="68" t="s">
        <v>2198</v>
      </c>
      <c r="D1801" s="68" t="s">
        <v>2072</v>
      </c>
      <c r="E1801" s="68" t="s">
        <v>1995</v>
      </c>
      <c r="F1801" s="68" t="s">
        <v>1996</v>
      </c>
      <c r="G1801" s="68" t="s">
        <v>1962</v>
      </c>
      <c r="H1801" s="68" t="s">
        <v>1963</v>
      </c>
      <c r="I1801" s="68">
        <v>8</v>
      </c>
      <c r="J1801" s="68" t="s">
        <v>2267</v>
      </c>
      <c r="K1801" s="142">
        <v>1.7</v>
      </c>
      <c r="L1801" s="68">
        <v>0.6</v>
      </c>
      <c r="M1801" s="68" t="s">
        <v>1960</v>
      </c>
      <c r="N1801" s="143">
        <f>IF(対応ガラス検索!$E$2="-","",IF(対応ガラス検索!$E$2&gt;=K1801,MAX($N$2:N1800)+1,""))</f>
        <v>1800</v>
      </c>
      <c r="O1801" s="143">
        <f>IF(対応ガラス検索!$E$2="-","",IF(L1801&lt;=0.65,MAX($O$2:O1800)+1,""))</f>
        <v>1800</v>
      </c>
      <c r="P1801" s="144"/>
      <c r="Q1801" s="145"/>
    </row>
    <row r="1802" spans="1:17" x14ac:dyDescent="0.4">
      <c r="A1802" s="68">
        <v>1801</v>
      </c>
      <c r="B1802" s="68" t="s">
        <v>2295</v>
      </c>
      <c r="C1802" s="68" t="s">
        <v>2198</v>
      </c>
      <c r="D1802" s="68" t="s">
        <v>2072</v>
      </c>
      <c r="E1802" s="68" t="s">
        <v>1995</v>
      </c>
      <c r="F1802" s="68" t="s">
        <v>1996</v>
      </c>
      <c r="G1802" s="68" t="s">
        <v>1962</v>
      </c>
      <c r="H1802" s="68" t="s">
        <v>1963</v>
      </c>
      <c r="I1802" s="68">
        <v>9</v>
      </c>
      <c r="J1802" s="68" t="s">
        <v>2267</v>
      </c>
      <c r="K1802" s="142">
        <v>1.6</v>
      </c>
      <c r="L1802" s="68">
        <v>0.6</v>
      </c>
      <c r="M1802" s="68" t="s">
        <v>1960</v>
      </c>
      <c r="N1802" s="143">
        <f>IF(対応ガラス検索!$E$2="-","",IF(対応ガラス検索!$E$2&gt;=K1802,MAX($N$2:N1801)+1,""))</f>
        <v>1801</v>
      </c>
      <c r="O1802" s="143">
        <f>IF(対応ガラス検索!$E$2="-","",IF(L1802&lt;=0.65,MAX($O$2:O1801)+1,""))</f>
        <v>1801</v>
      </c>
      <c r="P1802" s="144"/>
      <c r="Q1802" s="145"/>
    </row>
    <row r="1803" spans="1:17" x14ac:dyDescent="0.4">
      <c r="A1803" s="68">
        <v>1802</v>
      </c>
      <c r="B1803" s="68" t="s">
        <v>2295</v>
      </c>
      <c r="C1803" s="68" t="s">
        <v>2198</v>
      </c>
      <c r="D1803" s="68" t="s">
        <v>2072</v>
      </c>
      <c r="E1803" s="68" t="s">
        <v>1995</v>
      </c>
      <c r="F1803" s="68" t="s">
        <v>1996</v>
      </c>
      <c r="G1803" s="68" t="s">
        <v>1962</v>
      </c>
      <c r="H1803" s="68" t="s">
        <v>1963</v>
      </c>
      <c r="I1803" s="68">
        <v>10</v>
      </c>
      <c r="J1803" s="68" t="s">
        <v>2267</v>
      </c>
      <c r="K1803" s="68">
        <v>1.5</v>
      </c>
      <c r="L1803" s="68">
        <v>0.6</v>
      </c>
      <c r="M1803" s="68" t="s">
        <v>1960</v>
      </c>
      <c r="N1803" s="143">
        <f>IF(対応ガラス検索!$E$2="-","",IF(対応ガラス検索!$E$2&gt;=K1803,MAX($N$2:N1802)+1,""))</f>
        <v>1802</v>
      </c>
      <c r="O1803" s="143">
        <f>IF(対応ガラス検索!$E$2="-","",IF(L1803&lt;=0.65,MAX($O$2:O1802)+1,""))</f>
        <v>1802</v>
      </c>
      <c r="P1803" s="144"/>
      <c r="Q1803" s="145"/>
    </row>
    <row r="1804" spans="1:17" x14ac:dyDescent="0.4">
      <c r="A1804" s="68">
        <v>1803</v>
      </c>
      <c r="B1804" s="68" t="s">
        <v>2295</v>
      </c>
      <c r="C1804" s="68" t="s">
        <v>2198</v>
      </c>
      <c r="D1804" s="68" t="s">
        <v>2072</v>
      </c>
      <c r="E1804" s="68" t="s">
        <v>1995</v>
      </c>
      <c r="F1804" s="68" t="s">
        <v>1996</v>
      </c>
      <c r="G1804" s="68" t="s">
        <v>1962</v>
      </c>
      <c r="H1804" s="68" t="s">
        <v>1963</v>
      </c>
      <c r="I1804" s="68">
        <v>11</v>
      </c>
      <c r="J1804" s="68" t="s">
        <v>2267</v>
      </c>
      <c r="K1804" s="68">
        <v>1.4</v>
      </c>
      <c r="L1804" s="68">
        <v>0.6</v>
      </c>
      <c r="M1804" s="68" t="s">
        <v>1960</v>
      </c>
      <c r="N1804" s="143">
        <f>IF(対応ガラス検索!$E$2="-","",IF(対応ガラス検索!$E$2&gt;=K1804,MAX($N$2:N1803)+1,""))</f>
        <v>1803</v>
      </c>
      <c r="O1804" s="143">
        <f>IF(対応ガラス検索!$E$2="-","",IF(L1804&lt;=0.65,MAX($O$2:O1803)+1,""))</f>
        <v>1803</v>
      </c>
      <c r="P1804" s="144"/>
      <c r="Q1804" s="145"/>
    </row>
    <row r="1805" spans="1:17" x14ac:dyDescent="0.4">
      <c r="A1805" s="68">
        <v>1804</v>
      </c>
      <c r="B1805" s="68" t="s">
        <v>2295</v>
      </c>
      <c r="C1805" s="68" t="s">
        <v>2198</v>
      </c>
      <c r="D1805" s="68" t="s">
        <v>2072</v>
      </c>
      <c r="E1805" s="68" t="s">
        <v>1995</v>
      </c>
      <c r="F1805" s="68" t="s">
        <v>1996</v>
      </c>
      <c r="G1805" s="68" t="s">
        <v>1962</v>
      </c>
      <c r="H1805" s="68" t="s">
        <v>1963</v>
      </c>
      <c r="I1805" s="68">
        <v>12</v>
      </c>
      <c r="J1805" s="68" t="s">
        <v>2267</v>
      </c>
      <c r="K1805" s="68">
        <v>1.3</v>
      </c>
      <c r="L1805" s="68">
        <v>0.6</v>
      </c>
      <c r="M1805" s="68" t="s">
        <v>1960</v>
      </c>
      <c r="N1805" s="143">
        <f>IF(対応ガラス検索!$E$2="-","",IF(対応ガラス検索!$E$2&gt;=K1805,MAX($N$2:N1804)+1,""))</f>
        <v>1804</v>
      </c>
      <c r="O1805" s="143">
        <f>IF(対応ガラス検索!$E$2="-","",IF(L1805&lt;=0.65,MAX($O$2:O1804)+1,""))</f>
        <v>1804</v>
      </c>
      <c r="P1805" s="144"/>
      <c r="Q1805" s="145"/>
    </row>
    <row r="1806" spans="1:17" x14ac:dyDescent="0.4">
      <c r="A1806" s="68">
        <v>1805</v>
      </c>
      <c r="B1806" s="68" t="s">
        <v>2295</v>
      </c>
      <c r="C1806" s="68" t="s">
        <v>2198</v>
      </c>
      <c r="D1806" s="68" t="s">
        <v>2072</v>
      </c>
      <c r="E1806" s="68" t="s">
        <v>1995</v>
      </c>
      <c r="F1806" s="68" t="s">
        <v>1996</v>
      </c>
      <c r="G1806" s="68" t="s">
        <v>1962</v>
      </c>
      <c r="H1806" s="68" t="s">
        <v>1963</v>
      </c>
      <c r="I1806" s="68">
        <v>13</v>
      </c>
      <c r="J1806" s="68" t="s">
        <v>2267</v>
      </c>
      <c r="K1806" s="68">
        <v>1.3</v>
      </c>
      <c r="L1806" s="68">
        <v>0.6</v>
      </c>
      <c r="M1806" s="68" t="s">
        <v>1960</v>
      </c>
      <c r="N1806" s="143">
        <f>IF(対応ガラス検索!$E$2="-","",IF(対応ガラス検索!$E$2&gt;=K1806,MAX($N$2:N1805)+1,""))</f>
        <v>1805</v>
      </c>
      <c r="O1806" s="143">
        <f>IF(対応ガラス検索!$E$2="-","",IF(L1806&lt;=0.65,MAX($O$2:O1805)+1,""))</f>
        <v>1805</v>
      </c>
      <c r="P1806" s="144"/>
      <c r="Q1806" s="145"/>
    </row>
    <row r="1807" spans="1:17" x14ac:dyDescent="0.4">
      <c r="A1807" s="68">
        <v>1806</v>
      </c>
      <c r="B1807" s="68" t="s">
        <v>2295</v>
      </c>
      <c r="C1807" s="68" t="s">
        <v>2198</v>
      </c>
      <c r="D1807" s="68" t="s">
        <v>2072</v>
      </c>
      <c r="E1807" s="68" t="s">
        <v>1995</v>
      </c>
      <c r="F1807" s="68" t="s">
        <v>1996</v>
      </c>
      <c r="G1807" s="68" t="s">
        <v>1962</v>
      </c>
      <c r="H1807" s="68" t="s">
        <v>1963</v>
      </c>
      <c r="I1807" s="68">
        <v>14</v>
      </c>
      <c r="J1807" s="68" t="s">
        <v>2267</v>
      </c>
      <c r="K1807" s="68">
        <v>1.2</v>
      </c>
      <c r="L1807" s="68">
        <v>0.6</v>
      </c>
      <c r="M1807" s="68" t="s">
        <v>1960</v>
      </c>
      <c r="N1807" s="143">
        <f>IF(対応ガラス検索!$E$2="-","",IF(対応ガラス検索!$E$2&gt;=K1807,MAX($N$2:N1806)+1,""))</f>
        <v>1806</v>
      </c>
      <c r="O1807" s="143">
        <f>IF(対応ガラス検索!$E$2="-","",IF(L1807&lt;=0.65,MAX($O$2:O1806)+1,""))</f>
        <v>1806</v>
      </c>
      <c r="P1807" s="144"/>
      <c r="Q1807" s="145"/>
    </row>
    <row r="1808" spans="1:17" x14ac:dyDescent="0.4">
      <c r="A1808" s="68">
        <v>1807</v>
      </c>
      <c r="B1808" s="68" t="s">
        <v>2295</v>
      </c>
      <c r="C1808" s="68" t="s">
        <v>2198</v>
      </c>
      <c r="D1808" s="68" t="s">
        <v>2073</v>
      </c>
      <c r="E1808" s="68" t="s">
        <v>1995</v>
      </c>
      <c r="F1808" s="68" t="s">
        <v>1996</v>
      </c>
      <c r="G1808" s="68" t="s">
        <v>1965</v>
      </c>
      <c r="H1808" s="68" t="s">
        <v>1966</v>
      </c>
      <c r="I1808" s="68">
        <v>6</v>
      </c>
      <c r="J1808" s="68" t="s">
        <v>2296</v>
      </c>
      <c r="K1808" s="68">
        <v>2.5</v>
      </c>
      <c r="L1808" s="68">
        <v>0.6</v>
      </c>
      <c r="M1808" s="68" t="s">
        <v>1960</v>
      </c>
      <c r="N1808" s="143">
        <f>IF(対応ガラス検索!$E$2="-","",IF(対応ガラス検索!$E$2&gt;=K1808,MAX($N$2:N1807)+1,""))</f>
        <v>1807</v>
      </c>
      <c r="O1808" s="143">
        <f>IF(対応ガラス検索!$E$2="-","",IF(L1808&lt;=0.65,MAX($O$2:O1807)+1,""))</f>
        <v>1807</v>
      </c>
      <c r="P1808" s="144"/>
      <c r="Q1808" s="145"/>
    </row>
    <row r="1809" spans="1:17" x14ac:dyDescent="0.4">
      <c r="A1809" s="68">
        <v>1808</v>
      </c>
      <c r="B1809" s="68" t="s">
        <v>2295</v>
      </c>
      <c r="C1809" s="68" t="s">
        <v>2198</v>
      </c>
      <c r="D1809" s="68" t="s">
        <v>2073</v>
      </c>
      <c r="E1809" s="68" t="s">
        <v>1995</v>
      </c>
      <c r="F1809" s="68" t="s">
        <v>1996</v>
      </c>
      <c r="G1809" s="68" t="s">
        <v>1965</v>
      </c>
      <c r="H1809" s="68" t="s">
        <v>1966</v>
      </c>
      <c r="I1809" s="68">
        <v>7</v>
      </c>
      <c r="J1809" s="68" t="s">
        <v>2296</v>
      </c>
      <c r="K1809" s="68">
        <v>2.2999999999999998</v>
      </c>
      <c r="L1809" s="68">
        <v>0.6</v>
      </c>
      <c r="M1809" s="68" t="s">
        <v>1960</v>
      </c>
      <c r="N1809" s="143">
        <f>IF(対応ガラス検索!$E$2="-","",IF(対応ガラス検索!$E$2&gt;=K1809,MAX($N$2:N1808)+1,""))</f>
        <v>1808</v>
      </c>
      <c r="O1809" s="143">
        <f>IF(対応ガラス検索!$E$2="-","",IF(L1809&lt;=0.65,MAX($O$2:O1808)+1,""))</f>
        <v>1808</v>
      </c>
      <c r="P1809" s="144"/>
      <c r="Q1809" s="145"/>
    </row>
    <row r="1810" spans="1:17" x14ac:dyDescent="0.4">
      <c r="A1810" s="68">
        <v>1809</v>
      </c>
      <c r="B1810" s="68" t="s">
        <v>2295</v>
      </c>
      <c r="C1810" s="68" t="s">
        <v>2198</v>
      </c>
      <c r="D1810" s="68" t="s">
        <v>2073</v>
      </c>
      <c r="E1810" s="68" t="s">
        <v>1995</v>
      </c>
      <c r="F1810" s="68" t="s">
        <v>1996</v>
      </c>
      <c r="G1810" s="68" t="s">
        <v>1965</v>
      </c>
      <c r="H1810" s="68" t="s">
        <v>1966</v>
      </c>
      <c r="I1810" s="68">
        <v>8</v>
      </c>
      <c r="J1810" s="68" t="s">
        <v>2296</v>
      </c>
      <c r="K1810" s="68">
        <v>2.1</v>
      </c>
      <c r="L1810" s="68">
        <v>0.6</v>
      </c>
      <c r="M1810" s="68" t="s">
        <v>1960</v>
      </c>
      <c r="N1810" s="143">
        <f>IF(対応ガラス検索!$E$2="-","",IF(対応ガラス検索!$E$2&gt;=K1810,MAX($N$2:N1809)+1,""))</f>
        <v>1809</v>
      </c>
      <c r="O1810" s="143">
        <f>IF(対応ガラス検索!$E$2="-","",IF(L1810&lt;=0.65,MAX($O$2:O1809)+1,""))</f>
        <v>1809</v>
      </c>
      <c r="P1810" s="144"/>
      <c r="Q1810" s="145"/>
    </row>
    <row r="1811" spans="1:17" x14ac:dyDescent="0.4">
      <c r="A1811" s="68">
        <v>1810</v>
      </c>
      <c r="B1811" s="68" t="s">
        <v>2295</v>
      </c>
      <c r="C1811" s="68" t="s">
        <v>2198</v>
      </c>
      <c r="D1811" s="68" t="s">
        <v>2073</v>
      </c>
      <c r="E1811" s="68" t="s">
        <v>1995</v>
      </c>
      <c r="F1811" s="68" t="s">
        <v>1996</v>
      </c>
      <c r="G1811" s="68" t="s">
        <v>1965</v>
      </c>
      <c r="H1811" s="68" t="s">
        <v>1966</v>
      </c>
      <c r="I1811" s="68">
        <v>9</v>
      </c>
      <c r="J1811" s="68" t="s">
        <v>2296</v>
      </c>
      <c r="K1811" s="68">
        <v>2</v>
      </c>
      <c r="L1811" s="68">
        <v>0.6</v>
      </c>
      <c r="M1811" s="68" t="s">
        <v>1960</v>
      </c>
      <c r="N1811" s="143">
        <f>IF(対応ガラス検索!$E$2="-","",IF(対応ガラス検索!$E$2&gt;=K1811,MAX($N$2:N1810)+1,""))</f>
        <v>1810</v>
      </c>
      <c r="O1811" s="143">
        <f>IF(対応ガラス検索!$E$2="-","",IF(L1811&lt;=0.65,MAX($O$2:O1810)+1,""))</f>
        <v>1810</v>
      </c>
      <c r="P1811" s="144"/>
      <c r="Q1811" s="145"/>
    </row>
    <row r="1812" spans="1:17" x14ac:dyDescent="0.4">
      <c r="A1812" s="68">
        <v>1811</v>
      </c>
      <c r="B1812" s="68" t="s">
        <v>2295</v>
      </c>
      <c r="C1812" s="68" t="s">
        <v>2198</v>
      </c>
      <c r="D1812" s="68" t="s">
        <v>2073</v>
      </c>
      <c r="E1812" s="68" t="s">
        <v>1995</v>
      </c>
      <c r="F1812" s="68" t="s">
        <v>1996</v>
      </c>
      <c r="G1812" s="68" t="s">
        <v>1965</v>
      </c>
      <c r="H1812" s="68" t="s">
        <v>1966</v>
      </c>
      <c r="I1812" s="68">
        <v>10</v>
      </c>
      <c r="J1812" s="68" t="s">
        <v>2296</v>
      </c>
      <c r="K1812" s="68">
        <v>1.9</v>
      </c>
      <c r="L1812" s="68">
        <v>0.6</v>
      </c>
      <c r="M1812" s="68" t="s">
        <v>1960</v>
      </c>
      <c r="N1812" s="143">
        <f>IF(対応ガラス検索!$E$2="-","",IF(対応ガラス検索!$E$2&gt;=K1812,MAX($N$2:N1811)+1,""))</f>
        <v>1811</v>
      </c>
      <c r="O1812" s="143">
        <f>IF(対応ガラス検索!$E$2="-","",IF(L1812&lt;=0.65,MAX($O$2:O1811)+1,""))</f>
        <v>1811</v>
      </c>
      <c r="P1812" s="144"/>
      <c r="Q1812" s="145"/>
    </row>
    <row r="1813" spans="1:17" x14ac:dyDescent="0.4">
      <c r="A1813" s="68">
        <v>1812</v>
      </c>
      <c r="B1813" s="68" t="s">
        <v>2295</v>
      </c>
      <c r="C1813" s="68" t="s">
        <v>2198</v>
      </c>
      <c r="D1813" s="68" t="s">
        <v>2073</v>
      </c>
      <c r="E1813" s="68" t="s">
        <v>1995</v>
      </c>
      <c r="F1813" s="68" t="s">
        <v>1996</v>
      </c>
      <c r="G1813" s="68" t="s">
        <v>1965</v>
      </c>
      <c r="H1813" s="68" t="s">
        <v>1966</v>
      </c>
      <c r="I1813" s="68">
        <v>11</v>
      </c>
      <c r="J1813" s="68" t="s">
        <v>2296</v>
      </c>
      <c r="K1813" s="68">
        <v>1.8</v>
      </c>
      <c r="L1813" s="68">
        <v>0.6</v>
      </c>
      <c r="M1813" s="68" t="s">
        <v>1960</v>
      </c>
      <c r="N1813" s="143">
        <f>IF(対応ガラス検索!$E$2="-","",IF(対応ガラス検索!$E$2&gt;=K1813,MAX($N$2:N1812)+1,""))</f>
        <v>1812</v>
      </c>
      <c r="O1813" s="143">
        <f>IF(対応ガラス検索!$E$2="-","",IF(L1813&lt;=0.65,MAX($O$2:O1812)+1,""))</f>
        <v>1812</v>
      </c>
      <c r="P1813" s="144"/>
      <c r="Q1813" s="145"/>
    </row>
    <row r="1814" spans="1:17" x14ac:dyDescent="0.4">
      <c r="A1814" s="68">
        <v>1813</v>
      </c>
      <c r="B1814" s="68" t="s">
        <v>2295</v>
      </c>
      <c r="C1814" s="68" t="s">
        <v>2198</v>
      </c>
      <c r="D1814" s="68" t="s">
        <v>2073</v>
      </c>
      <c r="E1814" s="68" t="s">
        <v>1995</v>
      </c>
      <c r="F1814" s="68" t="s">
        <v>1996</v>
      </c>
      <c r="G1814" s="68" t="s">
        <v>1965</v>
      </c>
      <c r="H1814" s="68" t="s">
        <v>1966</v>
      </c>
      <c r="I1814" s="68">
        <v>12</v>
      </c>
      <c r="J1814" s="68" t="s">
        <v>2296</v>
      </c>
      <c r="K1814" s="142">
        <v>1.7</v>
      </c>
      <c r="L1814" s="68">
        <v>0.6</v>
      </c>
      <c r="M1814" s="68" t="s">
        <v>1960</v>
      </c>
      <c r="N1814" s="143">
        <f>IF(対応ガラス検索!$E$2="-","",IF(対応ガラス検索!$E$2&gt;=K1814,MAX($N$2:N1813)+1,""))</f>
        <v>1813</v>
      </c>
      <c r="O1814" s="143">
        <f>IF(対応ガラス検索!$E$2="-","",IF(L1814&lt;=0.65,MAX($O$2:O1813)+1,""))</f>
        <v>1813</v>
      </c>
      <c r="P1814" s="144"/>
      <c r="Q1814" s="145"/>
    </row>
    <row r="1815" spans="1:17" x14ac:dyDescent="0.4">
      <c r="A1815" s="68">
        <v>1814</v>
      </c>
      <c r="B1815" s="68" t="s">
        <v>2295</v>
      </c>
      <c r="C1815" s="68" t="s">
        <v>2198</v>
      </c>
      <c r="D1815" s="68" t="s">
        <v>2073</v>
      </c>
      <c r="E1815" s="68" t="s">
        <v>1995</v>
      </c>
      <c r="F1815" s="68" t="s">
        <v>1996</v>
      </c>
      <c r="G1815" s="68" t="s">
        <v>1965</v>
      </c>
      <c r="H1815" s="68" t="s">
        <v>1966</v>
      </c>
      <c r="I1815" s="68">
        <v>13</v>
      </c>
      <c r="J1815" s="68" t="s">
        <v>2296</v>
      </c>
      <c r="K1815" s="142">
        <v>1.6</v>
      </c>
      <c r="L1815" s="68">
        <v>0.6</v>
      </c>
      <c r="M1815" s="68" t="s">
        <v>1960</v>
      </c>
      <c r="N1815" s="143">
        <f>IF(対応ガラス検索!$E$2="-","",IF(対応ガラス検索!$E$2&gt;=K1815,MAX($N$2:N1814)+1,""))</f>
        <v>1814</v>
      </c>
      <c r="O1815" s="143">
        <f>IF(対応ガラス検索!$E$2="-","",IF(L1815&lt;=0.65,MAX($O$2:O1814)+1,""))</f>
        <v>1814</v>
      </c>
      <c r="P1815" s="144"/>
      <c r="Q1815" s="145"/>
    </row>
    <row r="1816" spans="1:17" x14ac:dyDescent="0.4">
      <c r="A1816" s="68">
        <v>1815</v>
      </c>
      <c r="B1816" s="68" t="s">
        <v>2295</v>
      </c>
      <c r="C1816" s="68" t="s">
        <v>2198</v>
      </c>
      <c r="D1816" s="68" t="s">
        <v>2073</v>
      </c>
      <c r="E1816" s="68" t="s">
        <v>1995</v>
      </c>
      <c r="F1816" s="68" t="s">
        <v>1996</v>
      </c>
      <c r="G1816" s="68" t="s">
        <v>1965</v>
      </c>
      <c r="H1816" s="68" t="s">
        <v>1966</v>
      </c>
      <c r="I1816" s="68">
        <v>6</v>
      </c>
      <c r="J1816" s="68" t="s">
        <v>2267</v>
      </c>
      <c r="K1816" s="68">
        <v>2.1</v>
      </c>
      <c r="L1816" s="68">
        <v>0.6</v>
      </c>
      <c r="M1816" s="68" t="s">
        <v>1960</v>
      </c>
      <c r="N1816" s="143">
        <f>IF(対応ガラス検索!$E$2="-","",IF(対応ガラス検索!$E$2&gt;=K1816,MAX($N$2:N1815)+1,""))</f>
        <v>1815</v>
      </c>
      <c r="O1816" s="143">
        <f>IF(対応ガラス検索!$E$2="-","",IF(L1816&lt;=0.65,MAX($O$2:O1815)+1,""))</f>
        <v>1815</v>
      </c>
      <c r="P1816" s="144"/>
      <c r="Q1816" s="145"/>
    </row>
    <row r="1817" spans="1:17" x14ac:dyDescent="0.4">
      <c r="A1817" s="68">
        <v>1816</v>
      </c>
      <c r="B1817" s="68" t="s">
        <v>2295</v>
      </c>
      <c r="C1817" s="68" t="s">
        <v>2198</v>
      </c>
      <c r="D1817" s="68" t="s">
        <v>2073</v>
      </c>
      <c r="E1817" s="68" t="s">
        <v>1995</v>
      </c>
      <c r="F1817" s="68" t="s">
        <v>1996</v>
      </c>
      <c r="G1817" s="68" t="s">
        <v>1965</v>
      </c>
      <c r="H1817" s="68" t="s">
        <v>1966</v>
      </c>
      <c r="I1817" s="68">
        <v>7</v>
      </c>
      <c r="J1817" s="68" t="s">
        <v>2267</v>
      </c>
      <c r="K1817" s="68">
        <v>1.9</v>
      </c>
      <c r="L1817" s="68">
        <v>0.6</v>
      </c>
      <c r="M1817" s="68" t="s">
        <v>1960</v>
      </c>
      <c r="N1817" s="143">
        <f>IF(対応ガラス検索!$E$2="-","",IF(対応ガラス検索!$E$2&gt;=K1817,MAX($N$2:N1816)+1,""))</f>
        <v>1816</v>
      </c>
      <c r="O1817" s="143">
        <f>IF(対応ガラス検索!$E$2="-","",IF(L1817&lt;=0.65,MAX($O$2:O1816)+1,""))</f>
        <v>1816</v>
      </c>
      <c r="P1817" s="144"/>
      <c r="Q1817" s="145"/>
    </row>
    <row r="1818" spans="1:17" x14ac:dyDescent="0.4">
      <c r="A1818" s="68">
        <v>1817</v>
      </c>
      <c r="B1818" s="68" t="s">
        <v>2295</v>
      </c>
      <c r="C1818" s="68" t="s">
        <v>2198</v>
      </c>
      <c r="D1818" s="68" t="s">
        <v>2073</v>
      </c>
      <c r="E1818" s="68" t="s">
        <v>1995</v>
      </c>
      <c r="F1818" s="68" t="s">
        <v>1996</v>
      </c>
      <c r="G1818" s="68" t="s">
        <v>1965</v>
      </c>
      <c r="H1818" s="68" t="s">
        <v>1966</v>
      </c>
      <c r="I1818" s="68">
        <v>8</v>
      </c>
      <c r="J1818" s="68" t="s">
        <v>2267</v>
      </c>
      <c r="K1818" s="68">
        <v>1.7</v>
      </c>
      <c r="L1818" s="68">
        <v>0.6</v>
      </c>
      <c r="M1818" s="68" t="s">
        <v>1960</v>
      </c>
      <c r="N1818" s="143">
        <f>IF(対応ガラス検索!$E$2="-","",IF(対応ガラス検索!$E$2&gt;=K1818,MAX($N$2:N1817)+1,""))</f>
        <v>1817</v>
      </c>
      <c r="O1818" s="143">
        <f>IF(対応ガラス検索!$E$2="-","",IF(L1818&lt;=0.65,MAX($O$2:O1817)+1,""))</f>
        <v>1817</v>
      </c>
      <c r="P1818" s="144"/>
      <c r="Q1818" s="145"/>
    </row>
    <row r="1819" spans="1:17" x14ac:dyDescent="0.4">
      <c r="A1819" s="68">
        <v>1818</v>
      </c>
      <c r="B1819" s="68" t="s">
        <v>2295</v>
      </c>
      <c r="C1819" s="68" t="s">
        <v>2198</v>
      </c>
      <c r="D1819" s="68" t="s">
        <v>2073</v>
      </c>
      <c r="E1819" s="68" t="s">
        <v>1995</v>
      </c>
      <c r="F1819" s="68" t="s">
        <v>1996</v>
      </c>
      <c r="G1819" s="68" t="s">
        <v>1965</v>
      </c>
      <c r="H1819" s="68" t="s">
        <v>1966</v>
      </c>
      <c r="I1819" s="68">
        <v>9</v>
      </c>
      <c r="J1819" s="68" t="s">
        <v>2267</v>
      </c>
      <c r="K1819" s="68">
        <v>1.6</v>
      </c>
      <c r="L1819" s="68">
        <v>0.6</v>
      </c>
      <c r="M1819" s="68" t="s">
        <v>1960</v>
      </c>
      <c r="N1819" s="143">
        <f>IF(対応ガラス検索!$E$2="-","",IF(対応ガラス検索!$E$2&gt;=K1819,MAX($N$2:N1818)+1,""))</f>
        <v>1818</v>
      </c>
      <c r="O1819" s="143">
        <f>IF(対応ガラス検索!$E$2="-","",IF(L1819&lt;=0.65,MAX($O$2:O1818)+1,""))</f>
        <v>1818</v>
      </c>
      <c r="P1819" s="144"/>
      <c r="Q1819" s="145"/>
    </row>
    <row r="1820" spans="1:17" x14ac:dyDescent="0.4">
      <c r="A1820" s="68">
        <v>1819</v>
      </c>
      <c r="B1820" s="68" t="s">
        <v>2295</v>
      </c>
      <c r="C1820" s="68" t="s">
        <v>2198</v>
      </c>
      <c r="D1820" s="68" t="s">
        <v>2073</v>
      </c>
      <c r="E1820" s="68" t="s">
        <v>1995</v>
      </c>
      <c r="F1820" s="68" t="s">
        <v>1996</v>
      </c>
      <c r="G1820" s="68" t="s">
        <v>1965</v>
      </c>
      <c r="H1820" s="68" t="s">
        <v>1966</v>
      </c>
      <c r="I1820" s="68">
        <v>10</v>
      </c>
      <c r="J1820" s="68" t="s">
        <v>2267</v>
      </c>
      <c r="K1820" s="68">
        <v>1.5</v>
      </c>
      <c r="L1820" s="68">
        <v>0.6</v>
      </c>
      <c r="M1820" s="68" t="s">
        <v>1960</v>
      </c>
      <c r="N1820" s="143">
        <f>IF(対応ガラス検索!$E$2="-","",IF(対応ガラス検索!$E$2&gt;=K1820,MAX($N$2:N1819)+1,""))</f>
        <v>1819</v>
      </c>
      <c r="O1820" s="143">
        <f>IF(対応ガラス検索!$E$2="-","",IF(L1820&lt;=0.65,MAX($O$2:O1819)+1,""))</f>
        <v>1819</v>
      </c>
      <c r="P1820" s="144"/>
      <c r="Q1820" s="145"/>
    </row>
    <row r="1821" spans="1:17" x14ac:dyDescent="0.4">
      <c r="A1821" s="68">
        <v>1820</v>
      </c>
      <c r="B1821" s="68" t="s">
        <v>2295</v>
      </c>
      <c r="C1821" s="68" t="s">
        <v>2198</v>
      </c>
      <c r="D1821" s="68" t="s">
        <v>2073</v>
      </c>
      <c r="E1821" s="68" t="s">
        <v>1995</v>
      </c>
      <c r="F1821" s="68" t="s">
        <v>1996</v>
      </c>
      <c r="G1821" s="68" t="s">
        <v>1965</v>
      </c>
      <c r="H1821" s="68" t="s">
        <v>1966</v>
      </c>
      <c r="I1821" s="68">
        <v>11</v>
      </c>
      <c r="J1821" s="68" t="s">
        <v>2267</v>
      </c>
      <c r="K1821" s="68">
        <v>1.4</v>
      </c>
      <c r="L1821" s="68">
        <v>0.6</v>
      </c>
      <c r="M1821" s="68" t="s">
        <v>1960</v>
      </c>
      <c r="N1821" s="143">
        <f>IF(対応ガラス検索!$E$2="-","",IF(対応ガラス検索!$E$2&gt;=K1821,MAX($N$2:N1820)+1,""))</f>
        <v>1820</v>
      </c>
      <c r="O1821" s="143">
        <f>IF(対応ガラス検索!$E$2="-","",IF(L1821&lt;=0.65,MAX($O$2:O1820)+1,""))</f>
        <v>1820</v>
      </c>
      <c r="P1821" s="144"/>
      <c r="Q1821" s="145"/>
    </row>
    <row r="1822" spans="1:17" x14ac:dyDescent="0.4">
      <c r="A1822" s="68">
        <v>1821</v>
      </c>
      <c r="B1822" s="68" t="s">
        <v>2295</v>
      </c>
      <c r="C1822" s="68" t="s">
        <v>2198</v>
      </c>
      <c r="D1822" s="68" t="s">
        <v>2073</v>
      </c>
      <c r="E1822" s="68" t="s">
        <v>1995</v>
      </c>
      <c r="F1822" s="68" t="s">
        <v>1996</v>
      </c>
      <c r="G1822" s="68" t="s">
        <v>1965</v>
      </c>
      <c r="H1822" s="68" t="s">
        <v>1966</v>
      </c>
      <c r="I1822" s="68">
        <v>12</v>
      </c>
      <c r="J1822" s="68" t="s">
        <v>2267</v>
      </c>
      <c r="K1822" s="68">
        <v>1.3</v>
      </c>
      <c r="L1822" s="68">
        <v>0.6</v>
      </c>
      <c r="M1822" s="68" t="s">
        <v>1960</v>
      </c>
      <c r="N1822" s="143">
        <f>IF(対応ガラス検索!$E$2="-","",IF(対応ガラス検索!$E$2&gt;=K1822,MAX($N$2:N1821)+1,""))</f>
        <v>1821</v>
      </c>
      <c r="O1822" s="143">
        <f>IF(対応ガラス検索!$E$2="-","",IF(L1822&lt;=0.65,MAX($O$2:O1821)+1,""))</f>
        <v>1821</v>
      </c>
      <c r="P1822" s="144"/>
      <c r="Q1822" s="145"/>
    </row>
    <row r="1823" spans="1:17" x14ac:dyDescent="0.4">
      <c r="A1823" s="68">
        <v>1822</v>
      </c>
      <c r="B1823" s="68" t="s">
        <v>2295</v>
      </c>
      <c r="C1823" s="68" t="s">
        <v>2198</v>
      </c>
      <c r="D1823" s="68" t="s">
        <v>2073</v>
      </c>
      <c r="E1823" s="68" t="s">
        <v>1995</v>
      </c>
      <c r="F1823" s="68" t="s">
        <v>1996</v>
      </c>
      <c r="G1823" s="68" t="s">
        <v>1965</v>
      </c>
      <c r="H1823" s="68" t="s">
        <v>1966</v>
      </c>
      <c r="I1823" s="68">
        <v>13</v>
      </c>
      <c r="J1823" s="68" t="s">
        <v>2267</v>
      </c>
      <c r="K1823" s="68">
        <v>1.3</v>
      </c>
      <c r="L1823" s="68">
        <v>0.61</v>
      </c>
      <c r="M1823" s="68" t="s">
        <v>1960</v>
      </c>
      <c r="N1823" s="143">
        <f>IF(対応ガラス検索!$E$2="-","",IF(対応ガラス検索!$E$2&gt;=K1823,MAX($N$2:N1822)+1,""))</f>
        <v>1822</v>
      </c>
      <c r="O1823" s="143">
        <f>IF(対応ガラス検索!$E$2="-","",IF(L1823&lt;=0.65,MAX($O$2:O1822)+1,""))</f>
        <v>1822</v>
      </c>
      <c r="P1823" s="144"/>
      <c r="Q1823" s="145"/>
    </row>
    <row r="1824" spans="1:17" x14ac:dyDescent="0.4">
      <c r="A1824" s="68">
        <v>1823</v>
      </c>
      <c r="B1824" s="68" t="s">
        <v>2295</v>
      </c>
      <c r="C1824" s="68" t="s">
        <v>2198</v>
      </c>
      <c r="D1824" s="68" t="s">
        <v>1979</v>
      </c>
      <c r="E1824" s="68" t="s">
        <v>1980</v>
      </c>
      <c r="F1824" s="68" t="s">
        <v>1981</v>
      </c>
      <c r="G1824" s="68" t="s">
        <v>1958</v>
      </c>
      <c r="H1824" s="68" t="s">
        <v>1959</v>
      </c>
      <c r="I1824" s="68">
        <v>7</v>
      </c>
      <c r="J1824" s="68" t="s">
        <v>2296</v>
      </c>
      <c r="K1824" s="68">
        <v>2.2999999999999998</v>
      </c>
      <c r="L1824" s="68">
        <v>0.6</v>
      </c>
      <c r="M1824" s="68" t="s">
        <v>1960</v>
      </c>
      <c r="N1824" s="143">
        <f>IF(対応ガラス検索!$E$2="-","",IF(対応ガラス検索!$E$2&gt;=K1824,MAX($N$2:N1823)+1,""))</f>
        <v>1823</v>
      </c>
      <c r="O1824" s="143">
        <f>IF(対応ガラス検索!$E$2="-","",IF(L1824&lt;=0.65,MAX($O$2:O1823)+1,""))</f>
        <v>1823</v>
      </c>
      <c r="P1824" s="144"/>
      <c r="Q1824" s="145"/>
    </row>
    <row r="1825" spans="1:17" x14ac:dyDescent="0.4">
      <c r="A1825" s="68">
        <v>1824</v>
      </c>
      <c r="B1825" s="68" t="s">
        <v>2295</v>
      </c>
      <c r="C1825" s="68" t="s">
        <v>2198</v>
      </c>
      <c r="D1825" s="68" t="s">
        <v>1979</v>
      </c>
      <c r="E1825" s="68" t="s">
        <v>1980</v>
      </c>
      <c r="F1825" s="68" t="s">
        <v>1981</v>
      </c>
      <c r="G1825" s="68" t="s">
        <v>1958</v>
      </c>
      <c r="H1825" s="68" t="s">
        <v>1959</v>
      </c>
      <c r="I1825" s="68">
        <v>8</v>
      </c>
      <c r="J1825" s="68" t="s">
        <v>2296</v>
      </c>
      <c r="K1825" s="68">
        <v>2.1</v>
      </c>
      <c r="L1825" s="68">
        <v>0.61</v>
      </c>
      <c r="M1825" s="68" t="s">
        <v>1960</v>
      </c>
      <c r="N1825" s="143">
        <f>IF(対応ガラス検索!$E$2="-","",IF(対応ガラス検索!$E$2&gt;=K1825,MAX($N$2:N1824)+1,""))</f>
        <v>1824</v>
      </c>
      <c r="O1825" s="143">
        <f>IF(対応ガラス検索!$E$2="-","",IF(L1825&lt;=0.65,MAX($O$2:O1824)+1,""))</f>
        <v>1824</v>
      </c>
      <c r="P1825" s="144"/>
      <c r="Q1825" s="145"/>
    </row>
    <row r="1826" spans="1:17" x14ac:dyDescent="0.4">
      <c r="A1826" s="68">
        <v>1825</v>
      </c>
      <c r="B1826" s="68" t="s">
        <v>2295</v>
      </c>
      <c r="C1826" s="68" t="s">
        <v>2198</v>
      </c>
      <c r="D1826" s="68" t="s">
        <v>1979</v>
      </c>
      <c r="E1826" s="68" t="s">
        <v>1980</v>
      </c>
      <c r="F1826" s="68" t="s">
        <v>1981</v>
      </c>
      <c r="G1826" s="68" t="s">
        <v>1958</v>
      </c>
      <c r="H1826" s="68" t="s">
        <v>1959</v>
      </c>
      <c r="I1826" s="68">
        <v>9</v>
      </c>
      <c r="J1826" s="68" t="s">
        <v>2296</v>
      </c>
      <c r="K1826" s="68">
        <v>2</v>
      </c>
      <c r="L1826" s="68">
        <v>0.61</v>
      </c>
      <c r="M1826" s="68" t="s">
        <v>1960</v>
      </c>
      <c r="N1826" s="143">
        <f>IF(対応ガラス検索!$E$2="-","",IF(対応ガラス検索!$E$2&gt;=K1826,MAX($N$2:N1825)+1,""))</f>
        <v>1825</v>
      </c>
      <c r="O1826" s="143">
        <f>IF(対応ガラス検索!$E$2="-","",IF(L1826&lt;=0.65,MAX($O$2:O1825)+1,""))</f>
        <v>1825</v>
      </c>
      <c r="P1826" s="144"/>
      <c r="Q1826" s="145"/>
    </row>
    <row r="1827" spans="1:17" x14ac:dyDescent="0.4">
      <c r="A1827" s="68">
        <v>1826</v>
      </c>
      <c r="B1827" s="68" t="s">
        <v>2295</v>
      </c>
      <c r="C1827" s="68" t="s">
        <v>2198</v>
      </c>
      <c r="D1827" s="68" t="s">
        <v>1979</v>
      </c>
      <c r="E1827" s="68" t="s">
        <v>1980</v>
      </c>
      <c r="F1827" s="68" t="s">
        <v>1981</v>
      </c>
      <c r="G1827" s="68" t="s">
        <v>1958</v>
      </c>
      <c r="H1827" s="68" t="s">
        <v>1959</v>
      </c>
      <c r="I1827" s="68">
        <v>10</v>
      </c>
      <c r="J1827" s="68" t="s">
        <v>2296</v>
      </c>
      <c r="K1827" s="142">
        <v>1.9</v>
      </c>
      <c r="L1827" s="68">
        <v>0.61</v>
      </c>
      <c r="M1827" s="68" t="s">
        <v>1960</v>
      </c>
      <c r="N1827" s="143">
        <f>IF(対応ガラス検索!$E$2="-","",IF(対応ガラス検索!$E$2&gt;=K1827,MAX($N$2:N1826)+1,""))</f>
        <v>1826</v>
      </c>
      <c r="O1827" s="143">
        <f>IF(対応ガラス検索!$E$2="-","",IF(L1827&lt;=0.65,MAX($O$2:O1826)+1,""))</f>
        <v>1826</v>
      </c>
      <c r="P1827" s="144"/>
      <c r="Q1827" s="145"/>
    </row>
    <row r="1828" spans="1:17" x14ac:dyDescent="0.4">
      <c r="A1828" s="68">
        <v>1827</v>
      </c>
      <c r="B1828" s="68" t="s">
        <v>2295</v>
      </c>
      <c r="C1828" s="68" t="s">
        <v>2198</v>
      </c>
      <c r="D1828" s="68" t="s">
        <v>1979</v>
      </c>
      <c r="E1828" s="68" t="s">
        <v>1980</v>
      </c>
      <c r="F1828" s="68" t="s">
        <v>1981</v>
      </c>
      <c r="G1828" s="68" t="s">
        <v>1958</v>
      </c>
      <c r="H1828" s="68" t="s">
        <v>1959</v>
      </c>
      <c r="I1828" s="68">
        <v>11</v>
      </c>
      <c r="J1828" s="68" t="s">
        <v>2296</v>
      </c>
      <c r="K1828" s="142">
        <v>1.8</v>
      </c>
      <c r="L1828" s="68">
        <v>0.61</v>
      </c>
      <c r="M1828" s="68" t="s">
        <v>1960</v>
      </c>
      <c r="N1828" s="143">
        <f>IF(対応ガラス検索!$E$2="-","",IF(対応ガラス検索!$E$2&gt;=K1828,MAX($N$2:N1827)+1,""))</f>
        <v>1827</v>
      </c>
      <c r="O1828" s="143">
        <f>IF(対応ガラス検索!$E$2="-","",IF(L1828&lt;=0.65,MAX($O$2:O1827)+1,""))</f>
        <v>1827</v>
      </c>
      <c r="P1828" s="144"/>
      <c r="Q1828" s="145"/>
    </row>
    <row r="1829" spans="1:17" x14ac:dyDescent="0.4">
      <c r="A1829" s="68">
        <v>1828</v>
      </c>
      <c r="B1829" s="68" t="s">
        <v>2295</v>
      </c>
      <c r="C1829" s="68" t="s">
        <v>2198</v>
      </c>
      <c r="D1829" s="68" t="s">
        <v>1979</v>
      </c>
      <c r="E1829" s="68" t="s">
        <v>1980</v>
      </c>
      <c r="F1829" s="68" t="s">
        <v>1981</v>
      </c>
      <c r="G1829" s="68" t="s">
        <v>1958</v>
      </c>
      <c r="H1829" s="68" t="s">
        <v>1959</v>
      </c>
      <c r="I1829" s="68">
        <v>12</v>
      </c>
      <c r="J1829" s="68" t="s">
        <v>2296</v>
      </c>
      <c r="K1829" s="68">
        <v>1.7</v>
      </c>
      <c r="L1829" s="68">
        <v>0.61</v>
      </c>
      <c r="M1829" s="68" t="s">
        <v>1960</v>
      </c>
      <c r="N1829" s="143">
        <f>IF(対応ガラス検索!$E$2="-","",IF(対応ガラス検索!$E$2&gt;=K1829,MAX($N$2:N1828)+1,""))</f>
        <v>1828</v>
      </c>
      <c r="O1829" s="143">
        <f>IF(対応ガラス検索!$E$2="-","",IF(L1829&lt;=0.65,MAX($O$2:O1828)+1,""))</f>
        <v>1828</v>
      </c>
      <c r="P1829" s="144"/>
      <c r="Q1829" s="145"/>
    </row>
    <row r="1830" spans="1:17" x14ac:dyDescent="0.4">
      <c r="A1830" s="68">
        <v>1829</v>
      </c>
      <c r="B1830" s="68" t="s">
        <v>2295</v>
      </c>
      <c r="C1830" s="68" t="s">
        <v>2198</v>
      </c>
      <c r="D1830" s="68" t="s">
        <v>1979</v>
      </c>
      <c r="E1830" s="68" t="s">
        <v>1980</v>
      </c>
      <c r="F1830" s="68" t="s">
        <v>1981</v>
      </c>
      <c r="G1830" s="68" t="s">
        <v>1958</v>
      </c>
      <c r="H1830" s="68" t="s">
        <v>1959</v>
      </c>
      <c r="I1830" s="68">
        <v>13</v>
      </c>
      <c r="J1830" s="68" t="s">
        <v>2296</v>
      </c>
      <c r="K1830" s="68">
        <v>1.6</v>
      </c>
      <c r="L1830" s="68">
        <v>0.61</v>
      </c>
      <c r="M1830" s="68" t="s">
        <v>1960</v>
      </c>
      <c r="N1830" s="143">
        <f>IF(対応ガラス検索!$E$2="-","",IF(対応ガラス検索!$E$2&gt;=K1830,MAX($N$2:N1829)+1,""))</f>
        <v>1829</v>
      </c>
      <c r="O1830" s="143">
        <f>IF(対応ガラス検索!$E$2="-","",IF(L1830&lt;=0.65,MAX($O$2:O1829)+1,""))</f>
        <v>1829</v>
      </c>
      <c r="P1830" s="144"/>
      <c r="Q1830" s="145"/>
    </row>
    <row r="1831" spans="1:17" x14ac:dyDescent="0.4">
      <c r="A1831" s="68">
        <v>1830</v>
      </c>
      <c r="B1831" s="68" t="s">
        <v>2295</v>
      </c>
      <c r="C1831" s="68" t="s">
        <v>2198</v>
      </c>
      <c r="D1831" s="68" t="s">
        <v>1979</v>
      </c>
      <c r="E1831" s="68" t="s">
        <v>1980</v>
      </c>
      <c r="F1831" s="68" t="s">
        <v>1981</v>
      </c>
      <c r="G1831" s="68" t="s">
        <v>1958</v>
      </c>
      <c r="H1831" s="68" t="s">
        <v>1959</v>
      </c>
      <c r="I1831" s="68">
        <v>14</v>
      </c>
      <c r="J1831" s="68" t="s">
        <v>2296</v>
      </c>
      <c r="K1831" s="68">
        <v>1.5</v>
      </c>
      <c r="L1831" s="68">
        <v>0.61</v>
      </c>
      <c r="M1831" s="68" t="s">
        <v>1960</v>
      </c>
      <c r="N1831" s="143">
        <f>IF(対応ガラス検索!$E$2="-","",IF(対応ガラス検索!$E$2&gt;=K1831,MAX($N$2:N1830)+1,""))</f>
        <v>1830</v>
      </c>
      <c r="O1831" s="143">
        <f>IF(対応ガラス検索!$E$2="-","",IF(L1831&lt;=0.65,MAX($O$2:O1830)+1,""))</f>
        <v>1830</v>
      </c>
      <c r="P1831" s="144"/>
      <c r="Q1831" s="145"/>
    </row>
    <row r="1832" spans="1:17" x14ac:dyDescent="0.4">
      <c r="A1832" s="68">
        <v>1831</v>
      </c>
      <c r="B1832" s="68" t="s">
        <v>2295</v>
      </c>
      <c r="C1832" s="68" t="s">
        <v>2198</v>
      </c>
      <c r="D1832" s="68" t="s">
        <v>1979</v>
      </c>
      <c r="E1832" s="68" t="s">
        <v>1980</v>
      </c>
      <c r="F1832" s="68" t="s">
        <v>1981</v>
      </c>
      <c r="G1832" s="68" t="s">
        <v>1958</v>
      </c>
      <c r="H1832" s="68" t="s">
        <v>1959</v>
      </c>
      <c r="I1832" s="68">
        <v>7</v>
      </c>
      <c r="J1832" s="68" t="s">
        <v>2267</v>
      </c>
      <c r="K1832" s="68">
        <v>1.9</v>
      </c>
      <c r="L1832" s="68">
        <v>0.61</v>
      </c>
      <c r="M1832" s="68" t="s">
        <v>1960</v>
      </c>
      <c r="N1832" s="143">
        <f>IF(対応ガラス検索!$E$2="-","",IF(対応ガラス検索!$E$2&gt;=K1832,MAX($N$2:N1831)+1,""))</f>
        <v>1831</v>
      </c>
      <c r="O1832" s="143">
        <f>IF(対応ガラス検索!$E$2="-","",IF(L1832&lt;=0.65,MAX($O$2:O1831)+1,""))</f>
        <v>1831</v>
      </c>
      <c r="P1832" s="144"/>
      <c r="Q1832" s="145"/>
    </row>
    <row r="1833" spans="1:17" x14ac:dyDescent="0.4">
      <c r="A1833" s="68">
        <v>1832</v>
      </c>
      <c r="B1833" s="68" t="s">
        <v>2295</v>
      </c>
      <c r="C1833" s="68" t="s">
        <v>2198</v>
      </c>
      <c r="D1833" s="68" t="s">
        <v>1979</v>
      </c>
      <c r="E1833" s="68" t="s">
        <v>1980</v>
      </c>
      <c r="F1833" s="68" t="s">
        <v>1981</v>
      </c>
      <c r="G1833" s="68" t="s">
        <v>1958</v>
      </c>
      <c r="H1833" s="68" t="s">
        <v>1959</v>
      </c>
      <c r="I1833" s="68">
        <v>8</v>
      </c>
      <c r="J1833" s="68" t="s">
        <v>2267</v>
      </c>
      <c r="K1833" s="68">
        <v>1.7</v>
      </c>
      <c r="L1833" s="68">
        <v>0.61</v>
      </c>
      <c r="M1833" s="68" t="s">
        <v>1960</v>
      </c>
      <c r="N1833" s="143">
        <f>IF(対応ガラス検索!$E$2="-","",IF(対応ガラス検索!$E$2&gt;=K1833,MAX($N$2:N1832)+1,""))</f>
        <v>1832</v>
      </c>
      <c r="O1833" s="143">
        <f>IF(対応ガラス検索!$E$2="-","",IF(L1833&lt;=0.65,MAX($O$2:O1832)+1,""))</f>
        <v>1832</v>
      </c>
      <c r="P1833" s="144"/>
      <c r="Q1833" s="145"/>
    </row>
    <row r="1834" spans="1:17" x14ac:dyDescent="0.4">
      <c r="A1834" s="68">
        <v>1833</v>
      </c>
      <c r="B1834" s="68" t="s">
        <v>2295</v>
      </c>
      <c r="C1834" s="68" t="s">
        <v>2198</v>
      </c>
      <c r="D1834" s="68" t="s">
        <v>1979</v>
      </c>
      <c r="E1834" s="68" t="s">
        <v>1980</v>
      </c>
      <c r="F1834" s="68" t="s">
        <v>1981</v>
      </c>
      <c r="G1834" s="68" t="s">
        <v>1958</v>
      </c>
      <c r="H1834" s="68" t="s">
        <v>1959</v>
      </c>
      <c r="I1834" s="68">
        <v>9</v>
      </c>
      <c r="J1834" s="68" t="s">
        <v>2267</v>
      </c>
      <c r="K1834" s="68">
        <v>1.6</v>
      </c>
      <c r="L1834" s="68">
        <v>0.61</v>
      </c>
      <c r="M1834" s="68" t="s">
        <v>1960</v>
      </c>
      <c r="N1834" s="143">
        <f>IF(対応ガラス検索!$E$2="-","",IF(対応ガラス検索!$E$2&gt;=K1834,MAX($N$2:N1833)+1,""))</f>
        <v>1833</v>
      </c>
      <c r="O1834" s="143">
        <f>IF(対応ガラス検索!$E$2="-","",IF(L1834&lt;=0.65,MAX($O$2:O1833)+1,""))</f>
        <v>1833</v>
      </c>
      <c r="P1834" s="144"/>
      <c r="Q1834" s="145"/>
    </row>
    <row r="1835" spans="1:17" x14ac:dyDescent="0.4">
      <c r="A1835" s="68">
        <v>1834</v>
      </c>
      <c r="B1835" s="68" t="s">
        <v>2295</v>
      </c>
      <c r="C1835" s="68" t="s">
        <v>2198</v>
      </c>
      <c r="D1835" s="68" t="s">
        <v>1979</v>
      </c>
      <c r="E1835" s="68" t="s">
        <v>1980</v>
      </c>
      <c r="F1835" s="68" t="s">
        <v>1981</v>
      </c>
      <c r="G1835" s="68" t="s">
        <v>1958</v>
      </c>
      <c r="H1835" s="68" t="s">
        <v>1959</v>
      </c>
      <c r="I1835" s="68">
        <v>10</v>
      </c>
      <c r="J1835" s="68" t="s">
        <v>2267</v>
      </c>
      <c r="K1835" s="68">
        <v>1.5</v>
      </c>
      <c r="L1835" s="68">
        <v>0.61</v>
      </c>
      <c r="M1835" s="68" t="s">
        <v>1960</v>
      </c>
      <c r="N1835" s="143">
        <f>IF(対応ガラス検索!$E$2="-","",IF(対応ガラス検索!$E$2&gt;=K1835,MAX($N$2:N1834)+1,""))</f>
        <v>1834</v>
      </c>
      <c r="O1835" s="143">
        <f>IF(対応ガラス検索!$E$2="-","",IF(L1835&lt;=0.65,MAX($O$2:O1834)+1,""))</f>
        <v>1834</v>
      </c>
      <c r="P1835" s="144"/>
      <c r="Q1835" s="145"/>
    </row>
    <row r="1836" spans="1:17" x14ac:dyDescent="0.4">
      <c r="A1836" s="68">
        <v>1835</v>
      </c>
      <c r="B1836" s="68" t="s">
        <v>2295</v>
      </c>
      <c r="C1836" s="68" t="s">
        <v>2198</v>
      </c>
      <c r="D1836" s="68" t="s">
        <v>1979</v>
      </c>
      <c r="E1836" s="68" t="s">
        <v>1980</v>
      </c>
      <c r="F1836" s="68" t="s">
        <v>1981</v>
      </c>
      <c r="G1836" s="68" t="s">
        <v>1958</v>
      </c>
      <c r="H1836" s="68" t="s">
        <v>1959</v>
      </c>
      <c r="I1836" s="68">
        <v>11</v>
      </c>
      <c r="J1836" s="68" t="s">
        <v>2267</v>
      </c>
      <c r="K1836" s="68">
        <v>1.4</v>
      </c>
      <c r="L1836" s="68">
        <v>0.61</v>
      </c>
      <c r="M1836" s="68" t="s">
        <v>1960</v>
      </c>
      <c r="N1836" s="143">
        <f>IF(対応ガラス検索!$E$2="-","",IF(対応ガラス検索!$E$2&gt;=K1836,MAX($N$2:N1835)+1,""))</f>
        <v>1835</v>
      </c>
      <c r="O1836" s="143">
        <f>IF(対応ガラス検索!$E$2="-","",IF(L1836&lt;=0.65,MAX($O$2:O1835)+1,""))</f>
        <v>1835</v>
      </c>
      <c r="P1836" s="144"/>
      <c r="Q1836" s="145"/>
    </row>
    <row r="1837" spans="1:17" x14ac:dyDescent="0.4">
      <c r="A1837" s="68">
        <v>1836</v>
      </c>
      <c r="B1837" s="68" t="s">
        <v>2295</v>
      </c>
      <c r="C1837" s="68" t="s">
        <v>2198</v>
      </c>
      <c r="D1837" s="68" t="s">
        <v>1979</v>
      </c>
      <c r="E1837" s="68" t="s">
        <v>1980</v>
      </c>
      <c r="F1837" s="68" t="s">
        <v>1981</v>
      </c>
      <c r="G1837" s="68" t="s">
        <v>1958</v>
      </c>
      <c r="H1837" s="68" t="s">
        <v>1959</v>
      </c>
      <c r="I1837" s="68">
        <v>12</v>
      </c>
      <c r="J1837" s="68" t="s">
        <v>2267</v>
      </c>
      <c r="K1837" s="68">
        <v>1.3</v>
      </c>
      <c r="L1837" s="68">
        <v>0.61</v>
      </c>
      <c r="M1837" s="68" t="s">
        <v>1960</v>
      </c>
      <c r="N1837" s="143">
        <f>IF(対応ガラス検索!$E$2="-","",IF(対応ガラス検索!$E$2&gt;=K1837,MAX($N$2:N1836)+1,""))</f>
        <v>1836</v>
      </c>
      <c r="O1837" s="143">
        <f>IF(対応ガラス検索!$E$2="-","",IF(L1837&lt;=0.65,MAX($O$2:O1836)+1,""))</f>
        <v>1836</v>
      </c>
      <c r="P1837" s="144"/>
      <c r="Q1837" s="145"/>
    </row>
    <row r="1838" spans="1:17" x14ac:dyDescent="0.4">
      <c r="A1838" s="68">
        <v>1837</v>
      </c>
      <c r="B1838" s="68" t="s">
        <v>2295</v>
      </c>
      <c r="C1838" s="68" t="s">
        <v>2198</v>
      </c>
      <c r="D1838" s="68" t="s">
        <v>1979</v>
      </c>
      <c r="E1838" s="68" t="s">
        <v>1980</v>
      </c>
      <c r="F1838" s="68" t="s">
        <v>1981</v>
      </c>
      <c r="G1838" s="68" t="s">
        <v>1958</v>
      </c>
      <c r="H1838" s="68" t="s">
        <v>1959</v>
      </c>
      <c r="I1838" s="68">
        <v>13</v>
      </c>
      <c r="J1838" s="68" t="s">
        <v>2267</v>
      </c>
      <c r="K1838" s="68">
        <v>1.3</v>
      </c>
      <c r="L1838" s="68">
        <v>0.61</v>
      </c>
      <c r="M1838" s="68" t="s">
        <v>1960</v>
      </c>
      <c r="N1838" s="143">
        <f>IF(対応ガラス検索!$E$2="-","",IF(対応ガラス検索!$E$2&gt;=K1838,MAX($N$2:N1837)+1,""))</f>
        <v>1837</v>
      </c>
      <c r="O1838" s="143">
        <f>IF(対応ガラス検索!$E$2="-","",IF(L1838&lt;=0.65,MAX($O$2:O1837)+1,""))</f>
        <v>1837</v>
      </c>
      <c r="P1838" s="144"/>
      <c r="Q1838" s="145"/>
    </row>
    <row r="1839" spans="1:17" x14ac:dyDescent="0.4">
      <c r="A1839" s="68">
        <v>1838</v>
      </c>
      <c r="B1839" s="68" t="s">
        <v>2295</v>
      </c>
      <c r="C1839" s="68" t="s">
        <v>2198</v>
      </c>
      <c r="D1839" s="68" t="s">
        <v>1979</v>
      </c>
      <c r="E1839" s="68" t="s">
        <v>1980</v>
      </c>
      <c r="F1839" s="68" t="s">
        <v>1981</v>
      </c>
      <c r="G1839" s="68" t="s">
        <v>1958</v>
      </c>
      <c r="H1839" s="68" t="s">
        <v>1959</v>
      </c>
      <c r="I1839" s="68">
        <v>14</v>
      </c>
      <c r="J1839" s="68" t="s">
        <v>2267</v>
      </c>
      <c r="K1839" s="68">
        <v>1.2</v>
      </c>
      <c r="L1839" s="68">
        <v>0.61</v>
      </c>
      <c r="M1839" s="68" t="s">
        <v>1960</v>
      </c>
      <c r="N1839" s="143">
        <f>IF(対応ガラス検索!$E$2="-","",IF(対応ガラス検索!$E$2&gt;=K1839,MAX($N$2:N1838)+1,""))</f>
        <v>1838</v>
      </c>
      <c r="O1839" s="143">
        <f>IF(対応ガラス検索!$E$2="-","",IF(L1839&lt;=0.65,MAX($O$2:O1838)+1,""))</f>
        <v>1838</v>
      </c>
      <c r="P1839" s="144"/>
      <c r="Q1839" s="145"/>
    </row>
    <row r="1840" spans="1:17" x14ac:dyDescent="0.4">
      <c r="A1840" s="68">
        <v>1839</v>
      </c>
      <c r="B1840" s="68" t="s">
        <v>2295</v>
      </c>
      <c r="C1840" s="68" t="s">
        <v>2198</v>
      </c>
      <c r="D1840" s="68" t="s">
        <v>1982</v>
      </c>
      <c r="E1840" s="68" t="s">
        <v>1980</v>
      </c>
      <c r="F1840" s="68" t="s">
        <v>1981</v>
      </c>
      <c r="G1840" s="68" t="s">
        <v>1962</v>
      </c>
      <c r="H1840" s="68" t="s">
        <v>1963</v>
      </c>
      <c r="I1840" s="68">
        <v>7</v>
      </c>
      <c r="J1840" s="68" t="s">
        <v>2296</v>
      </c>
      <c r="K1840" s="142">
        <v>2.2999999999999998</v>
      </c>
      <c r="L1840" s="68">
        <v>0.6</v>
      </c>
      <c r="M1840" s="68" t="s">
        <v>1960</v>
      </c>
      <c r="N1840" s="143">
        <f>IF(対応ガラス検索!$E$2="-","",IF(対応ガラス検索!$E$2&gt;=K1840,MAX($N$2:N1839)+1,""))</f>
        <v>1839</v>
      </c>
      <c r="O1840" s="143">
        <f>IF(対応ガラス検索!$E$2="-","",IF(L1840&lt;=0.65,MAX($O$2:O1839)+1,""))</f>
        <v>1839</v>
      </c>
      <c r="P1840" s="144"/>
      <c r="Q1840" s="145"/>
    </row>
    <row r="1841" spans="1:17" x14ac:dyDescent="0.4">
      <c r="A1841" s="68">
        <v>1840</v>
      </c>
      <c r="B1841" s="68" t="s">
        <v>2295</v>
      </c>
      <c r="C1841" s="68" t="s">
        <v>2198</v>
      </c>
      <c r="D1841" s="68" t="s">
        <v>1982</v>
      </c>
      <c r="E1841" s="68" t="s">
        <v>1980</v>
      </c>
      <c r="F1841" s="68" t="s">
        <v>1981</v>
      </c>
      <c r="G1841" s="68" t="s">
        <v>1962</v>
      </c>
      <c r="H1841" s="68" t="s">
        <v>1963</v>
      </c>
      <c r="I1841" s="68">
        <v>8</v>
      </c>
      <c r="J1841" s="68" t="s">
        <v>2296</v>
      </c>
      <c r="K1841" s="142">
        <v>2.1</v>
      </c>
      <c r="L1841" s="68">
        <v>0.6</v>
      </c>
      <c r="M1841" s="68" t="s">
        <v>1960</v>
      </c>
      <c r="N1841" s="143">
        <f>IF(対応ガラス検索!$E$2="-","",IF(対応ガラス検索!$E$2&gt;=K1841,MAX($N$2:N1840)+1,""))</f>
        <v>1840</v>
      </c>
      <c r="O1841" s="143">
        <f>IF(対応ガラス検索!$E$2="-","",IF(L1841&lt;=0.65,MAX($O$2:O1840)+1,""))</f>
        <v>1840</v>
      </c>
      <c r="P1841" s="144"/>
      <c r="Q1841" s="145"/>
    </row>
    <row r="1842" spans="1:17" x14ac:dyDescent="0.4">
      <c r="A1842" s="68">
        <v>1841</v>
      </c>
      <c r="B1842" s="68" t="s">
        <v>2295</v>
      </c>
      <c r="C1842" s="68" t="s">
        <v>2198</v>
      </c>
      <c r="D1842" s="68" t="s">
        <v>1982</v>
      </c>
      <c r="E1842" s="68" t="s">
        <v>1980</v>
      </c>
      <c r="F1842" s="68" t="s">
        <v>1981</v>
      </c>
      <c r="G1842" s="68" t="s">
        <v>1962</v>
      </c>
      <c r="H1842" s="68" t="s">
        <v>1963</v>
      </c>
      <c r="I1842" s="68">
        <v>9</v>
      </c>
      <c r="J1842" s="68" t="s">
        <v>2296</v>
      </c>
      <c r="K1842" s="68">
        <v>2</v>
      </c>
      <c r="L1842" s="68">
        <v>0.6</v>
      </c>
      <c r="M1842" s="68" t="s">
        <v>1960</v>
      </c>
      <c r="N1842" s="143">
        <f>IF(対応ガラス検索!$E$2="-","",IF(対応ガラス検索!$E$2&gt;=K1842,MAX($N$2:N1841)+1,""))</f>
        <v>1841</v>
      </c>
      <c r="O1842" s="143">
        <f>IF(対応ガラス検索!$E$2="-","",IF(L1842&lt;=0.65,MAX($O$2:O1841)+1,""))</f>
        <v>1841</v>
      </c>
      <c r="P1842" s="144"/>
      <c r="Q1842" s="145"/>
    </row>
    <row r="1843" spans="1:17" x14ac:dyDescent="0.4">
      <c r="A1843" s="68">
        <v>1842</v>
      </c>
      <c r="B1843" s="68" t="s">
        <v>2295</v>
      </c>
      <c r="C1843" s="68" t="s">
        <v>2198</v>
      </c>
      <c r="D1843" s="68" t="s">
        <v>1982</v>
      </c>
      <c r="E1843" s="68" t="s">
        <v>1980</v>
      </c>
      <c r="F1843" s="68" t="s">
        <v>1981</v>
      </c>
      <c r="G1843" s="68" t="s">
        <v>1962</v>
      </c>
      <c r="H1843" s="68" t="s">
        <v>1963</v>
      </c>
      <c r="I1843" s="68">
        <v>10</v>
      </c>
      <c r="J1843" s="68" t="s">
        <v>2296</v>
      </c>
      <c r="K1843" s="68">
        <v>1.9</v>
      </c>
      <c r="L1843" s="68">
        <v>0.6</v>
      </c>
      <c r="M1843" s="68" t="s">
        <v>1960</v>
      </c>
      <c r="N1843" s="143">
        <f>IF(対応ガラス検索!$E$2="-","",IF(対応ガラス検索!$E$2&gt;=K1843,MAX($N$2:N1842)+1,""))</f>
        <v>1842</v>
      </c>
      <c r="O1843" s="143">
        <f>IF(対応ガラス検索!$E$2="-","",IF(L1843&lt;=0.65,MAX($O$2:O1842)+1,""))</f>
        <v>1842</v>
      </c>
      <c r="P1843" s="144"/>
      <c r="Q1843" s="145"/>
    </row>
    <row r="1844" spans="1:17" x14ac:dyDescent="0.4">
      <c r="A1844" s="68">
        <v>1843</v>
      </c>
      <c r="B1844" s="68" t="s">
        <v>2295</v>
      </c>
      <c r="C1844" s="68" t="s">
        <v>2198</v>
      </c>
      <c r="D1844" s="68" t="s">
        <v>1982</v>
      </c>
      <c r="E1844" s="68" t="s">
        <v>1980</v>
      </c>
      <c r="F1844" s="68" t="s">
        <v>1981</v>
      </c>
      <c r="G1844" s="68" t="s">
        <v>1962</v>
      </c>
      <c r="H1844" s="68" t="s">
        <v>1963</v>
      </c>
      <c r="I1844" s="68">
        <v>11</v>
      </c>
      <c r="J1844" s="68" t="s">
        <v>2296</v>
      </c>
      <c r="K1844" s="68">
        <v>1.8</v>
      </c>
      <c r="L1844" s="68">
        <v>0.6</v>
      </c>
      <c r="M1844" s="68" t="s">
        <v>1960</v>
      </c>
      <c r="N1844" s="143">
        <f>IF(対応ガラス検索!$E$2="-","",IF(対応ガラス検索!$E$2&gt;=K1844,MAX($N$2:N1843)+1,""))</f>
        <v>1843</v>
      </c>
      <c r="O1844" s="143">
        <f>IF(対応ガラス検索!$E$2="-","",IF(L1844&lt;=0.65,MAX($O$2:O1843)+1,""))</f>
        <v>1843</v>
      </c>
      <c r="P1844" s="144"/>
      <c r="Q1844" s="145"/>
    </row>
    <row r="1845" spans="1:17" x14ac:dyDescent="0.4">
      <c r="A1845" s="68">
        <v>1844</v>
      </c>
      <c r="B1845" s="68" t="s">
        <v>2295</v>
      </c>
      <c r="C1845" s="68" t="s">
        <v>2198</v>
      </c>
      <c r="D1845" s="68" t="s">
        <v>1982</v>
      </c>
      <c r="E1845" s="68" t="s">
        <v>1980</v>
      </c>
      <c r="F1845" s="68" t="s">
        <v>1981</v>
      </c>
      <c r="G1845" s="68" t="s">
        <v>1962</v>
      </c>
      <c r="H1845" s="68" t="s">
        <v>1963</v>
      </c>
      <c r="I1845" s="68">
        <v>12</v>
      </c>
      <c r="J1845" s="68" t="s">
        <v>2296</v>
      </c>
      <c r="K1845" s="68">
        <v>1.7</v>
      </c>
      <c r="L1845" s="68">
        <v>0.6</v>
      </c>
      <c r="M1845" s="68" t="s">
        <v>1960</v>
      </c>
      <c r="N1845" s="143">
        <f>IF(対応ガラス検索!$E$2="-","",IF(対応ガラス検索!$E$2&gt;=K1845,MAX($N$2:N1844)+1,""))</f>
        <v>1844</v>
      </c>
      <c r="O1845" s="143">
        <f>IF(対応ガラス検索!$E$2="-","",IF(L1845&lt;=0.65,MAX($O$2:O1844)+1,""))</f>
        <v>1844</v>
      </c>
      <c r="P1845" s="144"/>
      <c r="Q1845" s="145"/>
    </row>
    <row r="1846" spans="1:17" x14ac:dyDescent="0.4">
      <c r="A1846" s="68">
        <v>1845</v>
      </c>
      <c r="B1846" s="68" t="s">
        <v>2295</v>
      </c>
      <c r="C1846" s="68" t="s">
        <v>2198</v>
      </c>
      <c r="D1846" s="68" t="s">
        <v>1982</v>
      </c>
      <c r="E1846" s="68" t="s">
        <v>1980</v>
      </c>
      <c r="F1846" s="68" t="s">
        <v>1981</v>
      </c>
      <c r="G1846" s="68" t="s">
        <v>1962</v>
      </c>
      <c r="H1846" s="68" t="s">
        <v>1963</v>
      </c>
      <c r="I1846" s="68">
        <v>13</v>
      </c>
      <c r="J1846" s="68" t="s">
        <v>2296</v>
      </c>
      <c r="K1846" s="68">
        <v>1.6</v>
      </c>
      <c r="L1846" s="68">
        <v>0.6</v>
      </c>
      <c r="M1846" s="68" t="s">
        <v>1960</v>
      </c>
      <c r="N1846" s="143">
        <f>IF(対応ガラス検索!$E$2="-","",IF(対応ガラス検索!$E$2&gt;=K1846,MAX($N$2:N1845)+1,""))</f>
        <v>1845</v>
      </c>
      <c r="O1846" s="143">
        <f>IF(対応ガラス検索!$E$2="-","",IF(L1846&lt;=0.65,MAX($O$2:O1845)+1,""))</f>
        <v>1845</v>
      </c>
      <c r="P1846" s="144"/>
      <c r="Q1846" s="145"/>
    </row>
    <row r="1847" spans="1:17" x14ac:dyDescent="0.4">
      <c r="A1847" s="68">
        <v>1846</v>
      </c>
      <c r="B1847" s="68" t="s">
        <v>2295</v>
      </c>
      <c r="C1847" s="68" t="s">
        <v>2198</v>
      </c>
      <c r="D1847" s="68" t="s">
        <v>1982</v>
      </c>
      <c r="E1847" s="68" t="s">
        <v>1980</v>
      </c>
      <c r="F1847" s="68" t="s">
        <v>1981</v>
      </c>
      <c r="G1847" s="68" t="s">
        <v>1962</v>
      </c>
      <c r="H1847" s="68" t="s">
        <v>1963</v>
      </c>
      <c r="I1847" s="68">
        <v>14</v>
      </c>
      <c r="J1847" s="68" t="s">
        <v>2296</v>
      </c>
      <c r="K1847" s="68">
        <v>1.5</v>
      </c>
      <c r="L1847" s="68">
        <v>0.6</v>
      </c>
      <c r="M1847" s="68" t="s">
        <v>1960</v>
      </c>
      <c r="N1847" s="143">
        <f>IF(対応ガラス検索!$E$2="-","",IF(対応ガラス検索!$E$2&gt;=K1847,MAX($N$2:N1846)+1,""))</f>
        <v>1846</v>
      </c>
      <c r="O1847" s="143">
        <f>IF(対応ガラス検索!$E$2="-","",IF(L1847&lt;=0.65,MAX($O$2:O1846)+1,""))</f>
        <v>1846</v>
      </c>
      <c r="P1847" s="144"/>
      <c r="Q1847" s="145"/>
    </row>
    <row r="1848" spans="1:17" x14ac:dyDescent="0.4">
      <c r="A1848" s="68">
        <v>1847</v>
      </c>
      <c r="B1848" s="68" t="s">
        <v>2295</v>
      </c>
      <c r="C1848" s="68" t="s">
        <v>2198</v>
      </c>
      <c r="D1848" s="68" t="s">
        <v>1982</v>
      </c>
      <c r="E1848" s="68" t="s">
        <v>1980</v>
      </c>
      <c r="F1848" s="68" t="s">
        <v>1981</v>
      </c>
      <c r="G1848" s="68" t="s">
        <v>1962</v>
      </c>
      <c r="H1848" s="68" t="s">
        <v>1963</v>
      </c>
      <c r="I1848" s="68">
        <v>7</v>
      </c>
      <c r="J1848" s="68" t="s">
        <v>2267</v>
      </c>
      <c r="K1848" s="68">
        <v>1.9</v>
      </c>
      <c r="L1848" s="68">
        <v>0.6</v>
      </c>
      <c r="M1848" s="68" t="s">
        <v>1960</v>
      </c>
      <c r="N1848" s="143">
        <f>IF(対応ガラス検索!$E$2="-","",IF(対応ガラス検索!$E$2&gt;=K1848,MAX($N$2:N1847)+1,""))</f>
        <v>1847</v>
      </c>
      <c r="O1848" s="143">
        <f>IF(対応ガラス検索!$E$2="-","",IF(L1848&lt;=0.65,MAX($O$2:O1847)+1,""))</f>
        <v>1847</v>
      </c>
      <c r="P1848" s="144"/>
      <c r="Q1848" s="145"/>
    </row>
    <row r="1849" spans="1:17" x14ac:dyDescent="0.4">
      <c r="A1849" s="68">
        <v>1848</v>
      </c>
      <c r="B1849" s="68" t="s">
        <v>2295</v>
      </c>
      <c r="C1849" s="68" t="s">
        <v>2198</v>
      </c>
      <c r="D1849" s="68" t="s">
        <v>1982</v>
      </c>
      <c r="E1849" s="68" t="s">
        <v>1980</v>
      </c>
      <c r="F1849" s="68" t="s">
        <v>1981</v>
      </c>
      <c r="G1849" s="68" t="s">
        <v>1962</v>
      </c>
      <c r="H1849" s="68" t="s">
        <v>1963</v>
      </c>
      <c r="I1849" s="68">
        <v>8</v>
      </c>
      <c r="J1849" s="68" t="s">
        <v>2267</v>
      </c>
      <c r="K1849" s="68">
        <v>1.7</v>
      </c>
      <c r="L1849" s="68">
        <v>0.6</v>
      </c>
      <c r="M1849" s="68" t="s">
        <v>1960</v>
      </c>
      <c r="N1849" s="143">
        <f>IF(対応ガラス検索!$E$2="-","",IF(対応ガラス検索!$E$2&gt;=K1849,MAX($N$2:N1848)+1,""))</f>
        <v>1848</v>
      </c>
      <c r="O1849" s="143">
        <f>IF(対応ガラス検索!$E$2="-","",IF(L1849&lt;=0.65,MAX($O$2:O1848)+1,""))</f>
        <v>1848</v>
      </c>
      <c r="P1849" s="144"/>
      <c r="Q1849" s="145"/>
    </row>
    <row r="1850" spans="1:17" x14ac:dyDescent="0.4">
      <c r="A1850" s="68">
        <v>1849</v>
      </c>
      <c r="B1850" s="68" t="s">
        <v>2295</v>
      </c>
      <c r="C1850" s="68" t="s">
        <v>2198</v>
      </c>
      <c r="D1850" s="68" t="s">
        <v>1982</v>
      </c>
      <c r="E1850" s="68" t="s">
        <v>1980</v>
      </c>
      <c r="F1850" s="68" t="s">
        <v>1981</v>
      </c>
      <c r="G1850" s="68" t="s">
        <v>1962</v>
      </c>
      <c r="H1850" s="68" t="s">
        <v>1963</v>
      </c>
      <c r="I1850" s="68">
        <v>9</v>
      </c>
      <c r="J1850" s="68" t="s">
        <v>2267</v>
      </c>
      <c r="K1850" s="68">
        <v>1.6</v>
      </c>
      <c r="L1850" s="68">
        <v>0.6</v>
      </c>
      <c r="M1850" s="68" t="s">
        <v>1960</v>
      </c>
      <c r="N1850" s="143">
        <f>IF(対応ガラス検索!$E$2="-","",IF(対応ガラス検索!$E$2&gt;=K1850,MAX($N$2:N1849)+1,""))</f>
        <v>1849</v>
      </c>
      <c r="O1850" s="143">
        <f>IF(対応ガラス検索!$E$2="-","",IF(L1850&lt;=0.65,MAX($O$2:O1849)+1,""))</f>
        <v>1849</v>
      </c>
      <c r="P1850" s="144"/>
      <c r="Q1850" s="145"/>
    </row>
    <row r="1851" spans="1:17" x14ac:dyDescent="0.4">
      <c r="A1851" s="68">
        <v>1850</v>
      </c>
      <c r="B1851" s="68" t="s">
        <v>2295</v>
      </c>
      <c r="C1851" s="68" t="s">
        <v>2198</v>
      </c>
      <c r="D1851" s="68" t="s">
        <v>1982</v>
      </c>
      <c r="E1851" s="68" t="s">
        <v>1980</v>
      </c>
      <c r="F1851" s="68" t="s">
        <v>1981</v>
      </c>
      <c r="G1851" s="68" t="s">
        <v>1962</v>
      </c>
      <c r="H1851" s="68" t="s">
        <v>1963</v>
      </c>
      <c r="I1851" s="68">
        <v>10</v>
      </c>
      <c r="J1851" s="68" t="s">
        <v>2267</v>
      </c>
      <c r="K1851" s="68">
        <v>1.5</v>
      </c>
      <c r="L1851" s="68">
        <v>0.6</v>
      </c>
      <c r="M1851" s="68" t="s">
        <v>1960</v>
      </c>
      <c r="N1851" s="143">
        <f>IF(対応ガラス検索!$E$2="-","",IF(対応ガラス検索!$E$2&gt;=K1851,MAX($N$2:N1850)+1,""))</f>
        <v>1850</v>
      </c>
      <c r="O1851" s="143">
        <f>IF(対応ガラス検索!$E$2="-","",IF(L1851&lt;=0.65,MAX($O$2:O1850)+1,""))</f>
        <v>1850</v>
      </c>
      <c r="P1851" s="144"/>
      <c r="Q1851" s="145"/>
    </row>
    <row r="1852" spans="1:17" x14ac:dyDescent="0.4">
      <c r="A1852" s="68">
        <v>1851</v>
      </c>
      <c r="B1852" s="68" t="s">
        <v>2295</v>
      </c>
      <c r="C1852" s="68" t="s">
        <v>2198</v>
      </c>
      <c r="D1852" s="68" t="s">
        <v>1982</v>
      </c>
      <c r="E1852" s="68" t="s">
        <v>1980</v>
      </c>
      <c r="F1852" s="68" t="s">
        <v>1981</v>
      </c>
      <c r="G1852" s="68" t="s">
        <v>1962</v>
      </c>
      <c r="H1852" s="68" t="s">
        <v>1963</v>
      </c>
      <c r="I1852" s="68">
        <v>11</v>
      </c>
      <c r="J1852" s="68" t="s">
        <v>2267</v>
      </c>
      <c r="K1852" s="68">
        <v>1.4</v>
      </c>
      <c r="L1852" s="68">
        <v>0.6</v>
      </c>
      <c r="M1852" s="68" t="s">
        <v>1960</v>
      </c>
      <c r="N1852" s="143">
        <f>IF(対応ガラス検索!$E$2="-","",IF(対応ガラス検索!$E$2&gt;=K1852,MAX($N$2:N1851)+1,""))</f>
        <v>1851</v>
      </c>
      <c r="O1852" s="143">
        <f>IF(対応ガラス検索!$E$2="-","",IF(L1852&lt;=0.65,MAX($O$2:O1851)+1,""))</f>
        <v>1851</v>
      </c>
      <c r="P1852" s="144"/>
      <c r="Q1852" s="145"/>
    </row>
    <row r="1853" spans="1:17" x14ac:dyDescent="0.4">
      <c r="A1853" s="68">
        <v>1852</v>
      </c>
      <c r="B1853" s="68" t="s">
        <v>2295</v>
      </c>
      <c r="C1853" s="68" t="s">
        <v>2198</v>
      </c>
      <c r="D1853" s="68" t="s">
        <v>1982</v>
      </c>
      <c r="E1853" s="68" t="s">
        <v>1980</v>
      </c>
      <c r="F1853" s="68" t="s">
        <v>1981</v>
      </c>
      <c r="G1853" s="68" t="s">
        <v>1962</v>
      </c>
      <c r="H1853" s="68" t="s">
        <v>1963</v>
      </c>
      <c r="I1853" s="68">
        <v>12</v>
      </c>
      <c r="J1853" s="68" t="s">
        <v>2267</v>
      </c>
      <c r="K1853" s="142">
        <v>1.3</v>
      </c>
      <c r="L1853" s="68">
        <v>0.6</v>
      </c>
      <c r="M1853" s="68" t="s">
        <v>1960</v>
      </c>
      <c r="N1853" s="143">
        <f>IF(対応ガラス検索!$E$2="-","",IF(対応ガラス検索!$E$2&gt;=K1853,MAX($N$2:N1852)+1,""))</f>
        <v>1852</v>
      </c>
      <c r="O1853" s="143">
        <f>IF(対応ガラス検索!$E$2="-","",IF(L1853&lt;=0.65,MAX($O$2:O1852)+1,""))</f>
        <v>1852</v>
      </c>
      <c r="P1853" s="144"/>
      <c r="Q1853" s="145"/>
    </row>
    <row r="1854" spans="1:17" x14ac:dyDescent="0.4">
      <c r="A1854" s="68">
        <v>1853</v>
      </c>
      <c r="B1854" s="68" t="s">
        <v>2295</v>
      </c>
      <c r="C1854" s="68" t="s">
        <v>2198</v>
      </c>
      <c r="D1854" s="68" t="s">
        <v>1982</v>
      </c>
      <c r="E1854" s="68" t="s">
        <v>1980</v>
      </c>
      <c r="F1854" s="68" t="s">
        <v>1981</v>
      </c>
      <c r="G1854" s="68" t="s">
        <v>1962</v>
      </c>
      <c r="H1854" s="68" t="s">
        <v>1963</v>
      </c>
      <c r="I1854" s="68">
        <v>13</v>
      </c>
      <c r="J1854" s="68" t="s">
        <v>2267</v>
      </c>
      <c r="K1854" s="142">
        <v>1.3</v>
      </c>
      <c r="L1854" s="68">
        <v>0.6</v>
      </c>
      <c r="M1854" s="68" t="s">
        <v>1960</v>
      </c>
      <c r="N1854" s="143">
        <f>IF(対応ガラス検索!$E$2="-","",IF(対応ガラス検索!$E$2&gt;=K1854,MAX($N$2:N1853)+1,""))</f>
        <v>1853</v>
      </c>
      <c r="O1854" s="143">
        <f>IF(対応ガラス検索!$E$2="-","",IF(L1854&lt;=0.65,MAX($O$2:O1853)+1,""))</f>
        <v>1853</v>
      </c>
      <c r="P1854" s="144"/>
      <c r="Q1854" s="145"/>
    </row>
    <row r="1855" spans="1:17" x14ac:dyDescent="0.4">
      <c r="A1855" s="68">
        <v>1854</v>
      </c>
      <c r="B1855" s="68" t="s">
        <v>2295</v>
      </c>
      <c r="C1855" s="68" t="s">
        <v>2198</v>
      </c>
      <c r="D1855" s="68" t="s">
        <v>1982</v>
      </c>
      <c r="E1855" s="68" t="s">
        <v>1980</v>
      </c>
      <c r="F1855" s="68" t="s">
        <v>1981</v>
      </c>
      <c r="G1855" s="68" t="s">
        <v>1962</v>
      </c>
      <c r="H1855" s="68" t="s">
        <v>1963</v>
      </c>
      <c r="I1855" s="68">
        <v>14</v>
      </c>
      <c r="J1855" s="68" t="s">
        <v>2267</v>
      </c>
      <c r="K1855" s="68">
        <v>1.2</v>
      </c>
      <c r="L1855" s="68">
        <v>0.6</v>
      </c>
      <c r="M1855" s="68" t="s">
        <v>1960</v>
      </c>
      <c r="N1855" s="143">
        <f>IF(対応ガラス検索!$E$2="-","",IF(対応ガラス検索!$E$2&gt;=K1855,MAX($N$2:N1854)+1,""))</f>
        <v>1854</v>
      </c>
      <c r="O1855" s="143">
        <f>IF(対応ガラス検索!$E$2="-","",IF(L1855&lt;=0.65,MAX($O$2:O1854)+1,""))</f>
        <v>1854</v>
      </c>
      <c r="P1855" s="144"/>
      <c r="Q1855" s="145"/>
    </row>
    <row r="1856" spans="1:17" x14ac:dyDescent="0.4">
      <c r="A1856" s="68">
        <v>1855</v>
      </c>
      <c r="B1856" s="68" t="s">
        <v>2295</v>
      </c>
      <c r="C1856" s="68" t="s">
        <v>2198</v>
      </c>
      <c r="D1856" s="68" t="s">
        <v>1983</v>
      </c>
      <c r="E1856" s="68" t="s">
        <v>1980</v>
      </c>
      <c r="F1856" s="68" t="s">
        <v>1981</v>
      </c>
      <c r="G1856" s="68" t="s">
        <v>1965</v>
      </c>
      <c r="H1856" s="68" t="s">
        <v>1966</v>
      </c>
      <c r="I1856" s="68">
        <v>6</v>
      </c>
      <c r="J1856" s="68" t="s">
        <v>2296</v>
      </c>
      <c r="K1856" s="68">
        <v>2.5</v>
      </c>
      <c r="L1856" s="68">
        <v>0.6</v>
      </c>
      <c r="M1856" s="68" t="s">
        <v>1960</v>
      </c>
      <c r="N1856" s="143">
        <f>IF(対応ガラス検索!$E$2="-","",IF(対応ガラス検索!$E$2&gt;=K1856,MAX($N$2:N1855)+1,""))</f>
        <v>1855</v>
      </c>
      <c r="O1856" s="143">
        <f>IF(対応ガラス検索!$E$2="-","",IF(L1856&lt;=0.65,MAX($O$2:O1855)+1,""))</f>
        <v>1855</v>
      </c>
      <c r="P1856" s="144"/>
      <c r="Q1856" s="145"/>
    </row>
    <row r="1857" spans="1:17" x14ac:dyDescent="0.4">
      <c r="A1857" s="68">
        <v>1856</v>
      </c>
      <c r="B1857" s="68" t="s">
        <v>2295</v>
      </c>
      <c r="C1857" s="68" t="s">
        <v>2198</v>
      </c>
      <c r="D1857" s="68" t="s">
        <v>1983</v>
      </c>
      <c r="E1857" s="68" t="s">
        <v>1980</v>
      </c>
      <c r="F1857" s="68" t="s">
        <v>1981</v>
      </c>
      <c r="G1857" s="68" t="s">
        <v>1965</v>
      </c>
      <c r="H1857" s="68" t="s">
        <v>1966</v>
      </c>
      <c r="I1857" s="68">
        <v>7</v>
      </c>
      <c r="J1857" s="68" t="s">
        <v>2296</v>
      </c>
      <c r="K1857" s="68">
        <v>2.2999999999999998</v>
      </c>
      <c r="L1857" s="68">
        <v>0.6</v>
      </c>
      <c r="M1857" s="68" t="s">
        <v>1960</v>
      </c>
      <c r="N1857" s="143">
        <f>IF(対応ガラス検索!$E$2="-","",IF(対応ガラス検索!$E$2&gt;=K1857,MAX($N$2:N1856)+1,""))</f>
        <v>1856</v>
      </c>
      <c r="O1857" s="143">
        <f>IF(対応ガラス検索!$E$2="-","",IF(L1857&lt;=0.65,MAX($O$2:O1856)+1,""))</f>
        <v>1856</v>
      </c>
      <c r="P1857" s="144"/>
      <c r="Q1857" s="145"/>
    </row>
    <row r="1858" spans="1:17" x14ac:dyDescent="0.4">
      <c r="A1858" s="68">
        <v>1857</v>
      </c>
      <c r="B1858" s="68" t="s">
        <v>2295</v>
      </c>
      <c r="C1858" s="68" t="s">
        <v>2198</v>
      </c>
      <c r="D1858" s="68" t="s">
        <v>1983</v>
      </c>
      <c r="E1858" s="68" t="s">
        <v>1980</v>
      </c>
      <c r="F1858" s="68" t="s">
        <v>1981</v>
      </c>
      <c r="G1858" s="68" t="s">
        <v>1965</v>
      </c>
      <c r="H1858" s="68" t="s">
        <v>1966</v>
      </c>
      <c r="I1858" s="68">
        <v>8</v>
      </c>
      <c r="J1858" s="68" t="s">
        <v>2296</v>
      </c>
      <c r="K1858" s="68">
        <v>2.1</v>
      </c>
      <c r="L1858" s="68">
        <v>0.6</v>
      </c>
      <c r="M1858" s="68" t="s">
        <v>1960</v>
      </c>
      <c r="N1858" s="143">
        <f>IF(対応ガラス検索!$E$2="-","",IF(対応ガラス検索!$E$2&gt;=K1858,MAX($N$2:N1857)+1,""))</f>
        <v>1857</v>
      </c>
      <c r="O1858" s="143">
        <f>IF(対応ガラス検索!$E$2="-","",IF(L1858&lt;=0.65,MAX($O$2:O1857)+1,""))</f>
        <v>1857</v>
      </c>
      <c r="P1858" s="144"/>
      <c r="Q1858" s="145"/>
    </row>
    <row r="1859" spans="1:17" x14ac:dyDescent="0.4">
      <c r="A1859" s="68">
        <v>1858</v>
      </c>
      <c r="B1859" s="68" t="s">
        <v>2295</v>
      </c>
      <c r="C1859" s="68" t="s">
        <v>2198</v>
      </c>
      <c r="D1859" s="68" t="s">
        <v>1983</v>
      </c>
      <c r="E1859" s="68" t="s">
        <v>1980</v>
      </c>
      <c r="F1859" s="68" t="s">
        <v>1981</v>
      </c>
      <c r="G1859" s="68" t="s">
        <v>1965</v>
      </c>
      <c r="H1859" s="68" t="s">
        <v>1966</v>
      </c>
      <c r="I1859" s="68">
        <v>9</v>
      </c>
      <c r="J1859" s="68" t="s">
        <v>2296</v>
      </c>
      <c r="K1859" s="68">
        <v>2</v>
      </c>
      <c r="L1859" s="68">
        <v>0.6</v>
      </c>
      <c r="M1859" s="68" t="s">
        <v>1960</v>
      </c>
      <c r="N1859" s="143">
        <f>IF(対応ガラス検索!$E$2="-","",IF(対応ガラス検索!$E$2&gt;=K1859,MAX($N$2:N1858)+1,""))</f>
        <v>1858</v>
      </c>
      <c r="O1859" s="143">
        <f>IF(対応ガラス検索!$E$2="-","",IF(L1859&lt;=0.65,MAX($O$2:O1858)+1,""))</f>
        <v>1858</v>
      </c>
      <c r="P1859" s="144"/>
      <c r="Q1859" s="145"/>
    </row>
    <row r="1860" spans="1:17" x14ac:dyDescent="0.4">
      <c r="A1860" s="68">
        <v>1859</v>
      </c>
      <c r="B1860" s="68" t="s">
        <v>2295</v>
      </c>
      <c r="C1860" s="68" t="s">
        <v>2198</v>
      </c>
      <c r="D1860" s="68" t="s">
        <v>1983</v>
      </c>
      <c r="E1860" s="68" t="s">
        <v>1980</v>
      </c>
      <c r="F1860" s="68" t="s">
        <v>1981</v>
      </c>
      <c r="G1860" s="68" t="s">
        <v>1965</v>
      </c>
      <c r="H1860" s="68" t="s">
        <v>1966</v>
      </c>
      <c r="I1860" s="68">
        <v>10</v>
      </c>
      <c r="J1860" s="68" t="s">
        <v>2296</v>
      </c>
      <c r="K1860" s="68">
        <v>1.9</v>
      </c>
      <c r="L1860" s="68">
        <v>0.6</v>
      </c>
      <c r="M1860" s="68" t="s">
        <v>1960</v>
      </c>
      <c r="N1860" s="143">
        <f>IF(対応ガラス検索!$E$2="-","",IF(対応ガラス検索!$E$2&gt;=K1860,MAX($N$2:N1859)+1,""))</f>
        <v>1859</v>
      </c>
      <c r="O1860" s="143">
        <f>IF(対応ガラス検索!$E$2="-","",IF(L1860&lt;=0.65,MAX($O$2:O1859)+1,""))</f>
        <v>1859</v>
      </c>
      <c r="P1860" s="144"/>
      <c r="Q1860" s="145"/>
    </row>
    <row r="1861" spans="1:17" x14ac:dyDescent="0.4">
      <c r="A1861" s="68">
        <v>1860</v>
      </c>
      <c r="B1861" s="68" t="s">
        <v>2295</v>
      </c>
      <c r="C1861" s="68" t="s">
        <v>2198</v>
      </c>
      <c r="D1861" s="68" t="s">
        <v>1983</v>
      </c>
      <c r="E1861" s="68" t="s">
        <v>1980</v>
      </c>
      <c r="F1861" s="68" t="s">
        <v>1981</v>
      </c>
      <c r="G1861" s="68" t="s">
        <v>1965</v>
      </c>
      <c r="H1861" s="68" t="s">
        <v>1966</v>
      </c>
      <c r="I1861" s="68">
        <v>11</v>
      </c>
      <c r="J1861" s="68" t="s">
        <v>2296</v>
      </c>
      <c r="K1861" s="68">
        <v>1.8</v>
      </c>
      <c r="L1861" s="68">
        <v>0.6</v>
      </c>
      <c r="M1861" s="68" t="s">
        <v>1960</v>
      </c>
      <c r="N1861" s="143">
        <f>IF(対応ガラス検索!$E$2="-","",IF(対応ガラス検索!$E$2&gt;=K1861,MAX($N$2:N1860)+1,""))</f>
        <v>1860</v>
      </c>
      <c r="O1861" s="143">
        <f>IF(対応ガラス検索!$E$2="-","",IF(L1861&lt;=0.65,MAX($O$2:O1860)+1,""))</f>
        <v>1860</v>
      </c>
      <c r="P1861" s="144"/>
      <c r="Q1861" s="145"/>
    </row>
    <row r="1862" spans="1:17" x14ac:dyDescent="0.4">
      <c r="A1862" s="68">
        <v>1861</v>
      </c>
      <c r="B1862" s="68" t="s">
        <v>2295</v>
      </c>
      <c r="C1862" s="68" t="s">
        <v>2198</v>
      </c>
      <c r="D1862" s="68" t="s">
        <v>1983</v>
      </c>
      <c r="E1862" s="68" t="s">
        <v>1980</v>
      </c>
      <c r="F1862" s="68" t="s">
        <v>1981</v>
      </c>
      <c r="G1862" s="68" t="s">
        <v>1965</v>
      </c>
      <c r="H1862" s="68" t="s">
        <v>1966</v>
      </c>
      <c r="I1862" s="68">
        <v>12</v>
      </c>
      <c r="J1862" s="68" t="s">
        <v>2296</v>
      </c>
      <c r="K1862" s="68">
        <v>1.7</v>
      </c>
      <c r="L1862" s="68">
        <v>0.6</v>
      </c>
      <c r="M1862" s="68" t="s">
        <v>1960</v>
      </c>
      <c r="N1862" s="143">
        <f>IF(対応ガラス検索!$E$2="-","",IF(対応ガラス検索!$E$2&gt;=K1862,MAX($N$2:N1861)+1,""))</f>
        <v>1861</v>
      </c>
      <c r="O1862" s="143">
        <f>IF(対応ガラス検索!$E$2="-","",IF(L1862&lt;=0.65,MAX($O$2:O1861)+1,""))</f>
        <v>1861</v>
      </c>
      <c r="P1862" s="144"/>
      <c r="Q1862" s="145"/>
    </row>
    <row r="1863" spans="1:17" x14ac:dyDescent="0.4">
      <c r="A1863" s="68">
        <v>1862</v>
      </c>
      <c r="B1863" s="68" t="s">
        <v>2295</v>
      </c>
      <c r="C1863" s="68" t="s">
        <v>2198</v>
      </c>
      <c r="D1863" s="68" t="s">
        <v>1983</v>
      </c>
      <c r="E1863" s="68" t="s">
        <v>1980</v>
      </c>
      <c r="F1863" s="68" t="s">
        <v>1981</v>
      </c>
      <c r="G1863" s="68" t="s">
        <v>1965</v>
      </c>
      <c r="H1863" s="68" t="s">
        <v>1966</v>
      </c>
      <c r="I1863" s="68">
        <v>13</v>
      </c>
      <c r="J1863" s="68" t="s">
        <v>2296</v>
      </c>
      <c r="K1863" s="68">
        <v>1.6</v>
      </c>
      <c r="L1863" s="68">
        <v>0.6</v>
      </c>
      <c r="M1863" s="68" t="s">
        <v>1960</v>
      </c>
      <c r="N1863" s="143">
        <f>IF(対応ガラス検索!$E$2="-","",IF(対応ガラス検索!$E$2&gt;=K1863,MAX($N$2:N1862)+1,""))</f>
        <v>1862</v>
      </c>
      <c r="O1863" s="143">
        <f>IF(対応ガラス検索!$E$2="-","",IF(L1863&lt;=0.65,MAX($O$2:O1862)+1,""))</f>
        <v>1862</v>
      </c>
      <c r="P1863" s="144"/>
      <c r="Q1863" s="145"/>
    </row>
    <row r="1864" spans="1:17" x14ac:dyDescent="0.4">
      <c r="A1864" s="68">
        <v>1863</v>
      </c>
      <c r="B1864" s="68" t="s">
        <v>2295</v>
      </c>
      <c r="C1864" s="68" t="s">
        <v>2198</v>
      </c>
      <c r="D1864" s="68" t="s">
        <v>1983</v>
      </c>
      <c r="E1864" s="68" t="s">
        <v>1980</v>
      </c>
      <c r="F1864" s="68" t="s">
        <v>1981</v>
      </c>
      <c r="G1864" s="68" t="s">
        <v>1965</v>
      </c>
      <c r="H1864" s="68" t="s">
        <v>1966</v>
      </c>
      <c r="I1864" s="68">
        <v>6</v>
      </c>
      <c r="J1864" s="68" t="s">
        <v>2267</v>
      </c>
      <c r="K1864" s="68">
        <v>2.1</v>
      </c>
      <c r="L1864" s="68">
        <v>0.6</v>
      </c>
      <c r="M1864" s="68" t="s">
        <v>1960</v>
      </c>
      <c r="N1864" s="143">
        <f>IF(対応ガラス検索!$E$2="-","",IF(対応ガラス検索!$E$2&gt;=K1864,MAX($N$2:N1863)+1,""))</f>
        <v>1863</v>
      </c>
      <c r="O1864" s="143">
        <f>IF(対応ガラス検索!$E$2="-","",IF(L1864&lt;=0.65,MAX($O$2:O1863)+1,""))</f>
        <v>1863</v>
      </c>
      <c r="P1864" s="144"/>
      <c r="Q1864" s="145"/>
    </row>
    <row r="1865" spans="1:17" x14ac:dyDescent="0.4">
      <c r="A1865" s="68">
        <v>1864</v>
      </c>
      <c r="B1865" s="68" t="s">
        <v>2295</v>
      </c>
      <c r="C1865" s="68" t="s">
        <v>2198</v>
      </c>
      <c r="D1865" s="68" t="s">
        <v>1983</v>
      </c>
      <c r="E1865" s="68" t="s">
        <v>1980</v>
      </c>
      <c r="F1865" s="68" t="s">
        <v>1981</v>
      </c>
      <c r="G1865" s="68" t="s">
        <v>1965</v>
      </c>
      <c r="H1865" s="68" t="s">
        <v>1966</v>
      </c>
      <c r="I1865" s="68">
        <v>7</v>
      </c>
      <c r="J1865" s="68" t="s">
        <v>2267</v>
      </c>
      <c r="K1865" s="68">
        <v>1.9</v>
      </c>
      <c r="L1865" s="68">
        <v>0.6</v>
      </c>
      <c r="M1865" s="68" t="s">
        <v>1960</v>
      </c>
      <c r="N1865" s="143">
        <f>IF(対応ガラス検索!$E$2="-","",IF(対応ガラス検索!$E$2&gt;=K1865,MAX($N$2:N1864)+1,""))</f>
        <v>1864</v>
      </c>
      <c r="O1865" s="143">
        <f>IF(対応ガラス検索!$E$2="-","",IF(L1865&lt;=0.65,MAX($O$2:O1864)+1,""))</f>
        <v>1864</v>
      </c>
      <c r="P1865" s="144"/>
      <c r="Q1865" s="145"/>
    </row>
    <row r="1866" spans="1:17" x14ac:dyDescent="0.4">
      <c r="A1866" s="68">
        <v>1865</v>
      </c>
      <c r="B1866" s="68" t="s">
        <v>2295</v>
      </c>
      <c r="C1866" s="68" t="s">
        <v>2198</v>
      </c>
      <c r="D1866" s="68" t="s">
        <v>1983</v>
      </c>
      <c r="E1866" s="68" t="s">
        <v>1980</v>
      </c>
      <c r="F1866" s="68" t="s">
        <v>1981</v>
      </c>
      <c r="G1866" s="68" t="s">
        <v>1965</v>
      </c>
      <c r="H1866" s="68" t="s">
        <v>1966</v>
      </c>
      <c r="I1866" s="68">
        <v>8</v>
      </c>
      <c r="J1866" s="68" t="s">
        <v>2267</v>
      </c>
      <c r="K1866" s="142">
        <v>1.7</v>
      </c>
      <c r="L1866" s="68">
        <v>0.6</v>
      </c>
      <c r="M1866" s="68" t="s">
        <v>1960</v>
      </c>
      <c r="N1866" s="143">
        <f>IF(対応ガラス検索!$E$2="-","",IF(対応ガラス検索!$E$2&gt;=K1866,MAX($N$2:N1865)+1,""))</f>
        <v>1865</v>
      </c>
      <c r="O1866" s="143">
        <f>IF(対応ガラス検索!$E$2="-","",IF(L1866&lt;=0.65,MAX($O$2:O1865)+1,""))</f>
        <v>1865</v>
      </c>
      <c r="P1866" s="144"/>
      <c r="Q1866" s="145"/>
    </row>
    <row r="1867" spans="1:17" x14ac:dyDescent="0.4">
      <c r="A1867" s="68">
        <v>1866</v>
      </c>
      <c r="B1867" s="68" t="s">
        <v>2295</v>
      </c>
      <c r="C1867" s="68" t="s">
        <v>2198</v>
      </c>
      <c r="D1867" s="68" t="s">
        <v>1983</v>
      </c>
      <c r="E1867" s="68" t="s">
        <v>1980</v>
      </c>
      <c r="F1867" s="68" t="s">
        <v>1981</v>
      </c>
      <c r="G1867" s="68" t="s">
        <v>1965</v>
      </c>
      <c r="H1867" s="68" t="s">
        <v>1966</v>
      </c>
      <c r="I1867" s="68">
        <v>9</v>
      </c>
      <c r="J1867" s="68" t="s">
        <v>2267</v>
      </c>
      <c r="K1867" s="142">
        <v>1.6</v>
      </c>
      <c r="L1867" s="68">
        <v>0.6</v>
      </c>
      <c r="M1867" s="68" t="s">
        <v>1960</v>
      </c>
      <c r="N1867" s="143">
        <f>IF(対応ガラス検索!$E$2="-","",IF(対応ガラス検索!$E$2&gt;=K1867,MAX($N$2:N1866)+1,""))</f>
        <v>1866</v>
      </c>
      <c r="O1867" s="143">
        <f>IF(対応ガラス検索!$E$2="-","",IF(L1867&lt;=0.65,MAX($O$2:O1866)+1,""))</f>
        <v>1866</v>
      </c>
      <c r="P1867" s="144"/>
      <c r="Q1867" s="145"/>
    </row>
    <row r="1868" spans="1:17" x14ac:dyDescent="0.4">
      <c r="A1868" s="68">
        <v>1867</v>
      </c>
      <c r="B1868" s="68" t="s">
        <v>2295</v>
      </c>
      <c r="C1868" s="68" t="s">
        <v>2198</v>
      </c>
      <c r="D1868" s="68" t="s">
        <v>1983</v>
      </c>
      <c r="E1868" s="68" t="s">
        <v>1980</v>
      </c>
      <c r="F1868" s="68" t="s">
        <v>1981</v>
      </c>
      <c r="G1868" s="68" t="s">
        <v>1965</v>
      </c>
      <c r="H1868" s="68" t="s">
        <v>1966</v>
      </c>
      <c r="I1868" s="68">
        <v>10</v>
      </c>
      <c r="J1868" s="68" t="s">
        <v>2267</v>
      </c>
      <c r="K1868" s="68">
        <v>1.5</v>
      </c>
      <c r="L1868" s="68">
        <v>0.6</v>
      </c>
      <c r="M1868" s="68" t="s">
        <v>1960</v>
      </c>
      <c r="N1868" s="143">
        <f>IF(対応ガラス検索!$E$2="-","",IF(対応ガラス検索!$E$2&gt;=K1868,MAX($N$2:N1867)+1,""))</f>
        <v>1867</v>
      </c>
      <c r="O1868" s="143">
        <f>IF(対応ガラス検索!$E$2="-","",IF(L1868&lt;=0.65,MAX($O$2:O1867)+1,""))</f>
        <v>1867</v>
      </c>
      <c r="P1868" s="144"/>
      <c r="Q1868" s="145"/>
    </row>
    <row r="1869" spans="1:17" x14ac:dyDescent="0.4">
      <c r="A1869" s="68">
        <v>1868</v>
      </c>
      <c r="B1869" s="68" t="s">
        <v>2295</v>
      </c>
      <c r="C1869" s="68" t="s">
        <v>2198</v>
      </c>
      <c r="D1869" s="68" t="s">
        <v>1983</v>
      </c>
      <c r="E1869" s="68" t="s">
        <v>1980</v>
      </c>
      <c r="F1869" s="68" t="s">
        <v>1981</v>
      </c>
      <c r="G1869" s="68" t="s">
        <v>1965</v>
      </c>
      <c r="H1869" s="68" t="s">
        <v>1966</v>
      </c>
      <c r="I1869" s="68">
        <v>11</v>
      </c>
      <c r="J1869" s="68" t="s">
        <v>2267</v>
      </c>
      <c r="K1869" s="68">
        <v>1.4</v>
      </c>
      <c r="L1869" s="68">
        <v>0.6</v>
      </c>
      <c r="M1869" s="68" t="s">
        <v>1960</v>
      </c>
      <c r="N1869" s="143">
        <f>IF(対応ガラス検索!$E$2="-","",IF(対応ガラス検索!$E$2&gt;=K1869,MAX($N$2:N1868)+1,""))</f>
        <v>1868</v>
      </c>
      <c r="O1869" s="143">
        <f>IF(対応ガラス検索!$E$2="-","",IF(L1869&lt;=0.65,MAX($O$2:O1868)+1,""))</f>
        <v>1868</v>
      </c>
      <c r="P1869" s="144"/>
      <c r="Q1869" s="145"/>
    </row>
    <row r="1870" spans="1:17" x14ac:dyDescent="0.4">
      <c r="A1870" s="68">
        <v>1869</v>
      </c>
      <c r="B1870" s="68" t="s">
        <v>2295</v>
      </c>
      <c r="C1870" s="68" t="s">
        <v>2198</v>
      </c>
      <c r="D1870" s="68" t="s">
        <v>1983</v>
      </c>
      <c r="E1870" s="68" t="s">
        <v>1980</v>
      </c>
      <c r="F1870" s="68" t="s">
        <v>1981</v>
      </c>
      <c r="G1870" s="68" t="s">
        <v>1965</v>
      </c>
      <c r="H1870" s="68" t="s">
        <v>1966</v>
      </c>
      <c r="I1870" s="68">
        <v>12</v>
      </c>
      <c r="J1870" s="68" t="s">
        <v>2267</v>
      </c>
      <c r="K1870" s="68">
        <v>1.3</v>
      </c>
      <c r="L1870" s="68">
        <v>0.6</v>
      </c>
      <c r="M1870" s="68" t="s">
        <v>1960</v>
      </c>
      <c r="N1870" s="143">
        <f>IF(対応ガラス検索!$E$2="-","",IF(対応ガラス検索!$E$2&gt;=K1870,MAX($N$2:N1869)+1,""))</f>
        <v>1869</v>
      </c>
      <c r="O1870" s="143">
        <f>IF(対応ガラス検索!$E$2="-","",IF(L1870&lt;=0.65,MAX($O$2:O1869)+1,""))</f>
        <v>1869</v>
      </c>
      <c r="P1870" s="144"/>
      <c r="Q1870" s="145"/>
    </row>
    <row r="1871" spans="1:17" x14ac:dyDescent="0.4">
      <c r="A1871" s="68">
        <v>1870</v>
      </c>
      <c r="B1871" s="68" t="s">
        <v>2295</v>
      </c>
      <c r="C1871" s="68" t="s">
        <v>2198</v>
      </c>
      <c r="D1871" s="68" t="s">
        <v>1983</v>
      </c>
      <c r="E1871" s="68" t="s">
        <v>1980</v>
      </c>
      <c r="F1871" s="68" t="s">
        <v>1981</v>
      </c>
      <c r="G1871" s="68" t="s">
        <v>1965</v>
      </c>
      <c r="H1871" s="68" t="s">
        <v>1966</v>
      </c>
      <c r="I1871" s="68">
        <v>13</v>
      </c>
      <c r="J1871" s="68" t="s">
        <v>2267</v>
      </c>
      <c r="K1871" s="68">
        <v>1.3</v>
      </c>
      <c r="L1871" s="68">
        <v>0.61</v>
      </c>
      <c r="M1871" s="68" t="s">
        <v>1960</v>
      </c>
      <c r="N1871" s="143">
        <f>IF(対応ガラス検索!$E$2="-","",IF(対応ガラス検索!$E$2&gt;=K1871,MAX($N$2:N1870)+1,""))</f>
        <v>1870</v>
      </c>
      <c r="O1871" s="143">
        <f>IF(対応ガラス検索!$E$2="-","",IF(L1871&lt;=0.65,MAX($O$2:O1870)+1,""))</f>
        <v>1870</v>
      </c>
      <c r="P1871" s="144"/>
      <c r="Q1871" s="145"/>
    </row>
    <row r="1872" spans="1:17" x14ac:dyDescent="0.4">
      <c r="A1872" s="68">
        <v>1871</v>
      </c>
      <c r="B1872" s="68" t="s">
        <v>2295</v>
      </c>
      <c r="C1872" s="68" t="s">
        <v>2198</v>
      </c>
      <c r="D1872" s="68" t="s">
        <v>1984</v>
      </c>
      <c r="E1872" s="68" t="s">
        <v>1985</v>
      </c>
      <c r="F1872" s="68" t="s">
        <v>1986</v>
      </c>
      <c r="G1872" s="68" t="s">
        <v>1958</v>
      </c>
      <c r="H1872" s="68" t="s">
        <v>1959</v>
      </c>
      <c r="I1872" s="68">
        <v>7</v>
      </c>
      <c r="J1872" s="68" t="s">
        <v>2296</v>
      </c>
      <c r="K1872" s="68">
        <v>2.2999999999999998</v>
      </c>
      <c r="L1872" s="68">
        <v>0.6</v>
      </c>
      <c r="M1872" s="68" t="s">
        <v>1960</v>
      </c>
      <c r="N1872" s="143">
        <f>IF(対応ガラス検索!$E$2="-","",IF(対応ガラス検索!$E$2&gt;=K1872,MAX($N$2:N1871)+1,""))</f>
        <v>1871</v>
      </c>
      <c r="O1872" s="143">
        <f>IF(対応ガラス検索!$E$2="-","",IF(L1872&lt;=0.65,MAX($O$2:O1871)+1,""))</f>
        <v>1871</v>
      </c>
      <c r="P1872" s="144"/>
      <c r="Q1872" s="145"/>
    </row>
    <row r="1873" spans="1:17" x14ac:dyDescent="0.4">
      <c r="A1873" s="68">
        <v>1872</v>
      </c>
      <c r="B1873" s="68" t="s">
        <v>2295</v>
      </c>
      <c r="C1873" s="68" t="s">
        <v>2198</v>
      </c>
      <c r="D1873" s="68" t="s">
        <v>1984</v>
      </c>
      <c r="E1873" s="68" t="s">
        <v>1985</v>
      </c>
      <c r="F1873" s="68" t="s">
        <v>1986</v>
      </c>
      <c r="G1873" s="68" t="s">
        <v>1958</v>
      </c>
      <c r="H1873" s="68" t="s">
        <v>1959</v>
      </c>
      <c r="I1873" s="68">
        <v>8</v>
      </c>
      <c r="J1873" s="68" t="s">
        <v>2296</v>
      </c>
      <c r="K1873" s="68">
        <v>2.1</v>
      </c>
      <c r="L1873" s="68">
        <v>0.6</v>
      </c>
      <c r="M1873" s="68" t="s">
        <v>1960</v>
      </c>
      <c r="N1873" s="143">
        <f>IF(対応ガラス検索!$E$2="-","",IF(対応ガラス検索!$E$2&gt;=K1873,MAX($N$2:N1872)+1,""))</f>
        <v>1872</v>
      </c>
      <c r="O1873" s="143">
        <f>IF(対応ガラス検索!$E$2="-","",IF(L1873&lt;=0.65,MAX($O$2:O1872)+1,""))</f>
        <v>1872</v>
      </c>
      <c r="P1873" s="144"/>
      <c r="Q1873" s="145"/>
    </row>
    <row r="1874" spans="1:17" x14ac:dyDescent="0.4">
      <c r="A1874" s="68">
        <v>1873</v>
      </c>
      <c r="B1874" s="68" t="s">
        <v>2295</v>
      </c>
      <c r="C1874" s="68" t="s">
        <v>2198</v>
      </c>
      <c r="D1874" s="68" t="s">
        <v>1984</v>
      </c>
      <c r="E1874" s="68" t="s">
        <v>1985</v>
      </c>
      <c r="F1874" s="68" t="s">
        <v>1986</v>
      </c>
      <c r="G1874" s="68" t="s">
        <v>1958</v>
      </c>
      <c r="H1874" s="68" t="s">
        <v>1959</v>
      </c>
      <c r="I1874" s="68">
        <v>9</v>
      </c>
      <c r="J1874" s="68" t="s">
        <v>2296</v>
      </c>
      <c r="K1874" s="68">
        <v>2</v>
      </c>
      <c r="L1874" s="68">
        <v>0.6</v>
      </c>
      <c r="M1874" s="68" t="s">
        <v>1960</v>
      </c>
      <c r="N1874" s="143">
        <f>IF(対応ガラス検索!$E$2="-","",IF(対応ガラス検索!$E$2&gt;=K1874,MAX($N$2:N1873)+1,""))</f>
        <v>1873</v>
      </c>
      <c r="O1874" s="143">
        <f>IF(対応ガラス検索!$E$2="-","",IF(L1874&lt;=0.65,MAX($O$2:O1873)+1,""))</f>
        <v>1873</v>
      </c>
      <c r="P1874" s="144"/>
      <c r="Q1874" s="145"/>
    </row>
    <row r="1875" spans="1:17" x14ac:dyDescent="0.4">
      <c r="A1875" s="68">
        <v>1874</v>
      </c>
      <c r="B1875" s="68" t="s">
        <v>2295</v>
      </c>
      <c r="C1875" s="68" t="s">
        <v>2198</v>
      </c>
      <c r="D1875" s="68" t="s">
        <v>1984</v>
      </c>
      <c r="E1875" s="68" t="s">
        <v>1985</v>
      </c>
      <c r="F1875" s="68" t="s">
        <v>1986</v>
      </c>
      <c r="G1875" s="68" t="s">
        <v>1958</v>
      </c>
      <c r="H1875" s="68" t="s">
        <v>1959</v>
      </c>
      <c r="I1875" s="68">
        <v>10</v>
      </c>
      <c r="J1875" s="68" t="s">
        <v>2296</v>
      </c>
      <c r="K1875" s="68">
        <v>1.9</v>
      </c>
      <c r="L1875" s="68">
        <v>0.6</v>
      </c>
      <c r="M1875" s="68" t="s">
        <v>1960</v>
      </c>
      <c r="N1875" s="143">
        <f>IF(対応ガラス検索!$E$2="-","",IF(対応ガラス検索!$E$2&gt;=K1875,MAX($N$2:N1874)+1,""))</f>
        <v>1874</v>
      </c>
      <c r="O1875" s="143">
        <f>IF(対応ガラス検索!$E$2="-","",IF(L1875&lt;=0.65,MAX($O$2:O1874)+1,""))</f>
        <v>1874</v>
      </c>
      <c r="P1875" s="144"/>
      <c r="Q1875" s="145"/>
    </row>
    <row r="1876" spans="1:17" x14ac:dyDescent="0.4">
      <c r="A1876" s="68">
        <v>1875</v>
      </c>
      <c r="B1876" s="68" t="s">
        <v>2295</v>
      </c>
      <c r="C1876" s="68" t="s">
        <v>2198</v>
      </c>
      <c r="D1876" s="68" t="s">
        <v>1984</v>
      </c>
      <c r="E1876" s="68" t="s">
        <v>1985</v>
      </c>
      <c r="F1876" s="68" t="s">
        <v>1986</v>
      </c>
      <c r="G1876" s="68" t="s">
        <v>1958</v>
      </c>
      <c r="H1876" s="68" t="s">
        <v>1959</v>
      </c>
      <c r="I1876" s="68">
        <v>11</v>
      </c>
      <c r="J1876" s="68" t="s">
        <v>2296</v>
      </c>
      <c r="K1876" s="68">
        <v>1.8</v>
      </c>
      <c r="L1876" s="68">
        <v>0.6</v>
      </c>
      <c r="M1876" s="68" t="s">
        <v>1960</v>
      </c>
      <c r="N1876" s="143">
        <f>IF(対応ガラス検索!$E$2="-","",IF(対応ガラス検索!$E$2&gt;=K1876,MAX($N$2:N1875)+1,""))</f>
        <v>1875</v>
      </c>
      <c r="O1876" s="143">
        <f>IF(対応ガラス検索!$E$2="-","",IF(L1876&lt;=0.65,MAX($O$2:O1875)+1,""))</f>
        <v>1875</v>
      </c>
      <c r="P1876" s="144"/>
      <c r="Q1876" s="145"/>
    </row>
    <row r="1877" spans="1:17" x14ac:dyDescent="0.4">
      <c r="A1877" s="68">
        <v>1876</v>
      </c>
      <c r="B1877" s="68" t="s">
        <v>2295</v>
      </c>
      <c r="C1877" s="68" t="s">
        <v>2198</v>
      </c>
      <c r="D1877" s="68" t="s">
        <v>1984</v>
      </c>
      <c r="E1877" s="68" t="s">
        <v>1985</v>
      </c>
      <c r="F1877" s="68" t="s">
        <v>1986</v>
      </c>
      <c r="G1877" s="68" t="s">
        <v>1958</v>
      </c>
      <c r="H1877" s="68" t="s">
        <v>1959</v>
      </c>
      <c r="I1877" s="68">
        <v>12</v>
      </c>
      <c r="J1877" s="68" t="s">
        <v>2296</v>
      </c>
      <c r="K1877" s="68">
        <v>1.7</v>
      </c>
      <c r="L1877" s="68">
        <v>0.6</v>
      </c>
      <c r="M1877" s="68" t="s">
        <v>1960</v>
      </c>
      <c r="N1877" s="143">
        <f>IF(対応ガラス検索!$E$2="-","",IF(対応ガラス検索!$E$2&gt;=K1877,MAX($N$2:N1876)+1,""))</f>
        <v>1876</v>
      </c>
      <c r="O1877" s="143">
        <f>IF(対応ガラス検索!$E$2="-","",IF(L1877&lt;=0.65,MAX($O$2:O1876)+1,""))</f>
        <v>1876</v>
      </c>
      <c r="P1877" s="144"/>
      <c r="Q1877" s="145"/>
    </row>
    <row r="1878" spans="1:17" x14ac:dyDescent="0.4">
      <c r="A1878" s="68">
        <v>1877</v>
      </c>
      <c r="B1878" s="68" t="s">
        <v>2295</v>
      </c>
      <c r="C1878" s="68" t="s">
        <v>2198</v>
      </c>
      <c r="D1878" s="68" t="s">
        <v>1984</v>
      </c>
      <c r="E1878" s="68" t="s">
        <v>1985</v>
      </c>
      <c r="F1878" s="68" t="s">
        <v>1986</v>
      </c>
      <c r="G1878" s="68" t="s">
        <v>1958</v>
      </c>
      <c r="H1878" s="68" t="s">
        <v>1959</v>
      </c>
      <c r="I1878" s="68">
        <v>13</v>
      </c>
      <c r="J1878" s="68" t="s">
        <v>2296</v>
      </c>
      <c r="K1878" s="68">
        <v>1.6</v>
      </c>
      <c r="L1878" s="68">
        <v>0.6</v>
      </c>
      <c r="M1878" s="68" t="s">
        <v>1960</v>
      </c>
      <c r="N1878" s="143">
        <f>IF(対応ガラス検索!$E$2="-","",IF(対応ガラス検索!$E$2&gt;=K1878,MAX($N$2:N1877)+1,""))</f>
        <v>1877</v>
      </c>
      <c r="O1878" s="143">
        <f>IF(対応ガラス検索!$E$2="-","",IF(L1878&lt;=0.65,MAX($O$2:O1877)+1,""))</f>
        <v>1877</v>
      </c>
      <c r="P1878" s="144"/>
      <c r="Q1878" s="145"/>
    </row>
    <row r="1879" spans="1:17" x14ac:dyDescent="0.4">
      <c r="A1879" s="68">
        <v>1878</v>
      </c>
      <c r="B1879" s="68" t="s">
        <v>2295</v>
      </c>
      <c r="C1879" s="68" t="s">
        <v>2198</v>
      </c>
      <c r="D1879" s="68" t="s">
        <v>1984</v>
      </c>
      <c r="E1879" s="68" t="s">
        <v>1985</v>
      </c>
      <c r="F1879" s="68" t="s">
        <v>1986</v>
      </c>
      <c r="G1879" s="68" t="s">
        <v>1958</v>
      </c>
      <c r="H1879" s="68" t="s">
        <v>1959</v>
      </c>
      <c r="I1879" s="68">
        <v>14</v>
      </c>
      <c r="J1879" s="68" t="s">
        <v>2296</v>
      </c>
      <c r="K1879" s="142">
        <v>1.5</v>
      </c>
      <c r="L1879" s="68">
        <v>0.6</v>
      </c>
      <c r="M1879" s="68" t="s">
        <v>1960</v>
      </c>
      <c r="N1879" s="143">
        <f>IF(対応ガラス検索!$E$2="-","",IF(対応ガラス検索!$E$2&gt;=K1879,MAX($N$2:N1878)+1,""))</f>
        <v>1878</v>
      </c>
      <c r="O1879" s="143">
        <f>IF(対応ガラス検索!$E$2="-","",IF(L1879&lt;=0.65,MAX($O$2:O1878)+1,""))</f>
        <v>1878</v>
      </c>
      <c r="P1879" s="144"/>
      <c r="Q1879" s="145"/>
    </row>
    <row r="1880" spans="1:17" x14ac:dyDescent="0.4">
      <c r="A1880" s="68">
        <v>1879</v>
      </c>
      <c r="B1880" s="68" t="s">
        <v>2295</v>
      </c>
      <c r="C1880" s="68" t="s">
        <v>2198</v>
      </c>
      <c r="D1880" s="68" t="s">
        <v>1984</v>
      </c>
      <c r="E1880" s="68" t="s">
        <v>1985</v>
      </c>
      <c r="F1880" s="68" t="s">
        <v>1986</v>
      </c>
      <c r="G1880" s="68" t="s">
        <v>1958</v>
      </c>
      <c r="H1880" s="68" t="s">
        <v>1959</v>
      </c>
      <c r="I1880" s="68">
        <v>7</v>
      </c>
      <c r="J1880" s="68" t="s">
        <v>2267</v>
      </c>
      <c r="K1880" s="142">
        <v>1.9</v>
      </c>
      <c r="L1880" s="68">
        <v>0.6</v>
      </c>
      <c r="M1880" s="68" t="s">
        <v>1960</v>
      </c>
      <c r="N1880" s="143">
        <f>IF(対応ガラス検索!$E$2="-","",IF(対応ガラス検索!$E$2&gt;=K1880,MAX($N$2:N1879)+1,""))</f>
        <v>1879</v>
      </c>
      <c r="O1880" s="143">
        <f>IF(対応ガラス検索!$E$2="-","",IF(L1880&lt;=0.65,MAX($O$2:O1879)+1,""))</f>
        <v>1879</v>
      </c>
      <c r="P1880" s="144"/>
      <c r="Q1880" s="145"/>
    </row>
    <row r="1881" spans="1:17" x14ac:dyDescent="0.4">
      <c r="A1881" s="68">
        <v>1880</v>
      </c>
      <c r="B1881" s="68" t="s">
        <v>2295</v>
      </c>
      <c r="C1881" s="68" t="s">
        <v>2198</v>
      </c>
      <c r="D1881" s="68" t="s">
        <v>1984</v>
      </c>
      <c r="E1881" s="68" t="s">
        <v>1985</v>
      </c>
      <c r="F1881" s="68" t="s">
        <v>1986</v>
      </c>
      <c r="G1881" s="68" t="s">
        <v>1958</v>
      </c>
      <c r="H1881" s="68" t="s">
        <v>1959</v>
      </c>
      <c r="I1881" s="68">
        <v>8</v>
      </c>
      <c r="J1881" s="68" t="s">
        <v>2267</v>
      </c>
      <c r="K1881" s="68">
        <v>1.7</v>
      </c>
      <c r="L1881" s="68">
        <v>0.6</v>
      </c>
      <c r="M1881" s="68" t="s">
        <v>1960</v>
      </c>
      <c r="N1881" s="143">
        <f>IF(対応ガラス検索!$E$2="-","",IF(対応ガラス検索!$E$2&gt;=K1881,MAX($N$2:N1880)+1,""))</f>
        <v>1880</v>
      </c>
      <c r="O1881" s="143">
        <f>IF(対応ガラス検索!$E$2="-","",IF(L1881&lt;=0.65,MAX($O$2:O1880)+1,""))</f>
        <v>1880</v>
      </c>
      <c r="P1881" s="144"/>
      <c r="Q1881" s="145"/>
    </row>
    <row r="1882" spans="1:17" x14ac:dyDescent="0.4">
      <c r="A1882" s="68">
        <v>1881</v>
      </c>
      <c r="B1882" s="68" t="s">
        <v>2295</v>
      </c>
      <c r="C1882" s="68" t="s">
        <v>2198</v>
      </c>
      <c r="D1882" s="68" t="s">
        <v>1984</v>
      </c>
      <c r="E1882" s="68" t="s">
        <v>1985</v>
      </c>
      <c r="F1882" s="68" t="s">
        <v>1986</v>
      </c>
      <c r="G1882" s="68" t="s">
        <v>1958</v>
      </c>
      <c r="H1882" s="68" t="s">
        <v>1959</v>
      </c>
      <c r="I1882" s="68">
        <v>9</v>
      </c>
      <c r="J1882" s="68" t="s">
        <v>2267</v>
      </c>
      <c r="K1882" s="68">
        <v>1.6</v>
      </c>
      <c r="L1882" s="68">
        <v>0.6</v>
      </c>
      <c r="M1882" s="68" t="s">
        <v>1960</v>
      </c>
      <c r="N1882" s="143">
        <f>IF(対応ガラス検索!$E$2="-","",IF(対応ガラス検索!$E$2&gt;=K1882,MAX($N$2:N1881)+1,""))</f>
        <v>1881</v>
      </c>
      <c r="O1882" s="143">
        <f>IF(対応ガラス検索!$E$2="-","",IF(L1882&lt;=0.65,MAX($O$2:O1881)+1,""))</f>
        <v>1881</v>
      </c>
      <c r="P1882" s="144"/>
      <c r="Q1882" s="145"/>
    </row>
    <row r="1883" spans="1:17" x14ac:dyDescent="0.4">
      <c r="A1883" s="68">
        <v>1882</v>
      </c>
      <c r="B1883" s="68" t="s">
        <v>2295</v>
      </c>
      <c r="C1883" s="68" t="s">
        <v>2198</v>
      </c>
      <c r="D1883" s="68" t="s">
        <v>1984</v>
      </c>
      <c r="E1883" s="68" t="s">
        <v>1985</v>
      </c>
      <c r="F1883" s="68" t="s">
        <v>1986</v>
      </c>
      <c r="G1883" s="68" t="s">
        <v>1958</v>
      </c>
      <c r="H1883" s="68" t="s">
        <v>1959</v>
      </c>
      <c r="I1883" s="68">
        <v>10</v>
      </c>
      <c r="J1883" s="68" t="s">
        <v>2267</v>
      </c>
      <c r="K1883" s="68">
        <v>1.5</v>
      </c>
      <c r="L1883" s="68">
        <v>0.6</v>
      </c>
      <c r="M1883" s="68" t="s">
        <v>1960</v>
      </c>
      <c r="N1883" s="143">
        <f>IF(対応ガラス検索!$E$2="-","",IF(対応ガラス検索!$E$2&gt;=K1883,MAX($N$2:N1882)+1,""))</f>
        <v>1882</v>
      </c>
      <c r="O1883" s="143">
        <f>IF(対応ガラス検索!$E$2="-","",IF(L1883&lt;=0.65,MAX($O$2:O1882)+1,""))</f>
        <v>1882</v>
      </c>
      <c r="P1883" s="144"/>
      <c r="Q1883" s="145"/>
    </row>
    <row r="1884" spans="1:17" x14ac:dyDescent="0.4">
      <c r="A1884" s="68">
        <v>1883</v>
      </c>
      <c r="B1884" s="68" t="s">
        <v>2295</v>
      </c>
      <c r="C1884" s="68" t="s">
        <v>2198</v>
      </c>
      <c r="D1884" s="68" t="s">
        <v>1984</v>
      </c>
      <c r="E1884" s="68" t="s">
        <v>1985</v>
      </c>
      <c r="F1884" s="68" t="s">
        <v>1986</v>
      </c>
      <c r="G1884" s="68" t="s">
        <v>1958</v>
      </c>
      <c r="H1884" s="68" t="s">
        <v>1959</v>
      </c>
      <c r="I1884" s="68">
        <v>11</v>
      </c>
      <c r="J1884" s="68" t="s">
        <v>2267</v>
      </c>
      <c r="K1884" s="68">
        <v>1.4</v>
      </c>
      <c r="L1884" s="68">
        <v>0.61</v>
      </c>
      <c r="M1884" s="68" t="s">
        <v>1960</v>
      </c>
      <c r="N1884" s="143">
        <f>IF(対応ガラス検索!$E$2="-","",IF(対応ガラス検索!$E$2&gt;=K1884,MAX($N$2:N1883)+1,""))</f>
        <v>1883</v>
      </c>
      <c r="O1884" s="143">
        <f>IF(対応ガラス検索!$E$2="-","",IF(L1884&lt;=0.65,MAX($O$2:O1883)+1,""))</f>
        <v>1883</v>
      </c>
      <c r="P1884" s="144"/>
      <c r="Q1884" s="145"/>
    </row>
    <row r="1885" spans="1:17" x14ac:dyDescent="0.4">
      <c r="A1885" s="68">
        <v>1884</v>
      </c>
      <c r="B1885" s="68" t="s">
        <v>2295</v>
      </c>
      <c r="C1885" s="68" t="s">
        <v>2198</v>
      </c>
      <c r="D1885" s="68" t="s">
        <v>1984</v>
      </c>
      <c r="E1885" s="68" t="s">
        <v>1985</v>
      </c>
      <c r="F1885" s="68" t="s">
        <v>1986</v>
      </c>
      <c r="G1885" s="68" t="s">
        <v>1958</v>
      </c>
      <c r="H1885" s="68" t="s">
        <v>1959</v>
      </c>
      <c r="I1885" s="68">
        <v>12</v>
      </c>
      <c r="J1885" s="68" t="s">
        <v>2267</v>
      </c>
      <c r="K1885" s="68">
        <v>1.3</v>
      </c>
      <c r="L1885" s="68">
        <v>0.61</v>
      </c>
      <c r="M1885" s="68" t="s">
        <v>1960</v>
      </c>
      <c r="N1885" s="143">
        <f>IF(対応ガラス検索!$E$2="-","",IF(対応ガラス検索!$E$2&gt;=K1885,MAX($N$2:N1884)+1,""))</f>
        <v>1884</v>
      </c>
      <c r="O1885" s="143">
        <f>IF(対応ガラス検索!$E$2="-","",IF(L1885&lt;=0.65,MAX($O$2:O1884)+1,""))</f>
        <v>1884</v>
      </c>
      <c r="P1885" s="144"/>
      <c r="Q1885" s="145"/>
    </row>
    <row r="1886" spans="1:17" x14ac:dyDescent="0.4">
      <c r="A1886" s="68">
        <v>1885</v>
      </c>
      <c r="B1886" s="68" t="s">
        <v>2295</v>
      </c>
      <c r="C1886" s="68" t="s">
        <v>2198</v>
      </c>
      <c r="D1886" s="68" t="s">
        <v>1984</v>
      </c>
      <c r="E1886" s="68" t="s">
        <v>1985</v>
      </c>
      <c r="F1886" s="68" t="s">
        <v>1986</v>
      </c>
      <c r="G1886" s="68" t="s">
        <v>1958</v>
      </c>
      <c r="H1886" s="68" t="s">
        <v>1959</v>
      </c>
      <c r="I1886" s="68">
        <v>13</v>
      </c>
      <c r="J1886" s="68" t="s">
        <v>2267</v>
      </c>
      <c r="K1886" s="68">
        <v>1.3</v>
      </c>
      <c r="L1886" s="68">
        <v>0.61</v>
      </c>
      <c r="M1886" s="68" t="s">
        <v>1960</v>
      </c>
      <c r="N1886" s="143">
        <f>IF(対応ガラス検索!$E$2="-","",IF(対応ガラス検索!$E$2&gt;=K1886,MAX($N$2:N1885)+1,""))</f>
        <v>1885</v>
      </c>
      <c r="O1886" s="143">
        <f>IF(対応ガラス検索!$E$2="-","",IF(L1886&lt;=0.65,MAX($O$2:O1885)+1,""))</f>
        <v>1885</v>
      </c>
      <c r="P1886" s="144"/>
      <c r="Q1886" s="145"/>
    </row>
    <row r="1887" spans="1:17" x14ac:dyDescent="0.4">
      <c r="A1887" s="68">
        <v>1886</v>
      </c>
      <c r="B1887" s="68" t="s">
        <v>2295</v>
      </c>
      <c r="C1887" s="68" t="s">
        <v>2198</v>
      </c>
      <c r="D1887" s="68" t="s">
        <v>1984</v>
      </c>
      <c r="E1887" s="68" t="s">
        <v>1985</v>
      </c>
      <c r="F1887" s="68" t="s">
        <v>1986</v>
      </c>
      <c r="G1887" s="68" t="s">
        <v>1958</v>
      </c>
      <c r="H1887" s="68" t="s">
        <v>1959</v>
      </c>
      <c r="I1887" s="68">
        <v>14</v>
      </c>
      <c r="J1887" s="68" t="s">
        <v>2267</v>
      </c>
      <c r="K1887" s="68">
        <v>1.2</v>
      </c>
      <c r="L1887" s="68">
        <v>0.61</v>
      </c>
      <c r="M1887" s="68" t="s">
        <v>1960</v>
      </c>
      <c r="N1887" s="143">
        <f>IF(対応ガラス検索!$E$2="-","",IF(対応ガラス検索!$E$2&gt;=K1887,MAX($N$2:N1886)+1,""))</f>
        <v>1886</v>
      </c>
      <c r="O1887" s="143">
        <f>IF(対応ガラス検索!$E$2="-","",IF(L1887&lt;=0.65,MAX($O$2:O1886)+1,""))</f>
        <v>1886</v>
      </c>
      <c r="P1887" s="144"/>
      <c r="Q1887" s="145"/>
    </row>
    <row r="1888" spans="1:17" x14ac:dyDescent="0.4">
      <c r="A1888" s="68">
        <v>1887</v>
      </c>
      <c r="B1888" s="68" t="s">
        <v>2295</v>
      </c>
      <c r="C1888" s="68" t="s">
        <v>2198</v>
      </c>
      <c r="D1888" s="68" t="s">
        <v>1987</v>
      </c>
      <c r="E1888" s="68" t="s">
        <v>1985</v>
      </c>
      <c r="F1888" s="68" t="s">
        <v>1986</v>
      </c>
      <c r="G1888" s="68" t="s">
        <v>1962</v>
      </c>
      <c r="H1888" s="68" t="s">
        <v>1963</v>
      </c>
      <c r="I1888" s="68">
        <v>7</v>
      </c>
      <c r="J1888" s="68" t="s">
        <v>2296</v>
      </c>
      <c r="K1888" s="68">
        <v>2.2999999999999998</v>
      </c>
      <c r="L1888" s="68">
        <v>0.59</v>
      </c>
      <c r="M1888" s="68" t="s">
        <v>1960</v>
      </c>
      <c r="N1888" s="143">
        <f>IF(対応ガラス検索!$E$2="-","",IF(対応ガラス検索!$E$2&gt;=K1888,MAX($N$2:N1887)+1,""))</f>
        <v>1887</v>
      </c>
      <c r="O1888" s="143">
        <f>IF(対応ガラス検索!$E$2="-","",IF(L1888&lt;=0.65,MAX($O$2:O1887)+1,""))</f>
        <v>1887</v>
      </c>
      <c r="P1888" s="144"/>
      <c r="Q1888" s="145"/>
    </row>
    <row r="1889" spans="1:17" x14ac:dyDescent="0.4">
      <c r="A1889" s="68">
        <v>1888</v>
      </c>
      <c r="B1889" s="68" t="s">
        <v>2295</v>
      </c>
      <c r="C1889" s="68" t="s">
        <v>2198</v>
      </c>
      <c r="D1889" s="68" t="s">
        <v>1987</v>
      </c>
      <c r="E1889" s="68" t="s">
        <v>1985</v>
      </c>
      <c r="F1889" s="68" t="s">
        <v>1986</v>
      </c>
      <c r="G1889" s="68" t="s">
        <v>1962</v>
      </c>
      <c r="H1889" s="68" t="s">
        <v>1963</v>
      </c>
      <c r="I1889" s="68">
        <v>8</v>
      </c>
      <c r="J1889" s="68" t="s">
        <v>2296</v>
      </c>
      <c r="K1889" s="68">
        <v>2.1</v>
      </c>
      <c r="L1889" s="68">
        <v>0.59</v>
      </c>
      <c r="M1889" s="68" t="s">
        <v>1960</v>
      </c>
      <c r="N1889" s="143">
        <f>IF(対応ガラス検索!$E$2="-","",IF(対応ガラス検索!$E$2&gt;=K1889,MAX($N$2:N1888)+1,""))</f>
        <v>1888</v>
      </c>
      <c r="O1889" s="143">
        <f>IF(対応ガラス検索!$E$2="-","",IF(L1889&lt;=0.65,MAX($O$2:O1888)+1,""))</f>
        <v>1888</v>
      </c>
      <c r="P1889" s="144"/>
      <c r="Q1889" s="145"/>
    </row>
    <row r="1890" spans="1:17" x14ac:dyDescent="0.4">
      <c r="A1890" s="68">
        <v>1889</v>
      </c>
      <c r="B1890" s="68" t="s">
        <v>2295</v>
      </c>
      <c r="C1890" s="68" t="s">
        <v>2198</v>
      </c>
      <c r="D1890" s="68" t="s">
        <v>1987</v>
      </c>
      <c r="E1890" s="68" t="s">
        <v>1985</v>
      </c>
      <c r="F1890" s="68" t="s">
        <v>1986</v>
      </c>
      <c r="G1890" s="68" t="s">
        <v>1962</v>
      </c>
      <c r="H1890" s="68" t="s">
        <v>1963</v>
      </c>
      <c r="I1890" s="68">
        <v>9</v>
      </c>
      <c r="J1890" s="68" t="s">
        <v>2296</v>
      </c>
      <c r="K1890" s="68">
        <v>2</v>
      </c>
      <c r="L1890" s="68">
        <v>0.59</v>
      </c>
      <c r="M1890" s="68" t="s">
        <v>1960</v>
      </c>
      <c r="N1890" s="143">
        <f>IF(対応ガラス検索!$E$2="-","",IF(対応ガラス検索!$E$2&gt;=K1890,MAX($N$2:N1889)+1,""))</f>
        <v>1889</v>
      </c>
      <c r="O1890" s="143">
        <f>IF(対応ガラス検索!$E$2="-","",IF(L1890&lt;=0.65,MAX($O$2:O1889)+1,""))</f>
        <v>1889</v>
      </c>
      <c r="P1890" s="144"/>
      <c r="Q1890" s="145"/>
    </row>
    <row r="1891" spans="1:17" x14ac:dyDescent="0.4">
      <c r="A1891" s="68">
        <v>1890</v>
      </c>
      <c r="B1891" s="68" t="s">
        <v>2295</v>
      </c>
      <c r="C1891" s="68" t="s">
        <v>2198</v>
      </c>
      <c r="D1891" s="68" t="s">
        <v>1987</v>
      </c>
      <c r="E1891" s="68" t="s">
        <v>1985</v>
      </c>
      <c r="F1891" s="68" t="s">
        <v>1986</v>
      </c>
      <c r="G1891" s="68" t="s">
        <v>1962</v>
      </c>
      <c r="H1891" s="68" t="s">
        <v>1963</v>
      </c>
      <c r="I1891" s="68">
        <v>10</v>
      </c>
      <c r="J1891" s="68" t="s">
        <v>2296</v>
      </c>
      <c r="K1891" s="68">
        <v>1.9</v>
      </c>
      <c r="L1891" s="68">
        <v>0.59</v>
      </c>
      <c r="M1891" s="68" t="s">
        <v>1960</v>
      </c>
      <c r="N1891" s="143">
        <f>IF(対応ガラス検索!$E$2="-","",IF(対応ガラス検索!$E$2&gt;=K1891,MAX($N$2:N1890)+1,""))</f>
        <v>1890</v>
      </c>
      <c r="O1891" s="143">
        <f>IF(対応ガラス検索!$E$2="-","",IF(L1891&lt;=0.65,MAX($O$2:O1890)+1,""))</f>
        <v>1890</v>
      </c>
      <c r="P1891" s="144"/>
      <c r="Q1891" s="145"/>
    </row>
    <row r="1892" spans="1:17" x14ac:dyDescent="0.4">
      <c r="A1892" s="68">
        <v>1891</v>
      </c>
      <c r="B1892" s="68" t="s">
        <v>2295</v>
      </c>
      <c r="C1892" s="68" t="s">
        <v>2198</v>
      </c>
      <c r="D1892" s="68" t="s">
        <v>1987</v>
      </c>
      <c r="E1892" s="68" t="s">
        <v>1985</v>
      </c>
      <c r="F1892" s="68" t="s">
        <v>1986</v>
      </c>
      <c r="G1892" s="68" t="s">
        <v>1962</v>
      </c>
      <c r="H1892" s="68" t="s">
        <v>1963</v>
      </c>
      <c r="I1892" s="68">
        <v>11</v>
      </c>
      <c r="J1892" s="68" t="s">
        <v>2296</v>
      </c>
      <c r="K1892" s="142">
        <v>1.8</v>
      </c>
      <c r="L1892" s="68">
        <v>0.59</v>
      </c>
      <c r="M1892" s="68" t="s">
        <v>1960</v>
      </c>
      <c r="N1892" s="143">
        <f>IF(対応ガラス検索!$E$2="-","",IF(対応ガラス検索!$E$2&gt;=K1892,MAX($N$2:N1891)+1,""))</f>
        <v>1891</v>
      </c>
      <c r="O1892" s="143">
        <f>IF(対応ガラス検索!$E$2="-","",IF(L1892&lt;=0.65,MAX($O$2:O1891)+1,""))</f>
        <v>1891</v>
      </c>
      <c r="P1892" s="144"/>
      <c r="Q1892" s="145"/>
    </row>
    <row r="1893" spans="1:17" x14ac:dyDescent="0.4">
      <c r="A1893" s="68">
        <v>1892</v>
      </c>
      <c r="B1893" s="68" t="s">
        <v>2295</v>
      </c>
      <c r="C1893" s="68" t="s">
        <v>2198</v>
      </c>
      <c r="D1893" s="68" t="s">
        <v>1987</v>
      </c>
      <c r="E1893" s="68" t="s">
        <v>1985</v>
      </c>
      <c r="F1893" s="68" t="s">
        <v>1986</v>
      </c>
      <c r="G1893" s="68" t="s">
        <v>1962</v>
      </c>
      <c r="H1893" s="68" t="s">
        <v>1963</v>
      </c>
      <c r="I1893" s="68">
        <v>12</v>
      </c>
      <c r="J1893" s="68" t="s">
        <v>2296</v>
      </c>
      <c r="K1893" s="142">
        <v>1.7</v>
      </c>
      <c r="L1893" s="68">
        <v>0.6</v>
      </c>
      <c r="M1893" s="68" t="s">
        <v>1960</v>
      </c>
      <c r="N1893" s="143">
        <f>IF(対応ガラス検索!$E$2="-","",IF(対応ガラス検索!$E$2&gt;=K1893,MAX($N$2:N1892)+1,""))</f>
        <v>1892</v>
      </c>
      <c r="O1893" s="143">
        <f>IF(対応ガラス検索!$E$2="-","",IF(L1893&lt;=0.65,MAX($O$2:O1892)+1,""))</f>
        <v>1892</v>
      </c>
      <c r="P1893" s="144"/>
      <c r="Q1893" s="145"/>
    </row>
    <row r="1894" spans="1:17" x14ac:dyDescent="0.4">
      <c r="A1894" s="68">
        <v>1893</v>
      </c>
      <c r="B1894" s="68" t="s">
        <v>2295</v>
      </c>
      <c r="C1894" s="68" t="s">
        <v>2198</v>
      </c>
      <c r="D1894" s="68" t="s">
        <v>1987</v>
      </c>
      <c r="E1894" s="68" t="s">
        <v>1985</v>
      </c>
      <c r="F1894" s="68" t="s">
        <v>1986</v>
      </c>
      <c r="G1894" s="68" t="s">
        <v>1962</v>
      </c>
      <c r="H1894" s="68" t="s">
        <v>1963</v>
      </c>
      <c r="I1894" s="68">
        <v>13</v>
      </c>
      <c r="J1894" s="68" t="s">
        <v>2296</v>
      </c>
      <c r="K1894" s="68">
        <v>1.6</v>
      </c>
      <c r="L1894" s="68">
        <v>0.6</v>
      </c>
      <c r="M1894" s="68" t="s">
        <v>1960</v>
      </c>
      <c r="N1894" s="143">
        <f>IF(対応ガラス検索!$E$2="-","",IF(対応ガラス検索!$E$2&gt;=K1894,MAX($N$2:N1893)+1,""))</f>
        <v>1893</v>
      </c>
      <c r="O1894" s="143">
        <f>IF(対応ガラス検索!$E$2="-","",IF(L1894&lt;=0.65,MAX($O$2:O1893)+1,""))</f>
        <v>1893</v>
      </c>
      <c r="P1894" s="144"/>
      <c r="Q1894" s="145"/>
    </row>
    <row r="1895" spans="1:17" x14ac:dyDescent="0.4">
      <c r="A1895" s="68">
        <v>1894</v>
      </c>
      <c r="B1895" s="68" t="s">
        <v>2295</v>
      </c>
      <c r="C1895" s="68" t="s">
        <v>2198</v>
      </c>
      <c r="D1895" s="68" t="s">
        <v>1987</v>
      </c>
      <c r="E1895" s="68" t="s">
        <v>1985</v>
      </c>
      <c r="F1895" s="68" t="s">
        <v>1986</v>
      </c>
      <c r="G1895" s="68" t="s">
        <v>1962</v>
      </c>
      <c r="H1895" s="68" t="s">
        <v>1963</v>
      </c>
      <c r="I1895" s="68">
        <v>7</v>
      </c>
      <c r="J1895" s="68" t="s">
        <v>2267</v>
      </c>
      <c r="K1895" s="68">
        <v>1.9</v>
      </c>
      <c r="L1895" s="68">
        <v>0.59</v>
      </c>
      <c r="M1895" s="68" t="s">
        <v>1960</v>
      </c>
      <c r="N1895" s="143">
        <f>IF(対応ガラス検索!$E$2="-","",IF(対応ガラス検索!$E$2&gt;=K1895,MAX($N$2:N1894)+1,""))</f>
        <v>1894</v>
      </c>
      <c r="O1895" s="143">
        <f>IF(対応ガラス検索!$E$2="-","",IF(L1895&lt;=0.65,MAX($O$2:O1894)+1,""))</f>
        <v>1894</v>
      </c>
      <c r="P1895" s="144"/>
      <c r="Q1895" s="145"/>
    </row>
    <row r="1896" spans="1:17" x14ac:dyDescent="0.4">
      <c r="A1896" s="68">
        <v>1895</v>
      </c>
      <c r="B1896" s="68" t="s">
        <v>2295</v>
      </c>
      <c r="C1896" s="68" t="s">
        <v>2198</v>
      </c>
      <c r="D1896" s="68" t="s">
        <v>1987</v>
      </c>
      <c r="E1896" s="68" t="s">
        <v>1985</v>
      </c>
      <c r="F1896" s="68" t="s">
        <v>1986</v>
      </c>
      <c r="G1896" s="68" t="s">
        <v>1962</v>
      </c>
      <c r="H1896" s="68" t="s">
        <v>1963</v>
      </c>
      <c r="I1896" s="68">
        <v>8</v>
      </c>
      <c r="J1896" s="68" t="s">
        <v>2267</v>
      </c>
      <c r="K1896" s="68">
        <v>1.7</v>
      </c>
      <c r="L1896" s="68">
        <v>0.6</v>
      </c>
      <c r="M1896" s="68" t="s">
        <v>1960</v>
      </c>
      <c r="N1896" s="143">
        <f>IF(対応ガラス検索!$E$2="-","",IF(対応ガラス検索!$E$2&gt;=K1896,MAX($N$2:N1895)+1,""))</f>
        <v>1895</v>
      </c>
      <c r="O1896" s="143">
        <f>IF(対応ガラス検索!$E$2="-","",IF(L1896&lt;=0.65,MAX($O$2:O1895)+1,""))</f>
        <v>1895</v>
      </c>
      <c r="P1896" s="144"/>
      <c r="Q1896" s="145"/>
    </row>
    <row r="1897" spans="1:17" x14ac:dyDescent="0.4">
      <c r="A1897" s="68">
        <v>1896</v>
      </c>
      <c r="B1897" s="68" t="s">
        <v>2295</v>
      </c>
      <c r="C1897" s="68" t="s">
        <v>2198</v>
      </c>
      <c r="D1897" s="68" t="s">
        <v>1987</v>
      </c>
      <c r="E1897" s="68" t="s">
        <v>1985</v>
      </c>
      <c r="F1897" s="68" t="s">
        <v>1986</v>
      </c>
      <c r="G1897" s="68" t="s">
        <v>1962</v>
      </c>
      <c r="H1897" s="68" t="s">
        <v>1963</v>
      </c>
      <c r="I1897" s="68">
        <v>9</v>
      </c>
      <c r="J1897" s="68" t="s">
        <v>2267</v>
      </c>
      <c r="K1897" s="68">
        <v>1.6</v>
      </c>
      <c r="L1897" s="68">
        <v>0.6</v>
      </c>
      <c r="M1897" s="68" t="s">
        <v>1960</v>
      </c>
      <c r="N1897" s="143">
        <f>IF(対応ガラス検索!$E$2="-","",IF(対応ガラス検索!$E$2&gt;=K1897,MAX($N$2:N1896)+1,""))</f>
        <v>1896</v>
      </c>
      <c r="O1897" s="143">
        <f>IF(対応ガラス検索!$E$2="-","",IF(L1897&lt;=0.65,MAX($O$2:O1896)+1,""))</f>
        <v>1896</v>
      </c>
      <c r="P1897" s="144"/>
      <c r="Q1897" s="145"/>
    </row>
    <row r="1898" spans="1:17" x14ac:dyDescent="0.4">
      <c r="A1898" s="68">
        <v>1897</v>
      </c>
      <c r="B1898" s="68" t="s">
        <v>2295</v>
      </c>
      <c r="C1898" s="68" t="s">
        <v>2198</v>
      </c>
      <c r="D1898" s="68" t="s">
        <v>1987</v>
      </c>
      <c r="E1898" s="68" t="s">
        <v>1985</v>
      </c>
      <c r="F1898" s="68" t="s">
        <v>1986</v>
      </c>
      <c r="G1898" s="68" t="s">
        <v>1962</v>
      </c>
      <c r="H1898" s="68" t="s">
        <v>1963</v>
      </c>
      <c r="I1898" s="68">
        <v>10</v>
      </c>
      <c r="J1898" s="68" t="s">
        <v>2267</v>
      </c>
      <c r="K1898" s="68">
        <v>1.5</v>
      </c>
      <c r="L1898" s="68">
        <v>0.6</v>
      </c>
      <c r="M1898" s="68" t="s">
        <v>1960</v>
      </c>
      <c r="N1898" s="143">
        <f>IF(対応ガラス検索!$E$2="-","",IF(対応ガラス検索!$E$2&gt;=K1898,MAX($N$2:N1897)+1,""))</f>
        <v>1897</v>
      </c>
      <c r="O1898" s="143">
        <f>IF(対応ガラス検索!$E$2="-","",IF(L1898&lt;=0.65,MAX($O$2:O1897)+1,""))</f>
        <v>1897</v>
      </c>
      <c r="P1898" s="144"/>
      <c r="Q1898" s="145"/>
    </row>
    <row r="1899" spans="1:17" x14ac:dyDescent="0.4">
      <c r="A1899" s="68">
        <v>1898</v>
      </c>
      <c r="B1899" s="68" t="s">
        <v>2295</v>
      </c>
      <c r="C1899" s="68" t="s">
        <v>2198</v>
      </c>
      <c r="D1899" s="68" t="s">
        <v>1987</v>
      </c>
      <c r="E1899" s="68" t="s">
        <v>1985</v>
      </c>
      <c r="F1899" s="68" t="s">
        <v>1986</v>
      </c>
      <c r="G1899" s="68" t="s">
        <v>1962</v>
      </c>
      <c r="H1899" s="68" t="s">
        <v>1963</v>
      </c>
      <c r="I1899" s="68">
        <v>11</v>
      </c>
      <c r="J1899" s="68" t="s">
        <v>2267</v>
      </c>
      <c r="K1899" s="68">
        <v>1.4</v>
      </c>
      <c r="L1899" s="68">
        <v>0.6</v>
      </c>
      <c r="M1899" s="68" t="s">
        <v>1960</v>
      </c>
      <c r="N1899" s="143">
        <f>IF(対応ガラス検索!$E$2="-","",IF(対応ガラス検索!$E$2&gt;=K1899,MAX($N$2:N1898)+1,""))</f>
        <v>1898</v>
      </c>
      <c r="O1899" s="143">
        <f>IF(対応ガラス検索!$E$2="-","",IF(L1899&lt;=0.65,MAX($O$2:O1898)+1,""))</f>
        <v>1898</v>
      </c>
      <c r="P1899" s="144"/>
      <c r="Q1899" s="145"/>
    </row>
    <row r="1900" spans="1:17" x14ac:dyDescent="0.4">
      <c r="A1900" s="68">
        <v>1899</v>
      </c>
      <c r="B1900" s="68" t="s">
        <v>2295</v>
      </c>
      <c r="C1900" s="68" t="s">
        <v>2198</v>
      </c>
      <c r="D1900" s="68" t="s">
        <v>1987</v>
      </c>
      <c r="E1900" s="68" t="s">
        <v>1985</v>
      </c>
      <c r="F1900" s="68" t="s">
        <v>1986</v>
      </c>
      <c r="G1900" s="68" t="s">
        <v>1962</v>
      </c>
      <c r="H1900" s="68" t="s">
        <v>1963</v>
      </c>
      <c r="I1900" s="68">
        <v>12</v>
      </c>
      <c r="J1900" s="68" t="s">
        <v>2267</v>
      </c>
      <c r="K1900" s="68">
        <v>1.3</v>
      </c>
      <c r="L1900" s="68">
        <v>0.6</v>
      </c>
      <c r="M1900" s="68" t="s">
        <v>1960</v>
      </c>
      <c r="N1900" s="143">
        <f>IF(対応ガラス検索!$E$2="-","",IF(対応ガラス検索!$E$2&gt;=K1900,MAX($N$2:N1899)+1,""))</f>
        <v>1899</v>
      </c>
      <c r="O1900" s="143">
        <f>IF(対応ガラス検索!$E$2="-","",IF(L1900&lt;=0.65,MAX($O$2:O1899)+1,""))</f>
        <v>1899</v>
      </c>
      <c r="P1900" s="144"/>
      <c r="Q1900" s="145"/>
    </row>
    <row r="1901" spans="1:17" x14ac:dyDescent="0.4">
      <c r="A1901" s="68">
        <v>1900</v>
      </c>
      <c r="B1901" s="68" t="s">
        <v>2295</v>
      </c>
      <c r="C1901" s="68" t="s">
        <v>2198</v>
      </c>
      <c r="D1901" s="68" t="s">
        <v>1987</v>
      </c>
      <c r="E1901" s="68" t="s">
        <v>1985</v>
      </c>
      <c r="F1901" s="68" t="s">
        <v>1986</v>
      </c>
      <c r="G1901" s="68" t="s">
        <v>1962</v>
      </c>
      <c r="H1901" s="68" t="s">
        <v>1963</v>
      </c>
      <c r="I1901" s="68">
        <v>13</v>
      </c>
      <c r="J1901" s="68" t="s">
        <v>2267</v>
      </c>
      <c r="K1901" s="68">
        <v>1.3</v>
      </c>
      <c r="L1901" s="68">
        <v>0.6</v>
      </c>
      <c r="M1901" s="68" t="s">
        <v>1960</v>
      </c>
      <c r="N1901" s="143">
        <f>IF(対応ガラス検索!$E$2="-","",IF(対応ガラス検索!$E$2&gt;=K1901,MAX($N$2:N1900)+1,""))</f>
        <v>1900</v>
      </c>
      <c r="O1901" s="143">
        <f>IF(対応ガラス検索!$E$2="-","",IF(L1901&lt;=0.65,MAX($O$2:O1900)+1,""))</f>
        <v>1900</v>
      </c>
      <c r="P1901" s="144"/>
      <c r="Q1901" s="145"/>
    </row>
    <row r="1902" spans="1:17" x14ac:dyDescent="0.4">
      <c r="A1902" s="68">
        <v>1901</v>
      </c>
      <c r="B1902" s="68" t="s">
        <v>2295</v>
      </c>
      <c r="C1902" s="68" t="s">
        <v>2198</v>
      </c>
      <c r="D1902" s="68" t="s">
        <v>1988</v>
      </c>
      <c r="E1902" s="68" t="s">
        <v>1985</v>
      </c>
      <c r="F1902" s="68" t="s">
        <v>1986</v>
      </c>
      <c r="G1902" s="68" t="s">
        <v>1965</v>
      </c>
      <c r="H1902" s="68" t="s">
        <v>1966</v>
      </c>
      <c r="I1902" s="68">
        <v>6</v>
      </c>
      <c r="J1902" s="68" t="s">
        <v>2296</v>
      </c>
      <c r="K1902" s="68">
        <v>2.5</v>
      </c>
      <c r="L1902" s="68">
        <v>0.59</v>
      </c>
      <c r="M1902" s="68" t="s">
        <v>1960</v>
      </c>
      <c r="N1902" s="143">
        <f>IF(対応ガラス検索!$E$2="-","",IF(対応ガラス検索!$E$2&gt;=K1902,MAX($N$2:N1901)+1,""))</f>
        <v>1901</v>
      </c>
      <c r="O1902" s="143">
        <f>IF(対応ガラス検索!$E$2="-","",IF(L1902&lt;=0.65,MAX($O$2:O1901)+1,""))</f>
        <v>1901</v>
      </c>
      <c r="P1902" s="144"/>
      <c r="Q1902" s="145"/>
    </row>
    <row r="1903" spans="1:17" x14ac:dyDescent="0.4">
      <c r="A1903" s="68">
        <v>1902</v>
      </c>
      <c r="B1903" s="68" t="s">
        <v>2295</v>
      </c>
      <c r="C1903" s="68" t="s">
        <v>2198</v>
      </c>
      <c r="D1903" s="68" t="s">
        <v>1988</v>
      </c>
      <c r="E1903" s="68" t="s">
        <v>1985</v>
      </c>
      <c r="F1903" s="68" t="s">
        <v>1986</v>
      </c>
      <c r="G1903" s="68" t="s">
        <v>1965</v>
      </c>
      <c r="H1903" s="68" t="s">
        <v>1966</v>
      </c>
      <c r="I1903" s="68">
        <v>7</v>
      </c>
      <c r="J1903" s="68" t="s">
        <v>2296</v>
      </c>
      <c r="K1903" s="68">
        <v>2.2999999999999998</v>
      </c>
      <c r="L1903" s="68">
        <v>0.59</v>
      </c>
      <c r="M1903" s="68" t="s">
        <v>1960</v>
      </c>
      <c r="N1903" s="143">
        <f>IF(対応ガラス検索!$E$2="-","",IF(対応ガラス検索!$E$2&gt;=K1903,MAX($N$2:N1902)+1,""))</f>
        <v>1902</v>
      </c>
      <c r="O1903" s="143">
        <f>IF(対応ガラス検索!$E$2="-","",IF(L1903&lt;=0.65,MAX($O$2:O1902)+1,""))</f>
        <v>1902</v>
      </c>
      <c r="P1903" s="144"/>
      <c r="Q1903" s="145"/>
    </row>
    <row r="1904" spans="1:17" x14ac:dyDescent="0.4">
      <c r="A1904" s="68">
        <v>1903</v>
      </c>
      <c r="B1904" s="68" t="s">
        <v>2295</v>
      </c>
      <c r="C1904" s="68" t="s">
        <v>2198</v>
      </c>
      <c r="D1904" s="68" t="s">
        <v>1988</v>
      </c>
      <c r="E1904" s="68" t="s">
        <v>1985</v>
      </c>
      <c r="F1904" s="68" t="s">
        <v>1986</v>
      </c>
      <c r="G1904" s="68" t="s">
        <v>1965</v>
      </c>
      <c r="H1904" s="68" t="s">
        <v>1966</v>
      </c>
      <c r="I1904" s="68">
        <v>8</v>
      </c>
      <c r="J1904" s="68" t="s">
        <v>2296</v>
      </c>
      <c r="K1904" s="68">
        <v>2.1</v>
      </c>
      <c r="L1904" s="68">
        <v>0.59</v>
      </c>
      <c r="M1904" s="68" t="s">
        <v>1960</v>
      </c>
      <c r="N1904" s="143">
        <f>IF(対応ガラス検索!$E$2="-","",IF(対応ガラス検索!$E$2&gt;=K1904,MAX($N$2:N1903)+1,""))</f>
        <v>1903</v>
      </c>
      <c r="O1904" s="143">
        <f>IF(対応ガラス検索!$E$2="-","",IF(L1904&lt;=0.65,MAX($O$2:O1903)+1,""))</f>
        <v>1903</v>
      </c>
      <c r="P1904" s="144"/>
      <c r="Q1904" s="145"/>
    </row>
    <row r="1905" spans="1:17" x14ac:dyDescent="0.4">
      <c r="A1905" s="68">
        <v>1904</v>
      </c>
      <c r="B1905" s="68" t="s">
        <v>2295</v>
      </c>
      <c r="C1905" s="68" t="s">
        <v>2198</v>
      </c>
      <c r="D1905" s="68" t="s">
        <v>1988</v>
      </c>
      <c r="E1905" s="68" t="s">
        <v>1985</v>
      </c>
      <c r="F1905" s="68" t="s">
        <v>1986</v>
      </c>
      <c r="G1905" s="68" t="s">
        <v>1965</v>
      </c>
      <c r="H1905" s="68" t="s">
        <v>1966</v>
      </c>
      <c r="I1905" s="68">
        <v>9</v>
      </c>
      <c r="J1905" s="68" t="s">
        <v>2296</v>
      </c>
      <c r="K1905" s="142">
        <v>2</v>
      </c>
      <c r="L1905" s="68">
        <v>0.6</v>
      </c>
      <c r="M1905" s="68" t="s">
        <v>1960</v>
      </c>
      <c r="N1905" s="143">
        <f>IF(対応ガラス検索!$E$2="-","",IF(対応ガラス検索!$E$2&gt;=K1905,MAX($N$2:N1904)+1,""))</f>
        <v>1904</v>
      </c>
      <c r="O1905" s="143">
        <f>IF(対応ガラス検索!$E$2="-","",IF(L1905&lt;=0.65,MAX($O$2:O1904)+1,""))</f>
        <v>1904</v>
      </c>
      <c r="P1905" s="144"/>
      <c r="Q1905" s="145"/>
    </row>
    <row r="1906" spans="1:17" x14ac:dyDescent="0.4">
      <c r="A1906" s="68">
        <v>1905</v>
      </c>
      <c r="B1906" s="68" t="s">
        <v>2295</v>
      </c>
      <c r="C1906" s="68" t="s">
        <v>2198</v>
      </c>
      <c r="D1906" s="68" t="s">
        <v>1988</v>
      </c>
      <c r="E1906" s="68" t="s">
        <v>1985</v>
      </c>
      <c r="F1906" s="68" t="s">
        <v>1986</v>
      </c>
      <c r="G1906" s="68" t="s">
        <v>1965</v>
      </c>
      <c r="H1906" s="68" t="s">
        <v>1966</v>
      </c>
      <c r="I1906" s="68">
        <v>10</v>
      </c>
      <c r="J1906" s="68" t="s">
        <v>2296</v>
      </c>
      <c r="K1906" s="68">
        <v>1.9</v>
      </c>
      <c r="L1906" s="68">
        <v>0.6</v>
      </c>
      <c r="M1906" s="68" t="s">
        <v>1960</v>
      </c>
      <c r="N1906" s="143">
        <f>IF(対応ガラス検索!$E$2="-","",IF(対応ガラス検索!$E$2&gt;=K1906,MAX($N$2:N1905)+1,""))</f>
        <v>1905</v>
      </c>
      <c r="O1906" s="143">
        <f>IF(対応ガラス検索!$E$2="-","",IF(L1906&lt;=0.65,MAX($O$2:O1905)+1,""))</f>
        <v>1905</v>
      </c>
      <c r="P1906" s="144"/>
      <c r="Q1906" s="145"/>
    </row>
    <row r="1907" spans="1:17" x14ac:dyDescent="0.4">
      <c r="A1907" s="68">
        <v>1906</v>
      </c>
      <c r="B1907" s="68" t="s">
        <v>2295</v>
      </c>
      <c r="C1907" s="68" t="s">
        <v>2198</v>
      </c>
      <c r="D1907" s="68" t="s">
        <v>1988</v>
      </c>
      <c r="E1907" s="68" t="s">
        <v>1985</v>
      </c>
      <c r="F1907" s="68" t="s">
        <v>1986</v>
      </c>
      <c r="G1907" s="68" t="s">
        <v>1965</v>
      </c>
      <c r="H1907" s="68" t="s">
        <v>1966</v>
      </c>
      <c r="I1907" s="68">
        <v>11</v>
      </c>
      <c r="J1907" s="68" t="s">
        <v>2296</v>
      </c>
      <c r="K1907" s="68">
        <v>1.8</v>
      </c>
      <c r="L1907" s="68">
        <v>0.6</v>
      </c>
      <c r="M1907" s="68" t="s">
        <v>1960</v>
      </c>
      <c r="N1907" s="143">
        <f>IF(対応ガラス検索!$E$2="-","",IF(対応ガラス検索!$E$2&gt;=K1907,MAX($N$2:N1906)+1,""))</f>
        <v>1906</v>
      </c>
      <c r="O1907" s="143">
        <f>IF(対応ガラス検索!$E$2="-","",IF(L1907&lt;=0.65,MAX($O$2:O1906)+1,""))</f>
        <v>1906</v>
      </c>
      <c r="P1907" s="144"/>
      <c r="Q1907" s="145"/>
    </row>
    <row r="1908" spans="1:17" x14ac:dyDescent="0.4">
      <c r="A1908" s="68">
        <v>1907</v>
      </c>
      <c r="B1908" s="68" t="s">
        <v>2295</v>
      </c>
      <c r="C1908" s="68" t="s">
        <v>2198</v>
      </c>
      <c r="D1908" s="68" t="s">
        <v>1988</v>
      </c>
      <c r="E1908" s="68" t="s">
        <v>1985</v>
      </c>
      <c r="F1908" s="68" t="s">
        <v>1986</v>
      </c>
      <c r="G1908" s="68" t="s">
        <v>1965</v>
      </c>
      <c r="H1908" s="68" t="s">
        <v>1966</v>
      </c>
      <c r="I1908" s="68">
        <v>12</v>
      </c>
      <c r="J1908" s="68" t="s">
        <v>2296</v>
      </c>
      <c r="K1908" s="68">
        <v>1.7</v>
      </c>
      <c r="L1908" s="68">
        <v>0.6</v>
      </c>
      <c r="M1908" s="68" t="s">
        <v>1960</v>
      </c>
      <c r="N1908" s="143">
        <f>IF(対応ガラス検索!$E$2="-","",IF(対応ガラス検索!$E$2&gt;=K1908,MAX($N$2:N1907)+1,""))</f>
        <v>1907</v>
      </c>
      <c r="O1908" s="143">
        <f>IF(対応ガラス検索!$E$2="-","",IF(L1908&lt;=0.65,MAX($O$2:O1907)+1,""))</f>
        <v>1907</v>
      </c>
      <c r="P1908" s="144"/>
      <c r="Q1908" s="145"/>
    </row>
    <row r="1909" spans="1:17" x14ac:dyDescent="0.4">
      <c r="A1909" s="68">
        <v>1908</v>
      </c>
      <c r="B1909" s="68" t="s">
        <v>2295</v>
      </c>
      <c r="C1909" s="68" t="s">
        <v>2198</v>
      </c>
      <c r="D1909" s="68" t="s">
        <v>1988</v>
      </c>
      <c r="E1909" s="68" t="s">
        <v>1985</v>
      </c>
      <c r="F1909" s="68" t="s">
        <v>1986</v>
      </c>
      <c r="G1909" s="68" t="s">
        <v>1965</v>
      </c>
      <c r="H1909" s="68" t="s">
        <v>1966</v>
      </c>
      <c r="I1909" s="68">
        <v>6</v>
      </c>
      <c r="J1909" s="68" t="s">
        <v>2267</v>
      </c>
      <c r="K1909" s="68">
        <v>2.1</v>
      </c>
      <c r="L1909" s="68">
        <v>0.59</v>
      </c>
      <c r="M1909" s="68" t="s">
        <v>1960</v>
      </c>
      <c r="N1909" s="143">
        <f>IF(対応ガラス検索!$E$2="-","",IF(対応ガラス検索!$E$2&gt;=K1909,MAX($N$2:N1908)+1,""))</f>
        <v>1908</v>
      </c>
      <c r="O1909" s="143">
        <f>IF(対応ガラス検索!$E$2="-","",IF(L1909&lt;=0.65,MAX($O$2:O1908)+1,""))</f>
        <v>1908</v>
      </c>
      <c r="P1909" s="144"/>
      <c r="Q1909" s="145"/>
    </row>
    <row r="1910" spans="1:17" x14ac:dyDescent="0.4">
      <c r="A1910" s="68">
        <v>1909</v>
      </c>
      <c r="B1910" s="68" t="s">
        <v>2295</v>
      </c>
      <c r="C1910" s="68" t="s">
        <v>2198</v>
      </c>
      <c r="D1910" s="68" t="s">
        <v>1988</v>
      </c>
      <c r="E1910" s="68" t="s">
        <v>1985</v>
      </c>
      <c r="F1910" s="68" t="s">
        <v>1986</v>
      </c>
      <c r="G1910" s="68" t="s">
        <v>1965</v>
      </c>
      <c r="H1910" s="68" t="s">
        <v>1966</v>
      </c>
      <c r="I1910" s="68">
        <v>7</v>
      </c>
      <c r="J1910" s="68" t="s">
        <v>2267</v>
      </c>
      <c r="K1910" s="68">
        <v>1.9</v>
      </c>
      <c r="L1910" s="68">
        <v>0.6</v>
      </c>
      <c r="M1910" s="68" t="s">
        <v>1960</v>
      </c>
      <c r="N1910" s="143">
        <f>IF(対応ガラス検索!$E$2="-","",IF(対応ガラス検索!$E$2&gt;=K1910,MAX($N$2:N1909)+1,""))</f>
        <v>1909</v>
      </c>
      <c r="O1910" s="143">
        <f>IF(対応ガラス検索!$E$2="-","",IF(L1910&lt;=0.65,MAX($O$2:O1909)+1,""))</f>
        <v>1909</v>
      </c>
      <c r="P1910" s="144"/>
      <c r="Q1910" s="145"/>
    </row>
    <row r="1911" spans="1:17" x14ac:dyDescent="0.4">
      <c r="A1911" s="68">
        <v>1910</v>
      </c>
      <c r="B1911" s="68" t="s">
        <v>2295</v>
      </c>
      <c r="C1911" s="68" t="s">
        <v>2198</v>
      </c>
      <c r="D1911" s="68" t="s">
        <v>1988</v>
      </c>
      <c r="E1911" s="68" t="s">
        <v>1985</v>
      </c>
      <c r="F1911" s="68" t="s">
        <v>1986</v>
      </c>
      <c r="G1911" s="68" t="s">
        <v>1965</v>
      </c>
      <c r="H1911" s="68" t="s">
        <v>1966</v>
      </c>
      <c r="I1911" s="68">
        <v>8</v>
      </c>
      <c r="J1911" s="68" t="s">
        <v>2267</v>
      </c>
      <c r="K1911" s="68">
        <v>1.7</v>
      </c>
      <c r="L1911" s="68">
        <v>0.6</v>
      </c>
      <c r="M1911" s="68" t="s">
        <v>1960</v>
      </c>
      <c r="N1911" s="143">
        <f>IF(対応ガラス検索!$E$2="-","",IF(対応ガラス検索!$E$2&gt;=K1911,MAX($N$2:N1910)+1,""))</f>
        <v>1910</v>
      </c>
      <c r="O1911" s="143">
        <f>IF(対応ガラス検索!$E$2="-","",IF(L1911&lt;=0.65,MAX($O$2:O1910)+1,""))</f>
        <v>1910</v>
      </c>
      <c r="P1911" s="144"/>
      <c r="Q1911" s="145"/>
    </row>
    <row r="1912" spans="1:17" x14ac:dyDescent="0.4">
      <c r="A1912" s="68">
        <v>1911</v>
      </c>
      <c r="B1912" s="68" t="s">
        <v>2295</v>
      </c>
      <c r="C1912" s="68" t="s">
        <v>2198</v>
      </c>
      <c r="D1912" s="68" t="s">
        <v>1988</v>
      </c>
      <c r="E1912" s="68" t="s">
        <v>1985</v>
      </c>
      <c r="F1912" s="68" t="s">
        <v>1986</v>
      </c>
      <c r="G1912" s="68" t="s">
        <v>1965</v>
      </c>
      <c r="H1912" s="68" t="s">
        <v>1966</v>
      </c>
      <c r="I1912" s="68">
        <v>9</v>
      </c>
      <c r="J1912" s="68" t="s">
        <v>2267</v>
      </c>
      <c r="K1912" s="68">
        <v>1.6</v>
      </c>
      <c r="L1912" s="68">
        <v>0.6</v>
      </c>
      <c r="M1912" s="68" t="s">
        <v>1960</v>
      </c>
      <c r="N1912" s="143">
        <f>IF(対応ガラス検索!$E$2="-","",IF(対応ガラス検索!$E$2&gt;=K1912,MAX($N$2:N1911)+1,""))</f>
        <v>1911</v>
      </c>
      <c r="O1912" s="143">
        <f>IF(対応ガラス検索!$E$2="-","",IF(L1912&lt;=0.65,MAX($O$2:O1911)+1,""))</f>
        <v>1911</v>
      </c>
      <c r="P1912" s="144"/>
      <c r="Q1912" s="145"/>
    </row>
    <row r="1913" spans="1:17" x14ac:dyDescent="0.4">
      <c r="A1913" s="68">
        <v>1912</v>
      </c>
      <c r="B1913" s="68" t="s">
        <v>2295</v>
      </c>
      <c r="C1913" s="68" t="s">
        <v>2198</v>
      </c>
      <c r="D1913" s="68" t="s">
        <v>1988</v>
      </c>
      <c r="E1913" s="68" t="s">
        <v>1985</v>
      </c>
      <c r="F1913" s="68" t="s">
        <v>1986</v>
      </c>
      <c r="G1913" s="68" t="s">
        <v>1965</v>
      </c>
      <c r="H1913" s="68" t="s">
        <v>1966</v>
      </c>
      <c r="I1913" s="68">
        <v>10</v>
      </c>
      <c r="J1913" s="68" t="s">
        <v>2267</v>
      </c>
      <c r="K1913" s="68">
        <v>1.5</v>
      </c>
      <c r="L1913" s="68">
        <v>0.6</v>
      </c>
      <c r="M1913" s="68" t="s">
        <v>1960</v>
      </c>
      <c r="N1913" s="143">
        <f>IF(対応ガラス検索!$E$2="-","",IF(対応ガラス検索!$E$2&gt;=K1913,MAX($N$2:N1912)+1,""))</f>
        <v>1912</v>
      </c>
      <c r="O1913" s="143">
        <f>IF(対応ガラス検索!$E$2="-","",IF(L1913&lt;=0.65,MAX($O$2:O1912)+1,""))</f>
        <v>1912</v>
      </c>
      <c r="P1913" s="144"/>
      <c r="Q1913" s="145"/>
    </row>
    <row r="1914" spans="1:17" x14ac:dyDescent="0.4">
      <c r="A1914" s="68">
        <v>1913</v>
      </c>
      <c r="B1914" s="68" t="s">
        <v>2295</v>
      </c>
      <c r="C1914" s="68" t="s">
        <v>2198</v>
      </c>
      <c r="D1914" s="68" t="s">
        <v>1988</v>
      </c>
      <c r="E1914" s="68" t="s">
        <v>1985</v>
      </c>
      <c r="F1914" s="68" t="s">
        <v>1986</v>
      </c>
      <c r="G1914" s="68" t="s">
        <v>1965</v>
      </c>
      <c r="H1914" s="68" t="s">
        <v>1966</v>
      </c>
      <c r="I1914" s="68">
        <v>11</v>
      </c>
      <c r="J1914" s="68" t="s">
        <v>2267</v>
      </c>
      <c r="K1914" s="68">
        <v>1.4</v>
      </c>
      <c r="L1914" s="68">
        <v>0.6</v>
      </c>
      <c r="M1914" s="68" t="s">
        <v>1960</v>
      </c>
      <c r="N1914" s="143">
        <f>IF(対応ガラス検索!$E$2="-","",IF(対応ガラス検索!$E$2&gt;=K1914,MAX($N$2:N1913)+1,""))</f>
        <v>1913</v>
      </c>
      <c r="O1914" s="143">
        <f>IF(対応ガラス検索!$E$2="-","",IF(L1914&lt;=0.65,MAX($O$2:O1913)+1,""))</f>
        <v>1913</v>
      </c>
      <c r="P1914" s="144"/>
      <c r="Q1914" s="145"/>
    </row>
    <row r="1915" spans="1:17" x14ac:dyDescent="0.4">
      <c r="A1915" s="68">
        <v>1914</v>
      </c>
      <c r="B1915" s="68" t="s">
        <v>2295</v>
      </c>
      <c r="C1915" s="68" t="s">
        <v>2198</v>
      </c>
      <c r="D1915" s="68" t="s">
        <v>1988</v>
      </c>
      <c r="E1915" s="68" t="s">
        <v>1985</v>
      </c>
      <c r="F1915" s="68" t="s">
        <v>1986</v>
      </c>
      <c r="G1915" s="68" t="s">
        <v>1965</v>
      </c>
      <c r="H1915" s="68" t="s">
        <v>1966</v>
      </c>
      <c r="I1915" s="68">
        <v>12</v>
      </c>
      <c r="J1915" s="68" t="s">
        <v>2267</v>
      </c>
      <c r="K1915" s="68">
        <v>1.3</v>
      </c>
      <c r="L1915" s="68">
        <v>0.6</v>
      </c>
      <c r="M1915" s="68" t="s">
        <v>1960</v>
      </c>
      <c r="N1915" s="143">
        <f>IF(対応ガラス検索!$E$2="-","",IF(対応ガラス検索!$E$2&gt;=K1915,MAX($N$2:N1914)+1,""))</f>
        <v>1914</v>
      </c>
      <c r="O1915" s="143">
        <f>IF(対応ガラス検索!$E$2="-","",IF(L1915&lt;=0.65,MAX($O$2:O1914)+1,""))</f>
        <v>1914</v>
      </c>
      <c r="P1915" s="144"/>
      <c r="Q1915" s="145"/>
    </row>
    <row r="1916" spans="1:17" x14ac:dyDescent="0.4">
      <c r="A1916" s="68">
        <v>1915</v>
      </c>
      <c r="B1916" s="68" t="s">
        <v>2295</v>
      </c>
      <c r="C1916" s="68" t="s">
        <v>2198</v>
      </c>
      <c r="D1916" s="68" t="s">
        <v>1989</v>
      </c>
      <c r="E1916" s="68" t="s">
        <v>1990</v>
      </c>
      <c r="F1916" s="68" t="s">
        <v>1991</v>
      </c>
      <c r="G1916" s="68" t="s">
        <v>1958</v>
      </c>
      <c r="H1916" s="68" t="s">
        <v>1959</v>
      </c>
      <c r="I1916" s="68">
        <v>6</v>
      </c>
      <c r="J1916" s="68" t="s">
        <v>2296</v>
      </c>
      <c r="K1916" s="68">
        <v>2.5</v>
      </c>
      <c r="L1916" s="68">
        <v>0.6</v>
      </c>
      <c r="M1916" s="68" t="s">
        <v>1960</v>
      </c>
      <c r="N1916" s="143">
        <f>IF(対応ガラス検索!$E$2="-","",IF(対応ガラス検索!$E$2&gt;=K1916,MAX($N$2:N1915)+1,""))</f>
        <v>1915</v>
      </c>
      <c r="O1916" s="143">
        <f>IF(対応ガラス検索!$E$2="-","",IF(L1916&lt;=0.65,MAX($O$2:O1915)+1,""))</f>
        <v>1915</v>
      </c>
      <c r="P1916" s="144"/>
      <c r="Q1916" s="145"/>
    </row>
    <row r="1917" spans="1:17" x14ac:dyDescent="0.4">
      <c r="A1917" s="68">
        <v>1916</v>
      </c>
      <c r="B1917" s="68" t="s">
        <v>2295</v>
      </c>
      <c r="C1917" s="68" t="s">
        <v>2198</v>
      </c>
      <c r="D1917" s="68" t="s">
        <v>1989</v>
      </c>
      <c r="E1917" s="68" t="s">
        <v>1990</v>
      </c>
      <c r="F1917" s="68" t="s">
        <v>1991</v>
      </c>
      <c r="G1917" s="68" t="s">
        <v>1958</v>
      </c>
      <c r="H1917" s="68" t="s">
        <v>1959</v>
      </c>
      <c r="I1917" s="68">
        <v>7</v>
      </c>
      <c r="J1917" s="68" t="s">
        <v>2296</v>
      </c>
      <c r="K1917" s="68">
        <v>2.2999999999999998</v>
      </c>
      <c r="L1917" s="68">
        <v>0.6</v>
      </c>
      <c r="M1917" s="68" t="s">
        <v>1960</v>
      </c>
      <c r="N1917" s="143">
        <f>IF(対応ガラス検索!$E$2="-","",IF(対応ガラス検索!$E$2&gt;=K1917,MAX($N$2:N1916)+1,""))</f>
        <v>1916</v>
      </c>
      <c r="O1917" s="143">
        <f>IF(対応ガラス検索!$E$2="-","",IF(L1917&lt;=0.65,MAX($O$2:O1916)+1,""))</f>
        <v>1916</v>
      </c>
      <c r="P1917" s="144"/>
      <c r="Q1917" s="145"/>
    </row>
    <row r="1918" spans="1:17" x14ac:dyDescent="0.4">
      <c r="A1918" s="68">
        <v>1917</v>
      </c>
      <c r="B1918" s="68" t="s">
        <v>2295</v>
      </c>
      <c r="C1918" s="68" t="s">
        <v>2198</v>
      </c>
      <c r="D1918" s="68" t="s">
        <v>1989</v>
      </c>
      <c r="E1918" s="68" t="s">
        <v>1990</v>
      </c>
      <c r="F1918" s="68" t="s">
        <v>1991</v>
      </c>
      <c r="G1918" s="68" t="s">
        <v>1958</v>
      </c>
      <c r="H1918" s="68" t="s">
        <v>1959</v>
      </c>
      <c r="I1918" s="68">
        <v>8</v>
      </c>
      <c r="J1918" s="68" t="s">
        <v>2296</v>
      </c>
      <c r="K1918" s="142">
        <v>2.1</v>
      </c>
      <c r="L1918" s="68">
        <v>0.6</v>
      </c>
      <c r="M1918" s="68" t="s">
        <v>1960</v>
      </c>
      <c r="N1918" s="143">
        <f>IF(対応ガラス検索!$E$2="-","",IF(対応ガラス検索!$E$2&gt;=K1918,MAX($N$2:N1917)+1,""))</f>
        <v>1917</v>
      </c>
      <c r="O1918" s="143">
        <f>IF(対応ガラス検索!$E$2="-","",IF(L1918&lt;=0.65,MAX($O$2:O1917)+1,""))</f>
        <v>1917</v>
      </c>
      <c r="P1918" s="144"/>
      <c r="Q1918" s="145"/>
    </row>
    <row r="1919" spans="1:17" x14ac:dyDescent="0.4">
      <c r="A1919" s="68">
        <v>1918</v>
      </c>
      <c r="B1919" s="68" t="s">
        <v>2295</v>
      </c>
      <c r="C1919" s="68" t="s">
        <v>2198</v>
      </c>
      <c r="D1919" s="68" t="s">
        <v>1989</v>
      </c>
      <c r="E1919" s="68" t="s">
        <v>1990</v>
      </c>
      <c r="F1919" s="68" t="s">
        <v>1991</v>
      </c>
      <c r="G1919" s="68" t="s">
        <v>1958</v>
      </c>
      <c r="H1919" s="68" t="s">
        <v>1959</v>
      </c>
      <c r="I1919" s="68">
        <v>9</v>
      </c>
      <c r="J1919" s="68" t="s">
        <v>2296</v>
      </c>
      <c r="K1919" s="142">
        <v>2</v>
      </c>
      <c r="L1919" s="68">
        <v>0.6</v>
      </c>
      <c r="M1919" s="68" t="s">
        <v>1960</v>
      </c>
      <c r="N1919" s="143">
        <f>IF(対応ガラス検索!$E$2="-","",IF(対応ガラス検索!$E$2&gt;=K1919,MAX($N$2:N1918)+1,""))</f>
        <v>1918</v>
      </c>
      <c r="O1919" s="143">
        <f>IF(対応ガラス検索!$E$2="-","",IF(L1919&lt;=0.65,MAX($O$2:O1918)+1,""))</f>
        <v>1918</v>
      </c>
      <c r="P1919" s="144"/>
      <c r="Q1919" s="145"/>
    </row>
    <row r="1920" spans="1:17" x14ac:dyDescent="0.4">
      <c r="A1920" s="68">
        <v>1919</v>
      </c>
      <c r="B1920" s="68" t="s">
        <v>2295</v>
      </c>
      <c r="C1920" s="68" t="s">
        <v>2198</v>
      </c>
      <c r="D1920" s="68" t="s">
        <v>1989</v>
      </c>
      <c r="E1920" s="68" t="s">
        <v>1990</v>
      </c>
      <c r="F1920" s="68" t="s">
        <v>1991</v>
      </c>
      <c r="G1920" s="68" t="s">
        <v>1958</v>
      </c>
      <c r="H1920" s="68" t="s">
        <v>1959</v>
      </c>
      <c r="I1920" s="68">
        <v>10</v>
      </c>
      <c r="J1920" s="68" t="s">
        <v>2296</v>
      </c>
      <c r="K1920" s="68">
        <v>1.9</v>
      </c>
      <c r="L1920" s="68">
        <v>0.6</v>
      </c>
      <c r="M1920" s="68" t="s">
        <v>1960</v>
      </c>
      <c r="N1920" s="143">
        <f>IF(対応ガラス検索!$E$2="-","",IF(対応ガラス検索!$E$2&gt;=K1920,MAX($N$2:N1919)+1,""))</f>
        <v>1919</v>
      </c>
      <c r="O1920" s="143">
        <f>IF(対応ガラス検索!$E$2="-","",IF(L1920&lt;=0.65,MAX($O$2:O1919)+1,""))</f>
        <v>1919</v>
      </c>
      <c r="P1920" s="144"/>
      <c r="Q1920" s="145"/>
    </row>
    <row r="1921" spans="1:17" x14ac:dyDescent="0.4">
      <c r="A1921" s="68">
        <v>1920</v>
      </c>
      <c r="B1921" s="68" t="s">
        <v>2295</v>
      </c>
      <c r="C1921" s="68" t="s">
        <v>2198</v>
      </c>
      <c r="D1921" s="68" t="s">
        <v>1989</v>
      </c>
      <c r="E1921" s="68" t="s">
        <v>1990</v>
      </c>
      <c r="F1921" s="68" t="s">
        <v>1991</v>
      </c>
      <c r="G1921" s="68" t="s">
        <v>1958</v>
      </c>
      <c r="H1921" s="68" t="s">
        <v>1959</v>
      </c>
      <c r="I1921" s="68">
        <v>11</v>
      </c>
      <c r="J1921" s="68" t="s">
        <v>2296</v>
      </c>
      <c r="K1921" s="68">
        <v>1.8</v>
      </c>
      <c r="L1921" s="68">
        <v>0.6</v>
      </c>
      <c r="M1921" s="68" t="s">
        <v>1960</v>
      </c>
      <c r="N1921" s="143">
        <f>IF(対応ガラス検索!$E$2="-","",IF(対応ガラス検索!$E$2&gt;=K1921,MAX($N$2:N1920)+1,""))</f>
        <v>1920</v>
      </c>
      <c r="O1921" s="143">
        <f>IF(対応ガラス検索!$E$2="-","",IF(L1921&lt;=0.65,MAX($O$2:O1920)+1,""))</f>
        <v>1920</v>
      </c>
      <c r="P1921" s="144"/>
      <c r="Q1921" s="145"/>
    </row>
    <row r="1922" spans="1:17" x14ac:dyDescent="0.4">
      <c r="A1922" s="68">
        <v>1921</v>
      </c>
      <c r="B1922" s="68" t="s">
        <v>2295</v>
      </c>
      <c r="C1922" s="68" t="s">
        <v>2198</v>
      </c>
      <c r="D1922" s="68" t="s">
        <v>1989</v>
      </c>
      <c r="E1922" s="68" t="s">
        <v>1990</v>
      </c>
      <c r="F1922" s="68" t="s">
        <v>1991</v>
      </c>
      <c r="G1922" s="68" t="s">
        <v>1958</v>
      </c>
      <c r="H1922" s="68" t="s">
        <v>1959</v>
      </c>
      <c r="I1922" s="68">
        <v>12</v>
      </c>
      <c r="J1922" s="68" t="s">
        <v>2296</v>
      </c>
      <c r="K1922" s="68">
        <v>1.7</v>
      </c>
      <c r="L1922" s="68">
        <v>0.6</v>
      </c>
      <c r="M1922" s="68" t="s">
        <v>1960</v>
      </c>
      <c r="N1922" s="143">
        <f>IF(対応ガラス検索!$E$2="-","",IF(対応ガラス検索!$E$2&gt;=K1922,MAX($N$2:N1921)+1,""))</f>
        <v>1921</v>
      </c>
      <c r="O1922" s="143">
        <f>IF(対応ガラス検索!$E$2="-","",IF(L1922&lt;=0.65,MAX($O$2:O1921)+1,""))</f>
        <v>1921</v>
      </c>
      <c r="P1922" s="144"/>
      <c r="Q1922" s="145"/>
    </row>
    <row r="1923" spans="1:17" x14ac:dyDescent="0.4">
      <c r="A1923" s="68">
        <v>1922</v>
      </c>
      <c r="B1923" s="68" t="s">
        <v>2295</v>
      </c>
      <c r="C1923" s="68" t="s">
        <v>2198</v>
      </c>
      <c r="D1923" s="68" t="s">
        <v>1989</v>
      </c>
      <c r="E1923" s="68" t="s">
        <v>1990</v>
      </c>
      <c r="F1923" s="68" t="s">
        <v>1991</v>
      </c>
      <c r="G1923" s="68" t="s">
        <v>1958</v>
      </c>
      <c r="H1923" s="68" t="s">
        <v>1959</v>
      </c>
      <c r="I1923" s="68">
        <v>13</v>
      </c>
      <c r="J1923" s="68" t="s">
        <v>2296</v>
      </c>
      <c r="K1923" s="68">
        <v>1.6</v>
      </c>
      <c r="L1923" s="68">
        <v>0.6</v>
      </c>
      <c r="M1923" s="68" t="s">
        <v>1960</v>
      </c>
      <c r="N1923" s="143">
        <f>IF(対応ガラス検索!$E$2="-","",IF(対応ガラス検索!$E$2&gt;=K1923,MAX($N$2:N1922)+1,""))</f>
        <v>1922</v>
      </c>
      <c r="O1923" s="143">
        <f>IF(対応ガラス検索!$E$2="-","",IF(L1923&lt;=0.65,MAX($O$2:O1922)+1,""))</f>
        <v>1922</v>
      </c>
      <c r="P1923" s="144"/>
      <c r="Q1923" s="145"/>
    </row>
    <row r="1924" spans="1:17" x14ac:dyDescent="0.4">
      <c r="A1924" s="68">
        <v>1923</v>
      </c>
      <c r="B1924" s="68" t="s">
        <v>2295</v>
      </c>
      <c r="C1924" s="68" t="s">
        <v>2198</v>
      </c>
      <c r="D1924" s="68" t="s">
        <v>1989</v>
      </c>
      <c r="E1924" s="68" t="s">
        <v>1990</v>
      </c>
      <c r="F1924" s="68" t="s">
        <v>1991</v>
      </c>
      <c r="G1924" s="68" t="s">
        <v>1958</v>
      </c>
      <c r="H1924" s="68" t="s">
        <v>1959</v>
      </c>
      <c r="I1924" s="68">
        <v>14</v>
      </c>
      <c r="J1924" s="68" t="s">
        <v>2296</v>
      </c>
      <c r="K1924" s="68">
        <v>1.5</v>
      </c>
      <c r="L1924" s="68">
        <v>0.6</v>
      </c>
      <c r="M1924" s="68" t="s">
        <v>1960</v>
      </c>
      <c r="N1924" s="143">
        <f>IF(対応ガラス検索!$E$2="-","",IF(対応ガラス検索!$E$2&gt;=K1924,MAX($N$2:N1923)+1,""))</f>
        <v>1923</v>
      </c>
      <c r="O1924" s="143">
        <f>IF(対応ガラス検索!$E$2="-","",IF(L1924&lt;=0.65,MAX($O$2:O1923)+1,""))</f>
        <v>1923</v>
      </c>
      <c r="P1924" s="144"/>
      <c r="Q1924" s="145"/>
    </row>
    <row r="1925" spans="1:17" x14ac:dyDescent="0.4">
      <c r="A1925" s="68">
        <v>1924</v>
      </c>
      <c r="B1925" s="68" t="s">
        <v>2295</v>
      </c>
      <c r="C1925" s="68" t="s">
        <v>2198</v>
      </c>
      <c r="D1925" s="68" t="s">
        <v>1989</v>
      </c>
      <c r="E1925" s="68" t="s">
        <v>1990</v>
      </c>
      <c r="F1925" s="68" t="s">
        <v>1991</v>
      </c>
      <c r="G1925" s="68" t="s">
        <v>1958</v>
      </c>
      <c r="H1925" s="68" t="s">
        <v>1959</v>
      </c>
      <c r="I1925" s="68">
        <v>6</v>
      </c>
      <c r="J1925" s="68" t="s">
        <v>2267</v>
      </c>
      <c r="K1925" s="68">
        <v>2.1</v>
      </c>
      <c r="L1925" s="68">
        <v>0.6</v>
      </c>
      <c r="M1925" s="68" t="s">
        <v>1960</v>
      </c>
      <c r="N1925" s="143">
        <f>IF(対応ガラス検索!$E$2="-","",IF(対応ガラス検索!$E$2&gt;=K1925,MAX($N$2:N1924)+1,""))</f>
        <v>1924</v>
      </c>
      <c r="O1925" s="143">
        <f>IF(対応ガラス検索!$E$2="-","",IF(L1925&lt;=0.65,MAX($O$2:O1924)+1,""))</f>
        <v>1924</v>
      </c>
      <c r="P1925" s="144"/>
      <c r="Q1925" s="145"/>
    </row>
    <row r="1926" spans="1:17" x14ac:dyDescent="0.4">
      <c r="A1926" s="68">
        <v>1925</v>
      </c>
      <c r="B1926" s="68" t="s">
        <v>2295</v>
      </c>
      <c r="C1926" s="68" t="s">
        <v>2198</v>
      </c>
      <c r="D1926" s="68" t="s">
        <v>1989</v>
      </c>
      <c r="E1926" s="68" t="s">
        <v>1990</v>
      </c>
      <c r="F1926" s="68" t="s">
        <v>1991</v>
      </c>
      <c r="G1926" s="68" t="s">
        <v>1958</v>
      </c>
      <c r="H1926" s="68" t="s">
        <v>1959</v>
      </c>
      <c r="I1926" s="68">
        <v>7</v>
      </c>
      <c r="J1926" s="68" t="s">
        <v>2267</v>
      </c>
      <c r="K1926" s="68">
        <v>1.9</v>
      </c>
      <c r="L1926" s="68">
        <v>0.6</v>
      </c>
      <c r="M1926" s="68" t="s">
        <v>1960</v>
      </c>
      <c r="N1926" s="143">
        <f>IF(対応ガラス検索!$E$2="-","",IF(対応ガラス検索!$E$2&gt;=K1926,MAX($N$2:N1925)+1,""))</f>
        <v>1925</v>
      </c>
      <c r="O1926" s="143">
        <f>IF(対応ガラス検索!$E$2="-","",IF(L1926&lt;=0.65,MAX($O$2:O1925)+1,""))</f>
        <v>1925</v>
      </c>
      <c r="P1926" s="144"/>
      <c r="Q1926" s="145"/>
    </row>
    <row r="1927" spans="1:17" x14ac:dyDescent="0.4">
      <c r="A1927" s="68">
        <v>1926</v>
      </c>
      <c r="B1927" s="68" t="s">
        <v>2295</v>
      </c>
      <c r="C1927" s="68" t="s">
        <v>2198</v>
      </c>
      <c r="D1927" s="68" t="s">
        <v>1989</v>
      </c>
      <c r="E1927" s="68" t="s">
        <v>1990</v>
      </c>
      <c r="F1927" s="68" t="s">
        <v>1991</v>
      </c>
      <c r="G1927" s="68" t="s">
        <v>1958</v>
      </c>
      <c r="H1927" s="68" t="s">
        <v>1959</v>
      </c>
      <c r="I1927" s="68">
        <v>8</v>
      </c>
      <c r="J1927" s="68" t="s">
        <v>2267</v>
      </c>
      <c r="K1927" s="68">
        <v>1.7</v>
      </c>
      <c r="L1927" s="68">
        <v>0.6</v>
      </c>
      <c r="M1927" s="68" t="s">
        <v>1960</v>
      </c>
      <c r="N1927" s="143">
        <f>IF(対応ガラス検索!$E$2="-","",IF(対応ガラス検索!$E$2&gt;=K1927,MAX($N$2:N1926)+1,""))</f>
        <v>1926</v>
      </c>
      <c r="O1927" s="143">
        <f>IF(対応ガラス検索!$E$2="-","",IF(L1927&lt;=0.65,MAX($O$2:O1926)+1,""))</f>
        <v>1926</v>
      </c>
      <c r="P1927" s="144"/>
      <c r="Q1927" s="145"/>
    </row>
    <row r="1928" spans="1:17" x14ac:dyDescent="0.4">
      <c r="A1928" s="68">
        <v>1927</v>
      </c>
      <c r="B1928" s="68" t="s">
        <v>2295</v>
      </c>
      <c r="C1928" s="68" t="s">
        <v>2198</v>
      </c>
      <c r="D1928" s="68" t="s">
        <v>1989</v>
      </c>
      <c r="E1928" s="68" t="s">
        <v>1990</v>
      </c>
      <c r="F1928" s="68" t="s">
        <v>1991</v>
      </c>
      <c r="G1928" s="68" t="s">
        <v>1958</v>
      </c>
      <c r="H1928" s="68" t="s">
        <v>1959</v>
      </c>
      <c r="I1928" s="68">
        <v>9</v>
      </c>
      <c r="J1928" s="68" t="s">
        <v>2267</v>
      </c>
      <c r="K1928" s="68">
        <v>1.6</v>
      </c>
      <c r="L1928" s="68">
        <v>0.6</v>
      </c>
      <c r="M1928" s="68" t="s">
        <v>1960</v>
      </c>
      <c r="N1928" s="143">
        <f>IF(対応ガラス検索!$E$2="-","",IF(対応ガラス検索!$E$2&gt;=K1928,MAX($N$2:N1927)+1,""))</f>
        <v>1927</v>
      </c>
      <c r="O1928" s="143">
        <f>IF(対応ガラス検索!$E$2="-","",IF(L1928&lt;=0.65,MAX($O$2:O1927)+1,""))</f>
        <v>1927</v>
      </c>
      <c r="P1928" s="144"/>
      <c r="Q1928" s="145"/>
    </row>
    <row r="1929" spans="1:17" x14ac:dyDescent="0.4">
      <c r="A1929" s="68">
        <v>1928</v>
      </c>
      <c r="B1929" s="68" t="s">
        <v>2295</v>
      </c>
      <c r="C1929" s="68" t="s">
        <v>2198</v>
      </c>
      <c r="D1929" s="68" t="s">
        <v>1989</v>
      </c>
      <c r="E1929" s="68" t="s">
        <v>1990</v>
      </c>
      <c r="F1929" s="68" t="s">
        <v>1991</v>
      </c>
      <c r="G1929" s="68" t="s">
        <v>1958</v>
      </c>
      <c r="H1929" s="68" t="s">
        <v>1959</v>
      </c>
      <c r="I1929" s="68">
        <v>10</v>
      </c>
      <c r="J1929" s="68" t="s">
        <v>2267</v>
      </c>
      <c r="K1929" s="68">
        <v>1.5</v>
      </c>
      <c r="L1929" s="68">
        <v>0.6</v>
      </c>
      <c r="M1929" s="68" t="s">
        <v>1960</v>
      </c>
      <c r="N1929" s="143">
        <f>IF(対応ガラス検索!$E$2="-","",IF(対応ガラス検索!$E$2&gt;=K1929,MAX($N$2:N1928)+1,""))</f>
        <v>1928</v>
      </c>
      <c r="O1929" s="143">
        <f>IF(対応ガラス検索!$E$2="-","",IF(L1929&lt;=0.65,MAX($O$2:O1928)+1,""))</f>
        <v>1928</v>
      </c>
      <c r="P1929" s="144"/>
      <c r="Q1929" s="145"/>
    </row>
    <row r="1930" spans="1:17" x14ac:dyDescent="0.4">
      <c r="A1930" s="68">
        <v>1929</v>
      </c>
      <c r="B1930" s="68" t="s">
        <v>2295</v>
      </c>
      <c r="C1930" s="68" t="s">
        <v>2198</v>
      </c>
      <c r="D1930" s="68" t="s">
        <v>1989</v>
      </c>
      <c r="E1930" s="68" t="s">
        <v>1990</v>
      </c>
      <c r="F1930" s="68" t="s">
        <v>1991</v>
      </c>
      <c r="G1930" s="68" t="s">
        <v>1958</v>
      </c>
      <c r="H1930" s="68" t="s">
        <v>1959</v>
      </c>
      <c r="I1930" s="68">
        <v>11</v>
      </c>
      <c r="J1930" s="68" t="s">
        <v>2267</v>
      </c>
      <c r="K1930" s="68">
        <v>1.4</v>
      </c>
      <c r="L1930" s="68">
        <v>0.61</v>
      </c>
      <c r="M1930" s="68" t="s">
        <v>1960</v>
      </c>
      <c r="N1930" s="143">
        <f>IF(対応ガラス検索!$E$2="-","",IF(対応ガラス検索!$E$2&gt;=K1930,MAX($N$2:N1929)+1,""))</f>
        <v>1929</v>
      </c>
      <c r="O1930" s="143">
        <f>IF(対応ガラス検索!$E$2="-","",IF(L1930&lt;=0.65,MAX($O$2:O1929)+1,""))</f>
        <v>1929</v>
      </c>
      <c r="P1930" s="144"/>
      <c r="Q1930" s="145"/>
    </row>
    <row r="1931" spans="1:17" x14ac:dyDescent="0.4">
      <c r="A1931" s="68">
        <v>1930</v>
      </c>
      <c r="B1931" s="68" t="s">
        <v>2295</v>
      </c>
      <c r="C1931" s="68" t="s">
        <v>2198</v>
      </c>
      <c r="D1931" s="68" t="s">
        <v>1989</v>
      </c>
      <c r="E1931" s="68" t="s">
        <v>1990</v>
      </c>
      <c r="F1931" s="68" t="s">
        <v>1991</v>
      </c>
      <c r="G1931" s="68" t="s">
        <v>1958</v>
      </c>
      <c r="H1931" s="68" t="s">
        <v>1959</v>
      </c>
      <c r="I1931" s="68">
        <v>12</v>
      </c>
      <c r="J1931" s="68" t="s">
        <v>2267</v>
      </c>
      <c r="K1931" s="142">
        <v>1.3</v>
      </c>
      <c r="L1931" s="68">
        <v>0.61</v>
      </c>
      <c r="M1931" s="68" t="s">
        <v>1960</v>
      </c>
      <c r="N1931" s="143">
        <f>IF(対応ガラス検索!$E$2="-","",IF(対応ガラス検索!$E$2&gt;=K1931,MAX($N$2:N1930)+1,""))</f>
        <v>1930</v>
      </c>
      <c r="O1931" s="143">
        <f>IF(対応ガラス検索!$E$2="-","",IF(L1931&lt;=0.65,MAX($O$2:O1930)+1,""))</f>
        <v>1930</v>
      </c>
      <c r="P1931" s="144"/>
      <c r="Q1931" s="145"/>
    </row>
    <row r="1932" spans="1:17" x14ac:dyDescent="0.4">
      <c r="A1932" s="68">
        <v>1931</v>
      </c>
      <c r="B1932" s="68" t="s">
        <v>2295</v>
      </c>
      <c r="C1932" s="68" t="s">
        <v>2198</v>
      </c>
      <c r="D1932" s="68" t="s">
        <v>1989</v>
      </c>
      <c r="E1932" s="68" t="s">
        <v>1990</v>
      </c>
      <c r="F1932" s="68" t="s">
        <v>1991</v>
      </c>
      <c r="G1932" s="68" t="s">
        <v>1958</v>
      </c>
      <c r="H1932" s="68" t="s">
        <v>1959</v>
      </c>
      <c r="I1932" s="68">
        <v>13</v>
      </c>
      <c r="J1932" s="68" t="s">
        <v>2267</v>
      </c>
      <c r="K1932" s="142">
        <v>1.3</v>
      </c>
      <c r="L1932" s="68">
        <v>0.61</v>
      </c>
      <c r="M1932" s="68" t="s">
        <v>1960</v>
      </c>
      <c r="N1932" s="143">
        <f>IF(対応ガラス検索!$E$2="-","",IF(対応ガラス検索!$E$2&gt;=K1932,MAX($N$2:N1931)+1,""))</f>
        <v>1931</v>
      </c>
      <c r="O1932" s="143">
        <f>IF(対応ガラス検索!$E$2="-","",IF(L1932&lt;=0.65,MAX($O$2:O1931)+1,""))</f>
        <v>1931</v>
      </c>
      <c r="P1932" s="144"/>
      <c r="Q1932" s="145"/>
    </row>
    <row r="1933" spans="1:17" x14ac:dyDescent="0.4">
      <c r="A1933" s="68">
        <v>1932</v>
      </c>
      <c r="B1933" s="68" t="s">
        <v>2295</v>
      </c>
      <c r="C1933" s="68" t="s">
        <v>2198</v>
      </c>
      <c r="D1933" s="68" t="s">
        <v>1989</v>
      </c>
      <c r="E1933" s="68" t="s">
        <v>1990</v>
      </c>
      <c r="F1933" s="68" t="s">
        <v>1991</v>
      </c>
      <c r="G1933" s="68" t="s">
        <v>1958</v>
      </c>
      <c r="H1933" s="68" t="s">
        <v>1959</v>
      </c>
      <c r="I1933" s="68">
        <v>14</v>
      </c>
      <c r="J1933" s="68" t="s">
        <v>2267</v>
      </c>
      <c r="K1933" s="68">
        <v>1.2</v>
      </c>
      <c r="L1933" s="68">
        <v>0.61</v>
      </c>
      <c r="M1933" s="68" t="s">
        <v>1960</v>
      </c>
      <c r="N1933" s="143">
        <f>IF(対応ガラス検索!$E$2="-","",IF(対応ガラス検索!$E$2&gt;=K1933,MAX($N$2:N1932)+1,""))</f>
        <v>1932</v>
      </c>
      <c r="O1933" s="143">
        <f>IF(対応ガラス検索!$E$2="-","",IF(L1933&lt;=0.65,MAX($O$2:O1932)+1,""))</f>
        <v>1932</v>
      </c>
      <c r="P1933" s="144"/>
      <c r="Q1933" s="145"/>
    </row>
    <row r="1934" spans="1:17" x14ac:dyDescent="0.4">
      <c r="A1934" s="68">
        <v>1933</v>
      </c>
      <c r="B1934" s="68" t="s">
        <v>2295</v>
      </c>
      <c r="C1934" s="68" t="s">
        <v>2198</v>
      </c>
      <c r="D1934" s="68" t="s">
        <v>1992</v>
      </c>
      <c r="E1934" s="68" t="s">
        <v>1990</v>
      </c>
      <c r="F1934" s="68" t="s">
        <v>1991</v>
      </c>
      <c r="G1934" s="68" t="s">
        <v>1962</v>
      </c>
      <c r="H1934" s="68" t="s">
        <v>1963</v>
      </c>
      <c r="I1934" s="68">
        <v>6</v>
      </c>
      <c r="J1934" s="68" t="s">
        <v>2296</v>
      </c>
      <c r="K1934" s="68">
        <v>2.5</v>
      </c>
      <c r="L1934" s="68">
        <v>0.59</v>
      </c>
      <c r="M1934" s="68" t="s">
        <v>1960</v>
      </c>
      <c r="N1934" s="143">
        <f>IF(対応ガラス検索!$E$2="-","",IF(対応ガラス検索!$E$2&gt;=K1934,MAX($N$2:N1933)+1,""))</f>
        <v>1933</v>
      </c>
      <c r="O1934" s="143">
        <f>IF(対応ガラス検索!$E$2="-","",IF(L1934&lt;=0.65,MAX($O$2:O1933)+1,""))</f>
        <v>1933</v>
      </c>
      <c r="P1934" s="144"/>
      <c r="Q1934" s="145"/>
    </row>
    <row r="1935" spans="1:17" x14ac:dyDescent="0.4">
      <c r="A1935" s="68">
        <v>1934</v>
      </c>
      <c r="B1935" s="68" t="s">
        <v>2295</v>
      </c>
      <c r="C1935" s="68" t="s">
        <v>2198</v>
      </c>
      <c r="D1935" s="68" t="s">
        <v>1992</v>
      </c>
      <c r="E1935" s="68" t="s">
        <v>1990</v>
      </c>
      <c r="F1935" s="68" t="s">
        <v>1991</v>
      </c>
      <c r="G1935" s="68" t="s">
        <v>1962</v>
      </c>
      <c r="H1935" s="68" t="s">
        <v>1963</v>
      </c>
      <c r="I1935" s="68">
        <v>7</v>
      </c>
      <c r="J1935" s="68" t="s">
        <v>2296</v>
      </c>
      <c r="K1935" s="68">
        <v>2.2999999999999998</v>
      </c>
      <c r="L1935" s="68">
        <v>0.59</v>
      </c>
      <c r="M1935" s="68" t="s">
        <v>1960</v>
      </c>
      <c r="N1935" s="143">
        <f>IF(対応ガラス検索!$E$2="-","",IF(対応ガラス検索!$E$2&gt;=K1935,MAX($N$2:N1934)+1,""))</f>
        <v>1934</v>
      </c>
      <c r="O1935" s="143">
        <f>IF(対応ガラス検索!$E$2="-","",IF(L1935&lt;=0.65,MAX($O$2:O1934)+1,""))</f>
        <v>1934</v>
      </c>
      <c r="P1935" s="144"/>
      <c r="Q1935" s="145"/>
    </row>
    <row r="1936" spans="1:17" x14ac:dyDescent="0.4">
      <c r="A1936" s="68">
        <v>1935</v>
      </c>
      <c r="B1936" s="68" t="s">
        <v>2295</v>
      </c>
      <c r="C1936" s="68" t="s">
        <v>2198</v>
      </c>
      <c r="D1936" s="68" t="s">
        <v>1992</v>
      </c>
      <c r="E1936" s="68" t="s">
        <v>1990</v>
      </c>
      <c r="F1936" s="68" t="s">
        <v>1991</v>
      </c>
      <c r="G1936" s="68" t="s">
        <v>1962</v>
      </c>
      <c r="H1936" s="68" t="s">
        <v>1963</v>
      </c>
      <c r="I1936" s="68">
        <v>8</v>
      </c>
      <c r="J1936" s="68" t="s">
        <v>2296</v>
      </c>
      <c r="K1936" s="68">
        <v>2.1</v>
      </c>
      <c r="L1936" s="68">
        <v>0.59</v>
      </c>
      <c r="M1936" s="68" t="s">
        <v>1960</v>
      </c>
      <c r="N1936" s="143">
        <f>IF(対応ガラス検索!$E$2="-","",IF(対応ガラス検索!$E$2&gt;=K1936,MAX($N$2:N1935)+1,""))</f>
        <v>1935</v>
      </c>
      <c r="O1936" s="143">
        <f>IF(対応ガラス検索!$E$2="-","",IF(L1936&lt;=0.65,MAX($O$2:O1935)+1,""))</f>
        <v>1935</v>
      </c>
      <c r="P1936" s="144"/>
      <c r="Q1936" s="145"/>
    </row>
    <row r="1937" spans="1:17" x14ac:dyDescent="0.4">
      <c r="A1937" s="68">
        <v>1936</v>
      </c>
      <c r="B1937" s="68" t="s">
        <v>2295</v>
      </c>
      <c r="C1937" s="68" t="s">
        <v>2198</v>
      </c>
      <c r="D1937" s="68" t="s">
        <v>1992</v>
      </c>
      <c r="E1937" s="68" t="s">
        <v>1990</v>
      </c>
      <c r="F1937" s="68" t="s">
        <v>1991</v>
      </c>
      <c r="G1937" s="68" t="s">
        <v>1962</v>
      </c>
      <c r="H1937" s="68" t="s">
        <v>1963</v>
      </c>
      <c r="I1937" s="68">
        <v>9</v>
      </c>
      <c r="J1937" s="68" t="s">
        <v>2296</v>
      </c>
      <c r="K1937" s="68">
        <v>2</v>
      </c>
      <c r="L1937" s="68">
        <v>0.59</v>
      </c>
      <c r="M1937" s="68" t="s">
        <v>1960</v>
      </c>
      <c r="N1937" s="143">
        <f>IF(対応ガラス検索!$E$2="-","",IF(対応ガラス検索!$E$2&gt;=K1937,MAX($N$2:N1936)+1,""))</f>
        <v>1936</v>
      </c>
      <c r="O1937" s="143">
        <f>IF(対応ガラス検索!$E$2="-","",IF(L1937&lt;=0.65,MAX($O$2:O1936)+1,""))</f>
        <v>1936</v>
      </c>
      <c r="P1937" s="144"/>
      <c r="Q1937" s="145"/>
    </row>
    <row r="1938" spans="1:17" x14ac:dyDescent="0.4">
      <c r="A1938" s="68">
        <v>1937</v>
      </c>
      <c r="B1938" s="68" t="s">
        <v>2295</v>
      </c>
      <c r="C1938" s="68" t="s">
        <v>2198</v>
      </c>
      <c r="D1938" s="68" t="s">
        <v>1992</v>
      </c>
      <c r="E1938" s="68" t="s">
        <v>1990</v>
      </c>
      <c r="F1938" s="68" t="s">
        <v>1991</v>
      </c>
      <c r="G1938" s="68" t="s">
        <v>1962</v>
      </c>
      <c r="H1938" s="68" t="s">
        <v>1963</v>
      </c>
      <c r="I1938" s="68">
        <v>10</v>
      </c>
      <c r="J1938" s="68" t="s">
        <v>2296</v>
      </c>
      <c r="K1938" s="68">
        <v>1.9</v>
      </c>
      <c r="L1938" s="68">
        <v>0.59</v>
      </c>
      <c r="M1938" s="68" t="s">
        <v>1960</v>
      </c>
      <c r="N1938" s="143">
        <f>IF(対応ガラス検索!$E$2="-","",IF(対応ガラス検索!$E$2&gt;=K1938,MAX($N$2:N1937)+1,""))</f>
        <v>1937</v>
      </c>
      <c r="O1938" s="143">
        <f>IF(対応ガラス検索!$E$2="-","",IF(L1938&lt;=0.65,MAX($O$2:O1937)+1,""))</f>
        <v>1937</v>
      </c>
      <c r="P1938" s="144"/>
      <c r="Q1938" s="145"/>
    </row>
    <row r="1939" spans="1:17" x14ac:dyDescent="0.4">
      <c r="A1939" s="68">
        <v>1938</v>
      </c>
      <c r="B1939" s="68" t="s">
        <v>2295</v>
      </c>
      <c r="C1939" s="68" t="s">
        <v>2198</v>
      </c>
      <c r="D1939" s="68" t="s">
        <v>1992</v>
      </c>
      <c r="E1939" s="68" t="s">
        <v>1990</v>
      </c>
      <c r="F1939" s="68" t="s">
        <v>1991</v>
      </c>
      <c r="G1939" s="68" t="s">
        <v>1962</v>
      </c>
      <c r="H1939" s="68" t="s">
        <v>1963</v>
      </c>
      <c r="I1939" s="68">
        <v>11</v>
      </c>
      <c r="J1939" s="68" t="s">
        <v>2296</v>
      </c>
      <c r="K1939" s="68">
        <v>1.8</v>
      </c>
      <c r="L1939" s="68">
        <v>0.59</v>
      </c>
      <c r="M1939" s="68" t="s">
        <v>1960</v>
      </c>
      <c r="N1939" s="143">
        <f>IF(対応ガラス検索!$E$2="-","",IF(対応ガラス検索!$E$2&gt;=K1939,MAX($N$2:N1938)+1,""))</f>
        <v>1938</v>
      </c>
      <c r="O1939" s="143">
        <f>IF(対応ガラス検索!$E$2="-","",IF(L1939&lt;=0.65,MAX($O$2:O1938)+1,""))</f>
        <v>1938</v>
      </c>
      <c r="P1939" s="144"/>
      <c r="Q1939" s="145"/>
    </row>
    <row r="1940" spans="1:17" x14ac:dyDescent="0.4">
      <c r="A1940" s="68">
        <v>1939</v>
      </c>
      <c r="B1940" s="68" t="s">
        <v>2295</v>
      </c>
      <c r="C1940" s="68" t="s">
        <v>2198</v>
      </c>
      <c r="D1940" s="68" t="s">
        <v>1992</v>
      </c>
      <c r="E1940" s="68" t="s">
        <v>1990</v>
      </c>
      <c r="F1940" s="68" t="s">
        <v>1991</v>
      </c>
      <c r="G1940" s="68" t="s">
        <v>1962</v>
      </c>
      <c r="H1940" s="68" t="s">
        <v>1963</v>
      </c>
      <c r="I1940" s="68">
        <v>12</v>
      </c>
      <c r="J1940" s="68" t="s">
        <v>2296</v>
      </c>
      <c r="K1940" s="68">
        <v>1.7</v>
      </c>
      <c r="L1940" s="68">
        <v>0.6</v>
      </c>
      <c r="M1940" s="68" t="s">
        <v>1960</v>
      </c>
      <c r="N1940" s="143">
        <f>IF(対応ガラス検索!$E$2="-","",IF(対応ガラス検索!$E$2&gt;=K1940,MAX($N$2:N1939)+1,""))</f>
        <v>1939</v>
      </c>
      <c r="O1940" s="143">
        <f>IF(対応ガラス検索!$E$2="-","",IF(L1940&lt;=0.65,MAX($O$2:O1939)+1,""))</f>
        <v>1939</v>
      </c>
      <c r="P1940" s="144"/>
      <c r="Q1940" s="145"/>
    </row>
    <row r="1941" spans="1:17" x14ac:dyDescent="0.4">
      <c r="A1941" s="68">
        <v>1940</v>
      </c>
      <c r="B1941" s="68" t="s">
        <v>2295</v>
      </c>
      <c r="C1941" s="68" t="s">
        <v>2198</v>
      </c>
      <c r="D1941" s="68" t="s">
        <v>1992</v>
      </c>
      <c r="E1941" s="68" t="s">
        <v>1990</v>
      </c>
      <c r="F1941" s="68" t="s">
        <v>1991</v>
      </c>
      <c r="G1941" s="68" t="s">
        <v>1962</v>
      </c>
      <c r="H1941" s="68" t="s">
        <v>1963</v>
      </c>
      <c r="I1941" s="68">
        <v>13</v>
      </c>
      <c r="J1941" s="68" t="s">
        <v>2296</v>
      </c>
      <c r="K1941" s="68">
        <v>1.6</v>
      </c>
      <c r="L1941" s="68">
        <v>0.6</v>
      </c>
      <c r="M1941" s="68" t="s">
        <v>1960</v>
      </c>
      <c r="N1941" s="143">
        <f>IF(対応ガラス検索!$E$2="-","",IF(対応ガラス検索!$E$2&gt;=K1941,MAX($N$2:N1940)+1,""))</f>
        <v>1940</v>
      </c>
      <c r="O1941" s="143">
        <f>IF(対応ガラス検索!$E$2="-","",IF(L1941&lt;=0.65,MAX($O$2:O1940)+1,""))</f>
        <v>1940</v>
      </c>
      <c r="P1941" s="144"/>
      <c r="Q1941" s="145"/>
    </row>
    <row r="1942" spans="1:17" x14ac:dyDescent="0.4">
      <c r="A1942" s="68">
        <v>1941</v>
      </c>
      <c r="B1942" s="68" t="s">
        <v>2295</v>
      </c>
      <c r="C1942" s="68" t="s">
        <v>2198</v>
      </c>
      <c r="D1942" s="68" t="s">
        <v>1992</v>
      </c>
      <c r="E1942" s="68" t="s">
        <v>1990</v>
      </c>
      <c r="F1942" s="68" t="s">
        <v>1991</v>
      </c>
      <c r="G1942" s="68" t="s">
        <v>1962</v>
      </c>
      <c r="H1942" s="68" t="s">
        <v>1963</v>
      </c>
      <c r="I1942" s="68">
        <v>6</v>
      </c>
      <c r="J1942" s="68" t="s">
        <v>2267</v>
      </c>
      <c r="K1942" s="68">
        <v>2.1</v>
      </c>
      <c r="L1942" s="68">
        <v>0.59</v>
      </c>
      <c r="M1942" s="68" t="s">
        <v>1960</v>
      </c>
      <c r="N1942" s="143">
        <f>IF(対応ガラス検索!$E$2="-","",IF(対応ガラス検索!$E$2&gt;=K1942,MAX($N$2:N1941)+1,""))</f>
        <v>1941</v>
      </c>
      <c r="O1942" s="143">
        <f>IF(対応ガラス検索!$E$2="-","",IF(L1942&lt;=0.65,MAX($O$2:O1941)+1,""))</f>
        <v>1941</v>
      </c>
      <c r="P1942" s="144"/>
      <c r="Q1942" s="145"/>
    </row>
    <row r="1943" spans="1:17" x14ac:dyDescent="0.4">
      <c r="A1943" s="68">
        <v>1942</v>
      </c>
      <c r="B1943" s="68" t="s">
        <v>2295</v>
      </c>
      <c r="C1943" s="68" t="s">
        <v>2198</v>
      </c>
      <c r="D1943" s="68" t="s">
        <v>1992</v>
      </c>
      <c r="E1943" s="68" t="s">
        <v>1990</v>
      </c>
      <c r="F1943" s="68" t="s">
        <v>1991</v>
      </c>
      <c r="G1943" s="68" t="s">
        <v>1962</v>
      </c>
      <c r="H1943" s="68" t="s">
        <v>1963</v>
      </c>
      <c r="I1943" s="68">
        <v>7</v>
      </c>
      <c r="J1943" s="68" t="s">
        <v>2267</v>
      </c>
      <c r="K1943" s="68">
        <v>1.9</v>
      </c>
      <c r="L1943" s="68">
        <v>0.59</v>
      </c>
      <c r="M1943" s="68" t="s">
        <v>1960</v>
      </c>
      <c r="N1943" s="143">
        <f>IF(対応ガラス検索!$E$2="-","",IF(対応ガラス検索!$E$2&gt;=K1943,MAX($N$2:N1942)+1,""))</f>
        <v>1942</v>
      </c>
      <c r="O1943" s="143">
        <f>IF(対応ガラス検索!$E$2="-","",IF(L1943&lt;=0.65,MAX($O$2:O1942)+1,""))</f>
        <v>1942</v>
      </c>
      <c r="P1943" s="144"/>
      <c r="Q1943" s="145"/>
    </row>
    <row r="1944" spans="1:17" x14ac:dyDescent="0.4">
      <c r="A1944" s="68">
        <v>1943</v>
      </c>
      <c r="B1944" s="68" t="s">
        <v>2295</v>
      </c>
      <c r="C1944" s="68" t="s">
        <v>2198</v>
      </c>
      <c r="D1944" s="68" t="s">
        <v>1992</v>
      </c>
      <c r="E1944" s="68" t="s">
        <v>1990</v>
      </c>
      <c r="F1944" s="68" t="s">
        <v>1991</v>
      </c>
      <c r="G1944" s="68" t="s">
        <v>1962</v>
      </c>
      <c r="H1944" s="68" t="s">
        <v>1963</v>
      </c>
      <c r="I1944" s="68">
        <v>8</v>
      </c>
      <c r="J1944" s="68" t="s">
        <v>2267</v>
      </c>
      <c r="K1944" s="142">
        <v>1.7</v>
      </c>
      <c r="L1944" s="68">
        <v>0.6</v>
      </c>
      <c r="M1944" s="68" t="s">
        <v>1960</v>
      </c>
      <c r="N1944" s="143">
        <f>IF(対応ガラス検索!$E$2="-","",IF(対応ガラス検索!$E$2&gt;=K1944,MAX($N$2:N1943)+1,""))</f>
        <v>1943</v>
      </c>
      <c r="O1944" s="143">
        <f>IF(対応ガラス検索!$E$2="-","",IF(L1944&lt;=0.65,MAX($O$2:O1943)+1,""))</f>
        <v>1943</v>
      </c>
      <c r="P1944" s="144"/>
      <c r="Q1944" s="145"/>
    </row>
    <row r="1945" spans="1:17" x14ac:dyDescent="0.4">
      <c r="A1945" s="68">
        <v>1944</v>
      </c>
      <c r="B1945" s="68" t="s">
        <v>2295</v>
      </c>
      <c r="C1945" s="68" t="s">
        <v>2198</v>
      </c>
      <c r="D1945" s="68" t="s">
        <v>1992</v>
      </c>
      <c r="E1945" s="68" t="s">
        <v>1990</v>
      </c>
      <c r="F1945" s="68" t="s">
        <v>1991</v>
      </c>
      <c r="G1945" s="68" t="s">
        <v>1962</v>
      </c>
      <c r="H1945" s="68" t="s">
        <v>1963</v>
      </c>
      <c r="I1945" s="68">
        <v>9</v>
      </c>
      <c r="J1945" s="68" t="s">
        <v>2267</v>
      </c>
      <c r="K1945" s="142">
        <v>1.6</v>
      </c>
      <c r="L1945" s="68">
        <v>0.6</v>
      </c>
      <c r="M1945" s="68" t="s">
        <v>1960</v>
      </c>
      <c r="N1945" s="143">
        <f>IF(対応ガラス検索!$E$2="-","",IF(対応ガラス検索!$E$2&gt;=K1945,MAX($N$2:N1944)+1,""))</f>
        <v>1944</v>
      </c>
      <c r="O1945" s="143">
        <f>IF(対応ガラス検索!$E$2="-","",IF(L1945&lt;=0.65,MAX($O$2:O1944)+1,""))</f>
        <v>1944</v>
      </c>
      <c r="P1945" s="144"/>
      <c r="Q1945" s="145"/>
    </row>
    <row r="1946" spans="1:17" x14ac:dyDescent="0.4">
      <c r="A1946" s="68">
        <v>1945</v>
      </c>
      <c r="B1946" s="68" t="s">
        <v>2295</v>
      </c>
      <c r="C1946" s="68" t="s">
        <v>2198</v>
      </c>
      <c r="D1946" s="68" t="s">
        <v>1992</v>
      </c>
      <c r="E1946" s="68" t="s">
        <v>1990</v>
      </c>
      <c r="F1946" s="68" t="s">
        <v>1991</v>
      </c>
      <c r="G1946" s="68" t="s">
        <v>1962</v>
      </c>
      <c r="H1946" s="68" t="s">
        <v>1963</v>
      </c>
      <c r="I1946" s="68">
        <v>10</v>
      </c>
      <c r="J1946" s="68" t="s">
        <v>2267</v>
      </c>
      <c r="K1946" s="68">
        <v>1.5</v>
      </c>
      <c r="L1946" s="68">
        <v>0.6</v>
      </c>
      <c r="M1946" s="68" t="s">
        <v>1960</v>
      </c>
      <c r="N1946" s="143">
        <f>IF(対応ガラス検索!$E$2="-","",IF(対応ガラス検索!$E$2&gt;=K1946,MAX($N$2:N1945)+1,""))</f>
        <v>1945</v>
      </c>
      <c r="O1946" s="143">
        <f>IF(対応ガラス検索!$E$2="-","",IF(L1946&lt;=0.65,MAX($O$2:O1945)+1,""))</f>
        <v>1945</v>
      </c>
      <c r="P1946" s="144"/>
      <c r="Q1946" s="145"/>
    </row>
    <row r="1947" spans="1:17" x14ac:dyDescent="0.4">
      <c r="A1947" s="68">
        <v>1946</v>
      </c>
      <c r="B1947" s="68" t="s">
        <v>2295</v>
      </c>
      <c r="C1947" s="68" t="s">
        <v>2198</v>
      </c>
      <c r="D1947" s="68" t="s">
        <v>1992</v>
      </c>
      <c r="E1947" s="68" t="s">
        <v>1990</v>
      </c>
      <c r="F1947" s="68" t="s">
        <v>1991</v>
      </c>
      <c r="G1947" s="68" t="s">
        <v>1962</v>
      </c>
      <c r="H1947" s="68" t="s">
        <v>1963</v>
      </c>
      <c r="I1947" s="68">
        <v>11</v>
      </c>
      <c r="J1947" s="68" t="s">
        <v>2267</v>
      </c>
      <c r="K1947" s="68">
        <v>1.4</v>
      </c>
      <c r="L1947" s="68">
        <v>0.6</v>
      </c>
      <c r="M1947" s="68" t="s">
        <v>1960</v>
      </c>
      <c r="N1947" s="143">
        <f>IF(対応ガラス検索!$E$2="-","",IF(対応ガラス検索!$E$2&gt;=K1947,MAX($N$2:N1946)+1,""))</f>
        <v>1946</v>
      </c>
      <c r="O1947" s="143">
        <f>IF(対応ガラス検索!$E$2="-","",IF(L1947&lt;=0.65,MAX($O$2:O1946)+1,""))</f>
        <v>1946</v>
      </c>
      <c r="P1947" s="144"/>
      <c r="Q1947" s="145"/>
    </row>
    <row r="1948" spans="1:17" x14ac:dyDescent="0.4">
      <c r="A1948" s="68">
        <v>1947</v>
      </c>
      <c r="B1948" s="68" t="s">
        <v>2295</v>
      </c>
      <c r="C1948" s="68" t="s">
        <v>2198</v>
      </c>
      <c r="D1948" s="68" t="s">
        <v>1992</v>
      </c>
      <c r="E1948" s="68" t="s">
        <v>1990</v>
      </c>
      <c r="F1948" s="68" t="s">
        <v>1991</v>
      </c>
      <c r="G1948" s="68" t="s">
        <v>1962</v>
      </c>
      <c r="H1948" s="68" t="s">
        <v>1963</v>
      </c>
      <c r="I1948" s="68">
        <v>12</v>
      </c>
      <c r="J1948" s="68" t="s">
        <v>2267</v>
      </c>
      <c r="K1948" s="68">
        <v>1.3</v>
      </c>
      <c r="L1948" s="68">
        <v>0.6</v>
      </c>
      <c r="M1948" s="68" t="s">
        <v>1960</v>
      </c>
      <c r="N1948" s="143">
        <f>IF(対応ガラス検索!$E$2="-","",IF(対応ガラス検索!$E$2&gt;=K1948,MAX($N$2:N1947)+1,""))</f>
        <v>1947</v>
      </c>
      <c r="O1948" s="143">
        <f>IF(対応ガラス検索!$E$2="-","",IF(L1948&lt;=0.65,MAX($O$2:O1947)+1,""))</f>
        <v>1947</v>
      </c>
      <c r="P1948" s="144"/>
      <c r="Q1948" s="145"/>
    </row>
    <row r="1949" spans="1:17" x14ac:dyDescent="0.4">
      <c r="A1949" s="68">
        <v>1948</v>
      </c>
      <c r="B1949" s="68" t="s">
        <v>2295</v>
      </c>
      <c r="C1949" s="68" t="s">
        <v>2198</v>
      </c>
      <c r="D1949" s="68" t="s">
        <v>1992</v>
      </c>
      <c r="E1949" s="68" t="s">
        <v>1990</v>
      </c>
      <c r="F1949" s="68" t="s">
        <v>1991</v>
      </c>
      <c r="G1949" s="68" t="s">
        <v>1962</v>
      </c>
      <c r="H1949" s="68" t="s">
        <v>1963</v>
      </c>
      <c r="I1949" s="68">
        <v>13</v>
      </c>
      <c r="J1949" s="68" t="s">
        <v>2267</v>
      </c>
      <c r="K1949" s="68">
        <v>1.3</v>
      </c>
      <c r="L1949" s="68">
        <v>0.6</v>
      </c>
      <c r="M1949" s="68" t="s">
        <v>1960</v>
      </c>
      <c r="N1949" s="143">
        <f>IF(対応ガラス検索!$E$2="-","",IF(対応ガラス検索!$E$2&gt;=K1949,MAX($N$2:N1948)+1,""))</f>
        <v>1948</v>
      </c>
      <c r="O1949" s="143">
        <f>IF(対応ガラス検索!$E$2="-","",IF(L1949&lt;=0.65,MAX($O$2:O1948)+1,""))</f>
        <v>1948</v>
      </c>
      <c r="P1949" s="144"/>
      <c r="Q1949" s="145"/>
    </row>
    <row r="1950" spans="1:17" x14ac:dyDescent="0.4">
      <c r="A1950" s="68">
        <v>1949</v>
      </c>
      <c r="B1950" s="68" t="s">
        <v>2295</v>
      </c>
      <c r="C1950" s="68" t="s">
        <v>2198</v>
      </c>
      <c r="D1950" s="68" t="s">
        <v>1993</v>
      </c>
      <c r="E1950" s="68" t="s">
        <v>1990</v>
      </c>
      <c r="F1950" s="68" t="s">
        <v>1991</v>
      </c>
      <c r="G1950" s="68" t="s">
        <v>1965</v>
      </c>
      <c r="H1950" s="68" t="s">
        <v>1966</v>
      </c>
      <c r="I1950" s="68">
        <v>6</v>
      </c>
      <c r="J1950" s="68" t="s">
        <v>2296</v>
      </c>
      <c r="K1950" s="68">
        <v>2.5</v>
      </c>
      <c r="L1950" s="68">
        <v>0.59</v>
      </c>
      <c r="M1950" s="68" t="s">
        <v>1960</v>
      </c>
      <c r="N1950" s="143">
        <f>IF(対応ガラス検索!$E$2="-","",IF(対応ガラス検索!$E$2&gt;=K1950,MAX($N$2:N1949)+1,""))</f>
        <v>1949</v>
      </c>
      <c r="O1950" s="143">
        <f>IF(対応ガラス検索!$E$2="-","",IF(L1950&lt;=0.65,MAX($O$2:O1949)+1,""))</f>
        <v>1949</v>
      </c>
      <c r="P1950" s="144"/>
      <c r="Q1950" s="145"/>
    </row>
    <row r="1951" spans="1:17" x14ac:dyDescent="0.4">
      <c r="A1951" s="68">
        <v>1950</v>
      </c>
      <c r="B1951" s="68" t="s">
        <v>2295</v>
      </c>
      <c r="C1951" s="68" t="s">
        <v>2198</v>
      </c>
      <c r="D1951" s="68" t="s">
        <v>1993</v>
      </c>
      <c r="E1951" s="68" t="s">
        <v>1990</v>
      </c>
      <c r="F1951" s="68" t="s">
        <v>1991</v>
      </c>
      <c r="G1951" s="68" t="s">
        <v>1965</v>
      </c>
      <c r="H1951" s="68" t="s">
        <v>1966</v>
      </c>
      <c r="I1951" s="68">
        <v>7</v>
      </c>
      <c r="J1951" s="68" t="s">
        <v>2296</v>
      </c>
      <c r="K1951" s="68">
        <v>2.2999999999999998</v>
      </c>
      <c r="L1951" s="68">
        <v>0.59</v>
      </c>
      <c r="M1951" s="68" t="s">
        <v>1960</v>
      </c>
      <c r="N1951" s="143">
        <f>IF(対応ガラス検索!$E$2="-","",IF(対応ガラス検索!$E$2&gt;=K1951,MAX($N$2:N1950)+1,""))</f>
        <v>1950</v>
      </c>
      <c r="O1951" s="143">
        <f>IF(対応ガラス検索!$E$2="-","",IF(L1951&lt;=0.65,MAX($O$2:O1950)+1,""))</f>
        <v>1950</v>
      </c>
      <c r="P1951" s="144"/>
      <c r="Q1951" s="145"/>
    </row>
    <row r="1952" spans="1:17" x14ac:dyDescent="0.4">
      <c r="A1952" s="68">
        <v>1951</v>
      </c>
      <c r="B1952" s="68" t="s">
        <v>2295</v>
      </c>
      <c r="C1952" s="68" t="s">
        <v>2198</v>
      </c>
      <c r="D1952" s="68" t="s">
        <v>1993</v>
      </c>
      <c r="E1952" s="68" t="s">
        <v>1990</v>
      </c>
      <c r="F1952" s="68" t="s">
        <v>1991</v>
      </c>
      <c r="G1952" s="68" t="s">
        <v>1965</v>
      </c>
      <c r="H1952" s="68" t="s">
        <v>1966</v>
      </c>
      <c r="I1952" s="68">
        <v>8</v>
      </c>
      <c r="J1952" s="68" t="s">
        <v>2296</v>
      </c>
      <c r="K1952" s="68">
        <v>2.1</v>
      </c>
      <c r="L1952" s="68">
        <v>0.59</v>
      </c>
      <c r="M1952" s="68" t="s">
        <v>1960</v>
      </c>
      <c r="N1952" s="143">
        <f>IF(対応ガラス検索!$E$2="-","",IF(対応ガラス検索!$E$2&gt;=K1952,MAX($N$2:N1951)+1,""))</f>
        <v>1951</v>
      </c>
      <c r="O1952" s="143">
        <f>IF(対応ガラス検索!$E$2="-","",IF(L1952&lt;=0.65,MAX($O$2:O1951)+1,""))</f>
        <v>1951</v>
      </c>
      <c r="P1952" s="144"/>
      <c r="Q1952" s="145"/>
    </row>
    <row r="1953" spans="1:17" x14ac:dyDescent="0.4">
      <c r="A1953" s="68">
        <v>1952</v>
      </c>
      <c r="B1953" s="68" t="s">
        <v>2295</v>
      </c>
      <c r="C1953" s="68" t="s">
        <v>2198</v>
      </c>
      <c r="D1953" s="68" t="s">
        <v>1993</v>
      </c>
      <c r="E1953" s="68" t="s">
        <v>1990</v>
      </c>
      <c r="F1953" s="68" t="s">
        <v>1991</v>
      </c>
      <c r="G1953" s="68" t="s">
        <v>1965</v>
      </c>
      <c r="H1953" s="68" t="s">
        <v>1966</v>
      </c>
      <c r="I1953" s="68">
        <v>9</v>
      </c>
      <c r="J1953" s="68" t="s">
        <v>2296</v>
      </c>
      <c r="K1953" s="68">
        <v>2</v>
      </c>
      <c r="L1953" s="68">
        <v>0.6</v>
      </c>
      <c r="M1953" s="68" t="s">
        <v>1960</v>
      </c>
      <c r="N1953" s="143">
        <f>IF(対応ガラス検索!$E$2="-","",IF(対応ガラス検索!$E$2&gt;=K1953,MAX($N$2:N1952)+1,""))</f>
        <v>1952</v>
      </c>
      <c r="O1953" s="143">
        <f>IF(対応ガラス検索!$E$2="-","",IF(L1953&lt;=0.65,MAX($O$2:O1952)+1,""))</f>
        <v>1952</v>
      </c>
      <c r="P1953" s="144"/>
      <c r="Q1953" s="145"/>
    </row>
    <row r="1954" spans="1:17" x14ac:dyDescent="0.4">
      <c r="A1954" s="68">
        <v>1953</v>
      </c>
      <c r="B1954" s="68" t="s">
        <v>2295</v>
      </c>
      <c r="C1954" s="68" t="s">
        <v>2198</v>
      </c>
      <c r="D1954" s="68" t="s">
        <v>1993</v>
      </c>
      <c r="E1954" s="68" t="s">
        <v>1990</v>
      </c>
      <c r="F1954" s="68" t="s">
        <v>1991</v>
      </c>
      <c r="G1954" s="68" t="s">
        <v>1965</v>
      </c>
      <c r="H1954" s="68" t="s">
        <v>1966</v>
      </c>
      <c r="I1954" s="68">
        <v>10</v>
      </c>
      <c r="J1954" s="68" t="s">
        <v>2296</v>
      </c>
      <c r="K1954" s="68">
        <v>1.9</v>
      </c>
      <c r="L1954" s="68">
        <v>0.6</v>
      </c>
      <c r="M1954" s="68" t="s">
        <v>1960</v>
      </c>
      <c r="N1954" s="143">
        <f>IF(対応ガラス検索!$E$2="-","",IF(対応ガラス検索!$E$2&gt;=K1954,MAX($N$2:N1953)+1,""))</f>
        <v>1953</v>
      </c>
      <c r="O1954" s="143">
        <f>IF(対応ガラス検索!$E$2="-","",IF(L1954&lt;=0.65,MAX($O$2:O1953)+1,""))</f>
        <v>1953</v>
      </c>
      <c r="P1954" s="144"/>
      <c r="Q1954" s="145"/>
    </row>
    <row r="1955" spans="1:17" x14ac:dyDescent="0.4">
      <c r="A1955" s="68">
        <v>1954</v>
      </c>
      <c r="B1955" s="68" t="s">
        <v>2295</v>
      </c>
      <c r="C1955" s="68" t="s">
        <v>2198</v>
      </c>
      <c r="D1955" s="68" t="s">
        <v>1993</v>
      </c>
      <c r="E1955" s="68" t="s">
        <v>1990</v>
      </c>
      <c r="F1955" s="68" t="s">
        <v>1991</v>
      </c>
      <c r="G1955" s="68" t="s">
        <v>1965</v>
      </c>
      <c r="H1955" s="68" t="s">
        <v>1966</v>
      </c>
      <c r="I1955" s="68">
        <v>11</v>
      </c>
      <c r="J1955" s="68" t="s">
        <v>2296</v>
      </c>
      <c r="K1955" s="68">
        <v>1.8</v>
      </c>
      <c r="L1955" s="68">
        <v>0.6</v>
      </c>
      <c r="M1955" s="68" t="s">
        <v>1960</v>
      </c>
      <c r="N1955" s="143">
        <f>IF(対応ガラス検索!$E$2="-","",IF(対応ガラス検索!$E$2&gt;=K1955,MAX($N$2:N1954)+1,""))</f>
        <v>1954</v>
      </c>
      <c r="O1955" s="143">
        <f>IF(対応ガラス検索!$E$2="-","",IF(L1955&lt;=0.65,MAX($O$2:O1954)+1,""))</f>
        <v>1954</v>
      </c>
      <c r="P1955" s="144"/>
      <c r="Q1955" s="145"/>
    </row>
    <row r="1956" spans="1:17" x14ac:dyDescent="0.4">
      <c r="A1956" s="68">
        <v>1955</v>
      </c>
      <c r="B1956" s="68" t="s">
        <v>2295</v>
      </c>
      <c r="C1956" s="68" t="s">
        <v>2198</v>
      </c>
      <c r="D1956" s="68" t="s">
        <v>1993</v>
      </c>
      <c r="E1956" s="68" t="s">
        <v>1990</v>
      </c>
      <c r="F1956" s="68" t="s">
        <v>1991</v>
      </c>
      <c r="G1956" s="68" t="s">
        <v>1965</v>
      </c>
      <c r="H1956" s="68" t="s">
        <v>1966</v>
      </c>
      <c r="I1956" s="68">
        <v>12</v>
      </c>
      <c r="J1956" s="68" t="s">
        <v>2296</v>
      </c>
      <c r="K1956" s="68">
        <v>1.7</v>
      </c>
      <c r="L1956" s="68">
        <v>0.6</v>
      </c>
      <c r="M1956" s="68" t="s">
        <v>1960</v>
      </c>
      <c r="N1956" s="143">
        <f>IF(対応ガラス検索!$E$2="-","",IF(対応ガラス検索!$E$2&gt;=K1956,MAX($N$2:N1955)+1,""))</f>
        <v>1955</v>
      </c>
      <c r="O1956" s="143">
        <f>IF(対応ガラス検索!$E$2="-","",IF(L1956&lt;=0.65,MAX($O$2:O1955)+1,""))</f>
        <v>1955</v>
      </c>
      <c r="P1956" s="144"/>
      <c r="Q1956" s="145"/>
    </row>
    <row r="1957" spans="1:17" x14ac:dyDescent="0.4">
      <c r="A1957" s="68">
        <v>1956</v>
      </c>
      <c r="B1957" s="68" t="s">
        <v>2295</v>
      </c>
      <c r="C1957" s="68" t="s">
        <v>2198</v>
      </c>
      <c r="D1957" s="68" t="s">
        <v>1993</v>
      </c>
      <c r="E1957" s="68" t="s">
        <v>1990</v>
      </c>
      <c r="F1957" s="68" t="s">
        <v>1991</v>
      </c>
      <c r="G1957" s="68" t="s">
        <v>1965</v>
      </c>
      <c r="H1957" s="68" t="s">
        <v>1966</v>
      </c>
      <c r="I1957" s="68">
        <v>6</v>
      </c>
      <c r="J1957" s="68" t="s">
        <v>2267</v>
      </c>
      <c r="K1957" s="142">
        <v>2.1</v>
      </c>
      <c r="L1957" s="68">
        <v>0.59</v>
      </c>
      <c r="M1957" s="68" t="s">
        <v>1960</v>
      </c>
      <c r="N1957" s="143">
        <f>IF(対応ガラス検索!$E$2="-","",IF(対応ガラス検索!$E$2&gt;=K1957,MAX($N$2:N1956)+1,""))</f>
        <v>1956</v>
      </c>
      <c r="O1957" s="143">
        <f>IF(対応ガラス検索!$E$2="-","",IF(L1957&lt;=0.65,MAX($O$2:O1956)+1,""))</f>
        <v>1956</v>
      </c>
      <c r="P1957" s="144"/>
      <c r="Q1957" s="145"/>
    </row>
    <row r="1958" spans="1:17" x14ac:dyDescent="0.4">
      <c r="A1958" s="68">
        <v>1957</v>
      </c>
      <c r="B1958" s="68" t="s">
        <v>2295</v>
      </c>
      <c r="C1958" s="68" t="s">
        <v>2198</v>
      </c>
      <c r="D1958" s="68" t="s">
        <v>1993</v>
      </c>
      <c r="E1958" s="68" t="s">
        <v>1990</v>
      </c>
      <c r="F1958" s="68" t="s">
        <v>1991</v>
      </c>
      <c r="G1958" s="68" t="s">
        <v>1965</v>
      </c>
      <c r="H1958" s="68" t="s">
        <v>1966</v>
      </c>
      <c r="I1958" s="68">
        <v>7</v>
      </c>
      <c r="J1958" s="68" t="s">
        <v>2267</v>
      </c>
      <c r="K1958" s="142">
        <v>1.9</v>
      </c>
      <c r="L1958" s="68">
        <v>0.6</v>
      </c>
      <c r="M1958" s="68" t="s">
        <v>1960</v>
      </c>
      <c r="N1958" s="143">
        <f>IF(対応ガラス検索!$E$2="-","",IF(対応ガラス検索!$E$2&gt;=K1958,MAX($N$2:N1957)+1,""))</f>
        <v>1957</v>
      </c>
      <c r="O1958" s="143">
        <f>IF(対応ガラス検索!$E$2="-","",IF(L1958&lt;=0.65,MAX($O$2:O1957)+1,""))</f>
        <v>1957</v>
      </c>
      <c r="P1958" s="144"/>
      <c r="Q1958" s="145"/>
    </row>
    <row r="1959" spans="1:17" x14ac:dyDescent="0.4">
      <c r="A1959" s="68">
        <v>1958</v>
      </c>
      <c r="B1959" s="68" t="s">
        <v>2295</v>
      </c>
      <c r="C1959" s="68" t="s">
        <v>2198</v>
      </c>
      <c r="D1959" s="68" t="s">
        <v>1993</v>
      </c>
      <c r="E1959" s="68" t="s">
        <v>1990</v>
      </c>
      <c r="F1959" s="68" t="s">
        <v>1991</v>
      </c>
      <c r="G1959" s="68" t="s">
        <v>1965</v>
      </c>
      <c r="H1959" s="68" t="s">
        <v>1966</v>
      </c>
      <c r="I1959" s="68">
        <v>8</v>
      </c>
      <c r="J1959" s="68" t="s">
        <v>2267</v>
      </c>
      <c r="K1959" s="68">
        <v>1.7</v>
      </c>
      <c r="L1959" s="68">
        <v>0.6</v>
      </c>
      <c r="M1959" s="68" t="s">
        <v>1960</v>
      </c>
      <c r="N1959" s="143">
        <f>IF(対応ガラス検索!$E$2="-","",IF(対応ガラス検索!$E$2&gt;=K1959,MAX($N$2:N1958)+1,""))</f>
        <v>1958</v>
      </c>
      <c r="O1959" s="143">
        <f>IF(対応ガラス検索!$E$2="-","",IF(L1959&lt;=0.65,MAX($O$2:O1958)+1,""))</f>
        <v>1958</v>
      </c>
      <c r="P1959" s="144"/>
      <c r="Q1959" s="145"/>
    </row>
    <row r="1960" spans="1:17" x14ac:dyDescent="0.4">
      <c r="A1960" s="68">
        <v>1959</v>
      </c>
      <c r="B1960" s="68" t="s">
        <v>2295</v>
      </c>
      <c r="C1960" s="68" t="s">
        <v>2198</v>
      </c>
      <c r="D1960" s="68" t="s">
        <v>1993</v>
      </c>
      <c r="E1960" s="68" t="s">
        <v>1990</v>
      </c>
      <c r="F1960" s="68" t="s">
        <v>1991</v>
      </c>
      <c r="G1960" s="68" t="s">
        <v>1965</v>
      </c>
      <c r="H1960" s="68" t="s">
        <v>1966</v>
      </c>
      <c r="I1960" s="68">
        <v>9</v>
      </c>
      <c r="J1960" s="68" t="s">
        <v>2267</v>
      </c>
      <c r="K1960" s="68">
        <v>1.6</v>
      </c>
      <c r="L1960" s="68">
        <v>0.6</v>
      </c>
      <c r="M1960" s="68" t="s">
        <v>1960</v>
      </c>
      <c r="N1960" s="143">
        <f>IF(対応ガラス検索!$E$2="-","",IF(対応ガラス検索!$E$2&gt;=K1960,MAX($N$2:N1959)+1,""))</f>
        <v>1959</v>
      </c>
      <c r="O1960" s="143">
        <f>IF(対応ガラス検索!$E$2="-","",IF(L1960&lt;=0.65,MAX($O$2:O1959)+1,""))</f>
        <v>1959</v>
      </c>
      <c r="P1960" s="144"/>
      <c r="Q1960" s="145"/>
    </row>
    <row r="1961" spans="1:17" x14ac:dyDescent="0.4">
      <c r="A1961" s="68">
        <v>1960</v>
      </c>
      <c r="B1961" s="68" t="s">
        <v>2295</v>
      </c>
      <c r="C1961" s="68" t="s">
        <v>2198</v>
      </c>
      <c r="D1961" s="68" t="s">
        <v>1993</v>
      </c>
      <c r="E1961" s="68" t="s">
        <v>1990</v>
      </c>
      <c r="F1961" s="68" t="s">
        <v>1991</v>
      </c>
      <c r="G1961" s="68" t="s">
        <v>1965</v>
      </c>
      <c r="H1961" s="68" t="s">
        <v>1966</v>
      </c>
      <c r="I1961" s="68">
        <v>10</v>
      </c>
      <c r="J1961" s="68" t="s">
        <v>2267</v>
      </c>
      <c r="K1961" s="68">
        <v>1.5</v>
      </c>
      <c r="L1961" s="68">
        <v>0.6</v>
      </c>
      <c r="M1961" s="68" t="s">
        <v>1960</v>
      </c>
      <c r="N1961" s="143">
        <f>IF(対応ガラス検索!$E$2="-","",IF(対応ガラス検索!$E$2&gt;=K1961,MAX($N$2:N1960)+1,""))</f>
        <v>1960</v>
      </c>
      <c r="O1961" s="143">
        <f>IF(対応ガラス検索!$E$2="-","",IF(L1961&lt;=0.65,MAX($O$2:O1960)+1,""))</f>
        <v>1960</v>
      </c>
      <c r="P1961" s="144"/>
      <c r="Q1961" s="145"/>
    </row>
    <row r="1962" spans="1:17" x14ac:dyDescent="0.4">
      <c r="A1962" s="68">
        <v>1961</v>
      </c>
      <c r="B1962" s="68" t="s">
        <v>2295</v>
      </c>
      <c r="C1962" s="68" t="s">
        <v>2198</v>
      </c>
      <c r="D1962" s="68" t="s">
        <v>1993</v>
      </c>
      <c r="E1962" s="68" t="s">
        <v>1990</v>
      </c>
      <c r="F1962" s="68" t="s">
        <v>1991</v>
      </c>
      <c r="G1962" s="68" t="s">
        <v>1965</v>
      </c>
      <c r="H1962" s="68" t="s">
        <v>1966</v>
      </c>
      <c r="I1962" s="68">
        <v>11</v>
      </c>
      <c r="J1962" s="68" t="s">
        <v>2267</v>
      </c>
      <c r="K1962" s="68">
        <v>1.4</v>
      </c>
      <c r="L1962" s="68">
        <v>0.6</v>
      </c>
      <c r="M1962" s="68" t="s">
        <v>1960</v>
      </c>
      <c r="N1962" s="143">
        <f>IF(対応ガラス検索!$E$2="-","",IF(対応ガラス検索!$E$2&gt;=K1962,MAX($N$2:N1961)+1,""))</f>
        <v>1961</v>
      </c>
      <c r="O1962" s="143">
        <f>IF(対応ガラス検索!$E$2="-","",IF(L1962&lt;=0.65,MAX($O$2:O1961)+1,""))</f>
        <v>1961</v>
      </c>
      <c r="P1962" s="144"/>
      <c r="Q1962" s="145"/>
    </row>
    <row r="1963" spans="1:17" x14ac:dyDescent="0.4">
      <c r="A1963" s="68">
        <v>1962</v>
      </c>
      <c r="B1963" s="68" t="s">
        <v>2295</v>
      </c>
      <c r="C1963" s="68" t="s">
        <v>2198</v>
      </c>
      <c r="D1963" s="68" t="s">
        <v>1993</v>
      </c>
      <c r="E1963" s="68" t="s">
        <v>1990</v>
      </c>
      <c r="F1963" s="68" t="s">
        <v>1991</v>
      </c>
      <c r="G1963" s="68" t="s">
        <v>1965</v>
      </c>
      <c r="H1963" s="68" t="s">
        <v>1966</v>
      </c>
      <c r="I1963" s="68">
        <v>12</v>
      </c>
      <c r="J1963" s="68" t="s">
        <v>2267</v>
      </c>
      <c r="K1963" s="68">
        <v>1.3</v>
      </c>
      <c r="L1963" s="68">
        <v>0.6</v>
      </c>
      <c r="M1963" s="68" t="s">
        <v>1960</v>
      </c>
      <c r="N1963" s="143">
        <f>IF(対応ガラス検索!$E$2="-","",IF(対応ガラス検索!$E$2&gt;=K1963,MAX($N$2:N1962)+1,""))</f>
        <v>1962</v>
      </c>
      <c r="O1963" s="143">
        <f>IF(対応ガラス検索!$E$2="-","",IF(L1963&lt;=0.65,MAX($O$2:O1962)+1,""))</f>
        <v>1962</v>
      </c>
      <c r="P1963" s="144"/>
      <c r="Q1963" s="145"/>
    </row>
    <row r="1964" spans="1:17" x14ac:dyDescent="0.4">
      <c r="A1964" s="68">
        <v>1963</v>
      </c>
      <c r="B1964" s="68" t="s">
        <v>2295</v>
      </c>
      <c r="C1964" s="68" t="s">
        <v>2198</v>
      </c>
      <c r="D1964" s="68" t="s">
        <v>2024</v>
      </c>
      <c r="E1964" s="68" t="s">
        <v>2025</v>
      </c>
      <c r="F1964" s="68" t="s">
        <v>2026</v>
      </c>
      <c r="G1964" s="68" t="s">
        <v>1958</v>
      </c>
      <c r="H1964" s="68" t="s">
        <v>1959</v>
      </c>
      <c r="I1964" s="68">
        <v>6</v>
      </c>
      <c r="J1964" s="68" t="s">
        <v>2296</v>
      </c>
      <c r="K1964" s="68">
        <v>2.5</v>
      </c>
      <c r="L1964" s="68">
        <v>0.6</v>
      </c>
      <c r="M1964" s="68" t="s">
        <v>1960</v>
      </c>
      <c r="N1964" s="143">
        <f>IF(対応ガラス検索!$E$2="-","",IF(対応ガラス検索!$E$2&gt;=K1964,MAX($N$2:N1963)+1,""))</f>
        <v>1963</v>
      </c>
      <c r="O1964" s="143">
        <f>IF(対応ガラス検索!$E$2="-","",IF(L1964&lt;=0.65,MAX($O$2:O1963)+1,""))</f>
        <v>1963</v>
      </c>
      <c r="P1964" s="144"/>
      <c r="Q1964" s="145"/>
    </row>
    <row r="1965" spans="1:17" x14ac:dyDescent="0.4">
      <c r="A1965" s="68">
        <v>1964</v>
      </c>
      <c r="B1965" s="68" t="s">
        <v>2295</v>
      </c>
      <c r="C1965" s="68" t="s">
        <v>2198</v>
      </c>
      <c r="D1965" s="68" t="s">
        <v>2024</v>
      </c>
      <c r="E1965" s="68" t="s">
        <v>2025</v>
      </c>
      <c r="F1965" s="68" t="s">
        <v>2026</v>
      </c>
      <c r="G1965" s="68" t="s">
        <v>1958</v>
      </c>
      <c r="H1965" s="68" t="s">
        <v>1959</v>
      </c>
      <c r="I1965" s="68">
        <v>7</v>
      </c>
      <c r="J1965" s="68" t="s">
        <v>2296</v>
      </c>
      <c r="K1965" s="68">
        <v>2.2999999999999998</v>
      </c>
      <c r="L1965" s="68">
        <v>0.6</v>
      </c>
      <c r="M1965" s="68" t="s">
        <v>1960</v>
      </c>
      <c r="N1965" s="143">
        <f>IF(対応ガラス検索!$E$2="-","",IF(対応ガラス検索!$E$2&gt;=K1965,MAX($N$2:N1964)+1,""))</f>
        <v>1964</v>
      </c>
      <c r="O1965" s="143">
        <f>IF(対応ガラス検索!$E$2="-","",IF(L1965&lt;=0.65,MAX($O$2:O1964)+1,""))</f>
        <v>1964</v>
      </c>
      <c r="P1965" s="144"/>
      <c r="Q1965" s="145"/>
    </row>
    <row r="1966" spans="1:17" x14ac:dyDescent="0.4">
      <c r="A1966" s="68">
        <v>1965</v>
      </c>
      <c r="B1966" s="68" t="s">
        <v>2295</v>
      </c>
      <c r="C1966" s="68" t="s">
        <v>2198</v>
      </c>
      <c r="D1966" s="68" t="s">
        <v>2024</v>
      </c>
      <c r="E1966" s="68" t="s">
        <v>2025</v>
      </c>
      <c r="F1966" s="68" t="s">
        <v>2026</v>
      </c>
      <c r="G1966" s="68" t="s">
        <v>1958</v>
      </c>
      <c r="H1966" s="68" t="s">
        <v>1959</v>
      </c>
      <c r="I1966" s="68">
        <v>8</v>
      </c>
      <c r="J1966" s="68" t="s">
        <v>2296</v>
      </c>
      <c r="K1966" s="68">
        <v>2.1</v>
      </c>
      <c r="L1966" s="68">
        <v>0.61</v>
      </c>
      <c r="M1966" s="68" t="s">
        <v>1960</v>
      </c>
      <c r="N1966" s="143">
        <f>IF(対応ガラス検索!$E$2="-","",IF(対応ガラス検索!$E$2&gt;=K1966,MAX($N$2:N1965)+1,""))</f>
        <v>1965</v>
      </c>
      <c r="O1966" s="143">
        <f>IF(対応ガラス検索!$E$2="-","",IF(L1966&lt;=0.65,MAX($O$2:O1965)+1,""))</f>
        <v>1965</v>
      </c>
      <c r="P1966" s="144"/>
      <c r="Q1966" s="145"/>
    </row>
    <row r="1967" spans="1:17" x14ac:dyDescent="0.4">
      <c r="A1967" s="68">
        <v>1966</v>
      </c>
      <c r="B1967" s="68" t="s">
        <v>2295</v>
      </c>
      <c r="C1967" s="68" t="s">
        <v>2198</v>
      </c>
      <c r="D1967" s="68" t="s">
        <v>2024</v>
      </c>
      <c r="E1967" s="68" t="s">
        <v>2025</v>
      </c>
      <c r="F1967" s="68" t="s">
        <v>2026</v>
      </c>
      <c r="G1967" s="68" t="s">
        <v>1958</v>
      </c>
      <c r="H1967" s="68" t="s">
        <v>1959</v>
      </c>
      <c r="I1967" s="68">
        <v>9</v>
      </c>
      <c r="J1967" s="68" t="s">
        <v>2296</v>
      </c>
      <c r="K1967" s="68">
        <v>2</v>
      </c>
      <c r="L1967" s="68">
        <v>0.61</v>
      </c>
      <c r="M1967" s="68" t="s">
        <v>1960</v>
      </c>
      <c r="N1967" s="143">
        <f>IF(対応ガラス検索!$E$2="-","",IF(対応ガラス検索!$E$2&gt;=K1967,MAX($N$2:N1966)+1,""))</f>
        <v>1966</v>
      </c>
      <c r="O1967" s="143">
        <f>IF(対応ガラス検索!$E$2="-","",IF(L1967&lt;=0.65,MAX($O$2:O1966)+1,""))</f>
        <v>1966</v>
      </c>
      <c r="P1967" s="144"/>
      <c r="Q1967" s="145"/>
    </row>
    <row r="1968" spans="1:17" x14ac:dyDescent="0.4">
      <c r="A1968" s="68">
        <v>1967</v>
      </c>
      <c r="B1968" s="68" t="s">
        <v>2295</v>
      </c>
      <c r="C1968" s="68" t="s">
        <v>2198</v>
      </c>
      <c r="D1968" s="68" t="s">
        <v>2024</v>
      </c>
      <c r="E1968" s="68" t="s">
        <v>2025</v>
      </c>
      <c r="F1968" s="68" t="s">
        <v>2026</v>
      </c>
      <c r="G1968" s="68" t="s">
        <v>1958</v>
      </c>
      <c r="H1968" s="68" t="s">
        <v>1959</v>
      </c>
      <c r="I1968" s="68">
        <v>10</v>
      </c>
      <c r="J1968" s="68" t="s">
        <v>2296</v>
      </c>
      <c r="K1968" s="68">
        <v>1.9</v>
      </c>
      <c r="L1968" s="68">
        <v>0.61</v>
      </c>
      <c r="M1968" s="68" t="s">
        <v>1960</v>
      </c>
      <c r="N1968" s="143">
        <f>IF(対応ガラス検索!$E$2="-","",IF(対応ガラス検索!$E$2&gt;=K1968,MAX($N$2:N1967)+1,""))</f>
        <v>1967</v>
      </c>
      <c r="O1968" s="143">
        <f>IF(対応ガラス検索!$E$2="-","",IF(L1968&lt;=0.65,MAX($O$2:O1967)+1,""))</f>
        <v>1967</v>
      </c>
      <c r="P1968" s="144"/>
      <c r="Q1968" s="145"/>
    </row>
    <row r="1969" spans="1:17" x14ac:dyDescent="0.4">
      <c r="A1969" s="68">
        <v>1968</v>
      </c>
      <c r="B1969" s="68" t="s">
        <v>2295</v>
      </c>
      <c r="C1969" s="68" t="s">
        <v>2198</v>
      </c>
      <c r="D1969" s="68" t="s">
        <v>2024</v>
      </c>
      <c r="E1969" s="68" t="s">
        <v>2025</v>
      </c>
      <c r="F1969" s="68" t="s">
        <v>2026</v>
      </c>
      <c r="G1969" s="68" t="s">
        <v>1958</v>
      </c>
      <c r="H1969" s="68" t="s">
        <v>1959</v>
      </c>
      <c r="I1969" s="68">
        <v>11</v>
      </c>
      <c r="J1969" s="68" t="s">
        <v>2296</v>
      </c>
      <c r="K1969" s="68">
        <v>1.8</v>
      </c>
      <c r="L1969" s="68">
        <v>0.61</v>
      </c>
      <c r="M1969" s="68" t="s">
        <v>1960</v>
      </c>
      <c r="N1969" s="143">
        <f>IF(対応ガラス検索!$E$2="-","",IF(対応ガラス検索!$E$2&gt;=K1969,MAX($N$2:N1968)+1,""))</f>
        <v>1968</v>
      </c>
      <c r="O1969" s="143">
        <f>IF(対応ガラス検索!$E$2="-","",IF(L1969&lt;=0.65,MAX($O$2:O1968)+1,""))</f>
        <v>1968</v>
      </c>
      <c r="P1969" s="144"/>
      <c r="Q1969" s="145"/>
    </row>
    <row r="1970" spans="1:17" x14ac:dyDescent="0.4">
      <c r="A1970" s="68">
        <v>1969</v>
      </c>
      <c r="B1970" s="68" t="s">
        <v>2295</v>
      </c>
      <c r="C1970" s="68" t="s">
        <v>2198</v>
      </c>
      <c r="D1970" s="68" t="s">
        <v>2024</v>
      </c>
      <c r="E1970" s="68" t="s">
        <v>2025</v>
      </c>
      <c r="F1970" s="68" t="s">
        <v>2026</v>
      </c>
      <c r="G1970" s="68" t="s">
        <v>1958</v>
      </c>
      <c r="H1970" s="68" t="s">
        <v>1959</v>
      </c>
      <c r="I1970" s="68">
        <v>12</v>
      </c>
      <c r="J1970" s="68" t="s">
        <v>2296</v>
      </c>
      <c r="K1970" s="142">
        <v>1.7</v>
      </c>
      <c r="L1970" s="68">
        <v>0.61</v>
      </c>
      <c r="M1970" s="68" t="s">
        <v>1960</v>
      </c>
      <c r="N1970" s="143">
        <f>IF(対応ガラス検索!$E$2="-","",IF(対応ガラス検索!$E$2&gt;=K1970,MAX($N$2:N1969)+1,""))</f>
        <v>1969</v>
      </c>
      <c r="O1970" s="143">
        <f>IF(対応ガラス検索!$E$2="-","",IF(L1970&lt;=0.65,MAX($O$2:O1969)+1,""))</f>
        <v>1969</v>
      </c>
      <c r="P1970" s="144"/>
      <c r="Q1970" s="145"/>
    </row>
    <row r="1971" spans="1:17" x14ac:dyDescent="0.4">
      <c r="A1971" s="68">
        <v>1970</v>
      </c>
      <c r="B1971" s="68" t="s">
        <v>2295</v>
      </c>
      <c r="C1971" s="68" t="s">
        <v>2198</v>
      </c>
      <c r="D1971" s="68" t="s">
        <v>2024</v>
      </c>
      <c r="E1971" s="68" t="s">
        <v>2025</v>
      </c>
      <c r="F1971" s="68" t="s">
        <v>2026</v>
      </c>
      <c r="G1971" s="68" t="s">
        <v>1958</v>
      </c>
      <c r="H1971" s="68" t="s">
        <v>1959</v>
      </c>
      <c r="I1971" s="68">
        <v>13</v>
      </c>
      <c r="J1971" s="68" t="s">
        <v>2296</v>
      </c>
      <c r="K1971" s="68">
        <v>1.6</v>
      </c>
      <c r="L1971" s="68">
        <v>0.61</v>
      </c>
      <c r="M1971" s="68" t="s">
        <v>1960</v>
      </c>
      <c r="N1971" s="143">
        <f>IF(対応ガラス検索!$E$2="-","",IF(対応ガラス検索!$E$2&gt;=K1971,MAX($N$2:N1970)+1,""))</f>
        <v>1970</v>
      </c>
      <c r="O1971" s="143">
        <f>IF(対応ガラス検索!$E$2="-","",IF(L1971&lt;=0.65,MAX($O$2:O1970)+1,""))</f>
        <v>1970</v>
      </c>
      <c r="P1971" s="144"/>
      <c r="Q1971" s="145"/>
    </row>
    <row r="1972" spans="1:17" x14ac:dyDescent="0.4">
      <c r="A1972" s="68">
        <v>1971</v>
      </c>
      <c r="B1972" s="68" t="s">
        <v>2295</v>
      </c>
      <c r="C1972" s="68" t="s">
        <v>2198</v>
      </c>
      <c r="D1972" s="68" t="s">
        <v>2024</v>
      </c>
      <c r="E1972" s="68" t="s">
        <v>2025</v>
      </c>
      <c r="F1972" s="68" t="s">
        <v>2026</v>
      </c>
      <c r="G1972" s="68" t="s">
        <v>1958</v>
      </c>
      <c r="H1972" s="68" t="s">
        <v>1959</v>
      </c>
      <c r="I1972" s="68">
        <v>14</v>
      </c>
      <c r="J1972" s="68" t="s">
        <v>2296</v>
      </c>
      <c r="K1972" s="68">
        <v>1.5</v>
      </c>
      <c r="L1972" s="68">
        <v>0.61</v>
      </c>
      <c r="M1972" s="68" t="s">
        <v>1960</v>
      </c>
      <c r="N1972" s="143">
        <f>IF(対応ガラス検索!$E$2="-","",IF(対応ガラス検索!$E$2&gt;=K1972,MAX($N$2:N1971)+1,""))</f>
        <v>1971</v>
      </c>
      <c r="O1972" s="143">
        <f>IF(対応ガラス検索!$E$2="-","",IF(L1972&lt;=0.65,MAX($O$2:O1971)+1,""))</f>
        <v>1971</v>
      </c>
      <c r="P1972" s="144"/>
      <c r="Q1972" s="145"/>
    </row>
    <row r="1973" spans="1:17" x14ac:dyDescent="0.4">
      <c r="A1973" s="68">
        <v>1972</v>
      </c>
      <c r="B1973" s="68" t="s">
        <v>2295</v>
      </c>
      <c r="C1973" s="68" t="s">
        <v>2198</v>
      </c>
      <c r="D1973" s="68" t="s">
        <v>2024</v>
      </c>
      <c r="E1973" s="68" t="s">
        <v>2025</v>
      </c>
      <c r="F1973" s="68" t="s">
        <v>2026</v>
      </c>
      <c r="G1973" s="68" t="s">
        <v>1958</v>
      </c>
      <c r="H1973" s="68" t="s">
        <v>1959</v>
      </c>
      <c r="I1973" s="68">
        <v>15</v>
      </c>
      <c r="J1973" s="68" t="s">
        <v>2296</v>
      </c>
      <c r="K1973" s="68">
        <v>1.5</v>
      </c>
      <c r="L1973" s="68">
        <v>0.61</v>
      </c>
      <c r="M1973" s="68" t="s">
        <v>1960</v>
      </c>
      <c r="N1973" s="143">
        <f>IF(対応ガラス検索!$E$2="-","",IF(対応ガラス検索!$E$2&gt;=K1973,MAX($N$2:N1972)+1,""))</f>
        <v>1972</v>
      </c>
      <c r="O1973" s="143">
        <f>IF(対応ガラス検索!$E$2="-","",IF(L1973&lt;=0.65,MAX($O$2:O1972)+1,""))</f>
        <v>1972</v>
      </c>
      <c r="P1973" s="144"/>
      <c r="Q1973" s="145"/>
    </row>
    <row r="1974" spans="1:17" x14ac:dyDescent="0.4">
      <c r="A1974" s="68">
        <v>1973</v>
      </c>
      <c r="B1974" s="68" t="s">
        <v>2295</v>
      </c>
      <c r="C1974" s="68" t="s">
        <v>2198</v>
      </c>
      <c r="D1974" s="68" t="s">
        <v>2024</v>
      </c>
      <c r="E1974" s="68" t="s">
        <v>2025</v>
      </c>
      <c r="F1974" s="68" t="s">
        <v>2026</v>
      </c>
      <c r="G1974" s="68" t="s">
        <v>1958</v>
      </c>
      <c r="H1974" s="68" t="s">
        <v>1959</v>
      </c>
      <c r="I1974" s="68">
        <v>6</v>
      </c>
      <c r="J1974" s="68" t="s">
        <v>2267</v>
      </c>
      <c r="K1974" s="68">
        <v>2.1</v>
      </c>
      <c r="L1974" s="68">
        <v>0.61</v>
      </c>
      <c r="M1974" s="68" t="s">
        <v>1960</v>
      </c>
      <c r="N1974" s="143">
        <f>IF(対応ガラス検索!$E$2="-","",IF(対応ガラス検索!$E$2&gt;=K1974,MAX($N$2:N1973)+1,""))</f>
        <v>1973</v>
      </c>
      <c r="O1974" s="143">
        <f>IF(対応ガラス検索!$E$2="-","",IF(L1974&lt;=0.65,MAX($O$2:O1973)+1,""))</f>
        <v>1973</v>
      </c>
      <c r="P1974" s="144"/>
      <c r="Q1974" s="145"/>
    </row>
    <row r="1975" spans="1:17" x14ac:dyDescent="0.4">
      <c r="A1975" s="68">
        <v>1974</v>
      </c>
      <c r="B1975" s="68" t="s">
        <v>2295</v>
      </c>
      <c r="C1975" s="68" t="s">
        <v>2198</v>
      </c>
      <c r="D1975" s="68" t="s">
        <v>2024</v>
      </c>
      <c r="E1975" s="68" t="s">
        <v>2025</v>
      </c>
      <c r="F1975" s="68" t="s">
        <v>2026</v>
      </c>
      <c r="G1975" s="68" t="s">
        <v>1958</v>
      </c>
      <c r="H1975" s="68" t="s">
        <v>1959</v>
      </c>
      <c r="I1975" s="68">
        <v>7</v>
      </c>
      <c r="J1975" s="68" t="s">
        <v>2267</v>
      </c>
      <c r="K1975" s="68">
        <v>1.9</v>
      </c>
      <c r="L1975" s="68">
        <v>0.61</v>
      </c>
      <c r="M1975" s="68" t="s">
        <v>1960</v>
      </c>
      <c r="N1975" s="143">
        <f>IF(対応ガラス検索!$E$2="-","",IF(対応ガラス検索!$E$2&gt;=K1975,MAX($N$2:N1974)+1,""))</f>
        <v>1974</v>
      </c>
      <c r="O1975" s="143">
        <f>IF(対応ガラス検索!$E$2="-","",IF(L1975&lt;=0.65,MAX($O$2:O1974)+1,""))</f>
        <v>1974</v>
      </c>
      <c r="P1975" s="144"/>
      <c r="Q1975" s="145"/>
    </row>
    <row r="1976" spans="1:17" x14ac:dyDescent="0.4">
      <c r="A1976" s="68">
        <v>1975</v>
      </c>
      <c r="B1976" s="68" t="s">
        <v>2295</v>
      </c>
      <c r="C1976" s="68" t="s">
        <v>2198</v>
      </c>
      <c r="D1976" s="68" t="s">
        <v>2024</v>
      </c>
      <c r="E1976" s="68" t="s">
        <v>2025</v>
      </c>
      <c r="F1976" s="68" t="s">
        <v>2026</v>
      </c>
      <c r="G1976" s="68" t="s">
        <v>1958</v>
      </c>
      <c r="H1976" s="68" t="s">
        <v>1959</v>
      </c>
      <c r="I1976" s="68">
        <v>8</v>
      </c>
      <c r="J1976" s="68" t="s">
        <v>2267</v>
      </c>
      <c r="K1976" s="68">
        <v>1.7</v>
      </c>
      <c r="L1976" s="68">
        <v>0.61</v>
      </c>
      <c r="M1976" s="68" t="s">
        <v>1960</v>
      </c>
      <c r="N1976" s="143">
        <f>IF(対応ガラス検索!$E$2="-","",IF(対応ガラス検索!$E$2&gt;=K1976,MAX($N$2:N1975)+1,""))</f>
        <v>1975</v>
      </c>
      <c r="O1976" s="143">
        <f>IF(対応ガラス検索!$E$2="-","",IF(L1976&lt;=0.65,MAX($O$2:O1975)+1,""))</f>
        <v>1975</v>
      </c>
      <c r="P1976" s="144"/>
      <c r="Q1976" s="145"/>
    </row>
    <row r="1977" spans="1:17" x14ac:dyDescent="0.4">
      <c r="A1977" s="68">
        <v>1976</v>
      </c>
      <c r="B1977" s="68" t="s">
        <v>2295</v>
      </c>
      <c r="C1977" s="68" t="s">
        <v>2198</v>
      </c>
      <c r="D1977" s="68" t="s">
        <v>2024</v>
      </c>
      <c r="E1977" s="68" t="s">
        <v>2025</v>
      </c>
      <c r="F1977" s="68" t="s">
        <v>2026</v>
      </c>
      <c r="G1977" s="68" t="s">
        <v>1958</v>
      </c>
      <c r="H1977" s="68" t="s">
        <v>1959</v>
      </c>
      <c r="I1977" s="68">
        <v>9</v>
      </c>
      <c r="J1977" s="68" t="s">
        <v>2267</v>
      </c>
      <c r="K1977" s="68">
        <v>1.6</v>
      </c>
      <c r="L1977" s="68">
        <v>0.61</v>
      </c>
      <c r="M1977" s="68" t="s">
        <v>1960</v>
      </c>
      <c r="N1977" s="143">
        <f>IF(対応ガラス検索!$E$2="-","",IF(対応ガラス検索!$E$2&gt;=K1977,MAX($N$2:N1976)+1,""))</f>
        <v>1976</v>
      </c>
      <c r="O1977" s="143">
        <f>IF(対応ガラス検索!$E$2="-","",IF(L1977&lt;=0.65,MAX($O$2:O1976)+1,""))</f>
        <v>1976</v>
      </c>
      <c r="P1977" s="144"/>
      <c r="Q1977" s="145"/>
    </row>
    <row r="1978" spans="1:17" x14ac:dyDescent="0.4">
      <c r="A1978" s="68">
        <v>1977</v>
      </c>
      <c r="B1978" s="68" t="s">
        <v>2295</v>
      </c>
      <c r="C1978" s="68" t="s">
        <v>2198</v>
      </c>
      <c r="D1978" s="68" t="s">
        <v>2024</v>
      </c>
      <c r="E1978" s="68" t="s">
        <v>2025</v>
      </c>
      <c r="F1978" s="68" t="s">
        <v>2026</v>
      </c>
      <c r="G1978" s="68" t="s">
        <v>1958</v>
      </c>
      <c r="H1978" s="68" t="s">
        <v>1959</v>
      </c>
      <c r="I1978" s="68">
        <v>10</v>
      </c>
      <c r="J1978" s="68" t="s">
        <v>2267</v>
      </c>
      <c r="K1978" s="68">
        <v>1.5</v>
      </c>
      <c r="L1978" s="68">
        <v>0.61</v>
      </c>
      <c r="M1978" s="68" t="s">
        <v>1960</v>
      </c>
      <c r="N1978" s="143">
        <f>IF(対応ガラス検索!$E$2="-","",IF(対応ガラス検索!$E$2&gt;=K1978,MAX($N$2:N1977)+1,""))</f>
        <v>1977</v>
      </c>
      <c r="O1978" s="143">
        <f>IF(対応ガラス検索!$E$2="-","",IF(L1978&lt;=0.65,MAX($O$2:O1977)+1,""))</f>
        <v>1977</v>
      </c>
      <c r="P1978" s="144"/>
      <c r="Q1978" s="145"/>
    </row>
    <row r="1979" spans="1:17" x14ac:dyDescent="0.4">
      <c r="A1979" s="68">
        <v>1978</v>
      </c>
      <c r="B1979" s="68" t="s">
        <v>2295</v>
      </c>
      <c r="C1979" s="68" t="s">
        <v>2198</v>
      </c>
      <c r="D1979" s="68" t="s">
        <v>2024</v>
      </c>
      <c r="E1979" s="68" t="s">
        <v>2025</v>
      </c>
      <c r="F1979" s="68" t="s">
        <v>2026</v>
      </c>
      <c r="G1979" s="68" t="s">
        <v>1958</v>
      </c>
      <c r="H1979" s="68" t="s">
        <v>1959</v>
      </c>
      <c r="I1979" s="68">
        <v>11</v>
      </c>
      <c r="J1979" s="68" t="s">
        <v>2267</v>
      </c>
      <c r="K1979" s="68">
        <v>1.4</v>
      </c>
      <c r="L1979" s="68">
        <v>0.61</v>
      </c>
      <c r="M1979" s="68" t="s">
        <v>1960</v>
      </c>
      <c r="N1979" s="143">
        <f>IF(対応ガラス検索!$E$2="-","",IF(対応ガラス検索!$E$2&gt;=K1979,MAX($N$2:N1978)+1,""))</f>
        <v>1978</v>
      </c>
      <c r="O1979" s="143">
        <f>IF(対応ガラス検索!$E$2="-","",IF(L1979&lt;=0.65,MAX($O$2:O1978)+1,""))</f>
        <v>1978</v>
      </c>
      <c r="P1979" s="144"/>
      <c r="Q1979" s="145"/>
    </row>
    <row r="1980" spans="1:17" x14ac:dyDescent="0.4">
      <c r="A1980" s="68">
        <v>1979</v>
      </c>
      <c r="B1980" s="68" t="s">
        <v>2295</v>
      </c>
      <c r="C1980" s="68" t="s">
        <v>2198</v>
      </c>
      <c r="D1980" s="68" t="s">
        <v>2024</v>
      </c>
      <c r="E1980" s="68" t="s">
        <v>2025</v>
      </c>
      <c r="F1980" s="68" t="s">
        <v>2026</v>
      </c>
      <c r="G1980" s="68" t="s">
        <v>1958</v>
      </c>
      <c r="H1980" s="68" t="s">
        <v>1959</v>
      </c>
      <c r="I1980" s="68">
        <v>12</v>
      </c>
      <c r="J1980" s="68" t="s">
        <v>2267</v>
      </c>
      <c r="K1980" s="68">
        <v>1.3</v>
      </c>
      <c r="L1980" s="68">
        <v>0.61</v>
      </c>
      <c r="M1980" s="68" t="s">
        <v>1960</v>
      </c>
      <c r="N1980" s="143">
        <f>IF(対応ガラス検索!$E$2="-","",IF(対応ガラス検索!$E$2&gt;=K1980,MAX($N$2:N1979)+1,""))</f>
        <v>1979</v>
      </c>
      <c r="O1980" s="143">
        <f>IF(対応ガラス検索!$E$2="-","",IF(L1980&lt;=0.65,MAX($O$2:O1979)+1,""))</f>
        <v>1979</v>
      </c>
      <c r="P1980" s="144"/>
      <c r="Q1980" s="145"/>
    </row>
    <row r="1981" spans="1:17" x14ac:dyDescent="0.4">
      <c r="A1981" s="68">
        <v>1980</v>
      </c>
      <c r="B1981" s="68" t="s">
        <v>2295</v>
      </c>
      <c r="C1981" s="68" t="s">
        <v>2198</v>
      </c>
      <c r="D1981" s="68" t="s">
        <v>2024</v>
      </c>
      <c r="E1981" s="68" t="s">
        <v>2025</v>
      </c>
      <c r="F1981" s="68" t="s">
        <v>2026</v>
      </c>
      <c r="G1981" s="68" t="s">
        <v>1958</v>
      </c>
      <c r="H1981" s="68" t="s">
        <v>1959</v>
      </c>
      <c r="I1981" s="68">
        <v>13</v>
      </c>
      <c r="J1981" s="68" t="s">
        <v>2267</v>
      </c>
      <c r="K1981" s="68">
        <v>1.3</v>
      </c>
      <c r="L1981" s="68">
        <v>0.61</v>
      </c>
      <c r="M1981" s="68" t="s">
        <v>1960</v>
      </c>
      <c r="N1981" s="143">
        <f>IF(対応ガラス検索!$E$2="-","",IF(対応ガラス検索!$E$2&gt;=K1981,MAX($N$2:N1980)+1,""))</f>
        <v>1980</v>
      </c>
      <c r="O1981" s="143">
        <f>IF(対応ガラス検索!$E$2="-","",IF(L1981&lt;=0.65,MAX($O$2:O1980)+1,""))</f>
        <v>1980</v>
      </c>
      <c r="P1981" s="144"/>
      <c r="Q1981" s="145"/>
    </row>
    <row r="1982" spans="1:17" x14ac:dyDescent="0.4">
      <c r="A1982" s="68">
        <v>1981</v>
      </c>
      <c r="B1982" s="68" t="s">
        <v>2295</v>
      </c>
      <c r="C1982" s="68" t="s">
        <v>2198</v>
      </c>
      <c r="D1982" s="68" t="s">
        <v>2024</v>
      </c>
      <c r="E1982" s="68" t="s">
        <v>2025</v>
      </c>
      <c r="F1982" s="68" t="s">
        <v>2026</v>
      </c>
      <c r="G1982" s="68" t="s">
        <v>1958</v>
      </c>
      <c r="H1982" s="68" t="s">
        <v>1959</v>
      </c>
      <c r="I1982" s="68">
        <v>14</v>
      </c>
      <c r="J1982" s="68" t="s">
        <v>2267</v>
      </c>
      <c r="K1982" s="68">
        <v>1.2</v>
      </c>
      <c r="L1982" s="68">
        <v>0.61</v>
      </c>
      <c r="M1982" s="68" t="s">
        <v>1960</v>
      </c>
      <c r="N1982" s="143">
        <f>IF(対応ガラス検索!$E$2="-","",IF(対応ガラス検索!$E$2&gt;=K1982,MAX($N$2:N1981)+1,""))</f>
        <v>1981</v>
      </c>
      <c r="O1982" s="143">
        <f>IF(対応ガラス検索!$E$2="-","",IF(L1982&lt;=0.65,MAX($O$2:O1981)+1,""))</f>
        <v>1981</v>
      </c>
      <c r="P1982" s="144"/>
      <c r="Q1982" s="145"/>
    </row>
    <row r="1983" spans="1:17" x14ac:dyDescent="0.4">
      <c r="A1983" s="68">
        <v>1982</v>
      </c>
      <c r="B1983" s="68" t="s">
        <v>2295</v>
      </c>
      <c r="C1983" s="68" t="s">
        <v>2198</v>
      </c>
      <c r="D1983" s="68" t="s">
        <v>2024</v>
      </c>
      <c r="E1983" s="68" t="s">
        <v>2025</v>
      </c>
      <c r="F1983" s="68" t="s">
        <v>2026</v>
      </c>
      <c r="G1983" s="68" t="s">
        <v>1958</v>
      </c>
      <c r="H1983" s="68" t="s">
        <v>1959</v>
      </c>
      <c r="I1983" s="68">
        <v>15</v>
      </c>
      <c r="J1983" s="68" t="s">
        <v>2267</v>
      </c>
      <c r="K1983" s="142">
        <v>1.2</v>
      </c>
      <c r="L1983" s="68">
        <v>0.61</v>
      </c>
      <c r="M1983" s="68" t="s">
        <v>1960</v>
      </c>
      <c r="N1983" s="143">
        <f>IF(対応ガラス検索!$E$2="-","",IF(対応ガラス検索!$E$2&gt;=K1983,MAX($N$2:N1982)+1,""))</f>
        <v>1982</v>
      </c>
      <c r="O1983" s="143">
        <f>IF(対応ガラス検索!$E$2="-","",IF(L1983&lt;=0.65,MAX($O$2:O1982)+1,""))</f>
        <v>1982</v>
      </c>
      <c r="P1983" s="144"/>
      <c r="Q1983" s="145"/>
    </row>
    <row r="1984" spans="1:17" x14ac:dyDescent="0.4">
      <c r="A1984" s="68">
        <v>1983</v>
      </c>
      <c r="B1984" s="68" t="s">
        <v>2295</v>
      </c>
      <c r="C1984" s="68" t="s">
        <v>2198</v>
      </c>
      <c r="D1984" s="68" t="s">
        <v>2118</v>
      </c>
      <c r="E1984" s="68" t="s">
        <v>2025</v>
      </c>
      <c r="F1984" s="68" t="s">
        <v>2026</v>
      </c>
      <c r="G1984" s="68" t="s">
        <v>1962</v>
      </c>
      <c r="H1984" s="68" t="s">
        <v>1963</v>
      </c>
      <c r="I1984" s="68">
        <v>7</v>
      </c>
      <c r="J1984" s="68" t="s">
        <v>2296</v>
      </c>
      <c r="K1984" s="68">
        <v>2.2999999999999998</v>
      </c>
      <c r="L1984" s="68">
        <v>0.6</v>
      </c>
      <c r="M1984" s="68" t="s">
        <v>1960</v>
      </c>
      <c r="N1984" s="143">
        <f>IF(対応ガラス検索!$E$2="-","",IF(対応ガラス検索!$E$2&gt;=K1984,MAX($N$2:N1983)+1,""))</f>
        <v>1983</v>
      </c>
      <c r="O1984" s="143">
        <f>IF(対応ガラス検索!$E$2="-","",IF(L1984&lt;=0.65,MAX($O$2:O1983)+1,""))</f>
        <v>1983</v>
      </c>
      <c r="P1984" s="144"/>
      <c r="Q1984" s="145"/>
    </row>
    <row r="1985" spans="1:17" x14ac:dyDescent="0.4">
      <c r="A1985" s="68">
        <v>1984</v>
      </c>
      <c r="B1985" s="68" t="s">
        <v>2295</v>
      </c>
      <c r="C1985" s="68" t="s">
        <v>2198</v>
      </c>
      <c r="D1985" s="68" t="s">
        <v>2118</v>
      </c>
      <c r="E1985" s="68" t="s">
        <v>2025</v>
      </c>
      <c r="F1985" s="68" t="s">
        <v>2026</v>
      </c>
      <c r="G1985" s="68" t="s">
        <v>1962</v>
      </c>
      <c r="H1985" s="68" t="s">
        <v>1963</v>
      </c>
      <c r="I1985" s="68">
        <v>8</v>
      </c>
      <c r="J1985" s="68" t="s">
        <v>2296</v>
      </c>
      <c r="K1985" s="68">
        <v>2.1</v>
      </c>
      <c r="L1985" s="68">
        <v>0.6</v>
      </c>
      <c r="M1985" s="68" t="s">
        <v>1960</v>
      </c>
      <c r="N1985" s="143">
        <f>IF(対応ガラス検索!$E$2="-","",IF(対応ガラス検索!$E$2&gt;=K1985,MAX($N$2:N1984)+1,""))</f>
        <v>1984</v>
      </c>
      <c r="O1985" s="143">
        <f>IF(対応ガラス検索!$E$2="-","",IF(L1985&lt;=0.65,MAX($O$2:O1984)+1,""))</f>
        <v>1984</v>
      </c>
      <c r="P1985" s="144"/>
      <c r="Q1985" s="145"/>
    </row>
    <row r="1986" spans="1:17" x14ac:dyDescent="0.4">
      <c r="A1986" s="68">
        <v>1985</v>
      </c>
      <c r="B1986" s="68" t="s">
        <v>2295</v>
      </c>
      <c r="C1986" s="68" t="s">
        <v>2198</v>
      </c>
      <c r="D1986" s="68" t="s">
        <v>2118</v>
      </c>
      <c r="E1986" s="68" t="s">
        <v>2025</v>
      </c>
      <c r="F1986" s="68" t="s">
        <v>2026</v>
      </c>
      <c r="G1986" s="68" t="s">
        <v>1962</v>
      </c>
      <c r="H1986" s="68" t="s">
        <v>1963</v>
      </c>
      <c r="I1986" s="68">
        <v>9</v>
      </c>
      <c r="J1986" s="68" t="s">
        <v>2296</v>
      </c>
      <c r="K1986" s="68">
        <v>2</v>
      </c>
      <c r="L1986" s="68">
        <v>0.6</v>
      </c>
      <c r="M1986" s="68" t="s">
        <v>1960</v>
      </c>
      <c r="N1986" s="143">
        <f>IF(対応ガラス検索!$E$2="-","",IF(対応ガラス検索!$E$2&gt;=K1986,MAX($N$2:N1985)+1,""))</f>
        <v>1985</v>
      </c>
      <c r="O1986" s="143">
        <f>IF(対応ガラス検索!$E$2="-","",IF(L1986&lt;=0.65,MAX($O$2:O1985)+1,""))</f>
        <v>1985</v>
      </c>
      <c r="P1986" s="144"/>
      <c r="Q1986" s="145"/>
    </row>
    <row r="1987" spans="1:17" x14ac:dyDescent="0.4">
      <c r="A1987" s="68">
        <v>1986</v>
      </c>
      <c r="B1987" s="68" t="s">
        <v>2295</v>
      </c>
      <c r="C1987" s="68" t="s">
        <v>2198</v>
      </c>
      <c r="D1987" s="68" t="s">
        <v>2118</v>
      </c>
      <c r="E1987" s="68" t="s">
        <v>2025</v>
      </c>
      <c r="F1987" s="68" t="s">
        <v>2026</v>
      </c>
      <c r="G1987" s="68" t="s">
        <v>1962</v>
      </c>
      <c r="H1987" s="68" t="s">
        <v>1963</v>
      </c>
      <c r="I1987" s="68">
        <v>10</v>
      </c>
      <c r="J1987" s="68" t="s">
        <v>2296</v>
      </c>
      <c r="K1987" s="68">
        <v>1.9</v>
      </c>
      <c r="L1987" s="68">
        <v>0.6</v>
      </c>
      <c r="M1987" s="68" t="s">
        <v>1960</v>
      </c>
      <c r="N1987" s="143">
        <f>IF(対応ガラス検索!$E$2="-","",IF(対応ガラス検索!$E$2&gt;=K1987,MAX($N$2:N1986)+1,""))</f>
        <v>1986</v>
      </c>
      <c r="O1987" s="143">
        <f>IF(対応ガラス検索!$E$2="-","",IF(L1987&lt;=0.65,MAX($O$2:O1986)+1,""))</f>
        <v>1986</v>
      </c>
      <c r="P1987" s="144"/>
      <c r="Q1987" s="145"/>
    </row>
    <row r="1988" spans="1:17" x14ac:dyDescent="0.4">
      <c r="A1988" s="68">
        <v>1987</v>
      </c>
      <c r="B1988" s="68" t="s">
        <v>2295</v>
      </c>
      <c r="C1988" s="68" t="s">
        <v>2198</v>
      </c>
      <c r="D1988" s="68" t="s">
        <v>2118</v>
      </c>
      <c r="E1988" s="68" t="s">
        <v>2025</v>
      </c>
      <c r="F1988" s="68" t="s">
        <v>2026</v>
      </c>
      <c r="G1988" s="68" t="s">
        <v>1962</v>
      </c>
      <c r="H1988" s="68" t="s">
        <v>1963</v>
      </c>
      <c r="I1988" s="68">
        <v>11</v>
      </c>
      <c r="J1988" s="68" t="s">
        <v>2296</v>
      </c>
      <c r="K1988" s="68">
        <v>1.8</v>
      </c>
      <c r="L1988" s="68">
        <v>0.6</v>
      </c>
      <c r="M1988" s="68" t="s">
        <v>1960</v>
      </c>
      <c r="N1988" s="143">
        <f>IF(対応ガラス検索!$E$2="-","",IF(対応ガラス検索!$E$2&gt;=K1988,MAX($N$2:N1987)+1,""))</f>
        <v>1987</v>
      </c>
      <c r="O1988" s="143">
        <f>IF(対応ガラス検索!$E$2="-","",IF(L1988&lt;=0.65,MAX($O$2:O1987)+1,""))</f>
        <v>1987</v>
      </c>
      <c r="P1988" s="144"/>
      <c r="Q1988" s="145"/>
    </row>
    <row r="1989" spans="1:17" x14ac:dyDescent="0.4">
      <c r="A1989" s="68">
        <v>1988</v>
      </c>
      <c r="B1989" s="68" t="s">
        <v>2295</v>
      </c>
      <c r="C1989" s="68" t="s">
        <v>2198</v>
      </c>
      <c r="D1989" s="68" t="s">
        <v>2118</v>
      </c>
      <c r="E1989" s="68" t="s">
        <v>2025</v>
      </c>
      <c r="F1989" s="68" t="s">
        <v>2026</v>
      </c>
      <c r="G1989" s="68" t="s">
        <v>1962</v>
      </c>
      <c r="H1989" s="68" t="s">
        <v>1963</v>
      </c>
      <c r="I1989" s="68">
        <v>12</v>
      </c>
      <c r="J1989" s="68" t="s">
        <v>2296</v>
      </c>
      <c r="K1989" s="68">
        <v>1.7</v>
      </c>
      <c r="L1989" s="68">
        <v>0.6</v>
      </c>
      <c r="M1989" s="68" t="s">
        <v>1960</v>
      </c>
      <c r="N1989" s="143">
        <f>IF(対応ガラス検索!$E$2="-","",IF(対応ガラス検索!$E$2&gt;=K1989,MAX($N$2:N1988)+1,""))</f>
        <v>1988</v>
      </c>
      <c r="O1989" s="143">
        <f>IF(対応ガラス検索!$E$2="-","",IF(L1989&lt;=0.65,MAX($O$2:O1988)+1,""))</f>
        <v>1988</v>
      </c>
      <c r="P1989" s="144"/>
      <c r="Q1989" s="145"/>
    </row>
    <row r="1990" spans="1:17" x14ac:dyDescent="0.4">
      <c r="A1990" s="68">
        <v>1989</v>
      </c>
      <c r="B1990" s="68" t="s">
        <v>2295</v>
      </c>
      <c r="C1990" s="68" t="s">
        <v>2198</v>
      </c>
      <c r="D1990" s="68" t="s">
        <v>2118</v>
      </c>
      <c r="E1990" s="68" t="s">
        <v>2025</v>
      </c>
      <c r="F1990" s="68" t="s">
        <v>2026</v>
      </c>
      <c r="G1990" s="68" t="s">
        <v>1962</v>
      </c>
      <c r="H1990" s="68" t="s">
        <v>1963</v>
      </c>
      <c r="I1990" s="68">
        <v>13</v>
      </c>
      <c r="J1990" s="68" t="s">
        <v>2296</v>
      </c>
      <c r="K1990" s="68">
        <v>1.6</v>
      </c>
      <c r="L1990" s="68">
        <v>0.6</v>
      </c>
      <c r="M1990" s="68" t="s">
        <v>1960</v>
      </c>
      <c r="N1990" s="143">
        <f>IF(対応ガラス検索!$E$2="-","",IF(対応ガラス検索!$E$2&gt;=K1990,MAX($N$2:N1989)+1,""))</f>
        <v>1989</v>
      </c>
      <c r="O1990" s="143">
        <f>IF(対応ガラス検索!$E$2="-","",IF(L1990&lt;=0.65,MAX($O$2:O1989)+1,""))</f>
        <v>1989</v>
      </c>
      <c r="P1990" s="144"/>
      <c r="Q1990" s="145"/>
    </row>
    <row r="1991" spans="1:17" x14ac:dyDescent="0.4">
      <c r="A1991" s="68">
        <v>1990</v>
      </c>
      <c r="B1991" s="68" t="s">
        <v>2295</v>
      </c>
      <c r="C1991" s="68" t="s">
        <v>2198</v>
      </c>
      <c r="D1991" s="68" t="s">
        <v>2118</v>
      </c>
      <c r="E1991" s="68" t="s">
        <v>2025</v>
      </c>
      <c r="F1991" s="68" t="s">
        <v>2026</v>
      </c>
      <c r="G1991" s="68" t="s">
        <v>1962</v>
      </c>
      <c r="H1991" s="68" t="s">
        <v>1963</v>
      </c>
      <c r="I1991" s="68">
        <v>14</v>
      </c>
      <c r="J1991" s="68" t="s">
        <v>2296</v>
      </c>
      <c r="K1991" s="68">
        <v>1.5</v>
      </c>
      <c r="L1991" s="68">
        <v>0.6</v>
      </c>
      <c r="M1991" s="68" t="s">
        <v>1960</v>
      </c>
      <c r="N1991" s="143">
        <f>IF(対応ガラス検索!$E$2="-","",IF(対応ガラス検索!$E$2&gt;=K1991,MAX($N$2:N1990)+1,""))</f>
        <v>1990</v>
      </c>
      <c r="O1991" s="143">
        <f>IF(対応ガラス検索!$E$2="-","",IF(L1991&lt;=0.65,MAX($O$2:O1990)+1,""))</f>
        <v>1990</v>
      </c>
      <c r="P1991" s="144"/>
      <c r="Q1991" s="145"/>
    </row>
    <row r="1992" spans="1:17" x14ac:dyDescent="0.4">
      <c r="A1992" s="68">
        <v>1991</v>
      </c>
      <c r="B1992" s="68" t="s">
        <v>2295</v>
      </c>
      <c r="C1992" s="68" t="s">
        <v>2198</v>
      </c>
      <c r="D1992" s="68" t="s">
        <v>2118</v>
      </c>
      <c r="E1992" s="68" t="s">
        <v>2025</v>
      </c>
      <c r="F1992" s="68" t="s">
        <v>2026</v>
      </c>
      <c r="G1992" s="68" t="s">
        <v>1962</v>
      </c>
      <c r="H1992" s="68" t="s">
        <v>1963</v>
      </c>
      <c r="I1992" s="68">
        <v>7</v>
      </c>
      <c r="J1992" s="68" t="s">
        <v>2267</v>
      </c>
      <c r="K1992" s="68">
        <v>1.9</v>
      </c>
      <c r="L1992" s="68">
        <v>0.6</v>
      </c>
      <c r="M1992" s="68" t="s">
        <v>1960</v>
      </c>
      <c r="N1992" s="143">
        <f>IF(対応ガラス検索!$E$2="-","",IF(対応ガラス検索!$E$2&gt;=K1992,MAX($N$2:N1991)+1,""))</f>
        <v>1991</v>
      </c>
      <c r="O1992" s="143">
        <f>IF(対応ガラス検索!$E$2="-","",IF(L1992&lt;=0.65,MAX($O$2:O1991)+1,""))</f>
        <v>1991</v>
      </c>
      <c r="P1992" s="144"/>
      <c r="Q1992" s="145"/>
    </row>
    <row r="1993" spans="1:17" x14ac:dyDescent="0.4">
      <c r="A1993" s="68">
        <v>1992</v>
      </c>
      <c r="B1993" s="68" t="s">
        <v>2295</v>
      </c>
      <c r="C1993" s="68" t="s">
        <v>2198</v>
      </c>
      <c r="D1993" s="68" t="s">
        <v>2118</v>
      </c>
      <c r="E1993" s="68" t="s">
        <v>2025</v>
      </c>
      <c r="F1993" s="68" t="s">
        <v>2026</v>
      </c>
      <c r="G1993" s="68" t="s">
        <v>1962</v>
      </c>
      <c r="H1993" s="68" t="s">
        <v>1963</v>
      </c>
      <c r="I1993" s="68">
        <v>8</v>
      </c>
      <c r="J1993" s="68" t="s">
        <v>2267</v>
      </c>
      <c r="K1993" s="68">
        <v>1.7</v>
      </c>
      <c r="L1993" s="68">
        <v>0.6</v>
      </c>
      <c r="M1993" s="68" t="s">
        <v>1960</v>
      </c>
      <c r="N1993" s="143">
        <f>IF(対応ガラス検索!$E$2="-","",IF(対応ガラス検索!$E$2&gt;=K1993,MAX($N$2:N1992)+1,""))</f>
        <v>1992</v>
      </c>
      <c r="O1993" s="143">
        <f>IF(対応ガラス検索!$E$2="-","",IF(L1993&lt;=0.65,MAX($O$2:O1992)+1,""))</f>
        <v>1992</v>
      </c>
      <c r="P1993" s="144"/>
      <c r="Q1993" s="145"/>
    </row>
    <row r="1994" spans="1:17" x14ac:dyDescent="0.4">
      <c r="A1994" s="68">
        <v>1993</v>
      </c>
      <c r="B1994" s="68" t="s">
        <v>2295</v>
      </c>
      <c r="C1994" s="68" t="s">
        <v>2198</v>
      </c>
      <c r="D1994" s="68" t="s">
        <v>2118</v>
      </c>
      <c r="E1994" s="68" t="s">
        <v>2025</v>
      </c>
      <c r="F1994" s="68" t="s">
        <v>2026</v>
      </c>
      <c r="G1994" s="68" t="s">
        <v>1962</v>
      </c>
      <c r="H1994" s="68" t="s">
        <v>1963</v>
      </c>
      <c r="I1994" s="68">
        <v>9</v>
      </c>
      <c r="J1994" s="68" t="s">
        <v>2267</v>
      </c>
      <c r="K1994" s="68">
        <v>1.6</v>
      </c>
      <c r="L1994" s="68">
        <v>0.6</v>
      </c>
      <c r="M1994" s="68" t="s">
        <v>1960</v>
      </c>
      <c r="N1994" s="143">
        <f>IF(対応ガラス検索!$E$2="-","",IF(対応ガラス検索!$E$2&gt;=K1994,MAX($N$2:N1993)+1,""))</f>
        <v>1993</v>
      </c>
      <c r="O1994" s="143">
        <f>IF(対応ガラス検索!$E$2="-","",IF(L1994&lt;=0.65,MAX($O$2:O1993)+1,""))</f>
        <v>1993</v>
      </c>
      <c r="P1994" s="144"/>
      <c r="Q1994" s="145"/>
    </row>
    <row r="1995" spans="1:17" x14ac:dyDescent="0.4">
      <c r="A1995" s="68">
        <v>1994</v>
      </c>
      <c r="B1995" s="68" t="s">
        <v>2295</v>
      </c>
      <c r="C1995" s="68" t="s">
        <v>2198</v>
      </c>
      <c r="D1995" s="68" t="s">
        <v>2118</v>
      </c>
      <c r="E1995" s="68" t="s">
        <v>2025</v>
      </c>
      <c r="F1995" s="68" t="s">
        <v>2026</v>
      </c>
      <c r="G1995" s="68" t="s">
        <v>1962</v>
      </c>
      <c r="H1995" s="68" t="s">
        <v>1963</v>
      </c>
      <c r="I1995" s="68">
        <v>10</v>
      </c>
      <c r="J1995" s="68" t="s">
        <v>2267</v>
      </c>
      <c r="K1995" s="142">
        <v>1.5</v>
      </c>
      <c r="L1995" s="68">
        <v>0.6</v>
      </c>
      <c r="M1995" s="68" t="s">
        <v>1960</v>
      </c>
      <c r="N1995" s="143">
        <f>IF(対応ガラス検索!$E$2="-","",IF(対応ガラス検索!$E$2&gt;=K1995,MAX($N$2:N1994)+1,""))</f>
        <v>1994</v>
      </c>
      <c r="O1995" s="143">
        <f>IF(対応ガラス検索!$E$2="-","",IF(L1995&lt;=0.65,MAX($O$2:O1994)+1,""))</f>
        <v>1994</v>
      </c>
      <c r="P1995" s="144"/>
      <c r="Q1995" s="145"/>
    </row>
    <row r="1996" spans="1:17" x14ac:dyDescent="0.4">
      <c r="A1996" s="68">
        <v>1995</v>
      </c>
      <c r="B1996" s="68" t="s">
        <v>2295</v>
      </c>
      <c r="C1996" s="68" t="s">
        <v>2198</v>
      </c>
      <c r="D1996" s="68" t="s">
        <v>2118</v>
      </c>
      <c r="E1996" s="68" t="s">
        <v>2025</v>
      </c>
      <c r="F1996" s="68" t="s">
        <v>2026</v>
      </c>
      <c r="G1996" s="68" t="s">
        <v>1962</v>
      </c>
      <c r="H1996" s="68" t="s">
        <v>1963</v>
      </c>
      <c r="I1996" s="68">
        <v>11</v>
      </c>
      <c r="J1996" s="68" t="s">
        <v>2267</v>
      </c>
      <c r="K1996" s="68">
        <v>1.4</v>
      </c>
      <c r="L1996" s="68">
        <v>0.6</v>
      </c>
      <c r="M1996" s="68" t="s">
        <v>1960</v>
      </c>
      <c r="N1996" s="143">
        <f>IF(対応ガラス検索!$E$2="-","",IF(対応ガラス検索!$E$2&gt;=K1996,MAX($N$2:N1995)+1,""))</f>
        <v>1995</v>
      </c>
      <c r="O1996" s="143">
        <f>IF(対応ガラス検索!$E$2="-","",IF(L1996&lt;=0.65,MAX($O$2:O1995)+1,""))</f>
        <v>1995</v>
      </c>
      <c r="P1996" s="144"/>
      <c r="Q1996" s="145"/>
    </row>
    <row r="1997" spans="1:17" x14ac:dyDescent="0.4">
      <c r="A1997" s="68">
        <v>1996</v>
      </c>
      <c r="B1997" s="68" t="s">
        <v>2295</v>
      </c>
      <c r="C1997" s="68" t="s">
        <v>2198</v>
      </c>
      <c r="D1997" s="68" t="s">
        <v>2118</v>
      </c>
      <c r="E1997" s="68" t="s">
        <v>2025</v>
      </c>
      <c r="F1997" s="68" t="s">
        <v>2026</v>
      </c>
      <c r="G1997" s="68" t="s">
        <v>1962</v>
      </c>
      <c r="H1997" s="68" t="s">
        <v>1963</v>
      </c>
      <c r="I1997" s="68">
        <v>12</v>
      </c>
      <c r="J1997" s="68" t="s">
        <v>2267</v>
      </c>
      <c r="K1997" s="68">
        <v>1.3</v>
      </c>
      <c r="L1997" s="68">
        <v>0.6</v>
      </c>
      <c r="M1997" s="68" t="s">
        <v>1960</v>
      </c>
      <c r="N1997" s="143">
        <f>IF(対応ガラス検索!$E$2="-","",IF(対応ガラス検索!$E$2&gt;=K1997,MAX($N$2:N1996)+1,""))</f>
        <v>1996</v>
      </c>
      <c r="O1997" s="143">
        <f>IF(対応ガラス検索!$E$2="-","",IF(L1997&lt;=0.65,MAX($O$2:O1996)+1,""))</f>
        <v>1996</v>
      </c>
      <c r="P1997" s="144"/>
      <c r="Q1997" s="145"/>
    </row>
    <row r="1998" spans="1:17" x14ac:dyDescent="0.4">
      <c r="A1998" s="68">
        <v>1997</v>
      </c>
      <c r="B1998" s="68" t="s">
        <v>2295</v>
      </c>
      <c r="C1998" s="68" t="s">
        <v>2198</v>
      </c>
      <c r="D1998" s="68" t="s">
        <v>2118</v>
      </c>
      <c r="E1998" s="68" t="s">
        <v>2025</v>
      </c>
      <c r="F1998" s="68" t="s">
        <v>2026</v>
      </c>
      <c r="G1998" s="68" t="s">
        <v>1962</v>
      </c>
      <c r="H1998" s="68" t="s">
        <v>1963</v>
      </c>
      <c r="I1998" s="68">
        <v>13</v>
      </c>
      <c r="J1998" s="68" t="s">
        <v>2267</v>
      </c>
      <c r="K1998" s="68">
        <v>1.3</v>
      </c>
      <c r="L1998" s="68">
        <v>0.6</v>
      </c>
      <c r="M1998" s="68" t="s">
        <v>1960</v>
      </c>
      <c r="N1998" s="143">
        <f>IF(対応ガラス検索!$E$2="-","",IF(対応ガラス検索!$E$2&gt;=K1998,MAX($N$2:N1997)+1,""))</f>
        <v>1997</v>
      </c>
      <c r="O1998" s="143">
        <f>IF(対応ガラス検索!$E$2="-","",IF(L1998&lt;=0.65,MAX($O$2:O1997)+1,""))</f>
        <v>1997</v>
      </c>
      <c r="P1998" s="144"/>
      <c r="Q1998" s="145"/>
    </row>
    <row r="1999" spans="1:17" x14ac:dyDescent="0.4">
      <c r="A1999" s="68">
        <v>1998</v>
      </c>
      <c r="B1999" s="68" t="s">
        <v>2295</v>
      </c>
      <c r="C1999" s="68" t="s">
        <v>2198</v>
      </c>
      <c r="D1999" s="68" t="s">
        <v>2118</v>
      </c>
      <c r="E1999" s="68" t="s">
        <v>2025</v>
      </c>
      <c r="F1999" s="68" t="s">
        <v>2026</v>
      </c>
      <c r="G1999" s="68" t="s">
        <v>1962</v>
      </c>
      <c r="H1999" s="68" t="s">
        <v>1963</v>
      </c>
      <c r="I1999" s="68">
        <v>14</v>
      </c>
      <c r="J1999" s="68" t="s">
        <v>2267</v>
      </c>
      <c r="K1999" s="68">
        <v>1.2</v>
      </c>
      <c r="L1999" s="68">
        <v>0.6</v>
      </c>
      <c r="M1999" s="68" t="s">
        <v>1960</v>
      </c>
      <c r="N1999" s="143">
        <f>IF(対応ガラス検索!$E$2="-","",IF(対応ガラス検索!$E$2&gt;=K1999,MAX($N$2:N1998)+1,""))</f>
        <v>1998</v>
      </c>
      <c r="O1999" s="143">
        <f>IF(対応ガラス検索!$E$2="-","",IF(L1999&lt;=0.65,MAX($O$2:O1998)+1,""))</f>
        <v>1998</v>
      </c>
      <c r="P1999" s="144"/>
      <c r="Q1999" s="145"/>
    </row>
    <row r="2000" spans="1:17" x14ac:dyDescent="0.4">
      <c r="A2000" s="68">
        <v>1999</v>
      </c>
      <c r="B2000" s="68" t="s">
        <v>2295</v>
      </c>
      <c r="C2000" s="68" t="s">
        <v>2198</v>
      </c>
      <c r="D2000" s="68" t="s">
        <v>2027</v>
      </c>
      <c r="E2000" s="68" t="s">
        <v>2025</v>
      </c>
      <c r="F2000" s="68" t="s">
        <v>2026</v>
      </c>
      <c r="G2000" s="68" t="s">
        <v>1965</v>
      </c>
      <c r="H2000" s="68" t="s">
        <v>1966</v>
      </c>
      <c r="I2000" s="68">
        <v>6</v>
      </c>
      <c r="J2000" s="68" t="s">
        <v>2296</v>
      </c>
      <c r="K2000" s="68">
        <v>2.5</v>
      </c>
      <c r="L2000" s="68">
        <v>0.6</v>
      </c>
      <c r="M2000" s="68" t="s">
        <v>1960</v>
      </c>
      <c r="N2000" s="143">
        <f>IF(対応ガラス検索!$E$2="-","",IF(対応ガラス検索!$E$2&gt;=K2000,MAX($N$2:N1999)+1,""))</f>
        <v>1999</v>
      </c>
      <c r="O2000" s="143">
        <f>IF(対応ガラス検索!$E$2="-","",IF(L2000&lt;=0.65,MAX($O$2:O1999)+1,""))</f>
        <v>1999</v>
      </c>
      <c r="P2000" s="144"/>
      <c r="Q2000" s="145"/>
    </row>
    <row r="2001" spans="1:17" x14ac:dyDescent="0.4">
      <c r="A2001" s="68">
        <v>2000</v>
      </c>
      <c r="B2001" s="68" t="s">
        <v>2295</v>
      </c>
      <c r="C2001" s="68" t="s">
        <v>2198</v>
      </c>
      <c r="D2001" s="68" t="s">
        <v>2027</v>
      </c>
      <c r="E2001" s="68" t="s">
        <v>2025</v>
      </c>
      <c r="F2001" s="68" t="s">
        <v>2026</v>
      </c>
      <c r="G2001" s="68" t="s">
        <v>1965</v>
      </c>
      <c r="H2001" s="68" t="s">
        <v>1966</v>
      </c>
      <c r="I2001" s="68">
        <v>7</v>
      </c>
      <c r="J2001" s="68" t="s">
        <v>2296</v>
      </c>
      <c r="K2001" s="68">
        <v>2.2999999999999998</v>
      </c>
      <c r="L2001" s="68">
        <v>0.6</v>
      </c>
      <c r="M2001" s="68" t="s">
        <v>1960</v>
      </c>
      <c r="N2001" s="143">
        <f>IF(対応ガラス検索!$E$2="-","",IF(対応ガラス検索!$E$2&gt;=K2001,MAX($N$2:N2000)+1,""))</f>
        <v>2000</v>
      </c>
      <c r="O2001" s="143">
        <f>IF(対応ガラス検索!$E$2="-","",IF(L2001&lt;=0.65,MAX($O$2:O2000)+1,""))</f>
        <v>2000</v>
      </c>
      <c r="P2001" s="144"/>
      <c r="Q2001" s="145"/>
    </row>
    <row r="2002" spans="1:17" x14ac:dyDescent="0.4">
      <c r="A2002" s="68">
        <v>2001</v>
      </c>
      <c r="B2002" s="68" t="s">
        <v>2295</v>
      </c>
      <c r="C2002" s="68" t="s">
        <v>2198</v>
      </c>
      <c r="D2002" s="68" t="s">
        <v>2027</v>
      </c>
      <c r="E2002" s="68" t="s">
        <v>2025</v>
      </c>
      <c r="F2002" s="68" t="s">
        <v>2026</v>
      </c>
      <c r="G2002" s="68" t="s">
        <v>1965</v>
      </c>
      <c r="H2002" s="68" t="s">
        <v>1966</v>
      </c>
      <c r="I2002" s="68">
        <v>8</v>
      </c>
      <c r="J2002" s="68" t="s">
        <v>2296</v>
      </c>
      <c r="K2002" s="68">
        <v>2.1</v>
      </c>
      <c r="L2002" s="68">
        <v>0.6</v>
      </c>
      <c r="M2002" s="68" t="s">
        <v>1960</v>
      </c>
      <c r="N2002" s="143">
        <f>IF(対応ガラス検索!$E$2="-","",IF(対応ガラス検索!$E$2&gt;=K2002,MAX($N$2:N2001)+1,""))</f>
        <v>2001</v>
      </c>
      <c r="O2002" s="143">
        <f>IF(対応ガラス検索!$E$2="-","",IF(L2002&lt;=0.65,MAX($O$2:O2001)+1,""))</f>
        <v>2001</v>
      </c>
      <c r="P2002" s="144"/>
      <c r="Q2002" s="145"/>
    </row>
    <row r="2003" spans="1:17" x14ac:dyDescent="0.4">
      <c r="A2003" s="68">
        <v>2002</v>
      </c>
      <c r="B2003" s="68" t="s">
        <v>2295</v>
      </c>
      <c r="C2003" s="68" t="s">
        <v>2198</v>
      </c>
      <c r="D2003" s="68" t="s">
        <v>2027</v>
      </c>
      <c r="E2003" s="68" t="s">
        <v>2025</v>
      </c>
      <c r="F2003" s="68" t="s">
        <v>2026</v>
      </c>
      <c r="G2003" s="68" t="s">
        <v>1965</v>
      </c>
      <c r="H2003" s="68" t="s">
        <v>1966</v>
      </c>
      <c r="I2003" s="68">
        <v>9</v>
      </c>
      <c r="J2003" s="68" t="s">
        <v>2296</v>
      </c>
      <c r="K2003" s="68">
        <v>2</v>
      </c>
      <c r="L2003" s="68">
        <v>0.6</v>
      </c>
      <c r="M2003" s="68" t="s">
        <v>1960</v>
      </c>
      <c r="N2003" s="143">
        <f>IF(対応ガラス検索!$E$2="-","",IF(対応ガラス検索!$E$2&gt;=K2003,MAX($N$2:N2002)+1,""))</f>
        <v>2002</v>
      </c>
      <c r="O2003" s="143">
        <f>IF(対応ガラス検索!$E$2="-","",IF(L2003&lt;=0.65,MAX($O$2:O2002)+1,""))</f>
        <v>2002</v>
      </c>
      <c r="P2003" s="144"/>
      <c r="Q2003" s="145"/>
    </row>
    <row r="2004" spans="1:17" x14ac:dyDescent="0.4">
      <c r="A2004" s="68">
        <v>2003</v>
      </c>
      <c r="B2004" s="68" t="s">
        <v>2295</v>
      </c>
      <c r="C2004" s="68" t="s">
        <v>2198</v>
      </c>
      <c r="D2004" s="68" t="s">
        <v>2027</v>
      </c>
      <c r="E2004" s="68" t="s">
        <v>2025</v>
      </c>
      <c r="F2004" s="68" t="s">
        <v>2026</v>
      </c>
      <c r="G2004" s="68" t="s">
        <v>1965</v>
      </c>
      <c r="H2004" s="68" t="s">
        <v>1966</v>
      </c>
      <c r="I2004" s="68">
        <v>10</v>
      </c>
      <c r="J2004" s="68" t="s">
        <v>2296</v>
      </c>
      <c r="K2004" s="68">
        <v>1.9</v>
      </c>
      <c r="L2004" s="68">
        <v>0.6</v>
      </c>
      <c r="M2004" s="68" t="s">
        <v>1960</v>
      </c>
      <c r="N2004" s="143">
        <f>IF(対応ガラス検索!$E$2="-","",IF(対応ガラス検索!$E$2&gt;=K2004,MAX($N$2:N2003)+1,""))</f>
        <v>2003</v>
      </c>
      <c r="O2004" s="143">
        <f>IF(対応ガラス検索!$E$2="-","",IF(L2004&lt;=0.65,MAX($O$2:O2003)+1,""))</f>
        <v>2003</v>
      </c>
      <c r="P2004" s="144"/>
      <c r="Q2004" s="145"/>
    </row>
    <row r="2005" spans="1:17" x14ac:dyDescent="0.4">
      <c r="A2005" s="68">
        <v>2004</v>
      </c>
      <c r="B2005" s="68" t="s">
        <v>2295</v>
      </c>
      <c r="C2005" s="68" t="s">
        <v>2198</v>
      </c>
      <c r="D2005" s="68" t="s">
        <v>2027</v>
      </c>
      <c r="E2005" s="68" t="s">
        <v>2025</v>
      </c>
      <c r="F2005" s="68" t="s">
        <v>2026</v>
      </c>
      <c r="G2005" s="68" t="s">
        <v>1965</v>
      </c>
      <c r="H2005" s="68" t="s">
        <v>1966</v>
      </c>
      <c r="I2005" s="68">
        <v>11</v>
      </c>
      <c r="J2005" s="68" t="s">
        <v>2296</v>
      </c>
      <c r="K2005" s="68">
        <v>1.8</v>
      </c>
      <c r="L2005" s="68">
        <v>0.6</v>
      </c>
      <c r="M2005" s="68" t="s">
        <v>1960</v>
      </c>
      <c r="N2005" s="143">
        <f>IF(対応ガラス検索!$E$2="-","",IF(対応ガラス検索!$E$2&gt;=K2005,MAX($N$2:N2004)+1,""))</f>
        <v>2004</v>
      </c>
      <c r="O2005" s="143">
        <f>IF(対応ガラス検索!$E$2="-","",IF(L2005&lt;=0.65,MAX($O$2:O2004)+1,""))</f>
        <v>2004</v>
      </c>
      <c r="P2005" s="144"/>
      <c r="Q2005" s="145"/>
    </row>
    <row r="2006" spans="1:17" x14ac:dyDescent="0.4">
      <c r="A2006" s="68">
        <v>2005</v>
      </c>
      <c r="B2006" s="68" t="s">
        <v>2295</v>
      </c>
      <c r="C2006" s="68" t="s">
        <v>2198</v>
      </c>
      <c r="D2006" s="68" t="s">
        <v>2027</v>
      </c>
      <c r="E2006" s="68" t="s">
        <v>2025</v>
      </c>
      <c r="F2006" s="68" t="s">
        <v>2026</v>
      </c>
      <c r="G2006" s="68" t="s">
        <v>1965</v>
      </c>
      <c r="H2006" s="68" t="s">
        <v>1966</v>
      </c>
      <c r="I2006" s="68">
        <v>12</v>
      </c>
      <c r="J2006" s="68" t="s">
        <v>2296</v>
      </c>
      <c r="K2006" s="68">
        <v>1.7</v>
      </c>
      <c r="L2006" s="68">
        <v>0.6</v>
      </c>
      <c r="M2006" s="68" t="s">
        <v>1960</v>
      </c>
      <c r="N2006" s="143">
        <f>IF(対応ガラス検索!$E$2="-","",IF(対応ガラス検索!$E$2&gt;=K2006,MAX($N$2:N2005)+1,""))</f>
        <v>2005</v>
      </c>
      <c r="O2006" s="143">
        <f>IF(対応ガラス検索!$E$2="-","",IF(L2006&lt;=0.65,MAX($O$2:O2005)+1,""))</f>
        <v>2005</v>
      </c>
      <c r="P2006" s="144"/>
      <c r="Q2006" s="145"/>
    </row>
    <row r="2007" spans="1:17" x14ac:dyDescent="0.4">
      <c r="A2007" s="68">
        <v>2006</v>
      </c>
      <c r="B2007" s="68" t="s">
        <v>2295</v>
      </c>
      <c r="C2007" s="68" t="s">
        <v>2198</v>
      </c>
      <c r="D2007" s="68" t="s">
        <v>2027</v>
      </c>
      <c r="E2007" s="68" t="s">
        <v>2025</v>
      </c>
      <c r="F2007" s="68" t="s">
        <v>2026</v>
      </c>
      <c r="G2007" s="68" t="s">
        <v>1965</v>
      </c>
      <c r="H2007" s="68" t="s">
        <v>1966</v>
      </c>
      <c r="I2007" s="68">
        <v>13</v>
      </c>
      <c r="J2007" s="68" t="s">
        <v>2296</v>
      </c>
      <c r="K2007" s="68">
        <v>1.6</v>
      </c>
      <c r="L2007" s="68">
        <v>0.6</v>
      </c>
      <c r="M2007" s="68" t="s">
        <v>1960</v>
      </c>
      <c r="N2007" s="143">
        <f>IF(対応ガラス検索!$E$2="-","",IF(対応ガラス検索!$E$2&gt;=K2007,MAX($N$2:N2006)+1,""))</f>
        <v>2006</v>
      </c>
      <c r="O2007" s="143">
        <f>IF(対応ガラス検索!$E$2="-","",IF(L2007&lt;=0.65,MAX($O$2:O2006)+1,""))</f>
        <v>2006</v>
      </c>
      <c r="P2007" s="144"/>
      <c r="Q2007" s="145"/>
    </row>
    <row r="2008" spans="1:17" x14ac:dyDescent="0.4">
      <c r="A2008" s="68">
        <v>2007</v>
      </c>
      <c r="B2008" s="68" t="s">
        <v>2295</v>
      </c>
      <c r="C2008" s="68" t="s">
        <v>2198</v>
      </c>
      <c r="D2008" s="68" t="s">
        <v>2027</v>
      </c>
      <c r="E2008" s="68" t="s">
        <v>2025</v>
      </c>
      <c r="F2008" s="68" t="s">
        <v>2026</v>
      </c>
      <c r="G2008" s="68" t="s">
        <v>1965</v>
      </c>
      <c r="H2008" s="68" t="s">
        <v>1966</v>
      </c>
      <c r="I2008" s="68">
        <v>6</v>
      </c>
      <c r="J2008" s="68" t="s">
        <v>2267</v>
      </c>
      <c r="K2008" s="142">
        <v>2.1</v>
      </c>
      <c r="L2008" s="68">
        <v>0.6</v>
      </c>
      <c r="M2008" s="68" t="s">
        <v>1960</v>
      </c>
      <c r="N2008" s="143">
        <f>IF(対応ガラス検索!$E$2="-","",IF(対応ガラス検索!$E$2&gt;=K2008,MAX($N$2:N2007)+1,""))</f>
        <v>2007</v>
      </c>
      <c r="O2008" s="143">
        <f>IF(対応ガラス検索!$E$2="-","",IF(L2008&lt;=0.65,MAX($O$2:O2007)+1,""))</f>
        <v>2007</v>
      </c>
      <c r="P2008" s="144"/>
      <c r="Q2008" s="145"/>
    </row>
    <row r="2009" spans="1:17" x14ac:dyDescent="0.4">
      <c r="A2009" s="68">
        <v>2008</v>
      </c>
      <c r="B2009" s="68" t="s">
        <v>2295</v>
      </c>
      <c r="C2009" s="68" t="s">
        <v>2198</v>
      </c>
      <c r="D2009" s="68" t="s">
        <v>2027</v>
      </c>
      <c r="E2009" s="68" t="s">
        <v>2025</v>
      </c>
      <c r="F2009" s="68" t="s">
        <v>2026</v>
      </c>
      <c r="G2009" s="68" t="s">
        <v>1965</v>
      </c>
      <c r="H2009" s="68" t="s">
        <v>1966</v>
      </c>
      <c r="I2009" s="68">
        <v>7</v>
      </c>
      <c r="J2009" s="68" t="s">
        <v>2267</v>
      </c>
      <c r="K2009" s="68">
        <v>1.9</v>
      </c>
      <c r="L2009" s="68">
        <v>0.6</v>
      </c>
      <c r="M2009" s="68" t="s">
        <v>1960</v>
      </c>
      <c r="N2009" s="143">
        <f>IF(対応ガラス検索!$E$2="-","",IF(対応ガラス検索!$E$2&gt;=K2009,MAX($N$2:N2008)+1,""))</f>
        <v>2008</v>
      </c>
      <c r="O2009" s="143">
        <f>IF(対応ガラス検索!$E$2="-","",IF(L2009&lt;=0.65,MAX($O$2:O2008)+1,""))</f>
        <v>2008</v>
      </c>
      <c r="P2009" s="144"/>
      <c r="Q2009" s="145"/>
    </row>
    <row r="2010" spans="1:17" x14ac:dyDescent="0.4">
      <c r="A2010" s="68">
        <v>2009</v>
      </c>
      <c r="B2010" s="68" t="s">
        <v>2295</v>
      </c>
      <c r="C2010" s="68" t="s">
        <v>2198</v>
      </c>
      <c r="D2010" s="68" t="s">
        <v>2027</v>
      </c>
      <c r="E2010" s="68" t="s">
        <v>2025</v>
      </c>
      <c r="F2010" s="68" t="s">
        <v>2026</v>
      </c>
      <c r="G2010" s="68" t="s">
        <v>1965</v>
      </c>
      <c r="H2010" s="68" t="s">
        <v>1966</v>
      </c>
      <c r="I2010" s="68">
        <v>8</v>
      </c>
      <c r="J2010" s="68" t="s">
        <v>2267</v>
      </c>
      <c r="K2010" s="68">
        <v>1.7</v>
      </c>
      <c r="L2010" s="68">
        <v>0.6</v>
      </c>
      <c r="M2010" s="68" t="s">
        <v>1960</v>
      </c>
      <c r="N2010" s="143">
        <f>IF(対応ガラス検索!$E$2="-","",IF(対応ガラス検索!$E$2&gt;=K2010,MAX($N$2:N2009)+1,""))</f>
        <v>2009</v>
      </c>
      <c r="O2010" s="143">
        <f>IF(対応ガラス検索!$E$2="-","",IF(L2010&lt;=0.65,MAX($O$2:O2009)+1,""))</f>
        <v>2009</v>
      </c>
      <c r="P2010" s="144"/>
      <c r="Q2010" s="145"/>
    </row>
    <row r="2011" spans="1:17" x14ac:dyDescent="0.4">
      <c r="A2011" s="68">
        <v>2010</v>
      </c>
      <c r="B2011" s="68" t="s">
        <v>2295</v>
      </c>
      <c r="C2011" s="68" t="s">
        <v>2198</v>
      </c>
      <c r="D2011" s="68" t="s">
        <v>2027</v>
      </c>
      <c r="E2011" s="68" t="s">
        <v>2025</v>
      </c>
      <c r="F2011" s="68" t="s">
        <v>2026</v>
      </c>
      <c r="G2011" s="68" t="s">
        <v>1965</v>
      </c>
      <c r="H2011" s="68" t="s">
        <v>1966</v>
      </c>
      <c r="I2011" s="68">
        <v>9</v>
      </c>
      <c r="J2011" s="68" t="s">
        <v>2267</v>
      </c>
      <c r="K2011" s="68">
        <v>1.6</v>
      </c>
      <c r="L2011" s="68">
        <v>0.6</v>
      </c>
      <c r="M2011" s="68" t="s">
        <v>1960</v>
      </c>
      <c r="N2011" s="143">
        <f>IF(対応ガラス検索!$E$2="-","",IF(対応ガラス検索!$E$2&gt;=K2011,MAX($N$2:N2010)+1,""))</f>
        <v>2010</v>
      </c>
      <c r="O2011" s="143">
        <f>IF(対応ガラス検索!$E$2="-","",IF(L2011&lt;=0.65,MAX($O$2:O2010)+1,""))</f>
        <v>2010</v>
      </c>
      <c r="P2011" s="144"/>
      <c r="Q2011" s="145"/>
    </row>
    <row r="2012" spans="1:17" x14ac:dyDescent="0.4">
      <c r="A2012" s="68">
        <v>2011</v>
      </c>
      <c r="B2012" s="68" t="s">
        <v>2295</v>
      </c>
      <c r="C2012" s="68" t="s">
        <v>2198</v>
      </c>
      <c r="D2012" s="68" t="s">
        <v>2027</v>
      </c>
      <c r="E2012" s="68" t="s">
        <v>2025</v>
      </c>
      <c r="F2012" s="68" t="s">
        <v>2026</v>
      </c>
      <c r="G2012" s="68" t="s">
        <v>1965</v>
      </c>
      <c r="H2012" s="68" t="s">
        <v>1966</v>
      </c>
      <c r="I2012" s="68">
        <v>10</v>
      </c>
      <c r="J2012" s="68" t="s">
        <v>2267</v>
      </c>
      <c r="K2012" s="68">
        <v>1.5</v>
      </c>
      <c r="L2012" s="68">
        <v>0.6</v>
      </c>
      <c r="M2012" s="68" t="s">
        <v>1960</v>
      </c>
      <c r="N2012" s="143">
        <f>IF(対応ガラス検索!$E$2="-","",IF(対応ガラス検索!$E$2&gt;=K2012,MAX($N$2:N2011)+1,""))</f>
        <v>2011</v>
      </c>
      <c r="O2012" s="143">
        <f>IF(対応ガラス検索!$E$2="-","",IF(L2012&lt;=0.65,MAX($O$2:O2011)+1,""))</f>
        <v>2011</v>
      </c>
      <c r="P2012" s="144"/>
      <c r="Q2012" s="145"/>
    </row>
    <row r="2013" spans="1:17" x14ac:dyDescent="0.4">
      <c r="A2013" s="68">
        <v>2012</v>
      </c>
      <c r="B2013" s="68" t="s">
        <v>2295</v>
      </c>
      <c r="C2013" s="68" t="s">
        <v>2198</v>
      </c>
      <c r="D2013" s="68" t="s">
        <v>2027</v>
      </c>
      <c r="E2013" s="68" t="s">
        <v>2025</v>
      </c>
      <c r="F2013" s="68" t="s">
        <v>2026</v>
      </c>
      <c r="G2013" s="68" t="s">
        <v>1965</v>
      </c>
      <c r="H2013" s="68" t="s">
        <v>1966</v>
      </c>
      <c r="I2013" s="68">
        <v>11</v>
      </c>
      <c r="J2013" s="68" t="s">
        <v>2267</v>
      </c>
      <c r="K2013" s="68">
        <v>1.4</v>
      </c>
      <c r="L2013" s="68">
        <v>0.6</v>
      </c>
      <c r="M2013" s="68" t="s">
        <v>1960</v>
      </c>
      <c r="N2013" s="143">
        <f>IF(対応ガラス検索!$E$2="-","",IF(対応ガラス検索!$E$2&gt;=K2013,MAX($N$2:N2012)+1,""))</f>
        <v>2012</v>
      </c>
      <c r="O2013" s="143">
        <f>IF(対応ガラス検索!$E$2="-","",IF(L2013&lt;=0.65,MAX($O$2:O2012)+1,""))</f>
        <v>2012</v>
      </c>
      <c r="P2013" s="144"/>
      <c r="Q2013" s="145"/>
    </row>
    <row r="2014" spans="1:17" x14ac:dyDescent="0.4">
      <c r="A2014" s="68">
        <v>2013</v>
      </c>
      <c r="B2014" s="68" t="s">
        <v>2295</v>
      </c>
      <c r="C2014" s="68" t="s">
        <v>2198</v>
      </c>
      <c r="D2014" s="68" t="s">
        <v>2027</v>
      </c>
      <c r="E2014" s="68" t="s">
        <v>2025</v>
      </c>
      <c r="F2014" s="68" t="s">
        <v>2026</v>
      </c>
      <c r="G2014" s="68" t="s">
        <v>1965</v>
      </c>
      <c r="H2014" s="68" t="s">
        <v>1966</v>
      </c>
      <c r="I2014" s="68">
        <v>12</v>
      </c>
      <c r="J2014" s="68" t="s">
        <v>2267</v>
      </c>
      <c r="K2014" s="68">
        <v>1.3</v>
      </c>
      <c r="L2014" s="68">
        <v>0.6</v>
      </c>
      <c r="M2014" s="68" t="s">
        <v>1960</v>
      </c>
      <c r="N2014" s="143">
        <f>IF(対応ガラス検索!$E$2="-","",IF(対応ガラス検索!$E$2&gt;=K2014,MAX($N$2:N2013)+1,""))</f>
        <v>2013</v>
      </c>
      <c r="O2014" s="143">
        <f>IF(対応ガラス検索!$E$2="-","",IF(L2014&lt;=0.65,MAX($O$2:O2013)+1,""))</f>
        <v>2013</v>
      </c>
      <c r="P2014" s="144"/>
      <c r="Q2014" s="145"/>
    </row>
    <row r="2015" spans="1:17" x14ac:dyDescent="0.4">
      <c r="A2015" s="68">
        <v>2014</v>
      </c>
      <c r="B2015" s="68" t="s">
        <v>2295</v>
      </c>
      <c r="C2015" s="68" t="s">
        <v>2198</v>
      </c>
      <c r="D2015" s="68" t="s">
        <v>2027</v>
      </c>
      <c r="E2015" s="68" t="s">
        <v>2025</v>
      </c>
      <c r="F2015" s="68" t="s">
        <v>2026</v>
      </c>
      <c r="G2015" s="68" t="s">
        <v>1965</v>
      </c>
      <c r="H2015" s="68" t="s">
        <v>1966</v>
      </c>
      <c r="I2015" s="68">
        <v>13</v>
      </c>
      <c r="J2015" s="68" t="s">
        <v>2267</v>
      </c>
      <c r="K2015" s="68">
        <v>1.3</v>
      </c>
      <c r="L2015" s="68">
        <v>0.61</v>
      </c>
      <c r="M2015" s="68" t="s">
        <v>1960</v>
      </c>
      <c r="N2015" s="143">
        <f>IF(対応ガラス検索!$E$2="-","",IF(対応ガラス検索!$E$2&gt;=K2015,MAX($N$2:N2014)+1,""))</f>
        <v>2014</v>
      </c>
      <c r="O2015" s="143">
        <f>IF(対応ガラス検索!$E$2="-","",IF(L2015&lt;=0.65,MAX($O$2:O2014)+1,""))</f>
        <v>2014</v>
      </c>
      <c r="P2015" s="144"/>
      <c r="Q2015" s="145"/>
    </row>
    <row r="2016" spans="1:17" x14ac:dyDescent="0.4">
      <c r="A2016" s="68">
        <v>2015</v>
      </c>
      <c r="B2016" s="68" t="s">
        <v>2295</v>
      </c>
      <c r="C2016" s="68" t="s">
        <v>2198</v>
      </c>
      <c r="D2016" s="68" t="s">
        <v>2125</v>
      </c>
      <c r="E2016" s="68" t="s">
        <v>2029</v>
      </c>
      <c r="F2016" s="68" t="s">
        <v>2030</v>
      </c>
      <c r="G2016" s="68" t="s">
        <v>1958</v>
      </c>
      <c r="H2016" s="68" t="s">
        <v>1959</v>
      </c>
      <c r="I2016" s="68">
        <v>6</v>
      </c>
      <c r="J2016" s="68" t="s">
        <v>2296</v>
      </c>
      <c r="K2016" s="68">
        <v>2.5</v>
      </c>
      <c r="L2016" s="68">
        <v>0.6</v>
      </c>
      <c r="M2016" s="68" t="s">
        <v>1960</v>
      </c>
      <c r="N2016" s="143">
        <f>IF(対応ガラス検索!$E$2="-","",IF(対応ガラス検索!$E$2&gt;=K2016,MAX($N$2:N2015)+1,""))</f>
        <v>2015</v>
      </c>
      <c r="O2016" s="143">
        <f>IF(対応ガラス検索!$E$2="-","",IF(L2016&lt;=0.65,MAX($O$2:O2015)+1,""))</f>
        <v>2015</v>
      </c>
      <c r="P2016" s="144"/>
      <c r="Q2016" s="145"/>
    </row>
    <row r="2017" spans="1:17" x14ac:dyDescent="0.4">
      <c r="A2017" s="68">
        <v>2016</v>
      </c>
      <c r="B2017" s="68" t="s">
        <v>2295</v>
      </c>
      <c r="C2017" s="68" t="s">
        <v>2198</v>
      </c>
      <c r="D2017" s="68" t="s">
        <v>2125</v>
      </c>
      <c r="E2017" s="68" t="s">
        <v>2029</v>
      </c>
      <c r="F2017" s="68" t="s">
        <v>2030</v>
      </c>
      <c r="G2017" s="68" t="s">
        <v>1958</v>
      </c>
      <c r="H2017" s="68" t="s">
        <v>1959</v>
      </c>
      <c r="I2017" s="68">
        <v>7</v>
      </c>
      <c r="J2017" s="68" t="s">
        <v>2296</v>
      </c>
      <c r="K2017" s="68">
        <v>2.2999999999999998</v>
      </c>
      <c r="L2017" s="68">
        <v>0.6</v>
      </c>
      <c r="M2017" s="68" t="s">
        <v>1960</v>
      </c>
      <c r="N2017" s="143">
        <f>IF(対応ガラス検索!$E$2="-","",IF(対応ガラス検索!$E$2&gt;=K2017,MAX($N$2:N2016)+1,""))</f>
        <v>2016</v>
      </c>
      <c r="O2017" s="143">
        <f>IF(対応ガラス検索!$E$2="-","",IF(L2017&lt;=0.65,MAX($O$2:O2016)+1,""))</f>
        <v>2016</v>
      </c>
      <c r="P2017" s="144"/>
      <c r="Q2017" s="145"/>
    </row>
    <row r="2018" spans="1:17" x14ac:dyDescent="0.4">
      <c r="A2018" s="68">
        <v>2017</v>
      </c>
      <c r="B2018" s="68" t="s">
        <v>2295</v>
      </c>
      <c r="C2018" s="68" t="s">
        <v>2198</v>
      </c>
      <c r="D2018" s="68" t="s">
        <v>2125</v>
      </c>
      <c r="E2018" s="68" t="s">
        <v>2029</v>
      </c>
      <c r="F2018" s="68" t="s">
        <v>2030</v>
      </c>
      <c r="G2018" s="68" t="s">
        <v>1958</v>
      </c>
      <c r="H2018" s="68" t="s">
        <v>1959</v>
      </c>
      <c r="I2018" s="68">
        <v>8</v>
      </c>
      <c r="J2018" s="68" t="s">
        <v>2296</v>
      </c>
      <c r="K2018" s="68">
        <v>2.1</v>
      </c>
      <c r="L2018" s="68">
        <v>0.6</v>
      </c>
      <c r="M2018" s="68" t="s">
        <v>1960</v>
      </c>
      <c r="N2018" s="143">
        <f>IF(対応ガラス検索!$E$2="-","",IF(対応ガラス検索!$E$2&gt;=K2018,MAX($N$2:N2017)+1,""))</f>
        <v>2017</v>
      </c>
      <c r="O2018" s="143">
        <f>IF(対応ガラス検索!$E$2="-","",IF(L2018&lt;=0.65,MAX($O$2:O2017)+1,""))</f>
        <v>2017</v>
      </c>
      <c r="P2018" s="144"/>
      <c r="Q2018" s="145"/>
    </row>
    <row r="2019" spans="1:17" x14ac:dyDescent="0.4">
      <c r="A2019" s="68">
        <v>2018</v>
      </c>
      <c r="B2019" s="68" t="s">
        <v>2295</v>
      </c>
      <c r="C2019" s="68" t="s">
        <v>2198</v>
      </c>
      <c r="D2019" s="68" t="s">
        <v>2125</v>
      </c>
      <c r="E2019" s="68" t="s">
        <v>2029</v>
      </c>
      <c r="F2019" s="68" t="s">
        <v>2030</v>
      </c>
      <c r="G2019" s="68" t="s">
        <v>1958</v>
      </c>
      <c r="H2019" s="68" t="s">
        <v>1959</v>
      </c>
      <c r="I2019" s="68">
        <v>9</v>
      </c>
      <c r="J2019" s="68" t="s">
        <v>2296</v>
      </c>
      <c r="K2019" s="68">
        <v>2</v>
      </c>
      <c r="L2019" s="68">
        <v>0.6</v>
      </c>
      <c r="M2019" s="68" t="s">
        <v>1960</v>
      </c>
      <c r="N2019" s="143">
        <f>IF(対応ガラス検索!$E$2="-","",IF(対応ガラス検索!$E$2&gt;=K2019,MAX($N$2:N2018)+1,""))</f>
        <v>2018</v>
      </c>
      <c r="O2019" s="143">
        <f>IF(対応ガラス検索!$E$2="-","",IF(L2019&lt;=0.65,MAX($O$2:O2018)+1,""))</f>
        <v>2018</v>
      </c>
      <c r="P2019" s="144"/>
      <c r="Q2019" s="145"/>
    </row>
    <row r="2020" spans="1:17" x14ac:dyDescent="0.4">
      <c r="A2020" s="68">
        <v>2019</v>
      </c>
      <c r="B2020" s="68" t="s">
        <v>2295</v>
      </c>
      <c r="C2020" s="68" t="s">
        <v>2198</v>
      </c>
      <c r="D2020" s="68" t="s">
        <v>2125</v>
      </c>
      <c r="E2020" s="68" t="s">
        <v>2029</v>
      </c>
      <c r="F2020" s="68" t="s">
        <v>2030</v>
      </c>
      <c r="G2020" s="68" t="s">
        <v>1958</v>
      </c>
      <c r="H2020" s="68" t="s">
        <v>1959</v>
      </c>
      <c r="I2020" s="68">
        <v>10</v>
      </c>
      <c r="J2020" s="68" t="s">
        <v>2296</v>
      </c>
      <c r="K2020" s="68">
        <v>1.9</v>
      </c>
      <c r="L2020" s="68">
        <v>0.6</v>
      </c>
      <c r="M2020" s="68" t="s">
        <v>1960</v>
      </c>
      <c r="N2020" s="143">
        <f>IF(対応ガラス検索!$E$2="-","",IF(対応ガラス検索!$E$2&gt;=K2020,MAX($N$2:N2019)+1,""))</f>
        <v>2019</v>
      </c>
      <c r="O2020" s="143">
        <f>IF(対応ガラス検索!$E$2="-","",IF(L2020&lt;=0.65,MAX($O$2:O2019)+1,""))</f>
        <v>2019</v>
      </c>
      <c r="P2020" s="144"/>
      <c r="Q2020" s="145"/>
    </row>
    <row r="2021" spans="1:17" x14ac:dyDescent="0.4">
      <c r="A2021" s="68">
        <v>2020</v>
      </c>
      <c r="B2021" s="68" t="s">
        <v>2295</v>
      </c>
      <c r="C2021" s="68" t="s">
        <v>2198</v>
      </c>
      <c r="D2021" s="68" t="s">
        <v>2125</v>
      </c>
      <c r="E2021" s="68" t="s">
        <v>2029</v>
      </c>
      <c r="F2021" s="68" t="s">
        <v>2030</v>
      </c>
      <c r="G2021" s="68" t="s">
        <v>1958</v>
      </c>
      <c r="H2021" s="68" t="s">
        <v>1959</v>
      </c>
      <c r="I2021" s="68">
        <v>11</v>
      </c>
      <c r="J2021" s="68" t="s">
        <v>2296</v>
      </c>
      <c r="K2021" s="142">
        <v>1.8</v>
      </c>
      <c r="L2021" s="68">
        <v>0.6</v>
      </c>
      <c r="M2021" s="68" t="s">
        <v>1960</v>
      </c>
      <c r="N2021" s="143">
        <f>IF(対応ガラス検索!$E$2="-","",IF(対応ガラス検索!$E$2&gt;=K2021,MAX($N$2:N2020)+1,""))</f>
        <v>2020</v>
      </c>
      <c r="O2021" s="143">
        <f>IF(対応ガラス検索!$E$2="-","",IF(L2021&lt;=0.65,MAX($O$2:O2020)+1,""))</f>
        <v>2020</v>
      </c>
      <c r="P2021" s="144"/>
      <c r="Q2021" s="145"/>
    </row>
    <row r="2022" spans="1:17" x14ac:dyDescent="0.4">
      <c r="A2022" s="68">
        <v>2021</v>
      </c>
      <c r="B2022" s="68" t="s">
        <v>2295</v>
      </c>
      <c r="C2022" s="68" t="s">
        <v>2198</v>
      </c>
      <c r="D2022" s="68" t="s">
        <v>2125</v>
      </c>
      <c r="E2022" s="68" t="s">
        <v>2029</v>
      </c>
      <c r="F2022" s="68" t="s">
        <v>2030</v>
      </c>
      <c r="G2022" s="68" t="s">
        <v>1958</v>
      </c>
      <c r="H2022" s="68" t="s">
        <v>1959</v>
      </c>
      <c r="I2022" s="68">
        <v>12</v>
      </c>
      <c r="J2022" s="68" t="s">
        <v>2296</v>
      </c>
      <c r="K2022" s="68">
        <v>1.7</v>
      </c>
      <c r="L2022" s="68">
        <v>0.6</v>
      </c>
      <c r="M2022" s="68" t="s">
        <v>1960</v>
      </c>
      <c r="N2022" s="143">
        <f>IF(対応ガラス検索!$E$2="-","",IF(対応ガラス検索!$E$2&gt;=K2022,MAX($N$2:N2021)+1,""))</f>
        <v>2021</v>
      </c>
      <c r="O2022" s="143">
        <f>IF(対応ガラス検索!$E$2="-","",IF(L2022&lt;=0.65,MAX($O$2:O2021)+1,""))</f>
        <v>2021</v>
      </c>
      <c r="P2022" s="144"/>
      <c r="Q2022" s="145"/>
    </row>
    <row r="2023" spans="1:17" x14ac:dyDescent="0.4">
      <c r="A2023" s="68">
        <v>2022</v>
      </c>
      <c r="B2023" s="68" t="s">
        <v>2295</v>
      </c>
      <c r="C2023" s="68" t="s">
        <v>2198</v>
      </c>
      <c r="D2023" s="68" t="s">
        <v>2125</v>
      </c>
      <c r="E2023" s="68" t="s">
        <v>2029</v>
      </c>
      <c r="F2023" s="68" t="s">
        <v>2030</v>
      </c>
      <c r="G2023" s="68" t="s">
        <v>1958</v>
      </c>
      <c r="H2023" s="68" t="s">
        <v>1959</v>
      </c>
      <c r="I2023" s="68">
        <v>13</v>
      </c>
      <c r="J2023" s="68" t="s">
        <v>2296</v>
      </c>
      <c r="K2023" s="68">
        <v>1.6</v>
      </c>
      <c r="L2023" s="68">
        <v>0.6</v>
      </c>
      <c r="M2023" s="68" t="s">
        <v>1960</v>
      </c>
      <c r="N2023" s="143">
        <f>IF(対応ガラス検索!$E$2="-","",IF(対応ガラス検索!$E$2&gt;=K2023,MAX($N$2:N2022)+1,""))</f>
        <v>2022</v>
      </c>
      <c r="O2023" s="143">
        <f>IF(対応ガラス検索!$E$2="-","",IF(L2023&lt;=0.65,MAX($O$2:O2022)+1,""))</f>
        <v>2022</v>
      </c>
      <c r="P2023" s="144"/>
      <c r="Q2023" s="145"/>
    </row>
    <row r="2024" spans="1:17" x14ac:dyDescent="0.4">
      <c r="A2024" s="68">
        <v>2023</v>
      </c>
      <c r="B2024" s="68" t="s">
        <v>2295</v>
      </c>
      <c r="C2024" s="68" t="s">
        <v>2198</v>
      </c>
      <c r="D2024" s="68" t="s">
        <v>2125</v>
      </c>
      <c r="E2024" s="68" t="s">
        <v>2029</v>
      </c>
      <c r="F2024" s="68" t="s">
        <v>2030</v>
      </c>
      <c r="G2024" s="68" t="s">
        <v>1958</v>
      </c>
      <c r="H2024" s="68" t="s">
        <v>1959</v>
      </c>
      <c r="I2024" s="68">
        <v>14</v>
      </c>
      <c r="J2024" s="68" t="s">
        <v>2296</v>
      </c>
      <c r="K2024" s="68">
        <v>1.5</v>
      </c>
      <c r="L2024" s="68">
        <v>0.6</v>
      </c>
      <c r="M2024" s="68" t="s">
        <v>1960</v>
      </c>
      <c r="N2024" s="143">
        <f>IF(対応ガラス検索!$E$2="-","",IF(対応ガラス検索!$E$2&gt;=K2024,MAX($N$2:N2023)+1,""))</f>
        <v>2023</v>
      </c>
      <c r="O2024" s="143">
        <f>IF(対応ガラス検索!$E$2="-","",IF(L2024&lt;=0.65,MAX($O$2:O2023)+1,""))</f>
        <v>2023</v>
      </c>
      <c r="P2024" s="144"/>
      <c r="Q2024" s="145"/>
    </row>
    <row r="2025" spans="1:17" x14ac:dyDescent="0.4">
      <c r="A2025" s="68">
        <v>2024</v>
      </c>
      <c r="B2025" s="68" t="s">
        <v>2295</v>
      </c>
      <c r="C2025" s="68" t="s">
        <v>2198</v>
      </c>
      <c r="D2025" s="68" t="s">
        <v>2125</v>
      </c>
      <c r="E2025" s="68" t="s">
        <v>2029</v>
      </c>
      <c r="F2025" s="68" t="s">
        <v>2030</v>
      </c>
      <c r="G2025" s="68" t="s">
        <v>1958</v>
      </c>
      <c r="H2025" s="68" t="s">
        <v>1959</v>
      </c>
      <c r="I2025" s="68">
        <v>6</v>
      </c>
      <c r="J2025" s="68" t="s">
        <v>2267</v>
      </c>
      <c r="K2025" s="68">
        <v>2.1</v>
      </c>
      <c r="L2025" s="68">
        <v>0.6</v>
      </c>
      <c r="M2025" s="68" t="s">
        <v>1960</v>
      </c>
      <c r="N2025" s="143">
        <f>IF(対応ガラス検索!$E$2="-","",IF(対応ガラス検索!$E$2&gt;=K2025,MAX($N$2:N2024)+1,""))</f>
        <v>2024</v>
      </c>
      <c r="O2025" s="143">
        <f>IF(対応ガラス検索!$E$2="-","",IF(L2025&lt;=0.65,MAX($O$2:O2024)+1,""))</f>
        <v>2024</v>
      </c>
      <c r="P2025" s="144"/>
      <c r="Q2025" s="145"/>
    </row>
    <row r="2026" spans="1:17" x14ac:dyDescent="0.4">
      <c r="A2026" s="68">
        <v>2025</v>
      </c>
      <c r="B2026" s="68" t="s">
        <v>2295</v>
      </c>
      <c r="C2026" s="68" t="s">
        <v>2198</v>
      </c>
      <c r="D2026" s="68" t="s">
        <v>2125</v>
      </c>
      <c r="E2026" s="68" t="s">
        <v>2029</v>
      </c>
      <c r="F2026" s="68" t="s">
        <v>2030</v>
      </c>
      <c r="G2026" s="68" t="s">
        <v>1958</v>
      </c>
      <c r="H2026" s="68" t="s">
        <v>1959</v>
      </c>
      <c r="I2026" s="68">
        <v>7</v>
      </c>
      <c r="J2026" s="68" t="s">
        <v>2267</v>
      </c>
      <c r="K2026" s="68">
        <v>1.9</v>
      </c>
      <c r="L2026" s="68">
        <v>0.6</v>
      </c>
      <c r="M2026" s="68" t="s">
        <v>1960</v>
      </c>
      <c r="N2026" s="143">
        <f>IF(対応ガラス検索!$E$2="-","",IF(対応ガラス検索!$E$2&gt;=K2026,MAX($N$2:N2025)+1,""))</f>
        <v>2025</v>
      </c>
      <c r="O2026" s="143">
        <f>IF(対応ガラス検索!$E$2="-","",IF(L2026&lt;=0.65,MAX($O$2:O2025)+1,""))</f>
        <v>2025</v>
      </c>
      <c r="P2026" s="144"/>
      <c r="Q2026" s="145"/>
    </row>
    <row r="2027" spans="1:17" x14ac:dyDescent="0.4">
      <c r="A2027" s="68">
        <v>2026</v>
      </c>
      <c r="B2027" s="68" t="s">
        <v>2295</v>
      </c>
      <c r="C2027" s="68" t="s">
        <v>2198</v>
      </c>
      <c r="D2027" s="68" t="s">
        <v>2125</v>
      </c>
      <c r="E2027" s="68" t="s">
        <v>2029</v>
      </c>
      <c r="F2027" s="68" t="s">
        <v>2030</v>
      </c>
      <c r="G2027" s="68" t="s">
        <v>1958</v>
      </c>
      <c r="H2027" s="68" t="s">
        <v>1959</v>
      </c>
      <c r="I2027" s="68">
        <v>8</v>
      </c>
      <c r="J2027" s="68" t="s">
        <v>2267</v>
      </c>
      <c r="K2027" s="68">
        <v>1.7</v>
      </c>
      <c r="L2027" s="68">
        <v>0.6</v>
      </c>
      <c r="M2027" s="68" t="s">
        <v>1960</v>
      </c>
      <c r="N2027" s="143">
        <f>IF(対応ガラス検索!$E$2="-","",IF(対応ガラス検索!$E$2&gt;=K2027,MAX($N$2:N2026)+1,""))</f>
        <v>2026</v>
      </c>
      <c r="O2027" s="143">
        <f>IF(対応ガラス検索!$E$2="-","",IF(L2027&lt;=0.65,MAX($O$2:O2026)+1,""))</f>
        <v>2026</v>
      </c>
      <c r="P2027" s="144"/>
      <c r="Q2027" s="145"/>
    </row>
    <row r="2028" spans="1:17" x14ac:dyDescent="0.4">
      <c r="A2028" s="68">
        <v>2027</v>
      </c>
      <c r="B2028" s="68" t="s">
        <v>2295</v>
      </c>
      <c r="C2028" s="68" t="s">
        <v>2198</v>
      </c>
      <c r="D2028" s="68" t="s">
        <v>2125</v>
      </c>
      <c r="E2028" s="68" t="s">
        <v>2029</v>
      </c>
      <c r="F2028" s="68" t="s">
        <v>2030</v>
      </c>
      <c r="G2028" s="68" t="s">
        <v>1958</v>
      </c>
      <c r="H2028" s="68" t="s">
        <v>1959</v>
      </c>
      <c r="I2028" s="68">
        <v>9</v>
      </c>
      <c r="J2028" s="68" t="s">
        <v>2267</v>
      </c>
      <c r="K2028" s="68">
        <v>1.6</v>
      </c>
      <c r="L2028" s="68">
        <v>0.6</v>
      </c>
      <c r="M2028" s="68" t="s">
        <v>1960</v>
      </c>
      <c r="N2028" s="143">
        <f>IF(対応ガラス検索!$E$2="-","",IF(対応ガラス検索!$E$2&gt;=K2028,MAX($N$2:N2027)+1,""))</f>
        <v>2027</v>
      </c>
      <c r="O2028" s="143">
        <f>IF(対応ガラス検索!$E$2="-","",IF(L2028&lt;=0.65,MAX($O$2:O2027)+1,""))</f>
        <v>2027</v>
      </c>
      <c r="P2028" s="144"/>
      <c r="Q2028" s="145"/>
    </row>
    <row r="2029" spans="1:17" x14ac:dyDescent="0.4">
      <c r="A2029" s="68">
        <v>2028</v>
      </c>
      <c r="B2029" s="68" t="s">
        <v>2295</v>
      </c>
      <c r="C2029" s="68" t="s">
        <v>2198</v>
      </c>
      <c r="D2029" s="68" t="s">
        <v>2125</v>
      </c>
      <c r="E2029" s="68" t="s">
        <v>2029</v>
      </c>
      <c r="F2029" s="68" t="s">
        <v>2030</v>
      </c>
      <c r="G2029" s="68" t="s">
        <v>1958</v>
      </c>
      <c r="H2029" s="68" t="s">
        <v>1959</v>
      </c>
      <c r="I2029" s="68">
        <v>10</v>
      </c>
      <c r="J2029" s="68" t="s">
        <v>2267</v>
      </c>
      <c r="K2029" s="68">
        <v>1.5</v>
      </c>
      <c r="L2029" s="68">
        <v>0.6</v>
      </c>
      <c r="M2029" s="68" t="s">
        <v>1960</v>
      </c>
      <c r="N2029" s="143">
        <f>IF(対応ガラス検索!$E$2="-","",IF(対応ガラス検索!$E$2&gt;=K2029,MAX($N$2:N2028)+1,""))</f>
        <v>2028</v>
      </c>
      <c r="O2029" s="143">
        <f>IF(対応ガラス検索!$E$2="-","",IF(L2029&lt;=0.65,MAX($O$2:O2028)+1,""))</f>
        <v>2028</v>
      </c>
      <c r="P2029" s="144"/>
      <c r="Q2029" s="145"/>
    </row>
    <row r="2030" spans="1:17" x14ac:dyDescent="0.4">
      <c r="A2030" s="68">
        <v>2029</v>
      </c>
      <c r="B2030" s="68" t="s">
        <v>2295</v>
      </c>
      <c r="C2030" s="68" t="s">
        <v>2198</v>
      </c>
      <c r="D2030" s="68" t="s">
        <v>2125</v>
      </c>
      <c r="E2030" s="68" t="s">
        <v>2029</v>
      </c>
      <c r="F2030" s="68" t="s">
        <v>2030</v>
      </c>
      <c r="G2030" s="68" t="s">
        <v>1958</v>
      </c>
      <c r="H2030" s="68" t="s">
        <v>1959</v>
      </c>
      <c r="I2030" s="68">
        <v>11</v>
      </c>
      <c r="J2030" s="68" t="s">
        <v>2267</v>
      </c>
      <c r="K2030" s="68">
        <v>1.4</v>
      </c>
      <c r="L2030" s="68">
        <v>0.61</v>
      </c>
      <c r="M2030" s="68" t="s">
        <v>1960</v>
      </c>
      <c r="N2030" s="143">
        <f>IF(対応ガラス検索!$E$2="-","",IF(対応ガラス検索!$E$2&gt;=K2030,MAX($N$2:N2029)+1,""))</f>
        <v>2029</v>
      </c>
      <c r="O2030" s="143">
        <f>IF(対応ガラス検索!$E$2="-","",IF(L2030&lt;=0.65,MAX($O$2:O2029)+1,""))</f>
        <v>2029</v>
      </c>
      <c r="P2030" s="144"/>
      <c r="Q2030" s="145"/>
    </row>
    <row r="2031" spans="1:17" x14ac:dyDescent="0.4">
      <c r="A2031" s="68">
        <v>2030</v>
      </c>
      <c r="B2031" s="68" t="s">
        <v>2295</v>
      </c>
      <c r="C2031" s="68" t="s">
        <v>2198</v>
      </c>
      <c r="D2031" s="68" t="s">
        <v>2125</v>
      </c>
      <c r="E2031" s="68" t="s">
        <v>2029</v>
      </c>
      <c r="F2031" s="68" t="s">
        <v>2030</v>
      </c>
      <c r="G2031" s="68" t="s">
        <v>1958</v>
      </c>
      <c r="H2031" s="68" t="s">
        <v>1959</v>
      </c>
      <c r="I2031" s="68">
        <v>12</v>
      </c>
      <c r="J2031" s="68" t="s">
        <v>2267</v>
      </c>
      <c r="K2031" s="68">
        <v>1.3</v>
      </c>
      <c r="L2031" s="68">
        <v>0.61</v>
      </c>
      <c r="M2031" s="68" t="s">
        <v>1960</v>
      </c>
      <c r="N2031" s="143">
        <f>IF(対応ガラス検索!$E$2="-","",IF(対応ガラス検索!$E$2&gt;=K2031,MAX($N$2:N2030)+1,""))</f>
        <v>2030</v>
      </c>
      <c r="O2031" s="143">
        <f>IF(対応ガラス検索!$E$2="-","",IF(L2031&lt;=0.65,MAX($O$2:O2030)+1,""))</f>
        <v>2030</v>
      </c>
      <c r="P2031" s="144"/>
      <c r="Q2031" s="145"/>
    </row>
    <row r="2032" spans="1:17" x14ac:dyDescent="0.4">
      <c r="A2032" s="68">
        <v>2031</v>
      </c>
      <c r="B2032" s="68" t="s">
        <v>2295</v>
      </c>
      <c r="C2032" s="68" t="s">
        <v>2198</v>
      </c>
      <c r="D2032" s="68" t="s">
        <v>2125</v>
      </c>
      <c r="E2032" s="68" t="s">
        <v>2029</v>
      </c>
      <c r="F2032" s="68" t="s">
        <v>2030</v>
      </c>
      <c r="G2032" s="68" t="s">
        <v>1958</v>
      </c>
      <c r="H2032" s="68" t="s">
        <v>1959</v>
      </c>
      <c r="I2032" s="68">
        <v>13</v>
      </c>
      <c r="J2032" s="68" t="s">
        <v>2267</v>
      </c>
      <c r="K2032" s="68">
        <v>1.3</v>
      </c>
      <c r="L2032" s="68">
        <v>0.61</v>
      </c>
      <c r="M2032" s="68" t="s">
        <v>1960</v>
      </c>
      <c r="N2032" s="143">
        <f>IF(対応ガラス検索!$E$2="-","",IF(対応ガラス検索!$E$2&gt;=K2032,MAX($N$2:N2031)+1,""))</f>
        <v>2031</v>
      </c>
      <c r="O2032" s="143">
        <f>IF(対応ガラス検索!$E$2="-","",IF(L2032&lt;=0.65,MAX($O$2:O2031)+1,""))</f>
        <v>2031</v>
      </c>
      <c r="P2032" s="144"/>
      <c r="Q2032" s="145"/>
    </row>
    <row r="2033" spans="1:17" x14ac:dyDescent="0.4">
      <c r="A2033" s="68">
        <v>2032</v>
      </c>
      <c r="B2033" s="68" t="s">
        <v>2295</v>
      </c>
      <c r="C2033" s="68" t="s">
        <v>2198</v>
      </c>
      <c r="D2033" s="68" t="s">
        <v>2125</v>
      </c>
      <c r="E2033" s="68" t="s">
        <v>2029</v>
      </c>
      <c r="F2033" s="68" t="s">
        <v>2030</v>
      </c>
      <c r="G2033" s="68" t="s">
        <v>1958</v>
      </c>
      <c r="H2033" s="68" t="s">
        <v>1959</v>
      </c>
      <c r="I2033" s="68">
        <v>14</v>
      </c>
      <c r="J2033" s="68" t="s">
        <v>2267</v>
      </c>
      <c r="K2033" s="68">
        <v>1.2</v>
      </c>
      <c r="L2033" s="68">
        <v>0.61</v>
      </c>
      <c r="M2033" s="68" t="s">
        <v>1960</v>
      </c>
      <c r="N2033" s="143">
        <f>IF(対応ガラス検索!$E$2="-","",IF(対応ガラス検索!$E$2&gt;=K2033,MAX($N$2:N2032)+1,""))</f>
        <v>2032</v>
      </c>
      <c r="O2033" s="143">
        <f>IF(対応ガラス検索!$E$2="-","",IF(L2033&lt;=0.65,MAX($O$2:O2032)+1,""))</f>
        <v>2032</v>
      </c>
      <c r="P2033" s="144"/>
      <c r="Q2033" s="145"/>
    </row>
    <row r="2034" spans="1:17" x14ac:dyDescent="0.4">
      <c r="A2034" s="68">
        <v>2033</v>
      </c>
      <c r="B2034" s="68" t="s">
        <v>2295</v>
      </c>
      <c r="C2034" s="68" t="s">
        <v>2198</v>
      </c>
      <c r="D2034" s="68" t="s">
        <v>2126</v>
      </c>
      <c r="E2034" s="68" t="s">
        <v>2029</v>
      </c>
      <c r="F2034" s="68" t="s">
        <v>2030</v>
      </c>
      <c r="G2034" s="68" t="s">
        <v>1962</v>
      </c>
      <c r="H2034" s="68" t="s">
        <v>1963</v>
      </c>
      <c r="I2034" s="68">
        <v>6</v>
      </c>
      <c r="J2034" s="68" t="s">
        <v>2296</v>
      </c>
      <c r="K2034" s="142">
        <v>2.5</v>
      </c>
      <c r="L2034" s="68">
        <v>0.59</v>
      </c>
      <c r="M2034" s="68" t="s">
        <v>1960</v>
      </c>
      <c r="N2034" s="143">
        <f>IF(対応ガラス検索!$E$2="-","",IF(対応ガラス検索!$E$2&gt;=K2034,MAX($N$2:N2033)+1,""))</f>
        <v>2033</v>
      </c>
      <c r="O2034" s="143">
        <f>IF(対応ガラス検索!$E$2="-","",IF(L2034&lt;=0.65,MAX($O$2:O2033)+1,""))</f>
        <v>2033</v>
      </c>
      <c r="P2034" s="144"/>
      <c r="Q2034" s="145"/>
    </row>
    <row r="2035" spans="1:17" x14ac:dyDescent="0.4">
      <c r="A2035" s="68">
        <v>2034</v>
      </c>
      <c r="B2035" s="68" t="s">
        <v>2295</v>
      </c>
      <c r="C2035" s="68" t="s">
        <v>2198</v>
      </c>
      <c r="D2035" s="68" t="s">
        <v>2126</v>
      </c>
      <c r="E2035" s="68" t="s">
        <v>2029</v>
      </c>
      <c r="F2035" s="68" t="s">
        <v>2030</v>
      </c>
      <c r="G2035" s="68" t="s">
        <v>1962</v>
      </c>
      <c r="H2035" s="68" t="s">
        <v>1963</v>
      </c>
      <c r="I2035" s="68">
        <v>7</v>
      </c>
      <c r="J2035" s="68" t="s">
        <v>2296</v>
      </c>
      <c r="K2035" s="68">
        <v>2.2999999999999998</v>
      </c>
      <c r="L2035" s="68">
        <v>0.59</v>
      </c>
      <c r="M2035" s="68" t="s">
        <v>1960</v>
      </c>
      <c r="N2035" s="143">
        <f>IF(対応ガラス検索!$E$2="-","",IF(対応ガラス検索!$E$2&gt;=K2035,MAX($N$2:N2034)+1,""))</f>
        <v>2034</v>
      </c>
      <c r="O2035" s="143">
        <f>IF(対応ガラス検索!$E$2="-","",IF(L2035&lt;=0.65,MAX($O$2:O2034)+1,""))</f>
        <v>2034</v>
      </c>
      <c r="P2035" s="144"/>
      <c r="Q2035" s="145"/>
    </row>
    <row r="2036" spans="1:17" x14ac:dyDescent="0.4">
      <c r="A2036" s="68">
        <v>2035</v>
      </c>
      <c r="B2036" s="68" t="s">
        <v>2295</v>
      </c>
      <c r="C2036" s="68" t="s">
        <v>2198</v>
      </c>
      <c r="D2036" s="68" t="s">
        <v>2126</v>
      </c>
      <c r="E2036" s="68" t="s">
        <v>2029</v>
      </c>
      <c r="F2036" s="68" t="s">
        <v>2030</v>
      </c>
      <c r="G2036" s="68" t="s">
        <v>1962</v>
      </c>
      <c r="H2036" s="68" t="s">
        <v>1963</v>
      </c>
      <c r="I2036" s="68">
        <v>8</v>
      </c>
      <c r="J2036" s="68" t="s">
        <v>2296</v>
      </c>
      <c r="K2036" s="68">
        <v>2.1</v>
      </c>
      <c r="L2036" s="68">
        <v>0.59</v>
      </c>
      <c r="M2036" s="68" t="s">
        <v>1960</v>
      </c>
      <c r="N2036" s="143">
        <f>IF(対応ガラス検索!$E$2="-","",IF(対応ガラス検索!$E$2&gt;=K2036,MAX($N$2:N2035)+1,""))</f>
        <v>2035</v>
      </c>
      <c r="O2036" s="143">
        <f>IF(対応ガラス検索!$E$2="-","",IF(L2036&lt;=0.65,MAX($O$2:O2035)+1,""))</f>
        <v>2035</v>
      </c>
      <c r="P2036" s="144"/>
      <c r="Q2036" s="145"/>
    </row>
    <row r="2037" spans="1:17" x14ac:dyDescent="0.4">
      <c r="A2037" s="68">
        <v>2036</v>
      </c>
      <c r="B2037" s="68" t="s">
        <v>2295</v>
      </c>
      <c r="C2037" s="68" t="s">
        <v>2198</v>
      </c>
      <c r="D2037" s="68" t="s">
        <v>2126</v>
      </c>
      <c r="E2037" s="68" t="s">
        <v>2029</v>
      </c>
      <c r="F2037" s="68" t="s">
        <v>2030</v>
      </c>
      <c r="G2037" s="68" t="s">
        <v>1962</v>
      </c>
      <c r="H2037" s="68" t="s">
        <v>1963</v>
      </c>
      <c r="I2037" s="68">
        <v>9</v>
      </c>
      <c r="J2037" s="68" t="s">
        <v>2296</v>
      </c>
      <c r="K2037" s="68">
        <v>2</v>
      </c>
      <c r="L2037" s="68">
        <v>0.59</v>
      </c>
      <c r="M2037" s="68" t="s">
        <v>1960</v>
      </c>
      <c r="N2037" s="143">
        <f>IF(対応ガラス検索!$E$2="-","",IF(対応ガラス検索!$E$2&gt;=K2037,MAX($N$2:N2036)+1,""))</f>
        <v>2036</v>
      </c>
      <c r="O2037" s="143">
        <f>IF(対応ガラス検索!$E$2="-","",IF(L2037&lt;=0.65,MAX($O$2:O2036)+1,""))</f>
        <v>2036</v>
      </c>
      <c r="P2037" s="144"/>
      <c r="Q2037" s="145"/>
    </row>
    <row r="2038" spans="1:17" x14ac:dyDescent="0.4">
      <c r="A2038" s="68">
        <v>2037</v>
      </c>
      <c r="B2038" s="68" t="s">
        <v>2295</v>
      </c>
      <c r="C2038" s="68" t="s">
        <v>2198</v>
      </c>
      <c r="D2038" s="68" t="s">
        <v>2126</v>
      </c>
      <c r="E2038" s="68" t="s">
        <v>2029</v>
      </c>
      <c r="F2038" s="68" t="s">
        <v>2030</v>
      </c>
      <c r="G2038" s="68" t="s">
        <v>1962</v>
      </c>
      <c r="H2038" s="68" t="s">
        <v>1963</v>
      </c>
      <c r="I2038" s="68">
        <v>10</v>
      </c>
      <c r="J2038" s="68" t="s">
        <v>2296</v>
      </c>
      <c r="K2038" s="68">
        <v>1.9</v>
      </c>
      <c r="L2038" s="68">
        <v>0.59</v>
      </c>
      <c r="M2038" s="68" t="s">
        <v>1960</v>
      </c>
      <c r="N2038" s="143">
        <f>IF(対応ガラス検索!$E$2="-","",IF(対応ガラス検索!$E$2&gt;=K2038,MAX($N$2:N2037)+1,""))</f>
        <v>2037</v>
      </c>
      <c r="O2038" s="143">
        <f>IF(対応ガラス検索!$E$2="-","",IF(L2038&lt;=0.65,MAX($O$2:O2037)+1,""))</f>
        <v>2037</v>
      </c>
      <c r="P2038" s="144"/>
      <c r="Q2038" s="145"/>
    </row>
    <row r="2039" spans="1:17" x14ac:dyDescent="0.4">
      <c r="A2039" s="68">
        <v>2038</v>
      </c>
      <c r="B2039" s="68" t="s">
        <v>2295</v>
      </c>
      <c r="C2039" s="68" t="s">
        <v>2198</v>
      </c>
      <c r="D2039" s="68" t="s">
        <v>2126</v>
      </c>
      <c r="E2039" s="68" t="s">
        <v>2029</v>
      </c>
      <c r="F2039" s="68" t="s">
        <v>2030</v>
      </c>
      <c r="G2039" s="68" t="s">
        <v>1962</v>
      </c>
      <c r="H2039" s="68" t="s">
        <v>1963</v>
      </c>
      <c r="I2039" s="68">
        <v>11</v>
      </c>
      <c r="J2039" s="68" t="s">
        <v>2296</v>
      </c>
      <c r="K2039" s="68">
        <v>1.8</v>
      </c>
      <c r="L2039" s="68">
        <v>0.59</v>
      </c>
      <c r="M2039" s="68" t="s">
        <v>1960</v>
      </c>
      <c r="N2039" s="143">
        <f>IF(対応ガラス検索!$E$2="-","",IF(対応ガラス検索!$E$2&gt;=K2039,MAX($N$2:N2038)+1,""))</f>
        <v>2038</v>
      </c>
      <c r="O2039" s="143">
        <f>IF(対応ガラス検索!$E$2="-","",IF(L2039&lt;=0.65,MAX($O$2:O2038)+1,""))</f>
        <v>2038</v>
      </c>
      <c r="P2039" s="144"/>
      <c r="Q2039" s="145"/>
    </row>
    <row r="2040" spans="1:17" x14ac:dyDescent="0.4">
      <c r="A2040" s="68">
        <v>2039</v>
      </c>
      <c r="B2040" s="68" t="s">
        <v>2295</v>
      </c>
      <c r="C2040" s="68" t="s">
        <v>2198</v>
      </c>
      <c r="D2040" s="68" t="s">
        <v>2126</v>
      </c>
      <c r="E2040" s="68" t="s">
        <v>2029</v>
      </c>
      <c r="F2040" s="68" t="s">
        <v>2030</v>
      </c>
      <c r="G2040" s="68" t="s">
        <v>1962</v>
      </c>
      <c r="H2040" s="68" t="s">
        <v>1963</v>
      </c>
      <c r="I2040" s="68">
        <v>12</v>
      </c>
      <c r="J2040" s="68" t="s">
        <v>2296</v>
      </c>
      <c r="K2040" s="68">
        <v>1.7</v>
      </c>
      <c r="L2040" s="68">
        <v>0.6</v>
      </c>
      <c r="M2040" s="68" t="s">
        <v>1960</v>
      </c>
      <c r="N2040" s="143">
        <f>IF(対応ガラス検索!$E$2="-","",IF(対応ガラス検索!$E$2&gt;=K2040,MAX($N$2:N2039)+1,""))</f>
        <v>2039</v>
      </c>
      <c r="O2040" s="143">
        <f>IF(対応ガラス検索!$E$2="-","",IF(L2040&lt;=0.65,MAX($O$2:O2039)+1,""))</f>
        <v>2039</v>
      </c>
      <c r="P2040" s="144"/>
      <c r="Q2040" s="145"/>
    </row>
    <row r="2041" spans="1:17" x14ac:dyDescent="0.4">
      <c r="A2041" s="68">
        <v>2040</v>
      </c>
      <c r="B2041" s="68" t="s">
        <v>2295</v>
      </c>
      <c r="C2041" s="68" t="s">
        <v>2198</v>
      </c>
      <c r="D2041" s="68" t="s">
        <v>2126</v>
      </c>
      <c r="E2041" s="68" t="s">
        <v>2029</v>
      </c>
      <c r="F2041" s="68" t="s">
        <v>2030</v>
      </c>
      <c r="G2041" s="68" t="s">
        <v>1962</v>
      </c>
      <c r="H2041" s="68" t="s">
        <v>1963</v>
      </c>
      <c r="I2041" s="68">
        <v>13</v>
      </c>
      <c r="J2041" s="68" t="s">
        <v>2296</v>
      </c>
      <c r="K2041" s="68">
        <v>1.6</v>
      </c>
      <c r="L2041" s="68">
        <v>0.6</v>
      </c>
      <c r="M2041" s="68" t="s">
        <v>1960</v>
      </c>
      <c r="N2041" s="143">
        <f>IF(対応ガラス検索!$E$2="-","",IF(対応ガラス検索!$E$2&gt;=K2041,MAX($N$2:N2040)+1,""))</f>
        <v>2040</v>
      </c>
      <c r="O2041" s="143">
        <f>IF(対応ガラス検索!$E$2="-","",IF(L2041&lt;=0.65,MAX($O$2:O2040)+1,""))</f>
        <v>2040</v>
      </c>
      <c r="P2041" s="144"/>
      <c r="Q2041" s="145"/>
    </row>
    <row r="2042" spans="1:17" x14ac:dyDescent="0.4">
      <c r="A2042" s="68">
        <v>2041</v>
      </c>
      <c r="B2042" s="68" t="s">
        <v>2295</v>
      </c>
      <c r="C2042" s="68" t="s">
        <v>2198</v>
      </c>
      <c r="D2042" s="68" t="s">
        <v>2126</v>
      </c>
      <c r="E2042" s="68" t="s">
        <v>2029</v>
      </c>
      <c r="F2042" s="68" t="s">
        <v>2030</v>
      </c>
      <c r="G2042" s="68" t="s">
        <v>1962</v>
      </c>
      <c r="H2042" s="68" t="s">
        <v>1963</v>
      </c>
      <c r="I2042" s="68">
        <v>6</v>
      </c>
      <c r="J2042" s="68" t="s">
        <v>2267</v>
      </c>
      <c r="K2042" s="68">
        <v>2.1</v>
      </c>
      <c r="L2042" s="68">
        <v>0.59</v>
      </c>
      <c r="M2042" s="68" t="s">
        <v>1960</v>
      </c>
      <c r="N2042" s="143">
        <f>IF(対応ガラス検索!$E$2="-","",IF(対応ガラス検索!$E$2&gt;=K2042,MAX($N$2:N2041)+1,""))</f>
        <v>2041</v>
      </c>
      <c r="O2042" s="143">
        <f>IF(対応ガラス検索!$E$2="-","",IF(L2042&lt;=0.65,MAX($O$2:O2041)+1,""))</f>
        <v>2041</v>
      </c>
      <c r="P2042" s="144"/>
      <c r="Q2042" s="145"/>
    </row>
    <row r="2043" spans="1:17" x14ac:dyDescent="0.4">
      <c r="A2043" s="68">
        <v>2042</v>
      </c>
      <c r="B2043" s="68" t="s">
        <v>2295</v>
      </c>
      <c r="C2043" s="68" t="s">
        <v>2198</v>
      </c>
      <c r="D2043" s="68" t="s">
        <v>2126</v>
      </c>
      <c r="E2043" s="68" t="s">
        <v>2029</v>
      </c>
      <c r="F2043" s="68" t="s">
        <v>2030</v>
      </c>
      <c r="G2043" s="68" t="s">
        <v>1962</v>
      </c>
      <c r="H2043" s="68" t="s">
        <v>1963</v>
      </c>
      <c r="I2043" s="68">
        <v>7</v>
      </c>
      <c r="J2043" s="68" t="s">
        <v>2267</v>
      </c>
      <c r="K2043" s="68">
        <v>1.9</v>
      </c>
      <c r="L2043" s="68">
        <v>0.59</v>
      </c>
      <c r="M2043" s="68" t="s">
        <v>1960</v>
      </c>
      <c r="N2043" s="143">
        <f>IF(対応ガラス検索!$E$2="-","",IF(対応ガラス検索!$E$2&gt;=K2043,MAX($N$2:N2042)+1,""))</f>
        <v>2042</v>
      </c>
      <c r="O2043" s="143">
        <f>IF(対応ガラス検索!$E$2="-","",IF(L2043&lt;=0.65,MAX($O$2:O2042)+1,""))</f>
        <v>2042</v>
      </c>
      <c r="P2043" s="144"/>
      <c r="Q2043" s="145"/>
    </row>
    <row r="2044" spans="1:17" x14ac:dyDescent="0.4">
      <c r="A2044" s="68">
        <v>2043</v>
      </c>
      <c r="B2044" s="68" t="s">
        <v>2295</v>
      </c>
      <c r="C2044" s="68" t="s">
        <v>2198</v>
      </c>
      <c r="D2044" s="68" t="s">
        <v>2126</v>
      </c>
      <c r="E2044" s="68" t="s">
        <v>2029</v>
      </c>
      <c r="F2044" s="68" t="s">
        <v>2030</v>
      </c>
      <c r="G2044" s="68" t="s">
        <v>1962</v>
      </c>
      <c r="H2044" s="68" t="s">
        <v>1963</v>
      </c>
      <c r="I2044" s="68">
        <v>8</v>
      </c>
      <c r="J2044" s="68" t="s">
        <v>2267</v>
      </c>
      <c r="K2044" s="68">
        <v>1.7</v>
      </c>
      <c r="L2044" s="68">
        <v>0.6</v>
      </c>
      <c r="M2044" s="68" t="s">
        <v>1960</v>
      </c>
      <c r="N2044" s="143">
        <f>IF(対応ガラス検索!$E$2="-","",IF(対応ガラス検索!$E$2&gt;=K2044,MAX($N$2:N2043)+1,""))</f>
        <v>2043</v>
      </c>
      <c r="O2044" s="143">
        <f>IF(対応ガラス検索!$E$2="-","",IF(L2044&lt;=0.65,MAX($O$2:O2043)+1,""))</f>
        <v>2043</v>
      </c>
      <c r="P2044" s="144"/>
      <c r="Q2044" s="145"/>
    </row>
    <row r="2045" spans="1:17" x14ac:dyDescent="0.4">
      <c r="A2045" s="68">
        <v>2044</v>
      </c>
      <c r="B2045" s="68" t="s">
        <v>2295</v>
      </c>
      <c r="C2045" s="68" t="s">
        <v>2198</v>
      </c>
      <c r="D2045" s="68" t="s">
        <v>2126</v>
      </c>
      <c r="E2045" s="68" t="s">
        <v>2029</v>
      </c>
      <c r="F2045" s="68" t="s">
        <v>2030</v>
      </c>
      <c r="G2045" s="68" t="s">
        <v>1962</v>
      </c>
      <c r="H2045" s="68" t="s">
        <v>1963</v>
      </c>
      <c r="I2045" s="68">
        <v>9</v>
      </c>
      <c r="J2045" s="68" t="s">
        <v>2267</v>
      </c>
      <c r="K2045" s="68">
        <v>1.6</v>
      </c>
      <c r="L2045" s="68">
        <v>0.6</v>
      </c>
      <c r="M2045" s="68" t="s">
        <v>1960</v>
      </c>
      <c r="N2045" s="143">
        <f>IF(対応ガラス検索!$E$2="-","",IF(対応ガラス検索!$E$2&gt;=K2045,MAX($N$2:N2044)+1,""))</f>
        <v>2044</v>
      </c>
      <c r="O2045" s="143">
        <f>IF(対応ガラス検索!$E$2="-","",IF(L2045&lt;=0.65,MAX($O$2:O2044)+1,""))</f>
        <v>2044</v>
      </c>
      <c r="P2045" s="144"/>
      <c r="Q2045" s="145"/>
    </row>
    <row r="2046" spans="1:17" x14ac:dyDescent="0.4">
      <c r="A2046" s="68">
        <v>2045</v>
      </c>
      <c r="B2046" s="68" t="s">
        <v>2295</v>
      </c>
      <c r="C2046" s="68" t="s">
        <v>2198</v>
      </c>
      <c r="D2046" s="68" t="s">
        <v>2126</v>
      </c>
      <c r="E2046" s="68" t="s">
        <v>2029</v>
      </c>
      <c r="F2046" s="68" t="s">
        <v>2030</v>
      </c>
      <c r="G2046" s="68" t="s">
        <v>1962</v>
      </c>
      <c r="H2046" s="68" t="s">
        <v>1963</v>
      </c>
      <c r="I2046" s="68">
        <v>10</v>
      </c>
      <c r="J2046" s="68" t="s">
        <v>2267</v>
      </c>
      <c r="K2046" s="68">
        <v>1.5</v>
      </c>
      <c r="L2046" s="68">
        <v>0.6</v>
      </c>
      <c r="M2046" s="68" t="s">
        <v>1960</v>
      </c>
      <c r="N2046" s="143">
        <f>IF(対応ガラス検索!$E$2="-","",IF(対応ガラス検索!$E$2&gt;=K2046,MAX($N$2:N2045)+1,""))</f>
        <v>2045</v>
      </c>
      <c r="O2046" s="143">
        <f>IF(対応ガラス検索!$E$2="-","",IF(L2046&lt;=0.65,MAX($O$2:O2045)+1,""))</f>
        <v>2045</v>
      </c>
      <c r="P2046" s="144"/>
      <c r="Q2046" s="145"/>
    </row>
    <row r="2047" spans="1:17" x14ac:dyDescent="0.4">
      <c r="A2047" s="68">
        <v>2046</v>
      </c>
      <c r="B2047" s="68" t="s">
        <v>2295</v>
      </c>
      <c r="C2047" s="68" t="s">
        <v>2198</v>
      </c>
      <c r="D2047" s="68" t="s">
        <v>2126</v>
      </c>
      <c r="E2047" s="68" t="s">
        <v>2029</v>
      </c>
      <c r="F2047" s="68" t="s">
        <v>2030</v>
      </c>
      <c r="G2047" s="68" t="s">
        <v>1962</v>
      </c>
      <c r="H2047" s="68" t="s">
        <v>1963</v>
      </c>
      <c r="I2047" s="68">
        <v>11</v>
      </c>
      <c r="J2047" s="68" t="s">
        <v>2267</v>
      </c>
      <c r="K2047" s="68">
        <v>1.4</v>
      </c>
      <c r="L2047" s="68">
        <v>0.6</v>
      </c>
      <c r="M2047" s="68" t="s">
        <v>1960</v>
      </c>
      <c r="N2047" s="143">
        <f>IF(対応ガラス検索!$E$2="-","",IF(対応ガラス検索!$E$2&gt;=K2047,MAX($N$2:N2046)+1,""))</f>
        <v>2046</v>
      </c>
      <c r="O2047" s="143">
        <f>IF(対応ガラス検索!$E$2="-","",IF(L2047&lt;=0.65,MAX($O$2:O2046)+1,""))</f>
        <v>2046</v>
      </c>
      <c r="P2047" s="144"/>
      <c r="Q2047" s="145"/>
    </row>
    <row r="2048" spans="1:17" x14ac:dyDescent="0.4">
      <c r="A2048" s="68">
        <v>2047</v>
      </c>
      <c r="B2048" s="68" t="s">
        <v>2295</v>
      </c>
      <c r="C2048" s="68" t="s">
        <v>2198</v>
      </c>
      <c r="D2048" s="68" t="s">
        <v>2126</v>
      </c>
      <c r="E2048" s="68" t="s">
        <v>2029</v>
      </c>
      <c r="F2048" s="68" t="s">
        <v>2030</v>
      </c>
      <c r="G2048" s="68" t="s">
        <v>1962</v>
      </c>
      <c r="H2048" s="68" t="s">
        <v>1963</v>
      </c>
      <c r="I2048" s="68">
        <v>12</v>
      </c>
      <c r="J2048" s="68" t="s">
        <v>2267</v>
      </c>
      <c r="K2048" s="142">
        <v>1.3</v>
      </c>
      <c r="L2048" s="68">
        <v>0.6</v>
      </c>
      <c r="M2048" s="68" t="s">
        <v>1960</v>
      </c>
      <c r="N2048" s="143">
        <f>IF(対応ガラス検索!$E$2="-","",IF(対応ガラス検索!$E$2&gt;=K2048,MAX($N$2:N2047)+1,""))</f>
        <v>2047</v>
      </c>
      <c r="O2048" s="143">
        <f>IF(対応ガラス検索!$E$2="-","",IF(L2048&lt;=0.65,MAX($O$2:O2047)+1,""))</f>
        <v>2047</v>
      </c>
      <c r="P2048" s="144"/>
      <c r="Q2048" s="145"/>
    </row>
    <row r="2049" spans="1:17" x14ac:dyDescent="0.4">
      <c r="A2049" s="68">
        <v>2048</v>
      </c>
      <c r="B2049" s="68" t="s">
        <v>2295</v>
      </c>
      <c r="C2049" s="68" t="s">
        <v>2198</v>
      </c>
      <c r="D2049" s="68" t="s">
        <v>2126</v>
      </c>
      <c r="E2049" s="68" t="s">
        <v>2029</v>
      </c>
      <c r="F2049" s="68" t="s">
        <v>2030</v>
      </c>
      <c r="G2049" s="68" t="s">
        <v>1962</v>
      </c>
      <c r="H2049" s="68" t="s">
        <v>1963</v>
      </c>
      <c r="I2049" s="68">
        <v>13</v>
      </c>
      <c r="J2049" s="68" t="s">
        <v>2267</v>
      </c>
      <c r="K2049" s="142">
        <v>1.3</v>
      </c>
      <c r="L2049" s="68">
        <v>0.6</v>
      </c>
      <c r="M2049" s="68" t="s">
        <v>1960</v>
      </c>
      <c r="N2049" s="143">
        <f>IF(対応ガラス検索!$E$2="-","",IF(対応ガラス検索!$E$2&gt;=K2049,MAX($N$2:N2048)+1,""))</f>
        <v>2048</v>
      </c>
      <c r="O2049" s="143">
        <f>IF(対応ガラス検索!$E$2="-","",IF(L2049&lt;=0.65,MAX($O$2:O2048)+1,""))</f>
        <v>2048</v>
      </c>
      <c r="P2049" s="144"/>
      <c r="Q2049" s="145"/>
    </row>
    <row r="2050" spans="1:17" x14ac:dyDescent="0.4">
      <c r="A2050" s="68">
        <v>2049</v>
      </c>
      <c r="B2050" s="68" t="s">
        <v>2295</v>
      </c>
      <c r="C2050" s="68" t="s">
        <v>2198</v>
      </c>
      <c r="D2050" s="68" t="s">
        <v>2028</v>
      </c>
      <c r="E2050" s="68" t="s">
        <v>2029</v>
      </c>
      <c r="F2050" s="68" t="s">
        <v>2030</v>
      </c>
      <c r="G2050" s="68" t="s">
        <v>1965</v>
      </c>
      <c r="H2050" s="68" t="s">
        <v>1966</v>
      </c>
      <c r="I2050" s="68">
        <v>6</v>
      </c>
      <c r="J2050" s="68" t="s">
        <v>2296</v>
      </c>
      <c r="K2050" s="68">
        <v>2.5</v>
      </c>
      <c r="L2050" s="68">
        <v>0.59</v>
      </c>
      <c r="M2050" s="68" t="s">
        <v>1960</v>
      </c>
      <c r="N2050" s="143">
        <f>IF(対応ガラス検索!$E$2="-","",IF(対応ガラス検索!$E$2&gt;=K2050,MAX($N$2:N2049)+1,""))</f>
        <v>2049</v>
      </c>
      <c r="O2050" s="143">
        <f>IF(対応ガラス検索!$E$2="-","",IF(L2050&lt;=0.65,MAX($O$2:O2049)+1,""))</f>
        <v>2049</v>
      </c>
      <c r="P2050" s="144"/>
      <c r="Q2050" s="145"/>
    </row>
    <row r="2051" spans="1:17" x14ac:dyDescent="0.4">
      <c r="A2051" s="68">
        <v>2050</v>
      </c>
      <c r="B2051" s="68" t="s">
        <v>2295</v>
      </c>
      <c r="C2051" s="68" t="s">
        <v>2198</v>
      </c>
      <c r="D2051" s="68" t="s">
        <v>2028</v>
      </c>
      <c r="E2051" s="68" t="s">
        <v>2029</v>
      </c>
      <c r="F2051" s="68" t="s">
        <v>2030</v>
      </c>
      <c r="G2051" s="68" t="s">
        <v>1965</v>
      </c>
      <c r="H2051" s="68" t="s">
        <v>1966</v>
      </c>
      <c r="I2051" s="68">
        <v>7</v>
      </c>
      <c r="J2051" s="68" t="s">
        <v>2296</v>
      </c>
      <c r="K2051" s="68">
        <v>2.2999999999999998</v>
      </c>
      <c r="L2051" s="68">
        <v>0.59</v>
      </c>
      <c r="M2051" s="68" t="s">
        <v>1960</v>
      </c>
      <c r="N2051" s="143">
        <f>IF(対応ガラス検索!$E$2="-","",IF(対応ガラス検索!$E$2&gt;=K2051,MAX($N$2:N2050)+1,""))</f>
        <v>2050</v>
      </c>
      <c r="O2051" s="143">
        <f>IF(対応ガラス検索!$E$2="-","",IF(L2051&lt;=0.65,MAX($O$2:O2050)+1,""))</f>
        <v>2050</v>
      </c>
      <c r="P2051" s="144"/>
      <c r="Q2051" s="145"/>
    </row>
    <row r="2052" spans="1:17" x14ac:dyDescent="0.4">
      <c r="A2052" s="68">
        <v>2051</v>
      </c>
      <c r="B2052" s="68" t="s">
        <v>2295</v>
      </c>
      <c r="C2052" s="68" t="s">
        <v>2198</v>
      </c>
      <c r="D2052" s="68" t="s">
        <v>2028</v>
      </c>
      <c r="E2052" s="68" t="s">
        <v>2029</v>
      </c>
      <c r="F2052" s="68" t="s">
        <v>2030</v>
      </c>
      <c r="G2052" s="68" t="s">
        <v>1965</v>
      </c>
      <c r="H2052" s="68" t="s">
        <v>1966</v>
      </c>
      <c r="I2052" s="68">
        <v>8</v>
      </c>
      <c r="J2052" s="68" t="s">
        <v>2296</v>
      </c>
      <c r="K2052" s="68">
        <v>2.1</v>
      </c>
      <c r="L2052" s="68">
        <v>0.59</v>
      </c>
      <c r="M2052" s="68" t="s">
        <v>1960</v>
      </c>
      <c r="N2052" s="143">
        <f>IF(対応ガラス検索!$E$2="-","",IF(対応ガラス検索!$E$2&gt;=K2052,MAX($N$2:N2051)+1,""))</f>
        <v>2051</v>
      </c>
      <c r="O2052" s="143">
        <f>IF(対応ガラス検索!$E$2="-","",IF(L2052&lt;=0.65,MAX($O$2:O2051)+1,""))</f>
        <v>2051</v>
      </c>
      <c r="P2052" s="144"/>
      <c r="Q2052" s="145"/>
    </row>
    <row r="2053" spans="1:17" x14ac:dyDescent="0.4">
      <c r="A2053" s="68">
        <v>2052</v>
      </c>
      <c r="B2053" s="68" t="s">
        <v>2295</v>
      </c>
      <c r="C2053" s="68" t="s">
        <v>2198</v>
      </c>
      <c r="D2053" s="68" t="s">
        <v>2028</v>
      </c>
      <c r="E2053" s="68" t="s">
        <v>2029</v>
      </c>
      <c r="F2053" s="68" t="s">
        <v>2030</v>
      </c>
      <c r="G2053" s="68" t="s">
        <v>1965</v>
      </c>
      <c r="H2053" s="68" t="s">
        <v>1966</v>
      </c>
      <c r="I2053" s="68">
        <v>9</v>
      </c>
      <c r="J2053" s="68" t="s">
        <v>2296</v>
      </c>
      <c r="K2053" s="68">
        <v>2</v>
      </c>
      <c r="L2053" s="68">
        <v>0.6</v>
      </c>
      <c r="M2053" s="68" t="s">
        <v>1960</v>
      </c>
      <c r="N2053" s="143">
        <f>IF(対応ガラス検索!$E$2="-","",IF(対応ガラス検索!$E$2&gt;=K2053,MAX($N$2:N2052)+1,""))</f>
        <v>2052</v>
      </c>
      <c r="O2053" s="143">
        <f>IF(対応ガラス検索!$E$2="-","",IF(L2053&lt;=0.65,MAX($O$2:O2052)+1,""))</f>
        <v>2052</v>
      </c>
      <c r="P2053" s="144"/>
      <c r="Q2053" s="145"/>
    </row>
    <row r="2054" spans="1:17" x14ac:dyDescent="0.4">
      <c r="A2054" s="68">
        <v>2053</v>
      </c>
      <c r="B2054" s="68" t="s">
        <v>2295</v>
      </c>
      <c r="C2054" s="68" t="s">
        <v>2198</v>
      </c>
      <c r="D2054" s="68" t="s">
        <v>2028</v>
      </c>
      <c r="E2054" s="68" t="s">
        <v>2029</v>
      </c>
      <c r="F2054" s="68" t="s">
        <v>2030</v>
      </c>
      <c r="G2054" s="68" t="s">
        <v>1965</v>
      </c>
      <c r="H2054" s="68" t="s">
        <v>1966</v>
      </c>
      <c r="I2054" s="68">
        <v>10</v>
      </c>
      <c r="J2054" s="68" t="s">
        <v>2296</v>
      </c>
      <c r="K2054" s="68">
        <v>1.9</v>
      </c>
      <c r="L2054" s="68">
        <v>0.6</v>
      </c>
      <c r="M2054" s="68" t="s">
        <v>1960</v>
      </c>
      <c r="N2054" s="143">
        <f>IF(対応ガラス検索!$E$2="-","",IF(対応ガラス検索!$E$2&gt;=K2054,MAX($N$2:N2053)+1,""))</f>
        <v>2053</v>
      </c>
      <c r="O2054" s="143">
        <f>IF(対応ガラス検索!$E$2="-","",IF(L2054&lt;=0.65,MAX($O$2:O2053)+1,""))</f>
        <v>2053</v>
      </c>
      <c r="P2054" s="144"/>
      <c r="Q2054" s="145"/>
    </row>
    <row r="2055" spans="1:17" x14ac:dyDescent="0.4">
      <c r="A2055" s="68">
        <v>2054</v>
      </c>
      <c r="B2055" s="68" t="s">
        <v>2295</v>
      </c>
      <c r="C2055" s="68" t="s">
        <v>2198</v>
      </c>
      <c r="D2055" s="68" t="s">
        <v>2028</v>
      </c>
      <c r="E2055" s="68" t="s">
        <v>2029</v>
      </c>
      <c r="F2055" s="68" t="s">
        <v>2030</v>
      </c>
      <c r="G2055" s="68" t="s">
        <v>1965</v>
      </c>
      <c r="H2055" s="68" t="s">
        <v>1966</v>
      </c>
      <c r="I2055" s="68">
        <v>11</v>
      </c>
      <c r="J2055" s="68" t="s">
        <v>2296</v>
      </c>
      <c r="K2055" s="68">
        <v>1.8</v>
      </c>
      <c r="L2055" s="68">
        <v>0.6</v>
      </c>
      <c r="M2055" s="68" t="s">
        <v>1960</v>
      </c>
      <c r="N2055" s="143">
        <f>IF(対応ガラス検索!$E$2="-","",IF(対応ガラス検索!$E$2&gt;=K2055,MAX($N$2:N2054)+1,""))</f>
        <v>2054</v>
      </c>
      <c r="O2055" s="143">
        <f>IF(対応ガラス検索!$E$2="-","",IF(L2055&lt;=0.65,MAX($O$2:O2054)+1,""))</f>
        <v>2054</v>
      </c>
      <c r="P2055" s="144"/>
      <c r="Q2055" s="145"/>
    </row>
    <row r="2056" spans="1:17" x14ac:dyDescent="0.4">
      <c r="A2056" s="68">
        <v>2055</v>
      </c>
      <c r="B2056" s="68" t="s">
        <v>2295</v>
      </c>
      <c r="C2056" s="68" t="s">
        <v>2198</v>
      </c>
      <c r="D2056" s="68" t="s">
        <v>2028</v>
      </c>
      <c r="E2056" s="68" t="s">
        <v>2029</v>
      </c>
      <c r="F2056" s="68" t="s">
        <v>2030</v>
      </c>
      <c r="G2056" s="68" t="s">
        <v>1965</v>
      </c>
      <c r="H2056" s="68" t="s">
        <v>1966</v>
      </c>
      <c r="I2056" s="68">
        <v>12</v>
      </c>
      <c r="J2056" s="68" t="s">
        <v>2296</v>
      </c>
      <c r="K2056" s="68">
        <v>1.7</v>
      </c>
      <c r="L2056" s="68">
        <v>0.6</v>
      </c>
      <c r="M2056" s="68" t="s">
        <v>1960</v>
      </c>
      <c r="N2056" s="143">
        <f>IF(対応ガラス検索!$E$2="-","",IF(対応ガラス検索!$E$2&gt;=K2056,MAX($N$2:N2055)+1,""))</f>
        <v>2055</v>
      </c>
      <c r="O2056" s="143">
        <f>IF(対応ガラス検索!$E$2="-","",IF(L2056&lt;=0.65,MAX($O$2:O2055)+1,""))</f>
        <v>2055</v>
      </c>
      <c r="P2056" s="144"/>
      <c r="Q2056" s="145"/>
    </row>
    <row r="2057" spans="1:17" x14ac:dyDescent="0.4">
      <c r="A2057" s="68">
        <v>2056</v>
      </c>
      <c r="B2057" s="68" t="s">
        <v>2295</v>
      </c>
      <c r="C2057" s="68" t="s">
        <v>2198</v>
      </c>
      <c r="D2057" s="68" t="s">
        <v>2028</v>
      </c>
      <c r="E2057" s="68" t="s">
        <v>2029</v>
      </c>
      <c r="F2057" s="68" t="s">
        <v>2030</v>
      </c>
      <c r="G2057" s="68" t="s">
        <v>1965</v>
      </c>
      <c r="H2057" s="68" t="s">
        <v>1966</v>
      </c>
      <c r="I2057" s="68">
        <v>6</v>
      </c>
      <c r="J2057" s="68" t="s">
        <v>2267</v>
      </c>
      <c r="K2057" s="68">
        <v>2.1</v>
      </c>
      <c r="L2057" s="68">
        <v>0.59</v>
      </c>
      <c r="M2057" s="68" t="s">
        <v>1960</v>
      </c>
      <c r="N2057" s="143">
        <f>IF(対応ガラス検索!$E$2="-","",IF(対応ガラス検索!$E$2&gt;=K2057,MAX($N$2:N2056)+1,""))</f>
        <v>2056</v>
      </c>
      <c r="O2057" s="143">
        <f>IF(対応ガラス検索!$E$2="-","",IF(L2057&lt;=0.65,MAX($O$2:O2056)+1,""))</f>
        <v>2056</v>
      </c>
      <c r="P2057" s="144"/>
      <c r="Q2057" s="145"/>
    </row>
    <row r="2058" spans="1:17" x14ac:dyDescent="0.4">
      <c r="A2058" s="68">
        <v>2057</v>
      </c>
      <c r="B2058" s="68" t="s">
        <v>2295</v>
      </c>
      <c r="C2058" s="68" t="s">
        <v>2198</v>
      </c>
      <c r="D2058" s="68" t="s">
        <v>2028</v>
      </c>
      <c r="E2058" s="68" t="s">
        <v>2029</v>
      </c>
      <c r="F2058" s="68" t="s">
        <v>2030</v>
      </c>
      <c r="G2058" s="68" t="s">
        <v>1965</v>
      </c>
      <c r="H2058" s="68" t="s">
        <v>1966</v>
      </c>
      <c r="I2058" s="68">
        <v>7</v>
      </c>
      <c r="J2058" s="68" t="s">
        <v>2267</v>
      </c>
      <c r="K2058" s="68">
        <v>1.9</v>
      </c>
      <c r="L2058" s="68">
        <v>0.6</v>
      </c>
      <c r="M2058" s="68" t="s">
        <v>1960</v>
      </c>
      <c r="N2058" s="143">
        <f>IF(対応ガラス検索!$E$2="-","",IF(対応ガラス検索!$E$2&gt;=K2058,MAX($N$2:N2057)+1,""))</f>
        <v>2057</v>
      </c>
      <c r="O2058" s="143">
        <f>IF(対応ガラス検索!$E$2="-","",IF(L2058&lt;=0.65,MAX($O$2:O2057)+1,""))</f>
        <v>2057</v>
      </c>
      <c r="P2058" s="144"/>
      <c r="Q2058" s="145"/>
    </row>
    <row r="2059" spans="1:17" x14ac:dyDescent="0.4">
      <c r="A2059" s="68">
        <v>2058</v>
      </c>
      <c r="B2059" s="68" t="s">
        <v>2295</v>
      </c>
      <c r="C2059" s="68" t="s">
        <v>2198</v>
      </c>
      <c r="D2059" s="68" t="s">
        <v>2028</v>
      </c>
      <c r="E2059" s="68" t="s">
        <v>2029</v>
      </c>
      <c r="F2059" s="68" t="s">
        <v>2030</v>
      </c>
      <c r="G2059" s="68" t="s">
        <v>1965</v>
      </c>
      <c r="H2059" s="68" t="s">
        <v>1966</v>
      </c>
      <c r="I2059" s="68">
        <v>8</v>
      </c>
      <c r="J2059" s="68" t="s">
        <v>2267</v>
      </c>
      <c r="K2059" s="68">
        <v>1.7</v>
      </c>
      <c r="L2059" s="68">
        <v>0.6</v>
      </c>
      <c r="M2059" s="68" t="s">
        <v>1960</v>
      </c>
      <c r="N2059" s="143">
        <f>IF(対応ガラス検索!$E$2="-","",IF(対応ガラス検索!$E$2&gt;=K2059,MAX($N$2:N2058)+1,""))</f>
        <v>2058</v>
      </c>
      <c r="O2059" s="143">
        <f>IF(対応ガラス検索!$E$2="-","",IF(L2059&lt;=0.65,MAX($O$2:O2058)+1,""))</f>
        <v>2058</v>
      </c>
      <c r="P2059" s="144"/>
      <c r="Q2059" s="145"/>
    </row>
    <row r="2060" spans="1:17" x14ac:dyDescent="0.4">
      <c r="A2060" s="68">
        <v>2059</v>
      </c>
      <c r="B2060" s="68" t="s">
        <v>2295</v>
      </c>
      <c r="C2060" s="68" t="s">
        <v>2198</v>
      </c>
      <c r="D2060" s="68" t="s">
        <v>2028</v>
      </c>
      <c r="E2060" s="68" t="s">
        <v>2029</v>
      </c>
      <c r="F2060" s="68" t="s">
        <v>2030</v>
      </c>
      <c r="G2060" s="68" t="s">
        <v>1965</v>
      </c>
      <c r="H2060" s="68" t="s">
        <v>1966</v>
      </c>
      <c r="I2060" s="68">
        <v>9</v>
      </c>
      <c r="J2060" s="68" t="s">
        <v>2267</v>
      </c>
      <c r="K2060" s="68">
        <v>1.6</v>
      </c>
      <c r="L2060" s="68">
        <v>0.6</v>
      </c>
      <c r="M2060" s="68" t="s">
        <v>1960</v>
      </c>
      <c r="N2060" s="143">
        <f>IF(対応ガラス検索!$E$2="-","",IF(対応ガラス検索!$E$2&gt;=K2060,MAX($N$2:N2059)+1,""))</f>
        <v>2059</v>
      </c>
      <c r="O2060" s="143">
        <f>IF(対応ガラス検索!$E$2="-","",IF(L2060&lt;=0.65,MAX($O$2:O2059)+1,""))</f>
        <v>2059</v>
      </c>
      <c r="P2060" s="144"/>
      <c r="Q2060" s="145"/>
    </row>
    <row r="2061" spans="1:17" x14ac:dyDescent="0.4">
      <c r="A2061" s="68">
        <v>2060</v>
      </c>
      <c r="B2061" s="68" t="s">
        <v>2295</v>
      </c>
      <c r="C2061" s="68" t="s">
        <v>2198</v>
      </c>
      <c r="D2061" s="68" t="s">
        <v>2028</v>
      </c>
      <c r="E2061" s="68" t="s">
        <v>2029</v>
      </c>
      <c r="F2061" s="68" t="s">
        <v>2030</v>
      </c>
      <c r="G2061" s="68" t="s">
        <v>1965</v>
      </c>
      <c r="H2061" s="68" t="s">
        <v>1966</v>
      </c>
      <c r="I2061" s="68">
        <v>10</v>
      </c>
      <c r="J2061" s="68" t="s">
        <v>2267</v>
      </c>
      <c r="K2061" s="142">
        <v>1.5</v>
      </c>
      <c r="L2061" s="68">
        <v>0.6</v>
      </c>
      <c r="M2061" s="68" t="s">
        <v>1960</v>
      </c>
      <c r="N2061" s="143">
        <f>IF(対応ガラス検索!$E$2="-","",IF(対応ガラス検索!$E$2&gt;=K2061,MAX($N$2:N2060)+1,""))</f>
        <v>2060</v>
      </c>
      <c r="O2061" s="143">
        <f>IF(対応ガラス検索!$E$2="-","",IF(L2061&lt;=0.65,MAX($O$2:O2060)+1,""))</f>
        <v>2060</v>
      </c>
      <c r="P2061" s="144"/>
      <c r="Q2061" s="145"/>
    </row>
    <row r="2062" spans="1:17" x14ac:dyDescent="0.4">
      <c r="A2062" s="68">
        <v>2061</v>
      </c>
      <c r="B2062" s="68" t="s">
        <v>2295</v>
      </c>
      <c r="C2062" s="68" t="s">
        <v>2198</v>
      </c>
      <c r="D2062" s="68" t="s">
        <v>2028</v>
      </c>
      <c r="E2062" s="68" t="s">
        <v>2029</v>
      </c>
      <c r="F2062" s="68" t="s">
        <v>2030</v>
      </c>
      <c r="G2062" s="68" t="s">
        <v>1965</v>
      </c>
      <c r="H2062" s="68" t="s">
        <v>1966</v>
      </c>
      <c r="I2062" s="68">
        <v>11</v>
      </c>
      <c r="J2062" s="68" t="s">
        <v>2267</v>
      </c>
      <c r="K2062" s="68">
        <v>1.4</v>
      </c>
      <c r="L2062" s="68">
        <v>0.6</v>
      </c>
      <c r="M2062" s="68" t="s">
        <v>1960</v>
      </c>
      <c r="N2062" s="143">
        <f>IF(対応ガラス検索!$E$2="-","",IF(対応ガラス検索!$E$2&gt;=K2062,MAX($N$2:N2061)+1,""))</f>
        <v>2061</v>
      </c>
      <c r="O2062" s="143">
        <f>IF(対応ガラス検索!$E$2="-","",IF(L2062&lt;=0.65,MAX($O$2:O2061)+1,""))</f>
        <v>2061</v>
      </c>
      <c r="P2062" s="144"/>
      <c r="Q2062" s="145"/>
    </row>
    <row r="2063" spans="1:17" x14ac:dyDescent="0.4">
      <c r="A2063" s="68">
        <v>2062</v>
      </c>
      <c r="B2063" s="68" t="s">
        <v>2295</v>
      </c>
      <c r="C2063" s="68" t="s">
        <v>2198</v>
      </c>
      <c r="D2063" s="68" t="s">
        <v>2028</v>
      </c>
      <c r="E2063" s="68" t="s">
        <v>2029</v>
      </c>
      <c r="F2063" s="68" t="s">
        <v>2030</v>
      </c>
      <c r="G2063" s="68" t="s">
        <v>1965</v>
      </c>
      <c r="H2063" s="68" t="s">
        <v>1966</v>
      </c>
      <c r="I2063" s="68">
        <v>12</v>
      </c>
      <c r="J2063" s="68" t="s">
        <v>2267</v>
      </c>
      <c r="K2063" s="68">
        <v>1.3</v>
      </c>
      <c r="L2063" s="68">
        <v>0.6</v>
      </c>
      <c r="M2063" s="68" t="s">
        <v>1960</v>
      </c>
      <c r="N2063" s="143">
        <f>IF(対応ガラス検索!$E$2="-","",IF(対応ガラス検索!$E$2&gt;=K2063,MAX($N$2:N2062)+1,""))</f>
        <v>2062</v>
      </c>
      <c r="O2063" s="143">
        <f>IF(対応ガラス検索!$E$2="-","",IF(L2063&lt;=0.65,MAX($O$2:O2062)+1,""))</f>
        <v>2062</v>
      </c>
      <c r="P2063" s="144"/>
      <c r="Q2063" s="145"/>
    </row>
    <row r="2064" spans="1:17" x14ac:dyDescent="0.4">
      <c r="A2064" s="68">
        <v>2063</v>
      </c>
      <c r="B2064" s="68" t="s">
        <v>2295</v>
      </c>
      <c r="C2064" s="68" t="s">
        <v>2198</v>
      </c>
      <c r="D2064" s="68" t="s">
        <v>2031</v>
      </c>
      <c r="E2064" s="68" t="s">
        <v>2032</v>
      </c>
      <c r="F2064" s="68" t="s">
        <v>2033</v>
      </c>
      <c r="G2064" s="68" t="s">
        <v>1958</v>
      </c>
      <c r="H2064" s="68" t="s">
        <v>1959</v>
      </c>
      <c r="I2064" s="68">
        <v>6</v>
      </c>
      <c r="J2064" s="68" t="s">
        <v>2296</v>
      </c>
      <c r="K2064" s="68">
        <v>2.5</v>
      </c>
      <c r="L2064" s="68">
        <v>0.57999999999999996</v>
      </c>
      <c r="M2064" s="68" t="s">
        <v>1960</v>
      </c>
      <c r="N2064" s="143">
        <f>IF(対応ガラス検索!$E$2="-","",IF(対応ガラス検索!$E$2&gt;=K2064,MAX($N$2:N2063)+1,""))</f>
        <v>2063</v>
      </c>
      <c r="O2064" s="143">
        <f>IF(対応ガラス検索!$E$2="-","",IF(L2064&lt;=0.65,MAX($O$2:O2063)+1,""))</f>
        <v>2063</v>
      </c>
      <c r="P2064" s="144"/>
      <c r="Q2064" s="145"/>
    </row>
    <row r="2065" spans="1:17" x14ac:dyDescent="0.4">
      <c r="A2065" s="68">
        <v>2064</v>
      </c>
      <c r="B2065" s="68" t="s">
        <v>2295</v>
      </c>
      <c r="C2065" s="68" t="s">
        <v>2198</v>
      </c>
      <c r="D2065" s="68" t="s">
        <v>2031</v>
      </c>
      <c r="E2065" s="68" t="s">
        <v>2032</v>
      </c>
      <c r="F2065" s="68" t="s">
        <v>2033</v>
      </c>
      <c r="G2065" s="68" t="s">
        <v>1958</v>
      </c>
      <c r="H2065" s="68" t="s">
        <v>1959</v>
      </c>
      <c r="I2065" s="68">
        <v>7</v>
      </c>
      <c r="J2065" s="68" t="s">
        <v>2296</v>
      </c>
      <c r="K2065" s="68">
        <v>2.2999999999999998</v>
      </c>
      <c r="L2065" s="68">
        <v>0.57999999999999996</v>
      </c>
      <c r="M2065" s="68" t="s">
        <v>1960</v>
      </c>
      <c r="N2065" s="143">
        <f>IF(対応ガラス検索!$E$2="-","",IF(対応ガラス検索!$E$2&gt;=K2065,MAX($N$2:N2064)+1,""))</f>
        <v>2064</v>
      </c>
      <c r="O2065" s="143">
        <f>IF(対応ガラス検索!$E$2="-","",IF(L2065&lt;=0.65,MAX($O$2:O2064)+1,""))</f>
        <v>2064</v>
      </c>
      <c r="P2065" s="144"/>
      <c r="Q2065" s="145"/>
    </row>
    <row r="2066" spans="1:17" x14ac:dyDescent="0.4">
      <c r="A2066" s="68">
        <v>2065</v>
      </c>
      <c r="B2066" s="68" t="s">
        <v>2295</v>
      </c>
      <c r="C2066" s="68" t="s">
        <v>2198</v>
      </c>
      <c r="D2066" s="68" t="s">
        <v>2031</v>
      </c>
      <c r="E2066" s="68" t="s">
        <v>2032</v>
      </c>
      <c r="F2066" s="68" t="s">
        <v>2033</v>
      </c>
      <c r="G2066" s="68" t="s">
        <v>1958</v>
      </c>
      <c r="H2066" s="68" t="s">
        <v>1959</v>
      </c>
      <c r="I2066" s="68">
        <v>8</v>
      </c>
      <c r="J2066" s="68" t="s">
        <v>2296</v>
      </c>
      <c r="K2066" s="68">
        <v>2.1</v>
      </c>
      <c r="L2066" s="68">
        <v>0.57999999999999996</v>
      </c>
      <c r="M2066" s="68" t="s">
        <v>1960</v>
      </c>
      <c r="N2066" s="143">
        <f>IF(対応ガラス検索!$E$2="-","",IF(対応ガラス検索!$E$2&gt;=K2066,MAX($N$2:N2065)+1,""))</f>
        <v>2065</v>
      </c>
      <c r="O2066" s="143">
        <f>IF(対応ガラス検索!$E$2="-","",IF(L2066&lt;=0.65,MAX($O$2:O2065)+1,""))</f>
        <v>2065</v>
      </c>
      <c r="P2066" s="144"/>
      <c r="Q2066" s="145"/>
    </row>
    <row r="2067" spans="1:17" x14ac:dyDescent="0.4">
      <c r="A2067" s="68">
        <v>2066</v>
      </c>
      <c r="B2067" s="68" t="s">
        <v>2295</v>
      </c>
      <c r="C2067" s="68" t="s">
        <v>2198</v>
      </c>
      <c r="D2067" s="68" t="s">
        <v>2031</v>
      </c>
      <c r="E2067" s="68" t="s">
        <v>2032</v>
      </c>
      <c r="F2067" s="68" t="s">
        <v>2033</v>
      </c>
      <c r="G2067" s="68" t="s">
        <v>1958</v>
      </c>
      <c r="H2067" s="68" t="s">
        <v>1959</v>
      </c>
      <c r="I2067" s="68">
        <v>9</v>
      </c>
      <c r="J2067" s="68" t="s">
        <v>2296</v>
      </c>
      <c r="K2067" s="68">
        <v>2</v>
      </c>
      <c r="L2067" s="68">
        <v>0.57999999999999996</v>
      </c>
      <c r="M2067" s="68" t="s">
        <v>1960</v>
      </c>
      <c r="N2067" s="143">
        <f>IF(対応ガラス検索!$E$2="-","",IF(対応ガラス検索!$E$2&gt;=K2067,MAX($N$2:N2066)+1,""))</f>
        <v>2066</v>
      </c>
      <c r="O2067" s="143">
        <f>IF(対応ガラス検索!$E$2="-","",IF(L2067&lt;=0.65,MAX($O$2:O2066)+1,""))</f>
        <v>2066</v>
      </c>
      <c r="P2067" s="144"/>
      <c r="Q2067" s="145"/>
    </row>
    <row r="2068" spans="1:17" x14ac:dyDescent="0.4">
      <c r="A2068" s="68">
        <v>2067</v>
      </c>
      <c r="B2068" s="68" t="s">
        <v>2295</v>
      </c>
      <c r="C2068" s="68" t="s">
        <v>2198</v>
      </c>
      <c r="D2068" s="68" t="s">
        <v>2031</v>
      </c>
      <c r="E2068" s="68" t="s">
        <v>2032</v>
      </c>
      <c r="F2068" s="68" t="s">
        <v>2033</v>
      </c>
      <c r="G2068" s="68" t="s">
        <v>1958</v>
      </c>
      <c r="H2068" s="68" t="s">
        <v>1959</v>
      </c>
      <c r="I2068" s="68">
        <v>10</v>
      </c>
      <c r="J2068" s="68" t="s">
        <v>2296</v>
      </c>
      <c r="K2068" s="68">
        <v>1.9</v>
      </c>
      <c r="L2068" s="68">
        <v>0.57999999999999996</v>
      </c>
      <c r="M2068" s="68" t="s">
        <v>1960</v>
      </c>
      <c r="N2068" s="143">
        <f>IF(対応ガラス検索!$E$2="-","",IF(対応ガラス検索!$E$2&gt;=K2068,MAX($N$2:N2067)+1,""))</f>
        <v>2067</v>
      </c>
      <c r="O2068" s="143">
        <f>IF(対応ガラス検索!$E$2="-","",IF(L2068&lt;=0.65,MAX($O$2:O2067)+1,""))</f>
        <v>2067</v>
      </c>
      <c r="P2068" s="144"/>
      <c r="Q2068" s="145"/>
    </row>
    <row r="2069" spans="1:17" x14ac:dyDescent="0.4">
      <c r="A2069" s="68">
        <v>2068</v>
      </c>
      <c r="B2069" s="68" t="s">
        <v>2295</v>
      </c>
      <c r="C2069" s="68" t="s">
        <v>2198</v>
      </c>
      <c r="D2069" s="68" t="s">
        <v>2031</v>
      </c>
      <c r="E2069" s="68" t="s">
        <v>2032</v>
      </c>
      <c r="F2069" s="68" t="s">
        <v>2033</v>
      </c>
      <c r="G2069" s="68" t="s">
        <v>1958</v>
      </c>
      <c r="H2069" s="68" t="s">
        <v>1959</v>
      </c>
      <c r="I2069" s="68">
        <v>11</v>
      </c>
      <c r="J2069" s="68" t="s">
        <v>2296</v>
      </c>
      <c r="K2069" s="68">
        <v>1.7</v>
      </c>
      <c r="L2069" s="68">
        <v>0.57999999999999996</v>
      </c>
      <c r="M2069" s="68" t="s">
        <v>1960</v>
      </c>
      <c r="N2069" s="143">
        <f>IF(対応ガラス検索!$E$2="-","",IF(対応ガラス検索!$E$2&gt;=K2069,MAX($N$2:N2068)+1,""))</f>
        <v>2068</v>
      </c>
      <c r="O2069" s="143">
        <f>IF(対応ガラス検索!$E$2="-","",IF(L2069&lt;=0.65,MAX($O$2:O2068)+1,""))</f>
        <v>2068</v>
      </c>
      <c r="P2069" s="144"/>
      <c r="Q2069" s="145"/>
    </row>
    <row r="2070" spans="1:17" x14ac:dyDescent="0.4">
      <c r="A2070" s="68">
        <v>2069</v>
      </c>
      <c r="B2070" s="68" t="s">
        <v>2295</v>
      </c>
      <c r="C2070" s="68" t="s">
        <v>2198</v>
      </c>
      <c r="D2070" s="68" t="s">
        <v>2031</v>
      </c>
      <c r="E2070" s="68" t="s">
        <v>2032</v>
      </c>
      <c r="F2070" s="68" t="s">
        <v>2033</v>
      </c>
      <c r="G2070" s="68" t="s">
        <v>1958</v>
      </c>
      <c r="H2070" s="68" t="s">
        <v>1959</v>
      </c>
      <c r="I2070" s="68">
        <v>12</v>
      </c>
      <c r="J2070" s="68" t="s">
        <v>2296</v>
      </c>
      <c r="K2070" s="68">
        <v>1.7</v>
      </c>
      <c r="L2070" s="68">
        <v>0.57999999999999996</v>
      </c>
      <c r="M2070" s="68" t="s">
        <v>1960</v>
      </c>
      <c r="N2070" s="143">
        <f>IF(対応ガラス検索!$E$2="-","",IF(対応ガラス検索!$E$2&gt;=K2070,MAX($N$2:N2069)+1,""))</f>
        <v>2069</v>
      </c>
      <c r="O2070" s="143">
        <f>IF(対応ガラス検索!$E$2="-","",IF(L2070&lt;=0.65,MAX($O$2:O2069)+1,""))</f>
        <v>2069</v>
      </c>
      <c r="P2070" s="144"/>
      <c r="Q2070" s="145"/>
    </row>
    <row r="2071" spans="1:17" x14ac:dyDescent="0.4">
      <c r="A2071" s="68">
        <v>2070</v>
      </c>
      <c r="B2071" s="68" t="s">
        <v>2295</v>
      </c>
      <c r="C2071" s="68" t="s">
        <v>2198</v>
      </c>
      <c r="D2071" s="68" t="s">
        <v>2031</v>
      </c>
      <c r="E2071" s="68" t="s">
        <v>2032</v>
      </c>
      <c r="F2071" s="68" t="s">
        <v>2033</v>
      </c>
      <c r="G2071" s="68" t="s">
        <v>1958</v>
      </c>
      <c r="H2071" s="68" t="s">
        <v>1959</v>
      </c>
      <c r="I2071" s="68">
        <v>13</v>
      </c>
      <c r="J2071" s="68" t="s">
        <v>2296</v>
      </c>
      <c r="K2071" s="68">
        <v>1.6</v>
      </c>
      <c r="L2071" s="68">
        <v>0.57999999999999996</v>
      </c>
      <c r="M2071" s="68" t="s">
        <v>1960</v>
      </c>
      <c r="N2071" s="143">
        <f>IF(対応ガラス検索!$E$2="-","",IF(対応ガラス検索!$E$2&gt;=K2071,MAX($N$2:N2070)+1,""))</f>
        <v>2070</v>
      </c>
      <c r="O2071" s="143">
        <f>IF(対応ガラス検索!$E$2="-","",IF(L2071&lt;=0.65,MAX($O$2:O2070)+1,""))</f>
        <v>2070</v>
      </c>
      <c r="P2071" s="144"/>
      <c r="Q2071" s="145"/>
    </row>
    <row r="2072" spans="1:17" x14ac:dyDescent="0.4">
      <c r="A2072" s="68">
        <v>2071</v>
      </c>
      <c r="B2072" s="68" t="s">
        <v>2295</v>
      </c>
      <c r="C2072" s="68" t="s">
        <v>2198</v>
      </c>
      <c r="D2072" s="68" t="s">
        <v>2031</v>
      </c>
      <c r="E2072" s="68" t="s">
        <v>2032</v>
      </c>
      <c r="F2072" s="68" t="s">
        <v>2033</v>
      </c>
      <c r="G2072" s="68" t="s">
        <v>1958</v>
      </c>
      <c r="H2072" s="68" t="s">
        <v>1959</v>
      </c>
      <c r="I2072" s="68">
        <v>6</v>
      </c>
      <c r="J2072" s="68" t="s">
        <v>2267</v>
      </c>
      <c r="K2072" s="68">
        <v>2</v>
      </c>
      <c r="L2072" s="68">
        <v>0.57999999999999996</v>
      </c>
      <c r="M2072" s="68" t="s">
        <v>1960</v>
      </c>
      <c r="N2072" s="143">
        <f>IF(対応ガラス検索!$E$2="-","",IF(対応ガラス検索!$E$2&gt;=K2072,MAX($N$2:N2071)+1,""))</f>
        <v>2071</v>
      </c>
      <c r="O2072" s="143">
        <f>IF(対応ガラス検索!$E$2="-","",IF(L2072&lt;=0.65,MAX($O$2:O2071)+1,""))</f>
        <v>2071</v>
      </c>
      <c r="P2072" s="144"/>
      <c r="Q2072" s="145"/>
    </row>
    <row r="2073" spans="1:17" x14ac:dyDescent="0.4">
      <c r="A2073" s="68">
        <v>2072</v>
      </c>
      <c r="B2073" s="68" t="s">
        <v>2295</v>
      </c>
      <c r="C2073" s="68" t="s">
        <v>2198</v>
      </c>
      <c r="D2073" s="68" t="s">
        <v>2031</v>
      </c>
      <c r="E2073" s="68" t="s">
        <v>2032</v>
      </c>
      <c r="F2073" s="68" t="s">
        <v>2033</v>
      </c>
      <c r="G2073" s="68" t="s">
        <v>1958</v>
      </c>
      <c r="H2073" s="68" t="s">
        <v>1959</v>
      </c>
      <c r="I2073" s="68">
        <v>7</v>
      </c>
      <c r="J2073" s="68" t="s">
        <v>2267</v>
      </c>
      <c r="K2073" s="68">
        <v>1.9</v>
      </c>
      <c r="L2073" s="68">
        <v>0.57999999999999996</v>
      </c>
      <c r="M2073" s="68" t="s">
        <v>1960</v>
      </c>
      <c r="N2073" s="143">
        <f>IF(対応ガラス検索!$E$2="-","",IF(対応ガラス検索!$E$2&gt;=K2073,MAX($N$2:N2072)+1,""))</f>
        <v>2072</v>
      </c>
      <c r="O2073" s="143">
        <f>IF(対応ガラス検索!$E$2="-","",IF(L2073&lt;=0.65,MAX($O$2:O2072)+1,""))</f>
        <v>2072</v>
      </c>
      <c r="P2073" s="144"/>
      <c r="Q2073" s="145"/>
    </row>
    <row r="2074" spans="1:17" x14ac:dyDescent="0.4">
      <c r="A2074" s="68">
        <v>2073</v>
      </c>
      <c r="B2074" s="68" t="s">
        <v>2295</v>
      </c>
      <c r="C2074" s="68" t="s">
        <v>2198</v>
      </c>
      <c r="D2074" s="68" t="s">
        <v>2031</v>
      </c>
      <c r="E2074" s="68" t="s">
        <v>2032</v>
      </c>
      <c r="F2074" s="68" t="s">
        <v>2033</v>
      </c>
      <c r="G2074" s="68" t="s">
        <v>1958</v>
      </c>
      <c r="H2074" s="68" t="s">
        <v>1959</v>
      </c>
      <c r="I2074" s="68">
        <v>8</v>
      </c>
      <c r="J2074" s="68" t="s">
        <v>2267</v>
      </c>
      <c r="K2074" s="142">
        <v>1.7</v>
      </c>
      <c r="L2074" s="68">
        <v>0.57999999999999996</v>
      </c>
      <c r="M2074" s="68" t="s">
        <v>1960</v>
      </c>
      <c r="N2074" s="143">
        <f>IF(対応ガラス検索!$E$2="-","",IF(対応ガラス検索!$E$2&gt;=K2074,MAX($N$2:N2073)+1,""))</f>
        <v>2073</v>
      </c>
      <c r="O2074" s="143">
        <f>IF(対応ガラス検索!$E$2="-","",IF(L2074&lt;=0.65,MAX($O$2:O2073)+1,""))</f>
        <v>2073</v>
      </c>
      <c r="P2074" s="144"/>
      <c r="Q2074" s="145"/>
    </row>
    <row r="2075" spans="1:17" x14ac:dyDescent="0.4">
      <c r="A2075" s="68">
        <v>2074</v>
      </c>
      <c r="B2075" s="68" t="s">
        <v>2295</v>
      </c>
      <c r="C2075" s="68" t="s">
        <v>2198</v>
      </c>
      <c r="D2075" s="68" t="s">
        <v>2031</v>
      </c>
      <c r="E2075" s="68" t="s">
        <v>2032</v>
      </c>
      <c r="F2075" s="68" t="s">
        <v>2033</v>
      </c>
      <c r="G2075" s="68" t="s">
        <v>1958</v>
      </c>
      <c r="H2075" s="68" t="s">
        <v>1959</v>
      </c>
      <c r="I2075" s="68">
        <v>9</v>
      </c>
      <c r="J2075" s="68" t="s">
        <v>2267</v>
      </c>
      <c r="K2075" s="68">
        <v>1.6</v>
      </c>
      <c r="L2075" s="68">
        <v>0.57999999999999996</v>
      </c>
      <c r="M2075" s="68" t="s">
        <v>1960</v>
      </c>
      <c r="N2075" s="143">
        <f>IF(対応ガラス検索!$E$2="-","",IF(対応ガラス検索!$E$2&gt;=K2075,MAX($N$2:N2074)+1,""))</f>
        <v>2074</v>
      </c>
      <c r="O2075" s="143">
        <f>IF(対応ガラス検索!$E$2="-","",IF(L2075&lt;=0.65,MAX($O$2:O2074)+1,""))</f>
        <v>2074</v>
      </c>
      <c r="P2075" s="144"/>
      <c r="Q2075" s="145"/>
    </row>
    <row r="2076" spans="1:17" x14ac:dyDescent="0.4">
      <c r="A2076" s="68">
        <v>2075</v>
      </c>
      <c r="B2076" s="68" t="s">
        <v>2295</v>
      </c>
      <c r="C2076" s="68" t="s">
        <v>2198</v>
      </c>
      <c r="D2076" s="68" t="s">
        <v>2031</v>
      </c>
      <c r="E2076" s="68" t="s">
        <v>2032</v>
      </c>
      <c r="F2076" s="68" t="s">
        <v>2033</v>
      </c>
      <c r="G2076" s="68" t="s">
        <v>1958</v>
      </c>
      <c r="H2076" s="68" t="s">
        <v>1959</v>
      </c>
      <c r="I2076" s="68">
        <v>10</v>
      </c>
      <c r="J2076" s="68" t="s">
        <v>2267</v>
      </c>
      <c r="K2076" s="68">
        <v>1.5</v>
      </c>
      <c r="L2076" s="68">
        <v>0.57999999999999996</v>
      </c>
      <c r="M2076" s="68" t="s">
        <v>1960</v>
      </c>
      <c r="N2076" s="143">
        <f>IF(対応ガラス検索!$E$2="-","",IF(対応ガラス検索!$E$2&gt;=K2076,MAX($N$2:N2075)+1,""))</f>
        <v>2075</v>
      </c>
      <c r="O2076" s="143">
        <f>IF(対応ガラス検索!$E$2="-","",IF(L2076&lt;=0.65,MAX($O$2:O2075)+1,""))</f>
        <v>2075</v>
      </c>
      <c r="P2076" s="144"/>
      <c r="Q2076" s="145"/>
    </row>
    <row r="2077" spans="1:17" x14ac:dyDescent="0.4">
      <c r="A2077" s="68">
        <v>2076</v>
      </c>
      <c r="B2077" s="68" t="s">
        <v>2295</v>
      </c>
      <c r="C2077" s="68" t="s">
        <v>2198</v>
      </c>
      <c r="D2077" s="68" t="s">
        <v>2031</v>
      </c>
      <c r="E2077" s="68" t="s">
        <v>2032</v>
      </c>
      <c r="F2077" s="68" t="s">
        <v>2033</v>
      </c>
      <c r="G2077" s="68" t="s">
        <v>1958</v>
      </c>
      <c r="H2077" s="68" t="s">
        <v>1959</v>
      </c>
      <c r="I2077" s="68">
        <v>11</v>
      </c>
      <c r="J2077" s="68" t="s">
        <v>2267</v>
      </c>
      <c r="K2077" s="68">
        <v>1.4</v>
      </c>
      <c r="L2077" s="68">
        <v>0.57999999999999996</v>
      </c>
      <c r="M2077" s="68" t="s">
        <v>1960</v>
      </c>
      <c r="N2077" s="143">
        <f>IF(対応ガラス検索!$E$2="-","",IF(対応ガラス検索!$E$2&gt;=K2077,MAX($N$2:N2076)+1,""))</f>
        <v>2076</v>
      </c>
      <c r="O2077" s="143">
        <f>IF(対応ガラス検索!$E$2="-","",IF(L2077&lt;=0.65,MAX($O$2:O2076)+1,""))</f>
        <v>2076</v>
      </c>
      <c r="P2077" s="144"/>
      <c r="Q2077" s="145"/>
    </row>
    <row r="2078" spans="1:17" x14ac:dyDescent="0.4">
      <c r="A2078" s="68">
        <v>2077</v>
      </c>
      <c r="B2078" s="68" t="s">
        <v>2295</v>
      </c>
      <c r="C2078" s="68" t="s">
        <v>2198</v>
      </c>
      <c r="D2078" s="68" t="s">
        <v>2031</v>
      </c>
      <c r="E2078" s="68" t="s">
        <v>2032</v>
      </c>
      <c r="F2078" s="68" t="s">
        <v>2033</v>
      </c>
      <c r="G2078" s="68" t="s">
        <v>1958</v>
      </c>
      <c r="H2078" s="68" t="s">
        <v>1959</v>
      </c>
      <c r="I2078" s="68">
        <v>12</v>
      </c>
      <c r="J2078" s="68" t="s">
        <v>2267</v>
      </c>
      <c r="K2078" s="68">
        <v>1.3</v>
      </c>
      <c r="L2078" s="68">
        <v>0.57999999999999996</v>
      </c>
      <c r="M2078" s="68" t="s">
        <v>1960</v>
      </c>
      <c r="N2078" s="143">
        <f>IF(対応ガラス検索!$E$2="-","",IF(対応ガラス検索!$E$2&gt;=K2078,MAX($N$2:N2077)+1,""))</f>
        <v>2077</v>
      </c>
      <c r="O2078" s="143">
        <f>IF(対応ガラス検索!$E$2="-","",IF(L2078&lt;=0.65,MAX($O$2:O2077)+1,""))</f>
        <v>2077</v>
      </c>
      <c r="P2078" s="144"/>
      <c r="Q2078" s="145"/>
    </row>
    <row r="2079" spans="1:17" x14ac:dyDescent="0.4">
      <c r="A2079" s="68">
        <v>2078</v>
      </c>
      <c r="B2079" s="68" t="s">
        <v>2295</v>
      </c>
      <c r="C2079" s="68" t="s">
        <v>2198</v>
      </c>
      <c r="D2079" s="68" t="s">
        <v>2031</v>
      </c>
      <c r="E2079" s="68" t="s">
        <v>2032</v>
      </c>
      <c r="F2079" s="68" t="s">
        <v>2033</v>
      </c>
      <c r="G2079" s="68" t="s">
        <v>1958</v>
      </c>
      <c r="H2079" s="68" t="s">
        <v>1959</v>
      </c>
      <c r="I2079" s="68">
        <v>13</v>
      </c>
      <c r="J2079" s="68" t="s">
        <v>2267</v>
      </c>
      <c r="K2079" s="68">
        <v>1.3</v>
      </c>
      <c r="L2079" s="68">
        <v>0.57999999999999996</v>
      </c>
      <c r="M2079" s="68" t="s">
        <v>1960</v>
      </c>
      <c r="N2079" s="143">
        <f>IF(対応ガラス検索!$E$2="-","",IF(対応ガラス検索!$E$2&gt;=K2079,MAX($N$2:N2078)+1,""))</f>
        <v>2078</v>
      </c>
      <c r="O2079" s="143">
        <f>IF(対応ガラス検索!$E$2="-","",IF(L2079&lt;=0.65,MAX($O$2:O2078)+1,""))</f>
        <v>2078</v>
      </c>
      <c r="P2079" s="144"/>
      <c r="Q2079" s="145"/>
    </row>
    <row r="2080" spans="1:17" x14ac:dyDescent="0.4">
      <c r="A2080" s="68">
        <v>2079</v>
      </c>
      <c r="B2080" s="68" t="s">
        <v>2295</v>
      </c>
      <c r="C2080" s="68" t="s">
        <v>2198</v>
      </c>
      <c r="D2080" s="68" t="s">
        <v>2034</v>
      </c>
      <c r="E2080" s="68" t="s">
        <v>2032</v>
      </c>
      <c r="F2080" s="68" t="s">
        <v>2033</v>
      </c>
      <c r="G2080" s="68" t="s">
        <v>1962</v>
      </c>
      <c r="H2080" s="68" t="s">
        <v>1963</v>
      </c>
      <c r="I2080" s="68">
        <v>6</v>
      </c>
      <c r="J2080" s="68" t="s">
        <v>2296</v>
      </c>
      <c r="K2080" s="68">
        <v>2.5</v>
      </c>
      <c r="L2080" s="68">
        <v>0.56999999999999995</v>
      </c>
      <c r="M2080" s="68" t="s">
        <v>1960</v>
      </c>
      <c r="N2080" s="143">
        <f>IF(対応ガラス検索!$E$2="-","",IF(対応ガラス検索!$E$2&gt;=K2080,MAX($N$2:N2079)+1,""))</f>
        <v>2079</v>
      </c>
      <c r="O2080" s="143">
        <f>IF(対応ガラス検索!$E$2="-","",IF(L2080&lt;=0.65,MAX($O$2:O2079)+1,""))</f>
        <v>2079</v>
      </c>
      <c r="P2080" s="144"/>
      <c r="Q2080" s="145"/>
    </row>
    <row r="2081" spans="1:17" x14ac:dyDescent="0.4">
      <c r="A2081" s="68">
        <v>2080</v>
      </c>
      <c r="B2081" s="68" t="s">
        <v>2295</v>
      </c>
      <c r="C2081" s="68" t="s">
        <v>2198</v>
      </c>
      <c r="D2081" s="68" t="s">
        <v>2034</v>
      </c>
      <c r="E2081" s="68" t="s">
        <v>2032</v>
      </c>
      <c r="F2081" s="68" t="s">
        <v>2033</v>
      </c>
      <c r="G2081" s="68" t="s">
        <v>1962</v>
      </c>
      <c r="H2081" s="68" t="s">
        <v>1963</v>
      </c>
      <c r="I2081" s="68">
        <v>7</v>
      </c>
      <c r="J2081" s="68" t="s">
        <v>2296</v>
      </c>
      <c r="K2081" s="68">
        <v>2.2999999999999998</v>
      </c>
      <c r="L2081" s="68">
        <v>0.56999999999999995</v>
      </c>
      <c r="M2081" s="68" t="s">
        <v>1960</v>
      </c>
      <c r="N2081" s="143">
        <f>IF(対応ガラス検索!$E$2="-","",IF(対応ガラス検索!$E$2&gt;=K2081,MAX($N$2:N2080)+1,""))</f>
        <v>2080</v>
      </c>
      <c r="O2081" s="143">
        <f>IF(対応ガラス検索!$E$2="-","",IF(L2081&lt;=0.65,MAX($O$2:O2080)+1,""))</f>
        <v>2080</v>
      </c>
      <c r="P2081" s="144"/>
      <c r="Q2081" s="145"/>
    </row>
    <row r="2082" spans="1:17" x14ac:dyDescent="0.4">
      <c r="A2082" s="68">
        <v>2081</v>
      </c>
      <c r="B2082" s="68" t="s">
        <v>2295</v>
      </c>
      <c r="C2082" s="68" t="s">
        <v>2198</v>
      </c>
      <c r="D2082" s="68" t="s">
        <v>2034</v>
      </c>
      <c r="E2082" s="68" t="s">
        <v>2032</v>
      </c>
      <c r="F2082" s="68" t="s">
        <v>2033</v>
      </c>
      <c r="G2082" s="68" t="s">
        <v>1962</v>
      </c>
      <c r="H2082" s="68" t="s">
        <v>1963</v>
      </c>
      <c r="I2082" s="68">
        <v>8</v>
      </c>
      <c r="J2082" s="68" t="s">
        <v>2296</v>
      </c>
      <c r="K2082" s="68">
        <v>2.1</v>
      </c>
      <c r="L2082" s="68">
        <v>0.56999999999999995</v>
      </c>
      <c r="M2082" s="68" t="s">
        <v>1960</v>
      </c>
      <c r="N2082" s="143">
        <f>IF(対応ガラス検索!$E$2="-","",IF(対応ガラス検索!$E$2&gt;=K2082,MAX($N$2:N2081)+1,""))</f>
        <v>2081</v>
      </c>
      <c r="O2082" s="143">
        <f>IF(対応ガラス検索!$E$2="-","",IF(L2082&lt;=0.65,MAX($O$2:O2081)+1,""))</f>
        <v>2081</v>
      </c>
      <c r="P2082" s="144"/>
      <c r="Q2082" s="145"/>
    </row>
    <row r="2083" spans="1:17" x14ac:dyDescent="0.4">
      <c r="A2083" s="68">
        <v>2082</v>
      </c>
      <c r="B2083" s="68" t="s">
        <v>2295</v>
      </c>
      <c r="C2083" s="68" t="s">
        <v>2198</v>
      </c>
      <c r="D2083" s="68" t="s">
        <v>2034</v>
      </c>
      <c r="E2083" s="68" t="s">
        <v>2032</v>
      </c>
      <c r="F2083" s="68" t="s">
        <v>2033</v>
      </c>
      <c r="G2083" s="68" t="s">
        <v>1962</v>
      </c>
      <c r="H2083" s="68" t="s">
        <v>1963</v>
      </c>
      <c r="I2083" s="68">
        <v>9</v>
      </c>
      <c r="J2083" s="68" t="s">
        <v>2296</v>
      </c>
      <c r="K2083" s="68">
        <v>2</v>
      </c>
      <c r="L2083" s="68">
        <v>0.56999999999999995</v>
      </c>
      <c r="M2083" s="68" t="s">
        <v>1960</v>
      </c>
      <c r="N2083" s="143">
        <f>IF(対応ガラス検索!$E$2="-","",IF(対応ガラス検索!$E$2&gt;=K2083,MAX($N$2:N2082)+1,""))</f>
        <v>2082</v>
      </c>
      <c r="O2083" s="143">
        <f>IF(対応ガラス検索!$E$2="-","",IF(L2083&lt;=0.65,MAX($O$2:O2082)+1,""))</f>
        <v>2082</v>
      </c>
      <c r="P2083" s="144"/>
      <c r="Q2083" s="145"/>
    </row>
    <row r="2084" spans="1:17" x14ac:dyDescent="0.4">
      <c r="A2084" s="68">
        <v>2083</v>
      </c>
      <c r="B2084" s="68" t="s">
        <v>2295</v>
      </c>
      <c r="C2084" s="68" t="s">
        <v>2198</v>
      </c>
      <c r="D2084" s="68" t="s">
        <v>2034</v>
      </c>
      <c r="E2084" s="68" t="s">
        <v>2032</v>
      </c>
      <c r="F2084" s="68" t="s">
        <v>2033</v>
      </c>
      <c r="G2084" s="68" t="s">
        <v>1962</v>
      </c>
      <c r="H2084" s="68" t="s">
        <v>1963</v>
      </c>
      <c r="I2084" s="68">
        <v>10</v>
      </c>
      <c r="J2084" s="68" t="s">
        <v>2296</v>
      </c>
      <c r="K2084" s="68">
        <v>1.9</v>
      </c>
      <c r="L2084" s="68">
        <v>0.56999999999999995</v>
      </c>
      <c r="M2084" s="68" t="s">
        <v>1960</v>
      </c>
      <c r="N2084" s="143">
        <f>IF(対応ガラス検索!$E$2="-","",IF(対応ガラス検索!$E$2&gt;=K2084,MAX($N$2:N2083)+1,""))</f>
        <v>2083</v>
      </c>
      <c r="O2084" s="143">
        <f>IF(対応ガラス検索!$E$2="-","",IF(L2084&lt;=0.65,MAX($O$2:O2083)+1,""))</f>
        <v>2083</v>
      </c>
      <c r="P2084" s="144"/>
      <c r="Q2084" s="145"/>
    </row>
    <row r="2085" spans="1:17" x14ac:dyDescent="0.4">
      <c r="A2085" s="68">
        <v>2084</v>
      </c>
      <c r="B2085" s="68" t="s">
        <v>2295</v>
      </c>
      <c r="C2085" s="68" t="s">
        <v>2198</v>
      </c>
      <c r="D2085" s="68" t="s">
        <v>2034</v>
      </c>
      <c r="E2085" s="68" t="s">
        <v>2032</v>
      </c>
      <c r="F2085" s="68" t="s">
        <v>2033</v>
      </c>
      <c r="G2085" s="68" t="s">
        <v>1962</v>
      </c>
      <c r="H2085" s="68" t="s">
        <v>1963</v>
      </c>
      <c r="I2085" s="68">
        <v>11</v>
      </c>
      <c r="J2085" s="68" t="s">
        <v>2296</v>
      </c>
      <c r="K2085" s="68">
        <v>1.7</v>
      </c>
      <c r="L2085" s="68">
        <v>0.56999999999999995</v>
      </c>
      <c r="M2085" s="68" t="s">
        <v>1960</v>
      </c>
      <c r="N2085" s="143">
        <f>IF(対応ガラス検索!$E$2="-","",IF(対応ガラス検索!$E$2&gt;=K2085,MAX($N$2:N2084)+1,""))</f>
        <v>2084</v>
      </c>
      <c r="O2085" s="143">
        <f>IF(対応ガラス検索!$E$2="-","",IF(L2085&lt;=0.65,MAX($O$2:O2084)+1,""))</f>
        <v>2084</v>
      </c>
      <c r="P2085" s="144"/>
      <c r="Q2085" s="145"/>
    </row>
    <row r="2086" spans="1:17" x14ac:dyDescent="0.4">
      <c r="A2086" s="68">
        <v>2085</v>
      </c>
      <c r="B2086" s="68" t="s">
        <v>2295</v>
      </c>
      <c r="C2086" s="68" t="s">
        <v>2198</v>
      </c>
      <c r="D2086" s="68" t="s">
        <v>2034</v>
      </c>
      <c r="E2086" s="68" t="s">
        <v>2032</v>
      </c>
      <c r="F2086" s="68" t="s">
        <v>2033</v>
      </c>
      <c r="G2086" s="68" t="s">
        <v>1962</v>
      </c>
      <c r="H2086" s="68" t="s">
        <v>1963</v>
      </c>
      <c r="I2086" s="68">
        <v>12</v>
      </c>
      <c r="J2086" s="68" t="s">
        <v>2296</v>
      </c>
      <c r="K2086" s="68">
        <v>1.7</v>
      </c>
      <c r="L2086" s="68">
        <v>0.56999999999999995</v>
      </c>
      <c r="M2086" s="68" t="s">
        <v>1960</v>
      </c>
      <c r="N2086" s="143">
        <f>IF(対応ガラス検索!$E$2="-","",IF(対応ガラス検索!$E$2&gt;=K2086,MAX($N$2:N2085)+1,""))</f>
        <v>2085</v>
      </c>
      <c r="O2086" s="143">
        <f>IF(対応ガラス検索!$E$2="-","",IF(L2086&lt;=0.65,MAX($O$2:O2085)+1,""))</f>
        <v>2085</v>
      </c>
      <c r="P2086" s="144"/>
      <c r="Q2086" s="145"/>
    </row>
    <row r="2087" spans="1:17" x14ac:dyDescent="0.4">
      <c r="A2087" s="68">
        <v>2086</v>
      </c>
      <c r="B2087" s="68" t="s">
        <v>2295</v>
      </c>
      <c r="C2087" s="68" t="s">
        <v>2198</v>
      </c>
      <c r="D2087" s="68" t="s">
        <v>2034</v>
      </c>
      <c r="E2087" s="68" t="s">
        <v>2032</v>
      </c>
      <c r="F2087" s="68" t="s">
        <v>2033</v>
      </c>
      <c r="G2087" s="68" t="s">
        <v>1962</v>
      </c>
      <c r="H2087" s="68" t="s">
        <v>1963</v>
      </c>
      <c r="I2087" s="68">
        <v>13</v>
      </c>
      <c r="J2087" s="68" t="s">
        <v>2296</v>
      </c>
      <c r="K2087" s="142">
        <v>1.6</v>
      </c>
      <c r="L2087" s="68">
        <v>0.56999999999999995</v>
      </c>
      <c r="M2087" s="68" t="s">
        <v>1960</v>
      </c>
      <c r="N2087" s="143">
        <f>IF(対応ガラス検索!$E$2="-","",IF(対応ガラス検索!$E$2&gt;=K2087,MAX($N$2:N2086)+1,""))</f>
        <v>2086</v>
      </c>
      <c r="O2087" s="143">
        <f>IF(対応ガラス検索!$E$2="-","",IF(L2087&lt;=0.65,MAX($O$2:O2086)+1,""))</f>
        <v>2086</v>
      </c>
      <c r="P2087" s="144"/>
      <c r="Q2087" s="145"/>
    </row>
    <row r="2088" spans="1:17" x14ac:dyDescent="0.4">
      <c r="A2088" s="68">
        <v>2087</v>
      </c>
      <c r="B2088" s="68" t="s">
        <v>2295</v>
      </c>
      <c r="C2088" s="68" t="s">
        <v>2198</v>
      </c>
      <c r="D2088" s="68" t="s">
        <v>2034</v>
      </c>
      <c r="E2088" s="68" t="s">
        <v>2032</v>
      </c>
      <c r="F2088" s="68" t="s">
        <v>2033</v>
      </c>
      <c r="G2088" s="68" t="s">
        <v>1962</v>
      </c>
      <c r="H2088" s="68" t="s">
        <v>1963</v>
      </c>
      <c r="I2088" s="68">
        <v>6</v>
      </c>
      <c r="J2088" s="68" t="s">
        <v>2267</v>
      </c>
      <c r="K2088" s="142">
        <v>2</v>
      </c>
      <c r="L2088" s="68">
        <v>0.56999999999999995</v>
      </c>
      <c r="M2088" s="68" t="s">
        <v>1960</v>
      </c>
      <c r="N2088" s="143">
        <f>IF(対応ガラス検索!$E$2="-","",IF(対応ガラス検索!$E$2&gt;=K2088,MAX($N$2:N2087)+1,""))</f>
        <v>2087</v>
      </c>
      <c r="O2088" s="143">
        <f>IF(対応ガラス検索!$E$2="-","",IF(L2088&lt;=0.65,MAX($O$2:O2087)+1,""))</f>
        <v>2087</v>
      </c>
      <c r="P2088" s="144"/>
      <c r="Q2088" s="145"/>
    </row>
    <row r="2089" spans="1:17" x14ac:dyDescent="0.4">
      <c r="A2089" s="68">
        <v>2088</v>
      </c>
      <c r="B2089" s="68" t="s">
        <v>2295</v>
      </c>
      <c r="C2089" s="68" t="s">
        <v>2198</v>
      </c>
      <c r="D2089" s="68" t="s">
        <v>2034</v>
      </c>
      <c r="E2089" s="68" t="s">
        <v>2032</v>
      </c>
      <c r="F2089" s="68" t="s">
        <v>2033</v>
      </c>
      <c r="G2089" s="68" t="s">
        <v>1962</v>
      </c>
      <c r="H2089" s="68" t="s">
        <v>1963</v>
      </c>
      <c r="I2089" s="68">
        <v>7</v>
      </c>
      <c r="J2089" s="68" t="s">
        <v>2267</v>
      </c>
      <c r="K2089" s="68">
        <v>1.9</v>
      </c>
      <c r="L2089" s="68">
        <v>0.56999999999999995</v>
      </c>
      <c r="M2089" s="68" t="s">
        <v>1960</v>
      </c>
      <c r="N2089" s="143">
        <f>IF(対応ガラス検索!$E$2="-","",IF(対応ガラス検索!$E$2&gt;=K2089,MAX($N$2:N2088)+1,""))</f>
        <v>2088</v>
      </c>
      <c r="O2089" s="143">
        <f>IF(対応ガラス検索!$E$2="-","",IF(L2089&lt;=0.65,MAX($O$2:O2088)+1,""))</f>
        <v>2088</v>
      </c>
      <c r="P2089" s="144"/>
      <c r="Q2089" s="145"/>
    </row>
    <row r="2090" spans="1:17" x14ac:dyDescent="0.4">
      <c r="A2090" s="68">
        <v>2089</v>
      </c>
      <c r="B2090" s="68" t="s">
        <v>2295</v>
      </c>
      <c r="C2090" s="68" t="s">
        <v>2198</v>
      </c>
      <c r="D2090" s="68" t="s">
        <v>2034</v>
      </c>
      <c r="E2090" s="68" t="s">
        <v>2032</v>
      </c>
      <c r="F2090" s="68" t="s">
        <v>2033</v>
      </c>
      <c r="G2090" s="68" t="s">
        <v>1962</v>
      </c>
      <c r="H2090" s="68" t="s">
        <v>1963</v>
      </c>
      <c r="I2090" s="68">
        <v>8</v>
      </c>
      <c r="J2090" s="68" t="s">
        <v>2267</v>
      </c>
      <c r="K2090" s="68">
        <v>1.7</v>
      </c>
      <c r="L2090" s="68">
        <v>0.56999999999999995</v>
      </c>
      <c r="M2090" s="68" t="s">
        <v>1960</v>
      </c>
      <c r="N2090" s="143">
        <f>IF(対応ガラス検索!$E$2="-","",IF(対応ガラス検索!$E$2&gt;=K2090,MAX($N$2:N2089)+1,""))</f>
        <v>2089</v>
      </c>
      <c r="O2090" s="143">
        <f>IF(対応ガラス検索!$E$2="-","",IF(L2090&lt;=0.65,MAX($O$2:O2089)+1,""))</f>
        <v>2089</v>
      </c>
      <c r="P2090" s="144"/>
      <c r="Q2090" s="145"/>
    </row>
    <row r="2091" spans="1:17" x14ac:dyDescent="0.4">
      <c r="A2091" s="68">
        <v>2090</v>
      </c>
      <c r="B2091" s="68" t="s">
        <v>2295</v>
      </c>
      <c r="C2091" s="68" t="s">
        <v>2198</v>
      </c>
      <c r="D2091" s="68" t="s">
        <v>2034</v>
      </c>
      <c r="E2091" s="68" t="s">
        <v>2032</v>
      </c>
      <c r="F2091" s="68" t="s">
        <v>2033</v>
      </c>
      <c r="G2091" s="68" t="s">
        <v>1962</v>
      </c>
      <c r="H2091" s="68" t="s">
        <v>1963</v>
      </c>
      <c r="I2091" s="68">
        <v>9</v>
      </c>
      <c r="J2091" s="68" t="s">
        <v>2267</v>
      </c>
      <c r="K2091" s="68">
        <v>1.6</v>
      </c>
      <c r="L2091" s="68">
        <v>0.56999999999999995</v>
      </c>
      <c r="M2091" s="68" t="s">
        <v>1960</v>
      </c>
      <c r="N2091" s="143">
        <f>IF(対応ガラス検索!$E$2="-","",IF(対応ガラス検索!$E$2&gt;=K2091,MAX($N$2:N2090)+1,""))</f>
        <v>2090</v>
      </c>
      <c r="O2091" s="143">
        <f>IF(対応ガラス検索!$E$2="-","",IF(L2091&lt;=0.65,MAX($O$2:O2090)+1,""))</f>
        <v>2090</v>
      </c>
      <c r="P2091" s="144"/>
      <c r="Q2091" s="145"/>
    </row>
    <row r="2092" spans="1:17" x14ac:dyDescent="0.4">
      <c r="A2092" s="68">
        <v>2091</v>
      </c>
      <c r="B2092" s="68" t="s">
        <v>2295</v>
      </c>
      <c r="C2092" s="68" t="s">
        <v>2198</v>
      </c>
      <c r="D2092" s="68" t="s">
        <v>2034</v>
      </c>
      <c r="E2092" s="68" t="s">
        <v>2032</v>
      </c>
      <c r="F2092" s="68" t="s">
        <v>2033</v>
      </c>
      <c r="G2092" s="68" t="s">
        <v>1962</v>
      </c>
      <c r="H2092" s="68" t="s">
        <v>1963</v>
      </c>
      <c r="I2092" s="68">
        <v>10</v>
      </c>
      <c r="J2092" s="68" t="s">
        <v>2267</v>
      </c>
      <c r="K2092" s="68">
        <v>1.5</v>
      </c>
      <c r="L2092" s="68">
        <v>0.56999999999999995</v>
      </c>
      <c r="M2092" s="68" t="s">
        <v>1960</v>
      </c>
      <c r="N2092" s="143">
        <f>IF(対応ガラス検索!$E$2="-","",IF(対応ガラス検索!$E$2&gt;=K2092,MAX($N$2:N2091)+1,""))</f>
        <v>2091</v>
      </c>
      <c r="O2092" s="143">
        <f>IF(対応ガラス検索!$E$2="-","",IF(L2092&lt;=0.65,MAX($O$2:O2091)+1,""))</f>
        <v>2091</v>
      </c>
      <c r="P2092" s="144"/>
      <c r="Q2092" s="145"/>
    </row>
    <row r="2093" spans="1:17" x14ac:dyDescent="0.4">
      <c r="A2093" s="68">
        <v>2092</v>
      </c>
      <c r="B2093" s="68" t="s">
        <v>2295</v>
      </c>
      <c r="C2093" s="68" t="s">
        <v>2198</v>
      </c>
      <c r="D2093" s="68" t="s">
        <v>2034</v>
      </c>
      <c r="E2093" s="68" t="s">
        <v>2032</v>
      </c>
      <c r="F2093" s="68" t="s">
        <v>2033</v>
      </c>
      <c r="G2093" s="68" t="s">
        <v>1962</v>
      </c>
      <c r="H2093" s="68" t="s">
        <v>1963</v>
      </c>
      <c r="I2093" s="68">
        <v>11</v>
      </c>
      <c r="J2093" s="68" t="s">
        <v>2267</v>
      </c>
      <c r="K2093" s="68">
        <v>1.4</v>
      </c>
      <c r="L2093" s="68">
        <v>0.56999999999999995</v>
      </c>
      <c r="M2093" s="68" t="s">
        <v>1960</v>
      </c>
      <c r="N2093" s="143">
        <f>IF(対応ガラス検索!$E$2="-","",IF(対応ガラス検索!$E$2&gt;=K2093,MAX($N$2:N2092)+1,""))</f>
        <v>2092</v>
      </c>
      <c r="O2093" s="143">
        <f>IF(対応ガラス検索!$E$2="-","",IF(L2093&lt;=0.65,MAX($O$2:O2092)+1,""))</f>
        <v>2092</v>
      </c>
      <c r="P2093" s="144"/>
      <c r="Q2093" s="145"/>
    </row>
    <row r="2094" spans="1:17" x14ac:dyDescent="0.4">
      <c r="A2094" s="68">
        <v>2093</v>
      </c>
      <c r="B2094" s="68" t="s">
        <v>2295</v>
      </c>
      <c r="C2094" s="68" t="s">
        <v>2198</v>
      </c>
      <c r="D2094" s="68" t="s">
        <v>2034</v>
      </c>
      <c r="E2094" s="68" t="s">
        <v>2032</v>
      </c>
      <c r="F2094" s="68" t="s">
        <v>2033</v>
      </c>
      <c r="G2094" s="68" t="s">
        <v>1962</v>
      </c>
      <c r="H2094" s="68" t="s">
        <v>1963</v>
      </c>
      <c r="I2094" s="68">
        <v>12</v>
      </c>
      <c r="J2094" s="68" t="s">
        <v>2267</v>
      </c>
      <c r="K2094" s="68">
        <v>1.3</v>
      </c>
      <c r="L2094" s="68">
        <v>0.56999999999999995</v>
      </c>
      <c r="M2094" s="68" t="s">
        <v>1960</v>
      </c>
      <c r="N2094" s="143">
        <f>IF(対応ガラス検索!$E$2="-","",IF(対応ガラス検索!$E$2&gt;=K2094,MAX($N$2:N2093)+1,""))</f>
        <v>2093</v>
      </c>
      <c r="O2094" s="143">
        <f>IF(対応ガラス検索!$E$2="-","",IF(L2094&lt;=0.65,MAX($O$2:O2093)+1,""))</f>
        <v>2093</v>
      </c>
      <c r="P2094" s="144"/>
      <c r="Q2094" s="145"/>
    </row>
    <row r="2095" spans="1:17" x14ac:dyDescent="0.4">
      <c r="A2095" s="68">
        <v>2094</v>
      </c>
      <c r="B2095" s="68" t="s">
        <v>2295</v>
      </c>
      <c r="C2095" s="68" t="s">
        <v>2198</v>
      </c>
      <c r="D2095" s="68" t="s">
        <v>2034</v>
      </c>
      <c r="E2095" s="68" t="s">
        <v>2032</v>
      </c>
      <c r="F2095" s="68" t="s">
        <v>2033</v>
      </c>
      <c r="G2095" s="68" t="s">
        <v>1962</v>
      </c>
      <c r="H2095" s="68" t="s">
        <v>1963</v>
      </c>
      <c r="I2095" s="68">
        <v>13</v>
      </c>
      <c r="J2095" s="68" t="s">
        <v>2267</v>
      </c>
      <c r="K2095" s="68">
        <v>1.3</v>
      </c>
      <c r="L2095" s="68">
        <v>0.56999999999999995</v>
      </c>
      <c r="M2095" s="68" t="s">
        <v>1960</v>
      </c>
      <c r="N2095" s="143">
        <f>IF(対応ガラス検索!$E$2="-","",IF(対応ガラス検索!$E$2&gt;=K2095,MAX($N$2:N2094)+1,""))</f>
        <v>2094</v>
      </c>
      <c r="O2095" s="143">
        <f>IF(対応ガラス検索!$E$2="-","",IF(L2095&lt;=0.65,MAX($O$2:O2094)+1,""))</f>
        <v>2094</v>
      </c>
      <c r="P2095" s="144"/>
      <c r="Q2095" s="145"/>
    </row>
    <row r="2096" spans="1:17" x14ac:dyDescent="0.4">
      <c r="A2096" s="68">
        <v>2095</v>
      </c>
      <c r="B2096" s="68" t="s">
        <v>2295</v>
      </c>
      <c r="C2096" s="68" t="s">
        <v>2198</v>
      </c>
      <c r="D2096" s="68" t="s">
        <v>2035</v>
      </c>
      <c r="E2096" s="68" t="s">
        <v>2032</v>
      </c>
      <c r="F2096" s="68" t="s">
        <v>2033</v>
      </c>
      <c r="G2096" s="68" t="s">
        <v>1965</v>
      </c>
      <c r="H2096" s="68" t="s">
        <v>1966</v>
      </c>
      <c r="I2096" s="68">
        <v>6</v>
      </c>
      <c r="J2096" s="68" t="s">
        <v>2296</v>
      </c>
      <c r="K2096" s="68">
        <v>2.5</v>
      </c>
      <c r="L2096" s="68">
        <v>0.56999999999999995</v>
      </c>
      <c r="M2096" s="68" t="s">
        <v>1960</v>
      </c>
      <c r="N2096" s="143">
        <f>IF(対応ガラス検索!$E$2="-","",IF(対応ガラス検索!$E$2&gt;=K2096,MAX($N$2:N2095)+1,""))</f>
        <v>2095</v>
      </c>
      <c r="O2096" s="143">
        <f>IF(対応ガラス検索!$E$2="-","",IF(L2096&lt;=0.65,MAX($O$2:O2095)+1,""))</f>
        <v>2095</v>
      </c>
      <c r="P2096" s="144"/>
      <c r="Q2096" s="145"/>
    </row>
    <row r="2097" spans="1:17" x14ac:dyDescent="0.4">
      <c r="A2097" s="68">
        <v>2096</v>
      </c>
      <c r="B2097" s="68" t="s">
        <v>2295</v>
      </c>
      <c r="C2097" s="68" t="s">
        <v>2198</v>
      </c>
      <c r="D2097" s="68" t="s">
        <v>2035</v>
      </c>
      <c r="E2097" s="68" t="s">
        <v>2032</v>
      </c>
      <c r="F2097" s="68" t="s">
        <v>2033</v>
      </c>
      <c r="G2097" s="68" t="s">
        <v>1965</v>
      </c>
      <c r="H2097" s="68" t="s">
        <v>1966</v>
      </c>
      <c r="I2097" s="68">
        <v>7</v>
      </c>
      <c r="J2097" s="68" t="s">
        <v>2296</v>
      </c>
      <c r="K2097" s="68">
        <v>2.2999999999999998</v>
      </c>
      <c r="L2097" s="68">
        <v>0.56999999999999995</v>
      </c>
      <c r="M2097" s="68" t="s">
        <v>1960</v>
      </c>
      <c r="N2097" s="143">
        <f>IF(対応ガラス検索!$E$2="-","",IF(対応ガラス検索!$E$2&gt;=K2097,MAX($N$2:N2096)+1,""))</f>
        <v>2096</v>
      </c>
      <c r="O2097" s="143">
        <f>IF(対応ガラス検索!$E$2="-","",IF(L2097&lt;=0.65,MAX($O$2:O2096)+1,""))</f>
        <v>2096</v>
      </c>
      <c r="P2097" s="144"/>
      <c r="Q2097" s="145"/>
    </row>
    <row r="2098" spans="1:17" x14ac:dyDescent="0.4">
      <c r="A2098" s="68">
        <v>2097</v>
      </c>
      <c r="B2098" s="68" t="s">
        <v>2295</v>
      </c>
      <c r="C2098" s="68" t="s">
        <v>2198</v>
      </c>
      <c r="D2098" s="68" t="s">
        <v>2035</v>
      </c>
      <c r="E2098" s="68" t="s">
        <v>2032</v>
      </c>
      <c r="F2098" s="68" t="s">
        <v>2033</v>
      </c>
      <c r="G2098" s="68" t="s">
        <v>1965</v>
      </c>
      <c r="H2098" s="68" t="s">
        <v>1966</v>
      </c>
      <c r="I2098" s="68">
        <v>8</v>
      </c>
      <c r="J2098" s="68" t="s">
        <v>2296</v>
      </c>
      <c r="K2098" s="68">
        <v>2.1</v>
      </c>
      <c r="L2098" s="68">
        <v>0.56999999999999995</v>
      </c>
      <c r="M2098" s="68" t="s">
        <v>1960</v>
      </c>
      <c r="N2098" s="143">
        <f>IF(対応ガラス検索!$E$2="-","",IF(対応ガラス検索!$E$2&gt;=K2098,MAX($N$2:N2097)+1,""))</f>
        <v>2097</v>
      </c>
      <c r="O2098" s="143">
        <f>IF(対応ガラス検索!$E$2="-","",IF(L2098&lt;=0.65,MAX($O$2:O2097)+1,""))</f>
        <v>2097</v>
      </c>
      <c r="P2098" s="144"/>
      <c r="Q2098" s="145"/>
    </row>
    <row r="2099" spans="1:17" x14ac:dyDescent="0.4">
      <c r="A2099" s="68">
        <v>2098</v>
      </c>
      <c r="B2099" s="68" t="s">
        <v>2295</v>
      </c>
      <c r="C2099" s="68" t="s">
        <v>2198</v>
      </c>
      <c r="D2099" s="68" t="s">
        <v>2035</v>
      </c>
      <c r="E2099" s="68" t="s">
        <v>2032</v>
      </c>
      <c r="F2099" s="68" t="s">
        <v>2033</v>
      </c>
      <c r="G2099" s="68" t="s">
        <v>1965</v>
      </c>
      <c r="H2099" s="68" t="s">
        <v>1966</v>
      </c>
      <c r="I2099" s="68">
        <v>9</v>
      </c>
      <c r="J2099" s="68" t="s">
        <v>2296</v>
      </c>
      <c r="K2099" s="68">
        <v>2</v>
      </c>
      <c r="L2099" s="68">
        <v>0.56999999999999995</v>
      </c>
      <c r="M2099" s="68" t="s">
        <v>1960</v>
      </c>
      <c r="N2099" s="143">
        <f>IF(対応ガラス検索!$E$2="-","",IF(対応ガラス検索!$E$2&gt;=K2099,MAX($N$2:N2098)+1,""))</f>
        <v>2098</v>
      </c>
      <c r="O2099" s="143">
        <f>IF(対応ガラス検索!$E$2="-","",IF(L2099&lt;=0.65,MAX($O$2:O2098)+1,""))</f>
        <v>2098</v>
      </c>
      <c r="P2099" s="144"/>
      <c r="Q2099" s="145"/>
    </row>
    <row r="2100" spans="1:17" x14ac:dyDescent="0.4">
      <c r="A2100" s="68">
        <v>2099</v>
      </c>
      <c r="B2100" s="68" t="s">
        <v>2295</v>
      </c>
      <c r="C2100" s="68" t="s">
        <v>2198</v>
      </c>
      <c r="D2100" s="68" t="s">
        <v>2035</v>
      </c>
      <c r="E2100" s="68" t="s">
        <v>2032</v>
      </c>
      <c r="F2100" s="68" t="s">
        <v>2033</v>
      </c>
      <c r="G2100" s="68" t="s">
        <v>1965</v>
      </c>
      <c r="H2100" s="68" t="s">
        <v>1966</v>
      </c>
      <c r="I2100" s="68">
        <v>10</v>
      </c>
      <c r="J2100" s="68" t="s">
        <v>2296</v>
      </c>
      <c r="K2100" s="142">
        <v>1.8</v>
      </c>
      <c r="L2100" s="68">
        <v>0.56999999999999995</v>
      </c>
      <c r="M2100" s="68" t="s">
        <v>1960</v>
      </c>
      <c r="N2100" s="143">
        <f>IF(対応ガラス検索!$E$2="-","",IF(対応ガラス検索!$E$2&gt;=K2100,MAX($N$2:N2099)+1,""))</f>
        <v>2099</v>
      </c>
      <c r="O2100" s="143">
        <f>IF(対応ガラス検索!$E$2="-","",IF(L2100&lt;=0.65,MAX($O$2:O2099)+1,""))</f>
        <v>2099</v>
      </c>
      <c r="P2100" s="144"/>
      <c r="Q2100" s="145"/>
    </row>
    <row r="2101" spans="1:17" x14ac:dyDescent="0.4">
      <c r="A2101" s="68">
        <v>2100</v>
      </c>
      <c r="B2101" s="68" t="s">
        <v>2295</v>
      </c>
      <c r="C2101" s="68" t="s">
        <v>2198</v>
      </c>
      <c r="D2101" s="68" t="s">
        <v>2035</v>
      </c>
      <c r="E2101" s="68" t="s">
        <v>2032</v>
      </c>
      <c r="F2101" s="68" t="s">
        <v>2033</v>
      </c>
      <c r="G2101" s="68" t="s">
        <v>1965</v>
      </c>
      <c r="H2101" s="68" t="s">
        <v>1966</v>
      </c>
      <c r="I2101" s="68">
        <v>11</v>
      </c>
      <c r="J2101" s="68" t="s">
        <v>2296</v>
      </c>
      <c r="K2101" s="142">
        <v>1.7</v>
      </c>
      <c r="L2101" s="68">
        <v>0.56999999999999995</v>
      </c>
      <c r="M2101" s="68" t="s">
        <v>1960</v>
      </c>
      <c r="N2101" s="143">
        <f>IF(対応ガラス検索!$E$2="-","",IF(対応ガラス検索!$E$2&gt;=K2101,MAX($N$2:N2100)+1,""))</f>
        <v>2100</v>
      </c>
      <c r="O2101" s="143">
        <f>IF(対応ガラス検索!$E$2="-","",IF(L2101&lt;=0.65,MAX($O$2:O2100)+1,""))</f>
        <v>2100</v>
      </c>
      <c r="P2101" s="144"/>
      <c r="Q2101" s="145"/>
    </row>
    <row r="2102" spans="1:17" x14ac:dyDescent="0.4">
      <c r="A2102" s="68">
        <v>2101</v>
      </c>
      <c r="B2102" s="68" t="s">
        <v>2295</v>
      </c>
      <c r="C2102" s="68" t="s">
        <v>2198</v>
      </c>
      <c r="D2102" s="68" t="s">
        <v>2035</v>
      </c>
      <c r="E2102" s="68" t="s">
        <v>2032</v>
      </c>
      <c r="F2102" s="68" t="s">
        <v>2033</v>
      </c>
      <c r="G2102" s="68" t="s">
        <v>1965</v>
      </c>
      <c r="H2102" s="68" t="s">
        <v>1966</v>
      </c>
      <c r="I2102" s="68">
        <v>12</v>
      </c>
      <c r="J2102" s="68" t="s">
        <v>2296</v>
      </c>
      <c r="K2102" s="68">
        <v>1.7</v>
      </c>
      <c r="L2102" s="68">
        <v>0.56999999999999995</v>
      </c>
      <c r="M2102" s="68" t="s">
        <v>1960</v>
      </c>
      <c r="N2102" s="143">
        <f>IF(対応ガラス検索!$E$2="-","",IF(対応ガラス検索!$E$2&gt;=K2102,MAX($N$2:N2101)+1,""))</f>
        <v>2101</v>
      </c>
      <c r="O2102" s="143">
        <f>IF(対応ガラス検索!$E$2="-","",IF(L2102&lt;=0.65,MAX($O$2:O2101)+1,""))</f>
        <v>2101</v>
      </c>
      <c r="P2102" s="144"/>
      <c r="Q2102" s="145"/>
    </row>
    <row r="2103" spans="1:17" x14ac:dyDescent="0.4">
      <c r="A2103" s="68">
        <v>2102</v>
      </c>
      <c r="B2103" s="68" t="s">
        <v>2295</v>
      </c>
      <c r="C2103" s="68" t="s">
        <v>2198</v>
      </c>
      <c r="D2103" s="68" t="s">
        <v>2035</v>
      </c>
      <c r="E2103" s="68" t="s">
        <v>2032</v>
      </c>
      <c r="F2103" s="68" t="s">
        <v>2033</v>
      </c>
      <c r="G2103" s="68" t="s">
        <v>1965</v>
      </c>
      <c r="H2103" s="68" t="s">
        <v>1966</v>
      </c>
      <c r="I2103" s="68">
        <v>6</v>
      </c>
      <c r="J2103" s="68" t="s">
        <v>2267</v>
      </c>
      <c r="K2103" s="68">
        <v>2</v>
      </c>
      <c r="L2103" s="68">
        <v>0.56999999999999995</v>
      </c>
      <c r="M2103" s="68" t="s">
        <v>1960</v>
      </c>
      <c r="N2103" s="143">
        <f>IF(対応ガラス検索!$E$2="-","",IF(対応ガラス検索!$E$2&gt;=K2103,MAX($N$2:N2102)+1,""))</f>
        <v>2102</v>
      </c>
      <c r="O2103" s="143">
        <f>IF(対応ガラス検索!$E$2="-","",IF(L2103&lt;=0.65,MAX($O$2:O2102)+1,""))</f>
        <v>2102</v>
      </c>
      <c r="P2103" s="144"/>
      <c r="Q2103" s="145"/>
    </row>
    <row r="2104" spans="1:17" x14ac:dyDescent="0.4">
      <c r="A2104" s="68">
        <v>2103</v>
      </c>
      <c r="B2104" s="68" t="s">
        <v>2295</v>
      </c>
      <c r="C2104" s="68" t="s">
        <v>2198</v>
      </c>
      <c r="D2104" s="68" t="s">
        <v>2035</v>
      </c>
      <c r="E2104" s="68" t="s">
        <v>2032</v>
      </c>
      <c r="F2104" s="68" t="s">
        <v>2033</v>
      </c>
      <c r="G2104" s="68" t="s">
        <v>1965</v>
      </c>
      <c r="H2104" s="68" t="s">
        <v>1966</v>
      </c>
      <c r="I2104" s="68">
        <v>7</v>
      </c>
      <c r="J2104" s="68" t="s">
        <v>2267</v>
      </c>
      <c r="K2104" s="68">
        <v>1.9</v>
      </c>
      <c r="L2104" s="68">
        <v>0.56999999999999995</v>
      </c>
      <c r="M2104" s="68" t="s">
        <v>1960</v>
      </c>
      <c r="N2104" s="143">
        <f>IF(対応ガラス検索!$E$2="-","",IF(対応ガラス検索!$E$2&gt;=K2104,MAX($N$2:N2103)+1,""))</f>
        <v>2103</v>
      </c>
      <c r="O2104" s="143">
        <f>IF(対応ガラス検索!$E$2="-","",IF(L2104&lt;=0.65,MAX($O$2:O2103)+1,""))</f>
        <v>2103</v>
      </c>
      <c r="P2104" s="144"/>
      <c r="Q2104" s="145"/>
    </row>
    <row r="2105" spans="1:17" x14ac:dyDescent="0.4">
      <c r="A2105" s="68">
        <v>2104</v>
      </c>
      <c r="B2105" s="68" t="s">
        <v>2295</v>
      </c>
      <c r="C2105" s="68" t="s">
        <v>2198</v>
      </c>
      <c r="D2105" s="68" t="s">
        <v>2035</v>
      </c>
      <c r="E2105" s="68" t="s">
        <v>2032</v>
      </c>
      <c r="F2105" s="68" t="s">
        <v>2033</v>
      </c>
      <c r="G2105" s="68" t="s">
        <v>1965</v>
      </c>
      <c r="H2105" s="68" t="s">
        <v>1966</v>
      </c>
      <c r="I2105" s="68">
        <v>8</v>
      </c>
      <c r="J2105" s="68" t="s">
        <v>2267</v>
      </c>
      <c r="K2105" s="68">
        <v>1.7</v>
      </c>
      <c r="L2105" s="68">
        <v>0.56999999999999995</v>
      </c>
      <c r="M2105" s="68" t="s">
        <v>1960</v>
      </c>
      <c r="N2105" s="143">
        <f>IF(対応ガラス検索!$E$2="-","",IF(対応ガラス検索!$E$2&gt;=K2105,MAX($N$2:N2104)+1,""))</f>
        <v>2104</v>
      </c>
      <c r="O2105" s="143">
        <f>IF(対応ガラス検索!$E$2="-","",IF(L2105&lt;=0.65,MAX($O$2:O2104)+1,""))</f>
        <v>2104</v>
      </c>
      <c r="P2105" s="144"/>
      <c r="Q2105" s="145"/>
    </row>
    <row r="2106" spans="1:17" x14ac:dyDescent="0.4">
      <c r="A2106" s="68">
        <v>2105</v>
      </c>
      <c r="B2106" s="68" t="s">
        <v>2295</v>
      </c>
      <c r="C2106" s="68" t="s">
        <v>2198</v>
      </c>
      <c r="D2106" s="68" t="s">
        <v>2035</v>
      </c>
      <c r="E2106" s="68" t="s">
        <v>2032</v>
      </c>
      <c r="F2106" s="68" t="s">
        <v>2033</v>
      </c>
      <c r="G2106" s="68" t="s">
        <v>1965</v>
      </c>
      <c r="H2106" s="68" t="s">
        <v>1966</v>
      </c>
      <c r="I2106" s="68">
        <v>9</v>
      </c>
      <c r="J2106" s="68" t="s">
        <v>2267</v>
      </c>
      <c r="K2106" s="68">
        <v>1.6</v>
      </c>
      <c r="L2106" s="68">
        <v>0.56999999999999995</v>
      </c>
      <c r="M2106" s="68" t="s">
        <v>1960</v>
      </c>
      <c r="N2106" s="143">
        <f>IF(対応ガラス検索!$E$2="-","",IF(対応ガラス検索!$E$2&gt;=K2106,MAX($N$2:N2105)+1,""))</f>
        <v>2105</v>
      </c>
      <c r="O2106" s="143">
        <f>IF(対応ガラス検索!$E$2="-","",IF(L2106&lt;=0.65,MAX($O$2:O2105)+1,""))</f>
        <v>2105</v>
      </c>
      <c r="P2106" s="144"/>
      <c r="Q2106" s="145"/>
    </row>
    <row r="2107" spans="1:17" x14ac:dyDescent="0.4">
      <c r="A2107" s="68">
        <v>2106</v>
      </c>
      <c r="B2107" s="68" t="s">
        <v>2295</v>
      </c>
      <c r="C2107" s="68" t="s">
        <v>2198</v>
      </c>
      <c r="D2107" s="68" t="s">
        <v>2035</v>
      </c>
      <c r="E2107" s="68" t="s">
        <v>2032</v>
      </c>
      <c r="F2107" s="68" t="s">
        <v>2033</v>
      </c>
      <c r="G2107" s="68" t="s">
        <v>1965</v>
      </c>
      <c r="H2107" s="68" t="s">
        <v>1966</v>
      </c>
      <c r="I2107" s="68">
        <v>10</v>
      </c>
      <c r="J2107" s="68" t="s">
        <v>2267</v>
      </c>
      <c r="K2107" s="68">
        <v>1.5</v>
      </c>
      <c r="L2107" s="68">
        <v>0.56999999999999995</v>
      </c>
      <c r="M2107" s="68" t="s">
        <v>1960</v>
      </c>
      <c r="N2107" s="143">
        <f>IF(対応ガラス検索!$E$2="-","",IF(対応ガラス検索!$E$2&gt;=K2107,MAX($N$2:N2106)+1,""))</f>
        <v>2106</v>
      </c>
      <c r="O2107" s="143">
        <f>IF(対応ガラス検索!$E$2="-","",IF(L2107&lt;=0.65,MAX($O$2:O2106)+1,""))</f>
        <v>2106</v>
      </c>
      <c r="P2107" s="144"/>
      <c r="Q2107" s="145"/>
    </row>
    <row r="2108" spans="1:17" x14ac:dyDescent="0.4">
      <c r="A2108" s="68">
        <v>2107</v>
      </c>
      <c r="B2108" s="68" t="s">
        <v>2295</v>
      </c>
      <c r="C2108" s="68" t="s">
        <v>2198</v>
      </c>
      <c r="D2108" s="68" t="s">
        <v>2035</v>
      </c>
      <c r="E2108" s="68" t="s">
        <v>2032</v>
      </c>
      <c r="F2108" s="68" t="s">
        <v>2033</v>
      </c>
      <c r="G2108" s="68" t="s">
        <v>1965</v>
      </c>
      <c r="H2108" s="68" t="s">
        <v>1966</v>
      </c>
      <c r="I2108" s="68">
        <v>11</v>
      </c>
      <c r="J2108" s="68" t="s">
        <v>2267</v>
      </c>
      <c r="K2108" s="68">
        <v>1.4</v>
      </c>
      <c r="L2108" s="68">
        <v>0.56999999999999995</v>
      </c>
      <c r="M2108" s="68" t="s">
        <v>1960</v>
      </c>
      <c r="N2108" s="143">
        <f>IF(対応ガラス検索!$E$2="-","",IF(対応ガラス検索!$E$2&gt;=K2108,MAX($N$2:N2107)+1,""))</f>
        <v>2107</v>
      </c>
      <c r="O2108" s="143">
        <f>IF(対応ガラス検索!$E$2="-","",IF(L2108&lt;=0.65,MAX($O$2:O2107)+1,""))</f>
        <v>2107</v>
      </c>
      <c r="P2108" s="144"/>
      <c r="Q2108" s="145"/>
    </row>
    <row r="2109" spans="1:17" x14ac:dyDescent="0.4">
      <c r="A2109" s="68">
        <v>2108</v>
      </c>
      <c r="B2109" s="68" t="s">
        <v>2295</v>
      </c>
      <c r="C2109" s="68" t="s">
        <v>2198</v>
      </c>
      <c r="D2109" s="68" t="s">
        <v>2035</v>
      </c>
      <c r="E2109" s="68" t="s">
        <v>2032</v>
      </c>
      <c r="F2109" s="68" t="s">
        <v>2033</v>
      </c>
      <c r="G2109" s="68" t="s">
        <v>1965</v>
      </c>
      <c r="H2109" s="68" t="s">
        <v>1966</v>
      </c>
      <c r="I2109" s="68">
        <v>12</v>
      </c>
      <c r="J2109" s="68" t="s">
        <v>2267</v>
      </c>
      <c r="K2109" s="68">
        <v>1.3</v>
      </c>
      <c r="L2109" s="68">
        <v>0.56999999999999995</v>
      </c>
      <c r="M2109" s="68" t="s">
        <v>1960</v>
      </c>
      <c r="N2109" s="143">
        <f>IF(対応ガラス検索!$E$2="-","",IF(対応ガラス検索!$E$2&gt;=K2109,MAX($N$2:N2108)+1,""))</f>
        <v>2108</v>
      </c>
      <c r="O2109" s="143">
        <f>IF(対応ガラス検索!$E$2="-","",IF(L2109&lt;=0.65,MAX($O$2:O2108)+1,""))</f>
        <v>2108</v>
      </c>
      <c r="P2109" s="144"/>
      <c r="Q2109" s="145"/>
    </row>
    <row r="2110" spans="1:17" x14ac:dyDescent="0.4">
      <c r="A2110" s="68">
        <v>2109</v>
      </c>
      <c r="B2110" s="68" t="s">
        <v>2295</v>
      </c>
      <c r="C2110" s="68" t="s">
        <v>2198</v>
      </c>
      <c r="D2110" s="68" t="s">
        <v>2036</v>
      </c>
      <c r="E2110" s="68" t="s">
        <v>2037</v>
      </c>
      <c r="F2110" s="68" t="s">
        <v>2038</v>
      </c>
      <c r="G2110" s="68" t="s">
        <v>1958</v>
      </c>
      <c r="H2110" s="68" t="s">
        <v>1959</v>
      </c>
      <c r="I2110" s="68">
        <v>6</v>
      </c>
      <c r="J2110" s="68" t="s">
        <v>2296</v>
      </c>
      <c r="K2110" s="68">
        <v>2.5</v>
      </c>
      <c r="L2110" s="68">
        <v>0.57999999999999996</v>
      </c>
      <c r="M2110" s="68" t="s">
        <v>1960</v>
      </c>
      <c r="N2110" s="143">
        <f>IF(対応ガラス検索!$E$2="-","",IF(対応ガラス検索!$E$2&gt;=K2110,MAX($N$2:N2109)+1,""))</f>
        <v>2109</v>
      </c>
      <c r="O2110" s="143">
        <f>IF(対応ガラス検索!$E$2="-","",IF(L2110&lt;=0.65,MAX($O$2:O2109)+1,""))</f>
        <v>2109</v>
      </c>
      <c r="P2110" s="144"/>
      <c r="Q2110" s="145"/>
    </row>
    <row r="2111" spans="1:17" x14ac:dyDescent="0.4">
      <c r="A2111" s="68">
        <v>2110</v>
      </c>
      <c r="B2111" s="68" t="s">
        <v>2295</v>
      </c>
      <c r="C2111" s="68" t="s">
        <v>2198</v>
      </c>
      <c r="D2111" s="68" t="s">
        <v>2036</v>
      </c>
      <c r="E2111" s="68" t="s">
        <v>2037</v>
      </c>
      <c r="F2111" s="68" t="s">
        <v>2038</v>
      </c>
      <c r="G2111" s="68" t="s">
        <v>1958</v>
      </c>
      <c r="H2111" s="68" t="s">
        <v>1959</v>
      </c>
      <c r="I2111" s="68">
        <v>7</v>
      </c>
      <c r="J2111" s="68" t="s">
        <v>2296</v>
      </c>
      <c r="K2111" s="68">
        <v>2.2999999999999998</v>
      </c>
      <c r="L2111" s="68">
        <v>0.57999999999999996</v>
      </c>
      <c r="M2111" s="68" t="s">
        <v>1960</v>
      </c>
      <c r="N2111" s="143">
        <f>IF(対応ガラス検索!$E$2="-","",IF(対応ガラス検索!$E$2&gt;=K2111,MAX($N$2:N2110)+1,""))</f>
        <v>2110</v>
      </c>
      <c r="O2111" s="143">
        <f>IF(対応ガラス検索!$E$2="-","",IF(L2111&lt;=0.65,MAX($O$2:O2110)+1,""))</f>
        <v>2110</v>
      </c>
      <c r="P2111" s="144"/>
      <c r="Q2111" s="145"/>
    </row>
    <row r="2112" spans="1:17" x14ac:dyDescent="0.4">
      <c r="A2112" s="68">
        <v>2111</v>
      </c>
      <c r="B2112" s="68" t="s">
        <v>2295</v>
      </c>
      <c r="C2112" s="68" t="s">
        <v>2198</v>
      </c>
      <c r="D2112" s="68" t="s">
        <v>2036</v>
      </c>
      <c r="E2112" s="68" t="s">
        <v>2037</v>
      </c>
      <c r="F2112" s="68" t="s">
        <v>2038</v>
      </c>
      <c r="G2112" s="68" t="s">
        <v>1958</v>
      </c>
      <c r="H2112" s="68" t="s">
        <v>1959</v>
      </c>
      <c r="I2112" s="68">
        <v>8</v>
      </c>
      <c r="J2112" s="68" t="s">
        <v>2296</v>
      </c>
      <c r="K2112" s="68">
        <v>2.1</v>
      </c>
      <c r="L2112" s="68">
        <v>0.57999999999999996</v>
      </c>
      <c r="M2112" s="68" t="s">
        <v>1960</v>
      </c>
      <c r="N2112" s="143">
        <f>IF(対応ガラス検索!$E$2="-","",IF(対応ガラス検索!$E$2&gt;=K2112,MAX($N$2:N2111)+1,""))</f>
        <v>2111</v>
      </c>
      <c r="O2112" s="143">
        <f>IF(対応ガラス検索!$E$2="-","",IF(L2112&lt;=0.65,MAX($O$2:O2111)+1,""))</f>
        <v>2111</v>
      </c>
      <c r="P2112" s="144"/>
      <c r="Q2112" s="145"/>
    </row>
    <row r="2113" spans="1:17" x14ac:dyDescent="0.4">
      <c r="A2113" s="68">
        <v>2112</v>
      </c>
      <c r="B2113" s="68" t="s">
        <v>2295</v>
      </c>
      <c r="C2113" s="68" t="s">
        <v>2198</v>
      </c>
      <c r="D2113" s="68" t="s">
        <v>2036</v>
      </c>
      <c r="E2113" s="68" t="s">
        <v>2037</v>
      </c>
      <c r="F2113" s="68" t="s">
        <v>2038</v>
      </c>
      <c r="G2113" s="68" t="s">
        <v>1958</v>
      </c>
      <c r="H2113" s="68" t="s">
        <v>1959</v>
      </c>
      <c r="I2113" s="68">
        <v>9</v>
      </c>
      <c r="J2113" s="68" t="s">
        <v>2296</v>
      </c>
      <c r="K2113" s="142">
        <v>2</v>
      </c>
      <c r="L2113" s="68">
        <v>0.57999999999999996</v>
      </c>
      <c r="M2113" s="68" t="s">
        <v>1960</v>
      </c>
      <c r="N2113" s="143">
        <f>IF(対応ガラス検索!$E$2="-","",IF(対応ガラス検索!$E$2&gt;=K2113,MAX($N$2:N2112)+1,""))</f>
        <v>2112</v>
      </c>
      <c r="O2113" s="143">
        <f>IF(対応ガラス検索!$E$2="-","",IF(L2113&lt;=0.65,MAX($O$2:O2112)+1,""))</f>
        <v>2112</v>
      </c>
      <c r="P2113" s="144"/>
      <c r="Q2113" s="145"/>
    </row>
    <row r="2114" spans="1:17" x14ac:dyDescent="0.4">
      <c r="A2114" s="68">
        <v>2113</v>
      </c>
      <c r="B2114" s="68" t="s">
        <v>2295</v>
      </c>
      <c r="C2114" s="68" t="s">
        <v>2198</v>
      </c>
      <c r="D2114" s="68" t="s">
        <v>2036</v>
      </c>
      <c r="E2114" s="68" t="s">
        <v>2037</v>
      </c>
      <c r="F2114" s="68" t="s">
        <v>2038</v>
      </c>
      <c r="G2114" s="68" t="s">
        <v>1958</v>
      </c>
      <c r="H2114" s="68" t="s">
        <v>1959</v>
      </c>
      <c r="I2114" s="68">
        <v>10</v>
      </c>
      <c r="J2114" s="68" t="s">
        <v>2296</v>
      </c>
      <c r="K2114" s="142">
        <v>1.9</v>
      </c>
      <c r="L2114" s="68">
        <v>0.57999999999999996</v>
      </c>
      <c r="M2114" s="68" t="s">
        <v>1960</v>
      </c>
      <c r="N2114" s="143">
        <f>IF(対応ガラス検索!$E$2="-","",IF(対応ガラス検索!$E$2&gt;=K2114,MAX($N$2:N2113)+1,""))</f>
        <v>2113</v>
      </c>
      <c r="O2114" s="143">
        <f>IF(対応ガラス検索!$E$2="-","",IF(L2114&lt;=0.65,MAX($O$2:O2113)+1,""))</f>
        <v>2113</v>
      </c>
      <c r="P2114" s="144"/>
      <c r="Q2114" s="145"/>
    </row>
    <row r="2115" spans="1:17" x14ac:dyDescent="0.4">
      <c r="A2115" s="68">
        <v>2114</v>
      </c>
      <c r="B2115" s="68" t="s">
        <v>2295</v>
      </c>
      <c r="C2115" s="68" t="s">
        <v>2198</v>
      </c>
      <c r="D2115" s="68" t="s">
        <v>2036</v>
      </c>
      <c r="E2115" s="68" t="s">
        <v>2037</v>
      </c>
      <c r="F2115" s="68" t="s">
        <v>2038</v>
      </c>
      <c r="G2115" s="68" t="s">
        <v>1958</v>
      </c>
      <c r="H2115" s="68" t="s">
        <v>1959</v>
      </c>
      <c r="I2115" s="68">
        <v>11</v>
      </c>
      <c r="J2115" s="68" t="s">
        <v>2296</v>
      </c>
      <c r="K2115" s="68">
        <v>1.7</v>
      </c>
      <c r="L2115" s="68">
        <v>0.57999999999999996</v>
      </c>
      <c r="M2115" s="68" t="s">
        <v>1960</v>
      </c>
      <c r="N2115" s="143">
        <f>IF(対応ガラス検索!$E$2="-","",IF(対応ガラス検索!$E$2&gt;=K2115,MAX($N$2:N2114)+1,""))</f>
        <v>2114</v>
      </c>
      <c r="O2115" s="143">
        <f>IF(対応ガラス検索!$E$2="-","",IF(L2115&lt;=0.65,MAX($O$2:O2114)+1,""))</f>
        <v>2114</v>
      </c>
      <c r="P2115" s="144"/>
      <c r="Q2115" s="145"/>
    </row>
    <row r="2116" spans="1:17" x14ac:dyDescent="0.4">
      <c r="A2116" s="68">
        <v>2115</v>
      </c>
      <c r="B2116" s="68" t="s">
        <v>2295</v>
      </c>
      <c r="C2116" s="68" t="s">
        <v>2198</v>
      </c>
      <c r="D2116" s="68" t="s">
        <v>2036</v>
      </c>
      <c r="E2116" s="68" t="s">
        <v>2037</v>
      </c>
      <c r="F2116" s="68" t="s">
        <v>2038</v>
      </c>
      <c r="G2116" s="68" t="s">
        <v>1958</v>
      </c>
      <c r="H2116" s="68" t="s">
        <v>1959</v>
      </c>
      <c r="I2116" s="68">
        <v>12</v>
      </c>
      <c r="J2116" s="68" t="s">
        <v>2296</v>
      </c>
      <c r="K2116" s="68">
        <v>1.7</v>
      </c>
      <c r="L2116" s="68">
        <v>0.57999999999999996</v>
      </c>
      <c r="M2116" s="68" t="s">
        <v>1960</v>
      </c>
      <c r="N2116" s="143">
        <f>IF(対応ガラス検索!$E$2="-","",IF(対応ガラス検索!$E$2&gt;=K2116,MAX($N$2:N2115)+1,""))</f>
        <v>2115</v>
      </c>
      <c r="O2116" s="143">
        <f>IF(対応ガラス検索!$E$2="-","",IF(L2116&lt;=0.65,MAX($O$2:O2115)+1,""))</f>
        <v>2115</v>
      </c>
      <c r="P2116" s="144"/>
      <c r="Q2116" s="145"/>
    </row>
    <row r="2117" spans="1:17" x14ac:dyDescent="0.4">
      <c r="A2117" s="68">
        <v>2116</v>
      </c>
      <c r="B2117" s="68" t="s">
        <v>2295</v>
      </c>
      <c r="C2117" s="68" t="s">
        <v>2198</v>
      </c>
      <c r="D2117" s="68" t="s">
        <v>2036</v>
      </c>
      <c r="E2117" s="68" t="s">
        <v>2037</v>
      </c>
      <c r="F2117" s="68" t="s">
        <v>2038</v>
      </c>
      <c r="G2117" s="68" t="s">
        <v>1958</v>
      </c>
      <c r="H2117" s="68" t="s">
        <v>1959</v>
      </c>
      <c r="I2117" s="68">
        <v>13</v>
      </c>
      <c r="J2117" s="68" t="s">
        <v>2296</v>
      </c>
      <c r="K2117" s="68">
        <v>1.6</v>
      </c>
      <c r="L2117" s="68">
        <v>0.57999999999999996</v>
      </c>
      <c r="M2117" s="68" t="s">
        <v>1960</v>
      </c>
      <c r="N2117" s="143">
        <f>IF(対応ガラス検索!$E$2="-","",IF(対応ガラス検索!$E$2&gt;=K2117,MAX($N$2:N2116)+1,""))</f>
        <v>2116</v>
      </c>
      <c r="O2117" s="143">
        <f>IF(対応ガラス検索!$E$2="-","",IF(L2117&lt;=0.65,MAX($O$2:O2116)+1,""))</f>
        <v>2116</v>
      </c>
      <c r="P2117" s="144"/>
      <c r="Q2117" s="145"/>
    </row>
    <row r="2118" spans="1:17" x14ac:dyDescent="0.4">
      <c r="A2118" s="68">
        <v>2117</v>
      </c>
      <c r="B2118" s="68" t="s">
        <v>2295</v>
      </c>
      <c r="C2118" s="68" t="s">
        <v>2198</v>
      </c>
      <c r="D2118" s="68" t="s">
        <v>2036</v>
      </c>
      <c r="E2118" s="68" t="s">
        <v>2037</v>
      </c>
      <c r="F2118" s="68" t="s">
        <v>2038</v>
      </c>
      <c r="G2118" s="68" t="s">
        <v>1958</v>
      </c>
      <c r="H2118" s="68" t="s">
        <v>1959</v>
      </c>
      <c r="I2118" s="68">
        <v>6</v>
      </c>
      <c r="J2118" s="68" t="s">
        <v>2267</v>
      </c>
      <c r="K2118" s="68">
        <v>2</v>
      </c>
      <c r="L2118" s="68">
        <v>0.57999999999999996</v>
      </c>
      <c r="M2118" s="68" t="s">
        <v>1960</v>
      </c>
      <c r="N2118" s="143">
        <f>IF(対応ガラス検索!$E$2="-","",IF(対応ガラス検索!$E$2&gt;=K2118,MAX($N$2:N2117)+1,""))</f>
        <v>2117</v>
      </c>
      <c r="O2118" s="143">
        <f>IF(対応ガラス検索!$E$2="-","",IF(L2118&lt;=0.65,MAX($O$2:O2117)+1,""))</f>
        <v>2117</v>
      </c>
      <c r="P2118" s="144"/>
      <c r="Q2118" s="145"/>
    </row>
    <row r="2119" spans="1:17" x14ac:dyDescent="0.4">
      <c r="A2119" s="68">
        <v>2118</v>
      </c>
      <c r="B2119" s="68" t="s">
        <v>2295</v>
      </c>
      <c r="C2119" s="68" t="s">
        <v>2198</v>
      </c>
      <c r="D2119" s="68" t="s">
        <v>2036</v>
      </c>
      <c r="E2119" s="68" t="s">
        <v>2037</v>
      </c>
      <c r="F2119" s="68" t="s">
        <v>2038</v>
      </c>
      <c r="G2119" s="68" t="s">
        <v>1958</v>
      </c>
      <c r="H2119" s="68" t="s">
        <v>1959</v>
      </c>
      <c r="I2119" s="68">
        <v>7</v>
      </c>
      <c r="J2119" s="68" t="s">
        <v>2267</v>
      </c>
      <c r="K2119" s="68">
        <v>1.9</v>
      </c>
      <c r="L2119" s="68">
        <v>0.57999999999999996</v>
      </c>
      <c r="M2119" s="68" t="s">
        <v>1960</v>
      </c>
      <c r="N2119" s="143">
        <f>IF(対応ガラス検索!$E$2="-","",IF(対応ガラス検索!$E$2&gt;=K2119,MAX($N$2:N2118)+1,""))</f>
        <v>2118</v>
      </c>
      <c r="O2119" s="143">
        <f>IF(対応ガラス検索!$E$2="-","",IF(L2119&lt;=0.65,MAX($O$2:O2118)+1,""))</f>
        <v>2118</v>
      </c>
      <c r="P2119" s="144"/>
      <c r="Q2119" s="145"/>
    </row>
    <row r="2120" spans="1:17" x14ac:dyDescent="0.4">
      <c r="A2120" s="68">
        <v>2119</v>
      </c>
      <c r="B2120" s="68" t="s">
        <v>2295</v>
      </c>
      <c r="C2120" s="68" t="s">
        <v>2198</v>
      </c>
      <c r="D2120" s="68" t="s">
        <v>2036</v>
      </c>
      <c r="E2120" s="68" t="s">
        <v>2037</v>
      </c>
      <c r="F2120" s="68" t="s">
        <v>2038</v>
      </c>
      <c r="G2120" s="68" t="s">
        <v>1958</v>
      </c>
      <c r="H2120" s="68" t="s">
        <v>1959</v>
      </c>
      <c r="I2120" s="68">
        <v>8</v>
      </c>
      <c r="J2120" s="68" t="s">
        <v>2267</v>
      </c>
      <c r="K2120" s="68">
        <v>1.7</v>
      </c>
      <c r="L2120" s="68">
        <v>0.57999999999999996</v>
      </c>
      <c r="M2120" s="68" t="s">
        <v>1960</v>
      </c>
      <c r="N2120" s="143">
        <f>IF(対応ガラス検索!$E$2="-","",IF(対応ガラス検索!$E$2&gt;=K2120,MAX($N$2:N2119)+1,""))</f>
        <v>2119</v>
      </c>
      <c r="O2120" s="143">
        <f>IF(対応ガラス検索!$E$2="-","",IF(L2120&lt;=0.65,MAX($O$2:O2119)+1,""))</f>
        <v>2119</v>
      </c>
      <c r="P2120" s="144"/>
      <c r="Q2120" s="145"/>
    </row>
    <row r="2121" spans="1:17" x14ac:dyDescent="0.4">
      <c r="A2121" s="68">
        <v>2120</v>
      </c>
      <c r="B2121" s="68" t="s">
        <v>2295</v>
      </c>
      <c r="C2121" s="68" t="s">
        <v>2198</v>
      </c>
      <c r="D2121" s="68" t="s">
        <v>2036</v>
      </c>
      <c r="E2121" s="68" t="s">
        <v>2037</v>
      </c>
      <c r="F2121" s="68" t="s">
        <v>2038</v>
      </c>
      <c r="G2121" s="68" t="s">
        <v>1958</v>
      </c>
      <c r="H2121" s="68" t="s">
        <v>1959</v>
      </c>
      <c r="I2121" s="68">
        <v>9</v>
      </c>
      <c r="J2121" s="68" t="s">
        <v>2267</v>
      </c>
      <c r="K2121" s="68">
        <v>1.6</v>
      </c>
      <c r="L2121" s="68">
        <v>0.57999999999999996</v>
      </c>
      <c r="M2121" s="68" t="s">
        <v>1960</v>
      </c>
      <c r="N2121" s="143">
        <f>IF(対応ガラス検索!$E$2="-","",IF(対応ガラス検索!$E$2&gt;=K2121,MAX($N$2:N2120)+1,""))</f>
        <v>2120</v>
      </c>
      <c r="O2121" s="143">
        <f>IF(対応ガラス検索!$E$2="-","",IF(L2121&lt;=0.65,MAX($O$2:O2120)+1,""))</f>
        <v>2120</v>
      </c>
      <c r="P2121" s="144"/>
      <c r="Q2121" s="145"/>
    </row>
    <row r="2122" spans="1:17" x14ac:dyDescent="0.4">
      <c r="A2122" s="68">
        <v>2121</v>
      </c>
      <c r="B2122" s="68" t="s">
        <v>2295</v>
      </c>
      <c r="C2122" s="68" t="s">
        <v>2198</v>
      </c>
      <c r="D2122" s="68" t="s">
        <v>2036</v>
      </c>
      <c r="E2122" s="68" t="s">
        <v>2037</v>
      </c>
      <c r="F2122" s="68" t="s">
        <v>2038</v>
      </c>
      <c r="G2122" s="68" t="s">
        <v>1958</v>
      </c>
      <c r="H2122" s="68" t="s">
        <v>1959</v>
      </c>
      <c r="I2122" s="68">
        <v>10</v>
      </c>
      <c r="J2122" s="68" t="s">
        <v>2267</v>
      </c>
      <c r="K2122" s="68">
        <v>1.5</v>
      </c>
      <c r="L2122" s="68">
        <v>0.57999999999999996</v>
      </c>
      <c r="M2122" s="68" t="s">
        <v>1960</v>
      </c>
      <c r="N2122" s="143">
        <f>IF(対応ガラス検索!$E$2="-","",IF(対応ガラス検索!$E$2&gt;=K2122,MAX($N$2:N2121)+1,""))</f>
        <v>2121</v>
      </c>
      <c r="O2122" s="143">
        <f>IF(対応ガラス検索!$E$2="-","",IF(L2122&lt;=0.65,MAX($O$2:O2121)+1,""))</f>
        <v>2121</v>
      </c>
      <c r="P2122" s="144"/>
      <c r="Q2122" s="145"/>
    </row>
    <row r="2123" spans="1:17" x14ac:dyDescent="0.4">
      <c r="A2123" s="68">
        <v>2122</v>
      </c>
      <c r="B2123" s="68" t="s">
        <v>2295</v>
      </c>
      <c r="C2123" s="68" t="s">
        <v>2198</v>
      </c>
      <c r="D2123" s="68" t="s">
        <v>2036</v>
      </c>
      <c r="E2123" s="68" t="s">
        <v>2037</v>
      </c>
      <c r="F2123" s="68" t="s">
        <v>2038</v>
      </c>
      <c r="G2123" s="68" t="s">
        <v>1958</v>
      </c>
      <c r="H2123" s="68" t="s">
        <v>1959</v>
      </c>
      <c r="I2123" s="68">
        <v>11</v>
      </c>
      <c r="J2123" s="68" t="s">
        <v>2267</v>
      </c>
      <c r="K2123" s="68">
        <v>1.4</v>
      </c>
      <c r="L2123" s="68">
        <v>0.57999999999999996</v>
      </c>
      <c r="M2123" s="68" t="s">
        <v>1960</v>
      </c>
      <c r="N2123" s="143">
        <f>IF(対応ガラス検索!$E$2="-","",IF(対応ガラス検索!$E$2&gt;=K2123,MAX($N$2:N2122)+1,""))</f>
        <v>2122</v>
      </c>
      <c r="O2123" s="143">
        <f>IF(対応ガラス検索!$E$2="-","",IF(L2123&lt;=0.65,MAX($O$2:O2122)+1,""))</f>
        <v>2122</v>
      </c>
      <c r="P2123" s="144"/>
      <c r="Q2123" s="145"/>
    </row>
    <row r="2124" spans="1:17" x14ac:dyDescent="0.4">
      <c r="A2124" s="68">
        <v>2123</v>
      </c>
      <c r="B2124" s="68" t="s">
        <v>2295</v>
      </c>
      <c r="C2124" s="68" t="s">
        <v>2198</v>
      </c>
      <c r="D2124" s="68" t="s">
        <v>2036</v>
      </c>
      <c r="E2124" s="68" t="s">
        <v>2037</v>
      </c>
      <c r="F2124" s="68" t="s">
        <v>2038</v>
      </c>
      <c r="G2124" s="68" t="s">
        <v>1958</v>
      </c>
      <c r="H2124" s="68" t="s">
        <v>1959</v>
      </c>
      <c r="I2124" s="68">
        <v>12</v>
      </c>
      <c r="J2124" s="68" t="s">
        <v>2267</v>
      </c>
      <c r="K2124" s="68">
        <v>1.3</v>
      </c>
      <c r="L2124" s="68">
        <v>0.57999999999999996</v>
      </c>
      <c r="M2124" s="68" t="s">
        <v>1960</v>
      </c>
      <c r="N2124" s="143">
        <f>IF(対応ガラス検索!$E$2="-","",IF(対応ガラス検索!$E$2&gt;=K2124,MAX($N$2:N2123)+1,""))</f>
        <v>2123</v>
      </c>
      <c r="O2124" s="143">
        <f>IF(対応ガラス検索!$E$2="-","",IF(L2124&lt;=0.65,MAX($O$2:O2123)+1,""))</f>
        <v>2123</v>
      </c>
      <c r="P2124" s="144"/>
      <c r="Q2124" s="145"/>
    </row>
    <row r="2125" spans="1:17" x14ac:dyDescent="0.4">
      <c r="A2125" s="68">
        <v>2124</v>
      </c>
      <c r="B2125" s="68" t="s">
        <v>2295</v>
      </c>
      <c r="C2125" s="68" t="s">
        <v>2198</v>
      </c>
      <c r="D2125" s="68" t="s">
        <v>2036</v>
      </c>
      <c r="E2125" s="68" t="s">
        <v>2037</v>
      </c>
      <c r="F2125" s="68" t="s">
        <v>2038</v>
      </c>
      <c r="G2125" s="68" t="s">
        <v>1958</v>
      </c>
      <c r="H2125" s="68" t="s">
        <v>1959</v>
      </c>
      <c r="I2125" s="68">
        <v>13</v>
      </c>
      <c r="J2125" s="68" t="s">
        <v>2267</v>
      </c>
      <c r="K2125" s="68">
        <v>1.3</v>
      </c>
      <c r="L2125" s="68">
        <v>0.57999999999999996</v>
      </c>
      <c r="M2125" s="68" t="s">
        <v>1960</v>
      </c>
      <c r="N2125" s="143">
        <f>IF(対応ガラス検索!$E$2="-","",IF(対応ガラス検索!$E$2&gt;=K2125,MAX($N$2:N2124)+1,""))</f>
        <v>2124</v>
      </c>
      <c r="O2125" s="143">
        <f>IF(対応ガラス検索!$E$2="-","",IF(L2125&lt;=0.65,MAX($O$2:O2124)+1,""))</f>
        <v>2124</v>
      </c>
      <c r="P2125" s="144"/>
      <c r="Q2125" s="145"/>
    </row>
    <row r="2126" spans="1:17" x14ac:dyDescent="0.4">
      <c r="A2126" s="68">
        <v>2125</v>
      </c>
      <c r="B2126" s="68" t="s">
        <v>2295</v>
      </c>
      <c r="C2126" s="68" t="s">
        <v>2198</v>
      </c>
      <c r="D2126" s="68" t="s">
        <v>2039</v>
      </c>
      <c r="E2126" s="68" t="s">
        <v>2037</v>
      </c>
      <c r="F2126" s="68" t="s">
        <v>2038</v>
      </c>
      <c r="G2126" s="68" t="s">
        <v>1962</v>
      </c>
      <c r="H2126" s="68" t="s">
        <v>1963</v>
      </c>
      <c r="I2126" s="68">
        <v>6</v>
      </c>
      <c r="J2126" s="68" t="s">
        <v>2296</v>
      </c>
      <c r="K2126" s="142">
        <v>2.5</v>
      </c>
      <c r="L2126" s="68">
        <v>0.56999999999999995</v>
      </c>
      <c r="M2126" s="68" t="s">
        <v>1960</v>
      </c>
      <c r="N2126" s="143">
        <f>IF(対応ガラス検索!$E$2="-","",IF(対応ガラス検索!$E$2&gt;=K2126,MAX($N$2:N2125)+1,""))</f>
        <v>2125</v>
      </c>
      <c r="O2126" s="143">
        <f>IF(対応ガラス検索!$E$2="-","",IF(L2126&lt;=0.65,MAX($O$2:O2125)+1,""))</f>
        <v>2125</v>
      </c>
      <c r="P2126" s="144"/>
      <c r="Q2126" s="145"/>
    </row>
    <row r="2127" spans="1:17" x14ac:dyDescent="0.4">
      <c r="A2127" s="68">
        <v>2126</v>
      </c>
      <c r="B2127" s="68" t="s">
        <v>2295</v>
      </c>
      <c r="C2127" s="68" t="s">
        <v>2198</v>
      </c>
      <c r="D2127" s="68" t="s">
        <v>2039</v>
      </c>
      <c r="E2127" s="68" t="s">
        <v>2037</v>
      </c>
      <c r="F2127" s="68" t="s">
        <v>2038</v>
      </c>
      <c r="G2127" s="68" t="s">
        <v>1962</v>
      </c>
      <c r="H2127" s="68" t="s">
        <v>1963</v>
      </c>
      <c r="I2127" s="68">
        <v>7</v>
      </c>
      <c r="J2127" s="68" t="s">
        <v>2296</v>
      </c>
      <c r="K2127" s="142">
        <v>2.2999999999999998</v>
      </c>
      <c r="L2127" s="68">
        <v>0.56999999999999995</v>
      </c>
      <c r="M2127" s="68" t="s">
        <v>1960</v>
      </c>
      <c r="N2127" s="143">
        <f>IF(対応ガラス検索!$E$2="-","",IF(対応ガラス検索!$E$2&gt;=K2127,MAX($N$2:N2126)+1,""))</f>
        <v>2126</v>
      </c>
      <c r="O2127" s="143">
        <f>IF(対応ガラス検索!$E$2="-","",IF(L2127&lt;=0.65,MAX($O$2:O2126)+1,""))</f>
        <v>2126</v>
      </c>
      <c r="P2127" s="144"/>
      <c r="Q2127" s="145"/>
    </row>
    <row r="2128" spans="1:17" x14ac:dyDescent="0.4">
      <c r="A2128" s="68">
        <v>2127</v>
      </c>
      <c r="B2128" s="68" t="s">
        <v>2295</v>
      </c>
      <c r="C2128" s="68" t="s">
        <v>2198</v>
      </c>
      <c r="D2128" s="68" t="s">
        <v>2039</v>
      </c>
      <c r="E2128" s="68" t="s">
        <v>2037</v>
      </c>
      <c r="F2128" s="68" t="s">
        <v>2038</v>
      </c>
      <c r="G2128" s="68" t="s">
        <v>1962</v>
      </c>
      <c r="H2128" s="68" t="s">
        <v>1963</v>
      </c>
      <c r="I2128" s="68">
        <v>8</v>
      </c>
      <c r="J2128" s="68" t="s">
        <v>2296</v>
      </c>
      <c r="K2128" s="68">
        <v>2.1</v>
      </c>
      <c r="L2128" s="68">
        <v>0.56999999999999995</v>
      </c>
      <c r="M2128" s="68" t="s">
        <v>1960</v>
      </c>
      <c r="N2128" s="143">
        <f>IF(対応ガラス検索!$E$2="-","",IF(対応ガラス検索!$E$2&gt;=K2128,MAX($N$2:N2127)+1,""))</f>
        <v>2127</v>
      </c>
      <c r="O2128" s="143">
        <f>IF(対応ガラス検索!$E$2="-","",IF(L2128&lt;=0.65,MAX($O$2:O2127)+1,""))</f>
        <v>2127</v>
      </c>
      <c r="P2128" s="144"/>
      <c r="Q2128" s="145"/>
    </row>
    <row r="2129" spans="1:17" x14ac:dyDescent="0.4">
      <c r="A2129" s="68">
        <v>2128</v>
      </c>
      <c r="B2129" s="68" t="s">
        <v>2295</v>
      </c>
      <c r="C2129" s="68" t="s">
        <v>2198</v>
      </c>
      <c r="D2129" s="68" t="s">
        <v>2039</v>
      </c>
      <c r="E2129" s="68" t="s">
        <v>2037</v>
      </c>
      <c r="F2129" s="68" t="s">
        <v>2038</v>
      </c>
      <c r="G2129" s="68" t="s">
        <v>1962</v>
      </c>
      <c r="H2129" s="68" t="s">
        <v>1963</v>
      </c>
      <c r="I2129" s="68">
        <v>9</v>
      </c>
      <c r="J2129" s="68" t="s">
        <v>2296</v>
      </c>
      <c r="K2129" s="68">
        <v>2</v>
      </c>
      <c r="L2129" s="68">
        <v>0.56999999999999995</v>
      </c>
      <c r="M2129" s="68" t="s">
        <v>1960</v>
      </c>
      <c r="N2129" s="143">
        <f>IF(対応ガラス検索!$E$2="-","",IF(対応ガラス検索!$E$2&gt;=K2129,MAX($N$2:N2128)+1,""))</f>
        <v>2128</v>
      </c>
      <c r="O2129" s="143">
        <f>IF(対応ガラス検索!$E$2="-","",IF(L2129&lt;=0.65,MAX($O$2:O2128)+1,""))</f>
        <v>2128</v>
      </c>
      <c r="P2129" s="144"/>
      <c r="Q2129" s="145"/>
    </row>
    <row r="2130" spans="1:17" x14ac:dyDescent="0.4">
      <c r="A2130" s="68">
        <v>2129</v>
      </c>
      <c r="B2130" s="68" t="s">
        <v>2295</v>
      </c>
      <c r="C2130" s="68" t="s">
        <v>2198</v>
      </c>
      <c r="D2130" s="68" t="s">
        <v>2039</v>
      </c>
      <c r="E2130" s="68" t="s">
        <v>2037</v>
      </c>
      <c r="F2130" s="68" t="s">
        <v>2038</v>
      </c>
      <c r="G2130" s="68" t="s">
        <v>1962</v>
      </c>
      <c r="H2130" s="68" t="s">
        <v>1963</v>
      </c>
      <c r="I2130" s="68">
        <v>10</v>
      </c>
      <c r="J2130" s="68" t="s">
        <v>2296</v>
      </c>
      <c r="K2130" s="68">
        <v>1.9</v>
      </c>
      <c r="L2130" s="68">
        <v>0.56999999999999995</v>
      </c>
      <c r="M2130" s="68" t="s">
        <v>1960</v>
      </c>
      <c r="N2130" s="143">
        <f>IF(対応ガラス検索!$E$2="-","",IF(対応ガラス検索!$E$2&gt;=K2130,MAX($N$2:N2129)+1,""))</f>
        <v>2129</v>
      </c>
      <c r="O2130" s="143">
        <f>IF(対応ガラス検索!$E$2="-","",IF(L2130&lt;=0.65,MAX($O$2:O2129)+1,""))</f>
        <v>2129</v>
      </c>
      <c r="P2130" s="144"/>
      <c r="Q2130" s="145"/>
    </row>
    <row r="2131" spans="1:17" x14ac:dyDescent="0.4">
      <c r="A2131" s="68">
        <v>2130</v>
      </c>
      <c r="B2131" s="68" t="s">
        <v>2295</v>
      </c>
      <c r="C2131" s="68" t="s">
        <v>2198</v>
      </c>
      <c r="D2131" s="68" t="s">
        <v>2039</v>
      </c>
      <c r="E2131" s="68" t="s">
        <v>2037</v>
      </c>
      <c r="F2131" s="68" t="s">
        <v>2038</v>
      </c>
      <c r="G2131" s="68" t="s">
        <v>1962</v>
      </c>
      <c r="H2131" s="68" t="s">
        <v>1963</v>
      </c>
      <c r="I2131" s="68">
        <v>11</v>
      </c>
      <c r="J2131" s="68" t="s">
        <v>2296</v>
      </c>
      <c r="K2131" s="68">
        <v>1.7</v>
      </c>
      <c r="L2131" s="68">
        <v>0.56999999999999995</v>
      </c>
      <c r="M2131" s="68" t="s">
        <v>1960</v>
      </c>
      <c r="N2131" s="143">
        <f>IF(対応ガラス検索!$E$2="-","",IF(対応ガラス検索!$E$2&gt;=K2131,MAX($N$2:N2130)+1,""))</f>
        <v>2130</v>
      </c>
      <c r="O2131" s="143">
        <f>IF(対応ガラス検索!$E$2="-","",IF(L2131&lt;=0.65,MAX($O$2:O2130)+1,""))</f>
        <v>2130</v>
      </c>
      <c r="P2131" s="144"/>
      <c r="Q2131" s="145"/>
    </row>
    <row r="2132" spans="1:17" x14ac:dyDescent="0.4">
      <c r="A2132" s="68">
        <v>2131</v>
      </c>
      <c r="B2132" s="68" t="s">
        <v>2295</v>
      </c>
      <c r="C2132" s="68" t="s">
        <v>2198</v>
      </c>
      <c r="D2132" s="68" t="s">
        <v>2039</v>
      </c>
      <c r="E2132" s="68" t="s">
        <v>2037</v>
      </c>
      <c r="F2132" s="68" t="s">
        <v>2038</v>
      </c>
      <c r="G2132" s="68" t="s">
        <v>1962</v>
      </c>
      <c r="H2132" s="68" t="s">
        <v>1963</v>
      </c>
      <c r="I2132" s="68">
        <v>12</v>
      </c>
      <c r="J2132" s="68" t="s">
        <v>2296</v>
      </c>
      <c r="K2132" s="68">
        <v>1.7</v>
      </c>
      <c r="L2132" s="68">
        <v>0.56999999999999995</v>
      </c>
      <c r="M2132" s="68" t="s">
        <v>1960</v>
      </c>
      <c r="N2132" s="143">
        <f>IF(対応ガラス検索!$E$2="-","",IF(対応ガラス検索!$E$2&gt;=K2132,MAX($N$2:N2131)+1,""))</f>
        <v>2131</v>
      </c>
      <c r="O2132" s="143">
        <f>IF(対応ガラス検索!$E$2="-","",IF(L2132&lt;=0.65,MAX($O$2:O2131)+1,""))</f>
        <v>2131</v>
      </c>
      <c r="P2132" s="144"/>
      <c r="Q2132" s="145"/>
    </row>
    <row r="2133" spans="1:17" x14ac:dyDescent="0.4">
      <c r="A2133" s="68">
        <v>2132</v>
      </c>
      <c r="B2133" s="68" t="s">
        <v>2295</v>
      </c>
      <c r="C2133" s="68" t="s">
        <v>2198</v>
      </c>
      <c r="D2133" s="68" t="s">
        <v>2039</v>
      </c>
      <c r="E2133" s="68" t="s">
        <v>2037</v>
      </c>
      <c r="F2133" s="68" t="s">
        <v>2038</v>
      </c>
      <c r="G2133" s="68" t="s">
        <v>1962</v>
      </c>
      <c r="H2133" s="68" t="s">
        <v>1963</v>
      </c>
      <c r="I2133" s="68">
        <v>13</v>
      </c>
      <c r="J2133" s="68" t="s">
        <v>2296</v>
      </c>
      <c r="K2133" s="68">
        <v>1.6</v>
      </c>
      <c r="L2133" s="68">
        <v>0.56999999999999995</v>
      </c>
      <c r="M2133" s="68" t="s">
        <v>1960</v>
      </c>
      <c r="N2133" s="143">
        <f>IF(対応ガラス検索!$E$2="-","",IF(対応ガラス検索!$E$2&gt;=K2133,MAX($N$2:N2132)+1,""))</f>
        <v>2132</v>
      </c>
      <c r="O2133" s="143">
        <f>IF(対応ガラス検索!$E$2="-","",IF(L2133&lt;=0.65,MAX($O$2:O2132)+1,""))</f>
        <v>2132</v>
      </c>
      <c r="P2133" s="144"/>
      <c r="Q2133" s="145"/>
    </row>
    <row r="2134" spans="1:17" x14ac:dyDescent="0.4">
      <c r="A2134" s="68">
        <v>2133</v>
      </c>
      <c r="B2134" s="68" t="s">
        <v>2295</v>
      </c>
      <c r="C2134" s="68" t="s">
        <v>2198</v>
      </c>
      <c r="D2134" s="68" t="s">
        <v>2039</v>
      </c>
      <c r="E2134" s="68" t="s">
        <v>2037</v>
      </c>
      <c r="F2134" s="68" t="s">
        <v>2038</v>
      </c>
      <c r="G2134" s="68" t="s">
        <v>1962</v>
      </c>
      <c r="H2134" s="68" t="s">
        <v>1963</v>
      </c>
      <c r="I2134" s="68">
        <v>6</v>
      </c>
      <c r="J2134" s="68" t="s">
        <v>2267</v>
      </c>
      <c r="K2134" s="68">
        <v>2</v>
      </c>
      <c r="L2134" s="68">
        <v>0.56999999999999995</v>
      </c>
      <c r="M2134" s="68" t="s">
        <v>1960</v>
      </c>
      <c r="N2134" s="143">
        <f>IF(対応ガラス検索!$E$2="-","",IF(対応ガラス検索!$E$2&gt;=K2134,MAX($N$2:N2133)+1,""))</f>
        <v>2133</v>
      </c>
      <c r="O2134" s="143">
        <f>IF(対応ガラス検索!$E$2="-","",IF(L2134&lt;=0.65,MAX($O$2:O2133)+1,""))</f>
        <v>2133</v>
      </c>
      <c r="P2134" s="144"/>
      <c r="Q2134" s="145"/>
    </row>
    <row r="2135" spans="1:17" x14ac:dyDescent="0.4">
      <c r="A2135" s="68">
        <v>2134</v>
      </c>
      <c r="B2135" s="68" t="s">
        <v>2295</v>
      </c>
      <c r="C2135" s="68" t="s">
        <v>2198</v>
      </c>
      <c r="D2135" s="68" t="s">
        <v>2039</v>
      </c>
      <c r="E2135" s="68" t="s">
        <v>2037</v>
      </c>
      <c r="F2135" s="68" t="s">
        <v>2038</v>
      </c>
      <c r="G2135" s="68" t="s">
        <v>1962</v>
      </c>
      <c r="H2135" s="68" t="s">
        <v>1963</v>
      </c>
      <c r="I2135" s="68">
        <v>7</v>
      </c>
      <c r="J2135" s="68" t="s">
        <v>2267</v>
      </c>
      <c r="K2135" s="68">
        <v>1.9</v>
      </c>
      <c r="L2135" s="68">
        <v>0.56999999999999995</v>
      </c>
      <c r="M2135" s="68" t="s">
        <v>1960</v>
      </c>
      <c r="N2135" s="143">
        <f>IF(対応ガラス検索!$E$2="-","",IF(対応ガラス検索!$E$2&gt;=K2135,MAX($N$2:N2134)+1,""))</f>
        <v>2134</v>
      </c>
      <c r="O2135" s="143">
        <f>IF(対応ガラス検索!$E$2="-","",IF(L2135&lt;=0.65,MAX($O$2:O2134)+1,""))</f>
        <v>2134</v>
      </c>
      <c r="P2135" s="144"/>
      <c r="Q2135" s="145"/>
    </row>
    <row r="2136" spans="1:17" x14ac:dyDescent="0.4">
      <c r="A2136" s="68">
        <v>2135</v>
      </c>
      <c r="B2136" s="68" t="s">
        <v>2295</v>
      </c>
      <c r="C2136" s="68" t="s">
        <v>2198</v>
      </c>
      <c r="D2136" s="68" t="s">
        <v>2039</v>
      </c>
      <c r="E2136" s="68" t="s">
        <v>2037</v>
      </c>
      <c r="F2136" s="68" t="s">
        <v>2038</v>
      </c>
      <c r="G2136" s="68" t="s">
        <v>1962</v>
      </c>
      <c r="H2136" s="68" t="s">
        <v>1963</v>
      </c>
      <c r="I2136" s="68">
        <v>8</v>
      </c>
      <c r="J2136" s="68" t="s">
        <v>2267</v>
      </c>
      <c r="K2136" s="68">
        <v>1.7</v>
      </c>
      <c r="L2136" s="68">
        <v>0.56999999999999995</v>
      </c>
      <c r="M2136" s="68" t="s">
        <v>1960</v>
      </c>
      <c r="N2136" s="143">
        <f>IF(対応ガラス検索!$E$2="-","",IF(対応ガラス検索!$E$2&gt;=K2136,MAX($N$2:N2135)+1,""))</f>
        <v>2135</v>
      </c>
      <c r="O2136" s="143">
        <f>IF(対応ガラス検索!$E$2="-","",IF(L2136&lt;=0.65,MAX($O$2:O2135)+1,""))</f>
        <v>2135</v>
      </c>
      <c r="P2136" s="144"/>
      <c r="Q2136" s="145"/>
    </row>
    <row r="2137" spans="1:17" x14ac:dyDescent="0.4">
      <c r="A2137" s="68">
        <v>2136</v>
      </c>
      <c r="B2137" s="68" t="s">
        <v>2295</v>
      </c>
      <c r="C2137" s="68" t="s">
        <v>2198</v>
      </c>
      <c r="D2137" s="68" t="s">
        <v>2039</v>
      </c>
      <c r="E2137" s="68" t="s">
        <v>2037</v>
      </c>
      <c r="F2137" s="68" t="s">
        <v>2038</v>
      </c>
      <c r="G2137" s="68" t="s">
        <v>1962</v>
      </c>
      <c r="H2137" s="68" t="s">
        <v>1963</v>
      </c>
      <c r="I2137" s="68">
        <v>9</v>
      </c>
      <c r="J2137" s="68" t="s">
        <v>2267</v>
      </c>
      <c r="K2137" s="68">
        <v>1.6</v>
      </c>
      <c r="L2137" s="68">
        <v>0.56999999999999995</v>
      </c>
      <c r="M2137" s="68" t="s">
        <v>1960</v>
      </c>
      <c r="N2137" s="143">
        <f>IF(対応ガラス検索!$E$2="-","",IF(対応ガラス検索!$E$2&gt;=K2137,MAX($N$2:N2136)+1,""))</f>
        <v>2136</v>
      </c>
      <c r="O2137" s="143">
        <f>IF(対応ガラス検索!$E$2="-","",IF(L2137&lt;=0.65,MAX($O$2:O2136)+1,""))</f>
        <v>2136</v>
      </c>
      <c r="P2137" s="144"/>
      <c r="Q2137" s="145"/>
    </row>
    <row r="2138" spans="1:17" x14ac:dyDescent="0.4">
      <c r="A2138" s="68">
        <v>2137</v>
      </c>
      <c r="B2138" s="68" t="s">
        <v>2295</v>
      </c>
      <c r="C2138" s="68" t="s">
        <v>2198</v>
      </c>
      <c r="D2138" s="68" t="s">
        <v>2039</v>
      </c>
      <c r="E2138" s="68" t="s">
        <v>2037</v>
      </c>
      <c r="F2138" s="68" t="s">
        <v>2038</v>
      </c>
      <c r="G2138" s="68" t="s">
        <v>1962</v>
      </c>
      <c r="H2138" s="68" t="s">
        <v>1963</v>
      </c>
      <c r="I2138" s="68">
        <v>10</v>
      </c>
      <c r="J2138" s="68" t="s">
        <v>2267</v>
      </c>
      <c r="K2138" s="68">
        <v>1.5</v>
      </c>
      <c r="L2138" s="68">
        <v>0.56999999999999995</v>
      </c>
      <c r="M2138" s="68" t="s">
        <v>1960</v>
      </c>
      <c r="N2138" s="143">
        <f>IF(対応ガラス検索!$E$2="-","",IF(対応ガラス検索!$E$2&gt;=K2138,MAX($N$2:N2137)+1,""))</f>
        <v>2137</v>
      </c>
      <c r="O2138" s="143">
        <f>IF(対応ガラス検索!$E$2="-","",IF(L2138&lt;=0.65,MAX($O$2:O2137)+1,""))</f>
        <v>2137</v>
      </c>
      <c r="P2138" s="144"/>
      <c r="Q2138" s="145"/>
    </row>
    <row r="2139" spans="1:17" x14ac:dyDescent="0.4">
      <c r="A2139" s="68">
        <v>2138</v>
      </c>
      <c r="B2139" s="68" t="s">
        <v>2295</v>
      </c>
      <c r="C2139" s="68" t="s">
        <v>2198</v>
      </c>
      <c r="D2139" s="68" t="s">
        <v>2039</v>
      </c>
      <c r="E2139" s="68" t="s">
        <v>2037</v>
      </c>
      <c r="F2139" s="68" t="s">
        <v>2038</v>
      </c>
      <c r="G2139" s="68" t="s">
        <v>1962</v>
      </c>
      <c r="H2139" s="68" t="s">
        <v>1963</v>
      </c>
      <c r="I2139" s="68">
        <v>11</v>
      </c>
      <c r="J2139" s="68" t="s">
        <v>2267</v>
      </c>
      <c r="K2139" s="142">
        <v>1.4</v>
      </c>
      <c r="L2139" s="68">
        <v>0.56999999999999995</v>
      </c>
      <c r="M2139" s="68" t="s">
        <v>1960</v>
      </c>
      <c r="N2139" s="143">
        <f>IF(対応ガラス検索!$E$2="-","",IF(対応ガラス検索!$E$2&gt;=K2139,MAX($N$2:N2138)+1,""))</f>
        <v>2138</v>
      </c>
      <c r="O2139" s="143">
        <f>IF(対応ガラス検索!$E$2="-","",IF(L2139&lt;=0.65,MAX($O$2:O2138)+1,""))</f>
        <v>2138</v>
      </c>
      <c r="P2139" s="144"/>
      <c r="Q2139" s="145"/>
    </row>
    <row r="2140" spans="1:17" x14ac:dyDescent="0.4">
      <c r="A2140" s="68">
        <v>2139</v>
      </c>
      <c r="B2140" s="68" t="s">
        <v>2295</v>
      </c>
      <c r="C2140" s="68" t="s">
        <v>2198</v>
      </c>
      <c r="D2140" s="68" t="s">
        <v>2039</v>
      </c>
      <c r="E2140" s="68" t="s">
        <v>2037</v>
      </c>
      <c r="F2140" s="68" t="s">
        <v>2038</v>
      </c>
      <c r="G2140" s="68" t="s">
        <v>1962</v>
      </c>
      <c r="H2140" s="68" t="s">
        <v>1963</v>
      </c>
      <c r="I2140" s="68">
        <v>12</v>
      </c>
      <c r="J2140" s="68" t="s">
        <v>2267</v>
      </c>
      <c r="K2140" s="142">
        <v>1.3</v>
      </c>
      <c r="L2140" s="68">
        <v>0.56999999999999995</v>
      </c>
      <c r="M2140" s="68" t="s">
        <v>1960</v>
      </c>
      <c r="N2140" s="143">
        <f>IF(対応ガラス検索!$E$2="-","",IF(対応ガラス検索!$E$2&gt;=K2140,MAX($N$2:N2139)+1,""))</f>
        <v>2139</v>
      </c>
      <c r="O2140" s="143">
        <f>IF(対応ガラス検索!$E$2="-","",IF(L2140&lt;=0.65,MAX($O$2:O2139)+1,""))</f>
        <v>2139</v>
      </c>
      <c r="P2140" s="144"/>
      <c r="Q2140" s="145"/>
    </row>
    <row r="2141" spans="1:17" x14ac:dyDescent="0.4">
      <c r="A2141" s="68">
        <v>2140</v>
      </c>
      <c r="B2141" s="68" t="s">
        <v>2295</v>
      </c>
      <c r="C2141" s="68" t="s">
        <v>2198</v>
      </c>
      <c r="D2141" s="68" t="s">
        <v>2039</v>
      </c>
      <c r="E2141" s="68" t="s">
        <v>2037</v>
      </c>
      <c r="F2141" s="68" t="s">
        <v>2038</v>
      </c>
      <c r="G2141" s="68" t="s">
        <v>1962</v>
      </c>
      <c r="H2141" s="68" t="s">
        <v>1963</v>
      </c>
      <c r="I2141" s="68">
        <v>13</v>
      </c>
      <c r="J2141" s="68" t="s">
        <v>2267</v>
      </c>
      <c r="K2141" s="68">
        <v>1.3</v>
      </c>
      <c r="L2141" s="68">
        <v>0.56999999999999995</v>
      </c>
      <c r="M2141" s="68" t="s">
        <v>1960</v>
      </c>
      <c r="N2141" s="143">
        <f>IF(対応ガラス検索!$E$2="-","",IF(対応ガラス検索!$E$2&gt;=K2141,MAX($N$2:N2140)+1,""))</f>
        <v>2140</v>
      </c>
      <c r="O2141" s="143">
        <f>IF(対応ガラス検索!$E$2="-","",IF(L2141&lt;=0.65,MAX($O$2:O2140)+1,""))</f>
        <v>2140</v>
      </c>
      <c r="P2141" s="144"/>
      <c r="Q2141" s="145"/>
    </row>
    <row r="2142" spans="1:17" x14ac:dyDescent="0.4">
      <c r="A2142" s="68">
        <v>2141</v>
      </c>
      <c r="B2142" s="68" t="s">
        <v>2295</v>
      </c>
      <c r="C2142" s="68" t="s">
        <v>2198</v>
      </c>
      <c r="D2142" s="68" t="s">
        <v>2040</v>
      </c>
      <c r="E2142" s="68" t="s">
        <v>2037</v>
      </c>
      <c r="F2142" s="68" t="s">
        <v>2038</v>
      </c>
      <c r="G2142" s="68" t="s">
        <v>1965</v>
      </c>
      <c r="H2142" s="68" t="s">
        <v>1966</v>
      </c>
      <c r="I2142" s="68">
        <v>6</v>
      </c>
      <c r="J2142" s="68" t="s">
        <v>2296</v>
      </c>
      <c r="K2142" s="68">
        <v>2.5</v>
      </c>
      <c r="L2142" s="68">
        <v>0.56999999999999995</v>
      </c>
      <c r="M2142" s="68" t="s">
        <v>1960</v>
      </c>
      <c r="N2142" s="143">
        <f>IF(対応ガラス検索!$E$2="-","",IF(対応ガラス検索!$E$2&gt;=K2142,MAX($N$2:N2141)+1,""))</f>
        <v>2141</v>
      </c>
      <c r="O2142" s="143">
        <f>IF(対応ガラス検索!$E$2="-","",IF(L2142&lt;=0.65,MAX($O$2:O2141)+1,""))</f>
        <v>2141</v>
      </c>
      <c r="P2142" s="144"/>
      <c r="Q2142" s="145"/>
    </row>
    <row r="2143" spans="1:17" x14ac:dyDescent="0.4">
      <c r="A2143" s="68">
        <v>2142</v>
      </c>
      <c r="B2143" s="68" t="s">
        <v>2295</v>
      </c>
      <c r="C2143" s="68" t="s">
        <v>2198</v>
      </c>
      <c r="D2143" s="68" t="s">
        <v>2040</v>
      </c>
      <c r="E2143" s="68" t="s">
        <v>2037</v>
      </c>
      <c r="F2143" s="68" t="s">
        <v>2038</v>
      </c>
      <c r="G2143" s="68" t="s">
        <v>1965</v>
      </c>
      <c r="H2143" s="68" t="s">
        <v>1966</v>
      </c>
      <c r="I2143" s="68">
        <v>7</v>
      </c>
      <c r="J2143" s="68" t="s">
        <v>2296</v>
      </c>
      <c r="K2143" s="68">
        <v>2.2999999999999998</v>
      </c>
      <c r="L2143" s="68">
        <v>0.56999999999999995</v>
      </c>
      <c r="M2143" s="68" t="s">
        <v>1960</v>
      </c>
      <c r="N2143" s="143">
        <f>IF(対応ガラス検索!$E$2="-","",IF(対応ガラス検索!$E$2&gt;=K2143,MAX($N$2:N2142)+1,""))</f>
        <v>2142</v>
      </c>
      <c r="O2143" s="143">
        <f>IF(対応ガラス検索!$E$2="-","",IF(L2143&lt;=0.65,MAX($O$2:O2142)+1,""))</f>
        <v>2142</v>
      </c>
      <c r="P2143" s="144"/>
      <c r="Q2143" s="145"/>
    </row>
    <row r="2144" spans="1:17" x14ac:dyDescent="0.4">
      <c r="A2144" s="68">
        <v>2143</v>
      </c>
      <c r="B2144" s="68" t="s">
        <v>2295</v>
      </c>
      <c r="C2144" s="68" t="s">
        <v>2198</v>
      </c>
      <c r="D2144" s="68" t="s">
        <v>2040</v>
      </c>
      <c r="E2144" s="68" t="s">
        <v>2037</v>
      </c>
      <c r="F2144" s="68" t="s">
        <v>2038</v>
      </c>
      <c r="G2144" s="68" t="s">
        <v>1965</v>
      </c>
      <c r="H2144" s="68" t="s">
        <v>1966</v>
      </c>
      <c r="I2144" s="68">
        <v>8</v>
      </c>
      <c r="J2144" s="68" t="s">
        <v>2296</v>
      </c>
      <c r="K2144" s="68">
        <v>2.1</v>
      </c>
      <c r="L2144" s="68">
        <v>0.56999999999999995</v>
      </c>
      <c r="M2144" s="68" t="s">
        <v>1960</v>
      </c>
      <c r="N2144" s="143">
        <f>IF(対応ガラス検索!$E$2="-","",IF(対応ガラス検索!$E$2&gt;=K2144,MAX($N$2:N2143)+1,""))</f>
        <v>2143</v>
      </c>
      <c r="O2144" s="143">
        <f>IF(対応ガラス検索!$E$2="-","",IF(L2144&lt;=0.65,MAX($O$2:O2143)+1,""))</f>
        <v>2143</v>
      </c>
      <c r="P2144" s="144"/>
      <c r="Q2144" s="145"/>
    </row>
    <row r="2145" spans="1:17" x14ac:dyDescent="0.4">
      <c r="A2145" s="68">
        <v>2144</v>
      </c>
      <c r="B2145" s="68" t="s">
        <v>2295</v>
      </c>
      <c r="C2145" s="68" t="s">
        <v>2198</v>
      </c>
      <c r="D2145" s="68" t="s">
        <v>2040</v>
      </c>
      <c r="E2145" s="68" t="s">
        <v>2037</v>
      </c>
      <c r="F2145" s="68" t="s">
        <v>2038</v>
      </c>
      <c r="G2145" s="68" t="s">
        <v>1965</v>
      </c>
      <c r="H2145" s="68" t="s">
        <v>1966</v>
      </c>
      <c r="I2145" s="68">
        <v>9</v>
      </c>
      <c r="J2145" s="68" t="s">
        <v>2296</v>
      </c>
      <c r="K2145" s="68">
        <v>2</v>
      </c>
      <c r="L2145" s="68">
        <v>0.56999999999999995</v>
      </c>
      <c r="M2145" s="68" t="s">
        <v>1960</v>
      </c>
      <c r="N2145" s="143">
        <f>IF(対応ガラス検索!$E$2="-","",IF(対応ガラス検索!$E$2&gt;=K2145,MAX($N$2:N2144)+1,""))</f>
        <v>2144</v>
      </c>
      <c r="O2145" s="143">
        <f>IF(対応ガラス検索!$E$2="-","",IF(L2145&lt;=0.65,MAX($O$2:O2144)+1,""))</f>
        <v>2144</v>
      </c>
      <c r="P2145" s="144"/>
      <c r="Q2145" s="145"/>
    </row>
    <row r="2146" spans="1:17" x14ac:dyDescent="0.4">
      <c r="A2146" s="68">
        <v>2145</v>
      </c>
      <c r="B2146" s="68" t="s">
        <v>2295</v>
      </c>
      <c r="C2146" s="68" t="s">
        <v>2198</v>
      </c>
      <c r="D2146" s="68" t="s">
        <v>2040</v>
      </c>
      <c r="E2146" s="68" t="s">
        <v>2037</v>
      </c>
      <c r="F2146" s="68" t="s">
        <v>2038</v>
      </c>
      <c r="G2146" s="68" t="s">
        <v>1965</v>
      </c>
      <c r="H2146" s="68" t="s">
        <v>1966</v>
      </c>
      <c r="I2146" s="68">
        <v>10</v>
      </c>
      <c r="J2146" s="68" t="s">
        <v>2296</v>
      </c>
      <c r="K2146" s="68">
        <v>1.8</v>
      </c>
      <c r="L2146" s="68">
        <v>0.56999999999999995</v>
      </c>
      <c r="M2146" s="68" t="s">
        <v>1960</v>
      </c>
      <c r="N2146" s="143">
        <f>IF(対応ガラス検索!$E$2="-","",IF(対応ガラス検索!$E$2&gt;=K2146,MAX($N$2:N2145)+1,""))</f>
        <v>2145</v>
      </c>
      <c r="O2146" s="143">
        <f>IF(対応ガラス検索!$E$2="-","",IF(L2146&lt;=0.65,MAX($O$2:O2145)+1,""))</f>
        <v>2145</v>
      </c>
      <c r="P2146" s="144"/>
      <c r="Q2146" s="145"/>
    </row>
    <row r="2147" spans="1:17" x14ac:dyDescent="0.4">
      <c r="A2147" s="68">
        <v>2146</v>
      </c>
      <c r="B2147" s="68" t="s">
        <v>2295</v>
      </c>
      <c r="C2147" s="68" t="s">
        <v>2198</v>
      </c>
      <c r="D2147" s="68" t="s">
        <v>2040</v>
      </c>
      <c r="E2147" s="68" t="s">
        <v>2037</v>
      </c>
      <c r="F2147" s="68" t="s">
        <v>2038</v>
      </c>
      <c r="G2147" s="68" t="s">
        <v>1965</v>
      </c>
      <c r="H2147" s="68" t="s">
        <v>1966</v>
      </c>
      <c r="I2147" s="68">
        <v>11</v>
      </c>
      <c r="J2147" s="68" t="s">
        <v>2296</v>
      </c>
      <c r="K2147" s="68">
        <v>1.7</v>
      </c>
      <c r="L2147" s="68">
        <v>0.56999999999999995</v>
      </c>
      <c r="M2147" s="68" t="s">
        <v>1960</v>
      </c>
      <c r="N2147" s="143">
        <f>IF(対応ガラス検索!$E$2="-","",IF(対応ガラス検索!$E$2&gt;=K2147,MAX($N$2:N2146)+1,""))</f>
        <v>2146</v>
      </c>
      <c r="O2147" s="143">
        <f>IF(対応ガラス検索!$E$2="-","",IF(L2147&lt;=0.65,MAX($O$2:O2146)+1,""))</f>
        <v>2146</v>
      </c>
      <c r="P2147" s="144"/>
      <c r="Q2147" s="145"/>
    </row>
    <row r="2148" spans="1:17" x14ac:dyDescent="0.4">
      <c r="A2148" s="68">
        <v>2147</v>
      </c>
      <c r="B2148" s="68" t="s">
        <v>2295</v>
      </c>
      <c r="C2148" s="68" t="s">
        <v>2198</v>
      </c>
      <c r="D2148" s="68" t="s">
        <v>2040</v>
      </c>
      <c r="E2148" s="68" t="s">
        <v>2037</v>
      </c>
      <c r="F2148" s="68" t="s">
        <v>2038</v>
      </c>
      <c r="G2148" s="68" t="s">
        <v>1965</v>
      </c>
      <c r="H2148" s="68" t="s">
        <v>1966</v>
      </c>
      <c r="I2148" s="68">
        <v>12</v>
      </c>
      <c r="J2148" s="68" t="s">
        <v>2296</v>
      </c>
      <c r="K2148" s="68">
        <v>1.7</v>
      </c>
      <c r="L2148" s="68">
        <v>0.56999999999999995</v>
      </c>
      <c r="M2148" s="68" t="s">
        <v>1960</v>
      </c>
      <c r="N2148" s="143">
        <f>IF(対応ガラス検索!$E$2="-","",IF(対応ガラス検索!$E$2&gt;=K2148,MAX($N$2:N2147)+1,""))</f>
        <v>2147</v>
      </c>
      <c r="O2148" s="143">
        <f>IF(対応ガラス検索!$E$2="-","",IF(L2148&lt;=0.65,MAX($O$2:O2147)+1,""))</f>
        <v>2147</v>
      </c>
      <c r="P2148" s="144"/>
      <c r="Q2148" s="145"/>
    </row>
    <row r="2149" spans="1:17" x14ac:dyDescent="0.4">
      <c r="A2149" s="68">
        <v>2148</v>
      </c>
      <c r="B2149" s="68" t="s">
        <v>2295</v>
      </c>
      <c r="C2149" s="68" t="s">
        <v>2198</v>
      </c>
      <c r="D2149" s="68" t="s">
        <v>2040</v>
      </c>
      <c r="E2149" s="68" t="s">
        <v>2037</v>
      </c>
      <c r="F2149" s="68" t="s">
        <v>2038</v>
      </c>
      <c r="G2149" s="68" t="s">
        <v>1965</v>
      </c>
      <c r="H2149" s="68" t="s">
        <v>1966</v>
      </c>
      <c r="I2149" s="68">
        <v>6</v>
      </c>
      <c r="J2149" s="68" t="s">
        <v>2267</v>
      </c>
      <c r="K2149" s="68">
        <v>2</v>
      </c>
      <c r="L2149" s="68">
        <v>0.56999999999999995</v>
      </c>
      <c r="M2149" s="68" t="s">
        <v>1960</v>
      </c>
      <c r="N2149" s="143">
        <f>IF(対応ガラス検索!$E$2="-","",IF(対応ガラス検索!$E$2&gt;=K2149,MAX($N$2:N2148)+1,""))</f>
        <v>2148</v>
      </c>
      <c r="O2149" s="143">
        <f>IF(対応ガラス検索!$E$2="-","",IF(L2149&lt;=0.65,MAX($O$2:O2148)+1,""))</f>
        <v>2148</v>
      </c>
      <c r="P2149" s="144"/>
      <c r="Q2149" s="145"/>
    </row>
    <row r="2150" spans="1:17" x14ac:dyDescent="0.4">
      <c r="A2150" s="68">
        <v>2149</v>
      </c>
      <c r="B2150" s="68" t="s">
        <v>2295</v>
      </c>
      <c r="C2150" s="68" t="s">
        <v>2198</v>
      </c>
      <c r="D2150" s="68" t="s">
        <v>2040</v>
      </c>
      <c r="E2150" s="68" t="s">
        <v>2037</v>
      </c>
      <c r="F2150" s="68" t="s">
        <v>2038</v>
      </c>
      <c r="G2150" s="68" t="s">
        <v>1965</v>
      </c>
      <c r="H2150" s="68" t="s">
        <v>1966</v>
      </c>
      <c r="I2150" s="68">
        <v>7</v>
      </c>
      <c r="J2150" s="68" t="s">
        <v>2267</v>
      </c>
      <c r="K2150" s="68">
        <v>1.9</v>
      </c>
      <c r="L2150" s="68">
        <v>0.56999999999999995</v>
      </c>
      <c r="M2150" s="68" t="s">
        <v>1960</v>
      </c>
      <c r="N2150" s="143">
        <f>IF(対応ガラス検索!$E$2="-","",IF(対応ガラス検索!$E$2&gt;=K2150,MAX($N$2:N2149)+1,""))</f>
        <v>2149</v>
      </c>
      <c r="O2150" s="143">
        <f>IF(対応ガラス検索!$E$2="-","",IF(L2150&lt;=0.65,MAX($O$2:O2149)+1,""))</f>
        <v>2149</v>
      </c>
      <c r="P2150" s="144"/>
      <c r="Q2150" s="145"/>
    </row>
    <row r="2151" spans="1:17" x14ac:dyDescent="0.4">
      <c r="A2151" s="68">
        <v>2150</v>
      </c>
      <c r="B2151" s="68" t="s">
        <v>2295</v>
      </c>
      <c r="C2151" s="68" t="s">
        <v>2198</v>
      </c>
      <c r="D2151" s="68" t="s">
        <v>2040</v>
      </c>
      <c r="E2151" s="68" t="s">
        <v>2037</v>
      </c>
      <c r="F2151" s="68" t="s">
        <v>2038</v>
      </c>
      <c r="G2151" s="68" t="s">
        <v>1965</v>
      </c>
      <c r="H2151" s="68" t="s">
        <v>1966</v>
      </c>
      <c r="I2151" s="68">
        <v>8</v>
      </c>
      <c r="J2151" s="68" t="s">
        <v>2267</v>
      </c>
      <c r="K2151" s="68">
        <v>1.7</v>
      </c>
      <c r="L2151" s="68">
        <v>0.56999999999999995</v>
      </c>
      <c r="M2151" s="68" t="s">
        <v>1960</v>
      </c>
      <c r="N2151" s="143">
        <f>IF(対応ガラス検索!$E$2="-","",IF(対応ガラス検索!$E$2&gt;=K2151,MAX($N$2:N2150)+1,""))</f>
        <v>2150</v>
      </c>
      <c r="O2151" s="143">
        <f>IF(対応ガラス検索!$E$2="-","",IF(L2151&lt;=0.65,MAX($O$2:O2150)+1,""))</f>
        <v>2150</v>
      </c>
      <c r="P2151" s="144"/>
      <c r="Q2151" s="145"/>
    </row>
    <row r="2152" spans="1:17" x14ac:dyDescent="0.4">
      <c r="A2152" s="68">
        <v>2151</v>
      </c>
      <c r="B2152" s="68" t="s">
        <v>2295</v>
      </c>
      <c r="C2152" s="68" t="s">
        <v>2198</v>
      </c>
      <c r="D2152" s="68" t="s">
        <v>2040</v>
      </c>
      <c r="E2152" s="68" t="s">
        <v>2037</v>
      </c>
      <c r="F2152" s="68" t="s">
        <v>2038</v>
      </c>
      <c r="G2152" s="68" t="s">
        <v>1965</v>
      </c>
      <c r="H2152" s="68" t="s">
        <v>1966</v>
      </c>
      <c r="I2152" s="68">
        <v>9</v>
      </c>
      <c r="J2152" s="68" t="s">
        <v>2267</v>
      </c>
      <c r="K2152" s="142">
        <v>1.6</v>
      </c>
      <c r="L2152" s="68">
        <v>0.56999999999999995</v>
      </c>
      <c r="M2152" s="68" t="s">
        <v>1960</v>
      </c>
      <c r="N2152" s="143">
        <f>IF(対応ガラス検索!$E$2="-","",IF(対応ガラス検索!$E$2&gt;=K2152,MAX($N$2:N2151)+1,""))</f>
        <v>2151</v>
      </c>
      <c r="O2152" s="143">
        <f>IF(対応ガラス検索!$E$2="-","",IF(L2152&lt;=0.65,MAX($O$2:O2151)+1,""))</f>
        <v>2151</v>
      </c>
      <c r="P2152" s="144"/>
      <c r="Q2152" s="145"/>
    </row>
    <row r="2153" spans="1:17" x14ac:dyDescent="0.4">
      <c r="A2153" s="68">
        <v>2152</v>
      </c>
      <c r="B2153" s="68" t="s">
        <v>2295</v>
      </c>
      <c r="C2153" s="68" t="s">
        <v>2198</v>
      </c>
      <c r="D2153" s="68" t="s">
        <v>2040</v>
      </c>
      <c r="E2153" s="68" t="s">
        <v>2037</v>
      </c>
      <c r="F2153" s="68" t="s">
        <v>2038</v>
      </c>
      <c r="G2153" s="68" t="s">
        <v>1965</v>
      </c>
      <c r="H2153" s="68" t="s">
        <v>1966</v>
      </c>
      <c r="I2153" s="68">
        <v>10</v>
      </c>
      <c r="J2153" s="68" t="s">
        <v>2267</v>
      </c>
      <c r="K2153" s="142">
        <v>1.5</v>
      </c>
      <c r="L2153" s="68">
        <v>0.56999999999999995</v>
      </c>
      <c r="M2153" s="68" t="s">
        <v>1960</v>
      </c>
      <c r="N2153" s="143">
        <f>IF(対応ガラス検索!$E$2="-","",IF(対応ガラス検索!$E$2&gt;=K2153,MAX($N$2:N2152)+1,""))</f>
        <v>2152</v>
      </c>
      <c r="O2153" s="143">
        <f>IF(対応ガラス検索!$E$2="-","",IF(L2153&lt;=0.65,MAX($O$2:O2152)+1,""))</f>
        <v>2152</v>
      </c>
      <c r="P2153" s="144"/>
      <c r="Q2153" s="145"/>
    </row>
    <row r="2154" spans="1:17" x14ac:dyDescent="0.4">
      <c r="A2154" s="68">
        <v>2153</v>
      </c>
      <c r="B2154" s="68" t="s">
        <v>2295</v>
      </c>
      <c r="C2154" s="68" t="s">
        <v>2198</v>
      </c>
      <c r="D2154" s="68" t="s">
        <v>2040</v>
      </c>
      <c r="E2154" s="68" t="s">
        <v>2037</v>
      </c>
      <c r="F2154" s="68" t="s">
        <v>2038</v>
      </c>
      <c r="G2154" s="68" t="s">
        <v>1965</v>
      </c>
      <c r="H2154" s="68" t="s">
        <v>1966</v>
      </c>
      <c r="I2154" s="68">
        <v>11</v>
      </c>
      <c r="J2154" s="68" t="s">
        <v>2267</v>
      </c>
      <c r="K2154" s="68">
        <v>1.4</v>
      </c>
      <c r="L2154" s="68">
        <v>0.56999999999999995</v>
      </c>
      <c r="M2154" s="68" t="s">
        <v>1960</v>
      </c>
      <c r="N2154" s="143">
        <f>IF(対応ガラス検索!$E$2="-","",IF(対応ガラス検索!$E$2&gt;=K2154,MAX($N$2:N2153)+1,""))</f>
        <v>2153</v>
      </c>
      <c r="O2154" s="143">
        <f>IF(対応ガラス検索!$E$2="-","",IF(L2154&lt;=0.65,MAX($O$2:O2153)+1,""))</f>
        <v>2153</v>
      </c>
      <c r="P2154" s="144"/>
      <c r="Q2154" s="145"/>
    </row>
    <row r="2155" spans="1:17" x14ac:dyDescent="0.4">
      <c r="A2155" s="68">
        <v>2154</v>
      </c>
      <c r="B2155" s="68" t="s">
        <v>2295</v>
      </c>
      <c r="C2155" s="68" t="s">
        <v>2198</v>
      </c>
      <c r="D2155" s="68" t="s">
        <v>2040</v>
      </c>
      <c r="E2155" s="68" t="s">
        <v>2037</v>
      </c>
      <c r="F2155" s="68" t="s">
        <v>2038</v>
      </c>
      <c r="G2155" s="68" t="s">
        <v>1965</v>
      </c>
      <c r="H2155" s="68" t="s">
        <v>1966</v>
      </c>
      <c r="I2155" s="68">
        <v>12</v>
      </c>
      <c r="J2155" s="68" t="s">
        <v>2267</v>
      </c>
      <c r="K2155" s="68">
        <v>1.3</v>
      </c>
      <c r="L2155" s="68">
        <v>0.56999999999999995</v>
      </c>
      <c r="M2155" s="68" t="s">
        <v>1960</v>
      </c>
      <c r="N2155" s="143">
        <f>IF(対応ガラス検索!$E$2="-","",IF(対応ガラス検索!$E$2&gt;=K2155,MAX($N$2:N2154)+1,""))</f>
        <v>2154</v>
      </c>
      <c r="O2155" s="143">
        <f>IF(対応ガラス検索!$E$2="-","",IF(L2155&lt;=0.65,MAX($O$2:O2154)+1,""))</f>
        <v>2154</v>
      </c>
      <c r="P2155" s="144"/>
      <c r="Q2155" s="145"/>
    </row>
    <row r="2156" spans="1:17" x14ac:dyDescent="0.4">
      <c r="A2156" s="68">
        <v>2155</v>
      </c>
      <c r="B2156" s="68" t="s">
        <v>2295</v>
      </c>
      <c r="C2156" s="68" t="s">
        <v>2198</v>
      </c>
      <c r="D2156" s="68" t="s">
        <v>2046</v>
      </c>
      <c r="E2156" s="68" t="s">
        <v>2047</v>
      </c>
      <c r="F2156" s="68" t="s">
        <v>2048</v>
      </c>
      <c r="G2156" s="68" t="s">
        <v>1958</v>
      </c>
      <c r="H2156" s="68" t="s">
        <v>1959</v>
      </c>
      <c r="I2156" s="68">
        <v>6</v>
      </c>
      <c r="J2156" s="68" t="s">
        <v>2296</v>
      </c>
      <c r="K2156" s="68">
        <v>2.5</v>
      </c>
      <c r="L2156" s="68">
        <v>0.56999999999999995</v>
      </c>
      <c r="M2156" s="68" t="s">
        <v>2002</v>
      </c>
      <c r="N2156" s="143">
        <f>IF(対応ガラス検索!$E$2="-","",IF(対応ガラス検索!$E$2&gt;=K2156,MAX($N$2:N2155)+1,""))</f>
        <v>2155</v>
      </c>
      <c r="O2156" s="143">
        <f>IF(対応ガラス検索!$E$2="-","",IF(L2156&lt;=0.65,MAX($O$2:O2155)+1,""))</f>
        <v>2155</v>
      </c>
      <c r="P2156" s="144"/>
      <c r="Q2156" s="145"/>
    </row>
    <row r="2157" spans="1:17" x14ac:dyDescent="0.4">
      <c r="A2157" s="68">
        <v>2156</v>
      </c>
      <c r="B2157" s="68" t="s">
        <v>2295</v>
      </c>
      <c r="C2157" s="68" t="s">
        <v>2198</v>
      </c>
      <c r="D2157" s="68" t="s">
        <v>2046</v>
      </c>
      <c r="E2157" s="68" t="s">
        <v>2047</v>
      </c>
      <c r="F2157" s="68" t="s">
        <v>2048</v>
      </c>
      <c r="G2157" s="68" t="s">
        <v>1958</v>
      </c>
      <c r="H2157" s="68" t="s">
        <v>1959</v>
      </c>
      <c r="I2157" s="68">
        <v>7</v>
      </c>
      <c r="J2157" s="68" t="s">
        <v>2296</v>
      </c>
      <c r="K2157" s="68">
        <v>2.2999999999999998</v>
      </c>
      <c r="L2157" s="68">
        <v>0.56999999999999995</v>
      </c>
      <c r="M2157" s="68" t="s">
        <v>2002</v>
      </c>
      <c r="N2157" s="143">
        <f>IF(対応ガラス検索!$E$2="-","",IF(対応ガラス検索!$E$2&gt;=K2157,MAX($N$2:N2156)+1,""))</f>
        <v>2156</v>
      </c>
      <c r="O2157" s="143">
        <f>IF(対応ガラス検索!$E$2="-","",IF(L2157&lt;=0.65,MAX($O$2:O2156)+1,""))</f>
        <v>2156</v>
      </c>
      <c r="P2157" s="144"/>
      <c r="Q2157" s="145"/>
    </row>
    <row r="2158" spans="1:17" x14ac:dyDescent="0.4">
      <c r="A2158" s="68">
        <v>2157</v>
      </c>
      <c r="B2158" s="68" t="s">
        <v>2295</v>
      </c>
      <c r="C2158" s="68" t="s">
        <v>2198</v>
      </c>
      <c r="D2158" s="68" t="s">
        <v>2046</v>
      </c>
      <c r="E2158" s="68" t="s">
        <v>2047</v>
      </c>
      <c r="F2158" s="68" t="s">
        <v>2048</v>
      </c>
      <c r="G2158" s="68" t="s">
        <v>1958</v>
      </c>
      <c r="H2158" s="68" t="s">
        <v>1959</v>
      </c>
      <c r="I2158" s="68">
        <v>8</v>
      </c>
      <c r="J2158" s="68" t="s">
        <v>2296</v>
      </c>
      <c r="K2158" s="68">
        <v>2.1</v>
      </c>
      <c r="L2158" s="68">
        <v>0.56999999999999995</v>
      </c>
      <c r="M2158" s="68" t="s">
        <v>2002</v>
      </c>
      <c r="N2158" s="143">
        <f>IF(対応ガラス検索!$E$2="-","",IF(対応ガラス検索!$E$2&gt;=K2158,MAX($N$2:N2157)+1,""))</f>
        <v>2157</v>
      </c>
      <c r="O2158" s="143">
        <f>IF(対応ガラス検索!$E$2="-","",IF(L2158&lt;=0.65,MAX($O$2:O2157)+1,""))</f>
        <v>2157</v>
      </c>
      <c r="P2158" s="144"/>
      <c r="Q2158" s="145"/>
    </row>
    <row r="2159" spans="1:17" x14ac:dyDescent="0.4">
      <c r="A2159" s="68">
        <v>2158</v>
      </c>
      <c r="B2159" s="68" t="s">
        <v>2295</v>
      </c>
      <c r="C2159" s="68" t="s">
        <v>2198</v>
      </c>
      <c r="D2159" s="68" t="s">
        <v>2046</v>
      </c>
      <c r="E2159" s="68" t="s">
        <v>2047</v>
      </c>
      <c r="F2159" s="68" t="s">
        <v>2048</v>
      </c>
      <c r="G2159" s="68" t="s">
        <v>1958</v>
      </c>
      <c r="H2159" s="68" t="s">
        <v>1959</v>
      </c>
      <c r="I2159" s="68">
        <v>9</v>
      </c>
      <c r="J2159" s="68" t="s">
        <v>2296</v>
      </c>
      <c r="K2159" s="68">
        <v>2</v>
      </c>
      <c r="L2159" s="68">
        <v>0.56999999999999995</v>
      </c>
      <c r="M2159" s="68" t="s">
        <v>2002</v>
      </c>
      <c r="N2159" s="143">
        <f>IF(対応ガラス検索!$E$2="-","",IF(対応ガラス検索!$E$2&gt;=K2159,MAX($N$2:N2158)+1,""))</f>
        <v>2158</v>
      </c>
      <c r="O2159" s="143">
        <f>IF(対応ガラス検索!$E$2="-","",IF(L2159&lt;=0.65,MAX($O$2:O2158)+1,""))</f>
        <v>2158</v>
      </c>
      <c r="P2159" s="144"/>
      <c r="Q2159" s="145"/>
    </row>
    <row r="2160" spans="1:17" x14ac:dyDescent="0.4">
      <c r="A2160" s="68">
        <v>2159</v>
      </c>
      <c r="B2160" s="68" t="s">
        <v>2295</v>
      </c>
      <c r="C2160" s="68" t="s">
        <v>2198</v>
      </c>
      <c r="D2160" s="68" t="s">
        <v>2046</v>
      </c>
      <c r="E2160" s="68" t="s">
        <v>2047</v>
      </c>
      <c r="F2160" s="68" t="s">
        <v>2048</v>
      </c>
      <c r="G2160" s="68" t="s">
        <v>1958</v>
      </c>
      <c r="H2160" s="68" t="s">
        <v>1959</v>
      </c>
      <c r="I2160" s="68">
        <v>10</v>
      </c>
      <c r="J2160" s="68" t="s">
        <v>2296</v>
      </c>
      <c r="K2160" s="68">
        <v>1.8</v>
      </c>
      <c r="L2160" s="68">
        <v>0.56999999999999995</v>
      </c>
      <c r="M2160" s="68" t="s">
        <v>2002</v>
      </c>
      <c r="N2160" s="143">
        <f>IF(対応ガラス検索!$E$2="-","",IF(対応ガラス検索!$E$2&gt;=K2160,MAX($N$2:N2159)+1,""))</f>
        <v>2159</v>
      </c>
      <c r="O2160" s="143">
        <f>IF(対応ガラス検索!$E$2="-","",IF(L2160&lt;=0.65,MAX($O$2:O2159)+1,""))</f>
        <v>2159</v>
      </c>
      <c r="P2160" s="144"/>
      <c r="Q2160" s="145"/>
    </row>
    <row r="2161" spans="1:17" x14ac:dyDescent="0.4">
      <c r="A2161" s="68">
        <v>2160</v>
      </c>
      <c r="B2161" s="68" t="s">
        <v>2295</v>
      </c>
      <c r="C2161" s="68" t="s">
        <v>2198</v>
      </c>
      <c r="D2161" s="68" t="s">
        <v>2046</v>
      </c>
      <c r="E2161" s="68" t="s">
        <v>2047</v>
      </c>
      <c r="F2161" s="68" t="s">
        <v>2048</v>
      </c>
      <c r="G2161" s="68" t="s">
        <v>1958</v>
      </c>
      <c r="H2161" s="68" t="s">
        <v>1959</v>
      </c>
      <c r="I2161" s="68">
        <v>11</v>
      </c>
      <c r="J2161" s="68" t="s">
        <v>2296</v>
      </c>
      <c r="K2161" s="68">
        <v>1.7</v>
      </c>
      <c r="L2161" s="68">
        <v>0.56999999999999995</v>
      </c>
      <c r="M2161" s="68" t="s">
        <v>2002</v>
      </c>
      <c r="N2161" s="143">
        <f>IF(対応ガラス検索!$E$2="-","",IF(対応ガラス検索!$E$2&gt;=K2161,MAX($N$2:N2160)+1,""))</f>
        <v>2160</v>
      </c>
      <c r="O2161" s="143">
        <f>IF(対応ガラス検索!$E$2="-","",IF(L2161&lt;=0.65,MAX($O$2:O2160)+1,""))</f>
        <v>2160</v>
      </c>
      <c r="P2161" s="144"/>
      <c r="Q2161" s="145"/>
    </row>
    <row r="2162" spans="1:17" x14ac:dyDescent="0.4">
      <c r="A2162" s="68">
        <v>2161</v>
      </c>
      <c r="B2162" s="68" t="s">
        <v>2295</v>
      </c>
      <c r="C2162" s="68" t="s">
        <v>2198</v>
      </c>
      <c r="D2162" s="68" t="s">
        <v>2046</v>
      </c>
      <c r="E2162" s="68" t="s">
        <v>2047</v>
      </c>
      <c r="F2162" s="68" t="s">
        <v>2048</v>
      </c>
      <c r="G2162" s="68" t="s">
        <v>1958</v>
      </c>
      <c r="H2162" s="68" t="s">
        <v>1959</v>
      </c>
      <c r="I2162" s="68">
        <v>12</v>
      </c>
      <c r="J2162" s="68" t="s">
        <v>2296</v>
      </c>
      <c r="K2162" s="68">
        <v>1.6</v>
      </c>
      <c r="L2162" s="68">
        <v>0.56999999999999995</v>
      </c>
      <c r="M2162" s="68" t="s">
        <v>2002</v>
      </c>
      <c r="N2162" s="143">
        <f>IF(対応ガラス検索!$E$2="-","",IF(対応ガラス検索!$E$2&gt;=K2162,MAX($N$2:N2161)+1,""))</f>
        <v>2161</v>
      </c>
      <c r="O2162" s="143">
        <f>IF(対応ガラス検索!$E$2="-","",IF(L2162&lt;=0.65,MAX($O$2:O2161)+1,""))</f>
        <v>2161</v>
      </c>
      <c r="P2162" s="144"/>
      <c r="Q2162" s="145"/>
    </row>
    <row r="2163" spans="1:17" x14ac:dyDescent="0.4">
      <c r="A2163" s="68">
        <v>2162</v>
      </c>
      <c r="B2163" s="68" t="s">
        <v>2295</v>
      </c>
      <c r="C2163" s="68" t="s">
        <v>2198</v>
      </c>
      <c r="D2163" s="68" t="s">
        <v>2046</v>
      </c>
      <c r="E2163" s="68" t="s">
        <v>2047</v>
      </c>
      <c r="F2163" s="68" t="s">
        <v>2048</v>
      </c>
      <c r="G2163" s="68" t="s">
        <v>1958</v>
      </c>
      <c r="H2163" s="68" t="s">
        <v>1959</v>
      </c>
      <c r="I2163" s="68">
        <v>13</v>
      </c>
      <c r="J2163" s="68" t="s">
        <v>2296</v>
      </c>
      <c r="K2163" s="68">
        <v>1.6</v>
      </c>
      <c r="L2163" s="68">
        <v>0.56999999999999995</v>
      </c>
      <c r="M2163" s="68" t="s">
        <v>2002</v>
      </c>
      <c r="N2163" s="143">
        <f>IF(対応ガラス検索!$E$2="-","",IF(対応ガラス検索!$E$2&gt;=K2163,MAX($N$2:N2162)+1,""))</f>
        <v>2162</v>
      </c>
      <c r="O2163" s="143">
        <f>IF(対応ガラス検索!$E$2="-","",IF(L2163&lt;=0.65,MAX($O$2:O2162)+1,""))</f>
        <v>2162</v>
      </c>
      <c r="P2163" s="144"/>
      <c r="Q2163" s="145"/>
    </row>
    <row r="2164" spans="1:17" x14ac:dyDescent="0.4">
      <c r="A2164" s="68">
        <v>2163</v>
      </c>
      <c r="B2164" s="68" t="s">
        <v>2295</v>
      </c>
      <c r="C2164" s="68" t="s">
        <v>2198</v>
      </c>
      <c r="D2164" s="68" t="s">
        <v>2046</v>
      </c>
      <c r="E2164" s="68" t="s">
        <v>2047</v>
      </c>
      <c r="F2164" s="68" t="s">
        <v>2048</v>
      </c>
      <c r="G2164" s="68" t="s">
        <v>1958</v>
      </c>
      <c r="H2164" s="68" t="s">
        <v>1959</v>
      </c>
      <c r="I2164" s="68">
        <v>6</v>
      </c>
      <c r="J2164" s="68" t="s">
        <v>2267</v>
      </c>
      <c r="K2164" s="68">
        <v>2</v>
      </c>
      <c r="L2164" s="68">
        <v>0.56999999999999995</v>
      </c>
      <c r="M2164" s="68" t="s">
        <v>2002</v>
      </c>
      <c r="N2164" s="143">
        <f>IF(対応ガラス検索!$E$2="-","",IF(対応ガラス検索!$E$2&gt;=K2164,MAX($N$2:N2163)+1,""))</f>
        <v>2163</v>
      </c>
      <c r="O2164" s="143">
        <f>IF(対応ガラス検索!$E$2="-","",IF(L2164&lt;=0.65,MAX($O$2:O2163)+1,""))</f>
        <v>2163</v>
      </c>
      <c r="P2164" s="144"/>
      <c r="Q2164" s="145"/>
    </row>
    <row r="2165" spans="1:17" x14ac:dyDescent="0.4">
      <c r="A2165" s="68">
        <v>2164</v>
      </c>
      <c r="B2165" s="68" t="s">
        <v>2295</v>
      </c>
      <c r="C2165" s="68" t="s">
        <v>2198</v>
      </c>
      <c r="D2165" s="68" t="s">
        <v>2046</v>
      </c>
      <c r="E2165" s="68" t="s">
        <v>2047</v>
      </c>
      <c r="F2165" s="68" t="s">
        <v>2048</v>
      </c>
      <c r="G2165" s="68" t="s">
        <v>1958</v>
      </c>
      <c r="H2165" s="68" t="s">
        <v>1959</v>
      </c>
      <c r="I2165" s="68">
        <v>7</v>
      </c>
      <c r="J2165" s="68" t="s">
        <v>2267</v>
      </c>
      <c r="K2165" s="142">
        <v>1.9</v>
      </c>
      <c r="L2165" s="68">
        <v>0.56999999999999995</v>
      </c>
      <c r="M2165" s="68" t="s">
        <v>2002</v>
      </c>
      <c r="N2165" s="143">
        <f>IF(対応ガラス検索!$E$2="-","",IF(対応ガラス検索!$E$2&gt;=K2165,MAX($N$2:N2164)+1,""))</f>
        <v>2164</v>
      </c>
      <c r="O2165" s="143">
        <f>IF(対応ガラス検索!$E$2="-","",IF(L2165&lt;=0.65,MAX($O$2:O2164)+1,""))</f>
        <v>2164</v>
      </c>
      <c r="P2165" s="144"/>
      <c r="Q2165" s="145"/>
    </row>
    <row r="2166" spans="1:17" x14ac:dyDescent="0.4">
      <c r="A2166" s="68">
        <v>2165</v>
      </c>
      <c r="B2166" s="68" t="s">
        <v>2295</v>
      </c>
      <c r="C2166" s="68" t="s">
        <v>2198</v>
      </c>
      <c r="D2166" s="68" t="s">
        <v>2046</v>
      </c>
      <c r="E2166" s="68" t="s">
        <v>2047</v>
      </c>
      <c r="F2166" s="68" t="s">
        <v>2048</v>
      </c>
      <c r="G2166" s="68" t="s">
        <v>1958</v>
      </c>
      <c r="H2166" s="68" t="s">
        <v>1959</v>
      </c>
      <c r="I2166" s="68">
        <v>8</v>
      </c>
      <c r="J2166" s="68" t="s">
        <v>2267</v>
      </c>
      <c r="K2166" s="142">
        <v>1.7</v>
      </c>
      <c r="L2166" s="68">
        <v>0.56999999999999995</v>
      </c>
      <c r="M2166" s="68" t="s">
        <v>2002</v>
      </c>
      <c r="N2166" s="143">
        <f>IF(対応ガラス検索!$E$2="-","",IF(対応ガラス検索!$E$2&gt;=K2166,MAX($N$2:N2165)+1,""))</f>
        <v>2165</v>
      </c>
      <c r="O2166" s="143">
        <f>IF(対応ガラス検索!$E$2="-","",IF(L2166&lt;=0.65,MAX($O$2:O2165)+1,""))</f>
        <v>2165</v>
      </c>
      <c r="P2166" s="144"/>
      <c r="Q2166" s="145"/>
    </row>
    <row r="2167" spans="1:17" x14ac:dyDescent="0.4">
      <c r="A2167" s="68">
        <v>2166</v>
      </c>
      <c r="B2167" s="68" t="s">
        <v>2295</v>
      </c>
      <c r="C2167" s="68" t="s">
        <v>2198</v>
      </c>
      <c r="D2167" s="68" t="s">
        <v>2046</v>
      </c>
      <c r="E2167" s="68" t="s">
        <v>2047</v>
      </c>
      <c r="F2167" s="68" t="s">
        <v>2048</v>
      </c>
      <c r="G2167" s="68" t="s">
        <v>1958</v>
      </c>
      <c r="H2167" s="68" t="s">
        <v>1959</v>
      </c>
      <c r="I2167" s="68">
        <v>9</v>
      </c>
      <c r="J2167" s="68" t="s">
        <v>2267</v>
      </c>
      <c r="K2167" s="68">
        <v>1.6</v>
      </c>
      <c r="L2167" s="68">
        <v>0.56999999999999995</v>
      </c>
      <c r="M2167" s="68" t="s">
        <v>2002</v>
      </c>
      <c r="N2167" s="143">
        <f>IF(対応ガラス検索!$E$2="-","",IF(対応ガラス検索!$E$2&gt;=K2167,MAX($N$2:N2166)+1,""))</f>
        <v>2166</v>
      </c>
      <c r="O2167" s="143">
        <f>IF(対応ガラス検索!$E$2="-","",IF(L2167&lt;=0.65,MAX($O$2:O2166)+1,""))</f>
        <v>2166</v>
      </c>
      <c r="P2167" s="144"/>
      <c r="Q2167" s="145"/>
    </row>
    <row r="2168" spans="1:17" x14ac:dyDescent="0.4">
      <c r="A2168" s="68">
        <v>2167</v>
      </c>
      <c r="B2168" s="68" t="s">
        <v>2295</v>
      </c>
      <c r="C2168" s="68" t="s">
        <v>2198</v>
      </c>
      <c r="D2168" s="68" t="s">
        <v>2046</v>
      </c>
      <c r="E2168" s="68" t="s">
        <v>2047</v>
      </c>
      <c r="F2168" s="68" t="s">
        <v>2048</v>
      </c>
      <c r="G2168" s="68" t="s">
        <v>1958</v>
      </c>
      <c r="H2168" s="68" t="s">
        <v>1959</v>
      </c>
      <c r="I2168" s="68">
        <v>10</v>
      </c>
      <c r="J2168" s="68" t="s">
        <v>2267</v>
      </c>
      <c r="K2168" s="68">
        <v>1.5</v>
      </c>
      <c r="L2168" s="68">
        <v>0.56999999999999995</v>
      </c>
      <c r="M2168" s="68" t="s">
        <v>2002</v>
      </c>
      <c r="N2168" s="143">
        <f>IF(対応ガラス検索!$E$2="-","",IF(対応ガラス検索!$E$2&gt;=K2168,MAX($N$2:N2167)+1,""))</f>
        <v>2167</v>
      </c>
      <c r="O2168" s="143">
        <f>IF(対応ガラス検索!$E$2="-","",IF(L2168&lt;=0.65,MAX($O$2:O2167)+1,""))</f>
        <v>2167</v>
      </c>
      <c r="P2168" s="144"/>
      <c r="Q2168" s="145"/>
    </row>
    <row r="2169" spans="1:17" x14ac:dyDescent="0.4">
      <c r="A2169" s="68">
        <v>2168</v>
      </c>
      <c r="B2169" s="68" t="s">
        <v>2295</v>
      </c>
      <c r="C2169" s="68" t="s">
        <v>2198</v>
      </c>
      <c r="D2169" s="68" t="s">
        <v>2046</v>
      </c>
      <c r="E2169" s="68" t="s">
        <v>2047</v>
      </c>
      <c r="F2169" s="68" t="s">
        <v>2048</v>
      </c>
      <c r="G2169" s="68" t="s">
        <v>1958</v>
      </c>
      <c r="H2169" s="68" t="s">
        <v>1959</v>
      </c>
      <c r="I2169" s="68">
        <v>11</v>
      </c>
      <c r="J2169" s="68" t="s">
        <v>2267</v>
      </c>
      <c r="K2169" s="68">
        <v>1.4</v>
      </c>
      <c r="L2169" s="68">
        <v>0.56999999999999995</v>
      </c>
      <c r="M2169" s="68" t="s">
        <v>2002</v>
      </c>
      <c r="N2169" s="143">
        <f>IF(対応ガラス検索!$E$2="-","",IF(対応ガラス検索!$E$2&gt;=K2169,MAX($N$2:N2168)+1,""))</f>
        <v>2168</v>
      </c>
      <c r="O2169" s="143">
        <f>IF(対応ガラス検索!$E$2="-","",IF(L2169&lt;=0.65,MAX($O$2:O2168)+1,""))</f>
        <v>2168</v>
      </c>
      <c r="P2169" s="144"/>
      <c r="Q2169" s="145"/>
    </row>
    <row r="2170" spans="1:17" x14ac:dyDescent="0.4">
      <c r="A2170" s="68">
        <v>2169</v>
      </c>
      <c r="B2170" s="68" t="s">
        <v>2295</v>
      </c>
      <c r="C2170" s="68" t="s">
        <v>2198</v>
      </c>
      <c r="D2170" s="68" t="s">
        <v>2046</v>
      </c>
      <c r="E2170" s="68" t="s">
        <v>2047</v>
      </c>
      <c r="F2170" s="68" t="s">
        <v>2048</v>
      </c>
      <c r="G2170" s="68" t="s">
        <v>1958</v>
      </c>
      <c r="H2170" s="68" t="s">
        <v>1959</v>
      </c>
      <c r="I2170" s="68">
        <v>12</v>
      </c>
      <c r="J2170" s="68" t="s">
        <v>2267</v>
      </c>
      <c r="K2170" s="68">
        <v>1.3</v>
      </c>
      <c r="L2170" s="68">
        <v>0.56999999999999995</v>
      </c>
      <c r="M2170" s="68" t="s">
        <v>2002</v>
      </c>
      <c r="N2170" s="143">
        <f>IF(対応ガラス検索!$E$2="-","",IF(対応ガラス検索!$E$2&gt;=K2170,MAX($N$2:N2169)+1,""))</f>
        <v>2169</v>
      </c>
      <c r="O2170" s="143">
        <f>IF(対応ガラス検索!$E$2="-","",IF(L2170&lt;=0.65,MAX($O$2:O2169)+1,""))</f>
        <v>2169</v>
      </c>
      <c r="P2170" s="144"/>
      <c r="Q2170" s="145"/>
    </row>
    <row r="2171" spans="1:17" x14ac:dyDescent="0.4">
      <c r="A2171" s="68">
        <v>2170</v>
      </c>
      <c r="B2171" s="68" t="s">
        <v>2295</v>
      </c>
      <c r="C2171" s="68" t="s">
        <v>2198</v>
      </c>
      <c r="D2171" s="68" t="s">
        <v>2046</v>
      </c>
      <c r="E2171" s="68" t="s">
        <v>2047</v>
      </c>
      <c r="F2171" s="68" t="s">
        <v>2048</v>
      </c>
      <c r="G2171" s="68" t="s">
        <v>1958</v>
      </c>
      <c r="H2171" s="68" t="s">
        <v>1959</v>
      </c>
      <c r="I2171" s="68">
        <v>13</v>
      </c>
      <c r="J2171" s="68" t="s">
        <v>2267</v>
      </c>
      <c r="K2171" s="68">
        <v>1.3</v>
      </c>
      <c r="L2171" s="68">
        <v>0.56999999999999995</v>
      </c>
      <c r="M2171" s="68" t="s">
        <v>2002</v>
      </c>
      <c r="N2171" s="143">
        <f>IF(対応ガラス検索!$E$2="-","",IF(対応ガラス検索!$E$2&gt;=K2171,MAX($N$2:N2170)+1,""))</f>
        <v>2170</v>
      </c>
      <c r="O2171" s="143">
        <f>IF(対応ガラス検索!$E$2="-","",IF(L2171&lt;=0.65,MAX($O$2:O2170)+1,""))</f>
        <v>2170</v>
      </c>
      <c r="P2171" s="144"/>
      <c r="Q2171" s="145"/>
    </row>
    <row r="2172" spans="1:17" x14ac:dyDescent="0.4">
      <c r="A2172" s="68">
        <v>2171</v>
      </c>
      <c r="B2172" s="68" t="s">
        <v>2295</v>
      </c>
      <c r="C2172" s="68" t="s">
        <v>2198</v>
      </c>
      <c r="D2172" s="68" t="s">
        <v>2049</v>
      </c>
      <c r="E2172" s="68" t="s">
        <v>2047</v>
      </c>
      <c r="F2172" s="68" t="s">
        <v>2048</v>
      </c>
      <c r="G2172" s="68" t="s">
        <v>1962</v>
      </c>
      <c r="H2172" s="68" t="s">
        <v>1963</v>
      </c>
      <c r="I2172" s="68">
        <v>6</v>
      </c>
      <c r="J2172" s="68" t="s">
        <v>2296</v>
      </c>
      <c r="K2172" s="68">
        <v>2.5</v>
      </c>
      <c r="L2172" s="68">
        <v>0.56999999999999995</v>
      </c>
      <c r="M2172" s="68" t="s">
        <v>2002</v>
      </c>
      <c r="N2172" s="143">
        <f>IF(対応ガラス検索!$E$2="-","",IF(対応ガラス検索!$E$2&gt;=K2172,MAX($N$2:N2171)+1,""))</f>
        <v>2171</v>
      </c>
      <c r="O2172" s="143">
        <f>IF(対応ガラス検索!$E$2="-","",IF(L2172&lt;=0.65,MAX($O$2:O2171)+1,""))</f>
        <v>2171</v>
      </c>
      <c r="P2172" s="144"/>
      <c r="Q2172" s="145"/>
    </row>
    <row r="2173" spans="1:17" x14ac:dyDescent="0.4">
      <c r="A2173" s="68">
        <v>2172</v>
      </c>
      <c r="B2173" s="68" t="s">
        <v>2295</v>
      </c>
      <c r="C2173" s="68" t="s">
        <v>2198</v>
      </c>
      <c r="D2173" s="68" t="s">
        <v>2049</v>
      </c>
      <c r="E2173" s="68" t="s">
        <v>2047</v>
      </c>
      <c r="F2173" s="68" t="s">
        <v>2048</v>
      </c>
      <c r="G2173" s="68" t="s">
        <v>1962</v>
      </c>
      <c r="H2173" s="68" t="s">
        <v>1963</v>
      </c>
      <c r="I2173" s="68">
        <v>7</v>
      </c>
      <c r="J2173" s="68" t="s">
        <v>2296</v>
      </c>
      <c r="K2173" s="68">
        <v>2.2999999999999998</v>
      </c>
      <c r="L2173" s="68">
        <v>0.56999999999999995</v>
      </c>
      <c r="M2173" s="68" t="s">
        <v>2002</v>
      </c>
      <c r="N2173" s="143">
        <f>IF(対応ガラス検索!$E$2="-","",IF(対応ガラス検索!$E$2&gt;=K2173,MAX($N$2:N2172)+1,""))</f>
        <v>2172</v>
      </c>
      <c r="O2173" s="143">
        <f>IF(対応ガラス検索!$E$2="-","",IF(L2173&lt;=0.65,MAX($O$2:O2172)+1,""))</f>
        <v>2172</v>
      </c>
      <c r="P2173" s="144"/>
      <c r="Q2173" s="145"/>
    </row>
    <row r="2174" spans="1:17" x14ac:dyDescent="0.4">
      <c r="A2174" s="68">
        <v>2173</v>
      </c>
      <c r="B2174" s="68" t="s">
        <v>2295</v>
      </c>
      <c r="C2174" s="68" t="s">
        <v>2198</v>
      </c>
      <c r="D2174" s="68" t="s">
        <v>2049</v>
      </c>
      <c r="E2174" s="68" t="s">
        <v>2047</v>
      </c>
      <c r="F2174" s="68" t="s">
        <v>2048</v>
      </c>
      <c r="G2174" s="68" t="s">
        <v>1962</v>
      </c>
      <c r="H2174" s="68" t="s">
        <v>1963</v>
      </c>
      <c r="I2174" s="68">
        <v>8</v>
      </c>
      <c r="J2174" s="68" t="s">
        <v>2296</v>
      </c>
      <c r="K2174" s="68">
        <v>2.1</v>
      </c>
      <c r="L2174" s="68">
        <v>0.56999999999999995</v>
      </c>
      <c r="M2174" s="68" t="s">
        <v>2002</v>
      </c>
      <c r="N2174" s="143">
        <f>IF(対応ガラス検索!$E$2="-","",IF(対応ガラス検索!$E$2&gt;=K2174,MAX($N$2:N2173)+1,""))</f>
        <v>2173</v>
      </c>
      <c r="O2174" s="143">
        <f>IF(対応ガラス検索!$E$2="-","",IF(L2174&lt;=0.65,MAX($O$2:O2173)+1,""))</f>
        <v>2173</v>
      </c>
      <c r="P2174" s="144"/>
      <c r="Q2174" s="145"/>
    </row>
    <row r="2175" spans="1:17" x14ac:dyDescent="0.4">
      <c r="A2175" s="68">
        <v>2174</v>
      </c>
      <c r="B2175" s="68" t="s">
        <v>2295</v>
      </c>
      <c r="C2175" s="68" t="s">
        <v>2198</v>
      </c>
      <c r="D2175" s="68" t="s">
        <v>2049</v>
      </c>
      <c r="E2175" s="68" t="s">
        <v>2047</v>
      </c>
      <c r="F2175" s="68" t="s">
        <v>2048</v>
      </c>
      <c r="G2175" s="68" t="s">
        <v>1962</v>
      </c>
      <c r="H2175" s="68" t="s">
        <v>1963</v>
      </c>
      <c r="I2175" s="68">
        <v>9</v>
      </c>
      <c r="J2175" s="68" t="s">
        <v>2296</v>
      </c>
      <c r="K2175" s="68">
        <v>2</v>
      </c>
      <c r="L2175" s="68">
        <v>0.56999999999999995</v>
      </c>
      <c r="M2175" s="68" t="s">
        <v>2002</v>
      </c>
      <c r="N2175" s="143">
        <f>IF(対応ガラス検索!$E$2="-","",IF(対応ガラス検索!$E$2&gt;=K2175,MAX($N$2:N2174)+1,""))</f>
        <v>2174</v>
      </c>
      <c r="O2175" s="143">
        <f>IF(対応ガラス検索!$E$2="-","",IF(L2175&lt;=0.65,MAX($O$2:O2174)+1,""))</f>
        <v>2174</v>
      </c>
      <c r="P2175" s="144"/>
      <c r="Q2175" s="145"/>
    </row>
    <row r="2176" spans="1:17" x14ac:dyDescent="0.4">
      <c r="A2176" s="68">
        <v>2175</v>
      </c>
      <c r="B2176" s="68" t="s">
        <v>2295</v>
      </c>
      <c r="C2176" s="68" t="s">
        <v>2198</v>
      </c>
      <c r="D2176" s="68" t="s">
        <v>2049</v>
      </c>
      <c r="E2176" s="68" t="s">
        <v>2047</v>
      </c>
      <c r="F2176" s="68" t="s">
        <v>2048</v>
      </c>
      <c r="G2176" s="68" t="s">
        <v>1962</v>
      </c>
      <c r="H2176" s="68" t="s">
        <v>1963</v>
      </c>
      <c r="I2176" s="68">
        <v>10</v>
      </c>
      <c r="J2176" s="68" t="s">
        <v>2296</v>
      </c>
      <c r="K2176" s="68">
        <v>1.8</v>
      </c>
      <c r="L2176" s="68">
        <v>0.56999999999999995</v>
      </c>
      <c r="M2176" s="68" t="s">
        <v>2002</v>
      </c>
      <c r="N2176" s="143">
        <f>IF(対応ガラス検索!$E$2="-","",IF(対応ガラス検索!$E$2&gt;=K2176,MAX($N$2:N2175)+1,""))</f>
        <v>2175</v>
      </c>
      <c r="O2176" s="143">
        <f>IF(対応ガラス検索!$E$2="-","",IF(L2176&lt;=0.65,MAX($O$2:O2175)+1,""))</f>
        <v>2175</v>
      </c>
      <c r="P2176" s="144"/>
      <c r="Q2176" s="145"/>
    </row>
    <row r="2177" spans="1:17" x14ac:dyDescent="0.4">
      <c r="A2177" s="68">
        <v>2176</v>
      </c>
      <c r="B2177" s="68" t="s">
        <v>2295</v>
      </c>
      <c r="C2177" s="68" t="s">
        <v>2198</v>
      </c>
      <c r="D2177" s="68" t="s">
        <v>2049</v>
      </c>
      <c r="E2177" s="68" t="s">
        <v>2047</v>
      </c>
      <c r="F2177" s="68" t="s">
        <v>2048</v>
      </c>
      <c r="G2177" s="68" t="s">
        <v>1962</v>
      </c>
      <c r="H2177" s="68" t="s">
        <v>1963</v>
      </c>
      <c r="I2177" s="68">
        <v>11</v>
      </c>
      <c r="J2177" s="68" t="s">
        <v>2296</v>
      </c>
      <c r="K2177" s="68">
        <v>1.7</v>
      </c>
      <c r="L2177" s="68">
        <v>0.56999999999999995</v>
      </c>
      <c r="M2177" s="68" t="s">
        <v>2002</v>
      </c>
      <c r="N2177" s="143">
        <f>IF(対応ガラス検索!$E$2="-","",IF(対応ガラス検索!$E$2&gt;=K2177,MAX($N$2:N2176)+1,""))</f>
        <v>2176</v>
      </c>
      <c r="O2177" s="143">
        <f>IF(対応ガラス検索!$E$2="-","",IF(L2177&lt;=0.65,MAX($O$2:O2176)+1,""))</f>
        <v>2176</v>
      </c>
      <c r="P2177" s="144"/>
      <c r="Q2177" s="145"/>
    </row>
    <row r="2178" spans="1:17" x14ac:dyDescent="0.4">
      <c r="A2178" s="68">
        <v>2177</v>
      </c>
      <c r="B2178" s="68" t="s">
        <v>2295</v>
      </c>
      <c r="C2178" s="68" t="s">
        <v>2198</v>
      </c>
      <c r="D2178" s="68" t="s">
        <v>2049</v>
      </c>
      <c r="E2178" s="68" t="s">
        <v>2047</v>
      </c>
      <c r="F2178" s="68" t="s">
        <v>2048</v>
      </c>
      <c r="G2178" s="68" t="s">
        <v>1962</v>
      </c>
      <c r="H2178" s="68" t="s">
        <v>1963</v>
      </c>
      <c r="I2178" s="68">
        <v>12</v>
      </c>
      <c r="J2178" s="68" t="s">
        <v>2296</v>
      </c>
      <c r="K2178" s="142">
        <v>1.6</v>
      </c>
      <c r="L2178" s="68">
        <v>0.56999999999999995</v>
      </c>
      <c r="M2178" s="68" t="s">
        <v>2002</v>
      </c>
      <c r="N2178" s="143">
        <f>IF(対応ガラス検索!$E$2="-","",IF(対応ガラス検索!$E$2&gt;=K2178,MAX($N$2:N2177)+1,""))</f>
        <v>2177</v>
      </c>
      <c r="O2178" s="143">
        <f>IF(対応ガラス検索!$E$2="-","",IF(L2178&lt;=0.65,MAX($O$2:O2177)+1,""))</f>
        <v>2177</v>
      </c>
      <c r="P2178" s="144"/>
      <c r="Q2178" s="145"/>
    </row>
    <row r="2179" spans="1:17" x14ac:dyDescent="0.4">
      <c r="A2179" s="68">
        <v>2178</v>
      </c>
      <c r="B2179" s="68" t="s">
        <v>2295</v>
      </c>
      <c r="C2179" s="68" t="s">
        <v>2198</v>
      </c>
      <c r="D2179" s="68" t="s">
        <v>2049</v>
      </c>
      <c r="E2179" s="68" t="s">
        <v>2047</v>
      </c>
      <c r="F2179" s="68" t="s">
        <v>2048</v>
      </c>
      <c r="G2179" s="68" t="s">
        <v>1962</v>
      </c>
      <c r="H2179" s="68" t="s">
        <v>1963</v>
      </c>
      <c r="I2179" s="68">
        <v>13</v>
      </c>
      <c r="J2179" s="68" t="s">
        <v>2296</v>
      </c>
      <c r="K2179" s="68">
        <v>1.6</v>
      </c>
      <c r="L2179" s="68">
        <v>0.56999999999999995</v>
      </c>
      <c r="M2179" s="68" t="s">
        <v>2002</v>
      </c>
      <c r="N2179" s="143">
        <f>IF(対応ガラス検索!$E$2="-","",IF(対応ガラス検索!$E$2&gt;=K2179,MAX($N$2:N2178)+1,""))</f>
        <v>2178</v>
      </c>
      <c r="O2179" s="143">
        <f>IF(対応ガラス検索!$E$2="-","",IF(L2179&lt;=0.65,MAX($O$2:O2178)+1,""))</f>
        <v>2178</v>
      </c>
      <c r="P2179" s="144"/>
      <c r="Q2179" s="145"/>
    </row>
    <row r="2180" spans="1:17" x14ac:dyDescent="0.4">
      <c r="A2180" s="68">
        <v>2179</v>
      </c>
      <c r="B2180" s="68" t="s">
        <v>2295</v>
      </c>
      <c r="C2180" s="68" t="s">
        <v>2198</v>
      </c>
      <c r="D2180" s="68" t="s">
        <v>2049</v>
      </c>
      <c r="E2180" s="68" t="s">
        <v>2047</v>
      </c>
      <c r="F2180" s="68" t="s">
        <v>2048</v>
      </c>
      <c r="G2180" s="68" t="s">
        <v>1962</v>
      </c>
      <c r="H2180" s="68" t="s">
        <v>1963</v>
      </c>
      <c r="I2180" s="68">
        <v>6</v>
      </c>
      <c r="J2180" s="68" t="s">
        <v>2267</v>
      </c>
      <c r="K2180" s="68">
        <v>2</v>
      </c>
      <c r="L2180" s="68">
        <v>0.56999999999999995</v>
      </c>
      <c r="M2180" s="68" t="s">
        <v>2002</v>
      </c>
      <c r="N2180" s="143">
        <f>IF(対応ガラス検索!$E$2="-","",IF(対応ガラス検索!$E$2&gt;=K2180,MAX($N$2:N2179)+1,""))</f>
        <v>2179</v>
      </c>
      <c r="O2180" s="143">
        <f>IF(対応ガラス検索!$E$2="-","",IF(L2180&lt;=0.65,MAX($O$2:O2179)+1,""))</f>
        <v>2179</v>
      </c>
      <c r="P2180" s="144"/>
      <c r="Q2180" s="145"/>
    </row>
    <row r="2181" spans="1:17" x14ac:dyDescent="0.4">
      <c r="A2181" s="68">
        <v>2180</v>
      </c>
      <c r="B2181" s="68" t="s">
        <v>2295</v>
      </c>
      <c r="C2181" s="68" t="s">
        <v>2198</v>
      </c>
      <c r="D2181" s="68" t="s">
        <v>2049</v>
      </c>
      <c r="E2181" s="68" t="s">
        <v>2047</v>
      </c>
      <c r="F2181" s="68" t="s">
        <v>2048</v>
      </c>
      <c r="G2181" s="68" t="s">
        <v>1962</v>
      </c>
      <c r="H2181" s="68" t="s">
        <v>1963</v>
      </c>
      <c r="I2181" s="68">
        <v>7</v>
      </c>
      <c r="J2181" s="68" t="s">
        <v>2267</v>
      </c>
      <c r="K2181" s="68">
        <v>1.9</v>
      </c>
      <c r="L2181" s="68">
        <v>0.56999999999999995</v>
      </c>
      <c r="M2181" s="68" t="s">
        <v>2002</v>
      </c>
      <c r="N2181" s="143">
        <f>IF(対応ガラス検索!$E$2="-","",IF(対応ガラス検索!$E$2&gt;=K2181,MAX($N$2:N2180)+1,""))</f>
        <v>2180</v>
      </c>
      <c r="O2181" s="143">
        <f>IF(対応ガラス検索!$E$2="-","",IF(L2181&lt;=0.65,MAX($O$2:O2180)+1,""))</f>
        <v>2180</v>
      </c>
      <c r="P2181" s="144"/>
      <c r="Q2181" s="145"/>
    </row>
    <row r="2182" spans="1:17" x14ac:dyDescent="0.4">
      <c r="A2182" s="68">
        <v>2181</v>
      </c>
      <c r="B2182" s="68" t="s">
        <v>2295</v>
      </c>
      <c r="C2182" s="68" t="s">
        <v>2198</v>
      </c>
      <c r="D2182" s="68" t="s">
        <v>2049</v>
      </c>
      <c r="E2182" s="68" t="s">
        <v>2047</v>
      </c>
      <c r="F2182" s="68" t="s">
        <v>2048</v>
      </c>
      <c r="G2182" s="68" t="s">
        <v>1962</v>
      </c>
      <c r="H2182" s="68" t="s">
        <v>1963</v>
      </c>
      <c r="I2182" s="68">
        <v>8</v>
      </c>
      <c r="J2182" s="68" t="s">
        <v>2267</v>
      </c>
      <c r="K2182" s="68">
        <v>1.7</v>
      </c>
      <c r="L2182" s="68">
        <v>0.56999999999999995</v>
      </c>
      <c r="M2182" s="68" t="s">
        <v>2002</v>
      </c>
      <c r="N2182" s="143">
        <f>IF(対応ガラス検索!$E$2="-","",IF(対応ガラス検索!$E$2&gt;=K2182,MAX($N$2:N2181)+1,""))</f>
        <v>2181</v>
      </c>
      <c r="O2182" s="143">
        <f>IF(対応ガラス検索!$E$2="-","",IF(L2182&lt;=0.65,MAX($O$2:O2181)+1,""))</f>
        <v>2181</v>
      </c>
      <c r="P2182" s="144"/>
      <c r="Q2182" s="145"/>
    </row>
    <row r="2183" spans="1:17" x14ac:dyDescent="0.4">
      <c r="A2183" s="68">
        <v>2182</v>
      </c>
      <c r="B2183" s="68" t="s">
        <v>2295</v>
      </c>
      <c r="C2183" s="68" t="s">
        <v>2198</v>
      </c>
      <c r="D2183" s="68" t="s">
        <v>2049</v>
      </c>
      <c r="E2183" s="68" t="s">
        <v>2047</v>
      </c>
      <c r="F2183" s="68" t="s">
        <v>2048</v>
      </c>
      <c r="G2183" s="68" t="s">
        <v>1962</v>
      </c>
      <c r="H2183" s="68" t="s">
        <v>1963</v>
      </c>
      <c r="I2183" s="68">
        <v>9</v>
      </c>
      <c r="J2183" s="68" t="s">
        <v>2267</v>
      </c>
      <c r="K2183" s="68">
        <v>1.6</v>
      </c>
      <c r="L2183" s="68">
        <v>0.56999999999999995</v>
      </c>
      <c r="M2183" s="68" t="s">
        <v>2002</v>
      </c>
      <c r="N2183" s="143">
        <f>IF(対応ガラス検索!$E$2="-","",IF(対応ガラス検索!$E$2&gt;=K2183,MAX($N$2:N2182)+1,""))</f>
        <v>2182</v>
      </c>
      <c r="O2183" s="143">
        <f>IF(対応ガラス検索!$E$2="-","",IF(L2183&lt;=0.65,MAX($O$2:O2182)+1,""))</f>
        <v>2182</v>
      </c>
      <c r="P2183" s="144"/>
      <c r="Q2183" s="145"/>
    </row>
    <row r="2184" spans="1:17" x14ac:dyDescent="0.4">
      <c r="A2184" s="68">
        <v>2183</v>
      </c>
      <c r="B2184" s="68" t="s">
        <v>2295</v>
      </c>
      <c r="C2184" s="68" t="s">
        <v>2198</v>
      </c>
      <c r="D2184" s="68" t="s">
        <v>2049</v>
      </c>
      <c r="E2184" s="68" t="s">
        <v>2047</v>
      </c>
      <c r="F2184" s="68" t="s">
        <v>2048</v>
      </c>
      <c r="G2184" s="68" t="s">
        <v>1962</v>
      </c>
      <c r="H2184" s="68" t="s">
        <v>1963</v>
      </c>
      <c r="I2184" s="68">
        <v>10</v>
      </c>
      <c r="J2184" s="68" t="s">
        <v>2267</v>
      </c>
      <c r="K2184" s="68">
        <v>1.5</v>
      </c>
      <c r="L2184" s="68">
        <v>0.56999999999999995</v>
      </c>
      <c r="M2184" s="68" t="s">
        <v>2002</v>
      </c>
      <c r="N2184" s="143">
        <f>IF(対応ガラス検索!$E$2="-","",IF(対応ガラス検索!$E$2&gt;=K2184,MAX($N$2:N2183)+1,""))</f>
        <v>2183</v>
      </c>
      <c r="O2184" s="143">
        <f>IF(対応ガラス検索!$E$2="-","",IF(L2184&lt;=0.65,MAX($O$2:O2183)+1,""))</f>
        <v>2183</v>
      </c>
      <c r="P2184" s="144"/>
      <c r="Q2184" s="145"/>
    </row>
    <row r="2185" spans="1:17" x14ac:dyDescent="0.4">
      <c r="A2185" s="68">
        <v>2184</v>
      </c>
      <c r="B2185" s="68" t="s">
        <v>2295</v>
      </c>
      <c r="C2185" s="68" t="s">
        <v>2198</v>
      </c>
      <c r="D2185" s="68" t="s">
        <v>2049</v>
      </c>
      <c r="E2185" s="68" t="s">
        <v>2047</v>
      </c>
      <c r="F2185" s="68" t="s">
        <v>2048</v>
      </c>
      <c r="G2185" s="68" t="s">
        <v>1962</v>
      </c>
      <c r="H2185" s="68" t="s">
        <v>1963</v>
      </c>
      <c r="I2185" s="68">
        <v>11</v>
      </c>
      <c r="J2185" s="68" t="s">
        <v>2267</v>
      </c>
      <c r="K2185" s="68">
        <v>1.4</v>
      </c>
      <c r="L2185" s="68">
        <v>0.56999999999999995</v>
      </c>
      <c r="M2185" s="68" t="s">
        <v>2002</v>
      </c>
      <c r="N2185" s="143">
        <f>IF(対応ガラス検索!$E$2="-","",IF(対応ガラス検索!$E$2&gt;=K2185,MAX($N$2:N2184)+1,""))</f>
        <v>2184</v>
      </c>
      <c r="O2185" s="143">
        <f>IF(対応ガラス検索!$E$2="-","",IF(L2185&lt;=0.65,MAX($O$2:O2184)+1,""))</f>
        <v>2184</v>
      </c>
      <c r="P2185" s="144"/>
      <c r="Q2185" s="145"/>
    </row>
    <row r="2186" spans="1:17" x14ac:dyDescent="0.4">
      <c r="A2186" s="68">
        <v>2185</v>
      </c>
      <c r="B2186" s="68" t="s">
        <v>2295</v>
      </c>
      <c r="C2186" s="68" t="s">
        <v>2198</v>
      </c>
      <c r="D2186" s="68" t="s">
        <v>2049</v>
      </c>
      <c r="E2186" s="68" t="s">
        <v>2047</v>
      </c>
      <c r="F2186" s="68" t="s">
        <v>2048</v>
      </c>
      <c r="G2186" s="68" t="s">
        <v>1962</v>
      </c>
      <c r="H2186" s="68" t="s">
        <v>1963</v>
      </c>
      <c r="I2186" s="68">
        <v>12</v>
      </c>
      <c r="J2186" s="68" t="s">
        <v>2267</v>
      </c>
      <c r="K2186" s="68">
        <v>1.3</v>
      </c>
      <c r="L2186" s="68">
        <v>0.56999999999999995</v>
      </c>
      <c r="M2186" s="68" t="s">
        <v>2002</v>
      </c>
      <c r="N2186" s="143">
        <f>IF(対応ガラス検索!$E$2="-","",IF(対応ガラス検索!$E$2&gt;=K2186,MAX($N$2:N2185)+1,""))</f>
        <v>2185</v>
      </c>
      <c r="O2186" s="143">
        <f>IF(対応ガラス検索!$E$2="-","",IF(L2186&lt;=0.65,MAX($O$2:O2185)+1,""))</f>
        <v>2185</v>
      </c>
      <c r="P2186" s="144"/>
      <c r="Q2186" s="145"/>
    </row>
    <row r="2187" spans="1:17" x14ac:dyDescent="0.4">
      <c r="A2187" s="68">
        <v>2186</v>
      </c>
      <c r="B2187" s="68" t="s">
        <v>2295</v>
      </c>
      <c r="C2187" s="68" t="s">
        <v>2198</v>
      </c>
      <c r="D2187" s="68" t="s">
        <v>2049</v>
      </c>
      <c r="E2187" s="68" t="s">
        <v>2047</v>
      </c>
      <c r="F2187" s="68" t="s">
        <v>2048</v>
      </c>
      <c r="G2187" s="68" t="s">
        <v>1962</v>
      </c>
      <c r="H2187" s="68" t="s">
        <v>1963</v>
      </c>
      <c r="I2187" s="68">
        <v>13</v>
      </c>
      <c r="J2187" s="68" t="s">
        <v>2267</v>
      </c>
      <c r="K2187" s="68">
        <v>1.3</v>
      </c>
      <c r="L2187" s="68">
        <v>0.56999999999999995</v>
      </c>
      <c r="M2187" s="68" t="s">
        <v>2002</v>
      </c>
      <c r="N2187" s="143">
        <f>IF(対応ガラス検索!$E$2="-","",IF(対応ガラス検索!$E$2&gt;=K2187,MAX($N$2:N2186)+1,""))</f>
        <v>2186</v>
      </c>
      <c r="O2187" s="143">
        <f>IF(対応ガラス検索!$E$2="-","",IF(L2187&lt;=0.65,MAX($O$2:O2186)+1,""))</f>
        <v>2186</v>
      </c>
      <c r="P2187" s="144"/>
      <c r="Q2187" s="145"/>
    </row>
    <row r="2188" spans="1:17" x14ac:dyDescent="0.4">
      <c r="A2188" s="68">
        <v>2187</v>
      </c>
      <c r="B2188" s="68" t="s">
        <v>2295</v>
      </c>
      <c r="C2188" s="68" t="s">
        <v>2198</v>
      </c>
      <c r="D2188" s="68" t="s">
        <v>2050</v>
      </c>
      <c r="E2188" s="68" t="s">
        <v>2047</v>
      </c>
      <c r="F2188" s="68" t="s">
        <v>2048</v>
      </c>
      <c r="G2188" s="68" t="s">
        <v>1965</v>
      </c>
      <c r="H2188" s="68" t="s">
        <v>1966</v>
      </c>
      <c r="I2188" s="68">
        <v>6</v>
      </c>
      <c r="J2188" s="68" t="s">
        <v>2296</v>
      </c>
      <c r="K2188" s="68">
        <v>2.4</v>
      </c>
      <c r="L2188" s="68">
        <v>0.56999999999999995</v>
      </c>
      <c r="M2188" s="68" t="s">
        <v>2002</v>
      </c>
      <c r="N2188" s="143">
        <f>IF(対応ガラス検索!$E$2="-","",IF(対応ガラス検索!$E$2&gt;=K2188,MAX($N$2:N2187)+1,""))</f>
        <v>2187</v>
      </c>
      <c r="O2188" s="143">
        <f>IF(対応ガラス検索!$E$2="-","",IF(L2188&lt;=0.65,MAX($O$2:O2187)+1,""))</f>
        <v>2187</v>
      </c>
      <c r="P2188" s="144"/>
      <c r="Q2188" s="145"/>
    </row>
    <row r="2189" spans="1:17" x14ac:dyDescent="0.4">
      <c r="A2189" s="68">
        <v>2188</v>
      </c>
      <c r="B2189" s="68" t="s">
        <v>2295</v>
      </c>
      <c r="C2189" s="68" t="s">
        <v>2198</v>
      </c>
      <c r="D2189" s="68" t="s">
        <v>2050</v>
      </c>
      <c r="E2189" s="68" t="s">
        <v>2047</v>
      </c>
      <c r="F2189" s="68" t="s">
        <v>2048</v>
      </c>
      <c r="G2189" s="68" t="s">
        <v>1965</v>
      </c>
      <c r="H2189" s="68" t="s">
        <v>1966</v>
      </c>
      <c r="I2189" s="68">
        <v>7</v>
      </c>
      <c r="J2189" s="68" t="s">
        <v>2296</v>
      </c>
      <c r="K2189" s="68">
        <v>2.2999999999999998</v>
      </c>
      <c r="L2189" s="68">
        <v>0.56999999999999995</v>
      </c>
      <c r="M2189" s="68" t="s">
        <v>2002</v>
      </c>
      <c r="N2189" s="143">
        <f>IF(対応ガラス検索!$E$2="-","",IF(対応ガラス検索!$E$2&gt;=K2189,MAX($N$2:N2188)+1,""))</f>
        <v>2188</v>
      </c>
      <c r="O2189" s="143">
        <f>IF(対応ガラス検索!$E$2="-","",IF(L2189&lt;=0.65,MAX($O$2:O2188)+1,""))</f>
        <v>2188</v>
      </c>
      <c r="P2189" s="144"/>
      <c r="Q2189" s="145"/>
    </row>
    <row r="2190" spans="1:17" x14ac:dyDescent="0.4">
      <c r="A2190" s="68">
        <v>2189</v>
      </c>
      <c r="B2190" s="68" t="s">
        <v>2295</v>
      </c>
      <c r="C2190" s="68" t="s">
        <v>2198</v>
      </c>
      <c r="D2190" s="68" t="s">
        <v>2050</v>
      </c>
      <c r="E2190" s="68" t="s">
        <v>2047</v>
      </c>
      <c r="F2190" s="68" t="s">
        <v>2048</v>
      </c>
      <c r="G2190" s="68" t="s">
        <v>1965</v>
      </c>
      <c r="H2190" s="68" t="s">
        <v>1966</v>
      </c>
      <c r="I2190" s="68">
        <v>8</v>
      </c>
      <c r="J2190" s="68" t="s">
        <v>2296</v>
      </c>
      <c r="K2190" s="142">
        <v>2.1</v>
      </c>
      <c r="L2190" s="68">
        <v>0.56999999999999995</v>
      </c>
      <c r="M2190" s="68" t="s">
        <v>2002</v>
      </c>
      <c r="N2190" s="143">
        <f>IF(対応ガラス検索!$E$2="-","",IF(対応ガラス検索!$E$2&gt;=K2190,MAX($N$2:N2189)+1,""))</f>
        <v>2189</v>
      </c>
      <c r="O2190" s="143">
        <f>IF(対応ガラス検索!$E$2="-","",IF(L2190&lt;=0.65,MAX($O$2:O2189)+1,""))</f>
        <v>2189</v>
      </c>
      <c r="P2190" s="144"/>
      <c r="Q2190" s="145"/>
    </row>
    <row r="2191" spans="1:17" x14ac:dyDescent="0.4">
      <c r="A2191" s="68">
        <v>2190</v>
      </c>
      <c r="B2191" s="68" t="s">
        <v>2295</v>
      </c>
      <c r="C2191" s="68" t="s">
        <v>2198</v>
      </c>
      <c r="D2191" s="68" t="s">
        <v>2050</v>
      </c>
      <c r="E2191" s="68" t="s">
        <v>2047</v>
      </c>
      <c r="F2191" s="68" t="s">
        <v>2048</v>
      </c>
      <c r="G2191" s="68" t="s">
        <v>1965</v>
      </c>
      <c r="H2191" s="68" t="s">
        <v>1966</v>
      </c>
      <c r="I2191" s="68">
        <v>9</v>
      </c>
      <c r="J2191" s="68" t="s">
        <v>2296</v>
      </c>
      <c r="K2191" s="142">
        <v>2</v>
      </c>
      <c r="L2191" s="68">
        <v>0.56999999999999995</v>
      </c>
      <c r="M2191" s="68" t="s">
        <v>2002</v>
      </c>
      <c r="N2191" s="143">
        <f>IF(対応ガラス検索!$E$2="-","",IF(対応ガラス検索!$E$2&gt;=K2191,MAX($N$2:N2190)+1,""))</f>
        <v>2190</v>
      </c>
      <c r="O2191" s="143">
        <f>IF(対応ガラス検索!$E$2="-","",IF(L2191&lt;=0.65,MAX($O$2:O2190)+1,""))</f>
        <v>2190</v>
      </c>
      <c r="P2191" s="144"/>
      <c r="Q2191" s="145"/>
    </row>
    <row r="2192" spans="1:17" x14ac:dyDescent="0.4">
      <c r="A2192" s="68">
        <v>2191</v>
      </c>
      <c r="B2192" s="68" t="s">
        <v>2295</v>
      </c>
      <c r="C2192" s="68" t="s">
        <v>2198</v>
      </c>
      <c r="D2192" s="68" t="s">
        <v>2050</v>
      </c>
      <c r="E2192" s="68" t="s">
        <v>2047</v>
      </c>
      <c r="F2192" s="68" t="s">
        <v>2048</v>
      </c>
      <c r="G2192" s="68" t="s">
        <v>1965</v>
      </c>
      <c r="H2192" s="68" t="s">
        <v>1966</v>
      </c>
      <c r="I2192" s="68">
        <v>10</v>
      </c>
      <c r="J2192" s="68" t="s">
        <v>2296</v>
      </c>
      <c r="K2192" s="68">
        <v>1.8</v>
      </c>
      <c r="L2192" s="68">
        <v>0.56999999999999995</v>
      </c>
      <c r="M2192" s="68" t="s">
        <v>2002</v>
      </c>
      <c r="N2192" s="143">
        <f>IF(対応ガラス検索!$E$2="-","",IF(対応ガラス検索!$E$2&gt;=K2192,MAX($N$2:N2191)+1,""))</f>
        <v>2191</v>
      </c>
      <c r="O2192" s="143">
        <f>IF(対応ガラス検索!$E$2="-","",IF(L2192&lt;=0.65,MAX($O$2:O2191)+1,""))</f>
        <v>2191</v>
      </c>
      <c r="P2192" s="144"/>
      <c r="Q2192" s="145"/>
    </row>
    <row r="2193" spans="1:17" x14ac:dyDescent="0.4">
      <c r="A2193" s="68">
        <v>2192</v>
      </c>
      <c r="B2193" s="68" t="s">
        <v>2295</v>
      </c>
      <c r="C2193" s="68" t="s">
        <v>2198</v>
      </c>
      <c r="D2193" s="68" t="s">
        <v>2050</v>
      </c>
      <c r="E2193" s="68" t="s">
        <v>2047</v>
      </c>
      <c r="F2193" s="68" t="s">
        <v>2048</v>
      </c>
      <c r="G2193" s="68" t="s">
        <v>1965</v>
      </c>
      <c r="H2193" s="68" t="s">
        <v>1966</v>
      </c>
      <c r="I2193" s="68">
        <v>11</v>
      </c>
      <c r="J2193" s="68" t="s">
        <v>2296</v>
      </c>
      <c r="K2193" s="68">
        <v>1.7</v>
      </c>
      <c r="L2193" s="68">
        <v>0.56999999999999995</v>
      </c>
      <c r="M2193" s="68" t="s">
        <v>2002</v>
      </c>
      <c r="N2193" s="143">
        <f>IF(対応ガラス検索!$E$2="-","",IF(対応ガラス検索!$E$2&gt;=K2193,MAX($N$2:N2192)+1,""))</f>
        <v>2192</v>
      </c>
      <c r="O2193" s="143">
        <f>IF(対応ガラス検索!$E$2="-","",IF(L2193&lt;=0.65,MAX($O$2:O2192)+1,""))</f>
        <v>2192</v>
      </c>
      <c r="P2193" s="144"/>
      <c r="Q2193" s="145"/>
    </row>
    <row r="2194" spans="1:17" x14ac:dyDescent="0.4">
      <c r="A2194" s="68">
        <v>2193</v>
      </c>
      <c r="B2194" s="68" t="s">
        <v>2295</v>
      </c>
      <c r="C2194" s="68" t="s">
        <v>2198</v>
      </c>
      <c r="D2194" s="68" t="s">
        <v>2050</v>
      </c>
      <c r="E2194" s="68" t="s">
        <v>2047</v>
      </c>
      <c r="F2194" s="68" t="s">
        <v>2048</v>
      </c>
      <c r="G2194" s="68" t="s">
        <v>1965</v>
      </c>
      <c r="H2194" s="68" t="s">
        <v>1966</v>
      </c>
      <c r="I2194" s="68">
        <v>12</v>
      </c>
      <c r="J2194" s="68" t="s">
        <v>2296</v>
      </c>
      <c r="K2194" s="68">
        <v>1.6</v>
      </c>
      <c r="L2194" s="68">
        <v>0.56999999999999995</v>
      </c>
      <c r="M2194" s="68" t="s">
        <v>2002</v>
      </c>
      <c r="N2194" s="143">
        <f>IF(対応ガラス検索!$E$2="-","",IF(対応ガラス検索!$E$2&gt;=K2194,MAX($N$2:N2193)+1,""))</f>
        <v>2193</v>
      </c>
      <c r="O2194" s="143">
        <f>IF(対応ガラス検索!$E$2="-","",IF(L2194&lt;=0.65,MAX($O$2:O2193)+1,""))</f>
        <v>2193</v>
      </c>
      <c r="P2194" s="144"/>
      <c r="Q2194" s="145"/>
    </row>
    <row r="2195" spans="1:17" x14ac:dyDescent="0.4">
      <c r="A2195" s="68">
        <v>2194</v>
      </c>
      <c r="B2195" s="68" t="s">
        <v>2295</v>
      </c>
      <c r="C2195" s="68" t="s">
        <v>2198</v>
      </c>
      <c r="D2195" s="68" t="s">
        <v>2050</v>
      </c>
      <c r="E2195" s="68" t="s">
        <v>2047</v>
      </c>
      <c r="F2195" s="68" t="s">
        <v>2048</v>
      </c>
      <c r="G2195" s="68" t="s">
        <v>1965</v>
      </c>
      <c r="H2195" s="68" t="s">
        <v>1966</v>
      </c>
      <c r="I2195" s="68">
        <v>6</v>
      </c>
      <c r="J2195" s="68" t="s">
        <v>2267</v>
      </c>
      <c r="K2195" s="68">
        <v>2</v>
      </c>
      <c r="L2195" s="68">
        <v>0.56999999999999995</v>
      </c>
      <c r="M2195" s="68" t="s">
        <v>2002</v>
      </c>
      <c r="N2195" s="143">
        <f>IF(対応ガラス検索!$E$2="-","",IF(対応ガラス検索!$E$2&gt;=K2195,MAX($N$2:N2194)+1,""))</f>
        <v>2194</v>
      </c>
      <c r="O2195" s="143">
        <f>IF(対応ガラス検索!$E$2="-","",IF(L2195&lt;=0.65,MAX($O$2:O2194)+1,""))</f>
        <v>2194</v>
      </c>
      <c r="P2195" s="144"/>
      <c r="Q2195" s="145"/>
    </row>
    <row r="2196" spans="1:17" x14ac:dyDescent="0.4">
      <c r="A2196" s="68">
        <v>2195</v>
      </c>
      <c r="B2196" s="68" t="s">
        <v>2295</v>
      </c>
      <c r="C2196" s="68" t="s">
        <v>2198</v>
      </c>
      <c r="D2196" s="68" t="s">
        <v>2050</v>
      </c>
      <c r="E2196" s="68" t="s">
        <v>2047</v>
      </c>
      <c r="F2196" s="68" t="s">
        <v>2048</v>
      </c>
      <c r="G2196" s="68" t="s">
        <v>1965</v>
      </c>
      <c r="H2196" s="68" t="s">
        <v>1966</v>
      </c>
      <c r="I2196" s="68">
        <v>7</v>
      </c>
      <c r="J2196" s="68" t="s">
        <v>2267</v>
      </c>
      <c r="K2196" s="68">
        <v>1.8</v>
      </c>
      <c r="L2196" s="68">
        <v>0.56999999999999995</v>
      </c>
      <c r="M2196" s="68" t="s">
        <v>2002</v>
      </c>
      <c r="N2196" s="143">
        <f>IF(対応ガラス検索!$E$2="-","",IF(対応ガラス検索!$E$2&gt;=K2196,MAX($N$2:N2195)+1,""))</f>
        <v>2195</v>
      </c>
      <c r="O2196" s="143">
        <f>IF(対応ガラス検索!$E$2="-","",IF(L2196&lt;=0.65,MAX($O$2:O2195)+1,""))</f>
        <v>2195</v>
      </c>
      <c r="P2196" s="144"/>
      <c r="Q2196" s="145"/>
    </row>
    <row r="2197" spans="1:17" x14ac:dyDescent="0.4">
      <c r="A2197" s="68">
        <v>2196</v>
      </c>
      <c r="B2197" s="68" t="s">
        <v>2295</v>
      </c>
      <c r="C2197" s="68" t="s">
        <v>2198</v>
      </c>
      <c r="D2197" s="68" t="s">
        <v>2050</v>
      </c>
      <c r="E2197" s="68" t="s">
        <v>2047</v>
      </c>
      <c r="F2197" s="68" t="s">
        <v>2048</v>
      </c>
      <c r="G2197" s="68" t="s">
        <v>1965</v>
      </c>
      <c r="H2197" s="68" t="s">
        <v>1966</v>
      </c>
      <c r="I2197" s="68">
        <v>8</v>
      </c>
      <c r="J2197" s="68" t="s">
        <v>2267</v>
      </c>
      <c r="K2197" s="68">
        <v>1.7</v>
      </c>
      <c r="L2197" s="68">
        <v>0.56999999999999995</v>
      </c>
      <c r="M2197" s="68" t="s">
        <v>2002</v>
      </c>
      <c r="N2197" s="143">
        <f>IF(対応ガラス検索!$E$2="-","",IF(対応ガラス検索!$E$2&gt;=K2197,MAX($N$2:N2196)+1,""))</f>
        <v>2196</v>
      </c>
      <c r="O2197" s="143">
        <f>IF(対応ガラス検索!$E$2="-","",IF(L2197&lt;=0.65,MAX($O$2:O2196)+1,""))</f>
        <v>2196</v>
      </c>
      <c r="P2197" s="144"/>
      <c r="Q2197" s="145"/>
    </row>
    <row r="2198" spans="1:17" x14ac:dyDescent="0.4">
      <c r="A2198" s="68">
        <v>2197</v>
      </c>
      <c r="B2198" s="68" t="s">
        <v>2295</v>
      </c>
      <c r="C2198" s="68" t="s">
        <v>2198</v>
      </c>
      <c r="D2198" s="68" t="s">
        <v>2050</v>
      </c>
      <c r="E2198" s="68" t="s">
        <v>2047</v>
      </c>
      <c r="F2198" s="68" t="s">
        <v>2048</v>
      </c>
      <c r="G2198" s="68" t="s">
        <v>1965</v>
      </c>
      <c r="H2198" s="68" t="s">
        <v>1966</v>
      </c>
      <c r="I2198" s="68">
        <v>9</v>
      </c>
      <c r="J2198" s="68" t="s">
        <v>2267</v>
      </c>
      <c r="K2198" s="68">
        <v>1.6</v>
      </c>
      <c r="L2198" s="68">
        <v>0.56999999999999995</v>
      </c>
      <c r="M2198" s="68" t="s">
        <v>2002</v>
      </c>
      <c r="N2198" s="143">
        <f>IF(対応ガラス検索!$E$2="-","",IF(対応ガラス検索!$E$2&gt;=K2198,MAX($N$2:N2197)+1,""))</f>
        <v>2197</v>
      </c>
      <c r="O2198" s="143">
        <f>IF(対応ガラス検索!$E$2="-","",IF(L2198&lt;=0.65,MAX($O$2:O2197)+1,""))</f>
        <v>2197</v>
      </c>
      <c r="P2198" s="144"/>
      <c r="Q2198" s="145"/>
    </row>
    <row r="2199" spans="1:17" x14ac:dyDescent="0.4">
      <c r="A2199" s="68">
        <v>2198</v>
      </c>
      <c r="B2199" s="68" t="s">
        <v>2295</v>
      </c>
      <c r="C2199" s="68" t="s">
        <v>2198</v>
      </c>
      <c r="D2199" s="68" t="s">
        <v>2050</v>
      </c>
      <c r="E2199" s="68" t="s">
        <v>2047</v>
      </c>
      <c r="F2199" s="68" t="s">
        <v>2048</v>
      </c>
      <c r="G2199" s="68" t="s">
        <v>1965</v>
      </c>
      <c r="H2199" s="68" t="s">
        <v>1966</v>
      </c>
      <c r="I2199" s="68">
        <v>10</v>
      </c>
      <c r="J2199" s="68" t="s">
        <v>2267</v>
      </c>
      <c r="K2199" s="68">
        <v>1.5</v>
      </c>
      <c r="L2199" s="68">
        <v>0.56999999999999995</v>
      </c>
      <c r="M2199" s="68" t="s">
        <v>2002</v>
      </c>
      <c r="N2199" s="143">
        <f>IF(対応ガラス検索!$E$2="-","",IF(対応ガラス検索!$E$2&gt;=K2199,MAX($N$2:N2198)+1,""))</f>
        <v>2198</v>
      </c>
      <c r="O2199" s="143">
        <f>IF(対応ガラス検索!$E$2="-","",IF(L2199&lt;=0.65,MAX($O$2:O2198)+1,""))</f>
        <v>2198</v>
      </c>
      <c r="P2199" s="144"/>
      <c r="Q2199" s="145"/>
    </row>
    <row r="2200" spans="1:17" x14ac:dyDescent="0.4">
      <c r="A2200" s="68">
        <v>2199</v>
      </c>
      <c r="B2200" s="68" t="s">
        <v>2295</v>
      </c>
      <c r="C2200" s="68" t="s">
        <v>2198</v>
      </c>
      <c r="D2200" s="68" t="s">
        <v>2050</v>
      </c>
      <c r="E2200" s="68" t="s">
        <v>2047</v>
      </c>
      <c r="F2200" s="68" t="s">
        <v>2048</v>
      </c>
      <c r="G2200" s="68" t="s">
        <v>1965</v>
      </c>
      <c r="H2200" s="68" t="s">
        <v>1966</v>
      </c>
      <c r="I2200" s="68">
        <v>11</v>
      </c>
      <c r="J2200" s="68" t="s">
        <v>2267</v>
      </c>
      <c r="K2200" s="68">
        <v>1.4</v>
      </c>
      <c r="L2200" s="68">
        <v>0.56999999999999995</v>
      </c>
      <c r="M2200" s="68" t="s">
        <v>2002</v>
      </c>
      <c r="N2200" s="143">
        <f>IF(対応ガラス検索!$E$2="-","",IF(対応ガラス検索!$E$2&gt;=K2200,MAX($N$2:N2199)+1,""))</f>
        <v>2199</v>
      </c>
      <c r="O2200" s="143">
        <f>IF(対応ガラス検索!$E$2="-","",IF(L2200&lt;=0.65,MAX($O$2:O2199)+1,""))</f>
        <v>2199</v>
      </c>
      <c r="P2200" s="144"/>
      <c r="Q2200" s="145"/>
    </row>
    <row r="2201" spans="1:17" x14ac:dyDescent="0.4">
      <c r="A2201" s="68">
        <v>2200</v>
      </c>
      <c r="B2201" s="68" t="s">
        <v>2295</v>
      </c>
      <c r="C2201" s="68" t="s">
        <v>2198</v>
      </c>
      <c r="D2201" s="68" t="s">
        <v>2050</v>
      </c>
      <c r="E2201" s="68" t="s">
        <v>2047</v>
      </c>
      <c r="F2201" s="68" t="s">
        <v>2048</v>
      </c>
      <c r="G2201" s="68" t="s">
        <v>1965</v>
      </c>
      <c r="H2201" s="68" t="s">
        <v>1966</v>
      </c>
      <c r="I2201" s="68">
        <v>12</v>
      </c>
      <c r="J2201" s="68" t="s">
        <v>2267</v>
      </c>
      <c r="K2201" s="68">
        <v>1.3</v>
      </c>
      <c r="L2201" s="68">
        <v>0.56999999999999995</v>
      </c>
      <c r="M2201" s="68" t="s">
        <v>2002</v>
      </c>
      <c r="N2201" s="143">
        <f>IF(対応ガラス検索!$E$2="-","",IF(対応ガラス検索!$E$2&gt;=K2201,MAX($N$2:N2200)+1,""))</f>
        <v>2200</v>
      </c>
      <c r="O2201" s="143">
        <f>IF(対応ガラス検索!$E$2="-","",IF(L2201&lt;=0.65,MAX($O$2:O2200)+1,""))</f>
        <v>2200</v>
      </c>
      <c r="P2201" s="144"/>
      <c r="Q2201" s="145"/>
    </row>
    <row r="2202" spans="1:17" x14ac:dyDescent="0.4">
      <c r="A2202" s="68">
        <v>2201</v>
      </c>
      <c r="B2202" s="68" t="s">
        <v>2295</v>
      </c>
      <c r="C2202" s="68" t="s">
        <v>2198</v>
      </c>
      <c r="D2202" s="68" t="s">
        <v>2051</v>
      </c>
      <c r="E2202" s="68" t="s">
        <v>2052</v>
      </c>
      <c r="F2202" s="68" t="s">
        <v>2053</v>
      </c>
      <c r="G2202" s="68" t="s">
        <v>1958</v>
      </c>
      <c r="H2202" s="68" t="s">
        <v>1959</v>
      </c>
      <c r="I2202" s="68">
        <v>6</v>
      </c>
      <c r="J2202" s="68" t="s">
        <v>2296</v>
      </c>
      <c r="K2202" s="68">
        <v>2.5</v>
      </c>
      <c r="L2202" s="68">
        <v>0.56999999999999995</v>
      </c>
      <c r="M2202" s="68" t="s">
        <v>2002</v>
      </c>
      <c r="N2202" s="143">
        <f>IF(対応ガラス検索!$E$2="-","",IF(対応ガラス検索!$E$2&gt;=K2202,MAX($N$2:N2201)+1,""))</f>
        <v>2201</v>
      </c>
      <c r="O2202" s="143">
        <f>IF(対応ガラス検索!$E$2="-","",IF(L2202&lt;=0.65,MAX($O$2:O2201)+1,""))</f>
        <v>2201</v>
      </c>
      <c r="P2202" s="144"/>
      <c r="Q2202" s="145"/>
    </row>
    <row r="2203" spans="1:17" x14ac:dyDescent="0.4">
      <c r="A2203" s="68">
        <v>2202</v>
      </c>
      <c r="B2203" s="68" t="s">
        <v>2295</v>
      </c>
      <c r="C2203" s="68" t="s">
        <v>2198</v>
      </c>
      <c r="D2203" s="68" t="s">
        <v>2051</v>
      </c>
      <c r="E2203" s="68" t="s">
        <v>2052</v>
      </c>
      <c r="F2203" s="68" t="s">
        <v>2053</v>
      </c>
      <c r="G2203" s="68" t="s">
        <v>1958</v>
      </c>
      <c r="H2203" s="68" t="s">
        <v>1959</v>
      </c>
      <c r="I2203" s="68">
        <v>7</v>
      </c>
      <c r="J2203" s="68" t="s">
        <v>2296</v>
      </c>
      <c r="K2203" s="68">
        <v>2.2999999999999998</v>
      </c>
      <c r="L2203" s="68">
        <v>0.56999999999999995</v>
      </c>
      <c r="M2203" s="68" t="s">
        <v>2002</v>
      </c>
      <c r="N2203" s="143">
        <f>IF(対応ガラス検索!$E$2="-","",IF(対応ガラス検索!$E$2&gt;=K2203,MAX($N$2:N2202)+1,""))</f>
        <v>2202</v>
      </c>
      <c r="O2203" s="143">
        <f>IF(対応ガラス検索!$E$2="-","",IF(L2203&lt;=0.65,MAX($O$2:O2202)+1,""))</f>
        <v>2202</v>
      </c>
      <c r="P2203" s="144"/>
      <c r="Q2203" s="145"/>
    </row>
    <row r="2204" spans="1:17" x14ac:dyDescent="0.4">
      <c r="A2204" s="68">
        <v>2203</v>
      </c>
      <c r="B2204" s="68" t="s">
        <v>2295</v>
      </c>
      <c r="C2204" s="68" t="s">
        <v>2198</v>
      </c>
      <c r="D2204" s="68" t="s">
        <v>2051</v>
      </c>
      <c r="E2204" s="68" t="s">
        <v>2052</v>
      </c>
      <c r="F2204" s="68" t="s">
        <v>2053</v>
      </c>
      <c r="G2204" s="68" t="s">
        <v>1958</v>
      </c>
      <c r="H2204" s="68" t="s">
        <v>1959</v>
      </c>
      <c r="I2204" s="68">
        <v>8</v>
      </c>
      <c r="J2204" s="68" t="s">
        <v>2296</v>
      </c>
      <c r="K2204" s="142">
        <v>2.1</v>
      </c>
      <c r="L2204" s="68">
        <v>0.56999999999999995</v>
      </c>
      <c r="M2204" s="68" t="s">
        <v>2002</v>
      </c>
      <c r="N2204" s="143">
        <f>IF(対応ガラス検索!$E$2="-","",IF(対応ガラス検索!$E$2&gt;=K2204,MAX($N$2:N2203)+1,""))</f>
        <v>2203</v>
      </c>
      <c r="O2204" s="143">
        <f>IF(対応ガラス検索!$E$2="-","",IF(L2204&lt;=0.65,MAX($O$2:O2203)+1,""))</f>
        <v>2203</v>
      </c>
      <c r="P2204" s="144"/>
      <c r="Q2204" s="145"/>
    </row>
    <row r="2205" spans="1:17" x14ac:dyDescent="0.4">
      <c r="A2205" s="68">
        <v>2204</v>
      </c>
      <c r="B2205" s="68" t="s">
        <v>2295</v>
      </c>
      <c r="C2205" s="68" t="s">
        <v>2198</v>
      </c>
      <c r="D2205" s="68" t="s">
        <v>2051</v>
      </c>
      <c r="E2205" s="68" t="s">
        <v>2052</v>
      </c>
      <c r="F2205" s="68" t="s">
        <v>2053</v>
      </c>
      <c r="G2205" s="68" t="s">
        <v>1958</v>
      </c>
      <c r="H2205" s="68" t="s">
        <v>1959</v>
      </c>
      <c r="I2205" s="68">
        <v>9</v>
      </c>
      <c r="J2205" s="68" t="s">
        <v>2296</v>
      </c>
      <c r="K2205" s="68">
        <v>2</v>
      </c>
      <c r="L2205" s="68">
        <v>0.56999999999999995</v>
      </c>
      <c r="M2205" s="68" t="s">
        <v>2002</v>
      </c>
      <c r="N2205" s="143">
        <f>IF(対応ガラス検索!$E$2="-","",IF(対応ガラス検索!$E$2&gt;=K2205,MAX($N$2:N2204)+1,""))</f>
        <v>2204</v>
      </c>
      <c r="O2205" s="143">
        <f>IF(対応ガラス検索!$E$2="-","",IF(L2205&lt;=0.65,MAX($O$2:O2204)+1,""))</f>
        <v>2204</v>
      </c>
      <c r="P2205" s="144"/>
      <c r="Q2205" s="145"/>
    </row>
    <row r="2206" spans="1:17" x14ac:dyDescent="0.4">
      <c r="A2206" s="68">
        <v>2205</v>
      </c>
      <c r="B2206" s="68" t="s">
        <v>2295</v>
      </c>
      <c r="C2206" s="68" t="s">
        <v>2198</v>
      </c>
      <c r="D2206" s="68" t="s">
        <v>2051</v>
      </c>
      <c r="E2206" s="68" t="s">
        <v>2052</v>
      </c>
      <c r="F2206" s="68" t="s">
        <v>2053</v>
      </c>
      <c r="G2206" s="68" t="s">
        <v>1958</v>
      </c>
      <c r="H2206" s="68" t="s">
        <v>1959</v>
      </c>
      <c r="I2206" s="68">
        <v>10</v>
      </c>
      <c r="J2206" s="68" t="s">
        <v>2296</v>
      </c>
      <c r="K2206" s="68">
        <v>1.8</v>
      </c>
      <c r="L2206" s="68">
        <v>0.56999999999999995</v>
      </c>
      <c r="M2206" s="68" t="s">
        <v>2002</v>
      </c>
      <c r="N2206" s="143">
        <f>IF(対応ガラス検索!$E$2="-","",IF(対応ガラス検索!$E$2&gt;=K2206,MAX($N$2:N2205)+1,""))</f>
        <v>2205</v>
      </c>
      <c r="O2206" s="143">
        <f>IF(対応ガラス検索!$E$2="-","",IF(L2206&lt;=0.65,MAX($O$2:O2205)+1,""))</f>
        <v>2205</v>
      </c>
      <c r="P2206" s="144"/>
      <c r="Q2206" s="145"/>
    </row>
    <row r="2207" spans="1:17" x14ac:dyDescent="0.4">
      <c r="A2207" s="68">
        <v>2206</v>
      </c>
      <c r="B2207" s="68" t="s">
        <v>2295</v>
      </c>
      <c r="C2207" s="68" t="s">
        <v>2198</v>
      </c>
      <c r="D2207" s="68" t="s">
        <v>2051</v>
      </c>
      <c r="E2207" s="68" t="s">
        <v>2052</v>
      </c>
      <c r="F2207" s="68" t="s">
        <v>2053</v>
      </c>
      <c r="G2207" s="68" t="s">
        <v>1958</v>
      </c>
      <c r="H2207" s="68" t="s">
        <v>1959</v>
      </c>
      <c r="I2207" s="68">
        <v>11</v>
      </c>
      <c r="J2207" s="68" t="s">
        <v>2296</v>
      </c>
      <c r="K2207" s="68">
        <v>1.7</v>
      </c>
      <c r="L2207" s="68">
        <v>0.56999999999999995</v>
      </c>
      <c r="M2207" s="68" t="s">
        <v>2002</v>
      </c>
      <c r="N2207" s="143">
        <f>IF(対応ガラス検索!$E$2="-","",IF(対応ガラス検索!$E$2&gt;=K2207,MAX($N$2:N2206)+1,""))</f>
        <v>2206</v>
      </c>
      <c r="O2207" s="143">
        <f>IF(対応ガラス検索!$E$2="-","",IF(L2207&lt;=0.65,MAX($O$2:O2206)+1,""))</f>
        <v>2206</v>
      </c>
      <c r="P2207" s="144"/>
      <c r="Q2207" s="145"/>
    </row>
    <row r="2208" spans="1:17" x14ac:dyDescent="0.4">
      <c r="A2208" s="68">
        <v>2207</v>
      </c>
      <c r="B2208" s="68" t="s">
        <v>2295</v>
      </c>
      <c r="C2208" s="68" t="s">
        <v>2198</v>
      </c>
      <c r="D2208" s="68" t="s">
        <v>2051</v>
      </c>
      <c r="E2208" s="68" t="s">
        <v>2052</v>
      </c>
      <c r="F2208" s="68" t="s">
        <v>2053</v>
      </c>
      <c r="G2208" s="68" t="s">
        <v>1958</v>
      </c>
      <c r="H2208" s="68" t="s">
        <v>1959</v>
      </c>
      <c r="I2208" s="68">
        <v>12</v>
      </c>
      <c r="J2208" s="68" t="s">
        <v>2296</v>
      </c>
      <c r="K2208" s="68">
        <v>1.6</v>
      </c>
      <c r="L2208" s="68">
        <v>0.56999999999999995</v>
      </c>
      <c r="M2208" s="68" t="s">
        <v>2002</v>
      </c>
      <c r="N2208" s="143">
        <f>IF(対応ガラス検索!$E$2="-","",IF(対応ガラス検索!$E$2&gt;=K2208,MAX($N$2:N2207)+1,""))</f>
        <v>2207</v>
      </c>
      <c r="O2208" s="143">
        <f>IF(対応ガラス検索!$E$2="-","",IF(L2208&lt;=0.65,MAX($O$2:O2207)+1,""))</f>
        <v>2207</v>
      </c>
      <c r="P2208" s="144"/>
      <c r="Q2208" s="145"/>
    </row>
    <row r="2209" spans="1:17" x14ac:dyDescent="0.4">
      <c r="A2209" s="68">
        <v>2208</v>
      </c>
      <c r="B2209" s="68" t="s">
        <v>2295</v>
      </c>
      <c r="C2209" s="68" t="s">
        <v>2198</v>
      </c>
      <c r="D2209" s="68" t="s">
        <v>2051</v>
      </c>
      <c r="E2209" s="68" t="s">
        <v>2052</v>
      </c>
      <c r="F2209" s="68" t="s">
        <v>2053</v>
      </c>
      <c r="G2209" s="68" t="s">
        <v>1958</v>
      </c>
      <c r="H2209" s="68" t="s">
        <v>1959</v>
      </c>
      <c r="I2209" s="68">
        <v>13</v>
      </c>
      <c r="J2209" s="68" t="s">
        <v>2296</v>
      </c>
      <c r="K2209" s="68">
        <v>1.6</v>
      </c>
      <c r="L2209" s="68">
        <v>0.56999999999999995</v>
      </c>
      <c r="M2209" s="68" t="s">
        <v>2002</v>
      </c>
      <c r="N2209" s="143">
        <f>IF(対応ガラス検索!$E$2="-","",IF(対応ガラス検索!$E$2&gt;=K2209,MAX($N$2:N2208)+1,""))</f>
        <v>2208</v>
      </c>
      <c r="O2209" s="143">
        <f>IF(対応ガラス検索!$E$2="-","",IF(L2209&lt;=0.65,MAX($O$2:O2208)+1,""))</f>
        <v>2208</v>
      </c>
      <c r="P2209" s="144"/>
      <c r="Q2209" s="145"/>
    </row>
    <row r="2210" spans="1:17" x14ac:dyDescent="0.4">
      <c r="A2210" s="68">
        <v>2209</v>
      </c>
      <c r="B2210" s="68" t="s">
        <v>2295</v>
      </c>
      <c r="C2210" s="68" t="s">
        <v>2198</v>
      </c>
      <c r="D2210" s="68" t="s">
        <v>2051</v>
      </c>
      <c r="E2210" s="68" t="s">
        <v>2052</v>
      </c>
      <c r="F2210" s="68" t="s">
        <v>2053</v>
      </c>
      <c r="G2210" s="68" t="s">
        <v>1958</v>
      </c>
      <c r="H2210" s="68" t="s">
        <v>1959</v>
      </c>
      <c r="I2210" s="68">
        <v>6</v>
      </c>
      <c r="J2210" s="68" t="s">
        <v>2267</v>
      </c>
      <c r="K2210" s="68">
        <v>2</v>
      </c>
      <c r="L2210" s="68">
        <v>0.56999999999999995</v>
      </c>
      <c r="M2210" s="68" t="s">
        <v>2002</v>
      </c>
      <c r="N2210" s="143">
        <f>IF(対応ガラス検索!$E$2="-","",IF(対応ガラス検索!$E$2&gt;=K2210,MAX($N$2:N2209)+1,""))</f>
        <v>2209</v>
      </c>
      <c r="O2210" s="143">
        <f>IF(対応ガラス検索!$E$2="-","",IF(L2210&lt;=0.65,MAX($O$2:O2209)+1,""))</f>
        <v>2209</v>
      </c>
      <c r="P2210" s="144"/>
      <c r="Q2210" s="145"/>
    </row>
    <row r="2211" spans="1:17" x14ac:dyDescent="0.4">
      <c r="A2211" s="68">
        <v>2210</v>
      </c>
      <c r="B2211" s="68" t="s">
        <v>2295</v>
      </c>
      <c r="C2211" s="68" t="s">
        <v>2198</v>
      </c>
      <c r="D2211" s="68" t="s">
        <v>2051</v>
      </c>
      <c r="E2211" s="68" t="s">
        <v>2052</v>
      </c>
      <c r="F2211" s="68" t="s">
        <v>2053</v>
      </c>
      <c r="G2211" s="68" t="s">
        <v>1958</v>
      </c>
      <c r="H2211" s="68" t="s">
        <v>1959</v>
      </c>
      <c r="I2211" s="68">
        <v>7</v>
      </c>
      <c r="J2211" s="68" t="s">
        <v>2267</v>
      </c>
      <c r="K2211" s="68">
        <v>1.9</v>
      </c>
      <c r="L2211" s="68">
        <v>0.56999999999999995</v>
      </c>
      <c r="M2211" s="68" t="s">
        <v>2002</v>
      </c>
      <c r="N2211" s="143">
        <f>IF(対応ガラス検索!$E$2="-","",IF(対応ガラス検索!$E$2&gt;=K2211,MAX($N$2:N2210)+1,""))</f>
        <v>2210</v>
      </c>
      <c r="O2211" s="143">
        <f>IF(対応ガラス検索!$E$2="-","",IF(L2211&lt;=0.65,MAX($O$2:O2210)+1,""))</f>
        <v>2210</v>
      </c>
      <c r="P2211" s="144"/>
      <c r="Q2211" s="145"/>
    </row>
    <row r="2212" spans="1:17" x14ac:dyDescent="0.4">
      <c r="A2212" s="68">
        <v>2211</v>
      </c>
      <c r="B2212" s="68" t="s">
        <v>2295</v>
      </c>
      <c r="C2212" s="68" t="s">
        <v>2198</v>
      </c>
      <c r="D2212" s="68" t="s">
        <v>2051</v>
      </c>
      <c r="E2212" s="68" t="s">
        <v>2052</v>
      </c>
      <c r="F2212" s="68" t="s">
        <v>2053</v>
      </c>
      <c r="G2212" s="68" t="s">
        <v>1958</v>
      </c>
      <c r="H2212" s="68" t="s">
        <v>1959</v>
      </c>
      <c r="I2212" s="68">
        <v>8</v>
      </c>
      <c r="J2212" s="68" t="s">
        <v>2267</v>
      </c>
      <c r="K2212" s="68">
        <v>1.7</v>
      </c>
      <c r="L2212" s="68">
        <v>0.56999999999999995</v>
      </c>
      <c r="M2212" s="68" t="s">
        <v>2002</v>
      </c>
      <c r="N2212" s="143">
        <f>IF(対応ガラス検索!$E$2="-","",IF(対応ガラス検索!$E$2&gt;=K2212,MAX($N$2:N2211)+1,""))</f>
        <v>2211</v>
      </c>
      <c r="O2212" s="143">
        <f>IF(対応ガラス検索!$E$2="-","",IF(L2212&lt;=0.65,MAX($O$2:O2211)+1,""))</f>
        <v>2211</v>
      </c>
      <c r="P2212" s="144"/>
      <c r="Q2212" s="145"/>
    </row>
    <row r="2213" spans="1:17" x14ac:dyDescent="0.4">
      <c r="A2213" s="68">
        <v>2212</v>
      </c>
      <c r="B2213" s="68" t="s">
        <v>2295</v>
      </c>
      <c r="C2213" s="68" t="s">
        <v>2198</v>
      </c>
      <c r="D2213" s="68" t="s">
        <v>2051</v>
      </c>
      <c r="E2213" s="68" t="s">
        <v>2052</v>
      </c>
      <c r="F2213" s="68" t="s">
        <v>2053</v>
      </c>
      <c r="G2213" s="68" t="s">
        <v>1958</v>
      </c>
      <c r="H2213" s="68" t="s">
        <v>1959</v>
      </c>
      <c r="I2213" s="68">
        <v>9</v>
      </c>
      <c r="J2213" s="68" t="s">
        <v>2267</v>
      </c>
      <c r="K2213" s="68">
        <v>1.6</v>
      </c>
      <c r="L2213" s="68">
        <v>0.56999999999999995</v>
      </c>
      <c r="M2213" s="68" t="s">
        <v>2002</v>
      </c>
      <c r="N2213" s="143">
        <f>IF(対応ガラス検索!$E$2="-","",IF(対応ガラス検索!$E$2&gt;=K2213,MAX($N$2:N2212)+1,""))</f>
        <v>2212</v>
      </c>
      <c r="O2213" s="143">
        <f>IF(対応ガラス検索!$E$2="-","",IF(L2213&lt;=0.65,MAX($O$2:O2212)+1,""))</f>
        <v>2212</v>
      </c>
      <c r="P2213" s="144"/>
      <c r="Q2213" s="145"/>
    </row>
    <row r="2214" spans="1:17" x14ac:dyDescent="0.4">
      <c r="A2214" s="68">
        <v>2213</v>
      </c>
      <c r="B2214" s="68" t="s">
        <v>2295</v>
      </c>
      <c r="C2214" s="68" t="s">
        <v>2198</v>
      </c>
      <c r="D2214" s="68" t="s">
        <v>2051</v>
      </c>
      <c r="E2214" s="68" t="s">
        <v>2052</v>
      </c>
      <c r="F2214" s="68" t="s">
        <v>2053</v>
      </c>
      <c r="G2214" s="68" t="s">
        <v>1958</v>
      </c>
      <c r="H2214" s="68" t="s">
        <v>1959</v>
      </c>
      <c r="I2214" s="68">
        <v>10</v>
      </c>
      <c r="J2214" s="68" t="s">
        <v>2267</v>
      </c>
      <c r="K2214" s="68">
        <v>1.5</v>
      </c>
      <c r="L2214" s="68">
        <v>0.56999999999999995</v>
      </c>
      <c r="M2214" s="68" t="s">
        <v>2002</v>
      </c>
      <c r="N2214" s="143">
        <f>IF(対応ガラス検索!$E$2="-","",IF(対応ガラス検索!$E$2&gt;=K2214,MAX($N$2:N2213)+1,""))</f>
        <v>2213</v>
      </c>
      <c r="O2214" s="143">
        <f>IF(対応ガラス検索!$E$2="-","",IF(L2214&lt;=0.65,MAX($O$2:O2213)+1,""))</f>
        <v>2213</v>
      </c>
      <c r="P2214" s="144"/>
      <c r="Q2214" s="145"/>
    </row>
    <row r="2215" spans="1:17" x14ac:dyDescent="0.4">
      <c r="A2215" s="68">
        <v>2214</v>
      </c>
      <c r="B2215" s="68" t="s">
        <v>2295</v>
      </c>
      <c r="C2215" s="68" t="s">
        <v>2198</v>
      </c>
      <c r="D2215" s="68" t="s">
        <v>2051</v>
      </c>
      <c r="E2215" s="68" t="s">
        <v>2052</v>
      </c>
      <c r="F2215" s="68" t="s">
        <v>2053</v>
      </c>
      <c r="G2215" s="68" t="s">
        <v>1958</v>
      </c>
      <c r="H2215" s="68" t="s">
        <v>1959</v>
      </c>
      <c r="I2215" s="68">
        <v>11</v>
      </c>
      <c r="J2215" s="68" t="s">
        <v>2267</v>
      </c>
      <c r="K2215" s="68">
        <v>1.4</v>
      </c>
      <c r="L2215" s="68">
        <v>0.56999999999999995</v>
      </c>
      <c r="M2215" s="68" t="s">
        <v>2002</v>
      </c>
      <c r="N2215" s="143">
        <f>IF(対応ガラス検索!$E$2="-","",IF(対応ガラス検索!$E$2&gt;=K2215,MAX($N$2:N2214)+1,""))</f>
        <v>2214</v>
      </c>
      <c r="O2215" s="143">
        <f>IF(対応ガラス検索!$E$2="-","",IF(L2215&lt;=0.65,MAX($O$2:O2214)+1,""))</f>
        <v>2214</v>
      </c>
      <c r="P2215" s="144"/>
      <c r="Q2215" s="145"/>
    </row>
    <row r="2216" spans="1:17" x14ac:dyDescent="0.4">
      <c r="A2216" s="68">
        <v>2215</v>
      </c>
      <c r="B2216" s="68" t="s">
        <v>2295</v>
      </c>
      <c r="C2216" s="68" t="s">
        <v>2198</v>
      </c>
      <c r="D2216" s="68" t="s">
        <v>2051</v>
      </c>
      <c r="E2216" s="68" t="s">
        <v>2052</v>
      </c>
      <c r="F2216" s="68" t="s">
        <v>2053</v>
      </c>
      <c r="G2216" s="68" t="s">
        <v>1958</v>
      </c>
      <c r="H2216" s="68" t="s">
        <v>1959</v>
      </c>
      <c r="I2216" s="68">
        <v>12</v>
      </c>
      <c r="J2216" s="68" t="s">
        <v>2267</v>
      </c>
      <c r="K2216" s="68">
        <v>1.3</v>
      </c>
      <c r="L2216" s="68">
        <v>0.56999999999999995</v>
      </c>
      <c r="M2216" s="68" t="s">
        <v>2002</v>
      </c>
      <c r="N2216" s="143">
        <f>IF(対応ガラス検索!$E$2="-","",IF(対応ガラス検索!$E$2&gt;=K2216,MAX($N$2:N2215)+1,""))</f>
        <v>2215</v>
      </c>
      <c r="O2216" s="143">
        <f>IF(対応ガラス検索!$E$2="-","",IF(L2216&lt;=0.65,MAX($O$2:O2215)+1,""))</f>
        <v>2215</v>
      </c>
      <c r="P2216" s="144"/>
      <c r="Q2216" s="145"/>
    </row>
    <row r="2217" spans="1:17" x14ac:dyDescent="0.4">
      <c r="A2217" s="68">
        <v>2216</v>
      </c>
      <c r="B2217" s="68" t="s">
        <v>2295</v>
      </c>
      <c r="C2217" s="68" t="s">
        <v>2198</v>
      </c>
      <c r="D2217" s="68" t="s">
        <v>2051</v>
      </c>
      <c r="E2217" s="68" t="s">
        <v>2052</v>
      </c>
      <c r="F2217" s="68" t="s">
        <v>2053</v>
      </c>
      <c r="G2217" s="68" t="s">
        <v>1958</v>
      </c>
      <c r="H2217" s="68" t="s">
        <v>1959</v>
      </c>
      <c r="I2217" s="68">
        <v>13</v>
      </c>
      <c r="J2217" s="68" t="s">
        <v>2267</v>
      </c>
      <c r="K2217" s="142">
        <v>1.3</v>
      </c>
      <c r="L2217" s="68">
        <v>0.56999999999999995</v>
      </c>
      <c r="M2217" s="68" t="s">
        <v>2002</v>
      </c>
      <c r="N2217" s="143">
        <f>IF(対応ガラス検索!$E$2="-","",IF(対応ガラス検索!$E$2&gt;=K2217,MAX($N$2:N2216)+1,""))</f>
        <v>2216</v>
      </c>
      <c r="O2217" s="143">
        <f>IF(対応ガラス検索!$E$2="-","",IF(L2217&lt;=0.65,MAX($O$2:O2216)+1,""))</f>
        <v>2216</v>
      </c>
      <c r="P2217" s="144"/>
      <c r="Q2217" s="145"/>
    </row>
    <row r="2218" spans="1:17" x14ac:dyDescent="0.4">
      <c r="A2218" s="68">
        <v>2217</v>
      </c>
      <c r="B2218" s="68" t="s">
        <v>2295</v>
      </c>
      <c r="C2218" s="68" t="s">
        <v>2198</v>
      </c>
      <c r="D2218" s="68" t="s">
        <v>2054</v>
      </c>
      <c r="E2218" s="68" t="s">
        <v>2052</v>
      </c>
      <c r="F2218" s="68" t="s">
        <v>2053</v>
      </c>
      <c r="G2218" s="68" t="s">
        <v>1962</v>
      </c>
      <c r="H2218" s="68" t="s">
        <v>1963</v>
      </c>
      <c r="I2218" s="68">
        <v>6</v>
      </c>
      <c r="J2218" s="68" t="s">
        <v>2296</v>
      </c>
      <c r="K2218" s="68">
        <v>2.5</v>
      </c>
      <c r="L2218" s="68">
        <v>0.56999999999999995</v>
      </c>
      <c r="M2218" s="68" t="s">
        <v>2002</v>
      </c>
      <c r="N2218" s="143">
        <f>IF(対応ガラス検索!$E$2="-","",IF(対応ガラス検索!$E$2&gt;=K2218,MAX($N$2:N2217)+1,""))</f>
        <v>2217</v>
      </c>
      <c r="O2218" s="143">
        <f>IF(対応ガラス検索!$E$2="-","",IF(L2218&lt;=0.65,MAX($O$2:O2217)+1,""))</f>
        <v>2217</v>
      </c>
      <c r="P2218" s="144"/>
      <c r="Q2218" s="145"/>
    </row>
    <row r="2219" spans="1:17" x14ac:dyDescent="0.4">
      <c r="A2219" s="68">
        <v>2218</v>
      </c>
      <c r="B2219" s="68" t="s">
        <v>2295</v>
      </c>
      <c r="C2219" s="68" t="s">
        <v>2198</v>
      </c>
      <c r="D2219" s="68" t="s">
        <v>2054</v>
      </c>
      <c r="E2219" s="68" t="s">
        <v>2052</v>
      </c>
      <c r="F2219" s="68" t="s">
        <v>2053</v>
      </c>
      <c r="G2219" s="68" t="s">
        <v>1962</v>
      </c>
      <c r="H2219" s="68" t="s">
        <v>1963</v>
      </c>
      <c r="I2219" s="68">
        <v>7</v>
      </c>
      <c r="J2219" s="68" t="s">
        <v>2296</v>
      </c>
      <c r="K2219" s="68">
        <v>2.2999999999999998</v>
      </c>
      <c r="L2219" s="68">
        <v>0.56999999999999995</v>
      </c>
      <c r="M2219" s="68" t="s">
        <v>2002</v>
      </c>
      <c r="N2219" s="143">
        <f>IF(対応ガラス検索!$E$2="-","",IF(対応ガラス検索!$E$2&gt;=K2219,MAX($N$2:N2218)+1,""))</f>
        <v>2218</v>
      </c>
      <c r="O2219" s="143">
        <f>IF(対応ガラス検索!$E$2="-","",IF(L2219&lt;=0.65,MAX($O$2:O2218)+1,""))</f>
        <v>2218</v>
      </c>
      <c r="P2219" s="144"/>
      <c r="Q2219" s="145"/>
    </row>
    <row r="2220" spans="1:17" x14ac:dyDescent="0.4">
      <c r="A2220" s="68">
        <v>2219</v>
      </c>
      <c r="B2220" s="68" t="s">
        <v>2295</v>
      </c>
      <c r="C2220" s="68" t="s">
        <v>2198</v>
      </c>
      <c r="D2220" s="68" t="s">
        <v>2054</v>
      </c>
      <c r="E2220" s="68" t="s">
        <v>2052</v>
      </c>
      <c r="F2220" s="68" t="s">
        <v>2053</v>
      </c>
      <c r="G2220" s="68" t="s">
        <v>1962</v>
      </c>
      <c r="H2220" s="68" t="s">
        <v>1963</v>
      </c>
      <c r="I2220" s="68">
        <v>8</v>
      </c>
      <c r="J2220" s="68" t="s">
        <v>2296</v>
      </c>
      <c r="K2220" s="68">
        <v>2.1</v>
      </c>
      <c r="L2220" s="68">
        <v>0.56999999999999995</v>
      </c>
      <c r="M2220" s="68" t="s">
        <v>2002</v>
      </c>
      <c r="N2220" s="143">
        <f>IF(対応ガラス検索!$E$2="-","",IF(対応ガラス検索!$E$2&gt;=K2220,MAX($N$2:N2219)+1,""))</f>
        <v>2219</v>
      </c>
      <c r="O2220" s="143">
        <f>IF(対応ガラス検索!$E$2="-","",IF(L2220&lt;=0.65,MAX($O$2:O2219)+1,""))</f>
        <v>2219</v>
      </c>
      <c r="P2220" s="144"/>
      <c r="Q2220" s="145"/>
    </row>
    <row r="2221" spans="1:17" x14ac:dyDescent="0.4">
      <c r="A2221" s="68">
        <v>2220</v>
      </c>
      <c r="B2221" s="68" t="s">
        <v>2295</v>
      </c>
      <c r="C2221" s="68" t="s">
        <v>2198</v>
      </c>
      <c r="D2221" s="68" t="s">
        <v>2054</v>
      </c>
      <c r="E2221" s="68" t="s">
        <v>2052</v>
      </c>
      <c r="F2221" s="68" t="s">
        <v>2053</v>
      </c>
      <c r="G2221" s="68" t="s">
        <v>1962</v>
      </c>
      <c r="H2221" s="68" t="s">
        <v>1963</v>
      </c>
      <c r="I2221" s="68">
        <v>9</v>
      </c>
      <c r="J2221" s="68" t="s">
        <v>2296</v>
      </c>
      <c r="K2221" s="68">
        <v>2</v>
      </c>
      <c r="L2221" s="68">
        <v>0.56999999999999995</v>
      </c>
      <c r="M2221" s="68" t="s">
        <v>2002</v>
      </c>
      <c r="N2221" s="143">
        <f>IF(対応ガラス検索!$E$2="-","",IF(対応ガラス検索!$E$2&gt;=K2221,MAX($N$2:N2220)+1,""))</f>
        <v>2220</v>
      </c>
      <c r="O2221" s="143">
        <f>IF(対応ガラス検索!$E$2="-","",IF(L2221&lt;=0.65,MAX($O$2:O2220)+1,""))</f>
        <v>2220</v>
      </c>
      <c r="P2221" s="144"/>
      <c r="Q2221" s="145"/>
    </row>
    <row r="2222" spans="1:17" x14ac:dyDescent="0.4">
      <c r="A2222" s="68">
        <v>2221</v>
      </c>
      <c r="B2222" s="68" t="s">
        <v>2295</v>
      </c>
      <c r="C2222" s="68" t="s">
        <v>2198</v>
      </c>
      <c r="D2222" s="68" t="s">
        <v>2054</v>
      </c>
      <c r="E2222" s="68" t="s">
        <v>2052</v>
      </c>
      <c r="F2222" s="68" t="s">
        <v>2053</v>
      </c>
      <c r="G2222" s="68" t="s">
        <v>1962</v>
      </c>
      <c r="H2222" s="68" t="s">
        <v>1963</v>
      </c>
      <c r="I2222" s="68">
        <v>10</v>
      </c>
      <c r="J2222" s="68" t="s">
        <v>2296</v>
      </c>
      <c r="K2222" s="68">
        <v>1.8</v>
      </c>
      <c r="L2222" s="68">
        <v>0.56999999999999995</v>
      </c>
      <c r="M2222" s="68" t="s">
        <v>2002</v>
      </c>
      <c r="N2222" s="143">
        <f>IF(対応ガラス検索!$E$2="-","",IF(対応ガラス検索!$E$2&gt;=K2222,MAX($N$2:N2221)+1,""))</f>
        <v>2221</v>
      </c>
      <c r="O2222" s="143">
        <f>IF(対応ガラス検索!$E$2="-","",IF(L2222&lt;=0.65,MAX($O$2:O2221)+1,""))</f>
        <v>2221</v>
      </c>
      <c r="P2222" s="144"/>
      <c r="Q2222" s="145"/>
    </row>
    <row r="2223" spans="1:17" x14ac:dyDescent="0.4">
      <c r="A2223" s="68">
        <v>2222</v>
      </c>
      <c r="B2223" s="68" t="s">
        <v>2295</v>
      </c>
      <c r="C2223" s="68" t="s">
        <v>2198</v>
      </c>
      <c r="D2223" s="68" t="s">
        <v>2054</v>
      </c>
      <c r="E2223" s="68" t="s">
        <v>2052</v>
      </c>
      <c r="F2223" s="68" t="s">
        <v>2053</v>
      </c>
      <c r="G2223" s="68" t="s">
        <v>1962</v>
      </c>
      <c r="H2223" s="68" t="s">
        <v>1963</v>
      </c>
      <c r="I2223" s="68">
        <v>11</v>
      </c>
      <c r="J2223" s="68" t="s">
        <v>2296</v>
      </c>
      <c r="K2223" s="68">
        <v>1.7</v>
      </c>
      <c r="L2223" s="68">
        <v>0.56999999999999995</v>
      </c>
      <c r="M2223" s="68" t="s">
        <v>2002</v>
      </c>
      <c r="N2223" s="143">
        <f>IF(対応ガラス検索!$E$2="-","",IF(対応ガラス検索!$E$2&gt;=K2223,MAX($N$2:N2222)+1,""))</f>
        <v>2222</v>
      </c>
      <c r="O2223" s="143">
        <f>IF(対応ガラス検索!$E$2="-","",IF(L2223&lt;=0.65,MAX($O$2:O2222)+1,""))</f>
        <v>2222</v>
      </c>
      <c r="P2223" s="144"/>
      <c r="Q2223" s="145"/>
    </row>
    <row r="2224" spans="1:17" x14ac:dyDescent="0.4">
      <c r="A2224" s="68">
        <v>2223</v>
      </c>
      <c r="B2224" s="68" t="s">
        <v>2295</v>
      </c>
      <c r="C2224" s="68" t="s">
        <v>2198</v>
      </c>
      <c r="D2224" s="68" t="s">
        <v>2054</v>
      </c>
      <c r="E2224" s="68" t="s">
        <v>2052</v>
      </c>
      <c r="F2224" s="68" t="s">
        <v>2053</v>
      </c>
      <c r="G2224" s="68" t="s">
        <v>1962</v>
      </c>
      <c r="H2224" s="68" t="s">
        <v>1963</v>
      </c>
      <c r="I2224" s="68">
        <v>12</v>
      </c>
      <c r="J2224" s="68" t="s">
        <v>2296</v>
      </c>
      <c r="K2224" s="68">
        <v>1.6</v>
      </c>
      <c r="L2224" s="68">
        <v>0.56999999999999995</v>
      </c>
      <c r="M2224" s="68" t="s">
        <v>2002</v>
      </c>
      <c r="N2224" s="143">
        <f>IF(対応ガラス検索!$E$2="-","",IF(対応ガラス検索!$E$2&gt;=K2224,MAX($N$2:N2223)+1,""))</f>
        <v>2223</v>
      </c>
      <c r="O2224" s="143">
        <f>IF(対応ガラス検索!$E$2="-","",IF(L2224&lt;=0.65,MAX($O$2:O2223)+1,""))</f>
        <v>2223</v>
      </c>
      <c r="P2224" s="144"/>
      <c r="Q2224" s="145"/>
    </row>
    <row r="2225" spans="1:17" x14ac:dyDescent="0.4">
      <c r="A2225" s="68">
        <v>2224</v>
      </c>
      <c r="B2225" s="68" t="s">
        <v>2295</v>
      </c>
      <c r="C2225" s="68" t="s">
        <v>2198</v>
      </c>
      <c r="D2225" s="68" t="s">
        <v>2054</v>
      </c>
      <c r="E2225" s="68" t="s">
        <v>2052</v>
      </c>
      <c r="F2225" s="68" t="s">
        <v>2053</v>
      </c>
      <c r="G2225" s="68" t="s">
        <v>1962</v>
      </c>
      <c r="H2225" s="68" t="s">
        <v>1963</v>
      </c>
      <c r="I2225" s="68">
        <v>13</v>
      </c>
      <c r="J2225" s="68" t="s">
        <v>2296</v>
      </c>
      <c r="K2225" s="68">
        <v>1.6</v>
      </c>
      <c r="L2225" s="68">
        <v>0.56999999999999995</v>
      </c>
      <c r="M2225" s="68" t="s">
        <v>2002</v>
      </c>
      <c r="N2225" s="143">
        <f>IF(対応ガラス検索!$E$2="-","",IF(対応ガラス検索!$E$2&gt;=K2225,MAX($N$2:N2224)+1,""))</f>
        <v>2224</v>
      </c>
      <c r="O2225" s="143">
        <f>IF(対応ガラス検索!$E$2="-","",IF(L2225&lt;=0.65,MAX($O$2:O2224)+1,""))</f>
        <v>2224</v>
      </c>
      <c r="P2225" s="144"/>
      <c r="Q2225" s="145"/>
    </row>
    <row r="2226" spans="1:17" x14ac:dyDescent="0.4">
      <c r="A2226" s="68">
        <v>2225</v>
      </c>
      <c r="B2226" s="68" t="s">
        <v>2295</v>
      </c>
      <c r="C2226" s="68" t="s">
        <v>2198</v>
      </c>
      <c r="D2226" s="68" t="s">
        <v>2054</v>
      </c>
      <c r="E2226" s="68" t="s">
        <v>2052</v>
      </c>
      <c r="F2226" s="68" t="s">
        <v>2053</v>
      </c>
      <c r="G2226" s="68" t="s">
        <v>1962</v>
      </c>
      <c r="H2226" s="68" t="s">
        <v>1963</v>
      </c>
      <c r="I2226" s="68">
        <v>6</v>
      </c>
      <c r="J2226" s="68" t="s">
        <v>2267</v>
      </c>
      <c r="K2226" s="68">
        <v>2</v>
      </c>
      <c r="L2226" s="68">
        <v>0.56999999999999995</v>
      </c>
      <c r="M2226" s="68" t="s">
        <v>2002</v>
      </c>
      <c r="N2226" s="143">
        <f>IF(対応ガラス検索!$E$2="-","",IF(対応ガラス検索!$E$2&gt;=K2226,MAX($N$2:N2225)+1,""))</f>
        <v>2225</v>
      </c>
      <c r="O2226" s="143">
        <f>IF(対応ガラス検索!$E$2="-","",IF(L2226&lt;=0.65,MAX($O$2:O2225)+1,""))</f>
        <v>2225</v>
      </c>
      <c r="P2226" s="144"/>
      <c r="Q2226" s="145"/>
    </row>
    <row r="2227" spans="1:17" x14ac:dyDescent="0.4">
      <c r="A2227" s="68">
        <v>2226</v>
      </c>
      <c r="B2227" s="68" t="s">
        <v>2295</v>
      </c>
      <c r="C2227" s="68" t="s">
        <v>2198</v>
      </c>
      <c r="D2227" s="68" t="s">
        <v>2054</v>
      </c>
      <c r="E2227" s="68" t="s">
        <v>2052</v>
      </c>
      <c r="F2227" s="68" t="s">
        <v>2053</v>
      </c>
      <c r="G2227" s="68" t="s">
        <v>1962</v>
      </c>
      <c r="H2227" s="68" t="s">
        <v>1963</v>
      </c>
      <c r="I2227" s="68">
        <v>7</v>
      </c>
      <c r="J2227" s="68" t="s">
        <v>2267</v>
      </c>
      <c r="K2227" s="68">
        <v>1.9</v>
      </c>
      <c r="L2227" s="68">
        <v>0.56999999999999995</v>
      </c>
      <c r="M2227" s="68" t="s">
        <v>2002</v>
      </c>
      <c r="N2227" s="143">
        <f>IF(対応ガラス検索!$E$2="-","",IF(対応ガラス検索!$E$2&gt;=K2227,MAX($N$2:N2226)+1,""))</f>
        <v>2226</v>
      </c>
      <c r="O2227" s="143">
        <f>IF(対応ガラス検索!$E$2="-","",IF(L2227&lt;=0.65,MAX($O$2:O2226)+1,""))</f>
        <v>2226</v>
      </c>
      <c r="P2227" s="144"/>
      <c r="Q2227" s="145"/>
    </row>
    <row r="2228" spans="1:17" x14ac:dyDescent="0.4">
      <c r="A2228" s="68">
        <v>2227</v>
      </c>
      <c r="B2228" s="68" t="s">
        <v>2295</v>
      </c>
      <c r="C2228" s="68" t="s">
        <v>2198</v>
      </c>
      <c r="D2228" s="68" t="s">
        <v>2054</v>
      </c>
      <c r="E2228" s="68" t="s">
        <v>2052</v>
      </c>
      <c r="F2228" s="68" t="s">
        <v>2053</v>
      </c>
      <c r="G2228" s="68" t="s">
        <v>1962</v>
      </c>
      <c r="H2228" s="68" t="s">
        <v>1963</v>
      </c>
      <c r="I2228" s="68">
        <v>8</v>
      </c>
      <c r="J2228" s="68" t="s">
        <v>2267</v>
      </c>
      <c r="K2228" s="68">
        <v>1.7</v>
      </c>
      <c r="L2228" s="68">
        <v>0.56999999999999995</v>
      </c>
      <c r="M2228" s="68" t="s">
        <v>2002</v>
      </c>
      <c r="N2228" s="143">
        <f>IF(対応ガラス検索!$E$2="-","",IF(対応ガラス検索!$E$2&gt;=K2228,MAX($N$2:N2227)+1,""))</f>
        <v>2227</v>
      </c>
      <c r="O2228" s="143">
        <f>IF(対応ガラス検索!$E$2="-","",IF(L2228&lt;=0.65,MAX($O$2:O2227)+1,""))</f>
        <v>2227</v>
      </c>
      <c r="P2228" s="144"/>
      <c r="Q2228" s="145"/>
    </row>
    <row r="2229" spans="1:17" x14ac:dyDescent="0.4">
      <c r="A2229" s="68">
        <v>2228</v>
      </c>
      <c r="B2229" s="68" t="s">
        <v>2295</v>
      </c>
      <c r="C2229" s="68" t="s">
        <v>2198</v>
      </c>
      <c r="D2229" s="68" t="s">
        <v>2054</v>
      </c>
      <c r="E2229" s="68" t="s">
        <v>2052</v>
      </c>
      <c r="F2229" s="68" t="s">
        <v>2053</v>
      </c>
      <c r="G2229" s="68" t="s">
        <v>1962</v>
      </c>
      <c r="H2229" s="68" t="s">
        <v>1963</v>
      </c>
      <c r="I2229" s="68">
        <v>9</v>
      </c>
      <c r="J2229" s="68" t="s">
        <v>2267</v>
      </c>
      <c r="K2229" s="68">
        <v>1.6</v>
      </c>
      <c r="L2229" s="68">
        <v>0.56999999999999995</v>
      </c>
      <c r="M2229" s="68" t="s">
        <v>2002</v>
      </c>
      <c r="N2229" s="143">
        <f>IF(対応ガラス検索!$E$2="-","",IF(対応ガラス検索!$E$2&gt;=K2229,MAX($N$2:N2228)+1,""))</f>
        <v>2228</v>
      </c>
      <c r="O2229" s="143">
        <f>IF(対応ガラス検索!$E$2="-","",IF(L2229&lt;=0.65,MAX($O$2:O2228)+1,""))</f>
        <v>2228</v>
      </c>
      <c r="P2229" s="144"/>
      <c r="Q2229" s="145"/>
    </row>
    <row r="2230" spans="1:17" x14ac:dyDescent="0.4">
      <c r="A2230" s="68">
        <v>2229</v>
      </c>
      <c r="B2230" s="68" t="s">
        <v>2295</v>
      </c>
      <c r="C2230" s="68" t="s">
        <v>2198</v>
      </c>
      <c r="D2230" s="68" t="s">
        <v>2054</v>
      </c>
      <c r="E2230" s="68" t="s">
        <v>2052</v>
      </c>
      <c r="F2230" s="68" t="s">
        <v>2053</v>
      </c>
      <c r="G2230" s="68" t="s">
        <v>1962</v>
      </c>
      <c r="H2230" s="68" t="s">
        <v>1963</v>
      </c>
      <c r="I2230" s="68">
        <v>10</v>
      </c>
      <c r="J2230" s="68" t="s">
        <v>2267</v>
      </c>
      <c r="K2230" s="142">
        <v>1.5</v>
      </c>
      <c r="L2230" s="68">
        <v>0.56999999999999995</v>
      </c>
      <c r="M2230" s="68" t="s">
        <v>2002</v>
      </c>
      <c r="N2230" s="143">
        <f>IF(対応ガラス検索!$E$2="-","",IF(対応ガラス検索!$E$2&gt;=K2230,MAX($N$2:N2229)+1,""))</f>
        <v>2229</v>
      </c>
      <c r="O2230" s="143">
        <f>IF(対応ガラス検索!$E$2="-","",IF(L2230&lt;=0.65,MAX($O$2:O2229)+1,""))</f>
        <v>2229</v>
      </c>
      <c r="P2230" s="144"/>
      <c r="Q2230" s="145"/>
    </row>
    <row r="2231" spans="1:17" x14ac:dyDescent="0.4">
      <c r="A2231" s="68">
        <v>2230</v>
      </c>
      <c r="B2231" s="68" t="s">
        <v>2295</v>
      </c>
      <c r="C2231" s="68" t="s">
        <v>2198</v>
      </c>
      <c r="D2231" s="68" t="s">
        <v>2054</v>
      </c>
      <c r="E2231" s="68" t="s">
        <v>2052</v>
      </c>
      <c r="F2231" s="68" t="s">
        <v>2053</v>
      </c>
      <c r="G2231" s="68" t="s">
        <v>1962</v>
      </c>
      <c r="H2231" s="68" t="s">
        <v>1963</v>
      </c>
      <c r="I2231" s="68">
        <v>11</v>
      </c>
      <c r="J2231" s="68" t="s">
        <v>2267</v>
      </c>
      <c r="K2231" s="142">
        <v>1.4</v>
      </c>
      <c r="L2231" s="68">
        <v>0.56999999999999995</v>
      </c>
      <c r="M2231" s="68" t="s">
        <v>2002</v>
      </c>
      <c r="N2231" s="143">
        <f>IF(対応ガラス検索!$E$2="-","",IF(対応ガラス検索!$E$2&gt;=K2231,MAX($N$2:N2230)+1,""))</f>
        <v>2230</v>
      </c>
      <c r="O2231" s="143">
        <f>IF(対応ガラス検索!$E$2="-","",IF(L2231&lt;=0.65,MAX($O$2:O2230)+1,""))</f>
        <v>2230</v>
      </c>
      <c r="P2231" s="144"/>
      <c r="Q2231" s="145"/>
    </row>
    <row r="2232" spans="1:17" x14ac:dyDescent="0.4">
      <c r="A2232" s="68">
        <v>2231</v>
      </c>
      <c r="B2232" s="68" t="s">
        <v>2295</v>
      </c>
      <c r="C2232" s="68" t="s">
        <v>2198</v>
      </c>
      <c r="D2232" s="68" t="s">
        <v>2054</v>
      </c>
      <c r="E2232" s="68" t="s">
        <v>2052</v>
      </c>
      <c r="F2232" s="68" t="s">
        <v>2053</v>
      </c>
      <c r="G2232" s="68" t="s">
        <v>1962</v>
      </c>
      <c r="H2232" s="68" t="s">
        <v>1963</v>
      </c>
      <c r="I2232" s="68">
        <v>12</v>
      </c>
      <c r="J2232" s="68" t="s">
        <v>2267</v>
      </c>
      <c r="K2232" s="68">
        <v>1.3</v>
      </c>
      <c r="L2232" s="68">
        <v>0.56999999999999995</v>
      </c>
      <c r="M2232" s="68" t="s">
        <v>2002</v>
      </c>
      <c r="N2232" s="143">
        <f>IF(対応ガラス検索!$E$2="-","",IF(対応ガラス検索!$E$2&gt;=K2232,MAX($N$2:N2231)+1,""))</f>
        <v>2231</v>
      </c>
      <c r="O2232" s="143">
        <f>IF(対応ガラス検索!$E$2="-","",IF(L2232&lt;=0.65,MAX($O$2:O2231)+1,""))</f>
        <v>2231</v>
      </c>
      <c r="P2232" s="144"/>
      <c r="Q2232" s="145"/>
    </row>
    <row r="2233" spans="1:17" x14ac:dyDescent="0.4">
      <c r="A2233" s="68">
        <v>2232</v>
      </c>
      <c r="B2233" s="68" t="s">
        <v>2295</v>
      </c>
      <c r="C2233" s="68" t="s">
        <v>2198</v>
      </c>
      <c r="D2233" s="68" t="s">
        <v>2054</v>
      </c>
      <c r="E2233" s="68" t="s">
        <v>2052</v>
      </c>
      <c r="F2233" s="68" t="s">
        <v>2053</v>
      </c>
      <c r="G2233" s="68" t="s">
        <v>1962</v>
      </c>
      <c r="H2233" s="68" t="s">
        <v>1963</v>
      </c>
      <c r="I2233" s="68">
        <v>13</v>
      </c>
      <c r="J2233" s="68" t="s">
        <v>2267</v>
      </c>
      <c r="K2233" s="68">
        <v>1.3</v>
      </c>
      <c r="L2233" s="68">
        <v>0.56999999999999995</v>
      </c>
      <c r="M2233" s="68" t="s">
        <v>2002</v>
      </c>
      <c r="N2233" s="143">
        <f>IF(対応ガラス検索!$E$2="-","",IF(対応ガラス検索!$E$2&gt;=K2233,MAX($N$2:N2232)+1,""))</f>
        <v>2232</v>
      </c>
      <c r="O2233" s="143">
        <f>IF(対応ガラス検索!$E$2="-","",IF(L2233&lt;=0.65,MAX($O$2:O2232)+1,""))</f>
        <v>2232</v>
      </c>
      <c r="P2233" s="144"/>
      <c r="Q2233" s="145"/>
    </row>
    <row r="2234" spans="1:17" x14ac:dyDescent="0.4">
      <c r="A2234" s="68">
        <v>2233</v>
      </c>
      <c r="B2234" s="68" t="s">
        <v>2295</v>
      </c>
      <c r="C2234" s="68" t="s">
        <v>2198</v>
      </c>
      <c r="D2234" s="68" t="s">
        <v>2055</v>
      </c>
      <c r="E2234" s="68" t="s">
        <v>2052</v>
      </c>
      <c r="F2234" s="68" t="s">
        <v>2053</v>
      </c>
      <c r="G2234" s="68" t="s">
        <v>1965</v>
      </c>
      <c r="H2234" s="68" t="s">
        <v>1966</v>
      </c>
      <c r="I2234" s="68">
        <v>6</v>
      </c>
      <c r="J2234" s="68" t="s">
        <v>2296</v>
      </c>
      <c r="K2234" s="68">
        <v>2.4</v>
      </c>
      <c r="L2234" s="68">
        <v>0.56999999999999995</v>
      </c>
      <c r="M2234" s="68" t="s">
        <v>2002</v>
      </c>
      <c r="N2234" s="143">
        <f>IF(対応ガラス検索!$E$2="-","",IF(対応ガラス検索!$E$2&gt;=K2234,MAX($N$2:N2233)+1,""))</f>
        <v>2233</v>
      </c>
      <c r="O2234" s="143">
        <f>IF(対応ガラス検索!$E$2="-","",IF(L2234&lt;=0.65,MAX($O$2:O2233)+1,""))</f>
        <v>2233</v>
      </c>
      <c r="P2234" s="144"/>
      <c r="Q2234" s="145"/>
    </row>
    <row r="2235" spans="1:17" x14ac:dyDescent="0.4">
      <c r="A2235" s="68">
        <v>2234</v>
      </c>
      <c r="B2235" s="68" t="s">
        <v>2295</v>
      </c>
      <c r="C2235" s="68" t="s">
        <v>2198</v>
      </c>
      <c r="D2235" s="68" t="s">
        <v>2055</v>
      </c>
      <c r="E2235" s="68" t="s">
        <v>2052</v>
      </c>
      <c r="F2235" s="68" t="s">
        <v>2053</v>
      </c>
      <c r="G2235" s="68" t="s">
        <v>1965</v>
      </c>
      <c r="H2235" s="68" t="s">
        <v>1966</v>
      </c>
      <c r="I2235" s="68">
        <v>7</v>
      </c>
      <c r="J2235" s="68" t="s">
        <v>2296</v>
      </c>
      <c r="K2235" s="68">
        <v>2.2999999999999998</v>
      </c>
      <c r="L2235" s="68">
        <v>0.56999999999999995</v>
      </c>
      <c r="M2235" s="68" t="s">
        <v>2002</v>
      </c>
      <c r="N2235" s="143">
        <f>IF(対応ガラス検索!$E$2="-","",IF(対応ガラス検索!$E$2&gt;=K2235,MAX($N$2:N2234)+1,""))</f>
        <v>2234</v>
      </c>
      <c r="O2235" s="143">
        <f>IF(対応ガラス検索!$E$2="-","",IF(L2235&lt;=0.65,MAX($O$2:O2234)+1,""))</f>
        <v>2234</v>
      </c>
      <c r="P2235" s="144"/>
      <c r="Q2235" s="145"/>
    </row>
    <row r="2236" spans="1:17" x14ac:dyDescent="0.4">
      <c r="A2236" s="68">
        <v>2235</v>
      </c>
      <c r="B2236" s="68" t="s">
        <v>2295</v>
      </c>
      <c r="C2236" s="68" t="s">
        <v>2198</v>
      </c>
      <c r="D2236" s="68" t="s">
        <v>2055</v>
      </c>
      <c r="E2236" s="68" t="s">
        <v>2052</v>
      </c>
      <c r="F2236" s="68" t="s">
        <v>2053</v>
      </c>
      <c r="G2236" s="68" t="s">
        <v>1965</v>
      </c>
      <c r="H2236" s="68" t="s">
        <v>1966</v>
      </c>
      <c r="I2236" s="68">
        <v>8</v>
      </c>
      <c r="J2236" s="68" t="s">
        <v>2296</v>
      </c>
      <c r="K2236" s="68">
        <v>2.1</v>
      </c>
      <c r="L2236" s="68">
        <v>0.56999999999999995</v>
      </c>
      <c r="M2236" s="68" t="s">
        <v>2002</v>
      </c>
      <c r="N2236" s="143">
        <f>IF(対応ガラス検索!$E$2="-","",IF(対応ガラス検索!$E$2&gt;=K2236,MAX($N$2:N2235)+1,""))</f>
        <v>2235</v>
      </c>
      <c r="O2236" s="143">
        <f>IF(対応ガラス検索!$E$2="-","",IF(L2236&lt;=0.65,MAX($O$2:O2235)+1,""))</f>
        <v>2235</v>
      </c>
      <c r="P2236" s="144"/>
      <c r="Q2236" s="145"/>
    </row>
    <row r="2237" spans="1:17" x14ac:dyDescent="0.4">
      <c r="A2237" s="68">
        <v>2236</v>
      </c>
      <c r="B2237" s="68" t="s">
        <v>2295</v>
      </c>
      <c r="C2237" s="68" t="s">
        <v>2198</v>
      </c>
      <c r="D2237" s="68" t="s">
        <v>2055</v>
      </c>
      <c r="E2237" s="68" t="s">
        <v>2052</v>
      </c>
      <c r="F2237" s="68" t="s">
        <v>2053</v>
      </c>
      <c r="G2237" s="68" t="s">
        <v>1965</v>
      </c>
      <c r="H2237" s="68" t="s">
        <v>1966</v>
      </c>
      <c r="I2237" s="68">
        <v>9</v>
      </c>
      <c r="J2237" s="68" t="s">
        <v>2296</v>
      </c>
      <c r="K2237" s="68">
        <v>2</v>
      </c>
      <c r="L2237" s="68">
        <v>0.56999999999999995</v>
      </c>
      <c r="M2237" s="68" t="s">
        <v>2002</v>
      </c>
      <c r="N2237" s="143">
        <f>IF(対応ガラス検索!$E$2="-","",IF(対応ガラス検索!$E$2&gt;=K2237,MAX($N$2:N2236)+1,""))</f>
        <v>2236</v>
      </c>
      <c r="O2237" s="143">
        <f>IF(対応ガラス検索!$E$2="-","",IF(L2237&lt;=0.65,MAX($O$2:O2236)+1,""))</f>
        <v>2236</v>
      </c>
      <c r="P2237" s="144"/>
      <c r="Q2237" s="145"/>
    </row>
    <row r="2238" spans="1:17" x14ac:dyDescent="0.4">
      <c r="A2238" s="68">
        <v>2237</v>
      </c>
      <c r="B2238" s="68" t="s">
        <v>2295</v>
      </c>
      <c r="C2238" s="68" t="s">
        <v>2198</v>
      </c>
      <c r="D2238" s="68" t="s">
        <v>2055</v>
      </c>
      <c r="E2238" s="68" t="s">
        <v>2052</v>
      </c>
      <c r="F2238" s="68" t="s">
        <v>2053</v>
      </c>
      <c r="G2238" s="68" t="s">
        <v>1965</v>
      </c>
      <c r="H2238" s="68" t="s">
        <v>1966</v>
      </c>
      <c r="I2238" s="68">
        <v>10</v>
      </c>
      <c r="J2238" s="68" t="s">
        <v>2296</v>
      </c>
      <c r="K2238" s="68">
        <v>1.8</v>
      </c>
      <c r="L2238" s="68">
        <v>0.56999999999999995</v>
      </c>
      <c r="M2238" s="68" t="s">
        <v>2002</v>
      </c>
      <c r="N2238" s="143">
        <f>IF(対応ガラス検索!$E$2="-","",IF(対応ガラス検索!$E$2&gt;=K2238,MAX($N$2:N2237)+1,""))</f>
        <v>2237</v>
      </c>
      <c r="O2238" s="143">
        <f>IF(対応ガラス検索!$E$2="-","",IF(L2238&lt;=0.65,MAX($O$2:O2237)+1,""))</f>
        <v>2237</v>
      </c>
      <c r="P2238" s="144"/>
      <c r="Q2238" s="145"/>
    </row>
    <row r="2239" spans="1:17" x14ac:dyDescent="0.4">
      <c r="A2239" s="68">
        <v>2238</v>
      </c>
      <c r="B2239" s="68" t="s">
        <v>2295</v>
      </c>
      <c r="C2239" s="68" t="s">
        <v>2198</v>
      </c>
      <c r="D2239" s="68" t="s">
        <v>2055</v>
      </c>
      <c r="E2239" s="68" t="s">
        <v>2052</v>
      </c>
      <c r="F2239" s="68" t="s">
        <v>2053</v>
      </c>
      <c r="G2239" s="68" t="s">
        <v>1965</v>
      </c>
      <c r="H2239" s="68" t="s">
        <v>1966</v>
      </c>
      <c r="I2239" s="68">
        <v>11</v>
      </c>
      <c r="J2239" s="68" t="s">
        <v>2296</v>
      </c>
      <c r="K2239" s="68">
        <v>1.7</v>
      </c>
      <c r="L2239" s="68">
        <v>0.56999999999999995</v>
      </c>
      <c r="M2239" s="68" t="s">
        <v>2002</v>
      </c>
      <c r="N2239" s="143">
        <f>IF(対応ガラス検索!$E$2="-","",IF(対応ガラス検索!$E$2&gt;=K2239,MAX($N$2:N2238)+1,""))</f>
        <v>2238</v>
      </c>
      <c r="O2239" s="143">
        <f>IF(対応ガラス検索!$E$2="-","",IF(L2239&lt;=0.65,MAX($O$2:O2238)+1,""))</f>
        <v>2238</v>
      </c>
      <c r="P2239" s="144"/>
      <c r="Q2239" s="145"/>
    </row>
    <row r="2240" spans="1:17" x14ac:dyDescent="0.4">
      <c r="A2240" s="68">
        <v>2239</v>
      </c>
      <c r="B2240" s="68" t="s">
        <v>2295</v>
      </c>
      <c r="C2240" s="68" t="s">
        <v>2198</v>
      </c>
      <c r="D2240" s="68" t="s">
        <v>2055</v>
      </c>
      <c r="E2240" s="68" t="s">
        <v>2052</v>
      </c>
      <c r="F2240" s="68" t="s">
        <v>2053</v>
      </c>
      <c r="G2240" s="68" t="s">
        <v>1965</v>
      </c>
      <c r="H2240" s="68" t="s">
        <v>1966</v>
      </c>
      <c r="I2240" s="68">
        <v>12</v>
      </c>
      <c r="J2240" s="68" t="s">
        <v>2296</v>
      </c>
      <c r="K2240" s="68">
        <v>1.6</v>
      </c>
      <c r="L2240" s="68">
        <v>0.56999999999999995</v>
      </c>
      <c r="M2240" s="68" t="s">
        <v>2002</v>
      </c>
      <c r="N2240" s="143">
        <f>IF(対応ガラス検索!$E$2="-","",IF(対応ガラス検索!$E$2&gt;=K2240,MAX($N$2:N2239)+1,""))</f>
        <v>2239</v>
      </c>
      <c r="O2240" s="143">
        <f>IF(対応ガラス検索!$E$2="-","",IF(L2240&lt;=0.65,MAX($O$2:O2239)+1,""))</f>
        <v>2239</v>
      </c>
      <c r="P2240" s="144"/>
      <c r="Q2240" s="145"/>
    </row>
    <row r="2241" spans="1:17" x14ac:dyDescent="0.4">
      <c r="A2241" s="68">
        <v>2240</v>
      </c>
      <c r="B2241" s="68" t="s">
        <v>2295</v>
      </c>
      <c r="C2241" s="68" t="s">
        <v>2198</v>
      </c>
      <c r="D2241" s="68" t="s">
        <v>2055</v>
      </c>
      <c r="E2241" s="68" t="s">
        <v>2052</v>
      </c>
      <c r="F2241" s="68" t="s">
        <v>2053</v>
      </c>
      <c r="G2241" s="68" t="s">
        <v>1965</v>
      </c>
      <c r="H2241" s="68" t="s">
        <v>1966</v>
      </c>
      <c r="I2241" s="68">
        <v>6</v>
      </c>
      <c r="J2241" s="68" t="s">
        <v>2267</v>
      </c>
      <c r="K2241" s="68">
        <v>2</v>
      </c>
      <c r="L2241" s="68">
        <v>0.56999999999999995</v>
      </c>
      <c r="M2241" s="68" t="s">
        <v>2002</v>
      </c>
      <c r="N2241" s="143">
        <f>IF(対応ガラス検索!$E$2="-","",IF(対応ガラス検索!$E$2&gt;=K2241,MAX($N$2:N2240)+1,""))</f>
        <v>2240</v>
      </c>
      <c r="O2241" s="143">
        <f>IF(対応ガラス検索!$E$2="-","",IF(L2241&lt;=0.65,MAX($O$2:O2240)+1,""))</f>
        <v>2240</v>
      </c>
      <c r="P2241" s="144"/>
      <c r="Q2241" s="145"/>
    </row>
    <row r="2242" spans="1:17" x14ac:dyDescent="0.4">
      <c r="A2242" s="68">
        <v>2241</v>
      </c>
      <c r="B2242" s="68" t="s">
        <v>2295</v>
      </c>
      <c r="C2242" s="68" t="s">
        <v>2198</v>
      </c>
      <c r="D2242" s="68" t="s">
        <v>2055</v>
      </c>
      <c r="E2242" s="68" t="s">
        <v>2052</v>
      </c>
      <c r="F2242" s="68" t="s">
        <v>2053</v>
      </c>
      <c r="G2242" s="68" t="s">
        <v>1965</v>
      </c>
      <c r="H2242" s="68" t="s">
        <v>1966</v>
      </c>
      <c r="I2242" s="68">
        <v>7</v>
      </c>
      <c r="J2242" s="68" t="s">
        <v>2267</v>
      </c>
      <c r="K2242" s="68">
        <v>1.8</v>
      </c>
      <c r="L2242" s="68">
        <v>0.56999999999999995</v>
      </c>
      <c r="M2242" s="68" t="s">
        <v>2002</v>
      </c>
      <c r="N2242" s="143">
        <f>IF(対応ガラス検索!$E$2="-","",IF(対応ガラス検索!$E$2&gt;=K2242,MAX($N$2:N2241)+1,""))</f>
        <v>2241</v>
      </c>
      <c r="O2242" s="143">
        <f>IF(対応ガラス検索!$E$2="-","",IF(L2242&lt;=0.65,MAX($O$2:O2241)+1,""))</f>
        <v>2241</v>
      </c>
      <c r="P2242" s="144"/>
      <c r="Q2242" s="145"/>
    </row>
    <row r="2243" spans="1:17" x14ac:dyDescent="0.4">
      <c r="A2243" s="68">
        <v>2242</v>
      </c>
      <c r="B2243" s="68" t="s">
        <v>2295</v>
      </c>
      <c r="C2243" s="68" t="s">
        <v>2198</v>
      </c>
      <c r="D2243" s="68" t="s">
        <v>2055</v>
      </c>
      <c r="E2243" s="68" t="s">
        <v>2052</v>
      </c>
      <c r="F2243" s="68" t="s">
        <v>2053</v>
      </c>
      <c r="G2243" s="68" t="s">
        <v>1965</v>
      </c>
      <c r="H2243" s="68" t="s">
        <v>1966</v>
      </c>
      <c r="I2243" s="68">
        <v>8</v>
      </c>
      <c r="J2243" s="68" t="s">
        <v>2267</v>
      </c>
      <c r="K2243" s="142">
        <v>1.7</v>
      </c>
      <c r="L2243" s="68">
        <v>0.56999999999999995</v>
      </c>
      <c r="M2243" s="68" t="s">
        <v>2002</v>
      </c>
      <c r="N2243" s="143">
        <f>IF(対応ガラス検索!$E$2="-","",IF(対応ガラス検索!$E$2&gt;=K2243,MAX($N$2:N2242)+1,""))</f>
        <v>2242</v>
      </c>
      <c r="O2243" s="143">
        <f>IF(対応ガラス検索!$E$2="-","",IF(L2243&lt;=0.65,MAX($O$2:O2242)+1,""))</f>
        <v>2242</v>
      </c>
      <c r="P2243" s="144"/>
      <c r="Q2243" s="145"/>
    </row>
    <row r="2244" spans="1:17" x14ac:dyDescent="0.4">
      <c r="A2244" s="68">
        <v>2243</v>
      </c>
      <c r="B2244" s="68" t="s">
        <v>2295</v>
      </c>
      <c r="C2244" s="68" t="s">
        <v>2198</v>
      </c>
      <c r="D2244" s="68" t="s">
        <v>2055</v>
      </c>
      <c r="E2244" s="68" t="s">
        <v>2052</v>
      </c>
      <c r="F2244" s="68" t="s">
        <v>2053</v>
      </c>
      <c r="G2244" s="68" t="s">
        <v>1965</v>
      </c>
      <c r="H2244" s="68" t="s">
        <v>1966</v>
      </c>
      <c r="I2244" s="68">
        <v>9</v>
      </c>
      <c r="J2244" s="68" t="s">
        <v>2267</v>
      </c>
      <c r="K2244" s="68">
        <v>1.6</v>
      </c>
      <c r="L2244" s="68">
        <v>0.56999999999999995</v>
      </c>
      <c r="M2244" s="68" t="s">
        <v>2002</v>
      </c>
      <c r="N2244" s="143">
        <f>IF(対応ガラス検索!$E$2="-","",IF(対応ガラス検索!$E$2&gt;=K2244,MAX($N$2:N2243)+1,""))</f>
        <v>2243</v>
      </c>
      <c r="O2244" s="143">
        <f>IF(対応ガラス検索!$E$2="-","",IF(L2244&lt;=0.65,MAX($O$2:O2243)+1,""))</f>
        <v>2243</v>
      </c>
      <c r="P2244" s="144"/>
      <c r="Q2244" s="145"/>
    </row>
    <row r="2245" spans="1:17" x14ac:dyDescent="0.4">
      <c r="A2245" s="68">
        <v>2244</v>
      </c>
      <c r="B2245" s="68" t="s">
        <v>2295</v>
      </c>
      <c r="C2245" s="68" t="s">
        <v>2198</v>
      </c>
      <c r="D2245" s="68" t="s">
        <v>2055</v>
      </c>
      <c r="E2245" s="68" t="s">
        <v>2052</v>
      </c>
      <c r="F2245" s="68" t="s">
        <v>2053</v>
      </c>
      <c r="G2245" s="68" t="s">
        <v>1965</v>
      </c>
      <c r="H2245" s="68" t="s">
        <v>1966</v>
      </c>
      <c r="I2245" s="68">
        <v>10</v>
      </c>
      <c r="J2245" s="68" t="s">
        <v>2267</v>
      </c>
      <c r="K2245" s="68">
        <v>1.5</v>
      </c>
      <c r="L2245" s="68">
        <v>0.56999999999999995</v>
      </c>
      <c r="M2245" s="68" t="s">
        <v>2002</v>
      </c>
      <c r="N2245" s="143">
        <f>IF(対応ガラス検索!$E$2="-","",IF(対応ガラス検索!$E$2&gt;=K2245,MAX($N$2:N2244)+1,""))</f>
        <v>2244</v>
      </c>
      <c r="O2245" s="143">
        <f>IF(対応ガラス検索!$E$2="-","",IF(L2245&lt;=0.65,MAX($O$2:O2244)+1,""))</f>
        <v>2244</v>
      </c>
      <c r="P2245" s="144"/>
      <c r="Q2245" s="145"/>
    </row>
    <row r="2246" spans="1:17" x14ac:dyDescent="0.4">
      <c r="A2246" s="68">
        <v>2245</v>
      </c>
      <c r="B2246" s="68" t="s">
        <v>2295</v>
      </c>
      <c r="C2246" s="68" t="s">
        <v>2198</v>
      </c>
      <c r="D2246" s="68" t="s">
        <v>2055</v>
      </c>
      <c r="E2246" s="68" t="s">
        <v>2052</v>
      </c>
      <c r="F2246" s="68" t="s">
        <v>2053</v>
      </c>
      <c r="G2246" s="68" t="s">
        <v>1965</v>
      </c>
      <c r="H2246" s="68" t="s">
        <v>1966</v>
      </c>
      <c r="I2246" s="68">
        <v>11</v>
      </c>
      <c r="J2246" s="68" t="s">
        <v>2267</v>
      </c>
      <c r="K2246" s="68">
        <v>1.4</v>
      </c>
      <c r="L2246" s="68">
        <v>0.56999999999999995</v>
      </c>
      <c r="M2246" s="68" t="s">
        <v>2002</v>
      </c>
      <c r="N2246" s="143">
        <f>IF(対応ガラス検索!$E$2="-","",IF(対応ガラス検索!$E$2&gt;=K2246,MAX($N$2:N2245)+1,""))</f>
        <v>2245</v>
      </c>
      <c r="O2246" s="143">
        <f>IF(対応ガラス検索!$E$2="-","",IF(L2246&lt;=0.65,MAX($O$2:O2245)+1,""))</f>
        <v>2245</v>
      </c>
      <c r="P2246" s="144"/>
      <c r="Q2246" s="145"/>
    </row>
    <row r="2247" spans="1:17" x14ac:dyDescent="0.4">
      <c r="A2247" s="68">
        <v>2246</v>
      </c>
      <c r="B2247" s="68" t="s">
        <v>2295</v>
      </c>
      <c r="C2247" s="68" t="s">
        <v>2198</v>
      </c>
      <c r="D2247" s="68" t="s">
        <v>2055</v>
      </c>
      <c r="E2247" s="68" t="s">
        <v>2052</v>
      </c>
      <c r="F2247" s="68" t="s">
        <v>2053</v>
      </c>
      <c r="G2247" s="68" t="s">
        <v>1965</v>
      </c>
      <c r="H2247" s="68" t="s">
        <v>1966</v>
      </c>
      <c r="I2247" s="68">
        <v>12</v>
      </c>
      <c r="J2247" s="68" t="s">
        <v>2267</v>
      </c>
      <c r="K2247" s="68">
        <v>1.3</v>
      </c>
      <c r="L2247" s="68">
        <v>0.56999999999999995</v>
      </c>
      <c r="M2247" s="68" t="s">
        <v>2002</v>
      </c>
      <c r="N2247" s="143">
        <f>IF(対応ガラス検索!$E$2="-","",IF(対応ガラス検索!$E$2&gt;=K2247,MAX($N$2:N2246)+1,""))</f>
        <v>2246</v>
      </c>
      <c r="O2247" s="143">
        <f>IF(対応ガラス検索!$E$2="-","",IF(L2247&lt;=0.65,MAX($O$2:O2246)+1,""))</f>
        <v>2246</v>
      </c>
      <c r="P2247" s="144"/>
      <c r="Q2247" s="145"/>
    </row>
    <row r="2248" spans="1:17" x14ac:dyDescent="0.4">
      <c r="A2248" s="68">
        <v>2247</v>
      </c>
      <c r="B2248" s="68" t="s">
        <v>2295</v>
      </c>
      <c r="C2248" s="68" t="s">
        <v>2198</v>
      </c>
      <c r="D2248" s="68" t="s">
        <v>2041</v>
      </c>
      <c r="E2248" s="68" t="s">
        <v>2042</v>
      </c>
      <c r="F2248" s="68" t="s">
        <v>2043</v>
      </c>
      <c r="G2248" s="68" t="s">
        <v>1958</v>
      </c>
      <c r="H2248" s="68" t="s">
        <v>1959</v>
      </c>
      <c r="I2248" s="68">
        <v>6</v>
      </c>
      <c r="J2248" s="68" t="s">
        <v>2296</v>
      </c>
      <c r="K2248" s="68">
        <v>2.5</v>
      </c>
      <c r="L2248" s="68">
        <v>0.4</v>
      </c>
      <c r="M2248" s="68" t="s">
        <v>1960</v>
      </c>
      <c r="N2248" s="143">
        <f>IF(対応ガラス検索!$E$2="-","",IF(対応ガラス検索!$E$2&gt;=K2248,MAX($N$2:N2247)+1,""))</f>
        <v>2247</v>
      </c>
      <c r="O2248" s="143">
        <f>IF(対応ガラス検索!$E$2="-","",IF(L2248&lt;=0.65,MAX($O$2:O2247)+1,""))</f>
        <v>2247</v>
      </c>
      <c r="P2248" s="144"/>
      <c r="Q2248" s="145"/>
    </row>
    <row r="2249" spans="1:17" x14ac:dyDescent="0.4">
      <c r="A2249" s="68">
        <v>2248</v>
      </c>
      <c r="B2249" s="68" t="s">
        <v>2295</v>
      </c>
      <c r="C2249" s="68" t="s">
        <v>2198</v>
      </c>
      <c r="D2249" s="68" t="s">
        <v>2041</v>
      </c>
      <c r="E2249" s="68" t="s">
        <v>2042</v>
      </c>
      <c r="F2249" s="68" t="s">
        <v>2043</v>
      </c>
      <c r="G2249" s="68" t="s">
        <v>1958</v>
      </c>
      <c r="H2249" s="68" t="s">
        <v>1959</v>
      </c>
      <c r="I2249" s="68">
        <v>7</v>
      </c>
      <c r="J2249" s="68" t="s">
        <v>2296</v>
      </c>
      <c r="K2249" s="68">
        <v>2.2999999999999998</v>
      </c>
      <c r="L2249" s="68">
        <v>0.4</v>
      </c>
      <c r="M2249" s="68" t="s">
        <v>1960</v>
      </c>
      <c r="N2249" s="143">
        <f>IF(対応ガラス検索!$E$2="-","",IF(対応ガラス検索!$E$2&gt;=K2249,MAX($N$2:N2248)+1,""))</f>
        <v>2248</v>
      </c>
      <c r="O2249" s="143">
        <f>IF(対応ガラス検索!$E$2="-","",IF(L2249&lt;=0.65,MAX($O$2:O2248)+1,""))</f>
        <v>2248</v>
      </c>
      <c r="P2249" s="144"/>
      <c r="Q2249" s="145"/>
    </row>
    <row r="2250" spans="1:17" x14ac:dyDescent="0.4">
      <c r="A2250" s="68">
        <v>2249</v>
      </c>
      <c r="B2250" s="68" t="s">
        <v>2295</v>
      </c>
      <c r="C2250" s="68" t="s">
        <v>2198</v>
      </c>
      <c r="D2250" s="68" t="s">
        <v>2041</v>
      </c>
      <c r="E2250" s="68" t="s">
        <v>2042</v>
      </c>
      <c r="F2250" s="68" t="s">
        <v>2043</v>
      </c>
      <c r="G2250" s="68" t="s">
        <v>1958</v>
      </c>
      <c r="H2250" s="68" t="s">
        <v>1959</v>
      </c>
      <c r="I2250" s="68">
        <v>8</v>
      </c>
      <c r="J2250" s="68" t="s">
        <v>2296</v>
      </c>
      <c r="K2250" s="68">
        <v>2.1</v>
      </c>
      <c r="L2250" s="68">
        <v>0.39</v>
      </c>
      <c r="M2250" s="68" t="s">
        <v>1960</v>
      </c>
      <c r="N2250" s="143">
        <f>IF(対応ガラス検索!$E$2="-","",IF(対応ガラス検索!$E$2&gt;=K2250,MAX($N$2:N2249)+1,""))</f>
        <v>2249</v>
      </c>
      <c r="O2250" s="143">
        <f>IF(対応ガラス検索!$E$2="-","",IF(L2250&lt;=0.65,MAX($O$2:O2249)+1,""))</f>
        <v>2249</v>
      </c>
      <c r="P2250" s="144"/>
      <c r="Q2250" s="145"/>
    </row>
    <row r="2251" spans="1:17" x14ac:dyDescent="0.4">
      <c r="A2251" s="68">
        <v>2250</v>
      </c>
      <c r="B2251" s="68" t="s">
        <v>2295</v>
      </c>
      <c r="C2251" s="68" t="s">
        <v>2198</v>
      </c>
      <c r="D2251" s="68" t="s">
        <v>2041</v>
      </c>
      <c r="E2251" s="68" t="s">
        <v>2042</v>
      </c>
      <c r="F2251" s="68" t="s">
        <v>2043</v>
      </c>
      <c r="G2251" s="68" t="s">
        <v>1958</v>
      </c>
      <c r="H2251" s="68" t="s">
        <v>1959</v>
      </c>
      <c r="I2251" s="68">
        <v>9</v>
      </c>
      <c r="J2251" s="68" t="s">
        <v>2296</v>
      </c>
      <c r="K2251" s="68">
        <v>2</v>
      </c>
      <c r="L2251" s="68">
        <v>0.39</v>
      </c>
      <c r="M2251" s="68" t="s">
        <v>1960</v>
      </c>
      <c r="N2251" s="143">
        <f>IF(対応ガラス検索!$E$2="-","",IF(対応ガラス検索!$E$2&gt;=K2251,MAX($N$2:N2250)+1,""))</f>
        <v>2250</v>
      </c>
      <c r="O2251" s="143">
        <f>IF(対応ガラス検索!$E$2="-","",IF(L2251&lt;=0.65,MAX($O$2:O2250)+1,""))</f>
        <v>2250</v>
      </c>
      <c r="P2251" s="144"/>
      <c r="Q2251" s="145"/>
    </row>
    <row r="2252" spans="1:17" x14ac:dyDescent="0.4">
      <c r="A2252" s="68">
        <v>2251</v>
      </c>
      <c r="B2252" s="68" t="s">
        <v>2295</v>
      </c>
      <c r="C2252" s="68" t="s">
        <v>2198</v>
      </c>
      <c r="D2252" s="68" t="s">
        <v>2041</v>
      </c>
      <c r="E2252" s="68" t="s">
        <v>2042</v>
      </c>
      <c r="F2252" s="68" t="s">
        <v>2043</v>
      </c>
      <c r="G2252" s="68" t="s">
        <v>1958</v>
      </c>
      <c r="H2252" s="68" t="s">
        <v>1959</v>
      </c>
      <c r="I2252" s="68">
        <v>10</v>
      </c>
      <c r="J2252" s="68" t="s">
        <v>2296</v>
      </c>
      <c r="K2252" s="68">
        <v>1.9</v>
      </c>
      <c r="L2252" s="68">
        <v>0.39</v>
      </c>
      <c r="M2252" s="68" t="s">
        <v>1960</v>
      </c>
      <c r="N2252" s="143">
        <f>IF(対応ガラス検索!$E$2="-","",IF(対応ガラス検索!$E$2&gt;=K2252,MAX($N$2:N2251)+1,""))</f>
        <v>2251</v>
      </c>
      <c r="O2252" s="143">
        <f>IF(対応ガラス検索!$E$2="-","",IF(L2252&lt;=0.65,MAX($O$2:O2251)+1,""))</f>
        <v>2251</v>
      </c>
      <c r="P2252" s="144"/>
      <c r="Q2252" s="145"/>
    </row>
    <row r="2253" spans="1:17" x14ac:dyDescent="0.4">
      <c r="A2253" s="68">
        <v>2252</v>
      </c>
      <c r="B2253" s="68" t="s">
        <v>2295</v>
      </c>
      <c r="C2253" s="68" t="s">
        <v>2198</v>
      </c>
      <c r="D2253" s="68" t="s">
        <v>2041</v>
      </c>
      <c r="E2253" s="68" t="s">
        <v>2042</v>
      </c>
      <c r="F2253" s="68" t="s">
        <v>2043</v>
      </c>
      <c r="G2253" s="68" t="s">
        <v>1958</v>
      </c>
      <c r="H2253" s="68" t="s">
        <v>1959</v>
      </c>
      <c r="I2253" s="68">
        <v>11</v>
      </c>
      <c r="J2253" s="68" t="s">
        <v>2296</v>
      </c>
      <c r="K2253" s="68">
        <v>1.8</v>
      </c>
      <c r="L2253" s="68">
        <v>0.39</v>
      </c>
      <c r="M2253" s="68" t="s">
        <v>1960</v>
      </c>
      <c r="N2253" s="143">
        <f>IF(対応ガラス検索!$E$2="-","",IF(対応ガラス検索!$E$2&gt;=K2253,MAX($N$2:N2252)+1,""))</f>
        <v>2252</v>
      </c>
      <c r="O2253" s="143">
        <f>IF(対応ガラス検索!$E$2="-","",IF(L2253&lt;=0.65,MAX($O$2:O2252)+1,""))</f>
        <v>2252</v>
      </c>
      <c r="P2253" s="144"/>
      <c r="Q2253" s="145"/>
    </row>
    <row r="2254" spans="1:17" x14ac:dyDescent="0.4">
      <c r="A2254" s="68">
        <v>2253</v>
      </c>
      <c r="B2254" s="68" t="s">
        <v>2295</v>
      </c>
      <c r="C2254" s="68" t="s">
        <v>2198</v>
      </c>
      <c r="D2254" s="68" t="s">
        <v>2041</v>
      </c>
      <c r="E2254" s="68" t="s">
        <v>2042</v>
      </c>
      <c r="F2254" s="68" t="s">
        <v>2043</v>
      </c>
      <c r="G2254" s="68" t="s">
        <v>1958</v>
      </c>
      <c r="H2254" s="68" t="s">
        <v>1959</v>
      </c>
      <c r="I2254" s="68">
        <v>12</v>
      </c>
      <c r="J2254" s="68" t="s">
        <v>2296</v>
      </c>
      <c r="K2254" s="68">
        <v>1.7</v>
      </c>
      <c r="L2254" s="68">
        <v>0.39</v>
      </c>
      <c r="M2254" s="68" t="s">
        <v>1960</v>
      </c>
      <c r="N2254" s="143">
        <f>IF(対応ガラス検索!$E$2="-","",IF(対応ガラス検索!$E$2&gt;=K2254,MAX($N$2:N2253)+1,""))</f>
        <v>2253</v>
      </c>
      <c r="O2254" s="143">
        <f>IF(対応ガラス検索!$E$2="-","",IF(L2254&lt;=0.65,MAX($O$2:O2253)+1,""))</f>
        <v>2253</v>
      </c>
      <c r="P2254" s="144"/>
      <c r="Q2254" s="145"/>
    </row>
    <row r="2255" spans="1:17" x14ac:dyDescent="0.4">
      <c r="A2255" s="68">
        <v>2254</v>
      </c>
      <c r="B2255" s="68" t="s">
        <v>2295</v>
      </c>
      <c r="C2255" s="68" t="s">
        <v>2198</v>
      </c>
      <c r="D2255" s="68" t="s">
        <v>2041</v>
      </c>
      <c r="E2255" s="68" t="s">
        <v>2042</v>
      </c>
      <c r="F2255" s="68" t="s">
        <v>2043</v>
      </c>
      <c r="G2255" s="68" t="s">
        <v>1958</v>
      </c>
      <c r="H2255" s="68" t="s">
        <v>1959</v>
      </c>
      <c r="I2255" s="68">
        <v>13</v>
      </c>
      <c r="J2255" s="68" t="s">
        <v>2296</v>
      </c>
      <c r="K2255" s="68">
        <v>1.6</v>
      </c>
      <c r="L2255" s="68">
        <v>0.39</v>
      </c>
      <c r="M2255" s="68" t="s">
        <v>1960</v>
      </c>
      <c r="N2255" s="143">
        <f>IF(対応ガラス検索!$E$2="-","",IF(対応ガラス検索!$E$2&gt;=K2255,MAX($N$2:N2254)+1,""))</f>
        <v>2254</v>
      </c>
      <c r="O2255" s="143">
        <f>IF(対応ガラス検索!$E$2="-","",IF(L2255&lt;=0.65,MAX($O$2:O2254)+1,""))</f>
        <v>2254</v>
      </c>
      <c r="P2255" s="144"/>
      <c r="Q2255" s="145"/>
    </row>
    <row r="2256" spans="1:17" x14ac:dyDescent="0.4">
      <c r="A2256" s="68">
        <v>2255</v>
      </c>
      <c r="B2256" s="68" t="s">
        <v>2295</v>
      </c>
      <c r="C2256" s="68" t="s">
        <v>2198</v>
      </c>
      <c r="D2256" s="68" t="s">
        <v>2041</v>
      </c>
      <c r="E2256" s="68" t="s">
        <v>2042</v>
      </c>
      <c r="F2256" s="68" t="s">
        <v>2043</v>
      </c>
      <c r="G2256" s="68" t="s">
        <v>1958</v>
      </c>
      <c r="H2256" s="68" t="s">
        <v>1959</v>
      </c>
      <c r="I2256" s="68">
        <v>6</v>
      </c>
      <c r="J2256" s="68" t="s">
        <v>2267</v>
      </c>
      <c r="K2256" s="142">
        <v>2</v>
      </c>
      <c r="L2256" s="68">
        <v>0.39</v>
      </c>
      <c r="M2256" s="68" t="s">
        <v>1960</v>
      </c>
      <c r="N2256" s="143">
        <f>IF(対応ガラス検索!$E$2="-","",IF(対応ガラス検索!$E$2&gt;=K2256,MAX($N$2:N2255)+1,""))</f>
        <v>2255</v>
      </c>
      <c r="O2256" s="143">
        <f>IF(対応ガラス検索!$E$2="-","",IF(L2256&lt;=0.65,MAX($O$2:O2255)+1,""))</f>
        <v>2255</v>
      </c>
      <c r="P2256" s="144"/>
      <c r="Q2256" s="145"/>
    </row>
    <row r="2257" spans="1:17" x14ac:dyDescent="0.4">
      <c r="A2257" s="68">
        <v>2256</v>
      </c>
      <c r="B2257" s="68" t="s">
        <v>2295</v>
      </c>
      <c r="C2257" s="68" t="s">
        <v>2198</v>
      </c>
      <c r="D2257" s="68" t="s">
        <v>2041</v>
      </c>
      <c r="E2257" s="68" t="s">
        <v>2042</v>
      </c>
      <c r="F2257" s="68" t="s">
        <v>2043</v>
      </c>
      <c r="G2257" s="68" t="s">
        <v>1958</v>
      </c>
      <c r="H2257" s="68" t="s">
        <v>1959</v>
      </c>
      <c r="I2257" s="68">
        <v>7</v>
      </c>
      <c r="J2257" s="68" t="s">
        <v>2267</v>
      </c>
      <c r="K2257" s="68">
        <v>1.9</v>
      </c>
      <c r="L2257" s="68">
        <v>0.39</v>
      </c>
      <c r="M2257" s="68" t="s">
        <v>1960</v>
      </c>
      <c r="N2257" s="143">
        <f>IF(対応ガラス検索!$E$2="-","",IF(対応ガラス検索!$E$2&gt;=K2257,MAX($N$2:N2256)+1,""))</f>
        <v>2256</v>
      </c>
      <c r="O2257" s="143">
        <f>IF(対応ガラス検索!$E$2="-","",IF(L2257&lt;=0.65,MAX($O$2:O2256)+1,""))</f>
        <v>2256</v>
      </c>
      <c r="P2257" s="144"/>
      <c r="Q2257" s="145"/>
    </row>
    <row r="2258" spans="1:17" x14ac:dyDescent="0.4">
      <c r="A2258" s="68">
        <v>2257</v>
      </c>
      <c r="B2258" s="68" t="s">
        <v>2295</v>
      </c>
      <c r="C2258" s="68" t="s">
        <v>2198</v>
      </c>
      <c r="D2258" s="68" t="s">
        <v>2041</v>
      </c>
      <c r="E2258" s="68" t="s">
        <v>2042</v>
      </c>
      <c r="F2258" s="68" t="s">
        <v>2043</v>
      </c>
      <c r="G2258" s="68" t="s">
        <v>1958</v>
      </c>
      <c r="H2258" s="68" t="s">
        <v>1959</v>
      </c>
      <c r="I2258" s="68">
        <v>8</v>
      </c>
      <c r="J2258" s="68" t="s">
        <v>2267</v>
      </c>
      <c r="K2258" s="68">
        <v>1.7</v>
      </c>
      <c r="L2258" s="68">
        <v>0.39</v>
      </c>
      <c r="M2258" s="68" t="s">
        <v>1960</v>
      </c>
      <c r="N2258" s="143">
        <f>IF(対応ガラス検索!$E$2="-","",IF(対応ガラス検索!$E$2&gt;=K2258,MAX($N$2:N2257)+1,""))</f>
        <v>2257</v>
      </c>
      <c r="O2258" s="143">
        <f>IF(対応ガラス検索!$E$2="-","",IF(L2258&lt;=0.65,MAX($O$2:O2257)+1,""))</f>
        <v>2257</v>
      </c>
      <c r="P2258" s="144"/>
      <c r="Q2258" s="145"/>
    </row>
    <row r="2259" spans="1:17" x14ac:dyDescent="0.4">
      <c r="A2259" s="68">
        <v>2258</v>
      </c>
      <c r="B2259" s="68" t="s">
        <v>2295</v>
      </c>
      <c r="C2259" s="68" t="s">
        <v>2198</v>
      </c>
      <c r="D2259" s="68" t="s">
        <v>2041</v>
      </c>
      <c r="E2259" s="68" t="s">
        <v>2042</v>
      </c>
      <c r="F2259" s="68" t="s">
        <v>2043</v>
      </c>
      <c r="G2259" s="68" t="s">
        <v>1958</v>
      </c>
      <c r="H2259" s="68" t="s">
        <v>1959</v>
      </c>
      <c r="I2259" s="68">
        <v>9</v>
      </c>
      <c r="J2259" s="68" t="s">
        <v>2267</v>
      </c>
      <c r="K2259" s="68">
        <v>1.6</v>
      </c>
      <c r="L2259" s="68">
        <v>0.39</v>
      </c>
      <c r="M2259" s="68" t="s">
        <v>1960</v>
      </c>
      <c r="N2259" s="143">
        <f>IF(対応ガラス検索!$E$2="-","",IF(対応ガラス検索!$E$2&gt;=K2259,MAX($N$2:N2258)+1,""))</f>
        <v>2258</v>
      </c>
      <c r="O2259" s="143">
        <f>IF(対応ガラス検索!$E$2="-","",IF(L2259&lt;=0.65,MAX($O$2:O2258)+1,""))</f>
        <v>2258</v>
      </c>
      <c r="P2259" s="144"/>
      <c r="Q2259" s="145"/>
    </row>
    <row r="2260" spans="1:17" x14ac:dyDescent="0.4">
      <c r="A2260" s="68">
        <v>2259</v>
      </c>
      <c r="B2260" s="68" t="s">
        <v>2295</v>
      </c>
      <c r="C2260" s="68" t="s">
        <v>2198</v>
      </c>
      <c r="D2260" s="68" t="s">
        <v>2041</v>
      </c>
      <c r="E2260" s="68" t="s">
        <v>2042</v>
      </c>
      <c r="F2260" s="68" t="s">
        <v>2043</v>
      </c>
      <c r="G2260" s="68" t="s">
        <v>1958</v>
      </c>
      <c r="H2260" s="68" t="s">
        <v>1959</v>
      </c>
      <c r="I2260" s="68">
        <v>10</v>
      </c>
      <c r="J2260" s="68" t="s">
        <v>2267</v>
      </c>
      <c r="K2260" s="68">
        <v>1.5</v>
      </c>
      <c r="L2260" s="68">
        <v>0.39</v>
      </c>
      <c r="M2260" s="68" t="s">
        <v>1960</v>
      </c>
      <c r="N2260" s="143">
        <f>IF(対応ガラス検索!$E$2="-","",IF(対応ガラス検索!$E$2&gt;=K2260,MAX($N$2:N2259)+1,""))</f>
        <v>2259</v>
      </c>
      <c r="O2260" s="143">
        <f>IF(対応ガラス検索!$E$2="-","",IF(L2260&lt;=0.65,MAX($O$2:O2259)+1,""))</f>
        <v>2259</v>
      </c>
      <c r="P2260" s="144"/>
      <c r="Q2260" s="145"/>
    </row>
    <row r="2261" spans="1:17" x14ac:dyDescent="0.4">
      <c r="A2261" s="68">
        <v>2260</v>
      </c>
      <c r="B2261" s="68" t="s">
        <v>2295</v>
      </c>
      <c r="C2261" s="68" t="s">
        <v>2198</v>
      </c>
      <c r="D2261" s="68" t="s">
        <v>2041</v>
      </c>
      <c r="E2261" s="68" t="s">
        <v>2042</v>
      </c>
      <c r="F2261" s="68" t="s">
        <v>2043</v>
      </c>
      <c r="G2261" s="68" t="s">
        <v>1958</v>
      </c>
      <c r="H2261" s="68" t="s">
        <v>1959</v>
      </c>
      <c r="I2261" s="68">
        <v>11</v>
      </c>
      <c r="J2261" s="68" t="s">
        <v>2267</v>
      </c>
      <c r="K2261" s="68">
        <v>1.4</v>
      </c>
      <c r="L2261" s="68">
        <v>0.39</v>
      </c>
      <c r="M2261" s="68" t="s">
        <v>1960</v>
      </c>
      <c r="N2261" s="143">
        <f>IF(対応ガラス検索!$E$2="-","",IF(対応ガラス検索!$E$2&gt;=K2261,MAX($N$2:N2260)+1,""))</f>
        <v>2260</v>
      </c>
      <c r="O2261" s="143">
        <f>IF(対応ガラス検索!$E$2="-","",IF(L2261&lt;=0.65,MAX($O$2:O2260)+1,""))</f>
        <v>2260</v>
      </c>
      <c r="P2261" s="144"/>
      <c r="Q2261" s="145"/>
    </row>
    <row r="2262" spans="1:17" x14ac:dyDescent="0.4">
      <c r="A2262" s="68">
        <v>2261</v>
      </c>
      <c r="B2262" s="68" t="s">
        <v>2295</v>
      </c>
      <c r="C2262" s="68" t="s">
        <v>2198</v>
      </c>
      <c r="D2262" s="68" t="s">
        <v>2041</v>
      </c>
      <c r="E2262" s="68" t="s">
        <v>2042</v>
      </c>
      <c r="F2262" s="68" t="s">
        <v>2043</v>
      </c>
      <c r="G2262" s="68" t="s">
        <v>1958</v>
      </c>
      <c r="H2262" s="68" t="s">
        <v>1959</v>
      </c>
      <c r="I2262" s="68">
        <v>12</v>
      </c>
      <c r="J2262" s="68" t="s">
        <v>2267</v>
      </c>
      <c r="K2262" s="68">
        <v>1.3</v>
      </c>
      <c r="L2262" s="68">
        <v>0.38</v>
      </c>
      <c r="M2262" s="68" t="s">
        <v>1960</v>
      </c>
      <c r="N2262" s="143">
        <f>IF(対応ガラス検索!$E$2="-","",IF(対応ガラス検索!$E$2&gt;=K2262,MAX($N$2:N2261)+1,""))</f>
        <v>2261</v>
      </c>
      <c r="O2262" s="143">
        <f>IF(対応ガラス検索!$E$2="-","",IF(L2262&lt;=0.65,MAX($O$2:O2261)+1,""))</f>
        <v>2261</v>
      </c>
      <c r="P2262" s="144"/>
      <c r="Q2262" s="145"/>
    </row>
    <row r="2263" spans="1:17" x14ac:dyDescent="0.4">
      <c r="A2263" s="68">
        <v>2262</v>
      </c>
      <c r="B2263" s="68" t="s">
        <v>2295</v>
      </c>
      <c r="C2263" s="68" t="s">
        <v>2198</v>
      </c>
      <c r="D2263" s="68" t="s">
        <v>2041</v>
      </c>
      <c r="E2263" s="68" t="s">
        <v>2042</v>
      </c>
      <c r="F2263" s="68" t="s">
        <v>2043</v>
      </c>
      <c r="G2263" s="68" t="s">
        <v>1958</v>
      </c>
      <c r="H2263" s="68" t="s">
        <v>1959</v>
      </c>
      <c r="I2263" s="68">
        <v>13</v>
      </c>
      <c r="J2263" s="68" t="s">
        <v>2267</v>
      </c>
      <c r="K2263" s="68">
        <v>1.3</v>
      </c>
      <c r="L2263" s="68">
        <v>0.38</v>
      </c>
      <c r="M2263" s="68" t="s">
        <v>1960</v>
      </c>
      <c r="N2263" s="143">
        <f>IF(対応ガラス検索!$E$2="-","",IF(対応ガラス検索!$E$2&gt;=K2263,MAX($N$2:N2262)+1,""))</f>
        <v>2262</v>
      </c>
      <c r="O2263" s="143">
        <f>IF(対応ガラス検索!$E$2="-","",IF(L2263&lt;=0.65,MAX($O$2:O2262)+1,""))</f>
        <v>2262</v>
      </c>
      <c r="P2263" s="144"/>
      <c r="Q2263" s="145"/>
    </row>
    <row r="2264" spans="1:17" x14ac:dyDescent="0.4">
      <c r="A2264" s="68">
        <v>2263</v>
      </c>
      <c r="B2264" s="68" t="s">
        <v>2295</v>
      </c>
      <c r="C2264" s="68" t="s">
        <v>2198</v>
      </c>
      <c r="D2264" s="68" t="s">
        <v>2044</v>
      </c>
      <c r="E2264" s="68" t="s">
        <v>2042</v>
      </c>
      <c r="F2264" s="68" t="s">
        <v>2043</v>
      </c>
      <c r="G2264" s="68" t="s">
        <v>1962</v>
      </c>
      <c r="H2264" s="68" t="s">
        <v>1963</v>
      </c>
      <c r="I2264" s="68">
        <v>6</v>
      </c>
      <c r="J2264" s="68" t="s">
        <v>2296</v>
      </c>
      <c r="K2264" s="68">
        <v>2.5</v>
      </c>
      <c r="L2264" s="68">
        <v>0.39</v>
      </c>
      <c r="M2264" s="68" t="s">
        <v>1960</v>
      </c>
      <c r="N2264" s="143">
        <f>IF(対応ガラス検索!$E$2="-","",IF(対応ガラス検索!$E$2&gt;=K2264,MAX($N$2:N2263)+1,""))</f>
        <v>2263</v>
      </c>
      <c r="O2264" s="143">
        <f>IF(対応ガラス検索!$E$2="-","",IF(L2264&lt;=0.65,MAX($O$2:O2263)+1,""))</f>
        <v>2263</v>
      </c>
      <c r="P2264" s="144"/>
      <c r="Q2264" s="145"/>
    </row>
    <row r="2265" spans="1:17" x14ac:dyDescent="0.4">
      <c r="A2265" s="68">
        <v>2264</v>
      </c>
      <c r="B2265" s="68" t="s">
        <v>2295</v>
      </c>
      <c r="C2265" s="68" t="s">
        <v>2198</v>
      </c>
      <c r="D2265" s="68" t="s">
        <v>2044</v>
      </c>
      <c r="E2265" s="68" t="s">
        <v>2042</v>
      </c>
      <c r="F2265" s="68" t="s">
        <v>2043</v>
      </c>
      <c r="G2265" s="68" t="s">
        <v>1962</v>
      </c>
      <c r="H2265" s="68" t="s">
        <v>1963</v>
      </c>
      <c r="I2265" s="68">
        <v>7</v>
      </c>
      <c r="J2265" s="68" t="s">
        <v>2296</v>
      </c>
      <c r="K2265" s="68">
        <v>2.2999999999999998</v>
      </c>
      <c r="L2265" s="68">
        <v>0.39</v>
      </c>
      <c r="M2265" s="68" t="s">
        <v>1960</v>
      </c>
      <c r="N2265" s="143">
        <f>IF(対応ガラス検索!$E$2="-","",IF(対応ガラス検索!$E$2&gt;=K2265,MAX($N$2:N2264)+1,""))</f>
        <v>2264</v>
      </c>
      <c r="O2265" s="143">
        <f>IF(対応ガラス検索!$E$2="-","",IF(L2265&lt;=0.65,MAX($O$2:O2264)+1,""))</f>
        <v>2264</v>
      </c>
      <c r="P2265" s="144"/>
      <c r="Q2265" s="145"/>
    </row>
    <row r="2266" spans="1:17" x14ac:dyDescent="0.4">
      <c r="A2266" s="68">
        <v>2265</v>
      </c>
      <c r="B2266" s="68" t="s">
        <v>2295</v>
      </c>
      <c r="C2266" s="68" t="s">
        <v>2198</v>
      </c>
      <c r="D2266" s="68" t="s">
        <v>2044</v>
      </c>
      <c r="E2266" s="68" t="s">
        <v>2042</v>
      </c>
      <c r="F2266" s="68" t="s">
        <v>2043</v>
      </c>
      <c r="G2266" s="68" t="s">
        <v>1962</v>
      </c>
      <c r="H2266" s="68" t="s">
        <v>1963</v>
      </c>
      <c r="I2266" s="68">
        <v>8</v>
      </c>
      <c r="J2266" s="68" t="s">
        <v>2296</v>
      </c>
      <c r="K2266" s="68">
        <v>2.1</v>
      </c>
      <c r="L2266" s="68">
        <v>0.39</v>
      </c>
      <c r="M2266" s="68" t="s">
        <v>1960</v>
      </c>
      <c r="N2266" s="143">
        <f>IF(対応ガラス検索!$E$2="-","",IF(対応ガラス検索!$E$2&gt;=K2266,MAX($N$2:N2265)+1,""))</f>
        <v>2265</v>
      </c>
      <c r="O2266" s="143">
        <f>IF(対応ガラス検索!$E$2="-","",IF(L2266&lt;=0.65,MAX($O$2:O2265)+1,""))</f>
        <v>2265</v>
      </c>
      <c r="P2266" s="144"/>
      <c r="Q2266" s="145"/>
    </row>
    <row r="2267" spans="1:17" x14ac:dyDescent="0.4">
      <c r="A2267" s="68">
        <v>2266</v>
      </c>
      <c r="B2267" s="68" t="s">
        <v>2295</v>
      </c>
      <c r="C2267" s="68" t="s">
        <v>2198</v>
      </c>
      <c r="D2267" s="68" t="s">
        <v>2044</v>
      </c>
      <c r="E2267" s="68" t="s">
        <v>2042</v>
      </c>
      <c r="F2267" s="68" t="s">
        <v>2043</v>
      </c>
      <c r="G2267" s="68" t="s">
        <v>1962</v>
      </c>
      <c r="H2267" s="68" t="s">
        <v>1963</v>
      </c>
      <c r="I2267" s="68">
        <v>9</v>
      </c>
      <c r="J2267" s="68" t="s">
        <v>2296</v>
      </c>
      <c r="K2267" s="68">
        <v>2</v>
      </c>
      <c r="L2267" s="68">
        <v>0.39</v>
      </c>
      <c r="M2267" s="68" t="s">
        <v>1960</v>
      </c>
      <c r="N2267" s="143">
        <f>IF(対応ガラス検索!$E$2="-","",IF(対応ガラス検索!$E$2&gt;=K2267,MAX($N$2:N2266)+1,""))</f>
        <v>2266</v>
      </c>
      <c r="O2267" s="143">
        <f>IF(対応ガラス検索!$E$2="-","",IF(L2267&lt;=0.65,MAX($O$2:O2266)+1,""))</f>
        <v>2266</v>
      </c>
      <c r="P2267" s="144"/>
      <c r="Q2267" s="145"/>
    </row>
    <row r="2268" spans="1:17" x14ac:dyDescent="0.4">
      <c r="A2268" s="68">
        <v>2267</v>
      </c>
      <c r="B2268" s="68" t="s">
        <v>2295</v>
      </c>
      <c r="C2268" s="68" t="s">
        <v>2198</v>
      </c>
      <c r="D2268" s="68" t="s">
        <v>2044</v>
      </c>
      <c r="E2268" s="68" t="s">
        <v>2042</v>
      </c>
      <c r="F2268" s="68" t="s">
        <v>2043</v>
      </c>
      <c r="G2268" s="68" t="s">
        <v>1962</v>
      </c>
      <c r="H2268" s="68" t="s">
        <v>1963</v>
      </c>
      <c r="I2268" s="68">
        <v>10</v>
      </c>
      <c r="J2268" s="68" t="s">
        <v>2296</v>
      </c>
      <c r="K2268" s="68">
        <v>1.9</v>
      </c>
      <c r="L2268" s="68">
        <v>0.39</v>
      </c>
      <c r="M2268" s="68" t="s">
        <v>1960</v>
      </c>
      <c r="N2268" s="143">
        <f>IF(対応ガラス検索!$E$2="-","",IF(対応ガラス検索!$E$2&gt;=K2268,MAX($N$2:N2267)+1,""))</f>
        <v>2267</v>
      </c>
      <c r="O2268" s="143">
        <f>IF(対応ガラス検索!$E$2="-","",IF(L2268&lt;=0.65,MAX($O$2:O2267)+1,""))</f>
        <v>2267</v>
      </c>
      <c r="P2268" s="144"/>
      <c r="Q2268" s="145"/>
    </row>
    <row r="2269" spans="1:17" x14ac:dyDescent="0.4">
      <c r="A2269" s="68">
        <v>2268</v>
      </c>
      <c r="B2269" s="68" t="s">
        <v>2295</v>
      </c>
      <c r="C2269" s="68" t="s">
        <v>2198</v>
      </c>
      <c r="D2269" s="68" t="s">
        <v>2044</v>
      </c>
      <c r="E2269" s="68" t="s">
        <v>2042</v>
      </c>
      <c r="F2269" s="68" t="s">
        <v>2043</v>
      </c>
      <c r="G2269" s="68" t="s">
        <v>1962</v>
      </c>
      <c r="H2269" s="68" t="s">
        <v>1963</v>
      </c>
      <c r="I2269" s="68">
        <v>11</v>
      </c>
      <c r="J2269" s="68" t="s">
        <v>2296</v>
      </c>
      <c r="K2269" s="142">
        <v>1.7</v>
      </c>
      <c r="L2269" s="68">
        <v>0.39</v>
      </c>
      <c r="M2269" s="68" t="s">
        <v>1960</v>
      </c>
      <c r="N2269" s="143">
        <f>IF(対応ガラス検索!$E$2="-","",IF(対応ガラス検索!$E$2&gt;=K2269,MAX($N$2:N2268)+1,""))</f>
        <v>2268</v>
      </c>
      <c r="O2269" s="143">
        <f>IF(対応ガラス検索!$E$2="-","",IF(L2269&lt;=0.65,MAX($O$2:O2268)+1,""))</f>
        <v>2268</v>
      </c>
      <c r="P2269" s="144"/>
      <c r="Q2269" s="145"/>
    </row>
    <row r="2270" spans="1:17" x14ac:dyDescent="0.4">
      <c r="A2270" s="68">
        <v>2269</v>
      </c>
      <c r="B2270" s="68" t="s">
        <v>2295</v>
      </c>
      <c r="C2270" s="68" t="s">
        <v>2198</v>
      </c>
      <c r="D2270" s="68" t="s">
        <v>2044</v>
      </c>
      <c r="E2270" s="68" t="s">
        <v>2042</v>
      </c>
      <c r="F2270" s="68" t="s">
        <v>2043</v>
      </c>
      <c r="G2270" s="68" t="s">
        <v>1962</v>
      </c>
      <c r="H2270" s="68" t="s">
        <v>1963</v>
      </c>
      <c r="I2270" s="68">
        <v>12</v>
      </c>
      <c r="J2270" s="68" t="s">
        <v>2296</v>
      </c>
      <c r="K2270" s="68">
        <v>1.7</v>
      </c>
      <c r="L2270" s="68">
        <v>0.38</v>
      </c>
      <c r="M2270" s="68" t="s">
        <v>1960</v>
      </c>
      <c r="N2270" s="143">
        <f>IF(対応ガラス検索!$E$2="-","",IF(対応ガラス検索!$E$2&gt;=K2270,MAX($N$2:N2269)+1,""))</f>
        <v>2269</v>
      </c>
      <c r="O2270" s="143">
        <f>IF(対応ガラス検索!$E$2="-","",IF(L2270&lt;=0.65,MAX($O$2:O2269)+1,""))</f>
        <v>2269</v>
      </c>
      <c r="P2270" s="144"/>
      <c r="Q2270" s="145"/>
    </row>
    <row r="2271" spans="1:17" x14ac:dyDescent="0.4">
      <c r="A2271" s="68">
        <v>2270</v>
      </c>
      <c r="B2271" s="68" t="s">
        <v>2295</v>
      </c>
      <c r="C2271" s="68" t="s">
        <v>2198</v>
      </c>
      <c r="D2271" s="68" t="s">
        <v>2044</v>
      </c>
      <c r="E2271" s="68" t="s">
        <v>2042</v>
      </c>
      <c r="F2271" s="68" t="s">
        <v>2043</v>
      </c>
      <c r="G2271" s="68" t="s">
        <v>1962</v>
      </c>
      <c r="H2271" s="68" t="s">
        <v>1963</v>
      </c>
      <c r="I2271" s="68">
        <v>13</v>
      </c>
      <c r="J2271" s="68" t="s">
        <v>2296</v>
      </c>
      <c r="K2271" s="68">
        <v>1.6</v>
      </c>
      <c r="L2271" s="68">
        <v>0.38</v>
      </c>
      <c r="M2271" s="68" t="s">
        <v>1960</v>
      </c>
      <c r="N2271" s="143">
        <f>IF(対応ガラス検索!$E$2="-","",IF(対応ガラス検索!$E$2&gt;=K2271,MAX($N$2:N2270)+1,""))</f>
        <v>2270</v>
      </c>
      <c r="O2271" s="143">
        <f>IF(対応ガラス検索!$E$2="-","",IF(L2271&lt;=0.65,MAX($O$2:O2270)+1,""))</f>
        <v>2270</v>
      </c>
      <c r="P2271" s="144"/>
      <c r="Q2271" s="145"/>
    </row>
    <row r="2272" spans="1:17" x14ac:dyDescent="0.4">
      <c r="A2272" s="68">
        <v>2271</v>
      </c>
      <c r="B2272" s="68" t="s">
        <v>2295</v>
      </c>
      <c r="C2272" s="68" t="s">
        <v>2198</v>
      </c>
      <c r="D2272" s="68" t="s">
        <v>2044</v>
      </c>
      <c r="E2272" s="68" t="s">
        <v>2042</v>
      </c>
      <c r="F2272" s="68" t="s">
        <v>2043</v>
      </c>
      <c r="G2272" s="68" t="s">
        <v>1962</v>
      </c>
      <c r="H2272" s="68" t="s">
        <v>1963</v>
      </c>
      <c r="I2272" s="68">
        <v>6</v>
      </c>
      <c r="J2272" s="68" t="s">
        <v>2267</v>
      </c>
      <c r="K2272" s="68">
        <v>2</v>
      </c>
      <c r="L2272" s="68">
        <v>0.39</v>
      </c>
      <c r="M2272" s="68" t="s">
        <v>1960</v>
      </c>
      <c r="N2272" s="143">
        <f>IF(対応ガラス検索!$E$2="-","",IF(対応ガラス検索!$E$2&gt;=K2272,MAX($N$2:N2271)+1,""))</f>
        <v>2271</v>
      </c>
      <c r="O2272" s="143">
        <f>IF(対応ガラス検索!$E$2="-","",IF(L2272&lt;=0.65,MAX($O$2:O2271)+1,""))</f>
        <v>2271</v>
      </c>
      <c r="P2272" s="144"/>
      <c r="Q2272" s="145"/>
    </row>
    <row r="2273" spans="1:17" x14ac:dyDescent="0.4">
      <c r="A2273" s="68">
        <v>2272</v>
      </c>
      <c r="B2273" s="68" t="s">
        <v>2295</v>
      </c>
      <c r="C2273" s="68" t="s">
        <v>2198</v>
      </c>
      <c r="D2273" s="68" t="s">
        <v>2044</v>
      </c>
      <c r="E2273" s="68" t="s">
        <v>2042</v>
      </c>
      <c r="F2273" s="68" t="s">
        <v>2043</v>
      </c>
      <c r="G2273" s="68" t="s">
        <v>1962</v>
      </c>
      <c r="H2273" s="68" t="s">
        <v>1963</v>
      </c>
      <c r="I2273" s="68">
        <v>7</v>
      </c>
      <c r="J2273" s="68" t="s">
        <v>2267</v>
      </c>
      <c r="K2273" s="68">
        <v>1.9</v>
      </c>
      <c r="L2273" s="68">
        <v>0.39</v>
      </c>
      <c r="M2273" s="68" t="s">
        <v>1960</v>
      </c>
      <c r="N2273" s="143">
        <f>IF(対応ガラス検索!$E$2="-","",IF(対応ガラス検索!$E$2&gt;=K2273,MAX($N$2:N2272)+1,""))</f>
        <v>2272</v>
      </c>
      <c r="O2273" s="143">
        <f>IF(対応ガラス検索!$E$2="-","",IF(L2273&lt;=0.65,MAX($O$2:O2272)+1,""))</f>
        <v>2272</v>
      </c>
      <c r="P2273" s="144"/>
      <c r="Q2273" s="145"/>
    </row>
    <row r="2274" spans="1:17" x14ac:dyDescent="0.4">
      <c r="A2274" s="68">
        <v>2273</v>
      </c>
      <c r="B2274" s="68" t="s">
        <v>2295</v>
      </c>
      <c r="C2274" s="68" t="s">
        <v>2198</v>
      </c>
      <c r="D2274" s="68" t="s">
        <v>2044</v>
      </c>
      <c r="E2274" s="68" t="s">
        <v>2042</v>
      </c>
      <c r="F2274" s="68" t="s">
        <v>2043</v>
      </c>
      <c r="G2274" s="68" t="s">
        <v>1962</v>
      </c>
      <c r="H2274" s="68" t="s">
        <v>1963</v>
      </c>
      <c r="I2274" s="68">
        <v>8</v>
      </c>
      <c r="J2274" s="68" t="s">
        <v>2267</v>
      </c>
      <c r="K2274" s="68">
        <v>1.7</v>
      </c>
      <c r="L2274" s="68">
        <v>0.38</v>
      </c>
      <c r="M2274" s="68" t="s">
        <v>1960</v>
      </c>
      <c r="N2274" s="143">
        <f>IF(対応ガラス検索!$E$2="-","",IF(対応ガラス検索!$E$2&gt;=K2274,MAX($N$2:N2273)+1,""))</f>
        <v>2273</v>
      </c>
      <c r="O2274" s="143">
        <f>IF(対応ガラス検索!$E$2="-","",IF(L2274&lt;=0.65,MAX($O$2:O2273)+1,""))</f>
        <v>2273</v>
      </c>
      <c r="P2274" s="144"/>
      <c r="Q2274" s="145"/>
    </row>
    <row r="2275" spans="1:17" x14ac:dyDescent="0.4">
      <c r="A2275" s="68">
        <v>2274</v>
      </c>
      <c r="B2275" s="68" t="s">
        <v>2295</v>
      </c>
      <c r="C2275" s="68" t="s">
        <v>2198</v>
      </c>
      <c r="D2275" s="68" t="s">
        <v>2044</v>
      </c>
      <c r="E2275" s="68" t="s">
        <v>2042</v>
      </c>
      <c r="F2275" s="68" t="s">
        <v>2043</v>
      </c>
      <c r="G2275" s="68" t="s">
        <v>1962</v>
      </c>
      <c r="H2275" s="68" t="s">
        <v>1963</v>
      </c>
      <c r="I2275" s="68">
        <v>9</v>
      </c>
      <c r="J2275" s="68" t="s">
        <v>2267</v>
      </c>
      <c r="K2275" s="68">
        <v>1.6</v>
      </c>
      <c r="L2275" s="68">
        <v>0.38</v>
      </c>
      <c r="M2275" s="68" t="s">
        <v>1960</v>
      </c>
      <c r="N2275" s="143">
        <f>IF(対応ガラス検索!$E$2="-","",IF(対応ガラス検索!$E$2&gt;=K2275,MAX($N$2:N2274)+1,""))</f>
        <v>2274</v>
      </c>
      <c r="O2275" s="143">
        <f>IF(対応ガラス検索!$E$2="-","",IF(L2275&lt;=0.65,MAX($O$2:O2274)+1,""))</f>
        <v>2274</v>
      </c>
      <c r="P2275" s="144"/>
      <c r="Q2275" s="145"/>
    </row>
    <row r="2276" spans="1:17" x14ac:dyDescent="0.4">
      <c r="A2276" s="68">
        <v>2275</v>
      </c>
      <c r="B2276" s="68" t="s">
        <v>2295</v>
      </c>
      <c r="C2276" s="68" t="s">
        <v>2198</v>
      </c>
      <c r="D2276" s="68" t="s">
        <v>2044</v>
      </c>
      <c r="E2276" s="68" t="s">
        <v>2042</v>
      </c>
      <c r="F2276" s="68" t="s">
        <v>2043</v>
      </c>
      <c r="G2276" s="68" t="s">
        <v>1962</v>
      </c>
      <c r="H2276" s="68" t="s">
        <v>1963</v>
      </c>
      <c r="I2276" s="68">
        <v>10</v>
      </c>
      <c r="J2276" s="68" t="s">
        <v>2267</v>
      </c>
      <c r="K2276" s="68">
        <v>1.5</v>
      </c>
      <c r="L2276" s="68">
        <v>0.38</v>
      </c>
      <c r="M2276" s="68" t="s">
        <v>1960</v>
      </c>
      <c r="N2276" s="143">
        <f>IF(対応ガラス検索!$E$2="-","",IF(対応ガラス検索!$E$2&gt;=K2276,MAX($N$2:N2275)+1,""))</f>
        <v>2275</v>
      </c>
      <c r="O2276" s="143">
        <f>IF(対応ガラス検索!$E$2="-","",IF(L2276&lt;=0.65,MAX($O$2:O2275)+1,""))</f>
        <v>2275</v>
      </c>
      <c r="P2276" s="144"/>
      <c r="Q2276" s="145"/>
    </row>
    <row r="2277" spans="1:17" x14ac:dyDescent="0.4">
      <c r="A2277" s="68">
        <v>2276</v>
      </c>
      <c r="B2277" s="68" t="s">
        <v>2295</v>
      </c>
      <c r="C2277" s="68" t="s">
        <v>2198</v>
      </c>
      <c r="D2277" s="68" t="s">
        <v>2044</v>
      </c>
      <c r="E2277" s="68" t="s">
        <v>2042</v>
      </c>
      <c r="F2277" s="68" t="s">
        <v>2043</v>
      </c>
      <c r="G2277" s="68" t="s">
        <v>1962</v>
      </c>
      <c r="H2277" s="68" t="s">
        <v>1963</v>
      </c>
      <c r="I2277" s="68">
        <v>11</v>
      </c>
      <c r="J2277" s="68" t="s">
        <v>2267</v>
      </c>
      <c r="K2277" s="68">
        <v>1.4</v>
      </c>
      <c r="L2277" s="68">
        <v>0.38</v>
      </c>
      <c r="M2277" s="68" t="s">
        <v>1960</v>
      </c>
      <c r="N2277" s="143">
        <f>IF(対応ガラス検索!$E$2="-","",IF(対応ガラス検索!$E$2&gt;=K2277,MAX($N$2:N2276)+1,""))</f>
        <v>2276</v>
      </c>
      <c r="O2277" s="143">
        <f>IF(対応ガラス検索!$E$2="-","",IF(L2277&lt;=0.65,MAX($O$2:O2276)+1,""))</f>
        <v>2276</v>
      </c>
      <c r="P2277" s="144"/>
      <c r="Q2277" s="145"/>
    </row>
    <row r="2278" spans="1:17" x14ac:dyDescent="0.4">
      <c r="A2278" s="68">
        <v>2277</v>
      </c>
      <c r="B2278" s="68" t="s">
        <v>2295</v>
      </c>
      <c r="C2278" s="68" t="s">
        <v>2198</v>
      </c>
      <c r="D2278" s="68" t="s">
        <v>2044</v>
      </c>
      <c r="E2278" s="68" t="s">
        <v>2042</v>
      </c>
      <c r="F2278" s="68" t="s">
        <v>2043</v>
      </c>
      <c r="G2278" s="68" t="s">
        <v>1962</v>
      </c>
      <c r="H2278" s="68" t="s">
        <v>1963</v>
      </c>
      <c r="I2278" s="68">
        <v>12</v>
      </c>
      <c r="J2278" s="68" t="s">
        <v>2267</v>
      </c>
      <c r="K2278" s="68">
        <v>1.3</v>
      </c>
      <c r="L2278" s="68">
        <v>0.38</v>
      </c>
      <c r="M2278" s="68" t="s">
        <v>1960</v>
      </c>
      <c r="N2278" s="143">
        <f>IF(対応ガラス検索!$E$2="-","",IF(対応ガラス検索!$E$2&gt;=K2278,MAX($N$2:N2277)+1,""))</f>
        <v>2277</v>
      </c>
      <c r="O2278" s="143">
        <f>IF(対応ガラス検索!$E$2="-","",IF(L2278&lt;=0.65,MAX($O$2:O2277)+1,""))</f>
        <v>2277</v>
      </c>
      <c r="P2278" s="144"/>
      <c r="Q2278" s="145"/>
    </row>
    <row r="2279" spans="1:17" x14ac:dyDescent="0.4">
      <c r="A2279" s="68">
        <v>2278</v>
      </c>
      <c r="B2279" s="68" t="s">
        <v>2295</v>
      </c>
      <c r="C2279" s="68" t="s">
        <v>2198</v>
      </c>
      <c r="D2279" s="68" t="s">
        <v>2044</v>
      </c>
      <c r="E2279" s="68" t="s">
        <v>2042</v>
      </c>
      <c r="F2279" s="68" t="s">
        <v>2043</v>
      </c>
      <c r="G2279" s="68" t="s">
        <v>1962</v>
      </c>
      <c r="H2279" s="68" t="s">
        <v>1963</v>
      </c>
      <c r="I2279" s="68">
        <v>13</v>
      </c>
      <c r="J2279" s="68" t="s">
        <v>2267</v>
      </c>
      <c r="K2279" s="68">
        <v>1.3</v>
      </c>
      <c r="L2279" s="68">
        <v>0.38</v>
      </c>
      <c r="M2279" s="68" t="s">
        <v>1960</v>
      </c>
      <c r="N2279" s="143">
        <f>IF(対応ガラス検索!$E$2="-","",IF(対応ガラス検索!$E$2&gt;=K2279,MAX($N$2:N2278)+1,""))</f>
        <v>2278</v>
      </c>
      <c r="O2279" s="143">
        <f>IF(対応ガラス検索!$E$2="-","",IF(L2279&lt;=0.65,MAX($O$2:O2278)+1,""))</f>
        <v>2278</v>
      </c>
      <c r="P2279" s="144"/>
      <c r="Q2279" s="145"/>
    </row>
    <row r="2280" spans="1:17" x14ac:dyDescent="0.4">
      <c r="A2280" s="68">
        <v>2279</v>
      </c>
      <c r="B2280" s="68" t="s">
        <v>2295</v>
      </c>
      <c r="C2280" s="68" t="s">
        <v>2198</v>
      </c>
      <c r="D2280" s="68" t="s">
        <v>2045</v>
      </c>
      <c r="E2280" s="68" t="s">
        <v>2042</v>
      </c>
      <c r="F2280" s="68" t="s">
        <v>2043</v>
      </c>
      <c r="G2280" s="68" t="s">
        <v>1965</v>
      </c>
      <c r="H2280" s="68" t="s">
        <v>1966</v>
      </c>
      <c r="I2280" s="68">
        <v>6</v>
      </c>
      <c r="J2280" s="68" t="s">
        <v>2296</v>
      </c>
      <c r="K2280" s="68">
        <v>2.5</v>
      </c>
      <c r="L2280" s="68">
        <v>0.4</v>
      </c>
      <c r="M2280" s="68" t="s">
        <v>1960</v>
      </c>
      <c r="N2280" s="143">
        <f>IF(対応ガラス検索!$E$2="-","",IF(対応ガラス検索!$E$2&gt;=K2280,MAX($N$2:N2279)+1,""))</f>
        <v>2279</v>
      </c>
      <c r="O2280" s="143">
        <f>IF(対応ガラス検索!$E$2="-","",IF(L2280&lt;=0.65,MAX($O$2:O2279)+1,""))</f>
        <v>2279</v>
      </c>
      <c r="P2280" s="144"/>
      <c r="Q2280" s="145"/>
    </row>
    <row r="2281" spans="1:17" x14ac:dyDescent="0.4">
      <c r="A2281" s="68">
        <v>2280</v>
      </c>
      <c r="B2281" s="68" t="s">
        <v>2295</v>
      </c>
      <c r="C2281" s="68" t="s">
        <v>2198</v>
      </c>
      <c r="D2281" s="68" t="s">
        <v>2045</v>
      </c>
      <c r="E2281" s="68" t="s">
        <v>2042</v>
      </c>
      <c r="F2281" s="68" t="s">
        <v>2043</v>
      </c>
      <c r="G2281" s="68" t="s">
        <v>1965</v>
      </c>
      <c r="H2281" s="68" t="s">
        <v>1966</v>
      </c>
      <c r="I2281" s="68">
        <v>7</v>
      </c>
      <c r="J2281" s="68" t="s">
        <v>2296</v>
      </c>
      <c r="K2281" s="68">
        <v>2.2999999999999998</v>
      </c>
      <c r="L2281" s="68">
        <v>0.39</v>
      </c>
      <c r="M2281" s="68" t="s">
        <v>1960</v>
      </c>
      <c r="N2281" s="143">
        <f>IF(対応ガラス検索!$E$2="-","",IF(対応ガラス検索!$E$2&gt;=K2281,MAX($N$2:N2280)+1,""))</f>
        <v>2280</v>
      </c>
      <c r="O2281" s="143">
        <f>IF(対応ガラス検索!$E$2="-","",IF(L2281&lt;=0.65,MAX($O$2:O2280)+1,""))</f>
        <v>2280</v>
      </c>
      <c r="P2281" s="144"/>
      <c r="Q2281" s="145"/>
    </row>
    <row r="2282" spans="1:17" x14ac:dyDescent="0.4">
      <c r="A2282" s="68">
        <v>2281</v>
      </c>
      <c r="B2282" s="68" t="s">
        <v>2295</v>
      </c>
      <c r="C2282" s="68" t="s">
        <v>2198</v>
      </c>
      <c r="D2282" s="68" t="s">
        <v>2045</v>
      </c>
      <c r="E2282" s="68" t="s">
        <v>2042</v>
      </c>
      <c r="F2282" s="68" t="s">
        <v>2043</v>
      </c>
      <c r="G2282" s="68" t="s">
        <v>1965</v>
      </c>
      <c r="H2282" s="68" t="s">
        <v>1966</v>
      </c>
      <c r="I2282" s="68">
        <v>8</v>
      </c>
      <c r="J2282" s="68" t="s">
        <v>2296</v>
      </c>
      <c r="K2282" s="142">
        <v>2.1</v>
      </c>
      <c r="L2282" s="68">
        <v>0.39</v>
      </c>
      <c r="M2282" s="68" t="s">
        <v>1960</v>
      </c>
      <c r="N2282" s="143">
        <f>IF(対応ガラス検索!$E$2="-","",IF(対応ガラス検索!$E$2&gt;=K2282,MAX($N$2:N2281)+1,""))</f>
        <v>2281</v>
      </c>
      <c r="O2282" s="143">
        <f>IF(対応ガラス検索!$E$2="-","",IF(L2282&lt;=0.65,MAX($O$2:O2281)+1,""))</f>
        <v>2281</v>
      </c>
      <c r="P2282" s="144"/>
      <c r="Q2282" s="145"/>
    </row>
    <row r="2283" spans="1:17" x14ac:dyDescent="0.4">
      <c r="A2283" s="68">
        <v>2282</v>
      </c>
      <c r="B2283" s="68" t="s">
        <v>2295</v>
      </c>
      <c r="C2283" s="68" t="s">
        <v>2198</v>
      </c>
      <c r="D2283" s="68" t="s">
        <v>2045</v>
      </c>
      <c r="E2283" s="68" t="s">
        <v>2042</v>
      </c>
      <c r="F2283" s="68" t="s">
        <v>2043</v>
      </c>
      <c r="G2283" s="68" t="s">
        <v>1965</v>
      </c>
      <c r="H2283" s="68" t="s">
        <v>1966</v>
      </c>
      <c r="I2283" s="68">
        <v>9</v>
      </c>
      <c r="J2283" s="68" t="s">
        <v>2296</v>
      </c>
      <c r="K2283" s="68">
        <v>2</v>
      </c>
      <c r="L2283" s="68">
        <v>0.39</v>
      </c>
      <c r="M2283" s="68" t="s">
        <v>1960</v>
      </c>
      <c r="N2283" s="143">
        <f>IF(対応ガラス検索!$E$2="-","",IF(対応ガラス検索!$E$2&gt;=K2283,MAX($N$2:N2282)+1,""))</f>
        <v>2282</v>
      </c>
      <c r="O2283" s="143">
        <f>IF(対応ガラス検索!$E$2="-","",IF(L2283&lt;=0.65,MAX($O$2:O2282)+1,""))</f>
        <v>2282</v>
      </c>
      <c r="P2283" s="144"/>
      <c r="Q2283" s="145"/>
    </row>
    <row r="2284" spans="1:17" x14ac:dyDescent="0.4">
      <c r="A2284" s="68">
        <v>2283</v>
      </c>
      <c r="B2284" s="68" t="s">
        <v>2295</v>
      </c>
      <c r="C2284" s="68" t="s">
        <v>2198</v>
      </c>
      <c r="D2284" s="68" t="s">
        <v>2045</v>
      </c>
      <c r="E2284" s="68" t="s">
        <v>2042</v>
      </c>
      <c r="F2284" s="68" t="s">
        <v>2043</v>
      </c>
      <c r="G2284" s="68" t="s">
        <v>1965</v>
      </c>
      <c r="H2284" s="68" t="s">
        <v>1966</v>
      </c>
      <c r="I2284" s="68">
        <v>10</v>
      </c>
      <c r="J2284" s="68" t="s">
        <v>2296</v>
      </c>
      <c r="K2284" s="68">
        <v>1.8</v>
      </c>
      <c r="L2284" s="68">
        <v>0.39</v>
      </c>
      <c r="M2284" s="68" t="s">
        <v>1960</v>
      </c>
      <c r="N2284" s="143">
        <f>IF(対応ガラス検索!$E$2="-","",IF(対応ガラス検索!$E$2&gt;=K2284,MAX($N$2:N2283)+1,""))</f>
        <v>2283</v>
      </c>
      <c r="O2284" s="143">
        <f>IF(対応ガラス検索!$E$2="-","",IF(L2284&lt;=0.65,MAX($O$2:O2283)+1,""))</f>
        <v>2283</v>
      </c>
      <c r="P2284" s="144"/>
      <c r="Q2284" s="145"/>
    </row>
    <row r="2285" spans="1:17" x14ac:dyDescent="0.4">
      <c r="A2285" s="68">
        <v>2284</v>
      </c>
      <c r="B2285" s="68" t="s">
        <v>2295</v>
      </c>
      <c r="C2285" s="68" t="s">
        <v>2198</v>
      </c>
      <c r="D2285" s="68" t="s">
        <v>2045</v>
      </c>
      <c r="E2285" s="68" t="s">
        <v>2042</v>
      </c>
      <c r="F2285" s="68" t="s">
        <v>2043</v>
      </c>
      <c r="G2285" s="68" t="s">
        <v>1965</v>
      </c>
      <c r="H2285" s="68" t="s">
        <v>1966</v>
      </c>
      <c r="I2285" s="68">
        <v>11</v>
      </c>
      <c r="J2285" s="68" t="s">
        <v>2296</v>
      </c>
      <c r="K2285" s="68">
        <v>1.7</v>
      </c>
      <c r="L2285" s="68">
        <v>0.39</v>
      </c>
      <c r="M2285" s="68" t="s">
        <v>1960</v>
      </c>
      <c r="N2285" s="143">
        <f>IF(対応ガラス検索!$E$2="-","",IF(対応ガラス検索!$E$2&gt;=K2285,MAX($N$2:N2284)+1,""))</f>
        <v>2284</v>
      </c>
      <c r="O2285" s="143">
        <f>IF(対応ガラス検索!$E$2="-","",IF(L2285&lt;=0.65,MAX($O$2:O2284)+1,""))</f>
        <v>2284</v>
      </c>
      <c r="P2285" s="144"/>
      <c r="Q2285" s="145"/>
    </row>
    <row r="2286" spans="1:17" x14ac:dyDescent="0.4">
      <c r="A2286" s="68">
        <v>2285</v>
      </c>
      <c r="B2286" s="68" t="s">
        <v>2295</v>
      </c>
      <c r="C2286" s="68" t="s">
        <v>2198</v>
      </c>
      <c r="D2286" s="68" t="s">
        <v>2045</v>
      </c>
      <c r="E2286" s="68" t="s">
        <v>2042</v>
      </c>
      <c r="F2286" s="68" t="s">
        <v>2043</v>
      </c>
      <c r="G2286" s="68" t="s">
        <v>1965</v>
      </c>
      <c r="H2286" s="68" t="s">
        <v>1966</v>
      </c>
      <c r="I2286" s="68">
        <v>12</v>
      </c>
      <c r="J2286" s="68" t="s">
        <v>2296</v>
      </c>
      <c r="K2286" s="68">
        <v>1.7</v>
      </c>
      <c r="L2286" s="68">
        <v>0.39</v>
      </c>
      <c r="M2286" s="68" t="s">
        <v>1960</v>
      </c>
      <c r="N2286" s="143">
        <f>IF(対応ガラス検索!$E$2="-","",IF(対応ガラス検索!$E$2&gt;=K2286,MAX($N$2:N2285)+1,""))</f>
        <v>2285</v>
      </c>
      <c r="O2286" s="143">
        <f>IF(対応ガラス検索!$E$2="-","",IF(L2286&lt;=0.65,MAX($O$2:O2285)+1,""))</f>
        <v>2285</v>
      </c>
      <c r="P2286" s="144"/>
      <c r="Q2286" s="145"/>
    </row>
    <row r="2287" spans="1:17" x14ac:dyDescent="0.4">
      <c r="A2287" s="68">
        <v>2286</v>
      </c>
      <c r="B2287" s="68" t="s">
        <v>2295</v>
      </c>
      <c r="C2287" s="68" t="s">
        <v>2198</v>
      </c>
      <c r="D2287" s="68" t="s">
        <v>2045</v>
      </c>
      <c r="E2287" s="68" t="s">
        <v>2042</v>
      </c>
      <c r="F2287" s="68" t="s">
        <v>2043</v>
      </c>
      <c r="G2287" s="68" t="s">
        <v>1965</v>
      </c>
      <c r="H2287" s="68" t="s">
        <v>1966</v>
      </c>
      <c r="I2287" s="68">
        <v>6</v>
      </c>
      <c r="J2287" s="68" t="s">
        <v>2267</v>
      </c>
      <c r="K2287" s="68">
        <v>2</v>
      </c>
      <c r="L2287" s="68">
        <v>0.39</v>
      </c>
      <c r="M2287" s="68" t="s">
        <v>1960</v>
      </c>
      <c r="N2287" s="143">
        <f>IF(対応ガラス検索!$E$2="-","",IF(対応ガラス検索!$E$2&gt;=K2287,MAX($N$2:N2286)+1,""))</f>
        <v>2286</v>
      </c>
      <c r="O2287" s="143">
        <f>IF(対応ガラス検索!$E$2="-","",IF(L2287&lt;=0.65,MAX($O$2:O2286)+1,""))</f>
        <v>2286</v>
      </c>
      <c r="P2287" s="144"/>
      <c r="Q2287" s="145"/>
    </row>
    <row r="2288" spans="1:17" x14ac:dyDescent="0.4">
      <c r="A2288" s="68">
        <v>2287</v>
      </c>
      <c r="B2288" s="68" t="s">
        <v>2295</v>
      </c>
      <c r="C2288" s="68" t="s">
        <v>2198</v>
      </c>
      <c r="D2288" s="68" t="s">
        <v>2045</v>
      </c>
      <c r="E2288" s="68" t="s">
        <v>2042</v>
      </c>
      <c r="F2288" s="68" t="s">
        <v>2043</v>
      </c>
      <c r="G2288" s="68" t="s">
        <v>1965</v>
      </c>
      <c r="H2288" s="68" t="s">
        <v>1966</v>
      </c>
      <c r="I2288" s="68">
        <v>7</v>
      </c>
      <c r="J2288" s="68" t="s">
        <v>2267</v>
      </c>
      <c r="K2288" s="68">
        <v>1.9</v>
      </c>
      <c r="L2288" s="68">
        <v>0.39</v>
      </c>
      <c r="M2288" s="68" t="s">
        <v>1960</v>
      </c>
      <c r="N2288" s="143">
        <f>IF(対応ガラス検索!$E$2="-","",IF(対応ガラス検索!$E$2&gt;=K2288,MAX($N$2:N2287)+1,""))</f>
        <v>2287</v>
      </c>
      <c r="O2288" s="143">
        <f>IF(対応ガラス検索!$E$2="-","",IF(L2288&lt;=0.65,MAX($O$2:O2287)+1,""))</f>
        <v>2287</v>
      </c>
      <c r="P2288" s="144"/>
      <c r="Q2288" s="145"/>
    </row>
    <row r="2289" spans="1:17" x14ac:dyDescent="0.4">
      <c r="A2289" s="68">
        <v>2288</v>
      </c>
      <c r="B2289" s="68" t="s">
        <v>2295</v>
      </c>
      <c r="C2289" s="68" t="s">
        <v>2198</v>
      </c>
      <c r="D2289" s="68" t="s">
        <v>2045</v>
      </c>
      <c r="E2289" s="68" t="s">
        <v>2042</v>
      </c>
      <c r="F2289" s="68" t="s">
        <v>2043</v>
      </c>
      <c r="G2289" s="68" t="s">
        <v>1965</v>
      </c>
      <c r="H2289" s="68" t="s">
        <v>1966</v>
      </c>
      <c r="I2289" s="68">
        <v>8</v>
      </c>
      <c r="J2289" s="68" t="s">
        <v>2267</v>
      </c>
      <c r="K2289" s="68">
        <v>1.7</v>
      </c>
      <c r="L2289" s="68">
        <v>0.39</v>
      </c>
      <c r="M2289" s="68" t="s">
        <v>1960</v>
      </c>
      <c r="N2289" s="143">
        <f>IF(対応ガラス検索!$E$2="-","",IF(対応ガラス検索!$E$2&gt;=K2289,MAX($N$2:N2288)+1,""))</f>
        <v>2288</v>
      </c>
      <c r="O2289" s="143">
        <f>IF(対応ガラス検索!$E$2="-","",IF(L2289&lt;=0.65,MAX($O$2:O2288)+1,""))</f>
        <v>2288</v>
      </c>
      <c r="P2289" s="144"/>
      <c r="Q2289" s="145"/>
    </row>
    <row r="2290" spans="1:17" x14ac:dyDescent="0.4">
      <c r="A2290" s="68">
        <v>2289</v>
      </c>
      <c r="B2290" s="68" t="s">
        <v>2295</v>
      </c>
      <c r="C2290" s="68" t="s">
        <v>2198</v>
      </c>
      <c r="D2290" s="68" t="s">
        <v>2045</v>
      </c>
      <c r="E2290" s="68" t="s">
        <v>2042</v>
      </c>
      <c r="F2290" s="68" t="s">
        <v>2043</v>
      </c>
      <c r="G2290" s="68" t="s">
        <v>1965</v>
      </c>
      <c r="H2290" s="68" t="s">
        <v>1966</v>
      </c>
      <c r="I2290" s="68">
        <v>9</v>
      </c>
      <c r="J2290" s="68" t="s">
        <v>2267</v>
      </c>
      <c r="K2290" s="68">
        <v>1.6</v>
      </c>
      <c r="L2290" s="68">
        <v>0.38</v>
      </c>
      <c r="M2290" s="68" t="s">
        <v>1960</v>
      </c>
      <c r="N2290" s="143">
        <f>IF(対応ガラス検索!$E$2="-","",IF(対応ガラス検索!$E$2&gt;=K2290,MAX($N$2:N2289)+1,""))</f>
        <v>2289</v>
      </c>
      <c r="O2290" s="143">
        <f>IF(対応ガラス検索!$E$2="-","",IF(L2290&lt;=0.65,MAX($O$2:O2289)+1,""))</f>
        <v>2289</v>
      </c>
      <c r="P2290" s="144"/>
      <c r="Q2290" s="145"/>
    </row>
    <row r="2291" spans="1:17" x14ac:dyDescent="0.4">
      <c r="A2291" s="68">
        <v>2290</v>
      </c>
      <c r="B2291" s="68" t="s">
        <v>2295</v>
      </c>
      <c r="C2291" s="68" t="s">
        <v>2198</v>
      </c>
      <c r="D2291" s="68" t="s">
        <v>2045</v>
      </c>
      <c r="E2291" s="68" t="s">
        <v>2042</v>
      </c>
      <c r="F2291" s="68" t="s">
        <v>2043</v>
      </c>
      <c r="G2291" s="68" t="s">
        <v>1965</v>
      </c>
      <c r="H2291" s="68" t="s">
        <v>1966</v>
      </c>
      <c r="I2291" s="68">
        <v>10</v>
      </c>
      <c r="J2291" s="68" t="s">
        <v>2267</v>
      </c>
      <c r="K2291" s="68">
        <v>1.5</v>
      </c>
      <c r="L2291" s="68">
        <v>0.38</v>
      </c>
      <c r="M2291" s="68" t="s">
        <v>1960</v>
      </c>
      <c r="N2291" s="143">
        <f>IF(対応ガラス検索!$E$2="-","",IF(対応ガラス検索!$E$2&gt;=K2291,MAX($N$2:N2290)+1,""))</f>
        <v>2290</v>
      </c>
      <c r="O2291" s="143">
        <f>IF(対応ガラス検索!$E$2="-","",IF(L2291&lt;=0.65,MAX($O$2:O2290)+1,""))</f>
        <v>2290</v>
      </c>
      <c r="P2291" s="144"/>
      <c r="Q2291" s="145"/>
    </row>
    <row r="2292" spans="1:17" x14ac:dyDescent="0.4">
      <c r="A2292" s="68">
        <v>2291</v>
      </c>
      <c r="B2292" s="68" t="s">
        <v>2295</v>
      </c>
      <c r="C2292" s="68" t="s">
        <v>2198</v>
      </c>
      <c r="D2292" s="68" t="s">
        <v>2045</v>
      </c>
      <c r="E2292" s="68" t="s">
        <v>2042</v>
      </c>
      <c r="F2292" s="68" t="s">
        <v>2043</v>
      </c>
      <c r="G2292" s="68" t="s">
        <v>1965</v>
      </c>
      <c r="H2292" s="68" t="s">
        <v>1966</v>
      </c>
      <c r="I2292" s="68">
        <v>11</v>
      </c>
      <c r="J2292" s="68" t="s">
        <v>2267</v>
      </c>
      <c r="K2292" s="68">
        <v>1.4</v>
      </c>
      <c r="L2292" s="68">
        <v>0.38</v>
      </c>
      <c r="M2292" s="68" t="s">
        <v>1960</v>
      </c>
      <c r="N2292" s="143">
        <f>IF(対応ガラス検索!$E$2="-","",IF(対応ガラス検索!$E$2&gt;=K2292,MAX($N$2:N2291)+1,""))</f>
        <v>2291</v>
      </c>
      <c r="O2292" s="143">
        <f>IF(対応ガラス検索!$E$2="-","",IF(L2292&lt;=0.65,MAX($O$2:O2291)+1,""))</f>
        <v>2291</v>
      </c>
      <c r="P2292" s="144"/>
      <c r="Q2292" s="145"/>
    </row>
    <row r="2293" spans="1:17" x14ac:dyDescent="0.4">
      <c r="A2293" s="68">
        <v>2292</v>
      </c>
      <c r="B2293" s="68" t="s">
        <v>2295</v>
      </c>
      <c r="C2293" s="68" t="s">
        <v>2198</v>
      </c>
      <c r="D2293" s="68" t="s">
        <v>2045</v>
      </c>
      <c r="E2293" s="68" t="s">
        <v>2042</v>
      </c>
      <c r="F2293" s="68" t="s">
        <v>2043</v>
      </c>
      <c r="G2293" s="68" t="s">
        <v>1965</v>
      </c>
      <c r="H2293" s="68" t="s">
        <v>1966</v>
      </c>
      <c r="I2293" s="68">
        <v>12</v>
      </c>
      <c r="J2293" s="68" t="s">
        <v>2267</v>
      </c>
      <c r="K2293" s="68">
        <v>1.3</v>
      </c>
      <c r="L2293" s="68">
        <v>0.38</v>
      </c>
      <c r="M2293" s="68" t="s">
        <v>1960</v>
      </c>
      <c r="N2293" s="143">
        <f>IF(対応ガラス検索!$E$2="-","",IF(対応ガラス検索!$E$2&gt;=K2293,MAX($N$2:N2292)+1,""))</f>
        <v>2292</v>
      </c>
      <c r="O2293" s="143">
        <f>IF(対応ガラス検索!$E$2="-","",IF(L2293&lt;=0.65,MAX($O$2:O2292)+1,""))</f>
        <v>2292</v>
      </c>
      <c r="P2293" s="144"/>
      <c r="Q2293" s="145"/>
    </row>
    <row r="2294" spans="1:17" x14ac:dyDescent="0.4">
      <c r="A2294" s="68">
        <v>2293</v>
      </c>
      <c r="B2294" s="68" t="s">
        <v>2295</v>
      </c>
      <c r="C2294" s="68" t="s">
        <v>2198</v>
      </c>
      <c r="D2294" s="68" t="s">
        <v>2019</v>
      </c>
      <c r="E2294" s="68" t="s">
        <v>2020</v>
      </c>
      <c r="F2294" s="68" t="s">
        <v>2021</v>
      </c>
      <c r="G2294" s="68" t="s">
        <v>1958</v>
      </c>
      <c r="H2294" s="68" t="s">
        <v>1959</v>
      </c>
      <c r="I2294" s="68">
        <v>6</v>
      </c>
      <c r="J2294" s="68" t="s">
        <v>2296</v>
      </c>
      <c r="K2294" s="68">
        <v>2.5</v>
      </c>
      <c r="L2294" s="68">
        <v>0.57999999999999996</v>
      </c>
      <c r="M2294" s="68" t="s">
        <v>1960</v>
      </c>
      <c r="N2294" s="143">
        <f>IF(対応ガラス検索!$E$2="-","",IF(対応ガラス検索!$E$2&gt;=K2294,MAX($N$2:N2293)+1,""))</f>
        <v>2293</v>
      </c>
      <c r="O2294" s="143">
        <f>IF(対応ガラス検索!$E$2="-","",IF(L2294&lt;=0.65,MAX($O$2:O2293)+1,""))</f>
        <v>2293</v>
      </c>
      <c r="P2294" s="144"/>
      <c r="Q2294" s="145"/>
    </row>
    <row r="2295" spans="1:17" x14ac:dyDescent="0.4">
      <c r="A2295" s="68">
        <v>2294</v>
      </c>
      <c r="B2295" s="68" t="s">
        <v>2295</v>
      </c>
      <c r="C2295" s="68" t="s">
        <v>2198</v>
      </c>
      <c r="D2295" s="68" t="s">
        <v>2019</v>
      </c>
      <c r="E2295" s="68" t="s">
        <v>2020</v>
      </c>
      <c r="F2295" s="68" t="s">
        <v>2021</v>
      </c>
      <c r="G2295" s="68" t="s">
        <v>1958</v>
      </c>
      <c r="H2295" s="68" t="s">
        <v>1959</v>
      </c>
      <c r="I2295" s="68">
        <v>7</v>
      </c>
      <c r="J2295" s="68" t="s">
        <v>2296</v>
      </c>
      <c r="K2295" s="142">
        <v>2.2999999999999998</v>
      </c>
      <c r="L2295" s="68">
        <v>0.57999999999999996</v>
      </c>
      <c r="M2295" s="68" t="s">
        <v>1960</v>
      </c>
      <c r="N2295" s="143">
        <f>IF(対応ガラス検索!$E$2="-","",IF(対応ガラス検索!$E$2&gt;=K2295,MAX($N$2:N2294)+1,""))</f>
        <v>2294</v>
      </c>
      <c r="O2295" s="143">
        <f>IF(対応ガラス検索!$E$2="-","",IF(L2295&lt;=0.65,MAX($O$2:O2294)+1,""))</f>
        <v>2294</v>
      </c>
      <c r="P2295" s="144"/>
      <c r="Q2295" s="145"/>
    </row>
    <row r="2296" spans="1:17" x14ac:dyDescent="0.4">
      <c r="A2296" s="68">
        <v>2295</v>
      </c>
      <c r="B2296" s="68" t="s">
        <v>2295</v>
      </c>
      <c r="C2296" s="68" t="s">
        <v>2198</v>
      </c>
      <c r="D2296" s="68" t="s">
        <v>2019</v>
      </c>
      <c r="E2296" s="68" t="s">
        <v>2020</v>
      </c>
      <c r="F2296" s="68" t="s">
        <v>2021</v>
      </c>
      <c r="G2296" s="68" t="s">
        <v>1958</v>
      </c>
      <c r="H2296" s="68" t="s">
        <v>1959</v>
      </c>
      <c r="I2296" s="68">
        <v>8</v>
      </c>
      <c r="J2296" s="68" t="s">
        <v>2296</v>
      </c>
      <c r="K2296" s="68">
        <v>2.1</v>
      </c>
      <c r="L2296" s="68">
        <v>0.57999999999999996</v>
      </c>
      <c r="M2296" s="68" t="s">
        <v>1960</v>
      </c>
      <c r="N2296" s="143">
        <f>IF(対応ガラス検索!$E$2="-","",IF(対応ガラス検索!$E$2&gt;=K2296,MAX($N$2:N2295)+1,""))</f>
        <v>2295</v>
      </c>
      <c r="O2296" s="143">
        <f>IF(対応ガラス検索!$E$2="-","",IF(L2296&lt;=0.65,MAX($O$2:O2295)+1,""))</f>
        <v>2295</v>
      </c>
      <c r="P2296" s="144"/>
      <c r="Q2296" s="145"/>
    </row>
    <row r="2297" spans="1:17" x14ac:dyDescent="0.4">
      <c r="A2297" s="68">
        <v>2296</v>
      </c>
      <c r="B2297" s="68" t="s">
        <v>2295</v>
      </c>
      <c r="C2297" s="68" t="s">
        <v>2198</v>
      </c>
      <c r="D2297" s="68" t="s">
        <v>2019</v>
      </c>
      <c r="E2297" s="68" t="s">
        <v>2020</v>
      </c>
      <c r="F2297" s="68" t="s">
        <v>2021</v>
      </c>
      <c r="G2297" s="68" t="s">
        <v>1958</v>
      </c>
      <c r="H2297" s="68" t="s">
        <v>1959</v>
      </c>
      <c r="I2297" s="68">
        <v>9</v>
      </c>
      <c r="J2297" s="68" t="s">
        <v>2296</v>
      </c>
      <c r="K2297" s="68">
        <v>2</v>
      </c>
      <c r="L2297" s="68">
        <v>0.57999999999999996</v>
      </c>
      <c r="M2297" s="68" t="s">
        <v>1960</v>
      </c>
      <c r="N2297" s="143">
        <f>IF(対応ガラス検索!$E$2="-","",IF(対応ガラス検索!$E$2&gt;=K2297,MAX($N$2:N2296)+1,""))</f>
        <v>2296</v>
      </c>
      <c r="O2297" s="143">
        <f>IF(対応ガラス検索!$E$2="-","",IF(L2297&lt;=0.65,MAX($O$2:O2296)+1,""))</f>
        <v>2296</v>
      </c>
      <c r="P2297" s="144"/>
      <c r="Q2297" s="145"/>
    </row>
    <row r="2298" spans="1:17" x14ac:dyDescent="0.4">
      <c r="A2298" s="68">
        <v>2297</v>
      </c>
      <c r="B2298" s="68" t="s">
        <v>2295</v>
      </c>
      <c r="C2298" s="68" t="s">
        <v>2198</v>
      </c>
      <c r="D2298" s="68" t="s">
        <v>2019</v>
      </c>
      <c r="E2298" s="68" t="s">
        <v>2020</v>
      </c>
      <c r="F2298" s="68" t="s">
        <v>2021</v>
      </c>
      <c r="G2298" s="68" t="s">
        <v>1958</v>
      </c>
      <c r="H2298" s="68" t="s">
        <v>1959</v>
      </c>
      <c r="I2298" s="68">
        <v>10</v>
      </c>
      <c r="J2298" s="68" t="s">
        <v>2296</v>
      </c>
      <c r="K2298" s="68">
        <v>1.9</v>
      </c>
      <c r="L2298" s="68">
        <v>0.57999999999999996</v>
      </c>
      <c r="M2298" s="68" t="s">
        <v>1960</v>
      </c>
      <c r="N2298" s="143">
        <f>IF(対応ガラス検索!$E$2="-","",IF(対応ガラス検索!$E$2&gt;=K2298,MAX($N$2:N2297)+1,""))</f>
        <v>2297</v>
      </c>
      <c r="O2298" s="143">
        <f>IF(対応ガラス検索!$E$2="-","",IF(L2298&lt;=0.65,MAX($O$2:O2297)+1,""))</f>
        <v>2297</v>
      </c>
      <c r="P2298" s="144"/>
      <c r="Q2298" s="145"/>
    </row>
    <row r="2299" spans="1:17" x14ac:dyDescent="0.4">
      <c r="A2299" s="68">
        <v>2298</v>
      </c>
      <c r="B2299" s="68" t="s">
        <v>2295</v>
      </c>
      <c r="C2299" s="68" t="s">
        <v>2198</v>
      </c>
      <c r="D2299" s="68" t="s">
        <v>2019</v>
      </c>
      <c r="E2299" s="68" t="s">
        <v>2020</v>
      </c>
      <c r="F2299" s="68" t="s">
        <v>2021</v>
      </c>
      <c r="G2299" s="68" t="s">
        <v>1958</v>
      </c>
      <c r="H2299" s="68" t="s">
        <v>1959</v>
      </c>
      <c r="I2299" s="68">
        <v>11</v>
      </c>
      <c r="J2299" s="68" t="s">
        <v>2296</v>
      </c>
      <c r="K2299" s="68">
        <v>1.8</v>
      </c>
      <c r="L2299" s="68">
        <v>0.57999999999999996</v>
      </c>
      <c r="M2299" s="68" t="s">
        <v>1960</v>
      </c>
      <c r="N2299" s="143">
        <f>IF(対応ガラス検索!$E$2="-","",IF(対応ガラス検索!$E$2&gt;=K2299,MAX($N$2:N2298)+1,""))</f>
        <v>2298</v>
      </c>
      <c r="O2299" s="143">
        <f>IF(対応ガラス検索!$E$2="-","",IF(L2299&lt;=0.65,MAX($O$2:O2298)+1,""))</f>
        <v>2298</v>
      </c>
      <c r="P2299" s="144"/>
      <c r="Q2299" s="145"/>
    </row>
    <row r="2300" spans="1:17" x14ac:dyDescent="0.4">
      <c r="A2300" s="68">
        <v>2299</v>
      </c>
      <c r="B2300" s="68" t="s">
        <v>2295</v>
      </c>
      <c r="C2300" s="68" t="s">
        <v>2198</v>
      </c>
      <c r="D2300" s="68" t="s">
        <v>2019</v>
      </c>
      <c r="E2300" s="68" t="s">
        <v>2020</v>
      </c>
      <c r="F2300" s="68" t="s">
        <v>2021</v>
      </c>
      <c r="G2300" s="68" t="s">
        <v>1958</v>
      </c>
      <c r="H2300" s="68" t="s">
        <v>1959</v>
      </c>
      <c r="I2300" s="68">
        <v>12</v>
      </c>
      <c r="J2300" s="68" t="s">
        <v>2296</v>
      </c>
      <c r="K2300" s="68">
        <v>1.7</v>
      </c>
      <c r="L2300" s="68">
        <v>0.57999999999999996</v>
      </c>
      <c r="M2300" s="68" t="s">
        <v>1960</v>
      </c>
      <c r="N2300" s="143">
        <f>IF(対応ガラス検索!$E$2="-","",IF(対応ガラス検索!$E$2&gt;=K2300,MAX($N$2:N2299)+1,""))</f>
        <v>2299</v>
      </c>
      <c r="O2300" s="143">
        <f>IF(対応ガラス検索!$E$2="-","",IF(L2300&lt;=0.65,MAX($O$2:O2299)+1,""))</f>
        <v>2299</v>
      </c>
      <c r="P2300" s="144"/>
      <c r="Q2300" s="145"/>
    </row>
    <row r="2301" spans="1:17" x14ac:dyDescent="0.4">
      <c r="A2301" s="68">
        <v>2300</v>
      </c>
      <c r="B2301" s="68" t="s">
        <v>2295</v>
      </c>
      <c r="C2301" s="68" t="s">
        <v>2198</v>
      </c>
      <c r="D2301" s="68" t="s">
        <v>2019</v>
      </c>
      <c r="E2301" s="68" t="s">
        <v>2020</v>
      </c>
      <c r="F2301" s="68" t="s">
        <v>2021</v>
      </c>
      <c r="G2301" s="68" t="s">
        <v>1958</v>
      </c>
      <c r="H2301" s="68" t="s">
        <v>1959</v>
      </c>
      <c r="I2301" s="68">
        <v>13</v>
      </c>
      <c r="J2301" s="68" t="s">
        <v>2296</v>
      </c>
      <c r="K2301" s="68">
        <v>1.6</v>
      </c>
      <c r="L2301" s="68">
        <v>0.57999999999999996</v>
      </c>
      <c r="M2301" s="68" t="s">
        <v>1960</v>
      </c>
      <c r="N2301" s="143">
        <f>IF(対応ガラス検索!$E$2="-","",IF(対応ガラス検索!$E$2&gt;=K2301,MAX($N$2:N2300)+1,""))</f>
        <v>2300</v>
      </c>
      <c r="O2301" s="143">
        <f>IF(対応ガラス検索!$E$2="-","",IF(L2301&lt;=0.65,MAX($O$2:O2300)+1,""))</f>
        <v>2300</v>
      </c>
      <c r="P2301" s="144"/>
      <c r="Q2301" s="145"/>
    </row>
    <row r="2302" spans="1:17" x14ac:dyDescent="0.4">
      <c r="A2302" s="68">
        <v>2301</v>
      </c>
      <c r="B2302" s="68" t="s">
        <v>2295</v>
      </c>
      <c r="C2302" s="68" t="s">
        <v>2198</v>
      </c>
      <c r="D2302" s="68" t="s">
        <v>2019</v>
      </c>
      <c r="E2302" s="68" t="s">
        <v>2020</v>
      </c>
      <c r="F2302" s="68" t="s">
        <v>2021</v>
      </c>
      <c r="G2302" s="68" t="s">
        <v>1958</v>
      </c>
      <c r="H2302" s="68" t="s">
        <v>1959</v>
      </c>
      <c r="I2302" s="68">
        <v>6</v>
      </c>
      <c r="J2302" s="68" t="s">
        <v>2267</v>
      </c>
      <c r="K2302" s="68">
        <v>2</v>
      </c>
      <c r="L2302" s="68">
        <v>0.57999999999999996</v>
      </c>
      <c r="M2302" s="68" t="s">
        <v>1960</v>
      </c>
      <c r="N2302" s="143">
        <f>IF(対応ガラス検索!$E$2="-","",IF(対応ガラス検索!$E$2&gt;=K2302,MAX($N$2:N2301)+1,""))</f>
        <v>2301</v>
      </c>
      <c r="O2302" s="143">
        <f>IF(対応ガラス検索!$E$2="-","",IF(L2302&lt;=0.65,MAX($O$2:O2301)+1,""))</f>
        <v>2301</v>
      </c>
      <c r="P2302" s="144"/>
      <c r="Q2302" s="145"/>
    </row>
    <row r="2303" spans="1:17" x14ac:dyDescent="0.4">
      <c r="A2303" s="68">
        <v>2302</v>
      </c>
      <c r="B2303" s="68" t="s">
        <v>2295</v>
      </c>
      <c r="C2303" s="68" t="s">
        <v>2198</v>
      </c>
      <c r="D2303" s="68" t="s">
        <v>2019</v>
      </c>
      <c r="E2303" s="68" t="s">
        <v>2020</v>
      </c>
      <c r="F2303" s="68" t="s">
        <v>2021</v>
      </c>
      <c r="G2303" s="68" t="s">
        <v>1958</v>
      </c>
      <c r="H2303" s="68" t="s">
        <v>1959</v>
      </c>
      <c r="I2303" s="68">
        <v>7</v>
      </c>
      <c r="J2303" s="68" t="s">
        <v>2267</v>
      </c>
      <c r="K2303" s="68">
        <v>1.9</v>
      </c>
      <c r="L2303" s="68">
        <v>0.57999999999999996</v>
      </c>
      <c r="M2303" s="68" t="s">
        <v>1960</v>
      </c>
      <c r="N2303" s="143">
        <f>IF(対応ガラス検索!$E$2="-","",IF(対応ガラス検索!$E$2&gt;=K2303,MAX($N$2:N2302)+1,""))</f>
        <v>2302</v>
      </c>
      <c r="O2303" s="143">
        <f>IF(対応ガラス検索!$E$2="-","",IF(L2303&lt;=0.65,MAX($O$2:O2302)+1,""))</f>
        <v>2302</v>
      </c>
      <c r="P2303" s="144"/>
      <c r="Q2303" s="145"/>
    </row>
    <row r="2304" spans="1:17" x14ac:dyDescent="0.4">
      <c r="A2304" s="68">
        <v>2303</v>
      </c>
      <c r="B2304" s="68" t="s">
        <v>2295</v>
      </c>
      <c r="C2304" s="68" t="s">
        <v>2198</v>
      </c>
      <c r="D2304" s="68" t="s">
        <v>2019</v>
      </c>
      <c r="E2304" s="68" t="s">
        <v>2020</v>
      </c>
      <c r="F2304" s="68" t="s">
        <v>2021</v>
      </c>
      <c r="G2304" s="68" t="s">
        <v>1958</v>
      </c>
      <c r="H2304" s="68" t="s">
        <v>1959</v>
      </c>
      <c r="I2304" s="68">
        <v>8</v>
      </c>
      <c r="J2304" s="68" t="s">
        <v>2267</v>
      </c>
      <c r="K2304" s="68">
        <v>1.7</v>
      </c>
      <c r="L2304" s="68">
        <v>0.57999999999999996</v>
      </c>
      <c r="M2304" s="68" t="s">
        <v>1960</v>
      </c>
      <c r="N2304" s="143">
        <f>IF(対応ガラス検索!$E$2="-","",IF(対応ガラス検索!$E$2&gt;=K2304,MAX($N$2:N2303)+1,""))</f>
        <v>2303</v>
      </c>
      <c r="O2304" s="143">
        <f>IF(対応ガラス検索!$E$2="-","",IF(L2304&lt;=0.65,MAX($O$2:O2303)+1,""))</f>
        <v>2303</v>
      </c>
      <c r="P2304" s="144"/>
      <c r="Q2304" s="145"/>
    </row>
    <row r="2305" spans="1:17" x14ac:dyDescent="0.4">
      <c r="A2305" s="68">
        <v>2304</v>
      </c>
      <c r="B2305" s="68" t="s">
        <v>2295</v>
      </c>
      <c r="C2305" s="68" t="s">
        <v>2198</v>
      </c>
      <c r="D2305" s="68" t="s">
        <v>2019</v>
      </c>
      <c r="E2305" s="68" t="s">
        <v>2020</v>
      </c>
      <c r="F2305" s="68" t="s">
        <v>2021</v>
      </c>
      <c r="G2305" s="68" t="s">
        <v>1958</v>
      </c>
      <c r="H2305" s="68" t="s">
        <v>1959</v>
      </c>
      <c r="I2305" s="68">
        <v>9</v>
      </c>
      <c r="J2305" s="68" t="s">
        <v>2267</v>
      </c>
      <c r="K2305" s="68">
        <v>1.6</v>
      </c>
      <c r="L2305" s="68">
        <v>0.57999999999999996</v>
      </c>
      <c r="M2305" s="68" t="s">
        <v>1960</v>
      </c>
      <c r="N2305" s="143">
        <f>IF(対応ガラス検索!$E$2="-","",IF(対応ガラス検索!$E$2&gt;=K2305,MAX($N$2:N2304)+1,""))</f>
        <v>2304</v>
      </c>
      <c r="O2305" s="143">
        <f>IF(対応ガラス検索!$E$2="-","",IF(L2305&lt;=0.65,MAX($O$2:O2304)+1,""))</f>
        <v>2304</v>
      </c>
      <c r="P2305" s="144"/>
      <c r="Q2305" s="145"/>
    </row>
    <row r="2306" spans="1:17" x14ac:dyDescent="0.4">
      <c r="A2306" s="68">
        <v>2305</v>
      </c>
      <c r="B2306" s="68" t="s">
        <v>2295</v>
      </c>
      <c r="C2306" s="68" t="s">
        <v>2198</v>
      </c>
      <c r="D2306" s="68" t="s">
        <v>2019</v>
      </c>
      <c r="E2306" s="68" t="s">
        <v>2020</v>
      </c>
      <c r="F2306" s="68" t="s">
        <v>2021</v>
      </c>
      <c r="G2306" s="68" t="s">
        <v>1958</v>
      </c>
      <c r="H2306" s="68" t="s">
        <v>1959</v>
      </c>
      <c r="I2306" s="68">
        <v>10</v>
      </c>
      <c r="J2306" s="68" t="s">
        <v>2267</v>
      </c>
      <c r="K2306" s="68">
        <v>1.5</v>
      </c>
      <c r="L2306" s="68">
        <v>0.57999999999999996</v>
      </c>
      <c r="M2306" s="68" t="s">
        <v>1960</v>
      </c>
      <c r="N2306" s="143">
        <f>IF(対応ガラス検索!$E$2="-","",IF(対応ガラス検索!$E$2&gt;=K2306,MAX($N$2:N2305)+1,""))</f>
        <v>2305</v>
      </c>
      <c r="O2306" s="143">
        <f>IF(対応ガラス検索!$E$2="-","",IF(L2306&lt;=0.65,MAX($O$2:O2305)+1,""))</f>
        <v>2305</v>
      </c>
      <c r="P2306" s="144"/>
      <c r="Q2306" s="145"/>
    </row>
    <row r="2307" spans="1:17" x14ac:dyDescent="0.4">
      <c r="A2307" s="68">
        <v>2306</v>
      </c>
      <c r="B2307" s="68" t="s">
        <v>2295</v>
      </c>
      <c r="C2307" s="68" t="s">
        <v>2198</v>
      </c>
      <c r="D2307" s="68" t="s">
        <v>2019</v>
      </c>
      <c r="E2307" s="68" t="s">
        <v>2020</v>
      </c>
      <c r="F2307" s="68" t="s">
        <v>2021</v>
      </c>
      <c r="G2307" s="68" t="s">
        <v>1958</v>
      </c>
      <c r="H2307" s="68" t="s">
        <v>1959</v>
      </c>
      <c r="I2307" s="68">
        <v>11</v>
      </c>
      <c r="J2307" s="68" t="s">
        <v>2267</v>
      </c>
      <c r="K2307" s="68">
        <v>1.4</v>
      </c>
      <c r="L2307" s="68">
        <v>0.57999999999999996</v>
      </c>
      <c r="M2307" s="68" t="s">
        <v>1960</v>
      </c>
      <c r="N2307" s="143">
        <f>IF(対応ガラス検索!$E$2="-","",IF(対応ガラス検索!$E$2&gt;=K2307,MAX($N$2:N2306)+1,""))</f>
        <v>2306</v>
      </c>
      <c r="O2307" s="143">
        <f>IF(対応ガラス検索!$E$2="-","",IF(L2307&lt;=0.65,MAX($O$2:O2306)+1,""))</f>
        <v>2306</v>
      </c>
      <c r="P2307" s="144"/>
      <c r="Q2307" s="145"/>
    </row>
    <row r="2308" spans="1:17" x14ac:dyDescent="0.4">
      <c r="A2308" s="68">
        <v>2307</v>
      </c>
      <c r="B2308" s="68" t="s">
        <v>2295</v>
      </c>
      <c r="C2308" s="68" t="s">
        <v>2198</v>
      </c>
      <c r="D2308" s="68" t="s">
        <v>2019</v>
      </c>
      <c r="E2308" s="68" t="s">
        <v>2020</v>
      </c>
      <c r="F2308" s="68" t="s">
        <v>2021</v>
      </c>
      <c r="G2308" s="68" t="s">
        <v>1958</v>
      </c>
      <c r="H2308" s="68" t="s">
        <v>1959</v>
      </c>
      <c r="I2308" s="68">
        <v>12</v>
      </c>
      <c r="J2308" s="68" t="s">
        <v>2267</v>
      </c>
      <c r="K2308" s="142">
        <v>1.3</v>
      </c>
      <c r="L2308" s="68">
        <v>0.57999999999999996</v>
      </c>
      <c r="M2308" s="68" t="s">
        <v>1960</v>
      </c>
      <c r="N2308" s="143">
        <f>IF(対応ガラス検索!$E$2="-","",IF(対応ガラス検索!$E$2&gt;=K2308,MAX($N$2:N2307)+1,""))</f>
        <v>2307</v>
      </c>
      <c r="O2308" s="143">
        <f>IF(対応ガラス検索!$E$2="-","",IF(L2308&lt;=0.65,MAX($O$2:O2307)+1,""))</f>
        <v>2307</v>
      </c>
      <c r="P2308" s="144"/>
      <c r="Q2308" s="145"/>
    </row>
    <row r="2309" spans="1:17" x14ac:dyDescent="0.4">
      <c r="A2309" s="68">
        <v>2308</v>
      </c>
      <c r="B2309" s="68" t="s">
        <v>2295</v>
      </c>
      <c r="C2309" s="68" t="s">
        <v>2198</v>
      </c>
      <c r="D2309" s="68" t="s">
        <v>2019</v>
      </c>
      <c r="E2309" s="68" t="s">
        <v>2020</v>
      </c>
      <c r="F2309" s="68" t="s">
        <v>2021</v>
      </c>
      <c r="G2309" s="68" t="s">
        <v>1958</v>
      </c>
      <c r="H2309" s="68" t="s">
        <v>1959</v>
      </c>
      <c r="I2309" s="68">
        <v>13</v>
      </c>
      <c r="J2309" s="68" t="s">
        <v>2267</v>
      </c>
      <c r="K2309" s="142">
        <v>1.3</v>
      </c>
      <c r="L2309" s="68">
        <v>0.57999999999999996</v>
      </c>
      <c r="M2309" s="68" t="s">
        <v>1960</v>
      </c>
      <c r="N2309" s="143">
        <f>IF(対応ガラス検索!$E$2="-","",IF(対応ガラス検索!$E$2&gt;=K2309,MAX($N$2:N2308)+1,""))</f>
        <v>2308</v>
      </c>
      <c r="O2309" s="143">
        <f>IF(対応ガラス検索!$E$2="-","",IF(L2309&lt;=0.65,MAX($O$2:O2308)+1,""))</f>
        <v>2308</v>
      </c>
      <c r="P2309" s="144"/>
      <c r="Q2309" s="145"/>
    </row>
    <row r="2310" spans="1:17" x14ac:dyDescent="0.4">
      <c r="A2310" s="68">
        <v>2309</v>
      </c>
      <c r="B2310" s="68" t="s">
        <v>2295</v>
      </c>
      <c r="C2310" s="68" t="s">
        <v>2198</v>
      </c>
      <c r="D2310" s="68" t="s">
        <v>2022</v>
      </c>
      <c r="E2310" s="68" t="s">
        <v>2020</v>
      </c>
      <c r="F2310" s="68" t="s">
        <v>2021</v>
      </c>
      <c r="G2310" s="68" t="s">
        <v>1962</v>
      </c>
      <c r="H2310" s="68" t="s">
        <v>1963</v>
      </c>
      <c r="I2310" s="68">
        <v>6</v>
      </c>
      <c r="J2310" s="68" t="s">
        <v>2296</v>
      </c>
      <c r="K2310" s="68">
        <v>2.5</v>
      </c>
      <c r="L2310" s="68">
        <v>0.56999999999999995</v>
      </c>
      <c r="M2310" s="68" t="s">
        <v>1960</v>
      </c>
      <c r="N2310" s="143">
        <f>IF(対応ガラス検索!$E$2="-","",IF(対応ガラス検索!$E$2&gt;=K2310,MAX($N$2:N2309)+1,""))</f>
        <v>2309</v>
      </c>
      <c r="O2310" s="143">
        <f>IF(対応ガラス検索!$E$2="-","",IF(L2310&lt;=0.65,MAX($O$2:O2309)+1,""))</f>
        <v>2309</v>
      </c>
      <c r="P2310" s="144"/>
      <c r="Q2310" s="145"/>
    </row>
    <row r="2311" spans="1:17" x14ac:dyDescent="0.4">
      <c r="A2311" s="68">
        <v>2310</v>
      </c>
      <c r="B2311" s="68" t="s">
        <v>2295</v>
      </c>
      <c r="C2311" s="68" t="s">
        <v>2198</v>
      </c>
      <c r="D2311" s="68" t="s">
        <v>2022</v>
      </c>
      <c r="E2311" s="68" t="s">
        <v>2020</v>
      </c>
      <c r="F2311" s="68" t="s">
        <v>2021</v>
      </c>
      <c r="G2311" s="68" t="s">
        <v>1962</v>
      </c>
      <c r="H2311" s="68" t="s">
        <v>1963</v>
      </c>
      <c r="I2311" s="68">
        <v>7</v>
      </c>
      <c r="J2311" s="68" t="s">
        <v>2296</v>
      </c>
      <c r="K2311" s="68">
        <v>2.2999999999999998</v>
      </c>
      <c r="L2311" s="68">
        <v>0.56999999999999995</v>
      </c>
      <c r="M2311" s="68" t="s">
        <v>1960</v>
      </c>
      <c r="N2311" s="143">
        <f>IF(対応ガラス検索!$E$2="-","",IF(対応ガラス検索!$E$2&gt;=K2311,MAX($N$2:N2310)+1,""))</f>
        <v>2310</v>
      </c>
      <c r="O2311" s="143">
        <f>IF(対応ガラス検索!$E$2="-","",IF(L2311&lt;=0.65,MAX($O$2:O2310)+1,""))</f>
        <v>2310</v>
      </c>
      <c r="P2311" s="144"/>
      <c r="Q2311" s="145"/>
    </row>
    <row r="2312" spans="1:17" x14ac:dyDescent="0.4">
      <c r="A2312" s="68">
        <v>2311</v>
      </c>
      <c r="B2312" s="68" t="s">
        <v>2295</v>
      </c>
      <c r="C2312" s="68" t="s">
        <v>2198</v>
      </c>
      <c r="D2312" s="68" t="s">
        <v>2022</v>
      </c>
      <c r="E2312" s="68" t="s">
        <v>2020</v>
      </c>
      <c r="F2312" s="68" t="s">
        <v>2021</v>
      </c>
      <c r="G2312" s="68" t="s">
        <v>1962</v>
      </c>
      <c r="H2312" s="68" t="s">
        <v>1963</v>
      </c>
      <c r="I2312" s="68">
        <v>8</v>
      </c>
      <c r="J2312" s="68" t="s">
        <v>2296</v>
      </c>
      <c r="K2312" s="68">
        <v>2.1</v>
      </c>
      <c r="L2312" s="68">
        <v>0.56999999999999995</v>
      </c>
      <c r="M2312" s="68" t="s">
        <v>1960</v>
      </c>
      <c r="N2312" s="143">
        <f>IF(対応ガラス検索!$E$2="-","",IF(対応ガラス検索!$E$2&gt;=K2312,MAX($N$2:N2311)+1,""))</f>
        <v>2311</v>
      </c>
      <c r="O2312" s="143">
        <f>IF(対応ガラス検索!$E$2="-","",IF(L2312&lt;=0.65,MAX($O$2:O2311)+1,""))</f>
        <v>2311</v>
      </c>
      <c r="P2312" s="144"/>
      <c r="Q2312" s="145"/>
    </row>
    <row r="2313" spans="1:17" x14ac:dyDescent="0.4">
      <c r="A2313" s="68">
        <v>2312</v>
      </c>
      <c r="B2313" s="68" t="s">
        <v>2295</v>
      </c>
      <c r="C2313" s="68" t="s">
        <v>2198</v>
      </c>
      <c r="D2313" s="68" t="s">
        <v>2022</v>
      </c>
      <c r="E2313" s="68" t="s">
        <v>2020</v>
      </c>
      <c r="F2313" s="68" t="s">
        <v>2021</v>
      </c>
      <c r="G2313" s="68" t="s">
        <v>1962</v>
      </c>
      <c r="H2313" s="68" t="s">
        <v>1963</v>
      </c>
      <c r="I2313" s="68">
        <v>9</v>
      </c>
      <c r="J2313" s="68" t="s">
        <v>2296</v>
      </c>
      <c r="K2313" s="68">
        <v>2</v>
      </c>
      <c r="L2313" s="68">
        <v>0.56999999999999995</v>
      </c>
      <c r="M2313" s="68" t="s">
        <v>1960</v>
      </c>
      <c r="N2313" s="143">
        <f>IF(対応ガラス検索!$E$2="-","",IF(対応ガラス検索!$E$2&gt;=K2313,MAX($N$2:N2312)+1,""))</f>
        <v>2312</v>
      </c>
      <c r="O2313" s="143">
        <f>IF(対応ガラス検索!$E$2="-","",IF(L2313&lt;=0.65,MAX($O$2:O2312)+1,""))</f>
        <v>2312</v>
      </c>
      <c r="P2313" s="144"/>
      <c r="Q2313" s="145"/>
    </row>
    <row r="2314" spans="1:17" x14ac:dyDescent="0.4">
      <c r="A2314" s="68">
        <v>2313</v>
      </c>
      <c r="B2314" s="68" t="s">
        <v>2295</v>
      </c>
      <c r="C2314" s="68" t="s">
        <v>2198</v>
      </c>
      <c r="D2314" s="68" t="s">
        <v>2022</v>
      </c>
      <c r="E2314" s="68" t="s">
        <v>2020</v>
      </c>
      <c r="F2314" s="68" t="s">
        <v>2021</v>
      </c>
      <c r="G2314" s="68" t="s">
        <v>1962</v>
      </c>
      <c r="H2314" s="68" t="s">
        <v>1963</v>
      </c>
      <c r="I2314" s="68">
        <v>10</v>
      </c>
      <c r="J2314" s="68" t="s">
        <v>2296</v>
      </c>
      <c r="K2314" s="68">
        <v>1.9</v>
      </c>
      <c r="L2314" s="68">
        <v>0.56999999999999995</v>
      </c>
      <c r="M2314" s="68" t="s">
        <v>1960</v>
      </c>
      <c r="N2314" s="143">
        <f>IF(対応ガラス検索!$E$2="-","",IF(対応ガラス検索!$E$2&gt;=K2314,MAX($N$2:N2313)+1,""))</f>
        <v>2313</v>
      </c>
      <c r="O2314" s="143">
        <f>IF(対応ガラス検索!$E$2="-","",IF(L2314&lt;=0.65,MAX($O$2:O2313)+1,""))</f>
        <v>2313</v>
      </c>
      <c r="P2314" s="144"/>
      <c r="Q2314" s="145"/>
    </row>
    <row r="2315" spans="1:17" x14ac:dyDescent="0.4">
      <c r="A2315" s="68">
        <v>2314</v>
      </c>
      <c r="B2315" s="68" t="s">
        <v>2295</v>
      </c>
      <c r="C2315" s="68" t="s">
        <v>2198</v>
      </c>
      <c r="D2315" s="68" t="s">
        <v>2022</v>
      </c>
      <c r="E2315" s="68" t="s">
        <v>2020</v>
      </c>
      <c r="F2315" s="68" t="s">
        <v>2021</v>
      </c>
      <c r="G2315" s="68" t="s">
        <v>1962</v>
      </c>
      <c r="H2315" s="68" t="s">
        <v>1963</v>
      </c>
      <c r="I2315" s="68">
        <v>11</v>
      </c>
      <c r="J2315" s="68" t="s">
        <v>2296</v>
      </c>
      <c r="K2315" s="68">
        <v>1.7</v>
      </c>
      <c r="L2315" s="68">
        <v>0.56999999999999995</v>
      </c>
      <c r="M2315" s="68" t="s">
        <v>1960</v>
      </c>
      <c r="N2315" s="143">
        <f>IF(対応ガラス検索!$E$2="-","",IF(対応ガラス検索!$E$2&gt;=K2315,MAX($N$2:N2314)+1,""))</f>
        <v>2314</v>
      </c>
      <c r="O2315" s="143">
        <f>IF(対応ガラス検索!$E$2="-","",IF(L2315&lt;=0.65,MAX($O$2:O2314)+1,""))</f>
        <v>2314</v>
      </c>
      <c r="P2315" s="144"/>
      <c r="Q2315" s="145"/>
    </row>
    <row r="2316" spans="1:17" x14ac:dyDescent="0.4">
      <c r="A2316" s="68">
        <v>2315</v>
      </c>
      <c r="B2316" s="68" t="s">
        <v>2295</v>
      </c>
      <c r="C2316" s="68" t="s">
        <v>2198</v>
      </c>
      <c r="D2316" s="68" t="s">
        <v>2022</v>
      </c>
      <c r="E2316" s="68" t="s">
        <v>2020</v>
      </c>
      <c r="F2316" s="68" t="s">
        <v>2021</v>
      </c>
      <c r="G2316" s="68" t="s">
        <v>1962</v>
      </c>
      <c r="H2316" s="68" t="s">
        <v>1963</v>
      </c>
      <c r="I2316" s="68">
        <v>12</v>
      </c>
      <c r="J2316" s="68" t="s">
        <v>2296</v>
      </c>
      <c r="K2316" s="68">
        <v>1.7</v>
      </c>
      <c r="L2316" s="68">
        <v>0.56999999999999995</v>
      </c>
      <c r="M2316" s="68" t="s">
        <v>1960</v>
      </c>
      <c r="N2316" s="143">
        <f>IF(対応ガラス検索!$E$2="-","",IF(対応ガラス検索!$E$2&gt;=K2316,MAX($N$2:N2315)+1,""))</f>
        <v>2315</v>
      </c>
      <c r="O2316" s="143">
        <f>IF(対応ガラス検索!$E$2="-","",IF(L2316&lt;=0.65,MAX($O$2:O2315)+1,""))</f>
        <v>2315</v>
      </c>
      <c r="P2316" s="144"/>
      <c r="Q2316" s="145"/>
    </row>
    <row r="2317" spans="1:17" x14ac:dyDescent="0.4">
      <c r="A2317" s="68">
        <v>2316</v>
      </c>
      <c r="B2317" s="68" t="s">
        <v>2295</v>
      </c>
      <c r="C2317" s="68" t="s">
        <v>2198</v>
      </c>
      <c r="D2317" s="68" t="s">
        <v>2022</v>
      </c>
      <c r="E2317" s="68" t="s">
        <v>2020</v>
      </c>
      <c r="F2317" s="68" t="s">
        <v>2021</v>
      </c>
      <c r="G2317" s="68" t="s">
        <v>1962</v>
      </c>
      <c r="H2317" s="68" t="s">
        <v>1963</v>
      </c>
      <c r="I2317" s="68">
        <v>13</v>
      </c>
      <c r="J2317" s="68" t="s">
        <v>2296</v>
      </c>
      <c r="K2317" s="68">
        <v>1.6</v>
      </c>
      <c r="L2317" s="68">
        <v>0.56999999999999995</v>
      </c>
      <c r="M2317" s="68" t="s">
        <v>1960</v>
      </c>
      <c r="N2317" s="143">
        <f>IF(対応ガラス検索!$E$2="-","",IF(対応ガラス検索!$E$2&gt;=K2317,MAX($N$2:N2316)+1,""))</f>
        <v>2316</v>
      </c>
      <c r="O2317" s="143">
        <f>IF(対応ガラス検索!$E$2="-","",IF(L2317&lt;=0.65,MAX($O$2:O2316)+1,""))</f>
        <v>2316</v>
      </c>
      <c r="P2317" s="144"/>
      <c r="Q2317" s="145"/>
    </row>
    <row r="2318" spans="1:17" x14ac:dyDescent="0.4">
      <c r="A2318" s="68">
        <v>2317</v>
      </c>
      <c r="B2318" s="68" t="s">
        <v>2295</v>
      </c>
      <c r="C2318" s="68" t="s">
        <v>2198</v>
      </c>
      <c r="D2318" s="68" t="s">
        <v>2022</v>
      </c>
      <c r="E2318" s="68" t="s">
        <v>2020</v>
      </c>
      <c r="F2318" s="68" t="s">
        <v>2021</v>
      </c>
      <c r="G2318" s="68" t="s">
        <v>1962</v>
      </c>
      <c r="H2318" s="68" t="s">
        <v>1963</v>
      </c>
      <c r="I2318" s="68">
        <v>6</v>
      </c>
      <c r="J2318" s="68" t="s">
        <v>2267</v>
      </c>
      <c r="K2318" s="68">
        <v>2</v>
      </c>
      <c r="L2318" s="68">
        <v>0.56999999999999995</v>
      </c>
      <c r="M2318" s="68" t="s">
        <v>1960</v>
      </c>
      <c r="N2318" s="143">
        <f>IF(対応ガラス検索!$E$2="-","",IF(対応ガラス検索!$E$2&gt;=K2318,MAX($N$2:N2317)+1,""))</f>
        <v>2317</v>
      </c>
      <c r="O2318" s="143">
        <f>IF(対応ガラス検索!$E$2="-","",IF(L2318&lt;=0.65,MAX($O$2:O2317)+1,""))</f>
        <v>2317</v>
      </c>
      <c r="P2318" s="144"/>
      <c r="Q2318" s="145"/>
    </row>
    <row r="2319" spans="1:17" x14ac:dyDescent="0.4">
      <c r="A2319" s="68">
        <v>2318</v>
      </c>
      <c r="B2319" s="68" t="s">
        <v>2295</v>
      </c>
      <c r="C2319" s="68" t="s">
        <v>2198</v>
      </c>
      <c r="D2319" s="68" t="s">
        <v>2022</v>
      </c>
      <c r="E2319" s="68" t="s">
        <v>2020</v>
      </c>
      <c r="F2319" s="68" t="s">
        <v>2021</v>
      </c>
      <c r="G2319" s="68" t="s">
        <v>1962</v>
      </c>
      <c r="H2319" s="68" t="s">
        <v>1963</v>
      </c>
      <c r="I2319" s="68">
        <v>7</v>
      </c>
      <c r="J2319" s="68" t="s">
        <v>2267</v>
      </c>
      <c r="K2319" s="68">
        <v>1.9</v>
      </c>
      <c r="L2319" s="68">
        <v>0.56999999999999995</v>
      </c>
      <c r="M2319" s="68" t="s">
        <v>1960</v>
      </c>
      <c r="N2319" s="143">
        <f>IF(対応ガラス検索!$E$2="-","",IF(対応ガラス検索!$E$2&gt;=K2319,MAX($N$2:N2318)+1,""))</f>
        <v>2318</v>
      </c>
      <c r="O2319" s="143">
        <f>IF(対応ガラス検索!$E$2="-","",IF(L2319&lt;=0.65,MAX($O$2:O2318)+1,""))</f>
        <v>2318</v>
      </c>
      <c r="P2319" s="144"/>
      <c r="Q2319" s="145"/>
    </row>
    <row r="2320" spans="1:17" x14ac:dyDescent="0.4">
      <c r="A2320" s="68">
        <v>2319</v>
      </c>
      <c r="B2320" s="68" t="s">
        <v>2295</v>
      </c>
      <c r="C2320" s="68" t="s">
        <v>2198</v>
      </c>
      <c r="D2320" s="68" t="s">
        <v>2022</v>
      </c>
      <c r="E2320" s="68" t="s">
        <v>2020</v>
      </c>
      <c r="F2320" s="68" t="s">
        <v>2021</v>
      </c>
      <c r="G2320" s="68" t="s">
        <v>1962</v>
      </c>
      <c r="H2320" s="68" t="s">
        <v>1963</v>
      </c>
      <c r="I2320" s="68">
        <v>8</v>
      </c>
      <c r="J2320" s="68" t="s">
        <v>2267</v>
      </c>
      <c r="K2320" s="68">
        <v>1.7</v>
      </c>
      <c r="L2320" s="68">
        <v>0.56999999999999995</v>
      </c>
      <c r="M2320" s="68" t="s">
        <v>1960</v>
      </c>
      <c r="N2320" s="143">
        <f>IF(対応ガラス検索!$E$2="-","",IF(対応ガラス検索!$E$2&gt;=K2320,MAX($N$2:N2319)+1,""))</f>
        <v>2319</v>
      </c>
      <c r="O2320" s="143">
        <f>IF(対応ガラス検索!$E$2="-","",IF(L2320&lt;=0.65,MAX($O$2:O2319)+1,""))</f>
        <v>2319</v>
      </c>
      <c r="P2320" s="144"/>
      <c r="Q2320" s="145"/>
    </row>
    <row r="2321" spans="1:17" x14ac:dyDescent="0.4">
      <c r="A2321" s="68">
        <v>2320</v>
      </c>
      <c r="B2321" s="68" t="s">
        <v>2295</v>
      </c>
      <c r="C2321" s="68" t="s">
        <v>2198</v>
      </c>
      <c r="D2321" s="68" t="s">
        <v>2022</v>
      </c>
      <c r="E2321" s="68" t="s">
        <v>2020</v>
      </c>
      <c r="F2321" s="68" t="s">
        <v>2021</v>
      </c>
      <c r="G2321" s="68" t="s">
        <v>1962</v>
      </c>
      <c r="H2321" s="68" t="s">
        <v>1963</v>
      </c>
      <c r="I2321" s="68">
        <v>9</v>
      </c>
      <c r="J2321" s="68" t="s">
        <v>2267</v>
      </c>
      <c r="K2321" s="142">
        <v>1.6</v>
      </c>
      <c r="L2321" s="68">
        <v>0.56999999999999995</v>
      </c>
      <c r="M2321" s="68" t="s">
        <v>1960</v>
      </c>
      <c r="N2321" s="143">
        <f>IF(対応ガラス検索!$E$2="-","",IF(対応ガラス検索!$E$2&gt;=K2321,MAX($N$2:N2320)+1,""))</f>
        <v>2320</v>
      </c>
      <c r="O2321" s="143">
        <f>IF(対応ガラス検索!$E$2="-","",IF(L2321&lt;=0.65,MAX($O$2:O2320)+1,""))</f>
        <v>2320</v>
      </c>
      <c r="P2321" s="144"/>
      <c r="Q2321" s="145"/>
    </row>
    <row r="2322" spans="1:17" x14ac:dyDescent="0.4">
      <c r="A2322" s="68">
        <v>2321</v>
      </c>
      <c r="B2322" s="68" t="s">
        <v>2295</v>
      </c>
      <c r="C2322" s="68" t="s">
        <v>2198</v>
      </c>
      <c r="D2322" s="68" t="s">
        <v>2022</v>
      </c>
      <c r="E2322" s="68" t="s">
        <v>2020</v>
      </c>
      <c r="F2322" s="68" t="s">
        <v>2021</v>
      </c>
      <c r="G2322" s="68" t="s">
        <v>1962</v>
      </c>
      <c r="H2322" s="68" t="s">
        <v>1963</v>
      </c>
      <c r="I2322" s="68">
        <v>10</v>
      </c>
      <c r="J2322" s="68" t="s">
        <v>2267</v>
      </c>
      <c r="K2322" s="68">
        <v>1.5</v>
      </c>
      <c r="L2322" s="68">
        <v>0.56999999999999995</v>
      </c>
      <c r="M2322" s="68" t="s">
        <v>1960</v>
      </c>
      <c r="N2322" s="143">
        <f>IF(対応ガラス検索!$E$2="-","",IF(対応ガラス検索!$E$2&gt;=K2322,MAX($N$2:N2321)+1,""))</f>
        <v>2321</v>
      </c>
      <c r="O2322" s="143">
        <f>IF(対応ガラス検索!$E$2="-","",IF(L2322&lt;=0.65,MAX($O$2:O2321)+1,""))</f>
        <v>2321</v>
      </c>
      <c r="P2322" s="144"/>
      <c r="Q2322" s="145"/>
    </row>
    <row r="2323" spans="1:17" x14ac:dyDescent="0.4">
      <c r="A2323" s="68">
        <v>2322</v>
      </c>
      <c r="B2323" s="68" t="s">
        <v>2295</v>
      </c>
      <c r="C2323" s="68" t="s">
        <v>2198</v>
      </c>
      <c r="D2323" s="68" t="s">
        <v>2022</v>
      </c>
      <c r="E2323" s="68" t="s">
        <v>2020</v>
      </c>
      <c r="F2323" s="68" t="s">
        <v>2021</v>
      </c>
      <c r="G2323" s="68" t="s">
        <v>1962</v>
      </c>
      <c r="H2323" s="68" t="s">
        <v>1963</v>
      </c>
      <c r="I2323" s="68">
        <v>11</v>
      </c>
      <c r="J2323" s="68" t="s">
        <v>2267</v>
      </c>
      <c r="K2323" s="68">
        <v>1.4</v>
      </c>
      <c r="L2323" s="68">
        <v>0.56999999999999995</v>
      </c>
      <c r="M2323" s="68" t="s">
        <v>1960</v>
      </c>
      <c r="N2323" s="143">
        <f>IF(対応ガラス検索!$E$2="-","",IF(対応ガラス検索!$E$2&gt;=K2323,MAX($N$2:N2322)+1,""))</f>
        <v>2322</v>
      </c>
      <c r="O2323" s="143">
        <f>IF(対応ガラス検索!$E$2="-","",IF(L2323&lt;=0.65,MAX($O$2:O2322)+1,""))</f>
        <v>2322</v>
      </c>
      <c r="P2323" s="144"/>
      <c r="Q2323" s="145"/>
    </row>
    <row r="2324" spans="1:17" x14ac:dyDescent="0.4">
      <c r="A2324" s="68">
        <v>2323</v>
      </c>
      <c r="B2324" s="68" t="s">
        <v>2295</v>
      </c>
      <c r="C2324" s="68" t="s">
        <v>2198</v>
      </c>
      <c r="D2324" s="68" t="s">
        <v>2022</v>
      </c>
      <c r="E2324" s="68" t="s">
        <v>2020</v>
      </c>
      <c r="F2324" s="68" t="s">
        <v>2021</v>
      </c>
      <c r="G2324" s="68" t="s">
        <v>1962</v>
      </c>
      <c r="H2324" s="68" t="s">
        <v>1963</v>
      </c>
      <c r="I2324" s="68">
        <v>12</v>
      </c>
      <c r="J2324" s="68" t="s">
        <v>2267</v>
      </c>
      <c r="K2324" s="68">
        <v>1.3</v>
      </c>
      <c r="L2324" s="68">
        <v>0.56999999999999995</v>
      </c>
      <c r="M2324" s="68" t="s">
        <v>1960</v>
      </c>
      <c r="N2324" s="143">
        <f>IF(対応ガラス検索!$E$2="-","",IF(対応ガラス検索!$E$2&gt;=K2324,MAX($N$2:N2323)+1,""))</f>
        <v>2323</v>
      </c>
      <c r="O2324" s="143">
        <f>IF(対応ガラス検索!$E$2="-","",IF(L2324&lt;=0.65,MAX($O$2:O2323)+1,""))</f>
        <v>2323</v>
      </c>
      <c r="P2324" s="144"/>
      <c r="Q2324" s="145"/>
    </row>
    <row r="2325" spans="1:17" x14ac:dyDescent="0.4">
      <c r="A2325" s="68">
        <v>2324</v>
      </c>
      <c r="B2325" s="68" t="s">
        <v>2295</v>
      </c>
      <c r="C2325" s="68" t="s">
        <v>2198</v>
      </c>
      <c r="D2325" s="68" t="s">
        <v>2022</v>
      </c>
      <c r="E2325" s="68" t="s">
        <v>2020</v>
      </c>
      <c r="F2325" s="68" t="s">
        <v>2021</v>
      </c>
      <c r="G2325" s="68" t="s">
        <v>1962</v>
      </c>
      <c r="H2325" s="68" t="s">
        <v>1963</v>
      </c>
      <c r="I2325" s="68">
        <v>13</v>
      </c>
      <c r="J2325" s="68" t="s">
        <v>2267</v>
      </c>
      <c r="K2325" s="68">
        <v>1.3</v>
      </c>
      <c r="L2325" s="68">
        <v>0.56999999999999995</v>
      </c>
      <c r="M2325" s="68" t="s">
        <v>1960</v>
      </c>
      <c r="N2325" s="143">
        <f>IF(対応ガラス検索!$E$2="-","",IF(対応ガラス検索!$E$2&gt;=K2325,MAX($N$2:N2324)+1,""))</f>
        <v>2324</v>
      </c>
      <c r="O2325" s="143">
        <f>IF(対応ガラス検索!$E$2="-","",IF(L2325&lt;=0.65,MAX($O$2:O2324)+1,""))</f>
        <v>2324</v>
      </c>
      <c r="P2325" s="144"/>
      <c r="Q2325" s="145"/>
    </row>
    <row r="2326" spans="1:17" x14ac:dyDescent="0.4">
      <c r="A2326" s="68">
        <v>2325</v>
      </c>
      <c r="B2326" s="68" t="s">
        <v>2295</v>
      </c>
      <c r="C2326" s="68" t="s">
        <v>2198</v>
      </c>
      <c r="D2326" s="68" t="s">
        <v>2023</v>
      </c>
      <c r="E2326" s="68" t="s">
        <v>2020</v>
      </c>
      <c r="F2326" s="68" t="s">
        <v>2021</v>
      </c>
      <c r="G2326" s="68" t="s">
        <v>1965</v>
      </c>
      <c r="H2326" s="68" t="s">
        <v>1966</v>
      </c>
      <c r="I2326" s="68">
        <v>6</v>
      </c>
      <c r="J2326" s="68" t="s">
        <v>2296</v>
      </c>
      <c r="K2326" s="68">
        <v>2.5</v>
      </c>
      <c r="L2326" s="68">
        <v>0.56999999999999995</v>
      </c>
      <c r="M2326" s="68" t="s">
        <v>1960</v>
      </c>
      <c r="N2326" s="143">
        <f>IF(対応ガラス検索!$E$2="-","",IF(対応ガラス検索!$E$2&gt;=K2326,MAX($N$2:N2325)+1,""))</f>
        <v>2325</v>
      </c>
      <c r="O2326" s="143">
        <f>IF(対応ガラス検索!$E$2="-","",IF(L2326&lt;=0.65,MAX($O$2:O2325)+1,""))</f>
        <v>2325</v>
      </c>
      <c r="P2326" s="144"/>
      <c r="Q2326" s="145"/>
    </row>
    <row r="2327" spans="1:17" x14ac:dyDescent="0.4">
      <c r="A2327" s="68">
        <v>2326</v>
      </c>
      <c r="B2327" s="68" t="s">
        <v>2295</v>
      </c>
      <c r="C2327" s="68" t="s">
        <v>2198</v>
      </c>
      <c r="D2327" s="68" t="s">
        <v>2023</v>
      </c>
      <c r="E2327" s="68" t="s">
        <v>2020</v>
      </c>
      <c r="F2327" s="68" t="s">
        <v>2021</v>
      </c>
      <c r="G2327" s="68" t="s">
        <v>1965</v>
      </c>
      <c r="H2327" s="68" t="s">
        <v>1966</v>
      </c>
      <c r="I2327" s="68">
        <v>7</v>
      </c>
      <c r="J2327" s="68" t="s">
        <v>2296</v>
      </c>
      <c r="K2327" s="68">
        <v>2.2999999999999998</v>
      </c>
      <c r="L2327" s="68">
        <v>0.56999999999999995</v>
      </c>
      <c r="M2327" s="68" t="s">
        <v>1960</v>
      </c>
      <c r="N2327" s="143">
        <f>IF(対応ガラス検索!$E$2="-","",IF(対応ガラス検索!$E$2&gt;=K2327,MAX($N$2:N2326)+1,""))</f>
        <v>2326</v>
      </c>
      <c r="O2327" s="143">
        <f>IF(対応ガラス検索!$E$2="-","",IF(L2327&lt;=0.65,MAX($O$2:O2326)+1,""))</f>
        <v>2326</v>
      </c>
      <c r="P2327" s="144"/>
      <c r="Q2327" s="145"/>
    </row>
    <row r="2328" spans="1:17" x14ac:dyDescent="0.4">
      <c r="A2328" s="68">
        <v>2327</v>
      </c>
      <c r="B2328" s="68" t="s">
        <v>2295</v>
      </c>
      <c r="C2328" s="68" t="s">
        <v>2198</v>
      </c>
      <c r="D2328" s="68" t="s">
        <v>2023</v>
      </c>
      <c r="E2328" s="68" t="s">
        <v>2020</v>
      </c>
      <c r="F2328" s="68" t="s">
        <v>2021</v>
      </c>
      <c r="G2328" s="68" t="s">
        <v>1965</v>
      </c>
      <c r="H2328" s="68" t="s">
        <v>1966</v>
      </c>
      <c r="I2328" s="68">
        <v>8</v>
      </c>
      <c r="J2328" s="68" t="s">
        <v>2296</v>
      </c>
      <c r="K2328" s="68">
        <v>2.1</v>
      </c>
      <c r="L2328" s="68">
        <v>0.56999999999999995</v>
      </c>
      <c r="M2328" s="68" t="s">
        <v>1960</v>
      </c>
      <c r="N2328" s="143">
        <f>IF(対応ガラス検索!$E$2="-","",IF(対応ガラス検索!$E$2&gt;=K2328,MAX($N$2:N2327)+1,""))</f>
        <v>2327</v>
      </c>
      <c r="O2328" s="143">
        <f>IF(対応ガラス検索!$E$2="-","",IF(L2328&lt;=0.65,MAX($O$2:O2327)+1,""))</f>
        <v>2327</v>
      </c>
      <c r="P2328" s="144"/>
      <c r="Q2328" s="145"/>
    </row>
    <row r="2329" spans="1:17" x14ac:dyDescent="0.4">
      <c r="A2329" s="68">
        <v>2328</v>
      </c>
      <c r="B2329" s="68" t="s">
        <v>2295</v>
      </c>
      <c r="C2329" s="68" t="s">
        <v>2198</v>
      </c>
      <c r="D2329" s="68" t="s">
        <v>2023</v>
      </c>
      <c r="E2329" s="68" t="s">
        <v>2020</v>
      </c>
      <c r="F2329" s="68" t="s">
        <v>2021</v>
      </c>
      <c r="G2329" s="68" t="s">
        <v>1965</v>
      </c>
      <c r="H2329" s="68" t="s">
        <v>1966</v>
      </c>
      <c r="I2329" s="68">
        <v>9</v>
      </c>
      <c r="J2329" s="68" t="s">
        <v>2296</v>
      </c>
      <c r="K2329" s="68">
        <v>2</v>
      </c>
      <c r="L2329" s="68">
        <v>0.56999999999999995</v>
      </c>
      <c r="M2329" s="68" t="s">
        <v>1960</v>
      </c>
      <c r="N2329" s="143">
        <f>IF(対応ガラス検索!$E$2="-","",IF(対応ガラス検索!$E$2&gt;=K2329,MAX($N$2:N2328)+1,""))</f>
        <v>2328</v>
      </c>
      <c r="O2329" s="143">
        <f>IF(対応ガラス検索!$E$2="-","",IF(L2329&lt;=0.65,MAX($O$2:O2328)+1,""))</f>
        <v>2328</v>
      </c>
      <c r="P2329" s="144"/>
      <c r="Q2329" s="145"/>
    </row>
    <row r="2330" spans="1:17" x14ac:dyDescent="0.4">
      <c r="A2330" s="68">
        <v>2329</v>
      </c>
      <c r="B2330" s="68" t="s">
        <v>2295</v>
      </c>
      <c r="C2330" s="68" t="s">
        <v>2198</v>
      </c>
      <c r="D2330" s="68" t="s">
        <v>2023</v>
      </c>
      <c r="E2330" s="68" t="s">
        <v>2020</v>
      </c>
      <c r="F2330" s="68" t="s">
        <v>2021</v>
      </c>
      <c r="G2330" s="68" t="s">
        <v>1965</v>
      </c>
      <c r="H2330" s="68" t="s">
        <v>1966</v>
      </c>
      <c r="I2330" s="68">
        <v>10</v>
      </c>
      <c r="J2330" s="68" t="s">
        <v>2296</v>
      </c>
      <c r="K2330" s="68">
        <v>1.8</v>
      </c>
      <c r="L2330" s="68">
        <v>0.56999999999999995</v>
      </c>
      <c r="M2330" s="68" t="s">
        <v>1960</v>
      </c>
      <c r="N2330" s="143">
        <f>IF(対応ガラス検索!$E$2="-","",IF(対応ガラス検索!$E$2&gt;=K2330,MAX($N$2:N2329)+1,""))</f>
        <v>2329</v>
      </c>
      <c r="O2330" s="143">
        <f>IF(対応ガラス検索!$E$2="-","",IF(L2330&lt;=0.65,MAX($O$2:O2329)+1,""))</f>
        <v>2329</v>
      </c>
      <c r="P2330" s="144"/>
      <c r="Q2330" s="145"/>
    </row>
    <row r="2331" spans="1:17" x14ac:dyDescent="0.4">
      <c r="A2331" s="68">
        <v>2330</v>
      </c>
      <c r="B2331" s="68" t="s">
        <v>2295</v>
      </c>
      <c r="C2331" s="68" t="s">
        <v>2198</v>
      </c>
      <c r="D2331" s="68" t="s">
        <v>2023</v>
      </c>
      <c r="E2331" s="68" t="s">
        <v>2020</v>
      </c>
      <c r="F2331" s="68" t="s">
        <v>2021</v>
      </c>
      <c r="G2331" s="68" t="s">
        <v>1965</v>
      </c>
      <c r="H2331" s="68" t="s">
        <v>1966</v>
      </c>
      <c r="I2331" s="68">
        <v>11</v>
      </c>
      <c r="J2331" s="68" t="s">
        <v>2296</v>
      </c>
      <c r="K2331" s="68">
        <v>1.7</v>
      </c>
      <c r="L2331" s="68">
        <v>0.56999999999999995</v>
      </c>
      <c r="M2331" s="68" t="s">
        <v>1960</v>
      </c>
      <c r="N2331" s="143">
        <f>IF(対応ガラス検索!$E$2="-","",IF(対応ガラス検索!$E$2&gt;=K2331,MAX($N$2:N2330)+1,""))</f>
        <v>2330</v>
      </c>
      <c r="O2331" s="143">
        <f>IF(対応ガラス検索!$E$2="-","",IF(L2331&lt;=0.65,MAX($O$2:O2330)+1,""))</f>
        <v>2330</v>
      </c>
      <c r="P2331" s="144"/>
      <c r="Q2331" s="145"/>
    </row>
    <row r="2332" spans="1:17" x14ac:dyDescent="0.4">
      <c r="A2332" s="68">
        <v>2331</v>
      </c>
      <c r="B2332" s="68" t="s">
        <v>2295</v>
      </c>
      <c r="C2332" s="68" t="s">
        <v>2198</v>
      </c>
      <c r="D2332" s="68" t="s">
        <v>2023</v>
      </c>
      <c r="E2332" s="68" t="s">
        <v>2020</v>
      </c>
      <c r="F2332" s="68" t="s">
        <v>2021</v>
      </c>
      <c r="G2332" s="68" t="s">
        <v>1965</v>
      </c>
      <c r="H2332" s="68" t="s">
        <v>1966</v>
      </c>
      <c r="I2332" s="68">
        <v>12</v>
      </c>
      <c r="J2332" s="68" t="s">
        <v>2296</v>
      </c>
      <c r="K2332" s="68">
        <v>1.7</v>
      </c>
      <c r="L2332" s="68">
        <v>0.56999999999999995</v>
      </c>
      <c r="M2332" s="68" t="s">
        <v>1960</v>
      </c>
      <c r="N2332" s="143">
        <f>IF(対応ガラス検索!$E$2="-","",IF(対応ガラス検索!$E$2&gt;=K2332,MAX($N$2:N2331)+1,""))</f>
        <v>2331</v>
      </c>
      <c r="O2332" s="143">
        <f>IF(対応ガラス検索!$E$2="-","",IF(L2332&lt;=0.65,MAX($O$2:O2331)+1,""))</f>
        <v>2331</v>
      </c>
      <c r="P2332" s="144"/>
      <c r="Q2332" s="145"/>
    </row>
    <row r="2333" spans="1:17" x14ac:dyDescent="0.4">
      <c r="A2333" s="68">
        <v>2332</v>
      </c>
      <c r="B2333" s="68" t="s">
        <v>2295</v>
      </c>
      <c r="C2333" s="68" t="s">
        <v>2198</v>
      </c>
      <c r="D2333" s="68" t="s">
        <v>2023</v>
      </c>
      <c r="E2333" s="68" t="s">
        <v>2020</v>
      </c>
      <c r="F2333" s="68" t="s">
        <v>2021</v>
      </c>
      <c r="G2333" s="68" t="s">
        <v>1965</v>
      </c>
      <c r="H2333" s="68" t="s">
        <v>1966</v>
      </c>
      <c r="I2333" s="68">
        <v>6</v>
      </c>
      <c r="J2333" s="68" t="s">
        <v>2267</v>
      </c>
      <c r="K2333" s="68">
        <v>2</v>
      </c>
      <c r="L2333" s="68">
        <v>0.56999999999999995</v>
      </c>
      <c r="M2333" s="68" t="s">
        <v>1960</v>
      </c>
      <c r="N2333" s="143">
        <f>IF(対応ガラス検索!$E$2="-","",IF(対応ガラス検索!$E$2&gt;=K2333,MAX($N$2:N2332)+1,""))</f>
        <v>2332</v>
      </c>
      <c r="O2333" s="143">
        <f>IF(対応ガラス検索!$E$2="-","",IF(L2333&lt;=0.65,MAX($O$2:O2332)+1,""))</f>
        <v>2332</v>
      </c>
      <c r="P2333" s="144"/>
      <c r="Q2333" s="145"/>
    </row>
    <row r="2334" spans="1:17" x14ac:dyDescent="0.4">
      <c r="A2334" s="68">
        <v>2333</v>
      </c>
      <c r="B2334" s="68" t="s">
        <v>2295</v>
      </c>
      <c r="C2334" s="68" t="s">
        <v>2198</v>
      </c>
      <c r="D2334" s="68" t="s">
        <v>2023</v>
      </c>
      <c r="E2334" s="68" t="s">
        <v>2020</v>
      </c>
      <c r="F2334" s="68" t="s">
        <v>2021</v>
      </c>
      <c r="G2334" s="68" t="s">
        <v>1965</v>
      </c>
      <c r="H2334" s="68" t="s">
        <v>1966</v>
      </c>
      <c r="I2334" s="68">
        <v>7</v>
      </c>
      <c r="J2334" s="68" t="s">
        <v>2267</v>
      </c>
      <c r="K2334" s="142">
        <v>1.9</v>
      </c>
      <c r="L2334" s="68">
        <v>0.56999999999999995</v>
      </c>
      <c r="M2334" s="68" t="s">
        <v>1960</v>
      </c>
      <c r="N2334" s="143">
        <f>IF(対応ガラス検索!$E$2="-","",IF(対応ガラス検索!$E$2&gt;=K2334,MAX($N$2:N2333)+1,""))</f>
        <v>2333</v>
      </c>
      <c r="O2334" s="143">
        <f>IF(対応ガラス検索!$E$2="-","",IF(L2334&lt;=0.65,MAX($O$2:O2333)+1,""))</f>
        <v>2333</v>
      </c>
      <c r="P2334" s="144"/>
      <c r="Q2334" s="145"/>
    </row>
    <row r="2335" spans="1:17" x14ac:dyDescent="0.4">
      <c r="A2335" s="68">
        <v>2334</v>
      </c>
      <c r="B2335" s="68" t="s">
        <v>2295</v>
      </c>
      <c r="C2335" s="68" t="s">
        <v>2198</v>
      </c>
      <c r="D2335" s="68" t="s">
        <v>2023</v>
      </c>
      <c r="E2335" s="68" t="s">
        <v>2020</v>
      </c>
      <c r="F2335" s="68" t="s">
        <v>2021</v>
      </c>
      <c r="G2335" s="68" t="s">
        <v>1965</v>
      </c>
      <c r="H2335" s="68" t="s">
        <v>1966</v>
      </c>
      <c r="I2335" s="68">
        <v>8</v>
      </c>
      <c r="J2335" s="68" t="s">
        <v>2267</v>
      </c>
      <c r="K2335" s="68">
        <v>1.7</v>
      </c>
      <c r="L2335" s="68">
        <v>0.56999999999999995</v>
      </c>
      <c r="M2335" s="68" t="s">
        <v>1960</v>
      </c>
      <c r="N2335" s="143">
        <f>IF(対応ガラス検索!$E$2="-","",IF(対応ガラス検索!$E$2&gt;=K2335,MAX($N$2:N2334)+1,""))</f>
        <v>2334</v>
      </c>
      <c r="O2335" s="143">
        <f>IF(対応ガラス検索!$E$2="-","",IF(L2335&lt;=0.65,MAX($O$2:O2334)+1,""))</f>
        <v>2334</v>
      </c>
      <c r="P2335" s="144"/>
      <c r="Q2335" s="145"/>
    </row>
    <row r="2336" spans="1:17" x14ac:dyDescent="0.4">
      <c r="A2336" s="68">
        <v>2335</v>
      </c>
      <c r="B2336" s="68" t="s">
        <v>2295</v>
      </c>
      <c r="C2336" s="68" t="s">
        <v>2198</v>
      </c>
      <c r="D2336" s="68" t="s">
        <v>2023</v>
      </c>
      <c r="E2336" s="68" t="s">
        <v>2020</v>
      </c>
      <c r="F2336" s="68" t="s">
        <v>2021</v>
      </c>
      <c r="G2336" s="68" t="s">
        <v>1965</v>
      </c>
      <c r="H2336" s="68" t="s">
        <v>1966</v>
      </c>
      <c r="I2336" s="68">
        <v>9</v>
      </c>
      <c r="J2336" s="68" t="s">
        <v>2267</v>
      </c>
      <c r="K2336" s="68">
        <v>1.6</v>
      </c>
      <c r="L2336" s="68">
        <v>0.56999999999999995</v>
      </c>
      <c r="M2336" s="68" t="s">
        <v>1960</v>
      </c>
      <c r="N2336" s="143">
        <f>IF(対応ガラス検索!$E$2="-","",IF(対応ガラス検索!$E$2&gt;=K2336,MAX($N$2:N2335)+1,""))</f>
        <v>2335</v>
      </c>
      <c r="O2336" s="143">
        <f>IF(対応ガラス検索!$E$2="-","",IF(L2336&lt;=0.65,MAX($O$2:O2335)+1,""))</f>
        <v>2335</v>
      </c>
      <c r="P2336" s="144"/>
      <c r="Q2336" s="145"/>
    </row>
    <row r="2337" spans="1:17" x14ac:dyDescent="0.4">
      <c r="A2337" s="68">
        <v>2336</v>
      </c>
      <c r="B2337" s="68" t="s">
        <v>2295</v>
      </c>
      <c r="C2337" s="68" t="s">
        <v>2198</v>
      </c>
      <c r="D2337" s="68" t="s">
        <v>2023</v>
      </c>
      <c r="E2337" s="68" t="s">
        <v>2020</v>
      </c>
      <c r="F2337" s="68" t="s">
        <v>2021</v>
      </c>
      <c r="G2337" s="68" t="s">
        <v>1965</v>
      </c>
      <c r="H2337" s="68" t="s">
        <v>1966</v>
      </c>
      <c r="I2337" s="68">
        <v>10</v>
      </c>
      <c r="J2337" s="68" t="s">
        <v>2267</v>
      </c>
      <c r="K2337" s="68">
        <v>1.5</v>
      </c>
      <c r="L2337" s="68">
        <v>0.56999999999999995</v>
      </c>
      <c r="M2337" s="68" t="s">
        <v>1960</v>
      </c>
      <c r="N2337" s="143">
        <f>IF(対応ガラス検索!$E$2="-","",IF(対応ガラス検索!$E$2&gt;=K2337,MAX($N$2:N2336)+1,""))</f>
        <v>2336</v>
      </c>
      <c r="O2337" s="143">
        <f>IF(対応ガラス検索!$E$2="-","",IF(L2337&lt;=0.65,MAX($O$2:O2336)+1,""))</f>
        <v>2336</v>
      </c>
      <c r="P2337" s="144"/>
      <c r="Q2337" s="145"/>
    </row>
    <row r="2338" spans="1:17" x14ac:dyDescent="0.4">
      <c r="A2338" s="68">
        <v>2337</v>
      </c>
      <c r="B2338" s="68" t="s">
        <v>2295</v>
      </c>
      <c r="C2338" s="68" t="s">
        <v>2198</v>
      </c>
      <c r="D2338" s="68" t="s">
        <v>2023</v>
      </c>
      <c r="E2338" s="68" t="s">
        <v>2020</v>
      </c>
      <c r="F2338" s="68" t="s">
        <v>2021</v>
      </c>
      <c r="G2338" s="68" t="s">
        <v>1965</v>
      </c>
      <c r="H2338" s="68" t="s">
        <v>1966</v>
      </c>
      <c r="I2338" s="68">
        <v>11</v>
      </c>
      <c r="J2338" s="68" t="s">
        <v>2267</v>
      </c>
      <c r="K2338" s="68">
        <v>1.4</v>
      </c>
      <c r="L2338" s="68">
        <v>0.56999999999999995</v>
      </c>
      <c r="M2338" s="68" t="s">
        <v>1960</v>
      </c>
      <c r="N2338" s="143">
        <f>IF(対応ガラス検索!$E$2="-","",IF(対応ガラス検索!$E$2&gt;=K2338,MAX($N$2:N2337)+1,""))</f>
        <v>2337</v>
      </c>
      <c r="O2338" s="143">
        <f>IF(対応ガラス検索!$E$2="-","",IF(L2338&lt;=0.65,MAX($O$2:O2337)+1,""))</f>
        <v>2337</v>
      </c>
      <c r="P2338" s="144"/>
      <c r="Q2338" s="145"/>
    </row>
    <row r="2339" spans="1:17" x14ac:dyDescent="0.4">
      <c r="A2339" s="68">
        <v>2338</v>
      </c>
      <c r="B2339" s="68" t="s">
        <v>2295</v>
      </c>
      <c r="C2339" s="68" t="s">
        <v>2198</v>
      </c>
      <c r="D2339" s="68" t="s">
        <v>2023</v>
      </c>
      <c r="E2339" s="68" t="s">
        <v>2020</v>
      </c>
      <c r="F2339" s="68" t="s">
        <v>2021</v>
      </c>
      <c r="G2339" s="68" t="s">
        <v>1965</v>
      </c>
      <c r="H2339" s="68" t="s">
        <v>1966</v>
      </c>
      <c r="I2339" s="68">
        <v>12</v>
      </c>
      <c r="J2339" s="68" t="s">
        <v>2267</v>
      </c>
      <c r="K2339" s="68">
        <v>1.3</v>
      </c>
      <c r="L2339" s="68">
        <v>0.56999999999999995</v>
      </c>
      <c r="M2339" s="68" t="s">
        <v>1960</v>
      </c>
      <c r="N2339" s="143">
        <f>IF(対応ガラス検索!$E$2="-","",IF(対応ガラス検索!$E$2&gt;=K2339,MAX($N$2:N2338)+1,""))</f>
        <v>2338</v>
      </c>
      <c r="O2339" s="143">
        <f>IF(対応ガラス検索!$E$2="-","",IF(L2339&lt;=0.65,MAX($O$2:O2338)+1,""))</f>
        <v>2338</v>
      </c>
      <c r="P2339" s="144"/>
      <c r="Q2339" s="145"/>
    </row>
    <row r="2340" spans="1:17" x14ac:dyDescent="0.4">
      <c r="A2340" s="68">
        <v>2339</v>
      </c>
      <c r="B2340" s="68" t="s">
        <v>2295</v>
      </c>
      <c r="C2340" s="68" t="s">
        <v>2198</v>
      </c>
      <c r="D2340" s="68" t="s">
        <v>2014</v>
      </c>
      <c r="E2340" s="68" t="s">
        <v>2015</v>
      </c>
      <c r="F2340" s="68" t="s">
        <v>2016</v>
      </c>
      <c r="G2340" s="68" t="s">
        <v>1958</v>
      </c>
      <c r="H2340" s="68" t="s">
        <v>1959</v>
      </c>
      <c r="I2340" s="68">
        <v>10</v>
      </c>
      <c r="J2340" s="68" t="s">
        <v>2296</v>
      </c>
      <c r="K2340" s="68">
        <v>1.9</v>
      </c>
      <c r="L2340" s="68">
        <v>0.55000000000000004</v>
      </c>
      <c r="M2340" s="68" t="s">
        <v>1960</v>
      </c>
      <c r="N2340" s="143">
        <f>IF(対応ガラス検索!$E$2="-","",IF(対応ガラス検索!$E$2&gt;=K2340,MAX($N$2:N2339)+1,""))</f>
        <v>2339</v>
      </c>
      <c r="O2340" s="143">
        <f>IF(対応ガラス検索!$E$2="-","",IF(L2340&lt;=0.65,MAX($O$2:O2339)+1,""))</f>
        <v>2339</v>
      </c>
      <c r="P2340" s="144"/>
      <c r="Q2340" s="145"/>
    </row>
    <row r="2341" spans="1:17" x14ac:dyDescent="0.4">
      <c r="A2341" s="68">
        <v>2340</v>
      </c>
      <c r="B2341" s="68" t="s">
        <v>2295</v>
      </c>
      <c r="C2341" s="68" t="s">
        <v>2198</v>
      </c>
      <c r="D2341" s="68" t="s">
        <v>2014</v>
      </c>
      <c r="E2341" s="68" t="s">
        <v>2015</v>
      </c>
      <c r="F2341" s="68" t="s">
        <v>2016</v>
      </c>
      <c r="G2341" s="68" t="s">
        <v>1958</v>
      </c>
      <c r="H2341" s="68" t="s">
        <v>1959</v>
      </c>
      <c r="I2341" s="68">
        <v>11</v>
      </c>
      <c r="J2341" s="68" t="s">
        <v>2296</v>
      </c>
      <c r="K2341" s="68">
        <v>1.8</v>
      </c>
      <c r="L2341" s="68">
        <v>0.55000000000000004</v>
      </c>
      <c r="M2341" s="68" t="s">
        <v>1960</v>
      </c>
      <c r="N2341" s="143">
        <f>IF(対応ガラス検索!$E$2="-","",IF(対応ガラス検索!$E$2&gt;=K2341,MAX($N$2:N2340)+1,""))</f>
        <v>2340</v>
      </c>
      <c r="O2341" s="143">
        <f>IF(対応ガラス検索!$E$2="-","",IF(L2341&lt;=0.65,MAX($O$2:O2340)+1,""))</f>
        <v>2340</v>
      </c>
      <c r="P2341" s="144"/>
      <c r="Q2341" s="145"/>
    </row>
    <row r="2342" spans="1:17" x14ac:dyDescent="0.4">
      <c r="A2342" s="68">
        <v>2341</v>
      </c>
      <c r="B2342" s="68" t="s">
        <v>2295</v>
      </c>
      <c r="C2342" s="68" t="s">
        <v>2198</v>
      </c>
      <c r="D2342" s="68" t="s">
        <v>2014</v>
      </c>
      <c r="E2342" s="68" t="s">
        <v>2015</v>
      </c>
      <c r="F2342" s="68" t="s">
        <v>2016</v>
      </c>
      <c r="G2342" s="68" t="s">
        <v>1958</v>
      </c>
      <c r="H2342" s="68" t="s">
        <v>1959</v>
      </c>
      <c r="I2342" s="68">
        <v>12</v>
      </c>
      <c r="J2342" s="68" t="s">
        <v>2296</v>
      </c>
      <c r="K2342" s="68">
        <v>1.7</v>
      </c>
      <c r="L2342" s="68">
        <v>0.55000000000000004</v>
      </c>
      <c r="M2342" s="68" t="s">
        <v>1960</v>
      </c>
      <c r="N2342" s="143">
        <f>IF(対応ガラス検索!$E$2="-","",IF(対応ガラス検索!$E$2&gt;=K2342,MAX($N$2:N2341)+1,""))</f>
        <v>2341</v>
      </c>
      <c r="O2342" s="143">
        <f>IF(対応ガラス検索!$E$2="-","",IF(L2342&lt;=0.65,MAX($O$2:O2341)+1,""))</f>
        <v>2341</v>
      </c>
      <c r="P2342" s="144"/>
      <c r="Q2342" s="145"/>
    </row>
    <row r="2343" spans="1:17" x14ac:dyDescent="0.4">
      <c r="A2343" s="68">
        <v>2342</v>
      </c>
      <c r="B2343" s="68" t="s">
        <v>2295</v>
      </c>
      <c r="C2343" s="68" t="s">
        <v>2198</v>
      </c>
      <c r="D2343" s="68" t="s">
        <v>2014</v>
      </c>
      <c r="E2343" s="68" t="s">
        <v>2015</v>
      </c>
      <c r="F2343" s="68" t="s">
        <v>2016</v>
      </c>
      <c r="G2343" s="68" t="s">
        <v>1958</v>
      </c>
      <c r="H2343" s="68" t="s">
        <v>1959</v>
      </c>
      <c r="I2343" s="68">
        <v>10</v>
      </c>
      <c r="J2343" s="68" t="s">
        <v>2267</v>
      </c>
      <c r="K2343" s="68">
        <v>1.5</v>
      </c>
      <c r="L2343" s="68">
        <v>0.55000000000000004</v>
      </c>
      <c r="M2343" s="68" t="s">
        <v>1960</v>
      </c>
      <c r="N2343" s="143">
        <f>IF(対応ガラス検索!$E$2="-","",IF(対応ガラス検索!$E$2&gt;=K2343,MAX($N$2:N2342)+1,""))</f>
        <v>2342</v>
      </c>
      <c r="O2343" s="143">
        <f>IF(対応ガラス検索!$E$2="-","",IF(L2343&lt;=0.65,MAX($O$2:O2342)+1,""))</f>
        <v>2342</v>
      </c>
      <c r="P2343" s="144"/>
      <c r="Q2343" s="145"/>
    </row>
    <row r="2344" spans="1:17" x14ac:dyDescent="0.4">
      <c r="A2344" s="68">
        <v>2343</v>
      </c>
      <c r="B2344" s="68" t="s">
        <v>2295</v>
      </c>
      <c r="C2344" s="68" t="s">
        <v>2198</v>
      </c>
      <c r="D2344" s="68" t="s">
        <v>2014</v>
      </c>
      <c r="E2344" s="68" t="s">
        <v>2015</v>
      </c>
      <c r="F2344" s="68" t="s">
        <v>2016</v>
      </c>
      <c r="G2344" s="68" t="s">
        <v>1958</v>
      </c>
      <c r="H2344" s="68" t="s">
        <v>1959</v>
      </c>
      <c r="I2344" s="68">
        <v>11</v>
      </c>
      <c r="J2344" s="68" t="s">
        <v>2267</v>
      </c>
      <c r="K2344" s="68">
        <v>1.4</v>
      </c>
      <c r="L2344" s="68">
        <v>0.55000000000000004</v>
      </c>
      <c r="M2344" s="68" t="s">
        <v>1960</v>
      </c>
      <c r="N2344" s="143">
        <f>IF(対応ガラス検索!$E$2="-","",IF(対応ガラス検索!$E$2&gt;=K2344,MAX($N$2:N2343)+1,""))</f>
        <v>2343</v>
      </c>
      <c r="O2344" s="143">
        <f>IF(対応ガラス検索!$E$2="-","",IF(L2344&lt;=0.65,MAX($O$2:O2343)+1,""))</f>
        <v>2343</v>
      </c>
      <c r="P2344" s="144"/>
      <c r="Q2344" s="145"/>
    </row>
    <row r="2345" spans="1:17" x14ac:dyDescent="0.4">
      <c r="A2345" s="68">
        <v>2344</v>
      </c>
      <c r="B2345" s="68" t="s">
        <v>2295</v>
      </c>
      <c r="C2345" s="68" t="s">
        <v>2198</v>
      </c>
      <c r="D2345" s="68" t="s">
        <v>2014</v>
      </c>
      <c r="E2345" s="68" t="s">
        <v>2015</v>
      </c>
      <c r="F2345" s="68" t="s">
        <v>2016</v>
      </c>
      <c r="G2345" s="68" t="s">
        <v>1958</v>
      </c>
      <c r="H2345" s="68" t="s">
        <v>1959</v>
      </c>
      <c r="I2345" s="68">
        <v>12</v>
      </c>
      <c r="J2345" s="68" t="s">
        <v>2267</v>
      </c>
      <c r="K2345" s="68">
        <v>1.3</v>
      </c>
      <c r="L2345" s="68">
        <v>0.55000000000000004</v>
      </c>
      <c r="M2345" s="68" t="s">
        <v>1960</v>
      </c>
      <c r="N2345" s="143">
        <f>IF(対応ガラス検索!$E$2="-","",IF(対応ガラス検索!$E$2&gt;=K2345,MAX($N$2:N2344)+1,""))</f>
        <v>2344</v>
      </c>
      <c r="O2345" s="143">
        <f>IF(対応ガラス検索!$E$2="-","",IF(L2345&lt;=0.65,MAX($O$2:O2344)+1,""))</f>
        <v>2344</v>
      </c>
      <c r="P2345" s="144"/>
      <c r="Q2345" s="145"/>
    </row>
    <row r="2346" spans="1:17" x14ac:dyDescent="0.4">
      <c r="A2346" s="68">
        <v>2345</v>
      </c>
      <c r="B2346" s="68" t="s">
        <v>2295</v>
      </c>
      <c r="C2346" s="68" t="s">
        <v>2198</v>
      </c>
      <c r="D2346" s="68" t="s">
        <v>2017</v>
      </c>
      <c r="E2346" s="68" t="s">
        <v>2015</v>
      </c>
      <c r="F2346" s="68" t="s">
        <v>2016</v>
      </c>
      <c r="G2346" s="68" t="s">
        <v>1962</v>
      </c>
      <c r="H2346" s="68" t="s">
        <v>1963</v>
      </c>
      <c r="I2346" s="68">
        <v>10</v>
      </c>
      <c r="J2346" s="68" t="s">
        <v>2296</v>
      </c>
      <c r="K2346" s="68">
        <v>1.9</v>
      </c>
      <c r="L2346" s="68">
        <v>0.54</v>
      </c>
      <c r="M2346" s="68" t="s">
        <v>1960</v>
      </c>
      <c r="N2346" s="143">
        <f>IF(対応ガラス検索!$E$2="-","",IF(対応ガラス検索!$E$2&gt;=K2346,MAX($N$2:N2345)+1,""))</f>
        <v>2345</v>
      </c>
      <c r="O2346" s="143">
        <f>IF(対応ガラス検索!$E$2="-","",IF(L2346&lt;=0.65,MAX($O$2:O2345)+1,""))</f>
        <v>2345</v>
      </c>
      <c r="P2346" s="144"/>
      <c r="Q2346" s="145"/>
    </row>
    <row r="2347" spans="1:17" x14ac:dyDescent="0.4">
      <c r="A2347" s="68">
        <v>2346</v>
      </c>
      <c r="B2347" s="68" t="s">
        <v>2295</v>
      </c>
      <c r="C2347" s="68" t="s">
        <v>2198</v>
      </c>
      <c r="D2347" s="68" t="s">
        <v>2017</v>
      </c>
      <c r="E2347" s="68" t="s">
        <v>2015</v>
      </c>
      <c r="F2347" s="68" t="s">
        <v>2016</v>
      </c>
      <c r="G2347" s="68" t="s">
        <v>1962</v>
      </c>
      <c r="H2347" s="68" t="s">
        <v>1963</v>
      </c>
      <c r="I2347" s="68">
        <v>11</v>
      </c>
      <c r="J2347" s="68" t="s">
        <v>2296</v>
      </c>
      <c r="K2347" s="142">
        <v>1.8</v>
      </c>
      <c r="L2347" s="68">
        <v>0.54</v>
      </c>
      <c r="M2347" s="68" t="s">
        <v>1960</v>
      </c>
      <c r="N2347" s="143">
        <f>IF(対応ガラス検索!$E$2="-","",IF(対応ガラス検索!$E$2&gt;=K2347,MAX($N$2:N2346)+1,""))</f>
        <v>2346</v>
      </c>
      <c r="O2347" s="143">
        <f>IF(対応ガラス検索!$E$2="-","",IF(L2347&lt;=0.65,MAX($O$2:O2346)+1,""))</f>
        <v>2346</v>
      </c>
      <c r="P2347" s="144"/>
      <c r="Q2347" s="145"/>
    </row>
    <row r="2348" spans="1:17" x14ac:dyDescent="0.4">
      <c r="A2348" s="68">
        <v>2347</v>
      </c>
      <c r="B2348" s="68" t="s">
        <v>2295</v>
      </c>
      <c r="C2348" s="68" t="s">
        <v>2198</v>
      </c>
      <c r="D2348" s="68" t="s">
        <v>2017</v>
      </c>
      <c r="E2348" s="68" t="s">
        <v>2015</v>
      </c>
      <c r="F2348" s="68" t="s">
        <v>2016</v>
      </c>
      <c r="G2348" s="68" t="s">
        <v>1962</v>
      </c>
      <c r="H2348" s="68" t="s">
        <v>1963</v>
      </c>
      <c r="I2348" s="68">
        <v>12</v>
      </c>
      <c r="J2348" s="68" t="s">
        <v>2296</v>
      </c>
      <c r="K2348" s="68">
        <v>1.7</v>
      </c>
      <c r="L2348" s="68">
        <v>0.54</v>
      </c>
      <c r="M2348" s="68" t="s">
        <v>1960</v>
      </c>
      <c r="N2348" s="143">
        <f>IF(対応ガラス検索!$E$2="-","",IF(対応ガラス検索!$E$2&gt;=K2348,MAX($N$2:N2347)+1,""))</f>
        <v>2347</v>
      </c>
      <c r="O2348" s="143">
        <f>IF(対応ガラス検索!$E$2="-","",IF(L2348&lt;=0.65,MAX($O$2:O2347)+1,""))</f>
        <v>2347</v>
      </c>
      <c r="P2348" s="144"/>
      <c r="Q2348" s="145"/>
    </row>
    <row r="2349" spans="1:17" x14ac:dyDescent="0.4">
      <c r="A2349" s="68">
        <v>2348</v>
      </c>
      <c r="B2349" s="68" t="s">
        <v>2295</v>
      </c>
      <c r="C2349" s="68" t="s">
        <v>2198</v>
      </c>
      <c r="D2349" s="68" t="s">
        <v>2017</v>
      </c>
      <c r="E2349" s="68" t="s">
        <v>2015</v>
      </c>
      <c r="F2349" s="68" t="s">
        <v>2016</v>
      </c>
      <c r="G2349" s="68" t="s">
        <v>1962</v>
      </c>
      <c r="H2349" s="68" t="s">
        <v>1963</v>
      </c>
      <c r="I2349" s="68">
        <v>10</v>
      </c>
      <c r="J2349" s="68" t="s">
        <v>2267</v>
      </c>
      <c r="K2349" s="68">
        <v>1.5</v>
      </c>
      <c r="L2349" s="68">
        <v>0.54</v>
      </c>
      <c r="M2349" s="68" t="s">
        <v>1960</v>
      </c>
      <c r="N2349" s="143">
        <f>IF(対応ガラス検索!$E$2="-","",IF(対応ガラス検索!$E$2&gt;=K2349,MAX($N$2:N2348)+1,""))</f>
        <v>2348</v>
      </c>
      <c r="O2349" s="143">
        <f>IF(対応ガラス検索!$E$2="-","",IF(L2349&lt;=0.65,MAX($O$2:O2348)+1,""))</f>
        <v>2348</v>
      </c>
      <c r="P2349" s="144"/>
      <c r="Q2349" s="145"/>
    </row>
    <row r="2350" spans="1:17" x14ac:dyDescent="0.4">
      <c r="A2350" s="68">
        <v>2349</v>
      </c>
      <c r="B2350" s="68" t="s">
        <v>2295</v>
      </c>
      <c r="C2350" s="68" t="s">
        <v>2198</v>
      </c>
      <c r="D2350" s="68" t="s">
        <v>2017</v>
      </c>
      <c r="E2350" s="68" t="s">
        <v>2015</v>
      </c>
      <c r="F2350" s="68" t="s">
        <v>2016</v>
      </c>
      <c r="G2350" s="68" t="s">
        <v>1962</v>
      </c>
      <c r="H2350" s="68" t="s">
        <v>1963</v>
      </c>
      <c r="I2350" s="68">
        <v>11</v>
      </c>
      <c r="J2350" s="68" t="s">
        <v>2267</v>
      </c>
      <c r="K2350" s="68">
        <v>1.4</v>
      </c>
      <c r="L2350" s="68">
        <v>0.54</v>
      </c>
      <c r="M2350" s="68" t="s">
        <v>1960</v>
      </c>
      <c r="N2350" s="143">
        <f>IF(対応ガラス検索!$E$2="-","",IF(対応ガラス検索!$E$2&gt;=K2350,MAX($N$2:N2349)+1,""))</f>
        <v>2349</v>
      </c>
      <c r="O2350" s="143">
        <f>IF(対応ガラス検索!$E$2="-","",IF(L2350&lt;=0.65,MAX($O$2:O2349)+1,""))</f>
        <v>2349</v>
      </c>
      <c r="P2350" s="144"/>
      <c r="Q2350" s="145"/>
    </row>
    <row r="2351" spans="1:17" x14ac:dyDescent="0.4">
      <c r="A2351" s="68">
        <v>2350</v>
      </c>
      <c r="B2351" s="68" t="s">
        <v>2295</v>
      </c>
      <c r="C2351" s="68" t="s">
        <v>2198</v>
      </c>
      <c r="D2351" s="68" t="s">
        <v>2017</v>
      </c>
      <c r="E2351" s="68" t="s">
        <v>2015</v>
      </c>
      <c r="F2351" s="68" t="s">
        <v>2016</v>
      </c>
      <c r="G2351" s="68" t="s">
        <v>1962</v>
      </c>
      <c r="H2351" s="68" t="s">
        <v>1963</v>
      </c>
      <c r="I2351" s="68">
        <v>12</v>
      </c>
      <c r="J2351" s="68" t="s">
        <v>2267</v>
      </c>
      <c r="K2351" s="68">
        <v>1.3</v>
      </c>
      <c r="L2351" s="68">
        <v>0.54</v>
      </c>
      <c r="M2351" s="68" t="s">
        <v>1960</v>
      </c>
      <c r="N2351" s="143">
        <f>IF(対応ガラス検索!$E$2="-","",IF(対応ガラス検索!$E$2&gt;=K2351,MAX($N$2:N2350)+1,""))</f>
        <v>2350</v>
      </c>
      <c r="O2351" s="143">
        <f>IF(対応ガラス検索!$E$2="-","",IF(L2351&lt;=0.65,MAX($O$2:O2350)+1,""))</f>
        <v>2350</v>
      </c>
      <c r="P2351" s="144"/>
      <c r="Q2351" s="145"/>
    </row>
    <row r="2352" spans="1:17" x14ac:dyDescent="0.4">
      <c r="A2352" s="68">
        <v>2351</v>
      </c>
      <c r="B2352" s="68" t="s">
        <v>2295</v>
      </c>
      <c r="C2352" s="68" t="s">
        <v>2198</v>
      </c>
      <c r="D2352" s="68" t="s">
        <v>2018</v>
      </c>
      <c r="E2352" s="68" t="s">
        <v>2015</v>
      </c>
      <c r="F2352" s="68" t="s">
        <v>2016</v>
      </c>
      <c r="G2352" s="68" t="s">
        <v>1965</v>
      </c>
      <c r="H2352" s="68" t="s">
        <v>1966</v>
      </c>
      <c r="I2352" s="68">
        <v>10</v>
      </c>
      <c r="J2352" s="68" t="s">
        <v>2296</v>
      </c>
      <c r="K2352" s="68">
        <v>1.9</v>
      </c>
      <c r="L2352" s="68">
        <v>0.55000000000000004</v>
      </c>
      <c r="M2352" s="68" t="s">
        <v>1960</v>
      </c>
      <c r="N2352" s="143">
        <f>IF(対応ガラス検索!$E$2="-","",IF(対応ガラス検索!$E$2&gt;=K2352,MAX($N$2:N2351)+1,""))</f>
        <v>2351</v>
      </c>
      <c r="O2352" s="143">
        <f>IF(対応ガラス検索!$E$2="-","",IF(L2352&lt;=0.65,MAX($O$2:O2351)+1,""))</f>
        <v>2351</v>
      </c>
      <c r="P2352" s="144"/>
      <c r="Q2352" s="145"/>
    </row>
    <row r="2353" spans="1:17" x14ac:dyDescent="0.4">
      <c r="A2353" s="68">
        <v>2352</v>
      </c>
      <c r="B2353" s="68" t="s">
        <v>2295</v>
      </c>
      <c r="C2353" s="68" t="s">
        <v>2198</v>
      </c>
      <c r="D2353" s="68" t="s">
        <v>2018</v>
      </c>
      <c r="E2353" s="68" t="s">
        <v>2015</v>
      </c>
      <c r="F2353" s="68" t="s">
        <v>2016</v>
      </c>
      <c r="G2353" s="68" t="s">
        <v>1965</v>
      </c>
      <c r="H2353" s="68" t="s">
        <v>1966</v>
      </c>
      <c r="I2353" s="68">
        <v>11</v>
      </c>
      <c r="J2353" s="68" t="s">
        <v>2296</v>
      </c>
      <c r="K2353" s="68">
        <v>1.8</v>
      </c>
      <c r="L2353" s="68">
        <v>0.55000000000000004</v>
      </c>
      <c r="M2353" s="68" t="s">
        <v>1960</v>
      </c>
      <c r="N2353" s="143">
        <f>IF(対応ガラス検索!$E$2="-","",IF(対応ガラス検索!$E$2&gt;=K2353,MAX($N$2:N2352)+1,""))</f>
        <v>2352</v>
      </c>
      <c r="O2353" s="143">
        <f>IF(対応ガラス検索!$E$2="-","",IF(L2353&lt;=0.65,MAX($O$2:O2352)+1,""))</f>
        <v>2352</v>
      </c>
      <c r="P2353" s="144"/>
      <c r="Q2353" s="145"/>
    </row>
    <row r="2354" spans="1:17" x14ac:dyDescent="0.4">
      <c r="A2354" s="68">
        <v>2353</v>
      </c>
      <c r="B2354" s="68" t="s">
        <v>2295</v>
      </c>
      <c r="C2354" s="68" t="s">
        <v>2198</v>
      </c>
      <c r="D2354" s="68" t="s">
        <v>2018</v>
      </c>
      <c r="E2354" s="68" t="s">
        <v>2015</v>
      </c>
      <c r="F2354" s="68" t="s">
        <v>2016</v>
      </c>
      <c r="G2354" s="68" t="s">
        <v>1965</v>
      </c>
      <c r="H2354" s="68" t="s">
        <v>1966</v>
      </c>
      <c r="I2354" s="68">
        <v>12</v>
      </c>
      <c r="J2354" s="68" t="s">
        <v>2296</v>
      </c>
      <c r="K2354" s="68">
        <v>1.7</v>
      </c>
      <c r="L2354" s="68">
        <v>0.54</v>
      </c>
      <c r="M2354" s="68" t="s">
        <v>1960</v>
      </c>
      <c r="N2354" s="143">
        <f>IF(対応ガラス検索!$E$2="-","",IF(対応ガラス検索!$E$2&gt;=K2354,MAX($N$2:N2353)+1,""))</f>
        <v>2353</v>
      </c>
      <c r="O2354" s="143">
        <f>IF(対応ガラス検索!$E$2="-","",IF(L2354&lt;=0.65,MAX($O$2:O2353)+1,""))</f>
        <v>2353</v>
      </c>
      <c r="P2354" s="144"/>
      <c r="Q2354" s="145"/>
    </row>
    <row r="2355" spans="1:17" x14ac:dyDescent="0.4">
      <c r="A2355" s="68">
        <v>2354</v>
      </c>
      <c r="B2355" s="68" t="s">
        <v>2295</v>
      </c>
      <c r="C2355" s="68" t="s">
        <v>2198</v>
      </c>
      <c r="D2355" s="68" t="s">
        <v>2018</v>
      </c>
      <c r="E2355" s="68" t="s">
        <v>2015</v>
      </c>
      <c r="F2355" s="68" t="s">
        <v>2016</v>
      </c>
      <c r="G2355" s="68" t="s">
        <v>1965</v>
      </c>
      <c r="H2355" s="68" t="s">
        <v>1966</v>
      </c>
      <c r="I2355" s="68">
        <v>10</v>
      </c>
      <c r="J2355" s="68" t="s">
        <v>2267</v>
      </c>
      <c r="K2355" s="68">
        <v>1.5</v>
      </c>
      <c r="L2355" s="68">
        <v>0.54</v>
      </c>
      <c r="M2355" s="68" t="s">
        <v>1960</v>
      </c>
      <c r="N2355" s="143">
        <f>IF(対応ガラス検索!$E$2="-","",IF(対応ガラス検索!$E$2&gt;=K2355,MAX($N$2:N2354)+1,""))</f>
        <v>2354</v>
      </c>
      <c r="O2355" s="143">
        <f>IF(対応ガラス検索!$E$2="-","",IF(L2355&lt;=0.65,MAX($O$2:O2354)+1,""))</f>
        <v>2354</v>
      </c>
      <c r="P2355" s="144"/>
      <c r="Q2355" s="145"/>
    </row>
    <row r="2356" spans="1:17" x14ac:dyDescent="0.4">
      <c r="A2356" s="68">
        <v>2355</v>
      </c>
      <c r="B2356" s="68" t="s">
        <v>2295</v>
      </c>
      <c r="C2356" s="68" t="s">
        <v>2198</v>
      </c>
      <c r="D2356" s="68" t="s">
        <v>2018</v>
      </c>
      <c r="E2356" s="68" t="s">
        <v>2015</v>
      </c>
      <c r="F2356" s="68" t="s">
        <v>2016</v>
      </c>
      <c r="G2356" s="68" t="s">
        <v>1965</v>
      </c>
      <c r="H2356" s="68" t="s">
        <v>1966</v>
      </c>
      <c r="I2356" s="68">
        <v>11</v>
      </c>
      <c r="J2356" s="68" t="s">
        <v>2267</v>
      </c>
      <c r="K2356" s="68">
        <v>1.4</v>
      </c>
      <c r="L2356" s="68">
        <v>0.54</v>
      </c>
      <c r="M2356" s="68" t="s">
        <v>1960</v>
      </c>
      <c r="N2356" s="143">
        <f>IF(対応ガラス検索!$E$2="-","",IF(対応ガラス検索!$E$2&gt;=K2356,MAX($N$2:N2355)+1,""))</f>
        <v>2355</v>
      </c>
      <c r="O2356" s="143">
        <f>IF(対応ガラス検索!$E$2="-","",IF(L2356&lt;=0.65,MAX($O$2:O2355)+1,""))</f>
        <v>2355</v>
      </c>
      <c r="P2356" s="144"/>
      <c r="Q2356" s="145"/>
    </row>
    <row r="2357" spans="1:17" x14ac:dyDescent="0.4">
      <c r="A2357" s="68">
        <v>2356</v>
      </c>
      <c r="B2357" s="68" t="s">
        <v>2295</v>
      </c>
      <c r="C2357" s="68" t="s">
        <v>2198</v>
      </c>
      <c r="D2357" s="68" t="s">
        <v>2018</v>
      </c>
      <c r="E2357" s="68" t="s">
        <v>2015</v>
      </c>
      <c r="F2357" s="68" t="s">
        <v>2016</v>
      </c>
      <c r="G2357" s="68" t="s">
        <v>1965</v>
      </c>
      <c r="H2357" s="68" t="s">
        <v>1966</v>
      </c>
      <c r="I2357" s="68">
        <v>12</v>
      </c>
      <c r="J2357" s="68" t="s">
        <v>2267</v>
      </c>
      <c r="K2357" s="68">
        <v>1.3</v>
      </c>
      <c r="L2357" s="68">
        <v>0.54</v>
      </c>
      <c r="M2357" s="68" t="s">
        <v>1960</v>
      </c>
      <c r="N2357" s="143">
        <f>IF(対応ガラス検索!$E$2="-","",IF(対応ガラス検索!$E$2&gt;=K2357,MAX($N$2:N2356)+1,""))</f>
        <v>2356</v>
      </c>
      <c r="O2357" s="143">
        <f>IF(対応ガラス検索!$E$2="-","",IF(L2357&lt;=0.65,MAX($O$2:O2356)+1,""))</f>
        <v>2356</v>
      </c>
      <c r="P2357" s="144"/>
      <c r="Q2357" s="145"/>
    </row>
    <row r="2358" spans="1:17" x14ac:dyDescent="0.4">
      <c r="A2358" s="68">
        <v>2357</v>
      </c>
      <c r="B2358" s="68" t="s">
        <v>2295</v>
      </c>
      <c r="C2358" s="68" t="s">
        <v>2198</v>
      </c>
      <c r="D2358" s="68" t="s">
        <v>1997</v>
      </c>
      <c r="E2358" s="68" t="s">
        <v>1998</v>
      </c>
      <c r="F2358" s="68" t="s">
        <v>1999</v>
      </c>
      <c r="G2358" s="68" t="s">
        <v>1958</v>
      </c>
      <c r="H2358" s="68" t="s">
        <v>1959</v>
      </c>
      <c r="I2358" s="68">
        <v>10</v>
      </c>
      <c r="J2358" s="68" t="s">
        <v>2296</v>
      </c>
      <c r="K2358" s="68">
        <v>1.9</v>
      </c>
      <c r="L2358" s="68">
        <v>0.57999999999999996</v>
      </c>
      <c r="M2358" s="68" t="s">
        <v>1960</v>
      </c>
      <c r="N2358" s="143">
        <f>IF(対応ガラス検索!$E$2="-","",IF(対応ガラス検索!$E$2&gt;=K2358,MAX($N$2:N2357)+1,""))</f>
        <v>2357</v>
      </c>
      <c r="O2358" s="143">
        <f>IF(対応ガラス検索!$E$2="-","",IF(L2358&lt;=0.65,MAX($O$2:O2357)+1,""))</f>
        <v>2357</v>
      </c>
      <c r="P2358" s="144"/>
      <c r="Q2358" s="145"/>
    </row>
    <row r="2359" spans="1:17" x14ac:dyDescent="0.4">
      <c r="A2359" s="68">
        <v>2358</v>
      </c>
      <c r="B2359" s="68" t="s">
        <v>2295</v>
      </c>
      <c r="C2359" s="68" t="s">
        <v>2198</v>
      </c>
      <c r="D2359" s="68" t="s">
        <v>1997</v>
      </c>
      <c r="E2359" s="68" t="s">
        <v>1998</v>
      </c>
      <c r="F2359" s="68" t="s">
        <v>1999</v>
      </c>
      <c r="G2359" s="68" t="s">
        <v>1958</v>
      </c>
      <c r="H2359" s="68" t="s">
        <v>1959</v>
      </c>
      <c r="I2359" s="68">
        <v>11</v>
      </c>
      <c r="J2359" s="68" t="s">
        <v>2296</v>
      </c>
      <c r="K2359" s="68">
        <v>1.8</v>
      </c>
      <c r="L2359" s="68">
        <v>0.57999999999999996</v>
      </c>
      <c r="M2359" s="68" t="s">
        <v>1960</v>
      </c>
      <c r="N2359" s="143">
        <f>IF(対応ガラス検索!$E$2="-","",IF(対応ガラス検索!$E$2&gt;=K2359,MAX($N$2:N2358)+1,""))</f>
        <v>2358</v>
      </c>
      <c r="O2359" s="143">
        <f>IF(対応ガラス検索!$E$2="-","",IF(L2359&lt;=0.65,MAX($O$2:O2358)+1,""))</f>
        <v>2358</v>
      </c>
      <c r="P2359" s="144"/>
      <c r="Q2359" s="145"/>
    </row>
    <row r="2360" spans="1:17" x14ac:dyDescent="0.4">
      <c r="A2360" s="68">
        <v>2359</v>
      </c>
      <c r="B2360" s="68" t="s">
        <v>2295</v>
      </c>
      <c r="C2360" s="68" t="s">
        <v>2198</v>
      </c>
      <c r="D2360" s="68" t="s">
        <v>1997</v>
      </c>
      <c r="E2360" s="68" t="s">
        <v>1998</v>
      </c>
      <c r="F2360" s="68" t="s">
        <v>1999</v>
      </c>
      <c r="G2360" s="68" t="s">
        <v>1958</v>
      </c>
      <c r="H2360" s="68" t="s">
        <v>1959</v>
      </c>
      <c r="I2360" s="68">
        <v>12</v>
      </c>
      <c r="J2360" s="68" t="s">
        <v>2296</v>
      </c>
      <c r="K2360" s="142">
        <v>1.7</v>
      </c>
      <c r="L2360" s="68">
        <v>0.57999999999999996</v>
      </c>
      <c r="M2360" s="68" t="s">
        <v>1960</v>
      </c>
      <c r="N2360" s="143">
        <f>IF(対応ガラス検索!$E$2="-","",IF(対応ガラス検索!$E$2&gt;=K2360,MAX($N$2:N2359)+1,""))</f>
        <v>2359</v>
      </c>
      <c r="O2360" s="143">
        <f>IF(対応ガラス検索!$E$2="-","",IF(L2360&lt;=0.65,MAX($O$2:O2359)+1,""))</f>
        <v>2359</v>
      </c>
      <c r="P2360" s="144"/>
      <c r="Q2360" s="145"/>
    </row>
    <row r="2361" spans="1:17" x14ac:dyDescent="0.4">
      <c r="A2361" s="68">
        <v>2360</v>
      </c>
      <c r="B2361" s="68" t="s">
        <v>2295</v>
      </c>
      <c r="C2361" s="68" t="s">
        <v>2198</v>
      </c>
      <c r="D2361" s="68" t="s">
        <v>1997</v>
      </c>
      <c r="E2361" s="68" t="s">
        <v>1998</v>
      </c>
      <c r="F2361" s="68" t="s">
        <v>1999</v>
      </c>
      <c r="G2361" s="68" t="s">
        <v>1958</v>
      </c>
      <c r="H2361" s="68" t="s">
        <v>1959</v>
      </c>
      <c r="I2361" s="68">
        <v>10</v>
      </c>
      <c r="J2361" s="68" t="s">
        <v>2267</v>
      </c>
      <c r="K2361" s="68">
        <v>1.5</v>
      </c>
      <c r="L2361" s="68">
        <v>0.57999999999999996</v>
      </c>
      <c r="M2361" s="68" t="s">
        <v>1960</v>
      </c>
      <c r="N2361" s="143">
        <f>IF(対応ガラス検索!$E$2="-","",IF(対応ガラス検索!$E$2&gt;=K2361,MAX($N$2:N2360)+1,""))</f>
        <v>2360</v>
      </c>
      <c r="O2361" s="143">
        <f>IF(対応ガラス検索!$E$2="-","",IF(L2361&lt;=0.65,MAX($O$2:O2360)+1,""))</f>
        <v>2360</v>
      </c>
      <c r="P2361" s="144"/>
      <c r="Q2361" s="145"/>
    </row>
    <row r="2362" spans="1:17" x14ac:dyDescent="0.4">
      <c r="A2362" s="68">
        <v>2361</v>
      </c>
      <c r="B2362" s="68" t="s">
        <v>2295</v>
      </c>
      <c r="C2362" s="68" t="s">
        <v>2198</v>
      </c>
      <c r="D2362" s="68" t="s">
        <v>1997</v>
      </c>
      <c r="E2362" s="68" t="s">
        <v>1998</v>
      </c>
      <c r="F2362" s="68" t="s">
        <v>1999</v>
      </c>
      <c r="G2362" s="68" t="s">
        <v>1958</v>
      </c>
      <c r="H2362" s="68" t="s">
        <v>1959</v>
      </c>
      <c r="I2362" s="68">
        <v>11</v>
      </c>
      <c r="J2362" s="68" t="s">
        <v>2267</v>
      </c>
      <c r="K2362" s="68">
        <v>1.4</v>
      </c>
      <c r="L2362" s="68">
        <v>0.57999999999999996</v>
      </c>
      <c r="M2362" s="68" t="s">
        <v>1960</v>
      </c>
      <c r="N2362" s="143">
        <f>IF(対応ガラス検索!$E$2="-","",IF(対応ガラス検索!$E$2&gt;=K2362,MAX($N$2:N2361)+1,""))</f>
        <v>2361</v>
      </c>
      <c r="O2362" s="143">
        <f>IF(対応ガラス検索!$E$2="-","",IF(L2362&lt;=0.65,MAX($O$2:O2361)+1,""))</f>
        <v>2361</v>
      </c>
      <c r="P2362" s="144"/>
      <c r="Q2362" s="145"/>
    </row>
    <row r="2363" spans="1:17" x14ac:dyDescent="0.4">
      <c r="A2363" s="68">
        <v>2362</v>
      </c>
      <c r="B2363" s="68" t="s">
        <v>2295</v>
      </c>
      <c r="C2363" s="68" t="s">
        <v>2198</v>
      </c>
      <c r="D2363" s="68" t="s">
        <v>1997</v>
      </c>
      <c r="E2363" s="68" t="s">
        <v>1998</v>
      </c>
      <c r="F2363" s="68" t="s">
        <v>1999</v>
      </c>
      <c r="G2363" s="68" t="s">
        <v>1958</v>
      </c>
      <c r="H2363" s="68" t="s">
        <v>1959</v>
      </c>
      <c r="I2363" s="68">
        <v>12</v>
      </c>
      <c r="J2363" s="68" t="s">
        <v>2267</v>
      </c>
      <c r="K2363" s="68">
        <v>1.3</v>
      </c>
      <c r="L2363" s="68">
        <v>0.57999999999999996</v>
      </c>
      <c r="M2363" s="68" t="s">
        <v>1960</v>
      </c>
      <c r="N2363" s="143">
        <f>IF(対応ガラス検索!$E$2="-","",IF(対応ガラス検索!$E$2&gt;=K2363,MAX($N$2:N2362)+1,""))</f>
        <v>2362</v>
      </c>
      <c r="O2363" s="143">
        <f>IF(対応ガラス検索!$E$2="-","",IF(L2363&lt;=0.65,MAX($O$2:O2362)+1,""))</f>
        <v>2362</v>
      </c>
      <c r="P2363" s="144"/>
      <c r="Q2363" s="145"/>
    </row>
    <row r="2364" spans="1:17" x14ac:dyDescent="0.4">
      <c r="A2364" s="68">
        <v>2363</v>
      </c>
      <c r="B2364" s="68" t="s">
        <v>2295</v>
      </c>
      <c r="C2364" s="68" t="s">
        <v>2198</v>
      </c>
      <c r="D2364" s="68" t="s">
        <v>2000</v>
      </c>
      <c r="E2364" s="68" t="s">
        <v>1998</v>
      </c>
      <c r="F2364" s="68" t="s">
        <v>1999</v>
      </c>
      <c r="G2364" s="68" t="s">
        <v>1962</v>
      </c>
      <c r="H2364" s="68" t="s">
        <v>1963</v>
      </c>
      <c r="I2364" s="68">
        <v>10</v>
      </c>
      <c r="J2364" s="68" t="s">
        <v>2296</v>
      </c>
      <c r="K2364" s="68">
        <v>1.9</v>
      </c>
      <c r="L2364" s="68">
        <v>0.56999999999999995</v>
      </c>
      <c r="M2364" s="68" t="s">
        <v>1960</v>
      </c>
      <c r="N2364" s="143">
        <f>IF(対応ガラス検索!$E$2="-","",IF(対応ガラス検索!$E$2&gt;=K2364,MAX($N$2:N2363)+1,""))</f>
        <v>2363</v>
      </c>
      <c r="O2364" s="143">
        <f>IF(対応ガラス検索!$E$2="-","",IF(L2364&lt;=0.65,MAX($O$2:O2363)+1,""))</f>
        <v>2363</v>
      </c>
      <c r="P2364" s="144"/>
      <c r="Q2364" s="145"/>
    </row>
    <row r="2365" spans="1:17" x14ac:dyDescent="0.4">
      <c r="A2365" s="68">
        <v>2364</v>
      </c>
      <c r="B2365" s="68" t="s">
        <v>2295</v>
      </c>
      <c r="C2365" s="68" t="s">
        <v>2198</v>
      </c>
      <c r="D2365" s="68" t="s">
        <v>2000</v>
      </c>
      <c r="E2365" s="68" t="s">
        <v>1998</v>
      </c>
      <c r="F2365" s="68" t="s">
        <v>1999</v>
      </c>
      <c r="G2365" s="68" t="s">
        <v>1962</v>
      </c>
      <c r="H2365" s="68" t="s">
        <v>1963</v>
      </c>
      <c r="I2365" s="68">
        <v>11</v>
      </c>
      <c r="J2365" s="68" t="s">
        <v>2296</v>
      </c>
      <c r="K2365" s="68">
        <v>1.8</v>
      </c>
      <c r="L2365" s="68">
        <v>0.56999999999999995</v>
      </c>
      <c r="M2365" s="68" t="s">
        <v>1960</v>
      </c>
      <c r="N2365" s="143">
        <f>IF(対応ガラス検索!$E$2="-","",IF(対応ガラス検索!$E$2&gt;=K2365,MAX($N$2:N2364)+1,""))</f>
        <v>2364</v>
      </c>
      <c r="O2365" s="143">
        <f>IF(対応ガラス検索!$E$2="-","",IF(L2365&lt;=0.65,MAX($O$2:O2364)+1,""))</f>
        <v>2364</v>
      </c>
      <c r="P2365" s="144"/>
      <c r="Q2365" s="145"/>
    </row>
    <row r="2366" spans="1:17" x14ac:dyDescent="0.4">
      <c r="A2366" s="68">
        <v>2365</v>
      </c>
      <c r="B2366" s="68" t="s">
        <v>2295</v>
      </c>
      <c r="C2366" s="68" t="s">
        <v>2198</v>
      </c>
      <c r="D2366" s="68" t="s">
        <v>2000</v>
      </c>
      <c r="E2366" s="68" t="s">
        <v>1998</v>
      </c>
      <c r="F2366" s="68" t="s">
        <v>1999</v>
      </c>
      <c r="G2366" s="68" t="s">
        <v>1962</v>
      </c>
      <c r="H2366" s="68" t="s">
        <v>1963</v>
      </c>
      <c r="I2366" s="68">
        <v>12</v>
      </c>
      <c r="J2366" s="68" t="s">
        <v>2296</v>
      </c>
      <c r="K2366" s="68">
        <v>1.7</v>
      </c>
      <c r="L2366" s="68">
        <v>0.56999999999999995</v>
      </c>
      <c r="M2366" s="68" t="s">
        <v>1960</v>
      </c>
      <c r="N2366" s="143">
        <f>IF(対応ガラス検索!$E$2="-","",IF(対応ガラス検索!$E$2&gt;=K2366,MAX($N$2:N2365)+1,""))</f>
        <v>2365</v>
      </c>
      <c r="O2366" s="143">
        <f>IF(対応ガラス検索!$E$2="-","",IF(L2366&lt;=0.65,MAX($O$2:O2365)+1,""))</f>
        <v>2365</v>
      </c>
      <c r="P2366" s="144"/>
      <c r="Q2366" s="145"/>
    </row>
    <row r="2367" spans="1:17" x14ac:dyDescent="0.4">
      <c r="A2367" s="68">
        <v>2366</v>
      </c>
      <c r="B2367" s="68" t="s">
        <v>2295</v>
      </c>
      <c r="C2367" s="68" t="s">
        <v>2198</v>
      </c>
      <c r="D2367" s="68" t="s">
        <v>2000</v>
      </c>
      <c r="E2367" s="68" t="s">
        <v>1998</v>
      </c>
      <c r="F2367" s="68" t="s">
        <v>1999</v>
      </c>
      <c r="G2367" s="68" t="s">
        <v>1962</v>
      </c>
      <c r="H2367" s="68" t="s">
        <v>1963</v>
      </c>
      <c r="I2367" s="68">
        <v>10</v>
      </c>
      <c r="J2367" s="68" t="s">
        <v>2267</v>
      </c>
      <c r="K2367" s="68">
        <v>1.5</v>
      </c>
      <c r="L2367" s="68">
        <v>0.56999999999999995</v>
      </c>
      <c r="M2367" s="68" t="s">
        <v>1960</v>
      </c>
      <c r="N2367" s="143">
        <f>IF(対応ガラス検索!$E$2="-","",IF(対応ガラス検索!$E$2&gt;=K2367,MAX($N$2:N2366)+1,""))</f>
        <v>2366</v>
      </c>
      <c r="O2367" s="143">
        <f>IF(対応ガラス検索!$E$2="-","",IF(L2367&lt;=0.65,MAX($O$2:O2366)+1,""))</f>
        <v>2366</v>
      </c>
      <c r="P2367" s="144"/>
      <c r="Q2367" s="145"/>
    </row>
    <row r="2368" spans="1:17" x14ac:dyDescent="0.4">
      <c r="A2368" s="68">
        <v>2367</v>
      </c>
      <c r="B2368" s="68" t="s">
        <v>2295</v>
      </c>
      <c r="C2368" s="68" t="s">
        <v>2198</v>
      </c>
      <c r="D2368" s="68" t="s">
        <v>2000</v>
      </c>
      <c r="E2368" s="68" t="s">
        <v>1998</v>
      </c>
      <c r="F2368" s="68" t="s">
        <v>1999</v>
      </c>
      <c r="G2368" s="68" t="s">
        <v>1962</v>
      </c>
      <c r="H2368" s="68" t="s">
        <v>1963</v>
      </c>
      <c r="I2368" s="68">
        <v>11</v>
      </c>
      <c r="J2368" s="68" t="s">
        <v>2267</v>
      </c>
      <c r="K2368" s="68">
        <v>1.4</v>
      </c>
      <c r="L2368" s="68">
        <v>0.56999999999999995</v>
      </c>
      <c r="M2368" s="68" t="s">
        <v>1960</v>
      </c>
      <c r="N2368" s="143">
        <f>IF(対応ガラス検索!$E$2="-","",IF(対応ガラス検索!$E$2&gt;=K2368,MAX($N$2:N2367)+1,""))</f>
        <v>2367</v>
      </c>
      <c r="O2368" s="143">
        <f>IF(対応ガラス検索!$E$2="-","",IF(L2368&lt;=0.65,MAX($O$2:O2367)+1,""))</f>
        <v>2367</v>
      </c>
      <c r="P2368" s="144"/>
      <c r="Q2368" s="145"/>
    </row>
    <row r="2369" spans="1:17" x14ac:dyDescent="0.4">
      <c r="A2369" s="68">
        <v>2368</v>
      </c>
      <c r="B2369" s="68" t="s">
        <v>2295</v>
      </c>
      <c r="C2369" s="68" t="s">
        <v>2198</v>
      </c>
      <c r="D2369" s="68" t="s">
        <v>2000</v>
      </c>
      <c r="E2369" s="68" t="s">
        <v>1998</v>
      </c>
      <c r="F2369" s="68" t="s">
        <v>1999</v>
      </c>
      <c r="G2369" s="68" t="s">
        <v>1962</v>
      </c>
      <c r="H2369" s="68" t="s">
        <v>1963</v>
      </c>
      <c r="I2369" s="68">
        <v>12</v>
      </c>
      <c r="J2369" s="68" t="s">
        <v>2267</v>
      </c>
      <c r="K2369" s="68">
        <v>1.3</v>
      </c>
      <c r="L2369" s="68">
        <v>0.56999999999999995</v>
      </c>
      <c r="M2369" s="68" t="s">
        <v>1960</v>
      </c>
      <c r="N2369" s="143">
        <f>IF(対応ガラス検索!$E$2="-","",IF(対応ガラス検索!$E$2&gt;=K2369,MAX($N$2:N2368)+1,""))</f>
        <v>2368</v>
      </c>
      <c r="O2369" s="143">
        <f>IF(対応ガラス検索!$E$2="-","",IF(L2369&lt;=0.65,MAX($O$2:O2368)+1,""))</f>
        <v>2368</v>
      </c>
      <c r="P2369" s="144"/>
      <c r="Q2369" s="145"/>
    </row>
    <row r="2370" spans="1:17" x14ac:dyDescent="0.4">
      <c r="A2370" s="68">
        <v>2369</v>
      </c>
      <c r="B2370" s="68" t="s">
        <v>2295</v>
      </c>
      <c r="C2370" s="68" t="s">
        <v>2198</v>
      </c>
      <c r="D2370" s="68" t="s">
        <v>2001</v>
      </c>
      <c r="E2370" s="68" t="s">
        <v>1998</v>
      </c>
      <c r="F2370" s="68" t="s">
        <v>1999</v>
      </c>
      <c r="G2370" s="68" t="s">
        <v>1965</v>
      </c>
      <c r="H2370" s="68" t="s">
        <v>1966</v>
      </c>
      <c r="I2370" s="68">
        <v>10</v>
      </c>
      <c r="J2370" s="68" t="s">
        <v>2296</v>
      </c>
      <c r="K2370" s="68">
        <v>1.9</v>
      </c>
      <c r="L2370" s="68">
        <v>0.56999999999999995</v>
      </c>
      <c r="M2370" s="68" t="s">
        <v>1960</v>
      </c>
      <c r="N2370" s="143">
        <f>IF(対応ガラス検索!$E$2="-","",IF(対応ガラス検索!$E$2&gt;=K2370,MAX($N$2:N2369)+1,""))</f>
        <v>2369</v>
      </c>
      <c r="O2370" s="143">
        <f>IF(対応ガラス検索!$E$2="-","",IF(L2370&lt;=0.65,MAX($O$2:O2369)+1,""))</f>
        <v>2369</v>
      </c>
      <c r="P2370" s="144"/>
      <c r="Q2370" s="145"/>
    </row>
    <row r="2371" spans="1:17" x14ac:dyDescent="0.4">
      <c r="A2371" s="68">
        <v>2370</v>
      </c>
      <c r="B2371" s="68" t="s">
        <v>2295</v>
      </c>
      <c r="C2371" s="68" t="s">
        <v>2198</v>
      </c>
      <c r="D2371" s="68" t="s">
        <v>2001</v>
      </c>
      <c r="E2371" s="68" t="s">
        <v>1998</v>
      </c>
      <c r="F2371" s="68" t="s">
        <v>1999</v>
      </c>
      <c r="G2371" s="68" t="s">
        <v>1965</v>
      </c>
      <c r="H2371" s="68" t="s">
        <v>1966</v>
      </c>
      <c r="I2371" s="68">
        <v>11</v>
      </c>
      <c r="J2371" s="68" t="s">
        <v>2296</v>
      </c>
      <c r="K2371" s="68">
        <v>1.8</v>
      </c>
      <c r="L2371" s="68">
        <v>0.56999999999999995</v>
      </c>
      <c r="M2371" s="68" t="s">
        <v>1960</v>
      </c>
      <c r="N2371" s="143">
        <f>IF(対応ガラス検索!$E$2="-","",IF(対応ガラス検索!$E$2&gt;=K2371,MAX($N$2:N2370)+1,""))</f>
        <v>2370</v>
      </c>
      <c r="O2371" s="143">
        <f>IF(対応ガラス検索!$E$2="-","",IF(L2371&lt;=0.65,MAX($O$2:O2370)+1,""))</f>
        <v>2370</v>
      </c>
      <c r="P2371" s="144"/>
      <c r="Q2371" s="145"/>
    </row>
    <row r="2372" spans="1:17" x14ac:dyDescent="0.4">
      <c r="A2372" s="68">
        <v>2371</v>
      </c>
      <c r="B2372" s="68" t="s">
        <v>2295</v>
      </c>
      <c r="C2372" s="68" t="s">
        <v>2198</v>
      </c>
      <c r="D2372" s="68" t="s">
        <v>2001</v>
      </c>
      <c r="E2372" s="68" t="s">
        <v>1998</v>
      </c>
      <c r="F2372" s="68" t="s">
        <v>1999</v>
      </c>
      <c r="G2372" s="68" t="s">
        <v>1965</v>
      </c>
      <c r="H2372" s="68" t="s">
        <v>1966</v>
      </c>
      <c r="I2372" s="68">
        <v>12</v>
      </c>
      <c r="J2372" s="68" t="s">
        <v>2296</v>
      </c>
      <c r="K2372" s="142">
        <v>1.7</v>
      </c>
      <c r="L2372" s="68">
        <v>0.56999999999999995</v>
      </c>
      <c r="M2372" s="68" t="s">
        <v>1960</v>
      </c>
      <c r="N2372" s="143">
        <f>IF(対応ガラス検索!$E$2="-","",IF(対応ガラス検索!$E$2&gt;=K2372,MAX($N$2:N2371)+1,""))</f>
        <v>2371</v>
      </c>
      <c r="O2372" s="143">
        <f>IF(対応ガラス検索!$E$2="-","",IF(L2372&lt;=0.65,MAX($O$2:O2371)+1,""))</f>
        <v>2371</v>
      </c>
      <c r="P2372" s="144"/>
      <c r="Q2372" s="145"/>
    </row>
    <row r="2373" spans="1:17" x14ac:dyDescent="0.4">
      <c r="A2373" s="68">
        <v>2372</v>
      </c>
      <c r="B2373" s="68" t="s">
        <v>2295</v>
      </c>
      <c r="C2373" s="68" t="s">
        <v>2198</v>
      </c>
      <c r="D2373" s="68" t="s">
        <v>2001</v>
      </c>
      <c r="E2373" s="68" t="s">
        <v>1998</v>
      </c>
      <c r="F2373" s="68" t="s">
        <v>1999</v>
      </c>
      <c r="G2373" s="68" t="s">
        <v>1965</v>
      </c>
      <c r="H2373" s="68" t="s">
        <v>1966</v>
      </c>
      <c r="I2373" s="68">
        <v>10</v>
      </c>
      <c r="J2373" s="68" t="s">
        <v>2267</v>
      </c>
      <c r="K2373" s="142">
        <v>1.5</v>
      </c>
      <c r="L2373" s="68">
        <v>0.56999999999999995</v>
      </c>
      <c r="M2373" s="68" t="s">
        <v>1960</v>
      </c>
      <c r="N2373" s="143">
        <f>IF(対応ガラス検索!$E$2="-","",IF(対応ガラス検索!$E$2&gt;=K2373,MAX($N$2:N2372)+1,""))</f>
        <v>2372</v>
      </c>
      <c r="O2373" s="143">
        <f>IF(対応ガラス検索!$E$2="-","",IF(L2373&lt;=0.65,MAX($O$2:O2372)+1,""))</f>
        <v>2372</v>
      </c>
      <c r="P2373" s="144"/>
      <c r="Q2373" s="145"/>
    </row>
    <row r="2374" spans="1:17" x14ac:dyDescent="0.4">
      <c r="A2374" s="68">
        <v>2373</v>
      </c>
      <c r="B2374" s="68" t="s">
        <v>2295</v>
      </c>
      <c r="C2374" s="68" t="s">
        <v>2198</v>
      </c>
      <c r="D2374" s="68" t="s">
        <v>2001</v>
      </c>
      <c r="E2374" s="68" t="s">
        <v>1998</v>
      </c>
      <c r="F2374" s="68" t="s">
        <v>1999</v>
      </c>
      <c r="G2374" s="68" t="s">
        <v>1965</v>
      </c>
      <c r="H2374" s="68" t="s">
        <v>1966</v>
      </c>
      <c r="I2374" s="68">
        <v>11</v>
      </c>
      <c r="J2374" s="68" t="s">
        <v>2267</v>
      </c>
      <c r="K2374" s="68">
        <v>1.4</v>
      </c>
      <c r="L2374" s="68">
        <v>0.56999999999999995</v>
      </c>
      <c r="M2374" s="68" t="s">
        <v>1960</v>
      </c>
      <c r="N2374" s="143">
        <f>IF(対応ガラス検索!$E$2="-","",IF(対応ガラス検索!$E$2&gt;=K2374,MAX($N$2:N2373)+1,""))</f>
        <v>2373</v>
      </c>
      <c r="O2374" s="143">
        <f>IF(対応ガラス検索!$E$2="-","",IF(L2374&lt;=0.65,MAX($O$2:O2373)+1,""))</f>
        <v>2373</v>
      </c>
      <c r="P2374" s="144"/>
      <c r="Q2374" s="145"/>
    </row>
    <row r="2375" spans="1:17" x14ac:dyDescent="0.4">
      <c r="A2375" s="68">
        <v>2374</v>
      </c>
      <c r="B2375" s="68" t="s">
        <v>2295</v>
      </c>
      <c r="C2375" s="68" t="s">
        <v>2198</v>
      </c>
      <c r="D2375" s="68" t="s">
        <v>2001</v>
      </c>
      <c r="E2375" s="68" t="s">
        <v>1998</v>
      </c>
      <c r="F2375" s="68" t="s">
        <v>1999</v>
      </c>
      <c r="G2375" s="68" t="s">
        <v>1965</v>
      </c>
      <c r="H2375" s="68" t="s">
        <v>1966</v>
      </c>
      <c r="I2375" s="68">
        <v>12</v>
      </c>
      <c r="J2375" s="68" t="s">
        <v>2267</v>
      </c>
      <c r="K2375" s="68">
        <v>1.3</v>
      </c>
      <c r="L2375" s="68">
        <v>0.57999999999999996</v>
      </c>
      <c r="M2375" s="68" t="s">
        <v>1960</v>
      </c>
      <c r="N2375" s="143">
        <f>IF(対応ガラス検索!$E$2="-","",IF(対応ガラス検索!$E$2&gt;=K2375,MAX($N$2:N2374)+1,""))</f>
        <v>2374</v>
      </c>
      <c r="O2375" s="143">
        <f>IF(対応ガラス検索!$E$2="-","",IF(L2375&lt;=0.65,MAX($O$2:O2374)+1,""))</f>
        <v>2374</v>
      </c>
      <c r="P2375" s="144"/>
      <c r="Q2375" s="145"/>
    </row>
    <row r="2376" spans="1:17" x14ac:dyDescent="0.4">
      <c r="A2376" s="68">
        <v>2375</v>
      </c>
      <c r="B2376" s="68" t="s">
        <v>2295</v>
      </c>
      <c r="C2376" s="68" t="s">
        <v>2198</v>
      </c>
      <c r="D2376" s="68" t="s">
        <v>1955</v>
      </c>
      <c r="E2376" s="68" t="s">
        <v>1956</v>
      </c>
      <c r="F2376" s="68" t="s">
        <v>1957</v>
      </c>
      <c r="G2376" s="68" t="s">
        <v>1958</v>
      </c>
      <c r="H2376" s="68" t="s">
        <v>1959</v>
      </c>
      <c r="I2376" s="68">
        <v>12</v>
      </c>
      <c r="J2376" s="68" t="s">
        <v>2296</v>
      </c>
      <c r="K2376" s="68">
        <v>1.7</v>
      </c>
      <c r="L2376" s="68">
        <v>0.6</v>
      </c>
      <c r="M2376" s="68" t="s">
        <v>1960</v>
      </c>
      <c r="N2376" s="143">
        <f>IF(対応ガラス検索!$E$2="-","",IF(対応ガラス検索!$E$2&gt;=K2376,MAX($N$2:N2375)+1,""))</f>
        <v>2375</v>
      </c>
      <c r="O2376" s="143">
        <f>IF(対応ガラス検索!$E$2="-","",IF(L2376&lt;=0.65,MAX($O$2:O2375)+1,""))</f>
        <v>2375</v>
      </c>
      <c r="P2376" s="144"/>
      <c r="Q2376" s="145"/>
    </row>
    <row r="2377" spans="1:17" x14ac:dyDescent="0.4">
      <c r="A2377" s="68">
        <v>2376</v>
      </c>
      <c r="B2377" s="68" t="s">
        <v>2295</v>
      </c>
      <c r="C2377" s="68" t="s">
        <v>2198</v>
      </c>
      <c r="D2377" s="68" t="s">
        <v>1955</v>
      </c>
      <c r="E2377" s="68" t="s">
        <v>1956</v>
      </c>
      <c r="F2377" s="68" t="s">
        <v>1957</v>
      </c>
      <c r="G2377" s="68" t="s">
        <v>1958</v>
      </c>
      <c r="H2377" s="68" t="s">
        <v>1959</v>
      </c>
      <c r="I2377" s="68">
        <v>13</v>
      </c>
      <c r="J2377" s="68" t="s">
        <v>2296</v>
      </c>
      <c r="K2377" s="68">
        <v>1.6</v>
      </c>
      <c r="L2377" s="68">
        <v>0.6</v>
      </c>
      <c r="M2377" s="68" t="s">
        <v>1960</v>
      </c>
      <c r="N2377" s="143">
        <f>IF(対応ガラス検索!$E$2="-","",IF(対応ガラス検索!$E$2&gt;=K2377,MAX($N$2:N2376)+1,""))</f>
        <v>2376</v>
      </c>
      <c r="O2377" s="143">
        <f>IF(対応ガラス検索!$E$2="-","",IF(L2377&lt;=0.65,MAX($O$2:O2376)+1,""))</f>
        <v>2376</v>
      </c>
      <c r="P2377" s="144"/>
      <c r="Q2377" s="145"/>
    </row>
    <row r="2378" spans="1:17" x14ac:dyDescent="0.4">
      <c r="A2378" s="68">
        <v>2377</v>
      </c>
      <c r="B2378" s="68" t="s">
        <v>2295</v>
      </c>
      <c r="C2378" s="68" t="s">
        <v>2198</v>
      </c>
      <c r="D2378" s="68" t="s">
        <v>1955</v>
      </c>
      <c r="E2378" s="68" t="s">
        <v>1956</v>
      </c>
      <c r="F2378" s="68" t="s">
        <v>1957</v>
      </c>
      <c r="G2378" s="68" t="s">
        <v>1958</v>
      </c>
      <c r="H2378" s="68" t="s">
        <v>1959</v>
      </c>
      <c r="I2378" s="68">
        <v>14</v>
      </c>
      <c r="J2378" s="68" t="s">
        <v>2296</v>
      </c>
      <c r="K2378" s="68">
        <v>1.5</v>
      </c>
      <c r="L2378" s="68">
        <v>0.6</v>
      </c>
      <c r="M2378" s="68" t="s">
        <v>1960</v>
      </c>
      <c r="N2378" s="143">
        <f>IF(対応ガラス検索!$E$2="-","",IF(対応ガラス検索!$E$2&gt;=K2378,MAX($N$2:N2377)+1,""))</f>
        <v>2377</v>
      </c>
      <c r="O2378" s="143">
        <f>IF(対応ガラス検索!$E$2="-","",IF(L2378&lt;=0.65,MAX($O$2:O2377)+1,""))</f>
        <v>2377</v>
      </c>
      <c r="P2378" s="144"/>
      <c r="Q2378" s="145"/>
    </row>
    <row r="2379" spans="1:17" x14ac:dyDescent="0.4">
      <c r="A2379" s="68">
        <v>2378</v>
      </c>
      <c r="B2379" s="68" t="s">
        <v>2295</v>
      </c>
      <c r="C2379" s="68" t="s">
        <v>2198</v>
      </c>
      <c r="D2379" s="68" t="s">
        <v>1955</v>
      </c>
      <c r="E2379" s="68" t="s">
        <v>1956</v>
      </c>
      <c r="F2379" s="68" t="s">
        <v>1957</v>
      </c>
      <c r="G2379" s="68" t="s">
        <v>1958</v>
      </c>
      <c r="H2379" s="68" t="s">
        <v>1959</v>
      </c>
      <c r="I2379" s="68">
        <v>12</v>
      </c>
      <c r="J2379" s="68" t="s">
        <v>2267</v>
      </c>
      <c r="K2379" s="68">
        <v>1.3</v>
      </c>
      <c r="L2379" s="68">
        <v>0.61</v>
      </c>
      <c r="M2379" s="68" t="s">
        <v>1960</v>
      </c>
      <c r="N2379" s="143">
        <f>IF(対応ガラス検索!$E$2="-","",IF(対応ガラス検索!$E$2&gt;=K2379,MAX($N$2:N2378)+1,""))</f>
        <v>2378</v>
      </c>
      <c r="O2379" s="143">
        <f>IF(対応ガラス検索!$E$2="-","",IF(L2379&lt;=0.65,MAX($O$2:O2378)+1,""))</f>
        <v>2378</v>
      </c>
      <c r="P2379" s="144"/>
      <c r="Q2379" s="145"/>
    </row>
    <row r="2380" spans="1:17" x14ac:dyDescent="0.4">
      <c r="A2380" s="68">
        <v>2379</v>
      </c>
      <c r="B2380" s="68" t="s">
        <v>2295</v>
      </c>
      <c r="C2380" s="68" t="s">
        <v>2198</v>
      </c>
      <c r="D2380" s="68" t="s">
        <v>1955</v>
      </c>
      <c r="E2380" s="68" t="s">
        <v>1956</v>
      </c>
      <c r="F2380" s="68" t="s">
        <v>1957</v>
      </c>
      <c r="G2380" s="68" t="s">
        <v>1958</v>
      </c>
      <c r="H2380" s="68" t="s">
        <v>1959</v>
      </c>
      <c r="I2380" s="68">
        <v>13</v>
      </c>
      <c r="J2380" s="68" t="s">
        <v>2267</v>
      </c>
      <c r="K2380" s="68">
        <v>1.3</v>
      </c>
      <c r="L2380" s="68">
        <v>0.61</v>
      </c>
      <c r="M2380" s="68" t="s">
        <v>1960</v>
      </c>
      <c r="N2380" s="143">
        <f>IF(対応ガラス検索!$E$2="-","",IF(対応ガラス検索!$E$2&gt;=K2380,MAX($N$2:N2379)+1,""))</f>
        <v>2379</v>
      </c>
      <c r="O2380" s="143">
        <f>IF(対応ガラス検索!$E$2="-","",IF(L2380&lt;=0.65,MAX($O$2:O2379)+1,""))</f>
        <v>2379</v>
      </c>
      <c r="P2380" s="144"/>
      <c r="Q2380" s="145"/>
    </row>
    <row r="2381" spans="1:17" x14ac:dyDescent="0.4">
      <c r="A2381" s="68">
        <v>2380</v>
      </c>
      <c r="B2381" s="68" t="s">
        <v>2295</v>
      </c>
      <c r="C2381" s="68" t="s">
        <v>2198</v>
      </c>
      <c r="D2381" s="68" t="s">
        <v>1955</v>
      </c>
      <c r="E2381" s="68" t="s">
        <v>1956</v>
      </c>
      <c r="F2381" s="68" t="s">
        <v>1957</v>
      </c>
      <c r="G2381" s="68" t="s">
        <v>1958</v>
      </c>
      <c r="H2381" s="68" t="s">
        <v>1959</v>
      </c>
      <c r="I2381" s="68">
        <v>14</v>
      </c>
      <c r="J2381" s="68" t="s">
        <v>2267</v>
      </c>
      <c r="K2381" s="68">
        <v>1.2</v>
      </c>
      <c r="L2381" s="68">
        <v>0.61</v>
      </c>
      <c r="M2381" s="68" t="s">
        <v>1960</v>
      </c>
      <c r="N2381" s="143">
        <f>IF(対応ガラス検索!$E$2="-","",IF(対応ガラス検索!$E$2&gt;=K2381,MAX($N$2:N2380)+1,""))</f>
        <v>2380</v>
      </c>
      <c r="O2381" s="143">
        <f>IF(対応ガラス検索!$E$2="-","",IF(L2381&lt;=0.65,MAX($O$2:O2380)+1,""))</f>
        <v>2380</v>
      </c>
      <c r="P2381" s="144"/>
      <c r="Q2381" s="145"/>
    </row>
    <row r="2382" spans="1:17" x14ac:dyDescent="0.4">
      <c r="A2382" s="68">
        <v>2381</v>
      </c>
      <c r="B2382" s="68" t="s">
        <v>2295</v>
      </c>
      <c r="C2382" s="68" t="s">
        <v>2198</v>
      </c>
      <c r="D2382" s="68" t="s">
        <v>1961</v>
      </c>
      <c r="E2382" s="68" t="s">
        <v>1956</v>
      </c>
      <c r="F2382" s="68" t="s">
        <v>1957</v>
      </c>
      <c r="G2382" s="68" t="s">
        <v>1962</v>
      </c>
      <c r="H2382" s="68" t="s">
        <v>1963</v>
      </c>
      <c r="I2382" s="68">
        <v>12</v>
      </c>
      <c r="J2382" s="68" t="s">
        <v>2296</v>
      </c>
      <c r="K2382" s="68">
        <v>1.7</v>
      </c>
      <c r="L2382" s="68">
        <v>0.6</v>
      </c>
      <c r="M2382" s="68" t="s">
        <v>1960</v>
      </c>
      <c r="N2382" s="143">
        <f>IF(対応ガラス検索!$E$2="-","",IF(対応ガラス検索!$E$2&gt;=K2382,MAX($N$2:N2381)+1,""))</f>
        <v>2381</v>
      </c>
      <c r="O2382" s="143">
        <f>IF(対応ガラス検索!$E$2="-","",IF(L2382&lt;=0.65,MAX($O$2:O2381)+1,""))</f>
        <v>2381</v>
      </c>
      <c r="P2382" s="144"/>
      <c r="Q2382" s="145"/>
    </row>
    <row r="2383" spans="1:17" x14ac:dyDescent="0.4">
      <c r="A2383" s="68">
        <v>2382</v>
      </c>
      <c r="B2383" s="68" t="s">
        <v>2295</v>
      </c>
      <c r="C2383" s="68" t="s">
        <v>2198</v>
      </c>
      <c r="D2383" s="68" t="s">
        <v>1961</v>
      </c>
      <c r="E2383" s="68" t="s">
        <v>1956</v>
      </c>
      <c r="F2383" s="68" t="s">
        <v>1957</v>
      </c>
      <c r="G2383" s="68" t="s">
        <v>1962</v>
      </c>
      <c r="H2383" s="68" t="s">
        <v>1963</v>
      </c>
      <c r="I2383" s="68">
        <v>13</v>
      </c>
      <c r="J2383" s="68" t="s">
        <v>2296</v>
      </c>
      <c r="K2383" s="68">
        <v>1.6</v>
      </c>
      <c r="L2383" s="68">
        <v>0.6</v>
      </c>
      <c r="M2383" s="68" t="s">
        <v>1960</v>
      </c>
      <c r="N2383" s="143">
        <f>IF(対応ガラス検索!$E$2="-","",IF(対応ガラス検索!$E$2&gt;=K2383,MAX($N$2:N2382)+1,""))</f>
        <v>2382</v>
      </c>
      <c r="O2383" s="143">
        <f>IF(対応ガラス検索!$E$2="-","",IF(L2383&lt;=0.65,MAX($O$2:O2382)+1,""))</f>
        <v>2382</v>
      </c>
      <c r="P2383" s="144"/>
      <c r="Q2383" s="145"/>
    </row>
    <row r="2384" spans="1:17" x14ac:dyDescent="0.4">
      <c r="A2384" s="68">
        <v>2383</v>
      </c>
      <c r="B2384" s="68" t="s">
        <v>2295</v>
      </c>
      <c r="C2384" s="68" t="s">
        <v>2198</v>
      </c>
      <c r="D2384" s="68" t="s">
        <v>1961</v>
      </c>
      <c r="E2384" s="68" t="s">
        <v>1956</v>
      </c>
      <c r="F2384" s="68" t="s">
        <v>1957</v>
      </c>
      <c r="G2384" s="68" t="s">
        <v>1962</v>
      </c>
      <c r="H2384" s="68" t="s">
        <v>1963</v>
      </c>
      <c r="I2384" s="68">
        <v>12</v>
      </c>
      <c r="J2384" s="68" t="s">
        <v>2267</v>
      </c>
      <c r="K2384" s="68">
        <v>1.3</v>
      </c>
      <c r="L2384" s="68">
        <v>0.6</v>
      </c>
      <c r="M2384" s="68" t="s">
        <v>1960</v>
      </c>
      <c r="N2384" s="143">
        <f>IF(対応ガラス検索!$E$2="-","",IF(対応ガラス検索!$E$2&gt;=K2384,MAX($N$2:N2383)+1,""))</f>
        <v>2383</v>
      </c>
      <c r="O2384" s="143">
        <f>IF(対応ガラス検索!$E$2="-","",IF(L2384&lt;=0.65,MAX($O$2:O2383)+1,""))</f>
        <v>2383</v>
      </c>
      <c r="P2384" s="144"/>
      <c r="Q2384" s="145"/>
    </row>
    <row r="2385" spans="1:17" x14ac:dyDescent="0.4">
      <c r="A2385" s="68">
        <v>2384</v>
      </c>
      <c r="B2385" s="68" t="s">
        <v>2295</v>
      </c>
      <c r="C2385" s="68" t="s">
        <v>2198</v>
      </c>
      <c r="D2385" s="68" t="s">
        <v>1961</v>
      </c>
      <c r="E2385" s="68" t="s">
        <v>1956</v>
      </c>
      <c r="F2385" s="68" t="s">
        <v>1957</v>
      </c>
      <c r="G2385" s="68" t="s">
        <v>1962</v>
      </c>
      <c r="H2385" s="68" t="s">
        <v>1963</v>
      </c>
      <c r="I2385" s="68">
        <v>13</v>
      </c>
      <c r="J2385" s="68" t="s">
        <v>2267</v>
      </c>
      <c r="K2385" s="142">
        <v>1.3</v>
      </c>
      <c r="L2385" s="68">
        <v>0.6</v>
      </c>
      <c r="M2385" s="68" t="s">
        <v>1960</v>
      </c>
      <c r="N2385" s="143">
        <f>IF(対応ガラス検索!$E$2="-","",IF(対応ガラス検索!$E$2&gt;=K2385,MAX($N$2:N2384)+1,""))</f>
        <v>2384</v>
      </c>
      <c r="O2385" s="143">
        <f>IF(対応ガラス検索!$E$2="-","",IF(L2385&lt;=0.65,MAX($O$2:O2384)+1,""))</f>
        <v>2384</v>
      </c>
      <c r="P2385" s="144"/>
      <c r="Q2385" s="145"/>
    </row>
    <row r="2386" spans="1:17" x14ac:dyDescent="0.4">
      <c r="A2386" s="68">
        <v>2385</v>
      </c>
      <c r="B2386" s="68" t="s">
        <v>2295</v>
      </c>
      <c r="C2386" s="68" t="s">
        <v>2198</v>
      </c>
      <c r="D2386" s="68" t="s">
        <v>1964</v>
      </c>
      <c r="E2386" s="68" t="s">
        <v>1956</v>
      </c>
      <c r="F2386" s="68" t="s">
        <v>1957</v>
      </c>
      <c r="G2386" s="68" t="s">
        <v>1965</v>
      </c>
      <c r="H2386" s="68" t="s">
        <v>1966</v>
      </c>
      <c r="I2386" s="68">
        <v>12</v>
      </c>
      <c r="J2386" s="68" t="s">
        <v>2296</v>
      </c>
      <c r="K2386" s="68">
        <v>1.7</v>
      </c>
      <c r="L2386" s="68">
        <v>0.6</v>
      </c>
      <c r="M2386" s="68" t="s">
        <v>1960</v>
      </c>
      <c r="N2386" s="143">
        <f>IF(対応ガラス検索!$E$2="-","",IF(対応ガラス検索!$E$2&gt;=K2386,MAX($N$2:N2385)+1,""))</f>
        <v>2385</v>
      </c>
      <c r="O2386" s="143">
        <f>IF(対応ガラス検索!$E$2="-","",IF(L2386&lt;=0.65,MAX($O$2:O2385)+1,""))</f>
        <v>2385</v>
      </c>
      <c r="P2386" s="144"/>
      <c r="Q2386" s="145"/>
    </row>
    <row r="2387" spans="1:17" x14ac:dyDescent="0.4">
      <c r="A2387" s="68">
        <v>2386</v>
      </c>
      <c r="B2387" s="68" t="s">
        <v>2295</v>
      </c>
      <c r="C2387" s="68" t="s">
        <v>2198</v>
      </c>
      <c r="D2387" s="68" t="s">
        <v>1964</v>
      </c>
      <c r="E2387" s="68" t="s">
        <v>1956</v>
      </c>
      <c r="F2387" s="68" t="s">
        <v>1957</v>
      </c>
      <c r="G2387" s="68" t="s">
        <v>1965</v>
      </c>
      <c r="H2387" s="68" t="s">
        <v>1966</v>
      </c>
      <c r="I2387" s="68">
        <v>12</v>
      </c>
      <c r="J2387" s="68" t="s">
        <v>2267</v>
      </c>
      <c r="K2387" s="68">
        <v>1.3</v>
      </c>
      <c r="L2387" s="68">
        <v>0.6</v>
      </c>
      <c r="M2387" s="68" t="s">
        <v>1960</v>
      </c>
      <c r="N2387" s="143">
        <f>IF(対応ガラス検索!$E$2="-","",IF(対応ガラス検索!$E$2&gt;=K2387,MAX($N$2:N2386)+1,""))</f>
        <v>2386</v>
      </c>
      <c r="O2387" s="143">
        <f>IF(対応ガラス検索!$E$2="-","",IF(L2387&lt;=0.65,MAX($O$2:O2386)+1,""))</f>
        <v>2386</v>
      </c>
      <c r="P2387" s="144"/>
      <c r="Q2387" s="145"/>
    </row>
    <row r="2388" spans="1:17" x14ac:dyDescent="0.4">
      <c r="A2388" s="68">
        <v>2387</v>
      </c>
      <c r="B2388" s="68" t="s">
        <v>2295</v>
      </c>
      <c r="C2388" s="68" t="s">
        <v>2198</v>
      </c>
      <c r="D2388" s="68" t="s">
        <v>1967</v>
      </c>
      <c r="E2388" s="68" t="s">
        <v>1968</v>
      </c>
      <c r="F2388" s="68" t="s">
        <v>1969</v>
      </c>
      <c r="G2388" s="68" t="s">
        <v>1962</v>
      </c>
      <c r="H2388" s="68" t="s">
        <v>1963</v>
      </c>
      <c r="I2388" s="68">
        <v>12</v>
      </c>
      <c r="J2388" s="68" t="s">
        <v>2296</v>
      </c>
      <c r="K2388" s="68">
        <v>1.7</v>
      </c>
      <c r="L2388" s="68">
        <v>0.57999999999999996</v>
      </c>
      <c r="M2388" s="68" t="s">
        <v>1960</v>
      </c>
      <c r="N2388" s="143">
        <f>IF(対応ガラス検索!$E$2="-","",IF(対応ガラス検索!$E$2&gt;=K2388,MAX($N$2:N2387)+1,""))</f>
        <v>2387</v>
      </c>
      <c r="O2388" s="143">
        <f>IF(対応ガラス検索!$E$2="-","",IF(L2388&lt;=0.65,MAX($O$2:O2387)+1,""))</f>
        <v>2387</v>
      </c>
      <c r="P2388" s="144"/>
      <c r="Q2388" s="145"/>
    </row>
    <row r="2389" spans="1:17" x14ac:dyDescent="0.4">
      <c r="A2389" s="68">
        <v>2388</v>
      </c>
      <c r="B2389" s="68" t="s">
        <v>2295</v>
      </c>
      <c r="C2389" s="68" t="s">
        <v>2198</v>
      </c>
      <c r="D2389" s="68" t="s">
        <v>1967</v>
      </c>
      <c r="E2389" s="68" t="s">
        <v>1968</v>
      </c>
      <c r="F2389" s="68" t="s">
        <v>1969</v>
      </c>
      <c r="G2389" s="68" t="s">
        <v>1962</v>
      </c>
      <c r="H2389" s="68" t="s">
        <v>1963</v>
      </c>
      <c r="I2389" s="68">
        <v>12</v>
      </c>
      <c r="J2389" s="68" t="s">
        <v>2267</v>
      </c>
      <c r="K2389" s="68">
        <v>1.3</v>
      </c>
      <c r="L2389" s="68">
        <v>0.59</v>
      </c>
      <c r="M2389" s="68" t="s">
        <v>1960</v>
      </c>
      <c r="N2389" s="143">
        <f>IF(対応ガラス検索!$E$2="-","",IF(対応ガラス検索!$E$2&gt;=K2389,MAX($N$2:N2388)+1,""))</f>
        <v>2388</v>
      </c>
      <c r="O2389" s="143">
        <f>IF(対応ガラス検索!$E$2="-","",IF(L2389&lt;=0.65,MAX($O$2:O2388)+1,""))</f>
        <v>2388</v>
      </c>
      <c r="P2389" s="144"/>
      <c r="Q2389" s="145"/>
    </row>
    <row r="2390" spans="1:17" x14ac:dyDescent="0.4">
      <c r="A2390" s="68">
        <v>2389</v>
      </c>
      <c r="B2390" s="68" t="s">
        <v>2295</v>
      </c>
      <c r="C2390" s="68" t="s">
        <v>2239</v>
      </c>
      <c r="D2390" s="68" t="s">
        <v>2003</v>
      </c>
      <c r="E2390" s="68" t="s">
        <v>1958</v>
      </c>
      <c r="F2390" s="68" t="s">
        <v>1959</v>
      </c>
      <c r="G2390" s="68" t="s">
        <v>1958</v>
      </c>
      <c r="H2390" s="68" t="s">
        <v>1959</v>
      </c>
      <c r="I2390" s="68">
        <v>7</v>
      </c>
      <c r="J2390" s="68" t="s">
        <v>2296</v>
      </c>
      <c r="K2390" s="68">
        <v>2.2999999999999998</v>
      </c>
      <c r="L2390" s="68">
        <v>0.4</v>
      </c>
      <c r="M2390" s="68" t="s">
        <v>1960</v>
      </c>
      <c r="N2390" s="143">
        <f>IF(対応ガラス検索!$E$2="-","",IF(対応ガラス検索!$E$2&gt;=K2390,MAX($N$2:N2389)+1,""))</f>
        <v>2389</v>
      </c>
      <c r="O2390" s="143">
        <f>IF(対応ガラス検索!$E$2="-","",IF(L2390&lt;=0.65,MAX($O$2:O2389)+1,""))</f>
        <v>2389</v>
      </c>
      <c r="P2390" s="144"/>
      <c r="Q2390" s="145"/>
    </row>
    <row r="2391" spans="1:17" x14ac:dyDescent="0.4">
      <c r="A2391" s="68">
        <v>2390</v>
      </c>
      <c r="B2391" s="68" t="s">
        <v>2295</v>
      </c>
      <c r="C2391" s="68" t="s">
        <v>2239</v>
      </c>
      <c r="D2391" s="68" t="s">
        <v>2003</v>
      </c>
      <c r="E2391" s="68" t="s">
        <v>1958</v>
      </c>
      <c r="F2391" s="68" t="s">
        <v>1959</v>
      </c>
      <c r="G2391" s="68" t="s">
        <v>1958</v>
      </c>
      <c r="H2391" s="68" t="s">
        <v>1959</v>
      </c>
      <c r="I2391" s="68">
        <v>8</v>
      </c>
      <c r="J2391" s="68" t="s">
        <v>2296</v>
      </c>
      <c r="K2391" s="68">
        <v>2.1</v>
      </c>
      <c r="L2391" s="68">
        <v>0.4</v>
      </c>
      <c r="M2391" s="68" t="s">
        <v>1960</v>
      </c>
      <c r="N2391" s="143">
        <f>IF(対応ガラス検索!$E$2="-","",IF(対応ガラス検索!$E$2&gt;=K2391,MAX($N$2:N2390)+1,""))</f>
        <v>2390</v>
      </c>
      <c r="O2391" s="143">
        <f>IF(対応ガラス検索!$E$2="-","",IF(L2391&lt;=0.65,MAX($O$2:O2390)+1,""))</f>
        <v>2390</v>
      </c>
      <c r="P2391" s="144"/>
      <c r="Q2391" s="145"/>
    </row>
    <row r="2392" spans="1:17" x14ac:dyDescent="0.4">
      <c r="A2392" s="68">
        <v>2391</v>
      </c>
      <c r="B2392" s="68" t="s">
        <v>2295</v>
      </c>
      <c r="C2392" s="68" t="s">
        <v>2239</v>
      </c>
      <c r="D2392" s="68" t="s">
        <v>2003</v>
      </c>
      <c r="E2392" s="68" t="s">
        <v>1958</v>
      </c>
      <c r="F2392" s="68" t="s">
        <v>1959</v>
      </c>
      <c r="G2392" s="68" t="s">
        <v>1958</v>
      </c>
      <c r="H2392" s="68" t="s">
        <v>1959</v>
      </c>
      <c r="I2392" s="68">
        <v>9</v>
      </c>
      <c r="J2392" s="68" t="s">
        <v>2296</v>
      </c>
      <c r="K2392" s="68">
        <v>2</v>
      </c>
      <c r="L2392" s="68">
        <v>0.4</v>
      </c>
      <c r="M2392" s="68" t="s">
        <v>1960</v>
      </c>
      <c r="N2392" s="143">
        <f>IF(対応ガラス検索!$E$2="-","",IF(対応ガラス検索!$E$2&gt;=K2392,MAX($N$2:N2391)+1,""))</f>
        <v>2391</v>
      </c>
      <c r="O2392" s="143">
        <f>IF(対応ガラス検索!$E$2="-","",IF(L2392&lt;=0.65,MAX($O$2:O2391)+1,""))</f>
        <v>2391</v>
      </c>
      <c r="P2392" s="144"/>
      <c r="Q2392" s="145"/>
    </row>
    <row r="2393" spans="1:17" x14ac:dyDescent="0.4">
      <c r="A2393" s="68">
        <v>2392</v>
      </c>
      <c r="B2393" s="68" t="s">
        <v>2295</v>
      </c>
      <c r="C2393" s="68" t="s">
        <v>2239</v>
      </c>
      <c r="D2393" s="68" t="s">
        <v>2003</v>
      </c>
      <c r="E2393" s="68" t="s">
        <v>1958</v>
      </c>
      <c r="F2393" s="68" t="s">
        <v>1959</v>
      </c>
      <c r="G2393" s="68" t="s">
        <v>1958</v>
      </c>
      <c r="H2393" s="68" t="s">
        <v>1959</v>
      </c>
      <c r="I2393" s="68">
        <v>10</v>
      </c>
      <c r="J2393" s="68" t="s">
        <v>2296</v>
      </c>
      <c r="K2393" s="68">
        <v>1.9</v>
      </c>
      <c r="L2393" s="68">
        <v>0.4</v>
      </c>
      <c r="M2393" s="68" t="s">
        <v>1960</v>
      </c>
      <c r="N2393" s="143">
        <f>IF(対応ガラス検索!$E$2="-","",IF(対応ガラス検索!$E$2&gt;=K2393,MAX($N$2:N2392)+1,""))</f>
        <v>2392</v>
      </c>
      <c r="O2393" s="143">
        <f>IF(対応ガラス検索!$E$2="-","",IF(L2393&lt;=0.65,MAX($O$2:O2392)+1,""))</f>
        <v>2392</v>
      </c>
      <c r="P2393" s="144"/>
      <c r="Q2393" s="145"/>
    </row>
    <row r="2394" spans="1:17" x14ac:dyDescent="0.4">
      <c r="A2394" s="68">
        <v>2393</v>
      </c>
      <c r="B2394" s="68" t="s">
        <v>2295</v>
      </c>
      <c r="C2394" s="68" t="s">
        <v>2239</v>
      </c>
      <c r="D2394" s="68" t="s">
        <v>2003</v>
      </c>
      <c r="E2394" s="68" t="s">
        <v>1958</v>
      </c>
      <c r="F2394" s="68" t="s">
        <v>1959</v>
      </c>
      <c r="G2394" s="68" t="s">
        <v>1958</v>
      </c>
      <c r="H2394" s="68" t="s">
        <v>1959</v>
      </c>
      <c r="I2394" s="68">
        <v>11</v>
      </c>
      <c r="J2394" s="68" t="s">
        <v>2296</v>
      </c>
      <c r="K2394" s="68">
        <v>1.7</v>
      </c>
      <c r="L2394" s="68">
        <v>0.4</v>
      </c>
      <c r="M2394" s="68" t="s">
        <v>1960</v>
      </c>
      <c r="N2394" s="143">
        <f>IF(対応ガラス検索!$E$2="-","",IF(対応ガラス検索!$E$2&gt;=K2394,MAX($N$2:N2393)+1,""))</f>
        <v>2393</v>
      </c>
      <c r="O2394" s="143">
        <f>IF(対応ガラス検索!$E$2="-","",IF(L2394&lt;=0.65,MAX($O$2:O2393)+1,""))</f>
        <v>2393</v>
      </c>
      <c r="P2394" s="144"/>
      <c r="Q2394" s="145"/>
    </row>
    <row r="2395" spans="1:17" x14ac:dyDescent="0.4">
      <c r="A2395" s="68">
        <v>2394</v>
      </c>
      <c r="B2395" s="68" t="s">
        <v>2295</v>
      </c>
      <c r="C2395" s="68" t="s">
        <v>2239</v>
      </c>
      <c r="D2395" s="68" t="s">
        <v>2003</v>
      </c>
      <c r="E2395" s="68" t="s">
        <v>1958</v>
      </c>
      <c r="F2395" s="68" t="s">
        <v>1959</v>
      </c>
      <c r="G2395" s="68" t="s">
        <v>1958</v>
      </c>
      <c r="H2395" s="68" t="s">
        <v>1959</v>
      </c>
      <c r="I2395" s="68">
        <v>12</v>
      </c>
      <c r="J2395" s="68" t="s">
        <v>2296</v>
      </c>
      <c r="K2395" s="68">
        <v>1.7</v>
      </c>
      <c r="L2395" s="68">
        <v>0.4</v>
      </c>
      <c r="M2395" s="68" t="s">
        <v>1960</v>
      </c>
      <c r="N2395" s="143">
        <f>IF(対応ガラス検索!$E$2="-","",IF(対応ガラス検索!$E$2&gt;=K2395,MAX($N$2:N2394)+1,""))</f>
        <v>2394</v>
      </c>
      <c r="O2395" s="143">
        <f>IF(対応ガラス検索!$E$2="-","",IF(L2395&lt;=0.65,MAX($O$2:O2394)+1,""))</f>
        <v>2394</v>
      </c>
      <c r="P2395" s="144"/>
      <c r="Q2395" s="145"/>
    </row>
    <row r="2396" spans="1:17" x14ac:dyDescent="0.4">
      <c r="A2396" s="68">
        <v>2395</v>
      </c>
      <c r="B2396" s="68" t="s">
        <v>2295</v>
      </c>
      <c r="C2396" s="68" t="s">
        <v>2239</v>
      </c>
      <c r="D2396" s="68" t="s">
        <v>2003</v>
      </c>
      <c r="E2396" s="68" t="s">
        <v>1958</v>
      </c>
      <c r="F2396" s="68" t="s">
        <v>1959</v>
      </c>
      <c r="G2396" s="68" t="s">
        <v>1958</v>
      </c>
      <c r="H2396" s="68" t="s">
        <v>1959</v>
      </c>
      <c r="I2396" s="68">
        <v>13</v>
      </c>
      <c r="J2396" s="68" t="s">
        <v>2296</v>
      </c>
      <c r="K2396" s="68">
        <v>1.6</v>
      </c>
      <c r="L2396" s="68">
        <v>0.4</v>
      </c>
      <c r="M2396" s="68" t="s">
        <v>1960</v>
      </c>
      <c r="N2396" s="143">
        <f>IF(対応ガラス検索!$E$2="-","",IF(対応ガラス検索!$E$2&gt;=K2396,MAX($N$2:N2395)+1,""))</f>
        <v>2395</v>
      </c>
      <c r="O2396" s="143">
        <f>IF(対応ガラス検索!$E$2="-","",IF(L2396&lt;=0.65,MAX($O$2:O2395)+1,""))</f>
        <v>2395</v>
      </c>
      <c r="P2396" s="144"/>
      <c r="Q2396" s="145"/>
    </row>
    <row r="2397" spans="1:17" x14ac:dyDescent="0.4">
      <c r="A2397" s="68">
        <v>2396</v>
      </c>
      <c r="B2397" s="68" t="s">
        <v>2295</v>
      </c>
      <c r="C2397" s="68" t="s">
        <v>2239</v>
      </c>
      <c r="D2397" s="68" t="s">
        <v>2003</v>
      </c>
      <c r="E2397" s="68" t="s">
        <v>1958</v>
      </c>
      <c r="F2397" s="68" t="s">
        <v>1959</v>
      </c>
      <c r="G2397" s="68" t="s">
        <v>1958</v>
      </c>
      <c r="H2397" s="68" t="s">
        <v>1959</v>
      </c>
      <c r="I2397" s="68">
        <v>14</v>
      </c>
      <c r="J2397" s="68" t="s">
        <v>2296</v>
      </c>
      <c r="K2397" s="68">
        <v>1.5</v>
      </c>
      <c r="L2397" s="68">
        <v>0.4</v>
      </c>
      <c r="M2397" s="68" t="s">
        <v>1960</v>
      </c>
      <c r="N2397" s="143">
        <f>IF(対応ガラス検索!$E$2="-","",IF(対応ガラス検索!$E$2&gt;=K2397,MAX($N$2:N2396)+1,""))</f>
        <v>2396</v>
      </c>
      <c r="O2397" s="143">
        <f>IF(対応ガラス検索!$E$2="-","",IF(L2397&lt;=0.65,MAX($O$2:O2396)+1,""))</f>
        <v>2396</v>
      </c>
      <c r="P2397" s="144"/>
      <c r="Q2397" s="145"/>
    </row>
    <row r="2398" spans="1:17" x14ac:dyDescent="0.4">
      <c r="A2398" s="68">
        <v>2397</v>
      </c>
      <c r="B2398" s="68" t="s">
        <v>2295</v>
      </c>
      <c r="C2398" s="68" t="s">
        <v>2239</v>
      </c>
      <c r="D2398" s="68" t="s">
        <v>2003</v>
      </c>
      <c r="E2398" s="68" t="s">
        <v>1958</v>
      </c>
      <c r="F2398" s="68" t="s">
        <v>1959</v>
      </c>
      <c r="G2398" s="68" t="s">
        <v>1958</v>
      </c>
      <c r="H2398" s="68" t="s">
        <v>1959</v>
      </c>
      <c r="I2398" s="68">
        <v>15</v>
      </c>
      <c r="J2398" s="68" t="s">
        <v>2296</v>
      </c>
      <c r="K2398" s="142">
        <v>1.4</v>
      </c>
      <c r="L2398" s="68">
        <v>0.4</v>
      </c>
      <c r="M2398" s="68" t="s">
        <v>1960</v>
      </c>
      <c r="N2398" s="143">
        <f>IF(対応ガラス検索!$E$2="-","",IF(対応ガラス検索!$E$2&gt;=K2398,MAX($N$2:N2397)+1,""))</f>
        <v>2397</v>
      </c>
      <c r="O2398" s="143">
        <f>IF(対応ガラス検索!$E$2="-","",IF(L2398&lt;=0.65,MAX($O$2:O2397)+1,""))</f>
        <v>2397</v>
      </c>
      <c r="P2398" s="144"/>
      <c r="Q2398" s="145"/>
    </row>
    <row r="2399" spans="1:17" x14ac:dyDescent="0.4">
      <c r="A2399" s="68">
        <v>2398</v>
      </c>
      <c r="B2399" s="68" t="s">
        <v>2295</v>
      </c>
      <c r="C2399" s="68" t="s">
        <v>2239</v>
      </c>
      <c r="D2399" s="68" t="s">
        <v>2003</v>
      </c>
      <c r="E2399" s="68" t="s">
        <v>1958</v>
      </c>
      <c r="F2399" s="68" t="s">
        <v>1959</v>
      </c>
      <c r="G2399" s="68" t="s">
        <v>1958</v>
      </c>
      <c r="H2399" s="68" t="s">
        <v>1959</v>
      </c>
      <c r="I2399" s="68">
        <v>16</v>
      </c>
      <c r="J2399" s="68" t="s">
        <v>2296</v>
      </c>
      <c r="K2399" s="68">
        <v>1.4</v>
      </c>
      <c r="L2399" s="68">
        <v>0.4</v>
      </c>
      <c r="M2399" s="68" t="s">
        <v>1960</v>
      </c>
      <c r="N2399" s="143">
        <f>IF(対応ガラス検索!$E$2="-","",IF(対応ガラス検索!$E$2&gt;=K2399,MAX($N$2:N2398)+1,""))</f>
        <v>2398</v>
      </c>
      <c r="O2399" s="143">
        <f>IF(対応ガラス検索!$E$2="-","",IF(L2399&lt;=0.65,MAX($O$2:O2398)+1,""))</f>
        <v>2398</v>
      </c>
      <c r="P2399" s="144"/>
      <c r="Q2399" s="145"/>
    </row>
    <row r="2400" spans="1:17" x14ac:dyDescent="0.4">
      <c r="A2400" s="68">
        <v>2399</v>
      </c>
      <c r="B2400" s="68" t="s">
        <v>2295</v>
      </c>
      <c r="C2400" s="68" t="s">
        <v>2239</v>
      </c>
      <c r="D2400" s="68" t="s">
        <v>2003</v>
      </c>
      <c r="E2400" s="68" t="s">
        <v>1958</v>
      </c>
      <c r="F2400" s="68" t="s">
        <v>1959</v>
      </c>
      <c r="G2400" s="68" t="s">
        <v>1958</v>
      </c>
      <c r="H2400" s="68" t="s">
        <v>1959</v>
      </c>
      <c r="I2400" s="68">
        <v>7</v>
      </c>
      <c r="J2400" s="68" t="s">
        <v>2267</v>
      </c>
      <c r="K2400" s="68">
        <v>1.9</v>
      </c>
      <c r="L2400" s="68">
        <v>0.4</v>
      </c>
      <c r="M2400" s="68" t="s">
        <v>1960</v>
      </c>
      <c r="N2400" s="143">
        <f>IF(対応ガラス検索!$E$2="-","",IF(対応ガラス検索!$E$2&gt;=K2400,MAX($N$2:N2399)+1,""))</f>
        <v>2399</v>
      </c>
      <c r="O2400" s="143">
        <f>IF(対応ガラス検索!$E$2="-","",IF(L2400&lt;=0.65,MAX($O$2:O2399)+1,""))</f>
        <v>2399</v>
      </c>
      <c r="P2400" s="144"/>
      <c r="Q2400" s="145"/>
    </row>
    <row r="2401" spans="1:17" x14ac:dyDescent="0.4">
      <c r="A2401" s="68">
        <v>2400</v>
      </c>
      <c r="B2401" s="68" t="s">
        <v>2295</v>
      </c>
      <c r="C2401" s="68" t="s">
        <v>2239</v>
      </c>
      <c r="D2401" s="68" t="s">
        <v>2003</v>
      </c>
      <c r="E2401" s="68" t="s">
        <v>1958</v>
      </c>
      <c r="F2401" s="68" t="s">
        <v>1959</v>
      </c>
      <c r="G2401" s="68" t="s">
        <v>1958</v>
      </c>
      <c r="H2401" s="68" t="s">
        <v>1959</v>
      </c>
      <c r="I2401" s="68">
        <v>8</v>
      </c>
      <c r="J2401" s="68" t="s">
        <v>2267</v>
      </c>
      <c r="K2401" s="68">
        <v>1.7</v>
      </c>
      <c r="L2401" s="68">
        <v>0.4</v>
      </c>
      <c r="M2401" s="68" t="s">
        <v>1960</v>
      </c>
      <c r="N2401" s="143">
        <f>IF(対応ガラス検索!$E$2="-","",IF(対応ガラス検索!$E$2&gt;=K2401,MAX($N$2:N2400)+1,""))</f>
        <v>2400</v>
      </c>
      <c r="O2401" s="143">
        <f>IF(対応ガラス検索!$E$2="-","",IF(L2401&lt;=0.65,MAX($O$2:O2400)+1,""))</f>
        <v>2400</v>
      </c>
      <c r="P2401" s="144"/>
      <c r="Q2401" s="145"/>
    </row>
    <row r="2402" spans="1:17" x14ac:dyDescent="0.4">
      <c r="A2402" s="68">
        <v>2401</v>
      </c>
      <c r="B2402" s="68" t="s">
        <v>2295</v>
      </c>
      <c r="C2402" s="68" t="s">
        <v>2239</v>
      </c>
      <c r="D2402" s="68" t="s">
        <v>2003</v>
      </c>
      <c r="E2402" s="68" t="s">
        <v>1958</v>
      </c>
      <c r="F2402" s="68" t="s">
        <v>1959</v>
      </c>
      <c r="G2402" s="68" t="s">
        <v>1958</v>
      </c>
      <c r="H2402" s="68" t="s">
        <v>1959</v>
      </c>
      <c r="I2402" s="68">
        <v>9</v>
      </c>
      <c r="J2402" s="68" t="s">
        <v>2267</v>
      </c>
      <c r="K2402" s="68">
        <v>1.6</v>
      </c>
      <c r="L2402" s="68">
        <v>0.4</v>
      </c>
      <c r="M2402" s="68" t="s">
        <v>1960</v>
      </c>
      <c r="N2402" s="143">
        <f>IF(対応ガラス検索!$E$2="-","",IF(対応ガラス検索!$E$2&gt;=K2402,MAX($N$2:N2401)+1,""))</f>
        <v>2401</v>
      </c>
      <c r="O2402" s="143">
        <f>IF(対応ガラス検索!$E$2="-","",IF(L2402&lt;=0.65,MAX($O$2:O2401)+1,""))</f>
        <v>2401</v>
      </c>
      <c r="P2402" s="144"/>
      <c r="Q2402" s="145"/>
    </row>
    <row r="2403" spans="1:17" x14ac:dyDescent="0.4">
      <c r="A2403" s="68">
        <v>2402</v>
      </c>
      <c r="B2403" s="68" t="s">
        <v>2295</v>
      </c>
      <c r="C2403" s="68" t="s">
        <v>2239</v>
      </c>
      <c r="D2403" s="68" t="s">
        <v>2003</v>
      </c>
      <c r="E2403" s="68" t="s">
        <v>1958</v>
      </c>
      <c r="F2403" s="68" t="s">
        <v>1959</v>
      </c>
      <c r="G2403" s="68" t="s">
        <v>1958</v>
      </c>
      <c r="H2403" s="68" t="s">
        <v>1959</v>
      </c>
      <c r="I2403" s="68">
        <v>10</v>
      </c>
      <c r="J2403" s="68" t="s">
        <v>2267</v>
      </c>
      <c r="K2403" s="68">
        <v>1.5</v>
      </c>
      <c r="L2403" s="68">
        <v>0.4</v>
      </c>
      <c r="M2403" s="68" t="s">
        <v>1960</v>
      </c>
      <c r="N2403" s="143">
        <f>IF(対応ガラス検索!$E$2="-","",IF(対応ガラス検索!$E$2&gt;=K2403,MAX($N$2:N2402)+1,""))</f>
        <v>2402</v>
      </c>
      <c r="O2403" s="143">
        <f>IF(対応ガラス検索!$E$2="-","",IF(L2403&lt;=0.65,MAX($O$2:O2402)+1,""))</f>
        <v>2402</v>
      </c>
      <c r="P2403" s="144"/>
      <c r="Q2403" s="145"/>
    </row>
    <row r="2404" spans="1:17" x14ac:dyDescent="0.4">
      <c r="A2404" s="68">
        <v>2403</v>
      </c>
      <c r="B2404" s="68" t="s">
        <v>2295</v>
      </c>
      <c r="C2404" s="68" t="s">
        <v>2239</v>
      </c>
      <c r="D2404" s="68" t="s">
        <v>2003</v>
      </c>
      <c r="E2404" s="68" t="s">
        <v>1958</v>
      </c>
      <c r="F2404" s="68" t="s">
        <v>1959</v>
      </c>
      <c r="G2404" s="68" t="s">
        <v>1958</v>
      </c>
      <c r="H2404" s="68" t="s">
        <v>1959</v>
      </c>
      <c r="I2404" s="68">
        <v>11</v>
      </c>
      <c r="J2404" s="68" t="s">
        <v>2267</v>
      </c>
      <c r="K2404" s="68">
        <v>1.4</v>
      </c>
      <c r="L2404" s="68">
        <v>0.4</v>
      </c>
      <c r="M2404" s="68" t="s">
        <v>1960</v>
      </c>
      <c r="N2404" s="143">
        <f>IF(対応ガラス検索!$E$2="-","",IF(対応ガラス検索!$E$2&gt;=K2404,MAX($N$2:N2403)+1,""))</f>
        <v>2403</v>
      </c>
      <c r="O2404" s="143">
        <f>IF(対応ガラス検索!$E$2="-","",IF(L2404&lt;=0.65,MAX($O$2:O2403)+1,""))</f>
        <v>2403</v>
      </c>
      <c r="P2404" s="144"/>
      <c r="Q2404" s="145"/>
    </row>
    <row r="2405" spans="1:17" x14ac:dyDescent="0.4">
      <c r="A2405" s="68">
        <v>2404</v>
      </c>
      <c r="B2405" s="68" t="s">
        <v>2295</v>
      </c>
      <c r="C2405" s="68" t="s">
        <v>2239</v>
      </c>
      <c r="D2405" s="68" t="s">
        <v>2003</v>
      </c>
      <c r="E2405" s="68" t="s">
        <v>1958</v>
      </c>
      <c r="F2405" s="68" t="s">
        <v>1959</v>
      </c>
      <c r="G2405" s="68" t="s">
        <v>1958</v>
      </c>
      <c r="H2405" s="68" t="s">
        <v>1959</v>
      </c>
      <c r="I2405" s="68">
        <v>12</v>
      </c>
      <c r="J2405" s="68" t="s">
        <v>2267</v>
      </c>
      <c r="K2405" s="68">
        <v>1.3</v>
      </c>
      <c r="L2405" s="68">
        <v>0.4</v>
      </c>
      <c r="M2405" s="68" t="s">
        <v>1960</v>
      </c>
      <c r="N2405" s="143">
        <f>IF(対応ガラス検索!$E$2="-","",IF(対応ガラス検索!$E$2&gt;=K2405,MAX($N$2:N2404)+1,""))</f>
        <v>2404</v>
      </c>
      <c r="O2405" s="143">
        <f>IF(対応ガラス検索!$E$2="-","",IF(L2405&lt;=0.65,MAX($O$2:O2404)+1,""))</f>
        <v>2404</v>
      </c>
      <c r="P2405" s="144"/>
      <c r="Q2405" s="145"/>
    </row>
    <row r="2406" spans="1:17" x14ac:dyDescent="0.4">
      <c r="A2406" s="68">
        <v>2405</v>
      </c>
      <c r="B2406" s="68" t="s">
        <v>2295</v>
      </c>
      <c r="C2406" s="68" t="s">
        <v>2239</v>
      </c>
      <c r="D2406" s="68" t="s">
        <v>2003</v>
      </c>
      <c r="E2406" s="68" t="s">
        <v>1958</v>
      </c>
      <c r="F2406" s="68" t="s">
        <v>1959</v>
      </c>
      <c r="G2406" s="68" t="s">
        <v>1958</v>
      </c>
      <c r="H2406" s="68" t="s">
        <v>1959</v>
      </c>
      <c r="I2406" s="68">
        <v>13</v>
      </c>
      <c r="J2406" s="68" t="s">
        <v>2267</v>
      </c>
      <c r="K2406" s="68">
        <v>1.2</v>
      </c>
      <c r="L2406" s="68">
        <v>0.4</v>
      </c>
      <c r="M2406" s="68" t="s">
        <v>1960</v>
      </c>
      <c r="N2406" s="143">
        <f>IF(対応ガラス検索!$E$2="-","",IF(対応ガラス検索!$E$2&gt;=K2406,MAX($N$2:N2405)+1,""))</f>
        <v>2405</v>
      </c>
      <c r="O2406" s="143">
        <f>IF(対応ガラス検索!$E$2="-","",IF(L2406&lt;=0.65,MAX($O$2:O2405)+1,""))</f>
        <v>2405</v>
      </c>
      <c r="P2406" s="144"/>
      <c r="Q2406" s="145"/>
    </row>
    <row r="2407" spans="1:17" x14ac:dyDescent="0.4">
      <c r="A2407" s="68">
        <v>2406</v>
      </c>
      <c r="B2407" s="68" t="s">
        <v>2295</v>
      </c>
      <c r="C2407" s="68" t="s">
        <v>2239</v>
      </c>
      <c r="D2407" s="68" t="s">
        <v>2003</v>
      </c>
      <c r="E2407" s="68" t="s">
        <v>1958</v>
      </c>
      <c r="F2407" s="68" t="s">
        <v>1959</v>
      </c>
      <c r="G2407" s="68" t="s">
        <v>1958</v>
      </c>
      <c r="H2407" s="68" t="s">
        <v>1959</v>
      </c>
      <c r="I2407" s="68">
        <v>14</v>
      </c>
      <c r="J2407" s="68" t="s">
        <v>2267</v>
      </c>
      <c r="K2407" s="68">
        <v>1.2</v>
      </c>
      <c r="L2407" s="68">
        <v>0.4</v>
      </c>
      <c r="M2407" s="68" t="s">
        <v>1960</v>
      </c>
      <c r="N2407" s="143">
        <f>IF(対応ガラス検索!$E$2="-","",IF(対応ガラス検索!$E$2&gt;=K2407,MAX($N$2:N2406)+1,""))</f>
        <v>2406</v>
      </c>
      <c r="O2407" s="143">
        <f>IF(対応ガラス検索!$E$2="-","",IF(L2407&lt;=0.65,MAX($O$2:O2406)+1,""))</f>
        <v>2406</v>
      </c>
      <c r="P2407" s="144"/>
      <c r="Q2407" s="145"/>
    </row>
    <row r="2408" spans="1:17" x14ac:dyDescent="0.4">
      <c r="A2408" s="68">
        <v>2407</v>
      </c>
      <c r="B2408" s="68" t="s">
        <v>2295</v>
      </c>
      <c r="C2408" s="68" t="s">
        <v>2239</v>
      </c>
      <c r="D2408" s="68" t="s">
        <v>2003</v>
      </c>
      <c r="E2408" s="68" t="s">
        <v>1958</v>
      </c>
      <c r="F2408" s="68" t="s">
        <v>1959</v>
      </c>
      <c r="G2408" s="68" t="s">
        <v>1958</v>
      </c>
      <c r="H2408" s="68" t="s">
        <v>1959</v>
      </c>
      <c r="I2408" s="68">
        <v>15</v>
      </c>
      <c r="J2408" s="68" t="s">
        <v>2267</v>
      </c>
      <c r="K2408" s="68">
        <v>1.2</v>
      </c>
      <c r="L2408" s="68">
        <v>0.4</v>
      </c>
      <c r="M2408" s="68" t="s">
        <v>1960</v>
      </c>
      <c r="N2408" s="143">
        <f>IF(対応ガラス検索!$E$2="-","",IF(対応ガラス検索!$E$2&gt;=K2408,MAX($N$2:N2407)+1,""))</f>
        <v>2407</v>
      </c>
      <c r="O2408" s="143">
        <f>IF(対応ガラス検索!$E$2="-","",IF(L2408&lt;=0.65,MAX($O$2:O2407)+1,""))</f>
        <v>2407</v>
      </c>
      <c r="P2408" s="144"/>
      <c r="Q2408" s="145"/>
    </row>
    <row r="2409" spans="1:17" x14ac:dyDescent="0.4">
      <c r="A2409" s="68">
        <v>2408</v>
      </c>
      <c r="B2409" s="68" t="s">
        <v>2295</v>
      </c>
      <c r="C2409" s="68" t="s">
        <v>2239</v>
      </c>
      <c r="D2409" s="68" t="s">
        <v>2003</v>
      </c>
      <c r="E2409" s="68" t="s">
        <v>1958</v>
      </c>
      <c r="F2409" s="68" t="s">
        <v>1959</v>
      </c>
      <c r="G2409" s="68" t="s">
        <v>1958</v>
      </c>
      <c r="H2409" s="68" t="s">
        <v>1959</v>
      </c>
      <c r="I2409" s="68">
        <v>16</v>
      </c>
      <c r="J2409" s="68" t="s">
        <v>2267</v>
      </c>
      <c r="K2409" s="68">
        <v>1.2</v>
      </c>
      <c r="L2409" s="68">
        <v>0.4</v>
      </c>
      <c r="M2409" s="68" t="s">
        <v>1960</v>
      </c>
      <c r="N2409" s="143">
        <f>IF(対応ガラス検索!$E$2="-","",IF(対応ガラス検索!$E$2&gt;=K2409,MAX($N$2:N2408)+1,""))</f>
        <v>2408</v>
      </c>
      <c r="O2409" s="143">
        <f>IF(対応ガラス検索!$E$2="-","",IF(L2409&lt;=0.65,MAX($O$2:O2408)+1,""))</f>
        <v>2408</v>
      </c>
      <c r="P2409" s="144"/>
      <c r="Q2409" s="145"/>
    </row>
    <row r="2410" spans="1:17" x14ac:dyDescent="0.4">
      <c r="A2410" s="68">
        <v>2409</v>
      </c>
      <c r="B2410" s="68" t="s">
        <v>2295</v>
      </c>
      <c r="C2410" s="68" t="s">
        <v>2239</v>
      </c>
      <c r="D2410" s="68" t="s">
        <v>2244</v>
      </c>
      <c r="E2410" s="68" t="s">
        <v>1958</v>
      </c>
      <c r="F2410" s="68" t="s">
        <v>1959</v>
      </c>
      <c r="G2410" s="68" t="s">
        <v>1962</v>
      </c>
      <c r="H2410" s="68" t="s">
        <v>1963</v>
      </c>
      <c r="I2410" s="68">
        <v>6</v>
      </c>
      <c r="J2410" s="68" t="s">
        <v>2296</v>
      </c>
      <c r="K2410" s="68">
        <v>2.5</v>
      </c>
      <c r="L2410" s="68">
        <v>0.4</v>
      </c>
      <c r="M2410" s="68" t="s">
        <v>1960</v>
      </c>
      <c r="N2410" s="143">
        <f>IF(対応ガラス検索!$E$2="-","",IF(対応ガラス検索!$E$2&gt;=K2410,MAX($N$2:N2409)+1,""))</f>
        <v>2409</v>
      </c>
      <c r="O2410" s="143">
        <f>IF(対応ガラス検索!$E$2="-","",IF(L2410&lt;=0.65,MAX($O$2:O2409)+1,""))</f>
        <v>2409</v>
      </c>
      <c r="P2410" s="144"/>
      <c r="Q2410" s="145"/>
    </row>
    <row r="2411" spans="1:17" x14ac:dyDescent="0.4">
      <c r="A2411" s="68">
        <v>2410</v>
      </c>
      <c r="B2411" s="68" t="s">
        <v>2295</v>
      </c>
      <c r="C2411" s="68" t="s">
        <v>2239</v>
      </c>
      <c r="D2411" s="68" t="s">
        <v>2244</v>
      </c>
      <c r="E2411" s="68" t="s">
        <v>1958</v>
      </c>
      <c r="F2411" s="68" t="s">
        <v>1959</v>
      </c>
      <c r="G2411" s="68" t="s">
        <v>1962</v>
      </c>
      <c r="H2411" s="68" t="s">
        <v>1963</v>
      </c>
      <c r="I2411" s="68">
        <v>7</v>
      </c>
      <c r="J2411" s="68" t="s">
        <v>2296</v>
      </c>
      <c r="K2411" s="142">
        <v>2.2999999999999998</v>
      </c>
      <c r="L2411" s="68">
        <v>0.4</v>
      </c>
      <c r="M2411" s="68" t="s">
        <v>1960</v>
      </c>
      <c r="N2411" s="143">
        <f>IF(対応ガラス検索!$E$2="-","",IF(対応ガラス検索!$E$2&gt;=K2411,MAX($N$2:N2410)+1,""))</f>
        <v>2410</v>
      </c>
      <c r="O2411" s="143">
        <f>IF(対応ガラス検索!$E$2="-","",IF(L2411&lt;=0.65,MAX($O$2:O2410)+1,""))</f>
        <v>2410</v>
      </c>
      <c r="P2411" s="144"/>
      <c r="Q2411" s="145"/>
    </row>
    <row r="2412" spans="1:17" x14ac:dyDescent="0.4">
      <c r="A2412" s="68">
        <v>2411</v>
      </c>
      <c r="B2412" s="68" t="s">
        <v>2295</v>
      </c>
      <c r="C2412" s="68" t="s">
        <v>2239</v>
      </c>
      <c r="D2412" s="68" t="s">
        <v>2244</v>
      </c>
      <c r="E2412" s="68" t="s">
        <v>1958</v>
      </c>
      <c r="F2412" s="68" t="s">
        <v>1959</v>
      </c>
      <c r="G2412" s="68" t="s">
        <v>1962</v>
      </c>
      <c r="H2412" s="68" t="s">
        <v>1963</v>
      </c>
      <c r="I2412" s="68">
        <v>8</v>
      </c>
      <c r="J2412" s="68" t="s">
        <v>2296</v>
      </c>
      <c r="K2412" s="68">
        <v>2.1</v>
      </c>
      <c r="L2412" s="68">
        <v>0.4</v>
      </c>
      <c r="M2412" s="68" t="s">
        <v>1960</v>
      </c>
      <c r="N2412" s="143">
        <f>IF(対応ガラス検索!$E$2="-","",IF(対応ガラス検索!$E$2&gt;=K2412,MAX($N$2:N2411)+1,""))</f>
        <v>2411</v>
      </c>
      <c r="O2412" s="143">
        <f>IF(対応ガラス検索!$E$2="-","",IF(L2412&lt;=0.65,MAX($O$2:O2411)+1,""))</f>
        <v>2411</v>
      </c>
      <c r="P2412" s="144"/>
      <c r="Q2412" s="145"/>
    </row>
    <row r="2413" spans="1:17" x14ac:dyDescent="0.4">
      <c r="A2413" s="68">
        <v>2412</v>
      </c>
      <c r="B2413" s="68" t="s">
        <v>2295</v>
      </c>
      <c r="C2413" s="68" t="s">
        <v>2239</v>
      </c>
      <c r="D2413" s="68" t="s">
        <v>2244</v>
      </c>
      <c r="E2413" s="68" t="s">
        <v>1958</v>
      </c>
      <c r="F2413" s="68" t="s">
        <v>1959</v>
      </c>
      <c r="G2413" s="68" t="s">
        <v>1962</v>
      </c>
      <c r="H2413" s="68" t="s">
        <v>1963</v>
      </c>
      <c r="I2413" s="68">
        <v>9</v>
      </c>
      <c r="J2413" s="68" t="s">
        <v>2296</v>
      </c>
      <c r="K2413" s="68">
        <v>2</v>
      </c>
      <c r="L2413" s="68">
        <v>0.4</v>
      </c>
      <c r="M2413" s="68" t="s">
        <v>1960</v>
      </c>
      <c r="N2413" s="143">
        <f>IF(対応ガラス検索!$E$2="-","",IF(対応ガラス検索!$E$2&gt;=K2413,MAX($N$2:N2412)+1,""))</f>
        <v>2412</v>
      </c>
      <c r="O2413" s="143">
        <f>IF(対応ガラス検索!$E$2="-","",IF(L2413&lt;=0.65,MAX($O$2:O2412)+1,""))</f>
        <v>2412</v>
      </c>
      <c r="P2413" s="144"/>
      <c r="Q2413" s="145"/>
    </row>
    <row r="2414" spans="1:17" x14ac:dyDescent="0.4">
      <c r="A2414" s="68">
        <v>2413</v>
      </c>
      <c r="B2414" s="68" t="s">
        <v>2295</v>
      </c>
      <c r="C2414" s="68" t="s">
        <v>2239</v>
      </c>
      <c r="D2414" s="68" t="s">
        <v>2244</v>
      </c>
      <c r="E2414" s="68" t="s">
        <v>1958</v>
      </c>
      <c r="F2414" s="68" t="s">
        <v>1959</v>
      </c>
      <c r="G2414" s="68" t="s">
        <v>1962</v>
      </c>
      <c r="H2414" s="68" t="s">
        <v>1963</v>
      </c>
      <c r="I2414" s="68">
        <v>10</v>
      </c>
      <c r="J2414" s="68" t="s">
        <v>2296</v>
      </c>
      <c r="K2414" s="68">
        <v>1.8</v>
      </c>
      <c r="L2414" s="68">
        <v>0.4</v>
      </c>
      <c r="M2414" s="68" t="s">
        <v>1960</v>
      </c>
      <c r="N2414" s="143">
        <f>IF(対応ガラス検索!$E$2="-","",IF(対応ガラス検索!$E$2&gt;=K2414,MAX($N$2:N2413)+1,""))</f>
        <v>2413</v>
      </c>
      <c r="O2414" s="143">
        <f>IF(対応ガラス検索!$E$2="-","",IF(L2414&lt;=0.65,MAX($O$2:O2413)+1,""))</f>
        <v>2413</v>
      </c>
      <c r="P2414" s="144"/>
      <c r="Q2414" s="145"/>
    </row>
    <row r="2415" spans="1:17" x14ac:dyDescent="0.4">
      <c r="A2415" s="68">
        <v>2414</v>
      </c>
      <c r="B2415" s="68" t="s">
        <v>2295</v>
      </c>
      <c r="C2415" s="68" t="s">
        <v>2239</v>
      </c>
      <c r="D2415" s="68" t="s">
        <v>2244</v>
      </c>
      <c r="E2415" s="68" t="s">
        <v>1958</v>
      </c>
      <c r="F2415" s="68" t="s">
        <v>1959</v>
      </c>
      <c r="G2415" s="68" t="s">
        <v>1962</v>
      </c>
      <c r="H2415" s="68" t="s">
        <v>1963</v>
      </c>
      <c r="I2415" s="68">
        <v>11</v>
      </c>
      <c r="J2415" s="68" t="s">
        <v>2296</v>
      </c>
      <c r="K2415" s="68">
        <v>1.7</v>
      </c>
      <c r="L2415" s="68">
        <v>0.4</v>
      </c>
      <c r="M2415" s="68" t="s">
        <v>1960</v>
      </c>
      <c r="N2415" s="143">
        <f>IF(対応ガラス検索!$E$2="-","",IF(対応ガラス検索!$E$2&gt;=K2415,MAX($N$2:N2414)+1,""))</f>
        <v>2414</v>
      </c>
      <c r="O2415" s="143">
        <f>IF(対応ガラス検索!$E$2="-","",IF(L2415&lt;=0.65,MAX($O$2:O2414)+1,""))</f>
        <v>2414</v>
      </c>
      <c r="P2415" s="144"/>
      <c r="Q2415" s="145"/>
    </row>
    <row r="2416" spans="1:17" x14ac:dyDescent="0.4">
      <c r="A2416" s="68">
        <v>2415</v>
      </c>
      <c r="B2416" s="68" t="s">
        <v>2295</v>
      </c>
      <c r="C2416" s="68" t="s">
        <v>2239</v>
      </c>
      <c r="D2416" s="68" t="s">
        <v>2244</v>
      </c>
      <c r="E2416" s="68" t="s">
        <v>1958</v>
      </c>
      <c r="F2416" s="68" t="s">
        <v>1959</v>
      </c>
      <c r="G2416" s="68" t="s">
        <v>1962</v>
      </c>
      <c r="H2416" s="68" t="s">
        <v>1963</v>
      </c>
      <c r="I2416" s="68">
        <v>12</v>
      </c>
      <c r="J2416" s="68" t="s">
        <v>2296</v>
      </c>
      <c r="K2416" s="68">
        <v>1.6</v>
      </c>
      <c r="L2416" s="68">
        <v>0.4</v>
      </c>
      <c r="M2416" s="68" t="s">
        <v>1960</v>
      </c>
      <c r="N2416" s="143">
        <f>IF(対応ガラス検索!$E$2="-","",IF(対応ガラス検索!$E$2&gt;=K2416,MAX($N$2:N2415)+1,""))</f>
        <v>2415</v>
      </c>
      <c r="O2416" s="143">
        <f>IF(対応ガラス検索!$E$2="-","",IF(L2416&lt;=0.65,MAX($O$2:O2415)+1,""))</f>
        <v>2415</v>
      </c>
      <c r="P2416" s="144"/>
      <c r="Q2416" s="145"/>
    </row>
    <row r="2417" spans="1:17" x14ac:dyDescent="0.4">
      <c r="A2417" s="68">
        <v>2416</v>
      </c>
      <c r="B2417" s="68" t="s">
        <v>2295</v>
      </c>
      <c r="C2417" s="68" t="s">
        <v>2239</v>
      </c>
      <c r="D2417" s="68" t="s">
        <v>2244</v>
      </c>
      <c r="E2417" s="68" t="s">
        <v>1958</v>
      </c>
      <c r="F2417" s="68" t="s">
        <v>1959</v>
      </c>
      <c r="G2417" s="68" t="s">
        <v>1962</v>
      </c>
      <c r="H2417" s="68" t="s">
        <v>1963</v>
      </c>
      <c r="I2417" s="68">
        <v>13</v>
      </c>
      <c r="J2417" s="68" t="s">
        <v>2296</v>
      </c>
      <c r="K2417" s="68">
        <v>1.6</v>
      </c>
      <c r="L2417" s="68">
        <v>0.4</v>
      </c>
      <c r="M2417" s="68" t="s">
        <v>1960</v>
      </c>
      <c r="N2417" s="143">
        <f>IF(対応ガラス検索!$E$2="-","",IF(対応ガラス検索!$E$2&gt;=K2417,MAX($N$2:N2416)+1,""))</f>
        <v>2416</v>
      </c>
      <c r="O2417" s="143">
        <f>IF(対応ガラス検索!$E$2="-","",IF(L2417&lt;=0.65,MAX($O$2:O2416)+1,""))</f>
        <v>2416</v>
      </c>
      <c r="P2417" s="144"/>
      <c r="Q2417" s="145"/>
    </row>
    <row r="2418" spans="1:17" x14ac:dyDescent="0.4">
      <c r="A2418" s="68">
        <v>2417</v>
      </c>
      <c r="B2418" s="68" t="s">
        <v>2295</v>
      </c>
      <c r="C2418" s="68" t="s">
        <v>2239</v>
      </c>
      <c r="D2418" s="68" t="s">
        <v>2244</v>
      </c>
      <c r="E2418" s="68" t="s">
        <v>1958</v>
      </c>
      <c r="F2418" s="68" t="s">
        <v>1959</v>
      </c>
      <c r="G2418" s="68" t="s">
        <v>1962</v>
      </c>
      <c r="H2418" s="68" t="s">
        <v>1963</v>
      </c>
      <c r="I2418" s="68">
        <v>14</v>
      </c>
      <c r="J2418" s="68" t="s">
        <v>2296</v>
      </c>
      <c r="K2418" s="68">
        <v>1.5</v>
      </c>
      <c r="L2418" s="68">
        <v>0.4</v>
      </c>
      <c r="M2418" s="68" t="s">
        <v>1960</v>
      </c>
      <c r="N2418" s="143">
        <f>IF(対応ガラス検索!$E$2="-","",IF(対応ガラス検索!$E$2&gt;=K2418,MAX($N$2:N2417)+1,""))</f>
        <v>2417</v>
      </c>
      <c r="O2418" s="143">
        <f>IF(対応ガラス検索!$E$2="-","",IF(L2418&lt;=0.65,MAX($O$2:O2417)+1,""))</f>
        <v>2417</v>
      </c>
      <c r="P2418" s="144"/>
      <c r="Q2418" s="145"/>
    </row>
    <row r="2419" spans="1:17" x14ac:dyDescent="0.4">
      <c r="A2419" s="68">
        <v>2418</v>
      </c>
      <c r="B2419" s="68" t="s">
        <v>2295</v>
      </c>
      <c r="C2419" s="68" t="s">
        <v>2239</v>
      </c>
      <c r="D2419" s="68" t="s">
        <v>2244</v>
      </c>
      <c r="E2419" s="68" t="s">
        <v>1958</v>
      </c>
      <c r="F2419" s="68" t="s">
        <v>1959</v>
      </c>
      <c r="G2419" s="68" t="s">
        <v>1962</v>
      </c>
      <c r="H2419" s="68" t="s">
        <v>1963</v>
      </c>
      <c r="I2419" s="68">
        <v>15</v>
      </c>
      <c r="J2419" s="68" t="s">
        <v>2296</v>
      </c>
      <c r="K2419" s="68">
        <v>1.4</v>
      </c>
      <c r="L2419" s="68">
        <v>0.4</v>
      </c>
      <c r="M2419" s="68" t="s">
        <v>1960</v>
      </c>
      <c r="N2419" s="143">
        <f>IF(対応ガラス検索!$E$2="-","",IF(対応ガラス検索!$E$2&gt;=K2419,MAX($N$2:N2418)+1,""))</f>
        <v>2418</v>
      </c>
      <c r="O2419" s="143">
        <f>IF(対応ガラス検索!$E$2="-","",IF(L2419&lt;=0.65,MAX($O$2:O2418)+1,""))</f>
        <v>2418</v>
      </c>
      <c r="P2419" s="144"/>
      <c r="Q2419" s="145"/>
    </row>
    <row r="2420" spans="1:17" x14ac:dyDescent="0.4">
      <c r="A2420" s="68">
        <v>2419</v>
      </c>
      <c r="B2420" s="68" t="s">
        <v>2295</v>
      </c>
      <c r="C2420" s="68" t="s">
        <v>2239</v>
      </c>
      <c r="D2420" s="68" t="s">
        <v>2244</v>
      </c>
      <c r="E2420" s="68" t="s">
        <v>1958</v>
      </c>
      <c r="F2420" s="68" t="s">
        <v>1959</v>
      </c>
      <c r="G2420" s="68" t="s">
        <v>1962</v>
      </c>
      <c r="H2420" s="68" t="s">
        <v>1963</v>
      </c>
      <c r="I2420" s="68">
        <v>6</v>
      </c>
      <c r="J2420" s="68" t="s">
        <v>2267</v>
      </c>
      <c r="K2420" s="68">
        <v>2</v>
      </c>
      <c r="L2420" s="68">
        <v>0.4</v>
      </c>
      <c r="M2420" s="68" t="s">
        <v>1960</v>
      </c>
      <c r="N2420" s="143">
        <f>IF(対応ガラス検索!$E$2="-","",IF(対応ガラス検索!$E$2&gt;=K2420,MAX($N$2:N2419)+1,""))</f>
        <v>2419</v>
      </c>
      <c r="O2420" s="143">
        <f>IF(対応ガラス検索!$E$2="-","",IF(L2420&lt;=0.65,MAX($O$2:O2419)+1,""))</f>
        <v>2419</v>
      </c>
      <c r="P2420" s="144"/>
      <c r="Q2420" s="145"/>
    </row>
    <row r="2421" spans="1:17" x14ac:dyDescent="0.4">
      <c r="A2421" s="68">
        <v>2420</v>
      </c>
      <c r="B2421" s="68" t="s">
        <v>2295</v>
      </c>
      <c r="C2421" s="68" t="s">
        <v>2239</v>
      </c>
      <c r="D2421" s="68" t="s">
        <v>2244</v>
      </c>
      <c r="E2421" s="68" t="s">
        <v>1958</v>
      </c>
      <c r="F2421" s="68" t="s">
        <v>1959</v>
      </c>
      <c r="G2421" s="68" t="s">
        <v>1962</v>
      </c>
      <c r="H2421" s="68" t="s">
        <v>1963</v>
      </c>
      <c r="I2421" s="68">
        <v>7</v>
      </c>
      <c r="J2421" s="68" t="s">
        <v>2267</v>
      </c>
      <c r="K2421" s="68">
        <v>1.9</v>
      </c>
      <c r="L2421" s="68">
        <v>0.4</v>
      </c>
      <c r="M2421" s="68" t="s">
        <v>1960</v>
      </c>
      <c r="N2421" s="143">
        <f>IF(対応ガラス検索!$E$2="-","",IF(対応ガラス検索!$E$2&gt;=K2421,MAX($N$2:N2420)+1,""))</f>
        <v>2420</v>
      </c>
      <c r="O2421" s="143">
        <f>IF(対応ガラス検索!$E$2="-","",IF(L2421&lt;=0.65,MAX($O$2:O2420)+1,""))</f>
        <v>2420</v>
      </c>
      <c r="P2421" s="144"/>
      <c r="Q2421" s="145"/>
    </row>
    <row r="2422" spans="1:17" x14ac:dyDescent="0.4">
      <c r="A2422" s="68">
        <v>2421</v>
      </c>
      <c r="B2422" s="68" t="s">
        <v>2295</v>
      </c>
      <c r="C2422" s="68" t="s">
        <v>2239</v>
      </c>
      <c r="D2422" s="68" t="s">
        <v>2244</v>
      </c>
      <c r="E2422" s="68" t="s">
        <v>1958</v>
      </c>
      <c r="F2422" s="68" t="s">
        <v>1959</v>
      </c>
      <c r="G2422" s="68" t="s">
        <v>1962</v>
      </c>
      <c r="H2422" s="68" t="s">
        <v>1963</v>
      </c>
      <c r="I2422" s="68">
        <v>8</v>
      </c>
      <c r="J2422" s="68" t="s">
        <v>2267</v>
      </c>
      <c r="K2422" s="68">
        <v>1.7</v>
      </c>
      <c r="L2422" s="68">
        <v>0.4</v>
      </c>
      <c r="M2422" s="68" t="s">
        <v>1960</v>
      </c>
      <c r="N2422" s="143">
        <f>IF(対応ガラス検索!$E$2="-","",IF(対応ガラス検索!$E$2&gt;=K2422,MAX($N$2:N2421)+1,""))</f>
        <v>2421</v>
      </c>
      <c r="O2422" s="143">
        <f>IF(対応ガラス検索!$E$2="-","",IF(L2422&lt;=0.65,MAX($O$2:O2421)+1,""))</f>
        <v>2421</v>
      </c>
      <c r="P2422" s="144"/>
      <c r="Q2422" s="145"/>
    </row>
    <row r="2423" spans="1:17" x14ac:dyDescent="0.4">
      <c r="A2423" s="68">
        <v>2422</v>
      </c>
      <c r="B2423" s="68" t="s">
        <v>2295</v>
      </c>
      <c r="C2423" s="68" t="s">
        <v>2239</v>
      </c>
      <c r="D2423" s="68" t="s">
        <v>2244</v>
      </c>
      <c r="E2423" s="68" t="s">
        <v>1958</v>
      </c>
      <c r="F2423" s="68" t="s">
        <v>1959</v>
      </c>
      <c r="G2423" s="68" t="s">
        <v>1962</v>
      </c>
      <c r="H2423" s="68" t="s">
        <v>1963</v>
      </c>
      <c r="I2423" s="68">
        <v>9</v>
      </c>
      <c r="J2423" s="68" t="s">
        <v>2267</v>
      </c>
      <c r="K2423" s="68">
        <v>1.6</v>
      </c>
      <c r="L2423" s="68">
        <v>0.4</v>
      </c>
      <c r="M2423" s="68" t="s">
        <v>1960</v>
      </c>
      <c r="N2423" s="143">
        <f>IF(対応ガラス検索!$E$2="-","",IF(対応ガラス検索!$E$2&gt;=K2423,MAX($N$2:N2422)+1,""))</f>
        <v>2422</v>
      </c>
      <c r="O2423" s="143">
        <f>IF(対応ガラス検索!$E$2="-","",IF(L2423&lt;=0.65,MAX($O$2:O2422)+1,""))</f>
        <v>2422</v>
      </c>
      <c r="P2423" s="144"/>
      <c r="Q2423" s="145"/>
    </row>
    <row r="2424" spans="1:17" x14ac:dyDescent="0.4">
      <c r="A2424" s="68">
        <v>2423</v>
      </c>
      <c r="B2424" s="68" t="s">
        <v>2295</v>
      </c>
      <c r="C2424" s="68" t="s">
        <v>2239</v>
      </c>
      <c r="D2424" s="68" t="s">
        <v>2244</v>
      </c>
      <c r="E2424" s="68" t="s">
        <v>1958</v>
      </c>
      <c r="F2424" s="68" t="s">
        <v>1959</v>
      </c>
      <c r="G2424" s="68" t="s">
        <v>1962</v>
      </c>
      <c r="H2424" s="68" t="s">
        <v>1963</v>
      </c>
      <c r="I2424" s="68">
        <v>10</v>
      </c>
      <c r="J2424" s="68" t="s">
        <v>2267</v>
      </c>
      <c r="K2424" s="142">
        <v>1.5</v>
      </c>
      <c r="L2424" s="68">
        <v>0.4</v>
      </c>
      <c r="M2424" s="68" t="s">
        <v>1960</v>
      </c>
      <c r="N2424" s="143">
        <f>IF(対応ガラス検索!$E$2="-","",IF(対応ガラス検索!$E$2&gt;=K2424,MAX($N$2:N2423)+1,""))</f>
        <v>2423</v>
      </c>
      <c r="O2424" s="143">
        <f>IF(対応ガラス検索!$E$2="-","",IF(L2424&lt;=0.65,MAX($O$2:O2423)+1,""))</f>
        <v>2423</v>
      </c>
      <c r="P2424" s="144"/>
      <c r="Q2424" s="145"/>
    </row>
    <row r="2425" spans="1:17" x14ac:dyDescent="0.4">
      <c r="A2425" s="68">
        <v>2424</v>
      </c>
      <c r="B2425" s="68" t="s">
        <v>2295</v>
      </c>
      <c r="C2425" s="68" t="s">
        <v>2239</v>
      </c>
      <c r="D2425" s="68" t="s">
        <v>2244</v>
      </c>
      <c r="E2425" s="68" t="s">
        <v>1958</v>
      </c>
      <c r="F2425" s="68" t="s">
        <v>1959</v>
      </c>
      <c r="G2425" s="68" t="s">
        <v>1962</v>
      </c>
      <c r="H2425" s="68" t="s">
        <v>1963</v>
      </c>
      <c r="I2425" s="68">
        <v>11</v>
      </c>
      <c r="J2425" s="68" t="s">
        <v>2267</v>
      </c>
      <c r="K2425" s="68">
        <v>1.4</v>
      </c>
      <c r="L2425" s="68">
        <v>0.4</v>
      </c>
      <c r="M2425" s="68" t="s">
        <v>1960</v>
      </c>
      <c r="N2425" s="143">
        <f>IF(対応ガラス検索!$E$2="-","",IF(対応ガラス検索!$E$2&gt;=K2425,MAX($N$2:N2424)+1,""))</f>
        <v>2424</v>
      </c>
      <c r="O2425" s="143">
        <f>IF(対応ガラス検索!$E$2="-","",IF(L2425&lt;=0.65,MAX($O$2:O2424)+1,""))</f>
        <v>2424</v>
      </c>
      <c r="P2425" s="144"/>
      <c r="Q2425" s="145"/>
    </row>
    <row r="2426" spans="1:17" x14ac:dyDescent="0.4">
      <c r="A2426" s="68">
        <v>2425</v>
      </c>
      <c r="B2426" s="68" t="s">
        <v>2295</v>
      </c>
      <c r="C2426" s="68" t="s">
        <v>2239</v>
      </c>
      <c r="D2426" s="68" t="s">
        <v>2244</v>
      </c>
      <c r="E2426" s="68" t="s">
        <v>1958</v>
      </c>
      <c r="F2426" s="68" t="s">
        <v>1959</v>
      </c>
      <c r="G2426" s="68" t="s">
        <v>1962</v>
      </c>
      <c r="H2426" s="68" t="s">
        <v>1963</v>
      </c>
      <c r="I2426" s="68">
        <v>12</v>
      </c>
      <c r="J2426" s="68" t="s">
        <v>2267</v>
      </c>
      <c r="K2426" s="68">
        <v>1.3</v>
      </c>
      <c r="L2426" s="68">
        <v>0.4</v>
      </c>
      <c r="M2426" s="68" t="s">
        <v>1960</v>
      </c>
      <c r="N2426" s="143">
        <f>IF(対応ガラス検索!$E$2="-","",IF(対応ガラス検索!$E$2&gt;=K2426,MAX($N$2:N2425)+1,""))</f>
        <v>2425</v>
      </c>
      <c r="O2426" s="143">
        <f>IF(対応ガラス検索!$E$2="-","",IF(L2426&lt;=0.65,MAX($O$2:O2425)+1,""))</f>
        <v>2425</v>
      </c>
      <c r="P2426" s="144"/>
      <c r="Q2426" s="145"/>
    </row>
    <row r="2427" spans="1:17" x14ac:dyDescent="0.4">
      <c r="A2427" s="68">
        <v>2426</v>
      </c>
      <c r="B2427" s="68" t="s">
        <v>2295</v>
      </c>
      <c r="C2427" s="68" t="s">
        <v>2239</v>
      </c>
      <c r="D2427" s="68" t="s">
        <v>2244</v>
      </c>
      <c r="E2427" s="68" t="s">
        <v>1958</v>
      </c>
      <c r="F2427" s="68" t="s">
        <v>1959</v>
      </c>
      <c r="G2427" s="68" t="s">
        <v>1962</v>
      </c>
      <c r="H2427" s="68" t="s">
        <v>1963</v>
      </c>
      <c r="I2427" s="68">
        <v>13</v>
      </c>
      <c r="J2427" s="68" t="s">
        <v>2267</v>
      </c>
      <c r="K2427" s="68">
        <v>1.2</v>
      </c>
      <c r="L2427" s="68">
        <v>0.4</v>
      </c>
      <c r="M2427" s="68" t="s">
        <v>1960</v>
      </c>
      <c r="N2427" s="143">
        <f>IF(対応ガラス検索!$E$2="-","",IF(対応ガラス検索!$E$2&gt;=K2427,MAX($N$2:N2426)+1,""))</f>
        <v>2426</v>
      </c>
      <c r="O2427" s="143">
        <f>IF(対応ガラス検索!$E$2="-","",IF(L2427&lt;=0.65,MAX($O$2:O2426)+1,""))</f>
        <v>2426</v>
      </c>
      <c r="P2427" s="144"/>
      <c r="Q2427" s="145"/>
    </row>
    <row r="2428" spans="1:17" x14ac:dyDescent="0.4">
      <c r="A2428" s="68">
        <v>2427</v>
      </c>
      <c r="B2428" s="68" t="s">
        <v>2295</v>
      </c>
      <c r="C2428" s="68" t="s">
        <v>2239</v>
      </c>
      <c r="D2428" s="68" t="s">
        <v>2244</v>
      </c>
      <c r="E2428" s="68" t="s">
        <v>1958</v>
      </c>
      <c r="F2428" s="68" t="s">
        <v>1959</v>
      </c>
      <c r="G2428" s="68" t="s">
        <v>1962</v>
      </c>
      <c r="H2428" s="68" t="s">
        <v>1963</v>
      </c>
      <c r="I2428" s="68">
        <v>14</v>
      </c>
      <c r="J2428" s="68" t="s">
        <v>2267</v>
      </c>
      <c r="K2428" s="68">
        <v>1.2</v>
      </c>
      <c r="L2428" s="68">
        <v>0.4</v>
      </c>
      <c r="M2428" s="68" t="s">
        <v>1960</v>
      </c>
      <c r="N2428" s="143">
        <f>IF(対応ガラス検索!$E$2="-","",IF(対応ガラス検索!$E$2&gt;=K2428,MAX($N$2:N2427)+1,""))</f>
        <v>2427</v>
      </c>
      <c r="O2428" s="143">
        <f>IF(対応ガラス検索!$E$2="-","",IF(L2428&lt;=0.65,MAX($O$2:O2427)+1,""))</f>
        <v>2427</v>
      </c>
      <c r="P2428" s="144"/>
      <c r="Q2428" s="145"/>
    </row>
    <row r="2429" spans="1:17" x14ac:dyDescent="0.4">
      <c r="A2429" s="68">
        <v>2428</v>
      </c>
      <c r="B2429" s="68" t="s">
        <v>2295</v>
      </c>
      <c r="C2429" s="68" t="s">
        <v>2239</v>
      </c>
      <c r="D2429" s="68" t="s">
        <v>2244</v>
      </c>
      <c r="E2429" s="68" t="s">
        <v>1958</v>
      </c>
      <c r="F2429" s="68" t="s">
        <v>1959</v>
      </c>
      <c r="G2429" s="68" t="s">
        <v>1962</v>
      </c>
      <c r="H2429" s="68" t="s">
        <v>1963</v>
      </c>
      <c r="I2429" s="68">
        <v>15</v>
      </c>
      <c r="J2429" s="68" t="s">
        <v>2267</v>
      </c>
      <c r="K2429" s="68">
        <v>1.2</v>
      </c>
      <c r="L2429" s="68">
        <v>0.39</v>
      </c>
      <c r="M2429" s="68" t="s">
        <v>1960</v>
      </c>
      <c r="N2429" s="143">
        <f>IF(対応ガラス検索!$E$2="-","",IF(対応ガラス検索!$E$2&gt;=K2429,MAX($N$2:N2428)+1,""))</f>
        <v>2428</v>
      </c>
      <c r="O2429" s="143">
        <f>IF(対応ガラス検索!$E$2="-","",IF(L2429&lt;=0.65,MAX($O$2:O2428)+1,""))</f>
        <v>2428</v>
      </c>
      <c r="P2429" s="144"/>
      <c r="Q2429" s="145"/>
    </row>
    <row r="2430" spans="1:17" x14ac:dyDescent="0.4">
      <c r="A2430" s="68">
        <v>2429</v>
      </c>
      <c r="B2430" s="68" t="s">
        <v>2295</v>
      </c>
      <c r="C2430" s="68" t="s">
        <v>2239</v>
      </c>
      <c r="D2430" s="68" t="s">
        <v>2245</v>
      </c>
      <c r="E2430" s="68" t="s">
        <v>1958</v>
      </c>
      <c r="F2430" s="68" t="s">
        <v>1959</v>
      </c>
      <c r="G2430" s="68" t="s">
        <v>1965</v>
      </c>
      <c r="H2430" s="68" t="s">
        <v>1966</v>
      </c>
      <c r="I2430" s="68">
        <v>6</v>
      </c>
      <c r="J2430" s="68" t="s">
        <v>2296</v>
      </c>
      <c r="K2430" s="68">
        <v>2.5</v>
      </c>
      <c r="L2430" s="68">
        <v>0.4</v>
      </c>
      <c r="M2430" s="68" t="s">
        <v>1960</v>
      </c>
      <c r="N2430" s="143">
        <f>IF(対応ガラス検索!$E$2="-","",IF(対応ガラス検索!$E$2&gt;=K2430,MAX($N$2:N2429)+1,""))</f>
        <v>2429</v>
      </c>
      <c r="O2430" s="143">
        <f>IF(対応ガラス検索!$E$2="-","",IF(L2430&lt;=0.65,MAX($O$2:O2429)+1,""))</f>
        <v>2429</v>
      </c>
      <c r="P2430" s="144"/>
      <c r="Q2430" s="145"/>
    </row>
    <row r="2431" spans="1:17" x14ac:dyDescent="0.4">
      <c r="A2431" s="68">
        <v>2430</v>
      </c>
      <c r="B2431" s="68" t="s">
        <v>2295</v>
      </c>
      <c r="C2431" s="68" t="s">
        <v>2239</v>
      </c>
      <c r="D2431" s="68" t="s">
        <v>2245</v>
      </c>
      <c r="E2431" s="68" t="s">
        <v>1958</v>
      </c>
      <c r="F2431" s="68" t="s">
        <v>1959</v>
      </c>
      <c r="G2431" s="68" t="s">
        <v>1965</v>
      </c>
      <c r="H2431" s="68" t="s">
        <v>1966</v>
      </c>
      <c r="I2431" s="68">
        <v>7</v>
      </c>
      <c r="J2431" s="68" t="s">
        <v>2296</v>
      </c>
      <c r="K2431" s="68">
        <v>2.2999999999999998</v>
      </c>
      <c r="L2431" s="68">
        <v>0.4</v>
      </c>
      <c r="M2431" s="68" t="s">
        <v>1960</v>
      </c>
      <c r="N2431" s="143">
        <f>IF(対応ガラス検索!$E$2="-","",IF(対応ガラス検索!$E$2&gt;=K2431,MAX($N$2:N2430)+1,""))</f>
        <v>2430</v>
      </c>
      <c r="O2431" s="143">
        <f>IF(対応ガラス検索!$E$2="-","",IF(L2431&lt;=0.65,MAX($O$2:O2430)+1,""))</f>
        <v>2430</v>
      </c>
      <c r="P2431" s="144"/>
      <c r="Q2431" s="145"/>
    </row>
    <row r="2432" spans="1:17" x14ac:dyDescent="0.4">
      <c r="A2432" s="68">
        <v>2431</v>
      </c>
      <c r="B2432" s="68" t="s">
        <v>2295</v>
      </c>
      <c r="C2432" s="68" t="s">
        <v>2239</v>
      </c>
      <c r="D2432" s="68" t="s">
        <v>2245</v>
      </c>
      <c r="E2432" s="68" t="s">
        <v>1958</v>
      </c>
      <c r="F2432" s="68" t="s">
        <v>1959</v>
      </c>
      <c r="G2432" s="68" t="s">
        <v>1965</v>
      </c>
      <c r="H2432" s="68" t="s">
        <v>1966</v>
      </c>
      <c r="I2432" s="68">
        <v>8</v>
      </c>
      <c r="J2432" s="68" t="s">
        <v>2296</v>
      </c>
      <c r="K2432" s="68">
        <v>2.1</v>
      </c>
      <c r="L2432" s="68">
        <v>0.4</v>
      </c>
      <c r="M2432" s="68" t="s">
        <v>1960</v>
      </c>
      <c r="N2432" s="143">
        <f>IF(対応ガラス検索!$E$2="-","",IF(対応ガラス検索!$E$2&gt;=K2432,MAX($N$2:N2431)+1,""))</f>
        <v>2431</v>
      </c>
      <c r="O2432" s="143">
        <f>IF(対応ガラス検索!$E$2="-","",IF(L2432&lt;=0.65,MAX($O$2:O2431)+1,""))</f>
        <v>2431</v>
      </c>
      <c r="P2432" s="144"/>
      <c r="Q2432" s="145"/>
    </row>
    <row r="2433" spans="1:17" x14ac:dyDescent="0.4">
      <c r="A2433" s="68">
        <v>2432</v>
      </c>
      <c r="B2433" s="68" t="s">
        <v>2295</v>
      </c>
      <c r="C2433" s="68" t="s">
        <v>2239</v>
      </c>
      <c r="D2433" s="68" t="s">
        <v>2245</v>
      </c>
      <c r="E2433" s="68" t="s">
        <v>1958</v>
      </c>
      <c r="F2433" s="68" t="s">
        <v>1959</v>
      </c>
      <c r="G2433" s="68" t="s">
        <v>1965</v>
      </c>
      <c r="H2433" s="68" t="s">
        <v>1966</v>
      </c>
      <c r="I2433" s="68">
        <v>9</v>
      </c>
      <c r="J2433" s="68" t="s">
        <v>2296</v>
      </c>
      <c r="K2433" s="68">
        <v>2</v>
      </c>
      <c r="L2433" s="68">
        <v>0.4</v>
      </c>
      <c r="M2433" s="68" t="s">
        <v>1960</v>
      </c>
      <c r="N2433" s="143">
        <f>IF(対応ガラス検索!$E$2="-","",IF(対応ガラス検索!$E$2&gt;=K2433,MAX($N$2:N2432)+1,""))</f>
        <v>2432</v>
      </c>
      <c r="O2433" s="143">
        <f>IF(対応ガラス検索!$E$2="-","",IF(L2433&lt;=0.65,MAX($O$2:O2432)+1,""))</f>
        <v>2432</v>
      </c>
      <c r="P2433" s="144"/>
      <c r="Q2433" s="145"/>
    </row>
    <row r="2434" spans="1:17" x14ac:dyDescent="0.4">
      <c r="A2434" s="68">
        <v>2433</v>
      </c>
      <c r="B2434" s="68" t="s">
        <v>2295</v>
      </c>
      <c r="C2434" s="68" t="s">
        <v>2239</v>
      </c>
      <c r="D2434" s="68" t="s">
        <v>2245</v>
      </c>
      <c r="E2434" s="68" t="s">
        <v>1958</v>
      </c>
      <c r="F2434" s="68" t="s">
        <v>1959</v>
      </c>
      <c r="G2434" s="68" t="s">
        <v>1965</v>
      </c>
      <c r="H2434" s="68" t="s">
        <v>1966</v>
      </c>
      <c r="I2434" s="68">
        <v>10</v>
      </c>
      <c r="J2434" s="68" t="s">
        <v>2296</v>
      </c>
      <c r="K2434" s="68">
        <v>1.8</v>
      </c>
      <c r="L2434" s="68">
        <v>0.4</v>
      </c>
      <c r="M2434" s="68" t="s">
        <v>1960</v>
      </c>
      <c r="N2434" s="143">
        <f>IF(対応ガラス検索!$E$2="-","",IF(対応ガラス検索!$E$2&gt;=K2434,MAX($N$2:N2433)+1,""))</f>
        <v>2433</v>
      </c>
      <c r="O2434" s="143">
        <f>IF(対応ガラス検索!$E$2="-","",IF(L2434&lt;=0.65,MAX($O$2:O2433)+1,""))</f>
        <v>2433</v>
      </c>
      <c r="P2434" s="144"/>
      <c r="Q2434" s="145"/>
    </row>
    <row r="2435" spans="1:17" x14ac:dyDescent="0.4">
      <c r="A2435" s="68">
        <v>2434</v>
      </c>
      <c r="B2435" s="68" t="s">
        <v>2295</v>
      </c>
      <c r="C2435" s="68" t="s">
        <v>2239</v>
      </c>
      <c r="D2435" s="68" t="s">
        <v>2245</v>
      </c>
      <c r="E2435" s="68" t="s">
        <v>1958</v>
      </c>
      <c r="F2435" s="68" t="s">
        <v>1959</v>
      </c>
      <c r="G2435" s="68" t="s">
        <v>1965</v>
      </c>
      <c r="H2435" s="68" t="s">
        <v>1966</v>
      </c>
      <c r="I2435" s="68">
        <v>11</v>
      </c>
      <c r="J2435" s="68" t="s">
        <v>2296</v>
      </c>
      <c r="K2435" s="68">
        <v>1.7</v>
      </c>
      <c r="L2435" s="68">
        <v>0.4</v>
      </c>
      <c r="M2435" s="68" t="s">
        <v>1960</v>
      </c>
      <c r="N2435" s="143">
        <f>IF(対応ガラス検索!$E$2="-","",IF(対応ガラス検索!$E$2&gt;=K2435,MAX($N$2:N2434)+1,""))</f>
        <v>2434</v>
      </c>
      <c r="O2435" s="143">
        <f>IF(対応ガラス検索!$E$2="-","",IF(L2435&lt;=0.65,MAX($O$2:O2434)+1,""))</f>
        <v>2434</v>
      </c>
      <c r="P2435" s="144"/>
      <c r="Q2435" s="145"/>
    </row>
    <row r="2436" spans="1:17" x14ac:dyDescent="0.4">
      <c r="A2436" s="68">
        <v>2435</v>
      </c>
      <c r="B2436" s="68" t="s">
        <v>2295</v>
      </c>
      <c r="C2436" s="68" t="s">
        <v>2239</v>
      </c>
      <c r="D2436" s="68" t="s">
        <v>2245</v>
      </c>
      <c r="E2436" s="68" t="s">
        <v>1958</v>
      </c>
      <c r="F2436" s="68" t="s">
        <v>1959</v>
      </c>
      <c r="G2436" s="68" t="s">
        <v>1965</v>
      </c>
      <c r="H2436" s="68" t="s">
        <v>1966</v>
      </c>
      <c r="I2436" s="68">
        <v>12</v>
      </c>
      <c r="J2436" s="68" t="s">
        <v>2296</v>
      </c>
      <c r="K2436" s="142">
        <v>1.6</v>
      </c>
      <c r="L2436" s="68">
        <v>0.4</v>
      </c>
      <c r="M2436" s="68" t="s">
        <v>1960</v>
      </c>
      <c r="N2436" s="143">
        <f>IF(対応ガラス検索!$E$2="-","",IF(対応ガラス検索!$E$2&gt;=K2436,MAX($N$2:N2435)+1,""))</f>
        <v>2435</v>
      </c>
      <c r="O2436" s="143">
        <f>IF(対応ガラス検索!$E$2="-","",IF(L2436&lt;=0.65,MAX($O$2:O2435)+1,""))</f>
        <v>2435</v>
      </c>
      <c r="P2436" s="144"/>
      <c r="Q2436" s="145"/>
    </row>
    <row r="2437" spans="1:17" x14ac:dyDescent="0.4">
      <c r="A2437" s="68">
        <v>2436</v>
      </c>
      <c r="B2437" s="68" t="s">
        <v>2295</v>
      </c>
      <c r="C2437" s="68" t="s">
        <v>2239</v>
      </c>
      <c r="D2437" s="68" t="s">
        <v>2245</v>
      </c>
      <c r="E2437" s="68" t="s">
        <v>1958</v>
      </c>
      <c r="F2437" s="68" t="s">
        <v>1959</v>
      </c>
      <c r="G2437" s="68" t="s">
        <v>1965</v>
      </c>
      <c r="H2437" s="68" t="s">
        <v>1966</v>
      </c>
      <c r="I2437" s="68">
        <v>13</v>
      </c>
      <c r="J2437" s="68" t="s">
        <v>2296</v>
      </c>
      <c r="K2437" s="142">
        <v>1.6</v>
      </c>
      <c r="L2437" s="68">
        <v>0.4</v>
      </c>
      <c r="M2437" s="68" t="s">
        <v>1960</v>
      </c>
      <c r="N2437" s="143">
        <f>IF(対応ガラス検索!$E$2="-","",IF(対応ガラス検索!$E$2&gt;=K2437,MAX($N$2:N2436)+1,""))</f>
        <v>2436</v>
      </c>
      <c r="O2437" s="143">
        <f>IF(対応ガラス検索!$E$2="-","",IF(L2437&lt;=0.65,MAX($O$2:O2436)+1,""))</f>
        <v>2436</v>
      </c>
      <c r="P2437" s="144"/>
      <c r="Q2437" s="145"/>
    </row>
    <row r="2438" spans="1:17" x14ac:dyDescent="0.4">
      <c r="A2438" s="68">
        <v>2437</v>
      </c>
      <c r="B2438" s="68" t="s">
        <v>2295</v>
      </c>
      <c r="C2438" s="68" t="s">
        <v>2239</v>
      </c>
      <c r="D2438" s="68" t="s">
        <v>2245</v>
      </c>
      <c r="E2438" s="68" t="s">
        <v>1958</v>
      </c>
      <c r="F2438" s="68" t="s">
        <v>1959</v>
      </c>
      <c r="G2438" s="68" t="s">
        <v>1965</v>
      </c>
      <c r="H2438" s="68" t="s">
        <v>1966</v>
      </c>
      <c r="I2438" s="68">
        <v>6</v>
      </c>
      <c r="J2438" s="68" t="s">
        <v>2267</v>
      </c>
      <c r="K2438" s="68">
        <v>2</v>
      </c>
      <c r="L2438" s="68">
        <v>0.4</v>
      </c>
      <c r="M2438" s="68" t="s">
        <v>1960</v>
      </c>
      <c r="N2438" s="143">
        <f>IF(対応ガラス検索!$E$2="-","",IF(対応ガラス検索!$E$2&gt;=K2438,MAX($N$2:N2437)+1,""))</f>
        <v>2437</v>
      </c>
      <c r="O2438" s="143">
        <f>IF(対応ガラス検索!$E$2="-","",IF(L2438&lt;=0.65,MAX($O$2:O2437)+1,""))</f>
        <v>2437</v>
      </c>
      <c r="P2438" s="144"/>
      <c r="Q2438" s="145"/>
    </row>
    <row r="2439" spans="1:17" x14ac:dyDescent="0.4">
      <c r="A2439" s="68">
        <v>2438</v>
      </c>
      <c r="B2439" s="68" t="s">
        <v>2295</v>
      </c>
      <c r="C2439" s="68" t="s">
        <v>2239</v>
      </c>
      <c r="D2439" s="68" t="s">
        <v>2245</v>
      </c>
      <c r="E2439" s="68" t="s">
        <v>1958</v>
      </c>
      <c r="F2439" s="68" t="s">
        <v>1959</v>
      </c>
      <c r="G2439" s="68" t="s">
        <v>1965</v>
      </c>
      <c r="H2439" s="68" t="s">
        <v>1966</v>
      </c>
      <c r="I2439" s="68">
        <v>7</v>
      </c>
      <c r="J2439" s="68" t="s">
        <v>2267</v>
      </c>
      <c r="K2439" s="68">
        <v>1.9</v>
      </c>
      <c r="L2439" s="68">
        <v>0.4</v>
      </c>
      <c r="M2439" s="68" t="s">
        <v>1960</v>
      </c>
      <c r="N2439" s="143">
        <f>IF(対応ガラス検索!$E$2="-","",IF(対応ガラス検索!$E$2&gt;=K2439,MAX($N$2:N2438)+1,""))</f>
        <v>2438</v>
      </c>
      <c r="O2439" s="143">
        <f>IF(対応ガラス検索!$E$2="-","",IF(L2439&lt;=0.65,MAX($O$2:O2438)+1,""))</f>
        <v>2438</v>
      </c>
      <c r="P2439" s="144"/>
      <c r="Q2439" s="145"/>
    </row>
    <row r="2440" spans="1:17" x14ac:dyDescent="0.4">
      <c r="A2440" s="68">
        <v>2439</v>
      </c>
      <c r="B2440" s="68" t="s">
        <v>2295</v>
      </c>
      <c r="C2440" s="68" t="s">
        <v>2239</v>
      </c>
      <c r="D2440" s="68" t="s">
        <v>2245</v>
      </c>
      <c r="E2440" s="68" t="s">
        <v>1958</v>
      </c>
      <c r="F2440" s="68" t="s">
        <v>1959</v>
      </c>
      <c r="G2440" s="68" t="s">
        <v>1965</v>
      </c>
      <c r="H2440" s="68" t="s">
        <v>1966</v>
      </c>
      <c r="I2440" s="68">
        <v>8</v>
      </c>
      <c r="J2440" s="68" t="s">
        <v>2267</v>
      </c>
      <c r="K2440" s="68">
        <v>1.7</v>
      </c>
      <c r="L2440" s="68">
        <v>0.4</v>
      </c>
      <c r="M2440" s="68" t="s">
        <v>1960</v>
      </c>
      <c r="N2440" s="143">
        <f>IF(対応ガラス検索!$E$2="-","",IF(対応ガラス検索!$E$2&gt;=K2440,MAX($N$2:N2439)+1,""))</f>
        <v>2439</v>
      </c>
      <c r="O2440" s="143">
        <f>IF(対応ガラス検索!$E$2="-","",IF(L2440&lt;=0.65,MAX($O$2:O2439)+1,""))</f>
        <v>2439</v>
      </c>
      <c r="P2440" s="144"/>
      <c r="Q2440" s="145"/>
    </row>
    <row r="2441" spans="1:17" x14ac:dyDescent="0.4">
      <c r="A2441" s="68">
        <v>2440</v>
      </c>
      <c r="B2441" s="68" t="s">
        <v>2295</v>
      </c>
      <c r="C2441" s="68" t="s">
        <v>2239</v>
      </c>
      <c r="D2441" s="68" t="s">
        <v>2245</v>
      </c>
      <c r="E2441" s="68" t="s">
        <v>1958</v>
      </c>
      <c r="F2441" s="68" t="s">
        <v>1959</v>
      </c>
      <c r="G2441" s="68" t="s">
        <v>1965</v>
      </c>
      <c r="H2441" s="68" t="s">
        <v>1966</v>
      </c>
      <c r="I2441" s="68">
        <v>9</v>
      </c>
      <c r="J2441" s="68" t="s">
        <v>2267</v>
      </c>
      <c r="K2441" s="68">
        <v>1.6</v>
      </c>
      <c r="L2441" s="68">
        <v>0.4</v>
      </c>
      <c r="M2441" s="68" t="s">
        <v>1960</v>
      </c>
      <c r="N2441" s="143">
        <f>IF(対応ガラス検索!$E$2="-","",IF(対応ガラス検索!$E$2&gt;=K2441,MAX($N$2:N2440)+1,""))</f>
        <v>2440</v>
      </c>
      <c r="O2441" s="143">
        <f>IF(対応ガラス検索!$E$2="-","",IF(L2441&lt;=0.65,MAX($O$2:O2440)+1,""))</f>
        <v>2440</v>
      </c>
      <c r="P2441" s="144"/>
      <c r="Q2441" s="145"/>
    </row>
    <row r="2442" spans="1:17" x14ac:dyDescent="0.4">
      <c r="A2442" s="68">
        <v>2441</v>
      </c>
      <c r="B2442" s="68" t="s">
        <v>2295</v>
      </c>
      <c r="C2442" s="68" t="s">
        <v>2239</v>
      </c>
      <c r="D2442" s="68" t="s">
        <v>2245</v>
      </c>
      <c r="E2442" s="68" t="s">
        <v>1958</v>
      </c>
      <c r="F2442" s="68" t="s">
        <v>1959</v>
      </c>
      <c r="G2442" s="68" t="s">
        <v>1965</v>
      </c>
      <c r="H2442" s="68" t="s">
        <v>1966</v>
      </c>
      <c r="I2442" s="68">
        <v>10</v>
      </c>
      <c r="J2442" s="68" t="s">
        <v>2267</v>
      </c>
      <c r="K2442" s="68">
        <v>1.5</v>
      </c>
      <c r="L2442" s="68">
        <v>0.4</v>
      </c>
      <c r="M2442" s="68" t="s">
        <v>1960</v>
      </c>
      <c r="N2442" s="143">
        <f>IF(対応ガラス検索!$E$2="-","",IF(対応ガラス検索!$E$2&gt;=K2442,MAX($N$2:N2441)+1,""))</f>
        <v>2441</v>
      </c>
      <c r="O2442" s="143">
        <f>IF(対応ガラス検索!$E$2="-","",IF(L2442&lt;=0.65,MAX($O$2:O2441)+1,""))</f>
        <v>2441</v>
      </c>
      <c r="P2442" s="144"/>
      <c r="Q2442" s="145"/>
    </row>
    <row r="2443" spans="1:17" x14ac:dyDescent="0.4">
      <c r="A2443" s="68">
        <v>2442</v>
      </c>
      <c r="B2443" s="68" t="s">
        <v>2295</v>
      </c>
      <c r="C2443" s="68" t="s">
        <v>2239</v>
      </c>
      <c r="D2443" s="68" t="s">
        <v>2245</v>
      </c>
      <c r="E2443" s="68" t="s">
        <v>1958</v>
      </c>
      <c r="F2443" s="68" t="s">
        <v>1959</v>
      </c>
      <c r="G2443" s="68" t="s">
        <v>1965</v>
      </c>
      <c r="H2443" s="68" t="s">
        <v>1966</v>
      </c>
      <c r="I2443" s="68">
        <v>11</v>
      </c>
      <c r="J2443" s="68" t="s">
        <v>2267</v>
      </c>
      <c r="K2443" s="68">
        <v>1.4</v>
      </c>
      <c r="L2443" s="68">
        <v>0.4</v>
      </c>
      <c r="M2443" s="68" t="s">
        <v>1960</v>
      </c>
      <c r="N2443" s="143">
        <f>IF(対応ガラス検索!$E$2="-","",IF(対応ガラス検索!$E$2&gt;=K2443,MAX($N$2:N2442)+1,""))</f>
        <v>2442</v>
      </c>
      <c r="O2443" s="143">
        <f>IF(対応ガラス検索!$E$2="-","",IF(L2443&lt;=0.65,MAX($O$2:O2442)+1,""))</f>
        <v>2442</v>
      </c>
      <c r="P2443" s="144"/>
      <c r="Q2443" s="145"/>
    </row>
    <row r="2444" spans="1:17" x14ac:dyDescent="0.4">
      <c r="A2444" s="68">
        <v>2443</v>
      </c>
      <c r="B2444" s="68" t="s">
        <v>2295</v>
      </c>
      <c r="C2444" s="68" t="s">
        <v>2239</v>
      </c>
      <c r="D2444" s="68" t="s">
        <v>2245</v>
      </c>
      <c r="E2444" s="68" t="s">
        <v>1958</v>
      </c>
      <c r="F2444" s="68" t="s">
        <v>1959</v>
      </c>
      <c r="G2444" s="68" t="s">
        <v>1965</v>
      </c>
      <c r="H2444" s="68" t="s">
        <v>1966</v>
      </c>
      <c r="I2444" s="68">
        <v>12</v>
      </c>
      <c r="J2444" s="68" t="s">
        <v>2267</v>
      </c>
      <c r="K2444" s="68">
        <v>1.3</v>
      </c>
      <c r="L2444" s="68">
        <v>0.4</v>
      </c>
      <c r="M2444" s="68" t="s">
        <v>1960</v>
      </c>
      <c r="N2444" s="143">
        <f>IF(対応ガラス検索!$E$2="-","",IF(対応ガラス検索!$E$2&gt;=K2444,MAX($N$2:N2443)+1,""))</f>
        <v>2443</v>
      </c>
      <c r="O2444" s="143">
        <f>IF(対応ガラス検索!$E$2="-","",IF(L2444&lt;=0.65,MAX($O$2:O2443)+1,""))</f>
        <v>2443</v>
      </c>
      <c r="P2444" s="144"/>
      <c r="Q2444" s="145"/>
    </row>
    <row r="2445" spans="1:17" x14ac:dyDescent="0.4">
      <c r="A2445" s="68">
        <v>2444</v>
      </c>
      <c r="B2445" s="68" t="s">
        <v>2295</v>
      </c>
      <c r="C2445" s="68" t="s">
        <v>2239</v>
      </c>
      <c r="D2445" s="68" t="s">
        <v>2245</v>
      </c>
      <c r="E2445" s="68" t="s">
        <v>1958</v>
      </c>
      <c r="F2445" s="68" t="s">
        <v>1959</v>
      </c>
      <c r="G2445" s="68" t="s">
        <v>1965</v>
      </c>
      <c r="H2445" s="68" t="s">
        <v>1966</v>
      </c>
      <c r="I2445" s="68">
        <v>13</v>
      </c>
      <c r="J2445" s="68" t="s">
        <v>2267</v>
      </c>
      <c r="K2445" s="68">
        <v>1.2</v>
      </c>
      <c r="L2445" s="68">
        <v>0.4</v>
      </c>
      <c r="M2445" s="68" t="s">
        <v>1960</v>
      </c>
      <c r="N2445" s="143">
        <f>IF(対応ガラス検索!$E$2="-","",IF(対応ガラス検索!$E$2&gt;=K2445,MAX($N$2:N2444)+1,""))</f>
        <v>2444</v>
      </c>
      <c r="O2445" s="143">
        <f>IF(対応ガラス検索!$E$2="-","",IF(L2445&lt;=0.65,MAX($O$2:O2444)+1,""))</f>
        <v>2444</v>
      </c>
      <c r="P2445" s="144"/>
      <c r="Q2445" s="145"/>
    </row>
    <row r="2446" spans="1:17" x14ac:dyDescent="0.4">
      <c r="A2446" s="68">
        <v>2445</v>
      </c>
      <c r="B2446" s="68" t="s">
        <v>2295</v>
      </c>
      <c r="C2446" s="68" t="s">
        <v>2239</v>
      </c>
      <c r="D2446" s="68" t="s">
        <v>2246</v>
      </c>
      <c r="E2446" s="68" t="s">
        <v>1958</v>
      </c>
      <c r="F2446" s="68" t="s">
        <v>1959</v>
      </c>
      <c r="G2446" s="68" t="s">
        <v>2010</v>
      </c>
      <c r="H2446" s="68" t="s">
        <v>2011</v>
      </c>
      <c r="I2446" s="68">
        <v>6</v>
      </c>
      <c r="J2446" s="68" t="s">
        <v>2296</v>
      </c>
      <c r="K2446" s="68">
        <v>2.5</v>
      </c>
      <c r="L2446" s="68">
        <v>0.4</v>
      </c>
      <c r="M2446" s="68" t="s">
        <v>1960</v>
      </c>
      <c r="N2446" s="143">
        <f>IF(対応ガラス検索!$E$2="-","",IF(対応ガラス検索!$E$2&gt;=K2446,MAX($N$2:N2445)+1,""))</f>
        <v>2445</v>
      </c>
      <c r="O2446" s="143">
        <f>IF(対応ガラス検索!$E$2="-","",IF(L2446&lt;=0.65,MAX($O$2:O2445)+1,""))</f>
        <v>2445</v>
      </c>
      <c r="P2446" s="144"/>
      <c r="Q2446" s="145"/>
    </row>
    <row r="2447" spans="1:17" x14ac:dyDescent="0.4">
      <c r="A2447" s="68">
        <v>2446</v>
      </c>
      <c r="B2447" s="68" t="s">
        <v>2295</v>
      </c>
      <c r="C2447" s="68" t="s">
        <v>2239</v>
      </c>
      <c r="D2447" s="68" t="s">
        <v>2246</v>
      </c>
      <c r="E2447" s="68" t="s">
        <v>1958</v>
      </c>
      <c r="F2447" s="68" t="s">
        <v>1959</v>
      </c>
      <c r="G2447" s="68" t="s">
        <v>2010</v>
      </c>
      <c r="H2447" s="68" t="s">
        <v>2011</v>
      </c>
      <c r="I2447" s="68">
        <v>7</v>
      </c>
      <c r="J2447" s="68" t="s">
        <v>2296</v>
      </c>
      <c r="K2447" s="68">
        <v>2.2999999999999998</v>
      </c>
      <c r="L2447" s="68">
        <v>0.4</v>
      </c>
      <c r="M2447" s="68" t="s">
        <v>1960</v>
      </c>
      <c r="N2447" s="143">
        <f>IF(対応ガラス検索!$E$2="-","",IF(対応ガラス検索!$E$2&gt;=K2447,MAX($N$2:N2446)+1,""))</f>
        <v>2446</v>
      </c>
      <c r="O2447" s="143">
        <f>IF(対応ガラス検索!$E$2="-","",IF(L2447&lt;=0.65,MAX($O$2:O2446)+1,""))</f>
        <v>2446</v>
      </c>
      <c r="P2447" s="144"/>
      <c r="Q2447" s="145"/>
    </row>
    <row r="2448" spans="1:17" x14ac:dyDescent="0.4">
      <c r="A2448" s="68">
        <v>2447</v>
      </c>
      <c r="B2448" s="68" t="s">
        <v>2295</v>
      </c>
      <c r="C2448" s="68" t="s">
        <v>2239</v>
      </c>
      <c r="D2448" s="68" t="s">
        <v>2246</v>
      </c>
      <c r="E2448" s="68" t="s">
        <v>1958</v>
      </c>
      <c r="F2448" s="68" t="s">
        <v>1959</v>
      </c>
      <c r="G2448" s="68" t="s">
        <v>2010</v>
      </c>
      <c r="H2448" s="68" t="s">
        <v>2011</v>
      </c>
      <c r="I2448" s="68">
        <v>8</v>
      </c>
      <c r="J2448" s="68" t="s">
        <v>2296</v>
      </c>
      <c r="K2448" s="68">
        <v>2.1</v>
      </c>
      <c r="L2448" s="68">
        <v>0.4</v>
      </c>
      <c r="M2448" s="68" t="s">
        <v>1960</v>
      </c>
      <c r="N2448" s="143">
        <f>IF(対応ガラス検索!$E$2="-","",IF(対応ガラス検索!$E$2&gt;=K2448,MAX($N$2:N2447)+1,""))</f>
        <v>2447</v>
      </c>
      <c r="O2448" s="143">
        <f>IF(対応ガラス検索!$E$2="-","",IF(L2448&lt;=0.65,MAX($O$2:O2447)+1,""))</f>
        <v>2447</v>
      </c>
      <c r="P2448" s="144"/>
      <c r="Q2448" s="145"/>
    </row>
    <row r="2449" spans="1:17" x14ac:dyDescent="0.4">
      <c r="A2449" s="68">
        <v>2448</v>
      </c>
      <c r="B2449" s="68" t="s">
        <v>2295</v>
      </c>
      <c r="C2449" s="68" t="s">
        <v>2239</v>
      </c>
      <c r="D2449" s="68" t="s">
        <v>2246</v>
      </c>
      <c r="E2449" s="68" t="s">
        <v>1958</v>
      </c>
      <c r="F2449" s="68" t="s">
        <v>1959</v>
      </c>
      <c r="G2449" s="68" t="s">
        <v>2010</v>
      </c>
      <c r="H2449" s="68" t="s">
        <v>2011</v>
      </c>
      <c r="I2449" s="68">
        <v>9</v>
      </c>
      <c r="J2449" s="68" t="s">
        <v>2296</v>
      </c>
      <c r="K2449" s="68">
        <v>2</v>
      </c>
      <c r="L2449" s="68">
        <v>0.4</v>
      </c>
      <c r="M2449" s="68" t="s">
        <v>1960</v>
      </c>
      <c r="N2449" s="143">
        <f>IF(対応ガラス検索!$E$2="-","",IF(対応ガラス検索!$E$2&gt;=K2449,MAX($N$2:N2448)+1,""))</f>
        <v>2448</v>
      </c>
      <c r="O2449" s="143">
        <f>IF(対応ガラス検索!$E$2="-","",IF(L2449&lt;=0.65,MAX($O$2:O2448)+1,""))</f>
        <v>2448</v>
      </c>
      <c r="P2449" s="144"/>
      <c r="Q2449" s="145"/>
    </row>
    <row r="2450" spans="1:17" x14ac:dyDescent="0.4">
      <c r="A2450" s="68">
        <v>2449</v>
      </c>
      <c r="B2450" s="68" t="s">
        <v>2295</v>
      </c>
      <c r="C2450" s="68" t="s">
        <v>2239</v>
      </c>
      <c r="D2450" s="68" t="s">
        <v>2246</v>
      </c>
      <c r="E2450" s="68" t="s">
        <v>1958</v>
      </c>
      <c r="F2450" s="68" t="s">
        <v>1959</v>
      </c>
      <c r="G2450" s="68" t="s">
        <v>2010</v>
      </c>
      <c r="H2450" s="68" t="s">
        <v>2011</v>
      </c>
      <c r="I2450" s="68">
        <v>10</v>
      </c>
      <c r="J2450" s="68" t="s">
        <v>2296</v>
      </c>
      <c r="K2450" s="68">
        <v>1.8</v>
      </c>
      <c r="L2450" s="68">
        <v>0.4</v>
      </c>
      <c r="M2450" s="68" t="s">
        <v>1960</v>
      </c>
      <c r="N2450" s="143">
        <f>IF(対応ガラス検索!$E$2="-","",IF(対応ガラス検索!$E$2&gt;=K2450,MAX($N$2:N2449)+1,""))</f>
        <v>2449</v>
      </c>
      <c r="O2450" s="143">
        <f>IF(対応ガラス検索!$E$2="-","",IF(L2450&lt;=0.65,MAX($O$2:O2449)+1,""))</f>
        <v>2449</v>
      </c>
      <c r="P2450" s="144"/>
      <c r="Q2450" s="145"/>
    </row>
    <row r="2451" spans="1:17" x14ac:dyDescent="0.4">
      <c r="A2451" s="68">
        <v>2450</v>
      </c>
      <c r="B2451" s="68" t="s">
        <v>2295</v>
      </c>
      <c r="C2451" s="68" t="s">
        <v>2239</v>
      </c>
      <c r="D2451" s="68" t="s">
        <v>2246</v>
      </c>
      <c r="E2451" s="68" t="s">
        <v>1958</v>
      </c>
      <c r="F2451" s="68" t="s">
        <v>1959</v>
      </c>
      <c r="G2451" s="68" t="s">
        <v>2010</v>
      </c>
      <c r="H2451" s="68" t="s">
        <v>2011</v>
      </c>
      <c r="I2451" s="68">
        <v>11</v>
      </c>
      <c r="J2451" s="68" t="s">
        <v>2296</v>
      </c>
      <c r="K2451" s="142">
        <v>1.7</v>
      </c>
      <c r="L2451" s="68">
        <v>0.4</v>
      </c>
      <c r="M2451" s="68" t="s">
        <v>1960</v>
      </c>
      <c r="N2451" s="143">
        <f>IF(対応ガラス検索!$E$2="-","",IF(対応ガラス検索!$E$2&gt;=K2451,MAX($N$2:N2450)+1,""))</f>
        <v>2450</v>
      </c>
      <c r="O2451" s="143">
        <f>IF(対応ガラス検索!$E$2="-","",IF(L2451&lt;=0.65,MAX($O$2:O2450)+1,""))</f>
        <v>2450</v>
      </c>
      <c r="P2451" s="144"/>
      <c r="Q2451" s="145"/>
    </row>
    <row r="2452" spans="1:17" x14ac:dyDescent="0.4">
      <c r="A2452" s="68">
        <v>2451</v>
      </c>
      <c r="B2452" s="68" t="s">
        <v>2295</v>
      </c>
      <c r="C2452" s="68" t="s">
        <v>2239</v>
      </c>
      <c r="D2452" s="68" t="s">
        <v>2246</v>
      </c>
      <c r="E2452" s="68" t="s">
        <v>1958</v>
      </c>
      <c r="F2452" s="68" t="s">
        <v>1959</v>
      </c>
      <c r="G2452" s="68" t="s">
        <v>2010</v>
      </c>
      <c r="H2452" s="68" t="s">
        <v>2011</v>
      </c>
      <c r="I2452" s="68">
        <v>12</v>
      </c>
      <c r="J2452" s="68" t="s">
        <v>2296</v>
      </c>
      <c r="K2452" s="68">
        <v>1.6</v>
      </c>
      <c r="L2452" s="68">
        <v>0.4</v>
      </c>
      <c r="M2452" s="68" t="s">
        <v>1960</v>
      </c>
      <c r="N2452" s="143">
        <f>IF(対応ガラス検索!$E$2="-","",IF(対応ガラス検索!$E$2&gt;=K2452,MAX($N$2:N2451)+1,""))</f>
        <v>2451</v>
      </c>
      <c r="O2452" s="143">
        <f>IF(対応ガラス検索!$E$2="-","",IF(L2452&lt;=0.65,MAX($O$2:O2451)+1,""))</f>
        <v>2451</v>
      </c>
      <c r="P2452" s="144"/>
      <c r="Q2452" s="145"/>
    </row>
    <row r="2453" spans="1:17" x14ac:dyDescent="0.4">
      <c r="A2453" s="68">
        <v>2452</v>
      </c>
      <c r="B2453" s="68" t="s">
        <v>2295</v>
      </c>
      <c r="C2453" s="68" t="s">
        <v>2239</v>
      </c>
      <c r="D2453" s="68" t="s">
        <v>2246</v>
      </c>
      <c r="E2453" s="68" t="s">
        <v>1958</v>
      </c>
      <c r="F2453" s="68" t="s">
        <v>1959</v>
      </c>
      <c r="G2453" s="68" t="s">
        <v>2010</v>
      </c>
      <c r="H2453" s="68" t="s">
        <v>2011</v>
      </c>
      <c r="I2453" s="68">
        <v>13</v>
      </c>
      <c r="J2453" s="68" t="s">
        <v>2296</v>
      </c>
      <c r="K2453" s="68">
        <v>1.6</v>
      </c>
      <c r="L2453" s="68">
        <v>0.4</v>
      </c>
      <c r="M2453" s="68" t="s">
        <v>1960</v>
      </c>
      <c r="N2453" s="143">
        <f>IF(対応ガラス検索!$E$2="-","",IF(対応ガラス検索!$E$2&gt;=K2453,MAX($N$2:N2452)+1,""))</f>
        <v>2452</v>
      </c>
      <c r="O2453" s="143">
        <f>IF(対応ガラス検索!$E$2="-","",IF(L2453&lt;=0.65,MAX($O$2:O2452)+1,""))</f>
        <v>2452</v>
      </c>
      <c r="P2453" s="144"/>
      <c r="Q2453" s="145"/>
    </row>
    <row r="2454" spans="1:17" x14ac:dyDescent="0.4">
      <c r="A2454" s="68">
        <v>2453</v>
      </c>
      <c r="B2454" s="68" t="s">
        <v>2295</v>
      </c>
      <c r="C2454" s="68" t="s">
        <v>2239</v>
      </c>
      <c r="D2454" s="68" t="s">
        <v>2246</v>
      </c>
      <c r="E2454" s="68" t="s">
        <v>1958</v>
      </c>
      <c r="F2454" s="68" t="s">
        <v>1959</v>
      </c>
      <c r="G2454" s="68" t="s">
        <v>2010</v>
      </c>
      <c r="H2454" s="68" t="s">
        <v>2011</v>
      </c>
      <c r="I2454" s="68">
        <v>6</v>
      </c>
      <c r="J2454" s="68" t="s">
        <v>2267</v>
      </c>
      <c r="K2454" s="68">
        <v>2</v>
      </c>
      <c r="L2454" s="68">
        <v>0.4</v>
      </c>
      <c r="M2454" s="68" t="s">
        <v>1960</v>
      </c>
      <c r="N2454" s="143">
        <f>IF(対応ガラス検索!$E$2="-","",IF(対応ガラス検索!$E$2&gt;=K2454,MAX($N$2:N2453)+1,""))</f>
        <v>2453</v>
      </c>
      <c r="O2454" s="143">
        <f>IF(対応ガラス検索!$E$2="-","",IF(L2454&lt;=0.65,MAX($O$2:O2453)+1,""))</f>
        <v>2453</v>
      </c>
      <c r="P2454" s="144"/>
      <c r="Q2454" s="145"/>
    </row>
    <row r="2455" spans="1:17" x14ac:dyDescent="0.4">
      <c r="A2455" s="68">
        <v>2454</v>
      </c>
      <c r="B2455" s="68" t="s">
        <v>2295</v>
      </c>
      <c r="C2455" s="68" t="s">
        <v>2239</v>
      </c>
      <c r="D2455" s="68" t="s">
        <v>2246</v>
      </c>
      <c r="E2455" s="68" t="s">
        <v>1958</v>
      </c>
      <c r="F2455" s="68" t="s">
        <v>1959</v>
      </c>
      <c r="G2455" s="68" t="s">
        <v>2010</v>
      </c>
      <c r="H2455" s="68" t="s">
        <v>2011</v>
      </c>
      <c r="I2455" s="68">
        <v>7</v>
      </c>
      <c r="J2455" s="68" t="s">
        <v>2267</v>
      </c>
      <c r="K2455" s="68">
        <v>1.9</v>
      </c>
      <c r="L2455" s="68">
        <v>0.4</v>
      </c>
      <c r="M2455" s="68" t="s">
        <v>1960</v>
      </c>
      <c r="N2455" s="143">
        <f>IF(対応ガラス検索!$E$2="-","",IF(対応ガラス検索!$E$2&gt;=K2455,MAX($N$2:N2454)+1,""))</f>
        <v>2454</v>
      </c>
      <c r="O2455" s="143">
        <f>IF(対応ガラス検索!$E$2="-","",IF(L2455&lt;=0.65,MAX($O$2:O2454)+1,""))</f>
        <v>2454</v>
      </c>
      <c r="P2455" s="144"/>
      <c r="Q2455" s="145"/>
    </row>
    <row r="2456" spans="1:17" x14ac:dyDescent="0.4">
      <c r="A2456" s="68">
        <v>2455</v>
      </c>
      <c r="B2456" s="68" t="s">
        <v>2295</v>
      </c>
      <c r="C2456" s="68" t="s">
        <v>2239</v>
      </c>
      <c r="D2456" s="68" t="s">
        <v>2246</v>
      </c>
      <c r="E2456" s="68" t="s">
        <v>1958</v>
      </c>
      <c r="F2456" s="68" t="s">
        <v>1959</v>
      </c>
      <c r="G2456" s="68" t="s">
        <v>2010</v>
      </c>
      <c r="H2456" s="68" t="s">
        <v>2011</v>
      </c>
      <c r="I2456" s="68">
        <v>8</v>
      </c>
      <c r="J2456" s="68" t="s">
        <v>2267</v>
      </c>
      <c r="K2456" s="68">
        <v>1.7</v>
      </c>
      <c r="L2456" s="68">
        <v>0.4</v>
      </c>
      <c r="M2456" s="68" t="s">
        <v>1960</v>
      </c>
      <c r="N2456" s="143">
        <f>IF(対応ガラス検索!$E$2="-","",IF(対応ガラス検索!$E$2&gt;=K2456,MAX($N$2:N2455)+1,""))</f>
        <v>2455</v>
      </c>
      <c r="O2456" s="143">
        <f>IF(対応ガラス検索!$E$2="-","",IF(L2456&lt;=0.65,MAX($O$2:O2455)+1,""))</f>
        <v>2455</v>
      </c>
      <c r="P2456" s="144"/>
      <c r="Q2456" s="145"/>
    </row>
    <row r="2457" spans="1:17" x14ac:dyDescent="0.4">
      <c r="A2457" s="68">
        <v>2456</v>
      </c>
      <c r="B2457" s="68" t="s">
        <v>2295</v>
      </c>
      <c r="C2457" s="68" t="s">
        <v>2239</v>
      </c>
      <c r="D2457" s="68" t="s">
        <v>2246</v>
      </c>
      <c r="E2457" s="68" t="s">
        <v>1958</v>
      </c>
      <c r="F2457" s="68" t="s">
        <v>1959</v>
      </c>
      <c r="G2457" s="68" t="s">
        <v>2010</v>
      </c>
      <c r="H2457" s="68" t="s">
        <v>2011</v>
      </c>
      <c r="I2457" s="68">
        <v>9</v>
      </c>
      <c r="J2457" s="68" t="s">
        <v>2267</v>
      </c>
      <c r="K2457" s="68">
        <v>1.6</v>
      </c>
      <c r="L2457" s="68">
        <v>0.4</v>
      </c>
      <c r="M2457" s="68" t="s">
        <v>1960</v>
      </c>
      <c r="N2457" s="143">
        <f>IF(対応ガラス検索!$E$2="-","",IF(対応ガラス検索!$E$2&gt;=K2457,MAX($N$2:N2456)+1,""))</f>
        <v>2456</v>
      </c>
      <c r="O2457" s="143">
        <f>IF(対応ガラス検索!$E$2="-","",IF(L2457&lt;=0.65,MAX($O$2:O2456)+1,""))</f>
        <v>2456</v>
      </c>
      <c r="P2457" s="144"/>
      <c r="Q2457" s="145"/>
    </row>
    <row r="2458" spans="1:17" x14ac:dyDescent="0.4">
      <c r="A2458" s="68">
        <v>2457</v>
      </c>
      <c r="B2458" s="68" t="s">
        <v>2295</v>
      </c>
      <c r="C2458" s="68" t="s">
        <v>2239</v>
      </c>
      <c r="D2458" s="68" t="s">
        <v>2246</v>
      </c>
      <c r="E2458" s="68" t="s">
        <v>1958</v>
      </c>
      <c r="F2458" s="68" t="s">
        <v>1959</v>
      </c>
      <c r="G2458" s="68" t="s">
        <v>2010</v>
      </c>
      <c r="H2458" s="68" t="s">
        <v>2011</v>
      </c>
      <c r="I2458" s="68">
        <v>10</v>
      </c>
      <c r="J2458" s="68" t="s">
        <v>2267</v>
      </c>
      <c r="K2458" s="68">
        <v>1.5</v>
      </c>
      <c r="L2458" s="68">
        <v>0.39</v>
      </c>
      <c r="M2458" s="68" t="s">
        <v>1960</v>
      </c>
      <c r="N2458" s="143">
        <f>IF(対応ガラス検索!$E$2="-","",IF(対応ガラス検索!$E$2&gt;=K2458,MAX($N$2:N2457)+1,""))</f>
        <v>2457</v>
      </c>
      <c r="O2458" s="143">
        <f>IF(対応ガラス検索!$E$2="-","",IF(L2458&lt;=0.65,MAX($O$2:O2457)+1,""))</f>
        <v>2457</v>
      </c>
      <c r="P2458" s="144"/>
      <c r="Q2458" s="145"/>
    </row>
    <row r="2459" spans="1:17" x14ac:dyDescent="0.4">
      <c r="A2459" s="68">
        <v>2458</v>
      </c>
      <c r="B2459" s="68" t="s">
        <v>2295</v>
      </c>
      <c r="C2459" s="68" t="s">
        <v>2239</v>
      </c>
      <c r="D2459" s="68" t="s">
        <v>2246</v>
      </c>
      <c r="E2459" s="68" t="s">
        <v>1958</v>
      </c>
      <c r="F2459" s="68" t="s">
        <v>1959</v>
      </c>
      <c r="G2459" s="68" t="s">
        <v>2010</v>
      </c>
      <c r="H2459" s="68" t="s">
        <v>2011</v>
      </c>
      <c r="I2459" s="68">
        <v>11</v>
      </c>
      <c r="J2459" s="68" t="s">
        <v>2267</v>
      </c>
      <c r="K2459" s="68">
        <v>1.4</v>
      </c>
      <c r="L2459" s="68">
        <v>0.39</v>
      </c>
      <c r="M2459" s="68" t="s">
        <v>1960</v>
      </c>
      <c r="N2459" s="143">
        <f>IF(対応ガラス検索!$E$2="-","",IF(対応ガラス検索!$E$2&gt;=K2459,MAX($N$2:N2458)+1,""))</f>
        <v>2458</v>
      </c>
      <c r="O2459" s="143">
        <f>IF(対応ガラス検索!$E$2="-","",IF(L2459&lt;=0.65,MAX($O$2:O2458)+1,""))</f>
        <v>2458</v>
      </c>
      <c r="P2459" s="144"/>
      <c r="Q2459" s="145"/>
    </row>
    <row r="2460" spans="1:17" x14ac:dyDescent="0.4">
      <c r="A2460" s="68">
        <v>2459</v>
      </c>
      <c r="B2460" s="68" t="s">
        <v>2295</v>
      </c>
      <c r="C2460" s="68" t="s">
        <v>2239</v>
      </c>
      <c r="D2460" s="68" t="s">
        <v>2246</v>
      </c>
      <c r="E2460" s="68" t="s">
        <v>1958</v>
      </c>
      <c r="F2460" s="68" t="s">
        <v>1959</v>
      </c>
      <c r="G2460" s="68" t="s">
        <v>2010</v>
      </c>
      <c r="H2460" s="68" t="s">
        <v>2011</v>
      </c>
      <c r="I2460" s="68">
        <v>12</v>
      </c>
      <c r="J2460" s="68" t="s">
        <v>2267</v>
      </c>
      <c r="K2460" s="68">
        <v>1.3</v>
      </c>
      <c r="L2460" s="68">
        <v>0.39</v>
      </c>
      <c r="M2460" s="68" t="s">
        <v>1960</v>
      </c>
      <c r="N2460" s="143">
        <f>IF(対応ガラス検索!$E$2="-","",IF(対応ガラス検索!$E$2&gt;=K2460,MAX($N$2:N2459)+1,""))</f>
        <v>2459</v>
      </c>
      <c r="O2460" s="143">
        <f>IF(対応ガラス検索!$E$2="-","",IF(L2460&lt;=0.65,MAX($O$2:O2459)+1,""))</f>
        <v>2459</v>
      </c>
      <c r="P2460" s="144"/>
      <c r="Q2460" s="145"/>
    </row>
    <row r="2461" spans="1:17" x14ac:dyDescent="0.4">
      <c r="A2461" s="68">
        <v>2460</v>
      </c>
      <c r="B2461" s="68" t="s">
        <v>2295</v>
      </c>
      <c r="C2461" s="68" t="s">
        <v>2239</v>
      </c>
      <c r="D2461" s="68" t="s">
        <v>2246</v>
      </c>
      <c r="E2461" s="68" t="s">
        <v>1958</v>
      </c>
      <c r="F2461" s="68" t="s">
        <v>1959</v>
      </c>
      <c r="G2461" s="68" t="s">
        <v>2010</v>
      </c>
      <c r="H2461" s="68" t="s">
        <v>2011</v>
      </c>
      <c r="I2461" s="68">
        <v>13</v>
      </c>
      <c r="J2461" s="68" t="s">
        <v>2267</v>
      </c>
      <c r="K2461" s="68">
        <v>1.2</v>
      </c>
      <c r="L2461" s="68">
        <v>0.39</v>
      </c>
      <c r="M2461" s="68" t="s">
        <v>1960</v>
      </c>
      <c r="N2461" s="143">
        <f>IF(対応ガラス検索!$E$2="-","",IF(対応ガラス検索!$E$2&gt;=K2461,MAX($N$2:N2460)+1,""))</f>
        <v>2460</v>
      </c>
      <c r="O2461" s="143">
        <f>IF(対応ガラス検索!$E$2="-","",IF(L2461&lt;=0.65,MAX($O$2:O2460)+1,""))</f>
        <v>2460</v>
      </c>
      <c r="P2461" s="144"/>
      <c r="Q2461" s="145"/>
    </row>
    <row r="2462" spans="1:17" x14ac:dyDescent="0.4">
      <c r="A2462" s="68">
        <v>2461</v>
      </c>
      <c r="B2462" s="68" t="s">
        <v>2295</v>
      </c>
      <c r="C2462" s="68" t="s">
        <v>2239</v>
      </c>
      <c r="D2462" s="68" t="s">
        <v>2004</v>
      </c>
      <c r="E2462" s="68" t="s">
        <v>1962</v>
      </c>
      <c r="F2462" s="68" t="s">
        <v>1963</v>
      </c>
      <c r="G2462" s="68" t="s">
        <v>1958</v>
      </c>
      <c r="H2462" s="68" t="s">
        <v>1959</v>
      </c>
      <c r="I2462" s="68">
        <v>6</v>
      </c>
      <c r="J2462" s="68" t="s">
        <v>2296</v>
      </c>
      <c r="K2462" s="68">
        <v>2.5</v>
      </c>
      <c r="L2462" s="68">
        <v>0.41</v>
      </c>
      <c r="M2462" s="68" t="s">
        <v>1960</v>
      </c>
      <c r="N2462" s="143">
        <f>IF(対応ガラス検索!$E$2="-","",IF(対応ガラス検索!$E$2&gt;=K2462,MAX($N$2:N2461)+1,""))</f>
        <v>2461</v>
      </c>
      <c r="O2462" s="143">
        <f>IF(対応ガラス検索!$E$2="-","",IF(L2462&lt;=0.65,MAX($O$2:O2461)+1,""))</f>
        <v>2461</v>
      </c>
      <c r="P2462" s="144"/>
      <c r="Q2462" s="145"/>
    </row>
    <row r="2463" spans="1:17" x14ac:dyDescent="0.4">
      <c r="A2463" s="68">
        <v>2462</v>
      </c>
      <c r="B2463" s="68" t="s">
        <v>2295</v>
      </c>
      <c r="C2463" s="68" t="s">
        <v>2239</v>
      </c>
      <c r="D2463" s="68" t="s">
        <v>2004</v>
      </c>
      <c r="E2463" s="68" t="s">
        <v>1962</v>
      </c>
      <c r="F2463" s="68" t="s">
        <v>1963</v>
      </c>
      <c r="G2463" s="68" t="s">
        <v>1958</v>
      </c>
      <c r="H2463" s="68" t="s">
        <v>1959</v>
      </c>
      <c r="I2463" s="68">
        <v>7</v>
      </c>
      <c r="J2463" s="68" t="s">
        <v>2296</v>
      </c>
      <c r="K2463" s="68">
        <v>2.2999999999999998</v>
      </c>
      <c r="L2463" s="68">
        <v>0.41</v>
      </c>
      <c r="M2463" s="68" t="s">
        <v>1960</v>
      </c>
      <c r="N2463" s="143">
        <f>IF(対応ガラス検索!$E$2="-","",IF(対応ガラス検索!$E$2&gt;=K2463,MAX($N$2:N2462)+1,""))</f>
        <v>2462</v>
      </c>
      <c r="O2463" s="143">
        <f>IF(対応ガラス検索!$E$2="-","",IF(L2463&lt;=0.65,MAX($O$2:O2462)+1,""))</f>
        <v>2462</v>
      </c>
      <c r="P2463" s="144"/>
      <c r="Q2463" s="145"/>
    </row>
    <row r="2464" spans="1:17" x14ac:dyDescent="0.4">
      <c r="A2464" s="68">
        <v>2463</v>
      </c>
      <c r="B2464" s="68" t="s">
        <v>2295</v>
      </c>
      <c r="C2464" s="68" t="s">
        <v>2239</v>
      </c>
      <c r="D2464" s="68" t="s">
        <v>2004</v>
      </c>
      <c r="E2464" s="68" t="s">
        <v>1962</v>
      </c>
      <c r="F2464" s="68" t="s">
        <v>1963</v>
      </c>
      <c r="G2464" s="68" t="s">
        <v>1958</v>
      </c>
      <c r="H2464" s="68" t="s">
        <v>1959</v>
      </c>
      <c r="I2464" s="68">
        <v>8</v>
      </c>
      <c r="J2464" s="68" t="s">
        <v>2296</v>
      </c>
      <c r="K2464" s="142">
        <v>2.1</v>
      </c>
      <c r="L2464" s="68">
        <v>0.41</v>
      </c>
      <c r="M2464" s="68" t="s">
        <v>1960</v>
      </c>
      <c r="N2464" s="143">
        <f>IF(対応ガラス検索!$E$2="-","",IF(対応ガラス検索!$E$2&gt;=K2464,MAX($N$2:N2463)+1,""))</f>
        <v>2463</v>
      </c>
      <c r="O2464" s="143">
        <f>IF(対応ガラス検索!$E$2="-","",IF(L2464&lt;=0.65,MAX($O$2:O2463)+1,""))</f>
        <v>2463</v>
      </c>
      <c r="P2464" s="144"/>
      <c r="Q2464" s="145"/>
    </row>
    <row r="2465" spans="1:17" x14ac:dyDescent="0.4">
      <c r="A2465" s="68">
        <v>2464</v>
      </c>
      <c r="B2465" s="68" t="s">
        <v>2295</v>
      </c>
      <c r="C2465" s="68" t="s">
        <v>2239</v>
      </c>
      <c r="D2465" s="68" t="s">
        <v>2004</v>
      </c>
      <c r="E2465" s="68" t="s">
        <v>1962</v>
      </c>
      <c r="F2465" s="68" t="s">
        <v>1963</v>
      </c>
      <c r="G2465" s="68" t="s">
        <v>1958</v>
      </c>
      <c r="H2465" s="68" t="s">
        <v>1959</v>
      </c>
      <c r="I2465" s="68">
        <v>9</v>
      </c>
      <c r="J2465" s="68" t="s">
        <v>2296</v>
      </c>
      <c r="K2465" s="68">
        <v>2</v>
      </c>
      <c r="L2465" s="68">
        <v>0.41</v>
      </c>
      <c r="M2465" s="68" t="s">
        <v>1960</v>
      </c>
      <c r="N2465" s="143">
        <f>IF(対応ガラス検索!$E$2="-","",IF(対応ガラス検索!$E$2&gt;=K2465,MAX($N$2:N2464)+1,""))</f>
        <v>2464</v>
      </c>
      <c r="O2465" s="143">
        <f>IF(対応ガラス検索!$E$2="-","",IF(L2465&lt;=0.65,MAX($O$2:O2464)+1,""))</f>
        <v>2464</v>
      </c>
      <c r="P2465" s="144"/>
      <c r="Q2465" s="145"/>
    </row>
    <row r="2466" spans="1:17" x14ac:dyDescent="0.4">
      <c r="A2466" s="68">
        <v>2465</v>
      </c>
      <c r="B2466" s="68" t="s">
        <v>2295</v>
      </c>
      <c r="C2466" s="68" t="s">
        <v>2239</v>
      </c>
      <c r="D2466" s="68" t="s">
        <v>2004</v>
      </c>
      <c r="E2466" s="68" t="s">
        <v>1962</v>
      </c>
      <c r="F2466" s="68" t="s">
        <v>1963</v>
      </c>
      <c r="G2466" s="68" t="s">
        <v>1958</v>
      </c>
      <c r="H2466" s="68" t="s">
        <v>1959</v>
      </c>
      <c r="I2466" s="68">
        <v>10</v>
      </c>
      <c r="J2466" s="68" t="s">
        <v>2296</v>
      </c>
      <c r="K2466" s="68">
        <v>1.8</v>
      </c>
      <c r="L2466" s="68">
        <v>0.41</v>
      </c>
      <c r="M2466" s="68" t="s">
        <v>1960</v>
      </c>
      <c r="N2466" s="143">
        <f>IF(対応ガラス検索!$E$2="-","",IF(対応ガラス検索!$E$2&gt;=K2466,MAX($N$2:N2465)+1,""))</f>
        <v>2465</v>
      </c>
      <c r="O2466" s="143">
        <f>IF(対応ガラス検索!$E$2="-","",IF(L2466&lt;=0.65,MAX($O$2:O2465)+1,""))</f>
        <v>2465</v>
      </c>
      <c r="P2466" s="144"/>
      <c r="Q2466" s="145"/>
    </row>
    <row r="2467" spans="1:17" x14ac:dyDescent="0.4">
      <c r="A2467" s="68">
        <v>2466</v>
      </c>
      <c r="B2467" s="68" t="s">
        <v>2295</v>
      </c>
      <c r="C2467" s="68" t="s">
        <v>2239</v>
      </c>
      <c r="D2467" s="68" t="s">
        <v>2004</v>
      </c>
      <c r="E2467" s="68" t="s">
        <v>1962</v>
      </c>
      <c r="F2467" s="68" t="s">
        <v>1963</v>
      </c>
      <c r="G2467" s="68" t="s">
        <v>1958</v>
      </c>
      <c r="H2467" s="68" t="s">
        <v>1959</v>
      </c>
      <c r="I2467" s="68">
        <v>11</v>
      </c>
      <c r="J2467" s="68" t="s">
        <v>2296</v>
      </c>
      <c r="K2467" s="68">
        <v>1.7</v>
      </c>
      <c r="L2467" s="68">
        <v>0.41</v>
      </c>
      <c r="M2467" s="68" t="s">
        <v>1960</v>
      </c>
      <c r="N2467" s="143">
        <f>IF(対応ガラス検索!$E$2="-","",IF(対応ガラス検索!$E$2&gt;=K2467,MAX($N$2:N2466)+1,""))</f>
        <v>2466</v>
      </c>
      <c r="O2467" s="143">
        <f>IF(対応ガラス検索!$E$2="-","",IF(L2467&lt;=0.65,MAX($O$2:O2466)+1,""))</f>
        <v>2466</v>
      </c>
      <c r="P2467" s="144"/>
      <c r="Q2467" s="145"/>
    </row>
    <row r="2468" spans="1:17" x14ac:dyDescent="0.4">
      <c r="A2468" s="68">
        <v>2467</v>
      </c>
      <c r="B2468" s="68" t="s">
        <v>2295</v>
      </c>
      <c r="C2468" s="68" t="s">
        <v>2239</v>
      </c>
      <c r="D2468" s="68" t="s">
        <v>2004</v>
      </c>
      <c r="E2468" s="68" t="s">
        <v>1962</v>
      </c>
      <c r="F2468" s="68" t="s">
        <v>1963</v>
      </c>
      <c r="G2468" s="68" t="s">
        <v>1958</v>
      </c>
      <c r="H2468" s="68" t="s">
        <v>1959</v>
      </c>
      <c r="I2468" s="68">
        <v>12</v>
      </c>
      <c r="J2468" s="68" t="s">
        <v>2296</v>
      </c>
      <c r="K2468" s="68">
        <v>1.6</v>
      </c>
      <c r="L2468" s="68">
        <v>0.41</v>
      </c>
      <c r="M2468" s="68" t="s">
        <v>1960</v>
      </c>
      <c r="N2468" s="143">
        <f>IF(対応ガラス検索!$E$2="-","",IF(対応ガラス検索!$E$2&gt;=K2468,MAX($N$2:N2467)+1,""))</f>
        <v>2467</v>
      </c>
      <c r="O2468" s="143">
        <f>IF(対応ガラス検索!$E$2="-","",IF(L2468&lt;=0.65,MAX($O$2:O2467)+1,""))</f>
        <v>2467</v>
      </c>
      <c r="P2468" s="144"/>
      <c r="Q2468" s="145"/>
    </row>
    <row r="2469" spans="1:17" x14ac:dyDescent="0.4">
      <c r="A2469" s="68">
        <v>2468</v>
      </c>
      <c r="B2469" s="68" t="s">
        <v>2295</v>
      </c>
      <c r="C2469" s="68" t="s">
        <v>2239</v>
      </c>
      <c r="D2469" s="68" t="s">
        <v>2004</v>
      </c>
      <c r="E2469" s="68" t="s">
        <v>1962</v>
      </c>
      <c r="F2469" s="68" t="s">
        <v>1963</v>
      </c>
      <c r="G2469" s="68" t="s">
        <v>1958</v>
      </c>
      <c r="H2469" s="68" t="s">
        <v>1959</v>
      </c>
      <c r="I2469" s="68">
        <v>13</v>
      </c>
      <c r="J2469" s="68" t="s">
        <v>2296</v>
      </c>
      <c r="K2469" s="68">
        <v>1.6</v>
      </c>
      <c r="L2469" s="68">
        <v>0.41</v>
      </c>
      <c r="M2469" s="68" t="s">
        <v>1960</v>
      </c>
      <c r="N2469" s="143">
        <f>IF(対応ガラス検索!$E$2="-","",IF(対応ガラス検索!$E$2&gt;=K2469,MAX($N$2:N2468)+1,""))</f>
        <v>2468</v>
      </c>
      <c r="O2469" s="143">
        <f>IF(対応ガラス検索!$E$2="-","",IF(L2469&lt;=0.65,MAX($O$2:O2468)+1,""))</f>
        <v>2468</v>
      </c>
      <c r="P2469" s="144"/>
      <c r="Q2469" s="145"/>
    </row>
    <row r="2470" spans="1:17" x14ac:dyDescent="0.4">
      <c r="A2470" s="68">
        <v>2469</v>
      </c>
      <c r="B2470" s="68" t="s">
        <v>2295</v>
      </c>
      <c r="C2470" s="68" t="s">
        <v>2239</v>
      </c>
      <c r="D2470" s="68" t="s">
        <v>2004</v>
      </c>
      <c r="E2470" s="68" t="s">
        <v>1962</v>
      </c>
      <c r="F2470" s="68" t="s">
        <v>1963</v>
      </c>
      <c r="G2470" s="68" t="s">
        <v>1958</v>
      </c>
      <c r="H2470" s="68" t="s">
        <v>1959</v>
      </c>
      <c r="I2470" s="68">
        <v>14</v>
      </c>
      <c r="J2470" s="68" t="s">
        <v>2296</v>
      </c>
      <c r="K2470" s="68">
        <v>1.5</v>
      </c>
      <c r="L2470" s="68">
        <v>0.4</v>
      </c>
      <c r="M2470" s="68" t="s">
        <v>1960</v>
      </c>
      <c r="N2470" s="143">
        <f>IF(対応ガラス検索!$E$2="-","",IF(対応ガラス検索!$E$2&gt;=K2470,MAX($N$2:N2469)+1,""))</f>
        <v>2469</v>
      </c>
      <c r="O2470" s="143">
        <f>IF(対応ガラス検索!$E$2="-","",IF(L2470&lt;=0.65,MAX($O$2:O2469)+1,""))</f>
        <v>2469</v>
      </c>
      <c r="P2470" s="144"/>
      <c r="Q2470" s="145"/>
    </row>
    <row r="2471" spans="1:17" x14ac:dyDescent="0.4">
      <c r="A2471" s="68">
        <v>2470</v>
      </c>
      <c r="B2471" s="68" t="s">
        <v>2295</v>
      </c>
      <c r="C2471" s="68" t="s">
        <v>2239</v>
      </c>
      <c r="D2471" s="68" t="s">
        <v>2004</v>
      </c>
      <c r="E2471" s="68" t="s">
        <v>1962</v>
      </c>
      <c r="F2471" s="68" t="s">
        <v>1963</v>
      </c>
      <c r="G2471" s="68" t="s">
        <v>1958</v>
      </c>
      <c r="H2471" s="68" t="s">
        <v>1959</v>
      </c>
      <c r="I2471" s="68">
        <v>15</v>
      </c>
      <c r="J2471" s="68" t="s">
        <v>2296</v>
      </c>
      <c r="K2471" s="68">
        <v>1.4</v>
      </c>
      <c r="L2471" s="68">
        <v>0.4</v>
      </c>
      <c r="M2471" s="68" t="s">
        <v>1960</v>
      </c>
      <c r="N2471" s="143">
        <f>IF(対応ガラス検索!$E$2="-","",IF(対応ガラス検索!$E$2&gt;=K2471,MAX($N$2:N2470)+1,""))</f>
        <v>2470</v>
      </c>
      <c r="O2471" s="143">
        <f>IF(対応ガラス検索!$E$2="-","",IF(L2471&lt;=0.65,MAX($O$2:O2470)+1,""))</f>
        <v>2470</v>
      </c>
      <c r="P2471" s="144"/>
      <c r="Q2471" s="145"/>
    </row>
    <row r="2472" spans="1:17" x14ac:dyDescent="0.4">
      <c r="A2472" s="68">
        <v>2471</v>
      </c>
      <c r="B2472" s="68" t="s">
        <v>2295</v>
      </c>
      <c r="C2472" s="68" t="s">
        <v>2239</v>
      </c>
      <c r="D2472" s="68" t="s">
        <v>2004</v>
      </c>
      <c r="E2472" s="68" t="s">
        <v>1962</v>
      </c>
      <c r="F2472" s="68" t="s">
        <v>1963</v>
      </c>
      <c r="G2472" s="68" t="s">
        <v>1958</v>
      </c>
      <c r="H2472" s="68" t="s">
        <v>1959</v>
      </c>
      <c r="I2472" s="68">
        <v>6</v>
      </c>
      <c r="J2472" s="68" t="s">
        <v>2267</v>
      </c>
      <c r="K2472" s="68">
        <v>2</v>
      </c>
      <c r="L2472" s="68">
        <v>0.41</v>
      </c>
      <c r="M2472" s="68" t="s">
        <v>1960</v>
      </c>
      <c r="N2472" s="143">
        <f>IF(対応ガラス検索!$E$2="-","",IF(対応ガラス検索!$E$2&gt;=K2472,MAX($N$2:N2471)+1,""))</f>
        <v>2471</v>
      </c>
      <c r="O2472" s="143">
        <f>IF(対応ガラス検索!$E$2="-","",IF(L2472&lt;=0.65,MAX($O$2:O2471)+1,""))</f>
        <v>2471</v>
      </c>
      <c r="P2472" s="144"/>
      <c r="Q2472" s="145"/>
    </row>
    <row r="2473" spans="1:17" x14ac:dyDescent="0.4">
      <c r="A2473" s="68">
        <v>2472</v>
      </c>
      <c r="B2473" s="68" t="s">
        <v>2295</v>
      </c>
      <c r="C2473" s="68" t="s">
        <v>2239</v>
      </c>
      <c r="D2473" s="68" t="s">
        <v>2004</v>
      </c>
      <c r="E2473" s="68" t="s">
        <v>1962</v>
      </c>
      <c r="F2473" s="68" t="s">
        <v>1963</v>
      </c>
      <c r="G2473" s="68" t="s">
        <v>1958</v>
      </c>
      <c r="H2473" s="68" t="s">
        <v>1959</v>
      </c>
      <c r="I2473" s="68">
        <v>7</v>
      </c>
      <c r="J2473" s="68" t="s">
        <v>2267</v>
      </c>
      <c r="K2473" s="68">
        <v>1.9</v>
      </c>
      <c r="L2473" s="68">
        <v>0.41</v>
      </c>
      <c r="M2473" s="68" t="s">
        <v>1960</v>
      </c>
      <c r="N2473" s="143">
        <f>IF(対応ガラス検索!$E$2="-","",IF(対応ガラス検索!$E$2&gt;=K2473,MAX($N$2:N2472)+1,""))</f>
        <v>2472</v>
      </c>
      <c r="O2473" s="143">
        <f>IF(対応ガラス検索!$E$2="-","",IF(L2473&lt;=0.65,MAX($O$2:O2472)+1,""))</f>
        <v>2472</v>
      </c>
      <c r="P2473" s="144"/>
      <c r="Q2473" s="145"/>
    </row>
    <row r="2474" spans="1:17" x14ac:dyDescent="0.4">
      <c r="A2474" s="68">
        <v>2473</v>
      </c>
      <c r="B2474" s="68" t="s">
        <v>2295</v>
      </c>
      <c r="C2474" s="68" t="s">
        <v>2239</v>
      </c>
      <c r="D2474" s="68" t="s">
        <v>2004</v>
      </c>
      <c r="E2474" s="68" t="s">
        <v>1962</v>
      </c>
      <c r="F2474" s="68" t="s">
        <v>1963</v>
      </c>
      <c r="G2474" s="68" t="s">
        <v>1958</v>
      </c>
      <c r="H2474" s="68" t="s">
        <v>1959</v>
      </c>
      <c r="I2474" s="68">
        <v>8</v>
      </c>
      <c r="J2474" s="68" t="s">
        <v>2267</v>
      </c>
      <c r="K2474" s="68">
        <v>1.7</v>
      </c>
      <c r="L2474" s="68">
        <v>0.41</v>
      </c>
      <c r="M2474" s="68" t="s">
        <v>1960</v>
      </c>
      <c r="N2474" s="143">
        <f>IF(対応ガラス検索!$E$2="-","",IF(対応ガラス検索!$E$2&gt;=K2474,MAX($N$2:N2473)+1,""))</f>
        <v>2473</v>
      </c>
      <c r="O2474" s="143">
        <f>IF(対応ガラス検索!$E$2="-","",IF(L2474&lt;=0.65,MAX($O$2:O2473)+1,""))</f>
        <v>2473</v>
      </c>
      <c r="P2474" s="144"/>
      <c r="Q2474" s="145"/>
    </row>
    <row r="2475" spans="1:17" x14ac:dyDescent="0.4">
      <c r="A2475" s="68">
        <v>2474</v>
      </c>
      <c r="B2475" s="68" t="s">
        <v>2295</v>
      </c>
      <c r="C2475" s="68" t="s">
        <v>2239</v>
      </c>
      <c r="D2475" s="68" t="s">
        <v>2004</v>
      </c>
      <c r="E2475" s="68" t="s">
        <v>1962</v>
      </c>
      <c r="F2475" s="68" t="s">
        <v>1963</v>
      </c>
      <c r="G2475" s="68" t="s">
        <v>1958</v>
      </c>
      <c r="H2475" s="68" t="s">
        <v>1959</v>
      </c>
      <c r="I2475" s="68">
        <v>9</v>
      </c>
      <c r="J2475" s="68" t="s">
        <v>2267</v>
      </c>
      <c r="K2475" s="68">
        <v>1.6</v>
      </c>
      <c r="L2475" s="68">
        <v>0.41</v>
      </c>
      <c r="M2475" s="68" t="s">
        <v>1960</v>
      </c>
      <c r="N2475" s="143">
        <f>IF(対応ガラス検索!$E$2="-","",IF(対応ガラス検索!$E$2&gt;=K2475,MAX($N$2:N2474)+1,""))</f>
        <v>2474</v>
      </c>
      <c r="O2475" s="143">
        <f>IF(対応ガラス検索!$E$2="-","",IF(L2475&lt;=0.65,MAX($O$2:O2474)+1,""))</f>
        <v>2474</v>
      </c>
      <c r="P2475" s="144"/>
      <c r="Q2475" s="145"/>
    </row>
    <row r="2476" spans="1:17" x14ac:dyDescent="0.4">
      <c r="A2476" s="68">
        <v>2475</v>
      </c>
      <c r="B2476" s="68" t="s">
        <v>2295</v>
      </c>
      <c r="C2476" s="68" t="s">
        <v>2239</v>
      </c>
      <c r="D2476" s="68" t="s">
        <v>2004</v>
      </c>
      <c r="E2476" s="68" t="s">
        <v>1962</v>
      </c>
      <c r="F2476" s="68" t="s">
        <v>1963</v>
      </c>
      <c r="G2476" s="68" t="s">
        <v>1958</v>
      </c>
      <c r="H2476" s="68" t="s">
        <v>1959</v>
      </c>
      <c r="I2476" s="68">
        <v>10</v>
      </c>
      <c r="J2476" s="68" t="s">
        <v>2267</v>
      </c>
      <c r="K2476" s="68">
        <v>1.5</v>
      </c>
      <c r="L2476" s="68">
        <v>0.4</v>
      </c>
      <c r="M2476" s="68" t="s">
        <v>1960</v>
      </c>
      <c r="N2476" s="143">
        <f>IF(対応ガラス検索!$E$2="-","",IF(対応ガラス検索!$E$2&gt;=K2476,MAX($N$2:N2475)+1,""))</f>
        <v>2475</v>
      </c>
      <c r="O2476" s="143">
        <f>IF(対応ガラス検索!$E$2="-","",IF(L2476&lt;=0.65,MAX($O$2:O2475)+1,""))</f>
        <v>2475</v>
      </c>
      <c r="P2476" s="144"/>
      <c r="Q2476" s="145"/>
    </row>
    <row r="2477" spans="1:17" x14ac:dyDescent="0.4">
      <c r="A2477" s="68">
        <v>2476</v>
      </c>
      <c r="B2477" s="68" t="s">
        <v>2295</v>
      </c>
      <c r="C2477" s="68" t="s">
        <v>2239</v>
      </c>
      <c r="D2477" s="68" t="s">
        <v>2004</v>
      </c>
      <c r="E2477" s="68" t="s">
        <v>1962</v>
      </c>
      <c r="F2477" s="68" t="s">
        <v>1963</v>
      </c>
      <c r="G2477" s="68" t="s">
        <v>1958</v>
      </c>
      <c r="H2477" s="68" t="s">
        <v>1959</v>
      </c>
      <c r="I2477" s="68">
        <v>11</v>
      </c>
      <c r="J2477" s="68" t="s">
        <v>2267</v>
      </c>
      <c r="K2477" s="142">
        <v>1.4</v>
      </c>
      <c r="L2477" s="68">
        <v>0.4</v>
      </c>
      <c r="M2477" s="68" t="s">
        <v>1960</v>
      </c>
      <c r="N2477" s="143">
        <f>IF(対応ガラス検索!$E$2="-","",IF(対応ガラス検索!$E$2&gt;=K2477,MAX($N$2:N2476)+1,""))</f>
        <v>2476</v>
      </c>
      <c r="O2477" s="143">
        <f>IF(対応ガラス検索!$E$2="-","",IF(L2477&lt;=0.65,MAX($O$2:O2476)+1,""))</f>
        <v>2476</v>
      </c>
      <c r="P2477" s="144"/>
      <c r="Q2477" s="145"/>
    </row>
    <row r="2478" spans="1:17" x14ac:dyDescent="0.4">
      <c r="A2478" s="68">
        <v>2477</v>
      </c>
      <c r="B2478" s="68" t="s">
        <v>2295</v>
      </c>
      <c r="C2478" s="68" t="s">
        <v>2239</v>
      </c>
      <c r="D2478" s="68" t="s">
        <v>2004</v>
      </c>
      <c r="E2478" s="68" t="s">
        <v>1962</v>
      </c>
      <c r="F2478" s="68" t="s">
        <v>1963</v>
      </c>
      <c r="G2478" s="68" t="s">
        <v>1958</v>
      </c>
      <c r="H2478" s="68" t="s">
        <v>1959</v>
      </c>
      <c r="I2478" s="68">
        <v>12</v>
      </c>
      <c r="J2478" s="68" t="s">
        <v>2267</v>
      </c>
      <c r="K2478" s="68">
        <v>1.3</v>
      </c>
      <c r="L2478" s="68">
        <v>0.4</v>
      </c>
      <c r="M2478" s="68" t="s">
        <v>1960</v>
      </c>
      <c r="N2478" s="143">
        <f>IF(対応ガラス検索!$E$2="-","",IF(対応ガラス検索!$E$2&gt;=K2478,MAX($N$2:N2477)+1,""))</f>
        <v>2477</v>
      </c>
      <c r="O2478" s="143">
        <f>IF(対応ガラス検索!$E$2="-","",IF(L2478&lt;=0.65,MAX($O$2:O2477)+1,""))</f>
        <v>2477</v>
      </c>
      <c r="P2478" s="144"/>
      <c r="Q2478" s="145"/>
    </row>
    <row r="2479" spans="1:17" x14ac:dyDescent="0.4">
      <c r="A2479" s="68">
        <v>2478</v>
      </c>
      <c r="B2479" s="68" t="s">
        <v>2295</v>
      </c>
      <c r="C2479" s="68" t="s">
        <v>2239</v>
      </c>
      <c r="D2479" s="68" t="s">
        <v>2004</v>
      </c>
      <c r="E2479" s="68" t="s">
        <v>1962</v>
      </c>
      <c r="F2479" s="68" t="s">
        <v>1963</v>
      </c>
      <c r="G2479" s="68" t="s">
        <v>1958</v>
      </c>
      <c r="H2479" s="68" t="s">
        <v>1959</v>
      </c>
      <c r="I2479" s="68">
        <v>13</v>
      </c>
      <c r="J2479" s="68" t="s">
        <v>2267</v>
      </c>
      <c r="K2479" s="68">
        <v>1.2</v>
      </c>
      <c r="L2479" s="68">
        <v>0.4</v>
      </c>
      <c r="M2479" s="68" t="s">
        <v>1960</v>
      </c>
      <c r="N2479" s="143">
        <f>IF(対応ガラス検索!$E$2="-","",IF(対応ガラス検索!$E$2&gt;=K2479,MAX($N$2:N2478)+1,""))</f>
        <v>2478</v>
      </c>
      <c r="O2479" s="143">
        <f>IF(対応ガラス検索!$E$2="-","",IF(L2479&lt;=0.65,MAX($O$2:O2478)+1,""))</f>
        <v>2478</v>
      </c>
      <c r="P2479" s="144"/>
      <c r="Q2479" s="145"/>
    </row>
    <row r="2480" spans="1:17" x14ac:dyDescent="0.4">
      <c r="A2480" s="68">
        <v>2479</v>
      </c>
      <c r="B2480" s="68" t="s">
        <v>2295</v>
      </c>
      <c r="C2480" s="68" t="s">
        <v>2239</v>
      </c>
      <c r="D2480" s="68" t="s">
        <v>2004</v>
      </c>
      <c r="E2480" s="68" t="s">
        <v>1962</v>
      </c>
      <c r="F2480" s="68" t="s">
        <v>1963</v>
      </c>
      <c r="G2480" s="68" t="s">
        <v>1958</v>
      </c>
      <c r="H2480" s="68" t="s">
        <v>1959</v>
      </c>
      <c r="I2480" s="68">
        <v>14</v>
      </c>
      <c r="J2480" s="68" t="s">
        <v>2267</v>
      </c>
      <c r="K2480" s="68">
        <v>1.2</v>
      </c>
      <c r="L2480" s="68">
        <v>0.4</v>
      </c>
      <c r="M2480" s="68" t="s">
        <v>1960</v>
      </c>
      <c r="N2480" s="143">
        <f>IF(対応ガラス検索!$E$2="-","",IF(対応ガラス検索!$E$2&gt;=K2480,MAX($N$2:N2479)+1,""))</f>
        <v>2479</v>
      </c>
      <c r="O2480" s="143">
        <f>IF(対応ガラス検索!$E$2="-","",IF(L2480&lt;=0.65,MAX($O$2:O2479)+1,""))</f>
        <v>2479</v>
      </c>
      <c r="P2480" s="144"/>
      <c r="Q2480" s="145"/>
    </row>
    <row r="2481" spans="1:17" x14ac:dyDescent="0.4">
      <c r="A2481" s="68">
        <v>2480</v>
      </c>
      <c r="B2481" s="68" t="s">
        <v>2295</v>
      </c>
      <c r="C2481" s="68" t="s">
        <v>2239</v>
      </c>
      <c r="D2481" s="68" t="s">
        <v>2004</v>
      </c>
      <c r="E2481" s="68" t="s">
        <v>1962</v>
      </c>
      <c r="F2481" s="68" t="s">
        <v>1963</v>
      </c>
      <c r="G2481" s="68" t="s">
        <v>1958</v>
      </c>
      <c r="H2481" s="68" t="s">
        <v>1959</v>
      </c>
      <c r="I2481" s="68">
        <v>15</v>
      </c>
      <c r="J2481" s="68" t="s">
        <v>2267</v>
      </c>
      <c r="K2481" s="68">
        <v>1.2</v>
      </c>
      <c r="L2481" s="68">
        <v>0.4</v>
      </c>
      <c r="M2481" s="68" t="s">
        <v>1960</v>
      </c>
      <c r="N2481" s="143">
        <f>IF(対応ガラス検索!$E$2="-","",IF(対応ガラス検索!$E$2&gt;=K2481,MAX($N$2:N2480)+1,""))</f>
        <v>2480</v>
      </c>
      <c r="O2481" s="143">
        <f>IF(対応ガラス検索!$E$2="-","",IF(L2481&lt;=0.65,MAX($O$2:O2480)+1,""))</f>
        <v>2480</v>
      </c>
      <c r="P2481" s="144"/>
      <c r="Q2481" s="145"/>
    </row>
    <row r="2482" spans="1:17" x14ac:dyDescent="0.4">
      <c r="A2482" s="68">
        <v>2481</v>
      </c>
      <c r="B2482" s="68" t="s">
        <v>2295</v>
      </c>
      <c r="C2482" s="68" t="s">
        <v>2239</v>
      </c>
      <c r="D2482" s="68" t="s">
        <v>2005</v>
      </c>
      <c r="E2482" s="68" t="s">
        <v>1962</v>
      </c>
      <c r="F2482" s="68" t="s">
        <v>1963</v>
      </c>
      <c r="G2482" s="68" t="s">
        <v>1962</v>
      </c>
      <c r="H2482" s="68" t="s">
        <v>1963</v>
      </c>
      <c r="I2482" s="68">
        <v>7</v>
      </c>
      <c r="J2482" s="68" t="s">
        <v>2296</v>
      </c>
      <c r="K2482" s="68">
        <v>2.2999999999999998</v>
      </c>
      <c r="L2482" s="68">
        <v>0.41</v>
      </c>
      <c r="M2482" s="68" t="s">
        <v>1960</v>
      </c>
      <c r="N2482" s="143">
        <f>IF(対応ガラス検索!$E$2="-","",IF(対応ガラス検索!$E$2&gt;=K2482,MAX($N$2:N2481)+1,""))</f>
        <v>2481</v>
      </c>
      <c r="O2482" s="143">
        <f>IF(対応ガラス検索!$E$2="-","",IF(L2482&lt;=0.65,MAX($O$2:O2481)+1,""))</f>
        <v>2481</v>
      </c>
      <c r="P2482" s="144"/>
      <c r="Q2482" s="145"/>
    </row>
    <row r="2483" spans="1:17" x14ac:dyDescent="0.4">
      <c r="A2483" s="68">
        <v>2482</v>
      </c>
      <c r="B2483" s="68" t="s">
        <v>2295</v>
      </c>
      <c r="C2483" s="68" t="s">
        <v>2239</v>
      </c>
      <c r="D2483" s="68" t="s">
        <v>2005</v>
      </c>
      <c r="E2483" s="68" t="s">
        <v>1962</v>
      </c>
      <c r="F2483" s="68" t="s">
        <v>1963</v>
      </c>
      <c r="G2483" s="68" t="s">
        <v>1962</v>
      </c>
      <c r="H2483" s="68" t="s">
        <v>1963</v>
      </c>
      <c r="I2483" s="68">
        <v>8</v>
      </c>
      <c r="J2483" s="68" t="s">
        <v>2296</v>
      </c>
      <c r="K2483" s="68">
        <v>2.1</v>
      </c>
      <c r="L2483" s="68">
        <v>0.41</v>
      </c>
      <c r="M2483" s="68" t="s">
        <v>1960</v>
      </c>
      <c r="N2483" s="143">
        <f>IF(対応ガラス検索!$E$2="-","",IF(対応ガラス検索!$E$2&gt;=K2483,MAX($N$2:N2482)+1,""))</f>
        <v>2482</v>
      </c>
      <c r="O2483" s="143">
        <f>IF(対応ガラス検索!$E$2="-","",IF(L2483&lt;=0.65,MAX($O$2:O2482)+1,""))</f>
        <v>2482</v>
      </c>
      <c r="P2483" s="144"/>
      <c r="Q2483" s="145"/>
    </row>
    <row r="2484" spans="1:17" x14ac:dyDescent="0.4">
      <c r="A2484" s="68">
        <v>2483</v>
      </c>
      <c r="B2484" s="68" t="s">
        <v>2295</v>
      </c>
      <c r="C2484" s="68" t="s">
        <v>2239</v>
      </c>
      <c r="D2484" s="68" t="s">
        <v>2005</v>
      </c>
      <c r="E2484" s="68" t="s">
        <v>1962</v>
      </c>
      <c r="F2484" s="68" t="s">
        <v>1963</v>
      </c>
      <c r="G2484" s="68" t="s">
        <v>1962</v>
      </c>
      <c r="H2484" s="68" t="s">
        <v>1963</v>
      </c>
      <c r="I2484" s="68">
        <v>9</v>
      </c>
      <c r="J2484" s="68" t="s">
        <v>2296</v>
      </c>
      <c r="K2484" s="68">
        <v>2</v>
      </c>
      <c r="L2484" s="68">
        <v>0.41</v>
      </c>
      <c r="M2484" s="68" t="s">
        <v>1960</v>
      </c>
      <c r="N2484" s="143">
        <f>IF(対応ガラス検索!$E$2="-","",IF(対応ガラス検索!$E$2&gt;=K2484,MAX($N$2:N2483)+1,""))</f>
        <v>2483</v>
      </c>
      <c r="O2484" s="143">
        <f>IF(対応ガラス検索!$E$2="-","",IF(L2484&lt;=0.65,MAX($O$2:O2483)+1,""))</f>
        <v>2483</v>
      </c>
      <c r="P2484" s="144"/>
      <c r="Q2484" s="145"/>
    </row>
    <row r="2485" spans="1:17" x14ac:dyDescent="0.4">
      <c r="A2485" s="68">
        <v>2484</v>
      </c>
      <c r="B2485" s="68" t="s">
        <v>2295</v>
      </c>
      <c r="C2485" s="68" t="s">
        <v>2239</v>
      </c>
      <c r="D2485" s="68" t="s">
        <v>2005</v>
      </c>
      <c r="E2485" s="68" t="s">
        <v>1962</v>
      </c>
      <c r="F2485" s="68" t="s">
        <v>1963</v>
      </c>
      <c r="G2485" s="68" t="s">
        <v>1962</v>
      </c>
      <c r="H2485" s="68" t="s">
        <v>1963</v>
      </c>
      <c r="I2485" s="68">
        <v>10</v>
      </c>
      <c r="J2485" s="68" t="s">
        <v>2296</v>
      </c>
      <c r="K2485" s="68">
        <v>1.8</v>
      </c>
      <c r="L2485" s="68">
        <v>0.41</v>
      </c>
      <c r="M2485" s="68" t="s">
        <v>1960</v>
      </c>
      <c r="N2485" s="143">
        <f>IF(対応ガラス検索!$E$2="-","",IF(対応ガラス検索!$E$2&gt;=K2485,MAX($N$2:N2484)+1,""))</f>
        <v>2484</v>
      </c>
      <c r="O2485" s="143">
        <f>IF(対応ガラス検索!$E$2="-","",IF(L2485&lt;=0.65,MAX($O$2:O2484)+1,""))</f>
        <v>2484</v>
      </c>
      <c r="P2485" s="144"/>
      <c r="Q2485" s="145"/>
    </row>
    <row r="2486" spans="1:17" x14ac:dyDescent="0.4">
      <c r="A2486" s="68">
        <v>2485</v>
      </c>
      <c r="B2486" s="68" t="s">
        <v>2295</v>
      </c>
      <c r="C2486" s="68" t="s">
        <v>2239</v>
      </c>
      <c r="D2486" s="68" t="s">
        <v>2005</v>
      </c>
      <c r="E2486" s="68" t="s">
        <v>1962</v>
      </c>
      <c r="F2486" s="68" t="s">
        <v>1963</v>
      </c>
      <c r="G2486" s="68" t="s">
        <v>1962</v>
      </c>
      <c r="H2486" s="68" t="s">
        <v>1963</v>
      </c>
      <c r="I2486" s="68">
        <v>11</v>
      </c>
      <c r="J2486" s="68" t="s">
        <v>2296</v>
      </c>
      <c r="K2486" s="68">
        <v>1.7</v>
      </c>
      <c r="L2486" s="68">
        <v>0.41</v>
      </c>
      <c r="M2486" s="68" t="s">
        <v>1960</v>
      </c>
      <c r="N2486" s="143">
        <f>IF(対応ガラス検索!$E$2="-","",IF(対応ガラス検索!$E$2&gt;=K2486,MAX($N$2:N2485)+1,""))</f>
        <v>2485</v>
      </c>
      <c r="O2486" s="143">
        <f>IF(対応ガラス検索!$E$2="-","",IF(L2486&lt;=0.65,MAX($O$2:O2485)+1,""))</f>
        <v>2485</v>
      </c>
      <c r="P2486" s="144"/>
      <c r="Q2486" s="145"/>
    </row>
    <row r="2487" spans="1:17" x14ac:dyDescent="0.4">
      <c r="A2487" s="68">
        <v>2486</v>
      </c>
      <c r="B2487" s="68" t="s">
        <v>2295</v>
      </c>
      <c r="C2487" s="68" t="s">
        <v>2239</v>
      </c>
      <c r="D2487" s="68" t="s">
        <v>2005</v>
      </c>
      <c r="E2487" s="68" t="s">
        <v>1962</v>
      </c>
      <c r="F2487" s="68" t="s">
        <v>1963</v>
      </c>
      <c r="G2487" s="68" t="s">
        <v>1962</v>
      </c>
      <c r="H2487" s="68" t="s">
        <v>1963</v>
      </c>
      <c r="I2487" s="68">
        <v>12</v>
      </c>
      <c r="J2487" s="68" t="s">
        <v>2296</v>
      </c>
      <c r="K2487" s="68">
        <v>1.6</v>
      </c>
      <c r="L2487" s="68">
        <v>0.41</v>
      </c>
      <c r="M2487" s="68" t="s">
        <v>1960</v>
      </c>
      <c r="N2487" s="143">
        <f>IF(対応ガラス検索!$E$2="-","",IF(対応ガラス検索!$E$2&gt;=K2487,MAX($N$2:N2486)+1,""))</f>
        <v>2486</v>
      </c>
      <c r="O2487" s="143">
        <f>IF(対応ガラス検索!$E$2="-","",IF(L2487&lt;=0.65,MAX($O$2:O2486)+1,""))</f>
        <v>2486</v>
      </c>
      <c r="P2487" s="144"/>
      <c r="Q2487" s="145"/>
    </row>
    <row r="2488" spans="1:17" x14ac:dyDescent="0.4">
      <c r="A2488" s="68">
        <v>2487</v>
      </c>
      <c r="B2488" s="68" t="s">
        <v>2295</v>
      </c>
      <c r="C2488" s="68" t="s">
        <v>2239</v>
      </c>
      <c r="D2488" s="68" t="s">
        <v>2005</v>
      </c>
      <c r="E2488" s="68" t="s">
        <v>1962</v>
      </c>
      <c r="F2488" s="68" t="s">
        <v>1963</v>
      </c>
      <c r="G2488" s="68" t="s">
        <v>1962</v>
      </c>
      <c r="H2488" s="68" t="s">
        <v>1963</v>
      </c>
      <c r="I2488" s="68">
        <v>13</v>
      </c>
      <c r="J2488" s="68" t="s">
        <v>2296</v>
      </c>
      <c r="K2488" s="68">
        <v>1.6</v>
      </c>
      <c r="L2488" s="68">
        <v>0.4</v>
      </c>
      <c r="M2488" s="68" t="s">
        <v>1960</v>
      </c>
      <c r="N2488" s="143">
        <f>IF(対応ガラス検索!$E$2="-","",IF(対応ガラス検索!$E$2&gt;=K2488,MAX($N$2:N2487)+1,""))</f>
        <v>2487</v>
      </c>
      <c r="O2488" s="143">
        <f>IF(対応ガラス検索!$E$2="-","",IF(L2488&lt;=0.65,MAX($O$2:O2487)+1,""))</f>
        <v>2487</v>
      </c>
      <c r="P2488" s="144"/>
      <c r="Q2488" s="145"/>
    </row>
    <row r="2489" spans="1:17" x14ac:dyDescent="0.4">
      <c r="A2489" s="68">
        <v>2488</v>
      </c>
      <c r="B2489" s="68" t="s">
        <v>2295</v>
      </c>
      <c r="C2489" s="68" t="s">
        <v>2239</v>
      </c>
      <c r="D2489" s="68" t="s">
        <v>2005</v>
      </c>
      <c r="E2489" s="68" t="s">
        <v>1962</v>
      </c>
      <c r="F2489" s="68" t="s">
        <v>1963</v>
      </c>
      <c r="G2489" s="68" t="s">
        <v>1962</v>
      </c>
      <c r="H2489" s="68" t="s">
        <v>1963</v>
      </c>
      <c r="I2489" s="68">
        <v>14</v>
      </c>
      <c r="J2489" s="68" t="s">
        <v>2296</v>
      </c>
      <c r="K2489" s="68">
        <v>1.5</v>
      </c>
      <c r="L2489" s="68">
        <v>0.4</v>
      </c>
      <c r="M2489" s="68" t="s">
        <v>1960</v>
      </c>
      <c r="N2489" s="143">
        <f>IF(対応ガラス検索!$E$2="-","",IF(対応ガラス検索!$E$2&gt;=K2489,MAX($N$2:N2488)+1,""))</f>
        <v>2488</v>
      </c>
      <c r="O2489" s="143">
        <f>IF(対応ガラス検索!$E$2="-","",IF(L2489&lt;=0.65,MAX($O$2:O2488)+1,""))</f>
        <v>2488</v>
      </c>
      <c r="P2489" s="144"/>
      <c r="Q2489" s="145"/>
    </row>
    <row r="2490" spans="1:17" x14ac:dyDescent="0.4">
      <c r="A2490" s="68">
        <v>2489</v>
      </c>
      <c r="B2490" s="68" t="s">
        <v>2295</v>
      </c>
      <c r="C2490" s="68" t="s">
        <v>2239</v>
      </c>
      <c r="D2490" s="68" t="s">
        <v>2005</v>
      </c>
      <c r="E2490" s="68" t="s">
        <v>1962</v>
      </c>
      <c r="F2490" s="68" t="s">
        <v>1963</v>
      </c>
      <c r="G2490" s="68" t="s">
        <v>1962</v>
      </c>
      <c r="H2490" s="68" t="s">
        <v>1963</v>
      </c>
      <c r="I2490" s="68">
        <v>7</v>
      </c>
      <c r="J2490" s="68" t="s">
        <v>2267</v>
      </c>
      <c r="K2490" s="142">
        <v>1.9</v>
      </c>
      <c r="L2490" s="68">
        <v>0.41</v>
      </c>
      <c r="M2490" s="68" t="s">
        <v>1960</v>
      </c>
      <c r="N2490" s="143">
        <f>IF(対応ガラス検索!$E$2="-","",IF(対応ガラス検索!$E$2&gt;=K2490,MAX($N$2:N2489)+1,""))</f>
        <v>2489</v>
      </c>
      <c r="O2490" s="143">
        <f>IF(対応ガラス検索!$E$2="-","",IF(L2490&lt;=0.65,MAX($O$2:O2489)+1,""))</f>
        <v>2489</v>
      </c>
      <c r="P2490" s="144"/>
      <c r="Q2490" s="145"/>
    </row>
    <row r="2491" spans="1:17" x14ac:dyDescent="0.4">
      <c r="A2491" s="68">
        <v>2490</v>
      </c>
      <c r="B2491" s="68" t="s">
        <v>2295</v>
      </c>
      <c r="C2491" s="68" t="s">
        <v>2239</v>
      </c>
      <c r="D2491" s="68" t="s">
        <v>2005</v>
      </c>
      <c r="E2491" s="68" t="s">
        <v>1962</v>
      </c>
      <c r="F2491" s="68" t="s">
        <v>1963</v>
      </c>
      <c r="G2491" s="68" t="s">
        <v>1962</v>
      </c>
      <c r="H2491" s="68" t="s">
        <v>1963</v>
      </c>
      <c r="I2491" s="68">
        <v>8</v>
      </c>
      <c r="J2491" s="68" t="s">
        <v>2267</v>
      </c>
      <c r="K2491" s="142">
        <v>1.7</v>
      </c>
      <c r="L2491" s="68">
        <v>0.41</v>
      </c>
      <c r="M2491" s="68" t="s">
        <v>1960</v>
      </c>
      <c r="N2491" s="143">
        <f>IF(対応ガラス検索!$E$2="-","",IF(対応ガラス検索!$E$2&gt;=K2491,MAX($N$2:N2490)+1,""))</f>
        <v>2490</v>
      </c>
      <c r="O2491" s="143">
        <f>IF(対応ガラス検索!$E$2="-","",IF(L2491&lt;=0.65,MAX($O$2:O2490)+1,""))</f>
        <v>2490</v>
      </c>
      <c r="P2491" s="144"/>
      <c r="Q2491" s="145"/>
    </row>
    <row r="2492" spans="1:17" x14ac:dyDescent="0.4">
      <c r="A2492" s="68">
        <v>2491</v>
      </c>
      <c r="B2492" s="68" t="s">
        <v>2295</v>
      </c>
      <c r="C2492" s="68" t="s">
        <v>2239</v>
      </c>
      <c r="D2492" s="68" t="s">
        <v>2005</v>
      </c>
      <c r="E2492" s="68" t="s">
        <v>1962</v>
      </c>
      <c r="F2492" s="68" t="s">
        <v>1963</v>
      </c>
      <c r="G2492" s="68" t="s">
        <v>1962</v>
      </c>
      <c r="H2492" s="68" t="s">
        <v>1963</v>
      </c>
      <c r="I2492" s="68">
        <v>9</v>
      </c>
      <c r="J2492" s="68" t="s">
        <v>2267</v>
      </c>
      <c r="K2492" s="68">
        <v>1.6</v>
      </c>
      <c r="L2492" s="68">
        <v>0.4</v>
      </c>
      <c r="M2492" s="68" t="s">
        <v>1960</v>
      </c>
      <c r="N2492" s="143">
        <f>IF(対応ガラス検索!$E$2="-","",IF(対応ガラス検索!$E$2&gt;=K2492,MAX($N$2:N2491)+1,""))</f>
        <v>2491</v>
      </c>
      <c r="O2492" s="143">
        <f>IF(対応ガラス検索!$E$2="-","",IF(L2492&lt;=0.65,MAX($O$2:O2491)+1,""))</f>
        <v>2491</v>
      </c>
      <c r="P2492" s="144"/>
      <c r="Q2492" s="145"/>
    </row>
    <row r="2493" spans="1:17" x14ac:dyDescent="0.4">
      <c r="A2493" s="68">
        <v>2492</v>
      </c>
      <c r="B2493" s="68" t="s">
        <v>2295</v>
      </c>
      <c r="C2493" s="68" t="s">
        <v>2239</v>
      </c>
      <c r="D2493" s="68" t="s">
        <v>2005</v>
      </c>
      <c r="E2493" s="68" t="s">
        <v>1962</v>
      </c>
      <c r="F2493" s="68" t="s">
        <v>1963</v>
      </c>
      <c r="G2493" s="68" t="s">
        <v>1962</v>
      </c>
      <c r="H2493" s="68" t="s">
        <v>1963</v>
      </c>
      <c r="I2493" s="68">
        <v>10</v>
      </c>
      <c r="J2493" s="68" t="s">
        <v>2267</v>
      </c>
      <c r="K2493" s="68">
        <v>1.5</v>
      </c>
      <c r="L2493" s="68">
        <v>0.4</v>
      </c>
      <c r="M2493" s="68" t="s">
        <v>1960</v>
      </c>
      <c r="N2493" s="143">
        <f>IF(対応ガラス検索!$E$2="-","",IF(対応ガラス検索!$E$2&gt;=K2493,MAX($N$2:N2492)+1,""))</f>
        <v>2492</v>
      </c>
      <c r="O2493" s="143">
        <f>IF(対応ガラス検索!$E$2="-","",IF(L2493&lt;=0.65,MAX($O$2:O2492)+1,""))</f>
        <v>2492</v>
      </c>
      <c r="P2493" s="144"/>
      <c r="Q2493" s="145"/>
    </row>
    <row r="2494" spans="1:17" x14ac:dyDescent="0.4">
      <c r="A2494" s="68">
        <v>2493</v>
      </c>
      <c r="B2494" s="68" t="s">
        <v>2295</v>
      </c>
      <c r="C2494" s="68" t="s">
        <v>2239</v>
      </c>
      <c r="D2494" s="68" t="s">
        <v>2005</v>
      </c>
      <c r="E2494" s="68" t="s">
        <v>1962</v>
      </c>
      <c r="F2494" s="68" t="s">
        <v>1963</v>
      </c>
      <c r="G2494" s="68" t="s">
        <v>1962</v>
      </c>
      <c r="H2494" s="68" t="s">
        <v>1963</v>
      </c>
      <c r="I2494" s="68">
        <v>11</v>
      </c>
      <c r="J2494" s="68" t="s">
        <v>2267</v>
      </c>
      <c r="K2494" s="68">
        <v>1.4</v>
      </c>
      <c r="L2494" s="68">
        <v>0.4</v>
      </c>
      <c r="M2494" s="68" t="s">
        <v>1960</v>
      </c>
      <c r="N2494" s="143">
        <f>IF(対応ガラス検索!$E$2="-","",IF(対応ガラス検索!$E$2&gt;=K2494,MAX($N$2:N2493)+1,""))</f>
        <v>2493</v>
      </c>
      <c r="O2494" s="143">
        <f>IF(対応ガラス検索!$E$2="-","",IF(L2494&lt;=0.65,MAX($O$2:O2493)+1,""))</f>
        <v>2493</v>
      </c>
      <c r="P2494" s="144"/>
      <c r="Q2494" s="145"/>
    </row>
    <row r="2495" spans="1:17" x14ac:dyDescent="0.4">
      <c r="A2495" s="68">
        <v>2494</v>
      </c>
      <c r="B2495" s="68" t="s">
        <v>2295</v>
      </c>
      <c r="C2495" s="68" t="s">
        <v>2239</v>
      </c>
      <c r="D2495" s="68" t="s">
        <v>2005</v>
      </c>
      <c r="E2495" s="68" t="s">
        <v>1962</v>
      </c>
      <c r="F2495" s="68" t="s">
        <v>1963</v>
      </c>
      <c r="G2495" s="68" t="s">
        <v>1962</v>
      </c>
      <c r="H2495" s="68" t="s">
        <v>1963</v>
      </c>
      <c r="I2495" s="68">
        <v>12</v>
      </c>
      <c r="J2495" s="68" t="s">
        <v>2267</v>
      </c>
      <c r="K2495" s="68">
        <v>1.3</v>
      </c>
      <c r="L2495" s="68">
        <v>0.4</v>
      </c>
      <c r="M2495" s="68" t="s">
        <v>1960</v>
      </c>
      <c r="N2495" s="143">
        <f>IF(対応ガラス検索!$E$2="-","",IF(対応ガラス検索!$E$2&gt;=K2495,MAX($N$2:N2494)+1,""))</f>
        <v>2494</v>
      </c>
      <c r="O2495" s="143">
        <f>IF(対応ガラス検索!$E$2="-","",IF(L2495&lt;=0.65,MAX($O$2:O2494)+1,""))</f>
        <v>2494</v>
      </c>
      <c r="P2495" s="144"/>
      <c r="Q2495" s="145"/>
    </row>
    <row r="2496" spans="1:17" x14ac:dyDescent="0.4">
      <c r="A2496" s="68">
        <v>2495</v>
      </c>
      <c r="B2496" s="68" t="s">
        <v>2295</v>
      </c>
      <c r="C2496" s="68" t="s">
        <v>2239</v>
      </c>
      <c r="D2496" s="68" t="s">
        <v>2005</v>
      </c>
      <c r="E2496" s="68" t="s">
        <v>1962</v>
      </c>
      <c r="F2496" s="68" t="s">
        <v>1963</v>
      </c>
      <c r="G2496" s="68" t="s">
        <v>1962</v>
      </c>
      <c r="H2496" s="68" t="s">
        <v>1963</v>
      </c>
      <c r="I2496" s="68">
        <v>13</v>
      </c>
      <c r="J2496" s="68" t="s">
        <v>2267</v>
      </c>
      <c r="K2496" s="68">
        <v>1.2</v>
      </c>
      <c r="L2496" s="68">
        <v>0.4</v>
      </c>
      <c r="M2496" s="68" t="s">
        <v>1960</v>
      </c>
      <c r="N2496" s="143">
        <f>IF(対応ガラス検索!$E$2="-","",IF(対応ガラス検索!$E$2&gt;=K2496,MAX($N$2:N2495)+1,""))</f>
        <v>2495</v>
      </c>
      <c r="O2496" s="143">
        <f>IF(対応ガラス検索!$E$2="-","",IF(L2496&lt;=0.65,MAX($O$2:O2495)+1,""))</f>
        <v>2495</v>
      </c>
      <c r="P2496" s="144"/>
      <c r="Q2496" s="145"/>
    </row>
    <row r="2497" spans="1:17" x14ac:dyDescent="0.4">
      <c r="A2497" s="68">
        <v>2496</v>
      </c>
      <c r="B2497" s="68" t="s">
        <v>2295</v>
      </c>
      <c r="C2497" s="68" t="s">
        <v>2239</v>
      </c>
      <c r="D2497" s="68" t="s">
        <v>2005</v>
      </c>
      <c r="E2497" s="68" t="s">
        <v>1962</v>
      </c>
      <c r="F2497" s="68" t="s">
        <v>1963</v>
      </c>
      <c r="G2497" s="68" t="s">
        <v>1962</v>
      </c>
      <c r="H2497" s="68" t="s">
        <v>1963</v>
      </c>
      <c r="I2497" s="68">
        <v>14</v>
      </c>
      <c r="J2497" s="68" t="s">
        <v>2267</v>
      </c>
      <c r="K2497" s="68">
        <v>1.2</v>
      </c>
      <c r="L2497" s="68">
        <v>0.4</v>
      </c>
      <c r="M2497" s="68" t="s">
        <v>1960</v>
      </c>
      <c r="N2497" s="143">
        <f>IF(対応ガラス検索!$E$2="-","",IF(対応ガラス検索!$E$2&gt;=K2497,MAX($N$2:N2496)+1,""))</f>
        <v>2496</v>
      </c>
      <c r="O2497" s="143">
        <f>IF(対応ガラス検索!$E$2="-","",IF(L2497&lt;=0.65,MAX($O$2:O2496)+1,""))</f>
        <v>2496</v>
      </c>
      <c r="P2497" s="144"/>
      <c r="Q2497" s="145"/>
    </row>
    <row r="2498" spans="1:17" x14ac:dyDescent="0.4">
      <c r="A2498" s="68">
        <v>2497</v>
      </c>
      <c r="B2498" s="68" t="s">
        <v>2295</v>
      </c>
      <c r="C2498" s="68" t="s">
        <v>2239</v>
      </c>
      <c r="D2498" s="68" t="s">
        <v>2252</v>
      </c>
      <c r="E2498" s="68" t="s">
        <v>1962</v>
      </c>
      <c r="F2498" s="68" t="s">
        <v>1963</v>
      </c>
      <c r="G2498" s="68" t="s">
        <v>1965</v>
      </c>
      <c r="H2498" s="68" t="s">
        <v>1966</v>
      </c>
      <c r="I2498" s="68">
        <v>6</v>
      </c>
      <c r="J2498" s="68" t="s">
        <v>2296</v>
      </c>
      <c r="K2498" s="68">
        <v>2.5</v>
      </c>
      <c r="L2498" s="68">
        <v>0.41</v>
      </c>
      <c r="M2498" s="68" t="s">
        <v>1960</v>
      </c>
      <c r="N2498" s="143">
        <f>IF(対応ガラス検索!$E$2="-","",IF(対応ガラス検索!$E$2&gt;=K2498,MAX($N$2:N2497)+1,""))</f>
        <v>2497</v>
      </c>
      <c r="O2498" s="143">
        <f>IF(対応ガラス検索!$E$2="-","",IF(L2498&lt;=0.65,MAX($O$2:O2497)+1,""))</f>
        <v>2497</v>
      </c>
      <c r="P2498" s="144"/>
      <c r="Q2498" s="145"/>
    </row>
    <row r="2499" spans="1:17" x14ac:dyDescent="0.4">
      <c r="A2499" s="68">
        <v>2498</v>
      </c>
      <c r="B2499" s="68" t="s">
        <v>2295</v>
      </c>
      <c r="C2499" s="68" t="s">
        <v>2239</v>
      </c>
      <c r="D2499" s="68" t="s">
        <v>2252</v>
      </c>
      <c r="E2499" s="68" t="s">
        <v>1962</v>
      </c>
      <c r="F2499" s="68" t="s">
        <v>1963</v>
      </c>
      <c r="G2499" s="68" t="s">
        <v>1965</v>
      </c>
      <c r="H2499" s="68" t="s">
        <v>1966</v>
      </c>
      <c r="I2499" s="68">
        <v>7</v>
      </c>
      <c r="J2499" s="68" t="s">
        <v>2296</v>
      </c>
      <c r="K2499" s="68">
        <v>2.2999999999999998</v>
      </c>
      <c r="L2499" s="68">
        <v>0.41</v>
      </c>
      <c r="M2499" s="68" t="s">
        <v>1960</v>
      </c>
      <c r="N2499" s="143">
        <f>IF(対応ガラス検索!$E$2="-","",IF(対応ガラス検索!$E$2&gt;=K2499,MAX($N$2:N2498)+1,""))</f>
        <v>2498</v>
      </c>
      <c r="O2499" s="143">
        <f>IF(対応ガラス検索!$E$2="-","",IF(L2499&lt;=0.65,MAX($O$2:O2498)+1,""))</f>
        <v>2498</v>
      </c>
      <c r="P2499" s="144"/>
      <c r="Q2499" s="145"/>
    </row>
    <row r="2500" spans="1:17" x14ac:dyDescent="0.4">
      <c r="A2500" s="68">
        <v>2499</v>
      </c>
      <c r="B2500" s="68" t="s">
        <v>2295</v>
      </c>
      <c r="C2500" s="68" t="s">
        <v>2239</v>
      </c>
      <c r="D2500" s="68" t="s">
        <v>2252</v>
      </c>
      <c r="E2500" s="68" t="s">
        <v>1962</v>
      </c>
      <c r="F2500" s="68" t="s">
        <v>1963</v>
      </c>
      <c r="G2500" s="68" t="s">
        <v>1965</v>
      </c>
      <c r="H2500" s="68" t="s">
        <v>1966</v>
      </c>
      <c r="I2500" s="68">
        <v>8</v>
      </c>
      <c r="J2500" s="68" t="s">
        <v>2296</v>
      </c>
      <c r="K2500" s="68">
        <v>2.1</v>
      </c>
      <c r="L2500" s="68">
        <v>0.41</v>
      </c>
      <c r="M2500" s="68" t="s">
        <v>1960</v>
      </c>
      <c r="N2500" s="143">
        <f>IF(対応ガラス検索!$E$2="-","",IF(対応ガラス検索!$E$2&gt;=K2500,MAX($N$2:N2499)+1,""))</f>
        <v>2499</v>
      </c>
      <c r="O2500" s="143">
        <f>IF(対応ガラス検索!$E$2="-","",IF(L2500&lt;=0.65,MAX($O$2:O2499)+1,""))</f>
        <v>2499</v>
      </c>
      <c r="P2500" s="144"/>
      <c r="Q2500" s="145"/>
    </row>
    <row r="2501" spans="1:17" x14ac:dyDescent="0.4">
      <c r="A2501" s="68">
        <v>2500</v>
      </c>
      <c r="B2501" s="68" t="s">
        <v>2295</v>
      </c>
      <c r="C2501" s="68" t="s">
        <v>2239</v>
      </c>
      <c r="D2501" s="68" t="s">
        <v>2252</v>
      </c>
      <c r="E2501" s="68" t="s">
        <v>1962</v>
      </c>
      <c r="F2501" s="68" t="s">
        <v>1963</v>
      </c>
      <c r="G2501" s="68" t="s">
        <v>1965</v>
      </c>
      <c r="H2501" s="68" t="s">
        <v>1966</v>
      </c>
      <c r="I2501" s="68">
        <v>9</v>
      </c>
      <c r="J2501" s="68" t="s">
        <v>2296</v>
      </c>
      <c r="K2501" s="68">
        <v>2</v>
      </c>
      <c r="L2501" s="68">
        <v>0.41</v>
      </c>
      <c r="M2501" s="68" t="s">
        <v>1960</v>
      </c>
      <c r="N2501" s="143">
        <f>IF(対応ガラス検索!$E$2="-","",IF(対応ガラス検索!$E$2&gt;=K2501,MAX($N$2:N2500)+1,""))</f>
        <v>2500</v>
      </c>
      <c r="O2501" s="143">
        <f>IF(対応ガラス検索!$E$2="-","",IF(L2501&lt;=0.65,MAX($O$2:O2500)+1,""))</f>
        <v>2500</v>
      </c>
      <c r="P2501" s="144"/>
      <c r="Q2501" s="145"/>
    </row>
    <row r="2502" spans="1:17" x14ac:dyDescent="0.4">
      <c r="A2502" s="68">
        <v>2501</v>
      </c>
      <c r="B2502" s="68" t="s">
        <v>2295</v>
      </c>
      <c r="C2502" s="68" t="s">
        <v>2239</v>
      </c>
      <c r="D2502" s="68" t="s">
        <v>2252</v>
      </c>
      <c r="E2502" s="68" t="s">
        <v>1962</v>
      </c>
      <c r="F2502" s="68" t="s">
        <v>1963</v>
      </c>
      <c r="G2502" s="68" t="s">
        <v>1965</v>
      </c>
      <c r="H2502" s="68" t="s">
        <v>1966</v>
      </c>
      <c r="I2502" s="68">
        <v>10</v>
      </c>
      <c r="J2502" s="68" t="s">
        <v>2296</v>
      </c>
      <c r="K2502" s="68">
        <v>1.8</v>
      </c>
      <c r="L2502" s="68">
        <v>0.41</v>
      </c>
      <c r="M2502" s="68" t="s">
        <v>1960</v>
      </c>
      <c r="N2502" s="143">
        <f>IF(対応ガラス検索!$E$2="-","",IF(対応ガラス検索!$E$2&gt;=K2502,MAX($N$2:N2501)+1,""))</f>
        <v>2501</v>
      </c>
      <c r="O2502" s="143">
        <f>IF(対応ガラス検索!$E$2="-","",IF(L2502&lt;=0.65,MAX($O$2:O2501)+1,""))</f>
        <v>2501</v>
      </c>
      <c r="P2502" s="144"/>
      <c r="Q2502" s="145"/>
    </row>
    <row r="2503" spans="1:17" x14ac:dyDescent="0.4">
      <c r="A2503" s="68">
        <v>2502</v>
      </c>
      <c r="B2503" s="68" t="s">
        <v>2295</v>
      </c>
      <c r="C2503" s="68" t="s">
        <v>2239</v>
      </c>
      <c r="D2503" s="68" t="s">
        <v>2252</v>
      </c>
      <c r="E2503" s="68" t="s">
        <v>1962</v>
      </c>
      <c r="F2503" s="68" t="s">
        <v>1963</v>
      </c>
      <c r="G2503" s="68" t="s">
        <v>1965</v>
      </c>
      <c r="H2503" s="68" t="s">
        <v>1966</v>
      </c>
      <c r="I2503" s="68">
        <v>11</v>
      </c>
      <c r="J2503" s="68" t="s">
        <v>2296</v>
      </c>
      <c r="K2503" s="142">
        <v>1.7</v>
      </c>
      <c r="L2503" s="68">
        <v>0.41</v>
      </c>
      <c r="M2503" s="68" t="s">
        <v>1960</v>
      </c>
      <c r="N2503" s="143">
        <f>IF(対応ガラス検索!$E$2="-","",IF(対応ガラス検索!$E$2&gt;=K2503,MAX($N$2:N2502)+1,""))</f>
        <v>2502</v>
      </c>
      <c r="O2503" s="143">
        <f>IF(対応ガラス検索!$E$2="-","",IF(L2503&lt;=0.65,MAX($O$2:O2502)+1,""))</f>
        <v>2502</v>
      </c>
      <c r="P2503" s="144"/>
      <c r="Q2503" s="145"/>
    </row>
    <row r="2504" spans="1:17" x14ac:dyDescent="0.4">
      <c r="A2504" s="68">
        <v>2503</v>
      </c>
      <c r="B2504" s="68" t="s">
        <v>2295</v>
      </c>
      <c r="C2504" s="68" t="s">
        <v>2239</v>
      </c>
      <c r="D2504" s="68" t="s">
        <v>2252</v>
      </c>
      <c r="E2504" s="68" t="s">
        <v>1962</v>
      </c>
      <c r="F2504" s="68" t="s">
        <v>1963</v>
      </c>
      <c r="G2504" s="68" t="s">
        <v>1965</v>
      </c>
      <c r="H2504" s="68" t="s">
        <v>1966</v>
      </c>
      <c r="I2504" s="68">
        <v>12</v>
      </c>
      <c r="J2504" s="68" t="s">
        <v>2296</v>
      </c>
      <c r="K2504" s="68">
        <v>1.6</v>
      </c>
      <c r="L2504" s="68">
        <v>0.4</v>
      </c>
      <c r="M2504" s="68" t="s">
        <v>1960</v>
      </c>
      <c r="N2504" s="143">
        <f>IF(対応ガラス検索!$E$2="-","",IF(対応ガラス検索!$E$2&gt;=K2504,MAX($N$2:N2503)+1,""))</f>
        <v>2503</v>
      </c>
      <c r="O2504" s="143">
        <f>IF(対応ガラス検索!$E$2="-","",IF(L2504&lt;=0.65,MAX($O$2:O2503)+1,""))</f>
        <v>2503</v>
      </c>
      <c r="P2504" s="144"/>
      <c r="Q2504" s="145"/>
    </row>
    <row r="2505" spans="1:17" x14ac:dyDescent="0.4">
      <c r="A2505" s="68">
        <v>2504</v>
      </c>
      <c r="B2505" s="68" t="s">
        <v>2295</v>
      </c>
      <c r="C2505" s="68" t="s">
        <v>2239</v>
      </c>
      <c r="D2505" s="68" t="s">
        <v>2252</v>
      </c>
      <c r="E2505" s="68" t="s">
        <v>1962</v>
      </c>
      <c r="F2505" s="68" t="s">
        <v>1963</v>
      </c>
      <c r="G2505" s="68" t="s">
        <v>1965</v>
      </c>
      <c r="H2505" s="68" t="s">
        <v>1966</v>
      </c>
      <c r="I2505" s="68">
        <v>13</v>
      </c>
      <c r="J2505" s="68" t="s">
        <v>2296</v>
      </c>
      <c r="K2505" s="68">
        <v>1.6</v>
      </c>
      <c r="L2505" s="68">
        <v>0.4</v>
      </c>
      <c r="M2505" s="68" t="s">
        <v>1960</v>
      </c>
      <c r="N2505" s="143">
        <f>IF(対応ガラス検索!$E$2="-","",IF(対応ガラス検索!$E$2&gt;=K2505,MAX($N$2:N2504)+1,""))</f>
        <v>2504</v>
      </c>
      <c r="O2505" s="143">
        <f>IF(対応ガラス検索!$E$2="-","",IF(L2505&lt;=0.65,MAX($O$2:O2504)+1,""))</f>
        <v>2504</v>
      </c>
      <c r="P2505" s="144"/>
      <c r="Q2505" s="145"/>
    </row>
    <row r="2506" spans="1:17" x14ac:dyDescent="0.4">
      <c r="A2506" s="68">
        <v>2505</v>
      </c>
      <c r="B2506" s="68" t="s">
        <v>2295</v>
      </c>
      <c r="C2506" s="68" t="s">
        <v>2239</v>
      </c>
      <c r="D2506" s="68" t="s">
        <v>2252</v>
      </c>
      <c r="E2506" s="68" t="s">
        <v>1962</v>
      </c>
      <c r="F2506" s="68" t="s">
        <v>1963</v>
      </c>
      <c r="G2506" s="68" t="s">
        <v>1965</v>
      </c>
      <c r="H2506" s="68" t="s">
        <v>1966</v>
      </c>
      <c r="I2506" s="68">
        <v>6</v>
      </c>
      <c r="J2506" s="68" t="s">
        <v>2267</v>
      </c>
      <c r="K2506" s="68">
        <v>2</v>
      </c>
      <c r="L2506" s="68">
        <v>0.41</v>
      </c>
      <c r="M2506" s="68" t="s">
        <v>1960</v>
      </c>
      <c r="N2506" s="143">
        <f>IF(対応ガラス検索!$E$2="-","",IF(対応ガラス検索!$E$2&gt;=K2506,MAX($N$2:N2505)+1,""))</f>
        <v>2505</v>
      </c>
      <c r="O2506" s="143">
        <f>IF(対応ガラス検索!$E$2="-","",IF(L2506&lt;=0.65,MAX($O$2:O2505)+1,""))</f>
        <v>2505</v>
      </c>
      <c r="P2506" s="144"/>
      <c r="Q2506" s="145"/>
    </row>
    <row r="2507" spans="1:17" x14ac:dyDescent="0.4">
      <c r="A2507" s="68">
        <v>2506</v>
      </c>
      <c r="B2507" s="68" t="s">
        <v>2295</v>
      </c>
      <c r="C2507" s="68" t="s">
        <v>2239</v>
      </c>
      <c r="D2507" s="68" t="s">
        <v>2252</v>
      </c>
      <c r="E2507" s="68" t="s">
        <v>1962</v>
      </c>
      <c r="F2507" s="68" t="s">
        <v>1963</v>
      </c>
      <c r="G2507" s="68" t="s">
        <v>1965</v>
      </c>
      <c r="H2507" s="68" t="s">
        <v>1966</v>
      </c>
      <c r="I2507" s="68">
        <v>7</v>
      </c>
      <c r="J2507" s="68" t="s">
        <v>2267</v>
      </c>
      <c r="K2507" s="68">
        <v>1.9</v>
      </c>
      <c r="L2507" s="68">
        <v>0.41</v>
      </c>
      <c r="M2507" s="68" t="s">
        <v>1960</v>
      </c>
      <c r="N2507" s="143">
        <f>IF(対応ガラス検索!$E$2="-","",IF(対応ガラス検索!$E$2&gt;=K2507,MAX($N$2:N2506)+1,""))</f>
        <v>2506</v>
      </c>
      <c r="O2507" s="143">
        <f>IF(対応ガラス検索!$E$2="-","",IF(L2507&lt;=0.65,MAX($O$2:O2506)+1,""))</f>
        <v>2506</v>
      </c>
      <c r="P2507" s="144"/>
      <c r="Q2507" s="145"/>
    </row>
    <row r="2508" spans="1:17" x14ac:dyDescent="0.4">
      <c r="A2508" s="68">
        <v>2507</v>
      </c>
      <c r="B2508" s="68" t="s">
        <v>2295</v>
      </c>
      <c r="C2508" s="68" t="s">
        <v>2239</v>
      </c>
      <c r="D2508" s="68" t="s">
        <v>2252</v>
      </c>
      <c r="E2508" s="68" t="s">
        <v>1962</v>
      </c>
      <c r="F2508" s="68" t="s">
        <v>1963</v>
      </c>
      <c r="G2508" s="68" t="s">
        <v>1965</v>
      </c>
      <c r="H2508" s="68" t="s">
        <v>1966</v>
      </c>
      <c r="I2508" s="68">
        <v>8</v>
      </c>
      <c r="J2508" s="68" t="s">
        <v>2267</v>
      </c>
      <c r="K2508" s="68">
        <v>1.7</v>
      </c>
      <c r="L2508" s="68">
        <v>0.41</v>
      </c>
      <c r="M2508" s="68" t="s">
        <v>1960</v>
      </c>
      <c r="N2508" s="143">
        <f>IF(対応ガラス検索!$E$2="-","",IF(対応ガラス検索!$E$2&gt;=K2508,MAX($N$2:N2507)+1,""))</f>
        <v>2507</v>
      </c>
      <c r="O2508" s="143">
        <f>IF(対応ガラス検索!$E$2="-","",IF(L2508&lt;=0.65,MAX($O$2:O2507)+1,""))</f>
        <v>2507</v>
      </c>
      <c r="P2508" s="144"/>
      <c r="Q2508" s="145"/>
    </row>
    <row r="2509" spans="1:17" x14ac:dyDescent="0.4">
      <c r="A2509" s="68">
        <v>2508</v>
      </c>
      <c r="B2509" s="68" t="s">
        <v>2295</v>
      </c>
      <c r="C2509" s="68" t="s">
        <v>2239</v>
      </c>
      <c r="D2509" s="68" t="s">
        <v>2252</v>
      </c>
      <c r="E2509" s="68" t="s">
        <v>1962</v>
      </c>
      <c r="F2509" s="68" t="s">
        <v>1963</v>
      </c>
      <c r="G2509" s="68" t="s">
        <v>1965</v>
      </c>
      <c r="H2509" s="68" t="s">
        <v>1966</v>
      </c>
      <c r="I2509" s="68">
        <v>9</v>
      </c>
      <c r="J2509" s="68" t="s">
        <v>2267</v>
      </c>
      <c r="K2509" s="68">
        <v>1.6</v>
      </c>
      <c r="L2509" s="68">
        <v>0.4</v>
      </c>
      <c r="M2509" s="68" t="s">
        <v>1960</v>
      </c>
      <c r="N2509" s="143">
        <f>IF(対応ガラス検索!$E$2="-","",IF(対応ガラス検索!$E$2&gt;=K2509,MAX($N$2:N2508)+1,""))</f>
        <v>2508</v>
      </c>
      <c r="O2509" s="143">
        <f>IF(対応ガラス検索!$E$2="-","",IF(L2509&lt;=0.65,MAX($O$2:O2508)+1,""))</f>
        <v>2508</v>
      </c>
      <c r="P2509" s="144"/>
      <c r="Q2509" s="145"/>
    </row>
    <row r="2510" spans="1:17" x14ac:dyDescent="0.4">
      <c r="A2510" s="68">
        <v>2509</v>
      </c>
      <c r="B2510" s="68" t="s">
        <v>2295</v>
      </c>
      <c r="C2510" s="68" t="s">
        <v>2239</v>
      </c>
      <c r="D2510" s="68" t="s">
        <v>2252</v>
      </c>
      <c r="E2510" s="68" t="s">
        <v>1962</v>
      </c>
      <c r="F2510" s="68" t="s">
        <v>1963</v>
      </c>
      <c r="G2510" s="68" t="s">
        <v>1965</v>
      </c>
      <c r="H2510" s="68" t="s">
        <v>1966</v>
      </c>
      <c r="I2510" s="68">
        <v>10</v>
      </c>
      <c r="J2510" s="68" t="s">
        <v>2267</v>
      </c>
      <c r="K2510" s="68">
        <v>1.5</v>
      </c>
      <c r="L2510" s="68">
        <v>0.4</v>
      </c>
      <c r="M2510" s="68" t="s">
        <v>1960</v>
      </c>
      <c r="N2510" s="143">
        <f>IF(対応ガラス検索!$E$2="-","",IF(対応ガラス検索!$E$2&gt;=K2510,MAX($N$2:N2509)+1,""))</f>
        <v>2509</v>
      </c>
      <c r="O2510" s="143">
        <f>IF(対応ガラス検索!$E$2="-","",IF(L2510&lt;=0.65,MAX($O$2:O2509)+1,""))</f>
        <v>2509</v>
      </c>
      <c r="P2510" s="144"/>
      <c r="Q2510" s="145"/>
    </row>
    <row r="2511" spans="1:17" x14ac:dyDescent="0.4">
      <c r="A2511" s="68">
        <v>2510</v>
      </c>
      <c r="B2511" s="68" t="s">
        <v>2295</v>
      </c>
      <c r="C2511" s="68" t="s">
        <v>2239</v>
      </c>
      <c r="D2511" s="68" t="s">
        <v>2252</v>
      </c>
      <c r="E2511" s="68" t="s">
        <v>1962</v>
      </c>
      <c r="F2511" s="68" t="s">
        <v>1963</v>
      </c>
      <c r="G2511" s="68" t="s">
        <v>1965</v>
      </c>
      <c r="H2511" s="68" t="s">
        <v>1966</v>
      </c>
      <c r="I2511" s="68">
        <v>11</v>
      </c>
      <c r="J2511" s="68" t="s">
        <v>2267</v>
      </c>
      <c r="K2511" s="68">
        <v>1.4</v>
      </c>
      <c r="L2511" s="68">
        <v>0.4</v>
      </c>
      <c r="M2511" s="68" t="s">
        <v>1960</v>
      </c>
      <c r="N2511" s="143">
        <f>IF(対応ガラス検索!$E$2="-","",IF(対応ガラス検索!$E$2&gt;=K2511,MAX($N$2:N2510)+1,""))</f>
        <v>2510</v>
      </c>
      <c r="O2511" s="143">
        <f>IF(対応ガラス検索!$E$2="-","",IF(L2511&lt;=0.65,MAX($O$2:O2510)+1,""))</f>
        <v>2510</v>
      </c>
      <c r="P2511" s="144"/>
      <c r="Q2511" s="145"/>
    </row>
    <row r="2512" spans="1:17" x14ac:dyDescent="0.4">
      <c r="A2512" s="68">
        <v>2511</v>
      </c>
      <c r="B2512" s="68" t="s">
        <v>2295</v>
      </c>
      <c r="C2512" s="68" t="s">
        <v>2239</v>
      </c>
      <c r="D2512" s="68" t="s">
        <v>2252</v>
      </c>
      <c r="E2512" s="68" t="s">
        <v>1962</v>
      </c>
      <c r="F2512" s="68" t="s">
        <v>1963</v>
      </c>
      <c r="G2512" s="68" t="s">
        <v>1965</v>
      </c>
      <c r="H2512" s="68" t="s">
        <v>1966</v>
      </c>
      <c r="I2512" s="68">
        <v>12</v>
      </c>
      <c r="J2512" s="68" t="s">
        <v>2267</v>
      </c>
      <c r="K2512" s="68">
        <v>1.3</v>
      </c>
      <c r="L2512" s="68">
        <v>0.4</v>
      </c>
      <c r="M2512" s="68" t="s">
        <v>1960</v>
      </c>
      <c r="N2512" s="143">
        <f>IF(対応ガラス検索!$E$2="-","",IF(対応ガラス検索!$E$2&gt;=K2512,MAX($N$2:N2511)+1,""))</f>
        <v>2511</v>
      </c>
      <c r="O2512" s="143">
        <f>IF(対応ガラス検索!$E$2="-","",IF(L2512&lt;=0.65,MAX($O$2:O2511)+1,""))</f>
        <v>2511</v>
      </c>
      <c r="P2512" s="144"/>
      <c r="Q2512" s="145"/>
    </row>
    <row r="2513" spans="1:17" x14ac:dyDescent="0.4">
      <c r="A2513" s="68">
        <v>2512</v>
      </c>
      <c r="B2513" s="68" t="s">
        <v>2295</v>
      </c>
      <c r="C2513" s="68" t="s">
        <v>2239</v>
      </c>
      <c r="D2513" s="68" t="s">
        <v>2252</v>
      </c>
      <c r="E2513" s="68" t="s">
        <v>1962</v>
      </c>
      <c r="F2513" s="68" t="s">
        <v>1963</v>
      </c>
      <c r="G2513" s="68" t="s">
        <v>1965</v>
      </c>
      <c r="H2513" s="68" t="s">
        <v>1966</v>
      </c>
      <c r="I2513" s="68">
        <v>13</v>
      </c>
      <c r="J2513" s="68" t="s">
        <v>2267</v>
      </c>
      <c r="K2513" s="68">
        <v>1.2</v>
      </c>
      <c r="L2513" s="68">
        <v>0.4</v>
      </c>
      <c r="M2513" s="68" t="s">
        <v>1960</v>
      </c>
      <c r="N2513" s="143">
        <f>IF(対応ガラス検索!$E$2="-","",IF(対応ガラス検索!$E$2&gt;=K2513,MAX($N$2:N2512)+1,""))</f>
        <v>2512</v>
      </c>
      <c r="O2513" s="143">
        <f>IF(対応ガラス検索!$E$2="-","",IF(L2513&lt;=0.65,MAX($O$2:O2512)+1,""))</f>
        <v>2512</v>
      </c>
      <c r="P2513" s="144"/>
      <c r="Q2513" s="145"/>
    </row>
    <row r="2514" spans="1:17" x14ac:dyDescent="0.4">
      <c r="A2514" s="68">
        <v>2513</v>
      </c>
      <c r="B2514" s="68" t="s">
        <v>2295</v>
      </c>
      <c r="C2514" s="68" t="s">
        <v>2239</v>
      </c>
      <c r="D2514" s="68" t="s">
        <v>2253</v>
      </c>
      <c r="E2514" s="68" t="s">
        <v>1962</v>
      </c>
      <c r="F2514" s="68" t="s">
        <v>1963</v>
      </c>
      <c r="G2514" s="68" t="s">
        <v>2010</v>
      </c>
      <c r="H2514" s="68" t="s">
        <v>2011</v>
      </c>
      <c r="I2514" s="68">
        <v>6</v>
      </c>
      <c r="J2514" s="68" t="s">
        <v>2296</v>
      </c>
      <c r="K2514" s="68">
        <v>2.5</v>
      </c>
      <c r="L2514" s="68">
        <v>0.41</v>
      </c>
      <c r="M2514" s="68" t="s">
        <v>1960</v>
      </c>
      <c r="N2514" s="143">
        <f>IF(対応ガラス検索!$E$2="-","",IF(対応ガラス検索!$E$2&gt;=K2514,MAX($N$2:N2513)+1,""))</f>
        <v>2513</v>
      </c>
      <c r="O2514" s="143">
        <f>IF(対応ガラス検索!$E$2="-","",IF(L2514&lt;=0.65,MAX($O$2:O2513)+1,""))</f>
        <v>2513</v>
      </c>
      <c r="P2514" s="144"/>
      <c r="Q2514" s="145"/>
    </row>
    <row r="2515" spans="1:17" x14ac:dyDescent="0.4">
      <c r="A2515" s="68">
        <v>2514</v>
      </c>
      <c r="B2515" s="68" t="s">
        <v>2295</v>
      </c>
      <c r="C2515" s="68" t="s">
        <v>2239</v>
      </c>
      <c r="D2515" s="68" t="s">
        <v>2253</v>
      </c>
      <c r="E2515" s="68" t="s">
        <v>1962</v>
      </c>
      <c r="F2515" s="68" t="s">
        <v>1963</v>
      </c>
      <c r="G2515" s="68" t="s">
        <v>2010</v>
      </c>
      <c r="H2515" s="68" t="s">
        <v>2011</v>
      </c>
      <c r="I2515" s="68">
        <v>7</v>
      </c>
      <c r="J2515" s="68" t="s">
        <v>2296</v>
      </c>
      <c r="K2515" s="68">
        <v>2.2999999999999998</v>
      </c>
      <c r="L2515" s="68">
        <v>0.41</v>
      </c>
      <c r="M2515" s="68" t="s">
        <v>1960</v>
      </c>
      <c r="N2515" s="143">
        <f>IF(対応ガラス検索!$E$2="-","",IF(対応ガラス検索!$E$2&gt;=K2515,MAX($N$2:N2514)+1,""))</f>
        <v>2514</v>
      </c>
      <c r="O2515" s="143">
        <f>IF(対応ガラス検索!$E$2="-","",IF(L2515&lt;=0.65,MAX($O$2:O2514)+1,""))</f>
        <v>2514</v>
      </c>
      <c r="P2515" s="144"/>
      <c r="Q2515" s="145"/>
    </row>
    <row r="2516" spans="1:17" x14ac:dyDescent="0.4">
      <c r="A2516" s="68">
        <v>2515</v>
      </c>
      <c r="B2516" s="68" t="s">
        <v>2295</v>
      </c>
      <c r="C2516" s="68" t="s">
        <v>2239</v>
      </c>
      <c r="D2516" s="68" t="s">
        <v>2253</v>
      </c>
      <c r="E2516" s="68" t="s">
        <v>1962</v>
      </c>
      <c r="F2516" s="68" t="s">
        <v>1963</v>
      </c>
      <c r="G2516" s="68" t="s">
        <v>2010</v>
      </c>
      <c r="H2516" s="68" t="s">
        <v>2011</v>
      </c>
      <c r="I2516" s="68">
        <v>8</v>
      </c>
      <c r="J2516" s="68" t="s">
        <v>2296</v>
      </c>
      <c r="K2516" s="142">
        <v>2.1</v>
      </c>
      <c r="L2516" s="68">
        <v>0.41</v>
      </c>
      <c r="M2516" s="68" t="s">
        <v>1960</v>
      </c>
      <c r="N2516" s="143">
        <f>IF(対応ガラス検索!$E$2="-","",IF(対応ガラス検索!$E$2&gt;=K2516,MAX($N$2:N2515)+1,""))</f>
        <v>2515</v>
      </c>
      <c r="O2516" s="143">
        <f>IF(対応ガラス検索!$E$2="-","",IF(L2516&lt;=0.65,MAX($O$2:O2515)+1,""))</f>
        <v>2515</v>
      </c>
      <c r="P2516" s="144"/>
      <c r="Q2516" s="145"/>
    </row>
    <row r="2517" spans="1:17" x14ac:dyDescent="0.4">
      <c r="A2517" s="68">
        <v>2516</v>
      </c>
      <c r="B2517" s="68" t="s">
        <v>2295</v>
      </c>
      <c r="C2517" s="68" t="s">
        <v>2239</v>
      </c>
      <c r="D2517" s="68" t="s">
        <v>2253</v>
      </c>
      <c r="E2517" s="68" t="s">
        <v>1962</v>
      </c>
      <c r="F2517" s="68" t="s">
        <v>1963</v>
      </c>
      <c r="G2517" s="68" t="s">
        <v>2010</v>
      </c>
      <c r="H2517" s="68" t="s">
        <v>2011</v>
      </c>
      <c r="I2517" s="68">
        <v>9</v>
      </c>
      <c r="J2517" s="68" t="s">
        <v>2296</v>
      </c>
      <c r="K2517" s="68">
        <v>2</v>
      </c>
      <c r="L2517" s="68">
        <v>0.41</v>
      </c>
      <c r="M2517" s="68" t="s">
        <v>1960</v>
      </c>
      <c r="N2517" s="143">
        <f>IF(対応ガラス検索!$E$2="-","",IF(対応ガラス検索!$E$2&gt;=K2517,MAX($N$2:N2516)+1,""))</f>
        <v>2516</v>
      </c>
      <c r="O2517" s="143">
        <f>IF(対応ガラス検索!$E$2="-","",IF(L2517&lt;=0.65,MAX($O$2:O2516)+1,""))</f>
        <v>2516</v>
      </c>
      <c r="P2517" s="144"/>
      <c r="Q2517" s="145"/>
    </row>
    <row r="2518" spans="1:17" x14ac:dyDescent="0.4">
      <c r="A2518" s="68">
        <v>2517</v>
      </c>
      <c r="B2518" s="68" t="s">
        <v>2295</v>
      </c>
      <c r="C2518" s="68" t="s">
        <v>2239</v>
      </c>
      <c r="D2518" s="68" t="s">
        <v>2253</v>
      </c>
      <c r="E2518" s="68" t="s">
        <v>1962</v>
      </c>
      <c r="F2518" s="68" t="s">
        <v>1963</v>
      </c>
      <c r="G2518" s="68" t="s">
        <v>2010</v>
      </c>
      <c r="H2518" s="68" t="s">
        <v>2011</v>
      </c>
      <c r="I2518" s="68">
        <v>10</v>
      </c>
      <c r="J2518" s="68" t="s">
        <v>2296</v>
      </c>
      <c r="K2518" s="68">
        <v>1.8</v>
      </c>
      <c r="L2518" s="68">
        <v>0.4</v>
      </c>
      <c r="M2518" s="68" t="s">
        <v>1960</v>
      </c>
      <c r="N2518" s="143">
        <f>IF(対応ガラス検索!$E$2="-","",IF(対応ガラス検索!$E$2&gt;=K2518,MAX($N$2:N2517)+1,""))</f>
        <v>2517</v>
      </c>
      <c r="O2518" s="143">
        <f>IF(対応ガラス検索!$E$2="-","",IF(L2518&lt;=0.65,MAX($O$2:O2517)+1,""))</f>
        <v>2517</v>
      </c>
      <c r="P2518" s="144"/>
      <c r="Q2518" s="145"/>
    </row>
    <row r="2519" spans="1:17" x14ac:dyDescent="0.4">
      <c r="A2519" s="68">
        <v>2518</v>
      </c>
      <c r="B2519" s="68" t="s">
        <v>2295</v>
      </c>
      <c r="C2519" s="68" t="s">
        <v>2239</v>
      </c>
      <c r="D2519" s="68" t="s">
        <v>2253</v>
      </c>
      <c r="E2519" s="68" t="s">
        <v>1962</v>
      </c>
      <c r="F2519" s="68" t="s">
        <v>1963</v>
      </c>
      <c r="G2519" s="68" t="s">
        <v>2010</v>
      </c>
      <c r="H2519" s="68" t="s">
        <v>2011</v>
      </c>
      <c r="I2519" s="68">
        <v>11</v>
      </c>
      <c r="J2519" s="68" t="s">
        <v>2296</v>
      </c>
      <c r="K2519" s="68">
        <v>1.7</v>
      </c>
      <c r="L2519" s="68">
        <v>0.4</v>
      </c>
      <c r="M2519" s="68" t="s">
        <v>1960</v>
      </c>
      <c r="N2519" s="143">
        <f>IF(対応ガラス検索!$E$2="-","",IF(対応ガラス検索!$E$2&gt;=K2519,MAX($N$2:N2518)+1,""))</f>
        <v>2518</v>
      </c>
      <c r="O2519" s="143">
        <f>IF(対応ガラス検索!$E$2="-","",IF(L2519&lt;=0.65,MAX($O$2:O2518)+1,""))</f>
        <v>2518</v>
      </c>
      <c r="P2519" s="144"/>
      <c r="Q2519" s="145"/>
    </row>
    <row r="2520" spans="1:17" x14ac:dyDescent="0.4">
      <c r="A2520" s="68">
        <v>2519</v>
      </c>
      <c r="B2520" s="68" t="s">
        <v>2295</v>
      </c>
      <c r="C2520" s="68" t="s">
        <v>2239</v>
      </c>
      <c r="D2520" s="68" t="s">
        <v>2253</v>
      </c>
      <c r="E2520" s="68" t="s">
        <v>1962</v>
      </c>
      <c r="F2520" s="68" t="s">
        <v>1963</v>
      </c>
      <c r="G2520" s="68" t="s">
        <v>2010</v>
      </c>
      <c r="H2520" s="68" t="s">
        <v>2011</v>
      </c>
      <c r="I2520" s="68">
        <v>12</v>
      </c>
      <c r="J2520" s="68" t="s">
        <v>2296</v>
      </c>
      <c r="K2520" s="68">
        <v>1.6</v>
      </c>
      <c r="L2520" s="68">
        <v>0.4</v>
      </c>
      <c r="M2520" s="68" t="s">
        <v>1960</v>
      </c>
      <c r="N2520" s="143">
        <f>IF(対応ガラス検索!$E$2="-","",IF(対応ガラス検索!$E$2&gt;=K2520,MAX($N$2:N2519)+1,""))</f>
        <v>2519</v>
      </c>
      <c r="O2520" s="143">
        <f>IF(対応ガラス検索!$E$2="-","",IF(L2520&lt;=0.65,MAX($O$2:O2519)+1,""))</f>
        <v>2519</v>
      </c>
      <c r="P2520" s="144"/>
      <c r="Q2520" s="145"/>
    </row>
    <row r="2521" spans="1:17" x14ac:dyDescent="0.4">
      <c r="A2521" s="68">
        <v>2520</v>
      </c>
      <c r="B2521" s="68" t="s">
        <v>2295</v>
      </c>
      <c r="C2521" s="68" t="s">
        <v>2239</v>
      </c>
      <c r="D2521" s="68" t="s">
        <v>2253</v>
      </c>
      <c r="E2521" s="68" t="s">
        <v>1962</v>
      </c>
      <c r="F2521" s="68" t="s">
        <v>1963</v>
      </c>
      <c r="G2521" s="68" t="s">
        <v>2010</v>
      </c>
      <c r="H2521" s="68" t="s">
        <v>2011</v>
      </c>
      <c r="I2521" s="68">
        <v>13</v>
      </c>
      <c r="J2521" s="68" t="s">
        <v>2296</v>
      </c>
      <c r="K2521" s="68">
        <v>1.6</v>
      </c>
      <c r="L2521" s="68">
        <v>0.4</v>
      </c>
      <c r="M2521" s="68" t="s">
        <v>1960</v>
      </c>
      <c r="N2521" s="143">
        <f>IF(対応ガラス検索!$E$2="-","",IF(対応ガラス検索!$E$2&gt;=K2521,MAX($N$2:N2520)+1,""))</f>
        <v>2520</v>
      </c>
      <c r="O2521" s="143">
        <f>IF(対応ガラス検索!$E$2="-","",IF(L2521&lt;=0.65,MAX($O$2:O2520)+1,""))</f>
        <v>2520</v>
      </c>
      <c r="P2521" s="144"/>
      <c r="Q2521" s="145"/>
    </row>
    <row r="2522" spans="1:17" x14ac:dyDescent="0.4">
      <c r="A2522" s="68">
        <v>2521</v>
      </c>
      <c r="B2522" s="68" t="s">
        <v>2295</v>
      </c>
      <c r="C2522" s="68" t="s">
        <v>2239</v>
      </c>
      <c r="D2522" s="68" t="s">
        <v>2253</v>
      </c>
      <c r="E2522" s="68" t="s">
        <v>1962</v>
      </c>
      <c r="F2522" s="68" t="s">
        <v>1963</v>
      </c>
      <c r="G2522" s="68" t="s">
        <v>2010</v>
      </c>
      <c r="H2522" s="68" t="s">
        <v>2011</v>
      </c>
      <c r="I2522" s="68">
        <v>6</v>
      </c>
      <c r="J2522" s="68" t="s">
        <v>2267</v>
      </c>
      <c r="K2522" s="68">
        <v>2</v>
      </c>
      <c r="L2522" s="68">
        <v>0.41</v>
      </c>
      <c r="M2522" s="68" t="s">
        <v>1960</v>
      </c>
      <c r="N2522" s="143">
        <f>IF(対応ガラス検索!$E$2="-","",IF(対応ガラス検索!$E$2&gt;=K2522,MAX($N$2:N2521)+1,""))</f>
        <v>2521</v>
      </c>
      <c r="O2522" s="143">
        <f>IF(対応ガラス検索!$E$2="-","",IF(L2522&lt;=0.65,MAX($O$2:O2521)+1,""))</f>
        <v>2521</v>
      </c>
      <c r="P2522" s="144"/>
      <c r="Q2522" s="145"/>
    </row>
    <row r="2523" spans="1:17" x14ac:dyDescent="0.4">
      <c r="A2523" s="68">
        <v>2522</v>
      </c>
      <c r="B2523" s="68" t="s">
        <v>2295</v>
      </c>
      <c r="C2523" s="68" t="s">
        <v>2239</v>
      </c>
      <c r="D2523" s="68" t="s">
        <v>2253</v>
      </c>
      <c r="E2523" s="68" t="s">
        <v>1962</v>
      </c>
      <c r="F2523" s="68" t="s">
        <v>1963</v>
      </c>
      <c r="G2523" s="68" t="s">
        <v>2010</v>
      </c>
      <c r="H2523" s="68" t="s">
        <v>2011</v>
      </c>
      <c r="I2523" s="68">
        <v>7</v>
      </c>
      <c r="J2523" s="68" t="s">
        <v>2267</v>
      </c>
      <c r="K2523" s="68">
        <v>1.9</v>
      </c>
      <c r="L2523" s="68">
        <v>0.4</v>
      </c>
      <c r="M2523" s="68" t="s">
        <v>1960</v>
      </c>
      <c r="N2523" s="143">
        <f>IF(対応ガラス検索!$E$2="-","",IF(対応ガラス検索!$E$2&gt;=K2523,MAX($N$2:N2522)+1,""))</f>
        <v>2522</v>
      </c>
      <c r="O2523" s="143">
        <f>IF(対応ガラス検索!$E$2="-","",IF(L2523&lt;=0.65,MAX($O$2:O2522)+1,""))</f>
        <v>2522</v>
      </c>
      <c r="P2523" s="144"/>
      <c r="Q2523" s="145"/>
    </row>
    <row r="2524" spans="1:17" x14ac:dyDescent="0.4">
      <c r="A2524" s="68">
        <v>2523</v>
      </c>
      <c r="B2524" s="68" t="s">
        <v>2295</v>
      </c>
      <c r="C2524" s="68" t="s">
        <v>2239</v>
      </c>
      <c r="D2524" s="68" t="s">
        <v>2253</v>
      </c>
      <c r="E2524" s="68" t="s">
        <v>1962</v>
      </c>
      <c r="F2524" s="68" t="s">
        <v>1963</v>
      </c>
      <c r="G2524" s="68" t="s">
        <v>2010</v>
      </c>
      <c r="H2524" s="68" t="s">
        <v>2011</v>
      </c>
      <c r="I2524" s="68">
        <v>8</v>
      </c>
      <c r="J2524" s="68" t="s">
        <v>2267</v>
      </c>
      <c r="K2524" s="68">
        <v>1.7</v>
      </c>
      <c r="L2524" s="68">
        <v>0.4</v>
      </c>
      <c r="M2524" s="68" t="s">
        <v>1960</v>
      </c>
      <c r="N2524" s="143">
        <f>IF(対応ガラス検索!$E$2="-","",IF(対応ガラス検索!$E$2&gt;=K2524,MAX($N$2:N2523)+1,""))</f>
        <v>2523</v>
      </c>
      <c r="O2524" s="143">
        <f>IF(対応ガラス検索!$E$2="-","",IF(L2524&lt;=0.65,MAX($O$2:O2523)+1,""))</f>
        <v>2523</v>
      </c>
      <c r="P2524" s="144"/>
      <c r="Q2524" s="145"/>
    </row>
    <row r="2525" spans="1:17" x14ac:dyDescent="0.4">
      <c r="A2525" s="68">
        <v>2524</v>
      </c>
      <c r="B2525" s="68" t="s">
        <v>2295</v>
      </c>
      <c r="C2525" s="68" t="s">
        <v>2239</v>
      </c>
      <c r="D2525" s="68" t="s">
        <v>2253</v>
      </c>
      <c r="E2525" s="68" t="s">
        <v>1962</v>
      </c>
      <c r="F2525" s="68" t="s">
        <v>1963</v>
      </c>
      <c r="G2525" s="68" t="s">
        <v>2010</v>
      </c>
      <c r="H2525" s="68" t="s">
        <v>2011</v>
      </c>
      <c r="I2525" s="68">
        <v>9</v>
      </c>
      <c r="J2525" s="68" t="s">
        <v>2267</v>
      </c>
      <c r="K2525" s="68">
        <v>1.6</v>
      </c>
      <c r="L2525" s="68">
        <v>0.4</v>
      </c>
      <c r="M2525" s="68" t="s">
        <v>1960</v>
      </c>
      <c r="N2525" s="143">
        <f>IF(対応ガラス検索!$E$2="-","",IF(対応ガラス検索!$E$2&gt;=K2525,MAX($N$2:N2524)+1,""))</f>
        <v>2524</v>
      </c>
      <c r="O2525" s="143">
        <f>IF(対応ガラス検索!$E$2="-","",IF(L2525&lt;=0.65,MAX($O$2:O2524)+1,""))</f>
        <v>2524</v>
      </c>
      <c r="P2525" s="144"/>
      <c r="Q2525" s="145"/>
    </row>
    <row r="2526" spans="1:17" x14ac:dyDescent="0.4">
      <c r="A2526" s="68">
        <v>2525</v>
      </c>
      <c r="B2526" s="68" t="s">
        <v>2295</v>
      </c>
      <c r="C2526" s="68" t="s">
        <v>2239</v>
      </c>
      <c r="D2526" s="68" t="s">
        <v>2253</v>
      </c>
      <c r="E2526" s="68" t="s">
        <v>1962</v>
      </c>
      <c r="F2526" s="68" t="s">
        <v>1963</v>
      </c>
      <c r="G2526" s="68" t="s">
        <v>2010</v>
      </c>
      <c r="H2526" s="68" t="s">
        <v>2011</v>
      </c>
      <c r="I2526" s="68">
        <v>10</v>
      </c>
      <c r="J2526" s="68" t="s">
        <v>2267</v>
      </c>
      <c r="K2526" s="68">
        <v>1.5</v>
      </c>
      <c r="L2526" s="68">
        <v>0.4</v>
      </c>
      <c r="M2526" s="68" t="s">
        <v>1960</v>
      </c>
      <c r="N2526" s="143">
        <f>IF(対応ガラス検索!$E$2="-","",IF(対応ガラス検索!$E$2&gt;=K2526,MAX($N$2:N2525)+1,""))</f>
        <v>2525</v>
      </c>
      <c r="O2526" s="143">
        <f>IF(対応ガラス検索!$E$2="-","",IF(L2526&lt;=0.65,MAX($O$2:O2525)+1,""))</f>
        <v>2525</v>
      </c>
      <c r="P2526" s="144"/>
      <c r="Q2526" s="145"/>
    </row>
    <row r="2527" spans="1:17" x14ac:dyDescent="0.4">
      <c r="A2527" s="68">
        <v>2526</v>
      </c>
      <c r="B2527" s="68" t="s">
        <v>2295</v>
      </c>
      <c r="C2527" s="68" t="s">
        <v>2239</v>
      </c>
      <c r="D2527" s="68" t="s">
        <v>2253</v>
      </c>
      <c r="E2527" s="68" t="s">
        <v>1962</v>
      </c>
      <c r="F2527" s="68" t="s">
        <v>1963</v>
      </c>
      <c r="G2527" s="68" t="s">
        <v>2010</v>
      </c>
      <c r="H2527" s="68" t="s">
        <v>2011</v>
      </c>
      <c r="I2527" s="68">
        <v>11</v>
      </c>
      <c r="J2527" s="68" t="s">
        <v>2267</v>
      </c>
      <c r="K2527" s="68">
        <v>1.4</v>
      </c>
      <c r="L2527" s="68">
        <v>0.4</v>
      </c>
      <c r="M2527" s="68" t="s">
        <v>1960</v>
      </c>
      <c r="N2527" s="143">
        <f>IF(対応ガラス検索!$E$2="-","",IF(対応ガラス検索!$E$2&gt;=K2527,MAX($N$2:N2526)+1,""))</f>
        <v>2526</v>
      </c>
      <c r="O2527" s="143">
        <f>IF(対応ガラス検索!$E$2="-","",IF(L2527&lt;=0.65,MAX($O$2:O2526)+1,""))</f>
        <v>2526</v>
      </c>
      <c r="P2527" s="144"/>
      <c r="Q2527" s="145"/>
    </row>
    <row r="2528" spans="1:17" x14ac:dyDescent="0.4">
      <c r="A2528" s="68">
        <v>2527</v>
      </c>
      <c r="B2528" s="68" t="s">
        <v>2295</v>
      </c>
      <c r="C2528" s="68" t="s">
        <v>2239</v>
      </c>
      <c r="D2528" s="68" t="s">
        <v>2253</v>
      </c>
      <c r="E2528" s="68" t="s">
        <v>1962</v>
      </c>
      <c r="F2528" s="68" t="s">
        <v>1963</v>
      </c>
      <c r="G2528" s="68" t="s">
        <v>2010</v>
      </c>
      <c r="H2528" s="68" t="s">
        <v>2011</v>
      </c>
      <c r="I2528" s="68">
        <v>12</v>
      </c>
      <c r="J2528" s="68" t="s">
        <v>2267</v>
      </c>
      <c r="K2528" s="68">
        <v>1.3</v>
      </c>
      <c r="L2528" s="68">
        <v>0.4</v>
      </c>
      <c r="M2528" s="68" t="s">
        <v>1960</v>
      </c>
      <c r="N2528" s="143">
        <f>IF(対応ガラス検索!$E$2="-","",IF(対応ガラス検索!$E$2&gt;=K2528,MAX($N$2:N2527)+1,""))</f>
        <v>2527</v>
      </c>
      <c r="O2528" s="143">
        <f>IF(対応ガラス検索!$E$2="-","",IF(L2528&lt;=0.65,MAX($O$2:O2527)+1,""))</f>
        <v>2527</v>
      </c>
      <c r="P2528" s="144"/>
      <c r="Q2528" s="145"/>
    </row>
    <row r="2529" spans="1:17" x14ac:dyDescent="0.4">
      <c r="A2529" s="68">
        <v>2528</v>
      </c>
      <c r="B2529" s="68" t="s">
        <v>2295</v>
      </c>
      <c r="C2529" s="68" t="s">
        <v>2239</v>
      </c>
      <c r="D2529" s="68" t="s">
        <v>2253</v>
      </c>
      <c r="E2529" s="68" t="s">
        <v>1962</v>
      </c>
      <c r="F2529" s="68" t="s">
        <v>1963</v>
      </c>
      <c r="G2529" s="68" t="s">
        <v>2010</v>
      </c>
      <c r="H2529" s="68" t="s">
        <v>2011</v>
      </c>
      <c r="I2529" s="68">
        <v>13</v>
      </c>
      <c r="J2529" s="68" t="s">
        <v>2267</v>
      </c>
      <c r="K2529" s="142">
        <v>1.2</v>
      </c>
      <c r="L2529" s="68">
        <v>0.4</v>
      </c>
      <c r="M2529" s="68" t="s">
        <v>1960</v>
      </c>
      <c r="N2529" s="143">
        <f>IF(対応ガラス検索!$E$2="-","",IF(対応ガラス検索!$E$2&gt;=K2529,MAX($N$2:N2528)+1,""))</f>
        <v>2528</v>
      </c>
      <c r="O2529" s="143">
        <f>IF(対応ガラス検索!$E$2="-","",IF(L2529&lt;=0.65,MAX($O$2:O2528)+1,""))</f>
        <v>2528</v>
      </c>
      <c r="P2529" s="144"/>
      <c r="Q2529" s="145"/>
    </row>
    <row r="2530" spans="1:17" x14ac:dyDescent="0.4">
      <c r="A2530" s="68">
        <v>2529</v>
      </c>
      <c r="B2530" s="68" t="s">
        <v>2295</v>
      </c>
      <c r="C2530" s="68" t="s">
        <v>2239</v>
      </c>
      <c r="D2530" s="68" t="s">
        <v>2006</v>
      </c>
      <c r="E2530" s="68" t="s">
        <v>1965</v>
      </c>
      <c r="F2530" s="68" t="s">
        <v>1966</v>
      </c>
      <c r="G2530" s="68" t="s">
        <v>1958</v>
      </c>
      <c r="H2530" s="68" t="s">
        <v>1959</v>
      </c>
      <c r="I2530" s="68">
        <v>6</v>
      </c>
      <c r="J2530" s="68" t="s">
        <v>2296</v>
      </c>
      <c r="K2530" s="68">
        <v>2.5</v>
      </c>
      <c r="L2530" s="68">
        <v>0.41</v>
      </c>
      <c r="M2530" s="68" t="s">
        <v>1960</v>
      </c>
      <c r="N2530" s="143">
        <f>IF(対応ガラス検索!$E$2="-","",IF(対応ガラス検索!$E$2&gt;=K2530,MAX($N$2:N2529)+1,""))</f>
        <v>2529</v>
      </c>
      <c r="O2530" s="143">
        <f>IF(対応ガラス検索!$E$2="-","",IF(L2530&lt;=0.65,MAX($O$2:O2529)+1,""))</f>
        <v>2529</v>
      </c>
      <c r="P2530" s="144"/>
      <c r="Q2530" s="145"/>
    </row>
    <row r="2531" spans="1:17" x14ac:dyDescent="0.4">
      <c r="A2531" s="68">
        <v>2530</v>
      </c>
      <c r="B2531" s="68" t="s">
        <v>2295</v>
      </c>
      <c r="C2531" s="68" t="s">
        <v>2239</v>
      </c>
      <c r="D2531" s="68" t="s">
        <v>2006</v>
      </c>
      <c r="E2531" s="68" t="s">
        <v>1965</v>
      </c>
      <c r="F2531" s="68" t="s">
        <v>1966</v>
      </c>
      <c r="G2531" s="68" t="s">
        <v>1958</v>
      </c>
      <c r="H2531" s="68" t="s">
        <v>1959</v>
      </c>
      <c r="I2531" s="68">
        <v>7</v>
      </c>
      <c r="J2531" s="68" t="s">
        <v>2296</v>
      </c>
      <c r="K2531" s="68">
        <v>2.2999999999999998</v>
      </c>
      <c r="L2531" s="68">
        <v>0.41</v>
      </c>
      <c r="M2531" s="68" t="s">
        <v>1960</v>
      </c>
      <c r="N2531" s="143">
        <f>IF(対応ガラス検索!$E$2="-","",IF(対応ガラス検索!$E$2&gt;=K2531,MAX($N$2:N2530)+1,""))</f>
        <v>2530</v>
      </c>
      <c r="O2531" s="143">
        <f>IF(対応ガラス検索!$E$2="-","",IF(L2531&lt;=0.65,MAX($O$2:O2530)+1,""))</f>
        <v>2530</v>
      </c>
      <c r="P2531" s="144"/>
      <c r="Q2531" s="145"/>
    </row>
    <row r="2532" spans="1:17" x14ac:dyDescent="0.4">
      <c r="A2532" s="68">
        <v>2531</v>
      </c>
      <c r="B2532" s="68" t="s">
        <v>2295</v>
      </c>
      <c r="C2532" s="68" t="s">
        <v>2239</v>
      </c>
      <c r="D2532" s="68" t="s">
        <v>2006</v>
      </c>
      <c r="E2532" s="68" t="s">
        <v>1965</v>
      </c>
      <c r="F2532" s="68" t="s">
        <v>1966</v>
      </c>
      <c r="G2532" s="68" t="s">
        <v>1958</v>
      </c>
      <c r="H2532" s="68" t="s">
        <v>1959</v>
      </c>
      <c r="I2532" s="68">
        <v>8</v>
      </c>
      <c r="J2532" s="68" t="s">
        <v>2296</v>
      </c>
      <c r="K2532" s="68">
        <v>2.1</v>
      </c>
      <c r="L2532" s="68">
        <v>0.41</v>
      </c>
      <c r="M2532" s="68" t="s">
        <v>1960</v>
      </c>
      <c r="N2532" s="143">
        <f>IF(対応ガラス検索!$E$2="-","",IF(対応ガラス検索!$E$2&gt;=K2532,MAX($N$2:N2531)+1,""))</f>
        <v>2531</v>
      </c>
      <c r="O2532" s="143">
        <f>IF(対応ガラス検索!$E$2="-","",IF(L2532&lt;=0.65,MAX($O$2:O2531)+1,""))</f>
        <v>2531</v>
      </c>
      <c r="P2532" s="144"/>
      <c r="Q2532" s="145"/>
    </row>
    <row r="2533" spans="1:17" x14ac:dyDescent="0.4">
      <c r="A2533" s="68">
        <v>2532</v>
      </c>
      <c r="B2533" s="68" t="s">
        <v>2295</v>
      </c>
      <c r="C2533" s="68" t="s">
        <v>2239</v>
      </c>
      <c r="D2533" s="68" t="s">
        <v>2006</v>
      </c>
      <c r="E2533" s="68" t="s">
        <v>1965</v>
      </c>
      <c r="F2533" s="68" t="s">
        <v>1966</v>
      </c>
      <c r="G2533" s="68" t="s">
        <v>1958</v>
      </c>
      <c r="H2533" s="68" t="s">
        <v>1959</v>
      </c>
      <c r="I2533" s="68">
        <v>9</v>
      </c>
      <c r="J2533" s="68" t="s">
        <v>2296</v>
      </c>
      <c r="K2533" s="68">
        <v>2</v>
      </c>
      <c r="L2533" s="68">
        <v>0.41</v>
      </c>
      <c r="M2533" s="68" t="s">
        <v>1960</v>
      </c>
      <c r="N2533" s="143">
        <f>IF(対応ガラス検索!$E$2="-","",IF(対応ガラス検索!$E$2&gt;=K2533,MAX($N$2:N2532)+1,""))</f>
        <v>2532</v>
      </c>
      <c r="O2533" s="143">
        <f>IF(対応ガラス検索!$E$2="-","",IF(L2533&lt;=0.65,MAX($O$2:O2532)+1,""))</f>
        <v>2532</v>
      </c>
      <c r="P2533" s="144"/>
      <c r="Q2533" s="145"/>
    </row>
    <row r="2534" spans="1:17" x14ac:dyDescent="0.4">
      <c r="A2534" s="68">
        <v>2533</v>
      </c>
      <c r="B2534" s="68" t="s">
        <v>2295</v>
      </c>
      <c r="C2534" s="68" t="s">
        <v>2239</v>
      </c>
      <c r="D2534" s="68" t="s">
        <v>2006</v>
      </c>
      <c r="E2534" s="68" t="s">
        <v>1965</v>
      </c>
      <c r="F2534" s="68" t="s">
        <v>1966</v>
      </c>
      <c r="G2534" s="68" t="s">
        <v>1958</v>
      </c>
      <c r="H2534" s="68" t="s">
        <v>1959</v>
      </c>
      <c r="I2534" s="68">
        <v>10</v>
      </c>
      <c r="J2534" s="68" t="s">
        <v>2296</v>
      </c>
      <c r="K2534" s="68">
        <v>1.8</v>
      </c>
      <c r="L2534" s="68">
        <v>0.4</v>
      </c>
      <c r="M2534" s="68" t="s">
        <v>1960</v>
      </c>
      <c r="N2534" s="143">
        <f>IF(対応ガラス検索!$E$2="-","",IF(対応ガラス検索!$E$2&gt;=K2534,MAX($N$2:N2533)+1,""))</f>
        <v>2533</v>
      </c>
      <c r="O2534" s="143">
        <f>IF(対応ガラス検索!$E$2="-","",IF(L2534&lt;=0.65,MAX($O$2:O2533)+1,""))</f>
        <v>2533</v>
      </c>
      <c r="P2534" s="144"/>
      <c r="Q2534" s="145"/>
    </row>
    <row r="2535" spans="1:17" x14ac:dyDescent="0.4">
      <c r="A2535" s="68">
        <v>2534</v>
      </c>
      <c r="B2535" s="68" t="s">
        <v>2295</v>
      </c>
      <c r="C2535" s="68" t="s">
        <v>2239</v>
      </c>
      <c r="D2535" s="68" t="s">
        <v>2006</v>
      </c>
      <c r="E2535" s="68" t="s">
        <v>1965</v>
      </c>
      <c r="F2535" s="68" t="s">
        <v>1966</v>
      </c>
      <c r="G2535" s="68" t="s">
        <v>1958</v>
      </c>
      <c r="H2535" s="68" t="s">
        <v>1959</v>
      </c>
      <c r="I2535" s="68">
        <v>11</v>
      </c>
      <c r="J2535" s="68" t="s">
        <v>2296</v>
      </c>
      <c r="K2535" s="68">
        <v>1.7</v>
      </c>
      <c r="L2535" s="68">
        <v>0.4</v>
      </c>
      <c r="M2535" s="68" t="s">
        <v>1960</v>
      </c>
      <c r="N2535" s="143">
        <f>IF(対応ガラス検索!$E$2="-","",IF(対応ガラス検索!$E$2&gt;=K2535,MAX($N$2:N2534)+1,""))</f>
        <v>2534</v>
      </c>
      <c r="O2535" s="143">
        <f>IF(対応ガラス検索!$E$2="-","",IF(L2535&lt;=0.65,MAX($O$2:O2534)+1,""))</f>
        <v>2534</v>
      </c>
      <c r="P2535" s="144"/>
      <c r="Q2535" s="145"/>
    </row>
    <row r="2536" spans="1:17" x14ac:dyDescent="0.4">
      <c r="A2536" s="68">
        <v>2535</v>
      </c>
      <c r="B2536" s="68" t="s">
        <v>2295</v>
      </c>
      <c r="C2536" s="68" t="s">
        <v>2239</v>
      </c>
      <c r="D2536" s="68" t="s">
        <v>2006</v>
      </c>
      <c r="E2536" s="68" t="s">
        <v>1965</v>
      </c>
      <c r="F2536" s="68" t="s">
        <v>1966</v>
      </c>
      <c r="G2536" s="68" t="s">
        <v>1958</v>
      </c>
      <c r="H2536" s="68" t="s">
        <v>1959</v>
      </c>
      <c r="I2536" s="68">
        <v>12</v>
      </c>
      <c r="J2536" s="68" t="s">
        <v>2296</v>
      </c>
      <c r="K2536" s="68">
        <v>1.6</v>
      </c>
      <c r="L2536" s="68">
        <v>0.4</v>
      </c>
      <c r="M2536" s="68" t="s">
        <v>1960</v>
      </c>
      <c r="N2536" s="143">
        <f>IF(対応ガラス検索!$E$2="-","",IF(対応ガラス検索!$E$2&gt;=K2536,MAX($N$2:N2535)+1,""))</f>
        <v>2535</v>
      </c>
      <c r="O2536" s="143">
        <f>IF(対応ガラス検索!$E$2="-","",IF(L2536&lt;=0.65,MAX($O$2:O2535)+1,""))</f>
        <v>2535</v>
      </c>
      <c r="P2536" s="144"/>
      <c r="Q2536" s="145"/>
    </row>
    <row r="2537" spans="1:17" x14ac:dyDescent="0.4">
      <c r="A2537" s="68">
        <v>2536</v>
      </c>
      <c r="B2537" s="68" t="s">
        <v>2295</v>
      </c>
      <c r="C2537" s="68" t="s">
        <v>2239</v>
      </c>
      <c r="D2537" s="68" t="s">
        <v>2006</v>
      </c>
      <c r="E2537" s="68" t="s">
        <v>1965</v>
      </c>
      <c r="F2537" s="68" t="s">
        <v>1966</v>
      </c>
      <c r="G2537" s="68" t="s">
        <v>1958</v>
      </c>
      <c r="H2537" s="68" t="s">
        <v>1959</v>
      </c>
      <c r="I2537" s="68">
        <v>13</v>
      </c>
      <c r="J2537" s="68" t="s">
        <v>2296</v>
      </c>
      <c r="K2537" s="68">
        <v>1.6</v>
      </c>
      <c r="L2537" s="68">
        <v>0.4</v>
      </c>
      <c r="M2537" s="68" t="s">
        <v>1960</v>
      </c>
      <c r="N2537" s="143">
        <f>IF(対応ガラス検索!$E$2="-","",IF(対応ガラス検索!$E$2&gt;=K2537,MAX($N$2:N2536)+1,""))</f>
        <v>2536</v>
      </c>
      <c r="O2537" s="143">
        <f>IF(対応ガラス検索!$E$2="-","",IF(L2537&lt;=0.65,MAX($O$2:O2536)+1,""))</f>
        <v>2536</v>
      </c>
      <c r="P2537" s="144"/>
      <c r="Q2537" s="145"/>
    </row>
    <row r="2538" spans="1:17" x14ac:dyDescent="0.4">
      <c r="A2538" s="68">
        <v>2537</v>
      </c>
      <c r="B2538" s="68" t="s">
        <v>2295</v>
      </c>
      <c r="C2538" s="68" t="s">
        <v>2239</v>
      </c>
      <c r="D2538" s="68" t="s">
        <v>2006</v>
      </c>
      <c r="E2538" s="68" t="s">
        <v>1965</v>
      </c>
      <c r="F2538" s="68" t="s">
        <v>1966</v>
      </c>
      <c r="G2538" s="68" t="s">
        <v>1958</v>
      </c>
      <c r="H2538" s="68" t="s">
        <v>1959</v>
      </c>
      <c r="I2538" s="68">
        <v>14</v>
      </c>
      <c r="J2538" s="68" t="s">
        <v>2296</v>
      </c>
      <c r="K2538" s="68">
        <v>1.5</v>
      </c>
      <c r="L2538" s="68">
        <v>0.4</v>
      </c>
      <c r="M2538" s="68" t="s">
        <v>1960</v>
      </c>
      <c r="N2538" s="143">
        <f>IF(対応ガラス検索!$E$2="-","",IF(対応ガラス検索!$E$2&gt;=K2538,MAX($N$2:N2537)+1,""))</f>
        <v>2537</v>
      </c>
      <c r="O2538" s="143">
        <f>IF(対応ガラス検索!$E$2="-","",IF(L2538&lt;=0.65,MAX($O$2:O2537)+1,""))</f>
        <v>2537</v>
      </c>
      <c r="P2538" s="144"/>
      <c r="Q2538" s="145"/>
    </row>
    <row r="2539" spans="1:17" x14ac:dyDescent="0.4">
      <c r="A2539" s="68">
        <v>2538</v>
      </c>
      <c r="B2539" s="68" t="s">
        <v>2295</v>
      </c>
      <c r="C2539" s="68" t="s">
        <v>2239</v>
      </c>
      <c r="D2539" s="68" t="s">
        <v>2006</v>
      </c>
      <c r="E2539" s="68" t="s">
        <v>1965</v>
      </c>
      <c r="F2539" s="68" t="s">
        <v>1966</v>
      </c>
      <c r="G2539" s="68" t="s">
        <v>1958</v>
      </c>
      <c r="H2539" s="68" t="s">
        <v>1959</v>
      </c>
      <c r="I2539" s="68">
        <v>6</v>
      </c>
      <c r="J2539" s="68" t="s">
        <v>2267</v>
      </c>
      <c r="K2539" s="68">
        <v>2</v>
      </c>
      <c r="L2539" s="68">
        <v>0.41</v>
      </c>
      <c r="M2539" s="68" t="s">
        <v>1960</v>
      </c>
      <c r="N2539" s="143">
        <f>IF(対応ガラス検索!$E$2="-","",IF(対応ガラス検索!$E$2&gt;=K2539,MAX($N$2:N2538)+1,""))</f>
        <v>2538</v>
      </c>
      <c r="O2539" s="143">
        <f>IF(対応ガラス検索!$E$2="-","",IF(L2539&lt;=0.65,MAX($O$2:O2538)+1,""))</f>
        <v>2538</v>
      </c>
      <c r="P2539" s="144"/>
      <c r="Q2539" s="145"/>
    </row>
    <row r="2540" spans="1:17" x14ac:dyDescent="0.4">
      <c r="A2540" s="68">
        <v>2539</v>
      </c>
      <c r="B2540" s="68" t="s">
        <v>2295</v>
      </c>
      <c r="C2540" s="68" t="s">
        <v>2239</v>
      </c>
      <c r="D2540" s="68" t="s">
        <v>2006</v>
      </c>
      <c r="E2540" s="68" t="s">
        <v>1965</v>
      </c>
      <c r="F2540" s="68" t="s">
        <v>1966</v>
      </c>
      <c r="G2540" s="68" t="s">
        <v>1958</v>
      </c>
      <c r="H2540" s="68" t="s">
        <v>1959</v>
      </c>
      <c r="I2540" s="68">
        <v>7</v>
      </c>
      <c r="J2540" s="68" t="s">
        <v>2267</v>
      </c>
      <c r="K2540" s="68">
        <v>1.9</v>
      </c>
      <c r="L2540" s="68">
        <v>0.4</v>
      </c>
      <c r="M2540" s="68" t="s">
        <v>1960</v>
      </c>
      <c r="N2540" s="143">
        <f>IF(対応ガラス検索!$E$2="-","",IF(対応ガラス検索!$E$2&gt;=K2540,MAX($N$2:N2539)+1,""))</f>
        <v>2539</v>
      </c>
      <c r="O2540" s="143">
        <f>IF(対応ガラス検索!$E$2="-","",IF(L2540&lt;=0.65,MAX($O$2:O2539)+1,""))</f>
        <v>2539</v>
      </c>
      <c r="P2540" s="144"/>
      <c r="Q2540" s="145"/>
    </row>
    <row r="2541" spans="1:17" x14ac:dyDescent="0.4">
      <c r="A2541" s="68">
        <v>2540</v>
      </c>
      <c r="B2541" s="68" t="s">
        <v>2295</v>
      </c>
      <c r="C2541" s="68" t="s">
        <v>2239</v>
      </c>
      <c r="D2541" s="68" t="s">
        <v>2006</v>
      </c>
      <c r="E2541" s="68" t="s">
        <v>1965</v>
      </c>
      <c r="F2541" s="68" t="s">
        <v>1966</v>
      </c>
      <c r="G2541" s="68" t="s">
        <v>1958</v>
      </c>
      <c r="H2541" s="68" t="s">
        <v>1959</v>
      </c>
      <c r="I2541" s="68">
        <v>8</v>
      </c>
      <c r="J2541" s="68" t="s">
        <v>2267</v>
      </c>
      <c r="K2541" s="68">
        <v>1.7</v>
      </c>
      <c r="L2541" s="68">
        <v>0.4</v>
      </c>
      <c r="M2541" s="68" t="s">
        <v>1960</v>
      </c>
      <c r="N2541" s="143">
        <f>IF(対応ガラス検索!$E$2="-","",IF(対応ガラス検索!$E$2&gt;=K2541,MAX($N$2:N2540)+1,""))</f>
        <v>2540</v>
      </c>
      <c r="O2541" s="143">
        <f>IF(対応ガラス検索!$E$2="-","",IF(L2541&lt;=0.65,MAX($O$2:O2540)+1,""))</f>
        <v>2540</v>
      </c>
      <c r="P2541" s="144"/>
      <c r="Q2541" s="145"/>
    </row>
    <row r="2542" spans="1:17" x14ac:dyDescent="0.4">
      <c r="A2542" s="68">
        <v>2541</v>
      </c>
      <c r="B2542" s="68" t="s">
        <v>2295</v>
      </c>
      <c r="C2542" s="68" t="s">
        <v>2239</v>
      </c>
      <c r="D2542" s="68" t="s">
        <v>2006</v>
      </c>
      <c r="E2542" s="68" t="s">
        <v>1965</v>
      </c>
      <c r="F2542" s="68" t="s">
        <v>1966</v>
      </c>
      <c r="G2542" s="68" t="s">
        <v>1958</v>
      </c>
      <c r="H2542" s="68" t="s">
        <v>1959</v>
      </c>
      <c r="I2542" s="68">
        <v>9</v>
      </c>
      <c r="J2542" s="68" t="s">
        <v>2267</v>
      </c>
      <c r="K2542" s="142">
        <v>1.6</v>
      </c>
      <c r="L2542" s="68">
        <v>0.4</v>
      </c>
      <c r="M2542" s="68" t="s">
        <v>1960</v>
      </c>
      <c r="N2542" s="143">
        <f>IF(対応ガラス検索!$E$2="-","",IF(対応ガラス検索!$E$2&gt;=K2542,MAX($N$2:N2541)+1,""))</f>
        <v>2541</v>
      </c>
      <c r="O2542" s="143">
        <f>IF(対応ガラス検索!$E$2="-","",IF(L2542&lt;=0.65,MAX($O$2:O2541)+1,""))</f>
        <v>2541</v>
      </c>
      <c r="P2542" s="144"/>
      <c r="Q2542" s="145"/>
    </row>
    <row r="2543" spans="1:17" x14ac:dyDescent="0.4">
      <c r="A2543" s="68">
        <v>2542</v>
      </c>
      <c r="B2543" s="68" t="s">
        <v>2295</v>
      </c>
      <c r="C2543" s="68" t="s">
        <v>2239</v>
      </c>
      <c r="D2543" s="68" t="s">
        <v>2006</v>
      </c>
      <c r="E2543" s="68" t="s">
        <v>1965</v>
      </c>
      <c r="F2543" s="68" t="s">
        <v>1966</v>
      </c>
      <c r="G2543" s="68" t="s">
        <v>1958</v>
      </c>
      <c r="H2543" s="68" t="s">
        <v>1959</v>
      </c>
      <c r="I2543" s="68">
        <v>10</v>
      </c>
      <c r="J2543" s="68" t="s">
        <v>2267</v>
      </c>
      <c r="K2543" s="142">
        <v>1.5</v>
      </c>
      <c r="L2543" s="68">
        <v>0.4</v>
      </c>
      <c r="M2543" s="68" t="s">
        <v>1960</v>
      </c>
      <c r="N2543" s="143">
        <f>IF(対応ガラス検索!$E$2="-","",IF(対応ガラス検索!$E$2&gt;=K2543,MAX($N$2:N2542)+1,""))</f>
        <v>2542</v>
      </c>
      <c r="O2543" s="143">
        <f>IF(対応ガラス検索!$E$2="-","",IF(L2543&lt;=0.65,MAX($O$2:O2542)+1,""))</f>
        <v>2542</v>
      </c>
      <c r="P2543" s="144"/>
      <c r="Q2543" s="145"/>
    </row>
    <row r="2544" spans="1:17" x14ac:dyDescent="0.4">
      <c r="A2544" s="68">
        <v>2543</v>
      </c>
      <c r="B2544" s="68" t="s">
        <v>2295</v>
      </c>
      <c r="C2544" s="68" t="s">
        <v>2239</v>
      </c>
      <c r="D2544" s="68" t="s">
        <v>2006</v>
      </c>
      <c r="E2544" s="68" t="s">
        <v>1965</v>
      </c>
      <c r="F2544" s="68" t="s">
        <v>1966</v>
      </c>
      <c r="G2544" s="68" t="s">
        <v>1958</v>
      </c>
      <c r="H2544" s="68" t="s">
        <v>1959</v>
      </c>
      <c r="I2544" s="68">
        <v>11</v>
      </c>
      <c r="J2544" s="68" t="s">
        <v>2267</v>
      </c>
      <c r="K2544" s="68">
        <v>1.4</v>
      </c>
      <c r="L2544" s="68">
        <v>0.4</v>
      </c>
      <c r="M2544" s="68" t="s">
        <v>1960</v>
      </c>
      <c r="N2544" s="143">
        <f>IF(対応ガラス検索!$E$2="-","",IF(対応ガラス検索!$E$2&gt;=K2544,MAX($N$2:N2543)+1,""))</f>
        <v>2543</v>
      </c>
      <c r="O2544" s="143">
        <f>IF(対応ガラス検索!$E$2="-","",IF(L2544&lt;=0.65,MAX($O$2:O2543)+1,""))</f>
        <v>2543</v>
      </c>
      <c r="P2544" s="144"/>
      <c r="Q2544" s="145"/>
    </row>
    <row r="2545" spans="1:17" x14ac:dyDescent="0.4">
      <c r="A2545" s="68">
        <v>2544</v>
      </c>
      <c r="B2545" s="68" t="s">
        <v>2295</v>
      </c>
      <c r="C2545" s="68" t="s">
        <v>2239</v>
      </c>
      <c r="D2545" s="68" t="s">
        <v>2006</v>
      </c>
      <c r="E2545" s="68" t="s">
        <v>1965</v>
      </c>
      <c r="F2545" s="68" t="s">
        <v>1966</v>
      </c>
      <c r="G2545" s="68" t="s">
        <v>1958</v>
      </c>
      <c r="H2545" s="68" t="s">
        <v>1959</v>
      </c>
      <c r="I2545" s="68">
        <v>12</v>
      </c>
      <c r="J2545" s="68" t="s">
        <v>2267</v>
      </c>
      <c r="K2545" s="68">
        <v>1.3</v>
      </c>
      <c r="L2545" s="68">
        <v>0.4</v>
      </c>
      <c r="M2545" s="68" t="s">
        <v>1960</v>
      </c>
      <c r="N2545" s="143">
        <f>IF(対応ガラス検索!$E$2="-","",IF(対応ガラス検索!$E$2&gt;=K2545,MAX($N$2:N2544)+1,""))</f>
        <v>2544</v>
      </c>
      <c r="O2545" s="143">
        <f>IF(対応ガラス検索!$E$2="-","",IF(L2545&lt;=0.65,MAX($O$2:O2544)+1,""))</f>
        <v>2544</v>
      </c>
      <c r="P2545" s="144"/>
      <c r="Q2545" s="145"/>
    </row>
    <row r="2546" spans="1:17" x14ac:dyDescent="0.4">
      <c r="A2546" s="68">
        <v>2545</v>
      </c>
      <c r="B2546" s="68" t="s">
        <v>2295</v>
      </c>
      <c r="C2546" s="68" t="s">
        <v>2239</v>
      </c>
      <c r="D2546" s="68" t="s">
        <v>2006</v>
      </c>
      <c r="E2546" s="68" t="s">
        <v>1965</v>
      </c>
      <c r="F2546" s="68" t="s">
        <v>1966</v>
      </c>
      <c r="G2546" s="68" t="s">
        <v>1958</v>
      </c>
      <c r="H2546" s="68" t="s">
        <v>1959</v>
      </c>
      <c r="I2546" s="68">
        <v>13</v>
      </c>
      <c r="J2546" s="68" t="s">
        <v>2267</v>
      </c>
      <c r="K2546" s="68">
        <v>1.2</v>
      </c>
      <c r="L2546" s="68">
        <v>0.4</v>
      </c>
      <c r="M2546" s="68" t="s">
        <v>1960</v>
      </c>
      <c r="N2546" s="143">
        <f>IF(対応ガラス検索!$E$2="-","",IF(対応ガラス検索!$E$2&gt;=K2546,MAX($N$2:N2545)+1,""))</f>
        <v>2545</v>
      </c>
      <c r="O2546" s="143">
        <f>IF(対応ガラス検索!$E$2="-","",IF(L2546&lt;=0.65,MAX($O$2:O2545)+1,""))</f>
        <v>2545</v>
      </c>
      <c r="P2546" s="144"/>
      <c r="Q2546" s="145"/>
    </row>
    <row r="2547" spans="1:17" x14ac:dyDescent="0.4">
      <c r="A2547" s="68">
        <v>2546</v>
      </c>
      <c r="B2547" s="68" t="s">
        <v>2295</v>
      </c>
      <c r="C2547" s="68" t="s">
        <v>2239</v>
      </c>
      <c r="D2547" s="68" t="s">
        <v>2006</v>
      </c>
      <c r="E2547" s="68" t="s">
        <v>1965</v>
      </c>
      <c r="F2547" s="68" t="s">
        <v>1966</v>
      </c>
      <c r="G2547" s="68" t="s">
        <v>1958</v>
      </c>
      <c r="H2547" s="68" t="s">
        <v>1959</v>
      </c>
      <c r="I2547" s="68">
        <v>14</v>
      </c>
      <c r="J2547" s="68" t="s">
        <v>2267</v>
      </c>
      <c r="K2547" s="68">
        <v>1.2</v>
      </c>
      <c r="L2547" s="68">
        <v>0.4</v>
      </c>
      <c r="M2547" s="68" t="s">
        <v>1960</v>
      </c>
      <c r="N2547" s="143">
        <f>IF(対応ガラス検索!$E$2="-","",IF(対応ガラス検索!$E$2&gt;=K2547,MAX($N$2:N2546)+1,""))</f>
        <v>2546</v>
      </c>
      <c r="O2547" s="143">
        <f>IF(対応ガラス検索!$E$2="-","",IF(L2547&lt;=0.65,MAX($O$2:O2546)+1,""))</f>
        <v>2546</v>
      </c>
      <c r="P2547" s="144"/>
      <c r="Q2547" s="145"/>
    </row>
    <row r="2548" spans="1:17" x14ac:dyDescent="0.4">
      <c r="A2548" s="68">
        <v>2547</v>
      </c>
      <c r="B2548" s="68" t="s">
        <v>2295</v>
      </c>
      <c r="C2548" s="68" t="s">
        <v>2239</v>
      </c>
      <c r="D2548" s="68" t="s">
        <v>2007</v>
      </c>
      <c r="E2548" s="68" t="s">
        <v>1965</v>
      </c>
      <c r="F2548" s="68" t="s">
        <v>1966</v>
      </c>
      <c r="G2548" s="68" t="s">
        <v>1962</v>
      </c>
      <c r="H2548" s="68" t="s">
        <v>1963</v>
      </c>
      <c r="I2548" s="68">
        <v>6</v>
      </c>
      <c r="J2548" s="68" t="s">
        <v>2296</v>
      </c>
      <c r="K2548" s="68">
        <v>2.5</v>
      </c>
      <c r="L2548" s="68">
        <v>0.41</v>
      </c>
      <c r="M2548" s="68" t="s">
        <v>1960</v>
      </c>
      <c r="N2548" s="143">
        <f>IF(対応ガラス検索!$E$2="-","",IF(対応ガラス検索!$E$2&gt;=K2548,MAX($N$2:N2547)+1,""))</f>
        <v>2547</v>
      </c>
      <c r="O2548" s="143">
        <f>IF(対応ガラス検索!$E$2="-","",IF(L2548&lt;=0.65,MAX($O$2:O2547)+1,""))</f>
        <v>2547</v>
      </c>
      <c r="P2548" s="144"/>
      <c r="Q2548" s="145"/>
    </row>
    <row r="2549" spans="1:17" x14ac:dyDescent="0.4">
      <c r="A2549" s="68">
        <v>2548</v>
      </c>
      <c r="B2549" s="68" t="s">
        <v>2295</v>
      </c>
      <c r="C2549" s="68" t="s">
        <v>2239</v>
      </c>
      <c r="D2549" s="68" t="s">
        <v>2007</v>
      </c>
      <c r="E2549" s="68" t="s">
        <v>1965</v>
      </c>
      <c r="F2549" s="68" t="s">
        <v>1966</v>
      </c>
      <c r="G2549" s="68" t="s">
        <v>1962</v>
      </c>
      <c r="H2549" s="68" t="s">
        <v>1963</v>
      </c>
      <c r="I2549" s="68">
        <v>7</v>
      </c>
      <c r="J2549" s="68" t="s">
        <v>2296</v>
      </c>
      <c r="K2549" s="68">
        <v>2.2999999999999998</v>
      </c>
      <c r="L2549" s="68">
        <v>0.41</v>
      </c>
      <c r="M2549" s="68" t="s">
        <v>1960</v>
      </c>
      <c r="N2549" s="143">
        <f>IF(対応ガラス検索!$E$2="-","",IF(対応ガラス検索!$E$2&gt;=K2549,MAX($N$2:N2548)+1,""))</f>
        <v>2548</v>
      </c>
      <c r="O2549" s="143">
        <f>IF(対応ガラス検索!$E$2="-","",IF(L2549&lt;=0.65,MAX($O$2:O2548)+1,""))</f>
        <v>2548</v>
      </c>
      <c r="P2549" s="144"/>
      <c r="Q2549" s="145"/>
    </row>
    <row r="2550" spans="1:17" x14ac:dyDescent="0.4">
      <c r="A2550" s="68">
        <v>2549</v>
      </c>
      <c r="B2550" s="68" t="s">
        <v>2295</v>
      </c>
      <c r="C2550" s="68" t="s">
        <v>2239</v>
      </c>
      <c r="D2550" s="68" t="s">
        <v>2007</v>
      </c>
      <c r="E2550" s="68" t="s">
        <v>1965</v>
      </c>
      <c r="F2550" s="68" t="s">
        <v>1966</v>
      </c>
      <c r="G2550" s="68" t="s">
        <v>1962</v>
      </c>
      <c r="H2550" s="68" t="s">
        <v>1963</v>
      </c>
      <c r="I2550" s="68">
        <v>8</v>
      </c>
      <c r="J2550" s="68" t="s">
        <v>2296</v>
      </c>
      <c r="K2550" s="68">
        <v>2.1</v>
      </c>
      <c r="L2550" s="68">
        <v>0.41</v>
      </c>
      <c r="M2550" s="68" t="s">
        <v>1960</v>
      </c>
      <c r="N2550" s="143">
        <f>IF(対応ガラス検索!$E$2="-","",IF(対応ガラス検索!$E$2&gt;=K2550,MAX($N$2:N2549)+1,""))</f>
        <v>2549</v>
      </c>
      <c r="O2550" s="143">
        <f>IF(対応ガラス検索!$E$2="-","",IF(L2550&lt;=0.65,MAX($O$2:O2549)+1,""))</f>
        <v>2549</v>
      </c>
      <c r="P2550" s="144"/>
      <c r="Q2550" s="145"/>
    </row>
    <row r="2551" spans="1:17" x14ac:dyDescent="0.4">
      <c r="A2551" s="68">
        <v>2550</v>
      </c>
      <c r="B2551" s="68" t="s">
        <v>2295</v>
      </c>
      <c r="C2551" s="68" t="s">
        <v>2239</v>
      </c>
      <c r="D2551" s="68" t="s">
        <v>2007</v>
      </c>
      <c r="E2551" s="68" t="s">
        <v>1965</v>
      </c>
      <c r="F2551" s="68" t="s">
        <v>1966</v>
      </c>
      <c r="G2551" s="68" t="s">
        <v>1962</v>
      </c>
      <c r="H2551" s="68" t="s">
        <v>1963</v>
      </c>
      <c r="I2551" s="68">
        <v>9</v>
      </c>
      <c r="J2551" s="68" t="s">
        <v>2296</v>
      </c>
      <c r="K2551" s="68">
        <v>2</v>
      </c>
      <c r="L2551" s="68">
        <v>0.4</v>
      </c>
      <c r="M2551" s="68" t="s">
        <v>1960</v>
      </c>
      <c r="N2551" s="143">
        <f>IF(対応ガラス検索!$E$2="-","",IF(対応ガラス検索!$E$2&gt;=K2551,MAX($N$2:N2550)+1,""))</f>
        <v>2550</v>
      </c>
      <c r="O2551" s="143">
        <f>IF(対応ガラス検索!$E$2="-","",IF(L2551&lt;=0.65,MAX($O$2:O2550)+1,""))</f>
        <v>2550</v>
      </c>
      <c r="P2551" s="144"/>
      <c r="Q2551" s="145"/>
    </row>
    <row r="2552" spans="1:17" x14ac:dyDescent="0.4">
      <c r="A2552" s="68">
        <v>2551</v>
      </c>
      <c r="B2552" s="68" t="s">
        <v>2295</v>
      </c>
      <c r="C2552" s="68" t="s">
        <v>2239</v>
      </c>
      <c r="D2552" s="68" t="s">
        <v>2007</v>
      </c>
      <c r="E2552" s="68" t="s">
        <v>1965</v>
      </c>
      <c r="F2552" s="68" t="s">
        <v>1966</v>
      </c>
      <c r="G2552" s="68" t="s">
        <v>1962</v>
      </c>
      <c r="H2552" s="68" t="s">
        <v>1963</v>
      </c>
      <c r="I2552" s="68">
        <v>10</v>
      </c>
      <c r="J2552" s="68" t="s">
        <v>2296</v>
      </c>
      <c r="K2552" s="68">
        <v>1.8</v>
      </c>
      <c r="L2552" s="68">
        <v>0.4</v>
      </c>
      <c r="M2552" s="68" t="s">
        <v>1960</v>
      </c>
      <c r="N2552" s="143">
        <f>IF(対応ガラス検索!$E$2="-","",IF(対応ガラス検索!$E$2&gt;=K2552,MAX($N$2:N2551)+1,""))</f>
        <v>2551</v>
      </c>
      <c r="O2552" s="143">
        <f>IF(対応ガラス検索!$E$2="-","",IF(L2552&lt;=0.65,MAX($O$2:O2551)+1,""))</f>
        <v>2551</v>
      </c>
      <c r="P2552" s="144"/>
      <c r="Q2552" s="145"/>
    </row>
    <row r="2553" spans="1:17" x14ac:dyDescent="0.4">
      <c r="A2553" s="68">
        <v>2552</v>
      </c>
      <c r="B2553" s="68" t="s">
        <v>2295</v>
      </c>
      <c r="C2553" s="68" t="s">
        <v>2239</v>
      </c>
      <c r="D2553" s="68" t="s">
        <v>2007</v>
      </c>
      <c r="E2553" s="68" t="s">
        <v>1965</v>
      </c>
      <c r="F2553" s="68" t="s">
        <v>1966</v>
      </c>
      <c r="G2553" s="68" t="s">
        <v>1962</v>
      </c>
      <c r="H2553" s="68" t="s">
        <v>1963</v>
      </c>
      <c r="I2553" s="68">
        <v>11</v>
      </c>
      <c r="J2553" s="68" t="s">
        <v>2296</v>
      </c>
      <c r="K2553" s="68">
        <v>1.7</v>
      </c>
      <c r="L2553" s="68">
        <v>0.4</v>
      </c>
      <c r="M2553" s="68" t="s">
        <v>1960</v>
      </c>
      <c r="N2553" s="143">
        <f>IF(対応ガラス検索!$E$2="-","",IF(対応ガラス検索!$E$2&gt;=K2553,MAX($N$2:N2552)+1,""))</f>
        <v>2552</v>
      </c>
      <c r="O2553" s="143">
        <f>IF(対応ガラス検索!$E$2="-","",IF(L2553&lt;=0.65,MAX($O$2:O2552)+1,""))</f>
        <v>2552</v>
      </c>
      <c r="P2553" s="144"/>
      <c r="Q2553" s="145"/>
    </row>
    <row r="2554" spans="1:17" x14ac:dyDescent="0.4">
      <c r="A2554" s="68">
        <v>2553</v>
      </c>
      <c r="B2554" s="68" t="s">
        <v>2295</v>
      </c>
      <c r="C2554" s="68" t="s">
        <v>2239</v>
      </c>
      <c r="D2554" s="68" t="s">
        <v>2007</v>
      </c>
      <c r="E2554" s="68" t="s">
        <v>1965</v>
      </c>
      <c r="F2554" s="68" t="s">
        <v>1966</v>
      </c>
      <c r="G2554" s="68" t="s">
        <v>1962</v>
      </c>
      <c r="H2554" s="68" t="s">
        <v>1963</v>
      </c>
      <c r="I2554" s="68">
        <v>12</v>
      </c>
      <c r="J2554" s="68" t="s">
        <v>2296</v>
      </c>
      <c r="K2554" s="68">
        <v>1.6</v>
      </c>
      <c r="L2554" s="68">
        <v>0.4</v>
      </c>
      <c r="M2554" s="68" t="s">
        <v>1960</v>
      </c>
      <c r="N2554" s="143">
        <f>IF(対応ガラス検索!$E$2="-","",IF(対応ガラス検索!$E$2&gt;=K2554,MAX($N$2:N2553)+1,""))</f>
        <v>2553</v>
      </c>
      <c r="O2554" s="143">
        <f>IF(対応ガラス検索!$E$2="-","",IF(L2554&lt;=0.65,MAX($O$2:O2553)+1,""))</f>
        <v>2553</v>
      </c>
      <c r="P2554" s="144"/>
      <c r="Q2554" s="145"/>
    </row>
    <row r="2555" spans="1:17" x14ac:dyDescent="0.4">
      <c r="A2555" s="68">
        <v>2554</v>
      </c>
      <c r="B2555" s="68" t="s">
        <v>2295</v>
      </c>
      <c r="C2555" s="68" t="s">
        <v>2239</v>
      </c>
      <c r="D2555" s="68" t="s">
        <v>2007</v>
      </c>
      <c r="E2555" s="68" t="s">
        <v>1965</v>
      </c>
      <c r="F2555" s="68" t="s">
        <v>1966</v>
      </c>
      <c r="G2555" s="68" t="s">
        <v>1962</v>
      </c>
      <c r="H2555" s="68" t="s">
        <v>1963</v>
      </c>
      <c r="I2555" s="68">
        <v>13</v>
      </c>
      <c r="J2555" s="68" t="s">
        <v>2296</v>
      </c>
      <c r="K2555" s="142">
        <v>1.6</v>
      </c>
      <c r="L2555" s="68">
        <v>0.4</v>
      </c>
      <c r="M2555" s="68" t="s">
        <v>1960</v>
      </c>
      <c r="N2555" s="143">
        <f>IF(対応ガラス検索!$E$2="-","",IF(対応ガラス検索!$E$2&gt;=K2555,MAX($N$2:N2554)+1,""))</f>
        <v>2554</v>
      </c>
      <c r="O2555" s="143">
        <f>IF(対応ガラス検索!$E$2="-","",IF(L2555&lt;=0.65,MAX($O$2:O2554)+1,""))</f>
        <v>2554</v>
      </c>
      <c r="P2555" s="144"/>
      <c r="Q2555" s="145"/>
    </row>
    <row r="2556" spans="1:17" x14ac:dyDescent="0.4">
      <c r="A2556" s="68">
        <v>2555</v>
      </c>
      <c r="B2556" s="68" t="s">
        <v>2295</v>
      </c>
      <c r="C2556" s="68" t="s">
        <v>2239</v>
      </c>
      <c r="D2556" s="68" t="s">
        <v>2007</v>
      </c>
      <c r="E2556" s="68" t="s">
        <v>1965</v>
      </c>
      <c r="F2556" s="68" t="s">
        <v>1966</v>
      </c>
      <c r="G2556" s="68" t="s">
        <v>1962</v>
      </c>
      <c r="H2556" s="68" t="s">
        <v>1963</v>
      </c>
      <c r="I2556" s="68">
        <v>14</v>
      </c>
      <c r="J2556" s="68" t="s">
        <v>2296</v>
      </c>
      <c r="K2556" s="142">
        <v>1.5</v>
      </c>
      <c r="L2556" s="68">
        <v>0.4</v>
      </c>
      <c r="M2556" s="68" t="s">
        <v>1960</v>
      </c>
      <c r="N2556" s="143">
        <f>IF(対応ガラス検索!$E$2="-","",IF(対応ガラス検索!$E$2&gt;=K2556,MAX($N$2:N2555)+1,""))</f>
        <v>2555</v>
      </c>
      <c r="O2556" s="143">
        <f>IF(対応ガラス検索!$E$2="-","",IF(L2556&lt;=0.65,MAX($O$2:O2555)+1,""))</f>
        <v>2555</v>
      </c>
      <c r="P2556" s="144"/>
      <c r="Q2556" s="145"/>
    </row>
    <row r="2557" spans="1:17" x14ac:dyDescent="0.4">
      <c r="A2557" s="68">
        <v>2556</v>
      </c>
      <c r="B2557" s="68" t="s">
        <v>2295</v>
      </c>
      <c r="C2557" s="68" t="s">
        <v>2239</v>
      </c>
      <c r="D2557" s="68" t="s">
        <v>2007</v>
      </c>
      <c r="E2557" s="68" t="s">
        <v>1965</v>
      </c>
      <c r="F2557" s="68" t="s">
        <v>1966</v>
      </c>
      <c r="G2557" s="68" t="s">
        <v>1962</v>
      </c>
      <c r="H2557" s="68" t="s">
        <v>1963</v>
      </c>
      <c r="I2557" s="68">
        <v>6</v>
      </c>
      <c r="J2557" s="68" t="s">
        <v>2267</v>
      </c>
      <c r="K2557" s="68">
        <v>2</v>
      </c>
      <c r="L2557" s="68">
        <v>0.41</v>
      </c>
      <c r="M2557" s="68" t="s">
        <v>1960</v>
      </c>
      <c r="N2557" s="143">
        <f>IF(対応ガラス検索!$E$2="-","",IF(対応ガラス検索!$E$2&gt;=K2557,MAX($N$2:N2556)+1,""))</f>
        <v>2556</v>
      </c>
      <c r="O2557" s="143">
        <f>IF(対応ガラス検索!$E$2="-","",IF(L2557&lt;=0.65,MAX($O$2:O2556)+1,""))</f>
        <v>2556</v>
      </c>
      <c r="P2557" s="144"/>
      <c r="Q2557" s="145"/>
    </row>
    <row r="2558" spans="1:17" x14ac:dyDescent="0.4">
      <c r="A2558" s="68">
        <v>2557</v>
      </c>
      <c r="B2558" s="68" t="s">
        <v>2295</v>
      </c>
      <c r="C2558" s="68" t="s">
        <v>2239</v>
      </c>
      <c r="D2558" s="68" t="s">
        <v>2007</v>
      </c>
      <c r="E2558" s="68" t="s">
        <v>1965</v>
      </c>
      <c r="F2558" s="68" t="s">
        <v>1966</v>
      </c>
      <c r="G2558" s="68" t="s">
        <v>1962</v>
      </c>
      <c r="H2558" s="68" t="s">
        <v>1963</v>
      </c>
      <c r="I2558" s="68">
        <v>7</v>
      </c>
      <c r="J2558" s="68" t="s">
        <v>2267</v>
      </c>
      <c r="K2558" s="68">
        <v>1.9</v>
      </c>
      <c r="L2558" s="68">
        <v>0.4</v>
      </c>
      <c r="M2558" s="68" t="s">
        <v>1960</v>
      </c>
      <c r="N2558" s="143">
        <f>IF(対応ガラス検索!$E$2="-","",IF(対応ガラス検索!$E$2&gt;=K2558,MAX($N$2:N2557)+1,""))</f>
        <v>2557</v>
      </c>
      <c r="O2558" s="143">
        <f>IF(対応ガラス検索!$E$2="-","",IF(L2558&lt;=0.65,MAX($O$2:O2557)+1,""))</f>
        <v>2557</v>
      </c>
      <c r="P2558" s="144"/>
      <c r="Q2558" s="145"/>
    </row>
    <row r="2559" spans="1:17" x14ac:dyDescent="0.4">
      <c r="A2559" s="68">
        <v>2558</v>
      </c>
      <c r="B2559" s="68" t="s">
        <v>2295</v>
      </c>
      <c r="C2559" s="68" t="s">
        <v>2239</v>
      </c>
      <c r="D2559" s="68" t="s">
        <v>2007</v>
      </c>
      <c r="E2559" s="68" t="s">
        <v>1965</v>
      </c>
      <c r="F2559" s="68" t="s">
        <v>1966</v>
      </c>
      <c r="G2559" s="68" t="s">
        <v>1962</v>
      </c>
      <c r="H2559" s="68" t="s">
        <v>1963</v>
      </c>
      <c r="I2559" s="68">
        <v>8</v>
      </c>
      <c r="J2559" s="68" t="s">
        <v>2267</v>
      </c>
      <c r="K2559" s="68">
        <v>1.7</v>
      </c>
      <c r="L2559" s="68">
        <v>0.4</v>
      </c>
      <c r="M2559" s="68" t="s">
        <v>1960</v>
      </c>
      <c r="N2559" s="143">
        <f>IF(対応ガラス検索!$E$2="-","",IF(対応ガラス検索!$E$2&gt;=K2559,MAX($N$2:N2558)+1,""))</f>
        <v>2558</v>
      </c>
      <c r="O2559" s="143">
        <f>IF(対応ガラス検索!$E$2="-","",IF(L2559&lt;=0.65,MAX($O$2:O2558)+1,""))</f>
        <v>2558</v>
      </c>
      <c r="P2559" s="144"/>
      <c r="Q2559" s="145"/>
    </row>
    <row r="2560" spans="1:17" x14ac:dyDescent="0.4">
      <c r="A2560" s="68">
        <v>2559</v>
      </c>
      <c r="B2560" s="68" t="s">
        <v>2295</v>
      </c>
      <c r="C2560" s="68" t="s">
        <v>2239</v>
      </c>
      <c r="D2560" s="68" t="s">
        <v>2007</v>
      </c>
      <c r="E2560" s="68" t="s">
        <v>1965</v>
      </c>
      <c r="F2560" s="68" t="s">
        <v>1966</v>
      </c>
      <c r="G2560" s="68" t="s">
        <v>1962</v>
      </c>
      <c r="H2560" s="68" t="s">
        <v>1963</v>
      </c>
      <c r="I2560" s="68">
        <v>9</v>
      </c>
      <c r="J2560" s="68" t="s">
        <v>2267</v>
      </c>
      <c r="K2560" s="68">
        <v>1.6</v>
      </c>
      <c r="L2560" s="68">
        <v>0.4</v>
      </c>
      <c r="M2560" s="68" t="s">
        <v>1960</v>
      </c>
      <c r="N2560" s="143">
        <f>IF(対応ガラス検索!$E$2="-","",IF(対応ガラス検索!$E$2&gt;=K2560,MAX($N$2:N2559)+1,""))</f>
        <v>2559</v>
      </c>
      <c r="O2560" s="143">
        <f>IF(対応ガラス検索!$E$2="-","",IF(L2560&lt;=0.65,MAX($O$2:O2559)+1,""))</f>
        <v>2559</v>
      </c>
      <c r="P2560" s="144"/>
      <c r="Q2560" s="145"/>
    </row>
    <row r="2561" spans="1:17" x14ac:dyDescent="0.4">
      <c r="A2561" s="68">
        <v>2560</v>
      </c>
      <c r="B2561" s="68" t="s">
        <v>2295</v>
      </c>
      <c r="C2561" s="68" t="s">
        <v>2239</v>
      </c>
      <c r="D2561" s="68" t="s">
        <v>2007</v>
      </c>
      <c r="E2561" s="68" t="s">
        <v>1965</v>
      </c>
      <c r="F2561" s="68" t="s">
        <v>1966</v>
      </c>
      <c r="G2561" s="68" t="s">
        <v>1962</v>
      </c>
      <c r="H2561" s="68" t="s">
        <v>1963</v>
      </c>
      <c r="I2561" s="68">
        <v>10</v>
      </c>
      <c r="J2561" s="68" t="s">
        <v>2267</v>
      </c>
      <c r="K2561" s="68">
        <v>1.5</v>
      </c>
      <c r="L2561" s="68">
        <v>0.4</v>
      </c>
      <c r="M2561" s="68" t="s">
        <v>1960</v>
      </c>
      <c r="N2561" s="143">
        <f>IF(対応ガラス検索!$E$2="-","",IF(対応ガラス検索!$E$2&gt;=K2561,MAX($N$2:N2560)+1,""))</f>
        <v>2560</v>
      </c>
      <c r="O2561" s="143">
        <f>IF(対応ガラス検索!$E$2="-","",IF(L2561&lt;=0.65,MAX($O$2:O2560)+1,""))</f>
        <v>2560</v>
      </c>
      <c r="P2561" s="144"/>
      <c r="Q2561" s="145"/>
    </row>
    <row r="2562" spans="1:17" x14ac:dyDescent="0.4">
      <c r="A2562" s="68">
        <v>2561</v>
      </c>
      <c r="B2562" s="68" t="s">
        <v>2295</v>
      </c>
      <c r="C2562" s="68" t="s">
        <v>2239</v>
      </c>
      <c r="D2562" s="68" t="s">
        <v>2007</v>
      </c>
      <c r="E2562" s="68" t="s">
        <v>1965</v>
      </c>
      <c r="F2562" s="68" t="s">
        <v>1966</v>
      </c>
      <c r="G2562" s="68" t="s">
        <v>1962</v>
      </c>
      <c r="H2562" s="68" t="s">
        <v>1963</v>
      </c>
      <c r="I2562" s="68">
        <v>11</v>
      </c>
      <c r="J2562" s="68" t="s">
        <v>2267</v>
      </c>
      <c r="K2562" s="68">
        <v>1.4</v>
      </c>
      <c r="L2562" s="68">
        <v>0.4</v>
      </c>
      <c r="M2562" s="68" t="s">
        <v>1960</v>
      </c>
      <c r="N2562" s="143">
        <f>IF(対応ガラス検索!$E$2="-","",IF(対応ガラス検索!$E$2&gt;=K2562,MAX($N$2:N2561)+1,""))</f>
        <v>2561</v>
      </c>
      <c r="O2562" s="143">
        <f>IF(対応ガラス検索!$E$2="-","",IF(L2562&lt;=0.65,MAX($O$2:O2561)+1,""))</f>
        <v>2561</v>
      </c>
      <c r="P2562" s="144"/>
      <c r="Q2562" s="145"/>
    </row>
    <row r="2563" spans="1:17" x14ac:dyDescent="0.4">
      <c r="A2563" s="68">
        <v>2562</v>
      </c>
      <c r="B2563" s="68" t="s">
        <v>2295</v>
      </c>
      <c r="C2563" s="68" t="s">
        <v>2239</v>
      </c>
      <c r="D2563" s="68" t="s">
        <v>2007</v>
      </c>
      <c r="E2563" s="68" t="s">
        <v>1965</v>
      </c>
      <c r="F2563" s="68" t="s">
        <v>1966</v>
      </c>
      <c r="G2563" s="68" t="s">
        <v>1962</v>
      </c>
      <c r="H2563" s="68" t="s">
        <v>1963</v>
      </c>
      <c r="I2563" s="68">
        <v>12</v>
      </c>
      <c r="J2563" s="68" t="s">
        <v>2267</v>
      </c>
      <c r="K2563" s="68">
        <v>1.3</v>
      </c>
      <c r="L2563" s="68">
        <v>0.4</v>
      </c>
      <c r="M2563" s="68" t="s">
        <v>1960</v>
      </c>
      <c r="N2563" s="143">
        <f>IF(対応ガラス検索!$E$2="-","",IF(対応ガラス検索!$E$2&gt;=K2563,MAX($N$2:N2562)+1,""))</f>
        <v>2562</v>
      </c>
      <c r="O2563" s="143">
        <f>IF(対応ガラス検索!$E$2="-","",IF(L2563&lt;=0.65,MAX($O$2:O2562)+1,""))</f>
        <v>2562</v>
      </c>
      <c r="P2563" s="144"/>
      <c r="Q2563" s="145"/>
    </row>
    <row r="2564" spans="1:17" x14ac:dyDescent="0.4">
      <c r="A2564" s="68">
        <v>2563</v>
      </c>
      <c r="B2564" s="68" t="s">
        <v>2295</v>
      </c>
      <c r="C2564" s="68" t="s">
        <v>2239</v>
      </c>
      <c r="D2564" s="68" t="s">
        <v>2007</v>
      </c>
      <c r="E2564" s="68" t="s">
        <v>1965</v>
      </c>
      <c r="F2564" s="68" t="s">
        <v>1966</v>
      </c>
      <c r="G2564" s="68" t="s">
        <v>1962</v>
      </c>
      <c r="H2564" s="68" t="s">
        <v>1963</v>
      </c>
      <c r="I2564" s="68">
        <v>13</v>
      </c>
      <c r="J2564" s="68" t="s">
        <v>2267</v>
      </c>
      <c r="K2564" s="68">
        <v>1.2</v>
      </c>
      <c r="L2564" s="68">
        <v>0.4</v>
      </c>
      <c r="M2564" s="68" t="s">
        <v>1960</v>
      </c>
      <c r="N2564" s="143">
        <f>IF(対応ガラス検索!$E$2="-","",IF(対応ガラス検索!$E$2&gt;=K2564,MAX($N$2:N2563)+1,""))</f>
        <v>2563</v>
      </c>
      <c r="O2564" s="143">
        <f>IF(対応ガラス検索!$E$2="-","",IF(L2564&lt;=0.65,MAX($O$2:O2563)+1,""))</f>
        <v>2563</v>
      </c>
      <c r="P2564" s="144"/>
      <c r="Q2564" s="145"/>
    </row>
    <row r="2565" spans="1:17" x14ac:dyDescent="0.4">
      <c r="A2565" s="68">
        <v>2564</v>
      </c>
      <c r="B2565" s="68" t="s">
        <v>2295</v>
      </c>
      <c r="C2565" s="68" t="s">
        <v>2239</v>
      </c>
      <c r="D2565" s="68" t="s">
        <v>2007</v>
      </c>
      <c r="E2565" s="68" t="s">
        <v>1965</v>
      </c>
      <c r="F2565" s="68" t="s">
        <v>1966</v>
      </c>
      <c r="G2565" s="68" t="s">
        <v>1962</v>
      </c>
      <c r="H2565" s="68" t="s">
        <v>1963</v>
      </c>
      <c r="I2565" s="68">
        <v>14</v>
      </c>
      <c r="J2565" s="68" t="s">
        <v>2267</v>
      </c>
      <c r="K2565" s="68">
        <v>1.2</v>
      </c>
      <c r="L2565" s="68">
        <v>0.4</v>
      </c>
      <c r="M2565" s="68" t="s">
        <v>1960</v>
      </c>
      <c r="N2565" s="143">
        <f>IF(対応ガラス検索!$E$2="-","",IF(対応ガラス検索!$E$2&gt;=K2565,MAX($N$2:N2564)+1,""))</f>
        <v>2564</v>
      </c>
      <c r="O2565" s="143">
        <f>IF(対応ガラス検索!$E$2="-","",IF(L2565&lt;=0.65,MAX($O$2:O2564)+1,""))</f>
        <v>2564</v>
      </c>
      <c r="P2565" s="144"/>
      <c r="Q2565" s="145"/>
    </row>
    <row r="2566" spans="1:17" x14ac:dyDescent="0.4">
      <c r="A2566" s="68">
        <v>2565</v>
      </c>
      <c r="B2566" s="68" t="s">
        <v>2295</v>
      </c>
      <c r="C2566" s="68" t="s">
        <v>2239</v>
      </c>
      <c r="D2566" s="68" t="s">
        <v>2008</v>
      </c>
      <c r="E2566" s="68" t="s">
        <v>1965</v>
      </c>
      <c r="F2566" s="68" t="s">
        <v>1966</v>
      </c>
      <c r="G2566" s="68" t="s">
        <v>1965</v>
      </c>
      <c r="H2566" s="68" t="s">
        <v>1966</v>
      </c>
      <c r="I2566" s="68">
        <v>6</v>
      </c>
      <c r="J2566" s="68" t="s">
        <v>2296</v>
      </c>
      <c r="K2566" s="68">
        <v>2.5</v>
      </c>
      <c r="L2566" s="68">
        <v>0.41</v>
      </c>
      <c r="M2566" s="68" t="s">
        <v>1960</v>
      </c>
      <c r="N2566" s="143">
        <f>IF(対応ガラス検索!$E$2="-","",IF(対応ガラス検索!$E$2&gt;=K2566,MAX($N$2:N2565)+1,""))</f>
        <v>2565</v>
      </c>
      <c r="O2566" s="143">
        <f>IF(対応ガラス検索!$E$2="-","",IF(L2566&lt;=0.65,MAX($O$2:O2565)+1,""))</f>
        <v>2565</v>
      </c>
      <c r="P2566" s="144"/>
      <c r="Q2566" s="145"/>
    </row>
    <row r="2567" spans="1:17" x14ac:dyDescent="0.4">
      <c r="A2567" s="68">
        <v>2566</v>
      </c>
      <c r="B2567" s="68" t="s">
        <v>2295</v>
      </c>
      <c r="C2567" s="68" t="s">
        <v>2239</v>
      </c>
      <c r="D2567" s="68" t="s">
        <v>2008</v>
      </c>
      <c r="E2567" s="68" t="s">
        <v>1965</v>
      </c>
      <c r="F2567" s="68" t="s">
        <v>1966</v>
      </c>
      <c r="G2567" s="68" t="s">
        <v>1965</v>
      </c>
      <c r="H2567" s="68" t="s">
        <v>1966</v>
      </c>
      <c r="I2567" s="68">
        <v>7</v>
      </c>
      <c r="J2567" s="68" t="s">
        <v>2296</v>
      </c>
      <c r="K2567" s="68">
        <v>2.2999999999999998</v>
      </c>
      <c r="L2567" s="68">
        <v>0.41</v>
      </c>
      <c r="M2567" s="68" t="s">
        <v>1960</v>
      </c>
      <c r="N2567" s="143">
        <f>IF(対応ガラス検索!$E$2="-","",IF(対応ガラス検索!$E$2&gt;=K2567,MAX($N$2:N2566)+1,""))</f>
        <v>2566</v>
      </c>
      <c r="O2567" s="143">
        <f>IF(対応ガラス検索!$E$2="-","",IF(L2567&lt;=0.65,MAX($O$2:O2566)+1,""))</f>
        <v>2566</v>
      </c>
      <c r="P2567" s="144"/>
      <c r="Q2567" s="145"/>
    </row>
    <row r="2568" spans="1:17" x14ac:dyDescent="0.4">
      <c r="A2568" s="68">
        <v>2567</v>
      </c>
      <c r="B2568" s="68" t="s">
        <v>2295</v>
      </c>
      <c r="C2568" s="68" t="s">
        <v>2239</v>
      </c>
      <c r="D2568" s="68" t="s">
        <v>2008</v>
      </c>
      <c r="E2568" s="68" t="s">
        <v>1965</v>
      </c>
      <c r="F2568" s="68" t="s">
        <v>1966</v>
      </c>
      <c r="G2568" s="68" t="s">
        <v>1965</v>
      </c>
      <c r="H2568" s="68" t="s">
        <v>1966</v>
      </c>
      <c r="I2568" s="68">
        <v>8</v>
      </c>
      <c r="J2568" s="68" t="s">
        <v>2296</v>
      </c>
      <c r="K2568" s="142">
        <v>2.1</v>
      </c>
      <c r="L2568" s="68">
        <v>0.41</v>
      </c>
      <c r="M2568" s="68" t="s">
        <v>1960</v>
      </c>
      <c r="N2568" s="143">
        <f>IF(対応ガラス検索!$E$2="-","",IF(対応ガラス検索!$E$2&gt;=K2568,MAX($N$2:N2567)+1,""))</f>
        <v>2567</v>
      </c>
      <c r="O2568" s="143">
        <f>IF(対応ガラス検索!$E$2="-","",IF(L2568&lt;=0.65,MAX($O$2:O2567)+1,""))</f>
        <v>2567</v>
      </c>
      <c r="P2568" s="144"/>
      <c r="Q2568" s="145"/>
    </row>
    <row r="2569" spans="1:17" x14ac:dyDescent="0.4">
      <c r="A2569" s="68">
        <v>2568</v>
      </c>
      <c r="B2569" s="68" t="s">
        <v>2295</v>
      </c>
      <c r="C2569" s="68" t="s">
        <v>2239</v>
      </c>
      <c r="D2569" s="68" t="s">
        <v>2008</v>
      </c>
      <c r="E2569" s="68" t="s">
        <v>1965</v>
      </c>
      <c r="F2569" s="68" t="s">
        <v>1966</v>
      </c>
      <c r="G2569" s="68" t="s">
        <v>1965</v>
      </c>
      <c r="H2569" s="68" t="s">
        <v>1966</v>
      </c>
      <c r="I2569" s="68">
        <v>9</v>
      </c>
      <c r="J2569" s="68" t="s">
        <v>2296</v>
      </c>
      <c r="K2569" s="142">
        <v>2</v>
      </c>
      <c r="L2569" s="68">
        <v>0.4</v>
      </c>
      <c r="M2569" s="68" t="s">
        <v>1960</v>
      </c>
      <c r="N2569" s="143">
        <f>IF(対応ガラス検索!$E$2="-","",IF(対応ガラス検索!$E$2&gt;=K2569,MAX($N$2:N2568)+1,""))</f>
        <v>2568</v>
      </c>
      <c r="O2569" s="143">
        <f>IF(対応ガラス検索!$E$2="-","",IF(L2569&lt;=0.65,MAX($O$2:O2568)+1,""))</f>
        <v>2568</v>
      </c>
      <c r="P2569" s="144"/>
      <c r="Q2569" s="145"/>
    </row>
    <row r="2570" spans="1:17" x14ac:dyDescent="0.4">
      <c r="A2570" s="68">
        <v>2569</v>
      </c>
      <c r="B2570" s="68" t="s">
        <v>2295</v>
      </c>
      <c r="C2570" s="68" t="s">
        <v>2239</v>
      </c>
      <c r="D2570" s="68" t="s">
        <v>2008</v>
      </c>
      <c r="E2570" s="68" t="s">
        <v>1965</v>
      </c>
      <c r="F2570" s="68" t="s">
        <v>1966</v>
      </c>
      <c r="G2570" s="68" t="s">
        <v>1965</v>
      </c>
      <c r="H2570" s="68" t="s">
        <v>1966</v>
      </c>
      <c r="I2570" s="68">
        <v>10</v>
      </c>
      <c r="J2570" s="68" t="s">
        <v>2296</v>
      </c>
      <c r="K2570" s="68">
        <v>1.8</v>
      </c>
      <c r="L2570" s="68">
        <v>0.4</v>
      </c>
      <c r="M2570" s="68" t="s">
        <v>1960</v>
      </c>
      <c r="N2570" s="143">
        <f>IF(対応ガラス検索!$E$2="-","",IF(対応ガラス検索!$E$2&gt;=K2570,MAX($N$2:N2569)+1,""))</f>
        <v>2569</v>
      </c>
      <c r="O2570" s="143">
        <f>IF(対応ガラス検索!$E$2="-","",IF(L2570&lt;=0.65,MAX($O$2:O2569)+1,""))</f>
        <v>2569</v>
      </c>
      <c r="P2570" s="144"/>
      <c r="Q2570" s="145"/>
    </row>
    <row r="2571" spans="1:17" x14ac:dyDescent="0.4">
      <c r="A2571" s="68">
        <v>2570</v>
      </c>
      <c r="B2571" s="68" t="s">
        <v>2295</v>
      </c>
      <c r="C2571" s="68" t="s">
        <v>2239</v>
      </c>
      <c r="D2571" s="68" t="s">
        <v>2008</v>
      </c>
      <c r="E2571" s="68" t="s">
        <v>1965</v>
      </c>
      <c r="F2571" s="68" t="s">
        <v>1966</v>
      </c>
      <c r="G2571" s="68" t="s">
        <v>1965</v>
      </c>
      <c r="H2571" s="68" t="s">
        <v>1966</v>
      </c>
      <c r="I2571" s="68">
        <v>11</v>
      </c>
      <c r="J2571" s="68" t="s">
        <v>2296</v>
      </c>
      <c r="K2571" s="68">
        <v>1.7</v>
      </c>
      <c r="L2571" s="68">
        <v>0.4</v>
      </c>
      <c r="M2571" s="68" t="s">
        <v>1960</v>
      </c>
      <c r="N2571" s="143">
        <f>IF(対応ガラス検索!$E$2="-","",IF(対応ガラス検索!$E$2&gt;=K2571,MAX($N$2:N2570)+1,""))</f>
        <v>2570</v>
      </c>
      <c r="O2571" s="143">
        <f>IF(対応ガラス検索!$E$2="-","",IF(L2571&lt;=0.65,MAX($O$2:O2570)+1,""))</f>
        <v>2570</v>
      </c>
      <c r="P2571" s="144"/>
      <c r="Q2571" s="145"/>
    </row>
    <row r="2572" spans="1:17" x14ac:dyDescent="0.4">
      <c r="A2572" s="68">
        <v>2571</v>
      </c>
      <c r="B2572" s="68" t="s">
        <v>2295</v>
      </c>
      <c r="C2572" s="68" t="s">
        <v>2239</v>
      </c>
      <c r="D2572" s="68" t="s">
        <v>2008</v>
      </c>
      <c r="E2572" s="68" t="s">
        <v>1965</v>
      </c>
      <c r="F2572" s="68" t="s">
        <v>1966</v>
      </c>
      <c r="G2572" s="68" t="s">
        <v>1965</v>
      </c>
      <c r="H2572" s="68" t="s">
        <v>1966</v>
      </c>
      <c r="I2572" s="68">
        <v>12</v>
      </c>
      <c r="J2572" s="68" t="s">
        <v>2296</v>
      </c>
      <c r="K2572" s="68">
        <v>1.6</v>
      </c>
      <c r="L2572" s="68">
        <v>0.4</v>
      </c>
      <c r="M2572" s="68" t="s">
        <v>1960</v>
      </c>
      <c r="N2572" s="143">
        <f>IF(対応ガラス検索!$E$2="-","",IF(対応ガラス検索!$E$2&gt;=K2572,MAX($N$2:N2571)+1,""))</f>
        <v>2571</v>
      </c>
      <c r="O2572" s="143">
        <f>IF(対応ガラス検索!$E$2="-","",IF(L2572&lt;=0.65,MAX($O$2:O2571)+1,""))</f>
        <v>2571</v>
      </c>
      <c r="P2572" s="144"/>
      <c r="Q2572" s="145"/>
    </row>
    <row r="2573" spans="1:17" x14ac:dyDescent="0.4">
      <c r="A2573" s="68">
        <v>2572</v>
      </c>
      <c r="B2573" s="68" t="s">
        <v>2295</v>
      </c>
      <c r="C2573" s="68" t="s">
        <v>2239</v>
      </c>
      <c r="D2573" s="68" t="s">
        <v>2008</v>
      </c>
      <c r="E2573" s="68" t="s">
        <v>1965</v>
      </c>
      <c r="F2573" s="68" t="s">
        <v>1966</v>
      </c>
      <c r="G2573" s="68" t="s">
        <v>1965</v>
      </c>
      <c r="H2573" s="68" t="s">
        <v>1966</v>
      </c>
      <c r="I2573" s="68">
        <v>6</v>
      </c>
      <c r="J2573" s="68" t="s">
        <v>2267</v>
      </c>
      <c r="K2573" s="68">
        <v>2</v>
      </c>
      <c r="L2573" s="68">
        <v>0.4</v>
      </c>
      <c r="M2573" s="68" t="s">
        <v>1960</v>
      </c>
      <c r="N2573" s="143">
        <f>IF(対応ガラス検索!$E$2="-","",IF(対応ガラス検索!$E$2&gt;=K2573,MAX($N$2:N2572)+1,""))</f>
        <v>2572</v>
      </c>
      <c r="O2573" s="143">
        <f>IF(対応ガラス検索!$E$2="-","",IF(L2573&lt;=0.65,MAX($O$2:O2572)+1,""))</f>
        <v>2572</v>
      </c>
      <c r="P2573" s="144"/>
      <c r="Q2573" s="145"/>
    </row>
    <row r="2574" spans="1:17" x14ac:dyDescent="0.4">
      <c r="A2574" s="68">
        <v>2573</v>
      </c>
      <c r="B2574" s="68" t="s">
        <v>2295</v>
      </c>
      <c r="C2574" s="68" t="s">
        <v>2239</v>
      </c>
      <c r="D2574" s="68" t="s">
        <v>2008</v>
      </c>
      <c r="E2574" s="68" t="s">
        <v>1965</v>
      </c>
      <c r="F2574" s="68" t="s">
        <v>1966</v>
      </c>
      <c r="G2574" s="68" t="s">
        <v>1965</v>
      </c>
      <c r="H2574" s="68" t="s">
        <v>1966</v>
      </c>
      <c r="I2574" s="68">
        <v>7</v>
      </c>
      <c r="J2574" s="68" t="s">
        <v>2267</v>
      </c>
      <c r="K2574" s="68">
        <v>1.9</v>
      </c>
      <c r="L2574" s="68">
        <v>0.4</v>
      </c>
      <c r="M2574" s="68" t="s">
        <v>1960</v>
      </c>
      <c r="N2574" s="143">
        <f>IF(対応ガラス検索!$E$2="-","",IF(対応ガラス検索!$E$2&gt;=K2574,MAX($N$2:N2573)+1,""))</f>
        <v>2573</v>
      </c>
      <c r="O2574" s="143">
        <f>IF(対応ガラス検索!$E$2="-","",IF(L2574&lt;=0.65,MAX($O$2:O2573)+1,""))</f>
        <v>2573</v>
      </c>
      <c r="P2574" s="144"/>
      <c r="Q2574" s="145"/>
    </row>
    <row r="2575" spans="1:17" x14ac:dyDescent="0.4">
      <c r="A2575" s="68">
        <v>2574</v>
      </c>
      <c r="B2575" s="68" t="s">
        <v>2295</v>
      </c>
      <c r="C2575" s="68" t="s">
        <v>2239</v>
      </c>
      <c r="D2575" s="68" t="s">
        <v>2008</v>
      </c>
      <c r="E2575" s="68" t="s">
        <v>1965</v>
      </c>
      <c r="F2575" s="68" t="s">
        <v>1966</v>
      </c>
      <c r="G2575" s="68" t="s">
        <v>1965</v>
      </c>
      <c r="H2575" s="68" t="s">
        <v>1966</v>
      </c>
      <c r="I2575" s="68">
        <v>8</v>
      </c>
      <c r="J2575" s="68" t="s">
        <v>2267</v>
      </c>
      <c r="K2575" s="68">
        <v>1.7</v>
      </c>
      <c r="L2575" s="68">
        <v>0.4</v>
      </c>
      <c r="M2575" s="68" t="s">
        <v>1960</v>
      </c>
      <c r="N2575" s="143">
        <f>IF(対応ガラス検索!$E$2="-","",IF(対応ガラス検索!$E$2&gt;=K2575,MAX($N$2:N2574)+1,""))</f>
        <v>2574</v>
      </c>
      <c r="O2575" s="143">
        <f>IF(対応ガラス検索!$E$2="-","",IF(L2575&lt;=0.65,MAX($O$2:O2574)+1,""))</f>
        <v>2574</v>
      </c>
      <c r="P2575" s="144"/>
      <c r="Q2575" s="145"/>
    </row>
    <row r="2576" spans="1:17" x14ac:dyDescent="0.4">
      <c r="A2576" s="68">
        <v>2575</v>
      </c>
      <c r="B2576" s="68" t="s">
        <v>2295</v>
      </c>
      <c r="C2576" s="68" t="s">
        <v>2239</v>
      </c>
      <c r="D2576" s="68" t="s">
        <v>2008</v>
      </c>
      <c r="E2576" s="68" t="s">
        <v>1965</v>
      </c>
      <c r="F2576" s="68" t="s">
        <v>1966</v>
      </c>
      <c r="G2576" s="68" t="s">
        <v>1965</v>
      </c>
      <c r="H2576" s="68" t="s">
        <v>1966</v>
      </c>
      <c r="I2576" s="68">
        <v>9</v>
      </c>
      <c r="J2576" s="68" t="s">
        <v>2267</v>
      </c>
      <c r="K2576" s="68">
        <v>1.6</v>
      </c>
      <c r="L2576" s="68">
        <v>0.4</v>
      </c>
      <c r="M2576" s="68" t="s">
        <v>1960</v>
      </c>
      <c r="N2576" s="143">
        <f>IF(対応ガラス検索!$E$2="-","",IF(対応ガラス検索!$E$2&gt;=K2576,MAX($N$2:N2575)+1,""))</f>
        <v>2575</v>
      </c>
      <c r="O2576" s="143">
        <f>IF(対応ガラス検索!$E$2="-","",IF(L2576&lt;=0.65,MAX($O$2:O2575)+1,""))</f>
        <v>2575</v>
      </c>
      <c r="P2576" s="144"/>
      <c r="Q2576" s="145"/>
    </row>
    <row r="2577" spans="1:17" x14ac:dyDescent="0.4">
      <c r="A2577" s="68">
        <v>2576</v>
      </c>
      <c r="B2577" s="68" t="s">
        <v>2295</v>
      </c>
      <c r="C2577" s="68" t="s">
        <v>2239</v>
      </c>
      <c r="D2577" s="68" t="s">
        <v>2008</v>
      </c>
      <c r="E2577" s="68" t="s">
        <v>1965</v>
      </c>
      <c r="F2577" s="68" t="s">
        <v>1966</v>
      </c>
      <c r="G2577" s="68" t="s">
        <v>1965</v>
      </c>
      <c r="H2577" s="68" t="s">
        <v>1966</v>
      </c>
      <c r="I2577" s="68">
        <v>10</v>
      </c>
      <c r="J2577" s="68" t="s">
        <v>2267</v>
      </c>
      <c r="K2577" s="68">
        <v>1.5</v>
      </c>
      <c r="L2577" s="68">
        <v>0.4</v>
      </c>
      <c r="M2577" s="68" t="s">
        <v>1960</v>
      </c>
      <c r="N2577" s="143">
        <f>IF(対応ガラス検索!$E$2="-","",IF(対応ガラス検索!$E$2&gt;=K2577,MAX($N$2:N2576)+1,""))</f>
        <v>2576</v>
      </c>
      <c r="O2577" s="143">
        <f>IF(対応ガラス検索!$E$2="-","",IF(L2577&lt;=0.65,MAX($O$2:O2576)+1,""))</f>
        <v>2576</v>
      </c>
      <c r="P2577" s="144"/>
      <c r="Q2577" s="145"/>
    </row>
    <row r="2578" spans="1:17" x14ac:dyDescent="0.4">
      <c r="A2578" s="68">
        <v>2577</v>
      </c>
      <c r="B2578" s="68" t="s">
        <v>2295</v>
      </c>
      <c r="C2578" s="68" t="s">
        <v>2239</v>
      </c>
      <c r="D2578" s="68" t="s">
        <v>2008</v>
      </c>
      <c r="E2578" s="68" t="s">
        <v>1965</v>
      </c>
      <c r="F2578" s="68" t="s">
        <v>1966</v>
      </c>
      <c r="G2578" s="68" t="s">
        <v>1965</v>
      </c>
      <c r="H2578" s="68" t="s">
        <v>1966</v>
      </c>
      <c r="I2578" s="68">
        <v>11</v>
      </c>
      <c r="J2578" s="68" t="s">
        <v>2267</v>
      </c>
      <c r="K2578" s="68">
        <v>1.4</v>
      </c>
      <c r="L2578" s="68">
        <v>0.4</v>
      </c>
      <c r="M2578" s="68" t="s">
        <v>1960</v>
      </c>
      <c r="N2578" s="143">
        <f>IF(対応ガラス検索!$E$2="-","",IF(対応ガラス検索!$E$2&gt;=K2578,MAX($N$2:N2577)+1,""))</f>
        <v>2577</v>
      </c>
      <c r="O2578" s="143">
        <f>IF(対応ガラス検索!$E$2="-","",IF(L2578&lt;=0.65,MAX($O$2:O2577)+1,""))</f>
        <v>2577</v>
      </c>
      <c r="P2578" s="144"/>
      <c r="Q2578" s="145"/>
    </row>
    <row r="2579" spans="1:17" x14ac:dyDescent="0.4">
      <c r="A2579" s="68">
        <v>2578</v>
      </c>
      <c r="B2579" s="68" t="s">
        <v>2295</v>
      </c>
      <c r="C2579" s="68" t="s">
        <v>2239</v>
      </c>
      <c r="D2579" s="68" t="s">
        <v>2008</v>
      </c>
      <c r="E2579" s="68" t="s">
        <v>1965</v>
      </c>
      <c r="F2579" s="68" t="s">
        <v>1966</v>
      </c>
      <c r="G2579" s="68" t="s">
        <v>1965</v>
      </c>
      <c r="H2579" s="68" t="s">
        <v>1966</v>
      </c>
      <c r="I2579" s="68">
        <v>12</v>
      </c>
      <c r="J2579" s="68" t="s">
        <v>2267</v>
      </c>
      <c r="K2579" s="68">
        <v>1.3</v>
      </c>
      <c r="L2579" s="68">
        <v>0.4</v>
      </c>
      <c r="M2579" s="68" t="s">
        <v>1960</v>
      </c>
      <c r="N2579" s="143">
        <f>IF(対応ガラス検索!$E$2="-","",IF(対応ガラス検索!$E$2&gt;=K2579,MAX($N$2:N2578)+1,""))</f>
        <v>2578</v>
      </c>
      <c r="O2579" s="143">
        <f>IF(対応ガラス検索!$E$2="-","",IF(L2579&lt;=0.65,MAX($O$2:O2578)+1,""))</f>
        <v>2578</v>
      </c>
      <c r="P2579" s="144"/>
      <c r="Q2579" s="145"/>
    </row>
    <row r="2580" spans="1:17" x14ac:dyDescent="0.4">
      <c r="A2580" s="68">
        <v>2579</v>
      </c>
      <c r="B2580" s="68" t="s">
        <v>2295</v>
      </c>
      <c r="C2580" s="68" t="s">
        <v>2239</v>
      </c>
      <c r="D2580" s="68" t="s">
        <v>2098</v>
      </c>
      <c r="E2580" s="68" t="s">
        <v>1965</v>
      </c>
      <c r="F2580" s="68" t="s">
        <v>1966</v>
      </c>
      <c r="G2580" s="68" t="s">
        <v>2010</v>
      </c>
      <c r="H2580" s="68" t="s">
        <v>2011</v>
      </c>
      <c r="I2580" s="68">
        <v>6</v>
      </c>
      <c r="J2580" s="68" t="s">
        <v>2296</v>
      </c>
      <c r="K2580" s="68">
        <v>2.5</v>
      </c>
      <c r="L2580" s="68">
        <v>0.41</v>
      </c>
      <c r="M2580" s="68" t="s">
        <v>1960</v>
      </c>
      <c r="N2580" s="143">
        <f>IF(対応ガラス検索!$E$2="-","",IF(対応ガラス検索!$E$2&gt;=K2580,MAX($N$2:N2579)+1,""))</f>
        <v>2579</v>
      </c>
      <c r="O2580" s="143">
        <f>IF(対応ガラス検索!$E$2="-","",IF(L2580&lt;=0.65,MAX($O$2:O2579)+1,""))</f>
        <v>2579</v>
      </c>
      <c r="P2580" s="144"/>
      <c r="Q2580" s="145"/>
    </row>
    <row r="2581" spans="1:17" x14ac:dyDescent="0.4">
      <c r="A2581" s="68">
        <v>2580</v>
      </c>
      <c r="B2581" s="68" t="s">
        <v>2295</v>
      </c>
      <c r="C2581" s="68" t="s">
        <v>2239</v>
      </c>
      <c r="D2581" s="68" t="s">
        <v>2098</v>
      </c>
      <c r="E2581" s="68" t="s">
        <v>1965</v>
      </c>
      <c r="F2581" s="68" t="s">
        <v>1966</v>
      </c>
      <c r="G2581" s="68" t="s">
        <v>2010</v>
      </c>
      <c r="H2581" s="68" t="s">
        <v>2011</v>
      </c>
      <c r="I2581" s="68">
        <v>7</v>
      </c>
      <c r="J2581" s="68" t="s">
        <v>2296</v>
      </c>
      <c r="K2581" s="142">
        <v>2.2999999999999998</v>
      </c>
      <c r="L2581" s="68">
        <v>0.4</v>
      </c>
      <c r="M2581" s="68" t="s">
        <v>1960</v>
      </c>
      <c r="N2581" s="143">
        <f>IF(対応ガラス検索!$E$2="-","",IF(対応ガラス検索!$E$2&gt;=K2581,MAX($N$2:N2580)+1,""))</f>
        <v>2580</v>
      </c>
      <c r="O2581" s="143">
        <f>IF(対応ガラス検索!$E$2="-","",IF(L2581&lt;=0.65,MAX($O$2:O2580)+1,""))</f>
        <v>2580</v>
      </c>
      <c r="P2581" s="144"/>
      <c r="Q2581" s="145"/>
    </row>
    <row r="2582" spans="1:17" x14ac:dyDescent="0.4">
      <c r="A2582" s="68">
        <v>2581</v>
      </c>
      <c r="B2582" s="68" t="s">
        <v>2295</v>
      </c>
      <c r="C2582" s="68" t="s">
        <v>2239</v>
      </c>
      <c r="D2582" s="68" t="s">
        <v>2098</v>
      </c>
      <c r="E2582" s="68" t="s">
        <v>1965</v>
      </c>
      <c r="F2582" s="68" t="s">
        <v>1966</v>
      </c>
      <c r="G2582" s="68" t="s">
        <v>2010</v>
      </c>
      <c r="H2582" s="68" t="s">
        <v>2011</v>
      </c>
      <c r="I2582" s="68">
        <v>8</v>
      </c>
      <c r="J2582" s="68" t="s">
        <v>2296</v>
      </c>
      <c r="K2582" s="142">
        <v>2.1</v>
      </c>
      <c r="L2582" s="68">
        <v>0.4</v>
      </c>
      <c r="M2582" s="68" t="s">
        <v>1960</v>
      </c>
      <c r="N2582" s="143">
        <f>IF(対応ガラス検索!$E$2="-","",IF(対応ガラス検索!$E$2&gt;=K2582,MAX($N$2:N2581)+1,""))</f>
        <v>2581</v>
      </c>
      <c r="O2582" s="143">
        <f>IF(対応ガラス検索!$E$2="-","",IF(L2582&lt;=0.65,MAX($O$2:O2581)+1,""))</f>
        <v>2581</v>
      </c>
      <c r="P2582" s="144"/>
      <c r="Q2582" s="145"/>
    </row>
    <row r="2583" spans="1:17" x14ac:dyDescent="0.4">
      <c r="A2583" s="68">
        <v>2582</v>
      </c>
      <c r="B2583" s="68" t="s">
        <v>2295</v>
      </c>
      <c r="C2583" s="68" t="s">
        <v>2239</v>
      </c>
      <c r="D2583" s="68" t="s">
        <v>2098</v>
      </c>
      <c r="E2583" s="68" t="s">
        <v>1965</v>
      </c>
      <c r="F2583" s="68" t="s">
        <v>1966</v>
      </c>
      <c r="G2583" s="68" t="s">
        <v>2010</v>
      </c>
      <c r="H2583" s="68" t="s">
        <v>2011</v>
      </c>
      <c r="I2583" s="68">
        <v>9</v>
      </c>
      <c r="J2583" s="68" t="s">
        <v>2296</v>
      </c>
      <c r="K2583" s="68">
        <v>2</v>
      </c>
      <c r="L2583" s="68">
        <v>0.4</v>
      </c>
      <c r="M2583" s="68" t="s">
        <v>1960</v>
      </c>
      <c r="N2583" s="143">
        <f>IF(対応ガラス検索!$E$2="-","",IF(対応ガラス検索!$E$2&gt;=K2583,MAX($N$2:N2582)+1,""))</f>
        <v>2582</v>
      </c>
      <c r="O2583" s="143">
        <f>IF(対応ガラス検索!$E$2="-","",IF(L2583&lt;=0.65,MAX($O$2:O2582)+1,""))</f>
        <v>2582</v>
      </c>
      <c r="P2583" s="144"/>
      <c r="Q2583" s="145"/>
    </row>
    <row r="2584" spans="1:17" x14ac:dyDescent="0.4">
      <c r="A2584" s="68">
        <v>2583</v>
      </c>
      <c r="B2584" s="68" t="s">
        <v>2295</v>
      </c>
      <c r="C2584" s="68" t="s">
        <v>2239</v>
      </c>
      <c r="D2584" s="68" t="s">
        <v>2098</v>
      </c>
      <c r="E2584" s="68" t="s">
        <v>1965</v>
      </c>
      <c r="F2584" s="68" t="s">
        <v>1966</v>
      </c>
      <c r="G2584" s="68" t="s">
        <v>2010</v>
      </c>
      <c r="H2584" s="68" t="s">
        <v>2011</v>
      </c>
      <c r="I2584" s="68">
        <v>10</v>
      </c>
      <c r="J2584" s="68" t="s">
        <v>2296</v>
      </c>
      <c r="K2584" s="68">
        <v>1.8</v>
      </c>
      <c r="L2584" s="68">
        <v>0.4</v>
      </c>
      <c r="M2584" s="68" t="s">
        <v>1960</v>
      </c>
      <c r="N2584" s="143">
        <f>IF(対応ガラス検索!$E$2="-","",IF(対応ガラス検索!$E$2&gt;=K2584,MAX($N$2:N2583)+1,""))</f>
        <v>2583</v>
      </c>
      <c r="O2584" s="143">
        <f>IF(対応ガラス検索!$E$2="-","",IF(L2584&lt;=0.65,MAX($O$2:O2583)+1,""))</f>
        <v>2583</v>
      </c>
      <c r="P2584" s="144"/>
      <c r="Q2584" s="145"/>
    </row>
    <row r="2585" spans="1:17" x14ac:dyDescent="0.4">
      <c r="A2585" s="68">
        <v>2584</v>
      </c>
      <c r="B2585" s="68" t="s">
        <v>2295</v>
      </c>
      <c r="C2585" s="68" t="s">
        <v>2239</v>
      </c>
      <c r="D2585" s="68" t="s">
        <v>2098</v>
      </c>
      <c r="E2585" s="68" t="s">
        <v>1965</v>
      </c>
      <c r="F2585" s="68" t="s">
        <v>1966</v>
      </c>
      <c r="G2585" s="68" t="s">
        <v>2010</v>
      </c>
      <c r="H2585" s="68" t="s">
        <v>2011</v>
      </c>
      <c r="I2585" s="68">
        <v>11</v>
      </c>
      <c r="J2585" s="68" t="s">
        <v>2296</v>
      </c>
      <c r="K2585" s="68">
        <v>1.7</v>
      </c>
      <c r="L2585" s="68">
        <v>0.4</v>
      </c>
      <c r="M2585" s="68" t="s">
        <v>1960</v>
      </c>
      <c r="N2585" s="143">
        <f>IF(対応ガラス検索!$E$2="-","",IF(対応ガラス検索!$E$2&gt;=K2585,MAX($N$2:N2584)+1,""))</f>
        <v>2584</v>
      </c>
      <c r="O2585" s="143">
        <f>IF(対応ガラス検索!$E$2="-","",IF(L2585&lt;=0.65,MAX($O$2:O2584)+1,""))</f>
        <v>2584</v>
      </c>
      <c r="P2585" s="144"/>
      <c r="Q2585" s="145"/>
    </row>
    <row r="2586" spans="1:17" x14ac:dyDescent="0.4">
      <c r="A2586" s="68">
        <v>2585</v>
      </c>
      <c r="B2586" s="68" t="s">
        <v>2295</v>
      </c>
      <c r="C2586" s="68" t="s">
        <v>2239</v>
      </c>
      <c r="D2586" s="68" t="s">
        <v>2098</v>
      </c>
      <c r="E2586" s="68" t="s">
        <v>1965</v>
      </c>
      <c r="F2586" s="68" t="s">
        <v>1966</v>
      </c>
      <c r="G2586" s="68" t="s">
        <v>2010</v>
      </c>
      <c r="H2586" s="68" t="s">
        <v>2011</v>
      </c>
      <c r="I2586" s="68">
        <v>12</v>
      </c>
      <c r="J2586" s="68" t="s">
        <v>2296</v>
      </c>
      <c r="K2586" s="68">
        <v>1.6</v>
      </c>
      <c r="L2586" s="68">
        <v>0.4</v>
      </c>
      <c r="M2586" s="68" t="s">
        <v>1960</v>
      </c>
      <c r="N2586" s="143">
        <f>IF(対応ガラス検索!$E$2="-","",IF(対応ガラス検索!$E$2&gt;=K2586,MAX($N$2:N2585)+1,""))</f>
        <v>2585</v>
      </c>
      <c r="O2586" s="143">
        <f>IF(対応ガラス検索!$E$2="-","",IF(L2586&lt;=0.65,MAX($O$2:O2585)+1,""))</f>
        <v>2585</v>
      </c>
      <c r="P2586" s="144"/>
      <c r="Q2586" s="145"/>
    </row>
    <row r="2587" spans="1:17" x14ac:dyDescent="0.4">
      <c r="A2587" s="68">
        <v>2586</v>
      </c>
      <c r="B2587" s="68" t="s">
        <v>2295</v>
      </c>
      <c r="C2587" s="68" t="s">
        <v>2239</v>
      </c>
      <c r="D2587" s="68" t="s">
        <v>2098</v>
      </c>
      <c r="E2587" s="68" t="s">
        <v>1965</v>
      </c>
      <c r="F2587" s="68" t="s">
        <v>1966</v>
      </c>
      <c r="G2587" s="68" t="s">
        <v>2010</v>
      </c>
      <c r="H2587" s="68" t="s">
        <v>2011</v>
      </c>
      <c r="I2587" s="68">
        <v>6</v>
      </c>
      <c r="J2587" s="68" t="s">
        <v>2267</v>
      </c>
      <c r="K2587" s="68">
        <v>2</v>
      </c>
      <c r="L2587" s="68">
        <v>0.4</v>
      </c>
      <c r="M2587" s="68" t="s">
        <v>1960</v>
      </c>
      <c r="N2587" s="143">
        <f>IF(対応ガラス検索!$E$2="-","",IF(対応ガラス検索!$E$2&gt;=K2587,MAX($N$2:N2586)+1,""))</f>
        <v>2586</v>
      </c>
      <c r="O2587" s="143">
        <f>IF(対応ガラス検索!$E$2="-","",IF(L2587&lt;=0.65,MAX($O$2:O2586)+1,""))</f>
        <v>2586</v>
      </c>
      <c r="P2587" s="144"/>
      <c r="Q2587" s="145"/>
    </row>
    <row r="2588" spans="1:17" x14ac:dyDescent="0.4">
      <c r="A2588" s="68">
        <v>2587</v>
      </c>
      <c r="B2588" s="68" t="s">
        <v>2295</v>
      </c>
      <c r="C2588" s="68" t="s">
        <v>2239</v>
      </c>
      <c r="D2588" s="68" t="s">
        <v>2098</v>
      </c>
      <c r="E2588" s="68" t="s">
        <v>1965</v>
      </c>
      <c r="F2588" s="68" t="s">
        <v>1966</v>
      </c>
      <c r="G2588" s="68" t="s">
        <v>2010</v>
      </c>
      <c r="H2588" s="68" t="s">
        <v>2011</v>
      </c>
      <c r="I2588" s="68">
        <v>7</v>
      </c>
      <c r="J2588" s="68" t="s">
        <v>2267</v>
      </c>
      <c r="K2588" s="68">
        <v>1.8</v>
      </c>
      <c r="L2588" s="68">
        <v>0.4</v>
      </c>
      <c r="M2588" s="68" t="s">
        <v>1960</v>
      </c>
      <c r="N2588" s="143">
        <f>IF(対応ガラス検索!$E$2="-","",IF(対応ガラス検索!$E$2&gt;=K2588,MAX($N$2:N2587)+1,""))</f>
        <v>2587</v>
      </c>
      <c r="O2588" s="143">
        <f>IF(対応ガラス検索!$E$2="-","",IF(L2588&lt;=0.65,MAX($O$2:O2587)+1,""))</f>
        <v>2587</v>
      </c>
      <c r="P2588" s="144"/>
      <c r="Q2588" s="145"/>
    </row>
    <row r="2589" spans="1:17" x14ac:dyDescent="0.4">
      <c r="A2589" s="68">
        <v>2588</v>
      </c>
      <c r="B2589" s="68" t="s">
        <v>2295</v>
      </c>
      <c r="C2589" s="68" t="s">
        <v>2239</v>
      </c>
      <c r="D2589" s="68" t="s">
        <v>2098</v>
      </c>
      <c r="E2589" s="68" t="s">
        <v>1965</v>
      </c>
      <c r="F2589" s="68" t="s">
        <v>1966</v>
      </c>
      <c r="G2589" s="68" t="s">
        <v>2010</v>
      </c>
      <c r="H2589" s="68" t="s">
        <v>2011</v>
      </c>
      <c r="I2589" s="68">
        <v>8</v>
      </c>
      <c r="J2589" s="68" t="s">
        <v>2267</v>
      </c>
      <c r="K2589" s="68">
        <v>1.7</v>
      </c>
      <c r="L2589" s="68">
        <v>0.4</v>
      </c>
      <c r="M2589" s="68" t="s">
        <v>1960</v>
      </c>
      <c r="N2589" s="143">
        <f>IF(対応ガラス検索!$E$2="-","",IF(対応ガラス検索!$E$2&gt;=K2589,MAX($N$2:N2588)+1,""))</f>
        <v>2588</v>
      </c>
      <c r="O2589" s="143">
        <f>IF(対応ガラス検索!$E$2="-","",IF(L2589&lt;=0.65,MAX($O$2:O2588)+1,""))</f>
        <v>2588</v>
      </c>
      <c r="P2589" s="144"/>
      <c r="Q2589" s="145"/>
    </row>
    <row r="2590" spans="1:17" x14ac:dyDescent="0.4">
      <c r="A2590" s="68">
        <v>2589</v>
      </c>
      <c r="B2590" s="68" t="s">
        <v>2295</v>
      </c>
      <c r="C2590" s="68" t="s">
        <v>2239</v>
      </c>
      <c r="D2590" s="68" t="s">
        <v>2098</v>
      </c>
      <c r="E2590" s="68" t="s">
        <v>1965</v>
      </c>
      <c r="F2590" s="68" t="s">
        <v>1966</v>
      </c>
      <c r="G2590" s="68" t="s">
        <v>2010</v>
      </c>
      <c r="H2590" s="68" t="s">
        <v>2011</v>
      </c>
      <c r="I2590" s="68">
        <v>9</v>
      </c>
      <c r="J2590" s="68" t="s">
        <v>2267</v>
      </c>
      <c r="K2590" s="68">
        <v>1.6</v>
      </c>
      <c r="L2590" s="68">
        <v>0.4</v>
      </c>
      <c r="M2590" s="68" t="s">
        <v>1960</v>
      </c>
      <c r="N2590" s="143">
        <f>IF(対応ガラス検索!$E$2="-","",IF(対応ガラス検索!$E$2&gt;=K2590,MAX($N$2:N2589)+1,""))</f>
        <v>2589</v>
      </c>
      <c r="O2590" s="143">
        <f>IF(対応ガラス検索!$E$2="-","",IF(L2590&lt;=0.65,MAX($O$2:O2589)+1,""))</f>
        <v>2589</v>
      </c>
      <c r="P2590" s="144"/>
      <c r="Q2590" s="145"/>
    </row>
    <row r="2591" spans="1:17" x14ac:dyDescent="0.4">
      <c r="A2591" s="68">
        <v>2590</v>
      </c>
      <c r="B2591" s="68" t="s">
        <v>2295</v>
      </c>
      <c r="C2591" s="68" t="s">
        <v>2239</v>
      </c>
      <c r="D2591" s="68" t="s">
        <v>2098</v>
      </c>
      <c r="E2591" s="68" t="s">
        <v>1965</v>
      </c>
      <c r="F2591" s="68" t="s">
        <v>1966</v>
      </c>
      <c r="G2591" s="68" t="s">
        <v>2010</v>
      </c>
      <c r="H2591" s="68" t="s">
        <v>2011</v>
      </c>
      <c r="I2591" s="68">
        <v>10</v>
      </c>
      <c r="J2591" s="68" t="s">
        <v>2267</v>
      </c>
      <c r="K2591" s="68">
        <v>1.5</v>
      </c>
      <c r="L2591" s="68">
        <v>0.4</v>
      </c>
      <c r="M2591" s="68" t="s">
        <v>1960</v>
      </c>
      <c r="N2591" s="143">
        <f>IF(対応ガラス検索!$E$2="-","",IF(対応ガラス検索!$E$2&gt;=K2591,MAX($N$2:N2590)+1,""))</f>
        <v>2590</v>
      </c>
      <c r="O2591" s="143">
        <f>IF(対応ガラス検索!$E$2="-","",IF(L2591&lt;=0.65,MAX($O$2:O2590)+1,""))</f>
        <v>2590</v>
      </c>
      <c r="P2591" s="144"/>
      <c r="Q2591" s="145"/>
    </row>
    <row r="2592" spans="1:17" x14ac:dyDescent="0.4">
      <c r="A2592" s="68">
        <v>2591</v>
      </c>
      <c r="B2592" s="68" t="s">
        <v>2295</v>
      </c>
      <c r="C2592" s="68" t="s">
        <v>2239</v>
      </c>
      <c r="D2592" s="68" t="s">
        <v>2098</v>
      </c>
      <c r="E2592" s="68" t="s">
        <v>1965</v>
      </c>
      <c r="F2592" s="68" t="s">
        <v>1966</v>
      </c>
      <c r="G2592" s="68" t="s">
        <v>2010</v>
      </c>
      <c r="H2592" s="68" t="s">
        <v>2011</v>
      </c>
      <c r="I2592" s="68">
        <v>11</v>
      </c>
      <c r="J2592" s="68" t="s">
        <v>2267</v>
      </c>
      <c r="K2592" s="68">
        <v>1.4</v>
      </c>
      <c r="L2592" s="68">
        <v>0.4</v>
      </c>
      <c r="M2592" s="68" t="s">
        <v>1960</v>
      </c>
      <c r="N2592" s="143">
        <f>IF(対応ガラス検索!$E$2="-","",IF(対応ガラス検索!$E$2&gt;=K2592,MAX($N$2:N2591)+1,""))</f>
        <v>2591</v>
      </c>
      <c r="O2592" s="143">
        <f>IF(対応ガラス検索!$E$2="-","",IF(L2592&lt;=0.65,MAX($O$2:O2591)+1,""))</f>
        <v>2591</v>
      </c>
      <c r="P2592" s="144"/>
      <c r="Q2592" s="145"/>
    </row>
    <row r="2593" spans="1:17" x14ac:dyDescent="0.4">
      <c r="A2593" s="68">
        <v>2592</v>
      </c>
      <c r="B2593" s="68" t="s">
        <v>2295</v>
      </c>
      <c r="C2593" s="68" t="s">
        <v>2239</v>
      </c>
      <c r="D2593" s="68" t="s">
        <v>2098</v>
      </c>
      <c r="E2593" s="68" t="s">
        <v>1965</v>
      </c>
      <c r="F2593" s="68" t="s">
        <v>1966</v>
      </c>
      <c r="G2593" s="68" t="s">
        <v>2010</v>
      </c>
      <c r="H2593" s="68" t="s">
        <v>2011</v>
      </c>
      <c r="I2593" s="68">
        <v>12</v>
      </c>
      <c r="J2593" s="68" t="s">
        <v>2267</v>
      </c>
      <c r="K2593" s="142">
        <v>1.3</v>
      </c>
      <c r="L2593" s="68">
        <v>0.4</v>
      </c>
      <c r="M2593" s="68" t="s">
        <v>1960</v>
      </c>
      <c r="N2593" s="143">
        <f>IF(対応ガラス検索!$E$2="-","",IF(対応ガラス検索!$E$2&gt;=K2593,MAX($N$2:N2592)+1,""))</f>
        <v>2592</v>
      </c>
      <c r="O2593" s="143">
        <f>IF(対応ガラス検索!$E$2="-","",IF(L2593&lt;=0.65,MAX($O$2:O2592)+1,""))</f>
        <v>2592</v>
      </c>
      <c r="P2593" s="144"/>
      <c r="Q2593" s="145"/>
    </row>
    <row r="2594" spans="1:17" x14ac:dyDescent="0.4">
      <c r="A2594" s="68">
        <v>2593</v>
      </c>
      <c r="B2594" s="68" t="s">
        <v>2295</v>
      </c>
      <c r="C2594" s="68" t="s">
        <v>2239</v>
      </c>
      <c r="D2594" s="68" t="s">
        <v>2077</v>
      </c>
      <c r="E2594" s="68" t="s">
        <v>1958</v>
      </c>
      <c r="F2594" s="68" t="s">
        <v>1959</v>
      </c>
      <c r="G2594" s="68" t="s">
        <v>1971</v>
      </c>
      <c r="H2594" s="68" t="s">
        <v>1972</v>
      </c>
      <c r="I2594" s="68">
        <v>6</v>
      </c>
      <c r="J2594" s="68" t="s">
        <v>2296</v>
      </c>
      <c r="K2594" s="68">
        <v>2.5</v>
      </c>
      <c r="L2594" s="68">
        <v>0.4</v>
      </c>
      <c r="M2594" s="68" t="s">
        <v>1960</v>
      </c>
      <c r="N2594" s="143">
        <f>IF(対応ガラス検索!$E$2="-","",IF(対応ガラス検索!$E$2&gt;=K2594,MAX($N$2:N2593)+1,""))</f>
        <v>2593</v>
      </c>
      <c r="O2594" s="143">
        <f>IF(対応ガラス検索!$E$2="-","",IF(L2594&lt;=0.65,MAX($O$2:O2593)+1,""))</f>
        <v>2593</v>
      </c>
      <c r="P2594" s="144"/>
      <c r="Q2594" s="145"/>
    </row>
    <row r="2595" spans="1:17" x14ac:dyDescent="0.4">
      <c r="A2595" s="68">
        <v>2594</v>
      </c>
      <c r="B2595" s="68" t="s">
        <v>2295</v>
      </c>
      <c r="C2595" s="68" t="s">
        <v>2239</v>
      </c>
      <c r="D2595" s="68" t="s">
        <v>2077</v>
      </c>
      <c r="E2595" s="68" t="s">
        <v>1958</v>
      </c>
      <c r="F2595" s="68" t="s">
        <v>1959</v>
      </c>
      <c r="G2595" s="68" t="s">
        <v>1971</v>
      </c>
      <c r="H2595" s="68" t="s">
        <v>1972</v>
      </c>
      <c r="I2595" s="68">
        <v>7</v>
      </c>
      <c r="J2595" s="68" t="s">
        <v>2296</v>
      </c>
      <c r="K2595" s="68">
        <v>2.2999999999999998</v>
      </c>
      <c r="L2595" s="68">
        <v>0.4</v>
      </c>
      <c r="M2595" s="68" t="s">
        <v>1960</v>
      </c>
      <c r="N2595" s="143">
        <f>IF(対応ガラス検索!$E$2="-","",IF(対応ガラス検索!$E$2&gt;=K2595,MAX($N$2:N2594)+1,""))</f>
        <v>2594</v>
      </c>
      <c r="O2595" s="143">
        <f>IF(対応ガラス検索!$E$2="-","",IF(L2595&lt;=0.65,MAX($O$2:O2594)+1,""))</f>
        <v>2594</v>
      </c>
      <c r="P2595" s="144"/>
      <c r="Q2595" s="145"/>
    </row>
    <row r="2596" spans="1:17" x14ac:dyDescent="0.4">
      <c r="A2596" s="68">
        <v>2595</v>
      </c>
      <c r="B2596" s="68" t="s">
        <v>2295</v>
      </c>
      <c r="C2596" s="68" t="s">
        <v>2239</v>
      </c>
      <c r="D2596" s="68" t="s">
        <v>2077</v>
      </c>
      <c r="E2596" s="68" t="s">
        <v>1958</v>
      </c>
      <c r="F2596" s="68" t="s">
        <v>1959</v>
      </c>
      <c r="G2596" s="68" t="s">
        <v>1971</v>
      </c>
      <c r="H2596" s="68" t="s">
        <v>1972</v>
      </c>
      <c r="I2596" s="68">
        <v>8</v>
      </c>
      <c r="J2596" s="68" t="s">
        <v>2296</v>
      </c>
      <c r="K2596" s="68">
        <v>2.1</v>
      </c>
      <c r="L2596" s="68">
        <v>0.4</v>
      </c>
      <c r="M2596" s="68" t="s">
        <v>1960</v>
      </c>
      <c r="N2596" s="143">
        <f>IF(対応ガラス検索!$E$2="-","",IF(対応ガラス検索!$E$2&gt;=K2596,MAX($N$2:N2595)+1,""))</f>
        <v>2595</v>
      </c>
      <c r="O2596" s="143">
        <f>IF(対応ガラス検索!$E$2="-","",IF(L2596&lt;=0.65,MAX($O$2:O2595)+1,""))</f>
        <v>2595</v>
      </c>
      <c r="P2596" s="144"/>
      <c r="Q2596" s="145"/>
    </row>
    <row r="2597" spans="1:17" x14ac:dyDescent="0.4">
      <c r="A2597" s="68">
        <v>2596</v>
      </c>
      <c r="B2597" s="68" t="s">
        <v>2295</v>
      </c>
      <c r="C2597" s="68" t="s">
        <v>2239</v>
      </c>
      <c r="D2597" s="68" t="s">
        <v>2077</v>
      </c>
      <c r="E2597" s="68" t="s">
        <v>1958</v>
      </c>
      <c r="F2597" s="68" t="s">
        <v>1959</v>
      </c>
      <c r="G2597" s="68" t="s">
        <v>1971</v>
      </c>
      <c r="H2597" s="68" t="s">
        <v>1972</v>
      </c>
      <c r="I2597" s="68">
        <v>9</v>
      </c>
      <c r="J2597" s="68" t="s">
        <v>2296</v>
      </c>
      <c r="K2597" s="68">
        <v>2</v>
      </c>
      <c r="L2597" s="68">
        <v>0.4</v>
      </c>
      <c r="M2597" s="68" t="s">
        <v>1960</v>
      </c>
      <c r="N2597" s="143">
        <f>IF(対応ガラス検索!$E$2="-","",IF(対応ガラス検索!$E$2&gt;=K2597,MAX($N$2:N2596)+1,""))</f>
        <v>2596</v>
      </c>
      <c r="O2597" s="143">
        <f>IF(対応ガラス検索!$E$2="-","",IF(L2597&lt;=0.65,MAX($O$2:O2596)+1,""))</f>
        <v>2596</v>
      </c>
      <c r="P2597" s="144"/>
      <c r="Q2597" s="145"/>
    </row>
    <row r="2598" spans="1:17" x14ac:dyDescent="0.4">
      <c r="A2598" s="68">
        <v>2597</v>
      </c>
      <c r="B2598" s="68" t="s">
        <v>2295</v>
      </c>
      <c r="C2598" s="68" t="s">
        <v>2239</v>
      </c>
      <c r="D2598" s="68" t="s">
        <v>2077</v>
      </c>
      <c r="E2598" s="68" t="s">
        <v>1958</v>
      </c>
      <c r="F2598" s="68" t="s">
        <v>1959</v>
      </c>
      <c r="G2598" s="68" t="s">
        <v>1971</v>
      </c>
      <c r="H2598" s="68" t="s">
        <v>1972</v>
      </c>
      <c r="I2598" s="68">
        <v>10</v>
      </c>
      <c r="J2598" s="68" t="s">
        <v>2296</v>
      </c>
      <c r="K2598" s="68">
        <v>1.8</v>
      </c>
      <c r="L2598" s="68">
        <v>0.4</v>
      </c>
      <c r="M2598" s="68" t="s">
        <v>1960</v>
      </c>
      <c r="N2598" s="143">
        <f>IF(対応ガラス検索!$E$2="-","",IF(対応ガラス検索!$E$2&gt;=K2598,MAX($N$2:N2597)+1,""))</f>
        <v>2597</v>
      </c>
      <c r="O2598" s="143">
        <f>IF(対応ガラス検索!$E$2="-","",IF(L2598&lt;=0.65,MAX($O$2:O2597)+1,""))</f>
        <v>2597</v>
      </c>
      <c r="P2598" s="144"/>
      <c r="Q2598" s="145"/>
    </row>
    <row r="2599" spans="1:17" x14ac:dyDescent="0.4">
      <c r="A2599" s="68">
        <v>2598</v>
      </c>
      <c r="B2599" s="68" t="s">
        <v>2295</v>
      </c>
      <c r="C2599" s="68" t="s">
        <v>2239</v>
      </c>
      <c r="D2599" s="68" t="s">
        <v>2077</v>
      </c>
      <c r="E2599" s="68" t="s">
        <v>1958</v>
      </c>
      <c r="F2599" s="68" t="s">
        <v>1959</v>
      </c>
      <c r="G2599" s="68" t="s">
        <v>1971</v>
      </c>
      <c r="H2599" s="68" t="s">
        <v>1972</v>
      </c>
      <c r="I2599" s="68">
        <v>11</v>
      </c>
      <c r="J2599" s="68" t="s">
        <v>2296</v>
      </c>
      <c r="K2599" s="68">
        <v>1.7</v>
      </c>
      <c r="L2599" s="68">
        <v>0.4</v>
      </c>
      <c r="M2599" s="68" t="s">
        <v>1960</v>
      </c>
      <c r="N2599" s="143">
        <f>IF(対応ガラス検索!$E$2="-","",IF(対応ガラス検索!$E$2&gt;=K2599,MAX($N$2:N2598)+1,""))</f>
        <v>2598</v>
      </c>
      <c r="O2599" s="143">
        <f>IF(対応ガラス検索!$E$2="-","",IF(L2599&lt;=0.65,MAX($O$2:O2598)+1,""))</f>
        <v>2598</v>
      </c>
      <c r="P2599" s="144"/>
      <c r="Q2599" s="145"/>
    </row>
    <row r="2600" spans="1:17" x14ac:dyDescent="0.4">
      <c r="A2600" s="68">
        <v>2599</v>
      </c>
      <c r="B2600" s="68" t="s">
        <v>2295</v>
      </c>
      <c r="C2600" s="68" t="s">
        <v>2239</v>
      </c>
      <c r="D2600" s="68" t="s">
        <v>2077</v>
      </c>
      <c r="E2600" s="68" t="s">
        <v>1958</v>
      </c>
      <c r="F2600" s="68" t="s">
        <v>1959</v>
      </c>
      <c r="G2600" s="68" t="s">
        <v>1971</v>
      </c>
      <c r="H2600" s="68" t="s">
        <v>1972</v>
      </c>
      <c r="I2600" s="68">
        <v>12</v>
      </c>
      <c r="J2600" s="68" t="s">
        <v>2296</v>
      </c>
      <c r="K2600" s="68">
        <v>1.6</v>
      </c>
      <c r="L2600" s="68">
        <v>0.4</v>
      </c>
      <c r="M2600" s="68" t="s">
        <v>1960</v>
      </c>
      <c r="N2600" s="143">
        <f>IF(対応ガラス検索!$E$2="-","",IF(対応ガラス検索!$E$2&gt;=K2600,MAX($N$2:N2599)+1,""))</f>
        <v>2599</v>
      </c>
      <c r="O2600" s="143">
        <f>IF(対応ガラス検索!$E$2="-","",IF(L2600&lt;=0.65,MAX($O$2:O2599)+1,""))</f>
        <v>2599</v>
      </c>
      <c r="P2600" s="144"/>
      <c r="Q2600" s="145"/>
    </row>
    <row r="2601" spans="1:17" x14ac:dyDescent="0.4">
      <c r="A2601" s="68">
        <v>2600</v>
      </c>
      <c r="B2601" s="68" t="s">
        <v>2295</v>
      </c>
      <c r="C2601" s="68" t="s">
        <v>2239</v>
      </c>
      <c r="D2601" s="68" t="s">
        <v>2077</v>
      </c>
      <c r="E2601" s="68" t="s">
        <v>1958</v>
      </c>
      <c r="F2601" s="68" t="s">
        <v>1959</v>
      </c>
      <c r="G2601" s="68" t="s">
        <v>1971</v>
      </c>
      <c r="H2601" s="68" t="s">
        <v>1972</v>
      </c>
      <c r="I2601" s="68">
        <v>13</v>
      </c>
      <c r="J2601" s="68" t="s">
        <v>2296</v>
      </c>
      <c r="K2601" s="68">
        <v>1.6</v>
      </c>
      <c r="L2601" s="68">
        <v>0.4</v>
      </c>
      <c r="M2601" s="68" t="s">
        <v>1960</v>
      </c>
      <c r="N2601" s="143">
        <f>IF(対応ガラス検索!$E$2="-","",IF(対応ガラス検索!$E$2&gt;=K2601,MAX($N$2:N2600)+1,""))</f>
        <v>2600</v>
      </c>
      <c r="O2601" s="143">
        <f>IF(対応ガラス検索!$E$2="-","",IF(L2601&lt;=0.65,MAX($O$2:O2600)+1,""))</f>
        <v>2600</v>
      </c>
      <c r="P2601" s="144"/>
      <c r="Q2601" s="145"/>
    </row>
    <row r="2602" spans="1:17" x14ac:dyDescent="0.4">
      <c r="A2602" s="68">
        <v>2601</v>
      </c>
      <c r="B2602" s="68" t="s">
        <v>2295</v>
      </c>
      <c r="C2602" s="68" t="s">
        <v>2239</v>
      </c>
      <c r="D2602" s="68" t="s">
        <v>2077</v>
      </c>
      <c r="E2602" s="68" t="s">
        <v>1958</v>
      </c>
      <c r="F2602" s="68" t="s">
        <v>1959</v>
      </c>
      <c r="G2602" s="68" t="s">
        <v>1971</v>
      </c>
      <c r="H2602" s="68" t="s">
        <v>1972</v>
      </c>
      <c r="I2602" s="68">
        <v>14</v>
      </c>
      <c r="J2602" s="68" t="s">
        <v>2296</v>
      </c>
      <c r="K2602" s="68">
        <v>1.5</v>
      </c>
      <c r="L2602" s="68">
        <v>0.4</v>
      </c>
      <c r="M2602" s="68" t="s">
        <v>1960</v>
      </c>
      <c r="N2602" s="143">
        <f>IF(対応ガラス検索!$E$2="-","",IF(対応ガラス検索!$E$2&gt;=K2602,MAX($N$2:N2601)+1,""))</f>
        <v>2601</v>
      </c>
      <c r="O2602" s="143">
        <f>IF(対応ガラス検索!$E$2="-","",IF(L2602&lt;=0.65,MAX($O$2:O2601)+1,""))</f>
        <v>2601</v>
      </c>
      <c r="P2602" s="144"/>
      <c r="Q2602" s="145"/>
    </row>
    <row r="2603" spans="1:17" x14ac:dyDescent="0.4">
      <c r="A2603" s="68">
        <v>2602</v>
      </c>
      <c r="B2603" s="68" t="s">
        <v>2295</v>
      </c>
      <c r="C2603" s="68" t="s">
        <v>2239</v>
      </c>
      <c r="D2603" s="68" t="s">
        <v>2077</v>
      </c>
      <c r="E2603" s="68" t="s">
        <v>1958</v>
      </c>
      <c r="F2603" s="68" t="s">
        <v>1959</v>
      </c>
      <c r="G2603" s="68" t="s">
        <v>1971</v>
      </c>
      <c r="H2603" s="68" t="s">
        <v>1972</v>
      </c>
      <c r="I2603" s="68">
        <v>15</v>
      </c>
      <c r="J2603" s="68" t="s">
        <v>2296</v>
      </c>
      <c r="K2603" s="68">
        <v>1.4</v>
      </c>
      <c r="L2603" s="68">
        <v>0.4</v>
      </c>
      <c r="M2603" s="68" t="s">
        <v>1960</v>
      </c>
      <c r="N2603" s="143">
        <f>IF(対応ガラス検索!$E$2="-","",IF(対応ガラス検索!$E$2&gt;=K2603,MAX($N$2:N2602)+1,""))</f>
        <v>2602</v>
      </c>
      <c r="O2603" s="143">
        <f>IF(対応ガラス検索!$E$2="-","",IF(L2603&lt;=0.65,MAX($O$2:O2602)+1,""))</f>
        <v>2602</v>
      </c>
      <c r="P2603" s="144"/>
      <c r="Q2603" s="145"/>
    </row>
    <row r="2604" spans="1:17" x14ac:dyDescent="0.4">
      <c r="A2604" s="68">
        <v>2603</v>
      </c>
      <c r="B2604" s="68" t="s">
        <v>2295</v>
      </c>
      <c r="C2604" s="68" t="s">
        <v>2239</v>
      </c>
      <c r="D2604" s="68" t="s">
        <v>2077</v>
      </c>
      <c r="E2604" s="68" t="s">
        <v>1958</v>
      </c>
      <c r="F2604" s="68" t="s">
        <v>1959</v>
      </c>
      <c r="G2604" s="68" t="s">
        <v>1971</v>
      </c>
      <c r="H2604" s="68" t="s">
        <v>1972</v>
      </c>
      <c r="I2604" s="68">
        <v>6</v>
      </c>
      <c r="J2604" s="68" t="s">
        <v>2267</v>
      </c>
      <c r="K2604" s="68">
        <v>2</v>
      </c>
      <c r="L2604" s="68">
        <v>0.4</v>
      </c>
      <c r="M2604" s="68" t="s">
        <v>1960</v>
      </c>
      <c r="N2604" s="143">
        <f>IF(対応ガラス検索!$E$2="-","",IF(対応ガラス検索!$E$2&gt;=K2604,MAX($N$2:N2603)+1,""))</f>
        <v>2603</v>
      </c>
      <c r="O2604" s="143">
        <f>IF(対応ガラス検索!$E$2="-","",IF(L2604&lt;=0.65,MAX($O$2:O2603)+1,""))</f>
        <v>2603</v>
      </c>
      <c r="P2604" s="144"/>
      <c r="Q2604" s="145"/>
    </row>
    <row r="2605" spans="1:17" x14ac:dyDescent="0.4">
      <c r="A2605" s="68">
        <v>2604</v>
      </c>
      <c r="B2605" s="68" t="s">
        <v>2295</v>
      </c>
      <c r="C2605" s="68" t="s">
        <v>2239</v>
      </c>
      <c r="D2605" s="68" t="s">
        <v>2077</v>
      </c>
      <c r="E2605" s="68" t="s">
        <v>1958</v>
      </c>
      <c r="F2605" s="68" t="s">
        <v>1959</v>
      </c>
      <c r="G2605" s="68" t="s">
        <v>1971</v>
      </c>
      <c r="H2605" s="68" t="s">
        <v>1972</v>
      </c>
      <c r="I2605" s="68">
        <v>7</v>
      </c>
      <c r="J2605" s="68" t="s">
        <v>2267</v>
      </c>
      <c r="K2605" s="68">
        <v>1.9</v>
      </c>
      <c r="L2605" s="68">
        <v>0.4</v>
      </c>
      <c r="M2605" s="68" t="s">
        <v>1960</v>
      </c>
      <c r="N2605" s="143">
        <f>IF(対応ガラス検索!$E$2="-","",IF(対応ガラス検索!$E$2&gt;=K2605,MAX($N$2:N2604)+1,""))</f>
        <v>2604</v>
      </c>
      <c r="O2605" s="143">
        <f>IF(対応ガラス検索!$E$2="-","",IF(L2605&lt;=0.65,MAX($O$2:O2604)+1,""))</f>
        <v>2604</v>
      </c>
      <c r="P2605" s="144"/>
      <c r="Q2605" s="145"/>
    </row>
    <row r="2606" spans="1:17" x14ac:dyDescent="0.4">
      <c r="A2606" s="68">
        <v>2605</v>
      </c>
      <c r="B2606" s="68" t="s">
        <v>2295</v>
      </c>
      <c r="C2606" s="68" t="s">
        <v>2239</v>
      </c>
      <c r="D2606" s="68" t="s">
        <v>2077</v>
      </c>
      <c r="E2606" s="68" t="s">
        <v>1958</v>
      </c>
      <c r="F2606" s="68" t="s">
        <v>1959</v>
      </c>
      <c r="G2606" s="68" t="s">
        <v>1971</v>
      </c>
      <c r="H2606" s="68" t="s">
        <v>1972</v>
      </c>
      <c r="I2606" s="68">
        <v>8</v>
      </c>
      <c r="J2606" s="68" t="s">
        <v>2267</v>
      </c>
      <c r="K2606" s="142">
        <v>1.7</v>
      </c>
      <c r="L2606" s="68">
        <v>0.4</v>
      </c>
      <c r="M2606" s="68" t="s">
        <v>1960</v>
      </c>
      <c r="N2606" s="143">
        <f>IF(対応ガラス検索!$E$2="-","",IF(対応ガラス検索!$E$2&gt;=K2606,MAX($N$2:N2605)+1,""))</f>
        <v>2605</v>
      </c>
      <c r="O2606" s="143">
        <f>IF(対応ガラス検索!$E$2="-","",IF(L2606&lt;=0.65,MAX($O$2:O2605)+1,""))</f>
        <v>2605</v>
      </c>
      <c r="P2606" s="144"/>
      <c r="Q2606" s="145"/>
    </row>
    <row r="2607" spans="1:17" x14ac:dyDescent="0.4">
      <c r="A2607" s="68">
        <v>2606</v>
      </c>
      <c r="B2607" s="68" t="s">
        <v>2295</v>
      </c>
      <c r="C2607" s="68" t="s">
        <v>2239</v>
      </c>
      <c r="D2607" s="68" t="s">
        <v>2077</v>
      </c>
      <c r="E2607" s="68" t="s">
        <v>1958</v>
      </c>
      <c r="F2607" s="68" t="s">
        <v>1959</v>
      </c>
      <c r="G2607" s="68" t="s">
        <v>1971</v>
      </c>
      <c r="H2607" s="68" t="s">
        <v>1972</v>
      </c>
      <c r="I2607" s="68">
        <v>9</v>
      </c>
      <c r="J2607" s="68" t="s">
        <v>2267</v>
      </c>
      <c r="K2607" s="142">
        <v>1.6</v>
      </c>
      <c r="L2607" s="68">
        <v>0.4</v>
      </c>
      <c r="M2607" s="68" t="s">
        <v>1960</v>
      </c>
      <c r="N2607" s="143">
        <f>IF(対応ガラス検索!$E$2="-","",IF(対応ガラス検索!$E$2&gt;=K2607,MAX($N$2:N2606)+1,""))</f>
        <v>2606</v>
      </c>
      <c r="O2607" s="143">
        <f>IF(対応ガラス検索!$E$2="-","",IF(L2607&lt;=0.65,MAX($O$2:O2606)+1,""))</f>
        <v>2606</v>
      </c>
      <c r="P2607" s="144"/>
      <c r="Q2607" s="145"/>
    </row>
    <row r="2608" spans="1:17" x14ac:dyDescent="0.4">
      <c r="A2608" s="68">
        <v>2607</v>
      </c>
      <c r="B2608" s="68" t="s">
        <v>2295</v>
      </c>
      <c r="C2608" s="68" t="s">
        <v>2239</v>
      </c>
      <c r="D2608" s="68" t="s">
        <v>2077</v>
      </c>
      <c r="E2608" s="68" t="s">
        <v>1958</v>
      </c>
      <c r="F2608" s="68" t="s">
        <v>1959</v>
      </c>
      <c r="G2608" s="68" t="s">
        <v>1971</v>
      </c>
      <c r="H2608" s="68" t="s">
        <v>1972</v>
      </c>
      <c r="I2608" s="68">
        <v>10</v>
      </c>
      <c r="J2608" s="68" t="s">
        <v>2267</v>
      </c>
      <c r="K2608" s="68">
        <v>1.5</v>
      </c>
      <c r="L2608" s="68">
        <v>0.4</v>
      </c>
      <c r="M2608" s="68" t="s">
        <v>1960</v>
      </c>
      <c r="N2608" s="143">
        <f>IF(対応ガラス検索!$E$2="-","",IF(対応ガラス検索!$E$2&gt;=K2608,MAX($N$2:N2607)+1,""))</f>
        <v>2607</v>
      </c>
      <c r="O2608" s="143">
        <f>IF(対応ガラス検索!$E$2="-","",IF(L2608&lt;=0.65,MAX($O$2:O2607)+1,""))</f>
        <v>2607</v>
      </c>
      <c r="P2608" s="144"/>
      <c r="Q2608" s="145"/>
    </row>
    <row r="2609" spans="1:17" x14ac:dyDescent="0.4">
      <c r="A2609" s="68">
        <v>2608</v>
      </c>
      <c r="B2609" s="68" t="s">
        <v>2295</v>
      </c>
      <c r="C2609" s="68" t="s">
        <v>2239</v>
      </c>
      <c r="D2609" s="68" t="s">
        <v>2077</v>
      </c>
      <c r="E2609" s="68" t="s">
        <v>1958</v>
      </c>
      <c r="F2609" s="68" t="s">
        <v>1959</v>
      </c>
      <c r="G2609" s="68" t="s">
        <v>1971</v>
      </c>
      <c r="H2609" s="68" t="s">
        <v>1972</v>
      </c>
      <c r="I2609" s="68">
        <v>11</v>
      </c>
      <c r="J2609" s="68" t="s">
        <v>2267</v>
      </c>
      <c r="K2609" s="68">
        <v>1.4</v>
      </c>
      <c r="L2609" s="68">
        <v>0.4</v>
      </c>
      <c r="M2609" s="68" t="s">
        <v>1960</v>
      </c>
      <c r="N2609" s="143">
        <f>IF(対応ガラス検索!$E$2="-","",IF(対応ガラス検索!$E$2&gt;=K2609,MAX($N$2:N2608)+1,""))</f>
        <v>2608</v>
      </c>
      <c r="O2609" s="143">
        <f>IF(対応ガラス検索!$E$2="-","",IF(L2609&lt;=0.65,MAX($O$2:O2608)+1,""))</f>
        <v>2608</v>
      </c>
      <c r="P2609" s="144"/>
      <c r="Q2609" s="145"/>
    </row>
    <row r="2610" spans="1:17" x14ac:dyDescent="0.4">
      <c r="A2610" s="68">
        <v>2609</v>
      </c>
      <c r="B2610" s="68" t="s">
        <v>2295</v>
      </c>
      <c r="C2610" s="68" t="s">
        <v>2239</v>
      </c>
      <c r="D2610" s="68" t="s">
        <v>2077</v>
      </c>
      <c r="E2610" s="68" t="s">
        <v>1958</v>
      </c>
      <c r="F2610" s="68" t="s">
        <v>1959</v>
      </c>
      <c r="G2610" s="68" t="s">
        <v>1971</v>
      </c>
      <c r="H2610" s="68" t="s">
        <v>1972</v>
      </c>
      <c r="I2610" s="68">
        <v>12</v>
      </c>
      <c r="J2610" s="68" t="s">
        <v>2267</v>
      </c>
      <c r="K2610" s="68">
        <v>1.3</v>
      </c>
      <c r="L2610" s="68">
        <v>0.4</v>
      </c>
      <c r="M2610" s="68" t="s">
        <v>1960</v>
      </c>
      <c r="N2610" s="143">
        <f>IF(対応ガラス検索!$E$2="-","",IF(対応ガラス検索!$E$2&gt;=K2610,MAX($N$2:N2609)+1,""))</f>
        <v>2609</v>
      </c>
      <c r="O2610" s="143">
        <f>IF(対応ガラス検索!$E$2="-","",IF(L2610&lt;=0.65,MAX($O$2:O2609)+1,""))</f>
        <v>2609</v>
      </c>
      <c r="P2610" s="144"/>
      <c r="Q2610" s="145"/>
    </row>
    <row r="2611" spans="1:17" x14ac:dyDescent="0.4">
      <c r="A2611" s="68">
        <v>2610</v>
      </c>
      <c r="B2611" s="68" t="s">
        <v>2295</v>
      </c>
      <c r="C2611" s="68" t="s">
        <v>2239</v>
      </c>
      <c r="D2611" s="68" t="s">
        <v>2077</v>
      </c>
      <c r="E2611" s="68" t="s">
        <v>1958</v>
      </c>
      <c r="F2611" s="68" t="s">
        <v>1959</v>
      </c>
      <c r="G2611" s="68" t="s">
        <v>1971</v>
      </c>
      <c r="H2611" s="68" t="s">
        <v>1972</v>
      </c>
      <c r="I2611" s="68">
        <v>13</v>
      </c>
      <c r="J2611" s="68" t="s">
        <v>2267</v>
      </c>
      <c r="K2611" s="68">
        <v>1.2</v>
      </c>
      <c r="L2611" s="68">
        <v>0.4</v>
      </c>
      <c r="M2611" s="68" t="s">
        <v>1960</v>
      </c>
      <c r="N2611" s="143">
        <f>IF(対応ガラス検索!$E$2="-","",IF(対応ガラス検索!$E$2&gt;=K2611,MAX($N$2:N2610)+1,""))</f>
        <v>2610</v>
      </c>
      <c r="O2611" s="143">
        <f>IF(対応ガラス検索!$E$2="-","",IF(L2611&lt;=0.65,MAX($O$2:O2610)+1,""))</f>
        <v>2610</v>
      </c>
      <c r="P2611" s="144"/>
      <c r="Q2611" s="145"/>
    </row>
    <row r="2612" spans="1:17" x14ac:dyDescent="0.4">
      <c r="A2612" s="68">
        <v>2611</v>
      </c>
      <c r="B2612" s="68" t="s">
        <v>2295</v>
      </c>
      <c r="C2612" s="68" t="s">
        <v>2239</v>
      </c>
      <c r="D2612" s="68" t="s">
        <v>2077</v>
      </c>
      <c r="E2612" s="68" t="s">
        <v>1958</v>
      </c>
      <c r="F2612" s="68" t="s">
        <v>1959</v>
      </c>
      <c r="G2612" s="68" t="s">
        <v>1971</v>
      </c>
      <c r="H2612" s="68" t="s">
        <v>1972</v>
      </c>
      <c r="I2612" s="68">
        <v>14</v>
      </c>
      <c r="J2612" s="68" t="s">
        <v>2267</v>
      </c>
      <c r="K2612" s="68">
        <v>1.2</v>
      </c>
      <c r="L2612" s="68">
        <v>0.4</v>
      </c>
      <c r="M2612" s="68" t="s">
        <v>1960</v>
      </c>
      <c r="N2612" s="143">
        <f>IF(対応ガラス検索!$E$2="-","",IF(対応ガラス検索!$E$2&gt;=K2612,MAX($N$2:N2611)+1,""))</f>
        <v>2611</v>
      </c>
      <c r="O2612" s="143">
        <f>IF(対応ガラス検索!$E$2="-","",IF(L2612&lt;=0.65,MAX($O$2:O2611)+1,""))</f>
        <v>2611</v>
      </c>
      <c r="P2612" s="144"/>
      <c r="Q2612" s="145"/>
    </row>
    <row r="2613" spans="1:17" x14ac:dyDescent="0.4">
      <c r="A2613" s="68">
        <v>2612</v>
      </c>
      <c r="B2613" s="68" t="s">
        <v>2295</v>
      </c>
      <c r="C2613" s="68" t="s">
        <v>2239</v>
      </c>
      <c r="D2613" s="68" t="s">
        <v>2077</v>
      </c>
      <c r="E2613" s="68" t="s">
        <v>1958</v>
      </c>
      <c r="F2613" s="68" t="s">
        <v>1959</v>
      </c>
      <c r="G2613" s="68" t="s">
        <v>1971</v>
      </c>
      <c r="H2613" s="68" t="s">
        <v>1972</v>
      </c>
      <c r="I2613" s="68">
        <v>15</v>
      </c>
      <c r="J2613" s="68" t="s">
        <v>2267</v>
      </c>
      <c r="K2613" s="68">
        <v>1.2</v>
      </c>
      <c r="L2613" s="68">
        <v>0.39</v>
      </c>
      <c r="M2613" s="68" t="s">
        <v>1960</v>
      </c>
      <c r="N2613" s="143">
        <f>IF(対応ガラス検索!$E$2="-","",IF(対応ガラス検索!$E$2&gt;=K2613,MAX($N$2:N2612)+1,""))</f>
        <v>2612</v>
      </c>
      <c r="O2613" s="143">
        <f>IF(対応ガラス検索!$E$2="-","",IF(L2613&lt;=0.65,MAX($O$2:O2612)+1,""))</f>
        <v>2612</v>
      </c>
      <c r="P2613" s="144"/>
      <c r="Q2613" s="145"/>
    </row>
    <row r="2614" spans="1:17" x14ac:dyDescent="0.4">
      <c r="A2614" s="68">
        <v>2613</v>
      </c>
      <c r="B2614" s="68" t="s">
        <v>2295</v>
      </c>
      <c r="C2614" s="68" t="s">
        <v>2239</v>
      </c>
      <c r="D2614" s="68" t="s">
        <v>2240</v>
      </c>
      <c r="E2614" s="68" t="s">
        <v>1958</v>
      </c>
      <c r="F2614" s="68" t="s">
        <v>1959</v>
      </c>
      <c r="G2614" s="68" t="s">
        <v>1976</v>
      </c>
      <c r="H2614" s="68" t="s">
        <v>1977</v>
      </c>
      <c r="I2614" s="68">
        <v>6</v>
      </c>
      <c r="J2614" s="68" t="s">
        <v>2296</v>
      </c>
      <c r="K2614" s="68">
        <v>2.5</v>
      </c>
      <c r="L2614" s="68">
        <v>0.4</v>
      </c>
      <c r="M2614" s="68" t="s">
        <v>1960</v>
      </c>
      <c r="N2614" s="143">
        <f>IF(対応ガラス検索!$E$2="-","",IF(対応ガラス検索!$E$2&gt;=K2614,MAX($N$2:N2613)+1,""))</f>
        <v>2613</v>
      </c>
      <c r="O2614" s="143">
        <f>IF(対応ガラス検索!$E$2="-","",IF(L2614&lt;=0.65,MAX($O$2:O2613)+1,""))</f>
        <v>2613</v>
      </c>
      <c r="P2614" s="144"/>
      <c r="Q2614" s="145"/>
    </row>
    <row r="2615" spans="1:17" x14ac:dyDescent="0.4">
      <c r="A2615" s="68">
        <v>2614</v>
      </c>
      <c r="B2615" s="68" t="s">
        <v>2295</v>
      </c>
      <c r="C2615" s="68" t="s">
        <v>2239</v>
      </c>
      <c r="D2615" s="68" t="s">
        <v>2240</v>
      </c>
      <c r="E2615" s="68" t="s">
        <v>1958</v>
      </c>
      <c r="F2615" s="68" t="s">
        <v>1959</v>
      </c>
      <c r="G2615" s="68" t="s">
        <v>1976</v>
      </c>
      <c r="H2615" s="68" t="s">
        <v>1977</v>
      </c>
      <c r="I2615" s="68">
        <v>7</v>
      </c>
      <c r="J2615" s="68" t="s">
        <v>2296</v>
      </c>
      <c r="K2615" s="68">
        <v>2.2999999999999998</v>
      </c>
      <c r="L2615" s="68">
        <v>0.4</v>
      </c>
      <c r="M2615" s="68" t="s">
        <v>1960</v>
      </c>
      <c r="N2615" s="143">
        <f>IF(対応ガラス検索!$E$2="-","",IF(対応ガラス検索!$E$2&gt;=K2615,MAX($N$2:N2614)+1,""))</f>
        <v>2614</v>
      </c>
      <c r="O2615" s="143">
        <f>IF(対応ガラス検索!$E$2="-","",IF(L2615&lt;=0.65,MAX($O$2:O2614)+1,""))</f>
        <v>2614</v>
      </c>
      <c r="P2615" s="144"/>
      <c r="Q2615" s="145"/>
    </row>
    <row r="2616" spans="1:17" x14ac:dyDescent="0.4">
      <c r="A2616" s="68">
        <v>2615</v>
      </c>
      <c r="B2616" s="68" t="s">
        <v>2295</v>
      </c>
      <c r="C2616" s="68" t="s">
        <v>2239</v>
      </c>
      <c r="D2616" s="68" t="s">
        <v>2240</v>
      </c>
      <c r="E2616" s="68" t="s">
        <v>1958</v>
      </c>
      <c r="F2616" s="68" t="s">
        <v>1959</v>
      </c>
      <c r="G2616" s="68" t="s">
        <v>1976</v>
      </c>
      <c r="H2616" s="68" t="s">
        <v>1977</v>
      </c>
      <c r="I2616" s="68">
        <v>8</v>
      </c>
      <c r="J2616" s="68" t="s">
        <v>2296</v>
      </c>
      <c r="K2616" s="68">
        <v>2.1</v>
      </c>
      <c r="L2616" s="68">
        <v>0.4</v>
      </c>
      <c r="M2616" s="68" t="s">
        <v>1960</v>
      </c>
      <c r="N2616" s="143">
        <f>IF(対応ガラス検索!$E$2="-","",IF(対応ガラス検索!$E$2&gt;=K2616,MAX($N$2:N2615)+1,""))</f>
        <v>2615</v>
      </c>
      <c r="O2616" s="143">
        <f>IF(対応ガラス検索!$E$2="-","",IF(L2616&lt;=0.65,MAX($O$2:O2615)+1,""))</f>
        <v>2615</v>
      </c>
      <c r="P2616" s="144"/>
      <c r="Q2616" s="145"/>
    </row>
    <row r="2617" spans="1:17" x14ac:dyDescent="0.4">
      <c r="A2617" s="68">
        <v>2616</v>
      </c>
      <c r="B2617" s="68" t="s">
        <v>2295</v>
      </c>
      <c r="C2617" s="68" t="s">
        <v>2239</v>
      </c>
      <c r="D2617" s="68" t="s">
        <v>2240</v>
      </c>
      <c r="E2617" s="68" t="s">
        <v>1958</v>
      </c>
      <c r="F2617" s="68" t="s">
        <v>1959</v>
      </c>
      <c r="G2617" s="68" t="s">
        <v>1976</v>
      </c>
      <c r="H2617" s="68" t="s">
        <v>1977</v>
      </c>
      <c r="I2617" s="68">
        <v>9</v>
      </c>
      <c r="J2617" s="68" t="s">
        <v>2296</v>
      </c>
      <c r="K2617" s="68">
        <v>2</v>
      </c>
      <c r="L2617" s="68">
        <v>0.4</v>
      </c>
      <c r="M2617" s="68" t="s">
        <v>1960</v>
      </c>
      <c r="N2617" s="143">
        <f>IF(対応ガラス検索!$E$2="-","",IF(対応ガラス検索!$E$2&gt;=K2617,MAX($N$2:N2616)+1,""))</f>
        <v>2616</v>
      </c>
      <c r="O2617" s="143">
        <f>IF(対応ガラス検索!$E$2="-","",IF(L2617&lt;=0.65,MAX($O$2:O2616)+1,""))</f>
        <v>2616</v>
      </c>
      <c r="P2617" s="144"/>
      <c r="Q2617" s="145"/>
    </row>
    <row r="2618" spans="1:17" x14ac:dyDescent="0.4">
      <c r="A2618" s="68">
        <v>2617</v>
      </c>
      <c r="B2618" s="68" t="s">
        <v>2295</v>
      </c>
      <c r="C2618" s="68" t="s">
        <v>2239</v>
      </c>
      <c r="D2618" s="68" t="s">
        <v>2240</v>
      </c>
      <c r="E2618" s="68" t="s">
        <v>1958</v>
      </c>
      <c r="F2618" s="68" t="s">
        <v>1959</v>
      </c>
      <c r="G2618" s="68" t="s">
        <v>1976</v>
      </c>
      <c r="H2618" s="68" t="s">
        <v>1977</v>
      </c>
      <c r="I2618" s="68">
        <v>10</v>
      </c>
      <c r="J2618" s="68" t="s">
        <v>2296</v>
      </c>
      <c r="K2618" s="68">
        <v>1.8</v>
      </c>
      <c r="L2618" s="68">
        <v>0.4</v>
      </c>
      <c r="M2618" s="68" t="s">
        <v>1960</v>
      </c>
      <c r="N2618" s="143">
        <f>IF(対応ガラス検索!$E$2="-","",IF(対応ガラス検索!$E$2&gt;=K2618,MAX($N$2:N2617)+1,""))</f>
        <v>2617</v>
      </c>
      <c r="O2618" s="143">
        <f>IF(対応ガラス検索!$E$2="-","",IF(L2618&lt;=0.65,MAX($O$2:O2617)+1,""))</f>
        <v>2617</v>
      </c>
      <c r="P2618" s="144"/>
      <c r="Q2618" s="145"/>
    </row>
    <row r="2619" spans="1:17" x14ac:dyDescent="0.4">
      <c r="A2619" s="68">
        <v>2618</v>
      </c>
      <c r="B2619" s="68" t="s">
        <v>2295</v>
      </c>
      <c r="C2619" s="68" t="s">
        <v>2239</v>
      </c>
      <c r="D2619" s="68" t="s">
        <v>2240</v>
      </c>
      <c r="E2619" s="68" t="s">
        <v>1958</v>
      </c>
      <c r="F2619" s="68" t="s">
        <v>1959</v>
      </c>
      <c r="G2619" s="68" t="s">
        <v>1976</v>
      </c>
      <c r="H2619" s="68" t="s">
        <v>1977</v>
      </c>
      <c r="I2619" s="68">
        <v>11</v>
      </c>
      <c r="J2619" s="68" t="s">
        <v>2296</v>
      </c>
      <c r="K2619" s="68">
        <v>1.7</v>
      </c>
      <c r="L2619" s="68">
        <v>0.4</v>
      </c>
      <c r="M2619" s="68" t="s">
        <v>1960</v>
      </c>
      <c r="N2619" s="143">
        <f>IF(対応ガラス検索!$E$2="-","",IF(対応ガラス検索!$E$2&gt;=K2619,MAX($N$2:N2618)+1,""))</f>
        <v>2618</v>
      </c>
      <c r="O2619" s="143">
        <f>IF(対応ガラス検索!$E$2="-","",IF(L2619&lt;=0.65,MAX($O$2:O2618)+1,""))</f>
        <v>2618</v>
      </c>
      <c r="P2619" s="144"/>
      <c r="Q2619" s="145"/>
    </row>
    <row r="2620" spans="1:17" x14ac:dyDescent="0.4">
      <c r="A2620" s="68">
        <v>2619</v>
      </c>
      <c r="B2620" s="68" t="s">
        <v>2295</v>
      </c>
      <c r="C2620" s="68" t="s">
        <v>2239</v>
      </c>
      <c r="D2620" s="68" t="s">
        <v>2240</v>
      </c>
      <c r="E2620" s="68" t="s">
        <v>1958</v>
      </c>
      <c r="F2620" s="68" t="s">
        <v>1959</v>
      </c>
      <c r="G2620" s="68" t="s">
        <v>1976</v>
      </c>
      <c r="H2620" s="68" t="s">
        <v>1977</v>
      </c>
      <c r="I2620" s="68">
        <v>12</v>
      </c>
      <c r="J2620" s="68" t="s">
        <v>2296</v>
      </c>
      <c r="K2620" s="68">
        <v>1.6</v>
      </c>
      <c r="L2620" s="68">
        <v>0.4</v>
      </c>
      <c r="M2620" s="68" t="s">
        <v>1960</v>
      </c>
      <c r="N2620" s="143">
        <f>IF(対応ガラス検索!$E$2="-","",IF(対応ガラス検索!$E$2&gt;=K2620,MAX($N$2:N2619)+1,""))</f>
        <v>2619</v>
      </c>
      <c r="O2620" s="143">
        <f>IF(対応ガラス検索!$E$2="-","",IF(L2620&lt;=0.65,MAX($O$2:O2619)+1,""))</f>
        <v>2619</v>
      </c>
      <c r="P2620" s="144"/>
      <c r="Q2620" s="145"/>
    </row>
    <row r="2621" spans="1:17" x14ac:dyDescent="0.4">
      <c r="A2621" s="68">
        <v>2620</v>
      </c>
      <c r="B2621" s="68" t="s">
        <v>2295</v>
      </c>
      <c r="C2621" s="68" t="s">
        <v>2239</v>
      </c>
      <c r="D2621" s="68" t="s">
        <v>2240</v>
      </c>
      <c r="E2621" s="68" t="s">
        <v>1958</v>
      </c>
      <c r="F2621" s="68" t="s">
        <v>1959</v>
      </c>
      <c r="G2621" s="68" t="s">
        <v>1976</v>
      </c>
      <c r="H2621" s="68" t="s">
        <v>1977</v>
      </c>
      <c r="I2621" s="68">
        <v>13</v>
      </c>
      <c r="J2621" s="68" t="s">
        <v>2296</v>
      </c>
      <c r="K2621" s="142">
        <v>1.6</v>
      </c>
      <c r="L2621" s="68">
        <v>0.4</v>
      </c>
      <c r="M2621" s="68" t="s">
        <v>1960</v>
      </c>
      <c r="N2621" s="143">
        <f>IF(対応ガラス検索!$E$2="-","",IF(対応ガラス検索!$E$2&gt;=K2621,MAX($N$2:N2620)+1,""))</f>
        <v>2620</v>
      </c>
      <c r="O2621" s="143">
        <f>IF(対応ガラス検索!$E$2="-","",IF(L2621&lt;=0.65,MAX($O$2:O2620)+1,""))</f>
        <v>2620</v>
      </c>
      <c r="P2621" s="144"/>
      <c r="Q2621" s="145"/>
    </row>
    <row r="2622" spans="1:17" x14ac:dyDescent="0.4">
      <c r="A2622" s="68">
        <v>2621</v>
      </c>
      <c r="B2622" s="68" t="s">
        <v>2295</v>
      </c>
      <c r="C2622" s="68" t="s">
        <v>2239</v>
      </c>
      <c r="D2622" s="68" t="s">
        <v>2240</v>
      </c>
      <c r="E2622" s="68" t="s">
        <v>1958</v>
      </c>
      <c r="F2622" s="68" t="s">
        <v>1959</v>
      </c>
      <c r="G2622" s="68" t="s">
        <v>1976</v>
      </c>
      <c r="H2622" s="68" t="s">
        <v>1977</v>
      </c>
      <c r="I2622" s="68">
        <v>6</v>
      </c>
      <c r="J2622" s="68" t="s">
        <v>2267</v>
      </c>
      <c r="K2622" s="68">
        <v>2</v>
      </c>
      <c r="L2622" s="68">
        <v>0.4</v>
      </c>
      <c r="M2622" s="68" t="s">
        <v>1960</v>
      </c>
      <c r="N2622" s="143">
        <f>IF(対応ガラス検索!$E$2="-","",IF(対応ガラス検索!$E$2&gt;=K2622,MAX($N$2:N2621)+1,""))</f>
        <v>2621</v>
      </c>
      <c r="O2622" s="143">
        <f>IF(対応ガラス検索!$E$2="-","",IF(L2622&lt;=0.65,MAX($O$2:O2621)+1,""))</f>
        <v>2621</v>
      </c>
      <c r="P2622" s="144"/>
      <c r="Q2622" s="145"/>
    </row>
    <row r="2623" spans="1:17" x14ac:dyDescent="0.4">
      <c r="A2623" s="68">
        <v>2622</v>
      </c>
      <c r="B2623" s="68" t="s">
        <v>2295</v>
      </c>
      <c r="C2623" s="68" t="s">
        <v>2239</v>
      </c>
      <c r="D2623" s="68" t="s">
        <v>2240</v>
      </c>
      <c r="E2623" s="68" t="s">
        <v>1958</v>
      </c>
      <c r="F2623" s="68" t="s">
        <v>1959</v>
      </c>
      <c r="G2623" s="68" t="s">
        <v>1976</v>
      </c>
      <c r="H2623" s="68" t="s">
        <v>1977</v>
      </c>
      <c r="I2623" s="68">
        <v>7</v>
      </c>
      <c r="J2623" s="68" t="s">
        <v>2267</v>
      </c>
      <c r="K2623" s="68">
        <v>1.9</v>
      </c>
      <c r="L2623" s="68">
        <v>0.4</v>
      </c>
      <c r="M2623" s="68" t="s">
        <v>1960</v>
      </c>
      <c r="N2623" s="143">
        <f>IF(対応ガラス検索!$E$2="-","",IF(対応ガラス検索!$E$2&gt;=K2623,MAX($N$2:N2622)+1,""))</f>
        <v>2622</v>
      </c>
      <c r="O2623" s="143">
        <f>IF(対応ガラス検索!$E$2="-","",IF(L2623&lt;=0.65,MAX($O$2:O2622)+1,""))</f>
        <v>2622</v>
      </c>
      <c r="P2623" s="144"/>
      <c r="Q2623" s="145"/>
    </row>
    <row r="2624" spans="1:17" x14ac:dyDescent="0.4">
      <c r="A2624" s="68">
        <v>2623</v>
      </c>
      <c r="B2624" s="68" t="s">
        <v>2295</v>
      </c>
      <c r="C2624" s="68" t="s">
        <v>2239</v>
      </c>
      <c r="D2624" s="68" t="s">
        <v>2240</v>
      </c>
      <c r="E2624" s="68" t="s">
        <v>1958</v>
      </c>
      <c r="F2624" s="68" t="s">
        <v>1959</v>
      </c>
      <c r="G2624" s="68" t="s">
        <v>1976</v>
      </c>
      <c r="H2624" s="68" t="s">
        <v>1977</v>
      </c>
      <c r="I2624" s="68">
        <v>8</v>
      </c>
      <c r="J2624" s="68" t="s">
        <v>2267</v>
      </c>
      <c r="K2624" s="68">
        <v>1.7</v>
      </c>
      <c r="L2624" s="68">
        <v>0.4</v>
      </c>
      <c r="M2624" s="68" t="s">
        <v>1960</v>
      </c>
      <c r="N2624" s="143">
        <f>IF(対応ガラス検索!$E$2="-","",IF(対応ガラス検索!$E$2&gt;=K2624,MAX($N$2:N2623)+1,""))</f>
        <v>2623</v>
      </c>
      <c r="O2624" s="143">
        <f>IF(対応ガラス検索!$E$2="-","",IF(L2624&lt;=0.65,MAX($O$2:O2623)+1,""))</f>
        <v>2623</v>
      </c>
      <c r="P2624" s="144"/>
      <c r="Q2624" s="145"/>
    </row>
    <row r="2625" spans="1:17" x14ac:dyDescent="0.4">
      <c r="A2625" s="68">
        <v>2624</v>
      </c>
      <c r="B2625" s="68" t="s">
        <v>2295</v>
      </c>
      <c r="C2625" s="68" t="s">
        <v>2239</v>
      </c>
      <c r="D2625" s="68" t="s">
        <v>2240</v>
      </c>
      <c r="E2625" s="68" t="s">
        <v>1958</v>
      </c>
      <c r="F2625" s="68" t="s">
        <v>1959</v>
      </c>
      <c r="G2625" s="68" t="s">
        <v>1976</v>
      </c>
      <c r="H2625" s="68" t="s">
        <v>1977</v>
      </c>
      <c r="I2625" s="68">
        <v>9</v>
      </c>
      <c r="J2625" s="68" t="s">
        <v>2267</v>
      </c>
      <c r="K2625" s="68">
        <v>1.6</v>
      </c>
      <c r="L2625" s="68">
        <v>0.4</v>
      </c>
      <c r="M2625" s="68" t="s">
        <v>1960</v>
      </c>
      <c r="N2625" s="143">
        <f>IF(対応ガラス検索!$E$2="-","",IF(対応ガラス検索!$E$2&gt;=K2625,MAX($N$2:N2624)+1,""))</f>
        <v>2624</v>
      </c>
      <c r="O2625" s="143">
        <f>IF(対応ガラス検索!$E$2="-","",IF(L2625&lt;=0.65,MAX($O$2:O2624)+1,""))</f>
        <v>2624</v>
      </c>
      <c r="P2625" s="144"/>
      <c r="Q2625" s="145"/>
    </row>
    <row r="2626" spans="1:17" x14ac:dyDescent="0.4">
      <c r="A2626" s="68">
        <v>2625</v>
      </c>
      <c r="B2626" s="68" t="s">
        <v>2295</v>
      </c>
      <c r="C2626" s="68" t="s">
        <v>2239</v>
      </c>
      <c r="D2626" s="68" t="s">
        <v>2240</v>
      </c>
      <c r="E2626" s="68" t="s">
        <v>1958</v>
      </c>
      <c r="F2626" s="68" t="s">
        <v>1959</v>
      </c>
      <c r="G2626" s="68" t="s">
        <v>1976</v>
      </c>
      <c r="H2626" s="68" t="s">
        <v>1977</v>
      </c>
      <c r="I2626" s="68">
        <v>10</v>
      </c>
      <c r="J2626" s="68" t="s">
        <v>2267</v>
      </c>
      <c r="K2626" s="68">
        <v>1.5</v>
      </c>
      <c r="L2626" s="68">
        <v>0.39</v>
      </c>
      <c r="M2626" s="68" t="s">
        <v>1960</v>
      </c>
      <c r="N2626" s="143">
        <f>IF(対応ガラス検索!$E$2="-","",IF(対応ガラス検索!$E$2&gt;=K2626,MAX($N$2:N2625)+1,""))</f>
        <v>2625</v>
      </c>
      <c r="O2626" s="143">
        <f>IF(対応ガラス検索!$E$2="-","",IF(L2626&lt;=0.65,MAX($O$2:O2625)+1,""))</f>
        <v>2625</v>
      </c>
      <c r="P2626" s="144"/>
      <c r="Q2626" s="145"/>
    </row>
    <row r="2627" spans="1:17" x14ac:dyDescent="0.4">
      <c r="A2627" s="68">
        <v>2626</v>
      </c>
      <c r="B2627" s="68" t="s">
        <v>2295</v>
      </c>
      <c r="C2627" s="68" t="s">
        <v>2239</v>
      </c>
      <c r="D2627" s="68" t="s">
        <v>2240</v>
      </c>
      <c r="E2627" s="68" t="s">
        <v>1958</v>
      </c>
      <c r="F2627" s="68" t="s">
        <v>1959</v>
      </c>
      <c r="G2627" s="68" t="s">
        <v>1976</v>
      </c>
      <c r="H2627" s="68" t="s">
        <v>1977</v>
      </c>
      <c r="I2627" s="68">
        <v>11</v>
      </c>
      <c r="J2627" s="68" t="s">
        <v>2267</v>
      </c>
      <c r="K2627" s="68">
        <v>1.4</v>
      </c>
      <c r="L2627" s="68">
        <v>0.39</v>
      </c>
      <c r="M2627" s="68" t="s">
        <v>1960</v>
      </c>
      <c r="N2627" s="143">
        <f>IF(対応ガラス検索!$E$2="-","",IF(対応ガラス検索!$E$2&gt;=K2627,MAX($N$2:N2626)+1,""))</f>
        <v>2626</v>
      </c>
      <c r="O2627" s="143">
        <f>IF(対応ガラス検索!$E$2="-","",IF(L2627&lt;=0.65,MAX($O$2:O2626)+1,""))</f>
        <v>2626</v>
      </c>
      <c r="P2627" s="144"/>
      <c r="Q2627" s="145"/>
    </row>
    <row r="2628" spans="1:17" x14ac:dyDescent="0.4">
      <c r="A2628" s="68">
        <v>2627</v>
      </c>
      <c r="B2628" s="68" t="s">
        <v>2295</v>
      </c>
      <c r="C2628" s="68" t="s">
        <v>2239</v>
      </c>
      <c r="D2628" s="68" t="s">
        <v>2240</v>
      </c>
      <c r="E2628" s="68" t="s">
        <v>1958</v>
      </c>
      <c r="F2628" s="68" t="s">
        <v>1959</v>
      </c>
      <c r="G2628" s="68" t="s">
        <v>1976</v>
      </c>
      <c r="H2628" s="68" t="s">
        <v>1977</v>
      </c>
      <c r="I2628" s="68">
        <v>12</v>
      </c>
      <c r="J2628" s="68" t="s">
        <v>2267</v>
      </c>
      <c r="K2628" s="68">
        <v>1.3</v>
      </c>
      <c r="L2628" s="68">
        <v>0.39</v>
      </c>
      <c r="M2628" s="68" t="s">
        <v>1960</v>
      </c>
      <c r="N2628" s="143">
        <f>IF(対応ガラス検索!$E$2="-","",IF(対応ガラス検索!$E$2&gt;=K2628,MAX($N$2:N2627)+1,""))</f>
        <v>2627</v>
      </c>
      <c r="O2628" s="143">
        <f>IF(対応ガラス検索!$E$2="-","",IF(L2628&lt;=0.65,MAX($O$2:O2627)+1,""))</f>
        <v>2627</v>
      </c>
      <c r="P2628" s="144"/>
      <c r="Q2628" s="145"/>
    </row>
    <row r="2629" spans="1:17" x14ac:dyDescent="0.4">
      <c r="A2629" s="68">
        <v>2628</v>
      </c>
      <c r="B2629" s="68" t="s">
        <v>2295</v>
      </c>
      <c r="C2629" s="68" t="s">
        <v>2239</v>
      </c>
      <c r="D2629" s="68" t="s">
        <v>2240</v>
      </c>
      <c r="E2629" s="68" t="s">
        <v>1958</v>
      </c>
      <c r="F2629" s="68" t="s">
        <v>1959</v>
      </c>
      <c r="G2629" s="68" t="s">
        <v>1976</v>
      </c>
      <c r="H2629" s="68" t="s">
        <v>1977</v>
      </c>
      <c r="I2629" s="68">
        <v>13</v>
      </c>
      <c r="J2629" s="68" t="s">
        <v>2267</v>
      </c>
      <c r="K2629" s="68">
        <v>1.2</v>
      </c>
      <c r="L2629" s="68">
        <v>0.39</v>
      </c>
      <c r="M2629" s="68" t="s">
        <v>1960</v>
      </c>
      <c r="N2629" s="143">
        <f>IF(対応ガラス検索!$E$2="-","",IF(対応ガラス検索!$E$2&gt;=K2629,MAX($N$2:N2628)+1,""))</f>
        <v>2628</v>
      </c>
      <c r="O2629" s="143">
        <f>IF(対応ガラス検索!$E$2="-","",IF(L2629&lt;=0.65,MAX($O$2:O2628)+1,""))</f>
        <v>2628</v>
      </c>
      <c r="P2629" s="144"/>
      <c r="Q2629" s="145"/>
    </row>
    <row r="2630" spans="1:17" x14ac:dyDescent="0.4">
      <c r="A2630" s="68">
        <v>2629</v>
      </c>
      <c r="B2630" s="68" t="s">
        <v>2295</v>
      </c>
      <c r="C2630" s="68" t="s">
        <v>2239</v>
      </c>
      <c r="D2630" s="68" t="s">
        <v>2247</v>
      </c>
      <c r="E2630" s="68" t="s">
        <v>1962</v>
      </c>
      <c r="F2630" s="68" t="s">
        <v>1963</v>
      </c>
      <c r="G2630" s="68" t="s">
        <v>1971</v>
      </c>
      <c r="H2630" s="68" t="s">
        <v>1972</v>
      </c>
      <c r="I2630" s="68">
        <v>7</v>
      </c>
      <c r="J2630" s="68" t="s">
        <v>2296</v>
      </c>
      <c r="K2630" s="68">
        <v>2.2999999999999998</v>
      </c>
      <c r="L2630" s="68">
        <v>0.41</v>
      </c>
      <c r="M2630" s="68" t="s">
        <v>1960</v>
      </c>
      <c r="N2630" s="143">
        <f>IF(対応ガラス検索!$E$2="-","",IF(対応ガラス検索!$E$2&gt;=K2630,MAX($N$2:N2629)+1,""))</f>
        <v>2629</v>
      </c>
      <c r="O2630" s="143">
        <f>IF(対応ガラス検索!$E$2="-","",IF(L2630&lt;=0.65,MAX($O$2:O2629)+1,""))</f>
        <v>2629</v>
      </c>
      <c r="P2630" s="144"/>
      <c r="Q2630" s="145"/>
    </row>
    <row r="2631" spans="1:17" x14ac:dyDescent="0.4">
      <c r="A2631" s="68">
        <v>2630</v>
      </c>
      <c r="B2631" s="68" t="s">
        <v>2295</v>
      </c>
      <c r="C2631" s="68" t="s">
        <v>2239</v>
      </c>
      <c r="D2631" s="68" t="s">
        <v>2247</v>
      </c>
      <c r="E2631" s="68" t="s">
        <v>1962</v>
      </c>
      <c r="F2631" s="68" t="s">
        <v>1963</v>
      </c>
      <c r="G2631" s="68" t="s">
        <v>1971</v>
      </c>
      <c r="H2631" s="68" t="s">
        <v>1972</v>
      </c>
      <c r="I2631" s="68">
        <v>8</v>
      </c>
      <c r="J2631" s="68" t="s">
        <v>2296</v>
      </c>
      <c r="K2631" s="68">
        <v>2.1</v>
      </c>
      <c r="L2631" s="68">
        <v>0.41</v>
      </c>
      <c r="M2631" s="68" t="s">
        <v>1960</v>
      </c>
      <c r="N2631" s="143">
        <f>IF(対応ガラス検索!$E$2="-","",IF(対応ガラス検索!$E$2&gt;=K2631,MAX($N$2:N2630)+1,""))</f>
        <v>2630</v>
      </c>
      <c r="O2631" s="143">
        <f>IF(対応ガラス検索!$E$2="-","",IF(L2631&lt;=0.65,MAX($O$2:O2630)+1,""))</f>
        <v>2630</v>
      </c>
      <c r="P2631" s="144"/>
      <c r="Q2631" s="145"/>
    </row>
    <row r="2632" spans="1:17" x14ac:dyDescent="0.4">
      <c r="A2632" s="68">
        <v>2631</v>
      </c>
      <c r="B2632" s="68" t="s">
        <v>2295</v>
      </c>
      <c r="C2632" s="68" t="s">
        <v>2239</v>
      </c>
      <c r="D2632" s="68" t="s">
        <v>2247</v>
      </c>
      <c r="E2632" s="68" t="s">
        <v>1962</v>
      </c>
      <c r="F2632" s="68" t="s">
        <v>1963</v>
      </c>
      <c r="G2632" s="68" t="s">
        <v>1971</v>
      </c>
      <c r="H2632" s="68" t="s">
        <v>1972</v>
      </c>
      <c r="I2632" s="68">
        <v>9</v>
      </c>
      <c r="J2632" s="68" t="s">
        <v>2296</v>
      </c>
      <c r="K2632" s="68">
        <v>2</v>
      </c>
      <c r="L2632" s="68">
        <v>0.41</v>
      </c>
      <c r="M2632" s="68" t="s">
        <v>1960</v>
      </c>
      <c r="N2632" s="143">
        <f>IF(対応ガラス検索!$E$2="-","",IF(対応ガラス検索!$E$2&gt;=K2632,MAX($N$2:N2631)+1,""))</f>
        <v>2631</v>
      </c>
      <c r="O2632" s="143">
        <f>IF(対応ガラス検索!$E$2="-","",IF(L2632&lt;=0.65,MAX($O$2:O2631)+1,""))</f>
        <v>2631</v>
      </c>
      <c r="P2632" s="144"/>
      <c r="Q2632" s="145"/>
    </row>
    <row r="2633" spans="1:17" x14ac:dyDescent="0.4">
      <c r="A2633" s="68">
        <v>2632</v>
      </c>
      <c r="B2633" s="68" t="s">
        <v>2295</v>
      </c>
      <c r="C2633" s="68" t="s">
        <v>2239</v>
      </c>
      <c r="D2633" s="68" t="s">
        <v>2247</v>
      </c>
      <c r="E2633" s="68" t="s">
        <v>1962</v>
      </c>
      <c r="F2633" s="68" t="s">
        <v>1963</v>
      </c>
      <c r="G2633" s="68" t="s">
        <v>1971</v>
      </c>
      <c r="H2633" s="68" t="s">
        <v>1972</v>
      </c>
      <c r="I2633" s="68">
        <v>10</v>
      </c>
      <c r="J2633" s="68" t="s">
        <v>2296</v>
      </c>
      <c r="K2633" s="142">
        <v>1.8</v>
      </c>
      <c r="L2633" s="68">
        <v>0.41</v>
      </c>
      <c r="M2633" s="68" t="s">
        <v>1960</v>
      </c>
      <c r="N2633" s="143">
        <f>IF(対応ガラス検索!$E$2="-","",IF(対応ガラス検索!$E$2&gt;=K2633,MAX($N$2:N2632)+1,""))</f>
        <v>2632</v>
      </c>
      <c r="O2633" s="143">
        <f>IF(対応ガラス検索!$E$2="-","",IF(L2633&lt;=0.65,MAX($O$2:O2632)+1,""))</f>
        <v>2632</v>
      </c>
      <c r="P2633" s="144"/>
      <c r="Q2633" s="145"/>
    </row>
    <row r="2634" spans="1:17" x14ac:dyDescent="0.4">
      <c r="A2634" s="68">
        <v>2633</v>
      </c>
      <c r="B2634" s="68" t="s">
        <v>2295</v>
      </c>
      <c r="C2634" s="68" t="s">
        <v>2239</v>
      </c>
      <c r="D2634" s="68" t="s">
        <v>2247</v>
      </c>
      <c r="E2634" s="68" t="s">
        <v>1962</v>
      </c>
      <c r="F2634" s="68" t="s">
        <v>1963</v>
      </c>
      <c r="G2634" s="68" t="s">
        <v>1971</v>
      </c>
      <c r="H2634" s="68" t="s">
        <v>1972</v>
      </c>
      <c r="I2634" s="68">
        <v>11</v>
      </c>
      <c r="J2634" s="68" t="s">
        <v>2296</v>
      </c>
      <c r="K2634" s="68">
        <v>1.7</v>
      </c>
      <c r="L2634" s="68">
        <v>0.41</v>
      </c>
      <c r="M2634" s="68" t="s">
        <v>1960</v>
      </c>
      <c r="N2634" s="143">
        <f>IF(対応ガラス検索!$E$2="-","",IF(対応ガラス検索!$E$2&gt;=K2634,MAX($N$2:N2633)+1,""))</f>
        <v>2633</v>
      </c>
      <c r="O2634" s="143">
        <f>IF(対応ガラス検索!$E$2="-","",IF(L2634&lt;=0.65,MAX($O$2:O2633)+1,""))</f>
        <v>2633</v>
      </c>
      <c r="P2634" s="144"/>
      <c r="Q2634" s="145"/>
    </row>
    <row r="2635" spans="1:17" x14ac:dyDescent="0.4">
      <c r="A2635" s="68">
        <v>2634</v>
      </c>
      <c r="B2635" s="68" t="s">
        <v>2295</v>
      </c>
      <c r="C2635" s="68" t="s">
        <v>2239</v>
      </c>
      <c r="D2635" s="68" t="s">
        <v>2247</v>
      </c>
      <c r="E2635" s="68" t="s">
        <v>1962</v>
      </c>
      <c r="F2635" s="68" t="s">
        <v>1963</v>
      </c>
      <c r="G2635" s="68" t="s">
        <v>1971</v>
      </c>
      <c r="H2635" s="68" t="s">
        <v>1972</v>
      </c>
      <c r="I2635" s="68">
        <v>12</v>
      </c>
      <c r="J2635" s="68" t="s">
        <v>2296</v>
      </c>
      <c r="K2635" s="68">
        <v>1.6</v>
      </c>
      <c r="L2635" s="68">
        <v>0.41</v>
      </c>
      <c r="M2635" s="68" t="s">
        <v>1960</v>
      </c>
      <c r="N2635" s="143">
        <f>IF(対応ガラス検索!$E$2="-","",IF(対応ガラス検索!$E$2&gt;=K2635,MAX($N$2:N2634)+1,""))</f>
        <v>2634</v>
      </c>
      <c r="O2635" s="143">
        <f>IF(対応ガラス検索!$E$2="-","",IF(L2635&lt;=0.65,MAX($O$2:O2634)+1,""))</f>
        <v>2634</v>
      </c>
      <c r="P2635" s="144"/>
      <c r="Q2635" s="145"/>
    </row>
    <row r="2636" spans="1:17" x14ac:dyDescent="0.4">
      <c r="A2636" s="68">
        <v>2635</v>
      </c>
      <c r="B2636" s="68" t="s">
        <v>2295</v>
      </c>
      <c r="C2636" s="68" t="s">
        <v>2239</v>
      </c>
      <c r="D2636" s="68" t="s">
        <v>2247</v>
      </c>
      <c r="E2636" s="68" t="s">
        <v>1962</v>
      </c>
      <c r="F2636" s="68" t="s">
        <v>1963</v>
      </c>
      <c r="G2636" s="68" t="s">
        <v>1971</v>
      </c>
      <c r="H2636" s="68" t="s">
        <v>1972</v>
      </c>
      <c r="I2636" s="68">
        <v>13</v>
      </c>
      <c r="J2636" s="68" t="s">
        <v>2296</v>
      </c>
      <c r="K2636" s="68">
        <v>1.6</v>
      </c>
      <c r="L2636" s="68">
        <v>0.4</v>
      </c>
      <c r="M2636" s="68" t="s">
        <v>1960</v>
      </c>
      <c r="N2636" s="143">
        <f>IF(対応ガラス検索!$E$2="-","",IF(対応ガラス検索!$E$2&gt;=K2636,MAX($N$2:N2635)+1,""))</f>
        <v>2635</v>
      </c>
      <c r="O2636" s="143">
        <f>IF(対応ガラス検索!$E$2="-","",IF(L2636&lt;=0.65,MAX($O$2:O2635)+1,""))</f>
        <v>2635</v>
      </c>
      <c r="P2636" s="144"/>
      <c r="Q2636" s="145"/>
    </row>
    <row r="2637" spans="1:17" x14ac:dyDescent="0.4">
      <c r="A2637" s="68">
        <v>2636</v>
      </c>
      <c r="B2637" s="68" t="s">
        <v>2295</v>
      </c>
      <c r="C2637" s="68" t="s">
        <v>2239</v>
      </c>
      <c r="D2637" s="68" t="s">
        <v>2247</v>
      </c>
      <c r="E2637" s="68" t="s">
        <v>1962</v>
      </c>
      <c r="F2637" s="68" t="s">
        <v>1963</v>
      </c>
      <c r="G2637" s="68" t="s">
        <v>1971</v>
      </c>
      <c r="H2637" s="68" t="s">
        <v>1972</v>
      </c>
      <c r="I2637" s="68">
        <v>14</v>
      </c>
      <c r="J2637" s="68" t="s">
        <v>2296</v>
      </c>
      <c r="K2637" s="68">
        <v>1.5</v>
      </c>
      <c r="L2637" s="68">
        <v>0.4</v>
      </c>
      <c r="M2637" s="68" t="s">
        <v>1960</v>
      </c>
      <c r="N2637" s="143">
        <f>IF(対応ガラス検索!$E$2="-","",IF(対応ガラス検索!$E$2&gt;=K2637,MAX($N$2:N2636)+1,""))</f>
        <v>2636</v>
      </c>
      <c r="O2637" s="143">
        <f>IF(対応ガラス検索!$E$2="-","",IF(L2637&lt;=0.65,MAX($O$2:O2636)+1,""))</f>
        <v>2636</v>
      </c>
      <c r="P2637" s="144"/>
      <c r="Q2637" s="145"/>
    </row>
    <row r="2638" spans="1:17" x14ac:dyDescent="0.4">
      <c r="A2638" s="68">
        <v>2637</v>
      </c>
      <c r="B2638" s="68" t="s">
        <v>2295</v>
      </c>
      <c r="C2638" s="68" t="s">
        <v>2239</v>
      </c>
      <c r="D2638" s="68" t="s">
        <v>2247</v>
      </c>
      <c r="E2638" s="68" t="s">
        <v>1962</v>
      </c>
      <c r="F2638" s="68" t="s">
        <v>1963</v>
      </c>
      <c r="G2638" s="68" t="s">
        <v>1971</v>
      </c>
      <c r="H2638" s="68" t="s">
        <v>1972</v>
      </c>
      <c r="I2638" s="68">
        <v>7</v>
      </c>
      <c r="J2638" s="68" t="s">
        <v>2267</v>
      </c>
      <c r="K2638" s="68">
        <v>1.9</v>
      </c>
      <c r="L2638" s="68">
        <v>0.41</v>
      </c>
      <c r="M2638" s="68" t="s">
        <v>1960</v>
      </c>
      <c r="N2638" s="143">
        <f>IF(対応ガラス検索!$E$2="-","",IF(対応ガラス検索!$E$2&gt;=K2638,MAX($N$2:N2637)+1,""))</f>
        <v>2637</v>
      </c>
      <c r="O2638" s="143">
        <f>IF(対応ガラス検索!$E$2="-","",IF(L2638&lt;=0.65,MAX($O$2:O2637)+1,""))</f>
        <v>2637</v>
      </c>
      <c r="P2638" s="144"/>
      <c r="Q2638" s="145"/>
    </row>
    <row r="2639" spans="1:17" x14ac:dyDescent="0.4">
      <c r="A2639" s="68">
        <v>2638</v>
      </c>
      <c r="B2639" s="68" t="s">
        <v>2295</v>
      </c>
      <c r="C2639" s="68" t="s">
        <v>2239</v>
      </c>
      <c r="D2639" s="68" t="s">
        <v>2247</v>
      </c>
      <c r="E2639" s="68" t="s">
        <v>1962</v>
      </c>
      <c r="F2639" s="68" t="s">
        <v>1963</v>
      </c>
      <c r="G2639" s="68" t="s">
        <v>1971</v>
      </c>
      <c r="H2639" s="68" t="s">
        <v>1972</v>
      </c>
      <c r="I2639" s="68">
        <v>8</v>
      </c>
      <c r="J2639" s="68" t="s">
        <v>2267</v>
      </c>
      <c r="K2639" s="68">
        <v>1.7</v>
      </c>
      <c r="L2639" s="68">
        <v>0.41</v>
      </c>
      <c r="M2639" s="68" t="s">
        <v>1960</v>
      </c>
      <c r="N2639" s="143">
        <f>IF(対応ガラス検索!$E$2="-","",IF(対応ガラス検索!$E$2&gt;=K2639,MAX($N$2:N2638)+1,""))</f>
        <v>2638</v>
      </c>
      <c r="O2639" s="143">
        <f>IF(対応ガラス検索!$E$2="-","",IF(L2639&lt;=0.65,MAX($O$2:O2638)+1,""))</f>
        <v>2638</v>
      </c>
      <c r="P2639" s="144"/>
      <c r="Q2639" s="145"/>
    </row>
    <row r="2640" spans="1:17" x14ac:dyDescent="0.4">
      <c r="A2640" s="68">
        <v>2639</v>
      </c>
      <c r="B2640" s="68" t="s">
        <v>2295</v>
      </c>
      <c r="C2640" s="68" t="s">
        <v>2239</v>
      </c>
      <c r="D2640" s="68" t="s">
        <v>2247</v>
      </c>
      <c r="E2640" s="68" t="s">
        <v>1962</v>
      </c>
      <c r="F2640" s="68" t="s">
        <v>1963</v>
      </c>
      <c r="G2640" s="68" t="s">
        <v>1971</v>
      </c>
      <c r="H2640" s="68" t="s">
        <v>1972</v>
      </c>
      <c r="I2640" s="68">
        <v>9</v>
      </c>
      <c r="J2640" s="68" t="s">
        <v>2267</v>
      </c>
      <c r="K2640" s="68">
        <v>1.6</v>
      </c>
      <c r="L2640" s="68">
        <v>0.4</v>
      </c>
      <c r="M2640" s="68" t="s">
        <v>1960</v>
      </c>
      <c r="N2640" s="143">
        <f>IF(対応ガラス検索!$E$2="-","",IF(対応ガラス検索!$E$2&gt;=K2640,MAX($N$2:N2639)+1,""))</f>
        <v>2639</v>
      </c>
      <c r="O2640" s="143">
        <f>IF(対応ガラス検索!$E$2="-","",IF(L2640&lt;=0.65,MAX($O$2:O2639)+1,""))</f>
        <v>2639</v>
      </c>
      <c r="P2640" s="144"/>
      <c r="Q2640" s="145"/>
    </row>
    <row r="2641" spans="1:17" x14ac:dyDescent="0.4">
      <c r="A2641" s="68">
        <v>2640</v>
      </c>
      <c r="B2641" s="68" t="s">
        <v>2295</v>
      </c>
      <c r="C2641" s="68" t="s">
        <v>2239</v>
      </c>
      <c r="D2641" s="68" t="s">
        <v>2247</v>
      </c>
      <c r="E2641" s="68" t="s">
        <v>1962</v>
      </c>
      <c r="F2641" s="68" t="s">
        <v>1963</v>
      </c>
      <c r="G2641" s="68" t="s">
        <v>1971</v>
      </c>
      <c r="H2641" s="68" t="s">
        <v>1972</v>
      </c>
      <c r="I2641" s="68">
        <v>10</v>
      </c>
      <c r="J2641" s="68" t="s">
        <v>2267</v>
      </c>
      <c r="K2641" s="68">
        <v>1.5</v>
      </c>
      <c r="L2641" s="68">
        <v>0.4</v>
      </c>
      <c r="M2641" s="68" t="s">
        <v>1960</v>
      </c>
      <c r="N2641" s="143">
        <f>IF(対応ガラス検索!$E$2="-","",IF(対応ガラス検索!$E$2&gt;=K2641,MAX($N$2:N2640)+1,""))</f>
        <v>2640</v>
      </c>
      <c r="O2641" s="143">
        <f>IF(対応ガラス検索!$E$2="-","",IF(L2641&lt;=0.65,MAX($O$2:O2640)+1,""))</f>
        <v>2640</v>
      </c>
      <c r="P2641" s="144"/>
      <c r="Q2641" s="145"/>
    </row>
    <row r="2642" spans="1:17" x14ac:dyDescent="0.4">
      <c r="A2642" s="68">
        <v>2641</v>
      </c>
      <c r="B2642" s="68" t="s">
        <v>2295</v>
      </c>
      <c r="C2642" s="68" t="s">
        <v>2239</v>
      </c>
      <c r="D2642" s="68" t="s">
        <v>2247</v>
      </c>
      <c r="E2642" s="68" t="s">
        <v>1962</v>
      </c>
      <c r="F2642" s="68" t="s">
        <v>1963</v>
      </c>
      <c r="G2642" s="68" t="s">
        <v>1971</v>
      </c>
      <c r="H2642" s="68" t="s">
        <v>1972</v>
      </c>
      <c r="I2642" s="68">
        <v>11</v>
      </c>
      <c r="J2642" s="68" t="s">
        <v>2267</v>
      </c>
      <c r="K2642" s="68">
        <v>1.4</v>
      </c>
      <c r="L2642" s="68">
        <v>0.4</v>
      </c>
      <c r="M2642" s="68" t="s">
        <v>1960</v>
      </c>
      <c r="N2642" s="143">
        <f>IF(対応ガラス検索!$E$2="-","",IF(対応ガラス検索!$E$2&gt;=K2642,MAX($N$2:N2641)+1,""))</f>
        <v>2641</v>
      </c>
      <c r="O2642" s="143">
        <f>IF(対応ガラス検索!$E$2="-","",IF(L2642&lt;=0.65,MAX($O$2:O2641)+1,""))</f>
        <v>2641</v>
      </c>
      <c r="P2642" s="144"/>
      <c r="Q2642" s="145"/>
    </row>
    <row r="2643" spans="1:17" x14ac:dyDescent="0.4">
      <c r="A2643" s="68">
        <v>2642</v>
      </c>
      <c r="B2643" s="68" t="s">
        <v>2295</v>
      </c>
      <c r="C2643" s="68" t="s">
        <v>2239</v>
      </c>
      <c r="D2643" s="68" t="s">
        <v>2247</v>
      </c>
      <c r="E2643" s="68" t="s">
        <v>1962</v>
      </c>
      <c r="F2643" s="68" t="s">
        <v>1963</v>
      </c>
      <c r="G2643" s="68" t="s">
        <v>1971</v>
      </c>
      <c r="H2643" s="68" t="s">
        <v>1972</v>
      </c>
      <c r="I2643" s="68">
        <v>12</v>
      </c>
      <c r="J2643" s="68" t="s">
        <v>2267</v>
      </c>
      <c r="K2643" s="68">
        <v>1.3</v>
      </c>
      <c r="L2643" s="68">
        <v>0.4</v>
      </c>
      <c r="M2643" s="68" t="s">
        <v>1960</v>
      </c>
      <c r="N2643" s="143">
        <f>IF(対応ガラス検索!$E$2="-","",IF(対応ガラス検索!$E$2&gt;=K2643,MAX($N$2:N2642)+1,""))</f>
        <v>2642</v>
      </c>
      <c r="O2643" s="143">
        <f>IF(対応ガラス検索!$E$2="-","",IF(L2643&lt;=0.65,MAX($O$2:O2642)+1,""))</f>
        <v>2642</v>
      </c>
      <c r="P2643" s="144"/>
      <c r="Q2643" s="145"/>
    </row>
    <row r="2644" spans="1:17" x14ac:dyDescent="0.4">
      <c r="A2644" s="68">
        <v>2643</v>
      </c>
      <c r="B2644" s="68" t="s">
        <v>2295</v>
      </c>
      <c r="C2644" s="68" t="s">
        <v>2239</v>
      </c>
      <c r="D2644" s="68" t="s">
        <v>2247</v>
      </c>
      <c r="E2644" s="68" t="s">
        <v>1962</v>
      </c>
      <c r="F2644" s="68" t="s">
        <v>1963</v>
      </c>
      <c r="G2644" s="68" t="s">
        <v>1971</v>
      </c>
      <c r="H2644" s="68" t="s">
        <v>1972</v>
      </c>
      <c r="I2644" s="68">
        <v>13</v>
      </c>
      <c r="J2644" s="68" t="s">
        <v>2267</v>
      </c>
      <c r="K2644" s="68">
        <v>1.2</v>
      </c>
      <c r="L2644" s="68">
        <v>0.4</v>
      </c>
      <c r="M2644" s="68" t="s">
        <v>1960</v>
      </c>
      <c r="N2644" s="143">
        <f>IF(対応ガラス検索!$E$2="-","",IF(対応ガラス検索!$E$2&gt;=K2644,MAX($N$2:N2643)+1,""))</f>
        <v>2643</v>
      </c>
      <c r="O2644" s="143">
        <f>IF(対応ガラス検索!$E$2="-","",IF(L2644&lt;=0.65,MAX($O$2:O2643)+1,""))</f>
        <v>2643</v>
      </c>
      <c r="P2644" s="144"/>
      <c r="Q2644" s="145"/>
    </row>
    <row r="2645" spans="1:17" x14ac:dyDescent="0.4">
      <c r="A2645" s="68">
        <v>2644</v>
      </c>
      <c r="B2645" s="68" t="s">
        <v>2295</v>
      </c>
      <c r="C2645" s="68" t="s">
        <v>2239</v>
      </c>
      <c r="D2645" s="68" t="s">
        <v>2247</v>
      </c>
      <c r="E2645" s="68" t="s">
        <v>1962</v>
      </c>
      <c r="F2645" s="68" t="s">
        <v>1963</v>
      </c>
      <c r="G2645" s="68" t="s">
        <v>1971</v>
      </c>
      <c r="H2645" s="68" t="s">
        <v>1972</v>
      </c>
      <c r="I2645" s="68">
        <v>14</v>
      </c>
      <c r="J2645" s="68" t="s">
        <v>2267</v>
      </c>
      <c r="K2645" s="68">
        <v>1.2</v>
      </c>
      <c r="L2645" s="68">
        <v>0.4</v>
      </c>
      <c r="M2645" s="68" t="s">
        <v>1960</v>
      </c>
      <c r="N2645" s="143">
        <f>IF(対応ガラス検索!$E$2="-","",IF(対応ガラス検索!$E$2&gt;=K2645,MAX($N$2:N2644)+1,""))</f>
        <v>2644</v>
      </c>
      <c r="O2645" s="143">
        <f>IF(対応ガラス検索!$E$2="-","",IF(L2645&lt;=0.65,MAX($O$2:O2644)+1,""))</f>
        <v>2644</v>
      </c>
      <c r="P2645" s="144"/>
      <c r="Q2645" s="145"/>
    </row>
    <row r="2646" spans="1:17" x14ac:dyDescent="0.4">
      <c r="A2646" s="68">
        <v>2645</v>
      </c>
      <c r="B2646" s="68" t="s">
        <v>2295</v>
      </c>
      <c r="C2646" s="68" t="s">
        <v>2239</v>
      </c>
      <c r="D2646" s="68" t="s">
        <v>2248</v>
      </c>
      <c r="E2646" s="68" t="s">
        <v>1962</v>
      </c>
      <c r="F2646" s="68" t="s">
        <v>1963</v>
      </c>
      <c r="G2646" s="68" t="s">
        <v>1976</v>
      </c>
      <c r="H2646" s="68" t="s">
        <v>1977</v>
      </c>
      <c r="I2646" s="68">
        <v>6</v>
      </c>
      <c r="J2646" s="68" t="s">
        <v>2296</v>
      </c>
      <c r="K2646" s="142">
        <v>2.5</v>
      </c>
      <c r="L2646" s="68">
        <v>0.41</v>
      </c>
      <c r="M2646" s="68" t="s">
        <v>1960</v>
      </c>
      <c r="N2646" s="143">
        <f>IF(対応ガラス検索!$E$2="-","",IF(対応ガラス検索!$E$2&gt;=K2646,MAX($N$2:N2645)+1,""))</f>
        <v>2645</v>
      </c>
      <c r="O2646" s="143">
        <f>IF(対応ガラス検索!$E$2="-","",IF(L2646&lt;=0.65,MAX($O$2:O2645)+1,""))</f>
        <v>2645</v>
      </c>
      <c r="P2646" s="144"/>
      <c r="Q2646" s="145"/>
    </row>
    <row r="2647" spans="1:17" x14ac:dyDescent="0.4">
      <c r="A2647" s="68">
        <v>2646</v>
      </c>
      <c r="B2647" s="68" t="s">
        <v>2295</v>
      </c>
      <c r="C2647" s="68" t="s">
        <v>2239</v>
      </c>
      <c r="D2647" s="68" t="s">
        <v>2248</v>
      </c>
      <c r="E2647" s="68" t="s">
        <v>1962</v>
      </c>
      <c r="F2647" s="68" t="s">
        <v>1963</v>
      </c>
      <c r="G2647" s="68" t="s">
        <v>1976</v>
      </c>
      <c r="H2647" s="68" t="s">
        <v>1977</v>
      </c>
      <c r="I2647" s="68">
        <v>7</v>
      </c>
      <c r="J2647" s="68" t="s">
        <v>2296</v>
      </c>
      <c r="K2647" s="142">
        <v>2.2999999999999998</v>
      </c>
      <c r="L2647" s="68">
        <v>0.41</v>
      </c>
      <c r="M2647" s="68" t="s">
        <v>1960</v>
      </c>
      <c r="N2647" s="143">
        <f>IF(対応ガラス検索!$E$2="-","",IF(対応ガラス検索!$E$2&gt;=K2647,MAX($N$2:N2646)+1,""))</f>
        <v>2646</v>
      </c>
      <c r="O2647" s="143">
        <f>IF(対応ガラス検索!$E$2="-","",IF(L2647&lt;=0.65,MAX($O$2:O2646)+1,""))</f>
        <v>2646</v>
      </c>
      <c r="P2647" s="144"/>
      <c r="Q2647" s="145"/>
    </row>
    <row r="2648" spans="1:17" x14ac:dyDescent="0.4">
      <c r="A2648" s="68">
        <v>2647</v>
      </c>
      <c r="B2648" s="68" t="s">
        <v>2295</v>
      </c>
      <c r="C2648" s="68" t="s">
        <v>2239</v>
      </c>
      <c r="D2648" s="68" t="s">
        <v>2248</v>
      </c>
      <c r="E2648" s="68" t="s">
        <v>1962</v>
      </c>
      <c r="F2648" s="68" t="s">
        <v>1963</v>
      </c>
      <c r="G2648" s="68" t="s">
        <v>1976</v>
      </c>
      <c r="H2648" s="68" t="s">
        <v>1977</v>
      </c>
      <c r="I2648" s="68">
        <v>8</v>
      </c>
      <c r="J2648" s="68" t="s">
        <v>2296</v>
      </c>
      <c r="K2648" s="68">
        <v>2.1</v>
      </c>
      <c r="L2648" s="68">
        <v>0.41</v>
      </c>
      <c r="M2648" s="68" t="s">
        <v>1960</v>
      </c>
      <c r="N2648" s="143">
        <f>IF(対応ガラス検索!$E$2="-","",IF(対応ガラス検索!$E$2&gt;=K2648,MAX($N$2:N2647)+1,""))</f>
        <v>2647</v>
      </c>
      <c r="O2648" s="143">
        <f>IF(対応ガラス検索!$E$2="-","",IF(L2648&lt;=0.65,MAX($O$2:O2647)+1,""))</f>
        <v>2647</v>
      </c>
      <c r="P2648" s="144"/>
      <c r="Q2648" s="145"/>
    </row>
    <row r="2649" spans="1:17" x14ac:dyDescent="0.4">
      <c r="A2649" s="68">
        <v>2648</v>
      </c>
      <c r="B2649" s="68" t="s">
        <v>2295</v>
      </c>
      <c r="C2649" s="68" t="s">
        <v>2239</v>
      </c>
      <c r="D2649" s="68" t="s">
        <v>2248</v>
      </c>
      <c r="E2649" s="68" t="s">
        <v>1962</v>
      </c>
      <c r="F2649" s="68" t="s">
        <v>1963</v>
      </c>
      <c r="G2649" s="68" t="s">
        <v>1976</v>
      </c>
      <c r="H2649" s="68" t="s">
        <v>1977</v>
      </c>
      <c r="I2649" s="68">
        <v>9</v>
      </c>
      <c r="J2649" s="68" t="s">
        <v>2296</v>
      </c>
      <c r="K2649" s="68">
        <v>2</v>
      </c>
      <c r="L2649" s="68">
        <v>0.41</v>
      </c>
      <c r="M2649" s="68" t="s">
        <v>1960</v>
      </c>
      <c r="N2649" s="143">
        <f>IF(対応ガラス検索!$E$2="-","",IF(対応ガラス検索!$E$2&gt;=K2649,MAX($N$2:N2648)+1,""))</f>
        <v>2648</v>
      </c>
      <c r="O2649" s="143">
        <f>IF(対応ガラス検索!$E$2="-","",IF(L2649&lt;=0.65,MAX($O$2:O2648)+1,""))</f>
        <v>2648</v>
      </c>
      <c r="P2649" s="144"/>
      <c r="Q2649" s="145"/>
    </row>
    <row r="2650" spans="1:17" x14ac:dyDescent="0.4">
      <c r="A2650" s="68">
        <v>2649</v>
      </c>
      <c r="B2650" s="68" t="s">
        <v>2295</v>
      </c>
      <c r="C2650" s="68" t="s">
        <v>2239</v>
      </c>
      <c r="D2650" s="68" t="s">
        <v>2248</v>
      </c>
      <c r="E2650" s="68" t="s">
        <v>1962</v>
      </c>
      <c r="F2650" s="68" t="s">
        <v>1963</v>
      </c>
      <c r="G2650" s="68" t="s">
        <v>1976</v>
      </c>
      <c r="H2650" s="68" t="s">
        <v>1977</v>
      </c>
      <c r="I2650" s="68">
        <v>10</v>
      </c>
      <c r="J2650" s="68" t="s">
        <v>2296</v>
      </c>
      <c r="K2650" s="68">
        <v>1.8</v>
      </c>
      <c r="L2650" s="68">
        <v>0.4</v>
      </c>
      <c r="M2650" s="68" t="s">
        <v>1960</v>
      </c>
      <c r="N2650" s="143">
        <f>IF(対応ガラス検索!$E$2="-","",IF(対応ガラス検索!$E$2&gt;=K2650,MAX($N$2:N2649)+1,""))</f>
        <v>2649</v>
      </c>
      <c r="O2650" s="143">
        <f>IF(対応ガラス検索!$E$2="-","",IF(L2650&lt;=0.65,MAX($O$2:O2649)+1,""))</f>
        <v>2649</v>
      </c>
      <c r="P2650" s="144"/>
      <c r="Q2650" s="145"/>
    </row>
    <row r="2651" spans="1:17" x14ac:dyDescent="0.4">
      <c r="A2651" s="68">
        <v>2650</v>
      </c>
      <c r="B2651" s="68" t="s">
        <v>2295</v>
      </c>
      <c r="C2651" s="68" t="s">
        <v>2239</v>
      </c>
      <c r="D2651" s="68" t="s">
        <v>2248</v>
      </c>
      <c r="E2651" s="68" t="s">
        <v>1962</v>
      </c>
      <c r="F2651" s="68" t="s">
        <v>1963</v>
      </c>
      <c r="G2651" s="68" t="s">
        <v>1976</v>
      </c>
      <c r="H2651" s="68" t="s">
        <v>1977</v>
      </c>
      <c r="I2651" s="68">
        <v>11</v>
      </c>
      <c r="J2651" s="68" t="s">
        <v>2296</v>
      </c>
      <c r="K2651" s="68">
        <v>1.7</v>
      </c>
      <c r="L2651" s="68">
        <v>0.4</v>
      </c>
      <c r="M2651" s="68" t="s">
        <v>1960</v>
      </c>
      <c r="N2651" s="143">
        <f>IF(対応ガラス検索!$E$2="-","",IF(対応ガラス検索!$E$2&gt;=K2651,MAX($N$2:N2650)+1,""))</f>
        <v>2650</v>
      </c>
      <c r="O2651" s="143">
        <f>IF(対応ガラス検索!$E$2="-","",IF(L2651&lt;=0.65,MAX($O$2:O2650)+1,""))</f>
        <v>2650</v>
      </c>
      <c r="P2651" s="144"/>
      <c r="Q2651" s="145"/>
    </row>
    <row r="2652" spans="1:17" x14ac:dyDescent="0.4">
      <c r="A2652" s="68">
        <v>2651</v>
      </c>
      <c r="B2652" s="68" t="s">
        <v>2295</v>
      </c>
      <c r="C2652" s="68" t="s">
        <v>2239</v>
      </c>
      <c r="D2652" s="68" t="s">
        <v>2248</v>
      </c>
      <c r="E2652" s="68" t="s">
        <v>1962</v>
      </c>
      <c r="F2652" s="68" t="s">
        <v>1963</v>
      </c>
      <c r="G2652" s="68" t="s">
        <v>1976</v>
      </c>
      <c r="H2652" s="68" t="s">
        <v>1977</v>
      </c>
      <c r="I2652" s="68">
        <v>12</v>
      </c>
      <c r="J2652" s="68" t="s">
        <v>2296</v>
      </c>
      <c r="K2652" s="68">
        <v>1.6</v>
      </c>
      <c r="L2652" s="68">
        <v>0.4</v>
      </c>
      <c r="M2652" s="68" t="s">
        <v>1960</v>
      </c>
      <c r="N2652" s="143">
        <f>IF(対応ガラス検索!$E$2="-","",IF(対応ガラス検索!$E$2&gt;=K2652,MAX($N$2:N2651)+1,""))</f>
        <v>2651</v>
      </c>
      <c r="O2652" s="143">
        <f>IF(対応ガラス検索!$E$2="-","",IF(L2652&lt;=0.65,MAX($O$2:O2651)+1,""))</f>
        <v>2651</v>
      </c>
      <c r="P2652" s="144"/>
      <c r="Q2652" s="145"/>
    </row>
    <row r="2653" spans="1:17" x14ac:dyDescent="0.4">
      <c r="A2653" s="68">
        <v>2652</v>
      </c>
      <c r="B2653" s="68" t="s">
        <v>2295</v>
      </c>
      <c r="C2653" s="68" t="s">
        <v>2239</v>
      </c>
      <c r="D2653" s="68" t="s">
        <v>2248</v>
      </c>
      <c r="E2653" s="68" t="s">
        <v>1962</v>
      </c>
      <c r="F2653" s="68" t="s">
        <v>1963</v>
      </c>
      <c r="G2653" s="68" t="s">
        <v>1976</v>
      </c>
      <c r="H2653" s="68" t="s">
        <v>1977</v>
      </c>
      <c r="I2653" s="68">
        <v>13</v>
      </c>
      <c r="J2653" s="68" t="s">
        <v>2296</v>
      </c>
      <c r="K2653" s="68">
        <v>1.6</v>
      </c>
      <c r="L2653" s="68">
        <v>0.4</v>
      </c>
      <c r="M2653" s="68" t="s">
        <v>1960</v>
      </c>
      <c r="N2653" s="143">
        <f>IF(対応ガラス検索!$E$2="-","",IF(対応ガラス検索!$E$2&gt;=K2653,MAX($N$2:N2652)+1,""))</f>
        <v>2652</v>
      </c>
      <c r="O2653" s="143">
        <f>IF(対応ガラス検索!$E$2="-","",IF(L2653&lt;=0.65,MAX($O$2:O2652)+1,""))</f>
        <v>2652</v>
      </c>
      <c r="P2653" s="144"/>
      <c r="Q2653" s="145"/>
    </row>
    <row r="2654" spans="1:17" x14ac:dyDescent="0.4">
      <c r="A2654" s="68">
        <v>2653</v>
      </c>
      <c r="B2654" s="68" t="s">
        <v>2295</v>
      </c>
      <c r="C2654" s="68" t="s">
        <v>2239</v>
      </c>
      <c r="D2654" s="68" t="s">
        <v>2248</v>
      </c>
      <c r="E2654" s="68" t="s">
        <v>1962</v>
      </c>
      <c r="F2654" s="68" t="s">
        <v>1963</v>
      </c>
      <c r="G2654" s="68" t="s">
        <v>1976</v>
      </c>
      <c r="H2654" s="68" t="s">
        <v>1977</v>
      </c>
      <c r="I2654" s="68">
        <v>6</v>
      </c>
      <c r="J2654" s="68" t="s">
        <v>2267</v>
      </c>
      <c r="K2654" s="68">
        <v>2</v>
      </c>
      <c r="L2654" s="68">
        <v>0.41</v>
      </c>
      <c r="M2654" s="68" t="s">
        <v>1960</v>
      </c>
      <c r="N2654" s="143">
        <f>IF(対応ガラス検索!$E$2="-","",IF(対応ガラス検索!$E$2&gt;=K2654,MAX($N$2:N2653)+1,""))</f>
        <v>2653</v>
      </c>
      <c r="O2654" s="143">
        <f>IF(対応ガラス検索!$E$2="-","",IF(L2654&lt;=0.65,MAX($O$2:O2653)+1,""))</f>
        <v>2653</v>
      </c>
      <c r="P2654" s="144"/>
      <c r="Q2654" s="145"/>
    </row>
    <row r="2655" spans="1:17" x14ac:dyDescent="0.4">
      <c r="A2655" s="68">
        <v>2654</v>
      </c>
      <c r="B2655" s="68" t="s">
        <v>2295</v>
      </c>
      <c r="C2655" s="68" t="s">
        <v>2239</v>
      </c>
      <c r="D2655" s="68" t="s">
        <v>2248</v>
      </c>
      <c r="E2655" s="68" t="s">
        <v>1962</v>
      </c>
      <c r="F2655" s="68" t="s">
        <v>1963</v>
      </c>
      <c r="G2655" s="68" t="s">
        <v>1976</v>
      </c>
      <c r="H2655" s="68" t="s">
        <v>1977</v>
      </c>
      <c r="I2655" s="68">
        <v>7</v>
      </c>
      <c r="J2655" s="68" t="s">
        <v>2267</v>
      </c>
      <c r="K2655" s="68">
        <v>1.9</v>
      </c>
      <c r="L2655" s="68">
        <v>0.4</v>
      </c>
      <c r="M2655" s="68" t="s">
        <v>1960</v>
      </c>
      <c r="N2655" s="143">
        <f>IF(対応ガラス検索!$E$2="-","",IF(対応ガラス検索!$E$2&gt;=K2655,MAX($N$2:N2654)+1,""))</f>
        <v>2654</v>
      </c>
      <c r="O2655" s="143">
        <f>IF(対応ガラス検索!$E$2="-","",IF(L2655&lt;=0.65,MAX($O$2:O2654)+1,""))</f>
        <v>2654</v>
      </c>
      <c r="P2655" s="144"/>
      <c r="Q2655" s="145"/>
    </row>
    <row r="2656" spans="1:17" x14ac:dyDescent="0.4">
      <c r="A2656" s="68">
        <v>2655</v>
      </c>
      <c r="B2656" s="68" t="s">
        <v>2295</v>
      </c>
      <c r="C2656" s="68" t="s">
        <v>2239</v>
      </c>
      <c r="D2656" s="68" t="s">
        <v>2248</v>
      </c>
      <c r="E2656" s="68" t="s">
        <v>1962</v>
      </c>
      <c r="F2656" s="68" t="s">
        <v>1963</v>
      </c>
      <c r="G2656" s="68" t="s">
        <v>1976</v>
      </c>
      <c r="H2656" s="68" t="s">
        <v>1977</v>
      </c>
      <c r="I2656" s="68">
        <v>8</v>
      </c>
      <c r="J2656" s="68" t="s">
        <v>2267</v>
      </c>
      <c r="K2656" s="68">
        <v>1.7</v>
      </c>
      <c r="L2656" s="68">
        <v>0.4</v>
      </c>
      <c r="M2656" s="68" t="s">
        <v>1960</v>
      </c>
      <c r="N2656" s="143">
        <f>IF(対応ガラス検索!$E$2="-","",IF(対応ガラス検索!$E$2&gt;=K2656,MAX($N$2:N2655)+1,""))</f>
        <v>2655</v>
      </c>
      <c r="O2656" s="143">
        <f>IF(対応ガラス検索!$E$2="-","",IF(L2656&lt;=0.65,MAX($O$2:O2655)+1,""))</f>
        <v>2655</v>
      </c>
      <c r="P2656" s="144"/>
      <c r="Q2656" s="145"/>
    </row>
    <row r="2657" spans="1:17" x14ac:dyDescent="0.4">
      <c r="A2657" s="68">
        <v>2656</v>
      </c>
      <c r="B2657" s="68" t="s">
        <v>2295</v>
      </c>
      <c r="C2657" s="68" t="s">
        <v>2239</v>
      </c>
      <c r="D2657" s="68" t="s">
        <v>2248</v>
      </c>
      <c r="E2657" s="68" t="s">
        <v>1962</v>
      </c>
      <c r="F2657" s="68" t="s">
        <v>1963</v>
      </c>
      <c r="G2657" s="68" t="s">
        <v>1976</v>
      </c>
      <c r="H2657" s="68" t="s">
        <v>1977</v>
      </c>
      <c r="I2657" s="68">
        <v>9</v>
      </c>
      <c r="J2657" s="68" t="s">
        <v>2267</v>
      </c>
      <c r="K2657" s="68">
        <v>1.6</v>
      </c>
      <c r="L2657" s="68">
        <v>0.4</v>
      </c>
      <c r="M2657" s="68" t="s">
        <v>1960</v>
      </c>
      <c r="N2657" s="143">
        <f>IF(対応ガラス検索!$E$2="-","",IF(対応ガラス検索!$E$2&gt;=K2657,MAX($N$2:N2656)+1,""))</f>
        <v>2656</v>
      </c>
      <c r="O2657" s="143">
        <f>IF(対応ガラス検索!$E$2="-","",IF(L2657&lt;=0.65,MAX($O$2:O2656)+1,""))</f>
        <v>2656</v>
      </c>
      <c r="P2657" s="144"/>
      <c r="Q2657" s="145"/>
    </row>
    <row r="2658" spans="1:17" x14ac:dyDescent="0.4">
      <c r="A2658" s="68">
        <v>2657</v>
      </c>
      <c r="B2658" s="68" t="s">
        <v>2295</v>
      </c>
      <c r="C2658" s="68" t="s">
        <v>2239</v>
      </c>
      <c r="D2658" s="68" t="s">
        <v>2248</v>
      </c>
      <c r="E2658" s="68" t="s">
        <v>1962</v>
      </c>
      <c r="F2658" s="68" t="s">
        <v>1963</v>
      </c>
      <c r="G2658" s="68" t="s">
        <v>1976</v>
      </c>
      <c r="H2658" s="68" t="s">
        <v>1977</v>
      </c>
      <c r="I2658" s="68">
        <v>10</v>
      </c>
      <c r="J2658" s="68" t="s">
        <v>2267</v>
      </c>
      <c r="K2658" s="68">
        <v>1.5</v>
      </c>
      <c r="L2658" s="68">
        <v>0.4</v>
      </c>
      <c r="M2658" s="68" t="s">
        <v>1960</v>
      </c>
      <c r="N2658" s="143">
        <f>IF(対応ガラス検索!$E$2="-","",IF(対応ガラス検索!$E$2&gt;=K2658,MAX($N$2:N2657)+1,""))</f>
        <v>2657</v>
      </c>
      <c r="O2658" s="143">
        <f>IF(対応ガラス検索!$E$2="-","",IF(L2658&lt;=0.65,MAX($O$2:O2657)+1,""))</f>
        <v>2657</v>
      </c>
      <c r="P2658" s="144"/>
      <c r="Q2658" s="145"/>
    </row>
    <row r="2659" spans="1:17" x14ac:dyDescent="0.4">
      <c r="A2659" s="68">
        <v>2658</v>
      </c>
      <c r="B2659" s="68" t="s">
        <v>2295</v>
      </c>
      <c r="C2659" s="68" t="s">
        <v>2239</v>
      </c>
      <c r="D2659" s="68" t="s">
        <v>2248</v>
      </c>
      <c r="E2659" s="68" t="s">
        <v>1962</v>
      </c>
      <c r="F2659" s="68" t="s">
        <v>1963</v>
      </c>
      <c r="G2659" s="68" t="s">
        <v>1976</v>
      </c>
      <c r="H2659" s="68" t="s">
        <v>1977</v>
      </c>
      <c r="I2659" s="68">
        <v>11</v>
      </c>
      <c r="J2659" s="68" t="s">
        <v>2267</v>
      </c>
      <c r="K2659" s="142">
        <v>1.4</v>
      </c>
      <c r="L2659" s="68">
        <v>0.4</v>
      </c>
      <c r="M2659" s="68" t="s">
        <v>1960</v>
      </c>
      <c r="N2659" s="143">
        <f>IF(対応ガラス検索!$E$2="-","",IF(対応ガラス検索!$E$2&gt;=K2659,MAX($N$2:N2658)+1,""))</f>
        <v>2658</v>
      </c>
      <c r="O2659" s="143">
        <f>IF(対応ガラス検索!$E$2="-","",IF(L2659&lt;=0.65,MAX($O$2:O2658)+1,""))</f>
        <v>2658</v>
      </c>
      <c r="P2659" s="144"/>
      <c r="Q2659" s="145"/>
    </row>
    <row r="2660" spans="1:17" x14ac:dyDescent="0.4">
      <c r="A2660" s="68">
        <v>2659</v>
      </c>
      <c r="B2660" s="68" t="s">
        <v>2295</v>
      </c>
      <c r="C2660" s="68" t="s">
        <v>2239</v>
      </c>
      <c r="D2660" s="68" t="s">
        <v>2248</v>
      </c>
      <c r="E2660" s="68" t="s">
        <v>1962</v>
      </c>
      <c r="F2660" s="68" t="s">
        <v>1963</v>
      </c>
      <c r="G2660" s="68" t="s">
        <v>1976</v>
      </c>
      <c r="H2660" s="68" t="s">
        <v>1977</v>
      </c>
      <c r="I2660" s="68">
        <v>12</v>
      </c>
      <c r="J2660" s="68" t="s">
        <v>2267</v>
      </c>
      <c r="K2660" s="142">
        <v>1.3</v>
      </c>
      <c r="L2660" s="68">
        <v>0.4</v>
      </c>
      <c r="M2660" s="68" t="s">
        <v>1960</v>
      </c>
      <c r="N2660" s="143">
        <f>IF(対応ガラス検索!$E$2="-","",IF(対応ガラス検索!$E$2&gt;=K2660,MAX($N$2:N2659)+1,""))</f>
        <v>2659</v>
      </c>
      <c r="O2660" s="143">
        <f>IF(対応ガラス検索!$E$2="-","",IF(L2660&lt;=0.65,MAX($O$2:O2659)+1,""))</f>
        <v>2659</v>
      </c>
      <c r="P2660" s="144"/>
      <c r="Q2660" s="145"/>
    </row>
    <row r="2661" spans="1:17" x14ac:dyDescent="0.4">
      <c r="A2661" s="68">
        <v>2660</v>
      </c>
      <c r="B2661" s="68" t="s">
        <v>2295</v>
      </c>
      <c r="C2661" s="68" t="s">
        <v>2239</v>
      </c>
      <c r="D2661" s="68" t="s">
        <v>2248</v>
      </c>
      <c r="E2661" s="68" t="s">
        <v>1962</v>
      </c>
      <c r="F2661" s="68" t="s">
        <v>1963</v>
      </c>
      <c r="G2661" s="68" t="s">
        <v>1976</v>
      </c>
      <c r="H2661" s="68" t="s">
        <v>1977</v>
      </c>
      <c r="I2661" s="68">
        <v>13</v>
      </c>
      <c r="J2661" s="68" t="s">
        <v>2267</v>
      </c>
      <c r="K2661" s="68">
        <v>1.2</v>
      </c>
      <c r="L2661" s="68">
        <v>0.4</v>
      </c>
      <c r="M2661" s="68" t="s">
        <v>1960</v>
      </c>
      <c r="N2661" s="143">
        <f>IF(対応ガラス検索!$E$2="-","",IF(対応ガラス検索!$E$2&gt;=K2661,MAX($N$2:N2660)+1,""))</f>
        <v>2660</v>
      </c>
      <c r="O2661" s="143">
        <f>IF(対応ガラス検索!$E$2="-","",IF(L2661&lt;=0.65,MAX($O$2:O2660)+1,""))</f>
        <v>2660</v>
      </c>
      <c r="P2661" s="144"/>
      <c r="Q2661" s="145"/>
    </row>
    <row r="2662" spans="1:17" x14ac:dyDescent="0.4">
      <c r="A2662" s="68">
        <v>2661</v>
      </c>
      <c r="B2662" s="68" t="s">
        <v>2295</v>
      </c>
      <c r="C2662" s="68" t="s">
        <v>2239</v>
      </c>
      <c r="D2662" s="68" t="s">
        <v>2093</v>
      </c>
      <c r="E2662" s="68" t="s">
        <v>1965</v>
      </c>
      <c r="F2662" s="68" t="s">
        <v>1966</v>
      </c>
      <c r="G2662" s="68" t="s">
        <v>1971</v>
      </c>
      <c r="H2662" s="68" t="s">
        <v>1972</v>
      </c>
      <c r="I2662" s="68">
        <v>6</v>
      </c>
      <c r="J2662" s="68" t="s">
        <v>2296</v>
      </c>
      <c r="K2662" s="68">
        <v>2.5</v>
      </c>
      <c r="L2662" s="68">
        <v>0.41</v>
      </c>
      <c r="M2662" s="68" t="s">
        <v>1960</v>
      </c>
      <c r="N2662" s="143">
        <f>IF(対応ガラス検索!$E$2="-","",IF(対応ガラス検索!$E$2&gt;=K2662,MAX($N$2:N2661)+1,""))</f>
        <v>2661</v>
      </c>
      <c r="O2662" s="143">
        <f>IF(対応ガラス検索!$E$2="-","",IF(L2662&lt;=0.65,MAX($O$2:O2661)+1,""))</f>
        <v>2661</v>
      </c>
      <c r="P2662" s="144"/>
      <c r="Q2662" s="145"/>
    </row>
    <row r="2663" spans="1:17" x14ac:dyDescent="0.4">
      <c r="A2663" s="68">
        <v>2662</v>
      </c>
      <c r="B2663" s="68" t="s">
        <v>2295</v>
      </c>
      <c r="C2663" s="68" t="s">
        <v>2239</v>
      </c>
      <c r="D2663" s="68" t="s">
        <v>2093</v>
      </c>
      <c r="E2663" s="68" t="s">
        <v>1965</v>
      </c>
      <c r="F2663" s="68" t="s">
        <v>1966</v>
      </c>
      <c r="G2663" s="68" t="s">
        <v>1971</v>
      </c>
      <c r="H2663" s="68" t="s">
        <v>1972</v>
      </c>
      <c r="I2663" s="68">
        <v>7</v>
      </c>
      <c r="J2663" s="68" t="s">
        <v>2296</v>
      </c>
      <c r="K2663" s="68">
        <v>2.2999999999999998</v>
      </c>
      <c r="L2663" s="68">
        <v>0.41</v>
      </c>
      <c r="M2663" s="68" t="s">
        <v>1960</v>
      </c>
      <c r="N2663" s="143">
        <f>IF(対応ガラス検索!$E$2="-","",IF(対応ガラス検索!$E$2&gt;=K2663,MAX($N$2:N2662)+1,""))</f>
        <v>2662</v>
      </c>
      <c r="O2663" s="143">
        <f>IF(対応ガラス検索!$E$2="-","",IF(L2663&lt;=0.65,MAX($O$2:O2662)+1,""))</f>
        <v>2662</v>
      </c>
      <c r="P2663" s="144"/>
      <c r="Q2663" s="145"/>
    </row>
    <row r="2664" spans="1:17" x14ac:dyDescent="0.4">
      <c r="A2664" s="68">
        <v>2663</v>
      </c>
      <c r="B2664" s="68" t="s">
        <v>2295</v>
      </c>
      <c r="C2664" s="68" t="s">
        <v>2239</v>
      </c>
      <c r="D2664" s="68" t="s">
        <v>2093</v>
      </c>
      <c r="E2664" s="68" t="s">
        <v>1965</v>
      </c>
      <c r="F2664" s="68" t="s">
        <v>1966</v>
      </c>
      <c r="G2664" s="68" t="s">
        <v>1971</v>
      </c>
      <c r="H2664" s="68" t="s">
        <v>1972</v>
      </c>
      <c r="I2664" s="68">
        <v>8</v>
      </c>
      <c r="J2664" s="68" t="s">
        <v>2296</v>
      </c>
      <c r="K2664" s="68">
        <v>2.1</v>
      </c>
      <c r="L2664" s="68">
        <v>0.41</v>
      </c>
      <c r="M2664" s="68" t="s">
        <v>1960</v>
      </c>
      <c r="N2664" s="143">
        <f>IF(対応ガラス検索!$E$2="-","",IF(対応ガラス検索!$E$2&gt;=K2664,MAX($N$2:N2663)+1,""))</f>
        <v>2663</v>
      </c>
      <c r="O2664" s="143">
        <f>IF(対応ガラス検索!$E$2="-","",IF(L2664&lt;=0.65,MAX($O$2:O2663)+1,""))</f>
        <v>2663</v>
      </c>
      <c r="P2664" s="144"/>
      <c r="Q2664" s="145"/>
    </row>
    <row r="2665" spans="1:17" x14ac:dyDescent="0.4">
      <c r="A2665" s="68">
        <v>2664</v>
      </c>
      <c r="B2665" s="68" t="s">
        <v>2295</v>
      </c>
      <c r="C2665" s="68" t="s">
        <v>2239</v>
      </c>
      <c r="D2665" s="68" t="s">
        <v>2093</v>
      </c>
      <c r="E2665" s="68" t="s">
        <v>1965</v>
      </c>
      <c r="F2665" s="68" t="s">
        <v>1966</v>
      </c>
      <c r="G2665" s="68" t="s">
        <v>1971</v>
      </c>
      <c r="H2665" s="68" t="s">
        <v>1972</v>
      </c>
      <c r="I2665" s="68">
        <v>9</v>
      </c>
      <c r="J2665" s="68" t="s">
        <v>2296</v>
      </c>
      <c r="K2665" s="68">
        <v>2</v>
      </c>
      <c r="L2665" s="68">
        <v>0.4</v>
      </c>
      <c r="M2665" s="68" t="s">
        <v>1960</v>
      </c>
      <c r="N2665" s="143">
        <f>IF(対応ガラス検索!$E$2="-","",IF(対応ガラス検索!$E$2&gt;=K2665,MAX($N$2:N2664)+1,""))</f>
        <v>2664</v>
      </c>
      <c r="O2665" s="143">
        <f>IF(対応ガラス検索!$E$2="-","",IF(L2665&lt;=0.65,MAX($O$2:O2664)+1,""))</f>
        <v>2664</v>
      </c>
      <c r="P2665" s="144"/>
      <c r="Q2665" s="145"/>
    </row>
    <row r="2666" spans="1:17" x14ac:dyDescent="0.4">
      <c r="A2666" s="68">
        <v>2665</v>
      </c>
      <c r="B2666" s="68" t="s">
        <v>2295</v>
      </c>
      <c r="C2666" s="68" t="s">
        <v>2239</v>
      </c>
      <c r="D2666" s="68" t="s">
        <v>2093</v>
      </c>
      <c r="E2666" s="68" t="s">
        <v>1965</v>
      </c>
      <c r="F2666" s="68" t="s">
        <v>1966</v>
      </c>
      <c r="G2666" s="68" t="s">
        <v>1971</v>
      </c>
      <c r="H2666" s="68" t="s">
        <v>1972</v>
      </c>
      <c r="I2666" s="68">
        <v>10</v>
      </c>
      <c r="J2666" s="68" t="s">
        <v>2296</v>
      </c>
      <c r="K2666" s="68">
        <v>1.8</v>
      </c>
      <c r="L2666" s="68">
        <v>0.4</v>
      </c>
      <c r="M2666" s="68" t="s">
        <v>1960</v>
      </c>
      <c r="N2666" s="143">
        <f>IF(対応ガラス検索!$E$2="-","",IF(対応ガラス検索!$E$2&gt;=K2666,MAX($N$2:N2665)+1,""))</f>
        <v>2665</v>
      </c>
      <c r="O2666" s="143">
        <f>IF(対応ガラス検索!$E$2="-","",IF(L2666&lt;=0.65,MAX($O$2:O2665)+1,""))</f>
        <v>2665</v>
      </c>
      <c r="P2666" s="144"/>
      <c r="Q2666" s="145"/>
    </row>
    <row r="2667" spans="1:17" x14ac:dyDescent="0.4">
      <c r="A2667" s="68">
        <v>2666</v>
      </c>
      <c r="B2667" s="68" t="s">
        <v>2295</v>
      </c>
      <c r="C2667" s="68" t="s">
        <v>2239</v>
      </c>
      <c r="D2667" s="68" t="s">
        <v>2093</v>
      </c>
      <c r="E2667" s="68" t="s">
        <v>1965</v>
      </c>
      <c r="F2667" s="68" t="s">
        <v>1966</v>
      </c>
      <c r="G2667" s="68" t="s">
        <v>1971</v>
      </c>
      <c r="H2667" s="68" t="s">
        <v>1972</v>
      </c>
      <c r="I2667" s="68">
        <v>11</v>
      </c>
      <c r="J2667" s="68" t="s">
        <v>2296</v>
      </c>
      <c r="K2667" s="68">
        <v>1.7</v>
      </c>
      <c r="L2667" s="68">
        <v>0.4</v>
      </c>
      <c r="M2667" s="68" t="s">
        <v>1960</v>
      </c>
      <c r="N2667" s="143">
        <f>IF(対応ガラス検索!$E$2="-","",IF(対応ガラス検索!$E$2&gt;=K2667,MAX($N$2:N2666)+1,""))</f>
        <v>2666</v>
      </c>
      <c r="O2667" s="143">
        <f>IF(対応ガラス検索!$E$2="-","",IF(L2667&lt;=0.65,MAX($O$2:O2666)+1,""))</f>
        <v>2666</v>
      </c>
      <c r="P2667" s="144"/>
      <c r="Q2667" s="145"/>
    </row>
    <row r="2668" spans="1:17" x14ac:dyDescent="0.4">
      <c r="A2668" s="68">
        <v>2667</v>
      </c>
      <c r="B2668" s="68" t="s">
        <v>2295</v>
      </c>
      <c r="C2668" s="68" t="s">
        <v>2239</v>
      </c>
      <c r="D2668" s="68" t="s">
        <v>2093</v>
      </c>
      <c r="E2668" s="68" t="s">
        <v>1965</v>
      </c>
      <c r="F2668" s="68" t="s">
        <v>1966</v>
      </c>
      <c r="G2668" s="68" t="s">
        <v>1971</v>
      </c>
      <c r="H2668" s="68" t="s">
        <v>1972</v>
      </c>
      <c r="I2668" s="68">
        <v>12</v>
      </c>
      <c r="J2668" s="68" t="s">
        <v>2296</v>
      </c>
      <c r="K2668" s="68">
        <v>1.6</v>
      </c>
      <c r="L2668" s="68">
        <v>0.4</v>
      </c>
      <c r="M2668" s="68" t="s">
        <v>1960</v>
      </c>
      <c r="N2668" s="143">
        <f>IF(対応ガラス検索!$E$2="-","",IF(対応ガラス検索!$E$2&gt;=K2668,MAX($N$2:N2667)+1,""))</f>
        <v>2667</v>
      </c>
      <c r="O2668" s="143">
        <f>IF(対応ガラス検索!$E$2="-","",IF(L2668&lt;=0.65,MAX($O$2:O2667)+1,""))</f>
        <v>2667</v>
      </c>
      <c r="P2668" s="144"/>
      <c r="Q2668" s="145"/>
    </row>
    <row r="2669" spans="1:17" x14ac:dyDescent="0.4">
      <c r="A2669" s="68">
        <v>2668</v>
      </c>
      <c r="B2669" s="68" t="s">
        <v>2295</v>
      </c>
      <c r="C2669" s="68" t="s">
        <v>2239</v>
      </c>
      <c r="D2669" s="68" t="s">
        <v>2093</v>
      </c>
      <c r="E2669" s="68" t="s">
        <v>1965</v>
      </c>
      <c r="F2669" s="68" t="s">
        <v>1966</v>
      </c>
      <c r="G2669" s="68" t="s">
        <v>1971</v>
      </c>
      <c r="H2669" s="68" t="s">
        <v>1972</v>
      </c>
      <c r="I2669" s="68">
        <v>13</v>
      </c>
      <c r="J2669" s="68" t="s">
        <v>2296</v>
      </c>
      <c r="K2669" s="68">
        <v>1.6</v>
      </c>
      <c r="L2669" s="68">
        <v>0.4</v>
      </c>
      <c r="M2669" s="68" t="s">
        <v>1960</v>
      </c>
      <c r="N2669" s="143">
        <f>IF(対応ガラス検索!$E$2="-","",IF(対応ガラス検索!$E$2&gt;=K2669,MAX($N$2:N2668)+1,""))</f>
        <v>2668</v>
      </c>
      <c r="O2669" s="143">
        <f>IF(対応ガラス検索!$E$2="-","",IF(L2669&lt;=0.65,MAX($O$2:O2668)+1,""))</f>
        <v>2668</v>
      </c>
      <c r="P2669" s="144"/>
      <c r="Q2669" s="145"/>
    </row>
    <row r="2670" spans="1:17" x14ac:dyDescent="0.4">
      <c r="A2670" s="68">
        <v>2669</v>
      </c>
      <c r="B2670" s="68" t="s">
        <v>2295</v>
      </c>
      <c r="C2670" s="68" t="s">
        <v>2239</v>
      </c>
      <c r="D2670" s="68" t="s">
        <v>2093</v>
      </c>
      <c r="E2670" s="68" t="s">
        <v>1965</v>
      </c>
      <c r="F2670" s="68" t="s">
        <v>1966</v>
      </c>
      <c r="G2670" s="68" t="s">
        <v>1971</v>
      </c>
      <c r="H2670" s="68" t="s">
        <v>1972</v>
      </c>
      <c r="I2670" s="68">
        <v>6</v>
      </c>
      <c r="J2670" s="68" t="s">
        <v>2267</v>
      </c>
      <c r="K2670" s="68">
        <v>2</v>
      </c>
      <c r="L2670" s="68">
        <v>0.41</v>
      </c>
      <c r="M2670" s="68" t="s">
        <v>1960</v>
      </c>
      <c r="N2670" s="143">
        <f>IF(対応ガラス検索!$E$2="-","",IF(対応ガラス検索!$E$2&gt;=K2670,MAX($N$2:N2669)+1,""))</f>
        <v>2669</v>
      </c>
      <c r="O2670" s="143">
        <f>IF(対応ガラス検索!$E$2="-","",IF(L2670&lt;=0.65,MAX($O$2:O2669)+1,""))</f>
        <v>2669</v>
      </c>
      <c r="P2670" s="144"/>
      <c r="Q2670" s="145"/>
    </row>
    <row r="2671" spans="1:17" x14ac:dyDescent="0.4">
      <c r="A2671" s="68">
        <v>2670</v>
      </c>
      <c r="B2671" s="68" t="s">
        <v>2295</v>
      </c>
      <c r="C2671" s="68" t="s">
        <v>2239</v>
      </c>
      <c r="D2671" s="68" t="s">
        <v>2093</v>
      </c>
      <c r="E2671" s="68" t="s">
        <v>1965</v>
      </c>
      <c r="F2671" s="68" t="s">
        <v>1966</v>
      </c>
      <c r="G2671" s="68" t="s">
        <v>1971</v>
      </c>
      <c r="H2671" s="68" t="s">
        <v>1972</v>
      </c>
      <c r="I2671" s="68">
        <v>7</v>
      </c>
      <c r="J2671" s="68" t="s">
        <v>2267</v>
      </c>
      <c r="K2671" s="68">
        <v>1.9</v>
      </c>
      <c r="L2671" s="68">
        <v>0.4</v>
      </c>
      <c r="M2671" s="68" t="s">
        <v>1960</v>
      </c>
      <c r="N2671" s="143">
        <f>IF(対応ガラス検索!$E$2="-","",IF(対応ガラス検索!$E$2&gt;=K2671,MAX($N$2:N2670)+1,""))</f>
        <v>2670</v>
      </c>
      <c r="O2671" s="143">
        <f>IF(対応ガラス検索!$E$2="-","",IF(L2671&lt;=0.65,MAX($O$2:O2670)+1,""))</f>
        <v>2670</v>
      </c>
      <c r="P2671" s="144"/>
      <c r="Q2671" s="145"/>
    </row>
    <row r="2672" spans="1:17" x14ac:dyDescent="0.4">
      <c r="A2672" s="68">
        <v>2671</v>
      </c>
      <c r="B2672" s="68" t="s">
        <v>2295</v>
      </c>
      <c r="C2672" s="68" t="s">
        <v>2239</v>
      </c>
      <c r="D2672" s="68" t="s">
        <v>2093</v>
      </c>
      <c r="E2672" s="68" t="s">
        <v>1965</v>
      </c>
      <c r="F2672" s="68" t="s">
        <v>1966</v>
      </c>
      <c r="G2672" s="68" t="s">
        <v>1971</v>
      </c>
      <c r="H2672" s="68" t="s">
        <v>1972</v>
      </c>
      <c r="I2672" s="68">
        <v>8</v>
      </c>
      <c r="J2672" s="68" t="s">
        <v>2267</v>
      </c>
      <c r="K2672" s="142">
        <v>1.7</v>
      </c>
      <c r="L2672" s="68">
        <v>0.4</v>
      </c>
      <c r="M2672" s="68" t="s">
        <v>1960</v>
      </c>
      <c r="N2672" s="143">
        <f>IF(対応ガラス検索!$E$2="-","",IF(対応ガラス検索!$E$2&gt;=K2672,MAX($N$2:N2671)+1,""))</f>
        <v>2671</v>
      </c>
      <c r="O2672" s="143">
        <f>IF(対応ガラス検索!$E$2="-","",IF(L2672&lt;=0.65,MAX($O$2:O2671)+1,""))</f>
        <v>2671</v>
      </c>
      <c r="P2672" s="144"/>
      <c r="Q2672" s="145"/>
    </row>
    <row r="2673" spans="1:17" x14ac:dyDescent="0.4">
      <c r="A2673" s="68">
        <v>2672</v>
      </c>
      <c r="B2673" s="68" t="s">
        <v>2295</v>
      </c>
      <c r="C2673" s="68" t="s">
        <v>2239</v>
      </c>
      <c r="D2673" s="68" t="s">
        <v>2093</v>
      </c>
      <c r="E2673" s="68" t="s">
        <v>1965</v>
      </c>
      <c r="F2673" s="68" t="s">
        <v>1966</v>
      </c>
      <c r="G2673" s="68" t="s">
        <v>1971</v>
      </c>
      <c r="H2673" s="68" t="s">
        <v>1972</v>
      </c>
      <c r="I2673" s="68">
        <v>9</v>
      </c>
      <c r="J2673" s="68" t="s">
        <v>2267</v>
      </c>
      <c r="K2673" s="68">
        <v>1.6</v>
      </c>
      <c r="L2673" s="68">
        <v>0.4</v>
      </c>
      <c r="M2673" s="68" t="s">
        <v>1960</v>
      </c>
      <c r="N2673" s="143">
        <f>IF(対応ガラス検索!$E$2="-","",IF(対応ガラス検索!$E$2&gt;=K2673,MAX($N$2:N2672)+1,""))</f>
        <v>2672</v>
      </c>
      <c r="O2673" s="143">
        <f>IF(対応ガラス検索!$E$2="-","",IF(L2673&lt;=0.65,MAX($O$2:O2672)+1,""))</f>
        <v>2672</v>
      </c>
      <c r="P2673" s="144"/>
      <c r="Q2673" s="145"/>
    </row>
    <row r="2674" spans="1:17" x14ac:dyDescent="0.4">
      <c r="A2674" s="68">
        <v>2673</v>
      </c>
      <c r="B2674" s="68" t="s">
        <v>2295</v>
      </c>
      <c r="C2674" s="68" t="s">
        <v>2239</v>
      </c>
      <c r="D2674" s="68" t="s">
        <v>2093</v>
      </c>
      <c r="E2674" s="68" t="s">
        <v>1965</v>
      </c>
      <c r="F2674" s="68" t="s">
        <v>1966</v>
      </c>
      <c r="G2674" s="68" t="s">
        <v>1971</v>
      </c>
      <c r="H2674" s="68" t="s">
        <v>1972</v>
      </c>
      <c r="I2674" s="68">
        <v>10</v>
      </c>
      <c r="J2674" s="68" t="s">
        <v>2267</v>
      </c>
      <c r="K2674" s="68">
        <v>1.5</v>
      </c>
      <c r="L2674" s="68">
        <v>0.4</v>
      </c>
      <c r="M2674" s="68" t="s">
        <v>1960</v>
      </c>
      <c r="N2674" s="143">
        <f>IF(対応ガラス検索!$E$2="-","",IF(対応ガラス検索!$E$2&gt;=K2674,MAX($N$2:N2673)+1,""))</f>
        <v>2673</v>
      </c>
      <c r="O2674" s="143">
        <f>IF(対応ガラス検索!$E$2="-","",IF(L2674&lt;=0.65,MAX($O$2:O2673)+1,""))</f>
        <v>2673</v>
      </c>
      <c r="P2674" s="144"/>
      <c r="Q2674" s="145"/>
    </row>
    <row r="2675" spans="1:17" x14ac:dyDescent="0.4">
      <c r="A2675" s="68">
        <v>2674</v>
      </c>
      <c r="B2675" s="68" t="s">
        <v>2295</v>
      </c>
      <c r="C2675" s="68" t="s">
        <v>2239</v>
      </c>
      <c r="D2675" s="68" t="s">
        <v>2093</v>
      </c>
      <c r="E2675" s="68" t="s">
        <v>1965</v>
      </c>
      <c r="F2675" s="68" t="s">
        <v>1966</v>
      </c>
      <c r="G2675" s="68" t="s">
        <v>1971</v>
      </c>
      <c r="H2675" s="68" t="s">
        <v>1972</v>
      </c>
      <c r="I2675" s="68">
        <v>11</v>
      </c>
      <c r="J2675" s="68" t="s">
        <v>2267</v>
      </c>
      <c r="K2675" s="68">
        <v>1.4</v>
      </c>
      <c r="L2675" s="68">
        <v>0.4</v>
      </c>
      <c r="M2675" s="68" t="s">
        <v>1960</v>
      </c>
      <c r="N2675" s="143">
        <f>IF(対応ガラス検索!$E$2="-","",IF(対応ガラス検索!$E$2&gt;=K2675,MAX($N$2:N2674)+1,""))</f>
        <v>2674</v>
      </c>
      <c r="O2675" s="143">
        <f>IF(対応ガラス検索!$E$2="-","",IF(L2675&lt;=0.65,MAX($O$2:O2674)+1,""))</f>
        <v>2674</v>
      </c>
      <c r="P2675" s="144"/>
      <c r="Q2675" s="145"/>
    </row>
    <row r="2676" spans="1:17" x14ac:dyDescent="0.4">
      <c r="A2676" s="68">
        <v>2675</v>
      </c>
      <c r="B2676" s="68" t="s">
        <v>2295</v>
      </c>
      <c r="C2676" s="68" t="s">
        <v>2239</v>
      </c>
      <c r="D2676" s="68" t="s">
        <v>2093</v>
      </c>
      <c r="E2676" s="68" t="s">
        <v>1965</v>
      </c>
      <c r="F2676" s="68" t="s">
        <v>1966</v>
      </c>
      <c r="G2676" s="68" t="s">
        <v>1971</v>
      </c>
      <c r="H2676" s="68" t="s">
        <v>1972</v>
      </c>
      <c r="I2676" s="68">
        <v>12</v>
      </c>
      <c r="J2676" s="68" t="s">
        <v>2267</v>
      </c>
      <c r="K2676" s="68">
        <v>1.3</v>
      </c>
      <c r="L2676" s="68">
        <v>0.4</v>
      </c>
      <c r="M2676" s="68" t="s">
        <v>1960</v>
      </c>
      <c r="N2676" s="143">
        <f>IF(対応ガラス検索!$E$2="-","",IF(対応ガラス検索!$E$2&gt;=K2676,MAX($N$2:N2675)+1,""))</f>
        <v>2675</v>
      </c>
      <c r="O2676" s="143">
        <f>IF(対応ガラス検索!$E$2="-","",IF(L2676&lt;=0.65,MAX($O$2:O2675)+1,""))</f>
        <v>2675</v>
      </c>
      <c r="P2676" s="144"/>
      <c r="Q2676" s="145"/>
    </row>
    <row r="2677" spans="1:17" x14ac:dyDescent="0.4">
      <c r="A2677" s="68">
        <v>2676</v>
      </c>
      <c r="B2677" s="68" t="s">
        <v>2295</v>
      </c>
      <c r="C2677" s="68" t="s">
        <v>2239</v>
      </c>
      <c r="D2677" s="68" t="s">
        <v>2093</v>
      </c>
      <c r="E2677" s="68" t="s">
        <v>1965</v>
      </c>
      <c r="F2677" s="68" t="s">
        <v>1966</v>
      </c>
      <c r="G2677" s="68" t="s">
        <v>1971</v>
      </c>
      <c r="H2677" s="68" t="s">
        <v>1972</v>
      </c>
      <c r="I2677" s="68">
        <v>13</v>
      </c>
      <c r="J2677" s="68" t="s">
        <v>2267</v>
      </c>
      <c r="K2677" s="68">
        <v>1.2</v>
      </c>
      <c r="L2677" s="68">
        <v>0.4</v>
      </c>
      <c r="M2677" s="68" t="s">
        <v>1960</v>
      </c>
      <c r="N2677" s="143">
        <f>IF(対応ガラス検索!$E$2="-","",IF(対応ガラス検索!$E$2&gt;=K2677,MAX($N$2:N2676)+1,""))</f>
        <v>2676</v>
      </c>
      <c r="O2677" s="143">
        <f>IF(対応ガラス検索!$E$2="-","",IF(L2677&lt;=0.65,MAX($O$2:O2676)+1,""))</f>
        <v>2676</v>
      </c>
      <c r="P2677" s="144"/>
      <c r="Q2677" s="145"/>
    </row>
    <row r="2678" spans="1:17" x14ac:dyDescent="0.4">
      <c r="A2678" s="68">
        <v>2677</v>
      </c>
      <c r="B2678" s="68" t="s">
        <v>2295</v>
      </c>
      <c r="C2678" s="68" t="s">
        <v>2239</v>
      </c>
      <c r="D2678" s="68" t="s">
        <v>2080</v>
      </c>
      <c r="E2678" s="68" t="s">
        <v>1958</v>
      </c>
      <c r="F2678" s="68" t="s">
        <v>1959</v>
      </c>
      <c r="G2678" s="68" t="s">
        <v>2025</v>
      </c>
      <c r="H2678" s="68" t="s">
        <v>2026</v>
      </c>
      <c r="I2678" s="68">
        <v>6</v>
      </c>
      <c r="J2678" s="68" t="s">
        <v>2296</v>
      </c>
      <c r="K2678" s="68">
        <v>2.5</v>
      </c>
      <c r="L2678" s="68">
        <v>0.4</v>
      </c>
      <c r="M2678" s="68" t="s">
        <v>1960</v>
      </c>
      <c r="N2678" s="143">
        <f>IF(対応ガラス検索!$E$2="-","",IF(対応ガラス検索!$E$2&gt;=K2678,MAX($N$2:N2677)+1,""))</f>
        <v>2677</v>
      </c>
      <c r="O2678" s="143">
        <f>IF(対応ガラス検索!$E$2="-","",IF(L2678&lt;=0.65,MAX($O$2:O2677)+1,""))</f>
        <v>2677</v>
      </c>
      <c r="P2678" s="144"/>
      <c r="Q2678" s="145"/>
    </row>
    <row r="2679" spans="1:17" x14ac:dyDescent="0.4">
      <c r="A2679" s="68">
        <v>2678</v>
      </c>
      <c r="B2679" s="68" t="s">
        <v>2295</v>
      </c>
      <c r="C2679" s="68" t="s">
        <v>2239</v>
      </c>
      <c r="D2679" s="68" t="s">
        <v>2080</v>
      </c>
      <c r="E2679" s="68" t="s">
        <v>1958</v>
      </c>
      <c r="F2679" s="68" t="s">
        <v>1959</v>
      </c>
      <c r="G2679" s="68" t="s">
        <v>2025</v>
      </c>
      <c r="H2679" s="68" t="s">
        <v>2026</v>
      </c>
      <c r="I2679" s="68">
        <v>7</v>
      </c>
      <c r="J2679" s="68" t="s">
        <v>2296</v>
      </c>
      <c r="K2679" s="68">
        <v>2.2999999999999998</v>
      </c>
      <c r="L2679" s="68">
        <v>0.4</v>
      </c>
      <c r="M2679" s="68" t="s">
        <v>1960</v>
      </c>
      <c r="N2679" s="143">
        <f>IF(対応ガラス検索!$E$2="-","",IF(対応ガラス検索!$E$2&gt;=K2679,MAX($N$2:N2678)+1,""))</f>
        <v>2678</v>
      </c>
      <c r="O2679" s="143">
        <f>IF(対応ガラス検索!$E$2="-","",IF(L2679&lt;=0.65,MAX($O$2:O2678)+1,""))</f>
        <v>2678</v>
      </c>
      <c r="P2679" s="144"/>
      <c r="Q2679" s="145"/>
    </row>
    <row r="2680" spans="1:17" x14ac:dyDescent="0.4">
      <c r="A2680" s="68">
        <v>2679</v>
      </c>
      <c r="B2680" s="68" t="s">
        <v>2295</v>
      </c>
      <c r="C2680" s="68" t="s">
        <v>2239</v>
      </c>
      <c r="D2680" s="68" t="s">
        <v>2080</v>
      </c>
      <c r="E2680" s="68" t="s">
        <v>1958</v>
      </c>
      <c r="F2680" s="68" t="s">
        <v>1959</v>
      </c>
      <c r="G2680" s="68" t="s">
        <v>2025</v>
      </c>
      <c r="H2680" s="68" t="s">
        <v>2026</v>
      </c>
      <c r="I2680" s="68">
        <v>8</v>
      </c>
      <c r="J2680" s="68" t="s">
        <v>2296</v>
      </c>
      <c r="K2680" s="68">
        <v>2.1</v>
      </c>
      <c r="L2680" s="68">
        <v>0.4</v>
      </c>
      <c r="M2680" s="68" t="s">
        <v>1960</v>
      </c>
      <c r="N2680" s="143">
        <f>IF(対応ガラス検索!$E$2="-","",IF(対応ガラス検索!$E$2&gt;=K2680,MAX($N$2:N2679)+1,""))</f>
        <v>2679</v>
      </c>
      <c r="O2680" s="143">
        <f>IF(対応ガラス検索!$E$2="-","",IF(L2680&lt;=0.65,MAX($O$2:O2679)+1,""))</f>
        <v>2679</v>
      </c>
      <c r="P2680" s="144"/>
      <c r="Q2680" s="145"/>
    </row>
    <row r="2681" spans="1:17" x14ac:dyDescent="0.4">
      <c r="A2681" s="68">
        <v>2680</v>
      </c>
      <c r="B2681" s="68" t="s">
        <v>2295</v>
      </c>
      <c r="C2681" s="68" t="s">
        <v>2239</v>
      </c>
      <c r="D2681" s="68" t="s">
        <v>2080</v>
      </c>
      <c r="E2681" s="68" t="s">
        <v>1958</v>
      </c>
      <c r="F2681" s="68" t="s">
        <v>1959</v>
      </c>
      <c r="G2681" s="68" t="s">
        <v>2025</v>
      </c>
      <c r="H2681" s="68" t="s">
        <v>2026</v>
      </c>
      <c r="I2681" s="68">
        <v>9</v>
      </c>
      <c r="J2681" s="68" t="s">
        <v>2296</v>
      </c>
      <c r="K2681" s="68">
        <v>2</v>
      </c>
      <c r="L2681" s="68">
        <v>0.4</v>
      </c>
      <c r="M2681" s="68" t="s">
        <v>1960</v>
      </c>
      <c r="N2681" s="143">
        <f>IF(対応ガラス検索!$E$2="-","",IF(対応ガラス検索!$E$2&gt;=K2681,MAX($N$2:N2680)+1,""))</f>
        <v>2680</v>
      </c>
      <c r="O2681" s="143">
        <f>IF(対応ガラス検索!$E$2="-","",IF(L2681&lt;=0.65,MAX($O$2:O2680)+1,""))</f>
        <v>2680</v>
      </c>
      <c r="P2681" s="144"/>
      <c r="Q2681" s="145"/>
    </row>
    <row r="2682" spans="1:17" x14ac:dyDescent="0.4">
      <c r="A2682" s="68">
        <v>2681</v>
      </c>
      <c r="B2682" s="68" t="s">
        <v>2295</v>
      </c>
      <c r="C2682" s="68" t="s">
        <v>2239</v>
      </c>
      <c r="D2682" s="68" t="s">
        <v>2080</v>
      </c>
      <c r="E2682" s="68" t="s">
        <v>1958</v>
      </c>
      <c r="F2682" s="68" t="s">
        <v>1959</v>
      </c>
      <c r="G2682" s="68" t="s">
        <v>2025</v>
      </c>
      <c r="H2682" s="68" t="s">
        <v>2026</v>
      </c>
      <c r="I2682" s="68">
        <v>10</v>
      </c>
      <c r="J2682" s="68" t="s">
        <v>2296</v>
      </c>
      <c r="K2682" s="68">
        <v>1.8</v>
      </c>
      <c r="L2682" s="68">
        <v>0.4</v>
      </c>
      <c r="M2682" s="68" t="s">
        <v>1960</v>
      </c>
      <c r="N2682" s="143">
        <f>IF(対応ガラス検索!$E$2="-","",IF(対応ガラス検索!$E$2&gt;=K2682,MAX($N$2:N2681)+1,""))</f>
        <v>2681</v>
      </c>
      <c r="O2682" s="143">
        <f>IF(対応ガラス検索!$E$2="-","",IF(L2682&lt;=0.65,MAX($O$2:O2681)+1,""))</f>
        <v>2681</v>
      </c>
      <c r="P2682" s="144"/>
      <c r="Q2682" s="145"/>
    </row>
    <row r="2683" spans="1:17" x14ac:dyDescent="0.4">
      <c r="A2683" s="68">
        <v>2682</v>
      </c>
      <c r="B2683" s="68" t="s">
        <v>2295</v>
      </c>
      <c r="C2683" s="68" t="s">
        <v>2239</v>
      </c>
      <c r="D2683" s="68" t="s">
        <v>2080</v>
      </c>
      <c r="E2683" s="68" t="s">
        <v>1958</v>
      </c>
      <c r="F2683" s="68" t="s">
        <v>1959</v>
      </c>
      <c r="G2683" s="68" t="s">
        <v>2025</v>
      </c>
      <c r="H2683" s="68" t="s">
        <v>2026</v>
      </c>
      <c r="I2683" s="68">
        <v>11</v>
      </c>
      <c r="J2683" s="68" t="s">
        <v>2296</v>
      </c>
      <c r="K2683" s="68">
        <v>1.7</v>
      </c>
      <c r="L2683" s="68">
        <v>0.4</v>
      </c>
      <c r="M2683" s="68" t="s">
        <v>1960</v>
      </c>
      <c r="N2683" s="143">
        <f>IF(対応ガラス検索!$E$2="-","",IF(対応ガラス検索!$E$2&gt;=K2683,MAX($N$2:N2682)+1,""))</f>
        <v>2682</v>
      </c>
      <c r="O2683" s="143">
        <f>IF(対応ガラス検索!$E$2="-","",IF(L2683&lt;=0.65,MAX($O$2:O2682)+1,""))</f>
        <v>2682</v>
      </c>
      <c r="P2683" s="144"/>
      <c r="Q2683" s="145"/>
    </row>
    <row r="2684" spans="1:17" x14ac:dyDescent="0.4">
      <c r="A2684" s="68">
        <v>2683</v>
      </c>
      <c r="B2684" s="68" t="s">
        <v>2295</v>
      </c>
      <c r="C2684" s="68" t="s">
        <v>2239</v>
      </c>
      <c r="D2684" s="68" t="s">
        <v>2080</v>
      </c>
      <c r="E2684" s="68" t="s">
        <v>1958</v>
      </c>
      <c r="F2684" s="68" t="s">
        <v>1959</v>
      </c>
      <c r="G2684" s="68" t="s">
        <v>2025</v>
      </c>
      <c r="H2684" s="68" t="s">
        <v>2026</v>
      </c>
      <c r="I2684" s="68">
        <v>12</v>
      </c>
      <c r="J2684" s="68" t="s">
        <v>2296</v>
      </c>
      <c r="K2684" s="68">
        <v>1.6</v>
      </c>
      <c r="L2684" s="68">
        <v>0.4</v>
      </c>
      <c r="M2684" s="68" t="s">
        <v>1960</v>
      </c>
      <c r="N2684" s="143">
        <f>IF(対応ガラス検索!$E$2="-","",IF(対応ガラス検索!$E$2&gt;=K2684,MAX($N$2:N2683)+1,""))</f>
        <v>2683</v>
      </c>
      <c r="O2684" s="143">
        <f>IF(対応ガラス検索!$E$2="-","",IF(L2684&lt;=0.65,MAX($O$2:O2683)+1,""))</f>
        <v>2683</v>
      </c>
      <c r="P2684" s="144"/>
      <c r="Q2684" s="145"/>
    </row>
    <row r="2685" spans="1:17" x14ac:dyDescent="0.4">
      <c r="A2685" s="68">
        <v>2684</v>
      </c>
      <c r="B2685" s="68" t="s">
        <v>2295</v>
      </c>
      <c r="C2685" s="68" t="s">
        <v>2239</v>
      </c>
      <c r="D2685" s="68" t="s">
        <v>2080</v>
      </c>
      <c r="E2685" s="68" t="s">
        <v>1958</v>
      </c>
      <c r="F2685" s="68" t="s">
        <v>1959</v>
      </c>
      <c r="G2685" s="68" t="s">
        <v>2025</v>
      </c>
      <c r="H2685" s="68" t="s">
        <v>2026</v>
      </c>
      <c r="I2685" s="68">
        <v>13</v>
      </c>
      <c r="J2685" s="68" t="s">
        <v>2296</v>
      </c>
      <c r="K2685" s="142">
        <v>1.6</v>
      </c>
      <c r="L2685" s="68">
        <v>0.4</v>
      </c>
      <c r="M2685" s="68" t="s">
        <v>1960</v>
      </c>
      <c r="N2685" s="143">
        <f>IF(対応ガラス検索!$E$2="-","",IF(対応ガラス検索!$E$2&gt;=K2685,MAX($N$2:N2684)+1,""))</f>
        <v>2684</v>
      </c>
      <c r="O2685" s="143">
        <f>IF(対応ガラス検索!$E$2="-","",IF(L2685&lt;=0.65,MAX($O$2:O2684)+1,""))</f>
        <v>2684</v>
      </c>
      <c r="P2685" s="144"/>
      <c r="Q2685" s="145"/>
    </row>
    <row r="2686" spans="1:17" x14ac:dyDescent="0.4">
      <c r="A2686" s="68">
        <v>2685</v>
      </c>
      <c r="B2686" s="68" t="s">
        <v>2295</v>
      </c>
      <c r="C2686" s="68" t="s">
        <v>2239</v>
      </c>
      <c r="D2686" s="68" t="s">
        <v>2080</v>
      </c>
      <c r="E2686" s="68" t="s">
        <v>1958</v>
      </c>
      <c r="F2686" s="68" t="s">
        <v>1959</v>
      </c>
      <c r="G2686" s="68" t="s">
        <v>2025</v>
      </c>
      <c r="H2686" s="68" t="s">
        <v>2026</v>
      </c>
      <c r="I2686" s="68">
        <v>14</v>
      </c>
      <c r="J2686" s="68" t="s">
        <v>2296</v>
      </c>
      <c r="K2686" s="68">
        <v>1.5</v>
      </c>
      <c r="L2686" s="68">
        <v>0.4</v>
      </c>
      <c r="M2686" s="68" t="s">
        <v>1960</v>
      </c>
      <c r="N2686" s="143">
        <f>IF(対応ガラス検索!$E$2="-","",IF(対応ガラス検索!$E$2&gt;=K2686,MAX($N$2:N2685)+1,""))</f>
        <v>2685</v>
      </c>
      <c r="O2686" s="143">
        <f>IF(対応ガラス検索!$E$2="-","",IF(L2686&lt;=0.65,MAX($O$2:O2685)+1,""))</f>
        <v>2685</v>
      </c>
      <c r="P2686" s="144"/>
      <c r="Q2686" s="145"/>
    </row>
    <row r="2687" spans="1:17" x14ac:dyDescent="0.4">
      <c r="A2687" s="68">
        <v>2686</v>
      </c>
      <c r="B2687" s="68" t="s">
        <v>2295</v>
      </c>
      <c r="C2687" s="68" t="s">
        <v>2239</v>
      </c>
      <c r="D2687" s="68" t="s">
        <v>2080</v>
      </c>
      <c r="E2687" s="68" t="s">
        <v>1958</v>
      </c>
      <c r="F2687" s="68" t="s">
        <v>1959</v>
      </c>
      <c r="G2687" s="68" t="s">
        <v>2025</v>
      </c>
      <c r="H2687" s="68" t="s">
        <v>2026</v>
      </c>
      <c r="I2687" s="68">
        <v>15</v>
      </c>
      <c r="J2687" s="68" t="s">
        <v>2296</v>
      </c>
      <c r="K2687" s="68">
        <v>1.4</v>
      </c>
      <c r="L2687" s="68">
        <v>0.4</v>
      </c>
      <c r="M2687" s="68" t="s">
        <v>1960</v>
      </c>
      <c r="N2687" s="143">
        <f>IF(対応ガラス検索!$E$2="-","",IF(対応ガラス検索!$E$2&gt;=K2687,MAX($N$2:N2686)+1,""))</f>
        <v>2686</v>
      </c>
      <c r="O2687" s="143">
        <f>IF(対応ガラス検索!$E$2="-","",IF(L2687&lt;=0.65,MAX($O$2:O2686)+1,""))</f>
        <v>2686</v>
      </c>
      <c r="P2687" s="144"/>
      <c r="Q2687" s="145"/>
    </row>
    <row r="2688" spans="1:17" x14ac:dyDescent="0.4">
      <c r="A2688" s="68">
        <v>2687</v>
      </c>
      <c r="B2688" s="68" t="s">
        <v>2295</v>
      </c>
      <c r="C2688" s="68" t="s">
        <v>2239</v>
      </c>
      <c r="D2688" s="68" t="s">
        <v>2080</v>
      </c>
      <c r="E2688" s="68" t="s">
        <v>1958</v>
      </c>
      <c r="F2688" s="68" t="s">
        <v>1959</v>
      </c>
      <c r="G2688" s="68" t="s">
        <v>2025</v>
      </c>
      <c r="H2688" s="68" t="s">
        <v>2026</v>
      </c>
      <c r="I2688" s="68">
        <v>6</v>
      </c>
      <c r="J2688" s="68" t="s">
        <v>2267</v>
      </c>
      <c r="K2688" s="68">
        <v>2</v>
      </c>
      <c r="L2688" s="68">
        <v>0.4</v>
      </c>
      <c r="M2688" s="68" t="s">
        <v>1960</v>
      </c>
      <c r="N2688" s="143">
        <f>IF(対応ガラス検索!$E$2="-","",IF(対応ガラス検索!$E$2&gt;=K2688,MAX($N$2:N2687)+1,""))</f>
        <v>2687</v>
      </c>
      <c r="O2688" s="143">
        <f>IF(対応ガラス検索!$E$2="-","",IF(L2688&lt;=0.65,MAX($O$2:O2687)+1,""))</f>
        <v>2687</v>
      </c>
      <c r="P2688" s="144"/>
      <c r="Q2688" s="145"/>
    </row>
    <row r="2689" spans="1:17" x14ac:dyDescent="0.4">
      <c r="A2689" s="68">
        <v>2688</v>
      </c>
      <c r="B2689" s="68" t="s">
        <v>2295</v>
      </c>
      <c r="C2689" s="68" t="s">
        <v>2239</v>
      </c>
      <c r="D2689" s="68" t="s">
        <v>2080</v>
      </c>
      <c r="E2689" s="68" t="s">
        <v>1958</v>
      </c>
      <c r="F2689" s="68" t="s">
        <v>1959</v>
      </c>
      <c r="G2689" s="68" t="s">
        <v>2025</v>
      </c>
      <c r="H2689" s="68" t="s">
        <v>2026</v>
      </c>
      <c r="I2689" s="68">
        <v>7</v>
      </c>
      <c r="J2689" s="68" t="s">
        <v>2267</v>
      </c>
      <c r="K2689" s="68">
        <v>1.9</v>
      </c>
      <c r="L2689" s="68">
        <v>0.4</v>
      </c>
      <c r="M2689" s="68" t="s">
        <v>1960</v>
      </c>
      <c r="N2689" s="143">
        <f>IF(対応ガラス検索!$E$2="-","",IF(対応ガラス検索!$E$2&gt;=K2689,MAX($N$2:N2688)+1,""))</f>
        <v>2688</v>
      </c>
      <c r="O2689" s="143">
        <f>IF(対応ガラス検索!$E$2="-","",IF(L2689&lt;=0.65,MAX($O$2:O2688)+1,""))</f>
        <v>2688</v>
      </c>
      <c r="P2689" s="144"/>
      <c r="Q2689" s="145"/>
    </row>
    <row r="2690" spans="1:17" x14ac:dyDescent="0.4">
      <c r="A2690" s="68">
        <v>2689</v>
      </c>
      <c r="B2690" s="68" t="s">
        <v>2295</v>
      </c>
      <c r="C2690" s="68" t="s">
        <v>2239</v>
      </c>
      <c r="D2690" s="68" t="s">
        <v>2080</v>
      </c>
      <c r="E2690" s="68" t="s">
        <v>1958</v>
      </c>
      <c r="F2690" s="68" t="s">
        <v>1959</v>
      </c>
      <c r="G2690" s="68" t="s">
        <v>2025</v>
      </c>
      <c r="H2690" s="68" t="s">
        <v>2026</v>
      </c>
      <c r="I2690" s="68">
        <v>8</v>
      </c>
      <c r="J2690" s="68" t="s">
        <v>2267</v>
      </c>
      <c r="K2690" s="68">
        <v>1.7</v>
      </c>
      <c r="L2690" s="68">
        <v>0.4</v>
      </c>
      <c r="M2690" s="68" t="s">
        <v>1960</v>
      </c>
      <c r="N2690" s="143">
        <f>IF(対応ガラス検索!$E$2="-","",IF(対応ガラス検索!$E$2&gt;=K2690,MAX($N$2:N2689)+1,""))</f>
        <v>2689</v>
      </c>
      <c r="O2690" s="143">
        <f>IF(対応ガラス検索!$E$2="-","",IF(L2690&lt;=0.65,MAX($O$2:O2689)+1,""))</f>
        <v>2689</v>
      </c>
      <c r="P2690" s="144"/>
      <c r="Q2690" s="145"/>
    </row>
    <row r="2691" spans="1:17" x14ac:dyDescent="0.4">
      <c r="A2691" s="68">
        <v>2690</v>
      </c>
      <c r="B2691" s="68" t="s">
        <v>2295</v>
      </c>
      <c r="C2691" s="68" t="s">
        <v>2239</v>
      </c>
      <c r="D2691" s="68" t="s">
        <v>2080</v>
      </c>
      <c r="E2691" s="68" t="s">
        <v>1958</v>
      </c>
      <c r="F2691" s="68" t="s">
        <v>1959</v>
      </c>
      <c r="G2691" s="68" t="s">
        <v>2025</v>
      </c>
      <c r="H2691" s="68" t="s">
        <v>2026</v>
      </c>
      <c r="I2691" s="68">
        <v>9</v>
      </c>
      <c r="J2691" s="68" t="s">
        <v>2267</v>
      </c>
      <c r="K2691" s="68">
        <v>1.6</v>
      </c>
      <c r="L2691" s="68">
        <v>0.4</v>
      </c>
      <c r="M2691" s="68" t="s">
        <v>1960</v>
      </c>
      <c r="N2691" s="143">
        <f>IF(対応ガラス検索!$E$2="-","",IF(対応ガラス検索!$E$2&gt;=K2691,MAX($N$2:N2690)+1,""))</f>
        <v>2690</v>
      </c>
      <c r="O2691" s="143">
        <f>IF(対応ガラス検索!$E$2="-","",IF(L2691&lt;=0.65,MAX($O$2:O2690)+1,""))</f>
        <v>2690</v>
      </c>
      <c r="P2691" s="144"/>
      <c r="Q2691" s="145"/>
    </row>
    <row r="2692" spans="1:17" x14ac:dyDescent="0.4">
      <c r="A2692" s="68">
        <v>2691</v>
      </c>
      <c r="B2692" s="68" t="s">
        <v>2295</v>
      </c>
      <c r="C2692" s="68" t="s">
        <v>2239</v>
      </c>
      <c r="D2692" s="68" t="s">
        <v>2080</v>
      </c>
      <c r="E2692" s="68" t="s">
        <v>1958</v>
      </c>
      <c r="F2692" s="68" t="s">
        <v>1959</v>
      </c>
      <c r="G2692" s="68" t="s">
        <v>2025</v>
      </c>
      <c r="H2692" s="68" t="s">
        <v>2026</v>
      </c>
      <c r="I2692" s="68">
        <v>10</v>
      </c>
      <c r="J2692" s="68" t="s">
        <v>2267</v>
      </c>
      <c r="K2692" s="68">
        <v>1.5</v>
      </c>
      <c r="L2692" s="68">
        <v>0.4</v>
      </c>
      <c r="M2692" s="68" t="s">
        <v>1960</v>
      </c>
      <c r="N2692" s="143">
        <f>IF(対応ガラス検索!$E$2="-","",IF(対応ガラス検索!$E$2&gt;=K2692,MAX($N$2:N2691)+1,""))</f>
        <v>2691</v>
      </c>
      <c r="O2692" s="143">
        <f>IF(対応ガラス検索!$E$2="-","",IF(L2692&lt;=0.65,MAX($O$2:O2691)+1,""))</f>
        <v>2691</v>
      </c>
      <c r="P2692" s="144"/>
      <c r="Q2692" s="145"/>
    </row>
    <row r="2693" spans="1:17" x14ac:dyDescent="0.4">
      <c r="A2693" s="68">
        <v>2692</v>
      </c>
      <c r="B2693" s="68" t="s">
        <v>2295</v>
      </c>
      <c r="C2693" s="68" t="s">
        <v>2239</v>
      </c>
      <c r="D2693" s="68" t="s">
        <v>2080</v>
      </c>
      <c r="E2693" s="68" t="s">
        <v>1958</v>
      </c>
      <c r="F2693" s="68" t="s">
        <v>1959</v>
      </c>
      <c r="G2693" s="68" t="s">
        <v>2025</v>
      </c>
      <c r="H2693" s="68" t="s">
        <v>2026</v>
      </c>
      <c r="I2693" s="68">
        <v>11</v>
      </c>
      <c r="J2693" s="68" t="s">
        <v>2267</v>
      </c>
      <c r="K2693" s="68">
        <v>1.4</v>
      </c>
      <c r="L2693" s="68">
        <v>0.4</v>
      </c>
      <c r="M2693" s="68" t="s">
        <v>1960</v>
      </c>
      <c r="N2693" s="143">
        <f>IF(対応ガラス検索!$E$2="-","",IF(対応ガラス検索!$E$2&gt;=K2693,MAX($N$2:N2692)+1,""))</f>
        <v>2692</v>
      </c>
      <c r="O2693" s="143">
        <f>IF(対応ガラス検索!$E$2="-","",IF(L2693&lt;=0.65,MAX($O$2:O2692)+1,""))</f>
        <v>2692</v>
      </c>
      <c r="P2693" s="144"/>
      <c r="Q2693" s="145"/>
    </row>
    <row r="2694" spans="1:17" x14ac:dyDescent="0.4">
      <c r="A2694" s="68">
        <v>2693</v>
      </c>
      <c r="B2694" s="68" t="s">
        <v>2295</v>
      </c>
      <c r="C2694" s="68" t="s">
        <v>2239</v>
      </c>
      <c r="D2694" s="68" t="s">
        <v>2080</v>
      </c>
      <c r="E2694" s="68" t="s">
        <v>1958</v>
      </c>
      <c r="F2694" s="68" t="s">
        <v>1959</v>
      </c>
      <c r="G2694" s="68" t="s">
        <v>2025</v>
      </c>
      <c r="H2694" s="68" t="s">
        <v>2026</v>
      </c>
      <c r="I2694" s="68">
        <v>12</v>
      </c>
      <c r="J2694" s="68" t="s">
        <v>2267</v>
      </c>
      <c r="K2694" s="68">
        <v>1.3</v>
      </c>
      <c r="L2694" s="68">
        <v>0.4</v>
      </c>
      <c r="M2694" s="68" t="s">
        <v>1960</v>
      </c>
      <c r="N2694" s="143">
        <f>IF(対応ガラス検索!$E$2="-","",IF(対応ガラス検索!$E$2&gt;=K2694,MAX($N$2:N2693)+1,""))</f>
        <v>2693</v>
      </c>
      <c r="O2694" s="143">
        <f>IF(対応ガラス検索!$E$2="-","",IF(L2694&lt;=0.65,MAX($O$2:O2693)+1,""))</f>
        <v>2693</v>
      </c>
      <c r="P2694" s="144"/>
      <c r="Q2694" s="145"/>
    </row>
    <row r="2695" spans="1:17" x14ac:dyDescent="0.4">
      <c r="A2695" s="68">
        <v>2694</v>
      </c>
      <c r="B2695" s="68" t="s">
        <v>2295</v>
      </c>
      <c r="C2695" s="68" t="s">
        <v>2239</v>
      </c>
      <c r="D2695" s="68" t="s">
        <v>2080</v>
      </c>
      <c r="E2695" s="68" t="s">
        <v>1958</v>
      </c>
      <c r="F2695" s="68" t="s">
        <v>1959</v>
      </c>
      <c r="G2695" s="68" t="s">
        <v>2025</v>
      </c>
      <c r="H2695" s="68" t="s">
        <v>2026</v>
      </c>
      <c r="I2695" s="68">
        <v>13</v>
      </c>
      <c r="J2695" s="68" t="s">
        <v>2267</v>
      </c>
      <c r="K2695" s="68">
        <v>1.2</v>
      </c>
      <c r="L2695" s="68">
        <v>0.4</v>
      </c>
      <c r="M2695" s="68" t="s">
        <v>1960</v>
      </c>
      <c r="N2695" s="143">
        <f>IF(対応ガラス検索!$E$2="-","",IF(対応ガラス検索!$E$2&gt;=K2695,MAX($N$2:N2694)+1,""))</f>
        <v>2694</v>
      </c>
      <c r="O2695" s="143">
        <f>IF(対応ガラス検索!$E$2="-","",IF(L2695&lt;=0.65,MAX($O$2:O2694)+1,""))</f>
        <v>2694</v>
      </c>
      <c r="P2695" s="144"/>
      <c r="Q2695" s="145"/>
    </row>
    <row r="2696" spans="1:17" x14ac:dyDescent="0.4">
      <c r="A2696" s="68">
        <v>2695</v>
      </c>
      <c r="B2696" s="68" t="s">
        <v>2295</v>
      </c>
      <c r="C2696" s="68" t="s">
        <v>2239</v>
      </c>
      <c r="D2696" s="68" t="s">
        <v>2080</v>
      </c>
      <c r="E2696" s="68" t="s">
        <v>1958</v>
      </c>
      <c r="F2696" s="68" t="s">
        <v>1959</v>
      </c>
      <c r="G2696" s="68" t="s">
        <v>2025</v>
      </c>
      <c r="H2696" s="68" t="s">
        <v>2026</v>
      </c>
      <c r="I2696" s="68">
        <v>14</v>
      </c>
      <c r="J2696" s="68" t="s">
        <v>2267</v>
      </c>
      <c r="K2696" s="68">
        <v>1.2</v>
      </c>
      <c r="L2696" s="68">
        <v>0.4</v>
      </c>
      <c r="M2696" s="68" t="s">
        <v>1960</v>
      </c>
      <c r="N2696" s="143">
        <f>IF(対応ガラス検索!$E$2="-","",IF(対応ガラス検索!$E$2&gt;=K2696,MAX($N$2:N2695)+1,""))</f>
        <v>2695</v>
      </c>
      <c r="O2696" s="143">
        <f>IF(対応ガラス検索!$E$2="-","",IF(L2696&lt;=0.65,MAX($O$2:O2695)+1,""))</f>
        <v>2695</v>
      </c>
      <c r="P2696" s="144"/>
      <c r="Q2696" s="145"/>
    </row>
    <row r="2697" spans="1:17" x14ac:dyDescent="0.4">
      <c r="A2697" s="68">
        <v>2696</v>
      </c>
      <c r="B2697" s="68" t="s">
        <v>2295</v>
      </c>
      <c r="C2697" s="68" t="s">
        <v>2239</v>
      </c>
      <c r="D2697" s="68" t="s">
        <v>2080</v>
      </c>
      <c r="E2697" s="68" t="s">
        <v>1958</v>
      </c>
      <c r="F2697" s="68" t="s">
        <v>1959</v>
      </c>
      <c r="G2697" s="68" t="s">
        <v>2025</v>
      </c>
      <c r="H2697" s="68" t="s">
        <v>2026</v>
      </c>
      <c r="I2697" s="68">
        <v>15</v>
      </c>
      <c r="J2697" s="68" t="s">
        <v>2267</v>
      </c>
      <c r="K2697" s="68">
        <v>1.2</v>
      </c>
      <c r="L2697" s="68">
        <v>0.39</v>
      </c>
      <c r="M2697" s="68" t="s">
        <v>1960</v>
      </c>
      <c r="N2697" s="143">
        <f>IF(対応ガラス検索!$E$2="-","",IF(対応ガラス検索!$E$2&gt;=K2697,MAX($N$2:N2696)+1,""))</f>
        <v>2696</v>
      </c>
      <c r="O2697" s="143">
        <f>IF(対応ガラス検索!$E$2="-","",IF(L2697&lt;=0.65,MAX($O$2:O2696)+1,""))</f>
        <v>2696</v>
      </c>
      <c r="P2697" s="144"/>
      <c r="Q2697" s="145"/>
    </row>
    <row r="2698" spans="1:17" x14ac:dyDescent="0.4">
      <c r="A2698" s="68">
        <v>2697</v>
      </c>
      <c r="B2698" s="68" t="s">
        <v>2295</v>
      </c>
      <c r="C2698" s="68" t="s">
        <v>2239</v>
      </c>
      <c r="D2698" s="68" t="s">
        <v>2100</v>
      </c>
      <c r="E2698" s="68" t="s">
        <v>1965</v>
      </c>
      <c r="F2698" s="68" t="s">
        <v>1966</v>
      </c>
      <c r="G2698" s="68" t="s">
        <v>2025</v>
      </c>
      <c r="H2698" s="68" t="s">
        <v>2026</v>
      </c>
      <c r="I2698" s="68">
        <v>6</v>
      </c>
      <c r="J2698" s="68" t="s">
        <v>2296</v>
      </c>
      <c r="K2698" s="142">
        <v>2.5</v>
      </c>
      <c r="L2698" s="68">
        <v>0.41</v>
      </c>
      <c r="M2698" s="68" t="s">
        <v>1960</v>
      </c>
      <c r="N2698" s="143">
        <f>IF(対応ガラス検索!$E$2="-","",IF(対応ガラス検索!$E$2&gt;=K2698,MAX($N$2:N2697)+1,""))</f>
        <v>2697</v>
      </c>
      <c r="O2698" s="143">
        <f>IF(対応ガラス検索!$E$2="-","",IF(L2698&lt;=0.65,MAX($O$2:O2697)+1,""))</f>
        <v>2697</v>
      </c>
      <c r="P2698" s="144"/>
      <c r="Q2698" s="145"/>
    </row>
    <row r="2699" spans="1:17" x14ac:dyDescent="0.4">
      <c r="A2699" s="68">
        <v>2698</v>
      </c>
      <c r="B2699" s="68" t="s">
        <v>2295</v>
      </c>
      <c r="C2699" s="68" t="s">
        <v>2239</v>
      </c>
      <c r="D2699" s="68" t="s">
        <v>2100</v>
      </c>
      <c r="E2699" s="68" t="s">
        <v>1965</v>
      </c>
      <c r="F2699" s="68" t="s">
        <v>1966</v>
      </c>
      <c r="G2699" s="68" t="s">
        <v>2025</v>
      </c>
      <c r="H2699" s="68" t="s">
        <v>2026</v>
      </c>
      <c r="I2699" s="68">
        <v>7</v>
      </c>
      <c r="J2699" s="68" t="s">
        <v>2296</v>
      </c>
      <c r="K2699" s="68">
        <v>2.2999999999999998</v>
      </c>
      <c r="L2699" s="68">
        <v>0.41</v>
      </c>
      <c r="M2699" s="68" t="s">
        <v>1960</v>
      </c>
      <c r="N2699" s="143">
        <f>IF(対応ガラス検索!$E$2="-","",IF(対応ガラス検索!$E$2&gt;=K2699,MAX($N$2:N2698)+1,""))</f>
        <v>2698</v>
      </c>
      <c r="O2699" s="143">
        <f>IF(対応ガラス検索!$E$2="-","",IF(L2699&lt;=0.65,MAX($O$2:O2698)+1,""))</f>
        <v>2698</v>
      </c>
      <c r="P2699" s="144"/>
      <c r="Q2699" s="145"/>
    </row>
    <row r="2700" spans="1:17" x14ac:dyDescent="0.4">
      <c r="A2700" s="68">
        <v>2699</v>
      </c>
      <c r="B2700" s="68" t="s">
        <v>2295</v>
      </c>
      <c r="C2700" s="68" t="s">
        <v>2239</v>
      </c>
      <c r="D2700" s="68" t="s">
        <v>2100</v>
      </c>
      <c r="E2700" s="68" t="s">
        <v>1965</v>
      </c>
      <c r="F2700" s="68" t="s">
        <v>1966</v>
      </c>
      <c r="G2700" s="68" t="s">
        <v>2025</v>
      </c>
      <c r="H2700" s="68" t="s">
        <v>2026</v>
      </c>
      <c r="I2700" s="68">
        <v>8</v>
      </c>
      <c r="J2700" s="68" t="s">
        <v>2296</v>
      </c>
      <c r="K2700" s="68">
        <v>2.1</v>
      </c>
      <c r="L2700" s="68">
        <v>0.41</v>
      </c>
      <c r="M2700" s="68" t="s">
        <v>1960</v>
      </c>
      <c r="N2700" s="143">
        <f>IF(対応ガラス検索!$E$2="-","",IF(対応ガラス検索!$E$2&gt;=K2700,MAX($N$2:N2699)+1,""))</f>
        <v>2699</v>
      </c>
      <c r="O2700" s="143">
        <f>IF(対応ガラス検索!$E$2="-","",IF(L2700&lt;=0.65,MAX($O$2:O2699)+1,""))</f>
        <v>2699</v>
      </c>
      <c r="P2700" s="144"/>
      <c r="Q2700" s="145"/>
    </row>
    <row r="2701" spans="1:17" x14ac:dyDescent="0.4">
      <c r="A2701" s="68">
        <v>2700</v>
      </c>
      <c r="B2701" s="68" t="s">
        <v>2295</v>
      </c>
      <c r="C2701" s="68" t="s">
        <v>2239</v>
      </c>
      <c r="D2701" s="68" t="s">
        <v>2100</v>
      </c>
      <c r="E2701" s="68" t="s">
        <v>1965</v>
      </c>
      <c r="F2701" s="68" t="s">
        <v>1966</v>
      </c>
      <c r="G2701" s="68" t="s">
        <v>2025</v>
      </c>
      <c r="H2701" s="68" t="s">
        <v>2026</v>
      </c>
      <c r="I2701" s="68">
        <v>9</v>
      </c>
      <c r="J2701" s="68" t="s">
        <v>2296</v>
      </c>
      <c r="K2701" s="68">
        <v>2</v>
      </c>
      <c r="L2701" s="68">
        <v>0.4</v>
      </c>
      <c r="M2701" s="68" t="s">
        <v>1960</v>
      </c>
      <c r="N2701" s="143">
        <f>IF(対応ガラス検索!$E$2="-","",IF(対応ガラス検索!$E$2&gt;=K2701,MAX($N$2:N2700)+1,""))</f>
        <v>2700</v>
      </c>
      <c r="O2701" s="143">
        <f>IF(対応ガラス検索!$E$2="-","",IF(L2701&lt;=0.65,MAX($O$2:O2700)+1,""))</f>
        <v>2700</v>
      </c>
      <c r="P2701" s="144"/>
      <c r="Q2701" s="145"/>
    </row>
    <row r="2702" spans="1:17" x14ac:dyDescent="0.4">
      <c r="A2702" s="68">
        <v>2701</v>
      </c>
      <c r="B2702" s="68" t="s">
        <v>2295</v>
      </c>
      <c r="C2702" s="68" t="s">
        <v>2239</v>
      </c>
      <c r="D2702" s="68" t="s">
        <v>2100</v>
      </c>
      <c r="E2702" s="68" t="s">
        <v>1965</v>
      </c>
      <c r="F2702" s="68" t="s">
        <v>1966</v>
      </c>
      <c r="G2702" s="68" t="s">
        <v>2025</v>
      </c>
      <c r="H2702" s="68" t="s">
        <v>2026</v>
      </c>
      <c r="I2702" s="68">
        <v>10</v>
      </c>
      <c r="J2702" s="68" t="s">
        <v>2296</v>
      </c>
      <c r="K2702" s="68">
        <v>1.8</v>
      </c>
      <c r="L2702" s="68">
        <v>0.4</v>
      </c>
      <c r="M2702" s="68" t="s">
        <v>1960</v>
      </c>
      <c r="N2702" s="143">
        <f>IF(対応ガラス検索!$E$2="-","",IF(対応ガラス検索!$E$2&gt;=K2702,MAX($N$2:N2701)+1,""))</f>
        <v>2701</v>
      </c>
      <c r="O2702" s="143">
        <f>IF(対応ガラス検索!$E$2="-","",IF(L2702&lt;=0.65,MAX($O$2:O2701)+1,""))</f>
        <v>2701</v>
      </c>
      <c r="P2702" s="144"/>
      <c r="Q2702" s="145"/>
    </row>
    <row r="2703" spans="1:17" x14ac:dyDescent="0.4">
      <c r="A2703" s="68">
        <v>2702</v>
      </c>
      <c r="B2703" s="68" t="s">
        <v>2295</v>
      </c>
      <c r="C2703" s="68" t="s">
        <v>2239</v>
      </c>
      <c r="D2703" s="68" t="s">
        <v>2100</v>
      </c>
      <c r="E2703" s="68" t="s">
        <v>1965</v>
      </c>
      <c r="F2703" s="68" t="s">
        <v>1966</v>
      </c>
      <c r="G2703" s="68" t="s">
        <v>2025</v>
      </c>
      <c r="H2703" s="68" t="s">
        <v>2026</v>
      </c>
      <c r="I2703" s="68">
        <v>11</v>
      </c>
      <c r="J2703" s="68" t="s">
        <v>2296</v>
      </c>
      <c r="K2703" s="68">
        <v>1.7</v>
      </c>
      <c r="L2703" s="68">
        <v>0.4</v>
      </c>
      <c r="M2703" s="68" t="s">
        <v>1960</v>
      </c>
      <c r="N2703" s="143">
        <f>IF(対応ガラス検索!$E$2="-","",IF(対応ガラス検索!$E$2&gt;=K2703,MAX($N$2:N2702)+1,""))</f>
        <v>2702</v>
      </c>
      <c r="O2703" s="143">
        <f>IF(対応ガラス検索!$E$2="-","",IF(L2703&lt;=0.65,MAX($O$2:O2702)+1,""))</f>
        <v>2702</v>
      </c>
      <c r="P2703" s="144"/>
      <c r="Q2703" s="145"/>
    </row>
    <row r="2704" spans="1:17" x14ac:dyDescent="0.4">
      <c r="A2704" s="68">
        <v>2703</v>
      </c>
      <c r="B2704" s="68" t="s">
        <v>2295</v>
      </c>
      <c r="C2704" s="68" t="s">
        <v>2239</v>
      </c>
      <c r="D2704" s="68" t="s">
        <v>2100</v>
      </c>
      <c r="E2704" s="68" t="s">
        <v>1965</v>
      </c>
      <c r="F2704" s="68" t="s">
        <v>1966</v>
      </c>
      <c r="G2704" s="68" t="s">
        <v>2025</v>
      </c>
      <c r="H2704" s="68" t="s">
        <v>2026</v>
      </c>
      <c r="I2704" s="68">
        <v>12</v>
      </c>
      <c r="J2704" s="68" t="s">
        <v>2296</v>
      </c>
      <c r="K2704" s="68">
        <v>1.6</v>
      </c>
      <c r="L2704" s="68">
        <v>0.4</v>
      </c>
      <c r="M2704" s="68" t="s">
        <v>1960</v>
      </c>
      <c r="N2704" s="143">
        <f>IF(対応ガラス検索!$E$2="-","",IF(対応ガラス検索!$E$2&gt;=K2704,MAX($N$2:N2703)+1,""))</f>
        <v>2703</v>
      </c>
      <c r="O2704" s="143">
        <f>IF(対応ガラス検索!$E$2="-","",IF(L2704&lt;=0.65,MAX($O$2:O2703)+1,""))</f>
        <v>2703</v>
      </c>
      <c r="P2704" s="144"/>
      <c r="Q2704" s="145"/>
    </row>
    <row r="2705" spans="1:17" x14ac:dyDescent="0.4">
      <c r="A2705" s="68">
        <v>2704</v>
      </c>
      <c r="B2705" s="68" t="s">
        <v>2295</v>
      </c>
      <c r="C2705" s="68" t="s">
        <v>2239</v>
      </c>
      <c r="D2705" s="68" t="s">
        <v>2100</v>
      </c>
      <c r="E2705" s="68" t="s">
        <v>1965</v>
      </c>
      <c r="F2705" s="68" t="s">
        <v>1966</v>
      </c>
      <c r="G2705" s="68" t="s">
        <v>2025</v>
      </c>
      <c r="H2705" s="68" t="s">
        <v>2026</v>
      </c>
      <c r="I2705" s="68">
        <v>13</v>
      </c>
      <c r="J2705" s="68" t="s">
        <v>2296</v>
      </c>
      <c r="K2705" s="68">
        <v>1.6</v>
      </c>
      <c r="L2705" s="68">
        <v>0.4</v>
      </c>
      <c r="M2705" s="68" t="s">
        <v>1960</v>
      </c>
      <c r="N2705" s="143">
        <f>IF(対応ガラス検索!$E$2="-","",IF(対応ガラス検索!$E$2&gt;=K2705,MAX($N$2:N2704)+1,""))</f>
        <v>2704</v>
      </c>
      <c r="O2705" s="143">
        <f>IF(対応ガラス検索!$E$2="-","",IF(L2705&lt;=0.65,MAX($O$2:O2704)+1,""))</f>
        <v>2704</v>
      </c>
      <c r="P2705" s="144"/>
      <c r="Q2705" s="145"/>
    </row>
    <row r="2706" spans="1:17" x14ac:dyDescent="0.4">
      <c r="A2706" s="68">
        <v>2705</v>
      </c>
      <c r="B2706" s="68" t="s">
        <v>2295</v>
      </c>
      <c r="C2706" s="68" t="s">
        <v>2239</v>
      </c>
      <c r="D2706" s="68" t="s">
        <v>2100</v>
      </c>
      <c r="E2706" s="68" t="s">
        <v>1965</v>
      </c>
      <c r="F2706" s="68" t="s">
        <v>1966</v>
      </c>
      <c r="G2706" s="68" t="s">
        <v>2025</v>
      </c>
      <c r="H2706" s="68" t="s">
        <v>2026</v>
      </c>
      <c r="I2706" s="68">
        <v>6</v>
      </c>
      <c r="J2706" s="68" t="s">
        <v>2267</v>
      </c>
      <c r="K2706" s="68">
        <v>2</v>
      </c>
      <c r="L2706" s="68">
        <v>0.41</v>
      </c>
      <c r="M2706" s="68" t="s">
        <v>1960</v>
      </c>
      <c r="N2706" s="143">
        <f>IF(対応ガラス検索!$E$2="-","",IF(対応ガラス検索!$E$2&gt;=K2706,MAX($N$2:N2705)+1,""))</f>
        <v>2705</v>
      </c>
      <c r="O2706" s="143">
        <f>IF(対応ガラス検索!$E$2="-","",IF(L2706&lt;=0.65,MAX($O$2:O2705)+1,""))</f>
        <v>2705</v>
      </c>
      <c r="P2706" s="144"/>
      <c r="Q2706" s="145"/>
    </row>
    <row r="2707" spans="1:17" x14ac:dyDescent="0.4">
      <c r="A2707" s="68">
        <v>2706</v>
      </c>
      <c r="B2707" s="68" t="s">
        <v>2295</v>
      </c>
      <c r="C2707" s="68" t="s">
        <v>2239</v>
      </c>
      <c r="D2707" s="68" t="s">
        <v>2100</v>
      </c>
      <c r="E2707" s="68" t="s">
        <v>1965</v>
      </c>
      <c r="F2707" s="68" t="s">
        <v>1966</v>
      </c>
      <c r="G2707" s="68" t="s">
        <v>2025</v>
      </c>
      <c r="H2707" s="68" t="s">
        <v>2026</v>
      </c>
      <c r="I2707" s="68">
        <v>7</v>
      </c>
      <c r="J2707" s="68" t="s">
        <v>2267</v>
      </c>
      <c r="K2707" s="68">
        <v>1.9</v>
      </c>
      <c r="L2707" s="68">
        <v>0.4</v>
      </c>
      <c r="M2707" s="68" t="s">
        <v>1960</v>
      </c>
      <c r="N2707" s="143">
        <f>IF(対応ガラス検索!$E$2="-","",IF(対応ガラス検索!$E$2&gt;=K2707,MAX($N$2:N2706)+1,""))</f>
        <v>2706</v>
      </c>
      <c r="O2707" s="143">
        <f>IF(対応ガラス検索!$E$2="-","",IF(L2707&lt;=0.65,MAX($O$2:O2706)+1,""))</f>
        <v>2706</v>
      </c>
      <c r="P2707" s="144"/>
      <c r="Q2707" s="145"/>
    </row>
    <row r="2708" spans="1:17" x14ac:dyDescent="0.4">
      <c r="A2708" s="68">
        <v>2707</v>
      </c>
      <c r="B2708" s="68" t="s">
        <v>2295</v>
      </c>
      <c r="C2708" s="68" t="s">
        <v>2239</v>
      </c>
      <c r="D2708" s="68" t="s">
        <v>2100</v>
      </c>
      <c r="E2708" s="68" t="s">
        <v>1965</v>
      </c>
      <c r="F2708" s="68" t="s">
        <v>1966</v>
      </c>
      <c r="G2708" s="68" t="s">
        <v>2025</v>
      </c>
      <c r="H2708" s="68" t="s">
        <v>2026</v>
      </c>
      <c r="I2708" s="68">
        <v>8</v>
      </c>
      <c r="J2708" s="68" t="s">
        <v>2267</v>
      </c>
      <c r="K2708" s="68">
        <v>1.7</v>
      </c>
      <c r="L2708" s="68">
        <v>0.4</v>
      </c>
      <c r="M2708" s="68" t="s">
        <v>1960</v>
      </c>
      <c r="N2708" s="143">
        <f>IF(対応ガラス検索!$E$2="-","",IF(対応ガラス検索!$E$2&gt;=K2708,MAX($N$2:N2707)+1,""))</f>
        <v>2707</v>
      </c>
      <c r="O2708" s="143">
        <f>IF(対応ガラス検索!$E$2="-","",IF(L2708&lt;=0.65,MAX($O$2:O2707)+1,""))</f>
        <v>2707</v>
      </c>
      <c r="P2708" s="144"/>
      <c r="Q2708" s="145"/>
    </row>
    <row r="2709" spans="1:17" x14ac:dyDescent="0.4">
      <c r="A2709" s="68">
        <v>2708</v>
      </c>
      <c r="B2709" s="68" t="s">
        <v>2295</v>
      </c>
      <c r="C2709" s="68" t="s">
        <v>2239</v>
      </c>
      <c r="D2709" s="68" t="s">
        <v>2100</v>
      </c>
      <c r="E2709" s="68" t="s">
        <v>1965</v>
      </c>
      <c r="F2709" s="68" t="s">
        <v>1966</v>
      </c>
      <c r="G2709" s="68" t="s">
        <v>2025</v>
      </c>
      <c r="H2709" s="68" t="s">
        <v>2026</v>
      </c>
      <c r="I2709" s="68">
        <v>9</v>
      </c>
      <c r="J2709" s="68" t="s">
        <v>2267</v>
      </c>
      <c r="K2709" s="68">
        <v>1.6</v>
      </c>
      <c r="L2709" s="68">
        <v>0.4</v>
      </c>
      <c r="M2709" s="68" t="s">
        <v>1960</v>
      </c>
      <c r="N2709" s="143">
        <f>IF(対応ガラス検索!$E$2="-","",IF(対応ガラス検索!$E$2&gt;=K2709,MAX($N$2:N2708)+1,""))</f>
        <v>2708</v>
      </c>
      <c r="O2709" s="143">
        <f>IF(対応ガラス検索!$E$2="-","",IF(L2709&lt;=0.65,MAX($O$2:O2708)+1,""))</f>
        <v>2708</v>
      </c>
      <c r="P2709" s="144"/>
      <c r="Q2709" s="145"/>
    </row>
    <row r="2710" spans="1:17" x14ac:dyDescent="0.4">
      <c r="A2710" s="68">
        <v>2709</v>
      </c>
      <c r="B2710" s="68" t="s">
        <v>2295</v>
      </c>
      <c r="C2710" s="68" t="s">
        <v>2239</v>
      </c>
      <c r="D2710" s="68" t="s">
        <v>2100</v>
      </c>
      <c r="E2710" s="68" t="s">
        <v>1965</v>
      </c>
      <c r="F2710" s="68" t="s">
        <v>1966</v>
      </c>
      <c r="G2710" s="68" t="s">
        <v>2025</v>
      </c>
      <c r="H2710" s="68" t="s">
        <v>2026</v>
      </c>
      <c r="I2710" s="68">
        <v>10</v>
      </c>
      <c r="J2710" s="68" t="s">
        <v>2267</v>
      </c>
      <c r="K2710" s="142">
        <v>1.5</v>
      </c>
      <c r="L2710" s="68">
        <v>0.4</v>
      </c>
      <c r="M2710" s="68" t="s">
        <v>1960</v>
      </c>
      <c r="N2710" s="143">
        <f>IF(対応ガラス検索!$E$2="-","",IF(対応ガラス検索!$E$2&gt;=K2710,MAX($N$2:N2709)+1,""))</f>
        <v>2709</v>
      </c>
      <c r="O2710" s="143">
        <f>IF(対応ガラス検索!$E$2="-","",IF(L2710&lt;=0.65,MAX($O$2:O2709)+1,""))</f>
        <v>2709</v>
      </c>
      <c r="P2710" s="144"/>
      <c r="Q2710" s="145"/>
    </row>
    <row r="2711" spans="1:17" x14ac:dyDescent="0.4">
      <c r="A2711" s="68">
        <v>2710</v>
      </c>
      <c r="B2711" s="68" t="s">
        <v>2295</v>
      </c>
      <c r="C2711" s="68" t="s">
        <v>2239</v>
      </c>
      <c r="D2711" s="68" t="s">
        <v>2100</v>
      </c>
      <c r="E2711" s="68" t="s">
        <v>1965</v>
      </c>
      <c r="F2711" s="68" t="s">
        <v>1966</v>
      </c>
      <c r="G2711" s="68" t="s">
        <v>2025</v>
      </c>
      <c r="H2711" s="68" t="s">
        <v>2026</v>
      </c>
      <c r="I2711" s="68">
        <v>11</v>
      </c>
      <c r="J2711" s="68" t="s">
        <v>2267</v>
      </c>
      <c r="K2711" s="142">
        <v>1.4</v>
      </c>
      <c r="L2711" s="68">
        <v>0.4</v>
      </c>
      <c r="M2711" s="68" t="s">
        <v>1960</v>
      </c>
      <c r="N2711" s="143">
        <f>IF(対応ガラス検索!$E$2="-","",IF(対応ガラス検索!$E$2&gt;=K2711,MAX($N$2:N2710)+1,""))</f>
        <v>2710</v>
      </c>
      <c r="O2711" s="143">
        <f>IF(対応ガラス検索!$E$2="-","",IF(L2711&lt;=0.65,MAX($O$2:O2710)+1,""))</f>
        <v>2710</v>
      </c>
      <c r="P2711" s="144"/>
      <c r="Q2711" s="145"/>
    </row>
    <row r="2712" spans="1:17" x14ac:dyDescent="0.4">
      <c r="A2712" s="68">
        <v>2711</v>
      </c>
      <c r="B2712" s="68" t="s">
        <v>2295</v>
      </c>
      <c r="C2712" s="68" t="s">
        <v>2239</v>
      </c>
      <c r="D2712" s="68" t="s">
        <v>2100</v>
      </c>
      <c r="E2712" s="68" t="s">
        <v>1965</v>
      </c>
      <c r="F2712" s="68" t="s">
        <v>1966</v>
      </c>
      <c r="G2712" s="68" t="s">
        <v>2025</v>
      </c>
      <c r="H2712" s="68" t="s">
        <v>2026</v>
      </c>
      <c r="I2712" s="68">
        <v>12</v>
      </c>
      <c r="J2712" s="68" t="s">
        <v>2267</v>
      </c>
      <c r="K2712" s="68">
        <v>1.3</v>
      </c>
      <c r="L2712" s="68">
        <v>0.4</v>
      </c>
      <c r="M2712" s="68" t="s">
        <v>1960</v>
      </c>
      <c r="N2712" s="143">
        <f>IF(対応ガラス検索!$E$2="-","",IF(対応ガラス検索!$E$2&gt;=K2712,MAX($N$2:N2711)+1,""))</f>
        <v>2711</v>
      </c>
      <c r="O2712" s="143">
        <f>IF(対応ガラス検索!$E$2="-","",IF(L2712&lt;=0.65,MAX($O$2:O2711)+1,""))</f>
        <v>2711</v>
      </c>
      <c r="P2712" s="144"/>
      <c r="Q2712" s="145"/>
    </row>
    <row r="2713" spans="1:17" x14ac:dyDescent="0.4">
      <c r="A2713" s="68">
        <v>2712</v>
      </c>
      <c r="B2713" s="68" t="s">
        <v>2295</v>
      </c>
      <c r="C2713" s="68" t="s">
        <v>2239</v>
      </c>
      <c r="D2713" s="68" t="s">
        <v>2100</v>
      </c>
      <c r="E2713" s="68" t="s">
        <v>1965</v>
      </c>
      <c r="F2713" s="68" t="s">
        <v>1966</v>
      </c>
      <c r="G2713" s="68" t="s">
        <v>2025</v>
      </c>
      <c r="H2713" s="68" t="s">
        <v>2026</v>
      </c>
      <c r="I2713" s="68">
        <v>13</v>
      </c>
      <c r="J2713" s="68" t="s">
        <v>2267</v>
      </c>
      <c r="K2713" s="68">
        <v>1.2</v>
      </c>
      <c r="L2713" s="68">
        <v>0.4</v>
      </c>
      <c r="M2713" s="68" t="s">
        <v>1960</v>
      </c>
      <c r="N2713" s="143">
        <f>IF(対応ガラス検索!$E$2="-","",IF(対応ガラス検索!$E$2&gt;=K2713,MAX($N$2:N2712)+1,""))</f>
        <v>2712</v>
      </c>
      <c r="O2713" s="143">
        <f>IF(対応ガラス検索!$E$2="-","",IF(L2713&lt;=0.65,MAX($O$2:O2712)+1,""))</f>
        <v>2712</v>
      </c>
      <c r="P2713" s="144"/>
      <c r="Q2713" s="145"/>
    </row>
    <row r="2714" spans="1:17" x14ac:dyDescent="0.4">
      <c r="A2714" s="68">
        <v>2713</v>
      </c>
      <c r="B2714" s="68" t="s">
        <v>2295</v>
      </c>
      <c r="C2714" s="68" t="s">
        <v>2239</v>
      </c>
      <c r="D2714" s="68" t="s">
        <v>2254</v>
      </c>
      <c r="E2714" s="68" t="s">
        <v>1965</v>
      </c>
      <c r="F2714" s="68" t="s">
        <v>1966</v>
      </c>
      <c r="G2714" s="68" t="s">
        <v>2029</v>
      </c>
      <c r="H2714" s="68" t="s">
        <v>2030</v>
      </c>
      <c r="I2714" s="68">
        <v>6</v>
      </c>
      <c r="J2714" s="68" t="s">
        <v>2296</v>
      </c>
      <c r="K2714" s="68">
        <v>2.5</v>
      </c>
      <c r="L2714" s="68">
        <v>0.41</v>
      </c>
      <c r="M2714" s="68" t="s">
        <v>1960</v>
      </c>
      <c r="N2714" s="143">
        <f>IF(対応ガラス検索!$E$2="-","",IF(対応ガラス検索!$E$2&gt;=K2714,MAX($N$2:N2713)+1,""))</f>
        <v>2713</v>
      </c>
      <c r="O2714" s="143">
        <f>IF(対応ガラス検索!$E$2="-","",IF(L2714&lt;=0.65,MAX($O$2:O2713)+1,""))</f>
        <v>2713</v>
      </c>
      <c r="P2714" s="144"/>
      <c r="Q2714" s="145"/>
    </row>
    <row r="2715" spans="1:17" x14ac:dyDescent="0.4">
      <c r="A2715" s="68">
        <v>2714</v>
      </c>
      <c r="B2715" s="68" t="s">
        <v>2295</v>
      </c>
      <c r="C2715" s="68" t="s">
        <v>2239</v>
      </c>
      <c r="D2715" s="68" t="s">
        <v>2254</v>
      </c>
      <c r="E2715" s="68" t="s">
        <v>1965</v>
      </c>
      <c r="F2715" s="68" t="s">
        <v>1966</v>
      </c>
      <c r="G2715" s="68" t="s">
        <v>2029</v>
      </c>
      <c r="H2715" s="68" t="s">
        <v>2030</v>
      </c>
      <c r="I2715" s="68">
        <v>7</v>
      </c>
      <c r="J2715" s="68" t="s">
        <v>2296</v>
      </c>
      <c r="K2715" s="68">
        <v>2.2999999999999998</v>
      </c>
      <c r="L2715" s="68">
        <v>0.41</v>
      </c>
      <c r="M2715" s="68" t="s">
        <v>1960</v>
      </c>
      <c r="N2715" s="143">
        <f>IF(対応ガラス検索!$E$2="-","",IF(対応ガラス検索!$E$2&gt;=K2715,MAX($N$2:N2714)+1,""))</f>
        <v>2714</v>
      </c>
      <c r="O2715" s="143">
        <f>IF(対応ガラス検索!$E$2="-","",IF(L2715&lt;=0.65,MAX($O$2:O2714)+1,""))</f>
        <v>2714</v>
      </c>
      <c r="P2715" s="144"/>
      <c r="Q2715" s="145"/>
    </row>
    <row r="2716" spans="1:17" x14ac:dyDescent="0.4">
      <c r="A2716" s="68">
        <v>2715</v>
      </c>
      <c r="B2716" s="68" t="s">
        <v>2295</v>
      </c>
      <c r="C2716" s="68" t="s">
        <v>2239</v>
      </c>
      <c r="D2716" s="68" t="s">
        <v>2254</v>
      </c>
      <c r="E2716" s="68" t="s">
        <v>1965</v>
      </c>
      <c r="F2716" s="68" t="s">
        <v>1966</v>
      </c>
      <c r="G2716" s="68" t="s">
        <v>2029</v>
      </c>
      <c r="H2716" s="68" t="s">
        <v>2030</v>
      </c>
      <c r="I2716" s="68">
        <v>8</v>
      </c>
      <c r="J2716" s="68" t="s">
        <v>2296</v>
      </c>
      <c r="K2716" s="68">
        <v>2.1</v>
      </c>
      <c r="L2716" s="68">
        <v>0.41</v>
      </c>
      <c r="M2716" s="68" t="s">
        <v>1960</v>
      </c>
      <c r="N2716" s="143">
        <f>IF(対応ガラス検索!$E$2="-","",IF(対応ガラス検索!$E$2&gt;=K2716,MAX($N$2:N2715)+1,""))</f>
        <v>2715</v>
      </c>
      <c r="O2716" s="143">
        <f>IF(対応ガラス検索!$E$2="-","",IF(L2716&lt;=0.65,MAX($O$2:O2715)+1,""))</f>
        <v>2715</v>
      </c>
      <c r="P2716" s="144"/>
      <c r="Q2716" s="145"/>
    </row>
    <row r="2717" spans="1:17" x14ac:dyDescent="0.4">
      <c r="A2717" s="68">
        <v>2716</v>
      </c>
      <c r="B2717" s="68" t="s">
        <v>2295</v>
      </c>
      <c r="C2717" s="68" t="s">
        <v>2239</v>
      </c>
      <c r="D2717" s="68" t="s">
        <v>2254</v>
      </c>
      <c r="E2717" s="68" t="s">
        <v>1965</v>
      </c>
      <c r="F2717" s="68" t="s">
        <v>1966</v>
      </c>
      <c r="G2717" s="68" t="s">
        <v>2029</v>
      </c>
      <c r="H2717" s="68" t="s">
        <v>2030</v>
      </c>
      <c r="I2717" s="68">
        <v>9</v>
      </c>
      <c r="J2717" s="68" t="s">
        <v>2296</v>
      </c>
      <c r="K2717" s="68">
        <v>2</v>
      </c>
      <c r="L2717" s="68">
        <v>0.4</v>
      </c>
      <c r="M2717" s="68" t="s">
        <v>1960</v>
      </c>
      <c r="N2717" s="143">
        <f>IF(対応ガラス検索!$E$2="-","",IF(対応ガラス検索!$E$2&gt;=K2717,MAX($N$2:N2716)+1,""))</f>
        <v>2716</v>
      </c>
      <c r="O2717" s="143">
        <f>IF(対応ガラス検索!$E$2="-","",IF(L2717&lt;=0.65,MAX($O$2:O2716)+1,""))</f>
        <v>2716</v>
      </c>
      <c r="P2717" s="144"/>
      <c r="Q2717" s="145"/>
    </row>
    <row r="2718" spans="1:17" x14ac:dyDescent="0.4">
      <c r="A2718" s="68">
        <v>2717</v>
      </c>
      <c r="B2718" s="68" t="s">
        <v>2295</v>
      </c>
      <c r="C2718" s="68" t="s">
        <v>2239</v>
      </c>
      <c r="D2718" s="68" t="s">
        <v>2254</v>
      </c>
      <c r="E2718" s="68" t="s">
        <v>1965</v>
      </c>
      <c r="F2718" s="68" t="s">
        <v>1966</v>
      </c>
      <c r="G2718" s="68" t="s">
        <v>2029</v>
      </c>
      <c r="H2718" s="68" t="s">
        <v>2030</v>
      </c>
      <c r="I2718" s="68">
        <v>10</v>
      </c>
      <c r="J2718" s="68" t="s">
        <v>2296</v>
      </c>
      <c r="K2718" s="68">
        <v>1.8</v>
      </c>
      <c r="L2718" s="68">
        <v>0.4</v>
      </c>
      <c r="M2718" s="68" t="s">
        <v>1960</v>
      </c>
      <c r="N2718" s="143">
        <f>IF(対応ガラス検索!$E$2="-","",IF(対応ガラス検索!$E$2&gt;=K2718,MAX($N$2:N2717)+1,""))</f>
        <v>2717</v>
      </c>
      <c r="O2718" s="143">
        <f>IF(対応ガラス検索!$E$2="-","",IF(L2718&lt;=0.65,MAX($O$2:O2717)+1,""))</f>
        <v>2717</v>
      </c>
      <c r="P2718" s="144"/>
      <c r="Q2718" s="145"/>
    </row>
    <row r="2719" spans="1:17" x14ac:dyDescent="0.4">
      <c r="A2719" s="68">
        <v>2718</v>
      </c>
      <c r="B2719" s="68" t="s">
        <v>2295</v>
      </c>
      <c r="C2719" s="68" t="s">
        <v>2239</v>
      </c>
      <c r="D2719" s="68" t="s">
        <v>2254</v>
      </c>
      <c r="E2719" s="68" t="s">
        <v>1965</v>
      </c>
      <c r="F2719" s="68" t="s">
        <v>1966</v>
      </c>
      <c r="G2719" s="68" t="s">
        <v>2029</v>
      </c>
      <c r="H2719" s="68" t="s">
        <v>2030</v>
      </c>
      <c r="I2719" s="68">
        <v>11</v>
      </c>
      <c r="J2719" s="68" t="s">
        <v>2296</v>
      </c>
      <c r="K2719" s="68">
        <v>1.7</v>
      </c>
      <c r="L2719" s="68">
        <v>0.4</v>
      </c>
      <c r="M2719" s="68" t="s">
        <v>1960</v>
      </c>
      <c r="N2719" s="143">
        <f>IF(対応ガラス検索!$E$2="-","",IF(対応ガラス検索!$E$2&gt;=K2719,MAX($N$2:N2718)+1,""))</f>
        <v>2718</v>
      </c>
      <c r="O2719" s="143">
        <f>IF(対応ガラス検索!$E$2="-","",IF(L2719&lt;=0.65,MAX($O$2:O2718)+1,""))</f>
        <v>2718</v>
      </c>
      <c r="P2719" s="144"/>
      <c r="Q2719" s="145"/>
    </row>
    <row r="2720" spans="1:17" x14ac:dyDescent="0.4">
      <c r="A2720" s="68">
        <v>2719</v>
      </c>
      <c r="B2720" s="68" t="s">
        <v>2295</v>
      </c>
      <c r="C2720" s="68" t="s">
        <v>2239</v>
      </c>
      <c r="D2720" s="68" t="s">
        <v>2254</v>
      </c>
      <c r="E2720" s="68" t="s">
        <v>1965</v>
      </c>
      <c r="F2720" s="68" t="s">
        <v>1966</v>
      </c>
      <c r="G2720" s="68" t="s">
        <v>2029</v>
      </c>
      <c r="H2720" s="68" t="s">
        <v>2030</v>
      </c>
      <c r="I2720" s="68">
        <v>12</v>
      </c>
      <c r="J2720" s="68" t="s">
        <v>2296</v>
      </c>
      <c r="K2720" s="68">
        <v>1.6</v>
      </c>
      <c r="L2720" s="68">
        <v>0.4</v>
      </c>
      <c r="M2720" s="68" t="s">
        <v>1960</v>
      </c>
      <c r="N2720" s="143">
        <f>IF(対応ガラス検索!$E$2="-","",IF(対応ガラス検索!$E$2&gt;=K2720,MAX($N$2:N2719)+1,""))</f>
        <v>2719</v>
      </c>
      <c r="O2720" s="143">
        <f>IF(対応ガラス検索!$E$2="-","",IF(L2720&lt;=0.65,MAX($O$2:O2719)+1,""))</f>
        <v>2719</v>
      </c>
      <c r="P2720" s="144"/>
      <c r="Q2720" s="145"/>
    </row>
    <row r="2721" spans="1:17" x14ac:dyDescent="0.4">
      <c r="A2721" s="68">
        <v>2720</v>
      </c>
      <c r="B2721" s="68" t="s">
        <v>2295</v>
      </c>
      <c r="C2721" s="68" t="s">
        <v>2239</v>
      </c>
      <c r="D2721" s="68" t="s">
        <v>2254</v>
      </c>
      <c r="E2721" s="68" t="s">
        <v>1965</v>
      </c>
      <c r="F2721" s="68" t="s">
        <v>1966</v>
      </c>
      <c r="G2721" s="68" t="s">
        <v>2029</v>
      </c>
      <c r="H2721" s="68" t="s">
        <v>2030</v>
      </c>
      <c r="I2721" s="68">
        <v>6</v>
      </c>
      <c r="J2721" s="68" t="s">
        <v>2267</v>
      </c>
      <c r="K2721" s="68">
        <v>2</v>
      </c>
      <c r="L2721" s="68">
        <v>0.4</v>
      </c>
      <c r="M2721" s="68" t="s">
        <v>1960</v>
      </c>
      <c r="N2721" s="143">
        <f>IF(対応ガラス検索!$E$2="-","",IF(対応ガラス検索!$E$2&gt;=K2721,MAX($N$2:N2720)+1,""))</f>
        <v>2720</v>
      </c>
      <c r="O2721" s="143">
        <f>IF(対応ガラス検索!$E$2="-","",IF(L2721&lt;=0.65,MAX($O$2:O2720)+1,""))</f>
        <v>2720</v>
      </c>
      <c r="P2721" s="144"/>
      <c r="Q2721" s="145"/>
    </row>
    <row r="2722" spans="1:17" x14ac:dyDescent="0.4">
      <c r="A2722" s="68">
        <v>2721</v>
      </c>
      <c r="B2722" s="68" t="s">
        <v>2295</v>
      </c>
      <c r="C2722" s="68" t="s">
        <v>2239</v>
      </c>
      <c r="D2722" s="68" t="s">
        <v>2254</v>
      </c>
      <c r="E2722" s="68" t="s">
        <v>1965</v>
      </c>
      <c r="F2722" s="68" t="s">
        <v>1966</v>
      </c>
      <c r="G2722" s="68" t="s">
        <v>2029</v>
      </c>
      <c r="H2722" s="68" t="s">
        <v>2030</v>
      </c>
      <c r="I2722" s="68">
        <v>7</v>
      </c>
      <c r="J2722" s="68" t="s">
        <v>2267</v>
      </c>
      <c r="K2722" s="68">
        <v>1.9</v>
      </c>
      <c r="L2722" s="68">
        <v>0.4</v>
      </c>
      <c r="M2722" s="68" t="s">
        <v>1960</v>
      </c>
      <c r="N2722" s="143">
        <f>IF(対応ガラス検索!$E$2="-","",IF(対応ガラス検索!$E$2&gt;=K2722,MAX($N$2:N2721)+1,""))</f>
        <v>2721</v>
      </c>
      <c r="O2722" s="143">
        <f>IF(対応ガラス検索!$E$2="-","",IF(L2722&lt;=0.65,MAX($O$2:O2721)+1,""))</f>
        <v>2721</v>
      </c>
      <c r="P2722" s="144"/>
      <c r="Q2722" s="145"/>
    </row>
    <row r="2723" spans="1:17" x14ac:dyDescent="0.4">
      <c r="A2723" s="68">
        <v>2722</v>
      </c>
      <c r="B2723" s="68" t="s">
        <v>2295</v>
      </c>
      <c r="C2723" s="68" t="s">
        <v>2239</v>
      </c>
      <c r="D2723" s="68" t="s">
        <v>2254</v>
      </c>
      <c r="E2723" s="68" t="s">
        <v>1965</v>
      </c>
      <c r="F2723" s="68" t="s">
        <v>1966</v>
      </c>
      <c r="G2723" s="68" t="s">
        <v>2029</v>
      </c>
      <c r="H2723" s="68" t="s">
        <v>2030</v>
      </c>
      <c r="I2723" s="68">
        <v>8</v>
      </c>
      <c r="J2723" s="68" t="s">
        <v>2267</v>
      </c>
      <c r="K2723" s="142">
        <v>1.7</v>
      </c>
      <c r="L2723" s="68">
        <v>0.4</v>
      </c>
      <c r="M2723" s="68" t="s">
        <v>1960</v>
      </c>
      <c r="N2723" s="143">
        <f>IF(対応ガラス検索!$E$2="-","",IF(対応ガラス検索!$E$2&gt;=K2723,MAX($N$2:N2722)+1,""))</f>
        <v>2722</v>
      </c>
      <c r="O2723" s="143">
        <f>IF(対応ガラス検索!$E$2="-","",IF(L2723&lt;=0.65,MAX($O$2:O2722)+1,""))</f>
        <v>2722</v>
      </c>
      <c r="P2723" s="144"/>
      <c r="Q2723" s="145"/>
    </row>
    <row r="2724" spans="1:17" x14ac:dyDescent="0.4">
      <c r="A2724" s="68">
        <v>2723</v>
      </c>
      <c r="B2724" s="68" t="s">
        <v>2295</v>
      </c>
      <c r="C2724" s="68" t="s">
        <v>2239</v>
      </c>
      <c r="D2724" s="68" t="s">
        <v>2254</v>
      </c>
      <c r="E2724" s="68" t="s">
        <v>1965</v>
      </c>
      <c r="F2724" s="68" t="s">
        <v>1966</v>
      </c>
      <c r="G2724" s="68" t="s">
        <v>2029</v>
      </c>
      <c r="H2724" s="68" t="s">
        <v>2030</v>
      </c>
      <c r="I2724" s="68">
        <v>9</v>
      </c>
      <c r="J2724" s="68" t="s">
        <v>2267</v>
      </c>
      <c r="K2724" s="142">
        <v>1.6</v>
      </c>
      <c r="L2724" s="68">
        <v>0.4</v>
      </c>
      <c r="M2724" s="68" t="s">
        <v>1960</v>
      </c>
      <c r="N2724" s="143">
        <f>IF(対応ガラス検索!$E$2="-","",IF(対応ガラス検索!$E$2&gt;=K2724,MAX($N$2:N2723)+1,""))</f>
        <v>2723</v>
      </c>
      <c r="O2724" s="143">
        <f>IF(対応ガラス検索!$E$2="-","",IF(L2724&lt;=0.65,MAX($O$2:O2723)+1,""))</f>
        <v>2723</v>
      </c>
      <c r="P2724" s="144"/>
      <c r="Q2724" s="145"/>
    </row>
    <row r="2725" spans="1:17" x14ac:dyDescent="0.4">
      <c r="A2725" s="68">
        <v>2724</v>
      </c>
      <c r="B2725" s="68" t="s">
        <v>2295</v>
      </c>
      <c r="C2725" s="68" t="s">
        <v>2239</v>
      </c>
      <c r="D2725" s="68" t="s">
        <v>2254</v>
      </c>
      <c r="E2725" s="68" t="s">
        <v>1965</v>
      </c>
      <c r="F2725" s="68" t="s">
        <v>1966</v>
      </c>
      <c r="G2725" s="68" t="s">
        <v>2029</v>
      </c>
      <c r="H2725" s="68" t="s">
        <v>2030</v>
      </c>
      <c r="I2725" s="68">
        <v>10</v>
      </c>
      <c r="J2725" s="68" t="s">
        <v>2267</v>
      </c>
      <c r="K2725" s="68">
        <v>1.5</v>
      </c>
      <c r="L2725" s="68">
        <v>0.4</v>
      </c>
      <c r="M2725" s="68" t="s">
        <v>1960</v>
      </c>
      <c r="N2725" s="143">
        <f>IF(対応ガラス検索!$E$2="-","",IF(対応ガラス検索!$E$2&gt;=K2725,MAX($N$2:N2724)+1,""))</f>
        <v>2724</v>
      </c>
      <c r="O2725" s="143">
        <f>IF(対応ガラス検索!$E$2="-","",IF(L2725&lt;=0.65,MAX($O$2:O2724)+1,""))</f>
        <v>2724</v>
      </c>
      <c r="P2725" s="144"/>
      <c r="Q2725" s="145"/>
    </row>
    <row r="2726" spans="1:17" x14ac:dyDescent="0.4">
      <c r="A2726" s="68">
        <v>2725</v>
      </c>
      <c r="B2726" s="68" t="s">
        <v>2295</v>
      </c>
      <c r="C2726" s="68" t="s">
        <v>2239</v>
      </c>
      <c r="D2726" s="68" t="s">
        <v>2254</v>
      </c>
      <c r="E2726" s="68" t="s">
        <v>1965</v>
      </c>
      <c r="F2726" s="68" t="s">
        <v>1966</v>
      </c>
      <c r="G2726" s="68" t="s">
        <v>2029</v>
      </c>
      <c r="H2726" s="68" t="s">
        <v>2030</v>
      </c>
      <c r="I2726" s="68">
        <v>11</v>
      </c>
      <c r="J2726" s="68" t="s">
        <v>2267</v>
      </c>
      <c r="K2726" s="68">
        <v>1.4</v>
      </c>
      <c r="L2726" s="68">
        <v>0.4</v>
      </c>
      <c r="M2726" s="68" t="s">
        <v>1960</v>
      </c>
      <c r="N2726" s="143">
        <f>IF(対応ガラス検索!$E$2="-","",IF(対応ガラス検索!$E$2&gt;=K2726,MAX($N$2:N2725)+1,""))</f>
        <v>2725</v>
      </c>
      <c r="O2726" s="143">
        <f>IF(対応ガラス検索!$E$2="-","",IF(L2726&lt;=0.65,MAX($O$2:O2725)+1,""))</f>
        <v>2725</v>
      </c>
      <c r="P2726" s="144"/>
      <c r="Q2726" s="145"/>
    </row>
    <row r="2727" spans="1:17" x14ac:dyDescent="0.4">
      <c r="A2727" s="68">
        <v>2726</v>
      </c>
      <c r="B2727" s="68" t="s">
        <v>2295</v>
      </c>
      <c r="C2727" s="68" t="s">
        <v>2239</v>
      </c>
      <c r="D2727" s="68" t="s">
        <v>2254</v>
      </c>
      <c r="E2727" s="68" t="s">
        <v>1965</v>
      </c>
      <c r="F2727" s="68" t="s">
        <v>1966</v>
      </c>
      <c r="G2727" s="68" t="s">
        <v>2029</v>
      </c>
      <c r="H2727" s="68" t="s">
        <v>2030</v>
      </c>
      <c r="I2727" s="68">
        <v>12</v>
      </c>
      <c r="J2727" s="68" t="s">
        <v>2267</v>
      </c>
      <c r="K2727" s="68">
        <v>1.3</v>
      </c>
      <c r="L2727" s="68">
        <v>0.4</v>
      </c>
      <c r="M2727" s="68" t="s">
        <v>1960</v>
      </c>
      <c r="N2727" s="143">
        <f>IF(対応ガラス検索!$E$2="-","",IF(対応ガラス検索!$E$2&gt;=K2727,MAX($N$2:N2726)+1,""))</f>
        <v>2726</v>
      </c>
      <c r="O2727" s="143">
        <f>IF(対応ガラス検索!$E$2="-","",IF(L2727&lt;=0.65,MAX($O$2:O2726)+1,""))</f>
        <v>2726</v>
      </c>
      <c r="P2727" s="144"/>
      <c r="Q2727" s="145"/>
    </row>
    <row r="2728" spans="1:17" x14ac:dyDescent="0.4">
      <c r="A2728" s="68">
        <v>2727</v>
      </c>
      <c r="B2728" s="68" t="s">
        <v>2295</v>
      </c>
      <c r="C2728" s="68" t="s">
        <v>2239</v>
      </c>
      <c r="D2728" s="68" t="s">
        <v>2078</v>
      </c>
      <c r="E2728" s="68" t="s">
        <v>1958</v>
      </c>
      <c r="F2728" s="68" t="s">
        <v>1959</v>
      </c>
      <c r="G2728" s="68" t="s">
        <v>1995</v>
      </c>
      <c r="H2728" s="68" t="s">
        <v>1996</v>
      </c>
      <c r="I2728" s="68">
        <v>6</v>
      </c>
      <c r="J2728" s="68" t="s">
        <v>2296</v>
      </c>
      <c r="K2728" s="68">
        <v>2.5</v>
      </c>
      <c r="L2728" s="68">
        <v>0.4</v>
      </c>
      <c r="M2728" s="68" t="s">
        <v>1960</v>
      </c>
      <c r="N2728" s="143">
        <f>IF(対応ガラス検索!$E$2="-","",IF(対応ガラス検索!$E$2&gt;=K2728,MAX($N$2:N2727)+1,""))</f>
        <v>2727</v>
      </c>
      <c r="O2728" s="143">
        <f>IF(対応ガラス検索!$E$2="-","",IF(L2728&lt;=0.65,MAX($O$2:O2727)+1,""))</f>
        <v>2727</v>
      </c>
      <c r="P2728" s="144"/>
      <c r="Q2728" s="145"/>
    </row>
    <row r="2729" spans="1:17" x14ac:dyDescent="0.4">
      <c r="A2729" s="68">
        <v>2728</v>
      </c>
      <c r="B2729" s="68" t="s">
        <v>2295</v>
      </c>
      <c r="C2729" s="68" t="s">
        <v>2239</v>
      </c>
      <c r="D2729" s="68" t="s">
        <v>2078</v>
      </c>
      <c r="E2729" s="68" t="s">
        <v>1958</v>
      </c>
      <c r="F2729" s="68" t="s">
        <v>1959</v>
      </c>
      <c r="G2729" s="68" t="s">
        <v>1995</v>
      </c>
      <c r="H2729" s="68" t="s">
        <v>1996</v>
      </c>
      <c r="I2729" s="68">
        <v>7</v>
      </c>
      <c r="J2729" s="68" t="s">
        <v>2296</v>
      </c>
      <c r="K2729" s="68">
        <v>2.2999999999999998</v>
      </c>
      <c r="L2729" s="68">
        <v>0.4</v>
      </c>
      <c r="M2729" s="68" t="s">
        <v>1960</v>
      </c>
      <c r="N2729" s="143">
        <f>IF(対応ガラス検索!$E$2="-","",IF(対応ガラス検索!$E$2&gt;=K2729,MAX($N$2:N2728)+1,""))</f>
        <v>2728</v>
      </c>
      <c r="O2729" s="143">
        <f>IF(対応ガラス検索!$E$2="-","",IF(L2729&lt;=0.65,MAX($O$2:O2728)+1,""))</f>
        <v>2728</v>
      </c>
      <c r="P2729" s="144"/>
      <c r="Q2729" s="145"/>
    </row>
    <row r="2730" spans="1:17" x14ac:dyDescent="0.4">
      <c r="A2730" s="68">
        <v>2729</v>
      </c>
      <c r="B2730" s="68" t="s">
        <v>2295</v>
      </c>
      <c r="C2730" s="68" t="s">
        <v>2239</v>
      </c>
      <c r="D2730" s="68" t="s">
        <v>2078</v>
      </c>
      <c r="E2730" s="68" t="s">
        <v>1958</v>
      </c>
      <c r="F2730" s="68" t="s">
        <v>1959</v>
      </c>
      <c r="G2730" s="68" t="s">
        <v>1995</v>
      </c>
      <c r="H2730" s="68" t="s">
        <v>1996</v>
      </c>
      <c r="I2730" s="68">
        <v>8</v>
      </c>
      <c r="J2730" s="68" t="s">
        <v>2296</v>
      </c>
      <c r="K2730" s="68">
        <v>2.1</v>
      </c>
      <c r="L2730" s="68">
        <v>0.4</v>
      </c>
      <c r="M2730" s="68" t="s">
        <v>1960</v>
      </c>
      <c r="N2730" s="143">
        <f>IF(対応ガラス検索!$E$2="-","",IF(対応ガラス検索!$E$2&gt;=K2730,MAX($N$2:N2729)+1,""))</f>
        <v>2729</v>
      </c>
      <c r="O2730" s="143">
        <f>IF(対応ガラス検索!$E$2="-","",IF(L2730&lt;=0.65,MAX($O$2:O2729)+1,""))</f>
        <v>2729</v>
      </c>
      <c r="P2730" s="144"/>
      <c r="Q2730" s="145"/>
    </row>
    <row r="2731" spans="1:17" x14ac:dyDescent="0.4">
      <c r="A2731" s="68">
        <v>2730</v>
      </c>
      <c r="B2731" s="68" t="s">
        <v>2295</v>
      </c>
      <c r="C2731" s="68" t="s">
        <v>2239</v>
      </c>
      <c r="D2731" s="68" t="s">
        <v>2078</v>
      </c>
      <c r="E2731" s="68" t="s">
        <v>1958</v>
      </c>
      <c r="F2731" s="68" t="s">
        <v>1959</v>
      </c>
      <c r="G2731" s="68" t="s">
        <v>1995</v>
      </c>
      <c r="H2731" s="68" t="s">
        <v>1996</v>
      </c>
      <c r="I2731" s="68">
        <v>9</v>
      </c>
      <c r="J2731" s="68" t="s">
        <v>2296</v>
      </c>
      <c r="K2731" s="68">
        <v>2</v>
      </c>
      <c r="L2731" s="68">
        <v>0.4</v>
      </c>
      <c r="M2731" s="68" t="s">
        <v>1960</v>
      </c>
      <c r="N2731" s="143">
        <f>IF(対応ガラス検索!$E$2="-","",IF(対応ガラス検索!$E$2&gt;=K2731,MAX($N$2:N2730)+1,""))</f>
        <v>2730</v>
      </c>
      <c r="O2731" s="143">
        <f>IF(対応ガラス検索!$E$2="-","",IF(L2731&lt;=0.65,MAX($O$2:O2730)+1,""))</f>
        <v>2730</v>
      </c>
      <c r="P2731" s="144"/>
      <c r="Q2731" s="145"/>
    </row>
    <row r="2732" spans="1:17" x14ac:dyDescent="0.4">
      <c r="A2732" s="68">
        <v>2731</v>
      </c>
      <c r="B2732" s="68" t="s">
        <v>2295</v>
      </c>
      <c r="C2732" s="68" t="s">
        <v>2239</v>
      </c>
      <c r="D2732" s="68" t="s">
        <v>2078</v>
      </c>
      <c r="E2732" s="68" t="s">
        <v>1958</v>
      </c>
      <c r="F2732" s="68" t="s">
        <v>1959</v>
      </c>
      <c r="G2732" s="68" t="s">
        <v>1995</v>
      </c>
      <c r="H2732" s="68" t="s">
        <v>1996</v>
      </c>
      <c r="I2732" s="68">
        <v>10</v>
      </c>
      <c r="J2732" s="68" t="s">
        <v>2296</v>
      </c>
      <c r="K2732" s="68">
        <v>1.8</v>
      </c>
      <c r="L2732" s="68">
        <v>0.4</v>
      </c>
      <c r="M2732" s="68" t="s">
        <v>1960</v>
      </c>
      <c r="N2732" s="143">
        <f>IF(対応ガラス検索!$E$2="-","",IF(対応ガラス検索!$E$2&gt;=K2732,MAX($N$2:N2731)+1,""))</f>
        <v>2731</v>
      </c>
      <c r="O2732" s="143">
        <f>IF(対応ガラス検索!$E$2="-","",IF(L2732&lt;=0.65,MAX($O$2:O2731)+1,""))</f>
        <v>2731</v>
      </c>
      <c r="P2732" s="144"/>
      <c r="Q2732" s="145"/>
    </row>
    <row r="2733" spans="1:17" x14ac:dyDescent="0.4">
      <c r="A2733" s="68">
        <v>2732</v>
      </c>
      <c r="B2733" s="68" t="s">
        <v>2295</v>
      </c>
      <c r="C2733" s="68" t="s">
        <v>2239</v>
      </c>
      <c r="D2733" s="68" t="s">
        <v>2078</v>
      </c>
      <c r="E2733" s="68" t="s">
        <v>1958</v>
      </c>
      <c r="F2733" s="68" t="s">
        <v>1959</v>
      </c>
      <c r="G2733" s="68" t="s">
        <v>1995</v>
      </c>
      <c r="H2733" s="68" t="s">
        <v>1996</v>
      </c>
      <c r="I2733" s="68">
        <v>11</v>
      </c>
      <c r="J2733" s="68" t="s">
        <v>2296</v>
      </c>
      <c r="K2733" s="68">
        <v>1.7</v>
      </c>
      <c r="L2733" s="68">
        <v>0.4</v>
      </c>
      <c r="M2733" s="68" t="s">
        <v>1960</v>
      </c>
      <c r="N2733" s="143">
        <f>IF(対応ガラス検索!$E$2="-","",IF(対応ガラス検索!$E$2&gt;=K2733,MAX($N$2:N2732)+1,""))</f>
        <v>2732</v>
      </c>
      <c r="O2733" s="143">
        <f>IF(対応ガラス検索!$E$2="-","",IF(L2733&lt;=0.65,MAX($O$2:O2732)+1,""))</f>
        <v>2732</v>
      </c>
      <c r="P2733" s="144"/>
      <c r="Q2733" s="145"/>
    </row>
    <row r="2734" spans="1:17" x14ac:dyDescent="0.4">
      <c r="A2734" s="68">
        <v>2733</v>
      </c>
      <c r="B2734" s="68" t="s">
        <v>2295</v>
      </c>
      <c r="C2734" s="68" t="s">
        <v>2239</v>
      </c>
      <c r="D2734" s="68" t="s">
        <v>2078</v>
      </c>
      <c r="E2734" s="68" t="s">
        <v>1958</v>
      </c>
      <c r="F2734" s="68" t="s">
        <v>1959</v>
      </c>
      <c r="G2734" s="68" t="s">
        <v>1995</v>
      </c>
      <c r="H2734" s="68" t="s">
        <v>1996</v>
      </c>
      <c r="I2734" s="68">
        <v>12</v>
      </c>
      <c r="J2734" s="68" t="s">
        <v>2296</v>
      </c>
      <c r="K2734" s="68">
        <v>1.6</v>
      </c>
      <c r="L2734" s="68">
        <v>0.4</v>
      </c>
      <c r="M2734" s="68" t="s">
        <v>1960</v>
      </c>
      <c r="N2734" s="143">
        <f>IF(対応ガラス検索!$E$2="-","",IF(対応ガラス検索!$E$2&gt;=K2734,MAX($N$2:N2733)+1,""))</f>
        <v>2733</v>
      </c>
      <c r="O2734" s="143">
        <f>IF(対応ガラス検索!$E$2="-","",IF(L2734&lt;=0.65,MAX($O$2:O2733)+1,""))</f>
        <v>2733</v>
      </c>
      <c r="P2734" s="144"/>
      <c r="Q2734" s="145"/>
    </row>
    <row r="2735" spans="1:17" x14ac:dyDescent="0.4">
      <c r="A2735" s="68">
        <v>2734</v>
      </c>
      <c r="B2735" s="68" t="s">
        <v>2295</v>
      </c>
      <c r="C2735" s="68" t="s">
        <v>2239</v>
      </c>
      <c r="D2735" s="68" t="s">
        <v>2078</v>
      </c>
      <c r="E2735" s="68" t="s">
        <v>1958</v>
      </c>
      <c r="F2735" s="68" t="s">
        <v>1959</v>
      </c>
      <c r="G2735" s="68" t="s">
        <v>1995</v>
      </c>
      <c r="H2735" s="68" t="s">
        <v>1996</v>
      </c>
      <c r="I2735" s="68">
        <v>13</v>
      </c>
      <c r="J2735" s="68" t="s">
        <v>2296</v>
      </c>
      <c r="K2735" s="68">
        <v>1.6</v>
      </c>
      <c r="L2735" s="68">
        <v>0.4</v>
      </c>
      <c r="M2735" s="68" t="s">
        <v>1960</v>
      </c>
      <c r="N2735" s="143">
        <f>IF(対応ガラス検索!$E$2="-","",IF(対応ガラス検索!$E$2&gt;=K2735,MAX($N$2:N2734)+1,""))</f>
        <v>2734</v>
      </c>
      <c r="O2735" s="143">
        <f>IF(対応ガラス検索!$E$2="-","",IF(L2735&lt;=0.65,MAX($O$2:O2734)+1,""))</f>
        <v>2734</v>
      </c>
      <c r="P2735" s="144"/>
      <c r="Q2735" s="145"/>
    </row>
    <row r="2736" spans="1:17" x14ac:dyDescent="0.4">
      <c r="A2736" s="68">
        <v>2735</v>
      </c>
      <c r="B2736" s="68" t="s">
        <v>2295</v>
      </c>
      <c r="C2736" s="68" t="s">
        <v>2239</v>
      </c>
      <c r="D2736" s="68" t="s">
        <v>2078</v>
      </c>
      <c r="E2736" s="68" t="s">
        <v>1958</v>
      </c>
      <c r="F2736" s="68" t="s">
        <v>1959</v>
      </c>
      <c r="G2736" s="68" t="s">
        <v>1995</v>
      </c>
      <c r="H2736" s="68" t="s">
        <v>1996</v>
      </c>
      <c r="I2736" s="68">
        <v>14</v>
      </c>
      <c r="J2736" s="68" t="s">
        <v>2296</v>
      </c>
      <c r="K2736" s="142">
        <v>1.5</v>
      </c>
      <c r="L2736" s="68">
        <v>0.4</v>
      </c>
      <c r="M2736" s="68" t="s">
        <v>1960</v>
      </c>
      <c r="N2736" s="143">
        <f>IF(対応ガラス検索!$E$2="-","",IF(対応ガラス検索!$E$2&gt;=K2736,MAX($N$2:N2735)+1,""))</f>
        <v>2735</v>
      </c>
      <c r="O2736" s="143">
        <f>IF(対応ガラス検索!$E$2="-","",IF(L2736&lt;=0.65,MAX($O$2:O2735)+1,""))</f>
        <v>2735</v>
      </c>
      <c r="P2736" s="144"/>
      <c r="Q2736" s="145"/>
    </row>
    <row r="2737" spans="1:17" x14ac:dyDescent="0.4">
      <c r="A2737" s="68">
        <v>2736</v>
      </c>
      <c r="B2737" s="68" t="s">
        <v>2295</v>
      </c>
      <c r="C2737" s="68" t="s">
        <v>2239</v>
      </c>
      <c r="D2737" s="68" t="s">
        <v>2078</v>
      </c>
      <c r="E2737" s="68" t="s">
        <v>1958</v>
      </c>
      <c r="F2737" s="68" t="s">
        <v>1959</v>
      </c>
      <c r="G2737" s="68" t="s">
        <v>1995</v>
      </c>
      <c r="H2737" s="68" t="s">
        <v>1996</v>
      </c>
      <c r="I2737" s="68">
        <v>15</v>
      </c>
      <c r="J2737" s="68" t="s">
        <v>2296</v>
      </c>
      <c r="K2737" s="68">
        <v>1.4</v>
      </c>
      <c r="L2737" s="68">
        <v>0.4</v>
      </c>
      <c r="M2737" s="68" t="s">
        <v>1960</v>
      </c>
      <c r="N2737" s="143">
        <f>IF(対応ガラス検索!$E$2="-","",IF(対応ガラス検索!$E$2&gt;=K2737,MAX($N$2:N2736)+1,""))</f>
        <v>2736</v>
      </c>
      <c r="O2737" s="143">
        <f>IF(対応ガラス検索!$E$2="-","",IF(L2737&lt;=0.65,MAX($O$2:O2736)+1,""))</f>
        <v>2736</v>
      </c>
      <c r="P2737" s="144"/>
      <c r="Q2737" s="145"/>
    </row>
    <row r="2738" spans="1:17" x14ac:dyDescent="0.4">
      <c r="A2738" s="68">
        <v>2737</v>
      </c>
      <c r="B2738" s="68" t="s">
        <v>2295</v>
      </c>
      <c r="C2738" s="68" t="s">
        <v>2239</v>
      </c>
      <c r="D2738" s="68" t="s">
        <v>2078</v>
      </c>
      <c r="E2738" s="68" t="s">
        <v>1958</v>
      </c>
      <c r="F2738" s="68" t="s">
        <v>1959</v>
      </c>
      <c r="G2738" s="68" t="s">
        <v>1995</v>
      </c>
      <c r="H2738" s="68" t="s">
        <v>1996</v>
      </c>
      <c r="I2738" s="68">
        <v>6</v>
      </c>
      <c r="J2738" s="68" t="s">
        <v>2267</v>
      </c>
      <c r="K2738" s="68">
        <v>2</v>
      </c>
      <c r="L2738" s="68">
        <v>0.4</v>
      </c>
      <c r="M2738" s="68" t="s">
        <v>1960</v>
      </c>
      <c r="N2738" s="143">
        <f>IF(対応ガラス検索!$E$2="-","",IF(対応ガラス検索!$E$2&gt;=K2738,MAX($N$2:N2737)+1,""))</f>
        <v>2737</v>
      </c>
      <c r="O2738" s="143">
        <f>IF(対応ガラス検索!$E$2="-","",IF(L2738&lt;=0.65,MAX($O$2:O2737)+1,""))</f>
        <v>2737</v>
      </c>
      <c r="P2738" s="144"/>
      <c r="Q2738" s="145"/>
    </row>
    <row r="2739" spans="1:17" x14ac:dyDescent="0.4">
      <c r="A2739" s="68">
        <v>2738</v>
      </c>
      <c r="B2739" s="68" t="s">
        <v>2295</v>
      </c>
      <c r="C2739" s="68" t="s">
        <v>2239</v>
      </c>
      <c r="D2739" s="68" t="s">
        <v>2078</v>
      </c>
      <c r="E2739" s="68" t="s">
        <v>1958</v>
      </c>
      <c r="F2739" s="68" t="s">
        <v>1959</v>
      </c>
      <c r="G2739" s="68" t="s">
        <v>1995</v>
      </c>
      <c r="H2739" s="68" t="s">
        <v>1996</v>
      </c>
      <c r="I2739" s="68">
        <v>7</v>
      </c>
      <c r="J2739" s="68" t="s">
        <v>2267</v>
      </c>
      <c r="K2739" s="68">
        <v>1.9</v>
      </c>
      <c r="L2739" s="68">
        <v>0.4</v>
      </c>
      <c r="M2739" s="68" t="s">
        <v>1960</v>
      </c>
      <c r="N2739" s="143">
        <f>IF(対応ガラス検索!$E$2="-","",IF(対応ガラス検索!$E$2&gt;=K2739,MAX($N$2:N2738)+1,""))</f>
        <v>2738</v>
      </c>
      <c r="O2739" s="143">
        <f>IF(対応ガラス検索!$E$2="-","",IF(L2739&lt;=0.65,MAX($O$2:O2738)+1,""))</f>
        <v>2738</v>
      </c>
      <c r="P2739" s="144"/>
      <c r="Q2739" s="145"/>
    </row>
    <row r="2740" spans="1:17" x14ac:dyDescent="0.4">
      <c r="A2740" s="68">
        <v>2739</v>
      </c>
      <c r="B2740" s="68" t="s">
        <v>2295</v>
      </c>
      <c r="C2740" s="68" t="s">
        <v>2239</v>
      </c>
      <c r="D2740" s="68" t="s">
        <v>2078</v>
      </c>
      <c r="E2740" s="68" t="s">
        <v>1958</v>
      </c>
      <c r="F2740" s="68" t="s">
        <v>1959</v>
      </c>
      <c r="G2740" s="68" t="s">
        <v>1995</v>
      </c>
      <c r="H2740" s="68" t="s">
        <v>1996</v>
      </c>
      <c r="I2740" s="68">
        <v>8</v>
      </c>
      <c r="J2740" s="68" t="s">
        <v>2267</v>
      </c>
      <c r="K2740" s="68">
        <v>1.7</v>
      </c>
      <c r="L2740" s="68">
        <v>0.4</v>
      </c>
      <c r="M2740" s="68" t="s">
        <v>1960</v>
      </c>
      <c r="N2740" s="143">
        <f>IF(対応ガラス検索!$E$2="-","",IF(対応ガラス検索!$E$2&gt;=K2740,MAX($N$2:N2739)+1,""))</f>
        <v>2739</v>
      </c>
      <c r="O2740" s="143">
        <f>IF(対応ガラス検索!$E$2="-","",IF(L2740&lt;=0.65,MAX($O$2:O2739)+1,""))</f>
        <v>2739</v>
      </c>
      <c r="P2740" s="144"/>
      <c r="Q2740" s="145"/>
    </row>
    <row r="2741" spans="1:17" x14ac:dyDescent="0.4">
      <c r="A2741" s="68">
        <v>2740</v>
      </c>
      <c r="B2741" s="68" t="s">
        <v>2295</v>
      </c>
      <c r="C2741" s="68" t="s">
        <v>2239</v>
      </c>
      <c r="D2741" s="68" t="s">
        <v>2078</v>
      </c>
      <c r="E2741" s="68" t="s">
        <v>1958</v>
      </c>
      <c r="F2741" s="68" t="s">
        <v>1959</v>
      </c>
      <c r="G2741" s="68" t="s">
        <v>1995</v>
      </c>
      <c r="H2741" s="68" t="s">
        <v>1996</v>
      </c>
      <c r="I2741" s="68">
        <v>9</v>
      </c>
      <c r="J2741" s="68" t="s">
        <v>2267</v>
      </c>
      <c r="K2741" s="68">
        <v>1.6</v>
      </c>
      <c r="L2741" s="68">
        <v>0.4</v>
      </c>
      <c r="M2741" s="68" t="s">
        <v>1960</v>
      </c>
      <c r="N2741" s="143">
        <f>IF(対応ガラス検索!$E$2="-","",IF(対応ガラス検索!$E$2&gt;=K2741,MAX($N$2:N2740)+1,""))</f>
        <v>2740</v>
      </c>
      <c r="O2741" s="143">
        <f>IF(対応ガラス検索!$E$2="-","",IF(L2741&lt;=0.65,MAX($O$2:O2740)+1,""))</f>
        <v>2740</v>
      </c>
      <c r="P2741" s="144"/>
      <c r="Q2741" s="145"/>
    </row>
    <row r="2742" spans="1:17" x14ac:dyDescent="0.4">
      <c r="A2742" s="68">
        <v>2741</v>
      </c>
      <c r="B2742" s="68" t="s">
        <v>2295</v>
      </c>
      <c r="C2742" s="68" t="s">
        <v>2239</v>
      </c>
      <c r="D2742" s="68" t="s">
        <v>2078</v>
      </c>
      <c r="E2742" s="68" t="s">
        <v>1958</v>
      </c>
      <c r="F2742" s="68" t="s">
        <v>1959</v>
      </c>
      <c r="G2742" s="68" t="s">
        <v>1995</v>
      </c>
      <c r="H2742" s="68" t="s">
        <v>1996</v>
      </c>
      <c r="I2742" s="68">
        <v>10</v>
      </c>
      <c r="J2742" s="68" t="s">
        <v>2267</v>
      </c>
      <c r="K2742" s="68">
        <v>1.5</v>
      </c>
      <c r="L2742" s="68">
        <v>0.4</v>
      </c>
      <c r="M2742" s="68" t="s">
        <v>1960</v>
      </c>
      <c r="N2742" s="143">
        <f>IF(対応ガラス検索!$E$2="-","",IF(対応ガラス検索!$E$2&gt;=K2742,MAX($N$2:N2741)+1,""))</f>
        <v>2741</v>
      </c>
      <c r="O2742" s="143">
        <f>IF(対応ガラス検索!$E$2="-","",IF(L2742&lt;=0.65,MAX($O$2:O2741)+1,""))</f>
        <v>2741</v>
      </c>
      <c r="P2742" s="144"/>
      <c r="Q2742" s="145"/>
    </row>
    <row r="2743" spans="1:17" x14ac:dyDescent="0.4">
      <c r="A2743" s="68">
        <v>2742</v>
      </c>
      <c r="B2743" s="68" t="s">
        <v>2295</v>
      </c>
      <c r="C2743" s="68" t="s">
        <v>2239</v>
      </c>
      <c r="D2743" s="68" t="s">
        <v>2078</v>
      </c>
      <c r="E2743" s="68" t="s">
        <v>1958</v>
      </c>
      <c r="F2743" s="68" t="s">
        <v>1959</v>
      </c>
      <c r="G2743" s="68" t="s">
        <v>1995</v>
      </c>
      <c r="H2743" s="68" t="s">
        <v>1996</v>
      </c>
      <c r="I2743" s="68">
        <v>11</v>
      </c>
      <c r="J2743" s="68" t="s">
        <v>2267</v>
      </c>
      <c r="K2743" s="68">
        <v>1.4</v>
      </c>
      <c r="L2743" s="68">
        <v>0.4</v>
      </c>
      <c r="M2743" s="68" t="s">
        <v>1960</v>
      </c>
      <c r="N2743" s="143">
        <f>IF(対応ガラス検索!$E$2="-","",IF(対応ガラス検索!$E$2&gt;=K2743,MAX($N$2:N2742)+1,""))</f>
        <v>2742</v>
      </c>
      <c r="O2743" s="143">
        <f>IF(対応ガラス検索!$E$2="-","",IF(L2743&lt;=0.65,MAX($O$2:O2742)+1,""))</f>
        <v>2742</v>
      </c>
      <c r="P2743" s="144"/>
      <c r="Q2743" s="145"/>
    </row>
    <row r="2744" spans="1:17" x14ac:dyDescent="0.4">
      <c r="A2744" s="68">
        <v>2743</v>
      </c>
      <c r="B2744" s="68" t="s">
        <v>2295</v>
      </c>
      <c r="C2744" s="68" t="s">
        <v>2239</v>
      </c>
      <c r="D2744" s="68" t="s">
        <v>2078</v>
      </c>
      <c r="E2744" s="68" t="s">
        <v>1958</v>
      </c>
      <c r="F2744" s="68" t="s">
        <v>1959</v>
      </c>
      <c r="G2744" s="68" t="s">
        <v>1995</v>
      </c>
      <c r="H2744" s="68" t="s">
        <v>1996</v>
      </c>
      <c r="I2744" s="68">
        <v>12</v>
      </c>
      <c r="J2744" s="68" t="s">
        <v>2267</v>
      </c>
      <c r="K2744" s="68">
        <v>1.3</v>
      </c>
      <c r="L2744" s="68">
        <v>0.4</v>
      </c>
      <c r="M2744" s="68" t="s">
        <v>1960</v>
      </c>
      <c r="N2744" s="143">
        <f>IF(対応ガラス検索!$E$2="-","",IF(対応ガラス検索!$E$2&gt;=K2744,MAX($N$2:N2743)+1,""))</f>
        <v>2743</v>
      </c>
      <c r="O2744" s="143">
        <f>IF(対応ガラス検索!$E$2="-","",IF(L2744&lt;=0.65,MAX($O$2:O2743)+1,""))</f>
        <v>2743</v>
      </c>
      <c r="P2744" s="144"/>
      <c r="Q2744" s="145"/>
    </row>
    <row r="2745" spans="1:17" x14ac:dyDescent="0.4">
      <c r="A2745" s="68">
        <v>2744</v>
      </c>
      <c r="B2745" s="68" t="s">
        <v>2295</v>
      </c>
      <c r="C2745" s="68" t="s">
        <v>2239</v>
      </c>
      <c r="D2745" s="68" t="s">
        <v>2078</v>
      </c>
      <c r="E2745" s="68" t="s">
        <v>1958</v>
      </c>
      <c r="F2745" s="68" t="s">
        <v>1959</v>
      </c>
      <c r="G2745" s="68" t="s">
        <v>1995</v>
      </c>
      <c r="H2745" s="68" t="s">
        <v>1996</v>
      </c>
      <c r="I2745" s="68">
        <v>13</v>
      </c>
      <c r="J2745" s="68" t="s">
        <v>2267</v>
      </c>
      <c r="K2745" s="68">
        <v>1.2</v>
      </c>
      <c r="L2745" s="68">
        <v>0.4</v>
      </c>
      <c r="M2745" s="68" t="s">
        <v>1960</v>
      </c>
      <c r="N2745" s="143">
        <f>IF(対応ガラス検索!$E$2="-","",IF(対応ガラス検索!$E$2&gt;=K2745,MAX($N$2:N2744)+1,""))</f>
        <v>2744</v>
      </c>
      <c r="O2745" s="143">
        <f>IF(対応ガラス検索!$E$2="-","",IF(L2745&lt;=0.65,MAX($O$2:O2744)+1,""))</f>
        <v>2744</v>
      </c>
      <c r="P2745" s="144"/>
      <c r="Q2745" s="145"/>
    </row>
    <row r="2746" spans="1:17" x14ac:dyDescent="0.4">
      <c r="A2746" s="68">
        <v>2745</v>
      </c>
      <c r="B2746" s="68" t="s">
        <v>2295</v>
      </c>
      <c r="C2746" s="68" t="s">
        <v>2239</v>
      </c>
      <c r="D2746" s="68" t="s">
        <v>2078</v>
      </c>
      <c r="E2746" s="68" t="s">
        <v>1958</v>
      </c>
      <c r="F2746" s="68" t="s">
        <v>1959</v>
      </c>
      <c r="G2746" s="68" t="s">
        <v>1995</v>
      </c>
      <c r="H2746" s="68" t="s">
        <v>1996</v>
      </c>
      <c r="I2746" s="68">
        <v>14</v>
      </c>
      <c r="J2746" s="68" t="s">
        <v>2267</v>
      </c>
      <c r="K2746" s="68">
        <v>1.2</v>
      </c>
      <c r="L2746" s="68">
        <v>0.4</v>
      </c>
      <c r="M2746" s="68" t="s">
        <v>1960</v>
      </c>
      <c r="N2746" s="143">
        <f>IF(対応ガラス検索!$E$2="-","",IF(対応ガラス検索!$E$2&gt;=K2746,MAX($N$2:N2745)+1,""))</f>
        <v>2745</v>
      </c>
      <c r="O2746" s="143">
        <f>IF(対応ガラス検索!$E$2="-","",IF(L2746&lt;=0.65,MAX($O$2:O2745)+1,""))</f>
        <v>2745</v>
      </c>
      <c r="P2746" s="144"/>
      <c r="Q2746" s="145"/>
    </row>
    <row r="2747" spans="1:17" x14ac:dyDescent="0.4">
      <c r="A2747" s="68">
        <v>2746</v>
      </c>
      <c r="B2747" s="68" t="s">
        <v>2295</v>
      </c>
      <c r="C2747" s="68" t="s">
        <v>2239</v>
      </c>
      <c r="D2747" s="68" t="s">
        <v>2078</v>
      </c>
      <c r="E2747" s="68" t="s">
        <v>1958</v>
      </c>
      <c r="F2747" s="68" t="s">
        <v>1959</v>
      </c>
      <c r="G2747" s="68" t="s">
        <v>1995</v>
      </c>
      <c r="H2747" s="68" t="s">
        <v>1996</v>
      </c>
      <c r="I2747" s="68">
        <v>15</v>
      </c>
      <c r="J2747" s="68" t="s">
        <v>2267</v>
      </c>
      <c r="K2747" s="68">
        <v>1.2</v>
      </c>
      <c r="L2747" s="68">
        <v>0.39</v>
      </c>
      <c r="M2747" s="68" t="s">
        <v>1960</v>
      </c>
      <c r="N2747" s="143">
        <f>IF(対応ガラス検索!$E$2="-","",IF(対応ガラス検索!$E$2&gt;=K2747,MAX($N$2:N2746)+1,""))</f>
        <v>2746</v>
      </c>
      <c r="O2747" s="143">
        <f>IF(対応ガラス検索!$E$2="-","",IF(L2747&lt;=0.65,MAX($O$2:O2746)+1,""))</f>
        <v>2746</v>
      </c>
      <c r="P2747" s="144"/>
      <c r="Q2747" s="145"/>
    </row>
    <row r="2748" spans="1:17" x14ac:dyDescent="0.4">
      <c r="A2748" s="68">
        <v>2747</v>
      </c>
      <c r="B2748" s="68" t="s">
        <v>2295</v>
      </c>
      <c r="C2748" s="68" t="s">
        <v>2239</v>
      </c>
      <c r="D2748" s="68" t="s">
        <v>2241</v>
      </c>
      <c r="E2748" s="68" t="s">
        <v>1958</v>
      </c>
      <c r="F2748" s="68" t="s">
        <v>1959</v>
      </c>
      <c r="G2748" s="68" t="s">
        <v>1980</v>
      </c>
      <c r="H2748" s="68" t="s">
        <v>1981</v>
      </c>
      <c r="I2748" s="68">
        <v>6</v>
      </c>
      <c r="J2748" s="68" t="s">
        <v>2296</v>
      </c>
      <c r="K2748" s="68">
        <v>2.5</v>
      </c>
      <c r="L2748" s="68">
        <v>0.4</v>
      </c>
      <c r="M2748" s="68" t="s">
        <v>1960</v>
      </c>
      <c r="N2748" s="143">
        <f>IF(対応ガラス検索!$E$2="-","",IF(対応ガラス検索!$E$2&gt;=K2748,MAX($N$2:N2747)+1,""))</f>
        <v>2747</v>
      </c>
      <c r="O2748" s="143">
        <f>IF(対応ガラス検索!$E$2="-","",IF(L2748&lt;=0.65,MAX($O$2:O2747)+1,""))</f>
        <v>2747</v>
      </c>
      <c r="P2748" s="144"/>
      <c r="Q2748" s="145"/>
    </row>
    <row r="2749" spans="1:17" x14ac:dyDescent="0.4">
      <c r="A2749" s="68">
        <v>2748</v>
      </c>
      <c r="B2749" s="68" t="s">
        <v>2295</v>
      </c>
      <c r="C2749" s="68" t="s">
        <v>2239</v>
      </c>
      <c r="D2749" s="68" t="s">
        <v>2241</v>
      </c>
      <c r="E2749" s="68" t="s">
        <v>1958</v>
      </c>
      <c r="F2749" s="68" t="s">
        <v>1959</v>
      </c>
      <c r="G2749" s="68" t="s">
        <v>1980</v>
      </c>
      <c r="H2749" s="68" t="s">
        <v>1981</v>
      </c>
      <c r="I2749" s="68">
        <v>7</v>
      </c>
      <c r="J2749" s="68" t="s">
        <v>2296</v>
      </c>
      <c r="K2749" s="142">
        <v>2.2999999999999998</v>
      </c>
      <c r="L2749" s="68">
        <v>0.4</v>
      </c>
      <c r="M2749" s="68" t="s">
        <v>1960</v>
      </c>
      <c r="N2749" s="143">
        <f>IF(対応ガラス検索!$E$2="-","",IF(対応ガラス検索!$E$2&gt;=K2749,MAX($N$2:N2748)+1,""))</f>
        <v>2748</v>
      </c>
      <c r="O2749" s="143">
        <f>IF(対応ガラス検索!$E$2="-","",IF(L2749&lt;=0.65,MAX($O$2:O2748)+1,""))</f>
        <v>2748</v>
      </c>
      <c r="P2749" s="144"/>
      <c r="Q2749" s="145"/>
    </row>
    <row r="2750" spans="1:17" x14ac:dyDescent="0.4">
      <c r="A2750" s="68">
        <v>2749</v>
      </c>
      <c r="B2750" s="68" t="s">
        <v>2295</v>
      </c>
      <c r="C2750" s="68" t="s">
        <v>2239</v>
      </c>
      <c r="D2750" s="68" t="s">
        <v>2241</v>
      </c>
      <c r="E2750" s="68" t="s">
        <v>1958</v>
      </c>
      <c r="F2750" s="68" t="s">
        <v>1959</v>
      </c>
      <c r="G2750" s="68" t="s">
        <v>1980</v>
      </c>
      <c r="H2750" s="68" t="s">
        <v>1981</v>
      </c>
      <c r="I2750" s="68">
        <v>8</v>
      </c>
      <c r="J2750" s="68" t="s">
        <v>2296</v>
      </c>
      <c r="K2750" s="68">
        <v>2.1</v>
      </c>
      <c r="L2750" s="68">
        <v>0.4</v>
      </c>
      <c r="M2750" s="68" t="s">
        <v>1960</v>
      </c>
      <c r="N2750" s="143">
        <f>IF(対応ガラス検索!$E$2="-","",IF(対応ガラス検索!$E$2&gt;=K2750,MAX($N$2:N2749)+1,""))</f>
        <v>2749</v>
      </c>
      <c r="O2750" s="143">
        <f>IF(対応ガラス検索!$E$2="-","",IF(L2750&lt;=0.65,MAX($O$2:O2749)+1,""))</f>
        <v>2749</v>
      </c>
      <c r="P2750" s="144"/>
      <c r="Q2750" s="145"/>
    </row>
    <row r="2751" spans="1:17" x14ac:dyDescent="0.4">
      <c r="A2751" s="68">
        <v>2750</v>
      </c>
      <c r="B2751" s="68" t="s">
        <v>2295</v>
      </c>
      <c r="C2751" s="68" t="s">
        <v>2239</v>
      </c>
      <c r="D2751" s="68" t="s">
        <v>2241</v>
      </c>
      <c r="E2751" s="68" t="s">
        <v>1958</v>
      </c>
      <c r="F2751" s="68" t="s">
        <v>1959</v>
      </c>
      <c r="G2751" s="68" t="s">
        <v>1980</v>
      </c>
      <c r="H2751" s="68" t="s">
        <v>1981</v>
      </c>
      <c r="I2751" s="68">
        <v>9</v>
      </c>
      <c r="J2751" s="68" t="s">
        <v>2296</v>
      </c>
      <c r="K2751" s="68">
        <v>2</v>
      </c>
      <c r="L2751" s="68">
        <v>0.4</v>
      </c>
      <c r="M2751" s="68" t="s">
        <v>1960</v>
      </c>
      <c r="N2751" s="143">
        <f>IF(対応ガラス検索!$E$2="-","",IF(対応ガラス検索!$E$2&gt;=K2751,MAX($N$2:N2750)+1,""))</f>
        <v>2750</v>
      </c>
      <c r="O2751" s="143">
        <f>IF(対応ガラス検索!$E$2="-","",IF(L2751&lt;=0.65,MAX($O$2:O2750)+1,""))</f>
        <v>2750</v>
      </c>
      <c r="P2751" s="144"/>
      <c r="Q2751" s="145"/>
    </row>
    <row r="2752" spans="1:17" x14ac:dyDescent="0.4">
      <c r="A2752" s="68">
        <v>2751</v>
      </c>
      <c r="B2752" s="68" t="s">
        <v>2295</v>
      </c>
      <c r="C2752" s="68" t="s">
        <v>2239</v>
      </c>
      <c r="D2752" s="68" t="s">
        <v>2241</v>
      </c>
      <c r="E2752" s="68" t="s">
        <v>1958</v>
      </c>
      <c r="F2752" s="68" t="s">
        <v>1959</v>
      </c>
      <c r="G2752" s="68" t="s">
        <v>1980</v>
      </c>
      <c r="H2752" s="68" t="s">
        <v>1981</v>
      </c>
      <c r="I2752" s="68">
        <v>10</v>
      </c>
      <c r="J2752" s="68" t="s">
        <v>2296</v>
      </c>
      <c r="K2752" s="68">
        <v>1.8</v>
      </c>
      <c r="L2752" s="68">
        <v>0.4</v>
      </c>
      <c r="M2752" s="68" t="s">
        <v>1960</v>
      </c>
      <c r="N2752" s="143">
        <f>IF(対応ガラス検索!$E$2="-","",IF(対応ガラス検索!$E$2&gt;=K2752,MAX($N$2:N2751)+1,""))</f>
        <v>2751</v>
      </c>
      <c r="O2752" s="143">
        <f>IF(対応ガラス検索!$E$2="-","",IF(L2752&lt;=0.65,MAX($O$2:O2751)+1,""))</f>
        <v>2751</v>
      </c>
      <c r="P2752" s="144"/>
      <c r="Q2752" s="145"/>
    </row>
    <row r="2753" spans="1:17" x14ac:dyDescent="0.4">
      <c r="A2753" s="68">
        <v>2752</v>
      </c>
      <c r="B2753" s="68" t="s">
        <v>2295</v>
      </c>
      <c r="C2753" s="68" t="s">
        <v>2239</v>
      </c>
      <c r="D2753" s="68" t="s">
        <v>2241</v>
      </c>
      <c r="E2753" s="68" t="s">
        <v>1958</v>
      </c>
      <c r="F2753" s="68" t="s">
        <v>1959</v>
      </c>
      <c r="G2753" s="68" t="s">
        <v>1980</v>
      </c>
      <c r="H2753" s="68" t="s">
        <v>1981</v>
      </c>
      <c r="I2753" s="68">
        <v>11</v>
      </c>
      <c r="J2753" s="68" t="s">
        <v>2296</v>
      </c>
      <c r="K2753" s="68">
        <v>1.7</v>
      </c>
      <c r="L2753" s="68">
        <v>0.4</v>
      </c>
      <c r="M2753" s="68" t="s">
        <v>1960</v>
      </c>
      <c r="N2753" s="143">
        <f>IF(対応ガラス検索!$E$2="-","",IF(対応ガラス検索!$E$2&gt;=K2753,MAX($N$2:N2752)+1,""))</f>
        <v>2752</v>
      </c>
      <c r="O2753" s="143">
        <f>IF(対応ガラス検索!$E$2="-","",IF(L2753&lt;=0.65,MAX($O$2:O2752)+1,""))</f>
        <v>2752</v>
      </c>
      <c r="P2753" s="144"/>
      <c r="Q2753" s="145"/>
    </row>
    <row r="2754" spans="1:17" x14ac:dyDescent="0.4">
      <c r="A2754" s="68">
        <v>2753</v>
      </c>
      <c r="B2754" s="68" t="s">
        <v>2295</v>
      </c>
      <c r="C2754" s="68" t="s">
        <v>2239</v>
      </c>
      <c r="D2754" s="68" t="s">
        <v>2241</v>
      </c>
      <c r="E2754" s="68" t="s">
        <v>1958</v>
      </c>
      <c r="F2754" s="68" t="s">
        <v>1959</v>
      </c>
      <c r="G2754" s="68" t="s">
        <v>1980</v>
      </c>
      <c r="H2754" s="68" t="s">
        <v>1981</v>
      </c>
      <c r="I2754" s="68">
        <v>12</v>
      </c>
      <c r="J2754" s="68" t="s">
        <v>2296</v>
      </c>
      <c r="K2754" s="68">
        <v>1.6</v>
      </c>
      <c r="L2754" s="68">
        <v>0.4</v>
      </c>
      <c r="M2754" s="68" t="s">
        <v>1960</v>
      </c>
      <c r="N2754" s="143">
        <f>IF(対応ガラス検索!$E$2="-","",IF(対応ガラス検索!$E$2&gt;=K2754,MAX($N$2:N2753)+1,""))</f>
        <v>2753</v>
      </c>
      <c r="O2754" s="143">
        <f>IF(対応ガラス検索!$E$2="-","",IF(L2754&lt;=0.65,MAX($O$2:O2753)+1,""))</f>
        <v>2753</v>
      </c>
      <c r="P2754" s="144"/>
      <c r="Q2754" s="145"/>
    </row>
    <row r="2755" spans="1:17" x14ac:dyDescent="0.4">
      <c r="A2755" s="68">
        <v>2754</v>
      </c>
      <c r="B2755" s="68" t="s">
        <v>2295</v>
      </c>
      <c r="C2755" s="68" t="s">
        <v>2239</v>
      </c>
      <c r="D2755" s="68" t="s">
        <v>2241</v>
      </c>
      <c r="E2755" s="68" t="s">
        <v>1958</v>
      </c>
      <c r="F2755" s="68" t="s">
        <v>1959</v>
      </c>
      <c r="G2755" s="68" t="s">
        <v>1980</v>
      </c>
      <c r="H2755" s="68" t="s">
        <v>1981</v>
      </c>
      <c r="I2755" s="68">
        <v>13</v>
      </c>
      <c r="J2755" s="68" t="s">
        <v>2296</v>
      </c>
      <c r="K2755" s="68">
        <v>1.6</v>
      </c>
      <c r="L2755" s="68">
        <v>0.4</v>
      </c>
      <c r="M2755" s="68" t="s">
        <v>1960</v>
      </c>
      <c r="N2755" s="143">
        <f>IF(対応ガラス検索!$E$2="-","",IF(対応ガラス検索!$E$2&gt;=K2755,MAX($N$2:N2754)+1,""))</f>
        <v>2754</v>
      </c>
      <c r="O2755" s="143">
        <f>IF(対応ガラス検索!$E$2="-","",IF(L2755&lt;=0.65,MAX($O$2:O2754)+1,""))</f>
        <v>2754</v>
      </c>
      <c r="P2755" s="144"/>
      <c r="Q2755" s="145"/>
    </row>
    <row r="2756" spans="1:17" x14ac:dyDescent="0.4">
      <c r="A2756" s="68">
        <v>2755</v>
      </c>
      <c r="B2756" s="68" t="s">
        <v>2295</v>
      </c>
      <c r="C2756" s="68" t="s">
        <v>2239</v>
      </c>
      <c r="D2756" s="68" t="s">
        <v>2241</v>
      </c>
      <c r="E2756" s="68" t="s">
        <v>1958</v>
      </c>
      <c r="F2756" s="68" t="s">
        <v>1959</v>
      </c>
      <c r="G2756" s="68" t="s">
        <v>1980</v>
      </c>
      <c r="H2756" s="68" t="s">
        <v>1981</v>
      </c>
      <c r="I2756" s="68">
        <v>14</v>
      </c>
      <c r="J2756" s="68" t="s">
        <v>2296</v>
      </c>
      <c r="K2756" s="68">
        <v>1.5</v>
      </c>
      <c r="L2756" s="68">
        <v>0.4</v>
      </c>
      <c r="M2756" s="68" t="s">
        <v>1960</v>
      </c>
      <c r="N2756" s="143">
        <f>IF(対応ガラス検索!$E$2="-","",IF(対応ガラス検索!$E$2&gt;=K2756,MAX($N$2:N2755)+1,""))</f>
        <v>2755</v>
      </c>
      <c r="O2756" s="143">
        <f>IF(対応ガラス検索!$E$2="-","",IF(L2756&lt;=0.65,MAX($O$2:O2755)+1,""))</f>
        <v>2755</v>
      </c>
      <c r="P2756" s="144"/>
      <c r="Q2756" s="145"/>
    </row>
    <row r="2757" spans="1:17" x14ac:dyDescent="0.4">
      <c r="A2757" s="68">
        <v>2756</v>
      </c>
      <c r="B2757" s="68" t="s">
        <v>2295</v>
      </c>
      <c r="C2757" s="68" t="s">
        <v>2239</v>
      </c>
      <c r="D2757" s="68" t="s">
        <v>2241</v>
      </c>
      <c r="E2757" s="68" t="s">
        <v>1958</v>
      </c>
      <c r="F2757" s="68" t="s">
        <v>1959</v>
      </c>
      <c r="G2757" s="68" t="s">
        <v>1980</v>
      </c>
      <c r="H2757" s="68" t="s">
        <v>1981</v>
      </c>
      <c r="I2757" s="68">
        <v>15</v>
      </c>
      <c r="J2757" s="68" t="s">
        <v>2296</v>
      </c>
      <c r="K2757" s="68">
        <v>1.4</v>
      </c>
      <c r="L2757" s="68">
        <v>0.4</v>
      </c>
      <c r="M2757" s="68" t="s">
        <v>1960</v>
      </c>
      <c r="N2757" s="143">
        <f>IF(対応ガラス検索!$E$2="-","",IF(対応ガラス検索!$E$2&gt;=K2757,MAX($N$2:N2756)+1,""))</f>
        <v>2756</v>
      </c>
      <c r="O2757" s="143">
        <f>IF(対応ガラス検索!$E$2="-","",IF(L2757&lt;=0.65,MAX($O$2:O2756)+1,""))</f>
        <v>2756</v>
      </c>
      <c r="P2757" s="144"/>
      <c r="Q2757" s="145"/>
    </row>
    <row r="2758" spans="1:17" x14ac:dyDescent="0.4">
      <c r="A2758" s="68">
        <v>2757</v>
      </c>
      <c r="B2758" s="68" t="s">
        <v>2295</v>
      </c>
      <c r="C2758" s="68" t="s">
        <v>2239</v>
      </c>
      <c r="D2758" s="68" t="s">
        <v>2241</v>
      </c>
      <c r="E2758" s="68" t="s">
        <v>1958</v>
      </c>
      <c r="F2758" s="68" t="s">
        <v>1959</v>
      </c>
      <c r="G2758" s="68" t="s">
        <v>1980</v>
      </c>
      <c r="H2758" s="68" t="s">
        <v>1981</v>
      </c>
      <c r="I2758" s="68">
        <v>6</v>
      </c>
      <c r="J2758" s="68" t="s">
        <v>2267</v>
      </c>
      <c r="K2758" s="68">
        <v>2</v>
      </c>
      <c r="L2758" s="68">
        <v>0.4</v>
      </c>
      <c r="M2758" s="68" t="s">
        <v>1960</v>
      </c>
      <c r="N2758" s="143">
        <f>IF(対応ガラス検索!$E$2="-","",IF(対応ガラス検索!$E$2&gt;=K2758,MAX($N$2:N2757)+1,""))</f>
        <v>2757</v>
      </c>
      <c r="O2758" s="143">
        <f>IF(対応ガラス検索!$E$2="-","",IF(L2758&lt;=0.65,MAX($O$2:O2757)+1,""))</f>
        <v>2757</v>
      </c>
      <c r="P2758" s="144"/>
      <c r="Q2758" s="145"/>
    </row>
    <row r="2759" spans="1:17" x14ac:dyDescent="0.4">
      <c r="A2759" s="68">
        <v>2758</v>
      </c>
      <c r="B2759" s="68" t="s">
        <v>2295</v>
      </c>
      <c r="C2759" s="68" t="s">
        <v>2239</v>
      </c>
      <c r="D2759" s="68" t="s">
        <v>2241</v>
      </c>
      <c r="E2759" s="68" t="s">
        <v>1958</v>
      </c>
      <c r="F2759" s="68" t="s">
        <v>1959</v>
      </c>
      <c r="G2759" s="68" t="s">
        <v>1980</v>
      </c>
      <c r="H2759" s="68" t="s">
        <v>1981</v>
      </c>
      <c r="I2759" s="68">
        <v>7</v>
      </c>
      <c r="J2759" s="68" t="s">
        <v>2267</v>
      </c>
      <c r="K2759" s="68">
        <v>1.9</v>
      </c>
      <c r="L2759" s="68">
        <v>0.4</v>
      </c>
      <c r="M2759" s="68" t="s">
        <v>1960</v>
      </c>
      <c r="N2759" s="143">
        <f>IF(対応ガラス検索!$E$2="-","",IF(対応ガラス検索!$E$2&gt;=K2759,MAX($N$2:N2758)+1,""))</f>
        <v>2758</v>
      </c>
      <c r="O2759" s="143">
        <f>IF(対応ガラス検索!$E$2="-","",IF(L2759&lt;=0.65,MAX($O$2:O2758)+1,""))</f>
        <v>2758</v>
      </c>
      <c r="P2759" s="144"/>
      <c r="Q2759" s="145"/>
    </row>
    <row r="2760" spans="1:17" x14ac:dyDescent="0.4">
      <c r="A2760" s="68">
        <v>2759</v>
      </c>
      <c r="B2760" s="68" t="s">
        <v>2295</v>
      </c>
      <c r="C2760" s="68" t="s">
        <v>2239</v>
      </c>
      <c r="D2760" s="68" t="s">
        <v>2241</v>
      </c>
      <c r="E2760" s="68" t="s">
        <v>1958</v>
      </c>
      <c r="F2760" s="68" t="s">
        <v>1959</v>
      </c>
      <c r="G2760" s="68" t="s">
        <v>1980</v>
      </c>
      <c r="H2760" s="68" t="s">
        <v>1981</v>
      </c>
      <c r="I2760" s="68">
        <v>8</v>
      </c>
      <c r="J2760" s="68" t="s">
        <v>2267</v>
      </c>
      <c r="K2760" s="68">
        <v>1.7</v>
      </c>
      <c r="L2760" s="68">
        <v>0.4</v>
      </c>
      <c r="M2760" s="68" t="s">
        <v>1960</v>
      </c>
      <c r="N2760" s="143">
        <f>IF(対応ガラス検索!$E$2="-","",IF(対応ガラス検索!$E$2&gt;=K2760,MAX($N$2:N2759)+1,""))</f>
        <v>2759</v>
      </c>
      <c r="O2760" s="143">
        <f>IF(対応ガラス検索!$E$2="-","",IF(L2760&lt;=0.65,MAX($O$2:O2759)+1,""))</f>
        <v>2759</v>
      </c>
      <c r="P2760" s="144"/>
      <c r="Q2760" s="145"/>
    </row>
    <row r="2761" spans="1:17" x14ac:dyDescent="0.4">
      <c r="A2761" s="68">
        <v>2760</v>
      </c>
      <c r="B2761" s="68" t="s">
        <v>2295</v>
      </c>
      <c r="C2761" s="68" t="s">
        <v>2239</v>
      </c>
      <c r="D2761" s="68" t="s">
        <v>2241</v>
      </c>
      <c r="E2761" s="68" t="s">
        <v>1958</v>
      </c>
      <c r="F2761" s="68" t="s">
        <v>1959</v>
      </c>
      <c r="G2761" s="68" t="s">
        <v>1980</v>
      </c>
      <c r="H2761" s="68" t="s">
        <v>1981</v>
      </c>
      <c r="I2761" s="68">
        <v>9</v>
      </c>
      <c r="J2761" s="68" t="s">
        <v>2267</v>
      </c>
      <c r="K2761" s="68">
        <v>1.6</v>
      </c>
      <c r="L2761" s="68">
        <v>0.4</v>
      </c>
      <c r="M2761" s="68" t="s">
        <v>1960</v>
      </c>
      <c r="N2761" s="143">
        <f>IF(対応ガラス検索!$E$2="-","",IF(対応ガラス検索!$E$2&gt;=K2761,MAX($N$2:N2760)+1,""))</f>
        <v>2760</v>
      </c>
      <c r="O2761" s="143">
        <f>IF(対応ガラス検索!$E$2="-","",IF(L2761&lt;=0.65,MAX($O$2:O2760)+1,""))</f>
        <v>2760</v>
      </c>
      <c r="P2761" s="144"/>
      <c r="Q2761" s="145"/>
    </row>
    <row r="2762" spans="1:17" x14ac:dyDescent="0.4">
      <c r="A2762" s="68">
        <v>2761</v>
      </c>
      <c r="B2762" s="68" t="s">
        <v>2295</v>
      </c>
      <c r="C2762" s="68" t="s">
        <v>2239</v>
      </c>
      <c r="D2762" s="68" t="s">
        <v>2241</v>
      </c>
      <c r="E2762" s="68" t="s">
        <v>1958</v>
      </c>
      <c r="F2762" s="68" t="s">
        <v>1959</v>
      </c>
      <c r="G2762" s="68" t="s">
        <v>1980</v>
      </c>
      <c r="H2762" s="68" t="s">
        <v>1981</v>
      </c>
      <c r="I2762" s="68">
        <v>10</v>
      </c>
      <c r="J2762" s="68" t="s">
        <v>2267</v>
      </c>
      <c r="K2762" s="142">
        <v>1.5</v>
      </c>
      <c r="L2762" s="68">
        <v>0.4</v>
      </c>
      <c r="M2762" s="68" t="s">
        <v>1960</v>
      </c>
      <c r="N2762" s="143">
        <f>IF(対応ガラス検索!$E$2="-","",IF(対応ガラス検索!$E$2&gt;=K2762,MAX($N$2:N2761)+1,""))</f>
        <v>2761</v>
      </c>
      <c r="O2762" s="143">
        <f>IF(対応ガラス検索!$E$2="-","",IF(L2762&lt;=0.65,MAX($O$2:O2761)+1,""))</f>
        <v>2761</v>
      </c>
      <c r="P2762" s="144"/>
      <c r="Q2762" s="145"/>
    </row>
    <row r="2763" spans="1:17" x14ac:dyDescent="0.4">
      <c r="A2763" s="68">
        <v>2762</v>
      </c>
      <c r="B2763" s="68" t="s">
        <v>2295</v>
      </c>
      <c r="C2763" s="68" t="s">
        <v>2239</v>
      </c>
      <c r="D2763" s="68" t="s">
        <v>2241</v>
      </c>
      <c r="E2763" s="68" t="s">
        <v>1958</v>
      </c>
      <c r="F2763" s="68" t="s">
        <v>1959</v>
      </c>
      <c r="G2763" s="68" t="s">
        <v>1980</v>
      </c>
      <c r="H2763" s="68" t="s">
        <v>1981</v>
      </c>
      <c r="I2763" s="68">
        <v>11</v>
      </c>
      <c r="J2763" s="68" t="s">
        <v>2267</v>
      </c>
      <c r="K2763" s="68">
        <v>1.4</v>
      </c>
      <c r="L2763" s="68">
        <v>0.4</v>
      </c>
      <c r="M2763" s="68" t="s">
        <v>1960</v>
      </c>
      <c r="N2763" s="143">
        <f>IF(対応ガラス検索!$E$2="-","",IF(対応ガラス検索!$E$2&gt;=K2763,MAX($N$2:N2762)+1,""))</f>
        <v>2762</v>
      </c>
      <c r="O2763" s="143">
        <f>IF(対応ガラス検索!$E$2="-","",IF(L2763&lt;=0.65,MAX($O$2:O2762)+1,""))</f>
        <v>2762</v>
      </c>
      <c r="P2763" s="144"/>
      <c r="Q2763" s="145"/>
    </row>
    <row r="2764" spans="1:17" x14ac:dyDescent="0.4">
      <c r="A2764" s="68">
        <v>2763</v>
      </c>
      <c r="B2764" s="68" t="s">
        <v>2295</v>
      </c>
      <c r="C2764" s="68" t="s">
        <v>2239</v>
      </c>
      <c r="D2764" s="68" t="s">
        <v>2241</v>
      </c>
      <c r="E2764" s="68" t="s">
        <v>1958</v>
      </c>
      <c r="F2764" s="68" t="s">
        <v>1959</v>
      </c>
      <c r="G2764" s="68" t="s">
        <v>1980</v>
      </c>
      <c r="H2764" s="68" t="s">
        <v>1981</v>
      </c>
      <c r="I2764" s="68">
        <v>12</v>
      </c>
      <c r="J2764" s="68" t="s">
        <v>2267</v>
      </c>
      <c r="K2764" s="68">
        <v>1.3</v>
      </c>
      <c r="L2764" s="68">
        <v>0.4</v>
      </c>
      <c r="M2764" s="68" t="s">
        <v>1960</v>
      </c>
      <c r="N2764" s="143">
        <f>IF(対応ガラス検索!$E$2="-","",IF(対応ガラス検索!$E$2&gt;=K2764,MAX($N$2:N2763)+1,""))</f>
        <v>2763</v>
      </c>
      <c r="O2764" s="143">
        <f>IF(対応ガラス検索!$E$2="-","",IF(L2764&lt;=0.65,MAX($O$2:O2763)+1,""))</f>
        <v>2763</v>
      </c>
      <c r="P2764" s="144"/>
      <c r="Q2764" s="145"/>
    </row>
    <row r="2765" spans="1:17" x14ac:dyDescent="0.4">
      <c r="A2765" s="68">
        <v>2764</v>
      </c>
      <c r="B2765" s="68" t="s">
        <v>2295</v>
      </c>
      <c r="C2765" s="68" t="s">
        <v>2239</v>
      </c>
      <c r="D2765" s="68" t="s">
        <v>2241</v>
      </c>
      <c r="E2765" s="68" t="s">
        <v>1958</v>
      </c>
      <c r="F2765" s="68" t="s">
        <v>1959</v>
      </c>
      <c r="G2765" s="68" t="s">
        <v>1980</v>
      </c>
      <c r="H2765" s="68" t="s">
        <v>1981</v>
      </c>
      <c r="I2765" s="68">
        <v>13</v>
      </c>
      <c r="J2765" s="68" t="s">
        <v>2267</v>
      </c>
      <c r="K2765" s="68">
        <v>1.2</v>
      </c>
      <c r="L2765" s="68">
        <v>0.4</v>
      </c>
      <c r="M2765" s="68" t="s">
        <v>1960</v>
      </c>
      <c r="N2765" s="143">
        <f>IF(対応ガラス検索!$E$2="-","",IF(対応ガラス検索!$E$2&gt;=K2765,MAX($N$2:N2764)+1,""))</f>
        <v>2764</v>
      </c>
      <c r="O2765" s="143">
        <f>IF(対応ガラス検索!$E$2="-","",IF(L2765&lt;=0.65,MAX($O$2:O2764)+1,""))</f>
        <v>2764</v>
      </c>
      <c r="P2765" s="144"/>
      <c r="Q2765" s="145"/>
    </row>
    <row r="2766" spans="1:17" x14ac:dyDescent="0.4">
      <c r="A2766" s="68">
        <v>2765</v>
      </c>
      <c r="B2766" s="68" t="s">
        <v>2295</v>
      </c>
      <c r="C2766" s="68" t="s">
        <v>2239</v>
      </c>
      <c r="D2766" s="68" t="s">
        <v>2241</v>
      </c>
      <c r="E2766" s="68" t="s">
        <v>1958</v>
      </c>
      <c r="F2766" s="68" t="s">
        <v>1959</v>
      </c>
      <c r="G2766" s="68" t="s">
        <v>1980</v>
      </c>
      <c r="H2766" s="68" t="s">
        <v>1981</v>
      </c>
      <c r="I2766" s="68">
        <v>14</v>
      </c>
      <c r="J2766" s="68" t="s">
        <v>2267</v>
      </c>
      <c r="K2766" s="68">
        <v>1.2</v>
      </c>
      <c r="L2766" s="68">
        <v>0.4</v>
      </c>
      <c r="M2766" s="68" t="s">
        <v>1960</v>
      </c>
      <c r="N2766" s="143">
        <f>IF(対応ガラス検索!$E$2="-","",IF(対応ガラス検索!$E$2&gt;=K2766,MAX($N$2:N2765)+1,""))</f>
        <v>2765</v>
      </c>
      <c r="O2766" s="143">
        <f>IF(対応ガラス検索!$E$2="-","",IF(L2766&lt;=0.65,MAX($O$2:O2765)+1,""))</f>
        <v>2765</v>
      </c>
      <c r="P2766" s="144"/>
      <c r="Q2766" s="145"/>
    </row>
    <row r="2767" spans="1:17" x14ac:dyDescent="0.4">
      <c r="A2767" s="68">
        <v>2766</v>
      </c>
      <c r="B2767" s="68" t="s">
        <v>2295</v>
      </c>
      <c r="C2767" s="68" t="s">
        <v>2239</v>
      </c>
      <c r="D2767" s="68" t="s">
        <v>2241</v>
      </c>
      <c r="E2767" s="68" t="s">
        <v>1958</v>
      </c>
      <c r="F2767" s="68" t="s">
        <v>1959</v>
      </c>
      <c r="G2767" s="68" t="s">
        <v>1980</v>
      </c>
      <c r="H2767" s="68" t="s">
        <v>1981</v>
      </c>
      <c r="I2767" s="68">
        <v>15</v>
      </c>
      <c r="J2767" s="68" t="s">
        <v>2267</v>
      </c>
      <c r="K2767" s="68">
        <v>1.2</v>
      </c>
      <c r="L2767" s="68">
        <v>0.39</v>
      </c>
      <c r="M2767" s="68" t="s">
        <v>1960</v>
      </c>
      <c r="N2767" s="143">
        <f>IF(対応ガラス検索!$E$2="-","",IF(対応ガラス検索!$E$2&gt;=K2767,MAX($N$2:N2766)+1,""))</f>
        <v>2766</v>
      </c>
      <c r="O2767" s="143">
        <f>IF(対応ガラス検索!$E$2="-","",IF(L2767&lt;=0.65,MAX($O$2:O2766)+1,""))</f>
        <v>2766</v>
      </c>
      <c r="P2767" s="144"/>
      <c r="Q2767" s="145"/>
    </row>
    <row r="2768" spans="1:17" x14ac:dyDescent="0.4">
      <c r="A2768" s="68">
        <v>2767</v>
      </c>
      <c r="B2768" s="68" t="s">
        <v>2295</v>
      </c>
      <c r="C2768" s="68" t="s">
        <v>2239</v>
      </c>
      <c r="D2768" s="68" t="s">
        <v>2242</v>
      </c>
      <c r="E2768" s="68" t="s">
        <v>1958</v>
      </c>
      <c r="F2768" s="68" t="s">
        <v>1959</v>
      </c>
      <c r="G2768" s="68" t="s">
        <v>1985</v>
      </c>
      <c r="H2768" s="68" t="s">
        <v>1986</v>
      </c>
      <c r="I2768" s="68">
        <v>6</v>
      </c>
      <c r="J2768" s="68" t="s">
        <v>2296</v>
      </c>
      <c r="K2768" s="68">
        <v>2.5</v>
      </c>
      <c r="L2768" s="68">
        <v>0.4</v>
      </c>
      <c r="M2768" s="68" t="s">
        <v>1960</v>
      </c>
      <c r="N2768" s="143">
        <f>IF(対応ガラス検索!$E$2="-","",IF(対応ガラス検索!$E$2&gt;=K2768,MAX($N$2:N2767)+1,""))</f>
        <v>2767</v>
      </c>
      <c r="O2768" s="143">
        <f>IF(対応ガラス検索!$E$2="-","",IF(L2768&lt;=0.65,MAX($O$2:O2767)+1,""))</f>
        <v>2767</v>
      </c>
      <c r="P2768" s="144"/>
      <c r="Q2768" s="145"/>
    </row>
    <row r="2769" spans="1:17" x14ac:dyDescent="0.4">
      <c r="A2769" s="68">
        <v>2768</v>
      </c>
      <c r="B2769" s="68" t="s">
        <v>2295</v>
      </c>
      <c r="C2769" s="68" t="s">
        <v>2239</v>
      </c>
      <c r="D2769" s="68" t="s">
        <v>2242</v>
      </c>
      <c r="E2769" s="68" t="s">
        <v>1958</v>
      </c>
      <c r="F2769" s="68" t="s">
        <v>1959</v>
      </c>
      <c r="G2769" s="68" t="s">
        <v>1985</v>
      </c>
      <c r="H2769" s="68" t="s">
        <v>1986</v>
      </c>
      <c r="I2769" s="68">
        <v>7</v>
      </c>
      <c r="J2769" s="68" t="s">
        <v>2296</v>
      </c>
      <c r="K2769" s="68">
        <v>2.2999999999999998</v>
      </c>
      <c r="L2769" s="68">
        <v>0.4</v>
      </c>
      <c r="M2769" s="68" t="s">
        <v>1960</v>
      </c>
      <c r="N2769" s="143">
        <f>IF(対応ガラス検索!$E$2="-","",IF(対応ガラス検索!$E$2&gt;=K2769,MAX($N$2:N2768)+1,""))</f>
        <v>2768</v>
      </c>
      <c r="O2769" s="143">
        <f>IF(対応ガラス検索!$E$2="-","",IF(L2769&lt;=0.65,MAX($O$2:O2768)+1,""))</f>
        <v>2768</v>
      </c>
      <c r="P2769" s="144"/>
      <c r="Q2769" s="145"/>
    </row>
    <row r="2770" spans="1:17" x14ac:dyDescent="0.4">
      <c r="A2770" s="68">
        <v>2769</v>
      </c>
      <c r="B2770" s="68" t="s">
        <v>2295</v>
      </c>
      <c r="C2770" s="68" t="s">
        <v>2239</v>
      </c>
      <c r="D2770" s="68" t="s">
        <v>2242</v>
      </c>
      <c r="E2770" s="68" t="s">
        <v>1958</v>
      </c>
      <c r="F2770" s="68" t="s">
        <v>1959</v>
      </c>
      <c r="G2770" s="68" t="s">
        <v>1985</v>
      </c>
      <c r="H2770" s="68" t="s">
        <v>1986</v>
      </c>
      <c r="I2770" s="68">
        <v>8</v>
      </c>
      <c r="J2770" s="68" t="s">
        <v>2296</v>
      </c>
      <c r="K2770" s="68">
        <v>2.1</v>
      </c>
      <c r="L2770" s="68">
        <v>0.4</v>
      </c>
      <c r="M2770" s="68" t="s">
        <v>1960</v>
      </c>
      <c r="N2770" s="143">
        <f>IF(対応ガラス検索!$E$2="-","",IF(対応ガラス検索!$E$2&gt;=K2770,MAX($N$2:N2769)+1,""))</f>
        <v>2769</v>
      </c>
      <c r="O2770" s="143">
        <f>IF(対応ガラス検索!$E$2="-","",IF(L2770&lt;=0.65,MAX($O$2:O2769)+1,""))</f>
        <v>2769</v>
      </c>
      <c r="P2770" s="144"/>
      <c r="Q2770" s="145"/>
    </row>
    <row r="2771" spans="1:17" x14ac:dyDescent="0.4">
      <c r="A2771" s="68">
        <v>2770</v>
      </c>
      <c r="B2771" s="68" t="s">
        <v>2295</v>
      </c>
      <c r="C2771" s="68" t="s">
        <v>2239</v>
      </c>
      <c r="D2771" s="68" t="s">
        <v>2242</v>
      </c>
      <c r="E2771" s="68" t="s">
        <v>1958</v>
      </c>
      <c r="F2771" s="68" t="s">
        <v>1959</v>
      </c>
      <c r="G2771" s="68" t="s">
        <v>1985</v>
      </c>
      <c r="H2771" s="68" t="s">
        <v>1986</v>
      </c>
      <c r="I2771" s="68">
        <v>9</v>
      </c>
      <c r="J2771" s="68" t="s">
        <v>2296</v>
      </c>
      <c r="K2771" s="68">
        <v>2</v>
      </c>
      <c r="L2771" s="68">
        <v>0.4</v>
      </c>
      <c r="M2771" s="68" t="s">
        <v>1960</v>
      </c>
      <c r="N2771" s="143">
        <f>IF(対応ガラス検索!$E$2="-","",IF(対応ガラス検索!$E$2&gt;=K2771,MAX($N$2:N2770)+1,""))</f>
        <v>2770</v>
      </c>
      <c r="O2771" s="143">
        <f>IF(対応ガラス検索!$E$2="-","",IF(L2771&lt;=0.65,MAX($O$2:O2770)+1,""))</f>
        <v>2770</v>
      </c>
      <c r="P2771" s="144"/>
      <c r="Q2771" s="145"/>
    </row>
    <row r="2772" spans="1:17" x14ac:dyDescent="0.4">
      <c r="A2772" s="68">
        <v>2771</v>
      </c>
      <c r="B2772" s="68" t="s">
        <v>2295</v>
      </c>
      <c r="C2772" s="68" t="s">
        <v>2239</v>
      </c>
      <c r="D2772" s="68" t="s">
        <v>2242</v>
      </c>
      <c r="E2772" s="68" t="s">
        <v>1958</v>
      </c>
      <c r="F2772" s="68" t="s">
        <v>1959</v>
      </c>
      <c r="G2772" s="68" t="s">
        <v>1985</v>
      </c>
      <c r="H2772" s="68" t="s">
        <v>1986</v>
      </c>
      <c r="I2772" s="68">
        <v>10</v>
      </c>
      <c r="J2772" s="68" t="s">
        <v>2296</v>
      </c>
      <c r="K2772" s="68">
        <v>1.8</v>
      </c>
      <c r="L2772" s="68">
        <v>0.4</v>
      </c>
      <c r="M2772" s="68" t="s">
        <v>1960</v>
      </c>
      <c r="N2772" s="143">
        <f>IF(対応ガラス検索!$E$2="-","",IF(対応ガラス検索!$E$2&gt;=K2772,MAX($N$2:N2771)+1,""))</f>
        <v>2771</v>
      </c>
      <c r="O2772" s="143">
        <f>IF(対応ガラス検索!$E$2="-","",IF(L2772&lt;=0.65,MAX($O$2:O2771)+1,""))</f>
        <v>2771</v>
      </c>
      <c r="P2772" s="144"/>
      <c r="Q2772" s="145"/>
    </row>
    <row r="2773" spans="1:17" x14ac:dyDescent="0.4">
      <c r="A2773" s="68">
        <v>2772</v>
      </c>
      <c r="B2773" s="68" t="s">
        <v>2295</v>
      </c>
      <c r="C2773" s="68" t="s">
        <v>2239</v>
      </c>
      <c r="D2773" s="68" t="s">
        <v>2242</v>
      </c>
      <c r="E2773" s="68" t="s">
        <v>1958</v>
      </c>
      <c r="F2773" s="68" t="s">
        <v>1959</v>
      </c>
      <c r="G2773" s="68" t="s">
        <v>1985</v>
      </c>
      <c r="H2773" s="68" t="s">
        <v>1986</v>
      </c>
      <c r="I2773" s="68">
        <v>11</v>
      </c>
      <c r="J2773" s="68" t="s">
        <v>2296</v>
      </c>
      <c r="K2773" s="68">
        <v>1.7</v>
      </c>
      <c r="L2773" s="68">
        <v>0.4</v>
      </c>
      <c r="M2773" s="68" t="s">
        <v>1960</v>
      </c>
      <c r="N2773" s="143">
        <f>IF(対応ガラス検索!$E$2="-","",IF(対応ガラス検索!$E$2&gt;=K2773,MAX($N$2:N2772)+1,""))</f>
        <v>2772</v>
      </c>
      <c r="O2773" s="143">
        <f>IF(対応ガラス検索!$E$2="-","",IF(L2773&lt;=0.65,MAX($O$2:O2772)+1,""))</f>
        <v>2772</v>
      </c>
      <c r="P2773" s="144"/>
      <c r="Q2773" s="145"/>
    </row>
    <row r="2774" spans="1:17" x14ac:dyDescent="0.4">
      <c r="A2774" s="68">
        <v>2773</v>
      </c>
      <c r="B2774" s="68" t="s">
        <v>2295</v>
      </c>
      <c r="C2774" s="68" t="s">
        <v>2239</v>
      </c>
      <c r="D2774" s="68" t="s">
        <v>2242</v>
      </c>
      <c r="E2774" s="68" t="s">
        <v>1958</v>
      </c>
      <c r="F2774" s="68" t="s">
        <v>1959</v>
      </c>
      <c r="G2774" s="68" t="s">
        <v>1985</v>
      </c>
      <c r="H2774" s="68" t="s">
        <v>1986</v>
      </c>
      <c r="I2774" s="68">
        <v>12</v>
      </c>
      <c r="J2774" s="68" t="s">
        <v>2296</v>
      </c>
      <c r="K2774" s="68">
        <v>1.6</v>
      </c>
      <c r="L2774" s="68">
        <v>0.4</v>
      </c>
      <c r="M2774" s="68" t="s">
        <v>1960</v>
      </c>
      <c r="N2774" s="143">
        <f>IF(対応ガラス検索!$E$2="-","",IF(対応ガラス検索!$E$2&gt;=K2774,MAX($N$2:N2773)+1,""))</f>
        <v>2773</v>
      </c>
      <c r="O2774" s="143">
        <f>IF(対応ガラス検索!$E$2="-","",IF(L2774&lt;=0.65,MAX($O$2:O2773)+1,""))</f>
        <v>2773</v>
      </c>
      <c r="P2774" s="144"/>
      <c r="Q2774" s="145"/>
    </row>
    <row r="2775" spans="1:17" x14ac:dyDescent="0.4">
      <c r="A2775" s="68">
        <v>2774</v>
      </c>
      <c r="B2775" s="68" t="s">
        <v>2295</v>
      </c>
      <c r="C2775" s="68" t="s">
        <v>2239</v>
      </c>
      <c r="D2775" s="68" t="s">
        <v>2242</v>
      </c>
      <c r="E2775" s="68" t="s">
        <v>1958</v>
      </c>
      <c r="F2775" s="68" t="s">
        <v>1959</v>
      </c>
      <c r="G2775" s="68" t="s">
        <v>1985</v>
      </c>
      <c r="H2775" s="68" t="s">
        <v>1986</v>
      </c>
      <c r="I2775" s="68">
        <v>13</v>
      </c>
      <c r="J2775" s="68" t="s">
        <v>2296</v>
      </c>
      <c r="K2775" s="68">
        <v>1.6</v>
      </c>
      <c r="L2775" s="68">
        <v>0.4</v>
      </c>
      <c r="M2775" s="68" t="s">
        <v>1960</v>
      </c>
      <c r="N2775" s="143">
        <f>IF(対応ガラス検索!$E$2="-","",IF(対応ガラス検索!$E$2&gt;=K2775,MAX($N$2:N2774)+1,""))</f>
        <v>2774</v>
      </c>
      <c r="O2775" s="143">
        <f>IF(対応ガラス検索!$E$2="-","",IF(L2775&lt;=0.65,MAX($O$2:O2774)+1,""))</f>
        <v>2774</v>
      </c>
      <c r="P2775" s="144"/>
      <c r="Q2775" s="145"/>
    </row>
    <row r="2776" spans="1:17" x14ac:dyDescent="0.4">
      <c r="A2776" s="68">
        <v>2775</v>
      </c>
      <c r="B2776" s="68" t="s">
        <v>2295</v>
      </c>
      <c r="C2776" s="68" t="s">
        <v>2239</v>
      </c>
      <c r="D2776" s="68" t="s">
        <v>2242</v>
      </c>
      <c r="E2776" s="68" t="s">
        <v>1958</v>
      </c>
      <c r="F2776" s="68" t="s">
        <v>1959</v>
      </c>
      <c r="G2776" s="68" t="s">
        <v>1985</v>
      </c>
      <c r="H2776" s="68" t="s">
        <v>1986</v>
      </c>
      <c r="I2776" s="68">
        <v>6</v>
      </c>
      <c r="J2776" s="68" t="s">
        <v>2267</v>
      </c>
      <c r="K2776" s="142">
        <v>2</v>
      </c>
      <c r="L2776" s="68">
        <v>0.4</v>
      </c>
      <c r="M2776" s="68" t="s">
        <v>1960</v>
      </c>
      <c r="N2776" s="143">
        <f>IF(対応ガラス検索!$E$2="-","",IF(対応ガラス検索!$E$2&gt;=K2776,MAX($N$2:N2775)+1,""))</f>
        <v>2775</v>
      </c>
      <c r="O2776" s="143">
        <f>IF(対応ガラス検索!$E$2="-","",IF(L2776&lt;=0.65,MAX($O$2:O2775)+1,""))</f>
        <v>2775</v>
      </c>
      <c r="P2776" s="144"/>
      <c r="Q2776" s="145"/>
    </row>
    <row r="2777" spans="1:17" x14ac:dyDescent="0.4">
      <c r="A2777" s="68">
        <v>2776</v>
      </c>
      <c r="B2777" s="68" t="s">
        <v>2295</v>
      </c>
      <c r="C2777" s="68" t="s">
        <v>2239</v>
      </c>
      <c r="D2777" s="68" t="s">
        <v>2242</v>
      </c>
      <c r="E2777" s="68" t="s">
        <v>1958</v>
      </c>
      <c r="F2777" s="68" t="s">
        <v>1959</v>
      </c>
      <c r="G2777" s="68" t="s">
        <v>1985</v>
      </c>
      <c r="H2777" s="68" t="s">
        <v>1986</v>
      </c>
      <c r="I2777" s="68">
        <v>7</v>
      </c>
      <c r="J2777" s="68" t="s">
        <v>2267</v>
      </c>
      <c r="K2777" s="142">
        <v>1.9</v>
      </c>
      <c r="L2777" s="68">
        <v>0.4</v>
      </c>
      <c r="M2777" s="68" t="s">
        <v>1960</v>
      </c>
      <c r="N2777" s="143">
        <f>IF(対応ガラス検索!$E$2="-","",IF(対応ガラス検索!$E$2&gt;=K2777,MAX($N$2:N2776)+1,""))</f>
        <v>2776</v>
      </c>
      <c r="O2777" s="143">
        <f>IF(対応ガラス検索!$E$2="-","",IF(L2777&lt;=0.65,MAX($O$2:O2776)+1,""))</f>
        <v>2776</v>
      </c>
      <c r="P2777" s="144"/>
      <c r="Q2777" s="145"/>
    </row>
    <row r="2778" spans="1:17" x14ac:dyDescent="0.4">
      <c r="A2778" s="68">
        <v>2777</v>
      </c>
      <c r="B2778" s="68" t="s">
        <v>2295</v>
      </c>
      <c r="C2778" s="68" t="s">
        <v>2239</v>
      </c>
      <c r="D2778" s="68" t="s">
        <v>2242</v>
      </c>
      <c r="E2778" s="68" t="s">
        <v>1958</v>
      </c>
      <c r="F2778" s="68" t="s">
        <v>1959</v>
      </c>
      <c r="G2778" s="68" t="s">
        <v>1985</v>
      </c>
      <c r="H2778" s="68" t="s">
        <v>1986</v>
      </c>
      <c r="I2778" s="68">
        <v>8</v>
      </c>
      <c r="J2778" s="68" t="s">
        <v>2267</v>
      </c>
      <c r="K2778" s="68">
        <v>1.7</v>
      </c>
      <c r="L2778" s="68">
        <v>0.4</v>
      </c>
      <c r="M2778" s="68" t="s">
        <v>1960</v>
      </c>
      <c r="N2778" s="143">
        <f>IF(対応ガラス検索!$E$2="-","",IF(対応ガラス検索!$E$2&gt;=K2778,MAX($N$2:N2777)+1,""))</f>
        <v>2777</v>
      </c>
      <c r="O2778" s="143">
        <f>IF(対応ガラス検索!$E$2="-","",IF(L2778&lt;=0.65,MAX($O$2:O2777)+1,""))</f>
        <v>2777</v>
      </c>
      <c r="P2778" s="144"/>
      <c r="Q2778" s="145"/>
    </row>
    <row r="2779" spans="1:17" x14ac:dyDescent="0.4">
      <c r="A2779" s="68">
        <v>2778</v>
      </c>
      <c r="B2779" s="68" t="s">
        <v>2295</v>
      </c>
      <c r="C2779" s="68" t="s">
        <v>2239</v>
      </c>
      <c r="D2779" s="68" t="s">
        <v>2242</v>
      </c>
      <c r="E2779" s="68" t="s">
        <v>1958</v>
      </c>
      <c r="F2779" s="68" t="s">
        <v>1959</v>
      </c>
      <c r="G2779" s="68" t="s">
        <v>1985</v>
      </c>
      <c r="H2779" s="68" t="s">
        <v>1986</v>
      </c>
      <c r="I2779" s="68">
        <v>9</v>
      </c>
      <c r="J2779" s="68" t="s">
        <v>2267</v>
      </c>
      <c r="K2779" s="68">
        <v>1.6</v>
      </c>
      <c r="L2779" s="68">
        <v>0.4</v>
      </c>
      <c r="M2779" s="68" t="s">
        <v>1960</v>
      </c>
      <c r="N2779" s="143">
        <f>IF(対応ガラス検索!$E$2="-","",IF(対応ガラス検索!$E$2&gt;=K2779,MAX($N$2:N2778)+1,""))</f>
        <v>2778</v>
      </c>
      <c r="O2779" s="143">
        <f>IF(対応ガラス検索!$E$2="-","",IF(L2779&lt;=0.65,MAX($O$2:O2778)+1,""))</f>
        <v>2778</v>
      </c>
      <c r="P2779" s="144"/>
      <c r="Q2779" s="145"/>
    </row>
    <row r="2780" spans="1:17" x14ac:dyDescent="0.4">
      <c r="A2780" s="68">
        <v>2779</v>
      </c>
      <c r="B2780" s="68" t="s">
        <v>2295</v>
      </c>
      <c r="C2780" s="68" t="s">
        <v>2239</v>
      </c>
      <c r="D2780" s="68" t="s">
        <v>2242</v>
      </c>
      <c r="E2780" s="68" t="s">
        <v>1958</v>
      </c>
      <c r="F2780" s="68" t="s">
        <v>1959</v>
      </c>
      <c r="G2780" s="68" t="s">
        <v>1985</v>
      </c>
      <c r="H2780" s="68" t="s">
        <v>1986</v>
      </c>
      <c r="I2780" s="68">
        <v>10</v>
      </c>
      <c r="J2780" s="68" t="s">
        <v>2267</v>
      </c>
      <c r="K2780" s="68">
        <v>1.5</v>
      </c>
      <c r="L2780" s="68">
        <v>0.4</v>
      </c>
      <c r="M2780" s="68" t="s">
        <v>1960</v>
      </c>
      <c r="N2780" s="143">
        <f>IF(対応ガラス検索!$E$2="-","",IF(対応ガラス検索!$E$2&gt;=K2780,MAX($N$2:N2779)+1,""))</f>
        <v>2779</v>
      </c>
      <c r="O2780" s="143">
        <f>IF(対応ガラス検索!$E$2="-","",IF(L2780&lt;=0.65,MAX($O$2:O2779)+1,""))</f>
        <v>2779</v>
      </c>
      <c r="P2780" s="144"/>
      <c r="Q2780" s="145"/>
    </row>
    <row r="2781" spans="1:17" x14ac:dyDescent="0.4">
      <c r="A2781" s="68">
        <v>2780</v>
      </c>
      <c r="B2781" s="68" t="s">
        <v>2295</v>
      </c>
      <c r="C2781" s="68" t="s">
        <v>2239</v>
      </c>
      <c r="D2781" s="68" t="s">
        <v>2242</v>
      </c>
      <c r="E2781" s="68" t="s">
        <v>1958</v>
      </c>
      <c r="F2781" s="68" t="s">
        <v>1959</v>
      </c>
      <c r="G2781" s="68" t="s">
        <v>1985</v>
      </c>
      <c r="H2781" s="68" t="s">
        <v>1986</v>
      </c>
      <c r="I2781" s="68">
        <v>11</v>
      </c>
      <c r="J2781" s="68" t="s">
        <v>2267</v>
      </c>
      <c r="K2781" s="68">
        <v>1.4</v>
      </c>
      <c r="L2781" s="68">
        <v>0.4</v>
      </c>
      <c r="M2781" s="68" t="s">
        <v>1960</v>
      </c>
      <c r="N2781" s="143">
        <f>IF(対応ガラス検索!$E$2="-","",IF(対応ガラス検索!$E$2&gt;=K2781,MAX($N$2:N2780)+1,""))</f>
        <v>2780</v>
      </c>
      <c r="O2781" s="143">
        <f>IF(対応ガラス検索!$E$2="-","",IF(L2781&lt;=0.65,MAX($O$2:O2780)+1,""))</f>
        <v>2780</v>
      </c>
      <c r="P2781" s="144"/>
      <c r="Q2781" s="145"/>
    </row>
    <row r="2782" spans="1:17" x14ac:dyDescent="0.4">
      <c r="A2782" s="68">
        <v>2781</v>
      </c>
      <c r="B2782" s="68" t="s">
        <v>2295</v>
      </c>
      <c r="C2782" s="68" t="s">
        <v>2239</v>
      </c>
      <c r="D2782" s="68" t="s">
        <v>2242</v>
      </c>
      <c r="E2782" s="68" t="s">
        <v>1958</v>
      </c>
      <c r="F2782" s="68" t="s">
        <v>1959</v>
      </c>
      <c r="G2782" s="68" t="s">
        <v>1985</v>
      </c>
      <c r="H2782" s="68" t="s">
        <v>1986</v>
      </c>
      <c r="I2782" s="68">
        <v>12</v>
      </c>
      <c r="J2782" s="68" t="s">
        <v>2267</v>
      </c>
      <c r="K2782" s="68">
        <v>1.3</v>
      </c>
      <c r="L2782" s="68">
        <v>0.4</v>
      </c>
      <c r="M2782" s="68" t="s">
        <v>1960</v>
      </c>
      <c r="N2782" s="143">
        <f>IF(対応ガラス検索!$E$2="-","",IF(対応ガラス検索!$E$2&gt;=K2782,MAX($N$2:N2781)+1,""))</f>
        <v>2781</v>
      </c>
      <c r="O2782" s="143">
        <f>IF(対応ガラス検索!$E$2="-","",IF(L2782&lt;=0.65,MAX($O$2:O2781)+1,""))</f>
        <v>2781</v>
      </c>
      <c r="P2782" s="144"/>
      <c r="Q2782" s="145"/>
    </row>
    <row r="2783" spans="1:17" x14ac:dyDescent="0.4">
      <c r="A2783" s="68">
        <v>2782</v>
      </c>
      <c r="B2783" s="68" t="s">
        <v>2295</v>
      </c>
      <c r="C2783" s="68" t="s">
        <v>2239</v>
      </c>
      <c r="D2783" s="68" t="s">
        <v>2242</v>
      </c>
      <c r="E2783" s="68" t="s">
        <v>1958</v>
      </c>
      <c r="F2783" s="68" t="s">
        <v>1959</v>
      </c>
      <c r="G2783" s="68" t="s">
        <v>1985</v>
      </c>
      <c r="H2783" s="68" t="s">
        <v>1986</v>
      </c>
      <c r="I2783" s="68">
        <v>13</v>
      </c>
      <c r="J2783" s="68" t="s">
        <v>2267</v>
      </c>
      <c r="K2783" s="68">
        <v>1.2</v>
      </c>
      <c r="L2783" s="68">
        <v>0.4</v>
      </c>
      <c r="M2783" s="68" t="s">
        <v>1960</v>
      </c>
      <c r="N2783" s="143">
        <f>IF(対応ガラス検索!$E$2="-","",IF(対応ガラス検索!$E$2&gt;=K2783,MAX($N$2:N2782)+1,""))</f>
        <v>2782</v>
      </c>
      <c r="O2783" s="143">
        <f>IF(対応ガラス検索!$E$2="-","",IF(L2783&lt;=0.65,MAX($O$2:O2782)+1,""))</f>
        <v>2782</v>
      </c>
      <c r="P2783" s="144"/>
      <c r="Q2783" s="145"/>
    </row>
    <row r="2784" spans="1:17" x14ac:dyDescent="0.4">
      <c r="A2784" s="68">
        <v>2783</v>
      </c>
      <c r="B2784" s="68" t="s">
        <v>2295</v>
      </c>
      <c r="C2784" s="68" t="s">
        <v>2239</v>
      </c>
      <c r="D2784" s="68" t="s">
        <v>2249</v>
      </c>
      <c r="E2784" s="68" t="s">
        <v>1962</v>
      </c>
      <c r="F2784" s="68" t="s">
        <v>1963</v>
      </c>
      <c r="G2784" s="68" t="s">
        <v>1980</v>
      </c>
      <c r="H2784" s="68" t="s">
        <v>1981</v>
      </c>
      <c r="I2784" s="68">
        <v>7</v>
      </c>
      <c r="J2784" s="68" t="s">
        <v>2296</v>
      </c>
      <c r="K2784" s="68">
        <v>2.2999999999999998</v>
      </c>
      <c r="L2784" s="68">
        <v>0.41</v>
      </c>
      <c r="M2784" s="68" t="s">
        <v>1960</v>
      </c>
      <c r="N2784" s="143">
        <f>IF(対応ガラス検索!$E$2="-","",IF(対応ガラス検索!$E$2&gt;=K2784,MAX($N$2:N2783)+1,""))</f>
        <v>2783</v>
      </c>
      <c r="O2784" s="143">
        <f>IF(対応ガラス検索!$E$2="-","",IF(L2784&lt;=0.65,MAX($O$2:O2783)+1,""))</f>
        <v>2783</v>
      </c>
      <c r="P2784" s="144"/>
      <c r="Q2784" s="145"/>
    </row>
    <row r="2785" spans="1:17" x14ac:dyDescent="0.4">
      <c r="A2785" s="68">
        <v>2784</v>
      </c>
      <c r="B2785" s="68" t="s">
        <v>2295</v>
      </c>
      <c r="C2785" s="68" t="s">
        <v>2239</v>
      </c>
      <c r="D2785" s="68" t="s">
        <v>2249</v>
      </c>
      <c r="E2785" s="68" t="s">
        <v>1962</v>
      </c>
      <c r="F2785" s="68" t="s">
        <v>1963</v>
      </c>
      <c r="G2785" s="68" t="s">
        <v>1980</v>
      </c>
      <c r="H2785" s="68" t="s">
        <v>1981</v>
      </c>
      <c r="I2785" s="68">
        <v>8</v>
      </c>
      <c r="J2785" s="68" t="s">
        <v>2296</v>
      </c>
      <c r="K2785" s="68">
        <v>2.1</v>
      </c>
      <c r="L2785" s="68">
        <v>0.41</v>
      </c>
      <c r="M2785" s="68" t="s">
        <v>1960</v>
      </c>
      <c r="N2785" s="143">
        <f>IF(対応ガラス検索!$E$2="-","",IF(対応ガラス検索!$E$2&gt;=K2785,MAX($N$2:N2784)+1,""))</f>
        <v>2784</v>
      </c>
      <c r="O2785" s="143">
        <f>IF(対応ガラス検索!$E$2="-","",IF(L2785&lt;=0.65,MAX($O$2:O2784)+1,""))</f>
        <v>2784</v>
      </c>
      <c r="P2785" s="144"/>
      <c r="Q2785" s="145"/>
    </row>
    <row r="2786" spans="1:17" x14ac:dyDescent="0.4">
      <c r="A2786" s="68">
        <v>2785</v>
      </c>
      <c r="B2786" s="68" t="s">
        <v>2295</v>
      </c>
      <c r="C2786" s="68" t="s">
        <v>2239</v>
      </c>
      <c r="D2786" s="68" t="s">
        <v>2249</v>
      </c>
      <c r="E2786" s="68" t="s">
        <v>1962</v>
      </c>
      <c r="F2786" s="68" t="s">
        <v>1963</v>
      </c>
      <c r="G2786" s="68" t="s">
        <v>1980</v>
      </c>
      <c r="H2786" s="68" t="s">
        <v>1981</v>
      </c>
      <c r="I2786" s="68">
        <v>9</v>
      </c>
      <c r="J2786" s="68" t="s">
        <v>2296</v>
      </c>
      <c r="K2786" s="68">
        <v>2</v>
      </c>
      <c r="L2786" s="68">
        <v>0.41</v>
      </c>
      <c r="M2786" s="68" t="s">
        <v>1960</v>
      </c>
      <c r="N2786" s="143">
        <f>IF(対応ガラス検索!$E$2="-","",IF(対応ガラス検索!$E$2&gt;=K2786,MAX($N$2:N2785)+1,""))</f>
        <v>2785</v>
      </c>
      <c r="O2786" s="143">
        <f>IF(対応ガラス検索!$E$2="-","",IF(L2786&lt;=0.65,MAX($O$2:O2785)+1,""))</f>
        <v>2785</v>
      </c>
      <c r="P2786" s="144"/>
      <c r="Q2786" s="145"/>
    </row>
    <row r="2787" spans="1:17" x14ac:dyDescent="0.4">
      <c r="A2787" s="68">
        <v>2786</v>
      </c>
      <c r="B2787" s="68" t="s">
        <v>2295</v>
      </c>
      <c r="C2787" s="68" t="s">
        <v>2239</v>
      </c>
      <c r="D2787" s="68" t="s">
        <v>2249</v>
      </c>
      <c r="E2787" s="68" t="s">
        <v>1962</v>
      </c>
      <c r="F2787" s="68" t="s">
        <v>1963</v>
      </c>
      <c r="G2787" s="68" t="s">
        <v>1980</v>
      </c>
      <c r="H2787" s="68" t="s">
        <v>1981</v>
      </c>
      <c r="I2787" s="68">
        <v>10</v>
      </c>
      <c r="J2787" s="68" t="s">
        <v>2296</v>
      </c>
      <c r="K2787" s="68">
        <v>1.8</v>
      </c>
      <c r="L2787" s="68">
        <v>0.41</v>
      </c>
      <c r="M2787" s="68" t="s">
        <v>1960</v>
      </c>
      <c r="N2787" s="143">
        <f>IF(対応ガラス検索!$E$2="-","",IF(対応ガラス検索!$E$2&gt;=K2787,MAX($N$2:N2786)+1,""))</f>
        <v>2786</v>
      </c>
      <c r="O2787" s="143">
        <f>IF(対応ガラス検索!$E$2="-","",IF(L2787&lt;=0.65,MAX($O$2:O2786)+1,""))</f>
        <v>2786</v>
      </c>
      <c r="P2787" s="144"/>
      <c r="Q2787" s="145"/>
    </row>
    <row r="2788" spans="1:17" x14ac:dyDescent="0.4">
      <c r="A2788" s="68">
        <v>2787</v>
      </c>
      <c r="B2788" s="68" t="s">
        <v>2295</v>
      </c>
      <c r="C2788" s="68" t="s">
        <v>2239</v>
      </c>
      <c r="D2788" s="68" t="s">
        <v>2249</v>
      </c>
      <c r="E2788" s="68" t="s">
        <v>1962</v>
      </c>
      <c r="F2788" s="68" t="s">
        <v>1963</v>
      </c>
      <c r="G2788" s="68" t="s">
        <v>1980</v>
      </c>
      <c r="H2788" s="68" t="s">
        <v>1981</v>
      </c>
      <c r="I2788" s="68">
        <v>11</v>
      </c>
      <c r="J2788" s="68" t="s">
        <v>2296</v>
      </c>
      <c r="K2788" s="68">
        <v>1.7</v>
      </c>
      <c r="L2788" s="68">
        <v>0.41</v>
      </c>
      <c r="M2788" s="68" t="s">
        <v>1960</v>
      </c>
      <c r="N2788" s="143">
        <f>IF(対応ガラス検索!$E$2="-","",IF(対応ガラス検索!$E$2&gt;=K2788,MAX($N$2:N2787)+1,""))</f>
        <v>2787</v>
      </c>
      <c r="O2788" s="143">
        <f>IF(対応ガラス検索!$E$2="-","",IF(L2788&lt;=0.65,MAX($O$2:O2787)+1,""))</f>
        <v>2787</v>
      </c>
      <c r="P2788" s="144"/>
      <c r="Q2788" s="145"/>
    </row>
    <row r="2789" spans="1:17" x14ac:dyDescent="0.4">
      <c r="A2789" s="68">
        <v>2788</v>
      </c>
      <c r="B2789" s="68" t="s">
        <v>2295</v>
      </c>
      <c r="C2789" s="68" t="s">
        <v>2239</v>
      </c>
      <c r="D2789" s="68" t="s">
        <v>2249</v>
      </c>
      <c r="E2789" s="68" t="s">
        <v>1962</v>
      </c>
      <c r="F2789" s="68" t="s">
        <v>1963</v>
      </c>
      <c r="G2789" s="68" t="s">
        <v>1980</v>
      </c>
      <c r="H2789" s="68" t="s">
        <v>1981</v>
      </c>
      <c r="I2789" s="68">
        <v>12</v>
      </c>
      <c r="J2789" s="68" t="s">
        <v>2296</v>
      </c>
      <c r="K2789" s="142">
        <v>1.6</v>
      </c>
      <c r="L2789" s="68">
        <v>0.41</v>
      </c>
      <c r="M2789" s="68" t="s">
        <v>1960</v>
      </c>
      <c r="N2789" s="143">
        <f>IF(対応ガラス検索!$E$2="-","",IF(対応ガラス検索!$E$2&gt;=K2789,MAX($N$2:N2788)+1,""))</f>
        <v>2788</v>
      </c>
      <c r="O2789" s="143">
        <f>IF(対応ガラス検索!$E$2="-","",IF(L2789&lt;=0.65,MAX($O$2:O2788)+1,""))</f>
        <v>2788</v>
      </c>
      <c r="P2789" s="144"/>
      <c r="Q2789" s="145"/>
    </row>
    <row r="2790" spans="1:17" x14ac:dyDescent="0.4">
      <c r="A2790" s="68">
        <v>2789</v>
      </c>
      <c r="B2790" s="68" t="s">
        <v>2295</v>
      </c>
      <c r="C2790" s="68" t="s">
        <v>2239</v>
      </c>
      <c r="D2790" s="68" t="s">
        <v>2249</v>
      </c>
      <c r="E2790" s="68" t="s">
        <v>1962</v>
      </c>
      <c r="F2790" s="68" t="s">
        <v>1963</v>
      </c>
      <c r="G2790" s="68" t="s">
        <v>1980</v>
      </c>
      <c r="H2790" s="68" t="s">
        <v>1981</v>
      </c>
      <c r="I2790" s="68">
        <v>13</v>
      </c>
      <c r="J2790" s="68" t="s">
        <v>2296</v>
      </c>
      <c r="K2790" s="142">
        <v>1.6</v>
      </c>
      <c r="L2790" s="68">
        <v>0.4</v>
      </c>
      <c r="M2790" s="68" t="s">
        <v>1960</v>
      </c>
      <c r="N2790" s="143">
        <f>IF(対応ガラス検索!$E$2="-","",IF(対応ガラス検索!$E$2&gt;=K2790,MAX($N$2:N2789)+1,""))</f>
        <v>2789</v>
      </c>
      <c r="O2790" s="143">
        <f>IF(対応ガラス検索!$E$2="-","",IF(L2790&lt;=0.65,MAX($O$2:O2789)+1,""))</f>
        <v>2789</v>
      </c>
      <c r="P2790" s="144"/>
      <c r="Q2790" s="145"/>
    </row>
    <row r="2791" spans="1:17" x14ac:dyDescent="0.4">
      <c r="A2791" s="68">
        <v>2790</v>
      </c>
      <c r="B2791" s="68" t="s">
        <v>2295</v>
      </c>
      <c r="C2791" s="68" t="s">
        <v>2239</v>
      </c>
      <c r="D2791" s="68" t="s">
        <v>2249</v>
      </c>
      <c r="E2791" s="68" t="s">
        <v>1962</v>
      </c>
      <c r="F2791" s="68" t="s">
        <v>1963</v>
      </c>
      <c r="G2791" s="68" t="s">
        <v>1980</v>
      </c>
      <c r="H2791" s="68" t="s">
        <v>1981</v>
      </c>
      <c r="I2791" s="68">
        <v>14</v>
      </c>
      <c r="J2791" s="68" t="s">
        <v>2296</v>
      </c>
      <c r="K2791" s="68">
        <v>1.5</v>
      </c>
      <c r="L2791" s="68">
        <v>0.4</v>
      </c>
      <c r="M2791" s="68" t="s">
        <v>1960</v>
      </c>
      <c r="N2791" s="143">
        <f>IF(対応ガラス検索!$E$2="-","",IF(対応ガラス検索!$E$2&gt;=K2791,MAX($N$2:N2790)+1,""))</f>
        <v>2790</v>
      </c>
      <c r="O2791" s="143">
        <f>IF(対応ガラス検索!$E$2="-","",IF(L2791&lt;=0.65,MAX($O$2:O2790)+1,""))</f>
        <v>2790</v>
      </c>
      <c r="P2791" s="144"/>
      <c r="Q2791" s="145"/>
    </row>
    <row r="2792" spans="1:17" x14ac:dyDescent="0.4">
      <c r="A2792" s="68">
        <v>2791</v>
      </c>
      <c r="B2792" s="68" t="s">
        <v>2295</v>
      </c>
      <c r="C2792" s="68" t="s">
        <v>2239</v>
      </c>
      <c r="D2792" s="68" t="s">
        <v>2249</v>
      </c>
      <c r="E2792" s="68" t="s">
        <v>1962</v>
      </c>
      <c r="F2792" s="68" t="s">
        <v>1963</v>
      </c>
      <c r="G2792" s="68" t="s">
        <v>1980</v>
      </c>
      <c r="H2792" s="68" t="s">
        <v>1981</v>
      </c>
      <c r="I2792" s="68">
        <v>7</v>
      </c>
      <c r="J2792" s="68" t="s">
        <v>2267</v>
      </c>
      <c r="K2792" s="68">
        <v>1.9</v>
      </c>
      <c r="L2792" s="68">
        <v>0.41</v>
      </c>
      <c r="M2792" s="68" t="s">
        <v>1960</v>
      </c>
      <c r="N2792" s="143">
        <f>IF(対応ガラス検索!$E$2="-","",IF(対応ガラス検索!$E$2&gt;=K2792,MAX($N$2:N2791)+1,""))</f>
        <v>2791</v>
      </c>
      <c r="O2792" s="143">
        <f>IF(対応ガラス検索!$E$2="-","",IF(L2792&lt;=0.65,MAX($O$2:O2791)+1,""))</f>
        <v>2791</v>
      </c>
      <c r="P2792" s="144"/>
      <c r="Q2792" s="145"/>
    </row>
    <row r="2793" spans="1:17" x14ac:dyDescent="0.4">
      <c r="A2793" s="68">
        <v>2792</v>
      </c>
      <c r="B2793" s="68" t="s">
        <v>2295</v>
      </c>
      <c r="C2793" s="68" t="s">
        <v>2239</v>
      </c>
      <c r="D2793" s="68" t="s">
        <v>2249</v>
      </c>
      <c r="E2793" s="68" t="s">
        <v>1962</v>
      </c>
      <c r="F2793" s="68" t="s">
        <v>1963</v>
      </c>
      <c r="G2793" s="68" t="s">
        <v>1980</v>
      </c>
      <c r="H2793" s="68" t="s">
        <v>1981</v>
      </c>
      <c r="I2793" s="68">
        <v>8</v>
      </c>
      <c r="J2793" s="68" t="s">
        <v>2267</v>
      </c>
      <c r="K2793" s="68">
        <v>1.7</v>
      </c>
      <c r="L2793" s="68">
        <v>0.41</v>
      </c>
      <c r="M2793" s="68" t="s">
        <v>1960</v>
      </c>
      <c r="N2793" s="143">
        <f>IF(対応ガラス検索!$E$2="-","",IF(対応ガラス検索!$E$2&gt;=K2793,MAX($N$2:N2792)+1,""))</f>
        <v>2792</v>
      </c>
      <c r="O2793" s="143">
        <f>IF(対応ガラス検索!$E$2="-","",IF(L2793&lt;=0.65,MAX($O$2:O2792)+1,""))</f>
        <v>2792</v>
      </c>
      <c r="P2793" s="144"/>
      <c r="Q2793" s="145"/>
    </row>
    <row r="2794" spans="1:17" x14ac:dyDescent="0.4">
      <c r="A2794" s="68">
        <v>2793</v>
      </c>
      <c r="B2794" s="68" t="s">
        <v>2295</v>
      </c>
      <c r="C2794" s="68" t="s">
        <v>2239</v>
      </c>
      <c r="D2794" s="68" t="s">
        <v>2249</v>
      </c>
      <c r="E2794" s="68" t="s">
        <v>1962</v>
      </c>
      <c r="F2794" s="68" t="s">
        <v>1963</v>
      </c>
      <c r="G2794" s="68" t="s">
        <v>1980</v>
      </c>
      <c r="H2794" s="68" t="s">
        <v>1981</v>
      </c>
      <c r="I2794" s="68">
        <v>9</v>
      </c>
      <c r="J2794" s="68" t="s">
        <v>2267</v>
      </c>
      <c r="K2794" s="68">
        <v>1.6</v>
      </c>
      <c r="L2794" s="68">
        <v>0.4</v>
      </c>
      <c r="M2794" s="68" t="s">
        <v>1960</v>
      </c>
      <c r="N2794" s="143">
        <f>IF(対応ガラス検索!$E$2="-","",IF(対応ガラス検索!$E$2&gt;=K2794,MAX($N$2:N2793)+1,""))</f>
        <v>2793</v>
      </c>
      <c r="O2794" s="143">
        <f>IF(対応ガラス検索!$E$2="-","",IF(L2794&lt;=0.65,MAX($O$2:O2793)+1,""))</f>
        <v>2793</v>
      </c>
      <c r="P2794" s="144"/>
      <c r="Q2794" s="145"/>
    </row>
    <row r="2795" spans="1:17" x14ac:dyDescent="0.4">
      <c r="A2795" s="68">
        <v>2794</v>
      </c>
      <c r="B2795" s="68" t="s">
        <v>2295</v>
      </c>
      <c r="C2795" s="68" t="s">
        <v>2239</v>
      </c>
      <c r="D2795" s="68" t="s">
        <v>2249</v>
      </c>
      <c r="E2795" s="68" t="s">
        <v>1962</v>
      </c>
      <c r="F2795" s="68" t="s">
        <v>1963</v>
      </c>
      <c r="G2795" s="68" t="s">
        <v>1980</v>
      </c>
      <c r="H2795" s="68" t="s">
        <v>1981</v>
      </c>
      <c r="I2795" s="68">
        <v>10</v>
      </c>
      <c r="J2795" s="68" t="s">
        <v>2267</v>
      </c>
      <c r="K2795" s="68">
        <v>1.5</v>
      </c>
      <c r="L2795" s="68">
        <v>0.4</v>
      </c>
      <c r="M2795" s="68" t="s">
        <v>1960</v>
      </c>
      <c r="N2795" s="143">
        <f>IF(対応ガラス検索!$E$2="-","",IF(対応ガラス検索!$E$2&gt;=K2795,MAX($N$2:N2794)+1,""))</f>
        <v>2794</v>
      </c>
      <c r="O2795" s="143">
        <f>IF(対応ガラス検索!$E$2="-","",IF(L2795&lt;=0.65,MAX($O$2:O2794)+1,""))</f>
        <v>2794</v>
      </c>
      <c r="P2795" s="144"/>
      <c r="Q2795" s="145"/>
    </row>
    <row r="2796" spans="1:17" x14ac:dyDescent="0.4">
      <c r="A2796" s="68">
        <v>2795</v>
      </c>
      <c r="B2796" s="68" t="s">
        <v>2295</v>
      </c>
      <c r="C2796" s="68" t="s">
        <v>2239</v>
      </c>
      <c r="D2796" s="68" t="s">
        <v>2249</v>
      </c>
      <c r="E2796" s="68" t="s">
        <v>1962</v>
      </c>
      <c r="F2796" s="68" t="s">
        <v>1963</v>
      </c>
      <c r="G2796" s="68" t="s">
        <v>1980</v>
      </c>
      <c r="H2796" s="68" t="s">
        <v>1981</v>
      </c>
      <c r="I2796" s="68">
        <v>11</v>
      </c>
      <c r="J2796" s="68" t="s">
        <v>2267</v>
      </c>
      <c r="K2796" s="68">
        <v>1.4</v>
      </c>
      <c r="L2796" s="68">
        <v>0.4</v>
      </c>
      <c r="M2796" s="68" t="s">
        <v>1960</v>
      </c>
      <c r="N2796" s="143">
        <f>IF(対応ガラス検索!$E$2="-","",IF(対応ガラス検索!$E$2&gt;=K2796,MAX($N$2:N2795)+1,""))</f>
        <v>2795</v>
      </c>
      <c r="O2796" s="143">
        <f>IF(対応ガラス検索!$E$2="-","",IF(L2796&lt;=0.65,MAX($O$2:O2795)+1,""))</f>
        <v>2795</v>
      </c>
      <c r="P2796" s="144"/>
      <c r="Q2796" s="145"/>
    </row>
    <row r="2797" spans="1:17" x14ac:dyDescent="0.4">
      <c r="A2797" s="68">
        <v>2796</v>
      </c>
      <c r="B2797" s="68" t="s">
        <v>2295</v>
      </c>
      <c r="C2797" s="68" t="s">
        <v>2239</v>
      </c>
      <c r="D2797" s="68" t="s">
        <v>2249</v>
      </c>
      <c r="E2797" s="68" t="s">
        <v>1962</v>
      </c>
      <c r="F2797" s="68" t="s">
        <v>1963</v>
      </c>
      <c r="G2797" s="68" t="s">
        <v>1980</v>
      </c>
      <c r="H2797" s="68" t="s">
        <v>1981</v>
      </c>
      <c r="I2797" s="68">
        <v>12</v>
      </c>
      <c r="J2797" s="68" t="s">
        <v>2267</v>
      </c>
      <c r="K2797" s="68">
        <v>1.3</v>
      </c>
      <c r="L2797" s="68">
        <v>0.4</v>
      </c>
      <c r="M2797" s="68" t="s">
        <v>1960</v>
      </c>
      <c r="N2797" s="143">
        <f>IF(対応ガラス検索!$E$2="-","",IF(対応ガラス検索!$E$2&gt;=K2797,MAX($N$2:N2796)+1,""))</f>
        <v>2796</v>
      </c>
      <c r="O2797" s="143">
        <f>IF(対応ガラス検索!$E$2="-","",IF(L2797&lt;=0.65,MAX($O$2:O2796)+1,""))</f>
        <v>2796</v>
      </c>
      <c r="P2797" s="144"/>
      <c r="Q2797" s="145"/>
    </row>
    <row r="2798" spans="1:17" x14ac:dyDescent="0.4">
      <c r="A2798" s="68">
        <v>2797</v>
      </c>
      <c r="B2798" s="68" t="s">
        <v>2295</v>
      </c>
      <c r="C2798" s="68" t="s">
        <v>2239</v>
      </c>
      <c r="D2798" s="68" t="s">
        <v>2249</v>
      </c>
      <c r="E2798" s="68" t="s">
        <v>1962</v>
      </c>
      <c r="F2798" s="68" t="s">
        <v>1963</v>
      </c>
      <c r="G2798" s="68" t="s">
        <v>1980</v>
      </c>
      <c r="H2798" s="68" t="s">
        <v>1981</v>
      </c>
      <c r="I2798" s="68">
        <v>13</v>
      </c>
      <c r="J2798" s="68" t="s">
        <v>2267</v>
      </c>
      <c r="K2798" s="68">
        <v>1.2</v>
      </c>
      <c r="L2798" s="68">
        <v>0.4</v>
      </c>
      <c r="M2798" s="68" t="s">
        <v>1960</v>
      </c>
      <c r="N2798" s="143">
        <f>IF(対応ガラス検索!$E$2="-","",IF(対応ガラス検索!$E$2&gt;=K2798,MAX($N$2:N2797)+1,""))</f>
        <v>2797</v>
      </c>
      <c r="O2798" s="143">
        <f>IF(対応ガラス検索!$E$2="-","",IF(L2798&lt;=0.65,MAX($O$2:O2797)+1,""))</f>
        <v>2797</v>
      </c>
      <c r="P2798" s="144"/>
      <c r="Q2798" s="145"/>
    </row>
    <row r="2799" spans="1:17" x14ac:dyDescent="0.4">
      <c r="A2799" s="68">
        <v>2798</v>
      </c>
      <c r="B2799" s="68" t="s">
        <v>2295</v>
      </c>
      <c r="C2799" s="68" t="s">
        <v>2239</v>
      </c>
      <c r="D2799" s="68" t="s">
        <v>2249</v>
      </c>
      <c r="E2799" s="68" t="s">
        <v>1962</v>
      </c>
      <c r="F2799" s="68" t="s">
        <v>1963</v>
      </c>
      <c r="G2799" s="68" t="s">
        <v>1980</v>
      </c>
      <c r="H2799" s="68" t="s">
        <v>1981</v>
      </c>
      <c r="I2799" s="68">
        <v>14</v>
      </c>
      <c r="J2799" s="68" t="s">
        <v>2267</v>
      </c>
      <c r="K2799" s="68">
        <v>1.2</v>
      </c>
      <c r="L2799" s="68">
        <v>0.4</v>
      </c>
      <c r="M2799" s="68" t="s">
        <v>1960</v>
      </c>
      <c r="N2799" s="143">
        <f>IF(対応ガラス検索!$E$2="-","",IF(対応ガラス検索!$E$2&gt;=K2799,MAX($N$2:N2798)+1,""))</f>
        <v>2798</v>
      </c>
      <c r="O2799" s="143">
        <f>IF(対応ガラス検索!$E$2="-","",IF(L2799&lt;=0.65,MAX($O$2:O2798)+1,""))</f>
        <v>2798</v>
      </c>
      <c r="P2799" s="144"/>
      <c r="Q2799" s="145"/>
    </row>
    <row r="2800" spans="1:17" x14ac:dyDescent="0.4">
      <c r="A2800" s="68">
        <v>2799</v>
      </c>
      <c r="B2800" s="68" t="s">
        <v>2295</v>
      </c>
      <c r="C2800" s="68" t="s">
        <v>2239</v>
      </c>
      <c r="D2800" s="68" t="s">
        <v>2250</v>
      </c>
      <c r="E2800" s="68" t="s">
        <v>1962</v>
      </c>
      <c r="F2800" s="68" t="s">
        <v>1963</v>
      </c>
      <c r="G2800" s="68" t="s">
        <v>1985</v>
      </c>
      <c r="H2800" s="68" t="s">
        <v>1986</v>
      </c>
      <c r="I2800" s="68">
        <v>6</v>
      </c>
      <c r="J2800" s="68" t="s">
        <v>2296</v>
      </c>
      <c r="K2800" s="68">
        <v>2.5</v>
      </c>
      <c r="L2800" s="68">
        <v>0.41</v>
      </c>
      <c r="M2800" s="68" t="s">
        <v>1960</v>
      </c>
      <c r="N2800" s="143">
        <f>IF(対応ガラス検索!$E$2="-","",IF(対応ガラス検索!$E$2&gt;=K2800,MAX($N$2:N2799)+1,""))</f>
        <v>2799</v>
      </c>
      <c r="O2800" s="143">
        <f>IF(対応ガラス検索!$E$2="-","",IF(L2800&lt;=0.65,MAX($O$2:O2799)+1,""))</f>
        <v>2799</v>
      </c>
      <c r="P2800" s="144"/>
      <c r="Q2800" s="145"/>
    </row>
    <row r="2801" spans="1:17" x14ac:dyDescent="0.4">
      <c r="A2801" s="68">
        <v>2800</v>
      </c>
      <c r="B2801" s="68" t="s">
        <v>2295</v>
      </c>
      <c r="C2801" s="68" t="s">
        <v>2239</v>
      </c>
      <c r="D2801" s="68" t="s">
        <v>2250</v>
      </c>
      <c r="E2801" s="68" t="s">
        <v>1962</v>
      </c>
      <c r="F2801" s="68" t="s">
        <v>1963</v>
      </c>
      <c r="G2801" s="68" t="s">
        <v>1985</v>
      </c>
      <c r="H2801" s="68" t="s">
        <v>1986</v>
      </c>
      <c r="I2801" s="68">
        <v>7</v>
      </c>
      <c r="J2801" s="68" t="s">
        <v>2296</v>
      </c>
      <c r="K2801" s="68">
        <v>2.2999999999999998</v>
      </c>
      <c r="L2801" s="68">
        <v>0.41</v>
      </c>
      <c r="M2801" s="68" t="s">
        <v>1960</v>
      </c>
      <c r="N2801" s="143">
        <f>IF(対応ガラス検索!$E$2="-","",IF(対応ガラス検索!$E$2&gt;=K2801,MAX($N$2:N2800)+1,""))</f>
        <v>2800</v>
      </c>
      <c r="O2801" s="143">
        <f>IF(対応ガラス検索!$E$2="-","",IF(L2801&lt;=0.65,MAX($O$2:O2800)+1,""))</f>
        <v>2800</v>
      </c>
      <c r="P2801" s="144"/>
      <c r="Q2801" s="145"/>
    </row>
    <row r="2802" spans="1:17" x14ac:dyDescent="0.4">
      <c r="A2802" s="68">
        <v>2801</v>
      </c>
      <c r="B2802" s="68" t="s">
        <v>2295</v>
      </c>
      <c r="C2802" s="68" t="s">
        <v>2239</v>
      </c>
      <c r="D2802" s="68" t="s">
        <v>2250</v>
      </c>
      <c r="E2802" s="68" t="s">
        <v>1962</v>
      </c>
      <c r="F2802" s="68" t="s">
        <v>1963</v>
      </c>
      <c r="G2802" s="68" t="s">
        <v>1985</v>
      </c>
      <c r="H2802" s="68" t="s">
        <v>1986</v>
      </c>
      <c r="I2802" s="68">
        <v>8</v>
      </c>
      <c r="J2802" s="68" t="s">
        <v>2296</v>
      </c>
      <c r="K2802" s="142">
        <v>2.1</v>
      </c>
      <c r="L2802" s="68">
        <v>0.41</v>
      </c>
      <c r="M2802" s="68" t="s">
        <v>1960</v>
      </c>
      <c r="N2802" s="143">
        <f>IF(対応ガラス検索!$E$2="-","",IF(対応ガラス検索!$E$2&gt;=K2802,MAX($N$2:N2801)+1,""))</f>
        <v>2801</v>
      </c>
      <c r="O2802" s="143">
        <f>IF(対応ガラス検索!$E$2="-","",IF(L2802&lt;=0.65,MAX($O$2:O2801)+1,""))</f>
        <v>2801</v>
      </c>
      <c r="P2802" s="144"/>
      <c r="Q2802" s="145"/>
    </row>
    <row r="2803" spans="1:17" x14ac:dyDescent="0.4">
      <c r="A2803" s="68">
        <v>2802</v>
      </c>
      <c r="B2803" s="68" t="s">
        <v>2295</v>
      </c>
      <c r="C2803" s="68" t="s">
        <v>2239</v>
      </c>
      <c r="D2803" s="68" t="s">
        <v>2250</v>
      </c>
      <c r="E2803" s="68" t="s">
        <v>1962</v>
      </c>
      <c r="F2803" s="68" t="s">
        <v>1963</v>
      </c>
      <c r="G2803" s="68" t="s">
        <v>1985</v>
      </c>
      <c r="H2803" s="68" t="s">
        <v>1986</v>
      </c>
      <c r="I2803" s="68">
        <v>9</v>
      </c>
      <c r="J2803" s="68" t="s">
        <v>2296</v>
      </c>
      <c r="K2803" s="142">
        <v>2</v>
      </c>
      <c r="L2803" s="68">
        <v>0.41</v>
      </c>
      <c r="M2803" s="68" t="s">
        <v>1960</v>
      </c>
      <c r="N2803" s="143">
        <f>IF(対応ガラス検索!$E$2="-","",IF(対応ガラス検索!$E$2&gt;=K2803,MAX($N$2:N2802)+1,""))</f>
        <v>2802</v>
      </c>
      <c r="O2803" s="143">
        <f>IF(対応ガラス検索!$E$2="-","",IF(L2803&lt;=0.65,MAX($O$2:O2802)+1,""))</f>
        <v>2802</v>
      </c>
      <c r="P2803" s="144"/>
      <c r="Q2803" s="145"/>
    </row>
    <row r="2804" spans="1:17" x14ac:dyDescent="0.4">
      <c r="A2804" s="68">
        <v>2803</v>
      </c>
      <c r="B2804" s="68" t="s">
        <v>2295</v>
      </c>
      <c r="C2804" s="68" t="s">
        <v>2239</v>
      </c>
      <c r="D2804" s="68" t="s">
        <v>2250</v>
      </c>
      <c r="E2804" s="68" t="s">
        <v>1962</v>
      </c>
      <c r="F2804" s="68" t="s">
        <v>1963</v>
      </c>
      <c r="G2804" s="68" t="s">
        <v>1985</v>
      </c>
      <c r="H2804" s="68" t="s">
        <v>1986</v>
      </c>
      <c r="I2804" s="68">
        <v>10</v>
      </c>
      <c r="J2804" s="68" t="s">
        <v>2296</v>
      </c>
      <c r="K2804" s="68">
        <v>1.8</v>
      </c>
      <c r="L2804" s="68">
        <v>0.41</v>
      </c>
      <c r="M2804" s="68" t="s">
        <v>1960</v>
      </c>
      <c r="N2804" s="143">
        <f>IF(対応ガラス検索!$E$2="-","",IF(対応ガラス検索!$E$2&gt;=K2804,MAX($N$2:N2803)+1,""))</f>
        <v>2803</v>
      </c>
      <c r="O2804" s="143">
        <f>IF(対応ガラス検索!$E$2="-","",IF(L2804&lt;=0.65,MAX($O$2:O2803)+1,""))</f>
        <v>2803</v>
      </c>
      <c r="P2804" s="144"/>
      <c r="Q2804" s="145"/>
    </row>
    <row r="2805" spans="1:17" x14ac:dyDescent="0.4">
      <c r="A2805" s="68">
        <v>2804</v>
      </c>
      <c r="B2805" s="68" t="s">
        <v>2295</v>
      </c>
      <c r="C2805" s="68" t="s">
        <v>2239</v>
      </c>
      <c r="D2805" s="68" t="s">
        <v>2250</v>
      </c>
      <c r="E2805" s="68" t="s">
        <v>1962</v>
      </c>
      <c r="F2805" s="68" t="s">
        <v>1963</v>
      </c>
      <c r="G2805" s="68" t="s">
        <v>1985</v>
      </c>
      <c r="H2805" s="68" t="s">
        <v>1986</v>
      </c>
      <c r="I2805" s="68">
        <v>11</v>
      </c>
      <c r="J2805" s="68" t="s">
        <v>2296</v>
      </c>
      <c r="K2805" s="68">
        <v>1.7</v>
      </c>
      <c r="L2805" s="68">
        <v>0.41</v>
      </c>
      <c r="M2805" s="68" t="s">
        <v>1960</v>
      </c>
      <c r="N2805" s="143">
        <f>IF(対応ガラス検索!$E$2="-","",IF(対応ガラス検索!$E$2&gt;=K2805,MAX($N$2:N2804)+1,""))</f>
        <v>2804</v>
      </c>
      <c r="O2805" s="143">
        <f>IF(対応ガラス検索!$E$2="-","",IF(L2805&lt;=0.65,MAX($O$2:O2804)+1,""))</f>
        <v>2804</v>
      </c>
      <c r="P2805" s="144"/>
      <c r="Q2805" s="145"/>
    </row>
    <row r="2806" spans="1:17" x14ac:dyDescent="0.4">
      <c r="A2806" s="68">
        <v>2805</v>
      </c>
      <c r="B2806" s="68" t="s">
        <v>2295</v>
      </c>
      <c r="C2806" s="68" t="s">
        <v>2239</v>
      </c>
      <c r="D2806" s="68" t="s">
        <v>2250</v>
      </c>
      <c r="E2806" s="68" t="s">
        <v>1962</v>
      </c>
      <c r="F2806" s="68" t="s">
        <v>1963</v>
      </c>
      <c r="G2806" s="68" t="s">
        <v>1985</v>
      </c>
      <c r="H2806" s="68" t="s">
        <v>1986</v>
      </c>
      <c r="I2806" s="68">
        <v>12</v>
      </c>
      <c r="J2806" s="68" t="s">
        <v>2296</v>
      </c>
      <c r="K2806" s="68">
        <v>1.6</v>
      </c>
      <c r="L2806" s="68">
        <v>0.4</v>
      </c>
      <c r="M2806" s="68" t="s">
        <v>1960</v>
      </c>
      <c r="N2806" s="143">
        <f>IF(対応ガラス検索!$E$2="-","",IF(対応ガラス検索!$E$2&gt;=K2806,MAX($N$2:N2805)+1,""))</f>
        <v>2805</v>
      </c>
      <c r="O2806" s="143">
        <f>IF(対応ガラス検索!$E$2="-","",IF(L2806&lt;=0.65,MAX($O$2:O2805)+1,""))</f>
        <v>2805</v>
      </c>
      <c r="P2806" s="144"/>
      <c r="Q2806" s="145"/>
    </row>
    <row r="2807" spans="1:17" x14ac:dyDescent="0.4">
      <c r="A2807" s="68">
        <v>2806</v>
      </c>
      <c r="B2807" s="68" t="s">
        <v>2295</v>
      </c>
      <c r="C2807" s="68" t="s">
        <v>2239</v>
      </c>
      <c r="D2807" s="68" t="s">
        <v>2250</v>
      </c>
      <c r="E2807" s="68" t="s">
        <v>1962</v>
      </c>
      <c r="F2807" s="68" t="s">
        <v>1963</v>
      </c>
      <c r="G2807" s="68" t="s">
        <v>1985</v>
      </c>
      <c r="H2807" s="68" t="s">
        <v>1986</v>
      </c>
      <c r="I2807" s="68">
        <v>13</v>
      </c>
      <c r="J2807" s="68" t="s">
        <v>2296</v>
      </c>
      <c r="K2807" s="68">
        <v>1.6</v>
      </c>
      <c r="L2807" s="68">
        <v>0.4</v>
      </c>
      <c r="M2807" s="68" t="s">
        <v>1960</v>
      </c>
      <c r="N2807" s="143">
        <f>IF(対応ガラス検索!$E$2="-","",IF(対応ガラス検索!$E$2&gt;=K2807,MAX($N$2:N2806)+1,""))</f>
        <v>2806</v>
      </c>
      <c r="O2807" s="143">
        <f>IF(対応ガラス検索!$E$2="-","",IF(L2807&lt;=0.65,MAX($O$2:O2806)+1,""))</f>
        <v>2806</v>
      </c>
      <c r="P2807" s="144"/>
      <c r="Q2807" s="145"/>
    </row>
    <row r="2808" spans="1:17" x14ac:dyDescent="0.4">
      <c r="A2808" s="68">
        <v>2807</v>
      </c>
      <c r="B2808" s="68" t="s">
        <v>2295</v>
      </c>
      <c r="C2808" s="68" t="s">
        <v>2239</v>
      </c>
      <c r="D2808" s="68" t="s">
        <v>2250</v>
      </c>
      <c r="E2808" s="68" t="s">
        <v>1962</v>
      </c>
      <c r="F2808" s="68" t="s">
        <v>1963</v>
      </c>
      <c r="G2808" s="68" t="s">
        <v>1985</v>
      </c>
      <c r="H2808" s="68" t="s">
        <v>1986</v>
      </c>
      <c r="I2808" s="68">
        <v>6</v>
      </c>
      <c r="J2808" s="68" t="s">
        <v>2267</v>
      </c>
      <c r="K2808" s="68">
        <v>2</v>
      </c>
      <c r="L2808" s="68">
        <v>0.41</v>
      </c>
      <c r="M2808" s="68" t="s">
        <v>1960</v>
      </c>
      <c r="N2808" s="143">
        <f>IF(対応ガラス検索!$E$2="-","",IF(対応ガラス検索!$E$2&gt;=K2808,MAX($N$2:N2807)+1,""))</f>
        <v>2807</v>
      </c>
      <c r="O2808" s="143">
        <f>IF(対応ガラス検索!$E$2="-","",IF(L2808&lt;=0.65,MAX($O$2:O2807)+1,""))</f>
        <v>2807</v>
      </c>
      <c r="P2808" s="144"/>
      <c r="Q2808" s="145"/>
    </row>
    <row r="2809" spans="1:17" x14ac:dyDescent="0.4">
      <c r="A2809" s="68">
        <v>2808</v>
      </c>
      <c r="B2809" s="68" t="s">
        <v>2295</v>
      </c>
      <c r="C2809" s="68" t="s">
        <v>2239</v>
      </c>
      <c r="D2809" s="68" t="s">
        <v>2250</v>
      </c>
      <c r="E2809" s="68" t="s">
        <v>1962</v>
      </c>
      <c r="F2809" s="68" t="s">
        <v>1963</v>
      </c>
      <c r="G2809" s="68" t="s">
        <v>1985</v>
      </c>
      <c r="H2809" s="68" t="s">
        <v>1986</v>
      </c>
      <c r="I2809" s="68">
        <v>7</v>
      </c>
      <c r="J2809" s="68" t="s">
        <v>2267</v>
      </c>
      <c r="K2809" s="68">
        <v>1.9</v>
      </c>
      <c r="L2809" s="68">
        <v>0.41</v>
      </c>
      <c r="M2809" s="68" t="s">
        <v>1960</v>
      </c>
      <c r="N2809" s="143">
        <f>IF(対応ガラス検索!$E$2="-","",IF(対応ガラス検索!$E$2&gt;=K2809,MAX($N$2:N2808)+1,""))</f>
        <v>2808</v>
      </c>
      <c r="O2809" s="143">
        <f>IF(対応ガラス検索!$E$2="-","",IF(L2809&lt;=0.65,MAX($O$2:O2808)+1,""))</f>
        <v>2808</v>
      </c>
      <c r="P2809" s="144"/>
      <c r="Q2809" s="145"/>
    </row>
    <row r="2810" spans="1:17" x14ac:dyDescent="0.4">
      <c r="A2810" s="68">
        <v>2809</v>
      </c>
      <c r="B2810" s="68" t="s">
        <v>2295</v>
      </c>
      <c r="C2810" s="68" t="s">
        <v>2239</v>
      </c>
      <c r="D2810" s="68" t="s">
        <v>2250</v>
      </c>
      <c r="E2810" s="68" t="s">
        <v>1962</v>
      </c>
      <c r="F2810" s="68" t="s">
        <v>1963</v>
      </c>
      <c r="G2810" s="68" t="s">
        <v>1985</v>
      </c>
      <c r="H2810" s="68" t="s">
        <v>1986</v>
      </c>
      <c r="I2810" s="68">
        <v>8</v>
      </c>
      <c r="J2810" s="68" t="s">
        <v>2267</v>
      </c>
      <c r="K2810" s="68">
        <v>1.7</v>
      </c>
      <c r="L2810" s="68">
        <v>0.41</v>
      </c>
      <c r="M2810" s="68" t="s">
        <v>1960</v>
      </c>
      <c r="N2810" s="143">
        <f>IF(対応ガラス検索!$E$2="-","",IF(対応ガラス検索!$E$2&gt;=K2810,MAX($N$2:N2809)+1,""))</f>
        <v>2809</v>
      </c>
      <c r="O2810" s="143">
        <f>IF(対応ガラス検索!$E$2="-","",IF(L2810&lt;=0.65,MAX($O$2:O2809)+1,""))</f>
        <v>2809</v>
      </c>
      <c r="P2810" s="144"/>
      <c r="Q2810" s="145"/>
    </row>
    <row r="2811" spans="1:17" x14ac:dyDescent="0.4">
      <c r="A2811" s="68">
        <v>2810</v>
      </c>
      <c r="B2811" s="68" t="s">
        <v>2295</v>
      </c>
      <c r="C2811" s="68" t="s">
        <v>2239</v>
      </c>
      <c r="D2811" s="68" t="s">
        <v>2250</v>
      </c>
      <c r="E2811" s="68" t="s">
        <v>1962</v>
      </c>
      <c r="F2811" s="68" t="s">
        <v>1963</v>
      </c>
      <c r="G2811" s="68" t="s">
        <v>1985</v>
      </c>
      <c r="H2811" s="68" t="s">
        <v>1986</v>
      </c>
      <c r="I2811" s="68">
        <v>9</v>
      </c>
      <c r="J2811" s="68" t="s">
        <v>2267</v>
      </c>
      <c r="K2811" s="68">
        <v>1.6</v>
      </c>
      <c r="L2811" s="68">
        <v>0.4</v>
      </c>
      <c r="M2811" s="68" t="s">
        <v>1960</v>
      </c>
      <c r="N2811" s="143">
        <f>IF(対応ガラス検索!$E$2="-","",IF(対応ガラス検索!$E$2&gt;=K2811,MAX($N$2:N2810)+1,""))</f>
        <v>2810</v>
      </c>
      <c r="O2811" s="143">
        <f>IF(対応ガラス検索!$E$2="-","",IF(L2811&lt;=0.65,MAX($O$2:O2810)+1,""))</f>
        <v>2810</v>
      </c>
      <c r="P2811" s="144"/>
      <c r="Q2811" s="145"/>
    </row>
    <row r="2812" spans="1:17" x14ac:dyDescent="0.4">
      <c r="A2812" s="68">
        <v>2811</v>
      </c>
      <c r="B2812" s="68" t="s">
        <v>2295</v>
      </c>
      <c r="C2812" s="68" t="s">
        <v>2239</v>
      </c>
      <c r="D2812" s="68" t="s">
        <v>2250</v>
      </c>
      <c r="E2812" s="68" t="s">
        <v>1962</v>
      </c>
      <c r="F2812" s="68" t="s">
        <v>1963</v>
      </c>
      <c r="G2812" s="68" t="s">
        <v>1985</v>
      </c>
      <c r="H2812" s="68" t="s">
        <v>1986</v>
      </c>
      <c r="I2812" s="68">
        <v>10</v>
      </c>
      <c r="J2812" s="68" t="s">
        <v>2267</v>
      </c>
      <c r="K2812" s="68">
        <v>1.5</v>
      </c>
      <c r="L2812" s="68">
        <v>0.4</v>
      </c>
      <c r="M2812" s="68" t="s">
        <v>1960</v>
      </c>
      <c r="N2812" s="143">
        <f>IF(対応ガラス検索!$E$2="-","",IF(対応ガラス検索!$E$2&gt;=K2812,MAX($N$2:N2811)+1,""))</f>
        <v>2811</v>
      </c>
      <c r="O2812" s="143">
        <f>IF(対応ガラス検索!$E$2="-","",IF(L2812&lt;=0.65,MAX($O$2:O2811)+1,""))</f>
        <v>2811</v>
      </c>
      <c r="P2812" s="144"/>
      <c r="Q2812" s="145"/>
    </row>
    <row r="2813" spans="1:17" x14ac:dyDescent="0.4">
      <c r="A2813" s="68">
        <v>2812</v>
      </c>
      <c r="B2813" s="68" t="s">
        <v>2295</v>
      </c>
      <c r="C2813" s="68" t="s">
        <v>2239</v>
      </c>
      <c r="D2813" s="68" t="s">
        <v>2250</v>
      </c>
      <c r="E2813" s="68" t="s">
        <v>1962</v>
      </c>
      <c r="F2813" s="68" t="s">
        <v>1963</v>
      </c>
      <c r="G2813" s="68" t="s">
        <v>1985</v>
      </c>
      <c r="H2813" s="68" t="s">
        <v>1986</v>
      </c>
      <c r="I2813" s="68">
        <v>11</v>
      </c>
      <c r="J2813" s="68" t="s">
        <v>2267</v>
      </c>
      <c r="K2813" s="68">
        <v>1.4</v>
      </c>
      <c r="L2813" s="68">
        <v>0.4</v>
      </c>
      <c r="M2813" s="68" t="s">
        <v>1960</v>
      </c>
      <c r="N2813" s="143">
        <f>IF(対応ガラス検索!$E$2="-","",IF(対応ガラス検索!$E$2&gt;=K2813,MAX($N$2:N2812)+1,""))</f>
        <v>2812</v>
      </c>
      <c r="O2813" s="143">
        <f>IF(対応ガラス検索!$E$2="-","",IF(L2813&lt;=0.65,MAX($O$2:O2812)+1,""))</f>
        <v>2812</v>
      </c>
      <c r="P2813" s="144"/>
      <c r="Q2813" s="145"/>
    </row>
    <row r="2814" spans="1:17" x14ac:dyDescent="0.4">
      <c r="A2814" s="68">
        <v>2813</v>
      </c>
      <c r="B2814" s="68" t="s">
        <v>2295</v>
      </c>
      <c r="C2814" s="68" t="s">
        <v>2239</v>
      </c>
      <c r="D2814" s="68" t="s">
        <v>2250</v>
      </c>
      <c r="E2814" s="68" t="s">
        <v>1962</v>
      </c>
      <c r="F2814" s="68" t="s">
        <v>1963</v>
      </c>
      <c r="G2814" s="68" t="s">
        <v>1985</v>
      </c>
      <c r="H2814" s="68" t="s">
        <v>1986</v>
      </c>
      <c r="I2814" s="68">
        <v>12</v>
      </c>
      <c r="J2814" s="68" t="s">
        <v>2267</v>
      </c>
      <c r="K2814" s="68">
        <v>1.3</v>
      </c>
      <c r="L2814" s="68">
        <v>0.4</v>
      </c>
      <c r="M2814" s="68" t="s">
        <v>1960</v>
      </c>
      <c r="N2814" s="143">
        <f>IF(対応ガラス検索!$E$2="-","",IF(対応ガラス検索!$E$2&gt;=K2814,MAX($N$2:N2813)+1,""))</f>
        <v>2813</v>
      </c>
      <c r="O2814" s="143">
        <f>IF(対応ガラス検索!$E$2="-","",IF(L2814&lt;=0.65,MAX($O$2:O2813)+1,""))</f>
        <v>2813</v>
      </c>
      <c r="P2814" s="144"/>
      <c r="Q2814" s="145"/>
    </row>
    <row r="2815" spans="1:17" x14ac:dyDescent="0.4">
      <c r="A2815" s="68">
        <v>2814</v>
      </c>
      <c r="B2815" s="68" t="s">
        <v>2295</v>
      </c>
      <c r="C2815" s="68" t="s">
        <v>2239</v>
      </c>
      <c r="D2815" s="68" t="s">
        <v>2250</v>
      </c>
      <c r="E2815" s="68" t="s">
        <v>1962</v>
      </c>
      <c r="F2815" s="68" t="s">
        <v>1963</v>
      </c>
      <c r="G2815" s="68" t="s">
        <v>1985</v>
      </c>
      <c r="H2815" s="68" t="s">
        <v>1986</v>
      </c>
      <c r="I2815" s="68">
        <v>13</v>
      </c>
      <c r="J2815" s="68" t="s">
        <v>2267</v>
      </c>
      <c r="K2815" s="142">
        <v>1.2</v>
      </c>
      <c r="L2815" s="68">
        <v>0.4</v>
      </c>
      <c r="M2815" s="68" t="s">
        <v>1960</v>
      </c>
      <c r="N2815" s="143">
        <f>IF(対応ガラス検索!$E$2="-","",IF(対応ガラス検索!$E$2&gt;=K2815,MAX($N$2:N2814)+1,""))</f>
        <v>2814</v>
      </c>
      <c r="O2815" s="143">
        <f>IF(対応ガラス検索!$E$2="-","",IF(L2815&lt;=0.65,MAX($O$2:O2814)+1,""))</f>
        <v>2814</v>
      </c>
      <c r="P2815" s="144"/>
      <c r="Q2815" s="145"/>
    </row>
    <row r="2816" spans="1:17" x14ac:dyDescent="0.4">
      <c r="A2816" s="68">
        <v>2815</v>
      </c>
      <c r="B2816" s="68" t="s">
        <v>2295</v>
      </c>
      <c r="C2816" s="68" t="s">
        <v>2239</v>
      </c>
      <c r="D2816" s="68" t="s">
        <v>2095</v>
      </c>
      <c r="E2816" s="68" t="s">
        <v>1965</v>
      </c>
      <c r="F2816" s="68" t="s">
        <v>1966</v>
      </c>
      <c r="G2816" s="68" t="s">
        <v>1980</v>
      </c>
      <c r="H2816" s="68" t="s">
        <v>1981</v>
      </c>
      <c r="I2816" s="68">
        <v>6</v>
      </c>
      <c r="J2816" s="68" t="s">
        <v>2296</v>
      </c>
      <c r="K2816" s="142">
        <v>2.5</v>
      </c>
      <c r="L2816" s="68">
        <v>0.41</v>
      </c>
      <c r="M2816" s="68" t="s">
        <v>1960</v>
      </c>
      <c r="N2816" s="143">
        <f>IF(対応ガラス検索!$E$2="-","",IF(対応ガラス検索!$E$2&gt;=K2816,MAX($N$2:N2815)+1,""))</f>
        <v>2815</v>
      </c>
      <c r="O2816" s="143">
        <f>IF(対応ガラス検索!$E$2="-","",IF(L2816&lt;=0.65,MAX($O$2:O2815)+1,""))</f>
        <v>2815</v>
      </c>
      <c r="P2816" s="144"/>
      <c r="Q2816" s="145"/>
    </row>
    <row r="2817" spans="1:17" x14ac:dyDescent="0.4">
      <c r="A2817" s="68">
        <v>2816</v>
      </c>
      <c r="B2817" s="68" t="s">
        <v>2295</v>
      </c>
      <c r="C2817" s="68" t="s">
        <v>2239</v>
      </c>
      <c r="D2817" s="68" t="s">
        <v>2095</v>
      </c>
      <c r="E2817" s="68" t="s">
        <v>1965</v>
      </c>
      <c r="F2817" s="68" t="s">
        <v>1966</v>
      </c>
      <c r="G2817" s="68" t="s">
        <v>1980</v>
      </c>
      <c r="H2817" s="68" t="s">
        <v>1981</v>
      </c>
      <c r="I2817" s="68">
        <v>7</v>
      </c>
      <c r="J2817" s="68" t="s">
        <v>2296</v>
      </c>
      <c r="K2817" s="68">
        <v>2.2999999999999998</v>
      </c>
      <c r="L2817" s="68">
        <v>0.41</v>
      </c>
      <c r="M2817" s="68" t="s">
        <v>1960</v>
      </c>
      <c r="N2817" s="143">
        <f>IF(対応ガラス検索!$E$2="-","",IF(対応ガラス検索!$E$2&gt;=K2817,MAX($N$2:N2816)+1,""))</f>
        <v>2816</v>
      </c>
      <c r="O2817" s="143">
        <f>IF(対応ガラス検索!$E$2="-","",IF(L2817&lt;=0.65,MAX($O$2:O2816)+1,""))</f>
        <v>2816</v>
      </c>
      <c r="P2817" s="144"/>
      <c r="Q2817" s="145"/>
    </row>
    <row r="2818" spans="1:17" x14ac:dyDescent="0.4">
      <c r="A2818" s="68">
        <v>2817</v>
      </c>
      <c r="B2818" s="68" t="s">
        <v>2295</v>
      </c>
      <c r="C2818" s="68" t="s">
        <v>2239</v>
      </c>
      <c r="D2818" s="68" t="s">
        <v>2095</v>
      </c>
      <c r="E2818" s="68" t="s">
        <v>1965</v>
      </c>
      <c r="F2818" s="68" t="s">
        <v>1966</v>
      </c>
      <c r="G2818" s="68" t="s">
        <v>1980</v>
      </c>
      <c r="H2818" s="68" t="s">
        <v>1981</v>
      </c>
      <c r="I2818" s="68">
        <v>8</v>
      </c>
      <c r="J2818" s="68" t="s">
        <v>2296</v>
      </c>
      <c r="K2818" s="68">
        <v>2.1</v>
      </c>
      <c r="L2818" s="68">
        <v>0.41</v>
      </c>
      <c r="M2818" s="68" t="s">
        <v>1960</v>
      </c>
      <c r="N2818" s="143">
        <f>IF(対応ガラス検索!$E$2="-","",IF(対応ガラス検索!$E$2&gt;=K2818,MAX($N$2:N2817)+1,""))</f>
        <v>2817</v>
      </c>
      <c r="O2818" s="143">
        <f>IF(対応ガラス検索!$E$2="-","",IF(L2818&lt;=0.65,MAX($O$2:O2817)+1,""))</f>
        <v>2817</v>
      </c>
      <c r="P2818" s="144"/>
      <c r="Q2818" s="145"/>
    </row>
    <row r="2819" spans="1:17" x14ac:dyDescent="0.4">
      <c r="A2819" s="68">
        <v>2818</v>
      </c>
      <c r="B2819" s="68" t="s">
        <v>2295</v>
      </c>
      <c r="C2819" s="68" t="s">
        <v>2239</v>
      </c>
      <c r="D2819" s="68" t="s">
        <v>2095</v>
      </c>
      <c r="E2819" s="68" t="s">
        <v>1965</v>
      </c>
      <c r="F2819" s="68" t="s">
        <v>1966</v>
      </c>
      <c r="G2819" s="68" t="s">
        <v>1980</v>
      </c>
      <c r="H2819" s="68" t="s">
        <v>1981</v>
      </c>
      <c r="I2819" s="68">
        <v>9</v>
      </c>
      <c r="J2819" s="68" t="s">
        <v>2296</v>
      </c>
      <c r="K2819" s="68">
        <v>2</v>
      </c>
      <c r="L2819" s="68">
        <v>0.4</v>
      </c>
      <c r="M2819" s="68" t="s">
        <v>1960</v>
      </c>
      <c r="N2819" s="143">
        <f>IF(対応ガラス検索!$E$2="-","",IF(対応ガラス検索!$E$2&gt;=K2819,MAX($N$2:N2818)+1,""))</f>
        <v>2818</v>
      </c>
      <c r="O2819" s="143">
        <f>IF(対応ガラス検索!$E$2="-","",IF(L2819&lt;=0.65,MAX($O$2:O2818)+1,""))</f>
        <v>2818</v>
      </c>
      <c r="P2819" s="144"/>
      <c r="Q2819" s="145"/>
    </row>
    <row r="2820" spans="1:17" x14ac:dyDescent="0.4">
      <c r="A2820" s="68">
        <v>2819</v>
      </c>
      <c r="B2820" s="68" t="s">
        <v>2295</v>
      </c>
      <c r="C2820" s="68" t="s">
        <v>2239</v>
      </c>
      <c r="D2820" s="68" t="s">
        <v>2095</v>
      </c>
      <c r="E2820" s="68" t="s">
        <v>1965</v>
      </c>
      <c r="F2820" s="68" t="s">
        <v>1966</v>
      </c>
      <c r="G2820" s="68" t="s">
        <v>1980</v>
      </c>
      <c r="H2820" s="68" t="s">
        <v>1981</v>
      </c>
      <c r="I2820" s="68">
        <v>10</v>
      </c>
      <c r="J2820" s="68" t="s">
        <v>2296</v>
      </c>
      <c r="K2820" s="68">
        <v>1.8</v>
      </c>
      <c r="L2820" s="68">
        <v>0.4</v>
      </c>
      <c r="M2820" s="68" t="s">
        <v>1960</v>
      </c>
      <c r="N2820" s="143">
        <f>IF(対応ガラス検索!$E$2="-","",IF(対応ガラス検索!$E$2&gt;=K2820,MAX($N$2:N2819)+1,""))</f>
        <v>2819</v>
      </c>
      <c r="O2820" s="143">
        <f>IF(対応ガラス検索!$E$2="-","",IF(L2820&lt;=0.65,MAX($O$2:O2819)+1,""))</f>
        <v>2819</v>
      </c>
      <c r="P2820" s="144"/>
      <c r="Q2820" s="145"/>
    </row>
    <row r="2821" spans="1:17" x14ac:dyDescent="0.4">
      <c r="A2821" s="68">
        <v>2820</v>
      </c>
      <c r="B2821" s="68" t="s">
        <v>2295</v>
      </c>
      <c r="C2821" s="68" t="s">
        <v>2239</v>
      </c>
      <c r="D2821" s="68" t="s">
        <v>2095</v>
      </c>
      <c r="E2821" s="68" t="s">
        <v>1965</v>
      </c>
      <c r="F2821" s="68" t="s">
        <v>1966</v>
      </c>
      <c r="G2821" s="68" t="s">
        <v>1980</v>
      </c>
      <c r="H2821" s="68" t="s">
        <v>1981</v>
      </c>
      <c r="I2821" s="68">
        <v>11</v>
      </c>
      <c r="J2821" s="68" t="s">
        <v>2296</v>
      </c>
      <c r="K2821" s="68">
        <v>1.7</v>
      </c>
      <c r="L2821" s="68">
        <v>0.4</v>
      </c>
      <c r="M2821" s="68" t="s">
        <v>1960</v>
      </c>
      <c r="N2821" s="143">
        <f>IF(対応ガラス検索!$E$2="-","",IF(対応ガラス検索!$E$2&gt;=K2821,MAX($N$2:N2820)+1,""))</f>
        <v>2820</v>
      </c>
      <c r="O2821" s="143">
        <f>IF(対応ガラス検索!$E$2="-","",IF(L2821&lt;=0.65,MAX($O$2:O2820)+1,""))</f>
        <v>2820</v>
      </c>
      <c r="P2821" s="144"/>
      <c r="Q2821" s="145"/>
    </row>
    <row r="2822" spans="1:17" x14ac:dyDescent="0.4">
      <c r="A2822" s="68">
        <v>2821</v>
      </c>
      <c r="B2822" s="68" t="s">
        <v>2295</v>
      </c>
      <c r="C2822" s="68" t="s">
        <v>2239</v>
      </c>
      <c r="D2822" s="68" t="s">
        <v>2095</v>
      </c>
      <c r="E2822" s="68" t="s">
        <v>1965</v>
      </c>
      <c r="F2822" s="68" t="s">
        <v>1966</v>
      </c>
      <c r="G2822" s="68" t="s">
        <v>1980</v>
      </c>
      <c r="H2822" s="68" t="s">
        <v>1981</v>
      </c>
      <c r="I2822" s="68">
        <v>12</v>
      </c>
      <c r="J2822" s="68" t="s">
        <v>2296</v>
      </c>
      <c r="K2822" s="68">
        <v>1.6</v>
      </c>
      <c r="L2822" s="68">
        <v>0.4</v>
      </c>
      <c r="M2822" s="68" t="s">
        <v>1960</v>
      </c>
      <c r="N2822" s="143">
        <f>IF(対応ガラス検索!$E$2="-","",IF(対応ガラス検索!$E$2&gt;=K2822,MAX($N$2:N2821)+1,""))</f>
        <v>2821</v>
      </c>
      <c r="O2822" s="143">
        <f>IF(対応ガラス検索!$E$2="-","",IF(L2822&lt;=0.65,MAX($O$2:O2821)+1,""))</f>
        <v>2821</v>
      </c>
      <c r="P2822" s="144"/>
      <c r="Q2822" s="145"/>
    </row>
    <row r="2823" spans="1:17" x14ac:dyDescent="0.4">
      <c r="A2823" s="68">
        <v>2822</v>
      </c>
      <c r="B2823" s="68" t="s">
        <v>2295</v>
      </c>
      <c r="C2823" s="68" t="s">
        <v>2239</v>
      </c>
      <c r="D2823" s="68" t="s">
        <v>2095</v>
      </c>
      <c r="E2823" s="68" t="s">
        <v>1965</v>
      </c>
      <c r="F2823" s="68" t="s">
        <v>1966</v>
      </c>
      <c r="G2823" s="68" t="s">
        <v>1980</v>
      </c>
      <c r="H2823" s="68" t="s">
        <v>1981</v>
      </c>
      <c r="I2823" s="68">
        <v>13</v>
      </c>
      <c r="J2823" s="68" t="s">
        <v>2296</v>
      </c>
      <c r="K2823" s="68">
        <v>1.6</v>
      </c>
      <c r="L2823" s="68">
        <v>0.4</v>
      </c>
      <c r="M2823" s="68" t="s">
        <v>1960</v>
      </c>
      <c r="N2823" s="143">
        <f>IF(対応ガラス検索!$E$2="-","",IF(対応ガラス検索!$E$2&gt;=K2823,MAX($N$2:N2822)+1,""))</f>
        <v>2822</v>
      </c>
      <c r="O2823" s="143">
        <f>IF(対応ガラス検索!$E$2="-","",IF(L2823&lt;=0.65,MAX($O$2:O2822)+1,""))</f>
        <v>2822</v>
      </c>
      <c r="P2823" s="144"/>
      <c r="Q2823" s="145"/>
    </row>
    <row r="2824" spans="1:17" x14ac:dyDescent="0.4">
      <c r="A2824" s="68">
        <v>2823</v>
      </c>
      <c r="B2824" s="68" t="s">
        <v>2295</v>
      </c>
      <c r="C2824" s="68" t="s">
        <v>2239</v>
      </c>
      <c r="D2824" s="68" t="s">
        <v>2095</v>
      </c>
      <c r="E2824" s="68" t="s">
        <v>1965</v>
      </c>
      <c r="F2824" s="68" t="s">
        <v>1966</v>
      </c>
      <c r="G2824" s="68" t="s">
        <v>1980</v>
      </c>
      <c r="H2824" s="68" t="s">
        <v>1981</v>
      </c>
      <c r="I2824" s="68">
        <v>6</v>
      </c>
      <c r="J2824" s="68" t="s">
        <v>2267</v>
      </c>
      <c r="K2824" s="68">
        <v>2</v>
      </c>
      <c r="L2824" s="68">
        <v>0.41</v>
      </c>
      <c r="M2824" s="68" t="s">
        <v>1960</v>
      </c>
      <c r="N2824" s="143">
        <f>IF(対応ガラス検索!$E$2="-","",IF(対応ガラス検索!$E$2&gt;=K2824,MAX($N$2:N2823)+1,""))</f>
        <v>2823</v>
      </c>
      <c r="O2824" s="143">
        <f>IF(対応ガラス検索!$E$2="-","",IF(L2824&lt;=0.65,MAX($O$2:O2823)+1,""))</f>
        <v>2823</v>
      </c>
      <c r="P2824" s="144"/>
      <c r="Q2824" s="145"/>
    </row>
    <row r="2825" spans="1:17" x14ac:dyDescent="0.4">
      <c r="A2825" s="68">
        <v>2824</v>
      </c>
      <c r="B2825" s="68" t="s">
        <v>2295</v>
      </c>
      <c r="C2825" s="68" t="s">
        <v>2239</v>
      </c>
      <c r="D2825" s="68" t="s">
        <v>2095</v>
      </c>
      <c r="E2825" s="68" t="s">
        <v>1965</v>
      </c>
      <c r="F2825" s="68" t="s">
        <v>1966</v>
      </c>
      <c r="G2825" s="68" t="s">
        <v>1980</v>
      </c>
      <c r="H2825" s="68" t="s">
        <v>1981</v>
      </c>
      <c r="I2825" s="68">
        <v>7</v>
      </c>
      <c r="J2825" s="68" t="s">
        <v>2267</v>
      </c>
      <c r="K2825" s="68">
        <v>1.9</v>
      </c>
      <c r="L2825" s="68">
        <v>0.4</v>
      </c>
      <c r="M2825" s="68" t="s">
        <v>1960</v>
      </c>
      <c r="N2825" s="143">
        <f>IF(対応ガラス検索!$E$2="-","",IF(対応ガラス検索!$E$2&gt;=K2825,MAX($N$2:N2824)+1,""))</f>
        <v>2824</v>
      </c>
      <c r="O2825" s="143">
        <f>IF(対応ガラス検索!$E$2="-","",IF(L2825&lt;=0.65,MAX($O$2:O2824)+1,""))</f>
        <v>2824</v>
      </c>
      <c r="P2825" s="144"/>
      <c r="Q2825" s="145"/>
    </row>
    <row r="2826" spans="1:17" x14ac:dyDescent="0.4">
      <c r="A2826" s="68">
        <v>2825</v>
      </c>
      <c r="B2826" s="68" t="s">
        <v>2295</v>
      </c>
      <c r="C2826" s="68" t="s">
        <v>2239</v>
      </c>
      <c r="D2826" s="68" t="s">
        <v>2095</v>
      </c>
      <c r="E2826" s="68" t="s">
        <v>1965</v>
      </c>
      <c r="F2826" s="68" t="s">
        <v>1966</v>
      </c>
      <c r="G2826" s="68" t="s">
        <v>1980</v>
      </c>
      <c r="H2826" s="68" t="s">
        <v>1981</v>
      </c>
      <c r="I2826" s="68">
        <v>8</v>
      </c>
      <c r="J2826" s="68" t="s">
        <v>2267</v>
      </c>
      <c r="K2826" s="68">
        <v>1.7</v>
      </c>
      <c r="L2826" s="68">
        <v>0.4</v>
      </c>
      <c r="M2826" s="68" t="s">
        <v>1960</v>
      </c>
      <c r="N2826" s="143">
        <f>IF(対応ガラス検索!$E$2="-","",IF(対応ガラス検索!$E$2&gt;=K2826,MAX($N$2:N2825)+1,""))</f>
        <v>2825</v>
      </c>
      <c r="O2826" s="143">
        <f>IF(対応ガラス検索!$E$2="-","",IF(L2826&lt;=0.65,MAX($O$2:O2825)+1,""))</f>
        <v>2825</v>
      </c>
      <c r="P2826" s="144"/>
      <c r="Q2826" s="145"/>
    </row>
    <row r="2827" spans="1:17" x14ac:dyDescent="0.4">
      <c r="A2827" s="68">
        <v>2826</v>
      </c>
      <c r="B2827" s="68" t="s">
        <v>2295</v>
      </c>
      <c r="C2827" s="68" t="s">
        <v>2239</v>
      </c>
      <c r="D2827" s="68" t="s">
        <v>2095</v>
      </c>
      <c r="E2827" s="68" t="s">
        <v>1965</v>
      </c>
      <c r="F2827" s="68" t="s">
        <v>1966</v>
      </c>
      <c r="G2827" s="68" t="s">
        <v>1980</v>
      </c>
      <c r="H2827" s="68" t="s">
        <v>1981</v>
      </c>
      <c r="I2827" s="68">
        <v>9</v>
      </c>
      <c r="J2827" s="68" t="s">
        <v>2267</v>
      </c>
      <c r="K2827" s="68">
        <v>1.6</v>
      </c>
      <c r="L2827" s="68">
        <v>0.4</v>
      </c>
      <c r="M2827" s="68" t="s">
        <v>1960</v>
      </c>
      <c r="N2827" s="143">
        <f>IF(対応ガラス検索!$E$2="-","",IF(対応ガラス検索!$E$2&gt;=K2827,MAX($N$2:N2826)+1,""))</f>
        <v>2826</v>
      </c>
      <c r="O2827" s="143">
        <f>IF(対応ガラス検索!$E$2="-","",IF(L2827&lt;=0.65,MAX($O$2:O2826)+1,""))</f>
        <v>2826</v>
      </c>
      <c r="P2827" s="144"/>
      <c r="Q2827" s="145"/>
    </row>
    <row r="2828" spans="1:17" x14ac:dyDescent="0.4">
      <c r="A2828" s="68">
        <v>2827</v>
      </c>
      <c r="B2828" s="68" t="s">
        <v>2295</v>
      </c>
      <c r="C2828" s="68" t="s">
        <v>2239</v>
      </c>
      <c r="D2828" s="68" t="s">
        <v>2095</v>
      </c>
      <c r="E2828" s="68" t="s">
        <v>1965</v>
      </c>
      <c r="F2828" s="68" t="s">
        <v>1966</v>
      </c>
      <c r="G2828" s="68" t="s">
        <v>1980</v>
      </c>
      <c r="H2828" s="68" t="s">
        <v>1981</v>
      </c>
      <c r="I2828" s="68">
        <v>10</v>
      </c>
      <c r="J2828" s="68" t="s">
        <v>2267</v>
      </c>
      <c r="K2828" s="142">
        <v>1.5</v>
      </c>
      <c r="L2828" s="68">
        <v>0.4</v>
      </c>
      <c r="M2828" s="68" t="s">
        <v>1960</v>
      </c>
      <c r="N2828" s="143">
        <f>IF(対応ガラス検索!$E$2="-","",IF(対応ガラス検索!$E$2&gt;=K2828,MAX($N$2:N2827)+1,""))</f>
        <v>2827</v>
      </c>
      <c r="O2828" s="143">
        <f>IF(対応ガラス検索!$E$2="-","",IF(L2828&lt;=0.65,MAX($O$2:O2827)+1,""))</f>
        <v>2827</v>
      </c>
      <c r="P2828" s="144"/>
      <c r="Q2828" s="145"/>
    </row>
    <row r="2829" spans="1:17" x14ac:dyDescent="0.4">
      <c r="A2829" s="68">
        <v>2828</v>
      </c>
      <c r="B2829" s="68" t="s">
        <v>2295</v>
      </c>
      <c r="C2829" s="68" t="s">
        <v>2239</v>
      </c>
      <c r="D2829" s="68" t="s">
        <v>2095</v>
      </c>
      <c r="E2829" s="68" t="s">
        <v>1965</v>
      </c>
      <c r="F2829" s="68" t="s">
        <v>1966</v>
      </c>
      <c r="G2829" s="68" t="s">
        <v>1980</v>
      </c>
      <c r="H2829" s="68" t="s">
        <v>1981</v>
      </c>
      <c r="I2829" s="68">
        <v>11</v>
      </c>
      <c r="J2829" s="68" t="s">
        <v>2267</v>
      </c>
      <c r="K2829" s="68">
        <v>1.4</v>
      </c>
      <c r="L2829" s="68">
        <v>0.4</v>
      </c>
      <c r="M2829" s="68" t="s">
        <v>1960</v>
      </c>
      <c r="N2829" s="143">
        <f>IF(対応ガラス検索!$E$2="-","",IF(対応ガラス検索!$E$2&gt;=K2829,MAX($N$2:N2828)+1,""))</f>
        <v>2828</v>
      </c>
      <c r="O2829" s="143">
        <f>IF(対応ガラス検索!$E$2="-","",IF(L2829&lt;=0.65,MAX($O$2:O2828)+1,""))</f>
        <v>2828</v>
      </c>
      <c r="P2829" s="144"/>
      <c r="Q2829" s="145"/>
    </row>
    <row r="2830" spans="1:17" x14ac:dyDescent="0.4">
      <c r="A2830" s="68">
        <v>2829</v>
      </c>
      <c r="B2830" s="68" t="s">
        <v>2295</v>
      </c>
      <c r="C2830" s="68" t="s">
        <v>2239</v>
      </c>
      <c r="D2830" s="68" t="s">
        <v>2095</v>
      </c>
      <c r="E2830" s="68" t="s">
        <v>1965</v>
      </c>
      <c r="F2830" s="68" t="s">
        <v>1966</v>
      </c>
      <c r="G2830" s="68" t="s">
        <v>1980</v>
      </c>
      <c r="H2830" s="68" t="s">
        <v>1981</v>
      </c>
      <c r="I2830" s="68">
        <v>12</v>
      </c>
      <c r="J2830" s="68" t="s">
        <v>2267</v>
      </c>
      <c r="K2830" s="68">
        <v>1.3</v>
      </c>
      <c r="L2830" s="68">
        <v>0.4</v>
      </c>
      <c r="M2830" s="68" t="s">
        <v>1960</v>
      </c>
      <c r="N2830" s="143">
        <f>IF(対応ガラス検索!$E$2="-","",IF(対応ガラス検索!$E$2&gt;=K2830,MAX($N$2:N2829)+1,""))</f>
        <v>2829</v>
      </c>
      <c r="O2830" s="143">
        <f>IF(対応ガラス検索!$E$2="-","",IF(L2830&lt;=0.65,MAX($O$2:O2829)+1,""))</f>
        <v>2829</v>
      </c>
      <c r="P2830" s="144"/>
      <c r="Q2830" s="145"/>
    </row>
    <row r="2831" spans="1:17" x14ac:dyDescent="0.4">
      <c r="A2831" s="68">
        <v>2830</v>
      </c>
      <c r="B2831" s="68" t="s">
        <v>2295</v>
      </c>
      <c r="C2831" s="68" t="s">
        <v>2239</v>
      </c>
      <c r="D2831" s="68" t="s">
        <v>2095</v>
      </c>
      <c r="E2831" s="68" t="s">
        <v>1965</v>
      </c>
      <c r="F2831" s="68" t="s">
        <v>1966</v>
      </c>
      <c r="G2831" s="68" t="s">
        <v>1980</v>
      </c>
      <c r="H2831" s="68" t="s">
        <v>1981</v>
      </c>
      <c r="I2831" s="68">
        <v>13</v>
      </c>
      <c r="J2831" s="68" t="s">
        <v>2267</v>
      </c>
      <c r="K2831" s="68">
        <v>1.2</v>
      </c>
      <c r="L2831" s="68">
        <v>0.4</v>
      </c>
      <c r="M2831" s="68" t="s">
        <v>1960</v>
      </c>
      <c r="N2831" s="143">
        <f>IF(対応ガラス検索!$E$2="-","",IF(対応ガラス検索!$E$2&gt;=K2831,MAX($N$2:N2830)+1,""))</f>
        <v>2830</v>
      </c>
      <c r="O2831" s="143">
        <f>IF(対応ガラス検索!$E$2="-","",IF(L2831&lt;=0.65,MAX($O$2:O2830)+1,""))</f>
        <v>2830</v>
      </c>
      <c r="P2831" s="144"/>
      <c r="Q2831" s="145"/>
    </row>
    <row r="2832" spans="1:17" x14ac:dyDescent="0.4">
      <c r="A2832" s="68">
        <v>2831</v>
      </c>
      <c r="B2832" s="68" t="s">
        <v>2295</v>
      </c>
      <c r="C2832" s="68" t="s">
        <v>2239</v>
      </c>
      <c r="D2832" s="68" t="s">
        <v>2096</v>
      </c>
      <c r="E2832" s="68" t="s">
        <v>1965</v>
      </c>
      <c r="F2832" s="68" t="s">
        <v>1966</v>
      </c>
      <c r="G2832" s="68" t="s">
        <v>1985</v>
      </c>
      <c r="H2832" s="68" t="s">
        <v>1986</v>
      </c>
      <c r="I2832" s="68">
        <v>6</v>
      </c>
      <c r="J2832" s="68" t="s">
        <v>2296</v>
      </c>
      <c r="K2832" s="68">
        <v>2.5</v>
      </c>
      <c r="L2832" s="68">
        <v>0.41</v>
      </c>
      <c r="M2832" s="68" t="s">
        <v>1960</v>
      </c>
      <c r="N2832" s="143">
        <f>IF(対応ガラス検索!$E$2="-","",IF(対応ガラス検索!$E$2&gt;=K2832,MAX($N$2:N2831)+1,""))</f>
        <v>2831</v>
      </c>
      <c r="O2832" s="143">
        <f>IF(対応ガラス検索!$E$2="-","",IF(L2832&lt;=0.65,MAX($O$2:O2831)+1,""))</f>
        <v>2831</v>
      </c>
      <c r="P2832" s="144"/>
      <c r="Q2832" s="145"/>
    </row>
    <row r="2833" spans="1:17" x14ac:dyDescent="0.4">
      <c r="A2833" s="68">
        <v>2832</v>
      </c>
      <c r="B2833" s="68" t="s">
        <v>2295</v>
      </c>
      <c r="C2833" s="68" t="s">
        <v>2239</v>
      </c>
      <c r="D2833" s="68" t="s">
        <v>2096</v>
      </c>
      <c r="E2833" s="68" t="s">
        <v>1965</v>
      </c>
      <c r="F2833" s="68" t="s">
        <v>1966</v>
      </c>
      <c r="G2833" s="68" t="s">
        <v>1985</v>
      </c>
      <c r="H2833" s="68" t="s">
        <v>1986</v>
      </c>
      <c r="I2833" s="68">
        <v>7</v>
      </c>
      <c r="J2833" s="68" t="s">
        <v>2296</v>
      </c>
      <c r="K2833" s="68">
        <v>2.2999999999999998</v>
      </c>
      <c r="L2833" s="68">
        <v>0.41</v>
      </c>
      <c r="M2833" s="68" t="s">
        <v>1960</v>
      </c>
      <c r="N2833" s="143">
        <f>IF(対応ガラス検索!$E$2="-","",IF(対応ガラス検索!$E$2&gt;=K2833,MAX($N$2:N2832)+1,""))</f>
        <v>2832</v>
      </c>
      <c r="O2833" s="143">
        <f>IF(対応ガラス検索!$E$2="-","",IF(L2833&lt;=0.65,MAX($O$2:O2832)+1,""))</f>
        <v>2832</v>
      </c>
      <c r="P2833" s="144"/>
      <c r="Q2833" s="145"/>
    </row>
    <row r="2834" spans="1:17" x14ac:dyDescent="0.4">
      <c r="A2834" s="68">
        <v>2833</v>
      </c>
      <c r="B2834" s="68" t="s">
        <v>2295</v>
      </c>
      <c r="C2834" s="68" t="s">
        <v>2239</v>
      </c>
      <c r="D2834" s="68" t="s">
        <v>2096</v>
      </c>
      <c r="E2834" s="68" t="s">
        <v>1965</v>
      </c>
      <c r="F2834" s="68" t="s">
        <v>1966</v>
      </c>
      <c r="G2834" s="68" t="s">
        <v>1985</v>
      </c>
      <c r="H2834" s="68" t="s">
        <v>1986</v>
      </c>
      <c r="I2834" s="68">
        <v>8</v>
      </c>
      <c r="J2834" s="68" t="s">
        <v>2296</v>
      </c>
      <c r="K2834" s="68">
        <v>2.1</v>
      </c>
      <c r="L2834" s="68">
        <v>0.41</v>
      </c>
      <c r="M2834" s="68" t="s">
        <v>1960</v>
      </c>
      <c r="N2834" s="143">
        <f>IF(対応ガラス検索!$E$2="-","",IF(対応ガラス検索!$E$2&gt;=K2834,MAX($N$2:N2833)+1,""))</f>
        <v>2833</v>
      </c>
      <c r="O2834" s="143">
        <f>IF(対応ガラス検索!$E$2="-","",IF(L2834&lt;=0.65,MAX($O$2:O2833)+1,""))</f>
        <v>2833</v>
      </c>
      <c r="P2834" s="144"/>
      <c r="Q2834" s="145"/>
    </row>
    <row r="2835" spans="1:17" x14ac:dyDescent="0.4">
      <c r="A2835" s="68">
        <v>2834</v>
      </c>
      <c r="B2835" s="68" t="s">
        <v>2295</v>
      </c>
      <c r="C2835" s="68" t="s">
        <v>2239</v>
      </c>
      <c r="D2835" s="68" t="s">
        <v>2096</v>
      </c>
      <c r="E2835" s="68" t="s">
        <v>1965</v>
      </c>
      <c r="F2835" s="68" t="s">
        <v>1966</v>
      </c>
      <c r="G2835" s="68" t="s">
        <v>1985</v>
      </c>
      <c r="H2835" s="68" t="s">
        <v>1986</v>
      </c>
      <c r="I2835" s="68">
        <v>9</v>
      </c>
      <c r="J2835" s="68" t="s">
        <v>2296</v>
      </c>
      <c r="K2835" s="68">
        <v>2</v>
      </c>
      <c r="L2835" s="68">
        <v>0.4</v>
      </c>
      <c r="M2835" s="68" t="s">
        <v>1960</v>
      </c>
      <c r="N2835" s="143">
        <f>IF(対応ガラス検索!$E$2="-","",IF(対応ガラス検索!$E$2&gt;=K2835,MAX($N$2:N2834)+1,""))</f>
        <v>2834</v>
      </c>
      <c r="O2835" s="143">
        <f>IF(対応ガラス検索!$E$2="-","",IF(L2835&lt;=0.65,MAX($O$2:O2834)+1,""))</f>
        <v>2834</v>
      </c>
      <c r="P2835" s="144"/>
      <c r="Q2835" s="145"/>
    </row>
    <row r="2836" spans="1:17" x14ac:dyDescent="0.4">
      <c r="A2836" s="68">
        <v>2835</v>
      </c>
      <c r="B2836" s="68" t="s">
        <v>2295</v>
      </c>
      <c r="C2836" s="68" t="s">
        <v>2239</v>
      </c>
      <c r="D2836" s="68" t="s">
        <v>2096</v>
      </c>
      <c r="E2836" s="68" t="s">
        <v>1965</v>
      </c>
      <c r="F2836" s="68" t="s">
        <v>1966</v>
      </c>
      <c r="G2836" s="68" t="s">
        <v>1985</v>
      </c>
      <c r="H2836" s="68" t="s">
        <v>1986</v>
      </c>
      <c r="I2836" s="68">
        <v>10</v>
      </c>
      <c r="J2836" s="68" t="s">
        <v>2296</v>
      </c>
      <c r="K2836" s="68">
        <v>1.8</v>
      </c>
      <c r="L2836" s="68">
        <v>0.4</v>
      </c>
      <c r="M2836" s="68" t="s">
        <v>1960</v>
      </c>
      <c r="N2836" s="143">
        <f>IF(対応ガラス検索!$E$2="-","",IF(対応ガラス検索!$E$2&gt;=K2836,MAX($N$2:N2835)+1,""))</f>
        <v>2835</v>
      </c>
      <c r="O2836" s="143">
        <f>IF(対応ガラス検索!$E$2="-","",IF(L2836&lt;=0.65,MAX($O$2:O2835)+1,""))</f>
        <v>2835</v>
      </c>
      <c r="P2836" s="144"/>
      <c r="Q2836" s="145"/>
    </row>
    <row r="2837" spans="1:17" x14ac:dyDescent="0.4">
      <c r="A2837" s="68">
        <v>2836</v>
      </c>
      <c r="B2837" s="68" t="s">
        <v>2295</v>
      </c>
      <c r="C2837" s="68" t="s">
        <v>2239</v>
      </c>
      <c r="D2837" s="68" t="s">
        <v>2096</v>
      </c>
      <c r="E2837" s="68" t="s">
        <v>1965</v>
      </c>
      <c r="F2837" s="68" t="s">
        <v>1966</v>
      </c>
      <c r="G2837" s="68" t="s">
        <v>1985</v>
      </c>
      <c r="H2837" s="68" t="s">
        <v>1986</v>
      </c>
      <c r="I2837" s="68">
        <v>11</v>
      </c>
      <c r="J2837" s="68" t="s">
        <v>2296</v>
      </c>
      <c r="K2837" s="68">
        <v>1.7</v>
      </c>
      <c r="L2837" s="68">
        <v>0.4</v>
      </c>
      <c r="M2837" s="68" t="s">
        <v>1960</v>
      </c>
      <c r="N2837" s="143">
        <f>IF(対応ガラス検索!$E$2="-","",IF(対応ガラス検索!$E$2&gt;=K2837,MAX($N$2:N2836)+1,""))</f>
        <v>2836</v>
      </c>
      <c r="O2837" s="143">
        <f>IF(対応ガラス検索!$E$2="-","",IF(L2837&lt;=0.65,MAX($O$2:O2836)+1,""))</f>
        <v>2836</v>
      </c>
      <c r="P2837" s="144"/>
      <c r="Q2837" s="145"/>
    </row>
    <row r="2838" spans="1:17" x14ac:dyDescent="0.4">
      <c r="A2838" s="68">
        <v>2837</v>
      </c>
      <c r="B2838" s="68" t="s">
        <v>2295</v>
      </c>
      <c r="C2838" s="68" t="s">
        <v>2239</v>
      </c>
      <c r="D2838" s="68" t="s">
        <v>2096</v>
      </c>
      <c r="E2838" s="68" t="s">
        <v>1965</v>
      </c>
      <c r="F2838" s="68" t="s">
        <v>1966</v>
      </c>
      <c r="G2838" s="68" t="s">
        <v>1985</v>
      </c>
      <c r="H2838" s="68" t="s">
        <v>1986</v>
      </c>
      <c r="I2838" s="68">
        <v>12</v>
      </c>
      <c r="J2838" s="68" t="s">
        <v>2296</v>
      </c>
      <c r="K2838" s="68">
        <v>1.6</v>
      </c>
      <c r="L2838" s="68">
        <v>0.4</v>
      </c>
      <c r="M2838" s="68" t="s">
        <v>1960</v>
      </c>
      <c r="N2838" s="143">
        <f>IF(対応ガラス検索!$E$2="-","",IF(対応ガラス検索!$E$2&gt;=K2838,MAX($N$2:N2837)+1,""))</f>
        <v>2837</v>
      </c>
      <c r="O2838" s="143">
        <f>IF(対応ガラス検索!$E$2="-","",IF(L2838&lt;=0.65,MAX($O$2:O2837)+1,""))</f>
        <v>2837</v>
      </c>
      <c r="P2838" s="144"/>
      <c r="Q2838" s="145"/>
    </row>
    <row r="2839" spans="1:17" x14ac:dyDescent="0.4">
      <c r="A2839" s="68">
        <v>2838</v>
      </c>
      <c r="B2839" s="68" t="s">
        <v>2295</v>
      </c>
      <c r="C2839" s="68" t="s">
        <v>2239</v>
      </c>
      <c r="D2839" s="68" t="s">
        <v>2096</v>
      </c>
      <c r="E2839" s="68" t="s">
        <v>1965</v>
      </c>
      <c r="F2839" s="68" t="s">
        <v>1966</v>
      </c>
      <c r="G2839" s="68" t="s">
        <v>1985</v>
      </c>
      <c r="H2839" s="68" t="s">
        <v>1986</v>
      </c>
      <c r="I2839" s="68">
        <v>6</v>
      </c>
      <c r="J2839" s="68" t="s">
        <v>2267</v>
      </c>
      <c r="K2839" s="68">
        <v>2</v>
      </c>
      <c r="L2839" s="68">
        <v>0.4</v>
      </c>
      <c r="M2839" s="68" t="s">
        <v>1960</v>
      </c>
      <c r="N2839" s="143">
        <f>IF(対応ガラス検索!$E$2="-","",IF(対応ガラス検索!$E$2&gt;=K2839,MAX($N$2:N2838)+1,""))</f>
        <v>2838</v>
      </c>
      <c r="O2839" s="143">
        <f>IF(対応ガラス検索!$E$2="-","",IF(L2839&lt;=0.65,MAX($O$2:O2838)+1,""))</f>
        <v>2838</v>
      </c>
      <c r="P2839" s="144"/>
      <c r="Q2839" s="145"/>
    </row>
    <row r="2840" spans="1:17" x14ac:dyDescent="0.4">
      <c r="A2840" s="68">
        <v>2839</v>
      </c>
      <c r="B2840" s="68" t="s">
        <v>2295</v>
      </c>
      <c r="C2840" s="68" t="s">
        <v>2239</v>
      </c>
      <c r="D2840" s="68" t="s">
        <v>2096</v>
      </c>
      <c r="E2840" s="68" t="s">
        <v>1965</v>
      </c>
      <c r="F2840" s="68" t="s">
        <v>1966</v>
      </c>
      <c r="G2840" s="68" t="s">
        <v>1985</v>
      </c>
      <c r="H2840" s="68" t="s">
        <v>1986</v>
      </c>
      <c r="I2840" s="68">
        <v>7</v>
      </c>
      <c r="J2840" s="68" t="s">
        <v>2267</v>
      </c>
      <c r="K2840" s="68">
        <v>1.9</v>
      </c>
      <c r="L2840" s="68">
        <v>0.4</v>
      </c>
      <c r="M2840" s="68" t="s">
        <v>1960</v>
      </c>
      <c r="N2840" s="143">
        <f>IF(対応ガラス検索!$E$2="-","",IF(対応ガラス検索!$E$2&gt;=K2840,MAX($N$2:N2839)+1,""))</f>
        <v>2839</v>
      </c>
      <c r="O2840" s="143">
        <f>IF(対応ガラス検索!$E$2="-","",IF(L2840&lt;=0.65,MAX($O$2:O2839)+1,""))</f>
        <v>2839</v>
      </c>
      <c r="P2840" s="144"/>
      <c r="Q2840" s="145"/>
    </row>
    <row r="2841" spans="1:17" x14ac:dyDescent="0.4">
      <c r="A2841" s="68">
        <v>2840</v>
      </c>
      <c r="B2841" s="68" t="s">
        <v>2295</v>
      </c>
      <c r="C2841" s="68" t="s">
        <v>2239</v>
      </c>
      <c r="D2841" s="68" t="s">
        <v>2096</v>
      </c>
      <c r="E2841" s="68" t="s">
        <v>1965</v>
      </c>
      <c r="F2841" s="68" t="s">
        <v>1966</v>
      </c>
      <c r="G2841" s="68" t="s">
        <v>1985</v>
      </c>
      <c r="H2841" s="68" t="s">
        <v>1986</v>
      </c>
      <c r="I2841" s="68">
        <v>8</v>
      </c>
      <c r="J2841" s="68" t="s">
        <v>2267</v>
      </c>
      <c r="K2841" s="142">
        <v>1.7</v>
      </c>
      <c r="L2841" s="68">
        <v>0.4</v>
      </c>
      <c r="M2841" s="68" t="s">
        <v>1960</v>
      </c>
      <c r="N2841" s="143">
        <f>IF(対応ガラス検索!$E$2="-","",IF(対応ガラス検索!$E$2&gt;=K2841,MAX($N$2:N2840)+1,""))</f>
        <v>2840</v>
      </c>
      <c r="O2841" s="143">
        <f>IF(対応ガラス検索!$E$2="-","",IF(L2841&lt;=0.65,MAX($O$2:O2840)+1,""))</f>
        <v>2840</v>
      </c>
      <c r="P2841" s="144"/>
      <c r="Q2841" s="145"/>
    </row>
    <row r="2842" spans="1:17" x14ac:dyDescent="0.4">
      <c r="A2842" s="68">
        <v>2841</v>
      </c>
      <c r="B2842" s="68" t="s">
        <v>2295</v>
      </c>
      <c r="C2842" s="68" t="s">
        <v>2239</v>
      </c>
      <c r="D2842" s="68" t="s">
        <v>2096</v>
      </c>
      <c r="E2842" s="68" t="s">
        <v>1965</v>
      </c>
      <c r="F2842" s="68" t="s">
        <v>1966</v>
      </c>
      <c r="G2842" s="68" t="s">
        <v>1985</v>
      </c>
      <c r="H2842" s="68" t="s">
        <v>1986</v>
      </c>
      <c r="I2842" s="68">
        <v>9</v>
      </c>
      <c r="J2842" s="68" t="s">
        <v>2267</v>
      </c>
      <c r="K2842" s="68">
        <v>1.6</v>
      </c>
      <c r="L2842" s="68">
        <v>0.4</v>
      </c>
      <c r="M2842" s="68" t="s">
        <v>1960</v>
      </c>
      <c r="N2842" s="143">
        <f>IF(対応ガラス検索!$E$2="-","",IF(対応ガラス検索!$E$2&gt;=K2842,MAX($N$2:N2841)+1,""))</f>
        <v>2841</v>
      </c>
      <c r="O2842" s="143">
        <f>IF(対応ガラス検索!$E$2="-","",IF(L2842&lt;=0.65,MAX($O$2:O2841)+1,""))</f>
        <v>2841</v>
      </c>
      <c r="P2842" s="144"/>
      <c r="Q2842" s="145"/>
    </row>
    <row r="2843" spans="1:17" x14ac:dyDescent="0.4">
      <c r="A2843" s="68">
        <v>2842</v>
      </c>
      <c r="B2843" s="68" t="s">
        <v>2295</v>
      </c>
      <c r="C2843" s="68" t="s">
        <v>2239</v>
      </c>
      <c r="D2843" s="68" t="s">
        <v>2096</v>
      </c>
      <c r="E2843" s="68" t="s">
        <v>1965</v>
      </c>
      <c r="F2843" s="68" t="s">
        <v>1966</v>
      </c>
      <c r="G2843" s="68" t="s">
        <v>1985</v>
      </c>
      <c r="H2843" s="68" t="s">
        <v>1986</v>
      </c>
      <c r="I2843" s="68">
        <v>10</v>
      </c>
      <c r="J2843" s="68" t="s">
        <v>2267</v>
      </c>
      <c r="K2843" s="68">
        <v>1.5</v>
      </c>
      <c r="L2843" s="68">
        <v>0.4</v>
      </c>
      <c r="M2843" s="68" t="s">
        <v>1960</v>
      </c>
      <c r="N2843" s="143">
        <f>IF(対応ガラス検索!$E$2="-","",IF(対応ガラス検索!$E$2&gt;=K2843,MAX($N$2:N2842)+1,""))</f>
        <v>2842</v>
      </c>
      <c r="O2843" s="143">
        <f>IF(対応ガラス検索!$E$2="-","",IF(L2843&lt;=0.65,MAX($O$2:O2842)+1,""))</f>
        <v>2842</v>
      </c>
      <c r="P2843" s="144"/>
      <c r="Q2843" s="145"/>
    </row>
    <row r="2844" spans="1:17" x14ac:dyDescent="0.4">
      <c r="A2844" s="68">
        <v>2843</v>
      </c>
      <c r="B2844" s="68" t="s">
        <v>2295</v>
      </c>
      <c r="C2844" s="68" t="s">
        <v>2239</v>
      </c>
      <c r="D2844" s="68" t="s">
        <v>2096</v>
      </c>
      <c r="E2844" s="68" t="s">
        <v>1965</v>
      </c>
      <c r="F2844" s="68" t="s">
        <v>1966</v>
      </c>
      <c r="G2844" s="68" t="s">
        <v>1985</v>
      </c>
      <c r="H2844" s="68" t="s">
        <v>1986</v>
      </c>
      <c r="I2844" s="68">
        <v>11</v>
      </c>
      <c r="J2844" s="68" t="s">
        <v>2267</v>
      </c>
      <c r="K2844" s="68">
        <v>1.4</v>
      </c>
      <c r="L2844" s="68">
        <v>0.4</v>
      </c>
      <c r="M2844" s="68" t="s">
        <v>1960</v>
      </c>
      <c r="N2844" s="143">
        <f>IF(対応ガラス検索!$E$2="-","",IF(対応ガラス検索!$E$2&gt;=K2844,MAX($N$2:N2843)+1,""))</f>
        <v>2843</v>
      </c>
      <c r="O2844" s="143">
        <f>IF(対応ガラス検索!$E$2="-","",IF(L2844&lt;=0.65,MAX($O$2:O2843)+1,""))</f>
        <v>2843</v>
      </c>
      <c r="P2844" s="144"/>
      <c r="Q2844" s="145"/>
    </row>
    <row r="2845" spans="1:17" x14ac:dyDescent="0.4">
      <c r="A2845" s="68">
        <v>2844</v>
      </c>
      <c r="B2845" s="68" t="s">
        <v>2295</v>
      </c>
      <c r="C2845" s="68" t="s">
        <v>2239</v>
      </c>
      <c r="D2845" s="68" t="s">
        <v>2096</v>
      </c>
      <c r="E2845" s="68" t="s">
        <v>1965</v>
      </c>
      <c r="F2845" s="68" t="s">
        <v>1966</v>
      </c>
      <c r="G2845" s="68" t="s">
        <v>1985</v>
      </c>
      <c r="H2845" s="68" t="s">
        <v>1986</v>
      </c>
      <c r="I2845" s="68">
        <v>12</v>
      </c>
      <c r="J2845" s="68" t="s">
        <v>2267</v>
      </c>
      <c r="K2845" s="68">
        <v>1.3</v>
      </c>
      <c r="L2845" s="68">
        <v>0.4</v>
      </c>
      <c r="M2845" s="68" t="s">
        <v>1960</v>
      </c>
      <c r="N2845" s="143">
        <f>IF(対応ガラス検索!$E$2="-","",IF(対応ガラス検索!$E$2&gt;=K2845,MAX($N$2:N2844)+1,""))</f>
        <v>2844</v>
      </c>
      <c r="O2845" s="143">
        <f>IF(対応ガラス検索!$E$2="-","",IF(L2845&lt;=0.65,MAX($O$2:O2844)+1,""))</f>
        <v>2844</v>
      </c>
      <c r="P2845" s="144"/>
      <c r="Q2845" s="145"/>
    </row>
    <row r="2846" spans="1:17" x14ac:dyDescent="0.4">
      <c r="A2846" s="68">
        <v>2845</v>
      </c>
      <c r="B2846" s="68" t="s">
        <v>2295</v>
      </c>
      <c r="C2846" s="68" t="s">
        <v>2239</v>
      </c>
      <c r="D2846" s="68" t="s">
        <v>2243</v>
      </c>
      <c r="E2846" s="68" t="s">
        <v>1958</v>
      </c>
      <c r="F2846" s="68" t="s">
        <v>1959</v>
      </c>
      <c r="G2846" s="68" t="s">
        <v>1990</v>
      </c>
      <c r="H2846" s="68" t="s">
        <v>1991</v>
      </c>
      <c r="I2846" s="68">
        <v>6</v>
      </c>
      <c r="J2846" s="68" t="s">
        <v>2296</v>
      </c>
      <c r="K2846" s="68">
        <v>2.5</v>
      </c>
      <c r="L2846" s="68">
        <v>0.4</v>
      </c>
      <c r="M2846" s="68" t="s">
        <v>1960</v>
      </c>
      <c r="N2846" s="143">
        <f>IF(対応ガラス検索!$E$2="-","",IF(対応ガラス検索!$E$2&gt;=K2846,MAX($N$2:N2845)+1,""))</f>
        <v>2845</v>
      </c>
      <c r="O2846" s="143">
        <f>IF(対応ガラス検索!$E$2="-","",IF(L2846&lt;=0.65,MAX($O$2:O2845)+1,""))</f>
        <v>2845</v>
      </c>
      <c r="P2846" s="144"/>
      <c r="Q2846" s="145"/>
    </row>
    <row r="2847" spans="1:17" x14ac:dyDescent="0.4">
      <c r="A2847" s="68">
        <v>2846</v>
      </c>
      <c r="B2847" s="68" t="s">
        <v>2295</v>
      </c>
      <c r="C2847" s="68" t="s">
        <v>2239</v>
      </c>
      <c r="D2847" s="68" t="s">
        <v>2243</v>
      </c>
      <c r="E2847" s="68" t="s">
        <v>1958</v>
      </c>
      <c r="F2847" s="68" t="s">
        <v>1959</v>
      </c>
      <c r="G2847" s="68" t="s">
        <v>1990</v>
      </c>
      <c r="H2847" s="68" t="s">
        <v>1991</v>
      </c>
      <c r="I2847" s="68">
        <v>7</v>
      </c>
      <c r="J2847" s="68" t="s">
        <v>2296</v>
      </c>
      <c r="K2847" s="68">
        <v>2.2999999999999998</v>
      </c>
      <c r="L2847" s="68">
        <v>0.4</v>
      </c>
      <c r="M2847" s="68" t="s">
        <v>1960</v>
      </c>
      <c r="N2847" s="143">
        <f>IF(対応ガラス検索!$E$2="-","",IF(対応ガラス検索!$E$2&gt;=K2847,MAX($N$2:N2846)+1,""))</f>
        <v>2846</v>
      </c>
      <c r="O2847" s="143">
        <f>IF(対応ガラス検索!$E$2="-","",IF(L2847&lt;=0.65,MAX($O$2:O2846)+1,""))</f>
        <v>2846</v>
      </c>
      <c r="P2847" s="144"/>
      <c r="Q2847" s="145"/>
    </row>
    <row r="2848" spans="1:17" x14ac:dyDescent="0.4">
      <c r="A2848" s="68">
        <v>2847</v>
      </c>
      <c r="B2848" s="68" t="s">
        <v>2295</v>
      </c>
      <c r="C2848" s="68" t="s">
        <v>2239</v>
      </c>
      <c r="D2848" s="68" t="s">
        <v>2243</v>
      </c>
      <c r="E2848" s="68" t="s">
        <v>1958</v>
      </c>
      <c r="F2848" s="68" t="s">
        <v>1959</v>
      </c>
      <c r="G2848" s="68" t="s">
        <v>1990</v>
      </c>
      <c r="H2848" s="68" t="s">
        <v>1991</v>
      </c>
      <c r="I2848" s="68">
        <v>8</v>
      </c>
      <c r="J2848" s="68" t="s">
        <v>2296</v>
      </c>
      <c r="K2848" s="68">
        <v>2.1</v>
      </c>
      <c r="L2848" s="68">
        <v>0.4</v>
      </c>
      <c r="M2848" s="68" t="s">
        <v>1960</v>
      </c>
      <c r="N2848" s="143">
        <f>IF(対応ガラス検索!$E$2="-","",IF(対応ガラス検索!$E$2&gt;=K2848,MAX($N$2:N2847)+1,""))</f>
        <v>2847</v>
      </c>
      <c r="O2848" s="143">
        <f>IF(対応ガラス検索!$E$2="-","",IF(L2848&lt;=0.65,MAX($O$2:O2847)+1,""))</f>
        <v>2847</v>
      </c>
      <c r="P2848" s="144"/>
      <c r="Q2848" s="145"/>
    </row>
    <row r="2849" spans="1:17" x14ac:dyDescent="0.4">
      <c r="A2849" s="68">
        <v>2848</v>
      </c>
      <c r="B2849" s="68" t="s">
        <v>2295</v>
      </c>
      <c r="C2849" s="68" t="s">
        <v>2239</v>
      </c>
      <c r="D2849" s="68" t="s">
        <v>2243</v>
      </c>
      <c r="E2849" s="68" t="s">
        <v>1958</v>
      </c>
      <c r="F2849" s="68" t="s">
        <v>1959</v>
      </c>
      <c r="G2849" s="68" t="s">
        <v>1990</v>
      </c>
      <c r="H2849" s="68" t="s">
        <v>1991</v>
      </c>
      <c r="I2849" s="68">
        <v>9</v>
      </c>
      <c r="J2849" s="68" t="s">
        <v>2296</v>
      </c>
      <c r="K2849" s="68">
        <v>2</v>
      </c>
      <c r="L2849" s="68">
        <v>0.4</v>
      </c>
      <c r="M2849" s="68" t="s">
        <v>1960</v>
      </c>
      <c r="N2849" s="143">
        <f>IF(対応ガラス検索!$E$2="-","",IF(対応ガラス検索!$E$2&gt;=K2849,MAX($N$2:N2848)+1,""))</f>
        <v>2848</v>
      </c>
      <c r="O2849" s="143">
        <f>IF(対応ガラス検索!$E$2="-","",IF(L2849&lt;=0.65,MAX($O$2:O2848)+1,""))</f>
        <v>2848</v>
      </c>
      <c r="P2849" s="144"/>
      <c r="Q2849" s="145"/>
    </row>
    <row r="2850" spans="1:17" x14ac:dyDescent="0.4">
      <c r="A2850" s="68">
        <v>2849</v>
      </c>
      <c r="B2850" s="68" t="s">
        <v>2295</v>
      </c>
      <c r="C2850" s="68" t="s">
        <v>2239</v>
      </c>
      <c r="D2850" s="68" t="s">
        <v>2243</v>
      </c>
      <c r="E2850" s="68" t="s">
        <v>1958</v>
      </c>
      <c r="F2850" s="68" t="s">
        <v>1959</v>
      </c>
      <c r="G2850" s="68" t="s">
        <v>1990</v>
      </c>
      <c r="H2850" s="68" t="s">
        <v>1991</v>
      </c>
      <c r="I2850" s="68">
        <v>10</v>
      </c>
      <c r="J2850" s="68" t="s">
        <v>2296</v>
      </c>
      <c r="K2850" s="68">
        <v>1.8</v>
      </c>
      <c r="L2850" s="68">
        <v>0.4</v>
      </c>
      <c r="M2850" s="68" t="s">
        <v>1960</v>
      </c>
      <c r="N2850" s="143">
        <f>IF(対応ガラス検索!$E$2="-","",IF(対応ガラス検索!$E$2&gt;=K2850,MAX($N$2:N2849)+1,""))</f>
        <v>2849</v>
      </c>
      <c r="O2850" s="143">
        <f>IF(対応ガラス検索!$E$2="-","",IF(L2850&lt;=0.65,MAX($O$2:O2849)+1,""))</f>
        <v>2849</v>
      </c>
      <c r="P2850" s="144"/>
      <c r="Q2850" s="145"/>
    </row>
    <row r="2851" spans="1:17" x14ac:dyDescent="0.4">
      <c r="A2851" s="68">
        <v>2850</v>
      </c>
      <c r="B2851" s="68" t="s">
        <v>2295</v>
      </c>
      <c r="C2851" s="68" t="s">
        <v>2239</v>
      </c>
      <c r="D2851" s="68" t="s">
        <v>2243</v>
      </c>
      <c r="E2851" s="68" t="s">
        <v>1958</v>
      </c>
      <c r="F2851" s="68" t="s">
        <v>1959</v>
      </c>
      <c r="G2851" s="68" t="s">
        <v>1990</v>
      </c>
      <c r="H2851" s="68" t="s">
        <v>1991</v>
      </c>
      <c r="I2851" s="68">
        <v>11</v>
      </c>
      <c r="J2851" s="68" t="s">
        <v>2296</v>
      </c>
      <c r="K2851" s="68">
        <v>1.7</v>
      </c>
      <c r="L2851" s="68">
        <v>0.4</v>
      </c>
      <c r="M2851" s="68" t="s">
        <v>1960</v>
      </c>
      <c r="N2851" s="143">
        <f>IF(対応ガラス検索!$E$2="-","",IF(対応ガラス検索!$E$2&gt;=K2851,MAX($N$2:N2850)+1,""))</f>
        <v>2850</v>
      </c>
      <c r="O2851" s="143">
        <f>IF(対応ガラス検索!$E$2="-","",IF(L2851&lt;=0.65,MAX($O$2:O2850)+1,""))</f>
        <v>2850</v>
      </c>
      <c r="P2851" s="144"/>
      <c r="Q2851" s="145"/>
    </row>
    <row r="2852" spans="1:17" x14ac:dyDescent="0.4">
      <c r="A2852" s="68">
        <v>2851</v>
      </c>
      <c r="B2852" s="68" t="s">
        <v>2295</v>
      </c>
      <c r="C2852" s="68" t="s">
        <v>2239</v>
      </c>
      <c r="D2852" s="68" t="s">
        <v>2243</v>
      </c>
      <c r="E2852" s="68" t="s">
        <v>1958</v>
      </c>
      <c r="F2852" s="68" t="s">
        <v>1959</v>
      </c>
      <c r="G2852" s="68" t="s">
        <v>1990</v>
      </c>
      <c r="H2852" s="68" t="s">
        <v>1991</v>
      </c>
      <c r="I2852" s="68">
        <v>12</v>
      </c>
      <c r="J2852" s="68" t="s">
        <v>2296</v>
      </c>
      <c r="K2852" s="68">
        <v>1.6</v>
      </c>
      <c r="L2852" s="68">
        <v>0.4</v>
      </c>
      <c r="M2852" s="68" t="s">
        <v>1960</v>
      </c>
      <c r="N2852" s="143">
        <f>IF(対応ガラス検索!$E$2="-","",IF(対応ガラス検索!$E$2&gt;=K2852,MAX($N$2:N2851)+1,""))</f>
        <v>2851</v>
      </c>
      <c r="O2852" s="143">
        <f>IF(対応ガラス検索!$E$2="-","",IF(L2852&lt;=0.65,MAX($O$2:O2851)+1,""))</f>
        <v>2851</v>
      </c>
      <c r="P2852" s="144"/>
      <c r="Q2852" s="145"/>
    </row>
    <row r="2853" spans="1:17" x14ac:dyDescent="0.4">
      <c r="A2853" s="68">
        <v>2852</v>
      </c>
      <c r="B2853" s="68" t="s">
        <v>2295</v>
      </c>
      <c r="C2853" s="68" t="s">
        <v>2239</v>
      </c>
      <c r="D2853" s="68" t="s">
        <v>2243</v>
      </c>
      <c r="E2853" s="68" t="s">
        <v>1958</v>
      </c>
      <c r="F2853" s="68" t="s">
        <v>1959</v>
      </c>
      <c r="G2853" s="68" t="s">
        <v>1990</v>
      </c>
      <c r="H2853" s="68" t="s">
        <v>1991</v>
      </c>
      <c r="I2853" s="68">
        <v>13</v>
      </c>
      <c r="J2853" s="68" t="s">
        <v>2296</v>
      </c>
      <c r="K2853" s="142">
        <v>1.6</v>
      </c>
      <c r="L2853" s="68">
        <v>0.4</v>
      </c>
      <c r="M2853" s="68" t="s">
        <v>1960</v>
      </c>
      <c r="N2853" s="143">
        <f>IF(対応ガラス検索!$E$2="-","",IF(対応ガラス検索!$E$2&gt;=K2853,MAX($N$2:N2852)+1,""))</f>
        <v>2852</v>
      </c>
      <c r="O2853" s="143">
        <f>IF(対応ガラス検索!$E$2="-","",IF(L2853&lt;=0.65,MAX($O$2:O2852)+1,""))</f>
        <v>2852</v>
      </c>
      <c r="P2853" s="144"/>
      <c r="Q2853" s="145"/>
    </row>
    <row r="2854" spans="1:17" x14ac:dyDescent="0.4">
      <c r="A2854" s="68">
        <v>2853</v>
      </c>
      <c r="B2854" s="68" t="s">
        <v>2295</v>
      </c>
      <c r="C2854" s="68" t="s">
        <v>2239</v>
      </c>
      <c r="D2854" s="68" t="s">
        <v>2243</v>
      </c>
      <c r="E2854" s="68" t="s">
        <v>1958</v>
      </c>
      <c r="F2854" s="68" t="s">
        <v>1959</v>
      </c>
      <c r="G2854" s="68" t="s">
        <v>1990</v>
      </c>
      <c r="H2854" s="68" t="s">
        <v>1991</v>
      </c>
      <c r="I2854" s="68">
        <v>6</v>
      </c>
      <c r="J2854" s="68" t="s">
        <v>2267</v>
      </c>
      <c r="K2854" s="142">
        <v>2</v>
      </c>
      <c r="L2854" s="68">
        <v>0.4</v>
      </c>
      <c r="M2854" s="68" t="s">
        <v>1960</v>
      </c>
      <c r="N2854" s="143">
        <f>IF(対応ガラス検索!$E$2="-","",IF(対応ガラス検索!$E$2&gt;=K2854,MAX($N$2:N2853)+1,""))</f>
        <v>2853</v>
      </c>
      <c r="O2854" s="143">
        <f>IF(対応ガラス検索!$E$2="-","",IF(L2854&lt;=0.65,MAX($O$2:O2853)+1,""))</f>
        <v>2853</v>
      </c>
      <c r="P2854" s="144"/>
      <c r="Q2854" s="145"/>
    </row>
    <row r="2855" spans="1:17" x14ac:dyDescent="0.4">
      <c r="A2855" s="68">
        <v>2854</v>
      </c>
      <c r="B2855" s="68" t="s">
        <v>2295</v>
      </c>
      <c r="C2855" s="68" t="s">
        <v>2239</v>
      </c>
      <c r="D2855" s="68" t="s">
        <v>2243</v>
      </c>
      <c r="E2855" s="68" t="s">
        <v>1958</v>
      </c>
      <c r="F2855" s="68" t="s">
        <v>1959</v>
      </c>
      <c r="G2855" s="68" t="s">
        <v>1990</v>
      </c>
      <c r="H2855" s="68" t="s">
        <v>1991</v>
      </c>
      <c r="I2855" s="68">
        <v>7</v>
      </c>
      <c r="J2855" s="68" t="s">
        <v>2267</v>
      </c>
      <c r="K2855" s="68">
        <v>1.9</v>
      </c>
      <c r="L2855" s="68">
        <v>0.4</v>
      </c>
      <c r="M2855" s="68" t="s">
        <v>1960</v>
      </c>
      <c r="N2855" s="143">
        <f>IF(対応ガラス検索!$E$2="-","",IF(対応ガラス検索!$E$2&gt;=K2855,MAX($N$2:N2854)+1,""))</f>
        <v>2854</v>
      </c>
      <c r="O2855" s="143">
        <f>IF(対応ガラス検索!$E$2="-","",IF(L2855&lt;=0.65,MAX($O$2:O2854)+1,""))</f>
        <v>2854</v>
      </c>
      <c r="P2855" s="144"/>
      <c r="Q2855" s="145"/>
    </row>
    <row r="2856" spans="1:17" x14ac:dyDescent="0.4">
      <c r="A2856" s="68">
        <v>2855</v>
      </c>
      <c r="B2856" s="68" t="s">
        <v>2295</v>
      </c>
      <c r="C2856" s="68" t="s">
        <v>2239</v>
      </c>
      <c r="D2856" s="68" t="s">
        <v>2243</v>
      </c>
      <c r="E2856" s="68" t="s">
        <v>1958</v>
      </c>
      <c r="F2856" s="68" t="s">
        <v>1959</v>
      </c>
      <c r="G2856" s="68" t="s">
        <v>1990</v>
      </c>
      <c r="H2856" s="68" t="s">
        <v>1991</v>
      </c>
      <c r="I2856" s="68">
        <v>8</v>
      </c>
      <c r="J2856" s="68" t="s">
        <v>2267</v>
      </c>
      <c r="K2856" s="68">
        <v>1.7</v>
      </c>
      <c r="L2856" s="68">
        <v>0.4</v>
      </c>
      <c r="M2856" s="68" t="s">
        <v>1960</v>
      </c>
      <c r="N2856" s="143">
        <f>IF(対応ガラス検索!$E$2="-","",IF(対応ガラス検索!$E$2&gt;=K2856,MAX($N$2:N2855)+1,""))</f>
        <v>2855</v>
      </c>
      <c r="O2856" s="143">
        <f>IF(対応ガラス検索!$E$2="-","",IF(L2856&lt;=0.65,MAX($O$2:O2855)+1,""))</f>
        <v>2855</v>
      </c>
      <c r="P2856" s="144"/>
      <c r="Q2856" s="145"/>
    </row>
    <row r="2857" spans="1:17" x14ac:dyDescent="0.4">
      <c r="A2857" s="68">
        <v>2856</v>
      </c>
      <c r="B2857" s="68" t="s">
        <v>2295</v>
      </c>
      <c r="C2857" s="68" t="s">
        <v>2239</v>
      </c>
      <c r="D2857" s="68" t="s">
        <v>2243</v>
      </c>
      <c r="E2857" s="68" t="s">
        <v>1958</v>
      </c>
      <c r="F2857" s="68" t="s">
        <v>1959</v>
      </c>
      <c r="G2857" s="68" t="s">
        <v>1990</v>
      </c>
      <c r="H2857" s="68" t="s">
        <v>1991</v>
      </c>
      <c r="I2857" s="68">
        <v>9</v>
      </c>
      <c r="J2857" s="68" t="s">
        <v>2267</v>
      </c>
      <c r="K2857" s="68">
        <v>1.6</v>
      </c>
      <c r="L2857" s="68">
        <v>0.4</v>
      </c>
      <c r="M2857" s="68" t="s">
        <v>1960</v>
      </c>
      <c r="N2857" s="143">
        <f>IF(対応ガラス検索!$E$2="-","",IF(対応ガラス検索!$E$2&gt;=K2857,MAX($N$2:N2856)+1,""))</f>
        <v>2856</v>
      </c>
      <c r="O2857" s="143">
        <f>IF(対応ガラス検索!$E$2="-","",IF(L2857&lt;=0.65,MAX($O$2:O2856)+1,""))</f>
        <v>2856</v>
      </c>
      <c r="P2857" s="144"/>
      <c r="Q2857" s="145"/>
    </row>
    <row r="2858" spans="1:17" x14ac:dyDescent="0.4">
      <c r="A2858" s="68">
        <v>2857</v>
      </c>
      <c r="B2858" s="68" t="s">
        <v>2295</v>
      </c>
      <c r="C2858" s="68" t="s">
        <v>2239</v>
      </c>
      <c r="D2858" s="68" t="s">
        <v>2243</v>
      </c>
      <c r="E2858" s="68" t="s">
        <v>1958</v>
      </c>
      <c r="F2858" s="68" t="s">
        <v>1959</v>
      </c>
      <c r="G2858" s="68" t="s">
        <v>1990</v>
      </c>
      <c r="H2858" s="68" t="s">
        <v>1991</v>
      </c>
      <c r="I2858" s="68">
        <v>10</v>
      </c>
      <c r="J2858" s="68" t="s">
        <v>2267</v>
      </c>
      <c r="K2858" s="68">
        <v>1.5</v>
      </c>
      <c r="L2858" s="68">
        <v>0.4</v>
      </c>
      <c r="M2858" s="68" t="s">
        <v>1960</v>
      </c>
      <c r="N2858" s="143">
        <f>IF(対応ガラス検索!$E$2="-","",IF(対応ガラス検索!$E$2&gt;=K2858,MAX($N$2:N2857)+1,""))</f>
        <v>2857</v>
      </c>
      <c r="O2858" s="143">
        <f>IF(対応ガラス検索!$E$2="-","",IF(L2858&lt;=0.65,MAX($O$2:O2857)+1,""))</f>
        <v>2857</v>
      </c>
      <c r="P2858" s="144"/>
      <c r="Q2858" s="145"/>
    </row>
    <row r="2859" spans="1:17" x14ac:dyDescent="0.4">
      <c r="A2859" s="68">
        <v>2858</v>
      </c>
      <c r="B2859" s="68" t="s">
        <v>2295</v>
      </c>
      <c r="C2859" s="68" t="s">
        <v>2239</v>
      </c>
      <c r="D2859" s="68" t="s">
        <v>2243</v>
      </c>
      <c r="E2859" s="68" t="s">
        <v>1958</v>
      </c>
      <c r="F2859" s="68" t="s">
        <v>1959</v>
      </c>
      <c r="G2859" s="68" t="s">
        <v>1990</v>
      </c>
      <c r="H2859" s="68" t="s">
        <v>1991</v>
      </c>
      <c r="I2859" s="68">
        <v>11</v>
      </c>
      <c r="J2859" s="68" t="s">
        <v>2267</v>
      </c>
      <c r="K2859" s="68">
        <v>1.4</v>
      </c>
      <c r="L2859" s="68">
        <v>0.4</v>
      </c>
      <c r="M2859" s="68" t="s">
        <v>1960</v>
      </c>
      <c r="N2859" s="143">
        <f>IF(対応ガラス検索!$E$2="-","",IF(対応ガラス検索!$E$2&gt;=K2859,MAX($N$2:N2858)+1,""))</f>
        <v>2858</v>
      </c>
      <c r="O2859" s="143">
        <f>IF(対応ガラス検索!$E$2="-","",IF(L2859&lt;=0.65,MAX($O$2:O2858)+1,""))</f>
        <v>2858</v>
      </c>
      <c r="P2859" s="144"/>
      <c r="Q2859" s="145"/>
    </row>
    <row r="2860" spans="1:17" x14ac:dyDescent="0.4">
      <c r="A2860" s="68">
        <v>2859</v>
      </c>
      <c r="B2860" s="68" t="s">
        <v>2295</v>
      </c>
      <c r="C2860" s="68" t="s">
        <v>2239</v>
      </c>
      <c r="D2860" s="68" t="s">
        <v>2243</v>
      </c>
      <c r="E2860" s="68" t="s">
        <v>1958</v>
      </c>
      <c r="F2860" s="68" t="s">
        <v>1959</v>
      </c>
      <c r="G2860" s="68" t="s">
        <v>1990</v>
      </c>
      <c r="H2860" s="68" t="s">
        <v>1991</v>
      </c>
      <c r="I2860" s="68">
        <v>12</v>
      </c>
      <c r="J2860" s="68" t="s">
        <v>2267</v>
      </c>
      <c r="K2860" s="68">
        <v>1.3</v>
      </c>
      <c r="L2860" s="68">
        <v>0.4</v>
      </c>
      <c r="M2860" s="68" t="s">
        <v>1960</v>
      </c>
      <c r="N2860" s="143">
        <f>IF(対応ガラス検索!$E$2="-","",IF(対応ガラス検索!$E$2&gt;=K2860,MAX($N$2:N2859)+1,""))</f>
        <v>2859</v>
      </c>
      <c r="O2860" s="143">
        <f>IF(対応ガラス検索!$E$2="-","",IF(L2860&lt;=0.65,MAX($O$2:O2859)+1,""))</f>
        <v>2859</v>
      </c>
      <c r="P2860" s="144"/>
      <c r="Q2860" s="145"/>
    </row>
    <row r="2861" spans="1:17" x14ac:dyDescent="0.4">
      <c r="A2861" s="68">
        <v>2860</v>
      </c>
      <c r="B2861" s="68" t="s">
        <v>2295</v>
      </c>
      <c r="C2861" s="68" t="s">
        <v>2239</v>
      </c>
      <c r="D2861" s="68" t="s">
        <v>2243</v>
      </c>
      <c r="E2861" s="68" t="s">
        <v>1958</v>
      </c>
      <c r="F2861" s="68" t="s">
        <v>1959</v>
      </c>
      <c r="G2861" s="68" t="s">
        <v>1990</v>
      </c>
      <c r="H2861" s="68" t="s">
        <v>1991</v>
      </c>
      <c r="I2861" s="68">
        <v>13</v>
      </c>
      <c r="J2861" s="68" t="s">
        <v>2267</v>
      </c>
      <c r="K2861" s="68">
        <v>1.2</v>
      </c>
      <c r="L2861" s="68">
        <v>0.4</v>
      </c>
      <c r="M2861" s="68" t="s">
        <v>1960</v>
      </c>
      <c r="N2861" s="143">
        <f>IF(対応ガラス検索!$E$2="-","",IF(対応ガラス検索!$E$2&gt;=K2861,MAX($N$2:N2860)+1,""))</f>
        <v>2860</v>
      </c>
      <c r="O2861" s="143">
        <f>IF(対応ガラス検索!$E$2="-","",IF(L2861&lt;=0.65,MAX($O$2:O2860)+1,""))</f>
        <v>2860</v>
      </c>
      <c r="P2861" s="144"/>
      <c r="Q2861" s="145"/>
    </row>
    <row r="2862" spans="1:17" x14ac:dyDescent="0.4">
      <c r="A2862" s="68">
        <v>2861</v>
      </c>
      <c r="B2862" s="68" t="s">
        <v>2295</v>
      </c>
      <c r="C2862" s="68" t="s">
        <v>2239</v>
      </c>
      <c r="D2862" s="68" t="s">
        <v>2251</v>
      </c>
      <c r="E2862" s="68" t="s">
        <v>1962</v>
      </c>
      <c r="F2862" s="68" t="s">
        <v>1963</v>
      </c>
      <c r="G2862" s="68" t="s">
        <v>1990</v>
      </c>
      <c r="H2862" s="68" t="s">
        <v>1991</v>
      </c>
      <c r="I2862" s="68">
        <v>6</v>
      </c>
      <c r="J2862" s="68" t="s">
        <v>2296</v>
      </c>
      <c r="K2862" s="68">
        <v>2.5</v>
      </c>
      <c r="L2862" s="68">
        <v>0.41</v>
      </c>
      <c r="M2862" s="68" t="s">
        <v>1960</v>
      </c>
      <c r="N2862" s="143">
        <f>IF(対応ガラス検索!$E$2="-","",IF(対応ガラス検索!$E$2&gt;=K2862,MAX($N$2:N2861)+1,""))</f>
        <v>2861</v>
      </c>
      <c r="O2862" s="143">
        <f>IF(対応ガラス検索!$E$2="-","",IF(L2862&lt;=0.65,MAX($O$2:O2861)+1,""))</f>
        <v>2861</v>
      </c>
      <c r="P2862" s="144"/>
      <c r="Q2862" s="145"/>
    </row>
    <row r="2863" spans="1:17" x14ac:dyDescent="0.4">
      <c r="A2863" s="68">
        <v>2862</v>
      </c>
      <c r="B2863" s="68" t="s">
        <v>2295</v>
      </c>
      <c r="C2863" s="68" t="s">
        <v>2239</v>
      </c>
      <c r="D2863" s="68" t="s">
        <v>2251</v>
      </c>
      <c r="E2863" s="68" t="s">
        <v>1962</v>
      </c>
      <c r="F2863" s="68" t="s">
        <v>1963</v>
      </c>
      <c r="G2863" s="68" t="s">
        <v>1990</v>
      </c>
      <c r="H2863" s="68" t="s">
        <v>1991</v>
      </c>
      <c r="I2863" s="68">
        <v>7</v>
      </c>
      <c r="J2863" s="68" t="s">
        <v>2296</v>
      </c>
      <c r="K2863" s="68">
        <v>2.2999999999999998</v>
      </c>
      <c r="L2863" s="68">
        <v>0.41</v>
      </c>
      <c r="M2863" s="68" t="s">
        <v>1960</v>
      </c>
      <c r="N2863" s="143">
        <f>IF(対応ガラス検索!$E$2="-","",IF(対応ガラス検索!$E$2&gt;=K2863,MAX($N$2:N2862)+1,""))</f>
        <v>2862</v>
      </c>
      <c r="O2863" s="143">
        <f>IF(対応ガラス検索!$E$2="-","",IF(L2863&lt;=0.65,MAX($O$2:O2862)+1,""))</f>
        <v>2862</v>
      </c>
      <c r="P2863" s="144"/>
      <c r="Q2863" s="145"/>
    </row>
    <row r="2864" spans="1:17" x14ac:dyDescent="0.4">
      <c r="A2864" s="68">
        <v>2863</v>
      </c>
      <c r="B2864" s="68" t="s">
        <v>2295</v>
      </c>
      <c r="C2864" s="68" t="s">
        <v>2239</v>
      </c>
      <c r="D2864" s="68" t="s">
        <v>2251</v>
      </c>
      <c r="E2864" s="68" t="s">
        <v>1962</v>
      </c>
      <c r="F2864" s="68" t="s">
        <v>1963</v>
      </c>
      <c r="G2864" s="68" t="s">
        <v>1990</v>
      </c>
      <c r="H2864" s="68" t="s">
        <v>1991</v>
      </c>
      <c r="I2864" s="68">
        <v>8</v>
      </c>
      <c r="J2864" s="68" t="s">
        <v>2296</v>
      </c>
      <c r="K2864" s="68">
        <v>2.1</v>
      </c>
      <c r="L2864" s="68">
        <v>0.41</v>
      </c>
      <c r="M2864" s="68" t="s">
        <v>1960</v>
      </c>
      <c r="N2864" s="143">
        <f>IF(対応ガラス検索!$E$2="-","",IF(対応ガラス検索!$E$2&gt;=K2864,MAX($N$2:N2863)+1,""))</f>
        <v>2863</v>
      </c>
      <c r="O2864" s="143">
        <f>IF(対応ガラス検索!$E$2="-","",IF(L2864&lt;=0.65,MAX($O$2:O2863)+1,""))</f>
        <v>2863</v>
      </c>
      <c r="P2864" s="144"/>
      <c r="Q2864" s="145"/>
    </row>
    <row r="2865" spans="1:17" x14ac:dyDescent="0.4">
      <c r="A2865" s="68">
        <v>2864</v>
      </c>
      <c r="B2865" s="68" t="s">
        <v>2295</v>
      </c>
      <c r="C2865" s="68" t="s">
        <v>2239</v>
      </c>
      <c r="D2865" s="68" t="s">
        <v>2251</v>
      </c>
      <c r="E2865" s="68" t="s">
        <v>1962</v>
      </c>
      <c r="F2865" s="68" t="s">
        <v>1963</v>
      </c>
      <c r="G2865" s="68" t="s">
        <v>1990</v>
      </c>
      <c r="H2865" s="68" t="s">
        <v>1991</v>
      </c>
      <c r="I2865" s="68">
        <v>9</v>
      </c>
      <c r="J2865" s="68" t="s">
        <v>2296</v>
      </c>
      <c r="K2865" s="68">
        <v>2</v>
      </c>
      <c r="L2865" s="68">
        <v>0.41</v>
      </c>
      <c r="M2865" s="68" t="s">
        <v>1960</v>
      </c>
      <c r="N2865" s="143">
        <f>IF(対応ガラス検索!$E$2="-","",IF(対応ガラス検索!$E$2&gt;=K2865,MAX($N$2:N2864)+1,""))</f>
        <v>2864</v>
      </c>
      <c r="O2865" s="143">
        <f>IF(対応ガラス検索!$E$2="-","",IF(L2865&lt;=0.65,MAX($O$2:O2864)+1,""))</f>
        <v>2864</v>
      </c>
      <c r="P2865" s="144"/>
      <c r="Q2865" s="145"/>
    </row>
    <row r="2866" spans="1:17" x14ac:dyDescent="0.4">
      <c r="A2866" s="68">
        <v>2865</v>
      </c>
      <c r="B2866" s="68" t="s">
        <v>2295</v>
      </c>
      <c r="C2866" s="68" t="s">
        <v>2239</v>
      </c>
      <c r="D2866" s="68" t="s">
        <v>2251</v>
      </c>
      <c r="E2866" s="68" t="s">
        <v>1962</v>
      </c>
      <c r="F2866" s="68" t="s">
        <v>1963</v>
      </c>
      <c r="G2866" s="68" t="s">
        <v>1990</v>
      </c>
      <c r="H2866" s="68" t="s">
        <v>1991</v>
      </c>
      <c r="I2866" s="68">
        <v>10</v>
      </c>
      <c r="J2866" s="68" t="s">
        <v>2296</v>
      </c>
      <c r="K2866" s="68">
        <v>1.8</v>
      </c>
      <c r="L2866" s="68">
        <v>0.41</v>
      </c>
      <c r="M2866" s="68" t="s">
        <v>1960</v>
      </c>
      <c r="N2866" s="143">
        <f>IF(対応ガラス検索!$E$2="-","",IF(対応ガラス検索!$E$2&gt;=K2866,MAX($N$2:N2865)+1,""))</f>
        <v>2865</v>
      </c>
      <c r="O2866" s="143">
        <f>IF(対応ガラス検索!$E$2="-","",IF(L2866&lt;=0.65,MAX($O$2:O2865)+1,""))</f>
        <v>2865</v>
      </c>
      <c r="P2866" s="144"/>
      <c r="Q2866" s="145"/>
    </row>
    <row r="2867" spans="1:17" x14ac:dyDescent="0.4">
      <c r="A2867" s="68">
        <v>2866</v>
      </c>
      <c r="B2867" s="68" t="s">
        <v>2295</v>
      </c>
      <c r="C2867" s="68" t="s">
        <v>2239</v>
      </c>
      <c r="D2867" s="68" t="s">
        <v>2251</v>
      </c>
      <c r="E2867" s="68" t="s">
        <v>1962</v>
      </c>
      <c r="F2867" s="68" t="s">
        <v>1963</v>
      </c>
      <c r="G2867" s="68" t="s">
        <v>1990</v>
      </c>
      <c r="H2867" s="68" t="s">
        <v>1991</v>
      </c>
      <c r="I2867" s="68">
        <v>11</v>
      </c>
      <c r="J2867" s="68" t="s">
        <v>2296</v>
      </c>
      <c r="K2867" s="142">
        <v>1.7</v>
      </c>
      <c r="L2867" s="68">
        <v>0.41</v>
      </c>
      <c r="M2867" s="68" t="s">
        <v>1960</v>
      </c>
      <c r="N2867" s="143">
        <f>IF(対応ガラス検索!$E$2="-","",IF(対応ガラス検索!$E$2&gt;=K2867,MAX($N$2:N2866)+1,""))</f>
        <v>2866</v>
      </c>
      <c r="O2867" s="143">
        <f>IF(対応ガラス検索!$E$2="-","",IF(L2867&lt;=0.65,MAX($O$2:O2866)+1,""))</f>
        <v>2866</v>
      </c>
      <c r="P2867" s="144"/>
      <c r="Q2867" s="145"/>
    </row>
    <row r="2868" spans="1:17" x14ac:dyDescent="0.4">
      <c r="A2868" s="68">
        <v>2867</v>
      </c>
      <c r="B2868" s="68" t="s">
        <v>2295</v>
      </c>
      <c r="C2868" s="68" t="s">
        <v>2239</v>
      </c>
      <c r="D2868" s="68" t="s">
        <v>2251</v>
      </c>
      <c r="E2868" s="68" t="s">
        <v>1962</v>
      </c>
      <c r="F2868" s="68" t="s">
        <v>1963</v>
      </c>
      <c r="G2868" s="68" t="s">
        <v>1990</v>
      </c>
      <c r="H2868" s="68" t="s">
        <v>1991</v>
      </c>
      <c r="I2868" s="68">
        <v>12</v>
      </c>
      <c r="J2868" s="68" t="s">
        <v>2296</v>
      </c>
      <c r="K2868" s="68">
        <v>1.6</v>
      </c>
      <c r="L2868" s="68">
        <v>0.4</v>
      </c>
      <c r="M2868" s="68" t="s">
        <v>1960</v>
      </c>
      <c r="N2868" s="143">
        <f>IF(対応ガラス検索!$E$2="-","",IF(対応ガラス検索!$E$2&gt;=K2868,MAX($N$2:N2867)+1,""))</f>
        <v>2867</v>
      </c>
      <c r="O2868" s="143">
        <f>IF(対応ガラス検索!$E$2="-","",IF(L2868&lt;=0.65,MAX($O$2:O2867)+1,""))</f>
        <v>2867</v>
      </c>
      <c r="P2868" s="144"/>
      <c r="Q2868" s="145"/>
    </row>
    <row r="2869" spans="1:17" x14ac:dyDescent="0.4">
      <c r="A2869" s="68">
        <v>2868</v>
      </c>
      <c r="B2869" s="68" t="s">
        <v>2295</v>
      </c>
      <c r="C2869" s="68" t="s">
        <v>2239</v>
      </c>
      <c r="D2869" s="68" t="s">
        <v>2251</v>
      </c>
      <c r="E2869" s="68" t="s">
        <v>1962</v>
      </c>
      <c r="F2869" s="68" t="s">
        <v>1963</v>
      </c>
      <c r="G2869" s="68" t="s">
        <v>1990</v>
      </c>
      <c r="H2869" s="68" t="s">
        <v>1991</v>
      </c>
      <c r="I2869" s="68">
        <v>13</v>
      </c>
      <c r="J2869" s="68" t="s">
        <v>2296</v>
      </c>
      <c r="K2869" s="68">
        <v>1.6</v>
      </c>
      <c r="L2869" s="68">
        <v>0.4</v>
      </c>
      <c r="M2869" s="68" t="s">
        <v>1960</v>
      </c>
      <c r="N2869" s="143">
        <f>IF(対応ガラス検索!$E$2="-","",IF(対応ガラス検索!$E$2&gt;=K2869,MAX($N$2:N2868)+1,""))</f>
        <v>2868</v>
      </c>
      <c r="O2869" s="143">
        <f>IF(対応ガラス検索!$E$2="-","",IF(L2869&lt;=0.65,MAX($O$2:O2868)+1,""))</f>
        <v>2868</v>
      </c>
      <c r="P2869" s="144"/>
      <c r="Q2869" s="145"/>
    </row>
    <row r="2870" spans="1:17" x14ac:dyDescent="0.4">
      <c r="A2870" s="68">
        <v>2869</v>
      </c>
      <c r="B2870" s="68" t="s">
        <v>2295</v>
      </c>
      <c r="C2870" s="68" t="s">
        <v>2239</v>
      </c>
      <c r="D2870" s="68" t="s">
        <v>2251</v>
      </c>
      <c r="E2870" s="68" t="s">
        <v>1962</v>
      </c>
      <c r="F2870" s="68" t="s">
        <v>1963</v>
      </c>
      <c r="G2870" s="68" t="s">
        <v>1990</v>
      </c>
      <c r="H2870" s="68" t="s">
        <v>1991</v>
      </c>
      <c r="I2870" s="68">
        <v>6</v>
      </c>
      <c r="J2870" s="68" t="s">
        <v>2267</v>
      </c>
      <c r="K2870" s="68">
        <v>2</v>
      </c>
      <c r="L2870" s="68">
        <v>0.41</v>
      </c>
      <c r="M2870" s="68" t="s">
        <v>1960</v>
      </c>
      <c r="N2870" s="143">
        <f>IF(対応ガラス検索!$E$2="-","",IF(対応ガラス検索!$E$2&gt;=K2870,MAX($N$2:N2869)+1,""))</f>
        <v>2869</v>
      </c>
      <c r="O2870" s="143">
        <f>IF(対応ガラス検索!$E$2="-","",IF(L2870&lt;=0.65,MAX($O$2:O2869)+1,""))</f>
        <v>2869</v>
      </c>
      <c r="P2870" s="144"/>
      <c r="Q2870" s="145"/>
    </row>
    <row r="2871" spans="1:17" x14ac:dyDescent="0.4">
      <c r="A2871" s="68">
        <v>2870</v>
      </c>
      <c r="B2871" s="68" t="s">
        <v>2295</v>
      </c>
      <c r="C2871" s="68" t="s">
        <v>2239</v>
      </c>
      <c r="D2871" s="68" t="s">
        <v>2251</v>
      </c>
      <c r="E2871" s="68" t="s">
        <v>1962</v>
      </c>
      <c r="F2871" s="68" t="s">
        <v>1963</v>
      </c>
      <c r="G2871" s="68" t="s">
        <v>1990</v>
      </c>
      <c r="H2871" s="68" t="s">
        <v>1991</v>
      </c>
      <c r="I2871" s="68">
        <v>7</v>
      </c>
      <c r="J2871" s="68" t="s">
        <v>2267</v>
      </c>
      <c r="K2871" s="68">
        <v>1.9</v>
      </c>
      <c r="L2871" s="68">
        <v>0.41</v>
      </c>
      <c r="M2871" s="68" t="s">
        <v>1960</v>
      </c>
      <c r="N2871" s="143">
        <f>IF(対応ガラス検索!$E$2="-","",IF(対応ガラス検索!$E$2&gt;=K2871,MAX($N$2:N2870)+1,""))</f>
        <v>2870</v>
      </c>
      <c r="O2871" s="143">
        <f>IF(対応ガラス検索!$E$2="-","",IF(L2871&lt;=0.65,MAX($O$2:O2870)+1,""))</f>
        <v>2870</v>
      </c>
      <c r="P2871" s="144"/>
      <c r="Q2871" s="145"/>
    </row>
    <row r="2872" spans="1:17" x14ac:dyDescent="0.4">
      <c r="A2872" s="68">
        <v>2871</v>
      </c>
      <c r="B2872" s="68" t="s">
        <v>2295</v>
      </c>
      <c r="C2872" s="68" t="s">
        <v>2239</v>
      </c>
      <c r="D2872" s="68" t="s">
        <v>2251</v>
      </c>
      <c r="E2872" s="68" t="s">
        <v>1962</v>
      </c>
      <c r="F2872" s="68" t="s">
        <v>1963</v>
      </c>
      <c r="G2872" s="68" t="s">
        <v>1990</v>
      </c>
      <c r="H2872" s="68" t="s">
        <v>1991</v>
      </c>
      <c r="I2872" s="68">
        <v>8</v>
      </c>
      <c r="J2872" s="68" t="s">
        <v>2267</v>
      </c>
      <c r="K2872" s="68">
        <v>1.7</v>
      </c>
      <c r="L2872" s="68">
        <v>0.41</v>
      </c>
      <c r="M2872" s="68" t="s">
        <v>1960</v>
      </c>
      <c r="N2872" s="143">
        <f>IF(対応ガラス検索!$E$2="-","",IF(対応ガラス検索!$E$2&gt;=K2872,MAX($N$2:N2871)+1,""))</f>
        <v>2871</v>
      </c>
      <c r="O2872" s="143">
        <f>IF(対応ガラス検索!$E$2="-","",IF(L2872&lt;=0.65,MAX($O$2:O2871)+1,""))</f>
        <v>2871</v>
      </c>
      <c r="P2872" s="144"/>
      <c r="Q2872" s="145"/>
    </row>
    <row r="2873" spans="1:17" x14ac:dyDescent="0.4">
      <c r="A2873" s="68">
        <v>2872</v>
      </c>
      <c r="B2873" s="68" t="s">
        <v>2295</v>
      </c>
      <c r="C2873" s="68" t="s">
        <v>2239</v>
      </c>
      <c r="D2873" s="68" t="s">
        <v>2251</v>
      </c>
      <c r="E2873" s="68" t="s">
        <v>1962</v>
      </c>
      <c r="F2873" s="68" t="s">
        <v>1963</v>
      </c>
      <c r="G2873" s="68" t="s">
        <v>1990</v>
      </c>
      <c r="H2873" s="68" t="s">
        <v>1991</v>
      </c>
      <c r="I2873" s="68">
        <v>9</v>
      </c>
      <c r="J2873" s="68" t="s">
        <v>2267</v>
      </c>
      <c r="K2873" s="68">
        <v>1.6</v>
      </c>
      <c r="L2873" s="68">
        <v>0.4</v>
      </c>
      <c r="M2873" s="68" t="s">
        <v>1960</v>
      </c>
      <c r="N2873" s="143">
        <f>IF(対応ガラス検索!$E$2="-","",IF(対応ガラス検索!$E$2&gt;=K2873,MAX($N$2:N2872)+1,""))</f>
        <v>2872</v>
      </c>
      <c r="O2873" s="143">
        <f>IF(対応ガラス検索!$E$2="-","",IF(L2873&lt;=0.65,MAX($O$2:O2872)+1,""))</f>
        <v>2872</v>
      </c>
      <c r="P2873" s="144"/>
      <c r="Q2873" s="145"/>
    </row>
    <row r="2874" spans="1:17" x14ac:dyDescent="0.4">
      <c r="A2874" s="68">
        <v>2873</v>
      </c>
      <c r="B2874" s="68" t="s">
        <v>2295</v>
      </c>
      <c r="C2874" s="68" t="s">
        <v>2239</v>
      </c>
      <c r="D2874" s="68" t="s">
        <v>2251</v>
      </c>
      <c r="E2874" s="68" t="s">
        <v>1962</v>
      </c>
      <c r="F2874" s="68" t="s">
        <v>1963</v>
      </c>
      <c r="G2874" s="68" t="s">
        <v>1990</v>
      </c>
      <c r="H2874" s="68" t="s">
        <v>1991</v>
      </c>
      <c r="I2874" s="68">
        <v>10</v>
      </c>
      <c r="J2874" s="68" t="s">
        <v>2267</v>
      </c>
      <c r="K2874" s="68">
        <v>1.5</v>
      </c>
      <c r="L2874" s="68">
        <v>0.4</v>
      </c>
      <c r="M2874" s="68" t="s">
        <v>1960</v>
      </c>
      <c r="N2874" s="143">
        <f>IF(対応ガラス検索!$E$2="-","",IF(対応ガラス検索!$E$2&gt;=K2874,MAX($N$2:N2873)+1,""))</f>
        <v>2873</v>
      </c>
      <c r="O2874" s="143">
        <f>IF(対応ガラス検索!$E$2="-","",IF(L2874&lt;=0.65,MAX($O$2:O2873)+1,""))</f>
        <v>2873</v>
      </c>
      <c r="P2874" s="144"/>
      <c r="Q2874" s="145"/>
    </row>
    <row r="2875" spans="1:17" x14ac:dyDescent="0.4">
      <c r="A2875" s="68">
        <v>2874</v>
      </c>
      <c r="B2875" s="68" t="s">
        <v>2295</v>
      </c>
      <c r="C2875" s="68" t="s">
        <v>2239</v>
      </c>
      <c r="D2875" s="68" t="s">
        <v>2251</v>
      </c>
      <c r="E2875" s="68" t="s">
        <v>1962</v>
      </c>
      <c r="F2875" s="68" t="s">
        <v>1963</v>
      </c>
      <c r="G2875" s="68" t="s">
        <v>1990</v>
      </c>
      <c r="H2875" s="68" t="s">
        <v>1991</v>
      </c>
      <c r="I2875" s="68">
        <v>11</v>
      </c>
      <c r="J2875" s="68" t="s">
        <v>2267</v>
      </c>
      <c r="K2875" s="68">
        <v>1.4</v>
      </c>
      <c r="L2875" s="68">
        <v>0.4</v>
      </c>
      <c r="M2875" s="68" t="s">
        <v>1960</v>
      </c>
      <c r="N2875" s="143">
        <f>IF(対応ガラス検索!$E$2="-","",IF(対応ガラス検索!$E$2&gt;=K2875,MAX($N$2:N2874)+1,""))</f>
        <v>2874</v>
      </c>
      <c r="O2875" s="143">
        <f>IF(対応ガラス検索!$E$2="-","",IF(L2875&lt;=0.65,MAX($O$2:O2874)+1,""))</f>
        <v>2874</v>
      </c>
      <c r="P2875" s="144"/>
      <c r="Q2875" s="145"/>
    </row>
    <row r="2876" spans="1:17" x14ac:dyDescent="0.4">
      <c r="A2876" s="68">
        <v>2875</v>
      </c>
      <c r="B2876" s="68" t="s">
        <v>2295</v>
      </c>
      <c r="C2876" s="68" t="s">
        <v>2239</v>
      </c>
      <c r="D2876" s="68" t="s">
        <v>2251</v>
      </c>
      <c r="E2876" s="68" t="s">
        <v>1962</v>
      </c>
      <c r="F2876" s="68" t="s">
        <v>1963</v>
      </c>
      <c r="G2876" s="68" t="s">
        <v>1990</v>
      </c>
      <c r="H2876" s="68" t="s">
        <v>1991</v>
      </c>
      <c r="I2876" s="68">
        <v>12</v>
      </c>
      <c r="J2876" s="68" t="s">
        <v>2267</v>
      </c>
      <c r="K2876" s="68">
        <v>1.3</v>
      </c>
      <c r="L2876" s="68">
        <v>0.4</v>
      </c>
      <c r="M2876" s="68" t="s">
        <v>1960</v>
      </c>
      <c r="N2876" s="143">
        <f>IF(対応ガラス検索!$E$2="-","",IF(対応ガラス検索!$E$2&gt;=K2876,MAX($N$2:N2875)+1,""))</f>
        <v>2875</v>
      </c>
      <c r="O2876" s="143">
        <f>IF(対応ガラス検索!$E$2="-","",IF(L2876&lt;=0.65,MAX($O$2:O2875)+1,""))</f>
        <v>2875</v>
      </c>
      <c r="P2876" s="144"/>
      <c r="Q2876" s="145"/>
    </row>
    <row r="2877" spans="1:17" x14ac:dyDescent="0.4">
      <c r="A2877" s="68">
        <v>2876</v>
      </c>
      <c r="B2877" s="68" t="s">
        <v>2295</v>
      </c>
      <c r="C2877" s="68" t="s">
        <v>2239</v>
      </c>
      <c r="D2877" s="68" t="s">
        <v>2251</v>
      </c>
      <c r="E2877" s="68" t="s">
        <v>1962</v>
      </c>
      <c r="F2877" s="68" t="s">
        <v>1963</v>
      </c>
      <c r="G2877" s="68" t="s">
        <v>1990</v>
      </c>
      <c r="H2877" s="68" t="s">
        <v>1991</v>
      </c>
      <c r="I2877" s="68">
        <v>13</v>
      </c>
      <c r="J2877" s="68" t="s">
        <v>2267</v>
      </c>
      <c r="K2877" s="68">
        <v>1.2</v>
      </c>
      <c r="L2877" s="68">
        <v>0.4</v>
      </c>
      <c r="M2877" s="68" t="s">
        <v>1960</v>
      </c>
      <c r="N2877" s="143">
        <f>IF(対応ガラス検索!$E$2="-","",IF(対応ガラス検索!$E$2&gt;=K2877,MAX($N$2:N2876)+1,""))</f>
        <v>2876</v>
      </c>
      <c r="O2877" s="143">
        <f>IF(対応ガラス検索!$E$2="-","",IF(L2877&lt;=0.65,MAX($O$2:O2876)+1,""))</f>
        <v>2876</v>
      </c>
      <c r="P2877" s="144"/>
      <c r="Q2877" s="145"/>
    </row>
    <row r="2878" spans="1:17" x14ac:dyDescent="0.4">
      <c r="A2878" s="68">
        <v>2877</v>
      </c>
      <c r="B2878" s="68" t="s">
        <v>2295</v>
      </c>
      <c r="C2878" s="68" t="s">
        <v>2239</v>
      </c>
      <c r="D2878" s="68" t="s">
        <v>2097</v>
      </c>
      <c r="E2878" s="68" t="s">
        <v>1965</v>
      </c>
      <c r="F2878" s="68" t="s">
        <v>1966</v>
      </c>
      <c r="G2878" s="68" t="s">
        <v>1990</v>
      </c>
      <c r="H2878" s="68" t="s">
        <v>1991</v>
      </c>
      <c r="I2878" s="68">
        <v>6</v>
      </c>
      <c r="J2878" s="68" t="s">
        <v>2296</v>
      </c>
      <c r="K2878" s="68">
        <v>2.5</v>
      </c>
      <c r="L2878" s="68">
        <v>0.41</v>
      </c>
      <c r="M2878" s="68" t="s">
        <v>1960</v>
      </c>
      <c r="N2878" s="143">
        <f>IF(対応ガラス検索!$E$2="-","",IF(対応ガラス検索!$E$2&gt;=K2878,MAX($N$2:N2877)+1,""))</f>
        <v>2877</v>
      </c>
      <c r="O2878" s="143">
        <f>IF(対応ガラス検索!$E$2="-","",IF(L2878&lt;=0.65,MAX($O$2:O2877)+1,""))</f>
        <v>2877</v>
      </c>
      <c r="P2878" s="144"/>
      <c r="Q2878" s="145"/>
    </row>
    <row r="2879" spans="1:17" x14ac:dyDescent="0.4">
      <c r="A2879" s="68">
        <v>2878</v>
      </c>
      <c r="B2879" s="68" t="s">
        <v>2295</v>
      </c>
      <c r="C2879" s="68" t="s">
        <v>2239</v>
      </c>
      <c r="D2879" s="68" t="s">
        <v>2097</v>
      </c>
      <c r="E2879" s="68" t="s">
        <v>1965</v>
      </c>
      <c r="F2879" s="68" t="s">
        <v>1966</v>
      </c>
      <c r="G2879" s="68" t="s">
        <v>1990</v>
      </c>
      <c r="H2879" s="68" t="s">
        <v>1991</v>
      </c>
      <c r="I2879" s="68">
        <v>7</v>
      </c>
      <c r="J2879" s="68" t="s">
        <v>2296</v>
      </c>
      <c r="K2879" s="68">
        <v>2.2999999999999998</v>
      </c>
      <c r="L2879" s="68">
        <v>0.41</v>
      </c>
      <c r="M2879" s="68" t="s">
        <v>1960</v>
      </c>
      <c r="N2879" s="143">
        <f>IF(対応ガラス検索!$E$2="-","",IF(対応ガラス検索!$E$2&gt;=K2879,MAX($N$2:N2878)+1,""))</f>
        <v>2878</v>
      </c>
      <c r="O2879" s="143">
        <f>IF(対応ガラス検索!$E$2="-","",IF(L2879&lt;=0.65,MAX($O$2:O2878)+1,""))</f>
        <v>2878</v>
      </c>
      <c r="P2879" s="144"/>
      <c r="Q2879" s="145"/>
    </row>
    <row r="2880" spans="1:17" x14ac:dyDescent="0.4">
      <c r="A2880" s="68">
        <v>2879</v>
      </c>
      <c r="B2880" s="68" t="s">
        <v>2295</v>
      </c>
      <c r="C2880" s="68" t="s">
        <v>2239</v>
      </c>
      <c r="D2880" s="68" t="s">
        <v>2097</v>
      </c>
      <c r="E2880" s="68" t="s">
        <v>1965</v>
      </c>
      <c r="F2880" s="68" t="s">
        <v>1966</v>
      </c>
      <c r="G2880" s="68" t="s">
        <v>1990</v>
      </c>
      <c r="H2880" s="68" t="s">
        <v>1991</v>
      </c>
      <c r="I2880" s="68">
        <v>8</v>
      </c>
      <c r="J2880" s="68" t="s">
        <v>2296</v>
      </c>
      <c r="K2880" s="142">
        <v>2.1</v>
      </c>
      <c r="L2880" s="68">
        <v>0.41</v>
      </c>
      <c r="M2880" s="68" t="s">
        <v>1960</v>
      </c>
      <c r="N2880" s="143">
        <f>IF(対応ガラス検索!$E$2="-","",IF(対応ガラス検索!$E$2&gt;=K2880,MAX($N$2:N2879)+1,""))</f>
        <v>2879</v>
      </c>
      <c r="O2880" s="143">
        <f>IF(対応ガラス検索!$E$2="-","",IF(L2880&lt;=0.65,MAX($O$2:O2879)+1,""))</f>
        <v>2879</v>
      </c>
      <c r="P2880" s="144"/>
      <c r="Q2880" s="145"/>
    </row>
    <row r="2881" spans="1:17" x14ac:dyDescent="0.4">
      <c r="A2881" s="68">
        <v>2880</v>
      </c>
      <c r="B2881" s="68" t="s">
        <v>2295</v>
      </c>
      <c r="C2881" s="68" t="s">
        <v>2239</v>
      </c>
      <c r="D2881" s="68" t="s">
        <v>2097</v>
      </c>
      <c r="E2881" s="68" t="s">
        <v>1965</v>
      </c>
      <c r="F2881" s="68" t="s">
        <v>1966</v>
      </c>
      <c r="G2881" s="68" t="s">
        <v>1990</v>
      </c>
      <c r="H2881" s="68" t="s">
        <v>1991</v>
      </c>
      <c r="I2881" s="68">
        <v>9</v>
      </c>
      <c r="J2881" s="68" t="s">
        <v>2296</v>
      </c>
      <c r="K2881" s="68">
        <v>2</v>
      </c>
      <c r="L2881" s="68">
        <v>0.4</v>
      </c>
      <c r="M2881" s="68" t="s">
        <v>1960</v>
      </c>
      <c r="N2881" s="143">
        <f>IF(対応ガラス検索!$E$2="-","",IF(対応ガラス検索!$E$2&gt;=K2881,MAX($N$2:N2880)+1,""))</f>
        <v>2880</v>
      </c>
      <c r="O2881" s="143">
        <f>IF(対応ガラス検索!$E$2="-","",IF(L2881&lt;=0.65,MAX($O$2:O2880)+1,""))</f>
        <v>2880</v>
      </c>
      <c r="P2881" s="144"/>
      <c r="Q2881" s="145"/>
    </row>
    <row r="2882" spans="1:17" x14ac:dyDescent="0.4">
      <c r="A2882" s="68">
        <v>2881</v>
      </c>
      <c r="B2882" s="68" t="s">
        <v>2295</v>
      </c>
      <c r="C2882" s="68" t="s">
        <v>2239</v>
      </c>
      <c r="D2882" s="68" t="s">
        <v>2097</v>
      </c>
      <c r="E2882" s="68" t="s">
        <v>1965</v>
      </c>
      <c r="F2882" s="68" t="s">
        <v>1966</v>
      </c>
      <c r="G2882" s="68" t="s">
        <v>1990</v>
      </c>
      <c r="H2882" s="68" t="s">
        <v>1991</v>
      </c>
      <c r="I2882" s="68">
        <v>10</v>
      </c>
      <c r="J2882" s="68" t="s">
        <v>2296</v>
      </c>
      <c r="K2882" s="68">
        <v>1.8</v>
      </c>
      <c r="L2882" s="68">
        <v>0.4</v>
      </c>
      <c r="M2882" s="68" t="s">
        <v>1960</v>
      </c>
      <c r="N2882" s="143">
        <f>IF(対応ガラス検索!$E$2="-","",IF(対応ガラス検索!$E$2&gt;=K2882,MAX($N$2:N2881)+1,""))</f>
        <v>2881</v>
      </c>
      <c r="O2882" s="143">
        <f>IF(対応ガラス検索!$E$2="-","",IF(L2882&lt;=0.65,MAX($O$2:O2881)+1,""))</f>
        <v>2881</v>
      </c>
      <c r="P2882" s="144"/>
      <c r="Q2882" s="145"/>
    </row>
    <row r="2883" spans="1:17" x14ac:dyDescent="0.4">
      <c r="A2883" s="68">
        <v>2882</v>
      </c>
      <c r="B2883" s="68" t="s">
        <v>2295</v>
      </c>
      <c r="C2883" s="68" t="s">
        <v>2239</v>
      </c>
      <c r="D2883" s="68" t="s">
        <v>2097</v>
      </c>
      <c r="E2883" s="68" t="s">
        <v>1965</v>
      </c>
      <c r="F2883" s="68" t="s">
        <v>1966</v>
      </c>
      <c r="G2883" s="68" t="s">
        <v>1990</v>
      </c>
      <c r="H2883" s="68" t="s">
        <v>1991</v>
      </c>
      <c r="I2883" s="68">
        <v>11</v>
      </c>
      <c r="J2883" s="68" t="s">
        <v>2296</v>
      </c>
      <c r="K2883" s="68">
        <v>1.7</v>
      </c>
      <c r="L2883" s="68">
        <v>0.4</v>
      </c>
      <c r="M2883" s="68" t="s">
        <v>1960</v>
      </c>
      <c r="N2883" s="143">
        <f>IF(対応ガラス検索!$E$2="-","",IF(対応ガラス検索!$E$2&gt;=K2883,MAX($N$2:N2882)+1,""))</f>
        <v>2882</v>
      </c>
      <c r="O2883" s="143">
        <f>IF(対応ガラス検索!$E$2="-","",IF(L2883&lt;=0.65,MAX($O$2:O2882)+1,""))</f>
        <v>2882</v>
      </c>
      <c r="P2883" s="144"/>
      <c r="Q2883" s="145"/>
    </row>
    <row r="2884" spans="1:17" x14ac:dyDescent="0.4">
      <c r="A2884" s="68">
        <v>2883</v>
      </c>
      <c r="B2884" s="68" t="s">
        <v>2295</v>
      </c>
      <c r="C2884" s="68" t="s">
        <v>2239</v>
      </c>
      <c r="D2884" s="68" t="s">
        <v>2097</v>
      </c>
      <c r="E2884" s="68" t="s">
        <v>1965</v>
      </c>
      <c r="F2884" s="68" t="s">
        <v>1966</v>
      </c>
      <c r="G2884" s="68" t="s">
        <v>1990</v>
      </c>
      <c r="H2884" s="68" t="s">
        <v>1991</v>
      </c>
      <c r="I2884" s="68">
        <v>12</v>
      </c>
      <c r="J2884" s="68" t="s">
        <v>2296</v>
      </c>
      <c r="K2884" s="68">
        <v>1.6</v>
      </c>
      <c r="L2884" s="68">
        <v>0.4</v>
      </c>
      <c r="M2884" s="68" t="s">
        <v>1960</v>
      </c>
      <c r="N2884" s="143">
        <f>IF(対応ガラス検索!$E$2="-","",IF(対応ガラス検索!$E$2&gt;=K2884,MAX($N$2:N2883)+1,""))</f>
        <v>2883</v>
      </c>
      <c r="O2884" s="143">
        <f>IF(対応ガラス検索!$E$2="-","",IF(L2884&lt;=0.65,MAX($O$2:O2883)+1,""))</f>
        <v>2883</v>
      </c>
      <c r="P2884" s="144"/>
      <c r="Q2884" s="145"/>
    </row>
    <row r="2885" spans="1:17" x14ac:dyDescent="0.4">
      <c r="A2885" s="68">
        <v>2884</v>
      </c>
      <c r="B2885" s="68" t="s">
        <v>2295</v>
      </c>
      <c r="C2885" s="68" t="s">
        <v>2239</v>
      </c>
      <c r="D2885" s="68" t="s">
        <v>2097</v>
      </c>
      <c r="E2885" s="68" t="s">
        <v>1965</v>
      </c>
      <c r="F2885" s="68" t="s">
        <v>1966</v>
      </c>
      <c r="G2885" s="68" t="s">
        <v>1990</v>
      </c>
      <c r="H2885" s="68" t="s">
        <v>1991</v>
      </c>
      <c r="I2885" s="68">
        <v>6</v>
      </c>
      <c r="J2885" s="68" t="s">
        <v>2267</v>
      </c>
      <c r="K2885" s="68">
        <v>2</v>
      </c>
      <c r="L2885" s="68">
        <v>0.4</v>
      </c>
      <c r="M2885" s="68" t="s">
        <v>1960</v>
      </c>
      <c r="N2885" s="143">
        <f>IF(対応ガラス検索!$E$2="-","",IF(対応ガラス検索!$E$2&gt;=K2885,MAX($N$2:N2884)+1,""))</f>
        <v>2884</v>
      </c>
      <c r="O2885" s="143">
        <f>IF(対応ガラス検索!$E$2="-","",IF(L2885&lt;=0.65,MAX($O$2:O2884)+1,""))</f>
        <v>2884</v>
      </c>
      <c r="P2885" s="144"/>
      <c r="Q2885" s="145"/>
    </row>
    <row r="2886" spans="1:17" x14ac:dyDescent="0.4">
      <c r="A2886" s="68">
        <v>2885</v>
      </c>
      <c r="B2886" s="68" t="s">
        <v>2295</v>
      </c>
      <c r="C2886" s="68" t="s">
        <v>2239</v>
      </c>
      <c r="D2886" s="68" t="s">
        <v>2097</v>
      </c>
      <c r="E2886" s="68" t="s">
        <v>1965</v>
      </c>
      <c r="F2886" s="68" t="s">
        <v>1966</v>
      </c>
      <c r="G2886" s="68" t="s">
        <v>1990</v>
      </c>
      <c r="H2886" s="68" t="s">
        <v>1991</v>
      </c>
      <c r="I2886" s="68">
        <v>7</v>
      </c>
      <c r="J2886" s="68" t="s">
        <v>2267</v>
      </c>
      <c r="K2886" s="68">
        <v>1.9</v>
      </c>
      <c r="L2886" s="68">
        <v>0.4</v>
      </c>
      <c r="M2886" s="68" t="s">
        <v>1960</v>
      </c>
      <c r="N2886" s="143">
        <f>IF(対応ガラス検索!$E$2="-","",IF(対応ガラス検索!$E$2&gt;=K2886,MAX($N$2:N2885)+1,""))</f>
        <v>2885</v>
      </c>
      <c r="O2886" s="143">
        <f>IF(対応ガラス検索!$E$2="-","",IF(L2886&lt;=0.65,MAX($O$2:O2885)+1,""))</f>
        <v>2885</v>
      </c>
      <c r="P2886" s="144"/>
      <c r="Q2886" s="145"/>
    </row>
    <row r="2887" spans="1:17" x14ac:dyDescent="0.4">
      <c r="A2887" s="68">
        <v>2886</v>
      </c>
      <c r="B2887" s="68" t="s">
        <v>2295</v>
      </c>
      <c r="C2887" s="68" t="s">
        <v>2239</v>
      </c>
      <c r="D2887" s="68" t="s">
        <v>2097</v>
      </c>
      <c r="E2887" s="68" t="s">
        <v>1965</v>
      </c>
      <c r="F2887" s="68" t="s">
        <v>1966</v>
      </c>
      <c r="G2887" s="68" t="s">
        <v>1990</v>
      </c>
      <c r="H2887" s="68" t="s">
        <v>1991</v>
      </c>
      <c r="I2887" s="68">
        <v>8</v>
      </c>
      <c r="J2887" s="68" t="s">
        <v>2267</v>
      </c>
      <c r="K2887" s="68">
        <v>1.7</v>
      </c>
      <c r="L2887" s="68">
        <v>0.4</v>
      </c>
      <c r="M2887" s="68" t="s">
        <v>1960</v>
      </c>
      <c r="N2887" s="143">
        <f>IF(対応ガラス検索!$E$2="-","",IF(対応ガラス検索!$E$2&gt;=K2887,MAX($N$2:N2886)+1,""))</f>
        <v>2886</v>
      </c>
      <c r="O2887" s="143">
        <f>IF(対応ガラス検索!$E$2="-","",IF(L2887&lt;=0.65,MAX($O$2:O2886)+1,""))</f>
        <v>2886</v>
      </c>
      <c r="P2887" s="144"/>
      <c r="Q2887" s="145"/>
    </row>
    <row r="2888" spans="1:17" x14ac:dyDescent="0.4">
      <c r="A2888" s="68">
        <v>2887</v>
      </c>
      <c r="B2888" s="68" t="s">
        <v>2295</v>
      </c>
      <c r="C2888" s="68" t="s">
        <v>2239</v>
      </c>
      <c r="D2888" s="68" t="s">
        <v>2097</v>
      </c>
      <c r="E2888" s="68" t="s">
        <v>1965</v>
      </c>
      <c r="F2888" s="68" t="s">
        <v>1966</v>
      </c>
      <c r="G2888" s="68" t="s">
        <v>1990</v>
      </c>
      <c r="H2888" s="68" t="s">
        <v>1991</v>
      </c>
      <c r="I2888" s="68">
        <v>9</v>
      </c>
      <c r="J2888" s="68" t="s">
        <v>2267</v>
      </c>
      <c r="K2888" s="68">
        <v>1.6</v>
      </c>
      <c r="L2888" s="68">
        <v>0.4</v>
      </c>
      <c r="M2888" s="68" t="s">
        <v>1960</v>
      </c>
      <c r="N2888" s="143">
        <f>IF(対応ガラス検索!$E$2="-","",IF(対応ガラス検索!$E$2&gt;=K2888,MAX($N$2:N2887)+1,""))</f>
        <v>2887</v>
      </c>
      <c r="O2888" s="143">
        <f>IF(対応ガラス検索!$E$2="-","",IF(L2888&lt;=0.65,MAX($O$2:O2887)+1,""))</f>
        <v>2887</v>
      </c>
      <c r="P2888" s="144"/>
      <c r="Q2888" s="145"/>
    </row>
    <row r="2889" spans="1:17" x14ac:dyDescent="0.4">
      <c r="A2889" s="68">
        <v>2888</v>
      </c>
      <c r="B2889" s="68" t="s">
        <v>2295</v>
      </c>
      <c r="C2889" s="68" t="s">
        <v>2239</v>
      </c>
      <c r="D2889" s="68" t="s">
        <v>2097</v>
      </c>
      <c r="E2889" s="68" t="s">
        <v>1965</v>
      </c>
      <c r="F2889" s="68" t="s">
        <v>1966</v>
      </c>
      <c r="G2889" s="68" t="s">
        <v>1990</v>
      </c>
      <c r="H2889" s="68" t="s">
        <v>1991</v>
      </c>
      <c r="I2889" s="68">
        <v>10</v>
      </c>
      <c r="J2889" s="68" t="s">
        <v>2267</v>
      </c>
      <c r="K2889" s="68">
        <v>1.5</v>
      </c>
      <c r="L2889" s="68">
        <v>0.4</v>
      </c>
      <c r="M2889" s="68" t="s">
        <v>1960</v>
      </c>
      <c r="N2889" s="143">
        <f>IF(対応ガラス検索!$E$2="-","",IF(対応ガラス検索!$E$2&gt;=K2889,MAX($N$2:N2888)+1,""))</f>
        <v>2888</v>
      </c>
      <c r="O2889" s="143">
        <f>IF(対応ガラス検索!$E$2="-","",IF(L2889&lt;=0.65,MAX($O$2:O2888)+1,""))</f>
        <v>2888</v>
      </c>
      <c r="P2889" s="144"/>
      <c r="Q2889" s="145"/>
    </row>
    <row r="2890" spans="1:17" x14ac:dyDescent="0.4">
      <c r="A2890" s="68">
        <v>2889</v>
      </c>
      <c r="B2890" s="68" t="s">
        <v>2295</v>
      </c>
      <c r="C2890" s="68" t="s">
        <v>2239</v>
      </c>
      <c r="D2890" s="68" t="s">
        <v>2097</v>
      </c>
      <c r="E2890" s="68" t="s">
        <v>1965</v>
      </c>
      <c r="F2890" s="68" t="s">
        <v>1966</v>
      </c>
      <c r="G2890" s="68" t="s">
        <v>1990</v>
      </c>
      <c r="H2890" s="68" t="s">
        <v>1991</v>
      </c>
      <c r="I2890" s="68">
        <v>11</v>
      </c>
      <c r="J2890" s="68" t="s">
        <v>2267</v>
      </c>
      <c r="K2890" s="68">
        <v>1.4</v>
      </c>
      <c r="L2890" s="68">
        <v>0.4</v>
      </c>
      <c r="M2890" s="68" t="s">
        <v>1960</v>
      </c>
      <c r="N2890" s="143">
        <f>IF(対応ガラス検索!$E$2="-","",IF(対応ガラス検索!$E$2&gt;=K2890,MAX($N$2:N2889)+1,""))</f>
        <v>2889</v>
      </c>
      <c r="O2890" s="143">
        <f>IF(対応ガラス検索!$E$2="-","",IF(L2890&lt;=0.65,MAX($O$2:O2889)+1,""))</f>
        <v>2889</v>
      </c>
      <c r="P2890" s="144"/>
      <c r="Q2890" s="145"/>
    </row>
    <row r="2891" spans="1:17" x14ac:dyDescent="0.4">
      <c r="A2891" s="68">
        <v>2890</v>
      </c>
      <c r="B2891" s="68" t="s">
        <v>2295</v>
      </c>
      <c r="C2891" s="68" t="s">
        <v>2239</v>
      </c>
      <c r="D2891" s="68" t="s">
        <v>2097</v>
      </c>
      <c r="E2891" s="68" t="s">
        <v>1965</v>
      </c>
      <c r="F2891" s="68" t="s">
        <v>1966</v>
      </c>
      <c r="G2891" s="68" t="s">
        <v>1990</v>
      </c>
      <c r="H2891" s="68" t="s">
        <v>1991</v>
      </c>
      <c r="I2891" s="68">
        <v>12</v>
      </c>
      <c r="J2891" s="68" t="s">
        <v>2267</v>
      </c>
      <c r="K2891" s="68">
        <v>1.3</v>
      </c>
      <c r="L2891" s="68">
        <v>0.4</v>
      </c>
      <c r="M2891" s="68" t="s">
        <v>1960</v>
      </c>
      <c r="N2891" s="143">
        <f>IF(対応ガラス検索!$E$2="-","",IF(対応ガラス検索!$E$2&gt;=K2891,MAX($N$2:N2890)+1,""))</f>
        <v>2890</v>
      </c>
      <c r="O2891" s="143">
        <f>IF(対応ガラス検索!$E$2="-","",IF(L2891&lt;=0.65,MAX($O$2:O2890)+1,""))</f>
        <v>2890</v>
      </c>
      <c r="P2891" s="144"/>
      <c r="Q2891" s="145"/>
    </row>
    <row r="2892" spans="1:17" x14ac:dyDescent="0.4">
      <c r="A2892" s="68">
        <v>2891</v>
      </c>
      <c r="B2892" s="68" t="s">
        <v>2295</v>
      </c>
      <c r="C2892" s="68" t="s">
        <v>2239</v>
      </c>
      <c r="D2892" s="68" t="s">
        <v>2082</v>
      </c>
      <c r="E2892" s="68" t="s">
        <v>1958</v>
      </c>
      <c r="F2892" s="68" t="s">
        <v>1959</v>
      </c>
      <c r="G2892" s="68" t="s">
        <v>2032</v>
      </c>
      <c r="H2892" s="68" t="s">
        <v>2033</v>
      </c>
      <c r="I2892" s="68">
        <v>6</v>
      </c>
      <c r="J2892" s="68" t="s">
        <v>2296</v>
      </c>
      <c r="K2892" s="142">
        <v>2.5</v>
      </c>
      <c r="L2892" s="68">
        <v>0.39</v>
      </c>
      <c r="M2892" s="68" t="s">
        <v>1960</v>
      </c>
      <c r="N2892" s="143">
        <f>IF(対応ガラス検索!$E$2="-","",IF(対応ガラス検索!$E$2&gt;=K2892,MAX($N$2:N2891)+1,""))</f>
        <v>2891</v>
      </c>
      <c r="O2892" s="143">
        <f>IF(対応ガラス検索!$E$2="-","",IF(L2892&lt;=0.65,MAX($O$2:O2891)+1,""))</f>
        <v>2891</v>
      </c>
      <c r="P2892" s="144"/>
      <c r="Q2892" s="145"/>
    </row>
    <row r="2893" spans="1:17" x14ac:dyDescent="0.4">
      <c r="A2893" s="68">
        <v>2892</v>
      </c>
      <c r="B2893" s="68" t="s">
        <v>2295</v>
      </c>
      <c r="C2893" s="68" t="s">
        <v>2239</v>
      </c>
      <c r="D2893" s="68" t="s">
        <v>2082</v>
      </c>
      <c r="E2893" s="68" t="s">
        <v>1958</v>
      </c>
      <c r="F2893" s="68" t="s">
        <v>1959</v>
      </c>
      <c r="G2893" s="68" t="s">
        <v>2032</v>
      </c>
      <c r="H2893" s="68" t="s">
        <v>2033</v>
      </c>
      <c r="I2893" s="68">
        <v>7</v>
      </c>
      <c r="J2893" s="68" t="s">
        <v>2296</v>
      </c>
      <c r="K2893" s="142">
        <v>2.2999999999999998</v>
      </c>
      <c r="L2893" s="68">
        <v>0.39</v>
      </c>
      <c r="M2893" s="68" t="s">
        <v>1960</v>
      </c>
      <c r="N2893" s="143">
        <f>IF(対応ガラス検索!$E$2="-","",IF(対応ガラス検索!$E$2&gt;=K2893,MAX($N$2:N2892)+1,""))</f>
        <v>2892</v>
      </c>
      <c r="O2893" s="143">
        <f>IF(対応ガラス検索!$E$2="-","",IF(L2893&lt;=0.65,MAX($O$2:O2892)+1,""))</f>
        <v>2892</v>
      </c>
      <c r="P2893" s="144"/>
      <c r="Q2893" s="145"/>
    </row>
    <row r="2894" spans="1:17" x14ac:dyDescent="0.4">
      <c r="A2894" s="68">
        <v>2893</v>
      </c>
      <c r="B2894" s="68" t="s">
        <v>2295</v>
      </c>
      <c r="C2894" s="68" t="s">
        <v>2239</v>
      </c>
      <c r="D2894" s="68" t="s">
        <v>2082</v>
      </c>
      <c r="E2894" s="68" t="s">
        <v>1958</v>
      </c>
      <c r="F2894" s="68" t="s">
        <v>1959</v>
      </c>
      <c r="G2894" s="68" t="s">
        <v>2032</v>
      </c>
      <c r="H2894" s="68" t="s">
        <v>2033</v>
      </c>
      <c r="I2894" s="68">
        <v>8</v>
      </c>
      <c r="J2894" s="68" t="s">
        <v>2296</v>
      </c>
      <c r="K2894" s="68">
        <v>2.1</v>
      </c>
      <c r="L2894" s="68">
        <v>0.39</v>
      </c>
      <c r="M2894" s="68" t="s">
        <v>1960</v>
      </c>
      <c r="N2894" s="143">
        <f>IF(対応ガラス検索!$E$2="-","",IF(対応ガラス検索!$E$2&gt;=K2894,MAX($N$2:N2893)+1,""))</f>
        <v>2893</v>
      </c>
      <c r="O2894" s="143">
        <f>IF(対応ガラス検索!$E$2="-","",IF(L2894&lt;=0.65,MAX($O$2:O2893)+1,""))</f>
        <v>2893</v>
      </c>
      <c r="P2894" s="144"/>
      <c r="Q2894" s="145"/>
    </row>
    <row r="2895" spans="1:17" x14ac:dyDescent="0.4">
      <c r="A2895" s="68">
        <v>2894</v>
      </c>
      <c r="B2895" s="68" t="s">
        <v>2295</v>
      </c>
      <c r="C2895" s="68" t="s">
        <v>2239</v>
      </c>
      <c r="D2895" s="68" t="s">
        <v>2082</v>
      </c>
      <c r="E2895" s="68" t="s">
        <v>1958</v>
      </c>
      <c r="F2895" s="68" t="s">
        <v>1959</v>
      </c>
      <c r="G2895" s="68" t="s">
        <v>2032</v>
      </c>
      <c r="H2895" s="68" t="s">
        <v>2033</v>
      </c>
      <c r="I2895" s="68">
        <v>9</v>
      </c>
      <c r="J2895" s="68" t="s">
        <v>2296</v>
      </c>
      <c r="K2895" s="68">
        <v>2</v>
      </c>
      <c r="L2895" s="68">
        <v>0.39</v>
      </c>
      <c r="M2895" s="68" t="s">
        <v>1960</v>
      </c>
      <c r="N2895" s="143">
        <f>IF(対応ガラス検索!$E$2="-","",IF(対応ガラス検索!$E$2&gt;=K2895,MAX($N$2:N2894)+1,""))</f>
        <v>2894</v>
      </c>
      <c r="O2895" s="143">
        <f>IF(対応ガラス検索!$E$2="-","",IF(L2895&lt;=0.65,MAX($O$2:O2894)+1,""))</f>
        <v>2894</v>
      </c>
      <c r="P2895" s="144"/>
      <c r="Q2895" s="145"/>
    </row>
    <row r="2896" spans="1:17" x14ac:dyDescent="0.4">
      <c r="A2896" s="68">
        <v>2895</v>
      </c>
      <c r="B2896" s="68" t="s">
        <v>2295</v>
      </c>
      <c r="C2896" s="68" t="s">
        <v>2239</v>
      </c>
      <c r="D2896" s="68" t="s">
        <v>2082</v>
      </c>
      <c r="E2896" s="68" t="s">
        <v>1958</v>
      </c>
      <c r="F2896" s="68" t="s">
        <v>1959</v>
      </c>
      <c r="G2896" s="68" t="s">
        <v>2032</v>
      </c>
      <c r="H2896" s="68" t="s">
        <v>2033</v>
      </c>
      <c r="I2896" s="68">
        <v>10</v>
      </c>
      <c r="J2896" s="68" t="s">
        <v>2296</v>
      </c>
      <c r="K2896" s="68">
        <v>1.8</v>
      </c>
      <c r="L2896" s="68">
        <v>0.39</v>
      </c>
      <c r="M2896" s="68" t="s">
        <v>1960</v>
      </c>
      <c r="N2896" s="143">
        <f>IF(対応ガラス検索!$E$2="-","",IF(対応ガラス検索!$E$2&gt;=K2896,MAX($N$2:N2895)+1,""))</f>
        <v>2895</v>
      </c>
      <c r="O2896" s="143">
        <f>IF(対応ガラス検索!$E$2="-","",IF(L2896&lt;=0.65,MAX($O$2:O2895)+1,""))</f>
        <v>2895</v>
      </c>
      <c r="P2896" s="144"/>
      <c r="Q2896" s="145"/>
    </row>
    <row r="2897" spans="1:17" x14ac:dyDescent="0.4">
      <c r="A2897" s="68">
        <v>2896</v>
      </c>
      <c r="B2897" s="68" t="s">
        <v>2295</v>
      </c>
      <c r="C2897" s="68" t="s">
        <v>2239</v>
      </c>
      <c r="D2897" s="68" t="s">
        <v>2082</v>
      </c>
      <c r="E2897" s="68" t="s">
        <v>1958</v>
      </c>
      <c r="F2897" s="68" t="s">
        <v>1959</v>
      </c>
      <c r="G2897" s="68" t="s">
        <v>2032</v>
      </c>
      <c r="H2897" s="68" t="s">
        <v>2033</v>
      </c>
      <c r="I2897" s="68">
        <v>11</v>
      </c>
      <c r="J2897" s="68" t="s">
        <v>2296</v>
      </c>
      <c r="K2897" s="68">
        <v>1.7</v>
      </c>
      <c r="L2897" s="68">
        <v>0.39</v>
      </c>
      <c r="M2897" s="68" t="s">
        <v>1960</v>
      </c>
      <c r="N2897" s="143">
        <f>IF(対応ガラス検索!$E$2="-","",IF(対応ガラス検索!$E$2&gt;=K2897,MAX($N$2:N2896)+1,""))</f>
        <v>2896</v>
      </c>
      <c r="O2897" s="143">
        <f>IF(対応ガラス検索!$E$2="-","",IF(L2897&lt;=0.65,MAX($O$2:O2896)+1,""))</f>
        <v>2896</v>
      </c>
      <c r="P2897" s="144"/>
      <c r="Q2897" s="145"/>
    </row>
    <row r="2898" spans="1:17" x14ac:dyDescent="0.4">
      <c r="A2898" s="68">
        <v>2897</v>
      </c>
      <c r="B2898" s="68" t="s">
        <v>2295</v>
      </c>
      <c r="C2898" s="68" t="s">
        <v>2239</v>
      </c>
      <c r="D2898" s="68" t="s">
        <v>2082</v>
      </c>
      <c r="E2898" s="68" t="s">
        <v>1958</v>
      </c>
      <c r="F2898" s="68" t="s">
        <v>1959</v>
      </c>
      <c r="G2898" s="68" t="s">
        <v>2032</v>
      </c>
      <c r="H2898" s="68" t="s">
        <v>2033</v>
      </c>
      <c r="I2898" s="68">
        <v>12</v>
      </c>
      <c r="J2898" s="68" t="s">
        <v>2296</v>
      </c>
      <c r="K2898" s="68">
        <v>1.6</v>
      </c>
      <c r="L2898" s="68">
        <v>0.39</v>
      </c>
      <c r="M2898" s="68" t="s">
        <v>1960</v>
      </c>
      <c r="N2898" s="143">
        <f>IF(対応ガラス検索!$E$2="-","",IF(対応ガラス検索!$E$2&gt;=K2898,MAX($N$2:N2897)+1,""))</f>
        <v>2897</v>
      </c>
      <c r="O2898" s="143">
        <f>IF(対応ガラス検索!$E$2="-","",IF(L2898&lt;=0.65,MAX($O$2:O2897)+1,""))</f>
        <v>2897</v>
      </c>
      <c r="P2898" s="144"/>
      <c r="Q2898" s="145"/>
    </row>
    <row r="2899" spans="1:17" x14ac:dyDescent="0.4">
      <c r="A2899" s="68">
        <v>2898</v>
      </c>
      <c r="B2899" s="68" t="s">
        <v>2295</v>
      </c>
      <c r="C2899" s="68" t="s">
        <v>2239</v>
      </c>
      <c r="D2899" s="68" t="s">
        <v>2082</v>
      </c>
      <c r="E2899" s="68" t="s">
        <v>1958</v>
      </c>
      <c r="F2899" s="68" t="s">
        <v>1959</v>
      </c>
      <c r="G2899" s="68" t="s">
        <v>2032</v>
      </c>
      <c r="H2899" s="68" t="s">
        <v>2033</v>
      </c>
      <c r="I2899" s="68">
        <v>13</v>
      </c>
      <c r="J2899" s="68" t="s">
        <v>2296</v>
      </c>
      <c r="K2899" s="68">
        <v>1.6</v>
      </c>
      <c r="L2899" s="68">
        <v>0.39</v>
      </c>
      <c r="M2899" s="68" t="s">
        <v>1960</v>
      </c>
      <c r="N2899" s="143">
        <f>IF(対応ガラス検索!$E$2="-","",IF(対応ガラス検索!$E$2&gt;=K2899,MAX($N$2:N2898)+1,""))</f>
        <v>2898</v>
      </c>
      <c r="O2899" s="143">
        <f>IF(対応ガラス検索!$E$2="-","",IF(L2899&lt;=0.65,MAX($O$2:O2898)+1,""))</f>
        <v>2898</v>
      </c>
      <c r="P2899" s="144"/>
      <c r="Q2899" s="145"/>
    </row>
    <row r="2900" spans="1:17" x14ac:dyDescent="0.4">
      <c r="A2900" s="68">
        <v>2899</v>
      </c>
      <c r="B2900" s="68" t="s">
        <v>2295</v>
      </c>
      <c r="C2900" s="68" t="s">
        <v>2239</v>
      </c>
      <c r="D2900" s="68" t="s">
        <v>2082</v>
      </c>
      <c r="E2900" s="68" t="s">
        <v>1958</v>
      </c>
      <c r="F2900" s="68" t="s">
        <v>1959</v>
      </c>
      <c r="G2900" s="68" t="s">
        <v>2032</v>
      </c>
      <c r="H2900" s="68" t="s">
        <v>2033</v>
      </c>
      <c r="I2900" s="68">
        <v>6</v>
      </c>
      <c r="J2900" s="68" t="s">
        <v>2267</v>
      </c>
      <c r="K2900" s="68">
        <v>2</v>
      </c>
      <c r="L2900" s="68">
        <v>0.39</v>
      </c>
      <c r="M2900" s="68" t="s">
        <v>1960</v>
      </c>
      <c r="N2900" s="143">
        <f>IF(対応ガラス検索!$E$2="-","",IF(対応ガラス検索!$E$2&gt;=K2900,MAX($N$2:N2899)+1,""))</f>
        <v>2899</v>
      </c>
      <c r="O2900" s="143">
        <f>IF(対応ガラス検索!$E$2="-","",IF(L2900&lt;=0.65,MAX($O$2:O2899)+1,""))</f>
        <v>2899</v>
      </c>
      <c r="P2900" s="144"/>
      <c r="Q2900" s="145"/>
    </row>
    <row r="2901" spans="1:17" x14ac:dyDescent="0.4">
      <c r="A2901" s="68">
        <v>2900</v>
      </c>
      <c r="B2901" s="68" t="s">
        <v>2295</v>
      </c>
      <c r="C2901" s="68" t="s">
        <v>2239</v>
      </c>
      <c r="D2901" s="68" t="s">
        <v>2082</v>
      </c>
      <c r="E2901" s="68" t="s">
        <v>1958</v>
      </c>
      <c r="F2901" s="68" t="s">
        <v>1959</v>
      </c>
      <c r="G2901" s="68" t="s">
        <v>2032</v>
      </c>
      <c r="H2901" s="68" t="s">
        <v>2033</v>
      </c>
      <c r="I2901" s="68">
        <v>7</v>
      </c>
      <c r="J2901" s="68" t="s">
        <v>2267</v>
      </c>
      <c r="K2901" s="68">
        <v>1.8</v>
      </c>
      <c r="L2901" s="68">
        <v>0.39</v>
      </c>
      <c r="M2901" s="68" t="s">
        <v>1960</v>
      </c>
      <c r="N2901" s="143">
        <f>IF(対応ガラス検索!$E$2="-","",IF(対応ガラス検索!$E$2&gt;=K2901,MAX($N$2:N2900)+1,""))</f>
        <v>2900</v>
      </c>
      <c r="O2901" s="143">
        <f>IF(対応ガラス検索!$E$2="-","",IF(L2901&lt;=0.65,MAX($O$2:O2900)+1,""))</f>
        <v>2900</v>
      </c>
      <c r="P2901" s="144"/>
      <c r="Q2901" s="145"/>
    </row>
    <row r="2902" spans="1:17" x14ac:dyDescent="0.4">
      <c r="A2902" s="68">
        <v>2901</v>
      </c>
      <c r="B2902" s="68" t="s">
        <v>2295</v>
      </c>
      <c r="C2902" s="68" t="s">
        <v>2239</v>
      </c>
      <c r="D2902" s="68" t="s">
        <v>2082</v>
      </c>
      <c r="E2902" s="68" t="s">
        <v>1958</v>
      </c>
      <c r="F2902" s="68" t="s">
        <v>1959</v>
      </c>
      <c r="G2902" s="68" t="s">
        <v>2032</v>
      </c>
      <c r="H2902" s="68" t="s">
        <v>2033</v>
      </c>
      <c r="I2902" s="68">
        <v>8</v>
      </c>
      <c r="J2902" s="68" t="s">
        <v>2267</v>
      </c>
      <c r="K2902" s="68">
        <v>1.7</v>
      </c>
      <c r="L2902" s="68">
        <v>0.39</v>
      </c>
      <c r="M2902" s="68" t="s">
        <v>1960</v>
      </c>
      <c r="N2902" s="143">
        <f>IF(対応ガラス検索!$E$2="-","",IF(対応ガラス検索!$E$2&gt;=K2902,MAX($N$2:N2901)+1,""))</f>
        <v>2901</v>
      </c>
      <c r="O2902" s="143">
        <f>IF(対応ガラス検索!$E$2="-","",IF(L2902&lt;=0.65,MAX($O$2:O2901)+1,""))</f>
        <v>2901</v>
      </c>
      <c r="P2902" s="144"/>
      <c r="Q2902" s="145"/>
    </row>
    <row r="2903" spans="1:17" x14ac:dyDescent="0.4">
      <c r="A2903" s="68">
        <v>2902</v>
      </c>
      <c r="B2903" s="68" t="s">
        <v>2295</v>
      </c>
      <c r="C2903" s="68" t="s">
        <v>2239</v>
      </c>
      <c r="D2903" s="68" t="s">
        <v>2082</v>
      </c>
      <c r="E2903" s="68" t="s">
        <v>1958</v>
      </c>
      <c r="F2903" s="68" t="s">
        <v>1959</v>
      </c>
      <c r="G2903" s="68" t="s">
        <v>2032</v>
      </c>
      <c r="H2903" s="68" t="s">
        <v>2033</v>
      </c>
      <c r="I2903" s="68">
        <v>9</v>
      </c>
      <c r="J2903" s="68" t="s">
        <v>2267</v>
      </c>
      <c r="K2903" s="68">
        <v>1.6</v>
      </c>
      <c r="L2903" s="68">
        <v>0.39</v>
      </c>
      <c r="M2903" s="68" t="s">
        <v>1960</v>
      </c>
      <c r="N2903" s="143">
        <f>IF(対応ガラス検索!$E$2="-","",IF(対応ガラス検索!$E$2&gt;=K2903,MAX($N$2:N2902)+1,""))</f>
        <v>2902</v>
      </c>
      <c r="O2903" s="143">
        <f>IF(対応ガラス検索!$E$2="-","",IF(L2903&lt;=0.65,MAX($O$2:O2902)+1,""))</f>
        <v>2902</v>
      </c>
      <c r="P2903" s="144"/>
      <c r="Q2903" s="145"/>
    </row>
    <row r="2904" spans="1:17" x14ac:dyDescent="0.4">
      <c r="A2904" s="68">
        <v>2903</v>
      </c>
      <c r="B2904" s="68" t="s">
        <v>2295</v>
      </c>
      <c r="C2904" s="68" t="s">
        <v>2239</v>
      </c>
      <c r="D2904" s="68" t="s">
        <v>2082</v>
      </c>
      <c r="E2904" s="68" t="s">
        <v>1958</v>
      </c>
      <c r="F2904" s="68" t="s">
        <v>1959</v>
      </c>
      <c r="G2904" s="68" t="s">
        <v>2032</v>
      </c>
      <c r="H2904" s="68" t="s">
        <v>2033</v>
      </c>
      <c r="I2904" s="68">
        <v>10</v>
      </c>
      <c r="J2904" s="68" t="s">
        <v>2267</v>
      </c>
      <c r="K2904" s="68">
        <v>1.5</v>
      </c>
      <c r="L2904" s="68">
        <v>0.39</v>
      </c>
      <c r="M2904" s="68" t="s">
        <v>1960</v>
      </c>
      <c r="N2904" s="143">
        <f>IF(対応ガラス検索!$E$2="-","",IF(対応ガラス検索!$E$2&gt;=K2904,MAX($N$2:N2903)+1,""))</f>
        <v>2903</v>
      </c>
      <c r="O2904" s="143">
        <f>IF(対応ガラス検索!$E$2="-","",IF(L2904&lt;=0.65,MAX($O$2:O2903)+1,""))</f>
        <v>2903</v>
      </c>
      <c r="P2904" s="144"/>
      <c r="Q2904" s="145"/>
    </row>
    <row r="2905" spans="1:17" x14ac:dyDescent="0.4">
      <c r="A2905" s="68">
        <v>2904</v>
      </c>
      <c r="B2905" s="68" t="s">
        <v>2295</v>
      </c>
      <c r="C2905" s="68" t="s">
        <v>2239</v>
      </c>
      <c r="D2905" s="68" t="s">
        <v>2082</v>
      </c>
      <c r="E2905" s="68" t="s">
        <v>1958</v>
      </c>
      <c r="F2905" s="68" t="s">
        <v>1959</v>
      </c>
      <c r="G2905" s="68" t="s">
        <v>2032</v>
      </c>
      <c r="H2905" s="68" t="s">
        <v>2033</v>
      </c>
      <c r="I2905" s="68">
        <v>11</v>
      </c>
      <c r="J2905" s="68" t="s">
        <v>2267</v>
      </c>
      <c r="K2905" s="142">
        <v>1.4</v>
      </c>
      <c r="L2905" s="68">
        <v>0.39</v>
      </c>
      <c r="M2905" s="68" t="s">
        <v>1960</v>
      </c>
      <c r="N2905" s="143">
        <f>IF(対応ガラス検索!$E$2="-","",IF(対応ガラス検索!$E$2&gt;=K2905,MAX($N$2:N2904)+1,""))</f>
        <v>2904</v>
      </c>
      <c r="O2905" s="143">
        <f>IF(対応ガラス検索!$E$2="-","",IF(L2905&lt;=0.65,MAX($O$2:O2904)+1,""))</f>
        <v>2904</v>
      </c>
      <c r="P2905" s="144"/>
      <c r="Q2905" s="145"/>
    </row>
    <row r="2906" spans="1:17" x14ac:dyDescent="0.4">
      <c r="A2906" s="68">
        <v>2905</v>
      </c>
      <c r="B2906" s="68" t="s">
        <v>2295</v>
      </c>
      <c r="C2906" s="68" t="s">
        <v>2239</v>
      </c>
      <c r="D2906" s="68" t="s">
        <v>2082</v>
      </c>
      <c r="E2906" s="68" t="s">
        <v>1958</v>
      </c>
      <c r="F2906" s="68" t="s">
        <v>1959</v>
      </c>
      <c r="G2906" s="68" t="s">
        <v>2032</v>
      </c>
      <c r="H2906" s="68" t="s">
        <v>2033</v>
      </c>
      <c r="I2906" s="68">
        <v>12</v>
      </c>
      <c r="J2906" s="68" t="s">
        <v>2267</v>
      </c>
      <c r="K2906" s="142">
        <v>1.3</v>
      </c>
      <c r="L2906" s="68">
        <v>0.39</v>
      </c>
      <c r="M2906" s="68" t="s">
        <v>1960</v>
      </c>
      <c r="N2906" s="143">
        <f>IF(対応ガラス検索!$E$2="-","",IF(対応ガラス検索!$E$2&gt;=K2906,MAX($N$2:N2905)+1,""))</f>
        <v>2905</v>
      </c>
      <c r="O2906" s="143">
        <f>IF(対応ガラス検索!$E$2="-","",IF(L2906&lt;=0.65,MAX($O$2:O2905)+1,""))</f>
        <v>2905</v>
      </c>
      <c r="P2906" s="144"/>
      <c r="Q2906" s="145"/>
    </row>
    <row r="2907" spans="1:17" x14ac:dyDescent="0.4">
      <c r="A2907" s="68">
        <v>2906</v>
      </c>
      <c r="B2907" s="68" t="s">
        <v>2295</v>
      </c>
      <c r="C2907" s="68" t="s">
        <v>2239</v>
      </c>
      <c r="D2907" s="68" t="s">
        <v>2082</v>
      </c>
      <c r="E2907" s="68" t="s">
        <v>1958</v>
      </c>
      <c r="F2907" s="68" t="s">
        <v>1959</v>
      </c>
      <c r="G2907" s="68" t="s">
        <v>2032</v>
      </c>
      <c r="H2907" s="68" t="s">
        <v>2033</v>
      </c>
      <c r="I2907" s="68">
        <v>13</v>
      </c>
      <c r="J2907" s="68" t="s">
        <v>2267</v>
      </c>
      <c r="K2907" s="68">
        <v>1.2</v>
      </c>
      <c r="L2907" s="68">
        <v>0.39</v>
      </c>
      <c r="M2907" s="68" t="s">
        <v>1960</v>
      </c>
      <c r="N2907" s="143">
        <f>IF(対応ガラス検索!$E$2="-","",IF(対応ガラス検索!$E$2&gt;=K2907,MAX($N$2:N2906)+1,""))</f>
        <v>2906</v>
      </c>
      <c r="O2907" s="143">
        <f>IF(対応ガラス検索!$E$2="-","",IF(L2907&lt;=0.65,MAX($O$2:O2906)+1,""))</f>
        <v>2906</v>
      </c>
      <c r="P2907" s="144"/>
      <c r="Q2907" s="145"/>
    </row>
    <row r="2908" spans="1:17" x14ac:dyDescent="0.4">
      <c r="A2908" s="68">
        <v>2907</v>
      </c>
      <c r="B2908" s="68" t="s">
        <v>2295</v>
      </c>
      <c r="C2908" s="68" t="s">
        <v>2239</v>
      </c>
      <c r="D2908" s="68" t="s">
        <v>2083</v>
      </c>
      <c r="E2908" s="68" t="s">
        <v>1958</v>
      </c>
      <c r="F2908" s="68" t="s">
        <v>1959</v>
      </c>
      <c r="G2908" s="68" t="s">
        <v>2037</v>
      </c>
      <c r="H2908" s="68" t="s">
        <v>2038</v>
      </c>
      <c r="I2908" s="68">
        <v>6</v>
      </c>
      <c r="J2908" s="68" t="s">
        <v>2296</v>
      </c>
      <c r="K2908" s="68">
        <v>2.5</v>
      </c>
      <c r="L2908" s="68">
        <v>0.39</v>
      </c>
      <c r="M2908" s="68" t="s">
        <v>1960</v>
      </c>
      <c r="N2908" s="143">
        <f>IF(対応ガラス検索!$E$2="-","",IF(対応ガラス検索!$E$2&gt;=K2908,MAX($N$2:N2907)+1,""))</f>
        <v>2907</v>
      </c>
      <c r="O2908" s="143">
        <f>IF(対応ガラス検索!$E$2="-","",IF(L2908&lt;=0.65,MAX($O$2:O2907)+1,""))</f>
        <v>2907</v>
      </c>
      <c r="P2908" s="144"/>
      <c r="Q2908" s="145"/>
    </row>
    <row r="2909" spans="1:17" x14ac:dyDescent="0.4">
      <c r="A2909" s="68">
        <v>2908</v>
      </c>
      <c r="B2909" s="68" t="s">
        <v>2295</v>
      </c>
      <c r="C2909" s="68" t="s">
        <v>2239</v>
      </c>
      <c r="D2909" s="68" t="s">
        <v>2083</v>
      </c>
      <c r="E2909" s="68" t="s">
        <v>1958</v>
      </c>
      <c r="F2909" s="68" t="s">
        <v>1959</v>
      </c>
      <c r="G2909" s="68" t="s">
        <v>2037</v>
      </c>
      <c r="H2909" s="68" t="s">
        <v>2038</v>
      </c>
      <c r="I2909" s="68">
        <v>7</v>
      </c>
      <c r="J2909" s="68" t="s">
        <v>2296</v>
      </c>
      <c r="K2909" s="68">
        <v>2.2999999999999998</v>
      </c>
      <c r="L2909" s="68">
        <v>0.39</v>
      </c>
      <c r="M2909" s="68" t="s">
        <v>1960</v>
      </c>
      <c r="N2909" s="143">
        <f>IF(対応ガラス検索!$E$2="-","",IF(対応ガラス検索!$E$2&gt;=K2909,MAX($N$2:N2908)+1,""))</f>
        <v>2908</v>
      </c>
      <c r="O2909" s="143">
        <f>IF(対応ガラス検索!$E$2="-","",IF(L2909&lt;=0.65,MAX($O$2:O2908)+1,""))</f>
        <v>2908</v>
      </c>
      <c r="P2909" s="144"/>
      <c r="Q2909" s="145"/>
    </row>
    <row r="2910" spans="1:17" x14ac:dyDescent="0.4">
      <c r="A2910" s="68">
        <v>2909</v>
      </c>
      <c r="B2910" s="68" t="s">
        <v>2295</v>
      </c>
      <c r="C2910" s="68" t="s">
        <v>2239</v>
      </c>
      <c r="D2910" s="68" t="s">
        <v>2083</v>
      </c>
      <c r="E2910" s="68" t="s">
        <v>1958</v>
      </c>
      <c r="F2910" s="68" t="s">
        <v>1959</v>
      </c>
      <c r="G2910" s="68" t="s">
        <v>2037</v>
      </c>
      <c r="H2910" s="68" t="s">
        <v>2038</v>
      </c>
      <c r="I2910" s="68">
        <v>8</v>
      </c>
      <c r="J2910" s="68" t="s">
        <v>2296</v>
      </c>
      <c r="K2910" s="68">
        <v>2.1</v>
      </c>
      <c r="L2910" s="68">
        <v>0.39</v>
      </c>
      <c r="M2910" s="68" t="s">
        <v>1960</v>
      </c>
      <c r="N2910" s="143">
        <f>IF(対応ガラス検索!$E$2="-","",IF(対応ガラス検索!$E$2&gt;=K2910,MAX($N$2:N2909)+1,""))</f>
        <v>2909</v>
      </c>
      <c r="O2910" s="143">
        <f>IF(対応ガラス検索!$E$2="-","",IF(L2910&lt;=0.65,MAX($O$2:O2909)+1,""))</f>
        <v>2909</v>
      </c>
      <c r="P2910" s="144"/>
      <c r="Q2910" s="145"/>
    </row>
    <row r="2911" spans="1:17" x14ac:dyDescent="0.4">
      <c r="A2911" s="68">
        <v>2910</v>
      </c>
      <c r="B2911" s="68" t="s">
        <v>2295</v>
      </c>
      <c r="C2911" s="68" t="s">
        <v>2239</v>
      </c>
      <c r="D2911" s="68" t="s">
        <v>2083</v>
      </c>
      <c r="E2911" s="68" t="s">
        <v>1958</v>
      </c>
      <c r="F2911" s="68" t="s">
        <v>1959</v>
      </c>
      <c r="G2911" s="68" t="s">
        <v>2037</v>
      </c>
      <c r="H2911" s="68" t="s">
        <v>2038</v>
      </c>
      <c r="I2911" s="68">
        <v>9</v>
      </c>
      <c r="J2911" s="68" t="s">
        <v>2296</v>
      </c>
      <c r="K2911" s="68">
        <v>2</v>
      </c>
      <c r="L2911" s="68">
        <v>0.39</v>
      </c>
      <c r="M2911" s="68" t="s">
        <v>1960</v>
      </c>
      <c r="N2911" s="143">
        <f>IF(対応ガラス検索!$E$2="-","",IF(対応ガラス検索!$E$2&gt;=K2911,MAX($N$2:N2910)+1,""))</f>
        <v>2910</v>
      </c>
      <c r="O2911" s="143">
        <f>IF(対応ガラス検索!$E$2="-","",IF(L2911&lt;=0.65,MAX($O$2:O2910)+1,""))</f>
        <v>2910</v>
      </c>
      <c r="P2911" s="144"/>
      <c r="Q2911" s="145"/>
    </row>
    <row r="2912" spans="1:17" x14ac:dyDescent="0.4">
      <c r="A2912" s="68">
        <v>2911</v>
      </c>
      <c r="B2912" s="68" t="s">
        <v>2295</v>
      </c>
      <c r="C2912" s="68" t="s">
        <v>2239</v>
      </c>
      <c r="D2912" s="68" t="s">
        <v>2083</v>
      </c>
      <c r="E2912" s="68" t="s">
        <v>1958</v>
      </c>
      <c r="F2912" s="68" t="s">
        <v>1959</v>
      </c>
      <c r="G2912" s="68" t="s">
        <v>2037</v>
      </c>
      <c r="H2912" s="68" t="s">
        <v>2038</v>
      </c>
      <c r="I2912" s="68">
        <v>10</v>
      </c>
      <c r="J2912" s="68" t="s">
        <v>2296</v>
      </c>
      <c r="K2912" s="68">
        <v>1.8</v>
      </c>
      <c r="L2912" s="68">
        <v>0.39</v>
      </c>
      <c r="M2912" s="68" t="s">
        <v>1960</v>
      </c>
      <c r="N2912" s="143">
        <f>IF(対応ガラス検索!$E$2="-","",IF(対応ガラス検索!$E$2&gt;=K2912,MAX($N$2:N2911)+1,""))</f>
        <v>2911</v>
      </c>
      <c r="O2912" s="143">
        <f>IF(対応ガラス検索!$E$2="-","",IF(L2912&lt;=0.65,MAX($O$2:O2911)+1,""))</f>
        <v>2911</v>
      </c>
      <c r="P2912" s="144"/>
      <c r="Q2912" s="145"/>
    </row>
    <row r="2913" spans="1:17" x14ac:dyDescent="0.4">
      <c r="A2913" s="68">
        <v>2912</v>
      </c>
      <c r="B2913" s="68" t="s">
        <v>2295</v>
      </c>
      <c r="C2913" s="68" t="s">
        <v>2239</v>
      </c>
      <c r="D2913" s="68" t="s">
        <v>2083</v>
      </c>
      <c r="E2913" s="68" t="s">
        <v>1958</v>
      </c>
      <c r="F2913" s="68" t="s">
        <v>1959</v>
      </c>
      <c r="G2913" s="68" t="s">
        <v>2037</v>
      </c>
      <c r="H2913" s="68" t="s">
        <v>2038</v>
      </c>
      <c r="I2913" s="68">
        <v>11</v>
      </c>
      <c r="J2913" s="68" t="s">
        <v>2296</v>
      </c>
      <c r="K2913" s="68">
        <v>1.7</v>
      </c>
      <c r="L2913" s="68">
        <v>0.39</v>
      </c>
      <c r="M2913" s="68" t="s">
        <v>1960</v>
      </c>
      <c r="N2913" s="143">
        <f>IF(対応ガラス検索!$E$2="-","",IF(対応ガラス検索!$E$2&gt;=K2913,MAX($N$2:N2912)+1,""))</f>
        <v>2912</v>
      </c>
      <c r="O2913" s="143">
        <f>IF(対応ガラス検索!$E$2="-","",IF(L2913&lt;=0.65,MAX($O$2:O2912)+1,""))</f>
        <v>2912</v>
      </c>
      <c r="P2913" s="144"/>
      <c r="Q2913" s="145"/>
    </row>
    <row r="2914" spans="1:17" x14ac:dyDescent="0.4">
      <c r="A2914" s="68">
        <v>2913</v>
      </c>
      <c r="B2914" s="68" t="s">
        <v>2295</v>
      </c>
      <c r="C2914" s="68" t="s">
        <v>2239</v>
      </c>
      <c r="D2914" s="68" t="s">
        <v>2083</v>
      </c>
      <c r="E2914" s="68" t="s">
        <v>1958</v>
      </c>
      <c r="F2914" s="68" t="s">
        <v>1959</v>
      </c>
      <c r="G2914" s="68" t="s">
        <v>2037</v>
      </c>
      <c r="H2914" s="68" t="s">
        <v>2038</v>
      </c>
      <c r="I2914" s="68">
        <v>12</v>
      </c>
      <c r="J2914" s="68" t="s">
        <v>2296</v>
      </c>
      <c r="K2914" s="68">
        <v>1.6</v>
      </c>
      <c r="L2914" s="68">
        <v>0.39</v>
      </c>
      <c r="M2914" s="68" t="s">
        <v>1960</v>
      </c>
      <c r="N2914" s="143">
        <f>IF(対応ガラス検索!$E$2="-","",IF(対応ガラス検索!$E$2&gt;=K2914,MAX($N$2:N2913)+1,""))</f>
        <v>2913</v>
      </c>
      <c r="O2914" s="143">
        <f>IF(対応ガラス検索!$E$2="-","",IF(L2914&lt;=0.65,MAX($O$2:O2913)+1,""))</f>
        <v>2913</v>
      </c>
      <c r="P2914" s="144"/>
      <c r="Q2914" s="145"/>
    </row>
    <row r="2915" spans="1:17" x14ac:dyDescent="0.4">
      <c r="A2915" s="68">
        <v>2914</v>
      </c>
      <c r="B2915" s="68" t="s">
        <v>2295</v>
      </c>
      <c r="C2915" s="68" t="s">
        <v>2239</v>
      </c>
      <c r="D2915" s="68" t="s">
        <v>2083</v>
      </c>
      <c r="E2915" s="68" t="s">
        <v>1958</v>
      </c>
      <c r="F2915" s="68" t="s">
        <v>1959</v>
      </c>
      <c r="G2915" s="68" t="s">
        <v>2037</v>
      </c>
      <c r="H2915" s="68" t="s">
        <v>2038</v>
      </c>
      <c r="I2915" s="68">
        <v>13</v>
      </c>
      <c r="J2915" s="68" t="s">
        <v>2296</v>
      </c>
      <c r="K2915" s="68">
        <v>1.6</v>
      </c>
      <c r="L2915" s="68">
        <v>0.39</v>
      </c>
      <c r="M2915" s="68" t="s">
        <v>1960</v>
      </c>
      <c r="N2915" s="143">
        <f>IF(対応ガラス検索!$E$2="-","",IF(対応ガラス検索!$E$2&gt;=K2915,MAX($N$2:N2914)+1,""))</f>
        <v>2914</v>
      </c>
      <c r="O2915" s="143">
        <f>IF(対応ガラス検索!$E$2="-","",IF(L2915&lt;=0.65,MAX($O$2:O2914)+1,""))</f>
        <v>2914</v>
      </c>
      <c r="P2915" s="144"/>
      <c r="Q2915" s="145"/>
    </row>
    <row r="2916" spans="1:17" x14ac:dyDescent="0.4">
      <c r="A2916" s="68">
        <v>2915</v>
      </c>
      <c r="B2916" s="68" t="s">
        <v>2295</v>
      </c>
      <c r="C2916" s="68" t="s">
        <v>2239</v>
      </c>
      <c r="D2916" s="68" t="s">
        <v>2083</v>
      </c>
      <c r="E2916" s="68" t="s">
        <v>1958</v>
      </c>
      <c r="F2916" s="68" t="s">
        <v>1959</v>
      </c>
      <c r="G2916" s="68" t="s">
        <v>2037</v>
      </c>
      <c r="H2916" s="68" t="s">
        <v>2038</v>
      </c>
      <c r="I2916" s="68">
        <v>6</v>
      </c>
      <c r="J2916" s="68" t="s">
        <v>2267</v>
      </c>
      <c r="K2916" s="68">
        <v>2</v>
      </c>
      <c r="L2916" s="68">
        <v>0.39</v>
      </c>
      <c r="M2916" s="68" t="s">
        <v>1960</v>
      </c>
      <c r="N2916" s="143">
        <f>IF(対応ガラス検索!$E$2="-","",IF(対応ガラス検索!$E$2&gt;=K2916,MAX($N$2:N2915)+1,""))</f>
        <v>2915</v>
      </c>
      <c r="O2916" s="143">
        <f>IF(対応ガラス検索!$E$2="-","",IF(L2916&lt;=0.65,MAX($O$2:O2915)+1,""))</f>
        <v>2915</v>
      </c>
      <c r="P2916" s="144"/>
      <c r="Q2916" s="145"/>
    </row>
    <row r="2917" spans="1:17" x14ac:dyDescent="0.4">
      <c r="A2917" s="68">
        <v>2916</v>
      </c>
      <c r="B2917" s="68" t="s">
        <v>2295</v>
      </c>
      <c r="C2917" s="68" t="s">
        <v>2239</v>
      </c>
      <c r="D2917" s="68" t="s">
        <v>2083</v>
      </c>
      <c r="E2917" s="68" t="s">
        <v>1958</v>
      </c>
      <c r="F2917" s="68" t="s">
        <v>1959</v>
      </c>
      <c r="G2917" s="68" t="s">
        <v>2037</v>
      </c>
      <c r="H2917" s="68" t="s">
        <v>2038</v>
      </c>
      <c r="I2917" s="68">
        <v>7</v>
      </c>
      <c r="J2917" s="68" t="s">
        <v>2267</v>
      </c>
      <c r="K2917" s="68">
        <v>1.8</v>
      </c>
      <c r="L2917" s="68">
        <v>0.39</v>
      </c>
      <c r="M2917" s="68" t="s">
        <v>1960</v>
      </c>
      <c r="N2917" s="143">
        <f>IF(対応ガラス検索!$E$2="-","",IF(対応ガラス検索!$E$2&gt;=K2917,MAX($N$2:N2916)+1,""))</f>
        <v>2916</v>
      </c>
      <c r="O2917" s="143">
        <f>IF(対応ガラス検索!$E$2="-","",IF(L2917&lt;=0.65,MAX($O$2:O2916)+1,""))</f>
        <v>2916</v>
      </c>
      <c r="P2917" s="144"/>
      <c r="Q2917" s="145"/>
    </row>
    <row r="2918" spans="1:17" x14ac:dyDescent="0.4">
      <c r="A2918" s="68">
        <v>2917</v>
      </c>
      <c r="B2918" s="68" t="s">
        <v>2295</v>
      </c>
      <c r="C2918" s="68" t="s">
        <v>2239</v>
      </c>
      <c r="D2918" s="68" t="s">
        <v>2083</v>
      </c>
      <c r="E2918" s="68" t="s">
        <v>1958</v>
      </c>
      <c r="F2918" s="68" t="s">
        <v>1959</v>
      </c>
      <c r="G2918" s="68" t="s">
        <v>2037</v>
      </c>
      <c r="H2918" s="68" t="s">
        <v>2038</v>
      </c>
      <c r="I2918" s="68">
        <v>8</v>
      </c>
      <c r="J2918" s="68" t="s">
        <v>2267</v>
      </c>
      <c r="K2918" s="142">
        <v>1.7</v>
      </c>
      <c r="L2918" s="68">
        <v>0.39</v>
      </c>
      <c r="M2918" s="68" t="s">
        <v>1960</v>
      </c>
      <c r="N2918" s="143">
        <f>IF(対応ガラス検索!$E$2="-","",IF(対応ガラス検索!$E$2&gt;=K2918,MAX($N$2:N2917)+1,""))</f>
        <v>2917</v>
      </c>
      <c r="O2918" s="143">
        <f>IF(対応ガラス検索!$E$2="-","",IF(L2918&lt;=0.65,MAX($O$2:O2917)+1,""))</f>
        <v>2917</v>
      </c>
      <c r="P2918" s="144"/>
      <c r="Q2918" s="145"/>
    </row>
    <row r="2919" spans="1:17" x14ac:dyDescent="0.4">
      <c r="A2919" s="68">
        <v>2918</v>
      </c>
      <c r="B2919" s="68" t="s">
        <v>2295</v>
      </c>
      <c r="C2919" s="68" t="s">
        <v>2239</v>
      </c>
      <c r="D2919" s="68" t="s">
        <v>2083</v>
      </c>
      <c r="E2919" s="68" t="s">
        <v>1958</v>
      </c>
      <c r="F2919" s="68" t="s">
        <v>1959</v>
      </c>
      <c r="G2919" s="68" t="s">
        <v>2037</v>
      </c>
      <c r="H2919" s="68" t="s">
        <v>2038</v>
      </c>
      <c r="I2919" s="68">
        <v>9</v>
      </c>
      <c r="J2919" s="68" t="s">
        <v>2267</v>
      </c>
      <c r="K2919" s="68">
        <v>1.6</v>
      </c>
      <c r="L2919" s="68">
        <v>0.39</v>
      </c>
      <c r="M2919" s="68" t="s">
        <v>1960</v>
      </c>
      <c r="N2919" s="143">
        <f>IF(対応ガラス検索!$E$2="-","",IF(対応ガラス検索!$E$2&gt;=K2919,MAX($N$2:N2918)+1,""))</f>
        <v>2918</v>
      </c>
      <c r="O2919" s="143">
        <f>IF(対応ガラス検索!$E$2="-","",IF(L2919&lt;=0.65,MAX($O$2:O2918)+1,""))</f>
        <v>2918</v>
      </c>
      <c r="P2919" s="144"/>
      <c r="Q2919" s="145"/>
    </row>
    <row r="2920" spans="1:17" x14ac:dyDescent="0.4">
      <c r="A2920" s="68">
        <v>2919</v>
      </c>
      <c r="B2920" s="68" t="s">
        <v>2295</v>
      </c>
      <c r="C2920" s="68" t="s">
        <v>2239</v>
      </c>
      <c r="D2920" s="68" t="s">
        <v>2083</v>
      </c>
      <c r="E2920" s="68" t="s">
        <v>1958</v>
      </c>
      <c r="F2920" s="68" t="s">
        <v>1959</v>
      </c>
      <c r="G2920" s="68" t="s">
        <v>2037</v>
      </c>
      <c r="H2920" s="68" t="s">
        <v>2038</v>
      </c>
      <c r="I2920" s="68">
        <v>10</v>
      </c>
      <c r="J2920" s="68" t="s">
        <v>2267</v>
      </c>
      <c r="K2920" s="68">
        <v>1.5</v>
      </c>
      <c r="L2920" s="68">
        <v>0.39</v>
      </c>
      <c r="M2920" s="68" t="s">
        <v>1960</v>
      </c>
      <c r="N2920" s="143">
        <f>IF(対応ガラス検索!$E$2="-","",IF(対応ガラス検索!$E$2&gt;=K2920,MAX($N$2:N2919)+1,""))</f>
        <v>2919</v>
      </c>
      <c r="O2920" s="143">
        <f>IF(対応ガラス検索!$E$2="-","",IF(L2920&lt;=0.65,MAX($O$2:O2919)+1,""))</f>
        <v>2919</v>
      </c>
      <c r="P2920" s="144"/>
      <c r="Q2920" s="145"/>
    </row>
    <row r="2921" spans="1:17" x14ac:dyDescent="0.4">
      <c r="A2921" s="68">
        <v>2920</v>
      </c>
      <c r="B2921" s="68" t="s">
        <v>2295</v>
      </c>
      <c r="C2921" s="68" t="s">
        <v>2239</v>
      </c>
      <c r="D2921" s="68" t="s">
        <v>2083</v>
      </c>
      <c r="E2921" s="68" t="s">
        <v>1958</v>
      </c>
      <c r="F2921" s="68" t="s">
        <v>1959</v>
      </c>
      <c r="G2921" s="68" t="s">
        <v>2037</v>
      </c>
      <c r="H2921" s="68" t="s">
        <v>2038</v>
      </c>
      <c r="I2921" s="68">
        <v>11</v>
      </c>
      <c r="J2921" s="68" t="s">
        <v>2267</v>
      </c>
      <c r="K2921" s="68">
        <v>1.4</v>
      </c>
      <c r="L2921" s="68">
        <v>0.39</v>
      </c>
      <c r="M2921" s="68" t="s">
        <v>1960</v>
      </c>
      <c r="N2921" s="143">
        <f>IF(対応ガラス検索!$E$2="-","",IF(対応ガラス検索!$E$2&gt;=K2921,MAX($N$2:N2920)+1,""))</f>
        <v>2920</v>
      </c>
      <c r="O2921" s="143">
        <f>IF(対応ガラス検索!$E$2="-","",IF(L2921&lt;=0.65,MAX($O$2:O2920)+1,""))</f>
        <v>2920</v>
      </c>
      <c r="P2921" s="144"/>
      <c r="Q2921" s="145"/>
    </row>
    <row r="2922" spans="1:17" x14ac:dyDescent="0.4">
      <c r="A2922" s="68">
        <v>2921</v>
      </c>
      <c r="B2922" s="68" t="s">
        <v>2295</v>
      </c>
      <c r="C2922" s="68" t="s">
        <v>2239</v>
      </c>
      <c r="D2922" s="68" t="s">
        <v>2083</v>
      </c>
      <c r="E2922" s="68" t="s">
        <v>1958</v>
      </c>
      <c r="F2922" s="68" t="s">
        <v>1959</v>
      </c>
      <c r="G2922" s="68" t="s">
        <v>2037</v>
      </c>
      <c r="H2922" s="68" t="s">
        <v>2038</v>
      </c>
      <c r="I2922" s="68">
        <v>12</v>
      </c>
      <c r="J2922" s="68" t="s">
        <v>2267</v>
      </c>
      <c r="K2922" s="68">
        <v>1.3</v>
      </c>
      <c r="L2922" s="68">
        <v>0.39</v>
      </c>
      <c r="M2922" s="68" t="s">
        <v>1960</v>
      </c>
      <c r="N2922" s="143">
        <f>IF(対応ガラス検索!$E$2="-","",IF(対応ガラス検索!$E$2&gt;=K2922,MAX($N$2:N2921)+1,""))</f>
        <v>2921</v>
      </c>
      <c r="O2922" s="143">
        <f>IF(対応ガラス検索!$E$2="-","",IF(L2922&lt;=0.65,MAX($O$2:O2921)+1,""))</f>
        <v>2921</v>
      </c>
      <c r="P2922" s="144"/>
      <c r="Q2922" s="145"/>
    </row>
    <row r="2923" spans="1:17" x14ac:dyDescent="0.4">
      <c r="A2923" s="68">
        <v>2922</v>
      </c>
      <c r="B2923" s="68" t="s">
        <v>2295</v>
      </c>
      <c r="C2923" s="68" t="s">
        <v>2239</v>
      </c>
      <c r="D2923" s="68" t="s">
        <v>2083</v>
      </c>
      <c r="E2923" s="68" t="s">
        <v>1958</v>
      </c>
      <c r="F2923" s="68" t="s">
        <v>1959</v>
      </c>
      <c r="G2923" s="68" t="s">
        <v>2037</v>
      </c>
      <c r="H2923" s="68" t="s">
        <v>2038</v>
      </c>
      <c r="I2923" s="68">
        <v>13</v>
      </c>
      <c r="J2923" s="68" t="s">
        <v>2267</v>
      </c>
      <c r="K2923" s="68">
        <v>1.2</v>
      </c>
      <c r="L2923" s="68">
        <v>0.39</v>
      </c>
      <c r="M2923" s="68" t="s">
        <v>1960</v>
      </c>
      <c r="N2923" s="143">
        <f>IF(対応ガラス検索!$E$2="-","",IF(対応ガラス検索!$E$2&gt;=K2923,MAX($N$2:N2922)+1,""))</f>
        <v>2922</v>
      </c>
      <c r="O2923" s="143">
        <f>IF(対応ガラス検索!$E$2="-","",IF(L2923&lt;=0.65,MAX($O$2:O2922)+1,""))</f>
        <v>2922</v>
      </c>
      <c r="P2923" s="144"/>
      <c r="Q2923" s="145"/>
    </row>
    <row r="2924" spans="1:17" x14ac:dyDescent="0.4">
      <c r="A2924" s="68">
        <v>2923</v>
      </c>
      <c r="B2924" s="68" t="s">
        <v>2295</v>
      </c>
      <c r="C2924" s="68" t="s">
        <v>2239</v>
      </c>
      <c r="D2924" s="68" t="s">
        <v>2088</v>
      </c>
      <c r="E2924" s="68" t="s">
        <v>1962</v>
      </c>
      <c r="F2924" s="68" t="s">
        <v>1963</v>
      </c>
      <c r="G2924" s="68" t="s">
        <v>2032</v>
      </c>
      <c r="H2924" s="68" t="s">
        <v>2033</v>
      </c>
      <c r="I2924" s="68">
        <v>6</v>
      </c>
      <c r="J2924" s="68" t="s">
        <v>2296</v>
      </c>
      <c r="K2924" s="68">
        <v>2.5</v>
      </c>
      <c r="L2924" s="68">
        <v>0.4</v>
      </c>
      <c r="M2924" s="68" t="s">
        <v>1960</v>
      </c>
      <c r="N2924" s="143">
        <f>IF(対応ガラス検索!$E$2="-","",IF(対応ガラス検索!$E$2&gt;=K2924,MAX($N$2:N2923)+1,""))</f>
        <v>2923</v>
      </c>
      <c r="O2924" s="143">
        <f>IF(対応ガラス検索!$E$2="-","",IF(L2924&lt;=0.65,MAX($O$2:O2923)+1,""))</f>
        <v>2923</v>
      </c>
      <c r="P2924" s="144"/>
      <c r="Q2924" s="145"/>
    </row>
    <row r="2925" spans="1:17" x14ac:dyDescent="0.4">
      <c r="A2925" s="68">
        <v>2924</v>
      </c>
      <c r="B2925" s="68" t="s">
        <v>2295</v>
      </c>
      <c r="C2925" s="68" t="s">
        <v>2239</v>
      </c>
      <c r="D2925" s="68" t="s">
        <v>2088</v>
      </c>
      <c r="E2925" s="68" t="s">
        <v>1962</v>
      </c>
      <c r="F2925" s="68" t="s">
        <v>1963</v>
      </c>
      <c r="G2925" s="68" t="s">
        <v>2032</v>
      </c>
      <c r="H2925" s="68" t="s">
        <v>2033</v>
      </c>
      <c r="I2925" s="68">
        <v>7</v>
      </c>
      <c r="J2925" s="68" t="s">
        <v>2296</v>
      </c>
      <c r="K2925" s="68">
        <v>2.2999999999999998</v>
      </c>
      <c r="L2925" s="68">
        <v>0.4</v>
      </c>
      <c r="M2925" s="68" t="s">
        <v>1960</v>
      </c>
      <c r="N2925" s="143">
        <f>IF(対応ガラス検索!$E$2="-","",IF(対応ガラス検索!$E$2&gt;=K2925,MAX($N$2:N2924)+1,""))</f>
        <v>2924</v>
      </c>
      <c r="O2925" s="143">
        <f>IF(対応ガラス検索!$E$2="-","",IF(L2925&lt;=0.65,MAX($O$2:O2924)+1,""))</f>
        <v>2924</v>
      </c>
      <c r="P2925" s="144"/>
      <c r="Q2925" s="145"/>
    </row>
    <row r="2926" spans="1:17" x14ac:dyDescent="0.4">
      <c r="A2926" s="68">
        <v>2925</v>
      </c>
      <c r="B2926" s="68" t="s">
        <v>2295</v>
      </c>
      <c r="C2926" s="68" t="s">
        <v>2239</v>
      </c>
      <c r="D2926" s="68" t="s">
        <v>2088</v>
      </c>
      <c r="E2926" s="68" t="s">
        <v>1962</v>
      </c>
      <c r="F2926" s="68" t="s">
        <v>1963</v>
      </c>
      <c r="G2926" s="68" t="s">
        <v>2032</v>
      </c>
      <c r="H2926" s="68" t="s">
        <v>2033</v>
      </c>
      <c r="I2926" s="68">
        <v>8</v>
      </c>
      <c r="J2926" s="68" t="s">
        <v>2296</v>
      </c>
      <c r="K2926" s="68">
        <v>2.1</v>
      </c>
      <c r="L2926" s="68">
        <v>0.4</v>
      </c>
      <c r="M2926" s="68" t="s">
        <v>1960</v>
      </c>
      <c r="N2926" s="143">
        <f>IF(対応ガラス検索!$E$2="-","",IF(対応ガラス検索!$E$2&gt;=K2926,MAX($N$2:N2925)+1,""))</f>
        <v>2925</v>
      </c>
      <c r="O2926" s="143">
        <f>IF(対応ガラス検索!$E$2="-","",IF(L2926&lt;=0.65,MAX($O$2:O2925)+1,""))</f>
        <v>2925</v>
      </c>
      <c r="P2926" s="144"/>
      <c r="Q2926" s="145"/>
    </row>
    <row r="2927" spans="1:17" x14ac:dyDescent="0.4">
      <c r="A2927" s="68">
        <v>2926</v>
      </c>
      <c r="B2927" s="68" t="s">
        <v>2295</v>
      </c>
      <c r="C2927" s="68" t="s">
        <v>2239</v>
      </c>
      <c r="D2927" s="68" t="s">
        <v>2088</v>
      </c>
      <c r="E2927" s="68" t="s">
        <v>1962</v>
      </c>
      <c r="F2927" s="68" t="s">
        <v>1963</v>
      </c>
      <c r="G2927" s="68" t="s">
        <v>2032</v>
      </c>
      <c r="H2927" s="68" t="s">
        <v>2033</v>
      </c>
      <c r="I2927" s="68">
        <v>9</v>
      </c>
      <c r="J2927" s="68" t="s">
        <v>2296</v>
      </c>
      <c r="K2927" s="68">
        <v>1.9</v>
      </c>
      <c r="L2927" s="68">
        <v>0.4</v>
      </c>
      <c r="M2927" s="68" t="s">
        <v>1960</v>
      </c>
      <c r="N2927" s="143">
        <f>IF(対応ガラス検索!$E$2="-","",IF(対応ガラス検索!$E$2&gt;=K2927,MAX($N$2:N2926)+1,""))</f>
        <v>2926</v>
      </c>
      <c r="O2927" s="143">
        <f>IF(対応ガラス検索!$E$2="-","",IF(L2927&lt;=0.65,MAX($O$2:O2926)+1,""))</f>
        <v>2926</v>
      </c>
      <c r="P2927" s="144"/>
      <c r="Q2927" s="145"/>
    </row>
    <row r="2928" spans="1:17" x14ac:dyDescent="0.4">
      <c r="A2928" s="68">
        <v>2927</v>
      </c>
      <c r="B2928" s="68" t="s">
        <v>2295</v>
      </c>
      <c r="C2928" s="68" t="s">
        <v>2239</v>
      </c>
      <c r="D2928" s="68" t="s">
        <v>2088</v>
      </c>
      <c r="E2928" s="68" t="s">
        <v>1962</v>
      </c>
      <c r="F2928" s="68" t="s">
        <v>1963</v>
      </c>
      <c r="G2928" s="68" t="s">
        <v>2032</v>
      </c>
      <c r="H2928" s="68" t="s">
        <v>2033</v>
      </c>
      <c r="I2928" s="68">
        <v>10</v>
      </c>
      <c r="J2928" s="68" t="s">
        <v>2296</v>
      </c>
      <c r="K2928" s="68">
        <v>1.8</v>
      </c>
      <c r="L2928" s="68">
        <v>0.4</v>
      </c>
      <c r="M2928" s="68" t="s">
        <v>1960</v>
      </c>
      <c r="N2928" s="143">
        <f>IF(対応ガラス検索!$E$2="-","",IF(対応ガラス検索!$E$2&gt;=K2928,MAX($N$2:N2927)+1,""))</f>
        <v>2927</v>
      </c>
      <c r="O2928" s="143">
        <f>IF(対応ガラス検索!$E$2="-","",IF(L2928&lt;=0.65,MAX($O$2:O2927)+1,""))</f>
        <v>2927</v>
      </c>
      <c r="P2928" s="144"/>
      <c r="Q2928" s="145"/>
    </row>
    <row r="2929" spans="1:17" x14ac:dyDescent="0.4">
      <c r="A2929" s="68">
        <v>2928</v>
      </c>
      <c r="B2929" s="68" t="s">
        <v>2295</v>
      </c>
      <c r="C2929" s="68" t="s">
        <v>2239</v>
      </c>
      <c r="D2929" s="68" t="s">
        <v>2088</v>
      </c>
      <c r="E2929" s="68" t="s">
        <v>1962</v>
      </c>
      <c r="F2929" s="68" t="s">
        <v>1963</v>
      </c>
      <c r="G2929" s="68" t="s">
        <v>2032</v>
      </c>
      <c r="H2929" s="68" t="s">
        <v>2033</v>
      </c>
      <c r="I2929" s="68">
        <v>11</v>
      </c>
      <c r="J2929" s="68" t="s">
        <v>2296</v>
      </c>
      <c r="K2929" s="68">
        <v>1.7</v>
      </c>
      <c r="L2929" s="68">
        <v>0.4</v>
      </c>
      <c r="M2929" s="68" t="s">
        <v>1960</v>
      </c>
      <c r="N2929" s="143">
        <f>IF(対応ガラス検索!$E$2="-","",IF(対応ガラス検索!$E$2&gt;=K2929,MAX($N$2:N2928)+1,""))</f>
        <v>2928</v>
      </c>
      <c r="O2929" s="143">
        <f>IF(対応ガラス検索!$E$2="-","",IF(L2929&lt;=0.65,MAX($O$2:O2928)+1,""))</f>
        <v>2928</v>
      </c>
      <c r="P2929" s="144"/>
      <c r="Q2929" s="145"/>
    </row>
    <row r="2930" spans="1:17" x14ac:dyDescent="0.4">
      <c r="A2930" s="68">
        <v>2929</v>
      </c>
      <c r="B2930" s="68" t="s">
        <v>2295</v>
      </c>
      <c r="C2930" s="68" t="s">
        <v>2239</v>
      </c>
      <c r="D2930" s="68" t="s">
        <v>2088</v>
      </c>
      <c r="E2930" s="68" t="s">
        <v>1962</v>
      </c>
      <c r="F2930" s="68" t="s">
        <v>1963</v>
      </c>
      <c r="G2930" s="68" t="s">
        <v>2032</v>
      </c>
      <c r="H2930" s="68" t="s">
        <v>2033</v>
      </c>
      <c r="I2930" s="68">
        <v>12</v>
      </c>
      <c r="J2930" s="68" t="s">
        <v>2296</v>
      </c>
      <c r="K2930" s="68">
        <v>1.6</v>
      </c>
      <c r="L2930" s="68">
        <v>0.4</v>
      </c>
      <c r="M2930" s="68" t="s">
        <v>1960</v>
      </c>
      <c r="N2930" s="143">
        <f>IF(対応ガラス検索!$E$2="-","",IF(対応ガラス検索!$E$2&gt;=K2930,MAX($N$2:N2929)+1,""))</f>
        <v>2929</v>
      </c>
      <c r="O2930" s="143">
        <f>IF(対応ガラス検索!$E$2="-","",IF(L2930&lt;=0.65,MAX($O$2:O2929)+1,""))</f>
        <v>2929</v>
      </c>
      <c r="P2930" s="144"/>
      <c r="Q2930" s="145"/>
    </row>
    <row r="2931" spans="1:17" x14ac:dyDescent="0.4">
      <c r="A2931" s="68">
        <v>2930</v>
      </c>
      <c r="B2931" s="68" t="s">
        <v>2295</v>
      </c>
      <c r="C2931" s="68" t="s">
        <v>2239</v>
      </c>
      <c r="D2931" s="68" t="s">
        <v>2088</v>
      </c>
      <c r="E2931" s="68" t="s">
        <v>1962</v>
      </c>
      <c r="F2931" s="68" t="s">
        <v>1963</v>
      </c>
      <c r="G2931" s="68" t="s">
        <v>2032</v>
      </c>
      <c r="H2931" s="68" t="s">
        <v>2033</v>
      </c>
      <c r="I2931" s="68">
        <v>13</v>
      </c>
      <c r="J2931" s="68" t="s">
        <v>2296</v>
      </c>
      <c r="K2931" s="142">
        <v>1.5</v>
      </c>
      <c r="L2931" s="68">
        <v>0.4</v>
      </c>
      <c r="M2931" s="68" t="s">
        <v>1960</v>
      </c>
      <c r="N2931" s="143">
        <f>IF(対応ガラス検索!$E$2="-","",IF(対応ガラス検索!$E$2&gt;=K2931,MAX($N$2:N2930)+1,""))</f>
        <v>2930</v>
      </c>
      <c r="O2931" s="143">
        <f>IF(対応ガラス検索!$E$2="-","",IF(L2931&lt;=0.65,MAX($O$2:O2930)+1,""))</f>
        <v>2930</v>
      </c>
      <c r="P2931" s="144"/>
      <c r="Q2931" s="145"/>
    </row>
    <row r="2932" spans="1:17" x14ac:dyDescent="0.4">
      <c r="A2932" s="68">
        <v>2931</v>
      </c>
      <c r="B2932" s="68" t="s">
        <v>2295</v>
      </c>
      <c r="C2932" s="68" t="s">
        <v>2239</v>
      </c>
      <c r="D2932" s="68" t="s">
        <v>2088</v>
      </c>
      <c r="E2932" s="68" t="s">
        <v>1962</v>
      </c>
      <c r="F2932" s="68" t="s">
        <v>1963</v>
      </c>
      <c r="G2932" s="68" t="s">
        <v>2032</v>
      </c>
      <c r="H2932" s="68" t="s">
        <v>2033</v>
      </c>
      <c r="I2932" s="68">
        <v>6</v>
      </c>
      <c r="J2932" s="68" t="s">
        <v>2267</v>
      </c>
      <c r="K2932" s="68">
        <v>2</v>
      </c>
      <c r="L2932" s="68">
        <v>0.4</v>
      </c>
      <c r="M2932" s="68" t="s">
        <v>1960</v>
      </c>
      <c r="N2932" s="143">
        <f>IF(対応ガラス検索!$E$2="-","",IF(対応ガラス検索!$E$2&gt;=K2932,MAX($N$2:N2931)+1,""))</f>
        <v>2931</v>
      </c>
      <c r="O2932" s="143">
        <f>IF(対応ガラス検索!$E$2="-","",IF(L2932&lt;=0.65,MAX($O$2:O2931)+1,""))</f>
        <v>2931</v>
      </c>
      <c r="P2932" s="144"/>
      <c r="Q2932" s="145"/>
    </row>
    <row r="2933" spans="1:17" x14ac:dyDescent="0.4">
      <c r="A2933" s="68">
        <v>2932</v>
      </c>
      <c r="B2933" s="68" t="s">
        <v>2295</v>
      </c>
      <c r="C2933" s="68" t="s">
        <v>2239</v>
      </c>
      <c r="D2933" s="68" t="s">
        <v>2088</v>
      </c>
      <c r="E2933" s="68" t="s">
        <v>1962</v>
      </c>
      <c r="F2933" s="68" t="s">
        <v>1963</v>
      </c>
      <c r="G2933" s="68" t="s">
        <v>2032</v>
      </c>
      <c r="H2933" s="68" t="s">
        <v>2033</v>
      </c>
      <c r="I2933" s="68">
        <v>7</v>
      </c>
      <c r="J2933" s="68" t="s">
        <v>2267</v>
      </c>
      <c r="K2933" s="68">
        <v>1.8</v>
      </c>
      <c r="L2933" s="68">
        <v>0.4</v>
      </c>
      <c r="M2933" s="68" t="s">
        <v>1960</v>
      </c>
      <c r="N2933" s="143">
        <f>IF(対応ガラス検索!$E$2="-","",IF(対応ガラス検索!$E$2&gt;=K2933,MAX($N$2:N2932)+1,""))</f>
        <v>2932</v>
      </c>
      <c r="O2933" s="143">
        <f>IF(対応ガラス検索!$E$2="-","",IF(L2933&lt;=0.65,MAX($O$2:O2932)+1,""))</f>
        <v>2932</v>
      </c>
      <c r="P2933" s="144"/>
      <c r="Q2933" s="145"/>
    </row>
    <row r="2934" spans="1:17" x14ac:dyDescent="0.4">
      <c r="A2934" s="68">
        <v>2933</v>
      </c>
      <c r="B2934" s="68" t="s">
        <v>2295</v>
      </c>
      <c r="C2934" s="68" t="s">
        <v>2239</v>
      </c>
      <c r="D2934" s="68" t="s">
        <v>2088</v>
      </c>
      <c r="E2934" s="68" t="s">
        <v>1962</v>
      </c>
      <c r="F2934" s="68" t="s">
        <v>1963</v>
      </c>
      <c r="G2934" s="68" t="s">
        <v>2032</v>
      </c>
      <c r="H2934" s="68" t="s">
        <v>2033</v>
      </c>
      <c r="I2934" s="68">
        <v>8</v>
      </c>
      <c r="J2934" s="68" t="s">
        <v>2267</v>
      </c>
      <c r="K2934" s="68">
        <v>1.7</v>
      </c>
      <c r="L2934" s="68">
        <v>0.4</v>
      </c>
      <c r="M2934" s="68" t="s">
        <v>1960</v>
      </c>
      <c r="N2934" s="143">
        <f>IF(対応ガラス検索!$E$2="-","",IF(対応ガラス検索!$E$2&gt;=K2934,MAX($N$2:N2933)+1,""))</f>
        <v>2933</v>
      </c>
      <c r="O2934" s="143">
        <f>IF(対応ガラス検索!$E$2="-","",IF(L2934&lt;=0.65,MAX($O$2:O2933)+1,""))</f>
        <v>2933</v>
      </c>
      <c r="P2934" s="144"/>
      <c r="Q2934" s="145"/>
    </row>
    <row r="2935" spans="1:17" x14ac:dyDescent="0.4">
      <c r="A2935" s="68">
        <v>2934</v>
      </c>
      <c r="B2935" s="68" t="s">
        <v>2295</v>
      </c>
      <c r="C2935" s="68" t="s">
        <v>2239</v>
      </c>
      <c r="D2935" s="68" t="s">
        <v>2088</v>
      </c>
      <c r="E2935" s="68" t="s">
        <v>1962</v>
      </c>
      <c r="F2935" s="68" t="s">
        <v>1963</v>
      </c>
      <c r="G2935" s="68" t="s">
        <v>2032</v>
      </c>
      <c r="H2935" s="68" t="s">
        <v>2033</v>
      </c>
      <c r="I2935" s="68">
        <v>9</v>
      </c>
      <c r="J2935" s="68" t="s">
        <v>2267</v>
      </c>
      <c r="K2935" s="68">
        <v>1.6</v>
      </c>
      <c r="L2935" s="68">
        <v>0.4</v>
      </c>
      <c r="M2935" s="68" t="s">
        <v>1960</v>
      </c>
      <c r="N2935" s="143">
        <f>IF(対応ガラス検索!$E$2="-","",IF(対応ガラス検索!$E$2&gt;=K2935,MAX($N$2:N2934)+1,""))</f>
        <v>2934</v>
      </c>
      <c r="O2935" s="143">
        <f>IF(対応ガラス検索!$E$2="-","",IF(L2935&lt;=0.65,MAX($O$2:O2934)+1,""))</f>
        <v>2934</v>
      </c>
      <c r="P2935" s="144"/>
      <c r="Q2935" s="145"/>
    </row>
    <row r="2936" spans="1:17" x14ac:dyDescent="0.4">
      <c r="A2936" s="68">
        <v>2935</v>
      </c>
      <c r="B2936" s="68" t="s">
        <v>2295</v>
      </c>
      <c r="C2936" s="68" t="s">
        <v>2239</v>
      </c>
      <c r="D2936" s="68" t="s">
        <v>2088</v>
      </c>
      <c r="E2936" s="68" t="s">
        <v>1962</v>
      </c>
      <c r="F2936" s="68" t="s">
        <v>1963</v>
      </c>
      <c r="G2936" s="68" t="s">
        <v>2032</v>
      </c>
      <c r="H2936" s="68" t="s">
        <v>2033</v>
      </c>
      <c r="I2936" s="68">
        <v>10</v>
      </c>
      <c r="J2936" s="68" t="s">
        <v>2267</v>
      </c>
      <c r="K2936" s="68">
        <v>1.5</v>
      </c>
      <c r="L2936" s="68">
        <v>0.4</v>
      </c>
      <c r="M2936" s="68" t="s">
        <v>1960</v>
      </c>
      <c r="N2936" s="143">
        <f>IF(対応ガラス検索!$E$2="-","",IF(対応ガラス検索!$E$2&gt;=K2936,MAX($N$2:N2935)+1,""))</f>
        <v>2935</v>
      </c>
      <c r="O2936" s="143">
        <f>IF(対応ガラス検索!$E$2="-","",IF(L2936&lt;=0.65,MAX($O$2:O2935)+1,""))</f>
        <v>2935</v>
      </c>
      <c r="P2936" s="144"/>
      <c r="Q2936" s="145"/>
    </row>
    <row r="2937" spans="1:17" x14ac:dyDescent="0.4">
      <c r="A2937" s="68">
        <v>2936</v>
      </c>
      <c r="B2937" s="68" t="s">
        <v>2295</v>
      </c>
      <c r="C2937" s="68" t="s">
        <v>2239</v>
      </c>
      <c r="D2937" s="68" t="s">
        <v>2088</v>
      </c>
      <c r="E2937" s="68" t="s">
        <v>1962</v>
      </c>
      <c r="F2937" s="68" t="s">
        <v>1963</v>
      </c>
      <c r="G2937" s="68" t="s">
        <v>2032</v>
      </c>
      <c r="H2937" s="68" t="s">
        <v>2033</v>
      </c>
      <c r="I2937" s="68">
        <v>11</v>
      </c>
      <c r="J2937" s="68" t="s">
        <v>2267</v>
      </c>
      <c r="K2937" s="68">
        <v>1.4</v>
      </c>
      <c r="L2937" s="68">
        <v>0.4</v>
      </c>
      <c r="M2937" s="68" t="s">
        <v>1960</v>
      </c>
      <c r="N2937" s="143">
        <f>IF(対応ガラス検索!$E$2="-","",IF(対応ガラス検索!$E$2&gt;=K2937,MAX($N$2:N2936)+1,""))</f>
        <v>2936</v>
      </c>
      <c r="O2937" s="143">
        <f>IF(対応ガラス検索!$E$2="-","",IF(L2937&lt;=0.65,MAX($O$2:O2936)+1,""))</f>
        <v>2936</v>
      </c>
      <c r="P2937" s="144"/>
      <c r="Q2937" s="145"/>
    </row>
    <row r="2938" spans="1:17" x14ac:dyDescent="0.4">
      <c r="A2938" s="68">
        <v>2937</v>
      </c>
      <c r="B2938" s="68" t="s">
        <v>2295</v>
      </c>
      <c r="C2938" s="68" t="s">
        <v>2239</v>
      </c>
      <c r="D2938" s="68" t="s">
        <v>2088</v>
      </c>
      <c r="E2938" s="68" t="s">
        <v>1962</v>
      </c>
      <c r="F2938" s="68" t="s">
        <v>1963</v>
      </c>
      <c r="G2938" s="68" t="s">
        <v>2032</v>
      </c>
      <c r="H2938" s="68" t="s">
        <v>2033</v>
      </c>
      <c r="I2938" s="68">
        <v>12</v>
      </c>
      <c r="J2938" s="68" t="s">
        <v>2267</v>
      </c>
      <c r="K2938" s="68">
        <v>1.3</v>
      </c>
      <c r="L2938" s="68">
        <v>0.4</v>
      </c>
      <c r="M2938" s="68" t="s">
        <v>1960</v>
      </c>
      <c r="N2938" s="143">
        <f>IF(対応ガラス検索!$E$2="-","",IF(対応ガラス検索!$E$2&gt;=K2938,MAX($N$2:N2937)+1,""))</f>
        <v>2937</v>
      </c>
      <c r="O2938" s="143">
        <f>IF(対応ガラス検索!$E$2="-","",IF(L2938&lt;=0.65,MAX($O$2:O2937)+1,""))</f>
        <v>2937</v>
      </c>
      <c r="P2938" s="144"/>
      <c r="Q2938" s="145"/>
    </row>
    <row r="2939" spans="1:17" x14ac:dyDescent="0.4">
      <c r="A2939" s="68">
        <v>2938</v>
      </c>
      <c r="B2939" s="68" t="s">
        <v>2295</v>
      </c>
      <c r="C2939" s="68" t="s">
        <v>2239</v>
      </c>
      <c r="D2939" s="68" t="s">
        <v>2088</v>
      </c>
      <c r="E2939" s="68" t="s">
        <v>1962</v>
      </c>
      <c r="F2939" s="68" t="s">
        <v>1963</v>
      </c>
      <c r="G2939" s="68" t="s">
        <v>2032</v>
      </c>
      <c r="H2939" s="68" t="s">
        <v>2033</v>
      </c>
      <c r="I2939" s="68">
        <v>13</v>
      </c>
      <c r="J2939" s="68" t="s">
        <v>2267</v>
      </c>
      <c r="K2939" s="68">
        <v>1.2</v>
      </c>
      <c r="L2939" s="68">
        <v>0.4</v>
      </c>
      <c r="M2939" s="68" t="s">
        <v>1960</v>
      </c>
      <c r="N2939" s="143">
        <f>IF(対応ガラス検索!$E$2="-","",IF(対応ガラス検索!$E$2&gt;=K2939,MAX($N$2:N2938)+1,""))</f>
        <v>2938</v>
      </c>
      <c r="O2939" s="143">
        <f>IF(対応ガラス検索!$E$2="-","",IF(L2939&lt;=0.65,MAX($O$2:O2938)+1,""))</f>
        <v>2938</v>
      </c>
      <c r="P2939" s="144"/>
      <c r="Q2939" s="145"/>
    </row>
    <row r="2940" spans="1:17" x14ac:dyDescent="0.4">
      <c r="A2940" s="68">
        <v>2939</v>
      </c>
      <c r="B2940" s="68" t="s">
        <v>2295</v>
      </c>
      <c r="C2940" s="68" t="s">
        <v>2239</v>
      </c>
      <c r="D2940" s="68" t="s">
        <v>2089</v>
      </c>
      <c r="E2940" s="68" t="s">
        <v>1962</v>
      </c>
      <c r="F2940" s="68" t="s">
        <v>1963</v>
      </c>
      <c r="G2940" s="68" t="s">
        <v>2037</v>
      </c>
      <c r="H2940" s="68" t="s">
        <v>2038</v>
      </c>
      <c r="I2940" s="68">
        <v>6</v>
      </c>
      <c r="J2940" s="68" t="s">
        <v>2296</v>
      </c>
      <c r="K2940" s="68">
        <v>2.5</v>
      </c>
      <c r="L2940" s="68">
        <v>0.4</v>
      </c>
      <c r="M2940" s="68" t="s">
        <v>1960</v>
      </c>
      <c r="N2940" s="143">
        <f>IF(対応ガラス検索!$E$2="-","",IF(対応ガラス検索!$E$2&gt;=K2940,MAX($N$2:N2939)+1,""))</f>
        <v>2939</v>
      </c>
      <c r="O2940" s="143">
        <f>IF(対応ガラス検索!$E$2="-","",IF(L2940&lt;=0.65,MAX($O$2:O2939)+1,""))</f>
        <v>2939</v>
      </c>
      <c r="P2940" s="144"/>
      <c r="Q2940" s="145"/>
    </row>
    <row r="2941" spans="1:17" x14ac:dyDescent="0.4">
      <c r="A2941" s="68">
        <v>2940</v>
      </c>
      <c r="B2941" s="68" t="s">
        <v>2295</v>
      </c>
      <c r="C2941" s="68" t="s">
        <v>2239</v>
      </c>
      <c r="D2941" s="68" t="s">
        <v>2089</v>
      </c>
      <c r="E2941" s="68" t="s">
        <v>1962</v>
      </c>
      <c r="F2941" s="68" t="s">
        <v>1963</v>
      </c>
      <c r="G2941" s="68" t="s">
        <v>2037</v>
      </c>
      <c r="H2941" s="68" t="s">
        <v>2038</v>
      </c>
      <c r="I2941" s="68">
        <v>7</v>
      </c>
      <c r="J2941" s="68" t="s">
        <v>2296</v>
      </c>
      <c r="K2941" s="68">
        <v>2.2999999999999998</v>
      </c>
      <c r="L2941" s="68">
        <v>0.4</v>
      </c>
      <c r="M2941" s="68" t="s">
        <v>1960</v>
      </c>
      <c r="N2941" s="143">
        <f>IF(対応ガラス検索!$E$2="-","",IF(対応ガラス検索!$E$2&gt;=K2941,MAX($N$2:N2940)+1,""))</f>
        <v>2940</v>
      </c>
      <c r="O2941" s="143">
        <f>IF(対応ガラス検索!$E$2="-","",IF(L2941&lt;=0.65,MAX($O$2:O2940)+1,""))</f>
        <v>2940</v>
      </c>
      <c r="P2941" s="144"/>
      <c r="Q2941" s="145"/>
    </row>
    <row r="2942" spans="1:17" x14ac:dyDescent="0.4">
      <c r="A2942" s="68">
        <v>2941</v>
      </c>
      <c r="B2942" s="68" t="s">
        <v>2295</v>
      </c>
      <c r="C2942" s="68" t="s">
        <v>2239</v>
      </c>
      <c r="D2942" s="68" t="s">
        <v>2089</v>
      </c>
      <c r="E2942" s="68" t="s">
        <v>1962</v>
      </c>
      <c r="F2942" s="68" t="s">
        <v>1963</v>
      </c>
      <c r="G2942" s="68" t="s">
        <v>2037</v>
      </c>
      <c r="H2942" s="68" t="s">
        <v>2038</v>
      </c>
      <c r="I2942" s="68">
        <v>8</v>
      </c>
      <c r="J2942" s="68" t="s">
        <v>2296</v>
      </c>
      <c r="K2942" s="68">
        <v>2.1</v>
      </c>
      <c r="L2942" s="68">
        <v>0.4</v>
      </c>
      <c r="M2942" s="68" t="s">
        <v>1960</v>
      </c>
      <c r="N2942" s="143">
        <f>IF(対応ガラス検索!$E$2="-","",IF(対応ガラス検索!$E$2&gt;=K2942,MAX($N$2:N2941)+1,""))</f>
        <v>2941</v>
      </c>
      <c r="O2942" s="143">
        <f>IF(対応ガラス検索!$E$2="-","",IF(L2942&lt;=0.65,MAX($O$2:O2941)+1,""))</f>
        <v>2941</v>
      </c>
      <c r="P2942" s="144"/>
      <c r="Q2942" s="145"/>
    </row>
    <row r="2943" spans="1:17" x14ac:dyDescent="0.4">
      <c r="A2943" s="68">
        <v>2942</v>
      </c>
      <c r="B2943" s="68" t="s">
        <v>2295</v>
      </c>
      <c r="C2943" s="68" t="s">
        <v>2239</v>
      </c>
      <c r="D2943" s="68" t="s">
        <v>2089</v>
      </c>
      <c r="E2943" s="68" t="s">
        <v>1962</v>
      </c>
      <c r="F2943" s="68" t="s">
        <v>1963</v>
      </c>
      <c r="G2943" s="68" t="s">
        <v>2037</v>
      </c>
      <c r="H2943" s="68" t="s">
        <v>2038</v>
      </c>
      <c r="I2943" s="68">
        <v>9</v>
      </c>
      <c r="J2943" s="68" t="s">
        <v>2296</v>
      </c>
      <c r="K2943" s="68">
        <v>1.9</v>
      </c>
      <c r="L2943" s="68">
        <v>0.4</v>
      </c>
      <c r="M2943" s="68" t="s">
        <v>1960</v>
      </c>
      <c r="N2943" s="143">
        <f>IF(対応ガラス検索!$E$2="-","",IF(対応ガラス検索!$E$2&gt;=K2943,MAX($N$2:N2942)+1,""))</f>
        <v>2942</v>
      </c>
      <c r="O2943" s="143">
        <f>IF(対応ガラス検索!$E$2="-","",IF(L2943&lt;=0.65,MAX($O$2:O2942)+1,""))</f>
        <v>2942</v>
      </c>
      <c r="P2943" s="144"/>
      <c r="Q2943" s="145"/>
    </row>
    <row r="2944" spans="1:17" x14ac:dyDescent="0.4">
      <c r="A2944" s="68">
        <v>2943</v>
      </c>
      <c r="B2944" s="68" t="s">
        <v>2295</v>
      </c>
      <c r="C2944" s="68" t="s">
        <v>2239</v>
      </c>
      <c r="D2944" s="68" t="s">
        <v>2089</v>
      </c>
      <c r="E2944" s="68" t="s">
        <v>1962</v>
      </c>
      <c r="F2944" s="68" t="s">
        <v>1963</v>
      </c>
      <c r="G2944" s="68" t="s">
        <v>2037</v>
      </c>
      <c r="H2944" s="68" t="s">
        <v>2038</v>
      </c>
      <c r="I2944" s="68">
        <v>10</v>
      </c>
      <c r="J2944" s="68" t="s">
        <v>2296</v>
      </c>
      <c r="K2944" s="142">
        <v>1.8</v>
      </c>
      <c r="L2944" s="68">
        <v>0.4</v>
      </c>
      <c r="M2944" s="68" t="s">
        <v>1960</v>
      </c>
      <c r="N2944" s="143">
        <f>IF(対応ガラス検索!$E$2="-","",IF(対応ガラス検索!$E$2&gt;=K2944,MAX($N$2:N2943)+1,""))</f>
        <v>2943</v>
      </c>
      <c r="O2944" s="143">
        <f>IF(対応ガラス検索!$E$2="-","",IF(L2944&lt;=0.65,MAX($O$2:O2943)+1,""))</f>
        <v>2943</v>
      </c>
      <c r="P2944" s="144"/>
      <c r="Q2944" s="145"/>
    </row>
    <row r="2945" spans="1:17" x14ac:dyDescent="0.4">
      <c r="A2945" s="68">
        <v>2944</v>
      </c>
      <c r="B2945" s="68" t="s">
        <v>2295</v>
      </c>
      <c r="C2945" s="68" t="s">
        <v>2239</v>
      </c>
      <c r="D2945" s="68" t="s">
        <v>2089</v>
      </c>
      <c r="E2945" s="68" t="s">
        <v>1962</v>
      </c>
      <c r="F2945" s="68" t="s">
        <v>1963</v>
      </c>
      <c r="G2945" s="68" t="s">
        <v>2037</v>
      </c>
      <c r="H2945" s="68" t="s">
        <v>2038</v>
      </c>
      <c r="I2945" s="68">
        <v>11</v>
      </c>
      <c r="J2945" s="68" t="s">
        <v>2296</v>
      </c>
      <c r="K2945" s="68">
        <v>1.7</v>
      </c>
      <c r="L2945" s="68">
        <v>0.4</v>
      </c>
      <c r="M2945" s="68" t="s">
        <v>1960</v>
      </c>
      <c r="N2945" s="143">
        <f>IF(対応ガラス検索!$E$2="-","",IF(対応ガラス検索!$E$2&gt;=K2945,MAX($N$2:N2944)+1,""))</f>
        <v>2944</v>
      </c>
      <c r="O2945" s="143">
        <f>IF(対応ガラス検索!$E$2="-","",IF(L2945&lt;=0.65,MAX($O$2:O2944)+1,""))</f>
        <v>2944</v>
      </c>
      <c r="P2945" s="144"/>
      <c r="Q2945" s="145"/>
    </row>
    <row r="2946" spans="1:17" x14ac:dyDescent="0.4">
      <c r="A2946" s="68">
        <v>2945</v>
      </c>
      <c r="B2946" s="68" t="s">
        <v>2295</v>
      </c>
      <c r="C2946" s="68" t="s">
        <v>2239</v>
      </c>
      <c r="D2946" s="68" t="s">
        <v>2089</v>
      </c>
      <c r="E2946" s="68" t="s">
        <v>1962</v>
      </c>
      <c r="F2946" s="68" t="s">
        <v>1963</v>
      </c>
      <c r="G2946" s="68" t="s">
        <v>2037</v>
      </c>
      <c r="H2946" s="68" t="s">
        <v>2038</v>
      </c>
      <c r="I2946" s="68">
        <v>12</v>
      </c>
      <c r="J2946" s="68" t="s">
        <v>2296</v>
      </c>
      <c r="K2946" s="68">
        <v>1.6</v>
      </c>
      <c r="L2946" s="68">
        <v>0.4</v>
      </c>
      <c r="M2946" s="68" t="s">
        <v>1960</v>
      </c>
      <c r="N2946" s="143">
        <f>IF(対応ガラス検索!$E$2="-","",IF(対応ガラス検索!$E$2&gt;=K2946,MAX($N$2:N2945)+1,""))</f>
        <v>2945</v>
      </c>
      <c r="O2946" s="143">
        <f>IF(対応ガラス検索!$E$2="-","",IF(L2946&lt;=0.65,MAX($O$2:O2945)+1,""))</f>
        <v>2945</v>
      </c>
      <c r="P2946" s="144"/>
      <c r="Q2946" s="145"/>
    </row>
    <row r="2947" spans="1:17" x14ac:dyDescent="0.4">
      <c r="A2947" s="68">
        <v>2946</v>
      </c>
      <c r="B2947" s="68" t="s">
        <v>2295</v>
      </c>
      <c r="C2947" s="68" t="s">
        <v>2239</v>
      </c>
      <c r="D2947" s="68" t="s">
        <v>2089</v>
      </c>
      <c r="E2947" s="68" t="s">
        <v>1962</v>
      </c>
      <c r="F2947" s="68" t="s">
        <v>1963</v>
      </c>
      <c r="G2947" s="68" t="s">
        <v>2037</v>
      </c>
      <c r="H2947" s="68" t="s">
        <v>2038</v>
      </c>
      <c r="I2947" s="68">
        <v>13</v>
      </c>
      <c r="J2947" s="68" t="s">
        <v>2296</v>
      </c>
      <c r="K2947" s="68">
        <v>1.5</v>
      </c>
      <c r="L2947" s="68">
        <v>0.4</v>
      </c>
      <c r="M2947" s="68" t="s">
        <v>1960</v>
      </c>
      <c r="N2947" s="143">
        <f>IF(対応ガラス検索!$E$2="-","",IF(対応ガラス検索!$E$2&gt;=K2947,MAX($N$2:N2946)+1,""))</f>
        <v>2946</v>
      </c>
      <c r="O2947" s="143">
        <f>IF(対応ガラス検索!$E$2="-","",IF(L2947&lt;=0.65,MAX($O$2:O2946)+1,""))</f>
        <v>2946</v>
      </c>
      <c r="P2947" s="144"/>
      <c r="Q2947" s="145"/>
    </row>
    <row r="2948" spans="1:17" x14ac:dyDescent="0.4">
      <c r="A2948" s="68">
        <v>2947</v>
      </c>
      <c r="B2948" s="68" t="s">
        <v>2295</v>
      </c>
      <c r="C2948" s="68" t="s">
        <v>2239</v>
      </c>
      <c r="D2948" s="68" t="s">
        <v>2089</v>
      </c>
      <c r="E2948" s="68" t="s">
        <v>1962</v>
      </c>
      <c r="F2948" s="68" t="s">
        <v>1963</v>
      </c>
      <c r="G2948" s="68" t="s">
        <v>2037</v>
      </c>
      <c r="H2948" s="68" t="s">
        <v>2038</v>
      </c>
      <c r="I2948" s="68">
        <v>6</v>
      </c>
      <c r="J2948" s="68" t="s">
        <v>2267</v>
      </c>
      <c r="K2948" s="68">
        <v>2</v>
      </c>
      <c r="L2948" s="68">
        <v>0.4</v>
      </c>
      <c r="M2948" s="68" t="s">
        <v>1960</v>
      </c>
      <c r="N2948" s="143">
        <f>IF(対応ガラス検索!$E$2="-","",IF(対応ガラス検索!$E$2&gt;=K2948,MAX($N$2:N2947)+1,""))</f>
        <v>2947</v>
      </c>
      <c r="O2948" s="143">
        <f>IF(対応ガラス検索!$E$2="-","",IF(L2948&lt;=0.65,MAX($O$2:O2947)+1,""))</f>
        <v>2947</v>
      </c>
      <c r="P2948" s="144"/>
      <c r="Q2948" s="145"/>
    </row>
    <row r="2949" spans="1:17" x14ac:dyDescent="0.4">
      <c r="A2949" s="68">
        <v>2948</v>
      </c>
      <c r="B2949" s="68" t="s">
        <v>2295</v>
      </c>
      <c r="C2949" s="68" t="s">
        <v>2239</v>
      </c>
      <c r="D2949" s="68" t="s">
        <v>2089</v>
      </c>
      <c r="E2949" s="68" t="s">
        <v>1962</v>
      </c>
      <c r="F2949" s="68" t="s">
        <v>1963</v>
      </c>
      <c r="G2949" s="68" t="s">
        <v>2037</v>
      </c>
      <c r="H2949" s="68" t="s">
        <v>2038</v>
      </c>
      <c r="I2949" s="68">
        <v>7</v>
      </c>
      <c r="J2949" s="68" t="s">
        <v>2267</v>
      </c>
      <c r="K2949" s="68">
        <v>1.8</v>
      </c>
      <c r="L2949" s="68">
        <v>0.4</v>
      </c>
      <c r="M2949" s="68" t="s">
        <v>1960</v>
      </c>
      <c r="N2949" s="143">
        <f>IF(対応ガラス検索!$E$2="-","",IF(対応ガラス検索!$E$2&gt;=K2949,MAX($N$2:N2948)+1,""))</f>
        <v>2948</v>
      </c>
      <c r="O2949" s="143">
        <f>IF(対応ガラス検索!$E$2="-","",IF(L2949&lt;=0.65,MAX($O$2:O2948)+1,""))</f>
        <v>2948</v>
      </c>
      <c r="P2949" s="144"/>
      <c r="Q2949" s="145"/>
    </row>
    <row r="2950" spans="1:17" x14ac:dyDescent="0.4">
      <c r="A2950" s="68">
        <v>2949</v>
      </c>
      <c r="B2950" s="68" t="s">
        <v>2295</v>
      </c>
      <c r="C2950" s="68" t="s">
        <v>2239</v>
      </c>
      <c r="D2950" s="68" t="s">
        <v>2089</v>
      </c>
      <c r="E2950" s="68" t="s">
        <v>1962</v>
      </c>
      <c r="F2950" s="68" t="s">
        <v>1963</v>
      </c>
      <c r="G2950" s="68" t="s">
        <v>2037</v>
      </c>
      <c r="H2950" s="68" t="s">
        <v>2038</v>
      </c>
      <c r="I2950" s="68">
        <v>8</v>
      </c>
      <c r="J2950" s="68" t="s">
        <v>2267</v>
      </c>
      <c r="K2950" s="68">
        <v>1.7</v>
      </c>
      <c r="L2950" s="68">
        <v>0.4</v>
      </c>
      <c r="M2950" s="68" t="s">
        <v>1960</v>
      </c>
      <c r="N2950" s="143">
        <f>IF(対応ガラス検索!$E$2="-","",IF(対応ガラス検索!$E$2&gt;=K2950,MAX($N$2:N2949)+1,""))</f>
        <v>2949</v>
      </c>
      <c r="O2950" s="143">
        <f>IF(対応ガラス検索!$E$2="-","",IF(L2950&lt;=0.65,MAX($O$2:O2949)+1,""))</f>
        <v>2949</v>
      </c>
      <c r="P2950" s="144"/>
      <c r="Q2950" s="145"/>
    </row>
    <row r="2951" spans="1:17" x14ac:dyDescent="0.4">
      <c r="A2951" s="68">
        <v>2950</v>
      </c>
      <c r="B2951" s="68" t="s">
        <v>2295</v>
      </c>
      <c r="C2951" s="68" t="s">
        <v>2239</v>
      </c>
      <c r="D2951" s="68" t="s">
        <v>2089</v>
      </c>
      <c r="E2951" s="68" t="s">
        <v>1962</v>
      </c>
      <c r="F2951" s="68" t="s">
        <v>1963</v>
      </c>
      <c r="G2951" s="68" t="s">
        <v>2037</v>
      </c>
      <c r="H2951" s="68" t="s">
        <v>2038</v>
      </c>
      <c r="I2951" s="68">
        <v>9</v>
      </c>
      <c r="J2951" s="68" t="s">
        <v>2267</v>
      </c>
      <c r="K2951" s="68">
        <v>1.6</v>
      </c>
      <c r="L2951" s="68">
        <v>0.4</v>
      </c>
      <c r="M2951" s="68" t="s">
        <v>1960</v>
      </c>
      <c r="N2951" s="143">
        <f>IF(対応ガラス検索!$E$2="-","",IF(対応ガラス検索!$E$2&gt;=K2951,MAX($N$2:N2950)+1,""))</f>
        <v>2950</v>
      </c>
      <c r="O2951" s="143">
        <f>IF(対応ガラス検索!$E$2="-","",IF(L2951&lt;=0.65,MAX($O$2:O2950)+1,""))</f>
        <v>2950</v>
      </c>
      <c r="P2951" s="144"/>
      <c r="Q2951" s="145"/>
    </row>
    <row r="2952" spans="1:17" x14ac:dyDescent="0.4">
      <c r="A2952" s="68">
        <v>2951</v>
      </c>
      <c r="B2952" s="68" t="s">
        <v>2295</v>
      </c>
      <c r="C2952" s="68" t="s">
        <v>2239</v>
      </c>
      <c r="D2952" s="68" t="s">
        <v>2089</v>
      </c>
      <c r="E2952" s="68" t="s">
        <v>1962</v>
      </c>
      <c r="F2952" s="68" t="s">
        <v>1963</v>
      </c>
      <c r="G2952" s="68" t="s">
        <v>2037</v>
      </c>
      <c r="H2952" s="68" t="s">
        <v>2038</v>
      </c>
      <c r="I2952" s="68">
        <v>10</v>
      </c>
      <c r="J2952" s="68" t="s">
        <v>2267</v>
      </c>
      <c r="K2952" s="68">
        <v>1.5</v>
      </c>
      <c r="L2952" s="68">
        <v>0.4</v>
      </c>
      <c r="M2952" s="68" t="s">
        <v>1960</v>
      </c>
      <c r="N2952" s="143">
        <f>IF(対応ガラス検索!$E$2="-","",IF(対応ガラス検索!$E$2&gt;=K2952,MAX($N$2:N2951)+1,""))</f>
        <v>2951</v>
      </c>
      <c r="O2952" s="143">
        <f>IF(対応ガラス検索!$E$2="-","",IF(L2952&lt;=0.65,MAX($O$2:O2951)+1,""))</f>
        <v>2951</v>
      </c>
      <c r="P2952" s="144"/>
      <c r="Q2952" s="145"/>
    </row>
    <row r="2953" spans="1:17" x14ac:dyDescent="0.4">
      <c r="A2953" s="68">
        <v>2952</v>
      </c>
      <c r="B2953" s="68" t="s">
        <v>2295</v>
      </c>
      <c r="C2953" s="68" t="s">
        <v>2239</v>
      </c>
      <c r="D2953" s="68" t="s">
        <v>2089</v>
      </c>
      <c r="E2953" s="68" t="s">
        <v>1962</v>
      </c>
      <c r="F2953" s="68" t="s">
        <v>1963</v>
      </c>
      <c r="G2953" s="68" t="s">
        <v>2037</v>
      </c>
      <c r="H2953" s="68" t="s">
        <v>2038</v>
      </c>
      <c r="I2953" s="68">
        <v>11</v>
      </c>
      <c r="J2953" s="68" t="s">
        <v>2267</v>
      </c>
      <c r="K2953" s="68">
        <v>1.4</v>
      </c>
      <c r="L2953" s="68">
        <v>0.4</v>
      </c>
      <c r="M2953" s="68" t="s">
        <v>1960</v>
      </c>
      <c r="N2953" s="143">
        <f>IF(対応ガラス検索!$E$2="-","",IF(対応ガラス検索!$E$2&gt;=K2953,MAX($N$2:N2952)+1,""))</f>
        <v>2952</v>
      </c>
      <c r="O2953" s="143">
        <f>IF(対応ガラス検索!$E$2="-","",IF(L2953&lt;=0.65,MAX($O$2:O2952)+1,""))</f>
        <v>2952</v>
      </c>
      <c r="P2953" s="144"/>
      <c r="Q2953" s="145"/>
    </row>
    <row r="2954" spans="1:17" x14ac:dyDescent="0.4">
      <c r="A2954" s="68">
        <v>2953</v>
      </c>
      <c r="B2954" s="68" t="s">
        <v>2295</v>
      </c>
      <c r="C2954" s="68" t="s">
        <v>2239</v>
      </c>
      <c r="D2954" s="68" t="s">
        <v>2089</v>
      </c>
      <c r="E2954" s="68" t="s">
        <v>1962</v>
      </c>
      <c r="F2954" s="68" t="s">
        <v>1963</v>
      </c>
      <c r="G2954" s="68" t="s">
        <v>2037</v>
      </c>
      <c r="H2954" s="68" t="s">
        <v>2038</v>
      </c>
      <c r="I2954" s="68">
        <v>12</v>
      </c>
      <c r="J2954" s="68" t="s">
        <v>2267</v>
      </c>
      <c r="K2954" s="68">
        <v>1.3</v>
      </c>
      <c r="L2954" s="68">
        <v>0.4</v>
      </c>
      <c r="M2954" s="68" t="s">
        <v>1960</v>
      </c>
      <c r="N2954" s="143">
        <f>IF(対応ガラス検索!$E$2="-","",IF(対応ガラス検索!$E$2&gt;=K2954,MAX($N$2:N2953)+1,""))</f>
        <v>2953</v>
      </c>
      <c r="O2954" s="143">
        <f>IF(対応ガラス検索!$E$2="-","",IF(L2954&lt;=0.65,MAX($O$2:O2953)+1,""))</f>
        <v>2953</v>
      </c>
      <c r="P2954" s="144"/>
      <c r="Q2954" s="145"/>
    </row>
    <row r="2955" spans="1:17" x14ac:dyDescent="0.4">
      <c r="A2955" s="68">
        <v>2954</v>
      </c>
      <c r="B2955" s="68" t="s">
        <v>2295</v>
      </c>
      <c r="C2955" s="68" t="s">
        <v>2239</v>
      </c>
      <c r="D2955" s="68" t="s">
        <v>2089</v>
      </c>
      <c r="E2955" s="68" t="s">
        <v>1962</v>
      </c>
      <c r="F2955" s="68" t="s">
        <v>1963</v>
      </c>
      <c r="G2955" s="68" t="s">
        <v>2037</v>
      </c>
      <c r="H2955" s="68" t="s">
        <v>2038</v>
      </c>
      <c r="I2955" s="68">
        <v>13</v>
      </c>
      <c r="J2955" s="68" t="s">
        <v>2267</v>
      </c>
      <c r="K2955" s="68">
        <v>1.2</v>
      </c>
      <c r="L2955" s="68">
        <v>0.4</v>
      </c>
      <c r="M2955" s="68" t="s">
        <v>1960</v>
      </c>
      <c r="N2955" s="143">
        <f>IF(対応ガラス検索!$E$2="-","",IF(対応ガラス検索!$E$2&gt;=K2955,MAX($N$2:N2954)+1,""))</f>
        <v>2954</v>
      </c>
      <c r="O2955" s="143">
        <f>IF(対応ガラス検索!$E$2="-","",IF(L2955&lt;=0.65,MAX($O$2:O2954)+1,""))</f>
        <v>2954</v>
      </c>
      <c r="P2955" s="144"/>
      <c r="Q2955" s="145"/>
    </row>
    <row r="2956" spans="1:17" x14ac:dyDescent="0.4">
      <c r="A2956" s="68">
        <v>2955</v>
      </c>
      <c r="B2956" s="68" t="s">
        <v>2295</v>
      </c>
      <c r="C2956" s="68" t="s">
        <v>2239</v>
      </c>
      <c r="D2956" s="68" t="s">
        <v>2101</v>
      </c>
      <c r="E2956" s="68" t="s">
        <v>1965</v>
      </c>
      <c r="F2956" s="68" t="s">
        <v>1966</v>
      </c>
      <c r="G2956" s="68" t="s">
        <v>2032</v>
      </c>
      <c r="H2956" s="68" t="s">
        <v>2033</v>
      </c>
      <c r="I2956" s="68">
        <v>6</v>
      </c>
      <c r="J2956" s="68" t="s">
        <v>2296</v>
      </c>
      <c r="K2956" s="68">
        <v>2.4</v>
      </c>
      <c r="L2956" s="68">
        <v>0.4</v>
      </c>
      <c r="M2956" s="68" t="s">
        <v>1960</v>
      </c>
      <c r="N2956" s="143">
        <f>IF(対応ガラス検索!$E$2="-","",IF(対応ガラス検索!$E$2&gt;=K2956,MAX($N$2:N2955)+1,""))</f>
        <v>2955</v>
      </c>
      <c r="O2956" s="143">
        <f>IF(対応ガラス検索!$E$2="-","",IF(L2956&lt;=0.65,MAX($O$2:O2955)+1,""))</f>
        <v>2955</v>
      </c>
      <c r="P2956" s="144"/>
      <c r="Q2956" s="145"/>
    </row>
    <row r="2957" spans="1:17" x14ac:dyDescent="0.4">
      <c r="A2957" s="68">
        <v>2956</v>
      </c>
      <c r="B2957" s="68" t="s">
        <v>2295</v>
      </c>
      <c r="C2957" s="68" t="s">
        <v>2239</v>
      </c>
      <c r="D2957" s="68" t="s">
        <v>2101</v>
      </c>
      <c r="E2957" s="68" t="s">
        <v>1965</v>
      </c>
      <c r="F2957" s="68" t="s">
        <v>1966</v>
      </c>
      <c r="G2957" s="68" t="s">
        <v>2032</v>
      </c>
      <c r="H2957" s="68" t="s">
        <v>2033</v>
      </c>
      <c r="I2957" s="68">
        <v>7</v>
      </c>
      <c r="J2957" s="68" t="s">
        <v>2296</v>
      </c>
      <c r="K2957" s="142">
        <v>2.2999999999999998</v>
      </c>
      <c r="L2957" s="68">
        <v>0.4</v>
      </c>
      <c r="M2957" s="68" t="s">
        <v>1960</v>
      </c>
      <c r="N2957" s="143">
        <f>IF(対応ガラス検索!$E$2="-","",IF(対応ガラス検索!$E$2&gt;=K2957,MAX($N$2:N2956)+1,""))</f>
        <v>2956</v>
      </c>
      <c r="O2957" s="143">
        <f>IF(対応ガラス検索!$E$2="-","",IF(L2957&lt;=0.65,MAX($O$2:O2956)+1,""))</f>
        <v>2956</v>
      </c>
      <c r="P2957" s="144"/>
      <c r="Q2957" s="145"/>
    </row>
    <row r="2958" spans="1:17" x14ac:dyDescent="0.4">
      <c r="A2958" s="68">
        <v>2957</v>
      </c>
      <c r="B2958" s="68" t="s">
        <v>2295</v>
      </c>
      <c r="C2958" s="68" t="s">
        <v>2239</v>
      </c>
      <c r="D2958" s="68" t="s">
        <v>2101</v>
      </c>
      <c r="E2958" s="68" t="s">
        <v>1965</v>
      </c>
      <c r="F2958" s="68" t="s">
        <v>1966</v>
      </c>
      <c r="G2958" s="68" t="s">
        <v>2032</v>
      </c>
      <c r="H2958" s="68" t="s">
        <v>2033</v>
      </c>
      <c r="I2958" s="68">
        <v>8</v>
      </c>
      <c r="J2958" s="68" t="s">
        <v>2296</v>
      </c>
      <c r="K2958" s="68">
        <v>2.1</v>
      </c>
      <c r="L2958" s="68">
        <v>0.4</v>
      </c>
      <c r="M2958" s="68" t="s">
        <v>1960</v>
      </c>
      <c r="N2958" s="143">
        <f>IF(対応ガラス検索!$E$2="-","",IF(対応ガラス検索!$E$2&gt;=K2958,MAX($N$2:N2957)+1,""))</f>
        <v>2957</v>
      </c>
      <c r="O2958" s="143">
        <f>IF(対応ガラス検索!$E$2="-","",IF(L2958&lt;=0.65,MAX($O$2:O2957)+1,""))</f>
        <v>2957</v>
      </c>
      <c r="P2958" s="144"/>
      <c r="Q2958" s="145"/>
    </row>
    <row r="2959" spans="1:17" x14ac:dyDescent="0.4">
      <c r="A2959" s="68">
        <v>2958</v>
      </c>
      <c r="B2959" s="68" t="s">
        <v>2295</v>
      </c>
      <c r="C2959" s="68" t="s">
        <v>2239</v>
      </c>
      <c r="D2959" s="68" t="s">
        <v>2101</v>
      </c>
      <c r="E2959" s="68" t="s">
        <v>1965</v>
      </c>
      <c r="F2959" s="68" t="s">
        <v>1966</v>
      </c>
      <c r="G2959" s="68" t="s">
        <v>2032</v>
      </c>
      <c r="H2959" s="68" t="s">
        <v>2033</v>
      </c>
      <c r="I2959" s="68">
        <v>9</v>
      </c>
      <c r="J2959" s="68" t="s">
        <v>2296</v>
      </c>
      <c r="K2959" s="68">
        <v>1.9</v>
      </c>
      <c r="L2959" s="68">
        <v>0.4</v>
      </c>
      <c r="M2959" s="68" t="s">
        <v>1960</v>
      </c>
      <c r="N2959" s="143">
        <f>IF(対応ガラス検索!$E$2="-","",IF(対応ガラス検索!$E$2&gt;=K2959,MAX($N$2:N2958)+1,""))</f>
        <v>2958</v>
      </c>
      <c r="O2959" s="143">
        <f>IF(対応ガラス検索!$E$2="-","",IF(L2959&lt;=0.65,MAX($O$2:O2958)+1,""))</f>
        <v>2958</v>
      </c>
      <c r="P2959" s="144"/>
      <c r="Q2959" s="145"/>
    </row>
    <row r="2960" spans="1:17" x14ac:dyDescent="0.4">
      <c r="A2960" s="68">
        <v>2959</v>
      </c>
      <c r="B2960" s="68" t="s">
        <v>2295</v>
      </c>
      <c r="C2960" s="68" t="s">
        <v>2239</v>
      </c>
      <c r="D2960" s="68" t="s">
        <v>2101</v>
      </c>
      <c r="E2960" s="68" t="s">
        <v>1965</v>
      </c>
      <c r="F2960" s="68" t="s">
        <v>1966</v>
      </c>
      <c r="G2960" s="68" t="s">
        <v>2032</v>
      </c>
      <c r="H2960" s="68" t="s">
        <v>2033</v>
      </c>
      <c r="I2960" s="68">
        <v>10</v>
      </c>
      <c r="J2960" s="68" t="s">
        <v>2296</v>
      </c>
      <c r="K2960" s="68">
        <v>1.8</v>
      </c>
      <c r="L2960" s="68">
        <v>0.4</v>
      </c>
      <c r="M2960" s="68" t="s">
        <v>1960</v>
      </c>
      <c r="N2960" s="143">
        <f>IF(対応ガラス検索!$E$2="-","",IF(対応ガラス検索!$E$2&gt;=K2960,MAX($N$2:N2959)+1,""))</f>
        <v>2959</v>
      </c>
      <c r="O2960" s="143">
        <f>IF(対応ガラス検索!$E$2="-","",IF(L2960&lt;=0.65,MAX($O$2:O2959)+1,""))</f>
        <v>2959</v>
      </c>
      <c r="P2960" s="144"/>
      <c r="Q2960" s="145"/>
    </row>
    <row r="2961" spans="1:17" x14ac:dyDescent="0.4">
      <c r="A2961" s="68">
        <v>2960</v>
      </c>
      <c r="B2961" s="68" t="s">
        <v>2295</v>
      </c>
      <c r="C2961" s="68" t="s">
        <v>2239</v>
      </c>
      <c r="D2961" s="68" t="s">
        <v>2101</v>
      </c>
      <c r="E2961" s="68" t="s">
        <v>1965</v>
      </c>
      <c r="F2961" s="68" t="s">
        <v>1966</v>
      </c>
      <c r="G2961" s="68" t="s">
        <v>2032</v>
      </c>
      <c r="H2961" s="68" t="s">
        <v>2033</v>
      </c>
      <c r="I2961" s="68">
        <v>11</v>
      </c>
      <c r="J2961" s="68" t="s">
        <v>2296</v>
      </c>
      <c r="K2961" s="68">
        <v>1.7</v>
      </c>
      <c r="L2961" s="68">
        <v>0.4</v>
      </c>
      <c r="M2961" s="68" t="s">
        <v>1960</v>
      </c>
      <c r="N2961" s="143">
        <f>IF(対応ガラス検索!$E$2="-","",IF(対応ガラス検索!$E$2&gt;=K2961,MAX($N$2:N2960)+1,""))</f>
        <v>2960</v>
      </c>
      <c r="O2961" s="143">
        <f>IF(対応ガラス検索!$E$2="-","",IF(L2961&lt;=0.65,MAX($O$2:O2960)+1,""))</f>
        <v>2960</v>
      </c>
      <c r="P2961" s="144"/>
      <c r="Q2961" s="145"/>
    </row>
    <row r="2962" spans="1:17" x14ac:dyDescent="0.4">
      <c r="A2962" s="68">
        <v>2961</v>
      </c>
      <c r="B2962" s="68" t="s">
        <v>2295</v>
      </c>
      <c r="C2962" s="68" t="s">
        <v>2239</v>
      </c>
      <c r="D2962" s="68" t="s">
        <v>2101</v>
      </c>
      <c r="E2962" s="68" t="s">
        <v>1965</v>
      </c>
      <c r="F2962" s="68" t="s">
        <v>1966</v>
      </c>
      <c r="G2962" s="68" t="s">
        <v>2032</v>
      </c>
      <c r="H2962" s="68" t="s">
        <v>2033</v>
      </c>
      <c r="I2962" s="68">
        <v>12</v>
      </c>
      <c r="J2962" s="68" t="s">
        <v>2296</v>
      </c>
      <c r="K2962" s="68">
        <v>1.6</v>
      </c>
      <c r="L2962" s="68">
        <v>0.39</v>
      </c>
      <c r="M2962" s="68" t="s">
        <v>1960</v>
      </c>
      <c r="N2962" s="143">
        <f>IF(対応ガラス検索!$E$2="-","",IF(対応ガラス検索!$E$2&gt;=K2962,MAX($N$2:N2961)+1,""))</f>
        <v>2961</v>
      </c>
      <c r="O2962" s="143">
        <f>IF(対応ガラス検索!$E$2="-","",IF(L2962&lt;=0.65,MAX($O$2:O2961)+1,""))</f>
        <v>2961</v>
      </c>
      <c r="P2962" s="144"/>
      <c r="Q2962" s="145"/>
    </row>
    <row r="2963" spans="1:17" x14ac:dyDescent="0.4">
      <c r="A2963" s="68">
        <v>2962</v>
      </c>
      <c r="B2963" s="68" t="s">
        <v>2295</v>
      </c>
      <c r="C2963" s="68" t="s">
        <v>2239</v>
      </c>
      <c r="D2963" s="68" t="s">
        <v>2101</v>
      </c>
      <c r="E2963" s="68" t="s">
        <v>1965</v>
      </c>
      <c r="F2963" s="68" t="s">
        <v>1966</v>
      </c>
      <c r="G2963" s="68" t="s">
        <v>2032</v>
      </c>
      <c r="H2963" s="68" t="s">
        <v>2033</v>
      </c>
      <c r="I2963" s="68">
        <v>6</v>
      </c>
      <c r="J2963" s="68" t="s">
        <v>2267</v>
      </c>
      <c r="K2963" s="68">
        <v>2</v>
      </c>
      <c r="L2963" s="68">
        <v>0.4</v>
      </c>
      <c r="M2963" s="68" t="s">
        <v>1960</v>
      </c>
      <c r="N2963" s="143">
        <f>IF(対応ガラス検索!$E$2="-","",IF(対応ガラス検索!$E$2&gt;=K2963,MAX($N$2:N2962)+1,""))</f>
        <v>2962</v>
      </c>
      <c r="O2963" s="143">
        <f>IF(対応ガラス検索!$E$2="-","",IF(L2963&lt;=0.65,MAX($O$2:O2962)+1,""))</f>
        <v>2962</v>
      </c>
      <c r="P2963" s="144"/>
      <c r="Q2963" s="145"/>
    </row>
    <row r="2964" spans="1:17" x14ac:dyDescent="0.4">
      <c r="A2964" s="68">
        <v>2963</v>
      </c>
      <c r="B2964" s="68" t="s">
        <v>2295</v>
      </c>
      <c r="C2964" s="68" t="s">
        <v>2239</v>
      </c>
      <c r="D2964" s="68" t="s">
        <v>2101</v>
      </c>
      <c r="E2964" s="68" t="s">
        <v>1965</v>
      </c>
      <c r="F2964" s="68" t="s">
        <v>1966</v>
      </c>
      <c r="G2964" s="68" t="s">
        <v>2032</v>
      </c>
      <c r="H2964" s="68" t="s">
        <v>2033</v>
      </c>
      <c r="I2964" s="68">
        <v>7</v>
      </c>
      <c r="J2964" s="68" t="s">
        <v>2267</v>
      </c>
      <c r="K2964" s="68">
        <v>1.8</v>
      </c>
      <c r="L2964" s="68">
        <v>0.4</v>
      </c>
      <c r="M2964" s="68" t="s">
        <v>1960</v>
      </c>
      <c r="N2964" s="143">
        <f>IF(対応ガラス検索!$E$2="-","",IF(対応ガラス検索!$E$2&gt;=K2964,MAX($N$2:N2963)+1,""))</f>
        <v>2963</v>
      </c>
      <c r="O2964" s="143">
        <f>IF(対応ガラス検索!$E$2="-","",IF(L2964&lt;=0.65,MAX($O$2:O2963)+1,""))</f>
        <v>2963</v>
      </c>
      <c r="P2964" s="144"/>
      <c r="Q2964" s="145"/>
    </row>
    <row r="2965" spans="1:17" x14ac:dyDescent="0.4">
      <c r="A2965" s="68">
        <v>2964</v>
      </c>
      <c r="B2965" s="68" t="s">
        <v>2295</v>
      </c>
      <c r="C2965" s="68" t="s">
        <v>2239</v>
      </c>
      <c r="D2965" s="68" t="s">
        <v>2101</v>
      </c>
      <c r="E2965" s="68" t="s">
        <v>1965</v>
      </c>
      <c r="F2965" s="68" t="s">
        <v>1966</v>
      </c>
      <c r="G2965" s="68" t="s">
        <v>2032</v>
      </c>
      <c r="H2965" s="68" t="s">
        <v>2033</v>
      </c>
      <c r="I2965" s="68">
        <v>8</v>
      </c>
      <c r="J2965" s="68" t="s">
        <v>2267</v>
      </c>
      <c r="K2965" s="68">
        <v>1.7</v>
      </c>
      <c r="L2965" s="68">
        <v>0.39</v>
      </c>
      <c r="M2965" s="68" t="s">
        <v>1960</v>
      </c>
      <c r="N2965" s="143">
        <f>IF(対応ガラス検索!$E$2="-","",IF(対応ガラス検索!$E$2&gt;=K2965,MAX($N$2:N2964)+1,""))</f>
        <v>2964</v>
      </c>
      <c r="O2965" s="143">
        <f>IF(対応ガラス検索!$E$2="-","",IF(L2965&lt;=0.65,MAX($O$2:O2964)+1,""))</f>
        <v>2964</v>
      </c>
      <c r="P2965" s="144"/>
      <c r="Q2965" s="145"/>
    </row>
    <row r="2966" spans="1:17" x14ac:dyDescent="0.4">
      <c r="A2966" s="68">
        <v>2965</v>
      </c>
      <c r="B2966" s="68" t="s">
        <v>2295</v>
      </c>
      <c r="C2966" s="68" t="s">
        <v>2239</v>
      </c>
      <c r="D2966" s="68" t="s">
        <v>2101</v>
      </c>
      <c r="E2966" s="68" t="s">
        <v>1965</v>
      </c>
      <c r="F2966" s="68" t="s">
        <v>1966</v>
      </c>
      <c r="G2966" s="68" t="s">
        <v>2032</v>
      </c>
      <c r="H2966" s="68" t="s">
        <v>2033</v>
      </c>
      <c r="I2966" s="68">
        <v>9</v>
      </c>
      <c r="J2966" s="68" t="s">
        <v>2267</v>
      </c>
      <c r="K2966" s="68">
        <v>1.6</v>
      </c>
      <c r="L2966" s="68">
        <v>0.39</v>
      </c>
      <c r="M2966" s="68" t="s">
        <v>1960</v>
      </c>
      <c r="N2966" s="143">
        <f>IF(対応ガラス検索!$E$2="-","",IF(対応ガラス検索!$E$2&gt;=K2966,MAX($N$2:N2965)+1,""))</f>
        <v>2965</v>
      </c>
      <c r="O2966" s="143">
        <f>IF(対応ガラス検索!$E$2="-","",IF(L2966&lt;=0.65,MAX($O$2:O2965)+1,""))</f>
        <v>2965</v>
      </c>
      <c r="P2966" s="144"/>
      <c r="Q2966" s="145"/>
    </row>
    <row r="2967" spans="1:17" x14ac:dyDescent="0.4">
      <c r="A2967" s="68">
        <v>2966</v>
      </c>
      <c r="B2967" s="68" t="s">
        <v>2295</v>
      </c>
      <c r="C2967" s="68" t="s">
        <v>2239</v>
      </c>
      <c r="D2967" s="68" t="s">
        <v>2101</v>
      </c>
      <c r="E2967" s="68" t="s">
        <v>1965</v>
      </c>
      <c r="F2967" s="68" t="s">
        <v>1966</v>
      </c>
      <c r="G2967" s="68" t="s">
        <v>2032</v>
      </c>
      <c r="H2967" s="68" t="s">
        <v>2033</v>
      </c>
      <c r="I2967" s="68">
        <v>10</v>
      </c>
      <c r="J2967" s="68" t="s">
        <v>2267</v>
      </c>
      <c r="K2967" s="68">
        <v>1.5</v>
      </c>
      <c r="L2967" s="68">
        <v>0.39</v>
      </c>
      <c r="M2967" s="68" t="s">
        <v>1960</v>
      </c>
      <c r="N2967" s="143">
        <f>IF(対応ガラス検索!$E$2="-","",IF(対応ガラス検索!$E$2&gt;=K2967,MAX($N$2:N2966)+1,""))</f>
        <v>2966</v>
      </c>
      <c r="O2967" s="143">
        <f>IF(対応ガラス検索!$E$2="-","",IF(L2967&lt;=0.65,MAX($O$2:O2966)+1,""))</f>
        <v>2966</v>
      </c>
      <c r="P2967" s="144"/>
      <c r="Q2967" s="145"/>
    </row>
    <row r="2968" spans="1:17" x14ac:dyDescent="0.4">
      <c r="A2968" s="68">
        <v>2967</v>
      </c>
      <c r="B2968" s="68" t="s">
        <v>2295</v>
      </c>
      <c r="C2968" s="68" t="s">
        <v>2239</v>
      </c>
      <c r="D2968" s="68" t="s">
        <v>2101</v>
      </c>
      <c r="E2968" s="68" t="s">
        <v>1965</v>
      </c>
      <c r="F2968" s="68" t="s">
        <v>1966</v>
      </c>
      <c r="G2968" s="68" t="s">
        <v>2032</v>
      </c>
      <c r="H2968" s="68" t="s">
        <v>2033</v>
      </c>
      <c r="I2968" s="68">
        <v>11</v>
      </c>
      <c r="J2968" s="68" t="s">
        <v>2267</v>
      </c>
      <c r="K2968" s="68">
        <v>1.4</v>
      </c>
      <c r="L2968" s="68">
        <v>0.39</v>
      </c>
      <c r="M2968" s="68" t="s">
        <v>1960</v>
      </c>
      <c r="N2968" s="143">
        <f>IF(対応ガラス検索!$E$2="-","",IF(対応ガラス検索!$E$2&gt;=K2968,MAX($N$2:N2967)+1,""))</f>
        <v>2967</v>
      </c>
      <c r="O2968" s="143">
        <f>IF(対応ガラス検索!$E$2="-","",IF(L2968&lt;=0.65,MAX($O$2:O2967)+1,""))</f>
        <v>2967</v>
      </c>
      <c r="P2968" s="144"/>
      <c r="Q2968" s="145"/>
    </row>
    <row r="2969" spans="1:17" x14ac:dyDescent="0.4">
      <c r="A2969" s="68">
        <v>2968</v>
      </c>
      <c r="B2969" s="68" t="s">
        <v>2295</v>
      </c>
      <c r="C2969" s="68" t="s">
        <v>2239</v>
      </c>
      <c r="D2969" s="68" t="s">
        <v>2101</v>
      </c>
      <c r="E2969" s="68" t="s">
        <v>1965</v>
      </c>
      <c r="F2969" s="68" t="s">
        <v>1966</v>
      </c>
      <c r="G2969" s="68" t="s">
        <v>2032</v>
      </c>
      <c r="H2969" s="68" t="s">
        <v>2033</v>
      </c>
      <c r="I2969" s="68">
        <v>12</v>
      </c>
      <c r="J2969" s="68" t="s">
        <v>2267</v>
      </c>
      <c r="K2969" s="68">
        <v>1.3</v>
      </c>
      <c r="L2969" s="68">
        <v>0.39</v>
      </c>
      <c r="M2969" s="68" t="s">
        <v>1960</v>
      </c>
      <c r="N2969" s="143">
        <f>IF(対応ガラス検索!$E$2="-","",IF(対応ガラス検索!$E$2&gt;=K2969,MAX($N$2:N2968)+1,""))</f>
        <v>2968</v>
      </c>
      <c r="O2969" s="143">
        <f>IF(対応ガラス検索!$E$2="-","",IF(L2969&lt;=0.65,MAX($O$2:O2968)+1,""))</f>
        <v>2968</v>
      </c>
      <c r="P2969" s="144"/>
      <c r="Q2969" s="145"/>
    </row>
    <row r="2970" spans="1:17" x14ac:dyDescent="0.4">
      <c r="A2970" s="68">
        <v>2969</v>
      </c>
      <c r="B2970" s="68" t="s">
        <v>2295</v>
      </c>
      <c r="C2970" s="68" t="s">
        <v>2239</v>
      </c>
      <c r="D2970" s="68" t="s">
        <v>2102</v>
      </c>
      <c r="E2970" s="68" t="s">
        <v>1965</v>
      </c>
      <c r="F2970" s="68" t="s">
        <v>1966</v>
      </c>
      <c r="G2970" s="68" t="s">
        <v>2037</v>
      </c>
      <c r="H2970" s="68" t="s">
        <v>2038</v>
      </c>
      <c r="I2970" s="68">
        <v>6</v>
      </c>
      <c r="J2970" s="68" t="s">
        <v>2296</v>
      </c>
      <c r="K2970" s="68">
        <v>2.4</v>
      </c>
      <c r="L2970" s="68">
        <v>0.4</v>
      </c>
      <c r="M2970" s="68" t="s">
        <v>1960</v>
      </c>
      <c r="N2970" s="143">
        <f>IF(対応ガラス検索!$E$2="-","",IF(対応ガラス検索!$E$2&gt;=K2970,MAX($N$2:N2969)+1,""))</f>
        <v>2969</v>
      </c>
      <c r="O2970" s="143">
        <f>IF(対応ガラス検索!$E$2="-","",IF(L2970&lt;=0.65,MAX($O$2:O2969)+1,""))</f>
        <v>2969</v>
      </c>
      <c r="P2970" s="144"/>
      <c r="Q2970" s="145"/>
    </row>
    <row r="2971" spans="1:17" x14ac:dyDescent="0.4">
      <c r="A2971" s="68">
        <v>2970</v>
      </c>
      <c r="B2971" s="68" t="s">
        <v>2295</v>
      </c>
      <c r="C2971" s="68" t="s">
        <v>2239</v>
      </c>
      <c r="D2971" s="68" t="s">
        <v>2102</v>
      </c>
      <c r="E2971" s="68" t="s">
        <v>1965</v>
      </c>
      <c r="F2971" s="68" t="s">
        <v>1966</v>
      </c>
      <c r="G2971" s="68" t="s">
        <v>2037</v>
      </c>
      <c r="H2971" s="68" t="s">
        <v>2038</v>
      </c>
      <c r="I2971" s="68">
        <v>7</v>
      </c>
      <c r="J2971" s="68" t="s">
        <v>2296</v>
      </c>
      <c r="K2971" s="142">
        <v>2.2999999999999998</v>
      </c>
      <c r="L2971" s="68">
        <v>0.4</v>
      </c>
      <c r="M2971" s="68" t="s">
        <v>1960</v>
      </c>
      <c r="N2971" s="143">
        <f>IF(対応ガラス検索!$E$2="-","",IF(対応ガラス検索!$E$2&gt;=K2971,MAX($N$2:N2970)+1,""))</f>
        <v>2970</v>
      </c>
      <c r="O2971" s="143">
        <f>IF(対応ガラス検索!$E$2="-","",IF(L2971&lt;=0.65,MAX($O$2:O2970)+1,""))</f>
        <v>2970</v>
      </c>
      <c r="P2971" s="144"/>
      <c r="Q2971" s="145"/>
    </row>
    <row r="2972" spans="1:17" x14ac:dyDescent="0.4">
      <c r="A2972" s="68">
        <v>2971</v>
      </c>
      <c r="B2972" s="68" t="s">
        <v>2295</v>
      </c>
      <c r="C2972" s="68" t="s">
        <v>2239</v>
      </c>
      <c r="D2972" s="68" t="s">
        <v>2102</v>
      </c>
      <c r="E2972" s="68" t="s">
        <v>1965</v>
      </c>
      <c r="F2972" s="68" t="s">
        <v>1966</v>
      </c>
      <c r="G2972" s="68" t="s">
        <v>2037</v>
      </c>
      <c r="H2972" s="68" t="s">
        <v>2038</v>
      </c>
      <c r="I2972" s="68">
        <v>8</v>
      </c>
      <c r="J2972" s="68" t="s">
        <v>2296</v>
      </c>
      <c r="K2972" s="142">
        <v>2.1</v>
      </c>
      <c r="L2972" s="68">
        <v>0.4</v>
      </c>
      <c r="M2972" s="68" t="s">
        <v>1960</v>
      </c>
      <c r="N2972" s="143">
        <f>IF(対応ガラス検索!$E$2="-","",IF(対応ガラス検索!$E$2&gt;=K2972,MAX($N$2:N2971)+1,""))</f>
        <v>2971</v>
      </c>
      <c r="O2972" s="143">
        <f>IF(対応ガラス検索!$E$2="-","",IF(L2972&lt;=0.65,MAX($O$2:O2971)+1,""))</f>
        <v>2971</v>
      </c>
      <c r="P2972" s="144"/>
      <c r="Q2972" s="145"/>
    </row>
    <row r="2973" spans="1:17" x14ac:dyDescent="0.4">
      <c r="A2973" s="68">
        <v>2972</v>
      </c>
      <c r="B2973" s="68" t="s">
        <v>2295</v>
      </c>
      <c r="C2973" s="68" t="s">
        <v>2239</v>
      </c>
      <c r="D2973" s="68" t="s">
        <v>2102</v>
      </c>
      <c r="E2973" s="68" t="s">
        <v>1965</v>
      </c>
      <c r="F2973" s="68" t="s">
        <v>1966</v>
      </c>
      <c r="G2973" s="68" t="s">
        <v>2037</v>
      </c>
      <c r="H2973" s="68" t="s">
        <v>2038</v>
      </c>
      <c r="I2973" s="68">
        <v>9</v>
      </c>
      <c r="J2973" s="68" t="s">
        <v>2296</v>
      </c>
      <c r="K2973" s="68">
        <v>1.9</v>
      </c>
      <c r="L2973" s="68">
        <v>0.4</v>
      </c>
      <c r="M2973" s="68" t="s">
        <v>1960</v>
      </c>
      <c r="N2973" s="143">
        <f>IF(対応ガラス検索!$E$2="-","",IF(対応ガラス検索!$E$2&gt;=K2973,MAX($N$2:N2972)+1,""))</f>
        <v>2972</v>
      </c>
      <c r="O2973" s="143">
        <f>IF(対応ガラス検索!$E$2="-","",IF(L2973&lt;=0.65,MAX($O$2:O2972)+1,""))</f>
        <v>2972</v>
      </c>
      <c r="P2973" s="144"/>
      <c r="Q2973" s="145"/>
    </row>
    <row r="2974" spans="1:17" x14ac:dyDescent="0.4">
      <c r="A2974" s="68">
        <v>2973</v>
      </c>
      <c r="B2974" s="68" t="s">
        <v>2295</v>
      </c>
      <c r="C2974" s="68" t="s">
        <v>2239</v>
      </c>
      <c r="D2974" s="68" t="s">
        <v>2102</v>
      </c>
      <c r="E2974" s="68" t="s">
        <v>1965</v>
      </c>
      <c r="F2974" s="68" t="s">
        <v>1966</v>
      </c>
      <c r="G2974" s="68" t="s">
        <v>2037</v>
      </c>
      <c r="H2974" s="68" t="s">
        <v>2038</v>
      </c>
      <c r="I2974" s="68">
        <v>10</v>
      </c>
      <c r="J2974" s="68" t="s">
        <v>2296</v>
      </c>
      <c r="K2974" s="68">
        <v>1.8</v>
      </c>
      <c r="L2974" s="68">
        <v>0.4</v>
      </c>
      <c r="M2974" s="68" t="s">
        <v>1960</v>
      </c>
      <c r="N2974" s="143">
        <f>IF(対応ガラス検索!$E$2="-","",IF(対応ガラス検索!$E$2&gt;=K2974,MAX($N$2:N2973)+1,""))</f>
        <v>2973</v>
      </c>
      <c r="O2974" s="143">
        <f>IF(対応ガラス検索!$E$2="-","",IF(L2974&lt;=0.65,MAX($O$2:O2973)+1,""))</f>
        <v>2973</v>
      </c>
      <c r="P2974" s="144"/>
      <c r="Q2974" s="145"/>
    </row>
    <row r="2975" spans="1:17" x14ac:dyDescent="0.4">
      <c r="A2975" s="68">
        <v>2974</v>
      </c>
      <c r="B2975" s="68" t="s">
        <v>2295</v>
      </c>
      <c r="C2975" s="68" t="s">
        <v>2239</v>
      </c>
      <c r="D2975" s="68" t="s">
        <v>2102</v>
      </c>
      <c r="E2975" s="68" t="s">
        <v>1965</v>
      </c>
      <c r="F2975" s="68" t="s">
        <v>1966</v>
      </c>
      <c r="G2975" s="68" t="s">
        <v>2037</v>
      </c>
      <c r="H2975" s="68" t="s">
        <v>2038</v>
      </c>
      <c r="I2975" s="68">
        <v>11</v>
      </c>
      <c r="J2975" s="68" t="s">
        <v>2296</v>
      </c>
      <c r="K2975" s="68">
        <v>1.7</v>
      </c>
      <c r="L2975" s="68">
        <v>0.4</v>
      </c>
      <c r="M2975" s="68" t="s">
        <v>1960</v>
      </c>
      <c r="N2975" s="143">
        <f>IF(対応ガラス検索!$E$2="-","",IF(対応ガラス検索!$E$2&gt;=K2975,MAX($N$2:N2974)+1,""))</f>
        <v>2974</v>
      </c>
      <c r="O2975" s="143">
        <f>IF(対応ガラス検索!$E$2="-","",IF(L2975&lt;=0.65,MAX($O$2:O2974)+1,""))</f>
        <v>2974</v>
      </c>
      <c r="P2975" s="144"/>
      <c r="Q2975" s="145"/>
    </row>
    <row r="2976" spans="1:17" x14ac:dyDescent="0.4">
      <c r="A2976" s="68">
        <v>2975</v>
      </c>
      <c r="B2976" s="68" t="s">
        <v>2295</v>
      </c>
      <c r="C2976" s="68" t="s">
        <v>2239</v>
      </c>
      <c r="D2976" s="68" t="s">
        <v>2102</v>
      </c>
      <c r="E2976" s="68" t="s">
        <v>1965</v>
      </c>
      <c r="F2976" s="68" t="s">
        <v>1966</v>
      </c>
      <c r="G2976" s="68" t="s">
        <v>2037</v>
      </c>
      <c r="H2976" s="68" t="s">
        <v>2038</v>
      </c>
      <c r="I2976" s="68">
        <v>12</v>
      </c>
      <c r="J2976" s="68" t="s">
        <v>2296</v>
      </c>
      <c r="K2976" s="68">
        <v>1.6</v>
      </c>
      <c r="L2976" s="68">
        <v>0.39</v>
      </c>
      <c r="M2976" s="68" t="s">
        <v>1960</v>
      </c>
      <c r="N2976" s="143">
        <f>IF(対応ガラス検索!$E$2="-","",IF(対応ガラス検索!$E$2&gt;=K2976,MAX($N$2:N2975)+1,""))</f>
        <v>2975</v>
      </c>
      <c r="O2976" s="143">
        <f>IF(対応ガラス検索!$E$2="-","",IF(L2976&lt;=0.65,MAX($O$2:O2975)+1,""))</f>
        <v>2975</v>
      </c>
      <c r="P2976" s="144"/>
      <c r="Q2976" s="145"/>
    </row>
    <row r="2977" spans="1:17" x14ac:dyDescent="0.4">
      <c r="A2977" s="68">
        <v>2976</v>
      </c>
      <c r="B2977" s="68" t="s">
        <v>2295</v>
      </c>
      <c r="C2977" s="68" t="s">
        <v>2239</v>
      </c>
      <c r="D2977" s="68" t="s">
        <v>2102</v>
      </c>
      <c r="E2977" s="68" t="s">
        <v>1965</v>
      </c>
      <c r="F2977" s="68" t="s">
        <v>1966</v>
      </c>
      <c r="G2977" s="68" t="s">
        <v>2037</v>
      </c>
      <c r="H2977" s="68" t="s">
        <v>2038</v>
      </c>
      <c r="I2977" s="68">
        <v>6</v>
      </c>
      <c r="J2977" s="68" t="s">
        <v>2267</v>
      </c>
      <c r="K2977" s="68">
        <v>2</v>
      </c>
      <c r="L2977" s="68">
        <v>0.4</v>
      </c>
      <c r="M2977" s="68" t="s">
        <v>1960</v>
      </c>
      <c r="N2977" s="143">
        <f>IF(対応ガラス検索!$E$2="-","",IF(対応ガラス検索!$E$2&gt;=K2977,MAX($N$2:N2976)+1,""))</f>
        <v>2976</v>
      </c>
      <c r="O2977" s="143">
        <f>IF(対応ガラス検索!$E$2="-","",IF(L2977&lt;=0.65,MAX($O$2:O2976)+1,""))</f>
        <v>2976</v>
      </c>
      <c r="P2977" s="144"/>
      <c r="Q2977" s="145"/>
    </row>
    <row r="2978" spans="1:17" x14ac:dyDescent="0.4">
      <c r="A2978" s="68">
        <v>2977</v>
      </c>
      <c r="B2978" s="68" t="s">
        <v>2295</v>
      </c>
      <c r="C2978" s="68" t="s">
        <v>2239</v>
      </c>
      <c r="D2978" s="68" t="s">
        <v>2102</v>
      </c>
      <c r="E2978" s="68" t="s">
        <v>1965</v>
      </c>
      <c r="F2978" s="68" t="s">
        <v>1966</v>
      </c>
      <c r="G2978" s="68" t="s">
        <v>2037</v>
      </c>
      <c r="H2978" s="68" t="s">
        <v>2038</v>
      </c>
      <c r="I2978" s="68">
        <v>7</v>
      </c>
      <c r="J2978" s="68" t="s">
        <v>2267</v>
      </c>
      <c r="K2978" s="68">
        <v>1.8</v>
      </c>
      <c r="L2978" s="68">
        <v>0.4</v>
      </c>
      <c r="M2978" s="68" t="s">
        <v>1960</v>
      </c>
      <c r="N2978" s="143">
        <f>IF(対応ガラス検索!$E$2="-","",IF(対応ガラス検索!$E$2&gt;=K2978,MAX($N$2:N2977)+1,""))</f>
        <v>2977</v>
      </c>
      <c r="O2978" s="143">
        <f>IF(対応ガラス検索!$E$2="-","",IF(L2978&lt;=0.65,MAX($O$2:O2977)+1,""))</f>
        <v>2977</v>
      </c>
      <c r="P2978" s="144"/>
      <c r="Q2978" s="145"/>
    </row>
    <row r="2979" spans="1:17" x14ac:dyDescent="0.4">
      <c r="A2979" s="68">
        <v>2978</v>
      </c>
      <c r="B2979" s="68" t="s">
        <v>2295</v>
      </c>
      <c r="C2979" s="68" t="s">
        <v>2239</v>
      </c>
      <c r="D2979" s="68" t="s">
        <v>2102</v>
      </c>
      <c r="E2979" s="68" t="s">
        <v>1965</v>
      </c>
      <c r="F2979" s="68" t="s">
        <v>1966</v>
      </c>
      <c r="G2979" s="68" t="s">
        <v>2037</v>
      </c>
      <c r="H2979" s="68" t="s">
        <v>2038</v>
      </c>
      <c r="I2979" s="68">
        <v>8</v>
      </c>
      <c r="J2979" s="68" t="s">
        <v>2267</v>
      </c>
      <c r="K2979" s="68">
        <v>1.7</v>
      </c>
      <c r="L2979" s="68">
        <v>0.39</v>
      </c>
      <c r="M2979" s="68" t="s">
        <v>1960</v>
      </c>
      <c r="N2979" s="143">
        <f>IF(対応ガラス検索!$E$2="-","",IF(対応ガラス検索!$E$2&gt;=K2979,MAX($N$2:N2978)+1,""))</f>
        <v>2978</v>
      </c>
      <c r="O2979" s="143">
        <f>IF(対応ガラス検索!$E$2="-","",IF(L2979&lt;=0.65,MAX($O$2:O2978)+1,""))</f>
        <v>2978</v>
      </c>
      <c r="P2979" s="144"/>
      <c r="Q2979" s="145"/>
    </row>
    <row r="2980" spans="1:17" x14ac:dyDescent="0.4">
      <c r="A2980" s="68">
        <v>2979</v>
      </c>
      <c r="B2980" s="68" t="s">
        <v>2295</v>
      </c>
      <c r="C2980" s="68" t="s">
        <v>2239</v>
      </c>
      <c r="D2980" s="68" t="s">
        <v>2102</v>
      </c>
      <c r="E2980" s="68" t="s">
        <v>1965</v>
      </c>
      <c r="F2980" s="68" t="s">
        <v>1966</v>
      </c>
      <c r="G2980" s="68" t="s">
        <v>2037</v>
      </c>
      <c r="H2980" s="68" t="s">
        <v>2038</v>
      </c>
      <c r="I2980" s="68">
        <v>9</v>
      </c>
      <c r="J2980" s="68" t="s">
        <v>2267</v>
      </c>
      <c r="K2980" s="68">
        <v>1.6</v>
      </c>
      <c r="L2980" s="68">
        <v>0.39</v>
      </c>
      <c r="M2980" s="68" t="s">
        <v>1960</v>
      </c>
      <c r="N2980" s="143">
        <f>IF(対応ガラス検索!$E$2="-","",IF(対応ガラス検索!$E$2&gt;=K2980,MAX($N$2:N2979)+1,""))</f>
        <v>2979</v>
      </c>
      <c r="O2980" s="143">
        <f>IF(対応ガラス検索!$E$2="-","",IF(L2980&lt;=0.65,MAX($O$2:O2979)+1,""))</f>
        <v>2979</v>
      </c>
      <c r="P2980" s="144"/>
      <c r="Q2980" s="145"/>
    </row>
    <row r="2981" spans="1:17" x14ac:dyDescent="0.4">
      <c r="A2981" s="68">
        <v>2980</v>
      </c>
      <c r="B2981" s="68" t="s">
        <v>2295</v>
      </c>
      <c r="C2981" s="68" t="s">
        <v>2239</v>
      </c>
      <c r="D2981" s="68" t="s">
        <v>2102</v>
      </c>
      <c r="E2981" s="68" t="s">
        <v>1965</v>
      </c>
      <c r="F2981" s="68" t="s">
        <v>1966</v>
      </c>
      <c r="G2981" s="68" t="s">
        <v>2037</v>
      </c>
      <c r="H2981" s="68" t="s">
        <v>2038</v>
      </c>
      <c r="I2981" s="68">
        <v>10</v>
      </c>
      <c r="J2981" s="68" t="s">
        <v>2267</v>
      </c>
      <c r="K2981" s="68">
        <v>1.5</v>
      </c>
      <c r="L2981" s="68">
        <v>0.39</v>
      </c>
      <c r="M2981" s="68" t="s">
        <v>1960</v>
      </c>
      <c r="N2981" s="143">
        <f>IF(対応ガラス検索!$E$2="-","",IF(対応ガラス検索!$E$2&gt;=K2981,MAX($N$2:N2980)+1,""))</f>
        <v>2980</v>
      </c>
      <c r="O2981" s="143">
        <f>IF(対応ガラス検索!$E$2="-","",IF(L2981&lt;=0.65,MAX($O$2:O2980)+1,""))</f>
        <v>2980</v>
      </c>
      <c r="P2981" s="144"/>
      <c r="Q2981" s="145"/>
    </row>
    <row r="2982" spans="1:17" x14ac:dyDescent="0.4">
      <c r="A2982" s="68">
        <v>2981</v>
      </c>
      <c r="B2982" s="68" t="s">
        <v>2295</v>
      </c>
      <c r="C2982" s="68" t="s">
        <v>2239</v>
      </c>
      <c r="D2982" s="68" t="s">
        <v>2102</v>
      </c>
      <c r="E2982" s="68" t="s">
        <v>1965</v>
      </c>
      <c r="F2982" s="68" t="s">
        <v>1966</v>
      </c>
      <c r="G2982" s="68" t="s">
        <v>2037</v>
      </c>
      <c r="H2982" s="68" t="s">
        <v>2038</v>
      </c>
      <c r="I2982" s="68">
        <v>11</v>
      </c>
      <c r="J2982" s="68" t="s">
        <v>2267</v>
      </c>
      <c r="K2982" s="68">
        <v>1.4</v>
      </c>
      <c r="L2982" s="68">
        <v>0.39</v>
      </c>
      <c r="M2982" s="68" t="s">
        <v>1960</v>
      </c>
      <c r="N2982" s="143">
        <f>IF(対応ガラス検索!$E$2="-","",IF(対応ガラス検索!$E$2&gt;=K2982,MAX($N$2:N2981)+1,""))</f>
        <v>2981</v>
      </c>
      <c r="O2982" s="143">
        <f>IF(対応ガラス検索!$E$2="-","",IF(L2982&lt;=0.65,MAX($O$2:O2981)+1,""))</f>
        <v>2981</v>
      </c>
      <c r="P2982" s="144"/>
      <c r="Q2982" s="145"/>
    </row>
    <row r="2983" spans="1:17" x14ac:dyDescent="0.4">
      <c r="A2983" s="68">
        <v>2982</v>
      </c>
      <c r="B2983" s="68" t="s">
        <v>2295</v>
      </c>
      <c r="C2983" s="68" t="s">
        <v>2239</v>
      </c>
      <c r="D2983" s="68" t="s">
        <v>2102</v>
      </c>
      <c r="E2983" s="68" t="s">
        <v>1965</v>
      </c>
      <c r="F2983" s="68" t="s">
        <v>1966</v>
      </c>
      <c r="G2983" s="68" t="s">
        <v>2037</v>
      </c>
      <c r="H2983" s="68" t="s">
        <v>2038</v>
      </c>
      <c r="I2983" s="68">
        <v>12</v>
      </c>
      <c r="J2983" s="68" t="s">
        <v>2267</v>
      </c>
      <c r="K2983" s="68">
        <v>1.3</v>
      </c>
      <c r="L2983" s="68">
        <v>0.39</v>
      </c>
      <c r="M2983" s="68" t="s">
        <v>1960</v>
      </c>
      <c r="N2983" s="143">
        <f>IF(対応ガラス検索!$E$2="-","",IF(対応ガラス検索!$E$2&gt;=K2983,MAX($N$2:N2982)+1,""))</f>
        <v>2982</v>
      </c>
      <c r="O2983" s="143">
        <f>IF(対応ガラス検索!$E$2="-","",IF(L2983&lt;=0.65,MAX($O$2:O2982)+1,""))</f>
        <v>2982</v>
      </c>
      <c r="P2983" s="144"/>
      <c r="Q2983" s="145"/>
    </row>
    <row r="2984" spans="1:17" x14ac:dyDescent="0.4">
      <c r="A2984" s="68">
        <v>2983</v>
      </c>
      <c r="B2984" s="68" t="s">
        <v>2295</v>
      </c>
      <c r="C2984" s="68" t="s">
        <v>2239</v>
      </c>
      <c r="D2984" s="68" t="s">
        <v>2085</v>
      </c>
      <c r="E2984" s="68" t="s">
        <v>1958</v>
      </c>
      <c r="F2984" s="68" t="s">
        <v>1959</v>
      </c>
      <c r="G2984" s="68" t="s">
        <v>2047</v>
      </c>
      <c r="H2984" s="68" t="s">
        <v>2048</v>
      </c>
      <c r="I2984" s="68">
        <v>6</v>
      </c>
      <c r="J2984" s="68" t="s">
        <v>2296</v>
      </c>
      <c r="K2984" s="142">
        <v>2.4</v>
      </c>
      <c r="L2984" s="68">
        <v>0.4</v>
      </c>
      <c r="M2984" s="68" t="s">
        <v>2002</v>
      </c>
      <c r="N2984" s="143">
        <f>IF(対応ガラス検索!$E$2="-","",IF(対応ガラス検索!$E$2&gt;=K2984,MAX($N$2:N2983)+1,""))</f>
        <v>2983</v>
      </c>
      <c r="O2984" s="143">
        <f>IF(対応ガラス検索!$E$2="-","",IF(L2984&lt;=0.65,MAX($O$2:O2983)+1,""))</f>
        <v>2983</v>
      </c>
      <c r="P2984" s="144"/>
      <c r="Q2984" s="145"/>
    </row>
    <row r="2985" spans="1:17" x14ac:dyDescent="0.4">
      <c r="A2985" s="68">
        <v>2984</v>
      </c>
      <c r="B2985" s="68" t="s">
        <v>2295</v>
      </c>
      <c r="C2985" s="68" t="s">
        <v>2239</v>
      </c>
      <c r="D2985" s="68" t="s">
        <v>2085</v>
      </c>
      <c r="E2985" s="68" t="s">
        <v>1958</v>
      </c>
      <c r="F2985" s="68" t="s">
        <v>1959</v>
      </c>
      <c r="G2985" s="68" t="s">
        <v>2047</v>
      </c>
      <c r="H2985" s="68" t="s">
        <v>2048</v>
      </c>
      <c r="I2985" s="68">
        <v>7</v>
      </c>
      <c r="J2985" s="68" t="s">
        <v>2296</v>
      </c>
      <c r="K2985" s="142">
        <v>2.2000000000000002</v>
      </c>
      <c r="L2985" s="68">
        <v>0.4</v>
      </c>
      <c r="M2985" s="68" t="s">
        <v>2002</v>
      </c>
      <c r="N2985" s="143">
        <f>IF(対応ガラス検索!$E$2="-","",IF(対応ガラス検索!$E$2&gt;=K2985,MAX($N$2:N2984)+1,""))</f>
        <v>2984</v>
      </c>
      <c r="O2985" s="143">
        <f>IF(対応ガラス検索!$E$2="-","",IF(L2985&lt;=0.65,MAX($O$2:O2984)+1,""))</f>
        <v>2984</v>
      </c>
      <c r="P2985" s="144"/>
      <c r="Q2985" s="145"/>
    </row>
    <row r="2986" spans="1:17" x14ac:dyDescent="0.4">
      <c r="A2986" s="68">
        <v>2985</v>
      </c>
      <c r="B2986" s="68" t="s">
        <v>2295</v>
      </c>
      <c r="C2986" s="68" t="s">
        <v>2239</v>
      </c>
      <c r="D2986" s="68" t="s">
        <v>2085</v>
      </c>
      <c r="E2986" s="68" t="s">
        <v>1958</v>
      </c>
      <c r="F2986" s="68" t="s">
        <v>1959</v>
      </c>
      <c r="G2986" s="68" t="s">
        <v>2047</v>
      </c>
      <c r="H2986" s="68" t="s">
        <v>2048</v>
      </c>
      <c r="I2986" s="68">
        <v>8</v>
      </c>
      <c r="J2986" s="68" t="s">
        <v>2296</v>
      </c>
      <c r="K2986" s="68">
        <v>2.1</v>
      </c>
      <c r="L2986" s="68">
        <v>0.39</v>
      </c>
      <c r="M2986" s="68" t="s">
        <v>2002</v>
      </c>
      <c r="N2986" s="143">
        <f>IF(対応ガラス検索!$E$2="-","",IF(対応ガラス検索!$E$2&gt;=K2986,MAX($N$2:N2985)+1,""))</f>
        <v>2985</v>
      </c>
      <c r="O2986" s="143">
        <f>IF(対応ガラス検索!$E$2="-","",IF(L2986&lt;=0.65,MAX($O$2:O2985)+1,""))</f>
        <v>2985</v>
      </c>
      <c r="P2986" s="144"/>
      <c r="Q2986" s="145"/>
    </row>
    <row r="2987" spans="1:17" x14ac:dyDescent="0.4">
      <c r="A2987" s="68">
        <v>2986</v>
      </c>
      <c r="B2987" s="68" t="s">
        <v>2295</v>
      </c>
      <c r="C2987" s="68" t="s">
        <v>2239</v>
      </c>
      <c r="D2987" s="68" t="s">
        <v>2085</v>
      </c>
      <c r="E2987" s="68" t="s">
        <v>1958</v>
      </c>
      <c r="F2987" s="68" t="s">
        <v>1959</v>
      </c>
      <c r="G2987" s="68" t="s">
        <v>2047</v>
      </c>
      <c r="H2987" s="68" t="s">
        <v>2048</v>
      </c>
      <c r="I2987" s="68">
        <v>9</v>
      </c>
      <c r="J2987" s="68" t="s">
        <v>2296</v>
      </c>
      <c r="K2987" s="68">
        <v>1.9</v>
      </c>
      <c r="L2987" s="68">
        <v>0.39</v>
      </c>
      <c r="M2987" s="68" t="s">
        <v>2002</v>
      </c>
      <c r="N2987" s="143">
        <f>IF(対応ガラス検索!$E$2="-","",IF(対応ガラス検索!$E$2&gt;=K2987,MAX($N$2:N2986)+1,""))</f>
        <v>2986</v>
      </c>
      <c r="O2987" s="143">
        <f>IF(対応ガラス検索!$E$2="-","",IF(L2987&lt;=0.65,MAX($O$2:O2986)+1,""))</f>
        <v>2986</v>
      </c>
      <c r="P2987" s="144"/>
      <c r="Q2987" s="145"/>
    </row>
    <row r="2988" spans="1:17" x14ac:dyDescent="0.4">
      <c r="A2988" s="68">
        <v>2987</v>
      </c>
      <c r="B2988" s="68" t="s">
        <v>2295</v>
      </c>
      <c r="C2988" s="68" t="s">
        <v>2239</v>
      </c>
      <c r="D2988" s="68" t="s">
        <v>2085</v>
      </c>
      <c r="E2988" s="68" t="s">
        <v>1958</v>
      </c>
      <c r="F2988" s="68" t="s">
        <v>1959</v>
      </c>
      <c r="G2988" s="68" t="s">
        <v>2047</v>
      </c>
      <c r="H2988" s="68" t="s">
        <v>2048</v>
      </c>
      <c r="I2988" s="68">
        <v>10</v>
      </c>
      <c r="J2988" s="68" t="s">
        <v>2296</v>
      </c>
      <c r="K2988" s="68">
        <v>1.8</v>
      </c>
      <c r="L2988" s="68">
        <v>0.39</v>
      </c>
      <c r="M2988" s="68" t="s">
        <v>2002</v>
      </c>
      <c r="N2988" s="143">
        <f>IF(対応ガラス検索!$E$2="-","",IF(対応ガラス検索!$E$2&gt;=K2988,MAX($N$2:N2987)+1,""))</f>
        <v>2987</v>
      </c>
      <c r="O2988" s="143">
        <f>IF(対応ガラス検索!$E$2="-","",IF(L2988&lt;=0.65,MAX($O$2:O2987)+1,""))</f>
        <v>2987</v>
      </c>
      <c r="P2988" s="144"/>
      <c r="Q2988" s="145"/>
    </row>
    <row r="2989" spans="1:17" x14ac:dyDescent="0.4">
      <c r="A2989" s="68">
        <v>2988</v>
      </c>
      <c r="B2989" s="68" t="s">
        <v>2295</v>
      </c>
      <c r="C2989" s="68" t="s">
        <v>2239</v>
      </c>
      <c r="D2989" s="68" t="s">
        <v>2085</v>
      </c>
      <c r="E2989" s="68" t="s">
        <v>1958</v>
      </c>
      <c r="F2989" s="68" t="s">
        <v>1959</v>
      </c>
      <c r="G2989" s="68" t="s">
        <v>2047</v>
      </c>
      <c r="H2989" s="68" t="s">
        <v>2048</v>
      </c>
      <c r="I2989" s="68">
        <v>11</v>
      </c>
      <c r="J2989" s="68" t="s">
        <v>2296</v>
      </c>
      <c r="K2989" s="68">
        <v>1.7</v>
      </c>
      <c r="L2989" s="68">
        <v>0.39</v>
      </c>
      <c r="M2989" s="68" t="s">
        <v>2002</v>
      </c>
      <c r="N2989" s="143">
        <f>IF(対応ガラス検索!$E$2="-","",IF(対応ガラス検索!$E$2&gt;=K2989,MAX($N$2:N2988)+1,""))</f>
        <v>2988</v>
      </c>
      <c r="O2989" s="143">
        <f>IF(対応ガラス検索!$E$2="-","",IF(L2989&lt;=0.65,MAX($O$2:O2988)+1,""))</f>
        <v>2988</v>
      </c>
      <c r="P2989" s="144"/>
      <c r="Q2989" s="145"/>
    </row>
    <row r="2990" spans="1:17" x14ac:dyDescent="0.4">
      <c r="A2990" s="68">
        <v>2989</v>
      </c>
      <c r="B2990" s="68" t="s">
        <v>2295</v>
      </c>
      <c r="C2990" s="68" t="s">
        <v>2239</v>
      </c>
      <c r="D2990" s="68" t="s">
        <v>2085</v>
      </c>
      <c r="E2990" s="68" t="s">
        <v>1958</v>
      </c>
      <c r="F2990" s="68" t="s">
        <v>1959</v>
      </c>
      <c r="G2990" s="68" t="s">
        <v>2047</v>
      </c>
      <c r="H2990" s="68" t="s">
        <v>2048</v>
      </c>
      <c r="I2990" s="68">
        <v>12</v>
      </c>
      <c r="J2990" s="68" t="s">
        <v>2296</v>
      </c>
      <c r="K2990" s="68">
        <v>1.6</v>
      </c>
      <c r="L2990" s="68">
        <v>0.39</v>
      </c>
      <c r="M2990" s="68" t="s">
        <v>2002</v>
      </c>
      <c r="N2990" s="143">
        <f>IF(対応ガラス検索!$E$2="-","",IF(対応ガラス検索!$E$2&gt;=K2990,MAX($N$2:N2989)+1,""))</f>
        <v>2989</v>
      </c>
      <c r="O2990" s="143">
        <f>IF(対応ガラス検索!$E$2="-","",IF(L2990&lt;=0.65,MAX($O$2:O2989)+1,""))</f>
        <v>2989</v>
      </c>
      <c r="P2990" s="144"/>
      <c r="Q2990" s="145"/>
    </row>
    <row r="2991" spans="1:17" x14ac:dyDescent="0.4">
      <c r="A2991" s="68">
        <v>2990</v>
      </c>
      <c r="B2991" s="68" t="s">
        <v>2295</v>
      </c>
      <c r="C2991" s="68" t="s">
        <v>2239</v>
      </c>
      <c r="D2991" s="68" t="s">
        <v>2085</v>
      </c>
      <c r="E2991" s="68" t="s">
        <v>1958</v>
      </c>
      <c r="F2991" s="68" t="s">
        <v>1959</v>
      </c>
      <c r="G2991" s="68" t="s">
        <v>2047</v>
      </c>
      <c r="H2991" s="68" t="s">
        <v>2048</v>
      </c>
      <c r="I2991" s="68">
        <v>13</v>
      </c>
      <c r="J2991" s="68" t="s">
        <v>2296</v>
      </c>
      <c r="K2991" s="68">
        <v>1.5</v>
      </c>
      <c r="L2991" s="68">
        <v>0.39</v>
      </c>
      <c r="M2991" s="68" t="s">
        <v>2002</v>
      </c>
      <c r="N2991" s="143">
        <f>IF(対応ガラス検索!$E$2="-","",IF(対応ガラス検索!$E$2&gt;=K2991,MAX($N$2:N2990)+1,""))</f>
        <v>2990</v>
      </c>
      <c r="O2991" s="143">
        <f>IF(対応ガラス検索!$E$2="-","",IF(L2991&lt;=0.65,MAX($O$2:O2990)+1,""))</f>
        <v>2990</v>
      </c>
      <c r="P2991" s="144"/>
      <c r="Q2991" s="145"/>
    </row>
    <row r="2992" spans="1:17" x14ac:dyDescent="0.4">
      <c r="A2992" s="68">
        <v>2991</v>
      </c>
      <c r="B2992" s="68" t="s">
        <v>2295</v>
      </c>
      <c r="C2992" s="68" t="s">
        <v>2239</v>
      </c>
      <c r="D2992" s="68" t="s">
        <v>2085</v>
      </c>
      <c r="E2992" s="68" t="s">
        <v>1958</v>
      </c>
      <c r="F2992" s="68" t="s">
        <v>1959</v>
      </c>
      <c r="G2992" s="68" t="s">
        <v>2047</v>
      </c>
      <c r="H2992" s="68" t="s">
        <v>2048</v>
      </c>
      <c r="I2992" s="68">
        <v>6</v>
      </c>
      <c r="J2992" s="68" t="s">
        <v>2267</v>
      </c>
      <c r="K2992" s="68">
        <v>2</v>
      </c>
      <c r="L2992" s="68">
        <v>0.39</v>
      </c>
      <c r="M2992" s="68" t="s">
        <v>2002</v>
      </c>
      <c r="N2992" s="143">
        <f>IF(対応ガラス検索!$E$2="-","",IF(対応ガラス検索!$E$2&gt;=K2992,MAX($N$2:N2991)+1,""))</f>
        <v>2991</v>
      </c>
      <c r="O2992" s="143">
        <f>IF(対応ガラス検索!$E$2="-","",IF(L2992&lt;=0.65,MAX($O$2:O2991)+1,""))</f>
        <v>2991</v>
      </c>
      <c r="P2992" s="144"/>
      <c r="Q2992" s="145"/>
    </row>
    <row r="2993" spans="1:17" x14ac:dyDescent="0.4">
      <c r="A2993" s="68">
        <v>2992</v>
      </c>
      <c r="B2993" s="68" t="s">
        <v>2295</v>
      </c>
      <c r="C2993" s="68" t="s">
        <v>2239</v>
      </c>
      <c r="D2993" s="68" t="s">
        <v>2085</v>
      </c>
      <c r="E2993" s="68" t="s">
        <v>1958</v>
      </c>
      <c r="F2993" s="68" t="s">
        <v>1959</v>
      </c>
      <c r="G2993" s="68" t="s">
        <v>2047</v>
      </c>
      <c r="H2993" s="68" t="s">
        <v>2048</v>
      </c>
      <c r="I2993" s="68">
        <v>7</v>
      </c>
      <c r="J2993" s="68" t="s">
        <v>2267</v>
      </c>
      <c r="K2993" s="68">
        <v>1.8</v>
      </c>
      <c r="L2993" s="68">
        <v>0.39</v>
      </c>
      <c r="M2993" s="68" t="s">
        <v>2002</v>
      </c>
      <c r="N2993" s="143">
        <f>IF(対応ガラス検索!$E$2="-","",IF(対応ガラス検索!$E$2&gt;=K2993,MAX($N$2:N2992)+1,""))</f>
        <v>2992</v>
      </c>
      <c r="O2993" s="143">
        <f>IF(対応ガラス検索!$E$2="-","",IF(L2993&lt;=0.65,MAX($O$2:O2992)+1,""))</f>
        <v>2992</v>
      </c>
      <c r="P2993" s="144"/>
      <c r="Q2993" s="145"/>
    </row>
    <row r="2994" spans="1:17" x14ac:dyDescent="0.4">
      <c r="A2994" s="68">
        <v>2993</v>
      </c>
      <c r="B2994" s="68" t="s">
        <v>2295</v>
      </c>
      <c r="C2994" s="68" t="s">
        <v>2239</v>
      </c>
      <c r="D2994" s="68" t="s">
        <v>2085</v>
      </c>
      <c r="E2994" s="68" t="s">
        <v>1958</v>
      </c>
      <c r="F2994" s="68" t="s">
        <v>1959</v>
      </c>
      <c r="G2994" s="68" t="s">
        <v>2047</v>
      </c>
      <c r="H2994" s="68" t="s">
        <v>2048</v>
      </c>
      <c r="I2994" s="68">
        <v>8</v>
      </c>
      <c r="J2994" s="68" t="s">
        <v>2267</v>
      </c>
      <c r="K2994" s="68">
        <v>1.7</v>
      </c>
      <c r="L2994" s="68">
        <v>0.39</v>
      </c>
      <c r="M2994" s="68" t="s">
        <v>2002</v>
      </c>
      <c r="N2994" s="143">
        <f>IF(対応ガラス検索!$E$2="-","",IF(対応ガラス検索!$E$2&gt;=K2994,MAX($N$2:N2993)+1,""))</f>
        <v>2993</v>
      </c>
      <c r="O2994" s="143">
        <f>IF(対応ガラス検索!$E$2="-","",IF(L2994&lt;=0.65,MAX($O$2:O2993)+1,""))</f>
        <v>2993</v>
      </c>
      <c r="P2994" s="144"/>
      <c r="Q2994" s="145"/>
    </row>
    <row r="2995" spans="1:17" x14ac:dyDescent="0.4">
      <c r="A2995" s="68">
        <v>2994</v>
      </c>
      <c r="B2995" s="68" t="s">
        <v>2295</v>
      </c>
      <c r="C2995" s="68" t="s">
        <v>2239</v>
      </c>
      <c r="D2995" s="68" t="s">
        <v>2085</v>
      </c>
      <c r="E2995" s="68" t="s">
        <v>1958</v>
      </c>
      <c r="F2995" s="68" t="s">
        <v>1959</v>
      </c>
      <c r="G2995" s="68" t="s">
        <v>2047</v>
      </c>
      <c r="H2995" s="68" t="s">
        <v>2048</v>
      </c>
      <c r="I2995" s="68">
        <v>9</v>
      </c>
      <c r="J2995" s="68" t="s">
        <v>2267</v>
      </c>
      <c r="K2995" s="68">
        <v>1.6</v>
      </c>
      <c r="L2995" s="68">
        <v>0.39</v>
      </c>
      <c r="M2995" s="68" t="s">
        <v>2002</v>
      </c>
      <c r="N2995" s="143">
        <f>IF(対応ガラス検索!$E$2="-","",IF(対応ガラス検索!$E$2&gt;=K2995,MAX($N$2:N2994)+1,""))</f>
        <v>2994</v>
      </c>
      <c r="O2995" s="143">
        <f>IF(対応ガラス検索!$E$2="-","",IF(L2995&lt;=0.65,MAX($O$2:O2994)+1,""))</f>
        <v>2994</v>
      </c>
      <c r="P2995" s="144"/>
      <c r="Q2995" s="145"/>
    </row>
    <row r="2996" spans="1:17" x14ac:dyDescent="0.4">
      <c r="A2996" s="68">
        <v>2995</v>
      </c>
      <c r="B2996" s="68" t="s">
        <v>2295</v>
      </c>
      <c r="C2996" s="68" t="s">
        <v>2239</v>
      </c>
      <c r="D2996" s="68" t="s">
        <v>2085</v>
      </c>
      <c r="E2996" s="68" t="s">
        <v>1958</v>
      </c>
      <c r="F2996" s="68" t="s">
        <v>1959</v>
      </c>
      <c r="G2996" s="68" t="s">
        <v>2047</v>
      </c>
      <c r="H2996" s="68" t="s">
        <v>2048</v>
      </c>
      <c r="I2996" s="68">
        <v>10</v>
      </c>
      <c r="J2996" s="68" t="s">
        <v>2267</v>
      </c>
      <c r="K2996" s="68">
        <v>1.5</v>
      </c>
      <c r="L2996" s="68">
        <v>0.39</v>
      </c>
      <c r="M2996" s="68" t="s">
        <v>2002</v>
      </c>
      <c r="N2996" s="143">
        <f>IF(対応ガラス検索!$E$2="-","",IF(対応ガラス検索!$E$2&gt;=K2996,MAX($N$2:N2995)+1,""))</f>
        <v>2995</v>
      </c>
      <c r="O2996" s="143">
        <f>IF(対応ガラス検索!$E$2="-","",IF(L2996&lt;=0.65,MAX($O$2:O2995)+1,""))</f>
        <v>2995</v>
      </c>
      <c r="P2996" s="144"/>
      <c r="Q2996" s="145"/>
    </row>
    <row r="2997" spans="1:17" x14ac:dyDescent="0.4">
      <c r="A2997" s="68">
        <v>2996</v>
      </c>
      <c r="B2997" s="68" t="s">
        <v>2295</v>
      </c>
      <c r="C2997" s="68" t="s">
        <v>2239</v>
      </c>
      <c r="D2997" s="68" t="s">
        <v>2085</v>
      </c>
      <c r="E2997" s="68" t="s">
        <v>1958</v>
      </c>
      <c r="F2997" s="68" t="s">
        <v>1959</v>
      </c>
      <c r="G2997" s="68" t="s">
        <v>2047</v>
      </c>
      <c r="H2997" s="68" t="s">
        <v>2048</v>
      </c>
      <c r="I2997" s="68">
        <v>11</v>
      </c>
      <c r="J2997" s="68" t="s">
        <v>2267</v>
      </c>
      <c r="K2997" s="142">
        <v>1.4</v>
      </c>
      <c r="L2997" s="68">
        <v>0.39</v>
      </c>
      <c r="M2997" s="68" t="s">
        <v>2002</v>
      </c>
      <c r="N2997" s="143">
        <f>IF(対応ガラス検索!$E$2="-","",IF(対応ガラス検索!$E$2&gt;=K2997,MAX($N$2:N2996)+1,""))</f>
        <v>2996</v>
      </c>
      <c r="O2997" s="143">
        <f>IF(対応ガラス検索!$E$2="-","",IF(L2997&lt;=0.65,MAX($O$2:O2996)+1,""))</f>
        <v>2996</v>
      </c>
      <c r="P2997" s="144"/>
      <c r="Q2997" s="145"/>
    </row>
    <row r="2998" spans="1:17" x14ac:dyDescent="0.4">
      <c r="A2998" s="68">
        <v>2997</v>
      </c>
      <c r="B2998" s="68" t="s">
        <v>2295</v>
      </c>
      <c r="C2998" s="68" t="s">
        <v>2239</v>
      </c>
      <c r="D2998" s="68" t="s">
        <v>2085</v>
      </c>
      <c r="E2998" s="68" t="s">
        <v>1958</v>
      </c>
      <c r="F2998" s="68" t="s">
        <v>1959</v>
      </c>
      <c r="G2998" s="68" t="s">
        <v>2047</v>
      </c>
      <c r="H2998" s="68" t="s">
        <v>2048</v>
      </c>
      <c r="I2998" s="68">
        <v>12</v>
      </c>
      <c r="J2998" s="68" t="s">
        <v>2267</v>
      </c>
      <c r="K2998" s="142">
        <v>1.3</v>
      </c>
      <c r="L2998" s="68">
        <v>0.39</v>
      </c>
      <c r="M2998" s="68" t="s">
        <v>2002</v>
      </c>
      <c r="N2998" s="143">
        <f>IF(対応ガラス検索!$E$2="-","",IF(対応ガラス検索!$E$2&gt;=K2998,MAX($N$2:N2997)+1,""))</f>
        <v>2997</v>
      </c>
      <c r="O2998" s="143">
        <f>IF(対応ガラス検索!$E$2="-","",IF(L2998&lt;=0.65,MAX($O$2:O2997)+1,""))</f>
        <v>2997</v>
      </c>
      <c r="P2998" s="144"/>
      <c r="Q2998" s="145"/>
    </row>
    <row r="2999" spans="1:17" x14ac:dyDescent="0.4">
      <c r="A2999" s="68">
        <v>2998</v>
      </c>
      <c r="B2999" s="68" t="s">
        <v>2295</v>
      </c>
      <c r="C2999" s="68" t="s">
        <v>2239</v>
      </c>
      <c r="D2999" s="68" t="s">
        <v>2085</v>
      </c>
      <c r="E2999" s="68" t="s">
        <v>1958</v>
      </c>
      <c r="F2999" s="68" t="s">
        <v>1959</v>
      </c>
      <c r="G2999" s="68" t="s">
        <v>2047</v>
      </c>
      <c r="H2999" s="68" t="s">
        <v>2048</v>
      </c>
      <c r="I2999" s="68">
        <v>13</v>
      </c>
      <c r="J2999" s="68" t="s">
        <v>2267</v>
      </c>
      <c r="K2999" s="68">
        <v>1.2</v>
      </c>
      <c r="L2999" s="68">
        <v>0.39</v>
      </c>
      <c r="M2999" s="68" t="s">
        <v>2002</v>
      </c>
      <c r="N2999" s="143">
        <f>IF(対応ガラス検索!$E$2="-","",IF(対応ガラス検索!$E$2&gt;=K2999,MAX($N$2:N2998)+1,""))</f>
        <v>2998</v>
      </c>
      <c r="O2999" s="143">
        <f>IF(対応ガラス検索!$E$2="-","",IF(L2999&lt;=0.65,MAX($O$2:O2998)+1,""))</f>
        <v>2998</v>
      </c>
      <c r="P2999" s="144"/>
      <c r="Q2999" s="145"/>
    </row>
    <row r="3000" spans="1:17" x14ac:dyDescent="0.4">
      <c r="A3000" s="68">
        <v>2999</v>
      </c>
      <c r="B3000" s="68" t="s">
        <v>2295</v>
      </c>
      <c r="C3000" s="68" t="s">
        <v>2239</v>
      </c>
      <c r="D3000" s="68" t="s">
        <v>2086</v>
      </c>
      <c r="E3000" s="68" t="s">
        <v>1958</v>
      </c>
      <c r="F3000" s="68" t="s">
        <v>1959</v>
      </c>
      <c r="G3000" s="68" t="s">
        <v>2052</v>
      </c>
      <c r="H3000" s="68" t="s">
        <v>2053</v>
      </c>
      <c r="I3000" s="68">
        <v>6</v>
      </c>
      <c r="J3000" s="68" t="s">
        <v>2296</v>
      </c>
      <c r="K3000" s="68">
        <v>2.4</v>
      </c>
      <c r="L3000" s="68">
        <v>0.4</v>
      </c>
      <c r="M3000" s="68" t="s">
        <v>2002</v>
      </c>
      <c r="N3000" s="143">
        <f>IF(対応ガラス検索!$E$2="-","",IF(対応ガラス検索!$E$2&gt;=K3000,MAX($N$2:N2999)+1,""))</f>
        <v>2999</v>
      </c>
      <c r="O3000" s="143">
        <f>IF(対応ガラス検索!$E$2="-","",IF(L3000&lt;=0.65,MAX($O$2:O2999)+1,""))</f>
        <v>2999</v>
      </c>
      <c r="P3000" s="144"/>
      <c r="Q3000" s="145"/>
    </row>
    <row r="3001" spans="1:17" x14ac:dyDescent="0.4">
      <c r="A3001" s="68">
        <v>3000</v>
      </c>
      <c r="B3001" s="68" t="s">
        <v>2295</v>
      </c>
      <c r="C3001" s="68" t="s">
        <v>2239</v>
      </c>
      <c r="D3001" s="68" t="s">
        <v>2086</v>
      </c>
      <c r="E3001" s="68" t="s">
        <v>1958</v>
      </c>
      <c r="F3001" s="68" t="s">
        <v>1959</v>
      </c>
      <c r="G3001" s="68" t="s">
        <v>2052</v>
      </c>
      <c r="H3001" s="68" t="s">
        <v>2053</v>
      </c>
      <c r="I3001" s="68">
        <v>7</v>
      </c>
      <c r="J3001" s="68" t="s">
        <v>2296</v>
      </c>
      <c r="K3001" s="68">
        <v>2.2000000000000002</v>
      </c>
      <c r="L3001" s="68">
        <v>0.4</v>
      </c>
      <c r="M3001" s="68" t="s">
        <v>2002</v>
      </c>
      <c r="N3001" s="143">
        <f>IF(対応ガラス検索!$E$2="-","",IF(対応ガラス検索!$E$2&gt;=K3001,MAX($N$2:N3000)+1,""))</f>
        <v>3000</v>
      </c>
      <c r="O3001" s="143">
        <f>IF(対応ガラス検索!$E$2="-","",IF(L3001&lt;=0.65,MAX($O$2:O3000)+1,""))</f>
        <v>3000</v>
      </c>
      <c r="P3001" s="144"/>
      <c r="Q3001" s="145"/>
    </row>
    <row r="3002" spans="1:17" x14ac:dyDescent="0.4">
      <c r="A3002" s="68">
        <v>3001</v>
      </c>
      <c r="B3002" s="68" t="s">
        <v>2295</v>
      </c>
      <c r="C3002" s="68" t="s">
        <v>2239</v>
      </c>
      <c r="D3002" s="68" t="s">
        <v>2086</v>
      </c>
      <c r="E3002" s="68" t="s">
        <v>1958</v>
      </c>
      <c r="F3002" s="68" t="s">
        <v>1959</v>
      </c>
      <c r="G3002" s="68" t="s">
        <v>2052</v>
      </c>
      <c r="H3002" s="68" t="s">
        <v>2053</v>
      </c>
      <c r="I3002" s="68">
        <v>8</v>
      </c>
      <c r="J3002" s="68" t="s">
        <v>2296</v>
      </c>
      <c r="K3002" s="68">
        <v>2.1</v>
      </c>
      <c r="L3002" s="68">
        <v>0.39</v>
      </c>
      <c r="M3002" s="68" t="s">
        <v>2002</v>
      </c>
      <c r="N3002" s="143">
        <f>IF(対応ガラス検索!$E$2="-","",IF(対応ガラス検索!$E$2&gt;=K3002,MAX($N$2:N3001)+1,""))</f>
        <v>3001</v>
      </c>
      <c r="O3002" s="143">
        <f>IF(対応ガラス検索!$E$2="-","",IF(L3002&lt;=0.65,MAX($O$2:O3001)+1,""))</f>
        <v>3001</v>
      </c>
      <c r="P3002" s="144"/>
      <c r="Q3002" s="145"/>
    </row>
    <row r="3003" spans="1:17" x14ac:dyDescent="0.4">
      <c r="A3003" s="68">
        <v>3002</v>
      </c>
      <c r="B3003" s="68" t="s">
        <v>2295</v>
      </c>
      <c r="C3003" s="68" t="s">
        <v>2239</v>
      </c>
      <c r="D3003" s="68" t="s">
        <v>2086</v>
      </c>
      <c r="E3003" s="68" t="s">
        <v>1958</v>
      </c>
      <c r="F3003" s="68" t="s">
        <v>1959</v>
      </c>
      <c r="G3003" s="68" t="s">
        <v>2052</v>
      </c>
      <c r="H3003" s="68" t="s">
        <v>2053</v>
      </c>
      <c r="I3003" s="68">
        <v>9</v>
      </c>
      <c r="J3003" s="68" t="s">
        <v>2296</v>
      </c>
      <c r="K3003" s="68">
        <v>1.9</v>
      </c>
      <c r="L3003" s="68">
        <v>0.39</v>
      </c>
      <c r="M3003" s="68" t="s">
        <v>2002</v>
      </c>
      <c r="N3003" s="143">
        <f>IF(対応ガラス検索!$E$2="-","",IF(対応ガラス検索!$E$2&gt;=K3003,MAX($N$2:N3002)+1,""))</f>
        <v>3002</v>
      </c>
      <c r="O3003" s="143">
        <f>IF(対応ガラス検索!$E$2="-","",IF(L3003&lt;=0.65,MAX($O$2:O3002)+1,""))</f>
        <v>3002</v>
      </c>
      <c r="P3003" s="144"/>
      <c r="Q3003" s="145"/>
    </row>
    <row r="3004" spans="1:17" x14ac:dyDescent="0.4">
      <c r="A3004" s="68">
        <v>3003</v>
      </c>
      <c r="B3004" s="68" t="s">
        <v>2295</v>
      </c>
      <c r="C3004" s="68" t="s">
        <v>2239</v>
      </c>
      <c r="D3004" s="68" t="s">
        <v>2086</v>
      </c>
      <c r="E3004" s="68" t="s">
        <v>1958</v>
      </c>
      <c r="F3004" s="68" t="s">
        <v>1959</v>
      </c>
      <c r="G3004" s="68" t="s">
        <v>2052</v>
      </c>
      <c r="H3004" s="68" t="s">
        <v>2053</v>
      </c>
      <c r="I3004" s="68">
        <v>10</v>
      </c>
      <c r="J3004" s="68" t="s">
        <v>2296</v>
      </c>
      <c r="K3004" s="68">
        <v>1.8</v>
      </c>
      <c r="L3004" s="68">
        <v>0.39</v>
      </c>
      <c r="M3004" s="68" t="s">
        <v>2002</v>
      </c>
      <c r="N3004" s="143">
        <f>IF(対応ガラス検索!$E$2="-","",IF(対応ガラス検索!$E$2&gt;=K3004,MAX($N$2:N3003)+1,""))</f>
        <v>3003</v>
      </c>
      <c r="O3004" s="143">
        <f>IF(対応ガラス検索!$E$2="-","",IF(L3004&lt;=0.65,MAX($O$2:O3003)+1,""))</f>
        <v>3003</v>
      </c>
      <c r="P3004" s="144"/>
      <c r="Q3004" s="145"/>
    </row>
    <row r="3005" spans="1:17" x14ac:dyDescent="0.4">
      <c r="A3005" s="68">
        <v>3004</v>
      </c>
      <c r="B3005" s="68" t="s">
        <v>2295</v>
      </c>
      <c r="C3005" s="68" t="s">
        <v>2239</v>
      </c>
      <c r="D3005" s="68" t="s">
        <v>2086</v>
      </c>
      <c r="E3005" s="68" t="s">
        <v>1958</v>
      </c>
      <c r="F3005" s="68" t="s">
        <v>1959</v>
      </c>
      <c r="G3005" s="68" t="s">
        <v>2052</v>
      </c>
      <c r="H3005" s="68" t="s">
        <v>2053</v>
      </c>
      <c r="I3005" s="68">
        <v>11</v>
      </c>
      <c r="J3005" s="68" t="s">
        <v>2296</v>
      </c>
      <c r="K3005" s="68">
        <v>1.7</v>
      </c>
      <c r="L3005" s="68">
        <v>0.39</v>
      </c>
      <c r="M3005" s="68" t="s">
        <v>2002</v>
      </c>
      <c r="N3005" s="143">
        <f>IF(対応ガラス検索!$E$2="-","",IF(対応ガラス検索!$E$2&gt;=K3005,MAX($N$2:N3004)+1,""))</f>
        <v>3004</v>
      </c>
      <c r="O3005" s="143">
        <f>IF(対応ガラス検索!$E$2="-","",IF(L3005&lt;=0.65,MAX($O$2:O3004)+1,""))</f>
        <v>3004</v>
      </c>
      <c r="P3005" s="144"/>
      <c r="Q3005" s="145"/>
    </row>
    <row r="3006" spans="1:17" x14ac:dyDescent="0.4">
      <c r="A3006" s="68">
        <v>3005</v>
      </c>
      <c r="B3006" s="68" t="s">
        <v>2295</v>
      </c>
      <c r="C3006" s="68" t="s">
        <v>2239</v>
      </c>
      <c r="D3006" s="68" t="s">
        <v>2086</v>
      </c>
      <c r="E3006" s="68" t="s">
        <v>1958</v>
      </c>
      <c r="F3006" s="68" t="s">
        <v>1959</v>
      </c>
      <c r="G3006" s="68" t="s">
        <v>2052</v>
      </c>
      <c r="H3006" s="68" t="s">
        <v>2053</v>
      </c>
      <c r="I3006" s="68">
        <v>12</v>
      </c>
      <c r="J3006" s="68" t="s">
        <v>2296</v>
      </c>
      <c r="K3006" s="68">
        <v>1.6</v>
      </c>
      <c r="L3006" s="68">
        <v>0.39</v>
      </c>
      <c r="M3006" s="68" t="s">
        <v>2002</v>
      </c>
      <c r="N3006" s="143">
        <f>IF(対応ガラス検索!$E$2="-","",IF(対応ガラス検索!$E$2&gt;=K3006,MAX($N$2:N3005)+1,""))</f>
        <v>3005</v>
      </c>
      <c r="O3006" s="143">
        <f>IF(対応ガラス検索!$E$2="-","",IF(L3006&lt;=0.65,MAX($O$2:O3005)+1,""))</f>
        <v>3005</v>
      </c>
      <c r="P3006" s="144"/>
      <c r="Q3006" s="145"/>
    </row>
    <row r="3007" spans="1:17" x14ac:dyDescent="0.4">
      <c r="A3007" s="68">
        <v>3006</v>
      </c>
      <c r="B3007" s="68" t="s">
        <v>2295</v>
      </c>
      <c r="C3007" s="68" t="s">
        <v>2239</v>
      </c>
      <c r="D3007" s="68" t="s">
        <v>2086</v>
      </c>
      <c r="E3007" s="68" t="s">
        <v>1958</v>
      </c>
      <c r="F3007" s="68" t="s">
        <v>1959</v>
      </c>
      <c r="G3007" s="68" t="s">
        <v>2052</v>
      </c>
      <c r="H3007" s="68" t="s">
        <v>2053</v>
      </c>
      <c r="I3007" s="68">
        <v>13</v>
      </c>
      <c r="J3007" s="68" t="s">
        <v>2296</v>
      </c>
      <c r="K3007" s="68">
        <v>1.5</v>
      </c>
      <c r="L3007" s="68">
        <v>0.39</v>
      </c>
      <c r="M3007" s="68" t="s">
        <v>2002</v>
      </c>
      <c r="N3007" s="143">
        <f>IF(対応ガラス検索!$E$2="-","",IF(対応ガラス検索!$E$2&gt;=K3007,MAX($N$2:N3006)+1,""))</f>
        <v>3006</v>
      </c>
      <c r="O3007" s="143">
        <f>IF(対応ガラス検索!$E$2="-","",IF(L3007&lt;=0.65,MAX($O$2:O3006)+1,""))</f>
        <v>3006</v>
      </c>
      <c r="P3007" s="144"/>
      <c r="Q3007" s="145"/>
    </row>
    <row r="3008" spans="1:17" x14ac:dyDescent="0.4">
      <c r="A3008" s="68">
        <v>3007</v>
      </c>
      <c r="B3008" s="68" t="s">
        <v>2295</v>
      </c>
      <c r="C3008" s="68" t="s">
        <v>2239</v>
      </c>
      <c r="D3008" s="68" t="s">
        <v>2086</v>
      </c>
      <c r="E3008" s="68" t="s">
        <v>1958</v>
      </c>
      <c r="F3008" s="68" t="s">
        <v>1959</v>
      </c>
      <c r="G3008" s="68" t="s">
        <v>2052</v>
      </c>
      <c r="H3008" s="68" t="s">
        <v>2053</v>
      </c>
      <c r="I3008" s="68">
        <v>6</v>
      </c>
      <c r="J3008" s="68" t="s">
        <v>2267</v>
      </c>
      <c r="K3008" s="68">
        <v>2</v>
      </c>
      <c r="L3008" s="68">
        <v>0.39</v>
      </c>
      <c r="M3008" s="68" t="s">
        <v>2002</v>
      </c>
      <c r="N3008" s="143">
        <f>IF(対応ガラス検索!$E$2="-","",IF(対応ガラス検索!$E$2&gt;=K3008,MAX($N$2:N3007)+1,""))</f>
        <v>3007</v>
      </c>
      <c r="O3008" s="143">
        <f>IF(対応ガラス検索!$E$2="-","",IF(L3008&lt;=0.65,MAX($O$2:O3007)+1,""))</f>
        <v>3007</v>
      </c>
      <c r="P3008" s="144"/>
      <c r="Q3008" s="145"/>
    </row>
    <row r="3009" spans="1:17" x14ac:dyDescent="0.4">
      <c r="A3009" s="68">
        <v>3008</v>
      </c>
      <c r="B3009" s="68" t="s">
        <v>2295</v>
      </c>
      <c r="C3009" s="68" t="s">
        <v>2239</v>
      </c>
      <c r="D3009" s="68" t="s">
        <v>2086</v>
      </c>
      <c r="E3009" s="68" t="s">
        <v>1958</v>
      </c>
      <c r="F3009" s="68" t="s">
        <v>1959</v>
      </c>
      <c r="G3009" s="68" t="s">
        <v>2052</v>
      </c>
      <c r="H3009" s="68" t="s">
        <v>2053</v>
      </c>
      <c r="I3009" s="68">
        <v>7</v>
      </c>
      <c r="J3009" s="68" t="s">
        <v>2267</v>
      </c>
      <c r="K3009" s="68">
        <v>1.8</v>
      </c>
      <c r="L3009" s="68">
        <v>0.39</v>
      </c>
      <c r="M3009" s="68" t="s">
        <v>2002</v>
      </c>
      <c r="N3009" s="143">
        <f>IF(対応ガラス検索!$E$2="-","",IF(対応ガラス検索!$E$2&gt;=K3009,MAX($N$2:N3008)+1,""))</f>
        <v>3008</v>
      </c>
      <c r="O3009" s="143">
        <f>IF(対応ガラス検索!$E$2="-","",IF(L3009&lt;=0.65,MAX($O$2:O3008)+1,""))</f>
        <v>3008</v>
      </c>
      <c r="P3009" s="144"/>
      <c r="Q3009" s="145"/>
    </row>
    <row r="3010" spans="1:17" x14ac:dyDescent="0.4">
      <c r="A3010" s="68">
        <v>3009</v>
      </c>
      <c r="B3010" s="68" t="s">
        <v>2295</v>
      </c>
      <c r="C3010" s="68" t="s">
        <v>2239</v>
      </c>
      <c r="D3010" s="68" t="s">
        <v>2086</v>
      </c>
      <c r="E3010" s="68" t="s">
        <v>1958</v>
      </c>
      <c r="F3010" s="68" t="s">
        <v>1959</v>
      </c>
      <c r="G3010" s="68" t="s">
        <v>2052</v>
      </c>
      <c r="H3010" s="68" t="s">
        <v>2053</v>
      </c>
      <c r="I3010" s="68">
        <v>8</v>
      </c>
      <c r="J3010" s="68" t="s">
        <v>2267</v>
      </c>
      <c r="K3010" s="142">
        <v>1.7</v>
      </c>
      <c r="L3010" s="68">
        <v>0.39</v>
      </c>
      <c r="M3010" s="68" t="s">
        <v>2002</v>
      </c>
      <c r="N3010" s="143">
        <f>IF(対応ガラス検索!$E$2="-","",IF(対応ガラス検索!$E$2&gt;=K3010,MAX($N$2:N3009)+1,""))</f>
        <v>3009</v>
      </c>
      <c r="O3010" s="143">
        <f>IF(対応ガラス検索!$E$2="-","",IF(L3010&lt;=0.65,MAX($O$2:O3009)+1,""))</f>
        <v>3009</v>
      </c>
      <c r="P3010" s="144"/>
      <c r="Q3010" s="145"/>
    </row>
    <row r="3011" spans="1:17" x14ac:dyDescent="0.4">
      <c r="A3011" s="68">
        <v>3010</v>
      </c>
      <c r="B3011" s="68" t="s">
        <v>2295</v>
      </c>
      <c r="C3011" s="68" t="s">
        <v>2239</v>
      </c>
      <c r="D3011" s="68" t="s">
        <v>2086</v>
      </c>
      <c r="E3011" s="68" t="s">
        <v>1958</v>
      </c>
      <c r="F3011" s="68" t="s">
        <v>1959</v>
      </c>
      <c r="G3011" s="68" t="s">
        <v>2052</v>
      </c>
      <c r="H3011" s="68" t="s">
        <v>2053</v>
      </c>
      <c r="I3011" s="68">
        <v>9</v>
      </c>
      <c r="J3011" s="68" t="s">
        <v>2267</v>
      </c>
      <c r="K3011" s="68">
        <v>1.6</v>
      </c>
      <c r="L3011" s="68">
        <v>0.39</v>
      </c>
      <c r="M3011" s="68" t="s">
        <v>2002</v>
      </c>
      <c r="N3011" s="143">
        <f>IF(対応ガラス検索!$E$2="-","",IF(対応ガラス検索!$E$2&gt;=K3011,MAX($N$2:N3010)+1,""))</f>
        <v>3010</v>
      </c>
      <c r="O3011" s="143">
        <f>IF(対応ガラス検索!$E$2="-","",IF(L3011&lt;=0.65,MAX($O$2:O3010)+1,""))</f>
        <v>3010</v>
      </c>
      <c r="P3011" s="144"/>
      <c r="Q3011" s="145"/>
    </row>
    <row r="3012" spans="1:17" x14ac:dyDescent="0.4">
      <c r="A3012" s="68">
        <v>3011</v>
      </c>
      <c r="B3012" s="68" t="s">
        <v>2295</v>
      </c>
      <c r="C3012" s="68" t="s">
        <v>2239</v>
      </c>
      <c r="D3012" s="68" t="s">
        <v>2086</v>
      </c>
      <c r="E3012" s="68" t="s">
        <v>1958</v>
      </c>
      <c r="F3012" s="68" t="s">
        <v>1959</v>
      </c>
      <c r="G3012" s="68" t="s">
        <v>2052</v>
      </c>
      <c r="H3012" s="68" t="s">
        <v>2053</v>
      </c>
      <c r="I3012" s="68">
        <v>10</v>
      </c>
      <c r="J3012" s="68" t="s">
        <v>2267</v>
      </c>
      <c r="K3012" s="68">
        <v>1.5</v>
      </c>
      <c r="L3012" s="68">
        <v>0.39</v>
      </c>
      <c r="M3012" s="68" t="s">
        <v>2002</v>
      </c>
      <c r="N3012" s="143">
        <f>IF(対応ガラス検索!$E$2="-","",IF(対応ガラス検索!$E$2&gt;=K3012,MAX($N$2:N3011)+1,""))</f>
        <v>3011</v>
      </c>
      <c r="O3012" s="143">
        <f>IF(対応ガラス検索!$E$2="-","",IF(L3012&lt;=0.65,MAX($O$2:O3011)+1,""))</f>
        <v>3011</v>
      </c>
      <c r="P3012" s="144"/>
      <c r="Q3012" s="145"/>
    </row>
    <row r="3013" spans="1:17" x14ac:dyDescent="0.4">
      <c r="A3013" s="68">
        <v>3012</v>
      </c>
      <c r="B3013" s="68" t="s">
        <v>2295</v>
      </c>
      <c r="C3013" s="68" t="s">
        <v>2239</v>
      </c>
      <c r="D3013" s="68" t="s">
        <v>2086</v>
      </c>
      <c r="E3013" s="68" t="s">
        <v>1958</v>
      </c>
      <c r="F3013" s="68" t="s">
        <v>1959</v>
      </c>
      <c r="G3013" s="68" t="s">
        <v>2052</v>
      </c>
      <c r="H3013" s="68" t="s">
        <v>2053</v>
      </c>
      <c r="I3013" s="68">
        <v>11</v>
      </c>
      <c r="J3013" s="68" t="s">
        <v>2267</v>
      </c>
      <c r="K3013" s="68">
        <v>1.4</v>
      </c>
      <c r="L3013" s="68">
        <v>0.39</v>
      </c>
      <c r="M3013" s="68" t="s">
        <v>2002</v>
      </c>
      <c r="N3013" s="143">
        <f>IF(対応ガラス検索!$E$2="-","",IF(対応ガラス検索!$E$2&gt;=K3013,MAX($N$2:N3012)+1,""))</f>
        <v>3012</v>
      </c>
      <c r="O3013" s="143">
        <f>IF(対応ガラス検索!$E$2="-","",IF(L3013&lt;=0.65,MAX($O$2:O3012)+1,""))</f>
        <v>3012</v>
      </c>
      <c r="P3013" s="144"/>
      <c r="Q3013" s="145"/>
    </row>
    <row r="3014" spans="1:17" x14ac:dyDescent="0.4">
      <c r="A3014" s="68">
        <v>3013</v>
      </c>
      <c r="B3014" s="68" t="s">
        <v>2295</v>
      </c>
      <c r="C3014" s="68" t="s">
        <v>2239</v>
      </c>
      <c r="D3014" s="68" t="s">
        <v>2086</v>
      </c>
      <c r="E3014" s="68" t="s">
        <v>1958</v>
      </c>
      <c r="F3014" s="68" t="s">
        <v>1959</v>
      </c>
      <c r="G3014" s="68" t="s">
        <v>2052</v>
      </c>
      <c r="H3014" s="68" t="s">
        <v>2053</v>
      </c>
      <c r="I3014" s="68">
        <v>12</v>
      </c>
      <c r="J3014" s="68" t="s">
        <v>2267</v>
      </c>
      <c r="K3014" s="68">
        <v>1.3</v>
      </c>
      <c r="L3014" s="68">
        <v>0.39</v>
      </c>
      <c r="M3014" s="68" t="s">
        <v>2002</v>
      </c>
      <c r="N3014" s="143">
        <f>IF(対応ガラス検索!$E$2="-","",IF(対応ガラス検索!$E$2&gt;=K3014,MAX($N$2:N3013)+1,""))</f>
        <v>3013</v>
      </c>
      <c r="O3014" s="143">
        <f>IF(対応ガラス検索!$E$2="-","",IF(L3014&lt;=0.65,MAX($O$2:O3013)+1,""))</f>
        <v>3013</v>
      </c>
      <c r="P3014" s="144"/>
      <c r="Q3014" s="145"/>
    </row>
    <row r="3015" spans="1:17" x14ac:dyDescent="0.4">
      <c r="A3015" s="68">
        <v>3014</v>
      </c>
      <c r="B3015" s="68" t="s">
        <v>2295</v>
      </c>
      <c r="C3015" s="68" t="s">
        <v>2239</v>
      </c>
      <c r="D3015" s="68" t="s">
        <v>2086</v>
      </c>
      <c r="E3015" s="68" t="s">
        <v>1958</v>
      </c>
      <c r="F3015" s="68" t="s">
        <v>1959</v>
      </c>
      <c r="G3015" s="68" t="s">
        <v>2052</v>
      </c>
      <c r="H3015" s="68" t="s">
        <v>2053</v>
      </c>
      <c r="I3015" s="68">
        <v>13</v>
      </c>
      <c r="J3015" s="68" t="s">
        <v>2267</v>
      </c>
      <c r="K3015" s="68">
        <v>1.2</v>
      </c>
      <c r="L3015" s="68">
        <v>0.39</v>
      </c>
      <c r="M3015" s="68" t="s">
        <v>2002</v>
      </c>
      <c r="N3015" s="143">
        <f>IF(対応ガラス検索!$E$2="-","",IF(対応ガラス検索!$E$2&gt;=K3015,MAX($N$2:N3014)+1,""))</f>
        <v>3014</v>
      </c>
      <c r="O3015" s="143">
        <f>IF(対応ガラス検索!$E$2="-","",IF(L3015&lt;=0.65,MAX($O$2:O3014)+1,""))</f>
        <v>3014</v>
      </c>
      <c r="P3015" s="144"/>
      <c r="Q3015" s="145"/>
    </row>
    <row r="3016" spans="1:17" x14ac:dyDescent="0.4">
      <c r="A3016" s="68">
        <v>3015</v>
      </c>
      <c r="B3016" s="68" t="s">
        <v>2295</v>
      </c>
      <c r="C3016" s="68" t="s">
        <v>2239</v>
      </c>
      <c r="D3016" s="68" t="s">
        <v>2091</v>
      </c>
      <c r="E3016" s="68" t="s">
        <v>1962</v>
      </c>
      <c r="F3016" s="68" t="s">
        <v>1963</v>
      </c>
      <c r="G3016" s="68" t="s">
        <v>2047</v>
      </c>
      <c r="H3016" s="68" t="s">
        <v>2048</v>
      </c>
      <c r="I3016" s="68">
        <v>6</v>
      </c>
      <c r="J3016" s="68" t="s">
        <v>2296</v>
      </c>
      <c r="K3016" s="68">
        <v>2.4</v>
      </c>
      <c r="L3016" s="68">
        <v>0.41</v>
      </c>
      <c r="M3016" s="68" t="s">
        <v>2002</v>
      </c>
      <c r="N3016" s="143">
        <f>IF(対応ガラス検索!$E$2="-","",IF(対応ガラス検索!$E$2&gt;=K3016,MAX($N$2:N3015)+1,""))</f>
        <v>3015</v>
      </c>
      <c r="O3016" s="143">
        <f>IF(対応ガラス検索!$E$2="-","",IF(L3016&lt;=0.65,MAX($O$2:O3015)+1,""))</f>
        <v>3015</v>
      </c>
      <c r="P3016" s="144"/>
      <c r="Q3016" s="145"/>
    </row>
    <row r="3017" spans="1:17" x14ac:dyDescent="0.4">
      <c r="A3017" s="68">
        <v>3016</v>
      </c>
      <c r="B3017" s="68" t="s">
        <v>2295</v>
      </c>
      <c r="C3017" s="68" t="s">
        <v>2239</v>
      </c>
      <c r="D3017" s="68" t="s">
        <v>2091</v>
      </c>
      <c r="E3017" s="68" t="s">
        <v>1962</v>
      </c>
      <c r="F3017" s="68" t="s">
        <v>1963</v>
      </c>
      <c r="G3017" s="68" t="s">
        <v>2047</v>
      </c>
      <c r="H3017" s="68" t="s">
        <v>2048</v>
      </c>
      <c r="I3017" s="68">
        <v>7</v>
      </c>
      <c r="J3017" s="68" t="s">
        <v>2296</v>
      </c>
      <c r="K3017" s="68">
        <v>2.2000000000000002</v>
      </c>
      <c r="L3017" s="68">
        <v>0.4</v>
      </c>
      <c r="M3017" s="68" t="s">
        <v>2002</v>
      </c>
      <c r="N3017" s="143">
        <f>IF(対応ガラス検索!$E$2="-","",IF(対応ガラス検索!$E$2&gt;=K3017,MAX($N$2:N3016)+1,""))</f>
        <v>3016</v>
      </c>
      <c r="O3017" s="143">
        <f>IF(対応ガラス検索!$E$2="-","",IF(L3017&lt;=0.65,MAX($O$2:O3016)+1,""))</f>
        <v>3016</v>
      </c>
      <c r="P3017" s="144"/>
      <c r="Q3017" s="145"/>
    </row>
    <row r="3018" spans="1:17" x14ac:dyDescent="0.4">
      <c r="A3018" s="68">
        <v>3017</v>
      </c>
      <c r="B3018" s="68" t="s">
        <v>2295</v>
      </c>
      <c r="C3018" s="68" t="s">
        <v>2239</v>
      </c>
      <c r="D3018" s="68" t="s">
        <v>2091</v>
      </c>
      <c r="E3018" s="68" t="s">
        <v>1962</v>
      </c>
      <c r="F3018" s="68" t="s">
        <v>1963</v>
      </c>
      <c r="G3018" s="68" t="s">
        <v>2047</v>
      </c>
      <c r="H3018" s="68" t="s">
        <v>2048</v>
      </c>
      <c r="I3018" s="68">
        <v>8</v>
      </c>
      <c r="J3018" s="68" t="s">
        <v>2296</v>
      </c>
      <c r="K3018" s="68">
        <v>2.1</v>
      </c>
      <c r="L3018" s="68">
        <v>0.4</v>
      </c>
      <c r="M3018" s="68" t="s">
        <v>2002</v>
      </c>
      <c r="N3018" s="143">
        <f>IF(対応ガラス検索!$E$2="-","",IF(対応ガラス検索!$E$2&gt;=K3018,MAX($N$2:N3017)+1,""))</f>
        <v>3017</v>
      </c>
      <c r="O3018" s="143">
        <f>IF(対応ガラス検索!$E$2="-","",IF(L3018&lt;=0.65,MAX($O$2:O3017)+1,""))</f>
        <v>3017</v>
      </c>
      <c r="P3018" s="144"/>
      <c r="Q3018" s="145"/>
    </row>
    <row r="3019" spans="1:17" x14ac:dyDescent="0.4">
      <c r="A3019" s="68">
        <v>3018</v>
      </c>
      <c r="B3019" s="68" t="s">
        <v>2295</v>
      </c>
      <c r="C3019" s="68" t="s">
        <v>2239</v>
      </c>
      <c r="D3019" s="68" t="s">
        <v>2091</v>
      </c>
      <c r="E3019" s="68" t="s">
        <v>1962</v>
      </c>
      <c r="F3019" s="68" t="s">
        <v>1963</v>
      </c>
      <c r="G3019" s="68" t="s">
        <v>2047</v>
      </c>
      <c r="H3019" s="68" t="s">
        <v>2048</v>
      </c>
      <c r="I3019" s="68">
        <v>9</v>
      </c>
      <c r="J3019" s="68" t="s">
        <v>2296</v>
      </c>
      <c r="K3019" s="68">
        <v>1.9</v>
      </c>
      <c r="L3019" s="68">
        <v>0.4</v>
      </c>
      <c r="M3019" s="68" t="s">
        <v>2002</v>
      </c>
      <c r="N3019" s="143">
        <f>IF(対応ガラス検索!$E$2="-","",IF(対応ガラス検索!$E$2&gt;=K3019,MAX($N$2:N3018)+1,""))</f>
        <v>3018</v>
      </c>
      <c r="O3019" s="143">
        <f>IF(対応ガラス検索!$E$2="-","",IF(L3019&lt;=0.65,MAX($O$2:O3018)+1,""))</f>
        <v>3018</v>
      </c>
      <c r="P3019" s="144"/>
      <c r="Q3019" s="145"/>
    </row>
    <row r="3020" spans="1:17" x14ac:dyDescent="0.4">
      <c r="A3020" s="68">
        <v>3019</v>
      </c>
      <c r="B3020" s="68" t="s">
        <v>2295</v>
      </c>
      <c r="C3020" s="68" t="s">
        <v>2239</v>
      </c>
      <c r="D3020" s="68" t="s">
        <v>2091</v>
      </c>
      <c r="E3020" s="68" t="s">
        <v>1962</v>
      </c>
      <c r="F3020" s="68" t="s">
        <v>1963</v>
      </c>
      <c r="G3020" s="68" t="s">
        <v>2047</v>
      </c>
      <c r="H3020" s="68" t="s">
        <v>2048</v>
      </c>
      <c r="I3020" s="68">
        <v>10</v>
      </c>
      <c r="J3020" s="68" t="s">
        <v>2296</v>
      </c>
      <c r="K3020" s="68">
        <v>1.8</v>
      </c>
      <c r="L3020" s="68">
        <v>0.4</v>
      </c>
      <c r="M3020" s="68" t="s">
        <v>2002</v>
      </c>
      <c r="N3020" s="143">
        <f>IF(対応ガラス検索!$E$2="-","",IF(対応ガラス検索!$E$2&gt;=K3020,MAX($N$2:N3019)+1,""))</f>
        <v>3019</v>
      </c>
      <c r="O3020" s="143">
        <f>IF(対応ガラス検索!$E$2="-","",IF(L3020&lt;=0.65,MAX($O$2:O3019)+1,""))</f>
        <v>3019</v>
      </c>
      <c r="P3020" s="144"/>
      <c r="Q3020" s="145"/>
    </row>
    <row r="3021" spans="1:17" x14ac:dyDescent="0.4">
      <c r="A3021" s="68">
        <v>3020</v>
      </c>
      <c r="B3021" s="68" t="s">
        <v>2295</v>
      </c>
      <c r="C3021" s="68" t="s">
        <v>2239</v>
      </c>
      <c r="D3021" s="68" t="s">
        <v>2091</v>
      </c>
      <c r="E3021" s="68" t="s">
        <v>1962</v>
      </c>
      <c r="F3021" s="68" t="s">
        <v>1963</v>
      </c>
      <c r="G3021" s="68" t="s">
        <v>2047</v>
      </c>
      <c r="H3021" s="68" t="s">
        <v>2048</v>
      </c>
      <c r="I3021" s="68">
        <v>11</v>
      </c>
      <c r="J3021" s="68" t="s">
        <v>2296</v>
      </c>
      <c r="K3021" s="68">
        <v>1.7</v>
      </c>
      <c r="L3021" s="68">
        <v>0.4</v>
      </c>
      <c r="M3021" s="68" t="s">
        <v>2002</v>
      </c>
      <c r="N3021" s="143">
        <f>IF(対応ガラス検索!$E$2="-","",IF(対応ガラス検索!$E$2&gt;=K3021,MAX($N$2:N3020)+1,""))</f>
        <v>3020</v>
      </c>
      <c r="O3021" s="143">
        <f>IF(対応ガラス検索!$E$2="-","",IF(L3021&lt;=0.65,MAX($O$2:O3020)+1,""))</f>
        <v>3020</v>
      </c>
      <c r="P3021" s="144"/>
      <c r="Q3021" s="145"/>
    </row>
    <row r="3022" spans="1:17" x14ac:dyDescent="0.4">
      <c r="A3022" s="68">
        <v>3021</v>
      </c>
      <c r="B3022" s="68" t="s">
        <v>2295</v>
      </c>
      <c r="C3022" s="68" t="s">
        <v>2239</v>
      </c>
      <c r="D3022" s="68" t="s">
        <v>2091</v>
      </c>
      <c r="E3022" s="68" t="s">
        <v>1962</v>
      </c>
      <c r="F3022" s="68" t="s">
        <v>1963</v>
      </c>
      <c r="G3022" s="68" t="s">
        <v>2047</v>
      </c>
      <c r="H3022" s="68" t="s">
        <v>2048</v>
      </c>
      <c r="I3022" s="68">
        <v>12</v>
      </c>
      <c r="J3022" s="68" t="s">
        <v>2296</v>
      </c>
      <c r="K3022" s="68">
        <v>1.6</v>
      </c>
      <c r="L3022" s="68">
        <v>0.4</v>
      </c>
      <c r="M3022" s="68" t="s">
        <v>2002</v>
      </c>
      <c r="N3022" s="143">
        <f>IF(対応ガラス検索!$E$2="-","",IF(対応ガラス検索!$E$2&gt;=K3022,MAX($N$2:N3021)+1,""))</f>
        <v>3021</v>
      </c>
      <c r="O3022" s="143">
        <f>IF(対応ガラス検索!$E$2="-","",IF(L3022&lt;=0.65,MAX($O$2:O3021)+1,""))</f>
        <v>3021</v>
      </c>
      <c r="P3022" s="144"/>
      <c r="Q3022" s="145"/>
    </row>
    <row r="3023" spans="1:17" x14ac:dyDescent="0.4">
      <c r="A3023" s="68">
        <v>3022</v>
      </c>
      <c r="B3023" s="68" t="s">
        <v>2295</v>
      </c>
      <c r="C3023" s="68" t="s">
        <v>2239</v>
      </c>
      <c r="D3023" s="68" t="s">
        <v>2091</v>
      </c>
      <c r="E3023" s="68" t="s">
        <v>1962</v>
      </c>
      <c r="F3023" s="68" t="s">
        <v>1963</v>
      </c>
      <c r="G3023" s="68" t="s">
        <v>2047</v>
      </c>
      <c r="H3023" s="68" t="s">
        <v>2048</v>
      </c>
      <c r="I3023" s="68">
        <v>13</v>
      </c>
      <c r="J3023" s="68" t="s">
        <v>2296</v>
      </c>
      <c r="K3023" s="142">
        <v>1.5</v>
      </c>
      <c r="L3023" s="68">
        <v>0.4</v>
      </c>
      <c r="M3023" s="68" t="s">
        <v>2002</v>
      </c>
      <c r="N3023" s="143">
        <f>IF(対応ガラス検索!$E$2="-","",IF(対応ガラス検索!$E$2&gt;=K3023,MAX($N$2:N3022)+1,""))</f>
        <v>3022</v>
      </c>
      <c r="O3023" s="143">
        <f>IF(対応ガラス検索!$E$2="-","",IF(L3023&lt;=0.65,MAX($O$2:O3022)+1,""))</f>
        <v>3022</v>
      </c>
      <c r="P3023" s="144"/>
      <c r="Q3023" s="145"/>
    </row>
    <row r="3024" spans="1:17" x14ac:dyDescent="0.4">
      <c r="A3024" s="68">
        <v>3023</v>
      </c>
      <c r="B3024" s="68" t="s">
        <v>2295</v>
      </c>
      <c r="C3024" s="68" t="s">
        <v>2239</v>
      </c>
      <c r="D3024" s="68" t="s">
        <v>2091</v>
      </c>
      <c r="E3024" s="68" t="s">
        <v>1962</v>
      </c>
      <c r="F3024" s="68" t="s">
        <v>1963</v>
      </c>
      <c r="G3024" s="68" t="s">
        <v>2047</v>
      </c>
      <c r="H3024" s="68" t="s">
        <v>2048</v>
      </c>
      <c r="I3024" s="68">
        <v>6</v>
      </c>
      <c r="J3024" s="68" t="s">
        <v>2267</v>
      </c>
      <c r="K3024" s="142">
        <v>2</v>
      </c>
      <c r="L3024" s="68">
        <v>0.4</v>
      </c>
      <c r="M3024" s="68" t="s">
        <v>2002</v>
      </c>
      <c r="N3024" s="143">
        <f>IF(対応ガラス検索!$E$2="-","",IF(対応ガラス検索!$E$2&gt;=K3024,MAX($N$2:N3023)+1,""))</f>
        <v>3023</v>
      </c>
      <c r="O3024" s="143">
        <f>IF(対応ガラス検索!$E$2="-","",IF(L3024&lt;=0.65,MAX($O$2:O3023)+1,""))</f>
        <v>3023</v>
      </c>
      <c r="P3024" s="144"/>
      <c r="Q3024" s="145"/>
    </row>
    <row r="3025" spans="1:17" x14ac:dyDescent="0.4">
      <c r="A3025" s="68">
        <v>3024</v>
      </c>
      <c r="B3025" s="68" t="s">
        <v>2295</v>
      </c>
      <c r="C3025" s="68" t="s">
        <v>2239</v>
      </c>
      <c r="D3025" s="68" t="s">
        <v>2091</v>
      </c>
      <c r="E3025" s="68" t="s">
        <v>1962</v>
      </c>
      <c r="F3025" s="68" t="s">
        <v>1963</v>
      </c>
      <c r="G3025" s="68" t="s">
        <v>2047</v>
      </c>
      <c r="H3025" s="68" t="s">
        <v>2048</v>
      </c>
      <c r="I3025" s="68">
        <v>7</v>
      </c>
      <c r="J3025" s="68" t="s">
        <v>2267</v>
      </c>
      <c r="K3025" s="68">
        <v>1.8</v>
      </c>
      <c r="L3025" s="68">
        <v>0.4</v>
      </c>
      <c r="M3025" s="68" t="s">
        <v>2002</v>
      </c>
      <c r="N3025" s="143">
        <f>IF(対応ガラス検索!$E$2="-","",IF(対応ガラス検索!$E$2&gt;=K3025,MAX($N$2:N3024)+1,""))</f>
        <v>3024</v>
      </c>
      <c r="O3025" s="143">
        <f>IF(対応ガラス検索!$E$2="-","",IF(L3025&lt;=0.65,MAX($O$2:O3024)+1,""))</f>
        <v>3024</v>
      </c>
      <c r="P3025" s="144"/>
      <c r="Q3025" s="145"/>
    </row>
    <row r="3026" spans="1:17" x14ac:dyDescent="0.4">
      <c r="A3026" s="68">
        <v>3025</v>
      </c>
      <c r="B3026" s="68" t="s">
        <v>2295</v>
      </c>
      <c r="C3026" s="68" t="s">
        <v>2239</v>
      </c>
      <c r="D3026" s="68" t="s">
        <v>2091</v>
      </c>
      <c r="E3026" s="68" t="s">
        <v>1962</v>
      </c>
      <c r="F3026" s="68" t="s">
        <v>1963</v>
      </c>
      <c r="G3026" s="68" t="s">
        <v>2047</v>
      </c>
      <c r="H3026" s="68" t="s">
        <v>2048</v>
      </c>
      <c r="I3026" s="68">
        <v>8</v>
      </c>
      <c r="J3026" s="68" t="s">
        <v>2267</v>
      </c>
      <c r="K3026" s="68">
        <v>1.7</v>
      </c>
      <c r="L3026" s="68">
        <v>0.4</v>
      </c>
      <c r="M3026" s="68" t="s">
        <v>2002</v>
      </c>
      <c r="N3026" s="143">
        <f>IF(対応ガラス検索!$E$2="-","",IF(対応ガラス検索!$E$2&gt;=K3026,MAX($N$2:N3025)+1,""))</f>
        <v>3025</v>
      </c>
      <c r="O3026" s="143">
        <f>IF(対応ガラス検索!$E$2="-","",IF(L3026&lt;=0.65,MAX($O$2:O3025)+1,""))</f>
        <v>3025</v>
      </c>
      <c r="P3026" s="144"/>
      <c r="Q3026" s="145"/>
    </row>
    <row r="3027" spans="1:17" x14ac:dyDescent="0.4">
      <c r="A3027" s="68">
        <v>3026</v>
      </c>
      <c r="B3027" s="68" t="s">
        <v>2295</v>
      </c>
      <c r="C3027" s="68" t="s">
        <v>2239</v>
      </c>
      <c r="D3027" s="68" t="s">
        <v>2091</v>
      </c>
      <c r="E3027" s="68" t="s">
        <v>1962</v>
      </c>
      <c r="F3027" s="68" t="s">
        <v>1963</v>
      </c>
      <c r="G3027" s="68" t="s">
        <v>2047</v>
      </c>
      <c r="H3027" s="68" t="s">
        <v>2048</v>
      </c>
      <c r="I3027" s="68">
        <v>9</v>
      </c>
      <c r="J3027" s="68" t="s">
        <v>2267</v>
      </c>
      <c r="K3027" s="68">
        <v>1.6</v>
      </c>
      <c r="L3027" s="68">
        <v>0.4</v>
      </c>
      <c r="M3027" s="68" t="s">
        <v>2002</v>
      </c>
      <c r="N3027" s="143">
        <f>IF(対応ガラス検索!$E$2="-","",IF(対応ガラス検索!$E$2&gt;=K3027,MAX($N$2:N3026)+1,""))</f>
        <v>3026</v>
      </c>
      <c r="O3027" s="143">
        <f>IF(対応ガラス検索!$E$2="-","",IF(L3027&lt;=0.65,MAX($O$2:O3026)+1,""))</f>
        <v>3026</v>
      </c>
      <c r="P3027" s="144"/>
      <c r="Q3027" s="145"/>
    </row>
    <row r="3028" spans="1:17" x14ac:dyDescent="0.4">
      <c r="A3028" s="68">
        <v>3027</v>
      </c>
      <c r="B3028" s="68" t="s">
        <v>2295</v>
      </c>
      <c r="C3028" s="68" t="s">
        <v>2239</v>
      </c>
      <c r="D3028" s="68" t="s">
        <v>2091</v>
      </c>
      <c r="E3028" s="68" t="s">
        <v>1962</v>
      </c>
      <c r="F3028" s="68" t="s">
        <v>1963</v>
      </c>
      <c r="G3028" s="68" t="s">
        <v>2047</v>
      </c>
      <c r="H3028" s="68" t="s">
        <v>2048</v>
      </c>
      <c r="I3028" s="68">
        <v>10</v>
      </c>
      <c r="J3028" s="68" t="s">
        <v>2267</v>
      </c>
      <c r="K3028" s="68">
        <v>1.5</v>
      </c>
      <c r="L3028" s="68">
        <v>0.4</v>
      </c>
      <c r="M3028" s="68" t="s">
        <v>2002</v>
      </c>
      <c r="N3028" s="143">
        <f>IF(対応ガラス検索!$E$2="-","",IF(対応ガラス検索!$E$2&gt;=K3028,MAX($N$2:N3027)+1,""))</f>
        <v>3027</v>
      </c>
      <c r="O3028" s="143">
        <f>IF(対応ガラス検索!$E$2="-","",IF(L3028&lt;=0.65,MAX($O$2:O3027)+1,""))</f>
        <v>3027</v>
      </c>
      <c r="P3028" s="144"/>
      <c r="Q3028" s="145"/>
    </row>
    <row r="3029" spans="1:17" x14ac:dyDescent="0.4">
      <c r="A3029" s="68">
        <v>3028</v>
      </c>
      <c r="B3029" s="68" t="s">
        <v>2295</v>
      </c>
      <c r="C3029" s="68" t="s">
        <v>2239</v>
      </c>
      <c r="D3029" s="68" t="s">
        <v>2091</v>
      </c>
      <c r="E3029" s="68" t="s">
        <v>1962</v>
      </c>
      <c r="F3029" s="68" t="s">
        <v>1963</v>
      </c>
      <c r="G3029" s="68" t="s">
        <v>2047</v>
      </c>
      <c r="H3029" s="68" t="s">
        <v>2048</v>
      </c>
      <c r="I3029" s="68">
        <v>11</v>
      </c>
      <c r="J3029" s="68" t="s">
        <v>2267</v>
      </c>
      <c r="K3029" s="68">
        <v>1.4</v>
      </c>
      <c r="L3029" s="68">
        <v>0.4</v>
      </c>
      <c r="M3029" s="68" t="s">
        <v>2002</v>
      </c>
      <c r="N3029" s="143">
        <f>IF(対応ガラス検索!$E$2="-","",IF(対応ガラス検索!$E$2&gt;=K3029,MAX($N$2:N3028)+1,""))</f>
        <v>3028</v>
      </c>
      <c r="O3029" s="143">
        <f>IF(対応ガラス検索!$E$2="-","",IF(L3029&lt;=0.65,MAX($O$2:O3028)+1,""))</f>
        <v>3028</v>
      </c>
      <c r="P3029" s="144"/>
      <c r="Q3029" s="145"/>
    </row>
    <row r="3030" spans="1:17" x14ac:dyDescent="0.4">
      <c r="A3030" s="68">
        <v>3029</v>
      </c>
      <c r="B3030" s="68" t="s">
        <v>2295</v>
      </c>
      <c r="C3030" s="68" t="s">
        <v>2239</v>
      </c>
      <c r="D3030" s="68" t="s">
        <v>2091</v>
      </c>
      <c r="E3030" s="68" t="s">
        <v>1962</v>
      </c>
      <c r="F3030" s="68" t="s">
        <v>1963</v>
      </c>
      <c r="G3030" s="68" t="s">
        <v>2047</v>
      </c>
      <c r="H3030" s="68" t="s">
        <v>2048</v>
      </c>
      <c r="I3030" s="68">
        <v>12</v>
      </c>
      <c r="J3030" s="68" t="s">
        <v>2267</v>
      </c>
      <c r="K3030" s="68">
        <v>1.3</v>
      </c>
      <c r="L3030" s="68">
        <v>0.4</v>
      </c>
      <c r="M3030" s="68" t="s">
        <v>2002</v>
      </c>
      <c r="N3030" s="143">
        <f>IF(対応ガラス検索!$E$2="-","",IF(対応ガラス検索!$E$2&gt;=K3030,MAX($N$2:N3029)+1,""))</f>
        <v>3029</v>
      </c>
      <c r="O3030" s="143">
        <f>IF(対応ガラス検索!$E$2="-","",IF(L3030&lt;=0.65,MAX($O$2:O3029)+1,""))</f>
        <v>3029</v>
      </c>
      <c r="P3030" s="144"/>
      <c r="Q3030" s="145"/>
    </row>
    <row r="3031" spans="1:17" x14ac:dyDescent="0.4">
      <c r="A3031" s="68">
        <v>3030</v>
      </c>
      <c r="B3031" s="68" t="s">
        <v>2295</v>
      </c>
      <c r="C3031" s="68" t="s">
        <v>2239</v>
      </c>
      <c r="D3031" s="68" t="s">
        <v>2091</v>
      </c>
      <c r="E3031" s="68" t="s">
        <v>1962</v>
      </c>
      <c r="F3031" s="68" t="s">
        <v>1963</v>
      </c>
      <c r="G3031" s="68" t="s">
        <v>2047</v>
      </c>
      <c r="H3031" s="68" t="s">
        <v>2048</v>
      </c>
      <c r="I3031" s="68">
        <v>13</v>
      </c>
      <c r="J3031" s="68" t="s">
        <v>2267</v>
      </c>
      <c r="K3031" s="68">
        <v>1.2</v>
      </c>
      <c r="L3031" s="68">
        <v>0.4</v>
      </c>
      <c r="M3031" s="68" t="s">
        <v>2002</v>
      </c>
      <c r="N3031" s="143">
        <f>IF(対応ガラス検索!$E$2="-","",IF(対応ガラス検索!$E$2&gt;=K3031,MAX($N$2:N3030)+1,""))</f>
        <v>3030</v>
      </c>
      <c r="O3031" s="143">
        <f>IF(対応ガラス検索!$E$2="-","",IF(L3031&lt;=0.65,MAX($O$2:O3030)+1,""))</f>
        <v>3030</v>
      </c>
      <c r="P3031" s="144"/>
      <c r="Q3031" s="145"/>
    </row>
    <row r="3032" spans="1:17" x14ac:dyDescent="0.4">
      <c r="A3032" s="68">
        <v>3031</v>
      </c>
      <c r="B3032" s="68" t="s">
        <v>2295</v>
      </c>
      <c r="C3032" s="68" t="s">
        <v>2239</v>
      </c>
      <c r="D3032" s="68" t="s">
        <v>2092</v>
      </c>
      <c r="E3032" s="68" t="s">
        <v>1962</v>
      </c>
      <c r="F3032" s="68" t="s">
        <v>1963</v>
      </c>
      <c r="G3032" s="68" t="s">
        <v>2052</v>
      </c>
      <c r="H3032" s="68" t="s">
        <v>2053</v>
      </c>
      <c r="I3032" s="68">
        <v>6</v>
      </c>
      <c r="J3032" s="68" t="s">
        <v>2296</v>
      </c>
      <c r="K3032" s="68">
        <v>2.4</v>
      </c>
      <c r="L3032" s="68">
        <v>0.41</v>
      </c>
      <c r="M3032" s="68" t="s">
        <v>2002</v>
      </c>
      <c r="N3032" s="143">
        <f>IF(対応ガラス検索!$E$2="-","",IF(対応ガラス検索!$E$2&gt;=K3032,MAX($N$2:N3031)+1,""))</f>
        <v>3031</v>
      </c>
      <c r="O3032" s="143">
        <f>IF(対応ガラス検索!$E$2="-","",IF(L3032&lt;=0.65,MAX($O$2:O3031)+1,""))</f>
        <v>3031</v>
      </c>
      <c r="P3032" s="144"/>
      <c r="Q3032" s="145"/>
    </row>
    <row r="3033" spans="1:17" x14ac:dyDescent="0.4">
      <c r="A3033" s="68">
        <v>3032</v>
      </c>
      <c r="B3033" s="68" t="s">
        <v>2295</v>
      </c>
      <c r="C3033" s="68" t="s">
        <v>2239</v>
      </c>
      <c r="D3033" s="68" t="s">
        <v>2092</v>
      </c>
      <c r="E3033" s="68" t="s">
        <v>1962</v>
      </c>
      <c r="F3033" s="68" t="s">
        <v>1963</v>
      </c>
      <c r="G3033" s="68" t="s">
        <v>2052</v>
      </c>
      <c r="H3033" s="68" t="s">
        <v>2053</v>
      </c>
      <c r="I3033" s="68">
        <v>7</v>
      </c>
      <c r="J3033" s="68" t="s">
        <v>2296</v>
      </c>
      <c r="K3033" s="68">
        <v>2.2000000000000002</v>
      </c>
      <c r="L3033" s="68">
        <v>0.4</v>
      </c>
      <c r="M3033" s="68" t="s">
        <v>2002</v>
      </c>
      <c r="N3033" s="143">
        <f>IF(対応ガラス検索!$E$2="-","",IF(対応ガラス検索!$E$2&gt;=K3033,MAX($N$2:N3032)+1,""))</f>
        <v>3032</v>
      </c>
      <c r="O3033" s="143">
        <f>IF(対応ガラス検索!$E$2="-","",IF(L3033&lt;=0.65,MAX($O$2:O3032)+1,""))</f>
        <v>3032</v>
      </c>
      <c r="P3033" s="144"/>
      <c r="Q3033" s="145"/>
    </row>
    <row r="3034" spans="1:17" x14ac:dyDescent="0.4">
      <c r="A3034" s="68">
        <v>3033</v>
      </c>
      <c r="B3034" s="68" t="s">
        <v>2295</v>
      </c>
      <c r="C3034" s="68" t="s">
        <v>2239</v>
      </c>
      <c r="D3034" s="68" t="s">
        <v>2092</v>
      </c>
      <c r="E3034" s="68" t="s">
        <v>1962</v>
      </c>
      <c r="F3034" s="68" t="s">
        <v>1963</v>
      </c>
      <c r="G3034" s="68" t="s">
        <v>2052</v>
      </c>
      <c r="H3034" s="68" t="s">
        <v>2053</v>
      </c>
      <c r="I3034" s="68">
        <v>8</v>
      </c>
      <c r="J3034" s="68" t="s">
        <v>2296</v>
      </c>
      <c r="K3034" s="68">
        <v>2.1</v>
      </c>
      <c r="L3034" s="68">
        <v>0.4</v>
      </c>
      <c r="M3034" s="68" t="s">
        <v>2002</v>
      </c>
      <c r="N3034" s="143">
        <f>IF(対応ガラス検索!$E$2="-","",IF(対応ガラス検索!$E$2&gt;=K3034,MAX($N$2:N3033)+1,""))</f>
        <v>3033</v>
      </c>
      <c r="O3034" s="143">
        <f>IF(対応ガラス検索!$E$2="-","",IF(L3034&lt;=0.65,MAX($O$2:O3033)+1,""))</f>
        <v>3033</v>
      </c>
      <c r="P3034" s="144"/>
      <c r="Q3034" s="145"/>
    </row>
    <row r="3035" spans="1:17" x14ac:dyDescent="0.4">
      <c r="A3035" s="68">
        <v>3034</v>
      </c>
      <c r="B3035" s="68" t="s">
        <v>2295</v>
      </c>
      <c r="C3035" s="68" t="s">
        <v>2239</v>
      </c>
      <c r="D3035" s="68" t="s">
        <v>2092</v>
      </c>
      <c r="E3035" s="68" t="s">
        <v>1962</v>
      </c>
      <c r="F3035" s="68" t="s">
        <v>1963</v>
      </c>
      <c r="G3035" s="68" t="s">
        <v>2052</v>
      </c>
      <c r="H3035" s="68" t="s">
        <v>2053</v>
      </c>
      <c r="I3035" s="68">
        <v>9</v>
      </c>
      <c r="J3035" s="68" t="s">
        <v>2296</v>
      </c>
      <c r="K3035" s="68">
        <v>1.9</v>
      </c>
      <c r="L3035" s="68">
        <v>0.4</v>
      </c>
      <c r="M3035" s="68" t="s">
        <v>2002</v>
      </c>
      <c r="N3035" s="143">
        <f>IF(対応ガラス検索!$E$2="-","",IF(対応ガラス検索!$E$2&gt;=K3035,MAX($N$2:N3034)+1,""))</f>
        <v>3034</v>
      </c>
      <c r="O3035" s="143">
        <f>IF(対応ガラス検索!$E$2="-","",IF(L3035&lt;=0.65,MAX($O$2:O3034)+1,""))</f>
        <v>3034</v>
      </c>
      <c r="P3035" s="144"/>
      <c r="Q3035" s="145"/>
    </row>
    <row r="3036" spans="1:17" x14ac:dyDescent="0.4">
      <c r="A3036" s="68">
        <v>3035</v>
      </c>
      <c r="B3036" s="68" t="s">
        <v>2295</v>
      </c>
      <c r="C3036" s="68" t="s">
        <v>2239</v>
      </c>
      <c r="D3036" s="68" t="s">
        <v>2092</v>
      </c>
      <c r="E3036" s="68" t="s">
        <v>1962</v>
      </c>
      <c r="F3036" s="68" t="s">
        <v>1963</v>
      </c>
      <c r="G3036" s="68" t="s">
        <v>2052</v>
      </c>
      <c r="H3036" s="68" t="s">
        <v>2053</v>
      </c>
      <c r="I3036" s="68">
        <v>10</v>
      </c>
      <c r="J3036" s="68" t="s">
        <v>2296</v>
      </c>
      <c r="K3036" s="142">
        <v>1.8</v>
      </c>
      <c r="L3036" s="68">
        <v>0.4</v>
      </c>
      <c r="M3036" s="68" t="s">
        <v>2002</v>
      </c>
      <c r="N3036" s="143">
        <f>IF(対応ガラス検索!$E$2="-","",IF(対応ガラス検索!$E$2&gt;=K3036,MAX($N$2:N3035)+1,""))</f>
        <v>3035</v>
      </c>
      <c r="O3036" s="143">
        <f>IF(対応ガラス検索!$E$2="-","",IF(L3036&lt;=0.65,MAX($O$2:O3035)+1,""))</f>
        <v>3035</v>
      </c>
      <c r="P3036" s="144"/>
      <c r="Q3036" s="145"/>
    </row>
    <row r="3037" spans="1:17" x14ac:dyDescent="0.4">
      <c r="A3037" s="68">
        <v>3036</v>
      </c>
      <c r="B3037" s="68" t="s">
        <v>2295</v>
      </c>
      <c r="C3037" s="68" t="s">
        <v>2239</v>
      </c>
      <c r="D3037" s="68" t="s">
        <v>2092</v>
      </c>
      <c r="E3037" s="68" t="s">
        <v>1962</v>
      </c>
      <c r="F3037" s="68" t="s">
        <v>1963</v>
      </c>
      <c r="G3037" s="68" t="s">
        <v>2052</v>
      </c>
      <c r="H3037" s="68" t="s">
        <v>2053</v>
      </c>
      <c r="I3037" s="68">
        <v>11</v>
      </c>
      <c r="J3037" s="68" t="s">
        <v>2296</v>
      </c>
      <c r="K3037" s="142">
        <v>1.7</v>
      </c>
      <c r="L3037" s="68">
        <v>0.4</v>
      </c>
      <c r="M3037" s="68" t="s">
        <v>2002</v>
      </c>
      <c r="N3037" s="143">
        <f>IF(対応ガラス検索!$E$2="-","",IF(対応ガラス検索!$E$2&gt;=K3037,MAX($N$2:N3036)+1,""))</f>
        <v>3036</v>
      </c>
      <c r="O3037" s="143">
        <f>IF(対応ガラス検索!$E$2="-","",IF(L3037&lt;=0.65,MAX($O$2:O3036)+1,""))</f>
        <v>3036</v>
      </c>
      <c r="P3037" s="144"/>
      <c r="Q3037" s="145"/>
    </row>
    <row r="3038" spans="1:17" x14ac:dyDescent="0.4">
      <c r="A3038" s="68">
        <v>3037</v>
      </c>
      <c r="B3038" s="68" t="s">
        <v>2295</v>
      </c>
      <c r="C3038" s="68" t="s">
        <v>2239</v>
      </c>
      <c r="D3038" s="68" t="s">
        <v>2092</v>
      </c>
      <c r="E3038" s="68" t="s">
        <v>1962</v>
      </c>
      <c r="F3038" s="68" t="s">
        <v>1963</v>
      </c>
      <c r="G3038" s="68" t="s">
        <v>2052</v>
      </c>
      <c r="H3038" s="68" t="s">
        <v>2053</v>
      </c>
      <c r="I3038" s="68">
        <v>12</v>
      </c>
      <c r="J3038" s="68" t="s">
        <v>2296</v>
      </c>
      <c r="K3038" s="68">
        <v>1.6</v>
      </c>
      <c r="L3038" s="68">
        <v>0.4</v>
      </c>
      <c r="M3038" s="68" t="s">
        <v>2002</v>
      </c>
      <c r="N3038" s="143">
        <f>IF(対応ガラス検索!$E$2="-","",IF(対応ガラス検索!$E$2&gt;=K3038,MAX($N$2:N3037)+1,""))</f>
        <v>3037</v>
      </c>
      <c r="O3038" s="143">
        <f>IF(対応ガラス検索!$E$2="-","",IF(L3038&lt;=0.65,MAX($O$2:O3037)+1,""))</f>
        <v>3037</v>
      </c>
      <c r="P3038" s="144"/>
      <c r="Q3038" s="145"/>
    </row>
    <row r="3039" spans="1:17" x14ac:dyDescent="0.4">
      <c r="A3039" s="68">
        <v>3038</v>
      </c>
      <c r="B3039" s="68" t="s">
        <v>2295</v>
      </c>
      <c r="C3039" s="68" t="s">
        <v>2239</v>
      </c>
      <c r="D3039" s="68" t="s">
        <v>2092</v>
      </c>
      <c r="E3039" s="68" t="s">
        <v>1962</v>
      </c>
      <c r="F3039" s="68" t="s">
        <v>1963</v>
      </c>
      <c r="G3039" s="68" t="s">
        <v>2052</v>
      </c>
      <c r="H3039" s="68" t="s">
        <v>2053</v>
      </c>
      <c r="I3039" s="68">
        <v>13</v>
      </c>
      <c r="J3039" s="68" t="s">
        <v>2296</v>
      </c>
      <c r="K3039" s="68">
        <v>1.5</v>
      </c>
      <c r="L3039" s="68">
        <v>0.4</v>
      </c>
      <c r="M3039" s="68" t="s">
        <v>2002</v>
      </c>
      <c r="N3039" s="143">
        <f>IF(対応ガラス検索!$E$2="-","",IF(対応ガラス検索!$E$2&gt;=K3039,MAX($N$2:N3038)+1,""))</f>
        <v>3038</v>
      </c>
      <c r="O3039" s="143">
        <f>IF(対応ガラス検索!$E$2="-","",IF(L3039&lt;=0.65,MAX($O$2:O3038)+1,""))</f>
        <v>3038</v>
      </c>
      <c r="P3039" s="144"/>
      <c r="Q3039" s="145"/>
    </row>
    <row r="3040" spans="1:17" x14ac:dyDescent="0.4">
      <c r="A3040" s="68">
        <v>3039</v>
      </c>
      <c r="B3040" s="68" t="s">
        <v>2295</v>
      </c>
      <c r="C3040" s="68" t="s">
        <v>2239</v>
      </c>
      <c r="D3040" s="68" t="s">
        <v>2092</v>
      </c>
      <c r="E3040" s="68" t="s">
        <v>1962</v>
      </c>
      <c r="F3040" s="68" t="s">
        <v>1963</v>
      </c>
      <c r="G3040" s="68" t="s">
        <v>2052</v>
      </c>
      <c r="H3040" s="68" t="s">
        <v>2053</v>
      </c>
      <c r="I3040" s="68">
        <v>6</v>
      </c>
      <c r="J3040" s="68" t="s">
        <v>2267</v>
      </c>
      <c r="K3040" s="68">
        <v>2</v>
      </c>
      <c r="L3040" s="68">
        <v>0.4</v>
      </c>
      <c r="M3040" s="68" t="s">
        <v>2002</v>
      </c>
      <c r="N3040" s="143">
        <f>IF(対応ガラス検索!$E$2="-","",IF(対応ガラス検索!$E$2&gt;=K3040,MAX($N$2:N3039)+1,""))</f>
        <v>3039</v>
      </c>
      <c r="O3040" s="143">
        <f>IF(対応ガラス検索!$E$2="-","",IF(L3040&lt;=0.65,MAX($O$2:O3039)+1,""))</f>
        <v>3039</v>
      </c>
      <c r="P3040" s="144"/>
      <c r="Q3040" s="145"/>
    </row>
    <row r="3041" spans="1:17" x14ac:dyDescent="0.4">
      <c r="A3041" s="68">
        <v>3040</v>
      </c>
      <c r="B3041" s="68" t="s">
        <v>2295</v>
      </c>
      <c r="C3041" s="68" t="s">
        <v>2239</v>
      </c>
      <c r="D3041" s="68" t="s">
        <v>2092</v>
      </c>
      <c r="E3041" s="68" t="s">
        <v>1962</v>
      </c>
      <c r="F3041" s="68" t="s">
        <v>1963</v>
      </c>
      <c r="G3041" s="68" t="s">
        <v>2052</v>
      </c>
      <c r="H3041" s="68" t="s">
        <v>2053</v>
      </c>
      <c r="I3041" s="68">
        <v>7</v>
      </c>
      <c r="J3041" s="68" t="s">
        <v>2267</v>
      </c>
      <c r="K3041" s="68">
        <v>1.8</v>
      </c>
      <c r="L3041" s="68">
        <v>0.4</v>
      </c>
      <c r="M3041" s="68" t="s">
        <v>2002</v>
      </c>
      <c r="N3041" s="143">
        <f>IF(対応ガラス検索!$E$2="-","",IF(対応ガラス検索!$E$2&gt;=K3041,MAX($N$2:N3040)+1,""))</f>
        <v>3040</v>
      </c>
      <c r="O3041" s="143">
        <f>IF(対応ガラス検索!$E$2="-","",IF(L3041&lt;=0.65,MAX($O$2:O3040)+1,""))</f>
        <v>3040</v>
      </c>
      <c r="P3041" s="144"/>
      <c r="Q3041" s="145"/>
    </row>
    <row r="3042" spans="1:17" x14ac:dyDescent="0.4">
      <c r="A3042" s="68">
        <v>3041</v>
      </c>
      <c r="B3042" s="68" t="s">
        <v>2295</v>
      </c>
      <c r="C3042" s="68" t="s">
        <v>2239</v>
      </c>
      <c r="D3042" s="68" t="s">
        <v>2092</v>
      </c>
      <c r="E3042" s="68" t="s">
        <v>1962</v>
      </c>
      <c r="F3042" s="68" t="s">
        <v>1963</v>
      </c>
      <c r="G3042" s="68" t="s">
        <v>2052</v>
      </c>
      <c r="H3042" s="68" t="s">
        <v>2053</v>
      </c>
      <c r="I3042" s="68">
        <v>8</v>
      </c>
      <c r="J3042" s="68" t="s">
        <v>2267</v>
      </c>
      <c r="K3042" s="68">
        <v>1.7</v>
      </c>
      <c r="L3042" s="68">
        <v>0.4</v>
      </c>
      <c r="M3042" s="68" t="s">
        <v>2002</v>
      </c>
      <c r="N3042" s="143">
        <f>IF(対応ガラス検索!$E$2="-","",IF(対応ガラス検索!$E$2&gt;=K3042,MAX($N$2:N3041)+1,""))</f>
        <v>3041</v>
      </c>
      <c r="O3042" s="143">
        <f>IF(対応ガラス検索!$E$2="-","",IF(L3042&lt;=0.65,MAX($O$2:O3041)+1,""))</f>
        <v>3041</v>
      </c>
      <c r="P3042" s="144"/>
      <c r="Q3042" s="145"/>
    </row>
    <row r="3043" spans="1:17" x14ac:dyDescent="0.4">
      <c r="A3043" s="68">
        <v>3042</v>
      </c>
      <c r="B3043" s="68" t="s">
        <v>2295</v>
      </c>
      <c r="C3043" s="68" t="s">
        <v>2239</v>
      </c>
      <c r="D3043" s="68" t="s">
        <v>2092</v>
      </c>
      <c r="E3043" s="68" t="s">
        <v>1962</v>
      </c>
      <c r="F3043" s="68" t="s">
        <v>1963</v>
      </c>
      <c r="G3043" s="68" t="s">
        <v>2052</v>
      </c>
      <c r="H3043" s="68" t="s">
        <v>2053</v>
      </c>
      <c r="I3043" s="68">
        <v>9</v>
      </c>
      <c r="J3043" s="68" t="s">
        <v>2267</v>
      </c>
      <c r="K3043" s="68">
        <v>1.6</v>
      </c>
      <c r="L3043" s="68">
        <v>0.4</v>
      </c>
      <c r="M3043" s="68" t="s">
        <v>2002</v>
      </c>
      <c r="N3043" s="143">
        <f>IF(対応ガラス検索!$E$2="-","",IF(対応ガラス検索!$E$2&gt;=K3043,MAX($N$2:N3042)+1,""))</f>
        <v>3042</v>
      </c>
      <c r="O3043" s="143">
        <f>IF(対応ガラス検索!$E$2="-","",IF(L3043&lt;=0.65,MAX($O$2:O3042)+1,""))</f>
        <v>3042</v>
      </c>
      <c r="P3043" s="144"/>
      <c r="Q3043" s="145"/>
    </row>
    <row r="3044" spans="1:17" x14ac:dyDescent="0.4">
      <c r="A3044" s="68">
        <v>3043</v>
      </c>
      <c r="B3044" s="68" t="s">
        <v>2295</v>
      </c>
      <c r="C3044" s="68" t="s">
        <v>2239</v>
      </c>
      <c r="D3044" s="68" t="s">
        <v>2092</v>
      </c>
      <c r="E3044" s="68" t="s">
        <v>1962</v>
      </c>
      <c r="F3044" s="68" t="s">
        <v>1963</v>
      </c>
      <c r="G3044" s="68" t="s">
        <v>2052</v>
      </c>
      <c r="H3044" s="68" t="s">
        <v>2053</v>
      </c>
      <c r="I3044" s="68">
        <v>10</v>
      </c>
      <c r="J3044" s="68" t="s">
        <v>2267</v>
      </c>
      <c r="K3044" s="68">
        <v>1.5</v>
      </c>
      <c r="L3044" s="68">
        <v>0.4</v>
      </c>
      <c r="M3044" s="68" t="s">
        <v>2002</v>
      </c>
      <c r="N3044" s="143">
        <f>IF(対応ガラス検索!$E$2="-","",IF(対応ガラス検索!$E$2&gt;=K3044,MAX($N$2:N3043)+1,""))</f>
        <v>3043</v>
      </c>
      <c r="O3044" s="143">
        <f>IF(対応ガラス検索!$E$2="-","",IF(L3044&lt;=0.65,MAX($O$2:O3043)+1,""))</f>
        <v>3043</v>
      </c>
      <c r="P3044" s="144"/>
      <c r="Q3044" s="145"/>
    </row>
    <row r="3045" spans="1:17" x14ac:dyDescent="0.4">
      <c r="A3045" s="68">
        <v>3044</v>
      </c>
      <c r="B3045" s="68" t="s">
        <v>2295</v>
      </c>
      <c r="C3045" s="68" t="s">
        <v>2239</v>
      </c>
      <c r="D3045" s="68" t="s">
        <v>2092</v>
      </c>
      <c r="E3045" s="68" t="s">
        <v>1962</v>
      </c>
      <c r="F3045" s="68" t="s">
        <v>1963</v>
      </c>
      <c r="G3045" s="68" t="s">
        <v>2052</v>
      </c>
      <c r="H3045" s="68" t="s">
        <v>2053</v>
      </c>
      <c r="I3045" s="68">
        <v>11</v>
      </c>
      <c r="J3045" s="68" t="s">
        <v>2267</v>
      </c>
      <c r="K3045" s="68">
        <v>1.4</v>
      </c>
      <c r="L3045" s="68">
        <v>0.4</v>
      </c>
      <c r="M3045" s="68" t="s">
        <v>2002</v>
      </c>
      <c r="N3045" s="143">
        <f>IF(対応ガラス検索!$E$2="-","",IF(対応ガラス検索!$E$2&gt;=K3045,MAX($N$2:N3044)+1,""))</f>
        <v>3044</v>
      </c>
      <c r="O3045" s="143">
        <f>IF(対応ガラス検索!$E$2="-","",IF(L3045&lt;=0.65,MAX($O$2:O3044)+1,""))</f>
        <v>3044</v>
      </c>
      <c r="P3045" s="144"/>
      <c r="Q3045" s="145"/>
    </row>
    <row r="3046" spans="1:17" x14ac:dyDescent="0.4">
      <c r="A3046" s="68">
        <v>3045</v>
      </c>
      <c r="B3046" s="68" t="s">
        <v>2295</v>
      </c>
      <c r="C3046" s="68" t="s">
        <v>2239</v>
      </c>
      <c r="D3046" s="68" t="s">
        <v>2092</v>
      </c>
      <c r="E3046" s="68" t="s">
        <v>1962</v>
      </c>
      <c r="F3046" s="68" t="s">
        <v>1963</v>
      </c>
      <c r="G3046" s="68" t="s">
        <v>2052</v>
      </c>
      <c r="H3046" s="68" t="s">
        <v>2053</v>
      </c>
      <c r="I3046" s="68">
        <v>12</v>
      </c>
      <c r="J3046" s="68" t="s">
        <v>2267</v>
      </c>
      <c r="K3046" s="68">
        <v>1.3</v>
      </c>
      <c r="L3046" s="68">
        <v>0.4</v>
      </c>
      <c r="M3046" s="68" t="s">
        <v>2002</v>
      </c>
      <c r="N3046" s="143">
        <f>IF(対応ガラス検索!$E$2="-","",IF(対応ガラス検索!$E$2&gt;=K3046,MAX($N$2:N3045)+1,""))</f>
        <v>3045</v>
      </c>
      <c r="O3046" s="143">
        <f>IF(対応ガラス検索!$E$2="-","",IF(L3046&lt;=0.65,MAX($O$2:O3045)+1,""))</f>
        <v>3045</v>
      </c>
      <c r="P3046" s="144"/>
      <c r="Q3046" s="145"/>
    </row>
    <row r="3047" spans="1:17" x14ac:dyDescent="0.4">
      <c r="A3047" s="68">
        <v>3046</v>
      </c>
      <c r="B3047" s="68" t="s">
        <v>2295</v>
      </c>
      <c r="C3047" s="68" t="s">
        <v>2239</v>
      </c>
      <c r="D3047" s="68" t="s">
        <v>2092</v>
      </c>
      <c r="E3047" s="68" t="s">
        <v>1962</v>
      </c>
      <c r="F3047" s="68" t="s">
        <v>1963</v>
      </c>
      <c r="G3047" s="68" t="s">
        <v>2052</v>
      </c>
      <c r="H3047" s="68" t="s">
        <v>2053</v>
      </c>
      <c r="I3047" s="68">
        <v>13</v>
      </c>
      <c r="J3047" s="68" t="s">
        <v>2267</v>
      </c>
      <c r="K3047" s="68">
        <v>1.2</v>
      </c>
      <c r="L3047" s="68">
        <v>0.4</v>
      </c>
      <c r="M3047" s="68" t="s">
        <v>2002</v>
      </c>
      <c r="N3047" s="143">
        <f>IF(対応ガラス検索!$E$2="-","",IF(対応ガラス検索!$E$2&gt;=K3047,MAX($N$2:N3046)+1,""))</f>
        <v>3046</v>
      </c>
      <c r="O3047" s="143">
        <f>IF(対応ガラス検索!$E$2="-","",IF(L3047&lt;=0.65,MAX($O$2:O3046)+1,""))</f>
        <v>3046</v>
      </c>
      <c r="P3047" s="144"/>
      <c r="Q3047" s="145"/>
    </row>
    <row r="3048" spans="1:17" x14ac:dyDescent="0.4">
      <c r="A3048" s="68">
        <v>3047</v>
      </c>
      <c r="B3048" s="68" t="s">
        <v>2295</v>
      </c>
      <c r="C3048" s="68" t="s">
        <v>2239</v>
      </c>
      <c r="D3048" s="68" t="s">
        <v>2104</v>
      </c>
      <c r="E3048" s="68" t="s">
        <v>1965</v>
      </c>
      <c r="F3048" s="68" t="s">
        <v>1966</v>
      </c>
      <c r="G3048" s="68" t="s">
        <v>2047</v>
      </c>
      <c r="H3048" s="68" t="s">
        <v>2048</v>
      </c>
      <c r="I3048" s="68">
        <v>6</v>
      </c>
      <c r="J3048" s="68" t="s">
        <v>2296</v>
      </c>
      <c r="K3048" s="68">
        <v>2.4</v>
      </c>
      <c r="L3048" s="68">
        <v>0.4</v>
      </c>
      <c r="M3048" s="68" t="s">
        <v>2002</v>
      </c>
      <c r="N3048" s="143">
        <f>IF(対応ガラス検索!$E$2="-","",IF(対応ガラス検索!$E$2&gt;=K3048,MAX($N$2:N3047)+1,""))</f>
        <v>3047</v>
      </c>
      <c r="O3048" s="143">
        <f>IF(対応ガラス検索!$E$2="-","",IF(L3048&lt;=0.65,MAX($O$2:O3047)+1,""))</f>
        <v>3047</v>
      </c>
      <c r="P3048" s="144"/>
      <c r="Q3048" s="145"/>
    </row>
    <row r="3049" spans="1:17" x14ac:dyDescent="0.4">
      <c r="A3049" s="68">
        <v>3048</v>
      </c>
      <c r="B3049" s="68" t="s">
        <v>2295</v>
      </c>
      <c r="C3049" s="68" t="s">
        <v>2239</v>
      </c>
      <c r="D3049" s="68" t="s">
        <v>2104</v>
      </c>
      <c r="E3049" s="68" t="s">
        <v>1965</v>
      </c>
      <c r="F3049" s="68" t="s">
        <v>1966</v>
      </c>
      <c r="G3049" s="68" t="s">
        <v>2047</v>
      </c>
      <c r="H3049" s="68" t="s">
        <v>2048</v>
      </c>
      <c r="I3049" s="68">
        <v>7</v>
      </c>
      <c r="J3049" s="68" t="s">
        <v>2296</v>
      </c>
      <c r="K3049" s="142">
        <v>2.2000000000000002</v>
      </c>
      <c r="L3049" s="68">
        <v>0.4</v>
      </c>
      <c r="M3049" s="68" t="s">
        <v>2002</v>
      </c>
      <c r="N3049" s="143">
        <f>IF(対応ガラス検索!$E$2="-","",IF(対応ガラス検索!$E$2&gt;=K3049,MAX($N$2:N3048)+1,""))</f>
        <v>3048</v>
      </c>
      <c r="O3049" s="143">
        <f>IF(対応ガラス検索!$E$2="-","",IF(L3049&lt;=0.65,MAX($O$2:O3048)+1,""))</f>
        <v>3048</v>
      </c>
      <c r="P3049" s="144"/>
      <c r="Q3049" s="145"/>
    </row>
    <row r="3050" spans="1:17" x14ac:dyDescent="0.4">
      <c r="A3050" s="68">
        <v>3049</v>
      </c>
      <c r="B3050" s="68" t="s">
        <v>2295</v>
      </c>
      <c r="C3050" s="68" t="s">
        <v>2239</v>
      </c>
      <c r="D3050" s="68" t="s">
        <v>2104</v>
      </c>
      <c r="E3050" s="68" t="s">
        <v>1965</v>
      </c>
      <c r="F3050" s="68" t="s">
        <v>1966</v>
      </c>
      <c r="G3050" s="68" t="s">
        <v>2047</v>
      </c>
      <c r="H3050" s="68" t="s">
        <v>2048</v>
      </c>
      <c r="I3050" s="68">
        <v>8</v>
      </c>
      <c r="J3050" s="68" t="s">
        <v>2296</v>
      </c>
      <c r="K3050" s="142">
        <v>2.1</v>
      </c>
      <c r="L3050" s="68">
        <v>0.4</v>
      </c>
      <c r="M3050" s="68" t="s">
        <v>2002</v>
      </c>
      <c r="N3050" s="143">
        <f>IF(対応ガラス検索!$E$2="-","",IF(対応ガラス検索!$E$2&gt;=K3050,MAX($N$2:N3049)+1,""))</f>
        <v>3049</v>
      </c>
      <c r="O3050" s="143">
        <f>IF(対応ガラス検索!$E$2="-","",IF(L3050&lt;=0.65,MAX($O$2:O3049)+1,""))</f>
        <v>3049</v>
      </c>
      <c r="P3050" s="144"/>
      <c r="Q3050" s="145"/>
    </row>
    <row r="3051" spans="1:17" x14ac:dyDescent="0.4">
      <c r="A3051" s="68">
        <v>3050</v>
      </c>
      <c r="B3051" s="68" t="s">
        <v>2295</v>
      </c>
      <c r="C3051" s="68" t="s">
        <v>2239</v>
      </c>
      <c r="D3051" s="68" t="s">
        <v>2104</v>
      </c>
      <c r="E3051" s="68" t="s">
        <v>1965</v>
      </c>
      <c r="F3051" s="68" t="s">
        <v>1966</v>
      </c>
      <c r="G3051" s="68" t="s">
        <v>2047</v>
      </c>
      <c r="H3051" s="68" t="s">
        <v>2048</v>
      </c>
      <c r="I3051" s="68">
        <v>9</v>
      </c>
      <c r="J3051" s="68" t="s">
        <v>2296</v>
      </c>
      <c r="K3051" s="68">
        <v>1.9</v>
      </c>
      <c r="L3051" s="68">
        <v>0.4</v>
      </c>
      <c r="M3051" s="68" t="s">
        <v>2002</v>
      </c>
      <c r="N3051" s="143">
        <f>IF(対応ガラス検索!$E$2="-","",IF(対応ガラス検索!$E$2&gt;=K3051,MAX($N$2:N3050)+1,""))</f>
        <v>3050</v>
      </c>
      <c r="O3051" s="143">
        <f>IF(対応ガラス検索!$E$2="-","",IF(L3051&lt;=0.65,MAX($O$2:O3050)+1,""))</f>
        <v>3050</v>
      </c>
      <c r="P3051" s="144"/>
      <c r="Q3051" s="145"/>
    </row>
    <row r="3052" spans="1:17" x14ac:dyDescent="0.4">
      <c r="A3052" s="68">
        <v>3051</v>
      </c>
      <c r="B3052" s="68" t="s">
        <v>2295</v>
      </c>
      <c r="C3052" s="68" t="s">
        <v>2239</v>
      </c>
      <c r="D3052" s="68" t="s">
        <v>2104</v>
      </c>
      <c r="E3052" s="68" t="s">
        <v>1965</v>
      </c>
      <c r="F3052" s="68" t="s">
        <v>1966</v>
      </c>
      <c r="G3052" s="68" t="s">
        <v>2047</v>
      </c>
      <c r="H3052" s="68" t="s">
        <v>2048</v>
      </c>
      <c r="I3052" s="68">
        <v>10</v>
      </c>
      <c r="J3052" s="68" t="s">
        <v>2296</v>
      </c>
      <c r="K3052" s="68">
        <v>1.8</v>
      </c>
      <c r="L3052" s="68">
        <v>0.4</v>
      </c>
      <c r="M3052" s="68" t="s">
        <v>2002</v>
      </c>
      <c r="N3052" s="143">
        <f>IF(対応ガラス検索!$E$2="-","",IF(対応ガラス検索!$E$2&gt;=K3052,MAX($N$2:N3051)+1,""))</f>
        <v>3051</v>
      </c>
      <c r="O3052" s="143">
        <f>IF(対応ガラス検索!$E$2="-","",IF(L3052&lt;=0.65,MAX($O$2:O3051)+1,""))</f>
        <v>3051</v>
      </c>
      <c r="P3052" s="144"/>
      <c r="Q3052" s="145"/>
    </row>
    <row r="3053" spans="1:17" x14ac:dyDescent="0.4">
      <c r="A3053" s="68">
        <v>3052</v>
      </c>
      <c r="B3053" s="68" t="s">
        <v>2295</v>
      </c>
      <c r="C3053" s="68" t="s">
        <v>2239</v>
      </c>
      <c r="D3053" s="68" t="s">
        <v>2104</v>
      </c>
      <c r="E3053" s="68" t="s">
        <v>1965</v>
      </c>
      <c r="F3053" s="68" t="s">
        <v>1966</v>
      </c>
      <c r="G3053" s="68" t="s">
        <v>2047</v>
      </c>
      <c r="H3053" s="68" t="s">
        <v>2048</v>
      </c>
      <c r="I3053" s="68">
        <v>11</v>
      </c>
      <c r="J3053" s="68" t="s">
        <v>2296</v>
      </c>
      <c r="K3053" s="68">
        <v>1.7</v>
      </c>
      <c r="L3053" s="68">
        <v>0.4</v>
      </c>
      <c r="M3053" s="68" t="s">
        <v>2002</v>
      </c>
      <c r="N3053" s="143">
        <f>IF(対応ガラス検索!$E$2="-","",IF(対応ガラス検索!$E$2&gt;=K3053,MAX($N$2:N3052)+1,""))</f>
        <v>3052</v>
      </c>
      <c r="O3053" s="143">
        <f>IF(対応ガラス検索!$E$2="-","",IF(L3053&lt;=0.65,MAX($O$2:O3052)+1,""))</f>
        <v>3052</v>
      </c>
      <c r="P3053" s="144"/>
      <c r="Q3053" s="145"/>
    </row>
    <row r="3054" spans="1:17" x14ac:dyDescent="0.4">
      <c r="A3054" s="68">
        <v>3053</v>
      </c>
      <c r="B3054" s="68" t="s">
        <v>2295</v>
      </c>
      <c r="C3054" s="68" t="s">
        <v>2239</v>
      </c>
      <c r="D3054" s="68" t="s">
        <v>2104</v>
      </c>
      <c r="E3054" s="68" t="s">
        <v>1965</v>
      </c>
      <c r="F3054" s="68" t="s">
        <v>1966</v>
      </c>
      <c r="G3054" s="68" t="s">
        <v>2047</v>
      </c>
      <c r="H3054" s="68" t="s">
        <v>2048</v>
      </c>
      <c r="I3054" s="68">
        <v>12</v>
      </c>
      <c r="J3054" s="68" t="s">
        <v>2296</v>
      </c>
      <c r="K3054" s="68">
        <v>1.6</v>
      </c>
      <c r="L3054" s="68">
        <v>0.4</v>
      </c>
      <c r="M3054" s="68" t="s">
        <v>2002</v>
      </c>
      <c r="N3054" s="143">
        <f>IF(対応ガラス検索!$E$2="-","",IF(対応ガラス検索!$E$2&gt;=K3054,MAX($N$2:N3053)+1,""))</f>
        <v>3053</v>
      </c>
      <c r="O3054" s="143">
        <f>IF(対応ガラス検索!$E$2="-","",IF(L3054&lt;=0.65,MAX($O$2:O3053)+1,""))</f>
        <v>3053</v>
      </c>
      <c r="P3054" s="144"/>
      <c r="Q3054" s="145"/>
    </row>
    <row r="3055" spans="1:17" x14ac:dyDescent="0.4">
      <c r="A3055" s="68">
        <v>3054</v>
      </c>
      <c r="B3055" s="68" t="s">
        <v>2295</v>
      </c>
      <c r="C3055" s="68" t="s">
        <v>2239</v>
      </c>
      <c r="D3055" s="68" t="s">
        <v>2104</v>
      </c>
      <c r="E3055" s="68" t="s">
        <v>1965</v>
      </c>
      <c r="F3055" s="68" t="s">
        <v>1966</v>
      </c>
      <c r="G3055" s="68" t="s">
        <v>2047</v>
      </c>
      <c r="H3055" s="68" t="s">
        <v>2048</v>
      </c>
      <c r="I3055" s="68">
        <v>6</v>
      </c>
      <c r="J3055" s="68" t="s">
        <v>2267</v>
      </c>
      <c r="K3055" s="68">
        <v>2</v>
      </c>
      <c r="L3055" s="68">
        <v>0.4</v>
      </c>
      <c r="M3055" s="68" t="s">
        <v>2002</v>
      </c>
      <c r="N3055" s="143">
        <f>IF(対応ガラス検索!$E$2="-","",IF(対応ガラス検索!$E$2&gt;=K3055,MAX($N$2:N3054)+1,""))</f>
        <v>3054</v>
      </c>
      <c r="O3055" s="143">
        <f>IF(対応ガラス検索!$E$2="-","",IF(L3055&lt;=0.65,MAX($O$2:O3054)+1,""))</f>
        <v>3054</v>
      </c>
      <c r="P3055" s="144"/>
      <c r="Q3055" s="145"/>
    </row>
    <row r="3056" spans="1:17" x14ac:dyDescent="0.4">
      <c r="A3056" s="68">
        <v>3055</v>
      </c>
      <c r="B3056" s="68" t="s">
        <v>2295</v>
      </c>
      <c r="C3056" s="68" t="s">
        <v>2239</v>
      </c>
      <c r="D3056" s="68" t="s">
        <v>2104</v>
      </c>
      <c r="E3056" s="68" t="s">
        <v>1965</v>
      </c>
      <c r="F3056" s="68" t="s">
        <v>1966</v>
      </c>
      <c r="G3056" s="68" t="s">
        <v>2047</v>
      </c>
      <c r="H3056" s="68" t="s">
        <v>2048</v>
      </c>
      <c r="I3056" s="68">
        <v>7</v>
      </c>
      <c r="J3056" s="68" t="s">
        <v>2267</v>
      </c>
      <c r="K3056" s="68">
        <v>1.8</v>
      </c>
      <c r="L3056" s="68">
        <v>0.4</v>
      </c>
      <c r="M3056" s="68" t="s">
        <v>2002</v>
      </c>
      <c r="N3056" s="143">
        <f>IF(対応ガラス検索!$E$2="-","",IF(対応ガラス検索!$E$2&gt;=K3056,MAX($N$2:N3055)+1,""))</f>
        <v>3055</v>
      </c>
      <c r="O3056" s="143">
        <f>IF(対応ガラス検索!$E$2="-","",IF(L3056&lt;=0.65,MAX($O$2:O3055)+1,""))</f>
        <v>3055</v>
      </c>
      <c r="P3056" s="144"/>
      <c r="Q3056" s="145"/>
    </row>
    <row r="3057" spans="1:17" x14ac:dyDescent="0.4">
      <c r="A3057" s="68">
        <v>3056</v>
      </c>
      <c r="B3057" s="68" t="s">
        <v>2295</v>
      </c>
      <c r="C3057" s="68" t="s">
        <v>2239</v>
      </c>
      <c r="D3057" s="68" t="s">
        <v>2104</v>
      </c>
      <c r="E3057" s="68" t="s">
        <v>1965</v>
      </c>
      <c r="F3057" s="68" t="s">
        <v>1966</v>
      </c>
      <c r="G3057" s="68" t="s">
        <v>2047</v>
      </c>
      <c r="H3057" s="68" t="s">
        <v>2048</v>
      </c>
      <c r="I3057" s="68">
        <v>8</v>
      </c>
      <c r="J3057" s="68" t="s">
        <v>2267</v>
      </c>
      <c r="K3057" s="68">
        <v>1.7</v>
      </c>
      <c r="L3057" s="68">
        <v>0.4</v>
      </c>
      <c r="M3057" s="68" t="s">
        <v>2002</v>
      </c>
      <c r="N3057" s="143">
        <f>IF(対応ガラス検索!$E$2="-","",IF(対応ガラス検索!$E$2&gt;=K3057,MAX($N$2:N3056)+1,""))</f>
        <v>3056</v>
      </c>
      <c r="O3057" s="143">
        <f>IF(対応ガラス検索!$E$2="-","",IF(L3057&lt;=0.65,MAX($O$2:O3056)+1,""))</f>
        <v>3056</v>
      </c>
      <c r="P3057" s="144"/>
      <c r="Q3057" s="145"/>
    </row>
    <row r="3058" spans="1:17" x14ac:dyDescent="0.4">
      <c r="A3058" s="68">
        <v>3057</v>
      </c>
      <c r="B3058" s="68" t="s">
        <v>2295</v>
      </c>
      <c r="C3058" s="68" t="s">
        <v>2239</v>
      </c>
      <c r="D3058" s="68" t="s">
        <v>2104</v>
      </c>
      <c r="E3058" s="68" t="s">
        <v>1965</v>
      </c>
      <c r="F3058" s="68" t="s">
        <v>1966</v>
      </c>
      <c r="G3058" s="68" t="s">
        <v>2047</v>
      </c>
      <c r="H3058" s="68" t="s">
        <v>2048</v>
      </c>
      <c r="I3058" s="68">
        <v>9</v>
      </c>
      <c r="J3058" s="68" t="s">
        <v>2267</v>
      </c>
      <c r="K3058" s="68">
        <v>1.6</v>
      </c>
      <c r="L3058" s="68">
        <v>0.4</v>
      </c>
      <c r="M3058" s="68" t="s">
        <v>2002</v>
      </c>
      <c r="N3058" s="143">
        <f>IF(対応ガラス検索!$E$2="-","",IF(対応ガラス検索!$E$2&gt;=K3058,MAX($N$2:N3057)+1,""))</f>
        <v>3057</v>
      </c>
      <c r="O3058" s="143">
        <f>IF(対応ガラス検索!$E$2="-","",IF(L3058&lt;=0.65,MAX($O$2:O3057)+1,""))</f>
        <v>3057</v>
      </c>
      <c r="P3058" s="144"/>
      <c r="Q3058" s="145"/>
    </row>
    <row r="3059" spans="1:17" x14ac:dyDescent="0.4">
      <c r="A3059" s="68">
        <v>3058</v>
      </c>
      <c r="B3059" s="68" t="s">
        <v>2295</v>
      </c>
      <c r="C3059" s="68" t="s">
        <v>2239</v>
      </c>
      <c r="D3059" s="68" t="s">
        <v>2104</v>
      </c>
      <c r="E3059" s="68" t="s">
        <v>1965</v>
      </c>
      <c r="F3059" s="68" t="s">
        <v>1966</v>
      </c>
      <c r="G3059" s="68" t="s">
        <v>2047</v>
      </c>
      <c r="H3059" s="68" t="s">
        <v>2048</v>
      </c>
      <c r="I3059" s="68">
        <v>10</v>
      </c>
      <c r="J3059" s="68" t="s">
        <v>2267</v>
      </c>
      <c r="K3059" s="68">
        <v>1.5</v>
      </c>
      <c r="L3059" s="68">
        <v>0.4</v>
      </c>
      <c r="M3059" s="68" t="s">
        <v>2002</v>
      </c>
      <c r="N3059" s="143">
        <f>IF(対応ガラス検索!$E$2="-","",IF(対応ガラス検索!$E$2&gt;=K3059,MAX($N$2:N3058)+1,""))</f>
        <v>3058</v>
      </c>
      <c r="O3059" s="143">
        <f>IF(対応ガラス検索!$E$2="-","",IF(L3059&lt;=0.65,MAX($O$2:O3058)+1,""))</f>
        <v>3058</v>
      </c>
      <c r="P3059" s="144"/>
      <c r="Q3059" s="145"/>
    </row>
    <row r="3060" spans="1:17" x14ac:dyDescent="0.4">
      <c r="A3060" s="68">
        <v>3059</v>
      </c>
      <c r="B3060" s="68" t="s">
        <v>2295</v>
      </c>
      <c r="C3060" s="68" t="s">
        <v>2239</v>
      </c>
      <c r="D3060" s="68" t="s">
        <v>2104</v>
      </c>
      <c r="E3060" s="68" t="s">
        <v>1965</v>
      </c>
      <c r="F3060" s="68" t="s">
        <v>1966</v>
      </c>
      <c r="G3060" s="68" t="s">
        <v>2047</v>
      </c>
      <c r="H3060" s="68" t="s">
        <v>2048</v>
      </c>
      <c r="I3060" s="68">
        <v>11</v>
      </c>
      <c r="J3060" s="68" t="s">
        <v>2267</v>
      </c>
      <c r="K3060" s="68">
        <v>1.4</v>
      </c>
      <c r="L3060" s="68">
        <v>0.4</v>
      </c>
      <c r="M3060" s="68" t="s">
        <v>2002</v>
      </c>
      <c r="N3060" s="143">
        <f>IF(対応ガラス検索!$E$2="-","",IF(対応ガラス検索!$E$2&gt;=K3060,MAX($N$2:N3059)+1,""))</f>
        <v>3059</v>
      </c>
      <c r="O3060" s="143">
        <f>IF(対応ガラス検索!$E$2="-","",IF(L3060&lt;=0.65,MAX($O$2:O3059)+1,""))</f>
        <v>3059</v>
      </c>
      <c r="P3060" s="144"/>
      <c r="Q3060" s="145"/>
    </row>
    <row r="3061" spans="1:17" x14ac:dyDescent="0.4">
      <c r="A3061" s="68">
        <v>3060</v>
      </c>
      <c r="B3061" s="68" t="s">
        <v>2295</v>
      </c>
      <c r="C3061" s="68" t="s">
        <v>2239</v>
      </c>
      <c r="D3061" s="68" t="s">
        <v>2104</v>
      </c>
      <c r="E3061" s="68" t="s">
        <v>1965</v>
      </c>
      <c r="F3061" s="68" t="s">
        <v>1966</v>
      </c>
      <c r="G3061" s="68" t="s">
        <v>2047</v>
      </c>
      <c r="H3061" s="68" t="s">
        <v>2048</v>
      </c>
      <c r="I3061" s="68">
        <v>12</v>
      </c>
      <c r="J3061" s="68" t="s">
        <v>2267</v>
      </c>
      <c r="K3061" s="68">
        <v>1.3</v>
      </c>
      <c r="L3061" s="68">
        <v>0.4</v>
      </c>
      <c r="M3061" s="68" t="s">
        <v>2002</v>
      </c>
      <c r="N3061" s="143">
        <f>IF(対応ガラス検索!$E$2="-","",IF(対応ガラス検索!$E$2&gt;=K3061,MAX($N$2:N3060)+1,""))</f>
        <v>3060</v>
      </c>
      <c r="O3061" s="143">
        <f>IF(対応ガラス検索!$E$2="-","",IF(L3061&lt;=0.65,MAX($O$2:O3060)+1,""))</f>
        <v>3060</v>
      </c>
      <c r="P3061" s="144"/>
      <c r="Q3061" s="145"/>
    </row>
    <row r="3062" spans="1:17" x14ac:dyDescent="0.4">
      <c r="A3062" s="68">
        <v>3061</v>
      </c>
      <c r="B3062" s="68" t="s">
        <v>2295</v>
      </c>
      <c r="C3062" s="68" t="s">
        <v>2239</v>
      </c>
      <c r="D3062" s="68" t="s">
        <v>2105</v>
      </c>
      <c r="E3062" s="68" t="s">
        <v>1965</v>
      </c>
      <c r="F3062" s="68" t="s">
        <v>1966</v>
      </c>
      <c r="G3062" s="68" t="s">
        <v>2052</v>
      </c>
      <c r="H3062" s="68" t="s">
        <v>2053</v>
      </c>
      <c r="I3062" s="68">
        <v>6</v>
      </c>
      <c r="J3062" s="68" t="s">
        <v>2296</v>
      </c>
      <c r="K3062" s="142">
        <v>2.4</v>
      </c>
      <c r="L3062" s="68">
        <v>0.4</v>
      </c>
      <c r="M3062" s="68" t="s">
        <v>2002</v>
      </c>
      <c r="N3062" s="143">
        <f>IF(対応ガラス検索!$E$2="-","",IF(対応ガラス検索!$E$2&gt;=K3062,MAX($N$2:N3061)+1,""))</f>
        <v>3061</v>
      </c>
      <c r="O3062" s="143">
        <f>IF(対応ガラス検索!$E$2="-","",IF(L3062&lt;=0.65,MAX($O$2:O3061)+1,""))</f>
        <v>3061</v>
      </c>
      <c r="P3062" s="144"/>
      <c r="Q3062" s="145"/>
    </row>
    <row r="3063" spans="1:17" x14ac:dyDescent="0.4">
      <c r="A3063" s="68">
        <v>3062</v>
      </c>
      <c r="B3063" s="68" t="s">
        <v>2295</v>
      </c>
      <c r="C3063" s="68" t="s">
        <v>2239</v>
      </c>
      <c r="D3063" s="68" t="s">
        <v>2105</v>
      </c>
      <c r="E3063" s="68" t="s">
        <v>1965</v>
      </c>
      <c r="F3063" s="68" t="s">
        <v>1966</v>
      </c>
      <c r="G3063" s="68" t="s">
        <v>2052</v>
      </c>
      <c r="H3063" s="68" t="s">
        <v>2053</v>
      </c>
      <c r="I3063" s="68">
        <v>7</v>
      </c>
      <c r="J3063" s="68" t="s">
        <v>2296</v>
      </c>
      <c r="K3063" s="68">
        <v>2.2000000000000002</v>
      </c>
      <c r="L3063" s="68">
        <v>0.4</v>
      </c>
      <c r="M3063" s="68" t="s">
        <v>2002</v>
      </c>
      <c r="N3063" s="143">
        <f>IF(対応ガラス検索!$E$2="-","",IF(対応ガラス検索!$E$2&gt;=K3063,MAX($N$2:N3062)+1,""))</f>
        <v>3062</v>
      </c>
      <c r="O3063" s="143">
        <f>IF(対応ガラス検索!$E$2="-","",IF(L3063&lt;=0.65,MAX($O$2:O3062)+1,""))</f>
        <v>3062</v>
      </c>
      <c r="P3063" s="144"/>
      <c r="Q3063" s="145"/>
    </row>
    <row r="3064" spans="1:17" x14ac:dyDescent="0.4">
      <c r="A3064" s="68">
        <v>3063</v>
      </c>
      <c r="B3064" s="68" t="s">
        <v>2295</v>
      </c>
      <c r="C3064" s="68" t="s">
        <v>2239</v>
      </c>
      <c r="D3064" s="68" t="s">
        <v>2105</v>
      </c>
      <c r="E3064" s="68" t="s">
        <v>1965</v>
      </c>
      <c r="F3064" s="68" t="s">
        <v>1966</v>
      </c>
      <c r="G3064" s="68" t="s">
        <v>2052</v>
      </c>
      <c r="H3064" s="68" t="s">
        <v>2053</v>
      </c>
      <c r="I3064" s="68">
        <v>8</v>
      </c>
      <c r="J3064" s="68" t="s">
        <v>2296</v>
      </c>
      <c r="K3064" s="68">
        <v>2.1</v>
      </c>
      <c r="L3064" s="68">
        <v>0.4</v>
      </c>
      <c r="M3064" s="68" t="s">
        <v>2002</v>
      </c>
      <c r="N3064" s="143">
        <f>IF(対応ガラス検索!$E$2="-","",IF(対応ガラス検索!$E$2&gt;=K3064,MAX($N$2:N3063)+1,""))</f>
        <v>3063</v>
      </c>
      <c r="O3064" s="143">
        <f>IF(対応ガラス検索!$E$2="-","",IF(L3064&lt;=0.65,MAX($O$2:O3063)+1,""))</f>
        <v>3063</v>
      </c>
      <c r="P3064" s="144"/>
      <c r="Q3064" s="145"/>
    </row>
    <row r="3065" spans="1:17" x14ac:dyDescent="0.4">
      <c r="A3065" s="68">
        <v>3064</v>
      </c>
      <c r="B3065" s="68" t="s">
        <v>2295</v>
      </c>
      <c r="C3065" s="68" t="s">
        <v>2239</v>
      </c>
      <c r="D3065" s="68" t="s">
        <v>2105</v>
      </c>
      <c r="E3065" s="68" t="s">
        <v>1965</v>
      </c>
      <c r="F3065" s="68" t="s">
        <v>1966</v>
      </c>
      <c r="G3065" s="68" t="s">
        <v>2052</v>
      </c>
      <c r="H3065" s="68" t="s">
        <v>2053</v>
      </c>
      <c r="I3065" s="68">
        <v>9</v>
      </c>
      <c r="J3065" s="68" t="s">
        <v>2296</v>
      </c>
      <c r="K3065" s="68">
        <v>1.9</v>
      </c>
      <c r="L3065" s="68">
        <v>0.4</v>
      </c>
      <c r="M3065" s="68" t="s">
        <v>2002</v>
      </c>
      <c r="N3065" s="143">
        <f>IF(対応ガラス検索!$E$2="-","",IF(対応ガラス検索!$E$2&gt;=K3065,MAX($N$2:N3064)+1,""))</f>
        <v>3064</v>
      </c>
      <c r="O3065" s="143">
        <f>IF(対応ガラス検索!$E$2="-","",IF(L3065&lt;=0.65,MAX($O$2:O3064)+1,""))</f>
        <v>3064</v>
      </c>
      <c r="P3065" s="144"/>
      <c r="Q3065" s="145"/>
    </row>
    <row r="3066" spans="1:17" x14ac:dyDescent="0.4">
      <c r="A3066" s="68">
        <v>3065</v>
      </c>
      <c r="B3066" s="68" t="s">
        <v>2295</v>
      </c>
      <c r="C3066" s="68" t="s">
        <v>2239</v>
      </c>
      <c r="D3066" s="68" t="s">
        <v>2105</v>
      </c>
      <c r="E3066" s="68" t="s">
        <v>1965</v>
      </c>
      <c r="F3066" s="68" t="s">
        <v>1966</v>
      </c>
      <c r="G3066" s="68" t="s">
        <v>2052</v>
      </c>
      <c r="H3066" s="68" t="s">
        <v>2053</v>
      </c>
      <c r="I3066" s="68">
        <v>10</v>
      </c>
      <c r="J3066" s="68" t="s">
        <v>2296</v>
      </c>
      <c r="K3066" s="68">
        <v>1.8</v>
      </c>
      <c r="L3066" s="68">
        <v>0.4</v>
      </c>
      <c r="M3066" s="68" t="s">
        <v>2002</v>
      </c>
      <c r="N3066" s="143">
        <f>IF(対応ガラス検索!$E$2="-","",IF(対応ガラス検索!$E$2&gt;=K3066,MAX($N$2:N3065)+1,""))</f>
        <v>3065</v>
      </c>
      <c r="O3066" s="143">
        <f>IF(対応ガラス検索!$E$2="-","",IF(L3066&lt;=0.65,MAX($O$2:O3065)+1,""))</f>
        <v>3065</v>
      </c>
      <c r="P3066" s="144"/>
      <c r="Q3066" s="145"/>
    </row>
    <row r="3067" spans="1:17" x14ac:dyDescent="0.4">
      <c r="A3067" s="68">
        <v>3066</v>
      </c>
      <c r="B3067" s="68" t="s">
        <v>2295</v>
      </c>
      <c r="C3067" s="68" t="s">
        <v>2239</v>
      </c>
      <c r="D3067" s="68" t="s">
        <v>2105</v>
      </c>
      <c r="E3067" s="68" t="s">
        <v>1965</v>
      </c>
      <c r="F3067" s="68" t="s">
        <v>1966</v>
      </c>
      <c r="G3067" s="68" t="s">
        <v>2052</v>
      </c>
      <c r="H3067" s="68" t="s">
        <v>2053</v>
      </c>
      <c r="I3067" s="68">
        <v>11</v>
      </c>
      <c r="J3067" s="68" t="s">
        <v>2296</v>
      </c>
      <c r="K3067" s="68">
        <v>1.7</v>
      </c>
      <c r="L3067" s="68">
        <v>0.4</v>
      </c>
      <c r="M3067" s="68" t="s">
        <v>2002</v>
      </c>
      <c r="N3067" s="143">
        <f>IF(対応ガラス検索!$E$2="-","",IF(対応ガラス検索!$E$2&gt;=K3067,MAX($N$2:N3066)+1,""))</f>
        <v>3066</v>
      </c>
      <c r="O3067" s="143">
        <f>IF(対応ガラス検索!$E$2="-","",IF(L3067&lt;=0.65,MAX($O$2:O3066)+1,""))</f>
        <v>3066</v>
      </c>
      <c r="P3067" s="144"/>
      <c r="Q3067" s="145"/>
    </row>
    <row r="3068" spans="1:17" x14ac:dyDescent="0.4">
      <c r="A3068" s="68">
        <v>3067</v>
      </c>
      <c r="B3068" s="68" t="s">
        <v>2295</v>
      </c>
      <c r="C3068" s="68" t="s">
        <v>2239</v>
      </c>
      <c r="D3068" s="68" t="s">
        <v>2105</v>
      </c>
      <c r="E3068" s="68" t="s">
        <v>1965</v>
      </c>
      <c r="F3068" s="68" t="s">
        <v>1966</v>
      </c>
      <c r="G3068" s="68" t="s">
        <v>2052</v>
      </c>
      <c r="H3068" s="68" t="s">
        <v>2053</v>
      </c>
      <c r="I3068" s="68">
        <v>12</v>
      </c>
      <c r="J3068" s="68" t="s">
        <v>2296</v>
      </c>
      <c r="K3068" s="68">
        <v>1.6</v>
      </c>
      <c r="L3068" s="68">
        <v>0.4</v>
      </c>
      <c r="M3068" s="68" t="s">
        <v>2002</v>
      </c>
      <c r="N3068" s="143">
        <f>IF(対応ガラス検索!$E$2="-","",IF(対応ガラス検索!$E$2&gt;=K3068,MAX($N$2:N3067)+1,""))</f>
        <v>3067</v>
      </c>
      <c r="O3068" s="143">
        <f>IF(対応ガラス検索!$E$2="-","",IF(L3068&lt;=0.65,MAX($O$2:O3067)+1,""))</f>
        <v>3067</v>
      </c>
      <c r="P3068" s="144"/>
      <c r="Q3068" s="145"/>
    </row>
    <row r="3069" spans="1:17" x14ac:dyDescent="0.4">
      <c r="A3069" s="68">
        <v>3068</v>
      </c>
      <c r="B3069" s="68" t="s">
        <v>2295</v>
      </c>
      <c r="C3069" s="68" t="s">
        <v>2239</v>
      </c>
      <c r="D3069" s="68" t="s">
        <v>2105</v>
      </c>
      <c r="E3069" s="68" t="s">
        <v>1965</v>
      </c>
      <c r="F3069" s="68" t="s">
        <v>1966</v>
      </c>
      <c r="G3069" s="68" t="s">
        <v>2052</v>
      </c>
      <c r="H3069" s="68" t="s">
        <v>2053</v>
      </c>
      <c r="I3069" s="68">
        <v>6</v>
      </c>
      <c r="J3069" s="68" t="s">
        <v>2267</v>
      </c>
      <c r="K3069" s="68">
        <v>2</v>
      </c>
      <c r="L3069" s="68">
        <v>0.4</v>
      </c>
      <c r="M3069" s="68" t="s">
        <v>2002</v>
      </c>
      <c r="N3069" s="143">
        <f>IF(対応ガラス検索!$E$2="-","",IF(対応ガラス検索!$E$2&gt;=K3069,MAX($N$2:N3068)+1,""))</f>
        <v>3068</v>
      </c>
      <c r="O3069" s="143">
        <f>IF(対応ガラス検索!$E$2="-","",IF(L3069&lt;=0.65,MAX($O$2:O3068)+1,""))</f>
        <v>3068</v>
      </c>
      <c r="P3069" s="144"/>
      <c r="Q3069" s="145"/>
    </row>
    <row r="3070" spans="1:17" x14ac:dyDescent="0.4">
      <c r="A3070" s="68">
        <v>3069</v>
      </c>
      <c r="B3070" s="68" t="s">
        <v>2295</v>
      </c>
      <c r="C3070" s="68" t="s">
        <v>2239</v>
      </c>
      <c r="D3070" s="68" t="s">
        <v>2105</v>
      </c>
      <c r="E3070" s="68" t="s">
        <v>1965</v>
      </c>
      <c r="F3070" s="68" t="s">
        <v>1966</v>
      </c>
      <c r="G3070" s="68" t="s">
        <v>2052</v>
      </c>
      <c r="H3070" s="68" t="s">
        <v>2053</v>
      </c>
      <c r="I3070" s="68">
        <v>7</v>
      </c>
      <c r="J3070" s="68" t="s">
        <v>2267</v>
      </c>
      <c r="K3070" s="68">
        <v>1.8</v>
      </c>
      <c r="L3070" s="68">
        <v>0.4</v>
      </c>
      <c r="M3070" s="68" t="s">
        <v>2002</v>
      </c>
      <c r="N3070" s="143">
        <f>IF(対応ガラス検索!$E$2="-","",IF(対応ガラス検索!$E$2&gt;=K3070,MAX($N$2:N3069)+1,""))</f>
        <v>3069</v>
      </c>
      <c r="O3070" s="143">
        <f>IF(対応ガラス検索!$E$2="-","",IF(L3070&lt;=0.65,MAX($O$2:O3069)+1,""))</f>
        <v>3069</v>
      </c>
      <c r="P3070" s="144"/>
      <c r="Q3070" s="145"/>
    </row>
    <row r="3071" spans="1:17" x14ac:dyDescent="0.4">
      <c r="A3071" s="68">
        <v>3070</v>
      </c>
      <c r="B3071" s="68" t="s">
        <v>2295</v>
      </c>
      <c r="C3071" s="68" t="s">
        <v>2239</v>
      </c>
      <c r="D3071" s="68" t="s">
        <v>2105</v>
      </c>
      <c r="E3071" s="68" t="s">
        <v>1965</v>
      </c>
      <c r="F3071" s="68" t="s">
        <v>1966</v>
      </c>
      <c r="G3071" s="68" t="s">
        <v>2052</v>
      </c>
      <c r="H3071" s="68" t="s">
        <v>2053</v>
      </c>
      <c r="I3071" s="68">
        <v>8</v>
      </c>
      <c r="J3071" s="68" t="s">
        <v>2267</v>
      </c>
      <c r="K3071" s="68">
        <v>1.7</v>
      </c>
      <c r="L3071" s="68">
        <v>0.4</v>
      </c>
      <c r="M3071" s="68" t="s">
        <v>2002</v>
      </c>
      <c r="N3071" s="143">
        <f>IF(対応ガラス検索!$E$2="-","",IF(対応ガラス検索!$E$2&gt;=K3071,MAX($N$2:N3070)+1,""))</f>
        <v>3070</v>
      </c>
      <c r="O3071" s="143">
        <f>IF(対応ガラス検索!$E$2="-","",IF(L3071&lt;=0.65,MAX($O$2:O3070)+1,""))</f>
        <v>3070</v>
      </c>
      <c r="P3071" s="144"/>
      <c r="Q3071" s="145"/>
    </row>
    <row r="3072" spans="1:17" x14ac:dyDescent="0.4">
      <c r="A3072" s="68">
        <v>3071</v>
      </c>
      <c r="B3072" s="68" t="s">
        <v>2295</v>
      </c>
      <c r="C3072" s="68" t="s">
        <v>2239</v>
      </c>
      <c r="D3072" s="68" t="s">
        <v>2105</v>
      </c>
      <c r="E3072" s="68" t="s">
        <v>1965</v>
      </c>
      <c r="F3072" s="68" t="s">
        <v>1966</v>
      </c>
      <c r="G3072" s="68" t="s">
        <v>2052</v>
      </c>
      <c r="H3072" s="68" t="s">
        <v>2053</v>
      </c>
      <c r="I3072" s="68">
        <v>9</v>
      </c>
      <c r="J3072" s="68" t="s">
        <v>2267</v>
      </c>
      <c r="K3072" s="68">
        <v>1.6</v>
      </c>
      <c r="L3072" s="68">
        <v>0.4</v>
      </c>
      <c r="M3072" s="68" t="s">
        <v>2002</v>
      </c>
      <c r="N3072" s="143">
        <f>IF(対応ガラス検索!$E$2="-","",IF(対応ガラス検索!$E$2&gt;=K3072,MAX($N$2:N3071)+1,""))</f>
        <v>3071</v>
      </c>
      <c r="O3072" s="143">
        <f>IF(対応ガラス検索!$E$2="-","",IF(L3072&lt;=0.65,MAX($O$2:O3071)+1,""))</f>
        <v>3071</v>
      </c>
      <c r="P3072" s="144"/>
      <c r="Q3072" s="145"/>
    </row>
    <row r="3073" spans="1:17" x14ac:dyDescent="0.4">
      <c r="A3073" s="68">
        <v>3072</v>
      </c>
      <c r="B3073" s="68" t="s">
        <v>2295</v>
      </c>
      <c r="C3073" s="68" t="s">
        <v>2239</v>
      </c>
      <c r="D3073" s="68" t="s">
        <v>2105</v>
      </c>
      <c r="E3073" s="68" t="s">
        <v>1965</v>
      </c>
      <c r="F3073" s="68" t="s">
        <v>1966</v>
      </c>
      <c r="G3073" s="68" t="s">
        <v>2052</v>
      </c>
      <c r="H3073" s="68" t="s">
        <v>2053</v>
      </c>
      <c r="I3073" s="68">
        <v>10</v>
      </c>
      <c r="J3073" s="68" t="s">
        <v>2267</v>
      </c>
      <c r="K3073" s="68">
        <v>1.5</v>
      </c>
      <c r="L3073" s="68">
        <v>0.4</v>
      </c>
      <c r="M3073" s="68" t="s">
        <v>2002</v>
      </c>
      <c r="N3073" s="143">
        <f>IF(対応ガラス検索!$E$2="-","",IF(対応ガラス検索!$E$2&gt;=K3073,MAX($N$2:N3072)+1,""))</f>
        <v>3072</v>
      </c>
      <c r="O3073" s="143">
        <f>IF(対応ガラス検索!$E$2="-","",IF(L3073&lt;=0.65,MAX($O$2:O3072)+1,""))</f>
        <v>3072</v>
      </c>
      <c r="P3073" s="144"/>
      <c r="Q3073" s="145"/>
    </row>
    <row r="3074" spans="1:17" x14ac:dyDescent="0.4">
      <c r="A3074" s="68">
        <v>3073</v>
      </c>
      <c r="B3074" s="68" t="s">
        <v>2295</v>
      </c>
      <c r="C3074" s="68" t="s">
        <v>2239</v>
      </c>
      <c r="D3074" s="68" t="s">
        <v>2105</v>
      </c>
      <c r="E3074" s="68" t="s">
        <v>1965</v>
      </c>
      <c r="F3074" s="68" t="s">
        <v>1966</v>
      </c>
      <c r="G3074" s="68" t="s">
        <v>2052</v>
      </c>
      <c r="H3074" s="68" t="s">
        <v>2053</v>
      </c>
      <c r="I3074" s="68">
        <v>11</v>
      </c>
      <c r="J3074" s="68" t="s">
        <v>2267</v>
      </c>
      <c r="K3074" s="68">
        <v>1.4</v>
      </c>
      <c r="L3074" s="68">
        <v>0.4</v>
      </c>
      <c r="M3074" s="68" t="s">
        <v>2002</v>
      </c>
      <c r="N3074" s="143">
        <f>IF(対応ガラス検索!$E$2="-","",IF(対応ガラス検索!$E$2&gt;=K3074,MAX($N$2:N3073)+1,""))</f>
        <v>3073</v>
      </c>
      <c r="O3074" s="143">
        <f>IF(対応ガラス検索!$E$2="-","",IF(L3074&lt;=0.65,MAX($O$2:O3073)+1,""))</f>
        <v>3073</v>
      </c>
      <c r="P3074" s="144"/>
      <c r="Q3074" s="145"/>
    </row>
    <row r="3075" spans="1:17" x14ac:dyDescent="0.4">
      <c r="A3075" s="68">
        <v>3074</v>
      </c>
      <c r="B3075" s="68" t="s">
        <v>2295</v>
      </c>
      <c r="C3075" s="68" t="s">
        <v>2239</v>
      </c>
      <c r="D3075" s="68" t="s">
        <v>2105</v>
      </c>
      <c r="E3075" s="68" t="s">
        <v>1965</v>
      </c>
      <c r="F3075" s="68" t="s">
        <v>1966</v>
      </c>
      <c r="G3075" s="68" t="s">
        <v>2052</v>
      </c>
      <c r="H3075" s="68" t="s">
        <v>2053</v>
      </c>
      <c r="I3075" s="68">
        <v>12</v>
      </c>
      <c r="J3075" s="68" t="s">
        <v>2267</v>
      </c>
      <c r="K3075" s="142">
        <v>1.3</v>
      </c>
      <c r="L3075" s="68">
        <v>0.4</v>
      </c>
      <c r="M3075" s="68" t="s">
        <v>2002</v>
      </c>
      <c r="N3075" s="143">
        <f>IF(対応ガラス検索!$E$2="-","",IF(対応ガラス検索!$E$2&gt;=K3075,MAX($N$2:N3074)+1,""))</f>
        <v>3074</v>
      </c>
      <c r="O3075" s="143">
        <f>IF(対応ガラス検索!$E$2="-","",IF(L3075&lt;=0.65,MAX($O$2:O3074)+1,""))</f>
        <v>3074</v>
      </c>
      <c r="P3075" s="144"/>
      <c r="Q3075" s="145"/>
    </row>
    <row r="3076" spans="1:17" x14ac:dyDescent="0.4">
      <c r="A3076" s="68">
        <v>3075</v>
      </c>
      <c r="B3076" s="68" t="s">
        <v>2295</v>
      </c>
      <c r="C3076" s="68" t="s">
        <v>2239</v>
      </c>
      <c r="D3076" s="68" t="s">
        <v>2084</v>
      </c>
      <c r="E3076" s="68" t="s">
        <v>1958</v>
      </c>
      <c r="F3076" s="68" t="s">
        <v>1959</v>
      </c>
      <c r="G3076" s="68" t="s">
        <v>2042</v>
      </c>
      <c r="H3076" s="68" t="s">
        <v>2043</v>
      </c>
      <c r="I3076" s="68">
        <v>6</v>
      </c>
      <c r="J3076" s="68" t="s">
        <v>2296</v>
      </c>
      <c r="K3076" s="142">
        <v>2.5</v>
      </c>
      <c r="L3076" s="68">
        <v>0.32</v>
      </c>
      <c r="M3076" s="68" t="s">
        <v>1960</v>
      </c>
      <c r="N3076" s="143">
        <f>IF(対応ガラス検索!$E$2="-","",IF(対応ガラス検索!$E$2&gt;=K3076,MAX($N$2:N3075)+1,""))</f>
        <v>3075</v>
      </c>
      <c r="O3076" s="143">
        <f>IF(対応ガラス検索!$E$2="-","",IF(L3076&lt;=0.65,MAX($O$2:O3075)+1,""))</f>
        <v>3075</v>
      </c>
      <c r="P3076" s="144"/>
      <c r="Q3076" s="145"/>
    </row>
    <row r="3077" spans="1:17" x14ac:dyDescent="0.4">
      <c r="A3077" s="68">
        <v>3076</v>
      </c>
      <c r="B3077" s="68" t="s">
        <v>2295</v>
      </c>
      <c r="C3077" s="68" t="s">
        <v>2239</v>
      </c>
      <c r="D3077" s="68" t="s">
        <v>2084</v>
      </c>
      <c r="E3077" s="68" t="s">
        <v>1958</v>
      </c>
      <c r="F3077" s="68" t="s">
        <v>1959</v>
      </c>
      <c r="G3077" s="68" t="s">
        <v>2042</v>
      </c>
      <c r="H3077" s="68" t="s">
        <v>2043</v>
      </c>
      <c r="I3077" s="68">
        <v>7</v>
      </c>
      <c r="J3077" s="68" t="s">
        <v>2296</v>
      </c>
      <c r="K3077" s="68">
        <v>2.2999999999999998</v>
      </c>
      <c r="L3077" s="68">
        <v>0.32</v>
      </c>
      <c r="M3077" s="68" t="s">
        <v>1960</v>
      </c>
      <c r="N3077" s="143">
        <f>IF(対応ガラス検索!$E$2="-","",IF(対応ガラス検索!$E$2&gt;=K3077,MAX($N$2:N3076)+1,""))</f>
        <v>3076</v>
      </c>
      <c r="O3077" s="143">
        <f>IF(対応ガラス検索!$E$2="-","",IF(L3077&lt;=0.65,MAX($O$2:O3076)+1,""))</f>
        <v>3076</v>
      </c>
      <c r="P3077" s="144"/>
      <c r="Q3077" s="145"/>
    </row>
    <row r="3078" spans="1:17" x14ac:dyDescent="0.4">
      <c r="A3078" s="68">
        <v>3077</v>
      </c>
      <c r="B3078" s="68" t="s">
        <v>2295</v>
      </c>
      <c r="C3078" s="68" t="s">
        <v>2239</v>
      </c>
      <c r="D3078" s="68" t="s">
        <v>2084</v>
      </c>
      <c r="E3078" s="68" t="s">
        <v>1958</v>
      </c>
      <c r="F3078" s="68" t="s">
        <v>1959</v>
      </c>
      <c r="G3078" s="68" t="s">
        <v>2042</v>
      </c>
      <c r="H3078" s="68" t="s">
        <v>2043</v>
      </c>
      <c r="I3078" s="68">
        <v>8</v>
      </c>
      <c r="J3078" s="68" t="s">
        <v>2296</v>
      </c>
      <c r="K3078" s="68">
        <v>2.1</v>
      </c>
      <c r="L3078" s="68">
        <v>0.32</v>
      </c>
      <c r="M3078" s="68" t="s">
        <v>1960</v>
      </c>
      <c r="N3078" s="143">
        <f>IF(対応ガラス検索!$E$2="-","",IF(対応ガラス検索!$E$2&gt;=K3078,MAX($N$2:N3077)+1,""))</f>
        <v>3077</v>
      </c>
      <c r="O3078" s="143">
        <f>IF(対応ガラス検索!$E$2="-","",IF(L3078&lt;=0.65,MAX($O$2:O3077)+1,""))</f>
        <v>3077</v>
      </c>
      <c r="P3078" s="144"/>
      <c r="Q3078" s="145"/>
    </row>
    <row r="3079" spans="1:17" x14ac:dyDescent="0.4">
      <c r="A3079" s="68">
        <v>3078</v>
      </c>
      <c r="B3079" s="68" t="s">
        <v>2295</v>
      </c>
      <c r="C3079" s="68" t="s">
        <v>2239</v>
      </c>
      <c r="D3079" s="68" t="s">
        <v>2084</v>
      </c>
      <c r="E3079" s="68" t="s">
        <v>1958</v>
      </c>
      <c r="F3079" s="68" t="s">
        <v>1959</v>
      </c>
      <c r="G3079" s="68" t="s">
        <v>2042</v>
      </c>
      <c r="H3079" s="68" t="s">
        <v>2043</v>
      </c>
      <c r="I3079" s="68">
        <v>9</v>
      </c>
      <c r="J3079" s="68" t="s">
        <v>2296</v>
      </c>
      <c r="K3079" s="68">
        <v>2</v>
      </c>
      <c r="L3079" s="68">
        <v>0.32</v>
      </c>
      <c r="M3079" s="68" t="s">
        <v>1960</v>
      </c>
      <c r="N3079" s="143">
        <f>IF(対応ガラス検索!$E$2="-","",IF(対応ガラス検索!$E$2&gt;=K3079,MAX($N$2:N3078)+1,""))</f>
        <v>3078</v>
      </c>
      <c r="O3079" s="143">
        <f>IF(対応ガラス検索!$E$2="-","",IF(L3079&lt;=0.65,MAX($O$2:O3078)+1,""))</f>
        <v>3078</v>
      </c>
      <c r="P3079" s="144"/>
      <c r="Q3079" s="145"/>
    </row>
    <row r="3080" spans="1:17" x14ac:dyDescent="0.4">
      <c r="A3080" s="68">
        <v>3079</v>
      </c>
      <c r="B3080" s="68" t="s">
        <v>2295</v>
      </c>
      <c r="C3080" s="68" t="s">
        <v>2239</v>
      </c>
      <c r="D3080" s="68" t="s">
        <v>2084</v>
      </c>
      <c r="E3080" s="68" t="s">
        <v>1958</v>
      </c>
      <c r="F3080" s="68" t="s">
        <v>1959</v>
      </c>
      <c r="G3080" s="68" t="s">
        <v>2042</v>
      </c>
      <c r="H3080" s="68" t="s">
        <v>2043</v>
      </c>
      <c r="I3080" s="68">
        <v>10</v>
      </c>
      <c r="J3080" s="68" t="s">
        <v>2296</v>
      </c>
      <c r="K3080" s="68">
        <v>1.8</v>
      </c>
      <c r="L3080" s="68">
        <v>0.32</v>
      </c>
      <c r="M3080" s="68" t="s">
        <v>1960</v>
      </c>
      <c r="N3080" s="143">
        <f>IF(対応ガラス検索!$E$2="-","",IF(対応ガラス検索!$E$2&gt;=K3080,MAX($N$2:N3079)+1,""))</f>
        <v>3079</v>
      </c>
      <c r="O3080" s="143">
        <f>IF(対応ガラス検索!$E$2="-","",IF(L3080&lt;=0.65,MAX($O$2:O3079)+1,""))</f>
        <v>3079</v>
      </c>
      <c r="P3080" s="144"/>
      <c r="Q3080" s="145"/>
    </row>
    <row r="3081" spans="1:17" x14ac:dyDescent="0.4">
      <c r="A3081" s="68">
        <v>3080</v>
      </c>
      <c r="B3081" s="68" t="s">
        <v>2295</v>
      </c>
      <c r="C3081" s="68" t="s">
        <v>2239</v>
      </c>
      <c r="D3081" s="68" t="s">
        <v>2084</v>
      </c>
      <c r="E3081" s="68" t="s">
        <v>1958</v>
      </c>
      <c r="F3081" s="68" t="s">
        <v>1959</v>
      </c>
      <c r="G3081" s="68" t="s">
        <v>2042</v>
      </c>
      <c r="H3081" s="68" t="s">
        <v>2043</v>
      </c>
      <c r="I3081" s="68">
        <v>11</v>
      </c>
      <c r="J3081" s="68" t="s">
        <v>2296</v>
      </c>
      <c r="K3081" s="68">
        <v>1.7</v>
      </c>
      <c r="L3081" s="68">
        <v>0.32</v>
      </c>
      <c r="M3081" s="68" t="s">
        <v>1960</v>
      </c>
      <c r="N3081" s="143">
        <f>IF(対応ガラス検索!$E$2="-","",IF(対応ガラス検索!$E$2&gt;=K3081,MAX($N$2:N3080)+1,""))</f>
        <v>3080</v>
      </c>
      <c r="O3081" s="143">
        <f>IF(対応ガラス検索!$E$2="-","",IF(L3081&lt;=0.65,MAX($O$2:O3080)+1,""))</f>
        <v>3080</v>
      </c>
      <c r="P3081" s="144"/>
      <c r="Q3081" s="145"/>
    </row>
    <row r="3082" spans="1:17" x14ac:dyDescent="0.4">
      <c r="A3082" s="68">
        <v>3081</v>
      </c>
      <c r="B3082" s="68" t="s">
        <v>2295</v>
      </c>
      <c r="C3082" s="68" t="s">
        <v>2239</v>
      </c>
      <c r="D3082" s="68" t="s">
        <v>2084</v>
      </c>
      <c r="E3082" s="68" t="s">
        <v>1958</v>
      </c>
      <c r="F3082" s="68" t="s">
        <v>1959</v>
      </c>
      <c r="G3082" s="68" t="s">
        <v>2042</v>
      </c>
      <c r="H3082" s="68" t="s">
        <v>2043</v>
      </c>
      <c r="I3082" s="68">
        <v>12</v>
      </c>
      <c r="J3082" s="68" t="s">
        <v>2296</v>
      </c>
      <c r="K3082" s="68">
        <v>1.6</v>
      </c>
      <c r="L3082" s="68">
        <v>0.32</v>
      </c>
      <c r="M3082" s="68" t="s">
        <v>1960</v>
      </c>
      <c r="N3082" s="143">
        <f>IF(対応ガラス検索!$E$2="-","",IF(対応ガラス検索!$E$2&gt;=K3082,MAX($N$2:N3081)+1,""))</f>
        <v>3081</v>
      </c>
      <c r="O3082" s="143">
        <f>IF(対応ガラス検索!$E$2="-","",IF(L3082&lt;=0.65,MAX($O$2:O3081)+1,""))</f>
        <v>3081</v>
      </c>
      <c r="P3082" s="144"/>
      <c r="Q3082" s="145"/>
    </row>
    <row r="3083" spans="1:17" x14ac:dyDescent="0.4">
      <c r="A3083" s="68">
        <v>3082</v>
      </c>
      <c r="B3083" s="68" t="s">
        <v>2295</v>
      </c>
      <c r="C3083" s="68" t="s">
        <v>2239</v>
      </c>
      <c r="D3083" s="68" t="s">
        <v>2084</v>
      </c>
      <c r="E3083" s="68" t="s">
        <v>1958</v>
      </c>
      <c r="F3083" s="68" t="s">
        <v>1959</v>
      </c>
      <c r="G3083" s="68" t="s">
        <v>2042</v>
      </c>
      <c r="H3083" s="68" t="s">
        <v>2043</v>
      </c>
      <c r="I3083" s="68">
        <v>13</v>
      </c>
      <c r="J3083" s="68" t="s">
        <v>2296</v>
      </c>
      <c r="K3083" s="68">
        <v>1.6</v>
      </c>
      <c r="L3083" s="68">
        <v>0.32</v>
      </c>
      <c r="M3083" s="68" t="s">
        <v>1960</v>
      </c>
      <c r="N3083" s="143">
        <f>IF(対応ガラス検索!$E$2="-","",IF(対応ガラス検索!$E$2&gt;=K3083,MAX($N$2:N3082)+1,""))</f>
        <v>3082</v>
      </c>
      <c r="O3083" s="143">
        <f>IF(対応ガラス検索!$E$2="-","",IF(L3083&lt;=0.65,MAX($O$2:O3082)+1,""))</f>
        <v>3082</v>
      </c>
      <c r="P3083" s="144"/>
      <c r="Q3083" s="145"/>
    </row>
    <row r="3084" spans="1:17" x14ac:dyDescent="0.4">
      <c r="A3084" s="68">
        <v>3083</v>
      </c>
      <c r="B3084" s="68" t="s">
        <v>2295</v>
      </c>
      <c r="C3084" s="68" t="s">
        <v>2239</v>
      </c>
      <c r="D3084" s="68" t="s">
        <v>2084</v>
      </c>
      <c r="E3084" s="68" t="s">
        <v>1958</v>
      </c>
      <c r="F3084" s="68" t="s">
        <v>1959</v>
      </c>
      <c r="G3084" s="68" t="s">
        <v>2042</v>
      </c>
      <c r="H3084" s="68" t="s">
        <v>2043</v>
      </c>
      <c r="I3084" s="68">
        <v>6</v>
      </c>
      <c r="J3084" s="68" t="s">
        <v>2267</v>
      </c>
      <c r="K3084" s="68">
        <v>2</v>
      </c>
      <c r="L3084" s="68">
        <v>0.32</v>
      </c>
      <c r="M3084" s="68" t="s">
        <v>1960</v>
      </c>
      <c r="N3084" s="143">
        <f>IF(対応ガラス検索!$E$2="-","",IF(対応ガラス検索!$E$2&gt;=K3084,MAX($N$2:N3083)+1,""))</f>
        <v>3083</v>
      </c>
      <c r="O3084" s="143">
        <f>IF(対応ガラス検索!$E$2="-","",IF(L3084&lt;=0.65,MAX($O$2:O3083)+1,""))</f>
        <v>3083</v>
      </c>
      <c r="P3084" s="144"/>
      <c r="Q3084" s="145"/>
    </row>
    <row r="3085" spans="1:17" x14ac:dyDescent="0.4">
      <c r="A3085" s="68">
        <v>3084</v>
      </c>
      <c r="B3085" s="68" t="s">
        <v>2295</v>
      </c>
      <c r="C3085" s="68" t="s">
        <v>2239</v>
      </c>
      <c r="D3085" s="68" t="s">
        <v>2084</v>
      </c>
      <c r="E3085" s="68" t="s">
        <v>1958</v>
      </c>
      <c r="F3085" s="68" t="s">
        <v>1959</v>
      </c>
      <c r="G3085" s="68" t="s">
        <v>2042</v>
      </c>
      <c r="H3085" s="68" t="s">
        <v>2043</v>
      </c>
      <c r="I3085" s="68">
        <v>7</v>
      </c>
      <c r="J3085" s="68" t="s">
        <v>2267</v>
      </c>
      <c r="K3085" s="68">
        <v>1.8</v>
      </c>
      <c r="L3085" s="68">
        <v>0.32</v>
      </c>
      <c r="M3085" s="68" t="s">
        <v>1960</v>
      </c>
      <c r="N3085" s="143">
        <f>IF(対応ガラス検索!$E$2="-","",IF(対応ガラス検索!$E$2&gt;=K3085,MAX($N$2:N3084)+1,""))</f>
        <v>3084</v>
      </c>
      <c r="O3085" s="143">
        <f>IF(対応ガラス検索!$E$2="-","",IF(L3085&lt;=0.65,MAX($O$2:O3084)+1,""))</f>
        <v>3084</v>
      </c>
      <c r="P3085" s="144"/>
      <c r="Q3085" s="145"/>
    </row>
    <row r="3086" spans="1:17" x14ac:dyDescent="0.4">
      <c r="A3086" s="68">
        <v>3085</v>
      </c>
      <c r="B3086" s="68" t="s">
        <v>2295</v>
      </c>
      <c r="C3086" s="68" t="s">
        <v>2239</v>
      </c>
      <c r="D3086" s="68" t="s">
        <v>2084</v>
      </c>
      <c r="E3086" s="68" t="s">
        <v>1958</v>
      </c>
      <c r="F3086" s="68" t="s">
        <v>1959</v>
      </c>
      <c r="G3086" s="68" t="s">
        <v>2042</v>
      </c>
      <c r="H3086" s="68" t="s">
        <v>2043</v>
      </c>
      <c r="I3086" s="68">
        <v>8</v>
      </c>
      <c r="J3086" s="68" t="s">
        <v>2267</v>
      </c>
      <c r="K3086" s="68">
        <v>1.7</v>
      </c>
      <c r="L3086" s="68">
        <v>0.32</v>
      </c>
      <c r="M3086" s="68" t="s">
        <v>1960</v>
      </c>
      <c r="N3086" s="143">
        <f>IF(対応ガラス検索!$E$2="-","",IF(対応ガラス検索!$E$2&gt;=K3086,MAX($N$2:N3085)+1,""))</f>
        <v>3085</v>
      </c>
      <c r="O3086" s="143">
        <f>IF(対応ガラス検索!$E$2="-","",IF(L3086&lt;=0.65,MAX($O$2:O3085)+1,""))</f>
        <v>3085</v>
      </c>
      <c r="P3086" s="144"/>
      <c r="Q3086" s="145"/>
    </row>
    <row r="3087" spans="1:17" x14ac:dyDescent="0.4">
      <c r="A3087" s="68">
        <v>3086</v>
      </c>
      <c r="B3087" s="68" t="s">
        <v>2295</v>
      </c>
      <c r="C3087" s="68" t="s">
        <v>2239</v>
      </c>
      <c r="D3087" s="68" t="s">
        <v>2084</v>
      </c>
      <c r="E3087" s="68" t="s">
        <v>1958</v>
      </c>
      <c r="F3087" s="68" t="s">
        <v>1959</v>
      </c>
      <c r="G3087" s="68" t="s">
        <v>2042</v>
      </c>
      <c r="H3087" s="68" t="s">
        <v>2043</v>
      </c>
      <c r="I3087" s="68">
        <v>9</v>
      </c>
      <c r="J3087" s="68" t="s">
        <v>2267</v>
      </c>
      <c r="K3087" s="68">
        <v>1.6</v>
      </c>
      <c r="L3087" s="68">
        <v>0.32</v>
      </c>
      <c r="M3087" s="68" t="s">
        <v>1960</v>
      </c>
      <c r="N3087" s="143">
        <f>IF(対応ガラス検索!$E$2="-","",IF(対応ガラス検索!$E$2&gt;=K3087,MAX($N$2:N3086)+1,""))</f>
        <v>3086</v>
      </c>
      <c r="O3087" s="143">
        <f>IF(対応ガラス検索!$E$2="-","",IF(L3087&lt;=0.65,MAX($O$2:O3086)+1,""))</f>
        <v>3086</v>
      </c>
      <c r="P3087" s="144"/>
      <c r="Q3087" s="145"/>
    </row>
    <row r="3088" spans="1:17" x14ac:dyDescent="0.4">
      <c r="A3088" s="68">
        <v>3087</v>
      </c>
      <c r="B3088" s="68" t="s">
        <v>2295</v>
      </c>
      <c r="C3088" s="68" t="s">
        <v>2239</v>
      </c>
      <c r="D3088" s="68" t="s">
        <v>2084</v>
      </c>
      <c r="E3088" s="68" t="s">
        <v>1958</v>
      </c>
      <c r="F3088" s="68" t="s">
        <v>1959</v>
      </c>
      <c r="G3088" s="68" t="s">
        <v>2042</v>
      </c>
      <c r="H3088" s="68" t="s">
        <v>2043</v>
      </c>
      <c r="I3088" s="68">
        <v>10</v>
      </c>
      <c r="J3088" s="68" t="s">
        <v>2267</v>
      </c>
      <c r="K3088" s="142">
        <v>1.5</v>
      </c>
      <c r="L3088" s="68">
        <v>0.32</v>
      </c>
      <c r="M3088" s="68" t="s">
        <v>1960</v>
      </c>
      <c r="N3088" s="143">
        <f>IF(対応ガラス検索!$E$2="-","",IF(対応ガラス検索!$E$2&gt;=K3088,MAX($N$2:N3087)+1,""))</f>
        <v>3087</v>
      </c>
      <c r="O3088" s="143">
        <f>IF(対応ガラス検索!$E$2="-","",IF(L3088&lt;=0.65,MAX($O$2:O3087)+1,""))</f>
        <v>3087</v>
      </c>
      <c r="P3088" s="144"/>
      <c r="Q3088" s="145"/>
    </row>
    <row r="3089" spans="1:17" x14ac:dyDescent="0.4">
      <c r="A3089" s="68">
        <v>3088</v>
      </c>
      <c r="B3089" s="68" t="s">
        <v>2295</v>
      </c>
      <c r="C3089" s="68" t="s">
        <v>2239</v>
      </c>
      <c r="D3089" s="68" t="s">
        <v>2084</v>
      </c>
      <c r="E3089" s="68" t="s">
        <v>1958</v>
      </c>
      <c r="F3089" s="68" t="s">
        <v>1959</v>
      </c>
      <c r="G3089" s="68" t="s">
        <v>2042</v>
      </c>
      <c r="H3089" s="68" t="s">
        <v>2043</v>
      </c>
      <c r="I3089" s="68">
        <v>11</v>
      </c>
      <c r="J3089" s="68" t="s">
        <v>2267</v>
      </c>
      <c r="K3089" s="142">
        <v>1.4</v>
      </c>
      <c r="L3089" s="68">
        <v>0.32</v>
      </c>
      <c r="M3089" s="68" t="s">
        <v>1960</v>
      </c>
      <c r="N3089" s="143">
        <f>IF(対応ガラス検索!$E$2="-","",IF(対応ガラス検索!$E$2&gt;=K3089,MAX($N$2:N3088)+1,""))</f>
        <v>3088</v>
      </c>
      <c r="O3089" s="143">
        <f>IF(対応ガラス検索!$E$2="-","",IF(L3089&lt;=0.65,MAX($O$2:O3088)+1,""))</f>
        <v>3088</v>
      </c>
      <c r="P3089" s="144"/>
      <c r="Q3089" s="145"/>
    </row>
    <row r="3090" spans="1:17" x14ac:dyDescent="0.4">
      <c r="A3090" s="68">
        <v>3089</v>
      </c>
      <c r="B3090" s="68" t="s">
        <v>2295</v>
      </c>
      <c r="C3090" s="68" t="s">
        <v>2239</v>
      </c>
      <c r="D3090" s="68" t="s">
        <v>2084</v>
      </c>
      <c r="E3090" s="68" t="s">
        <v>1958</v>
      </c>
      <c r="F3090" s="68" t="s">
        <v>1959</v>
      </c>
      <c r="G3090" s="68" t="s">
        <v>2042</v>
      </c>
      <c r="H3090" s="68" t="s">
        <v>2043</v>
      </c>
      <c r="I3090" s="68">
        <v>12</v>
      </c>
      <c r="J3090" s="68" t="s">
        <v>2267</v>
      </c>
      <c r="K3090" s="68">
        <v>1.3</v>
      </c>
      <c r="L3090" s="68">
        <v>0.32</v>
      </c>
      <c r="M3090" s="68" t="s">
        <v>1960</v>
      </c>
      <c r="N3090" s="143">
        <f>IF(対応ガラス検索!$E$2="-","",IF(対応ガラス検索!$E$2&gt;=K3090,MAX($N$2:N3089)+1,""))</f>
        <v>3089</v>
      </c>
      <c r="O3090" s="143">
        <f>IF(対応ガラス検索!$E$2="-","",IF(L3090&lt;=0.65,MAX($O$2:O3089)+1,""))</f>
        <v>3089</v>
      </c>
      <c r="P3090" s="144"/>
      <c r="Q3090" s="145"/>
    </row>
    <row r="3091" spans="1:17" x14ac:dyDescent="0.4">
      <c r="A3091" s="68">
        <v>3090</v>
      </c>
      <c r="B3091" s="68" t="s">
        <v>2295</v>
      </c>
      <c r="C3091" s="68" t="s">
        <v>2239</v>
      </c>
      <c r="D3091" s="68" t="s">
        <v>2084</v>
      </c>
      <c r="E3091" s="68" t="s">
        <v>1958</v>
      </c>
      <c r="F3091" s="68" t="s">
        <v>1959</v>
      </c>
      <c r="G3091" s="68" t="s">
        <v>2042</v>
      </c>
      <c r="H3091" s="68" t="s">
        <v>2043</v>
      </c>
      <c r="I3091" s="68">
        <v>13</v>
      </c>
      <c r="J3091" s="68" t="s">
        <v>2267</v>
      </c>
      <c r="K3091" s="68">
        <v>1.2</v>
      </c>
      <c r="L3091" s="68">
        <v>0.32</v>
      </c>
      <c r="M3091" s="68" t="s">
        <v>1960</v>
      </c>
      <c r="N3091" s="143">
        <f>IF(対応ガラス検索!$E$2="-","",IF(対応ガラス検索!$E$2&gt;=K3091,MAX($N$2:N3090)+1,""))</f>
        <v>3090</v>
      </c>
      <c r="O3091" s="143">
        <f>IF(対応ガラス検索!$E$2="-","",IF(L3091&lt;=0.65,MAX($O$2:O3090)+1,""))</f>
        <v>3090</v>
      </c>
      <c r="P3091" s="144"/>
      <c r="Q3091" s="145"/>
    </row>
    <row r="3092" spans="1:17" x14ac:dyDescent="0.4">
      <c r="A3092" s="68">
        <v>3091</v>
      </c>
      <c r="B3092" s="68" t="s">
        <v>2295</v>
      </c>
      <c r="C3092" s="68" t="s">
        <v>2239</v>
      </c>
      <c r="D3092" s="68" t="s">
        <v>2090</v>
      </c>
      <c r="E3092" s="68" t="s">
        <v>1962</v>
      </c>
      <c r="F3092" s="68" t="s">
        <v>1963</v>
      </c>
      <c r="G3092" s="68" t="s">
        <v>2042</v>
      </c>
      <c r="H3092" s="68" t="s">
        <v>2043</v>
      </c>
      <c r="I3092" s="68">
        <v>6</v>
      </c>
      <c r="J3092" s="68" t="s">
        <v>2296</v>
      </c>
      <c r="K3092" s="68">
        <v>2.5</v>
      </c>
      <c r="L3092" s="68">
        <v>0.32</v>
      </c>
      <c r="M3092" s="68" t="s">
        <v>1960</v>
      </c>
      <c r="N3092" s="143">
        <f>IF(対応ガラス検索!$E$2="-","",IF(対応ガラス検索!$E$2&gt;=K3092,MAX($N$2:N3091)+1,""))</f>
        <v>3091</v>
      </c>
      <c r="O3092" s="143">
        <f>IF(対応ガラス検索!$E$2="-","",IF(L3092&lt;=0.65,MAX($O$2:O3091)+1,""))</f>
        <v>3091</v>
      </c>
      <c r="P3092" s="144"/>
      <c r="Q3092" s="145"/>
    </row>
    <row r="3093" spans="1:17" x14ac:dyDescent="0.4">
      <c r="A3093" s="68">
        <v>3092</v>
      </c>
      <c r="B3093" s="68" t="s">
        <v>2295</v>
      </c>
      <c r="C3093" s="68" t="s">
        <v>2239</v>
      </c>
      <c r="D3093" s="68" t="s">
        <v>2090</v>
      </c>
      <c r="E3093" s="68" t="s">
        <v>1962</v>
      </c>
      <c r="F3093" s="68" t="s">
        <v>1963</v>
      </c>
      <c r="G3093" s="68" t="s">
        <v>2042</v>
      </c>
      <c r="H3093" s="68" t="s">
        <v>2043</v>
      </c>
      <c r="I3093" s="68">
        <v>7</v>
      </c>
      <c r="J3093" s="68" t="s">
        <v>2296</v>
      </c>
      <c r="K3093" s="68">
        <v>2.2999999999999998</v>
      </c>
      <c r="L3093" s="68">
        <v>0.32</v>
      </c>
      <c r="M3093" s="68" t="s">
        <v>1960</v>
      </c>
      <c r="N3093" s="143">
        <f>IF(対応ガラス検索!$E$2="-","",IF(対応ガラス検索!$E$2&gt;=K3093,MAX($N$2:N3092)+1,""))</f>
        <v>3092</v>
      </c>
      <c r="O3093" s="143">
        <f>IF(対応ガラス検索!$E$2="-","",IF(L3093&lt;=0.65,MAX($O$2:O3092)+1,""))</f>
        <v>3092</v>
      </c>
      <c r="P3093" s="144"/>
      <c r="Q3093" s="145"/>
    </row>
    <row r="3094" spans="1:17" x14ac:dyDescent="0.4">
      <c r="A3094" s="68">
        <v>3093</v>
      </c>
      <c r="B3094" s="68" t="s">
        <v>2295</v>
      </c>
      <c r="C3094" s="68" t="s">
        <v>2239</v>
      </c>
      <c r="D3094" s="68" t="s">
        <v>2090</v>
      </c>
      <c r="E3094" s="68" t="s">
        <v>1962</v>
      </c>
      <c r="F3094" s="68" t="s">
        <v>1963</v>
      </c>
      <c r="G3094" s="68" t="s">
        <v>2042</v>
      </c>
      <c r="H3094" s="68" t="s">
        <v>2043</v>
      </c>
      <c r="I3094" s="68">
        <v>8</v>
      </c>
      <c r="J3094" s="68" t="s">
        <v>2296</v>
      </c>
      <c r="K3094" s="68">
        <v>2.1</v>
      </c>
      <c r="L3094" s="68">
        <v>0.32</v>
      </c>
      <c r="M3094" s="68" t="s">
        <v>1960</v>
      </c>
      <c r="N3094" s="143">
        <f>IF(対応ガラス検索!$E$2="-","",IF(対応ガラス検索!$E$2&gt;=K3094,MAX($N$2:N3093)+1,""))</f>
        <v>3093</v>
      </c>
      <c r="O3094" s="143">
        <f>IF(対応ガラス検索!$E$2="-","",IF(L3094&lt;=0.65,MAX($O$2:O3093)+1,""))</f>
        <v>3093</v>
      </c>
      <c r="P3094" s="144"/>
      <c r="Q3094" s="145"/>
    </row>
    <row r="3095" spans="1:17" x14ac:dyDescent="0.4">
      <c r="A3095" s="68">
        <v>3094</v>
      </c>
      <c r="B3095" s="68" t="s">
        <v>2295</v>
      </c>
      <c r="C3095" s="68" t="s">
        <v>2239</v>
      </c>
      <c r="D3095" s="68" t="s">
        <v>2090</v>
      </c>
      <c r="E3095" s="68" t="s">
        <v>1962</v>
      </c>
      <c r="F3095" s="68" t="s">
        <v>1963</v>
      </c>
      <c r="G3095" s="68" t="s">
        <v>2042</v>
      </c>
      <c r="H3095" s="68" t="s">
        <v>2043</v>
      </c>
      <c r="I3095" s="68">
        <v>9</v>
      </c>
      <c r="J3095" s="68" t="s">
        <v>2296</v>
      </c>
      <c r="K3095" s="68">
        <v>2</v>
      </c>
      <c r="L3095" s="68">
        <v>0.32</v>
      </c>
      <c r="M3095" s="68" t="s">
        <v>1960</v>
      </c>
      <c r="N3095" s="143">
        <f>IF(対応ガラス検索!$E$2="-","",IF(対応ガラス検索!$E$2&gt;=K3095,MAX($N$2:N3094)+1,""))</f>
        <v>3094</v>
      </c>
      <c r="O3095" s="143">
        <f>IF(対応ガラス検索!$E$2="-","",IF(L3095&lt;=0.65,MAX($O$2:O3094)+1,""))</f>
        <v>3094</v>
      </c>
      <c r="P3095" s="144"/>
      <c r="Q3095" s="145"/>
    </row>
    <row r="3096" spans="1:17" x14ac:dyDescent="0.4">
      <c r="A3096" s="68">
        <v>3095</v>
      </c>
      <c r="B3096" s="68" t="s">
        <v>2295</v>
      </c>
      <c r="C3096" s="68" t="s">
        <v>2239</v>
      </c>
      <c r="D3096" s="68" t="s">
        <v>2090</v>
      </c>
      <c r="E3096" s="68" t="s">
        <v>1962</v>
      </c>
      <c r="F3096" s="68" t="s">
        <v>1963</v>
      </c>
      <c r="G3096" s="68" t="s">
        <v>2042</v>
      </c>
      <c r="H3096" s="68" t="s">
        <v>2043</v>
      </c>
      <c r="I3096" s="68">
        <v>10</v>
      </c>
      <c r="J3096" s="68" t="s">
        <v>2296</v>
      </c>
      <c r="K3096" s="68">
        <v>1.8</v>
      </c>
      <c r="L3096" s="68">
        <v>0.32</v>
      </c>
      <c r="M3096" s="68" t="s">
        <v>1960</v>
      </c>
      <c r="N3096" s="143">
        <f>IF(対応ガラス検索!$E$2="-","",IF(対応ガラス検索!$E$2&gt;=K3096,MAX($N$2:N3095)+1,""))</f>
        <v>3095</v>
      </c>
      <c r="O3096" s="143">
        <f>IF(対応ガラス検索!$E$2="-","",IF(L3096&lt;=0.65,MAX($O$2:O3095)+1,""))</f>
        <v>3095</v>
      </c>
      <c r="P3096" s="144"/>
      <c r="Q3096" s="145"/>
    </row>
    <row r="3097" spans="1:17" x14ac:dyDescent="0.4">
      <c r="A3097" s="68">
        <v>3096</v>
      </c>
      <c r="B3097" s="68" t="s">
        <v>2295</v>
      </c>
      <c r="C3097" s="68" t="s">
        <v>2239</v>
      </c>
      <c r="D3097" s="68" t="s">
        <v>2090</v>
      </c>
      <c r="E3097" s="68" t="s">
        <v>1962</v>
      </c>
      <c r="F3097" s="68" t="s">
        <v>1963</v>
      </c>
      <c r="G3097" s="68" t="s">
        <v>2042</v>
      </c>
      <c r="H3097" s="68" t="s">
        <v>2043</v>
      </c>
      <c r="I3097" s="68">
        <v>11</v>
      </c>
      <c r="J3097" s="68" t="s">
        <v>2296</v>
      </c>
      <c r="K3097" s="68">
        <v>1.7</v>
      </c>
      <c r="L3097" s="68">
        <v>0.32</v>
      </c>
      <c r="M3097" s="68" t="s">
        <v>1960</v>
      </c>
      <c r="N3097" s="143">
        <f>IF(対応ガラス検索!$E$2="-","",IF(対応ガラス検索!$E$2&gt;=K3097,MAX($N$2:N3096)+1,""))</f>
        <v>3096</v>
      </c>
      <c r="O3097" s="143">
        <f>IF(対応ガラス検索!$E$2="-","",IF(L3097&lt;=0.65,MAX($O$2:O3096)+1,""))</f>
        <v>3096</v>
      </c>
      <c r="P3097" s="144"/>
      <c r="Q3097" s="145"/>
    </row>
    <row r="3098" spans="1:17" x14ac:dyDescent="0.4">
      <c r="A3098" s="68">
        <v>3097</v>
      </c>
      <c r="B3098" s="68" t="s">
        <v>2295</v>
      </c>
      <c r="C3098" s="68" t="s">
        <v>2239</v>
      </c>
      <c r="D3098" s="68" t="s">
        <v>2090</v>
      </c>
      <c r="E3098" s="68" t="s">
        <v>1962</v>
      </c>
      <c r="F3098" s="68" t="s">
        <v>1963</v>
      </c>
      <c r="G3098" s="68" t="s">
        <v>2042</v>
      </c>
      <c r="H3098" s="68" t="s">
        <v>2043</v>
      </c>
      <c r="I3098" s="68">
        <v>12</v>
      </c>
      <c r="J3098" s="68" t="s">
        <v>2296</v>
      </c>
      <c r="K3098" s="68">
        <v>1.6</v>
      </c>
      <c r="L3098" s="68">
        <v>0.32</v>
      </c>
      <c r="M3098" s="68" t="s">
        <v>1960</v>
      </c>
      <c r="N3098" s="143">
        <f>IF(対応ガラス検索!$E$2="-","",IF(対応ガラス検索!$E$2&gt;=K3098,MAX($N$2:N3097)+1,""))</f>
        <v>3097</v>
      </c>
      <c r="O3098" s="143">
        <f>IF(対応ガラス検索!$E$2="-","",IF(L3098&lt;=0.65,MAX($O$2:O3097)+1,""))</f>
        <v>3097</v>
      </c>
      <c r="P3098" s="144"/>
      <c r="Q3098" s="145"/>
    </row>
    <row r="3099" spans="1:17" x14ac:dyDescent="0.4">
      <c r="A3099" s="68">
        <v>3098</v>
      </c>
      <c r="B3099" s="68" t="s">
        <v>2295</v>
      </c>
      <c r="C3099" s="68" t="s">
        <v>2239</v>
      </c>
      <c r="D3099" s="68" t="s">
        <v>2090</v>
      </c>
      <c r="E3099" s="68" t="s">
        <v>1962</v>
      </c>
      <c r="F3099" s="68" t="s">
        <v>1963</v>
      </c>
      <c r="G3099" s="68" t="s">
        <v>2042</v>
      </c>
      <c r="H3099" s="68" t="s">
        <v>2043</v>
      </c>
      <c r="I3099" s="68">
        <v>13</v>
      </c>
      <c r="J3099" s="68" t="s">
        <v>2296</v>
      </c>
      <c r="K3099" s="68">
        <v>1.5</v>
      </c>
      <c r="L3099" s="68">
        <v>0.32</v>
      </c>
      <c r="M3099" s="68" t="s">
        <v>1960</v>
      </c>
      <c r="N3099" s="143">
        <f>IF(対応ガラス検索!$E$2="-","",IF(対応ガラス検索!$E$2&gt;=K3099,MAX($N$2:N3098)+1,""))</f>
        <v>3098</v>
      </c>
      <c r="O3099" s="143">
        <f>IF(対応ガラス検索!$E$2="-","",IF(L3099&lt;=0.65,MAX($O$2:O3098)+1,""))</f>
        <v>3098</v>
      </c>
      <c r="P3099" s="144"/>
      <c r="Q3099" s="145"/>
    </row>
    <row r="3100" spans="1:17" x14ac:dyDescent="0.4">
      <c r="A3100" s="68">
        <v>3099</v>
      </c>
      <c r="B3100" s="68" t="s">
        <v>2295</v>
      </c>
      <c r="C3100" s="68" t="s">
        <v>2239</v>
      </c>
      <c r="D3100" s="68" t="s">
        <v>2090</v>
      </c>
      <c r="E3100" s="68" t="s">
        <v>1962</v>
      </c>
      <c r="F3100" s="68" t="s">
        <v>1963</v>
      </c>
      <c r="G3100" s="68" t="s">
        <v>2042</v>
      </c>
      <c r="H3100" s="68" t="s">
        <v>2043</v>
      </c>
      <c r="I3100" s="68">
        <v>6</v>
      </c>
      <c r="J3100" s="68" t="s">
        <v>2267</v>
      </c>
      <c r="K3100" s="68">
        <v>2</v>
      </c>
      <c r="L3100" s="68">
        <v>0.32</v>
      </c>
      <c r="M3100" s="68" t="s">
        <v>1960</v>
      </c>
      <c r="N3100" s="143">
        <f>IF(対応ガラス検索!$E$2="-","",IF(対応ガラス検索!$E$2&gt;=K3100,MAX($N$2:N3099)+1,""))</f>
        <v>3099</v>
      </c>
      <c r="O3100" s="143">
        <f>IF(対応ガラス検索!$E$2="-","",IF(L3100&lt;=0.65,MAX($O$2:O3099)+1,""))</f>
        <v>3099</v>
      </c>
      <c r="P3100" s="144"/>
      <c r="Q3100" s="145"/>
    </row>
    <row r="3101" spans="1:17" x14ac:dyDescent="0.4">
      <c r="A3101" s="68">
        <v>3100</v>
      </c>
      <c r="B3101" s="68" t="s">
        <v>2295</v>
      </c>
      <c r="C3101" s="68" t="s">
        <v>2239</v>
      </c>
      <c r="D3101" s="68" t="s">
        <v>2090</v>
      </c>
      <c r="E3101" s="68" t="s">
        <v>1962</v>
      </c>
      <c r="F3101" s="68" t="s">
        <v>1963</v>
      </c>
      <c r="G3101" s="68" t="s">
        <v>2042</v>
      </c>
      <c r="H3101" s="68" t="s">
        <v>2043</v>
      </c>
      <c r="I3101" s="68">
        <v>7</v>
      </c>
      <c r="J3101" s="68" t="s">
        <v>2267</v>
      </c>
      <c r="K3101" s="142">
        <v>1.8</v>
      </c>
      <c r="L3101" s="68">
        <v>0.32</v>
      </c>
      <c r="M3101" s="68" t="s">
        <v>1960</v>
      </c>
      <c r="N3101" s="143">
        <f>IF(対応ガラス検索!$E$2="-","",IF(対応ガラス検索!$E$2&gt;=K3101,MAX($N$2:N3100)+1,""))</f>
        <v>3100</v>
      </c>
      <c r="O3101" s="143">
        <f>IF(対応ガラス検索!$E$2="-","",IF(L3101&lt;=0.65,MAX($O$2:O3100)+1,""))</f>
        <v>3100</v>
      </c>
      <c r="P3101" s="144"/>
      <c r="Q3101" s="145"/>
    </row>
    <row r="3102" spans="1:17" x14ac:dyDescent="0.4">
      <c r="A3102" s="68">
        <v>3101</v>
      </c>
      <c r="B3102" s="68" t="s">
        <v>2295</v>
      </c>
      <c r="C3102" s="68" t="s">
        <v>2239</v>
      </c>
      <c r="D3102" s="68" t="s">
        <v>2090</v>
      </c>
      <c r="E3102" s="68" t="s">
        <v>1962</v>
      </c>
      <c r="F3102" s="68" t="s">
        <v>1963</v>
      </c>
      <c r="G3102" s="68" t="s">
        <v>2042</v>
      </c>
      <c r="H3102" s="68" t="s">
        <v>2043</v>
      </c>
      <c r="I3102" s="68">
        <v>8</v>
      </c>
      <c r="J3102" s="68" t="s">
        <v>2267</v>
      </c>
      <c r="K3102" s="142">
        <v>1.7</v>
      </c>
      <c r="L3102" s="68">
        <v>0.32</v>
      </c>
      <c r="M3102" s="68" t="s">
        <v>1960</v>
      </c>
      <c r="N3102" s="143">
        <f>IF(対応ガラス検索!$E$2="-","",IF(対応ガラス検索!$E$2&gt;=K3102,MAX($N$2:N3101)+1,""))</f>
        <v>3101</v>
      </c>
      <c r="O3102" s="143">
        <f>IF(対応ガラス検索!$E$2="-","",IF(L3102&lt;=0.65,MAX($O$2:O3101)+1,""))</f>
        <v>3101</v>
      </c>
      <c r="P3102" s="144"/>
      <c r="Q3102" s="145"/>
    </row>
    <row r="3103" spans="1:17" x14ac:dyDescent="0.4">
      <c r="A3103" s="68">
        <v>3102</v>
      </c>
      <c r="B3103" s="68" t="s">
        <v>2295</v>
      </c>
      <c r="C3103" s="68" t="s">
        <v>2239</v>
      </c>
      <c r="D3103" s="68" t="s">
        <v>2090</v>
      </c>
      <c r="E3103" s="68" t="s">
        <v>1962</v>
      </c>
      <c r="F3103" s="68" t="s">
        <v>1963</v>
      </c>
      <c r="G3103" s="68" t="s">
        <v>2042</v>
      </c>
      <c r="H3103" s="68" t="s">
        <v>2043</v>
      </c>
      <c r="I3103" s="68">
        <v>9</v>
      </c>
      <c r="J3103" s="68" t="s">
        <v>2267</v>
      </c>
      <c r="K3103" s="68">
        <v>1.6</v>
      </c>
      <c r="L3103" s="68">
        <v>0.32</v>
      </c>
      <c r="M3103" s="68" t="s">
        <v>1960</v>
      </c>
      <c r="N3103" s="143">
        <f>IF(対応ガラス検索!$E$2="-","",IF(対応ガラス検索!$E$2&gt;=K3103,MAX($N$2:N3102)+1,""))</f>
        <v>3102</v>
      </c>
      <c r="O3103" s="143">
        <f>IF(対応ガラス検索!$E$2="-","",IF(L3103&lt;=0.65,MAX($O$2:O3102)+1,""))</f>
        <v>3102</v>
      </c>
      <c r="P3103" s="144"/>
      <c r="Q3103" s="145"/>
    </row>
    <row r="3104" spans="1:17" x14ac:dyDescent="0.4">
      <c r="A3104" s="68">
        <v>3103</v>
      </c>
      <c r="B3104" s="68" t="s">
        <v>2295</v>
      </c>
      <c r="C3104" s="68" t="s">
        <v>2239</v>
      </c>
      <c r="D3104" s="68" t="s">
        <v>2090</v>
      </c>
      <c r="E3104" s="68" t="s">
        <v>1962</v>
      </c>
      <c r="F3104" s="68" t="s">
        <v>1963</v>
      </c>
      <c r="G3104" s="68" t="s">
        <v>2042</v>
      </c>
      <c r="H3104" s="68" t="s">
        <v>2043</v>
      </c>
      <c r="I3104" s="68">
        <v>10</v>
      </c>
      <c r="J3104" s="68" t="s">
        <v>2267</v>
      </c>
      <c r="K3104" s="68">
        <v>1.5</v>
      </c>
      <c r="L3104" s="68">
        <v>0.32</v>
      </c>
      <c r="M3104" s="68" t="s">
        <v>1960</v>
      </c>
      <c r="N3104" s="143">
        <f>IF(対応ガラス検索!$E$2="-","",IF(対応ガラス検索!$E$2&gt;=K3104,MAX($N$2:N3103)+1,""))</f>
        <v>3103</v>
      </c>
      <c r="O3104" s="143">
        <f>IF(対応ガラス検索!$E$2="-","",IF(L3104&lt;=0.65,MAX($O$2:O3103)+1,""))</f>
        <v>3103</v>
      </c>
      <c r="P3104" s="144"/>
      <c r="Q3104" s="145"/>
    </row>
    <row r="3105" spans="1:17" x14ac:dyDescent="0.4">
      <c r="A3105" s="68">
        <v>3104</v>
      </c>
      <c r="B3105" s="68" t="s">
        <v>2295</v>
      </c>
      <c r="C3105" s="68" t="s">
        <v>2239</v>
      </c>
      <c r="D3105" s="68" t="s">
        <v>2090</v>
      </c>
      <c r="E3105" s="68" t="s">
        <v>1962</v>
      </c>
      <c r="F3105" s="68" t="s">
        <v>1963</v>
      </c>
      <c r="G3105" s="68" t="s">
        <v>2042</v>
      </c>
      <c r="H3105" s="68" t="s">
        <v>2043</v>
      </c>
      <c r="I3105" s="68">
        <v>11</v>
      </c>
      <c r="J3105" s="68" t="s">
        <v>2267</v>
      </c>
      <c r="K3105" s="68">
        <v>1.4</v>
      </c>
      <c r="L3105" s="68">
        <v>0.32</v>
      </c>
      <c r="M3105" s="68" t="s">
        <v>1960</v>
      </c>
      <c r="N3105" s="143">
        <f>IF(対応ガラス検索!$E$2="-","",IF(対応ガラス検索!$E$2&gt;=K3105,MAX($N$2:N3104)+1,""))</f>
        <v>3104</v>
      </c>
      <c r="O3105" s="143">
        <f>IF(対応ガラス検索!$E$2="-","",IF(L3105&lt;=0.65,MAX($O$2:O3104)+1,""))</f>
        <v>3104</v>
      </c>
      <c r="P3105" s="144"/>
      <c r="Q3105" s="145"/>
    </row>
    <row r="3106" spans="1:17" x14ac:dyDescent="0.4">
      <c r="A3106" s="68">
        <v>3105</v>
      </c>
      <c r="B3106" s="68" t="s">
        <v>2295</v>
      </c>
      <c r="C3106" s="68" t="s">
        <v>2239</v>
      </c>
      <c r="D3106" s="68" t="s">
        <v>2090</v>
      </c>
      <c r="E3106" s="68" t="s">
        <v>1962</v>
      </c>
      <c r="F3106" s="68" t="s">
        <v>1963</v>
      </c>
      <c r="G3106" s="68" t="s">
        <v>2042</v>
      </c>
      <c r="H3106" s="68" t="s">
        <v>2043</v>
      </c>
      <c r="I3106" s="68">
        <v>12</v>
      </c>
      <c r="J3106" s="68" t="s">
        <v>2267</v>
      </c>
      <c r="K3106" s="68">
        <v>1.3</v>
      </c>
      <c r="L3106" s="68">
        <v>0.32</v>
      </c>
      <c r="M3106" s="68" t="s">
        <v>1960</v>
      </c>
      <c r="N3106" s="143">
        <f>IF(対応ガラス検索!$E$2="-","",IF(対応ガラス検索!$E$2&gt;=K3106,MAX($N$2:N3105)+1,""))</f>
        <v>3105</v>
      </c>
      <c r="O3106" s="143">
        <f>IF(対応ガラス検索!$E$2="-","",IF(L3106&lt;=0.65,MAX($O$2:O3105)+1,""))</f>
        <v>3105</v>
      </c>
      <c r="P3106" s="144"/>
      <c r="Q3106" s="145"/>
    </row>
    <row r="3107" spans="1:17" x14ac:dyDescent="0.4">
      <c r="A3107" s="68">
        <v>3106</v>
      </c>
      <c r="B3107" s="68" t="s">
        <v>2295</v>
      </c>
      <c r="C3107" s="68" t="s">
        <v>2239</v>
      </c>
      <c r="D3107" s="68" t="s">
        <v>2090</v>
      </c>
      <c r="E3107" s="68" t="s">
        <v>1962</v>
      </c>
      <c r="F3107" s="68" t="s">
        <v>1963</v>
      </c>
      <c r="G3107" s="68" t="s">
        <v>2042</v>
      </c>
      <c r="H3107" s="68" t="s">
        <v>2043</v>
      </c>
      <c r="I3107" s="68">
        <v>13</v>
      </c>
      <c r="J3107" s="68" t="s">
        <v>2267</v>
      </c>
      <c r="K3107" s="68">
        <v>1.2</v>
      </c>
      <c r="L3107" s="68">
        <v>0.32</v>
      </c>
      <c r="M3107" s="68" t="s">
        <v>1960</v>
      </c>
      <c r="N3107" s="143">
        <f>IF(対応ガラス検索!$E$2="-","",IF(対応ガラス検索!$E$2&gt;=K3107,MAX($N$2:N3106)+1,""))</f>
        <v>3106</v>
      </c>
      <c r="O3107" s="143">
        <f>IF(対応ガラス検索!$E$2="-","",IF(L3107&lt;=0.65,MAX($O$2:O3106)+1,""))</f>
        <v>3106</v>
      </c>
      <c r="P3107" s="144"/>
      <c r="Q3107" s="145"/>
    </row>
    <row r="3108" spans="1:17" x14ac:dyDescent="0.4">
      <c r="A3108" s="68">
        <v>3107</v>
      </c>
      <c r="B3108" s="68" t="s">
        <v>2295</v>
      </c>
      <c r="C3108" s="68" t="s">
        <v>2239</v>
      </c>
      <c r="D3108" s="68" t="s">
        <v>2103</v>
      </c>
      <c r="E3108" s="68" t="s">
        <v>1965</v>
      </c>
      <c r="F3108" s="68" t="s">
        <v>1966</v>
      </c>
      <c r="G3108" s="68" t="s">
        <v>2042</v>
      </c>
      <c r="H3108" s="68" t="s">
        <v>2043</v>
      </c>
      <c r="I3108" s="68">
        <v>6</v>
      </c>
      <c r="J3108" s="68" t="s">
        <v>2296</v>
      </c>
      <c r="K3108" s="68">
        <v>2.5</v>
      </c>
      <c r="L3108" s="68">
        <v>0.32</v>
      </c>
      <c r="M3108" s="68" t="s">
        <v>1960</v>
      </c>
      <c r="N3108" s="143">
        <f>IF(対応ガラス検索!$E$2="-","",IF(対応ガラス検索!$E$2&gt;=K3108,MAX($N$2:N3107)+1,""))</f>
        <v>3107</v>
      </c>
      <c r="O3108" s="143">
        <f>IF(対応ガラス検索!$E$2="-","",IF(L3108&lt;=0.65,MAX($O$2:O3107)+1,""))</f>
        <v>3107</v>
      </c>
      <c r="P3108" s="144"/>
      <c r="Q3108" s="145"/>
    </row>
    <row r="3109" spans="1:17" x14ac:dyDescent="0.4">
      <c r="A3109" s="68">
        <v>3108</v>
      </c>
      <c r="B3109" s="68" t="s">
        <v>2295</v>
      </c>
      <c r="C3109" s="68" t="s">
        <v>2239</v>
      </c>
      <c r="D3109" s="68" t="s">
        <v>2103</v>
      </c>
      <c r="E3109" s="68" t="s">
        <v>1965</v>
      </c>
      <c r="F3109" s="68" t="s">
        <v>1966</v>
      </c>
      <c r="G3109" s="68" t="s">
        <v>2042</v>
      </c>
      <c r="H3109" s="68" t="s">
        <v>2043</v>
      </c>
      <c r="I3109" s="68">
        <v>7</v>
      </c>
      <c r="J3109" s="68" t="s">
        <v>2296</v>
      </c>
      <c r="K3109" s="68">
        <v>2.2999999999999998</v>
      </c>
      <c r="L3109" s="68">
        <v>0.32</v>
      </c>
      <c r="M3109" s="68" t="s">
        <v>1960</v>
      </c>
      <c r="N3109" s="143">
        <f>IF(対応ガラス検索!$E$2="-","",IF(対応ガラス検索!$E$2&gt;=K3109,MAX($N$2:N3108)+1,""))</f>
        <v>3108</v>
      </c>
      <c r="O3109" s="143">
        <f>IF(対応ガラス検索!$E$2="-","",IF(L3109&lt;=0.65,MAX($O$2:O3108)+1,""))</f>
        <v>3108</v>
      </c>
      <c r="P3109" s="144"/>
      <c r="Q3109" s="145"/>
    </row>
    <row r="3110" spans="1:17" x14ac:dyDescent="0.4">
      <c r="A3110" s="68">
        <v>3109</v>
      </c>
      <c r="B3110" s="68" t="s">
        <v>2295</v>
      </c>
      <c r="C3110" s="68" t="s">
        <v>2239</v>
      </c>
      <c r="D3110" s="68" t="s">
        <v>2103</v>
      </c>
      <c r="E3110" s="68" t="s">
        <v>1965</v>
      </c>
      <c r="F3110" s="68" t="s">
        <v>1966</v>
      </c>
      <c r="G3110" s="68" t="s">
        <v>2042</v>
      </c>
      <c r="H3110" s="68" t="s">
        <v>2043</v>
      </c>
      <c r="I3110" s="68">
        <v>8</v>
      </c>
      <c r="J3110" s="68" t="s">
        <v>2296</v>
      </c>
      <c r="K3110" s="68">
        <v>2.1</v>
      </c>
      <c r="L3110" s="68">
        <v>0.32</v>
      </c>
      <c r="M3110" s="68" t="s">
        <v>1960</v>
      </c>
      <c r="N3110" s="143">
        <f>IF(対応ガラス検索!$E$2="-","",IF(対応ガラス検索!$E$2&gt;=K3110,MAX($N$2:N3109)+1,""))</f>
        <v>3109</v>
      </c>
      <c r="O3110" s="143">
        <f>IF(対応ガラス検索!$E$2="-","",IF(L3110&lt;=0.65,MAX($O$2:O3109)+1,""))</f>
        <v>3109</v>
      </c>
      <c r="P3110" s="144"/>
      <c r="Q3110" s="145"/>
    </row>
    <row r="3111" spans="1:17" x14ac:dyDescent="0.4">
      <c r="A3111" s="68">
        <v>3110</v>
      </c>
      <c r="B3111" s="68" t="s">
        <v>2295</v>
      </c>
      <c r="C3111" s="68" t="s">
        <v>2239</v>
      </c>
      <c r="D3111" s="68" t="s">
        <v>2103</v>
      </c>
      <c r="E3111" s="68" t="s">
        <v>1965</v>
      </c>
      <c r="F3111" s="68" t="s">
        <v>1966</v>
      </c>
      <c r="G3111" s="68" t="s">
        <v>2042</v>
      </c>
      <c r="H3111" s="68" t="s">
        <v>2043</v>
      </c>
      <c r="I3111" s="68">
        <v>9</v>
      </c>
      <c r="J3111" s="68" t="s">
        <v>2296</v>
      </c>
      <c r="K3111" s="68">
        <v>1.9</v>
      </c>
      <c r="L3111" s="68">
        <v>0.32</v>
      </c>
      <c r="M3111" s="68" t="s">
        <v>1960</v>
      </c>
      <c r="N3111" s="143">
        <f>IF(対応ガラス検索!$E$2="-","",IF(対応ガラス検索!$E$2&gt;=K3111,MAX($N$2:N3110)+1,""))</f>
        <v>3110</v>
      </c>
      <c r="O3111" s="143">
        <f>IF(対応ガラス検索!$E$2="-","",IF(L3111&lt;=0.65,MAX($O$2:O3110)+1,""))</f>
        <v>3110</v>
      </c>
      <c r="P3111" s="144"/>
      <c r="Q3111" s="145"/>
    </row>
    <row r="3112" spans="1:17" x14ac:dyDescent="0.4">
      <c r="A3112" s="68">
        <v>3111</v>
      </c>
      <c r="B3112" s="68" t="s">
        <v>2295</v>
      </c>
      <c r="C3112" s="68" t="s">
        <v>2239</v>
      </c>
      <c r="D3112" s="68" t="s">
        <v>2103</v>
      </c>
      <c r="E3112" s="68" t="s">
        <v>1965</v>
      </c>
      <c r="F3112" s="68" t="s">
        <v>1966</v>
      </c>
      <c r="G3112" s="68" t="s">
        <v>2042</v>
      </c>
      <c r="H3112" s="68" t="s">
        <v>2043</v>
      </c>
      <c r="I3112" s="68">
        <v>10</v>
      </c>
      <c r="J3112" s="68" t="s">
        <v>2296</v>
      </c>
      <c r="K3112" s="68">
        <v>1.8</v>
      </c>
      <c r="L3112" s="68">
        <v>0.32</v>
      </c>
      <c r="M3112" s="68" t="s">
        <v>1960</v>
      </c>
      <c r="N3112" s="143">
        <f>IF(対応ガラス検索!$E$2="-","",IF(対応ガラス検索!$E$2&gt;=K3112,MAX($N$2:N3111)+1,""))</f>
        <v>3111</v>
      </c>
      <c r="O3112" s="143">
        <f>IF(対応ガラス検索!$E$2="-","",IF(L3112&lt;=0.65,MAX($O$2:O3111)+1,""))</f>
        <v>3111</v>
      </c>
      <c r="P3112" s="144"/>
      <c r="Q3112" s="145"/>
    </row>
    <row r="3113" spans="1:17" x14ac:dyDescent="0.4">
      <c r="A3113" s="68">
        <v>3112</v>
      </c>
      <c r="B3113" s="68" t="s">
        <v>2295</v>
      </c>
      <c r="C3113" s="68" t="s">
        <v>2239</v>
      </c>
      <c r="D3113" s="68" t="s">
        <v>2103</v>
      </c>
      <c r="E3113" s="68" t="s">
        <v>1965</v>
      </c>
      <c r="F3113" s="68" t="s">
        <v>1966</v>
      </c>
      <c r="G3113" s="68" t="s">
        <v>2042</v>
      </c>
      <c r="H3113" s="68" t="s">
        <v>2043</v>
      </c>
      <c r="I3113" s="68">
        <v>11</v>
      </c>
      <c r="J3113" s="68" t="s">
        <v>2296</v>
      </c>
      <c r="K3113" s="68">
        <v>1.7</v>
      </c>
      <c r="L3113" s="68">
        <v>0.32</v>
      </c>
      <c r="M3113" s="68" t="s">
        <v>1960</v>
      </c>
      <c r="N3113" s="143">
        <f>IF(対応ガラス検索!$E$2="-","",IF(対応ガラス検索!$E$2&gt;=K3113,MAX($N$2:N3112)+1,""))</f>
        <v>3112</v>
      </c>
      <c r="O3113" s="143">
        <f>IF(対応ガラス検索!$E$2="-","",IF(L3113&lt;=0.65,MAX($O$2:O3112)+1,""))</f>
        <v>3112</v>
      </c>
      <c r="P3113" s="144"/>
      <c r="Q3113" s="145"/>
    </row>
    <row r="3114" spans="1:17" x14ac:dyDescent="0.4">
      <c r="A3114" s="68">
        <v>3113</v>
      </c>
      <c r="B3114" s="68" t="s">
        <v>2295</v>
      </c>
      <c r="C3114" s="68" t="s">
        <v>2239</v>
      </c>
      <c r="D3114" s="68" t="s">
        <v>2103</v>
      </c>
      <c r="E3114" s="68" t="s">
        <v>1965</v>
      </c>
      <c r="F3114" s="68" t="s">
        <v>1966</v>
      </c>
      <c r="G3114" s="68" t="s">
        <v>2042</v>
      </c>
      <c r="H3114" s="68" t="s">
        <v>2043</v>
      </c>
      <c r="I3114" s="68">
        <v>12</v>
      </c>
      <c r="J3114" s="68" t="s">
        <v>2296</v>
      </c>
      <c r="K3114" s="142">
        <v>1.6</v>
      </c>
      <c r="L3114" s="68">
        <v>0.32</v>
      </c>
      <c r="M3114" s="68" t="s">
        <v>1960</v>
      </c>
      <c r="N3114" s="143">
        <f>IF(対応ガラス検索!$E$2="-","",IF(対応ガラス検索!$E$2&gt;=K3114,MAX($N$2:N3113)+1,""))</f>
        <v>3113</v>
      </c>
      <c r="O3114" s="143">
        <f>IF(対応ガラス検索!$E$2="-","",IF(L3114&lt;=0.65,MAX($O$2:O3113)+1,""))</f>
        <v>3113</v>
      </c>
      <c r="P3114" s="144"/>
      <c r="Q3114" s="145"/>
    </row>
    <row r="3115" spans="1:17" x14ac:dyDescent="0.4">
      <c r="A3115" s="68">
        <v>3114</v>
      </c>
      <c r="B3115" s="68" t="s">
        <v>2295</v>
      </c>
      <c r="C3115" s="68" t="s">
        <v>2239</v>
      </c>
      <c r="D3115" s="68" t="s">
        <v>2103</v>
      </c>
      <c r="E3115" s="68" t="s">
        <v>1965</v>
      </c>
      <c r="F3115" s="68" t="s">
        <v>1966</v>
      </c>
      <c r="G3115" s="68" t="s">
        <v>2042</v>
      </c>
      <c r="H3115" s="68" t="s">
        <v>2043</v>
      </c>
      <c r="I3115" s="68">
        <v>6</v>
      </c>
      <c r="J3115" s="68" t="s">
        <v>2267</v>
      </c>
      <c r="K3115" s="68">
        <v>2</v>
      </c>
      <c r="L3115" s="68">
        <v>0.32</v>
      </c>
      <c r="M3115" s="68" t="s">
        <v>1960</v>
      </c>
      <c r="N3115" s="143">
        <f>IF(対応ガラス検索!$E$2="-","",IF(対応ガラス検索!$E$2&gt;=K3115,MAX($N$2:N3114)+1,""))</f>
        <v>3114</v>
      </c>
      <c r="O3115" s="143">
        <f>IF(対応ガラス検索!$E$2="-","",IF(L3115&lt;=0.65,MAX($O$2:O3114)+1,""))</f>
        <v>3114</v>
      </c>
      <c r="P3115" s="144"/>
      <c r="Q3115" s="145"/>
    </row>
    <row r="3116" spans="1:17" x14ac:dyDescent="0.4">
      <c r="A3116" s="68">
        <v>3115</v>
      </c>
      <c r="B3116" s="68" t="s">
        <v>2295</v>
      </c>
      <c r="C3116" s="68" t="s">
        <v>2239</v>
      </c>
      <c r="D3116" s="68" t="s">
        <v>2103</v>
      </c>
      <c r="E3116" s="68" t="s">
        <v>1965</v>
      </c>
      <c r="F3116" s="68" t="s">
        <v>1966</v>
      </c>
      <c r="G3116" s="68" t="s">
        <v>2042</v>
      </c>
      <c r="H3116" s="68" t="s">
        <v>2043</v>
      </c>
      <c r="I3116" s="68">
        <v>7</v>
      </c>
      <c r="J3116" s="68" t="s">
        <v>2267</v>
      </c>
      <c r="K3116" s="68">
        <v>1.8</v>
      </c>
      <c r="L3116" s="68">
        <v>0.32</v>
      </c>
      <c r="M3116" s="68" t="s">
        <v>1960</v>
      </c>
      <c r="N3116" s="143">
        <f>IF(対応ガラス検索!$E$2="-","",IF(対応ガラス検索!$E$2&gt;=K3116,MAX($N$2:N3115)+1,""))</f>
        <v>3115</v>
      </c>
      <c r="O3116" s="143">
        <f>IF(対応ガラス検索!$E$2="-","",IF(L3116&lt;=0.65,MAX($O$2:O3115)+1,""))</f>
        <v>3115</v>
      </c>
      <c r="P3116" s="144"/>
      <c r="Q3116" s="145"/>
    </row>
    <row r="3117" spans="1:17" x14ac:dyDescent="0.4">
      <c r="A3117" s="68">
        <v>3116</v>
      </c>
      <c r="B3117" s="68" t="s">
        <v>2295</v>
      </c>
      <c r="C3117" s="68" t="s">
        <v>2239</v>
      </c>
      <c r="D3117" s="68" t="s">
        <v>2103</v>
      </c>
      <c r="E3117" s="68" t="s">
        <v>1965</v>
      </c>
      <c r="F3117" s="68" t="s">
        <v>1966</v>
      </c>
      <c r="G3117" s="68" t="s">
        <v>2042</v>
      </c>
      <c r="H3117" s="68" t="s">
        <v>2043</v>
      </c>
      <c r="I3117" s="68">
        <v>8</v>
      </c>
      <c r="J3117" s="68" t="s">
        <v>2267</v>
      </c>
      <c r="K3117" s="68">
        <v>1.7</v>
      </c>
      <c r="L3117" s="68">
        <v>0.32</v>
      </c>
      <c r="M3117" s="68" t="s">
        <v>1960</v>
      </c>
      <c r="N3117" s="143">
        <f>IF(対応ガラス検索!$E$2="-","",IF(対応ガラス検索!$E$2&gt;=K3117,MAX($N$2:N3116)+1,""))</f>
        <v>3116</v>
      </c>
      <c r="O3117" s="143">
        <f>IF(対応ガラス検索!$E$2="-","",IF(L3117&lt;=0.65,MAX($O$2:O3116)+1,""))</f>
        <v>3116</v>
      </c>
      <c r="P3117" s="144"/>
      <c r="Q3117" s="145"/>
    </row>
    <row r="3118" spans="1:17" x14ac:dyDescent="0.4">
      <c r="A3118" s="68">
        <v>3117</v>
      </c>
      <c r="B3118" s="68" t="s">
        <v>2295</v>
      </c>
      <c r="C3118" s="68" t="s">
        <v>2239</v>
      </c>
      <c r="D3118" s="68" t="s">
        <v>2103</v>
      </c>
      <c r="E3118" s="68" t="s">
        <v>1965</v>
      </c>
      <c r="F3118" s="68" t="s">
        <v>1966</v>
      </c>
      <c r="G3118" s="68" t="s">
        <v>2042</v>
      </c>
      <c r="H3118" s="68" t="s">
        <v>2043</v>
      </c>
      <c r="I3118" s="68">
        <v>9</v>
      </c>
      <c r="J3118" s="68" t="s">
        <v>2267</v>
      </c>
      <c r="K3118" s="68">
        <v>1.6</v>
      </c>
      <c r="L3118" s="68">
        <v>0.32</v>
      </c>
      <c r="M3118" s="68" t="s">
        <v>1960</v>
      </c>
      <c r="N3118" s="143">
        <f>IF(対応ガラス検索!$E$2="-","",IF(対応ガラス検索!$E$2&gt;=K3118,MAX($N$2:N3117)+1,""))</f>
        <v>3117</v>
      </c>
      <c r="O3118" s="143">
        <f>IF(対応ガラス検索!$E$2="-","",IF(L3118&lt;=0.65,MAX($O$2:O3117)+1,""))</f>
        <v>3117</v>
      </c>
      <c r="P3118" s="144"/>
      <c r="Q3118" s="145"/>
    </row>
    <row r="3119" spans="1:17" x14ac:dyDescent="0.4">
      <c r="A3119" s="68">
        <v>3118</v>
      </c>
      <c r="B3119" s="68" t="s">
        <v>2295</v>
      </c>
      <c r="C3119" s="68" t="s">
        <v>2239</v>
      </c>
      <c r="D3119" s="68" t="s">
        <v>2103</v>
      </c>
      <c r="E3119" s="68" t="s">
        <v>1965</v>
      </c>
      <c r="F3119" s="68" t="s">
        <v>1966</v>
      </c>
      <c r="G3119" s="68" t="s">
        <v>2042</v>
      </c>
      <c r="H3119" s="68" t="s">
        <v>2043</v>
      </c>
      <c r="I3119" s="68">
        <v>10</v>
      </c>
      <c r="J3119" s="68" t="s">
        <v>2267</v>
      </c>
      <c r="K3119" s="68">
        <v>1.5</v>
      </c>
      <c r="L3119" s="68">
        <v>0.32</v>
      </c>
      <c r="M3119" s="68" t="s">
        <v>1960</v>
      </c>
      <c r="N3119" s="143">
        <f>IF(対応ガラス検索!$E$2="-","",IF(対応ガラス検索!$E$2&gt;=K3119,MAX($N$2:N3118)+1,""))</f>
        <v>3118</v>
      </c>
      <c r="O3119" s="143">
        <f>IF(対応ガラス検索!$E$2="-","",IF(L3119&lt;=0.65,MAX($O$2:O3118)+1,""))</f>
        <v>3118</v>
      </c>
      <c r="P3119" s="144"/>
      <c r="Q3119" s="145"/>
    </row>
    <row r="3120" spans="1:17" x14ac:dyDescent="0.4">
      <c r="A3120" s="68">
        <v>3119</v>
      </c>
      <c r="B3120" s="68" t="s">
        <v>2295</v>
      </c>
      <c r="C3120" s="68" t="s">
        <v>2239</v>
      </c>
      <c r="D3120" s="68" t="s">
        <v>2103</v>
      </c>
      <c r="E3120" s="68" t="s">
        <v>1965</v>
      </c>
      <c r="F3120" s="68" t="s">
        <v>1966</v>
      </c>
      <c r="G3120" s="68" t="s">
        <v>2042</v>
      </c>
      <c r="H3120" s="68" t="s">
        <v>2043</v>
      </c>
      <c r="I3120" s="68">
        <v>11</v>
      </c>
      <c r="J3120" s="68" t="s">
        <v>2267</v>
      </c>
      <c r="K3120" s="68">
        <v>1.4</v>
      </c>
      <c r="L3120" s="68">
        <v>0.32</v>
      </c>
      <c r="M3120" s="68" t="s">
        <v>1960</v>
      </c>
      <c r="N3120" s="143">
        <f>IF(対応ガラス検索!$E$2="-","",IF(対応ガラス検索!$E$2&gt;=K3120,MAX($N$2:N3119)+1,""))</f>
        <v>3119</v>
      </c>
      <c r="O3120" s="143">
        <f>IF(対応ガラス検索!$E$2="-","",IF(L3120&lt;=0.65,MAX($O$2:O3119)+1,""))</f>
        <v>3119</v>
      </c>
      <c r="P3120" s="144"/>
      <c r="Q3120" s="145"/>
    </row>
    <row r="3121" spans="1:17" x14ac:dyDescent="0.4">
      <c r="A3121" s="68">
        <v>3120</v>
      </c>
      <c r="B3121" s="68" t="s">
        <v>2295</v>
      </c>
      <c r="C3121" s="68" t="s">
        <v>2239</v>
      </c>
      <c r="D3121" s="68" t="s">
        <v>2103</v>
      </c>
      <c r="E3121" s="68" t="s">
        <v>1965</v>
      </c>
      <c r="F3121" s="68" t="s">
        <v>1966</v>
      </c>
      <c r="G3121" s="68" t="s">
        <v>2042</v>
      </c>
      <c r="H3121" s="68" t="s">
        <v>2043</v>
      </c>
      <c r="I3121" s="68">
        <v>12</v>
      </c>
      <c r="J3121" s="68" t="s">
        <v>2267</v>
      </c>
      <c r="K3121" s="68">
        <v>1.3</v>
      </c>
      <c r="L3121" s="68">
        <v>0.32</v>
      </c>
      <c r="M3121" s="68" t="s">
        <v>1960</v>
      </c>
      <c r="N3121" s="143">
        <f>IF(対応ガラス検索!$E$2="-","",IF(対応ガラス検索!$E$2&gt;=K3121,MAX($N$2:N3120)+1,""))</f>
        <v>3120</v>
      </c>
      <c r="O3121" s="143">
        <f>IF(対応ガラス検索!$E$2="-","",IF(L3121&lt;=0.65,MAX($O$2:O3120)+1,""))</f>
        <v>3120</v>
      </c>
      <c r="P3121" s="144"/>
      <c r="Q3121" s="145"/>
    </row>
    <row r="3122" spans="1:17" x14ac:dyDescent="0.4">
      <c r="A3122" s="68">
        <v>3121</v>
      </c>
      <c r="B3122" s="68" t="s">
        <v>2295</v>
      </c>
      <c r="C3122" s="68" t="s">
        <v>2239</v>
      </c>
      <c r="D3122" s="68" t="s">
        <v>2079</v>
      </c>
      <c r="E3122" s="68" t="s">
        <v>1958</v>
      </c>
      <c r="F3122" s="68" t="s">
        <v>1959</v>
      </c>
      <c r="G3122" s="68" t="s">
        <v>2020</v>
      </c>
      <c r="H3122" s="68" t="s">
        <v>2021</v>
      </c>
      <c r="I3122" s="68">
        <v>6</v>
      </c>
      <c r="J3122" s="68" t="s">
        <v>2296</v>
      </c>
      <c r="K3122" s="68">
        <v>2.5</v>
      </c>
      <c r="L3122" s="68">
        <v>0.4</v>
      </c>
      <c r="M3122" s="68" t="s">
        <v>1960</v>
      </c>
      <c r="N3122" s="143">
        <f>IF(対応ガラス検索!$E$2="-","",IF(対応ガラス検索!$E$2&gt;=K3122,MAX($N$2:N3121)+1,""))</f>
        <v>3121</v>
      </c>
      <c r="O3122" s="143">
        <f>IF(対応ガラス検索!$E$2="-","",IF(L3122&lt;=0.65,MAX($O$2:O3121)+1,""))</f>
        <v>3121</v>
      </c>
      <c r="P3122" s="144"/>
      <c r="Q3122" s="145"/>
    </row>
    <row r="3123" spans="1:17" x14ac:dyDescent="0.4">
      <c r="A3123" s="68">
        <v>3122</v>
      </c>
      <c r="B3123" s="68" t="s">
        <v>2295</v>
      </c>
      <c r="C3123" s="68" t="s">
        <v>2239</v>
      </c>
      <c r="D3123" s="68" t="s">
        <v>2079</v>
      </c>
      <c r="E3123" s="68" t="s">
        <v>1958</v>
      </c>
      <c r="F3123" s="68" t="s">
        <v>1959</v>
      </c>
      <c r="G3123" s="68" t="s">
        <v>2020</v>
      </c>
      <c r="H3123" s="68" t="s">
        <v>2021</v>
      </c>
      <c r="I3123" s="68">
        <v>7</v>
      </c>
      <c r="J3123" s="68" t="s">
        <v>2296</v>
      </c>
      <c r="K3123" s="68">
        <v>2.2999999999999998</v>
      </c>
      <c r="L3123" s="68">
        <v>0.4</v>
      </c>
      <c r="M3123" s="68" t="s">
        <v>1960</v>
      </c>
      <c r="N3123" s="143">
        <f>IF(対応ガラス検索!$E$2="-","",IF(対応ガラス検索!$E$2&gt;=K3123,MAX($N$2:N3122)+1,""))</f>
        <v>3122</v>
      </c>
      <c r="O3123" s="143">
        <f>IF(対応ガラス検索!$E$2="-","",IF(L3123&lt;=0.65,MAX($O$2:O3122)+1,""))</f>
        <v>3122</v>
      </c>
      <c r="P3123" s="144"/>
      <c r="Q3123" s="145"/>
    </row>
    <row r="3124" spans="1:17" x14ac:dyDescent="0.4">
      <c r="A3124" s="68">
        <v>3123</v>
      </c>
      <c r="B3124" s="68" t="s">
        <v>2295</v>
      </c>
      <c r="C3124" s="68" t="s">
        <v>2239</v>
      </c>
      <c r="D3124" s="68" t="s">
        <v>2079</v>
      </c>
      <c r="E3124" s="68" t="s">
        <v>1958</v>
      </c>
      <c r="F3124" s="68" t="s">
        <v>1959</v>
      </c>
      <c r="G3124" s="68" t="s">
        <v>2020</v>
      </c>
      <c r="H3124" s="68" t="s">
        <v>2021</v>
      </c>
      <c r="I3124" s="68">
        <v>8</v>
      </c>
      <c r="J3124" s="68" t="s">
        <v>2296</v>
      </c>
      <c r="K3124" s="68">
        <v>2.1</v>
      </c>
      <c r="L3124" s="68">
        <v>0.4</v>
      </c>
      <c r="M3124" s="68" t="s">
        <v>1960</v>
      </c>
      <c r="N3124" s="143">
        <f>IF(対応ガラス検索!$E$2="-","",IF(対応ガラス検索!$E$2&gt;=K3124,MAX($N$2:N3123)+1,""))</f>
        <v>3123</v>
      </c>
      <c r="O3124" s="143">
        <f>IF(対応ガラス検索!$E$2="-","",IF(L3124&lt;=0.65,MAX($O$2:O3123)+1,""))</f>
        <v>3123</v>
      </c>
      <c r="P3124" s="144"/>
      <c r="Q3124" s="145"/>
    </row>
    <row r="3125" spans="1:17" x14ac:dyDescent="0.4">
      <c r="A3125" s="68">
        <v>3124</v>
      </c>
      <c r="B3125" s="68" t="s">
        <v>2295</v>
      </c>
      <c r="C3125" s="68" t="s">
        <v>2239</v>
      </c>
      <c r="D3125" s="68" t="s">
        <v>2079</v>
      </c>
      <c r="E3125" s="68" t="s">
        <v>1958</v>
      </c>
      <c r="F3125" s="68" t="s">
        <v>1959</v>
      </c>
      <c r="G3125" s="68" t="s">
        <v>2020</v>
      </c>
      <c r="H3125" s="68" t="s">
        <v>2021</v>
      </c>
      <c r="I3125" s="68">
        <v>9</v>
      </c>
      <c r="J3125" s="68" t="s">
        <v>2296</v>
      </c>
      <c r="K3125" s="68">
        <v>2</v>
      </c>
      <c r="L3125" s="68">
        <v>0.4</v>
      </c>
      <c r="M3125" s="68" t="s">
        <v>1960</v>
      </c>
      <c r="N3125" s="143">
        <f>IF(対応ガラス検索!$E$2="-","",IF(対応ガラス検索!$E$2&gt;=K3125,MAX($N$2:N3124)+1,""))</f>
        <v>3124</v>
      </c>
      <c r="O3125" s="143">
        <f>IF(対応ガラス検索!$E$2="-","",IF(L3125&lt;=0.65,MAX($O$2:O3124)+1,""))</f>
        <v>3124</v>
      </c>
      <c r="P3125" s="144"/>
      <c r="Q3125" s="145"/>
    </row>
    <row r="3126" spans="1:17" x14ac:dyDescent="0.4">
      <c r="A3126" s="68">
        <v>3125</v>
      </c>
      <c r="B3126" s="68" t="s">
        <v>2295</v>
      </c>
      <c r="C3126" s="68" t="s">
        <v>2239</v>
      </c>
      <c r="D3126" s="68" t="s">
        <v>2079</v>
      </c>
      <c r="E3126" s="68" t="s">
        <v>1958</v>
      </c>
      <c r="F3126" s="68" t="s">
        <v>1959</v>
      </c>
      <c r="G3126" s="68" t="s">
        <v>2020</v>
      </c>
      <c r="H3126" s="68" t="s">
        <v>2021</v>
      </c>
      <c r="I3126" s="68">
        <v>10</v>
      </c>
      <c r="J3126" s="68" t="s">
        <v>2296</v>
      </c>
      <c r="K3126" s="68">
        <v>1.8</v>
      </c>
      <c r="L3126" s="68">
        <v>0.4</v>
      </c>
      <c r="M3126" s="68" t="s">
        <v>1960</v>
      </c>
      <c r="N3126" s="143">
        <f>IF(対応ガラス検索!$E$2="-","",IF(対応ガラス検索!$E$2&gt;=K3126,MAX($N$2:N3125)+1,""))</f>
        <v>3125</v>
      </c>
      <c r="O3126" s="143">
        <f>IF(対応ガラス検索!$E$2="-","",IF(L3126&lt;=0.65,MAX($O$2:O3125)+1,""))</f>
        <v>3125</v>
      </c>
      <c r="P3126" s="144"/>
      <c r="Q3126" s="145"/>
    </row>
    <row r="3127" spans="1:17" x14ac:dyDescent="0.4">
      <c r="A3127" s="68">
        <v>3126</v>
      </c>
      <c r="B3127" s="68" t="s">
        <v>2295</v>
      </c>
      <c r="C3127" s="68" t="s">
        <v>2239</v>
      </c>
      <c r="D3127" s="68" t="s">
        <v>2079</v>
      </c>
      <c r="E3127" s="68" t="s">
        <v>1958</v>
      </c>
      <c r="F3127" s="68" t="s">
        <v>1959</v>
      </c>
      <c r="G3127" s="68" t="s">
        <v>2020</v>
      </c>
      <c r="H3127" s="68" t="s">
        <v>2021</v>
      </c>
      <c r="I3127" s="68">
        <v>11</v>
      </c>
      <c r="J3127" s="68" t="s">
        <v>2296</v>
      </c>
      <c r="K3127" s="142">
        <v>1.7</v>
      </c>
      <c r="L3127" s="68">
        <v>0.39</v>
      </c>
      <c r="M3127" s="68" t="s">
        <v>1960</v>
      </c>
      <c r="N3127" s="143">
        <f>IF(対応ガラス検索!$E$2="-","",IF(対応ガラス検索!$E$2&gt;=K3127,MAX($N$2:N3126)+1,""))</f>
        <v>3126</v>
      </c>
      <c r="O3127" s="143">
        <f>IF(対応ガラス検索!$E$2="-","",IF(L3127&lt;=0.65,MAX($O$2:O3126)+1,""))</f>
        <v>3126</v>
      </c>
      <c r="P3127" s="144"/>
      <c r="Q3127" s="145"/>
    </row>
    <row r="3128" spans="1:17" x14ac:dyDescent="0.4">
      <c r="A3128" s="68">
        <v>3127</v>
      </c>
      <c r="B3128" s="68" t="s">
        <v>2295</v>
      </c>
      <c r="C3128" s="68" t="s">
        <v>2239</v>
      </c>
      <c r="D3128" s="68" t="s">
        <v>2079</v>
      </c>
      <c r="E3128" s="68" t="s">
        <v>1958</v>
      </c>
      <c r="F3128" s="68" t="s">
        <v>1959</v>
      </c>
      <c r="G3128" s="68" t="s">
        <v>2020</v>
      </c>
      <c r="H3128" s="68" t="s">
        <v>2021</v>
      </c>
      <c r="I3128" s="68">
        <v>12</v>
      </c>
      <c r="J3128" s="68" t="s">
        <v>2296</v>
      </c>
      <c r="K3128" s="68">
        <v>1.6</v>
      </c>
      <c r="L3128" s="68">
        <v>0.39</v>
      </c>
      <c r="M3128" s="68" t="s">
        <v>1960</v>
      </c>
      <c r="N3128" s="143">
        <f>IF(対応ガラス検索!$E$2="-","",IF(対応ガラス検索!$E$2&gt;=K3128,MAX($N$2:N3127)+1,""))</f>
        <v>3127</v>
      </c>
      <c r="O3128" s="143">
        <f>IF(対応ガラス検索!$E$2="-","",IF(L3128&lt;=0.65,MAX($O$2:O3127)+1,""))</f>
        <v>3127</v>
      </c>
      <c r="P3128" s="144"/>
      <c r="Q3128" s="145"/>
    </row>
    <row r="3129" spans="1:17" x14ac:dyDescent="0.4">
      <c r="A3129" s="68">
        <v>3128</v>
      </c>
      <c r="B3129" s="68" t="s">
        <v>2295</v>
      </c>
      <c r="C3129" s="68" t="s">
        <v>2239</v>
      </c>
      <c r="D3129" s="68" t="s">
        <v>2079</v>
      </c>
      <c r="E3129" s="68" t="s">
        <v>1958</v>
      </c>
      <c r="F3129" s="68" t="s">
        <v>1959</v>
      </c>
      <c r="G3129" s="68" t="s">
        <v>2020</v>
      </c>
      <c r="H3129" s="68" t="s">
        <v>2021</v>
      </c>
      <c r="I3129" s="68">
        <v>13</v>
      </c>
      <c r="J3129" s="68" t="s">
        <v>2296</v>
      </c>
      <c r="K3129" s="68">
        <v>1.6</v>
      </c>
      <c r="L3129" s="68">
        <v>0.39</v>
      </c>
      <c r="M3129" s="68" t="s">
        <v>1960</v>
      </c>
      <c r="N3129" s="143">
        <f>IF(対応ガラス検索!$E$2="-","",IF(対応ガラス検索!$E$2&gt;=K3129,MAX($N$2:N3128)+1,""))</f>
        <v>3128</v>
      </c>
      <c r="O3129" s="143">
        <f>IF(対応ガラス検索!$E$2="-","",IF(L3129&lt;=0.65,MAX($O$2:O3128)+1,""))</f>
        <v>3128</v>
      </c>
      <c r="P3129" s="144"/>
      <c r="Q3129" s="145"/>
    </row>
    <row r="3130" spans="1:17" x14ac:dyDescent="0.4">
      <c r="A3130" s="68">
        <v>3129</v>
      </c>
      <c r="B3130" s="68" t="s">
        <v>2295</v>
      </c>
      <c r="C3130" s="68" t="s">
        <v>2239</v>
      </c>
      <c r="D3130" s="68" t="s">
        <v>2079</v>
      </c>
      <c r="E3130" s="68" t="s">
        <v>1958</v>
      </c>
      <c r="F3130" s="68" t="s">
        <v>1959</v>
      </c>
      <c r="G3130" s="68" t="s">
        <v>2020</v>
      </c>
      <c r="H3130" s="68" t="s">
        <v>2021</v>
      </c>
      <c r="I3130" s="68">
        <v>6</v>
      </c>
      <c r="J3130" s="68" t="s">
        <v>2267</v>
      </c>
      <c r="K3130" s="68">
        <v>2</v>
      </c>
      <c r="L3130" s="68">
        <v>0.4</v>
      </c>
      <c r="M3130" s="68" t="s">
        <v>1960</v>
      </c>
      <c r="N3130" s="143">
        <f>IF(対応ガラス検索!$E$2="-","",IF(対応ガラス検索!$E$2&gt;=K3130,MAX($N$2:N3129)+1,""))</f>
        <v>3129</v>
      </c>
      <c r="O3130" s="143">
        <f>IF(対応ガラス検索!$E$2="-","",IF(L3130&lt;=0.65,MAX($O$2:O3129)+1,""))</f>
        <v>3129</v>
      </c>
      <c r="P3130" s="144"/>
      <c r="Q3130" s="145"/>
    </row>
    <row r="3131" spans="1:17" x14ac:dyDescent="0.4">
      <c r="A3131" s="68">
        <v>3130</v>
      </c>
      <c r="B3131" s="68" t="s">
        <v>2295</v>
      </c>
      <c r="C3131" s="68" t="s">
        <v>2239</v>
      </c>
      <c r="D3131" s="68" t="s">
        <v>2079</v>
      </c>
      <c r="E3131" s="68" t="s">
        <v>1958</v>
      </c>
      <c r="F3131" s="68" t="s">
        <v>1959</v>
      </c>
      <c r="G3131" s="68" t="s">
        <v>2020</v>
      </c>
      <c r="H3131" s="68" t="s">
        <v>2021</v>
      </c>
      <c r="I3131" s="68">
        <v>7</v>
      </c>
      <c r="J3131" s="68" t="s">
        <v>2267</v>
      </c>
      <c r="K3131" s="68">
        <v>1.8</v>
      </c>
      <c r="L3131" s="68">
        <v>0.4</v>
      </c>
      <c r="M3131" s="68" t="s">
        <v>1960</v>
      </c>
      <c r="N3131" s="143">
        <f>IF(対応ガラス検索!$E$2="-","",IF(対応ガラス検索!$E$2&gt;=K3131,MAX($N$2:N3130)+1,""))</f>
        <v>3130</v>
      </c>
      <c r="O3131" s="143">
        <f>IF(対応ガラス検索!$E$2="-","",IF(L3131&lt;=0.65,MAX($O$2:O3130)+1,""))</f>
        <v>3130</v>
      </c>
      <c r="P3131" s="144"/>
      <c r="Q3131" s="145"/>
    </row>
    <row r="3132" spans="1:17" x14ac:dyDescent="0.4">
      <c r="A3132" s="68">
        <v>3131</v>
      </c>
      <c r="B3132" s="68" t="s">
        <v>2295</v>
      </c>
      <c r="C3132" s="68" t="s">
        <v>2239</v>
      </c>
      <c r="D3132" s="68" t="s">
        <v>2079</v>
      </c>
      <c r="E3132" s="68" t="s">
        <v>1958</v>
      </c>
      <c r="F3132" s="68" t="s">
        <v>1959</v>
      </c>
      <c r="G3132" s="68" t="s">
        <v>2020</v>
      </c>
      <c r="H3132" s="68" t="s">
        <v>2021</v>
      </c>
      <c r="I3132" s="68">
        <v>8</v>
      </c>
      <c r="J3132" s="68" t="s">
        <v>2267</v>
      </c>
      <c r="K3132" s="68">
        <v>1.7</v>
      </c>
      <c r="L3132" s="68">
        <v>0.39</v>
      </c>
      <c r="M3132" s="68" t="s">
        <v>1960</v>
      </c>
      <c r="N3132" s="143">
        <f>IF(対応ガラス検索!$E$2="-","",IF(対応ガラス検索!$E$2&gt;=K3132,MAX($N$2:N3131)+1,""))</f>
        <v>3131</v>
      </c>
      <c r="O3132" s="143">
        <f>IF(対応ガラス検索!$E$2="-","",IF(L3132&lt;=0.65,MAX($O$2:O3131)+1,""))</f>
        <v>3131</v>
      </c>
      <c r="P3132" s="144"/>
      <c r="Q3132" s="145"/>
    </row>
    <row r="3133" spans="1:17" x14ac:dyDescent="0.4">
      <c r="A3133" s="68">
        <v>3132</v>
      </c>
      <c r="B3133" s="68" t="s">
        <v>2295</v>
      </c>
      <c r="C3133" s="68" t="s">
        <v>2239</v>
      </c>
      <c r="D3133" s="68" t="s">
        <v>2079</v>
      </c>
      <c r="E3133" s="68" t="s">
        <v>1958</v>
      </c>
      <c r="F3133" s="68" t="s">
        <v>1959</v>
      </c>
      <c r="G3133" s="68" t="s">
        <v>2020</v>
      </c>
      <c r="H3133" s="68" t="s">
        <v>2021</v>
      </c>
      <c r="I3133" s="68">
        <v>9</v>
      </c>
      <c r="J3133" s="68" t="s">
        <v>2267</v>
      </c>
      <c r="K3133" s="68">
        <v>1.6</v>
      </c>
      <c r="L3133" s="68">
        <v>0.39</v>
      </c>
      <c r="M3133" s="68" t="s">
        <v>1960</v>
      </c>
      <c r="N3133" s="143">
        <f>IF(対応ガラス検索!$E$2="-","",IF(対応ガラス検索!$E$2&gt;=K3133,MAX($N$2:N3132)+1,""))</f>
        <v>3132</v>
      </c>
      <c r="O3133" s="143">
        <f>IF(対応ガラス検索!$E$2="-","",IF(L3133&lt;=0.65,MAX($O$2:O3132)+1,""))</f>
        <v>3132</v>
      </c>
      <c r="P3133" s="144"/>
      <c r="Q3133" s="145"/>
    </row>
    <row r="3134" spans="1:17" x14ac:dyDescent="0.4">
      <c r="A3134" s="68">
        <v>3133</v>
      </c>
      <c r="B3134" s="68" t="s">
        <v>2295</v>
      </c>
      <c r="C3134" s="68" t="s">
        <v>2239</v>
      </c>
      <c r="D3134" s="68" t="s">
        <v>2079</v>
      </c>
      <c r="E3134" s="68" t="s">
        <v>1958</v>
      </c>
      <c r="F3134" s="68" t="s">
        <v>1959</v>
      </c>
      <c r="G3134" s="68" t="s">
        <v>2020</v>
      </c>
      <c r="H3134" s="68" t="s">
        <v>2021</v>
      </c>
      <c r="I3134" s="68">
        <v>10</v>
      </c>
      <c r="J3134" s="68" t="s">
        <v>2267</v>
      </c>
      <c r="K3134" s="68">
        <v>1.5</v>
      </c>
      <c r="L3134" s="68">
        <v>0.39</v>
      </c>
      <c r="M3134" s="68" t="s">
        <v>1960</v>
      </c>
      <c r="N3134" s="143">
        <f>IF(対応ガラス検索!$E$2="-","",IF(対応ガラス検索!$E$2&gt;=K3134,MAX($N$2:N3133)+1,""))</f>
        <v>3133</v>
      </c>
      <c r="O3134" s="143">
        <f>IF(対応ガラス検索!$E$2="-","",IF(L3134&lt;=0.65,MAX($O$2:O3133)+1,""))</f>
        <v>3133</v>
      </c>
      <c r="P3134" s="144"/>
      <c r="Q3134" s="145"/>
    </row>
    <row r="3135" spans="1:17" x14ac:dyDescent="0.4">
      <c r="A3135" s="68">
        <v>3134</v>
      </c>
      <c r="B3135" s="68" t="s">
        <v>2295</v>
      </c>
      <c r="C3135" s="68" t="s">
        <v>2239</v>
      </c>
      <c r="D3135" s="68" t="s">
        <v>2079</v>
      </c>
      <c r="E3135" s="68" t="s">
        <v>1958</v>
      </c>
      <c r="F3135" s="68" t="s">
        <v>1959</v>
      </c>
      <c r="G3135" s="68" t="s">
        <v>2020</v>
      </c>
      <c r="H3135" s="68" t="s">
        <v>2021</v>
      </c>
      <c r="I3135" s="68">
        <v>11</v>
      </c>
      <c r="J3135" s="68" t="s">
        <v>2267</v>
      </c>
      <c r="K3135" s="68">
        <v>1.4</v>
      </c>
      <c r="L3135" s="68">
        <v>0.39</v>
      </c>
      <c r="M3135" s="68" t="s">
        <v>1960</v>
      </c>
      <c r="N3135" s="143">
        <f>IF(対応ガラス検索!$E$2="-","",IF(対応ガラス検索!$E$2&gt;=K3135,MAX($N$2:N3134)+1,""))</f>
        <v>3134</v>
      </c>
      <c r="O3135" s="143">
        <f>IF(対応ガラス検索!$E$2="-","",IF(L3135&lt;=0.65,MAX($O$2:O3134)+1,""))</f>
        <v>3134</v>
      </c>
      <c r="P3135" s="144"/>
      <c r="Q3135" s="145"/>
    </row>
    <row r="3136" spans="1:17" x14ac:dyDescent="0.4">
      <c r="A3136" s="68">
        <v>3135</v>
      </c>
      <c r="B3136" s="68" t="s">
        <v>2295</v>
      </c>
      <c r="C3136" s="68" t="s">
        <v>2239</v>
      </c>
      <c r="D3136" s="68" t="s">
        <v>2079</v>
      </c>
      <c r="E3136" s="68" t="s">
        <v>1958</v>
      </c>
      <c r="F3136" s="68" t="s">
        <v>1959</v>
      </c>
      <c r="G3136" s="68" t="s">
        <v>2020</v>
      </c>
      <c r="H3136" s="68" t="s">
        <v>2021</v>
      </c>
      <c r="I3136" s="68">
        <v>12</v>
      </c>
      <c r="J3136" s="68" t="s">
        <v>2267</v>
      </c>
      <c r="K3136" s="68">
        <v>1.3</v>
      </c>
      <c r="L3136" s="68">
        <v>0.39</v>
      </c>
      <c r="M3136" s="68" t="s">
        <v>1960</v>
      </c>
      <c r="N3136" s="143">
        <f>IF(対応ガラス検索!$E$2="-","",IF(対応ガラス検索!$E$2&gt;=K3136,MAX($N$2:N3135)+1,""))</f>
        <v>3135</v>
      </c>
      <c r="O3136" s="143">
        <f>IF(対応ガラス検索!$E$2="-","",IF(L3136&lt;=0.65,MAX($O$2:O3135)+1,""))</f>
        <v>3135</v>
      </c>
      <c r="P3136" s="144"/>
      <c r="Q3136" s="145"/>
    </row>
    <row r="3137" spans="1:17" x14ac:dyDescent="0.4">
      <c r="A3137" s="68">
        <v>3136</v>
      </c>
      <c r="B3137" s="68" t="s">
        <v>2295</v>
      </c>
      <c r="C3137" s="68" t="s">
        <v>2239</v>
      </c>
      <c r="D3137" s="68" t="s">
        <v>2079</v>
      </c>
      <c r="E3137" s="68" t="s">
        <v>1958</v>
      </c>
      <c r="F3137" s="68" t="s">
        <v>1959</v>
      </c>
      <c r="G3137" s="68" t="s">
        <v>2020</v>
      </c>
      <c r="H3137" s="68" t="s">
        <v>2021</v>
      </c>
      <c r="I3137" s="68">
        <v>13</v>
      </c>
      <c r="J3137" s="68" t="s">
        <v>2267</v>
      </c>
      <c r="K3137" s="68">
        <v>1.2</v>
      </c>
      <c r="L3137" s="68">
        <v>0.39</v>
      </c>
      <c r="M3137" s="68" t="s">
        <v>1960</v>
      </c>
      <c r="N3137" s="143">
        <f>IF(対応ガラス検索!$E$2="-","",IF(対応ガラス検索!$E$2&gt;=K3137,MAX($N$2:N3136)+1,""))</f>
        <v>3136</v>
      </c>
      <c r="O3137" s="143">
        <f>IF(対応ガラス検索!$E$2="-","",IF(L3137&lt;=0.65,MAX($O$2:O3136)+1,""))</f>
        <v>3136</v>
      </c>
      <c r="P3137" s="144"/>
      <c r="Q3137" s="145"/>
    </row>
    <row r="3138" spans="1:17" x14ac:dyDescent="0.4">
      <c r="A3138" s="68">
        <v>3137</v>
      </c>
      <c r="B3138" s="68" t="s">
        <v>2295</v>
      </c>
      <c r="C3138" s="68" t="s">
        <v>2239</v>
      </c>
      <c r="D3138" s="68" t="s">
        <v>2087</v>
      </c>
      <c r="E3138" s="68" t="s">
        <v>1962</v>
      </c>
      <c r="F3138" s="68" t="s">
        <v>1963</v>
      </c>
      <c r="G3138" s="68" t="s">
        <v>2020</v>
      </c>
      <c r="H3138" s="68" t="s">
        <v>2021</v>
      </c>
      <c r="I3138" s="68">
        <v>6</v>
      </c>
      <c r="J3138" s="68" t="s">
        <v>2296</v>
      </c>
      <c r="K3138" s="68">
        <v>2.5</v>
      </c>
      <c r="L3138" s="68">
        <v>0.41</v>
      </c>
      <c r="M3138" s="68" t="s">
        <v>1960</v>
      </c>
      <c r="N3138" s="143">
        <f>IF(対応ガラス検索!$E$2="-","",IF(対応ガラス検索!$E$2&gt;=K3138,MAX($N$2:N3137)+1,""))</f>
        <v>3137</v>
      </c>
      <c r="O3138" s="143">
        <f>IF(対応ガラス検索!$E$2="-","",IF(L3138&lt;=0.65,MAX($O$2:O3137)+1,""))</f>
        <v>3137</v>
      </c>
      <c r="P3138" s="144"/>
      <c r="Q3138" s="145"/>
    </row>
    <row r="3139" spans="1:17" x14ac:dyDescent="0.4">
      <c r="A3139" s="68">
        <v>3138</v>
      </c>
      <c r="B3139" s="68" t="s">
        <v>2295</v>
      </c>
      <c r="C3139" s="68" t="s">
        <v>2239</v>
      </c>
      <c r="D3139" s="68" t="s">
        <v>2087</v>
      </c>
      <c r="E3139" s="68" t="s">
        <v>1962</v>
      </c>
      <c r="F3139" s="68" t="s">
        <v>1963</v>
      </c>
      <c r="G3139" s="68" t="s">
        <v>2020</v>
      </c>
      <c r="H3139" s="68" t="s">
        <v>2021</v>
      </c>
      <c r="I3139" s="68">
        <v>7</v>
      </c>
      <c r="J3139" s="68" t="s">
        <v>2296</v>
      </c>
      <c r="K3139" s="68">
        <v>2.2999999999999998</v>
      </c>
      <c r="L3139" s="68">
        <v>0.41</v>
      </c>
      <c r="M3139" s="68" t="s">
        <v>1960</v>
      </c>
      <c r="N3139" s="143">
        <f>IF(対応ガラス検索!$E$2="-","",IF(対応ガラス検索!$E$2&gt;=K3139,MAX($N$2:N3138)+1,""))</f>
        <v>3138</v>
      </c>
      <c r="O3139" s="143">
        <f>IF(対応ガラス検索!$E$2="-","",IF(L3139&lt;=0.65,MAX($O$2:O3138)+1,""))</f>
        <v>3138</v>
      </c>
      <c r="P3139" s="144"/>
      <c r="Q3139" s="145"/>
    </row>
    <row r="3140" spans="1:17" x14ac:dyDescent="0.4">
      <c r="A3140" s="68">
        <v>3139</v>
      </c>
      <c r="B3140" s="68" t="s">
        <v>2295</v>
      </c>
      <c r="C3140" s="68" t="s">
        <v>2239</v>
      </c>
      <c r="D3140" s="68" t="s">
        <v>2087</v>
      </c>
      <c r="E3140" s="68" t="s">
        <v>1962</v>
      </c>
      <c r="F3140" s="68" t="s">
        <v>1963</v>
      </c>
      <c r="G3140" s="68" t="s">
        <v>2020</v>
      </c>
      <c r="H3140" s="68" t="s">
        <v>2021</v>
      </c>
      <c r="I3140" s="68">
        <v>8</v>
      </c>
      <c r="J3140" s="68" t="s">
        <v>2296</v>
      </c>
      <c r="K3140" s="142">
        <v>2.1</v>
      </c>
      <c r="L3140" s="68">
        <v>0.4</v>
      </c>
      <c r="M3140" s="68" t="s">
        <v>1960</v>
      </c>
      <c r="N3140" s="143">
        <f>IF(対応ガラス検索!$E$2="-","",IF(対応ガラス検索!$E$2&gt;=K3140,MAX($N$2:N3139)+1,""))</f>
        <v>3139</v>
      </c>
      <c r="O3140" s="143">
        <f>IF(対応ガラス検索!$E$2="-","",IF(L3140&lt;=0.65,MAX($O$2:O3139)+1,""))</f>
        <v>3139</v>
      </c>
      <c r="P3140" s="144"/>
      <c r="Q3140" s="145"/>
    </row>
    <row r="3141" spans="1:17" x14ac:dyDescent="0.4">
      <c r="A3141" s="68">
        <v>3140</v>
      </c>
      <c r="B3141" s="68" t="s">
        <v>2295</v>
      </c>
      <c r="C3141" s="68" t="s">
        <v>2239</v>
      </c>
      <c r="D3141" s="68" t="s">
        <v>2087</v>
      </c>
      <c r="E3141" s="68" t="s">
        <v>1962</v>
      </c>
      <c r="F3141" s="68" t="s">
        <v>1963</v>
      </c>
      <c r="G3141" s="68" t="s">
        <v>2020</v>
      </c>
      <c r="H3141" s="68" t="s">
        <v>2021</v>
      </c>
      <c r="I3141" s="68">
        <v>9</v>
      </c>
      <c r="J3141" s="68" t="s">
        <v>2296</v>
      </c>
      <c r="K3141" s="68">
        <v>2</v>
      </c>
      <c r="L3141" s="68">
        <v>0.4</v>
      </c>
      <c r="M3141" s="68" t="s">
        <v>1960</v>
      </c>
      <c r="N3141" s="143">
        <f>IF(対応ガラス検索!$E$2="-","",IF(対応ガラス検索!$E$2&gt;=K3141,MAX($N$2:N3140)+1,""))</f>
        <v>3140</v>
      </c>
      <c r="O3141" s="143">
        <f>IF(対応ガラス検索!$E$2="-","",IF(L3141&lt;=0.65,MAX($O$2:O3140)+1,""))</f>
        <v>3140</v>
      </c>
      <c r="P3141" s="144"/>
      <c r="Q3141" s="145"/>
    </row>
    <row r="3142" spans="1:17" x14ac:dyDescent="0.4">
      <c r="A3142" s="68">
        <v>3141</v>
      </c>
      <c r="B3142" s="68" t="s">
        <v>2295</v>
      </c>
      <c r="C3142" s="68" t="s">
        <v>2239</v>
      </c>
      <c r="D3142" s="68" t="s">
        <v>2087</v>
      </c>
      <c r="E3142" s="68" t="s">
        <v>1962</v>
      </c>
      <c r="F3142" s="68" t="s">
        <v>1963</v>
      </c>
      <c r="G3142" s="68" t="s">
        <v>2020</v>
      </c>
      <c r="H3142" s="68" t="s">
        <v>2021</v>
      </c>
      <c r="I3142" s="68">
        <v>10</v>
      </c>
      <c r="J3142" s="68" t="s">
        <v>2296</v>
      </c>
      <c r="K3142" s="68">
        <v>1.8</v>
      </c>
      <c r="L3142" s="68">
        <v>0.4</v>
      </c>
      <c r="M3142" s="68" t="s">
        <v>1960</v>
      </c>
      <c r="N3142" s="143">
        <f>IF(対応ガラス検索!$E$2="-","",IF(対応ガラス検索!$E$2&gt;=K3142,MAX($N$2:N3141)+1,""))</f>
        <v>3141</v>
      </c>
      <c r="O3142" s="143">
        <f>IF(対応ガラス検索!$E$2="-","",IF(L3142&lt;=0.65,MAX($O$2:O3141)+1,""))</f>
        <v>3141</v>
      </c>
      <c r="P3142" s="144"/>
      <c r="Q3142" s="145"/>
    </row>
    <row r="3143" spans="1:17" x14ac:dyDescent="0.4">
      <c r="A3143" s="68">
        <v>3142</v>
      </c>
      <c r="B3143" s="68" t="s">
        <v>2295</v>
      </c>
      <c r="C3143" s="68" t="s">
        <v>2239</v>
      </c>
      <c r="D3143" s="68" t="s">
        <v>2087</v>
      </c>
      <c r="E3143" s="68" t="s">
        <v>1962</v>
      </c>
      <c r="F3143" s="68" t="s">
        <v>1963</v>
      </c>
      <c r="G3143" s="68" t="s">
        <v>2020</v>
      </c>
      <c r="H3143" s="68" t="s">
        <v>2021</v>
      </c>
      <c r="I3143" s="68">
        <v>11</v>
      </c>
      <c r="J3143" s="68" t="s">
        <v>2296</v>
      </c>
      <c r="K3143" s="68">
        <v>1.7</v>
      </c>
      <c r="L3143" s="68">
        <v>0.4</v>
      </c>
      <c r="M3143" s="68" t="s">
        <v>1960</v>
      </c>
      <c r="N3143" s="143">
        <f>IF(対応ガラス検索!$E$2="-","",IF(対応ガラス検索!$E$2&gt;=K3143,MAX($N$2:N3142)+1,""))</f>
        <v>3142</v>
      </c>
      <c r="O3143" s="143">
        <f>IF(対応ガラス検索!$E$2="-","",IF(L3143&lt;=0.65,MAX($O$2:O3142)+1,""))</f>
        <v>3142</v>
      </c>
      <c r="P3143" s="144"/>
      <c r="Q3143" s="145"/>
    </row>
    <row r="3144" spans="1:17" x14ac:dyDescent="0.4">
      <c r="A3144" s="68">
        <v>3143</v>
      </c>
      <c r="B3144" s="68" t="s">
        <v>2295</v>
      </c>
      <c r="C3144" s="68" t="s">
        <v>2239</v>
      </c>
      <c r="D3144" s="68" t="s">
        <v>2087</v>
      </c>
      <c r="E3144" s="68" t="s">
        <v>1962</v>
      </c>
      <c r="F3144" s="68" t="s">
        <v>1963</v>
      </c>
      <c r="G3144" s="68" t="s">
        <v>2020</v>
      </c>
      <c r="H3144" s="68" t="s">
        <v>2021</v>
      </c>
      <c r="I3144" s="68">
        <v>12</v>
      </c>
      <c r="J3144" s="68" t="s">
        <v>2296</v>
      </c>
      <c r="K3144" s="68">
        <v>1.6</v>
      </c>
      <c r="L3144" s="68">
        <v>0.4</v>
      </c>
      <c r="M3144" s="68" t="s">
        <v>1960</v>
      </c>
      <c r="N3144" s="143">
        <f>IF(対応ガラス検索!$E$2="-","",IF(対応ガラス検索!$E$2&gt;=K3144,MAX($N$2:N3143)+1,""))</f>
        <v>3143</v>
      </c>
      <c r="O3144" s="143">
        <f>IF(対応ガラス検索!$E$2="-","",IF(L3144&lt;=0.65,MAX($O$2:O3143)+1,""))</f>
        <v>3143</v>
      </c>
      <c r="P3144" s="144"/>
      <c r="Q3144" s="145"/>
    </row>
    <row r="3145" spans="1:17" x14ac:dyDescent="0.4">
      <c r="A3145" s="68">
        <v>3144</v>
      </c>
      <c r="B3145" s="68" t="s">
        <v>2295</v>
      </c>
      <c r="C3145" s="68" t="s">
        <v>2239</v>
      </c>
      <c r="D3145" s="68" t="s">
        <v>2087</v>
      </c>
      <c r="E3145" s="68" t="s">
        <v>1962</v>
      </c>
      <c r="F3145" s="68" t="s">
        <v>1963</v>
      </c>
      <c r="G3145" s="68" t="s">
        <v>2020</v>
      </c>
      <c r="H3145" s="68" t="s">
        <v>2021</v>
      </c>
      <c r="I3145" s="68">
        <v>13</v>
      </c>
      <c r="J3145" s="68" t="s">
        <v>2296</v>
      </c>
      <c r="K3145" s="68">
        <v>1.5</v>
      </c>
      <c r="L3145" s="68">
        <v>0.4</v>
      </c>
      <c r="M3145" s="68" t="s">
        <v>1960</v>
      </c>
      <c r="N3145" s="143">
        <f>IF(対応ガラス検索!$E$2="-","",IF(対応ガラス検索!$E$2&gt;=K3145,MAX($N$2:N3144)+1,""))</f>
        <v>3144</v>
      </c>
      <c r="O3145" s="143">
        <f>IF(対応ガラス検索!$E$2="-","",IF(L3145&lt;=0.65,MAX($O$2:O3144)+1,""))</f>
        <v>3144</v>
      </c>
      <c r="P3145" s="144"/>
      <c r="Q3145" s="145"/>
    </row>
    <row r="3146" spans="1:17" x14ac:dyDescent="0.4">
      <c r="A3146" s="68">
        <v>3145</v>
      </c>
      <c r="B3146" s="68" t="s">
        <v>2295</v>
      </c>
      <c r="C3146" s="68" t="s">
        <v>2239</v>
      </c>
      <c r="D3146" s="68" t="s">
        <v>2087</v>
      </c>
      <c r="E3146" s="68" t="s">
        <v>1962</v>
      </c>
      <c r="F3146" s="68" t="s">
        <v>1963</v>
      </c>
      <c r="G3146" s="68" t="s">
        <v>2020</v>
      </c>
      <c r="H3146" s="68" t="s">
        <v>2021</v>
      </c>
      <c r="I3146" s="68">
        <v>6</v>
      </c>
      <c r="J3146" s="68" t="s">
        <v>2267</v>
      </c>
      <c r="K3146" s="68">
        <v>2</v>
      </c>
      <c r="L3146" s="68">
        <v>0.4</v>
      </c>
      <c r="M3146" s="68" t="s">
        <v>1960</v>
      </c>
      <c r="N3146" s="143">
        <f>IF(対応ガラス検索!$E$2="-","",IF(対応ガラス検索!$E$2&gt;=K3146,MAX($N$2:N3145)+1,""))</f>
        <v>3145</v>
      </c>
      <c r="O3146" s="143">
        <f>IF(対応ガラス検索!$E$2="-","",IF(L3146&lt;=0.65,MAX($O$2:O3145)+1,""))</f>
        <v>3145</v>
      </c>
      <c r="P3146" s="144"/>
      <c r="Q3146" s="145"/>
    </row>
    <row r="3147" spans="1:17" x14ac:dyDescent="0.4">
      <c r="A3147" s="68">
        <v>3146</v>
      </c>
      <c r="B3147" s="68" t="s">
        <v>2295</v>
      </c>
      <c r="C3147" s="68" t="s">
        <v>2239</v>
      </c>
      <c r="D3147" s="68" t="s">
        <v>2087</v>
      </c>
      <c r="E3147" s="68" t="s">
        <v>1962</v>
      </c>
      <c r="F3147" s="68" t="s">
        <v>1963</v>
      </c>
      <c r="G3147" s="68" t="s">
        <v>2020</v>
      </c>
      <c r="H3147" s="68" t="s">
        <v>2021</v>
      </c>
      <c r="I3147" s="68">
        <v>7</v>
      </c>
      <c r="J3147" s="68" t="s">
        <v>2267</v>
      </c>
      <c r="K3147" s="68">
        <v>1.8</v>
      </c>
      <c r="L3147" s="68">
        <v>0.4</v>
      </c>
      <c r="M3147" s="68" t="s">
        <v>1960</v>
      </c>
      <c r="N3147" s="143">
        <f>IF(対応ガラス検索!$E$2="-","",IF(対応ガラス検索!$E$2&gt;=K3147,MAX($N$2:N3146)+1,""))</f>
        <v>3146</v>
      </c>
      <c r="O3147" s="143">
        <f>IF(対応ガラス検索!$E$2="-","",IF(L3147&lt;=0.65,MAX($O$2:O3146)+1,""))</f>
        <v>3146</v>
      </c>
      <c r="P3147" s="144"/>
      <c r="Q3147" s="145"/>
    </row>
    <row r="3148" spans="1:17" x14ac:dyDescent="0.4">
      <c r="A3148" s="68">
        <v>3147</v>
      </c>
      <c r="B3148" s="68" t="s">
        <v>2295</v>
      </c>
      <c r="C3148" s="68" t="s">
        <v>2239</v>
      </c>
      <c r="D3148" s="68" t="s">
        <v>2087</v>
      </c>
      <c r="E3148" s="68" t="s">
        <v>1962</v>
      </c>
      <c r="F3148" s="68" t="s">
        <v>1963</v>
      </c>
      <c r="G3148" s="68" t="s">
        <v>2020</v>
      </c>
      <c r="H3148" s="68" t="s">
        <v>2021</v>
      </c>
      <c r="I3148" s="68">
        <v>8</v>
      </c>
      <c r="J3148" s="68" t="s">
        <v>2267</v>
      </c>
      <c r="K3148" s="68">
        <v>1.7</v>
      </c>
      <c r="L3148" s="68">
        <v>0.4</v>
      </c>
      <c r="M3148" s="68" t="s">
        <v>1960</v>
      </c>
      <c r="N3148" s="143">
        <f>IF(対応ガラス検索!$E$2="-","",IF(対応ガラス検索!$E$2&gt;=K3148,MAX($N$2:N3147)+1,""))</f>
        <v>3147</v>
      </c>
      <c r="O3148" s="143">
        <f>IF(対応ガラス検索!$E$2="-","",IF(L3148&lt;=0.65,MAX($O$2:O3147)+1,""))</f>
        <v>3147</v>
      </c>
      <c r="P3148" s="144"/>
      <c r="Q3148" s="145"/>
    </row>
    <row r="3149" spans="1:17" x14ac:dyDescent="0.4">
      <c r="A3149" s="68">
        <v>3148</v>
      </c>
      <c r="B3149" s="68" t="s">
        <v>2295</v>
      </c>
      <c r="C3149" s="68" t="s">
        <v>2239</v>
      </c>
      <c r="D3149" s="68" t="s">
        <v>2087</v>
      </c>
      <c r="E3149" s="68" t="s">
        <v>1962</v>
      </c>
      <c r="F3149" s="68" t="s">
        <v>1963</v>
      </c>
      <c r="G3149" s="68" t="s">
        <v>2020</v>
      </c>
      <c r="H3149" s="68" t="s">
        <v>2021</v>
      </c>
      <c r="I3149" s="68">
        <v>9</v>
      </c>
      <c r="J3149" s="68" t="s">
        <v>2267</v>
      </c>
      <c r="K3149" s="68">
        <v>1.6</v>
      </c>
      <c r="L3149" s="68">
        <v>0.4</v>
      </c>
      <c r="M3149" s="68" t="s">
        <v>1960</v>
      </c>
      <c r="N3149" s="143">
        <f>IF(対応ガラス検索!$E$2="-","",IF(対応ガラス検索!$E$2&gt;=K3149,MAX($N$2:N3148)+1,""))</f>
        <v>3148</v>
      </c>
      <c r="O3149" s="143">
        <f>IF(対応ガラス検索!$E$2="-","",IF(L3149&lt;=0.65,MAX($O$2:O3148)+1,""))</f>
        <v>3148</v>
      </c>
      <c r="P3149" s="144"/>
      <c r="Q3149" s="145"/>
    </row>
    <row r="3150" spans="1:17" x14ac:dyDescent="0.4">
      <c r="A3150" s="68">
        <v>3149</v>
      </c>
      <c r="B3150" s="68" t="s">
        <v>2295</v>
      </c>
      <c r="C3150" s="68" t="s">
        <v>2239</v>
      </c>
      <c r="D3150" s="68" t="s">
        <v>2087</v>
      </c>
      <c r="E3150" s="68" t="s">
        <v>1962</v>
      </c>
      <c r="F3150" s="68" t="s">
        <v>1963</v>
      </c>
      <c r="G3150" s="68" t="s">
        <v>2020</v>
      </c>
      <c r="H3150" s="68" t="s">
        <v>2021</v>
      </c>
      <c r="I3150" s="68">
        <v>10</v>
      </c>
      <c r="J3150" s="68" t="s">
        <v>2267</v>
      </c>
      <c r="K3150" s="68">
        <v>1.5</v>
      </c>
      <c r="L3150" s="68">
        <v>0.4</v>
      </c>
      <c r="M3150" s="68" t="s">
        <v>1960</v>
      </c>
      <c r="N3150" s="143">
        <f>IF(対応ガラス検索!$E$2="-","",IF(対応ガラス検索!$E$2&gt;=K3150,MAX($N$2:N3149)+1,""))</f>
        <v>3149</v>
      </c>
      <c r="O3150" s="143">
        <f>IF(対応ガラス検索!$E$2="-","",IF(L3150&lt;=0.65,MAX($O$2:O3149)+1,""))</f>
        <v>3149</v>
      </c>
      <c r="P3150" s="144"/>
      <c r="Q3150" s="145"/>
    </row>
    <row r="3151" spans="1:17" x14ac:dyDescent="0.4">
      <c r="A3151" s="68">
        <v>3150</v>
      </c>
      <c r="B3151" s="68" t="s">
        <v>2295</v>
      </c>
      <c r="C3151" s="68" t="s">
        <v>2239</v>
      </c>
      <c r="D3151" s="68" t="s">
        <v>2087</v>
      </c>
      <c r="E3151" s="68" t="s">
        <v>1962</v>
      </c>
      <c r="F3151" s="68" t="s">
        <v>1963</v>
      </c>
      <c r="G3151" s="68" t="s">
        <v>2020</v>
      </c>
      <c r="H3151" s="68" t="s">
        <v>2021</v>
      </c>
      <c r="I3151" s="68">
        <v>11</v>
      </c>
      <c r="J3151" s="68" t="s">
        <v>2267</v>
      </c>
      <c r="K3151" s="68">
        <v>1.4</v>
      </c>
      <c r="L3151" s="68">
        <v>0.4</v>
      </c>
      <c r="M3151" s="68" t="s">
        <v>1960</v>
      </c>
      <c r="N3151" s="143">
        <f>IF(対応ガラス検索!$E$2="-","",IF(対応ガラス検索!$E$2&gt;=K3151,MAX($N$2:N3150)+1,""))</f>
        <v>3150</v>
      </c>
      <c r="O3151" s="143">
        <f>IF(対応ガラス検索!$E$2="-","",IF(L3151&lt;=0.65,MAX($O$2:O3150)+1,""))</f>
        <v>3150</v>
      </c>
      <c r="P3151" s="144"/>
      <c r="Q3151" s="145"/>
    </row>
    <row r="3152" spans="1:17" x14ac:dyDescent="0.4">
      <c r="A3152" s="68">
        <v>3151</v>
      </c>
      <c r="B3152" s="68" t="s">
        <v>2295</v>
      </c>
      <c r="C3152" s="68" t="s">
        <v>2239</v>
      </c>
      <c r="D3152" s="68" t="s">
        <v>2087</v>
      </c>
      <c r="E3152" s="68" t="s">
        <v>1962</v>
      </c>
      <c r="F3152" s="68" t="s">
        <v>1963</v>
      </c>
      <c r="G3152" s="68" t="s">
        <v>2020</v>
      </c>
      <c r="H3152" s="68" t="s">
        <v>2021</v>
      </c>
      <c r="I3152" s="68">
        <v>12</v>
      </c>
      <c r="J3152" s="68" t="s">
        <v>2267</v>
      </c>
      <c r="K3152" s="68">
        <v>1.3</v>
      </c>
      <c r="L3152" s="68">
        <v>0.4</v>
      </c>
      <c r="M3152" s="68" t="s">
        <v>1960</v>
      </c>
      <c r="N3152" s="143">
        <f>IF(対応ガラス検索!$E$2="-","",IF(対応ガラス検索!$E$2&gt;=K3152,MAX($N$2:N3151)+1,""))</f>
        <v>3151</v>
      </c>
      <c r="O3152" s="143">
        <f>IF(対応ガラス検索!$E$2="-","",IF(L3152&lt;=0.65,MAX($O$2:O3151)+1,""))</f>
        <v>3151</v>
      </c>
      <c r="P3152" s="144"/>
      <c r="Q3152" s="145"/>
    </row>
    <row r="3153" spans="1:17" x14ac:dyDescent="0.4">
      <c r="A3153" s="68">
        <v>3152</v>
      </c>
      <c r="B3153" s="68" t="s">
        <v>2295</v>
      </c>
      <c r="C3153" s="68" t="s">
        <v>2239</v>
      </c>
      <c r="D3153" s="68" t="s">
        <v>2087</v>
      </c>
      <c r="E3153" s="68" t="s">
        <v>1962</v>
      </c>
      <c r="F3153" s="68" t="s">
        <v>1963</v>
      </c>
      <c r="G3153" s="68" t="s">
        <v>2020</v>
      </c>
      <c r="H3153" s="68" t="s">
        <v>2021</v>
      </c>
      <c r="I3153" s="68">
        <v>13</v>
      </c>
      <c r="J3153" s="68" t="s">
        <v>2267</v>
      </c>
      <c r="K3153" s="142">
        <v>1.2</v>
      </c>
      <c r="L3153" s="68">
        <v>0.4</v>
      </c>
      <c r="M3153" s="68" t="s">
        <v>1960</v>
      </c>
      <c r="N3153" s="143">
        <f>IF(対応ガラス検索!$E$2="-","",IF(対応ガラス検索!$E$2&gt;=K3153,MAX($N$2:N3152)+1,""))</f>
        <v>3152</v>
      </c>
      <c r="O3153" s="143">
        <f>IF(対応ガラス検索!$E$2="-","",IF(L3153&lt;=0.65,MAX($O$2:O3152)+1,""))</f>
        <v>3152</v>
      </c>
      <c r="P3153" s="144"/>
      <c r="Q3153" s="145"/>
    </row>
    <row r="3154" spans="1:17" x14ac:dyDescent="0.4">
      <c r="A3154" s="68">
        <v>3153</v>
      </c>
      <c r="B3154" s="68" t="s">
        <v>2295</v>
      </c>
      <c r="C3154" s="68" t="s">
        <v>2239</v>
      </c>
      <c r="D3154" s="68" t="s">
        <v>2099</v>
      </c>
      <c r="E3154" s="68" t="s">
        <v>1965</v>
      </c>
      <c r="F3154" s="68" t="s">
        <v>1966</v>
      </c>
      <c r="G3154" s="68" t="s">
        <v>2020</v>
      </c>
      <c r="H3154" s="68" t="s">
        <v>2021</v>
      </c>
      <c r="I3154" s="68">
        <v>6</v>
      </c>
      <c r="J3154" s="68" t="s">
        <v>2296</v>
      </c>
      <c r="K3154" s="68">
        <v>2.5</v>
      </c>
      <c r="L3154" s="68">
        <v>0.4</v>
      </c>
      <c r="M3154" s="68" t="s">
        <v>1960</v>
      </c>
      <c r="N3154" s="143">
        <f>IF(対応ガラス検索!$E$2="-","",IF(対応ガラス検索!$E$2&gt;=K3154,MAX($N$2:N3153)+1,""))</f>
        <v>3153</v>
      </c>
      <c r="O3154" s="143">
        <f>IF(対応ガラス検索!$E$2="-","",IF(L3154&lt;=0.65,MAX($O$2:O3153)+1,""))</f>
        <v>3153</v>
      </c>
      <c r="P3154" s="144"/>
      <c r="Q3154" s="145"/>
    </row>
    <row r="3155" spans="1:17" x14ac:dyDescent="0.4">
      <c r="A3155" s="68">
        <v>3154</v>
      </c>
      <c r="B3155" s="68" t="s">
        <v>2295</v>
      </c>
      <c r="C3155" s="68" t="s">
        <v>2239</v>
      </c>
      <c r="D3155" s="68" t="s">
        <v>2099</v>
      </c>
      <c r="E3155" s="68" t="s">
        <v>1965</v>
      </c>
      <c r="F3155" s="68" t="s">
        <v>1966</v>
      </c>
      <c r="G3155" s="68" t="s">
        <v>2020</v>
      </c>
      <c r="H3155" s="68" t="s">
        <v>2021</v>
      </c>
      <c r="I3155" s="68">
        <v>7</v>
      </c>
      <c r="J3155" s="68" t="s">
        <v>2296</v>
      </c>
      <c r="K3155" s="68">
        <v>2.2999999999999998</v>
      </c>
      <c r="L3155" s="68">
        <v>0.4</v>
      </c>
      <c r="M3155" s="68" t="s">
        <v>1960</v>
      </c>
      <c r="N3155" s="143">
        <f>IF(対応ガラス検索!$E$2="-","",IF(対応ガラス検索!$E$2&gt;=K3155,MAX($N$2:N3154)+1,""))</f>
        <v>3154</v>
      </c>
      <c r="O3155" s="143">
        <f>IF(対応ガラス検索!$E$2="-","",IF(L3155&lt;=0.65,MAX($O$2:O3154)+1,""))</f>
        <v>3154</v>
      </c>
      <c r="P3155" s="144"/>
      <c r="Q3155" s="145"/>
    </row>
    <row r="3156" spans="1:17" x14ac:dyDescent="0.4">
      <c r="A3156" s="68">
        <v>3155</v>
      </c>
      <c r="B3156" s="68" t="s">
        <v>2295</v>
      </c>
      <c r="C3156" s="68" t="s">
        <v>2239</v>
      </c>
      <c r="D3156" s="68" t="s">
        <v>2099</v>
      </c>
      <c r="E3156" s="68" t="s">
        <v>1965</v>
      </c>
      <c r="F3156" s="68" t="s">
        <v>1966</v>
      </c>
      <c r="G3156" s="68" t="s">
        <v>2020</v>
      </c>
      <c r="H3156" s="68" t="s">
        <v>2021</v>
      </c>
      <c r="I3156" s="68">
        <v>8</v>
      </c>
      <c r="J3156" s="68" t="s">
        <v>2296</v>
      </c>
      <c r="K3156" s="68">
        <v>2.1</v>
      </c>
      <c r="L3156" s="68">
        <v>0.4</v>
      </c>
      <c r="M3156" s="68" t="s">
        <v>1960</v>
      </c>
      <c r="N3156" s="143">
        <f>IF(対応ガラス検索!$E$2="-","",IF(対応ガラス検索!$E$2&gt;=K3156,MAX($N$2:N3155)+1,""))</f>
        <v>3155</v>
      </c>
      <c r="O3156" s="143">
        <f>IF(対応ガラス検索!$E$2="-","",IF(L3156&lt;=0.65,MAX($O$2:O3155)+1,""))</f>
        <v>3155</v>
      </c>
      <c r="P3156" s="144"/>
      <c r="Q3156" s="145"/>
    </row>
    <row r="3157" spans="1:17" x14ac:dyDescent="0.4">
      <c r="A3157" s="68">
        <v>3156</v>
      </c>
      <c r="B3157" s="68" t="s">
        <v>2295</v>
      </c>
      <c r="C3157" s="68" t="s">
        <v>2239</v>
      </c>
      <c r="D3157" s="68" t="s">
        <v>2099</v>
      </c>
      <c r="E3157" s="68" t="s">
        <v>1965</v>
      </c>
      <c r="F3157" s="68" t="s">
        <v>1966</v>
      </c>
      <c r="G3157" s="68" t="s">
        <v>2020</v>
      </c>
      <c r="H3157" s="68" t="s">
        <v>2021</v>
      </c>
      <c r="I3157" s="68">
        <v>9</v>
      </c>
      <c r="J3157" s="68" t="s">
        <v>2296</v>
      </c>
      <c r="K3157" s="68">
        <v>1.9</v>
      </c>
      <c r="L3157" s="68">
        <v>0.4</v>
      </c>
      <c r="M3157" s="68" t="s">
        <v>1960</v>
      </c>
      <c r="N3157" s="143">
        <f>IF(対応ガラス検索!$E$2="-","",IF(対応ガラス検索!$E$2&gt;=K3157,MAX($N$2:N3156)+1,""))</f>
        <v>3156</v>
      </c>
      <c r="O3157" s="143">
        <f>IF(対応ガラス検索!$E$2="-","",IF(L3157&lt;=0.65,MAX($O$2:O3156)+1,""))</f>
        <v>3156</v>
      </c>
      <c r="P3157" s="144"/>
      <c r="Q3157" s="145"/>
    </row>
    <row r="3158" spans="1:17" x14ac:dyDescent="0.4">
      <c r="A3158" s="68">
        <v>3157</v>
      </c>
      <c r="B3158" s="68" t="s">
        <v>2295</v>
      </c>
      <c r="C3158" s="68" t="s">
        <v>2239</v>
      </c>
      <c r="D3158" s="68" t="s">
        <v>2099</v>
      </c>
      <c r="E3158" s="68" t="s">
        <v>1965</v>
      </c>
      <c r="F3158" s="68" t="s">
        <v>1966</v>
      </c>
      <c r="G3158" s="68" t="s">
        <v>2020</v>
      </c>
      <c r="H3158" s="68" t="s">
        <v>2021</v>
      </c>
      <c r="I3158" s="68">
        <v>10</v>
      </c>
      <c r="J3158" s="68" t="s">
        <v>2296</v>
      </c>
      <c r="K3158" s="68">
        <v>1.8</v>
      </c>
      <c r="L3158" s="68">
        <v>0.4</v>
      </c>
      <c r="M3158" s="68" t="s">
        <v>1960</v>
      </c>
      <c r="N3158" s="143">
        <f>IF(対応ガラス検索!$E$2="-","",IF(対応ガラス検索!$E$2&gt;=K3158,MAX($N$2:N3157)+1,""))</f>
        <v>3157</v>
      </c>
      <c r="O3158" s="143">
        <f>IF(対応ガラス検索!$E$2="-","",IF(L3158&lt;=0.65,MAX($O$2:O3157)+1,""))</f>
        <v>3157</v>
      </c>
      <c r="P3158" s="144"/>
      <c r="Q3158" s="145"/>
    </row>
    <row r="3159" spans="1:17" x14ac:dyDescent="0.4">
      <c r="A3159" s="68">
        <v>3158</v>
      </c>
      <c r="B3159" s="68" t="s">
        <v>2295</v>
      </c>
      <c r="C3159" s="68" t="s">
        <v>2239</v>
      </c>
      <c r="D3159" s="68" t="s">
        <v>2099</v>
      </c>
      <c r="E3159" s="68" t="s">
        <v>1965</v>
      </c>
      <c r="F3159" s="68" t="s">
        <v>1966</v>
      </c>
      <c r="G3159" s="68" t="s">
        <v>2020</v>
      </c>
      <c r="H3159" s="68" t="s">
        <v>2021</v>
      </c>
      <c r="I3159" s="68">
        <v>11</v>
      </c>
      <c r="J3159" s="68" t="s">
        <v>2296</v>
      </c>
      <c r="K3159" s="68">
        <v>1.7</v>
      </c>
      <c r="L3159" s="68">
        <v>0.4</v>
      </c>
      <c r="M3159" s="68" t="s">
        <v>1960</v>
      </c>
      <c r="N3159" s="143">
        <f>IF(対応ガラス検索!$E$2="-","",IF(対応ガラス検索!$E$2&gt;=K3159,MAX($N$2:N3158)+1,""))</f>
        <v>3158</v>
      </c>
      <c r="O3159" s="143">
        <f>IF(対応ガラス検索!$E$2="-","",IF(L3159&lt;=0.65,MAX($O$2:O3158)+1,""))</f>
        <v>3158</v>
      </c>
      <c r="P3159" s="144"/>
      <c r="Q3159" s="145"/>
    </row>
    <row r="3160" spans="1:17" x14ac:dyDescent="0.4">
      <c r="A3160" s="68">
        <v>3159</v>
      </c>
      <c r="B3160" s="68" t="s">
        <v>2295</v>
      </c>
      <c r="C3160" s="68" t="s">
        <v>2239</v>
      </c>
      <c r="D3160" s="68" t="s">
        <v>2099</v>
      </c>
      <c r="E3160" s="68" t="s">
        <v>1965</v>
      </c>
      <c r="F3160" s="68" t="s">
        <v>1966</v>
      </c>
      <c r="G3160" s="68" t="s">
        <v>2020</v>
      </c>
      <c r="H3160" s="68" t="s">
        <v>2021</v>
      </c>
      <c r="I3160" s="68">
        <v>12</v>
      </c>
      <c r="J3160" s="68" t="s">
        <v>2296</v>
      </c>
      <c r="K3160" s="68">
        <v>1.6</v>
      </c>
      <c r="L3160" s="68">
        <v>0.4</v>
      </c>
      <c r="M3160" s="68" t="s">
        <v>1960</v>
      </c>
      <c r="N3160" s="143">
        <f>IF(対応ガラス検索!$E$2="-","",IF(対応ガラス検索!$E$2&gt;=K3160,MAX($N$2:N3159)+1,""))</f>
        <v>3159</v>
      </c>
      <c r="O3160" s="143">
        <f>IF(対応ガラス検索!$E$2="-","",IF(L3160&lt;=0.65,MAX($O$2:O3159)+1,""))</f>
        <v>3159</v>
      </c>
      <c r="P3160" s="144"/>
      <c r="Q3160" s="145"/>
    </row>
    <row r="3161" spans="1:17" x14ac:dyDescent="0.4">
      <c r="A3161" s="68">
        <v>3160</v>
      </c>
      <c r="B3161" s="68" t="s">
        <v>2295</v>
      </c>
      <c r="C3161" s="68" t="s">
        <v>2239</v>
      </c>
      <c r="D3161" s="68" t="s">
        <v>2099</v>
      </c>
      <c r="E3161" s="68" t="s">
        <v>1965</v>
      </c>
      <c r="F3161" s="68" t="s">
        <v>1966</v>
      </c>
      <c r="G3161" s="68" t="s">
        <v>2020</v>
      </c>
      <c r="H3161" s="68" t="s">
        <v>2021</v>
      </c>
      <c r="I3161" s="68">
        <v>6</v>
      </c>
      <c r="J3161" s="68" t="s">
        <v>2267</v>
      </c>
      <c r="K3161" s="68">
        <v>2</v>
      </c>
      <c r="L3161" s="68">
        <v>0.4</v>
      </c>
      <c r="M3161" s="68" t="s">
        <v>1960</v>
      </c>
      <c r="N3161" s="143">
        <f>IF(対応ガラス検索!$E$2="-","",IF(対応ガラス検索!$E$2&gt;=K3161,MAX($N$2:N3160)+1,""))</f>
        <v>3160</v>
      </c>
      <c r="O3161" s="143">
        <f>IF(対応ガラス検索!$E$2="-","",IF(L3161&lt;=0.65,MAX($O$2:O3160)+1,""))</f>
        <v>3160</v>
      </c>
      <c r="P3161" s="144"/>
      <c r="Q3161" s="145"/>
    </row>
    <row r="3162" spans="1:17" x14ac:dyDescent="0.4">
      <c r="A3162" s="68">
        <v>3161</v>
      </c>
      <c r="B3162" s="68" t="s">
        <v>2295</v>
      </c>
      <c r="C3162" s="68" t="s">
        <v>2239</v>
      </c>
      <c r="D3162" s="68" t="s">
        <v>2099</v>
      </c>
      <c r="E3162" s="68" t="s">
        <v>1965</v>
      </c>
      <c r="F3162" s="68" t="s">
        <v>1966</v>
      </c>
      <c r="G3162" s="68" t="s">
        <v>2020</v>
      </c>
      <c r="H3162" s="68" t="s">
        <v>2021</v>
      </c>
      <c r="I3162" s="68">
        <v>7</v>
      </c>
      <c r="J3162" s="68" t="s">
        <v>2267</v>
      </c>
      <c r="K3162" s="68">
        <v>1.8</v>
      </c>
      <c r="L3162" s="68">
        <v>0.4</v>
      </c>
      <c r="M3162" s="68" t="s">
        <v>1960</v>
      </c>
      <c r="N3162" s="143">
        <f>IF(対応ガラス検索!$E$2="-","",IF(対応ガラス検索!$E$2&gt;=K3162,MAX($N$2:N3161)+1,""))</f>
        <v>3161</v>
      </c>
      <c r="O3162" s="143">
        <f>IF(対応ガラス検索!$E$2="-","",IF(L3162&lt;=0.65,MAX($O$2:O3161)+1,""))</f>
        <v>3161</v>
      </c>
      <c r="P3162" s="144"/>
      <c r="Q3162" s="145"/>
    </row>
    <row r="3163" spans="1:17" x14ac:dyDescent="0.4">
      <c r="A3163" s="68">
        <v>3162</v>
      </c>
      <c r="B3163" s="68" t="s">
        <v>2295</v>
      </c>
      <c r="C3163" s="68" t="s">
        <v>2239</v>
      </c>
      <c r="D3163" s="68" t="s">
        <v>2099</v>
      </c>
      <c r="E3163" s="68" t="s">
        <v>1965</v>
      </c>
      <c r="F3163" s="68" t="s">
        <v>1966</v>
      </c>
      <c r="G3163" s="68" t="s">
        <v>2020</v>
      </c>
      <c r="H3163" s="68" t="s">
        <v>2021</v>
      </c>
      <c r="I3163" s="68">
        <v>8</v>
      </c>
      <c r="J3163" s="68" t="s">
        <v>2267</v>
      </c>
      <c r="K3163" s="68">
        <v>1.7</v>
      </c>
      <c r="L3163" s="68">
        <v>0.4</v>
      </c>
      <c r="M3163" s="68" t="s">
        <v>1960</v>
      </c>
      <c r="N3163" s="143">
        <f>IF(対応ガラス検索!$E$2="-","",IF(対応ガラス検索!$E$2&gt;=K3163,MAX($N$2:N3162)+1,""))</f>
        <v>3162</v>
      </c>
      <c r="O3163" s="143">
        <f>IF(対応ガラス検索!$E$2="-","",IF(L3163&lt;=0.65,MAX($O$2:O3162)+1,""))</f>
        <v>3162</v>
      </c>
      <c r="P3163" s="144"/>
      <c r="Q3163" s="145"/>
    </row>
    <row r="3164" spans="1:17" x14ac:dyDescent="0.4">
      <c r="A3164" s="68">
        <v>3163</v>
      </c>
      <c r="B3164" s="68" t="s">
        <v>2295</v>
      </c>
      <c r="C3164" s="68" t="s">
        <v>2239</v>
      </c>
      <c r="D3164" s="68" t="s">
        <v>2099</v>
      </c>
      <c r="E3164" s="68" t="s">
        <v>1965</v>
      </c>
      <c r="F3164" s="68" t="s">
        <v>1966</v>
      </c>
      <c r="G3164" s="68" t="s">
        <v>2020</v>
      </c>
      <c r="H3164" s="68" t="s">
        <v>2021</v>
      </c>
      <c r="I3164" s="68">
        <v>9</v>
      </c>
      <c r="J3164" s="68" t="s">
        <v>2267</v>
      </c>
      <c r="K3164" s="68">
        <v>1.6</v>
      </c>
      <c r="L3164" s="68">
        <v>0.4</v>
      </c>
      <c r="M3164" s="68" t="s">
        <v>1960</v>
      </c>
      <c r="N3164" s="143">
        <f>IF(対応ガラス検索!$E$2="-","",IF(対応ガラス検索!$E$2&gt;=K3164,MAX($N$2:N3163)+1,""))</f>
        <v>3163</v>
      </c>
      <c r="O3164" s="143">
        <f>IF(対応ガラス検索!$E$2="-","",IF(L3164&lt;=0.65,MAX($O$2:O3163)+1,""))</f>
        <v>3163</v>
      </c>
      <c r="P3164" s="144"/>
      <c r="Q3164" s="145"/>
    </row>
    <row r="3165" spans="1:17" x14ac:dyDescent="0.4">
      <c r="A3165" s="68">
        <v>3164</v>
      </c>
      <c r="B3165" s="68" t="s">
        <v>2295</v>
      </c>
      <c r="C3165" s="68" t="s">
        <v>2239</v>
      </c>
      <c r="D3165" s="68" t="s">
        <v>2099</v>
      </c>
      <c r="E3165" s="68" t="s">
        <v>1965</v>
      </c>
      <c r="F3165" s="68" t="s">
        <v>1966</v>
      </c>
      <c r="G3165" s="68" t="s">
        <v>2020</v>
      </c>
      <c r="H3165" s="68" t="s">
        <v>2021</v>
      </c>
      <c r="I3165" s="68">
        <v>10</v>
      </c>
      <c r="J3165" s="68" t="s">
        <v>2267</v>
      </c>
      <c r="K3165" s="68">
        <v>1.5</v>
      </c>
      <c r="L3165" s="68">
        <v>0.4</v>
      </c>
      <c r="M3165" s="68" t="s">
        <v>1960</v>
      </c>
      <c r="N3165" s="143">
        <f>IF(対応ガラス検索!$E$2="-","",IF(対応ガラス検索!$E$2&gt;=K3165,MAX($N$2:N3164)+1,""))</f>
        <v>3164</v>
      </c>
      <c r="O3165" s="143">
        <f>IF(対応ガラス検索!$E$2="-","",IF(L3165&lt;=0.65,MAX($O$2:O3164)+1,""))</f>
        <v>3164</v>
      </c>
      <c r="P3165" s="144"/>
      <c r="Q3165" s="145"/>
    </row>
    <row r="3166" spans="1:17" x14ac:dyDescent="0.4">
      <c r="A3166" s="68">
        <v>3165</v>
      </c>
      <c r="B3166" s="68" t="s">
        <v>2295</v>
      </c>
      <c r="C3166" s="68" t="s">
        <v>2239</v>
      </c>
      <c r="D3166" s="68" t="s">
        <v>2099</v>
      </c>
      <c r="E3166" s="68" t="s">
        <v>1965</v>
      </c>
      <c r="F3166" s="68" t="s">
        <v>1966</v>
      </c>
      <c r="G3166" s="68" t="s">
        <v>2020</v>
      </c>
      <c r="H3166" s="68" t="s">
        <v>2021</v>
      </c>
      <c r="I3166" s="68">
        <v>11</v>
      </c>
      <c r="J3166" s="68" t="s">
        <v>2267</v>
      </c>
      <c r="K3166" s="142">
        <v>1.4</v>
      </c>
      <c r="L3166" s="68">
        <v>0.4</v>
      </c>
      <c r="M3166" s="68" t="s">
        <v>1960</v>
      </c>
      <c r="N3166" s="143">
        <f>IF(対応ガラス検索!$E$2="-","",IF(対応ガラス検索!$E$2&gt;=K3166,MAX($N$2:N3165)+1,""))</f>
        <v>3165</v>
      </c>
      <c r="O3166" s="143">
        <f>IF(対応ガラス検索!$E$2="-","",IF(L3166&lt;=0.65,MAX($O$2:O3165)+1,""))</f>
        <v>3165</v>
      </c>
      <c r="P3166" s="144"/>
      <c r="Q3166" s="145"/>
    </row>
    <row r="3167" spans="1:17" x14ac:dyDescent="0.4">
      <c r="A3167" s="68">
        <v>3166</v>
      </c>
      <c r="B3167" s="68" t="s">
        <v>2295</v>
      </c>
      <c r="C3167" s="68" t="s">
        <v>2239</v>
      </c>
      <c r="D3167" s="68" t="s">
        <v>2099</v>
      </c>
      <c r="E3167" s="68" t="s">
        <v>1965</v>
      </c>
      <c r="F3167" s="68" t="s">
        <v>1966</v>
      </c>
      <c r="G3167" s="68" t="s">
        <v>2020</v>
      </c>
      <c r="H3167" s="68" t="s">
        <v>2021</v>
      </c>
      <c r="I3167" s="68">
        <v>12</v>
      </c>
      <c r="J3167" s="68" t="s">
        <v>2267</v>
      </c>
      <c r="K3167" s="142">
        <v>1.3</v>
      </c>
      <c r="L3167" s="68">
        <v>0.4</v>
      </c>
      <c r="M3167" s="68" t="s">
        <v>1960</v>
      </c>
      <c r="N3167" s="143">
        <f>IF(対応ガラス検索!$E$2="-","",IF(対応ガラス検索!$E$2&gt;=K3167,MAX($N$2:N3166)+1,""))</f>
        <v>3166</v>
      </c>
      <c r="O3167" s="143">
        <f>IF(対応ガラス検索!$E$2="-","",IF(L3167&lt;=0.65,MAX($O$2:O3166)+1,""))</f>
        <v>3166</v>
      </c>
      <c r="P3167" s="144"/>
      <c r="Q3167" s="145"/>
    </row>
    <row r="3168" spans="1:17" x14ac:dyDescent="0.4">
      <c r="A3168" s="68">
        <v>3167</v>
      </c>
      <c r="B3168" s="68" t="s">
        <v>2056</v>
      </c>
      <c r="C3168" s="68" t="s">
        <v>2297</v>
      </c>
      <c r="D3168" s="68" t="s">
        <v>2003</v>
      </c>
      <c r="E3168" s="68" t="s">
        <v>1958</v>
      </c>
      <c r="F3168" s="68" t="s">
        <v>1959</v>
      </c>
      <c r="G3168" s="68" t="s">
        <v>1958</v>
      </c>
      <c r="H3168" s="68" t="s">
        <v>1959</v>
      </c>
      <c r="I3168" s="68">
        <v>7</v>
      </c>
      <c r="J3168" s="68" t="s">
        <v>2267</v>
      </c>
      <c r="K3168" s="68">
        <v>3</v>
      </c>
      <c r="L3168" s="68">
        <v>0.79</v>
      </c>
      <c r="M3168" s="68" t="s">
        <v>1960</v>
      </c>
      <c r="N3168" s="143">
        <f>IF(対応ガラス検索!$E$2="-","",IF(対応ガラス検索!$E$2&gt;=K3168,MAX($N$2:N3167)+1,""))</f>
        <v>3167</v>
      </c>
      <c r="O3168" s="143" t="str">
        <f>IF(対応ガラス検索!$E$2="-","",IF(L3168&lt;=0.65,MAX($O$2:O3167)+1,""))</f>
        <v/>
      </c>
      <c r="P3168" s="144"/>
      <c r="Q3168" s="145"/>
    </row>
    <row r="3169" spans="1:17" x14ac:dyDescent="0.4">
      <c r="A3169" s="68">
        <v>3168</v>
      </c>
      <c r="B3169" s="68" t="s">
        <v>2056</v>
      </c>
      <c r="C3169" s="68" t="s">
        <v>2297</v>
      </c>
      <c r="D3169" s="68" t="s">
        <v>2003</v>
      </c>
      <c r="E3169" s="68" t="s">
        <v>1958</v>
      </c>
      <c r="F3169" s="68" t="s">
        <v>1959</v>
      </c>
      <c r="G3169" s="68" t="s">
        <v>1958</v>
      </c>
      <c r="H3169" s="68" t="s">
        <v>1959</v>
      </c>
      <c r="I3169" s="68">
        <v>8</v>
      </c>
      <c r="J3169" s="68" t="s">
        <v>2267</v>
      </c>
      <c r="K3169" s="68">
        <v>2.9</v>
      </c>
      <c r="L3169" s="68">
        <v>0.79</v>
      </c>
      <c r="M3169" s="68" t="s">
        <v>1960</v>
      </c>
      <c r="N3169" s="143">
        <f>IF(対応ガラス検索!$E$2="-","",IF(対応ガラス検索!$E$2&gt;=K3169,MAX($N$2:N3168)+1,""))</f>
        <v>3168</v>
      </c>
      <c r="O3169" s="143" t="str">
        <f>IF(対応ガラス検索!$E$2="-","",IF(L3169&lt;=0.65,MAX($O$2:O3168)+1,""))</f>
        <v/>
      </c>
      <c r="P3169" s="144"/>
      <c r="Q3169" s="145"/>
    </row>
    <row r="3170" spans="1:17" x14ac:dyDescent="0.4">
      <c r="A3170" s="68">
        <v>3169</v>
      </c>
      <c r="B3170" s="68" t="s">
        <v>2056</v>
      </c>
      <c r="C3170" s="68" t="s">
        <v>2297</v>
      </c>
      <c r="D3170" s="68" t="s">
        <v>2003</v>
      </c>
      <c r="E3170" s="68" t="s">
        <v>1958</v>
      </c>
      <c r="F3170" s="68" t="s">
        <v>1959</v>
      </c>
      <c r="G3170" s="68" t="s">
        <v>1958</v>
      </c>
      <c r="H3170" s="68" t="s">
        <v>1959</v>
      </c>
      <c r="I3170" s="68">
        <v>9</v>
      </c>
      <c r="J3170" s="68" t="s">
        <v>2267</v>
      </c>
      <c r="K3170" s="68">
        <v>2.9</v>
      </c>
      <c r="L3170" s="68">
        <v>0.79</v>
      </c>
      <c r="M3170" s="68" t="s">
        <v>1960</v>
      </c>
      <c r="N3170" s="143">
        <f>IF(対応ガラス検索!$E$2="-","",IF(対応ガラス検索!$E$2&gt;=K3170,MAX($N$2:N3169)+1,""))</f>
        <v>3169</v>
      </c>
      <c r="O3170" s="143" t="str">
        <f>IF(対応ガラス検索!$E$2="-","",IF(L3170&lt;=0.65,MAX($O$2:O3169)+1,""))</f>
        <v/>
      </c>
      <c r="P3170" s="144"/>
      <c r="Q3170" s="145"/>
    </row>
    <row r="3171" spans="1:17" x14ac:dyDescent="0.4">
      <c r="A3171" s="68">
        <v>3170</v>
      </c>
      <c r="B3171" s="68" t="s">
        <v>2056</v>
      </c>
      <c r="C3171" s="68" t="s">
        <v>2297</v>
      </c>
      <c r="D3171" s="68" t="s">
        <v>2003</v>
      </c>
      <c r="E3171" s="68" t="s">
        <v>1958</v>
      </c>
      <c r="F3171" s="68" t="s">
        <v>1959</v>
      </c>
      <c r="G3171" s="68" t="s">
        <v>1958</v>
      </c>
      <c r="H3171" s="68" t="s">
        <v>1959</v>
      </c>
      <c r="I3171" s="68">
        <v>10</v>
      </c>
      <c r="J3171" s="68" t="s">
        <v>2267</v>
      </c>
      <c r="K3171" s="68">
        <v>2.8</v>
      </c>
      <c r="L3171" s="68">
        <v>0.79</v>
      </c>
      <c r="M3171" s="68" t="s">
        <v>1960</v>
      </c>
      <c r="N3171" s="143">
        <f>IF(対応ガラス検索!$E$2="-","",IF(対応ガラス検索!$E$2&gt;=K3171,MAX($N$2:N3170)+1,""))</f>
        <v>3170</v>
      </c>
      <c r="O3171" s="143" t="str">
        <f>IF(対応ガラス検索!$E$2="-","",IF(L3171&lt;=0.65,MAX($O$2:O3170)+1,""))</f>
        <v/>
      </c>
      <c r="P3171" s="144"/>
      <c r="Q3171" s="145"/>
    </row>
    <row r="3172" spans="1:17" x14ac:dyDescent="0.4">
      <c r="A3172" s="68">
        <v>3171</v>
      </c>
      <c r="B3172" s="68" t="s">
        <v>2056</v>
      </c>
      <c r="C3172" s="68" t="s">
        <v>2297</v>
      </c>
      <c r="D3172" s="68" t="s">
        <v>2003</v>
      </c>
      <c r="E3172" s="68" t="s">
        <v>1958</v>
      </c>
      <c r="F3172" s="68" t="s">
        <v>1959</v>
      </c>
      <c r="G3172" s="68" t="s">
        <v>1958</v>
      </c>
      <c r="H3172" s="68" t="s">
        <v>1959</v>
      </c>
      <c r="I3172" s="68">
        <v>11</v>
      </c>
      <c r="J3172" s="68" t="s">
        <v>2267</v>
      </c>
      <c r="K3172" s="68">
        <v>2.8</v>
      </c>
      <c r="L3172" s="68">
        <v>0.79</v>
      </c>
      <c r="M3172" s="68" t="s">
        <v>1960</v>
      </c>
      <c r="N3172" s="143">
        <f>IF(対応ガラス検索!$E$2="-","",IF(対応ガラス検索!$E$2&gt;=K3172,MAX($N$2:N3171)+1,""))</f>
        <v>3171</v>
      </c>
      <c r="O3172" s="143" t="str">
        <f>IF(対応ガラス検索!$E$2="-","",IF(L3172&lt;=0.65,MAX($O$2:O3171)+1,""))</f>
        <v/>
      </c>
      <c r="P3172" s="144"/>
      <c r="Q3172" s="145"/>
    </row>
    <row r="3173" spans="1:17" x14ac:dyDescent="0.4">
      <c r="A3173" s="68">
        <v>3172</v>
      </c>
      <c r="B3173" s="68" t="s">
        <v>2056</v>
      </c>
      <c r="C3173" s="68" t="s">
        <v>2297</v>
      </c>
      <c r="D3173" s="68" t="s">
        <v>2003</v>
      </c>
      <c r="E3173" s="68" t="s">
        <v>1958</v>
      </c>
      <c r="F3173" s="68" t="s">
        <v>1959</v>
      </c>
      <c r="G3173" s="68" t="s">
        <v>1958</v>
      </c>
      <c r="H3173" s="68" t="s">
        <v>1959</v>
      </c>
      <c r="I3173" s="68">
        <v>12</v>
      </c>
      <c r="J3173" s="68" t="s">
        <v>2267</v>
      </c>
      <c r="K3173" s="68">
        <v>2.7</v>
      </c>
      <c r="L3173" s="68">
        <v>0.79</v>
      </c>
      <c r="M3173" s="68" t="s">
        <v>1960</v>
      </c>
      <c r="N3173" s="143">
        <f>IF(対応ガラス検索!$E$2="-","",IF(対応ガラス検索!$E$2&gt;=K3173,MAX($N$2:N3172)+1,""))</f>
        <v>3172</v>
      </c>
      <c r="O3173" s="143" t="str">
        <f>IF(対応ガラス検索!$E$2="-","",IF(L3173&lt;=0.65,MAX($O$2:O3172)+1,""))</f>
        <v/>
      </c>
      <c r="P3173" s="144"/>
      <c r="Q3173" s="145"/>
    </row>
    <row r="3174" spans="1:17" x14ac:dyDescent="0.4">
      <c r="A3174" s="68">
        <v>3173</v>
      </c>
      <c r="B3174" s="68" t="s">
        <v>2056</v>
      </c>
      <c r="C3174" s="68" t="s">
        <v>2297</v>
      </c>
      <c r="D3174" s="68" t="s">
        <v>2003</v>
      </c>
      <c r="E3174" s="68" t="s">
        <v>1958</v>
      </c>
      <c r="F3174" s="68" t="s">
        <v>1959</v>
      </c>
      <c r="G3174" s="68" t="s">
        <v>1958</v>
      </c>
      <c r="H3174" s="68" t="s">
        <v>1959</v>
      </c>
      <c r="I3174" s="68">
        <v>13</v>
      </c>
      <c r="J3174" s="68" t="s">
        <v>2267</v>
      </c>
      <c r="K3174" s="68">
        <v>2.7</v>
      </c>
      <c r="L3174" s="68">
        <v>0.79</v>
      </c>
      <c r="M3174" s="68" t="s">
        <v>1960</v>
      </c>
      <c r="N3174" s="143">
        <f>IF(対応ガラス検索!$E$2="-","",IF(対応ガラス検索!$E$2&gt;=K3174,MAX($N$2:N3173)+1,""))</f>
        <v>3173</v>
      </c>
      <c r="O3174" s="143" t="str">
        <f>IF(対応ガラス検索!$E$2="-","",IF(L3174&lt;=0.65,MAX($O$2:O3173)+1,""))</f>
        <v/>
      </c>
      <c r="P3174" s="144"/>
      <c r="Q3174" s="145"/>
    </row>
    <row r="3175" spans="1:17" x14ac:dyDescent="0.4">
      <c r="A3175" s="68">
        <v>3174</v>
      </c>
      <c r="B3175" s="68" t="s">
        <v>2056</v>
      </c>
      <c r="C3175" s="68" t="s">
        <v>2297</v>
      </c>
      <c r="D3175" s="68" t="s">
        <v>2003</v>
      </c>
      <c r="E3175" s="68" t="s">
        <v>1958</v>
      </c>
      <c r="F3175" s="68" t="s">
        <v>1959</v>
      </c>
      <c r="G3175" s="68" t="s">
        <v>1958</v>
      </c>
      <c r="H3175" s="68" t="s">
        <v>1959</v>
      </c>
      <c r="I3175" s="68">
        <v>14</v>
      </c>
      <c r="J3175" s="68" t="s">
        <v>2267</v>
      </c>
      <c r="K3175" s="68">
        <v>2.7</v>
      </c>
      <c r="L3175" s="68">
        <v>0.79</v>
      </c>
      <c r="M3175" s="68" t="s">
        <v>1960</v>
      </c>
      <c r="N3175" s="143">
        <f>IF(対応ガラス検索!$E$2="-","",IF(対応ガラス検索!$E$2&gt;=K3175,MAX($N$2:N3174)+1,""))</f>
        <v>3174</v>
      </c>
      <c r="O3175" s="143" t="str">
        <f>IF(対応ガラス検索!$E$2="-","",IF(L3175&lt;=0.65,MAX($O$2:O3174)+1,""))</f>
        <v/>
      </c>
      <c r="P3175" s="144"/>
      <c r="Q3175" s="145"/>
    </row>
    <row r="3176" spans="1:17" x14ac:dyDescent="0.4">
      <c r="A3176" s="68">
        <v>3175</v>
      </c>
      <c r="B3176" s="68" t="s">
        <v>2056</v>
      </c>
      <c r="C3176" s="68" t="s">
        <v>2297</v>
      </c>
      <c r="D3176" s="68" t="s">
        <v>2003</v>
      </c>
      <c r="E3176" s="68" t="s">
        <v>1958</v>
      </c>
      <c r="F3176" s="68" t="s">
        <v>1959</v>
      </c>
      <c r="G3176" s="68" t="s">
        <v>1958</v>
      </c>
      <c r="H3176" s="68" t="s">
        <v>1959</v>
      </c>
      <c r="I3176" s="68">
        <v>15</v>
      </c>
      <c r="J3176" s="68" t="s">
        <v>2267</v>
      </c>
      <c r="K3176" s="68">
        <v>2.6</v>
      </c>
      <c r="L3176" s="68">
        <v>0.79</v>
      </c>
      <c r="M3176" s="68" t="s">
        <v>1960</v>
      </c>
      <c r="N3176" s="143">
        <f>IF(対応ガラス検索!$E$2="-","",IF(対応ガラス検索!$E$2&gt;=K3176,MAX($N$2:N3175)+1,""))</f>
        <v>3175</v>
      </c>
      <c r="O3176" s="143" t="str">
        <f>IF(対応ガラス検索!$E$2="-","",IF(L3176&lt;=0.65,MAX($O$2:O3175)+1,""))</f>
        <v/>
      </c>
      <c r="P3176" s="144"/>
      <c r="Q3176" s="145"/>
    </row>
    <row r="3177" spans="1:17" x14ac:dyDescent="0.4">
      <c r="A3177" s="68">
        <v>3176</v>
      </c>
      <c r="B3177" s="68" t="s">
        <v>2056</v>
      </c>
      <c r="C3177" s="68" t="s">
        <v>2297</v>
      </c>
      <c r="D3177" s="68" t="s">
        <v>2003</v>
      </c>
      <c r="E3177" s="68" t="s">
        <v>1958</v>
      </c>
      <c r="F3177" s="68" t="s">
        <v>1959</v>
      </c>
      <c r="G3177" s="68" t="s">
        <v>1958</v>
      </c>
      <c r="H3177" s="68" t="s">
        <v>1959</v>
      </c>
      <c r="I3177" s="68">
        <v>16</v>
      </c>
      <c r="J3177" s="68" t="s">
        <v>2267</v>
      </c>
      <c r="K3177" s="68">
        <v>2.6</v>
      </c>
      <c r="L3177" s="68">
        <v>0.79</v>
      </c>
      <c r="M3177" s="68" t="s">
        <v>1960</v>
      </c>
      <c r="N3177" s="143">
        <f>IF(対応ガラス検索!$E$2="-","",IF(対応ガラス検索!$E$2&gt;=K3177,MAX($N$2:N3176)+1,""))</f>
        <v>3176</v>
      </c>
      <c r="O3177" s="143" t="str">
        <f>IF(対応ガラス検索!$E$2="-","",IF(L3177&lt;=0.65,MAX($O$2:O3176)+1,""))</f>
        <v/>
      </c>
      <c r="P3177" s="144"/>
      <c r="Q3177" s="145"/>
    </row>
    <row r="3178" spans="1:17" x14ac:dyDescent="0.4">
      <c r="A3178" s="68">
        <v>3177</v>
      </c>
      <c r="B3178" s="68" t="s">
        <v>2056</v>
      </c>
      <c r="C3178" s="68" t="s">
        <v>2297</v>
      </c>
      <c r="D3178" s="68" t="s">
        <v>2003</v>
      </c>
      <c r="E3178" s="68" t="s">
        <v>1958</v>
      </c>
      <c r="F3178" s="68" t="s">
        <v>1959</v>
      </c>
      <c r="G3178" s="68" t="s">
        <v>1958</v>
      </c>
      <c r="H3178" s="68" t="s">
        <v>1959</v>
      </c>
      <c r="I3178" s="68">
        <v>7</v>
      </c>
      <c r="J3178" s="68" t="s">
        <v>2267</v>
      </c>
      <c r="K3178" s="68">
        <v>3</v>
      </c>
      <c r="L3178" s="68">
        <v>0.79</v>
      </c>
      <c r="M3178" s="68" t="s">
        <v>1960</v>
      </c>
      <c r="N3178" s="143">
        <f>IF(対応ガラス検索!$E$2="-","",IF(対応ガラス検索!$E$2&gt;=K3178,MAX($N$2:N3177)+1,""))</f>
        <v>3177</v>
      </c>
      <c r="O3178" s="143" t="str">
        <f>IF(対応ガラス検索!$E$2="-","",IF(L3178&lt;=0.65,MAX($O$2:O3177)+1,""))</f>
        <v/>
      </c>
      <c r="P3178" s="144"/>
      <c r="Q3178" s="145"/>
    </row>
    <row r="3179" spans="1:17" x14ac:dyDescent="0.4">
      <c r="A3179" s="68">
        <v>3178</v>
      </c>
      <c r="B3179" s="68" t="s">
        <v>2056</v>
      </c>
      <c r="C3179" s="68" t="s">
        <v>2297</v>
      </c>
      <c r="D3179" s="68" t="s">
        <v>2003</v>
      </c>
      <c r="E3179" s="68" t="s">
        <v>1958</v>
      </c>
      <c r="F3179" s="68" t="s">
        <v>1959</v>
      </c>
      <c r="G3179" s="68" t="s">
        <v>1958</v>
      </c>
      <c r="H3179" s="68" t="s">
        <v>1959</v>
      </c>
      <c r="I3179" s="68">
        <v>8</v>
      </c>
      <c r="J3179" s="68" t="s">
        <v>2267</v>
      </c>
      <c r="K3179" s="142">
        <v>2.9</v>
      </c>
      <c r="L3179" s="68">
        <v>0.79</v>
      </c>
      <c r="M3179" s="68" t="s">
        <v>1960</v>
      </c>
      <c r="N3179" s="143">
        <f>IF(対応ガラス検索!$E$2="-","",IF(対応ガラス検索!$E$2&gt;=K3179,MAX($N$2:N3178)+1,""))</f>
        <v>3178</v>
      </c>
      <c r="O3179" s="143" t="str">
        <f>IF(対応ガラス検索!$E$2="-","",IF(L3179&lt;=0.65,MAX($O$2:O3178)+1,""))</f>
        <v/>
      </c>
      <c r="P3179" s="144"/>
      <c r="Q3179" s="145"/>
    </row>
    <row r="3180" spans="1:17" x14ac:dyDescent="0.4">
      <c r="A3180" s="68">
        <v>3179</v>
      </c>
      <c r="B3180" s="68" t="s">
        <v>2056</v>
      </c>
      <c r="C3180" s="68" t="s">
        <v>2297</v>
      </c>
      <c r="D3180" s="68" t="s">
        <v>2003</v>
      </c>
      <c r="E3180" s="68" t="s">
        <v>1958</v>
      </c>
      <c r="F3180" s="68" t="s">
        <v>1959</v>
      </c>
      <c r="G3180" s="68" t="s">
        <v>1958</v>
      </c>
      <c r="H3180" s="68" t="s">
        <v>1959</v>
      </c>
      <c r="I3180" s="68">
        <v>9</v>
      </c>
      <c r="J3180" s="68" t="s">
        <v>2267</v>
      </c>
      <c r="K3180" s="68">
        <v>2.9</v>
      </c>
      <c r="L3180" s="68">
        <v>0.79</v>
      </c>
      <c r="M3180" s="68" t="s">
        <v>1960</v>
      </c>
      <c r="N3180" s="143">
        <f>IF(対応ガラス検索!$E$2="-","",IF(対応ガラス検索!$E$2&gt;=K3180,MAX($N$2:N3179)+1,""))</f>
        <v>3179</v>
      </c>
      <c r="O3180" s="143" t="str">
        <f>IF(対応ガラス検索!$E$2="-","",IF(L3180&lt;=0.65,MAX($O$2:O3179)+1,""))</f>
        <v/>
      </c>
      <c r="P3180" s="144"/>
      <c r="Q3180" s="145"/>
    </row>
    <row r="3181" spans="1:17" x14ac:dyDescent="0.4">
      <c r="A3181" s="68">
        <v>3180</v>
      </c>
      <c r="B3181" s="68" t="s">
        <v>2056</v>
      </c>
      <c r="C3181" s="68" t="s">
        <v>2297</v>
      </c>
      <c r="D3181" s="68" t="s">
        <v>2003</v>
      </c>
      <c r="E3181" s="68" t="s">
        <v>1958</v>
      </c>
      <c r="F3181" s="68" t="s">
        <v>1959</v>
      </c>
      <c r="G3181" s="68" t="s">
        <v>1958</v>
      </c>
      <c r="H3181" s="68" t="s">
        <v>1959</v>
      </c>
      <c r="I3181" s="68">
        <v>10</v>
      </c>
      <c r="J3181" s="68" t="s">
        <v>2267</v>
      </c>
      <c r="K3181" s="68">
        <v>2.8</v>
      </c>
      <c r="L3181" s="68">
        <v>0.79</v>
      </c>
      <c r="M3181" s="68" t="s">
        <v>1960</v>
      </c>
      <c r="N3181" s="143">
        <f>IF(対応ガラス検索!$E$2="-","",IF(対応ガラス検索!$E$2&gt;=K3181,MAX($N$2:N3180)+1,""))</f>
        <v>3180</v>
      </c>
      <c r="O3181" s="143" t="str">
        <f>IF(対応ガラス検索!$E$2="-","",IF(L3181&lt;=0.65,MAX($O$2:O3180)+1,""))</f>
        <v/>
      </c>
      <c r="P3181" s="144"/>
      <c r="Q3181" s="145"/>
    </row>
    <row r="3182" spans="1:17" x14ac:dyDescent="0.4">
      <c r="A3182" s="68">
        <v>3181</v>
      </c>
      <c r="B3182" s="68" t="s">
        <v>2056</v>
      </c>
      <c r="C3182" s="68" t="s">
        <v>2297</v>
      </c>
      <c r="D3182" s="68" t="s">
        <v>2003</v>
      </c>
      <c r="E3182" s="68" t="s">
        <v>1958</v>
      </c>
      <c r="F3182" s="68" t="s">
        <v>1959</v>
      </c>
      <c r="G3182" s="68" t="s">
        <v>1958</v>
      </c>
      <c r="H3182" s="68" t="s">
        <v>1959</v>
      </c>
      <c r="I3182" s="68">
        <v>11</v>
      </c>
      <c r="J3182" s="68" t="s">
        <v>2267</v>
      </c>
      <c r="K3182" s="68">
        <v>2.8</v>
      </c>
      <c r="L3182" s="68">
        <v>0.79</v>
      </c>
      <c r="M3182" s="68" t="s">
        <v>1960</v>
      </c>
      <c r="N3182" s="143">
        <f>IF(対応ガラス検索!$E$2="-","",IF(対応ガラス検索!$E$2&gt;=K3182,MAX($N$2:N3181)+1,""))</f>
        <v>3181</v>
      </c>
      <c r="O3182" s="143" t="str">
        <f>IF(対応ガラス検索!$E$2="-","",IF(L3182&lt;=0.65,MAX($O$2:O3181)+1,""))</f>
        <v/>
      </c>
      <c r="P3182" s="144"/>
      <c r="Q3182" s="145"/>
    </row>
    <row r="3183" spans="1:17" x14ac:dyDescent="0.4">
      <c r="A3183" s="68">
        <v>3182</v>
      </c>
      <c r="B3183" s="68" t="s">
        <v>2056</v>
      </c>
      <c r="C3183" s="68" t="s">
        <v>2297</v>
      </c>
      <c r="D3183" s="68" t="s">
        <v>2003</v>
      </c>
      <c r="E3183" s="68" t="s">
        <v>1958</v>
      </c>
      <c r="F3183" s="68" t="s">
        <v>1959</v>
      </c>
      <c r="G3183" s="68" t="s">
        <v>1958</v>
      </c>
      <c r="H3183" s="68" t="s">
        <v>1959</v>
      </c>
      <c r="I3183" s="68">
        <v>12</v>
      </c>
      <c r="J3183" s="68" t="s">
        <v>2267</v>
      </c>
      <c r="K3183" s="68">
        <v>2.7</v>
      </c>
      <c r="L3183" s="68">
        <v>0.79</v>
      </c>
      <c r="M3183" s="68" t="s">
        <v>1960</v>
      </c>
      <c r="N3183" s="143">
        <f>IF(対応ガラス検索!$E$2="-","",IF(対応ガラス検索!$E$2&gt;=K3183,MAX($N$2:N3182)+1,""))</f>
        <v>3182</v>
      </c>
      <c r="O3183" s="143" t="str">
        <f>IF(対応ガラス検索!$E$2="-","",IF(L3183&lt;=0.65,MAX($O$2:O3182)+1,""))</f>
        <v/>
      </c>
      <c r="P3183" s="144"/>
      <c r="Q3183" s="145"/>
    </row>
    <row r="3184" spans="1:17" x14ac:dyDescent="0.4">
      <c r="A3184" s="68">
        <v>3183</v>
      </c>
      <c r="B3184" s="68" t="s">
        <v>2056</v>
      </c>
      <c r="C3184" s="68" t="s">
        <v>2297</v>
      </c>
      <c r="D3184" s="68" t="s">
        <v>2003</v>
      </c>
      <c r="E3184" s="68" t="s">
        <v>1958</v>
      </c>
      <c r="F3184" s="68" t="s">
        <v>1959</v>
      </c>
      <c r="G3184" s="68" t="s">
        <v>1958</v>
      </c>
      <c r="H3184" s="68" t="s">
        <v>1959</v>
      </c>
      <c r="I3184" s="68">
        <v>13</v>
      </c>
      <c r="J3184" s="68" t="s">
        <v>2267</v>
      </c>
      <c r="K3184" s="68">
        <v>2.7</v>
      </c>
      <c r="L3184" s="68">
        <v>0.79</v>
      </c>
      <c r="M3184" s="68" t="s">
        <v>1960</v>
      </c>
      <c r="N3184" s="143">
        <f>IF(対応ガラス検索!$E$2="-","",IF(対応ガラス検索!$E$2&gt;=K3184,MAX($N$2:N3183)+1,""))</f>
        <v>3183</v>
      </c>
      <c r="O3184" s="143" t="str">
        <f>IF(対応ガラス検索!$E$2="-","",IF(L3184&lt;=0.65,MAX($O$2:O3183)+1,""))</f>
        <v/>
      </c>
      <c r="P3184" s="144"/>
      <c r="Q3184" s="145"/>
    </row>
    <row r="3185" spans="1:17" x14ac:dyDescent="0.4">
      <c r="A3185" s="68">
        <v>3184</v>
      </c>
      <c r="B3185" s="68" t="s">
        <v>2056</v>
      </c>
      <c r="C3185" s="68" t="s">
        <v>2297</v>
      </c>
      <c r="D3185" s="68" t="s">
        <v>2003</v>
      </c>
      <c r="E3185" s="68" t="s">
        <v>1958</v>
      </c>
      <c r="F3185" s="68" t="s">
        <v>1959</v>
      </c>
      <c r="G3185" s="68" t="s">
        <v>1958</v>
      </c>
      <c r="H3185" s="68" t="s">
        <v>1959</v>
      </c>
      <c r="I3185" s="68">
        <v>14</v>
      </c>
      <c r="J3185" s="68" t="s">
        <v>2267</v>
      </c>
      <c r="K3185" s="68">
        <v>2.7</v>
      </c>
      <c r="L3185" s="68">
        <v>0.79</v>
      </c>
      <c r="M3185" s="68" t="s">
        <v>1960</v>
      </c>
      <c r="N3185" s="143">
        <f>IF(対応ガラス検索!$E$2="-","",IF(対応ガラス検索!$E$2&gt;=K3185,MAX($N$2:N3184)+1,""))</f>
        <v>3184</v>
      </c>
      <c r="O3185" s="143" t="str">
        <f>IF(対応ガラス検索!$E$2="-","",IF(L3185&lt;=0.65,MAX($O$2:O3184)+1,""))</f>
        <v/>
      </c>
      <c r="P3185" s="144"/>
      <c r="Q3185" s="145"/>
    </row>
    <row r="3186" spans="1:17" x14ac:dyDescent="0.4">
      <c r="A3186" s="68">
        <v>3185</v>
      </c>
      <c r="B3186" s="68" t="s">
        <v>2056</v>
      </c>
      <c r="C3186" s="68" t="s">
        <v>2297</v>
      </c>
      <c r="D3186" s="68" t="s">
        <v>2003</v>
      </c>
      <c r="E3186" s="68" t="s">
        <v>1958</v>
      </c>
      <c r="F3186" s="68" t="s">
        <v>1959</v>
      </c>
      <c r="G3186" s="68" t="s">
        <v>1958</v>
      </c>
      <c r="H3186" s="68" t="s">
        <v>1959</v>
      </c>
      <c r="I3186" s="68">
        <v>15</v>
      </c>
      <c r="J3186" s="68" t="s">
        <v>2267</v>
      </c>
      <c r="K3186" s="68">
        <v>2.6</v>
      </c>
      <c r="L3186" s="68">
        <v>0.79</v>
      </c>
      <c r="M3186" s="68" t="s">
        <v>1960</v>
      </c>
      <c r="N3186" s="143">
        <f>IF(対応ガラス検索!$E$2="-","",IF(対応ガラス検索!$E$2&gt;=K3186,MAX($N$2:N3185)+1,""))</f>
        <v>3185</v>
      </c>
      <c r="O3186" s="143" t="str">
        <f>IF(対応ガラス検索!$E$2="-","",IF(L3186&lt;=0.65,MAX($O$2:O3185)+1,""))</f>
        <v/>
      </c>
      <c r="P3186" s="144"/>
      <c r="Q3186" s="145"/>
    </row>
    <row r="3187" spans="1:17" x14ac:dyDescent="0.4">
      <c r="A3187" s="68">
        <v>3186</v>
      </c>
      <c r="B3187" s="68" t="s">
        <v>2056</v>
      </c>
      <c r="C3187" s="68" t="s">
        <v>2297</v>
      </c>
      <c r="D3187" s="68" t="s">
        <v>2003</v>
      </c>
      <c r="E3187" s="68" t="s">
        <v>1958</v>
      </c>
      <c r="F3187" s="68" t="s">
        <v>1959</v>
      </c>
      <c r="G3187" s="68" t="s">
        <v>1958</v>
      </c>
      <c r="H3187" s="68" t="s">
        <v>1959</v>
      </c>
      <c r="I3187" s="68">
        <v>16</v>
      </c>
      <c r="J3187" s="68" t="s">
        <v>2267</v>
      </c>
      <c r="K3187" s="68">
        <v>2.6</v>
      </c>
      <c r="L3187" s="68">
        <v>0.79</v>
      </c>
      <c r="M3187" s="68" t="s">
        <v>1960</v>
      </c>
      <c r="N3187" s="143">
        <f>IF(対応ガラス検索!$E$2="-","",IF(対応ガラス検索!$E$2&gt;=K3187,MAX($N$2:N3186)+1,""))</f>
        <v>3186</v>
      </c>
      <c r="O3187" s="143" t="str">
        <f>IF(対応ガラス検索!$E$2="-","",IF(L3187&lt;=0.65,MAX($O$2:O3186)+1,""))</f>
        <v/>
      </c>
      <c r="P3187" s="144"/>
      <c r="Q3187" s="145"/>
    </row>
    <row r="3188" spans="1:17" x14ac:dyDescent="0.4">
      <c r="A3188" s="68">
        <v>3187</v>
      </c>
      <c r="B3188" s="68" t="s">
        <v>2056</v>
      </c>
      <c r="C3188" s="68" t="s">
        <v>2297</v>
      </c>
      <c r="D3188" s="68" t="s">
        <v>2003</v>
      </c>
      <c r="E3188" s="68" t="s">
        <v>1958</v>
      </c>
      <c r="F3188" s="68" t="s">
        <v>1959</v>
      </c>
      <c r="G3188" s="68" t="s">
        <v>1958</v>
      </c>
      <c r="H3188" s="68" t="s">
        <v>1959</v>
      </c>
      <c r="I3188" s="68">
        <v>7</v>
      </c>
      <c r="J3188" s="68" t="s">
        <v>2296</v>
      </c>
      <c r="K3188" s="68">
        <v>3.2</v>
      </c>
      <c r="L3188" s="68">
        <v>0.79</v>
      </c>
      <c r="M3188" s="68" t="s">
        <v>1960</v>
      </c>
      <c r="N3188" s="143">
        <f>IF(対応ガラス検索!$E$2="-","",IF(対応ガラス検索!$E$2&gt;=K3188,MAX($N$2:N3187)+1,""))</f>
        <v>3187</v>
      </c>
      <c r="O3188" s="143" t="str">
        <f>IF(対応ガラス検索!$E$2="-","",IF(L3188&lt;=0.65,MAX($O$2:O3187)+1,""))</f>
        <v/>
      </c>
      <c r="P3188" s="144"/>
      <c r="Q3188" s="145"/>
    </row>
    <row r="3189" spans="1:17" x14ac:dyDescent="0.4">
      <c r="A3189" s="68">
        <v>3188</v>
      </c>
      <c r="B3189" s="68" t="s">
        <v>2056</v>
      </c>
      <c r="C3189" s="68" t="s">
        <v>2297</v>
      </c>
      <c r="D3189" s="68" t="s">
        <v>2003</v>
      </c>
      <c r="E3189" s="68" t="s">
        <v>1958</v>
      </c>
      <c r="F3189" s="68" t="s">
        <v>1959</v>
      </c>
      <c r="G3189" s="68" t="s">
        <v>1958</v>
      </c>
      <c r="H3189" s="68" t="s">
        <v>1959</v>
      </c>
      <c r="I3189" s="68">
        <v>8</v>
      </c>
      <c r="J3189" s="68" t="s">
        <v>2296</v>
      </c>
      <c r="K3189" s="68">
        <v>3.1</v>
      </c>
      <c r="L3189" s="68">
        <v>0.79</v>
      </c>
      <c r="M3189" s="68" t="s">
        <v>1960</v>
      </c>
      <c r="N3189" s="143">
        <f>IF(対応ガラス検索!$E$2="-","",IF(対応ガラス検索!$E$2&gt;=K3189,MAX($N$2:N3188)+1,""))</f>
        <v>3188</v>
      </c>
      <c r="O3189" s="143" t="str">
        <f>IF(対応ガラス検索!$E$2="-","",IF(L3189&lt;=0.65,MAX($O$2:O3188)+1,""))</f>
        <v/>
      </c>
      <c r="P3189" s="144"/>
      <c r="Q3189" s="145"/>
    </row>
    <row r="3190" spans="1:17" x14ac:dyDescent="0.4">
      <c r="A3190" s="68">
        <v>3189</v>
      </c>
      <c r="B3190" s="68" t="s">
        <v>2056</v>
      </c>
      <c r="C3190" s="68" t="s">
        <v>2297</v>
      </c>
      <c r="D3190" s="68" t="s">
        <v>2003</v>
      </c>
      <c r="E3190" s="68" t="s">
        <v>1958</v>
      </c>
      <c r="F3190" s="68" t="s">
        <v>1959</v>
      </c>
      <c r="G3190" s="68" t="s">
        <v>1958</v>
      </c>
      <c r="H3190" s="68" t="s">
        <v>1959</v>
      </c>
      <c r="I3190" s="68">
        <v>9</v>
      </c>
      <c r="J3190" s="68" t="s">
        <v>2296</v>
      </c>
      <c r="K3190" s="68">
        <v>3.1</v>
      </c>
      <c r="L3190" s="68">
        <v>0.79</v>
      </c>
      <c r="M3190" s="68" t="s">
        <v>1960</v>
      </c>
      <c r="N3190" s="143">
        <f>IF(対応ガラス検索!$E$2="-","",IF(対応ガラス検索!$E$2&gt;=K3190,MAX($N$2:N3189)+1,""))</f>
        <v>3189</v>
      </c>
      <c r="O3190" s="143" t="str">
        <f>IF(対応ガラス検索!$E$2="-","",IF(L3190&lt;=0.65,MAX($O$2:O3189)+1,""))</f>
        <v/>
      </c>
      <c r="P3190" s="144"/>
      <c r="Q3190" s="145"/>
    </row>
    <row r="3191" spans="1:17" x14ac:dyDescent="0.4">
      <c r="A3191" s="68">
        <v>3190</v>
      </c>
      <c r="B3191" s="68" t="s">
        <v>2056</v>
      </c>
      <c r="C3191" s="68" t="s">
        <v>2297</v>
      </c>
      <c r="D3191" s="68" t="s">
        <v>2003</v>
      </c>
      <c r="E3191" s="68" t="s">
        <v>1958</v>
      </c>
      <c r="F3191" s="68" t="s">
        <v>1959</v>
      </c>
      <c r="G3191" s="68" t="s">
        <v>1958</v>
      </c>
      <c r="H3191" s="68" t="s">
        <v>1959</v>
      </c>
      <c r="I3191" s="68">
        <v>10</v>
      </c>
      <c r="J3191" s="68" t="s">
        <v>2296</v>
      </c>
      <c r="K3191" s="142">
        <v>3</v>
      </c>
      <c r="L3191" s="68">
        <v>0.79</v>
      </c>
      <c r="M3191" s="68" t="s">
        <v>1960</v>
      </c>
      <c r="N3191" s="143">
        <f>IF(対応ガラス検索!$E$2="-","",IF(対応ガラス検索!$E$2&gt;=K3191,MAX($N$2:N3190)+1,""))</f>
        <v>3190</v>
      </c>
      <c r="O3191" s="143" t="str">
        <f>IF(対応ガラス検索!$E$2="-","",IF(L3191&lt;=0.65,MAX($O$2:O3190)+1,""))</f>
        <v/>
      </c>
      <c r="P3191" s="144"/>
      <c r="Q3191" s="145"/>
    </row>
    <row r="3192" spans="1:17" x14ac:dyDescent="0.4">
      <c r="A3192" s="68">
        <v>3191</v>
      </c>
      <c r="B3192" s="68" t="s">
        <v>2056</v>
      </c>
      <c r="C3192" s="68" t="s">
        <v>2297</v>
      </c>
      <c r="D3192" s="68" t="s">
        <v>2003</v>
      </c>
      <c r="E3192" s="68" t="s">
        <v>1958</v>
      </c>
      <c r="F3192" s="68" t="s">
        <v>1959</v>
      </c>
      <c r="G3192" s="68" t="s">
        <v>1958</v>
      </c>
      <c r="H3192" s="68" t="s">
        <v>1959</v>
      </c>
      <c r="I3192" s="68">
        <v>11</v>
      </c>
      <c r="J3192" s="68" t="s">
        <v>2296</v>
      </c>
      <c r="K3192" s="142">
        <v>2.9</v>
      </c>
      <c r="L3192" s="68">
        <v>0.79</v>
      </c>
      <c r="M3192" s="68" t="s">
        <v>1960</v>
      </c>
      <c r="N3192" s="143">
        <f>IF(対応ガラス検索!$E$2="-","",IF(対応ガラス検索!$E$2&gt;=K3192,MAX($N$2:N3191)+1,""))</f>
        <v>3191</v>
      </c>
      <c r="O3192" s="143" t="str">
        <f>IF(対応ガラス検索!$E$2="-","",IF(L3192&lt;=0.65,MAX($O$2:O3191)+1,""))</f>
        <v/>
      </c>
      <c r="P3192" s="144"/>
      <c r="Q3192" s="145"/>
    </row>
    <row r="3193" spans="1:17" x14ac:dyDescent="0.4">
      <c r="A3193" s="68">
        <v>3192</v>
      </c>
      <c r="B3193" s="68" t="s">
        <v>2056</v>
      </c>
      <c r="C3193" s="68" t="s">
        <v>2297</v>
      </c>
      <c r="D3193" s="68" t="s">
        <v>2003</v>
      </c>
      <c r="E3193" s="68" t="s">
        <v>1958</v>
      </c>
      <c r="F3193" s="68" t="s">
        <v>1959</v>
      </c>
      <c r="G3193" s="68" t="s">
        <v>1958</v>
      </c>
      <c r="H3193" s="68" t="s">
        <v>1959</v>
      </c>
      <c r="I3193" s="68">
        <v>12</v>
      </c>
      <c r="J3193" s="68" t="s">
        <v>2296</v>
      </c>
      <c r="K3193" s="68">
        <v>2.9</v>
      </c>
      <c r="L3193" s="68">
        <v>0.79</v>
      </c>
      <c r="M3193" s="68" t="s">
        <v>1960</v>
      </c>
      <c r="N3193" s="143">
        <f>IF(対応ガラス検索!$E$2="-","",IF(対応ガラス検索!$E$2&gt;=K3193,MAX($N$2:N3192)+1,""))</f>
        <v>3192</v>
      </c>
      <c r="O3193" s="143" t="str">
        <f>IF(対応ガラス検索!$E$2="-","",IF(L3193&lt;=0.65,MAX($O$2:O3192)+1,""))</f>
        <v/>
      </c>
      <c r="P3193" s="144"/>
      <c r="Q3193" s="145"/>
    </row>
    <row r="3194" spans="1:17" x14ac:dyDescent="0.4">
      <c r="A3194" s="68">
        <v>3193</v>
      </c>
      <c r="B3194" s="68" t="s">
        <v>2056</v>
      </c>
      <c r="C3194" s="68" t="s">
        <v>2297</v>
      </c>
      <c r="D3194" s="68" t="s">
        <v>2003</v>
      </c>
      <c r="E3194" s="68" t="s">
        <v>1958</v>
      </c>
      <c r="F3194" s="68" t="s">
        <v>1959</v>
      </c>
      <c r="G3194" s="68" t="s">
        <v>1958</v>
      </c>
      <c r="H3194" s="68" t="s">
        <v>1959</v>
      </c>
      <c r="I3194" s="68">
        <v>13</v>
      </c>
      <c r="J3194" s="68" t="s">
        <v>2296</v>
      </c>
      <c r="K3194" s="68">
        <v>2.8</v>
      </c>
      <c r="L3194" s="68">
        <v>0.79</v>
      </c>
      <c r="M3194" s="68" t="s">
        <v>1960</v>
      </c>
      <c r="N3194" s="143">
        <f>IF(対応ガラス検索!$E$2="-","",IF(対応ガラス検索!$E$2&gt;=K3194,MAX($N$2:N3193)+1,""))</f>
        <v>3193</v>
      </c>
      <c r="O3194" s="143" t="str">
        <f>IF(対応ガラス検索!$E$2="-","",IF(L3194&lt;=0.65,MAX($O$2:O3193)+1,""))</f>
        <v/>
      </c>
      <c r="P3194" s="144"/>
      <c r="Q3194" s="145"/>
    </row>
    <row r="3195" spans="1:17" x14ac:dyDescent="0.4">
      <c r="A3195" s="68">
        <v>3194</v>
      </c>
      <c r="B3195" s="68" t="s">
        <v>2056</v>
      </c>
      <c r="C3195" s="68" t="s">
        <v>2297</v>
      </c>
      <c r="D3195" s="68" t="s">
        <v>2003</v>
      </c>
      <c r="E3195" s="68" t="s">
        <v>1958</v>
      </c>
      <c r="F3195" s="68" t="s">
        <v>1959</v>
      </c>
      <c r="G3195" s="68" t="s">
        <v>1958</v>
      </c>
      <c r="H3195" s="68" t="s">
        <v>1959</v>
      </c>
      <c r="I3195" s="68">
        <v>14</v>
      </c>
      <c r="J3195" s="68" t="s">
        <v>2296</v>
      </c>
      <c r="K3195" s="68">
        <v>2.8</v>
      </c>
      <c r="L3195" s="68">
        <v>0.79</v>
      </c>
      <c r="M3195" s="68" t="s">
        <v>1960</v>
      </c>
      <c r="N3195" s="143">
        <f>IF(対応ガラス検索!$E$2="-","",IF(対応ガラス検索!$E$2&gt;=K3195,MAX($N$2:N3194)+1,""))</f>
        <v>3194</v>
      </c>
      <c r="O3195" s="143" t="str">
        <f>IF(対応ガラス検索!$E$2="-","",IF(L3195&lt;=0.65,MAX($O$2:O3194)+1,""))</f>
        <v/>
      </c>
      <c r="P3195" s="144"/>
      <c r="Q3195" s="145"/>
    </row>
    <row r="3196" spans="1:17" x14ac:dyDescent="0.4">
      <c r="A3196" s="68">
        <v>3195</v>
      </c>
      <c r="B3196" s="68" t="s">
        <v>2056</v>
      </c>
      <c r="C3196" s="68" t="s">
        <v>2297</v>
      </c>
      <c r="D3196" s="68" t="s">
        <v>2003</v>
      </c>
      <c r="E3196" s="68" t="s">
        <v>1958</v>
      </c>
      <c r="F3196" s="68" t="s">
        <v>1959</v>
      </c>
      <c r="G3196" s="68" t="s">
        <v>1958</v>
      </c>
      <c r="H3196" s="68" t="s">
        <v>1959</v>
      </c>
      <c r="I3196" s="68">
        <v>15</v>
      </c>
      <c r="J3196" s="68" t="s">
        <v>2296</v>
      </c>
      <c r="K3196" s="68">
        <v>2.8</v>
      </c>
      <c r="L3196" s="68">
        <v>0.79</v>
      </c>
      <c r="M3196" s="68" t="s">
        <v>1960</v>
      </c>
      <c r="N3196" s="143">
        <f>IF(対応ガラス検索!$E$2="-","",IF(対応ガラス検索!$E$2&gt;=K3196,MAX($N$2:N3195)+1,""))</f>
        <v>3195</v>
      </c>
      <c r="O3196" s="143" t="str">
        <f>IF(対応ガラス検索!$E$2="-","",IF(L3196&lt;=0.65,MAX($O$2:O3195)+1,""))</f>
        <v/>
      </c>
      <c r="P3196" s="144"/>
      <c r="Q3196" s="145"/>
    </row>
    <row r="3197" spans="1:17" x14ac:dyDescent="0.4">
      <c r="A3197" s="68">
        <v>3196</v>
      </c>
      <c r="B3197" s="68" t="s">
        <v>2056</v>
      </c>
      <c r="C3197" s="68" t="s">
        <v>2297</v>
      </c>
      <c r="D3197" s="68" t="s">
        <v>2003</v>
      </c>
      <c r="E3197" s="68" t="s">
        <v>1958</v>
      </c>
      <c r="F3197" s="68" t="s">
        <v>1959</v>
      </c>
      <c r="G3197" s="68" t="s">
        <v>1958</v>
      </c>
      <c r="H3197" s="68" t="s">
        <v>1959</v>
      </c>
      <c r="I3197" s="68">
        <v>16</v>
      </c>
      <c r="J3197" s="68" t="s">
        <v>2296</v>
      </c>
      <c r="K3197" s="68">
        <v>2.8</v>
      </c>
      <c r="L3197" s="68">
        <v>0.79</v>
      </c>
      <c r="M3197" s="68" t="s">
        <v>1960</v>
      </c>
      <c r="N3197" s="143">
        <f>IF(対応ガラス検索!$E$2="-","",IF(対応ガラス検索!$E$2&gt;=K3197,MAX($N$2:N3196)+1,""))</f>
        <v>3196</v>
      </c>
      <c r="O3197" s="143" t="str">
        <f>IF(対応ガラス検索!$E$2="-","",IF(L3197&lt;=0.65,MAX($O$2:O3196)+1,""))</f>
        <v/>
      </c>
      <c r="P3197" s="144"/>
      <c r="Q3197" s="145"/>
    </row>
    <row r="3198" spans="1:17" x14ac:dyDescent="0.4">
      <c r="A3198" s="68">
        <v>3197</v>
      </c>
      <c r="B3198" s="68" t="s">
        <v>2056</v>
      </c>
      <c r="C3198" s="68" t="s">
        <v>2297</v>
      </c>
      <c r="D3198" s="68" t="s">
        <v>2003</v>
      </c>
      <c r="E3198" s="68" t="s">
        <v>1958</v>
      </c>
      <c r="F3198" s="68" t="s">
        <v>1959</v>
      </c>
      <c r="G3198" s="68" t="s">
        <v>1958</v>
      </c>
      <c r="H3198" s="68" t="s">
        <v>1959</v>
      </c>
      <c r="I3198" s="68">
        <v>7</v>
      </c>
      <c r="J3198" s="68" t="s">
        <v>2296</v>
      </c>
      <c r="K3198" s="68">
        <v>3.2</v>
      </c>
      <c r="L3198" s="68">
        <v>0.79</v>
      </c>
      <c r="M3198" s="68" t="s">
        <v>1960</v>
      </c>
      <c r="N3198" s="143">
        <f>IF(対応ガラス検索!$E$2="-","",IF(対応ガラス検索!$E$2&gt;=K3198,MAX($N$2:N3197)+1,""))</f>
        <v>3197</v>
      </c>
      <c r="O3198" s="143" t="str">
        <f>IF(対応ガラス検索!$E$2="-","",IF(L3198&lt;=0.65,MAX($O$2:O3197)+1,""))</f>
        <v/>
      </c>
      <c r="P3198" s="144"/>
      <c r="Q3198" s="145"/>
    </row>
    <row r="3199" spans="1:17" x14ac:dyDescent="0.4">
      <c r="A3199" s="68">
        <v>3198</v>
      </c>
      <c r="B3199" s="68" t="s">
        <v>2056</v>
      </c>
      <c r="C3199" s="68" t="s">
        <v>2297</v>
      </c>
      <c r="D3199" s="68" t="s">
        <v>2003</v>
      </c>
      <c r="E3199" s="68" t="s">
        <v>1958</v>
      </c>
      <c r="F3199" s="68" t="s">
        <v>1959</v>
      </c>
      <c r="G3199" s="68" t="s">
        <v>1958</v>
      </c>
      <c r="H3199" s="68" t="s">
        <v>1959</v>
      </c>
      <c r="I3199" s="68">
        <v>8</v>
      </c>
      <c r="J3199" s="68" t="s">
        <v>2296</v>
      </c>
      <c r="K3199" s="68">
        <v>3.1</v>
      </c>
      <c r="L3199" s="68">
        <v>0.79</v>
      </c>
      <c r="M3199" s="68" t="s">
        <v>1960</v>
      </c>
      <c r="N3199" s="143">
        <f>IF(対応ガラス検索!$E$2="-","",IF(対応ガラス検索!$E$2&gt;=K3199,MAX($N$2:N3198)+1,""))</f>
        <v>3198</v>
      </c>
      <c r="O3199" s="143" t="str">
        <f>IF(対応ガラス検索!$E$2="-","",IF(L3199&lt;=0.65,MAX($O$2:O3198)+1,""))</f>
        <v/>
      </c>
      <c r="P3199" s="144"/>
      <c r="Q3199" s="145"/>
    </row>
    <row r="3200" spans="1:17" x14ac:dyDescent="0.4">
      <c r="A3200" s="68">
        <v>3199</v>
      </c>
      <c r="B3200" s="68" t="s">
        <v>2056</v>
      </c>
      <c r="C3200" s="68" t="s">
        <v>2297</v>
      </c>
      <c r="D3200" s="68" t="s">
        <v>2003</v>
      </c>
      <c r="E3200" s="68" t="s">
        <v>1958</v>
      </c>
      <c r="F3200" s="68" t="s">
        <v>1959</v>
      </c>
      <c r="G3200" s="68" t="s">
        <v>1958</v>
      </c>
      <c r="H3200" s="68" t="s">
        <v>1959</v>
      </c>
      <c r="I3200" s="68">
        <v>9</v>
      </c>
      <c r="J3200" s="68" t="s">
        <v>2296</v>
      </c>
      <c r="K3200" s="68">
        <v>3.1</v>
      </c>
      <c r="L3200" s="68">
        <v>0.79</v>
      </c>
      <c r="M3200" s="68" t="s">
        <v>1960</v>
      </c>
      <c r="N3200" s="143">
        <f>IF(対応ガラス検索!$E$2="-","",IF(対応ガラス検索!$E$2&gt;=K3200,MAX($N$2:N3199)+1,""))</f>
        <v>3199</v>
      </c>
      <c r="O3200" s="143" t="str">
        <f>IF(対応ガラス検索!$E$2="-","",IF(L3200&lt;=0.65,MAX($O$2:O3199)+1,""))</f>
        <v/>
      </c>
      <c r="P3200" s="144"/>
      <c r="Q3200" s="145"/>
    </row>
    <row r="3201" spans="1:17" x14ac:dyDescent="0.4">
      <c r="A3201" s="68">
        <v>3200</v>
      </c>
      <c r="B3201" s="68" t="s">
        <v>2056</v>
      </c>
      <c r="C3201" s="68" t="s">
        <v>2297</v>
      </c>
      <c r="D3201" s="68" t="s">
        <v>2003</v>
      </c>
      <c r="E3201" s="68" t="s">
        <v>1958</v>
      </c>
      <c r="F3201" s="68" t="s">
        <v>1959</v>
      </c>
      <c r="G3201" s="68" t="s">
        <v>1958</v>
      </c>
      <c r="H3201" s="68" t="s">
        <v>1959</v>
      </c>
      <c r="I3201" s="68">
        <v>10</v>
      </c>
      <c r="J3201" s="68" t="s">
        <v>2296</v>
      </c>
      <c r="K3201" s="68">
        <v>3</v>
      </c>
      <c r="L3201" s="68">
        <v>0.79</v>
      </c>
      <c r="M3201" s="68" t="s">
        <v>1960</v>
      </c>
      <c r="N3201" s="143">
        <f>IF(対応ガラス検索!$E$2="-","",IF(対応ガラス検索!$E$2&gt;=K3201,MAX($N$2:N3200)+1,""))</f>
        <v>3200</v>
      </c>
      <c r="O3201" s="143" t="str">
        <f>IF(対応ガラス検索!$E$2="-","",IF(L3201&lt;=0.65,MAX($O$2:O3200)+1,""))</f>
        <v/>
      </c>
      <c r="P3201" s="144"/>
      <c r="Q3201" s="145"/>
    </row>
    <row r="3202" spans="1:17" x14ac:dyDescent="0.4">
      <c r="A3202" s="68">
        <v>3201</v>
      </c>
      <c r="B3202" s="68" t="s">
        <v>2056</v>
      </c>
      <c r="C3202" s="68" t="s">
        <v>2297</v>
      </c>
      <c r="D3202" s="68" t="s">
        <v>2003</v>
      </c>
      <c r="E3202" s="68" t="s">
        <v>1958</v>
      </c>
      <c r="F3202" s="68" t="s">
        <v>1959</v>
      </c>
      <c r="G3202" s="68" t="s">
        <v>1958</v>
      </c>
      <c r="H3202" s="68" t="s">
        <v>1959</v>
      </c>
      <c r="I3202" s="68">
        <v>11</v>
      </c>
      <c r="J3202" s="68" t="s">
        <v>2296</v>
      </c>
      <c r="K3202" s="68">
        <v>2.9</v>
      </c>
      <c r="L3202" s="68">
        <v>0.79</v>
      </c>
      <c r="M3202" s="68" t="s">
        <v>1960</v>
      </c>
      <c r="N3202" s="143">
        <f>IF(対応ガラス検索!$E$2="-","",IF(対応ガラス検索!$E$2&gt;=K3202,MAX($N$2:N3201)+1,""))</f>
        <v>3201</v>
      </c>
      <c r="O3202" s="143" t="str">
        <f>IF(対応ガラス検索!$E$2="-","",IF(L3202&lt;=0.65,MAX($O$2:O3201)+1,""))</f>
        <v/>
      </c>
      <c r="P3202" s="144"/>
      <c r="Q3202" s="145"/>
    </row>
    <row r="3203" spans="1:17" x14ac:dyDescent="0.4">
      <c r="A3203" s="68">
        <v>3202</v>
      </c>
      <c r="B3203" s="68" t="s">
        <v>2056</v>
      </c>
      <c r="C3203" s="68" t="s">
        <v>2297</v>
      </c>
      <c r="D3203" s="68" t="s">
        <v>2003</v>
      </c>
      <c r="E3203" s="68" t="s">
        <v>1958</v>
      </c>
      <c r="F3203" s="68" t="s">
        <v>1959</v>
      </c>
      <c r="G3203" s="68" t="s">
        <v>1958</v>
      </c>
      <c r="H3203" s="68" t="s">
        <v>1959</v>
      </c>
      <c r="I3203" s="68">
        <v>12</v>
      </c>
      <c r="J3203" s="68" t="s">
        <v>2296</v>
      </c>
      <c r="K3203" s="68">
        <v>2.9</v>
      </c>
      <c r="L3203" s="68">
        <v>0.79</v>
      </c>
      <c r="M3203" s="68" t="s">
        <v>1960</v>
      </c>
      <c r="N3203" s="143">
        <f>IF(対応ガラス検索!$E$2="-","",IF(対応ガラス検索!$E$2&gt;=K3203,MAX($N$2:N3202)+1,""))</f>
        <v>3202</v>
      </c>
      <c r="O3203" s="143" t="str">
        <f>IF(対応ガラス検索!$E$2="-","",IF(L3203&lt;=0.65,MAX($O$2:O3202)+1,""))</f>
        <v/>
      </c>
      <c r="P3203" s="144"/>
      <c r="Q3203" s="145"/>
    </row>
    <row r="3204" spans="1:17" x14ac:dyDescent="0.4">
      <c r="A3204" s="68">
        <v>3203</v>
      </c>
      <c r="B3204" s="68" t="s">
        <v>2056</v>
      </c>
      <c r="C3204" s="68" t="s">
        <v>2297</v>
      </c>
      <c r="D3204" s="68" t="s">
        <v>2003</v>
      </c>
      <c r="E3204" s="68" t="s">
        <v>1958</v>
      </c>
      <c r="F3204" s="68" t="s">
        <v>1959</v>
      </c>
      <c r="G3204" s="68" t="s">
        <v>1958</v>
      </c>
      <c r="H3204" s="68" t="s">
        <v>1959</v>
      </c>
      <c r="I3204" s="68">
        <v>13</v>
      </c>
      <c r="J3204" s="68" t="s">
        <v>2296</v>
      </c>
      <c r="K3204" s="68">
        <v>2.8</v>
      </c>
      <c r="L3204" s="68">
        <v>0.79</v>
      </c>
      <c r="M3204" s="68" t="s">
        <v>1960</v>
      </c>
      <c r="N3204" s="143">
        <f>IF(対応ガラス検索!$E$2="-","",IF(対応ガラス検索!$E$2&gt;=K3204,MAX($N$2:N3203)+1,""))</f>
        <v>3203</v>
      </c>
      <c r="O3204" s="143" t="str">
        <f>IF(対応ガラス検索!$E$2="-","",IF(L3204&lt;=0.65,MAX($O$2:O3203)+1,""))</f>
        <v/>
      </c>
      <c r="P3204" s="144"/>
      <c r="Q3204" s="145"/>
    </row>
    <row r="3205" spans="1:17" x14ac:dyDescent="0.4">
      <c r="A3205" s="68">
        <v>3204</v>
      </c>
      <c r="B3205" s="68" t="s">
        <v>2056</v>
      </c>
      <c r="C3205" s="68" t="s">
        <v>2297</v>
      </c>
      <c r="D3205" s="68" t="s">
        <v>2003</v>
      </c>
      <c r="E3205" s="68" t="s">
        <v>1958</v>
      </c>
      <c r="F3205" s="68" t="s">
        <v>1959</v>
      </c>
      <c r="G3205" s="68" t="s">
        <v>1958</v>
      </c>
      <c r="H3205" s="68" t="s">
        <v>1959</v>
      </c>
      <c r="I3205" s="68">
        <v>14</v>
      </c>
      <c r="J3205" s="68" t="s">
        <v>2296</v>
      </c>
      <c r="K3205" s="142">
        <v>2.8</v>
      </c>
      <c r="L3205" s="68">
        <v>0.79</v>
      </c>
      <c r="M3205" s="68" t="s">
        <v>1960</v>
      </c>
      <c r="N3205" s="143">
        <f>IF(対応ガラス検索!$E$2="-","",IF(対応ガラス検索!$E$2&gt;=K3205,MAX($N$2:N3204)+1,""))</f>
        <v>3204</v>
      </c>
      <c r="O3205" s="143" t="str">
        <f>IF(対応ガラス検索!$E$2="-","",IF(L3205&lt;=0.65,MAX($O$2:O3204)+1,""))</f>
        <v/>
      </c>
      <c r="P3205" s="144"/>
      <c r="Q3205" s="145"/>
    </row>
    <row r="3206" spans="1:17" x14ac:dyDescent="0.4">
      <c r="A3206" s="68">
        <v>3205</v>
      </c>
      <c r="B3206" s="68" t="s">
        <v>2056</v>
      </c>
      <c r="C3206" s="68" t="s">
        <v>2297</v>
      </c>
      <c r="D3206" s="68" t="s">
        <v>2003</v>
      </c>
      <c r="E3206" s="68" t="s">
        <v>1958</v>
      </c>
      <c r="F3206" s="68" t="s">
        <v>1959</v>
      </c>
      <c r="G3206" s="68" t="s">
        <v>1958</v>
      </c>
      <c r="H3206" s="68" t="s">
        <v>1959</v>
      </c>
      <c r="I3206" s="68">
        <v>15</v>
      </c>
      <c r="J3206" s="68" t="s">
        <v>2296</v>
      </c>
      <c r="K3206" s="68">
        <v>2.8</v>
      </c>
      <c r="L3206" s="68">
        <v>0.79</v>
      </c>
      <c r="M3206" s="68" t="s">
        <v>1960</v>
      </c>
      <c r="N3206" s="143">
        <f>IF(対応ガラス検索!$E$2="-","",IF(対応ガラス検索!$E$2&gt;=K3206,MAX($N$2:N3205)+1,""))</f>
        <v>3205</v>
      </c>
      <c r="O3206" s="143" t="str">
        <f>IF(対応ガラス検索!$E$2="-","",IF(L3206&lt;=0.65,MAX($O$2:O3205)+1,""))</f>
        <v/>
      </c>
      <c r="P3206" s="144"/>
      <c r="Q3206" s="145"/>
    </row>
    <row r="3207" spans="1:17" x14ac:dyDescent="0.4">
      <c r="A3207" s="68">
        <v>3206</v>
      </c>
      <c r="B3207" s="68" t="s">
        <v>2056</v>
      </c>
      <c r="C3207" s="68" t="s">
        <v>2297</v>
      </c>
      <c r="D3207" s="68" t="s">
        <v>2003</v>
      </c>
      <c r="E3207" s="68" t="s">
        <v>1958</v>
      </c>
      <c r="F3207" s="68" t="s">
        <v>1959</v>
      </c>
      <c r="G3207" s="68" t="s">
        <v>1958</v>
      </c>
      <c r="H3207" s="68" t="s">
        <v>1959</v>
      </c>
      <c r="I3207" s="68">
        <v>16</v>
      </c>
      <c r="J3207" s="68" t="s">
        <v>2296</v>
      </c>
      <c r="K3207" s="68">
        <v>2.8</v>
      </c>
      <c r="L3207" s="68">
        <v>0.79</v>
      </c>
      <c r="M3207" s="68" t="s">
        <v>1960</v>
      </c>
      <c r="N3207" s="143">
        <f>IF(対応ガラス検索!$E$2="-","",IF(対応ガラス検索!$E$2&gt;=K3207,MAX($N$2:N3206)+1,""))</f>
        <v>3206</v>
      </c>
      <c r="O3207" s="143" t="str">
        <f>IF(対応ガラス検索!$E$2="-","",IF(L3207&lt;=0.65,MAX($O$2:O3206)+1,""))</f>
        <v/>
      </c>
      <c r="P3207" s="144"/>
      <c r="Q3207" s="145"/>
    </row>
    <row r="3208" spans="1:17" x14ac:dyDescent="0.4">
      <c r="A3208" s="68">
        <v>3207</v>
      </c>
      <c r="B3208" s="68" t="s">
        <v>2056</v>
      </c>
      <c r="C3208" s="68" t="s">
        <v>2297</v>
      </c>
      <c r="D3208" s="68" t="s">
        <v>2004</v>
      </c>
      <c r="E3208" s="68" t="s">
        <v>1962</v>
      </c>
      <c r="F3208" s="68" t="s">
        <v>1963</v>
      </c>
      <c r="G3208" s="68" t="s">
        <v>1958</v>
      </c>
      <c r="H3208" s="68" t="s">
        <v>1959</v>
      </c>
      <c r="I3208" s="68">
        <v>6</v>
      </c>
      <c r="J3208" s="68" t="s">
        <v>2267</v>
      </c>
      <c r="K3208" s="68">
        <v>3.1</v>
      </c>
      <c r="L3208" s="68">
        <v>0.78</v>
      </c>
      <c r="M3208" s="68" t="s">
        <v>1960</v>
      </c>
      <c r="N3208" s="143">
        <f>IF(対応ガラス検索!$E$2="-","",IF(対応ガラス検索!$E$2&gt;=K3208,MAX($N$2:N3207)+1,""))</f>
        <v>3207</v>
      </c>
      <c r="O3208" s="143" t="str">
        <f>IF(対応ガラス検索!$E$2="-","",IF(L3208&lt;=0.65,MAX($O$2:O3207)+1,""))</f>
        <v/>
      </c>
      <c r="P3208" s="144"/>
      <c r="Q3208" s="145"/>
    </row>
    <row r="3209" spans="1:17" x14ac:dyDescent="0.4">
      <c r="A3209" s="68">
        <v>3208</v>
      </c>
      <c r="B3209" s="68" t="s">
        <v>2056</v>
      </c>
      <c r="C3209" s="68" t="s">
        <v>2297</v>
      </c>
      <c r="D3209" s="68" t="s">
        <v>2004</v>
      </c>
      <c r="E3209" s="68" t="s">
        <v>1962</v>
      </c>
      <c r="F3209" s="68" t="s">
        <v>1963</v>
      </c>
      <c r="G3209" s="68" t="s">
        <v>1958</v>
      </c>
      <c r="H3209" s="68" t="s">
        <v>1959</v>
      </c>
      <c r="I3209" s="68">
        <v>7</v>
      </c>
      <c r="J3209" s="68" t="s">
        <v>2267</v>
      </c>
      <c r="K3209" s="68">
        <v>3</v>
      </c>
      <c r="L3209" s="68">
        <v>0.78</v>
      </c>
      <c r="M3209" s="68" t="s">
        <v>1960</v>
      </c>
      <c r="N3209" s="143">
        <f>IF(対応ガラス検索!$E$2="-","",IF(対応ガラス検索!$E$2&gt;=K3209,MAX($N$2:N3208)+1,""))</f>
        <v>3208</v>
      </c>
      <c r="O3209" s="143" t="str">
        <f>IF(対応ガラス検索!$E$2="-","",IF(L3209&lt;=0.65,MAX($O$2:O3208)+1,""))</f>
        <v/>
      </c>
      <c r="P3209" s="144"/>
      <c r="Q3209" s="145"/>
    </row>
    <row r="3210" spans="1:17" x14ac:dyDescent="0.4">
      <c r="A3210" s="68">
        <v>3209</v>
      </c>
      <c r="B3210" s="68" t="s">
        <v>2056</v>
      </c>
      <c r="C3210" s="68" t="s">
        <v>2297</v>
      </c>
      <c r="D3210" s="68" t="s">
        <v>2004</v>
      </c>
      <c r="E3210" s="68" t="s">
        <v>1962</v>
      </c>
      <c r="F3210" s="68" t="s">
        <v>1963</v>
      </c>
      <c r="G3210" s="68" t="s">
        <v>1958</v>
      </c>
      <c r="H3210" s="68" t="s">
        <v>1959</v>
      </c>
      <c r="I3210" s="68">
        <v>8</v>
      </c>
      <c r="J3210" s="68" t="s">
        <v>2267</v>
      </c>
      <c r="K3210" s="68">
        <v>2.9</v>
      </c>
      <c r="L3210" s="68">
        <v>0.78</v>
      </c>
      <c r="M3210" s="68" t="s">
        <v>1960</v>
      </c>
      <c r="N3210" s="143">
        <f>IF(対応ガラス検索!$E$2="-","",IF(対応ガラス検索!$E$2&gt;=K3210,MAX($N$2:N3209)+1,""))</f>
        <v>3209</v>
      </c>
      <c r="O3210" s="143" t="str">
        <f>IF(対応ガラス検索!$E$2="-","",IF(L3210&lt;=0.65,MAX($O$2:O3209)+1,""))</f>
        <v/>
      </c>
      <c r="P3210" s="144"/>
      <c r="Q3210" s="145"/>
    </row>
    <row r="3211" spans="1:17" x14ac:dyDescent="0.4">
      <c r="A3211" s="68">
        <v>3210</v>
      </c>
      <c r="B3211" s="68" t="s">
        <v>2056</v>
      </c>
      <c r="C3211" s="68" t="s">
        <v>2297</v>
      </c>
      <c r="D3211" s="68" t="s">
        <v>2004</v>
      </c>
      <c r="E3211" s="68" t="s">
        <v>1962</v>
      </c>
      <c r="F3211" s="68" t="s">
        <v>1963</v>
      </c>
      <c r="G3211" s="68" t="s">
        <v>1958</v>
      </c>
      <c r="H3211" s="68" t="s">
        <v>1959</v>
      </c>
      <c r="I3211" s="68">
        <v>9</v>
      </c>
      <c r="J3211" s="68" t="s">
        <v>2267</v>
      </c>
      <c r="K3211" s="68">
        <v>2.9</v>
      </c>
      <c r="L3211" s="68">
        <v>0.78</v>
      </c>
      <c r="M3211" s="68" t="s">
        <v>1960</v>
      </c>
      <c r="N3211" s="143">
        <f>IF(対応ガラス検索!$E$2="-","",IF(対応ガラス検索!$E$2&gt;=K3211,MAX($N$2:N3210)+1,""))</f>
        <v>3210</v>
      </c>
      <c r="O3211" s="143" t="str">
        <f>IF(対応ガラス検索!$E$2="-","",IF(L3211&lt;=0.65,MAX($O$2:O3210)+1,""))</f>
        <v/>
      </c>
      <c r="P3211" s="144"/>
      <c r="Q3211" s="145"/>
    </row>
    <row r="3212" spans="1:17" x14ac:dyDescent="0.4">
      <c r="A3212" s="68">
        <v>3211</v>
      </c>
      <c r="B3212" s="68" t="s">
        <v>2056</v>
      </c>
      <c r="C3212" s="68" t="s">
        <v>2297</v>
      </c>
      <c r="D3212" s="68" t="s">
        <v>2004</v>
      </c>
      <c r="E3212" s="68" t="s">
        <v>1962</v>
      </c>
      <c r="F3212" s="68" t="s">
        <v>1963</v>
      </c>
      <c r="G3212" s="68" t="s">
        <v>1958</v>
      </c>
      <c r="H3212" s="68" t="s">
        <v>1959</v>
      </c>
      <c r="I3212" s="68">
        <v>10</v>
      </c>
      <c r="J3212" s="68" t="s">
        <v>2267</v>
      </c>
      <c r="K3212" s="68">
        <v>2.8</v>
      </c>
      <c r="L3212" s="68">
        <v>0.78</v>
      </c>
      <c r="M3212" s="68" t="s">
        <v>1960</v>
      </c>
      <c r="N3212" s="143">
        <f>IF(対応ガラス検索!$E$2="-","",IF(対応ガラス検索!$E$2&gt;=K3212,MAX($N$2:N3211)+1,""))</f>
        <v>3211</v>
      </c>
      <c r="O3212" s="143" t="str">
        <f>IF(対応ガラス検索!$E$2="-","",IF(L3212&lt;=0.65,MAX($O$2:O3211)+1,""))</f>
        <v/>
      </c>
      <c r="P3212" s="144"/>
      <c r="Q3212" s="145"/>
    </row>
    <row r="3213" spans="1:17" x14ac:dyDescent="0.4">
      <c r="A3213" s="68">
        <v>3212</v>
      </c>
      <c r="B3213" s="68" t="s">
        <v>2056</v>
      </c>
      <c r="C3213" s="68" t="s">
        <v>2297</v>
      </c>
      <c r="D3213" s="68" t="s">
        <v>2004</v>
      </c>
      <c r="E3213" s="68" t="s">
        <v>1962</v>
      </c>
      <c r="F3213" s="68" t="s">
        <v>1963</v>
      </c>
      <c r="G3213" s="68" t="s">
        <v>1958</v>
      </c>
      <c r="H3213" s="68" t="s">
        <v>1959</v>
      </c>
      <c r="I3213" s="68">
        <v>11</v>
      </c>
      <c r="J3213" s="68" t="s">
        <v>2267</v>
      </c>
      <c r="K3213" s="68">
        <v>2.8</v>
      </c>
      <c r="L3213" s="68">
        <v>0.78</v>
      </c>
      <c r="M3213" s="68" t="s">
        <v>1960</v>
      </c>
      <c r="N3213" s="143">
        <f>IF(対応ガラス検索!$E$2="-","",IF(対応ガラス検索!$E$2&gt;=K3213,MAX($N$2:N3212)+1,""))</f>
        <v>3212</v>
      </c>
      <c r="O3213" s="143" t="str">
        <f>IF(対応ガラス検索!$E$2="-","",IF(L3213&lt;=0.65,MAX($O$2:O3212)+1,""))</f>
        <v/>
      </c>
      <c r="P3213" s="144"/>
      <c r="Q3213" s="145"/>
    </row>
    <row r="3214" spans="1:17" x14ac:dyDescent="0.4">
      <c r="A3214" s="68">
        <v>3213</v>
      </c>
      <c r="B3214" s="68" t="s">
        <v>2056</v>
      </c>
      <c r="C3214" s="68" t="s">
        <v>2297</v>
      </c>
      <c r="D3214" s="68" t="s">
        <v>2004</v>
      </c>
      <c r="E3214" s="68" t="s">
        <v>1962</v>
      </c>
      <c r="F3214" s="68" t="s">
        <v>1963</v>
      </c>
      <c r="G3214" s="68" t="s">
        <v>1958</v>
      </c>
      <c r="H3214" s="68" t="s">
        <v>1959</v>
      </c>
      <c r="I3214" s="68">
        <v>12</v>
      </c>
      <c r="J3214" s="68" t="s">
        <v>2267</v>
      </c>
      <c r="K3214" s="68">
        <v>2.7</v>
      </c>
      <c r="L3214" s="68">
        <v>0.78</v>
      </c>
      <c r="M3214" s="68" t="s">
        <v>1960</v>
      </c>
      <c r="N3214" s="143">
        <f>IF(対応ガラス検索!$E$2="-","",IF(対応ガラス検索!$E$2&gt;=K3214,MAX($N$2:N3213)+1,""))</f>
        <v>3213</v>
      </c>
      <c r="O3214" s="143" t="str">
        <f>IF(対応ガラス検索!$E$2="-","",IF(L3214&lt;=0.65,MAX($O$2:O3213)+1,""))</f>
        <v/>
      </c>
      <c r="P3214" s="144"/>
      <c r="Q3214" s="145"/>
    </row>
    <row r="3215" spans="1:17" x14ac:dyDescent="0.4">
      <c r="A3215" s="68">
        <v>3214</v>
      </c>
      <c r="B3215" s="68" t="s">
        <v>2056</v>
      </c>
      <c r="C3215" s="68" t="s">
        <v>2297</v>
      </c>
      <c r="D3215" s="68" t="s">
        <v>2004</v>
      </c>
      <c r="E3215" s="68" t="s">
        <v>1962</v>
      </c>
      <c r="F3215" s="68" t="s">
        <v>1963</v>
      </c>
      <c r="G3215" s="68" t="s">
        <v>1958</v>
      </c>
      <c r="H3215" s="68" t="s">
        <v>1959</v>
      </c>
      <c r="I3215" s="68">
        <v>13</v>
      </c>
      <c r="J3215" s="68" t="s">
        <v>2267</v>
      </c>
      <c r="K3215" s="68">
        <v>2.7</v>
      </c>
      <c r="L3215" s="68">
        <v>0.78</v>
      </c>
      <c r="M3215" s="68" t="s">
        <v>1960</v>
      </c>
      <c r="N3215" s="143">
        <f>IF(対応ガラス検索!$E$2="-","",IF(対応ガラス検索!$E$2&gt;=K3215,MAX($N$2:N3214)+1,""))</f>
        <v>3214</v>
      </c>
      <c r="O3215" s="143" t="str">
        <f>IF(対応ガラス検索!$E$2="-","",IF(L3215&lt;=0.65,MAX($O$2:O3214)+1,""))</f>
        <v/>
      </c>
      <c r="P3215" s="144"/>
      <c r="Q3215" s="145"/>
    </row>
    <row r="3216" spans="1:17" x14ac:dyDescent="0.4">
      <c r="A3216" s="68">
        <v>3215</v>
      </c>
      <c r="B3216" s="68" t="s">
        <v>2056</v>
      </c>
      <c r="C3216" s="68" t="s">
        <v>2297</v>
      </c>
      <c r="D3216" s="68" t="s">
        <v>2004</v>
      </c>
      <c r="E3216" s="68" t="s">
        <v>1962</v>
      </c>
      <c r="F3216" s="68" t="s">
        <v>1963</v>
      </c>
      <c r="G3216" s="68" t="s">
        <v>1958</v>
      </c>
      <c r="H3216" s="68" t="s">
        <v>1959</v>
      </c>
      <c r="I3216" s="68">
        <v>14</v>
      </c>
      <c r="J3216" s="68" t="s">
        <v>2267</v>
      </c>
      <c r="K3216" s="68">
        <v>2.7</v>
      </c>
      <c r="L3216" s="68">
        <v>0.78</v>
      </c>
      <c r="M3216" s="68" t="s">
        <v>1960</v>
      </c>
      <c r="N3216" s="143">
        <f>IF(対応ガラス検索!$E$2="-","",IF(対応ガラス検索!$E$2&gt;=K3216,MAX($N$2:N3215)+1,""))</f>
        <v>3215</v>
      </c>
      <c r="O3216" s="143" t="str">
        <f>IF(対応ガラス検索!$E$2="-","",IF(L3216&lt;=0.65,MAX($O$2:O3215)+1,""))</f>
        <v/>
      </c>
      <c r="P3216" s="144"/>
      <c r="Q3216" s="145"/>
    </row>
    <row r="3217" spans="1:17" x14ac:dyDescent="0.4">
      <c r="A3217" s="68">
        <v>3216</v>
      </c>
      <c r="B3217" s="68" t="s">
        <v>2056</v>
      </c>
      <c r="C3217" s="68" t="s">
        <v>2297</v>
      </c>
      <c r="D3217" s="68" t="s">
        <v>2004</v>
      </c>
      <c r="E3217" s="68" t="s">
        <v>1962</v>
      </c>
      <c r="F3217" s="68" t="s">
        <v>1963</v>
      </c>
      <c r="G3217" s="68" t="s">
        <v>1958</v>
      </c>
      <c r="H3217" s="68" t="s">
        <v>1959</v>
      </c>
      <c r="I3217" s="68">
        <v>15</v>
      </c>
      <c r="J3217" s="68" t="s">
        <v>2267</v>
      </c>
      <c r="K3217" s="68">
        <v>2.6</v>
      </c>
      <c r="L3217" s="68">
        <v>0.78</v>
      </c>
      <c r="M3217" s="68" t="s">
        <v>1960</v>
      </c>
      <c r="N3217" s="143">
        <f>IF(対応ガラス検索!$E$2="-","",IF(対応ガラス検索!$E$2&gt;=K3217,MAX($N$2:N3216)+1,""))</f>
        <v>3216</v>
      </c>
      <c r="O3217" s="143" t="str">
        <f>IF(対応ガラス検索!$E$2="-","",IF(L3217&lt;=0.65,MAX($O$2:O3216)+1,""))</f>
        <v/>
      </c>
      <c r="P3217" s="144"/>
      <c r="Q3217" s="145"/>
    </row>
    <row r="3218" spans="1:17" x14ac:dyDescent="0.4">
      <c r="A3218" s="68">
        <v>3217</v>
      </c>
      <c r="B3218" s="68" t="s">
        <v>2056</v>
      </c>
      <c r="C3218" s="68" t="s">
        <v>2297</v>
      </c>
      <c r="D3218" s="68" t="s">
        <v>2004</v>
      </c>
      <c r="E3218" s="68" t="s">
        <v>1962</v>
      </c>
      <c r="F3218" s="68" t="s">
        <v>1963</v>
      </c>
      <c r="G3218" s="68" t="s">
        <v>1958</v>
      </c>
      <c r="H3218" s="68" t="s">
        <v>1959</v>
      </c>
      <c r="I3218" s="68">
        <v>6</v>
      </c>
      <c r="J3218" s="68" t="s">
        <v>2267</v>
      </c>
      <c r="K3218" s="142">
        <v>3.1</v>
      </c>
      <c r="L3218" s="68">
        <v>0.78</v>
      </c>
      <c r="M3218" s="68" t="s">
        <v>1960</v>
      </c>
      <c r="N3218" s="143">
        <f>IF(対応ガラス検索!$E$2="-","",IF(対応ガラス検索!$E$2&gt;=K3218,MAX($N$2:N3217)+1,""))</f>
        <v>3217</v>
      </c>
      <c r="O3218" s="143" t="str">
        <f>IF(対応ガラス検索!$E$2="-","",IF(L3218&lt;=0.65,MAX($O$2:O3217)+1,""))</f>
        <v/>
      </c>
      <c r="P3218" s="144"/>
      <c r="Q3218" s="145"/>
    </row>
    <row r="3219" spans="1:17" x14ac:dyDescent="0.4">
      <c r="A3219" s="68">
        <v>3218</v>
      </c>
      <c r="B3219" s="68" t="s">
        <v>2056</v>
      </c>
      <c r="C3219" s="68" t="s">
        <v>2297</v>
      </c>
      <c r="D3219" s="68" t="s">
        <v>2004</v>
      </c>
      <c r="E3219" s="68" t="s">
        <v>1962</v>
      </c>
      <c r="F3219" s="68" t="s">
        <v>1963</v>
      </c>
      <c r="G3219" s="68" t="s">
        <v>1958</v>
      </c>
      <c r="H3219" s="68" t="s">
        <v>1959</v>
      </c>
      <c r="I3219" s="68">
        <v>7</v>
      </c>
      <c r="J3219" s="68" t="s">
        <v>2267</v>
      </c>
      <c r="K3219" s="68">
        <v>3</v>
      </c>
      <c r="L3219" s="68">
        <v>0.78</v>
      </c>
      <c r="M3219" s="68" t="s">
        <v>1960</v>
      </c>
      <c r="N3219" s="143">
        <f>IF(対応ガラス検索!$E$2="-","",IF(対応ガラス検索!$E$2&gt;=K3219,MAX($N$2:N3218)+1,""))</f>
        <v>3218</v>
      </c>
      <c r="O3219" s="143" t="str">
        <f>IF(対応ガラス検索!$E$2="-","",IF(L3219&lt;=0.65,MAX($O$2:O3218)+1,""))</f>
        <v/>
      </c>
      <c r="P3219" s="144"/>
      <c r="Q3219" s="145"/>
    </row>
    <row r="3220" spans="1:17" x14ac:dyDescent="0.4">
      <c r="A3220" s="68">
        <v>3219</v>
      </c>
      <c r="B3220" s="68" t="s">
        <v>2056</v>
      </c>
      <c r="C3220" s="68" t="s">
        <v>2297</v>
      </c>
      <c r="D3220" s="68" t="s">
        <v>2004</v>
      </c>
      <c r="E3220" s="68" t="s">
        <v>1962</v>
      </c>
      <c r="F3220" s="68" t="s">
        <v>1963</v>
      </c>
      <c r="G3220" s="68" t="s">
        <v>1958</v>
      </c>
      <c r="H3220" s="68" t="s">
        <v>1959</v>
      </c>
      <c r="I3220" s="68">
        <v>8</v>
      </c>
      <c r="J3220" s="68" t="s">
        <v>2267</v>
      </c>
      <c r="K3220" s="68">
        <v>2.9</v>
      </c>
      <c r="L3220" s="68">
        <v>0.78</v>
      </c>
      <c r="M3220" s="68" t="s">
        <v>1960</v>
      </c>
      <c r="N3220" s="143">
        <f>IF(対応ガラス検索!$E$2="-","",IF(対応ガラス検索!$E$2&gt;=K3220,MAX($N$2:N3219)+1,""))</f>
        <v>3219</v>
      </c>
      <c r="O3220" s="143" t="str">
        <f>IF(対応ガラス検索!$E$2="-","",IF(L3220&lt;=0.65,MAX($O$2:O3219)+1,""))</f>
        <v/>
      </c>
      <c r="P3220" s="144"/>
      <c r="Q3220" s="145"/>
    </row>
    <row r="3221" spans="1:17" x14ac:dyDescent="0.4">
      <c r="A3221" s="68">
        <v>3220</v>
      </c>
      <c r="B3221" s="68" t="s">
        <v>2056</v>
      </c>
      <c r="C3221" s="68" t="s">
        <v>2297</v>
      </c>
      <c r="D3221" s="68" t="s">
        <v>2004</v>
      </c>
      <c r="E3221" s="68" t="s">
        <v>1962</v>
      </c>
      <c r="F3221" s="68" t="s">
        <v>1963</v>
      </c>
      <c r="G3221" s="68" t="s">
        <v>1958</v>
      </c>
      <c r="H3221" s="68" t="s">
        <v>1959</v>
      </c>
      <c r="I3221" s="68">
        <v>9</v>
      </c>
      <c r="J3221" s="68" t="s">
        <v>2267</v>
      </c>
      <c r="K3221" s="68">
        <v>2.9</v>
      </c>
      <c r="L3221" s="68">
        <v>0.78</v>
      </c>
      <c r="M3221" s="68" t="s">
        <v>1960</v>
      </c>
      <c r="N3221" s="143">
        <f>IF(対応ガラス検索!$E$2="-","",IF(対応ガラス検索!$E$2&gt;=K3221,MAX($N$2:N3220)+1,""))</f>
        <v>3220</v>
      </c>
      <c r="O3221" s="143" t="str">
        <f>IF(対応ガラス検索!$E$2="-","",IF(L3221&lt;=0.65,MAX($O$2:O3220)+1,""))</f>
        <v/>
      </c>
      <c r="P3221" s="144"/>
      <c r="Q3221" s="145"/>
    </row>
    <row r="3222" spans="1:17" x14ac:dyDescent="0.4">
      <c r="A3222" s="68">
        <v>3221</v>
      </c>
      <c r="B3222" s="68" t="s">
        <v>2056</v>
      </c>
      <c r="C3222" s="68" t="s">
        <v>2297</v>
      </c>
      <c r="D3222" s="68" t="s">
        <v>2004</v>
      </c>
      <c r="E3222" s="68" t="s">
        <v>1962</v>
      </c>
      <c r="F3222" s="68" t="s">
        <v>1963</v>
      </c>
      <c r="G3222" s="68" t="s">
        <v>1958</v>
      </c>
      <c r="H3222" s="68" t="s">
        <v>1959</v>
      </c>
      <c r="I3222" s="68">
        <v>10</v>
      </c>
      <c r="J3222" s="68" t="s">
        <v>2267</v>
      </c>
      <c r="K3222" s="68">
        <v>2.8</v>
      </c>
      <c r="L3222" s="68">
        <v>0.78</v>
      </c>
      <c r="M3222" s="68" t="s">
        <v>1960</v>
      </c>
      <c r="N3222" s="143">
        <f>IF(対応ガラス検索!$E$2="-","",IF(対応ガラス検索!$E$2&gt;=K3222,MAX($N$2:N3221)+1,""))</f>
        <v>3221</v>
      </c>
      <c r="O3222" s="143" t="str">
        <f>IF(対応ガラス検索!$E$2="-","",IF(L3222&lt;=0.65,MAX($O$2:O3221)+1,""))</f>
        <v/>
      </c>
      <c r="P3222" s="144"/>
      <c r="Q3222" s="145"/>
    </row>
    <row r="3223" spans="1:17" x14ac:dyDescent="0.4">
      <c r="A3223" s="68">
        <v>3222</v>
      </c>
      <c r="B3223" s="68" t="s">
        <v>2056</v>
      </c>
      <c r="C3223" s="68" t="s">
        <v>2297</v>
      </c>
      <c r="D3223" s="68" t="s">
        <v>2004</v>
      </c>
      <c r="E3223" s="68" t="s">
        <v>1962</v>
      </c>
      <c r="F3223" s="68" t="s">
        <v>1963</v>
      </c>
      <c r="G3223" s="68" t="s">
        <v>1958</v>
      </c>
      <c r="H3223" s="68" t="s">
        <v>1959</v>
      </c>
      <c r="I3223" s="68">
        <v>11</v>
      </c>
      <c r="J3223" s="68" t="s">
        <v>2267</v>
      </c>
      <c r="K3223" s="68">
        <v>2.8</v>
      </c>
      <c r="L3223" s="68">
        <v>0.78</v>
      </c>
      <c r="M3223" s="68" t="s">
        <v>1960</v>
      </c>
      <c r="N3223" s="143">
        <f>IF(対応ガラス検索!$E$2="-","",IF(対応ガラス検索!$E$2&gt;=K3223,MAX($N$2:N3222)+1,""))</f>
        <v>3222</v>
      </c>
      <c r="O3223" s="143" t="str">
        <f>IF(対応ガラス検索!$E$2="-","",IF(L3223&lt;=0.65,MAX($O$2:O3222)+1,""))</f>
        <v/>
      </c>
      <c r="P3223" s="144"/>
      <c r="Q3223" s="145"/>
    </row>
    <row r="3224" spans="1:17" x14ac:dyDescent="0.4">
      <c r="A3224" s="68">
        <v>3223</v>
      </c>
      <c r="B3224" s="68" t="s">
        <v>2056</v>
      </c>
      <c r="C3224" s="68" t="s">
        <v>2297</v>
      </c>
      <c r="D3224" s="68" t="s">
        <v>2004</v>
      </c>
      <c r="E3224" s="68" t="s">
        <v>1962</v>
      </c>
      <c r="F3224" s="68" t="s">
        <v>1963</v>
      </c>
      <c r="G3224" s="68" t="s">
        <v>1958</v>
      </c>
      <c r="H3224" s="68" t="s">
        <v>1959</v>
      </c>
      <c r="I3224" s="68">
        <v>12</v>
      </c>
      <c r="J3224" s="68" t="s">
        <v>2267</v>
      </c>
      <c r="K3224" s="68">
        <v>2.7</v>
      </c>
      <c r="L3224" s="68">
        <v>0.78</v>
      </c>
      <c r="M3224" s="68" t="s">
        <v>1960</v>
      </c>
      <c r="N3224" s="143">
        <f>IF(対応ガラス検索!$E$2="-","",IF(対応ガラス検索!$E$2&gt;=K3224,MAX($N$2:N3223)+1,""))</f>
        <v>3223</v>
      </c>
      <c r="O3224" s="143" t="str">
        <f>IF(対応ガラス検索!$E$2="-","",IF(L3224&lt;=0.65,MAX($O$2:O3223)+1,""))</f>
        <v/>
      </c>
      <c r="P3224" s="144"/>
      <c r="Q3224" s="145"/>
    </row>
    <row r="3225" spans="1:17" x14ac:dyDescent="0.4">
      <c r="A3225" s="68">
        <v>3224</v>
      </c>
      <c r="B3225" s="68" t="s">
        <v>2056</v>
      </c>
      <c r="C3225" s="68" t="s">
        <v>2297</v>
      </c>
      <c r="D3225" s="68" t="s">
        <v>2004</v>
      </c>
      <c r="E3225" s="68" t="s">
        <v>1962</v>
      </c>
      <c r="F3225" s="68" t="s">
        <v>1963</v>
      </c>
      <c r="G3225" s="68" t="s">
        <v>1958</v>
      </c>
      <c r="H3225" s="68" t="s">
        <v>1959</v>
      </c>
      <c r="I3225" s="68">
        <v>13</v>
      </c>
      <c r="J3225" s="68" t="s">
        <v>2267</v>
      </c>
      <c r="K3225" s="68">
        <v>2.7</v>
      </c>
      <c r="L3225" s="68">
        <v>0.78</v>
      </c>
      <c r="M3225" s="68" t="s">
        <v>1960</v>
      </c>
      <c r="N3225" s="143">
        <f>IF(対応ガラス検索!$E$2="-","",IF(対応ガラス検索!$E$2&gt;=K3225,MAX($N$2:N3224)+1,""))</f>
        <v>3224</v>
      </c>
      <c r="O3225" s="143" t="str">
        <f>IF(対応ガラス検索!$E$2="-","",IF(L3225&lt;=0.65,MAX($O$2:O3224)+1,""))</f>
        <v/>
      </c>
      <c r="P3225" s="144"/>
      <c r="Q3225" s="145"/>
    </row>
    <row r="3226" spans="1:17" x14ac:dyDescent="0.4">
      <c r="A3226" s="68">
        <v>3225</v>
      </c>
      <c r="B3226" s="68" t="s">
        <v>2056</v>
      </c>
      <c r="C3226" s="68" t="s">
        <v>2297</v>
      </c>
      <c r="D3226" s="68" t="s">
        <v>2004</v>
      </c>
      <c r="E3226" s="68" t="s">
        <v>1962</v>
      </c>
      <c r="F3226" s="68" t="s">
        <v>1963</v>
      </c>
      <c r="G3226" s="68" t="s">
        <v>1958</v>
      </c>
      <c r="H3226" s="68" t="s">
        <v>1959</v>
      </c>
      <c r="I3226" s="68">
        <v>14</v>
      </c>
      <c r="J3226" s="68" t="s">
        <v>2267</v>
      </c>
      <c r="K3226" s="68">
        <v>2.7</v>
      </c>
      <c r="L3226" s="68">
        <v>0.78</v>
      </c>
      <c r="M3226" s="68" t="s">
        <v>1960</v>
      </c>
      <c r="N3226" s="143">
        <f>IF(対応ガラス検索!$E$2="-","",IF(対応ガラス検索!$E$2&gt;=K3226,MAX($N$2:N3225)+1,""))</f>
        <v>3225</v>
      </c>
      <c r="O3226" s="143" t="str">
        <f>IF(対応ガラス検索!$E$2="-","",IF(L3226&lt;=0.65,MAX($O$2:O3225)+1,""))</f>
        <v/>
      </c>
      <c r="P3226" s="144"/>
      <c r="Q3226" s="145"/>
    </row>
    <row r="3227" spans="1:17" x14ac:dyDescent="0.4">
      <c r="A3227" s="68">
        <v>3226</v>
      </c>
      <c r="B3227" s="68" t="s">
        <v>2056</v>
      </c>
      <c r="C3227" s="68" t="s">
        <v>2297</v>
      </c>
      <c r="D3227" s="68" t="s">
        <v>2004</v>
      </c>
      <c r="E3227" s="68" t="s">
        <v>1962</v>
      </c>
      <c r="F3227" s="68" t="s">
        <v>1963</v>
      </c>
      <c r="G3227" s="68" t="s">
        <v>1958</v>
      </c>
      <c r="H3227" s="68" t="s">
        <v>1959</v>
      </c>
      <c r="I3227" s="68">
        <v>15</v>
      </c>
      <c r="J3227" s="68" t="s">
        <v>2267</v>
      </c>
      <c r="K3227" s="68">
        <v>2.6</v>
      </c>
      <c r="L3227" s="68">
        <v>0.78</v>
      </c>
      <c r="M3227" s="68" t="s">
        <v>1960</v>
      </c>
      <c r="N3227" s="143">
        <f>IF(対応ガラス検索!$E$2="-","",IF(対応ガラス検索!$E$2&gt;=K3227,MAX($N$2:N3226)+1,""))</f>
        <v>3226</v>
      </c>
      <c r="O3227" s="143" t="str">
        <f>IF(対応ガラス検索!$E$2="-","",IF(L3227&lt;=0.65,MAX($O$2:O3226)+1,""))</f>
        <v/>
      </c>
      <c r="P3227" s="144"/>
      <c r="Q3227" s="145"/>
    </row>
    <row r="3228" spans="1:17" x14ac:dyDescent="0.4">
      <c r="A3228" s="68">
        <v>3227</v>
      </c>
      <c r="B3228" s="68" t="s">
        <v>2056</v>
      </c>
      <c r="C3228" s="68" t="s">
        <v>2297</v>
      </c>
      <c r="D3228" s="68" t="s">
        <v>2004</v>
      </c>
      <c r="E3228" s="68" t="s">
        <v>1962</v>
      </c>
      <c r="F3228" s="68" t="s">
        <v>1963</v>
      </c>
      <c r="G3228" s="68" t="s">
        <v>1958</v>
      </c>
      <c r="H3228" s="68" t="s">
        <v>1959</v>
      </c>
      <c r="I3228" s="68">
        <v>6</v>
      </c>
      <c r="J3228" s="68" t="s">
        <v>2296</v>
      </c>
      <c r="K3228" s="68">
        <v>3.3</v>
      </c>
      <c r="L3228" s="68">
        <v>0.78</v>
      </c>
      <c r="M3228" s="68" t="s">
        <v>1960</v>
      </c>
      <c r="N3228" s="143">
        <f>IF(対応ガラス検索!$E$2="-","",IF(対応ガラス検索!$E$2&gt;=K3228,MAX($N$2:N3227)+1,""))</f>
        <v>3227</v>
      </c>
      <c r="O3228" s="143" t="str">
        <f>IF(対応ガラス検索!$E$2="-","",IF(L3228&lt;=0.65,MAX($O$2:O3227)+1,""))</f>
        <v/>
      </c>
      <c r="P3228" s="144"/>
      <c r="Q3228" s="145"/>
    </row>
    <row r="3229" spans="1:17" x14ac:dyDescent="0.4">
      <c r="A3229" s="68">
        <v>3228</v>
      </c>
      <c r="B3229" s="68" t="s">
        <v>2056</v>
      </c>
      <c r="C3229" s="68" t="s">
        <v>2297</v>
      </c>
      <c r="D3229" s="68" t="s">
        <v>2004</v>
      </c>
      <c r="E3229" s="68" t="s">
        <v>1962</v>
      </c>
      <c r="F3229" s="68" t="s">
        <v>1963</v>
      </c>
      <c r="G3229" s="68" t="s">
        <v>1958</v>
      </c>
      <c r="H3229" s="68" t="s">
        <v>1959</v>
      </c>
      <c r="I3229" s="68">
        <v>7</v>
      </c>
      <c r="J3229" s="68" t="s">
        <v>2296</v>
      </c>
      <c r="K3229" s="68">
        <v>3.2</v>
      </c>
      <c r="L3229" s="68">
        <v>0.78</v>
      </c>
      <c r="M3229" s="68" t="s">
        <v>1960</v>
      </c>
      <c r="N3229" s="143">
        <f>IF(対応ガラス検索!$E$2="-","",IF(対応ガラス検索!$E$2&gt;=K3229,MAX($N$2:N3228)+1,""))</f>
        <v>3228</v>
      </c>
      <c r="O3229" s="143" t="str">
        <f>IF(対応ガラス検索!$E$2="-","",IF(L3229&lt;=0.65,MAX($O$2:O3228)+1,""))</f>
        <v/>
      </c>
      <c r="P3229" s="144"/>
      <c r="Q3229" s="145"/>
    </row>
    <row r="3230" spans="1:17" x14ac:dyDescent="0.4">
      <c r="A3230" s="68">
        <v>3229</v>
      </c>
      <c r="B3230" s="68" t="s">
        <v>2056</v>
      </c>
      <c r="C3230" s="68" t="s">
        <v>2297</v>
      </c>
      <c r="D3230" s="68" t="s">
        <v>2004</v>
      </c>
      <c r="E3230" s="68" t="s">
        <v>1962</v>
      </c>
      <c r="F3230" s="68" t="s">
        <v>1963</v>
      </c>
      <c r="G3230" s="68" t="s">
        <v>1958</v>
      </c>
      <c r="H3230" s="68" t="s">
        <v>1959</v>
      </c>
      <c r="I3230" s="68">
        <v>8</v>
      </c>
      <c r="J3230" s="68" t="s">
        <v>2296</v>
      </c>
      <c r="K3230" s="142">
        <v>3.1</v>
      </c>
      <c r="L3230" s="68">
        <v>0.78</v>
      </c>
      <c r="M3230" s="68" t="s">
        <v>1960</v>
      </c>
      <c r="N3230" s="143">
        <f>IF(対応ガラス検索!$E$2="-","",IF(対応ガラス検索!$E$2&gt;=K3230,MAX($N$2:N3229)+1,""))</f>
        <v>3229</v>
      </c>
      <c r="O3230" s="143" t="str">
        <f>IF(対応ガラス検索!$E$2="-","",IF(L3230&lt;=0.65,MAX($O$2:O3229)+1,""))</f>
        <v/>
      </c>
      <c r="P3230" s="144"/>
      <c r="Q3230" s="145"/>
    </row>
    <row r="3231" spans="1:17" x14ac:dyDescent="0.4">
      <c r="A3231" s="68">
        <v>3230</v>
      </c>
      <c r="B3231" s="68" t="s">
        <v>2056</v>
      </c>
      <c r="C3231" s="68" t="s">
        <v>2297</v>
      </c>
      <c r="D3231" s="68" t="s">
        <v>2004</v>
      </c>
      <c r="E3231" s="68" t="s">
        <v>1962</v>
      </c>
      <c r="F3231" s="68" t="s">
        <v>1963</v>
      </c>
      <c r="G3231" s="68" t="s">
        <v>1958</v>
      </c>
      <c r="H3231" s="68" t="s">
        <v>1959</v>
      </c>
      <c r="I3231" s="68">
        <v>9</v>
      </c>
      <c r="J3231" s="68" t="s">
        <v>2296</v>
      </c>
      <c r="K3231" s="68">
        <v>3</v>
      </c>
      <c r="L3231" s="68">
        <v>0.78</v>
      </c>
      <c r="M3231" s="68" t="s">
        <v>1960</v>
      </c>
      <c r="N3231" s="143">
        <f>IF(対応ガラス検索!$E$2="-","",IF(対応ガラス検索!$E$2&gt;=K3231,MAX($N$2:N3230)+1,""))</f>
        <v>3230</v>
      </c>
      <c r="O3231" s="143" t="str">
        <f>IF(対応ガラス検索!$E$2="-","",IF(L3231&lt;=0.65,MAX($O$2:O3230)+1,""))</f>
        <v/>
      </c>
      <c r="P3231" s="144"/>
      <c r="Q3231" s="145"/>
    </row>
    <row r="3232" spans="1:17" x14ac:dyDescent="0.4">
      <c r="A3232" s="68">
        <v>3231</v>
      </c>
      <c r="B3232" s="68" t="s">
        <v>2056</v>
      </c>
      <c r="C3232" s="68" t="s">
        <v>2297</v>
      </c>
      <c r="D3232" s="68" t="s">
        <v>2004</v>
      </c>
      <c r="E3232" s="68" t="s">
        <v>1962</v>
      </c>
      <c r="F3232" s="68" t="s">
        <v>1963</v>
      </c>
      <c r="G3232" s="68" t="s">
        <v>1958</v>
      </c>
      <c r="H3232" s="68" t="s">
        <v>1959</v>
      </c>
      <c r="I3232" s="68">
        <v>10</v>
      </c>
      <c r="J3232" s="68" t="s">
        <v>2296</v>
      </c>
      <c r="K3232" s="68">
        <v>3</v>
      </c>
      <c r="L3232" s="68">
        <v>0.78</v>
      </c>
      <c r="M3232" s="68" t="s">
        <v>1960</v>
      </c>
      <c r="N3232" s="143">
        <f>IF(対応ガラス検索!$E$2="-","",IF(対応ガラス検索!$E$2&gt;=K3232,MAX($N$2:N3231)+1,""))</f>
        <v>3231</v>
      </c>
      <c r="O3232" s="143" t="str">
        <f>IF(対応ガラス検索!$E$2="-","",IF(L3232&lt;=0.65,MAX($O$2:O3231)+1,""))</f>
        <v/>
      </c>
      <c r="P3232" s="144"/>
      <c r="Q3232" s="145"/>
    </row>
    <row r="3233" spans="1:17" x14ac:dyDescent="0.4">
      <c r="A3233" s="68">
        <v>3232</v>
      </c>
      <c r="B3233" s="68" t="s">
        <v>2056</v>
      </c>
      <c r="C3233" s="68" t="s">
        <v>2297</v>
      </c>
      <c r="D3233" s="68" t="s">
        <v>2004</v>
      </c>
      <c r="E3233" s="68" t="s">
        <v>1962</v>
      </c>
      <c r="F3233" s="68" t="s">
        <v>1963</v>
      </c>
      <c r="G3233" s="68" t="s">
        <v>1958</v>
      </c>
      <c r="H3233" s="68" t="s">
        <v>1959</v>
      </c>
      <c r="I3233" s="68">
        <v>11</v>
      </c>
      <c r="J3233" s="68" t="s">
        <v>2296</v>
      </c>
      <c r="K3233" s="68">
        <v>2.9</v>
      </c>
      <c r="L3233" s="68">
        <v>0.78</v>
      </c>
      <c r="M3233" s="68" t="s">
        <v>1960</v>
      </c>
      <c r="N3233" s="143">
        <f>IF(対応ガラス検索!$E$2="-","",IF(対応ガラス検索!$E$2&gt;=K3233,MAX($N$2:N3232)+1,""))</f>
        <v>3232</v>
      </c>
      <c r="O3233" s="143" t="str">
        <f>IF(対応ガラス検索!$E$2="-","",IF(L3233&lt;=0.65,MAX($O$2:O3232)+1,""))</f>
        <v/>
      </c>
      <c r="P3233" s="144"/>
      <c r="Q3233" s="145"/>
    </row>
    <row r="3234" spans="1:17" x14ac:dyDescent="0.4">
      <c r="A3234" s="68">
        <v>3233</v>
      </c>
      <c r="B3234" s="68" t="s">
        <v>2056</v>
      </c>
      <c r="C3234" s="68" t="s">
        <v>2297</v>
      </c>
      <c r="D3234" s="68" t="s">
        <v>2004</v>
      </c>
      <c r="E3234" s="68" t="s">
        <v>1962</v>
      </c>
      <c r="F3234" s="68" t="s">
        <v>1963</v>
      </c>
      <c r="G3234" s="68" t="s">
        <v>1958</v>
      </c>
      <c r="H3234" s="68" t="s">
        <v>1959</v>
      </c>
      <c r="I3234" s="68">
        <v>12</v>
      </c>
      <c r="J3234" s="68" t="s">
        <v>2296</v>
      </c>
      <c r="K3234" s="68">
        <v>2.9</v>
      </c>
      <c r="L3234" s="68">
        <v>0.78</v>
      </c>
      <c r="M3234" s="68" t="s">
        <v>1960</v>
      </c>
      <c r="N3234" s="143">
        <f>IF(対応ガラス検索!$E$2="-","",IF(対応ガラス検索!$E$2&gt;=K3234,MAX($N$2:N3233)+1,""))</f>
        <v>3233</v>
      </c>
      <c r="O3234" s="143" t="str">
        <f>IF(対応ガラス検索!$E$2="-","",IF(L3234&lt;=0.65,MAX($O$2:O3233)+1,""))</f>
        <v/>
      </c>
      <c r="P3234" s="144"/>
      <c r="Q3234" s="145"/>
    </row>
    <row r="3235" spans="1:17" x14ac:dyDescent="0.4">
      <c r="A3235" s="68">
        <v>3234</v>
      </c>
      <c r="B3235" s="68" t="s">
        <v>2056</v>
      </c>
      <c r="C3235" s="68" t="s">
        <v>2297</v>
      </c>
      <c r="D3235" s="68" t="s">
        <v>2004</v>
      </c>
      <c r="E3235" s="68" t="s">
        <v>1962</v>
      </c>
      <c r="F3235" s="68" t="s">
        <v>1963</v>
      </c>
      <c r="G3235" s="68" t="s">
        <v>1958</v>
      </c>
      <c r="H3235" s="68" t="s">
        <v>1959</v>
      </c>
      <c r="I3235" s="68">
        <v>13</v>
      </c>
      <c r="J3235" s="68" t="s">
        <v>2296</v>
      </c>
      <c r="K3235" s="68">
        <v>2.8</v>
      </c>
      <c r="L3235" s="68">
        <v>0.78</v>
      </c>
      <c r="M3235" s="68" t="s">
        <v>1960</v>
      </c>
      <c r="N3235" s="143">
        <f>IF(対応ガラス検索!$E$2="-","",IF(対応ガラス検索!$E$2&gt;=K3235,MAX($N$2:N3234)+1,""))</f>
        <v>3234</v>
      </c>
      <c r="O3235" s="143" t="str">
        <f>IF(対応ガラス検索!$E$2="-","",IF(L3235&lt;=0.65,MAX($O$2:O3234)+1,""))</f>
        <v/>
      </c>
      <c r="P3235" s="144"/>
      <c r="Q3235" s="145"/>
    </row>
    <row r="3236" spans="1:17" x14ac:dyDescent="0.4">
      <c r="A3236" s="68">
        <v>3235</v>
      </c>
      <c r="B3236" s="68" t="s">
        <v>2056</v>
      </c>
      <c r="C3236" s="68" t="s">
        <v>2297</v>
      </c>
      <c r="D3236" s="68" t="s">
        <v>2004</v>
      </c>
      <c r="E3236" s="68" t="s">
        <v>1962</v>
      </c>
      <c r="F3236" s="68" t="s">
        <v>1963</v>
      </c>
      <c r="G3236" s="68" t="s">
        <v>1958</v>
      </c>
      <c r="H3236" s="68" t="s">
        <v>1959</v>
      </c>
      <c r="I3236" s="68">
        <v>14</v>
      </c>
      <c r="J3236" s="68" t="s">
        <v>2296</v>
      </c>
      <c r="K3236" s="68">
        <v>2.8</v>
      </c>
      <c r="L3236" s="68">
        <v>0.78</v>
      </c>
      <c r="M3236" s="68" t="s">
        <v>1960</v>
      </c>
      <c r="N3236" s="143">
        <f>IF(対応ガラス検索!$E$2="-","",IF(対応ガラス検索!$E$2&gt;=K3236,MAX($N$2:N3235)+1,""))</f>
        <v>3235</v>
      </c>
      <c r="O3236" s="143" t="str">
        <f>IF(対応ガラス検索!$E$2="-","",IF(L3236&lt;=0.65,MAX($O$2:O3235)+1,""))</f>
        <v/>
      </c>
      <c r="P3236" s="144"/>
      <c r="Q3236" s="145"/>
    </row>
    <row r="3237" spans="1:17" x14ac:dyDescent="0.4">
      <c r="A3237" s="68">
        <v>3236</v>
      </c>
      <c r="B3237" s="68" t="s">
        <v>2056</v>
      </c>
      <c r="C3237" s="68" t="s">
        <v>2297</v>
      </c>
      <c r="D3237" s="68" t="s">
        <v>2004</v>
      </c>
      <c r="E3237" s="68" t="s">
        <v>1962</v>
      </c>
      <c r="F3237" s="68" t="s">
        <v>1963</v>
      </c>
      <c r="G3237" s="68" t="s">
        <v>1958</v>
      </c>
      <c r="H3237" s="68" t="s">
        <v>1959</v>
      </c>
      <c r="I3237" s="68">
        <v>15</v>
      </c>
      <c r="J3237" s="68" t="s">
        <v>2296</v>
      </c>
      <c r="K3237" s="68">
        <v>2.8</v>
      </c>
      <c r="L3237" s="68">
        <v>0.78</v>
      </c>
      <c r="M3237" s="68" t="s">
        <v>1960</v>
      </c>
      <c r="N3237" s="143">
        <f>IF(対応ガラス検索!$E$2="-","",IF(対応ガラス検索!$E$2&gt;=K3237,MAX($N$2:N3236)+1,""))</f>
        <v>3236</v>
      </c>
      <c r="O3237" s="143" t="str">
        <f>IF(対応ガラス検索!$E$2="-","",IF(L3237&lt;=0.65,MAX($O$2:O3236)+1,""))</f>
        <v/>
      </c>
      <c r="P3237" s="144"/>
      <c r="Q3237" s="145"/>
    </row>
    <row r="3238" spans="1:17" x14ac:dyDescent="0.4">
      <c r="A3238" s="68">
        <v>3237</v>
      </c>
      <c r="B3238" s="68" t="s">
        <v>2056</v>
      </c>
      <c r="C3238" s="68" t="s">
        <v>2297</v>
      </c>
      <c r="D3238" s="68" t="s">
        <v>2004</v>
      </c>
      <c r="E3238" s="68" t="s">
        <v>1962</v>
      </c>
      <c r="F3238" s="68" t="s">
        <v>1963</v>
      </c>
      <c r="G3238" s="68" t="s">
        <v>1958</v>
      </c>
      <c r="H3238" s="68" t="s">
        <v>1959</v>
      </c>
      <c r="I3238" s="68">
        <v>6</v>
      </c>
      <c r="J3238" s="68" t="s">
        <v>2296</v>
      </c>
      <c r="K3238" s="68">
        <v>3.3</v>
      </c>
      <c r="L3238" s="68">
        <v>0.78</v>
      </c>
      <c r="M3238" s="68" t="s">
        <v>1960</v>
      </c>
      <c r="N3238" s="143">
        <f>IF(対応ガラス検索!$E$2="-","",IF(対応ガラス検索!$E$2&gt;=K3238,MAX($N$2:N3237)+1,""))</f>
        <v>3237</v>
      </c>
      <c r="O3238" s="143" t="str">
        <f>IF(対応ガラス検索!$E$2="-","",IF(L3238&lt;=0.65,MAX($O$2:O3237)+1,""))</f>
        <v/>
      </c>
      <c r="P3238" s="144"/>
      <c r="Q3238" s="145"/>
    </row>
    <row r="3239" spans="1:17" x14ac:dyDescent="0.4">
      <c r="A3239" s="68">
        <v>3238</v>
      </c>
      <c r="B3239" s="68" t="s">
        <v>2056</v>
      </c>
      <c r="C3239" s="68" t="s">
        <v>2297</v>
      </c>
      <c r="D3239" s="68" t="s">
        <v>2004</v>
      </c>
      <c r="E3239" s="68" t="s">
        <v>1962</v>
      </c>
      <c r="F3239" s="68" t="s">
        <v>1963</v>
      </c>
      <c r="G3239" s="68" t="s">
        <v>1958</v>
      </c>
      <c r="H3239" s="68" t="s">
        <v>1959</v>
      </c>
      <c r="I3239" s="68">
        <v>7</v>
      </c>
      <c r="J3239" s="68" t="s">
        <v>2296</v>
      </c>
      <c r="K3239" s="68">
        <v>3.2</v>
      </c>
      <c r="L3239" s="68">
        <v>0.78</v>
      </c>
      <c r="M3239" s="68" t="s">
        <v>1960</v>
      </c>
      <c r="N3239" s="143">
        <f>IF(対応ガラス検索!$E$2="-","",IF(対応ガラス検索!$E$2&gt;=K3239,MAX($N$2:N3238)+1,""))</f>
        <v>3238</v>
      </c>
      <c r="O3239" s="143" t="str">
        <f>IF(対応ガラス検索!$E$2="-","",IF(L3239&lt;=0.65,MAX($O$2:O3238)+1,""))</f>
        <v/>
      </c>
      <c r="P3239" s="144"/>
      <c r="Q3239" s="145"/>
    </row>
    <row r="3240" spans="1:17" x14ac:dyDescent="0.4">
      <c r="A3240" s="68">
        <v>3239</v>
      </c>
      <c r="B3240" s="68" t="s">
        <v>2056</v>
      </c>
      <c r="C3240" s="68" t="s">
        <v>2297</v>
      </c>
      <c r="D3240" s="68" t="s">
        <v>2004</v>
      </c>
      <c r="E3240" s="68" t="s">
        <v>1962</v>
      </c>
      <c r="F3240" s="68" t="s">
        <v>1963</v>
      </c>
      <c r="G3240" s="68" t="s">
        <v>1958</v>
      </c>
      <c r="H3240" s="68" t="s">
        <v>1959</v>
      </c>
      <c r="I3240" s="68">
        <v>8</v>
      </c>
      <c r="J3240" s="68" t="s">
        <v>2296</v>
      </c>
      <c r="K3240" s="68">
        <v>3.1</v>
      </c>
      <c r="L3240" s="68">
        <v>0.78</v>
      </c>
      <c r="M3240" s="68" t="s">
        <v>1960</v>
      </c>
      <c r="N3240" s="143">
        <f>IF(対応ガラス検索!$E$2="-","",IF(対応ガラス検索!$E$2&gt;=K3240,MAX($N$2:N3239)+1,""))</f>
        <v>3239</v>
      </c>
      <c r="O3240" s="143" t="str">
        <f>IF(対応ガラス検索!$E$2="-","",IF(L3240&lt;=0.65,MAX($O$2:O3239)+1,""))</f>
        <v/>
      </c>
      <c r="P3240" s="144"/>
      <c r="Q3240" s="145"/>
    </row>
    <row r="3241" spans="1:17" x14ac:dyDescent="0.4">
      <c r="A3241" s="68">
        <v>3240</v>
      </c>
      <c r="B3241" s="68" t="s">
        <v>2056</v>
      </c>
      <c r="C3241" s="68" t="s">
        <v>2297</v>
      </c>
      <c r="D3241" s="68" t="s">
        <v>2004</v>
      </c>
      <c r="E3241" s="68" t="s">
        <v>1962</v>
      </c>
      <c r="F3241" s="68" t="s">
        <v>1963</v>
      </c>
      <c r="G3241" s="68" t="s">
        <v>1958</v>
      </c>
      <c r="H3241" s="68" t="s">
        <v>1959</v>
      </c>
      <c r="I3241" s="68">
        <v>9</v>
      </c>
      <c r="J3241" s="68" t="s">
        <v>2296</v>
      </c>
      <c r="K3241" s="68">
        <v>3</v>
      </c>
      <c r="L3241" s="68">
        <v>0.78</v>
      </c>
      <c r="M3241" s="68" t="s">
        <v>1960</v>
      </c>
      <c r="N3241" s="143">
        <f>IF(対応ガラス検索!$E$2="-","",IF(対応ガラス検索!$E$2&gt;=K3241,MAX($N$2:N3240)+1,""))</f>
        <v>3240</v>
      </c>
      <c r="O3241" s="143" t="str">
        <f>IF(対応ガラス検索!$E$2="-","",IF(L3241&lt;=0.65,MAX($O$2:O3240)+1,""))</f>
        <v/>
      </c>
      <c r="P3241" s="144"/>
      <c r="Q3241" s="145"/>
    </row>
    <row r="3242" spans="1:17" x14ac:dyDescent="0.4">
      <c r="A3242" s="68">
        <v>3241</v>
      </c>
      <c r="B3242" s="68" t="s">
        <v>2056</v>
      </c>
      <c r="C3242" s="68" t="s">
        <v>2297</v>
      </c>
      <c r="D3242" s="68" t="s">
        <v>2004</v>
      </c>
      <c r="E3242" s="68" t="s">
        <v>1962</v>
      </c>
      <c r="F3242" s="68" t="s">
        <v>1963</v>
      </c>
      <c r="G3242" s="68" t="s">
        <v>1958</v>
      </c>
      <c r="H3242" s="68" t="s">
        <v>1959</v>
      </c>
      <c r="I3242" s="68">
        <v>10</v>
      </c>
      <c r="J3242" s="68" t="s">
        <v>2296</v>
      </c>
      <c r="K3242" s="68">
        <v>3</v>
      </c>
      <c r="L3242" s="68">
        <v>0.78</v>
      </c>
      <c r="M3242" s="68" t="s">
        <v>1960</v>
      </c>
      <c r="N3242" s="143">
        <f>IF(対応ガラス検索!$E$2="-","",IF(対応ガラス検索!$E$2&gt;=K3242,MAX($N$2:N3241)+1,""))</f>
        <v>3241</v>
      </c>
      <c r="O3242" s="143" t="str">
        <f>IF(対応ガラス検索!$E$2="-","",IF(L3242&lt;=0.65,MAX($O$2:O3241)+1,""))</f>
        <v/>
      </c>
      <c r="P3242" s="144"/>
      <c r="Q3242" s="145"/>
    </row>
    <row r="3243" spans="1:17" x14ac:dyDescent="0.4">
      <c r="A3243" s="68">
        <v>3242</v>
      </c>
      <c r="B3243" s="68" t="s">
        <v>2056</v>
      </c>
      <c r="C3243" s="68" t="s">
        <v>2297</v>
      </c>
      <c r="D3243" s="68" t="s">
        <v>2004</v>
      </c>
      <c r="E3243" s="68" t="s">
        <v>1962</v>
      </c>
      <c r="F3243" s="68" t="s">
        <v>1963</v>
      </c>
      <c r="G3243" s="68" t="s">
        <v>1958</v>
      </c>
      <c r="H3243" s="68" t="s">
        <v>1959</v>
      </c>
      <c r="I3243" s="68">
        <v>11</v>
      </c>
      <c r="J3243" s="68" t="s">
        <v>2296</v>
      </c>
      <c r="K3243" s="142">
        <v>2.9</v>
      </c>
      <c r="L3243" s="68">
        <v>0.78</v>
      </c>
      <c r="M3243" s="68" t="s">
        <v>1960</v>
      </c>
      <c r="N3243" s="143">
        <f>IF(対応ガラス検索!$E$2="-","",IF(対応ガラス検索!$E$2&gt;=K3243,MAX($N$2:N3242)+1,""))</f>
        <v>3242</v>
      </c>
      <c r="O3243" s="143" t="str">
        <f>IF(対応ガラス検索!$E$2="-","",IF(L3243&lt;=0.65,MAX($O$2:O3242)+1,""))</f>
        <v/>
      </c>
      <c r="P3243" s="144"/>
      <c r="Q3243" s="145"/>
    </row>
    <row r="3244" spans="1:17" x14ac:dyDescent="0.4">
      <c r="A3244" s="68">
        <v>3243</v>
      </c>
      <c r="B3244" s="68" t="s">
        <v>2056</v>
      </c>
      <c r="C3244" s="68" t="s">
        <v>2297</v>
      </c>
      <c r="D3244" s="68" t="s">
        <v>2004</v>
      </c>
      <c r="E3244" s="68" t="s">
        <v>1962</v>
      </c>
      <c r="F3244" s="68" t="s">
        <v>1963</v>
      </c>
      <c r="G3244" s="68" t="s">
        <v>1958</v>
      </c>
      <c r="H3244" s="68" t="s">
        <v>1959</v>
      </c>
      <c r="I3244" s="68">
        <v>12</v>
      </c>
      <c r="J3244" s="68" t="s">
        <v>2296</v>
      </c>
      <c r="K3244" s="68">
        <v>2.9</v>
      </c>
      <c r="L3244" s="68">
        <v>0.78</v>
      </c>
      <c r="M3244" s="68" t="s">
        <v>1960</v>
      </c>
      <c r="N3244" s="143">
        <f>IF(対応ガラス検索!$E$2="-","",IF(対応ガラス検索!$E$2&gt;=K3244,MAX($N$2:N3243)+1,""))</f>
        <v>3243</v>
      </c>
      <c r="O3244" s="143" t="str">
        <f>IF(対応ガラス検索!$E$2="-","",IF(L3244&lt;=0.65,MAX($O$2:O3243)+1,""))</f>
        <v/>
      </c>
      <c r="P3244" s="144"/>
      <c r="Q3244" s="145"/>
    </row>
    <row r="3245" spans="1:17" x14ac:dyDescent="0.4">
      <c r="A3245" s="68">
        <v>3244</v>
      </c>
      <c r="B3245" s="68" t="s">
        <v>2056</v>
      </c>
      <c r="C3245" s="68" t="s">
        <v>2297</v>
      </c>
      <c r="D3245" s="68" t="s">
        <v>2004</v>
      </c>
      <c r="E3245" s="68" t="s">
        <v>1962</v>
      </c>
      <c r="F3245" s="68" t="s">
        <v>1963</v>
      </c>
      <c r="G3245" s="68" t="s">
        <v>1958</v>
      </c>
      <c r="H3245" s="68" t="s">
        <v>1959</v>
      </c>
      <c r="I3245" s="68">
        <v>13</v>
      </c>
      <c r="J3245" s="68" t="s">
        <v>2296</v>
      </c>
      <c r="K3245" s="68">
        <v>2.8</v>
      </c>
      <c r="L3245" s="68">
        <v>0.78</v>
      </c>
      <c r="M3245" s="68" t="s">
        <v>1960</v>
      </c>
      <c r="N3245" s="143">
        <f>IF(対応ガラス検索!$E$2="-","",IF(対応ガラス検索!$E$2&gt;=K3245,MAX($N$2:N3244)+1,""))</f>
        <v>3244</v>
      </c>
      <c r="O3245" s="143" t="str">
        <f>IF(対応ガラス検索!$E$2="-","",IF(L3245&lt;=0.65,MAX($O$2:O3244)+1,""))</f>
        <v/>
      </c>
      <c r="P3245" s="144"/>
      <c r="Q3245" s="145"/>
    </row>
    <row r="3246" spans="1:17" x14ac:dyDescent="0.4">
      <c r="A3246" s="68">
        <v>3245</v>
      </c>
      <c r="B3246" s="68" t="s">
        <v>2056</v>
      </c>
      <c r="C3246" s="68" t="s">
        <v>2297</v>
      </c>
      <c r="D3246" s="68" t="s">
        <v>2004</v>
      </c>
      <c r="E3246" s="68" t="s">
        <v>1962</v>
      </c>
      <c r="F3246" s="68" t="s">
        <v>1963</v>
      </c>
      <c r="G3246" s="68" t="s">
        <v>1958</v>
      </c>
      <c r="H3246" s="68" t="s">
        <v>1959</v>
      </c>
      <c r="I3246" s="68">
        <v>14</v>
      </c>
      <c r="J3246" s="68" t="s">
        <v>2296</v>
      </c>
      <c r="K3246" s="68">
        <v>2.8</v>
      </c>
      <c r="L3246" s="68">
        <v>0.78</v>
      </c>
      <c r="M3246" s="68" t="s">
        <v>1960</v>
      </c>
      <c r="N3246" s="143">
        <f>IF(対応ガラス検索!$E$2="-","",IF(対応ガラス検索!$E$2&gt;=K3246,MAX($N$2:N3245)+1,""))</f>
        <v>3245</v>
      </c>
      <c r="O3246" s="143" t="str">
        <f>IF(対応ガラス検索!$E$2="-","",IF(L3246&lt;=0.65,MAX($O$2:O3245)+1,""))</f>
        <v/>
      </c>
      <c r="P3246" s="144"/>
      <c r="Q3246" s="145"/>
    </row>
    <row r="3247" spans="1:17" x14ac:dyDescent="0.4">
      <c r="A3247" s="68">
        <v>3246</v>
      </c>
      <c r="B3247" s="68" t="s">
        <v>2056</v>
      </c>
      <c r="C3247" s="68" t="s">
        <v>2297</v>
      </c>
      <c r="D3247" s="68" t="s">
        <v>2004</v>
      </c>
      <c r="E3247" s="68" t="s">
        <v>1962</v>
      </c>
      <c r="F3247" s="68" t="s">
        <v>1963</v>
      </c>
      <c r="G3247" s="68" t="s">
        <v>1958</v>
      </c>
      <c r="H3247" s="68" t="s">
        <v>1959</v>
      </c>
      <c r="I3247" s="68">
        <v>15</v>
      </c>
      <c r="J3247" s="68" t="s">
        <v>2296</v>
      </c>
      <c r="K3247" s="68">
        <v>2.8</v>
      </c>
      <c r="L3247" s="68">
        <v>0.78</v>
      </c>
      <c r="M3247" s="68" t="s">
        <v>1960</v>
      </c>
      <c r="N3247" s="143">
        <f>IF(対応ガラス検索!$E$2="-","",IF(対応ガラス検索!$E$2&gt;=K3247,MAX($N$2:N3246)+1,""))</f>
        <v>3246</v>
      </c>
      <c r="O3247" s="143" t="str">
        <f>IF(対応ガラス検索!$E$2="-","",IF(L3247&lt;=0.65,MAX($O$2:O3246)+1,""))</f>
        <v/>
      </c>
      <c r="P3247" s="144"/>
      <c r="Q3247" s="145"/>
    </row>
    <row r="3248" spans="1:17" x14ac:dyDescent="0.4">
      <c r="A3248" s="68">
        <v>3247</v>
      </c>
      <c r="B3248" s="68" t="s">
        <v>2056</v>
      </c>
      <c r="C3248" s="68" t="s">
        <v>2297</v>
      </c>
      <c r="D3248" s="68" t="s">
        <v>2005</v>
      </c>
      <c r="E3248" s="68" t="s">
        <v>1962</v>
      </c>
      <c r="F3248" s="68" t="s">
        <v>1963</v>
      </c>
      <c r="G3248" s="68" t="s">
        <v>1962</v>
      </c>
      <c r="H3248" s="68" t="s">
        <v>1963</v>
      </c>
      <c r="I3248" s="68">
        <v>7</v>
      </c>
      <c r="J3248" s="68" t="s">
        <v>2267</v>
      </c>
      <c r="K3248" s="68">
        <v>3</v>
      </c>
      <c r="L3248" s="68">
        <v>0.77</v>
      </c>
      <c r="M3248" s="68" t="s">
        <v>1960</v>
      </c>
      <c r="N3248" s="143">
        <f>IF(対応ガラス検索!$E$2="-","",IF(対応ガラス検索!$E$2&gt;=K3248,MAX($N$2:N3247)+1,""))</f>
        <v>3247</v>
      </c>
      <c r="O3248" s="143" t="str">
        <f>IF(対応ガラス検索!$E$2="-","",IF(L3248&lt;=0.65,MAX($O$2:O3247)+1,""))</f>
        <v/>
      </c>
      <c r="P3248" s="144"/>
      <c r="Q3248" s="145"/>
    </row>
    <row r="3249" spans="1:17" x14ac:dyDescent="0.4">
      <c r="A3249" s="68">
        <v>3248</v>
      </c>
      <c r="B3249" s="68" t="s">
        <v>2056</v>
      </c>
      <c r="C3249" s="68" t="s">
        <v>2297</v>
      </c>
      <c r="D3249" s="68" t="s">
        <v>2005</v>
      </c>
      <c r="E3249" s="68" t="s">
        <v>1962</v>
      </c>
      <c r="F3249" s="68" t="s">
        <v>1963</v>
      </c>
      <c r="G3249" s="68" t="s">
        <v>1962</v>
      </c>
      <c r="H3249" s="68" t="s">
        <v>1963</v>
      </c>
      <c r="I3249" s="68">
        <v>8</v>
      </c>
      <c r="J3249" s="68" t="s">
        <v>2267</v>
      </c>
      <c r="K3249" s="68">
        <v>2.9</v>
      </c>
      <c r="L3249" s="68">
        <v>0.77</v>
      </c>
      <c r="M3249" s="68" t="s">
        <v>1960</v>
      </c>
      <c r="N3249" s="143">
        <f>IF(対応ガラス検索!$E$2="-","",IF(対応ガラス検索!$E$2&gt;=K3249,MAX($N$2:N3248)+1,""))</f>
        <v>3248</v>
      </c>
      <c r="O3249" s="143" t="str">
        <f>IF(対応ガラス検索!$E$2="-","",IF(L3249&lt;=0.65,MAX($O$2:O3248)+1,""))</f>
        <v/>
      </c>
      <c r="P3249" s="144"/>
      <c r="Q3249" s="145"/>
    </row>
    <row r="3250" spans="1:17" x14ac:dyDescent="0.4">
      <c r="A3250" s="68">
        <v>3249</v>
      </c>
      <c r="B3250" s="68" t="s">
        <v>2056</v>
      </c>
      <c r="C3250" s="68" t="s">
        <v>2297</v>
      </c>
      <c r="D3250" s="68" t="s">
        <v>2005</v>
      </c>
      <c r="E3250" s="68" t="s">
        <v>1962</v>
      </c>
      <c r="F3250" s="68" t="s">
        <v>1963</v>
      </c>
      <c r="G3250" s="68" t="s">
        <v>1962</v>
      </c>
      <c r="H3250" s="68" t="s">
        <v>1963</v>
      </c>
      <c r="I3250" s="68">
        <v>9</v>
      </c>
      <c r="J3250" s="68" t="s">
        <v>2267</v>
      </c>
      <c r="K3250" s="68">
        <v>2.8</v>
      </c>
      <c r="L3250" s="68">
        <v>0.77</v>
      </c>
      <c r="M3250" s="68" t="s">
        <v>1960</v>
      </c>
      <c r="N3250" s="143">
        <f>IF(対応ガラス検索!$E$2="-","",IF(対応ガラス検索!$E$2&gt;=K3250,MAX($N$2:N3249)+1,""))</f>
        <v>3249</v>
      </c>
      <c r="O3250" s="143" t="str">
        <f>IF(対応ガラス検索!$E$2="-","",IF(L3250&lt;=0.65,MAX($O$2:O3249)+1,""))</f>
        <v/>
      </c>
      <c r="P3250" s="144"/>
      <c r="Q3250" s="145"/>
    </row>
    <row r="3251" spans="1:17" x14ac:dyDescent="0.4">
      <c r="A3251" s="68">
        <v>3250</v>
      </c>
      <c r="B3251" s="68" t="s">
        <v>2056</v>
      </c>
      <c r="C3251" s="68" t="s">
        <v>2297</v>
      </c>
      <c r="D3251" s="68" t="s">
        <v>2005</v>
      </c>
      <c r="E3251" s="68" t="s">
        <v>1962</v>
      </c>
      <c r="F3251" s="68" t="s">
        <v>1963</v>
      </c>
      <c r="G3251" s="68" t="s">
        <v>1962</v>
      </c>
      <c r="H3251" s="68" t="s">
        <v>1963</v>
      </c>
      <c r="I3251" s="68">
        <v>10</v>
      </c>
      <c r="J3251" s="68" t="s">
        <v>2267</v>
      </c>
      <c r="K3251" s="68">
        <v>2.8</v>
      </c>
      <c r="L3251" s="68">
        <v>0.77</v>
      </c>
      <c r="M3251" s="68" t="s">
        <v>1960</v>
      </c>
      <c r="N3251" s="143">
        <f>IF(対応ガラス検索!$E$2="-","",IF(対応ガラス検索!$E$2&gt;=K3251,MAX($N$2:N3250)+1,""))</f>
        <v>3250</v>
      </c>
      <c r="O3251" s="143" t="str">
        <f>IF(対応ガラス検索!$E$2="-","",IF(L3251&lt;=0.65,MAX($O$2:O3250)+1,""))</f>
        <v/>
      </c>
      <c r="P3251" s="144"/>
      <c r="Q3251" s="145"/>
    </row>
    <row r="3252" spans="1:17" x14ac:dyDescent="0.4">
      <c r="A3252" s="68">
        <v>3251</v>
      </c>
      <c r="B3252" s="68" t="s">
        <v>2056</v>
      </c>
      <c r="C3252" s="68" t="s">
        <v>2297</v>
      </c>
      <c r="D3252" s="68" t="s">
        <v>2005</v>
      </c>
      <c r="E3252" s="68" t="s">
        <v>1962</v>
      </c>
      <c r="F3252" s="68" t="s">
        <v>1963</v>
      </c>
      <c r="G3252" s="68" t="s">
        <v>1962</v>
      </c>
      <c r="H3252" s="68" t="s">
        <v>1963</v>
      </c>
      <c r="I3252" s="68">
        <v>11</v>
      </c>
      <c r="J3252" s="68" t="s">
        <v>2267</v>
      </c>
      <c r="K3252" s="68">
        <v>2.7</v>
      </c>
      <c r="L3252" s="68">
        <v>0.77</v>
      </c>
      <c r="M3252" s="68" t="s">
        <v>1960</v>
      </c>
      <c r="N3252" s="143">
        <f>IF(対応ガラス検索!$E$2="-","",IF(対応ガラス検索!$E$2&gt;=K3252,MAX($N$2:N3251)+1,""))</f>
        <v>3251</v>
      </c>
      <c r="O3252" s="143" t="str">
        <f>IF(対応ガラス検索!$E$2="-","",IF(L3252&lt;=0.65,MAX($O$2:O3251)+1,""))</f>
        <v/>
      </c>
      <c r="P3252" s="144"/>
      <c r="Q3252" s="145"/>
    </row>
    <row r="3253" spans="1:17" x14ac:dyDescent="0.4">
      <c r="A3253" s="68">
        <v>3252</v>
      </c>
      <c r="B3253" s="68" t="s">
        <v>2056</v>
      </c>
      <c r="C3253" s="68" t="s">
        <v>2297</v>
      </c>
      <c r="D3253" s="68" t="s">
        <v>2005</v>
      </c>
      <c r="E3253" s="68" t="s">
        <v>1962</v>
      </c>
      <c r="F3253" s="68" t="s">
        <v>1963</v>
      </c>
      <c r="G3253" s="68" t="s">
        <v>1962</v>
      </c>
      <c r="H3253" s="68" t="s">
        <v>1963</v>
      </c>
      <c r="I3253" s="68">
        <v>12</v>
      </c>
      <c r="J3253" s="68" t="s">
        <v>2267</v>
      </c>
      <c r="K3253" s="68">
        <v>2.7</v>
      </c>
      <c r="L3253" s="68">
        <v>0.77</v>
      </c>
      <c r="M3253" s="68" t="s">
        <v>1960</v>
      </c>
      <c r="N3253" s="143">
        <f>IF(対応ガラス検索!$E$2="-","",IF(対応ガラス検索!$E$2&gt;=K3253,MAX($N$2:N3252)+1,""))</f>
        <v>3252</v>
      </c>
      <c r="O3253" s="143" t="str">
        <f>IF(対応ガラス検索!$E$2="-","",IF(L3253&lt;=0.65,MAX($O$2:O3252)+1,""))</f>
        <v/>
      </c>
      <c r="P3253" s="144"/>
      <c r="Q3253" s="145"/>
    </row>
    <row r="3254" spans="1:17" x14ac:dyDescent="0.4">
      <c r="A3254" s="68">
        <v>3253</v>
      </c>
      <c r="B3254" s="68" t="s">
        <v>2056</v>
      </c>
      <c r="C3254" s="68" t="s">
        <v>2297</v>
      </c>
      <c r="D3254" s="68" t="s">
        <v>2005</v>
      </c>
      <c r="E3254" s="68" t="s">
        <v>1962</v>
      </c>
      <c r="F3254" s="68" t="s">
        <v>1963</v>
      </c>
      <c r="G3254" s="68" t="s">
        <v>1962</v>
      </c>
      <c r="H3254" s="68" t="s">
        <v>1963</v>
      </c>
      <c r="I3254" s="68">
        <v>13</v>
      </c>
      <c r="J3254" s="68" t="s">
        <v>2267</v>
      </c>
      <c r="K3254" s="68">
        <v>2.7</v>
      </c>
      <c r="L3254" s="68">
        <v>0.77</v>
      </c>
      <c r="M3254" s="68" t="s">
        <v>1960</v>
      </c>
      <c r="N3254" s="143">
        <f>IF(対応ガラス検索!$E$2="-","",IF(対応ガラス検索!$E$2&gt;=K3254,MAX($N$2:N3253)+1,""))</f>
        <v>3253</v>
      </c>
      <c r="O3254" s="143" t="str">
        <f>IF(対応ガラス検索!$E$2="-","",IF(L3254&lt;=0.65,MAX($O$2:O3253)+1,""))</f>
        <v/>
      </c>
      <c r="P3254" s="144"/>
      <c r="Q3254" s="145"/>
    </row>
    <row r="3255" spans="1:17" x14ac:dyDescent="0.4">
      <c r="A3255" s="68">
        <v>3254</v>
      </c>
      <c r="B3255" s="68" t="s">
        <v>2056</v>
      </c>
      <c r="C3255" s="68" t="s">
        <v>2297</v>
      </c>
      <c r="D3255" s="68" t="s">
        <v>2005</v>
      </c>
      <c r="E3255" s="68" t="s">
        <v>1962</v>
      </c>
      <c r="F3255" s="68" t="s">
        <v>1963</v>
      </c>
      <c r="G3255" s="68" t="s">
        <v>1962</v>
      </c>
      <c r="H3255" s="68" t="s">
        <v>1963</v>
      </c>
      <c r="I3255" s="68">
        <v>14</v>
      </c>
      <c r="J3255" s="68" t="s">
        <v>2267</v>
      </c>
      <c r="K3255" s="68">
        <v>2.7</v>
      </c>
      <c r="L3255" s="68">
        <v>0.77</v>
      </c>
      <c r="M3255" s="68" t="s">
        <v>1960</v>
      </c>
      <c r="N3255" s="143">
        <f>IF(対応ガラス検索!$E$2="-","",IF(対応ガラス検索!$E$2&gt;=K3255,MAX($N$2:N3254)+1,""))</f>
        <v>3254</v>
      </c>
      <c r="O3255" s="143" t="str">
        <f>IF(対応ガラス検索!$E$2="-","",IF(L3255&lt;=0.65,MAX($O$2:O3254)+1,""))</f>
        <v/>
      </c>
      <c r="P3255" s="144"/>
      <c r="Q3255" s="145"/>
    </row>
    <row r="3256" spans="1:17" x14ac:dyDescent="0.4">
      <c r="A3256" s="68">
        <v>3255</v>
      </c>
      <c r="B3256" s="68" t="s">
        <v>2056</v>
      </c>
      <c r="C3256" s="68" t="s">
        <v>2297</v>
      </c>
      <c r="D3256" s="68" t="s">
        <v>2005</v>
      </c>
      <c r="E3256" s="68" t="s">
        <v>1962</v>
      </c>
      <c r="F3256" s="68" t="s">
        <v>1963</v>
      </c>
      <c r="G3256" s="68" t="s">
        <v>1962</v>
      </c>
      <c r="H3256" s="68" t="s">
        <v>1963</v>
      </c>
      <c r="I3256" s="68">
        <v>7</v>
      </c>
      <c r="J3256" s="68" t="s">
        <v>2267</v>
      </c>
      <c r="K3256" s="142">
        <v>3</v>
      </c>
      <c r="L3256" s="68">
        <v>0.77</v>
      </c>
      <c r="M3256" s="68" t="s">
        <v>1960</v>
      </c>
      <c r="N3256" s="143">
        <f>IF(対応ガラス検索!$E$2="-","",IF(対応ガラス検索!$E$2&gt;=K3256,MAX($N$2:N3255)+1,""))</f>
        <v>3255</v>
      </c>
      <c r="O3256" s="143" t="str">
        <f>IF(対応ガラス検索!$E$2="-","",IF(L3256&lt;=0.65,MAX($O$2:O3255)+1,""))</f>
        <v/>
      </c>
      <c r="P3256" s="144"/>
      <c r="Q3256" s="145"/>
    </row>
    <row r="3257" spans="1:17" x14ac:dyDescent="0.4">
      <c r="A3257" s="68">
        <v>3256</v>
      </c>
      <c r="B3257" s="68" t="s">
        <v>2056</v>
      </c>
      <c r="C3257" s="68" t="s">
        <v>2297</v>
      </c>
      <c r="D3257" s="68" t="s">
        <v>2005</v>
      </c>
      <c r="E3257" s="68" t="s">
        <v>1962</v>
      </c>
      <c r="F3257" s="68" t="s">
        <v>1963</v>
      </c>
      <c r="G3257" s="68" t="s">
        <v>1962</v>
      </c>
      <c r="H3257" s="68" t="s">
        <v>1963</v>
      </c>
      <c r="I3257" s="68">
        <v>8</v>
      </c>
      <c r="J3257" s="68" t="s">
        <v>2267</v>
      </c>
      <c r="K3257" s="68">
        <v>2.9</v>
      </c>
      <c r="L3257" s="68">
        <v>0.77</v>
      </c>
      <c r="M3257" s="68" t="s">
        <v>1960</v>
      </c>
      <c r="N3257" s="143">
        <f>IF(対応ガラス検索!$E$2="-","",IF(対応ガラス検索!$E$2&gt;=K3257,MAX($N$2:N3256)+1,""))</f>
        <v>3256</v>
      </c>
      <c r="O3257" s="143" t="str">
        <f>IF(対応ガラス検索!$E$2="-","",IF(L3257&lt;=0.65,MAX($O$2:O3256)+1,""))</f>
        <v/>
      </c>
      <c r="P3257" s="144"/>
      <c r="Q3257" s="145"/>
    </row>
    <row r="3258" spans="1:17" x14ac:dyDescent="0.4">
      <c r="A3258" s="68">
        <v>3257</v>
      </c>
      <c r="B3258" s="68" t="s">
        <v>2056</v>
      </c>
      <c r="C3258" s="68" t="s">
        <v>2297</v>
      </c>
      <c r="D3258" s="68" t="s">
        <v>2005</v>
      </c>
      <c r="E3258" s="68" t="s">
        <v>1962</v>
      </c>
      <c r="F3258" s="68" t="s">
        <v>1963</v>
      </c>
      <c r="G3258" s="68" t="s">
        <v>1962</v>
      </c>
      <c r="H3258" s="68" t="s">
        <v>1963</v>
      </c>
      <c r="I3258" s="68">
        <v>9</v>
      </c>
      <c r="J3258" s="68" t="s">
        <v>2267</v>
      </c>
      <c r="K3258" s="68">
        <v>2.8</v>
      </c>
      <c r="L3258" s="68">
        <v>0.77</v>
      </c>
      <c r="M3258" s="68" t="s">
        <v>1960</v>
      </c>
      <c r="N3258" s="143">
        <f>IF(対応ガラス検索!$E$2="-","",IF(対応ガラス検索!$E$2&gt;=K3258,MAX($N$2:N3257)+1,""))</f>
        <v>3257</v>
      </c>
      <c r="O3258" s="143" t="str">
        <f>IF(対応ガラス検索!$E$2="-","",IF(L3258&lt;=0.65,MAX($O$2:O3257)+1,""))</f>
        <v/>
      </c>
      <c r="P3258" s="144"/>
      <c r="Q3258" s="145"/>
    </row>
    <row r="3259" spans="1:17" x14ac:dyDescent="0.4">
      <c r="A3259" s="68">
        <v>3258</v>
      </c>
      <c r="B3259" s="68" t="s">
        <v>2056</v>
      </c>
      <c r="C3259" s="68" t="s">
        <v>2297</v>
      </c>
      <c r="D3259" s="68" t="s">
        <v>2005</v>
      </c>
      <c r="E3259" s="68" t="s">
        <v>1962</v>
      </c>
      <c r="F3259" s="68" t="s">
        <v>1963</v>
      </c>
      <c r="G3259" s="68" t="s">
        <v>1962</v>
      </c>
      <c r="H3259" s="68" t="s">
        <v>1963</v>
      </c>
      <c r="I3259" s="68">
        <v>10</v>
      </c>
      <c r="J3259" s="68" t="s">
        <v>2267</v>
      </c>
      <c r="K3259" s="68">
        <v>2.8</v>
      </c>
      <c r="L3259" s="68">
        <v>0.77</v>
      </c>
      <c r="M3259" s="68" t="s">
        <v>1960</v>
      </c>
      <c r="N3259" s="143">
        <f>IF(対応ガラス検索!$E$2="-","",IF(対応ガラス検索!$E$2&gt;=K3259,MAX($N$2:N3258)+1,""))</f>
        <v>3258</v>
      </c>
      <c r="O3259" s="143" t="str">
        <f>IF(対応ガラス検索!$E$2="-","",IF(L3259&lt;=0.65,MAX($O$2:O3258)+1,""))</f>
        <v/>
      </c>
      <c r="P3259" s="144"/>
      <c r="Q3259" s="145"/>
    </row>
    <row r="3260" spans="1:17" x14ac:dyDescent="0.4">
      <c r="A3260" s="68">
        <v>3259</v>
      </c>
      <c r="B3260" s="68" t="s">
        <v>2056</v>
      </c>
      <c r="C3260" s="68" t="s">
        <v>2297</v>
      </c>
      <c r="D3260" s="68" t="s">
        <v>2005</v>
      </c>
      <c r="E3260" s="68" t="s">
        <v>1962</v>
      </c>
      <c r="F3260" s="68" t="s">
        <v>1963</v>
      </c>
      <c r="G3260" s="68" t="s">
        <v>1962</v>
      </c>
      <c r="H3260" s="68" t="s">
        <v>1963</v>
      </c>
      <c r="I3260" s="68">
        <v>11</v>
      </c>
      <c r="J3260" s="68" t="s">
        <v>2267</v>
      </c>
      <c r="K3260" s="68">
        <v>2.7</v>
      </c>
      <c r="L3260" s="68">
        <v>0.77</v>
      </c>
      <c r="M3260" s="68" t="s">
        <v>1960</v>
      </c>
      <c r="N3260" s="143">
        <f>IF(対応ガラス検索!$E$2="-","",IF(対応ガラス検索!$E$2&gt;=K3260,MAX($N$2:N3259)+1,""))</f>
        <v>3259</v>
      </c>
      <c r="O3260" s="143" t="str">
        <f>IF(対応ガラス検索!$E$2="-","",IF(L3260&lt;=0.65,MAX($O$2:O3259)+1,""))</f>
        <v/>
      </c>
      <c r="P3260" s="144"/>
      <c r="Q3260" s="145"/>
    </row>
    <row r="3261" spans="1:17" x14ac:dyDescent="0.4">
      <c r="A3261" s="68">
        <v>3260</v>
      </c>
      <c r="B3261" s="68" t="s">
        <v>2056</v>
      </c>
      <c r="C3261" s="68" t="s">
        <v>2297</v>
      </c>
      <c r="D3261" s="68" t="s">
        <v>2005</v>
      </c>
      <c r="E3261" s="68" t="s">
        <v>1962</v>
      </c>
      <c r="F3261" s="68" t="s">
        <v>1963</v>
      </c>
      <c r="G3261" s="68" t="s">
        <v>1962</v>
      </c>
      <c r="H3261" s="68" t="s">
        <v>1963</v>
      </c>
      <c r="I3261" s="68">
        <v>12</v>
      </c>
      <c r="J3261" s="68" t="s">
        <v>2267</v>
      </c>
      <c r="K3261" s="68">
        <v>2.7</v>
      </c>
      <c r="L3261" s="68">
        <v>0.77</v>
      </c>
      <c r="M3261" s="68" t="s">
        <v>1960</v>
      </c>
      <c r="N3261" s="143">
        <f>IF(対応ガラス検索!$E$2="-","",IF(対応ガラス検索!$E$2&gt;=K3261,MAX($N$2:N3260)+1,""))</f>
        <v>3260</v>
      </c>
      <c r="O3261" s="143" t="str">
        <f>IF(対応ガラス検索!$E$2="-","",IF(L3261&lt;=0.65,MAX($O$2:O3260)+1,""))</f>
        <v/>
      </c>
      <c r="P3261" s="144"/>
      <c r="Q3261" s="145"/>
    </row>
    <row r="3262" spans="1:17" x14ac:dyDescent="0.4">
      <c r="A3262" s="68">
        <v>3261</v>
      </c>
      <c r="B3262" s="68" t="s">
        <v>2056</v>
      </c>
      <c r="C3262" s="68" t="s">
        <v>2297</v>
      </c>
      <c r="D3262" s="68" t="s">
        <v>2005</v>
      </c>
      <c r="E3262" s="68" t="s">
        <v>1962</v>
      </c>
      <c r="F3262" s="68" t="s">
        <v>1963</v>
      </c>
      <c r="G3262" s="68" t="s">
        <v>1962</v>
      </c>
      <c r="H3262" s="68" t="s">
        <v>1963</v>
      </c>
      <c r="I3262" s="68">
        <v>13</v>
      </c>
      <c r="J3262" s="68" t="s">
        <v>2267</v>
      </c>
      <c r="K3262" s="68">
        <v>2.7</v>
      </c>
      <c r="L3262" s="68">
        <v>0.77</v>
      </c>
      <c r="M3262" s="68" t="s">
        <v>1960</v>
      </c>
      <c r="N3262" s="143">
        <f>IF(対応ガラス検索!$E$2="-","",IF(対応ガラス検索!$E$2&gt;=K3262,MAX($N$2:N3261)+1,""))</f>
        <v>3261</v>
      </c>
      <c r="O3262" s="143" t="str">
        <f>IF(対応ガラス検索!$E$2="-","",IF(L3262&lt;=0.65,MAX($O$2:O3261)+1,""))</f>
        <v/>
      </c>
      <c r="P3262" s="144"/>
      <c r="Q3262" s="145"/>
    </row>
    <row r="3263" spans="1:17" x14ac:dyDescent="0.4">
      <c r="A3263" s="68">
        <v>3262</v>
      </c>
      <c r="B3263" s="68" t="s">
        <v>2056</v>
      </c>
      <c r="C3263" s="68" t="s">
        <v>2297</v>
      </c>
      <c r="D3263" s="68" t="s">
        <v>2005</v>
      </c>
      <c r="E3263" s="68" t="s">
        <v>1962</v>
      </c>
      <c r="F3263" s="68" t="s">
        <v>1963</v>
      </c>
      <c r="G3263" s="68" t="s">
        <v>1962</v>
      </c>
      <c r="H3263" s="68" t="s">
        <v>1963</v>
      </c>
      <c r="I3263" s="68">
        <v>14</v>
      </c>
      <c r="J3263" s="68" t="s">
        <v>2267</v>
      </c>
      <c r="K3263" s="68">
        <v>2.7</v>
      </c>
      <c r="L3263" s="68">
        <v>0.77</v>
      </c>
      <c r="M3263" s="68" t="s">
        <v>1960</v>
      </c>
      <c r="N3263" s="143">
        <f>IF(対応ガラス検索!$E$2="-","",IF(対応ガラス検索!$E$2&gt;=K3263,MAX($N$2:N3262)+1,""))</f>
        <v>3262</v>
      </c>
      <c r="O3263" s="143" t="str">
        <f>IF(対応ガラス検索!$E$2="-","",IF(L3263&lt;=0.65,MAX($O$2:O3262)+1,""))</f>
        <v/>
      </c>
      <c r="P3263" s="144"/>
      <c r="Q3263" s="145"/>
    </row>
    <row r="3264" spans="1:17" x14ac:dyDescent="0.4">
      <c r="A3264" s="68">
        <v>3263</v>
      </c>
      <c r="B3264" s="68" t="s">
        <v>2056</v>
      </c>
      <c r="C3264" s="68" t="s">
        <v>2297</v>
      </c>
      <c r="D3264" s="68" t="s">
        <v>2005</v>
      </c>
      <c r="E3264" s="68" t="s">
        <v>1962</v>
      </c>
      <c r="F3264" s="68" t="s">
        <v>1963</v>
      </c>
      <c r="G3264" s="68" t="s">
        <v>1962</v>
      </c>
      <c r="H3264" s="68" t="s">
        <v>1963</v>
      </c>
      <c r="I3264" s="68">
        <v>7</v>
      </c>
      <c r="J3264" s="68" t="s">
        <v>2296</v>
      </c>
      <c r="K3264" s="68">
        <v>3.2</v>
      </c>
      <c r="L3264" s="68">
        <v>0.77</v>
      </c>
      <c r="M3264" s="68" t="s">
        <v>1960</v>
      </c>
      <c r="N3264" s="143">
        <f>IF(対応ガラス検索!$E$2="-","",IF(対応ガラス検索!$E$2&gt;=K3264,MAX($N$2:N3263)+1,""))</f>
        <v>3263</v>
      </c>
      <c r="O3264" s="143" t="str">
        <f>IF(対応ガラス検索!$E$2="-","",IF(L3264&lt;=0.65,MAX($O$2:O3263)+1,""))</f>
        <v/>
      </c>
      <c r="P3264" s="144"/>
      <c r="Q3264" s="145"/>
    </row>
    <row r="3265" spans="1:17" x14ac:dyDescent="0.4">
      <c r="A3265" s="68">
        <v>3264</v>
      </c>
      <c r="B3265" s="68" t="s">
        <v>2056</v>
      </c>
      <c r="C3265" s="68" t="s">
        <v>2297</v>
      </c>
      <c r="D3265" s="68" t="s">
        <v>2005</v>
      </c>
      <c r="E3265" s="68" t="s">
        <v>1962</v>
      </c>
      <c r="F3265" s="68" t="s">
        <v>1963</v>
      </c>
      <c r="G3265" s="68" t="s">
        <v>1962</v>
      </c>
      <c r="H3265" s="68" t="s">
        <v>1963</v>
      </c>
      <c r="I3265" s="68">
        <v>8</v>
      </c>
      <c r="J3265" s="68" t="s">
        <v>2296</v>
      </c>
      <c r="K3265" s="68">
        <v>3.1</v>
      </c>
      <c r="L3265" s="68">
        <v>0.77</v>
      </c>
      <c r="M3265" s="68" t="s">
        <v>1960</v>
      </c>
      <c r="N3265" s="143">
        <f>IF(対応ガラス検索!$E$2="-","",IF(対応ガラス検索!$E$2&gt;=K3265,MAX($N$2:N3264)+1,""))</f>
        <v>3264</v>
      </c>
      <c r="O3265" s="143" t="str">
        <f>IF(対応ガラス検索!$E$2="-","",IF(L3265&lt;=0.65,MAX($O$2:O3264)+1,""))</f>
        <v/>
      </c>
      <c r="P3265" s="144"/>
      <c r="Q3265" s="145"/>
    </row>
    <row r="3266" spans="1:17" x14ac:dyDescent="0.4">
      <c r="A3266" s="68">
        <v>3265</v>
      </c>
      <c r="B3266" s="68" t="s">
        <v>2056</v>
      </c>
      <c r="C3266" s="68" t="s">
        <v>2297</v>
      </c>
      <c r="D3266" s="68" t="s">
        <v>2005</v>
      </c>
      <c r="E3266" s="68" t="s">
        <v>1962</v>
      </c>
      <c r="F3266" s="68" t="s">
        <v>1963</v>
      </c>
      <c r="G3266" s="68" t="s">
        <v>1962</v>
      </c>
      <c r="H3266" s="68" t="s">
        <v>1963</v>
      </c>
      <c r="I3266" s="68">
        <v>9</v>
      </c>
      <c r="J3266" s="68" t="s">
        <v>2296</v>
      </c>
      <c r="K3266" s="68">
        <v>3</v>
      </c>
      <c r="L3266" s="68">
        <v>0.77</v>
      </c>
      <c r="M3266" s="68" t="s">
        <v>1960</v>
      </c>
      <c r="N3266" s="143">
        <f>IF(対応ガラス検索!$E$2="-","",IF(対応ガラス検索!$E$2&gt;=K3266,MAX($N$2:N3265)+1,""))</f>
        <v>3265</v>
      </c>
      <c r="O3266" s="143" t="str">
        <f>IF(対応ガラス検索!$E$2="-","",IF(L3266&lt;=0.65,MAX($O$2:O3265)+1,""))</f>
        <v/>
      </c>
      <c r="P3266" s="144"/>
      <c r="Q3266" s="145"/>
    </row>
    <row r="3267" spans="1:17" x14ac:dyDescent="0.4">
      <c r="A3267" s="68">
        <v>3266</v>
      </c>
      <c r="B3267" s="68" t="s">
        <v>2056</v>
      </c>
      <c r="C3267" s="68" t="s">
        <v>2297</v>
      </c>
      <c r="D3267" s="68" t="s">
        <v>2005</v>
      </c>
      <c r="E3267" s="68" t="s">
        <v>1962</v>
      </c>
      <c r="F3267" s="68" t="s">
        <v>1963</v>
      </c>
      <c r="G3267" s="68" t="s">
        <v>1962</v>
      </c>
      <c r="H3267" s="68" t="s">
        <v>1963</v>
      </c>
      <c r="I3267" s="68">
        <v>10</v>
      </c>
      <c r="J3267" s="68" t="s">
        <v>2296</v>
      </c>
      <c r="K3267" s="68">
        <v>3</v>
      </c>
      <c r="L3267" s="68">
        <v>0.77</v>
      </c>
      <c r="M3267" s="68" t="s">
        <v>1960</v>
      </c>
      <c r="N3267" s="143">
        <f>IF(対応ガラス検索!$E$2="-","",IF(対応ガラス検索!$E$2&gt;=K3267,MAX($N$2:N3266)+1,""))</f>
        <v>3266</v>
      </c>
      <c r="O3267" s="143" t="str">
        <f>IF(対応ガラス検索!$E$2="-","",IF(L3267&lt;=0.65,MAX($O$2:O3266)+1,""))</f>
        <v/>
      </c>
      <c r="P3267" s="144"/>
      <c r="Q3267" s="145"/>
    </row>
    <row r="3268" spans="1:17" x14ac:dyDescent="0.4">
      <c r="A3268" s="68">
        <v>3267</v>
      </c>
      <c r="B3268" s="68" t="s">
        <v>2056</v>
      </c>
      <c r="C3268" s="68" t="s">
        <v>2297</v>
      </c>
      <c r="D3268" s="68" t="s">
        <v>2005</v>
      </c>
      <c r="E3268" s="68" t="s">
        <v>1962</v>
      </c>
      <c r="F3268" s="68" t="s">
        <v>1963</v>
      </c>
      <c r="G3268" s="68" t="s">
        <v>1962</v>
      </c>
      <c r="H3268" s="68" t="s">
        <v>1963</v>
      </c>
      <c r="I3268" s="68">
        <v>11</v>
      </c>
      <c r="J3268" s="68" t="s">
        <v>2296</v>
      </c>
      <c r="K3268" s="68">
        <v>2.9</v>
      </c>
      <c r="L3268" s="68">
        <v>0.77</v>
      </c>
      <c r="M3268" s="68" t="s">
        <v>1960</v>
      </c>
      <c r="N3268" s="143">
        <f>IF(対応ガラス検索!$E$2="-","",IF(対応ガラス検索!$E$2&gt;=K3268,MAX($N$2:N3267)+1,""))</f>
        <v>3267</v>
      </c>
      <c r="O3268" s="143" t="str">
        <f>IF(対応ガラス検索!$E$2="-","",IF(L3268&lt;=0.65,MAX($O$2:O3267)+1,""))</f>
        <v/>
      </c>
      <c r="P3268" s="144"/>
      <c r="Q3268" s="145"/>
    </row>
    <row r="3269" spans="1:17" x14ac:dyDescent="0.4">
      <c r="A3269" s="68">
        <v>3268</v>
      </c>
      <c r="B3269" s="68" t="s">
        <v>2056</v>
      </c>
      <c r="C3269" s="68" t="s">
        <v>2297</v>
      </c>
      <c r="D3269" s="68" t="s">
        <v>2005</v>
      </c>
      <c r="E3269" s="68" t="s">
        <v>1962</v>
      </c>
      <c r="F3269" s="68" t="s">
        <v>1963</v>
      </c>
      <c r="G3269" s="68" t="s">
        <v>1962</v>
      </c>
      <c r="H3269" s="68" t="s">
        <v>1963</v>
      </c>
      <c r="I3269" s="68">
        <v>12</v>
      </c>
      <c r="J3269" s="68" t="s">
        <v>2296</v>
      </c>
      <c r="K3269" s="142">
        <v>2.9</v>
      </c>
      <c r="L3269" s="68">
        <v>0.77</v>
      </c>
      <c r="M3269" s="68" t="s">
        <v>1960</v>
      </c>
      <c r="N3269" s="143">
        <f>IF(対応ガラス検索!$E$2="-","",IF(対応ガラス検索!$E$2&gt;=K3269,MAX($N$2:N3268)+1,""))</f>
        <v>3268</v>
      </c>
      <c r="O3269" s="143" t="str">
        <f>IF(対応ガラス検索!$E$2="-","",IF(L3269&lt;=0.65,MAX($O$2:O3268)+1,""))</f>
        <v/>
      </c>
      <c r="P3269" s="144"/>
      <c r="Q3269" s="145"/>
    </row>
    <row r="3270" spans="1:17" x14ac:dyDescent="0.4">
      <c r="A3270" s="68">
        <v>3269</v>
      </c>
      <c r="B3270" s="68" t="s">
        <v>2056</v>
      </c>
      <c r="C3270" s="68" t="s">
        <v>2297</v>
      </c>
      <c r="D3270" s="68" t="s">
        <v>2005</v>
      </c>
      <c r="E3270" s="68" t="s">
        <v>1962</v>
      </c>
      <c r="F3270" s="68" t="s">
        <v>1963</v>
      </c>
      <c r="G3270" s="68" t="s">
        <v>1962</v>
      </c>
      <c r="H3270" s="68" t="s">
        <v>1963</v>
      </c>
      <c r="I3270" s="68">
        <v>13</v>
      </c>
      <c r="J3270" s="68" t="s">
        <v>2296</v>
      </c>
      <c r="K3270" s="68">
        <v>2.8</v>
      </c>
      <c r="L3270" s="68">
        <v>0.77</v>
      </c>
      <c r="M3270" s="68" t="s">
        <v>1960</v>
      </c>
      <c r="N3270" s="143">
        <f>IF(対応ガラス検索!$E$2="-","",IF(対応ガラス検索!$E$2&gt;=K3270,MAX($N$2:N3269)+1,""))</f>
        <v>3269</v>
      </c>
      <c r="O3270" s="143" t="str">
        <f>IF(対応ガラス検索!$E$2="-","",IF(L3270&lt;=0.65,MAX($O$2:O3269)+1,""))</f>
        <v/>
      </c>
      <c r="P3270" s="144"/>
      <c r="Q3270" s="145"/>
    </row>
    <row r="3271" spans="1:17" x14ac:dyDescent="0.4">
      <c r="A3271" s="68">
        <v>3270</v>
      </c>
      <c r="B3271" s="68" t="s">
        <v>2056</v>
      </c>
      <c r="C3271" s="68" t="s">
        <v>2297</v>
      </c>
      <c r="D3271" s="68" t="s">
        <v>2005</v>
      </c>
      <c r="E3271" s="68" t="s">
        <v>1962</v>
      </c>
      <c r="F3271" s="68" t="s">
        <v>1963</v>
      </c>
      <c r="G3271" s="68" t="s">
        <v>1962</v>
      </c>
      <c r="H3271" s="68" t="s">
        <v>1963</v>
      </c>
      <c r="I3271" s="68">
        <v>14</v>
      </c>
      <c r="J3271" s="68" t="s">
        <v>2296</v>
      </c>
      <c r="K3271" s="68">
        <v>2.8</v>
      </c>
      <c r="L3271" s="68">
        <v>0.77</v>
      </c>
      <c r="M3271" s="68" t="s">
        <v>1960</v>
      </c>
      <c r="N3271" s="143">
        <f>IF(対応ガラス検索!$E$2="-","",IF(対応ガラス検索!$E$2&gt;=K3271,MAX($N$2:N3270)+1,""))</f>
        <v>3270</v>
      </c>
      <c r="O3271" s="143" t="str">
        <f>IF(対応ガラス検索!$E$2="-","",IF(L3271&lt;=0.65,MAX($O$2:O3270)+1,""))</f>
        <v/>
      </c>
      <c r="P3271" s="144"/>
      <c r="Q3271" s="145"/>
    </row>
    <row r="3272" spans="1:17" x14ac:dyDescent="0.4">
      <c r="A3272" s="68">
        <v>3271</v>
      </c>
      <c r="B3272" s="68" t="s">
        <v>2056</v>
      </c>
      <c r="C3272" s="68" t="s">
        <v>2297</v>
      </c>
      <c r="D3272" s="68" t="s">
        <v>2005</v>
      </c>
      <c r="E3272" s="68" t="s">
        <v>1962</v>
      </c>
      <c r="F3272" s="68" t="s">
        <v>1963</v>
      </c>
      <c r="G3272" s="68" t="s">
        <v>1962</v>
      </c>
      <c r="H3272" s="68" t="s">
        <v>1963</v>
      </c>
      <c r="I3272" s="68">
        <v>7</v>
      </c>
      <c r="J3272" s="68" t="s">
        <v>2296</v>
      </c>
      <c r="K3272" s="68">
        <v>3.2</v>
      </c>
      <c r="L3272" s="68">
        <v>0.77</v>
      </c>
      <c r="M3272" s="68" t="s">
        <v>1960</v>
      </c>
      <c r="N3272" s="143">
        <f>IF(対応ガラス検索!$E$2="-","",IF(対応ガラス検索!$E$2&gt;=K3272,MAX($N$2:N3271)+1,""))</f>
        <v>3271</v>
      </c>
      <c r="O3272" s="143" t="str">
        <f>IF(対応ガラス検索!$E$2="-","",IF(L3272&lt;=0.65,MAX($O$2:O3271)+1,""))</f>
        <v/>
      </c>
      <c r="P3272" s="144"/>
      <c r="Q3272" s="145"/>
    </row>
    <row r="3273" spans="1:17" x14ac:dyDescent="0.4">
      <c r="A3273" s="68">
        <v>3272</v>
      </c>
      <c r="B3273" s="68" t="s">
        <v>2056</v>
      </c>
      <c r="C3273" s="68" t="s">
        <v>2297</v>
      </c>
      <c r="D3273" s="68" t="s">
        <v>2005</v>
      </c>
      <c r="E3273" s="68" t="s">
        <v>1962</v>
      </c>
      <c r="F3273" s="68" t="s">
        <v>1963</v>
      </c>
      <c r="G3273" s="68" t="s">
        <v>1962</v>
      </c>
      <c r="H3273" s="68" t="s">
        <v>1963</v>
      </c>
      <c r="I3273" s="68">
        <v>8</v>
      </c>
      <c r="J3273" s="68" t="s">
        <v>2296</v>
      </c>
      <c r="K3273" s="68">
        <v>3.1</v>
      </c>
      <c r="L3273" s="68">
        <v>0.77</v>
      </c>
      <c r="M3273" s="68" t="s">
        <v>1960</v>
      </c>
      <c r="N3273" s="143">
        <f>IF(対応ガラス検索!$E$2="-","",IF(対応ガラス検索!$E$2&gt;=K3273,MAX($N$2:N3272)+1,""))</f>
        <v>3272</v>
      </c>
      <c r="O3273" s="143" t="str">
        <f>IF(対応ガラス検索!$E$2="-","",IF(L3273&lt;=0.65,MAX($O$2:O3272)+1,""))</f>
        <v/>
      </c>
      <c r="P3273" s="144"/>
      <c r="Q3273" s="145"/>
    </row>
    <row r="3274" spans="1:17" x14ac:dyDescent="0.4">
      <c r="A3274" s="68">
        <v>3273</v>
      </c>
      <c r="B3274" s="68" t="s">
        <v>2056</v>
      </c>
      <c r="C3274" s="68" t="s">
        <v>2297</v>
      </c>
      <c r="D3274" s="68" t="s">
        <v>2005</v>
      </c>
      <c r="E3274" s="68" t="s">
        <v>1962</v>
      </c>
      <c r="F3274" s="68" t="s">
        <v>1963</v>
      </c>
      <c r="G3274" s="68" t="s">
        <v>1962</v>
      </c>
      <c r="H3274" s="68" t="s">
        <v>1963</v>
      </c>
      <c r="I3274" s="68">
        <v>9</v>
      </c>
      <c r="J3274" s="68" t="s">
        <v>2296</v>
      </c>
      <c r="K3274" s="68">
        <v>3</v>
      </c>
      <c r="L3274" s="68">
        <v>0.77</v>
      </c>
      <c r="M3274" s="68" t="s">
        <v>1960</v>
      </c>
      <c r="N3274" s="143">
        <f>IF(対応ガラス検索!$E$2="-","",IF(対応ガラス検索!$E$2&gt;=K3274,MAX($N$2:N3273)+1,""))</f>
        <v>3273</v>
      </c>
      <c r="O3274" s="143" t="str">
        <f>IF(対応ガラス検索!$E$2="-","",IF(L3274&lt;=0.65,MAX($O$2:O3273)+1,""))</f>
        <v/>
      </c>
      <c r="P3274" s="144"/>
      <c r="Q3274" s="145"/>
    </row>
    <row r="3275" spans="1:17" x14ac:dyDescent="0.4">
      <c r="A3275" s="68">
        <v>3274</v>
      </c>
      <c r="B3275" s="68" t="s">
        <v>2056</v>
      </c>
      <c r="C3275" s="68" t="s">
        <v>2297</v>
      </c>
      <c r="D3275" s="68" t="s">
        <v>2005</v>
      </c>
      <c r="E3275" s="68" t="s">
        <v>1962</v>
      </c>
      <c r="F3275" s="68" t="s">
        <v>1963</v>
      </c>
      <c r="G3275" s="68" t="s">
        <v>1962</v>
      </c>
      <c r="H3275" s="68" t="s">
        <v>1963</v>
      </c>
      <c r="I3275" s="68">
        <v>10</v>
      </c>
      <c r="J3275" s="68" t="s">
        <v>2296</v>
      </c>
      <c r="K3275" s="68">
        <v>3</v>
      </c>
      <c r="L3275" s="68">
        <v>0.77</v>
      </c>
      <c r="M3275" s="68" t="s">
        <v>1960</v>
      </c>
      <c r="N3275" s="143">
        <f>IF(対応ガラス検索!$E$2="-","",IF(対応ガラス検索!$E$2&gt;=K3275,MAX($N$2:N3274)+1,""))</f>
        <v>3274</v>
      </c>
      <c r="O3275" s="143" t="str">
        <f>IF(対応ガラス検索!$E$2="-","",IF(L3275&lt;=0.65,MAX($O$2:O3274)+1,""))</f>
        <v/>
      </c>
      <c r="P3275" s="144"/>
      <c r="Q3275" s="145"/>
    </row>
    <row r="3276" spans="1:17" x14ac:dyDescent="0.4">
      <c r="A3276" s="68">
        <v>3275</v>
      </c>
      <c r="B3276" s="68" t="s">
        <v>2056</v>
      </c>
      <c r="C3276" s="68" t="s">
        <v>2297</v>
      </c>
      <c r="D3276" s="68" t="s">
        <v>2005</v>
      </c>
      <c r="E3276" s="68" t="s">
        <v>1962</v>
      </c>
      <c r="F3276" s="68" t="s">
        <v>1963</v>
      </c>
      <c r="G3276" s="68" t="s">
        <v>1962</v>
      </c>
      <c r="H3276" s="68" t="s">
        <v>1963</v>
      </c>
      <c r="I3276" s="68">
        <v>11</v>
      </c>
      <c r="J3276" s="68" t="s">
        <v>2296</v>
      </c>
      <c r="K3276" s="68">
        <v>2.9</v>
      </c>
      <c r="L3276" s="68">
        <v>0.77</v>
      </c>
      <c r="M3276" s="68" t="s">
        <v>1960</v>
      </c>
      <c r="N3276" s="143">
        <f>IF(対応ガラス検索!$E$2="-","",IF(対応ガラス検索!$E$2&gt;=K3276,MAX($N$2:N3275)+1,""))</f>
        <v>3275</v>
      </c>
      <c r="O3276" s="143" t="str">
        <f>IF(対応ガラス検索!$E$2="-","",IF(L3276&lt;=0.65,MAX($O$2:O3275)+1,""))</f>
        <v/>
      </c>
      <c r="P3276" s="144"/>
      <c r="Q3276" s="145"/>
    </row>
    <row r="3277" spans="1:17" x14ac:dyDescent="0.4">
      <c r="A3277" s="68">
        <v>3276</v>
      </c>
      <c r="B3277" s="68" t="s">
        <v>2056</v>
      </c>
      <c r="C3277" s="68" t="s">
        <v>2297</v>
      </c>
      <c r="D3277" s="68" t="s">
        <v>2005</v>
      </c>
      <c r="E3277" s="68" t="s">
        <v>1962</v>
      </c>
      <c r="F3277" s="68" t="s">
        <v>1963</v>
      </c>
      <c r="G3277" s="68" t="s">
        <v>1962</v>
      </c>
      <c r="H3277" s="68" t="s">
        <v>1963</v>
      </c>
      <c r="I3277" s="68">
        <v>12</v>
      </c>
      <c r="J3277" s="68" t="s">
        <v>2296</v>
      </c>
      <c r="K3277" s="68">
        <v>2.9</v>
      </c>
      <c r="L3277" s="68">
        <v>0.77</v>
      </c>
      <c r="M3277" s="68" t="s">
        <v>1960</v>
      </c>
      <c r="N3277" s="143">
        <f>IF(対応ガラス検索!$E$2="-","",IF(対応ガラス検索!$E$2&gt;=K3277,MAX($N$2:N3276)+1,""))</f>
        <v>3276</v>
      </c>
      <c r="O3277" s="143" t="str">
        <f>IF(対応ガラス検索!$E$2="-","",IF(L3277&lt;=0.65,MAX($O$2:O3276)+1,""))</f>
        <v/>
      </c>
      <c r="P3277" s="144"/>
      <c r="Q3277" s="145"/>
    </row>
    <row r="3278" spans="1:17" x14ac:dyDescent="0.4">
      <c r="A3278" s="68">
        <v>3277</v>
      </c>
      <c r="B3278" s="68" t="s">
        <v>2056</v>
      </c>
      <c r="C3278" s="68" t="s">
        <v>2297</v>
      </c>
      <c r="D3278" s="68" t="s">
        <v>2005</v>
      </c>
      <c r="E3278" s="68" t="s">
        <v>1962</v>
      </c>
      <c r="F3278" s="68" t="s">
        <v>1963</v>
      </c>
      <c r="G3278" s="68" t="s">
        <v>1962</v>
      </c>
      <c r="H3278" s="68" t="s">
        <v>1963</v>
      </c>
      <c r="I3278" s="68">
        <v>13</v>
      </c>
      <c r="J3278" s="68" t="s">
        <v>2296</v>
      </c>
      <c r="K3278" s="68">
        <v>2.8</v>
      </c>
      <c r="L3278" s="68">
        <v>0.77</v>
      </c>
      <c r="M3278" s="68" t="s">
        <v>1960</v>
      </c>
      <c r="N3278" s="143">
        <f>IF(対応ガラス検索!$E$2="-","",IF(対応ガラス検索!$E$2&gt;=K3278,MAX($N$2:N3277)+1,""))</f>
        <v>3277</v>
      </c>
      <c r="O3278" s="143" t="str">
        <f>IF(対応ガラス検索!$E$2="-","",IF(L3278&lt;=0.65,MAX($O$2:O3277)+1,""))</f>
        <v/>
      </c>
      <c r="P3278" s="144"/>
      <c r="Q3278" s="145"/>
    </row>
    <row r="3279" spans="1:17" x14ac:dyDescent="0.4">
      <c r="A3279" s="68">
        <v>3278</v>
      </c>
      <c r="B3279" s="68" t="s">
        <v>2056</v>
      </c>
      <c r="C3279" s="68" t="s">
        <v>2297</v>
      </c>
      <c r="D3279" s="68" t="s">
        <v>2005</v>
      </c>
      <c r="E3279" s="68" t="s">
        <v>1962</v>
      </c>
      <c r="F3279" s="68" t="s">
        <v>1963</v>
      </c>
      <c r="G3279" s="68" t="s">
        <v>1962</v>
      </c>
      <c r="H3279" s="68" t="s">
        <v>1963</v>
      </c>
      <c r="I3279" s="68">
        <v>14</v>
      </c>
      <c r="J3279" s="68" t="s">
        <v>2296</v>
      </c>
      <c r="K3279" s="68">
        <v>2.8</v>
      </c>
      <c r="L3279" s="68">
        <v>0.77</v>
      </c>
      <c r="M3279" s="68" t="s">
        <v>1960</v>
      </c>
      <c r="N3279" s="143">
        <f>IF(対応ガラス検索!$E$2="-","",IF(対応ガラス検索!$E$2&gt;=K3279,MAX($N$2:N3278)+1,""))</f>
        <v>3278</v>
      </c>
      <c r="O3279" s="143" t="str">
        <f>IF(対応ガラス検索!$E$2="-","",IF(L3279&lt;=0.65,MAX($O$2:O3278)+1,""))</f>
        <v/>
      </c>
      <c r="P3279" s="144"/>
      <c r="Q3279" s="145"/>
    </row>
    <row r="3280" spans="1:17" x14ac:dyDescent="0.4">
      <c r="A3280" s="68">
        <v>3279</v>
      </c>
      <c r="B3280" s="68" t="s">
        <v>2056</v>
      </c>
      <c r="C3280" s="68" t="s">
        <v>2297</v>
      </c>
      <c r="D3280" s="68" t="s">
        <v>2006</v>
      </c>
      <c r="E3280" s="68" t="s">
        <v>1965</v>
      </c>
      <c r="F3280" s="68" t="s">
        <v>1966</v>
      </c>
      <c r="G3280" s="68" t="s">
        <v>1958</v>
      </c>
      <c r="H3280" s="68" t="s">
        <v>1959</v>
      </c>
      <c r="I3280" s="68">
        <v>6</v>
      </c>
      <c r="J3280" s="68" t="s">
        <v>2267</v>
      </c>
      <c r="K3280" s="68">
        <v>3.1</v>
      </c>
      <c r="L3280" s="68">
        <v>0.77</v>
      </c>
      <c r="M3280" s="68" t="s">
        <v>1960</v>
      </c>
      <c r="N3280" s="143">
        <f>IF(対応ガラス検索!$E$2="-","",IF(対応ガラス検索!$E$2&gt;=K3280,MAX($N$2:N3279)+1,""))</f>
        <v>3279</v>
      </c>
      <c r="O3280" s="143" t="str">
        <f>IF(対応ガラス検索!$E$2="-","",IF(L3280&lt;=0.65,MAX($O$2:O3279)+1,""))</f>
        <v/>
      </c>
      <c r="P3280" s="144"/>
      <c r="Q3280" s="145"/>
    </row>
    <row r="3281" spans="1:17" x14ac:dyDescent="0.4">
      <c r="A3281" s="68">
        <v>3280</v>
      </c>
      <c r="B3281" s="68" t="s">
        <v>2056</v>
      </c>
      <c r="C3281" s="68" t="s">
        <v>2297</v>
      </c>
      <c r="D3281" s="68" t="s">
        <v>2006</v>
      </c>
      <c r="E3281" s="68" t="s">
        <v>1965</v>
      </c>
      <c r="F3281" s="68" t="s">
        <v>1966</v>
      </c>
      <c r="G3281" s="68" t="s">
        <v>1958</v>
      </c>
      <c r="H3281" s="68" t="s">
        <v>1959</v>
      </c>
      <c r="I3281" s="68">
        <v>7</v>
      </c>
      <c r="J3281" s="68" t="s">
        <v>2267</v>
      </c>
      <c r="K3281" s="68">
        <v>3</v>
      </c>
      <c r="L3281" s="68">
        <v>0.77</v>
      </c>
      <c r="M3281" s="68" t="s">
        <v>1960</v>
      </c>
      <c r="N3281" s="143">
        <f>IF(対応ガラス検索!$E$2="-","",IF(対応ガラス検索!$E$2&gt;=K3281,MAX($N$2:N3280)+1,""))</f>
        <v>3280</v>
      </c>
      <c r="O3281" s="143" t="str">
        <f>IF(対応ガラス検索!$E$2="-","",IF(L3281&lt;=0.65,MAX($O$2:O3280)+1,""))</f>
        <v/>
      </c>
      <c r="P3281" s="144"/>
      <c r="Q3281" s="145"/>
    </row>
    <row r="3282" spans="1:17" x14ac:dyDescent="0.4">
      <c r="A3282" s="68">
        <v>3281</v>
      </c>
      <c r="B3282" s="68" t="s">
        <v>2056</v>
      </c>
      <c r="C3282" s="68" t="s">
        <v>2297</v>
      </c>
      <c r="D3282" s="68" t="s">
        <v>2006</v>
      </c>
      <c r="E3282" s="68" t="s">
        <v>1965</v>
      </c>
      <c r="F3282" s="68" t="s">
        <v>1966</v>
      </c>
      <c r="G3282" s="68" t="s">
        <v>1958</v>
      </c>
      <c r="H3282" s="68" t="s">
        <v>1959</v>
      </c>
      <c r="I3282" s="68">
        <v>8</v>
      </c>
      <c r="J3282" s="68" t="s">
        <v>2267</v>
      </c>
      <c r="K3282" s="142">
        <v>2.9</v>
      </c>
      <c r="L3282" s="68">
        <v>0.77</v>
      </c>
      <c r="M3282" s="68" t="s">
        <v>1960</v>
      </c>
      <c r="N3282" s="143">
        <f>IF(対応ガラス検索!$E$2="-","",IF(対応ガラス検索!$E$2&gt;=K3282,MAX($N$2:N3281)+1,""))</f>
        <v>3281</v>
      </c>
      <c r="O3282" s="143" t="str">
        <f>IF(対応ガラス検索!$E$2="-","",IF(L3282&lt;=0.65,MAX($O$2:O3281)+1,""))</f>
        <v/>
      </c>
      <c r="P3282" s="144"/>
      <c r="Q3282" s="145"/>
    </row>
    <row r="3283" spans="1:17" x14ac:dyDescent="0.4">
      <c r="A3283" s="68">
        <v>3282</v>
      </c>
      <c r="B3283" s="68" t="s">
        <v>2056</v>
      </c>
      <c r="C3283" s="68" t="s">
        <v>2297</v>
      </c>
      <c r="D3283" s="68" t="s">
        <v>2006</v>
      </c>
      <c r="E3283" s="68" t="s">
        <v>1965</v>
      </c>
      <c r="F3283" s="68" t="s">
        <v>1966</v>
      </c>
      <c r="G3283" s="68" t="s">
        <v>1958</v>
      </c>
      <c r="H3283" s="68" t="s">
        <v>1959</v>
      </c>
      <c r="I3283" s="68">
        <v>9</v>
      </c>
      <c r="J3283" s="68" t="s">
        <v>2267</v>
      </c>
      <c r="K3283" s="68">
        <v>2.8</v>
      </c>
      <c r="L3283" s="68">
        <v>0.77</v>
      </c>
      <c r="M3283" s="68" t="s">
        <v>1960</v>
      </c>
      <c r="N3283" s="143">
        <f>IF(対応ガラス検索!$E$2="-","",IF(対応ガラス検索!$E$2&gt;=K3283,MAX($N$2:N3282)+1,""))</f>
        <v>3282</v>
      </c>
      <c r="O3283" s="143" t="str">
        <f>IF(対応ガラス検索!$E$2="-","",IF(L3283&lt;=0.65,MAX($O$2:O3282)+1,""))</f>
        <v/>
      </c>
      <c r="P3283" s="144"/>
      <c r="Q3283" s="145"/>
    </row>
    <row r="3284" spans="1:17" x14ac:dyDescent="0.4">
      <c r="A3284" s="68">
        <v>3283</v>
      </c>
      <c r="B3284" s="68" t="s">
        <v>2056</v>
      </c>
      <c r="C3284" s="68" t="s">
        <v>2297</v>
      </c>
      <c r="D3284" s="68" t="s">
        <v>2006</v>
      </c>
      <c r="E3284" s="68" t="s">
        <v>1965</v>
      </c>
      <c r="F3284" s="68" t="s">
        <v>1966</v>
      </c>
      <c r="G3284" s="68" t="s">
        <v>1958</v>
      </c>
      <c r="H3284" s="68" t="s">
        <v>1959</v>
      </c>
      <c r="I3284" s="68">
        <v>10</v>
      </c>
      <c r="J3284" s="68" t="s">
        <v>2267</v>
      </c>
      <c r="K3284" s="68">
        <v>2.8</v>
      </c>
      <c r="L3284" s="68">
        <v>0.77</v>
      </c>
      <c r="M3284" s="68" t="s">
        <v>1960</v>
      </c>
      <c r="N3284" s="143">
        <f>IF(対応ガラス検索!$E$2="-","",IF(対応ガラス検索!$E$2&gt;=K3284,MAX($N$2:N3283)+1,""))</f>
        <v>3283</v>
      </c>
      <c r="O3284" s="143" t="str">
        <f>IF(対応ガラス検索!$E$2="-","",IF(L3284&lt;=0.65,MAX($O$2:O3283)+1,""))</f>
        <v/>
      </c>
      <c r="P3284" s="144"/>
      <c r="Q3284" s="145"/>
    </row>
    <row r="3285" spans="1:17" x14ac:dyDescent="0.4">
      <c r="A3285" s="68">
        <v>3284</v>
      </c>
      <c r="B3285" s="68" t="s">
        <v>2056</v>
      </c>
      <c r="C3285" s="68" t="s">
        <v>2297</v>
      </c>
      <c r="D3285" s="68" t="s">
        <v>2006</v>
      </c>
      <c r="E3285" s="68" t="s">
        <v>1965</v>
      </c>
      <c r="F3285" s="68" t="s">
        <v>1966</v>
      </c>
      <c r="G3285" s="68" t="s">
        <v>1958</v>
      </c>
      <c r="H3285" s="68" t="s">
        <v>1959</v>
      </c>
      <c r="I3285" s="68">
        <v>11</v>
      </c>
      <c r="J3285" s="68" t="s">
        <v>2267</v>
      </c>
      <c r="K3285" s="68">
        <v>2.7</v>
      </c>
      <c r="L3285" s="68">
        <v>0.77</v>
      </c>
      <c r="M3285" s="68" t="s">
        <v>1960</v>
      </c>
      <c r="N3285" s="143">
        <f>IF(対応ガラス検索!$E$2="-","",IF(対応ガラス検索!$E$2&gt;=K3285,MAX($N$2:N3284)+1,""))</f>
        <v>3284</v>
      </c>
      <c r="O3285" s="143" t="str">
        <f>IF(対応ガラス検索!$E$2="-","",IF(L3285&lt;=0.65,MAX($O$2:O3284)+1,""))</f>
        <v/>
      </c>
      <c r="P3285" s="144"/>
      <c r="Q3285" s="145"/>
    </row>
    <row r="3286" spans="1:17" x14ac:dyDescent="0.4">
      <c r="A3286" s="68">
        <v>3285</v>
      </c>
      <c r="B3286" s="68" t="s">
        <v>2056</v>
      </c>
      <c r="C3286" s="68" t="s">
        <v>2297</v>
      </c>
      <c r="D3286" s="68" t="s">
        <v>2006</v>
      </c>
      <c r="E3286" s="68" t="s">
        <v>1965</v>
      </c>
      <c r="F3286" s="68" t="s">
        <v>1966</v>
      </c>
      <c r="G3286" s="68" t="s">
        <v>1958</v>
      </c>
      <c r="H3286" s="68" t="s">
        <v>1959</v>
      </c>
      <c r="I3286" s="68">
        <v>12</v>
      </c>
      <c r="J3286" s="68" t="s">
        <v>2267</v>
      </c>
      <c r="K3286" s="68">
        <v>2.7</v>
      </c>
      <c r="L3286" s="68">
        <v>0.77</v>
      </c>
      <c r="M3286" s="68" t="s">
        <v>1960</v>
      </c>
      <c r="N3286" s="143">
        <f>IF(対応ガラス検索!$E$2="-","",IF(対応ガラス検索!$E$2&gt;=K3286,MAX($N$2:N3285)+1,""))</f>
        <v>3285</v>
      </c>
      <c r="O3286" s="143" t="str">
        <f>IF(対応ガラス検索!$E$2="-","",IF(L3286&lt;=0.65,MAX($O$2:O3285)+1,""))</f>
        <v/>
      </c>
      <c r="P3286" s="144"/>
      <c r="Q3286" s="145"/>
    </row>
    <row r="3287" spans="1:17" x14ac:dyDescent="0.4">
      <c r="A3287" s="68">
        <v>3286</v>
      </c>
      <c r="B3287" s="68" t="s">
        <v>2056</v>
      </c>
      <c r="C3287" s="68" t="s">
        <v>2297</v>
      </c>
      <c r="D3287" s="68" t="s">
        <v>2006</v>
      </c>
      <c r="E3287" s="68" t="s">
        <v>1965</v>
      </c>
      <c r="F3287" s="68" t="s">
        <v>1966</v>
      </c>
      <c r="G3287" s="68" t="s">
        <v>1958</v>
      </c>
      <c r="H3287" s="68" t="s">
        <v>1959</v>
      </c>
      <c r="I3287" s="68">
        <v>13</v>
      </c>
      <c r="J3287" s="68" t="s">
        <v>2267</v>
      </c>
      <c r="K3287" s="68">
        <v>2.7</v>
      </c>
      <c r="L3287" s="68">
        <v>0.77</v>
      </c>
      <c r="M3287" s="68" t="s">
        <v>1960</v>
      </c>
      <c r="N3287" s="143">
        <f>IF(対応ガラス検索!$E$2="-","",IF(対応ガラス検索!$E$2&gt;=K3287,MAX($N$2:N3286)+1,""))</f>
        <v>3286</v>
      </c>
      <c r="O3287" s="143" t="str">
        <f>IF(対応ガラス検索!$E$2="-","",IF(L3287&lt;=0.65,MAX($O$2:O3286)+1,""))</f>
        <v/>
      </c>
      <c r="P3287" s="144"/>
      <c r="Q3287" s="145"/>
    </row>
    <row r="3288" spans="1:17" x14ac:dyDescent="0.4">
      <c r="A3288" s="68">
        <v>3287</v>
      </c>
      <c r="B3288" s="68" t="s">
        <v>2056</v>
      </c>
      <c r="C3288" s="68" t="s">
        <v>2297</v>
      </c>
      <c r="D3288" s="68" t="s">
        <v>2006</v>
      </c>
      <c r="E3288" s="68" t="s">
        <v>1965</v>
      </c>
      <c r="F3288" s="68" t="s">
        <v>1966</v>
      </c>
      <c r="G3288" s="68" t="s">
        <v>1958</v>
      </c>
      <c r="H3288" s="68" t="s">
        <v>1959</v>
      </c>
      <c r="I3288" s="68">
        <v>14</v>
      </c>
      <c r="J3288" s="68" t="s">
        <v>2267</v>
      </c>
      <c r="K3288" s="68">
        <v>2.7</v>
      </c>
      <c r="L3288" s="68">
        <v>0.77</v>
      </c>
      <c r="M3288" s="68" t="s">
        <v>1960</v>
      </c>
      <c r="N3288" s="143">
        <f>IF(対応ガラス検索!$E$2="-","",IF(対応ガラス検索!$E$2&gt;=K3288,MAX($N$2:N3287)+1,""))</f>
        <v>3287</v>
      </c>
      <c r="O3288" s="143" t="str">
        <f>IF(対応ガラス検索!$E$2="-","",IF(L3288&lt;=0.65,MAX($O$2:O3287)+1,""))</f>
        <v/>
      </c>
      <c r="P3288" s="144"/>
      <c r="Q3288" s="145"/>
    </row>
    <row r="3289" spans="1:17" x14ac:dyDescent="0.4">
      <c r="A3289" s="68">
        <v>3288</v>
      </c>
      <c r="B3289" s="68" t="s">
        <v>2056</v>
      </c>
      <c r="C3289" s="68" t="s">
        <v>2297</v>
      </c>
      <c r="D3289" s="68" t="s">
        <v>2006</v>
      </c>
      <c r="E3289" s="68" t="s">
        <v>1965</v>
      </c>
      <c r="F3289" s="68" t="s">
        <v>1966</v>
      </c>
      <c r="G3289" s="68" t="s">
        <v>1958</v>
      </c>
      <c r="H3289" s="68" t="s">
        <v>1959</v>
      </c>
      <c r="I3289" s="68">
        <v>6</v>
      </c>
      <c r="J3289" s="68" t="s">
        <v>2267</v>
      </c>
      <c r="K3289" s="68">
        <v>3.1</v>
      </c>
      <c r="L3289" s="68">
        <v>0.77</v>
      </c>
      <c r="M3289" s="68" t="s">
        <v>1960</v>
      </c>
      <c r="N3289" s="143">
        <f>IF(対応ガラス検索!$E$2="-","",IF(対応ガラス検索!$E$2&gt;=K3289,MAX($N$2:N3288)+1,""))</f>
        <v>3288</v>
      </c>
      <c r="O3289" s="143" t="str">
        <f>IF(対応ガラス検索!$E$2="-","",IF(L3289&lt;=0.65,MAX($O$2:O3288)+1,""))</f>
        <v/>
      </c>
      <c r="P3289" s="144"/>
      <c r="Q3289" s="145"/>
    </row>
    <row r="3290" spans="1:17" x14ac:dyDescent="0.4">
      <c r="A3290" s="68">
        <v>3289</v>
      </c>
      <c r="B3290" s="68" t="s">
        <v>2056</v>
      </c>
      <c r="C3290" s="68" t="s">
        <v>2297</v>
      </c>
      <c r="D3290" s="68" t="s">
        <v>2006</v>
      </c>
      <c r="E3290" s="68" t="s">
        <v>1965</v>
      </c>
      <c r="F3290" s="68" t="s">
        <v>1966</v>
      </c>
      <c r="G3290" s="68" t="s">
        <v>1958</v>
      </c>
      <c r="H3290" s="68" t="s">
        <v>1959</v>
      </c>
      <c r="I3290" s="68">
        <v>7</v>
      </c>
      <c r="J3290" s="68" t="s">
        <v>2267</v>
      </c>
      <c r="K3290" s="68">
        <v>3</v>
      </c>
      <c r="L3290" s="68">
        <v>0.77</v>
      </c>
      <c r="M3290" s="68" t="s">
        <v>1960</v>
      </c>
      <c r="N3290" s="143">
        <f>IF(対応ガラス検索!$E$2="-","",IF(対応ガラス検索!$E$2&gt;=K3290,MAX($N$2:N3289)+1,""))</f>
        <v>3289</v>
      </c>
      <c r="O3290" s="143" t="str">
        <f>IF(対応ガラス検索!$E$2="-","",IF(L3290&lt;=0.65,MAX($O$2:O3289)+1,""))</f>
        <v/>
      </c>
      <c r="P3290" s="144"/>
      <c r="Q3290" s="145"/>
    </row>
    <row r="3291" spans="1:17" x14ac:dyDescent="0.4">
      <c r="A3291" s="68">
        <v>3290</v>
      </c>
      <c r="B3291" s="68" t="s">
        <v>2056</v>
      </c>
      <c r="C3291" s="68" t="s">
        <v>2297</v>
      </c>
      <c r="D3291" s="68" t="s">
        <v>2006</v>
      </c>
      <c r="E3291" s="68" t="s">
        <v>1965</v>
      </c>
      <c r="F3291" s="68" t="s">
        <v>1966</v>
      </c>
      <c r="G3291" s="68" t="s">
        <v>1958</v>
      </c>
      <c r="H3291" s="68" t="s">
        <v>1959</v>
      </c>
      <c r="I3291" s="68">
        <v>8</v>
      </c>
      <c r="J3291" s="68" t="s">
        <v>2267</v>
      </c>
      <c r="K3291" s="68">
        <v>2.9</v>
      </c>
      <c r="L3291" s="68">
        <v>0.77</v>
      </c>
      <c r="M3291" s="68" t="s">
        <v>1960</v>
      </c>
      <c r="N3291" s="143">
        <f>IF(対応ガラス検索!$E$2="-","",IF(対応ガラス検索!$E$2&gt;=K3291,MAX($N$2:N3290)+1,""))</f>
        <v>3290</v>
      </c>
      <c r="O3291" s="143" t="str">
        <f>IF(対応ガラス検索!$E$2="-","",IF(L3291&lt;=0.65,MAX($O$2:O3290)+1,""))</f>
        <v/>
      </c>
      <c r="P3291" s="144"/>
      <c r="Q3291" s="145"/>
    </row>
    <row r="3292" spans="1:17" x14ac:dyDescent="0.4">
      <c r="A3292" s="68">
        <v>3291</v>
      </c>
      <c r="B3292" s="68" t="s">
        <v>2056</v>
      </c>
      <c r="C3292" s="68" t="s">
        <v>2297</v>
      </c>
      <c r="D3292" s="68" t="s">
        <v>2006</v>
      </c>
      <c r="E3292" s="68" t="s">
        <v>1965</v>
      </c>
      <c r="F3292" s="68" t="s">
        <v>1966</v>
      </c>
      <c r="G3292" s="68" t="s">
        <v>1958</v>
      </c>
      <c r="H3292" s="68" t="s">
        <v>1959</v>
      </c>
      <c r="I3292" s="68">
        <v>9</v>
      </c>
      <c r="J3292" s="68" t="s">
        <v>2267</v>
      </c>
      <c r="K3292" s="68">
        <v>2.8</v>
      </c>
      <c r="L3292" s="68">
        <v>0.77</v>
      </c>
      <c r="M3292" s="68" t="s">
        <v>1960</v>
      </c>
      <c r="N3292" s="143">
        <f>IF(対応ガラス検索!$E$2="-","",IF(対応ガラス検索!$E$2&gt;=K3292,MAX($N$2:N3291)+1,""))</f>
        <v>3291</v>
      </c>
      <c r="O3292" s="143" t="str">
        <f>IF(対応ガラス検索!$E$2="-","",IF(L3292&lt;=0.65,MAX($O$2:O3291)+1,""))</f>
        <v/>
      </c>
      <c r="P3292" s="144"/>
      <c r="Q3292" s="145"/>
    </row>
    <row r="3293" spans="1:17" x14ac:dyDescent="0.4">
      <c r="A3293" s="68">
        <v>3292</v>
      </c>
      <c r="B3293" s="68" t="s">
        <v>2056</v>
      </c>
      <c r="C3293" s="68" t="s">
        <v>2297</v>
      </c>
      <c r="D3293" s="68" t="s">
        <v>2006</v>
      </c>
      <c r="E3293" s="68" t="s">
        <v>1965</v>
      </c>
      <c r="F3293" s="68" t="s">
        <v>1966</v>
      </c>
      <c r="G3293" s="68" t="s">
        <v>1958</v>
      </c>
      <c r="H3293" s="68" t="s">
        <v>1959</v>
      </c>
      <c r="I3293" s="68">
        <v>10</v>
      </c>
      <c r="J3293" s="68" t="s">
        <v>2267</v>
      </c>
      <c r="K3293" s="68">
        <v>2.8</v>
      </c>
      <c r="L3293" s="68">
        <v>0.77</v>
      </c>
      <c r="M3293" s="68" t="s">
        <v>1960</v>
      </c>
      <c r="N3293" s="143">
        <f>IF(対応ガラス検索!$E$2="-","",IF(対応ガラス検索!$E$2&gt;=K3293,MAX($N$2:N3292)+1,""))</f>
        <v>3292</v>
      </c>
      <c r="O3293" s="143" t="str">
        <f>IF(対応ガラス検索!$E$2="-","",IF(L3293&lt;=0.65,MAX($O$2:O3292)+1,""))</f>
        <v/>
      </c>
      <c r="P3293" s="144"/>
      <c r="Q3293" s="145"/>
    </row>
    <row r="3294" spans="1:17" x14ac:dyDescent="0.4">
      <c r="A3294" s="68">
        <v>3293</v>
      </c>
      <c r="B3294" s="68" t="s">
        <v>2056</v>
      </c>
      <c r="C3294" s="68" t="s">
        <v>2297</v>
      </c>
      <c r="D3294" s="68" t="s">
        <v>2006</v>
      </c>
      <c r="E3294" s="68" t="s">
        <v>1965</v>
      </c>
      <c r="F3294" s="68" t="s">
        <v>1966</v>
      </c>
      <c r="G3294" s="68" t="s">
        <v>1958</v>
      </c>
      <c r="H3294" s="68" t="s">
        <v>1959</v>
      </c>
      <c r="I3294" s="68">
        <v>11</v>
      </c>
      <c r="J3294" s="68" t="s">
        <v>2267</v>
      </c>
      <c r="K3294" s="68">
        <v>2.7</v>
      </c>
      <c r="L3294" s="68">
        <v>0.77</v>
      </c>
      <c r="M3294" s="68" t="s">
        <v>1960</v>
      </c>
      <c r="N3294" s="143">
        <f>IF(対応ガラス検索!$E$2="-","",IF(対応ガラス検索!$E$2&gt;=K3294,MAX($N$2:N3293)+1,""))</f>
        <v>3293</v>
      </c>
      <c r="O3294" s="143" t="str">
        <f>IF(対応ガラス検索!$E$2="-","",IF(L3294&lt;=0.65,MAX($O$2:O3293)+1,""))</f>
        <v/>
      </c>
      <c r="P3294" s="144"/>
      <c r="Q3294" s="145"/>
    </row>
    <row r="3295" spans="1:17" x14ac:dyDescent="0.4">
      <c r="A3295" s="68">
        <v>3294</v>
      </c>
      <c r="B3295" s="68" t="s">
        <v>2056</v>
      </c>
      <c r="C3295" s="68" t="s">
        <v>2297</v>
      </c>
      <c r="D3295" s="68" t="s">
        <v>2006</v>
      </c>
      <c r="E3295" s="68" t="s">
        <v>1965</v>
      </c>
      <c r="F3295" s="68" t="s">
        <v>1966</v>
      </c>
      <c r="G3295" s="68" t="s">
        <v>1958</v>
      </c>
      <c r="H3295" s="68" t="s">
        <v>1959</v>
      </c>
      <c r="I3295" s="68">
        <v>12</v>
      </c>
      <c r="J3295" s="68" t="s">
        <v>2267</v>
      </c>
      <c r="K3295" s="142">
        <v>2.7</v>
      </c>
      <c r="L3295" s="68">
        <v>0.77</v>
      </c>
      <c r="M3295" s="68" t="s">
        <v>1960</v>
      </c>
      <c r="N3295" s="143">
        <f>IF(対応ガラス検索!$E$2="-","",IF(対応ガラス検索!$E$2&gt;=K3295,MAX($N$2:N3294)+1,""))</f>
        <v>3294</v>
      </c>
      <c r="O3295" s="143" t="str">
        <f>IF(対応ガラス検索!$E$2="-","",IF(L3295&lt;=0.65,MAX($O$2:O3294)+1,""))</f>
        <v/>
      </c>
      <c r="P3295" s="144"/>
      <c r="Q3295" s="145"/>
    </row>
    <row r="3296" spans="1:17" x14ac:dyDescent="0.4">
      <c r="A3296" s="68">
        <v>3295</v>
      </c>
      <c r="B3296" s="68" t="s">
        <v>2056</v>
      </c>
      <c r="C3296" s="68" t="s">
        <v>2297</v>
      </c>
      <c r="D3296" s="68" t="s">
        <v>2006</v>
      </c>
      <c r="E3296" s="68" t="s">
        <v>1965</v>
      </c>
      <c r="F3296" s="68" t="s">
        <v>1966</v>
      </c>
      <c r="G3296" s="68" t="s">
        <v>1958</v>
      </c>
      <c r="H3296" s="68" t="s">
        <v>1959</v>
      </c>
      <c r="I3296" s="68">
        <v>13</v>
      </c>
      <c r="J3296" s="68" t="s">
        <v>2267</v>
      </c>
      <c r="K3296" s="68">
        <v>2.7</v>
      </c>
      <c r="L3296" s="68">
        <v>0.77</v>
      </c>
      <c r="M3296" s="68" t="s">
        <v>1960</v>
      </c>
      <c r="N3296" s="143">
        <f>IF(対応ガラス検索!$E$2="-","",IF(対応ガラス検索!$E$2&gt;=K3296,MAX($N$2:N3295)+1,""))</f>
        <v>3295</v>
      </c>
      <c r="O3296" s="143" t="str">
        <f>IF(対応ガラス検索!$E$2="-","",IF(L3296&lt;=0.65,MAX($O$2:O3295)+1,""))</f>
        <v/>
      </c>
      <c r="P3296" s="144"/>
      <c r="Q3296" s="145"/>
    </row>
    <row r="3297" spans="1:17" x14ac:dyDescent="0.4">
      <c r="A3297" s="68">
        <v>3296</v>
      </c>
      <c r="B3297" s="68" t="s">
        <v>2056</v>
      </c>
      <c r="C3297" s="68" t="s">
        <v>2297</v>
      </c>
      <c r="D3297" s="68" t="s">
        <v>2006</v>
      </c>
      <c r="E3297" s="68" t="s">
        <v>1965</v>
      </c>
      <c r="F3297" s="68" t="s">
        <v>1966</v>
      </c>
      <c r="G3297" s="68" t="s">
        <v>1958</v>
      </c>
      <c r="H3297" s="68" t="s">
        <v>1959</v>
      </c>
      <c r="I3297" s="68">
        <v>14</v>
      </c>
      <c r="J3297" s="68" t="s">
        <v>2267</v>
      </c>
      <c r="K3297" s="68">
        <v>2.7</v>
      </c>
      <c r="L3297" s="68">
        <v>0.77</v>
      </c>
      <c r="M3297" s="68" t="s">
        <v>1960</v>
      </c>
      <c r="N3297" s="143">
        <f>IF(対応ガラス検索!$E$2="-","",IF(対応ガラス検索!$E$2&gt;=K3297,MAX($N$2:N3296)+1,""))</f>
        <v>3296</v>
      </c>
      <c r="O3297" s="143" t="str">
        <f>IF(対応ガラス検索!$E$2="-","",IF(L3297&lt;=0.65,MAX($O$2:O3296)+1,""))</f>
        <v/>
      </c>
      <c r="P3297" s="144"/>
      <c r="Q3297" s="145"/>
    </row>
    <row r="3298" spans="1:17" x14ac:dyDescent="0.4">
      <c r="A3298" s="68">
        <v>3297</v>
      </c>
      <c r="B3298" s="68" t="s">
        <v>2056</v>
      </c>
      <c r="C3298" s="68" t="s">
        <v>2297</v>
      </c>
      <c r="D3298" s="68" t="s">
        <v>2006</v>
      </c>
      <c r="E3298" s="68" t="s">
        <v>1965</v>
      </c>
      <c r="F3298" s="68" t="s">
        <v>1966</v>
      </c>
      <c r="G3298" s="68" t="s">
        <v>1958</v>
      </c>
      <c r="H3298" s="68" t="s">
        <v>1959</v>
      </c>
      <c r="I3298" s="68">
        <v>6</v>
      </c>
      <c r="J3298" s="68" t="s">
        <v>2296</v>
      </c>
      <c r="K3298" s="68">
        <v>3.3</v>
      </c>
      <c r="L3298" s="68">
        <v>0.77</v>
      </c>
      <c r="M3298" s="68" t="s">
        <v>1960</v>
      </c>
      <c r="N3298" s="143">
        <f>IF(対応ガラス検索!$E$2="-","",IF(対応ガラス検索!$E$2&gt;=K3298,MAX($N$2:N3297)+1,""))</f>
        <v>3297</v>
      </c>
      <c r="O3298" s="143" t="str">
        <f>IF(対応ガラス検索!$E$2="-","",IF(L3298&lt;=0.65,MAX($O$2:O3297)+1,""))</f>
        <v/>
      </c>
      <c r="P3298" s="144"/>
      <c r="Q3298" s="145"/>
    </row>
    <row r="3299" spans="1:17" x14ac:dyDescent="0.4">
      <c r="A3299" s="68">
        <v>3298</v>
      </c>
      <c r="B3299" s="68" t="s">
        <v>2056</v>
      </c>
      <c r="C3299" s="68" t="s">
        <v>2297</v>
      </c>
      <c r="D3299" s="68" t="s">
        <v>2006</v>
      </c>
      <c r="E3299" s="68" t="s">
        <v>1965</v>
      </c>
      <c r="F3299" s="68" t="s">
        <v>1966</v>
      </c>
      <c r="G3299" s="68" t="s">
        <v>1958</v>
      </c>
      <c r="H3299" s="68" t="s">
        <v>1959</v>
      </c>
      <c r="I3299" s="68">
        <v>7</v>
      </c>
      <c r="J3299" s="68" t="s">
        <v>2296</v>
      </c>
      <c r="K3299" s="68">
        <v>3.2</v>
      </c>
      <c r="L3299" s="68">
        <v>0.77</v>
      </c>
      <c r="M3299" s="68" t="s">
        <v>1960</v>
      </c>
      <c r="N3299" s="143">
        <f>IF(対応ガラス検索!$E$2="-","",IF(対応ガラス検索!$E$2&gt;=K3299,MAX($N$2:N3298)+1,""))</f>
        <v>3298</v>
      </c>
      <c r="O3299" s="143" t="str">
        <f>IF(対応ガラス検索!$E$2="-","",IF(L3299&lt;=0.65,MAX($O$2:O3298)+1,""))</f>
        <v/>
      </c>
      <c r="P3299" s="144"/>
      <c r="Q3299" s="145"/>
    </row>
    <row r="3300" spans="1:17" x14ac:dyDescent="0.4">
      <c r="A3300" s="68">
        <v>3299</v>
      </c>
      <c r="B3300" s="68" t="s">
        <v>2056</v>
      </c>
      <c r="C3300" s="68" t="s">
        <v>2297</v>
      </c>
      <c r="D3300" s="68" t="s">
        <v>2006</v>
      </c>
      <c r="E3300" s="68" t="s">
        <v>1965</v>
      </c>
      <c r="F3300" s="68" t="s">
        <v>1966</v>
      </c>
      <c r="G3300" s="68" t="s">
        <v>1958</v>
      </c>
      <c r="H3300" s="68" t="s">
        <v>1959</v>
      </c>
      <c r="I3300" s="68">
        <v>8</v>
      </c>
      <c r="J3300" s="68" t="s">
        <v>2296</v>
      </c>
      <c r="K3300" s="68">
        <v>3.1</v>
      </c>
      <c r="L3300" s="68">
        <v>0.77</v>
      </c>
      <c r="M3300" s="68" t="s">
        <v>1960</v>
      </c>
      <c r="N3300" s="143">
        <f>IF(対応ガラス検索!$E$2="-","",IF(対応ガラス検索!$E$2&gt;=K3300,MAX($N$2:N3299)+1,""))</f>
        <v>3299</v>
      </c>
      <c r="O3300" s="143" t="str">
        <f>IF(対応ガラス検索!$E$2="-","",IF(L3300&lt;=0.65,MAX($O$2:O3299)+1,""))</f>
        <v/>
      </c>
      <c r="P3300" s="144"/>
      <c r="Q3300" s="145"/>
    </row>
    <row r="3301" spans="1:17" x14ac:dyDescent="0.4">
      <c r="A3301" s="68">
        <v>3300</v>
      </c>
      <c r="B3301" s="68" t="s">
        <v>2056</v>
      </c>
      <c r="C3301" s="68" t="s">
        <v>2297</v>
      </c>
      <c r="D3301" s="68" t="s">
        <v>2006</v>
      </c>
      <c r="E3301" s="68" t="s">
        <v>1965</v>
      </c>
      <c r="F3301" s="68" t="s">
        <v>1966</v>
      </c>
      <c r="G3301" s="68" t="s">
        <v>1958</v>
      </c>
      <c r="H3301" s="68" t="s">
        <v>1959</v>
      </c>
      <c r="I3301" s="68">
        <v>9</v>
      </c>
      <c r="J3301" s="68" t="s">
        <v>2296</v>
      </c>
      <c r="K3301" s="68">
        <v>3</v>
      </c>
      <c r="L3301" s="68">
        <v>0.77</v>
      </c>
      <c r="M3301" s="68" t="s">
        <v>1960</v>
      </c>
      <c r="N3301" s="143">
        <f>IF(対応ガラス検索!$E$2="-","",IF(対応ガラス検索!$E$2&gt;=K3301,MAX($N$2:N3300)+1,""))</f>
        <v>3300</v>
      </c>
      <c r="O3301" s="143" t="str">
        <f>IF(対応ガラス検索!$E$2="-","",IF(L3301&lt;=0.65,MAX($O$2:O3300)+1,""))</f>
        <v/>
      </c>
      <c r="P3301" s="144"/>
      <c r="Q3301" s="145"/>
    </row>
    <row r="3302" spans="1:17" x14ac:dyDescent="0.4">
      <c r="A3302" s="68">
        <v>3301</v>
      </c>
      <c r="B3302" s="68" t="s">
        <v>2056</v>
      </c>
      <c r="C3302" s="68" t="s">
        <v>2297</v>
      </c>
      <c r="D3302" s="68" t="s">
        <v>2006</v>
      </c>
      <c r="E3302" s="68" t="s">
        <v>1965</v>
      </c>
      <c r="F3302" s="68" t="s">
        <v>1966</v>
      </c>
      <c r="G3302" s="68" t="s">
        <v>1958</v>
      </c>
      <c r="H3302" s="68" t="s">
        <v>1959</v>
      </c>
      <c r="I3302" s="68">
        <v>10</v>
      </c>
      <c r="J3302" s="68" t="s">
        <v>2296</v>
      </c>
      <c r="K3302" s="68">
        <v>3</v>
      </c>
      <c r="L3302" s="68">
        <v>0.77</v>
      </c>
      <c r="M3302" s="68" t="s">
        <v>1960</v>
      </c>
      <c r="N3302" s="143">
        <f>IF(対応ガラス検索!$E$2="-","",IF(対応ガラス検索!$E$2&gt;=K3302,MAX($N$2:N3301)+1,""))</f>
        <v>3301</v>
      </c>
      <c r="O3302" s="143" t="str">
        <f>IF(対応ガラス検索!$E$2="-","",IF(L3302&lt;=0.65,MAX($O$2:O3301)+1,""))</f>
        <v/>
      </c>
      <c r="P3302" s="144"/>
      <c r="Q3302" s="145"/>
    </row>
    <row r="3303" spans="1:17" x14ac:dyDescent="0.4">
      <c r="A3303" s="68">
        <v>3302</v>
      </c>
      <c r="B3303" s="68" t="s">
        <v>2056</v>
      </c>
      <c r="C3303" s="68" t="s">
        <v>2297</v>
      </c>
      <c r="D3303" s="68" t="s">
        <v>2006</v>
      </c>
      <c r="E3303" s="68" t="s">
        <v>1965</v>
      </c>
      <c r="F3303" s="68" t="s">
        <v>1966</v>
      </c>
      <c r="G3303" s="68" t="s">
        <v>1958</v>
      </c>
      <c r="H3303" s="68" t="s">
        <v>1959</v>
      </c>
      <c r="I3303" s="68">
        <v>11</v>
      </c>
      <c r="J3303" s="68" t="s">
        <v>2296</v>
      </c>
      <c r="K3303" s="68">
        <v>2.9</v>
      </c>
      <c r="L3303" s="68">
        <v>0.77</v>
      </c>
      <c r="M3303" s="68" t="s">
        <v>1960</v>
      </c>
      <c r="N3303" s="143">
        <f>IF(対応ガラス検索!$E$2="-","",IF(対応ガラス検索!$E$2&gt;=K3303,MAX($N$2:N3302)+1,""))</f>
        <v>3302</v>
      </c>
      <c r="O3303" s="143" t="str">
        <f>IF(対応ガラス検索!$E$2="-","",IF(L3303&lt;=0.65,MAX($O$2:O3302)+1,""))</f>
        <v/>
      </c>
      <c r="P3303" s="144"/>
      <c r="Q3303" s="145"/>
    </row>
    <row r="3304" spans="1:17" x14ac:dyDescent="0.4">
      <c r="A3304" s="68">
        <v>3303</v>
      </c>
      <c r="B3304" s="68" t="s">
        <v>2056</v>
      </c>
      <c r="C3304" s="68" t="s">
        <v>2297</v>
      </c>
      <c r="D3304" s="68" t="s">
        <v>2006</v>
      </c>
      <c r="E3304" s="68" t="s">
        <v>1965</v>
      </c>
      <c r="F3304" s="68" t="s">
        <v>1966</v>
      </c>
      <c r="G3304" s="68" t="s">
        <v>1958</v>
      </c>
      <c r="H3304" s="68" t="s">
        <v>1959</v>
      </c>
      <c r="I3304" s="68">
        <v>12</v>
      </c>
      <c r="J3304" s="68" t="s">
        <v>2296</v>
      </c>
      <c r="K3304" s="68">
        <v>2.9</v>
      </c>
      <c r="L3304" s="68">
        <v>0.77</v>
      </c>
      <c r="M3304" s="68" t="s">
        <v>1960</v>
      </c>
      <c r="N3304" s="143">
        <f>IF(対応ガラス検索!$E$2="-","",IF(対応ガラス検索!$E$2&gt;=K3304,MAX($N$2:N3303)+1,""))</f>
        <v>3303</v>
      </c>
      <c r="O3304" s="143" t="str">
        <f>IF(対応ガラス検索!$E$2="-","",IF(L3304&lt;=0.65,MAX($O$2:O3303)+1,""))</f>
        <v/>
      </c>
      <c r="P3304" s="144"/>
      <c r="Q3304" s="145"/>
    </row>
    <row r="3305" spans="1:17" x14ac:dyDescent="0.4">
      <c r="A3305" s="68">
        <v>3304</v>
      </c>
      <c r="B3305" s="68" t="s">
        <v>2056</v>
      </c>
      <c r="C3305" s="68" t="s">
        <v>2297</v>
      </c>
      <c r="D3305" s="68" t="s">
        <v>2006</v>
      </c>
      <c r="E3305" s="68" t="s">
        <v>1965</v>
      </c>
      <c r="F3305" s="68" t="s">
        <v>1966</v>
      </c>
      <c r="G3305" s="68" t="s">
        <v>1958</v>
      </c>
      <c r="H3305" s="68" t="s">
        <v>1959</v>
      </c>
      <c r="I3305" s="68">
        <v>13</v>
      </c>
      <c r="J3305" s="68" t="s">
        <v>2296</v>
      </c>
      <c r="K3305" s="68">
        <v>2.8</v>
      </c>
      <c r="L3305" s="68">
        <v>0.77</v>
      </c>
      <c r="M3305" s="68" t="s">
        <v>1960</v>
      </c>
      <c r="N3305" s="143">
        <f>IF(対応ガラス検索!$E$2="-","",IF(対応ガラス検索!$E$2&gt;=K3305,MAX($N$2:N3304)+1,""))</f>
        <v>3304</v>
      </c>
      <c r="O3305" s="143" t="str">
        <f>IF(対応ガラス検索!$E$2="-","",IF(L3305&lt;=0.65,MAX($O$2:O3304)+1,""))</f>
        <v/>
      </c>
      <c r="P3305" s="144"/>
      <c r="Q3305" s="145"/>
    </row>
    <row r="3306" spans="1:17" x14ac:dyDescent="0.4">
      <c r="A3306" s="68">
        <v>3305</v>
      </c>
      <c r="B3306" s="68" t="s">
        <v>2056</v>
      </c>
      <c r="C3306" s="68" t="s">
        <v>2297</v>
      </c>
      <c r="D3306" s="68" t="s">
        <v>2006</v>
      </c>
      <c r="E3306" s="68" t="s">
        <v>1965</v>
      </c>
      <c r="F3306" s="68" t="s">
        <v>1966</v>
      </c>
      <c r="G3306" s="68" t="s">
        <v>1958</v>
      </c>
      <c r="H3306" s="68" t="s">
        <v>1959</v>
      </c>
      <c r="I3306" s="68">
        <v>14</v>
      </c>
      <c r="J3306" s="68" t="s">
        <v>2296</v>
      </c>
      <c r="K3306" s="68">
        <v>2.8</v>
      </c>
      <c r="L3306" s="68">
        <v>0.77</v>
      </c>
      <c r="M3306" s="68" t="s">
        <v>1960</v>
      </c>
      <c r="N3306" s="143">
        <f>IF(対応ガラス検索!$E$2="-","",IF(対応ガラス検索!$E$2&gt;=K3306,MAX($N$2:N3305)+1,""))</f>
        <v>3305</v>
      </c>
      <c r="O3306" s="143" t="str">
        <f>IF(対応ガラス検索!$E$2="-","",IF(L3306&lt;=0.65,MAX($O$2:O3305)+1,""))</f>
        <v/>
      </c>
      <c r="P3306" s="144"/>
      <c r="Q3306" s="145"/>
    </row>
    <row r="3307" spans="1:17" x14ac:dyDescent="0.4">
      <c r="A3307" s="68">
        <v>3306</v>
      </c>
      <c r="B3307" s="68" t="s">
        <v>2056</v>
      </c>
      <c r="C3307" s="68" t="s">
        <v>2297</v>
      </c>
      <c r="D3307" s="68" t="s">
        <v>2006</v>
      </c>
      <c r="E3307" s="68" t="s">
        <v>1965</v>
      </c>
      <c r="F3307" s="68" t="s">
        <v>1966</v>
      </c>
      <c r="G3307" s="68" t="s">
        <v>1958</v>
      </c>
      <c r="H3307" s="68" t="s">
        <v>1959</v>
      </c>
      <c r="I3307" s="68">
        <v>6</v>
      </c>
      <c r="J3307" s="68" t="s">
        <v>2296</v>
      </c>
      <c r="K3307" s="68">
        <v>3.3</v>
      </c>
      <c r="L3307" s="68">
        <v>0.77</v>
      </c>
      <c r="M3307" s="68" t="s">
        <v>1960</v>
      </c>
      <c r="N3307" s="143">
        <f>IF(対応ガラス検索!$E$2="-","",IF(対応ガラス検索!$E$2&gt;=K3307,MAX($N$2:N3306)+1,""))</f>
        <v>3306</v>
      </c>
      <c r="O3307" s="143" t="str">
        <f>IF(対応ガラス検索!$E$2="-","",IF(L3307&lt;=0.65,MAX($O$2:O3306)+1,""))</f>
        <v/>
      </c>
      <c r="P3307" s="144"/>
      <c r="Q3307" s="145"/>
    </row>
    <row r="3308" spans="1:17" x14ac:dyDescent="0.4">
      <c r="A3308" s="68">
        <v>3307</v>
      </c>
      <c r="B3308" s="68" t="s">
        <v>2056</v>
      </c>
      <c r="C3308" s="68" t="s">
        <v>2297</v>
      </c>
      <c r="D3308" s="68" t="s">
        <v>2006</v>
      </c>
      <c r="E3308" s="68" t="s">
        <v>1965</v>
      </c>
      <c r="F3308" s="68" t="s">
        <v>1966</v>
      </c>
      <c r="G3308" s="68" t="s">
        <v>1958</v>
      </c>
      <c r="H3308" s="68" t="s">
        <v>1959</v>
      </c>
      <c r="I3308" s="68">
        <v>7</v>
      </c>
      <c r="J3308" s="68" t="s">
        <v>2296</v>
      </c>
      <c r="K3308" s="142">
        <v>3.2</v>
      </c>
      <c r="L3308" s="68">
        <v>0.77</v>
      </c>
      <c r="M3308" s="68" t="s">
        <v>1960</v>
      </c>
      <c r="N3308" s="143">
        <f>IF(対応ガラス検索!$E$2="-","",IF(対応ガラス検索!$E$2&gt;=K3308,MAX($N$2:N3307)+1,""))</f>
        <v>3307</v>
      </c>
      <c r="O3308" s="143" t="str">
        <f>IF(対応ガラス検索!$E$2="-","",IF(L3308&lt;=0.65,MAX($O$2:O3307)+1,""))</f>
        <v/>
      </c>
      <c r="P3308" s="144"/>
      <c r="Q3308" s="145"/>
    </row>
    <row r="3309" spans="1:17" x14ac:dyDescent="0.4">
      <c r="A3309" s="68">
        <v>3308</v>
      </c>
      <c r="B3309" s="68" t="s">
        <v>2056</v>
      </c>
      <c r="C3309" s="68" t="s">
        <v>2297</v>
      </c>
      <c r="D3309" s="68" t="s">
        <v>2006</v>
      </c>
      <c r="E3309" s="68" t="s">
        <v>1965</v>
      </c>
      <c r="F3309" s="68" t="s">
        <v>1966</v>
      </c>
      <c r="G3309" s="68" t="s">
        <v>1958</v>
      </c>
      <c r="H3309" s="68" t="s">
        <v>1959</v>
      </c>
      <c r="I3309" s="68">
        <v>8</v>
      </c>
      <c r="J3309" s="68" t="s">
        <v>2296</v>
      </c>
      <c r="K3309" s="68">
        <v>3.1</v>
      </c>
      <c r="L3309" s="68">
        <v>0.77</v>
      </c>
      <c r="M3309" s="68" t="s">
        <v>1960</v>
      </c>
      <c r="N3309" s="143">
        <f>IF(対応ガラス検索!$E$2="-","",IF(対応ガラス検索!$E$2&gt;=K3309,MAX($N$2:N3308)+1,""))</f>
        <v>3308</v>
      </c>
      <c r="O3309" s="143" t="str">
        <f>IF(対応ガラス検索!$E$2="-","",IF(L3309&lt;=0.65,MAX($O$2:O3308)+1,""))</f>
        <v/>
      </c>
      <c r="P3309" s="144"/>
      <c r="Q3309" s="145"/>
    </row>
    <row r="3310" spans="1:17" x14ac:dyDescent="0.4">
      <c r="A3310" s="68">
        <v>3309</v>
      </c>
      <c r="B3310" s="68" t="s">
        <v>2056</v>
      </c>
      <c r="C3310" s="68" t="s">
        <v>2297</v>
      </c>
      <c r="D3310" s="68" t="s">
        <v>2006</v>
      </c>
      <c r="E3310" s="68" t="s">
        <v>1965</v>
      </c>
      <c r="F3310" s="68" t="s">
        <v>1966</v>
      </c>
      <c r="G3310" s="68" t="s">
        <v>1958</v>
      </c>
      <c r="H3310" s="68" t="s">
        <v>1959</v>
      </c>
      <c r="I3310" s="68">
        <v>9</v>
      </c>
      <c r="J3310" s="68" t="s">
        <v>2296</v>
      </c>
      <c r="K3310" s="68">
        <v>3</v>
      </c>
      <c r="L3310" s="68">
        <v>0.77</v>
      </c>
      <c r="M3310" s="68" t="s">
        <v>1960</v>
      </c>
      <c r="N3310" s="143">
        <f>IF(対応ガラス検索!$E$2="-","",IF(対応ガラス検索!$E$2&gt;=K3310,MAX($N$2:N3309)+1,""))</f>
        <v>3309</v>
      </c>
      <c r="O3310" s="143" t="str">
        <f>IF(対応ガラス検索!$E$2="-","",IF(L3310&lt;=0.65,MAX($O$2:O3309)+1,""))</f>
        <v/>
      </c>
      <c r="P3310" s="144"/>
      <c r="Q3310" s="145"/>
    </row>
    <row r="3311" spans="1:17" x14ac:dyDescent="0.4">
      <c r="A3311" s="68">
        <v>3310</v>
      </c>
      <c r="B3311" s="68" t="s">
        <v>2056</v>
      </c>
      <c r="C3311" s="68" t="s">
        <v>2297</v>
      </c>
      <c r="D3311" s="68" t="s">
        <v>2006</v>
      </c>
      <c r="E3311" s="68" t="s">
        <v>1965</v>
      </c>
      <c r="F3311" s="68" t="s">
        <v>1966</v>
      </c>
      <c r="G3311" s="68" t="s">
        <v>1958</v>
      </c>
      <c r="H3311" s="68" t="s">
        <v>1959</v>
      </c>
      <c r="I3311" s="68">
        <v>10</v>
      </c>
      <c r="J3311" s="68" t="s">
        <v>2296</v>
      </c>
      <c r="K3311" s="68">
        <v>3</v>
      </c>
      <c r="L3311" s="68">
        <v>0.77</v>
      </c>
      <c r="M3311" s="68" t="s">
        <v>1960</v>
      </c>
      <c r="N3311" s="143">
        <f>IF(対応ガラス検索!$E$2="-","",IF(対応ガラス検索!$E$2&gt;=K3311,MAX($N$2:N3310)+1,""))</f>
        <v>3310</v>
      </c>
      <c r="O3311" s="143" t="str">
        <f>IF(対応ガラス検索!$E$2="-","",IF(L3311&lt;=0.65,MAX($O$2:O3310)+1,""))</f>
        <v/>
      </c>
      <c r="P3311" s="144"/>
      <c r="Q3311" s="145"/>
    </row>
    <row r="3312" spans="1:17" x14ac:dyDescent="0.4">
      <c r="A3312" s="68">
        <v>3311</v>
      </c>
      <c r="B3312" s="68" t="s">
        <v>2056</v>
      </c>
      <c r="C3312" s="68" t="s">
        <v>2297</v>
      </c>
      <c r="D3312" s="68" t="s">
        <v>2006</v>
      </c>
      <c r="E3312" s="68" t="s">
        <v>1965</v>
      </c>
      <c r="F3312" s="68" t="s">
        <v>1966</v>
      </c>
      <c r="G3312" s="68" t="s">
        <v>1958</v>
      </c>
      <c r="H3312" s="68" t="s">
        <v>1959</v>
      </c>
      <c r="I3312" s="68">
        <v>11</v>
      </c>
      <c r="J3312" s="68" t="s">
        <v>2296</v>
      </c>
      <c r="K3312" s="68">
        <v>2.9</v>
      </c>
      <c r="L3312" s="68">
        <v>0.77</v>
      </c>
      <c r="M3312" s="68" t="s">
        <v>1960</v>
      </c>
      <c r="N3312" s="143">
        <f>IF(対応ガラス検索!$E$2="-","",IF(対応ガラス検索!$E$2&gt;=K3312,MAX($N$2:N3311)+1,""))</f>
        <v>3311</v>
      </c>
      <c r="O3312" s="143" t="str">
        <f>IF(対応ガラス検索!$E$2="-","",IF(L3312&lt;=0.65,MAX($O$2:O3311)+1,""))</f>
        <v/>
      </c>
      <c r="P3312" s="144"/>
      <c r="Q3312" s="145"/>
    </row>
    <row r="3313" spans="1:17" x14ac:dyDescent="0.4">
      <c r="A3313" s="68">
        <v>3312</v>
      </c>
      <c r="B3313" s="68" t="s">
        <v>2056</v>
      </c>
      <c r="C3313" s="68" t="s">
        <v>2297</v>
      </c>
      <c r="D3313" s="68" t="s">
        <v>2006</v>
      </c>
      <c r="E3313" s="68" t="s">
        <v>1965</v>
      </c>
      <c r="F3313" s="68" t="s">
        <v>1966</v>
      </c>
      <c r="G3313" s="68" t="s">
        <v>1958</v>
      </c>
      <c r="H3313" s="68" t="s">
        <v>1959</v>
      </c>
      <c r="I3313" s="68">
        <v>12</v>
      </c>
      <c r="J3313" s="68" t="s">
        <v>2296</v>
      </c>
      <c r="K3313" s="68">
        <v>2.9</v>
      </c>
      <c r="L3313" s="68">
        <v>0.77</v>
      </c>
      <c r="M3313" s="68" t="s">
        <v>1960</v>
      </c>
      <c r="N3313" s="143">
        <f>IF(対応ガラス検索!$E$2="-","",IF(対応ガラス検索!$E$2&gt;=K3313,MAX($N$2:N3312)+1,""))</f>
        <v>3312</v>
      </c>
      <c r="O3313" s="143" t="str">
        <f>IF(対応ガラス検索!$E$2="-","",IF(L3313&lt;=0.65,MAX($O$2:O3312)+1,""))</f>
        <v/>
      </c>
      <c r="P3313" s="144"/>
      <c r="Q3313" s="145"/>
    </row>
    <row r="3314" spans="1:17" x14ac:dyDescent="0.4">
      <c r="A3314" s="68">
        <v>3313</v>
      </c>
      <c r="B3314" s="68" t="s">
        <v>2056</v>
      </c>
      <c r="C3314" s="68" t="s">
        <v>2297</v>
      </c>
      <c r="D3314" s="68" t="s">
        <v>2006</v>
      </c>
      <c r="E3314" s="68" t="s">
        <v>1965</v>
      </c>
      <c r="F3314" s="68" t="s">
        <v>1966</v>
      </c>
      <c r="G3314" s="68" t="s">
        <v>1958</v>
      </c>
      <c r="H3314" s="68" t="s">
        <v>1959</v>
      </c>
      <c r="I3314" s="68">
        <v>13</v>
      </c>
      <c r="J3314" s="68" t="s">
        <v>2296</v>
      </c>
      <c r="K3314" s="68">
        <v>2.8</v>
      </c>
      <c r="L3314" s="68">
        <v>0.77</v>
      </c>
      <c r="M3314" s="68" t="s">
        <v>1960</v>
      </c>
      <c r="N3314" s="143">
        <f>IF(対応ガラス検索!$E$2="-","",IF(対応ガラス検索!$E$2&gt;=K3314,MAX($N$2:N3313)+1,""))</f>
        <v>3313</v>
      </c>
      <c r="O3314" s="143" t="str">
        <f>IF(対応ガラス検索!$E$2="-","",IF(L3314&lt;=0.65,MAX($O$2:O3313)+1,""))</f>
        <v/>
      </c>
      <c r="P3314" s="144"/>
      <c r="Q3314" s="145"/>
    </row>
    <row r="3315" spans="1:17" x14ac:dyDescent="0.4">
      <c r="A3315" s="68">
        <v>3314</v>
      </c>
      <c r="B3315" s="68" t="s">
        <v>2056</v>
      </c>
      <c r="C3315" s="68" t="s">
        <v>2297</v>
      </c>
      <c r="D3315" s="68" t="s">
        <v>2006</v>
      </c>
      <c r="E3315" s="68" t="s">
        <v>1965</v>
      </c>
      <c r="F3315" s="68" t="s">
        <v>1966</v>
      </c>
      <c r="G3315" s="68" t="s">
        <v>1958</v>
      </c>
      <c r="H3315" s="68" t="s">
        <v>1959</v>
      </c>
      <c r="I3315" s="68">
        <v>14</v>
      </c>
      <c r="J3315" s="68" t="s">
        <v>2296</v>
      </c>
      <c r="K3315" s="68">
        <v>2.8</v>
      </c>
      <c r="L3315" s="68">
        <v>0.77</v>
      </c>
      <c r="M3315" s="68" t="s">
        <v>1960</v>
      </c>
      <c r="N3315" s="143">
        <f>IF(対応ガラス検索!$E$2="-","",IF(対応ガラス検索!$E$2&gt;=K3315,MAX($N$2:N3314)+1,""))</f>
        <v>3314</v>
      </c>
      <c r="O3315" s="143" t="str">
        <f>IF(対応ガラス検索!$E$2="-","",IF(L3315&lt;=0.65,MAX($O$2:O3314)+1,""))</f>
        <v/>
      </c>
      <c r="P3315" s="144"/>
      <c r="Q3315" s="145"/>
    </row>
    <row r="3316" spans="1:17" x14ac:dyDescent="0.4">
      <c r="A3316" s="68">
        <v>3315</v>
      </c>
      <c r="B3316" s="68" t="s">
        <v>2056</v>
      </c>
      <c r="C3316" s="68" t="s">
        <v>2297</v>
      </c>
      <c r="D3316" s="68" t="s">
        <v>2007</v>
      </c>
      <c r="E3316" s="68" t="s">
        <v>1965</v>
      </c>
      <c r="F3316" s="68" t="s">
        <v>1966</v>
      </c>
      <c r="G3316" s="68" t="s">
        <v>1962</v>
      </c>
      <c r="H3316" s="68" t="s">
        <v>1963</v>
      </c>
      <c r="I3316" s="68">
        <v>6</v>
      </c>
      <c r="J3316" s="68" t="s">
        <v>2267</v>
      </c>
      <c r="K3316" s="68">
        <v>3.1</v>
      </c>
      <c r="L3316" s="68">
        <v>0.77</v>
      </c>
      <c r="M3316" s="68" t="s">
        <v>1960</v>
      </c>
      <c r="N3316" s="143">
        <f>IF(対応ガラス検索!$E$2="-","",IF(対応ガラス検索!$E$2&gt;=K3316,MAX($N$2:N3315)+1,""))</f>
        <v>3315</v>
      </c>
      <c r="O3316" s="143" t="str">
        <f>IF(対応ガラス検索!$E$2="-","",IF(L3316&lt;=0.65,MAX($O$2:O3315)+1,""))</f>
        <v/>
      </c>
      <c r="P3316" s="144"/>
      <c r="Q3316" s="145"/>
    </row>
    <row r="3317" spans="1:17" x14ac:dyDescent="0.4">
      <c r="A3317" s="68">
        <v>3316</v>
      </c>
      <c r="B3317" s="68" t="s">
        <v>2056</v>
      </c>
      <c r="C3317" s="68" t="s">
        <v>2297</v>
      </c>
      <c r="D3317" s="68" t="s">
        <v>2007</v>
      </c>
      <c r="E3317" s="68" t="s">
        <v>1965</v>
      </c>
      <c r="F3317" s="68" t="s">
        <v>1966</v>
      </c>
      <c r="G3317" s="68" t="s">
        <v>1962</v>
      </c>
      <c r="H3317" s="68" t="s">
        <v>1963</v>
      </c>
      <c r="I3317" s="68">
        <v>7</v>
      </c>
      <c r="J3317" s="68" t="s">
        <v>2267</v>
      </c>
      <c r="K3317" s="68">
        <v>3</v>
      </c>
      <c r="L3317" s="68">
        <v>0.77</v>
      </c>
      <c r="M3317" s="68" t="s">
        <v>1960</v>
      </c>
      <c r="N3317" s="143">
        <f>IF(対応ガラス検索!$E$2="-","",IF(対応ガラス検索!$E$2&gt;=K3317,MAX($N$2:N3316)+1,""))</f>
        <v>3316</v>
      </c>
      <c r="O3317" s="143" t="str">
        <f>IF(対応ガラス検索!$E$2="-","",IF(L3317&lt;=0.65,MAX($O$2:O3316)+1,""))</f>
        <v/>
      </c>
      <c r="P3317" s="144"/>
      <c r="Q3317" s="145"/>
    </row>
    <row r="3318" spans="1:17" x14ac:dyDescent="0.4">
      <c r="A3318" s="68">
        <v>3317</v>
      </c>
      <c r="B3318" s="68" t="s">
        <v>2056</v>
      </c>
      <c r="C3318" s="68" t="s">
        <v>2297</v>
      </c>
      <c r="D3318" s="68" t="s">
        <v>2007</v>
      </c>
      <c r="E3318" s="68" t="s">
        <v>1965</v>
      </c>
      <c r="F3318" s="68" t="s">
        <v>1966</v>
      </c>
      <c r="G3318" s="68" t="s">
        <v>1962</v>
      </c>
      <c r="H3318" s="68" t="s">
        <v>1963</v>
      </c>
      <c r="I3318" s="68">
        <v>8</v>
      </c>
      <c r="J3318" s="68" t="s">
        <v>2267</v>
      </c>
      <c r="K3318" s="68">
        <v>2.9</v>
      </c>
      <c r="L3318" s="68">
        <v>0.77</v>
      </c>
      <c r="M3318" s="68" t="s">
        <v>1960</v>
      </c>
      <c r="N3318" s="143">
        <f>IF(対応ガラス検索!$E$2="-","",IF(対応ガラス検索!$E$2&gt;=K3318,MAX($N$2:N3317)+1,""))</f>
        <v>3317</v>
      </c>
      <c r="O3318" s="143" t="str">
        <f>IF(対応ガラス検索!$E$2="-","",IF(L3318&lt;=0.65,MAX($O$2:O3317)+1,""))</f>
        <v/>
      </c>
      <c r="P3318" s="144"/>
      <c r="Q3318" s="145"/>
    </row>
    <row r="3319" spans="1:17" x14ac:dyDescent="0.4">
      <c r="A3319" s="68">
        <v>3318</v>
      </c>
      <c r="B3319" s="68" t="s">
        <v>2056</v>
      </c>
      <c r="C3319" s="68" t="s">
        <v>2297</v>
      </c>
      <c r="D3319" s="68" t="s">
        <v>2007</v>
      </c>
      <c r="E3319" s="68" t="s">
        <v>1965</v>
      </c>
      <c r="F3319" s="68" t="s">
        <v>1966</v>
      </c>
      <c r="G3319" s="68" t="s">
        <v>1962</v>
      </c>
      <c r="H3319" s="68" t="s">
        <v>1963</v>
      </c>
      <c r="I3319" s="68">
        <v>9</v>
      </c>
      <c r="J3319" s="68" t="s">
        <v>2267</v>
      </c>
      <c r="K3319" s="68">
        <v>2.8</v>
      </c>
      <c r="L3319" s="68">
        <v>0.77</v>
      </c>
      <c r="M3319" s="68" t="s">
        <v>1960</v>
      </c>
      <c r="N3319" s="143">
        <f>IF(対応ガラス検索!$E$2="-","",IF(対応ガラス検索!$E$2&gt;=K3319,MAX($N$2:N3318)+1,""))</f>
        <v>3318</v>
      </c>
      <c r="O3319" s="143" t="str">
        <f>IF(対応ガラス検索!$E$2="-","",IF(L3319&lt;=0.65,MAX($O$2:O3318)+1,""))</f>
        <v/>
      </c>
      <c r="P3319" s="144"/>
      <c r="Q3319" s="145"/>
    </row>
    <row r="3320" spans="1:17" x14ac:dyDescent="0.4">
      <c r="A3320" s="68">
        <v>3319</v>
      </c>
      <c r="B3320" s="68" t="s">
        <v>2056</v>
      </c>
      <c r="C3320" s="68" t="s">
        <v>2297</v>
      </c>
      <c r="D3320" s="68" t="s">
        <v>2007</v>
      </c>
      <c r="E3320" s="68" t="s">
        <v>1965</v>
      </c>
      <c r="F3320" s="68" t="s">
        <v>1966</v>
      </c>
      <c r="G3320" s="68" t="s">
        <v>1962</v>
      </c>
      <c r="H3320" s="68" t="s">
        <v>1963</v>
      </c>
      <c r="I3320" s="68">
        <v>10</v>
      </c>
      <c r="J3320" s="68" t="s">
        <v>2267</v>
      </c>
      <c r="K3320" s="68">
        <v>2.8</v>
      </c>
      <c r="L3320" s="68">
        <v>0.77</v>
      </c>
      <c r="M3320" s="68" t="s">
        <v>1960</v>
      </c>
      <c r="N3320" s="143">
        <f>IF(対応ガラス検索!$E$2="-","",IF(対応ガラス検索!$E$2&gt;=K3320,MAX($N$2:N3319)+1,""))</f>
        <v>3319</v>
      </c>
      <c r="O3320" s="143" t="str">
        <f>IF(対応ガラス検索!$E$2="-","",IF(L3320&lt;=0.65,MAX($O$2:O3319)+1,""))</f>
        <v/>
      </c>
      <c r="P3320" s="144"/>
      <c r="Q3320" s="145"/>
    </row>
    <row r="3321" spans="1:17" x14ac:dyDescent="0.4">
      <c r="A3321" s="68">
        <v>3320</v>
      </c>
      <c r="B3321" s="68" t="s">
        <v>2056</v>
      </c>
      <c r="C3321" s="68" t="s">
        <v>2297</v>
      </c>
      <c r="D3321" s="68" t="s">
        <v>2007</v>
      </c>
      <c r="E3321" s="68" t="s">
        <v>1965</v>
      </c>
      <c r="F3321" s="68" t="s">
        <v>1966</v>
      </c>
      <c r="G3321" s="68" t="s">
        <v>1962</v>
      </c>
      <c r="H3321" s="68" t="s">
        <v>1963</v>
      </c>
      <c r="I3321" s="68">
        <v>11</v>
      </c>
      <c r="J3321" s="68" t="s">
        <v>2267</v>
      </c>
      <c r="K3321" s="142">
        <v>2.7</v>
      </c>
      <c r="L3321" s="68">
        <v>0.77</v>
      </c>
      <c r="M3321" s="68" t="s">
        <v>1960</v>
      </c>
      <c r="N3321" s="143">
        <f>IF(対応ガラス検索!$E$2="-","",IF(対応ガラス検索!$E$2&gt;=K3321,MAX($N$2:N3320)+1,""))</f>
        <v>3320</v>
      </c>
      <c r="O3321" s="143" t="str">
        <f>IF(対応ガラス検索!$E$2="-","",IF(L3321&lt;=0.65,MAX($O$2:O3320)+1,""))</f>
        <v/>
      </c>
      <c r="P3321" s="144"/>
      <c r="Q3321" s="145"/>
    </row>
    <row r="3322" spans="1:17" x14ac:dyDescent="0.4">
      <c r="A3322" s="68">
        <v>3321</v>
      </c>
      <c r="B3322" s="68" t="s">
        <v>2056</v>
      </c>
      <c r="C3322" s="68" t="s">
        <v>2297</v>
      </c>
      <c r="D3322" s="68" t="s">
        <v>2007</v>
      </c>
      <c r="E3322" s="68" t="s">
        <v>1965</v>
      </c>
      <c r="F3322" s="68" t="s">
        <v>1966</v>
      </c>
      <c r="G3322" s="68" t="s">
        <v>1962</v>
      </c>
      <c r="H3322" s="68" t="s">
        <v>1963</v>
      </c>
      <c r="I3322" s="68">
        <v>12</v>
      </c>
      <c r="J3322" s="68" t="s">
        <v>2267</v>
      </c>
      <c r="K3322" s="68">
        <v>2.7</v>
      </c>
      <c r="L3322" s="68">
        <v>0.77</v>
      </c>
      <c r="M3322" s="68" t="s">
        <v>1960</v>
      </c>
      <c r="N3322" s="143">
        <f>IF(対応ガラス検索!$E$2="-","",IF(対応ガラス検索!$E$2&gt;=K3322,MAX($N$2:N3321)+1,""))</f>
        <v>3321</v>
      </c>
      <c r="O3322" s="143" t="str">
        <f>IF(対応ガラス検索!$E$2="-","",IF(L3322&lt;=0.65,MAX($O$2:O3321)+1,""))</f>
        <v/>
      </c>
      <c r="P3322" s="144"/>
      <c r="Q3322" s="145"/>
    </row>
    <row r="3323" spans="1:17" x14ac:dyDescent="0.4">
      <c r="A3323" s="68">
        <v>3322</v>
      </c>
      <c r="B3323" s="68" t="s">
        <v>2056</v>
      </c>
      <c r="C3323" s="68" t="s">
        <v>2297</v>
      </c>
      <c r="D3323" s="68" t="s">
        <v>2007</v>
      </c>
      <c r="E3323" s="68" t="s">
        <v>1965</v>
      </c>
      <c r="F3323" s="68" t="s">
        <v>1966</v>
      </c>
      <c r="G3323" s="68" t="s">
        <v>1962</v>
      </c>
      <c r="H3323" s="68" t="s">
        <v>1963</v>
      </c>
      <c r="I3323" s="68">
        <v>13</v>
      </c>
      <c r="J3323" s="68" t="s">
        <v>2267</v>
      </c>
      <c r="K3323" s="68">
        <v>2.7</v>
      </c>
      <c r="L3323" s="68">
        <v>0.77</v>
      </c>
      <c r="M3323" s="68" t="s">
        <v>1960</v>
      </c>
      <c r="N3323" s="143">
        <f>IF(対応ガラス検索!$E$2="-","",IF(対応ガラス検索!$E$2&gt;=K3323,MAX($N$2:N3322)+1,""))</f>
        <v>3322</v>
      </c>
      <c r="O3323" s="143" t="str">
        <f>IF(対応ガラス検索!$E$2="-","",IF(L3323&lt;=0.65,MAX($O$2:O3322)+1,""))</f>
        <v/>
      </c>
      <c r="P3323" s="144"/>
      <c r="Q3323" s="145"/>
    </row>
    <row r="3324" spans="1:17" x14ac:dyDescent="0.4">
      <c r="A3324" s="68">
        <v>3323</v>
      </c>
      <c r="B3324" s="68" t="s">
        <v>2056</v>
      </c>
      <c r="C3324" s="68" t="s">
        <v>2297</v>
      </c>
      <c r="D3324" s="68" t="s">
        <v>2007</v>
      </c>
      <c r="E3324" s="68" t="s">
        <v>1965</v>
      </c>
      <c r="F3324" s="68" t="s">
        <v>1966</v>
      </c>
      <c r="G3324" s="68" t="s">
        <v>1962</v>
      </c>
      <c r="H3324" s="68" t="s">
        <v>1963</v>
      </c>
      <c r="I3324" s="68">
        <v>14</v>
      </c>
      <c r="J3324" s="68" t="s">
        <v>2267</v>
      </c>
      <c r="K3324" s="68">
        <v>2.6</v>
      </c>
      <c r="L3324" s="68">
        <v>0.77</v>
      </c>
      <c r="M3324" s="68" t="s">
        <v>1960</v>
      </c>
      <c r="N3324" s="143">
        <f>IF(対応ガラス検索!$E$2="-","",IF(対応ガラス検索!$E$2&gt;=K3324,MAX($N$2:N3323)+1,""))</f>
        <v>3323</v>
      </c>
      <c r="O3324" s="143" t="str">
        <f>IF(対応ガラス検索!$E$2="-","",IF(L3324&lt;=0.65,MAX($O$2:O3323)+1,""))</f>
        <v/>
      </c>
      <c r="P3324" s="144"/>
      <c r="Q3324" s="145"/>
    </row>
    <row r="3325" spans="1:17" x14ac:dyDescent="0.4">
      <c r="A3325" s="68">
        <v>3324</v>
      </c>
      <c r="B3325" s="68" t="s">
        <v>2056</v>
      </c>
      <c r="C3325" s="68" t="s">
        <v>2297</v>
      </c>
      <c r="D3325" s="68" t="s">
        <v>2007</v>
      </c>
      <c r="E3325" s="68" t="s">
        <v>1965</v>
      </c>
      <c r="F3325" s="68" t="s">
        <v>1966</v>
      </c>
      <c r="G3325" s="68" t="s">
        <v>1962</v>
      </c>
      <c r="H3325" s="68" t="s">
        <v>1963</v>
      </c>
      <c r="I3325" s="68">
        <v>6</v>
      </c>
      <c r="J3325" s="68" t="s">
        <v>2267</v>
      </c>
      <c r="K3325" s="68">
        <v>3.1</v>
      </c>
      <c r="L3325" s="68">
        <v>0.77</v>
      </c>
      <c r="M3325" s="68" t="s">
        <v>1960</v>
      </c>
      <c r="N3325" s="143">
        <f>IF(対応ガラス検索!$E$2="-","",IF(対応ガラス検索!$E$2&gt;=K3325,MAX($N$2:N3324)+1,""))</f>
        <v>3324</v>
      </c>
      <c r="O3325" s="143" t="str">
        <f>IF(対応ガラス検索!$E$2="-","",IF(L3325&lt;=0.65,MAX($O$2:O3324)+1,""))</f>
        <v/>
      </c>
      <c r="P3325" s="144"/>
      <c r="Q3325" s="145"/>
    </row>
    <row r="3326" spans="1:17" x14ac:dyDescent="0.4">
      <c r="A3326" s="68">
        <v>3325</v>
      </c>
      <c r="B3326" s="68" t="s">
        <v>2056</v>
      </c>
      <c r="C3326" s="68" t="s">
        <v>2297</v>
      </c>
      <c r="D3326" s="68" t="s">
        <v>2007</v>
      </c>
      <c r="E3326" s="68" t="s">
        <v>1965</v>
      </c>
      <c r="F3326" s="68" t="s">
        <v>1966</v>
      </c>
      <c r="G3326" s="68" t="s">
        <v>1962</v>
      </c>
      <c r="H3326" s="68" t="s">
        <v>1963</v>
      </c>
      <c r="I3326" s="68">
        <v>7</v>
      </c>
      <c r="J3326" s="68" t="s">
        <v>2267</v>
      </c>
      <c r="K3326" s="68">
        <v>3</v>
      </c>
      <c r="L3326" s="68">
        <v>0.77</v>
      </c>
      <c r="M3326" s="68" t="s">
        <v>1960</v>
      </c>
      <c r="N3326" s="143">
        <f>IF(対応ガラス検索!$E$2="-","",IF(対応ガラス検索!$E$2&gt;=K3326,MAX($N$2:N3325)+1,""))</f>
        <v>3325</v>
      </c>
      <c r="O3326" s="143" t="str">
        <f>IF(対応ガラス検索!$E$2="-","",IF(L3326&lt;=0.65,MAX($O$2:O3325)+1,""))</f>
        <v/>
      </c>
      <c r="P3326" s="144"/>
      <c r="Q3326" s="145"/>
    </row>
    <row r="3327" spans="1:17" x14ac:dyDescent="0.4">
      <c r="A3327" s="68">
        <v>3326</v>
      </c>
      <c r="B3327" s="68" t="s">
        <v>2056</v>
      </c>
      <c r="C3327" s="68" t="s">
        <v>2297</v>
      </c>
      <c r="D3327" s="68" t="s">
        <v>2007</v>
      </c>
      <c r="E3327" s="68" t="s">
        <v>1965</v>
      </c>
      <c r="F3327" s="68" t="s">
        <v>1966</v>
      </c>
      <c r="G3327" s="68" t="s">
        <v>1962</v>
      </c>
      <c r="H3327" s="68" t="s">
        <v>1963</v>
      </c>
      <c r="I3327" s="68">
        <v>8</v>
      </c>
      <c r="J3327" s="68" t="s">
        <v>2267</v>
      </c>
      <c r="K3327" s="68">
        <v>2.9</v>
      </c>
      <c r="L3327" s="68">
        <v>0.77</v>
      </c>
      <c r="M3327" s="68" t="s">
        <v>1960</v>
      </c>
      <c r="N3327" s="143">
        <f>IF(対応ガラス検索!$E$2="-","",IF(対応ガラス検索!$E$2&gt;=K3327,MAX($N$2:N3326)+1,""))</f>
        <v>3326</v>
      </c>
      <c r="O3327" s="143" t="str">
        <f>IF(対応ガラス検索!$E$2="-","",IF(L3327&lt;=0.65,MAX($O$2:O3326)+1,""))</f>
        <v/>
      </c>
      <c r="P3327" s="144"/>
      <c r="Q3327" s="145"/>
    </row>
    <row r="3328" spans="1:17" x14ac:dyDescent="0.4">
      <c r="A3328" s="68">
        <v>3327</v>
      </c>
      <c r="B3328" s="68" t="s">
        <v>2056</v>
      </c>
      <c r="C3328" s="68" t="s">
        <v>2297</v>
      </c>
      <c r="D3328" s="68" t="s">
        <v>2007</v>
      </c>
      <c r="E3328" s="68" t="s">
        <v>1965</v>
      </c>
      <c r="F3328" s="68" t="s">
        <v>1966</v>
      </c>
      <c r="G3328" s="68" t="s">
        <v>1962</v>
      </c>
      <c r="H3328" s="68" t="s">
        <v>1963</v>
      </c>
      <c r="I3328" s="68">
        <v>9</v>
      </c>
      <c r="J3328" s="68" t="s">
        <v>2267</v>
      </c>
      <c r="K3328" s="68">
        <v>2.8</v>
      </c>
      <c r="L3328" s="68">
        <v>0.77</v>
      </c>
      <c r="M3328" s="68" t="s">
        <v>1960</v>
      </c>
      <c r="N3328" s="143">
        <f>IF(対応ガラス検索!$E$2="-","",IF(対応ガラス検索!$E$2&gt;=K3328,MAX($N$2:N3327)+1,""))</f>
        <v>3327</v>
      </c>
      <c r="O3328" s="143" t="str">
        <f>IF(対応ガラス検索!$E$2="-","",IF(L3328&lt;=0.65,MAX($O$2:O3327)+1,""))</f>
        <v/>
      </c>
      <c r="P3328" s="144"/>
      <c r="Q3328" s="145"/>
    </row>
    <row r="3329" spans="1:17" x14ac:dyDescent="0.4">
      <c r="A3329" s="68">
        <v>3328</v>
      </c>
      <c r="B3329" s="68" t="s">
        <v>2056</v>
      </c>
      <c r="C3329" s="68" t="s">
        <v>2297</v>
      </c>
      <c r="D3329" s="68" t="s">
        <v>2007</v>
      </c>
      <c r="E3329" s="68" t="s">
        <v>1965</v>
      </c>
      <c r="F3329" s="68" t="s">
        <v>1966</v>
      </c>
      <c r="G3329" s="68" t="s">
        <v>1962</v>
      </c>
      <c r="H3329" s="68" t="s">
        <v>1963</v>
      </c>
      <c r="I3329" s="68">
        <v>10</v>
      </c>
      <c r="J3329" s="68" t="s">
        <v>2267</v>
      </c>
      <c r="K3329" s="68">
        <v>2.8</v>
      </c>
      <c r="L3329" s="68">
        <v>0.77</v>
      </c>
      <c r="M3329" s="68" t="s">
        <v>1960</v>
      </c>
      <c r="N3329" s="143">
        <f>IF(対応ガラス検索!$E$2="-","",IF(対応ガラス検索!$E$2&gt;=K3329,MAX($N$2:N3328)+1,""))</f>
        <v>3328</v>
      </c>
      <c r="O3329" s="143" t="str">
        <f>IF(対応ガラス検索!$E$2="-","",IF(L3329&lt;=0.65,MAX($O$2:O3328)+1,""))</f>
        <v/>
      </c>
      <c r="P3329" s="144"/>
      <c r="Q3329" s="145"/>
    </row>
    <row r="3330" spans="1:17" x14ac:dyDescent="0.4">
      <c r="A3330" s="68">
        <v>3329</v>
      </c>
      <c r="B3330" s="68" t="s">
        <v>2056</v>
      </c>
      <c r="C3330" s="68" t="s">
        <v>2297</v>
      </c>
      <c r="D3330" s="68" t="s">
        <v>2007</v>
      </c>
      <c r="E3330" s="68" t="s">
        <v>1965</v>
      </c>
      <c r="F3330" s="68" t="s">
        <v>1966</v>
      </c>
      <c r="G3330" s="68" t="s">
        <v>1962</v>
      </c>
      <c r="H3330" s="68" t="s">
        <v>1963</v>
      </c>
      <c r="I3330" s="68">
        <v>11</v>
      </c>
      <c r="J3330" s="68" t="s">
        <v>2267</v>
      </c>
      <c r="K3330" s="68">
        <v>2.7</v>
      </c>
      <c r="L3330" s="68">
        <v>0.77</v>
      </c>
      <c r="M3330" s="68" t="s">
        <v>1960</v>
      </c>
      <c r="N3330" s="143">
        <f>IF(対応ガラス検索!$E$2="-","",IF(対応ガラス検索!$E$2&gt;=K3330,MAX($N$2:N3329)+1,""))</f>
        <v>3329</v>
      </c>
      <c r="O3330" s="143" t="str">
        <f>IF(対応ガラス検索!$E$2="-","",IF(L3330&lt;=0.65,MAX($O$2:O3329)+1,""))</f>
        <v/>
      </c>
      <c r="P3330" s="144"/>
      <c r="Q3330" s="145"/>
    </row>
    <row r="3331" spans="1:17" x14ac:dyDescent="0.4">
      <c r="A3331" s="68">
        <v>3330</v>
      </c>
      <c r="B3331" s="68" t="s">
        <v>2056</v>
      </c>
      <c r="C3331" s="68" t="s">
        <v>2297</v>
      </c>
      <c r="D3331" s="68" t="s">
        <v>2007</v>
      </c>
      <c r="E3331" s="68" t="s">
        <v>1965</v>
      </c>
      <c r="F3331" s="68" t="s">
        <v>1966</v>
      </c>
      <c r="G3331" s="68" t="s">
        <v>1962</v>
      </c>
      <c r="H3331" s="68" t="s">
        <v>1963</v>
      </c>
      <c r="I3331" s="68">
        <v>12</v>
      </c>
      <c r="J3331" s="68" t="s">
        <v>2267</v>
      </c>
      <c r="K3331" s="68">
        <v>2.7</v>
      </c>
      <c r="L3331" s="68">
        <v>0.77</v>
      </c>
      <c r="M3331" s="68" t="s">
        <v>1960</v>
      </c>
      <c r="N3331" s="143">
        <f>IF(対応ガラス検索!$E$2="-","",IF(対応ガラス検索!$E$2&gt;=K3331,MAX($N$2:N3330)+1,""))</f>
        <v>3330</v>
      </c>
      <c r="O3331" s="143" t="str">
        <f>IF(対応ガラス検索!$E$2="-","",IF(L3331&lt;=0.65,MAX($O$2:O3330)+1,""))</f>
        <v/>
      </c>
      <c r="P3331" s="144"/>
      <c r="Q3331" s="145"/>
    </row>
    <row r="3332" spans="1:17" x14ac:dyDescent="0.4">
      <c r="A3332" s="68">
        <v>3331</v>
      </c>
      <c r="B3332" s="68" t="s">
        <v>2056</v>
      </c>
      <c r="C3332" s="68" t="s">
        <v>2297</v>
      </c>
      <c r="D3332" s="68" t="s">
        <v>2007</v>
      </c>
      <c r="E3332" s="68" t="s">
        <v>1965</v>
      </c>
      <c r="F3332" s="68" t="s">
        <v>1966</v>
      </c>
      <c r="G3332" s="68" t="s">
        <v>1962</v>
      </c>
      <c r="H3332" s="68" t="s">
        <v>1963</v>
      </c>
      <c r="I3332" s="68">
        <v>13</v>
      </c>
      <c r="J3332" s="68" t="s">
        <v>2267</v>
      </c>
      <c r="K3332" s="68">
        <v>2.7</v>
      </c>
      <c r="L3332" s="68">
        <v>0.77</v>
      </c>
      <c r="M3332" s="68" t="s">
        <v>1960</v>
      </c>
      <c r="N3332" s="143">
        <f>IF(対応ガラス検索!$E$2="-","",IF(対応ガラス検索!$E$2&gt;=K3332,MAX($N$2:N3331)+1,""))</f>
        <v>3331</v>
      </c>
      <c r="O3332" s="143" t="str">
        <f>IF(対応ガラス検索!$E$2="-","",IF(L3332&lt;=0.65,MAX($O$2:O3331)+1,""))</f>
        <v/>
      </c>
      <c r="P3332" s="144"/>
      <c r="Q3332" s="145"/>
    </row>
    <row r="3333" spans="1:17" x14ac:dyDescent="0.4">
      <c r="A3333" s="68">
        <v>3332</v>
      </c>
      <c r="B3333" s="68" t="s">
        <v>2056</v>
      </c>
      <c r="C3333" s="68" t="s">
        <v>2297</v>
      </c>
      <c r="D3333" s="68" t="s">
        <v>2007</v>
      </c>
      <c r="E3333" s="68" t="s">
        <v>1965</v>
      </c>
      <c r="F3333" s="68" t="s">
        <v>1966</v>
      </c>
      <c r="G3333" s="68" t="s">
        <v>1962</v>
      </c>
      <c r="H3333" s="68" t="s">
        <v>1963</v>
      </c>
      <c r="I3333" s="68">
        <v>14</v>
      </c>
      <c r="J3333" s="68" t="s">
        <v>2267</v>
      </c>
      <c r="K3333" s="68">
        <v>2.6</v>
      </c>
      <c r="L3333" s="68">
        <v>0.77</v>
      </c>
      <c r="M3333" s="68" t="s">
        <v>1960</v>
      </c>
      <c r="N3333" s="143">
        <f>IF(対応ガラス検索!$E$2="-","",IF(対応ガラス検索!$E$2&gt;=K3333,MAX($N$2:N3332)+1,""))</f>
        <v>3332</v>
      </c>
      <c r="O3333" s="143" t="str">
        <f>IF(対応ガラス検索!$E$2="-","",IF(L3333&lt;=0.65,MAX($O$2:O3332)+1,""))</f>
        <v/>
      </c>
      <c r="P3333" s="144"/>
      <c r="Q3333" s="145"/>
    </row>
    <row r="3334" spans="1:17" x14ac:dyDescent="0.4">
      <c r="A3334" s="68">
        <v>3333</v>
      </c>
      <c r="B3334" s="68" t="s">
        <v>2056</v>
      </c>
      <c r="C3334" s="68" t="s">
        <v>2297</v>
      </c>
      <c r="D3334" s="68" t="s">
        <v>2007</v>
      </c>
      <c r="E3334" s="68" t="s">
        <v>1965</v>
      </c>
      <c r="F3334" s="68" t="s">
        <v>1966</v>
      </c>
      <c r="G3334" s="68" t="s">
        <v>1962</v>
      </c>
      <c r="H3334" s="68" t="s">
        <v>1963</v>
      </c>
      <c r="I3334" s="68">
        <v>6</v>
      </c>
      <c r="J3334" s="68" t="s">
        <v>2296</v>
      </c>
      <c r="K3334" s="68">
        <v>3.3</v>
      </c>
      <c r="L3334" s="68">
        <v>0.77</v>
      </c>
      <c r="M3334" s="68" t="s">
        <v>1960</v>
      </c>
      <c r="N3334" s="143">
        <f>IF(対応ガラス検索!$E$2="-","",IF(対応ガラス検索!$E$2&gt;=K3334,MAX($N$2:N3333)+1,""))</f>
        <v>3333</v>
      </c>
      <c r="O3334" s="143" t="str">
        <f>IF(対応ガラス検索!$E$2="-","",IF(L3334&lt;=0.65,MAX($O$2:O3333)+1,""))</f>
        <v/>
      </c>
      <c r="P3334" s="144"/>
      <c r="Q3334" s="145"/>
    </row>
    <row r="3335" spans="1:17" x14ac:dyDescent="0.4">
      <c r="A3335" s="68">
        <v>3334</v>
      </c>
      <c r="B3335" s="68" t="s">
        <v>2056</v>
      </c>
      <c r="C3335" s="68" t="s">
        <v>2297</v>
      </c>
      <c r="D3335" s="68" t="s">
        <v>2007</v>
      </c>
      <c r="E3335" s="68" t="s">
        <v>1965</v>
      </c>
      <c r="F3335" s="68" t="s">
        <v>1966</v>
      </c>
      <c r="G3335" s="68" t="s">
        <v>1962</v>
      </c>
      <c r="H3335" s="68" t="s">
        <v>1963</v>
      </c>
      <c r="I3335" s="68">
        <v>7</v>
      </c>
      <c r="J3335" s="68" t="s">
        <v>2296</v>
      </c>
      <c r="K3335" s="142">
        <v>3.2</v>
      </c>
      <c r="L3335" s="68">
        <v>0.77</v>
      </c>
      <c r="M3335" s="68" t="s">
        <v>1960</v>
      </c>
      <c r="N3335" s="143">
        <f>IF(対応ガラス検索!$E$2="-","",IF(対応ガラス検索!$E$2&gt;=K3335,MAX($N$2:N3334)+1,""))</f>
        <v>3334</v>
      </c>
      <c r="O3335" s="143" t="str">
        <f>IF(対応ガラス検索!$E$2="-","",IF(L3335&lt;=0.65,MAX($O$2:O3334)+1,""))</f>
        <v/>
      </c>
      <c r="P3335" s="144"/>
      <c r="Q3335" s="145"/>
    </row>
    <row r="3336" spans="1:17" x14ac:dyDescent="0.4">
      <c r="A3336" s="68">
        <v>3335</v>
      </c>
      <c r="B3336" s="68" t="s">
        <v>2056</v>
      </c>
      <c r="C3336" s="68" t="s">
        <v>2297</v>
      </c>
      <c r="D3336" s="68" t="s">
        <v>2007</v>
      </c>
      <c r="E3336" s="68" t="s">
        <v>1965</v>
      </c>
      <c r="F3336" s="68" t="s">
        <v>1966</v>
      </c>
      <c r="G3336" s="68" t="s">
        <v>1962</v>
      </c>
      <c r="H3336" s="68" t="s">
        <v>1963</v>
      </c>
      <c r="I3336" s="68">
        <v>8</v>
      </c>
      <c r="J3336" s="68" t="s">
        <v>2296</v>
      </c>
      <c r="K3336" s="142">
        <v>3.1</v>
      </c>
      <c r="L3336" s="68">
        <v>0.77</v>
      </c>
      <c r="M3336" s="68" t="s">
        <v>1960</v>
      </c>
      <c r="N3336" s="143">
        <f>IF(対応ガラス検索!$E$2="-","",IF(対応ガラス検索!$E$2&gt;=K3336,MAX($N$2:N3335)+1,""))</f>
        <v>3335</v>
      </c>
      <c r="O3336" s="143" t="str">
        <f>IF(対応ガラス検索!$E$2="-","",IF(L3336&lt;=0.65,MAX($O$2:O3335)+1,""))</f>
        <v/>
      </c>
      <c r="P3336" s="144"/>
      <c r="Q3336" s="145"/>
    </row>
    <row r="3337" spans="1:17" x14ac:dyDescent="0.4">
      <c r="A3337" s="68">
        <v>3336</v>
      </c>
      <c r="B3337" s="68" t="s">
        <v>2056</v>
      </c>
      <c r="C3337" s="68" t="s">
        <v>2297</v>
      </c>
      <c r="D3337" s="68" t="s">
        <v>2007</v>
      </c>
      <c r="E3337" s="68" t="s">
        <v>1965</v>
      </c>
      <c r="F3337" s="68" t="s">
        <v>1966</v>
      </c>
      <c r="G3337" s="68" t="s">
        <v>1962</v>
      </c>
      <c r="H3337" s="68" t="s">
        <v>1963</v>
      </c>
      <c r="I3337" s="68">
        <v>9</v>
      </c>
      <c r="J3337" s="68" t="s">
        <v>2296</v>
      </c>
      <c r="K3337" s="68">
        <v>3</v>
      </c>
      <c r="L3337" s="68">
        <v>0.77</v>
      </c>
      <c r="M3337" s="68" t="s">
        <v>1960</v>
      </c>
      <c r="N3337" s="143">
        <f>IF(対応ガラス検索!$E$2="-","",IF(対応ガラス検索!$E$2&gt;=K3337,MAX($N$2:N3336)+1,""))</f>
        <v>3336</v>
      </c>
      <c r="O3337" s="143" t="str">
        <f>IF(対応ガラス検索!$E$2="-","",IF(L3337&lt;=0.65,MAX($O$2:O3336)+1,""))</f>
        <v/>
      </c>
      <c r="P3337" s="144"/>
      <c r="Q3337" s="145"/>
    </row>
    <row r="3338" spans="1:17" x14ac:dyDescent="0.4">
      <c r="A3338" s="68">
        <v>3337</v>
      </c>
      <c r="B3338" s="68" t="s">
        <v>2056</v>
      </c>
      <c r="C3338" s="68" t="s">
        <v>2297</v>
      </c>
      <c r="D3338" s="68" t="s">
        <v>2007</v>
      </c>
      <c r="E3338" s="68" t="s">
        <v>1965</v>
      </c>
      <c r="F3338" s="68" t="s">
        <v>1966</v>
      </c>
      <c r="G3338" s="68" t="s">
        <v>1962</v>
      </c>
      <c r="H3338" s="68" t="s">
        <v>1963</v>
      </c>
      <c r="I3338" s="68">
        <v>10</v>
      </c>
      <c r="J3338" s="68" t="s">
        <v>2296</v>
      </c>
      <c r="K3338" s="68">
        <v>3</v>
      </c>
      <c r="L3338" s="68">
        <v>0.77</v>
      </c>
      <c r="M3338" s="68" t="s">
        <v>1960</v>
      </c>
      <c r="N3338" s="143">
        <f>IF(対応ガラス検索!$E$2="-","",IF(対応ガラス検索!$E$2&gt;=K3338,MAX($N$2:N3337)+1,""))</f>
        <v>3337</v>
      </c>
      <c r="O3338" s="143" t="str">
        <f>IF(対応ガラス検索!$E$2="-","",IF(L3338&lt;=0.65,MAX($O$2:O3337)+1,""))</f>
        <v/>
      </c>
      <c r="P3338" s="144"/>
      <c r="Q3338" s="145"/>
    </row>
    <row r="3339" spans="1:17" x14ac:dyDescent="0.4">
      <c r="A3339" s="68">
        <v>3338</v>
      </c>
      <c r="B3339" s="68" t="s">
        <v>2056</v>
      </c>
      <c r="C3339" s="68" t="s">
        <v>2297</v>
      </c>
      <c r="D3339" s="68" t="s">
        <v>2007</v>
      </c>
      <c r="E3339" s="68" t="s">
        <v>1965</v>
      </c>
      <c r="F3339" s="68" t="s">
        <v>1966</v>
      </c>
      <c r="G3339" s="68" t="s">
        <v>1962</v>
      </c>
      <c r="H3339" s="68" t="s">
        <v>1963</v>
      </c>
      <c r="I3339" s="68">
        <v>11</v>
      </c>
      <c r="J3339" s="68" t="s">
        <v>2296</v>
      </c>
      <c r="K3339" s="68">
        <v>2.9</v>
      </c>
      <c r="L3339" s="68">
        <v>0.77</v>
      </c>
      <c r="M3339" s="68" t="s">
        <v>1960</v>
      </c>
      <c r="N3339" s="143">
        <f>IF(対応ガラス検索!$E$2="-","",IF(対応ガラス検索!$E$2&gt;=K3339,MAX($N$2:N3338)+1,""))</f>
        <v>3338</v>
      </c>
      <c r="O3339" s="143" t="str">
        <f>IF(対応ガラス検索!$E$2="-","",IF(L3339&lt;=0.65,MAX($O$2:O3338)+1,""))</f>
        <v/>
      </c>
      <c r="P3339" s="144"/>
      <c r="Q3339" s="145"/>
    </row>
    <row r="3340" spans="1:17" x14ac:dyDescent="0.4">
      <c r="A3340" s="68">
        <v>3339</v>
      </c>
      <c r="B3340" s="68" t="s">
        <v>2056</v>
      </c>
      <c r="C3340" s="68" t="s">
        <v>2297</v>
      </c>
      <c r="D3340" s="68" t="s">
        <v>2007</v>
      </c>
      <c r="E3340" s="68" t="s">
        <v>1965</v>
      </c>
      <c r="F3340" s="68" t="s">
        <v>1966</v>
      </c>
      <c r="G3340" s="68" t="s">
        <v>1962</v>
      </c>
      <c r="H3340" s="68" t="s">
        <v>1963</v>
      </c>
      <c r="I3340" s="68">
        <v>12</v>
      </c>
      <c r="J3340" s="68" t="s">
        <v>2296</v>
      </c>
      <c r="K3340" s="68">
        <v>2.9</v>
      </c>
      <c r="L3340" s="68">
        <v>0.77</v>
      </c>
      <c r="M3340" s="68" t="s">
        <v>1960</v>
      </c>
      <c r="N3340" s="143">
        <f>IF(対応ガラス検索!$E$2="-","",IF(対応ガラス検索!$E$2&gt;=K3340,MAX($N$2:N3339)+1,""))</f>
        <v>3339</v>
      </c>
      <c r="O3340" s="143" t="str">
        <f>IF(対応ガラス検索!$E$2="-","",IF(L3340&lt;=0.65,MAX($O$2:O3339)+1,""))</f>
        <v/>
      </c>
      <c r="P3340" s="144"/>
      <c r="Q3340" s="145"/>
    </row>
    <row r="3341" spans="1:17" x14ac:dyDescent="0.4">
      <c r="A3341" s="68">
        <v>3340</v>
      </c>
      <c r="B3341" s="68" t="s">
        <v>2056</v>
      </c>
      <c r="C3341" s="68" t="s">
        <v>2297</v>
      </c>
      <c r="D3341" s="68" t="s">
        <v>2007</v>
      </c>
      <c r="E3341" s="68" t="s">
        <v>1965</v>
      </c>
      <c r="F3341" s="68" t="s">
        <v>1966</v>
      </c>
      <c r="G3341" s="68" t="s">
        <v>1962</v>
      </c>
      <c r="H3341" s="68" t="s">
        <v>1963</v>
      </c>
      <c r="I3341" s="68">
        <v>13</v>
      </c>
      <c r="J3341" s="68" t="s">
        <v>2296</v>
      </c>
      <c r="K3341" s="68">
        <v>2.8</v>
      </c>
      <c r="L3341" s="68">
        <v>0.77</v>
      </c>
      <c r="M3341" s="68" t="s">
        <v>1960</v>
      </c>
      <c r="N3341" s="143">
        <f>IF(対応ガラス検索!$E$2="-","",IF(対応ガラス検索!$E$2&gt;=K3341,MAX($N$2:N3340)+1,""))</f>
        <v>3340</v>
      </c>
      <c r="O3341" s="143" t="str">
        <f>IF(対応ガラス検索!$E$2="-","",IF(L3341&lt;=0.65,MAX($O$2:O3340)+1,""))</f>
        <v/>
      </c>
      <c r="P3341" s="144"/>
      <c r="Q3341" s="145"/>
    </row>
    <row r="3342" spans="1:17" x14ac:dyDescent="0.4">
      <c r="A3342" s="68">
        <v>3341</v>
      </c>
      <c r="B3342" s="68" t="s">
        <v>2056</v>
      </c>
      <c r="C3342" s="68" t="s">
        <v>2297</v>
      </c>
      <c r="D3342" s="68" t="s">
        <v>2007</v>
      </c>
      <c r="E3342" s="68" t="s">
        <v>1965</v>
      </c>
      <c r="F3342" s="68" t="s">
        <v>1966</v>
      </c>
      <c r="G3342" s="68" t="s">
        <v>1962</v>
      </c>
      <c r="H3342" s="68" t="s">
        <v>1963</v>
      </c>
      <c r="I3342" s="68">
        <v>14</v>
      </c>
      <c r="J3342" s="68" t="s">
        <v>2296</v>
      </c>
      <c r="K3342" s="68">
        <v>2.8</v>
      </c>
      <c r="L3342" s="68">
        <v>0.77</v>
      </c>
      <c r="M3342" s="68" t="s">
        <v>1960</v>
      </c>
      <c r="N3342" s="143">
        <f>IF(対応ガラス検索!$E$2="-","",IF(対応ガラス検索!$E$2&gt;=K3342,MAX($N$2:N3341)+1,""))</f>
        <v>3341</v>
      </c>
      <c r="O3342" s="143" t="str">
        <f>IF(対応ガラス検索!$E$2="-","",IF(L3342&lt;=0.65,MAX($O$2:O3341)+1,""))</f>
        <v/>
      </c>
      <c r="P3342" s="144"/>
      <c r="Q3342" s="145"/>
    </row>
    <row r="3343" spans="1:17" x14ac:dyDescent="0.4">
      <c r="A3343" s="68">
        <v>3342</v>
      </c>
      <c r="B3343" s="68" t="s">
        <v>2056</v>
      </c>
      <c r="C3343" s="68" t="s">
        <v>2297</v>
      </c>
      <c r="D3343" s="68" t="s">
        <v>2007</v>
      </c>
      <c r="E3343" s="68" t="s">
        <v>1965</v>
      </c>
      <c r="F3343" s="68" t="s">
        <v>1966</v>
      </c>
      <c r="G3343" s="68" t="s">
        <v>1962</v>
      </c>
      <c r="H3343" s="68" t="s">
        <v>1963</v>
      </c>
      <c r="I3343" s="68">
        <v>6</v>
      </c>
      <c r="J3343" s="68" t="s">
        <v>2296</v>
      </c>
      <c r="K3343" s="68">
        <v>3.3</v>
      </c>
      <c r="L3343" s="68">
        <v>0.77</v>
      </c>
      <c r="M3343" s="68" t="s">
        <v>1960</v>
      </c>
      <c r="N3343" s="143">
        <f>IF(対応ガラス検索!$E$2="-","",IF(対応ガラス検索!$E$2&gt;=K3343,MAX($N$2:N3342)+1,""))</f>
        <v>3342</v>
      </c>
      <c r="O3343" s="143" t="str">
        <f>IF(対応ガラス検索!$E$2="-","",IF(L3343&lt;=0.65,MAX($O$2:O3342)+1,""))</f>
        <v/>
      </c>
      <c r="P3343" s="144"/>
      <c r="Q3343" s="145"/>
    </row>
    <row r="3344" spans="1:17" x14ac:dyDescent="0.4">
      <c r="A3344" s="68">
        <v>3343</v>
      </c>
      <c r="B3344" s="68" t="s">
        <v>2056</v>
      </c>
      <c r="C3344" s="68" t="s">
        <v>2297</v>
      </c>
      <c r="D3344" s="68" t="s">
        <v>2007</v>
      </c>
      <c r="E3344" s="68" t="s">
        <v>1965</v>
      </c>
      <c r="F3344" s="68" t="s">
        <v>1966</v>
      </c>
      <c r="G3344" s="68" t="s">
        <v>1962</v>
      </c>
      <c r="H3344" s="68" t="s">
        <v>1963</v>
      </c>
      <c r="I3344" s="68">
        <v>7</v>
      </c>
      <c r="J3344" s="68" t="s">
        <v>2296</v>
      </c>
      <c r="K3344" s="68">
        <v>3.2</v>
      </c>
      <c r="L3344" s="68">
        <v>0.77</v>
      </c>
      <c r="M3344" s="68" t="s">
        <v>1960</v>
      </c>
      <c r="N3344" s="143">
        <f>IF(対応ガラス検索!$E$2="-","",IF(対応ガラス検索!$E$2&gt;=K3344,MAX($N$2:N3343)+1,""))</f>
        <v>3343</v>
      </c>
      <c r="O3344" s="143" t="str">
        <f>IF(対応ガラス検索!$E$2="-","",IF(L3344&lt;=0.65,MAX($O$2:O3343)+1,""))</f>
        <v/>
      </c>
      <c r="P3344" s="144"/>
      <c r="Q3344" s="145"/>
    </row>
    <row r="3345" spans="1:17" x14ac:dyDescent="0.4">
      <c r="A3345" s="68">
        <v>3344</v>
      </c>
      <c r="B3345" s="68" t="s">
        <v>2056</v>
      </c>
      <c r="C3345" s="68" t="s">
        <v>2297</v>
      </c>
      <c r="D3345" s="68" t="s">
        <v>2007</v>
      </c>
      <c r="E3345" s="68" t="s">
        <v>1965</v>
      </c>
      <c r="F3345" s="68" t="s">
        <v>1966</v>
      </c>
      <c r="G3345" s="68" t="s">
        <v>1962</v>
      </c>
      <c r="H3345" s="68" t="s">
        <v>1963</v>
      </c>
      <c r="I3345" s="68">
        <v>8</v>
      </c>
      <c r="J3345" s="68" t="s">
        <v>2296</v>
      </c>
      <c r="K3345" s="68">
        <v>3.1</v>
      </c>
      <c r="L3345" s="68">
        <v>0.77</v>
      </c>
      <c r="M3345" s="68" t="s">
        <v>1960</v>
      </c>
      <c r="N3345" s="143">
        <f>IF(対応ガラス検索!$E$2="-","",IF(対応ガラス検索!$E$2&gt;=K3345,MAX($N$2:N3344)+1,""))</f>
        <v>3344</v>
      </c>
      <c r="O3345" s="143" t="str">
        <f>IF(対応ガラス検索!$E$2="-","",IF(L3345&lt;=0.65,MAX($O$2:O3344)+1,""))</f>
        <v/>
      </c>
      <c r="P3345" s="144"/>
      <c r="Q3345" s="145"/>
    </row>
    <row r="3346" spans="1:17" x14ac:dyDescent="0.4">
      <c r="A3346" s="68">
        <v>3345</v>
      </c>
      <c r="B3346" s="68" t="s">
        <v>2056</v>
      </c>
      <c r="C3346" s="68" t="s">
        <v>2297</v>
      </c>
      <c r="D3346" s="68" t="s">
        <v>2007</v>
      </c>
      <c r="E3346" s="68" t="s">
        <v>1965</v>
      </c>
      <c r="F3346" s="68" t="s">
        <v>1966</v>
      </c>
      <c r="G3346" s="68" t="s">
        <v>1962</v>
      </c>
      <c r="H3346" s="68" t="s">
        <v>1963</v>
      </c>
      <c r="I3346" s="68">
        <v>9</v>
      </c>
      <c r="J3346" s="68" t="s">
        <v>2296</v>
      </c>
      <c r="K3346" s="68">
        <v>3</v>
      </c>
      <c r="L3346" s="68">
        <v>0.77</v>
      </c>
      <c r="M3346" s="68" t="s">
        <v>1960</v>
      </c>
      <c r="N3346" s="143">
        <f>IF(対応ガラス検索!$E$2="-","",IF(対応ガラス検索!$E$2&gt;=K3346,MAX($N$2:N3345)+1,""))</f>
        <v>3345</v>
      </c>
      <c r="O3346" s="143" t="str">
        <f>IF(対応ガラス検索!$E$2="-","",IF(L3346&lt;=0.65,MAX($O$2:O3345)+1,""))</f>
        <v/>
      </c>
      <c r="P3346" s="144"/>
      <c r="Q3346" s="145"/>
    </row>
    <row r="3347" spans="1:17" x14ac:dyDescent="0.4">
      <c r="A3347" s="68">
        <v>3346</v>
      </c>
      <c r="B3347" s="68" t="s">
        <v>2056</v>
      </c>
      <c r="C3347" s="68" t="s">
        <v>2297</v>
      </c>
      <c r="D3347" s="68" t="s">
        <v>2007</v>
      </c>
      <c r="E3347" s="68" t="s">
        <v>1965</v>
      </c>
      <c r="F3347" s="68" t="s">
        <v>1966</v>
      </c>
      <c r="G3347" s="68" t="s">
        <v>1962</v>
      </c>
      <c r="H3347" s="68" t="s">
        <v>1963</v>
      </c>
      <c r="I3347" s="68">
        <v>10</v>
      </c>
      <c r="J3347" s="68" t="s">
        <v>2296</v>
      </c>
      <c r="K3347" s="68">
        <v>3</v>
      </c>
      <c r="L3347" s="68">
        <v>0.77</v>
      </c>
      <c r="M3347" s="68" t="s">
        <v>1960</v>
      </c>
      <c r="N3347" s="143">
        <f>IF(対応ガラス検索!$E$2="-","",IF(対応ガラス検索!$E$2&gt;=K3347,MAX($N$2:N3346)+1,""))</f>
        <v>3346</v>
      </c>
      <c r="O3347" s="143" t="str">
        <f>IF(対応ガラス検索!$E$2="-","",IF(L3347&lt;=0.65,MAX($O$2:O3346)+1,""))</f>
        <v/>
      </c>
      <c r="P3347" s="144"/>
      <c r="Q3347" s="145"/>
    </row>
    <row r="3348" spans="1:17" x14ac:dyDescent="0.4">
      <c r="A3348" s="68">
        <v>3347</v>
      </c>
      <c r="B3348" s="68" t="s">
        <v>2056</v>
      </c>
      <c r="C3348" s="68" t="s">
        <v>2297</v>
      </c>
      <c r="D3348" s="68" t="s">
        <v>2007</v>
      </c>
      <c r="E3348" s="68" t="s">
        <v>1965</v>
      </c>
      <c r="F3348" s="68" t="s">
        <v>1966</v>
      </c>
      <c r="G3348" s="68" t="s">
        <v>1962</v>
      </c>
      <c r="H3348" s="68" t="s">
        <v>1963</v>
      </c>
      <c r="I3348" s="68">
        <v>11</v>
      </c>
      <c r="J3348" s="68" t="s">
        <v>2296</v>
      </c>
      <c r="K3348" s="142">
        <v>2.9</v>
      </c>
      <c r="L3348" s="68">
        <v>0.77</v>
      </c>
      <c r="M3348" s="68" t="s">
        <v>1960</v>
      </c>
      <c r="N3348" s="143">
        <f>IF(対応ガラス検索!$E$2="-","",IF(対応ガラス検索!$E$2&gt;=K3348,MAX($N$2:N3347)+1,""))</f>
        <v>3347</v>
      </c>
      <c r="O3348" s="143" t="str">
        <f>IF(対応ガラス検索!$E$2="-","",IF(L3348&lt;=0.65,MAX($O$2:O3347)+1,""))</f>
        <v/>
      </c>
      <c r="P3348" s="144"/>
      <c r="Q3348" s="145"/>
    </row>
    <row r="3349" spans="1:17" x14ac:dyDescent="0.4">
      <c r="A3349" s="68">
        <v>3348</v>
      </c>
      <c r="B3349" s="68" t="s">
        <v>2056</v>
      </c>
      <c r="C3349" s="68" t="s">
        <v>2297</v>
      </c>
      <c r="D3349" s="68" t="s">
        <v>2007</v>
      </c>
      <c r="E3349" s="68" t="s">
        <v>1965</v>
      </c>
      <c r="F3349" s="68" t="s">
        <v>1966</v>
      </c>
      <c r="G3349" s="68" t="s">
        <v>1962</v>
      </c>
      <c r="H3349" s="68" t="s">
        <v>1963</v>
      </c>
      <c r="I3349" s="68">
        <v>12</v>
      </c>
      <c r="J3349" s="68" t="s">
        <v>2296</v>
      </c>
      <c r="K3349" s="68">
        <v>2.9</v>
      </c>
      <c r="L3349" s="68">
        <v>0.77</v>
      </c>
      <c r="M3349" s="68" t="s">
        <v>1960</v>
      </c>
      <c r="N3349" s="143">
        <f>IF(対応ガラス検索!$E$2="-","",IF(対応ガラス検索!$E$2&gt;=K3349,MAX($N$2:N3348)+1,""))</f>
        <v>3348</v>
      </c>
      <c r="O3349" s="143" t="str">
        <f>IF(対応ガラス検索!$E$2="-","",IF(L3349&lt;=0.65,MAX($O$2:O3348)+1,""))</f>
        <v/>
      </c>
      <c r="P3349" s="144"/>
      <c r="Q3349" s="145"/>
    </row>
    <row r="3350" spans="1:17" x14ac:dyDescent="0.4">
      <c r="A3350" s="68">
        <v>3349</v>
      </c>
      <c r="B3350" s="68" t="s">
        <v>2056</v>
      </c>
      <c r="C3350" s="68" t="s">
        <v>2297</v>
      </c>
      <c r="D3350" s="68" t="s">
        <v>2007</v>
      </c>
      <c r="E3350" s="68" t="s">
        <v>1965</v>
      </c>
      <c r="F3350" s="68" t="s">
        <v>1966</v>
      </c>
      <c r="G3350" s="68" t="s">
        <v>1962</v>
      </c>
      <c r="H3350" s="68" t="s">
        <v>1963</v>
      </c>
      <c r="I3350" s="68">
        <v>13</v>
      </c>
      <c r="J3350" s="68" t="s">
        <v>2296</v>
      </c>
      <c r="K3350" s="68">
        <v>2.8</v>
      </c>
      <c r="L3350" s="68">
        <v>0.77</v>
      </c>
      <c r="M3350" s="68" t="s">
        <v>1960</v>
      </c>
      <c r="N3350" s="143">
        <f>IF(対応ガラス検索!$E$2="-","",IF(対応ガラス検索!$E$2&gt;=K3350,MAX($N$2:N3349)+1,""))</f>
        <v>3349</v>
      </c>
      <c r="O3350" s="143" t="str">
        <f>IF(対応ガラス検索!$E$2="-","",IF(L3350&lt;=0.65,MAX($O$2:O3349)+1,""))</f>
        <v/>
      </c>
      <c r="P3350" s="144"/>
      <c r="Q3350" s="145"/>
    </row>
    <row r="3351" spans="1:17" x14ac:dyDescent="0.4">
      <c r="A3351" s="68">
        <v>3350</v>
      </c>
      <c r="B3351" s="68" t="s">
        <v>2056</v>
      </c>
      <c r="C3351" s="68" t="s">
        <v>2297</v>
      </c>
      <c r="D3351" s="68" t="s">
        <v>2007</v>
      </c>
      <c r="E3351" s="68" t="s">
        <v>1965</v>
      </c>
      <c r="F3351" s="68" t="s">
        <v>1966</v>
      </c>
      <c r="G3351" s="68" t="s">
        <v>1962</v>
      </c>
      <c r="H3351" s="68" t="s">
        <v>1963</v>
      </c>
      <c r="I3351" s="68">
        <v>14</v>
      </c>
      <c r="J3351" s="68" t="s">
        <v>2296</v>
      </c>
      <c r="K3351" s="68">
        <v>2.8</v>
      </c>
      <c r="L3351" s="68">
        <v>0.77</v>
      </c>
      <c r="M3351" s="68" t="s">
        <v>1960</v>
      </c>
      <c r="N3351" s="143">
        <f>IF(対応ガラス検索!$E$2="-","",IF(対応ガラス検索!$E$2&gt;=K3351,MAX($N$2:N3350)+1,""))</f>
        <v>3350</v>
      </c>
      <c r="O3351" s="143" t="str">
        <f>IF(対応ガラス検索!$E$2="-","",IF(L3351&lt;=0.65,MAX($O$2:O3350)+1,""))</f>
        <v/>
      </c>
      <c r="P3351" s="144"/>
      <c r="Q3351" s="145"/>
    </row>
    <row r="3352" spans="1:17" x14ac:dyDescent="0.4">
      <c r="A3352" s="68">
        <v>3351</v>
      </c>
      <c r="B3352" s="68" t="s">
        <v>2056</v>
      </c>
      <c r="C3352" s="68" t="s">
        <v>2297</v>
      </c>
      <c r="D3352" s="68" t="s">
        <v>2008</v>
      </c>
      <c r="E3352" s="68" t="s">
        <v>1965</v>
      </c>
      <c r="F3352" s="68" t="s">
        <v>1966</v>
      </c>
      <c r="G3352" s="68" t="s">
        <v>1965</v>
      </c>
      <c r="H3352" s="68" t="s">
        <v>1966</v>
      </c>
      <c r="I3352" s="68">
        <v>6</v>
      </c>
      <c r="J3352" s="68" t="s">
        <v>2267</v>
      </c>
      <c r="K3352" s="68">
        <v>3.1</v>
      </c>
      <c r="L3352" s="68">
        <v>0.76</v>
      </c>
      <c r="M3352" s="68" t="s">
        <v>1960</v>
      </c>
      <c r="N3352" s="143">
        <f>IF(対応ガラス検索!$E$2="-","",IF(対応ガラス検索!$E$2&gt;=K3352,MAX($N$2:N3351)+1,""))</f>
        <v>3351</v>
      </c>
      <c r="O3352" s="143" t="str">
        <f>IF(対応ガラス検索!$E$2="-","",IF(L3352&lt;=0.65,MAX($O$2:O3351)+1,""))</f>
        <v/>
      </c>
      <c r="P3352" s="144"/>
      <c r="Q3352" s="145"/>
    </row>
    <row r="3353" spans="1:17" x14ac:dyDescent="0.4">
      <c r="A3353" s="68">
        <v>3352</v>
      </c>
      <c r="B3353" s="68" t="s">
        <v>2056</v>
      </c>
      <c r="C3353" s="68" t="s">
        <v>2297</v>
      </c>
      <c r="D3353" s="68" t="s">
        <v>2008</v>
      </c>
      <c r="E3353" s="68" t="s">
        <v>1965</v>
      </c>
      <c r="F3353" s="68" t="s">
        <v>1966</v>
      </c>
      <c r="G3353" s="68" t="s">
        <v>1965</v>
      </c>
      <c r="H3353" s="68" t="s">
        <v>1966</v>
      </c>
      <c r="I3353" s="68">
        <v>7</v>
      </c>
      <c r="J3353" s="68" t="s">
        <v>2267</v>
      </c>
      <c r="K3353" s="68">
        <v>3</v>
      </c>
      <c r="L3353" s="68">
        <v>0.76</v>
      </c>
      <c r="M3353" s="68" t="s">
        <v>1960</v>
      </c>
      <c r="N3353" s="143">
        <f>IF(対応ガラス検索!$E$2="-","",IF(対応ガラス検索!$E$2&gt;=K3353,MAX($N$2:N3352)+1,""))</f>
        <v>3352</v>
      </c>
      <c r="O3353" s="143" t="str">
        <f>IF(対応ガラス検索!$E$2="-","",IF(L3353&lt;=0.65,MAX($O$2:O3352)+1,""))</f>
        <v/>
      </c>
      <c r="P3353" s="144"/>
      <c r="Q3353" s="145"/>
    </row>
    <row r="3354" spans="1:17" x14ac:dyDescent="0.4">
      <c r="A3354" s="68">
        <v>3353</v>
      </c>
      <c r="B3354" s="68" t="s">
        <v>2056</v>
      </c>
      <c r="C3354" s="68" t="s">
        <v>2297</v>
      </c>
      <c r="D3354" s="68" t="s">
        <v>2008</v>
      </c>
      <c r="E3354" s="68" t="s">
        <v>1965</v>
      </c>
      <c r="F3354" s="68" t="s">
        <v>1966</v>
      </c>
      <c r="G3354" s="68" t="s">
        <v>1965</v>
      </c>
      <c r="H3354" s="68" t="s">
        <v>1966</v>
      </c>
      <c r="I3354" s="68">
        <v>8</v>
      </c>
      <c r="J3354" s="68" t="s">
        <v>2267</v>
      </c>
      <c r="K3354" s="68">
        <v>2.9</v>
      </c>
      <c r="L3354" s="68">
        <v>0.76</v>
      </c>
      <c r="M3354" s="68" t="s">
        <v>1960</v>
      </c>
      <c r="N3354" s="143">
        <f>IF(対応ガラス検索!$E$2="-","",IF(対応ガラス検索!$E$2&gt;=K3354,MAX($N$2:N3353)+1,""))</f>
        <v>3353</v>
      </c>
      <c r="O3354" s="143" t="str">
        <f>IF(対応ガラス検索!$E$2="-","",IF(L3354&lt;=0.65,MAX($O$2:O3353)+1,""))</f>
        <v/>
      </c>
      <c r="P3354" s="144"/>
      <c r="Q3354" s="145"/>
    </row>
    <row r="3355" spans="1:17" x14ac:dyDescent="0.4">
      <c r="A3355" s="68">
        <v>3354</v>
      </c>
      <c r="B3355" s="68" t="s">
        <v>2056</v>
      </c>
      <c r="C3355" s="68" t="s">
        <v>2297</v>
      </c>
      <c r="D3355" s="68" t="s">
        <v>2008</v>
      </c>
      <c r="E3355" s="68" t="s">
        <v>1965</v>
      </c>
      <c r="F3355" s="68" t="s">
        <v>1966</v>
      </c>
      <c r="G3355" s="68" t="s">
        <v>1965</v>
      </c>
      <c r="H3355" s="68" t="s">
        <v>1966</v>
      </c>
      <c r="I3355" s="68">
        <v>9</v>
      </c>
      <c r="J3355" s="68" t="s">
        <v>2267</v>
      </c>
      <c r="K3355" s="68">
        <v>2.8</v>
      </c>
      <c r="L3355" s="68">
        <v>0.76</v>
      </c>
      <c r="M3355" s="68" t="s">
        <v>1960</v>
      </c>
      <c r="N3355" s="143">
        <f>IF(対応ガラス検索!$E$2="-","",IF(対応ガラス検索!$E$2&gt;=K3355,MAX($N$2:N3354)+1,""))</f>
        <v>3354</v>
      </c>
      <c r="O3355" s="143" t="str">
        <f>IF(対応ガラス検索!$E$2="-","",IF(L3355&lt;=0.65,MAX($O$2:O3354)+1,""))</f>
        <v/>
      </c>
      <c r="P3355" s="144"/>
      <c r="Q3355" s="145"/>
    </row>
    <row r="3356" spans="1:17" x14ac:dyDescent="0.4">
      <c r="A3356" s="68">
        <v>3355</v>
      </c>
      <c r="B3356" s="68" t="s">
        <v>2056</v>
      </c>
      <c r="C3356" s="68" t="s">
        <v>2297</v>
      </c>
      <c r="D3356" s="68" t="s">
        <v>2008</v>
      </c>
      <c r="E3356" s="68" t="s">
        <v>1965</v>
      </c>
      <c r="F3356" s="68" t="s">
        <v>1966</v>
      </c>
      <c r="G3356" s="68" t="s">
        <v>1965</v>
      </c>
      <c r="H3356" s="68" t="s">
        <v>1966</v>
      </c>
      <c r="I3356" s="68">
        <v>10</v>
      </c>
      <c r="J3356" s="68" t="s">
        <v>2267</v>
      </c>
      <c r="K3356" s="68">
        <v>2.8</v>
      </c>
      <c r="L3356" s="68">
        <v>0.76</v>
      </c>
      <c r="M3356" s="68" t="s">
        <v>1960</v>
      </c>
      <c r="N3356" s="143">
        <f>IF(対応ガラス検索!$E$2="-","",IF(対応ガラス検索!$E$2&gt;=K3356,MAX($N$2:N3355)+1,""))</f>
        <v>3355</v>
      </c>
      <c r="O3356" s="143" t="str">
        <f>IF(対応ガラス検索!$E$2="-","",IF(L3356&lt;=0.65,MAX($O$2:O3355)+1,""))</f>
        <v/>
      </c>
      <c r="P3356" s="144"/>
      <c r="Q3356" s="145"/>
    </row>
    <row r="3357" spans="1:17" x14ac:dyDescent="0.4">
      <c r="A3357" s="68">
        <v>3356</v>
      </c>
      <c r="B3357" s="68" t="s">
        <v>2056</v>
      </c>
      <c r="C3357" s="68" t="s">
        <v>2297</v>
      </c>
      <c r="D3357" s="68" t="s">
        <v>2008</v>
      </c>
      <c r="E3357" s="68" t="s">
        <v>1965</v>
      </c>
      <c r="F3357" s="68" t="s">
        <v>1966</v>
      </c>
      <c r="G3357" s="68" t="s">
        <v>1965</v>
      </c>
      <c r="H3357" s="68" t="s">
        <v>1966</v>
      </c>
      <c r="I3357" s="68">
        <v>11</v>
      </c>
      <c r="J3357" s="68" t="s">
        <v>2267</v>
      </c>
      <c r="K3357" s="68">
        <v>2.7</v>
      </c>
      <c r="L3357" s="68">
        <v>0.76</v>
      </c>
      <c r="M3357" s="68" t="s">
        <v>1960</v>
      </c>
      <c r="N3357" s="143">
        <f>IF(対応ガラス検索!$E$2="-","",IF(対応ガラス検索!$E$2&gt;=K3357,MAX($N$2:N3356)+1,""))</f>
        <v>3356</v>
      </c>
      <c r="O3357" s="143" t="str">
        <f>IF(対応ガラス検索!$E$2="-","",IF(L3357&lt;=0.65,MAX($O$2:O3356)+1,""))</f>
        <v/>
      </c>
      <c r="P3357" s="144"/>
      <c r="Q3357" s="145"/>
    </row>
    <row r="3358" spans="1:17" x14ac:dyDescent="0.4">
      <c r="A3358" s="68">
        <v>3357</v>
      </c>
      <c r="B3358" s="68" t="s">
        <v>2056</v>
      </c>
      <c r="C3358" s="68" t="s">
        <v>2297</v>
      </c>
      <c r="D3358" s="68" t="s">
        <v>2008</v>
      </c>
      <c r="E3358" s="68" t="s">
        <v>1965</v>
      </c>
      <c r="F3358" s="68" t="s">
        <v>1966</v>
      </c>
      <c r="G3358" s="68" t="s">
        <v>1965</v>
      </c>
      <c r="H3358" s="68" t="s">
        <v>1966</v>
      </c>
      <c r="I3358" s="68">
        <v>12</v>
      </c>
      <c r="J3358" s="68" t="s">
        <v>2267</v>
      </c>
      <c r="K3358" s="68">
        <v>2.7</v>
      </c>
      <c r="L3358" s="68">
        <v>0.76</v>
      </c>
      <c r="M3358" s="68" t="s">
        <v>1960</v>
      </c>
      <c r="N3358" s="143">
        <f>IF(対応ガラス検索!$E$2="-","",IF(対応ガラス検索!$E$2&gt;=K3358,MAX($N$2:N3357)+1,""))</f>
        <v>3357</v>
      </c>
      <c r="O3358" s="143" t="str">
        <f>IF(対応ガラス検索!$E$2="-","",IF(L3358&lt;=0.65,MAX($O$2:O3357)+1,""))</f>
        <v/>
      </c>
      <c r="P3358" s="144"/>
      <c r="Q3358" s="145"/>
    </row>
    <row r="3359" spans="1:17" x14ac:dyDescent="0.4">
      <c r="A3359" s="68">
        <v>3358</v>
      </c>
      <c r="B3359" s="68" t="s">
        <v>2056</v>
      </c>
      <c r="C3359" s="68" t="s">
        <v>2297</v>
      </c>
      <c r="D3359" s="68" t="s">
        <v>2008</v>
      </c>
      <c r="E3359" s="68" t="s">
        <v>1965</v>
      </c>
      <c r="F3359" s="68" t="s">
        <v>1966</v>
      </c>
      <c r="G3359" s="68" t="s">
        <v>1965</v>
      </c>
      <c r="H3359" s="68" t="s">
        <v>1966</v>
      </c>
      <c r="I3359" s="68">
        <v>6</v>
      </c>
      <c r="J3359" s="68" t="s">
        <v>2267</v>
      </c>
      <c r="K3359" s="68">
        <v>3.1</v>
      </c>
      <c r="L3359" s="68">
        <v>0.76</v>
      </c>
      <c r="M3359" s="68" t="s">
        <v>1960</v>
      </c>
      <c r="N3359" s="143">
        <f>IF(対応ガラス検索!$E$2="-","",IF(対応ガラス検索!$E$2&gt;=K3359,MAX($N$2:N3358)+1,""))</f>
        <v>3358</v>
      </c>
      <c r="O3359" s="143" t="str">
        <f>IF(対応ガラス検索!$E$2="-","",IF(L3359&lt;=0.65,MAX($O$2:O3358)+1,""))</f>
        <v/>
      </c>
      <c r="P3359" s="144"/>
      <c r="Q3359" s="145"/>
    </row>
    <row r="3360" spans="1:17" x14ac:dyDescent="0.4">
      <c r="A3360" s="68">
        <v>3359</v>
      </c>
      <c r="B3360" s="68" t="s">
        <v>2056</v>
      </c>
      <c r="C3360" s="68" t="s">
        <v>2297</v>
      </c>
      <c r="D3360" s="68" t="s">
        <v>2008</v>
      </c>
      <c r="E3360" s="68" t="s">
        <v>1965</v>
      </c>
      <c r="F3360" s="68" t="s">
        <v>1966</v>
      </c>
      <c r="G3360" s="68" t="s">
        <v>1965</v>
      </c>
      <c r="H3360" s="68" t="s">
        <v>1966</v>
      </c>
      <c r="I3360" s="68">
        <v>7</v>
      </c>
      <c r="J3360" s="68" t="s">
        <v>2267</v>
      </c>
      <c r="K3360" s="68">
        <v>3</v>
      </c>
      <c r="L3360" s="68">
        <v>0.76</v>
      </c>
      <c r="M3360" s="68" t="s">
        <v>1960</v>
      </c>
      <c r="N3360" s="143">
        <f>IF(対応ガラス検索!$E$2="-","",IF(対応ガラス検索!$E$2&gt;=K3360,MAX($N$2:N3359)+1,""))</f>
        <v>3359</v>
      </c>
      <c r="O3360" s="143" t="str">
        <f>IF(対応ガラス検索!$E$2="-","",IF(L3360&lt;=0.65,MAX($O$2:O3359)+1,""))</f>
        <v/>
      </c>
      <c r="P3360" s="144"/>
      <c r="Q3360" s="145"/>
    </row>
    <row r="3361" spans="1:17" x14ac:dyDescent="0.4">
      <c r="A3361" s="68">
        <v>3360</v>
      </c>
      <c r="B3361" s="68" t="s">
        <v>2056</v>
      </c>
      <c r="C3361" s="68" t="s">
        <v>2297</v>
      </c>
      <c r="D3361" s="68" t="s">
        <v>2008</v>
      </c>
      <c r="E3361" s="68" t="s">
        <v>1965</v>
      </c>
      <c r="F3361" s="68" t="s">
        <v>1966</v>
      </c>
      <c r="G3361" s="68" t="s">
        <v>1965</v>
      </c>
      <c r="H3361" s="68" t="s">
        <v>1966</v>
      </c>
      <c r="I3361" s="68">
        <v>8</v>
      </c>
      <c r="J3361" s="68" t="s">
        <v>2267</v>
      </c>
      <c r="K3361" s="142">
        <v>2.9</v>
      </c>
      <c r="L3361" s="68">
        <v>0.76</v>
      </c>
      <c r="M3361" s="68" t="s">
        <v>1960</v>
      </c>
      <c r="N3361" s="143">
        <f>IF(対応ガラス検索!$E$2="-","",IF(対応ガラス検索!$E$2&gt;=K3361,MAX($N$2:N3360)+1,""))</f>
        <v>3360</v>
      </c>
      <c r="O3361" s="143" t="str">
        <f>IF(対応ガラス検索!$E$2="-","",IF(L3361&lt;=0.65,MAX($O$2:O3360)+1,""))</f>
        <v/>
      </c>
      <c r="P3361" s="144"/>
      <c r="Q3361" s="145"/>
    </row>
    <row r="3362" spans="1:17" x14ac:dyDescent="0.4">
      <c r="A3362" s="68">
        <v>3361</v>
      </c>
      <c r="B3362" s="68" t="s">
        <v>2056</v>
      </c>
      <c r="C3362" s="68" t="s">
        <v>2297</v>
      </c>
      <c r="D3362" s="68" t="s">
        <v>2008</v>
      </c>
      <c r="E3362" s="68" t="s">
        <v>1965</v>
      </c>
      <c r="F3362" s="68" t="s">
        <v>1966</v>
      </c>
      <c r="G3362" s="68" t="s">
        <v>1965</v>
      </c>
      <c r="H3362" s="68" t="s">
        <v>1966</v>
      </c>
      <c r="I3362" s="68">
        <v>9</v>
      </c>
      <c r="J3362" s="68" t="s">
        <v>2267</v>
      </c>
      <c r="K3362" s="142">
        <v>2.8</v>
      </c>
      <c r="L3362" s="68">
        <v>0.76</v>
      </c>
      <c r="M3362" s="68" t="s">
        <v>1960</v>
      </c>
      <c r="N3362" s="143">
        <f>IF(対応ガラス検索!$E$2="-","",IF(対応ガラス検索!$E$2&gt;=K3362,MAX($N$2:N3361)+1,""))</f>
        <v>3361</v>
      </c>
      <c r="O3362" s="143" t="str">
        <f>IF(対応ガラス検索!$E$2="-","",IF(L3362&lt;=0.65,MAX($O$2:O3361)+1,""))</f>
        <v/>
      </c>
      <c r="P3362" s="144"/>
      <c r="Q3362" s="145"/>
    </row>
    <row r="3363" spans="1:17" x14ac:dyDescent="0.4">
      <c r="A3363" s="68">
        <v>3362</v>
      </c>
      <c r="B3363" s="68" t="s">
        <v>2056</v>
      </c>
      <c r="C3363" s="68" t="s">
        <v>2297</v>
      </c>
      <c r="D3363" s="68" t="s">
        <v>2008</v>
      </c>
      <c r="E3363" s="68" t="s">
        <v>1965</v>
      </c>
      <c r="F3363" s="68" t="s">
        <v>1966</v>
      </c>
      <c r="G3363" s="68" t="s">
        <v>1965</v>
      </c>
      <c r="H3363" s="68" t="s">
        <v>1966</v>
      </c>
      <c r="I3363" s="68">
        <v>10</v>
      </c>
      <c r="J3363" s="68" t="s">
        <v>2267</v>
      </c>
      <c r="K3363" s="68">
        <v>2.8</v>
      </c>
      <c r="L3363" s="68">
        <v>0.76</v>
      </c>
      <c r="M3363" s="68" t="s">
        <v>1960</v>
      </c>
      <c r="N3363" s="143">
        <f>IF(対応ガラス検索!$E$2="-","",IF(対応ガラス検索!$E$2&gt;=K3363,MAX($N$2:N3362)+1,""))</f>
        <v>3362</v>
      </c>
      <c r="O3363" s="143" t="str">
        <f>IF(対応ガラス検索!$E$2="-","",IF(L3363&lt;=0.65,MAX($O$2:O3362)+1,""))</f>
        <v/>
      </c>
      <c r="P3363" s="144"/>
      <c r="Q3363" s="145"/>
    </row>
    <row r="3364" spans="1:17" x14ac:dyDescent="0.4">
      <c r="A3364" s="68">
        <v>3363</v>
      </c>
      <c r="B3364" s="68" t="s">
        <v>2056</v>
      </c>
      <c r="C3364" s="68" t="s">
        <v>2297</v>
      </c>
      <c r="D3364" s="68" t="s">
        <v>2008</v>
      </c>
      <c r="E3364" s="68" t="s">
        <v>1965</v>
      </c>
      <c r="F3364" s="68" t="s">
        <v>1966</v>
      </c>
      <c r="G3364" s="68" t="s">
        <v>1965</v>
      </c>
      <c r="H3364" s="68" t="s">
        <v>1966</v>
      </c>
      <c r="I3364" s="68">
        <v>11</v>
      </c>
      <c r="J3364" s="68" t="s">
        <v>2267</v>
      </c>
      <c r="K3364" s="68">
        <v>2.7</v>
      </c>
      <c r="L3364" s="68">
        <v>0.76</v>
      </c>
      <c r="M3364" s="68" t="s">
        <v>1960</v>
      </c>
      <c r="N3364" s="143">
        <f>IF(対応ガラス検索!$E$2="-","",IF(対応ガラス検索!$E$2&gt;=K3364,MAX($N$2:N3363)+1,""))</f>
        <v>3363</v>
      </c>
      <c r="O3364" s="143" t="str">
        <f>IF(対応ガラス検索!$E$2="-","",IF(L3364&lt;=0.65,MAX($O$2:O3363)+1,""))</f>
        <v/>
      </c>
      <c r="P3364" s="144"/>
      <c r="Q3364" s="145"/>
    </row>
    <row r="3365" spans="1:17" x14ac:dyDescent="0.4">
      <c r="A3365" s="68">
        <v>3364</v>
      </c>
      <c r="B3365" s="68" t="s">
        <v>2056</v>
      </c>
      <c r="C3365" s="68" t="s">
        <v>2297</v>
      </c>
      <c r="D3365" s="68" t="s">
        <v>2008</v>
      </c>
      <c r="E3365" s="68" t="s">
        <v>1965</v>
      </c>
      <c r="F3365" s="68" t="s">
        <v>1966</v>
      </c>
      <c r="G3365" s="68" t="s">
        <v>1965</v>
      </c>
      <c r="H3365" s="68" t="s">
        <v>1966</v>
      </c>
      <c r="I3365" s="68">
        <v>12</v>
      </c>
      <c r="J3365" s="68" t="s">
        <v>2267</v>
      </c>
      <c r="K3365" s="68">
        <v>2.7</v>
      </c>
      <c r="L3365" s="68">
        <v>0.76</v>
      </c>
      <c r="M3365" s="68" t="s">
        <v>1960</v>
      </c>
      <c r="N3365" s="143">
        <f>IF(対応ガラス検索!$E$2="-","",IF(対応ガラス検索!$E$2&gt;=K3365,MAX($N$2:N3364)+1,""))</f>
        <v>3364</v>
      </c>
      <c r="O3365" s="143" t="str">
        <f>IF(対応ガラス検索!$E$2="-","",IF(L3365&lt;=0.65,MAX($O$2:O3364)+1,""))</f>
        <v/>
      </c>
      <c r="P3365" s="144"/>
      <c r="Q3365" s="145"/>
    </row>
    <row r="3366" spans="1:17" x14ac:dyDescent="0.4">
      <c r="A3366" s="68">
        <v>3365</v>
      </c>
      <c r="B3366" s="68" t="s">
        <v>2056</v>
      </c>
      <c r="C3366" s="68" t="s">
        <v>2297</v>
      </c>
      <c r="D3366" s="68" t="s">
        <v>2008</v>
      </c>
      <c r="E3366" s="68" t="s">
        <v>1965</v>
      </c>
      <c r="F3366" s="68" t="s">
        <v>1966</v>
      </c>
      <c r="G3366" s="68" t="s">
        <v>1965</v>
      </c>
      <c r="H3366" s="68" t="s">
        <v>1966</v>
      </c>
      <c r="I3366" s="68">
        <v>6</v>
      </c>
      <c r="J3366" s="68" t="s">
        <v>2296</v>
      </c>
      <c r="K3366" s="68">
        <v>3.3</v>
      </c>
      <c r="L3366" s="68">
        <v>0.76</v>
      </c>
      <c r="M3366" s="68" t="s">
        <v>1960</v>
      </c>
      <c r="N3366" s="143">
        <f>IF(対応ガラス検索!$E$2="-","",IF(対応ガラス検索!$E$2&gt;=K3366,MAX($N$2:N3365)+1,""))</f>
        <v>3365</v>
      </c>
      <c r="O3366" s="143" t="str">
        <f>IF(対応ガラス検索!$E$2="-","",IF(L3366&lt;=0.65,MAX($O$2:O3365)+1,""))</f>
        <v/>
      </c>
      <c r="P3366" s="144"/>
      <c r="Q3366" s="145"/>
    </row>
    <row r="3367" spans="1:17" x14ac:dyDescent="0.4">
      <c r="A3367" s="68">
        <v>3366</v>
      </c>
      <c r="B3367" s="68" t="s">
        <v>2056</v>
      </c>
      <c r="C3367" s="68" t="s">
        <v>2297</v>
      </c>
      <c r="D3367" s="68" t="s">
        <v>2008</v>
      </c>
      <c r="E3367" s="68" t="s">
        <v>1965</v>
      </c>
      <c r="F3367" s="68" t="s">
        <v>1966</v>
      </c>
      <c r="G3367" s="68" t="s">
        <v>1965</v>
      </c>
      <c r="H3367" s="68" t="s">
        <v>1966</v>
      </c>
      <c r="I3367" s="68">
        <v>7</v>
      </c>
      <c r="J3367" s="68" t="s">
        <v>2296</v>
      </c>
      <c r="K3367" s="68">
        <v>3.2</v>
      </c>
      <c r="L3367" s="68">
        <v>0.76</v>
      </c>
      <c r="M3367" s="68" t="s">
        <v>1960</v>
      </c>
      <c r="N3367" s="143">
        <f>IF(対応ガラス検索!$E$2="-","",IF(対応ガラス検索!$E$2&gt;=K3367,MAX($N$2:N3366)+1,""))</f>
        <v>3366</v>
      </c>
      <c r="O3367" s="143" t="str">
        <f>IF(対応ガラス検索!$E$2="-","",IF(L3367&lt;=0.65,MAX($O$2:O3366)+1,""))</f>
        <v/>
      </c>
      <c r="P3367" s="144"/>
      <c r="Q3367" s="145"/>
    </row>
    <row r="3368" spans="1:17" x14ac:dyDescent="0.4">
      <c r="A3368" s="68">
        <v>3367</v>
      </c>
      <c r="B3368" s="68" t="s">
        <v>2056</v>
      </c>
      <c r="C3368" s="68" t="s">
        <v>2297</v>
      </c>
      <c r="D3368" s="68" t="s">
        <v>2008</v>
      </c>
      <c r="E3368" s="68" t="s">
        <v>1965</v>
      </c>
      <c r="F3368" s="68" t="s">
        <v>1966</v>
      </c>
      <c r="G3368" s="68" t="s">
        <v>1965</v>
      </c>
      <c r="H3368" s="68" t="s">
        <v>1966</v>
      </c>
      <c r="I3368" s="68">
        <v>8</v>
      </c>
      <c r="J3368" s="68" t="s">
        <v>2296</v>
      </c>
      <c r="K3368" s="68">
        <v>3.1</v>
      </c>
      <c r="L3368" s="68">
        <v>0.76</v>
      </c>
      <c r="M3368" s="68" t="s">
        <v>1960</v>
      </c>
      <c r="N3368" s="143">
        <f>IF(対応ガラス検索!$E$2="-","",IF(対応ガラス検索!$E$2&gt;=K3368,MAX($N$2:N3367)+1,""))</f>
        <v>3367</v>
      </c>
      <c r="O3368" s="143" t="str">
        <f>IF(対応ガラス検索!$E$2="-","",IF(L3368&lt;=0.65,MAX($O$2:O3367)+1,""))</f>
        <v/>
      </c>
      <c r="P3368" s="144"/>
      <c r="Q3368" s="145"/>
    </row>
    <row r="3369" spans="1:17" x14ac:dyDescent="0.4">
      <c r="A3369" s="68">
        <v>3368</v>
      </c>
      <c r="B3369" s="68" t="s">
        <v>2056</v>
      </c>
      <c r="C3369" s="68" t="s">
        <v>2297</v>
      </c>
      <c r="D3369" s="68" t="s">
        <v>2008</v>
      </c>
      <c r="E3369" s="68" t="s">
        <v>1965</v>
      </c>
      <c r="F3369" s="68" t="s">
        <v>1966</v>
      </c>
      <c r="G3369" s="68" t="s">
        <v>1965</v>
      </c>
      <c r="H3369" s="68" t="s">
        <v>1966</v>
      </c>
      <c r="I3369" s="68">
        <v>9</v>
      </c>
      <c r="J3369" s="68" t="s">
        <v>2296</v>
      </c>
      <c r="K3369" s="68">
        <v>3</v>
      </c>
      <c r="L3369" s="68">
        <v>0.76</v>
      </c>
      <c r="M3369" s="68" t="s">
        <v>1960</v>
      </c>
      <c r="N3369" s="143">
        <f>IF(対応ガラス検索!$E$2="-","",IF(対応ガラス検索!$E$2&gt;=K3369,MAX($N$2:N3368)+1,""))</f>
        <v>3368</v>
      </c>
      <c r="O3369" s="143" t="str">
        <f>IF(対応ガラス検索!$E$2="-","",IF(L3369&lt;=0.65,MAX($O$2:O3368)+1,""))</f>
        <v/>
      </c>
      <c r="P3369" s="144"/>
      <c r="Q3369" s="145"/>
    </row>
    <row r="3370" spans="1:17" x14ac:dyDescent="0.4">
      <c r="A3370" s="68">
        <v>3369</v>
      </c>
      <c r="B3370" s="68" t="s">
        <v>2056</v>
      </c>
      <c r="C3370" s="68" t="s">
        <v>2297</v>
      </c>
      <c r="D3370" s="68" t="s">
        <v>2008</v>
      </c>
      <c r="E3370" s="68" t="s">
        <v>1965</v>
      </c>
      <c r="F3370" s="68" t="s">
        <v>1966</v>
      </c>
      <c r="G3370" s="68" t="s">
        <v>1965</v>
      </c>
      <c r="H3370" s="68" t="s">
        <v>1966</v>
      </c>
      <c r="I3370" s="68">
        <v>10</v>
      </c>
      <c r="J3370" s="68" t="s">
        <v>2296</v>
      </c>
      <c r="K3370" s="68">
        <v>3</v>
      </c>
      <c r="L3370" s="68">
        <v>0.76</v>
      </c>
      <c r="M3370" s="68" t="s">
        <v>1960</v>
      </c>
      <c r="N3370" s="143">
        <f>IF(対応ガラス検索!$E$2="-","",IF(対応ガラス検索!$E$2&gt;=K3370,MAX($N$2:N3369)+1,""))</f>
        <v>3369</v>
      </c>
      <c r="O3370" s="143" t="str">
        <f>IF(対応ガラス検索!$E$2="-","",IF(L3370&lt;=0.65,MAX($O$2:O3369)+1,""))</f>
        <v/>
      </c>
      <c r="P3370" s="144"/>
      <c r="Q3370" s="145"/>
    </row>
    <row r="3371" spans="1:17" x14ac:dyDescent="0.4">
      <c r="A3371" s="68">
        <v>3370</v>
      </c>
      <c r="B3371" s="68" t="s">
        <v>2056</v>
      </c>
      <c r="C3371" s="68" t="s">
        <v>2297</v>
      </c>
      <c r="D3371" s="68" t="s">
        <v>2008</v>
      </c>
      <c r="E3371" s="68" t="s">
        <v>1965</v>
      </c>
      <c r="F3371" s="68" t="s">
        <v>1966</v>
      </c>
      <c r="G3371" s="68" t="s">
        <v>1965</v>
      </c>
      <c r="H3371" s="68" t="s">
        <v>1966</v>
      </c>
      <c r="I3371" s="68">
        <v>11</v>
      </c>
      <c r="J3371" s="68" t="s">
        <v>2296</v>
      </c>
      <c r="K3371" s="68">
        <v>2.9</v>
      </c>
      <c r="L3371" s="68">
        <v>0.76</v>
      </c>
      <c r="M3371" s="68" t="s">
        <v>1960</v>
      </c>
      <c r="N3371" s="143">
        <f>IF(対応ガラス検索!$E$2="-","",IF(対応ガラス検索!$E$2&gt;=K3371,MAX($N$2:N3370)+1,""))</f>
        <v>3370</v>
      </c>
      <c r="O3371" s="143" t="str">
        <f>IF(対応ガラス検索!$E$2="-","",IF(L3371&lt;=0.65,MAX($O$2:O3370)+1,""))</f>
        <v/>
      </c>
      <c r="P3371" s="144"/>
      <c r="Q3371" s="145"/>
    </row>
    <row r="3372" spans="1:17" x14ac:dyDescent="0.4">
      <c r="A3372" s="68">
        <v>3371</v>
      </c>
      <c r="B3372" s="68" t="s">
        <v>2056</v>
      </c>
      <c r="C3372" s="68" t="s">
        <v>2297</v>
      </c>
      <c r="D3372" s="68" t="s">
        <v>2008</v>
      </c>
      <c r="E3372" s="68" t="s">
        <v>1965</v>
      </c>
      <c r="F3372" s="68" t="s">
        <v>1966</v>
      </c>
      <c r="G3372" s="68" t="s">
        <v>1965</v>
      </c>
      <c r="H3372" s="68" t="s">
        <v>1966</v>
      </c>
      <c r="I3372" s="68">
        <v>12</v>
      </c>
      <c r="J3372" s="68" t="s">
        <v>2296</v>
      </c>
      <c r="K3372" s="68">
        <v>2.9</v>
      </c>
      <c r="L3372" s="68">
        <v>0.76</v>
      </c>
      <c r="M3372" s="68" t="s">
        <v>1960</v>
      </c>
      <c r="N3372" s="143">
        <f>IF(対応ガラス検索!$E$2="-","",IF(対応ガラス検索!$E$2&gt;=K3372,MAX($N$2:N3371)+1,""))</f>
        <v>3371</v>
      </c>
      <c r="O3372" s="143" t="str">
        <f>IF(対応ガラス検索!$E$2="-","",IF(L3372&lt;=0.65,MAX($O$2:O3371)+1,""))</f>
        <v/>
      </c>
      <c r="P3372" s="144"/>
      <c r="Q3372" s="145"/>
    </row>
    <row r="3373" spans="1:17" x14ac:dyDescent="0.4">
      <c r="A3373" s="68">
        <v>3372</v>
      </c>
      <c r="B3373" s="68" t="s">
        <v>2056</v>
      </c>
      <c r="C3373" s="68" t="s">
        <v>2297</v>
      </c>
      <c r="D3373" s="68" t="s">
        <v>2008</v>
      </c>
      <c r="E3373" s="68" t="s">
        <v>1965</v>
      </c>
      <c r="F3373" s="68" t="s">
        <v>1966</v>
      </c>
      <c r="G3373" s="68" t="s">
        <v>1965</v>
      </c>
      <c r="H3373" s="68" t="s">
        <v>1966</v>
      </c>
      <c r="I3373" s="68">
        <v>6</v>
      </c>
      <c r="J3373" s="68" t="s">
        <v>2296</v>
      </c>
      <c r="K3373" s="68">
        <v>3.3</v>
      </c>
      <c r="L3373" s="68">
        <v>0.76</v>
      </c>
      <c r="M3373" s="68" t="s">
        <v>1960</v>
      </c>
      <c r="N3373" s="143">
        <f>IF(対応ガラス検索!$E$2="-","",IF(対応ガラス検索!$E$2&gt;=K3373,MAX($N$2:N3372)+1,""))</f>
        <v>3372</v>
      </c>
      <c r="O3373" s="143" t="str">
        <f>IF(対応ガラス検索!$E$2="-","",IF(L3373&lt;=0.65,MAX($O$2:O3372)+1,""))</f>
        <v/>
      </c>
      <c r="P3373" s="144"/>
      <c r="Q3373" s="145"/>
    </row>
    <row r="3374" spans="1:17" x14ac:dyDescent="0.4">
      <c r="A3374" s="68">
        <v>3373</v>
      </c>
      <c r="B3374" s="68" t="s">
        <v>2056</v>
      </c>
      <c r="C3374" s="68" t="s">
        <v>2297</v>
      </c>
      <c r="D3374" s="68" t="s">
        <v>2008</v>
      </c>
      <c r="E3374" s="68" t="s">
        <v>1965</v>
      </c>
      <c r="F3374" s="68" t="s">
        <v>1966</v>
      </c>
      <c r="G3374" s="68" t="s">
        <v>1965</v>
      </c>
      <c r="H3374" s="68" t="s">
        <v>1966</v>
      </c>
      <c r="I3374" s="68">
        <v>7</v>
      </c>
      <c r="J3374" s="68" t="s">
        <v>2296</v>
      </c>
      <c r="K3374" s="142">
        <v>3.2</v>
      </c>
      <c r="L3374" s="68">
        <v>0.76</v>
      </c>
      <c r="M3374" s="68" t="s">
        <v>1960</v>
      </c>
      <c r="N3374" s="143">
        <f>IF(対応ガラス検索!$E$2="-","",IF(対応ガラス検索!$E$2&gt;=K3374,MAX($N$2:N3373)+1,""))</f>
        <v>3373</v>
      </c>
      <c r="O3374" s="143" t="str">
        <f>IF(対応ガラス検索!$E$2="-","",IF(L3374&lt;=0.65,MAX($O$2:O3373)+1,""))</f>
        <v/>
      </c>
      <c r="P3374" s="144"/>
      <c r="Q3374" s="145"/>
    </row>
    <row r="3375" spans="1:17" x14ac:dyDescent="0.4">
      <c r="A3375" s="68">
        <v>3374</v>
      </c>
      <c r="B3375" s="68" t="s">
        <v>2056</v>
      </c>
      <c r="C3375" s="68" t="s">
        <v>2297</v>
      </c>
      <c r="D3375" s="68" t="s">
        <v>2008</v>
      </c>
      <c r="E3375" s="68" t="s">
        <v>1965</v>
      </c>
      <c r="F3375" s="68" t="s">
        <v>1966</v>
      </c>
      <c r="G3375" s="68" t="s">
        <v>1965</v>
      </c>
      <c r="H3375" s="68" t="s">
        <v>1966</v>
      </c>
      <c r="I3375" s="68">
        <v>8</v>
      </c>
      <c r="J3375" s="68" t="s">
        <v>2296</v>
      </c>
      <c r="K3375" s="68">
        <v>3.1</v>
      </c>
      <c r="L3375" s="68">
        <v>0.76</v>
      </c>
      <c r="M3375" s="68" t="s">
        <v>1960</v>
      </c>
      <c r="N3375" s="143">
        <f>IF(対応ガラス検索!$E$2="-","",IF(対応ガラス検索!$E$2&gt;=K3375,MAX($N$2:N3374)+1,""))</f>
        <v>3374</v>
      </c>
      <c r="O3375" s="143" t="str">
        <f>IF(対応ガラス検索!$E$2="-","",IF(L3375&lt;=0.65,MAX($O$2:O3374)+1,""))</f>
        <v/>
      </c>
      <c r="P3375" s="144"/>
      <c r="Q3375" s="145"/>
    </row>
    <row r="3376" spans="1:17" x14ac:dyDescent="0.4">
      <c r="A3376" s="68">
        <v>3375</v>
      </c>
      <c r="B3376" s="68" t="s">
        <v>2056</v>
      </c>
      <c r="C3376" s="68" t="s">
        <v>2297</v>
      </c>
      <c r="D3376" s="68" t="s">
        <v>2008</v>
      </c>
      <c r="E3376" s="68" t="s">
        <v>1965</v>
      </c>
      <c r="F3376" s="68" t="s">
        <v>1966</v>
      </c>
      <c r="G3376" s="68" t="s">
        <v>1965</v>
      </c>
      <c r="H3376" s="68" t="s">
        <v>1966</v>
      </c>
      <c r="I3376" s="68">
        <v>9</v>
      </c>
      <c r="J3376" s="68" t="s">
        <v>2296</v>
      </c>
      <c r="K3376" s="68">
        <v>3</v>
      </c>
      <c r="L3376" s="68">
        <v>0.76</v>
      </c>
      <c r="M3376" s="68" t="s">
        <v>1960</v>
      </c>
      <c r="N3376" s="143">
        <f>IF(対応ガラス検索!$E$2="-","",IF(対応ガラス検索!$E$2&gt;=K3376,MAX($N$2:N3375)+1,""))</f>
        <v>3375</v>
      </c>
      <c r="O3376" s="143" t="str">
        <f>IF(対応ガラス検索!$E$2="-","",IF(L3376&lt;=0.65,MAX($O$2:O3375)+1,""))</f>
        <v/>
      </c>
      <c r="P3376" s="144"/>
      <c r="Q3376" s="145"/>
    </row>
    <row r="3377" spans="1:17" x14ac:dyDescent="0.4">
      <c r="A3377" s="68">
        <v>3376</v>
      </c>
      <c r="B3377" s="68" t="s">
        <v>2056</v>
      </c>
      <c r="C3377" s="68" t="s">
        <v>2297</v>
      </c>
      <c r="D3377" s="68" t="s">
        <v>2008</v>
      </c>
      <c r="E3377" s="68" t="s">
        <v>1965</v>
      </c>
      <c r="F3377" s="68" t="s">
        <v>1966</v>
      </c>
      <c r="G3377" s="68" t="s">
        <v>1965</v>
      </c>
      <c r="H3377" s="68" t="s">
        <v>1966</v>
      </c>
      <c r="I3377" s="68">
        <v>10</v>
      </c>
      <c r="J3377" s="68" t="s">
        <v>2296</v>
      </c>
      <c r="K3377" s="68">
        <v>3</v>
      </c>
      <c r="L3377" s="68">
        <v>0.76</v>
      </c>
      <c r="M3377" s="68" t="s">
        <v>1960</v>
      </c>
      <c r="N3377" s="143">
        <f>IF(対応ガラス検索!$E$2="-","",IF(対応ガラス検索!$E$2&gt;=K3377,MAX($N$2:N3376)+1,""))</f>
        <v>3376</v>
      </c>
      <c r="O3377" s="143" t="str">
        <f>IF(対応ガラス検索!$E$2="-","",IF(L3377&lt;=0.65,MAX($O$2:O3376)+1,""))</f>
        <v/>
      </c>
      <c r="P3377" s="144"/>
      <c r="Q3377" s="145"/>
    </row>
    <row r="3378" spans="1:17" x14ac:dyDescent="0.4">
      <c r="A3378" s="68">
        <v>3377</v>
      </c>
      <c r="B3378" s="68" t="s">
        <v>2056</v>
      </c>
      <c r="C3378" s="68" t="s">
        <v>2297</v>
      </c>
      <c r="D3378" s="68" t="s">
        <v>2008</v>
      </c>
      <c r="E3378" s="68" t="s">
        <v>1965</v>
      </c>
      <c r="F3378" s="68" t="s">
        <v>1966</v>
      </c>
      <c r="G3378" s="68" t="s">
        <v>1965</v>
      </c>
      <c r="H3378" s="68" t="s">
        <v>1966</v>
      </c>
      <c r="I3378" s="68">
        <v>11</v>
      </c>
      <c r="J3378" s="68" t="s">
        <v>2296</v>
      </c>
      <c r="K3378" s="68">
        <v>2.9</v>
      </c>
      <c r="L3378" s="68">
        <v>0.76</v>
      </c>
      <c r="M3378" s="68" t="s">
        <v>1960</v>
      </c>
      <c r="N3378" s="143">
        <f>IF(対応ガラス検索!$E$2="-","",IF(対応ガラス検索!$E$2&gt;=K3378,MAX($N$2:N3377)+1,""))</f>
        <v>3377</v>
      </c>
      <c r="O3378" s="143" t="str">
        <f>IF(対応ガラス検索!$E$2="-","",IF(L3378&lt;=0.65,MAX($O$2:O3377)+1,""))</f>
        <v/>
      </c>
      <c r="P3378" s="144"/>
      <c r="Q3378" s="145"/>
    </row>
    <row r="3379" spans="1:17" x14ac:dyDescent="0.4">
      <c r="A3379" s="68">
        <v>3378</v>
      </c>
      <c r="B3379" s="68" t="s">
        <v>2056</v>
      </c>
      <c r="C3379" s="68" t="s">
        <v>2297</v>
      </c>
      <c r="D3379" s="68" t="s">
        <v>2008</v>
      </c>
      <c r="E3379" s="68" t="s">
        <v>1965</v>
      </c>
      <c r="F3379" s="68" t="s">
        <v>1966</v>
      </c>
      <c r="G3379" s="68" t="s">
        <v>1965</v>
      </c>
      <c r="H3379" s="68" t="s">
        <v>1966</v>
      </c>
      <c r="I3379" s="68">
        <v>12</v>
      </c>
      <c r="J3379" s="68" t="s">
        <v>2296</v>
      </c>
      <c r="K3379" s="68">
        <v>2.9</v>
      </c>
      <c r="L3379" s="68">
        <v>0.76</v>
      </c>
      <c r="M3379" s="68" t="s">
        <v>1960</v>
      </c>
      <c r="N3379" s="143">
        <f>IF(対応ガラス検索!$E$2="-","",IF(対応ガラス検索!$E$2&gt;=K3379,MAX($N$2:N3378)+1,""))</f>
        <v>3378</v>
      </c>
      <c r="O3379" s="143" t="str">
        <f>IF(対応ガラス検索!$E$2="-","",IF(L3379&lt;=0.65,MAX($O$2:O3378)+1,""))</f>
        <v/>
      </c>
      <c r="P3379" s="144"/>
      <c r="Q3379" s="145"/>
    </row>
    <row r="3380" spans="1:17" x14ac:dyDescent="0.4">
      <c r="A3380" s="68">
        <v>3379</v>
      </c>
      <c r="B3380" s="68" t="s">
        <v>2056</v>
      </c>
      <c r="C3380" s="68" t="s">
        <v>2297</v>
      </c>
      <c r="D3380" s="68" t="s">
        <v>2098</v>
      </c>
      <c r="E3380" s="68" t="s">
        <v>1965</v>
      </c>
      <c r="F3380" s="68" t="s">
        <v>1966</v>
      </c>
      <c r="G3380" s="68" t="s">
        <v>2010</v>
      </c>
      <c r="H3380" s="68" t="s">
        <v>2011</v>
      </c>
      <c r="I3380" s="68">
        <v>6</v>
      </c>
      <c r="J3380" s="68" t="s">
        <v>2267</v>
      </c>
      <c r="K3380" s="68">
        <v>3</v>
      </c>
      <c r="L3380" s="68">
        <v>0.76</v>
      </c>
      <c r="M3380" s="68" t="s">
        <v>1960</v>
      </c>
      <c r="N3380" s="143">
        <f>IF(対応ガラス検索!$E$2="-","",IF(対応ガラス検索!$E$2&gt;=K3380,MAX($N$2:N3379)+1,""))</f>
        <v>3379</v>
      </c>
      <c r="O3380" s="143" t="str">
        <f>IF(対応ガラス検索!$E$2="-","",IF(L3380&lt;=0.65,MAX($O$2:O3379)+1,""))</f>
        <v/>
      </c>
      <c r="P3380" s="144"/>
      <c r="Q3380" s="145"/>
    </row>
    <row r="3381" spans="1:17" x14ac:dyDescent="0.4">
      <c r="A3381" s="68">
        <v>3380</v>
      </c>
      <c r="B3381" s="68" t="s">
        <v>2056</v>
      </c>
      <c r="C3381" s="68" t="s">
        <v>2297</v>
      </c>
      <c r="D3381" s="68" t="s">
        <v>2098</v>
      </c>
      <c r="E3381" s="68" t="s">
        <v>1965</v>
      </c>
      <c r="F3381" s="68" t="s">
        <v>1966</v>
      </c>
      <c r="G3381" s="68" t="s">
        <v>2010</v>
      </c>
      <c r="H3381" s="68" t="s">
        <v>2011</v>
      </c>
      <c r="I3381" s="68">
        <v>7</v>
      </c>
      <c r="J3381" s="68" t="s">
        <v>2267</v>
      </c>
      <c r="K3381" s="68">
        <v>3</v>
      </c>
      <c r="L3381" s="68">
        <v>0.76</v>
      </c>
      <c r="M3381" s="68" t="s">
        <v>1960</v>
      </c>
      <c r="N3381" s="143">
        <f>IF(対応ガラス検索!$E$2="-","",IF(対応ガラス検索!$E$2&gt;=K3381,MAX($N$2:N3380)+1,""))</f>
        <v>3380</v>
      </c>
      <c r="O3381" s="143" t="str">
        <f>IF(対応ガラス検索!$E$2="-","",IF(L3381&lt;=0.65,MAX($O$2:O3380)+1,""))</f>
        <v/>
      </c>
      <c r="P3381" s="144"/>
      <c r="Q3381" s="145"/>
    </row>
    <row r="3382" spans="1:17" x14ac:dyDescent="0.4">
      <c r="A3382" s="68">
        <v>3381</v>
      </c>
      <c r="B3382" s="68" t="s">
        <v>2056</v>
      </c>
      <c r="C3382" s="68" t="s">
        <v>2297</v>
      </c>
      <c r="D3382" s="68" t="s">
        <v>2098</v>
      </c>
      <c r="E3382" s="68" t="s">
        <v>1965</v>
      </c>
      <c r="F3382" s="68" t="s">
        <v>1966</v>
      </c>
      <c r="G3382" s="68" t="s">
        <v>2010</v>
      </c>
      <c r="H3382" s="68" t="s">
        <v>2011</v>
      </c>
      <c r="I3382" s="68">
        <v>8</v>
      </c>
      <c r="J3382" s="68" t="s">
        <v>2267</v>
      </c>
      <c r="K3382" s="68">
        <v>2.9</v>
      </c>
      <c r="L3382" s="68">
        <v>0.76</v>
      </c>
      <c r="M3382" s="68" t="s">
        <v>1960</v>
      </c>
      <c r="N3382" s="143">
        <f>IF(対応ガラス検索!$E$2="-","",IF(対応ガラス検索!$E$2&gt;=K3382,MAX($N$2:N3381)+1,""))</f>
        <v>3381</v>
      </c>
      <c r="O3382" s="143" t="str">
        <f>IF(対応ガラス検索!$E$2="-","",IF(L3382&lt;=0.65,MAX($O$2:O3381)+1,""))</f>
        <v/>
      </c>
      <c r="P3382" s="144"/>
      <c r="Q3382" s="145"/>
    </row>
    <row r="3383" spans="1:17" x14ac:dyDescent="0.4">
      <c r="A3383" s="68">
        <v>3382</v>
      </c>
      <c r="B3383" s="68" t="s">
        <v>2056</v>
      </c>
      <c r="C3383" s="68" t="s">
        <v>2297</v>
      </c>
      <c r="D3383" s="68" t="s">
        <v>2098</v>
      </c>
      <c r="E3383" s="68" t="s">
        <v>1965</v>
      </c>
      <c r="F3383" s="68" t="s">
        <v>1966</v>
      </c>
      <c r="G3383" s="68" t="s">
        <v>2010</v>
      </c>
      <c r="H3383" s="68" t="s">
        <v>2011</v>
      </c>
      <c r="I3383" s="68">
        <v>9</v>
      </c>
      <c r="J3383" s="68" t="s">
        <v>2267</v>
      </c>
      <c r="K3383" s="68">
        <v>2.8</v>
      </c>
      <c r="L3383" s="68">
        <v>0.76</v>
      </c>
      <c r="M3383" s="68" t="s">
        <v>1960</v>
      </c>
      <c r="N3383" s="143">
        <f>IF(対応ガラス検索!$E$2="-","",IF(対応ガラス検索!$E$2&gt;=K3383,MAX($N$2:N3382)+1,""))</f>
        <v>3382</v>
      </c>
      <c r="O3383" s="143" t="str">
        <f>IF(対応ガラス検索!$E$2="-","",IF(L3383&lt;=0.65,MAX($O$2:O3382)+1,""))</f>
        <v/>
      </c>
      <c r="P3383" s="144"/>
      <c r="Q3383" s="145"/>
    </row>
    <row r="3384" spans="1:17" x14ac:dyDescent="0.4">
      <c r="A3384" s="68">
        <v>3383</v>
      </c>
      <c r="B3384" s="68" t="s">
        <v>2056</v>
      </c>
      <c r="C3384" s="68" t="s">
        <v>2297</v>
      </c>
      <c r="D3384" s="68" t="s">
        <v>2098</v>
      </c>
      <c r="E3384" s="68" t="s">
        <v>1965</v>
      </c>
      <c r="F3384" s="68" t="s">
        <v>1966</v>
      </c>
      <c r="G3384" s="68" t="s">
        <v>2010</v>
      </c>
      <c r="H3384" s="68" t="s">
        <v>2011</v>
      </c>
      <c r="I3384" s="68">
        <v>10</v>
      </c>
      <c r="J3384" s="68" t="s">
        <v>2267</v>
      </c>
      <c r="K3384" s="68">
        <v>2.8</v>
      </c>
      <c r="L3384" s="68">
        <v>0.76</v>
      </c>
      <c r="M3384" s="68" t="s">
        <v>1960</v>
      </c>
      <c r="N3384" s="143">
        <f>IF(対応ガラス検索!$E$2="-","",IF(対応ガラス検索!$E$2&gt;=K3384,MAX($N$2:N3383)+1,""))</f>
        <v>3383</v>
      </c>
      <c r="O3384" s="143" t="str">
        <f>IF(対応ガラス検索!$E$2="-","",IF(L3384&lt;=0.65,MAX($O$2:O3383)+1,""))</f>
        <v/>
      </c>
      <c r="P3384" s="144"/>
      <c r="Q3384" s="145"/>
    </row>
    <row r="3385" spans="1:17" x14ac:dyDescent="0.4">
      <c r="A3385" s="68">
        <v>3384</v>
      </c>
      <c r="B3385" s="68" t="s">
        <v>2056</v>
      </c>
      <c r="C3385" s="68" t="s">
        <v>2297</v>
      </c>
      <c r="D3385" s="68" t="s">
        <v>2098</v>
      </c>
      <c r="E3385" s="68" t="s">
        <v>1965</v>
      </c>
      <c r="F3385" s="68" t="s">
        <v>1966</v>
      </c>
      <c r="G3385" s="68" t="s">
        <v>2010</v>
      </c>
      <c r="H3385" s="68" t="s">
        <v>2011</v>
      </c>
      <c r="I3385" s="68">
        <v>11</v>
      </c>
      <c r="J3385" s="68" t="s">
        <v>2267</v>
      </c>
      <c r="K3385" s="68">
        <v>2.7</v>
      </c>
      <c r="L3385" s="68">
        <v>0.76</v>
      </c>
      <c r="M3385" s="68" t="s">
        <v>1960</v>
      </c>
      <c r="N3385" s="143">
        <f>IF(対応ガラス検索!$E$2="-","",IF(対応ガラス検索!$E$2&gt;=K3385,MAX($N$2:N3384)+1,""))</f>
        <v>3384</v>
      </c>
      <c r="O3385" s="143" t="str">
        <f>IF(対応ガラス検索!$E$2="-","",IF(L3385&lt;=0.65,MAX($O$2:O3384)+1,""))</f>
        <v/>
      </c>
      <c r="P3385" s="144"/>
      <c r="Q3385" s="145"/>
    </row>
    <row r="3386" spans="1:17" x14ac:dyDescent="0.4">
      <c r="A3386" s="68">
        <v>3385</v>
      </c>
      <c r="B3386" s="68" t="s">
        <v>2056</v>
      </c>
      <c r="C3386" s="68" t="s">
        <v>2297</v>
      </c>
      <c r="D3386" s="68" t="s">
        <v>2098</v>
      </c>
      <c r="E3386" s="68" t="s">
        <v>1965</v>
      </c>
      <c r="F3386" s="68" t="s">
        <v>1966</v>
      </c>
      <c r="G3386" s="68" t="s">
        <v>2010</v>
      </c>
      <c r="H3386" s="68" t="s">
        <v>2011</v>
      </c>
      <c r="I3386" s="68">
        <v>12</v>
      </c>
      <c r="J3386" s="68" t="s">
        <v>2267</v>
      </c>
      <c r="K3386" s="68">
        <v>2.7</v>
      </c>
      <c r="L3386" s="68">
        <v>0.76</v>
      </c>
      <c r="M3386" s="68" t="s">
        <v>1960</v>
      </c>
      <c r="N3386" s="143">
        <f>IF(対応ガラス検索!$E$2="-","",IF(対応ガラス検索!$E$2&gt;=K3386,MAX($N$2:N3385)+1,""))</f>
        <v>3385</v>
      </c>
      <c r="O3386" s="143" t="str">
        <f>IF(対応ガラス検索!$E$2="-","",IF(L3386&lt;=0.65,MAX($O$2:O3385)+1,""))</f>
        <v/>
      </c>
      <c r="P3386" s="144"/>
      <c r="Q3386" s="145"/>
    </row>
    <row r="3387" spans="1:17" x14ac:dyDescent="0.4">
      <c r="A3387" s="68">
        <v>3386</v>
      </c>
      <c r="B3387" s="68" t="s">
        <v>2056</v>
      </c>
      <c r="C3387" s="68" t="s">
        <v>2297</v>
      </c>
      <c r="D3387" s="68" t="s">
        <v>2098</v>
      </c>
      <c r="E3387" s="68" t="s">
        <v>1965</v>
      </c>
      <c r="F3387" s="68" t="s">
        <v>1966</v>
      </c>
      <c r="G3387" s="68" t="s">
        <v>2010</v>
      </c>
      <c r="H3387" s="68" t="s">
        <v>2011</v>
      </c>
      <c r="I3387" s="68">
        <v>6</v>
      </c>
      <c r="J3387" s="68" t="s">
        <v>2267</v>
      </c>
      <c r="K3387" s="142">
        <v>3</v>
      </c>
      <c r="L3387" s="68">
        <v>0.76</v>
      </c>
      <c r="M3387" s="68" t="s">
        <v>1960</v>
      </c>
      <c r="N3387" s="143">
        <f>IF(対応ガラス検索!$E$2="-","",IF(対応ガラス検索!$E$2&gt;=K3387,MAX($N$2:N3386)+1,""))</f>
        <v>3386</v>
      </c>
      <c r="O3387" s="143" t="str">
        <f>IF(対応ガラス検索!$E$2="-","",IF(L3387&lt;=0.65,MAX($O$2:O3386)+1,""))</f>
        <v/>
      </c>
      <c r="P3387" s="144"/>
      <c r="Q3387" s="145"/>
    </row>
    <row r="3388" spans="1:17" x14ac:dyDescent="0.4">
      <c r="A3388" s="68">
        <v>3387</v>
      </c>
      <c r="B3388" s="68" t="s">
        <v>2056</v>
      </c>
      <c r="C3388" s="68" t="s">
        <v>2297</v>
      </c>
      <c r="D3388" s="68" t="s">
        <v>2098</v>
      </c>
      <c r="E3388" s="68" t="s">
        <v>1965</v>
      </c>
      <c r="F3388" s="68" t="s">
        <v>1966</v>
      </c>
      <c r="G3388" s="68" t="s">
        <v>2010</v>
      </c>
      <c r="H3388" s="68" t="s">
        <v>2011</v>
      </c>
      <c r="I3388" s="68">
        <v>7</v>
      </c>
      <c r="J3388" s="68" t="s">
        <v>2267</v>
      </c>
      <c r="K3388" s="68">
        <v>3</v>
      </c>
      <c r="L3388" s="68">
        <v>0.76</v>
      </c>
      <c r="M3388" s="68" t="s">
        <v>1960</v>
      </c>
      <c r="N3388" s="143">
        <f>IF(対応ガラス検索!$E$2="-","",IF(対応ガラス検索!$E$2&gt;=K3388,MAX($N$2:N3387)+1,""))</f>
        <v>3387</v>
      </c>
      <c r="O3388" s="143" t="str">
        <f>IF(対応ガラス検索!$E$2="-","",IF(L3388&lt;=0.65,MAX($O$2:O3387)+1,""))</f>
        <v/>
      </c>
      <c r="P3388" s="144"/>
      <c r="Q3388" s="145"/>
    </row>
    <row r="3389" spans="1:17" x14ac:dyDescent="0.4">
      <c r="A3389" s="68">
        <v>3388</v>
      </c>
      <c r="B3389" s="68" t="s">
        <v>2056</v>
      </c>
      <c r="C3389" s="68" t="s">
        <v>2297</v>
      </c>
      <c r="D3389" s="68" t="s">
        <v>2098</v>
      </c>
      <c r="E3389" s="68" t="s">
        <v>1965</v>
      </c>
      <c r="F3389" s="68" t="s">
        <v>1966</v>
      </c>
      <c r="G3389" s="68" t="s">
        <v>2010</v>
      </c>
      <c r="H3389" s="68" t="s">
        <v>2011</v>
      </c>
      <c r="I3389" s="68">
        <v>8</v>
      </c>
      <c r="J3389" s="68" t="s">
        <v>2267</v>
      </c>
      <c r="K3389" s="68">
        <v>2.9</v>
      </c>
      <c r="L3389" s="68">
        <v>0.76</v>
      </c>
      <c r="M3389" s="68" t="s">
        <v>1960</v>
      </c>
      <c r="N3389" s="143">
        <f>IF(対応ガラス検索!$E$2="-","",IF(対応ガラス検索!$E$2&gt;=K3389,MAX($N$2:N3388)+1,""))</f>
        <v>3388</v>
      </c>
      <c r="O3389" s="143" t="str">
        <f>IF(対応ガラス検索!$E$2="-","",IF(L3389&lt;=0.65,MAX($O$2:O3388)+1,""))</f>
        <v/>
      </c>
      <c r="P3389" s="144"/>
      <c r="Q3389" s="145"/>
    </row>
    <row r="3390" spans="1:17" x14ac:dyDescent="0.4">
      <c r="A3390" s="68">
        <v>3389</v>
      </c>
      <c r="B3390" s="68" t="s">
        <v>2056</v>
      </c>
      <c r="C3390" s="68" t="s">
        <v>2297</v>
      </c>
      <c r="D3390" s="68" t="s">
        <v>2098</v>
      </c>
      <c r="E3390" s="68" t="s">
        <v>1965</v>
      </c>
      <c r="F3390" s="68" t="s">
        <v>1966</v>
      </c>
      <c r="G3390" s="68" t="s">
        <v>2010</v>
      </c>
      <c r="H3390" s="68" t="s">
        <v>2011</v>
      </c>
      <c r="I3390" s="68">
        <v>9</v>
      </c>
      <c r="J3390" s="68" t="s">
        <v>2267</v>
      </c>
      <c r="K3390" s="68">
        <v>2.8</v>
      </c>
      <c r="L3390" s="68">
        <v>0.76</v>
      </c>
      <c r="M3390" s="68" t="s">
        <v>1960</v>
      </c>
      <c r="N3390" s="143">
        <f>IF(対応ガラス検索!$E$2="-","",IF(対応ガラス検索!$E$2&gt;=K3390,MAX($N$2:N3389)+1,""))</f>
        <v>3389</v>
      </c>
      <c r="O3390" s="143" t="str">
        <f>IF(対応ガラス検索!$E$2="-","",IF(L3390&lt;=0.65,MAX($O$2:O3389)+1,""))</f>
        <v/>
      </c>
      <c r="P3390" s="144"/>
      <c r="Q3390" s="145"/>
    </row>
    <row r="3391" spans="1:17" x14ac:dyDescent="0.4">
      <c r="A3391" s="68">
        <v>3390</v>
      </c>
      <c r="B3391" s="68" t="s">
        <v>2056</v>
      </c>
      <c r="C3391" s="68" t="s">
        <v>2297</v>
      </c>
      <c r="D3391" s="68" t="s">
        <v>2098</v>
      </c>
      <c r="E3391" s="68" t="s">
        <v>1965</v>
      </c>
      <c r="F3391" s="68" t="s">
        <v>1966</v>
      </c>
      <c r="G3391" s="68" t="s">
        <v>2010</v>
      </c>
      <c r="H3391" s="68" t="s">
        <v>2011</v>
      </c>
      <c r="I3391" s="68">
        <v>10</v>
      </c>
      <c r="J3391" s="68" t="s">
        <v>2267</v>
      </c>
      <c r="K3391" s="68">
        <v>2.8</v>
      </c>
      <c r="L3391" s="68">
        <v>0.76</v>
      </c>
      <c r="M3391" s="68" t="s">
        <v>1960</v>
      </c>
      <c r="N3391" s="143">
        <f>IF(対応ガラス検索!$E$2="-","",IF(対応ガラス検索!$E$2&gt;=K3391,MAX($N$2:N3390)+1,""))</f>
        <v>3390</v>
      </c>
      <c r="O3391" s="143" t="str">
        <f>IF(対応ガラス検索!$E$2="-","",IF(L3391&lt;=0.65,MAX($O$2:O3390)+1,""))</f>
        <v/>
      </c>
      <c r="P3391" s="144"/>
      <c r="Q3391" s="145"/>
    </row>
    <row r="3392" spans="1:17" x14ac:dyDescent="0.4">
      <c r="A3392" s="68">
        <v>3391</v>
      </c>
      <c r="B3392" s="68" t="s">
        <v>2056</v>
      </c>
      <c r="C3392" s="68" t="s">
        <v>2297</v>
      </c>
      <c r="D3392" s="68" t="s">
        <v>2098</v>
      </c>
      <c r="E3392" s="68" t="s">
        <v>1965</v>
      </c>
      <c r="F3392" s="68" t="s">
        <v>1966</v>
      </c>
      <c r="G3392" s="68" t="s">
        <v>2010</v>
      </c>
      <c r="H3392" s="68" t="s">
        <v>2011</v>
      </c>
      <c r="I3392" s="68">
        <v>11</v>
      </c>
      <c r="J3392" s="68" t="s">
        <v>2267</v>
      </c>
      <c r="K3392" s="68">
        <v>2.7</v>
      </c>
      <c r="L3392" s="68">
        <v>0.76</v>
      </c>
      <c r="M3392" s="68" t="s">
        <v>1960</v>
      </c>
      <c r="N3392" s="143">
        <f>IF(対応ガラス検索!$E$2="-","",IF(対応ガラス検索!$E$2&gt;=K3392,MAX($N$2:N3391)+1,""))</f>
        <v>3391</v>
      </c>
      <c r="O3392" s="143" t="str">
        <f>IF(対応ガラス検索!$E$2="-","",IF(L3392&lt;=0.65,MAX($O$2:O3391)+1,""))</f>
        <v/>
      </c>
      <c r="P3392" s="144"/>
      <c r="Q3392" s="145"/>
    </row>
    <row r="3393" spans="1:17" x14ac:dyDescent="0.4">
      <c r="A3393" s="68">
        <v>3392</v>
      </c>
      <c r="B3393" s="68" t="s">
        <v>2056</v>
      </c>
      <c r="C3393" s="68" t="s">
        <v>2297</v>
      </c>
      <c r="D3393" s="68" t="s">
        <v>2098</v>
      </c>
      <c r="E3393" s="68" t="s">
        <v>1965</v>
      </c>
      <c r="F3393" s="68" t="s">
        <v>1966</v>
      </c>
      <c r="G3393" s="68" t="s">
        <v>2010</v>
      </c>
      <c r="H3393" s="68" t="s">
        <v>2011</v>
      </c>
      <c r="I3393" s="68">
        <v>12</v>
      </c>
      <c r="J3393" s="68" t="s">
        <v>2267</v>
      </c>
      <c r="K3393" s="68">
        <v>2.7</v>
      </c>
      <c r="L3393" s="68">
        <v>0.76</v>
      </c>
      <c r="M3393" s="68" t="s">
        <v>1960</v>
      </c>
      <c r="N3393" s="143">
        <f>IF(対応ガラス検索!$E$2="-","",IF(対応ガラス検索!$E$2&gt;=K3393,MAX($N$2:N3392)+1,""))</f>
        <v>3392</v>
      </c>
      <c r="O3393" s="143" t="str">
        <f>IF(対応ガラス検索!$E$2="-","",IF(L3393&lt;=0.65,MAX($O$2:O3392)+1,""))</f>
        <v/>
      </c>
      <c r="P3393" s="144"/>
      <c r="Q3393" s="145"/>
    </row>
    <row r="3394" spans="1:17" x14ac:dyDescent="0.4">
      <c r="A3394" s="68">
        <v>3393</v>
      </c>
      <c r="B3394" s="68" t="s">
        <v>2056</v>
      </c>
      <c r="C3394" s="68" t="s">
        <v>2297</v>
      </c>
      <c r="D3394" s="68" t="s">
        <v>2098</v>
      </c>
      <c r="E3394" s="68" t="s">
        <v>1965</v>
      </c>
      <c r="F3394" s="68" t="s">
        <v>1966</v>
      </c>
      <c r="G3394" s="68" t="s">
        <v>2010</v>
      </c>
      <c r="H3394" s="68" t="s">
        <v>2011</v>
      </c>
      <c r="I3394" s="68">
        <v>6</v>
      </c>
      <c r="J3394" s="68" t="s">
        <v>2296</v>
      </c>
      <c r="K3394" s="68">
        <v>3.3</v>
      </c>
      <c r="L3394" s="68">
        <v>0.76</v>
      </c>
      <c r="M3394" s="68" t="s">
        <v>1960</v>
      </c>
      <c r="N3394" s="143">
        <f>IF(対応ガラス検索!$E$2="-","",IF(対応ガラス検索!$E$2&gt;=K3394,MAX($N$2:N3393)+1,""))</f>
        <v>3393</v>
      </c>
      <c r="O3394" s="143" t="str">
        <f>IF(対応ガラス検索!$E$2="-","",IF(L3394&lt;=0.65,MAX($O$2:O3393)+1,""))</f>
        <v/>
      </c>
      <c r="P3394" s="144"/>
      <c r="Q3394" s="145"/>
    </row>
    <row r="3395" spans="1:17" x14ac:dyDescent="0.4">
      <c r="A3395" s="68">
        <v>3394</v>
      </c>
      <c r="B3395" s="68" t="s">
        <v>2056</v>
      </c>
      <c r="C3395" s="68" t="s">
        <v>2297</v>
      </c>
      <c r="D3395" s="68" t="s">
        <v>2098</v>
      </c>
      <c r="E3395" s="68" t="s">
        <v>1965</v>
      </c>
      <c r="F3395" s="68" t="s">
        <v>1966</v>
      </c>
      <c r="G3395" s="68" t="s">
        <v>2010</v>
      </c>
      <c r="H3395" s="68" t="s">
        <v>2011</v>
      </c>
      <c r="I3395" s="68">
        <v>7</v>
      </c>
      <c r="J3395" s="68" t="s">
        <v>2296</v>
      </c>
      <c r="K3395" s="68">
        <v>3.2</v>
      </c>
      <c r="L3395" s="68">
        <v>0.76</v>
      </c>
      <c r="M3395" s="68" t="s">
        <v>1960</v>
      </c>
      <c r="N3395" s="143">
        <f>IF(対応ガラス検索!$E$2="-","",IF(対応ガラス検索!$E$2&gt;=K3395,MAX($N$2:N3394)+1,""))</f>
        <v>3394</v>
      </c>
      <c r="O3395" s="143" t="str">
        <f>IF(対応ガラス検索!$E$2="-","",IF(L3395&lt;=0.65,MAX($O$2:O3394)+1,""))</f>
        <v/>
      </c>
      <c r="P3395" s="144"/>
      <c r="Q3395" s="145"/>
    </row>
    <row r="3396" spans="1:17" x14ac:dyDescent="0.4">
      <c r="A3396" s="68">
        <v>3395</v>
      </c>
      <c r="B3396" s="68" t="s">
        <v>2056</v>
      </c>
      <c r="C3396" s="68" t="s">
        <v>2297</v>
      </c>
      <c r="D3396" s="68" t="s">
        <v>2098</v>
      </c>
      <c r="E3396" s="68" t="s">
        <v>1965</v>
      </c>
      <c r="F3396" s="68" t="s">
        <v>1966</v>
      </c>
      <c r="G3396" s="68" t="s">
        <v>2010</v>
      </c>
      <c r="H3396" s="68" t="s">
        <v>2011</v>
      </c>
      <c r="I3396" s="68">
        <v>8</v>
      </c>
      <c r="J3396" s="68" t="s">
        <v>2296</v>
      </c>
      <c r="K3396" s="68">
        <v>3.1</v>
      </c>
      <c r="L3396" s="68">
        <v>0.76</v>
      </c>
      <c r="M3396" s="68" t="s">
        <v>1960</v>
      </c>
      <c r="N3396" s="143">
        <f>IF(対応ガラス検索!$E$2="-","",IF(対応ガラス検索!$E$2&gt;=K3396,MAX($N$2:N3395)+1,""))</f>
        <v>3395</v>
      </c>
      <c r="O3396" s="143" t="str">
        <f>IF(対応ガラス検索!$E$2="-","",IF(L3396&lt;=0.65,MAX($O$2:O3395)+1,""))</f>
        <v/>
      </c>
      <c r="P3396" s="144"/>
      <c r="Q3396" s="145"/>
    </row>
    <row r="3397" spans="1:17" x14ac:dyDescent="0.4">
      <c r="A3397" s="68">
        <v>3396</v>
      </c>
      <c r="B3397" s="68" t="s">
        <v>2056</v>
      </c>
      <c r="C3397" s="68" t="s">
        <v>2297</v>
      </c>
      <c r="D3397" s="68" t="s">
        <v>2098</v>
      </c>
      <c r="E3397" s="68" t="s">
        <v>1965</v>
      </c>
      <c r="F3397" s="68" t="s">
        <v>1966</v>
      </c>
      <c r="G3397" s="68" t="s">
        <v>2010</v>
      </c>
      <c r="H3397" s="68" t="s">
        <v>2011</v>
      </c>
      <c r="I3397" s="68">
        <v>9</v>
      </c>
      <c r="J3397" s="68" t="s">
        <v>2296</v>
      </c>
      <c r="K3397" s="68">
        <v>3</v>
      </c>
      <c r="L3397" s="68">
        <v>0.76</v>
      </c>
      <c r="M3397" s="68" t="s">
        <v>1960</v>
      </c>
      <c r="N3397" s="143">
        <f>IF(対応ガラス検索!$E$2="-","",IF(対応ガラス検索!$E$2&gt;=K3397,MAX($N$2:N3396)+1,""))</f>
        <v>3396</v>
      </c>
      <c r="O3397" s="143" t="str">
        <f>IF(対応ガラス検索!$E$2="-","",IF(L3397&lt;=0.65,MAX($O$2:O3396)+1,""))</f>
        <v/>
      </c>
      <c r="P3397" s="144"/>
      <c r="Q3397" s="145"/>
    </row>
    <row r="3398" spans="1:17" x14ac:dyDescent="0.4">
      <c r="A3398" s="68">
        <v>3397</v>
      </c>
      <c r="B3398" s="68" t="s">
        <v>2056</v>
      </c>
      <c r="C3398" s="68" t="s">
        <v>2297</v>
      </c>
      <c r="D3398" s="68" t="s">
        <v>2098</v>
      </c>
      <c r="E3398" s="68" t="s">
        <v>1965</v>
      </c>
      <c r="F3398" s="68" t="s">
        <v>1966</v>
      </c>
      <c r="G3398" s="68" t="s">
        <v>2010</v>
      </c>
      <c r="H3398" s="68" t="s">
        <v>2011</v>
      </c>
      <c r="I3398" s="68">
        <v>10</v>
      </c>
      <c r="J3398" s="68" t="s">
        <v>2296</v>
      </c>
      <c r="K3398" s="68">
        <v>2.9</v>
      </c>
      <c r="L3398" s="68">
        <v>0.76</v>
      </c>
      <c r="M3398" s="68" t="s">
        <v>1960</v>
      </c>
      <c r="N3398" s="143">
        <f>IF(対応ガラス検索!$E$2="-","",IF(対応ガラス検索!$E$2&gt;=K3398,MAX($N$2:N3397)+1,""))</f>
        <v>3397</v>
      </c>
      <c r="O3398" s="143" t="str">
        <f>IF(対応ガラス検索!$E$2="-","",IF(L3398&lt;=0.65,MAX($O$2:O3397)+1,""))</f>
        <v/>
      </c>
      <c r="P3398" s="144"/>
      <c r="Q3398" s="145"/>
    </row>
    <row r="3399" spans="1:17" x14ac:dyDescent="0.4">
      <c r="A3399" s="68">
        <v>3398</v>
      </c>
      <c r="B3399" s="68" t="s">
        <v>2056</v>
      </c>
      <c r="C3399" s="68" t="s">
        <v>2297</v>
      </c>
      <c r="D3399" s="68" t="s">
        <v>2098</v>
      </c>
      <c r="E3399" s="68" t="s">
        <v>1965</v>
      </c>
      <c r="F3399" s="68" t="s">
        <v>1966</v>
      </c>
      <c r="G3399" s="68" t="s">
        <v>2010</v>
      </c>
      <c r="H3399" s="68" t="s">
        <v>2011</v>
      </c>
      <c r="I3399" s="68">
        <v>11</v>
      </c>
      <c r="J3399" s="68" t="s">
        <v>2296</v>
      </c>
      <c r="K3399" s="68">
        <v>2.9</v>
      </c>
      <c r="L3399" s="68">
        <v>0.76</v>
      </c>
      <c r="M3399" s="68" t="s">
        <v>1960</v>
      </c>
      <c r="N3399" s="143">
        <f>IF(対応ガラス検索!$E$2="-","",IF(対応ガラス検索!$E$2&gt;=K3399,MAX($N$2:N3398)+1,""))</f>
        <v>3398</v>
      </c>
      <c r="O3399" s="143" t="str">
        <f>IF(対応ガラス検索!$E$2="-","",IF(L3399&lt;=0.65,MAX($O$2:O3398)+1,""))</f>
        <v/>
      </c>
      <c r="P3399" s="144"/>
      <c r="Q3399" s="145"/>
    </row>
    <row r="3400" spans="1:17" x14ac:dyDescent="0.4">
      <c r="A3400" s="68">
        <v>3399</v>
      </c>
      <c r="B3400" s="68" t="s">
        <v>2056</v>
      </c>
      <c r="C3400" s="68" t="s">
        <v>2297</v>
      </c>
      <c r="D3400" s="68" t="s">
        <v>2098</v>
      </c>
      <c r="E3400" s="68" t="s">
        <v>1965</v>
      </c>
      <c r="F3400" s="68" t="s">
        <v>1966</v>
      </c>
      <c r="G3400" s="68" t="s">
        <v>2010</v>
      </c>
      <c r="H3400" s="68" t="s">
        <v>2011</v>
      </c>
      <c r="I3400" s="68">
        <v>12</v>
      </c>
      <c r="J3400" s="68" t="s">
        <v>2296</v>
      </c>
      <c r="K3400" s="142">
        <v>2.8</v>
      </c>
      <c r="L3400" s="68">
        <v>0.76</v>
      </c>
      <c r="M3400" s="68" t="s">
        <v>1960</v>
      </c>
      <c r="N3400" s="143">
        <f>IF(対応ガラス検索!$E$2="-","",IF(対応ガラス検索!$E$2&gt;=K3400,MAX($N$2:N3399)+1,""))</f>
        <v>3399</v>
      </c>
      <c r="O3400" s="143" t="str">
        <f>IF(対応ガラス検索!$E$2="-","",IF(L3400&lt;=0.65,MAX($O$2:O3399)+1,""))</f>
        <v/>
      </c>
      <c r="P3400" s="144"/>
      <c r="Q3400" s="145"/>
    </row>
    <row r="3401" spans="1:17" x14ac:dyDescent="0.4">
      <c r="A3401" s="68">
        <v>3400</v>
      </c>
      <c r="B3401" s="68" t="s">
        <v>2056</v>
      </c>
      <c r="C3401" s="68" t="s">
        <v>2297</v>
      </c>
      <c r="D3401" s="68" t="s">
        <v>2098</v>
      </c>
      <c r="E3401" s="68" t="s">
        <v>1965</v>
      </c>
      <c r="F3401" s="68" t="s">
        <v>1966</v>
      </c>
      <c r="G3401" s="68" t="s">
        <v>2010</v>
      </c>
      <c r="H3401" s="68" t="s">
        <v>2011</v>
      </c>
      <c r="I3401" s="68">
        <v>6</v>
      </c>
      <c r="J3401" s="68" t="s">
        <v>2296</v>
      </c>
      <c r="K3401" s="68">
        <v>3.3</v>
      </c>
      <c r="L3401" s="68">
        <v>0.76</v>
      </c>
      <c r="M3401" s="68" t="s">
        <v>1960</v>
      </c>
      <c r="N3401" s="143">
        <f>IF(対応ガラス検索!$E$2="-","",IF(対応ガラス検索!$E$2&gt;=K3401,MAX($N$2:N3400)+1,""))</f>
        <v>3400</v>
      </c>
      <c r="O3401" s="143" t="str">
        <f>IF(対応ガラス検索!$E$2="-","",IF(L3401&lt;=0.65,MAX($O$2:O3400)+1,""))</f>
        <v/>
      </c>
      <c r="P3401" s="144"/>
      <c r="Q3401" s="145"/>
    </row>
    <row r="3402" spans="1:17" x14ac:dyDescent="0.4">
      <c r="A3402" s="68">
        <v>3401</v>
      </c>
      <c r="B3402" s="68" t="s">
        <v>2056</v>
      </c>
      <c r="C3402" s="68" t="s">
        <v>2297</v>
      </c>
      <c r="D3402" s="68" t="s">
        <v>2098</v>
      </c>
      <c r="E3402" s="68" t="s">
        <v>1965</v>
      </c>
      <c r="F3402" s="68" t="s">
        <v>1966</v>
      </c>
      <c r="G3402" s="68" t="s">
        <v>2010</v>
      </c>
      <c r="H3402" s="68" t="s">
        <v>2011</v>
      </c>
      <c r="I3402" s="68">
        <v>7</v>
      </c>
      <c r="J3402" s="68" t="s">
        <v>2296</v>
      </c>
      <c r="K3402" s="68">
        <v>3.2</v>
      </c>
      <c r="L3402" s="68">
        <v>0.76</v>
      </c>
      <c r="M3402" s="68" t="s">
        <v>1960</v>
      </c>
      <c r="N3402" s="143">
        <f>IF(対応ガラス検索!$E$2="-","",IF(対応ガラス検索!$E$2&gt;=K3402,MAX($N$2:N3401)+1,""))</f>
        <v>3401</v>
      </c>
      <c r="O3402" s="143" t="str">
        <f>IF(対応ガラス検索!$E$2="-","",IF(L3402&lt;=0.65,MAX($O$2:O3401)+1,""))</f>
        <v/>
      </c>
      <c r="P3402" s="144"/>
      <c r="Q3402" s="145"/>
    </row>
    <row r="3403" spans="1:17" x14ac:dyDescent="0.4">
      <c r="A3403" s="68">
        <v>3402</v>
      </c>
      <c r="B3403" s="68" t="s">
        <v>2056</v>
      </c>
      <c r="C3403" s="68" t="s">
        <v>2297</v>
      </c>
      <c r="D3403" s="68" t="s">
        <v>2098</v>
      </c>
      <c r="E3403" s="68" t="s">
        <v>1965</v>
      </c>
      <c r="F3403" s="68" t="s">
        <v>1966</v>
      </c>
      <c r="G3403" s="68" t="s">
        <v>2010</v>
      </c>
      <c r="H3403" s="68" t="s">
        <v>2011</v>
      </c>
      <c r="I3403" s="68">
        <v>8</v>
      </c>
      <c r="J3403" s="68" t="s">
        <v>2296</v>
      </c>
      <c r="K3403" s="68">
        <v>3.1</v>
      </c>
      <c r="L3403" s="68">
        <v>0.76</v>
      </c>
      <c r="M3403" s="68" t="s">
        <v>1960</v>
      </c>
      <c r="N3403" s="143">
        <f>IF(対応ガラス検索!$E$2="-","",IF(対応ガラス検索!$E$2&gt;=K3403,MAX($N$2:N3402)+1,""))</f>
        <v>3402</v>
      </c>
      <c r="O3403" s="143" t="str">
        <f>IF(対応ガラス検索!$E$2="-","",IF(L3403&lt;=0.65,MAX($O$2:O3402)+1,""))</f>
        <v/>
      </c>
      <c r="P3403" s="144"/>
      <c r="Q3403" s="145"/>
    </row>
    <row r="3404" spans="1:17" x14ac:dyDescent="0.4">
      <c r="A3404" s="68">
        <v>3403</v>
      </c>
      <c r="B3404" s="68" t="s">
        <v>2056</v>
      </c>
      <c r="C3404" s="68" t="s">
        <v>2297</v>
      </c>
      <c r="D3404" s="68" t="s">
        <v>2098</v>
      </c>
      <c r="E3404" s="68" t="s">
        <v>1965</v>
      </c>
      <c r="F3404" s="68" t="s">
        <v>1966</v>
      </c>
      <c r="G3404" s="68" t="s">
        <v>2010</v>
      </c>
      <c r="H3404" s="68" t="s">
        <v>2011</v>
      </c>
      <c r="I3404" s="68">
        <v>9</v>
      </c>
      <c r="J3404" s="68" t="s">
        <v>2296</v>
      </c>
      <c r="K3404" s="68">
        <v>3</v>
      </c>
      <c r="L3404" s="68">
        <v>0.76</v>
      </c>
      <c r="M3404" s="68" t="s">
        <v>1960</v>
      </c>
      <c r="N3404" s="143">
        <f>IF(対応ガラス検索!$E$2="-","",IF(対応ガラス検索!$E$2&gt;=K3404,MAX($N$2:N3403)+1,""))</f>
        <v>3403</v>
      </c>
      <c r="O3404" s="143" t="str">
        <f>IF(対応ガラス検索!$E$2="-","",IF(L3404&lt;=0.65,MAX($O$2:O3403)+1,""))</f>
        <v/>
      </c>
      <c r="P3404" s="144"/>
      <c r="Q3404" s="145"/>
    </row>
    <row r="3405" spans="1:17" x14ac:dyDescent="0.4">
      <c r="A3405" s="68">
        <v>3404</v>
      </c>
      <c r="B3405" s="68" t="s">
        <v>2056</v>
      </c>
      <c r="C3405" s="68" t="s">
        <v>2297</v>
      </c>
      <c r="D3405" s="68" t="s">
        <v>2098</v>
      </c>
      <c r="E3405" s="68" t="s">
        <v>1965</v>
      </c>
      <c r="F3405" s="68" t="s">
        <v>1966</v>
      </c>
      <c r="G3405" s="68" t="s">
        <v>2010</v>
      </c>
      <c r="H3405" s="68" t="s">
        <v>2011</v>
      </c>
      <c r="I3405" s="68">
        <v>10</v>
      </c>
      <c r="J3405" s="68" t="s">
        <v>2296</v>
      </c>
      <c r="K3405" s="68">
        <v>2.9</v>
      </c>
      <c r="L3405" s="68">
        <v>0.76</v>
      </c>
      <c r="M3405" s="68" t="s">
        <v>1960</v>
      </c>
      <c r="N3405" s="143">
        <f>IF(対応ガラス検索!$E$2="-","",IF(対応ガラス検索!$E$2&gt;=K3405,MAX($N$2:N3404)+1,""))</f>
        <v>3404</v>
      </c>
      <c r="O3405" s="143" t="str">
        <f>IF(対応ガラス検索!$E$2="-","",IF(L3405&lt;=0.65,MAX($O$2:O3404)+1,""))</f>
        <v/>
      </c>
      <c r="P3405" s="144"/>
      <c r="Q3405" s="145"/>
    </row>
    <row r="3406" spans="1:17" x14ac:dyDescent="0.4">
      <c r="A3406" s="68">
        <v>3405</v>
      </c>
      <c r="B3406" s="68" t="s">
        <v>2056</v>
      </c>
      <c r="C3406" s="68" t="s">
        <v>2297</v>
      </c>
      <c r="D3406" s="68" t="s">
        <v>2098</v>
      </c>
      <c r="E3406" s="68" t="s">
        <v>1965</v>
      </c>
      <c r="F3406" s="68" t="s">
        <v>1966</v>
      </c>
      <c r="G3406" s="68" t="s">
        <v>2010</v>
      </c>
      <c r="H3406" s="68" t="s">
        <v>2011</v>
      </c>
      <c r="I3406" s="68">
        <v>11</v>
      </c>
      <c r="J3406" s="68" t="s">
        <v>2296</v>
      </c>
      <c r="K3406" s="68">
        <v>2.9</v>
      </c>
      <c r="L3406" s="68">
        <v>0.76</v>
      </c>
      <c r="M3406" s="68" t="s">
        <v>1960</v>
      </c>
      <c r="N3406" s="143">
        <f>IF(対応ガラス検索!$E$2="-","",IF(対応ガラス検索!$E$2&gt;=K3406,MAX($N$2:N3405)+1,""))</f>
        <v>3405</v>
      </c>
      <c r="O3406" s="143" t="str">
        <f>IF(対応ガラス検索!$E$2="-","",IF(L3406&lt;=0.65,MAX($O$2:O3405)+1,""))</f>
        <v/>
      </c>
      <c r="P3406" s="144"/>
      <c r="Q3406" s="145"/>
    </row>
    <row r="3407" spans="1:17" x14ac:dyDescent="0.4">
      <c r="A3407" s="68">
        <v>3406</v>
      </c>
      <c r="B3407" s="68" t="s">
        <v>2056</v>
      </c>
      <c r="C3407" s="68" t="s">
        <v>2297</v>
      </c>
      <c r="D3407" s="68" t="s">
        <v>2098</v>
      </c>
      <c r="E3407" s="68" t="s">
        <v>1965</v>
      </c>
      <c r="F3407" s="68" t="s">
        <v>1966</v>
      </c>
      <c r="G3407" s="68" t="s">
        <v>2010</v>
      </c>
      <c r="H3407" s="68" t="s">
        <v>2011</v>
      </c>
      <c r="I3407" s="68">
        <v>12</v>
      </c>
      <c r="J3407" s="68" t="s">
        <v>2296</v>
      </c>
      <c r="K3407" s="68">
        <v>2.8</v>
      </c>
      <c r="L3407" s="68">
        <v>0.76</v>
      </c>
      <c r="M3407" s="68" t="s">
        <v>1960</v>
      </c>
      <c r="N3407" s="143">
        <f>IF(対応ガラス検索!$E$2="-","",IF(対応ガラス検索!$E$2&gt;=K3407,MAX($N$2:N3406)+1,""))</f>
        <v>3406</v>
      </c>
      <c r="O3407" s="143" t="str">
        <f>IF(対応ガラス検索!$E$2="-","",IF(L3407&lt;=0.65,MAX($O$2:O3406)+1,""))</f>
        <v/>
      </c>
      <c r="P3407" s="144"/>
      <c r="Q3407" s="145"/>
    </row>
    <row r="3408" spans="1:17" x14ac:dyDescent="0.4">
      <c r="A3408" s="68">
        <v>3407</v>
      </c>
      <c r="B3408" s="68" t="s">
        <v>2056</v>
      </c>
      <c r="C3408" s="68" t="s">
        <v>2297</v>
      </c>
      <c r="D3408" s="68" t="s">
        <v>2009</v>
      </c>
      <c r="E3408" s="68" t="s">
        <v>2010</v>
      </c>
      <c r="F3408" s="68" t="s">
        <v>2011</v>
      </c>
      <c r="G3408" s="68" t="s">
        <v>1958</v>
      </c>
      <c r="H3408" s="68" t="s">
        <v>1959</v>
      </c>
      <c r="I3408" s="68">
        <v>6</v>
      </c>
      <c r="J3408" s="68" t="s">
        <v>2267</v>
      </c>
      <c r="K3408" s="68">
        <v>3.1</v>
      </c>
      <c r="L3408" s="68">
        <v>0.75</v>
      </c>
      <c r="M3408" s="68" t="s">
        <v>1960</v>
      </c>
      <c r="N3408" s="143">
        <f>IF(対応ガラス検索!$E$2="-","",IF(対応ガラス検索!$E$2&gt;=K3408,MAX($N$2:N3407)+1,""))</f>
        <v>3407</v>
      </c>
      <c r="O3408" s="143" t="str">
        <f>IF(対応ガラス検索!$E$2="-","",IF(L3408&lt;=0.65,MAX($O$2:O3407)+1,""))</f>
        <v/>
      </c>
      <c r="P3408" s="144"/>
      <c r="Q3408" s="145"/>
    </row>
    <row r="3409" spans="1:17" x14ac:dyDescent="0.4">
      <c r="A3409" s="68">
        <v>3408</v>
      </c>
      <c r="B3409" s="68" t="s">
        <v>2056</v>
      </c>
      <c r="C3409" s="68" t="s">
        <v>2297</v>
      </c>
      <c r="D3409" s="68" t="s">
        <v>2009</v>
      </c>
      <c r="E3409" s="68" t="s">
        <v>2010</v>
      </c>
      <c r="F3409" s="68" t="s">
        <v>2011</v>
      </c>
      <c r="G3409" s="68" t="s">
        <v>1958</v>
      </c>
      <c r="H3409" s="68" t="s">
        <v>1959</v>
      </c>
      <c r="I3409" s="68">
        <v>7</v>
      </c>
      <c r="J3409" s="68" t="s">
        <v>2267</v>
      </c>
      <c r="K3409" s="68">
        <v>3</v>
      </c>
      <c r="L3409" s="68">
        <v>0.75</v>
      </c>
      <c r="M3409" s="68" t="s">
        <v>1960</v>
      </c>
      <c r="N3409" s="143">
        <f>IF(対応ガラス検索!$E$2="-","",IF(対応ガラス検索!$E$2&gt;=K3409,MAX($N$2:N3408)+1,""))</f>
        <v>3408</v>
      </c>
      <c r="O3409" s="143" t="str">
        <f>IF(対応ガラス検索!$E$2="-","",IF(L3409&lt;=0.65,MAX($O$2:O3408)+1,""))</f>
        <v/>
      </c>
      <c r="P3409" s="144"/>
      <c r="Q3409" s="145"/>
    </row>
    <row r="3410" spans="1:17" x14ac:dyDescent="0.4">
      <c r="A3410" s="68">
        <v>3409</v>
      </c>
      <c r="B3410" s="68" t="s">
        <v>2056</v>
      </c>
      <c r="C3410" s="68" t="s">
        <v>2297</v>
      </c>
      <c r="D3410" s="68" t="s">
        <v>2009</v>
      </c>
      <c r="E3410" s="68" t="s">
        <v>2010</v>
      </c>
      <c r="F3410" s="68" t="s">
        <v>2011</v>
      </c>
      <c r="G3410" s="68" t="s">
        <v>1958</v>
      </c>
      <c r="H3410" s="68" t="s">
        <v>1959</v>
      </c>
      <c r="I3410" s="68">
        <v>8</v>
      </c>
      <c r="J3410" s="68" t="s">
        <v>2267</v>
      </c>
      <c r="K3410" s="68">
        <v>2.9</v>
      </c>
      <c r="L3410" s="68">
        <v>0.75</v>
      </c>
      <c r="M3410" s="68" t="s">
        <v>1960</v>
      </c>
      <c r="N3410" s="143">
        <f>IF(対応ガラス検索!$E$2="-","",IF(対応ガラス検索!$E$2&gt;=K3410,MAX($N$2:N3409)+1,""))</f>
        <v>3409</v>
      </c>
      <c r="O3410" s="143" t="str">
        <f>IF(対応ガラス検索!$E$2="-","",IF(L3410&lt;=0.65,MAX($O$2:O3409)+1,""))</f>
        <v/>
      </c>
      <c r="P3410" s="144"/>
      <c r="Q3410" s="145"/>
    </row>
    <row r="3411" spans="1:17" x14ac:dyDescent="0.4">
      <c r="A3411" s="68">
        <v>3410</v>
      </c>
      <c r="B3411" s="68" t="s">
        <v>2056</v>
      </c>
      <c r="C3411" s="68" t="s">
        <v>2297</v>
      </c>
      <c r="D3411" s="68" t="s">
        <v>2009</v>
      </c>
      <c r="E3411" s="68" t="s">
        <v>2010</v>
      </c>
      <c r="F3411" s="68" t="s">
        <v>2011</v>
      </c>
      <c r="G3411" s="68" t="s">
        <v>1958</v>
      </c>
      <c r="H3411" s="68" t="s">
        <v>1959</v>
      </c>
      <c r="I3411" s="68">
        <v>9</v>
      </c>
      <c r="J3411" s="68" t="s">
        <v>2267</v>
      </c>
      <c r="K3411" s="68">
        <v>2.8</v>
      </c>
      <c r="L3411" s="68">
        <v>0.75</v>
      </c>
      <c r="M3411" s="68" t="s">
        <v>1960</v>
      </c>
      <c r="N3411" s="143">
        <f>IF(対応ガラス検索!$E$2="-","",IF(対応ガラス検索!$E$2&gt;=K3411,MAX($N$2:N3410)+1,""))</f>
        <v>3410</v>
      </c>
      <c r="O3411" s="143" t="str">
        <f>IF(対応ガラス検索!$E$2="-","",IF(L3411&lt;=0.65,MAX($O$2:O3410)+1,""))</f>
        <v/>
      </c>
      <c r="P3411" s="144"/>
      <c r="Q3411" s="145"/>
    </row>
    <row r="3412" spans="1:17" x14ac:dyDescent="0.4">
      <c r="A3412" s="68">
        <v>3411</v>
      </c>
      <c r="B3412" s="68" t="s">
        <v>2056</v>
      </c>
      <c r="C3412" s="68" t="s">
        <v>2297</v>
      </c>
      <c r="D3412" s="68" t="s">
        <v>2009</v>
      </c>
      <c r="E3412" s="68" t="s">
        <v>2010</v>
      </c>
      <c r="F3412" s="68" t="s">
        <v>2011</v>
      </c>
      <c r="G3412" s="68" t="s">
        <v>1958</v>
      </c>
      <c r="H3412" s="68" t="s">
        <v>1959</v>
      </c>
      <c r="I3412" s="68">
        <v>10</v>
      </c>
      <c r="J3412" s="68" t="s">
        <v>2267</v>
      </c>
      <c r="K3412" s="68">
        <v>2.8</v>
      </c>
      <c r="L3412" s="68">
        <v>0.75</v>
      </c>
      <c r="M3412" s="68" t="s">
        <v>1960</v>
      </c>
      <c r="N3412" s="143">
        <f>IF(対応ガラス検索!$E$2="-","",IF(対応ガラス検索!$E$2&gt;=K3412,MAX($N$2:N3411)+1,""))</f>
        <v>3411</v>
      </c>
      <c r="O3412" s="143" t="str">
        <f>IF(対応ガラス検索!$E$2="-","",IF(L3412&lt;=0.65,MAX($O$2:O3411)+1,""))</f>
        <v/>
      </c>
      <c r="P3412" s="144"/>
      <c r="Q3412" s="145"/>
    </row>
    <row r="3413" spans="1:17" x14ac:dyDescent="0.4">
      <c r="A3413" s="68">
        <v>3412</v>
      </c>
      <c r="B3413" s="68" t="s">
        <v>2056</v>
      </c>
      <c r="C3413" s="68" t="s">
        <v>2297</v>
      </c>
      <c r="D3413" s="68" t="s">
        <v>2009</v>
      </c>
      <c r="E3413" s="68" t="s">
        <v>2010</v>
      </c>
      <c r="F3413" s="68" t="s">
        <v>2011</v>
      </c>
      <c r="G3413" s="68" t="s">
        <v>1958</v>
      </c>
      <c r="H3413" s="68" t="s">
        <v>1959</v>
      </c>
      <c r="I3413" s="68">
        <v>11</v>
      </c>
      <c r="J3413" s="68" t="s">
        <v>2267</v>
      </c>
      <c r="K3413" s="142">
        <v>2.7</v>
      </c>
      <c r="L3413" s="68">
        <v>0.75</v>
      </c>
      <c r="M3413" s="68" t="s">
        <v>1960</v>
      </c>
      <c r="N3413" s="143">
        <f>IF(対応ガラス検索!$E$2="-","",IF(対応ガラス検索!$E$2&gt;=K3413,MAX($N$2:N3412)+1,""))</f>
        <v>3412</v>
      </c>
      <c r="O3413" s="143" t="str">
        <f>IF(対応ガラス検索!$E$2="-","",IF(L3413&lt;=0.65,MAX($O$2:O3412)+1,""))</f>
        <v/>
      </c>
      <c r="P3413" s="144"/>
      <c r="Q3413" s="145"/>
    </row>
    <row r="3414" spans="1:17" x14ac:dyDescent="0.4">
      <c r="A3414" s="68">
        <v>3413</v>
      </c>
      <c r="B3414" s="68" t="s">
        <v>2056</v>
      </c>
      <c r="C3414" s="68" t="s">
        <v>2297</v>
      </c>
      <c r="D3414" s="68" t="s">
        <v>2009</v>
      </c>
      <c r="E3414" s="68" t="s">
        <v>2010</v>
      </c>
      <c r="F3414" s="68" t="s">
        <v>2011</v>
      </c>
      <c r="G3414" s="68" t="s">
        <v>1958</v>
      </c>
      <c r="H3414" s="68" t="s">
        <v>1959</v>
      </c>
      <c r="I3414" s="68">
        <v>12</v>
      </c>
      <c r="J3414" s="68" t="s">
        <v>2267</v>
      </c>
      <c r="K3414" s="142">
        <v>2.7</v>
      </c>
      <c r="L3414" s="68">
        <v>0.75</v>
      </c>
      <c r="M3414" s="68" t="s">
        <v>1960</v>
      </c>
      <c r="N3414" s="143">
        <f>IF(対応ガラス検索!$E$2="-","",IF(対応ガラス検索!$E$2&gt;=K3414,MAX($N$2:N3413)+1,""))</f>
        <v>3413</v>
      </c>
      <c r="O3414" s="143" t="str">
        <f>IF(対応ガラス検索!$E$2="-","",IF(L3414&lt;=0.65,MAX($O$2:O3413)+1,""))</f>
        <v/>
      </c>
      <c r="P3414" s="144"/>
      <c r="Q3414" s="145"/>
    </row>
    <row r="3415" spans="1:17" x14ac:dyDescent="0.4">
      <c r="A3415" s="68">
        <v>3414</v>
      </c>
      <c r="B3415" s="68" t="s">
        <v>2056</v>
      </c>
      <c r="C3415" s="68" t="s">
        <v>2297</v>
      </c>
      <c r="D3415" s="68" t="s">
        <v>2009</v>
      </c>
      <c r="E3415" s="68" t="s">
        <v>2010</v>
      </c>
      <c r="F3415" s="68" t="s">
        <v>2011</v>
      </c>
      <c r="G3415" s="68" t="s">
        <v>1958</v>
      </c>
      <c r="H3415" s="68" t="s">
        <v>1959</v>
      </c>
      <c r="I3415" s="68">
        <v>13</v>
      </c>
      <c r="J3415" s="68" t="s">
        <v>2267</v>
      </c>
      <c r="K3415" s="68">
        <v>2.7</v>
      </c>
      <c r="L3415" s="68">
        <v>0.75</v>
      </c>
      <c r="M3415" s="68" t="s">
        <v>1960</v>
      </c>
      <c r="N3415" s="143">
        <f>IF(対応ガラス検索!$E$2="-","",IF(対応ガラス検索!$E$2&gt;=K3415,MAX($N$2:N3414)+1,""))</f>
        <v>3414</v>
      </c>
      <c r="O3415" s="143" t="str">
        <f>IF(対応ガラス検索!$E$2="-","",IF(L3415&lt;=0.65,MAX($O$2:O3414)+1,""))</f>
        <v/>
      </c>
      <c r="P3415" s="144"/>
      <c r="Q3415" s="145"/>
    </row>
    <row r="3416" spans="1:17" x14ac:dyDescent="0.4">
      <c r="A3416" s="68">
        <v>3415</v>
      </c>
      <c r="B3416" s="68" t="s">
        <v>2056</v>
      </c>
      <c r="C3416" s="68" t="s">
        <v>2297</v>
      </c>
      <c r="D3416" s="68" t="s">
        <v>2009</v>
      </c>
      <c r="E3416" s="68" t="s">
        <v>2010</v>
      </c>
      <c r="F3416" s="68" t="s">
        <v>2011</v>
      </c>
      <c r="G3416" s="68" t="s">
        <v>1958</v>
      </c>
      <c r="H3416" s="68" t="s">
        <v>1959</v>
      </c>
      <c r="I3416" s="68">
        <v>6</v>
      </c>
      <c r="J3416" s="68" t="s">
        <v>2267</v>
      </c>
      <c r="K3416" s="68">
        <v>3.1</v>
      </c>
      <c r="L3416" s="68">
        <v>0.75</v>
      </c>
      <c r="M3416" s="68" t="s">
        <v>1960</v>
      </c>
      <c r="N3416" s="143">
        <f>IF(対応ガラス検索!$E$2="-","",IF(対応ガラス検索!$E$2&gt;=K3416,MAX($N$2:N3415)+1,""))</f>
        <v>3415</v>
      </c>
      <c r="O3416" s="143" t="str">
        <f>IF(対応ガラス検索!$E$2="-","",IF(L3416&lt;=0.65,MAX($O$2:O3415)+1,""))</f>
        <v/>
      </c>
      <c r="P3416" s="144"/>
      <c r="Q3416" s="145"/>
    </row>
    <row r="3417" spans="1:17" x14ac:dyDescent="0.4">
      <c r="A3417" s="68">
        <v>3416</v>
      </c>
      <c r="B3417" s="68" t="s">
        <v>2056</v>
      </c>
      <c r="C3417" s="68" t="s">
        <v>2297</v>
      </c>
      <c r="D3417" s="68" t="s">
        <v>2009</v>
      </c>
      <c r="E3417" s="68" t="s">
        <v>2010</v>
      </c>
      <c r="F3417" s="68" t="s">
        <v>2011</v>
      </c>
      <c r="G3417" s="68" t="s">
        <v>1958</v>
      </c>
      <c r="H3417" s="68" t="s">
        <v>1959</v>
      </c>
      <c r="I3417" s="68">
        <v>7</v>
      </c>
      <c r="J3417" s="68" t="s">
        <v>2267</v>
      </c>
      <c r="K3417" s="68">
        <v>3</v>
      </c>
      <c r="L3417" s="68">
        <v>0.75</v>
      </c>
      <c r="M3417" s="68" t="s">
        <v>1960</v>
      </c>
      <c r="N3417" s="143">
        <f>IF(対応ガラス検索!$E$2="-","",IF(対応ガラス検索!$E$2&gt;=K3417,MAX($N$2:N3416)+1,""))</f>
        <v>3416</v>
      </c>
      <c r="O3417" s="143" t="str">
        <f>IF(対応ガラス検索!$E$2="-","",IF(L3417&lt;=0.65,MAX($O$2:O3416)+1,""))</f>
        <v/>
      </c>
      <c r="P3417" s="144"/>
      <c r="Q3417" s="145"/>
    </row>
    <row r="3418" spans="1:17" x14ac:dyDescent="0.4">
      <c r="A3418" s="68">
        <v>3417</v>
      </c>
      <c r="B3418" s="68" t="s">
        <v>2056</v>
      </c>
      <c r="C3418" s="68" t="s">
        <v>2297</v>
      </c>
      <c r="D3418" s="68" t="s">
        <v>2009</v>
      </c>
      <c r="E3418" s="68" t="s">
        <v>2010</v>
      </c>
      <c r="F3418" s="68" t="s">
        <v>2011</v>
      </c>
      <c r="G3418" s="68" t="s">
        <v>1958</v>
      </c>
      <c r="H3418" s="68" t="s">
        <v>1959</v>
      </c>
      <c r="I3418" s="68">
        <v>8</v>
      </c>
      <c r="J3418" s="68" t="s">
        <v>2267</v>
      </c>
      <c r="K3418" s="68">
        <v>2.9</v>
      </c>
      <c r="L3418" s="68">
        <v>0.75</v>
      </c>
      <c r="M3418" s="68" t="s">
        <v>1960</v>
      </c>
      <c r="N3418" s="143">
        <f>IF(対応ガラス検索!$E$2="-","",IF(対応ガラス検索!$E$2&gt;=K3418,MAX($N$2:N3417)+1,""))</f>
        <v>3417</v>
      </c>
      <c r="O3418" s="143" t="str">
        <f>IF(対応ガラス検索!$E$2="-","",IF(L3418&lt;=0.65,MAX($O$2:O3417)+1,""))</f>
        <v/>
      </c>
      <c r="P3418" s="144"/>
      <c r="Q3418" s="145"/>
    </row>
    <row r="3419" spans="1:17" x14ac:dyDescent="0.4">
      <c r="A3419" s="68">
        <v>3418</v>
      </c>
      <c r="B3419" s="68" t="s">
        <v>2056</v>
      </c>
      <c r="C3419" s="68" t="s">
        <v>2297</v>
      </c>
      <c r="D3419" s="68" t="s">
        <v>2009</v>
      </c>
      <c r="E3419" s="68" t="s">
        <v>2010</v>
      </c>
      <c r="F3419" s="68" t="s">
        <v>2011</v>
      </c>
      <c r="G3419" s="68" t="s">
        <v>1958</v>
      </c>
      <c r="H3419" s="68" t="s">
        <v>1959</v>
      </c>
      <c r="I3419" s="68">
        <v>9</v>
      </c>
      <c r="J3419" s="68" t="s">
        <v>2267</v>
      </c>
      <c r="K3419" s="68">
        <v>2.8</v>
      </c>
      <c r="L3419" s="68">
        <v>0.75</v>
      </c>
      <c r="M3419" s="68" t="s">
        <v>1960</v>
      </c>
      <c r="N3419" s="143">
        <f>IF(対応ガラス検索!$E$2="-","",IF(対応ガラス検索!$E$2&gt;=K3419,MAX($N$2:N3418)+1,""))</f>
        <v>3418</v>
      </c>
      <c r="O3419" s="143" t="str">
        <f>IF(対応ガラス検索!$E$2="-","",IF(L3419&lt;=0.65,MAX($O$2:O3418)+1,""))</f>
        <v/>
      </c>
      <c r="P3419" s="144"/>
      <c r="Q3419" s="145"/>
    </row>
    <row r="3420" spans="1:17" x14ac:dyDescent="0.4">
      <c r="A3420" s="68">
        <v>3419</v>
      </c>
      <c r="B3420" s="68" t="s">
        <v>2056</v>
      </c>
      <c r="C3420" s="68" t="s">
        <v>2297</v>
      </c>
      <c r="D3420" s="68" t="s">
        <v>2009</v>
      </c>
      <c r="E3420" s="68" t="s">
        <v>2010</v>
      </c>
      <c r="F3420" s="68" t="s">
        <v>2011</v>
      </c>
      <c r="G3420" s="68" t="s">
        <v>1958</v>
      </c>
      <c r="H3420" s="68" t="s">
        <v>1959</v>
      </c>
      <c r="I3420" s="68">
        <v>10</v>
      </c>
      <c r="J3420" s="68" t="s">
        <v>2267</v>
      </c>
      <c r="K3420" s="68">
        <v>2.8</v>
      </c>
      <c r="L3420" s="68">
        <v>0.75</v>
      </c>
      <c r="M3420" s="68" t="s">
        <v>1960</v>
      </c>
      <c r="N3420" s="143">
        <f>IF(対応ガラス検索!$E$2="-","",IF(対応ガラス検索!$E$2&gt;=K3420,MAX($N$2:N3419)+1,""))</f>
        <v>3419</v>
      </c>
      <c r="O3420" s="143" t="str">
        <f>IF(対応ガラス検索!$E$2="-","",IF(L3420&lt;=0.65,MAX($O$2:O3419)+1,""))</f>
        <v/>
      </c>
      <c r="P3420" s="144"/>
      <c r="Q3420" s="145"/>
    </row>
    <row r="3421" spans="1:17" x14ac:dyDescent="0.4">
      <c r="A3421" s="68">
        <v>3420</v>
      </c>
      <c r="B3421" s="68" t="s">
        <v>2056</v>
      </c>
      <c r="C3421" s="68" t="s">
        <v>2297</v>
      </c>
      <c r="D3421" s="68" t="s">
        <v>2009</v>
      </c>
      <c r="E3421" s="68" t="s">
        <v>2010</v>
      </c>
      <c r="F3421" s="68" t="s">
        <v>2011</v>
      </c>
      <c r="G3421" s="68" t="s">
        <v>1958</v>
      </c>
      <c r="H3421" s="68" t="s">
        <v>1959</v>
      </c>
      <c r="I3421" s="68">
        <v>11</v>
      </c>
      <c r="J3421" s="68" t="s">
        <v>2267</v>
      </c>
      <c r="K3421" s="68">
        <v>2.7</v>
      </c>
      <c r="L3421" s="68">
        <v>0.75</v>
      </c>
      <c r="M3421" s="68" t="s">
        <v>1960</v>
      </c>
      <c r="N3421" s="143">
        <f>IF(対応ガラス検索!$E$2="-","",IF(対応ガラス検索!$E$2&gt;=K3421,MAX($N$2:N3420)+1,""))</f>
        <v>3420</v>
      </c>
      <c r="O3421" s="143" t="str">
        <f>IF(対応ガラス検索!$E$2="-","",IF(L3421&lt;=0.65,MAX($O$2:O3420)+1,""))</f>
        <v/>
      </c>
      <c r="P3421" s="144"/>
      <c r="Q3421" s="145"/>
    </row>
    <row r="3422" spans="1:17" x14ac:dyDescent="0.4">
      <c r="A3422" s="68">
        <v>3421</v>
      </c>
      <c r="B3422" s="68" t="s">
        <v>2056</v>
      </c>
      <c r="C3422" s="68" t="s">
        <v>2297</v>
      </c>
      <c r="D3422" s="68" t="s">
        <v>2009</v>
      </c>
      <c r="E3422" s="68" t="s">
        <v>2010</v>
      </c>
      <c r="F3422" s="68" t="s">
        <v>2011</v>
      </c>
      <c r="G3422" s="68" t="s">
        <v>1958</v>
      </c>
      <c r="H3422" s="68" t="s">
        <v>1959</v>
      </c>
      <c r="I3422" s="68">
        <v>12</v>
      </c>
      <c r="J3422" s="68" t="s">
        <v>2267</v>
      </c>
      <c r="K3422" s="68">
        <v>2.7</v>
      </c>
      <c r="L3422" s="68">
        <v>0.75</v>
      </c>
      <c r="M3422" s="68" t="s">
        <v>1960</v>
      </c>
      <c r="N3422" s="143">
        <f>IF(対応ガラス検索!$E$2="-","",IF(対応ガラス検索!$E$2&gt;=K3422,MAX($N$2:N3421)+1,""))</f>
        <v>3421</v>
      </c>
      <c r="O3422" s="143" t="str">
        <f>IF(対応ガラス検索!$E$2="-","",IF(L3422&lt;=0.65,MAX($O$2:O3421)+1,""))</f>
        <v/>
      </c>
      <c r="P3422" s="144"/>
      <c r="Q3422" s="145"/>
    </row>
    <row r="3423" spans="1:17" x14ac:dyDescent="0.4">
      <c r="A3423" s="68">
        <v>3422</v>
      </c>
      <c r="B3423" s="68" t="s">
        <v>2056</v>
      </c>
      <c r="C3423" s="68" t="s">
        <v>2297</v>
      </c>
      <c r="D3423" s="68" t="s">
        <v>2009</v>
      </c>
      <c r="E3423" s="68" t="s">
        <v>2010</v>
      </c>
      <c r="F3423" s="68" t="s">
        <v>2011</v>
      </c>
      <c r="G3423" s="68" t="s">
        <v>1958</v>
      </c>
      <c r="H3423" s="68" t="s">
        <v>1959</v>
      </c>
      <c r="I3423" s="68">
        <v>13</v>
      </c>
      <c r="J3423" s="68" t="s">
        <v>2267</v>
      </c>
      <c r="K3423" s="68">
        <v>2.7</v>
      </c>
      <c r="L3423" s="68">
        <v>0.75</v>
      </c>
      <c r="M3423" s="68" t="s">
        <v>1960</v>
      </c>
      <c r="N3423" s="143">
        <f>IF(対応ガラス検索!$E$2="-","",IF(対応ガラス検索!$E$2&gt;=K3423,MAX($N$2:N3422)+1,""))</f>
        <v>3422</v>
      </c>
      <c r="O3423" s="143" t="str">
        <f>IF(対応ガラス検索!$E$2="-","",IF(L3423&lt;=0.65,MAX($O$2:O3422)+1,""))</f>
        <v/>
      </c>
      <c r="P3423" s="144"/>
      <c r="Q3423" s="145"/>
    </row>
    <row r="3424" spans="1:17" x14ac:dyDescent="0.4">
      <c r="A3424" s="68">
        <v>3423</v>
      </c>
      <c r="B3424" s="68" t="s">
        <v>2056</v>
      </c>
      <c r="C3424" s="68" t="s">
        <v>2297</v>
      </c>
      <c r="D3424" s="68" t="s">
        <v>2009</v>
      </c>
      <c r="E3424" s="68" t="s">
        <v>2010</v>
      </c>
      <c r="F3424" s="68" t="s">
        <v>2011</v>
      </c>
      <c r="G3424" s="68" t="s">
        <v>1958</v>
      </c>
      <c r="H3424" s="68" t="s">
        <v>1959</v>
      </c>
      <c r="I3424" s="68">
        <v>6</v>
      </c>
      <c r="J3424" s="68" t="s">
        <v>2296</v>
      </c>
      <c r="K3424" s="68">
        <v>3.3</v>
      </c>
      <c r="L3424" s="68">
        <v>0.76</v>
      </c>
      <c r="M3424" s="68" t="s">
        <v>1960</v>
      </c>
      <c r="N3424" s="143">
        <f>IF(対応ガラス検索!$E$2="-","",IF(対応ガラス検索!$E$2&gt;=K3424,MAX($N$2:N3423)+1,""))</f>
        <v>3423</v>
      </c>
      <c r="O3424" s="143" t="str">
        <f>IF(対応ガラス検索!$E$2="-","",IF(L3424&lt;=0.65,MAX($O$2:O3423)+1,""))</f>
        <v/>
      </c>
      <c r="P3424" s="144"/>
      <c r="Q3424" s="145"/>
    </row>
    <row r="3425" spans="1:17" x14ac:dyDescent="0.4">
      <c r="A3425" s="68">
        <v>3424</v>
      </c>
      <c r="B3425" s="68" t="s">
        <v>2056</v>
      </c>
      <c r="C3425" s="68" t="s">
        <v>2297</v>
      </c>
      <c r="D3425" s="68" t="s">
        <v>2009</v>
      </c>
      <c r="E3425" s="68" t="s">
        <v>2010</v>
      </c>
      <c r="F3425" s="68" t="s">
        <v>2011</v>
      </c>
      <c r="G3425" s="68" t="s">
        <v>1958</v>
      </c>
      <c r="H3425" s="68" t="s">
        <v>1959</v>
      </c>
      <c r="I3425" s="68">
        <v>7</v>
      </c>
      <c r="J3425" s="68" t="s">
        <v>2296</v>
      </c>
      <c r="K3425" s="68">
        <v>3.2</v>
      </c>
      <c r="L3425" s="68">
        <v>0.75</v>
      </c>
      <c r="M3425" s="68" t="s">
        <v>1960</v>
      </c>
      <c r="N3425" s="143">
        <f>IF(対応ガラス検索!$E$2="-","",IF(対応ガラス検索!$E$2&gt;=K3425,MAX($N$2:N3424)+1,""))</f>
        <v>3424</v>
      </c>
      <c r="O3425" s="143" t="str">
        <f>IF(対応ガラス検索!$E$2="-","",IF(L3425&lt;=0.65,MAX($O$2:O3424)+1,""))</f>
        <v/>
      </c>
      <c r="P3425" s="144"/>
      <c r="Q3425" s="145"/>
    </row>
    <row r="3426" spans="1:17" x14ac:dyDescent="0.4">
      <c r="A3426" s="68">
        <v>3425</v>
      </c>
      <c r="B3426" s="68" t="s">
        <v>2056</v>
      </c>
      <c r="C3426" s="68" t="s">
        <v>2297</v>
      </c>
      <c r="D3426" s="68" t="s">
        <v>2009</v>
      </c>
      <c r="E3426" s="68" t="s">
        <v>2010</v>
      </c>
      <c r="F3426" s="68" t="s">
        <v>2011</v>
      </c>
      <c r="G3426" s="68" t="s">
        <v>1958</v>
      </c>
      <c r="H3426" s="68" t="s">
        <v>1959</v>
      </c>
      <c r="I3426" s="68">
        <v>8</v>
      </c>
      <c r="J3426" s="68" t="s">
        <v>2296</v>
      </c>
      <c r="K3426" s="142">
        <v>3.1</v>
      </c>
      <c r="L3426" s="68">
        <v>0.75</v>
      </c>
      <c r="M3426" s="68" t="s">
        <v>1960</v>
      </c>
      <c r="N3426" s="143">
        <f>IF(対応ガラス検索!$E$2="-","",IF(対応ガラス検索!$E$2&gt;=K3426,MAX($N$2:N3425)+1,""))</f>
        <v>3425</v>
      </c>
      <c r="O3426" s="143" t="str">
        <f>IF(対応ガラス検索!$E$2="-","",IF(L3426&lt;=0.65,MAX($O$2:O3425)+1,""))</f>
        <v/>
      </c>
      <c r="P3426" s="144"/>
      <c r="Q3426" s="145"/>
    </row>
    <row r="3427" spans="1:17" x14ac:dyDescent="0.4">
      <c r="A3427" s="68">
        <v>3426</v>
      </c>
      <c r="B3427" s="68" t="s">
        <v>2056</v>
      </c>
      <c r="C3427" s="68" t="s">
        <v>2297</v>
      </c>
      <c r="D3427" s="68" t="s">
        <v>2009</v>
      </c>
      <c r="E3427" s="68" t="s">
        <v>2010</v>
      </c>
      <c r="F3427" s="68" t="s">
        <v>2011</v>
      </c>
      <c r="G3427" s="68" t="s">
        <v>1958</v>
      </c>
      <c r="H3427" s="68" t="s">
        <v>1959</v>
      </c>
      <c r="I3427" s="68">
        <v>9</v>
      </c>
      <c r="J3427" s="68" t="s">
        <v>2296</v>
      </c>
      <c r="K3427" s="142">
        <v>3</v>
      </c>
      <c r="L3427" s="68">
        <v>0.75</v>
      </c>
      <c r="M3427" s="68" t="s">
        <v>1960</v>
      </c>
      <c r="N3427" s="143">
        <f>IF(対応ガラス検索!$E$2="-","",IF(対応ガラス検索!$E$2&gt;=K3427,MAX($N$2:N3426)+1,""))</f>
        <v>3426</v>
      </c>
      <c r="O3427" s="143" t="str">
        <f>IF(対応ガラス検索!$E$2="-","",IF(L3427&lt;=0.65,MAX($O$2:O3426)+1,""))</f>
        <v/>
      </c>
      <c r="P3427" s="144"/>
      <c r="Q3427" s="145"/>
    </row>
    <row r="3428" spans="1:17" x14ac:dyDescent="0.4">
      <c r="A3428" s="68">
        <v>3427</v>
      </c>
      <c r="B3428" s="68" t="s">
        <v>2056</v>
      </c>
      <c r="C3428" s="68" t="s">
        <v>2297</v>
      </c>
      <c r="D3428" s="68" t="s">
        <v>2009</v>
      </c>
      <c r="E3428" s="68" t="s">
        <v>2010</v>
      </c>
      <c r="F3428" s="68" t="s">
        <v>2011</v>
      </c>
      <c r="G3428" s="68" t="s">
        <v>1958</v>
      </c>
      <c r="H3428" s="68" t="s">
        <v>1959</v>
      </c>
      <c r="I3428" s="68">
        <v>10</v>
      </c>
      <c r="J3428" s="68" t="s">
        <v>2296</v>
      </c>
      <c r="K3428" s="68">
        <v>3</v>
      </c>
      <c r="L3428" s="68">
        <v>0.75</v>
      </c>
      <c r="M3428" s="68" t="s">
        <v>1960</v>
      </c>
      <c r="N3428" s="143">
        <f>IF(対応ガラス検索!$E$2="-","",IF(対応ガラス検索!$E$2&gt;=K3428,MAX($N$2:N3427)+1,""))</f>
        <v>3427</v>
      </c>
      <c r="O3428" s="143" t="str">
        <f>IF(対応ガラス検索!$E$2="-","",IF(L3428&lt;=0.65,MAX($O$2:O3427)+1,""))</f>
        <v/>
      </c>
      <c r="P3428" s="144"/>
      <c r="Q3428" s="145"/>
    </row>
    <row r="3429" spans="1:17" x14ac:dyDescent="0.4">
      <c r="A3429" s="68">
        <v>3428</v>
      </c>
      <c r="B3429" s="68" t="s">
        <v>2056</v>
      </c>
      <c r="C3429" s="68" t="s">
        <v>2297</v>
      </c>
      <c r="D3429" s="68" t="s">
        <v>2009</v>
      </c>
      <c r="E3429" s="68" t="s">
        <v>2010</v>
      </c>
      <c r="F3429" s="68" t="s">
        <v>2011</v>
      </c>
      <c r="G3429" s="68" t="s">
        <v>1958</v>
      </c>
      <c r="H3429" s="68" t="s">
        <v>1959</v>
      </c>
      <c r="I3429" s="68">
        <v>11</v>
      </c>
      <c r="J3429" s="68" t="s">
        <v>2296</v>
      </c>
      <c r="K3429" s="68">
        <v>2.9</v>
      </c>
      <c r="L3429" s="68">
        <v>0.75</v>
      </c>
      <c r="M3429" s="68" t="s">
        <v>1960</v>
      </c>
      <c r="N3429" s="143">
        <f>IF(対応ガラス検索!$E$2="-","",IF(対応ガラス検索!$E$2&gt;=K3429,MAX($N$2:N3428)+1,""))</f>
        <v>3428</v>
      </c>
      <c r="O3429" s="143" t="str">
        <f>IF(対応ガラス検索!$E$2="-","",IF(L3429&lt;=0.65,MAX($O$2:O3428)+1,""))</f>
        <v/>
      </c>
      <c r="P3429" s="144"/>
      <c r="Q3429" s="145"/>
    </row>
    <row r="3430" spans="1:17" x14ac:dyDescent="0.4">
      <c r="A3430" s="68">
        <v>3429</v>
      </c>
      <c r="B3430" s="68" t="s">
        <v>2056</v>
      </c>
      <c r="C3430" s="68" t="s">
        <v>2297</v>
      </c>
      <c r="D3430" s="68" t="s">
        <v>2009</v>
      </c>
      <c r="E3430" s="68" t="s">
        <v>2010</v>
      </c>
      <c r="F3430" s="68" t="s">
        <v>2011</v>
      </c>
      <c r="G3430" s="68" t="s">
        <v>1958</v>
      </c>
      <c r="H3430" s="68" t="s">
        <v>1959</v>
      </c>
      <c r="I3430" s="68">
        <v>12</v>
      </c>
      <c r="J3430" s="68" t="s">
        <v>2296</v>
      </c>
      <c r="K3430" s="68">
        <v>2.9</v>
      </c>
      <c r="L3430" s="68">
        <v>0.75</v>
      </c>
      <c r="M3430" s="68" t="s">
        <v>1960</v>
      </c>
      <c r="N3430" s="143">
        <f>IF(対応ガラス検索!$E$2="-","",IF(対応ガラス検索!$E$2&gt;=K3430,MAX($N$2:N3429)+1,""))</f>
        <v>3429</v>
      </c>
      <c r="O3430" s="143" t="str">
        <f>IF(対応ガラス検索!$E$2="-","",IF(L3430&lt;=0.65,MAX($O$2:O3429)+1,""))</f>
        <v/>
      </c>
      <c r="P3430" s="144"/>
      <c r="Q3430" s="145"/>
    </row>
    <row r="3431" spans="1:17" x14ac:dyDescent="0.4">
      <c r="A3431" s="68">
        <v>3430</v>
      </c>
      <c r="B3431" s="68" t="s">
        <v>2056</v>
      </c>
      <c r="C3431" s="68" t="s">
        <v>2297</v>
      </c>
      <c r="D3431" s="68" t="s">
        <v>2009</v>
      </c>
      <c r="E3431" s="68" t="s">
        <v>2010</v>
      </c>
      <c r="F3431" s="68" t="s">
        <v>2011</v>
      </c>
      <c r="G3431" s="68" t="s">
        <v>1958</v>
      </c>
      <c r="H3431" s="68" t="s">
        <v>1959</v>
      </c>
      <c r="I3431" s="68">
        <v>13</v>
      </c>
      <c r="J3431" s="68" t="s">
        <v>2296</v>
      </c>
      <c r="K3431" s="68">
        <v>2.8</v>
      </c>
      <c r="L3431" s="68">
        <v>0.75</v>
      </c>
      <c r="M3431" s="68" t="s">
        <v>1960</v>
      </c>
      <c r="N3431" s="143">
        <f>IF(対応ガラス検索!$E$2="-","",IF(対応ガラス検索!$E$2&gt;=K3431,MAX($N$2:N3430)+1,""))</f>
        <v>3430</v>
      </c>
      <c r="O3431" s="143" t="str">
        <f>IF(対応ガラス検索!$E$2="-","",IF(L3431&lt;=0.65,MAX($O$2:O3430)+1,""))</f>
        <v/>
      </c>
      <c r="P3431" s="144"/>
      <c r="Q3431" s="145"/>
    </row>
    <row r="3432" spans="1:17" x14ac:dyDescent="0.4">
      <c r="A3432" s="68">
        <v>3431</v>
      </c>
      <c r="B3432" s="68" t="s">
        <v>2056</v>
      </c>
      <c r="C3432" s="68" t="s">
        <v>2297</v>
      </c>
      <c r="D3432" s="68" t="s">
        <v>2009</v>
      </c>
      <c r="E3432" s="68" t="s">
        <v>2010</v>
      </c>
      <c r="F3432" s="68" t="s">
        <v>2011</v>
      </c>
      <c r="G3432" s="68" t="s">
        <v>1958</v>
      </c>
      <c r="H3432" s="68" t="s">
        <v>1959</v>
      </c>
      <c r="I3432" s="68">
        <v>6</v>
      </c>
      <c r="J3432" s="68" t="s">
        <v>2296</v>
      </c>
      <c r="K3432" s="68">
        <v>3.3</v>
      </c>
      <c r="L3432" s="68">
        <v>0.76</v>
      </c>
      <c r="M3432" s="68" t="s">
        <v>1960</v>
      </c>
      <c r="N3432" s="143">
        <f>IF(対応ガラス検索!$E$2="-","",IF(対応ガラス検索!$E$2&gt;=K3432,MAX($N$2:N3431)+1,""))</f>
        <v>3431</v>
      </c>
      <c r="O3432" s="143" t="str">
        <f>IF(対応ガラス検索!$E$2="-","",IF(L3432&lt;=0.65,MAX($O$2:O3431)+1,""))</f>
        <v/>
      </c>
      <c r="P3432" s="144"/>
      <c r="Q3432" s="145"/>
    </row>
    <row r="3433" spans="1:17" x14ac:dyDescent="0.4">
      <c r="A3433" s="68">
        <v>3432</v>
      </c>
      <c r="B3433" s="68" t="s">
        <v>2056</v>
      </c>
      <c r="C3433" s="68" t="s">
        <v>2297</v>
      </c>
      <c r="D3433" s="68" t="s">
        <v>2009</v>
      </c>
      <c r="E3433" s="68" t="s">
        <v>2010</v>
      </c>
      <c r="F3433" s="68" t="s">
        <v>2011</v>
      </c>
      <c r="G3433" s="68" t="s">
        <v>1958</v>
      </c>
      <c r="H3433" s="68" t="s">
        <v>1959</v>
      </c>
      <c r="I3433" s="68">
        <v>7</v>
      </c>
      <c r="J3433" s="68" t="s">
        <v>2296</v>
      </c>
      <c r="K3433" s="68">
        <v>3.2</v>
      </c>
      <c r="L3433" s="68">
        <v>0.75</v>
      </c>
      <c r="M3433" s="68" t="s">
        <v>1960</v>
      </c>
      <c r="N3433" s="143">
        <f>IF(対応ガラス検索!$E$2="-","",IF(対応ガラス検索!$E$2&gt;=K3433,MAX($N$2:N3432)+1,""))</f>
        <v>3432</v>
      </c>
      <c r="O3433" s="143" t="str">
        <f>IF(対応ガラス検索!$E$2="-","",IF(L3433&lt;=0.65,MAX($O$2:O3432)+1,""))</f>
        <v/>
      </c>
      <c r="P3433" s="144"/>
      <c r="Q3433" s="145"/>
    </row>
    <row r="3434" spans="1:17" x14ac:dyDescent="0.4">
      <c r="A3434" s="68">
        <v>3433</v>
      </c>
      <c r="B3434" s="68" t="s">
        <v>2056</v>
      </c>
      <c r="C3434" s="68" t="s">
        <v>2297</v>
      </c>
      <c r="D3434" s="68" t="s">
        <v>2009</v>
      </c>
      <c r="E3434" s="68" t="s">
        <v>2010</v>
      </c>
      <c r="F3434" s="68" t="s">
        <v>2011</v>
      </c>
      <c r="G3434" s="68" t="s">
        <v>1958</v>
      </c>
      <c r="H3434" s="68" t="s">
        <v>1959</v>
      </c>
      <c r="I3434" s="68">
        <v>8</v>
      </c>
      <c r="J3434" s="68" t="s">
        <v>2296</v>
      </c>
      <c r="K3434" s="68">
        <v>3.1</v>
      </c>
      <c r="L3434" s="68">
        <v>0.75</v>
      </c>
      <c r="M3434" s="68" t="s">
        <v>1960</v>
      </c>
      <c r="N3434" s="143">
        <f>IF(対応ガラス検索!$E$2="-","",IF(対応ガラス検索!$E$2&gt;=K3434,MAX($N$2:N3433)+1,""))</f>
        <v>3433</v>
      </c>
      <c r="O3434" s="143" t="str">
        <f>IF(対応ガラス検索!$E$2="-","",IF(L3434&lt;=0.65,MAX($O$2:O3433)+1,""))</f>
        <v/>
      </c>
      <c r="P3434" s="144"/>
      <c r="Q3434" s="145"/>
    </row>
    <row r="3435" spans="1:17" x14ac:dyDescent="0.4">
      <c r="A3435" s="68">
        <v>3434</v>
      </c>
      <c r="B3435" s="68" t="s">
        <v>2056</v>
      </c>
      <c r="C3435" s="68" t="s">
        <v>2297</v>
      </c>
      <c r="D3435" s="68" t="s">
        <v>2009</v>
      </c>
      <c r="E3435" s="68" t="s">
        <v>2010</v>
      </c>
      <c r="F3435" s="68" t="s">
        <v>2011</v>
      </c>
      <c r="G3435" s="68" t="s">
        <v>1958</v>
      </c>
      <c r="H3435" s="68" t="s">
        <v>1959</v>
      </c>
      <c r="I3435" s="68">
        <v>9</v>
      </c>
      <c r="J3435" s="68" t="s">
        <v>2296</v>
      </c>
      <c r="K3435" s="68">
        <v>3</v>
      </c>
      <c r="L3435" s="68">
        <v>0.75</v>
      </c>
      <c r="M3435" s="68" t="s">
        <v>1960</v>
      </c>
      <c r="N3435" s="143">
        <f>IF(対応ガラス検索!$E$2="-","",IF(対応ガラス検索!$E$2&gt;=K3435,MAX($N$2:N3434)+1,""))</f>
        <v>3434</v>
      </c>
      <c r="O3435" s="143" t="str">
        <f>IF(対応ガラス検索!$E$2="-","",IF(L3435&lt;=0.65,MAX($O$2:O3434)+1,""))</f>
        <v/>
      </c>
      <c r="P3435" s="144"/>
      <c r="Q3435" s="145"/>
    </row>
    <row r="3436" spans="1:17" x14ac:dyDescent="0.4">
      <c r="A3436" s="68">
        <v>3435</v>
      </c>
      <c r="B3436" s="68" t="s">
        <v>2056</v>
      </c>
      <c r="C3436" s="68" t="s">
        <v>2297</v>
      </c>
      <c r="D3436" s="68" t="s">
        <v>2009</v>
      </c>
      <c r="E3436" s="68" t="s">
        <v>2010</v>
      </c>
      <c r="F3436" s="68" t="s">
        <v>2011</v>
      </c>
      <c r="G3436" s="68" t="s">
        <v>1958</v>
      </c>
      <c r="H3436" s="68" t="s">
        <v>1959</v>
      </c>
      <c r="I3436" s="68">
        <v>10</v>
      </c>
      <c r="J3436" s="68" t="s">
        <v>2296</v>
      </c>
      <c r="K3436" s="68">
        <v>3</v>
      </c>
      <c r="L3436" s="68">
        <v>0.75</v>
      </c>
      <c r="M3436" s="68" t="s">
        <v>1960</v>
      </c>
      <c r="N3436" s="143">
        <f>IF(対応ガラス検索!$E$2="-","",IF(対応ガラス検索!$E$2&gt;=K3436,MAX($N$2:N3435)+1,""))</f>
        <v>3435</v>
      </c>
      <c r="O3436" s="143" t="str">
        <f>IF(対応ガラス検索!$E$2="-","",IF(L3436&lt;=0.65,MAX($O$2:O3435)+1,""))</f>
        <v/>
      </c>
      <c r="P3436" s="144"/>
      <c r="Q3436" s="145"/>
    </row>
    <row r="3437" spans="1:17" x14ac:dyDescent="0.4">
      <c r="A3437" s="68">
        <v>3436</v>
      </c>
      <c r="B3437" s="68" t="s">
        <v>2056</v>
      </c>
      <c r="C3437" s="68" t="s">
        <v>2297</v>
      </c>
      <c r="D3437" s="68" t="s">
        <v>2009</v>
      </c>
      <c r="E3437" s="68" t="s">
        <v>2010</v>
      </c>
      <c r="F3437" s="68" t="s">
        <v>2011</v>
      </c>
      <c r="G3437" s="68" t="s">
        <v>1958</v>
      </c>
      <c r="H3437" s="68" t="s">
        <v>1959</v>
      </c>
      <c r="I3437" s="68">
        <v>11</v>
      </c>
      <c r="J3437" s="68" t="s">
        <v>2296</v>
      </c>
      <c r="K3437" s="68">
        <v>2.9</v>
      </c>
      <c r="L3437" s="68">
        <v>0.75</v>
      </c>
      <c r="M3437" s="68" t="s">
        <v>1960</v>
      </c>
      <c r="N3437" s="143">
        <f>IF(対応ガラス検索!$E$2="-","",IF(対応ガラス検索!$E$2&gt;=K3437,MAX($N$2:N3436)+1,""))</f>
        <v>3436</v>
      </c>
      <c r="O3437" s="143" t="str">
        <f>IF(対応ガラス検索!$E$2="-","",IF(L3437&lt;=0.65,MAX($O$2:O3436)+1,""))</f>
        <v/>
      </c>
      <c r="P3437" s="144"/>
      <c r="Q3437" s="145"/>
    </row>
    <row r="3438" spans="1:17" x14ac:dyDescent="0.4">
      <c r="A3438" s="68">
        <v>3437</v>
      </c>
      <c r="B3438" s="68" t="s">
        <v>2056</v>
      </c>
      <c r="C3438" s="68" t="s">
        <v>2297</v>
      </c>
      <c r="D3438" s="68" t="s">
        <v>2009</v>
      </c>
      <c r="E3438" s="68" t="s">
        <v>2010</v>
      </c>
      <c r="F3438" s="68" t="s">
        <v>2011</v>
      </c>
      <c r="G3438" s="68" t="s">
        <v>1958</v>
      </c>
      <c r="H3438" s="68" t="s">
        <v>1959</v>
      </c>
      <c r="I3438" s="68">
        <v>12</v>
      </c>
      <c r="J3438" s="68" t="s">
        <v>2296</v>
      </c>
      <c r="K3438" s="68">
        <v>2.9</v>
      </c>
      <c r="L3438" s="68">
        <v>0.75</v>
      </c>
      <c r="M3438" s="68" t="s">
        <v>1960</v>
      </c>
      <c r="N3438" s="143">
        <f>IF(対応ガラス検索!$E$2="-","",IF(対応ガラス検索!$E$2&gt;=K3438,MAX($N$2:N3437)+1,""))</f>
        <v>3437</v>
      </c>
      <c r="O3438" s="143" t="str">
        <f>IF(対応ガラス検索!$E$2="-","",IF(L3438&lt;=0.65,MAX($O$2:O3437)+1,""))</f>
        <v/>
      </c>
      <c r="P3438" s="144"/>
      <c r="Q3438" s="145"/>
    </row>
    <row r="3439" spans="1:17" x14ac:dyDescent="0.4">
      <c r="A3439" s="68">
        <v>3438</v>
      </c>
      <c r="B3439" s="68" t="s">
        <v>2056</v>
      </c>
      <c r="C3439" s="68" t="s">
        <v>2297</v>
      </c>
      <c r="D3439" s="68" t="s">
        <v>2009</v>
      </c>
      <c r="E3439" s="68" t="s">
        <v>2010</v>
      </c>
      <c r="F3439" s="68" t="s">
        <v>2011</v>
      </c>
      <c r="G3439" s="68" t="s">
        <v>1958</v>
      </c>
      <c r="H3439" s="68" t="s">
        <v>1959</v>
      </c>
      <c r="I3439" s="68">
        <v>13</v>
      </c>
      <c r="J3439" s="68" t="s">
        <v>2296</v>
      </c>
      <c r="K3439" s="142">
        <v>2.8</v>
      </c>
      <c r="L3439" s="68">
        <v>0.75</v>
      </c>
      <c r="M3439" s="68" t="s">
        <v>1960</v>
      </c>
      <c r="N3439" s="143">
        <f>IF(対応ガラス検索!$E$2="-","",IF(対応ガラス検索!$E$2&gt;=K3439,MAX($N$2:N3438)+1,""))</f>
        <v>3438</v>
      </c>
      <c r="O3439" s="143" t="str">
        <f>IF(対応ガラス検索!$E$2="-","",IF(L3439&lt;=0.65,MAX($O$2:O3438)+1,""))</f>
        <v/>
      </c>
      <c r="P3439" s="144"/>
      <c r="Q3439" s="145"/>
    </row>
    <row r="3440" spans="1:17" x14ac:dyDescent="0.4">
      <c r="A3440" s="68">
        <v>3439</v>
      </c>
      <c r="B3440" s="68" t="s">
        <v>2056</v>
      </c>
      <c r="C3440" s="68" t="s">
        <v>2297</v>
      </c>
      <c r="D3440" s="68" t="s">
        <v>2012</v>
      </c>
      <c r="E3440" s="68" t="s">
        <v>2010</v>
      </c>
      <c r="F3440" s="68" t="s">
        <v>2011</v>
      </c>
      <c r="G3440" s="68" t="s">
        <v>1962</v>
      </c>
      <c r="H3440" s="68" t="s">
        <v>1963</v>
      </c>
      <c r="I3440" s="68">
        <v>6</v>
      </c>
      <c r="J3440" s="68" t="s">
        <v>2267</v>
      </c>
      <c r="K3440" s="68">
        <v>3.1</v>
      </c>
      <c r="L3440" s="68">
        <v>0.75</v>
      </c>
      <c r="M3440" s="68" t="s">
        <v>1960</v>
      </c>
      <c r="N3440" s="143">
        <f>IF(対応ガラス検索!$E$2="-","",IF(対応ガラス検索!$E$2&gt;=K3440,MAX($N$2:N3439)+1,""))</f>
        <v>3439</v>
      </c>
      <c r="O3440" s="143" t="str">
        <f>IF(対応ガラス検索!$E$2="-","",IF(L3440&lt;=0.65,MAX($O$2:O3439)+1,""))</f>
        <v/>
      </c>
      <c r="P3440" s="144"/>
      <c r="Q3440" s="145"/>
    </row>
    <row r="3441" spans="1:17" x14ac:dyDescent="0.4">
      <c r="A3441" s="68">
        <v>3440</v>
      </c>
      <c r="B3441" s="68" t="s">
        <v>2056</v>
      </c>
      <c r="C3441" s="68" t="s">
        <v>2297</v>
      </c>
      <c r="D3441" s="68" t="s">
        <v>2012</v>
      </c>
      <c r="E3441" s="68" t="s">
        <v>2010</v>
      </c>
      <c r="F3441" s="68" t="s">
        <v>2011</v>
      </c>
      <c r="G3441" s="68" t="s">
        <v>1962</v>
      </c>
      <c r="H3441" s="68" t="s">
        <v>1963</v>
      </c>
      <c r="I3441" s="68">
        <v>7</v>
      </c>
      <c r="J3441" s="68" t="s">
        <v>2267</v>
      </c>
      <c r="K3441" s="68">
        <v>3</v>
      </c>
      <c r="L3441" s="68">
        <v>0.75</v>
      </c>
      <c r="M3441" s="68" t="s">
        <v>1960</v>
      </c>
      <c r="N3441" s="143">
        <f>IF(対応ガラス検索!$E$2="-","",IF(対応ガラス検索!$E$2&gt;=K3441,MAX($N$2:N3440)+1,""))</f>
        <v>3440</v>
      </c>
      <c r="O3441" s="143" t="str">
        <f>IF(対応ガラス検索!$E$2="-","",IF(L3441&lt;=0.65,MAX($O$2:O3440)+1,""))</f>
        <v/>
      </c>
      <c r="P3441" s="144"/>
      <c r="Q3441" s="145"/>
    </row>
    <row r="3442" spans="1:17" x14ac:dyDescent="0.4">
      <c r="A3442" s="68">
        <v>3441</v>
      </c>
      <c r="B3442" s="68" t="s">
        <v>2056</v>
      </c>
      <c r="C3442" s="68" t="s">
        <v>2297</v>
      </c>
      <c r="D3442" s="68" t="s">
        <v>2012</v>
      </c>
      <c r="E3442" s="68" t="s">
        <v>2010</v>
      </c>
      <c r="F3442" s="68" t="s">
        <v>2011</v>
      </c>
      <c r="G3442" s="68" t="s">
        <v>1962</v>
      </c>
      <c r="H3442" s="68" t="s">
        <v>1963</v>
      </c>
      <c r="I3442" s="68">
        <v>8</v>
      </c>
      <c r="J3442" s="68" t="s">
        <v>2267</v>
      </c>
      <c r="K3442" s="68">
        <v>2.9</v>
      </c>
      <c r="L3442" s="68">
        <v>0.75</v>
      </c>
      <c r="M3442" s="68" t="s">
        <v>1960</v>
      </c>
      <c r="N3442" s="143">
        <f>IF(対応ガラス検索!$E$2="-","",IF(対応ガラス検索!$E$2&gt;=K3442,MAX($N$2:N3441)+1,""))</f>
        <v>3441</v>
      </c>
      <c r="O3442" s="143" t="str">
        <f>IF(対応ガラス検索!$E$2="-","",IF(L3442&lt;=0.65,MAX($O$2:O3441)+1,""))</f>
        <v/>
      </c>
      <c r="P3442" s="144"/>
      <c r="Q3442" s="145"/>
    </row>
    <row r="3443" spans="1:17" x14ac:dyDescent="0.4">
      <c r="A3443" s="68">
        <v>3442</v>
      </c>
      <c r="B3443" s="68" t="s">
        <v>2056</v>
      </c>
      <c r="C3443" s="68" t="s">
        <v>2297</v>
      </c>
      <c r="D3443" s="68" t="s">
        <v>2012</v>
      </c>
      <c r="E3443" s="68" t="s">
        <v>2010</v>
      </c>
      <c r="F3443" s="68" t="s">
        <v>2011</v>
      </c>
      <c r="G3443" s="68" t="s">
        <v>1962</v>
      </c>
      <c r="H3443" s="68" t="s">
        <v>1963</v>
      </c>
      <c r="I3443" s="68">
        <v>9</v>
      </c>
      <c r="J3443" s="68" t="s">
        <v>2267</v>
      </c>
      <c r="K3443" s="68">
        <v>2.8</v>
      </c>
      <c r="L3443" s="68">
        <v>0.75</v>
      </c>
      <c r="M3443" s="68" t="s">
        <v>1960</v>
      </c>
      <c r="N3443" s="143">
        <f>IF(対応ガラス検索!$E$2="-","",IF(対応ガラス検索!$E$2&gt;=K3443,MAX($N$2:N3442)+1,""))</f>
        <v>3442</v>
      </c>
      <c r="O3443" s="143" t="str">
        <f>IF(対応ガラス検索!$E$2="-","",IF(L3443&lt;=0.65,MAX($O$2:O3442)+1,""))</f>
        <v/>
      </c>
      <c r="P3443" s="144"/>
      <c r="Q3443" s="145"/>
    </row>
    <row r="3444" spans="1:17" x14ac:dyDescent="0.4">
      <c r="A3444" s="68">
        <v>3443</v>
      </c>
      <c r="B3444" s="68" t="s">
        <v>2056</v>
      </c>
      <c r="C3444" s="68" t="s">
        <v>2297</v>
      </c>
      <c r="D3444" s="68" t="s">
        <v>2012</v>
      </c>
      <c r="E3444" s="68" t="s">
        <v>2010</v>
      </c>
      <c r="F3444" s="68" t="s">
        <v>2011</v>
      </c>
      <c r="G3444" s="68" t="s">
        <v>1962</v>
      </c>
      <c r="H3444" s="68" t="s">
        <v>1963</v>
      </c>
      <c r="I3444" s="68">
        <v>10</v>
      </c>
      <c r="J3444" s="68" t="s">
        <v>2267</v>
      </c>
      <c r="K3444" s="68">
        <v>2.8</v>
      </c>
      <c r="L3444" s="68">
        <v>0.75</v>
      </c>
      <c r="M3444" s="68" t="s">
        <v>1960</v>
      </c>
      <c r="N3444" s="143">
        <f>IF(対応ガラス検索!$E$2="-","",IF(対応ガラス検索!$E$2&gt;=K3444,MAX($N$2:N3443)+1,""))</f>
        <v>3443</v>
      </c>
      <c r="O3444" s="143" t="str">
        <f>IF(対応ガラス検索!$E$2="-","",IF(L3444&lt;=0.65,MAX($O$2:O3443)+1,""))</f>
        <v/>
      </c>
      <c r="P3444" s="144"/>
      <c r="Q3444" s="145"/>
    </row>
    <row r="3445" spans="1:17" x14ac:dyDescent="0.4">
      <c r="A3445" s="68">
        <v>3444</v>
      </c>
      <c r="B3445" s="68" t="s">
        <v>2056</v>
      </c>
      <c r="C3445" s="68" t="s">
        <v>2297</v>
      </c>
      <c r="D3445" s="68" t="s">
        <v>2012</v>
      </c>
      <c r="E3445" s="68" t="s">
        <v>2010</v>
      </c>
      <c r="F3445" s="68" t="s">
        <v>2011</v>
      </c>
      <c r="G3445" s="68" t="s">
        <v>1962</v>
      </c>
      <c r="H3445" s="68" t="s">
        <v>1963</v>
      </c>
      <c r="I3445" s="68">
        <v>11</v>
      </c>
      <c r="J3445" s="68" t="s">
        <v>2267</v>
      </c>
      <c r="K3445" s="68">
        <v>2.7</v>
      </c>
      <c r="L3445" s="68">
        <v>0.75</v>
      </c>
      <c r="M3445" s="68" t="s">
        <v>1960</v>
      </c>
      <c r="N3445" s="143">
        <f>IF(対応ガラス検索!$E$2="-","",IF(対応ガラス検索!$E$2&gt;=K3445,MAX($N$2:N3444)+1,""))</f>
        <v>3444</v>
      </c>
      <c r="O3445" s="143" t="str">
        <f>IF(対応ガラス検索!$E$2="-","",IF(L3445&lt;=0.65,MAX($O$2:O3444)+1,""))</f>
        <v/>
      </c>
      <c r="P3445" s="144"/>
      <c r="Q3445" s="145"/>
    </row>
    <row r="3446" spans="1:17" x14ac:dyDescent="0.4">
      <c r="A3446" s="68">
        <v>3445</v>
      </c>
      <c r="B3446" s="68" t="s">
        <v>2056</v>
      </c>
      <c r="C3446" s="68" t="s">
        <v>2297</v>
      </c>
      <c r="D3446" s="68" t="s">
        <v>2012</v>
      </c>
      <c r="E3446" s="68" t="s">
        <v>2010</v>
      </c>
      <c r="F3446" s="68" t="s">
        <v>2011</v>
      </c>
      <c r="G3446" s="68" t="s">
        <v>1962</v>
      </c>
      <c r="H3446" s="68" t="s">
        <v>1963</v>
      </c>
      <c r="I3446" s="68">
        <v>12</v>
      </c>
      <c r="J3446" s="68" t="s">
        <v>2267</v>
      </c>
      <c r="K3446" s="68">
        <v>2.7</v>
      </c>
      <c r="L3446" s="68">
        <v>0.75</v>
      </c>
      <c r="M3446" s="68" t="s">
        <v>1960</v>
      </c>
      <c r="N3446" s="143">
        <f>IF(対応ガラス検索!$E$2="-","",IF(対応ガラス検索!$E$2&gt;=K3446,MAX($N$2:N3445)+1,""))</f>
        <v>3445</v>
      </c>
      <c r="O3446" s="143" t="str">
        <f>IF(対応ガラス検索!$E$2="-","",IF(L3446&lt;=0.65,MAX($O$2:O3445)+1,""))</f>
        <v/>
      </c>
      <c r="P3446" s="144"/>
      <c r="Q3446" s="145"/>
    </row>
    <row r="3447" spans="1:17" x14ac:dyDescent="0.4">
      <c r="A3447" s="68">
        <v>3446</v>
      </c>
      <c r="B3447" s="68" t="s">
        <v>2056</v>
      </c>
      <c r="C3447" s="68" t="s">
        <v>2297</v>
      </c>
      <c r="D3447" s="68" t="s">
        <v>2012</v>
      </c>
      <c r="E3447" s="68" t="s">
        <v>2010</v>
      </c>
      <c r="F3447" s="68" t="s">
        <v>2011</v>
      </c>
      <c r="G3447" s="68" t="s">
        <v>1962</v>
      </c>
      <c r="H3447" s="68" t="s">
        <v>1963</v>
      </c>
      <c r="I3447" s="68">
        <v>6</v>
      </c>
      <c r="J3447" s="68" t="s">
        <v>2267</v>
      </c>
      <c r="K3447" s="68">
        <v>3.1</v>
      </c>
      <c r="L3447" s="68">
        <v>0.75</v>
      </c>
      <c r="M3447" s="68" t="s">
        <v>1960</v>
      </c>
      <c r="N3447" s="143">
        <f>IF(対応ガラス検索!$E$2="-","",IF(対応ガラス検索!$E$2&gt;=K3447,MAX($N$2:N3446)+1,""))</f>
        <v>3446</v>
      </c>
      <c r="O3447" s="143" t="str">
        <f>IF(対応ガラス検索!$E$2="-","",IF(L3447&lt;=0.65,MAX($O$2:O3446)+1,""))</f>
        <v/>
      </c>
      <c r="P3447" s="144"/>
      <c r="Q3447" s="145"/>
    </row>
    <row r="3448" spans="1:17" x14ac:dyDescent="0.4">
      <c r="A3448" s="68">
        <v>3447</v>
      </c>
      <c r="B3448" s="68" t="s">
        <v>2056</v>
      </c>
      <c r="C3448" s="68" t="s">
        <v>2297</v>
      </c>
      <c r="D3448" s="68" t="s">
        <v>2012</v>
      </c>
      <c r="E3448" s="68" t="s">
        <v>2010</v>
      </c>
      <c r="F3448" s="68" t="s">
        <v>2011</v>
      </c>
      <c r="G3448" s="68" t="s">
        <v>1962</v>
      </c>
      <c r="H3448" s="68" t="s">
        <v>1963</v>
      </c>
      <c r="I3448" s="68">
        <v>7</v>
      </c>
      <c r="J3448" s="68" t="s">
        <v>2267</v>
      </c>
      <c r="K3448" s="68">
        <v>3</v>
      </c>
      <c r="L3448" s="68">
        <v>0.75</v>
      </c>
      <c r="M3448" s="68" t="s">
        <v>1960</v>
      </c>
      <c r="N3448" s="143">
        <f>IF(対応ガラス検索!$E$2="-","",IF(対応ガラス検索!$E$2&gt;=K3448,MAX($N$2:N3447)+1,""))</f>
        <v>3447</v>
      </c>
      <c r="O3448" s="143" t="str">
        <f>IF(対応ガラス検索!$E$2="-","",IF(L3448&lt;=0.65,MAX($O$2:O3447)+1,""))</f>
        <v/>
      </c>
      <c r="P3448" s="144"/>
      <c r="Q3448" s="145"/>
    </row>
    <row r="3449" spans="1:17" x14ac:dyDescent="0.4">
      <c r="A3449" s="68">
        <v>3448</v>
      </c>
      <c r="B3449" s="68" t="s">
        <v>2056</v>
      </c>
      <c r="C3449" s="68" t="s">
        <v>2297</v>
      </c>
      <c r="D3449" s="68" t="s">
        <v>2012</v>
      </c>
      <c r="E3449" s="68" t="s">
        <v>2010</v>
      </c>
      <c r="F3449" s="68" t="s">
        <v>2011</v>
      </c>
      <c r="G3449" s="68" t="s">
        <v>1962</v>
      </c>
      <c r="H3449" s="68" t="s">
        <v>1963</v>
      </c>
      <c r="I3449" s="68">
        <v>8</v>
      </c>
      <c r="J3449" s="68" t="s">
        <v>2267</v>
      </c>
      <c r="K3449" s="68">
        <v>2.9</v>
      </c>
      <c r="L3449" s="68">
        <v>0.75</v>
      </c>
      <c r="M3449" s="68" t="s">
        <v>1960</v>
      </c>
      <c r="N3449" s="143">
        <f>IF(対応ガラス検索!$E$2="-","",IF(対応ガラス検索!$E$2&gt;=K3449,MAX($N$2:N3448)+1,""))</f>
        <v>3448</v>
      </c>
      <c r="O3449" s="143" t="str">
        <f>IF(対応ガラス検索!$E$2="-","",IF(L3449&lt;=0.65,MAX($O$2:O3448)+1,""))</f>
        <v/>
      </c>
      <c r="P3449" s="144"/>
      <c r="Q3449" s="145"/>
    </row>
    <row r="3450" spans="1:17" x14ac:dyDescent="0.4">
      <c r="A3450" s="68">
        <v>3449</v>
      </c>
      <c r="B3450" s="68" t="s">
        <v>2056</v>
      </c>
      <c r="C3450" s="68" t="s">
        <v>2297</v>
      </c>
      <c r="D3450" s="68" t="s">
        <v>2012</v>
      </c>
      <c r="E3450" s="68" t="s">
        <v>2010</v>
      </c>
      <c r="F3450" s="68" t="s">
        <v>2011</v>
      </c>
      <c r="G3450" s="68" t="s">
        <v>1962</v>
      </c>
      <c r="H3450" s="68" t="s">
        <v>1963</v>
      </c>
      <c r="I3450" s="68">
        <v>9</v>
      </c>
      <c r="J3450" s="68" t="s">
        <v>2267</v>
      </c>
      <c r="K3450" s="68">
        <v>2.8</v>
      </c>
      <c r="L3450" s="68">
        <v>0.75</v>
      </c>
      <c r="M3450" s="68" t="s">
        <v>1960</v>
      </c>
      <c r="N3450" s="143">
        <f>IF(対応ガラス検索!$E$2="-","",IF(対応ガラス検索!$E$2&gt;=K3450,MAX($N$2:N3449)+1,""))</f>
        <v>3449</v>
      </c>
      <c r="O3450" s="143" t="str">
        <f>IF(対応ガラス検索!$E$2="-","",IF(L3450&lt;=0.65,MAX($O$2:O3449)+1,""))</f>
        <v/>
      </c>
      <c r="P3450" s="144"/>
      <c r="Q3450" s="145"/>
    </row>
    <row r="3451" spans="1:17" x14ac:dyDescent="0.4">
      <c r="A3451" s="68">
        <v>3450</v>
      </c>
      <c r="B3451" s="68" t="s">
        <v>2056</v>
      </c>
      <c r="C3451" s="68" t="s">
        <v>2297</v>
      </c>
      <c r="D3451" s="68" t="s">
        <v>2012</v>
      </c>
      <c r="E3451" s="68" t="s">
        <v>2010</v>
      </c>
      <c r="F3451" s="68" t="s">
        <v>2011</v>
      </c>
      <c r="G3451" s="68" t="s">
        <v>1962</v>
      </c>
      <c r="H3451" s="68" t="s">
        <v>1963</v>
      </c>
      <c r="I3451" s="68">
        <v>10</v>
      </c>
      <c r="J3451" s="68" t="s">
        <v>2267</v>
      </c>
      <c r="K3451" s="68">
        <v>2.8</v>
      </c>
      <c r="L3451" s="68">
        <v>0.75</v>
      </c>
      <c r="M3451" s="68" t="s">
        <v>1960</v>
      </c>
      <c r="N3451" s="143">
        <f>IF(対応ガラス検索!$E$2="-","",IF(対応ガラス検索!$E$2&gt;=K3451,MAX($N$2:N3450)+1,""))</f>
        <v>3450</v>
      </c>
      <c r="O3451" s="143" t="str">
        <f>IF(対応ガラス検索!$E$2="-","",IF(L3451&lt;=0.65,MAX($O$2:O3450)+1,""))</f>
        <v/>
      </c>
      <c r="P3451" s="144"/>
      <c r="Q3451" s="145"/>
    </row>
    <row r="3452" spans="1:17" x14ac:dyDescent="0.4">
      <c r="A3452" s="68">
        <v>3451</v>
      </c>
      <c r="B3452" s="68" t="s">
        <v>2056</v>
      </c>
      <c r="C3452" s="68" t="s">
        <v>2297</v>
      </c>
      <c r="D3452" s="68" t="s">
        <v>2012</v>
      </c>
      <c r="E3452" s="68" t="s">
        <v>2010</v>
      </c>
      <c r="F3452" s="68" t="s">
        <v>2011</v>
      </c>
      <c r="G3452" s="68" t="s">
        <v>1962</v>
      </c>
      <c r="H3452" s="68" t="s">
        <v>1963</v>
      </c>
      <c r="I3452" s="68">
        <v>11</v>
      </c>
      <c r="J3452" s="68" t="s">
        <v>2267</v>
      </c>
      <c r="K3452" s="142">
        <v>2.7</v>
      </c>
      <c r="L3452" s="68">
        <v>0.75</v>
      </c>
      <c r="M3452" s="68" t="s">
        <v>1960</v>
      </c>
      <c r="N3452" s="143">
        <f>IF(対応ガラス検索!$E$2="-","",IF(対応ガラス検索!$E$2&gt;=K3452,MAX($N$2:N3451)+1,""))</f>
        <v>3451</v>
      </c>
      <c r="O3452" s="143" t="str">
        <f>IF(対応ガラス検索!$E$2="-","",IF(L3452&lt;=0.65,MAX($O$2:O3451)+1,""))</f>
        <v/>
      </c>
      <c r="P3452" s="144"/>
      <c r="Q3452" s="145"/>
    </row>
    <row r="3453" spans="1:17" x14ac:dyDescent="0.4">
      <c r="A3453" s="68">
        <v>3452</v>
      </c>
      <c r="B3453" s="68" t="s">
        <v>2056</v>
      </c>
      <c r="C3453" s="68" t="s">
        <v>2297</v>
      </c>
      <c r="D3453" s="68" t="s">
        <v>2012</v>
      </c>
      <c r="E3453" s="68" t="s">
        <v>2010</v>
      </c>
      <c r="F3453" s="68" t="s">
        <v>2011</v>
      </c>
      <c r="G3453" s="68" t="s">
        <v>1962</v>
      </c>
      <c r="H3453" s="68" t="s">
        <v>1963</v>
      </c>
      <c r="I3453" s="68">
        <v>12</v>
      </c>
      <c r="J3453" s="68" t="s">
        <v>2267</v>
      </c>
      <c r="K3453" s="68">
        <v>2.7</v>
      </c>
      <c r="L3453" s="68">
        <v>0.75</v>
      </c>
      <c r="M3453" s="68" t="s">
        <v>1960</v>
      </c>
      <c r="N3453" s="143">
        <f>IF(対応ガラス検索!$E$2="-","",IF(対応ガラス検索!$E$2&gt;=K3453,MAX($N$2:N3452)+1,""))</f>
        <v>3452</v>
      </c>
      <c r="O3453" s="143" t="str">
        <f>IF(対応ガラス検索!$E$2="-","",IF(L3453&lt;=0.65,MAX($O$2:O3452)+1,""))</f>
        <v/>
      </c>
      <c r="P3453" s="144"/>
      <c r="Q3453" s="145"/>
    </row>
    <row r="3454" spans="1:17" x14ac:dyDescent="0.4">
      <c r="A3454" s="68">
        <v>3453</v>
      </c>
      <c r="B3454" s="68" t="s">
        <v>2056</v>
      </c>
      <c r="C3454" s="68" t="s">
        <v>2297</v>
      </c>
      <c r="D3454" s="68" t="s">
        <v>2012</v>
      </c>
      <c r="E3454" s="68" t="s">
        <v>2010</v>
      </c>
      <c r="F3454" s="68" t="s">
        <v>2011</v>
      </c>
      <c r="G3454" s="68" t="s">
        <v>1962</v>
      </c>
      <c r="H3454" s="68" t="s">
        <v>1963</v>
      </c>
      <c r="I3454" s="68">
        <v>6</v>
      </c>
      <c r="J3454" s="68" t="s">
        <v>2296</v>
      </c>
      <c r="K3454" s="68">
        <v>3.3</v>
      </c>
      <c r="L3454" s="68">
        <v>0.75</v>
      </c>
      <c r="M3454" s="68" t="s">
        <v>1960</v>
      </c>
      <c r="N3454" s="143">
        <f>IF(対応ガラス検索!$E$2="-","",IF(対応ガラス検索!$E$2&gt;=K3454,MAX($N$2:N3453)+1,""))</f>
        <v>3453</v>
      </c>
      <c r="O3454" s="143" t="str">
        <f>IF(対応ガラス検索!$E$2="-","",IF(L3454&lt;=0.65,MAX($O$2:O3453)+1,""))</f>
        <v/>
      </c>
      <c r="P3454" s="144"/>
      <c r="Q3454" s="145"/>
    </row>
    <row r="3455" spans="1:17" x14ac:dyDescent="0.4">
      <c r="A3455" s="68">
        <v>3454</v>
      </c>
      <c r="B3455" s="68" t="s">
        <v>2056</v>
      </c>
      <c r="C3455" s="68" t="s">
        <v>2297</v>
      </c>
      <c r="D3455" s="68" t="s">
        <v>2012</v>
      </c>
      <c r="E3455" s="68" t="s">
        <v>2010</v>
      </c>
      <c r="F3455" s="68" t="s">
        <v>2011</v>
      </c>
      <c r="G3455" s="68" t="s">
        <v>1962</v>
      </c>
      <c r="H3455" s="68" t="s">
        <v>1963</v>
      </c>
      <c r="I3455" s="68">
        <v>7</v>
      </c>
      <c r="J3455" s="68" t="s">
        <v>2296</v>
      </c>
      <c r="K3455" s="68">
        <v>3.2</v>
      </c>
      <c r="L3455" s="68">
        <v>0.75</v>
      </c>
      <c r="M3455" s="68" t="s">
        <v>1960</v>
      </c>
      <c r="N3455" s="143">
        <f>IF(対応ガラス検索!$E$2="-","",IF(対応ガラス検索!$E$2&gt;=K3455,MAX($N$2:N3454)+1,""))</f>
        <v>3454</v>
      </c>
      <c r="O3455" s="143" t="str">
        <f>IF(対応ガラス検索!$E$2="-","",IF(L3455&lt;=0.65,MAX($O$2:O3454)+1,""))</f>
        <v/>
      </c>
      <c r="P3455" s="144"/>
      <c r="Q3455" s="145"/>
    </row>
    <row r="3456" spans="1:17" x14ac:dyDescent="0.4">
      <c r="A3456" s="68">
        <v>3455</v>
      </c>
      <c r="B3456" s="68" t="s">
        <v>2056</v>
      </c>
      <c r="C3456" s="68" t="s">
        <v>2297</v>
      </c>
      <c r="D3456" s="68" t="s">
        <v>2012</v>
      </c>
      <c r="E3456" s="68" t="s">
        <v>2010</v>
      </c>
      <c r="F3456" s="68" t="s">
        <v>2011</v>
      </c>
      <c r="G3456" s="68" t="s">
        <v>1962</v>
      </c>
      <c r="H3456" s="68" t="s">
        <v>1963</v>
      </c>
      <c r="I3456" s="68">
        <v>8</v>
      </c>
      <c r="J3456" s="68" t="s">
        <v>2296</v>
      </c>
      <c r="K3456" s="68">
        <v>3.1</v>
      </c>
      <c r="L3456" s="68">
        <v>0.75</v>
      </c>
      <c r="M3456" s="68" t="s">
        <v>1960</v>
      </c>
      <c r="N3456" s="143">
        <f>IF(対応ガラス検索!$E$2="-","",IF(対応ガラス検索!$E$2&gt;=K3456,MAX($N$2:N3455)+1,""))</f>
        <v>3455</v>
      </c>
      <c r="O3456" s="143" t="str">
        <f>IF(対応ガラス検索!$E$2="-","",IF(L3456&lt;=0.65,MAX($O$2:O3455)+1,""))</f>
        <v/>
      </c>
      <c r="P3456" s="144"/>
      <c r="Q3456" s="145"/>
    </row>
    <row r="3457" spans="1:17" x14ac:dyDescent="0.4">
      <c r="A3457" s="68">
        <v>3456</v>
      </c>
      <c r="B3457" s="68" t="s">
        <v>2056</v>
      </c>
      <c r="C3457" s="68" t="s">
        <v>2297</v>
      </c>
      <c r="D3457" s="68" t="s">
        <v>2012</v>
      </c>
      <c r="E3457" s="68" t="s">
        <v>2010</v>
      </c>
      <c r="F3457" s="68" t="s">
        <v>2011</v>
      </c>
      <c r="G3457" s="68" t="s">
        <v>1962</v>
      </c>
      <c r="H3457" s="68" t="s">
        <v>1963</v>
      </c>
      <c r="I3457" s="68">
        <v>9</v>
      </c>
      <c r="J3457" s="68" t="s">
        <v>2296</v>
      </c>
      <c r="K3457" s="68">
        <v>3</v>
      </c>
      <c r="L3457" s="68">
        <v>0.75</v>
      </c>
      <c r="M3457" s="68" t="s">
        <v>1960</v>
      </c>
      <c r="N3457" s="143">
        <f>IF(対応ガラス検索!$E$2="-","",IF(対応ガラス検索!$E$2&gt;=K3457,MAX($N$2:N3456)+1,""))</f>
        <v>3456</v>
      </c>
      <c r="O3457" s="143" t="str">
        <f>IF(対応ガラス検索!$E$2="-","",IF(L3457&lt;=0.65,MAX($O$2:O3456)+1,""))</f>
        <v/>
      </c>
      <c r="P3457" s="144"/>
      <c r="Q3457" s="145"/>
    </row>
    <row r="3458" spans="1:17" x14ac:dyDescent="0.4">
      <c r="A3458" s="68">
        <v>3457</v>
      </c>
      <c r="B3458" s="68" t="s">
        <v>2056</v>
      </c>
      <c r="C3458" s="68" t="s">
        <v>2297</v>
      </c>
      <c r="D3458" s="68" t="s">
        <v>2012</v>
      </c>
      <c r="E3458" s="68" t="s">
        <v>2010</v>
      </c>
      <c r="F3458" s="68" t="s">
        <v>2011</v>
      </c>
      <c r="G3458" s="68" t="s">
        <v>1962</v>
      </c>
      <c r="H3458" s="68" t="s">
        <v>1963</v>
      </c>
      <c r="I3458" s="68">
        <v>10</v>
      </c>
      <c r="J3458" s="68" t="s">
        <v>2296</v>
      </c>
      <c r="K3458" s="68">
        <v>3</v>
      </c>
      <c r="L3458" s="68">
        <v>0.75</v>
      </c>
      <c r="M3458" s="68" t="s">
        <v>1960</v>
      </c>
      <c r="N3458" s="143">
        <f>IF(対応ガラス検索!$E$2="-","",IF(対応ガラス検索!$E$2&gt;=K3458,MAX($N$2:N3457)+1,""))</f>
        <v>3457</v>
      </c>
      <c r="O3458" s="143" t="str">
        <f>IF(対応ガラス検索!$E$2="-","",IF(L3458&lt;=0.65,MAX($O$2:O3457)+1,""))</f>
        <v/>
      </c>
      <c r="P3458" s="144"/>
      <c r="Q3458" s="145"/>
    </row>
    <row r="3459" spans="1:17" x14ac:dyDescent="0.4">
      <c r="A3459" s="68">
        <v>3458</v>
      </c>
      <c r="B3459" s="68" t="s">
        <v>2056</v>
      </c>
      <c r="C3459" s="68" t="s">
        <v>2297</v>
      </c>
      <c r="D3459" s="68" t="s">
        <v>2012</v>
      </c>
      <c r="E3459" s="68" t="s">
        <v>2010</v>
      </c>
      <c r="F3459" s="68" t="s">
        <v>2011</v>
      </c>
      <c r="G3459" s="68" t="s">
        <v>1962</v>
      </c>
      <c r="H3459" s="68" t="s">
        <v>1963</v>
      </c>
      <c r="I3459" s="68">
        <v>11</v>
      </c>
      <c r="J3459" s="68" t="s">
        <v>2296</v>
      </c>
      <c r="K3459" s="68">
        <v>2.9</v>
      </c>
      <c r="L3459" s="68">
        <v>0.75</v>
      </c>
      <c r="M3459" s="68" t="s">
        <v>1960</v>
      </c>
      <c r="N3459" s="143">
        <f>IF(対応ガラス検索!$E$2="-","",IF(対応ガラス検索!$E$2&gt;=K3459,MAX($N$2:N3458)+1,""))</f>
        <v>3458</v>
      </c>
      <c r="O3459" s="143" t="str">
        <f>IF(対応ガラス検索!$E$2="-","",IF(L3459&lt;=0.65,MAX($O$2:O3458)+1,""))</f>
        <v/>
      </c>
      <c r="P3459" s="144"/>
      <c r="Q3459" s="145"/>
    </row>
    <row r="3460" spans="1:17" x14ac:dyDescent="0.4">
      <c r="A3460" s="68">
        <v>3459</v>
      </c>
      <c r="B3460" s="68" t="s">
        <v>2056</v>
      </c>
      <c r="C3460" s="68" t="s">
        <v>2297</v>
      </c>
      <c r="D3460" s="68" t="s">
        <v>2012</v>
      </c>
      <c r="E3460" s="68" t="s">
        <v>2010</v>
      </c>
      <c r="F3460" s="68" t="s">
        <v>2011</v>
      </c>
      <c r="G3460" s="68" t="s">
        <v>1962</v>
      </c>
      <c r="H3460" s="68" t="s">
        <v>1963</v>
      </c>
      <c r="I3460" s="68">
        <v>12</v>
      </c>
      <c r="J3460" s="68" t="s">
        <v>2296</v>
      </c>
      <c r="K3460" s="68">
        <v>2.9</v>
      </c>
      <c r="L3460" s="68">
        <v>0.75</v>
      </c>
      <c r="M3460" s="68" t="s">
        <v>1960</v>
      </c>
      <c r="N3460" s="143">
        <f>IF(対応ガラス検索!$E$2="-","",IF(対応ガラス検索!$E$2&gt;=K3460,MAX($N$2:N3459)+1,""))</f>
        <v>3459</v>
      </c>
      <c r="O3460" s="143" t="str">
        <f>IF(対応ガラス検索!$E$2="-","",IF(L3460&lt;=0.65,MAX($O$2:O3459)+1,""))</f>
        <v/>
      </c>
      <c r="P3460" s="144"/>
      <c r="Q3460" s="145"/>
    </row>
    <row r="3461" spans="1:17" x14ac:dyDescent="0.4">
      <c r="A3461" s="68">
        <v>3460</v>
      </c>
      <c r="B3461" s="68" t="s">
        <v>2056</v>
      </c>
      <c r="C3461" s="68" t="s">
        <v>2297</v>
      </c>
      <c r="D3461" s="68" t="s">
        <v>2012</v>
      </c>
      <c r="E3461" s="68" t="s">
        <v>2010</v>
      </c>
      <c r="F3461" s="68" t="s">
        <v>2011</v>
      </c>
      <c r="G3461" s="68" t="s">
        <v>1962</v>
      </c>
      <c r="H3461" s="68" t="s">
        <v>1963</v>
      </c>
      <c r="I3461" s="68">
        <v>6</v>
      </c>
      <c r="J3461" s="68" t="s">
        <v>2296</v>
      </c>
      <c r="K3461" s="68">
        <v>3.3</v>
      </c>
      <c r="L3461" s="68">
        <v>0.75</v>
      </c>
      <c r="M3461" s="68" t="s">
        <v>1960</v>
      </c>
      <c r="N3461" s="143">
        <f>IF(対応ガラス検索!$E$2="-","",IF(対応ガラス検索!$E$2&gt;=K3461,MAX($N$2:N3460)+1,""))</f>
        <v>3460</v>
      </c>
      <c r="O3461" s="143" t="str">
        <f>IF(対応ガラス検索!$E$2="-","",IF(L3461&lt;=0.65,MAX($O$2:O3460)+1,""))</f>
        <v/>
      </c>
      <c r="P3461" s="144"/>
      <c r="Q3461" s="145"/>
    </row>
    <row r="3462" spans="1:17" x14ac:dyDescent="0.4">
      <c r="A3462" s="68">
        <v>3461</v>
      </c>
      <c r="B3462" s="68" t="s">
        <v>2056</v>
      </c>
      <c r="C3462" s="68" t="s">
        <v>2297</v>
      </c>
      <c r="D3462" s="68" t="s">
        <v>2012</v>
      </c>
      <c r="E3462" s="68" t="s">
        <v>2010</v>
      </c>
      <c r="F3462" s="68" t="s">
        <v>2011</v>
      </c>
      <c r="G3462" s="68" t="s">
        <v>1962</v>
      </c>
      <c r="H3462" s="68" t="s">
        <v>1963</v>
      </c>
      <c r="I3462" s="68">
        <v>7</v>
      </c>
      <c r="J3462" s="68" t="s">
        <v>2296</v>
      </c>
      <c r="K3462" s="68">
        <v>3.2</v>
      </c>
      <c r="L3462" s="68">
        <v>0.75</v>
      </c>
      <c r="M3462" s="68" t="s">
        <v>1960</v>
      </c>
      <c r="N3462" s="143">
        <f>IF(対応ガラス検索!$E$2="-","",IF(対応ガラス検索!$E$2&gt;=K3462,MAX($N$2:N3461)+1,""))</f>
        <v>3461</v>
      </c>
      <c r="O3462" s="143" t="str">
        <f>IF(対応ガラス検索!$E$2="-","",IF(L3462&lt;=0.65,MAX($O$2:O3461)+1,""))</f>
        <v/>
      </c>
      <c r="P3462" s="144"/>
      <c r="Q3462" s="145"/>
    </row>
    <row r="3463" spans="1:17" x14ac:dyDescent="0.4">
      <c r="A3463" s="68">
        <v>3462</v>
      </c>
      <c r="B3463" s="68" t="s">
        <v>2056</v>
      </c>
      <c r="C3463" s="68" t="s">
        <v>2297</v>
      </c>
      <c r="D3463" s="68" t="s">
        <v>2012</v>
      </c>
      <c r="E3463" s="68" t="s">
        <v>2010</v>
      </c>
      <c r="F3463" s="68" t="s">
        <v>2011</v>
      </c>
      <c r="G3463" s="68" t="s">
        <v>1962</v>
      </c>
      <c r="H3463" s="68" t="s">
        <v>1963</v>
      </c>
      <c r="I3463" s="68">
        <v>8</v>
      </c>
      <c r="J3463" s="68" t="s">
        <v>2296</v>
      </c>
      <c r="K3463" s="68">
        <v>3.1</v>
      </c>
      <c r="L3463" s="68">
        <v>0.75</v>
      </c>
      <c r="M3463" s="68" t="s">
        <v>1960</v>
      </c>
      <c r="N3463" s="143">
        <f>IF(対応ガラス検索!$E$2="-","",IF(対応ガラス検索!$E$2&gt;=K3463,MAX($N$2:N3462)+1,""))</f>
        <v>3462</v>
      </c>
      <c r="O3463" s="143" t="str">
        <f>IF(対応ガラス検索!$E$2="-","",IF(L3463&lt;=0.65,MAX($O$2:O3462)+1,""))</f>
        <v/>
      </c>
      <c r="P3463" s="144"/>
      <c r="Q3463" s="145"/>
    </row>
    <row r="3464" spans="1:17" x14ac:dyDescent="0.4">
      <c r="A3464" s="68">
        <v>3463</v>
      </c>
      <c r="B3464" s="68" t="s">
        <v>2056</v>
      </c>
      <c r="C3464" s="68" t="s">
        <v>2297</v>
      </c>
      <c r="D3464" s="68" t="s">
        <v>2012</v>
      </c>
      <c r="E3464" s="68" t="s">
        <v>2010</v>
      </c>
      <c r="F3464" s="68" t="s">
        <v>2011</v>
      </c>
      <c r="G3464" s="68" t="s">
        <v>1962</v>
      </c>
      <c r="H3464" s="68" t="s">
        <v>1963</v>
      </c>
      <c r="I3464" s="68">
        <v>9</v>
      </c>
      <c r="J3464" s="68" t="s">
        <v>2296</v>
      </c>
      <c r="K3464" s="68">
        <v>3</v>
      </c>
      <c r="L3464" s="68">
        <v>0.75</v>
      </c>
      <c r="M3464" s="68" t="s">
        <v>1960</v>
      </c>
      <c r="N3464" s="143">
        <f>IF(対応ガラス検索!$E$2="-","",IF(対応ガラス検索!$E$2&gt;=K3464,MAX($N$2:N3463)+1,""))</f>
        <v>3463</v>
      </c>
      <c r="O3464" s="143" t="str">
        <f>IF(対応ガラス検索!$E$2="-","",IF(L3464&lt;=0.65,MAX($O$2:O3463)+1,""))</f>
        <v/>
      </c>
      <c r="P3464" s="144"/>
      <c r="Q3464" s="145"/>
    </row>
    <row r="3465" spans="1:17" x14ac:dyDescent="0.4">
      <c r="A3465" s="68">
        <v>3464</v>
      </c>
      <c r="B3465" s="68" t="s">
        <v>2056</v>
      </c>
      <c r="C3465" s="68" t="s">
        <v>2297</v>
      </c>
      <c r="D3465" s="68" t="s">
        <v>2012</v>
      </c>
      <c r="E3465" s="68" t="s">
        <v>2010</v>
      </c>
      <c r="F3465" s="68" t="s">
        <v>2011</v>
      </c>
      <c r="G3465" s="68" t="s">
        <v>1962</v>
      </c>
      <c r="H3465" s="68" t="s">
        <v>1963</v>
      </c>
      <c r="I3465" s="68">
        <v>10</v>
      </c>
      <c r="J3465" s="68" t="s">
        <v>2296</v>
      </c>
      <c r="K3465" s="142">
        <v>3</v>
      </c>
      <c r="L3465" s="68">
        <v>0.75</v>
      </c>
      <c r="M3465" s="68" t="s">
        <v>1960</v>
      </c>
      <c r="N3465" s="143">
        <f>IF(対応ガラス検索!$E$2="-","",IF(対応ガラス検索!$E$2&gt;=K3465,MAX($N$2:N3464)+1,""))</f>
        <v>3464</v>
      </c>
      <c r="O3465" s="143" t="str">
        <f>IF(対応ガラス検索!$E$2="-","",IF(L3465&lt;=0.65,MAX($O$2:O3464)+1,""))</f>
        <v/>
      </c>
      <c r="P3465" s="144"/>
      <c r="Q3465" s="145"/>
    </row>
    <row r="3466" spans="1:17" x14ac:dyDescent="0.4">
      <c r="A3466" s="68">
        <v>3465</v>
      </c>
      <c r="B3466" s="68" t="s">
        <v>2056</v>
      </c>
      <c r="C3466" s="68" t="s">
        <v>2297</v>
      </c>
      <c r="D3466" s="68" t="s">
        <v>2012</v>
      </c>
      <c r="E3466" s="68" t="s">
        <v>2010</v>
      </c>
      <c r="F3466" s="68" t="s">
        <v>2011</v>
      </c>
      <c r="G3466" s="68" t="s">
        <v>1962</v>
      </c>
      <c r="H3466" s="68" t="s">
        <v>1963</v>
      </c>
      <c r="I3466" s="68">
        <v>11</v>
      </c>
      <c r="J3466" s="68" t="s">
        <v>2296</v>
      </c>
      <c r="K3466" s="68">
        <v>2.9</v>
      </c>
      <c r="L3466" s="68">
        <v>0.75</v>
      </c>
      <c r="M3466" s="68" t="s">
        <v>1960</v>
      </c>
      <c r="N3466" s="143">
        <f>IF(対応ガラス検索!$E$2="-","",IF(対応ガラス検索!$E$2&gt;=K3466,MAX($N$2:N3465)+1,""))</f>
        <v>3465</v>
      </c>
      <c r="O3466" s="143" t="str">
        <f>IF(対応ガラス検索!$E$2="-","",IF(L3466&lt;=0.65,MAX($O$2:O3465)+1,""))</f>
        <v/>
      </c>
      <c r="P3466" s="144"/>
      <c r="Q3466" s="145"/>
    </row>
    <row r="3467" spans="1:17" x14ac:dyDescent="0.4">
      <c r="A3467" s="68">
        <v>3466</v>
      </c>
      <c r="B3467" s="68" t="s">
        <v>2056</v>
      </c>
      <c r="C3467" s="68" t="s">
        <v>2297</v>
      </c>
      <c r="D3467" s="68" t="s">
        <v>2012</v>
      </c>
      <c r="E3467" s="68" t="s">
        <v>2010</v>
      </c>
      <c r="F3467" s="68" t="s">
        <v>2011</v>
      </c>
      <c r="G3467" s="68" t="s">
        <v>1962</v>
      </c>
      <c r="H3467" s="68" t="s">
        <v>1963</v>
      </c>
      <c r="I3467" s="68">
        <v>12</v>
      </c>
      <c r="J3467" s="68" t="s">
        <v>2296</v>
      </c>
      <c r="K3467" s="68">
        <v>2.9</v>
      </c>
      <c r="L3467" s="68">
        <v>0.75</v>
      </c>
      <c r="M3467" s="68" t="s">
        <v>1960</v>
      </c>
      <c r="N3467" s="143">
        <f>IF(対応ガラス検索!$E$2="-","",IF(対応ガラス検索!$E$2&gt;=K3467,MAX($N$2:N3466)+1,""))</f>
        <v>3466</v>
      </c>
      <c r="O3467" s="143" t="str">
        <f>IF(対応ガラス検索!$E$2="-","",IF(L3467&lt;=0.65,MAX($O$2:O3466)+1,""))</f>
        <v/>
      </c>
      <c r="P3467" s="144"/>
      <c r="Q3467" s="145"/>
    </row>
    <row r="3468" spans="1:17" x14ac:dyDescent="0.4">
      <c r="A3468" s="68">
        <v>3467</v>
      </c>
      <c r="B3468" s="68" t="s">
        <v>2056</v>
      </c>
      <c r="C3468" s="68" t="s">
        <v>2297</v>
      </c>
      <c r="D3468" s="68" t="s">
        <v>2013</v>
      </c>
      <c r="E3468" s="68" t="s">
        <v>2010</v>
      </c>
      <c r="F3468" s="68" t="s">
        <v>2011</v>
      </c>
      <c r="G3468" s="68" t="s">
        <v>1965</v>
      </c>
      <c r="H3468" s="68" t="s">
        <v>1966</v>
      </c>
      <c r="I3468" s="68">
        <v>6</v>
      </c>
      <c r="J3468" s="68" t="s">
        <v>2267</v>
      </c>
      <c r="K3468" s="68">
        <v>3</v>
      </c>
      <c r="L3468" s="68">
        <v>0.75</v>
      </c>
      <c r="M3468" s="68" t="s">
        <v>1960</v>
      </c>
      <c r="N3468" s="143">
        <f>IF(対応ガラス検索!$E$2="-","",IF(対応ガラス検索!$E$2&gt;=K3468,MAX($N$2:N3467)+1,""))</f>
        <v>3467</v>
      </c>
      <c r="O3468" s="143" t="str">
        <f>IF(対応ガラス検索!$E$2="-","",IF(L3468&lt;=0.65,MAX($O$2:O3467)+1,""))</f>
        <v/>
      </c>
      <c r="P3468" s="144"/>
      <c r="Q3468" s="145"/>
    </row>
    <row r="3469" spans="1:17" x14ac:dyDescent="0.4">
      <c r="A3469" s="68">
        <v>3468</v>
      </c>
      <c r="B3469" s="68" t="s">
        <v>2056</v>
      </c>
      <c r="C3469" s="68" t="s">
        <v>2297</v>
      </c>
      <c r="D3469" s="68" t="s">
        <v>2013</v>
      </c>
      <c r="E3469" s="68" t="s">
        <v>2010</v>
      </c>
      <c r="F3469" s="68" t="s">
        <v>2011</v>
      </c>
      <c r="G3469" s="68" t="s">
        <v>1965</v>
      </c>
      <c r="H3469" s="68" t="s">
        <v>1966</v>
      </c>
      <c r="I3469" s="68">
        <v>7</v>
      </c>
      <c r="J3469" s="68" t="s">
        <v>2267</v>
      </c>
      <c r="K3469" s="68">
        <v>3</v>
      </c>
      <c r="L3469" s="68">
        <v>0.75</v>
      </c>
      <c r="M3469" s="68" t="s">
        <v>1960</v>
      </c>
      <c r="N3469" s="143">
        <f>IF(対応ガラス検索!$E$2="-","",IF(対応ガラス検索!$E$2&gt;=K3469,MAX($N$2:N3468)+1,""))</f>
        <v>3468</v>
      </c>
      <c r="O3469" s="143" t="str">
        <f>IF(対応ガラス検索!$E$2="-","",IF(L3469&lt;=0.65,MAX($O$2:O3468)+1,""))</f>
        <v/>
      </c>
      <c r="P3469" s="144"/>
      <c r="Q3469" s="145"/>
    </row>
    <row r="3470" spans="1:17" x14ac:dyDescent="0.4">
      <c r="A3470" s="68">
        <v>3469</v>
      </c>
      <c r="B3470" s="68" t="s">
        <v>2056</v>
      </c>
      <c r="C3470" s="68" t="s">
        <v>2297</v>
      </c>
      <c r="D3470" s="68" t="s">
        <v>2013</v>
      </c>
      <c r="E3470" s="68" t="s">
        <v>2010</v>
      </c>
      <c r="F3470" s="68" t="s">
        <v>2011</v>
      </c>
      <c r="G3470" s="68" t="s">
        <v>1965</v>
      </c>
      <c r="H3470" s="68" t="s">
        <v>1966</v>
      </c>
      <c r="I3470" s="68">
        <v>8</v>
      </c>
      <c r="J3470" s="68" t="s">
        <v>2267</v>
      </c>
      <c r="K3470" s="68">
        <v>2.9</v>
      </c>
      <c r="L3470" s="68">
        <v>0.75</v>
      </c>
      <c r="M3470" s="68" t="s">
        <v>1960</v>
      </c>
      <c r="N3470" s="143">
        <f>IF(対応ガラス検索!$E$2="-","",IF(対応ガラス検索!$E$2&gt;=K3470,MAX($N$2:N3469)+1,""))</f>
        <v>3469</v>
      </c>
      <c r="O3470" s="143" t="str">
        <f>IF(対応ガラス検索!$E$2="-","",IF(L3470&lt;=0.65,MAX($O$2:O3469)+1,""))</f>
        <v/>
      </c>
      <c r="P3470" s="144"/>
      <c r="Q3470" s="145"/>
    </row>
    <row r="3471" spans="1:17" x14ac:dyDescent="0.4">
      <c r="A3471" s="68">
        <v>3470</v>
      </c>
      <c r="B3471" s="68" t="s">
        <v>2056</v>
      </c>
      <c r="C3471" s="68" t="s">
        <v>2297</v>
      </c>
      <c r="D3471" s="68" t="s">
        <v>2013</v>
      </c>
      <c r="E3471" s="68" t="s">
        <v>2010</v>
      </c>
      <c r="F3471" s="68" t="s">
        <v>2011</v>
      </c>
      <c r="G3471" s="68" t="s">
        <v>1965</v>
      </c>
      <c r="H3471" s="68" t="s">
        <v>1966</v>
      </c>
      <c r="I3471" s="68">
        <v>9</v>
      </c>
      <c r="J3471" s="68" t="s">
        <v>2267</v>
      </c>
      <c r="K3471" s="68">
        <v>2.8</v>
      </c>
      <c r="L3471" s="68">
        <v>0.75</v>
      </c>
      <c r="M3471" s="68" t="s">
        <v>1960</v>
      </c>
      <c r="N3471" s="143">
        <f>IF(対応ガラス検索!$E$2="-","",IF(対応ガラス検索!$E$2&gt;=K3471,MAX($N$2:N3470)+1,""))</f>
        <v>3470</v>
      </c>
      <c r="O3471" s="143" t="str">
        <f>IF(対応ガラス検索!$E$2="-","",IF(L3471&lt;=0.65,MAX($O$2:O3470)+1,""))</f>
        <v/>
      </c>
      <c r="P3471" s="144"/>
      <c r="Q3471" s="145"/>
    </row>
    <row r="3472" spans="1:17" x14ac:dyDescent="0.4">
      <c r="A3472" s="68">
        <v>3471</v>
      </c>
      <c r="B3472" s="68" t="s">
        <v>2056</v>
      </c>
      <c r="C3472" s="68" t="s">
        <v>2297</v>
      </c>
      <c r="D3472" s="68" t="s">
        <v>2013</v>
      </c>
      <c r="E3472" s="68" t="s">
        <v>2010</v>
      </c>
      <c r="F3472" s="68" t="s">
        <v>2011</v>
      </c>
      <c r="G3472" s="68" t="s">
        <v>1965</v>
      </c>
      <c r="H3472" s="68" t="s">
        <v>1966</v>
      </c>
      <c r="I3472" s="68">
        <v>10</v>
      </c>
      <c r="J3472" s="68" t="s">
        <v>2267</v>
      </c>
      <c r="K3472" s="68">
        <v>2.8</v>
      </c>
      <c r="L3472" s="68">
        <v>0.75</v>
      </c>
      <c r="M3472" s="68" t="s">
        <v>1960</v>
      </c>
      <c r="N3472" s="143">
        <f>IF(対応ガラス検索!$E$2="-","",IF(対応ガラス検索!$E$2&gt;=K3472,MAX($N$2:N3471)+1,""))</f>
        <v>3471</v>
      </c>
      <c r="O3472" s="143" t="str">
        <f>IF(対応ガラス検索!$E$2="-","",IF(L3472&lt;=0.65,MAX($O$2:O3471)+1,""))</f>
        <v/>
      </c>
      <c r="P3472" s="144"/>
      <c r="Q3472" s="145"/>
    </row>
    <row r="3473" spans="1:17" x14ac:dyDescent="0.4">
      <c r="A3473" s="68">
        <v>3472</v>
      </c>
      <c r="B3473" s="68" t="s">
        <v>2056</v>
      </c>
      <c r="C3473" s="68" t="s">
        <v>2297</v>
      </c>
      <c r="D3473" s="68" t="s">
        <v>2013</v>
      </c>
      <c r="E3473" s="68" t="s">
        <v>2010</v>
      </c>
      <c r="F3473" s="68" t="s">
        <v>2011</v>
      </c>
      <c r="G3473" s="68" t="s">
        <v>1965</v>
      </c>
      <c r="H3473" s="68" t="s">
        <v>1966</v>
      </c>
      <c r="I3473" s="68">
        <v>11</v>
      </c>
      <c r="J3473" s="68" t="s">
        <v>2267</v>
      </c>
      <c r="K3473" s="68">
        <v>2.7</v>
      </c>
      <c r="L3473" s="68">
        <v>0.75</v>
      </c>
      <c r="M3473" s="68" t="s">
        <v>1960</v>
      </c>
      <c r="N3473" s="143">
        <f>IF(対応ガラス検索!$E$2="-","",IF(対応ガラス検索!$E$2&gt;=K3473,MAX($N$2:N3472)+1,""))</f>
        <v>3472</v>
      </c>
      <c r="O3473" s="143" t="str">
        <f>IF(対応ガラス検索!$E$2="-","",IF(L3473&lt;=0.65,MAX($O$2:O3472)+1,""))</f>
        <v/>
      </c>
      <c r="P3473" s="144"/>
      <c r="Q3473" s="145"/>
    </row>
    <row r="3474" spans="1:17" x14ac:dyDescent="0.4">
      <c r="A3474" s="68">
        <v>3473</v>
      </c>
      <c r="B3474" s="68" t="s">
        <v>2056</v>
      </c>
      <c r="C3474" s="68" t="s">
        <v>2297</v>
      </c>
      <c r="D3474" s="68" t="s">
        <v>2013</v>
      </c>
      <c r="E3474" s="68" t="s">
        <v>2010</v>
      </c>
      <c r="F3474" s="68" t="s">
        <v>2011</v>
      </c>
      <c r="G3474" s="68" t="s">
        <v>1965</v>
      </c>
      <c r="H3474" s="68" t="s">
        <v>1966</v>
      </c>
      <c r="I3474" s="68">
        <v>12</v>
      </c>
      <c r="J3474" s="68" t="s">
        <v>2267</v>
      </c>
      <c r="K3474" s="68">
        <v>2.7</v>
      </c>
      <c r="L3474" s="68">
        <v>0.75</v>
      </c>
      <c r="M3474" s="68" t="s">
        <v>1960</v>
      </c>
      <c r="N3474" s="143">
        <f>IF(対応ガラス検索!$E$2="-","",IF(対応ガラス検索!$E$2&gt;=K3474,MAX($N$2:N3473)+1,""))</f>
        <v>3473</v>
      </c>
      <c r="O3474" s="143" t="str">
        <f>IF(対応ガラス検索!$E$2="-","",IF(L3474&lt;=0.65,MAX($O$2:O3473)+1,""))</f>
        <v/>
      </c>
      <c r="P3474" s="144"/>
      <c r="Q3474" s="145"/>
    </row>
    <row r="3475" spans="1:17" x14ac:dyDescent="0.4">
      <c r="A3475" s="68">
        <v>3474</v>
      </c>
      <c r="B3475" s="68" t="s">
        <v>2056</v>
      </c>
      <c r="C3475" s="68" t="s">
        <v>2297</v>
      </c>
      <c r="D3475" s="68" t="s">
        <v>2013</v>
      </c>
      <c r="E3475" s="68" t="s">
        <v>2010</v>
      </c>
      <c r="F3475" s="68" t="s">
        <v>2011</v>
      </c>
      <c r="G3475" s="68" t="s">
        <v>1965</v>
      </c>
      <c r="H3475" s="68" t="s">
        <v>1966</v>
      </c>
      <c r="I3475" s="68">
        <v>6</v>
      </c>
      <c r="J3475" s="68" t="s">
        <v>2267</v>
      </c>
      <c r="K3475" s="68">
        <v>3</v>
      </c>
      <c r="L3475" s="68">
        <v>0.75</v>
      </c>
      <c r="M3475" s="68" t="s">
        <v>1960</v>
      </c>
      <c r="N3475" s="143">
        <f>IF(対応ガラス検索!$E$2="-","",IF(対応ガラス検索!$E$2&gt;=K3475,MAX($N$2:N3474)+1,""))</f>
        <v>3474</v>
      </c>
      <c r="O3475" s="143" t="str">
        <f>IF(対応ガラス検索!$E$2="-","",IF(L3475&lt;=0.65,MAX($O$2:O3474)+1,""))</f>
        <v/>
      </c>
      <c r="P3475" s="144"/>
      <c r="Q3475" s="145"/>
    </row>
    <row r="3476" spans="1:17" x14ac:dyDescent="0.4">
      <c r="A3476" s="68">
        <v>3475</v>
      </c>
      <c r="B3476" s="68" t="s">
        <v>2056</v>
      </c>
      <c r="C3476" s="68" t="s">
        <v>2297</v>
      </c>
      <c r="D3476" s="68" t="s">
        <v>2013</v>
      </c>
      <c r="E3476" s="68" t="s">
        <v>2010</v>
      </c>
      <c r="F3476" s="68" t="s">
        <v>2011</v>
      </c>
      <c r="G3476" s="68" t="s">
        <v>1965</v>
      </c>
      <c r="H3476" s="68" t="s">
        <v>1966</v>
      </c>
      <c r="I3476" s="68">
        <v>7</v>
      </c>
      <c r="J3476" s="68" t="s">
        <v>2267</v>
      </c>
      <c r="K3476" s="68">
        <v>3</v>
      </c>
      <c r="L3476" s="68">
        <v>0.75</v>
      </c>
      <c r="M3476" s="68" t="s">
        <v>1960</v>
      </c>
      <c r="N3476" s="143">
        <f>IF(対応ガラス検索!$E$2="-","",IF(対応ガラス検索!$E$2&gt;=K3476,MAX($N$2:N3475)+1,""))</f>
        <v>3475</v>
      </c>
      <c r="O3476" s="143" t="str">
        <f>IF(対応ガラス検索!$E$2="-","",IF(L3476&lt;=0.65,MAX($O$2:O3475)+1,""))</f>
        <v/>
      </c>
      <c r="P3476" s="144"/>
      <c r="Q3476" s="145"/>
    </row>
    <row r="3477" spans="1:17" x14ac:dyDescent="0.4">
      <c r="A3477" s="68">
        <v>3476</v>
      </c>
      <c r="B3477" s="68" t="s">
        <v>2056</v>
      </c>
      <c r="C3477" s="68" t="s">
        <v>2297</v>
      </c>
      <c r="D3477" s="68" t="s">
        <v>2013</v>
      </c>
      <c r="E3477" s="68" t="s">
        <v>2010</v>
      </c>
      <c r="F3477" s="68" t="s">
        <v>2011</v>
      </c>
      <c r="G3477" s="68" t="s">
        <v>1965</v>
      </c>
      <c r="H3477" s="68" t="s">
        <v>1966</v>
      </c>
      <c r="I3477" s="68">
        <v>8</v>
      </c>
      <c r="J3477" s="68" t="s">
        <v>2267</v>
      </c>
      <c r="K3477" s="68">
        <v>2.9</v>
      </c>
      <c r="L3477" s="68">
        <v>0.75</v>
      </c>
      <c r="M3477" s="68" t="s">
        <v>1960</v>
      </c>
      <c r="N3477" s="143">
        <f>IF(対応ガラス検索!$E$2="-","",IF(対応ガラス検索!$E$2&gt;=K3477,MAX($N$2:N3476)+1,""))</f>
        <v>3476</v>
      </c>
      <c r="O3477" s="143" t="str">
        <f>IF(対応ガラス検索!$E$2="-","",IF(L3477&lt;=0.65,MAX($O$2:O3476)+1,""))</f>
        <v/>
      </c>
      <c r="P3477" s="144"/>
      <c r="Q3477" s="145"/>
    </row>
    <row r="3478" spans="1:17" x14ac:dyDescent="0.4">
      <c r="A3478" s="68">
        <v>3477</v>
      </c>
      <c r="B3478" s="68" t="s">
        <v>2056</v>
      </c>
      <c r="C3478" s="68" t="s">
        <v>2297</v>
      </c>
      <c r="D3478" s="68" t="s">
        <v>2013</v>
      </c>
      <c r="E3478" s="68" t="s">
        <v>2010</v>
      </c>
      <c r="F3478" s="68" t="s">
        <v>2011</v>
      </c>
      <c r="G3478" s="68" t="s">
        <v>1965</v>
      </c>
      <c r="H3478" s="68" t="s">
        <v>1966</v>
      </c>
      <c r="I3478" s="68">
        <v>9</v>
      </c>
      <c r="J3478" s="68" t="s">
        <v>2267</v>
      </c>
      <c r="K3478" s="142">
        <v>2.8</v>
      </c>
      <c r="L3478" s="68">
        <v>0.75</v>
      </c>
      <c r="M3478" s="68" t="s">
        <v>1960</v>
      </c>
      <c r="N3478" s="143">
        <f>IF(対応ガラス検索!$E$2="-","",IF(対応ガラス検索!$E$2&gt;=K3478,MAX($N$2:N3477)+1,""))</f>
        <v>3477</v>
      </c>
      <c r="O3478" s="143" t="str">
        <f>IF(対応ガラス検索!$E$2="-","",IF(L3478&lt;=0.65,MAX($O$2:O3477)+1,""))</f>
        <v/>
      </c>
      <c r="P3478" s="144"/>
      <c r="Q3478" s="145"/>
    </row>
    <row r="3479" spans="1:17" x14ac:dyDescent="0.4">
      <c r="A3479" s="68">
        <v>3478</v>
      </c>
      <c r="B3479" s="68" t="s">
        <v>2056</v>
      </c>
      <c r="C3479" s="68" t="s">
        <v>2297</v>
      </c>
      <c r="D3479" s="68" t="s">
        <v>2013</v>
      </c>
      <c r="E3479" s="68" t="s">
        <v>2010</v>
      </c>
      <c r="F3479" s="68" t="s">
        <v>2011</v>
      </c>
      <c r="G3479" s="68" t="s">
        <v>1965</v>
      </c>
      <c r="H3479" s="68" t="s">
        <v>1966</v>
      </c>
      <c r="I3479" s="68">
        <v>10</v>
      </c>
      <c r="J3479" s="68" t="s">
        <v>2267</v>
      </c>
      <c r="K3479" s="68">
        <v>2.8</v>
      </c>
      <c r="L3479" s="68">
        <v>0.75</v>
      </c>
      <c r="M3479" s="68" t="s">
        <v>1960</v>
      </c>
      <c r="N3479" s="143">
        <f>IF(対応ガラス検索!$E$2="-","",IF(対応ガラス検索!$E$2&gt;=K3479,MAX($N$2:N3478)+1,""))</f>
        <v>3478</v>
      </c>
      <c r="O3479" s="143" t="str">
        <f>IF(対応ガラス検索!$E$2="-","",IF(L3479&lt;=0.65,MAX($O$2:O3478)+1,""))</f>
        <v/>
      </c>
      <c r="P3479" s="144"/>
      <c r="Q3479" s="145"/>
    </row>
    <row r="3480" spans="1:17" x14ac:dyDescent="0.4">
      <c r="A3480" s="68">
        <v>3479</v>
      </c>
      <c r="B3480" s="68" t="s">
        <v>2056</v>
      </c>
      <c r="C3480" s="68" t="s">
        <v>2297</v>
      </c>
      <c r="D3480" s="68" t="s">
        <v>2013</v>
      </c>
      <c r="E3480" s="68" t="s">
        <v>2010</v>
      </c>
      <c r="F3480" s="68" t="s">
        <v>2011</v>
      </c>
      <c r="G3480" s="68" t="s">
        <v>1965</v>
      </c>
      <c r="H3480" s="68" t="s">
        <v>1966</v>
      </c>
      <c r="I3480" s="68">
        <v>11</v>
      </c>
      <c r="J3480" s="68" t="s">
        <v>2267</v>
      </c>
      <c r="K3480" s="68">
        <v>2.7</v>
      </c>
      <c r="L3480" s="68">
        <v>0.75</v>
      </c>
      <c r="M3480" s="68" t="s">
        <v>1960</v>
      </c>
      <c r="N3480" s="143">
        <f>IF(対応ガラス検索!$E$2="-","",IF(対応ガラス検索!$E$2&gt;=K3480,MAX($N$2:N3479)+1,""))</f>
        <v>3479</v>
      </c>
      <c r="O3480" s="143" t="str">
        <f>IF(対応ガラス検索!$E$2="-","",IF(L3480&lt;=0.65,MAX($O$2:O3479)+1,""))</f>
        <v/>
      </c>
      <c r="P3480" s="144"/>
      <c r="Q3480" s="145"/>
    </row>
    <row r="3481" spans="1:17" x14ac:dyDescent="0.4">
      <c r="A3481" s="68">
        <v>3480</v>
      </c>
      <c r="B3481" s="68" t="s">
        <v>2056</v>
      </c>
      <c r="C3481" s="68" t="s">
        <v>2297</v>
      </c>
      <c r="D3481" s="68" t="s">
        <v>2013</v>
      </c>
      <c r="E3481" s="68" t="s">
        <v>2010</v>
      </c>
      <c r="F3481" s="68" t="s">
        <v>2011</v>
      </c>
      <c r="G3481" s="68" t="s">
        <v>1965</v>
      </c>
      <c r="H3481" s="68" t="s">
        <v>1966</v>
      </c>
      <c r="I3481" s="68">
        <v>12</v>
      </c>
      <c r="J3481" s="68" t="s">
        <v>2267</v>
      </c>
      <c r="K3481" s="68">
        <v>2.7</v>
      </c>
      <c r="L3481" s="68">
        <v>0.75</v>
      </c>
      <c r="M3481" s="68" t="s">
        <v>1960</v>
      </c>
      <c r="N3481" s="143">
        <f>IF(対応ガラス検索!$E$2="-","",IF(対応ガラス検索!$E$2&gt;=K3481,MAX($N$2:N3480)+1,""))</f>
        <v>3480</v>
      </c>
      <c r="O3481" s="143" t="str">
        <f>IF(対応ガラス検索!$E$2="-","",IF(L3481&lt;=0.65,MAX($O$2:O3480)+1,""))</f>
        <v/>
      </c>
      <c r="P3481" s="144"/>
      <c r="Q3481" s="145"/>
    </row>
    <row r="3482" spans="1:17" x14ac:dyDescent="0.4">
      <c r="A3482" s="68">
        <v>3481</v>
      </c>
      <c r="B3482" s="68" t="s">
        <v>2056</v>
      </c>
      <c r="C3482" s="68" t="s">
        <v>2297</v>
      </c>
      <c r="D3482" s="68" t="s">
        <v>2013</v>
      </c>
      <c r="E3482" s="68" t="s">
        <v>2010</v>
      </c>
      <c r="F3482" s="68" t="s">
        <v>2011</v>
      </c>
      <c r="G3482" s="68" t="s">
        <v>1965</v>
      </c>
      <c r="H3482" s="68" t="s">
        <v>1966</v>
      </c>
      <c r="I3482" s="68">
        <v>6</v>
      </c>
      <c r="J3482" s="68" t="s">
        <v>2296</v>
      </c>
      <c r="K3482" s="68">
        <v>3.3</v>
      </c>
      <c r="L3482" s="68">
        <v>0.75</v>
      </c>
      <c r="M3482" s="68" t="s">
        <v>1960</v>
      </c>
      <c r="N3482" s="143">
        <f>IF(対応ガラス検索!$E$2="-","",IF(対応ガラス検索!$E$2&gt;=K3482,MAX($N$2:N3481)+1,""))</f>
        <v>3481</v>
      </c>
      <c r="O3482" s="143" t="str">
        <f>IF(対応ガラス検索!$E$2="-","",IF(L3482&lt;=0.65,MAX($O$2:O3481)+1,""))</f>
        <v/>
      </c>
      <c r="P3482" s="144"/>
      <c r="Q3482" s="145"/>
    </row>
    <row r="3483" spans="1:17" x14ac:dyDescent="0.4">
      <c r="A3483" s="68">
        <v>3482</v>
      </c>
      <c r="B3483" s="68" t="s">
        <v>2056</v>
      </c>
      <c r="C3483" s="68" t="s">
        <v>2297</v>
      </c>
      <c r="D3483" s="68" t="s">
        <v>2013</v>
      </c>
      <c r="E3483" s="68" t="s">
        <v>2010</v>
      </c>
      <c r="F3483" s="68" t="s">
        <v>2011</v>
      </c>
      <c r="G3483" s="68" t="s">
        <v>1965</v>
      </c>
      <c r="H3483" s="68" t="s">
        <v>1966</v>
      </c>
      <c r="I3483" s="68">
        <v>7</v>
      </c>
      <c r="J3483" s="68" t="s">
        <v>2296</v>
      </c>
      <c r="K3483" s="68">
        <v>3.2</v>
      </c>
      <c r="L3483" s="68">
        <v>0.75</v>
      </c>
      <c r="M3483" s="68" t="s">
        <v>1960</v>
      </c>
      <c r="N3483" s="143">
        <f>IF(対応ガラス検索!$E$2="-","",IF(対応ガラス検索!$E$2&gt;=K3483,MAX($N$2:N3482)+1,""))</f>
        <v>3482</v>
      </c>
      <c r="O3483" s="143" t="str">
        <f>IF(対応ガラス検索!$E$2="-","",IF(L3483&lt;=0.65,MAX($O$2:O3482)+1,""))</f>
        <v/>
      </c>
      <c r="P3483" s="144"/>
      <c r="Q3483" s="145"/>
    </row>
    <row r="3484" spans="1:17" x14ac:dyDescent="0.4">
      <c r="A3484" s="68">
        <v>3483</v>
      </c>
      <c r="B3484" s="68" t="s">
        <v>2056</v>
      </c>
      <c r="C3484" s="68" t="s">
        <v>2297</v>
      </c>
      <c r="D3484" s="68" t="s">
        <v>2013</v>
      </c>
      <c r="E3484" s="68" t="s">
        <v>2010</v>
      </c>
      <c r="F3484" s="68" t="s">
        <v>2011</v>
      </c>
      <c r="G3484" s="68" t="s">
        <v>1965</v>
      </c>
      <c r="H3484" s="68" t="s">
        <v>1966</v>
      </c>
      <c r="I3484" s="68">
        <v>8</v>
      </c>
      <c r="J3484" s="68" t="s">
        <v>2296</v>
      </c>
      <c r="K3484" s="68">
        <v>3.1</v>
      </c>
      <c r="L3484" s="68">
        <v>0.75</v>
      </c>
      <c r="M3484" s="68" t="s">
        <v>1960</v>
      </c>
      <c r="N3484" s="143">
        <f>IF(対応ガラス検索!$E$2="-","",IF(対応ガラス検索!$E$2&gt;=K3484,MAX($N$2:N3483)+1,""))</f>
        <v>3483</v>
      </c>
      <c r="O3484" s="143" t="str">
        <f>IF(対応ガラス検索!$E$2="-","",IF(L3484&lt;=0.65,MAX($O$2:O3483)+1,""))</f>
        <v/>
      </c>
      <c r="P3484" s="144"/>
      <c r="Q3484" s="145"/>
    </row>
    <row r="3485" spans="1:17" x14ac:dyDescent="0.4">
      <c r="A3485" s="68">
        <v>3484</v>
      </c>
      <c r="B3485" s="68" t="s">
        <v>2056</v>
      </c>
      <c r="C3485" s="68" t="s">
        <v>2297</v>
      </c>
      <c r="D3485" s="68" t="s">
        <v>2013</v>
      </c>
      <c r="E3485" s="68" t="s">
        <v>2010</v>
      </c>
      <c r="F3485" s="68" t="s">
        <v>2011</v>
      </c>
      <c r="G3485" s="68" t="s">
        <v>1965</v>
      </c>
      <c r="H3485" s="68" t="s">
        <v>1966</v>
      </c>
      <c r="I3485" s="68">
        <v>9</v>
      </c>
      <c r="J3485" s="68" t="s">
        <v>2296</v>
      </c>
      <c r="K3485" s="68">
        <v>3</v>
      </c>
      <c r="L3485" s="68">
        <v>0.75</v>
      </c>
      <c r="M3485" s="68" t="s">
        <v>1960</v>
      </c>
      <c r="N3485" s="143">
        <f>IF(対応ガラス検索!$E$2="-","",IF(対応ガラス検索!$E$2&gt;=K3485,MAX($N$2:N3484)+1,""))</f>
        <v>3484</v>
      </c>
      <c r="O3485" s="143" t="str">
        <f>IF(対応ガラス検索!$E$2="-","",IF(L3485&lt;=0.65,MAX($O$2:O3484)+1,""))</f>
        <v/>
      </c>
      <c r="P3485" s="144"/>
      <c r="Q3485" s="145"/>
    </row>
    <row r="3486" spans="1:17" x14ac:dyDescent="0.4">
      <c r="A3486" s="68">
        <v>3485</v>
      </c>
      <c r="B3486" s="68" t="s">
        <v>2056</v>
      </c>
      <c r="C3486" s="68" t="s">
        <v>2297</v>
      </c>
      <c r="D3486" s="68" t="s">
        <v>2013</v>
      </c>
      <c r="E3486" s="68" t="s">
        <v>2010</v>
      </c>
      <c r="F3486" s="68" t="s">
        <v>2011</v>
      </c>
      <c r="G3486" s="68" t="s">
        <v>1965</v>
      </c>
      <c r="H3486" s="68" t="s">
        <v>1966</v>
      </c>
      <c r="I3486" s="68">
        <v>10</v>
      </c>
      <c r="J3486" s="68" t="s">
        <v>2296</v>
      </c>
      <c r="K3486" s="68">
        <v>2.9</v>
      </c>
      <c r="L3486" s="68">
        <v>0.75</v>
      </c>
      <c r="M3486" s="68" t="s">
        <v>1960</v>
      </c>
      <c r="N3486" s="143">
        <f>IF(対応ガラス検索!$E$2="-","",IF(対応ガラス検索!$E$2&gt;=K3486,MAX($N$2:N3485)+1,""))</f>
        <v>3485</v>
      </c>
      <c r="O3486" s="143" t="str">
        <f>IF(対応ガラス検索!$E$2="-","",IF(L3486&lt;=0.65,MAX($O$2:O3485)+1,""))</f>
        <v/>
      </c>
      <c r="P3486" s="144"/>
      <c r="Q3486" s="145"/>
    </row>
    <row r="3487" spans="1:17" x14ac:dyDescent="0.4">
      <c r="A3487" s="68">
        <v>3486</v>
      </c>
      <c r="B3487" s="68" t="s">
        <v>2056</v>
      </c>
      <c r="C3487" s="68" t="s">
        <v>2297</v>
      </c>
      <c r="D3487" s="68" t="s">
        <v>2013</v>
      </c>
      <c r="E3487" s="68" t="s">
        <v>2010</v>
      </c>
      <c r="F3487" s="68" t="s">
        <v>2011</v>
      </c>
      <c r="G3487" s="68" t="s">
        <v>1965</v>
      </c>
      <c r="H3487" s="68" t="s">
        <v>1966</v>
      </c>
      <c r="I3487" s="68">
        <v>11</v>
      </c>
      <c r="J3487" s="68" t="s">
        <v>2296</v>
      </c>
      <c r="K3487" s="68">
        <v>2.9</v>
      </c>
      <c r="L3487" s="68">
        <v>0.75</v>
      </c>
      <c r="M3487" s="68" t="s">
        <v>1960</v>
      </c>
      <c r="N3487" s="143">
        <f>IF(対応ガラス検索!$E$2="-","",IF(対応ガラス検索!$E$2&gt;=K3487,MAX($N$2:N3486)+1,""))</f>
        <v>3486</v>
      </c>
      <c r="O3487" s="143" t="str">
        <f>IF(対応ガラス検索!$E$2="-","",IF(L3487&lt;=0.65,MAX($O$2:O3486)+1,""))</f>
        <v/>
      </c>
      <c r="P3487" s="144"/>
      <c r="Q3487" s="145"/>
    </row>
    <row r="3488" spans="1:17" x14ac:dyDescent="0.4">
      <c r="A3488" s="68">
        <v>3487</v>
      </c>
      <c r="B3488" s="68" t="s">
        <v>2056</v>
      </c>
      <c r="C3488" s="68" t="s">
        <v>2297</v>
      </c>
      <c r="D3488" s="68" t="s">
        <v>2013</v>
      </c>
      <c r="E3488" s="68" t="s">
        <v>2010</v>
      </c>
      <c r="F3488" s="68" t="s">
        <v>2011</v>
      </c>
      <c r="G3488" s="68" t="s">
        <v>1965</v>
      </c>
      <c r="H3488" s="68" t="s">
        <v>1966</v>
      </c>
      <c r="I3488" s="68">
        <v>12</v>
      </c>
      <c r="J3488" s="68" t="s">
        <v>2296</v>
      </c>
      <c r="K3488" s="68">
        <v>2.8</v>
      </c>
      <c r="L3488" s="68">
        <v>0.75</v>
      </c>
      <c r="M3488" s="68" t="s">
        <v>1960</v>
      </c>
      <c r="N3488" s="143">
        <f>IF(対応ガラス検索!$E$2="-","",IF(対応ガラス検索!$E$2&gt;=K3488,MAX($N$2:N3487)+1,""))</f>
        <v>3487</v>
      </c>
      <c r="O3488" s="143" t="str">
        <f>IF(対応ガラス検索!$E$2="-","",IF(L3488&lt;=0.65,MAX($O$2:O3487)+1,""))</f>
        <v/>
      </c>
      <c r="P3488" s="144"/>
      <c r="Q3488" s="145"/>
    </row>
    <row r="3489" spans="1:17" x14ac:dyDescent="0.4">
      <c r="A3489" s="68">
        <v>3488</v>
      </c>
      <c r="B3489" s="68" t="s">
        <v>2056</v>
      </c>
      <c r="C3489" s="68" t="s">
        <v>2297</v>
      </c>
      <c r="D3489" s="68" t="s">
        <v>2013</v>
      </c>
      <c r="E3489" s="68" t="s">
        <v>2010</v>
      </c>
      <c r="F3489" s="68" t="s">
        <v>2011</v>
      </c>
      <c r="G3489" s="68" t="s">
        <v>1965</v>
      </c>
      <c r="H3489" s="68" t="s">
        <v>1966</v>
      </c>
      <c r="I3489" s="68">
        <v>6</v>
      </c>
      <c r="J3489" s="68" t="s">
        <v>2296</v>
      </c>
      <c r="K3489" s="68">
        <v>3.3</v>
      </c>
      <c r="L3489" s="68">
        <v>0.75</v>
      </c>
      <c r="M3489" s="68" t="s">
        <v>1960</v>
      </c>
      <c r="N3489" s="143">
        <f>IF(対応ガラス検索!$E$2="-","",IF(対応ガラス検索!$E$2&gt;=K3489,MAX($N$2:N3488)+1,""))</f>
        <v>3488</v>
      </c>
      <c r="O3489" s="143" t="str">
        <f>IF(対応ガラス検索!$E$2="-","",IF(L3489&lt;=0.65,MAX($O$2:O3488)+1,""))</f>
        <v/>
      </c>
      <c r="P3489" s="144"/>
      <c r="Q3489" s="145"/>
    </row>
    <row r="3490" spans="1:17" x14ac:dyDescent="0.4">
      <c r="A3490" s="68">
        <v>3489</v>
      </c>
      <c r="B3490" s="68" t="s">
        <v>2056</v>
      </c>
      <c r="C3490" s="68" t="s">
        <v>2297</v>
      </c>
      <c r="D3490" s="68" t="s">
        <v>2013</v>
      </c>
      <c r="E3490" s="68" t="s">
        <v>2010</v>
      </c>
      <c r="F3490" s="68" t="s">
        <v>2011</v>
      </c>
      <c r="G3490" s="68" t="s">
        <v>1965</v>
      </c>
      <c r="H3490" s="68" t="s">
        <v>1966</v>
      </c>
      <c r="I3490" s="68">
        <v>7</v>
      </c>
      <c r="J3490" s="68" t="s">
        <v>2296</v>
      </c>
      <c r="K3490" s="68">
        <v>3.2</v>
      </c>
      <c r="L3490" s="68">
        <v>0.75</v>
      </c>
      <c r="M3490" s="68" t="s">
        <v>1960</v>
      </c>
      <c r="N3490" s="143">
        <f>IF(対応ガラス検索!$E$2="-","",IF(対応ガラス検索!$E$2&gt;=K3490,MAX($N$2:N3489)+1,""))</f>
        <v>3489</v>
      </c>
      <c r="O3490" s="143" t="str">
        <f>IF(対応ガラス検索!$E$2="-","",IF(L3490&lt;=0.65,MAX($O$2:O3489)+1,""))</f>
        <v/>
      </c>
      <c r="P3490" s="144"/>
      <c r="Q3490" s="145"/>
    </row>
    <row r="3491" spans="1:17" x14ac:dyDescent="0.4">
      <c r="A3491" s="68">
        <v>3490</v>
      </c>
      <c r="B3491" s="68" t="s">
        <v>2056</v>
      </c>
      <c r="C3491" s="68" t="s">
        <v>2297</v>
      </c>
      <c r="D3491" s="68" t="s">
        <v>2013</v>
      </c>
      <c r="E3491" s="68" t="s">
        <v>2010</v>
      </c>
      <c r="F3491" s="68" t="s">
        <v>2011</v>
      </c>
      <c r="G3491" s="68" t="s">
        <v>1965</v>
      </c>
      <c r="H3491" s="68" t="s">
        <v>1966</v>
      </c>
      <c r="I3491" s="68">
        <v>8</v>
      </c>
      <c r="J3491" s="68" t="s">
        <v>2296</v>
      </c>
      <c r="K3491" s="142">
        <v>3.1</v>
      </c>
      <c r="L3491" s="68">
        <v>0.75</v>
      </c>
      <c r="M3491" s="68" t="s">
        <v>1960</v>
      </c>
      <c r="N3491" s="143">
        <f>IF(対応ガラス検索!$E$2="-","",IF(対応ガラス検索!$E$2&gt;=K3491,MAX($N$2:N3490)+1,""))</f>
        <v>3490</v>
      </c>
      <c r="O3491" s="143" t="str">
        <f>IF(対応ガラス検索!$E$2="-","",IF(L3491&lt;=0.65,MAX($O$2:O3490)+1,""))</f>
        <v/>
      </c>
      <c r="P3491" s="144"/>
      <c r="Q3491" s="145"/>
    </row>
    <row r="3492" spans="1:17" x14ac:dyDescent="0.4">
      <c r="A3492" s="68">
        <v>3491</v>
      </c>
      <c r="B3492" s="68" t="s">
        <v>2056</v>
      </c>
      <c r="C3492" s="68" t="s">
        <v>2297</v>
      </c>
      <c r="D3492" s="68" t="s">
        <v>2013</v>
      </c>
      <c r="E3492" s="68" t="s">
        <v>2010</v>
      </c>
      <c r="F3492" s="68" t="s">
        <v>2011</v>
      </c>
      <c r="G3492" s="68" t="s">
        <v>1965</v>
      </c>
      <c r="H3492" s="68" t="s">
        <v>1966</v>
      </c>
      <c r="I3492" s="68">
        <v>9</v>
      </c>
      <c r="J3492" s="68" t="s">
        <v>2296</v>
      </c>
      <c r="K3492" s="142">
        <v>3</v>
      </c>
      <c r="L3492" s="68">
        <v>0.75</v>
      </c>
      <c r="M3492" s="68" t="s">
        <v>1960</v>
      </c>
      <c r="N3492" s="143">
        <f>IF(対応ガラス検索!$E$2="-","",IF(対応ガラス検索!$E$2&gt;=K3492,MAX($N$2:N3491)+1,""))</f>
        <v>3491</v>
      </c>
      <c r="O3492" s="143" t="str">
        <f>IF(対応ガラス検索!$E$2="-","",IF(L3492&lt;=0.65,MAX($O$2:O3491)+1,""))</f>
        <v/>
      </c>
      <c r="P3492" s="144"/>
      <c r="Q3492" s="145"/>
    </row>
    <row r="3493" spans="1:17" x14ac:dyDescent="0.4">
      <c r="A3493" s="68">
        <v>3492</v>
      </c>
      <c r="B3493" s="68" t="s">
        <v>2056</v>
      </c>
      <c r="C3493" s="68" t="s">
        <v>2297</v>
      </c>
      <c r="D3493" s="68" t="s">
        <v>2013</v>
      </c>
      <c r="E3493" s="68" t="s">
        <v>2010</v>
      </c>
      <c r="F3493" s="68" t="s">
        <v>2011</v>
      </c>
      <c r="G3493" s="68" t="s">
        <v>1965</v>
      </c>
      <c r="H3493" s="68" t="s">
        <v>1966</v>
      </c>
      <c r="I3493" s="68">
        <v>10</v>
      </c>
      <c r="J3493" s="68" t="s">
        <v>2296</v>
      </c>
      <c r="K3493" s="68">
        <v>2.9</v>
      </c>
      <c r="L3493" s="68">
        <v>0.75</v>
      </c>
      <c r="M3493" s="68" t="s">
        <v>1960</v>
      </c>
      <c r="N3493" s="143">
        <f>IF(対応ガラス検索!$E$2="-","",IF(対応ガラス検索!$E$2&gt;=K3493,MAX($N$2:N3492)+1,""))</f>
        <v>3492</v>
      </c>
      <c r="O3493" s="143" t="str">
        <f>IF(対応ガラス検索!$E$2="-","",IF(L3493&lt;=0.65,MAX($O$2:O3492)+1,""))</f>
        <v/>
      </c>
      <c r="P3493" s="144"/>
      <c r="Q3493" s="145"/>
    </row>
    <row r="3494" spans="1:17" x14ac:dyDescent="0.4">
      <c r="A3494" s="68">
        <v>3493</v>
      </c>
      <c r="B3494" s="68" t="s">
        <v>2056</v>
      </c>
      <c r="C3494" s="68" t="s">
        <v>2297</v>
      </c>
      <c r="D3494" s="68" t="s">
        <v>2013</v>
      </c>
      <c r="E3494" s="68" t="s">
        <v>2010</v>
      </c>
      <c r="F3494" s="68" t="s">
        <v>2011</v>
      </c>
      <c r="G3494" s="68" t="s">
        <v>1965</v>
      </c>
      <c r="H3494" s="68" t="s">
        <v>1966</v>
      </c>
      <c r="I3494" s="68">
        <v>11</v>
      </c>
      <c r="J3494" s="68" t="s">
        <v>2296</v>
      </c>
      <c r="K3494" s="68">
        <v>2.9</v>
      </c>
      <c r="L3494" s="68">
        <v>0.75</v>
      </c>
      <c r="M3494" s="68" t="s">
        <v>1960</v>
      </c>
      <c r="N3494" s="143">
        <f>IF(対応ガラス検索!$E$2="-","",IF(対応ガラス検索!$E$2&gt;=K3494,MAX($N$2:N3493)+1,""))</f>
        <v>3493</v>
      </c>
      <c r="O3494" s="143" t="str">
        <f>IF(対応ガラス検索!$E$2="-","",IF(L3494&lt;=0.65,MAX($O$2:O3493)+1,""))</f>
        <v/>
      </c>
      <c r="P3494" s="144"/>
      <c r="Q3494" s="145"/>
    </row>
    <row r="3495" spans="1:17" x14ac:dyDescent="0.4">
      <c r="A3495" s="68">
        <v>3494</v>
      </c>
      <c r="B3495" s="68" t="s">
        <v>2056</v>
      </c>
      <c r="C3495" s="68" t="s">
        <v>2297</v>
      </c>
      <c r="D3495" s="68" t="s">
        <v>2013</v>
      </c>
      <c r="E3495" s="68" t="s">
        <v>2010</v>
      </c>
      <c r="F3495" s="68" t="s">
        <v>2011</v>
      </c>
      <c r="G3495" s="68" t="s">
        <v>1965</v>
      </c>
      <c r="H3495" s="68" t="s">
        <v>1966</v>
      </c>
      <c r="I3495" s="68">
        <v>12</v>
      </c>
      <c r="J3495" s="68" t="s">
        <v>2296</v>
      </c>
      <c r="K3495" s="68">
        <v>2.8</v>
      </c>
      <c r="L3495" s="68">
        <v>0.75</v>
      </c>
      <c r="M3495" s="68" t="s">
        <v>1960</v>
      </c>
      <c r="N3495" s="143">
        <f>IF(対応ガラス検索!$E$2="-","",IF(対応ガラス検索!$E$2&gt;=K3495,MAX($N$2:N3494)+1,""))</f>
        <v>3494</v>
      </c>
      <c r="O3495" s="143" t="str">
        <f>IF(対応ガラス検索!$E$2="-","",IF(L3495&lt;=0.65,MAX($O$2:O3494)+1,""))</f>
        <v/>
      </c>
      <c r="P3495" s="144"/>
      <c r="Q3495" s="145"/>
    </row>
    <row r="3496" spans="1:17" x14ac:dyDescent="0.4">
      <c r="A3496" s="68">
        <v>3495</v>
      </c>
      <c r="B3496" s="68" t="s">
        <v>2056</v>
      </c>
      <c r="C3496" s="68" t="s">
        <v>2297</v>
      </c>
      <c r="D3496" s="68" t="s">
        <v>2077</v>
      </c>
      <c r="E3496" s="68" t="s">
        <v>1958</v>
      </c>
      <c r="F3496" s="68" t="s">
        <v>1959</v>
      </c>
      <c r="G3496" s="68" t="s">
        <v>1971</v>
      </c>
      <c r="H3496" s="68" t="s">
        <v>1972</v>
      </c>
      <c r="I3496" s="68">
        <v>6</v>
      </c>
      <c r="J3496" s="68" t="s">
        <v>2267</v>
      </c>
      <c r="K3496" s="68">
        <v>3.1</v>
      </c>
      <c r="L3496" s="68">
        <v>0.79</v>
      </c>
      <c r="M3496" s="68" t="s">
        <v>1960</v>
      </c>
      <c r="N3496" s="143">
        <f>IF(対応ガラス検索!$E$2="-","",IF(対応ガラス検索!$E$2&gt;=K3496,MAX($N$2:N3495)+1,""))</f>
        <v>3495</v>
      </c>
      <c r="O3496" s="143" t="str">
        <f>IF(対応ガラス検索!$E$2="-","",IF(L3496&lt;=0.65,MAX($O$2:O3495)+1,""))</f>
        <v/>
      </c>
      <c r="P3496" s="144"/>
      <c r="Q3496" s="145"/>
    </row>
    <row r="3497" spans="1:17" x14ac:dyDescent="0.4">
      <c r="A3497" s="68">
        <v>3496</v>
      </c>
      <c r="B3497" s="68" t="s">
        <v>2056</v>
      </c>
      <c r="C3497" s="68" t="s">
        <v>2297</v>
      </c>
      <c r="D3497" s="68" t="s">
        <v>2077</v>
      </c>
      <c r="E3497" s="68" t="s">
        <v>1958</v>
      </c>
      <c r="F3497" s="68" t="s">
        <v>1959</v>
      </c>
      <c r="G3497" s="68" t="s">
        <v>1971</v>
      </c>
      <c r="H3497" s="68" t="s">
        <v>1972</v>
      </c>
      <c r="I3497" s="68">
        <v>7</v>
      </c>
      <c r="J3497" s="68" t="s">
        <v>2267</v>
      </c>
      <c r="K3497" s="68">
        <v>3</v>
      </c>
      <c r="L3497" s="68">
        <v>0.79</v>
      </c>
      <c r="M3497" s="68" t="s">
        <v>1960</v>
      </c>
      <c r="N3497" s="143">
        <f>IF(対応ガラス検索!$E$2="-","",IF(対応ガラス検索!$E$2&gt;=K3497,MAX($N$2:N3496)+1,""))</f>
        <v>3496</v>
      </c>
      <c r="O3497" s="143" t="str">
        <f>IF(対応ガラス検索!$E$2="-","",IF(L3497&lt;=0.65,MAX($O$2:O3496)+1,""))</f>
        <v/>
      </c>
      <c r="P3497" s="144"/>
      <c r="Q3497" s="145"/>
    </row>
    <row r="3498" spans="1:17" x14ac:dyDescent="0.4">
      <c r="A3498" s="68">
        <v>3497</v>
      </c>
      <c r="B3498" s="68" t="s">
        <v>2056</v>
      </c>
      <c r="C3498" s="68" t="s">
        <v>2297</v>
      </c>
      <c r="D3498" s="68" t="s">
        <v>2077</v>
      </c>
      <c r="E3498" s="68" t="s">
        <v>1958</v>
      </c>
      <c r="F3498" s="68" t="s">
        <v>1959</v>
      </c>
      <c r="G3498" s="68" t="s">
        <v>1971</v>
      </c>
      <c r="H3498" s="68" t="s">
        <v>1972</v>
      </c>
      <c r="I3498" s="68">
        <v>8</v>
      </c>
      <c r="J3498" s="68" t="s">
        <v>2267</v>
      </c>
      <c r="K3498" s="68">
        <v>2.9</v>
      </c>
      <c r="L3498" s="68">
        <v>0.79</v>
      </c>
      <c r="M3498" s="68" t="s">
        <v>1960</v>
      </c>
      <c r="N3498" s="143">
        <f>IF(対応ガラス検索!$E$2="-","",IF(対応ガラス検索!$E$2&gt;=K3498,MAX($N$2:N3497)+1,""))</f>
        <v>3497</v>
      </c>
      <c r="O3498" s="143" t="str">
        <f>IF(対応ガラス検索!$E$2="-","",IF(L3498&lt;=0.65,MAX($O$2:O3497)+1,""))</f>
        <v/>
      </c>
      <c r="P3498" s="144"/>
      <c r="Q3498" s="145"/>
    </row>
    <row r="3499" spans="1:17" x14ac:dyDescent="0.4">
      <c r="A3499" s="68">
        <v>3498</v>
      </c>
      <c r="B3499" s="68" t="s">
        <v>2056</v>
      </c>
      <c r="C3499" s="68" t="s">
        <v>2297</v>
      </c>
      <c r="D3499" s="68" t="s">
        <v>2077</v>
      </c>
      <c r="E3499" s="68" t="s">
        <v>1958</v>
      </c>
      <c r="F3499" s="68" t="s">
        <v>1959</v>
      </c>
      <c r="G3499" s="68" t="s">
        <v>1971</v>
      </c>
      <c r="H3499" s="68" t="s">
        <v>1972</v>
      </c>
      <c r="I3499" s="68">
        <v>9</v>
      </c>
      <c r="J3499" s="68" t="s">
        <v>2267</v>
      </c>
      <c r="K3499" s="68">
        <v>2.9</v>
      </c>
      <c r="L3499" s="68">
        <v>0.79</v>
      </c>
      <c r="M3499" s="68" t="s">
        <v>1960</v>
      </c>
      <c r="N3499" s="143">
        <f>IF(対応ガラス検索!$E$2="-","",IF(対応ガラス検索!$E$2&gt;=K3499,MAX($N$2:N3498)+1,""))</f>
        <v>3498</v>
      </c>
      <c r="O3499" s="143" t="str">
        <f>IF(対応ガラス検索!$E$2="-","",IF(L3499&lt;=0.65,MAX($O$2:O3498)+1,""))</f>
        <v/>
      </c>
      <c r="P3499" s="144"/>
      <c r="Q3499" s="145"/>
    </row>
    <row r="3500" spans="1:17" x14ac:dyDescent="0.4">
      <c r="A3500" s="68">
        <v>3499</v>
      </c>
      <c r="B3500" s="68" t="s">
        <v>2056</v>
      </c>
      <c r="C3500" s="68" t="s">
        <v>2297</v>
      </c>
      <c r="D3500" s="68" t="s">
        <v>2077</v>
      </c>
      <c r="E3500" s="68" t="s">
        <v>1958</v>
      </c>
      <c r="F3500" s="68" t="s">
        <v>1959</v>
      </c>
      <c r="G3500" s="68" t="s">
        <v>1971</v>
      </c>
      <c r="H3500" s="68" t="s">
        <v>1972</v>
      </c>
      <c r="I3500" s="68">
        <v>10</v>
      </c>
      <c r="J3500" s="68" t="s">
        <v>2267</v>
      </c>
      <c r="K3500" s="68">
        <v>2.8</v>
      </c>
      <c r="L3500" s="68">
        <v>0.79</v>
      </c>
      <c r="M3500" s="68" t="s">
        <v>1960</v>
      </c>
      <c r="N3500" s="143">
        <f>IF(対応ガラス検索!$E$2="-","",IF(対応ガラス検索!$E$2&gt;=K3500,MAX($N$2:N3499)+1,""))</f>
        <v>3499</v>
      </c>
      <c r="O3500" s="143" t="str">
        <f>IF(対応ガラス検索!$E$2="-","",IF(L3500&lt;=0.65,MAX($O$2:O3499)+1,""))</f>
        <v/>
      </c>
      <c r="P3500" s="144"/>
      <c r="Q3500" s="145"/>
    </row>
    <row r="3501" spans="1:17" x14ac:dyDescent="0.4">
      <c r="A3501" s="68">
        <v>3500</v>
      </c>
      <c r="B3501" s="68" t="s">
        <v>2056</v>
      </c>
      <c r="C3501" s="68" t="s">
        <v>2297</v>
      </c>
      <c r="D3501" s="68" t="s">
        <v>2077</v>
      </c>
      <c r="E3501" s="68" t="s">
        <v>1958</v>
      </c>
      <c r="F3501" s="68" t="s">
        <v>1959</v>
      </c>
      <c r="G3501" s="68" t="s">
        <v>1971</v>
      </c>
      <c r="H3501" s="68" t="s">
        <v>1972</v>
      </c>
      <c r="I3501" s="68">
        <v>11</v>
      </c>
      <c r="J3501" s="68" t="s">
        <v>2267</v>
      </c>
      <c r="K3501" s="68">
        <v>2.8</v>
      </c>
      <c r="L3501" s="68">
        <v>0.79</v>
      </c>
      <c r="M3501" s="68" t="s">
        <v>1960</v>
      </c>
      <c r="N3501" s="143">
        <f>IF(対応ガラス検索!$E$2="-","",IF(対応ガラス検索!$E$2&gt;=K3501,MAX($N$2:N3500)+1,""))</f>
        <v>3500</v>
      </c>
      <c r="O3501" s="143" t="str">
        <f>IF(対応ガラス検索!$E$2="-","",IF(L3501&lt;=0.65,MAX($O$2:O3500)+1,""))</f>
        <v/>
      </c>
      <c r="P3501" s="144"/>
      <c r="Q3501" s="145"/>
    </row>
    <row r="3502" spans="1:17" x14ac:dyDescent="0.4">
      <c r="A3502" s="68">
        <v>3501</v>
      </c>
      <c r="B3502" s="68" t="s">
        <v>2056</v>
      </c>
      <c r="C3502" s="68" t="s">
        <v>2297</v>
      </c>
      <c r="D3502" s="68" t="s">
        <v>2077</v>
      </c>
      <c r="E3502" s="68" t="s">
        <v>1958</v>
      </c>
      <c r="F3502" s="68" t="s">
        <v>1959</v>
      </c>
      <c r="G3502" s="68" t="s">
        <v>1971</v>
      </c>
      <c r="H3502" s="68" t="s">
        <v>1972</v>
      </c>
      <c r="I3502" s="68">
        <v>12</v>
      </c>
      <c r="J3502" s="68" t="s">
        <v>2267</v>
      </c>
      <c r="K3502" s="68">
        <v>2.7</v>
      </c>
      <c r="L3502" s="68">
        <v>0.79</v>
      </c>
      <c r="M3502" s="68" t="s">
        <v>1960</v>
      </c>
      <c r="N3502" s="143">
        <f>IF(対応ガラス検索!$E$2="-","",IF(対応ガラス検索!$E$2&gt;=K3502,MAX($N$2:N3501)+1,""))</f>
        <v>3501</v>
      </c>
      <c r="O3502" s="143" t="str">
        <f>IF(対応ガラス検索!$E$2="-","",IF(L3502&lt;=0.65,MAX($O$2:O3501)+1,""))</f>
        <v/>
      </c>
      <c r="P3502" s="144"/>
      <c r="Q3502" s="145"/>
    </row>
    <row r="3503" spans="1:17" x14ac:dyDescent="0.4">
      <c r="A3503" s="68">
        <v>3502</v>
      </c>
      <c r="B3503" s="68" t="s">
        <v>2056</v>
      </c>
      <c r="C3503" s="68" t="s">
        <v>2297</v>
      </c>
      <c r="D3503" s="68" t="s">
        <v>2077</v>
      </c>
      <c r="E3503" s="68" t="s">
        <v>1958</v>
      </c>
      <c r="F3503" s="68" t="s">
        <v>1959</v>
      </c>
      <c r="G3503" s="68" t="s">
        <v>1971</v>
      </c>
      <c r="H3503" s="68" t="s">
        <v>1972</v>
      </c>
      <c r="I3503" s="68">
        <v>13</v>
      </c>
      <c r="J3503" s="68" t="s">
        <v>2267</v>
      </c>
      <c r="K3503" s="142">
        <v>2.7</v>
      </c>
      <c r="L3503" s="68">
        <v>0.79</v>
      </c>
      <c r="M3503" s="68" t="s">
        <v>1960</v>
      </c>
      <c r="N3503" s="143">
        <f>IF(対応ガラス検索!$E$2="-","",IF(対応ガラス検索!$E$2&gt;=K3503,MAX($N$2:N3502)+1,""))</f>
        <v>3502</v>
      </c>
      <c r="O3503" s="143" t="str">
        <f>IF(対応ガラス検索!$E$2="-","",IF(L3503&lt;=0.65,MAX($O$2:O3502)+1,""))</f>
        <v/>
      </c>
      <c r="P3503" s="144"/>
      <c r="Q3503" s="145"/>
    </row>
    <row r="3504" spans="1:17" x14ac:dyDescent="0.4">
      <c r="A3504" s="68">
        <v>3503</v>
      </c>
      <c r="B3504" s="68" t="s">
        <v>2056</v>
      </c>
      <c r="C3504" s="68" t="s">
        <v>2297</v>
      </c>
      <c r="D3504" s="68" t="s">
        <v>2077</v>
      </c>
      <c r="E3504" s="68" t="s">
        <v>1958</v>
      </c>
      <c r="F3504" s="68" t="s">
        <v>1959</v>
      </c>
      <c r="G3504" s="68" t="s">
        <v>1971</v>
      </c>
      <c r="H3504" s="68" t="s">
        <v>1972</v>
      </c>
      <c r="I3504" s="68">
        <v>14</v>
      </c>
      <c r="J3504" s="68" t="s">
        <v>2267</v>
      </c>
      <c r="K3504" s="142">
        <v>2.7</v>
      </c>
      <c r="L3504" s="68">
        <v>0.79</v>
      </c>
      <c r="M3504" s="68" t="s">
        <v>1960</v>
      </c>
      <c r="N3504" s="143">
        <f>IF(対応ガラス検索!$E$2="-","",IF(対応ガラス検索!$E$2&gt;=K3504,MAX($N$2:N3503)+1,""))</f>
        <v>3503</v>
      </c>
      <c r="O3504" s="143" t="str">
        <f>IF(対応ガラス検索!$E$2="-","",IF(L3504&lt;=0.65,MAX($O$2:O3503)+1,""))</f>
        <v/>
      </c>
      <c r="P3504" s="144"/>
      <c r="Q3504" s="145"/>
    </row>
    <row r="3505" spans="1:17" x14ac:dyDescent="0.4">
      <c r="A3505" s="68">
        <v>3504</v>
      </c>
      <c r="B3505" s="68" t="s">
        <v>2056</v>
      </c>
      <c r="C3505" s="68" t="s">
        <v>2297</v>
      </c>
      <c r="D3505" s="68" t="s">
        <v>2077</v>
      </c>
      <c r="E3505" s="68" t="s">
        <v>1958</v>
      </c>
      <c r="F3505" s="68" t="s">
        <v>1959</v>
      </c>
      <c r="G3505" s="68" t="s">
        <v>1971</v>
      </c>
      <c r="H3505" s="68" t="s">
        <v>1972</v>
      </c>
      <c r="I3505" s="68">
        <v>15</v>
      </c>
      <c r="J3505" s="68" t="s">
        <v>2267</v>
      </c>
      <c r="K3505" s="68">
        <v>2.6</v>
      </c>
      <c r="L3505" s="68">
        <v>0.79</v>
      </c>
      <c r="M3505" s="68" t="s">
        <v>1960</v>
      </c>
      <c r="N3505" s="143">
        <f>IF(対応ガラス検索!$E$2="-","",IF(対応ガラス検索!$E$2&gt;=K3505,MAX($N$2:N3504)+1,""))</f>
        <v>3504</v>
      </c>
      <c r="O3505" s="143" t="str">
        <f>IF(対応ガラス検索!$E$2="-","",IF(L3505&lt;=0.65,MAX($O$2:O3504)+1,""))</f>
        <v/>
      </c>
      <c r="P3505" s="144"/>
      <c r="Q3505" s="145"/>
    </row>
    <row r="3506" spans="1:17" x14ac:dyDescent="0.4">
      <c r="A3506" s="68">
        <v>3505</v>
      </c>
      <c r="B3506" s="68" t="s">
        <v>2056</v>
      </c>
      <c r="C3506" s="68" t="s">
        <v>2297</v>
      </c>
      <c r="D3506" s="68" t="s">
        <v>2077</v>
      </c>
      <c r="E3506" s="68" t="s">
        <v>1958</v>
      </c>
      <c r="F3506" s="68" t="s">
        <v>1959</v>
      </c>
      <c r="G3506" s="68" t="s">
        <v>1971</v>
      </c>
      <c r="H3506" s="68" t="s">
        <v>1972</v>
      </c>
      <c r="I3506" s="68">
        <v>6</v>
      </c>
      <c r="J3506" s="68" t="s">
        <v>2267</v>
      </c>
      <c r="K3506" s="68">
        <v>3.1</v>
      </c>
      <c r="L3506" s="68">
        <v>0.79</v>
      </c>
      <c r="M3506" s="68" t="s">
        <v>1960</v>
      </c>
      <c r="N3506" s="143">
        <f>IF(対応ガラス検索!$E$2="-","",IF(対応ガラス検索!$E$2&gt;=K3506,MAX($N$2:N3505)+1,""))</f>
        <v>3505</v>
      </c>
      <c r="O3506" s="143" t="str">
        <f>IF(対応ガラス検索!$E$2="-","",IF(L3506&lt;=0.65,MAX($O$2:O3505)+1,""))</f>
        <v/>
      </c>
      <c r="P3506" s="144"/>
      <c r="Q3506" s="145"/>
    </row>
    <row r="3507" spans="1:17" x14ac:dyDescent="0.4">
      <c r="A3507" s="68">
        <v>3506</v>
      </c>
      <c r="B3507" s="68" t="s">
        <v>2056</v>
      </c>
      <c r="C3507" s="68" t="s">
        <v>2297</v>
      </c>
      <c r="D3507" s="68" t="s">
        <v>2077</v>
      </c>
      <c r="E3507" s="68" t="s">
        <v>1958</v>
      </c>
      <c r="F3507" s="68" t="s">
        <v>1959</v>
      </c>
      <c r="G3507" s="68" t="s">
        <v>1971</v>
      </c>
      <c r="H3507" s="68" t="s">
        <v>1972</v>
      </c>
      <c r="I3507" s="68">
        <v>7</v>
      </c>
      <c r="J3507" s="68" t="s">
        <v>2267</v>
      </c>
      <c r="K3507" s="68">
        <v>3</v>
      </c>
      <c r="L3507" s="68">
        <v>0.79</v>
      </c>
      <c r="M3507" s="68" t="s">
        <v>1960</v>
      </c>
      <c r="N3507" s="143">
        <f>IF(対応ガラス検索!$E$2="-","",IF(対応ガラス検索!$E$2&gt;=K3507,MAX($N$2:N3506)+1,""))</f>
        <v>3506</v>
      </c>
      <c r="O3507" s="143" t="str">
        <f>IF(対応ガラス検索!$E$2="-","",IF(L3507&lt;=0.65,MAX($O$2:O3506)+1,""))</f>
        <v/>
      </c>
      <c r="P3507" s="144"/>
      <c r="Q3507" s="145"/>
    </row>
    <row r="3508" spans="1:17" x14ac:dyDescent="0.4">
      <c r="A3508" s="68">
        <v>3507</v>
      </c>
      <c r="B3508" s="68" t="s">
        <v>2056</v>
      </c>
      <c r="C3508" s="68" t="s">
        <v>2297</v>
      </c>
      <c r="D3508" s="68" t="s">
        <v>2077</v>
      </c>
      <c r="E3508" s="68" t="s">
        <v>1958</v>
      </c>
      <c r="F3508" s="68" t="s">
        <v>1959</v>
      </c>
      <c r="G3508" s="68" t="s">
        <v>1971</v>
      </c>
      <c r="H3508" s="68" t="s">
        <v>1972</v>
      </c>
      <c r="I3508" s="68">
        <v>8</v>
      </c>
      <c r="J3508" s="68" t="s">
        <v>2267</v>
      </c>
      <c r="K3508" s="68">
        <v>2.9</v>
      </c>
      <c r="L3508" s="68">
        <v>0.79</v>
      </c>
      <c r="M3508" s="68" t="s">
        <v>1960</v>
      </c>
      <c r="N3508" s="143">
        <f>IF(対応ガラス検索!$E$2="-","",IF(対応ガラス検索!$E$2&gt;=K3508,MAX($N$2:N3507)+1,""))</f>
        <v>3507</v>
      </c>
      <c r="O3508" s="143" t="str">
        <f>IF(対応ガラス検索!$E$2="-","",IF(L3508&lt;=0.65,MAX($O$2:O3507)+1,""))</f>
        <v/>
      </c>
      <c r="P3508" s="144"/>
      <c r="Q3508" s="145"/>
    </row>
    <row r="3509" spans="1:17" x14ac:dyDescent="0.4">
      <c r="A3509" s="68">
        <v>3508</v>
      </c>
      <c r="B3509" s="68" t="s">
        <v>2056</v>
      </c>
      <c r="C3509" s="68" t="s">
        <v>2297</v>
      </c>
      <c r="D3509" s="68" t="s">
        <v>2077</v>
      </c>
      <c r="E3509" s="68" t="s">
        <v>1958</v>
      </c>
      <c r="F3509" s="68" t="s">
        <v>1959</v>
      </c>
      <c r="G3509" s="68" t="s">
        <v>1971</v>
      </c>
      <c r="H3509" s="68" t="s">
        <v>1972</v>
      </c>
      <c r="I3509" s="68">
        <v>9</v>
      </c>
      <c r="J3509" s="68" t="s">
        <v>2267</v>
      </c>
      <c r="K3509" s="68">
        <v>2.9</v>
      </c>
      <c r="L3509" s="68">
        <v>0.79</v>
      </c>
      <c r="M3509" s="68" t="s">
        <v>1960</v>
      </c>
      <c r="N3509" s="143">
        <f>IF(対応ガラス検索!$E$2="-","",IF(対応ガラス検索!$E$2&gt;=K3509,MAX($N$2:N3508)+1,""))</f>
        <v>3508</v>
      </c>
      <c r="O3509" s="143" t="str">
        <f>IF(対応ガラス検索!$E$2="-","",IF(L3509&lt;=0.65,MAX($O$2:O3508)+1,""))</f>
        <v/>
      </c>
      <c r="P3509" s="144"/>
      <c r="Q3509" s="145"/>
    </row>
    <row r="3510" spans="1:17" x14ac:dyDescent="0.4">
      <c r="A3510" s="68">
        <v>3509</v>
      </c>
      <c r="B3510" s="68" t="s">
        <v>2056</v>
      </c>
      <c r="C3510" s="68" t="s">
        <v>2297</v>
      </c>
      <c r="D3510" s="68" t="s">
        <v>2077</v>
      </c>
      <c r="E3510" s="68" t="s">
        <v>1958</v>
      </c>
      <c r="F3510" s="68" t="s">
        <v>1959</v>
      </c>
      <c r="G3510" s="68" t="s">
        <v>1971</v>
      </c>
      <c r="H3510" s="68" t="s">
        <v>1972</v>
      </c>
      <c r="I3510" s="68">
        <v>10</v>
      </c>
      <c r="J3510" s="68" t="s">
        <v>2267</v>
      </c>
      <c r="K3510" s="68">
        <v>2.8</v>
      </c>
      <c r="L3510" s="68">
        <v>0.79</v>
      </c>
      <c r="M3510" s="68" t="s">
        <v>1960</v>
      </c>
      <c r="N3510" s="143">
        <f>IF(対応ガラス検索!$E$2="-","",IF(対応ガラス検索!$E$2&gt;=K3510,MAX($N$2:N3509)+1,""))</f>
        <v>3509</v>
      </c>
      <c r="O3510" s="143" t="str">
        <f>IF(対応ガラス検索!$E$2="-","",IF(L3510&lt;=0.65,MAX($O$2:O3509)+1,""))</f>
        <v/>
      </c>
      <c r="P3510" s="144"/>
      <c r="Q3510" s="145"/>
    </row>
    <row r="3511" spans="1:17" x14ac:dyDescent="0.4">
      <c r="A3511" s="68">
        <v>3510</v>
      </c>
      <c r="B3511" s="68" t="s">
        <v>2056</v>
      </c>
      <c r="C3511" s="68" t="s">
        <v>2297</v>
      </c>
      <c r="D3511" s="68" t="s">
        <v>2077</v>
      </c>
      <c r="E3511" s="68" t="s">
        <v>1958</v>
      </c>
      <c r="F3511" s="68" t="s">
        <v>1959</v>
      </c>
      <c r="G3511" s="68" t="s">
        <v>1971</v>
      </c>
      <c r="H3511" s="68" t="s">
        <v>1972</v>
      </c>
      <c r="I3511" s="68">
        <v>11</v>
      </c>
      <c r="J3511" s="68" t="s">
        <v>2267</v>
      </c>
      <c r="K3511" s="68">
        <v>2.8</v>
      </c>
      <c r="L3511" s="68">
        <v>0.79</v>
      </c>
      <c r="M3511" s="68" t="s">
        <v>1960</v>
      </c>
      <c r="N3511" s="143">
        <f>IF(対応ガラス検索!$E$2="-","",IF(対応ガラス検索!$E$2&gt;=K3511,MAX($N$2:N3510)+1,""))</f>
        <v>3510</v>
      </c>
      <c r="O3511" s="143" t="str">
        <f>IF(対応ガラス検索!$E$2="-","",IF(L3511&lt;=0.65,MAX($O$2:O3510)+1,""))</f>
        <v/>
      </c>
      <c r="P3511" s="144"/>
      <c r="Q3511" s="145"/>
    </row>
    <row r="3512" spans="1:17" x14ac:dyDescent="0.4">
      <c r="A3512" s="68">
        <v>3511</v>
      </c>
      <c r="B3512" s="68" t="s">
        <v>2056</v>
      </c>
      <c r="C3512" s="68" t="s">
        <v>2297</v>
      </c>
      <c r="D3512" s="68" t="s">
        <v>2077</v>
      </c>
      <c r="E3512" s="68" t="s">
        <v>1958</v>
      </c>
      <c r="F3512" s="68" t="s">
        <v>1959</v>
      </c>
      <c r="G3512" s="68" t="s">
        <v>1971</v>
      </c>
      <c r="H3512" s="68" t="s">
        <v>1972</v>
      </c>
      <c r="I3512" s="68">
        <v>12</v>
      </c>
      <c r="J3512" s="68" t="s">
        <v>2267</v>
      </c>
      <c r="K3512" s="68">
        <v>2.7</v>
      </c>
      <c r="L3512" s="68">
        <v>0.79</v>
      </c>
      <c r="M3512" s="68" t="s">
        <v>1960</v>
      </c>
      <c r="N3512" s="143">
        <f>IF(対応ガラス検索!$E$2="-","",IF(対応ガラス検索!$E$2&gt;=K3512,MAX($N$2:N3511)+1,""))</f>
        <v>3511</v>
      </c>
      <c r="O3512" s="143" t="str">
        <f>IF(対応ガラス検索!$E$2="-","",IF(L3512&lt;=0.65,MAX($O$2:O3511)+1,""))</f>
        <v/>
      </c>
      <c r="P3512" s="144"/>
      <c r="Q3512" s="145"/>
    </row>
    <row r="3513" spans="1:17" x14ac:dyDescent="0.4">
      <c r="A3513" s="68">
        <v>3512</v>
      </c>
      <c r="B3513" s="68" t="s">
        <v>2056</v>
      </c>
      <c r="C3513" s="68" t="s">
        <v>2297</v>
      </c>
      <c r="D3513" s="68" t="s">
        <v>2077</v>
      </c>
      <c r="E3513" s="68" t="s">
        <v>1958</v>
      </c>
      <c r="F3513" s="68" t="s">
        <v>1959</v>
      </c>
      <c r="G3513" s="68" t="s">
        <v>1971</v>
      </c>
      <c r="H3513" s="68" t="s">
        <v>1972</v>
      </c>
      <c r="I3513" s="68">
        <v>13</v>
      </c>
      <c r="J3513" s="68" t="s">
        <v>2267</v>
      </c>
      <c r="K3513" s="68">
        <v>2.7</v>
      </c>
      <c r="L3513" s="68">
        <v>0.79</v>
      </c>
      <c r="M3513" s="68" t="s">
        <v>1960</v>
      </c>
      <c r="N3513" s="143">
        <f>IF(対応ガラス検索!$E$2="-","",IF(対応ガラス検索!$E$2&gt;=K3513,MAX($N$2:N3512)+1,""))</f>
        <v>3512</v>
      </c>
      <c r="O3513" s="143" t="str">
        <f>IF(対応ガラス検索!$E$2="-","",IF(L3513&lt;=0.65,MAX($O$2:O3512)+1,""))</f>
        <v/>
      </c>
      <c r="P3513" s="144"/>
      <c r="Q3513" s="145"/>
    </row>
    <row r="3514" spans="1:17" x14ac:dyDescent="0.4">
      <c r="A3514" s="68">
        <v>3513</v>
      </c>
      <c r="B3514" s="68" t="s">
        <v>2056</v>
      </c>
      <c r="C3514" s="68" t="s">
        <v>2297</v>
      </c>
      <c r="D3514" s="68" t="s">
        <v>2077</v>
      </c>
      <c r="E3514" s="68" t="s">
        <v>1958</v>
      </c>
      <c r="F3514" s="68" t="s">
        <v>1959</v>
      </c>
      <c r="G3514" s="68" t="s">
        <v>1971</v>
      </c>
      <c r="H3514" s="68" t="s">
        <v>1972</v>
      </c>
      <c r="I3514" s="68">
        <v>14</v>
      </c>
      <c r="J3514" s="68" t="s">
        <v>2267</v>
      </c>
      <c r="K3514" s="68">
        <v>2.7</v>
      </c>
      <c r="L3514" s="68">
        <v>0.79</v>
      </c>
      <c r="M3514" s="68" t="s">
        <v>1960</v>
      </c>
      <c r="N3514" s="143">
        <f>IF(対応ガラス検索!$E$2="-","",IF(対応ガラス検索!$E$2&gt;=K3514,MAX($N$2:N3513)+1,""))</f>
        <v>3513</v>
      </c>
      <c r="O3514" s="143" t="str">
        <f>IF(対応ガラス検索!$E$2="-","",IF(L3514&lt;=0.65,MAX($O$2:O3513)+1,""))</f>
        <v/>
      </c>
      <c r="P3514" s="144"/>
      <c r="Q3514" s="145"/>
    </row>
    <row r="3515" spans="1:17" x14ac:dyDescent="0.4">
      <c r="A3515" s="68">
        <v>3514</v>
      </c>
      <c r="B3515" s="68" t="s">
        <v>2056</v>
      </c>
      <c r="C3515" s="68" t="s">
        <v>2297</v>
      </c>
      <c r="D3515" s="68" t="s">
        <v>2077</v>
      </c>
      <c r="E3515" s="68" t="s">
        <v>1958</v>
      </c>
      <c r="F3515" s="68" t="s">
        <v>1959</v>
      </c>
      <c r="G3515" s="68" t="s">
        <v>1971</v>
      </c>
      <c r="H3515" s="68" t="s">
        <v>1972</v>
      </c>
      <c r="I3515" s="68">
        <v>15</v>
      </c>
      <c r="J3515" s="68" t="s">
        <v>2267</v>
      </c>
      <c r="K3515" s="68">
        <v>2.6</v>
      </c>
      <c r="L3515" s="68">
        <v>0.79</v>
      </c>
      <c r="M3515" s="68" t="s">
        <v>1960</v>
      </c>
      <c r="N3515" s="143">
        <f>IF(対応ガラス検索!$E$2="-","",IF(対応ガラス検索!$E$2&gt;=K3515,MAX($N$2:N3514)+1,""))</f>
        <v>3514</v>
      </c>
      <c r="O3515" s="143" t="str">
        <f>IF(対応ガラス検索!$E$2="-","",IF(L3515&lt;=0.65,MAX($O$2:O3514)+1,""))</f>
        <v/>
      </c>
      <c r="P3515" s="144"/>
      <c r="Q3515" s="145"/>
    </row>
    <row r="3516" spans="1:17" x14ac:dyDescent="0.4">
      <c r="A3516" s="68">
        <v>3515</v>
      </c>
      <c r="B3516" s="68" t="s">
        <v>2056</v>
      </c>
      <c r="C3516" s="68" t="s">
        <v>2297</v>
      </c>
      <c r="D3516" s="68" t="s">
        <v>2077</v>
      </c>
      <c r="E3516" s="68" t="s">
        <v>1958</v>
      </c>
      <c r="F3516" s="68" t="s">
        <v>1959</v>
      </c>
      <c r="G3516" s="68" t="s">
        <v>1971</v>
      </c>
      <c r="H3516" s="68" t="s">
        <v>1972</v>
      </c>
      <c r="I3516" s="68">
        <v>6</v>
      </c>
      <c r="J3516" s="68" t="s">
        <v>2296</v>
      </c>
      <c r="K3516" s="142">
        <v>3.3</v>
      </c>
      <c r="L3516" s="68">
        <v>0.78</v>
      </c>
      <c r="M3516" s="68" t="s">
        <v>1960</v>
      </c>
      <c r="N3516" s="143">
        <f>IF(対応ガラス検索!$E$2="-","",IF(対応ガラス検索!$E$2&gt;=K3516,MAX($N$2:N3515)+1,""))</f>
        <v>3515</v>
      </c>
      <c r="O3516" s="143" t="str">
        <f>IF(対応ガラス検索!$E$2="-","",IF(L3516&lt;=0.65,MAX($O$2:O3515)+1,""))</f>
        <v/>
      </c>
      <c r="P3516" s="144"/>
      <c r="Q3516" s="145"/>
    </row>
    <row r="3517" spans="1:17" x14ac:dyDescent="0.4">
      <c r="A3517" s="68">
        <v>3516</v>
      </c>
      <c r="B3517" s="68" t="s">
        <v>2056</v>
      </c>
      <c r="C3517" s="68" t="s">
        <v>2297</v>
      </c>
      <c r="D3517" s="68" t="s">
        <v>2077</v>
      </c>
      <c r="E3517" s="68" t="s">
        <v>1958</v>
      </c>
      <c r="F3517" s="68" t="s">
        <v>1959</v>
      </c>
      <c r="G3517" s="68" t="s">
        <v>1971</v>
      </c>
      <c r="H3517" s="68" t="s">
        <v>1972</v>
      </c>
      <c r="I3517" s="68">
        <v>7</v>
      </c>
      <c r="J3517" s="68" t="s">
        <v>2296</v>
      </c>
      <c r="K3517" s="142">
        <v>3.2</v>
      </c>
      <c r="L3517" s="68">
        <v>0.79</v>
      </c>
      <c r="M3517" s="68" t="s">
        <v>1960</v>
      </c>
      <c r="N3517" s="143">
        <f>IF(対応ガラス検索!$E$2="-","",IF(対応ガラス検索!$E$2&gt;=K3517,MAX($N$2:N3516)+1,""))</f>
        <v>3516</v>
      </c>
      <c r="O3517" s="143" t="str">
        <f>IF(対応ガラス検索!$E$2="-","",IF(L3517&lt;=0.65,MAX($O$2:O3516)+1,""))</f>
        <v/>
      </c>
      <c r="P3517" s="144"/>
      <c r="Q3517" s="145"/>
    </row>
    <row r="3518" spans="1:17" x14ac:dyDescent="0.4">
      <c r="A3518" s="68">
        <v>3517</v>
      </c>
      <c r="B3518" s="68" t="s">
        <v>2056</v>
      </c>
      <c r="C3518" s="68" t="s">
        <v>2297</v>
      </c>
      <c r="D3518" s="68" t="s">
        <v>2077</v>
      </c>
      <c r="E3518" s="68" t="s">
        <v>1958</v>
      </c>
      <c r="F3518" s="68" t="s">
        <v>1959</v>
      </c>
      <c r="G3518" s="68" t="s">
        <v>1971</v>
      </c>
      <c r="H3518" s="68" t="s">
        <v>1972</v>
      </c>
      <c r="I3518" s="68">
        <v>8</v>
      </c>
      <c r="J3518" s="68" t="s">
        <v>2296</v>
      </c>
      <c r="K3518" s="68">
        <v>3.1</v>
      </c>
      <c r="L3518" s="68">
        <v>0.79</v>
      </c>
      <c r="M3518" s="68" t="s">
        <v>1960</v>
      </c>
      <c r="N3518" s="143">
        <f>IF(対応ガラス検索!$E$2="-","",IF(対応ガラス検索!$E$2&gt;=K3518,MAX($N$2:N3517)+1,""))</f>
        <v>3517</v>
      </c>
      <c r="O3518" s="143" t="str">
        <f>IF(対応ガラス検索!$E$2="-","",IF(L3518&lt;=0.65,MAX($O$2:O3517)+1,""))</f>
        <v/>
      </c>
      <c r="P3518" s="144"/>
      <c r="Q3518" s="145"/>
    </row>
    <row r="3519" spans="1:17" x14ac:dyDescent="0.4">
      <c r="A3519" s="68">
        <v>3518</v>
      </c>
      <c r="B3519" s="68" t="s">
        <v>2056</v>
      </c>
      <c r="C3519" s="68" t="s">
        <v>2297</v>
      </c>
      <c r="D3519" s="68" t="s">
        <v>2077</v>
      </c>
      <c r="E3519" s="68" t="s">
        <v>1958</v>
      </c>
      <c r="F3519" s="68" t="s">
        <v>1959</v>
      </c>
      <c r="G3519" s="68" t="s">
        <v>1971</v>
      </c>
      <c r="H3519" s="68" t="s">
        <v>1972</v>
      </c>
      <c r="I3519" s="68">
        <v>9</v>
      </c>
      <c r="J3519" s="68" t="s">
        <v>2296</v>
      </c>
      <c r="K3519" s="68">
        <v>3</v>
      </c>
      <c r="L3519" s="68">
        <v>0.79</v>
      </c>
      <c r="M3519" s="68" t="s">
        <v>1960</v>
      </c>
      <c r="N3519" s="143">
        <f>IF(対応ガラス検索!$E$2="-","",IF(対応ガラス検索!$E$2&gt;=K3519,MAX($N$2:N3518)+1,""))</f>
        <v>3518</v>
      </c>
      <c r="O3519" s="143" t="str">
        <f>IF(対応ガラス検索!$E$2="-","",IF(L3519&lt;=0.65,MAX($O$2:O3518)+1,""))</f>
        <v/>
      </c>
      <c r="P3519" s="144"/>
      <c r="Q3519" s="145"/>
    </row>
    <row r="3520" spans="1:17" x14ac:dyDescent="0.4">
      <c r="A3520" s="68">
        <v>3519</v>
      </c>
      <c r="B3520" s="68" t="s">
        <v>2056</v>
      </c>
      <c r="C3520" s="68" t="s">
        <v>2297</v>
      </c>
      <c r="D3520" s="68" t="s">
        <v>2077</v>
      </c>
      <c r="E3520" s="68" t="s">
        <v>1958</v>
      </c>
      <c r="F3520" s="68" t="s">
        <v>1959</v>
      </c>
      <c r="G3520" s="68" t="s">
        <v>1971</v>
      </c>
      <c r="H3520" s="68" t="s">
        <v>1972</v>
      </c>
      <c r="I3520" s="68">
        <v>10</v>
      </c>
      <c r="J3520" s="68" t="s">
        <v>2296</v>
      </c>
      <c r="K3520" s="68">
        <v>3</v>
      </c>
      <c r="L3520" s="68">
        <v>0.79</v>
      </c>
      <c r="M3520" s="68" t="s">
        <v>1960</v>
      </c>
      <c r="N3520" s="143">
        <f>IF(対応ガラス検索!$E$2="-","",IF(対応ガラス検索!$E$2&gt;=K3520,MAX($N$2:N3519)+1,""))</f>
        <v>3519</v>
      </c>
      <c r="O3520" s="143" t="str">
        <f>IF(対応ガラス検索!$E$2="-","",IF(L3520&lt;=0.65,MAX($O$2:O3519)+1,""))</f>
        <v/>
      </c>
      <c r="P3520" s="144"/>
      <c r="Q3520" s="145"/>
    </row>
    <row r="3521" spans="1:17" x14ac:dyDescent="0.4">
      <c r="A3521" s="68">
        <v>3520</v>
      </c>
      <c r="B3521" s="68" t="s">
        <v>2056</v>
      </c>
      <c r="C3521" s="68" t="s">
        <v>2297</v>
      </c>
      <c r="D3521" s="68" t="s">
        <v>2077</v>
      </c>
      <c r="E3521" s="68" t="s">
        <v>1958</v>
      </c>
      <c r="F3521" s="68" t="s">
        <v>1959</v>
      </c>
      <c r="G3521" s="68" t="s">
        <v>1971</v>
      </c>
      <c r="H3521" s="68" t="s">
        <v>1972</v>
      </c>
      <c r="I3521" s="68">
        <v>11</v>
      </c>
      <c r="J3521" s="68" t="s">
        <v>2296</v>
      </c>
      <c r="K3521" s="68">
        <v>2.9</v>
      </c>
      <c r="L3521" s="68">
        <v>0.79</v>
      </c>
      <c r="M3521" s="68" t="s">
        <v>1960</v>
      </c>
      <c r="N3521" s="143">
        <f>IF(対応ガラス検索!$E$2="-","",IF(対応ガラス検索!$E$2&gt;=K3521,MAX($N$2:N3520)+1,""))</f>
        <v>3520</v>
      </c>
      <c r="O3521" s="143" t="str">
        <f>IF(対応ガラス検索!$E$2="-","",IF(L3521&lt;=0.65,MAX($O$2:O3520)+1,""))</f>
        <v/>
      </c>
      <c r="P3521" s="144"/>
      <c r="Q3521" s="145"/>
    </row>
    <row r="3522" spans="1:17" x14ac:dyDescent="0.4">
      <c r="A3522" s="68">
        <v>3521</v>
      </c>
      <c r="B3522" s="68" t="s">
        <v>2056</v>
      </c>
      <c r="C3522" s="68" t="s">
        <v>2297</v>
      </c>
      <c r="D3522" s="68" t="s">
        <v>2077</v>
      </c>
      <c r="E3522" s="68" t="s">
        <v>1958</v>
      </c>
      <c r="F3522" s="68" t="s">
        <v>1959</v>
      </c>
      <c r="G3522" s="68" t="s">
        <v>1971</v>
      </c>
      <c r="H3522" s="68" t="s">
        <v>1972</v>
      </c>
      <c r="I3522" s="68">
        <v>12</v>
      </c>
      <c r="J3522" s="68" t="s">
        <v>2296</v>
      </c>
      <c r="K3522" s="68">
        <v>2.9</v>
      </c>
      <c r="L3522" s="68">
        <v>0.79</v>
      </c>
      <c r="M3522" s="68" t="s">
        <v>1960</v>
      </c>
      <c r="N3522" s="143">
        <f>IF(対応ガラス検索!$E$2="-","",IF(対応ガラス検索!$E$2&gt;=K3522,MAX($N$2:N3521)+1,""))</f>
        <v>3521</v>
      </c>
      <c r="O3522" s="143" t="str">
        <f>IF(対応ガラス検索!$E$2="-","",IF(L3522&lt;=0.65,MAX($O$2:O3521)+1,""))</f>
        <v/>
      </c>
      <c r="P3522" s="144"/>
      <c r="Q3522" s="145"/>
    </row>
    <row r="3523" spans="1:17" x14ac:dyDescent="0.4">
      <c r="A3523" s="68">
        <v>3522</v>
      </c>
      <c r="B3523" s="68" t="s">
        <v>2056</v>
      </c>
      <c r="C3523" s="68" t="s">
        <v>2297</v>
      </c>
      <c r="D3523" s="68" t="s">
        <v>2077</v>
      </c>
      <c r="E3523" s="68" t="s">
        <v>1958</v>
      </c>
      <c r="F3523" s="68" t="s">
        <v>1959</v>
      </c>
      <c r="G3523" s="68" t="s">
        <v>1971</v>
      </c>
      <c r="H3523" s="68" t="s">
        <v>1972</v>
      </c>
      <c r="I3523" s="68">
        <v>13</v>
      </c>
      <c r="J3523" s="68" t="s">
        <v>2296</v>
      </c>
      <c r="K3523" s="68">
        <v>2.8</v>
      </c>
      <c r="L3523" s="68">
        <v>0.79</v>
      </c>
      <c r="M3523" s="68" t="s">
        <v>1960</v>
      </c>
      <c r="N3523" s="143">
        <f>IF(対応ガラス検索!$E$2="-","",IF(対応ガラス検索!$E$2&gt;=K3523,MAX($N$2:N3522)+1,""))</f>
        <v>3522</v>
      </c>
      <c r="O3523" s="143" t="str">
        <f>IF(対応ガラス検索!$E$2="-","",IF(L3523&lt;=0.65,MAX($O$2:O3522)+1,""))</f>
        <v/>
      </c>
      <c r="P3523" s="144"/>
      <c r="Q3523" s="145"/>
    </row>
    <row r="3524" spans="1:17" x14ac:dyDescent="0.4">
      <c r="A3524" s="68">
        <v>3523</v>
      </c>
      <c r="B3524" s="68" t="s">
        <v>2056</v>
      </c>
      <c r="C3524" s="68" t="s">
        <v>2297</v>
      </c>
      <c r="D3524" s="68" t="s">
        <v>2077</v>
      </c>
      <c r="E3524" s="68" t="s">
        <v>1958</v>
      </c>
      <c r="F3524" s="68" t="s">
        <v>1959</v>
      </c>
      <c r="G3524" s="68" t="s">
        <v>1971</v>
      </c>
      <c r="H3524" s="68" t="s">
        <v>1972</v>
      </c>
      <c r="I3524" s="68">
        <v>14</v>
      </c>
      <c r="J3524" s="68" t="s">
        <v>2296</v>
      </c>
      <c r="K3524" s="68">
        <v>2.8</v>
      </c>
      <c r="L3524" s="68">
        <v>0.79</v>
      </c>
      <c r="M3524" s="68" t="s">
        <v>1960</v>
      </c>
      <c r="N3524" s="143">
        <f>IF(対応ガラス検索!$E$2="-","",IF(対応ガラス検索!$E$2&gt;=K3524,MAX($N$2:N3523)+1,""))</f>
        <v>3523</v>
      </c>
      <c r="O3524" s="143" t="str">
        <f>IF(対応ガラス検索!$E$2="-","",IF(L3524&lt;=0.65,MAX($O$2:O3523)+1,""))</f>
        <v/>
      </c>
      <c r="P3524" s="144"/>
      <c r="Q3524" s="145"/>
    </row>
    <row r="3525" spans="1:17" x14ac:dyDescent="0.4">
      <c r="A3525" s="68">
        <v>3524</v>
      </c>
      <c r="B3525" s="68" t="s">
        <v>2056</v>
      </c>
      <c r="C3525" s="68" t="s">
        <v>2297</v>
      </c>
      <c r="D3525" s="68" t="s">
        <v>2077</v>
      </c>
      <c r="E3525" s="68" t="s">
        <v>1958</v>
      </c>
      <c r="F3525" s="68" t="s">
        <v>1959</v>
      </c>
      <c r="G3525" s="68" t="s">
        <v>1971</v>
      </c>
      <c r="H3525" s="68" t="s">
        <v>1972</v>
      </c>
      <c r="I3525" s="68">
        <v>15</v>
      </c>
      <c r="J3525" s="68" t="s">
        <v>2296</v>
      </c>
      <c r="K3525" s="68">
        <v>2.8</v>
      </c>
      <c r="L3525" s="68">
        <v>0.79</v>
      </c>
      <c r="M3525" s="68" t="s">
        <v>1960</v>
      </c>
      <c r="N3525" s="143">
        <f>IF(対応ガラス検索!$E$2="-","",IF(対応ガラス検索!$E$2&gt;=K3525,MAX($N$2:N3524)+1,""))</f>
        <v>3524</v>
      </c>
      <c r="O3525" s="143" t="str">
        <f>IF(対応ガラス検索!$E$2="-","",IF(L3525&lt;=0.65,MAX($O$2:O3524)+1,""))</f>
        <v/>
      </c>
      <c r="P3525" s="144"/>
      <c r="Q3525" s="145"/>
    </row>
    <row r="3526" spans="1:17" x14ac:dyDescent="0.4">
      <c r="A3526" s="68">
        <v>3525</v>
      </c>
      <c r="B3526" s="68" t="s">
        <v>2056</v>
      </c>
      <c r="C3526" s="68" t="s">
        <v>2297</v>
      </c>
      <c r="D3526" s="68" t="s">
        <v>2077</v>
      </c>
      <c r="E3526" s="68" t="s">
        <v>1958</v>
      </c>
      <c r="F3526" s="68" t="s">
        <v>1959</v>
      </c>
      <c r="G3526" s="68" t="s">
        <v>1971</v>
      </c>
      <c r="H3526" s="68" t="s">
        <v>1972</v>
      </c>
      <c r="I3526" s="68">
        <v>6</v>
      </c>
      <c r="J3526" s="68" t="s">
        <v>2296</v>
      </c>
      <c r="K3526" s="68">
        <v>3.3</v>
      </c>
      <c r="L3526" s="68">
        <v>0.78</v>
      </c>
      <c r="M3526" s="68" t="s">
        <v>1960</v>
      </c>
      <c r="N3526" s="143">
        <f>IF(対応ガラス検索!$E$2="-","",IF(対応ガラス検索!$E$2&gt;=K3526,MAX($N$2:N3525)+1,""))</f>
        <v>3525</v>
      </c>
      <c r="O3526" s="143" t="str">
        <f>IF(対応ガラス検索!$E$2="-","",IF(L3526&lt;=0.65,MAX($O$2:O3525)+1,""))</f>
        <v/>
      </c>
      <c r="P3526" s="144"/>
      <c r="Q3526" s="145"/>
    </row>
    <row r="3527" spans="1:17" x14ac:dyDescent="0.4">
      <c r="A3527" s="68">
        <v>3526</v>
      </c>
      <c r="B3527" s="68" t="s">
        <v>2056</v>
      </c>
      <c r="C3527" s="68" t="s">
        <v>2297</v>
      </c>
      <c r="D3527" s="68" t="s">
        <v>2077</v>
      </c>
      <c r="E3527" s="68" t="s">
        <v>1958</v>
      </c>
      <c r="F3527" s="68" t="s">
        <v>1959</v>
      </c>
      <c r="G3527" s="68" t="s">
        <v>1971</v>
      </c>
      <c r="H3527" s="68" t="s">
        <v>1972</v>
      </c>
      <c r="I3527" s="68">
        <v>7</v>
      </c>
      <c r="J3527" s="68" t="s">
        <v>2296</v>
      </c>
      <c r="K3527" s="68">
        <v>3.2</v>
      </c>
      <c r="L3527" s="68">
        <v>0.79</v>
      </c>
      <c r="M3527" s="68" t="s">
        <v>1960</v>
      </c>
      <c r="N3527" s="143">
        <f>IF(対応ガラス検索!$E$2="-","",IF(対応ガラス検索!$E$2&gt;=K3527,MAX($N$2:N3526)+1,""))</f>
        <v>3526</v>
      </c>
      <c r="O3527" s="143" t="str">
        <f>IF(対応ガラス検索!$E$2="-","",IF(L3527&lt;=0.65,MAX($O$2:O3526)+1,""))</f>
        <v/>
      </c>
      <c r="P3527" s="144"/>
      <c r="Q3527" s="145"/>
    </row>
    <row r="3528" spans="1:17" x14ac:dyDescent="0.4">
      <c r="A3528" s="68">
        <v>3527</v>
      </c>
      <c r="B3528" s="68" t="s">
        <v>2056</v>
      </c>
      <c r="C3528" s="68" t="s">
        <v>2297</v>
      </c>
      <c r="D3528" s="68" t="s">
        <v>2077</v>
      </c>
      <c r="E3528" s="68" t="s">
        <v>1958</v>
      </c>
      <c r="F3528" s="68" t="s">
        <v>1959</v>
      </c>
      <c r="G3528" s="68" t="s">
        <v>1971</v>
      </c>
      <c r="H3528" s="68" t="s">
        <v>1972</v>
      </c>
      <c r="I3528" s="68">
        <v>8</v>
      </c>
      <c r="J3528" s="68" t="s">
        <v>2296</v>
      </c>
      <c r="K3528" s="68">
        <v>3.1</v>
      </c>
      <c r="L3528" s="68">
        <v>0.79</v>
      </c>
      <c r="M3528" s="68" t="s">
        <v>1960</v>
      </c>
      <c r="N3528" s="143">
        <f>IF(対応ガラス検索!$E$2="-","",IF(対応ガラス検索!$E$2&gt;=K3528,MAX($N$2:N3527)+1,""))</f>
        <v>3527</v>
      </c>
      <c r="O3528" s="143" t="str">
        <f>IF(対応ガラス検索!$E$2="-","",IF(L3528&lt;=0.65,MAX($O$2:O3527)+1,""))</f>
        <v/>
      </c>
      <c r="P3528" s="144"/>
      <c r="Q3528" s="145"/>
    </row>
    <row r="3529" spans="1:17" x14ac:dyDescent="0.4">
      <c r="A3529" s="68">
        <v>3528</v>
      </c>
      <c r="B3529" s="68" t="s">
        <v>2056</v>
      </c>
      <c r="C3529" s="68" t="s">
        <v>2297</v>
      </c>
      <c r="D3529" s="68" t="s">
        <v>2077</v>
      </c>
      <c r="E3529" s="68" t="s">
        <v>1958</v>
      </c>
      <c r="F3529" s="68" t="s">
        <v>1959</v>
      </c>
      <c r="G3529" s="68" t="s">
        <v>1971</v>
      </c>
      <c r="H3529" s="68" t="s">
        <v>1972</v>
      </c>
      <c r="I3529" s="68">
        <v>9</v>
      </c>
      <c r="J3529" s="68" t="s">
        <v>2296</v>
      </c>
      <c r="K3529" s="142">
        <v>3</v>
      </c>
      <c r="L3529" s="68">
        <v>0.79</v>
      </c>
      <c r="M3529" s="68" t="s">
        <v>1960</v>
      </c>
      <c r="N3529" s="143">
        <f>IF(対応ガラス検索!$E$2="-","",IF(対応ガラス検索!$E$2&gt;=K3529,MAX($N$2:N3528)+1,""))</f>
        <v>3528</v>
      </c>
      <c r="O3529" s="143" t="str">
        <f>IF(対応ガラス検索!$E$2="-","",IF(L3529&lt;=0.65,MAX($O$2:O3528)+1,""))</f>
        <v/>
      </c>
      <c r="P3529" s="144"/>
      <c r="Q3529" s="145"/>
    </row>
    <row r="3530" spans="1:17" x14ac:dyDescent="0.4">
      <c r="A3530" s="68">
        <v>3529</v>
      </c>
      <c r="B3530" s="68" t="s">
        <v>2056</v>
      </c>
      <c r="C3530" s="68" t="s">
        <v>2297</v>
      </c>
      <c r="D3530" s="68" t="s">
        <v>2077</v>
      </c>
      <c r="E3530" s="68" t="s">
        <v>1958</v>
      </c>
      <c r="F3530" s="68" t="s">
        <v>1959</v>
      </c>
      <c r="G3530" s="68" t="s">
        <v>1971</v>
      </c>
      <c r="H3530" s="68" t="s">
        <v>1972</v>
      </c>
      <c r="I3530" s="68">
        <v>10</v>
      </c>
      <c r="J3530" s="68" t="s">
        <v>2296</v>
      </c>
      <c r="K3530" s="142">
        <v>3</v>
      </c>
      <c r="L3530" s="68">
        <v>0.79</v>
      </c>
      <c r="M3530" s="68" t="s">
        <v>1960</v>
      </c>
      <c r="N3530" s="143">
        <f>IF(対応ガラス検索!$E$2="-","",IF(対応ガラス検索!$E$2&gt;=K3530,MAX($N$2:N3529)+1,""))</f>
        <v>3529</v>
      </c>
      <c r="O3530" s="143" t="str">
        <f>IF(対応ガラス検索!$E$2="-","",IF(L3530&lt;=0.65,MAX($O$2:O3529)+1,""))</f>
        <v/>
      </c>
      <c r="P3530" s="144"/>
      <c r="Q3530" s="145"/>
    </row>
    <row r="3531" spans="1:17" x14ac:dyDescent="0.4">
      <c r="A3531" s="68">
        <v>3530</v>
      </c>
      <c r="B3531" s="68" t="s">
        <v>2056</v>
      </c>
      <c r="C3531" s="68" t="s">
        <v>2297</v>
      </c>
      <c r="D3531" s="68" t="s">
        <v>2077</v>
      </c>
      <c r="E3531" s="68" t="s">
        <v>1958</v>
      </c>
      <c r="F3531" s="68" t="s">
        <v>1959</v>
      </c>
      <c r="G3531" s="68" t="s">
        <v>1971</v>
      </c>
      <c r="H3531" s="68" t="s">
        <v>1972</v>
      </c>
      <c r="I3531" s="68">
        <v>11</v>
      </c>
      <c r="J3531" s="68" t="s">
        <v>2296</v>
      </c>
      <c r="K3531" s="68">
        <v>2.9</v>
      </c>
      <c r="L3531" s="68">
        <v>0.79</v>
      </c>
      <c r="M3531" s="68" t="s">
        <v>1960</v>
      </c>
      <c r="N3531" s="143">
        <f>IF(対応ガラス検索!$E$2="-","",IF(対応ガラス検索!$E$2&gt;=K3531,MAX($N$2:N3530)+1,""))</f>
        <v>3530</v>
      </c>
      <c r="O3531" s="143" t="str">
        <f>IF(対応ガラス検索!$E$2="-","",IF(L3531&lt;=0.65,MAX($O$2:O3530)+1,""))</f>
        <v/>
      </c>
      <c r="P3531" s="144"/>
      <c r="Q3531" s="145"/>
    </row>
    <row r="3532" spans="1:17" x14ac:dyDescent="0.4">
      <c r="A3532" s="68">
        <v>3531</v>
      </c>
      <c r="B3532" s="68" t="s">
        <v>2056</v>
      </c>
      <c r="C3532" s="68" t="s">
        <v>2297</v>
      </c>
      <c r="D3532" s="68" t="s">
        <v>2077</v>
      </c>
      <c r="E3532" s="68" t="s">
        <v>1958</v>
      </c>
      <c r="F3532" s="68" t="s">
        <v>1959</v>
      </c>
      <c r="G3532" s="68" t="s">
        <v>1971</v>
      </c>
      <c r="H3532" s="68" t="s">
        <v>1972</v>
      </c>
      <c r="I3532" s="68">
        <v>12</v>
      </c>
      <c r="J3532" s="68" t="s">
        <v>2296</v>
      </c>
      <c r="K3532" s="68">
        <v>2.9</v>
      </c>
      <c r="L3532" s="68">
        <v>0.79</v>
      </c>
      <c r="M3532" s="68" t="s">
        <v>1960</v>
      </c>
      <c r="N3532" s="143">
        <f>IF(対応ガラス検索!$E$2="-","",IF(対応ガラス検索!$E$2&gt;=K3532,MAX($N$2:N3531)+1,""))</f>
        <v>3531</v>
      </c>
      <c r="O3532" s="143" t="str">
        <f>IF(対応ガラス検索!$E$2="-","",IF(L3532&lt;=0.65,MAX($O$2:O3531)+1,""))</f>
        <v/>
      </c>
      <c r="P3532" s="144"/>
      <c r="Q3532" s="145"/>
    </row>
    <row r="3533" spans="1:17" x14ac:dyDescent="0.4">
      <c r="A3533" s="68">
        <v>3532</v>
      </c>
      <c r="B3533" s="68" t="s">
        <v>2056</v>
      </c>
      <c r="C3533" s="68" t="s">
        <v>2297</v>
      </c>
      <c r="D3533" s="68" t="s">
        <v>2077</v>
      </c>
      <c r="E3533" s="68" t="s">
        <v>1958</v>
      </c>
      <c r="F3533" s="68" t="s">
        <v>1959</v>
      </c>
      <c r="G3533" s="68" t="s">
        <v>1971</v>
      </c>
      <c r="H3533" s="68" t="s">
        <v>1972</v>
      </c>
      <c r="I3533" s="68">
        <v>13</v>
      </c>
      <c r="J3533" s="68" t="s">
        <v>2296</v>
      </c>
      <c r="K3533" s="68">
        <v>2.8</v>
      </c>
      <c r="L3533" s="68">
        <v>0.79</v>
      </c>
      <c r="M3533" s="68" t="s">
        <v>1960</v>
      </c>
      <c r="N3533" s="143">
        <f>IF(対応ガラス検索!$E$2="-","",IF(対応ガラス検索!$E$2&gt;=K3533,MAX($N$2:N3532)+1,""))</f>
        <v>3532</v>
      </c>
      <c r="O3533" s="143" t="str">
        <f>IF(対応ガラス検索!$E$2="-","",IF(L3533&lt;=0.65,MAX($O$2:O3532)+1,""))</f>
        <v/>
      </c>
      <c r="P3533" s="144"/>
      <c r="Q3533" s="145"/>
    </row>
    <row r="3534" spans="1:17" x14ac:dyDescent="0.4">
      <c r="A3534" s="68">
        <v>3533</v>
      </c>
      <c r="B3534" s="68" t="s">
        <v>2056</v>
      </c>
      <c r="C3534" s="68" t="s">
        <v>2297</v>
      </c>
      <c r="D3534" s="68" t="s">
        <v>2077</v>
      </c>
      <c r="E3534" s="68" t="s">
        <v>1958</v>
      </c>
      <c r="F3534" s="68" t="s">
        <v>1959</v>
      </c>
      <c r="G3534" s="68" t="s">
        <v>1971</v>
      </c>
      <c r="H3534" s="68" t="s">
        <v>1972</v>
      </c>
      <c r="I3534" s="68">
        <v>14</v>
      </c>
      <c r="J3534" s="68" t="s">
        <v>2296</v>
      </c>
      <c r="K3534" s="68">
        <v>2.8</v>
      </c>
      <c r="L3534" s="68">
        <v>0.79</v>
      </c>
      <c r="M3534" s="68" t="s">
        <v>1960</v>
      </c>
      <c r="N3534" s="143">
        <f>IF(対応ガラス検索!$E$2="-","",IF(対応ガラス検索!$E$2&gt;=K3534,MAX($N$2:N3533)+1,""))</f>
        <v>3533</v>
      </c>
      <c r="O3534" s="143" t="str">
        <f>IF(対応ガラス検索!$E$2="-","",IF(L3534&lt;=0.65,MAX($O$2:O3533)+1,""))</f>
        <v/>
      </c>
      <c r="P3534" s="144"/>
      <c r="Q3534" s="145"/>
    </row>
    <row r="3535" spans="1:17" x14ac:dyDescent="0.4">
      <c r="A3535" s="68">
        <v>3534</v>
      </c>
      <c r="B3535" s="68" t="s">
        <v>2056</v>
      </c>
      <c r="C3535" s="68" t="s">
        <v>2297</v>
      </c>
      <c r="D3535" s="68" t="s">
        <v>2077</v>
      </c>
      <c r="E3535" s="68" t="s">
        <v>1958</v>
      </c>
      <c r="F3535" s="68" t="s">
        <v>1959</v>
      </c>
      <c r="G3535" s="68" t="s">
        <v>1971</v>
      </c>
      <c r="H3535" s="68" t="s">
        <v>1972</v>
      </c>
      <c r="I3535" s="68">
        <v>15</v>
      </c>
      <c r="J3535" s="68" t="s">
        <v>2296</v>
      </c>
      <c r="K3535" s="68">
        <v>2.8</v>
      </c>
      <c r="L3535" s="68">
        <v>0.79</v>
      </c>
      <c r="M3535" s="68" t="s">
        <v>1960</v>
      </c>
      <c r="N3535" s="143">
        <f>IF(対応ガラス検索!$E$2="-","",IF(対応ガラス検索!$E$2&gt;=K3535,MAX($N$2:N3534)+1,""))</f>
        <v>3534</v>
      </c>
      <c r="O3535" s="143" t="str">
        <f>IF(対応ガラス検索!$E$2="-","",IF(L3535&lt;=0.65,MAX($O$2:O3534)+1,""))</f>
        <v/>
      </c>
      <c r="P3535" s="144"/>
      <c r="Q3535" s="145"/>
    </row>
    <row r="3536" spans="1:17" x14ac:dyDescent="0.4">
      <c r="A3536" s="68">
        <v>3535</v>
      </c>
      <c r="B3536" s="68" t="s">
        <v>2056</v>
      </c>
      <c r="C3536" s="68" t="s">
        <v>2297</v>
      </c>
      <c r="D3536" s="68" t="s">
        <v>2093</v>
      </c>
      <c r="E3536" s="68" t="s">
        <v>1965</v>
      </c>
      <c r="F3536" s="68" t="s">
        <v>1966</v>
      </c>
      <c r="G3536" s="68" t="s">
        <v>1971</v>
      </c>
      <c r="H3536" s="68" t="s">
        <v>1972</v>
      </c>
      <c r="I3536" s="68">
        <v>6</v>
      </c>
      <c r="J3536" s="68" t="s">
        <v>2267</v>
      </c>
      <c r="K3536" s="68">
        <v>3.1</v>
      </c>
      <c r="L3536" s="68">
        <v>0.77</v>
      </c>
      <c r="M3536" s="68" t="s">
        <v>1960</v>
      </c>
      <c r="N3536" s="143">
        <f>IF(対応ガラス検索!$E$2="-","",IF(対応ガラス検索!$E$2&gt;=K3536,MAX($N$2:N3535)+1,""))</f>
        <v>3535</v>
      </c>
      <c r="O3536" s="143" t="str">
        <f>IF(対応ガラス検索!$E$2="-","",IF(L3536&lt;=0.65,MAX($O$2:O3535)+1,""))</f>
        <v/>
      </c>
      <c r="P3536" s="144"/>
      <c r="Q3536" s="145"/>
    </row>
    <row r="3537" spans="1:17" x14ac:dyDescent="0.4">
      <c r="A3537" s="68">
        <v>3536</v>
      </c>
      <c r="B3537" s="68" t="s">
        <v>2056</v>
      </c>
      <c r="C3537" s="68" t="s">
        <v>2297</v>
      </c>
      <c r="D3537" s="68" t="s">
        <v>2093</v>
      </c>
      <c r="E3537" s="68" t="s">
        <v>1965</v>
      </c>
      <c r="F3537" s="68" t="s">
        <v>1966</v>
      </c>
      <c r="G3537" s="68" t="s">
        <v>1971</v>
      </c>
      <c r="H3537" s="68" t="s">
        <v>1972</v>
      </c>
      <c r="I3537" s="68">
        <v>7</v>
      </c>
      <c r="J3537" s="68" t="s">
        <v>2267</v>
      </c>
      <c r="K3537" s="68">
        <v>3</v>
      </c>
      <c r="L3537" s="68">
        <v>0.77</v>
      </c>
      <c r="M3537" s="68" t="s">
        <v>1960</v>
      </c>
      <c r="N3537" s="143">
        <f>IF(対応ガラス検索!$E$2="-","",IF(対応ガラス検索!$E$2&gt;=K3537,MAX($N$2:N3536)+1,""))</f>
        <v>3536</v>
      </c>
      <c r="O3537" s="143" t="str">
        <f>IF(対応ガラス検索!$E$2="-","",IF(L3537&lt;=0.65,MAX($O$2:O3536)+1,""))</f>
        <v/>
      </c>
      <c r="P3537" s="144"/>
      <c r="Q3537" s="145"/>
    </row>
    <row r="3538" spans="1:17" x14ac:dyDescent="0.4">
      <c r="A3538" s="68">
        <v>3537</v>
      </c>
      <c r="B3538" s="68" t="s">
        <v>2056</v>
      </c>
      <c r="C3538" s="68" t="s">
        <v>2297</v>
      </c>
      <c r="D3538" s="68" t="s">
        <v>2093</v>
      </c>
      <c r="E3538" s="68" t="s">
        <v>1965</v>
      </c>
      <c r="F3538" s="68" t="s">
        <v>1966</v>
      </c>
      <c r="G3538" s="68" t="s">
        <v>1971</v>
      </c>
      <c r="H3538" s="68" t="s">
        <v>1972</v>
      </c>
      <c r="I3538" s="68">
        <v>8</v>
      </c>
      <c r="J3538" s="68" t="s">
        <v>2267</v>
      </c>
      <c r="K3538" s="68">
        <v>2.9</v>
      </c>
      <c r="L3538" s="68">
        <v>0.77</v>
      </c>
      <c r="M3538" s="68" t="s">
        <v>1960</v>
      </c>
      <c r="N3538" s="143">
        <f>IF(対応ガラス検索!$E$2="-","",IF(対応ガラス検索!$E$2&gt;=K3538,MAX($N$2:N3537)+1,""))</f>
        <v>3537</v>
      </c>
      <c r="O3538" s="143" t="str">
        <f>IF(対応ガラス検索!$E$2="-","",IF(L3538&lt;=0.65,MAX($O$2:O3537)+1,""))</f>
        <v/>
      </c>
      <c r="P3538" s="144"/>
      <c r="Q3538" s="145"/>
    </row>
    <row r="3539" spans="1:17" x14ac:dyDescent="0.4">
      <c r="A3539" s="68">
        <v>3538</v>
      </c>
      <c r="B3539" s="68" t="s">
        <v>2056</v>
      </c>
      <c r="C3539" s="68" t="s">
        <v>2297</v>
      </c>
      <c r="D3539" s="68" t="s">
        <v>2093</v>
      </c>
      <c r="E3539" s="68" t="s">
        <v>1965</v>
      </c>
      <c r="F3539" s="68" t="s">
        <v>1966</v>
      </c>
      <c r="G3539" s="68" t="s">
        <v>1971</v>
      </c>
      <c r="H3539" s="68" t="s">
        <v>1972</v>
      </c>
      <c r="I3539" s="68">
        <v>9</v>
      </c>
      <c r="J3539" s="68" t="s">
        <v>2267</v>
      </c>
      <c r="K3539" s="68">
        <v>2.8</v>
      </c>
      <c r="L3539" s="68">
        <v>0.77</v>
      </c>
      <c r="M3539" s="68" t="s">
        <v>1960</v>
      </c>
      <c r="N3539" s="143">
        <f>IF(対応ガラス検索!$E$2="-","",IF(対応ガラス検索!$E$2&gt;=K3539,MAX($N$2:N3538)+1,""))</f>
        <v>3538</v>
      </c>
      <c r="O3539" s="143" t="str">
        <f>IF(対応ガラス検索!$E$2="-","",IF(L3539&lt;=0.65,MAX($O$2:O3538)+1,""))</f>
        <v/>
      </c>
      <c r="P3539" s="144"/>
      <c r="Q3539" s="145"/>
    </row>
    <row r="3540" spans="1:17" x14ac:dyDescent="0.4">
      <c r="A3540" s="68">
        <v>3539</v>
      </c>
      <c r="B3540" s="68" t="s">
        <v>2056</v>
      </c>
      <c r="C3540" s="68" t="s">
        <v>2297</v>
      </c>
      <c r="D3540" s="68" t="s">
        <v>2093</v>
      </c>
      <c r="E3540" s="68" t="s">
        <v>1965</v>
      </c>
      <c r="F3540" s="68" t="s">
        <v>1966</v>
      </c>
      <c r="G3540" s="68" t="s">
        <v>1971</v>
      </c>
      <c r="H3540" s="68" t="s">
        <v>1972</v>
      </c>
      <c r="I3540" s="68">
        <v>10</v>
      </c>
      <c r="J3540" s="68" t="s">
        <v>2267</v>
      </c>
      <c r="K3540" s="68">
        <v>2.8</v>
      </c>
      <c r="L3540" s="68">
        <v>0.77</v>
      </c>
      <c r="M3540" s="68" t="s">
        <v>1960</v>
      </c>
      <c r="N3540" s="143">
        <f>IF(対応ガラス検索!$E$2="-","",IF(対応ガラス検索!$E$2&gt;=K3540,MAX($N$2:N3539)+1,""))</f>
        <v>3539</v>
      </c>
      <c r="O3540" s="143" t="str">
        <f>IF(対応ガラス検索!$E$2="-","",IF(L3540&lt;=0.65,MAX($O$2:O3539)+1,""))</f>
        <v/>
      </c>
      <c r="P3540" s="144"/>
      <c r="Q3540" s="145"/>
    </row>
    <row r="3541" spans="1:17" x14ac:dyDescent="0.4">
      <c r="A3541" s="68">
        <v>3540</v>
      </c>
      <c r="B3541" s="68" t="s">
        <v>2056</v>
      </c>
      <c r="C3541" s="68" t="s">
        <v>2297</v>
      </c>
      <c r="D3541" s="68" t="s">
        <v>2093</v>
      </c>
      <c r="E3541" s="68" t="s">
        <v>1965</v>
      </c>
      <c r="F3541" s="68" t="s">
        <v>1966</v>
      </c>
      <c r="G3541" s="68" t="s">
        <v>1971</v>
      </c>
      <c r="H3541" s="68" t="s">
        <v>1972</v>
      </c>
      <c r="I3541" s="68">
        <v>11</v>
      </c>
      <c r="J3541" s="68" t="s">
        <v>2267</v>
      </c>
      <c r="K3541" s="68">
        <v>2.7</v>
      </c>
      <c r="L3541" s="68">
        <v>0.77</v>
      </c>
      <c r="M3541" s="68" t="s">
        <v>1960</v>
      </c>
      <c r="N3541" s="143">
        <f>IF(対応ガラス検索!$E$2="-","",IF(対応ガラス検索!$E$2&gt;=K3541,MAX($N$2:N3540)+1,""))</f>
        <v>3540</v>
      </c>
      <c r="O3541" s="143" t="str">
        <f>IF(対応ガラス検索!$E$2="-","",IF(L3541&lt;=0.65,MAX($O$2:O3540)+1,""))</f>
        <v/>
      </c>
      <c r="P3541" s="144"/>
      <c r="Q3541" s="145"/>
    </row>
    <row r="3542" spans="1:17" x14ac:dyDescent="0.4">
      <c r="A3542" s="68">
        <v>3541</v>
      </c>
      <c r="B3542" s="68" t="s">
        <v>2056</v>
      </c>
      <c r="C3542" s="68" t="s">
        <v>2297</v>
      </c>
      <c r="D3542" s="68" t="s">
        <v>2093</v>
      </c>
      <c r="E3542" s="68" t="s">
        <v>1965</v>
      </c>
      <c r="F3542" s="68" t="s">
        <v>1966</v>
      </c>
      <c r="G3542" s="68" t="s">
        <v>1971</v>
      </c>
      <c r="H3542" s="68" t="s">
        <v>1972</v>
      </c>
      <c r="I3542" s="68">
        <v>12</v>
      </c>
      <c r="J3542" s="68" t="s">
        <v>2267</v>
      </c>
      <c r="K3542" s="142">
        <v>2.7</v>
      </c>
      <c r="L3542" s="68">
        <v>0.77</v>
      </c>
      <c r="M3542" s="68" t="s">
        <v>1960</v>
      </c>
      <c r="N3542" s="143">
        <f>IF(対応ガラス検索!$E$2="-","",IF(対応ガラス検索!$E$2&gt;=K3542,MAX($N$2:N3541)+1,""))</f>
        <v>3541</v>
      </c>
      <c r="O3542" s="143" t="str">
        <f>IF(対応ガラス検索!$E$2="-","",IF(L3542&lt;=0.65,MAX($O$2:O3541)+1,""))</f>
        <v/>
      </c>
      <c r="P3542" s="144"/>
      <c r="Q3542" s="145"/>
    </row>
    <row r="3543" spans="1:17" x14ac:dyDescent="0.4">
      <c r="A3543" s="68">
        <v>3542</v>
      </c>
      <c r="B3543" s="68" t="s">
        <v>2056</v>
      </c>
      <c r="C3543" s="68" t="s">
        <v>2297</v>
      </c>
      <c r="D3543" s="68" t="s">
        <v>2093</v>
      </c>
      <c r="E3543" s="68" t="s">
        <v>1965</v>
      </c>
      <c r="F3543" s="68" t="s">
        <v>1966</v>
      </c>
      <c r="G3543" s="68" t="s">
        <v>1971</v>
      </c>
      <c r="H3543" s="68" t="s">
        <v>1972</v>
      </c>
      <c r="I3543" s="68">
        <v>13</v>
      </c>
      <c r="J3543" s="68" t="s">
        <v>2267</v>
      </c>
      <c r="K3543" s="68">
        <v>2.7</v>
      </c>
      <c r="L3543" s="68">
        <v>0.77</v>
      </c>
      <c r="M3543" s="68" t="s">
        <v>1960</v>
      </c>
      <c r="N3543" s="143">
        <f>IF(対応ガラス検索!$E$2="-","",IF(対応ガラス検索!$E$2&gt;=K3543,MAX($N$2:N3542)+1,""))</f>
        <v>3542</v>
      </c>
      <c r="O3543" s="143" t="str">
        <f>IF(対応ガラス検索!$E$2="-","",IF(L3543&lt;=0.65,MAX($O$2:O3542)+1,""))</f>
        <v/>
      </c>
      <c r="P3543" s="144"/>
      <c r="Q3543" s="145"/>
    </row>
    <row r="3544" spans="1:17" x14ac:dyDescent="0.4">
      <c r="A3544" s="68">
        <v>3543</v>
      </c>
      <c r="B3544" s="68" t="s">
        <v>2056</v>
      </c>
      <c r="C3544" s="68" t="s">
        <v>2297</v>
      </c>
      <c r="D3544" s="68" t="s">
        <v>2093</v>
      </c>
      <c r="E3544" s="68" t="s">
        <v>1965</v>
      </c>
      <c r="F3544" s="68" t="s">
        <v>1966</v>
      </c>
      <c r="G3544" s="68" t="s">
        <v>1971</v>
      </c>
      <c r="H3544" s="68" t="s">
        <v>1972</v>
      </c>
      <c r="I3544" s="68">
        <v>6</v>
      </c>
      <c r="J3544" s="68" t="s">
        <v>2267</v>
      </c>
      <c r="K3544" s="68">
        <v>3.1</v>
      </c>
      <c r="L3544" s="68">
        <v>0.77</v>
      </c>
      <c r="M3544" s="68" t="s">
        <v>1960</v>
      </c>
      <c r="N3544" s="143">
        <f>IF(対応ガラス検索!$E$2="-","",IF(対応ガラス検索!$E$2&gt;=K3544,MAX($N$2:N3543)+1,""))</f>
        <v>3543</v>
      </c>
      <c r="O3544" s="143" t="str">
        <f>IF(対応ガラス検索!$E$2="-","",IF(L3544&lt;=0.65,MAX($O$2:O3543)+1,""))</f>
        <v/>
      </c>
      <c r="P3544" s="144"/>
      <c r="Q3544" s="145"/>
    </row>
    <row r="3545" spans="1:17" x14ac:dyDescent="0.4">
      <c r="A3545" s="68">
        <v>3544</v>
      </c>
      <c r="B3545" s="68" t="s">
        <v>2056</v>
      </c>
      <c r="C3545" s="68" t="s">
        <v>2297</v>
      </c>
      <c r="D3545" s="68" t="s">
        <v>2093</v>
      </c>
      <c r="E3545" s="68" t="s">
        <v>1965</v>
      </c>
      <c r="F3545" s="68" t="s">
        <v>1966</v>
      </c>
      <c r="G3545" s="68" t="s">
        <v>1971</v>
      </c>
      <c r="H3545" s="68" t="s">
        <v>1972</v>
      </c>
      <c r="I3545" s="68">
        <v>7</v>
      </c>
      <c r="J3545" s="68" t="s">
        <v>2267</v>
      </c>
      <c r="K3545" s="68">
        <v>3</v>
      </c>
      <c r="L3545" s="68">
        <v>0.77</v>
      </c>
      <c r="M3545" s="68" t="s">
        <v>1960</v>
      </c>
      <c r="N3545" s="143">
        <f>IF(対応ガラス検索!$E$2="-","",IF(対応ガラス検索!$E$2&gt;=K3545,MAX($N$2:N3544)+1,""))</f>
        <v>3544</v>
      </c>
      <c r="O3545" s="143" t="str">
        <f>IF(対応ガラス検索!$E$2="-","",IF(L3545&lt;=0.65,MAX($O$2:O3544)+1,""))</f>
        <v/>
      </c>
      <c r="P3545" s="144"/>
      <c r="Q3545" s="145"/>
    </row>
    <row r="3546" spans="1:17" x14ac:dyDescent="0.4">
      <c r="A3546" s="68">
        <v>3545</v>
      </c>
      <c r="B3546" s="68" t="s">
        <v>2056</v>
      </c>
      <c r="C3546" s="68" t="s">
        <v>2297</v>
      </c>
      <c r="D3546" s="68" t="s">
        <v>2093</v>
      </c>
      <c r="E3546" s="68" t="s">
        <v>1965</v>
      </c>
      <c r="F3546" s="68" t="s">
        <v>1966</v>
      </c>
      <c r="G3546" s="68" t="s">
        <v>1971</v>
      </c>
      <c r="H3546" s="68" t="s">
        <v>1972</v>
      </c>
      <c r="I3546" s="68">
        <v>8</v>
      </c>
      <c r="J3546" s="68" t="s">
        <v>2267</v>
      </c>
      <c r="K3546" s="68">
        <v>2.9</v>
      </c>
      <c r="L3546" s="68">
        <v>0.77</v>
      </c>
      <c r="M3546" s="68" t="s">
        <v>1960</v>
      </c>
      <c r="N3546" s="143">
        <f>IF(対応ガラス検索!$E$2="-","",IF(対応ガラス検索!$E$2&gt;=K3546,MAX($N$2:N3545)+1,""))</f>
        <v>3545</v>
      </c>
      <c r="O3546" s="143" t="str">
        <f>IF(対応ガラス検索!$E$2="-","",IF(L3546&lt;=0.65,MAX($O$2:O3545)+1,""))</f>
        <v/>
      </c>
      <c r="P3546" s="144"/>
      <c r="Q3546" s="145"/>
    </row>
    <row r="3547" spans="1:17" x14ac:dyDescent="0.4">
      <c r="A3547" s="68">
        <v>3546</v>
      </c>
      <c r="B3547" s="68" t="s">
        <v>2056</v>
      </c>
      <c r="C3547" s="68" t="s">
        <v>2297</v>
      </c>
      <c r="D3547" s="68" t="s">
        <v>2093</v>
      </c>
      <c r="E3547" s="68" t="s">
        <v>1965</v>
      </c>
      <c r="F3547" s="68" t="s">
        <v>1966</v>
      </c>
      <c r="G3547" s="68" t="s">
        <v>1971</v>
      </c>
      <c r="H3547" s="68" t="s">
        <v>1972</v>
      </c>
      <c r="I3547" s="68">
        <v>9</v>
      </c>
      <c r="J3547" s="68" t="s">
        <v>2267</v>
      </c>
      <c r="K3547" s="68">
        <v>2.8</v>
      </c>
      <c r="L3547" s="68">
        <v>0.77</v>
      </c>
      <c r="M3547" s="68" t="s">
        <v>1960</v>
      </c>
      <c r="N3547" s="143">
        <f>IF(対応ガラス検索!$E$2="-","",IF(対応ガラス検索!$E$2&gt;=K3547,MAX($N$2:N3546)+1,""))</f>
        <v>3546</v>
      </c>
      <c r="O3547" s="143" t="str">
        <f>IF(対応ガラス検索!$E$2="-","",IF(L3547&lt;=0.65,MAX($O$2:O3546)+1,""))</f>
        <v/>
      </c>
      <c r="P3547" s="144"/>
      <c r="Q3547" s="145"/>
    </row>
    <row r="3548" spans="1:17" x14ac:dyDescent="0.4">
      <c r="A3548" s="68">
        <v>3547</v>
      </c>
      <c r="B3548" s="68" t="s">
        <v>2056</v>
      </c>
      <c r="C3548" s="68" t="s">
        <v>2297</v>
      </c>
      <c r="D3548" s="68" t="s">
        <v>2093</v>
      </c>
      <c r="E3548" s="68" t="s">
        <v>1965</v>
      </c>
      <c r="F3548" s="68" t="s">
        <v>1966</v>
      </c>
      <c r="G3548" s="68" t="s">
        <v>1971</v>
      </c>
      <c r="H3548" s="68" t="s">
        <v>1972</v>
      </c>
      <c r="I3548" s="68">
        <v>10</v>
      </c>
      <c r="J3548" s="68" t="s">
        <v>2267</v>
      </c>
      <c r="K3548" s="68">
        <v>2.8</v>
      </c>
      <c r="L3548" s="68">
        <v>0.77</v>
      </c>
      <c r="M3548" s="68" t="s">
        <v>1960</v>
      </c>
      <c r="N3548" s="143">
        <f>IF(対応ガラス検索!$E$2="-","",IF(対応ガラス検索!$E$2&gt;=K3548,MAX($N$2:N3547)+1,""))</f>
        <v>3547</v>
      </c>
      <c r="O3548" s="143" t="str">
        <f>IF(対応ガラス検索!$E$2="-","",IF(L3548&lt;=0.65,MAX($O$2:O3547)+1,""))</f>
        <v/>
      </c>
      <c r="P3548" s="144"/>
      <c r="Q3548" s="145"/>
    </row>
    <row r="3549" spans="1:17" x14ac:dyDescent="0.4">
      <c r="A3549" s="68">
        <v>3548</v>
      </c>
      <c r="B3549" s="68" t="s">
        <v>2056</v>
      </c>
      <c r="C3549" s="68" t="s">
        <v>2297</v>
      </c>
      <c r="D3549" s="68" t="s">
        <v>2093</v>
      </c>
      <c r="E3549" s="68" t="s">
        <v>1965</v>
      </c>
      <c r="F3549" s="68" t="s">
        <v>1966</v>
      </c>
      <c r="G3549" s="68" t="s">
        <v>1971</v>
      </c>
      <c r="H3549" s="68" t="s">
        <v>1972</v>
      </c>
      <c r="I3549" s="68">
        <v>11</v>
      </c>
      <c r="J3549" s="68" t="s">
        <v>2267</v>
      </c>
      <c r="K3549" s="68">
        <v>2.7</v>
      </c>
      <c r="L3549" s="68">
        <v>0.77</v>
      </c>
      <c r="M3549" s="68" t="s">
        <v>1960</v>
      </c>
      <c r="N3549" s="143">
        <f>IF(対応ガラス検索!$E$2="-","",IF(対応ガラス検索!$E$2&gt;=K3549,MAX($N$2:N3548)+1,""))</f>
        <v>3548</v>
      </c>
      <c r="O3549" s="143" t="str">
        <f>IF(対応ガラス検索!$E$2="-","",IF(L3549&lt;=0.65,MAX($O$2:O3548)+1,""))</f>
        <v/>
      </c>
      <c r="P3549" s="144"/>
      <c r="Q3549" s="145"/>
    </row>
    <row r="3550" spans="1:17" x14ac:dyDescent="0.4">
      <c r="A3550" s="68">
        <v>3549</v>
      </c>
      <c r="B3550" s="68" t="s">
        <v>2056</v>
      </c>
      <c r="C3550" s="68" t="s">
        <v>2297</v>
      </c>
      <c r="D3550" s="68" t="s">
        <v>2093</v>
      </c>
      <c r="E3550" s="68" t="s">
        <v>1965</v>
      </c>
      <c r="F3550" s="68" t="s">
        <v>1966</v>
      </c>
      <c r="G3550" s="68" t="s">
        <v>1971</v>
      </c>
      <c r="H3550" s="68" t="s">
        <v>1972</v>
      </c>
      <c r="I3550" s="68">
        <v>12</v>
      </c>
      <c r="J3550" s="68" t="s">
        <v>2267</v>
      </c>
      <c r="K3550" s="68">
        <v>2.7</v>
      </c>
      <c r="L3550" s="68">
        <v>0.77</v>
      </c>
      <c r="M3550" s="68" t="s">
        <v>1960</v>
      </c>
      <c r="N3550" s="143">
        <f>IF(対応ガラス検索!$E$2="-","",IF(対応ガラス検索!$E$2&gt;=K3550,MAX($N$2:N3549)+1,""))</f>
        <v>3549</v>
      </c>
      <c r="O3550" s="143" t="str">
        <f>IF(対応ガラス検索!$E$2="-","",IF(L3550&lt;=0.65,MAX($O$2:O3549)+1,""))</f>
        <v/>
      </c>
      <c r="P3550" s="144"/>
      <c r="Q3550" s="145"/>
    </row>
    <row r="3551" spans="1:17" x14ac:dyDescent="0.4">
      <c r="A3551" s="68">
        <v>3550</v>
      </c>
      <c r="B3551" s="68" t="s">
        <v>2056</v>
      </c>
      <c r="C3551" s="68" t="s">
        <v>2297</v>
      </c>
      <c r="D3551" s="68" t="s">
        <v>2093</v>
      </c>
      <c r="E3551" s="68" t="s">
        <v>1965</v>
      </c>
      <c r="F3551" s="68" t="s">
        <v>1966</v>
      </c>
      <c r="G3551" s="68" t="s">
        <v>1971</v>
      </c>
      <c r="H3551" s="68" t="s">
        <v>1972</v>
      </c>
      <c r="I3551" s="68">
        <v>13</v>
      </c>
      <c r="J3551" s="68" t="s">
        <v>2267</v>
      </c>
      <c r="K3551" s="68">
        <v>2.7</v>
      </c>
      <c r="L3551" s="68">
        <v>0.77</v>
      </c>
      <c r="M3551" s="68" t="s">
        <v>1960</v>
      </c>
      <c r="N3551" s="143">
        <f>IF(対応ガラス検索!$E$2="-","",IF(対応ガラス検索!$E$2&gt;=K3551,MAX($N$2:N3550)+1,""))</f>
        <v>3550</v>
      </c>
      <c r="O3551" s="143" t="str">
        <f>IF(対応ガラス検索!$E$2="-","",IF(L3551&lt;=0.65,MAX($O$2:O3550)+1,""))</f>
        <v/>
      </c>
      <c r="P3551" s="144"/>
      <c r="Q3551" s="145"/>
    </row>
    <row r="3552" spans="1:17" x14ac:dyDescent="0.4">
      <c r="A3552" s="68">
        <v>3551</v>
      </c>
      <c r="B3552" s="68" t="s">
        <v>2056</v>
      </c>
      <c r="C3552" s="68" t="s">
        <v>2297</v>
      </c>
      <c r="D3552" s="68" t="s">
        <v>2093</v>
      </c>
      <c r="E3552" s="68" t="s">
        <v>1965</v>
      </c>
      <c r="F3552" s="68" t="s">
        <v>1966</v>
      </c>
      <c r="G3552" s="68" t="s">
        <v>1971</v>
      </c>
      <c r="H3552" s="68" t="s">
        <v>1972</v>
      </c>
      <c r="I3552" s="68">
        <v>6</v>
      </c>
      <c r="J3552" s="68" t="s">
        <v>2296</v>
      </c>
      <c r="K3552" s="68">
        <v>3.3</v>
      </c>
      <c r="L3552" s="68">
        <v>0.77</v>
      </c>
      <c r="M3552" s="68" t="s">
        <v>1960</v>
      </c>
      <c r="N3552" s="143">
        <f>IF(対応ガラス検索!$E$2="-","",IF(対応ガラス検索!$E$2&gt;=K3552,MAX($N$2:N3551)+1,""))</f>
        <v>3551</v>
      </c>
      <c r="O3552" s="143" t="str">
        <f>IF(対応ガラス検索!$E$2="-","",IF(L3552&lt;=0.65,MAX($O$2:O3551)+1,""))</f>
        <v/>
      </c>
      <c r="P3552" s="144"/>
      <c r="Q3552" s="145"/>
    </row>
    <row r="3553" spans="1:17" x14ac:dyDescent="0.4">
      <c r="A3553" s="68">
        <v>3552</v>
      </c>
      <c r="B3553" s="68" t="s">
        <v>2056</v>
      </c>
      <c r="C3553" s="68" t="s">
        <v>2297</v>
      </c>
      <c r="D3553" s="68" t="s">
        <v>2093</v>
      </c>
      <c r="E3553" s="68" t="s">
        <v>1965</v>
      </c>
      <c r="F3553" s="68" t="s">
        <v>1966</v>
      </c>
      <c r="G3553" s="68" t="s">
        <v>1971</v>
      </c>
      <c r="H3553" s="68" t="s">
        <v>1972</v>
      </c>
      <c r="I3553" s="68">
        <v>7</v>
      </c>
      <c r="J3553" s="68" t="s">
        <v>2296</v>
      </c>
      <c r="K3553" s="68">
        <v>3.2</v>
      </c>
      <c r="L3553" s="68">
        <v>0.77</v>
      </c>
      <c r="M3553" s="68" t="s">
        <v>1960</v>
      </c>
      <c r="N3553" s="143">
        <f>IF(対応ガラス検索!$E$2="-","",IF(対応ガラス検索!$E$2&gt;=K3553,MAX($N$2:N3552)+1,""))</f>
        <v>3552</v>
      </c>
      <c r="O3553" s="143" t="str">
        <f>IF(対応ガラス検索!$E$2="-","",IF(L3553&lt;=0.65,MAX($O$2:O3552)+1,""))</f>
        <v/>
      </c>
      <c r="P3553" s="144"/>
      <c r="Q3553" s="145"/>
    </row>
    <row r="3554" spans="1:17" x14ac:dyDescent="0.4">
      <c r="A3554" s="68">
        <v>3553</v>
      </c>
      <c r="B3554" s="68" t="s">
        <v>2056</v>
      </c>
      <c r="C3554" s="68" t="s">
        <v>2297</v>
      </c>
      <c r="D3554" s="68" t="s">
        <v>2093</v>
      </c>
      <c r="E3554" s="68" t="s">
        <v>1965</v>
      </c>
      <c r="F3554" s="68" t="s">
        <v>1966</v>
      </c>
      <c r="G3554" s="68" t="s">
        <v>1971</v>
      </c>
      <c r="H3554" s="68" t="s">
        <v>1972</v>
      </c>
      <c r="I3554" s="68">
        <v>8</v>
      </c>
      <c r="J3554" s="68" t="s">
        <v>2296</v>
      </c>
      <c r="K3554" s="68">
        <v>3.1</v>
      </c>
      <c r="L3554" s="68">
        <v>0.77</v>
      </c>
      <c r="M3554" s="68" t="s">
        <v>1960</v>
      </c>
      <c r="N3554" s="143">
        <f>IF(対応ガラス検索!$E$2="-","",IF(対応ガラス検索!$E$2&gt;=K3554,MAX($N$2:N3553)+1,""))</f>
        <v>3553</v>
      </c>
      <c r="O3554" s="143" t="str">
        <f>IF(対応ガラス検索!$E$2="-","",IF(L3554&lt;=0.65,MAX($O$2:O3553)+1,""))</f>
        <v/>
      </c>
      <c r="P3554" s="144"/>
      <c r="Q3554" s="145"/>
    </row>
    <row r="3555" spans="1:17" x14ac:dyDescent="0.4">
      <c r="A3555" s="68">
        <v>3554</v>
      </c>
      <c r="B3555" s="68" t="s">
        <v>2056</v>
      </c>
      <c r="C3555" s="68" t="s">
        <v>2297</v>
      </c>
      <c r="D3555" s="68" t="s">
        <v>2093</v>
      </c>
      <c r="E3555" s="68" t="s">
        <v>1965</v>
      </c>
      <c r="F3555" s="68" t="s">
        <v>1966</v>
      </c>
      <c r="G3555" s="68" t="s">
        <v>1971</v>
      </c>
      <c r="H3555" s="68" t="s">
        <v>1972</v>
      </c>
      <c r="I3555" s="68">
        <v>9</v>
      </c>
      <c r="J3555" s="68" t="s">
        <v>2296</v>
      </c>
      <c r="K3555" s="142">
        <v>3</v>
      </c>
      <c r="L3555" s="68">
        <v>0.77</v>
      </c>
      <c r="M3555" s="68" t="s">
        <v>1960</v>
      </c>
      <c r="N3555" s="143">
        <f>IF(対応ガラス検索!$E$2="-","",IF(対応ガラス検索!$E$2&gt;=K3555,MAX($N$2:N3554)+1,""))</f>
        <v>3554</v>
      </c>
      <c r="O3555" s="143" t="str">
        <f>IF(対応ガラス検索!$E$2="-","",IF(L3555&lt;=0.65,MAX($O$2:O3554)+1,""))</f>
        <v/>
      </c>
      <c r="P3555" s="144"/>
      <c r="Q3555" s="145"/>
    </row>
    <row r="3556" spans="1:17" x14ac:dyDescent="0.4">
      <c r="A3556" s="68">
        <v>3555</v>
      </c>
      <c r="B3556" s="68" t="s">
        <v>2056</v>
      </c>
      <c r="C3556" s="68" t="s">
        <v>2297</v>
      </c>
      <c r="D3556" s="68" t="s">
        <v>2093</v>
      </c>
      <c r="E3556" s="68" t="s">
        <v>1965</v>
      </c>
      <c r="F3556" s="68" t="s">
        <v>1966</v>
      </c>
      <c r="G3556" s="68" t="s">
        <v>1971</v>
      </c>
      <c r="H3556" s="68" t="s">
        <v>1972</v>
      </c>
      <c r="I3556" s="68">
        <v>10</v>
      </c>
      <c r="J3556" s="68" t="s">
        <v>2296</v>
      </c>
      <c r="K3556" s="68">
        <v>3</v>
      </c>
      <c r="L3556" s="68">
        <v>0.77</v>
      </c>
      <c r="M3556" s="68" t="s">
        <v>1960</v>
      </c>
      <c r="N3556" s="143">
        <f>IF(対応ガラス検索!$E$2="-","",IF(対応ガラス検索!$E$2&gt;=K3556,MAX($N$2:N3555)+1,""))</f>
        <v>3555</v>
      </c>
      <c r="O3556" s="143" t="str">
        <f>IF(対応ガラス検索!$E$2="-","",IF(L3556&lt;=0.65,MAX($O$2:O3555)+1,""))</f>
        <v/>
      </c>
      <c r="P3556" s="144"/>
      <c r="Q3556" s="145"/>
    </row>
    <row r="3557" spans="1:17" x14ac:dyDescent="0.4">
      <c r="A3557" s="68">
        <v>3556</v>
      </c>
      <c r="B3557" s="68" t="s">
        <v>2056</v>
      </c>
      <c r="C3557" s="68" t="s">
        <v>2297</v>
      </c>
      <c r="D3557" s="68" t="s">
        <v>2093</v>
      </c>
      <c r="E3557" s="68" t="s">
        <v>1965</v>
      </c>
      <c r="F3557" s="68" t="s">
        <v>1966</v>
      </c>
      <c r="G3557" s="68" t="s">
        <v>1971</v>
      </c>
      <c r="H3557" s="68" t="s">
        <v>1972</v>
      </c>
      <c r="I3557" s="68">
        <v>11</v>
      </c>
      <c r="J3557" s="68" t="s">
        <v>2296</v>
      </c>
      <c r="K3557" s="68">
        <v>2.9</v>
      </c>
      <c r="L3557" s="68">
        <v>0.77</v>
      </c>
      <c r="M3557" s="68" t="s">
        <v>1960</v>
      </c>
      <c r="N3557" s="143">
        <f>IF(対応ガラス検索!$E$2="-","",IF(対応ガラス検索!$E$2&gt;=K3557,MAX($N$2:N3556)+1,""))</f>
        <v>3556</v>
      </c>
      <c r="O3557" s="143" t="str">
        <f>IF(対応ガラス検索!$E$2="-","",IF(L3557&lt;=0.65,MAX($O$2:O3556)+1,""))</f>
        <v/>
      </c>
      <c r="P3557" s="144"/>
      <c r="Q3557" s="145"/>
    </row>
    <row r="3558" spans="1:17" x14ac:dyDescent="0.4">
      <c r="A3558" s="68">
        <v>3557</v>
      </c>
      <c r="B3558" s="68" t="s">
        <v>2056</v>
      </c>
      <c r="C3558" s="68" t="s">
        <v>2297</v>
      </c>
      <c r="D3558" s="68" t="s">
        <v>2093</v>
      </c>
      <c r="E3558" s="68" t="s">
        <v>1965</v>
      </c>
      <c r="F3558" s="68" t="s">
        <v>1966</v>
      </c>
      <c r="G3558" s="68" t="s">
        <v>1971</v>
      </c>
      <c r="H3558" s="68" t="s">
        <v>1972</v>
      </c>
      <c r="I3558" s="68">
        <v>12</v>
      </c>
      <c r="J3558" s="68" t="s">
        <v>2296</v>
      </c>
      <c r="K3558" s="68">
        <v>2.9</v>
      </c>
      <c r="L3558" s="68">
        <v>0.77</v>
      </c>
      <c r="M3558" s="68" t="s">
        <v>1960</v>
      </c>
      <c r="N3558" s="143">
        <f>IF(対応ガラス検索!$E$2="-","",IF(対応ガラス検索!$E$2&gt;=K3558,MAX($N$2:N3557)+1,""))</f>
        <v>3557</v>
      </c>
      <c r="O3558" s="143" t="str">
        <f>IF(対応ガラス検索!$E$2="-","",IF(L3558&lt;=0.65,MAX($O$2:O3557)+1,""))</f>
        <v/>
      </c>
      <c r="P3558" s="144"/>
      <c r="Q3558" s="145"/>
    </row>
    <row r="3559" spans="1:17" x14ac:dyDescent="0.4">
      <c r="A3559" s="68">
        <v>3558</v>
      </c>
      <c r="B3559" s="68" t="s">
        <v>2056</v>
      </c>
      <c r="C3559" s="68" t="s">
        <v>2297</v>
      </c>
      <c r="D3559" s="68" t="s">
        <v>2093</v>
      </c>
      <c r="E3559" s="68" t="s">
        <v>1965</v>
      </c>
      <c r="F3559" s="68" t="s">
        <v>1966</v>
      </c>
      <c r="G3559" s="68" t="s">
        <v>1971</v>
      </c>
      <c r="H3559" s="68" t="s">
        <v>1972</v>
      </c>
      <c r="I3559" s="68">
        <v>13</v>
      </c>
      <c r="J3559" s="68" t="s">
        <v>2296</v>
      </c>
      <c r="K3559" s="68">
        <v>2.8</v>
      </c>
      <c r="L3559" s="68">
        <v>0.77</v>
      </c>
      <c r="M3559" s="68" t="s">
        <v>1960</v>
      </c>
      <c r="N3559" s="143">
        <f>IF(対応ガラス検索!$E$2="-","",IF(対応ガラス検索!$E$2&gt;=K3559,MAX($N$2:N3558)+1,""))</f>
        <v>3558</v>
      </c>
      <c r="O3559" s="143" t="str">
        <f>IF(対応ガラス検索!$E$2="-","",IF(L3559&lt;=0.65,MAX($O$2:O3558)+1,""))</f>
        <v/>
      </c>
      <c r="P3559" s="144"/>
      <c r="Q3559" s="145"/>
    </row>
    <row r="3560" spans="1:17" x14ac:dyDescent="0.4">
      <c r="A3560" s="68">
        <v>3559</v>
      </c>
      <c r="B3560" s="68" t="s">
        <v>2056</v>
      </c>
      <c r="C3560" s="68" t="s">
        <v>2297</v>
      </c>
      <c r="D3560" s="68" t="s">
        <v>2093</v>
      </c>
      <c r="E3560" s="68" t="s">
        <v>1965</v>
      </c>
      <c r="F3560" s="68" t="s">
        <v>1966</v>
      </c>
      <c r="G3560" s="68" t="s">
        <v>1971</v>
      </c>
      <c r="H3560" s="68" t="s">
        <v>1972</v>
      </c>
      <c r="I3560" s="68">
        <v>6</v>
      </c>
      <c r="J3560" s="68" t="s">
        <v>2296</v>
      </c>
      <c r="K3560" s="68">
        <v>3.3</v>
      </c>
      <c r="L3560" s="68">
        <v>0.77</v>
      </c>
      <c r="M3560" s="68" t="s">
        <v>1960</v>
      </c>
      <c r="N3560" s="143">
        <f>IF(対応ガラス検索!$E$2="-","",IF(対応ガラス検索!$E$2&gt;=K3560,MAX($N$2:N3559)+1,""))</f>
        <v>3559</v>
      </c>
      <c r="O3560" s="143" t="str">
        <f>IF(対応ガラス検索!$E$2="-","",IF(L3560&lt;=0.65,MAX($O$2:O3559)+1,""))</f>
        <v/>
      </c>
      <c r="P3560" s="144"/>
      <c r="Q3560" s="145"/>
    </row>
    <row r="3561" spans="1:17" x14ac:dyDescent="0.4">
      <c r="A3561" s="68">
        <v>3560</v>
      </c>
      <c r="B3561" s="68" t="s">
        <v>2056</v>
      </c>
      <c r="C3561" s="68" t="s">
        <v>2297</v>
      </c>
      <c r="D3561" s="68" t="s">
        <v>2093</v>
      </c>
      <c r="E3561" s="68" t="s">
        <v>1965</v>
      </c>
      <c r="F3561" s="68" t="s">
        <v>1966</v>
      </c>
      <c r="G3561" s="68" t="s">
        <v>1971</v>
      </c>
      <c r="H3561" s="68" t="s">
        <v>1972</v>
      </c>
      <c r="I3561" s="68">
        <v>7</v>
      </c>
      <c r="J3561" s="68" t="s">
        <v>2296</v>
      </c>
      <c r="K3561" s="68">
        <v>3.2</v>
      </c>
      <c r="L3561" s="68">
        <v>0.77</v>
      </c>
      <c r="M3561" s="68" t="s">
        <v>1960</v>
      </c>
      <c r="N3561" s="143">
        <f>IF(対応ガラス検索!$E$2="-","",IF(対応ガラス検索!$E$2&gt;=K3561,MAX($N$2:N3560)+1,""))</f>
        <v>3560</v>
      </c>
      <c r="O3561" s="143" t="str">
        <f>IF(対応ガラス検索!$E$2="-","",IF(L3561&lt;=0.65,MAX($O$2:O3560)+1,""))</f>
        <v/>
      </c>
      <c r="P3561" s="144"/>
      <c r="Q3561" s="145"/>
    </row>
    <row r="3562" spans="1:17" x14ac:dyDescent="0.4">
      <c r="A3562" s="68">
        <v>3561</v>
      </c>
      <c r="B3562" s="68" t="s">
        <v>2056</v>
      </c>
      <c r="C3562" s="68" t="s">
        <v>2297</v>
      </c>
      <c r="D3562" s="68" t="s">
        <v>2093</v>
      </c>
      <c r="E3562" s="68" t="s">
        <v>1965</v>
      </c>
      <c r="F3562" s="68" t="s">
        <v>1966</v>
      </c>
      <c r="G3562" s="68" t="s">
        <v>1971</v>
      </c>
      <c r="H3562" s="68" t="s">
        <v>1972</v>
      </c>
      <c r="I3562" s="68">
        <v>8</v>
      </c>
      <c r="J3562" s="68" t="s">
        <v>2296</v>
      </c>
      <c r="K3562" s="68">
        <v>3.1</v>
      </c>
      <c r="L3562" s="68">
        <v>0.77</v>
      </c>
      <c r="M3562" s="68" t="s">
        <v>1960</v>
      </c>
      <c r="N3562" s="143">
        <f>IF(対応ガラス検索!$E$2="-","",IF(対応ガラス検索!$E$2&gt;=K3562,MAX($N$2:N3561)+1,""))</f>
        <v>3561</v>
      </c>
      <c r="O3562" s="143" t="str">
        <f>IF(対応ガラス検索!$E$2="-","",IF(L3562&lt;=0.65,MAX($O$2:O3561)+1,""))</f>
        <v/>
      </c>
      <c r="P3562" s="144"/>
      <c r="Q3562" s="145"/>
    </row>
    <row r="3563" spans="1:17" x14ac:dyDescent="0.4">
      <c r="A3563" s="68">
        <v>3562</v>
      </c>
      <c r="B3563" s="68" t="s">
        <v>2056</v>
      </c>
      <c r="C3563" s="68" t="s">
        <v>2297</v>
      </c>
      <c r="D3563" s="68" t="s">
        <v>2093</v>
      </c>
      <c r="E3563" s="68" t="s">
        <v>1965</v>
      </c>
      <c r="F3563" s="68" t="s">
        <v>1966</v>
      </c>
      <c r="G3563" s="68" t="s">
        <v>1971</v>
      </c>
      <c r="H3563" s="68" t="s">
        <v>1972</v>
      </c>
      <c r="I3563" s="68">
        <v>9</v>
      </c>
      <c r="J3563" s="68" t="s">
        <v>2296</v>
      </c>
      <c r="K3563" s="68">
        <v>3</v>
      </c>
      <c r="L3563" s="68">
        <v>0.77</v>
      </c>
      <c r="M3563" s="68" t="s">
        <v>1960</v>
      </c>
      <c r="N3563" s="143">
        <f>IF(対応ガラス検索!$E$2="-","",IF(対応ガラス検索!$E$2&gt;=K3563,MAX($N$2:N3562)+1,""))</f>
        <v>3562</v>
      </c>
      <c r="O3563" s="143" t="str">
        <f>IF(対応ガラス検索!$E$2="-","",IF(L3563&lt;=0.65,MAX($O$2:O3562)+1,""))</f>
        <v/>
      </c>
      <c r="P3563" s="144"/>
      <c r="Q3563" s="145"/>
    </row>
    <row r="3564" spans="1:17" x14ac:dyDescent="0.4">
      <c r="A3564" s="68">
        <v>3563</v>
      </c>
      <c r="B3564" s="68" t="s">
        <v>2056</v>
      </c>
      <c r="C3564" s="68" t="s">
        <v>2297</v>
      </c>
      <c r="D3564" s="68" t="s">
        <v>2093</v>
      </c>
      <c r="E3564" s="68" t="s">
        <v>1965</v>
      </c>
      <c r="F3564" s="68" t="s">
        <v>1966</v>
      </c>
      <c r="G3564" s="68" t="s">
        <v>1971</v>
      </c>
      <c r="H3564" s="68" t="s">
        <v>1972</v>
      </c>
      <c r="I3564" s="68">
        <v>10</v>
      </c>
      <c r="J3564" s="68" t="s">
        <v>2296</v>
      </c>
      <c r="K3564" s="68">
        <v>3</v>
      </c>
      <c r="L3564" s="68">
        <v>0.77</v>
      </c>
      <c r="M3564" s="68" t="s">
        <v>1960</v>
      </c>
      <c r="N3564" s="143">
        <f>IF(対応ガラス検索!$E$2="-","",IF(対応ガラス検索!$E$2&gt;=K3564,MAX($N$2:N3563)+1,""))</f>
        <v>3563</v>
      </c>
      <c r="O3564" s="143" t="str">
        <f>IF(対応ガラス検索!$E$2="-","",IF(L3564&lt;=0.65,MAX($O$2:O3563)+1,""))</f>
        <v/>
      </c>
      <c r="P3564" s="144"/>
      <c r="Q3564" s="145"/>
    </row>
    <row r="3565" spans="1:17" x14ac:dyDescent="0.4">
      <c r="A3565" s="68">
        <v>3564</v>
      </c>
      <c r="B3565" s="68" t="s">
        <v>2056</v>
      </c>
      <c r="C3565" s="68" t="s">
        <v>2297</v>
      </c>
      <c r="D3565" s="68" t="s">
        <v>2093</v>
      </c>
      <c r="E3565" s="68" t="s">
        <v>1965</v>
      </c>
      <c r="F3565" s="68" t="s">
        <v>1966</v>
      </c>
      <c r="G3565" s="68" t="s">
        <v>1971</v>
      </c>
      <c r="H3565" s="68" t="s">
        <v>1972</v>
      </c>
      <c r="I3565" s="68">
        <v>11</v>
      </c>
      <c r="J3565" s="68" t="s">
        <v>2296</v>
      </c>
      <c r="K3565" s="68">
        <v>2.9</v>
      </c>
      <c r="L3565" s="68">
        <v>0.77</v>
      </c>
      <c r="M3565" s="68" t="s">
        <v>1960</v>
      </c>
      <c r="N3565" s="143">
        <f>IF(対応ガラス検索!$E$2="-","",IF(対応ガラス検索!$E$2&gt;=K3565,MAX($N$2:N3564)+1,""))</f>
        <v>3564</v>
      </c>
      <c r="O3565" s="143" t="str">
        <f>IF(対応ガラス検索!$E$2="-","",IF(L3565&lt;=0.65,MAX($O$2:O3564)+1,""))</f>
        <v/>
      </c>
      <c r="P3565" s="144"/>
      <c r="Q3565" s="145"/>
    </row>
    <row r="3566" spans="1:17" x14ac:dyDescent="0.4">
      <c r="A3566" s="68">
        <v>3565</v>
      </c>
      <c r="B3566" s="68" t="s">
        <v>2056</v>
      </c>
      <c r="C3566" s="68" t="s">
        <v>2297</v>
      </c>
      <c r="D3566" s="68" t="s">
        <v>2093</v>
      </c>
      <c r="E3566" s="68" t="s">
        <v>1965</v>
      </c>
      <c r="F3566" s="68" t="s">
        <v>1966</v>
      </c>
      <c r="G3566" s="68" t="s">
        <v>1971</v>
      </c>
      <c r="H3566" s="68" t="s">
        <v>1972</v>
      </c>
      <c r="I3566" s="68">
        <v>12</v>
      </c>
      <c r="J3566" s="68" t="s">
        <v>2296</v>
      </c>
      <c r="K3566" s="68">
        <v>2.9</v>
      </c>
      <c r="L3566" s="68">
        <v>0.77</v>
      </c>
      <c r="M3566" s="68" t="s">
        <v>1960</v>
      </c>
      <c r="N3566" s="143">
        <f>IF(対応ガラス検索!$E$2="-","",IF(対応ガラス検索!$E$2&gt;=K3566,MAX($N$2:N3565)+1,""))</f>
        <v>3565</v>
      </c>
      <c r="O3566" s="143" t="str">
        <f>IF(対応ガラス検索!$E$2="-","",IF(L3566&lt;=0.65,MAX($O$2:O3565)+1,""))</f>
        <v/>
      </c>
      <c r="P3566" s="144"/>
      <c r="Q3566" s="145"/>
    </row>
    <row r="3567" spans="1:17" x14ac:dyDescent="0.4">
      <c r="A3567" s="68">
        <v>3566</v>
      </c>
      <c r="B3567" s="68" t="s">
        <v>2056</v>
      </c>
      <c r="C3567" s="68" t="s">
        <v>2297</v>
      </c>
      <c r="D3567" s="68" t="s">
        <v>2093</v>
      </c>
      <c r="E3567" s="68" t="s">
        <v>1965</v>
      </c>
      <c r="F3567" s="68" t="s">
        <v>1966</v>
      </c>
      <c r="G3567" s="68" t="s">
        <v>1971</v>
      </c>
      <c r="H3567" s="68" t="s">
        <v>1972</v>
      </c>
      <c r="I3567" s="68">
        <v>13</v>
      </c>
      <c r="J3567" s="68" t="s">
        <v>2296</v>
      </c>
      <c r="K3567" s="68">
        <v>2.8</v>
      </c>
      <c r="L3567" s="68">
        <v>0.77</v>
      </c>
      <c r="M3567" s="68" t="s">
        <v>1960</v>
      </c>
      <c r="N3567" s="143">
        <f>IF(対応ガラス検索!$E$2="-","",IF(対応ガラス検索!$E$2&gt;=K3567,MAX($N$2:N3566)+1,""))</f>
        <v>3566</v>
      </c>
      <c r="O3567" s="143" t="str">
        <f>IF(対応ガラス検索!$E$2="-","",IF(L3567&lt;=0.65,MAX($O$2:O3566)+1,""))</f>
        <v/>
      </c>
      <c r="P3567" s="144"/>
      <c r="Q3567" s="145"/>
    </row>
    <row r="3568" spans="1:17" x14ac:dyDescent="0.4">
      <c r="A3568" s="68">
        <v>3567</v>
      </c>
      <c r="B3568" s="68" t="s">
        <v>2056</v>
      </c>
      <c r="C3568" s="68" t="s">
        <v>2297</v>
      </c>
      <c r="D3568" s="68" t="s">
        <v>1970</v>
      </c>
      <c r="E3568" s="68" t="s">
        <v>1971</v>
      </c>
      <c r="F3568" s="68" t="s">
        <v>1972</v>
      </c>
      <c r="G3568" s="68" t="s">
        <v>1958</v>
      </c>
      <c r="H3568" s="68" t="s">
        <v>1959</v>
      </c>
      <c r="I3568" s="68">
        <v>8</v>
      </c>
      <c r="J3568" s="68" t="s">
        <v>2267</v>
      </c>
      <c r="K3568" s="142">
        <v>2.9</v>
      </c>
      <c r="L3568" s="68">
        <v>0.78</v>
      </c>
      <c r="M3568" s="68" t="s">
        <v>1960</v>
      </c>
      <c r="N3568" s="143">
        <f>IF(対応ガラス検索!$E$2="-","",IF(対応ガラス検索!$E$2&gt;=K3568,MAX($N$2:N3567)+1,""))</f>
        <v>3567</v>
      </c>
      <c r="O3568" s="143" t="str">
        <f>IF(対応ガラス検索!$E$2="-","",IF(L3568&lt;=0.65,MAX($O$2:O3567)+1,""))</f>
        <v/>
      </c>
      <c r="P3568" s="144"/>
      <c r="Q3568" s="145"/>
    </row>
    <row r="3569" spans="1:17" x14ac:dyDescent="0.4">
      <c r="A3569" s="68">
        <v>3568</v>
      </c>
      <c r="B3569" s="68" t="s">
        <v>2056</v>
      </c>
      <c r="C3569" s="68" t="s">
        <v>2297</v>
      </c>
      <c r="D3569" s="68" t="s">
        <v>1970</v>
      </c>
      <c r="E3569" s="68" t="s">
        <v>1971</v>
      </c>
      <c r="F3569" s="68" t="s">
        <v>1972</v>
      </c>
      <c r="G3569" s="68" t="s">
        <v>1958</v>
      </c>
      <c r="H3569" s="68" t="s">
        <v>1959</v>
      </c>
      <c r="I3569" s="68">
        <v>9</v>
      </c>
      <c r="J3569" s="68" t="s">
        <v>2267</v>
      </c>
      <c r="K3569" s="68">
        <v>2.9</v>
      </c>
      <c r="L3569" s="68">
        <v>0.78</v>
      </c>
      <c r="M3569" s="68" t="s">
        <v>1960</v>
      </c>
      <c r="N3569" s="143">
        <f>IF(対応ガラス検索!$E$2="-","",IF(対応ガラス検索!$E$2&gt;=K3569,MAX($N$2:N3568)+1,""))</f>
        <v>3568</v>
      </c>
      <c r="O3569" s="143" t="str">
        <f>IF(対応ガラス検索!$E$2="-","",IF(L3569&lt;=0.65,MAX($O$2:O3568)+1,""))</f>
        <v/>
      </c>
      <c r="P3569" s="144"/>
      <c r="Q3569" s="145"/>
    </row>
    <row r="3570" spans="1:17" x14ac:dyDescent="0.4">
      <c r="A3570" s="68">
        <v>3569</v>
      </c>
      <c r="B3570" s="68" t="s">
        <v>2056</v>
      </c>
      <c r="C3570" s="68" t="s">
        <v>2297</v>
      </c>
      <c r="D3570" s="68" t="s">
        <v>1970</v>
      </c>
      <c r="E3570" s="68" t="s">
        <v>1971</v>
      </c>
      <c r="F3570" s="68" t="s">
        <v>1972</v>
      </c>
      <c r="G3570" s="68" t="s">
        <v>1958</v>
      </c>
      <c r="H3570" s="68" t="s">
        <v>1959</v>
      </c>
      <c r="I3570" s="68">
        <v>10</v>
      </c>
      <c r="J3570" s="68" t="s">
        <v>2267</v>
      </c>
      <c r="K3570" s="68">
        <v>2.8</v>
      </c>
      <c r="L3570" s="68">
        <v>0.78</v>
      </c>
      <c r="M3570" s="68" t="s">
        <v>1960</v>
      </c>
      <c r="N3570" s="143">
        <f>IF(対応ガラス検索!$E$2="-","",IF(対応ガラス検索!$E$2&gt;=K3570,MAX($N$2:N3569)+1,""))</f>
        <v>3569</v>
      </c>
      <c r="O3570" s="143" t="str">
        <f>IF(対応ガラス検索!$E$2="-","",IF(L3570&lt;=0.65,MAX($O$2:O3569)+1,""))</f>
        <v/>
      </c>
      <c r="P3570" s="144"/>
      <c r="Q3570" s="145"/>
    </row>
    <row r="3571" spans="1:17" x14ac:dyDescent="0.4">
      <c r="A3571" s="68">
        <v>3570</v>
      </c>
      <c r="B3571" s="68" t="s">
        <v>2056</v>
      </c>
      <c r="C3571" s="68" t="s">
        <v>2297</v>
      </c>
      <c r="D3571" s="68" t="s">
        <v>1970</v>
      </c>
      <c r="E3571" s="68" t="s">
        <v>1971</v>
      </c>
      <c r="F3571" s="68" t="s">
        <v>1972</v>
      </c>
      <c r="G3571" s="68" t="s">
        <v>1958</v>
      </c>
      <c r="H3571" s="68" t="s">
        <v>1959</v>
      </c>
      <c r="I3571" s="68">
        <v>11</v>
      </c>
      <c r="J3571" s="68" t="s">
        <v>2267</v>
      </c>
      <c r="K3571" s="68">
        <v>2.8</v>
      </c>
      <c r="L3571" s="68">
        <v>0.78</v>
      </c>
      <c r="M3571" s="68" t="s">
        <v>1960</v>
      </c>
      <c r="N3571" s="143">
        <f>IF(対応ガラス検索!$E$2="-","",IF(対応ガラス検索!$E$2&gt;=K3571,MAX($N$2:N3570)+1,""))</f>
        <v>3570</v>
      </c>
      <c r="O3571" s="143" t="str">
        <f>IF(対応ガラス検索!$E$2="-","",IF(L3571&lt;=0.65,MAX($O$2:O3570)+1,""))</f>
        <v/>
      </c>
      <c r="P3571" s="144"/>
      <c r="Q3571" s="145"/>
    </row>
    <row r="3572" spans="1:17" x14ac:dyDescent="0.4">
      <c r="A3572" s="68">
        <v>3571</v>
      </c>
      <c r="B3572" s="68" t="s">
        <v>2056</v>
      </c>
      <c r="C3572" s="68" t="s">
        <v>2297</v>
      </c>
      <c r="D3572" s="68" t="s">
        <v>1970</v>
      </c>
      <c r="E3572" s="68" t="s">
        <v>1971</v>
      </c>
      <c r="F3572" s="68" t="s">
        <v>1972</v>
      </c>
      <c r="G3572" s="68" t="s">
        <v>1958</v>
      </c>
      <c r="H3572" s="68" t="s">
        <v>1959</v>
      </c>
      <c r="I3572" s="68">
        <v>12</v>
      </c>
      <c r="J3572" s="68" t="s">
        <v>2267</v>
      </c>
      <c r="K3572" s="68">
        <v>2.7</v>
      </c>
      <c r="L3572" s="68">
        <v>0.78</v>
      </c>
      <c r="M3572" s="68" t="s">
        <v>1960</v>
      </c>
      <c r="N3572" s="143">
        <f>IF(対応ガラス検索!$E$2="-","",IF(対応ガラス検索!$E$2&gt;=K3572,MAX($N$2:N3571)+1,""))</f>
        <v>3571</v>
      </c>
      <c r="O3572" s="143" t="str">
        <f>IF(対応ガラス検索!$E$2="-","",IF(L3572&lt;=0.65,MAX($O$2:O3571)+1,""))</f>
        <v/>
      </c>
      <c r="P3572" s="144"/>
      <c r="Q3572" s="145"/>
    </row>
    <row r="3573" spans="1:17" x14ac:dyDescent="0.4">
      <c r="A3573" s="68">
        <v>3572</v>
      </c>
      <c r="B3573" s="68" t="s">
        <v>2056</v>
      </c>
      <c r="C3573" s="68" t="s">
        <v>2297</v>
      </c>
      <c r="D3573" s="68" t="s">
        <v>1970</v>
      </c>
      <c r="E3573" s="68" t="s">
        <v>1971</v>
      </c>
      <c r="F3573" s="68" t="s">
        <v>1972</v>
      </c>
      <c r="G3573" s="68" t="s">
        <v>1958</v>
      </c>
      <c r="H3573" s="68" t="s">
        <v>1959</v>
      </c>
      <c r="I3573" s="68">
        <v>13</v>
      </c>
      <c r="J3573" s="68" t="s">
        <v>2267</v>
      </c>
      <c r="K3573" s="68">
        <v>2.7</v>
      </c>
      <c r="L3573" s="68">
        <v>0.78</v>
      </c>
      <c r="M3573" s="68" t="s">
        <v>1960</v>
      </c>
      <c r="N3573" s="143">
        <f>IF(対応ガラス検索!$E$2="-","",IF(対応ガラス検索!$E$2&gt;=K3573,MAX($N$2:N3572)+1,""))</f>
        <v>3572</v>
      </c>
      <c r="O3573" s="143" t="str">
        <f>IF(対応ガラス検索!$E$2="-","",IF(L3573&lt;=0.65,MAX($O$2:O3572)+1,""))</f>
        <v/>
      </c>
      <c r="P3573" s="144"/>
      <c r="Q3573" s="145"/>
    </row>
    <row r="3574" spans="1:17" x14ac:dyDescent="0.4">
      <c r="A3574" s="68">
        <v>3573</v>
      </c>
      <c r="B3574" s="68" t="s">
        <v>2056</v>
      </c>
      <c r="C3574" s="68" t="s">
        <v>2297</v>
      </c>
      <c r="D3574" s="68" t="s">
        <v>1970</v>
      </c>
      <c r="E3574" s="68" t="s">
        <v>1971</v>
      </c>
      <c r="F3574" s="68" t="s">
        <v>1972</v>
      </c>
      <c r="G3574" s="68" t="s">
        <v>1958</v>
      </c>
      <c r="H3574" s="68" t="s">
        <v>1959</v>
      </c>
      <c r="I3574" s="68">
        <v>14</v>
      </c>
      <c r="J3574" s="68" t="s">
        <v>2267</v>
      </c>
      <c r="K3574" s="68">
        <v>2.7</v>
      </c>
      <c r="L3574" s="68">
        <v>0.78</v>
      </c>
      <c r="M3574" s="68" t="s">
        <v>1960</v>
      </c>
      <c r="N3574" s="143">
        <f>IF(対応ガラス検索!$E$2="-","",IF(対応ガラス検索!$E$2&gt;=K3574,MAX($N$2:N3573)+1,""))</f>
        <v>3573</v>
      </c>
      <c r="O3574" s="143" t="str">
        <f>IF(対応ガラス検索!$E$2="-","",IF(L3574&lt;=0.65,MAX($O$2:O3573)+1,""))</f>
        <v/>
      </c>
      <c r="P3574" s="144"/>
      <c r="Q3574" s="145"/>
    </row>
    <row r="3575" spans="1:17" x14ac:dyDescent="0.4">
      <c r="A3575" s="68">
        <v>3574</v>
      </c>
      <c r="B3575" s="68" t="s">
        <v>2056</v>
      </c>
      <c r="C3575" s="68" t="s">
        <v>2297</v>
      </c>
      <c r="D3575" s="68" t="s">
        <v>1970</v>
      </c>
      <c r="E3575" s="68" t="s">
        <v>1971</v>
      </c>
      <c r="F3575" s="68" t="s">
        <v>1972</v>
      </c>
      <c r="G3575" s="68" t="s">
        <v>1958</v>
      </c>
      <c r="H3575" s="68" t="s">
        <v>1959</v>
      </c>
      <c r="I3575" s="68">
        <v>15</v>
      </c>
      <c r="J3575" s="68" t="s">
        <v>2267</v>
      </c>
      <c r="K3575" s="68">
        <v>2.6</v>
      </c>
      <c r="L3575" s="68">
        <v>0.78</v>
      </c>
      <c r="M3575" s="68" t="s">
        <v>1960</v>
      </c>
      <c r="N3575" s="143">
        <f>IF(対応ガラス検索!$E$2="-","",IF(対応ガラス検索!$E$2&gt;=K3575,MAX($N$2:N3574)+1,""))</f>
        <v>3574</v>
      </c>
      <c r="O3575" s="143" t="str">
        <f>IF(対応ガラス検索!$E$2="-","",IF(L3575&lt;=0.65,MAX($O$2:O3574)+1,""))</f>
        <v/>
      </c>
      <c r="P3575" s="144"/>
      <c r="Q3575" s="145"/>
    </row>
    <row r="3576" spans="1:17" x14ac:dyDescent="0.4">
      <c r="A3576" s="68">
        <v>3575</v>
      </c>
      <c r="B3576" s="68" t="s">
        <v>2056</v>
      </c>
      <c r="C3576" s="68" t="s">
        <v>2297</v>
      </c>
      <c r="D3576" s="68" t="s">
        <v>1970</v>
      </c>
      <c r="E3576" s="68" t="s">
        <v>1971</v>
      </c>
      <c r="F3576" s="68" t="s">
        <v>1972</v>
      </c>
      <c r="G3576" s="68" t="s">
        <v>1958</v>
      </c>
      <c r="H3576" s="68" t="s">
        <v>1959</v>
      </c>
      <c r="I3576" s="68">
        <v>8</v>
      </c>
      <c r="J3576" s="68" t="s">
        <v>2267</v>
      </c>
      <c r="K3576" s="68">
        <v>2.9</v>
      </c>
      <c r="L3576" s="68">
        <v>0.78</v>
      </c>
      <c r="M3576" s="68" t="s">
        <v>1960</v>
      </c>
      <c r="N3576" s="143">
        <f>IF(対応ガラス検索!$E$2="-","",IF(対応ガラス検索!$E$2&gt;=K3576,MAX($N$2:N3575)+1,""))</f>
        <v>3575</v>
      </c>
      <c r="O3576" s="143" t="str">
        <f>IF(対応ガラス検索!$E$2="-","",IF(L3576&lt;=0.65,MAX($O$2:O3575)+1,""))</f>
        <v/>
      </c>
      <c r="P3576" s="144"/>
      <c r="Q3576" s="145"/>
    </row>
    <row r="3577" spans="1:17" x14ac:dyDescent="0.4">
      <c r="A3577" s="68">
        <v>3576</v>
      </c>
      <c r="B3577" s="68" t="s">
        <v>2056</v>
      </c>
      <c r="C3577" s="68" t="s">
        <v>2297</v>
      </c>
      <c r="D3577" s="68" t="s">
        <v>1970</v>
      </c>
      <c r="E3577" s="68" t="s">
        <v>1971</v>
      </c>
      <c r="F3577" s="68" t="s">
        <v>1972</v>
      </c>
      <c r="G3577" s="68" t="s">
        <v>1958</v>
      </c>
      <c r="H3577" s="68" t="s">
        <v>1959</v>
      </c>
      <c r="I3577" s="68">
        <v>9</v>
      </c>
      <c r="J3577" s="68" t="s">
        <v>2267</v>
      </c>
      <c r="K3577" s="68">
        <v>2.9</v>
      </c>
      <c r="L3577" s="68">
        <v>0.78</v>
      </c>
      <c r="M3577" s="68" t="s">
        <v>1960</v>
      </c>
      <c r="N3577" s="143">
        <f>IF(対応ガラス検索!$E$2="-","",IF(対応ガラス検索!$E$2&gt;=K3577,MAX($N$2:N3576)+1,""))</f>
        <v>3576</v>
      </c>
      <c r="O3577" s="143" t="str">
        <f>IF(対応ガラス検索!$E$2="-","",IF(L3577&lt;=0.65,MAX($O$2:O3576)+1,""))</f>
        <v/>
      </c>
      <c r="P3577" s="144"/>
      <c r="Q3577" s="145"/>
    </row>
    <row r="3578" spans="1:17" x14ac:dyDescent="0.4">
      <c r="A3578" s="68">
        <v>3577</v>
      </c>
      <c r="B3578" s="68" t="s">
        <v>2056</v>
      </c>
      <c r="C3578" s="68" t="s">
        <v>2297</v>
      </c>
      <c r="D3578" s="68" t="s">
        <v>1970</v>
      </c>
      <c r="E3578" s="68" t="s">
        <v>1971</v>
      </c>
      <c r="F3578" s="68" t="s">
        <v>1972</v>
      </c>
      <c r="G3578" s="68" t="s">
        <v>1958</v>
      </c>
      <c r="H3578" s="68" t="s">
        <v>1959</v>
      </c>
      <c r="I3578" s="68">
        <v>10</v>
      </c>
      <c r="J3578" s="68" t="s">
        <v>2267</v>
      </c>
      <c r="K3578" s="68">
        <v>2.8</v>
      </c>
      <c r="L3578" s="68">
        <v>0.78</v>
      </c>
      <c r="M3578" s="68" t="s">
        <v>1960</v>
      </c>
      <c r="N3578" s="143">
        <f>IF(対応ガラス検索!$E$2="-","",IF(対応ガラス検索!$E$2&gt;=K3578,MAX($N$2:N3577)+1,""))</f>
        <v>3577</v>
      </c>
      <c r="O3578" s="143" t="str">
        <f>IF(対応ガラス検索!$E$2="-","",IF(L3578&lt;=0.65,MAX($O$2:O3577)+1,""))</f>
        <v/>
      </c>
      <c r="P3578" s="144"/>
      <c r="Q3578" s="145"/>
    </row>
    <row r="3579" spans="1:17" x14ac:dyDescent="0.4">
      <c r="A3579" s="68">
        <v>3578</v>
      </c>
      <c r="B3579" s="68" t="s">
        <v>2056</v>
      </c>
      <c r="C3579" s="68" t="s">
        <v>2297</v>
      </c>
      <c r="D3579" s="68" t="s">
        <v>1970</v>
      </c>
      <c r="E3579" s="68" t="s">
        <v>1971</v>
      </c>
      <c r="F3579" s="68" t="s">
        <v>1972</v>
      </c>
      <c r="G3579" s="68" t="s">
        <v>1958</v>
      </c>
      <c r="H3579" s="68" t="s">
        <v>1959</v>
      </c>
      <c r="I3579" s="68">
        <v>11</v>
      </c>
      <c r="J3579" s="68" t="s">
        <v>2267</v>
      </c>
      <c r="K3579" s="68">
        <v>2.8</v>
      </c>
      <c r="L3579" s="68">
        <v>0.78</v>
      </c>
      <c r="M3579" s="68" t="s">
        <v>1960</v>
      </c>
      <c r="N3579" s="143">
        <f>IF(対応ガラス検索!$E$2="-","",IF(対応ガラス検索!$E$2&gt;=K3579,MAX($N$2:N3578)+1,""))</f>
        <v>3578</v>
      </c>
      <c r="O3579" s="143" t="str">
        <f>IF(対応ガラス検索!$E$2="-","",IF(L3579&lt;=0.65,MAX($O$2:O3578)+1,""))</f>
        <v/>
      </c>
      <c r="P3579" s="144"/>
      <c r="Q3579" s="145"/>
    </row>
    <row r="3580" spans="1:17" x14ac:dyDescent="0.4">
      <c r="A3580" s="68">
        <v>3579</v>
      </c>
      <c r="B3580" s="68" t="s">
        <v>2056</v>
      </c>
      <c r="C3580" s="68" t="s">
        <v>2297</v>
      </c>
      <c r="D3580" s="68" t="s">
        <v>1970</v>
      </c>
      <c r="E3580" s="68" t="s">
        <v>1971</v>
      </c>
      <c r="F3580" s="68" t="s">
        <v>1972</v>
      </c>
      <c r="G3580" s="68" t="s">
        <v>1958</v>
      </c>
      <c r="H3580" s="68" t="s">
        <v>1959</v>
      </c>
      <c r="I3580" s="68">
        <v>12</v>
      </c>
      <c r="J3580" s="68" t="s">
        <v>2267</v>
      </c>
      <c r="K3580" s="142">
        <v>2.7</v>
      </c>
      <c r="L3580" s="68">
        <v>0.78</v>
      </c>
      <c r="M3580" s="68" t="s">
        <v>1960</v>
      </c>
      <c r="N3580" s="143">
        <f>IF(対応ガラス検索!$E$2="-","",IF(対応ガラス検索!$E$2&gt;=K3580,MAX($N$2:N3579)+1,""))</f>
        <v>3579</v>
      </c>
      <c r="O3580" s="143" t="str">
        <f>IF(対応ガラス検索!$E$2="-","",IF(L3580&lt;=0.65,MAX($O$2:O3579)+1,""))</f>
        <v/>
      </c>
      <c r="P3580" s="144"/>
      <c r="Q3580" s="145"/>
    </row>
    <row r="3581" spans="1:17" x14ac:dyDescent="0.4">
      <c r="A3581" s="68">
        <v>3580</v>
      </c>
      <c r="B3581" s="68" t="s">
        <v>2056</v>
      </c>
      <c r="C3581" s="68" t="s">
        <v>2297</v>
      </c>
      <c r="D3581" s="68" t="s">
        <v>1970</v>
      </c>
      <c r="E3581" s="68" t="s">
        <v>1971</v>
      </c>
      <c r="F3581" s="68" t="s">
        <v>1972</v>
      </c>
      <c r="G3581" s="68" t="s">
        <v>1958</v>
      </c>
      <c r="H3581" s="68" t="s">
        <v>1959</v>
      </c>
      <c r="I3581" s="68">
        <v>13</v>
      </c>
      <c r="J3581" s="68" t="s">
        <v>2267</v>
      </c>
      <c r="K3581" s="142">
        <v>2.7</v>
      </c>
      <c r="L3581" s="68">
        <v>0.78</v>
      </c>
      <c r="M3581" s="68" t="s">
        <v>1960</v>
      </c>
      <c r="N3581" s="143">
        <f>IF(対応ガラス検索!$E$2="-","",IF(対応ガラス検索!$E$2&gt;=K3581,MAX($N$2:N3580)+1,""))</f>
        <v>3580</v>
      </c>
      <c r="O3581" s="143" t="str">
        <f>IF(対応ガラス検索!$E$2="-","",IF(L3581&lt;=0.65,MAX($O$2:O3580)+1,""))</f>
        <v/>
      </c>
      <c r="P3581" s="144"/>
      <c r="Q3581" s="145"/>
    </row>
    <row r="3582" spans="1:17" x14ac:dyDescent="0.4">
      <c r="A3582" s="68">
        <v>3581</v>
      </c>
      <c r="B3582" s="68" t="s">
        <v>2056</v>
      </c>
      <c r="C3582" s="68" t="s">
        <v>2297</v>
      </c>
      <c r="D3582" s="68" t="s">
        <v>1970</v>
      </c>
      <c r="E3582" s="68" t="s">
        <v>1971</v>
      </c>
      <c r="F3582" s="68" t="s">
        <v>1972</v>
      </c>
      <c r="G3582" s="68" t="s">
        <v>1958</v>
      </c>
      <c r="H3582" s="68" t="s">
        <v>1959</v>
      </c>
      <c r="I3582" s="68">
        <v>14</v>
      </c>
      <c r="J3582" s="68" t="s">
        <v>2267</v>
      </c>
      <c r="K3582" s="68">
        <v>2.7</v>
      </c>
      <c r="L3582" s="68">
        <v>0.78</v>
      </c>
      <c r="M3582" s="68" t="s">
        <v>1960</v>
      </c>
      <c r="N3582" s="143">
        <f>IF(対応ガラス検索!$E$2="-","",IF(対応ガラス検索!$E$2&gt;=K3582,MAX($N$2:N3581)+1,""))</f>
        <v>3581</v>
      </c>
      <c r="O3582" s="143" t="str">
        <f>IF(対応ガラス検索!$E$2="-","",IF(L3582&lt;=0.65,MAX($O$2:O3581)+1,""))</f>
        <v/>
      </c>
      <c r="P3582" s="144"/>
      <c r="Q3582" s="145"/>
    </row>
    <row r="3583" spans="1:17" x14ac:dyDescent="0.4">
      <c r="A3583" s="68">
        <v>3582</v>
      </c>
      <c r="B3583" s="68" t="s">
        <v>2056</v>
      </c>
      <c r="C3583" s="68" t="s">
        <v>2297</v>
      </c>
      <c r="D3583" s="68" t="s">
        <v>1970</v>
      </c>
      <c r="E3583" s="68" t="s">
        <v>1971</v>
      </c>
      <c r="F3583" s="68" t="s">
        <v>1972</v>
      </c>
      <c r="G3583" s="68" t="s">
        <v>1958</v>
      </c>
      <c r="H3583" s="68" t="s">
        <v>1959</v>
      </c>
      <c r="I3583" s="68">
        <v>15</v>
      </c>
      <c r="J3583" s="68" t="s">
        <v>2267</v>
      </c>
      <c r="K3583" s="68">
        <v>2.6</v>
      </c>
      <c r="L3583" s="68">
        <v>0.78</v>
      </c>
      <c r="M3583" s="68" t="s">
        <v>1960</v>
      </c>
      <c r="N3583" s="143">
        <f>IF(対応ガラス検索!$E$2="-","",IF(対応ガラス検索!$E$2&gt;=K3583,MAX($N$2:N3582)+1,""))</f>
        <v>3582</v>
      </c>
      <c r="O3583" s="143" t="str">
        <f>IF(対応ガラス検索!$E$2="-","",IF(L3583&lt;=0.65,MAX($O$2:O3582)+1,""))</f>
        <v/>
      </c>
      <c r="P3583" s="144"/>
      <c r="Q3583" s="145"/>
    </row>
    <row r="3584" spans="1:17" x14ac:dyDescent="0.4">
      <c r="A3584" s="68">
        <v>3583</v>
      </c>
      <c r="B3584" s="68" t="s">
        <v>2056</v>
      </c>
      <c r="C3584" s="68" t="s">
        <v>2297</v>
      </c>
      <c r="D3584" s="68" t="s">
        <v>1970</v>
      </c>
      <c r="E3584" s="68" t="s">
        <v>1971</v>
      </c>
      <c r="F3584" s="68" t="s">
        <v>1972</v>
      </c>
      <c r="G3584" s="68" t="s">
        <v>1958</v>
      </c>
      <c r="H3584" s="68" t="s">
        <v>1959</v>
      </c>
      <c r="I3584" s="68">
        <v>8</v>
      </c>
      <c r="J3584" s="68" t="s">
        <v>2296</v>
      </c>
      <c r="K3584" s="68">
        <v>3.1</v>
      </c>
      <c r="L3584" s="68">
        <v>0.78</v>
      </c>
      <c r="M3584" s="68" t="s">
        <v>1960</v>
      </c>
      <c r="N3584" s="143">
        <f>IF(対応ガラス検索!$E$2="-","",IF(対応ガラス検索!$E$2&gt;=K3584,MAX($N$2:N3583)+1,""))</f>
        <v>3583</v>
      </c>
      <c r="O3584" s="143" t="str">
        <f>IF(対応ガラス検索!$E$2="-","",IF(L3584&lt;=0.65,MAX($O$2:O3583)+1,""))</f>
        <v/>
      </c>
      <c r="P3584" s="144"/>
      <c r="Q3584" s="145"/>
    </row>
    <row r="3585" spans="1:17" x14ac:dyDescent="0.4">
      <c r="A3585" s="68">
        <v>3584</v>
      </c>
      <c r="B3585" s="68" t="s">
        <v>2056</v>
      </c>
      <c r="C3585" s="68" t="s">
        <v>2297</v>
      </c>
      <c r="D3585" s="68" t="s">
        <v>1970</v>
      </c>
      <c r="E3585" s="68" t="s">
        <v>1971</v>
      </c>
      <c r="F3585" s="68" t="s">
        <v>1972</v>
      </c>
      <c r="G3585" s="68" t="s">
        <v>1958</v>
      </c>
      <c r="H3585" s="68" t="s">
        <v>1959</v>
      </c>
      <c r="I3585" s="68">
        <v>9</v>
      </c>
      <c r="J3585" s="68" t="s">
        <v>2296</v>
      </c>
      <c r="K3585" s="68">
        <v>3</v>
      </c>
      <c r="L3585" s="68">
        <v>0.78</v>
      </c>
      <c r="M3585" s="68" t="s">
        <v>1960</v>
      </c>
      <c r="N3585" s="143">
        <f>IF(対応ガラス検索!$E$2="-","",IF(対応ガラス検索!$E$2&gt;=K3585,MAX($N$2:N3584)+1,""))</f>
        <v>3584</v>
      </c>
      <c r="O3585" s="143" t="str">
        <f>IF(対応ガラス検索!$E$2="-","",IF(L3585&lt;=0.65,MAX($O$2:O3584)+1,""))</f>
        <v/>
      </c>
      <c r="P3585" s="144"/>
      <c r="Q3585" s="145"/>
    </row>
    <row r="3586" spans="1:17" x14ac:dyDescent="0.4">
      <c r="A3586" s="68">
        <v>3585</v>
      </c>
      <c r="B3586" s="68" t="s">
        <v>2056</v>
      </c>
      <c r="C3586" s="68" t="s">
        <v>2297</v>
      </c>
      <c r="D3586" s="68" t="s">
        <v>1970</v>
      </c>
      <c r="E3586" s="68" t="s">
        <v>1971</v>
      </c>
      <c r="F3586" s="68" t="s">
        <v>1972</v>
      </c>
      <c r="G3586" s="68" t="s">
        <v>1958</v>
      </c>
      <c r="H3586" s="68" t="s">
        <v>1959</v>
      </c>
      <c r="I3586" s="68">
        <v>10</v>
      </c>
      <c r="J3586" s="68" t="s">
        <v>2296</v>
      </c>
      <c r="K3586" s="68">
        <v>3</v>
      </c>
      <c r="L3586" s="68">
        <v>0.78</v>
      </c>
      <c r="M3586" s="68" t="s">
        <v>1960</v>
      </c>
      <c r="N3586" s="143">
        <f>IF(対応ガラス検索!$E$2="-","",IF(対応ガラス検索!$E$2&gt;=K3586,MAX($N$2:N3585)+1,""))</f>
        <v>3585</v>
      </c>
      <c r="O3586" s="143" t="str">
        <f>IF(対応ガラス検索!$E$2="-","",IF(L3586&lt;=0.65,MAX($O$2:O3585)+1,""))</f>
        <v/>
      </c>
      <c r="P3586" s="144"/>
      <c r="Q3586" s="145"/>
    </row>
    <row r="3587" spans="1:17" x14ac:dyDescent="0.4">
      <c r="A3587" s="68">
        <v>3586</v>
      </c>
      <c r="B3587" s="68" t="s">
        <v>2056</v>
      </c>
      <c r="C3587" s="68" t="s">
        <v>2297</v>
      </c>
      <c r="D3587" s="68" t="s">
        <v>1970</v>
      </c>
      <c r="E3587" s="68" t="s">
        <v>1971</v>
      </c>
      <c r="F3587" s="68" t="s">
        <v>1972</v>
      </c>
      <c r="G3587" s="68" t="s">
        <v>1958</v>
      </c>
      <c r="H3587" s="68" t="s">
        <v>1959</v>
      </c>
      <c r="I3587" s="68">
        <v>11</v>
      </c>
      <c r="J3587" s="68" t="s">
        <v>2296</v>
      </c>
      <c r="K3587" s="68">
        <v>2.9</v>
      </c>
      <c r="L3587" s="68">
        <v>0.78</v>
      </c>
      <c r="M3587" s="68" t="s">
        <v>1960</v>
      </c>
      <c r="N3587" s="143">
        <f>IF(対応ガラス検索!$E$2="-","",IF(対応ガラス検索!$E$2&gt;=K3587,MAX($N$2:N3586)+1,""))</f>
        <v>3586</v>
      </c>
      <c r="O3587" s="143" t="str">
        <f>IF(対応ガラス検索!$E$2="-","",IF(L3587&lt;=0.65,MAX($O$2:O3586)+1,""))</f>
        <v/>
      </c>
      <c r="P3587" s="144"/>
      <c r="Q3587" s="145"/>
    </row>
    <row r="3588" spans="1:17" x14ac:dyDescent="0.4">
      <c r="A3588" s="68">
        <v>3587</v>
      </c>
      <c r="B3588" s="68" t="s">
        <v>2056</v>
      </c>
      <c r="C3588" s="68" t="s">
        <v>2297</v>
      </c>
      <c r="D3588" s="68" t="s">
        <v>1970</v>
      </c>
      <c r="E3588" s="68" t="s">
        <v>1971</v>
      </c>
      <c r="F3588" s="68" t="s">
        <v>1972</v>
      </c>
      <c r="G3588" s="68" t="s">
        <v>1958</v>
      </c>
      <c r="H3588" s="68" t="s">
        <v>1959</v>
      </c>
      <c r="I3588" s="68">
        <v>12</v>
      </c>
      <c r="J3588" s="68" t="s">
        <v>2296</v>
      </c>
      <c r="K3588" s="68">
        <v>2.9</v>
      </c>
      <c r="L3588" s="68">
        <v>0.78</v>
      </c>
      <c r="M3588" s="68" t="s">
        <v>1960</v>
      </c>
      <c r="N3588" s="143">
        <f>IF(対応ガラス検索!$E$2="-","",IF(対応ガラス検索!$E$2&gt;=K3588,MAX($N$2:N3587)+1,""))</f>
        <v>3587</v>
      </c>
      <c r="O3588" s="143" t="str">
        <f>IF(対応ガラス検索!$E$2="-","",IF(L3588&lt;=0.65,MAX($O$2:O3587)+1,""))</f>
        <v/>
      </c>
      <c r="P3588" s="144"/>
      <c r="Q3588" s="145"/>
    </row>
    <row r="3589" spans="1:17" x14ac:dyDescent="0.4">
      <c r="A3589" s="68">
        <v>3588</v>
      </c>
      <c r="B3589" s="68" t="s">
        <v>2056</v>
      </c>
      <c r="C3589" s="68" t="s">
        <v>2297</v>
      </c>
      <c r="D3589" s="68" t="s">
        <v>1970</v>
      </c>
      <c r="E3589" s="68" t="s">
        <v>1971</v>
      </c>
      <c r="F3589" s="68" t="s">
        <v>1972</v>
      </c>
      <c r="G3589" s="68" t="s">
        <v>1958</v>
      </c>
      <c r="H3589" s="68" t="s">
        <v>1959</v>
      </c>
      <c r="I3589" s="68">
        <v>13</v>
      </c>
      <c r="J3589" s="68" t="s">
        <v>2296</v>
      </c>
      <c r="K3589" s="68">
        <v>2.8</v>
      </c>
      <c r="L3589" s="68">
        <v>0.78</v>
      </c>
      <c r="M3589" s="68" t="s">
        <v>1960</v>
      </c>
      <c r="N3589" s="143">
        <f>IF(対応ガラス検索!$E$2="-","",IF(対応ガラス検索!$E$2&gt;=K3589,MAX($N$2:N3588)+1,""))</f>
        <v>3588</v>
      </c>
      <c r="O3589" s="143" t="str">
        <f>IF(対応ガラス検索!$E$2="-","",IF(L3589&lt;=0.65,MAX($O$2:O3588)+1,""))</f>
        <v/>
      </c>
      <c r="P3589" s="144"/>
      <c r="Q3589" s="145"/>
    </row>
    <row r="3590" spans="1:17" x14ac:dyDescent="0.4">
      <c r="A3590" s="68">
        <v>3589</v>
      </c>
      <c r="B3590" s="68" t="s">
        <v>2056</v>
      </c>
      <c r="C3590" s="68" t="s">
        <v>2297</v>
      </c>
      <c r="D3590" s="68" t="s">
        <v>1970</v>
      </c>
      <c r="E3590" s="68" t="s">
        <v>1971</v>
      </c>
      <c r="F3590" s="68" t="s">
        <v>1972</v>
      </c>
      <c r="G3590" s="68" t="s">
        <v>1958</v>
      </c>
      <c r="H3590" s="68" t="s">
        <v>1959</v>
      </c>
      <c r="I3590" s="68">
        <v>14</v>
      </c>
      <c r="J3590" s="68" t="s">
        <v>2296</v>
      </c>
      <c r="K3590" s="68">
        <v>2.8</v>
      </c>
      <c r="L3590" s="68">
        <v>0.78</v>
      </c>
      <c r="M3590" s="68" t="s">
        <v>1960</v>
      </c>
      <c r="N3590" s="143">
        <f>IF(対応ガラス検索!$E$2="-","",IF(対応ガラス検索!$E$2&gt;=K3590,MAX($N$2:N3589)+1,""))</f>
        <v>3589</v>
      </c>
      <c r="O3590" s="143" t="str">
        <f>IF(対応ガラス検索!$E$2="-","",IF(L3590&lt;=0.65,MAX($O$2:O3589)+1,""))</f>
        <v/>
      </c>
      <c r="P3590" s="144"/>
      <c r="Q3590" s="145"/>
    </row>
    <row r="3591" spans="1:17" x14ac:dyDescent="0.4">
      <c r="A3591" s="68">
        <v>3590</v>
      </c>
      <c r="B3591" s="68" t="s">
        <v>2056</v>
      </c>
      <c r="C3591" s="68" t="s">
        <v>2297</v>
      </c>
      <c r="D3591" s="68" t="s">
        <v>1970</v>
      </c>
      <c r="E3591" s="68" t="s">
        <v>1971</v>
      </c>
      <c r="F3591" s="68" t="s">
        <v>1972</v>
      </c>
      <c r="G3591" s="68" t="s">
        <v>1958</v>
      </c>
      <c r="H3591" s="68" t="s">
        <v>1959</v>
      </c>
      <c r="I3591" s="68">
        <v>15</v>
      </c>
      <c r="J3591" s="68" t="s">
        <v>2296</v>
      </c>
      <c r="K3591" s="68">
        <v>2.8</v>
      </c>
      <c r="L3591" s="68">
        <v>0.78</v>
      </c>
      <c r="M3591" s="68" t="s">
        <v>1960</v>
      </c>
      <c r="N3591" s="143">
        <f>IF(対応ガラス検索!$E$2="-","",IF(対応ガラス検索!$E$2&gt;=K3591,MAX($N$2:N3590)+1,""))</f>
        <v>3590</v>
      </c>
      <c r="O3591" s="143" t="str">
        <f>IF(対応ガラス検索!$E$2="-","",IF(L3591&lt;=0.65,MAX($O$2:O3590)+1,""))</f>
        <v/>
      </c>
      <c r="P3591" s="144"/>
      <c r="Q3591" s="145"/>
    </row>
    <row r="3592" spans="1:17" x14ac:dyDescent="0.4">
      <c r="A3592" s="68">
        <v>3591</v>
      </c>
      <c r="B3592" s="68" t="s">
        <v>2056</v>
      </c>
      <c r="C3592" s="68" t="s">
        <v>2297</v>
      </c>
      <c r="D3592" s="68" t="s">
        <v>1970</v>
      </c>
      <c r="E3592" s="68" t="s">
        <v>1971</v>
      </c>
      <c r="F3592" s="68" t="s">
        <v>1972</v>
      </c>
      <c r="G3592" s="68" t="s">
        <v>1958</v>
      </c>
      <c r="H3592" s="68" t="s">
        <v>1959</v>
      </c>
      <c r="I3592" s="68">
        <v>8</v>
      </c>
      <c r="J3592" s="68" t="s">
        <v>2296</v>
      </c>
      <c r="K3592" s="68">
        <v>3.1</v>
      </c>
      <c r="L3592" s="68">
        <v>0.78</v>
      </c>
      <c r="M3592" s="68" t="s">
        <v>1960</v>
      </c>
      <c r="N3592" s="143">
        <f>IF(対応ガラス検索!$E$2="-","",IF(対応ガラス検索!$E$2&gt;=K3592,MAX($N$2:N3591)+1,""))</f>
        <v>3591</v>
      </c>
      <c r="O3592" s="143" t="str">
        <f>IF(対応ガラス検索!$E$2="-","",IF(L3592&lt;=0.65,MAX($O$2:O3591)+1,""))</f>
        <v/>
      </c>
      <c r="P3592" s="144"/>
      <c r="Q3592" s="145"/>
    </row>
    <row r="3593" spans="1:17" x14ac:dyDescent="0.4">
      <c r="A3593" s="68">
        <v>3592</v>
      </c>
      <c r="B3593" s="68" t="s">
        <v>2056</v>
      </c>
      <c r="C3593" s="68" t="s">
        <v>2297</v>
      </c>
      <c r="D3593" s="68" t="s">
        <v>1970</v>
      </c>
      <c r="E3593" s="68" t="s">
        <v>1971</v>
      </c>
      <c r="F3593" s="68" t="s">
        <v>1972</v>
      </c>
      <c r="G3593" s="68" t="s">
        <v>1958</v>
      </c>
      <c r="H3593" s="68" t="s">
        <v>1959</v>
      </c>
      <c r="I3593" s="68">
        <v>9</v>
      </c>
      <c r="J3593" s="68" t="s">
        <v>2296</v>
      </c>
      <c r="K3593" s="68">
        <v>3</v>
      </c>
      <c r="L3593" s="68">
        <v>0.78</v>
      </c>
      <c r="M3593" s="68" t="s">
        <v>1960</v>
      </c>
      <c r="N3593" s="143">
        <f>IF(対応ガラス検索!$E$2="-","",IF(対応ガラス検索!$E$2&gt;=K3593,MAX($N$2:N3592)+1,""))</f>
        <v>3592</v>
      </c>
      <c r="O3593" s="143" t="str">
        <f>IF(対応ガラス検索!$E$2="-","",IF(L3593&lt;=0.65,MAX($O$2:O3592)+1,""))</f>
        <v/>
      </c>
      <c r="P3593" s="144"/>
      <c r="Q3593" s="145"/>
    </row>
    <row r="3594" spans="1:17" x14ac:dyDescent="0.4">
      <c r="A3594" s="68">
        <v>3593</v>
      </c>
      <c r="B3594" s="68" t="s">
        <v>2056</v>
      </c>
      <c r="C3594" s="68" t="s">
        <v>2297</v>
      </c>
      <c r="D3594" s="68" t="s">
        <v>1970</v>
      </c>
      <c r="E3594" s="68" t="s">
        <v>1971</v>
      </c>
      <c r="F3594" s="68" t="s">
        <v>1972</v>
      </c>
      <c r="G3594" s="68" t="s">
        <v>1958</v>
      </c>
      <c r="H3594" s="68" t="s">
        <v>1959</v>
      </c>
      <c r="I3594" s="68">
        <v>10</v>
      </c>
      <c r="J3594" s="68" t="s">
        <v>2296</v>
      </c>
      <c r="K3594" s="68">
        <v>3</v>
      </c>
      <c r="L3594" s="68">
        <v>0.78</v>
      </c>
      <c r="M3594" s="68" t="s">
        <v>1960</v>
      </c>
      <c r="N3594" s="143">
        <f>IF(対応ガラス検索!$E$2="-","",IF(対応ガラス検索!$E$2&gt;=K3594,MAX($N$2:N3593)+1,""))</f>
        <v>3593</v>
      </c>
      <c r="O3594" s="143" t="str">
        <f>IF(対応ガラス検索!$E$2="-","",IF(L3594&lt;=0.65,MAX($O$2:O3593)+1,""))</f>
        <v/>
      </c>
      <c r="P3594" s="144"/>
      <c r="Q3594" s="145"/>
    </row>
    <row r="3595" spans="1:17" x14ac:dyDescent="0.4">
      <c r="A3595" s="68">
        <v>3594</v>
      </c>
      <c r="B3595" s="68" t="s">
        <v>2056</v>
      </c>
      <c r="C3595" s="68" t="s">
        <v>2297</v>
      </c>
      <c r="D3595" s="68" t="s">
        <v>1970</v>
      </c>
      <c r="E3595" s="68" t="s">
        <v>1971</v>
      </c>
      <c r="F3595" s="68" t="s">
        <v>1972</v>
      </c>
      <c r="G3595" s="68" t="s">
        <v>1958</v>
      </c>
      <c r="H3595" s="68" t="s">
        <v>1959</v>
      </c>
      <c r="I3595" s="68">
        <v>11</v>
      </c>
      <c r="J3595" s="68" t="s">
        <v>2296</v>
      </c>
      <c r="K3595" s="142">
        <v>2.9</v>
      </c>
      <c r="L3595" s="68">
        <v>0.78</v>
      </c>
      <c r="M3595" s="68" t="s">
        <v>1960</v>
      </c>
      <c r="N3595" s="143">
        <f>IF(対応ガラス検索!$E$2="-","",IF(対応ガラス検索!$E$2&gt;=K3595,MAX($N$2:N3594)+1,""))</f>
        <v>3594</v>
      </c>
      <c r="O3595" s="143" t="str">
        <f>IF(対応ガラス検索!$E$2="-","",IF(L3595&lt;=0.65,MAX($O$2:O3594)+1,""))</f>
        <v/>
      </c>
      <c r="P3595" s="144"/>
      <c r="Q3595" s="145"/>
    </row>
    <row r="3596" spans="1:17" x14ac:dyDescent="0.4">
      <c r="A3596" s="68">
        <v>3595</v>
      </c>
      <c r="B3596" s="68" t="s">
        <v>2056</v>
      </c>
      <c r="C3596" s="68" t="s">
        <v>2297</v>
      </c>
      <c r="D3596" s="68" t="s">
        <v>1970</v>
      </c>
      <c r="E3596" s="68" t="s">
        <v>1971</v>
      </c>
      <c r="F3596" s="68" t="s">
        <v>1972</v>
      </c>
      <c r="G3596" s="68" t="s">
        <v>1958</v>
      </c>
      <c r="H3596" s="68" t="s">
        <v>1959</v>
      </c>
      <c r="I3596" s="68">
        <v>12</v>
      </c>
      <c r="J3596" s="68" t="s">
        <v>2296</v>
      </c>
      <c r="K3596" s="68">
        <v>2.9</v>
      </c>
      <c r="L3596" s="68">
        <v>0.78</v>
      </c>
      <c r="M3596" s="68" t="s">
        <v>1960</v>
      </c>
      <c r="N3596" s="143">
        <f>IF(対応ガラス検索!$E$2="-","",IF(対応ガラス検索!$E$2&gt;=K3596,MAX($N$2:N3595)+1,""))</f>
        <v>3595</v>
      </c>
      <c r="O3596" s="143" t="str">
        <f>IF(対応ガラス検索!$E$2="-","",IF(L3596&lt;=0.65,MAX($O$2:O3595)+1,""))</f>
        <v/>
      </c>
      <c r="P3596" s="144"/>
      <c r="Q3596" s="145"/>
    </row>
    <row r="3597" spans="1:17" x14ac:dyDescent="0.4">
      <c r="A3597" s="68">
        <v>3596</v>
      </c>
      <c r="B3597" s="68" t="s">
        <v>2056</v>
      </c>
      <c r="C3597" s="68" t="s">
        <v>2297</v>
      </c>
      <c r="D3597" s="68" t="s">
        <v>1970</v>
      </c>
      <c r="E3597" s="68" t="s">
        <v>1971</v>
      </c>
      <c r="F3597" s="68" t="s">
        <v>1972</v>
      </c>
      <c r="G3597" s="68" t="s">
        <v>1958</v>
      </c>
      <c r="H3597" s="68" t="s">
        <v>1959</v>
      </c>
      <c r="I3597" s="68">
        <v>13</v>
      </c>
      <c r="J3597" s="68" t="s">
        <v>2296</v>
      </c>
      <c r="K3597" s="68">
        <v>2.8</v>
      </c>
      <c r="L3597" s="68">
        <v>0.78</v>
      </c>
      <c r="M3597" s="68" t="s">
        <v>1960</v>
      </c>
      <c r="N3597" s="143">
        <f>IF(対応ガラス検索!$E$2="-","",IF(対応ガラス検索!$E$2&gt;=K3597,MAX($N$2:N3596)+1,""))</f>
        <v>3596</v>
      </c>
      <c r="O3597" s="143" t="str">
        <f>IF(対応ガラス検索!$E$2="-","",IF(L3597&lt;=0.65,MAX($O$2:O3596)+1,""))</f>
        <v/>
      </c>
      <c r="P3597" s="144"/>
      <c r="Q3597" s="145"/>
    </row>
    <row r="3598" spans="1:17" x14ac:dyDescent="0.4">
      <c r="A3598" s="68">
        <v>3597</v>
      </c>
      <c r="B3598" s="68" t="s">
        <v>2056</v>
      </c>
      <c r="C3598" s="68" t="s">
        <v>2297</v>
      </c>
      <c r="D3598" s="68" t="s">
        <v>1970</v>
      </c>
      <c r="E3598" s="68" t="s">
        <v>1971</v>
      </c>
      <c r="F3598" s="68" t="s">
        <v>1972</v>
      </c>
      <c r="G3598" s="68" t="s">
        <v>1958</v>
      </c>
      <c r="H3598" s="68" t="s">
        <v>1959</v>
      </c>
      <c r="I3598" s="68">
        <v>14</v>
      </c>
      <c r="J3598" s="68" t="s">
        <v>2296</v>
      </c>
      <c r="K3598" s="68">
        <v>2.8</v>
      </c>
      <c r="L3598" s="68">
        <v>0.78</v>
      </c>
      <c r="M3598" s="68" t="s">
        <v>1960</v>
      </c>
      <c r="N3598" s="143">
        <f>IF(対応ガラス検索!$E$2="-","",IF(対応ガラス検索!$E$2&gt;=K3598,MAX($N$2:N3597)+1,""))</f>
        <v>3597</v>
      </c>
      <c r="O3598" s="143" t="str">
        <f>IF(対応ガラス検索!$E$2="-","",IF(L3598&lt;=0.65,MAX($O$2:O3597)+1,""))</f>
        <v/>
      </c>
      <c r="P3598" s="144"/>
      <c r="Q3598" s="145"/>
    </row>
    <row r="3599" spans="1:17" x14ac:dyDescent="0.4">
      <c r="A3599" s="68">
        <v>3598</v>
      </c>
      <c r="B3599" s="68" t="s">
        <v>2056</v>
      </c>
      <c r="C3599" s="68" t="s">
        <v>2297</v>
      </c>
      <c r="D3599" s="68" t="s">
        <v>1970</v>
      </c>
      <c r="E3599" s="68" t="s">
        <v>1971</v>
      </c>
      <c r="F3599" s="68" t="s">
        <v>1972</v>
      </c>
      <c r="G3599" s="68" t="s">
        <v>1958</v>
      </c>
      <c r="H3599" s="68" t="s">
        <v>1959</v>
      </c>
      <c r="I3599" s="68">
        <v>15</v>
      </c>
      <c r="J3599" s="68" t="s">
        <v>2296</v>
      </c>
      <c r="K3599" s="68">
        <v>2.8</v>
      </c>
      <c r="L3599" s="68">
        <v>0.78</v>
      </c>
      <c r="M3599" s="68" t="s">
        <v>1960</v>
      </c>
      <c r="N3599" s="143">
        <f>IF(対応ガラス検索!$E$2="-","",IF(対応ガラス検索!$E$2&gt;=K3599,MAX($N$2:N3598)+1,""))</f>
        <v>3598</v>
      </c>
      <c r="O3599" s="143" t="str">
        <f>IF(対応ガラス検索!$E$2="-","",IF(L3599&lt;=0.65,MAX($O$2:O3598)+1,""))</f>
        <v/>
      </c>
      <c r="P3599" s="144"/>
      <c r="Q3599" s="145"/>
    </row>
    <row r="3600" spans="1:17" x14ac:dyDescent="0.4">
      <c r="A3600" s="68">
        <v>3599</v>
      </c>
      <c r="B3600" s="68" t="s">
        <v>2056</v>
      </c>
      <c r="C3600" s="68" t="s">
        <v>2297</v>
      </c>
      <c r="D3600" s="68" t="s">
        <v>1973</v>
      </c>
      <c r="E3600" s="68" t="s">
        <v>1971</v>
      </c>
      <c r="F3600" s="68" t="s">
        <v>1972</v>
      </c>
      <c r="G3600" s="68" t="s">
        <v>1962</v>
      </c>
      <c r="H3600" s="68" t="s">
        <v>1963</v>
      </c>
      <c r="I3600" s="68">
        <v>7</v>
      </c>
      <c r="J3600" s="68" t="s">
        <v>2267</v>
      </c>
      <c r="K3600" s="68">
        <v>3</v>
      </c>
      <c r="L3600" s="68">
        <v>0.77</v>
      </c>
      <c r="M3600" s="68" t="s">
        <v>1960</v>
      </c>
      <c r="N3600" s="143">
        <f>IF(対応ガラス検索!$E$2="-","",IF(対応ガラス検索!$E$2&gt;=K3600,MAX($N$2:N3599)+1,""))</f>
        <v>3599</v>
      </c>
      <c r="O3600" s="143" t="str">
        <f>IF(対応ガラス検索!$E$2="-","",IF(L3600&lt;=0.65,MAX($O$2:O3599)+1,""))</f>
        <v/>
      </c>
      <c r="P3600" s="144"/>
      <c r="Q3600" s="145"/>
    </row>
    <row r="3601" spans="1:17" x14ac:dyDescent="0.4">
      <c r="A3601" s="68">
        <v>3600</v>
      </c>
      <c r="B3601" s="68" t="s">
        <v>2056</v>
      </c>
      <c r="C3601" s="68" t="s">
        <v>2297</v>
      </c>
      <c r="D3601" s="68" t="s">
        <v>1973</v>
      </c>
      <c r="E3601" s="68" t="s">
        <v>1971</v>
      </c>
      <c r="F3601" s="68" t="s">
        <v>1972</v>
      </c>
      <c r="G3601" s="68" t="s">
        <v>1962</v>
      </c>
      <c r="H3601" s="68" t="s">
        <v>1963</v>
      </c>
      <c r="I3601" s="68">
        <v>8</v>
      </c>
      <c r="J3601" s="68" t="s">
        <v>2267</v>
      </c>
      <c r="K3601" s="68">
        <v>2.9</v>
      </c>
      <c r="L3601" s="68">
        <v>0.77</v>
      </c>
      <c r="M3601" s="68" t="s">
        <v>1960</v>
      </c>
      <c r="N3601" s="143">
        <f>IF(対応ガラス検索!$E$2="-","",IF(対応ガラス検索!$E$2&gt;=K3601,MAX($N$2:N3600)+1,""))</f>
        <v>3600</v>
      </c>
      <c r="O3601" s="143" t="str">
        <f>IF(対応ガラス検索!$E$2="-","",IF(L3601&lt;=0.65,MAX($O$2:O3600)+1,""))</f>
        <v/>
      </c>
      <c r="P3601" s="144"/>
      <c r="Q3601" s="145"/>
    </row>
    <row r="3602" spans="1:17" x14ac:dyDescent="0.4">
      <c r="A3602" s="68">
        <v>3601</v>
      </c>
      <c r="B3602" s="68" t="s">
        <v>2056</v>
      </c>
      <c r="C3602" s="68" t="s">
        <v>2297</v>
      </c>
      <c r="D3602" s="68" t="s">
        <v>1973</v>
      </c>
      <c r="E3602" s="68" t="s">
        <v>1971</v>
      </c>
      <c r="F3602" s="68" t="s">
        <v>1972</v>
      </c>
      <c r="G3602" s="68" t="s">
        <v>1962</v>
      </c>
      <c r="H3602" s="68" t="s">
        <v>1963</v>
      </c>
      <c r="I3602" s="68">
        <v>9</v>
      </c>
      <c r="J3602" s="68" t="s">
        <v>2267</v>
      </c>
      <c r="K3602" s="68">
        <v>2.8</v>
      </c>
      <c r="L3602" s="68">
        <v>0.77</v>
      </c>
      <c r="M3602" s="68" t="s">
        <v>1960</v>
      </c>
      <c r="N3602" s="143">
        <f>IF(対応ガラス検索!$E$2="-","",IF(対応ガラス検索!$E$2&gt;=K3602,MAX($N$2:N3601)+1,""))</f>
        <v>3601</v>
      </c>
      <c r="O3602" s="143" t="str">
        <f>IF(対応ガラス検索!$E$2="-","",IF(L3602&lt;=0.65,MAX($O$2:O3601)+1,""))</f>
        <v/>
      </c>
      <c r="P3602" s="144"/>
      <c r="Q3602" s="145"/>
    </row>
    <row r="3603" spans="1:17" x14ac:dyDescent="0.4">
      <c r="A3603" s="68">
        <v>3602</v>
      </c>
      <c r="B3603" s="68" t="s">
        <v>2056</v>
      </c>
      <c r="C3603" s="68" t="s">
        <v>2297</v>
      </c>
      <c r="D3603" s="68" t="s">
        <v>1973</v>
      </c>
      <c r="E3603" s="68" t="s">
        <v>1971</v>
      </c>
      <c r="F3603" s="68" t="s">
        <v>1972</v>
      </c>
      <c r="G3603" s="68" t="s">
        <v>1962</v>
      </c>
      <c r="H3603" s="68" t="s">
        <v>1963</v>
      </c>
      <c r="I3603" s="68">
        <v>10</v>
      </c>
      <c r="J3603" s="68" t="s">
        <v>2267</v>
      </c>
      <c r="K3603" s="68">
        <v>2.8</v>
      </c>
      <c r="L3603" s="68">
        <v>0.77</v>
      </c>
      <c r="M3603" s="68" t="s">
        <v>1960</v>
      </c>
      <c r="N3603" s="143">
        <f>IF(対応ガラス検索!$E$2="-","",IF(対応ガラス検索!$E$2&gt;=K3603,MAX($N$2:N3602)+1,""))</f>
        <v>3602</v>
      </c>
      <c r="O3603" s="143" t="str">
        <f>IF(対応ガラス検索!$E$2="-","",IF(L3603&lt;=0.65,MAX($O$2:O3602)+1,""))</f>
        <v/>
      </c>
      <c r="P3603" s="144"/>
      <c r="Q3603" s="145"/>
    </row>
    <row r="3604" spans="1:17" x14ac:dyDescent="0.4">
      <c r="A3604" s="68">
        <v>3603</v>
      </c>
      <c r="B3604" s="68" t="s">
        <v>2056</v>
      </c>
      <c r="C3604" s="68" t="s">
        <v>2297</v>
      </c>
      <c r="D3604" s="68" t="s">
        <v>1973</v>
      </c>
      <c r="E3604" s="68" t="s">
        <v>1971</v>
      </c>
      <c r="F3604" s="68" t="s">
        <v>1972</v>
      </c>
      <c r="G3604" s="68" t="s">
        <v>1962</v>
      </c>
      <c r="H3604" s="68" t="s">
        <v>1963</v>
      </c>
      <c r="I3604" s="68">
        <v>11</v>
      </c>
      <c r="J3604" s="68" t="s">
        <v>2267</v>
      </c>
      <c r="K3604" s="68">
        <v>2.7</v>
      </c>
      <c r="L3604" s="68">
        <v>0.77</v>
      </c>
      <c r="M3604" s="68" t="s">
        <v>1960</v>
      </c>
      <c r="N3604" s="143">
        <f>IF(対応ガラス検索!$E$2="-","",IF(対応ガラス検索!$E$2&gt;=K3604,MAX($N$2:N3603)+1,""))</f>
        <v>3603</v>
      </c>
      <c r="O3604" s="143" t="str">
        <f>IF(対応ガラス検索!$E$2="-","",IF(L3604&lt;=0.65,MAX($O$2:O3603)+1,""))</f>
        <v/>
      </c>
      <c r="P3604" s="144"/>
      <c r="Q3604" s="145"/>
    </row>
    <row r="3605" spans="1:17" x14ac:dyDescent="0.4">
      <c r="A3605" s="68">
        <v>3604</v>
      </c>
      <c r="B3605" s="68" t="s">
        <v>2056</v>
      </c>
      <c r="C3605" s="68" t="s">
        <v>2297</v>
      </c>
      <c r="D3605" s="68" t="s">
        <v>1973</v>
      </c>
      <c r="E3605" s="68" t="s">
        <v>1971</v>
      </c>
      <c r="F3605" s="68" t="s">
        <v>1972</v>
      </c>
      <c r="G3605" s="68" t="s">
        <v>1962</v>
      </c>
      <c r="H3605" s="68" t="s">
        <v>1963</v>
      </c>
      <c r="I3605" s="68">
        <v>12</v>
      </c>
      <c r="J3605" s="68" t="s">
        <v>2267</v>
      </c>
      <c r="K3605" s="68">
        <v>2.7</v>
      </c>
      <c r="L3605" s="68">
        <v>0.77</v>
      </c>
      <c r="M3605" s="68" t="s">
        <v>1960</v>
      </c>
      <c r="N3605" s="143">
        <f>IF(対応ガラス検索!$E$2="-","",IF(対応ガラス検索!$E$2&gt;=K3605,MAX($N$2:N3604)+1,""))</f>
        <v>3604</v>
      </c>
      <c r="O3605" s="143" t="str">
        <f>IF(対応ガラス検索!$E$2="-","",IF(L3605&lt;=0.65,MAX($O$2:O3604)+1,""))</f>
        <v/>
      </c>
      <c r="P3605" s="144"/>
      <c r="Q3605" s="145"/>
    </row>
    <row r="3606" spans="1:17" x14ac:dyDescent="0.4">
      <c r="A3606" s="68">
        <v>3605</v>
      </c>
      <c r="B3606" s="68" t="s">
        <v>2056</v>
      </c>
      <c r="C3606" s="68" t="s">
        <v>2297</v>
      </c>
      <c r="D3606" s="68" t="s">
        <v>1973</v>
      </c>
      <c r="E3606" s="68" t="s">
        <v>1971</v>
      </c>
      <c r="F3606" s="68" t="s">
        <v>1972</v>
      </c>
      <c r="G3606" s="68" t="s">
        <v>1962</v>
      </c>
      <c r="H3606" s="68" t="s">
        <v>1963</v>
      </c>
      <c r="I3606" s="68">
        <v>13</v>
      </c>
      <c r="J3606" s="68" t="s">
        <v>2267</v>
      </c>
      <c r="K3606" s="68">
        <v>2.7</v>
      </c>
      <c r="L3606" s="68">
        <v>0.77</v>
      </c>
      <c r="M3606" s="68" t="s">
        <v>1960</v>
      </c>
      <c r="N3606" s="143">
        <f>IF(対応ガラス検索!$E$2="-","",IF(対応ガラス検索!$E$2&gt;=K3606,MAX($N$2:N3605)+1,""))</f>
        <v>3605</v>
      </c>
      <c r="O3606" s="143" t="str">
        <f>IF(対応ガラス検索!$E$2="-","",IF(L3606&lt;=0.65,MAX($O$2:O3605)+1,""))</f>
        <v/>
      </c>
      <c r="P3606" s="144"/>
      <c r="Q3606" s="145"/>
    </row>
    <row r="3607" spans="1:17" x14ac:dyDescent="0.4">
      <c r="A3607" s="68">
        <v>3606</v>
      </c>
      <c r="B3607" s="68" t="s">
        <v>2056</v>
      </c>
      <c r="C3607" s="68" t="s">
        <v>2297</v>
      </c>
      <c r="D3607" s="68" t="s">
        <v>1973</v>
      </c>
      <c r="E3607" s="68" t="s">
        <v>1971</v>
      </c>
      <c r="F3607" s="68" t="s">
        <v>1972</v>
      </c>
      <c r="G3607" s="68" t="s">
        <v>1962</v>
      </c>
      <c r="H3607" s="68" t="s">
        <v>1963</v>
      </c>
      <c r="I3607" s="68">
        <v>14</v>
      </c>
      <c r="J3607" s="68" t="s">
        <v>2267</v>
      </c>
      <c r="K3607" s="68">
        <v>2.7</v>
      </c>
      <c r="L3607" s="68">
        <v>0.77</v>
      </c>
      <c r="M3607" s="68" t="s">
        <v>1960</v>
      </c>
      <c r="N3607" s="143">
        <f>IF(対応ガラス検索!$E$2="-","",IF(対応ガラス検索!$E$2&gt;=K3607,MAX($N$2:N3606)+1,""))</f>
        <v>3606</v>
      </c>
      <c r="O3607" s="143" t="str">
        <f>IF(対応ガラス検索!$E$2="-","",IF(L3607&lt;=0.65,MAX($O$2:O3606)+1,""))</f>
        <v/>
      </c>
      <c r="P3607" s="144"/>
      <c r="Q3607" s="145"/>
    </row>
    <row r="3608" spans="1:17" x14ac:dyDescent="0.4">
      <c r="A3608" s="68">
        <v>3607</v>
      </c>
      <c r="B3608" s="68" t="s">
        <v>2056</v>
      </c>
      <c r="C3608" s="68" t="s">
        <v>2297</v>
      </c>
      <c r="D3608" s="68" t="s">
        <v>1973</v>
      </c>
      <c r="E3608" s="68" t="s">
        <v>1971</v>
      </c>
      <c r="F3608" s="68" t="s">
        <v>1972</v>
      </c>
      <c r="G3608" s="68" t="s">
        <v>1962</v>
      </c>
      <c r="H3608" s="68" t="s">
        <v>1963</v>
      </c>
      <c r="I3608" s="68">
        <v>7</v>
      </c>
      <c r="J3608" s="68" t="s">
        <v>2267</v>
      </c>
      <c r="K3608" s="142">
        <v>3</v>
      </c>
      <c r="L3608" s="68">
        <v>0.77</v>
      </c>
      <c r="M3608" s="68" t="s">
        <v>1960</v>
      </c>
      <c r="N3608" s="143">
        <f>IF(対応ガラス検索!$E$2="-","",IF(対応ガラス検索!$E$2&gt;=K3608,MAX($N$2:N3607)+1,""))</f>
        <v>3607</v>
      </c>
      <c r="O3608" s="143" t="str">
        <f>IF(対応ガラス検索!$E$2="-","",IF(L3608&lt;=0.65,MAX($O$2:O3607)+1,""))</f>
        <v/>
      </c>
      <c r="P3608" s="144"/>
      <c r="Q3608" s="145"/>
    </row>
    <row r="3609" spans="1:17" x14ac:dyDescent="0.4">
      <c r="A3609" s="68">
        <v>3608</v>
      </c>
      <c r="B3609" s="68" t="s">
        <v>2056</v>
      </c>
      <c r="C3609" s="68" t="s">
        <v>2297</v>
      </c>
      <c r="D3609" s="68" t="s">
        <v>1973</v>
      </c>
      <c r="E3609" s="68" t="s">
        <v>1971</v>
      </c>
      <c r="F3609" s="68" t="s">
        <v>1972</v>
      </c>
      <c r="G3609" s="68" t="s">
        <v>1962</v>
      </c>
      <c r="H3609" s="68" t="s">
        <v>1963</v>
      </c>
      <c r="I3609" s="68">
        <v>8</v>
      </c>
      <c r="J3609" s="68" t="s">
        <v>2267</v>
      </c>
      <c r="K3609" s="68">
        <v>2.9</v>
      </c>
      <c r="L3609" s="68">
        <v>0.77</v>
      </c>
      <c r="M3609" s="68" t="s">
        <v>1960</v>
      </c>
      <c r="N3609" s="143">
        <f>IF(対応ガラス検索!$E$2="-","",IF(対応ガラス検索!$E$2&gt;=K3609,MAX($N$2:N3608)+1,""))</f>
        <v>3608</v>
      </c>
      <c r="O3609" s="143" t="str">
        <f>IF(対応ガラス検索!$E$2="-","",IF(L3609&lt;=0.65,MAX($O$2:O3608)+1,""))</f>
        <v/>
      </c>
      <c r="P3609" s="144"/>
      <c r="Q3609" s="145"/>
    </row>
    <row r="3610" spans="1:17" x14ac:dyDescent="0.4">
      <c r="A3610" s="68">
        <v>3609</v>
      </c>
      <c r="B3610" s="68" t="s">
        <v>2056</v>
      </c>
      <c r="C3610" s="68" t="s">
        <v>2297</v>
      </c>
      <c r="D3610" s="68" t="s">
        <v>1973</v>
      </c>
      <c r="E3610" s="68" t="s">
        <v>1971</v>
      </c>
      <c r="F3610" s="68" t="s">
        <v>1972</v>
      </c>
      <c r="G3610" s="68" t="s">
        <v>1962</v>
      </c>
      <c r="H3610" s="68" t="s">
        <v>1963</v>
      </c>
      <c r="I3610" s="68">
        <v>9</v>
      </c>
      <c r="J3610" s="68" t="s">
        <v>2267</v>
      </c>
      <c r="K3610" s="68">
        <v>2.8</v>
      </c>
      <c r="L3610" s="68">
        <v>0.77</v>
      </c>
      <c r="M3610" s="68" t="s">
        <v>1960</v>
      </c>
      <c r="N3610" s="143">
        <f>IF(対応ガラス検索!$E$2="-","",IF(対応ガラス検索!$E$2&gt;=K3610,MAX($N$2:N3609)+1,""))</f>
        <v>3609</v>
      </c>
      <c r="O3610" s="143" t="str">
        <f>IF(対応ガラス検索!$E$2="-","",IF(L3610&lt;=0.65,MAX($O$2:O3609)+1,""))</f>
        <v/>
      </c>
      <c r="P3610" s="144"/>
      <c r="Q3610" s="145"/>
    </row>
    <row r="3611" spans="1:17" x14ac:dyDescent="0.4">
      <c r="A3611" s="68">
        <v>3610</v>
      </c>
      <c r="B3611" s="68" t="s">
        <v>2056</v>
      </c>
      <c r="C3611" s="68" t="s">
        <v>2297</v>
      </c>
      <c r="D3611" s="68" t="s">
        <v>1973</v>
      </c>
      <c r="E3611" s="68" t="s">
        <v>1971</v>
      </c>
      <c r="F3611" s="68" t="s">
        <v>1972</v>
      </c>
      <c r="G3611" s="68" t="s">
        <v>1962</v>
      </c>
      <c r="H3611" s="68" t="s">
        <v>1963</v>
      </c>
      <c r="I3611" s="68">
        <v>10</v>
      </c>
      <c r="J3611" s="68" t="s">
        <v>2267</v>
      </c>
      <c r="K3611" s="68">
        <v>2.8</v>
      </c>
      <c r="L3611" s="68">
        <v>0.77</v>
      </c>
      <c r="M3611" s="68" t="s">
        <v>1960</v>
      </c>
      <c r="N3611" s="143">
        <f>IF(対応ガラス検索!$E$2="-","",IF(対応ガラス検索!$E$2&gt;=K3611,MAX($N$2:N3610)+1,""))</f>
        <v>3610</v>
      </c>
      <c r="O3611" s="143" t="str">
        <f>IF(対応ガラス検索!$E$2="-","",IF(L3611&lt;=0.65,MAX($O$2:O3610)+1,""))</f>
        <v/>
      </c>
      <c r="P3611" s="144"/>
      <c r="Q3611" s="145"/>
    </row>
    <row r="3612" spans="1:17" x14ac:dyDescent="0.4">
      <c r="A3612" s="68">
        <v>3611</v>
      </c>
      <c r="B3612" s="68" t="s">
        <v>2056</v>
      </c>
      <c r="C3612" s="68" t="s">
        <v>2297</v>
      </c>
      <c r="D3612" s="68" t="s">
        <v>1973</v>
      </c>
      <c r="E3612" s="68" t="s">
        <v>1971</v>
      </c>
      <c r="F3612" s="68" t="s">
        <v>1972</v>
      </c>
      <c r="G3612" s="68" t="s">
        <v>1962</v>
      </c>
      <c r="H3612" s="68" t="s">
        <v>1963</v>
      </c>
      <c r="I3612" s="68">
        <v>11</v>
      </c>
      <c r="J3612" s="68" t="s">
        <v>2267</v>
      </c>
      <c r="K3612" s="68">
        <v>2.7</v>
      </c>
      <c r="L3612" s="68">
        <v>0.77</v>
      </c>
      <c r="M3612" s="68" t="s">
        <v>1960</v>
      </c>
      <c r="N3612" s="143">
        <f>IF(対応ガラス検索!$E$2="-","",IF(対応ガラス検索!$E$2&gt;=K3612,MAX($N$2:N3611)+1,""))</f>
        <v>3611</v>
      </c>
      <c r="O3612" s="143" t="str">
        <f>IF(対応ガラス検索!$E$2="-","",IF(L3612&lt;=0.65,MAX($O$2:O3611)+1,""))</f>
        <v/>
      </c>
      <c r="P3612" s="144"/>
      <c r="Q3612" s="145"/>
    </row>
    <row r="3613" spans="1:17" x14ac:dyDescent="0.4">
      <c r="A3613" s="68">
        <v>3612</v>
      </c>
      <c r="B3613" s="68" t="s">
        <v>2056</v>
      </c>
      <c r="C3613" s="68" t="s">
        <v>2297</v>
      </c>
      <c r="D3613" s="68" t="s">
        <v>1973</v>
      </c>
      <c r="E3613" s="68" t="s">
        <v>1971</v>
      </c>
      <c r="F3613" s="68" t="s">
        <v>1972</v>
      </c>
      <c r="G3613" s="68" t="s">
        <v>1962</v>
      </c>
      <c r="H3613" s="68" t="s">
        <v>1963</v>
      </c>
      <c r="I3613" s="68">
        <v>12</v>
      </c>
      <c r="J3613" s="68" t="s">
        <v>2267</v>
      </c>
      <c r="K3613" s="68">
        <v>2.7</v>
      </c>
      <c r="L3613" s="68">
        <v>0.77</v>
      </c>
      <c r="M3613" s="68" t="s">
        <v>1960</v>
      </c>
      <c r="N3613" s="143">
        <f>IF(対応ガラス検索!$E$2="-","",IF(対応ガラス検索!$E$2&gt;=K3613,MAX($N$2:N3612)+1,""))</f>
        <v>3612</v>
      </c>
      <c r="O3613" s="143" t="str">
        <f>IF(対応ガラス検索!$E$2="-","",IF(L3613&lt;=0.65,MAX($O$2:O3612)+1,""))</f>
        <v/>
      </c>
      <c r="P3613" s="144"/>
      <c r="Q3613" s="145"/>
    </row>
    <row r="3614" spans="1:17" x14ac:dyDescent="0.4">
      <c r="A3614" s="68">
        <v>3613</v>
      </c>
      <c r="B3614" s="68" t="s">
        <v>2056</v>
      </c>
      <c r="C3614" s="68" t="s">
        <v>2297</v>
      </c>
      <c r="D3614" s="68" t="s">
        <v>1973</v>
      </c>
      <c r="E3614" s="68" t="s">
        <v>1971</v>
      </c>
      <c r="F3614" s="68" t="s">
        <v>1972</v>
      </c>
      <c r="G3614" s="68" t="s">
        <v>1962</v>
      </c>
      <c r="H3614" s="68" t="s">
        <v>1963</v>
      </c>
      <c r="I3614" s="68">
        <v>13</v>
      </c>
      <c r="J3614" s="68" t="s">
        <v>2267</v>
      </c>
      <c r="K3614" s="68">
        <v>2.7</v>
      </c>
      <c r="L3614" s="68">
        <v>0.77</v>
      </c>
      <c r="M3614" s="68" t="s">
        <v>1960</v>
      </c>
      <c r="N3614" s="143">
        <f>IF(対応ガラス検索!$E$2="-","",IF(対応ガラス検索!$E$2&gt;=K3614,MAX($N$2:N3613)+1,""))</f>
        <v>3613</v>
      </c>
      <c r="O3614" s="143" t="str">
        <f>IF(対応ガラス検索!$E$2="-","",IF(L3614&lt;=0.65,MAX($O$2:O3613)+1,""))</f>
        <v/>
      </c>
      <c r="P3614" s="144"/>
      <c r="Q3614" s="145"/>
    </row>
    <row r="3615" spans="1:17" x14ac:dyDescent="0.4">
      <c r="A3615" s="68">
        <v>3614</v>
      </c>
      <c r="B3615" s="68" t="s">
        <v>2056</v>
      </c>
      <c r="C3615" s="68" t="s">
        <v>2297</v>
      </c>
      <c r="D3615" s="68" t="s">
        <v>1973</v>
      </c>
      <c r="E3615" s="68" t="s">
        <v>1971</v>
      </c>
      <c r="F3615" s="68" t="s">
        <v>1972</v>
      </c>
      <c r="G3615" s="68" t="s">
        <v>1962</v>
      </c>
      <c r="H3615" s="68" t="s">
        <v>1963</v>
      </c>
      <c r="I3615" s="68">
        <v>14</v>
      </c>
      <c r="J3615" s="68" t="s">
        <v>2267</v>
      </c>
      <c r="K3615" s="68">
        <v>2.7</v>
      </c>
      <c r="L3615" s="68">
        <v>0.77</v>
      </c>
      <c r="M3615" s="68" t="s">
        <v>1960</v>
      </c>
      <c r="N3615" s="143">
        <f>IF(対応ガラス検索!$E$2="-","",IF(対応ガラス検索!$E$2&gt;=K3615,MAX($N$2:N3614)+1,""))</f>
        <v>3614</v>
      </c>
      <c r="O3615" s="143" t="str">
        <f>IF(対応ガラス検索!$E$2="-","",IF(L3615&lt;=0.65,MAX($O$2:O3614)+1,""))</f>
        <v/>
      </c>
      <c r="P3615" s="144"/>
      <c r="Q3615" s="145"/>
    </row>
    <row r="3616" spans="1:17" x14ac:dyDescent="0.4">
      <c r="A3616" s="68">
        <v>3615</v>
      </c>
      <c r="B3616" s="68" t="s">
        <v>2056</v>
      </c>
      <c r="C3616" s="68" t="s">
        <v>2297</v>
      </c>
      <c r="D3616" s="68" t="s">
        <v>1973</v>
      </c>
      <c r="E3616" s="68" t="s">
        <v>1971</v>
      </c>
      <c r="F3616" s="68" t="s">
        <v>1972</v>
      </c>
      <c r="G3616" s="68" t="s">
        <v>1962</v>
      </c>
      <c r="H3616" s="68" t="s">
        <v>1963</v>
      </c>
      <c r="I3616" s="68">
        <v>7</v>
      </c>
      <c r="J3616" s="68" t="s">
        <v>2296</v>
      </c>
      <c r="K3616" s="68">
        <v>3.2</v>
      </c>
      <c r="L3616" s="68">
        <v>0.77</v>
      </c>
      <c r="M3616" s="68" t="s">
        <v>1960</v>
      </c>
      <c r="N3616" s="143">
        <f>IF(対応ガラス検索!$E$2="-","",IF(対応ガラス検索!$E$2&gt;=K3616,MAX($N$2:N3615)+1,""))</f>
        <v>3615</v>
      </c>
      <c r="O3616" s="143" t="str">
        <f>IF(対応ガラス検索!$E$2="-","",IF(L3616&lt;=0.65,MAX($O$2:O3615)+1,""))</f>
        <v/>
      </c>
      <c r="P3616" s="144"/>
      <c r="Q3616" s="145"/>
    </row>
    <row r="3617" spans="1:17" x14ac:dyDescent="0.4">
      <c r="A3617" s="68">
        <v>3616</v>
      </c>
      <c r="B3617" s="68" t="s">
        <v>2056</v>
      </c>
      <c r="C3617" s="68" t="s">
        <v>2297</v>
      </c>
      <c r="D3617" s="68" t="s">
        <v>1973</v>
      </c>
      <c r="E3617" s="68" t="s">
        <v>1971</v>
      </c>
      <c r="F3617" s="68" t="s">
        <v>1972</v>
      </c>
      <c r="G3617" s="68" t="s">
        <v>1962</v>
      </c>
      <c r="H3617" s="68" t="s">
        <v>1963</v>
      </c>
      <c r="I3617" s="68">
        <v>8</v>
      </c>
      <c r="J3617" s="68" t="s">
        <v>2296</v>
      </c>
      <c r="K3617" s="68">
        <v>3.1</v>
      </c>
      <c r="L3617" s="68">
        <v>0.77</v>
      </c>
      <c r="M3617" s="68" t="s">
        <v>1960</v>
      </c>
      <c r="N3617" s="143">
        <f>IF(対応ガラス検索!$E$2="-","",IF(対応ガラス検索!$E$2&gt;=K3617,MAX($N$2:N3616)+1,""))</f>
        <v>3616</v>
      </c>
      <c r="O3617" s="143" t="str">
        <f>IF(対応ガラス検索!$E$2="-","",IF(L3617&lt;=0.65,MAX($O$2:O3616)+1,""))</f>
        <v/>
      </c>
      <c r="P3617" s="144"/>
      <c r="Q3617" s="145"/>
    </row>
    <row r="3618" spans="1:17" x14ac:dyDescent="0.4">
      <c r="A3618" s="68">
        <v>3617</v>
      </c>
      <c r="B3618" s="68" t="s">
        <v>2056</v>
      </c>
      <c r="C3618" s="68" t="s">
        <v>2297</v>
      </c>
      <c r="D3618" s="68" t="s">
        <v>1973</v>
      </c>
      <c r="E3618" s="68" t="s">
        <v>1971</v>
      </c>
      <c r="F3618" s="68" t="s">
        <v>1972</v>
      </c>
      <c r="G3618" s="68" t="s">
        <v>1962</v>
      </c>
      <c r="H3618" s="68" t="s">
        <v>1963</v>
      </c>
      <c r="I3618" s="68">
        <v>9</v>
      </c>
      <c r="J3618" s="68" t="s">
        <v>2296</v>
      </c>
      <c r="K3618" s="68">
        <v>3</v>
      </c>
      <c r="L3618" s="68">
        <v>0.77</v>
      </c>
      <c r="M3618" s="68" t="s">
        <v>1960</v>
      </c>
      <c r="N3618" s="143">
        <f>IF(対応ガラス検索!$E$2="-","",IF(対応ガラス検索!$E$2&gt;=K3618,MAX($N$2:N3617)+1,""))</f>
        <v>3617</v>
      </c>
      <c r="O3618" s="143" t="str">
        <f>IF(対応ガラス検索!$E$2="-","",IF(L3618&lt;=0.65,MAX($O$2:O3617)+1,""))</f>
        <v/>
      </c>
      <c r="P3618" s="144"/>
      <c r="Q3618" s="145"/>
    </row>
    <row r="3619" spans="1:17" x14ac:dyDescent="0.4">
      <c r="A3619" s="68">
        <v>3618</v>
      </c>
      <c r="B3619" s="68" t="s">
        <v>2056</v>
      </c>
      <c r="C3619" s="68" t="s">
        <v>2297</v>
      </c>
      <c r="D3619" s="68" t="s">
        <v>1973</v>
      </c>
      <c r="E3619" s="68" t="s">
        <v>1971</v>
      </c>
      <c r="F3619" s="68" t="s">
        <v>1972</v>
      </c>
      <c r="G3619" s="68" t="s">
        <v>1962</v>
      </c>
      <c r="H3619" s="68" t="s">
        <v>1963</v>
      </c>
      <c r="I3619" s="68">
        <v>10</v>
      </c>
      <c r="J3619" s="68" t="s">
        <v>2296</v>
      </c>
      <c r="K3619" s="68">
        <v>3</v>
      </c>
      <c r="L3619" s="68">
        <v>0.77</v>
      </c>
      <c r="M3619" s="68" t="s">
        <v>1960</v>
      </c>
      <c r="N3619" s="143">
        <f>IF(対応ガラス検索!$E$2="-","",IF(対応ガラス検索!$E$2&gt;=K3619,MAX($N$2:N3618)+1,""))</f>
        <v>3618</v>
      </c>
      <c r="O3619" s="143" t="str">
        <f>IF(対応ガラス検索!$E$2="-","",IF(L3619&lt;=0.65,MAX($O$2:O3618)+1,""))</f>
        <v/>
      </c>
      <c r="P3619" s="144"/>
      <c r="Q3619" s="145"/>
    </row>
    <row r="3620" spans="1:17" x14ac:dyDescent="0.4">
      <c r="A3620" s="68">
        <v>3619</v>
      </c>
      <c r="B3620" s="68" t="s">
        <v>2056</v>
      </c>
      <c r="C3620" s="68" t="s">
        <v>2297</v>
      </c>
      <c r="D3620" s="68" t="s">
        <v>1973</v>
      </c>
      <c r="E3620" s="68" t="s">
        <v>1971</v>
      </c>
      <c r="F3620" s="68" t="s">
        <v>1972</v>
      </c>
      <c r="G3620" s="68" t="s">
        <v>1962</v>
      </c>
      <c r="H3620" s="68" t="s">
        <v>1963</v>
      </c>
      <c r="I3620" s="68">
        <v>11</v>
      </c>
      <c r="J3620" s="68" t="s">
        <v>2296</v>
      </c>
      <c r="K3620" s="142">
        <v>2.9</v>
      </c>
      <c r="L3620" s="68">
        <v>0.77</v>
      </c>
      <c r="M3620" s="68" t="s">
        <v>1960</v>
      </c>
      <c r="N3620" s="143">
        <f>IF(対応ガラス検索!$E$2="-","",IF(対応ガラス検索!$E$2&gt;=K3620,MAX($N$2:N3619)+1,""))</f>
        <v>3619</v>
      </c>
      <c r="O3620" s="143" t="str">
        <f>IF(対応ガラス検索!$E$2="-","",IF(L3620&lt;=0.65,MAX($O$2:O3619)+1,""))</f>
        <v/>
      </c>
      <c r="P3620" s="144"/>
      <c r="Q3620" s="145"/>
    </row>
    <row r="3621" spans="1:17" x14ac:dyDescent="0.4">
      <c r="A3621" s="68">
        <v>3620</v>
      </c>
      <c r="B3621" s="68" t="s">
        <v>2056</v>
      </c>
      <c r="C3621" s="68" t="s">
        <v>2297</v>
      </c>
      <c r="D3621" s="68" t="s">
        <v>1973</v>
      </c>
      <c r="E3621" s="68" t="s">
        <v>1971</v>
      </c>
      <c r="F3621" s="68" t="s">
        <v>1972</v>
      </c>
      <c r="G3621" s="68" t="s">
        <v>1962</v>
      </c>
      <c r="H3621" s="68" t="s">
        <v>1963</v>
      </c>
      <c r="I3621" s="68">
        <v>12</v>
      </c>
      <c r="J3621" s="68" t="s">
        <v>2296</v>
      </c>
      <c r="K3621" s="142">
        <v>2.9</v>
      </c>
      <c r="L3621" s="68">
        <v>0.77</v>
      </c>
      <c r="M3621" s="68" t="s">
        <v>1960</v>
      </c>
      <c r="N3621" s="143">
        <f>IF(対応ガラス検索!$E$2="-","",IF(対応ガラス検索!$E$2&gt;=K3621,MAX($N$2:N3620)+1,""))</f>
        <v>3620</v>
      </c>
      <c r="O3621" s="143" t="str">
        <f>IF(対応ガラス検索!$E$2="-","",IF(L3621&lt;=0.65,MAX($O$2:O3620)+1,""))</f>
        <v/>
      </c>
      <c r="P3621" s="144"/>
      <c r="Q3621" s="145"/>
    </row>
    <row r="3622" spans="1:17" x14ac:dyDescent="0.4">
      <c r="A3622" s="68">
        <v>3621</v>
      </c>
      <c r="B3622" s="68" t="s">
        <v>2056</v>
      </c>
      <c r="C3622" s="68" t="s">
        <v>2297</v>
      </c>
      <c r="D3622" s="68" t="s">
        <v>1973</v>
      </c>
      <c r="E3622" s="68" t="s">
        <v>1971</v>
      </c>
      <c r="F3622" s="68" t="s">
        <v>1972</v>
      </c>
      <c r="G3622" s="68" t="s">
        <v>1962</v>
      </c>
      <c r="H3622" s="68" t="s">
        <v>1963</v>
      </c>
      <c r="I3622" s="68">
        <v>13</v>
      </c>
      <c r="J3622" s="68" t="s">
        <v>2296</v>
      </c>
      <c r="K3622" s="68">
        <v>2.8</v>
      </c>
      <c r="L3622" s="68">
        <v>0.77</v>
      </c>
      <c r="M3622" s="68" t="s">
        <v>1960</v>
      </c>
      <c r="N3622" s="143">
        <f>IF(対応ガラス検索!$E$2="-","",IF(対応ガラス検索!$E$2&gt;=K3622,MAX($N$2:N3621)+1,""))</f>
        <v>3621</v>
      </c>
      <c r="O3622" s="143" t="str">
        <f>IF(対応ガラス検索!$E$2="-","",IF(L3622&lt;=0.65,MAX($O$2:O3621)+1,""))</f>
        <v/>
      </c>
      <c r="P3622" s="144"/>
      <c r="Q3622" s="145"/>
    </row>
    <row r="3623" spans="1:17" x14ac:dyDescent="0.4">
      <c r="A3623" s="68">
        <v>3622</v>
      </c>
      <c r="B3623" s="68" t="s">
        <v>2056</v>
      </c>
      <c r="C3623" s="68" t="s">
        <v>2297</v>
      </c>
      <c r="D3623" s="68" t="s">
        <v>1973</v>
      </c>
      <c r="E3623" s="68" t="s">
        <v>1971</v>
      </c>
      <c r="F3623" s="68" t="s">
        <v>1972</v>
      </c>
      <c r="G3623" s="68" t="s">
        <v>1962</v>
      </c>
      <c r="H3623" s="68" t="s">
        <v>1963</v>
      </c>
      <c r="I3623" s="68">
        <v>14</v>
      </c>
      <c r="J3623" s="68" t="s">
        <v>2296</v>
      </c>
      <c r="K3623" s="68">
        <v>2.8</v>
      </c>
      <c r="L3623" s="68">
        <v>0.77</v>
      </c>
      <c r="M3623" s="68" t="s">
        <v>1960</v>
      </c>
      <c r="N3623" s="143">
        <f>IF(対応ガラス検索!$E$2="-","",IF(対応ガラス検索!$E$2&gt;=K3623,MAX($N$2:N3622)+1,""))</f>
        <v>3622</v>
      </c>
      <c r="O3623" s="143" t="str">
        <f>IF(対応ガラス検索!$E$2="-","",IF(L3623&lt;=0.65,MAX($O$2:O3622)+1,""))</f>
        <v/>
      </c>
      <c r="P3623" s="144"/>
      <c r="Q3623" s="145"/>
    </row>
    <row r="3624" spans="1:17" x14ac:dyDescent="0.4">
      <c r="A3624" s="68">
        <v>3623</v>
      </c>
      <c r="B3624" s="68" t="s">
        <v>2056</v>
      </c>
      <c r="C3624" s="68" t="s">
        <v>2297</v>
      </c>
      <c r="D3624" s="68" t="s">
        <v>1973</v>
      </c>
      <c r="E3624" s="68" t="s">
        <v>1971</v>
      </c>
      <c r="F3624" s="68" t="s">
        <v>1972</v>
      </c>
      <c r="G3624" s="68" t="s">
        <v>1962</v>
      </c>
      <c r="H3624" s="68" t="s">
        <v>1963</v>
      </c>
      <c r="I3624" s="68">
        <v>7</v>
      </c>
      <c r="J3624" s="68" t="s">
        <v>2296</v>
      </c>
      <c r="K3624" s="68">
        <v>3.2</v>
      </c>
      <c r="L3624" s="68">
        <v>0.77</v>
      </c>
      <c r="M3624" s="68" t="s">
        <v>1960</v>
      </c>
      <c r="N3624" s="143">
        <f>IF(対応ガラス検索!$E$2="-","",IF(対応ガラス検索!$E$2&gt;=K3624,MAX($N$2:N3623)+1,""))</f>
        <v>3623</v>
      </c>
      <c r="O3624" s="143" t="str">
        <f>IF(対応ガラス検索!$E$2="-","",IF(L3624&lt;=0.65,MAX($O$2:O3623)+1,""))</f>
        <v/>
      </c>
      <c r="P3624" s="144"/>
      <c r="Q3624" s="145"/>
    </row>
    <row r="3625" spans="1:17" x14ac:dyDescent="0.4">
      <c r="A3625" s="68">
        <v>3624</v>
      </c>
      <c r="B3625" s="68" t="s">
        <v>2056</v>
      </c>
      <c r="C3625" s="68" t="s">
        <v>2297</v>
      </c>
      <c r="D3625" s="68" t="s">
        <v>1973</v>
      </c>
      <c r="E3625" s="68" t="s">
        <v>1971</v>
      </c>
      <c r="F3625" s="68" t="s">
        <v>1972</v>
      </c>
      <c r="G3625" s="68" t="s">
        <v>1962</v>
      </c>
      <c r="H3625" s="68" t="s">
        <v>1963</v>
      </c>
      <c r="I3625" s="68">
        <v>8</v>
      </c>
      <c r="J3625" s="68" t="s">
        <v>2296</v>
      </c>
      <c r="K3625" s="68">
        <v>3.1</v>
      </c>
      <c r="L3625" s="68">
        <v>0.77</v>
      </c>
      <c r="M3625" s="68" t="s">
        <v>1960</v>
      </c>
      <c r="N3625" s="143">
        <f>IF(対応ガラス検索!$E$2="-","",IF(対応ガラス検索!$E$2&gt;=K3625,MAX($N$2:N3624)+1,""))</f>
        <v>3624</v>
      </c>
      <c r="O3625" s="143" t="str">
        <f>IF(対応ガラス検索!$E$2="-","",IF(L3625&lt;=0.65,MAX($O$2:O3624)+1,""))</f>
        <v/>
      </c>
      <c r="P3625" s="144"/>
      <c r="Q3625" s="145"/>
    </row>
    <row r="3626" spans="1:17" x14ac:dyDescent="0.4">
      <c r="A3626" s="68">
        <v>3625</v>
      </c>
      <c r="B3626" s="68" t="s">
        <v>2056</v>
      </c>
      <c r="C3626" s="68" t="s">
        <v>2297</v>
      </c>
      <c r="D3626" s="68" t="s">
        <v>1973</v>
      </c>
      <c r="E3626" s="68" t="s">
        <v>1971</v>
      </c>
      <c r="F3626" s="68" t="s">
        <v>1972</v>
      </c>
      <c r="G3626" s="68" t="s">
        <v>1962</v>
      </c>
      <c r="H3626" s="68" t="s">
        <v>1963</v>
      </c>
      <c r="I3626" s="68">
        <v>9</v>
      </c>
      <c r="J3626" s="68" t="s">
        <v>2296</v>
      </c>
      <c r="K3626" s="68">
        <v>3</v>
      </c>
      <c r="L3626" s="68">
        <v>0.77</v>
      </c>
      <c r="M3626" s="68" t="s">
        <v>1960</v>
      </c>
      <c r="N3626" s="143">
        <f>IF(対応ガラス検索!$E$2="-","",IF(対応ガラス検索!$E$2&gt;=K3626,MAX($N$2:N3625)+1,""))</f>
        <v>3625</v>
      </c>
      <c r="O3626" s="143" t="str">
        <f>IF(対応ガラス検索!$E$2="-","",IF(L3626&lt;=0.65,MAX($O$2:O3625)+1,""))</f>
        <v/>
      </c>
      <c r="P3626" s="144"/>
      <c r="Q3626" s="145"/>
    </row>
    <row r="3627" spans="1:17" x14ac:dyDescent="0.4">
      <c r="A3627" s="68">
        <v>3626</v>
      </c>
      <c r="B3627" s="68" t="s">
        <v>2056</v>
      </c>
      <c r="C3627" s="68" t="s">
        <v>2297</v>
      </c>
      <c r="D3627" s="68" t="s">
        <v>1973</v>
      </c>
      <c r="E3627" s="68" t="s">
        <v>1971</v>
      </c>
      <c r="F3627" s="68" t="s">
        <v>1972</v>
      </c>
      <c r="G3627" s="68" t="s">
        <v>1962</v>
      </c>
      <c r="H3627" s="68" t="s">
        <v>1963</v>
      </c>
      <c r="I3627" s="68">
        <v>10</v>
      </c>
      <c r="J3627" s="68" t="s">
        <v>2296</v>
      </c>
      <c r="K3627" s="68">
        <v>3</v>
      </c>
      <c r="L3627" s="68">
        <v>0.77</v>
      </c>
      <c r="M3627" s="68" t="s">
        <v>1960</v>
      </c>
      <c r="N3627" s="143">
        <f>IF(対応ガラス検索!$E$2="-","",IF(対応ガラス検索!$E$2&gt;=K3627,MAX($N$2:N3626)+1,""))</f>
        <v>3626</v>
      </c>
      <c r="O3627" s="143" t="str">
        <f>IF(対応ガラス検索!$E$2="-","",IF(L3627&lt;=0.65,MAX($O$2:O3626)+1,""))</f>
        <v/>
      </c>
      <c r="P3627" s="144"/>
      <c r="Q3627" s="145"/>
    </row>
    <row r="3628" spans="1:17" x14ac:dyDescent="0.4">
      <c r="A3628" s="68">
        <v>3627</v>
      </c>
      <c r="B3628" s="68" t="s">
        <v>2056</v>
      </c>
      <c r="C3628" s="68" t="s">
        <v>2297</v>
      </c>
      <c r="D3628" s="68" t="s">
        <v>1973</v>
      </c>
      <c r="E3628" s="68" t="s">
        <v>1971</v>
      </c>
      <c r="F3628" s="68" t="s">
        <v>1972</v>
      </c>
      <c r="G3628" s="68" t="s">
        <v>1962</v>
      </c>
      <c r="H3628" s="68" t="s">
        <v>1963</v>
      </c>
      <c r="I3628" s="68">
        <v>11</v>
      </c>
      <c r="J3628" s="68" t="s">
        <v>2296</v>
      </c>
      <c r="K3628" s="68">
        <v>2.9</v>
      </c>
      <c r="L3628" s="68">
        <v>0.77</v>
      </c>
      <c r="M3628" s="68" t="s">
        <v>1960</v>
      </c>
      <c r="N3628" s="143">
        <f>IF(対応ガラス検索!$E$2="-","",IF(対応ガラス検索!$E$2&gt;=K3628,MAX($N$2:N3627)+1,""))</f>
        <v>3627</v>
      </c>
      <c r="O3628" s="143" t="str">
        <f>IF(対応ガラス検索!$E$2="-","",IF(L3628&lt;=0.65,MAX($O$2:O3627)+1,""))</f>
        <v/>
      </c>
      <c r="P3628" s="144"/>
      <c r="Q3628" s="145"/>
    </row>
    <row r="3629" spans="1:17" x14ac:dyDescent="0.4">
      <c r="A3629" s="68">
        <v>3628</v>
      </c>
      <c r="B3629" s="68" t="s">
        <v>2056</v>
      </c>
      <c r="C3629" s="68" t="s">
        <v>2297</v>
      </c>
      <c r="D3629" s="68" t="s">
        <v>1973</v>
      </c>
      <c r="E3629" s="68" t="s">
        <v>1971</v>
      </c>
      <c r="F3629" s="68" t="s">
        <v>1972</v>
      </c>
      <c r="G3629" s="68" t="s">
        <v>1962</v>
      </c>
      <c r="H3629" s="68" t="s">
        <v>1963</v>
      </c>
      <c r="I3629" s="68">
        <v>12</v>
      </c>
      <c r="J3629" s="68" t="s">
        <v>2296</v>
      </c>
      <c r="K3629" s="68">
        <v>2.9</v>
      </c>
      <c r="L3629" s="68">
        <v>0.77</v>
      </c>
      <c r="M3629" s="68" t="s">
        <v>1960</v>
      </c>
      <c r="N3629" s="143">
        <f>IF(対応ガラス検索!$E$2="-","",IF(対応ガラス検索!$E$2&gt;=K3629,MAX($N$2:N3628)+1,""))</f>
        <v>3628</v>
      </c>
      <c r="O3629" s="143" t="str">
        <f>IF(対応ガラス検索!$E$2="-","",IF(L3629&lt;=0.65,MAX($O$2:O3628)+1,""))</f>
        <v/>
      </c>
      <c r="P3629" s="144"/>
      <c r="Q3629" s="145"/>
    </row>
    <row r="3630" spans="1:17" x14ac:dyDescent="0.4">
      <c r="A3630" s="68">
        <v>3629</v>
      </c>
      <c r="B3630" s="68" t="s">
        <v>2056</v>
      </c>
      <c r="C3630" s="68" t="s">
        <v>2297</v>
      </c>
      <c r="D3630" s="68" t="s">
        <v>1973</v>
      </c>
      <c r="E3630" s="68" t="s">
        <v>1971</v>
      </c>
      <c r="F3630" s="68" t="s">
        <v>1972</v>
      </c>
      <c r="G3630" s="68" t="s">
        <v>1962</v>
      </c>
      <c r="H3630" s="68" t="s">
        <v>1963</v>
      </c>
      <c r="I3630" s="68">
        <v>13</v>
      </c>
      <c r="J3630" s="68" t="s">
        <v>2296</v>
      </c>
      <c r="K3630" s="68">
        <v>2.8</v>
      </c>
      <c r="L3630" s="68">
        <v>0.77</v>
      </c>
      <c r="M3630" s="68" t="s">
        <v>1960</v>
      </c>
      <c r="N3630" s="143">
        <f>IF(対応ガラス検索!$E$2="-","",IF(対応ガラス検索!$E$2&gt;=K3630,MAX($N$2:N3629)+1,""))</f>
        <v>3629</v>
      </c>
      <c r="O3630" s="143" t="str">
        <f>IF(対応ガラス検索!$E$2="-","",IF(L3630&lt;=0.65,MAX($O$2:O3629)+1,""))</f>
        <v/>
      </c>
      <c r="P3630" s="144"/>
      <c r="Q3630" s="145"/>
    </row>
    <row r="3631" spans="1:17" x14ac:dyDescent="0.4">
      <c r="A3631" s="68">
        <v>3630</v>
      </c>
      <c r="B3631" s="68" t="s">
        <v>2056</v>
      </c>
      <c r="C3631" s="68" t="s">
        <v>2297</v>
      </c>
      <c r="D3631" s="68" t="s">
        <v>1973</v>
      </c>
      <c r="E3631" s="68" t="s">
        <v>1971</v>
      </c>
      <c r="F3631" s="68" t="s">
        <v>1972</v>
      </c>
      <c r="G3631" s="68" t="s">
        <v>1962</v>
      </c>
      <c r="H3631" s="68" t="s">
        <v>1963</v>
      </c>
      <c r="I3631" s="68">
        <v>14</v>
      </c>
      <c r="J3631" s="68" t="s">
        <v>2296</v>
      </c>
      <c r="K3631" s="68">
        <v>2.8</v>
      </c>
      <c r="L3631" s="68">
        <v>0.77</v>
      </c>
      <c r="M3631" s="68" t="s">
        <v>1960</v>
      </c>
      <c r="N3631" s="143">
        <f>IF(対応ガラス検索!$E$2="-","",IF(対応ガラス検索!$E$2&gt;=K3631,MAX($N$2:N3630)+1,""))</f>
        <v>3630</v>
      </c>
      <c r="O3631" s="143" t="str">
        <f>IF(対応ガラス検索!$E$2="-","",IF(L3631&lt;=0.65,MAX($O$2:O3630)+1,""))</f>
        <v/>
      </c>
      <c r="P3631" s="144"/>
      <c r="Q3631" s="145"/>
    </row>
    <row r="3632" spans="1:17" x14ac:dyDescent="0.4">
      <c r="A3632" s="68">
        <v>3631</v>
      </c>
      <c r="B3632" s="68" t="s">
        <v>2056</v>
      </c>
      <c r="C3632" s="68" t="s">
        <v>2297</v>
      </c>
      <c r="D3632" s="68" t="s">
        <v>1974</v>
      </c>
      <c r="E3632" s="68" t="s">
        <v>1971</v>
      </c>
      <c r="F3632" s="68" t="s">
        <v>1972</v>
      </c>
      <c r="G3632" s="68" t="s">
        <v>1965</v>
      </c>
      <c r="H3632" s="68" t="s">
        <v>1966</v>
      </c>
      <c r="I3632" s="68">
        <v>6</v>
      </c>
      <c r="J3632" s="68" t="s">
        <v>2267</v>
      </c>
      <c r="K3632" s="68">
        <v>3.1</v>
      </c>
      <c r="L3632" s="68">
        <v>0.77</v>
      </c>
      <c r="M3632" s="68" t="s">
        <v>1960</v>
      </c>
      <c r="N3632" s="143">
        <f>IF(対応ガラス検索!$E$2="-","",IF(対応ガラス検索!$E$2&gt;=K3632,MAX($N$2:N3631)+1,""))</f>
        <v>3631</v>
      </c>
      <c r="O3632" s="143" t="str">
        <f>IF(対応ガラス検索!$E$2="-","",IF(L3632&lt;=0.65,MAX($O$2:O3631)+1,""))</f>
        <v/>
      </c>
      <c r="P3632" s="144"/>
      <c r="Q3632" s="145"/>
    </row>
    <row r="3633" spans="1:17" x14ac:dyDescent="0.4">
      <c r="A3633" s="68">
        <v>3632</v>
      </c>
      <c r="B3633" s="68" t="s">
        <v>2056</v>
      </c>
      <c r="C3633" s="68" t="s">
        <v>2297</v>
      </c>
      <c r="D3633" s="68" t="s">
        <v>1974</v>
      </c>
      <c r="E3633" s="68" t="s">
        <v>1971</v>
      </c>
      <c r="F3633" s="68" t="s">
        <v>1972</v>
      </c>
      <c r="G3633" s="68" t="s">
        <v>1965</v>
      </c>
      <c r="H3633" s="68" t="s">
        <v>1966</v>
      </c>
      <c r="I3633" s="68">
        <v>7</v>
      </c>
      <c r="J3633" s="68" t="s">
        <v>2267</v>
      </c>
      <c r="K3633" s="142">
        <v>3</v>
      </c>
      <c r="L3633" s="68">
        <v>0.77</v>
      </c>
      <c r="M3633" s="68" t="s">
        <v>1960</v>
      </c>
      <c r="N3633" s="143">
        <f>IF(対応ガラス検索!$E$2="-","",IF(対応ガラス検索!$E$2&gt;=K3633,MAX($N$2:N3632)+1,""))</f>
        <v>3632</v>
      </c>
      <c r="O3633" s="143" t="str">
        <f>IF(対応ガラス検索!$E$2="-","",IF(L3633&lt;=0.65,MAX($O$2:O3632)+1,""))</f>
        <v/>
      </c>
      <c r="P3633" s="144"/>
      <c r="Q3633" s="145"/>
    </row>
    <row r="3634" spans="1:17" x14ac:dyDescent="0.4">
      <c r="A3634" s="68">
        <v>3633</v>
      </c>
      <c r="B3634" s="68" t="s">
        <v>2056</v>
      </c>
      <c r="C3634" s="68" t="s">
        <v>2297</v>
      </c>
      <c r="D3634" s="68" t="s">
        <v>1974</v>
      </c>
      <c r="E3634" s="68" t="s">
        <v>1971</v>
      </c>
      <c r="F3634" s="68" t="s">
        <v>1972</v>
      </c>
      <c r="G3634" s="68" t="s">
        <v>1965</v>
      </c>
      <c r="H3634" s="68" t="s">
        <v>1966</v>
      </c>
      <c r="I3634" s="68">
        <v>8</v>
      </c>
      <c r="J3634" s="68" t="s">
        <v>2267</v>
      </c>
      <c r="K3634" s="142">
        <v>2.9</v>
      </c>
      <c r="L3634" s="68">
        <v>0.77</v>
      </c>
      <c r="M3634" s="68" t="s">
        <v>1960</v>
      </c>
      <c r="N3634" s="143">
        <f>IF(対応ガラス検索!$E$2="-","",IF(対応ガラス検索!$E$2&gt;=K3634,MAX($N$2:N3633)+1,""))</f>
        <v>3633</v>
      </c>
      <c r="O3634" s="143" t="str">
        <f>IF(対応ガラス検索!$E$2="-","",IF(L3634&lt;=0.65,MAX($O$2:O3633)+1,""))</f>
        <v/>
      </c>
      <c r="P3634" s="144"/>
      <c r="Q3634" s="145"/>
    </row>
    <row r="3635" spans="1:17" x14ac:dyDescent="0.4">
      <c r="A3635" s="68">
        <v>3634</v>
      </c>
      <c r="B3635" s="68" t="s">
        <v>2056</v>
      </c>
      <c r="C3635" s="68" t="s">
        <v>2297</v>
      </c>
      <c r="D3635" s="68" t="s">
        <v>1974</v>
      </c>
      <c r="E3635" s="68" t="s">
        <v>1971</v>
      </c>
      <c r="F3635" s="68" t="s">
        <v>1972</v>
      </c>
      <c r="G3635" s="68" t="s">
        <v>1965</v>
      </c>
      <c r="H3635" s="68" t="s">
        <v>1966</v>
      </c>
      <c r="I3635" s="68">
        <v>9</v>
      </c>
      <c r="J3635" s="68" t="s">
        <v>2267</v>
      </c>
      <c r="K3635" s="68">
        <v>2.8</v>
      </c>
      <c r="L3635" s="68">
        <v>0.77</v>
      </c>
      <c r="M3635" s="68" t="s">
        <v>1960</v>
      </c>
      <c r="N3635" s="143">
        <f>IF(対応ガラス検索!$E$2="-","",IF(対応ガラス検索!$E$2&gt;=K3635,MAX($N$2:N3634)+1,""))</f>
        <v>3634</v>
      </c>
      <c r="O3635" s="143" t="str">
        <f>IF(対応ガラス検索!$E$2="-","",IF(L3635&lt;=0.65,MAX($O$2:O3634)+1,""))</f>
        <v/>
      </c>
      <c r="P3635" s="144"/>
      <c r="Q3635" s="145"/>
    </row>
    <row r="3636" spans="1:17" x14ac:dyDescent="0.4">
      <c r="A3636" s="68">
        <v>3635</v>
      </c>
      <c r="B3636" s="68" t="s">
        <v>2056</v>
      </c>
      <c r="C3636" s="68" t="s">
        <v>2297</v>
      </c>
      <c r="D3636" s="68" t="s">
        <v>1974</v>
      </c>
      <c r="E3636" s="68" t="s">
        <v>1971</v>
      </c>
      <c r="F3636" s="68" t="s">
        <v>1972</v>
      </c>
      <c r="G3636" s="68" t="s">
        <v>1965</v>
      </c>
      <c r="H3636" s="68" t="s">
        <v>1966</v>
      </c>
      <c r="I3636" s="68">
        <v>10</v>
      </c>
      <c r="J3636" s="68" t="s">
        <v>2267</v>
      </c>
      <c r="K3636" s="68">
        <v>2.8</v>
      </c>
      <c r="L3636" s="68">
        <v>0.77</v>
      </c>
      <c r="M3636" s="68" t="s">
        <v>1960</v>
      </c>
      <c r="N3636" s="143">
        <f>IF(対応ガラス検索!$E$2="-","",IF(対応ガラス検索!$E$2&gt;=K3636,MAX($N$2:N3635)+1,""))</f>
        <v>3635</v>
      </c>
      <c r="O3636" s="143" t="str">
        <f>IF(対応ガラス検索!$E$2="-","",IF(L3636&lt;=0.65,MAX($O$2:O3635)+1,""))</f>
        <v/>
      </c>
      <c r="P3636" s="144"/>
      <c r="Q3636" s="145"/>
    </row>
    <row r="3637" spans="1:17" x14ac:dyDescent="0.4">
      <c r="A3637" s="68">
        <v>3636</v>
      </c>
      <c r="B3637" s="68" t="s">
        <v>2056</v>
      </c>
      <c r="C3637" s="68" t="s">
        <v>2297</v>
      </c>
      <c r="D3637" s="68" t="s">
        <v>1974</v>
      </c>
      <c r="E3637" s="68" t="s">
        <v>1971</v>
      </c>
      <c r="F3637" s="68" t="s">
        <v>1972</v>
      </c>
      <c r="G3637" s="68" t="s">
        <v>1965</v>
      </c>
      <c r="H3637" s="68" t="s">
        <v>1966</v>
      </c>
      <c r="I3637" s="68">
        <v>11</v>
      </c>
      <c r="J3637" s="68" t="s">
        <v>2267</v>
      </c>
      <c r="K3637" s="68">
        <v>2.7</v>
      </c>
      <c r="L3637" s="68">
        <v>0.77</v>
      </c>
      <c r="M3637" s="68" t="s">
        <v>1960</v>
      </c>
      <c r="N3637" s="143">
        <f>IF(対応ガラス検索!$E$2="-","",IF(対応ガラス検索!$E$2&gt;=K3637,MAX($N$2:N3636)+1,""))</f>
        <v>3636</v>
      </c>
      <c r="O3637" s="143" t="str">
        <f>IF(対応ガラス検索!$E$2="-","",IF(L3637&lt;=0.65,MAX($O$2:O3636)+1,""))</f>
        <v/>
      </c>
      <c r="P3637" s="144"/>
      <c r="Q3637" s="145"/>
    </row>
    <row r="3638" spans="1:17" x14ac:dyDescent="0.4">
      <c r="A3638" s="68">
        <v>3637</v>
      </c>
      <c r="B3638" s="68" t="s">
        <v>2056</v>
      </c>
      <c r="C3638" s="68" t="s">
        <v>2297</v>
      </c>
      <c r="D3638" s="68" t="s">
        <v>1974</v>
      </c>
      <c r="E3638" s="68" t="s">
        <v>1971</v>
      </c>
      <c r="F3638" s="68" t="s">
        <v>1972</v>
      </c>
      <c r="G3638" s="68" t="s">
        <v>1965</v>
      </c>
      <c r="H3638" s="68" t="s">
        <v>1966</v>
      </c>
      <c r="I3638" s="68">
        <v>12</v>
      </c>
      <c r="J3638" s="68" t="s">
        <v>2267</v>
      </c>
      <c r="K3638" s="68">
        <v>2.7</v>
      </c>
      <c r="L3638" s="68">
        <v>0.77</v>
      </c>
      <c r="M3638" s="68" t="s">
        <v>1960</v>
      </c>
      <c r="N3638" s="143">
        <f>IF(対応ガラス検索!$E$2="-","",IF(対応ガラス検索!$E$2&gt;=K3638,MAX($N$2:N3637)+1,""))</f>
        <v>3637</v>
      </c>
      <c r="O3638" s="143" t="str">
        <f>IF(対応ガラス検索!$E$2="-","",IF(L3638&lt;=0.65,MAX($O$2:O3637)+1,""))</f>
        <v/>
      </c>
      <c r="P3638" s="144"/>
      <c r="Q3638" s="145"/>
    </row>
    <row r="3639" spans="1:17" x14ac:dyDescent="0.4">
      <c r="A3639" s="68">
        <v>3638</v>
      </c>
      <c r="B3639" s="68" t="s">
        <v>2056</v>
      </c>
      <c r="C3639" s="68" t="s">
        <v>2297</v>
      </c>
      <c r="D3639" s="68" t="s">
        <v>1974</v>
      </c>
      <c r="E3639" s="68" t="s">
        <v>1971</v>
      </c>
      <c r="F3639" s="68" t="s">
        <v>1972</v>
      </c>
      <c r="G3639" s="68" t="s">
        <v>1965</v>
      </c>
      <c r="H3639" s="68" t="s">
        <v>1966</v>
      </c>
      <c r="I3639" s="68">
        <v>13</v>
      </c>
      <c r="J3639" s="68" t="s">
        <v>2267</v>
      </c>
      <c r="K3639" s="68">
        <v>2.7</v>
      </c>
      <c r="L3639" s="68">
        <v>0.77</v>
      </c>
      <c r="M3639" s="68" t="s">
        <v>1960</v>
      </c>
      <c r="N3639" s="143">
        <f>IF(対応ガラス検索!$E$2="-","",IF(対応ガラス検索!$E$2&gt;=K3639,MAX($N$2:N3638)+1,""))</f>
        <v>3638</v>
      </c>
      <c r="O3639" s="143" t="str">
        <f>IF(対応ガラス検索!$E$2="-","",IF(L3639&lt;=0.65,MAX($O$2:O3638)+1,""))</f>
        <v/>
      </c>
      <c r="P3639" s="144"/>
      <c r="Q3639" s="145"/>
    </row>
    <row r="3640" spans="1:17" x14ac:dyDescent="0.4">
      <c r="A3640" s="68">
        <v>3639</v>
      </c>
      <c r="B3640" s="68" t="s">
        <v>2056</v>
      </c>
      <c r="C3640" s="68" t="s">
        <v>2297</v>
      </c>
      <c r="D3640" s="68" t="s">
        <v>1974</v>
      </c>
      <c r="E3640" s="68" t="s">
        <v>1971</v>
      </c>
      <c r="F3640" s="68" t="s">
        <v>1972</v>
      </c>
      <c r="G3640" s="68" t="s">
        <v>1965</v>
      </c>
      <c r="H3640" s="68" t="s">
        <v>1966</v>
      </c>
      <c r="I3640" s="68">
        <v>6</v>
      </c>
      <c r="J3640" s="68" t="s">
        <v>2267</v>
      </c>
      <c r="K3640" s="68">
        <v>3.1</v>
      </c>
      <c r="L3640" s="68">
        <v>0.77</v>
      </c>
      <c r="M3640" s="68" t="s">
        <v>1960</v>
      </c>
      <c r="N3640" s="143">
        <f>IF(対応ガラス検索!$E$2="-","",IF(対応ガラス検索!$E$2&gt;=K3640,MAX($N$2:N3639)+1,""))</f>
        <v>3639</v>
      </c>
      <c r="O3640" s="143" t="str">
        <f>IF(対応ガラス検索!$E$2="-","",IF(L3640&lt;=0.65,MAX($O$2:O3639)+1,""))</f>
        <v/>
      </c>
      <c r="P3640" s="144"/>
      <c r="Q3640" s="145"/>
    </row>
    <row r="3641" spans="1:17" x14ac:dyDescent="0.4">
      <c r="A3641" s="68">
        <v>3640</v>
      </c>
      <c r="B3641" s="68" t="s">
        <v>2056</v>
      </c>
      <c r="C3641" s="68" t="s">
        <v>2297</v>
      </c>
      <c r="D3641" s="68" t="s">
        <v>1974</v>
      </c>
      <c r="E3641" s="68" t="s">
        <v>1971</v>
      </c>
      <c r="F3641" s="68" t="s">
        <v>1972</v>
      </c>
      <c r="G3641" s="68" t="s">
        <v>1965</v>
      </c>
      <c r="H3641" s="68" t="s">
        <v>1966</v>
      </c>
      <c r="I3641" s="68">
        <v>7</v>
      </c>
      <c r="J3641" s="68" t="s">
        <v>2267</v>
      </c>
      <c r="K3641" s="68">
        <v>3</v>
      </c>
      <c r="L3641" s="68">
        <v>0.77</v>
      </c>
      <c r="M3641" s="68" t="s">
        <v>1960</v>
      </c>
      <c r="N3641" s="143">
        <f>IF(対応ガラス検索!$E$2="-","",IF(対応ガラス検索!$E$2&gt;=K3641,MAX($N$2:N3640)+1,""))</f>
        <v>3640</v>
      </c>
      <c r="O3641" s="143" t="str">
        <f>IF(対応ガラス検索!$E$2="-","",IF(L3641&lt;=0.65,MAX($O$2:O3640)+1,""))</f>
        <v/>
      </c>
      <c r="P3641" s="144"/>
      <c r="Q3641" s="145"/>
    </row>
    <row r="3642" spans="1:17" x14ac:dyDescent="0.4">
      <c r="A3642" s="68">
        <v>3641</v>
      </c>
      <c r="B3642" s="68" t="s">
        <v>2056</v>
      </c>
      <c r="C3642" s="68" t="s">
        <v>2297</v>
      </c>
      <c r="D3642" s="68" t="s">
        <v>1974</v>
      </c>
      <c r="E3642" s="68" t="s">
        <v>1971</v>
      </c>
      <c r="F3642" s="68" t="s">
        <v>1972</v>
      </c>
      <c r="G3642" s="68" t="s">
        <v>1965</v>
      </c>
      <c r="H3642" s="68" t="s">
        <v>1966</v>
      </c>
      <c r="I3642" s="68">
        <v>8</v>
      </c>
      <c r="J3642" s="68" t="s">
        <v>2267</v>
      </c>
      <c r="K3642" s="68">
        <v>2.9</v>
      </c>
      <c r="L3642" s="68">
        <v>0.77</v>
      </c>
      <c r="M3642" s="68" t="s">
        <v>1960</v>
      </c>
      <c r="N3642" s="143">
        <f>IF(対応ガラス検索!$E$2="-","",IF(対応ガラス検索!$E$2&gt;=K3642,MAX($N$2:N3641)+1,""))</f>
        <v>3641</v>
      </c>
      <c r="O3642" s="143" t="str">
        <f>IF(対応ガラス検索!$E$2="-","",IF(L3642&lt;=0.65,MAX($O$2:O3641)+1,""))</f>
        <v/>
      </c>
      <c r="P3642" s="144"/>
      <c r="Q3642" s="145"/>
    </row>
    <row r="3643" spans="1:17" x14ac:dyDescent="0.4">
      <c r="A3643" s="68">
        <v>3642</v>
      </c>
      <c r="B3643" s="68" t="s">
        <v>2056</v>
      </c>
      <c r="C3643" s="68" t="s">
        <v>2297</v>
      </c>
      <c r="D3643" s="68" t="s">
        <v>1974</v>
      </c>
      <c r="E3643" s="68" t="s">
        <v>1971</v>
      </c>
      <c r="F3643" s="68" t="s">
        <v>1972</v>
      </c>
      <c r="G3643" s="68" t="s">
        <v>1965</v>
      </c>
      <c r="H3643" s="68" t="s">
        <v>1966</v>
      </c>
      <c r="I3643" s="68">
        <v>9</v>
      </c>
      <c r="J3643" s="68" t="s">
        <v>2267</v>
      </c>
      <c r="K3643" s="68">
        <v>2.8</v>
      </c>
      <c r="L3643" s="68">
        <v>0.77</v>
      </c>
      <c r="M3643" s="68" t="s">
        <v>1960</v>
      </c>
      <c r="N3643" s="143">
        <f>IF(対応ガラス検索!$E$2="-","",IF(対応ガラス検索!$E$2&gt;=K3643,MAX($N$2:N3642)+1,""))</f>
        <v>3642</v>
      </c>
      <c r="O3643" s="143" t="str">
        <f>IF(対応ガラス検索!$E$2="-","",IF(L3643&lt;=0.65,MAX($O$2:O3642)+1,""))</f>
        <v/>
      </c>
      <c r="P3643" s="144"/>
      <c r="Q3643" s="145"/>
    </row>
    <row r="3644" spans="1:17" x14ac:dyDescent="0.4">
      <c r="A3644" s="68">
        <v>3643</v>
      </c>
      <c r="B3644" s="68" t="s">
        <v>2056</v>
      </c>
      <c r="C3644" s="68" t="s">
        <v>2297</v>
      </c>
      <c r="D3644" s="68" t="s">
        <v>1974</v>
      </c>
      <c r="E3644" s="68" t="s">
        <v>1971</v>
      </c>
      <c r="F3644" s="68" t="s">
        <v>1972</v>
      </c>
      <c r="G3644" s="68" t="s">
        <v>1965</v>
      </c>
      <c r="H3644" s="68" t="s">
        <v>1966</v>
      </c>
      <c r="I3644" s="68">
        <v>10</v>
      </c>
      <c r="J3644" s="68" t="s">
        <v>2267</v>
      </c>
      <c r="K3644" s="68">
        <v>2.8</v>
      </c>
      <c r="L3644" s="68">
        <v>0.77</v>
      </c>
      <c r="M3644" s="68" t="s">
        <v>1960</v>
      </c>
      <c r="N3644" s="143">
        <f>IF(対応ガラス検索!$E$2="-","",IF(対応ガラス検索!$E$2&gt;=K3644,MAX($N$2:N3643)+1,""))</f>
        <v>3643</v>
      </c>
      <c r="O3644" s="143" t="str">
        <f>IF(対応ガラス検索!$E$2="-","",IF(L3644&lt;=0.65,MAX($O$2:O3643)+1,""))</f>
        <v/>
      </c>
      <c r="P3644" s="144"/>
      <c r="Q3644" s="145"/>
    </row>
    <row r="3645" spans="1:17" x14ac:dyDescent="0.4">
      <c r="A3645" s="68">
        <v>3644</v>
      </c>
      <c r="B3645" s="68" t="s">
        <v>2056</v>
      </c>
      <c r="C3645" s="68" t="s">
        <v>2297</v>
      </c>
      <c r="D3645" s="68" t="s">
        <v>1974</v>
      </c>
      <c r="E3645" s="68" t="s">
        <v>1971</v>
      </c>
      <c r="F3645" s="68" t="s">
        <v>1972</v>
      </c>
      <c r="G3645" s="68" t="s">
        <v>1965</v>
      </c>
      <c r="H3645" s="68" t="s">
        <v>1966</v>
      </c>
      <c r="I3645" s="68">
        <v>11</v>
      </c>
      <c r="J3645" s="68" t="s">
        <v>2267</v>
      </c>
      <c r="K3645" s="68">
        <v>2.7</v>
      </c>
      <c r="L3645" s="68">
        <v>0.77</v>
      </c>
      <c r="M3645" s="68" t="s">
        <v>1960</v>
      </c>
      <c r="N3645" s="143">
        <f>IF(対応ガラス検索!$E$2="-","",IF(対応ガラス検索!$E$2&gt;=K3645,MAX($N$2:N3644)+1,""))</f>
        <v>3644</v>
      </c>
      <c r="O3645" s="143" t="str">
        <f>IF(対応ガラス検索!$E$2="-","",IF(L3645&lt;=0.65,MAX($O$2:O3644)+1,""))</f>
        <v/>
      </c>
      <c r="P3645" s="144"/>
      <c r="Q3645" s="145"/>
    </row>
    <row r="3646" spans="1:17" x14ac:dyDescent="0.4">
      <c r="A3646" s="68">
        <v>3645</v>
      </c>
      <c r="B3646" s="68" t="s">
        <v>2056</v>
      </c>
      <c r="C3646" s="68" t="s">
        <v>2297</v>
      </c>
      <c r="D3646" s="68" t="s">
        <v>1974</v>
      </c>
      <c r="E3646" s="68" t="s">
        <v>1971</v>
      </c>
      <c r="F3646" s="68" t="s">
        <v>1972</v>
      </c>
      <c r="G3646" s="68" t="s">
        <v>1965</v>
      </c>
      <c r="H3646" s="68" t="s">
        <v>1966</v>
      </c>
      <c r="I3646" s="68">
        <v>12</v>
      </c>
      <c r="J3646" s="68" t="s">
        <v>2267</v>
      </c>
      <c r="K3646" s="142">
        <v>2.7</v>
      </c>
      <c r="L3646" s="68">
        <v>0.77</v>
      </c>
      <c r="M3646" s="68" t="s">
        <v>1960</v>
      </c>
      <c r="N3646" s="143">
        <f>IF(対応ガラス検索!$E$2="-","",IF(対応ガラス検索!$E$2&gt;=K3646,MAX($N$2:N3645)+1,""))</f>
        <v>3645</v>
      </c>
      <c r="O3646" s="143" t="str">
        <f>IF(対応ガラス検索!$E$2="-","",IF(L3646&lt;=0.65,MAX($O$2:O3645)+1,""))</f>
        <v/>
      </c>
      <c r="P3646" s="144"/>
      <c r="Q3646" s="145"/>
    </row>
    <row r="3647" spans="1:17" x14ac:dyDescent="0.4">
      <c r="A3647" s="68">
        <v>3646</v>
      </c>
      <c r="B3647" s="68" t="s">
        <v>2056</v>
      </c>
      <c r="C3647" s="68" t="s">
        <v>2297</v>
      </c>
      <c r="D3647" s="68" t="s">
        <v>1974</v>
      </c>
      <c r="E3647" s="68" t="s">
        <v>1971</v>
      </c>
      <c r="F3647" s="68" t="s">
        <v>1972</v>
      </c>
      <c r="G3647" s="68" t="s">
        <v>1965</v>
      </c>
      <c r="H3647" s="68" t="s">
        <v>1966</v>
      </c>
      <c r="I3647" s="68">
        <v>13</v>
      </c>
      <c r="J3647" s="68" t="s">
        <v>2267</v>
      </c>
      <c r="K3647" s="68">
        <v>2.7</v>
      </c>
      <c r="L3647" s="68">
        <v>0.77</v>
      </c>
      <c r="M3647" s="68" t="s">
        <v>1960</v>
      </c>
      <c r="N3647" s="143">
        <f>IF(対応ガラス検索!$E$2="-","",IF(対応ガラス検索!$E$2&gt;=K3647,MAX($N$2:N3646)+1,""))</f>
        <v>3646</v>
      </c>
      <c r="O3647" s="143" t="str">
        <f>IF(対応ガラス検索!$E$2="-","",IF(L3647&lt;=0.65,MAX($O$2:O3646)+1,""))</f>
        <v/>
      </c>
      <c r="P3647" s="144"/>
      <c r="Q3647" s="145"/>
    </row>
    <row r="3648" spans="1:17" x14ac:dyDescent="0.4">
      <c r="A3648" s="68">
        <v>3647</v>
      </c>
      <c r="B3648" s="68" t="s">
        <v>2056</v>
      </c>
      <c r="C3648" s="68" t="s">
        <v>2297</v>
      </c>
      <c r="D3648" s="68" t="s">
        <v>1974</v>
      </c>
      <c r="E3648" s="68" t="s">
        <v>1971</v>
      </c>
      <c r="F3648" s="68" t="s">
        <v>1972</v>
      </c>
      <c r="G3648" s="68" t="s">
        <v>1965</v>
      </c>
      <c r="H3648" s="68" t="s">
        <v>1966</v>
      </c>
      <c r="I3648" s="68">
        <v>6</v>
      </c>
      <c r="J3648" s="68" t="s">
        <v>2296</v>
      </c>
      <c r="K3648" s="68">
        <v>3.3</v>
      </c>
      <c r="L3648" s="68">
        <v>0.77</v>
      </c>
      <c r="M3648" s="68" t="s">
        <v>1960</v>
      </c>
      <c r="N3648" s="143">
        <f>IF(対応ガラス検索!$E$2="-","",IF(対応ガラス検索!$E$2&gt;=K3648,MAX($N$2:N3647)+1,""))</f>
        <v>3647</v>
      </c>
      <c r="O3648" s="143" t="str">
        <f>IF(対応ガラス検索!$E$2="-","",IF(L3648&lt;=0.65,MAX($O$2:O3647)+1,""))</f>
        <v/>
      </c>
      <c r="P3648" s="144"/>
      <c r="Q3648" s="145"/>
    </row>
    <row r="3649" spans="1:17" x14ac:dyDescent="0.4">
      <c r="A3649" s="68">
        <v>3648</v>
      </c>
      <c r="B3649" s="68" t="s">
        <v>2056</v>
      </c>
      <c r="C3649" s="68" t="s">
        <v>2297</v>
      </c>
      <c r="D3649" s="68" t="s">
        <v>1974</v>
      </c>
      <c r="E3649" s="68" t="s">
        <v>1971</v>
      </c>
      <c r="F3649" s="68" t="s">
        <v>1972</v>
      </c>
      <c r="G3649" s="68" t="s">
        <v>1965</v>
      </c>
      <c r="H3649" s="68" t="s">
        <v>1966</v>
      </c>
      <c r="I3649" s="68">
        <v>7</v>
      </c>
      <c r="J3649" s="68" t="s">
        <v>2296</v>
      </c>
      <c r="K3649" s="68">
        <v>3.2</v>
      </c>
      <c r="L3649" s="68">
        <v>0.77</v>
      </c>
      <c r="M3649" s="68" t="s">
        <v>1960</v>
      </c>
      <c r="N3649" s="143">
        <f>IF(対応ガラス検索!$E$2="-","",IF(対応ガラス検索!$E$2&gt;=K3649,MAX($N$2:N3648)+1,""))</f>
        <v>3648</v>
      </c>
      <c r="O3649" s="143" t="str">
        <f>IF(対応ガラス検索!$E$2="-","",IF(L3649&lt;=0.65,MAX($O$2:O3648)+1,""))</f>
        <v/>
      </c>
      <c r="P3649" s="144"/>
      <c r="Q3649" s="145"/>
    </row>
    <row r="3650" spans="1:17" x14ac:dyDescent="0.4">
      <c r="A3650" s="68">
        <v>3649</v>
      </c>
      <c r="B3650" s="68" t="s">
        <v>2056</v>
      </c>
      <c r="C3650" s="68" t="s">
        <v>2297</v>
      </c>
      <c r="D3650" s="68" t="s">
        <v>1974</v>
      </c>
      <c r="E3650" s="68" t="s">
        <v>1971</v>
      </c>
      <c r="F3650" s="68" t="s">
        <v>1972</v>
      </c>
      <c r="G3650" s="68" t="s">
        <v>1965</v>
      </c>
      <c r="H3650" s="68" t="s">
        <v>1966</v>
      </c>
      <c r="I3650" s="68">
        <v>8</v>
      </c>
      <c r="J3650" s="68" t="s">
        <v>2296</v>
      </c>
      <c r="K3650" s="68">
        <v>3.1</v>
      </c>
      <c r="L3650" s="68">
        <v>0.77</v>
      </c>
      <c r="M3650" s="68" t="s">
        <v>1960</v>
      </c>
      <c r="N3650" s="143">
        <f>IF(対応ガラス検索!$E$2="-","",IF(対応ガラス検索!$E$2&gt;=K3650,MAX($N$2:N3649)+1,""))</f>
        <v>3649</v>
      </c>
      <c r="O3650" s="143" t="str">
        <f>IF(対応ガラス検索!$E$2="-","",IF(L3650&lt;=0.65,MAX($O$2:O3649)+1,""))</f>
        <v/>
      </c>
      <c r="P3650" s="144"/>
      <c r="Q3650" s="145"/>
    </row>
    <row r="3651" spans="1:17" x14ac:dyDescent="0.4">
      <c r="A3651" s="68">
        <v>3650</v>
      </c>
      <c r="B3651" s="68" t="s">
        <v>2056</v>
      </c>
      <c r="C3651" s="68" t="s">
        <v>2297</v>
      </c>
      <c r="D3651" s="68" t="s">
        <v>1974</v>
      </c>
      <c r="E3651" s="68" t="s">
        <v>1971</v>
      </c>
      <c r="F3651" s="68" t="s">
        <v>1972</v>
      </c>
      <c r="G3651" s="68" t="s">
        <v>1965</v>
      </c>
      <c r="H3651" s="68" t="s">
        <v>1966</v>
      </c>
      <c r="I3651" s="68">
        <v>9</v>
      </c>
      <c r="J3651" s="68" t="s">
        <v>2296</v>
      </c>
      <c r="K3651" s="68">
        <v>3</v>
      </c>
      <c r="L3651" s="68">
        <v>0.77</v>
      </c>
      <c r="M3651" s="68" t="s">
        <v>1960</v>
      </c>
      <c r="N3651" s="143">
        <f>IF(対応ガラス検索!$E$2="-","",IF(対応ガラス検索!$E$2&gt;=K3651,MAX($N$2:N3650)+1,""))</f>
        <v>3650</v>
      </c>
      <c r="O3651" s="143" t="str">
        <f>IF(対応ガラス検索!$E$2="-","",IF(L3651&lt;=0.65,MAX($O$2:O3650)+1,""))</f>
        <v/>
      </c>
      <c r="P3651" s="144"/>
      <c r="Q3651" s="145"/>
    </row>
    <row r="3652" spans="1:17" x14ac:dyDescent="0.4">
      <c r="A3652" s="68">
        <v>3651</v>
      </c>
      <c r="B3652" s="68" t="s">
        <v>2056</v>
      </c>
      <c r="C3652" s="68" t="s">
        <v>2297</v>
      </c>
      <c r="D3652" s="68" t="s">
        <v>1974</v>
      </c>
      <c r="E3652" s="68" t="s">
        <v>1971</v>
      </c>
      <c r="F3652" s="68" t="s">
        <v>1972</v>
      </c>
      <c r="G3652" s="68" t="s">
        <v>1965</v>
      </c>
      <c r="H3652" s="68" t="s">
        <v>1966</v>
      </c>
      <c r="I3652" s="68">
        <v>10</v>
      </c>
      <c r="J3652" s="68" t="s">
        <v>2296</v>
      </c>
      <c r="K3652" s="68">
        <v>3</v>
      </c>
      <c r="L3652" s="68">
        <v>0.77</v>
      </c>
      <c r="M3652" s="68" t="s">
        <v>1960</v>
      </c>
      <c r="N3652" s="143">
        <f>IF(対応ガラス検索!$E$2="-","",IF(対応ガラス検索!$E$2&gt;=K3652,MAX($N$2:N3651)+1,""))</f>
        <v>3651</v>
      </c>
      <c r="O3652" s="143" t="str">
        <f>IF(対応ガラス検索!$E$2="-","",IF(L3652&lt;=0.65,MAX($O$2:O3651)+1,""))</f>
        <v/>
      </c>
      <c r="P3652" s="144"/>
      <c r="Q3652" s="145"/>
    </row>
    <row r="3653" spans="1:17" x14ac:dyDescent="0.4">
      <c r="A3653" s="68">
        <v>3652</v>
      </c>
      <c r="B3653" s="68" t="s">
        <v>2056</v>
      </c>
      <c r="C3653" s="68" t="s">
        <v>2297</v>
      </c>
      <c r="D3653" s="68" t="s">
        <v>1974</v>
      </c>
      <c r="E3653" s="68" t="s">
        <v>1971</v>
      </c>
      <c r="F3653" s="68" t="s">
        <v>1972</v>
      </c>
      <c r="G3653" s="68" t="s">
        <v>1965</v>
      </c>
      <c r="H3653" s="68" t="s">
        <v>1966</v>
      </c>
      <c r="I3653" s="68">
        <v>11</v>
      </c>
      <c r="J3653" s="68" t="s">
        <v>2296</v>
      </c>
      <c r="K3653" s="68">
        <v>2.9</v>
      </c>
      <c r="L3653" s="68">
        <v>0.77</v>
      </c>
      <c r="M3653" s="68" t="s">
        <v>1960</v>
      </c>
      <c r="N3653" s="143">
        <f>IF(対応ガラス検索!$E$2="-","",IF(対応ガラス検索!$E$2&gt;=K3653,MAX($N$2:N3652)+1,""))</f>
        <v>3652</v>
      </c>
      <c r="O3653" s="143" t="str">
        <f>IF(対応ガラス検索!$E$2="-","",IF(L3653&lt;=0.65,MAX($O$2:O3652)+1,""))</f>
        <v/>
      </c>
      <c r="P3653" s="144"/>
      <c r="Q3653" s="145"/>
    </row>
    <row r="3654" spans="1:17" x14ac:dyDescent="0.4">
      <c r="A3654" s="68">
        <v>3653</v>
      </c>
      <c r="B3654" s="68" t="s">
        <v>2056</v>
      </c>
      <c r="C3654" s="68" t="s">
        <v>2297</v>
      </c>
      <c r="D3654" s="68" t="s">
        <v>1974</v>
      </c>
      <c r="E3654" s="68" t="s">
        <v>1971</v>
      </c>
      <c r="F3654" s="68" t="s">
        <v>1972</v>
      </c>
      <c r="G3654" s="68" t="s">
        <v>1965</v>
      </c>
      <c r="H3654" s="68" t="s">
        <v>1966</v>
      </c>
      <c r="I3654" s="68">
        <v>12</v>
      </c>
      <c r="J3654" s="68" t="s">
        <v>2296</v>
      </c>
      <c r="K3654" s="68">
        <v>2.9</v>
      </c>
      <c r="L3654" s="68">
        <v>0.77</v>
      </c>
      <c r="M3654" s="68" t="s">
        <v>1960</v>
      </c>
      <c r="N3654" s="143">
        <f>IF(対応ガラス検索!$E$2="-","",IF(対応ガラス検索!$E$2&gt;=K3654,MAX($N$2:N3653)+1,""))</f>
        <v>3653</v>
      </c>
      <c r="O3654" s="143" t="str">
        <f>IF(対応ガラス検索!$E$2="-","",IF(L3654&lt;=0.65,MAX($O$2:O3653)+1,""))</f>
        <v/>
      </c>
      <c r="P3654" s="144"/>
      <c r="Q3654" s="145"/>
    </row>
    <row r="3655" spans="1:17" x14ac:dyDescent="0.4">
      <c r="A3655" s="68">
        <v>3654</v>
      </c>
      <c r="B3655" s="68" t="s">
        <v>2056</v>
      </c>
      <c r="C3655" s="68" t="s">
        <v>2297</v>
      </c>
      <c r="D3655" s="68" t="s">
        <v>1974</v>
      </c>
      <c r="E3655" s="68" t="s">
        <v>1971</v>
      </c>
      <c r="F3655" s="68" t="s">
        <v>1972</v>
      </c>
      <c r="G3655" s="68" t="s">
        <v>1965</v>
      </c>
      <c r="H3655" s="68" t="s">
        <v>1966</v>
      </c>
      <c r="I3655" s="68">
        <v>13</v>
      </c>
      <c r="J3655" s="68" t="s">
        <v>2296</v>
      </c>
      <c r="K3655" s="68">
        <v>2.8</v>
      </c>
      <c r="L3655" s="68">
        <v>0.77</v>
      </c>
      <c r="M3655" s="68" t="s">
        <v>1960</v>
      </c>
      <c r="N3655" s="143">
        <f>IF(対応ガラス検索!$E$2="-","",IF(対応ガラス検索!$E$2&gt;=K3655,MAX($N$2:N3654)+1,""))</f>
        <v>3654</v>
      </c>
      <c r="O3655" s="143" t="str">
        <f>IF(対応ガラス検索!$E$2="-","",IF(L3655&lt;=0.65,MAX($O$2:O3654)+1,""))</f>
        <v/>
      </c>
      <c r="P3655" s="144"/>
      <c r="Q3655" s="145"/>
    </row>
    <row r="3656" spans="1:17" x14ac:dyDescent="0.4">
      <c r="A3656" s="68">
        <v>3655</v>
      </c>
      <c r="B3656" s="68" t="s">
        <v>2056</v>
      </c>
      <c r="C3656" s="68" t="s">
        <v>2297</v>
      </c>
      <c r="D3656" s="68" t="s">
        <v>1974</v>
      </c>
      <c r="E3656" s="68" t="s">
        <v>1971</v>
      </c>
      <c r="F3656" s="68" t="s">
        <v>1972</v>
      </c>
      <c r="G3656" s="68" t="s">
        <v>1965</v>
      </c>
      <c r="H3656" s="68" t="s">
        <v>1966</v>
      </c>
      <c r="I3656" s="68">
        <v>6</v>
      </c>
      <c r="J3656" s="68" t="s">
        <v>2296</v>
      </c>
      <c r="K3656" s="68">
        <v>3.3</v>
      </c>
      <c r="L3656" s="68">
        <v>0.77</v>
      </c>
      <c r="M3656" s="68" t="s">
        <v>1960</v>
      </c>
      <c r="N3656" s="143">
        <f>IF(対応ガラス検索!$E$2="-","",IF(対応ガラス検索!$E$2&gt;=K3656,MAX($N$2:N3655)+1,""))</f>
        <v>3655</v>
      </c>
      <c r="O3656" s="143" t="str">
        <f>IF(対応ガラス検索!$E$2="-","",IF(L3656&lt;=0.65,MAX($O$2:O3655)+1,""))</f>
        <v/>
      </c>
      <c r="P3656" s="144"/>
      <c r="Q3656" s="145"/>
    </row>
    <row r="3657" spans="1:17" x14ac:dyDescent="0.4">
      <c r="A3657" s="68">
        <v>3656</v>
      </c>
      <c r="B3657" s="68" t="s">
        <v>2056</v>
      </c>
      <c r="C3657" s="68" t="s">
        <v>2297</v>
      </c>
      <c r="D3657" s="68" t="s">
        <v>1974</v>
      </c>
      <c r="E3657" s="68" t="s">
        <v>1971</v>
      </c>
      <c r="F3657" s="68" t="s">
        <v>1972</v>
      </c>
      <c r="G3657" s="68" t="s">
        <v>1965</v>
      </c>
      <c r="H3657" s="68" t="s">
        <v>1966</v>
      </c>
      <c r="I3657" s="68">
        <v>7</v>
      </c>
      <c r="J3657" s="68" t="s">
        <v>2296</v>
      </c>
      <c r="K3657" s="68">
        <v>3.2</v>
      </c>
      <c r="L3657" s="68">
        <v>0.77</v>
      </c>
      <c r="M3657" s="68" t="s">
        <v>1960</v>
      </c>
      <c r="N3657" s="143">
        <f>IF(対応ガラス検索!$E$2="-","",IF(対応ガラス検索!$E$2&gt;=K3657,MAX($N$2:N3656)+1,""))</f>
        <v>3656</v>
      </c>
      <c r="O3657" s="143" t="str">
        <f>IF(対応ガラス検索!$E$2="-","",IF(L3657&lt;=0.65,MAX($O$2:O3656)+1,""))</f>
        <v/>
      </c>
      <c r="P3657" s="144"/>
      <c r="Q3657" s="145"/>
    </row>
    <row r="3658" spans="1:17" x14ac:dyDescent="0.4">
      <c r="A3658" s="68">
        <v>3657</v>
      </c>
      <c r="B3658" s="68" t="s">
        <v>2056</v>
      </c>
      <c r="C3658" s="68" t="s">
        <v>2297</v>
      </c>
      <c r="D3658" s="68" t="s">
        <v>1974</v>
      </c>
      <c r="E3658" s="68" t="s">
        <v>1971</v>
      </c>
      <c r="F3658" s="68" t="s">
        <v>1972</v>
      </c>
      <c r="G3658" s="68" t="s">
        <v>1965</v>
      </c>
      <c r="H3658" s="68" t="s">
        <v>1966</v>
      </c>
      <c r="I3658" s="68">
        <v>8</v>
      </c>
      <c r="J3658" s="68" t="s">
        <v>2296</v>
      </c>
      <c r="K3658" s="68">
        <v>3.1</v>
      </c>
      <c r="L3658" s="68">
        <v>0.77</v>
      </c>
      <c r="M3658" s="68" t="s">
        <v>1960</v>
      </c>
      <c r="N3658" s="143">
        <f>IF(対応ガラス検索!$E$2="-","",IF(対応ガラス検索!$E$2&gt;=K3658,MAX($N$2:N3657)+1,""))</f>
        <v>3657</v>
      </c>
      <c r="O3658" s="143" t="str">
        <f>IF(対応ガラス検索!$E$2="-","",IF(L3658&lt;=0.65,MAX($O$2:O3657)+1,""))</f>
        <v/>
      </c>
      <c r="P3658" s="144"/>
      <c r="Q3658" s="145"/>
    </row>
    <row r="3659" spans="1:17" x14ac:dyDescent="0.4">
      <c r="A3659" s="68">
        <v>3658</v>
      </c>
      <c r="B3659" s="68" t="s">
        <v>2056</v>
      </c>
      <c r="C3659" s="68" t="s">
        <v>2297</v>
      </c>
      <c r="D3659" s="68" t="s">
        <v>1974</v>
      </c>
      <c r="E3659" s="68" t="s">
        <v>1971</v>
      </c>
      <c r="F3659" s="68" t="s">
        <v>1972</v>
      </c>
      <c r="G3659" s="68" t="s">
        <v>1965</v>
      </c>
      <c r="H3659" s="68" t="s">
        <v>1966</v>
      </c>
      <c r="I3659" s="68">
        <v>9</v>
      </c>
      <c r="J3659" s="68" t="s">
        <v>2296</v>
      </c>
      <c r="K3659" s="142">
        <v>3</v>
      </c>
      <c r="L3659" s="68">
        <v>0.77</v>
      </c>
      <c r="M3659" s="68" t="s">
        <v>1960</v>
      </c>
      <c r="N3659" s="143">
        <f>IF(対応ガラス検索!$E$2="-","",IF(対応ガラス検索!$E$2&gt;=K3659,MAX($N$2:N3658)+1,""))</f>
        <v>3658</v>
      </c>
      <c r="O3659" s="143" t="str">
        <f>IF(対応ガラス検索!$E$2="-","",IF(L3659&lt;=0.65,MAX($O$2:O3658)+1,""))</f>
        <v/>
      </c>
      <c r="P3659" s="144"/>
      <c r="Q3659" s="145"/>
    </row>
    <row r="3660" spans="1:17" x14ac:dyDescent="0.4">
      <c r="A3660" s="68">
        <v>3659</v>
      </c>
      <c r="B3660" s="68" t="s">
        <v>2056</v>
      </c>
      <c r="C3660" s="68" t="s">
        <v>2297</v>
      </c>
      <c r="D3660" s="68" t="s">
        <v>1974</v>
      </c>
      <c r="E3660" s="68" t="s">
        <v>1971</v>
      </c>
      <c r="F3660" s="68" t="s">
        <v>1972</v>
      </c>
      <c r="G3660" s="68" t="s">
        <v>1965</v>
      </c>
      <c r="H3660" s="68" t="s">
        <v>1966</v>
      </c>
      <c r="I3660" s="68">
        <v>10</v>
      </c>
      <c r="J3660" s="68" t="s">
        <v>2296</v>
      </c>
      <c r="K3660" s="68">
        <v>3</v>
      </c>
      <c r="L3660" s="68">
        <v>0.77</v>
      </c>
      <c r="M3660" s="68" t="s">
        <v>1960</v>
      </c>
      <c r="N3660" s="143">
        <f>IF(対応ガラス検索!$E$2="-","",IF(対応ガラス検索!$E$2&gt;=K3660,MAX($N$2:N3659)+1,""))</f>
        <v>3659</v>
      </c>
      <c r="O3660" s="143" t="str">
        <f>IF(対応ガラス検索!$E$2="-","",IF(L3660&lt;=0.65,MAX($O$2:O3659)+1,""))</f>
        <v/>
      </c>
      <c r="P3660" s="144"/>
      <c r="Q3660" s="145"/>
    </row>
    <row r="3661" spans="1:17" x14ac:dyDescent="0.4">
      <c r="A3661" s="68">
        <v>3660</v>
      </c>
      <c r="B3661" s="68" t="s">
        <v>2056</v>
      </c>
      <c r="C3661" s="68" t="s">
        <v>2297</v>
      </c>
      <c r="D3661" s="68" t="s">
        <v>1974</v>
      </c>
      <c r="E3661" s="68" t="s">
        <v>1971</v>
      </c>
      <c r="F3661" s="68" t="s">
        <v>1972</v>
      </c>
      <c r="G3661" s="68" t="s">
        <v>1965</v>
      </c>
      <c r="H3661" s="68" t="s">
        <v>1966</v>
      </c>
      <c r="I3661" s="68">
        <v>11</v>
      </c>
      <c r="J3661" s="68" t="s">
        <v>2296</v>
      </c>
      <c r="K3661" s="68">
        <v>2.9</v>
      </c>
      <c r="L3661" s="68">
        <v>0.77</v>
      </c>
      <c r="M3661" s="68" t="s">
        <v>1960</v>
      </c>
      <c r="N3661" s="143">
        <f>IF(対応ガラス検索!$E$2="-","",IF(対応ガラス検索!$E$2&gt;=K3661,MAX($N$2:N3660)+1,""))</f>
        <v>3660</v>
      </c>
      <c r="O3661" s="143" t="str">
        <f>IF(対応ガラス検索!$E$2="-","",IF(L3661&lt;=0.65,MAX($O$2:O3660)+1,""))</f>
        <v/>
      </c>
      <c r="P3661" s="144"/>
      <c r="Q3661" s="145"/>
    </row>
    <row r="3662" spans="1:17" x14ac:dyDescent="0.4">
      <c r="A3662" s="68">
        <v>3661</v>
      </c>
      <c r="B3662" s="68" t="s">
        <v>2056</v>
      </c>
      <c r="C3662" s="68" t="s">
        <v>2297</v>
      </c>
      <c r="D3662" s="68" t="s">
        <v>1974</v>
      </c>
      <c r="E3662" s="68" t="s">
        <v>1971</v>
      </c>
      <c r="F3662" s="68" t="s">
        <v>1972</v>
      </c>
      <c r="G3662" s="68" t="s">
        <v>1965</v>
      </c>
      <c r="H3662" s="68" t="s">
        <v>1966</v>
      </c>
      <c r="I3662" s="68">
        <v>12</v>
      </c>
      <c r="J3662" s="68" t="s">
        <v>2296</v>
      </c>
      <c r="K3662" s="68">
        <v>2.9</v>
      </c>
      <c r="L3662" s="68">
        <v>0.77</v>
      </c>
      <c r="M3662" s="68" t="s">
        <v>1960</v>
      </c>
      <c r="N3662" s="143">
        <f>IF(対応ガラス検索!$E$2="-","",IF(対応ガラス検索!$E$2&gt;=K3662,MAX($N$2:N3661)+1,""))</f>
        <v>3661</v>
      </c>
      <c r="O3662" s="143" t="str">
        <f>IF(対応ガラス検索!$E$2="-","",IF(L3662&lt;=0.65,MAX($O$2:O3661)+1,""))</f>
        <v/>
      </c>
      <c r="P3662" s="144"/>
      <c r="Q3662" s="145"/>
    </row>
    <row r="3663" spans="1:17" x14ac:dyDescent="0.4">
      <c r="A3663" s="68">
        <v>3662</v>
      </c>
      <c r="B3663" s="68" t="s">
        <v>2056</v>
      </c>
      <c r="C3663" s="68" t="s">
        <v>2297</v>
      </c>
      <c r="D3663" s="68" t="s">
        <v>1974</v>
      </c>
      <c r="E3663" s="68" t="s">
        <v>1971</v>
      </c>
      <c r="F3663" s="68" t="s">
        <v>1972</v>
      </c>
      <c r="G3663" s="68" t="s">
        <v>1965</v>
      </c>
      <c r="H3663" s="68" t="s">
        <v>1966</v>
      </c>
      <c r="I3663" s="68">
        <v>13</v>
      </c>
      <c r="J3663" s="68" t="s">
        <v>2296</v>
      </c>
      <c r="K3663" s="68">
        <v>2.8</v>
      </c>
      <c r="L3663" s="68">
        <v>0.77</v>
      </c>
      <c r="M3663" s="68" t="s">
        <v>1960</v>
      </c>
      <c r="N3663" s="143">
        <f>IF(対応ガラス検索!$E$2="-","",IF(対応ガラス検索!$E$2&gt;=K3663,MAX($N$2:N3662)+1,""))</f>
        <v>3662</v>
      </c>
      <c r="O3663" s="143" t="str">
        <f>IF(対応ガラス検索!$E$2="-","",IF(L3663&lt;=0.65,MAX($O$2:O3662)+1,""))</f>
        <v/>
      </c>
      <c r="P3663" s="144"/>
      <c r="Q3663" s="145"/>
    </row>
    <row r="3664" spans="1:17" x14ac:dyDescent="0.4">
      <c r="A3664" s="68">
        <v>3663</v>
      </c>
      <c r="B3664" s="68" t="s">
        <v>2056</v>
      </c>
      <c r="C3664" s="68" t="s">
        <v>2297</v>
      </c>
      <c r="D3664" s="68" t="s">
        <v>1975</v>
      </c>
      <c r="E3664" s="68" t="s">
        <v>1976</v>
      </c>
      <c r="F3664" s="68" t="s">
        <v>1977</v>
      </c>
      <c r="G3664" s="68" t="s">
        <v>1958</v>
      </c>
      <c r="H3664" s="68" t="s">
        <v>1959</v>
      </c>
      <c r="I3664" s="68">
        <v>6</v>
      </c>
      <c r="J3664" s="68" t="s">
        <v>2267</v>
      </c>
      <c r="K3664" s="68">
        <v>3.1</v>
      </c>
      <c r="L3664" s="68">
        <v>0.75</v>
      </c>
      <c r="M3664" s="68" t="s">
        <v>1960</v>
      </c>
      <c r="N3664" s="143">
        <f>IF(対応ガラス検索!$E$2="-","",IF(対応ガラス検索!$E$2&gt;=K3664,MAX($N$2:N3663)+1,""))</f>
        <v>3663</v>
      </c>
      <c r="O3664" s="143" t="str">
        <f>IF(対応ガラス検索!$E$2="-","",IF(L3664&lt;=0.65,MAX($O$2:O3663)+1,""))</f>
        <v/>
      </c>
      <c r="P3664" s="144"/>
      <c r="Q3664" s="145"/>
    </row>
    <row r="3665" spans="1:17" x14ac:dyDescent="0.4">
      <c r="A3665" s="68">
        <v>3664</v>
      </c>
      <c r="B3665" s="68" t="s">
        <v>2056</v>
      </c>
      <c r="C3665" s="68" t="s">
        <v>2297</v>
      </c>
      <c r="D3665" s="68" t="s">
        <v>1975</v>
      </c>
      <c r="E3665" s="68" t="s">
        <v>1976</v>
      </c>
      <c r="F3665" s="68" t="s">
        <v>1977</v>
      </c>
      <c r="G3665" s="68" t="s">
        <v>1958</v>
      </c>
      <c r="H3665" s="68" t="s">
        <v>1959</v>
      </c>
      <c r="I3665" s="68">
        <v>7</v>
      </c>
      <c r="J3665" s="68" t="s">
        <v>2267</v>
      </c>
      <c r="K3665" s="68">
        <v>3</v>
      </c>
      <c r="L3665" s="68">
        <v>0.75</v>
      </c>
      <c r="M3665" s="68" t="s">
        <v>1960</v>
      </c>
      <c r="N3665" s="143">
        <f>IF(対応ガラス検索!$E$2="-","",IF(対応ガラス検索!$E$2&gt;=K3665,MAX($N$2:N3664)+1,""))</f>
        <v>3664</v>
      </c>
      <c r="O3665" s="143" t="str">
        <f>IF(対応ガラス検索!$E$2="-","",IF(L3665&lt;=0.65,MAX($O$2:O3664)+1,""))</f>
        <v/>
      </c>
      <c r="P3665" s="144"/>
      <c r="Q3665" s="145"/>
    </row>
    <row r="3666" spans="1:17" x14ac:dyDescent="0.4">
      <c r="A3666" s="68">
        <v>3665</v>
      </c>
      <c r="B3666" s="68" t="s">
        <v>2056</v>
      </c>
      <c r="C3666" s="68" t="s">
        <v>2297</v>
      </c>
      <c r="D3666" s="68" t="s">
        <v>1975</v>
      </c>
      <c r="E3666" s="68" t="s">
        <v>1976</v>
      </c>
      <c r="F3666" s="68" t="s">
        <v>1977</v>
      </c>
      <c r="G3666" s="68" t="s">
        <v>1958</v>
      </c>
      <c r="H3666" s="68" t="s">
        <v>1959</v>
      </c>
      <c r="I3666" s="68">
        <v>8</v>
      </c>
      <c r="J3666" s="68" t="s">
        <v>2267</v>
      </c>
      <c r="K3666" s="68">
        <v>2.9</v>
      </c>
      <c r="L3666" s="68">
        <v>0.75</v>
      </c>
      <c r="M3666" s="68" t="s">
        <v>1960</v>
      </c>
      <c r="N3666" s="143">
        <f>IF(対応ガラス検索!$E$2="-","",IF(対応ガラス検索!$E$2&gt;=K3666,MAX($N$2:N3665)+1,""))</f>
        <v>3665</v>
      </c>
      <c r="O3666" s="143" t="str">
        <f>IF(対応ガラス検索!$E$2="-","",IF(L3666&lt;=0.65,MAX($O$2:O3665)+1,""))</f>
        <v/>
      </c>
      <c r="P3666" s="144"/>
      <c r="Q3666" s="145"/>
    </row>
    <row r="3667" spans="1:17" x14ac:dyDescent="0.4">
      <c r="A3667" s="68">
        <v>3666</v>
      </c>
      <c r="B3667" s="68" t="s">
        <v>2056</v>
      </c>
      <c r="C3667" s="68" t="s">
        <v>2297</v>
      </c>
      <c r="D3667" s="68" t="s">
        <v>1975</v>
      </c>
      <c r="E3667" s="68" t="s">
        <v>1976</v>
      </c>
      <c r="F3667" s="68" t="s">
        <v>1977</v>
      </c>
      <c r="G3667" s="68" t="s">
        <v>1958</v>
      </c>
      <c r="H3667" s="68" t="s">
        <v>1959</v>
      </c>
      <c r="I3667" s="68">
        <v>9</v>
      </c>
      <c r="J3667" s="68" t="s">
        <v>2267</v>
      </c>
      <c r="K3667" s="68">
        <v>2.8</v>
      </c>
      <c r="L3667" s="68">
        <v>0.75</v>
      </c>
      <c r="M3667" s="68" t="s">
        <v>1960</v>
      </c>
      <c r="N3667" s="143">
        <f>IF(対応ガラス検索!$E$2="-","",IF(対応ガラス検索!$E$2&gt;=K3667,MAX($N$2:N3666)+1,""))</f>
        <v>3666</v>
      </c>
      <c r="O3667" s="143" t="str">
        <f>IF(対応ガラス検索!$E$2="-","",IF(L3667&lt;=0.65,MAX($O$2:O3666)+1,""))</f>
        <v/>
      </c>
      <c r="P3667" s="144"/>
      <c r="Q3667" s="145"/>
    </row>
    <row r="3668" spans="1:17" x14ac:dyDescent="0.4">
      <c r="A3668" s="68">
        <v>3667</v>
      </c>
      <c r="B3668" s="68" t="s">
        <v>2056</v>
      </c>
      <c r="C3668" s="68" t="s">
        <v>2297</v>
      </c>
      <c r="D3668" s="68" t="s">
        <v>1975</v>
      </c>
      <c r="E3668" s="68" t="s">
        <v>1976</v>
      </c>
      <c r="F3668" s="68" t="s">
        <v>1977</v>
      </c>
      <c r="G3668" s="68" t="s">
        <v>1958</v>
      </c>
      <c r="H3668" s="68" t="s">
        <v>1959</v>
      </c>
      <c r="I3668" s="68">
        <v>10</v>
      </c>
      <c r="J3668" s="68" t="s">
        <v>2267</v>
      </c>
      <c r="K3668" s="68">
        <v>2.8</v>
      </c>
      <c r="L3668" s="68">
        <v>0.75</v>
      </c>
      <c r="M3668" s="68" t="s">
        <v>1960</v>
      </c>
      <c r="N3668" s="143">
        <f>IF(対応ガラス検索!$E$2="-","",IF(対応ガラス検索!$E$2&gt;=K3668,MAX($N$2:N3667)+1,""))</f>
        <v>3667</v>
      </c>
      <c r="O3668" s="143" t="str">
        <f>IF(対応ガラス検索!$E$2="-","",IF(L3668&lt;=0.65,MAX($O$2:O3667)+1,""))</f>
        <v/>
      </c>
      <c r="P3668" s="144"/>
      <c r="Q3668" s="145"/>
    </row>
    <row r="3669" spans="1:17" x14ac:dyDescent="0.4">
      <c r="A3669" s="68">
        <v>3668</v>
      </c>
      <c r="B3669" s="68" t="s">
        <v>2056</v>
      </c>
      <c r="C3669" s="68" t="s">
        <v>2297</v>
      </c>
      <c r="D3669" s="68" t="s">
        <v>1975</v>
      </c>
      <c r="E3669" s="68" t="s">
        <v>1976</v>
      </c>
      <c r="F3669" s="68" t="s">
        <v>1977</v>
      </c>
      <c r="G3669" s="68" t="s">
        <v>1958</v>
      </c>
      <c r="H3669" s="68" t="s">
        <v>1959</v>
      </c>
      <c r="I3669" s="68">
        <v>11</v>
      </c>
      <c r="J3669" s="68" t="s">
        <v>2267</v>
      </c>
      <c r="K3669" s="68">
        <v>2.7</v>
      </c>
      <c r="L3669" s="68">
        <v>0.75</v>
      </c>
      <c r="M3669" s="68" t="s">
        <v>1960</v>
      </c>
      <c r="N3669" s="143">
        <f>IF(対応ガラス検索!$E$2="-","",IF(対応ガラス検索!$E$2&gt;=K3669,MAX($N$2:N3668)+1,""))</f>
        <v>3668</v>
      </c>
      <c r="O3669" s="143" t="str">
        <f>IF(対応ガラス検索!$E$2="-","",IF(L3669&lt;=0.65,MAX($O$2:O3668)+1,""))</f>
        <v/>
      </c>
      <c r="P3669" s="144"/>
      <c r="Q3669" s="145"/>
    </row>
    <row r="3670" spans="1:17" x14ac:dyDescent="0.4">
      <c r="A3670" s="68">
        <v>3669</v>
      </c>
      <c r="B3670" s="68" t="s">
        <v>2056</v>
      </c>
      <c r="C3670" s="68" t="s">
        <v>2297</v>
      </c>
      <c r="D3670" s="68" t="s">
        <v>1975</v>
      </c>
      <c r="E3670" s="68" t="s">
        <v>1976</v>
      </c>
      <c r="F3670" s="68" t="s">
        <v>1977</v>
      </c>
      <c r="G3670" s="68" t="s">
        <v>1958</v>
      </c>
      <c r="H3670" s="68" t="s">
        <v>1959</v>
      </c>
      <c r="I3670" s="68">
        <v>12</v>
      </c>
      <c r="J3670" s="68" t="s">
        <v>2267</v>
      </c>
      <c r="K3670" s="68">
        <v>2.7</v>
      </c>
      <c r="L3670" s="68">
        <v>0.75</v>
      </c>
      <c r="M3670" s="68" t="s">
        <v>1960</v>
      </c>
      <c r="N3670" s="143">
        <f>IF(対応ガラス検索!$E$2="-","",IF(対応ガラス検索!$E$2&gt;=K3670,MAX($N$2:N3669)+1,""))</f>
        <v>3669</v>
      </c>
      <c r="O3670" s="143" t="str">
        <f>IF(対応ガラス検索!$E$2="-","",IF(L3670&lt;=0.65,MAX($O$2:O3669)+1,""))</f>
        <v/>
      </c>
      <c r="P3670" s="144"/>
      <c r="Q3670" s="145"/>
    </row>
    <row r="3671" spans="1:17" x14ac:dyDescent="0.4">
      <c r="A3671" s="68">
        <v>3670</v>
      </c>
      <c r="B3671" s="68" t="s">
        <v>2056</v>
      </c>
      <c r="C3671" s="68" t="s">
        <v>2297</v>
      </c>
      <c r="D3671" s="68" t="s">
        <v>1975</v>
      </c>
      <c r="E3671" s="68" t="s">
        <v>1976</v>
      </c>
      <c r="F3671" s="68" t="s">
        <v>1977</v>
      </c>
      <c r="G3671" s="68" t="s">
        <v>1958</v>
      </c>
      <c r="H3671" s="68" t="s">
        <v>1959</v>
      </c>
      <c r="I3671" s="68">
        <v>13</v>
      </c>
      <c r="J3671" s="68" t="s">
        <v>2267</v>
      </c>
      <c r="K3671" s="68">
        <v>2.7</v>
      </c>
      <c r="L3671" s="68">
        <v>0.75</v>
      </c>
      <c r="M3671" s="68" t="s">
        <v>1960</v>
      </c>
      <c r="N3671" s="143">
        <f>IF(対応ガラス検索!$E$2="-","",IF(対応ガラス検索!$E$2&gt;=K3671,MAX($N$2:N3670)+1,""))</f>
        <v>3670</v>
      </c>
      <c r="O3671" s="143" t="str">
        <f>IF(対応ガラス検索!$E$2="-","",IF(L3671&lt;=0.65,MAX($O$2:O3670)+1,""))</f>
        <v/>
      </c>
      <c r="P3671" s="144"/>
      <c r="Q3671" s="145"/>
    </row>
    <row r="3672" spans="1:17" x14ac:dyDescent="0.4">
      <c r="A3672" s="68">
        <v>3671</v>
      </c>
      <c r="B3672" s="68" t="s">
        <v>2056</v>
      </c>
      <c r="C3672" s="68" t="s">
        <v>2297</v>
      </c>
      <c r="D3672" s="68" t="s">
        <v>1975</v>
      </c>
      <c r="E3672" s="68" t="s">
        <v>1976</v>
      </c>
      <c r="F3672" s="68" t="s">
        <v>1977</v>
      </c>
      <c r="G3672" s="68" t="s">
        <v>1958</v>
      </c>
      <c r="H3672" s="68" t="s">
        <v>1959</v>
      </c>
      <c r="I3672" s="68">
        <v>6</v>
      </c>
      <c r="J3672" s="68" t="s">
        <v>2267</v>
      </c>
      <c r="K3672" s="68">
        <v>3.1</v>
      </c>
      <c r="L3672" s="68">
        <v>0.75</v>
      </c>
      <c r="M3672" s="68" t="s">
        <v>1960</v>
      </c>
      <c r="N3672" s="143">
        <f>IF(対応ガラス検索!$E$2="-","",IF(対応ガラス検索!$E$2&gt;=K3672,MAX($N$2:N3671)+1,""))</f>
        <v>3671</v>
      </c>
      <c r="O3672" s="143" t="str">
        <f>IF(対応ガラス検索!$E$2="-","",IF(L3672&lt;=0.65,MAX($O$2:O3671)+1,""))</f>
        <v/>
      </c>
      <c r="P3672" s="144"/>
      <c r="Q3672" s="145"/>
    </row>
    <row r="3673" spans="1:17" x14ac:dyDescent="0.4">
      <c r="A3673" s="68">
        <v>3672</v>
      </c>
      <c r="B3673" s="68" t="s">
        <v>2056</v>
      </c>
      <c r="C3673" s="68" t="s">
        <v>2297</v>
      </c>
      <c r="D3673" s="68" t="s">
        <v>1975</v>
      </c>
      <c r="E3673" s="68" t="s">
        <v>1976</v>
      </c>
      <c r="F3673" s="68" t="s">
        <v>1977</v>
      </c>
      <c r="G3673" s="68" t="s">
        <v>1958</v>
      </c>
      <c r="H3673" s="68" t="s">
        <v>1959</v>
      </c>
      <c r="I3673" s="68">
        <v>7</v>
      </c>
      <c r="J3673" s="68" t="s">
        <v>2267</v>
      </c>
      <c r="K3673" s="142">
        <v>3</v>
      </c>
      <c r="L3673" s="68">
        <v>0.75</v>
      </c>
      <c r="M3673" s="68" t="s">
        <v>1960</v>
      </c>
      <c r="N3673" s="143">
        <f>IF(対応ガラス検索!$E$2="-","",IF(対応ガラス検索!$E$2&gt;=K3673,MAX($N$2:N3672)+1,""))</f>
        <v>3672</v>
      </c>
      <c r="O3673" s="143" t="str">
        <f>IF(対応ガラス検索!$E$2="-","",IF(L3673&lt;=0.65,MAX($O$2:O3672)+1,""))</f>
        <v/>
      </c>
      <c r="P3673" s="144"/>
      <c r="Q3673" s="145"/>
    </row>
    <row r="3674" spans="1:17" x14ac:dyDescent="0.4">
      <c r="A3674" s="68">
        <v>3673</v>
      </c>
      <c r="B3674" s="68" t="s">
        <v>2056</v>
      </c>
      <c r="C3674" s="68" t="s">
        <v>2297</v>
      </c>
      <c r="D3674" s="68" t="s">
        <v>1975</v>
      </c>
      <c r="E3674" s="68" t="s">
        <v>1976</v>
      </c>
      <c r="F3674" s="68" t="s">
        <v>1977</v>
      </c>
      <c r="G3674" s="68" t="s">
        <v>1958</v>
      </c>
      <c r="H3674" s="68" t="s">
        <v>1959</v>
      </c>
      <c r="I3674" s="68">
        <v>8</v>
      </c>
      <c r="J3674" s="68" t="s">
        <v>2267</v>
      </c>
      <c r="K3674" s="142">
        <v>2.9</v>
      </c>
      <c r="L3674" s="68">
        <v>0.75</v>
      </c>
      <c r="M3674" s="68" t="s">
        <v>1960</v>
      </c>
      <c r="N3674" s="143">
        <f>IF(対応ガラス検索!$E$2="-","",IF(対応ガラス検索!$E$2&gt;=K3674,MAX($N$2:N3673)+1,""))</f>
        <v>3673</v>
      </c>
      <c r="O3674" s="143" t="str">
        <f>IF(対応ガラス検索!$E$2="-","",IF(L3674&lt;=0.65,MAX($O$2:O3673)+1,""))</f>
        <v/>
      </c>
      <c r="P3674" s="144"/>
      <c r="Q3674" s="145"/>
    </row>
    <row r="3675" spans="1:17" x14ac:dyDescent="0.4">
      <c r="A3675" s="68">
        <v>3674</v>
      </c>
      <c r="B3675" s="68" t="s">
        <v>2056</v>
      </c>
      <c r="C3675" s="68" t="s">
        <v>2297</v>
      </c>
      <c r="D3675" s="68" t="s">
        <v>1975</v>
      </c>
      <c r="E3675" s="68" t="s">
        <v>1976</v>
      </c>
      <c r="F3675" s="68" t="s">
        <v>1977</v>
      </c>
      <c r="G3675" s="68" t="s">
        <v>1958</v>
      </c>
      <c r="H3675" s="68" t="s">
        <v>1959</v>
      </c>
      <c r="I3675" s="68">
        <v>9</v>
      </c>
      <c r="J3675" s="68" t="s">
        <v>2267</v>
      </c>
      <c r="K3675" s="68">
        <v>2.8</v>
      </c>
      <c r="L3675" s="68">
        <v>0.75</v>
      </c>
      <c r="M3675" s="68" t="s">
        <v>1960</v>
      </c>
      <c r="N3675" s="143">
        <f>IF(対応ガラス検索!$E$2="-","",IF(対応ガラス検索!$E$2&gt;=K3675,MAX($N$2:N3674)+1,""))</f>
        <v>3674</v>
      </c>
      <c r="O3675" s="143" t="str">
        <f>IF(対応ガラス検索!$E$2="-","",IF(L3675&lt;=0.65,MAX($O$2:O3674)+1,""))</f>
        <v/>
      </c>
      <c r="P3675" s="144"/>
      <c r="Q3675" s="145"/>
    </row>
    <row r="3676" spans="1:17" x14ac:dyDescent="0.4">
      <c r="A3676" s="68">
        <v>3675</v>
      </c>
      <c r="B3676" s="68" t="s">
        <v>2056</v>
      </c>
      <c r="C3676" s="68" t="s">
        <v>2297</v>
      </c>
      <c r="D3676" s="68" t="s">
        <v>1975</v>
      </c>
      <c r="E3676" s="68" t="s">
        <v>1976</v>
      </c>
      <c r="F3676" s="68" t="s">
        <v>1977</v>
      </c>
      <c r="G3676" s="68" t="s">
        <v>1958</v>
      </c>
      <c r="H3676" s="68" t="s">
        <v>1959</v>
      </c>
      <c r="I3676" s="68">
        <v>10</v>
      </c>
      <c r="J3676" s="68" t="s">
        <v>2267</v>
      </c>
      <c r="K3676" s="68">
        <v>2.8</v>
      </c>
      <c r="L3676" s="68">
        <v>0.75</v>
      </c>
      <c r="M3676" s="68" t="s">
        <v>1960</v>
      </c>
      <c r="N3676" s="143">
        <f>IF(対応ガラス検索!$E$2="-","",IF(対応ガラス検索!$E$2&gt;=K3676,MAX($N$2:N3675)+1,""))</f>
        <v>3675</v>
      </c>
      <c r="O3676" s="143" t="str">
        <f>IF(対応ガラス検索!$E$2="-","",IF(L3676&lt;=0.65,MAX($O$2:O3675)+1,""))</f>
        <v/>
      </c>
      <c r="P3676" s="144"/>
      <c r="Q3676" s="145"/>
    </row>
    <row r="3677" spans="1:17" x14ac:dyDescent="0.4">
      <c r="A3677" s="68">
        <v>3676</v>
      </c>
      <c r="B3677" s="68" t="s">
        <v>2056</v>
      </c>
      <c r="C3677" s="68" t="s">
        <v>2297</v>
      </c>
      <c r="D3677" s="68" t="s">
        <v>1975</v>
      </c>
      <c r="E3677" s="68" t="s">
        <v>1976</v>
      </c>
      <c r="F3677" s="68" t="s">
        <v>1977</v>
      </c>
      <c r="G3677" s="68" t="s">
        <v>1958</v>
      </c>
      <c r="H3677" s="68" t="s">
        <v>1959</v>
      </c>
      <c r="I3677" s="68">
        <v>11</v>
      </c>
      <c r="J3677" s="68" t="s">
        <v>2267</v>
      </c>
      <c r="K3677" s="68">
        <v>2.7</v>
      </c>
      <c r="L3677" s="68">
        <v>0.75</v>
      </c>
      <c r="M3677" s="68" t="s">
        <v>1960</v>
      </c>
      <c r="N3677" s="143">
        <f>IF(対応ガラス検索!$E$2="-","",IF(対応ガラス検索!$E$2&gt;=K3677,MAX($N$2:N3676)+1,""))</f>
        <v>3676</v>
      </c>
      <c r="O3677" s="143" t="str">
        <f>IF(対応ガラス検索!$E$2="-","",IF(L3677&lt;=0.65,MAX($O$2:O3676)+1,""))</f>
        <v/>
      </c>
      <c r="P3677" s="144"/>
      <c r="Q3677" s="145"/>
    </row>
    <row r="3678" spans="1:17" x14ac:dyDescent="0.4">
      <c r="A3678" s="68">
        <v>3677</v>
      </c>
      <c r="B3678" s="68" t="s">
        <v>2056</v>
      </c>
      <c r="C3678" s="68" t="s">
        <v>2297</v>
      </c>
      <c r="D3678" s="68" t="s">
        <v>1975</v>
      </c>
      <c r="E3678" s="68" t="s">
        <v>1976</v>
      </c>
      <c r="F3678" s="68" t="s">
        <v>1977</v>
      </c>
      <c r="G3678" s="68" t="s">
        <v>1958</v>
      </c>
      <c r="H3678" s="68" t="s">
        <v>1959</v>
      </c>
      <c r="I3678" s="68">
        <v>12</v>
      </c>
      <c r="J3678" s="68" t="s">
        <v>2267</v>
      </c>
      <c r="K3678" s="68">
        <v>2.7</v>
      </c>
      <c r="L3678" s="68">
        <v>0.75</v>
      </c>
      <c r="M3678" s="68" t="s">
        <v>1960</v>
      </c>
      <c r="N3678" s="143">
        <f>IF(対応ガラス検索!$E$2="-","",IF(対応ガラス検索!$E$2&gt;=K3678,MAX($N$2:N3677)+1,""))</f>
        <v>3677</v>
      </c>
      <c r="O3678" s="143" t="str">
        <f>IF(対応ガラス検索!$E$2="-","",IF(L3678&lt;=0.65,MAX($O$2:O3677)+1,""))</f>
        <v/>
      </c>
      <c r="P3678" s="144"/>
      <c r="Q3678" s="145"/>
    </row>
    <row r="3679" spans="1:17" x14ac:dyDescent="0.4">
      <c r="A3679" s="68">
        <v>3678</v>
      </c>
      <c r="B3679" s="68" t="s">
        <v>2056</v>
      </c>
      <c r="C3679" s="68" t="s">
        <v>2297</v>
      </c>
      <c r="D3679" s="68" t="s">
        <v>1975</v>
      </c>
      <c r="E3679" s="68" t="s">
        <v>1976</v>
      </c>
      <c r="F3679" s="68" t="s">
        <v>1977</v>
      </c>
      <c r="G3679" s="68" t="s">
        <v>1958</v>
      </c>
      <c r="H3679" s="68" t="s">
        <v>1959</v>
      </c>
      <c r="I3679" s="68">
        <v>13</v>
      </c>
      <c r="J3679" s="68" t="s">
        <v>2267</v>
      </c>
      <c r="K3679" s="68">
        <v>2.7</v>
      </c>
      <c r="L3679" s="68">
        <v>0.75</v>
      </c>
      <c r="M3679" s="68" t="s">
        <v>1960</v>
      </c>
      <c r="N3679" s="143">
        <f>IF(対応ガラス検索!$E$2="-","",IF(対応ガラス検索!$E$2&gt;=K3679,MAX($N$2:N3678)+1,""))</f>
        <v>3678</v>
      </c>
      <c r="O3679" s="143" t="str">
        <f>IF(対応ガラス検索!$E$2="-","",IF(L3679&lt;=0.65,MAX($O$2:O3678)+1,""))</f>
        <v/>
      </c>
      <c r="P3679" s="144"/>
      <c r="Q3679" s="145"/>
    </row>
    <row r="3680" spans="1:17" x14ac:dyDescent="0.4">
      <c r="A3680" s="68">
        <v>3679</v>
      </c>
      <c r="B3680" s="68" t="s">
        <v>2056</v>
      </c>
      <c r="C3680" s="68" t="s">
        <v>2297</v>
      </c>
      <c r="D3680" s="68" t="s">
        <v>1975</v>
      </c>
      <c r="E3680" s="68" t="s">
        <v>1976</v>
      </c>
      <c r="F3680" s="68" t="s">
        <v>1977</v>
      </c>
      <c r="G3680" s="68" t="s">
        <v>1958</v>
      </c>
      <c r="H3680" s="68" t="s">
        <v>1959</v>
      </c>
      <c r="I3680" s="68">
        <v>6</v>
      </c>
      <c r="J3680" s="68" t="s">
        <v>2296</v>
      </c>
      <c r="K3680" s="68">
        <v>3.3</v>
      </c>
      <c r="L3680" s="68">
        <v>0.76</v>
      </c>
      <c r="M3680" s="68" t="s">
        <v>1960</v>
      </c>
      <c r="N3680" s="143">
        <f>IF(対応ガラス検索!$E$2="-","",IF(対応ガラス検索!$E$2&gt;=K3680,MAX($N$2:N3679)+1,""))</f>
        <v>3679</v>
      </c>
      <c r="O3680" s="143" t="str">
        <f>IF(対応ガラス検索!$E$2="-","",IF(L3680&lt;=0.65,MAX($O$2:O3679)+1,""))</f>
        <v/>
      </c>
      <c r="P3680" s="144"/>
      <c r="Q3680" s="145"/>
    </row>
    <row r="3681" spans="1:17" x14ac:dyDescent="0.4">
      <c r="A3681" s="68">
        <v>3680</v>
      </c>
      <c r="B3681" s="68" t="s">
        <v>2056</v>
      </c>
      <c r="C3681" s="68" t="s">
        <v>2297</v>
      </c>
      <c r="D3681" s="68" t="s">
        <v>1975</v>
      </c>
      <c r="E3681" s="68" t="s">
        <v>1976</v>
      </c>
      <c r="F3681" s="68" t="s">
        <v>1977</v>
      </c>
      <c r="G3681" s="68" t="s">
        <v>1958</v>
      </c>
      <c r="H3681" s="68" t="s">
        <v>1959</v>
      </c>
      <c r="I3681" s="68">
        <v>7</v>
      </c>
      <c r="J3681" s="68" t="s">
        <v>2296</v>
      </c>
      <c r="K3681" s="68">
        <v>3.2</v>
      </c>
      <c r="L3681" s="68">
        <v>0.75</v>
      </c>
      <c r="M3681" s="68" t="s">
        <v>1960</v>
      </c>
      <c r="N3681" s="143">
        <f>IF(対応ガラス検索!$E$2="-","",IF(対応ガラス検索!$E$2&gt;=K3681,MAX($N$2:N3680)+1,""))</f>
        <v>3680</v>
      </c>
      <c r="O3681" s="143" t="str">
        <f>IF(対応ガラス検索!$E$2="-","",IF(L3681&lt;=0.65,MAX($O$2:O3680)+1,""))</f>
        <v/>
      </c>
      <c r="P3681" s="144"/>
      <c r="Q3681" s="145"/>
    </row>
    <row r="3682" spans="1:17" x14ac:dyDescent="0.4">
      <c r="A3682" s="68">
        <v>3681</v>
      </c>
      <c r="B3682" s="68" t="s">
        <v>2056</v>
      </c>
      <c r="C3682" s="68" t="s">
        <v>2297</v>
      </c>
      <c r="D3682" s="68" t="s">
        <v>1975</v>
      </c>
      <c r="E3682" s="68" t="s">
        <v>1976</v>
      </c>
      <c r="F3682" s="68" t="s">
        <v>1977</v>
      </c>
      <c r="G3682" s="68" t="s">
        <v>1958</v>
      </c>
      <c r="H3682" s="68" t="s">
        <v>1959</v>
      </c>
      <c r="I3682" s="68">
        <v>8</v>
      </c>
      <c r="J3682" s="68" t="s">
        <v>2296</v>
      </c>
      <c r="K3682" s="68">
        <v>3.1</v>
      </c>
      <c r="L3682" s="68">
        <v>0.75</v>
      </c>
      <c r="M3682" s="68" t="s">
        <v>1960</v>
      </c>
      <c r="N3682" s="143">
        <f>IF(対応ガラス検索!$E$2="-","",IF(対応ガラス検索!$E$2&gt;=K3682,MAX($N$2:N3681)+1,""))</f>
        <v>3681</v>
      </c>
      <c r="O3682" s="143" t="str">
        <f>IF(対応ガラス検索!$E$2="-","",IF(L3682&lt;=0.65,MAX($O$2:O3681)+1,""))</f>
        <v/>
      </c>
      <c r="P3682" s="144"/>
      <c r="Q3682" s="145"/>
    </row>
    <row r="3683" spans="1:17" x14ac:dyDescent="0.4">
      <c r="A3683" s="68">
        <v>3682</v>
      </c>
      <c r="B3683" s="68" t="s">
        <v>2056</v>
      </c>
      <c r="C3683" s="68" t="s">
        <v>2297</v>
      </c>
      <c r="D3683" s="68" t="s">
        <v>1975</v>
      </c>
      <c r="E3683" s="68" t="s">
        <v>1976</v>
      </c>
      <c r="F3683" s="68" t="s">
        <v>1977</v>
      </c>
      <c r="G3683" s="68" t="s">
        <v>1958</v>
      </c>
      <c r="H3683" s="68" t="s">
        <v>1959</v>
      </c>
      <c r="I3683" s="68">
        <v>9</v>
      </c>
      <c r="J3683" s="68" t="s">
        <v>2296</v>
      </c>
      <c r="K3683" s="68">
        <v>3</v>
      </c>
      <c r="L3683" s="68">
        <v>0.75</v>
      </c>
      <c r="M3683" s="68" t="s">
        <v>1960</v>
      </c>
      <c r="N3683" s="143">
        <f>IF(対応ガラス検索!$E$2="-","",IF(対応ガラス検索!$E$2&gt;=K3683,MAX($N$2:N3682)+1,""))</f>
        <v>3682</v>
      </c>
      <c r="O3683" s="143" t="str">
        <f>IF(対応ガラス検索!$E$2="-","",IF(L3683&lt;=0.65,MAX($O$2:O3682)+1,""))</f>
        <v/>
      </c>
      <c r="P3683" s="144"/>
      <c r="Q3683" s="145"/>
    </row>
    <row r="3684" spans="1:17" x14ac:dyDescent="0.4">
      <c r="A3684" s="68">
        <v>3683</v>
      </c>
      <c r="B3684" s="68" t="s">
        <v>2056</v>
      </c>
      <c r="C3684" s="68" t="s">
        <v>2297</v>
      </c>
      <c r="D3684" s="68" t="s">
        <v>1975</v>
      </c>
      <c r="E3684" s="68" t="s">
        <v>1976</v>
      </c>
      <c r="F3684" s="68" t="s">
        <v>1977</v>
      </c>
      <c r="G3684" s="68" t="s">
        <v>1958</v>
      </c>
      <c r="H3684" s="68" t="s">
        <v>1959</v>
      </c>
      <c r="I3684" s="68">
        <v>10</v>
      </c>
      <c r="J3684" s="68" t="s">
        <v>2296</v>
      </c>
      <c r="K3684" s="68">
        <v>3</v>
      </c>
      <c r="L3684" s="68">
        <v>0.75</v>
      </c>
      <c r="M3684" s="68" t="s">
        <v>1960</v>
      </c>
      <c r="N3684" s="143">
        <f>IF(対応ガラス検索!$E$2="-","",IF(対応ガラス検索!$E$2&gt;=K3684,MAX($N$2:N3683)+1,""))</f>
        <v>3683</v>
      </c>
      <c r="O3684" s="143" t="str">
        <f>IF(対応ガラス検索!$E$2="-","",IF(L3684&lt;=0.65,MAX($O$2:O3683)+1,""))</f>
        <v/>
      </c>
      <c r="P3684" s="144"/>
      <c r="Q3684" s="145"/>
    </row>
    <row r="3685" spans="1:17" x14ac:dyDescent="0.4">
      <c r="A3685" s="68">
        <v>3684</v>
      </c>
      <c r="B3685" s="68" t="s">
        <v>2056</v>
      </c>
      <c r="C3685" s="68" t="s">
        <v>2297</v>
      </c>
      <c r="D3685" s="68" t="s">
        <v>1975</v>
      </c>
      <c r="E3685" s="68" t="s">
        <v>1976</v>
      </c>
      <c r="F3685" s="68" t="s">
        <v>1977</v>
      </c>
      <c r="G3685" s="68" t="s">
        <v>1958</v>
      </c>
      <c r="H3685" s="68" t="s">
        <v>1959</v>
      </c>
      <c r="I3685" s="68">
        <v>11</v>
      </c>
      <c r="J3685" s="68" t="s">
        <v>2296</v>
      </c>
      <c r="K3685" s="68">
        <v>2.9</v>
      </c>
      <c r="L3685" s="68">
        <v>0.75</v>
      </c>
      <c r="M3685" s="68" t="s">
        <v>1960</v>
      </c>
      <c r="N3685" s="143">
        <f>IF(対応ガラス検索!$E$2="-","",IF(対応ガラス検索!$E$2&gt;=K3685,MAX($N$2:N3684)+1,""))</f>
        <v>3684</v>
      </c>
      <c r="O3685" s="143" t="str">
        <f>IF(対応ガラス検索!$E$2="-","",IF(L3685&lt;=0.65,MAX($O$2:O3684)+1,""))</f>
        <v/>
      </c>
      <c r="P3685" s="144"/>
      <c r="Q3685" s="145"/>
    </row>
    <row r="3686" spans="1:17" x14ac:dyDescent="0.4">
      <c r="A3686" s="68">
        <v>3685</v>
      </c>
      <c r="B3686" s="68" t="s">
        <v>2056</v>
      </c>
      <c r="C3686" s="68" t="s">
        <v>2297</v>
      </c>
      <c r="D3686" s="68" t="s">
        <v>1975</v>
      </c>
      <c r="E3686" s="68" t="s">
        <v>1976</v>
      </c>
      <c r="F3686" s="68" t="s">
        <v>1977</v>
      </c>
      <c r="G3686" s="68" t="s">
        <v>1958</v>
      </c>
      <c r="H3686" s="68" t="s">
        <v>1959</v>
      </c>
      <c r="I3686" s="68">
        <v>12</v>
      </c>
      <c r="J3686" s="68" t="s">
        <v>2296</v>
      </c>
      <c r="K3686" s="142">
        <v>2.9</v>
      </c>
      <c r="L3686" s="68">
        <v>0.75</v>
      </c>
      <c r="M3686" s="68" t="s">
        <v>1960</v>
      </c>
      <c r="N3686" s="143">
        <f>IF(対応ガラス検索!$E$2="-","",IF(対応ガラス検索!$E$2&gt;=K3686,MAX($N$2:N3685)+1,""))</f>
        <v>3685</v>
      </c>
      <c r="O3686" s="143" t="str">
        <f>IF(対応ガラス検索!$E$2="-","",IF(L3686&lt;=0.65,MAX($O$2:O3685)+1,""))</f>
        <v/>
      </c>
      <c r="P3686" s="144"/>
      <c r="Q3686" s="145"/>
    </row>
    <row r="3687" spans="1:17" x14ac:dyDescent="0.4">
      <c r="A3687" s="68">
        <v>3686</v>
      </c>
      <c r="B3687" s="68" t="s">
        <v>2056</v>
      </c>
      <c r="C3687" s="68" t="s">
        <v>2297</v>
      </c>
      <c r="D3687" s="68" t="s">
        <v>1975</v>
      </c>
      <c r="E3687" s="68" t="s">
        <v>1976</v>
      </c>
      <c r="F3687" s="68" t="s">
        <v>1977</v>
      </c>
      <c r="G3687" s="68" t="s">
        <v>1958</v>
      </c>
      <c r="H3687" s="68" t="s">
        <v>1959</v>
      </c>
      <c r="I3687" s="68">
        <v>13</v>
      </c>
      <c r="J3687" s="68" t="s">
        <v>2296</v>
      </c>
      <c r="K3687" s="68">
        <v>2.8</v>
      </c>
      <c r="L3687" s="68">
        <v>0.75</v>
      </c>
      <c r="M3687" s="68" t="s">
        <v>1960</v>
      </c>
      <c r="N3687" s="143">
        <f>IF(対応ガラス検索!$E$2="-","",IF(対応ガラス検索!$E$2&gt;=K3687,MAX($N$2:N3686)+1,""))</f>
        <v>3686</v>
      </c>
      <c r="O3687" s="143" t="str">
        <f>IF(対応ガラス検索!$E$2="-","",IF(L3687&lt;=0.65,MAX($O$2:O3686)+1,""))</f>
        <v/>
      </c>
      <c r="P3687" s="144"/>
      <c r="Q3687" s="145"/>
    </row>
    <row r="3688" spans="1:17" x14ac:dyDescent="0.4">
      <c r="A3688" s="68">
        <v>3687</v>
      </c>
      <c r="B3688" s="68" t="s">
        <v>2056</v>
      </c>
      <c r="C3688" s="68" t="s">
        <v>2297</v>
      </c>
      <c r="D3688" s="68" t="s">
        <v>1975</v>
      </c>
      <c r="E3688" s="68" t="s">
        <v>1976</v>
      </c>
      <c r="F3688" s="68" t="s">
        <v>1977</v>
      </c>
      <c r="G3688" s="68" t="s">
        <v>1958</v>
      </c>
      <c r="H3688" s="68" t="s">
        <v>1959</v>
      </c>
      <c r="I3688" s="68">
        <v>6</v>
      </c>
      <c r="J3688" s="68" t="s">
        <v>2296</v>
      </c>
      <c r="K3688" s="68">
        <v>3.3</v>
      </c>
      <c r="L3688" s="68">
        <v>0.76</v>
      </c>
      <c r="M3688" s="68" t="s">
        <v>1960</v>
      </c>
      <c r="N3688" s="143">
        <f>IF(対応ガラス検索!$E$2="-","",IF(対応ガラス検索!$E$2&gt;=K3688,MAX($N$2:N3687)+1,""))</f>
        <v>3687</v>
      </c>
      <c r="O3688" s="143" t="str">
        <f>IF(対応ガラス検索!$E$2="-","",IF(L3688&lt;=0.65,MAX($O$2:O3687)+1,""))</f>
        <v/>
      </c>
      <c r="P3688" s="144"/>
      <c r="Q3688" s="145"/>
    </row>
    <row r="3689" spans="1:17" x14ac:dyDescent="0.4">
      <c r="A3689" s="68">
        <v>3688</v>
      </c>
      <c r="B3689" s="68" t="s">
        <v>2056</v>
      </c>
      <c r="C3689" s="68" t="s">
        <v>2297</v>
      </c>
      <c r="D3689" s="68" t="s">
        <v>1975</v>
      </c>
      <c r="E3689" s="68" t="s">
        <v>1976</v>
      </c>
      <c r="F3689" s="68" t="s">
        <v>1977</v>
      </c>
      <c r="G3689" s="68" t="s">
        <v>1958</v>
      </c>
      <c r="H3689" s="68" t="s">
        <v>1959</v>
      </c>
      <c r="I3689" s="68">
        <v>7</v>
      </c>
      <c r="J3689" s="68" t="s">
        <v>2296</v>
      </c>
      <c r="K3689" s="68">
        <v>3.2</v>
      </c>
      <c r="L3689" s="68">
        <v>0.75</v>
      </c>
      <c r="M3689" s="68" t="s">
        <v>1960</v>
      </c>
      <c r="N3689" s="143">
        <f>IF(対応ガラス検索!$E$2="-","",IF(対応ガラス検索!$E$2&gt;=K3689,MAX($N$2:N3688)+1,""))</f>
        <v>3688</v>
      </c>
      <c r="O3689" s="143" t="str">
        <f>IF(対応ガラス検索!$E$2="-","",IF(L3689&lt;=0.65,MAX($O$2:O3688)+1,""))</f>
        <v/>
      </c>
      <c r="P3689" s="144"/>
      <c r="Q3689" s="145"/>
    </row>
    <row r="3690" spans="1:17" x14ac:dyDescent="0.4">
      <c r="A3690" s="68">
        <v>3689</v>
      </c>
      <c r="B3690" s="68" t="s">
        <v>2056</v>
      </c>
      <c r="C3690" s="68" t="s">
        <v>2297</v>
      </c>
      <c r="D3690" s="68" t="s">
        <v>1975</v>
      </c>
      <c r="E3690" s="68" t="s">
        <v>1976</v>
      </c>
      <c r="F3690" s="68" t="s">
        <v>1977</v>
      </c>
      <c r="G3690" s="68" t="s">
        <v>1958</v>
      </c>
      <c r="H3690" s="68" t="s">
        <v>1959</v>
      </c>
      <c r="I3690" s="68">
        <v>8</v>
      </c>
      <c r="J3690" s="68" t="s">
        <v>2296</v>
      </c>
      <c r="K3690" s="68">
        <v>3.1</v>
      </c>
      <c r="L3690" s="68">
        <v>0.75</v>
      </c>
      <c r="M3690" s="68" t="s">
        <v>1960</v>
      </c>
      <c r="N3690" s="143">
        <f>IF(対応ガラス検索!$E$2="-","",IF(対応ガラス検索!$E$2&gt;=K3690,MAX($N$2:N3689)+1,""))</f>
        <v>3689</v>
      </c>
      <c r="O3690" s="143" t="str">
        <f>IF(対応ガラス検索!$E$2="-","",IF(L3690&lt;=0.65,MAX($O$2:O3689)+1,""))</f>
        <v/>
      </c>
      <c r="P3690" s="144"/>
      <c r="Q3690" s="145"/>
    </row>
    <row r="3691" spans="1:17" x14ac:dyDescent="0.4">
      <c r="A3691" s="68">
        <v>3690</v>
      </c>
      <c r="B3691" s="68" t="s">
        <v>2056</v>
      </c>
      <c r="C3691" s="68" t="s">
        <v>2297</v>
      </c>
      <c r="D3691" s="68" t="s">
        <v>1975</v>
      </c>
      <c r="E3691" s="68" t="s">
        <v>1976</v>
      </c>
      <c r="F3691" s="68" t="s">
        <v>1977</v>
      </c>
      <c r="G3691" s="68" t="s">
        <v>1958</v>
      </c>
      <c r="H3691" s="68" t="s">
        <v>1959</v>
      </c>
      <c r="I3691" s="68">
        <v>9</v>
      </c>
      <c r="J3691" s="68" t="s">
        <v>2296</v>
      </c>
      <c r="K3691" s="68">
        <v>3</v>
      </c>
      <c r="L3691" s="68">
        <v>0.75</v>
      </c>
      <c r="M3691" s="68" t="s">
        <v>1960</v>
      </c>
      <c r="N3691" s="143">
        <f>IF(対応ガラス検索!$E$2="-","",IF(対応ガラス検索!$E$2&gt;=K3691,MAX($N$2:N3690)+1,""))</f>
        <v>3690</v>
      </c>
      <c r="O3691" s="143" t="str">
        <f>IF(対応ガラス検索!$E$2="-","",IF(L3691&lt;=0.65,MAX($O$2:O3690)+1,""))</f>
        <v/>
      </c>
      <c r="P3691" s="144"/>
      <c r="Q3691" s="145"/>
    </row>
    <row r="3692" spans="1:17" x14ac:dyDescent="0.4">
      <c r="A3692" s="68">
        <v>3691</v>
      </c>
      <c r="B3692" s="68" t="s">
        <v>2056</v>
      </c>
      <c r="C3692" s="68" t="s">
        <v>2297</v>
      </c>
      <c r="D3692" s="68" t="s">
        <v>1975</v>
      </c>
      <c r="E3692" s="68" t="s">
        <v>1976</v>
      </c>
      <c r="F3692" s="68" t="s">
        <v>1977</v>
      </c>
      <c r="G3692" s="68" t="s">
        <v>1958</v>
      </c>
      <c r="H3692" s="68" t="s">
        <v>1959</v>
      </c>
      <c r="I3692" s="68">
        <v>10</v>
      </c>
      <c r="J3692" s="68" t="s">
        <v>2296</v>
      </c>
      <c r="K3692" s="68">
        <v>3</v>
      </c>
      <c r="L3692" s="68">
        <v>0.75</v>
      </c>
      <c r="M3692" s="68" t="s">
        <v>1960</v>
      </c>
      <c r="N3692" s="143">
        <f>IF(対応ガラス検索!$E$2="-","",IF(対応ガラス検索!$E$2&gt;=K3692,MAX($N$2:N3691)+1,""))</f>
        <v>3691</v>
      </c>
      <c r="O3692" s="143" t="str">
        <f>IF(対応ガラス検索!$E$2="-","",IF(L3692&lt;=0.65,MAX($O$2:O3691)+1,""))</f>
        <v/>
      </c>
      <c r="P3692" s="144"/>
      <c r="Q3692" s="145"/>
    </row>
    <row r="3693" spans="1:17" x14ac:dyDescent="0.4">
      <c r="A3693" s="68">
        <v>3692</v>
      </c>
      <c r="B3693" s="68" t="s">
        <v>2056</v>
      </c>
      <c r="C3693" s="68" t="s">
        <v>2297</v>
      </c>
      <c r="D3693" s="68" t="s">
        <v>1975</v>
      </c>
      <c r="E3693" s="68" t="s">
        <v>1976</v>
      </c>
      <c r="F3693" s="68" t="s">
        <v>1977</v>
      </c>
      <c r="G3693" s="68" t="s">
        <v>1958</v>
      </c>
      <c r="H3693" s="68" t="s">
        <v>1959</v>
      </c>
      <c r="I3693" s="68">
        <v>11</v>
      </c>
      <c r="J3693" s="68" t="s">
        <v>2296</v>
      </c>
      <c r="K3693" s="68">
        <v>2.9</v>
      </c>
      <c r="L3693" s="68">
        <v>0.75</v>
      </c>
      <c r="M3693" s="68" t="s">
        <v>1960</v>
      </c>
      <c r="N3693" s="143">
        <f>IF(対応ガラス検索!$E$2="-","",IF(対応ガラス検索!$E$2&gt;=K3693,MAX($N$2:N3692)+1,""))</f>
        <v>3692</v>
      </c>
      <c r="O3693" s="143" t="str">
        <f>IF(対応ガラス検索!$E$2="-","",IF(L3693&lt;=0.65,MAX($O$2:O3692)+1,""))</f>
        <v/>
      </c>
      <c r="P3693" s="144"/>
      <c r="Q3693" s="145"/>
    </row>
    <row r="3694" spans="1:17" x14ac:dyDescent="0.4">
      <c r="A3694" s="68">
        <v>3693</v>
      </c>
      <c r="B3694" s="68" t="s">
        <v>2056</v>
      </c>
      <c r="C3694" s="68" t="s">
        <v>2297</v>
      </c>
      <c r="D3694" s="68" t="s">
        <v>1975</v>
      </c>
      <c r="E3694" s="68" t="s">
        <v>1976</v>
      </c>
      <c r="F3694" s="68" t="s">
        <v>1977</v>
      </c>
      <c r="G3694" s="68" t="s">
        <v>1958</v>
      </c>
      <c r="H3694" s="68" t="s">
        <v>1959</v>
      </c>
      <c r="I3694" s="68">
        <v>12</v>
      </c>
      <c r="J3694" s="68" t="s">
        <v>2296</v>
      </c>
      <c r="K3694" s="68">
        <v>2.9</v>
      </c>
      <c r="L3694" s="68">
        <v>0.75</v>
      </c>
      <c r="M3694" s="68" t="s">
        <v>1960</v>
      </c>
      <c r="N3694" s="143">
        <f>IF(対応ガラス検索!$E$2="-","",IF(対応ガラス検索!$E$2&gt;=K3694,MAX($N$2:N3693)+1,""))</f>
        <v>3693</v>
      </c>
      <c r="O3694" s="143" t="str">
        <f>IF(対応ガラス検索!$E$2="-","",IF(L3694&lt;=0.65,MAX($O$2:O3693)+1,""))</f>
        <v/>
      </c>
      <c r="P3694" s="144"/>
      <c r="Q3694" s="145"/>
    </row>
    <row r="3695" spans="1:17" x14ac:dyDescent="0.4">
      <c r="A3695" s="68">
        <v>3694</v>
      </c>
      <c r="B3695" s="68" t="s">
        <v>2056</v>
      </c>
      <c r="C3695" s="68" t="s">
        <v>2297</v>
      </c>
      <c r="D3695" s="68" t="s">
        <v>1975</v>
      </c>
      <c r="E3695" s="68" t="s">
        <v>1976</v>
      </c>
      <c r="F3695" s="68" t="s">
        <v>1977</v>
      </c>
      <c r="G3695" s="68" t="s">
        <v>1958</v>
      </c>
      <c r="H3695" s="68" t="s">
        <v>1959</v>
      </c>
      <c r="I3695" s="68">
        <v>13</v>
      </c>
      <c r="J3695" s="68" t="s">
        <v>2296</v>
      </c>
      <c r="K3695" s="68">
        <v>2.8</v>
      </c>
      <c r="L3695" s="68">
        <v>0.75</v>
      </c>
      <c r="M3695" s="68" t="s">
        <v>1960</v>
      </c>
      <c r="N3695" s="143">
        <f>IF(対応ガラス検索!$E$2="-","",IF(対応ガラス検索!$E$2&gt;=K3695,MAX($N$2:N3694)+1,""))</f>
        <v>3694</v>
      </c>
      <c r="O3695" s="143" t="str">
        <f>IF(対応ガラス検索!$E$2="-","",IF(L3695&lt;=0.65,MAX($O$2:O3694)+1,""))</f>
        <v/>
      </c>
      <c r="P3695" s="144"/>
      <c r="Q3695" s="145"/>
    </row>
    <row r="3696" spans="1:17" x14ac:dyDescent="0.4">
      <c r="A3696" s="68">
        <v>3695</v>
      </c>
      <c r="B3696" s="68" t="s">
        <v>2056</v>
      </c>
      <c r="C3696" s="68" t="s">
        <v>2297</v>
      </c>
      <c r="D3696" s="68" t="s">
        <v>1978</v>
      </c>
      <c r="E3696" s="68" t="s">
        <v>1976</v>
      </c>
      <c r="F3696" s="68" t="s">
        <v>1977</v>
      </c>
      <c r="G3696" s="68" t="s">
        <v>1962</v>
      </c>
      <c r="H3696" s="68" t="s">
        <v>1963</v>
      </c>
      <c r="I3696" s="68">
        <v>6</v>
      </c>
      <c r="J3696" s="68" t="s">
        <v>2267</v>
      </c>
      <c r="K3696" s="68">
        <v>3.1</v>
      </c>
      <c r="L3696" s="68">
        <v>0.75</v>
      </c>
      <c r="M3696" s="68" t="s">
        <v>1960</v>
      </c>
      <c r="N3696" s="143">
        <f>IF(対応ガラス検索!$E$2="-","",IF(対応ガラス検索!$E$2&gt;=K3696,MAX($N$2:N3695)+1,""))</f>
        <v>3695</v>
      </c>
      <c r="O3696" s="143" t="str">
        <f>IF(対応ガラス検索!$E$2="-","",IF(L3696&lt;=0.65,MAX($O$2:O3695)+1,""))</f>
        <v/>
      </c>
      <c r="P3696" s="144"/>
      <c r="Q3696" s="145"/>
    </row>
    <row r="3697" spans="1:17" x14ac:dyDescent="0.4">
      <c r="A3697" s="68">
        <v>3696</v>
      </c>
      <c r="B3697" s="68" t="s">
        <v>2056</v>
      </c>
      <c r="C3697" s="68" t="s">
        <v>2297</v>
      </c>
      <c r="D3697" s="68" t="s">
        <v>1978</v>
      </c>
      <c r="E3697" s="68" t="s">
        <v>1976</v>
      </c>
      <c r="F3697" s="68" t="s">
        <v>1977</v>
      </c>
      <c r="G3697" s="68" t="s">
        <v>1962</v>
      </c>
      <c r="H3697" s="68" t="s">
        <v>1963</v>
      </c>
      <c r="I3697" s="68">
        <v>7</v>
      </c>
      <c r="J3697" s="68" t="s">
        <v>2267</v>
      </c>
      <c r="K3697" s="68">
        <v>3</v>
      </c>
      <c r="L3697" s="68">
        <v>0.75</v>
      </c>
      <c r="M3697" s="68" t="s">
        <v>1960</v>
      </c>
      <c r="N3697" s="143">
        <f>IF(対応ガラス検索!$E$2="-","",IF(対応ガラス検索!$E$2&gt;=K3697,MAX($N$2:N3696)+1,""))</f>
        <v>3696</v>
      </c>
      <c r="O3697" s="143" t="str">
        <f>IF(対応ガラス検索!$E$2="-","",IF(L3697&lt;=0.65,MAX($O$2:O3696)+1,""))</f>
        <v/>
      </c>
      <c r="P3697" s="144"/>
      <c r="Q3697" s="145"/>
    </row>
    <row r="3698" spans="1:17" x14ac:dyDescent="0.4">
      <c r="A3698" s="68">
        <v>3697</v>
      </c>
      <c r="B3698" s="68" t="s">
        <v>2056</v>
      </c>
      <c r="C3698" s="68" t="s">
        <v>2297</v>
      </c>
      <c r="D3698" s="68" t="s">
        <v>1978</v>
      </c>
      <c r="E3698" s="68" t="s">
        <v>1976</v>
      </c>
      <c r="F3698" s="68" t="s">
        <v>1977</v>
      </c>
      <c r="G3698" s="68" t="s">
        <v>1962</v>
      </c>
      <c r="H3698" s="68" t="s">
        <v>1963</v>
      </c>
      <c r="I3698" s="68">
        <v>8</v>
      </c>
      <c r="J3698" s="68" t="s">
        <v>2267</v>
      </c>
      <c r="K3698" s="68">
        <v>2.9</v>
      </c>
      <c r="L3698" s="68">
        <v>0.75</v>
      </c>
      <c r="M3698" s="68" t="s">
        <v>1960</v>
      </c>
      <c r="N3698" s="143">
        <f>IF(対応ガラス検索!$E$2="-","",IF(対応ガラス検索!$E$2&gt;=K3698,MAX($N$2:N3697)+1,""))</f>
        <v>3697</v>
      </c>
      <c r="O3698" s="143" t="str">
        <f>IF(対応ガラス検索!$E$2="-","",IF(L3698&lt;=0.65,MAX($O$2:O3697)+1,""))</f>
        <v/>
      </c>
      <c r="P3698" s="144"/>
      <c r="Q3698" s="145"/>
    </row>
    <row r="3699" spans="1:17" x14ac:dyDescent="0.4">
      <c r="A3699" s="68">
        <v>3698</v>
      </c>
      <c r="B3699" s="68" t="s">
        <v>2056</v>
      </c>
      <c r="C3699" s="68" t="s">
        <v>2297</v>
      </c>
      <c r="D3699" s="68" t="s">
        <v>1978</v>
      </c>
      <c r="E3699" s="68" t="s">
        <v>1976</v>
      </c>
      <c r="F3699" s="68" t="s">
        <v>1977</v>
      </c>
      <c r="G3699" s="68" t="s">
        <v>1962</v>
      </c>
      <c r="H3699" s="68" t="s">
        <v>1963</v>
      </c>
      <c r="I3699" s="68">
        <v>9</v>
      </c>
      <c r="J3699" s="68" t="s">
        <v>2267</v>
      </c>
      <c r="K3699" s="142">
        <v>2.8</v>
      </c>
      <c r="L3699" s="68">
        <v>0.75</v>
      </c>
      <c r="M3699" s="68" t="s">
        <v>1960</v>
      </c>
      <c r="N3699" s="143">
        <f>IF(対応ガラス検索!$E$2="-","",IF(対応ガラス検索!$E$2&gt;=K3699,MAX($N$2:N3698)+1,""))</f>
        <v>3698</v>
      </c>
      <c r="O3699" s="143" t="str">
        <f>IF(対応ガラス検索!$E$2="-","",IF(L3699&lt;=0.65,MAX($O$2:O3698)+1,""))</f>
        <v/>
      </c>
      <c r="P3699" s="144"/>
      <c r="Q3699" s="145"/>
    </row>
    <row r="3700" spans="1:17" x14ac:dyDescent="0.4">
      <c r="A3700" s="68">
        <v>3699</v>
      </c>
      <c r="B3700" s="68" t="s">
        <v>2056</v>
      </c>
      <c r="C3700" s="68" t="s">
        <v>2297</v>
      </c>
      <c r="D3700" s="68" t="s">
        <v>1978</v>
      </c>
      <c r="E3700" s="68" t="s">
        <v>1976</v>
      </c>
      <c r="F3700" s="68" t="s">
        <v>1977</v>
      </c>
      <c r="G3700" s="68" t="s">
        <v>1962</v>
      </c>
      <c r="H3700" s="68" t="s">
        <v>1963</v>
      </c>
      <c r="I3700" s="68">
        <v>10</v>
      </c>
      <c r="J3700" s="68" t="s">
        <v>2267</v>
      </c>
      <c r="K3700" s="142">
        <v>2.8</v>
      </c>
      <c r="L3700" s="68">
        <v>0.75</v>
      </c>
      <c r="M3700" s="68" t="s">
        <v>1960</v>
      </c>
      <c r="N3700" s="143">
        <f>IF(対応ガラス検索!$E$2="-","",IF(対応ガラス検索!$E$2&gt;=K3700,MAX($N$2:N3699)+1,""))</f>
        <v>3699</v>
      </c>
      <c r="O3700" s="143" t="str">
        <f>IF(対応ガラス検索!$E$2="-","",IF(L3700&lt;=0.65,MAX($O$2:O3699)+1,""))</f>
        <v/>
      </c>
      <c r="P3700" s="144"/>
      <c r="Q3700" s="145"/>
    </row>
    <row r="3701" spans="1:17" x14ac:dyDescent="0.4">
      <c r="A3701" s="68">
        <v>3700</v>
      </c>
      <c r="B3701" s="68" t="s">
        <v>2056</v>
      </c>
      <c r="C3701" s="68" t="s">
        <v>2297</v>
      </c>
      <c r="D3701" s="68" t="s">
        <v>1978</v>
      </c>
      <c r="E3701" s="68" t="s">
        <v>1976</v>
      </c>
      <c r="F3701" s="68" t="s">
        <v>1977</v>
      </c>
      <c r="G3701" s="68" t="s">
        <v>1962</v>
      </c>
      <c r="H3701" s="68" t="s">
        <v>1963</v>
      </c>
      <c r="I3701" s="68">
        <v>11</v>
      </c>
      <c r="J3701" s="68" t="s">
        <v>2267</v>
      </c>
      <c r="K3701" s="68">
        <v>2.7</v>
      </c>
      <c r="L3701" s="68">
        <v>0.75</v>
      </c>
      <c r="M3701" s="68" t="s">
        <v>1960</v>
      </c>
      <c r="N3701" s="143">
        <f>IF(対応ガラス検索!$E$2="-","",IF(対応ガラス検索!$E$2&gt;=K3701,MAX($N$2:N3700)+1,""))</f>
        <v>3700</v>
      </c>
      <c r="O3701" s="143" t="str">
        <f>IF(対応ガラス検索!$E$2="-","",IF(L3701&lt;=0.65,MAX($O$2:O3700)+1,""))</f>
        <v/>
      </c>
      <c r="P3701" s="144"/>
      <c r="Q3701" s="145"/>
    </row>
    <row r="3702" spans="1:17" x14ac:dyDescent="0.4">
      <c r="A3702" s="68">
        <v>3701</v>
      </c>
      <c r="B3702" s="68" t="s">
        <v>2056</v>
      </c>
      <c r="C3702" s="68" t="s">
        <v>2297</v>
      </c>
      <c r="D3702" s="68" t="s">
        <v>1978</v>
      </c>
      <c r="E3702" s="68" t="s">
        <v>1976</v>
      </c>
      <c r="F3702" s="68" t="s">
        <v>1977</v>
      </c>
      <c r="G3702" s="68" t="s">
        <v>1962</v>
      </c>
      <c r="H3702" s="68" t="s">
        <v>1963</v>
      </c>
      <c r="I3702" s="68">
        <v>12</v>
      </c>
      <c r="J3702" s="68" t="s">
        <v>2267</v>
      </c>
      <c r="K3702" s="68">
        <v>2.7</v>
      </c>
      <c r="L3702" s="68">
        <v>0.75</v>
      </c>
      <c r="M3702" s="68" t="s">
        <v>1960</v>
      </c>
      <c r="N3702" s="143">
        <f>IF(対応ガラス検索!$E$2="-","",IF(対応ガラス検索!$E$2&gt;=K3702,MAX($N$2:N3701)+1,""))</f>
        <v>3701</v>
      </c>
      <c r="O3702" s="143" t="str">
        <f>IF(対応ガラス検索!$E$2="-","",IF(L3702&lt;=0.65,MAX($O$2:O3701)+1,""))</f>
        <v/>
      </c>
      <c r="P3702" s="144"/>
      <c r="Q3702" s="145"/>
    </row>
    <row r="3703" spans="1:17" x14ac:dyDescent="0.4">
      <c r="A3703" s="68">
        <v>3702</v>
      </c>
      <c r="B3703" s="68" t="s">
        <v>2056</v>
      </c>
      <c r="C3703" s="68" t="s">
        <v>2297</v>
      </c>
      <c r="D3703" s="68" t="s">
        <v>1978</v>
      </c>
      <c r="E3703" s="68" t="s">
        <v>1976</v>
      </c>
      <c r="F3703" s="68" t="s">
        <v>1977</v>
      </c>
      <c r="G3703" s="68" t="s">
        <v>1962</v>
      </c>
      <c r="H3703" s="68" t="s">
        <v>1963</v>
      </c>
      <c r="I3703" s="68">
        <v>6</v>
      </c>
      <c r="J3703" s="68" t="s">
        <v>2267</v>
      </c>
      <c r="K3703" s="68">
        <v>3.1</v>
      </c>
      <c r="L3703" s="68">
        <v>0.75</v>
      </c>
      <c r="M3703" s="68" t="s">
        <v>1960</v>
      </c>
      <c r="N3703" s="143">
        <f>IF(対応ガラス検索!$E$2="-","",IF(対応ガラス検索!$E$2&gt;=K3703,MAX($N$2:N3702)+1,""))</f>
        <v>3702</v>
      </c>
      <c r="O3703" s="143" t="str">
        <f>IF(対応ガラス検索!$E$2="-","",IF(L3703&lt;=0.65,MAX($O$2:O3702)+1,""))</f>
        <v/>
      </c>
      <c r="P3703" s="144"/>
      <c r="Q3703" s="145"/>
    </row>
    <row r="3704" spans="1:17" x14ac:dyDescent="0.4">
      <c r="A3704" s="68">
        <v>3703</v>
      </c>
      <c r="B3704" s="68" t="s">
        <v>2056</v>
      </c>
      <c r="C3704" s="68" t="s">
        <v>2297</v>
      </c>
      <c r="D3704" s="68" t="s">
        <v>1978</v>
      </c>
      <c r="E3704" s="68" t="s">
        <v>1976</v>
      </c>
      <c r="F3704" s="68" t="s">
        <v>1977</v>
      </c>
      <c r="G3704" s="68" t="s">
        <v>1962</v>
      </c>
      <c r="H3704" s="68" t="s">
        <v>1963</v>
      </c>
      <c r="I3704" s="68">
        <v>7</v>
      </c>
      <c r="J3704" s="68" t="s">
        <v>2267</v>
      </c>
      <c r="K3704" s="68">
        <v>3</v>
      </c>
      <c r="L3704" s="68">
        <v>0.75</v>
      </c>
      <c r="M3704" s="68" t="s">
        <v>1960</v>
      </c>
      <c r="N3704" s="143">
        <f>IF(対応ガラス検索!$E$2="-","",IF(対応ガラス検索!$E$2&gt;=K3704,MAX($N$2:N3703)+1,""))</f>
        <v>3703</v>
      </c>
      <c r="O3704" s="143" t="str">
        <f>IF(対応ガラス検索!$E$2="-","",IF(L3704&lt;=0.65,MAX($O$2:O3703)+1,""))</f>
        <v/>
      </c>
      <c r="P3704" s="144"/>
      <c r="Q3704" s="145"/>
    </row>
    <row r="3705" spans="1:17" x14ac:dyDescent="0.4">
      <c r="A3705" s="68">
        <v>3704</v>
      </c>
      <c r="B3705" s="68" t="s">
        <v>2056</v>
      </c>
      <c r="C3705" s="68" t="s">
        <v>2297</v>
      </c>
      <c r="D3705" s="68" t="s">
        <v>1978</v>
      </c>
      <c r="E3705" s="68" t="s">
        <v>1976</v>
      </c>
      <c r="F3705" s="68" t="s">
        <v>1977</v>
      </c>
      <c r="G3705" s="68" t="s">
        <v>1962</v>
      </c>
      <c r="H3705" s="68" t="s">
        <v>1963</v>
      </c>
      <c r="I3705" s="68">
        <v>8</v>
      </c>
      <c r="J3705" s="68" t="s">
        <v>2267</v>
      </c>
      <c r="K3705" s="68">
        <v>2.9</v>
      </c>
      <c r="L3705" s="68">
        <v>0.75</v>
      </c>
      <c r="M3705" s="68" t="s">
        <v>1960</v>
      </c>
      <c r="N3705" s="143">
        <f>IF(対応ガラス検索!$E$2="-","",IF(対応ガラス検索!$E$2&gt;=K3705,MAX($N$2:N3704)+1,""))</f>
        <v>3704</v>
      </c>
      <c r="O3705" s="143" t="str">
        <f>IF(対応ガラス検索!$E$2="-","",IF(L3705&lt;=0.65,MAX($O$2:O3704)+1,""))</f>
        <v/>
      </c>
      <c r="P3705" s="144"/>
      <c r="Q3705" s="145"/>
    </row>
    <row r="3706" spans="1:17" x14ac:dyDescent="0.4">
      <c r="A3706" s="68">
        <v>3705</v>
      </c>
      <c r="B3706" s="68" t="s">
        <v>2056</v>
      </c>
      <c r="C3706" s="68" t="s">
        <v>2297</v>
      </c>
      <c r="D3706" s="68" t="s">
        <v>1978</v>
      </c>
      <c r="E3706" s="68" t="s">
        <v>1976</v>
      </c>
      <c r="F3706" s="68" t="s">
        <v>1977</v>
      </c>
      <c r="G3706" s="68" t="s">
        <v>1962</v>
      </c>
      <c r="H3706" s="68" t="s">
        <v>1963</v>
      </c>
      <c r="I3706" s="68">
        <v>9</v>
      </c>
      <c r="J3706" s="68" t="s">
        <v>2267</v>
      </c>
      <c r="K3706" s="68">
        <v>2.8</v>
      </c>
      <c r="L3706" s="68">
        <v>0.75</v>
      </c>
      <c r="M3706" s="68" t="s">
        <v>1960</v>
      </c>
      <c r="N3706" s="143">
        <f>IF(対応ガラス検索!$E$2="-","",IF(対応ガラス検索!$E$2&gt;=K3706,MAX($N$2:N3705)+1,""))</f>
        <v>3705</v>
      </c>
      <c r="O3706" s="143" t="str">
        <f>IF(対応ガラス検索!$E$2="-","",IF(L3706&lt;=0.65,MAX($O$2:O3705)+1,""))</f>
        <v/>
      </c>
      <c r="P3706" s="144"/>
      <c r="Q3706" s="145"/>
    </row>
    <row r="3707" spans="1:17" x14ac:dyDescent="0.4">
      <c r="A3707" s="68">
        <v>3706</v>
      </c>
      <c r="B3707" s="68" t="s">
        <v>2056</v>
      </c>
      <c r="C3707" s="68" t="s">
        <v>2297</v>
      </c>
      <c r="D3707" s="68" t="s">
        <v>1978</v>
      </c>
      <c r="E3707" s="68" t="s">
        <v>1976</v>
      </c>
      <c r="F3707" s="68" t="s">
        <v>1977</v>
      </c>
      <c r="G3707" s="68" t="s">
        <v>1962</v>
      </c>
      <c r="H3707" s="68" t="s">
        <v>1963</v>
      </c>
      <c r="I3707" s="68">
        <v>10</v>
      </c>
      <c r="J3707" s="68" t="s">
        <v>2267</v>
      </c>
      <c r="K3707" s="68">
        <v>2.8</v>
      </c>
      <c r="L3707" s="68">
        <v>0.75</v>
      </c>
      <c r="M3707" s="68" t="s">
        <v>1960</v>
      </c>
      <c r="N3707" s="143">
        <f>IF(対応ガラス検索!$E$2="-","",IF(対応ガラス検索!$E$2&gt;=K3707,MAX($N$2:N3706)+1,""))</f>
        <v>3706</v>
      </c>
      <c r="O3707" s="143" t="str">
        <f>IF(対応ガラス検索!$E$2="-","",IF(L3707&lt;=0.65,MAX($O$2:O3706)+1,""))</f>
        <v/>
      </c>
      <c r="P3707" s="144"/>
      <c r="Q3707" s="145"/>
    </row>
    <row r="3708" spans="1:17" x14ac:dyDescent="0.4">
      <c r="A3708" s="68">
        <v>3707</v>
      </c>
      <c r="B3708" s="68" t="s">
        <v>2056</v>
      </c>
      <c r="C3708" s="68" t="s">
        <v>2297</v>
      </c>
      <c r="D3708" s="68" t="s">
        <v>1978</v>
      </c>
      <c r="E3708" s="68" t="s">
        <v>1976</v>
      </c>
      <c r="F3708" s="68" t="s">
        <v>1977</v>
      </c>
      <c r="G3708" s="68" t="s">
        <v>1962</v>
      </c>
      <c r="H3708" s="68" t="s">
        <v>1963</v>
      </c>
      <c r="I3708" s="68">
        <v>11</v>
      </c>
      <c r="J3708" s="68" t="s">
        <v>2267</v>
      </c>
      <c r="K3708" s="68">
        <v>2.7</v>
      </c>
      <c r="L3708" s="68">
        <v>0.75</v>
      </c>
      <c r="M3708" s="68" t="s">
        <v>1960</v>
      </c>
      <c r="N3708" s="143">
        <f>IF(対応ガラス検索!$E$2="-","",IF(対応ガラス検索!$E$2&gt;=K3708,MAX($N$2:N3707)+1,""))</f>
        <v>3707</v>
      </c>
      <c r="O3708" s="143" t="str">
        <f>IF(対応ガラス検索!$E$2="-","",IF(L3708&lt;=0.65,MAX($O$2:O3707)+1,""))</f>
        <v/>
      </c>
      <c r="P3708" s="144"/>
      <c r="Q3708" s="145"/>
    </row>
    <row r="3709" spans="1:17" x14ac:dyDescent="0.4">
      <c r="A3709" s="68">
        <v>3708</v>
      </c>
      <c r="B3709" s="68" t="s">
        <v>2056</v>
      </c>
      <c r="C3709" s="68" t="s">
        <v>2297</v>
      </c>
      <c r="D3709" s="68" t="s">
        <v>1978</v>
      </c>
      <c r="E3709" s="68" t="s">
        <v>1976</v>
      </c>
      <c r="F3709" s="68" t="s">
        <v>1977</v>
      </c>
      <c r="G3709" s="68" t="s">
        <v>1962</v>
      </c>
      <c r="H3709" s="68" t="s">
        <v>1963</v>
      </c>
      <c r="I3709" s="68">
        <v>12</v>
      </c>
      <c r="J3709" s="68" t="s">
        <v>2267</v>
      </c>
      <c r="K3709" s="68">
        <v>2.7</v>
      </c>
      <c r="L3709" s="68">
        <v>0.75</v>
      </c>
      <c r="M3709" s="68" t="s">
        <v>1960</v>
      </c>
      <c r="N3709" s="143">
        <f>IF(対応ガラス検索!$E$2="-","",IF(対応ガラス検索!$E$2&gt;=K3709,MAX($N$2:N3708)+1,""))</f>
        <v>3708</v>
      </c>
      <c r="O3709" s="143" t="str">
        <f>IF(対応ガラス検索!$E$2="-","",IF(L3709&lt;=0.65,MAX($O$2:O3708)+1,""))</f>
        <v/>
      </c>
      <c r="P3709" s="144"/>
      <c r="Q3709" s="145"/>
    </row>
    <row r="3710" spans="1:17" x14ac:dyDescent="0.4">
      <c r="A3710" s="68">
        <v>3709</v>
      </c>
      <c r="B3710" s="68" t="s">
        <v>2056</v>
      </c>
      <c r="C3710" s="68" t="s">
        <v>2297</v>
      </c>
      <c r="D3710" s="68" t="s">
        <v>1978</v>
      </c>
      <c r="E3710" s="68" t="s">
        <v>1976</v>
      </c>
      <c r="F3710" s="68" t="s">
        <v>1977</v>
      </c>
      <c r="G3710" s="68" t="s">
        <v>1962</v>
      </c>
      <c r="H3710" s="68" t="s">
        <v>1963</v>
      </c>
      <c r="I3710" s="68">
        <v>6</v>
      </c>
      <c r="J3710" s="68" t="s">
        <v>2296</v>
      </c>
      <c r="K3710" s="68">
        <v>3.3</v>
      </c>
      <c r="L3710" s="68">
        <v>0.75</v>
      </c>
      <c r="M3710" s="68" t="s">
        <v>1960</v>
      </c>
      <c r="N3710" s="143">
        <f>IF(対応ガラス検索!$E$2="-","",IF(対応ガラス検索!$E$2&gt;=K3710,MAX($N$2:N3709)+1,""))</f>
        <v>3709</v>
      </c>
      <c r="O3710" s="143" t="str">
        <f>IF(対応ガラス検索!$E$2="-","",IF(L3710&lt;=0.65,MAX($O$2:O3709)+1,""))</f>
        <v/>
      </c>
      <c r="P3710" s="144"/>
      <c r="Q3710" s="145"/>
    </row>
    <row r="3711" spans="1:17" x14ac:dyDescent="0.4">
      <c r="A3711" s="68">
        <v>3710</v>
      </c>
      <c r="B3711" s="68" t="s">
        <v>2056</v>
      </c>
      <c r="C3711" s="68" t="s">
        <v>2297</v>
      </c>
      <c r="D3711" s="68" t="s">
        <v>1978</v>
      </c>
      <c r="E3711" s="68" t="s">
        <v>1976</v>
      </c>
      <c r="F3711" s="68" t="s">
        <v>1977</v>
      </c>
      <c r="G3711" s="68" t="s">
        <v>1962</v>
      </c>
      <c r="H3711" s="68" t="s">
        <v>1963</v>
      </c>
      <c r="I3711" s="68">
        <v>7</v>
      </c>
      <c r="J3711" s="68" t="s">
        <v>2296</v>
      </c>
      <c r="K3711" s="68">
        <v>3.2</v>
      </c>
      <c r="L3711" s="68">
        <v>0.75</v>
      </c>
      <c r="M3711" s="68" t="s">
        <v>1960</v>
      </c>
      <c r="N3711" s="143">
        <f>IF(対応ガラス検索!$E$2="-","",IF(対応ガラス検索!$E$2&gt;=K3711,MAX($N$2:N3710)+1,""))</f>
        <v>3710</v>
      </c>
      <c r="O3711" s="143" t="str">
        <f>IF(対応ガラス検索!$E$2="-","",IF(L3711&lt;=0.65,MAX($O$2:O3710)+1,""))</f>
        <v/>
      </c>
      <c r="P3711" s="144"/>
      <c r="Q3711" s="145"/>
    </row>
    <row r="3712" spans="1:17" x14ac:dyDescent="0.4">
      <c r="A3712" s="68">
        <v>3711</v>
      </c>
      <c r="B3712" s="68" t="s">
        <v>2056</v>
      </c>
      <c r="C3712" s="68" t="s">
        <v>2297</v>
      </c>
      <c r="D3712" s="68" t="s">
        <v>1978</v>
      </c>
      <c r="E3712" s="68" t="s">
        <v>1976</v>
      </c>
      <c r="F3712" s="68" t="s">
        <v>1977</v>
      </c>
      <c r="G3712" s="68" t="s">
        <v>1962</v>
      </c>
      <c r="H3712" s="68" t="s">
        <v>1963</v>
      </c>
      <c r="I3712" s="68">
        <v>8</v>
      </c>
      <c r="J3712" s="68" t="s">
        <v>2296</v>
      </c>
      <c r="K3712" s="142">
        <v>3.1</v>
      </c>
      <c r="L3712" s="68">
        <v>0.75</v>
      </c>
      <c r="M3712" s="68" t="s">
        <v>1960</v>
      </c>
      <c r="N3712" s="143">
        <f>IF(対応ガラス検索!$E$2="-","",IF(対応ガラス検索!$E$2&gt;=K3712,MAX($N$2:N3711)+1,""))</f>
        <v>3711</v>
      </c>
      <c r="O3712" s="143" t="str">
        <f>IF(対応ガラス検索!$E$2="-","",IF(L3712&lt;=0.65,MAX($O$2:O3711)+1,""))</f>
        <v/>
      </c>
      <c r="P3712" s="144"/>
      <c r="Q3712" s="145"/>
    </row>
    <row r="3713" spans="1:17" x14ac:dyDescent="0.4">
      <c r="A3713" s="68">
        <v>3712</v>
      </c>
      <c r="B3713" s="68" t="s">
        <v>2056</v>
      </c>
      <c r="C3713" s="68" t="s">
        <v>2297</v>
      </c>
      <c r="D3713" s="68" t="s">
        <v>1978</v>
      </c>
      <c r="E3713" s="68" t="s">
        <v>1976</v>
      </c>
      <c r="F3713" s="68" t="s">
        <v>1977</v>
      </c>
      <c r="G3713" s="68" t="s">
        <v>1962</v>
      </c>
      <c r="H3713" s="68" t="s">
        <v>1963</v>
      </c>
      <c r="I3713" s="68">
        <v>9</v>
      </c>
      <c r="J3713" s="68" t="s">
        <v>2296</v>
      </c>
      <c r="K3713" s="142">
        <v>3</v>
      </c>
      <c r="L3713" s="68">
        <v>0.75</v>
      </c>
      <c r="M3713" s="68" t="s">
        <v>1960</v>
      </c>
      <c r="N3713" s="143">
        <f>IF(対応ガラス検索!$E$2="-","",IF(対応ガラス検索!$E$2&gt;=K3713,MAX($N$2:N3712)+1,""))</f>
        <v>3712</v>
      </c>
      <c r="O3713" s="143" t="str">
        <f>IF(対応ガラス検索!$E$2="-","",IF(L3713&lt;=0.65,MAX($O$2:O3712)+1,""))</f>
        <v/>
      </c>
      <c r="P3713" s="144"/>
      <c r="Q3713" s="145"/>
    </row>
    <row r="3714" spans="1:17" x14ac:dyDescent="0.4">
      <c r="A3714" s="68">
        <v>3713</v>
      </c>
      <c r="B3714" s="68" t="s">
        <v>2056</v>
      </c>
      <c r="C3714" s="68" t="s">
        <v>2297</v>
      </c>
      <c r="D3714" s="68" t="s">
        <v>1978</v>
      </c>
      <c r="E3714" s="68" t="s">
        <v>1976</v>
      </c>
      <c r="F3714" s="68" t="s">
        <v>1977</v>
      </c>
      <c r="G3714" s="68" t="s">
        <v>1962</v>
      </c>
      <c r="H3714" s="68" t="s">
        <v>1963</v>
      </c>
      <c r="I3714" s="68">
        <v>10</v>
      </c>
      <c r="J3714" s="68" t="s">
        <v>2296</v>
      </c>
      <c r="K3714" s="68">
        <v>3</v>
      </c>
      <c r="L3714" s="68">
        <v>0.75</v>
      </c>
      <c r="M3714" s="68" t="s">
        <v>1960</v>
      </c>
      <c r="N3714" s="143">
        <f>IF(対応ガラス検索!$E$2="-","",IF(対応ガラス検索!$E$2&gt;=K3714,MAX($N$2:N3713)+1,""))</f>
        <v>3713</v>
      </c>
      <c r="O3714" s="143" t="str">
        <f>IF(対応ガラス検索!$E$2="-","",IF(L3714&lt;=0.65,MAX($O$2:O3713)+1,""))</f>
        <v/>
      </c>
      <c r="P3714" s="144"/>
      <c r="Q3714" s="145"/>
    </row>
    <row r="3715" spans="1:17" x14ac:dyDescent="0.4">
      <c r="A3715" s="68">
        <v>3714</v>
      </c>
      <c r="B3715" s="68" t="s">
        <v>2056</v>
      </c>
      <c r="C3715" s="68" t="s">
        <v>2297</v>
      </c>
      <c r="D3715" s="68" t="s">
        <v>1978</v>
      </c>
      <c r="E3715" s="68" t="s">
        <v>1976</v>
      </c>
      <c r="F3715" s="68" t="s">
        <v>1977</v>
      </c>
      <c r="G3715" s="68" t="s">
        <v>1962</v>
      </c>
      <c r="H3715" s="68" t="s">
        <v>1963</v>
      </c>
      <c r="I3715" s="68">
        <v>11</v>
      </c>
      <c r="J3715" s="68" t="s">
        <v>2296</v>
      </c>
      <c r="K3715" s="68">
        <v>2.9</v>
      </c>
      <c r="L3715" s="68">
        <v>0.75</v>
      </c>
      <c r="M3715" s="68" t="s">
        <v>1960</v>
      </c>
      <c r="N3715" s="143">
        <f>IF(対応ガラス検索!$E$2="-","",IF(対応ガラス検索!$E$2&gt;=K3715,MAX($N$2:N3714)+1,""))</f>
        <v>3714</v>
      </c>
      <c r="O3715" s="143" t="str">
        <f>IF(対応ガラス検索!$E$2="-","",IF(L3715&lt;=0.65,MAX($O$2:O3714)+1,""))</f>
        <v/>
      </c>
      <c r="P3715" s="144"/>
      <c r="Q3715" s="145"/>
    </row>
    <row r="3716" spans="1:17" x14ac:dyDescent="0.4">
      <c r="A3716" s="68">
        <v>3715</v>
      </c>
      <c r="B3716" s="68" t="s">
        <v>2056</v>
      </c>
      <c r="C3716" s="68" t="s">
        <v>2297</v>
      </c>
      <c r="D3716" s="68" t="s">
        <v>1978</v>
      </c>
      <c r="E3716" s="68" t="s">
        <v>1976</v>
      </c>
      <c r="F3716" s="68" t="s">
        <v>1977</v>
      </c>
      <c r="G3716" s="68" t="s">
        <v>1962</v>
      </c>
      <c r="H3716" s="68" t="s">
        <v>1963</v>
      </c>
      <c r="I3716" s="68">
        <v>12</v>
      </c>
      <c r="J3716" s="68" t="s">
        <v>2296</v>
      </c>
      <c r="K3716" s="68">
        <v>2.9</v>
      </c>
      <c r="L3716" s="68">
        <v>0.75</v>
      </c>
      <c r="M3716" s="68" t="s">
        <v>1960</v>
      </c>
      <c r="N3716" s="143">
        <f>IF(対応ガラス検索!$E$2="-","",IF(対応ガラス検索!$E$2&gt;=K3716,MAX($N$2:N3715)+1,""))</f>
        <v>3715</v>
      </c>
      <c r="O3716" s="143" t="str">
        <f>IF(対応ガラス検索!$E$2="-","",IF(L3716&lt;=0.65,MAX($O$2:O3715)+1,""))</f>
        <v/>
      </c>
      <c r="P3716" s="144"/>
      <c r="Q3716" s="145"/>
    </row>
    <row r="3717" spans="1:17" x14ac:dyDescent="0.4">
      <c r="A3717" s="68">
        <v>3716</v>
      </c>
      <c r="B3717" s="68" t="s">
        <v>2056</v>
      </c>
      <c r="C3717" s="68" t="s">
        <v>2297</v>
      </c>
      <c r="D3717" s="68" t="s">
        <v>1978</v>
      </c>
      <c r="E3717" s="68" t="s">
        <v>1976</v>
      </c>
      <c r="F3717" s="68" t="s">
        <v>1977</v>
      </c>
      <c r="G3717" s="68" t="s">
        <v>1962</v>
      </c>
      <c r="H3717" s="68" t="s">
        <v>1963</v>
      </c>
      <c r="I3717" s="68">
        <v>6</v>
      </c>
      <c r="J3717" s="68" t="s">
        <v>2296</v>
      </c>
      <c r="K3717" s="68">
        <v>3.3</v>
      </c>
      <c r="L3717" s="68">
        <v>0.75</v>
      </c>
      <c r="M3717" s="68" t="s">
        <v>1960</v>
      </c>
      <c r="N3717" s="143">
        <f>IF(対応ガラス検索!$E$2="-","",IF(対応ガラス検索!$E$2&gt;=K3717,MAX($N$2:N3716)+1,""))</f>
        <v>3716</v>
      </c>
      <c r="O3717" s="143" t="str">
        <f>IF(対応ガラス検索!$E$2="-","",IF(L3717&lt;=0.65,MAX($O$2:O3716)+1,""))</f>
        <v/>
      </c>
      <c r="P3717" s="144"/>
      <c r="Q3717" s="145"/>
    </row>
    <row r="3718" spans="1:17" x14ac:dyDescent="0.4">
      <c r="A3718" s="68">
        <v>3717</v>
      </c>
      <c r="B3718" s="68" t="s">
        <v>2056</v>
      </c>
      <c r="C3718" s="68" t="s">
        <v>2297</v>
      </c>
      <c r="D3718" s="68" t="s">
        <v>1978</v>
      </c>
      <c r="E3718" s="68" t="s">
        <v>1976</v>
      </c>
      <c r="F3718" s="68" t="s">
        <v>1977</v>
      </c>
      <c r="G3718" s="68" t="s">
        <v>1962</v>
      </c>
      <c r="H3718" s="68" t="s">
        <v>1963</v>
      </c>
      <c r="I3718" s="68">
        <v>7</v>
      </c>
      <c r="J3718" s="68" t="s">
        <v>2296</v>
      </c>
      <c r="K3718" s="68">
        <v>3.2</v>
      </c>
      <c r="L3718" s="68">
        <v>0.75</v>
      </c>
      <c r="M3718" s="68" t="s">
        <v>1960</v>
      </c>
      <c r="N3718" s="143">
        <f>IF(対応ガラス検索!$E$2="-","",IF(対応ガラス検索!$E$2&gt;=K3718,MAX($N$2:N3717)+1,""))</f>
        <v>3717</v>
      </c>
      <c r="O3718" s="143" t="str">
        <f>IF(対応ガラス検索!$E$2="-","",IF(L3718&lt;=0.65,MAX($O$2:O3717)+1,""))</f>
        <v/>
      </c>
      <c r="P3718" s="144"/>
      <c r="Q3718" s="145"/>
    </row>
    <row r="3719" spans="1:17" x14ac:dyDescent="0.4">
      <c r="A3719" s="68">
        <v>3718</v>
      </c>
      <c r="B3719" s="68" t="s">
        <v>2056</v>
      </c>
      <c r="C3719" s="68" t="s">
        <v>2297</v>
      </c>
      <c r="D3719" s="68" t="s">
        <v>1978</v>
      </c>
      <c r="E3719" s="68" t="s">
        <v>1976</v>
      </c>
      <c r="F3719" s="68" t="s">
        <v>1977</v>
      </c>
      <c r="G3719" s="68" t="s">
        <v>1962</v>
      </c>
      <c r="H3719" s="68" t="s">
        <v>1963</v>
      </c>
      <c r="I3719" s="68">
        <v>8</v>
      </c>
      <c r="J3719" s="68" t="s">
        <v>2296</v>
      </c>
      <c r="K3719" s="68">
        <v>3.1</v>
      </c>
      <c r="L3719" s="68">
        <v>0.75</v>
      </c>
      <c r="M3719" s="68" t="s">
        <v>1960</v>
      </c>
      <c r="N3719" s="143">
        <f>IF(対応ガラス検索!$E$2="-","",IF(対応ガラス検索!$E$2&gt;=K3719,MAX($N$2:N3718)+1,""))</f>
        <v>3718</v>
      </c>
      <c r="O3719" s="143" t="str">
        <f>IF(対応ガラス検索!$E$2="-","",IF(L3719&lt;=0.65,MAX($O$2:O3718)+1,""))</f>
        <v/>
      </c>
      <c r="P3719" s="144"/>
      <c r="Q3719" s="145"/>
    </row>
    <row r="3720" spans="1:17" x14ac:dyDescent="0.4">
      <c r="A3720" s="68">
        <v>3719</v>
      </c>
      <c r="B3720" s="68" t="s">
        <v>2056</v>
      </c>
      <c r="C3720" s="68" t="s">
        <v>2297</v>
      </c>
      <c r="D3720" s="68" t="s">
        <v>1978</v>
      </c>
      <c r="E3720" s="68" t="s">
        <v>1976</v>
      </c>
      <c r="F3720" s="68" t="s">
        <v>1977</v>
      </c>
      <c r="G3720" s="68" t="s">
        <v>1962</v>
      </c>
      <c r="H3720" s="68" t="s">
        <v>1963</v>
      </c>
      <c r="I3720" s="68">
        <v>9</v>
      </c>
      <c r="J3720" s="68" t="s">
        <v>2296</v>
      </c>
      <c r="K3720" s="68">
        <v>3</v>
      </c>
      <c r="L3720" s="68">
        <v>0.75</v>
      </c>
      <c r="M3720" s="68" t="s">
        <v>1960</v>
      </c>
      <c r="N3720" s="143">
        <f>IF(対応ガラス検索!$E$2="-","",IF(対応ガラス検索!$E$2&gt;=K3720,MAX($N$2:N3719)+1,""))</f>
        <v>3719</v>
      </c>
      <c r="O3720" s="143" t="str">
        <f>IF(対応ガラス検索!$E$2="-","",IF(L3720&lt;=0.65,MAX($O$2:O3719)+1,""))</f>
        <v/>
      </c>
      <c r="P3720" s="144"/>
      <c r="Q3720" s="145"/>
    </row>
    <row r="3721" spans="1:17" x14ac:dyDescent="0.4">
      <c r="A3721" s="68">
        <v>3720</v>
      </c>
      <c r="B3721" s="68" t="s">
        <v>2056</v>
      </c>
      <c r="C3721" s="68" t="s">
        <v>2297</v>
      </c>
      <c r="D3721" s="68" t="s">
        <v>1978</v>
      </c>
      <c r="E3721" s="68" t="s">
        <v>1976</v>
      </c>
      <c r="F3721" s="68" t="s">
        <v>1977</v>
      </c>
      <c r="G3721" s="68" t="s">
        <v>1962</v>
      </c>
      <c r="H3721" s="68" t="s">
        <v>1963</v>
      </c>
      <c r="I3721" s="68">
        <v>10</v>
      </c>
      <c r="J3721" s="68" t="s">
        <v>2296</v>
      </c>
      <c r="K3721" s="68">
        <v>3</v>
      </c>
      <c r="L3721" s="68">
        <v>0.75</v>
      </c>
      <c r="M3721" s="68" t="s">
        <v>1960</v>
      </c>
      <c r="N3721" s="143">
        <f>IF(対応ガラス検索!$E$2="-","",IF(対応ガラス検索!$E$2&gt;=K3721,MAX($N$2:N3720)+1,""))</f>
        <v>3720</v>
      </c>
      <c r="O3721" s="143" t="str">
        <f>IF(対応ガラス検索!$E$2="-","",IF(L3721&lt;=0.65,MAX($O$2:O3720)+1,""))</f>
        <v/>
      </c>
      <c r="P3721" s="144"/>
      <c r="Q3721" s="145"/>
    </row>
    <row r="3722" spans="1:17" x14ac:dyDescent="0.4">
      <c r="A3722" s="68">
        <v>3721</v>
      </c>
      <c r="B3722" s="68" t="s">
        <v>2056</v>
      </c>
      <c r="C3722" s="68" t="s">
        <v>2297</v>
      </c>
      <c r="D3722" s="68" t="s">
        <v>1978</v>
      </c>
      <c r="E3722" s="68" t="s">
        <v>1976</v>
      </c>
      <c r="F3722" s="68" t="s">
        <v>1977</v>
      </c>
      <c r="G3722" s="68" t="s">
        <v>1962</v>
      </c>
      <c r="H3722" s="68" t="s">
        <v>1963</v>
      </c>
      <c r="I3722" s="68">
        <v>11</v>
      </c>
      <c r="J3722" s="68" t="s">
        <v>2296</v>
      </c>
      <c r="K3722" s="68">
        <v>2.9</v>
      </c>
      <c r="L3722" s="68">
        <v>0.75</v>
      </c>
      <c r="M3722" s="68" t="s">
        <v>1960</v>
      </c>
      <c r="N3722" s="143">
        <f>IF(対応ガラス検索!$E$2="-","",IF(対応ガラス検索!$E$2&gt;=K3722,MAX($N$2:N3721)+1,""))</f>
        <v>3721</v>
      </c>
      <c r="O3722" s="143" t="str">
        <f>IF(対応ガラス検索!$E$2="-","",IF(L3722&lt;=0.65,MAX($O$2:O3721)+1,""))</f>
        <v/>
      </c>
      <c r="P3722" s="144"/>
      <c r="Q3722" s="145"/>
    </row>
    <row r="3723" spans="1:17" x14ac:dyDescent="0.4">
      <c r="A3723" s="68">
        <v>3722</v>
      </c>
      <c r="B3723" s="68" t="s">
        <v>2056</v>
      </c>
      <c r="C3723" s="68" t="s">
        <v>2297</v>
      </c>
      <c r="D3723" s="68" t="s">
        <v>1978</v>
      </c>
      <c r="E3723" s="68" t="s">
        <v>1976</v>
      </c>
      <c r="F3723" s="68" t="s">
        <v>1977</v>
      </c>
      <c r="G3723" s="68" t="s">
        <v>1962</v>
      </c>
      <c r="H3723" s="68" t="s">
        <v>1963</v>
      </c>
      <c r="I3723" s="68">
        <v>12</v>
      </c>
      <c r="J3723" s="68" t="s">
        <v>2296</v>
      </c>
      <c r="K3723" s="68">
        <v>2.9</v>
      </c>
      <c r="L3723" s="68">
        <v>0.75</v>
      </c>
      <c r="M3723" s="68" t="s">
        <v>1960</v>
      </c>
      <c r="N3723" s="143">
        <f>IF(対応ガラス検索!$E$2="-","",IF(対応ガラス検索!$E$2&gt;=K3723,MAX($N$2:N3722)+1,""))</f>
        <v>3722</v>
      </c>
      <c r="O3723" s="143" t="str">
        <f>IF(対応ガラス検索!$E$2="-","",IF(L3723&lt;=0.65,MAX($O$2:O3722)+1,""))</f>
        <v/>
      </c>
      <c r="P3723" s="144"/>
      <c r="Q3723" s="145"/>
    </row>
    <row r="3724" spans="1:17" x14ac:dyDescent="0.4">
      <c r="A3724" s="68">
        <v>3723</v>
      </c>
      <c r="B3724" s="68" t="s">
        <v>2056</v>
      </c>
      <c r="C3724" s="68" t="s">
        <v>2297</v>
      </c>
      <c r="D3724" s="68" t="s">
        <v>2064</v>
      </c>
      <c r="E3724" s="68" t="s">
        <v>1976</v>
      </c>
      <c r="F3724" s="68" t="s">
        <v>1977</v>
      </c>
      <c r="G3724" s="68" t="s">
        <v>1965</v>
      </c>
      <c r="H3724" s="68" t="s">
        <v>1966</v>
      </c>
      <c r="I3724" s="68">
        <v>6</v>
      </c>
      <c r="J3724" s="68" t="s">
        <v>2267</v>
      </c>
      <c r="K3724" s="68">
        <v>3</v>
      </c>
      <c r="L3724" s="68">
        <v>0.75</v>
      </c>
      <c r="M3724" s="68" t="s">
        <v>1960</v>
      </c>
      <c r="N3724" s="143">
        <f>IF(対応ガラス検索!$E$2="-","",IF(対応ガラス検索!$E$2&gt;=K3724,MAX($N$2:N3723)+1,""))</f>
        <v>3723</v>
      </c>
      <c r="O3724" s="143" t="str">
        <f>IF(対応ガラス検索!$E$2="-","",IF(L3724&lt;=0.65,MAX($O$2:O3723)+1,""))</f>
        <v/>
      </c>
      <c r="P3724" s="144"/>
      <c r="Q3724" s="145"/>
    </row>
    <row r="3725" spans="1:17" x14ac:dyDescent="0.4">
      <c r="A3725" s="68">
        <v>3724</v>
      </c>
      <c r="B3725" s="68" t="s">
        <v>2056</v>
      </c>
      <c r="C3725" s="68" t="s">
        <v>2297</v>
      </c>
      <c r="D3725" s="68" t="s">
        <v>2064</v>
      </c>
      <c r="E3725" s="68" t="s">
        <v>1976</v>
      </c>
      <c r="F3725" s="68" t="s">
        <v>1977</v>
      </c>
      <c r="G3725" s="68" t="s">
        <v>1965</v>
      </c>
      <c r="H3725" s="68" t="s">
        <v>1966</v>
      </c>
      <c r="I3725" s="68">
        <v>7</v>
      </c>
      <c r="J3725" s="68" t="s">
        <v>2267</v>
      </c>
      <c r="K3725" s="142">
        <v>3</v>
      </c>
      <c r="L3725" s="68">
        <v>0.75</v>
      </c>
      <c r="M3725" s="68" t="s">
        <v>1960</v>
      </c>
      <c r="N3725" s="143">
        <f>IF(対応ガラス検索!$E$2="-","",IF(対応ガラス検索!$E$2&gt;=K3725,MAX($N$2:N3724)+1,""))</f>
        <v>3724</v>
      </c>
      <c r="O3725" s="143" t="str">
        <f>IF(対応ガラス検索!$E$2="-","",IF(L3725&lt;=0.65,MAX($O$2:O3724)+1,""))</f>
        <v/>
      </c>
      <c r="P3725" s="144"/>
      <c r="Q3725" s="145"/>
    </row>
    <row r="3726" spans="1:17" x14ac:dyDescent="0.4">
      <c r="A3726" s="68">
        <v>3725</v>
      </c>
      <c r="B3726" s="68" t="s">
        <v>2056</v>
      </c>
      <c r="C3726" s="68" t="s">
        <v>2297</v>
      </c>
      <c r="D3726" s="68" t="s">
        <v>2064</v>
      </c>
      <c r="E3726" s="68" t="s">
        <v>1976</v>
      </c>
      <c r="F3726" s="68" t="s">
        <v>1977</v>
      </c>
      <c r="G3726" s="68" t="s">
        <v>1965</v>
      </c>
      <c r="H3726" s="68" t="s">
        <v>1966</v>
      </c>
      <c r="I3726" s="68">
        <v>8</v>
      </c>
      <c r="J3726" s="68" t="s">
        <v>2267</v>
      </c>
      <c r="K3726" s="68">
        <v>2.9</v>
      </c>
      <c r="L3726" s="68">
        <v>0.75</v>
      </c>
      <c r="M3726" s="68" t="s">
        <v>1960</v>
      </c>
      <c r="N3726" s="143">
        <f>IF(対応ガラス検索!$E$2="-","",IF(対応ガラス検索!$E$2&gt;=K3726,MAX($N$2:N3725)+1,""))</f>
        <v>3725</v>
      </c>
      <c r="O3726" s="143" t="str">
        <f>IF(対応ガラス検索!$E$2="-","",IF(L3726&lt;=0.65,MAX($O$2:O3725)+1,""))</f>
        <v/>
      </c>
      <c r="P3726" s="144"/>
      <c r="Q3726" s="145"/>
    </row>
    <row r="3727" spans="1:17" x14ac:dyDescent="0.4">
      <c r="A3727" s="68">
        <v>3726</v>
      </c>
      <c r="B3727" s="68" t="s">
        <v>2056</v>
      </c>
      <c r="C3727" s="68" t="s">
        <v>2297</v>
      </c>
      <c r="D3727" s="68" t="s">
        <v>2064</v>
      </c>
      <c r="E3727" s="68" t="s">
        <v>1976</v>
      </c>
      <c r="F3727" s="68" t="s">
        <v>1977</v>
      </c>
      <c r="G3727" s="68" t="s">
        <v>1965</v>
      </c>
      <c r="H3727" s="68" t="s">
        <v>1966</v>
      </c>
      <c r="I3727" s="68">
        <v>9</v>
      </c>
      <c r="J3727" s="68" t="s">
        <v>2267</v>
      </c>
      <c r="K3727" s="68">
        <v>2.8</v>
      </c>
      <c r="L3727" s="68">
        <v>0.75</v>
      </c>
      <c r="M3727" s="68" t="s">
        <v>1960</v>
      </c>
      <c r="N3727" s="143">
        <f>IF(対応ガラス検索!$E$2="-","",IF(対応ガラス検索!$E$2&gt;=K3727,MAX($N$2:N3726)+1,""))</f>
        <v>3726</v>
      </c>
      <c r="O3727" s="143" t="str">
        <f>IF(対応ガラス検索!$E$2="-","",IF(L3727&lt;=0.65,MAX($O$2:O3726)+1,""))</f>
        <v/>
      </c>
      <c r="P3727" s="144"/>
      <c r="Q3727" s="145"/>
    </row>
    <row r="3728" spans="1:17" x14ac:dyDescent="0.4">
      <c r="A3728" s="68">
        <v>3727</v>
      </c>
      <c r="B3728" s="68" t="s">
        <v>2056</v>
      </c>
      <c r="C3728" s="68" t="s">
        <v>2297</v>
      </c>
      <c r="D3728" s="68" t="s">
        <v>2064</v>
      </c>
      <c r="E3728" s="68" t="s">
        <v>1976</v>
      </c>
      <c r="F3728" s="68" t="s">
        <v>1977</v>
      </c>
      <c r="G3728" s="68" t="s">
        <v>1965</v>
      </c>
      <c r="H3728" s="68" t="s">
        <v>1966</v>
      </c>
      <c r="I3728" s="68">
        <v>10</v>
      </c>
      <c r="J3728" s="68" t="s">
        <v>2267</v>
      </c>
      <c r="K3728" s="68">
        <v>2.8</v>
      </c>
      <c r="L3728" s="68">
        <v>0.75</v>
      </c>
      <c r="M3728" s="68" t="s">
        <v>1960</v>
      </c>
      <c r="N3728" s="143">
        <f>IF(対応ガラス検索!$E$2="-","",IF(対応ガラス検索!$E$2&gt;=K3728,MAX($N$2:N3727)+1,""))</f>
        <v>3727</v>
      </c>
      <c r="O3728" s="143" t="str">
        <f>IF(対応ガラス検索!$E$2="-","",IF(L3728&lt;=0.65,MAX($O$2:O3727)+1,""))</f>
        <v/>
      </c>
      <c r="P3728" s="144"/>
      <c r="Q3728" s="145"/>
    </row>
    <row r="3729" spans="1:17" x14ac:dyDescent="0.4">
      <c r="A3729" s="68">
        <v>3728</v>
      </c>
      <c r="B3729" s="68" t="s">
        <v>2056</v>
      </c>
      <c r="C3729" s="68" t="s">
        <v>2297</v>
      </c>
      <c r="D3729" s="68" t="s">
        <v>2064</v>
      </c>
      <c r="E3729" s="68" t="s">
        <v>1976</v>
      </c>
      <c r="F3729" s="68" t="s">
        <v>1977</v>
      </c>
      <c r="G3729" s="68" t="s">
        <v>1965</v>
      </c>
      <c r="H3729" s="68" t="s">
        <v>1966</v>
      </c>
      <c r="I3729" s="68">
        <v>11</v>
      </c>
      <c r="J3729" s="68" t="s">
        <v>2267</v>
      </c>
      <c r="K3729" s="68">
        <v>2.7</v>
      </c>
      <c r="L3729" s="68">
        <v>0.75</v>
      </c>
      <c r="M3729" s="68" t="s">
        <v>1960</v>
      </c>
      <c r="N3729" s="143">
        <f>IF(対応ガラス検索!$E$2="-","",IF(対応ガラス検索!$E$2&gt;=K3729,MAX($N$2:N3728)+1,""))</f>
        <v>3728</v>
      </c>
      <c r="O3729" s="143" t="str">
        <f>IF(対応ガラス検索!$E$2="-","",IF(L3729&lt;=0.65,MAX($O$2:O3728)+1,""))</f>
        <v/>
      </c>
      <c r="P3729" s="144"/>
      <c r="Q3729" s="145"/>
    </row>
    <row r="3730" spans="1:17" x14ac:dyDescent="0.4">
      <c r="A3730" s="68">
        <v>3729</v>
      </c>
      <c r="B3730" s="68" t="s">
        <v>2056</v>
      </c>
      <c r="C3730" s="68" t="s">
        <v>2297</v>
      </c>
      <c r="D3730" s="68" t="s">
        <v>2064</v>
      </c>
      <c r="E3730" s="68" t="s">
        <v>1976</v>
      </c>
      <c r="F3730" s="68" t="s">
        <v>1977</v>
      </c>
      <c r="G3730" s="68" t="s">
        <v>1965</v>
      </c>
      <c r="H3730" s="68" t="s">
        <v>1966</v>
      </c>
      <c r="I3730" s="68">
        <v>12</v>
      </c>
      <c r="J3730" s="68" t="s">
        <v>2267</v>
      </c>
      <c r="K3730" s="68">
        <v>2.7</v>
      </c>
      <c r="L3730" s="68">
        <v>0.75</v>
      </c>
      <c r="M3730" s="68" t="s">
        <v>1960</v>
      </c>
      <c r="N3730" s="143">
        <f>IF(対応ガラス検索!$E$2="-","",IF(対応ガラス検索!$E$2&gt;=K3730,MAX($N$2:N3729)+1,""))</f>
        <v>3729</v>
      </c>
      <c r="O3730" s="143" t="str">
        <f>IF(対応ガラス検索!$E$2="-","",IF(L3730&lt;=0.65,MAX($O$2:O3729)+1,""))</f>
        <v/>
      </c>
      <c r="P3730" s="144"/>
      <c r="Q3730" s="145"/>
    </row>
    <row r="3731" spans="1:17" x14ac:dyDescent="0.4">
      <c r="A3731" s="68">
        <v>3730</v>
      </c>
      <c r="B3731" s="68" t="s">
        <v>2056</v>
      </c>
      <c r="C3731" s="68" t="s">
        <v>2297</v>
      </c>
      <c r="D3731" s="68" t="s">
        <v>2064</v>
      </c>
      <c r="E3731" s="68" t="s">
        <v>1976</v>
      </c>
      <c r="F3731" s="68" t="s">
        <v>1977</v>
      </c>
      <c r="G3731" s="68" t="s">
        <v>1965</v>
      </c>
      <c r="H3731" s="68" t="s">
        <v>1966</v>
      </c>
      <c r="I3731" s="68">
        <v>6</v>
      </c>
      <c r="J3731" s="68" t="s">
        <v>2267</v>
      </c>
      <c r="K3731" s="68">
        <v>3</v>
      </c>
      <c r="L3731" s="68">
        <v>0.75</v>
      </c>
      <c r="M3731" s="68" t="s">
        <v>1960</v>
      </c>
      <c r="N3731" s="143">
        <f>IF(対応ガラス検索!$E$2="-","",IF(対応ガラス検索!$E$2&gt;=K3731,MAX($N$2:N3730)+1,""))</f>
        <v>3730</v>
      </c>
      <c r="O3731" s="143" t="str">
        <f>IF(対応ガラス検索!$E$2="-","",IF(L3731&lt;=0.65,MAX($O$2:O3730)+1,""))</f>
        <v/>
      </c>
      <c r="P3731" s="144"/>
      <c r="Q3731" s="145"/>
    </row>
    <row r="3732" spans="1:17" x14ac:dyDescent="0.4">
      <c r="A3732" s="68">
        <v>3731</v>
      </c>
      <c r="B3732" s="68" t="s">
        <v>2056</v>
      </c>
      <c r="C3732" s="68" t="s">
        <v>2297</v>
      </c>
      <c r="D3732" s="68" t="s">
        <v>2064</v>
      </c>
      <c r="E3732" s="68" t="s">
        <v>1976</v>
      </c>
      <c r="F3732" s="68" t="s">
        <v>1977</v>
      </c>
      <c r="G3732" s="68" t="s">
        <v>1965</v>
      </c>
      <c r="H3732" s="68" t="s">
        <v>1966</v>
      </c>
      <c r="I3732" s="68">
        <v>7</v>
      </c>
      <c r="J3732" s="68" t="s">
        <v>2267</v>
      </c>
      <c r="K3732" s="68">
        <v>3</v>
      </c>
      <c r="L3732" s="68">
        <v>0.75</v>
      </c>
      <c r="M3732" s="68" t="s">
        <v>1960</v>
      </c>
      <c r="N3732" s="143">
        <f>IF(対応ガラス検索!$E$2="-","",IF(対応ガラス検索!$E$2&gt;=K3732,MAX($N$2:N3731)+1,""))</f>
        <v>3731</v>
      </c>
      <c r="O3732" s="143" t="str">
        <f>IF(対応ガラス検索!$E$2="-","",IF(L3732&lt;=0.65,MAX($O$2:O3731)+1,""))</f>
        <v/>
      </c>
      <c r="P3732" s="144"/>
      <c r="Q3732" s="145"/>
    </row>
    <row r="3733" spans="1:17" x14ac:dyDescent="0.4">
      <c r="A3733" s="68">
        <v>3732</v>
      </c>
      <c r="B3733" s="68" t="s">
        <v>2056</v>
      </c>
      <c r="C3733" s="68" t="s">
        <v>2297</v>
      </c>
      <c r="D3733" s="68" t="s">
        <v>2064</v>
      </c>
      <c r="E3733" s="68" t="s">
        <v>1976</v>
      </c>
      <c r="F3733" s="68" t="s">
        <v>1977</v>
      </c>
      <c r="G3733" s="68" t="s">
        <v>1965</v>
      </c>
      <c r="H3733" s="68" t="s">
        <v>1966</v>
      </c>
      <c r="I3733" s="68">
        <v>8</v>
      </c>
      <c r="J3733" s="68" t="s">
        <v>2267</v>
      </c>
      <c r="K3733" s="68">
        <v>2.9</v>
      </c>
      <c r="L3733" s="68">
        <v>0.75</v>
      </c>
      <c r="M3733" s="68" t="s">
        <v>1960</v>
      </c>
      <c r="N3733" s="143">
        <f>IF(対応ガラス検索!$E$2="-","",IF(対応ガラス検索!$E$2&gt;=K3733,MAX($N$2:N3732)+1,""))</f>
        <v>3732</v>
      </c>
      <c r="O3733" s="143" t="str">
        <f>IF(対応ガラス検索!$E$2="-","",IF(L3733&lt;=0.65,MAX($O$2:O3732)+1,""))</f>
        <v/>
      </c>
      <c r="P3733" s="144"/>
      <c r="Q3733" s="145"/>
    </row>
    <row r="3734" spans="1:17" x14ac:dyDescent="0.4">
      <c r="A3734" s="68">
        <v>3733</v>
      </c>
      <c r="B3734" s="68" t="s">
        <v>2056</v>
      </c>
      <c r="C3734" s="68" t="s">
        <v>2297</v>
      </c>
      <c r="D3734" s="68" t="s">
        <v>2064</v>
      </c>
      <c r="E3734" s="68" t="s">
        <v>1976</v>
      </c>
      <c r="F3734" s="68" t="s">
        <v>1977</v>
      </c>
      <c r="G3734" s="68" t="s">
        <v>1965</v>
      </c>
      <c r="H3734" s="68" t="s">
        <v>1966</v>
      </c>
      <c r="I3734" s="68">
        <v>9</v>
      </c>
      <c r="J3734" s="68" t="s">
        <v>2267</v>
      </c>
      <c r="K3734" s="68">
        <v>2.8</v>
      </c>
      <c r="L3734" s="68">
        <v>0.75</v>
      </c>
      <c r="M3734" s="68" t="s">
        <v>1960</v>
      </c>
      <c r="N3734" s="143">
        <f>IF(対応ガラス検索!$E$2="-","",IF(対応ガラス検索!$E$2&gt;=K3734,MAX($N$2:N3733)+1,""))</f>
        <v>3733</v>
      </c>
      <c r="O3734" s="143" t="str">
        <f>IF(対応ガラス検索!$E$2="-","",IF(L3734&lt;=0.65,MAX($O$2:O3733)+1,""))</f>
        <v/>
      </c>
      <c r="P3734" s="144"/>
      <c r="Q3734" s="145"/>
    </row>
    <row r="3735" spans="1:17" x14ac:dyDescent="0.4">
      <c r="A3735" s="68">
        <v>3734</v>
      </c>
      <c r="B3735" s="68" t="s">
        <v>2056</v>
      </c>
      <c r="C3735" s="68" t="s">
        <v>2297</v>
      </c>
      <c r="D3735" s="68" t="s">
        <v>2064</v>
      </c>
      <c r="E3735" s="68" t="s">
        <v>1976</v>
      </c>
      <c r="F3735" s="68" t="s">
        <v>1977</v>
      </c>
      <c r="G3735" s="68" t="s">
        <v>1965</v>
      </c>
      <c r="H3735" s="68" t="s">
        <v>1966</v>
      </c>
      <c r="I3735" s="68">
        <v>10</v>
      </c>
      <c r="J3735" s="68" t="s">
        <v>2267</v>
      </c>
      <c r="K3735" s="68">
        <v>2.8</v>
      </c>
      <c r="L3735" s="68">
        <v>0.75</v>
      </c>
      <c r="M3735" s="68" t="s">
        <v>1960</v>
      </c>
      <c r="N3735" s="143">
        <f>IF(対応ガラス検索!$E$2="-","",IF(対応ガラス検索!$E$2&gt;=K3735,MAX($N$2:N3734)+1,""))</f>
        <v>3734</v>
      </c>
      <c r="O3735" s="143" t="str">
        <f>IF(対応ガラス検索!$E$2="-","",IF(L3735&lt;=0.65,MAX($O$2:O3734)+1,""))</f>
        <v/>
      </c>
      <c r="P3735" s="144"/>
      <c r="Q3735" s="145"/>
    </row>
    <row r="3736" spans="1:17" x14ac:dyDescent="0.4">
      <c r="A3736" s="68">
        <v>3735</v>
      </c>
      <c r="B3736" s="68" t="s">
        <v>2056</v>
      </c>
      <c r="C3736" s="68" t="s">
        <v>2297</v>
      </c>
      <c r="D3736" s="68" t="s">
        <v>2064</v>
      </c>
      <c r="E3736" s="68" t="s">
        <v>1976</v>
      </c>
      <c r="F3736" s="68" t="s">
        <v>1977</v>
      </c>
      <c r="G3736" s="68" t="s">
        <v>1965</v>
      </c>
      <c r="H3736" s="68" t="s">
        <v>1966</v>
      </c>
      <c r="I3736" s="68">
        <v>11</v>
      </c>
      <c r="J3736" s="68" t="s">
        <v>2267</v>
      </c>
      <c r="K3736" s="68">
        <v>2.7</v>
      </c>
      <c r="L3736" s="68">
        <v>0.75</v>
      </c>
      <c r="M3736" s="68" t="s">
        <v>1960</v>
      </c>
      <c r="N3736" s="143">
        <f>IF(対応ガラス検索!$E$2="-","",IF(対応ガラス検索!$E$2&gt;=K3736,MAX($N$2:N3735)+1,""))</f>
        <v>3735</v>
      </c>
      <c r="O3736" s="143" t="str">
        <f>IF(対応ガラス検索!$E$2="-","",IF(L3736&lt;=0.65,MAX($O$2:O3735)+1,""))</f>
        <v/>
      </c>
      <c r="P3736" s="144"/>
      <c r="Q3736" s="145"/>
    </row>
    <row r="3737" spans="1:17" x14ac:dyDescent="0.4">
      <c r="A3737" s="68">
        <v>3736</v>
      </c>
      <c r="B3737" s="68" t="s">
        <v>2056</v>
      </c>
      <c r="C3737" s="68" t="s">
        <v>2297</v>
      </c>
      <c r="D3737" s="68" t="s">
        <v>2064</v>
      </c>
      <c r="E3737" s="68" t="s">
        <v>1976</v>
      </c>
      <c r="F3737" s="68" t="s">
        <v>1977</v>
      </c>
      <c r="G3737" s="68" t="s">
        <v>1965</v>
      </c>
      <c r="H3737" s="68" t="s">
        <v>1966</v>
      </c>
      <c r="I3737" s="68">
        <v>12</v>
      </c>
      <c r="J3737" s="68" t="s">
        <v>2267</v>
      </c>
      <c r="K3737" s="68">
        <v>2.7</v>
      </c>
      <c r="L3737" s="68">
        <v>0.75</v>
      </c>
      <c r="M3737" s="68" t="s">
        <v>1960</v>
      </c>
      <c r="N3737" s="143">
        <f>IF(対応ガラス検索!$E$2="-","",IF(対応ガラス検索!$E$2&gt;=K3737,MAX($N$2:N3736)+1,""))</f>
        <v>3736</v>
      </c>
      <c r="O3737" s="143" t="str">
        <f>IF(対応ガラス検索!$E$2="-","",IF(L3737&lt;=0.65,MAX($O$2:O3736)+1,""))</f>
        <v/>
      </c>
      <c r="P3737" s="144"/>
      <c r="Q3737" s="145"/>
    </row>
    <row r="3738" spans="1:17" x14ac:dyDescent="0.4">
      <c r="A3738" s="68">
        <v>3737</v>
      </c>
      <c r="B3738" s="68" t="s">
        <v>2056</v>
      </c>
      <c r="C3738" s="68" t="s">
        <v>2297</v>
      </c>
      <c r="D3738" s="68" t="s">
        <v>2064</v>
      </c>
      <c r="E3738" s="68" t="s">
        <v>1976</v>
      </c>
      <c r="F3738" s="68" t="s">
        <v>1977</v>
      </c>
      <c r="G3738" s="68" t="s">
        <v>1965</v>
      </c>
      <c r="H3738" s="68" t="s">
        <v>1966</v>
      </c>
      <c r="I3738" s="68">
        <v>6</v>
      </c>
      <c r="J3738" s="68" t="s">
        <v>2296</v>
      </c>
      <c r="K3738" s="142">
        <v>3.3</v>
      </c>
      <c r="L3738" s="68">
        <v>0.75</v>
      </c>
      <c r="M3738" s="68" t="s">
        <v>1960</v>
      </c>
      <c r="N3738" s="143">
        <f>IF(対応ガラス検索!$E$2="-","",IF(対応ガラス検索!$E$2&gt;=K3738,MAX($N$2:N3737)+1,""))</f>
        <v>3737</v>
      </c>
      <c r="O3738" s="143" t="str">
        <f>IF(対応ガラス検索!$E$2="-","",IF(L3738&lt;=0.65,MAX($O$2:O3737)+1,""))</f>
        <v/>
      </c>
      <c r="P3738" s="144"/>
      <c r="Q3738" s="145"/>
    </row>
    <row r="3739" spans="1:17" x14ac:dyDescent="0.4">
      <c r="A3739" s="68">
        <v>3738</v>
      </c>
      <c r="B3739" s="68" t="s">
        <v>2056</v>
      </c>
      <c r="C3739" s="68" t="s">
        <v>2297</v>
      </c>
      <c r="D3739" s="68" t="s">
        <v>2064</v>
      </c>
      <c r="E3739" s="68" t="s">
        <v>1976</v>
      </c>
      <c r="F3739" s="68" t="s">
        <v>1977</v>
      </c>
      <c r="G3739" s="68" t="s">
        <v>1965</v>
      </c>
      <c r="H3739" s="68" t="s">
        <v>1966</v>
      </c>
      <c r="I3739" s="68">
        <v>7</v>
      </c>
      <c r="J3739" s="68" t="s">
        <v>2296</v>
      </c>
      <c r="K3739" s="68">
        <v>3.2</v>
      </c>
      <c r="L3739" s="68">
        <v>0.75</v>
      </c>
      <c r="M3739" s="68" t="s">
        <v>1960</v>
      </c>
      <c r="N3739" s="143">
        <f>IF(対応ガラス検索!$E$2="-","",IF(対応ガラス検索!$E$2&gt;=K3739,MAX($N$2:N3738)+1,""))</f>
        <v>3738</v>
      </c>
      <c r="O3739" s="143" t="str">
        <f>IF(対応ガラス検索!$E$2="-","",IF(L3739&lt;=0.65,MAX($O$2:O3738)+1,""))</f>
        <v/>
      </c>
      <c r="P3739" s="144"/>
      <c r="Q3739" s="145"/>
    </row>
    <row r="3740" spans="1:17" x14ac:dyDescent="0.4">
      <c r="A3740" s="68">
        <v>3739</v>
      </c>
      <c r="B3740" s="68" t="s">
        <v>2056</v>
      </c>
      <c r="C3740" s="68" t="s">
        <v>2297</v>
      </c>
      <c r="D3740" s="68" t="s">
        <v>2064</v>
      </c>
      <c r="E3740" s="68" t="s">
        <v>1976</v>
      </c>
      <c r="F3740" s="68" t="s">
        <v>1977</v>
      </c>
      <c r="G3740" s="68" t="s">
        <v>1965</v>
      </c>
      <c r="H3740" s="68" t="s">
        <v>1966</v>
      </c>
      <c r="I3740" s="68">
        <v>8</v>
      </c>
      <c r="J3740" s="68" t="s">
        <v>2296</v>
      </c>
      <c r="K3740" s="68">
        <v>3.1</v>
      </c>
      <c r="L3740" s="68">
        <v>0.75</v>
      </c>
      <c r="M3740" s="68" t="s">
        <v>1960</v>
      </c>
      <c r="N3740" s="143">
        <f>IF(対応ガラス検索!$E$2="-","",IF(対応ガラス検索!$E$2&gt;=K3740,MAX($N$2:N3739)+1,""))</f>
        <v>3739</v>
      </c>
      <c r="O3740" s="143" t="str">
        <f>IF(対応ガラス検索!$E$2="-","",IF(L3740&lt;=0.65,MAX($O$2:O3739)+1,""))</f>
        <v/>
      </c>
      <c r="P3740" s="144"/>
      <c r="Q3740" s="145"/>
    </row>
    <row r="3741" spans="1:17" x14ac:dyDescent="0.4">
      <c r="A3741" s="68">
        <v>3740</v>
      </c>
      <c r="B3741" s="68" t="s">
        <v>2056</v>
      </c>
      <c r="C3741" s="68" t="s">
        <v>2297</v>
      </c>
      <c r="D3741" s="68" t="s">
        <v>2064</v>
      </c>
      <c r="E3741" s="68" t="s">
        <v>1976</v>
      </c>
      <c r="F3741" s="68" t="s">
        <v>1977</v>
      </c>
      <c r="G3741" s="68" t="s">
        <v>1965</v>
      </c>
      <c r="H3741" s="68" t="s">
        <v>1966</v>
      </c>
      <c r="I3741" s="68">
        <v>9</v>
      </c>
      <c r="J3741" s="68" t="s">
        <v>2296</v>
      </c>
      <c r="K3741" s="68">
        <v>3</v>
      </c>
      <c r="L3741" s="68">
        <v>0.75</v>
      </c>
      <c r="M3741" s="68" t="s">
        <v>1960</v>
      </c>
      <c r="N3741" s="143">
        <f>IF(対応ガラス検索!$E$2="-","",IF(対応ガラス検索!$E$2&gt;=K3741,MAX($N$2:N3740)+1,""))</f>
        <v>3740</v>
      </c>
      <c r="O3741" s="143" t="str">
        <f>IF(対応ガラス検索!$E$2="-","",IF(L3741&lt;=0.65,MAX($O$2:O3740)+1,""))</f>
        <v/>
      </c>
      <c r="P3741" s="144"/>
      <c r="Q3741" s="145"/>
    </row>
    <row r="3742" spans="1:17" x14ac:dyDescent="0.4">
      <c r="A3742" s="68">
        <v>3741</v>
      </c>
      <c r="B3742" s="68" t="s">
        <v>2056</v>
      </c>
      <c r="C3742" s="68" t="s">
        <v>2297</v>
      </c>
      <c r="D3742" s="68" t="s">
        <v>2064</v>
      </c>
      <c r="E3742" s="68" t="s">
        <v>1976</v>
      </c>
      <c r="F3742" s="68" t="s">
        <v>1977</v>
      </c>
      <c r="G3742" s="68" t="s">
        <v>1965</v>
      </c>
      <c r="H3742" s="68" t="s">
        <v>1966</v>
      </c>
      <c r="I3742" s="68">
        <v>10</v>
      </c>
      <c r="J3742" s="68" t="s">
        <v>2296</v>
      </c>
      <c r="K3742" s="68">
        <v>2.9</v>
      </c>
      <c r="L3742" s="68">
        <v>0.75</v>
      </c>
      <c r="M3742" s="68" t="s">
        <v>1960</v>
      </c>
      <c r="N3742" s="143">
        <f>IF(対応ガラス検索!$E$2="-","",IF(対応ガラス検索!$E$2&gt;=K3742,MAX($N$2:N3741)+1,""))</f>
        <v>3741</v>
      </c>
      <c r="O3742" s="143" t="str">
        <f>IF(対応ガラス検索!$E$2="-","",IF(L3742&lt;=0.65,MAX($O$2:O3741)+1,""))</f>
        <v/>
      </c>
      <c r="P3742" s="144"/>
      <c r="Q3742" s="145"/>
    </row>
    <row r="3743" spans="1:17" x14ac:dyDescent="0.4">
      <c r="A3743" s="68">
        <v>3742</v>
      </c>
      <c r="B3743" s="68" t="s">
        <v>2056</v>
      </c>
      <c r="C3743" s="68" t="s">
        <v>2297</v>
      </c>
      <c r="D3743" s="68" t="s">
        <v>2064</v>
      </c>
      <c r="E3743" s="68" t="s">
        <v>1976</v>
      </c>
      <c r="F3743" s="68" t="s">
        <v>1977</v>
      </c>
      <c r="G3743" s="68" t="s">
        <v>1965</v>
      </c>
      <c r="H3743" s="68" t="s">
        <v>1966</v>
      </c>
      <c r="I3743" s="68">
        <v>11</v>
      </c>
      <c r="J3743" s="68" t="s">
        <v>2296</v>
      </c>
      <c r="K3743" s="68">
        <v>2.9</v>
      </c>
      <c r="L3743" s="68">
        <v>0.75</v>
      </c>
      <c r="M3743" s="68" t="s">
        <v>1960</v>
      </c>
      <c r="N3743" s="143">
        <f>IF(対応ガラス検索!$E$2="-","",IF(対応ガラス検索!$E$2&gt;=K3743,MAX($N$2:N3742)+1,""))</f>
        <v>3742</v>
      </c>
      <c r="O3743" s="143" t="str">
        <f>IF(対応ガラス検索!$E$2="-","",IF(L3743&lt;=0.65,MAX($O$2:O3742)+1,""))</f>
        <v/>
      </c>
      <c r="P3743" s="144"/>
      <c r="Q3743" s="145"/>
    </row>
    <row r="3744" spans="1:17" x14ac:dyDescent="0.4">
      <c r="A3744" s="68">
        <v>3743</v>
      </c>
      <c r="B3744" s="68" t="s">
        <v>2056</v>
      </c>
      <c r="C3744" s="68" t="s">
        <v>2297</v>
      </c>
      <c r="D3744" s="68" t="s">
        <v>2064</v>
      </c>
      <c r="E3744" s="68" t="s">
        <v>1976</v>
      </c>
      <c r="F3744" s="68" t="s">
        <v>1977</v>
      </c>
      <c r="G3744" s="68" t="s">
        <v>1965</v>
      </c>
      <c r="H3744" s="68" t="s">
        <v>1966</v>
      </c>
      <c r="I3744" s="68">
        <v>12</v>
      </c>
      <c r="J3744" s="68" t="s">
        <v>2296</v>
      </c>
      <c r="K3744" s="68">
        <v>2.8</v>
      </c>
      <c r="L3744" s="68">
        <v>0.75</v>
      </c>
      <c r="M3744" s="68" t="s">
        <v>1960</v>
      </c>
      <c r="N3744" s="143">
        <f>IF(対応ガラス検索!$E$2="-","",IF(対応ガラス検索!$E$2&gt;=K3744,MAX($N$2:N3743)+1,""))</f>
        <v>3743</v>
      </c>
      <c r="O3744" s="143" t="str">
        <f>IF(対応ガラス検索!$E$2="-","",IF(L3744&lt;=0.65,MAX($O$2:O3743)+1,""))</f>
        <v/>
      </c>
      <c r="P3744" s="144"/>
      <c r="Q3744" s="145"/>
    </row>
    <row r="3745" spans="1:17" x14ac:dyDescent="0.4">
      <c r="A3745" s="68">
        <v>3744</v>
      </c>
      <c r="B3745" s="68" t="s">
        <v>2056</v>
      </c>
      <c r="C3745" s="68" t="s">
        <v>2297</v>
      </c>
      <c r="D3745" s="68" t="s">
        <v>2064</v>
      </c>
      <c r="E3745" s="68" t="s">
        <v>1976</v>
      </c>
      <c r="F3745" s="68" t="s">
        <v>1977</v>
      </c>
      <c r="G3745" s="68" t="s">
        <v>1965</v>
      </c>
      <c r="H3745" s="68" t="s">
        <v>1966</v>
      </c>
      <c r="I3745" s="68">
        <v>6</v>
      </c>
      <c r="J3745" s="68" t="s">
        <v>2296</v>
      </c>
      <c r="K3745" s="68">
        <v>3.3</v>
      </c>
      <c r="L3745" s="68">
        <v>0.75</v>
      </c>
      <c r="M3745" s="68" t="s">
        <v>1960</v>
      </c>
      <c r="N3745" s="143">
        <f>IF(対応ガラス検索!$E$2="-","",IF(対応ガラス検索!$E$2&gt;=K3745,MAX($N$2:N3744)+1,""))</f>
        <v>3744</v>
      </c>
      <c r="O3745" s="143" t="str">
        <f>IF(対応ガラス検索!$E$2="-","",IF(L3745&lt;=0.65,MAX($O$2:O3744)+1,""))</f>
        <v/>
      </c>
      <c r="P3745" s="144"/>
      <c r="Q3745" s="145"/>
    </row>
    <row r="3746" spans="1:17" x14ac:dyDescent="0.4">
      <c r="A3746" s="68">
        <v>3745</v>
      </c>
      <c r="B3746" s="68" t="s">
        <v>2056</v>
      </c>
      <c r="C3746" s="68" t="s">
        <v>2297</v>
      </c>
      <c r="D3746" s="68" t="s">
        <v>2064</v>
      </c>
      <c r="E3746" s="68" t="s">
        <v>1976</v>
      </c>
      <c r="F3746" s="68" t="s">
        <v>1977</v>
      </c>
      <c r="G3746" s="68" t="s">
        <v>1965</v>
      </c>
      <c r="H3746" s="68" t="s">
        <v>1966</v>
      </c>
      <c r="I3746" s="68">
        <v>7</v>
      </c>
      <c r="J3746" s="68" t="s">
        <v>2296</v>
      </c>
      <c r="K3746" s="68">
        <v>3.2</v>
      </c>
      <c r="L3746" s="68">
        <v>0.75</v>
      </c>
      <c r="M3746" s="68" t="s">
        <v>1960</v>
      </c>
      <c r="N3746" s="143">
        <f>IF(対応ガラス検索!$E$2="-","",IF(対応ガラス検索!$E$2&gt;=K3746,MAX($N$2:N3745)+1,""))</f>
        <v>3745</v>
      </c>
      <c r="O3746" s="143" t="str">
        <f>IF(対応ガラス検索!$E$2="-","",IF(L3746&lt;=0.65,MAX($O$2:O3745)+1,""))</f>
        <v/>
      </c>
      <c r="P3746" s="144"/>
      <c r="Q3746" s="145"/>
    </row>
    <row r="3747" spans="1:17" x14ac:dyDescent="0.4">
      <c r="A3747" s="68">
        <v>3746</v>
      </c>
      <c r="B3747" s="68" t="s">
        <v>2056</v>
      </c>
      <c r="C3747" s="68" t="s">
        <v>2297</v>
      </c>
      <c r="D3747" s="68" t="s">
        <v>2064</v>
      </c>
      <c r="E3747" s="68" t="s">
        <v>1976</v>
      </c>
      <c r="F3747" s="68" t="s">
        <v>1977</v>
      </c>
      <c r="G3747" s="68" t="s">
        <v>1965</v>
      </c>
      <c r="H3747" s="68" t="s">
        <v>1966</v>
      </c>
      <c r="I3747" s="68">
        <v>8</v>
      </c>
      <c r="J3747" s="68" t="s">
        <v>2296</v>
      </c>
      <c r="K3747" s="68">
        <v>3.1</v>
      </c>
      <c r="L3747" s="68">
        <v>0.75</v>
      </c>
      <c r="M3747" s="68" t="s">
        <v>1960</v>
      </c>
      <c r="N3747" s="143">
        <f>IF(対応ガラス検索!$E$2="-","",IF(対応ガラス検索!$E$2&gt;=K3747,MAX($N$2:N3746)+1,""))</f>
        <v>3746</v>
      </c>
      <c r="O3747" s="143" t="str">
        <f>IF(対応ガラス検索!$E$2="-","",IF(L3747&lt;=0.65,MAX($O$2:O3746)+1,""))</f>
        <v/>
      </c>
      <c r="P3747" s="144"/>
      <c r="Q3747" s="145"/>
    </row>
    <row r="3748" spans="1:17" x14ac:dyDescent="0.4">
      <c r="A3748" s="68">
        <v>3747</v>
      </c>
      <c r="B3748" s="68" t="s">
        <v>2056</v>
      </c>
      <c r="C3748" s="68" t="s">
        <v>2297</v>
      </c>
      <c r="D3748" s="68" t="s">
        <v>2064</v>
      </c>
      <c r="E3748" s="68" t="s">
        <v>1976</v>
      </c>
      <c r="F3748" s="68" t="s">
        <v>1977</v>
      </c>
      <c r="G3748" s="68" t="s">
        <v>1965</v>
      </c>
      <c r="H3748" s="68" t="s">
        <v>1966</v>
      </c>
      <c r="I3748" s="68">
        <v>9</v>
      </c>
      <c r="J3748" s="68" t="s">
        <v>2296</v>
      </c>
      <c r="K3748" s="68">
        <v>3</v>
      </c>
      <c r="L3748" s="68">
        <v>0.75</v>
      </c>
      <c r="M3748" s="68" t="s">
        <v>1960</v>
      </c>
      <c r="N3748" s="143">
        <f>IF(対応ガラス検索!$E$2="-","",IF(対応ガラス検索!$E$2&gt;=K3748,MAX($N$2:N3747)+1,""))</f>
        <v>3747</v>
      </c>
      <c r="O3748" s="143" t="str">
        <f>IF(対応ガラス検索!$E$2="-","",IF(L3748&lt;=0.65,MAX($O$2:O3747)+1,""))</f>
        <v/>
      </c>
      <c r="P3748" s="144"/>
      <c r="Q3748" s="145"/>
    </row>
    <row r="3749" spans="1:17" x14ac:dyDescent="0.4">
      <c r="A3749" s="68">
        <v>3748</v>
      </c>
      <c r="B3749" s="68" t="s">
        <v>2056</v>
      </c>
      <c r="C3749" s="68" t="s">
        <v>2297</v>
      </c>
      <c r="D3749" s="68" t="s">
        <v>2064</v>
      </c>
      <c r="E3749" s="68" t="s">
        <v>1976</v>
      </c>
      <c r="F3749" s="68" t="s">
        <v>1977</v>
      </c>
      <c r="G3749" s="68" t="s">
        <v>1965</v>
      </c>
      <c r="H3749" s="68" t="s">
        <v>1966</v>
      </c>
      <c r="I3749" s="68">
        <v>10</v>
      </c>
      <c r="J3749" s="68" t="s">
        <v>2296</v>
      </c>
      <c r="K3749" s="68">
        <v>2.9</v>
      </c>
      <c r="L3749" s="68">
        <v>0.75</v>
      </c>
      <c r="M3749" s="68" t="s">
        <v>1960</v>
      </c>
      <c r="N3749" s="143">
        <f>IF(対応ガラス検索!$E$2="-","",IF(対応ガラス検索!$E$2&gt;=K3749,MAX($N$2:N3748)+1,""))</f>
        <v>3748</v>
      </c>
      <c r="O3749" s="143" t="str">
        <f>IF(対応ガラス検索!$E$2="-","",IF(L3749&lt;=0.65,MAX($O$2:O3748)+1,""))</f>
        <v/>
      </c>
      <c r="P3749" s="144"/>
      <c r="Q3749" s="145"/>
    </row>
    <row r="3750" spans="1:17" x14ac:dyDescent="0.4">
      <c r="A3750" s="68">
        <v>3749</v>
      </c>
      <c r="B3750" s="68" t="s">
        <v>2056</v>
      </c>
      <c r="C3750" s="68" t="s">
        <v>2297</v>
      </c>
      <c r="D3750" s="68" t="s">
        <v>2064</v>
      </c>
      <c r="E3750" s="68" t="s">
        <v>1976</v>
      </c>
      <c r="F3750" s="68" t="s">
        <v>1977</v>
      </c>
      <c r="G3750" s="68" t="s">
        <v>1965</v>
      </c>
      <c r="H3750" s="68" t="s">
        <v>1966</v>
      </c>
      <c r="I3750" s="68">
        <v>11</v>
      </c>
      <c r="J3750" s="68" t="s">
        <v>2296</v>
      </c>
      <c r="K3750" s="68">
        <v>2.9</v>
      </c>
      <c r="L3750" s="68">
        <v>0.75</v>
      </c>
      <c r="M3750" s="68" t="s">
        <v>1960</v>
      </c>
      <c r="N3750" s="143">
        <f>IF(対応ガラス検索!$E$2="-","",IF(対応ガラス検索!$E$2&gt;=K3750,MAX($N$2:N3749)+1,""))</f>
        <v>3749</v>
      </c>
      <c r="O3750" s="143" t="str">
        <f>IF(対応ガラス検索!$E$2="-","",IF(L3750&lt;=0.65,MAX($O$2:O3749)+1,""))</f>
        <v/>
      </c>
      <c r="P3750" s="144"/>
      <c r="Q3750" s="145"/>
    </row>
    <row r="3751" spans="1:17" x14ac:dyDescent="0.4">
      <c r="A3751" s="68">
        <v>3750</v>
      </c>
      <c r="B3751" s="68" t="s">
        <v>2056</v>
      </c>
      <c r="C3751" s="68" t="s">
        <v>2297</v>
      </c>
      <c r="D3751" s="68" t="s">
        <v>2064</v>
      </c>
      <c r="E3751" s="68" t="s">
        <v>1976</v>
      </c>
      <c r="F3751" s="68" t="s">
        <v>1977</v>
      </c>
      <c r="G3751" s="68" t="s">
        <v>1965</v>
      </c>
      <c r="H3751" s="68" t="s">
        <v>1966</v>
      </c>
      <c r="I3751" s="68">
        <v>12</v>
      </c>
      <c r="J3751" s="68" t="s">
        <v>2296</v>
      </c>
      <c r="K3751" s="142">
        <v>2.8</v>
      </c>
      <c r="L3751" s="68">
        <v>0.75</v>
      </c>
      <c r="M3751" s="68" t="s">
        <v>1960</v>
      </c>
      <c r="N3751" s="143">
        <f>IF(対応ガラス検索!$E$2="-","",IF(対応ガラス検索!$E$2&gt;=K3751,MAX($N$2:N3750)+1,""))</f>
        <v>3750</v>
      </c>
      <c r="O3751" s="143" t="str">
        <f>IF(対応ガラス検索!$E$2="-","",IF(L3751&lt;=0.65,MAX($O$2:O3750)+1,""))</f>
        <v/>
      </c>
      <c r="P3751" s="144"/>
      <c r="Q3751" s="145"/>
    </row>
    <row r="3752" spans="1:17" x14ac:dyDescent="0.4">
      <c r="A3752" s="68">
        <v>3751</v>
      </c>
      <c r="B3752" s="68" t="s">
        <v>2056</v>
      </c>
      <c r="C3752" s="68" t="s">
        <v>2297</v>
      </c>
      <c r="D3752" s="68" t="s">
        <v>1994</v>
      </c>
      <c r="E3752" s="68" t="s">
        <v>1995</v>
      </c>
      <c r="F3752" s="68" t="s">
        <v>1996</v>
      </c>
      <c r="G3752" s="68" t="s">
        <v>1958</v>
      </c>
      <c r="H3752" s="68" t="s">
        <v>1959</v>
      </c>
      <c r="I3752" s="68">
        <v>6</v>
      </c>
      <c r="J3752" s="68" t="s">
        <v>2267</v>
      </c>
      <c r="K3752" s="142">
        <v>3.1</v>
      </c>
      <c r="L3752" s="68">
        <v>0.78</v>
      </c>
      <c r="M3752" s="68" t="s">
        <v>1960</v>
      </c>
      <c r="N3752" s="143">
        <f>IF(対応ガラス検索!$E$2="-","",IF(対応ガラス検索!$E$2&gt;=K3752,MAX($N$2:N3751)+1,""))</f>
        <v>3751</v>
      </c>
      <c r="O3752" s="143" t="str">
        <f>IF(対応ガラス検索!$E$2="-","",IF(L3752&lt;=0.65,MAX($O$2:O3751)+1,""))</f>
        <v/>
      </c>
      <c r="P3752" s="144"/>
      <c r="Q3752" s="145"/>
    </row>
    <row r="3753" spans="1:17" x14ac:dyDescent="0.4">
      <c r="A3753" s="68">
        <v>3752</v>
      </c>
      <c r="B3753" s="68" t="s">
        <v>2056</v>
      </c>
      <c r="C3753" s="68" t="s">
        <v>2297</v>
      </c>
      <c r="D3753" s="68" t="s">
        <v>1994</v>
      </c>
      <c r="E3753" s="68" t="s">
        <v>1995</v>
      </c>
      <c r="F3753" s="68" t="s">
        <v>1996</v>
      </c>
      <c r="G3753" s="68" t="s">
        <v>1958</v>
      </c>
      <c r="H3753" s="68" t="s">
        <v>1959</v>
      </c>
      <c r="I3753" s="68">
        <v>7</v>
      </c>
      <c r="J3753" s="68" t="s">
        <v>2267</v>
      </c>
      <c r="K3753" s="68">
        <v>3</v>
      </c>
      <c r="L3753" s="68">
        <v>0.78</v>
      </c>
      <c r="M3753" s="68" t="s">
        <v>1960</v>
      </c>
      <c r="N3753" s="143">
        <f>IF(対応ガラス検索!$E$2="-","",IF(対応ガラス検索!$E$2&gt;=K3753,MAX($N$2:N3752)+1,""))</f>
        <v>3752</v>
      </c>
      <c r="O3753" s="143" t="str">
        <f>IF(対応ガラス検索!$E$2="-","",IF(L3753&lt;=0.65,MAX($O$2:O3752)+1,""))</f>
        <v/>
      </c>
      <c r="P3753" s="144"/>
      <c r="Q3753" s="145"/>
    </row>
    <row r="3754" spans="1:17" x14ac:dyDescent="0.4">
      <c r="A3754" s="68">
        <v>3753</v>
      </c>
      <c r="B3754" s="68" t="s">
        <v>2056</v>
      </c>
      <c r="C3754" s="68" t="s">
        <v>2297</v>
      </c>
      <c r="D3754" s="68" t="s">
        <v>1994</v>
      </c>
      <c r="E3754" s="68" t="s">
        <v>1995</v>
      </c>
      <c r="F3754" s="68" t="s">
        <v>1996</v>
      </c>
      <c r="G3754" s="68" t="s">
        <v>1958</v>
      </c>
      <c r="H3754" s="68" t="s">
        <v>1959</v>
      </c>
      <c r="I3754" s="68">
        <v>8</v>
      </c>
      <c r="J3754" s="68" t="s">
        <v>2267</v>
      </c>
      <c r="K3754" s="68">
        <v>2.9</v>
      </c>
      <c r="L3754" s="68">
        <v>0.78</v>
      </c>
      <c r="M3754" s="68" t="s">
        <v>1960</v>
      </c>
      <c r="N3754" s="143">
        <f>IF(対応ガラス検索!$E$2="-","",IF(対応ガラス検索!$E$2&gt;=K3754,MAX($N$2:N3753)+1,""))</f>
        <v>3753</v>
      </c>
      <c r="O3754" s="143" t="str">
        <f>IF(対応ガラス検索!$E$2="-","",IF(L3754&lt;=0.65,MAX($O$2:O3753)+1,""))</f>
        <v/>
      </c>
      <c r="P3754" s="144"/>
      <c r="Q3754" s="145"/>
    </row>
    <row r="3755" spans="1:17" x14ac:dyDescent="0.4">
      <c r="A3755" s="68">
        <v>3754</v>
      </c>
      <c r="B3755" s="68" t="s">
        <v>2056</v>
      </c>
      <c r="C3755" s="68" t="s">
        <v>2297</v>
      </c>
      <c r="D3755" s="68" t="s">
        <v>1994</v>
      </c>
      <c r="E3755" s="68" t="s">
        <v>1995</v>
      </c>
      <c r="F3755" s="68" t="s">
        <v>1996</v>
      </c>
      <c r="G3755" s="68" t="s">
        <v>1958</v>
      </c>
      <c r="H3755" s="68" t="s">
        <v>1959</v>
      </c>
      <c r="I3755" s="68">
        <v>9</v>
      </c>
      <c r="J3755" s="68" t="s">
        <v>2267</v>
      </c>
      <c r="K3755" s="68">
        <v>2.9</v>
      </c>
      <c r="L3755" s="68">
        <v>0.78</v>
      </c>
      <c r="M3755" s="68" t="s">
        <v>1960</v>
      </c>
      <c r="N3755" s="143">
        <f>IF(対応ガラス検索!$E$2="-","",IF(対応ガラス検索!$E$2&gt;=K3755,MAX($N$2:N3754)+1,""))</f>
        <v>3754</v>
      </c>
      <c r="O3755" s="143" t="str">
        <f>IF(対応ガラス検索!$E$2="-","",IF(L3755&lt;=0.65,MAX($O$2:O3754)+1,""))</f>
        <v/>
      </c>
      <c r="P3755" s="144"/>
      <c r="Q3755" s="145"/>
    </row>
    <row r="3756" spans="1:17" x14ac:dyDescent="0.4">
      <c r="A3756" s="68">
        <v>3755</v>
      </c>
      <c r="B3756" s="68" t="s">
        <v>2056</v>
      </c>
      <c r="C3756" s="68" t="s">
        <v>2297</v>
      </c>
      <c r="D3756" s="68" t="s">
        <v>1994</v>
      </c>
      <c r="E3756" s="68" t="s">
        <v>1995</v>
      </c>
      <c r="F3756" s="68" t="s">
        <v>1996</v>
      </c>
      <c r="G3756" s="68" t="s">
        <v>1958</v>
      </c>
      <c r="H3756" s="68" t="s">
        <v>1959</v>
      </c>
      <c r="I3756" s="68">
        <v>10</v>
      </c>
      <c r="J3756" s="68" t="s">
        <v>2267</v>
      </c>
      <c r="K3756" s="68">
        <v>2.8</v>
      </c>
      <c r="L3756" s="68">
        <v>0.78</v>
      </c>
      <c r="M3756" s="68" t="s">
        <v>1960</v>
      </c>
      <c r="N3756" s="143">
        <f>IF(対応ガラス検索!$E$2="-","",IF(対応ガラス検索!$E$2&gt;=K3756,MAX($N$2:N3755)+1,""))</f>
        <v>3755</v>
      </c>
      <c r="O3756" s="143" t="str">
        <f>IF(対応ガラス検索!$E$2="-","",IF(L3756&lt;=0.65,MAX($O$2:O3755)+1,""))</f>
        <v/>
      </c>
      <c r="P3756" s="144"/>
      <c r="Q3756" s="145"/>
    </row>
    <row r="3757" spans="1:17" x14ac:dyDescent="0.4">
      <c r="A3757" s="68">
        <v>3756</v>
      </c>
      <c r="B3757" s="68" t="s">
        <v>2056</v>
      </c>
      <c r="C3757" s="68" t="s">
        <v>2297</v>
      </c>
      <c r="D3757" s="68" t="s">
        <v>1994</v>
      </c>
      <c r="E3757" s="68" t="s">
        <v>1995</v>
      </c>
      <c r="F3757" s="68" t="s">
        <v>1996</v>
      </c>
      <c r="G3757" s="68" t="s">
        <v>1958</v>
      </c>
      <c r="H3757" s="68" t="s">
        <v>1959</v>
      </c>
      <c r="I3757" s="68">
        <v>11</v>
      </c>
      <c r="J3757" s="68" t="s">
        <v>2267</v>
      </c>
      <c r="K3757" s="68">
        <v>2.8</v>
      </c>
      <c r="L3757" s="68">
        <v>0.78</v>
      </c>
      <c r="M3757" s="68" t="s">
        <v>1960</v>
      </c>
      <c r="N3757" s="143">
        <f>IF(対応ガラス検索!$E$2="-","",IF(対応ガラス検索!$E$2&gt;=K3757,MAX($N$2:N3756)+1,""))</f>
        <v>3756</v>
      </c>
      <c r="O3757" s="143" t="str">
        <f>IF(対応ガラス検索!$E$2="-","",IF(L3757&lt;=0.65,MAX($O$2:O3756)+1,""))</f>
        <v/>
      </c>
      <c r="P3757" s="144"/>
      <c r="Q3757" s="145"/>
    </row>
    <row r="3758" spans="1:17" x14ac:dyDescent="0.4">
      <c r="A3758" s="68">
        <v>3757</v>
      </c>
      <c r="B3758" s="68" t="s">
        <v>2056</v>
      </c>
      <c r="C3758" s="68" t="s">
        <v>2297</v>
      </c>
      <c r="D3758" s="68" t="s">
        <v>1994</v>
      </c>
      <c r="E3758" s="68" t="s">
        <v>1995</v>
      </c>
      <c r="F3758" s="68" t="s">
        <v>1996</v>
      </c>
      <c r="G3758" s="68" t="s">
        <v>1958</v>
      </c>
      <c r="H3758" s="68" t="s">
        <v>1959</v>
      </c>
      <c r="I3758" s="68">
        <v>12</v>
      </c>
      <c r="J3758" s="68" t="s">
        <v>2267</v>
      </c>
      <c r="K3758" s="68">
        <v>2.7</v>
      </c>
      <c r="L3758" s="68">
        <v>0.78</v>
      </c>
      <c r="M3758" s="68" t="s">
        <v>1960</v>
      </c>
      <c r="N3758" s="143">
        <f>IF(対応ガラス検索!$E$2="-","",IF(対応ガラス検索!$E$2&gt;=K3758,MAX($N$2:N3757)+1,""))</f>
        <v>3757</v>
      </c>
      <c r="O3758" s="143" t="str">
        <f>IF(対応ガラス検索!$E$2="-","",IF(L3758&lt;=0.65,MAX($O$2:O3757)+1,""))</f>
        <v/>
      </c>
      <c r="P3758" s="144"/>
      <c r="Q3758" s="145"/>
    </row>
    <row r="3759" spans="1:17" x14ac:dyDescent="0.4">
      <c r="A3759" s="68">
        <v>3758</v>
      </c>
      <c r="B3759" s="68" t="s">
        <v>2056</v>
      </c>
      <c r="C3759" s="68" t="s">
        <v>2297</v>
      </c>
      <c r="D3759" s="68" t="s">
        <v>1994</v>
      </c>
      <c r="E3759" s="68" t="s">
        <v>1995</v>
      </c>
      <c r="F3759" s="68" t="s">
        <v>1996</v>
      </c>
      <c r="G3759" s="68" t="s">
        <v>1958</v>
      </c>
      <c r="H3759" s="68" t="s">
        <v>1959</v>
      </c>
      <c r="I3759" s="68">
        <v>13</v>
      </c>
      <c r="J3759" s="68" t="s">
        <v>2267</v>
      </c>
      <c r="K3759" s="68">
        <v>2.7</v>
      </c>
      <c r="L3759" s="68">
        <v>0.78</v>
      </c>
      <c r="M3759" s="68" t="s">
        <v>1960</v>
      </c>
      <c r="N3759" s="143">
        <f>IF(対応ガラス検索!$E$2="-","",IF(対応ガラス検索!$E$2&gt;=K3759,MAX($N$2:N3758)+1,""))</f>
        <v>3758</v>
      </c>
      <c r="O3759" s="143" t="str">
        <f>IF(対応ガラス検索!$E$2="-","",IF(L3759&lt;=0.65,MAX($O$2:O3758)+1,""))</f>
        <v/>
      </c>
      <c r="P3759" s="144"/>
      <c r="Q3759" s="145"/>
    </row>
    <row r="3760" spans="1:17" x14ac:dyDescent="0.4">
      <c r="A3760" s="68">
        <v>3759</v>
      </c>
      <c r="B3760" s="68" t="s">
        <v>2056</v>
      </c>
      <c r="C3760" s="68" t="s">
        <v>2297</v>
      </c>
      <c r="D3760" s="68" t="s">
        <v>1994</v>
      </c>
      <c r="E3760" s="68" t="s">
        <v>1995</v>
      </c>
      <c r="F3760" s="68" t="s">
        <v>1996</v>
      </c>
      <c r="G3760" s="68" t="s">
        <v>1958</v>
      </c>
      <c r="H3760" s="68" t="s">
        <v>1959</v>
      </c>
      <c r="I3760" s="68">
        <v>14</v>
      </c>
      <c r="J3760" s="68" t="s">
        <v>2267</v>
      </c>
      <c r="K3760" s="68">
        <v>2.7</v>
      </c>
      <c r="L3760" s="68">
        <v>0.78</v>
      </c>
      <c r="M3760" s="68" t="s">
        <v>1960</v>
      </c>
      <c r="N3760" s="143">
        <f>IF(対応ガラス検索!$E$2="-","",IF(対応ガラス検索!$E$2&gt;=K3760,MAX($N$2:N3759)+1,""))</f>
        <v>3759</v>
      </c>
      <c r="O3760" s="143" t="str">
        <f>IF(対応ガラス検索!$E$2="-","",IF(L3760&lt;=0.65,MAX($O$2:O3759)+1,""))</f>
        <v/>
      </c>
      <c r="P3760" s="144"/>
      <c r="Q3760" s="145"/>
    </row>
    <row r="3761" spans="1:17" x14ac:dyDescent="0.4">
      <c r="A3761" s="68">
        <v>3760</v>
      </c>
      <c r="B3761" s="68" t="s">
        <v>2056</v>
      </c>
      <c r="C3761" s="68" t="s">
        <v>2297</v>
      </c>
      <c r="D3761" s="68" t="s">
        <v>1994</v>
      </c>
      <c r="E3761" s="68" t="s">
        <v>1995</v>
      </c>
      <c r="F3761" s="68" t="s">
        <v>1996</v>
      </c>
      <c r="G3761" s="68" t="s">
        <v>1958</v>
      </c>
      <c r="H3761" s="68" t="s">
        <v>1959</v>
      </c>
      <c r="I3761" s="68">
        <v>15</v>
      </c>
      <c r="J3761" s="68" t="s">
        <v>2267</v>
      </c>
      <c r="K3761" s="68">
        <v>2.6</v>
      </c>
      <c r="L3761" s="68">
        <v>0.78</v>
      </c>
      <c r="M3761" s="68" t="s">
        <v>1960</v>
      </c>
      <c r="N3761" s="143">
        <f>IF(対応ガラス検索!$E$2="-","",IF(対応ガラス検索!$E$2&gt;=K3761,MAX($N$2:N3760)+1,""))</f>
        <v>3760</v>
      </c>
      <c r="O3761" s="143" t="str">
        <f>IF(対応ガラス検索!$E$2="-","",IF(L3761&lt;=0.65,MAX($O$2:O3760)+1,""))</f>
        <v/>
      </c>
      <c r="P3761" s="144"/>
      <c r="Q3761" s="145"/>
    </row>
    <row r="3762" spans="1:17" x14ac:dyDescent="0.4">
      <c r="A3762" s="68">
        <v>3761</v>
      </c>
      <c r="B3762" s="68" t="s">
        <v>2056</v>
      </c>
      <c r="C3762" s="68" t="s">
        <v>2297</v>
      </c>
      <c r="D3762" s="68" t="s">
        <v>1994</v>
      </c>
      <c r="E3762" s="68" t="s">
        <v>1995</v>
      </c>
      <c r="F3762" s="68" t="s">
        <v>1996</v>
      </c>
      <c r="G3762" s="68" t="s">
        <v>1958</v>
      </c>
      <c r="H3762" s="68" t="s">
        <v>1959</v>
      </c>
      <c r="I3762" s="68">
        <v>6</v>
      </c>
      <c r="J3762" s="68" t="s">
        <v>2267</v>
      </c>
      <c r="K3762" s="68">
        <v>3.1</v>
      </c>
      <c r="L3762" s="68">
        <v>0.78</v>
      </c>
      <c r="M3762" s="68" t="s">
        <v>1960</v>
      </c>
      <c r="N3762" s="143">
        <f>IF(対応ガラス検索!$E$2="-","",IF(対応ガラス検索!$E$2&gt;=K3762,MAX($N$2:N3761)+1,""))</f>
        <v>3761</v>
      </c>
      <c r="O3762" s="143" t="str">
        <f>IF(対応ガラス検索!$E$2="-","",IF(L3762&lt;=0.65,MAX($O$2:O3761)+1,""))</f>
        <v/>
      </c>
      <c r="P3762" s="144"/>
      <c r="Q3762" s="145"/>
    </row>
    <row r="3763" spans="1:17" x14ac:dyDescent="0.4">
      <c r="A3763" s="68">
        <v>3762</v>
      </c>
      <c r="B3763" s="68" t="s">
        <v>2056</v>
      </c>
      <c r="C3763" s="68" t="s">
        <v>2297</v>
      </c>
      <c r="D3763" s="68" t="s">
        <v>1994</v>
      </c>
      <c r="E3763" s="68" t="s">
        <v>1995</v>
      </c>
      <c r="F3763" s="68" t="s">
        <v>1996</v>
      </c>
      <c r="G3763" s="68" t="s">
        <v>1958</v>
      </c>
      <c r="H3763" s="68" t="s">
        <v>1959</v>
      </c>
      <c r="I3763" s="68">
        <v>7</v>
      </c>
      <c r="J3763" s="68" t="s">
        <v>2267</v>
      </c>
      <c r="K3763" s="68">
        <v>3</v>
      </c>
      <c r="L3763" s="68">
        <v>0.78</v>
      </c>
      <c r="M3763" s="68" t="s">
        <v>1960</v>
      </c>
      <c r="N3763" s="143">
        <f>IF(対応ガラス検索!$E$2="-","",IF(対応ガラス検索!$E$2&gt;=K3763,MAX($N$2:N3762)+1,""))</f>
        <v>3762</v>
      </c>
      <c r="O3763" s="143" t="str">
        <f>IF(対応ガラス検索!$E$2="-","",IF(L3763&lt;=0.65,MAX($O$2:O3762)+1,""))</f>
        <v/>
      </c>
      <c r="P3763" s="144"/>
      <c r="Q3763" s="145"/>
    </row>
    <row r="3764" spans="1:17" x14ac:dyDescent="0.4">
      <c r="A3764" s="68">
        <v>3763</v>
      </c>
      <c r="B3764" s="68" t="s">
        <v>2056</v>
      </c>
      <c r="C3764" s="68" t="s">
        <v>2297</v>
      </c>
      <c r="D3764" s="68" t="s">
        <v>1994</v>
      </c>
      <c r="E3764" s="68" t="s">
        <v>1995</v>
      </c>
      <c r="F3764" s="68" t="s">
        <v>1996</v>
      </c>
      <c r="G3764" s="68" t="s">
        <v>1958</v>
      </c>
      <c r="H3764" s="68" t="s">
        <v>1959</v>
      </c>
      <c r="I3764" s="68">
        <v>8</v>
      </c>
      <c r="J3764" s="68" t="s">
        <v>2267</v>
      </c>
      <c r="K3764" s="142">
        <v>2.9</v>
      </c>
      <c r="L3764" s="68">
        <v>0.78</v>
      </c>
      <c r="M3764" s="68" t="s">
        <v>1960</v>
      </c>
      <c r="N3764" s="143">
        <f>IF(対応ガラス検索!$E$2="-","",IF(対応ガラス検索!$E$2&gt;=K3764,MAX($N$2:N3763)+1,""))</f>
        <v>3763</v>
      </c>
      <c r="O3764" s="143" t="str">
        <f>IF(対応ガラス検索!$E$2="-","",IF(L3764&lt;=0.65,MAX($O$2:O3763)+1,""))</f>
        <v/>
      </c>
      <c r="P3764" s="144"/>
      <c r="Q3764" s="145"/>
    </row>
    <row r="3765" spans="1:17" x14ac:dyDescent="0.4">
      <c r="A3765" s="68">
        <v>3764</v>
      </c>
      <c r="B3765" s="68" t="s">
        <v>2056</v>
      </c>
      <c r="C3765" s="68" t="s">
        <v>2297</v>
      </c>
      <c r="D3765" s="68" t="s">
        <v>1994</v>
      </c>
      <c r="E3765" s="68" t="s">
        <v>1995</v>
      </c>
      <c r="F3765" s="68" t="s">
        <v>1996</v>
      </c>
      <c r="G3765" s="68" t="s">
        <v>1958</v>
      </c>
      <c r="H3765" s="68" t="s">
        <v>1959</v>
      </c>
      <c r="I3765" s="68">
        <v>9</v>
      </c>
      <c r="J3765" s="68" t="s">
        <v>2267</v>
      </c>
      <c r="K3765" s="68">
        <v>2.9</v>
      </c>
      <c r="L3765" s="68">
        <v>0.78</v>
      </c>
      <c r="M3765" s="68" t="s">
        <v>1960</v>
      </c>
      <c r="N3765" s="143">
        <f>IF(対応ガラス検索!$E$2="-","",IF(対応ガラス検索!$E$2&gt;=K3765,MAX($N$2:N3764)+1,""))</f>
        <v>3764</v>
      </c>
      <c r="O3765" s="143" t="str">
        <f>IF(対応ガラス検索!$E$2="-","",IF(L3765&lt;=0.65,MAX($O$2:O3764)+1,""))</f>
        <v/>
      </c>
      <c r="P3765" s="144"/>
      <c r="Q3765" s="145"/>
    </row>
    <row r="3766" spans="1:17" x14ac:dyDescent="0.4">
      <c r="A3766" s="68">
        <v>3765</v>
      </c>
      <c r="B3766" s="68" t="s">
        <v>2056</v>
      </c>
      <c r="C3766" s="68" t="s">
        <v>2297</v>
      </c>
      <c r="D3766" s="68" t="s">
        <v>1994</v>
      </c>
      <c r="E3766" s="68" t="s">
        <v>1995</v>
      </c>
      <c r="F3766" s="68" t="s">
        <v>1996</v>
      </c>
      <c r="G3766" s="68" t="s">
        <v>1958</v>
      </c>
      <c r="H3766" s="68" t="s">
        <v>1959</v>
      </c>
      <c r="I3766" s="68">
        <v>10</v>
      </c>
      <c r="J3766" s="68" t="s">
        <v>2267</v>
      </c>
      <c r="K3766" s="68">
        <v>2.8</v>
      </c>
      <c r="L3766" s="68">
        <v>0.78</v>
      </c>
      <c r="M3766" s="68" t="s">
        <v>1960</v>
      </c>
      <c r="N3766" s="143">
        <f>IF(対応ガラス検索!$E$2="-","",IF(対応ガラス検索!$E$2&gt;=K3766,MAX($N$2:N3765)+1,""))</f>
        <v>3765</v>
      </c>
      <c r="O3766" s="143" t="str">
        <f>IF(対応ガラス検索!$E$2="-","",IF(L3766&lt;=0.65,MAX($O$2:O3765)+1,""))</f>
        <v/>
      </c>
      <c r="P3766" s="144"/>
      <c r="Q3766" s="145"/>
    </row>
    <row r="3767" spans="1:17" x14ac:dyDescent="0.4">
      <c r="A3767" s="68">
        <v>3766</v>
      </c>
      <c r="B3767" s="68" t="s">
        <v>2056</v>
      </c>
      <c r="C3767" s="68" t="s">
        <v>2297</v>
      </c>
      <c r="D3767" s="68" t="s">
        <v>1994</v>
      </c>
      <c r="E3767" s="68" t="s">
        <v>1995</v>
      </c>
      <c r="F3767" s="68" t="s">
        <v>1996</v>
      </c>
      <c r="G3767" s="68" t="s">
        <v>1958</v>
      </c>
      <c r="H3767" s="68" t="s">
        <v>1959</v>
      </c>
      <c r="I3767" s="68">
        <v>11</v>
      </c>
      <c r="J3767" s="68" t="s">
        <v>2267</v>
      </c>
      <c r="K3767" s="68">
        <v>2.8</v>
      </c>
      <c r="L3767" s="68">
        <v>0.78</v>
      </c>
      <c r="M3767" s="68" t="s">
        <v>1960</v>
      </c>
      <c r="N3767" s="143">
        <f>IF(対応ガラス検索!$E$2="-","",IF(対応ガラス検索!$E$2&gt;=K3767,MAX($N$2:N3766)+1,""))</f>
        <v>3766</v>
      </c>
      <c r="O3767" s="143" t="str">
        <f>IF(対応ガラス検索!$E$2="-","",IF(L3767&lt;=0.65,MAX($O$2:O3766)+1,""))</f>
        <v/>
      </c>
      <c r="P3767" s="144"/>
      <c r="Q3767" s="145"/>
    </row>
    <row r="3768" spans="1:17" x14ac:dyDescent="0.4">
      <c r="A3768" s="68">
        <v>3767</v>
      </c>
      <c r="B3768" s="68" t="s">
        <v>2056</v>
      </c>
      <c r="C3768" s="68" t="s">
        <v>2297</v>
      </c>
      <c r="D3768" s="68" t="s">
        <v>1994</v>
      </c>
      <c r="E3768" s="68" t="s">
        <v>1995</v>
      </c>
      <c r="F3768" s="68" t="s">
        <v>1996</v>
      </c>
      <c r="G3768" s="68" t="s">
        <v>1958</v>
      </c>
      <c r="H3768" s="68" t="s">
        <v>1959</v>
      </c>
      <c r="I3768" s="68">
        <v>12</v>
      </c>
      <c r="J3768" s="68" t="s">
        <v>2267</v>
      </c>
      <c r="K3768" s="68">
        <v>2.7</v>
      </c>
      <c r="L3768" s="68">
        <v>0.78</v>
      </c>
      <c r="M3768" s="68" t="s">
        <v>1960</v>
      </c>
      <c r="N3768" s="143">
        <f>IF(対応ガラス検索!$E$2="-","",IF(対応ガラス検索!$E$2&gt;=K3768,MAX($N$2:N3767)+1,""))</f>
        <v>3767</v>
      </c>
      <c r="O3768" s="143" t="str">
        <f>IF(対応ガラス検索!$E$2="-","",IF(L3768&lt;=0.65,MAX($O$2:O3767)+1,""))</f>
        <v/>
      </c>
      <c r="P3768" s="144"/>
      <c r="Q3768" s="145"/>
    </row>
    <row r="3769" spans="1:17" x14ac:dyDescent="0.4">
      <c r="A3769" s="68">
        <v>3768</v>
      </c>
      <c r="B3769" s="68" t="s">
        <v>2056</v>
      </c>
      <c r="C3769" s="68" t="s">
        <v>2297</v>
      </c>
      <c r="D3769" s="68" t="s">
        <v>1994</v>
      </c>
      <c r="E3769" s="68" t="s">
        <v>1995</v>
      </c>
      <c r="F3769" s="68" t="s">
        <v>1996</v>
      </c>
      <c r="G3769" s="68" t="s">
        <v>1958</v>
      </c>
      <c r="H3769" s="68" t="s">
        <v>1959</v>
      </c>
      <c r="I3769" s="68">
        <v>13</v>
      </c>
      <c r="J3769" s="68" t="s">
        <v>2267</v>
      </c>
      <c r="K3769" s="68">
        <v>2.7</v>
      </c>
      <c r="L3769" s="68">
        <v>0.78</v>
      </c>
      <c r="M3769" s="68" t="s">
        <v>1960</v>
      </c>
      <c r="N3769" s="143">
        <f>IF(対応ガラス検索!$E$2="-","",IF(対応ガラス検索!$E$2&gt;=K3769,MAX($N$2:N3768)+1,""))</f>
        <v>3768</v>
      </c>
      <c r="O3769" s="143" t="str">
        <f>IF(対応ガラス検索!$E$2="-","",IF(L3769&lt;=0.65,MAX($O$2:O3768)+1,""))</f>
        <v/>
      </c>
      <c r="P3769" s="144"/>
      <c r="Q3769" s="145"/>
    </row>
    <row r="3770" spans="1:17" x14ac:dyDescent="0.4">
      <c r="A3770" s="68">
        <v>3769</v>
      </c>
      <c r="B3770" s="68" t="s">
        <v>2056</v>
      </c>
      <c r="C3770" s="68" t="s">
        <v>2297</v>
      </c>
      <c r="D3770" s="68" t="s">
        <v>1994</v>
      </c>
      <c r="E3770" s="68" t="s">
        <v>1995</v>
      </c>
      <c r="F3770" s="68" t="s">
        <v>1996</v>
      </c>
      <c r="G3770" s="68" t="s">
        <v>1958</v>
      </c>
      <c r="H3770" s="68" t="s">
        <v>1959</v>
      </c>
      <c r="I3770" s="68">
        <v>14</v>
      </c>
      <c r="J3770" s="68" t="s">
        <v>2267</v>
      </c>
      <c r="K3770" s="68">
        <v>2.7</v>
      </c>
      <c r="L3770" s="68">
        <v>0.78</v>
      </c>
      <c r="M3770" s="68" t="s">
        <v>1960</v>
      </c>
      <c r="N3770" s="143">
        <f>IF(対応ガラス検索!$E$2="-","",IF(対応ガラス検索!$E$2&gt;=K3770,MAX($N$2:N3769)+1,""))</f>
        <v>3769</v>
      </c>
      <c r="O3770" s="143" t="str">
        <f>IF(対応ガラス検索!$E$2="-","",IF(L3770&lt;=0.65,MAX($O$2:O3769)+1,""))</f>
        <v/>
      </c>
      <c r="P3770" s="144"/>
      <c r="Q3770" s="145"/>
    </row>
    <row r="3771" spans="1:17" x14ac:dyDescent="0.4">
      <c r="A3771" s="68">
        <v>3770</v>
      </c>
      <c r="B3771" s="68" t="s">
        <v>2056</v>
      </c>
      <c r="C3771" s="68" t="s">
        <v>2297</v>
      </c>
      <c r="D3771" s="68" t="s">
        <v>1994</v>
      </c>
      <c r="E3771" s="68" t="s">
        <v>1995</v>
      </c>
      <c r="F3771" s="68" t="s">
        <v>1996</v>
      </c>
      <c r="G3771" s="68" t="s">
        <v>1958</v>
      </c>
      <c r="H3771" s="68" t="s">
        <v>1959</v>
      </c>
      <c r="I3771" s="68">
        <v>15</v>
      </c>
      <c r="J3771" s="68" t="s">
        <v>2267</v>
      </c>
      <c r="K3771" s="68">
        <v>2.6</v>
      </c>
      <c r="L3771" s="68">
        <v>0.78</v>
      </c>
      <c r="M3771" s="68" t="s">
        <v>1960</v>
      </c>
      <c r="N3771" s="143">
        <f>IF(対応ガラス検索!$E$2="-","",IF(対応ガラス検索!$E$2&gt;=K3771,MAX($N$2:N3770)+1,""))</f>
        <v>3770</v>
      </c>
      <c r="O3771" s="143" t="str">
        <f>IF(対応ガラス検索!$E$2="-","",IF(L3771&lt;=0.65,MAX($O$2:O3770)+1,""))</f>
        <v/>
      </c>
      <c r="P3771" s="144"/>
      <c r="Q3771" s="145"/>
    </row>
    <row r="3772" spans="1:17" x14ac:dyDescent="0.4">
      <c r="A3772" s="68">
        <v>3771</v>
      </c>
      <c r="B3772" s="68" t="s">
        <v>2056</v>
      </c>
      <c r="C3772" s="68" t="s">
        <v>2297</v>
      </c>
      <c r="D3772" s="68" t="s">
        <v>1994</v>
      </c>
      <c r="E3772" s="68" t="s">
        <v>1995</v>
      </c>
      <c r="F3772" s="68" t="s">
        <v>1996</v>
      </c>
      <c r="G3772" s="68" t="s">
        <v>1958</v>
      </c>
      <c r="H3772" s="68" t="s">
        <v>1959</v>
      </c>
      <c r="I3772" s="68">
        <v>6</v>
      </c>
      <c r="J3772" s="68" t="s">
        <v>2296</v>
      </c>
      <c r="K3772" s="68">
        <v>3.3</v>
      </c>
      <c r="L3772" s="68">
        <v>0.78</v>
      </c>
      <c r="M3772" s="68" t="s">
        <v>1960</v>
      </c>
      <c r="N3772" s="143">
        <f>IF(対応ガラス検索!$E$2="-","",IF(対応ガラス検索!$E$2&gt;=K3772,MAX($N$2:N3771)+1,""))</f>
        <v>3771</v>
      </c>
      <c r="O3772" s="143" t="str">
        <f>IF(対応ガラス検索!$E$2="-","",IF(L3772&lt;=0.65,MAX($O$2:O3771)+1,""))</f>
        <v/>
      </c>
      <c r="P3772" s="144"/>
      <c r="Q3772" s="145"/>
    </row>
    <row r="3773" spans="1:17" x14ac:dyDescent="0.4">
      <c r="A3773" s="68">
        <v>3772</v>
      </c>
      <c r="B3773" s="68" t="s">
        <v>2056</v>
      </c>
      <c r="C3773" s="68" t="s">
        <v>2297</v>
      </c>
      <c r="D3773" s="68" t="s">
        <v>1994</v>
      </c>
      <c r="E3773" s="68" t="s">
        <v>1995</v>
      </c>
      <c r="F3773" s="68" t="s">
        <v>1996</v>
      </c>
      <c r="G3773" s="68" t="s">
        <v>1958</v>
      </c>
      <c r="H3773" s="68" t="s">
        <v>1959</v>
      </c>
      <c r="I3773" s="68">
        <v>7</v>
      </c>
      <c r="J3773" s="68" t="s">
        <v>2296</v>
      </c>
      <c r="K3773" s="68">
        <v>3.2</v>
      </c>
      <c r="L3773" s="68">
        <v>0.78</v>
      </c>
      <c r="M3773" s="68" t="s">
        <v>1960</v>
      </c>
      <c r="N3773" s="143">
        <f>IF(対応ガラス検索!$E$2="-","",IF(対応ガラス検索!$E$2&gt;=K3773,MAX($N$2:N3772)+1,""))</f>
        <v>3772</v>
      </c>
      <c r="O3773" s="143" t="str">
        <f>IF(対応ガラス検索!$E$2="-","",IF(L3773&lt;=0.65,MAX($O$2:O3772)+1,""))</f>
        <v/>
      </c>
      <c r="P3773" s="144"/>
      <c r="Q3773" s="145"/>
    </row>
    <row r="3774" spans="1:17" x14ac:dyDescent="0.4">
      <c r="A3774" s="68">
        <v>3773</v>
      </c>
      <c r="B3774" s="68" t="s">
        <v>2056</v>
      </c>
      <c r="C3774" s="68" t="s">
        <v>2297</v>
      </c>
      <c r="D3774" s="68" t="s">
        <v>1994</v>
      </c>
      <c r="E3774" s="68" t="s">
        <v>1995</v>
      </c>
      <c r="F3774" s="68" t="s">
        <v>1996</v>
      </c>
      <c r="G3774" s="68" t="s">
        <v>1958</v>
      </c>
      <c r="H3774" s="68" t="s">
        <v>1959</v>
      </c>
      <c r="I3774" s="68">
        <v>8</v>
      </c>
      <c r="J3774" s="68" t="s">
        <v>2296</v>
      </c>
      <c r="K3774" s="68">
        <v>3.1</v>
      </c>
      <c r="L3774" s="68">
        <v>0.78</v>
      </c>
      <c r="M3774" s="68" t="s">
        <v>1960</v>
      </c>
      <c r="N3774" s="143">
        <f>IF(対応ガラス検索!$E$2="-","",IF(対応ガラス検索!$E$2&gt;=K3774,MAX($N$2:N3773)+1,""))</f>
        <v>3773</v>
      </c>
      <c r="O3774" s="143" t="str">
        <f>IF(対応ガラス検索!$E$2="-","",IF(L3774&lt;=0.65,MAX($O$2:O3773)+1,""))</f>
        <v/>
      </c>
      <c r="P3774" s="144"/>
      <c r="Q3774" s="145"/>
    </row>
    <row r="3775" spans="1:17" x14ac:dyDescent="0.4">
      <c r="A3775" s="68">
        <v>3774</v>
      </c>
      <c r="B3775" s="68" t="s">
        <v>2056</v>
      </c>
      <c r="C3775" s="68" t="s">
        <v>2297</v>
      </c>
      <c r="D3775" s="68" t="s">
        <v>1994</v>
      </c>
      <c r="E3775" s="68" t="s">
        <v>1995</v>
      </c>
      <c r="F3775" s="68" t="s">
        <v>1996</v>
      </c>
      <c r="G3775" s="68" t="s">
        <v>1958</v>
      </c>
      <c r="H3775" s="68" t="s">
        <v>1959</v>
      </c>
      <c r="I3775" s="68">
        <v>9</v>
      </c>
      <c r="J3775" s="68" t="s">
        <v>2296</v>
      </c>
      <c r="K3775" s="68">
        <v>3</v>
      </c>
      <c r="L3775" s="68">
        <v>0.78</v>
      </c>
      <c r="M3775" s="68" t="s">
        <v>1960</v>
      </c>
      <c r="N3775" s="143">
        <f>IF(対応ガラス検索!$E$2="-","",IF(対応ガラス検索!$E$2&gt;=K3775,MAX($N$2:N3774)+1,""))</f>
        <v>3774</v>
      </c>
      <c r="O3775" s="143" t="str">
        <f>IF(対応ガラス検索!$E$2="-","",IF(L3775&lt;=0.65,MAX($O$2:O3774)+1,""))</f>
        <v/>
      </c>
      <c r="P3775" s="144"/>
      <c r="Q3775" s="145"/>
    </row>
    <row r="3776" spans="1:17" x14ac:dyDescent="0.4">
      <c r="A3776" s="68">
        <v>3775</v>
      </c>
      <c r="B3776" s="68" t="s">
        <v>2056</v>
      </c>
      <c r="C3776" s="68" t="s">
        <v>2297</v>
      </c>
      <c r="D3776" s="68" t="s">
        <v>1994</v>
      </c>
      <c r="E3776" s="68" t="s">
        <v>1995</v>
      </c>
      <c r="F3776" s="68" t="s">
        <v>1996</v>
      </c>
      <c r="G3776" s="68" t="s">
        <v>1958</v>
      </c>
      <c r="H3776" s="68" t="s">
        <v>1959</v>
      </c>
      <c r="I3776" s="68">
        <v>10</v>
      </c>
      <c r="J3776" s="68" t="s">
        <v>2296</v>
      </c>
      <c r="K3776" s="68">
        <v>3</v>
      </c>
      <c r="L3776" s="68">
        <v>0.78</v>
      </c>
      <c r="M3776" s="68" t="s">
        <v>1960</v>
      </c>
      <c r="N3776" s="143">
        <f>IF(対応ガラス検索!$E$2="-","",IF(対応ガラス検索!$E$2&gt;=K3776,MAX($N$2:N3775)+1,""))</f>
        <v>3775</v>
      </c>
      <c r="O3776" s="143" t="str">
        <f>IF(対応ガラス検索!$E$2="-","",IF(L3776&lt;=0.65,MAX($O$2:O3775)+1,""))</f>
        <v/>
      </c>
      <c r="P3776" s="144"/>
      <c r="Q3776" s="145"/>
    </row>
    <row r="3777" spans="1:17" x14ac:dyDescent="0.4">
      <c r="A3777" s="68">
        <v>3776</v>
      </c>
      <c r="B3777" s="68" t="s">
        <v>2056</v>
      </c>
      <c r="C3777" s="68" t="s">
        <v>2297</v>
      </c>
      <c r="D3777" s="68" t="s">
        <v>1994</v>
      </c>
      <c r="E3777" s="68" t="s">
        <v>1995</v>
      </c>
      <c r="F3777" s="68" t="s">
        <v>1996</v>
      </c>
      <c r="G3777" s="68" t="s">
        <v>1958</v>
      </c>
      <c r="H3777" s="68" t="s">
        <v>1959</v>
      </c>
      <c r="I3777" s="68">
        <v>11</v>
      </c>
      <c r="J3777" s="68" t="s">
        <v>2296</v>
      </c>
      <c r="K3777" s="142">
        <v>2.9</v>
      </c>
      <c r="L3777" s="68">
        <v>0.78</v>
      </c>
      <c r="M3777" s="68" t="s">
        <v>1960</v>
      </c>
      <c r="N3777" s="143">
        <f>IF(対応ガラス検索!$E$2="-","",IF(対応ガラス検索!$E$2&gt;=K3777,MAX($N$2:N3776)+1,""))</f>
        <v>3776</v>
      </c>
      <c r="O3777" s="143" t="str">
        <f>IF(対応ガラス検索!$E$2="-","",IF(L3777&lt;=0.65,MAX($O$2:O3776)+1,""))</f>
        <v/>
      </c>
      <c r="P3777" s="144"/>
      <c r="Q3777" s="145"/>
    </row>
    <row r="3778" spans="1:17" x14ac:dyDescent="0.4">
      <c r="A3778" s="68">
        <v>3777</v>
      </c>
      <c r="B3778" s="68" t="s">
        <v>2056</v>
      </c>
      <c r="C3778" s="68" t="s">
        <v>2297</v>
      </c>
      <c r="D3778" s="68" t="s">
        <v>1994</v>
      </c>
      <c r="E3778" s="68" t="s">
        <v>1995</v>
      </c>
      <c r="F3778" s="68" t="s">
        <v>1996</v>
      </c>
      <c r="G3778" s="68" t="s">
        <v>1958</v>
      </c>
      <c r="H3778" s="68" t="s">
        <v>1959</v>
      </c>
      <c r="I3778" s="68">
        <v>12</v>
      </c>
      <c r="J3778" s="68" t="s">
        <v>2296</v>
      </c>
      <c r="K3778" s="142">
        <v>2.9</v>
      </c>
      <c r="L3778" s="68">
        <v>0.78</v>
      </c>
      <c r="M3778" s="68" t="s">
        <v>1960</v>
      </c>
      <c r="N3778" s="143">
        <f>IF(対応ガラス検索!$E$2="-","",IF(対応ガラス検索!$E$2&gt;=K3778,MAX($N$2:N3777)+1,""))</f>
        <v>3777</v>
      </c>
      <c r="O3778" s="143" t="str">
        <f>IF(対応ガラス検索!$E$2="-","",IF(L3778&lt;=0.65,MAX($O$2:O3777)+1,""))</f>
        <v/>
      </c>
      <c r="P3778" s="144"/>
      <c r="Q3778" s="145"/>
    </row>
    <row r="3779" spans="1:17" x14ac:dyDescent="0.4">
      <c r="A3779" s="68">
        <v>3778</v>
      </c>
      <c r="B3779" s="68" t="s">
        <v>2056</v>
      </c>
      <c r="C3779" s="68" t="s">
        <v>2297</v>
      </c>
      <c r="D3779" s="68" t="s">
        <v>1994</v>
      </c>
      <c r="E3779" s="68" t="s">
        <v>1995</v>
      </c>
      <c r="F3779" s="68" t="s">
        <v>1996</v>
      </c>
      <c r="G3779" s="68" t="s">
        <v>1958</v>
      </c>
      <c r="H3779" s="68" t="s">
        <v>1959</v>
      </c>
      <c r="I3779" s="68">
        <v>13</v>
      </c>
      <c r="J3779" s="68" t="s">
        <v>2296</v>
      </c>
      <c r="K3779" s="68">
        <v>2.8</v>
      </c>
      <c r="L3779" s="68">
        <v>0.78</v>
      </c>
      <c r="M3779" s="68" t="s">
        <v>1960</v>
      </c>
      <c r="N3779" s="143">
        <f>IF(対応ガラス検索!$E$2="-","",IF(対応ガラス検索!$E$2&gt;=K3779,MAX($N$2:N3778)+1,""))</f>
        <v>3778</v>
      </c>
      <c r="O3779" s="143" t="str">
        <f>IF(対応ガラス検索!$E$2="-","",IF(L3779&lt;=0.65,MAX($O$2:O3778)+1,""))</f>
        <v/>
      </c>
      <c r="P3779" s="144"/>
      <c r="Q3779" s="145"/>
    </row>
    <row r="3780" spans="1:17" x14ac:dyDescent="0.4">
      <c r="A3780" s="68">
        <v>3779</v>
      </c>
      <c r="B3780" s="68" t="s">
        <v>2056</v>
      </c>
      <c r="C3780" s="68" t="s">
        <v>2297</v>
      </c>
      <c r="D3780" s="68" t="s">
        <v>1994</v>
      </c>
      <c r="E3780" s="68" t="s">
        <v>1995</v>
      </c>
      <c r="F3780" s="68" t="s">
        <v>1996</v>
      </c>
      <c r="G3780" s="68" t="s">
        <v>1958</v>
      </c>
      <c r="H3780" s="68" t="s">
        <v>1959</v>
      </c>
      <c r="I3780" s="68">
        <v>14</v>
      </c>
      <c r="J3780" s="68" t="s">
        <v>2296</v>
      </c>
      <c r="K3780" s="68">
        <v>2.8</v>
      </c>
      <c r="L3780" s="68">
        <v>0.78</v>
      </c>
      <c r="M3780" s="68" t="s">
        <v>1960</v>
      </c>
      <c r="N3780" s="143">
        <f>IF(対応ガラス検索!$E$2="-","",IF(対応ガラス検索!$E$2&gt;=K3780,MAX($N$2:N3779)+1,""))</f>
        <v>3779</v>
      </c>
      <c r="O3780" s="143" t="str">
        <f>IF(対応ガラス検索!$E$2="-","",IF(L3780&lt;=0.65,MAX($O$2:O3779)+1,""))</f>
        <v/>
      </c>
      <c r="P3780" s="144"/>
      <c r="Q3780" s="145"/>
    </row>
    <row r="3781" spans="1:17" x14ac:dyDescent="0.4">
      <c r="A3781" s="68">
        <v>3780</v>
      </c>
      <c r="B3781" s="68" t="s">
        <v>2056</v>
      </c>
      <c r="C3781" s="68" t="s">
        <v>2297</v>
      </c>
      <c r="D3781" s="68" t="s">
        <v>1994</v>
      </c>
      <c r="E3781" s="68" t="s">
        <v>1995</v>
      </c>
      <c r="F3781" s="68" t="s">
        <v>1996</v>
      </c>
      <c r="G3781" s="68" t="s">
        <v>1958</v>
      </c>
      <c r="H3781" s="68" t="s">
        <v>1959</v>
      </c>
      <c r="I3781" s="68">
        <v>15</v>
      </c>
      <c r="J3781" s="68" t="s">
        <v>2296</v>
      </c>
      <c r="K3781" s="68">
        <v>2.8</v>
      </c>
      <c r="L3781" s="68">
        <v>0.78</v>
      </c>
      <c r="M3781" s="68" t="s">
        <v>1960</v>
      </c>
      <c r="N3781" s="143">
        <f>IF(対応ガラス検索!$E$2="-","",IF(対応ガラス検索!$E$2&gt;=K3781,MAX($N$2:N3780)+1,""))</f>
        <v>3780</v>
      </c>
      <c r="O3781" s="143" t="str">
        <f>IF(対応ガラス検索!$E$2="-","",IF(L3781&lt;=0.65,MAX($O$2:O3780)+1,""))</f>
        <v/>
      </c>
      <c r="P3781" s="144"/>
      <c r="Q3781" s="145"/>
    </row>
    <row r="3782" spans="1:17" x14ac:dyDescent="0.4">
      <c r="A3782" s="68">
        <v>3781</v>
      </c>
      <c r="B3782" s="68" t="s">
        <v>2056</v>
      </c>
      <c r="C3782" s="68" t="s">
        <v>2297</v>
      </c>
      <c r="D3782" s="68" t="s">
        <v>1994</v>
      </c>
      <c r="E3782" s="68" t="s">
        <v>1995</v>
      </c>
      <c r="F3782" s="68" t="s">
        <v>1996</v>
      </c>
      <c r="G3782" s="68" t="s">
        <v>1958</v>
      </c>
      <c r="H3782" s="68" t="s">
        <v>1959</v>
      </c>
      <c r="I3782" s="68">
        <v>6</v>
      </c>
      <c r="J3782" s="68" t="s">
        <v>2296</v>
      </c>
      <c r="K3782" s="68">
        <v>3.3</v>
      </c>
      <c r="L3782" s="68">
        <v>0.78</v>
      </c>
      <c r="M3782" s="68" t="s">
        <v>1960</v>
      </c>
      <c r="N3782" s="143">
        <f>IF(対応ガラス検索!$E$2="-","",IF(対応ガラス検索!$E$2&gt;=K3782,MAX($N$2:N3781)+1,""))</f>
        <v>3781</v>
      </c>
      <c r="O3782" s="143" t="str">
        <f>IF(対応ガラス検索!$E$2="-","",IF(L3782&lt;=0.65,MAX($O$2:O3781)+1,""))</f>
        <v/>
      </c>
      <c r="P3782" s="144"/>
      <c r="Q3782" s="145"/>
    </row>
    <row r="3783" spans="1:17" x14ac:dyDescent="0.4">
      <c r="A3783" s="68">
        <v>3782</v>
      </c>
      <c r="B3783" s="68" t="s">
        <v>2056</v>
      </c>
      <c r="C3783" s="68" t="s">
        <v>2297</v>
      </c>
      <c r="D3783" s="68" t="s">
        <v>1994</v>
      </c>
      <c r="E3783" s="68" t="s">
        <v>1995</v>
      </c>
      <c r="F3783" s="68" t="s">
        <v>1996</v>
      </c>
      <c r="G3783" s="68" t="s">
        <v>1958</v>
      </c>
      <c r="H3783" s="68" t="s">
        <v>1959</v>
      </c>
      <c r="I3783" s="68">
        <v>7</v>
      </c>
      <c r="J3783" s="68" t="s">
        <v>2296</v>
      </c>
      <c r="K3783" s="68">
        <v>3.2</v>
      </c>
      <c r="L3783" s="68">
        <v>0.78</v>
      </c>
      <c r="M3783" s="68" t="s">
        <v>1960</v>
      </c>
      <c r="N3783" s="143">
        <f>IF(対応ガラス検索!$E$2="-","",IF(対応ガラス検索!$E$2&gt;=K3783,MAX($N$2:N3782)+1,""))</f>
        <v>3782</v>
      </c>
      <c r="O3783" s="143" t="str">
        <f>IF(対応ガラス検索!$E$2="-","",IF(L3783&lt;=0.65,MAX($O$2:O3782)+1,""))</f>
        <v/>
      </c>
      <c r="P3783" s="144"/>
      <c r="Q3783" s="145"/>
    </row>
    <row r="3784" spans="1:17" x14ac:dyDescent="0.4">
      <c r="A3784" s="68">
        <v>3783</v>
      </c>
      <c r="B3784" s="68" t="s">
        <v>2056</v>
      </c>
      <c r="C3784" s="68" t="s">
        <v>2297</v>
      </c>
      <c r="D3784" s="68" t="s">
        <v>1994</v>
      </c>
      <c r="E3784" s="68" t="s">
        <v>1995</v>
      </c>
      <c r="F3784" s="68" t="s">
        <v>1996</v>
      </c>
      <c r="G3784" s="68" t="s">
        <v>1958</v>
      </c>
      <c r="H3784" s="68" t="s">
        <v>1959</v>
      </c>
      <c r="I3784" s="68">
        <v>8</v>
      </c>
      <c r="J3784" s="68" t="s">
        <v>2296</v>
      </c>
      <c r="K3784" s="68">
        <v>3.1</v>
      </c>
      <c r="L3784" s="68">
        <v>0.78</v>
      </c>
      <c r="M3784" s="68" t="s">
        <v>1960</v>
      </c>
      <c r="N3784" s="143">
        <f>IF(対応ガラス検索!$E$2="-","",IF(対応ガラス検索!$E$2&gt;=K3784,MAX($N$2:N3783)+1,""))</f>
        <v>3783</v>
      </c>
      <c r="O3784" s="143" t="str">
        <f>IF(対応ガラス検索!$E$2="-","",IF(L3784&lt;=0.65,MAX($O$2:O3783)+1,""))</f>
        <v/>
      </c>
      <c r="P3784" s="144"/>
      <c r="Q3784" s="145"/>
    </row>
    <row r="3785" spans="1:17" x14ac:dyDescent="0.4">
      <c r="A3785" s="68">
        <v>3784</v>
      </c>
      <c r="B3785" s="68" t="s">
        <v>2056</v>
      </c>
      <c r="C3785" s="68" t="s">
        <v>2297</v>
      </c>
      <c r="D3785" s="68" t="s">
        <v>1994</v>
      </c>
      <c r="E3785" s="68" t="s">
        <v>1995</v>
      </c>
      <c r="F3785" s="68" t="s">
        <v>1996</v>
      </c>
      <c r="G3785" s="68" t="s">
        <v>1958</v>
      </c>
      <c r="H3785" s="68" t="s">
        <v>1959</v>
      </c>
      <c r="I3785" s="68">
        <v>9</v>
      </c>
      <c r="J3785" s="68" t="s">
        <v>2296</v>
      </c>
      <c r="K3785" s="68">
        <v>3</v>
      </c>
      <c r="L3785" s="68">
        <v>0.78</v>
      </c>
      <c r="M3785" s="68" t="s">
        <v>1960</v>
      </c>
      <c r="N3785" s="143">
        <f>IF(対応ガラス検索!$E$2="-","",IF(対応ガラス検索!$E$2&gt;=K3785,MAX($N$2:N3784)+1,""))</f>
        <v>3784</v>
      </c>
      <c r="O3785" s="143" t="str">
        <f>IF(対応ガラス検索!$E$2="-","",IF(L3785&lt;=0.65,MAX($O$2:O3784)+1,""))</f>
        <v/>
      </c>
      <c r="P3785" s="144"/>
      <c r="Q3785" s="145"/>
    </row>
    <row r="3786" spans="1:17" x14ac:dyDescent="0.4">
      <c r="A3786" s="68">
        <v>3785</v>
      </c>
      <c r="B3786" s="68" t="s">
        <v>2056</v>
      </c>
      <c r="C3786" s="68" t="s">
        <v>2297</v>
      </c>
      <c r="D3786" s="68" t="s">
        <v>1994</v>
      </c>
      <c r="E3786" s="68" t="s">
        <v>1995</v>
      </c>
      <c r="F3786" s="68" t="s">
        <v>1996</v>
      </c>
      <c r="G3786" s="68" t="s">
        <v>1958</v>
      </c>
      <c r="H3786" s="68" t="s">
        <v>1959</v>
      </c>
      <c r="I3786" s="68">
        <v>10</v>
      </c>
      <c r="J3786" s="68" t="s">
        <v>2296</v>
      </c>
      <c r="K3786" s="68">
        <v>3</v>
      </c>
      <c r="L3786" s="68">
        <v>0.78</v>
      </c>
      <c r="M3786" s="68" t="s">
        <v>1960</v>
      </c>
      <c r="N3786" s="143">
        <f>IF(対応ガラス検索!$E$2="-","",IF(対応ガラス検索!$E$2&gt;=K3786,MAX($N$2:N3785)+1,""))</f>
        <v>3785</v>
      </c>
      <c r="O3786" s="143" t="str">
        <f>IF(対応ガラス検索!$E$2="-","",IF(L3786&lt;=0.65,MAX($O$2:O3785)+1,""))</f>
        <v/>
      </c>
      <c r="P3786" s="144"/>
      <c r="Q3786" s="145"/>
    </row>
    <row r="3787" spans="1:17" x14ac:dyDescent="0.4">
      <c r="A3787" s="68">
        <v>3786</v>
      </c>
      <c r="B3787" s="68" t="s">
        <v>2056</v>
      </c>
      <c r="C3787" s="68" t="s">
        <v>2297</v>
      </c>
      <c r="D3787" s="68" t="s">
        <v>1994</v>
      </c>
      <c r="E3787" s="68" t="s">
        <v>1995</v>
      </c>
      <c r="F3787" s="68" t="s">
        <v>1996</v>
      </c>
      <c r="G3787" s="68" t="s">
        <v>1958</v>
      </c>
      <c r="H3787" s="68" t="s">
        <v>1959</v>
      </c>
      <c r="I3787" s="68">
        <v>11</v>
      </c>
      <c r="J3787" s="68" t="s">
        <v>2296</v>
      </c>
      <c r="K3787" s="68">
        <v>2.9</v>
      </c>
      <c r="L3787" s="68">
        <v>0.78</v>
      </c>
      <c r="M3787" s="68" t="s">
        <v>1960</v>
      </c>
      <c r="N3787" s="143">
        <f>IF(対応ガラス検索!$E$2="-","",IF(対応ガラス検索!$E$2&gt;=K3787,MAX($N$2:N3786)+1,""))</f>
        <v>3786</v>
      </c>
      <c r="O3787" s="143" t="str">
        <f>IF(対応ガラス検索!$E$2="-","",IF(L3787&lt;=0.65,MAX($O$2:O3786)+1,""))</f>
        <v/>
      </c>
      <c r="P3787" s="144"/>
      <c r="Q3787" s="145"/>
    </row>
    <row r="3788" spans="1:17" x14ac:dyDescent="0.4">
      <c r="A3788" s="68">
        <v>3787</v>
      </c>
      <c r="B3788" s="68" t="s">
        <v>2056</v>
      </c>
      <c r="C3788" s="68" t="s">
        <v>2297</v>
      </c>
      <c r="D3788" s="68" t="s">
        <v>1994</v>
      </c>
      <c r="E3788" s="68" t="s">
        <v>1995</v>
      </c>
      <c r="F3788" s="68" t="s">
        <v>1996</v>
      </c>
      <c r="G3788" s="68" t="s">
        <v>1958</v>
      </c>
      <c r="H3788" s="68" t="s">
        <v>1959</v>
      </c>
      <c r="I3788" s="68">
        <v>12</v>
      </c>
      <c r="J3788" s="68" t="s">
        <v>2296</v>
      </c>
      <c r="K3788" s="68">
        <v>2.9</v>
      </c>
      <c r="L3788" s="68">
        <v>0.78</v>
      </c>
      <c r="M3788" s="68" t="s">
        <v>1960</v>
      </c>
      <c r="N3788" s="143">
        <f>IF(対応ガラス検索!$E$2="-","",IF(対応ガラス検索!$E$2&gt;=K3788,MAX($N$2:N3787)+1,""))</f>
        <v>3787</v>
      </c>
      <c r="O3788" s="143" t="str">
        <f>IF(対応ガラス検索!$E$2="-","",IF(L3788&lt;=0.65,MAX($O$2:O3787)+1,""))</f>
        <v/>
      </c>
      <c r="P3788" s="144"/>
      <c r="Q3788" s="145"/>
    </row>
    <row r="3789" spans="1:17" x14ac:dyDescent="0.4">
      <c r="A3789" s="68">
        <v>3788</v>
      </c>
      <c r="B3789" s="68" t="s">
        <v>2056</v>
      </c>
      <c r="C3789" s="68" t="s">
        <v>2297</v>
      </c>
      <c r="D3789" s="68" t="s">
        <v>1994</v>
      </c>
      <c r="E3789" s="68" t="s">
        <v>1995</v>
      </c>
      <c r="F3789" s="68" t="s">
        <v>1996</v>
      </c>
      <c r="G3789" s="68" t="s">
        <v>1958</v>
      </c>
      <c r="H3789" s="68" t="s">
        <v>1959</v>
      </c>
      <c r="I3789" s="68">
        <v>13</v>
      </c>
      <c r="J3789" s="68" t="s">
        <v>2296</v>
      </c>
      <c r="K3789" s="142">
        <v>2.8</v>
      </c>
      <c r="L3789" s="68">
        <v>0.78</v>
      </c>
      <c r="M3789" s="68" t="s">
        <v>1960</v>
      </c>
      <c r="N3789" s="143">
        <f>IF(対応ガラス検索!$E$2="-","",IF(対応ガラス検索!$E$2&gt;=K3789,MAX($N$2:N3788)+1,""))</f>
        <v>3788</v>
      </c>
      <c r="O3789" s="143" t="str">
        <f>IF(対応ガラス検索!$E$2="-","",IF(L3789&lt;=0.65,MAX($O$2:O3788)+1,""))</f>
        <v/>
      </c>
      <c r="P3789" s="144"/>
      <c r="Q3789" s="145"/>
    </row>
    <row r="3790" spans="1:17" x14ac:dyDescent="0.4">
      <c r="A3790" s="68">
        <v>3789</v>
      </c>
      <c r="B3790" s="68" t="s">
        <v>2056</v>
      </c>
      <c r="C3790" s="68" t="s">
        <v>2297</v>
      </c>
      <c r="D3790" s="68" t="s">
        <v>1994</v>
      </c>
      <c r="E3790" s="68" t="s">
        <v>1995</v>
      </c>
      <c r="F3790" s="68" t="s">
        <v>1996</v>
      </c>
      <c r="G3790" s="68" t="s">
        <v>1958</v>
      </c>
      <c r="H3790" s="68" t="s">
        <v>1959</v>
      </c>
      <c r="I3790" s="68">
        <v>14</v>
      </c>
      <c r="J3790" s="68" t="s">
        <v>2296</v>
      </c>
      <c r="K3790" s="68">
        <v>2.8</v>
      </c>
      <c r="L3790" s="68">
        <v>0.78</v>
      </c>
      <c r="M3790" s="68" t="s">
        <v>1960</v>
      </c>
      <c r="N3790" s="143">
        <f>IF(対応ガラス検索!$E$2="-","",IF(対応ガラス検索!$E$2&gt;=K3790,MAX($N$2:N3789)+1,""))</f>
        <v>3789</v>
      </c>
      <c r="O3790" s="143" t="str">
        <f>IF(対応ガラス検索!$E$2="-","",IF(L3790&lt;=0.65,MAX($O$2:O3789)+1,""))</f>
        <v/>
      </c>
      <c r="P3790" s="144"/>
      <c r="Q3790" s="145"/>
    </row>
    <row r="3791" spans="1:17" x14ac:dyDescent="0.4">
      <c r="A3791" s="68">
        <v>3790</v>
      </c>
      <c r="B3791" s="68" t="s">
        <v>2056</v>
      </c>
      <c r="C3791" s="68" t="s">
        <v>2297</v>
      </c>
      <c r="D3791" s="68" t="s">
        <v>1994</v>
      </c>
      <c r="E3791" s="68" t="s">
        <v>1995</v>
      </c>
      <c r="F3791" s="68" t="s">
        <v>1996</v>
      </c>
      <c r="G3791" s="68" t="s">
        <v>1958</v>
      </c>
      <c r="H3791" s="68" t="s">
        <v>1959</v>
      </c>
      <c r="I3791" s="68">
        <v>15</v>
      </c>
      <c r="J3791" s="68" t="s">
        <v>2296</v>
      </c>
      <c r="K3791" s="68">
        <v>2.8</v>
      </c>
      <c r="L3791" s="68">
        <v>0.78</v>
      </c>
      <c r="M3791" s="68" t="s">
        <v>1960</v>
      </c>
      <c r="N3791" s="143">
        <f>IF(対応ガラス検索!$E$2="-","",IF(対応ガラス検索!$E$2&gt;=K3791,MAX($N$2:N3790)+1,""))</f>
        <v>3790</v>
      </c>
      <c r="O3791" s="143" t="str">
        <f>IF(対応ガラス検索!$E$2="-","",IF(L3791&lt;=0.65,MAX($O$2:O3790)+1,""))</f>
        <v/>
      </c>
      <c r="P3791" s="144"/>
      <c r="Q3791" s="145"/>
    </row>
    <row r="3792" spans="1:17" x14ac:dyDescent="0.4">
      <c r="A3792" s="68">
        <v>3791</v>
      </c>
      <c r="B3792" s="68" t="s">
        <v>2056</v>
      </c>
      <c r="C3792" s="68" t="s">
        <v>2297</v>
      </c>
      <c r="D3792" s="68" t="s">
        <v>2072</v>
      </c>
      <c r="E3792" s="68" t="s">
        <v>1995</v>
      </c>
      <c r="F3792" s="68" t="s">
        <v>1996</v>
      </c>
      <c r="G3792" s="68" t="s">
        <v>1962</v>
      </c>
      <c r="H3792" s="68" t="s">
        <v>1963</v>
      </c>
      <c r="I3792" s="68">
        <v>7</v>
      </c>
      <c r="J3792" s="68" t="s">
        <v>2267</v>
      </c>
      <c r="K3792" s="68">
        <v>3</v>
      </c>
      <c r="L3792" s="68">
        <v>0.77</v>
      </c>
      <c r="M3792" s="68" t="s">
        <v>1960</v>
      </c>
      <c r="N3792" s="143">
        <f>IF(対応ガラス検索!$E$2="-","",IF(対応ガラス検索!$E$2&gt;=K3792,MAX($N$2:N3791)+1,""))</f>
        <v>3791</v>
      </c>
      <c r="O3792" s="143" t="str">
        <f>IF(対応ガラス検索!$E$2="-","",IF(L3792&lt;=0.65,MAX($O$2:O3791)+1,""))</f>
        <v/>
      </c>
      <c r="P3792" s="144"/>
      <c r="Q3792" s="145"/>
    </row>
    <row r="3793" spans="1:17" x14ac:dyDescent="0.4">
      <c r="A3793" s="68">
        <v>3792</v>
      </c>
      <c r="B3793" s="68" t="s">
        <v>2056</v>
      </c>
      <c r="C3793" s="68" t="s">
        <v>2297</v>
      </c>
      <c r="D3793" s="68" t="s">
        <v>2072</v>
      </c>
      <c r="E3793" s="68" t="s">
        <v>1995</v>
      </c>
      <c r="F3793" s="68" t="s">
        <v>1996</v>
      </c>
      <c r="G3793" s="68" t="s">
        <v>1962</v>
      </c>
      <c r="H3793" s="68" t="s">
        <v>1963</v>
      </c>
      <c r="I3793" s="68">
        <v>8</v>
      </c>
      <c r="J3793" s="68" t="s">
        <v>2267</v>
      </c>
      <c r="K3793" s="68">
        <v>2.9</v>
      </c>
      <c r="L3793" s="68">
        <v>0.77</v>
      </c>
      <c r="M3793" s="68" t="s">
        <v>1960</v>
      </c>
      <c r="N3793" s="143">
        <f>IF(対応ガラス検索!$E$2="-","",IF(対応ガラス検索!$E$2&gt;=K3793,MAX($N$2:N3792)+1,""))</f>
        <v>3792</v>
      </c>
      <c r="O3793" s="143" t="str">
        <f>IF(対応ガラス検索!$E$2="-","",IF(L3793&lt;=0.65,MAX($O$2:O3792)+1,""))</f>
        <v/>
      </c>
      <c r="P3793" s="144"/>
      <c r="Q3793" s="145"/>
    </row>
    <row r="3794" spans="1:17" x14ac:dyDescent="0.4">
      <c r="A3794" s="68">
        <v>3793</v>
      </c>
      <c r="B3794" s="68" t="s">
        <v>2056</v>
      </c>
      <c r="C3794" s="68" t="s">
        <v>2297</v>
      </c>
      <c r="D3794" s="68" t="s">
        <v>2072</v>
      </c>
      <c r="E3794" s="68" t="s">
        <v>1995</v>
      </c>
      <c r="F3794" s="68" t="s">
        <v>1996</v>
      </c>
      <c r="G3794" s="68" t="s">
        <v>1962</v>
      </c>
      <c r="H3794" s="68" t="s">
        <v>1963</v>
      </c>
      <c r="I3794" s="68">
        <v>9</v>
      </c>
      <c r="J3794" s="68" t="s">
        <v>2267</v>
      </c>
      <c r="K3794" s="68">
        <v>2.8</v>
      </c>
      <c r="L3794" s="68">
        <v>0.77</v>
      </c>
      <c r="M3794" s="68" t="s">
        <v>1960</v>
      </c>
      <c r="N3794" s="143">
        <f>IF(対応ガラス検索!$E$2="-","",IF(対応ガラス検索!$E$2&gt;=K3794,MAX($N$2:N3793)+1,""))</f>
        <v>3793</v>
      </c>
      <c r="O3794" s="143" t="str">
        <f>IF(対応ガラス検索!$E$2="-","",IF(L3794&lt;=0.65,MAX($O$2:O3793)+1,""))</f>
        <v/>
      </c>
      <c r="P3794" s="144"/>
      <c r="Q3794" s="145"/>
    </row>
    <row r="3795" spans="1:17" x14ac:dyDescent="0.4">
      <c r="A3795" s="68">
        <v>3794</v>
      </c>
      <c r="B3795" s="68" t="s">
        <v>2056</v>
      </c>
      <c r="C3795" s="68" t="s">
        <v>2297</v>
      </c>
      <c r="D3795" s="68" t="s">
        <v>2072</v>
      </c>
      <c r="E3795" s="68" t="s">
        <v>1995</v>
      </c>
      <c r="F3795" s="68" t="s">
        <v>1996</v>
      </c>
      <c r="G3795" s="68" t="s">
        <v>1962</v>
      </c>
      <c r="H3795" s="68" t="s">
        <v>1963</v>
      </c>
      <c r="I3795" s="68">
        <v>10</v>
      </c>
      <c r="J3795" s="68" t="s">
        <v>2267</v>
      </c>
      <c r="K3795" s="68">
        <v>2.8</v>
      </c>
      <c r="L3795" s="68">
        <v>0.77</v>
      </c>
      <c r="M3795" s="68" t="s">
        <v>1960</v>
      </c>
      <c r="N3795" s="143">
        <f>IF(対応ガラス検索!$E$2="-","",IF(対応ガラス検索!$E$2&gt;=K3795,MAX($N$2:N3794)+1,""))</f>
        <v>3794</v>
      </c>
      <c r="O3795" s="143" t="str">
        <f>IF(対応ガラス検索!$E$2="-","",IF(L3795&lt;=0.65,MAX($O$2:O3794)+1,""))</f>
        <v/>
      </c>
      <c r="P3795" s="144"/>
      <c r="Q3795" s="145"/>
    </row>
    <row r="3796" spans="1:17" x14ac:dyDescent="0.4">
      <c r="A3796" s="68">
        <v>3795</v>
      </c>
      <c r="B3796" s="68" t="s">
        <v>2056</v>
      </c>
      <c r="C3796" s="68" t="s">
        <v>2297</v>
      </c>
      <c r="D3796" s="68" t="s">
        <v>2072</v>
      </c>
      <c r="E3796" s="68" t="s">
        <v>1995</v>
      </c>
      <c r="F3796" s="68" t="s">
        <v>1996</v>
      </c>
      <c r="G3796" s="68" t="s">
        <v>1962</v>
      </c>
      <c r="H3796" s="68" t="s">
        <v>1963</v>
      </c>
      <c r="I3796" s="68">
        <v>11</v>
      </c>
      <c r="J3796" s="68" t="s">
        <v>2267</v>
      </c>
      <c r="K3796" s="68">
        <v>2.7</v>
      </c>
      <c r="L3796" s="68">
        <v>0.77</v>
      </c>
      <c r="M3796" s="68" t="s">
        <v>1960</v>
      </c>
      <c r="N3796" s="143">
        <f>IF(対応ガラス検索!$E$2="-","",IF(対応ガラス検索!$E$2&gt;=K3796,MAX($N$2:N3795)+1,""))</f>
        <v>3795</v>
      </c>
      <c r="O3796" s="143" t="str">
        <f>IF(対応ガラス検索!$E$2="-","",IF(L3796&lt;=0.65,MAX($O$2:O3795)+1,""))</f>
        <v/>
      </c>
      <c r="P3796" s="144"/>
      <c r="Q3796" s="145"/>
    </row>
    <row r="3797" spans="1:17" x14ac:dyDescent="0.4">
      <c r="A3797" s="68">
        <v>3796</v>
      </c>
      <c r="B3797" s="68" t="s">
        <v>2056</v>
      </c>
      <c r="C3797" s="68" t="s">
        <v>2297</v>
      </c>
      <c r="D3797" s="68" t="s">
        <v>2072</v>
      </c>
      <c r="E3797" s="68" t="s">
        <v>1995</v>
      </c>
      <c r="F3797" s="68" t="s">
        <v>1996</v>
      </c>
      <c r="G3797" s="68" t="s">
        <v>1962</v>
      </c>
      <c r="H3797" s="68" t="s">
        <v>1963</v>
      </c>
      <c r="I3797" s="68">
        <v>12</v>
      </c>
      <c r="J3797" s="68" t="s">
        <v>2267</v>
      </c>
      <c r="K3797" s="68">
        <v>2.7</v>
      </c>
      <c r="L3797" s="68">
        <v>0.77</v>
      </c>
      <c r="M3797" s="68" t="s">
        <v>1960</v>
      </c>
      <c r="N3797" s="143">
        <f>IF(対応ガラス検索!$E$2="-","",IF(対応ガラス検索!$E$2&gt;=K3797,MAX($N$2:N3796)+1,""))</f>
        <v>3796</v>
      </c>
      <c r="O3797" s="143" t="str">
        <f>IF(対応ガラス検索!$E$2="-","",IF(L3797&lt;=0.65,MAX($O$2:O3796)+1,""))</f>
        <v/>
      </c>
      <c r="P3797" s="144"/>
      <c r="Q3797" s="145"/>
    </row>
    <row r="3798" spans="1:17" x14ac:dyDescent="0.4">
      <c r="A3798" s="68">
        <v>3797</v>
      </c>
      <c r="B3798" s="68" t="s">
        <v>2056</v>
      </c>
      <c r="C3798" s="68" t="s">
        <v>2297</v>
      </c>
      <c r="D3798" s="68" t="s">
        <v>2072</v>
      </c>
      <c r="E3798" s="68" t="s">
        <v>1995</v>
      </c>
      <c r="F3798" s="68" t="s">
        <v>1996</v>
      </c>
      <c r="G3798" s="68" t="s">
        <v>1962</v>
      </c>
      <c r="H3798" s="68" t="s">
        <v>1963</v>
      </c>
      <c r="I3798" s="68">
        <v>13</v>
      </c>
      <c r="J3798" s="68" t="s">
        <v>2267</v>
      </c>
      <c r="K3798" s="68">
        <v>2.7</v>
      </c>
      <c r="L3798" s="68">
        <v>0.77</v>
      </c>
      <c r="M3798" s="68" t="s">
        <v>1960</v>
      </c>
      <c r="N3798" s="143">
        <f>IF(対応ガラス検索!$E$2="-","",IF(対応ガラス検索!$E$2&gt;=K3798,MAX($N$2:N3797)+1,""))</f>
        <v>3797</v>
      </c>
      <c r="O3798" s="143" t="str">
        <f>IF(対応ガラス検索!$E$2="-","",IF(L3798&lt;=0.65,MAX($O$2:O3797)+1,""))</f>
        <v/>
      </c>
      <c r="P3798" s="144"/>
      <c r="Q3798" s="145"/>
    </row>
    <row r="3799" spans="1:17" x14ac:dyDescent="0.4">
      <c r="A3799" s="68">
        <v>3798</v>
      </c>
      <c r="B3799" s="68" t="s">
        <v>2056</v>
      </c>
      <c r="C3799" s="68" t="s">
        <v>2297</v>
      </c>
      <c r="D3799" s="68" t="s">
        <v>2072</v>
      </c>
      <c r="E3799" s="68" t="s">
        <v>1995</v>
      </c>
      <c r="F3799" s="68" t="s">
        <v>1996</v>
      </c>
      <c r="G3799" s="68" t="s">
        <v>1962</v>
      </c>
      <c r="H3799" s="68" t="s">
        <v>1963</v>
      </c>
      <c r="I3799" s="68">
        <v>14</v>
      </c>
      <c r="J3799" s="68" t="s">
        <v>2267</v>
      </c>
      <c r="K3799" s="68">
        <v>2.7</v>
      </c>
      <c r="L3799" s="68">
        <v>0.77</v>
      </c>
      <c r="M3799" s="68" t="s">
        <v>1960</v>
      </c>
      <c r="N3799" s="143">
        <f>IF(対応ガラス検索!$E$2="-","",IF(対応ガラス検索!$E$2&gt;=K3799,MAX($N$2:N3798)+1,""))</f>
        <v>3798</v>
      </c>
      <c r="O3799" s="143" t="str">
        <f>IF(対応ガラス検索!$E$2="-","",IF(L3799&lt;=0.65,MAX($O$2:O3798)+1,""))</f>
        <v/>
      </c>
      <c r="P3799" s="144"/>
      <c r="Q3799" s="145"/>
    </row>
    <row r="3800" spans="1:17" x14ac:dyDescent="0.4">
      <c r="A3800" s="68">
        <v>3799</v>
      </c>
      <c r="B3800" s="68" t="s">
        <v>2056</v>
      </c>
      <c r="C3800" s="68" t="s">
        <v>2297</v>
      </c>
      <c r="D3800" s="68" t="s">
        <v>2072</v>
      </c>
      <c r="E3800" s="68" t="s">
        <v>1995</v>
      </c>
      <c r="F3800" s="68" t="s">
        <v>1996</v>
      </c>
      <c r="G3800" s="68" t="s">
        <v>1962</v>
      </c>
      <c r="H3800" s="68" t="s">
        <v>1963</v>
      </c>
      <c r="I3800" s="68">
        <v>7</v>
      </c>
      <c r="J3800" s="68" t="s">
        <v>2296</v>
      </c>
      <c r="K3800" s="68">
        <v>3.2</v>
      </c>
      <c r="L3800" s="68">
        <v>0.77</v>
      </c>
      <c r="M3800" s="68" t="s">
        <v>1960</v>
      </c>
      <c r="N3800" s="143">
        <f>IF(対応ガラス検索!$E$2="-","",IF(対応ガラス検索!$E$2&gt;=K3800,MAX($N$2:N3799)+1,""))</f>
        <v>3799</v>
      </c>
      <c r="O3800" s="143" t="str">
        <f>IF(対応ガラス検索!$E$2="-","",IF(L3800&lt;=0.65,MAX($O$2:O3799)+1,""))</f>
        <v/>
      </c>
      <c r="P3800" s="144"/>
      <c r="Q3800" s="145"/>
    </row>
    <row r="3801" spans="1:17" x14ac:dyDescent="0.4">
      <c r="A3801" s="68">
        <v>3800</v>
      </c>
      <c r="B3801" s="68" t="s">
        <v>2056</v>
      </c>
      <c r="C3801" s="68" t="s">
        <v>2297</v>
      </c>
      <c r="D3801" s="68" t="s">
        <v>2072</v>
      </c>
      <c r="E3801" s="68" t="s">
        <v>1995</v>
      </c>
      <c r="F3801" s="68" t="s">
        <v>1996</v>
      </c>
      <c r="G3801" s="68" t="s">
        <v>1962</v>
      </c>
      <c r="H3801" s="68" t="s">
        <v>1963</v>
      </c>
      <c r="I3801" s="68">
        <v>8</v>
      </c>
      <c r="J3801" s="68" t="s">
        <v>2296</v>
      </c>
      <c r="K3801" s="68">
        <v>3.1</v>
      </c>
      <c r="L3801" s="68">
        <v>0.77</v>
      </c>
      <c r="M3801" s="68" t="s">
        <v>1960</v>
      </c>
      <c r="N3801" s="143">
        <f>IF(対応ガラス検索!$E$2="-","",IF(対応ガラス検索!$E$2&gt;=K3801,MAX($N$2:N3800)+1,""))</f>
        <v>3800</v>
      </c>
      <c r="O3801" s="143" t="str">
        <f>IF(対応ガラス検索!$E$2="-","",IF(L3801&lt;=0.65,MAX($O$2:O3800)+1,""))</f>
        <v/>
      </c>
      <c r="P3801" s="144"/>
      <c r="Q3801" s="145"/>
    </row>
    <row r="3802" spans="1:17" x14ac:dyDescent="0.4">
      <c r="A3802" s="68">
        <v>3801</v>
      </c>
      <c r="B3802" s="68" t="s">
        <v>2056</v>
      </c>
      <c r="C3802" s="68" t="s">
        <v>2297</v>
      </c>
      <c r="D3802" s="68" t="s">
        <v>2072</v>
      </c>
      <c r="E3802" s="68" t="s">
        <v>1995</v>
      </c>
      <c r="F3802" s="68" t="s">
        <v>1996</v>
      </c>
      <c r="G3802" s="68" t="s">
        <v>1962</v>
      </c>
      <c r="H3802" s="68" t="s">
        <v>1963</v>
      </c>
      <c r="I3802" s="68">
        <v>9</v>
      </c>
      <c r="J3802" s="68" t="s">
        <v>2296</v>
      </c>
      <c r="K3802" s="142">
        <v>3</v>
      </c>
      <c r="L3802" s="68">
        <v>0.77</v>
      </c>
      <c r="M3802" s="68" t="s">
        <v>1960</v>
      </c>
      <c r="N3802" s="143">
        <f>IF(対応ガラス検索!$E$2="-","",IF(対応ガラス検索!$E$2&gt;=K3802,MAX($N$2:N3801)+1,""))</f>
        <v>3801</v>
      </c>
      <c r="O3802" s="143" t="str">
        <f>IF(対応ガラス検索!$E$2="-","",IF(L3802&lt;=0.65,MAX($O$2:O3801)+1,""))</f>
        <v/>
      </c>
      <c r="P3802" s="144"/>
      <c r="Q3802" s="145"/>
    </row>
    <row r="3803" spans="1:17" x14ac:dyDescent="0.4">
      <c r="A3803" s="68">
        <v>3802</v>
      </c>
      <c r="B3803" s="68" t="s">
        <v>2056</v>
      </c>
      <c r="C3803" s="68" t="s">
        <v>2297</v>
      </c>
      <c r="D3803" s="68" t="s">
        <v>2072</v>
      </c>
      <c r="E3803" s="68" t="s">
        <v>1995</v>
      </c>
      <c r="F3803" s="68" t="s">
        <v>1996</v>
      </c>
      <c r="G3803" s="68" t="s">
        <v>1962</v>
      </c>
      <c r="H3803" s="68" t="s">
        <v>1963</v>
      </c>
      <c r="I3803" s="68">
        <v>10</v>
      </c>
      <c r="J3803" s="68" t="s">
        <v>2296</v>
      </c>
      <c r="K3803" s="68">
        <v>3</v>
      </c>
      <c r="L3803" s="68">
        <v>0.77</v>
      </c>
      <c r="M3803" s="68" t="s">
        <v>1960</v>
      </c>
      <c r="N3803" s="143">
        <f>IF(対応ガラス検索!$E$2="-","",IF(対応ガラス検索!$E$2&gt;=K3803,MAX($N$2:N3802)+1,""))</f>
        <v>3802</v>
      </c>
      <c r="O3803" s="143" t="str">
        <f>IF(対応ガラス検索!$E$2="-","",IF(L3803&lt;=0.65,MAX($O$2:O3802)+1,""))</f>
        <v/>
      </c>
      <c r="P3803" s="144"/>
      <c r="Q3803" s="145"/>
    </row>
    <row r="3804" spans="1:17" x14ac:dyDescent="0.4">
      <c r="A3804" s="68">
        <v>3803</v>
      </c>
      <c r="B3804" s="68" t="s">
        <v>2056</v>
      </c>
      <c r="C3804" s="68" t="s">
        <v>2297</v>
      </c>
      <c r="D3804" s="68" t="s">
        <v>2072</v>
      </c>
      <c r="E3804" s="68" t="s">
        <v>1995</v>
      </c>
      <c r="F3804" s="68" t="s">
        <v>1996</v>
      </c>
      <c r="G3804" s="68" t="s">
        <v>1962</v>
      </c>
      <c r="H3804" s="68" t="s">
        <v>1963</v>
      </c>
      <c r="I3804" s="68">
        <v>11</v>
      </c>
      <c r="J3804" s="68" t="s">
        <v>2296</v>
      </c>
      <c r="K3804" s="68">
        <v>2.9</v>
      </c>
      <c r="L3804" s="68">
        <v>0.77</v>
      </c>
      <c r="M3804" s="68" t="s">
        <v>1960</v>
      </c>
      <c r="N3804" s="143">
        <f>IF(対応ガラス検索!$E$2="-","",IF(対応ガラス検索!$E$2&gt;=K3804,MAX($N$2:N3803)+1,""))</f>
        <v>3803</v>
      </c>
      <c r="O3804" s="143" t="str">
        <f>IF(対応ガラス検索!$E$2="-","",IF(L3804&lt;=0.65,MAX($O$2:O3803)+1,""))</f>
        <v/>
      </c>
      <c r="P3804" s="144"/>
      <c r="Q3804" s="145"/>
    </row>
    <row r="3805" spans="1:17" x14ac:dyDescent="0.4">
      <c r="A3805" s="68">
        <v>3804</v>
      </c>
      <c r="B3805" s="68" t="s">
        <v>2056</v>
      </c>
      <c r="C3805" s="68" t="s">
        <v>2297</v>
      </c>
      <c r="D3805" s="68" t="s">
        <v>2072</v>
      </c>
      <c r="E3805" s="68" t="s">
        <v>1995</v>
      </c>
      <c r="F3805" s="68" t="s">
        <v>1996</v>
      </c>
      <c r="G3805" s="68" t="s">
        <v>1962</v>
      </c>
      <c r="H3805" s="68" t="s">
        <v>1963</v>
      </c>
      <c r="I3805" s="68">
        <v>12</v>
      </c>
      <c r="J3805" s="68" t="s">
        <v>2296</v>
      </c>
      <c r="K3805" s="68">
        <v>2.9</v>
      </c>
      <c r="L3805" s="68">
        <v>0.77</v>
      </c>
      <c r="M3805" s="68" t="s">
        <v>1960</v>
      </c>
      <c r="N3805" s="143">
        <f>IF(対応ガラス検索!$E$2="-","",IF(対応ガラス検索!$E$2&gt;=K3805,MAX($N$2:N3804)+1,""))</f>
        <v>3804</v>
      </c>
      <c r="O3805" s="143" t="str">
        <f>IF(対応ガラス検索!$E$2="-","",IF(L3805&lt;=0.65,MAX($O$2:O3804)+1,""))</f>
        <v/>
      </c>
      <c r="P3805" s="144"/>
      <c r="Q3805" s="145"/>
    </row>
    <row r="3806" spans="1:17" x14ac:dyDescent="0.4">
      <c r="A3806" s="68">
        <v>3805</v>
      </c>
      <c r="B3806" s="68" t="s">
        <v>2056</v>
      </c>
      <c r="C3806" s="68" t="s">
        <v>2297</v>
      </c>
      <c r="D3806" s="68" t="s">
        <v>2072</v>
      </c>
      <c r="E3806" s="68" t="s">
        <v>1995</v>
      </c>
      <c r="F3806" s="68" t="s">
        <v>1996</v>
      </c>
      <c r="G3806" s="68" t="s">
        <v>1962</v>
      </c>
      <c r="H3806" s="68" t="s">
        <v>1963</v>
      </c>
      <c r="I3806" s="68">
        <v>13</v>
      </c>
      <c r="J3806" s="68" t="s">
        <v>2296</v>
      </c>
      <c r="K3806" s="68">
        <v>2.8</v>
      </c>
      <c r="L3806" s="68">
        <v>0.77</v>
      </c>
      <c r="M3806" s="68" t="s">
        <v>1960</v>
      </c>
      <c r="N3806" s="143">
        <f>IF(対応ガラス検索!$E$2="-","",IF(対応ガラス検索!$E$2&gt;=K3806,MAX($N$2:N3805)+1,""))</f>
        <v>3805</v>
      </c>
      <c r="O3806" s="143" t="str">
        <f>IF(対応ガラス検索!$E$2="-","",IF(L3806&lt;=0.65,MAX($O$2:O3805)+1,""))</f>
        <v/>
      </c>
      <c r="P3806" s="144"/>
      <c r="Q3806" s="145"/>
    </row>
    <row r="3807" spans="1:17" x14ac:dyDescent="0.4">
      <c r="A3807" s="68">
        <v>3806</v>
      </c>
      <c r="B3807" s="68" t="s">
        <v>2056</v>
      </c>
      <c r="C3807" s="68" t="s">
        <v>2297</v>
      </c>
      <c r="D3807" s="68" t="s">
        <v>2072</v>
      </c>
      <c r="E3807" s="68" t="s">
        <v>1995</v>
      </c>
      <c r="F3807" s="68" t="s">
        <v>1996</v>
      </c>
      <c r="G3807" s="68" t="s">
        <v>1962</v>
      </c>
      <c r="H3807" s="68" t="s">
        <v>1963</v>
      </c>
      <c r="I3807" s="68">
        <v>14</v>
      </c>
      <c r="J3807" s="68" t="s">
        <v>2296</v>
      </c>
      <c r="K3807" s="68">
        <v>2.8</v>
      </c>
      <c r="L3807" s="68">
        <v>0.77</v>
      </c>
      <c r="M3807" s="68" t="s">
        <v>1960</v>
      </c>
      <c r="N3807" s="143">
        <f>IF(対応ガラス検索!$E$2="-","",IF(対応ガラス検索!$E$2&gt;=K3807,MAX($N$2:N3806)+1,""))</f>
        <v>3806</v>
      </c>
      <c r="O3807" s="143" t="str">
        <f>IF(対応ガラス検索!$E$2="-","",IF(L3807&lt;=0.65,MAX($O$2:O3806)+1,""))</f>
        <v/>
      </c>
      <c r="P3807" s="144"/>
      <c r="Q3807" s="145"/>
    </row>
    <row r="3808" spans="1:17" x14ac:dyDescent="0.4">
      <c r="A3808" s="68">
        <v>3807</v>
      </c>
      <c r="B3808" s="68" t="s">
        <v>2056</v>
      </c>
      <c r="C3808" s="68" t="s">
        <v>2297</v>
      </c>
      <c r="D3808" s="68" t="s">
        <v>2073</v>
      </c>
      <c r="E3808" s="68" t="s">
        <v>1995</v>
      </c>
      <c r="F3808" s="68" t="s">
        <v>1996</v>
      </c>
      <c r="G3808" s="68" t="s">
        <v>1965</v>
      </c>
      <c r="H3808" s="68" t="s">
        <v>1966</v>
      </c>
      <c r="I3808" s="68">
        <v>6</v>
      </c>
      <c r="J3808" s="68" t="s">
        <v>2267</v>
      </c>
      <c r="K3808" s="68">
        <v>3.1</v>
      </c>
      <c r="L3808" s="68">
        <v>0.77</v>
      </c>
      <c r="M3808" s="68" t="s">
        <v>1960</v>
      </c>
      <c r="N3808" s="143">
        <f>IF(対応ガラス検索!$E$2="-","",IF(対応ガラス検索!$E$2&gt;=K3808,MAX($N$2:N3807)+1,""))</f>
        <v>3807</v>
      </c>
      <c r="O3808" s="143" t="str">
        <f>IF(対応ガラス検索!$E$2="-","",IF(L3808&lt;=0.65,MAX($O$2:O3807)+1,""))</f>
        <v/>
      </c>
      <c r="P3808" s="144"/>
      <c r="Q3808" s="145"/>
    </row>
    <row r="3809" spans="1:17" x14ac:dyDescent="0.4">
      <c r="A3809" s="68">
        <v>3808</v>
      </c>
      <c r="B3809" s="68" t="s">
        <v>2056</v>
      </c>
      <c r="C3809" s="68" t="s">
        <v>2297</v>
      </c>
      <c r="D3809" s="68" t="s">
        <v>2073</v>
      </c>
      <c r="E3809" s="68" t="s">
        <v>1995</v>
      </c>
      <c r="F3809" s="68" t="s">
        <v>1996</v>
      </c>
      <c r="G3809" s="68" t="s">
        <v>1965</v>
      </c>
      <c r="H3809" s="68" t="s">
        <v>1966</v>
      </c>
      <c r="I3809" s="68">
        <v>7</v>
      </c>
      <c r="J3809" s="68" t="s">
        <v>2267</v>
      </c>
      <c r="K3809" s="68">
        <v>3</v>
      </c>
      <c r="L3809" s="68">
        <v>0.77</v>
      </c>
      <c r="M3809" s="68" t="s">
        <v>1960</v>
      </c>
      <c r="N3809" s="143">
        <f>IF(対応ガラス検索!$E$2="-","",IF(対応ガラス検索!$E$2&gt;=K3809,MAX($N$2:N3808)+1,""))</f>
        <v>3808</v>
      </c>
      <c r="O3809" s="143" t="str">
        <f>IF(対応ガラス検索!$E$2="-","",IF(L3809&lt;=0.65,MAX($O$2:O3808)+1,""))</f>
        <v/>
      </c>
      <c r="P3809" s="144"/>
      <c r="Q3809" s="145"/>
    </row>
    <row r="3810" spans="1:17" x14ac:dyDescent="0.4">
      <c r="A3810" s="68">
        <v>3809</v>
      </c>
      <c r="B3810" s="68" t="s">
        <v>2056</v>
      </c>
      <c r="C3810" s="68" t="s">
        <v>2297</v>
      </c>
      <c r="D3810" s="68" t="s">
        <v>2073</v>
      </c>
      <c r="E3810" s="68" t="s">
        <v>1995</v>
      </c>
      <c r="F3810" s="68" t="s">
        <v>1996</v>
      </c>
      <c r="G3810" s="68" t="s">
        <v>1965</v>
      </c>
      <c r="H3810" s="68" t="s">
        <v>1966</v>
      </c>
      <c r="I3810" s="68">
        <v>8</v>
      </c>
      <c r="J3810" s="68" t="s">
        <v>2267</v>
      </c>
      <c r="K3810" s="68">
        <v>2.9</v>
      </c>
      <c r="L3810" s="68">
        <v>0.77</v>
      </c>
      <c r="M3810" s="68" t="s">
        <v>1960</v>
      </c>
      <c r="N3810" s="143">
        <f>IF(対応ガラス検索!$E$2="-","",IF(対応ガラス検索!$E$2&gt;=K3810,MAX($N$2:N3809)+1,""))</f>
        <v>3809</v>
      </c>
      <c r="O3810" s="143" t="str">
        <f>IF(対応ガラス検索!$E$2="-","",IF(L3810&lt;=0.65,MAX($O$2:O3809)+1,""))</f>
        <v/>
      </c>
      <c r="P3810" s="144"/>
      <c r="Q3810" s="145"/>
    </row>
    <row r="3811" spans="1:17" x14ac:dyDescent="0.4">
      <c r="A3811" s="68">
        <v>3810</v>
      </c>
      <c r="B3811" s="68" t="s">
        <v>2056</v>
      </c>
      <c r="C3811" s="68" t="s">
        <v>2297</v>
      </c>
      <c r="D3811" s="68" t="s">
        <v>2073</v>
      </c>
      <c r="E3811" s="68" t="s">
        <v>1995</v>
      </c>
      <c r="F3811" s="68" t="s">
        <v>1996</v>
      </c>
      <c r="G3811" s="68" t="s">
        <v>1965</v>
      </c>
      <c r="H3811" s="68" t="s">
        <v>1966</v>
      </c>
      <c r="I3811" s="68">
        <v>9</v>
      </c>
      <c r="J3811" s="68" t="s">
        <v>2267</v>
      </c>
      <c r="K3811" s="68">
        <v>2.8</v>
      </c>
      <c r="L3811" s="68">
        <v>0.77</v>
      </c>
      <c r="M3811" s="68" t="s">
        <v>1960</v>
      </c>
      <c r="N3811" s="143">
        <f>IF(対応ガラス検索!$E$2="-","",IF(対応ガラス検索!$E$2&gt;=K3811,MAX($N$2:N3810)+1,""))</f>
        <v>3810</v>
      </c>
      <c r="O3811" s="143" t="str">
        <f>IF(対応ガラス検索!$E$2="-","",IF(L3811&lt;=0.65,MAX($O$2:O3810)+1,""))</f>
        <v/>
      </c>
      <c r="P3811" s="144"/>
      <c r="Q3811" s="145"/>
    </row>
    <row r="3812" spans="1:17" x14ac:dyDescent="0.4">
      <c r="A3812" s="68">
        <v>3811</v>
      </c>
      <c r="B3812" s="68" t="s">
        <v>2056</v>
      </c>
      <c r="C3812" s="68" t="s">
        <v>2297</v>
      </c>
      <c r="D3812" s="68" t="s">
        <v>2073</v>
      </c>
      <c r="E3812" s="68" t="s">
        <v>1995</v>
      </c>
      <c r="F3812" s="68" t="s">
        <v>1996</v>
      </c>
      <c r="G3812" s="68" t="s">
        <v>1965</v>
      </c>
      <c r="H3812" s="68" t="s">
        <v>1966</v>
      </c>
      <c r="I3812" s="68">
        <v>10</v>
      </c>
      <c r="J3812" s="68" t="s">
        <v>2267</v>
      </c>
      <c r="K3812" s="68">
        <v>2.8</v>
      </c>
      <c r="L3812" s="68">
        <v>0.77</v>
      </c>
      <c r="M3812" s="68" t="s">
        <v>1960</v>
      </c>
      <c r="N3812" s="143">
        <f>IF(対応ガラス検索!$E$2="-","",IF(対応ガラス検索!$E$2&gt;=K3812,MAX($N$2:N3811)+1,""))</f>
        <v>3811</v>
      </c>
      <c r="O3812" s="143" t="str">
        <f>IF(対応ガラス検索!$E$2="-","",IF(L3812&lt;=0.65,MAX($O$2:O3811)+1,""))</f>
        <v/>
      </c>
      <c r="P3812" s="144"/>
      <c r="Q3812" s="145"/>
    </row>
    <row r="3813" spans="1:17" x14ac:dyDescent="0.4">
      <c r="A3813" s="68">
        <v>3812</v>
      </c>
      <c r="B3813" s="68" t="s">
        <v>2056</v>
      </c>
      <c r="C3813" s="68" t="s">
        <v>2297</v>
      </c>
      <c r="D3813" s="68" t="s">
        <v>2073</v>
      </c>
      <c r="E3813" s="68" t="s">
        <v>1995</v>
      </c>
      <c r="F3813" s="68" t="s">
        <v>1996</v>
      </c>
      <c r="G3813" s="68" t="s">
        <v>1965</v>
      </c>
      <c r="H3813" s="68" t="s">
        <v>1966</v>
      </c>
      <c r="I3813" s="68">
        <v>11</v>
      </c>
      <c r="J3813" s="68" t="s">
        <v>2267</v>
      </c>
      <c r="K3813" s="68">
        <v>2.7</v>
      </c>
      <c r="L3813" s="68">
        <v>0.77</v>
      </c>
      <c r="M3813" s="68" t="s">
        <v>1960</v>
      </c>
      <c r="N3813" s="143">
        <f>IF(対応ガラス検索!$E$2="-","",IF(対応ガラス検索!$E$2&gt;=K3813,MAX($N$2:N3812)+1,""))</f>
        <v>3812</v>
      </c>
      <c r="O3813" s="143" t="str">
        <f>IF(対応ガラス検索!$E$2="-","",IF(L3813&lt;=0.65,MAX($O$2:O3812)+1,""))</f>
        <v/>
      </c>
      <c r="P3813" s="144"/>
      <c r="Q3813" s="145"/>
    </row>
    <row r="3814" spans="1:17" x14ac:dyDescent="0.4">
      <c r="A3814" s="68">
        <v>3813</v>
      </c>
      <c r="B3814" s="68" t="s">
        <v>2056</v>
      </c>
      <c r="C3814" s="68" t="s">
        <v>2297</v>
      </c>
      <c r="D3814" s="68" t="s">
        <v>2073</v>
      </c>
      <c r="E3814" s="68" t="s">
        <v>1995</v>
      </c>
      <c r="F3814" s="68" t="s">
        <v>1996</v>
      </c>
      <c r="G3814" s="68" t="s">
        <v>1965</v>
      </c>
      <c r="H3814" s="68" t="s">
        <v>1966</v>
      </c>
      <c r="I3814" s="68">
        <v>12</v>
      </c>
      <c r="J3814" s="68" t="s">
        <v>2267</v>
      </c>
      <c r="K3814" s="68">
        <v>2.7</v>
      </c>
      <c r="L3814" s="68">
        <v>0.77</v>
      </c>
      <c r="M3814" s="68" t="s">
        <v>1960</v>
      </c>
      <c r="N3814" s="143">
        <f>IF(対応ガラス検索!$E$2="-","",IF(対応ガラス検索!$E$2&gt;=K3814,MAX($N$2:N3813)+1,""))</f>
        <v>3813</v>
      </c>
      <c r="O3814" s="143" t="str">
        <f>IF(対応ガラス検索!$E$2="-","",IF(L3814&lt;=0.65,MAX($O$2:O3813)+1,""))</f>
        <v/>
      </c>
      <c r="P3814" s="144"/>
      <c r="Q3814" s="145"/>
    </row>
    <row r="3815" spans="1:17" x14ac:dyDescent="0.4">
      <c r="A3815" s="68">
        <v>3814</v>
      </c>
      <c r="B3815" s="68" t="s">
        <v>2056</v>
      </c>
      <c r="C3815" s="68" t="s">
        <v>2297</v>
      </c>
      <c r="D3815" s="68" t="s">
        <v>2073</v>
      </c>
      <c r="E3815" s="68" t="s">
        <v>1995</v>
      </c>
      <c r="F3815" s="68" t="s">
        <v>1996</v>
      </c>
      <c r="G3815" s="68" t="s">
        <v>1965</v>
      </c>
      <c r="H3815" s="68" t="s">
        <v>1966</v>
      </c>
      <c r="I3815" s="68">
        <v>13</v>
      </c>
      <c r="J3815" s="68" t="s">
        <v>2267</v>
      </c>
      <c r="K3815" s="68">
        <v>2.7</v>
      </c>
      <c r="L3815" s="68">
        <v>0.77</v>
      </c>
      <c r="M3815" s="68" t="s">
        <v>1960</v>
      </c>
      <c r="N3815" s="143">
        <f>IF(対応ガラス検索!$E$2="-","",IF(対応ガラス検索!$E$2&gt;=K3815,MAX($N$2:N3814)+1,""))</f>
        <v>3814</v>
      </c>
      <c r="O3815" s="143" t="str">
        <f>IF(対応ガラス検索!$E$2="-","",IF(L3815&lt;=0.65,MAX($O$2:O3814)+1,""))</f>
        <v/>
      </c>
      <c r="P3815" s="144"/>
      <c r="Q3815" s="145"/>
    </row>
    <row r="3816" spans="1:17" x14ac:dyDescent="0.4">
      <c r="A3816" s="68">
        <v>3815</v>
      </c>
      <c r="B3816" s="68" t="s">
        <v>2056</v>
      </c>
      <c r="C3816" s="68" t="s">
        <v>2297</v>
      </c>
      <c r="D3816" s="68" t="s">
        <v>2073</v>
      </c>
      <c r="E3816" s="68" t="s">
        <v>1995</v>
      </c>
      <c r="F3816" s="68" t="s">
        <v>1996</v>
      </c>
      <c r="G3816" s="68" t="s">
        <v>1965</v>
      </c>
      <c r="H3816" s="68" t="s">
        <v>1966</v>
      </c>
      <c r="I3816" s="68">
        <v>6</v>
      </c>
      <c r="J3816" s="68" t="s">
        <v>2267</v>
      </c>
      <c r="K3816" s="142">
        <v>3.1</v>
      </c>
      <c r="L3816" s="68">
        <v>0.77</v>
      </c>
      <c r="M3816" s="68" t="s">
        <v>1960</v>
      </c>
      <c r="N3816" s="143">
        <f>IF(対応ガラス検索!$E$2="-","",IF(対応ガラス検索!$E$2&gt;=K3816,MAX($N$2:N3815)+1,""))</f>
        <v>3815</v>
      </c>
      <c r="O3816" s="143" t="str">
        <f>IF(対応ガラス検索!$E$2="-","",IF(L3816&lt;=0.65,MAX($O$2:O3815)+1,""))</f>
        <v/>
      </c>
      <c r="P3816" s="144"/>
      <c r="Q3816" s="145"/>
    </row>
    <row r="3817" spans="1:17" x14ac:dyDescent="0.4">
      <c r="A3817" s="68">
        <v>3816</v>
      </c>
      <c r="B3817" s="68" t="s">
        <v>2056</v>
      </c>
      <c r="C3817" s="68" t="s">
        <v>2297</v>
      </c>
      <c r="D3817" s="68" t="s">
        <v>2073</v>
      </c>
      <c r="E3817" s="68" t="s">
        <v>1995</v>
      </c>
      <c r="F3817" s="68" t="s">
        <v>1996</v>
      </c>
      <c r="G3817" s="68" t="s">
        <v>1965</v>
      </c>
      <c r="H3817" s="68" t="s">
        <v>1966</v>
      </c>
      <c r="I3817" s="68">
        <v>7</v>
      </c>
      <c r="J3817" s="68" t="s">
        <v>2267</v>
      </c>
      <c r="K3817" s="142">
        <v>3</v>
      </c>
      <c r="L3817" s="68">
        <v>0.77</v>
      </c>
      <c r="M3817" s="68" t="s">
        <v>1960</v>
      </c>
      <c r="N3817" s="143">
        <f>IF(対応ガラス検索!$E$2="-","",IF(対応ガラス検索!$E$2&gt;=K3817,MAX($N$2:N3816)+1,""))</f>
        <v>3816</v>
      </c>
      <c r="O3817" s="143" t="str">
        <f>IF(対応ガラス検索!$E$2="-","",IF(L3817&lt;=0.65,MAX($O$2:O3816)+1,""))</f>
        <v/>
      </c>
      <c r="P3817" s="144"/>
      <c r="Q3817" s="145"/>
    </row>
    <row r="3818" spans="1:17" x14ac:dyDescent="0.4">
      <c r="A3818" s="68">
        <v>3817</v>
      </c>
      <c r="B3818" s="68" t="s">
        <v>2056</v>
      </c>
      <c r="C3818" s="68" t="s">
        <v>2297</v>
      </c>
      <c r="D3818" s="68" t="s">
        <v>2073</v>
      </c>
      <c r="E3818" s="68" t="s">
        <v>1995</v>
      </c>
      <c r="F3818" s="68" t="s">
        <v>1996</v>
      </c>
      <c r="G3818" s="68" t="s">
        <v>1965</v>
      </c>
      <c r="H3818" s="68" t="s">
        <v>1966</v>
      </c>
      <c r="I3818" s="68">
        <v>8</v>
      </c>
      <c r="J3818" s="68" t="s">
        <v>2267</v>
      </c>
      <c r="K3818" s="68">
        <v>2.9</v>
      </c>
      <c r="L3818" s="68">
        <v>0.77</v>
      </c>
      <c r="M3818" s="68" t="s">
        <v>1960</v>
      </c>
      <c r="N3818" s="143">
        <f>IF(対応ガラス検索!$E$2="-","",IF(対応ガラス検索!$E$2&gt;=K3818,MAX($N$2:N3817)+1,""))</f>
        <v>3817</v>
      </c>
      <c r="O3818" s="143" t="str">
        <f>IF(対応ガラス検索!$E$2="-","",IF(L3818&lt;=0.65,MAX($O$2:O3817)+1,""))</f>
        <v/>
      </c>
      <c r="P3818" s="144"/>
      <c r="Q3818" s="145"/>
    </row>
    <row r="3819" spans="1:17" x14ac:dyDescent="0.4">
      <c r="A3819" s="68">
        <v>3818</v>
      </c>
      <c r="B3819" s="68" t="s">
        <v>2056</v>
      </c>
      <c r="C3819" s="68" t="s">
        <v>2297</v>
      </c>
      <c r="D3819" s="68" t="s">
        <v>2073</v>
      </c>
      <c r="E3819" s="68" t="s">
        <v>1995</v>
      </c>
      <c r="F3819" s="68" t="s">
        <v>1996</v>
      </c>
      <c r="G3819" s="68" t="s">
        <v>1965</v>
      </c>
      <c r="H3819" s="68" t="s">
        <v>1966</v>
      </c>
      <c r="I3819" s="68">
        <v>9</v>
      </c>
      <c r="J3819" s="68" t="s">
        <v>2267</v>
      </c>
      <c r="K3819" s="68">
        <v>2.8</v>
      </c>
      <c r="L3819" s="68">
        <v>0.77</v>
      </c>
      <c r="M3819" s="68" t="s">
        <v>1960</v>
      </c>
      <c r="N3819" s="143">
        <f>IF(対応ガラス検索!$E$2="-","",IF(対応ガラス検索!$E$2&gt;=K3819,MAX($N$2:N3818)+1,""))</f>
        <v>3818</v>
      </c>
      <c r="O3819" s="143" t="str">
        <f>IF(対応ガラス検索!$E$2="-","",IF(L3819&lt;=0.65,MAX($O$2:O3818)+1,""))</f>
        <v/>
      </c>
      <c r="P3819" s="144"/>
      <c r="Q3819" s="145"/>
    </row>
    <row r="3820" spans="1:17" x14ac:dyDescent="0.4">
      <c r="A3820" s="68">
        <v>3819</v>
      </c>
      <c r="B3820" s="68" t="s">
        <v>2056</v>
      </c>
      <c r="C3820" s="68" t="s">
        <v>2297</v>
      </c>
      <c r="D3820" s="68" t="s">
        <v>2073</v>
      </c>
      <c r="E3820" s="68" t="s">
        <v>1995</v>
      </c>
      <c r="F3820" s="68" t="s">
        <v>1996</v>
      </c>
      <c r="G3820" s="68" t="s">
        <v>1965</v>
      </c>
      <c r="H3820" s="68" t="s">
        <v>1966</v>
      </c>
      <c r="I3820" s="68">
        <v>10</v>
      </c>
      <c r="J3820" s="68" t="s">
        <v>2267</v>
      </c>
      <c r="K3820" s="68">
        <v>2.8</v>
      </c>
      <c r="L3820" s="68">
        <v>0.77</v>
      </c>
      <c r="M3820" s="68" t="s">
        <v>1960</v>
      </c>
      <c r="N3820" s="143">
        <f>IF(対応ガラス検索!$E$2="-","",IF(対応ガラス検索!$E$2&gt;=K3820,MAX($N$2:N3819)+1,""))</f>
        <v>3819</v>
      </c>
      <c r="O3820" s="143" t="str">
        <f>IF(対応ガラス検索!$E$2="-","",IF(L3820&lt;=0.65,MAX($O$2:O3819)+1,""))</f>
        <v/>
      </c>
      <c r="P3820" s="144"/>
      <c r="Q3820" s="145"/>
    </row>
    <row r="3821" spans="1:17" x14ac:dyDescent="0.4">
      <c r="A3821" s="68">
        <v>3820</v>
      </c>
      <c r="B3821" s="68" t="s">
        <v>2056</v>
      </c>
      <c r="C3821" s="68" t="s">
        <v>2297</v>
      </c>
      <c r="D3821" s="68" t="s">
        <v>2073</v>
      </c>
      <c r="E3821" s="68" t="s">
        <v>1995</v>
      </c>
      <c r="F3821" s="68" t="s">
        <v>1996</v>
      </c>
      <c r="G3821" s="68" t="s">
        <v>1965</v>
      </c>
      <c r="H3821" s="68" t="s">
        <v>1966</v>
      </c>
      <c r="I3821" s="68">
        <v>11</v>
      </c>
      <c r="J3821" s="68" t="s">
        <v>2267</v>
      </c>
      <c r="K3821" s="68">
        <v>2.7</v>
      </c>
      <c r="L3821" s="68">
        <v>0.77</v>
      </c>
      <c r="M3821" s="68" t="s">
        <v>1960</v>
      </c>
      <c r="N3821" s="143">
        <f>IF(対応ガラス検索!$E$2="-","",IF(対応ガラス検索!$E$2&gt;=K3821,MAX($N$2:N3820)+1,""))</f>
        <v>3820</v>
      </c>
      <c r="O3821" s="143" t="str">
        <f>IF(対応ガラス検索!$E$2="-","",IF(L3821&lt;=0.65,MAX($O$2:O3820)+1,""))</f>
        <v/>
      </c>
      <c r="P3821" s="144"/>
      <c r="Q3821" s="145"/>
    </row>
    <row r="3822" spans="1:17" x14ac:dyDescent="0.4">
      <c r="A3822" s="68">
        <v>3821</v>
      </c>
      <c r="B3822" s="68" t="s">
        <v>2056</v>
      </c>
      <c r="C3822" s="68" t="s">
        <v>2297</v>
      </c>
      <c r="D3822" s="68" t="s">
        <v>2073</v>
      </c>
      <c r="E3822" s="68" t="s">
        <v>1995</v>
      </c>
      <c r="F3822" s="68" t="s">
        <v>1996</v>
      </c>
      <c r="G3822" s="68" t="s">
        <v>1965</v>
      </c>
      <c r="H3822" s="68" t="s">
        <v>1966</v>
      </c>
      <c r="I3822" s="68">
        <v>12</v>
      </c>
      <c r="J3822" s="68" t="s">
        <v>2267</v>
      </c>
      <c r="K3822" s="68">
        <v>2.7</v>
      </c>
      <c r="L3822" s="68">
        <v>0.77</v>
      </c>
      <c r="M3822" s="68" t="s">
        <v>1960</v>
      </c>
      <c r="N3822" s="143">
        <f>IF(対応ガラス検索!$E$2="-","",IF(対応ガラス検索!$E$2&gt;=K3822,MAX($N$2:N3821)+1,""))</f>
        <v>3821</v>
      </c>
      <c r="O3822" s="143" t="str">
        <f>IF(対応ガラス検索!$E$2="-","",IF(L3822&lt;=0.65,MAX($O$2:O3821)+1,""))</f>
        <v/>
      </c>
      <c r="P3822" s="144"/>
      <c r="Q3822" s="145"/>
    </row>
    <row r="3823" spans="1:17" x14ac:dyDescent="0.4">
      <c r="A3823" s="68">
        <v>3822</v>
      </c>
      <c r="B3823" s="68" t="s">
        <v>2056</v>
      </c>
      <c r="C3823" s="68" t="s">
        <v>2297</v>
      </c>
      <c r="D3823" s="68" t="s">
        <v>2073</v>
      </c>
      <c r="E3823" s="68" t="s">
        <v>1995</v>
      </c>
      <c r="F3823" s="68" t="s">
        <v>1996</v>
      </c>
      <c r="G3823" s="68" t="s">
        <v>1965</v>
      </c>
      <c r="H3823" s="68" t="s">
        <v>1966</v>
      </c>
      <c r="I3823" s="68">
        <v>13</v>
      </c>
      <c r="J3823" s="68" t="s">
        <v>2267</v>
      </c>
      <c r="K3823" s="68">
        <v>2.7</v>
      </c>
      <c r="L3823" s="68">
        <v>0.77</v>
      </c>
      <c r="M3823" s="68" t="s">
        <v>1960</v>
      </c>
      <c r="N3823" s="143">
        <f>IF(対応ガラス検索!$E$2="-","",IF(対応ガラス検索!$E$2&gt;=K3823,MAX($N$2:N3822)+1,""))</f>
        <v>3822</v>
      </c>
      <c r="O3823" s="143" t="str">
        <f>IF(対応ガラス検索!$E$2="-","",IF(L3823&lt;=0.65,MAX($O$2:O3822)+1,""))</f>
        <v/>
      </c>
      <c r="P3823" s="144"/>
      <c r="Q3823" s="145"/>
    </row>
    <row r="3824" spans="1:17" x14ac:dyDescent="0.4">
      <c r="A3824" s="68">
        <v>3823</v>
      </c>
      <c r="B3824" s="68" t="s">
        <v>2056</v>
      </c>
      <c r="C3824" s="68" t="s">
        <v>2297</v>
      </c>
      <c r="D3824" s="68" t="s">
        <v>2073</v>
      </c>
      <c r="E3824" s="68" t="s">
        <v>1995</v>
      </c>
      <c r="F3824" s="68" t="s">
        <v>1996</v>
      </c>
      <c r="G3824" s="68" t="s">
        <v>1965</v>
      </c>
      <c r="H3824" s="68" t="s">
        <v>1966</v>
      </c>
      <c r="I3824" s="68">
        <v>6</v>
      </c>
      <c r="J3824" s="68" t="s">
        <v>2296</v>
      </c>
      <c r="K3824" s="68">
        <v>3.3</v>
      </c>
      <c r="L3824" s="68">
        <v>0.77</v>
      </c>
      <c r="M3824" s="68" t="s">
        <v>1960</v>
      </c>
      <c r="N3824" s="143">
        <f>IF(対応ガラス検索!$E$2="-","",IF(対応ガラス検索!$E$2&gt;=K3824,MAX($N$2:N3823)+1,""))</f>
        <v>3823</v>
      </c>
      <c r="O3824" s="143" t="str">
        <f>IF(対応ガラス検索!$E$2="-","",IF(L3824&lt;=0.65,MAX($O$2:O3823)+1,""))</f>
        <v/>
      </c>
      <c r="P3824" s="144"/>
      <c r="Q3824" s="145"/>
    </row>
    <row r="3825" spans="1:17" x14ac:dyDescent="0.4">
      <c r="A3825" s="68">
        <v>3824</v>
      </c>
      <c r="B3825" s="68" t="s">
        <v>2056</v>
      </c>
      <c r="C3825" s="68" t="s">
        <v>2297</v>
      </c>
      <c r="D3825" s="68" t="s">
        <v>2073</v>
      </c>
      <c r="E3825" s="68" t="s">
        <v>1995</v>
      </c>
      <c r="F3825" s="68" t="s">
        <v>1996</v>
      </c>
      <c r="G3825" s="68" t="s">
        <v>1965</v>
      </c>
      <c r="H3825" s="68" t="s">
        <v>1966</v>
      </c>
      <c r="I3825" s="68">
        <v>7</v>
      </c>
      <c r="J3825" s="68" t="s">
        <v>2296</v>
      </c>
      <c r="K3825" s="68">
        <v>3.2</v>
      </c>
      <c r="L3825" s="68">
        <v>0.77</v>
      </c>
      <c r="M3825" s="68" t="s">
        <v>1960</v>
      </c>
      <c r="N3825" s="143">
        <f>IF(対応ガラス検索!$E$2="-","",IF(対応ガラス検索!$E$2&gt;=K3825,MAX($N$2:N3824)+1,""))</f>
        <v>3824</v>
      </c>
      <c r="O3825" s="143" t="str">
        <f>IF(対応ガラス検索!$E$2="-","",IF(L3825&lt;=0.65,MAX($O$2:O3824)+1,""))</f>
        <v/>
      </c>
      <c r="P3825" s="144"/>
      <c r="Q3825" s="145"/>
    </row>
    <row r="3826" spans="1:17" x14ac:dyDescent="0.4">
      <c r="A3826" s="68">
        <v>3825</v>
      </c>
      <c r="B3826" s="68" t="s">
        <v>2056</v>
      </c>
      <c r="C3826" s="68" t="s">
        <v>2297</v>
      </c>
      <c r="D3826" s="68" t="s">
        <v>2073</v>
      </c>
      <c r="E3826" s="68" t="s">
        <v>1995</v>
      </c>
      <c r="F3826" s="68" t="s">
        <v>1996</v>
      </c>
      <c r="G3826" s="68" t="s">
        <v>1965</v>
      </c>
      <c r="H3826" s="68" t="s">
        <v>1966</v>
      </c>
      <c r="I3826" s="68">
        <v>8</v>
      </c>
      <c r="J3826" s="68" t="s">
        <v>2296</v>
      </c>
      <c r="K3826" s="68">
        <v>3.1</v>
      </c>
      <c r="L3826" s="68">
        <v>0.77</v>
      </c>
      <c r="M3826" s="68" t="s">
        <v>1960</v>
      </c>
      <c r="N3826" s="143">
        <f>IF(対応ガラス検索!$E$2="-","",IF(対応ガラス検索!$E$2&gt;=K3826,MAX($N$2:N3825)+1,""))</f>
        <v>3825</v>
      </c>
      <c r="O3826" s="143" t="str">
        <f>IF(対応ガラス検索!$E$2="-","",IF(L3826&lt;=0.65,MAX($O$2:O3825)+1,""))</f>
        <v/>
      </c>
      <c r="P3826" s="144"/>
      <c r="Q3826" s="145"/>
    </row>
    <row r="3827" spans="1:17" x14ac:dyDescent="0.4">
      <c r="A3827" s="68">
        <v>3826</v>
      </c>
      <c r="B3827" s="68" t="s">
        <v>2056</v>
      </c>
      <c r="C3827" s="68" t="s">
        <v>2297</v>
      </c>
      <c r="D3827" s="68" t="s">
        <v>2073</v>
      </c>
      <c r="E3827" s="68" t="s">
        <v>1995</v>
      </c>
      <c r="F3827" s="68" t="s">
        <v>1996</v>
      </c>
      <c r="G3827" s="68" t="s">
        <v>1965</v>
      </c>
      <c r="H3827" s="68" t="s">
        <v>1966</v>
      </c>
      <c r="I3827" s="68">
        <v>9</v>
      </c>
      <c r="J3827" s="68" t="s">
        <v>2296</v>
      </c>
      <c r="K3827" s="68">
        <v>3</v>
      </c>
      <c r="L3827" s="68">
        <v>0.77</v>
      </c>
      <c r="M3827" s="68" t="s">
        <v>1960</v>
      </c>
      <c r="N3827" s="143">
        <f>IF(対応ガラス検索!$E$2="-","",IF(対応ガラス検索!$E$2&gt;=K3827,MAX($N$2:N3826)+1,""))</f>
        <v>3826</v>
      </c>
      <c r="O3827" s="143" t="str">
        <f>IF(対応ガラス検索!$E$2="-","",IF(L3827&lt;=0.65,MAX($O$2:O3826)+1,""))</f>
        <v/>
      </c>
      <c r="P3827" s="144"/>
      <c r="Q3827" s="145"/>
    </row>
    <row r="3828" spans="1:17" x14ac:dyDescent="0.4">
      <c r="A3828" s="68">
        <v>3827</v>
      </c>
      <c r="B3828" s="68" t="s">
        <v>2056</v>
      </c>
      <c r="C3828" s="68" t="s">
        <v>2297</v>
      </c>
      <c r="D3828" s="68" t="s">
        <v>2073</v>
      </c>
      <c r="E3828" s="68" t="s">
        <v>1995</v>
      </c>
      <c r="F3828" s="68" t="s">
        <v>1996</v>
      </c>
      <c r="G3828" s="68" t="s">
        <v>1965</v>
      </c>
      <c r="H3828" s="68" t="s">
        <v>1966</v>
      </c>
      <c r="I3828" s="68">
        <v>10</v>
      </c>
      <c r="J3828" s="68" t="s">
        <v>2296</v>
      </c>
      <c r="K3828" s="68">
        <v>3</v>
      </c>
      <c r="L3828" s="68">
        <v>0.77</v>
      </c>
      <c r="M3828" s="68" t="s">
        <v>1960</v>
      </c>
      <c r="N3828" s="143">
        <f>IF(対応ガラス検索!$E$2="-","",IF(対応ガラス検索!$E$2&gt;=K3828,MAX($N$2:N3827)+1,""))</f>
        <v>3827</v>
      </c>
      <c r="O3828" s="143" t="str">
        <f>IF(対応ガラス検索!$E$2="-","",IF(L3828&lt;=0.65,MAX($O$2:O3827)+1,""))</f>
        <v/>
      </c>
      <c r="P3828" s="144"/>
      <c r="Q3828" s="145"/>
    </row>
    <row r="3829" spans="1:17" x14ac:dyDescent="0.4">
      <c r="A3829" s="68">
        <v>3828</v>
      </c>
      <c r="B3829" s="68" t="s">
        <v>2056</v>
      </c>
      <c r="C3829" s="68" t="s">
        <v>2297</v>
      </c>
      <c r="D3829" s="68" t="s">
        <v>2073</v>
      </c>
      <c r="E3829" s="68" t="s">
        <v>1995</v>
      </c>
      <c r="F3829" s="68" t="s">
        <v>1996</v>
      </c>
      <c r="G3829" s="68" t="s">
        <v>1965</v>
      </c>
      <c r="H3829" s="68" t="s">
        <v>1966</v>
      </c>
      <c r="I3829" s="68">
        <v>11</v>
      </c>
      <c r="J3829" s="68" t="s">
        <v>2296</v>
      </c>
      <c r="K3829" s="142">
        <v>2.9</v>
      </c>
      <c r="L3829" s="68">
        <v>0.77</v>
      </c>
      <c r="M3829" s="68" t="s">
        <v>1960</v>
      </c>
      <c r="N3829" s="143">
        <f>IF(対応ガラス検索!$E$2="-","",IF(対応ガラス検索!$E$2&gt;=K3829,MAX($N$2:N3828)+1,""))</f>
        <v>3828</v>
      </c>
      <c r="O3829" s="143" t="str">
        <f>IF(対応ガラス検索!$E$2="-","",IF(L3829&lt;=0.65,MAX($O$2:O3828)+1,""))</f>
        <v/>
      </c>
      <c r="P3829" s="144"/>
      <c r="Q3829" s="145"/>
    </row>
    <row r="3830" spans="1:17" x14ac:dyDescent="0.4">
      <c r="A3830" s="68">
        <v>3829</v>
      </c>
      <c r="B3830" s="68" t="s">
        <v>2056</v>
      </c>
      <c r="C3830" s="68" t="s">
        <v>2297</v>
      </c>
      <c r="D3830" s="68" t="s">
        <v>2073</v>
      </c>
      <c r="E3830" s="68" t="s">
        <v>1995</v>
      </c>
      <c r="F3830" s="68" t="s">
        <v>1996</v>
      </c>
      <c r="G3830" s="68" t="s">
        <v>1965</v>
      </c>
      <c r="H3830" s="68" t="s">
        <v>1966</v>
      </c>
      <c r="I3830" s="68">
        <v>12</v>
      </c>
      <c r="J3830" s="68" t="s">
        <v>2296</v>
      </c>
      <c r="K3830" s="142">
        <v>2.9</v>
      </c>
      <c r="L3830" s="68">
        <v>0.77</v>
      </c>
      <c r="M3830" s="68" t="s">
        <v>1960</v>
      </c>
      <c r="N3830" s="143">
        <f>IF(対応ガラス検索!$E$2="-","",IF(対応ガラス検索!$E$2&gt;=K3830,MAX($N$2:N3829)+1,""))</f>
        <v>3829</v>
      </c>
      <c r="O3830" s="143" t="str">
        <f>IF(対応ガラス検索!$E$2="-","",IF(L3830&lt;=0.65,MAX($O$2:O3829)+1,""))</f>
        <v/>
      </c>
      <c r="P3830" s="144"/>
      <c r="Q3830" s="145"/>
    </row>
    <row r="3831" spans="1:17" x14ac:dyDescent="0.4">
      <c r="A3831" s="68">
        <v>3830</v>
      </c>
      <c r="B3831" s="68" t="s">
        <v>2056</v>
      </c>
      <c r="C3831" s="68" t="s">
        <v>2297</v>
      </c>
      <c r="D3831" s="68" t="s">
        <v>2073</v>
      </c>
      <c r="E3831" s="68" t="s">
        <v>1995</v>
      </c>
      <c r="F3831" s="68" t="s">
        <v>1996</v>
      </c>
      <c r="G3831" s="68" t="s">
        <v>1965</v>
      </c>
      <c r="H3831" s="68" t="s">
        <v>1966</v>
      </c>
      <c r="I3831" s="68">
        <v>13</v>
      </c>
      <c r="J3831" s="68" t="s">
        <v>2296</v>
      </c>
      <c r="K3831" s="68">
        <v>2.8</v>
      </c>
      <c r="L3831" s="68">
        <v>0.77</v>
      </c>
      <c r="M3831" s="68" t="s">
        <v>1960</v>
      </c>
      <c r="N3831" s="143">
        <f>IF(対応ガラス検索!$E$2="-","",IF(対応ガラス検索!$E$2&gt;=K3831,MAX($N$2:N3830)+1,""))</f>
        <v>3830</v>
      </c>
      <c r="O3831" s="143" t="str">
        <f>IF(対応ガラス検索!$E$2="-","",IF(L3831&lt;=0.65,MAX($O$2:O3830)+1,""))</f>
        <v/>
      </c>
      <c r="P3831" s="144"/>
      <c r="Q3831" s="145"/>
    </row>
    <row r="3832" spans="1:17" x14ac:dyDescent="0.4">
      <c r="A3832" s="68">
        <v>3831</v>
      </c>
      <c r="B3832" s="68" t="s">
        <v>2056</v>
      </c>
      <c r="C3832" s="68" t="s">
        <v>2297</v>
      </c>
      <c r="D3832" s="68" t="s">
        <v>2073</v>
      </c>
      <c r="E3832" s="68" t="s">
        <v>1995</v>
      </c>
      <c r="F3832" s="68" t="s">
        <v>1996</v>
      </c>
      <c r="G3832" s="68" t="s">
        <v>1965</v>
      </c>
      <c r="H3832" s="68" t="s">
        <v>1966</v>
      </c>
      <c r="I3832" s="68">
        <v>6</v>
      </c>
      <c r="J3832" s="68" t="s">
        <v>2296</v>
      </c>
      <c r="K3832" s="68">
        <v>3.3</v>
      </c>
      <c r="L3832" s="68">
        <v>0.77</v>
      </c>
      <c r="M3832" s="68" t="s">
        <v>1960</v>
      </c>
      <c r="N3832" s="143">
        <f>IF(対応ガラス検索!$E$2="-","",IF(対応ガラス検索!$E$2&gt;=K3832,MAX($N$2:N3831)+1,""))</f>
        <v>3831</v>
      </c>
      <c r="O3832" s="143" t="str">
        <f>IF(対応ガラス検索!$E$2="-","",IF(L3832&lt;=0.65,MAX($O$2:O3831)+1,""))</f>
        <v/>
      </c>
      <c r="P3832" s="144"/>
      <c r="Q3832" s="145"/>
    </row>
    <row r="3833" spans="1:17" x14ac:dyDescent="0.4">
      <c r="A3833" s="68">
        <v>3832</v>
      </c>
      <c r="B3833" s="68" t="s">
        <v>2056</v>
      </c>
      <c r="C3833" s="68" t="s">
        <v>2297</v>
      </c>
      <c r="D3833" s="68" t="s">
        <v>2073</v>
      </c>
      <c r="E3833" s="68" t="s">
        <v>1995</v>
      </c>
      <c r="F3833" s="68" t="s">
        <v>1996</v>
      </c>
      <c r="G3833" s="68" t="s">
        <v>1965</v>
      </c>
      <c r="H3833" s="68" t="s">
        <v>1966</v>
      </c>
      <c r="I3833" s="68">
        <v>7</v>
      </c>
      <c r="J3833" s="68" t="s">
        <v>2296</v>
      </c>
      <c r="K3833" s="68">
        <v>3.2</v>
      </c>
      <c r="L3833" s="68">
        <v>0.77</v>
      </c>
      <c r="M3833" s="68" t="s">
        <v>1960</v>
      </c>
      <c r="N3833" s="143">
        <f>IF(対応ガラス検索!$E$2="-","",IF(対応ガラス検索!$E$2&gt;=K3833,MAX($N$2:N3832)+1,""))</f>
        <v>3832</v>
      </c>
      <c r="O3833" s="143" t="str">
        <f>IF(対応ガラス検索!$E$2="-","",IF(L3833&lt;=0.65,MAX($O$2:O3832)+1,""))</f>
        <v/>
      </c>
      <c r="P3833" s="144"/>
      <c r="Q3833" s="145"/>
    </row>
    <row r="3834" spans="1:17" x14ac:dyDescent="0.4">
      <c r="A3834" s="68">
        <v>3833</v>
      </c>
      <c r="B3834" s="68" t="s">
        <v>2056</v>
      </c>
      <c r="C3834" s="68" t="s">
        <v>2297</v>
      </c>
      <c r="D3834" s="68" t="s">
        <v>2073</v>
      </c>
      <c r="E3834" s="68" t="s">
        <v>1995</v>
      </c>
      <c r="F3834" s="68" t="s">
        <v>1996</v>
      </c>
      <c r="G3834" s="68" t="s">
        <v>1965</v>
      </c>
      <c r="H3834" s="68" t="s">
        <v>1966</v>
      </c>
      <c r="I3834" s="68">
        <v>8</v>
      </c>
      <c r="J3834" s="68" t="s">
        <v>2296</v>
      </c>
      <c r="K3834" s="68">
        <v>3.1</v>
      </c>
      <c r="L3834" s="68">
        <v>0.77</v>
      </c>
      <c r="M3834" s="68" t="s">
        <v>1960</v>
      </c>
      <c r="N3834" s="143">
        <f>IF(対応ガラス検索!$E$2="-","",IF(対応ガラス検索!$E$2&gt;=K3834,MAX($N$2:N3833)+1,""))</f>
        <v>3833</v>
      </c>
      <c r="O3834" s="143" t="str">
        <f>IF(対応ガラス検索!$E$2="-","",IF(L3834&lt;=0.65,MAX($O$2:O3833)+1,""))</f>
        <v/>
      </c>
      <c r="P3834" s="144"/>
      <c r="Q3834" s="145"/>
    </row>
    <row r="3835" spans="1:17" x14ac:dyDescent="0.4">
      <c r="A3835" s="68">
        <v>3834</v>
      </c>
      <c r="B3835" s="68" t="s">
        <v>2056</v>
      </c>
      <c r="C3835" s="68" t="s">
        <v>2297</v>
      </c>
      <c r="D3835" s="68" t="s">
        <v>2073</v>
      </c>
      <c r="E3835" s="68" t="s">
        <v>1995</v>
      </c>
      <c r="F3835" s="68" t="s">
        <v>1996</v>
      </c>
      <c r="G3835" s="68" t="s">
        <v>1965</v>
      </c>
      <c r="H3835" s="68" t="s">
        <v>1966</v>
      </c>
      <c r="I3835" s="68">
        <v>9</v>
      </c>
      <c r="J3835" s="68" t="s">
        <v>2296</v>
      </c>
      <c r="K3835" s="68">
        <v>3</v>
      </c>
      <c r="L3835" s="68">
        <v>0.77</v>
      </c>
      <c r="M3835" s="68" t="s">
        <v>1960</v>
      </c>
      <c r="N3835" s="143">
        <f>IF(対応ガラス検索!$E$2="-","",IF(対応ガラス検索!$E$2&gt;=K3835,MAX($N$2:N3834)+1,""))</f>
        <v>3834</v>
      </c>
      <c r="O3835" s="143" t="str">
        <f>IF(対応ガラス検索!$E$2="-","",IF(L3835&lt;=0.65,MAX($O$2:O3834)+1,""))</f>
        <v/>
      </c>
      <c r="P3835" s="144"/>
      <c r="Q3835" s="145"/>
    </row>
    <row r="3836" spans="1:17" x14ac:dyDescent="0.4">
      <c r="A3836" s="68">
        <v>3835</v>
      </c>
      <c r="B3836" s="68" t="s">
        <v>2056</v>
      </c>
      <c r="C3836" s="68" t="s">
        <v>2297</v>
      </c>
      <c r="D3836" s="68" t="s">
        <v>2073</v>
      </c>
      <c r="E3836" s="68" t="s">
        <v>1995</v>
      </c>
      <c r="F3836" s="68" t="s">
        <v>1996</v>
      </c>
      <c r="G3836" s="68" t="s">
        <v>1965</v>
      </c>
      <c r="H3836" s="68" t="s">
        <v>1966</v>
      </c>
      <c r="I3836" s="68">
        <v>10</v>
      </c>
      <c r="J3836" s="68" t="s">
        <v>2296</v>
      </c>
      <c r="K3836" s="68">
        <v>3</v>
      </c>
      <c r="L3836" s="68">
        <v>0.77</v>
      </c>
      <c r="M3836" s="68" t="s">
        <v>1960</v>
      </c>
      <c r="N3836" s="143">
        <f>IF(対応ガラス検索!$E$2="-","",IF(対応ガラス検索!$E$2&gt;=K3836,MAX($N$2:N3835)+1,""))</f>
        <v>3835</v>
      </c>
      <c r="O3836" s="143" t="str">
        <f>IF(対応ガラス検索!$E$2="-","",IF(L3836&lt;=0.65,MAX($O$2:O3835)+1,""))</f>
        <v/>
      </c>
      <c r="P3836" s="144"/>
      <c r="Q3836" s="145"/>
    </row>
    <row r="3837" spans="1:17" x14ac:dyDescent="0.4">
      <c r="A3837" s="68">
        <v>3836</v>
      </c>
      <c r="B3837" s="68" t="s">
        <v>2056</v>
      </c>
      <c r="C3837" s="68" t="s">
        <v>2297</v>
      </c>
      <c r="D3837" s="68" t="s">
        <v>2073</v>
      </c>
      <c r="E3837" s="68" t="s">
        <v>1995</v>
      </c>
      <c r="F3837" s="68" t="s">
        <v>1996</v>
      </c>
      <c r="G3837" s="68" t="s">
        <v>1965</v>
      </c>
      <c r="H3837" s="68" t="s">
        <v>1966</v>
      </c>
      <c r="I3837" s="68">
        <v>11</v>
      </c>
      <c r="J3837" s="68" t="s">
        <v>2296</v>
      </c>
      <c r="K3837" s="68">
        <v>2.9</v>
      </c>
      <c r="L3837" s="68">
        <v>0.77</v>
      </c>
      <c r="M3837" s="68" t="s">
        <v>1960</v>
      </c>
      <c r="N3837" s="143">
        <f>IF(対応ガラス検索!$E$2="-","",IF(対応ガラス検索!$E$2&gt;=K3837,MAX($N$2:N3836)+1,""))</f>
        <v>3836</v>
      </c>
      <c r="O3837" s="143" t="str">
        <f>IF(対応ガラス検索!$E$2="-","",IF(L3837&lt;=0.65,MAX($O$2:O3836)+1,""))</f>
        <v/>
      </c>
      <c r="P3837" s="144"/>
      <c r="Q3837" s="145"/>
    </row>
    <row r="3838" spans="1:17" x14ac:dyDescent="0.4">
      <c r="A3838" s="68">
        <v>3837</v>
      </c>
      <c r="B3838" s="68" t="s">
        <v>2056</v>
      </c>
      <c r="C3838" s="68" t="s">
        <v>2297</v>
      </c>
      <c r="D3838" s="68" t="s">
        <v>2073</v>
      </c>
      <c r="E3838" s="68" t="s">
        <v>1995</v>
      </c>
      <c r="F3838" s="68" t="s">
        <v>1996</v>
      </c>
      <c r="G3838" s="68" t="s">
        <v>1965</v>
      </c>
      <c r="H3838" s="68" t="s">
        <v>1966</v>
      </c>
      <c r="I3838" s="68">
        <v>12</v>
      </c>
      <c r="J3838" s="68" t="s">
        <v>2296</v>
      </c>
      <c r="K3838" s="68">
        <v>2.9</v>
      </c>
      <c r="L3838" s="68">
        <v>0.77</v>
      </c>
      <c r="M3838" s="68" t="s">
        <v>1960</v>
      </c>
      <c r="N3838" s="143">
        <f>IF(対応ガラス検索!$E$2="-","",IF(対応ガラス検索!$E$2&gt;=K3838,MAX($N$2:N3837)+1,""))</f>
        <v>3837</v>
      </c>
      <c r="O3838" s="143" t="str">
        <f>IF(対応ガラス検索!$E$2="-","",IF(L3838&lt;=0.65,MAX($O$2:O3837)+1,""))</f>
        <v/>
      </c>
      <c r="P3838" s="144"/>
      <c r="Q3838" s="145"/>
    </row>
    <row r="3839" spans="1:17" x14ac:dyDescent="0.4">
      <c r="A3839" s="68">
        <v>3838</v>
      </c>
      <c r="B3839" s="68" t="s">
        <v>2056</v>
      </c>
      <c r="C3839" s="68" t="s">
        <v>2297</v>
      </c>
      <c r="D3839" s="68" t="s">
        <v>2073</v>
      </c>
      <c r="E3839" s="68" t="s">
        <v>1995</v>
      </c>
      <c r="F3839" s="68" t="s">
        <v>1996</v>
      </c>
      <c r="G3839" s="68" t="s">
        <v>1965</v>
      </c>
      <c r="H3839" s="68" t="s">
        <v>1966</v>
      </c>
      <c r="I3839" s="68">
        <v>13</v>
      </c>
      <c r="J3839" s="68" t="s">
        <v>2296</v>
      </c>
      <c r="K3839" s="68">
        <v>2.8</v>
      </c>
      <c r="L3839" s="68">
        <v>0.77</v>
      </c>
      <c r="M3839" s="68" t="s">
        <v>1960</v>
      </c>
      <c r="N3839" s="143">
        <f>IF(対応ガラス検索!$E$2="-","",IF(対応ガラス検索!$E$2&gt;=K3839,MAX($N$2:N3838)+1,""))</f>
        <v>3838</v>
      </c>
      <c r="O3839" s="143" t="str">
        <f>IF(対応ガラス検索!$E$2="-","",IF(L3839&lt;=0.65,MAX($O$2:O3838)+1,""))</f>
        <v/>
      </c>
      <c r="P3839" s="144"/>
      <c r="Q3839" s="145"/>
    </row>
    <row r="3840" spans="1:17" x14ac:dyDescent="0.4">
      <c r="A3840" s="68">
        <v>3839</v>
      </c>
      <c r="B3840" s="68" t="s">
        <v>2056</v>
      </c>
      <c r="C3840" s="68" t="s">
        <v>2297</v>
      </c>
      <c r="D3840" s="68" t="s">
        <v>1979</v>
      </c>
      <c r="E3840" s="68" t="s">
        <v>1980</v>
      </c>
      <c r="F3840" s="68" t="s">
        <v>1981</v>
      </c>
      <c r="G3840" s="68" t="s">
        <v>1958</v>
      </c>
      <c r="H3840" s="68" t="s">
        <v>1959</v>
      </c>
      <c r="I3840" s="68">
        <v>7</v>
      </c>
      <c r="J3840" s="68" t="s">
        <v>2267</v>
      </c>
      <c r="K3840" s="68">
        <v>3</v>
      </c>
      <c r="L3840" s="68">
        <v>0.78</v>
      </c>
      <c r="M3840" s="68" t="s">
        <v>1960</v>
      </c>
      <c r="N3840" s="143">
        <f>IF(対応ガラス検索!$E$2="-","",IF(対応ガラス検索!$E$2&gt;=K3840,MAX($N$2:N3839)+1,""))</f>
        <v>3839</v>
      </c>
      <c r="O3840" s="143" t="str">
        <f>IF(対応ガラス検索!$E$2="-","",IF(L3840&lt;=0.65,MAX($O$2:O3839)+1,""))</f>
        <v/>
      </c>
      <c r="P3840" s="144"/>
      <c r="Q3840" s="145"/>
    </row>
    <row r="3841" spans="1:17" x14ac:dyDescent="0.4">
      <c r="A3841" s="68">
        <v>3840</v>
      </c>
      <c r="B3841" s="68" t="s">
        <v>2056</v>
      </c>
      <c r="C3841" s="68" t="s">
        <v>2297</v>
      </c>
      <c r="D3841" s="68" t="s">
        <v>1979</v>
      </c>
      <c r="E3841" s="68" t="s">
        <v>1980</v>
      </c>
      <c r="F3841" s="68" t="s">
        <v>1981</v>
      </c>
      <c r="G3841" s="68" t="s">
        <v>1958</v>
      </c>
      <c r="H3841" s="68" t="s">
        <v>1959</v>
      </c>
      <c r="I3841" s="68">
        <v>8</v>
      </c>
      <c r="J3841" s="68" t="s">
        <v>2267</v>
      </c>
      <c r="K3841" s="68">
        <v>2.9</v>
      </c>
      <c r="L3841" s="68">
        <v>0.78</v>
      </c>
      <c r="M3841" s="68" t="s">
        <v>1960</v>
      </c>
      <c r="N3841" s="143">
        <f>IF(対応ガラス検索!$E$2="-","",IF(対応ガラス検索!$E$2&gt;=K3841,MAX($N$2:N3840)+1,""))</f>
        <v>3840</v>
      </c>
      <c r="O3841" s="143" t="str">
        <f>IF(対応ガラス検索!$E$2="-","",IF(L3841&lt;=0.65,MAX($O$2:O3840)+1,""))</f>
        <v/>
      </c>
      <c r="P3841" s="144"/>
      <c r="Q3841" s="145"/>
    </row>
    <row r="3842" spans="1:17" x14ac:dyDescent="0.4">
      <c r="A3842" s="68">
        <v>3841</v>
      </c>
      <c r="B3842" s="68" t="s">
        <v>2056</v>
      </c>
      <c r="C3842" s="68" t="s">
        <v>2297</v>
      </c>
      <c r="D3842" s="68" t="s">
        <v>1979</v>
      </c>
      <c r="E3842" s="68" t="s">
        <v>1980</v>
      </c>
      <c r="F3842" s="68" t="s">
        <v>1981</v>
      </c>
      <c r="G3842" s="68" t="s">
        <v>1958</v>
      </c>
      <c r="H3842" s="68" t="s">
        <v>1959</v>
      </c>
      <c r="I3842" s="68">
        <v>9</v>
      </c>
      <c r="J3842" s="68" t="s">
        <v>2267</v>
      </c>
      <c r="K3842" s="142">
        <v>2.9</v>
      </c>
      <c r="L3842" s="68">
        <v>0.78</v>
      </c>
      <c r="M3842" s="68" t="s">
        <v>1960</v>
      </c>
      <c r="N3842" s="143">
        <f>IF(対応ガラス検索!$E$2="-","",IF(対応ガラス検索!$E$2&gt;=K3842,MAX($N$2:N3841)+1,""))</f>
        <v>3841</v>
      </c>
      <c r="O3842" s="143" t="str">
        <f>IF(対応ガラス検索!$E$2="-","",IF(L3842&lt;=0.65,MAX($O$2:O3841)+1,""))</f>
        <v/>
      </c>
      <c r="P3842" s="144"/>
      <c r="Q3842" s="145"/>
    </row>
    <row r="3843" spans="1:17" x14ac:dyDescent="0.4">
      <c r="A3843" s="68">
        <v>3842</v>
      </c>
      <c r="B3843" s="68" t="s">
        <v>2056</v>
      </c>
      <c r="C3843" s="68" t="s">
        <v>2297</v>
      </c>
      <c r="D3843" s="68" t="s">
        <v>1979</v>
      </c>
      <c r="E3843" s="68" t="s">
        <v>1980</v>
      </c>
      <c r="F3843" s="68" t="s">
        <v>1981</v>
      </c>
      <c r="G3843" s="68" t="s">
        <v>1958</v>
      </c>
      <c r="H3843" s="68" t="s">
        <v>1959</v>
      </c>
      <c r="I3843" s="68">
        <v>10</v>
      </c>
      <c r="J3843" s="68" t="s">
        <v>2267</v>
      </c>
      <c r="K3843" s="68">
        <v>2.8</v>
      </c>
      <c r="L3843" s="68">
        <v>0.78</v>
      </c>
      <c r="M3843" s="68" t="s">
        <v>1960</v>
      </c>
      <c r="N3843" s="143">
        <f>IF(対応ガラス検索!$E$2="-","",IF(対応ガラス検索!$E$2&gt;=K3843,MAX($N$2:N3842)+1,""))</f>
        <v>3842</v>
      </c>
      <c r="O3843" s="143" t="str">
        <f>IF(対応ガラス検索!$E$2="-","",IF(L3843&lt;=0.65,MAX($O$2:O3842)+1,""))</f>
        <v/>
      </c>
      <c r="P3843" s="144"/>
      <c r="Q3843" s="145"/>
    </row>
    <row r="3844" spans="1:17" x14ac:dyDescent="0.4">
      <c r="A3844" s="68">
        <v>3843</v>
      </c>
      <c r="B3844" s="68" t="s">
        <v>2056</v>
      </c>
      <c r="C3844" s="68" t="s">
        <v>2297</v>
      </c>
      <c r="D3844" s="68" t="s">
        <v>1979</v>
      </c>
      <c r="E3844" s="68" t="s">
        <v>1980</v>
      </c>
      <c r="F3844" s="68" t="s">
        <v>1981</v>
      </c>
      <c r="G3844" s="68" t="s">
        <v>1958</v>
      </c>
      <c r="H3844" s="68" t="s">
        <v>1959</v>
      </c>
      <c r="I3844" s="68">
        <v>11</v>
      </c>
      <c r="J3844" s="68" t="s">
        <v>2267</v>
      </c>
      <c r="K3844" s="68">
        <v>2.8</v>
      </c>
      <c r="L3844" s="68">
        <v>0.78</v>
      </c>
      <c r="M3844" s="68" t="s">
        <v>1960</v>
      </c>
      <c r="N3844" s="143">
        <f>IF(対応ガラス検索!$E$2="-","",IF(対応ガラス検索!$E$2&gt;=K3844,MAX($N$2:N3843)+1,""))</f>
        <v>3843</v>
      </c>
      <c r="O3844" s="143" t="str">
        <f>IF(対応ガラス検索!$E$2="-","",IF(L3844&lt;=0.65,MAX($O$2:O3843)+1,""))</f>
        <v/>
      </c>
      <c r="P3844" s="144"/>
      <c r="Q3844" s="145"/>
    </row>
    <row r="3845" spans="1:17" x14ac:dyDescent="0.4">
      <c r="A3845" s="68">
        <v>3844</v>
      </c>
      <c r="B3845" s="68" t="s">
        <v>2056</v>
      </c>
      <c r="C3845" s="68" t="s">
        <v>2297</v>
      </c>
      <c r="D3845" s="68" t="s">
        <v>1979</v>
      </c>
      <c r="E3845" s="68" t="s">
        <v>1980</v>
      </c>
      <c r="F3845" s="68" t="s">
        <v>1981</v>
      </c>
      <c r="G3845" s="68" t="s">
        <v>1958</v>
      </c>
      <c r="H3845" s="68" t="s">
        <v>1959</v>
      </c>
      <c r="I3845" s="68">
        <v>12</v>
      </c>
      <c r="J3845" s="68" t="s">
        <v>2267</v>
      </c>
      <c r="K3845" s="68">
        <v>2.7</v>
      </c>
      <c r="L3845" s="68">
        <v>0.78</v>
      </c>
      <c r="M3845" s="68" t="s">
        <v>1960</v>
      </c>
      <c r="N3845" s="143">
        <f>IF(対応ガラス検索!$E$2="-","",IF(対応ガラス検索!$E$2&gt;=K3845,MAX($N$2:N3844)+1,""))</f>
        <v>3844</v>
      </c>
      <c r="O3845" s="143" t="str">
        <f>IF(対応ガラス検索!$E$2="-","",IF(L3845&lt;=0.65,MAX($O$2:O3844)+1,""))</f>
        <v/>
      </c>
      <c r="P3845" s="144"/>
      <c r="Q3845" s="145"/>
    </row>
    <row r="3846" spans="1:17" x14ac:dyDescent="0.4">
      <c r="A3846" s="68">
        <v>3845</v>
      </c>
      <c r="B3846" s="68" t="s">
        <v>2056</v>
      </c>
      <c r="C3846" s="68" t="s">
        <v>2297</v>
      </c>
      <c r="D3846" s="68" t="s">
        <v>1979</v>
      </c>
      <c r="E3846" s="68" t="s">
        <v>1980</v>
      </c>
      <c r="F3846" s="68" t="s">
        <v>1981</v>
      </c>
      <c r="G3846" s="68" t="s">
        <v>1958</v>
      </c>
      <c r="H3846" s="68" t="s">
        <v>1959</v>
      </c>
      <c r="I3846" s="68">
        <v>13</v>
      </c>
      <c r="J3846" s="68" t="s">
        <v>2267</v>
      </c>
      <c r="K3846" s="68">
        <v>2.7</v>
      </c>
      <c r="L3846" s="68">
        <v>0.78</v>
      </c>
      <c r="M3846" s="68" t="s">
        <v>1960</v>
      </c>
      <c r="N3846" s="143">
        <f>IF(対応ガラス検索!$E$2="-","",IF(対応ガラス検索!$E$2&gt;=K3846,MAX($N$2:N3845)+1,""))</f>
        <v>3845</v>
      </c>
      <c r="O3846" s="143" t="str">
        <f>IF(対応ガラス検索!$E$2="-","",IF(L3846&lt;=0.65,MAX($O$2:O3845)+1,""))</f>
        <v/>
      </c>
      <c r="P3846" s="144"/>
      <c r="Q3846" s="145"/>
    </row>
    <row r="3847" spans="1:17" x14ac:dyDescent="0.4">
      <c r="A3847" s="68">
        <v>3846</v>
      </c>
      <c r="B3847" s="68" t="s">
        <v>2056</v>
      </c>
      <c r="C3847" s="68" t="s">
        <v>2297</v>
      </c>
      <c r="D3847" s="68" t="s">
        <v>1979</v>
      </c>
      <c r="E3847" s="68" t="s">
        <v>1980</v>
      </c>
      <c r="F3847" s="68" t="s">
        <v>1981</v>
      </c>
      <c r="G3847" s="68" t="s">
        <v>1958</v>
      </c>
      <c r="H3847" s="68" t="s">
        <v>1959</v>
      </c>
      <c r="I3847" s="68">
        <v>14</v>
      </c>
      <c r="J3847" s="68" t="s">
        <v>2267</v>
      </c>
      <c r="K3847" s="68">
        <v>2.7</v>
      </c>
      <c r="L3847" s="68">
        <v>0.78</v>
      </c>
      <c r="M3847" s="68" t="s">
        <v>1960</v>
      </c>
      <c r="N3847" s="143">
        <f>IF(対応ガラス検索!$E$2="-","",IF(対応ガラス検索!$E$2&gt;=K3847,MAX($N$2:N3846)+1,""))</f>
        <v>3846</v>
      </c>
      <c r="O3847" s="143" t="str">
        <f>IF(対応ガラス検索!$E$2="-","",IF(L3847&lt;=0.65,MAX($O$2:O3846)+1,""))</f>
        <v/>
      </c>
      <c r="P3847" s="144"/>
      <c r="Q3847" s="145"/>
    </row>
    <row r="3848" spans="1:17" x14ac:dyDescent="0.4">
      <c r="A3848" s="68">
        <v>3847</v>
      </c>
      <c r="B3848" s="68" t="s">
        <v>2056</v>
      </c>
      <c r="C3848" s="68" t="s">
        <v>2297</v>
      </c>
      <c r="D3848" s="68" t="s">
        <v>1979</v>
      </c>
      <c r="E3848" s="68" t="s">
        <v>1980</v>
      </c>
      <c r="F3848" s="68" t="s">
        <v>1981</v>
      </c>
      <c r="G3848" s="68" t="s">
        <v>1958</v>
      </c>
      <c r="H3848" s="68" t="s">
        <v>1959</v>
      </c>
      <c r="I3848" s="68">
        <v>7</v>
      </c>
      <c r="J3848" s="68" t="s">
        <v>2267</v>
      </c>
      <c r="K3848" s="68">
        <v>3</v>
      </c>
      <c r="L3848" s="68">
        <v>0.78</v>
      </c>
      <c r="M3848" s="68" t="s">
        <v>1960</v>
      </c>
      <c r="N3848" s="143">
        <f>IF(対応ガラス検索!$E$2="-","",IF(対応ガラス検索!$E$2&gt;=K3848,MAX($N$2:N3847)+1,""))</f>
        <v>3847</v>
      </c>
      <c r="O3848" s="143" t="str">
        <f>IF(対応ガラス検索!$E$2="-","",IF(L3848&lt;=0.65,MAX($O$2:O3847)+1,""))</f>
        <v/>
      </c>
      <c r="P3848" s="144"/>
      <c r="Q3848" s="145"/>
    </row>
    <row r="3849" spans="1:17" x14ac:dyDescent="0.4">
      <c r="A3849" s="68">
        <v>3848</v>
      </c>
      <c r="B3849" s="68" t="s">
        <v>2056</v>
      </c>
      <c r="C3849" s="68" t="s">
        <v>2297</v>
      </c>
      <c r="D3849" s="68" t="s">
        <v>1979</v>
      </c>
      <c r="E3849" s="68" t="s">
        <v>1980</v>
      </c>
      <c r="F3849" s="68" t="s">
        <v>1981</v>
      </c>
      <c r="G3849" s="68" t="s">
        <v>1958</v>
      </c>
      <c r="H3849" s="68" t="s">
        <v>1959</v>
      </c>
      <c r="I3849" s="68">
        <v>8</v>
      </c>
      <c r="J3849" s="68" t="s">
        <v>2267</v>
      </c>
      <c r="K3849" s="68">
        <v>2.9</v>
      </c>
      <c r="L3849" s="68">
        <v>0.78</v>
      </c>
      <c r="M3849" s="68" t="s">
        <v>1960</v>
      </c>
      <c r="N3849" s="143">
        <f>IF(対応ガラス検索!$E$2="-","",IF(対応ガラス検索!$E$2&gt;=K3849,MAX($N$2:N3848)+1,""))</f>
        <v>3848</v>
      </c>
      <c r="O3849" s="143" t="str">
        <f>IF(対応ガラス検索!$E$2="-","",IF(L3849&lt;=0.65,MAX($O$2:O3848)+1,""))</f>
        <v/>
      </c>
      <c r="P3849" s="144"/>
      <c r="Q3849" s="145"/>
    </row>
    <row r="3850" spans="1:17" x14ac:dyDescent="0.4">
      <c r="A3850" s="68">
        <v>3849</v>
      </c>
      <c r="B3850" s="68" t="s">
        <v>2056</v>
      </c>
      <c r="C3850" s="68" t="s">
        <v>2297</v>
      </c>
      <c r="D3850" s="68" t="s">
        <v>1979</v>
      </c>
      <c r="E3850" s="68" t="s">
        <v>1980</v>
      </c>
      <c r="F3850" s="68" t="s">
        <v>1981</v>
      </c>
      <c r="G3850" s="68" t="s">
        <v>1958</v>
      </c>
      <c r="H3850" s="68" t="s">
        <v>1959</v>
      </c>
      <c r="I3850" s="68">
        <v>9</v>
      </c>
      <c r="J3850" s="68" t="s">
        <v>2267</v>
      </c>
      <c r="K3850" s="68">
        <v>2.9</v>
      </c>
      <c r="L3850" s="68">
        <v>0.78</v>
      </c>
      <c r="M3850" s="68" t="s">
        <v>1960</v>
      </c>
      <c r="N3850" s="143">
        <f>IF(対応ガラス検索!$E$2="-","",IF(対応ガラス検索!$E$2&gt;=K3850,MAX($N$2:N3849)+1,""))</f>
        <v>3849</v>
      </c>
      <c r="O3850" s="143" t="str">
        <f>IF(対応ガラス検索!$E$2="-","",IF(L3850&lt;=0.65,MAX($O$2:O3849)+1,""))</f>
        <v/>
      </c>
      <c r="P3850" s="144"/>
      <c r="Q3850" s="145"/>
    </row>
    <row r="3851" spans="1:17" x14ac:dyDescent="0.4">
      <c r="A3851" s="68">
        <v>3850</v>
      </c>
      <c r="B3851" s="68" t="s">
        <v>2056</v>
      </c>
      <c r="C3851" s="68" t="s">
        <v>2297</v>
      </c>
      <c r="D3851" s="68" t="s">
        <v>1979</v>
      </c>
      <c r="E3851" s="68" t="s">
        <v>1980</v>
      </c>
      <c r="F3851" s="68" t="s">
        <v>1981</v>
      </c>
      <c r="G3851" s="68" t="s">
        <v>1958</v>
      </c>
      <c r="H3851" s="68" t="s">
        <v>1959</v>
      </c>
      <c r="I3851" s="68">
        <v>10</v>
      </c>
      <c r="J3851" s="68" t="s">
        <v>2267</v>
      </c>
      <c r="K3851" s="68">
        <v>2.8</v>
      </c>
      <c r="L3851" s="68">
        <v>0.78</v>
      </c>
      <c r="M3851" s="68" t="s">
        <v>1960</v>
      </c>
      <c r="N3851" s="143">
        <f>IF(対応ガラス検索!$E$2="-","",IF(対応ガラス検索!$E$2&gt;=K3851,MAX($N$2:N3850)+1,""))</f>
        <v>3850</v>
      </c>
      <c r="O3851" s="143" t="str">
        <f>IF(対応ガラス検索!$E$2="-","",IF(L3851&lt;=0.65,MAX($O$2:O3850)+1,""))</f>
        <v/>
      </c>
      <c r="P3851" s="144"/>
      <c r="Q3851" s="145"/>
    </row>
    <row r="3852" spans="1:17" x14ac:dyDescent="0.4">
      <c r="A3852" s="68">
        <v>3851</v>
      </c>
      <c r="B3852" s="68" t="s">
        <v>2056</v>
      </c>
      <c r="C3852" s="68" t="s">
        <v>2297</v>
      </c>
      <c r="D3852" s="68" t="s">
        <v>1979</v>
      </c>
      <c r="E3852" s="68" t="s">
        <v>1980</v>
      </c>
      <c r="F3852" s="68" t="s">
        <v>1981</v>
      </c>
      <c r="G3852" s="68" t="s">
        <v>1958</v>
      </c>
      <c r="H3852" s="68" t="s">
        <v>1959</v>
      </c>
      <c r="I3852" s="68">
        <v>11</v>
      </c>
      <c r="J3852" s="68" t="s">
        <v>2267</v>
      </c>
      <c r="K3852" s="68">
        <v>2.8</v>
      </c>
      <c r="L3852" s="68">
        <v>0.78</v>
      </c>
      <c r="M3852" s="68" t="s">
        <v>1960</v>
      </c>
      <c r="N3852" s="143">
        <f>IF(対応ガラス検索!$E$2="-","",IF(対応ガラス検索!$E$2&gt;=K3852,MAX($N$2:N3851)+1,""))</f>
        <v>3851</v>
      </c>
      <c r="O3852" s="143" t="str">
        <f>IF(対応ガラス検索!$E$2="-","",IF(L3852&lt;=0.65,MAX($O$2:O3851)+1,""))</f>
        <v/>
      </c>
      <c r="P3852" s="144"/>
      <c r="Q3852" s="145"/>
    </row>
    <row r="3853" spans="1:17" x14ac:dyDescent="0.4">
      <c r="A3853" s="68">
        <v>3852</v>
      </c>
      <c r="B3853" s="68" t="s">
        <v>2056</v>
      </c>
      <c r="C3853" s="68" t="s">
        <v>2297</v>
      </c>
      <c r="D3853" s="68" t="s">
        <v>1979</v>
      </c>
      <c r="E3853" s="68" t="s">
        <v>1980</v>
      </c>
      <c r="F3853" s="68" t="s">
        <v>1981</v>
      </c>
      <c r="G3853" s="68" t="s">
        <v>1958</v>
      </c>
      <c r="H3853" s="68" t="s">
        <v>1959</v>
      </c>
      <c r="I3853" s="68">
        <v>12</v>
      </c>
      <c r="J3853" s="68" t="s">
        <v>2267</v>
      </c>
      <c r="K3853" s="68">
        <v>2.7</v>
      </c>
      <c r="L3853" s="68">
        <v>0.78</v>
      </c>
      <c r="M3853" s="68" t="s">
        <v>1960</v>
      </c>
      <c r="N3853" s="143">
        <f>IF(対応ガラス検索!$E$2="-","",IF(対応ガラス検索!$E$2&gt;=K3853,MAX($N$2:N3852)+1,""))</f>
        <v>3852</v>
      </c>
      <c r="O3853" s="143" t="str">
        <f>IF(対応ガラス検索!$E$2="-","",IF(L3853&lt;=0.65,MAX($O$2:O3852)+1,""))</f>
        <v/>
      </c>
      <c r="P3853" s="144"/>
      <c r="Q3853" s="145"/>
    </row>
    <row r="3854" spans="1:17" x14ac:dyDescent="0.4">
      <c r="A3854" s="68">
        <v>3853</v>
      </c>
      <c r="B3854" s="68" t="s">
        <v>2056</v>
      </c>
      <c r="C3854" s="68" t="s">
        <v>2297</v>
      </c>
      <c r="D3854" s="68" t="s">
        <v>1979</v>
      </c>
      <c r="E3854" s="68" t="s">
        <v>1980</v>
      </c>
      <c r="F3854" s="68" t="s">
        <v>1981</v>
      </c>
      <c r="G3854" s="68" t="s">
        <v>1958</v>
      </c>
      <c r="H3854" s="68" t="s">
        <v>1959</v>
      </c>
      <c r="I3854" s="68">
        <v>13</v>
      </c>
      <c r="J3854" s="68" t="s">
        <v>2267</v>
      </c>
      <c r="K3854" s="68">
        <v>2.7</v>
      </c>
      <c r="L3854" s="68">
        <v>0.78</v>
      </c>
      <c r="M3854" s="68" t="s">
        <v>1960</v>
      </c>
      <c r="N3854" s="143">
        <f>IF(対応ガラス検索!$E$2="-","",IF(対応ガラス検索!$E$2&gt;=K3854,MAX($N$2:N3853)+1,""))</f>
        <v>3853</v>
      </c>
      <c r="O3854" s="143" t="str">
        <f>IF(対応ガラス検索!$E$2="-","",IF(L3854&lt;=0.65,MAX($O$2:O3853)+1,""))</f>
        <v/>
      </c>
      <c r="P3854" s="144"/>
      <c r="Q3854" s="145"/>
    </row>
    <row r="3855" spans="1:17" x14ac:dyDescent="0.4">
      <c r="A3855" s="68">
        <v>3854</v>
      </c>
      <c r="B3855" s="68" t="s">
        <v>2056</v>
      </c>
      <c r="C3855" s="68" t="s">
        <v>2297</v>
      </c>
      <c r="D3855" s="68" t="s">
        <v>1979</v>
      </c>
      <c r="E3855" s="68" t="s">
        <v>1980</v>
      </c>
      <c r="F3855" s="68" t="s">
        <v>1981</v>
      </c>
      <c r="G3855" s="68" t="s">
        <v>1958</v>
      </c>
      <c r="H3855" s="68" t="s">
        <v>1959</v>
      </c>
      <c r="I3855" s="68">
        <v>14</v>
      </c>
      <c r="J3855" s="68" t="s">
        <v>2267</v>
      </c>
      <c r="K3855" s="142">
        <v>2.7</v>
      </c>
      <c r="L3855" s="68">
        <v>0.78</v>
      </c>
      <c r="M3855" s="68" t="s">
        <v>1960</v>
      </c>
      <c r="N3855" s="143">
        <f>IF(対応ガラス検索!$E$2="-","",IF(対応ガラス検索!$E$2&gt;=K3855,MAX($N$2:N3854)+1,""))</f>
        <v>3854</v>
      </c>
      <c r="O3855" s="143" t="str">
        <f>IF(対応ガラス検索!$E$2="-","",IF(L3855&lt;=0.65,MAX($O$2:O3854)+1,""))</f>
        <v/>
      </c>
      <c r="P3855" s="144"/>
      <c r="Q3855" s="145"/>
    </row>
    <row r="3856" spans="1:17" x14ac:dyDescent="0.4">
      <c r="A3856" s="68">
        <v>3855</v>
      </c>
      <c r="B3856" s="68" t="s">
        <v>2056</v>
      </c>
      <c r="C3856" s="68" t="s">
        <v>2297</v>
      </c>
      <c r="D3856" s="68" t="s">
        <v>1979</v>
      </c>
      <c r="E3856" s="68" t="s">
        <v>1980</v>
      </c>
      <c r="F3856" s="68" t="s">
        <v>1981</v>
      </c>
      <c r="G3856" s="68" t="s">
        <v>1958</v>
      </c>
      <c r="H3856" s="68" t="s">
        <v>1959</v>
      </c>
      <c r="I3856" s="68">
        <v>7</v>
      </c>
      <c r="J3856" s="68" t="s">
        <v>2296</v>
      </c>
      <c r="K3856" s="68">
        <v>3.2</v>
      </c>
      <c r="L3856" s="68">
        <v>0.78</v>
      </c>
      <c r="M3856" s="68" t="s">
        <v>1960</v>
      </c>
      <c r="N3856" s="143">
        <f>IF(対応ガラス検索!$E$2="-","",IF(対応ガラス検索!$E$2&gt;=K3856,MAX($N$2:N3855)+1,""))</f>
        <v>3855</v>
      </c>
      <c r="O3856" s="143" t="str">
        <f>IF(対応ガラス検索!$E$2="-","",IF(L3856&lt;=0.65,MAX($O$2:O3855)+1,""))</f>
        <v/>
      </c>
      <c r="P3856" s="144"/>
      <c r="Q3856" s="145"/>
    </row>
    <row r="3857" spans="1:17" x14ac:dyDescent="0.4">
      <c r="A3857" s="68">
        <v>3856</v>
      </c>
      <c r="B3857" s="68" t="s">
        <v>2056</v>
      </c>
      <c r="C3857" s="68" t="s">
        <v>2297</v>
      </c>
      <c r="D3857" s="68" t="s">
        <v>1979</v>
      </c>
      <c r="E3857" s="68" t="s">
        <v>1980</v>
      </c>
      <c r="F3857" s="68" t="s">
        <v>1981</v>
      </c>
      <c r="G3857" s="68" t="s">
        <v>1958</v>
      </c>
      <c r="H3857" s="68" t="s">
        <v>1959</v>
      </c>
      <c r="I3857" s="68">
        <v>8</v>
      </c>
      <c r="J3857" s="68" t="s">
        <v>2296</v>
      </c>
      <c r="K3857" s="68">
        <v>3.1</v>
      </c>
      <c r="L3857" s="68">
        <v>0.78</v>
      </c>
      <c r="M3857" s="68" t="s">
        <v>1960</v>
      </c>
      <c r="N3857" s="143">
        <f>IF(対応ガラス検索!$E$2="-","",IF(対応ガラス検索!$E$2&gt;=K3857,MAX($N$2:N3856)+1,""))</f>
        <v>3856</v>
      </c>
      <c r="O3857" s="143" t="str">
        <f>IF(対応ガラス検索!$E$2="-","",IF(L3857&lt;=0.65,MAX($O$2:O3856)+1,""))</f>
        <v/>
      </c>
      <c r="P3857" s="144"/>
      <c r="Q3857" s="145"/>
    </row>
    <row r="3858" spans="1:17" x14ac:dyDescent="0.4">
      <c r="A3858" s="68">
        <v>3857</v>
      </c>
      <c r="B3858" s="68" t="s">
        <v>2056</v>
      </c>
      <c r="C3858" s="68" t="s">
        <v>2297</v>
      </c>
      <c r="D3858" s="68" t="s">
        <v>1979</v>
      </c>
      <c r="E3858" s="68" t="s">
        <v>1980</v>
      </c>
      <c r="F3858" s="68" t="s">
        <v>1981</v>
      </c>
      <c r="G3858" s="68" t="s">
        <v>1958</v>
      </c>
      <c r="H3858" s="68" t="s">
        <v>1959</v>
      </c>
      <c r="I3858" s="68">
        <v>9</v>
      </c>
      <c r="J3858" s="68" t="s">
        <v>2296</v>
      </c>
      <c r="K3858" s="68">
        <v>3</v>
      </c>
      <c r="L3858" s="68">
        <v>0.78</v>
      </c>
      <c r="M3858" s="68" t="s">
        <v>1960</v>
      </c>
      <c r="N3858" s="143">
        <f>IF(対応ガラス検索!$E$2="-","",IF(対応ガラス検索!$E$2&gt;=K3858,MAX($N$2:N3857)+1,""))</f>
        <v>3857</v>
      </c>
      <c r="O3858" s="143" t="str">
        <f>IF(対応ガラス検索!$E$2="-","",IF(L3858&lt;=0.65,MAX($O$2:O3857)+1,""))</f>
        <v/>
      </c>
      <c r="P3858" s="144"/>
      <c r="Q3858" s="145"/>
    </row>
    <row r="3859" spans="1:17" x14ac:dyDescent="0.4">
      <c r="A3859" s="68">
        <v>3858</v>
      </c>
      <c r="B3859" s="68" t="s">
        <v>2056</v>
      </c>
      <c r="C3859" s="68" t="s">
        <v>2297</v>
      </c>
      <c r="D3859" s="68" t="s">
        <v>1979</v>
      </c>
      <c r="E3859" s="68" t="s">
        <v>1980</v>
      </c>
      <c r="F3859" s="68" t="s">
        <v>1981</v>
      </c>
      <c r="G3859" s="68" t="s">
        <v>1958</v>
      </c>
      <c r="H3859" s="68" t="s">
        <v>1959</v>
      </c>
      <c r="I3859" s="68">
        <v>10</v>
      </c>
      <c r="J3859" s="68" t="s">
        <v>2296</v>
      </c>
      <c r="K3859" s="68">
        <v>3</v>
      </c>
      <c r="L3859" s="68">
        <v>0.78</v>
      </c>
      <c r="M3859" s="68" t="s">
        <v>1960</v>
      </c>
      <c r="N3859" s="143">
        <f>IF(対応ガラス検索!$E$2="-","",IF(対応ガラス検索!$E$2&gt;=K3859,MAX($N$2:N3858)+1,""))</f>
        <v>3858</v>
      </c>
      <c r="O3859" s="143" t="str">
        <f>IF(対応ガラス検索!$E$2="-","",IF(L3859&lt;=0.65,MAX($O$2:O3858)+1,""))</f>
        <v/>
      </c>
      <c r="P3859" s="144"/>
      <c r="Q3859" s="145"/>
    </row>
    <row r="3860" spans="1:17" x14ac:dyDescent="0.4">
      <c r="A3860" s="68">
        <v>3859</v>
      </c>
      <c r="B3860" s="68" t="s">
        <v>2056</v>
      </c>
      <c r="C3860" s="68" t="s">
        <v>2297</v>
      </c>
      <c r="D3860" s="68" t="s">
        <v>1979</v>
      </c>
      <c r="E3860" s="68" t="s">
        <v>1980</v>
      </c>
      <c r="F3860" s="68" t="s">
        <v>1981</v>
      </c>
      <c r="G3860" s="68" t="s">
        <v>1958</v>
      </c>
      <c r="H3860" s="68" t="s">
        <v>1959</v>
      </c>
      <c r="I3860" s="68">
        <v>11</v>
      </c>
      <c r="J3860" s="68" t="s">
        <v>2296</v>
      </c>
      <c r="K3860" s="68">
        <v>2.9</v>
      </c>
      <c r="L3860" s="68">
        <v>0.78</v>
      </c>
      <c r="M3860" s="68" t="s">
        <v>1960</v>
      </c>
      <c r="N3860" s="143">
        <f>IF(対応ガラス検索!$E$2="-","",IF(対応ガラス検索!$E$2&gt;=K3860,MAX($N$2:N3859)+1,""))</f>
        <v>3859</v>
      </c>
      <c r="O3860" s="143" t="str">
        <f>IF(対応ガラス検索!$E$2="-","",IF(L3860&lt;=0.65,MAX($O$2:O3859)+1,""))</f>
        <v/>
      </c>
      <c r="P3860" s="144"/>
      <c r="Q3860" s="145"/>
    </row>
    <row r="3861" spans="1:17" x14ac:dyDescent="0.4">
      <c r="A3861" s="68">
        <v>3860</v>
      </c>
      <c r="B3861" s="68" t="s">
        <v>2056</v>
      </c>
      <c r="C3861" s="68" t="s">
        <v>2297</v>
      </c>
      <c r="D3861" s="68" t="s">
        <v>1979</v>
      </c>
      <c r="E3861" s="68" t="s">
        <v>1980</v>
      </c>
      <c r="F3861" s="68" t="s">
        <v>1981</v>
      </c>
      <c r="G3861" s="68" t="s">
        <v>1958</v>
      </c>
      <c r="H3861" s="68" t="s">
        <v>1959</v>
      </c>
      <c r="I3861" s="68">
        <v>12</v>
      </c>
      <c r="J3861" s="68" t="s">
        <v>2296</v>
      </c>
      <c r="K3861" s="68">
        <v>2.9</v>
      </c>
      <c r="L3861" s="68">
        <v>0.78</v>
      </c>
      <c r="M3861" s="68" t="s">
        <v>1960</v>
      </c>
      <c r="N3861" s="143">
        <f>IF(対応ガラス検索!$E$2="-","",IF(対応ガラス検索!$E$2&gt;=K3861,MAX($N$2:N3860)+1,""))</f>
        <v>3860</v>
      </c>
      <c r="O3861" s="143" t="str">
        <f>IF(対応ガラス検索!$E$2="-","",IF(L3861&lt;=0.65,MAX($O$2:O3860)+1,""))</f>
        <v/>
      </c>
      <c r="P3861" s="144"/>
      <c r="Q3861" s="145"/>
    </row>
    <row r="3862" spans="1:17" x14ac:dyDescent="0.4">
      <c r="A3862" s="68">
        <v>3861</v>
      </c>
      <c r="B3862" s="68" t="s">
        <v>2056</v>
      </c>
      <c r="C3862" s="68" t="s">
        <v>2297</v>
      </c>
      <c r="D3862" s="68" t="s">
        <v>1979</v>
      </c>
      <c r="E3862" s="68" t="s">
        <v>1980</v>
      </c>
      <c r="F3862" s="68" t="s">
        <v>1981</v>
      </c>
      <c r="G3862" s="68" t="s">
        <v>1958</v>
      </c>
      <c r="H3862" s="68" t="s">
        <v>1959</v>
      </c>
      <c r="I3862" s="68">
        <v>13</v>
      </c>
      <c r="J3862" s="68" t="s">
        <v>2296</v>
      </c>
      <c r="K3862" s="68">
        <v>2.8</v>
      </c>
      <c r="L3862" s="68">
        <v>0.78</v>
      </c>
      <c r="M3862" s="68" t="s">
        <v>1960</v>
      </c>
      <c r="N3862" s="143">
        <f>IF(対応ガラス検索!$E$2="-","",IF(対応ガラス検索!$E$2&gt;=K3862,MAX($N$2:N3861)+1,""))</f>
        <v>3861</v>
      </c>
      <c r="O3862" s="143" t="str">
        <f>IF(対応ガラス検索!$E$2="-","",IF(L3862&lt;=0.65,MAX($O$2:O3861)+1,""))</f>
        <v/>
      </c>
      <c r="P3862" s="144"/>
      <c r="Q3862" s="145"/>
    </row>
    <row r="3863" spans="1:17" x14ac:dyDescent="0.4">
      <c r="A3863" s="68">
        <v>3862</v>
      </c>
      <c r="B3863" s="68" t="s">
        <v>2056</v>
      </c>
      <c r="C3863" s="68" t="s">
        <v>2297</v>
      </c>
      <c r="D3863" s="68" t="s">
        <v>1979</v>
      </c>
      <c r="E3863" s="68" t="s">
        <v>1980</v>
      </c>
      <c r="F3863" s="68" t="s">
        <v>1981</v>
      </c>
      <c r="G3863" s="68" t="s">
        <v>1958</v>
      </c>
      <c r="H3863" s="68" t="s">
        <v>1959</v>
      </c>
      <c r="I3863" s="68">
        <v>14</v>
      </c>
      <c r="J3863" s="68" t="s">
        <v>2296</v>
      </c>
      <c r="K3863" s="68">
        <v>2.8</v>
      </c>
      <c r="L3863" s="68">
        <v>0.78</v>
      </c>
      <c r="M3863" s="68" t="s">
        <v>1960</v>
      </c>
      <c r="N3863" s="143">
        <f>IF(対応ガラス検索!$E$2="-","",IF(対応ガラス検索!$E$2&gt;=K3863,MAX($N$2:N3862)+1,""))</f>
        <v>3862</v>
      </c>
      <c r="O3863" s="143" t="str">
        <f>IF(対応ガラス検索!$E$2="-","",IF(L3863&lt;=0.65,MAX($O$2:O3862)+1,""))</f>
        <v/>
      </c>
      <c r="P3863" s="144"/>
      <c r="Q3863" s="145"/>
    </row>
    <row r="3864" spans="1:17" x14ac:dyDescent="0.4">
      <c r="A3864" s="68">
        <v>3863</v>
      </c>
      <c r="B3864" s="68" t="s">
        <v>2056</v>
      </c>
      <c r="C3864" s="68" t="s">
        <v>2297</v>
      </c>
      <c r="D3864" s="68" t="s">
        <v>1979</v>
      </c>
      <c r="E3864" s="68" t="s">
        <v>1980</v>
      </c>
      <c r="F3864" s="68" t="s">
        <v>1981</v>
      </c>
      <c r="G3864" s="68" t="s">
        <v>1958</v>
      </c>
      <c r="H3864" s="68" t="s">
        <v>1959</v>
      </c>
      <c r="I3864" s="68">
        <v>7</v>
      </c>
      <c r="J3864" s="68" t="s">
        <v>2296</v>
      </c>
      <c r="K3864" s="68">
        <v>3.2</v>
      </c>
      <c r="L3864" s="68">
        <v>0.78</v>
      </c>
      <c r="M3864" s="68" t="s">
        <v>1960</v>
      </c>
      <c r="N3864" s="143">
        <f>IF(対応ガラス検索!$E$2="-","",IF(対応ガラス検索!$E$2&gt;=K3864,MAX($N$2:N3863)+1,""))</f>
        <v>3863</v>
      </c>
      <c r="O3864" s="143" t="str">
        <f>IF(対応ガラス検索!$E$2="-","",IF(L3864&lt;=0.65,MAX($O$2:O3863)+1,""))</f>
        <v/>
      </c>
      <c r="P3864" s="144"/>
      <c r="Q3864" s="145"/>
    </row>
    <row r="3865" spans="1:17" x14ac:dyDescent="0.4">
      <c r="A3865" s="68">
        <v>3864</v>
      </c>
      <c r="B3865" s="68" t="s">
        <v>2056</v>
      </c>
      <c r="C3865" s="68" t="s">
        <v>2297</v>
      </c>
      <c r="D3865" s="68" t="s">
        <v>1979</v>
      </c>
      <c r="E3865" s="68" t="s">
        <v>1980</v>
      </c>
      <c r="F3865" s="68" t="s">
        <v>1981</v>
      </c>
      <c r="G3865" s="68" t="s">
        <v>1958</v>
      </c>
      <c r="H3865" s="68" t="s">
        <v>1959</v>
      </c>
      <c r="I3865" s="68">
        <v>8</v>
      </c>
      <c r="J3865" s="68" t="s">
        <v>2296</v>
      </c>
      <c r="K3865" s="68">
        <v>3.1</v>
      </c>
      <c r="L3865" s="68">
        <v>0.78</v>
      </c>
      <c r="M3865" s="68" t="s">
        <v>1960</v>
      </c>
      <c r="N3865" s="143">
        <f>IF(対応ガラス検索!$E$2="-","",IF(対応ガラス検索!$E$2&gt;=K3865,MAX($N$2:N3864)+1,""))</f>
        <v>3864</v>
      </c>
      <c r="O3865" s="143" t="str">
        <f>IF(対応ガラス検索!$E$2="-","",IF(L3865&lt;=0.65,MAX($O$2:O3864)+1,""))</f>
        <v/>
      </c>
      <c r="P3865" s="144"/>
      <c r="Q3865" s="145"/>
    </row>
    <row r="3866" spans="1:17" x14ac:dyDescent="0.4">
      <c r="A3866" s="68">
        <v>3865</v>
      </c>
      <c r="B3866" s="68" t="s">
        <v>2056</v>
      </c>
      <c r="C3866" s="68" t="s">
        <v>2297</v>
      </c>
      <c r="D3866" s="68" t="s">
        <v>1979</v>
      </c>
      <c r="E3866" s="68" t="s">
        <v>1980</v>
      </c>
      <c r="F3866" s="68" t="s">
        <v>1981</v>
      </c>
      <c r="G3866" s="68" t="s">
        <v>1958</v>
      </c>
      <c r="H3866" s="68" t="s">
        <v>1959</v>
      </c>
      <c r="I3866" s="68">
        <v>9</v>
      </c>
      <c r="J3866" s="68" t="s">
        <v>2296</v>
      </c>
      <c r="K3866" s="68">
        <v>3</v>
      </c>
      <c r="L3866" s="68">
        <v>0.78</v>
      </c>
      <c r="M3866" s="68" t="s">
        <v>1960</v>
      </c>
      <c r="N3866" s="143">
        <f>IF(対応ガラス検索!$E$2="-","",IF(対応ガラス検索!$E$2&gt;=K3866,MAX($N$2:N3865)+1,""))</f>
        <v>3865</v>
      </c>
      <c r="O3866" s="143" t="str">
        <f>IF(対応ガラス検索!$E$2="-","",IF(L3866&lt;=0.65,MAX($O$2:O3865)+1,""))</f>
        <v/>
      </c>
      <c r="P3866" s="144"/>
      <c r="Q3866" s="145"/>
    </row>
    <row r="3867" spans="1:17" x14ac:dyDescent="0.4">
      <c r="A3867" s="68">
        <v>3866</v>
      </c>
      <c r="B3867" s="68" t="s">
        <v>2056</v>
      </c>
      <c r="C3867" s="68" t="s">
        <v>2297</v>
      </c>
      <c r="D3867" s="68" t="s">
        <v>1979</v>
      </c>
      <c r="E3867" s="68" t="s">
        <v>1980</v>
      </c>
      <c r="F3867" s="68" t="s">
        <v>1981</v>
      </c>
      <c r="G3867" s="68" t="s">
        <v>1958</v>
      </c>
      <c r="H3867" s="68" t="s">
        <v>1959</v>
      </c>
      <c r="I3867" s="68">
        <v>10</v>
      </c>
      <c r="J3867" s="68" t="s">
        <v>2296</v>
      </c>
      <c r="K3867" s="68">
        <v>3</v>
      </c>
      <c r="L3867" s="68">
        <v>0.78</v>
      </c>
      <c r="M3867" s="68" t="s">
        <v>1960</v>
      </c>
      <c r="N3867" s="143">
        <f>IF(対応ガラス検索!$E$2="-","",IF(対応ガラス検索!$E$2&gt;=K3867,MAX($N$2:N3866)+1,""))</f>
        <v>3866</v>
      </c>
      <c r="O3867" s="143" t="str">
        <f>IF(対応ガラス検索!$E$2="-","",IF(L3867&lt;=0.65,MAX($O$2:O3866)+1,""))</f>
        <v/>
      </c>
      <c r="P3867" s="144"/>
      <c r="Q3867" s="145"/>
    </row>
    <row r="3868" spans="1:17" x14ac:dyDescent="0.4">
      <c r="A3868" s="68">
        <v>3867</v>
      </c>
      <c r="B3868" s="68" t="s">
        <v>2056</v>
      </c>
      <c r="C3868" s="68" t="s">
        <v>2297</v>
      </c>
      <c r="D3868" s="68" t="s">
        <v>1979</v>
      </c>
      <c r="E3868" s="68" t="s">
        <v>1980</v>
      </c>
      <c r="F3868" s="68" t="s">
        <v>1981</v>
      </c>
      <c r="G3868" s="68" t="s">
        <v>1958</v>
      </c>
      <c r="H3868" s="68" t="s">
        <v>1959</v>
      </c>
      <c r="I3868" s="68">
        <v>11</v>
      </c>
      <c r="J3868" s="68" t="s">
        <v>2296</v>
      </c>
      <c r="K3868" s="142">
        <v>2.9</v>
      </c>
      <c r="L3868" s="68">
        <v>0.78</v>
      </c>
      <c r="M3868" s="68" t="s">
        <v>1960</v>
      </c>
      <c r="N3868" s="143">
        <f>IF(対応ガラス検索!$E$2="-","",IF(対応ガラス検索!$E$2&gt;=K3868,MAX($N$2:N3867)+1,""))</f>
        <v>3867</v>
      </c>
      <c r="O3868" s="143" t="str">
        <f>IF(対応ガラス検索!$E$2="-","",IF(L3868&lt;=0.65,MAX($O$2:O3867)+1,""))</f>
        <v/>
      </c>
      <c r="P3868" s="144"/>
      <c r="Q3868" s="145"/>
    </row>
    <row r="3869" spans="1:17" x14ac:dyDescent="0.4">
      <c r="A3869" s="68">
        <v>3868</v>
      </c>
      <c r="B3869" s="68" t="s">
        <v>2056</v>
      </c>
      <c r="C3869" s="68" t="s">
        <v>2297</v>
      </c>
      <c r="D3869" s="68" t="s">
        <v>1979</v>
      </c>
      <c r="E3869" s="68" t="s">
        <v>1980</v>
      </c>
      <c r="F3869" s="68" t="s">
        <v>1981</v>
      </c>
      <c r="G3869" s="68" t="s">
        <v>1958</v>
      </c>
      <c r="H3869" s="68" t="s">
        <v>1959</v>
      </c>
      <c r="I3869" s="68">
        <v>12</v>
      </c>
      <c r="J3869" s="68" t="s">
        <v>2296</v>
      </c>
      <c r="K3869" s="68">
        <v>2.9</v>
      </c>
      <c r="L3869" s="68">
        <v>0.78</v>
      </c>
      <c r="M3869" s="68" t="s">
        <v>1960</v>
      </c>
      <c r="N3869" s="143">
        <f>IF(対応ガラス検索!$E$2="-","",IF(対応ガラス検索!$E$2&gt;=K3869,MAX($N$2:N3868)+1,""))</f>
        <v>3868</v>
      </c>
      <c r="O3869" s="143" t="str">
        <f>IF(対応ガラス検索!$E$2="-","",IF(L3869&lt;=0.65,MAX($O$2:O3868)+1,""))</f>
        <v/>
      </c>
      <c r="P3869" s="144"/>
      <c r="Q3869" s="145"/>
    </row>
    <row r="3870" spans="1:17" x14ac:dyDescent="0.4">
      <c r="A3870" s="68">
        <v>3869</v>
      </c>
      <c r="B3870" s="68" t="s">
        <v>2056</v>
      </c>
      <c r="C3870" s="68" t="s">
        <v>2297</v>
      </c>
      <c r="D3870" s="68" t="s">
        <v>1979</v>
      </c>
      <c r="E3870" s="68" t="s">
        <v>1980</v>
      </c>
      <c r="F3870" s="68" t="s">
        <v>1981</v>
      </c>
      <c r="G3870" s="68" t="s">
        <v>1958</v>
      </c>
      <c r="H3870" s="68" t="s">
        <v>1959</v>
      </c>
      <c r="I3870" s="68">
        <v>13</v>
      </c>
      <c r="J3870" s="68" t="s">
        <v>2296</v>
      </c>
      <c r="K3870" s="68">
        <v>2.8</v>
      </c>
      <c r="L3870" s="68">
        <v>0.78</v>
      </c>
      <c r="M3870" s="68" t="s">
        <v>1960</v>
      </c>
      <c r="N3870" s="143">
        <f>IF(対応ガラス検索!$E$2="-","",IF(対応ガラス検索!$E$2&gt;=K3870,MAX($N$2:N3869)+1,""))</f>
        <v>3869</v>
      </c>
      <c r="O3870" s="143" t="str">
        <f>IF(対応ガラス検索!$E$2="-","",IF(L3870&lt;=0.65,MAX($O$2:O3869)+1,""))</f>
        <v/>
      </c>
      <c r="P3870" s="144"/>
      <c r="Q3870" s="145"/>
    </row>
    <row r="3871" spans="1:17" x14ac:dyDescent="0.4">
      <c r="A3871" s="68">
        <v>3870</v>
      </c>
      <c r="B3871" s="68" t="s">
        <v>2056</v>
      </c>
      <c r="C3871" s="68" t="s">
        <v>2297</v>
      </c>
      <c r="D3871" s="68" t="s">
        <v>1979</v>
      </c>
      <c r="E3871" s="68" t="s">
        <v>1980</v>
      </c>
      <c r="F3871" s="68" t="s">
        <v>1981</v>
      </c>
      <c r="G3871" s="68" t="s">
        <v>1958</v>
      </c>
      <c r="H3871" s="68" t="s">
        <v>1959</v>
      </c>
      <c r="I3871" s="68">
        <v>14</v>
      </c>
      <c r="J3871" s="68" t="s">
        <v>2296</v>
      </c>
      <c r="K3871" s="68">
        <v>2.8</v>
      </c>
      <c r="L3871" s="68">
        <v>0.78</v>
      </c>
      <c r="M3871" s="68" t="s">
        <v>1960</v>
      </c>
      <c r="N3871" s="143">
        <f>IF(対応ガラス検索!$E$2="-","",IF(対応ガラス検索!$E$2&gt;=K3871,MAX($N$2:N3870)+1,""))</f>
        <v>3870</v>
      </c>
      <c r="O3871" s="143" t="str">
        <f>IF(対応ガラス検索!$E$2="-","",IF(L3871&lt;=0.65,MAX($O$2:O3870)+1,""))</f>
        <v/>
      </c>
      <c r="P3871" s="144"/>
      <c r="Q3871" s="145"/>
    </row>
    <row r="3872" spans="1:17" x14ac:dyDescent="0.4">
      <c r="A3872" s="68">
        <v>3871</v>
      </c>
      <c r="B3872" s="68" t="s">
        <v>2056</v>
      </c>
      <c r="C3872" s="68" t="s">
        <v>2297</v>
      </c>
      <c r="D3872" s="68" t="s">
        <v>1982</v>
      </c>
      <c r="E3872" s="68" t="s">
        <v>1980</v>
      </c>
      <c r="F3872" s="68" t="s">
        <v>1981</v>
      </c>
      <c r="G3872" s="68" t="s">
        <v>1962</v>
      </c>
      <c r="H3872" s="68" t="s">
        <v>1963</v>
      </c>
      <c r="I3872" s="68">
        <v>7</v>
      </c>
      <c r="J3872" s="68" t="s">
        <v>2267</v>
      </c>
      <c r="K3872" s="68">
        <v>3</v>
      </c>
      <c r="L3872" s="68">
        <v>0.77</v>
      </c>
      <c r="M3872" s="68" t="s">
        <v>1960</v>
      </c>
      <c r="N3872" s="143">
        <f>IF(対応ガラス検索!$E$2="-","",IF(対応ガラス検索!$E$2&gt;=K3872,MAX($N$2:N3871)+1,""))</f>
        <v>3871</v>
      </c>
      <c r="O3872" s="143" t="str">
        <f>IF(対応ガラス検索!$E$2="-","",IF(L3872&lt;=0.65,MAX($O$2:O3871)+1,""))</f>
        <v/>
      </c>
      <c r="P3872" s="144"/>
      <c r="Q3872" s="145"/>
    </row>
    <row r="3873" spans="1:17" x14ac:dyDescent="0.4">
      <c r="A3873" s="68">
        <v>3872</v>
      </c>
      <c r="B3873" s="68" t="s">
        <v>2056</v>
      </c>
      <c r="C3873" s="68" t="s">
        <v>2297</v>
      </c>
      <c r="D3873" s="68" t="s">
        <v>1982</v>
      </c>
      <c r="E3873" s="68" t="s">
        <v>1980</v>
      </c>
      <c r="F3873" s="68" t="s">
        <v>1981</v>
      </c>
      <c r="G3873" s="68" t="s">
        <v>1962</v>
      </c>
      <c r="H3873" s="68" t="s">
        <v>1963</v>
      </c>
      <c r="I3873" s="68">
        <v>8</v>
      </c>
      <c r="J3873" s="68" t="s">
        <v>2267</v>
      </c>
      <c r="K3873" s="68">
        <v>2.9</v>
      </c>
      <c r="L3873" s="68">
        <v>0.77</v>
      </c>
      <c r="M3873" s="68" t="s">
        <v>1960</v>
      </c>
      <c r="N3873" s="143">
        <f>IF(対応ガラス検索!$E$2="-","",IF(対応ガラス検索!$E$2&gt;=K3873,MAX($N$2:N3872)+1,""))</f>
        <v>3872</v>
      </c>
      <c r="O3873" s="143" t="str">
        <f>IF(対応ガラス検索!$E$2="-","",IF(L3873&lt;=0.65,MAX($O$2:O3872)+1,""))</f>
        <v/>
      </c>
      <c r="P3873" s="144"/>
      <c r="Q3873" s="145"/>
    </row>
    <row r="3874" spans="1:17" x14ac:dyDescent="0.4">
      <c r="A3874" s="68">
        <v>3873</v>
      </c>
      <c r="B3874" s="68" t="s">
        <v>2056</v>
      </c>
      <c r="C3874" s="68" t="s">
        <v>2297</v>
      </c>
      <c r="D3874" s="68" t="s">
        <v>1982</v>
      </c>
      <c r="E3874" s="68" t="s">
        <v>1980</v>
      </c>
      <c r="F3874" s="68" t="s">
        <v>1981</v>
      </c>
      <c r="G3874" s="68" t="s">
        <v>1962</v>
      </c>
      <c r="H3874" s="68" t="s">
        <v>1963</v>
      </c>
      <c r="I3874" s="68">
        <v>9</v>
      </c>
      <c r="J3874" s="68" t="s">
        <v>2267</v>
      </c>
      <c r="K3874" s="68">
        <v>2.8</v>
      </c>
      <c r="L3874" s="68">
        <v>0.77</v>
      </c>
      <c r="M3874" s="68" t="s">
        <v>1960</v>
      </c>
      <c r="N3874" s="143">
        <f>IF(対応ガラス検索!$E$2="-","",IF(対応ガラス検索!$E$2&gt;=K3874,MAX($N$2:N3873)+1,""))</f>
        <v>3873</v>
      </c>
      <c r="O3874" s="143" t="str">
        <f>IF(対応ガラス検索!$E$2="-","",IF(L3874&lt;=0.65,MAX($O$2:O3873)+1,""))</f>
        <v/>
      </c>
      <c r="P3874" s="144"/>
      <c r="Q3874" s="145"/>
    </row>
    <row r="3875" spans="1:17" x14ac:dyDescent="0.4">
      <c r="A3875" s="68">
        <v>3874</v>
      </c>
      <c r="B3875" s="68" t="s">
        <v>2056</v>
      </c>
      <c r="C3875" s="68" t="s">
        <v>2297</v>
      </c>
      <c r="D3875" s="68" t="s">
        <v>1982</v>
      </c>
      <c r="E3875" s="68" t="s">
        <v>1980</v>
      </c>
      <c r="F3875" s="68" t="s">
        <v>1981</v>
      </c>
      <c r="G3875" s="68" t="s">
        <v>1962</v>
      </c>
      <c r="H3875" s="68" t="s">
        <v>1963</v>
      </c>
      <c r="I3875" s="68">
        <v>10</v>
      </c>
      <c r="J3875" s="68" t="s">
        <v>2267</v>
      </c>
      <c r="K3875" s="68">
        <v>2.8</v>
      </c>
      <c r="L3875" s="68">
        <v>0.77</v>
      </c>
      <c r="M3875" s="68" t="s">
        <v>1960</v>
      </c>
      <c r="N3875" s="143">
        <f>IF(対応ガラス検索!$E$2="-","",IF(対応ガラス検索!$E$2&gt;=K3875,MAX($N$2:N3874)+1,""))</f>
        <v>3874</v>
      </c>
      <c r="O3875" s="143" t="str">
        <f>IF(対応ガラス検索!$E$2="-","",IF(L3875&lt;=0.65,MAX($O$2:O3874)+1,""))</f>
        <v/>
      </c>
      <c r="P3875" s="144"/>
      <c r="Q3875" s="145"/>
    </row>
    <row r="3876" spans="1:17" x14ac:dyDescent="0.4">
      <c r="A3876" s="68">
        <v>3875</v>
      </c>
      <c r="B3876" s="68" t="s">
        <v>2056</v>
      </c>
      <c r="C3876" s="68" t="s">
        <v>2297</v>
      </c>
      <c r="D3876" s="68" t="s">
        <v>1982</v>
      </c>
      <c r="E3876" s="68" t="s">
        <v>1980</v>
      </c>
      <c r="F3876" s="68" t="s">
        <v>1981</v>
      </c>
      <c r="G3876" s="68" t="s">
        <v>1962</v>
      </c>
      <c r="H3876" s="68" t="s">
        <v>1963</v>
      </c>
      <c r="I3876" s="68">
        <v>11</v>
      </c>
      <c r="J3876" s="68" t="s">
        <v>2267</v>
      </c>
      <c r="K3876" s="68">
        <v>2.7</v>
      </c>
      <c r="L3876" s="68">
        <v>0.77</v>
      </c>
      <c r="M3876" s="68" t="s">
        <v>1960</v>
      </c>
      <c r="N3876" s="143">
        <f>IF(対応ガラス検索!$E$2="-","",IF(対応ガラス検索!$E$2&gt;=K3876,MAX($N$2:N3875)+1,""))</f>
        <v>3875</v>
      </c>
      <c r="O3876" s="143" t="str">
        <f>IF(対応ガラス検索!$E$2="-","",IF(L3876&lt;=0.65,MAX($O$2:O3875)+1,""))</f>
        <v/>
      </c>
      <c r="P3876" s="144"/>
      <c r="Q3876" s="145"/>
    </row>
    <row r="3877" spans="1:17" x14ac:dyDescent="0.4">
      <c r="A3877" s="68">
        <v>3876</v>
      </c>
      <c r="B3877" s="68" t="s">
        <v>2056</v>
      </c>
      <c r="C3877" s="68" t="s">
        <v>2297</v>
      </c>
      <c r="D3877" s="68" t="s">
        <v>1982</v>
      </c>
      <c r="E3877" s="68" t="s">
        <v>1980</v>
      </c>
      <c r="F3877" s="68" t="s">
        <v>1981</v>
      </c>
      <c r="G3877" s="68" t="s">
        <v>1962</v>
      </c>
      <c r="H3877" s="68" t="s">
        <v>1963</v>
      </c>
      <c r="I3877" s="68">
        <v>12</v>
      </c>
      <c r="J3877" s="68" t="s">
        <v>2267</v>
      </c>
      <c r="K3877" s="68">
        <v>2.7</v>
      </c>
      <c r="L3877" s="68">
        <v>0.77</v>
      </c>
      <c r="M3877" s="68" t="s">
        <v>1960</v>
      </c>
      <c r="N3877" s="143">
        <f>IF(対応ガラス検索!$E$2="-","",IF(対応ガラス検索!$E$2&gt;=K3877,MAX($N$2:N3876)+1,""))</f>
        <v>3876</v>
      </c>
      <c r="O3877" s="143" t="str">
        <f>IF(対応ガラス検索!$E$2="-","",IF(L3877&lt;=0.65,MAX($O$2:O3876)+1,""))</f>
        <v/>
      </c>
      <c r="P3877" s="144"/>
      <c r="Q3877" s="145"/>
    </row>
    <row r="3878" spans="1:17" x14ac:dyDescent="0.4">
      <c r="A3878" s="68">
        <v>3877</v>
      </c>
      <c r="B3878" s="68" t="s">
        <v>2056</v>
      </c>
      <c r="C3878" s="68" t="s">
        <v>2297</v>
      </c>
      <c r="D3878" s="68" t="s">
        <v>1982</v>
      </c>
      <c r="E3878" s="68" t="s">
        <v>1980</v>
      </c>
      <c r="F3878" s="68" t="s">
        <v>1981</v>
      </c>
      <c r="G3878" s="68" t="s">
        <v>1962</v>
      </c>
      <c r="H3878" s="68" t="s">
        <v>1963</v>
      </c>
      <c r="I3878" s="68">
        <v>13</v>
      </c>
      <c r="J3878" s="68" t="s">
        <v>2267</v>
      </c>
      <c r="K3878" s="68">
        <v>2.7</v>
      </c>
      <c r="L3878" s="68">
        <v>0.77</v>
      </c>
      <c r="M3878" s="68" t="s">
        <v>1960</v>
      </c>
      <c r="N3878" s="143">
        <f>IF(対応ガラス検索!$E$2="-","",IF(対応ガラス検索!$E$2&gt;=K3878,MAX($N$2:N3877)+1,""))</f>
        <v>3877</v>
      </c>
      <c r="O3878" s="143" t="str">
        <f>IF(対応ガラス検索!$E$2="-","",IF(L3878&lt;=0.65,MAX($O$2:O3877)+1,""))</f>
        <v/>
      </c>
      <c r="P3878" s="144"/>
      <c r="Q3878" s="145"/>
    </row>
    <row r="3879" spans="1:17" x14ac:dyDescent="0.4">
      <c r="A3879" s="68">
        <v>3878</v>
      </c>
      <c r="B3879" s="68" t="s">
        <v>2056</v>
      </c>
      <c r="C3879" s="68" t="s">
        <v>2297</v>
      </c>
      <c r="D3879" s="68" t="s">
        <v>1982</v>
      </c>
      <c r="E3879" s="68" t="s">
        <v>1980</v>
      </c>
      <c r="F3879" s="68" t="s">
        <v>1981</v>
      </c>
      <c r="G3879" s="68" t="s">
        <v>1962</v>
      </c>
      <c r="H3879" s="68" t="s">
        <v>1963</v>
      </c>
      <c r="I3879" s="68">
        <v>14</v>
      </c>
      <c r="J3879" s="68" t="s">
        <v>2267</v>
      </c>
      <c r="K3879" s="68">
        <v>2.7</v>
      </c>
      <c r="L3879" s="68">
        <v>0.77</v>
      </c>
      <c r="M3879" s="68" t="s">
        <v>1960</v>
      </c>
      <c r="N3879" s="143">
        <f>IF(対応ガラス検索!$E$2="-","",IF(対応ガラス検索!$E$2&gt;=K3879,MAX($N$2:N3878)+1,""))</f>
        <v>3878</v>
      </c>
      <c r="O3879" s="143" t="str">
        <f>IF(対応ガラス検索!$E$2="-","",IF(L3879&lt;=0.65,MAX($O$2:O3878)+1,""))</f>
        <v/>
      </c>
      <c r="P3879" s="144"/>
      <c r="Q3879" s="145"/>
    </row>
    <row r="3880" spans="1:17" x14ac:dyDescent="0.4">
      <c r="A3880" s="68">
        <v>3879</v>
      </c>
      <c r="B3880" s="68" t="s">
        <v>2056</v>
      </c>
      <c r="C3880" s="68" t="s">
        <v>2297</v>
      </c>
      <c r="D3880" s="68" t="s">
        <v>1982</v>
      </c>
      <c r="E3880" s="68" t="s">
        <v>1980</v>
      </c>
      <c r="F3880" s="68" t="s">
        <v>1981</v>
      </c>
      <c r="G3880" s="68" t="s">
        <v>1962</v>
      </c>
      <c r="H3880" s="68" t="s">
        <v>1963</v>
      </c>
      <c r="I3880" s="68">
        <v>7</v>
      </c>
      <c r="J3880" s="68" t="s">
        <v>2267</v>
      </c>
      <c r="K3880" s="68">
        <v>3</v>
      </c>
      <c r="L3880" s="68">
        <v>0.77</v>
      </c>
      <c r="M3880" s="68" t="s">
        <v>1960</v>
      </c>
      <c r="N3880" s="143">
        <f>IF(対応ガラス検索!$E$2="-","",IF(対応ガラス検索!$E$2&gt;=K3880,MAX($N$2:N3879)+1,""))</f>
        <v>3879</v>
      </c>
      <c r="O3880" s="143" t="str">
        <f>IF(対応ガラス検索!$E$2="-","",IF(L3880&lt;=0.65,MAX($O$2:O3879)+1,""))</f>
        <v/>
      </c>
      <c r="P3880" s="144"/>
      <c r="Q3880" s="145"/>
    </row>
    <row r="3881" spans="1:17" x14ac:dyDescent="0.4">
      <c r="A3881" s="68">
        <v>3880</v>
      </c>
      <c r="B3881" s="68" t="s">
        <v>2056</v>
      </c>
      <c r="C3881" s="68" t="s">
        <v>2297</v>
      </c>
      <c r="D3881" s="68" t="s">
        <v>1982</v>
      </c>
      <c r="E3881" s="68" t="s">
        <v>1980</v>
      </c>
      <c r="F3881" s="68" t="s">
        <v>1981</v>
      </c>
      <c r="G3881" s="68" t="s">
        <v>1962</v>
      </c>
      <c r="H3881" s="68" t="s">
        <v>1963</v>
      </c>
      <c r="I3881" s="68">
        <v>8</v>
      </c>
      <c r="J3881" s="68" t="s">
        <v>2267</v>
      </c>
      <c r="K3881" s="142">
        <v>2.9</v>
      </c>
      <c r="L3881" s="68">
        <v>0.77</v>
      </c>
      <c r="M3881" s="68" t="s">
        <v>1960</v>
      </c>
      <c r="N3881" s="143">
        <f>IF(対応ガラス検索!$E$2="-","",IF(対応ガラス検索!$E$2&gt;=K3881,MAX($N$2:N3880)+1,""))</f>
        <v>3880</v>
      </c>
      <c r="O3881" s="143" t="str">
        <f>IF(対応ガラス検索!$E$2="-","",IF(L3881&lt;=0.65,MAX($O$2:O3880)+1,""))</f>
        <v/>
      </c>
      <c r="P3881" s="144"/>
      <c r="Q3881" s="145"/>
    </row>
    <row r="3882" spans="1:17" x14ac:dyDescent="0.4">
      <c r="A3882" s="68">
        <v>3881</v>
      </c>
      <c r="B3882" s="68" t="s">
        <v>2056</v>
      </c>
      <c r="C3882" s="68" t="s">
        <v>2297</v>
      </c>
      <c r="D3882" s="68" t="s">
        <v>1982</v>
      </c>
      <c r="E3882" s="68" t="s">
        <v>1980</v>
      </c>
      <c r="F3882" s="68" t="s">
        <v>1981</v>
      </c>
      <c r="G3882" s="68" t="s">
        <v>1962</v>
      </c>
      <c r="H3882" s="68" t="s">
        <v>1963</v>
      </c>
      <c r="I3882" s="68">
        <v>9</v>
      </c>
      <c r="J3882" s="68" t="s">
        <v>2267</v>
      </c>
      <c r="K3882" s="142">
        <v>2.8</v>
      </c>
      <c r="L3882" s="68">
        <v>0.77</v>
      </c>
      <c r="M3882" s="68" t="s">
        <v>1960</v>
      </c>
      <c r="N3882" s="143">
        <f>IF(対応ガラス検索!$E$2="-","",IF(対応ガラス検索!$E$2&gt;=K3882,MAX($N$2:N3881)+1,""))</f>
        <v>3881</v>
      </c>
      <c r="O3882" s="143" t="str">
        <f>IF(対応ガラス検索!$E$2="-","",IF(L3882&lt;=0.65,MAX($O$2:O3881)+1,""))</f>
        <v/>
      </c>
      <c r="P3882" s="144"/>
      <c r="Q3882" s="145"/>
    </row>
    <row r="3883" spans="1:17" x14ac:dyDescent="0.4">
      <c r="A3883" s="68">
        <v>3882</v>
      </c>
      <c r="B3883" s="68" t="s">
        <v>2056</v>
      </c>
      <c r="C3883" s="68" t="s">
        <v>2297</v>
      </c>
      <c r="D3883" s="68" t="s">
        <v>1982</v>
      </c>
      <c r="E3883" s="68" t="s">
        <v>1980</v>
      </c>
      <c r="F3883" s="68" t="s">
        <v>1981</v>
      </c>
      <c r="G3883" s="68" t="s">
        <v>1962</v>
      </c>
      <c r="H3883" s="68" t="s">
        <v>1963</v>
      </c>
      <c r="I3883" s="68">
        <v>10</v>
      </c>
      <c r="J3883" s="68" t="s">
        <v>2267</v>
      </c>
      <c r="K3883" s="68">
        <v>2.8</v>
      </c>
      <c r="L3883" s="68">
        <v>0.77</v>
      </c>
      <c r="M3883" s="68" t="s">
        <v>1960</v>
      </c>
      <c r="N3883" s="143">
        <f>IF(対応ガラス検索!$E$2="-","",IF(対応ガラス検索!$E$2&gt;=K3883,MAX($N$2:N3882)+1,""))</f>
        <v>3882</v>
      </c>
      <c r="O3883" s="143" t="str">
        <f>IF(対応ガラス検索!$E$2="-","",IF(L3883&lt;=0.65,MAX($O$2:O3882)+1,""))</f>
        <v/>
      </c>
      <c r="P3883" s="144"/>
      <c r="Q3883" s="145"/>
    </row>
    <row r="3884" spans="1:17" x14ac:dyDescent="0.4">
      <c r="A3884" s="68">
        <v>3883</v>
      </c>
      <c r="B3884" s="68" t="s">
        <v>2056</v>
      </c>
      <c r="C3884" s="68" t="s">
        <v>2297</v>
      </c>
      <c r="D3884" s="68" t="s">
        <v>1982</v>
      </c>
      <c r="E3884" s="68" t="s">
        <v>1980</v>
      </c>
      <c r="F3884" s="68" t="s">
        <v>1981</v>
      </c>
      <c r="G3884" s="68" t="s">
        <v>1962</v>
      </c>
      <c r="H3884" s="68" t="s">
        <v>1963</v>
      </c>
      <c r="I3884" s="68">
        <v>11</v>
      </c>
      <c r="J3884" s="68" t="s">
        <v>2267</v>
      </c>
      <c r="K3884" s="68">
        <v>2.7</v>
      </c>
      <c r="L3884" s="68">
        <v>0.77</v>
      </c>
      <c r="M3884" s="68" t="s">
        <v>1960</v>
      </c>
      <c r="N3884" s="143">
        <f>IF(対応ガラス検索!$E$2="-","",IF(対応ガラス検索!$E$2&gt;=K3884,MAX($N$2:N3883)+1,""))</f>
        <v>3883</v>
      </c>
      <c r="O3884" s="143" t="str">
        <f>IF(対応ガラス検索!$E$2="-","",IF(L3884&lt;=0.65,MAX($O$2:O3883)+1,""))</f>
        <v/>
      </c>
      <c r="P3884" s="144"/>
      <c r="Q3884" s="145"/>
    </row>
    <row r="3885" spans="1:17" x14ac:dyDescent="0.4">
      <c r="A3885" s="68">
        <v>3884</v>
      </c>
      <c r="B3885" s="68" t="s">
        <v>2056</v>
      </c>
      <c r="C3885" s="68" t="s">
        <v>2297</v>
      </c>
      <c r="D3885" s="68" t="s">
        <v>1982</v>
      </c>
      <c r="E3885" s="68" t="s">
        <v>1980</v>
      </c>
      <c r="F3885" s="68" t="s">
        <v>1981</v>
      </c>
      <c r="G3885" s="68" t="s">
        <v>1962</v>
      </c>
      <c r="H3885" s="68" t="s">
        <v>1963</v>
      </c>
      <c r="I3885" s="68">
        <v>12</v>
      </c>
      <c r="J3885" s="68" t="s">
        <v>2267</v>
      </c>
      <c r="K3885" s="68">
        <v>2.7</v>
      </c>
      <c r="L3885" s="68">
        <v>0.77</v>
      </c>
      <c r="M3885" s="68" t="s">
        <v>1960</v>
      </c>
      <c r="N3885" s="143">
        <f>IF(対応ガラス検索!$E$2="-","",IF(対応ガラス検索!$E$2&gt;=K3885,MAX($N$2:N3884)+1,""))</f>
        <v>3884</v>
      </c>
      <c r="O3885" s="143" t="str">
        <f>IF(対応ガラス検索!$E$2="-","",IF(L3885&lt;=0.65,MAX($O$2:O3884)+1,""))</f>
        <v/>
      </c>
      <c r="P3885" s="144"/>
      <c r="Q3885" s="145"/>
    </row>
    <row r="3886" spans="1:17" x14ac:dyDescent="0.4">
      <c r="A3886" s="68">
        <v>3885</v>
      </c>
      <c r="B3886" s="68" t="s">
        <v>2056</v>
      </c>
      <c r="C3886" s="68" t="s">
        <v>2297</v>
      </c>
      <c r="D3886" s="68" t="s">
        <v>1982</v>
      </c>
      <c r="E3886" s="68" t="s">
        <v>1980</v>
      </c>
      <c r="F3886" s="68" t="s">
        <v>1981</v>
      </c>
      <c r="G3886" s="68" t="s">
        <v>1962</v>
      </c>
      <c r="H3886" s="68" t="s">
        <v>1963</v>
      </c>
      <c r="I3886" s="68">
        <v>13</v>
      </c>
      <c r="J3886" s="68" t="s">
        <v>2267</v>
      </c>
      <c r="K3886" s="68">
        <v>2.7</v>
      </c>
      <c r="L3886" s="68">
        <v>0.77</v>
      </c>
      <c r="M3886" s="68" t="s">
        <v>1960</v>
      </c>
      <c r="N3886" s="143">
        <f>IF(対応ガラス検索!$E$2="-","",IF(対応ガラス検索!$E$2&gt;=K3886,MAX($N$2:N3885)+1,""))</f>
        <v>3885</v>
      </c>
      <c r="O3886" s="143" t="str">
        <f>IF(対応ガラス検索!$E$2="-","",IF(L3886&lt;=0.65,MAX($O$2:O3885)+1,""))</f>
        <v/>
      </c>
      <c r="P3886" s="144"/>
      <c r="Q3886" s="145"/>
    </row>
    <row r="3887" spans="1:17" x14ac:dyDescent="0.4">
      <c r="A3887" s="68">
        <v>3886</v>
      </c>
      <c r="B3887" s="68" t="s">
        <v>2056</v>
      </c>
      <c r="C3887" s="68" t="s">
        <v>2297</v>
      </c>
      <c r="D3887" s="68" t="s">
        <v>1982</v>
      </c>
      <c r="E3887" s="68" t="s">
        <v>1980</v>
      </c>
      <c r="F3887" s="68" t="s">
        <v>1981</v>
      </c>
      <c r="G3887" s="68" t="s">
        <v>1962</v>
      </c>
      <c r="H3887" s="68" t="s">
        <v>1963</v>
      </c>
      <c r="I3887" s="68">
        <v>14</v>
      </c>
      <c r="J3887" s="68" t="s">
        <v>2267</v>
      </c>
      <c r="K3887" s="68">
        <v>2.7</v>
      </c>
      <c r="L3887" s="68">
        <v>0.77</v>
      </c>
      <c r="M3887" s="68" t="s">
        <v>1960</v>
      </c>
      <c r="N3887" s="143">
        <f>IF(対応ガラス検索!$E$2="-","",IF(対応ガラス検索!$E$2&gt;=K3887,MAX($N$2:N3886)+1,""))</f>
        <v>3886</v>
      </c>
      <c r="O3887" s="143" t="str">
        <f>IF(対応ガラス検索!$E$2="-","",IF(L3887&lt;=0.65,MAX($O$2:O3886)+1,""))</f>
        <v/>
      </c>
      <c r="P3887" s="144"/>
      <c r="Q3887" s="145"/>
    </row>
    <row r="3888" spans="1:17" x14ac:dyDescent="0.4">
      <c r="A3888" s="68">
        <v>3887</v>
      </c>
      <c r="B3888" s="68" t="s">
        <v>2056</v>
      </c>
      <c r="C3888" s="68" t="s">
        <v>2297</v>
      </c>
      <c r="D3888" s="68" t="s">
        <v>1982</v>
      </c>
      <c r="E3888" s="68" t="s">
        <v>1980</v>
      </c>
      <c r="F3888" s="68" t="s">
        <v>1981</v>
      </c>
      <c r="G3888" s="68" t="s">
        <v>1962</v>
      </c>
      <c r="H3888" s="68" t="s">
        <v>1963</v>
      </c>
      <c r="I3888" s="68">
        <v>7</v>
      </c>
      <c r="J3888" s="68" t="s">
        <v>2296</v>
      </c>
      <c r="K3888" s="68">
        <v>3.2</v>
      </c>
      <c r="L3888" s="68">
        <v>0.77</v>
      </c>
      <c r="M3888" s="68" t="s">
        <v>1960</v>
      </c>
      <c r="N3888" s="143">
        <f>IF(対応ガラス検索!$E$2="-","",IF(対応ガラス検索!$E$2&gt;=K3888,MAX($N$2:N3887)+1,""))</f>
        <v>3887</v>
      </c>
      <c r="O3888" s="143" t="str">
        <f>IF(対応ガラス検索!$E$2="-","",IF(L3888&lt;=0.65,MAX($O$2:O3887)+1,""))</f>
        <v/>
      </c>
      <c r="P3888" s="144"/>
      <c r="Q3888" s="145"/>
    </row>
    <row r="3889" spans="1:17" x14ac:dyDescent="0.4">
      <c r="A3889" s="68">
        <v>3888</v>
      </c>
      <c r="B3889" s="68" t="s">
        <v>2056</v>
      </c>
      <c r="C3889" s="68" t="s">
        <v>2297</v>
      </c>
      <c r="D3889" s="68" t="s">
        <v>1982</v>
      </c>
      <c r="E3889" s="68" t="s">
        <v>1980</v>
      </c>
      <c r="F3889" s="68" t="s">
        <v>1981</v>
      </c>
      <c r="G3889" s="68" t="s">
        <v>1962</v>
      </c>
      <c r="H3889" s="68" t="s">
        <v>1963</v>
      </c>
      <c r="I3889" s="68">
        <v>8</v>
      </c>
      <c r="J3889" s="68" t="s">
        <v>2296</v>
      </c>
      <c r="K3889" s="68">
        <v>3.1</v>
      </c>
      <c r="L3889" s="68">
        <v>0.77</v>
      </c>
      <c r="M3889" s="68" t="s">
        <v>1960</v>
      </c>
      <c r="N3889" s="143">
        <f>IF(対応ガラス検索!$E$2="-","",IF(対応ガラス検索!$E$2&gt;=K3889,MAX($N$2:N3888)+1,""))</f>
        <v>3888</v>
      </c>
      <c r="O3889" s="143" t="str">
        <f>IF(対応ガラス検索!$E$2="-","",IF(L3889&lt;=0.65,MAX($O$2:O3888)+1,""))</f>
        <v/>
      </c>
      <c r="P3889" s="144"/>
      <c r="Q3889" s="145"/>
    </row>
    <row r="3890" spans="1:17" x14ac:dyDescent="0.4">
      <c r="A3890" s="68">
        <v>3889</v>
      </c>
      <c r="B3890" s="68" t="s">
        <v>2056</v>
      </c>
      <c r="C3890" s="68" t="s">
        <v>2297</v>
      </c>
      <c r="D3890" s="68" t="s">
        <v>1982</v>
      </c>
      <c r="E3890" s="68" t="s">
        <v>1980</v>
      </c>
      <c r="F3890" s="68" t="s">
        <v>1981</v>
      </c>
      <c r="G3890" s="68" t="s">
        <v>1962</v>
      </c>
      <c r="H3890" s="68" t="s">
        <v>1963</v>
      </c>
      <c r="I3890" s="68">
        <v>9</v>
      </c>
      <c r="J3890" s="68" t="s">
        <v>2296</v>
      </c>
      <c r="K3890" s="68">
        <v>3</v>
      </c>
      <c r="L3890" s="68">
        <v>0.77</v>
      </c>
      <c r="M3890" s="68" t="s">
        <v>1960</v>
      </c>
      <c r="N3890" s="143">
        <f>IF(対応ガラス検索!$E$2="-","",IF(対応ガラス検索!$E$2&gt;=K3890,MAX($N$2:N3889)+1,""))</f>
        <v>3889</v>
      </c>
      <c r="O3890" s="143" t="str">
        <f>IF(対応ガラス検索!$E$2="-","",IF(L3890&lt;=0.65,MAX($O$2:O3889)+1,""))</f>
        <v/>
      </c>
      <c r="P3890" s="144"/>
      <c r="Q3890" s="145"/>
    </row>
    <row r="3891" spans="1:17" x14ac:dyDescent="0.4">
      <c r="A3891" s="68">
        <v>3890</v>
      </c>
      <c r="B3891" s="68" t="s">
        <v>2056</v>
      </c>
      <c r="C3891" s="68" t="s">
        <v>2297</v>
      </c>
      <c r="D3891" s="68" t="s">
        <v>1982</v>
      </c>
      <c r="E3891" s="68" t="s">
        <v>1980</v>
      </c>
      <c r="F3891" s="68" t="s">
        <v>1981</v>
      </c>
      <c r="G3891" s="68" t="s">
        <v>1962</v>
      </c>
      <c r="H3891" s="68" t="s">
        <v>1963</v>
      </c>
      <c r="I3891" s="68">
        <v>10</v>
      </c>
      <c r="J3891" s="68" t="s">
        <v>2296</v>
      </c>
      <c r="K3891" s="68">
        <v>3</v>
      </c>
      <c r="L3891" s="68">
        <v>0.77</v>
      </c>
      <c r="M3891" s="68" t="s">
        <v>1960</v>
      </c>
      <c r="N3891" s="143">
        <f>IF(対応ガラス検索!$E$2="-","",IF(対応ガラス検索!$E$2&gt;=K3891,MAX($N$2:N3890)+1,""))</f>
        <v>3890</v>
      </c>
      <c r="O3891" s="143" t="str">
        <f>IF(対応ガラス検索!$E$2="-","",IF(L3891&lt;=0.65,MAX($O$2:O3890)+1,""))</f>
        <v/>
      </c>
      <c r="P3891" s="144"/>
      <c r="Q3891" s="145"/>
    </row>
    <row r="3892" spans="1:17" x14ac:dyDescent="0.4">
      <c r="A3892" s="68">
        <v>3891</v>
      </c>
      <c r="B3892" s="68" t="s">
        <v>2056</v>
      </c>
      <c r="C3892" s="68" t="s">
        <v>2297</v>
      </c>
      <c r="D3892" s="68" t="s">
        <v>1982</v>
      </c>
      <c r="E3892" s="68" t="s">
        <v>1980</v>
      </c>
      <c r="F3892" s="68" t="s">
        <v>1981</v>
      </c>
      <c r="G3892" s="68" t="s">
        <v>1962</v>
      </c>
      <c r="H3892" s="68" t="s">
        <v>1963</v>
      </c>
      <c r="I3892" s="68">
        <v>11</v>
      </c>
      <c r="J3892" s="68" t="s">
        <v>2296</v>
      </c>
      <c r="K3892" s="68">
        <v>2.9</v>
      </c>
      <c r="L3892" s="68">
        <v>0.77</v>
      </c>
      <c r="M3892" s="68" t="s">
        <v>1960</v>
      </c>
      <c r="N3892" s="143">
        <f>IF(対応ガラス検索!$E$2="-","",IF(対応ガラス検索!$E$2&gt;=K3892,MAX($N$2:N3891)+1,""))</f>
        <v>3891</v>
      </c>
      <c r="O3892" s="143" t="str">
        <f>IF(対応ガラス検索!$E$2="-","",IF(L3892&lt;=0.65,MAX($O$2:O3891)+1,""))</f>
        <v/>
      </c>
      <c r="P3892" s="144"/>
      <c r="Q3892" s="145"/>
    </row>
    <row r="3893" spans="1:17" x14ac:dyDescent="0.4">
      <c r="A3893" s="68">
        <v>3892</v>
      </c>
      <c r="B3893" s="68" t="s">
        <v>2056</v>
      </c>
      <c r="C3893" s="68" t="s">
        <v>2297</v>
      </c>
      <c r="D3893" s="68" t="s">
        <v>1982</v>
      </c>
      <c r="E3893" s="68" t="s">
        <v>1980</v>
      </c>
      <c r="F3893" s="68" t="s">
        <v>1981</v>
      </c>
      <c r="G3893" s="68" t="s">
        <v>1962</v>
      </c>
      <c r="H3893" s="68" t="s">
        <v>1963</v>
      </c>
      <c r="I3893" s="68">
        <v>12</v>
      </c>
      <c r="J3893" s="68" t="s">
        <v>2296</v>
      </c>
      <c r="K3893" s="142">
        <v>2.9</v>
      </c>
      <c r="L3893" s="68">
        <v>0.77</v>
      </c>
      <c r="M3893" s="68" t="s">
        <v>1960</v>
      </c>
      <c r="N3893" s="143">
        <f>IF(対応ガラス検索!$E$2="-","",IF(対応ガラス検索!$E$2&gt;=K3893,MAX($N$2:N3892)+1,""))</f>
        <v>3892</v>
      </c>
      <c r="O3893" s="143" t="str">
        <f>IF(対応ガラス検索!$E$2="-","",IF(L3893&lt;=0.65,MAX($O$2:O3892)+1,""))</f>
        <v/>
      </c>
      <c r="P3893" s="144"/>
      <c r="Q3893" s="145"/>
    </row>
    <row r="3894" spans="1:17" x14ac:dyDescent="0.4">
      <c r="A3894" s="68">
        <v>3893</v>
      </c>
      <c r="B3894" s="68" t="s">
        <v>2056</v>
      </c>
      <c r="C3894" s="68" t="s">
        <v>2297</v>
      </c>
      <c r="D3894" s="68" t="s">
        <v>1982</v>
      </c>
      <c r="E3894" s="68" t="s">
        <v>1980</v>
      </c>
      <c r="F3894" s="68" t="s">
        <v>1981</v>
      </c>
      <c r="G3894" s="68" t="s">
        <v>1962</v>
      </c>
      <c r="H3894" s="68" t="s">
        <v>1963</v>
      </c>
      <c r="I3894" s="68">
        <v>13</v>
      </c>
      <c r="J3894" s="68" t="s">
        <v>2296</v>
      </c>
      <c r="K3894" s="142">
        <v>2.8</v>
      </c>
      <c r="L3894" s="68">
        <v>0.77</v>
      </c>
      <c r="M3894" s="68" t="s">
        <v>1960</v>
      </c>
      <c r="N3894" s="143">
        <f>IF(対応ガラス検索!$E$2="-","",IF(対応ガラス検索!$E$2&gt;=K3894,MAX($N$2:N3893)+1,""))</f>
        <v>3893</v>
      </c>
      <c r="O3894" s="143" t="str">
        <f>IF(対応ガラス検索!$E$2="-","",IF(L3894&lt;=0.65,MAX($O$2:O3893)+1,""))</f>
        <v/>
      </c>
      <c r="P3894" s="144"/>
      <c r="Q3894" s="145"/>
    </row>
    <row r="3895" spans="1:17" x14ac:dyDescent="0.4">
      <c r="A3895" s="68">
        <v>3894</v>
      </c>
      <c r="B3895" s="68" t="s">
        <v>2056</v>
      </c>
      <c r="C3895" s="68" t="s">
        <v>2297</v>
      </c>
      <c r="D3895" s="68" t="s">
        <v>1982</v>
      </c>
      <c r="E3895" s="68" t="s">
        <v>1980</v>
      </c>
      <c r="F3895" s="68" t="s">
        <v>1981</v>
      </c>
      <c r="G3895" s="68" t="s">
        <v>1962</v>
      </c>
      <c r="H3895" s="68" t="s">
        <v>1963</v>
      </c>
      <c r="I3895" s="68">
        <v>14</v>
      </c>
      <c r="J3895" s="68" t="s">
        <v>2296</v>
      </c>
      <c r="K3895" s="68">
        <v>2.8</v>
      </c>
      <c r="L3895" s="68">
        <v>0.77</v>
      </c>
      <c r="M3895" s="68" t="s">
        <v>1960</v>
      </c>
      <c r="N3895" s="143">
        <f>IF(対応ガラス検索!$E$2="-","",IF(対応ガラス検索!$E$2&gt;=K3895,MAX($N$2:N3894)+1,""))</f>
        <v>3894</v>
      </c>
      <c r="O3895" s="143" t="str">
        <f>IF(対応ガラス検索!$E$2="-","",IF(L3895&lt;=0.65,MAX($O$2:O3894)+1,""))</f>
        <v/>
      </c>
      <c r="P3895" s="144"/>
      <c r="Q3895" s="145"/>
    </row>
    <row r="3896" spans="1:17" x14ac:dyDescent="0.4">
      <c r="A3896" s="68">
        <v>3895</v>
      </c>
      <c r="B3896" s="68" t="s">
        <v>2056</v>
      </c>
      <c r="C3896" s="68" t="s">
        <v>2297</v>
      </c>
      <c r="D3896" s="68" t="s">
        <v>1982</v>
      </c>
      <c r="E3896" s="68" t="s">
        <v>1980</v>
      </c>
      <c r="F3896" s="68" t="s">
        <v>1981</v>
      </c>
      <c r="G3896" s="68" t="s">
        <v>1962</v>
      </c>
      <c r="H3896" s="68" t="s">
        <v>1963</v>
      </c>
      <c r="I3896" s="68">
        <v>7</v>
      </c>
      <c r="J3896" s="68" t="s">
        <v>2296</v>
      </c>
      <c r="K3896" s="68">
        <v>3.2</v>
      </c>
      <c r="L3896" s="68">
        <v>0.77</v>
      </c>
      <c r="M3896" s="68" t="s">
        <v>1960</v>
      </c>
      <c r="N3896" s="143">
        <f>IF(対応ガラス検索!$E$2="-","",IF(対応ガラス検索!$E$2&gt;=K3896,MAX($N$2:N3895)+1,""))</f>
        <v>3895</v>
      </c>
      <c r="O3896" s="143" t="str">
        <f>IF(対応ガラス検索!$E$2="-","",IF(L3896&lt;=0.65,MAX($O$2:O3895)+1,""))</f>
        <v/>
      </c>
      <c r="P3896" s="144"/>
      <c r="Q3896" s="145"/>
    </row>
    <row r="3897" spans="1:17" x14ac:dyDescent="0.4">
      <c r="A3897" s="68">
        <v>3896</v>
      </c>
      <c r="B3897" s="68" t="s">
        <v>2056</v>
      </c>
      <c r="C3897" s="68" t="s">
        <v>2297</v>
      </c>
      <c r="D3897" s="68" t="s">
        <v>1982</v>
      </c>
      <c r="E3897" s="68" t="s">
        <v>1980</v>
      </c>
      <c r="F3897" s="68" t="s">
        <v>1981</v>
      </c>
      <c r="G3897" s="68" t="s">
        <v>1962</v>
      </c>
      <c r="H3897" s="68" t="s">
        <v>1963</v>
      </c>
      <c r="I3897" s="68">
        <v>8</v>
      </c>
      <c r="J3897" s="68" t="s">
        <v>2296</v>
      </c>
      <c r="K3897" s="68">
        <v>3.1</v>
      </c>
      <c r="L3897" s="68">
        <v>0.77</v>
      </c>
      <c r="M3897" s="68" t="s">
        <v>1960</v>
      </c>
      <c r="N3897" s="143">
        <f>IF(対応ガラス検索!$E$2="-","",IF(対応ガラス検索!$E$2&gt;=K3897,MAX($N$2:N3896)+1,""))</f>
        <v>3896</v>
      </c>
      <c r="O3897" s="143" t="str">
        <f>IF(対応ガラス検索!$E$2="-","",IF(L3897&lt;=0.65,MAX($O$2:O3896)+1,""))</f>
        <v/>
      </c>
      <c r="P3897" s="144"/>
      <c r="Q3897" s="145"/>
    </row>
    <row r="3898" spans="1:17" x14ac:dyDescent="0.4">
      <c r="A3898" s="68">
        <v>3897</v>
      </c>
      <c r="B3898" s="68" t="s">
        <v>2056</v>
      </c>
      <c r="C3898" s="68" t="s">
        <v>2297</v>
      </c>
      <c r="D3898" s="68" t="s">
        <v>1982</v>
      </c>
      <c r="E3898" s="68" t="s">
        <v>1980</v>
      </c>
      <c r="F3898" s="68" t="s">
        <v>1981</v>
      </c>
      <c r="G3898" s="68" t="s">
        <v>1962</v>
      </c>
      <c r="H3898" s="68" t="s">
        <v>1963</v>
      </c>
      <c r="I3898" s="68">
        <v>9</v>
      </c>
      <c r="J3898" s="68" t="s">
        <v>2296</v>
      </c>
      <c r="K3898" s="68">
        <v>3</v>
      </c>
      <c r="L3898" s="68">
        <v>0.77</v>
      </c>
      <c r="M3898" s="68" t="s">
        <v>1960</v>
      </c>
      <c r="N3898" s="143">
        <f>IF(対応ガラス検索!$E$2="-","",IF(対応ガラス検索!$E$2&gt;=K3898,MAX($N$2:N3897)+1,""))</f>
        <v>3897</v>
      </c>
      <c r="O3898" s="143" t="str">
        <f>IF(対応ガラス検索!$E$2="-","",IF(L3898&lt;=0.65,MAX($O$2:O3897)+1,""))</f>
        <v/>
      </c>
      <c r="P3898" s="144"/>
      <c r="Q3898" s="145"/>
    </row>
    <row r="3899" spans="1:17" x14ac:dyDescent="0.4">
      <c r="A3899" s="68">
        <v>3898</v>
      </c>
      <c r="B3899" s="68" t="s">
        <v>2056</v>
      </c>
      <c r="C3899" s="68" t="s">
        <v>2297</v>
      </c>
      <c r="D3899" s="68" t="s">
        <v>1982</v>
      </c>
      <c r="E3899" s="68" t="s">
        <v>1980</v>
      </c>
      <c r="F3899" s="68" t="s">
        <v>1981</v>
      </c>
      <c r="G3899" s="68" t="s">
        <v>1962</v>
      </c>
      <c r="H3899" s="68" t="s">
        <v>1963</v>
      </c>
      <c r="I3899" s="68">
        <v>10</v>
      </c>
      <c r="J3899" s="68" t="s">
        <v>2296</v>
      </c>
      <c r="K3899" s="68">
        <v>3</v>
      </c>
      <c r="L3899" s="68">
        <v>0.77</v>
      </c>
      <c r="M3899" s="68" t="s">
        <v>1960</v>
      </c>
      <c r="N3899" s="143">
        <f>IF(対応ガラス検索!$E$2="-","",IF(対応ガラス検索!$E$2&gt;=K3899,MAX($N$2:N3898)+1,""))</f>
        <v>3898</v>
      </c>
      <c r="O3899" s="143" t="str">
        <f>IF(対応ガラス検索!$E$2="-","",IF(L3899&lt;=0.65,MAX($O$2:O3898)+1,""))</f>
        <v/>
      </c>
      <c r="P3899" s="144"/>
      <c r="Q3899" s="145"/>
    </row>
    <row r="3900" spans="1:17" x14ac:dyDescent="0.4">
      <c r="A3900" s="68">
        <v>3899</v>
      </c>
      <c r="B3900" s="68" t="s">
        <v>2056</v>
      </c>
      <c r="C3900" s="68" t="s">
        <v>2297</v>
      </c>
      <c r="D3900" s="68" t="s">
        <v>1982</v>
      </c>
      <c r="E3900" s="68" t="s">
        <v>1980</v>
      </c>
      <c r="F3900" s="68" t="s">
        <v>1981</v>
      </c>
      <c r="G3900" s="68" t="s">
        <v>1962</v>
      </c>
      <c r="H3900" s="68" t="s">
        <v>1963</v>
      </c>
      <c r="I3900" s="68">
        <v>11</v>
      </c>
      <c r="J3900" s="68" t="s">
        <v>2296</v>
      </c>
      <c r="K3900" s="68">
        <v>2.9</v>
      </c>
      <c r="L3900" s="68">
        <v>0.77</v>
      </c>
      <c r="M3900" s="68" t="s">
        <v>1960</v>
      </c>
      <c r="N3900" s="143">
        <f>IF(対応ガラス検索!$E$2="-","",IF(対応ガラス検索!$E$2&gt;=K3900,MAX($N$2:N3899)+1,""))</f>
        <v>3899</v>
      </c>
      <c r="O3900" s="143" t="str">
        <f>IF(対応ガラス検索!$E$2="-","",IF(L3900&lt;=0.65,MAX($O$2:O3899)+1,""))</f>
        <v/>
      </c>
      <c r="P3900" s="144"/>
      <c r="Q3900" s="145"/>
    </row>
    <row r="3901" spans="1:17" x14ac:dyDescent="0.4">
      <c r="A3901" s="68">
        <v>3900</v>
      </c>
      <c r="B3901" s="68" t="s">
        <v>2056</v>
      </c>
      <c r="C3901" s="68" t="s">
        <v>2297</v>
      </c>
      <c r="D3901" s="68" t="s">
        <v>1982</v>
      </c>
      <c r="E3901" s="68" t="s">
        <v>1980</v>
      </c>
      <c r="F3901" s="68" t="s">
        <v>1981</v>
      </c>
      <c r="G3901" s="68" t="s">
        <v>1962</v>
      </c>
      <c r="H3901" s="68" t="s">
        <v>1963</v>
      </c>
      <c r="I3901" s="68">
        <v>12</v>
      </c>
      <c r="J3901" s="68" t="s">
        <v>2296</v>
      </c>
      <c r="K3901" s="68">
        <v>2.9</v>
      </c>
      <c r="L3901" s="68">
        <v>0.77</v>
      </c>
      <c r="M3901" s="68" t="s">
        <v>1960</v>
      </c>
      <c r="N3901" s="143">
        <f>IF(対応ガラス検索!$E$2="-","",IF(対応ガラス検索!$E$2&gt;=K3901,MAX($N$2:N3900)+1,""))</f>
        <v>3900</v>
      </c>
      <c r="O3901" s="143" t="str">
        <f>IF(対応ガラス検索!$E$2="-","",IF(L3901&lt;=0.65,MAX($O$2:O3900)+1,""))</f>
        <v/>
      </c>
      <c r="P3901" s="144"/>
      <c r="Q3901" s="145"/>
    </row>
    <row r="3902" spans="1:17" x14ac:dyDescent="0.4">
      <c r="A3902" s="68">
        <v>3901</v>
      </c>
      <c r="B3902" s="68" t="s">
        <v>2056</v>
      </c>
      <c r="C3902" s="68" t="s">
        <v>2297</v>
      </c>
      <c r="D3902" s="68" t="s">
        <v>1982</v>
      </c>
      <c r="E3902" s="68" t="s">
        <v>1980</v>
      </c>
      <c r="F3902" s="68" t="s">
        <v>1981</v>
      </c>
      <c r="G3902" s="68" t="s">
        <v>1962</v>
      </c>
      <c r="H3902" s="68" t="s">
        <v>1963</v>
      </c>
      <c r="I3902" s="68">
        <v>13</v>
      </c>
      <c r="J3902" s="68" t="s">
        <v>2296</v>
      </c>
      <c r="K3902" s="68">
        <v>2.8</v>
      </c>
      <c r="L3902" s="68">
        <v>0.77</v>
      </c>
      <c r="M3902" s="68" t="s">
        <v>1960</v>
      </c>
      <c r="N3902" s="143">
        <f>IF(対応ガラス検索!$E$2="-","",IF(対応ガラス検索!$E$2&gt;=K3902,MAX($N$2:N3901)+1,""))</f>
        <v>3901</v>
      </c>
      <c r="O3902" s="143" t="str">
        <f>IF(対応ガラス検索!$E$2="-","",IF(L3902&lt;=0.65,MAX($O$2:O3901)+1,""))</f>
        <v/>
      </c>
      <c r="P3902" s="144"/>
      <c r="Q3902" s="145"/>
    </row>
    <row r="3903" spans="1:17" x14ac:dyDescent="0.4">
      <c r="A3903" s="68">
        <v>3902</v>
      </c>
      <c r="B3903" s="68" t="s">
        <v>2056</v>
      </c>
      <c r="C3903" s="68" t="s">
        <v>2297</v>
      </c>
      <c r="D3903" s="68" t="s">
        <v>1982</v>
      </c>
      <c r="E3903" s="68" t="s">
        <v>1980</v>
      </c>
      <c r="F3903" s="68" t="s">
        <v>1981</v>
      </c>
      <c r="G3903" s="68" t="s">
        <v>1962</v>
      </c>
      <c r="H3903" s="68" t="s">
        <v>1963</v>
      </c>
      <c r="I3903" s="68">
        <v>14</v>
      </c>
      <c r="J3903" s="68" t="s">
        <v>2296</v>
      </c>
      <c r="K3903" s="68">
        <v>2.8</v>
      </c>
      <c r="L3903" s="68">
        <v>0.77</v>
      </c>
      <c r="M3903" s="68" t="s">
        <v>1960</v>
      </c>
      <c r="N3903" s="143">
        <f>IF(対応ガラス検索!$E$2="-","",IF(対応ガラス検索!$E$2&gt;=K3903,MAX($N$2:N3902)+1,""))</f>
        <v>3902</v>
      </c>
      <c r="O3903" s="143" t="str">
        <f>IF(対応ガラス検索!$E$2="-","",IF(L3903&lt;=0.65,MAX($O$2:O3902)+1,""))</f>
        <v/>
      </c>
      <c r="P3903" s="144"/>
      <c r="Q3903" s="145"/>
    </row>
    <row r="3904" spans="1:17" x14ac:dyDescent="0.4">
      <c r="A3904" s="68">
        <v>3903</v>
      </c>
      <c r="B3904" s="68" t="s">
        <v>2056</v>
      </c>
      <c r="C3904" s="68" t="s">
        <v>2297</v>
      </c>
      <c r="D3904" s="68" t="s">
        <v>1983</v>
      </c>
      <c r="E3904" s="68" t="s">
        <v>1980</v>
      </c>
      <c r="F3904" s="68" t="s">
        <v>1981</v>
      </c>
      <c r="G3904" s="68" t="s">
        <v>1965</v>
      </c>
      <c r="H3904" s="68" t="s">
        <v>1966</v>
      </c>
      <c r="I3904" s="68">
        <v>6</v>
      </c>
      <c r="J3904" s="68" t="s">
        <v>2267</v>
      </c>
      <c r="K3904" s="68">
        <v>3.1</v>
      </c>
      <c r="L3904" s="68">
        <v>0.77</v>
      </c>
      <c r="M3904" s="68" t="s">
        <v>1960</v>
      </c>
      <c r="N3904" s="143">
        <f>IF(対応ガラス検索!$E$2="-","",IF(対応ガラス検索!$E$2&gt;=K3904,MAX($N$2:N3903)+1,""))</f>
        <v>3903</v>
      </c>
      <c r="O3904" s="143" t="str">
        <f>IF(対応ガラス検索!$E$2="-","",IF(L3904&lt;=0.65,MAX($O$2:O3903)+1,""))</f>
        <v/>
      </c>
      <c r="P3904" s="144"/>
      <c r="Q3904" s="145"/>
    </row>
    <row r="3905" spans="1:17" x14ac:dyDescent="0.4">
      <c r="A3905" s="68">
        <v>3904</v>
      </c>
      <c r="B3905" s="68" t="s">
        <v>2056</v>
      </c>
      <c r="C3905" s="68" t="s">
        <v>2297</v>
      </c>
      <c r="D3905" s="68" t="s">
        <v>1983</v>
      </c>
      <c r="E3905" s="68" t="s">
        <v>1980</v>
      </c>
      <c r="F3905" s="68" t="s">
        <v>1981</v>
      </c>
      <c r="G3905" s="68" t="s">
        <v>1965</v>
      </c>
      <c r="H3905" s="68" t="s">
        <v>1966</v>
      </c>
      <c r="I3905" s="68">
        <v>7</v>
      </c>
      <c r="J3905" s="68" t="s">
        <v>2267</v>
      </c>
      <c r="K3905" s="68">
        <v>3</v>
      </c>
      <c r="L3905" s="68">
        <v>0.77</v>
      </c>
      <c r="M3905" s="68" t="s">
        <v>1960</v>
      </c>
      <c r="N3905" s="143">
        <f>IF(対応ガラス検索!$E$2="-","",IF(対応ガラス検索!$E$2&gt;=K3905,MAX($N$2:N3904)+1,""))</f>
        <v>3904</v>
      </c>
      <c r="O3905" s="143" t="str">
        <f>IF(対応ガラス検索!$E$2="-","",IF(L3905&lt;=0.65,MAX($O$2:O3904)+1,""))</f>
        <v/>
      </c>
      <c r="P3905" s="144"/>
      <c r="Q3905" s="145"/>
    </row>
    <row r="3906" spans="1:17" x14ac:dyDescent="0.4">
      <c r="A3906" s="68">
        <v>3905</v>
      </c>
      <c r="B3906" s="68" t="s">
        <v>2056</v>
      </c>
      <c r="C3906" s="68" t="s">
        <v>2297</v>
      </c>
      <c r="D3906" s="68" t="s">
        <v>1983</v>
      </c>
      <c r="E3906" s="68" t="s">
        <v>1980</v>
      </c>
      <c r="F3906" s="68" t="s">
        <v>1981</v>
      </c>
      <c r="G3906" s="68" t="s">
        <v>1965</v>
      </c>
      <c r="H3906" s="68" t="s">
        <v>1966</v>
      </c>
      <c r="I3906" s="68">
        <v>8</v>
      </c>
      <c r="J3906" s="68" t="s">
        <v>2267</v>
      </c>
      <c r="K3906" s="142">
        <v>2.9</v>
      </c>
      <c r="L3906" s="68">
        <v>0.77</v>
      </c>
      <c r="M3906" s="68" t="s">
        <v>1960</v>
      </c>
      <c r="N3906" s="143">
        <f>IF(対応ガラス検索!$E$2="-","",IF(対応ガラス検索!$E$2&gt;=K3906,MAX($N$2:N3905)+1,""))</f>
        <v>3905</v>
      </c>
      <c r="O3906" s="143" t="str">
        <f>IF(対応ガラス検索!$E$2="-","",IF(L3906&lt;=0.65,MAX($O$2:O3905)+1,""))</f>
        <v/>
      </c>
      <c r="P3906" s="144"/>
      <c r="Q3906" s="145"/>
    </row>
    <row r="3907" spans="1:17" x14ac:dyDescent="0.4">
      <c r="A3907" s="68">
        <v>3906</v>
      </c>
      <c r="B3907" s="68" t="s">
        <v>2056</v>
      </c>
      <c r="C3907" s="68" t="s">
        <v>2297</v>
      </c>
      <c r="D3907" s="68" t="s">
        <v>1983</v>
      </c>
      <c r="E3907" s="68" t="s">
        <v>1980</v>
      </c>
      <c r="F3907" s="68" t="s">
        <v>1981</v>
      </c>
      <c r="G3907" s="68" t="s">
        <v>1965</v>
      </c>
      <c r="H3907" s="68" t="s">
        <v>1966</v>
      </c>
      <c r="I3907" s="68">
        <v>9</v>
      </c>
      <c r="J3907" s="68" t="s">
        <v>2267</v>
      </c>
      <c r="K3907" s="68">
        <v>2.8</v>
      </c>
      <c r="L3907" s="68">
        <v>0.77</v>
      </c>
      <c r="M3907" s="68" t="s">
        <v>1960</v>
      </c>
      <c r="N3907" s="143">
        <f>IF(対応ガラス検索!$E$2="-","",IF(対応ガラス検索!$E$2&gt;=K3907,MAX($N$2:N3906)+1,""))</f>
        <v>3906</v>
      </c>
      <c r="O3907" s="143" t="str">
        <f>IF(対応ガラス検索!$E$2="-","",IF(L3907&lt;=0.65,MAX($O$2:O3906)+1,""))</f>
        <v/>
      </c>
      <c r="P3907" s="144"/>
      <c r="Q3907" s="145"/>
    </row>
    <row r="3908" spans="1:17" x14ac:dyDescent="0.4">
      <c r="A3908" s="68">
        <v>3907</v>
      </c>
      <c r="B3908" s="68" t="s">
        <v>2056</v>
      </c>
      <c r="C3908" s="68" t="s">
        <v>2297</v>
      </c>
      <c r="D3908" s="68" t="s">
        <v>1983</v>
      </c>
      <c r="E3908" s="68" t="s">
        <v>1980</v>
      </c>
      <c r="F3908" s="68" t="s">
        <v>1981</v>
      </c>
      <c r="G3908" s="68" t="s">
        <v>1965</v>
      </c>
      <c r="H3908" s="68" t="s">
        <v>1966</v>
      </c>
      <c r="I3908" s="68">
        <v>10</v>
      </c>
      <c r="J3908" s="68" t="s">
        <v>2267</v>
      </c>
      <c r="K3908" s="68">
        <v>2.8</v>
      </c>
      <c r="L3908" s="68">
        <v>0.77</v>
      </c>
      <c r="M3908" s="68" t="s">
        <v>1960</v>
      </c>
      <c r="N3908" s="143">
        <f>IF(対応ガラス検索!$E$2="-","",IF(対応ガラス検索!$E$2&gt;=K3908,MAX($N$2:N3907)+1,""))</f>
        <v>3907</v>
      </c>
      <c r="O3908" s="143" t="str">
        <f>IF(対応ガラス検索!$E$2="-","",IF(L3908&lt;=0.65,MAX($O$2:O3907)+1,""))</f>
        <v/>
      </c>
      <c r="P3908" s="144"/>
      <c r="Q3908" s="145"/>
    </row>
    <row r="3909" spans="1:17" x14ac:dyDescent="0.4">
      <c r="A3909" s="68">
        <v>3908</v>
      </c>
      <c r="B3909" s="68" t="s">
        <v>2056</v>
      </c>
      <c r="C3909" s="68" t="s">
        <v>2297</v>
      </c>
      <c r="D3909" s="68" t="s">
        <v>1983</v>
      </c>
      <c r="E3909" s="68" t="s">
        <v>1980</v>
      </c>
      <c r="F3909" s="68" t="s">
        <v>1981</v>
      </c>
      <c r="G3909" s="68" t="s">
        <v>1965</v>
      </c>
      <c r="H3909" s="68" t="s">
        <v>1966</v>
      </c>
      <c r="I3909" s="68">
        <v>11</v>
      </c>
      <c r="J3909" s="68" t="s">
        <v>2267</v>
      </c>
      <c r="K3909" s="68">
        <v>2.7</v>
      </c>
      <c r="L3909" s="68">
        <v>0.77</v>
      </c>
      <c r="M3909" s="68" t="s">
        <v>1960</v>
      </c>
      <c r="N3909" s="143">
        <f>IF(対応ガラス検索!$E$2="-","",IF(対応ガラス検索!$E$2&gt;=K3909,MAX($N$2:N3908)+1,""))</f>
        <v>3908</v>
      </c>
      <c r="O3909" s="143" t="str">
        <f>IF(対応ガラス検索!$E$2="-","",IF(L3909&lt;=0.65,MAX($O$2:O3908)+1,""))</f>
        <v/>
      </c>
      <c r="P3909" s="144"/>
      <c r="Q3909" s="145"/>
    </row>
    <row r="3910" spans="1:17" x14ac:dyDescent="0.4">
      <c r="A3910" s="68">
        <v>3909</v>
      </c>
      <c r="B3910" s="68" t="s">
        <v>2056</v>
      </c>
      <c r="C3910" s="68" t="s">
        <v>2297</v>
      </c>
      <c r="D3910" s="68" t="s">
        <v>1983</v>
      </c>
      <c r="E3910" s="68" t="s">
        <v>1980</v>
      </c>
      <c r="F3910" s="68" t="s">
        <v>1981</v>
      </c>
      <c r="G3910" s="68" t="s">
        <v>1965</v>
      </c>
      <c r="H3910" s="68" t="s">
        <v>1966</v>
      </c>
      <c r="I3910" s="68">
        <v>12</v>
      </c>
      <c r="J3910" s="68" t="s">
        <v>2267</v>
      </c>
      <c r="K3910" s="68">
        <v>2.7</v>
      </c>
      <c r="L3910" s="68">
        <v>0.77</v>
      </c>
      <c r="M3910" s="68" t="s">
        <v>1960</v>
      </c>
      <c r="N3910" s="143">
        <f>IF(対応ガラス検索!$E$2="-","",IF(対応ガラス検索!$E$2&gt;=K3910,MAX($N$2:N3909)+1,""))</f>
        <v>3909</v>
      </c>
      <c r="O3910" s="143" t="str">
        <f>IF(対応ガラス検索!$E$2="-","",IF(L3910&lt;=0.65,MAX($O$2:O3909)+1,""))</f>
        <v/>
      </c>
      <c r="P3910" s="144"/>
      <c r="Q3910" s="145"/>
    </row>
    <row r="3911" spans="1:17" x14ac:dyDescent="0.4">
      <c r="A3911" s="68">
        <v>3910</v>
      </c>
      <c r="B3911" s="68" t="s">
        <v>2056</v>
      </c>
      <c r="C3911" s="68" t="s">
        <v>2297</v>
      </c>
      <c r="D3911" s="68" t="s">
        <v>1983</v>
      </c>
      <c r="E3911" s="68" t="s">
        <v>1980</v>
      </c>
      <c r="F3911" s="68" t="s">
        <v>1981</v>
      </c>
      <c r="G3911" s="68" t="s">
        <v>1965</v>
      </c>
      <c r="H3911" s="68" t="s">
        <v>1966</v>
      </c>
      <c r="I3911" s="68">
        <v>13</v>
      </c>
      <c r="J3911" s="68" t="s">
        <v>2267</v>
      </c>
      <c r="K3911" s="68">
        <v>2.7</v>
      </c>
      <c r="L3911" s="68">
        <v>0.77</v>
      </c>
      <c r="M3911" s="68" t="s">
        <v>1960</v>
      </c>
      <c r="N3911" s="143">
        <f>IF(対応ガラス検索!$E$2="-","",IF(対応ガラス検索!$E$2&gt;=K3911,MAX($N$2:N3910)+1,""))</f>
        <v>3910</v>
      </c>
      <c r="O3911" s="143" t="str">
        <f>IF(対応ガラス検索!$E$2="-","",IF(L3911&lt;=0.65,MAX($O$2:O3910)+1,""))</f>
        <v/>
      </c>
      <c r="P3911" s="144"/>
      <c r="Q3911" s="145"/>
    </row>
    <row r="3912" spans="1:17" x14ac:dyDescent="0.4">
      <c r="A3912" s="68">
        <v>3911</v>
      </c>
      <c r="B3912" s="68" t="s">
        <v>2056</v>
      </c>
      <c r="C3912" s="68" t="s">
        <v>2297</v>
      </c>
      <c r="D3912" s="68" t="s">
        <v>1983</v>
      </c>
      <c r="E3912" s="68" t="s">
        <v>1980</v>
      </c>
      <c r="F3912" s="68" t="s">
        <v>1981</v>
      </c>
      <c r="G3912" s="68" t="s">
        <v>1965</v>
      </c>
      <c r="H3912" s="68" t="s">
        <v>1966</v>
      </c>
      <c r="I3912" s="68">
        <v>6</v>
      </c>
      <c r="J3912" s="68" t="s">
        <v>2267</v>
      </c>
      <c r="K3912" s="68">
        <v>3.1</v>
      </c>
      <c r="L3912" s="68">
        <v>0.77</v>
      </c>
      <c r="M3912" s="68" t="s">
        <v>1960</v>
      </c>
      <c r="N3912" s="143">
        <f>IF(対応ガラス検索!$E$2="-","",IF(対応ガラス検索!$E$2&gt;=K3912,MAX($N$2:N3911)+1,""))</f>
        <v>3911</v>
      </c>
      <c r="O3912" s="143" t="str">
        <f>IF(対応ガラス検索!$E$2="-","",IF(L3912&lt;=0.65,MAX($O$2:O3911)+1,""))</f>
        <v/>
      </c>
      <c r="P3912" s="144"/>
      <c r="Q3912" s="145"/>
    </row>
    <row r="3913" spans="1:17" x14ac:dyDescent="0.4">
      <c r="A3913" s="68">
        <v>3912</v>
      </c>
      <c r="B3913" s="68" t="s">
        <v>2056</v>
      </c>
      <c r="C3913" s="68" t="s">
        <v>2297</v>
      </c>
      <c r="D3913" s="68" t="s">
        <v>1983</v>
      </c>
      <c r="E3913" s="68" t="s">
        <v>1980</v>
      </c>
      <c r="F3913" s="68" t="s">
        <v>1981</v>
      </c>
      <c r="G3913" s="68" t="s">
        <v>1965</v>
      </c>
      <c r="H3913" s="68" t="s">
        <v>1966</v>
      </c>
      <c r="I3913" s="68">
        <v>7</v>
      </c>
      <c r="J3913" s="68" t="s">
        <v>2267</v>
      </c>
      <c r="K3913" s="68">
        <v>3</v>
      </c>
      <c r="L3913" s="68">
        <v>0.77</v>
      </c>
      <c r="M3913" s="68" t="s">
        <v>1960</v>
      </c>
      <c r="N3913" s="143">
        <f>IF(対応ガラス検索!$E$2="-","",IF(対応ガラス検索!$E$2&gt;=K3913,MAX($N$2:N3912)+1,""))</f>
        <v>3912</v>
      </c>
      <c r="O3913" s="143" t="str">
        <f>IF(対応ガラス検索!$E$2="-","",IF(L3913&lt;=0.65,MAX($O$2:O3912)+1,""))</f>
        <v/>
      </c>
      <c r="P3913" s="144"/>
      <c r="Q3913" s="145"/>
    </row>
    <row r="3914" spans="1:17" x14ac:dyDescent="0.4">
      <c r="A3914" s="68">
        <v>3913</v>
      </c>
      <c r="B3914" s="68" t="s">
        <v>2056</v>
      </c>
      <c r="C3914" s="68" t="s">
        <v>2297</v>
      </c>
      <c r="D3914" s="68" t="s">
        <v>1983</v>
      </c>
      <c r="E3914" s="68" t="s">
        <v>1980</v>
      </c>
      <c r="F3914" s="68" t="s">
        <v>1981</v>
      </c>
      <c r="G3914" s="68" t="s">
        <v>1965</v>
      </c>
      <c r="H3914" s="68" t="s">
        <v>1966</v>
      </c>
      <c r="I3914" s="68">
        <v>8</v>
      </c>
      <c r="J3914" s="68" t="s">
        <v>2267</v>
      </c>
      <c r="K3914" s="68">
        <v>2.9</v>
      </c>
      <c r="L3914" s="68">
        <v>0.77</v>
      </c>
      <c r="M3914" s="68" t="s">
        <v>1960</v>
      </c>
      <c r="N3914" s="143">
        <f>IF(対応ガラス検索!$E$2="-","",IF(対応ガラス検索!$E$2&gt;=K3914,MAX($N$2:N3913)+1,""))</f>
        <v>3913</v>
      </c>
      <c r="O3914" s="143" t="str">
        <f>IF(対応ガラス検索!$E$2="-","",IF(L3914&lt;=0.65,MAX($O$2:O3913)+1,""))</f>
        <v/>
      </c>
      <c r="P3914" s="144"/>
      <c r="Q3914" s="145"/>
    </row>
    <row r="3915" spans="1:17" x14ac:dyDescent="0.4">
      <c r="A3915" s="68">
        <v>3914</v>
      </c>
      <c r="B3915" s="68" t="s">
        <v>2056</v>
      </c>
      <c r="C3915" s="68" t="s">
        <v>2297</v>
      </c>
      <c r="D3915" s="68" t="s">
        <v>1983</v>
      </c>
      <c r="E3915" s="68" t="s">
        <v>1980</v>
      </c>
      <c r="F3915" s="68" t="s">
        <v>1981</v>
      </c>
      <c r="G3915" s="68" t="s">
        <v>1965</v>
      </c>
      <c r="H3915" s="68" t="s">
        <v>1966</v>
      </c>
      <c r="I3915" s="68">
        <v>9</v>
      </c>
      <c r="J3915" s="68" t="s">
        <v>2267</v>
      </c>
      <c r="K3915" s="68">
        <v>2.8</v>
      </c>
      <c r="L3915" s="68">
        <v>0.77</v>
      </c>
      <c r="M3915" s="68" t="s">
        <v>1960</v>
      </c>
      <c r="N3915" s="143">
        <f>IF(対応ガラス検索!$E$2="-","",IF(対応ガラス検索!$E$2&gt;=K3915,MAX($N$2:N3914)+1,""))</f>
        <v>3914</v>
      </c>
      <c r="O3915" s="143" t="str">
        <f>IF(対応ガラス検索!$E$2="-","",IF(L3915&lt;=0.65,MAX($O$2:O3914)+1,""))</f>
        <v/>
      </c>
      <c r="P3915" s="144"/>
      <c r="Q3915" s="145"/>
    </row>
    <row r="3916" spans="1:17" x14ac:dyDescent="0.4">
      <c r="A3916" s="68">
        <v>3915</v>
      </c>
      <c r="B3916" s="68" t="s">
        <v>2056</v>
      </c>
      <c r="C3916" s="68" t="s">
        <v>2297</v>
      </c>
      <c r="D3916" s="68" t="s">
        <v>1983</v>
      </c>
      <c r="E3916" s="68" t="s">
        <v>1980</v>
      </c>
      <c r="F3916" s="68" t="s">
        <v>1981</v>
      </c>
      <c r="G3916" s="68" t="s">
        <v>1965</v>
      </c>
      <c r="H3916" s="68" t="s">
        <v>1966</v>
      </c>
      <c r="I3916" s="68">
        <v>10</v>
      </c>
      <c r="J3916" s="68" t="s">
        <v>2267</v>
      </c>
      <c r="K3916" s="68">
        <v>2.8</v>
      </c>
      <c r="L3916" s="68">
        <v>0.77</v>
      </c>
      <c r="M3916" s="68" t="s">
        <v>1960</v>
      </c>
      <c r="N3916" s="143">
        <f>IF(対応ガラス検索!$E$2="-","",IF(対応ガラス検索!$E$2&gt;=K3916,MAX($N$2:N3915)+1,""))</f>
        <v>3915</v>
      </c>
      <c r="O3916" s="143" t="str">
        <f>IF(対応ガラス検索!$E$2="-","",IF(L3916&lt;=0.65,MAX($O$2:O3915)+1,""))</f>
        <v/>
      </c>
      <c r="P3916" s="144"/>
      <c r="Q3916" s="145"/>
    </row>
    <row r="3917" spans="1:17" x14ac:dyDescent="0.4">
      <c r="A3917" s="68">
        <v>3916</v>
      </c>
      <c r="B3917" s="68" t="s">
        <v>2056</v>
      </c>
      <c r="C3917" s="68" t="s">
        <v>2297</v>
      </c>
      <c r="D3917" s="68" t="s">
        <v>1983</v>
      </c>
      <c r="E3917" s="68" t="s">
        <v>1980</v>
      </c>
      <c r="F3917" s="68" t="s">
        <v>1981</v>
      </c>
      <c r="G3917" s="68" t="s">
        <v>1965</v>
      </c>
      <c r="H3917" s="68" t="s">
        <v>1966</v>
      </c>
      <c r="I3917" s="68">
        <v>11</v>
      </c>
      <c r="J3917" s="68" t="s">
        <v>2267</v>
      </c>
      <c r="K3917" s="68">
        <v>2.7</v>
      </c>
      <c r="L3917" s="68">
        <v>0.77</v>
      </c>
      <c r="M3917" s="68" t="s">
        <v>1960</v>
      </c>
      <c r="N3917" s="143">
        <f>IF(対応ガラス検索!$E$2="-","",IF(対応ガラス検索!$E$2&gt;=K3917,MAX($N$2:N3916)+1,""))</f>
        <v>3916</v>
      </c>
      <c r="O3917" s="143" t="str">
        <f>IF(対応ガラス検索!$E$2="-","",IF(L3917&lt;=0.65,MAX($O$2:O3916)+1,""))</f>
        <v/>
      </c>
      <c r="P3917" s="144"/>
      <c r="Q3917" s="145"/>
    </row>
    <row r="3918" spans="1:17" x14ac:dyDescent="0.4">
      <c r="A3918" s="68">
        <v>3917</v>
      </c>
      <c r="B3918" s="68" t="s">
        <v>2056</v>
      </c>
      <c r="C3918" s="68" t="s">
        <v>2297</v>
      </c>
      <c r="D3918" s="68" t="s">
        <v>1983</v>
      </c>
      <c r="E3918" s="68" t="s">
        <v>1980</v>
      </c>
      <c r="F3918" s="68" t="s">
        <v>1981</v>
      </c>
      <c r="G3918" s="68" t="s">
        <v>1965</v>
      </c>
      <c r="H3918" s="68" t="s">
        <v>1966</v>
      </c>
      <c r="I3918" s="68">
        <v>12</v>
      </c>
      <c r="J3918" s="68" t="s">
        <v>2267</v>
      </c>
      <c r="K3918" s="68">
        <v>2.7</v>
      </c>
      <c r="L3918" s="68">
        <v>0.77</v>
      </c>
      <c r="M3918" s="68" t="s">
        <v>1960</v>
      </c>
      <c r="N3918" s="143">
        <f>IF(対応ガラス検索!$E$2="-","",IF(対応ガラス検索!$E$2&gt;=K3918,MAX($N$2:N3917)+1,""))</f>
        <v>3917</v>
      </c>
      <c r="O3918" s="143" t="str">
        <f>IF(対応ガラス検索!$E$2="-","",IF(L3918&lt;=0.65,MAX($O$2:O3917)+1,""))</f>
        <v/>
      </c>
      <c r="P3918" s="144"/>
      <c r="Q3918" s="145"/>
    </row>
    <row r="3919" spans="1:17" x14ac:dyDescent="0.4">
      <c r="A3919" s="68">
        <v>3918</v>
      </c>
      <c r="B3919" s="68" t="s">
        <v>2056</v>
      </c>
      <c r="C3919" s="68" t="s">
        <v>2297</v>
      </c>
      <c r="D3919" s="68" t="s">
        <v>1983</v>
      </c>
      <c r="E3919" s="68" t="s">
        <v>1980</v>
      </c>
      <c r="F3919" s="68" t="s">
        <v>1981</v>
      </c>
      <c r="G3919" s="68" t="s">
        <v>1965</v>
      </c>
      <c r="H3919" s="68" t="s">
        <v>1966</v>
      </c>
      <c r="I3919" s="68">
        <v>13</v>
      </c>
      <c r="J3919" s="68" t="s">
        <v>2267</v>
      </c>
      <c r="K3919" s="142">
        <v>2.7</v>
      </c>
      <c r="L3919" s="68">
        <v>0.77</v>
      </c>
      <c r="M3919" s="68" t="s">
        <v>1960</v>
      </c>
      <c r="N3919" s="143">
        <f>IF(対応ガラス検索!$E$2="-","",IF(対応ガラス検索!$E$2&gt;=K3919,MAX($N$2:N3918)+1,""))</f>
        <v>3918</v>
      </c>
      <c r="O3919" s="143" t="str">
        <f>IF(対応ガラス検索!$E$2="-","",IF(L3919&lt;=0.65,MAX($O$2:O3918)+1,""))</f>
        <v/>
      </c>
      <c r="P3919" s="144"/>
      <c r="Q3919" s="145"/>
    </row>
    <row r="3920" spans="1:17" x14ac:dyDescent="0.4">
      <c r="A3920" s="68">
        <v>3919</v>
      </c>
      <c r="B3920" s="68" t="s">
        <v>2056</v>
      </c>
      <c r="C3920" s="68" t="s">
        <v>2297</v>
      </c>
      <c r="D3920" s="68" t="s">
        <v>1983</v>
      </c>
      <c r="E3920" s="68" t="s">
        <v>1980</v>
      </c>
      <c r="F3920" s="68" t="s">
        <v>1981</v>
      </c>
      <c r="G3920" s="68" t="s">
        <v>1965</v>
      </c>
      <c r="H3920" s="68" t="s">
        <v>1966</v>
      </c>
      <c r="I3920" s="68">
        <v>6</v>
      </c>
      <c r="J3920" s="68" t="s">
        <v>2296</v>
      </c>
      <c r="K3920" s="68">
        <v>3.3</v>
      </c>
      <c r="L3920" s="68">
        <v>0.77</v>
      </c>
      <c r="M3920" s="68" t="s">
        <v>1960</v>
      </c>
      <c r="N3920" s="143">
        <f>IF(対応ガラス検索!$E$2="-","",IF(対応ガラス検索!$E$2&gt;=K3920,MAX($N$2:N3919)+1,""))</f>
        <v>3919</v>
      </c>
      <c r="O3920" s="143" t="str">
        <f>IF(対応ガラス検索!$E$2="-","",IF(L3920&lt;=0.65,MAX($O$2:O3919)+1,""))</f>
        <v/>
      </c>
      <c r="P3920" s="144"/>
      <c r="Q3920" s="145"/>
    </row>
    <row r="3921" spans="1:17" x14ac:dyDescent="0.4">
      <c r="A3921" s="68">
        <v>3920</v>
      </c>
      <c r="B3921" s="68" t="s">
        <v>2056</v>
      </c>
      <c r="C3921" s="68" t="s">
        <v>2297</v>
      </c>
      <c r="D3921" s="68" t="s">
        <v>1983</v>
      </c>
      <c r="E3921" s="68" t="s">
        <v>1980</v>
      </c>
      <c r="F3921" s="68" t="s">
        <v>1981</v>
      </c>
      <c r="G3921" s="68" t="s">
        <v>1965</v>
      </c>
      <c r="H3921" s="68" t="s">
        <v>1966</v>
      </c>
      <c r="I3921" s="68">
        <v>7</v>
      </c>
      <c r="J3921" s="68" t="s">
        <v>2296</v>
      </c>
      <c r="K3921" s="68">
        <v>3.2</v>
      </c>
      <c r="L3921" s="68">
        <v>0.77</v>
      </c>
      <c r="M3921" s="68" t="s">
        <v>1960</v>
      </c>
      <c r="N3921" s="143">
        <f>IF(対応ガラス検索!$E$2="-","",IF(対応ガラス検索!$E$2&gt;=K3921,MAX($N$2:N3920)+1,""))</f>
        <v>3920</v>
      </c>
      <c r="O3921" s="143" t="str">
        <f>IF(対応ガラス検索!$E$2="-","",IF(L3921&lt;=0.65,MAX($O$2:O3920)+1,""))</f>
        <v/>
      </c>
      <c r="P3921" s="144"/>
      <c r="Q3921" s="145"/>
    </row>
    <row r="3922" spans="1:17" x14ac:dyDescent="0.4">
      <c r="A3922" s="68">
        <v>3921</v>
      </c>
      <c r="B3922" s="68" t="s">
        <v>2056</v>
      </c>
      <c r="C3922" s="68" t="s">
        <v>2297</v>
      </c>
      <c r="D3922" s="68" t="s">
        <v>1983</v>
      </c>
      <c r="E3922" s="68" t="s">
        <v>1980</v>
      </c>
      <c r="F3922" s="68" t="s">
        <v>1981</v>
      </c>
      <c r="G3922" s="68" t="s">
        <v>1965</v>
      </c>
      <c r="H3922" s="68" t="s">
        <v>1966</v>
      </c>
      <c r="I3922" s="68">
        <v>8</v>
      </c>
      <c r="J3922" s="68" t="s">
        <v>2296</v>
      </c>
      <c r="K3922" s="68">
        <v>3.1</v>
      </c>
      <c r="L3922" s="68">
        <v>0.77</v>
      </c>
      <c r="M3922" s="68" t="s">
        <v>1960</v>
      </c>
      <c r="N3922" s="143">
        <f>IF(対応ガラス検索!$E$2="-","",IF(対応ガラス検索!$E$2&gt;=K3922,MAX($N$2:N3921)+1,""))</f>
        <v>3921</v>
      </c>
      <c r="O3922" s="143" t="str">
        <f>IF(対応ガラス検索!$E$2="-","",IF(L3922&lt;=0.65,MAX($O$2:O3921)+1,""))</f>
        <v/>
      </c>
      <c r="P3922" s="144"/>
      <c r="Q3922" s="145"/>
    </row>
    <row r="3923" spans="1:17" x14ac:dyDescent="0.4">
      <c r="A3923" s="68">
        <v>3922</v>
      </c>
      <c r="B3923" s="68" t="s">
        <v>2056</v>
      </c>
      <c r="C3923" s="68" t="s">
        <v>2297</v>
      </c>
      <c r="D3923" s="68" t="s">
        <v>1983</v>
      </c>
      <c r="E3923" s="68" t="s">
        <v>1980</v>
      </c>
      <c r="F3923" s="68" t="s">
        <v>1981</v>
      </c>
      <c r="G3923" s="68" t="s">
        <v>1965</v>
      </c>
      <c r="H3923" s="68" t="s">
        <v>1966</v>
      </c>
      <c r="I3923" s="68">
        <v>9</v>
      </c>
      <c r="J3923" s="68" t="s">
        <v>2296</v>
      </c>
      <c r="K3923" s="68">
        <v>3</v>
      </c>
      <c r="L3923" s="68">
        <v>0.77</v>
      </c>
      <c r="M3923" s="68" t="s">
        <v>1960</v>
      </c>
      <c r="N3923" s="143">
        <f>IF(対応ガラス検索!$E$2="-","",IF(対応ガラス検索!$E$2&gt;=K3923,MAX($N$2:N3922)+1,""))</f>
        <v>3922</v>
      </c>
      <c r="O3923" s="143" t="str">
        <f>IF(対応ガラス検索!$E$2="-","",IF(L3923&lt;=0.65,MAX($O$2:O3922)+1,""))</f>
        <v/>
      </c>
      <c r="P3923" s="144"/>
      <c r="Q3923" s="145"/>
    </row>
    <row r="3924" spans="1:17" x14ac:dyDescent="0.4">
      <c r="A3924" s="68">
        <v>3923</v>
      </c>
      <c r="B3924" s="68" t="s">
        <v>2056</v>
      </c>
      <c r="C3924" s="68" t="s">
        <v>2297</v>
      </c>
      <c r="D3924" s="68" t="s">
        <v>1983</v>
      </c>
      <c r="E3924" s="68" t="s">
        <v>1980</v>
      </c>
      <c r="F3924" s="68" t="s">
        <v>1981</v>
      </c>
      <c r="G3924" s="68" t="s">
        <v>1965</v>
      </c>
      <c r="H3924" s="68" t="s">
        <v>1966</v>
      </c>
      <c r="I3924" s="68">
        <v>10</v>
      </c>
      <c r="J3924" s="68" t="s">
        <v>2296</v>
      </c>
      <c r="K3924" s="68">
        <v>3</v>
      </c>
      <c r="L3924" s="68">
        <v>0.77</v>
      </c>
      <c r="M3924" s="68" t="s">
        <v>1960</v>
      </c>
      <c r="N3924" s="143">
        <f>IF(対応ガラス検索!$E$2="-","",IF(対応ガラス検索!$E$2&gt;=K3924,MAX($N$2:N3923)+1,""))</f>
        <v>3923</v>
      </c>
      <c r="O3924" s="143" t="str">
        <f>IF(対応ガラス検索!$E$2="-","",IF(L3924&lt;=0.65,MAX($O$2:O3923)+1,""))</f>
        <v/>
      </c>
      <c r="P3924" s="144"/>
      <c r="Q3924" s="145"/>
    </row>
    <row r="3925" spans="1:17" x14ac:dyDescent="0.4">
      <c r="A3925" s="68">
        <v>3924</v>
      </c>
      <c r="B3925" s="68" t="s">
        <v>2056</v>
      </c>
      <c r="C3925" s="68" t="s">
        <v>2297</v>
      </c>
      <c r="D3925" s="68" t="s">
        <v>1983</v>
      </c>
      <c r="E3925" s="68" t="s">
        <v>1980</v>
      </c>
      <c r="F3925" s="68" t="s">
        <v>1981</v>
      </c>
      <c r="G3925" s="68" t="s">
        <v>1965</v>
      </c>
      <c r="H3925" s="68" t="s">
        <v>1966</v>
      </c>
      <c r="I3925" s="68">
        <v>11</v>
      </c>
      <c r="J3925" s="68" t="s">
        <v>2296</v>
      </c>
      <c r="K3925" s="68">
        <v>2.9</v>
      </c>
      <c r="L3925" s="68">
        <v>0.77</v>
      </c>
      <c r="M3925" s="68" t="s">
        <v>1960</v>
      </c>
      <c r="N3925" s="143">
        <f>IF(対応ガラス検索!$E$2="-","",IF(対応ガラス検索!$E$2&gt;=K3925,MAX($N$2:N3924)+1,""))</f>
        <v>3924</v>
      </c>
      <c r="O3925" s="143" t="str">
        <f>IF(対応ガラス検索!$E$2="-","",IF(L3925&lt;=0.65,MAX($O$2:O3924)+1,""))</f>
        <v/>
      </c>
      <c r="P3925" s="144"/>
      <c r="Q3925" s="145"/>
    </row>
    <row r="3926" spans="1:17" x14ac:dyDescent="0.4">
      <c r="A3926" s="68">
        <v>3925</v>
      </c>
      <c r="B3926" s="68" t="s">
        <v>2056</v>
      </c>
      <c r="C3926" s="68" t="s">
        <v>2297</v>
      </c>
      <c r="D3926" s="68" t="s">
        <v>1983</v>
      </c>
      <c r="E3926" s="68" t="s">
        <v>1980</v>
      </c>
      <c r="F3926" s="68" t="s">
        <v>1981</v>
      </c>
      <c r="G3926" s="68" t="s">
        <v>1965</v>
      </c>
      <c r="H3926" s="68" t="s">
        <v>1966</v>
      </c>
      <c r="I3926" s="68">
        <v>12</v>
      </c>
      <c r="J3926" s="68" t="s">
        <v>2296</v>
      </c>
      <c r="K3926" s="68">
        <v>2.9</v>
      </c>
      <c r="L3926" s="68">
        <v>0.77</v>
      </c>
      <c r="M3926" s="68" t="s">
        <v>1960</v>
      </c>
      <c r="N3926" s="143">
        <f>IF(対応ガラス検索!$E$2="-","",IF(対応ガラス検索!$E$2&gt;=K3926,MAX($N$2:N3925)+1,""))</f>
        <v>3925</v>
      </c>
      <c r="O3926" s="143" t="str">
        <f>IF(対応ガラス検索!$E$2="-","",IF(L3926&lt;=0.65,MAX($O$2:O3925)+1,""))</f>
        <v/>
      </c>
      <c r="P3926" s="144"/>
      <c r="Q3926" s="145"/>
    </row>
    <row r="3927" spans="1:17" x14ac:dyDescent="0.4">
      <c r="A3927" s="68">
        <v>3926</v>
      </c>
      <c r="B3927" s="68" t="s">
        <v>2056</v>
      </c>
      <c r="C3927" s="68" t="s">
        <v>2297</v>
      </c>
      <c r="D3927" s="68" t="s">
        <v>1983</v>
      </c>
      <c r="E3927" s="68" t="s">
        <v>1980</v>
      </c>
      <c r="F3927" s="68" t="s">
        <v>1981</v>
      </c>
      <c r="G3927" s="68" t="s">
        <v>1965</v>
      </c>
      <c r="H3927" s="68" t="s">
        <v>1966</v>
      </c>
      <c r="I3927" s="68">
        <v>13</v>
      </c>
      <c r="J3927" s="68" t="s">
        <v>2296</v>
      </c>
      <c r="K3927" s="68">
        <v>2.8</v>
      </c>
      <c r="L3927" s="68">
        <v>0.77</v>
      </c>
      <c r="M3927" s="68" t="s">
        <v>1960</v>
      </c>
      <c r="N3927" s="143">
        <f>IF(対応ガラス検索!$E$2="-","",IF(対応ガラス検索!$E$2&gt;=K3927,MAX($N$2:N3926)+1,""))</f>
        <v>3926</v>
      </c>
      <c r="O3927" s="143" t="str">
        <f>IF(対応ガラス検索!$E$2="-","",IF(L3927&lt;=0.65,MAX($O$2:O3926)+1,""))</f>
        <v/>
      </c>
      <c r="P3927" s="144"/>
      <c r="Q3927" s="145"/>
    </row>
    <row r="3928" spans="1:17" x14ac:dyDescent="0.4">
      <c r="A3928" s="68">
        <v>3927</v>
      </c>
      <c r="B3928" s="68" t="s">
        <v>2056</v>
      </c>
      <c r="C3928" s="68" t="s">
        <v>2297</v>
      </c>
      <c r="D3928" s="68" t="s">
        <v>1983</v>
      </c>
      <c r="E3928" s="68" t="s">
        <v>1980</v>
      </c>
      <c r="F3928" s="68" t="s">
        <v>1981</v>
      </c>
      <c r="G3928" s="68" t="s">
        <v>1965</v>
      </c>
      <c r="H3928" s="68" t="s">
        <v>1966</v>
      </c>
      <c r="I3928" s="68">
        <v>6</v>
      </c>
      <c r="J3928" s="68" t="s">
        <v>2296</v>
      </c>
      <c r="K3928" s="68">
        <v>3.3</v>
      </c>
      <c r="L3928" s="68">
        <v>0.77</v>
      </c>
      <c r="M3928" s="68" t="s">
        <v>1960</v>
      </c>
      <c r="N3928" s="143">
        <f>IF(対応ガラス検索!$E$2="-","",IF(対応ガラス検索!$E$2&gt;=K3928,MAX($N$2:N3927)+1,""))</f>
        <v>3927</v>
      </c>
      <c r="O3928" s="143" t="str">
        <f>IF(対応ガラス検索!$E$2="-","",IF(L3928&lt;=0.65,MAX($O$2:O3927)+1,""))</f>
        <v/>
      </c>
      <c r="P3928" s="144"/>
      <c r="Q3928" s="145"/>
    </row>
    <row r="3929" spans="1:17" x14ac:dyDescent="0.4">
      <c r="A3929" s="68">
        <v>3928</v>
      </c>
      <c r="B3929" s="68" t="s">
        <v>2056</v>
      </c>
      <c r="C3929" s="68" t="s">
        <v>2297</v>
      </c>
      <c r="D3929" s="68" t="s">
        <v>1983</v>
      </c>
      <c r="E3929" s="68" t="s">
        <v>1980</v>
      </c>
      <c r="F3929" s="68" t="s">
        <v>1981</v>
      </c>
      <c r="G3929" s="68" t="s">
        <v>1965</v>
      </c>
      <c r="H3929" s="68" t="s">
        <v>1966</v>
      </c>
      <c r="I3929" s="68">
        <v>7</v>
      </c>
      <c r="J3929" s="68" t="s">
        <v>2296</v>
      </c>
      <c r="K3929" s="68">
        <v>3.2</v>
      </c>
      <c r="L3929" s="68">
        <v>0.77</v>
      </c>
      <c r="M3929" s="68" t="s">
        <v>1960</v>
      </c>
      <c r="N3929" s="143">
        <f>IF(対応ガラス検索!$E$2="-","",IF(対応ガラス検索!$E$2&gt;=K3929,MAX($N$2:N3928)+1,""))</f>
        <v>3928</v>
      </c>
      <c r="O3929" s="143" t="str">
        <f>IF(対応ガラス検索!$E$2="-","",IF(L3929&lt;=0.65,MAX($O$2:O3928)+1,""))</f>
        <v/>
      </c>
      <c r="P3929" s="144"/>
      <c r="Q3929" s="145"/>
    </row>
    <row r="3930" spans="1:17" x14ac:dyDescent="0.4">
      <c r="A3930" s="68">
        <v>3929</v>
      </c>
      <c r="B3930" s="68" t="s">
        <v>2056</v>
      </c>
      <c r="C3930" s="68" t="s">
        <v>2297</v>
      </c>
      <c r="D3930" s="68" t="s">
        <v>1983</v>
      </c>
      <c r="E3930" s="68" t="s">
        <v>1980</v>
      </c>
      <c r="F3930" s="68" t="s">
        <v>1981</v>
      </c>
      <c r="G3930" s="68" t="s">
        <v>1965</v>
      </c>
      <c r="H3930" s="68" t="s">
        <v>1966</v>
      </c>
      <c r="I3930" s="68">
        <v>8</v>
      </c>
      <c r="J3930" s="68" t="s">
        <v>2296</v>
      </c>
      <c r="K3930" s="68">
        <v>3.1</v>
      </c>
      <c r="L3930" s="68">
        <v>0.77</v>
      </c>
      <c r="M3930" s="68" t="s">
        <v>1960</v>
      </c>
      <c r="N3930" s="143">
        <f>IF(対応ガラス検索!$E$2="-","",IF(対応ガラス検索!$E$2&gt;=K3930,MAX($N$2:N3929)+1,""))</f>
        <v>3929</v>
      </c>
      <c r="O3930" s="143" t="str">
        <f>IF(対応ガラス検索!$E$2="-","",IF(L3930&lt;=0.65,MAX($O$2:O3929)+1,""))</f>
        <v/>
      </c>
      <c r="P3930" s="144"/>
      <c r="Q3930" s="145"/>
    </row>
    <row r="3931" spans="1:17" x14ac:dyDescent="0.4">
      <c r="A3931" s="68">
        <v>3930</v>
      </c>
      <c r="B3931" s="68" t="s">
        <v>2056</v>
      </c>
      <c r="C3931" s="68" t="s">
        <v>2297</v>
      </c>
      <c r="D3931" s="68" t="s">
        <v>1983</v>
      </c>
      <c r="E3931" s="68" t="s">
        <v>1980</v>
      </c>
      <c r="F3931" s="68" t="s">
        <v>1981</v>
      </c>
      <c r="G3931" s="68" t="s">
        <v>1965</v>
      </c>
      <c r="H3931" s="68" t="s">
        <v>1966</v>
      </c>
      <c r="I3931" s="68">
        <v>9</v>
      </c>
      <c r="J3931" s="68" t="s">
        <v>2296</v>
      </c>
      <c r="K3931" s="68">
        <v>3</v>
      </c>
      <c r="L3931" s="68">
        <v>0.77</v>
      </c>
      <c r="M3931" s="68" t="s">
        <v>1960</v>
      </c>
      <c r="N3931" s="143">
        <f>IF(対応ガラス検索!$E$2="-","",IF(対応ガラス検索!$E$2&gt;=K3931,MAX($N$2:N3930)+1,""))</f>
        <v>3930</v>
      </c>
      <c r="O3931" s="143" t="str">
        <f>IF(対応ガラス検索!$E$2="-","",IF(L3931&lt;=0.65,MAX($O$2:O3930)+1,""))</f>
        <v/>
      </c>
      <c r="P3931" s="144"/>
      <c r="Q3931" s="145"/>
    </row>
    <row r="3932" spans="1:17" x14ac:dyDescent="0.4">
      <c r="A3932" s="68">
        <v>3931</v>
      </c>
      <c r="B3932" s="68" t="s">
        <v>2056</v>
      </c>
      <c r="C3932" s="68" t="s">
        <v>2297</v>
      </c>
      <c r="D3932" s="68" t="s">
        <v>1983</v>
      </c>
      <c r="E3932" s="68" t="s">
        <v>1980</v>
      </c>
      <c r="F3932" s="68" t="s">
        <v>1981</v>
      </c>
      <c r="G3932" s="68" t="s">
        <v>1965</v>
      </c>
      <c r="H3932" s="68" t="s">
        <v>1966</v>
      </c>
      <c r="I3932" s="68">
        <v>10</v>
      </c>
      <c r="J3932" s="68" t="s">
        <v>2296</v>
      </c>
      <c r="K3932" s="68">
        <v>3</v>
      </c>
      <c r="L3932" s="68">
        <v>0.77</v>
      </c>
      <c r="M3932" s="68" t="s">
        <v>1960</v>
      </c>
      <c r="N3932" s="143">
        <f>IF(対応ガラス検索!$E$2="-","",IF(対応ガラス検索!$E$2&gt;=K3932,MAX($N$2:N3931)+1,""))</f>
        <v>3931</v>
      </c>
      <c r="O3932" s="143" t="str">
        <f>IF(対応ガラス検索!$E$2="-","",IF(L3932&lt;=0.65,MAX($O$2:O3931)+1,""))</f>
        <v/>
      </c>
      <c r="P3932" s="144"/>
      <c r="Q3932" s="145"/>
    </row>
    <row r="3933" spans="1:17" x14ac:dyDescent="0.4">
      <c r="A3933" s="68">
        <v>3932</v>
      </c>
      <c r="B3933" s="68" t="s">
        <v>2056</v>
      </c>
      <c r="C3933" s="68" t="s">
        <v>2297</v>
      </c>
      <c r="D3933" s="68" t="s">
        <v>1983</v>
      </c>
      <c r="E3933" s="68" t="s">
        <v>1980</v>
      </c>
      <c r="F3933" s="68" t="s">
        <v>1981</v>
      </c>
      <c r="G3933" s="68" t="s">
        <v>1965</v>
      </c>
      <c r="H3933" s="68" t="s">
        <v>1966</v>
      </c>
      <c r="I3933" s="68">
        <v>11</v>
      </c>
      <c r="J3933" s="68" t="s">
        <v>2296</v>
      </c>
      <c r="K3933" s="142">
        <v>2.9</v>
      </c>
      <c r="L3933" s="68">
        <v>0.77</v>
      </c>
      <c r="M3933" s="68" t="s">
        <v>1960</v>
      </c>
      <c r="N3933" s="143">
        <f>IF(対応ガラス検索!$E$2="-","",IF(対応ガラス検索!$E$2&gt;=K3933,MAX($N$2:N3932)+1,""))</f>
        <v>3932</v>
      </c>
      <c r="O3933" s="143" t="str">
        <f>IF(対応ガラス検索!$E$2="-","",IF(L3933&lt;=0.65,MAX($O$2:O3932)+1,""))</f>
        <v/>
      </c>
      <c r="P3933" s="144"/>
      <c r="Q3933" s="145"/>
    </row>
    <row r="3934" spans="1:17" x14ac:dyDescent="0.4">
      <c r="A3934" s="68">
        <v>3933</v>
      </c>
      <c r="B3934" s="68" t="s">
        <v>2056</v>
      </c>
      <c r="C3934" s="68" t="s">
        <v>2297</v>
      </c>
      <c r="D3934" s="68" t="s">
        <v>1983</v>
      </c>
      <c r="E3934" s="68" t="s">
        <v>1980</v>
      </c>
      <c r="F3934" s="68" t="s">
        <v>1981</v>
      </c>
      <c r="G3934" s="68" t="s">
        <v>1965</v>
      </c>
      <c r="H3934" s="68" t="s">
        <v>1966</v>
      </c>
      <c r="I3934" s="68">
        <v>12</v>
      </c>
      <c r="J3934" s="68" t="s">
        <v>2296</v>
      </c>
      <c r="K3934" s="142">
        <v>2.9</v>
      </c>
      <c r="L3934" s="68">
        <v>0.77</v>
      </c>
      <c r="M3934" s="68" t="s">
        <v>1960</v>
      </c>
      <c r="N3934" s="143">
        <f>IF(対応ガラス検索!$E$2="-","",IF(対応ガラス検索!$E$2&gt;=K3934,MAX($N$2:N3933)+1,""))</f>
        <v>3933</v>
      </c>
      <c r="O3934" s="143" t="str">
        <f>IF(対応ガラス検索!$E$2="-","",IF(L3934&lt;=0.65,MAX($O$2:O3933)+1,""))</f>
        <v/>
      </c>
      <c r="P3934" s="144"/>
      <c r="Q3934" s="145"/>
    </row>
    <row r="3935" spans="1:17" x14ac:dyDescent="0.4">
      <c r="A3935" s="68">
        <v>3934</v>
      </c>
      <c r="B3935" s="68" t="s">
        <v>2056</v>
      </c>
      <c r="C3935" s="68" t="s">
        <v>2297</v>
      </c>
      <c r="D3935" s="68" t="s">
        <v>1983</v>
      </c>
      <c r="E3935" s="68" t="s">
        <v>1980</v>
      </c>
      <c r="F3935" s="68" t="s">
        <v>1981</v>
      </c>
      <c r="G3935" s="68" t="s">
        <v>1965</v>
      </c>
      <c r="H3935" s="68" t="s">
        <v>1966</v>
      </c>
      <c r="I3935" s="68">
        <v>13</v>
      </c>
      <c r="J3935" s="68" t="s">
        <v>2296</v>
      </c>
      <c r="K3935" s="68">
        <v>2.8</v>
      </c>
      <c r="L3935" s="68">
        <v>0.77</v>
      </c>
      <c r="M3935" s="68" t="s">
        <v>1960</v>
      </c>
      <c r="N3935" s="143">
        <f>IF(対応ガラス検索!$E$2="-","",IF(対応ガラス検索!$E$2&gt;=K3935,MAX($N$2:N3934)+1,""))</f>
        <v>3934</v>
      </c>
      <c r="O3935" s="143" t="str">
        <f>IF(対応ガラス検索!$E$2="-","",IF(L3935&lt;=0.65,MAX($O$2:O3934)+1,""))</f>
        <v/>
      </c>
      <c r="P3935" s="144"/>
      <c r="Q3935" s="145"/>
    </row>
    <row r="3936" spans="1:17" x14ac:dyDescent="0.4">
      <c r="A3936" s="68">
        <v>3935</v>
      </c>
      <c r="B3936" s="68" t="s">
        <v>2056</v>
      </c>
      <c r="C3936" s="68" t="s">
        <v>2297</v>
      </c>
      <c r="D3936" s="68" t="s">
        <v>1984</v>
      </c>
      <c r="E3936" s="68" t="s">
        <v>1985</v>
      </c>
      <c r="F3936" s="68" t="s">
        <v>1986</v>
      </c>
      <c r="G3936" s="68" t="s">
        <v>1958</v>
      </c>
      <c r="H3936" s="68" t="s">
        <v>1959</v>
      </c>
      <c r="I3936" s="68">
        <v>7</v>
      </c>
      <c r="J3936" s="68" t="s">
        <v>2267</v>
      </c>
      <c r="K3936" s="68">
        <v>3</v>
      </c>
      <c r="L3936" s="68">
        <v>0.77</v>
      </c>
      <c r="M3936" s="68" t="s">
        <v>1960</v>
      </c>
      <c r="N3936" s="143">
        <f>IF(対応ガラス検索!$E$2="-","",IF(対応ガラス検索!$E$2&gt;=K3936,MAX($N$2:N3935)+1,""))</f>
        <v>3935</v>
      </c>
      <c r="O3936" s="143" t="str">
        <f>IF(対応ガラス検索!$E$2="-","",IF(L3936&lt;=0.65,MAX($O$2:O3935)+1,""))</f>
        <v/>
      </c>
      <c r="P3936" s="144"/>
      <c r="Q3936" s="145"/>
    </row>
    <row r="3937" spans="1:17" x14ac:dyDescent="0.4">
      <c r="A3937" s="68">
        <v>3936</v>
      </c>
      <c r="B3937" s="68" t="s">
        <v>2056</v>
      </c>
      <c r="C3937" s="68" t="s">
        <v>2297</v>
      </c>
      <c r="D3937" s="68" t="s">
        <v>1984</v>
      </c>
      <c r="E3937" s="68" t="s">
        <v>1985</v>
      </c>
      <c r="F3937" s="68" t="s">
        <v>1986</v>
      </c>
      <c r="G3937" s="68" t="s">
        <v>1958</v>
      </c>
      <c r="H3937" s="68" t="s">
        <v>1959</v>
      </c>
      <c r="I3937" s="68">
        <v>8</v>
      </c>
      <c r="J3937" s="68" t="s">
        <v>2267</v>
      </c>
      <c r="K3937" s="68">
        <v>2.9</v>
      </c>
      <c r="L3937" s="68">
        <v>0.77</v>
      </c>
      <c r="M3937" s="68" t="s">
        <v>1960</v>
      </c>
      <c r="N3937" s="143">
        <f>IF(対応ガラス検索!$E$2="-","",IF(対応ガラス検索!$E$2&gt;=K3937,MAX($N$2:N3936)+1,""))</f>
        <v>3936</v>
      </c>
      <c r="O3937" s="143" t="str">
        <f>IF(対応ガラス検索!$E$2="-","",IF(L3937&lt;=0.65,MAX($O$2:O3936)+1,""))</f>
        <v/>
      </c>
      <c r="P3937" s="144"/>
      <c r="Q3937" s="145"/>
    </row>
    <row r="3938" spans="1:17" x14ac:dyDescent="0.4">
      <c r="A3938" s="68">
        <v>3937</v>
      </c>
      <c r="B3938" s="68" t="s">
        <v>2056</v>
      </c>
      <c r="C3938" s="68" t="s">
        <v>2297</v>
      </c>
      <c r="D3938" s="68" t="s">
        <v>1984</v>
      </c>
      <c r="E3938" s="68" t="s">
        <v>1985</v>
      </c>
      <c r="F3938" s="68" t="s">
        <v>1986</v>
      </c>
      <c r="G3938" s="68" t="s">
        <v>1958</v>
      </c>
      <c r="H3938" s="68" t="s">
        <v>1959</v>
      </c>
      <c r="I3938" s="68">
        <v>9</v>
      </c>
      <c r="J3938" s="68" t="s">
        <v>2267</v>
      </c>
      <c r="K3938" s="68">
        <v>2.8</v>
      </c>
      <c r="L3938" s="68">
        <v>0.77</v>
      </c>
      <c r="M3938" s="68" t="s">
        <v>1960</v>
      </c>
      <c r="N3938" s="143">
        <f>IF(対応ガラス検索!$E$2="-","",IF(対応ガラス検索!$E$2&gt;=K3938,MAX($N$2:N3937)+1,""))</f>
        <v>3937</v>
      </c>
      <c r="O3938" s="143" t="str">
        <f>IF(対応ガラス検索!$E$2="-","",IF(L3938&lt;=0.65,MAX($O$2:O3937)+1,""))</f>
        <v/>
      </c>
      <c r="P3938" s="144"/>
      <c r="Q3938" s="145"/>
    </row>
    <row r="3939" spans="1:17" x14ac:dyDescent="0.4">
      <c r="A3939" s="68">
        <v>3938</v>
      </c>
      <c r="B3939" s="68" t="s">
        <v>2056</v>
      </c>
      <c r="C3939" s="68" t="s">
        <v>2297</v>
      </c>
      <c r="D3939" s="68" t="s">
        <v>1984</v>
      </c>
      <c r="E3939" s="68" t="s">
        <v>1985</v>
      </c>
      <c r="F3939" s="68" t="s">
        <v>1986</v>
      </c>
      <c r="G3939" s="68" t="s">
        <v>1958</v>
      </c>
      <c r="H3939" s="68" t="s">
        <v>1959</v>
      </c>
      <c r="I3939" s="68">
        <v>10</v>
      </c>
      <c r="J3939" s="68" t="s">
        <v>2267</v>
      </c>
      <c r="K3939" s="68">
        <v>2.8</v>
      </c>
      <c r="L3939" s="68">
        <v>0.77</v>
      </c>
      <c r="M3939" s="68" t="s">
        <v>1960</v>
      </c>
      <c r="N3939" s="143">
        <f>IF(対応ガラス検索!$E$2="-","",IF(対応ガラス検索!$E$2&gt;=K3939,MAX($N$2:N3938)+1,""))</f>
        <v>3938</v>
      </c>
      <c r="O3939" s="143" t="str">
        <f>IF(対応ガラス検索!$E$2="-","",IF(L3939&lt;=0.65,MAX($O$2:O3938)+1,""))</f>
        <v/>
      </c>
      <c r="P3939" s="144"/>
      <c r="Q3939" s="145"/>
    </row>
    <row r="3940" spans="1:17" x14ac:dyDescent="0.4">
      <c r="A3940" s="68">
        <v>3939</v>
      </c>
      <c r="B3940" s="68" t="s">
        <v>2056</v>
      </c>
      <c r="C3940" s="68" t="s">
        <v>2297</v>
      </c>
      <c r="D3940" s="68" t="s">
        <v>1984</v>
      </c>
      <c r="E3940" s="68" t="s">
        <v>1985</v>
      </c>
      <c r="F3940" s="68" t="s">
        <v>1986</v>
      </c>
      <c r="G3940" s="68" t="s">
        <v>1958</v>
      </c>
      <c r="H3940" s="68" t="s">
        <v>1959</v>
      </c>
      <c r="I3940" s="68">
        <v>11</v>
      </c>
      <c r="J3940" s="68" t="s">
        <v>2267</v>
      </c>
      <c r="K3940" s="68">
        <v>2.7</v>
      </c>
      <c r="L3940" s="68">
        <v>0.77</v>
      </c>
      <c r="M3940" s="68" t="s">
        <v>1960</v>
      </c>
      <c r="N3940" s="143">
        <f>IF(対応ガラス検索!$E$2="-","",IF(対応ガラス検索!$E$2&gt;=K3940,MAX($N$2:N3939)+1,""))</f>
        <v>3939</v>
      </c>
      <c r="O3940" s="143" t="str">
        <f>IF(対応ガラス検索!$E$2="-","",IF(L3940&lt;=0.65,MAX($O$2:O3939)+1,""))</f>
        <v/>
      </c>
      <c r="P3940" s="144"/>
      <c r="Q3940" s="145"/>
    </row>
    <row r="3941" spans="1:17" x14ac:dyDescent="0.4">
      <c r="A3941" s="68">
        <v>3940</v>
      </c>
      <c r="B3941" s="68" t="s">
        <v>2056</v>
      </c>
      <c r="C3941" s="68" t="s">
        <v>2297</v>
      </c>
      <c r="D3941" s="68" t="s">
        <v>1984</v>
      </c>
      <c r="E3941" s="68" t="s">
        <v>1985</v>
      </c>
      <c r="F3941" s="68" t="s">
        <v>1986</v>
      </c>
      <c r="G3941" s="68" t="s">
        <v>1958</v>
      </c>
      <c r="H3941" s="68" t="s">
        <v>1959</v>
      </c>
      <c r="I3941" s="68">
        <v>12</v>
      </c>
      <c r="J3941" s="68" t="s">
        <v>2267</v>
      </c>
      <c r="K3941" s="68">
        <v>2.7</v>
      </c>
      <c r="L3941" s="68">
        <v>0.77</v>
      </c>
      <c r="M3941" s="68" t="s">
        <v>1960</v>
      </c>
      <c r="N3941" s="143">
        <f>IF(対応ガラス検索!$E$2="-","",IF(対応ガラス検索!$E$2&gt;=K3941,MAX($N$2:N3940)+1,""))</f>
        <v>3940</v>
      </c>
      <c r="O3941" s="143" t="str">
        <f>IF(対応ガラス検索!$E$2="-","",IF(L3941&lt;=0.65,MAX($O$2:O3940)+1,""))</f>
        <v/>
      </c>
      <c r="P3941" s="144"/>
      <c r="Q3941" s="145"/>
    </row>
    <row r="3942" spans="1:17" x14ac:dyDescent="0.4">
      <c r="A3942" s="68">
        <v>3941</v>
      </c>
      <c r="B3942" s="68" t="s">
        <v>2056</v>
      </c>
      <c r="C3942" s="68" t="s">
        <v>2297</v>
      </c>
      <c r="D3942" s="68" t="s">
        <v>1984</v>
      </c>
      <c r="E3942" s="68" t="s">
        <v>1985</v>
      </c>
      <c r="F3942" s="68" t="s">
        <v>1986</v>
      </c>
      <c r="G3942" s="68" t="s">
        <v>1958</v>
      </c>
      <c r="H3942" s="68" t="s">
        <v>1959</v>
      </c>
      <c r="I3942" s="68">
        <v>13</v>
      </c>
      <c r="J3942" s="68" t="s">
        <v>2267</v>
      </c>
      <c r="K3942" s="68">
        <v>2.7</v>
      </c>
      <c r="L3942" s="68">
        <v>0.77</v>
      </c>
      <c r="M3942" s="68" t="s">
        <v>1960</v>
      </c>
      <c r="N3942" s="143">
        <f>IF(対応ガラス検索!$E$2="-","",IF(対応ガラス検索!$E$2&gt;=K3942,MAX($N$2:N3941)+1,""))</f>
        <v>3941</v>
      </c>
      <c r="O3942" s="143" t="str">
        <f>IF(対応ガラス検索!$E$2="-","",IF(L3942&lt;=0.65,MAX($O$2:O3941)+1,""))</f>
        <v/>
      </c>
      <c r="P3942" s="144"/>
      <c r="Q3942" s="145"/>
    </row>
    <row r="3943" spans="1:17" x14ac:dyDescent="0.4">
      <c r="A3943" s="68">
        <v>3942</v>
      </c>
      <c r="B3943" s="68" t="s">
        <v>2056</v>
      </c>
      <c r="C3943" s="68" t="s">
        <v>2297</v>
      </c>
      <c r="D3943" s="68" t="s">
        <v>1984</v>
      </c>
      <c r="E3943" s="68" t="s">
        <v>1985</v>
      </c>
      <c r="F3943" s="68" t="s">
        <v>1986</v>
      </c>
      <c r="G3943" s="68" t="s">
        <v>1958</v>
      </c>
      <c r="H3943" s="68" t="s">
        <v>1959</v>
      </c>
      <c r="I3943" s="68">
        <v>14</v>
      </c>
      <c r="J3943" s="68" t="s">
        <v>2267</v>
      </c>
      <c r="K3943" s="68">
        <v>2.7</v>
      </c>
      <c r="L3943" s="68">
        <v>0.77</v>
      </c>
      <c r="M3943" s="68" t="s">
        <v>1960</v>
      </c>
      <c r="N3943" s="143">
        <f>IF(対応ガラス検索!$E$2="-","",IF(対応ガラス検索!$E$2&gt;=K3943,MAX($N$2:N3942)+1,""))</f>
        <v>3942</v>
      </c>
      <c r="O3943" s="143" t="str">
        <f>IF(対応ガラス検索!$E$2="-","",IF(L3943&lt;=0.65,MAX($O$2:O3942)+1,""))</f>
        <v/>
      </c>
      <c r="P3943" s="144"/>
      <c r="Q3943" s="145"/>
    </row>
    <row r="3944" spans="1:17" x14ac:dyDescent="0.4">
      <c r="A3944" s="68">
        <v>3943</v>
      </c>
      <c r="B3944" s="68" t="s">
        <v>2056</v>
      </c>
      <c r="C3944" s="68" t="s">
        <v>2297</v>
      </c>
      <c r="D3944" s="68" t="s">
        <v>1984</v>
      </c>
      <c r="E3944" s="68" t="s">
        <v>1985</v>
      </c>
      <c r="F3944" s="68" t="s">
        <v>1986</v>
      </c>
      <c r="G3944" s="68" t="s">
        <v>1958</v>
      </c>
      <c r="H3944" s="68" t="s">
        <v>1959</v>
      </c>
      <c r="I3944" s="68">
        <v>7</v>
      </c>
      <c r="J3944" s="68" t="s">
        <v>2267</v>
      </c>
      <c r="K3944" s="68">
        <v>3</v>
      </c>
      <c r="L3944" s="68">
        <v>0.77</v>
      </c>
      <c r="M3944" s="68" t="s">
        <v>1960</v>
      </c>
      <c r="N3944" s="143">
        <f>IF(対応ガラス検索!$E$2="-","",IF(対応ガラス検索!$E$2&gt;=K3944,MAX($N$2:N3943)+1,""))</f>
        <v>3943</v>
      </c>
      <c r="O3944" s="143" t="str">
        <f>IF(対応ガラス検索!$E$2="-","",IF(L3944&lt;=0.65,MAX($O$2:O3943)+1,""))</f>
        <v/>
      </c>
      <c r="P3944" s="144"/>
      <c r="Q3944" s="145"/>
    </row>
    <row r="3945" spans="1:17" x14ac:dyDescent="0.4">
      <c r="A3945" s="68">
        <v>3944</v>
      </c>
      <c r="B3945" s="68" t="s">
        <v>2056</v>
      </c>
      <c r="C3945" s="68" t="s">
        <v>2297</v>
      </c>
      <c r="D3945" s="68" t="s">
        <v>1984</v>
      </c>
      <c r="E3945" s="68" t="s">
        <v>1985</v>
      </c>
      <c r="F3945" s="68" t="s">
        <v>1986</v>
      </c>
      <c r="G3945" s="68" t="s">
        <v>1958</v>
      </c>
      <c r="H3945" s="68" t="s">
        <v>1959</v>
      </c>
      <c r="I3945" s="68">
        <v>8</v>
      </c>
      <c r="J3945" s="68" t="s">
        <v>2267</v>
      </c>
      <c r="K3945" s="68">
        <v>2.9</v>
      </c>
      <c r="L3945" s="68">
        <v>0.77</v>
      </c>
      <c r="M3945" s="68" t="s">
        <v>1960</v>
      </c>
      <c r="N3945" s="143">
        <f>IF(対応ガラス検索!$E$2="-","",IF(対応ガラス検索!$E$2&gt;=K3945,MAX($N$2:N3944)+1,""))</f>
        <v>3944</v>
      </c>
      <c r="O3945" s="143" t="str">
        <f>IF(対応ガラス検索!$E$2="-","",IF(L3945&lt;=0.65,MAX($O$2:O3944)+1,""))</f>
        <v/>
      </c>
      <c r="P3945" s="144"/>
      <c r="Q3945" s="145"/>
    </row>
    <row r="3946" spans="1:17" x14ac:dyDescent="0.4">
      <c r="A3946" s="68">
        <v>3945</v>
      </c>
      <c r="B3946" s="68" t="s">
        <v>2056</v>
      </c>
      <c r="C3946" s="68" t="s">
        <v>2297</v>
      </c>
      <c r="D3946" s="68" t="s">
        <v>1984</v>
      </c>
      <c r="E3946" s="68" t="s">
        <v>1985</v>
      </c>
      <c r="F3946" s="68" t="s">
        <v>1986</v>
      </c>
      <c r="G3946" s="68" t="s">
        <v>1958</v>
      </c>
      <c r="H3946" s="68" t="s">
        <v>1959</v>
      </c>
      <c r="I3946" s="68">
        <v>9</v>
      </c>
      <c r="J3946" s="68" t="s">
        <v>2267</v>
      </c>
      <c r="K3946" s="142">
        <v>2.8</v>
      </c>
      <c r="L3946" s="68">
        <v>0.77</v>
      </c>
      <c r="M3946" s="68" t="s">
        <v>1960</v>
      </c>
      <c r="N3946" s="143">
        <f>IF(対応ガラス検索!$E$2="-","",IF(対応ガラス検索!$E$2&gt;=K3946,MAX($N$2:N3945)+1,""))</f>
        <v>3945</v>
      </c>
      <c r="O3946" s="143" t="str">
        <f>IF(対応ガラス検索!$E$2="-","",IF(L3946&lt;=0.65,MAX($O$2:O3945)+1,""))</f>
        <v/>
      </c>
      <c r="P3946" s="144"/>
      <c r="Q3946" s="145"/>
    </row>
    <row r="3947" spans="1:17" x14ac:dyDescent="0.4">
      <c r="A3947" s="68">
        <v>3946</v>
      </c>
      <c r="B3947" s="68" t="s">
        <v>2056</v>
      </c>
      <c r="C3947" s="68" t="s">
        <v>2297</v>
      </c>
      <c r="D3947" s="68" t="s">
        <v>1984</v>
      </c>
      <c r="E3947" s="68" t="s">
        <v>1985</v>
      </c>
      <c r="F3947" s="68" t="s">
        <v>1986</v>
      </c>
      <c r="G3947" s="68" t="s">
        <v>1958</v>
      </c>
      <c r="H3947" s="68" t="s">
        <v>1959</v>
      </c>
      <c r="I3947" s="68">
        <v>10</v>
      </c>
      <c r="J3947" s="68" t="s">
        <v>2267</v>
      </c>
      <c r="K3947" s="68">
        <v>2.8</v>
      </c>
      <c r="L3947" s="68">
        <v>0.77</v>
      </c>
      <c r="M3947" s="68" t="s">
        <v>1960</v>
      </c>
      <c r="N3947" s="143">
        <f>IF(対応ガラス検索!$E$2="-","",IF(対応ガラス検索!$E$2&gt;=K3947,MAX($N$2:N3946)+1,""))</f>
        <v>3946</v>
      </c>
      <c r="O3947" s="143" t="str">
        <f>IF(対応ガラス検索!$E$2="-","",IF(L3947&lt;=0.65,MAX($O$2:O3946)+1,""))</f>
        <v/>
      </c>
      <c r="P3947" s="144"/>
      <c r="Q3947" s="145"/>
    </row>
    <row r="3948" spans="1:17" x14ac:dyDescent="0.4">
      <c r="A3948" s="68">
        <v>3947</v>
      </c>
      <c r="B3948" s="68" t="s">
        <v>2056</v>
      </c>
      <c r="C3948" s="68" t="s">
        <v>2297</v>
      </c>
      <c r="D3948" s="68" t="s">
        <v>1984</v>
      </c>
      <c r="E3948" s="68" t="s">
        <v>1985</v>
      </c>
      <c r="F3948" s="68" t="s">
        <v>1986</v>
      </c>
      <c r="G3948" s="68" t="s">
        <v>1958</v>
      </c>
      <c r="H3948" s="68" t="s">
        <v>1959</v>
      </c>
      <c r="I3948" s="68">
        <v>11</v>
      </c>
      <c r="J3948" s="68" t="s">
        <v>2267</v>
      </c>
      <c r="K3948" s="68">
        <v>2.7</v>
      </c>
      <c r="L3948" s="68">
        <v>0.77</v>
      </c>
      <c r="M3948" s="68" t="s">
        <v>1960</v>
      </c>
      <c r="N3948" s="143">
        <f>IF(対応ガラス検索!$E$2="-","",IF(対応ガラス検索!$E$2&gt;=K3948,MAX($N$2:N3947)+1,""))</f>
        <v>3947</v>
      </c>
      <c r="O3948" s="143" t="str">
        <f>IF(対応ガラス検索!$E$2="-","",IF(L3948&lt;=0.65,MAX($O$2:O3947)+1,""))</f>
        <v/>
      </c>
      <c r="P3948" s="144"/>
      <c r="Q3948" s="145"/>
    </row>
    <row r="3949" spans="1:17" x14ac:dyDescent="0.4">
      <c r="A3949" s="68">
        <v>3948</v>
      </c>
      <c r="B3949" s="68" t="s">
        <v>2056</v>
      </c>
      <c r="C3949" s="68" t="s">
        <v>2297</v>
      </c>
      <c r="D3949" s="68" t="s">
        <v>1984</v>
      </c>
      <c r="E3949" s="68" t="s">
        <v>1985</v>
      </c>
      <c r="F3949" s="68" t="s">
        <v>1986</v>
      </c>
      <c r="G3949" s="68" t="s">
        <v>1958</v>
      </c>
      <c r="H3949" s="68" t="s">
        <v>1959</v>
      </c>
      <c r="I3949" s="68">
        <v>12</v>
      </c>
      <c r="J3949" s="68" t="s">
        <v>2267</v>
      </c>
      <c r="K3949" s="68">
        <v>2.7</v>
      </c>
      <c r="L3949" s="68">
        <v>0.77</v>
      </c>
      <c r="M3949" s="68" t="s">
        <v>1960</v>
      </c>
      <c r="N3949" s="143">
        <f>IF(対応ガラス検索!$E$2="-","",IF(対応ガラス検索!$E$2&gt;=K3949,MAX($N$2:N3948)+1,""))</f>
        <v>3948</v>
      </c>
      <c r="O3949" s="143" t="str">
        <f>IF(対応ガラス検索!$E$2="-","",IF(L3949&lt;=0.65,MAX($O$2:O3948)+1,""))</f>
        <v/>
      </c>
      <c r="P3949" s="144"/>
      <c r="Q3949" s="145"/>
    </row>
    <row r="3950" spans="1:17" x14ac:dyDescent="0.4">
      <c r="A3950" s="68">
        <v>3949</v>
      </c>
      <c r="B3950" s="68" t="s">
        <v>2056</v>
      </c>
      <c r="C3950" s="68" t="s">
        <v>2297</v>
      </c>
      <c r="D3950" s="68" t="s">
        <v>1984</v>
      </c>
      <c r="E3950" s="68" t="s">
        <v>1985</v>
      </c>
      <c r="F3950" s="68" t="s">
        <v>1986</v>
      </c>
      <c r="G3950" s="68" t="s">
        <v>1958</v>
      </c>
      <c r="H3950" s="68" t="s">
        <v>1959</v>
      </c>
      <c r="I3950" s="68">
        <v>13</v>
      </c>
      <c r="J3950" s="68" t="s">
        <v>2267</v>
      </c>
      <c r="K3950" s="68">
        <v>2.7</v>
      </c>
      <c r="L3950" s="68">
        <v>0.77</v>
      </c>
      <c r="M3950" s="68" t="s">
        <v>1960</v>
      </c>
      <c r="N3950" s="143">
        <f>IF(対応ガラス検索!$E$2="-","",IF(対応ガラス検索!$E$2&gt;=K3950,MAX($N$2:N3949)+1,""))</f>
        <v>3949</v>
      </c>
      <c r="O3950" s="143" t="str">
        <f>IF(対応ガラス検索!$E$2="-","",IF(L3950&lt;=0.65,MAX($O$2:O3949)+1,""))</f>
        <v/>
      </c>
      <c r="P3950" s="144"/>
      <c r="Q3950" s="145"/>
    </row>
    <row r="3951" spans="1:17" x14ac:dyDescent="0.4">
      <c r="A3951" s="68">
        <v>3950</v>
      </c>
      <c r="B3951" s="68" t="s">
        <v>2056</v>
      </c>
      <c r="C3951" s="68" t="s">
        <v>2297</v>
      </c>
      <c r="D3951" s="68" t="s">
        <v>1984</v>
      </c>
      <c r="E3951" s="68" t="s">
        <v>1985</v>
      </c>
      <c r="F3951" s="68" t="s">
        <v>1986</v>
      </c>
      <c r="G3951" s="68" t="s">
        <v>1958</v>
      </c>
      <c r="H3951" s="68" t="s">
        <v>1959</v>
      </c>
      <c r="I3951" s="68">
        <v>14</v>
      </c>
      <c r="J3951" s="68" t="s">
        <v>2267</v>
      </c>
      <c r="K3951" s="68">
        <v>2.7</v>
      </c>
      <c r="L3951" s="68">
        <v>0.77</v>
      </c>
      <c r="M3951" s="68" t="s">
        <v>1960</v>
      </c>
      <c r="N3951" s="143">
        <f>IF(対応ガラス検索!$E$2="-","",IF(対応ガラス検索!$E$2&gt;=K3951,MAX($N$2:N3950)+1,""))</f>
        <v>3950</v>
      </c>
      <c r="O3951" s="143" t="str">
        <f>IF(対応ガラス検索!$E$2="-","",IF(L3951&lt;=0.65,MAX($O$2:O3950)+1,""))</f>
        <v/>
      </c>
      <c r="P3951" s="144"/>
      <c r="Q3951" s="145"/>
    </row>
    <row r="3952" spans="1:17" x14ac:dyDescent="0.4">
      <c r="A3952" s="68">
        <v>3951</v>
      </c>
      <c r="B3952" s="68" t="s">
        <v>2056</v>
      </c>
      <c r="C3952" s="68" t="s">
        <v>2297</v>
      </c>
      <c r="D3952" s="68" t="s">
        <v>1984</v>
      </c>
      <c r="E3952" s="68" t="s">
        <v>1985</v>
      </c>
      <c r="F3952" s="68" t="s">
        <v>1986</v>
      </c>
      <c r="G3952" s="68" t="s">
        <v>1958</v>
      </c>
      <c r="H3952" s="68" t="s">
        <v>1959</v>
      </c>
      <c r="I3952" s="68">
        <v>7</v>
      </c>
      <c r="J3952" s="68" t="s">
        <v>2296</v>
      </c>
      <c r="K3952" s="68">
        <v>3.2</v>
      </c>
      <c r="L3952" s="68">
        <v>0.77</v>
      </c>
      <c r="M3952" s="68" t="s">
        <v>1960</v>
      </c>
      <c r="N3952" s="143">
        <f>IF(対応ガラス検索!$E$2="-","",IF(対応ガラス検索!$E$2&gt;=K3952,MAX($N$2:N3951)+1,""))</f>
        <v>3951</v>
      </c>
      <c r="O3952" s="143" t="str">
        <f>IF(対応ガラス検索!$E$2="-","",IF(L3952&lt;=0.65,MAX($O$2:O3951)+1,""))</f>
        <v/>
      </c>
      <c r="P3952" s="144"/>
      <c r="Q3952" s="145"/>
    </row>
    <row r="3953" spans="1:17" x14ac:dyDescent="0.4">
      <c r="A3953" s="68">
        <v>3952</v>
      </c>
      <c r="B3953" s="68" t="s">
        <v>2056</v>
      </c>
      <c r="C3953" s="68" t="s">
        <v>2297</v>
      </c>
      <c r="D3953" s="68" t="s">
        <v>1984</v>
      </c>
      <c r="E3953" s="68" t="s">
        <v>1985</v>
      </c>
      <c r="F3953" s="68" t="s">
        <v>1986</v>
      </c>
      <c r="G3953" s="68" t="s">
        <v>1958</v>
      </c>
      <c r="H3953" s="68" t="s">
        <v>1959</v>
      </c>
      <c r="I3953" s="68">
        <v>8</v>
      </c>
      <c r="J3953" s="68" t="s">
        <v>2296</v>
      </c>
      <c r="K3953" s="68">
        <v>3.1</v>
      </c>
      <c r="L3953" s="68">
        <v>0.77</v>
      </c>
      <c r="M3953" s="68" t="s">
        <v>1960</v>
      </c>
      <c r="N3953" s="143">
        <f>IF(対応ガラス検索!$E$2="-","",IF(対応ガラス検索!$E$2&gt;=K3953,MAX($N$2:N3952)+1,""))</f>
        <v>3952</v>
      </c>
      <c r="O3953" s="143" t="str">
        <f>IF(対応ガラス検索!$E$2="-","",IF(L3953&lt;=0.65,MAX($O$2:O3952)+1,""))</f>
        <v/>
      </c>
      <c r="P3953" s="144"/>
      <c r="Q3953" s="145"/>
    </row>
    <row r="3954" spans="1:17" x14ac:dyDescent="0.4">
      <c r="A3954" s="68">
        <v>3953</v>
      </c>
      <c r="B3954" s="68" t="s">
        <v>2056</v>
      </c>
      <c r="C3954" s="68" t="s">
        <v>2297</v>
      </c>
      <c r="D3954" s="68" t="s">
        <v>1984</v>
      </c>
      <c r="E3954" s="68" t="s">
        <v>1985</v>
      </c>
      <c r="F3954" s="68" t="s">
        <v>1986</v>
      </c>
      <c r="G3954" s="68" t="s">
        <v>1958</v>
      </c>
      <c r="H3954" s="68" t="s">
        <v>1959</v>
      </c>
      <c r="I3954" s="68">
        <v>9</v>
      </c>
      <c r="J3954" s="68" t="s">
        <v>2296</v>
      </c>
      <c r="K3954" s="68">
        <v>3</v>
      </c>
      <c r="L3954" s="68">
        <v>0.77</v>
      </c>
      <c r="M3954" s="68" t="s">
        <v>1960</v>
      </c>
      <c r="N3954" s="143">
        <f>IF(対応ガラス検索!$E$2="-","",IF(対応ガラス検索!$E$2&gt;=K3954,MAX($N$2:N3953)+1,""))</f>
        <v>3953</v>
      </c>
      <c r="O3954" s="143" t="str">
        <f>IF(対応ガラス検索!$E$2="-","",IF(L3954&lt;=0.65,MAX($O$2:O3953)+1,""))</f>
        <v/>
      </c>
      <c r="P3954" s="144"/>
      <c r="Q3954" s="145"/>
    </row>
    <row r="3955" spans="1:17" x14ac:dyDescent="0.4">
      <c r="A3955" s="68">
        <v>3954</v>
      </c>
      <c r="B3955" s="68" t="s">
        <v>2056</v>
      </c>
      <c r="C3955" s="68" t="s">
        <v>2297</v>
      </c>
      <c r="D3955" s="68" t="s">
        <v>1984</v>
      </c>
      <c r="E3955" s="68" t="s">
        <v>1985</v>
      </c>
      <c r="F3955" s="68" t="s">
        <v>1986</v>
      </c>
      <c r="G3955" s="68" t="s">
        <v>1958</v>
      </c>
      <c r="H3955" s="68" t="s">
        <v>1959</v>
      </c>
      <c r="I3955" s="68">
        <v>10</v>
      </c>
      <c r="J3955" s="68" t="s">
        <v>2296</v>
      </c>
      <c r="K3955" s="68">
        <v>3</v>
      </c>
      <c r="L3955" s="68">
        <v>0.77</v>
      </c>
      <c r="M3955" s="68" t="s">
        <v>1960</v>
      </c>
      <c r="N3955" s="143">
        <f>IF(対応ガラス検索!$E$2="-","",IF(対応ガラス検索!$E$2&gt;=K3955,MAX($N$2:N3954)+1,""))</f>
        <v>3954</v>
      </c>
      <c r="O3955" s="143" t="str">
        <f>IF(対応ガラス検索!$E$2="-","",IF(L3955&lt;=0.65,MAX($O$2:O3954)+1,""))</f>
        <v/>
      </c>
      <c r="P3955" s="144"/>
      <c r="Q3955" s="145"/>
    </row>
    <row r="3956" spans="1:17" x14ac:dyDescent="0.4">
      <c r="A3956" s="68">
        <v>3955</v>
      </c>
      <c r="B3956" s="68" t="s">
        <v>2056</v>
      </c>
      <c r="C3956" s="68" t="s">
        <v>2297</v>
      </c>
      <c r="D3956" s="68" t="s">
        <v>1984</v>
      </c>
      <c r="E3956" s="68" t="s">
        <v>1985</v>
      </c>
      <c r="F3956" s="68" t="s">
        <v>1986</v>
      </c>
      <c r="G3956" s="68" t="s">
        <v>1958</v>
      </c>
      <c r="H3956" s="68" t="s">
        <v>1959</v>
      </c>
      <c r="I3956" s="68">
        <v>11</v>
      </c>
      <c r="J3956" s="68" t="s">
        <v>2296</v>
      </c>
      <c r="K3956" s="68">
        <v>2.9</v>
      </c>
      <c r="L3956" s="68">
        <v>0.77</v>
      </c>
      <c r="M3956" s="68" t="s">
        <v>1960</v>
      </c>
      <c r="N3956" s="143">
        <f>IF(対応ガラス検索!$E$2="-","",IF(対応ガラス検索!$E$2&gt;=K3956,MAX($N$2:N3955)+1,""))</f>
        <v>3955</v>
      </c>
      <c r="O3956" s="143" t="str">
        <f>IF(対応ガラス検索!$E$2="-","",IF(L3956&lt;=0.65,MAX($O$2:O3955)+1,""))</f>
        <v/>
      </c>
      <c r="P3956" s="144"/>
      <c r="Q3956" s="145"/>
    </row>
    <row r="3957" spans="1:17" x14ac:dyDescent="0.4">
      <c r="A3957" s="68">
        <v>3956</v>
      </c>
      <c r="B3957" s="68" t="s">
        <v>2056</v>
      </c>
      <c r="C3957" s="68" t="s">
        <v>2297</v>
      </c>
      <c r="D3957" s="68" t="s">
        <v>1984</v>
      </c>
      <c r="E3957" s="68" t="s">
        <v>1985</v>
      </c>
      <c r="F3957" s="68" t="s">
        <v>1986</v>
      </c>
      <c r="G3957" s="68" t="s">
        <v>1958</v>
      </c>
      <c r="H3957" s="68" t="s">
        <v>1959</v>
      </c>
      <c r="I3957" s="68">
        <v>12</v>
      </c>
      <c r="J3957" s="68" t="s">
        <v>2296</v>
      </c>
      <c r="K3957" s="68">
        <v>2.9</v>
      </c>
      <c r="L3957" s="68">
        <v>0.77</v>
      </c>
      <c r="M3957" s="68" t="s">
        <v>1960</v>
      </c>
      <c r="N3957" s="143">
        <f>IF(対応ガラス検索!$E$2="-","",IF(対応ガラス検索!$E$2&gt;=K3957,MAX($N$2:N3956)+1,""))</f>
        <v>3956</v>
      </c>
      <c r="O3957" s="143" t="str">
        <f>IF(対応ガラス検索!$E$2="-","",IF(L3957&lt;=0.65,MAX($O$2:O3956)+1,""))</f>
        <v/>
      </c>
      <c r="P3957" s="144"/>
      <c r="Q3957" s="145"/>
    </row>
    <row r="3958" spans="1:17" x14ac:dyDescent="0.4">
      <c r="A3958" s="68">
        <v>3957</v>
      </c>
      <c r="B3958" s="68" t="s">
        <v>2056</v>
      </c>
      <c r="C3958" s="68" t="s">
        <v>2297</v>
      </c>
      <c r="D3958" s="68" t="s">
        <v>1984</v>
      </c>
      <c r="E3958" s="68" t="s">
        <v>1985</v>
      </c>
      <c r="F3958" s="68" t="s">
        <v>1986</v>
      </c>
      <c r="G3958" s="68" t="s">
        <v>1958</v>
      </c>
      <c r="H3958" s="68" t="s">
        <v>1959</v>
      </c>
      <c r="I3958" s="68">
        <v>13</v>
      </c>
      <c r="J3958" s="68" t="s">
        <v>2296</v>
      </c>
      <c r="K3958" s="68">
        <v>2.8</v>
      </c>
      <c r="L3958" s="68">
        <v>0.77</v>
      </c>
      <c r="M3958" s="68" t="s">
        <v>1960</v>
      </c>
      <c r="N3958" s="143">
        <f>IF(対応ガラス検索!$E$2="-","",IF(対応ガラス検索!$E$2&gt;=K3958,MAX($N$2:N3957)+1,""))</f>
        <v>3957</v>
      </c>
      <c r="O3958" s="143" t="str">
        <f>IF(対応ガラス検索!$E$2="-","",IF(L3958&lt;=0.65,MAX($O$2:O3957)+1,""))</f>
        <v/>
      </c>
      <c r="P3958" s="144"/>
      <c r="Q3958" s="145"/>
    </row>
    <row r="3959" spans="1:17" x14ac:dyDescent="0.4">
      <c r="A3959" s="68">
        <v>3958</v>
      </c>
      <c r="B3959" s="68" t="s">
        <v>2056</v>
      </c>
      <c r="C3959" s="68" t="s">
        <v>2297</v>
      </c>
      <c r="D3959" s="68" t="s">
        <v>1984</v>
      </c>
      <c r="E3959" s="68" t="s">
        <v>1985</v>
      </c>
      <c r="F3959" s="68" t="s">
        <v>1986</v>
      </c>
      <c r="G3959" s="68" t="s">
        <v>1958</v>
      </c>
      <c r="H3959" s="68" t="s">
        <v>1959</v>
      </c>
      <c r="I3959" s="68">
        <v>14</v>
      </c>
      <c r="J3959" s="68" t="s">
        <v>2296</v>
      </c>
      <c r="K3959" s="142">
        <v>2.8</v>
      </c>
      <c r="L3959" s="68">
        <v>0.77</v>
      </c>
      <c r="M3959" s="68" t="s">
        <v>1960</v>
      </c>
      <c r="N3959" s="143">
        <f>IF(対応ガラス検索!$E$2="-","",IF(対応ガラス検索!$E$2&gt;=K3959,MAX($N$2:N3958)+1,""))</f>
        <v>3958</v>
      </c>
      <c r="O3959" s="143" t="str">
        <f>IF(対応ガラス検索!$E$2="-","",IF(L3959&lt;=0.65,MAX($O$2:O3958)+1,""))</f>
        <v/>
      </c>
      <c r="P3959" s="144"/>
      <c r="Q3959" s="145"/>
    </row>
    <row r="3960" spans="1:17" x14ac:dyDescent="0.4">
      <c r="A3960" s="68">
        <v>3959</v>
      </c>
      <c r="B3960" s="68" t="s">
        <v>2056</v>
      </c>
      <c r="C3960" s="68" t="s">
        <v>2297</v>
      </c>
      <c r="D3960" s="68" t="s">
        <v>1984</v>
      </c>
      <c r="E3960" s="68" t="s">
        <v>1985</v>
      </c>
      <c r="F3960" s="68" t="s">
        <v>1986</v>
      </c>
      <c r="G3960" s="68" t="s">
        <v>1958</v>
      </c>
      <c r="H3960" s="68" t="s">
        <v>1959</v>
      </c>
      <c r="I3960" s="68">
        <v>7</v>
      </c>
      <c r="J3960" s="68" t="s">
        <v>2296</v>
      </c>
      <c r="K3960" s="142">
        <v>3.2</v>
      </c>
      <c r="L3960" s="68">
        <v>0.77</v>
      </c>
      <c r="M3960" s="68" t="s">
        <v>1960</v>
      </c>
      <c r="N3960" s="143">
        <f>IF(対応ガラス検索!$E$2="-","",IF(対応ガラス検索!$E$2&gt;=K3960,MAX($N$2:N3959)+1,""))</f>
        <v>3959</v>
      </c>
      <c r="O3960" s="143" t="str">
        <f>IF(対応ガラス検索!$E$2="-","",IF(L3960&lt;=0.65,MAX($O$2:O3959)+1,""))</f>
        <v/>
      </c>
      <c r="P3960" s="144"/>
      <c r="Q3960" s="145"/>
    </row>
    <row r="3961" spans="1:17" x14ac:dyDescent="0.4">
      <c r="A3961" s="68">
        <v>3960</v>
      </c>
      <c r="B3961" s="68" t="s">
        <v>2056</v>
      </c>
      <c r="C3961" s="68" t="s">
        <v>2297</v>
      </c>
      <c r="D3961" s="68" t="s">
        <v>1984</v>
      </c>
      <c r="E3961" s="68" t="s">
        <v>1985</v>
      </c>
      <c r="F3961" s="68" t="s">
        <v>1986</v>
      </c>
      <c r="G3961" s="68" t="s">
        <v>1958</v>
      </c>
      <c r="H3961" s="68" t="s">
        <v>1959</v>
      </c>
      <c r="I3961" s="68">
        <v>8</v>
      </c>
      <c r="J3961" s="68" t="s">
        <v>2296</v>
      </c>
      <c r="K3961" s="68">
        <v>3.1</v>
      </c>
      <c r="L3961" s="68">
        <v>0.77</v>
      </c>
      <c r="M3961" s="68" t="s">
        <v>1960</v>
      </c>
      <c r="N3961" s="143">
        <f>IF(対応ガラス検索!$E$2="-","",IF(対応ガラス検索!$E$2&gt;=K3961,MAX($N$2:N3960)+1,""))</f>
        <v>3960</v>
      </c>
      <c r="O3961" s="143" t="str">
        <f>IF(対応ガラス検索!$E$2="-","",IF(L3961&lt;=0.65,MAX($O$2:O3960)+1,""))</f>
        <v/>
      </c>
      <c r="P3961" s="144"/>
      <c r="Q3961" s="145"/>
    </row>
    <row r="3962" spans="1:17" x14ac:dyDescent="0.4">
      <c r="A3962" s="68">
        <v>3961</v>
      </c>
      <c r="B3962" s="68" t="s">
        <v>2056</v>
      </c>
      <c r="C3962" s="68" t="s">
        <v>2297</v>
      </c>
      <c r="D3962" s="68" t="s">
        <v>1984</v>
      </c>
      <c r="E3962" s="68" t="s">
        <v>1985</v>
      </c>
      <c r="F3962" s="68" t="s">
        <v>1986</v>
      </c>
      <c r="G3962" s="68" t="s">
        <v>1958</v>
      </c>
      <c r="H3962" s="68" t="s">
        <v>1959</v>
      </c>
      <c r="I3962" s="68">
        <v>9</v>
      </c>
      <c r="J3962" s="68" t="s">
        <v>2296</v>
      </c>
      <c r="K3962" s="68">
        <v>3</v>
      </c>
      <c r="L3962" s="68">
        <v>0.77</v>
      </c>
      <c r="M3962" s="68" t="s">
        <v>1960</v>
      </c>
      <c r="N3962" s="143">
        <f>IF(対応ガラス検索!$E$2="-","",IF(対応ガラス検索!$E$2&gt;=K3962,MAX($N$2:N3961)+1,""))</f>
        <v>3961</v>
      </c>
      <c r="O3962" s="143" t="str">
        <f>IF(対応ガラス検索!$E$2="-","",IF(L3962&lt;=0.65,MAX($O$2:O3961)+1,""))</f>
        <v/>
      </c>
      <c r="P3962" s="144"/>
      <c r="Q3962" s="145"/>
    </row>
    <row r="3963" spans="1:17" x14ac:dyDescent="0.4">
      <c r="A3963" s="68">
        <v>3962</v>
      </c>
      <c r="B3963" s="68" t="s">
        <v>2056</v>
      </c>
      <c r="C3963" s="68" t="s">
        <v>2297</v>
      </c>
      <c r="D3963" s="68" t="s">
        <v>1984</v>
      </c>
      <c r="E3963" s="68" t="s">
        <v>1985</v>
      </c>
      <c r="F3963" s="68" t="s">
        <v>1986</v>
      </c>
      <c r="G3963" s="68" t="s">
        <v>1958</v>
      </c>
      <c r="H3963" s="68" t="s">
        <v>1959</v>
      </c>
      <c r="I3963" s="68">
        <v>10</v>
      </c>
      <c r="J3963" s="68" t="s">
        <v>2296</v>
      </c>
      <c r="K3963" s="68">
        <v>3</v>
      </c>
      <c r="L3963" s="68">
        <v>0.77</v>
      </c>
      <c r="M3963" s="68" t="s">
        <v>1960</v>
      </c>
      <c r="N3963" s="143">
        <f>IF(対応ガラス検索!$E$2="-","",IF(対応ガラス検索!$E$2&gt;=K3963,MAX($N$2:N3962)+1,""))</f>
        <v>3962</v>
      </c>
      <c r="O3963" s="143" t="str">
        <f>IF(対応ガラス検索!$E$2="-","",IF(L3963&lt;=0.65,MAX($O$2:O3962)+1,""))</f>
        <v/>
      </c>
      <c r="P3963" s="144"/>
      <c r="Q3963" s="145"/>
    </row>
    <row r="3964" spans="1:17" x14ac:dyDescent="0.4">
      <c r="A3964" s="68">
        <v>3963</v>
      </c>
      <c r="B3964" s="68" t="s">
        <v>2056</v>
      </c>
      <c r="C3964" s="68" t="s">
        <v>2297</v>
      </c>
      <c r="D3964" s="68" t="s">
        <v>1984</v>
      </c>
      <c r="E3964" s="68" t="s">
        <v>1985</v>
      </c>
      <c r="F3964" s="68" t="s">
        <v>1986</v>
      </c>
      <c r="G3964" s="68" t="s">
        <v>1958</v>
      </c>
      <c r="H3964" s="68" t="s">
        <v>1959</v>
      </c>
      <c r="I3964" s="68">
        <v>11</v>
      </c>
      <c r="J3964" s="68" t="s">
        <v>2296</v>
      </c>
      <c r="K3964" s="68">
        <v>2.9</v>
      </c>
      <c r="L3964" s="68">
        <v>0.77</v>
      </c>
      <c r="M3964" s="68" t="s">
        <v>1960</v>
      </c>
      <c r="N3964" s="143">
        <f>IF(対応ガラス検索!$E$2="-","",IF(対応ガラス検索!$E$2&gt;=K3964,MAX($N$2:N3963)+1,""))</f>
        <v>3963</v>
      </c>
      <c r="O3964" s="143" t="str">
        <f>IF(対応ガラス検索!$E$2="-","",IF(L3964&lt;=0.65,MAX($O$2:O3963)+1,""))</f>
        <v/>
      </c>
      <c r="P3964" s="144"/>
      <c r="Q3964" s="145"/>
    </row>
    <row r="3965" spans="1:17" x14ac:dyDescent="0.4">
      <c r="A3965" s="68">
        <v>3964</v>
      </c>
      <c r="B3965" s="68" t="s">
        <v>2056</v>
      </c>
      <c r="C3965" s="68" t="s">
        <v>2297</v>
      </c>
      <c r="D3965" s="68" t="s">
        <v>1984</v>
      </c>
      <c r="E3965" s="68" t="s">
        <v>1985</v>
      </c>
      <c r="F3965" s="68" t="s">
        <v>1986</v>
      </c>
      <c r="G3965" s="68" t="s">
        <v>1958</v>
      </c>
      <c r="H3965" s="68" t="s">
        <v>1959</v>
      </c>
      <c r="I3965" s="68">
        <v>12</v>
      </c>
      <c r="J3965" s="68" t="s">
        <v>2296</v>
      </c>
      <c r="K3965" s="68">
        <v>2.9</v>
      </c>
      <c r="L3965" s="68">
        <v>0.77</v>
      </c>
      <c r="M3965" s="68" t="s">
        <v>1960</v>
      </c>
      <c r="N3965" s="143">
        <f>IF(対応ガラス検索!$E$2="-","",IF(対応ガラス検索!$E$2&gt;=K3965,MAX($N$2:N3964)+1,""))</f>
        <v>3964</v>
      </c>
      <c r="O3965" s="143" t="str">
        <f>IF(対応ガラス検索!$E$2="-","",IF(L3965&lt;=0.65,MAX($O$2:O3964)+1,""))</f>
        <v/>
      </c>
      <c r="P3965" s="144"/>
      <c r="Q3965" s="145"/>
    </row>
    <row r="3966" spans="1:17" x14ac:dyDescent="0.4">
      <c r="A3966" s="68">
        <v>3965</v>
      </c>
      <c r="B3966" s="68" t="s">
        <v>2056</v>
      </c>
      <c r="C3966" s="68" t="s">
        <v>2297</v>
      </c>
      <c r="D3966" s="68" t="s">
        <v>1984</v>
      </c>
      <c r="E3966" s="68" t="s">
        <v>1985</v>
      </c>
      <c r="F3966" s="68" t="s">
        <v>1986</v>
      </c>
      <c r="G3966" s="68" t="s">
        <v>1958</v>
      </c>
      <c r="H3966" s="68" t="s">
        <v>1959</v>
      </c>
      <c r="I3966" s="68">
        <v>13</v>
      </c>
      <c r="J3966" s="68" t="s">
        <v>2296</v>
      </c>
      <c r="K3966" s="68">
        <v>2.8</v>
      </c>
      <c r="L3966" s="68">
        <v>0.77</v>
      </c>
      <c r="M3966" s="68" t="s">
        <v>1960</v>
      </c>
      <c r="N3966" s="143">
        <f>IF(対応ガラス検索!$E$2="-","",IF(対応ガラス検索!$E$2&gt;=K3966,MAX($N$2:N3965)+1,""))</f>
        <v>3965</v>
      </c>
      <c r="O3966" s="143" t="str">
        <f>IF(対応ガラス検索!$E$2="-","",IF(L3966&lt;=0.65,MAX($O$2:O3965)+1,""))</f>
        <v/>
      </c>
      <c r="P3966" s="144"/>
      <c r="Q3966" s="145"/>
    </row>
    <row r="3967" spans="1:17" x14ac:dyDescent="0.4">
      <c r="A3967" s="68">
        <v>3966</v>
      </c>
      <c r="B3967" s="68" t="s">
        <v>2056</v>
      </c>
      <c r="C3967" s="68" t="s">
        <v>2297</v>
      </c>
      <c r="D3967" s="68" t="s">
        <v>1984</v>
      </c>
      <c r="E3967" s="68" t="s">
        <v>1985</v>
      </c>
      <c r="F3967" s="68" t="s">
        <v>1986</v>
      </c>
      <c r="G3967" s="68" t="s">
        <v>1958</v>
      </c>
      <c r="H3967" s="68" t="s">
        <v>1959</v>
      </c>
      <c r="I3967" s="68">
        <v>14</v>
      </c>
      <c r="J3967" s="68" t="s">
        <v>2296</v>
      </c>
      <c r="K3967" s="68">
        <v>2.8</v>
      </c>
      <c r="L3967" s="68">
        <v>0.77</v>
      </c>
      <c r="M3967" s="68" t="s">
        <v>1960</v>
      </c>
      <c r="N3967" s="143">
        <f>IF(対応ガラス検索!$E$2="-","",IF(対応ガラス検索!$E$2&gt;=K3967,MAX($N$2:N3966)+1,""))</f>
        <v>3966</v>
      </c>
      <c r="O3967" s="143" t="str">
        <f>IF(対応ガラス検索!$E$2="-","",IF(L3967&lt;=0.65,MAX($O$2:O3966)+1,""))</f>
        <v/>
      </c>
      <c r="P3967" s="144"/>
      <c r="Q3967" s="145"/>
    </row>
    <row r="3968" spans="1:17" x14ac:dyDescent="0.4">
      <c r="A3968" s="68">
        <v>3967</v>
      </c>
      <c r="B3968" s="68" t="s">
        <v>2056</v>
      </c>
      <c r="C3968" s="68" t="s">
        <v>2297</v>
      </c>
      <c r="D3968" s="68" t="s">
        <v>1987</v>
      </c>
      <c r="E3968" s="68" t="s">
        <v>1985</v>
      </c>
      <c r="F3968" s="68" t="s">
        <v>1986</v>
      </c>
      <c r="G3968" s="68" t="s">
        <v>1962</v>
      </c>
      <c r="H3968" s="68" t="s">
        <v>1963</v>
      </c>
      <c r="I3968" s="68">
        <v>7</v>
      </c>
      <c r="J3968" s="68" t="s">
        <v>2267</v>
      </c>
      <c r="K3968" s="68">
        <v>3</v>
      </c>
      <c r="L3968" s="68">
        <v>0.77</v>
      </c>
      <c r="M3968" s="68" t="s">
        <v>1960</v>
      </c>
      <c r="N3968" s="143">
        <f>IF(対応ガラス検索!$E$2="-","",IF(対応ガラス検索!$E$2&gt;=K3968,MAX($N$2:N3967)+1,""))</f>
        <v>3967</v>
      </c>
      <c r="O3968" s="143" t="str">
        <f>IF(対応ガラス検索!$E$2="-","",IF(L3968&lt;=0.65,MAX($O$2:O3967)+1,""))</f>
        <v/>
      </c>
      <c r="P3968" s="144"/>
      <c r="Q3968" s="145"/>
    </row>
    <row r="3969" spans="1:17" x14ac:dyDescent="0.4">
      <c r="A3969" s="68">
        <v>3968</v>
      </c>
      <c r="B3969" s="68" t="s">
        <v>2056</v>
      </c>
      <c r="C3969" s="68" t="s">
        <v>2297</v>
      </c>
      <c r="D3969" s="68" t="s">
        <v>1987</v>
      </c>
      <c r="E3969" s="68" t="s">
        <v>1985</v>
      </c>
      <c r="F3969" s="68" t="s">
        <v>1986</v>
      </c>
      <c r="G3969" s="68" t="s">
        <v>1962</v>
      </c>
      <c r="H3969" s="68" t="s">
        <v>1963</v>
      </c>
      <c r="I3969" s="68">
        <v>8</v>
      </c>
      <c r="J3969" s="68" t="s">
        <v>2267</v>
      </c>
      <c r="K3969" s="68">
        <v>2.9</v>
      </c>
      <c r="L3969" s="68">
        <v>0.77</v>
      </c>
      <c r="M3969" s="68" t="s">
        <v>1960</v>
      </c>
      <c r="N3969" s="143">
        <f>IF(対応ガラス検索!$E$2="-","",IF(対応ガラス検索!$E$2&gt;=K3969,MAX($N$2:N3968)+1,""))</f>
        <v>3968</v>
      </c>
      <c r="O3969" s="143" t="str">
        <f>IF(対応ガラス検索!$E$2="-","",IF(L3969&lt;=0.65,MAX($O$2:O3968)+1,""))</f>
        <v/>
      </c>
      <c r="P3969" s="144"/>
      <c r="Q3969" s="145"/>
    </row>
    <row r="3970" spans="1:17" x14ac:dyDescent="0.4">
      <c r="A3970" s="68">
        <v>3969</v>
      </c>
      <c r="B3970" s="68" t="s">
        <v>2056</v>
      </c>
      <c r="C3970" s="68" t="s">
        <v>2297</v>
      </c>
      <c r="D3970" s="68" t="s">
        <v>1987</v>
      </c>
      <c r="E3970" s="68" t="s">
        <v>1985</v>
      </c>
      <c r="F3970" s="68" t="s">
        <v>1986</v>
      </c>
      <c r="G3970" s="68" t="s">
        <v>1962</v>
      </c>
      <c r="H3970" s="68" t="s">
        <v>1963</v>
      </c>
      <c r="I3970" s="68">
        <v>9</v>
      </c>
      <c r="J3970" s="68" t="s">
        <v>2267</v>
      </c>
      <c r="K3970" s="68">
        <v>2.8</v>
      </c>
      <c r="L3970" s="68">
        <v>0.77</v>
      </c>
      <c r="M3970" s="68" t="s">
        <v>1960</v>
      </c>
      <c r="N3970" s="143">
        <f>IF(対応ガラス検索!$E$2="-","",IF(対応ガラス検索!$E$2&gt;=K3970,MAX($N$2:N3969)+1,""))</f>
        <v>3969</v>
      </c>
      <c r="O3970" s="143" t="str">
        <f>IF(対応ガラス検索!$E$2="-","",IF(L3970&lt;=0.65,MAX($O$2:O3969)+1,""))</f>
        <v/>
      </c>
      <c r="P3970" s="144"/>
      <c r="Q3970" s="145"/>
    </row>
    <row r="3971" spans="1:17" x14ac:dyDescent="0.4">
      <c r="A3971" s="68">
        <v>3970</v>
      </c>
      <c r="B3971" s="68" t="s">
        <v>2056</v>
      </c>
      <c r="C3971" s="68" t="s">
        <v>2297</v>
      </c>
      <c r="D3971" s="68" t="s">
        <v>1987</v>
      </c>
      <c r="E3971" s="68" t="s">
        <v>1985</v>
      </c>
      <c r="F3971" s="68" t="s">
        <v>1986</v>
      </c>
      <c r="G3971" s="68" t="s">
        <v>1962</v>
      </c>
      <c r="H3971" s="68" t="s">
        <v>1963</v>
      </c>
      <c r="I3971" s="68">
        <v>10</v>
      </c>
      <c r="J3971" s="68" t="s">
        <v>2267</v>
      </c>
      <c r="K3971" s="68">
        <v>2.8</v>
      </c>
      <c r="L3971" s="68">
        <v>0.77</v>
      </c>
      <c r="M3971" s="68" t="s">
        <v>1960</v>
      </c>
      <c r="N3971" s="143">
        <f>IF(対応ガラス検索!$E$2="-","",IF(対応ガラス検索!$E$2&gt;=K3971,MAX($N$2:N3970)+1,""))</f>
        <v>3970</v>
      </c>
      <c r="O3971" s="143" t="str">
        <f>IF(対応ガラス検索!$E$2="-","",IF(L3971&lt;=0.65,MAX($O$2:O3970)+1,""))</f>
        <v/>
      </c>
      <c r="P3971" s="144"/>
      <c r="Q3971" s="145"/>
    </row>
    <row r="3972" spans="1:17" x14ac:dyDescent="0.4">
      <c r="A3972" s="68">
        <v>3971</v>
      </c>
      <c r="B3972" s="68" t="s">
        <v>2056</v>
      </c>
      <c r="C3972" s="68" t="s">
        <v>2297</v>
      </c>
      <c r="D3972" s="68" t="s">
        <v>1987</v>
      </c>
      <c r="E3972" s="68" t="s">
        <v>1985</v>
      </c>
      <c r="F3972" s="68" t="s">
        <v>1986</v>
      </c>
      <c r="G3972" s="68" t="s">
        <v>1962</v>
      </c>
      <c r="H3972" s="68" t="s">
        <v>1963</v>
      </c>
      <c r="I3972" s="68">
        <v>11</v>
      </c>
      <c r="J3972" s="68" t="s">
        <v>2267</v>
      </c>
      <c r="K3972" s="142">
        <v>2.7</v>
      </c>
      <c r="L3972" s="68">
        <v>0.77</v>
      </c>
      <c r="M3972" s="68" t="s">
        <v>1960</v>
      </c>
      <c r="N3972" s="143">
        <f>IF(対応ガラス検索!$E$2="-","",IF(対応ガラス検索!$E$2&gt;=K3972,MAX($N$2:N3971)+1,""))</f>
        <v>3971</v>
      </c>
      <c r="O3972" s="143" t="str">
        <f>IF(対応ガラス検索!$E$2="-","",IF(L3972&lt;=0.65,MAX($O$2:O3971)+1,""))</f>
        <v/>
      </c>
      <c r="P3972" s="144"/>
      <c r="Q3972" s="145"/>
    </row>
    <row r="3973" spans="1:17" x14ac:dyDescent="0.4">
      <c r="A3973" s="68">
        <v>3972</v>
      </c>
      <c r="B3973" s="68" t="s">
        <v>2056</v>
      </c>
      <c r="C3973" s="68" t="s">
        <v>2297</v>
      </c>
      <c r="D3973" s="68" t="s">
        <v>1987</v>
      </c>
      <c r="E3973" s="68" t="s">
        <v>1985</v>
      </c>
      <c r="F3973" s="68" t="s">
        <v>1986</v>
      </c>
      <c r="G3973" s="68" t="s">
        <v>1962</v>
      </c>
      <c r="H3973" s="68" t="s">
        <v>1963</v>
      </c>
      <c r="I3973" s="68">
        <v>12</v>
      </c>
      <c r="J3973" s="68" t="s">
        <v>2267</v>
      </c>
      <c r="K3973" s="142">
        <v>2.7</v>
      </c>
      <c r="L3973" s="68">
        <v>0.77</v>
      </c>
      <c r="M3973" s="68" t="s">
        <v>1960</v>
      </c>
      <c r="N3973" s="143">
        <f>IF(対応ガラス検索!$E$2="-","",IF(対応ガラス検索!$E$2&gt;=K3973,MAX($N$2:N3972)+1,""))</f>
        <v>3972</v>
      </c>
      <c r="O3973" s="143" t="str">
        <f>IF(対応ガラス検索!$E$2="-","",IF(L3973&lt;=0.65,MAX($O$2:O3972)+1,""))</f>
        <v/>
      </c>
      <c r="P3973" s="144"/>
      <c r="Q3973" s="145"/>
    </row>
    <row r="3974" spans="1:17" x14ac:dyDescent="0.4">
      <c r="A3974" s="68">
        <v>3973</v>
      </c>
      <c r="B3974" s="68" t="s">
        <v>2056</v>
      </c>
      <c r="C3974" s="68" t="s">
        <v>2297</v>
      </c>
      <c r="D3974" s="68" t="s">
        <v>1987</v>
      </c>
      <c r="E3974" s="68" t="s">
        <v>1985</v>
      </c>
      <c r="F3974" s="68" t="s">
        <v>1986</v>
      </c>
      <c r="G3974" s="68" t="s">
        <v>1962</v>
      </c>
      <c r="H3974" s="68" t="s">
        <v>1963</v>
      </c>
      <c r="I3974" s="68">
        <v>13</v>
      </c>
      <c r="J3974" s="68" t="s">
        <v>2267</v>
      </c>
      <c r="K3974" s="68">
        <v>2.7</v>
      </c>
      <c r="L3974" s="68">
        <v>0.77</v>
      </c>
      <c r="M3974" s="68" t="s">
        <v>1960</v>
      </c>
      <c r="N3974" s="143">
        <f>IF(対応ガラス検索!$E$2="-","",IF(対応ガラス検索!$E$2&gt;=K3974,MAX($N$2:N3973)+1,""))</f>
        <v>3973</v>
      </c>
      <c r="O3974" s="143" t="str">
        <f>IF(対応ガラス検索!$E$2="-","",IF(L3974&lt;=0.65,MAX($O$2:O3973)+1,""))</f>
        <v/>
      </c>
      <c r="P3974" s="144"/>
      <c r="Q3974" s="145"/>
    </row>
    <row r="3975" spans="1:17" x14ac:dyDescent="0.4">
      <c r="A3975" s="68">
        <v>3974</v>
      </c>
      <c r="B3975" s="68" t="s">
        <v>2056</v>
      </c>
      <c r="C3975" s="68" t="s">
        <v>2297</v>
      </c>
      <c r="D3975" s="68" t="s">
        <v>1987</v>
      </c>
      <c r="E3975" s="68" t="s">
        <v>1985</v>
      </c>
      <c r="F3975" s="68" t="s">
        <v>1986</v>
      </c>
      <c r="G3975" s="68" t="s">
        <v>1962</v>
      </c>
      <c r="H3975" s="68" t="s">
        <v>1963</v>
      </c>
      <c r="I3975" s="68">
        <v>7</v>
      </c>
      <c r="J3975" s="68" t="s">
        <v>2267</v>
      </c>
      <c r="K3975" s="68">
        <v>3</v>
      </c>
      <c r="L3975" s="68">
        <v>0.77</v>
      </c>
      <c r="M3975" s="68" t="s">
        <v>1960</v>
      </c>
      <c r="N3975" s="143">
        <f>IF(対応ガラス検索!$E$2="-","",IF(対応ガラス検索!$E$2&gt;=K3975,MAX($N$2:N3974)+1,""))</f>
        <v>3974</v>
      </c>
      <c r="O3975" s="143" t="str">
        <f>IF(対応ガラス検索!$E$2="-","",IF(L3975&lt;=0.65,MAX($O$2:O3974)+1,""))</f>
        <v/>
      </c>
      <c r="P3975" s="144"/>
      <c r="Q3975" s="145"/>
    </row>
    <row r="3976" spans="1:17" x14ac:dyDescent="0.4">
      <c r="A3976" s="68">
        <v>3975</v>
      </c>
      <c r="B3976" s="68" t="s">
        <v>2056</v>
      </c>
      <c r="C3976" s="68" t="s">
        <v>2297</v>
      </c>
      <c r="D3976" s="68" t="s">
        <v>1987</v>
      </c>
      <c r="E3976" s="68" t="s">
        <v>1985</v>
      </c>
      <c r="F3976" s="68" t="s">
        <v>1986</v>
      </c>
      <c r="G3976" s="68" t="s">
        <v>1962</v>
      </c>
      <c r="H3976" s="68" t="s">
        <v>1963</v>
      </c>
      <c r="I3976" s="68">
        <v>8</v>
      </c>
      <c r="J3976" s="68" t="s">
        <v>2267</v>
      </c>
      <c r="K3976" s="68">
        <v>2.9</v>
      </c>
      <c r="L3976" s="68">
        <v>0.77</v>
      </c>
      <c r="M3976" s="68" t="s">
        <v>1960</v>
      </c>
      <c r="N3976" s="143">
        <f>IF(対応ガラス検索!$E$2="-","",IF(対応ガラス検索!$E$2&gt;=K3976,MAX($N$2:N3975)+1,""))</f>
        <v>3975</v>
      </c>
      <c r="O3976" s="143" t="str">
        <f>IF(対応ガラス検索!$E$2="-","",IF(L3976&lt;=0.65,MAX($O$2:O3975)+1,""))</f>
        <v/>
      </c>
      <c r="P3976" s="144"/>
      <c r="Q3976" s="145"/>
    </row>
    <row r="3977" spans="1:17" x14ac:dyDescent="0.4">
      <c r="A3977" s="68">
        <v>3976</v>
      </c>
      <c r="B3977" s="68" t="s">
        <v>2056</v>
      </c>
      <c r="C3977" s="68" t="s">
        <v>2297</v>
      </c>
      <c r="D3977" s="68" t="s">
        <v>1987</v>
      </c>
      <c r="E3977" s="68" t="s">
        <v>1985</v>
      </c>
      <c r="F3977" s="68" t="s">
        <v>1986</v>
      </c>
      <c r="G3977" s="68" t="s">
        <v>1962</v>
      </c>
      <c r="H3977" s="68" t="s">
        <v>1963</v>
      </c>
      <c r="I3977" s="68">
        <v>9</v>
      </c>
      <c r="J3977" s="68" t="s">
        <v>2267</v>
      </c>
      <c r="K3977" s="68">
        <v>2.8</v>
      </c>
      <c r="L3977" s="68">
        <v>0.77</v>
      </c>
      <c r="M3977" s="68" t="s">
        <v>1960</v>
      </c>
      <c r="N3977" s="143">
        <f>IF(対応ガラス検索!$E$2="-","",IF(対応ガラス検索!$E$2&gt;=K3977,MAX($N$2:N3976)+1,""))</f>
        <v>3976</v>
      </c>
      <c r="O3977" s="143" t="str">
        <f>IF(対応ガラス検索!$E$2="-","",IF(L3977&lt;=0.65,MAX($O$2:O3976)+1,""))</f>
        <v/>
      </c>
      <c r="P3977" s="144"/>
      <c r="Q3977" s="145"/>
    </row>
    <row r="3978" spans="1:17" x14ac:dyDescent="0.4">
      <c r="A3978" s="68">
        <v>3977</v>
      </c>
      <c r="B3978" s="68" t="s">
        <v>2056</v>
      </c>
      <c r="C3978" s="68" t="s">
        <v>2297</v>
      </c>
      <c r="D3978" s="68" t="s">
        <v>1987</v>
      </c>
      <c r="E3978" s="68" t="s">
        <v>1985</v>
      </c>
      <c r="F3978" s="68" t="s">
        <v>1986</v>
      </c>
      <c r="G3978" s="68" t="s">
        <v>1962</v>
      </c>
      <c r="H3978" s="68" t="s">
        <v>1963</v>
      </c>
      <c r="I3978" s="68">
        <v>10</v>
      </c>
      <c r="J3978" s="68" t="s">
        <v>2267</v>
      </c>
      <c r="K3978" s="68">
        <v>2.8</v>
      </c>
      <c r="L3978" s="68">
        <v>0.77</v>
      </c>
      <c r="M3978" s="68" t="s">
        <v>1960</v>
      </c>
      <c r="N3978" s="143">
        <f>IF(対応ガラス検索!$E$2="-","",IF(対応ガラス検索!$E$2&gt;=K3978,MAX($N$2:N3977)+1,""))</f>
        <v>3977</v>
      </c>
      <c r="O3978" s="143" t="str">
        <f>IF(対応ガラス検索!$E$2="-","",IF(L3978&lt;=0.65,MAX($O$2:O3977)+1,""))</f>
        <v/>
      </c>
      <c r="P3978" s="144"/>
      <c r="Q3978" s="145"/>
    </row>
    <row r="3979" spans="1:17" x14ac:dyDescent="0.4">
      <c r="A3979" s="68">
        <v>3978</v>
      </c>
      <c r="B3979" s="68" t="s">
        <v>2056</v>
      </c>
      <c r="C3979" s="68" t="s">
        <v>2297</v>
      </c>
      <c r="D3979" s="68" t="s">
        <v>1987</v>
      </c>
      <c r="E3979" s="68" t="s">
        <v>1985</v>
      </c>
      <c r="F3979" s="68" t="s">
        <v>1986</v>
      </c>
      <c r="G3979" s="68" t="s">
        <v>1962</v>
      </c>
      <c r="H3979" s="68" t="s">
        <v>1963</v>
      </c>
      <c r="I3979" s="68">
        <v>11</v>
      </c>
      <c r="J3979" s="68" t="s">
        <v>2267</v>
      </c>
      <c r="K3979" s="68">
        <v>2.7</v>
      </c>
      <c r="L3979" s="68">
        <v>0.77</v>
      </c>
      <c r="M3979" s="68" t="s">
        <v>1960</v>
      </c>
      <c r="N3979" s="143">
        <f>IF(対応ガラス検索!$E$2="-","",IF(対応ガラス検索!$E$2&gt;=K3979,MAX($N$2:N3978)+1,""))</f>
        <v>3978</v>
      </c>
      <c r="O3979" s="143" t="str">
        <f>IF(対応ガラス検索!$E$2="-","",IF(L3979&lt;=0.65,MAX($O$2:O3978)+1,""))</f>
        <v/>
      </c>
      <c r="P3979" s="144"/>
      <c r="Q3979" s="145"/>
    </row>
    <row r="3980" spans="1:17" x14ac:dyDescent="0.4">
      <c r="A3980" s="68">
        <v>3979</v>
      </c>
      <c r="B3980" s="68" t="s">
        <v>2056</v>
      </c>
      <c r="C3980" s="68" t="s">
        <v>2297</v>
      </c>
      <c r="D3980" s="68" t="s">
        <v>1987</v>
      </c>
      <c r="E3980" s="68" t="s">
        <v>1985</v>
      </c>
      <c r="F3980" s="68" t="s">
        <v>1986</v>
      </c>
      <c r="G3980" s="68" t="s">
        <v>1962</v>
      </c>
      <c r="H3980" s="68" t="s">
        <v>1963</v>
      </c>
      <c r="I3980" s="68">
        <v>12</v>
      </c>
      <c r="J3980" s="68" t="s">
        <v>2267</v>
      </c>
      <c r="K3980" s="68">
        <v>2.7</v>
      </c>
      <c r="L3980" s="68">
        <v>0.77</v>
      </c>
      <c r="M3980" s="68" t="s">
        <v>1960</v>
      </c>
      <c r="N3980" s="143">
        <f>IF(対応ガラス検索!$E$2="-","",IF(対応ガラス検索!$E$2&gt;=K3980,MAX($N$2:N3979)+1,""))</f>
        <v>3979</v>
      </c>
      <c r="O3980" s="143" t="str">
        <f>IF(対応ガラス検索!$E$2="-","",IF(L3980&lt;=0.65,MAX($O$2:O3979)+1,""))</f>
        <v/>
      </c>
      <c r="P3980" s="144"/>
      <c r="Q3980" s="145"/>
    </row>
    <row r="3981" spans="1:17" x14ac:dyDescent="0.4">
      <c r="A3981" s="68">
        <v>3980</v>
      </c>
      <c r="B3981" s="68" t="s">
        <v>2056</v>
      </c>
      <c r="C3981" s="68" t="s">
        <v>2297</v>
      </c>
      <c r="D3981" s="68" t="s">
        <v>1987</v>
      </c>
      <c r="E3981" s="68" t="s">
        <v>1985</v>
      </c>
      <c r="F3981" s="68" t="s">
        <v>1986</v>
      </c>
      <c r="G3981" s="68" t="s">
        <v>1962</v>
      </c>
      <c r="H3981" s="68" t="s">
        <v>1963</v>
      </c>
      <c r="I3981" s="68">
        <v>13</v>
      </c>
      <c r="J3981" s="68" t="s">
        <v>2267</v>
      </c>
      <c r="K3981" s="68">
        <v>2.7</v>
      </c>
      <c r="L3981" s="68">
        <v>0.77</v>
      </c>
      <c r="M3981" s="68" t="s">
        <v>1960</v>
      </c>
      <c r="N3981" s="143">
        <f>IF(対応ガラス検索!$E$2="-","",IF(対応ガラス検索!$E$2&gt;=K3981,MAX($N$2:N3980)+1,""))</f>
        <v>3980</v>
      </c>
      <c r="O3981" s="143" t="str">
        <f>IF(対応ガラス検索!$E$2="-","",IF(L3981&lt;=0.65,MAX($O$2:O3980)+1,""))</f>
        <v/>
      </c>
      <c r="P3981" s="144"/>
      <c r="Q3981" s="145"/>
    </row>
    <row r="3982" spans="1:17" x14ac:dyDescent="0.4">
      <c r="A3982" s="68">
        <v>3981</v>
      </c>
      <c r="B3982" s="68" t="s">
        <v>2056</v>
      </c>
      <c r="C3982" s="68" t="s">
        <v>2297</v>
      </c>
      <c r="D3982" s="68" t="s">
        <v>1987</v>
      </c>
      <c r="E3982" s="68" t="s">
        <v>1985</v>
      </c>
      <c r="F3982" s="68" t="s">
        <v>1986</v>
      </c>
      <c r="G3982" s="68" t="s">
        <v>1962</v>
      </c>
      <c r="H3982" s="68" t="s">
        <v>1963</v>
      </c>
      <c r="I3982" s="68">
        <v>7</v>
      </c>
      <c r="J3982" s="68" t="s">
        <v>2296</v>
      </c>
      <c r="K3982" s="68">
        <v>3.2</v>
      </c>
      <c r="L3982" s="68">
        <v>0.77</v>
      </c>
      <c r="M3982" s="68" t="s">
        <v>1960</v>
      </c>
      <c r="N3982" s="143">
        <f>IF(対応ガラス検索!$E$2="-","",IF(対応ガラス検索!$E$2&gt;=K3982,MAX($N$2:N3981)+1,""))</f>
        <v>3981</v>
      </c>
      <c r="O3982" s="143" t="str">
        <f>IF(対応ガラス検索!$E$2="-","",IF(L3982&lt;=0.65,MAX($O$2:O3981)+1,""))</f>
        <v/>
      </c>
      <c r="P3982" s="144"/>
      <c r="Q3982" s="145"/>
    </row>
    <row r="3983" spans="1:17" x14ac:dyDescent="0.4">
      <c r="A3983" s="68">
        <v>3982</v>
      </c>
      <c r="B3983" s="68" t="s">
        <v>2056</v>
      </c>
      <c r="C3983" s="68" t="s">
        <v>2297</v>
      </c>
      <c r="D3983" s="68" t="s">
        <v>1987</v>
      </c>
      <c r="E3983" s="68" t="s">
        <v>1985</v>
      </c>
      <c r="F3983" s="68" t="s">
        <v>1986</v>
      </c>
      <c r="G3983" s="68" t="s">
        <v>1962</v>
      </c>
      <c r="H3983" s="68" t="s">
        <v>1963</v>
      </c>
      <c r="I3983" s="68">
        <v>8</v>
      </c>
      <c r="J3983" s="68" t="s">
        <v>2296</v>
      </c>
      <c r="K3983" s="68">
        <v>3.1</v>
      </c>
      <c r="L3983" s="68">
        <v>0.77</v>
      </c>
      <c r="M3983" s="68" t="s">
        <v>1960</v>
      </c>
      <c r="N3983" s="143">
        <f>IF(対応ガラス検索!$E$2="-","",IF(対応ガラス検索!$E$2&gt;=K3983,MAX($N$2:N3982)+1,""))</f>
        <v>3982</v>
      </c>
      <c r="O3983" s="143" t="str">
        <f>IF(対応ガラス検索!$E$2="-","",IF(L3983&lt;=0.65,MAX($O$2:O3982)+1,""))</f>
        <v/>
      </c>
      <c r="P3983" s="144"/>
      <c r="Q3983" s="145"/>
    </row>
    <row r="3984" spans="1:17" x14ac:dyDescent="0.4">
      <c r="A3984" s="68">
        <v>3983</v>
      </c>
      <c r="B3984" s="68" t="s">
        <v>2056</v>
      </c>
      <c r="C3984" s="68" t="s">
        <v>2297</v>
      </c>
      <c r="D3984" s="68" t="s">
        <v>1987</v>
      </c>
      <c r="E3984" s="68" t="s">
        <v>1985</v>
      </c>
      <c r="F3984" s="68" t="s">
        <v>1986</v>
      </c>
      <c r="G3984" s="68" t="s">
        <v>1962</v>
      </c>
      <c r="H3984" s="68" t="s">
        <v>1963</v>
      </c>
      <c r="I3984" s="68">
        <v>9</v>
      </c>
      <c r="J3984" s="68" t="s">
        <v>2296</v>
      </c>
      <c r="K3984" s="68">
        <v>3</v>
      </c>
      <c r="L3984" s="68">
        <v>0.77</v>
      </c>
      <c r="M3984" s="68" t="s">
        <v>1960</v>
      </c>
      <c r="N3984" s="143">
        <f>IF(対応ガラス検索!$E$2="-","",IF(対応ガラス検索!$E$2&gt;=K3984,MAX($N$2:N3983)+1,""))</f>
        <v>3983</v>
      </c>
      <c r="O3984" s="143" t="str">
        <f>IF(対応ガラス検索!$E$2="-","",IF(L3984&lt;=0.65,MAX($O$2:O3983)+1,""))</f>
        <v/>
      </c>
      <c r="P3984" s="144"/>
      <c r="Q3984" s="145"/>
    </row>
    <row r="3985" spans="1:17" x14ac:dyDescent="0.4">
      <c r="A3985" s="68">
        <v>3984</v>
      </c>
      <c r="B3985" s="68" t="s">
        <v>2056</v>
      </c>
      <c r="C3985" s="68" t="s">
        <v>2297</v>
      </c>
      <c r="D3985" s="68" t="s">
        <v>1987</v>
      </c>
      <c r="E3985" s="68" t="s">
        <v>1985</v>
      </c>
      <c r="F3985" s="68" t="s">
        <v>1986</v>
      </c>
      <c r="G3985" s="68" t="s">
        <v>1962</v>
      </c>
      <c r="H3985" s="68" t="s">
        <v>1963</v>
      </c>
      <c r="I3985" s="68">
        <v>10</v>
      </c>
      <c r="J3985" s="68" t="s">
        <v>2296</v>
      </c>
      <c r="K3985" s="142">
        <v>3</v>
      </c>
      <c r="L3985" s="68">
        <v>0.77</v>
      </c>
      <c r="M3985" s="68" t="s">
        <v>1960</v>
      </c>
      <c r="N3985" s="143">
        <f>IF(対応ガラス検索!$E$2="-","",IF(対応ガラス検索!$E$2&gt;=K3985,MAX($N$2:N3984)+1,""))</f>
        <v>3984</v>
      </c>
      <c r="O3985" s="143" t="str">
        <f>IF(対応ガラス検索!$E$2="-","",IF(L3985&lt;=0.65,MAX($O$2:O3984)+1,""))</f>
        <v/>
      </c>
      <c r="P3985" s="144"/>
      <c r="Q3985" s="145"/>
    </row>
    <row r="3986" spans="1:17" x14ac:dyDescent="0.4">
      <c r="A3986" s="68">
        <v>3985</v>
      </c>
      <c r="B3986" s="68" t="s">
        <v>2056</v>
      </c>
      <c r="C3986" s="68" t="s">
        <v>2297</v>
      </c>
      <c r="D3986" s="68" t="s">
        <v>1987</v>
      </c>
      <c r="E3986" s="68" t="s">
        <v>1985</v>
      </c>
      <c r="F3986" s="68" t="s">
        <v>1986</v>
      </c>
      <c r="G3986" s="68" t="s">
        <v>1962</v>
      </c>
      <c r="H3986" s="68" t="s">
        <v>1963</v>
      </c>
      <c r="I3986" s="68">
        <v>11</v>
      </c>
      <c r="J3986" s="68" t="s">
        <v>2296</v>
      </c>
      <c r="K3986" s="68">
        <v>2.9</v>
      </c>
      <c r="L3986" s="68">
        <v>0.77</v>
      </c>
      <c r="M3986" s="68" t="s">
        <v>1960</v>
      </c>
      <c r="N3986" s="143">
        <f>IF(対応ガラス検索!$E$2="-","",IF(対応ガラス検索!$E$2&gt;=K3986,MAX($N$2:N3985)+1,""))</f>
        <v>3985</v>
      </c>
      <c r="O3986" s="143" t="str">
        <f>IF(対応ガラス検索!$E$2="-","",IF(L3986&lt;=0.65,MAX($O$2:O3985)+1,""))</f>
        <v/>
      </c>
      <c r="P3986" s="144"/>
      <c r="Q3986" s="145"/>
    </row>
    <row r="3987" spans="1:17" x14ac:dyDescent="0.4">
      <c r="A3987" s="68">
        <v>3986</v>
      </c>
      <c r="B3987" s="68" t="s">
        <v>2056</v>
      </c>
      <c r="C3987" s="68" t="s">
        <v>2297</v>
      </c>
      <c r="D3987" s="68" t="s">
        <v>1987</v>
      </c>
      <c r="E3987" s="68" t="s">
        <v>1985</v>
      </c>
      <c r="F3987" s="68" t="s">
        <v>1986</v>
      </c>
      <c r="G3987" s="68" t="s">
        <v>1962</v>
      </c>
      <c r="H3987" s="68" t="s">
        <v>1963</v>
      </c>
      <c r="I3987" s="68">
        <v>12</v>
      </c>
      <c r="J3987" s="68" t="s">
        <v>2296</v>
      </c>
      <c r="K3987" s="68">
        <v>2.9</v>
      </c>
      <c r="L3987" s="68">
        <v>0.77</v>
      </c>
      <c r="M3987" s="68" t="s">
        <v>1960</v>
      </c>
      <c r="N3987" s="143">
        <f>IF(対応ガラス検索!$E$2="-","",IF(対応ガラス検索!$E$2&gt;=K3987,MAX($N$2:N3986)+1,""))</f>
        <v>3986</v>
      </c>
      <c r="O3987" s="143" t="str">
        <f>IF(対応ガラス検索!$E$2="-","",IF(L3987&lt;=0.65,MAX($O$2:O3986)+1,""))</f>
        <v/>
      </c>
      <c r="P3987" s="144"/>
      <c r="Q3987" s="145"/>
    </row>
    <row r="3988" spans="1:17" x14ac:dyDescent="0.4">
      <c r="A3988" s="68">
        <v>3987</v>
      </c>
      <c r="B3988" s="68" t="s">
        <v>2056</v>
      </c>
      <c r="C3988" s="68" t="s">
        <v>2297</v>
      </c>
      <c r="D3988" s="68" t="s">
        <v>1987</v>
      </c>
      <c r="E3988" s="68" t="s">
        <v>1985</v>
      </c>
      <c r="F3988" s="68" t="s">
        <v>1986</v>
      </c>
      <c r="G3988" s="68" t="s">
        <v>1962</v>
      </c>
      <c r="H3988" s="68" t="s">
        <v>1963</v>
      </c>
      <c r="I3988" s="68">
        <v>13</v>
      </c>
      <c r="J3988" s="68" t="s">
        <v>2296</v>
      </c>
      <c r="K3988" s="68">
        <v>2.8</v>
      </c>
      <c r="L3988" s="68">
        <v>0.77</v>
      </c>
      <c r="M3988" s="68" t="s">
        <v>1960</v>
      </c>
      <c r="N3988" s="143">
        <f>IF(対応ガラス検索!$E$2="-","",IF(対応ガラス検索!$E$2&gt;=K3988,MAX($N$2:N3987)+1,""))</f>
        <v>3987</v>
      </c>
      <c r="O3988" s="143" t="str">
        <f>IF(対応ガラス検索!$E$2="-","",IF(L3988&lt;=0.65,MAX($O$2:O3987)+1,""))</f>
        <v/>
      </c>
      <c r="P3988" s="144"/>
      <c r="Q3988" s="145"/>
    </row>
    <row r="3989" spans="1:17" x14ac:dyDescent="0.4">
      <c r="A3989" s="68">
        <v>3988</v>
      </c>
      <c r="B3989" s="68" t="s">
        <v>2056</v>
      </c>
      <c r="C3989" s="68" t="s">
        <v>2297</v>
      </c>
      <c r="D3989" s="68" t="s">
        <v>1987</v>
      </c>
      <c r="E3989" s="68" t="s">
        <v>1985</v>
      </c>
      <c r="F3989" s="68" t="s">
        <v>1986</v>
      </c>
      <c r="G3989" s="68" t="s">
        <v>1962</v>
      </c>
      <c r="H3989" s="68" t="s">
        <v>1963</v>
      </c>
      <c r="I3989" s="68">
        <v>7</v>
      </c>
      <c r="J3989" s="68" t="s">
        <v>2296</v>
      </c>
      <c r="K3989" s="68">
        <v>3.2</v>
      </c>
      <c r="L3989" s="68">
        <v>0.77</v>
      </c>
      <c r="M3989" s="68" t="s">
        <v>1960</v>
      </c>
      <c r="N3989" s="143">
        <f>IF(対応ガラス検索!$E$2="-","",IF(対応ガラス検索!$E$2&gt;=K3989,MAX($N$2:N3988)+1,""))</f>
        <v>3988</v>
      </c>
      <c r="O3989" s="143" t="str">
        <f>IF(対応ガラス検索!$E$2="-","",IF(L3989&lt;=0.65,MAX($O$2:O3988)+1,""))</f>
        <v/>
      </c>
      <c r="P3989" s="144"/>
      <c r="Q3989" s="145"/>
    </row>
    <row r="3990" spans="1:17" x14ac:dyDescent="0.4">
      <c r="A3990" s="68">
        <v>3989</v>
      </c>
      <c r="B3990" s="68" t="s">
        <v>2056</v>
      </c>
      <c r="C3990" s="68" t="s">
        <v>2297</v>
      </c>
      <c r="D3990" s="68" t="s">
        <v>1987</v>
      </c>
      <c r="E3990" s="68" t="s">
        <v>1985</v>
      </c>
      <c r="F3990" s="68" t="s">
        <v>1986</v>
      </c>
      <c r="G3990" s="68" t="s">
        <v>1962</v>
      </c>
      <c r="H3990" s="68" t="s">
        <v>1963</v>
      </c>
      <c r="I3990" s="68">
        <v>8</v>
      </c>
      <c r="J3990" s="68" t="s">
        <v>2296</v>
      </c>
      <c r="K3990" s="68">
        <v>3.1</v>
      </c>
      <c r="L3990" s="68">
        <v>0.77</v>
      </c>
      <c r="M3990" s="68" t="s">
        <v>1960</v>
      </c>
      <c r="N3990" s="143">
        <f>IF(対応ガラス検索!$E$2="-","",IF(対応ガラス検索!$E$2&gt;=K3990,MAX($N$2:N3989)+1,""))</f>
        <v>3989</v>
      </c>
      <c r="O3990" s="143" t="str">
        <f>IF(対応ガラス検索!$E$2="-","",IF(L3990&lt;=0.65,MAX($O$2:O3989)+1,""))</f>
        <v/>
      </c>
      <c r="P3990" s="144"/>
      <c r="Q3990" s="145"/>
    </row>
    <row r="3991" spans="1:17" x14ac:dyDescent="0.4">
      <c r="A3991" s="68">
        <v>3990</v>
      </c>
      <c r="B3991" s="68" t="s">
        <v>2056</v>
      </c>
      <c r="C3991" s="68" t="s">
        <v>2297</v>
      </c>
      <c r="D3991" s="68" t="s">
        <v>1987</v>
      </c>
      <c r="E3991" s="68" t="s">
        <v>1985</v>
      </c>
      <c r="F3991" s="68" t="s">
        <v>1986</v>
      </c>
      <c r="G3991" s="68" t="s">
        <v>1962</v>
      </c>
      <c r="H3991" s="68" t="s">
        <v>1963</v>
      </c>
      <c r="I3991" s="68">
        <v>9</v>
      </c>
      <c r="J3991" s="68" t="s">
        <v>2296</v>
      </c>
      <c r="K3991" s="68">
        <v>3</v>
      </c>
      <c r="L3991" s="68">
        <v>0.77</v>
      </c>
      <c r="M3991" s="68" t="s">
        <v>1960</v>
      </c>
      <c r="N3991" s="143">
        <f>IF(対応ガラス検索!$E$2="-","",IF(対応ガラス検索!$E$2&gt;=K3991,MAX($N$2:N3990)+1,""))</f>
        <v>3990</v>
      </c>
      <c r="O3991" s="143" t="str">
        <f>IF(対応ガラス検索!$E$2="-","",IF(L3991&lt;=0.65,MAX($O$2:O3990)+1,""))</f>
        <v/>
      </c>
      <c r="P3991" s="144"/>
      <c r="Q3991" s="145"/>
    </row>
    <row r="3992" spans="1:17" x14ac:dyDescent="0.4">
      <c r="A3992" s="68">
        <v>3991</v>
      </c>
      <c r="B3992" s="68" t="s">
        <v>2056</v>
      </c>
      <c r="C3992" s="68" t="s">
        <v>2297</v>
      </c>
      <c r="D3992" s="68" t="s">
        <v>1987</v>
      </c>
      <c r="E3992" s="68" t="s">
        <v>1985</v>
      </c>
      <c r="F3992" s="68" t="s">
        <v>1986</v>
      </c>
      <c r="G3992" s="68" t="s">
        <v>1962</v>
      </c>
      <c r="H3992" s="68" t="s">
        <v>1963</v>
      </c>
      <c r="I3992" s="68">
        <v>10</v>
      </c>
      <c r="J3992" s="68" t="s">
        <v>2296</v>
      </c>
      <c r="K3992" s="68">
        <v>3</v>
      </c>
      <c r="L3992" s="68">
        <v>0.77</v>
      </c>
      <c r="M3992" s="68" t="s">
        <v>1960</v>
      </c>
      <c r="N3992" s="143">
        <f>IF(対応ガラス検索!$E$2="-","",IF(対応ガラス検索!$E$2&gt;=K3992,MAX($N$2:N3991)+1,""))</f>
        <v>3991</v>
      </c>
      <c r="O3992" s="143" t="str">
        <f>IF(対応ガラス検索!$E$2="-","",IF(L3992&lt;=0.65,MAX($O$2:O3991)+1,""))</f>
        <v/>
      </c>
      <c r="P3992" s="144"/>
      <c r="Q3992" s="145"/>
    </row>
    <row r="3993" spans="1:17" x14ac:dyDescent="0.4">
      <c r="A3993" s="68">
        <v>3992</v>
      </c>
      <c r="B3993" s="68" t="s">
        <v>2056</v>
      </c>
      <c r="C3993" s="68" t="s">
        <v>2297</v>
      </c>
      <c r="D3993" s="68" t="s">
        <v>1987</v>
      </c>
      <c r="E3993" s="68" t="s">
        <v>1985</v>
      </c>
      <c r="F3993" s="68" t="s">
        <v>1986</v>
      </c>
      <c r="G3993" s="68" t="s">
        <v>1962</v>
      </c>
      <c r="H3993" s="68" t="s">
        <v>1963</v>
      </c>
      <c r="I3993" s="68">
        <v>11</v>
      </c>
      <c r="J3993" s="68" t="s">
        <v>2296</v>
      </c>
      <c r="K3993" s="68">
        <v>2.9</v>
      </c>
      <c r="L3993" s="68">
        <v>0.77</v>
      </c>
      <c r="M3993" s="68" t="s">
        <v>1960</v>
      </c>
      <c r="N3993" s="143">
        <f>IF(対応ガラス検索!$E$2="-","",IF(対応ガラス検索!$E$2&gt;=K3993,MAX($N$2:N3992)+1,""))</f>
        <v>3992</v>
      </c>
      <c r="O3993" s="143" t="str">
        <f>IF(対応ガラス検索!$E$2="-","",IF(L3993&lt;=0.65,MAX($O$2:O3992)+1,""))</f>
        <v/>
      </c>
      <c r="P3993" s="144"/>
      <c r="Q3993" s="145"/>
    </row>
    <row r="3994" spans="1:17" x14ac:dyDescent="0.4">
      <c r="A3994" s="68">
        <v>3993</v>
      </c>
      <c r="B3994" s="68" t="s">
        <v>2056</v>
      </c>
      <c r="C3994" s="68" t="s">
        <v>2297</v>
      </c>
      <c r="D3994" s="68" t="s">
        <v>1987</v>
      </c>
      <c r="E3994" s="68" t="s">
        <v>1985</v>
      </c>
      <c r="F3994" s="68" t="s">
        <v>1986</v>
      </c>
      <c r="G3994" s="68" t="s">
        <v>1962</v>
      </c>
      <c r="H3994" s="68" t="s">
        <v>1963</v>
      </c>
      <c r="I3994" s="68">
        <v>12</v>
      </c>
      <c r="J3994" s="68" t="s">
        <v>2296</v>
      </c>
      <c r="K3994" s="68">
        <v>2.9</v>
      </c>
      <c r="L3994" s="68">
        <v>0.77</v>
      </c>
      <c r="M3994" s="68" t="s">
        <v>1960</v>
      </c>
      <c r="N3994" s="143">
        <f>IF(対応ガラス検索!$E$2="-","",IF(対応ガラス検索!$E$2&gt;=K3994,MAX($N$2:N3993)+1,""))</f>
        <v>3993</v>
      </c>
      <c r="O3994" s="143" t="str">
        <f>IF(対応ガラス検索!$E$2="-","",IF(L3994&lt;=0.65,MAX($O$2:O3993)+1,""))</f>
        <v/>
      </c>
      <c r="P3994" s="144"/>
      <c r="Q3994" s="145"/>
    </row>
    <row r="3995" spans="1:17" x14ac:dyDescent="0.4">
      <c r="A3995" s="68">
        <v>3994</v>
      </c>
      <c r="B3995" s="68" t="s">
        <v>2056</v>
      </c>
      <c r="C3995" s="68" t="s">
        <v>2297</v>
      </c>
      <c r="D3995" s="68" t="s">
        <v>1987</v>
      </c>
      <c r="E3995" s="68" t="s">
        <v>1985</v>
      </c>
      <c r="F3995" s="68" t="s">
        <v>1986</v>
      </c>
      <c r="G3995" s="68" t="s">
        <v>1962</v>
      </c>
      <c r="H3995" s="68" t="s">
        <v>1963</v>
      </c>
      <c r="I3995" s="68">
        <v>13</v>
      </c>
      <c r="J3995" s="68" t="s">
        <v>2296</v>
      </c>
      <c r="K3995" s="68">
        <v>2.8</v>
      </c>
      <c r="L3995" s="68">
        <v>0.77</v>
      </c>
      <c r="M3995" s="68" t="s">
        <v>1960</v>
      </c>
      <c r="N3995" s="143">
        <f>IF(対応ガラス検索!$E$2="-","",IF(対応ガラス検索!$E$2&gt;=K3995,MAX($N$2:N3994)+1,""))</f>
        <v>3994</v>
      </c>
      <c r="O3995" s="143" t="str">
        <f>IF(対応ガラス検索!$E$2="-","",IF(L3995&lt;=0.65,MAX($O$2:O3994)+1,""))</f>
        <v/>
      </c>
      <c r="P3995" s="144"/>
      <c r="Q3995" s="145"/>
    </row>
    <row r="3996" spans="1:17" x14ac:dyDescent="0.4">
      <c r="A3996" s="68">
        <v>3995</v>
      </c>
      <c r="B3996" s="68" t="s">
        <v>2056</v>
      </c>
      <c r="C3996" s="68" t="s">
        <v>2297</v>
      </c>
      <c r="D3996" s="68" t="s">
        <v>1988</v>
      </c>
      <c r="E3996" s="68" t="s">
        <v>1985</v>
      </c>
      <c r="F3996" s="68" t="s">
        <v>1986</v>
      </c>
      <c r="G3996" s="68" t="s">
        <v>1965</v>
      </c>
      <c r="H3996" s="68" t="s">
        <v>1966</v>
      </c>
      <c r="I3996" s="68">
        <v>6</v>
      </c>
      <c r="J3996" s="68" t="s">
        <v>2267</v>
      </c>
      <c r="K3996" s="68">
        <v>3.1</v>
      </c>
      <c r="L3996" s="68">
        <v>0.76</v>
      </c>
      <c r="M3996" s="68" t="s">
        <v>1960</v>
      </c>
      <c r="N3996" s="143">
        <f>IF(対応ガラス検索!$E$2="-","",IF(対応ガラス検索!$E$2&gt;=K3996,MAX($N$2:N3995)+1,""))</f>
        <v>3995</v>
      </c>
      <c r="O3996" s="143" t="str">
        <f>IF(対応ガラス検索!$E$2="-","",IF(L3996&lt;=0.65,MAX($O$2:O3995)+1,""))</f>
        <v/>
      </c>
      <c r="P3996" s="144"/>
      <c r="Q3996" s="145"/>
    </row>
    <row r="3997" spans="1:17" x14ac:dyDescent="0.4">
      <c r="A3997" s="68">
        <v>3996</v>
      </c>
      <c r="B3997" s="68" t="s">
        <v>2056</v>
      </c>
      <c r="C3997" s="68" t="s">
        <v>2297</v>
      </c>
      <c r="D3997" s="68" t="s">
        <v>1988</v>
      </c>
      <c r="E3997" s="68" t="s">
        <v>1985</v>
      </c>
      <c r="F3997" s="68" t="s">
        <v>1986</v>
      </c>
      <c r="G3997" s="68" t="s">
        <v>1965</v>
      </c>
      <c r="H3997" s="68" t="s">
        <v>1966</v>
      </c>
      <c r="I3997" s="68">
        <v>7</v>
      </c>
      <c r="J3997" s="68" t="s">
        <v>2267</v>
      </c>
      <c r="K3997" s="68">
        <v>3</v>
      </c>
      <c r="L3997" s="68">
        <v>0.76</v>
      </c>
      <c r="M3997" s="68" t="s">
        <v>1960</v>
      </c>
      <c r="N3997" s="143">
        <f>IF(対応ガラス検索!$E$2="-","",IF(対応ガラス検索!$E$2&gt;=K3997,MAX($N$2:N3996)+1,""))</f>
        <v>3996</v>
      </c>
      <c r="O3997" s="143" t="str">
        <f>IF(対応ガラス検索!$E$2="-","",IF(L3997&lt;=0.65,MAX($O$2:O3996)+1,""))</f>
        <v/>
      </c>
      <c r="P3997" s="144"/>
      <c r="Q3997" s="145"/>
    </row>
    <row r="3998" spans="1:17" x14ac:dyDescent="0.4">
      <c r="A3998" s="68">
        <v>3997</v>
      </c>
      <c r="B3998" s="68" t="s">
        <v>2056</v>
      </c>
      <c r="C3998" s="68" t="s">
        <v>2297</v>
      </c>
      <c r="D3998" s="68" t="s">
        <v>1988</v>
      </c>
      <c r="E3998" s="68" t="s">
        <v>1985</v>
      </c>
      <c r="F3998" s="68" t="s">
        <v>1986</v>
      </c>
      <c r="G3998" s="68" t="s">
        <v>1965</v>
      </c>
      <c r="H3998" s="68" t="s">
        <v>1966</v>
      </c>
      <c r="I3998" s="68">
        <v>8</v>
      </c>
      <c r="J3998" s="68" t="s">
        <v>2267</v>
      </c>
      <c r="K3998" s="142">
        <v>2.9</v>
      </c>
      <c r="L3998" s="68">
        <v>0.76</v>
      </c>
      <c r="M3998" s="68" t="s">
        <v>1960</v>
      </c>
      <c r="N3998" s="143">
        <f>IF(対応ガラス検索!$E$2="-","",IF(対応ガラス検索!$E$2&gt;=K3998,MAX($N$2:N3997)+1,""))</f>
        <v>3997</v>
      </c>
      <c r="O3998" s="143" t="str">
        <f>IF(対応ガラス検索!$E$2="-","",IF(L3998&lt;=0.65,MAX($O$2:O3997)+1,""))</f>
        <v/>
      </c>
      <c r="P3998" s="144"/>
      <c r="Q3998" s="145"/>
    </row>
    <row r="3999" spans="1:17" x14ac:dyDescent="0.4">
      <c r="A3999" s="68">
        <v>3998</v>
      </c>
      <c r="B3999" s="68" t="s">
        <v>2056</v>
      </c>
      <c r="C3999" s="68" t="s">
        <v>2297</v>
      </c>
      <c r="D3999" s="68" t="s">
        <v>1988</v>
      </c>
      <c r="E3999" s="68" t="s">
        <v>1985</v>
      </c>
      <c r="F3999" s="68" t="s">
        <v>1986</v>
      </c>
      <c r="G3999" s="68" t="s">
        <v>1965</v>
      </c>
      <c r="H3999" s="68" t="s">
        <v>1966</v>
      </c>
      <c r="I3999" s="68">
        <v>9</v>
      </c>
      <c r="J3999" s="68" t="s">
        <v>2267</v>
      </c>
      <c r="K3999" s="68">
        <v>2.8</v>
      </c>
      <c r="L3999" s="68">
        <v>0.76</v>
      </c>
      <c r="M3999" s="68" t="s">
        <v>1960</v>
      </c>
      <c r="N3999" s="143">
        <f>IF(対応ガラス検索!$E$2="-","",IF(対応ガラス検索!$E$2&gt;=K3999,MAX($N$2:N3998)+1,""))</f>
        <v>3998</v>
      </c>
      <c r="O3999" s="143" t="str">
        <f>IF(対応ガラス検索!$E$2="-","",IF(L3999&lt;=0.65,MAX($O$2:O3998)+1,""))</f>
        <v/>
      </c>
      <c r="P3999" s="144"/>
      <c r="Q3999" s="145"/>
    </row>
    <row r="4000" spans="1:17" x14ac:dyDescent="0.4">
      <c r="A4000" s="68">
        <v>3999</v>
      </c>
      <c r="B4000" s="68" t="s">
        <v>2056</v>
      </c>
      <c r="C4000" s="68" t="s">
        <v>2297</v>
      </c>
      <c r="D4000" s="68" t="s">
        <v>1988</v>
      </c>
      <c r="E4000" s="68" t="s">
        <v>1985</v>
      </c>
      <c r="F4000" s="68" t="s">
        <v>1986</v>
      </c>
      <c r="G4000" s="68" t="s">
        <v>1965</v>
      </c>
      <c r="H4000" s="68" t="s">
        <v>1966</v>
      </c>
      <c r="I4000" s="68">
        <v>10</v>
      </c>
      <c r="J4000" s="68" t="s">
        <v>2267</v>
      </c>
      <c r="K4000" s="68">
        <v>2.8</v>
      </c>
      <c r="L4000" s="68">
        <v>0.76</v>
      </c>
      <c r="M4000" s="68" t="s">
        <v>1960</v>
      </c>
      <c r="N4000" s="143">
        <f>IF(対応ガラス検索!$E$2="-","",IF(対応ガラス検索!$E$2&gt;=K4000,MAX($N$2:N3999)+1,""))</f>
        <v>3999</v>
      </c>
      <c r="O4000" s="143" t="str">
        <f>IF(対応ガラス検索!$E$2="-","",IF(L4000&lt;=0.65,MAX($O$2:O3999)+1,""))</f>
        <v/>
      </c>
      <c r="P4000" s="144"/>
      <c r="Q4000" s="145"/>
    </row>
    <row r="4001" spans="1:17" x14ac:dyDescent="0.4">
      <c r="A4001" s="68">
        <v>4000</v>
      </c>
      <c r="B4001" s="68" t="s">
        <v>2056</v>
      </c>
      <c r="C4001" s="68" t="s">
        <v>2297</v>
      </c>
      <c r="D4001" s="68" t="s">
        <v>1988</v>
      </c>
      <c r="E4001" s="68" t="s">
        <v>1985</v>
      </c>
      <c r="F4001" s="68" t="s">
        <v>1986</v>
      </c>
      <c r="G4001" s="68" t="s">
        <v>1965</v>
      </c>
      <c r="H4001" s="68" t="s">
        <v>1966</v>
      </c>
      <c r="I4001" s="68">
        <v>11</v>
      </c>
      <c r="J4001" s="68" t="s">
        <v>2267</v>
      </c>
      <c r="K4001" s="68">
        <v>2.7</v>
      </c>
      <c r="L4001" s="68">
        <v>0.76</v>
      </c>
      <c r="M4001" s="68" t="s">
        <v>1960</v>
      </c>
      <c r="N4001" s="143">
        <f>IF(対応ガラス検索!$E$2="-","",IF(対応ガラス検索!$E$2&gt;=K4001,MAX($N$2:N4000)+1,""))</f>
        <v>4000</v>
      </c>
      <c r="O4001" s="143" t="str">
        <f>IF(対応ガラス検索!$E$2="-","",IF(L4001&lt;=0.65,MAX($O$2:O4000)+1,""))</f>
        <v/>
      </c>
      <c r="P4001" s="144"/>
      <c r="Q4001" s="145"/>
    </row>
    <row r="4002" spans="1:17" x14ac:dyDescent="0.4">
      <c r="A4002" s="68">
        <v>4001</v>
      </c>
      <c r="B4002" s="68" t="s">
        <v>2056</v>
      </c>
      <c r="C4002" s="68" t="s">
        <v>2297</v>
      </c>
      <c r="D4002" s="68" t="s">
        <v>1988</v>
      </c>
      <c r="E4002" s="68" t="s">
        <v>1985</v>
      </c>
      <c r="F4002" s="68" t="s">
        <v>1986</v>
      </c>
      <c r="G4002" s="68" t="s">
        <v>1965</v>
      </c>
      <c r="H4002" s="68" t="s">
        <v>1966</v>
      </c>
      <c r="I4002" s="68">
        <v>12</v>
      </c>
      <c r="J4002" s="68" t="s">
        <v>2267</v>
      </c>
      <c r="K4002" s="68">
        <v>2.7</v>
      </c>
      <c r="L4002" s="68">
        <v>0.76</v>
      </c>
      <c r="M4002" s="68" t="s">
        <v>1960</v>
      </c>
      <c r="N4002" s="143">
        <f>IF(対応ガラス検索!$E$2="-","",IF(対応ガラス検索!$E$2&gt;=K4002,MAX($N$2:N4001)+1,""))</f>
        <v>4001</v>
      </c>
      <c r="O4002" s="143" t="str">
        <f>IF(対応ガラス検索!$E$2="-","",IF(L4002&lt;=0.65,MAX($O$2:O4001)+1,""))</f>
        <v/>
      </c>
      <c r="P4002" s="144"/>
      <c r="Q4002" s="145"/>
    </row>
    <row r="4003" spans="1:17" x14ac:dyDescent="0.4">
      <c r="A4003" s="68">
        <v>4002</v>
      </c>
      <c r="B4003" s="68" t="s">
        <v>2056</v>
      </c>
      <c r="C4003" s="68" t="s">
        <v>2297</v>
      </c>
      <c r="D4003" s="68" t="s">
        <v>1988</v>
      </c>
      <c r="E4003" s="68" t="s">
        <v>1985</v>
      </c>
      <c r="F4003" s="68" t="s">
        <v>1986</v>
      </c>
      <c r="G4003" s="68" t="s">
        <v>1965</v>
      </c>
      <c r="H4003" s="68" t="s">
        <v>1966</v>
      </c>
      <c r="I4003" s="68">
        <v>6</v>
      </c>
      <c r="J4003" s="68" t="s">
        <v>2267</v>
      </c>
      <c r="K4003" s="68">
        <v>3.1</v>
      </c>
      <c r="L4003" s="68">
        <v>0.76</v>
      </c>
      <c r="M4003" s="68" t="s">
        <v>1960</v>
      </c>
      <c r="N4003" s="143">
        <f>IF(対応ガラス検索!$E$2="-","",IF(対応ガラス検索!$E$2&gt;=K4003,MAX($N$2:N4002)+1,""))</f>
        <v>4002</v>
      </c>
      <c r="O4003" s="143" t="str">
        <f>IF(対応ガラス検索!$E$2="-","",IF(L4003&lt;=0.65,MAX($O$2:O4002)+1,""))</f>
        <v/>
      </c>
      <c r="P4003" s="144"/>
      <c r="Q4003" s="145"/>
    </row>
    <row r="4004" spans="1:17" x14ac:dyDescent="0.4">
      <c r="A4004" s="68">
        <v>4003</v>
      </c>
      <c r="B4004" s="68" t="s">
        <v>2056</v>
      </c>
      <c r="C4004" s="68" t="s">
        <v>2297</v>
      </c>
      <c r="D4004" s="68" t="s">
        <v>1988</v>
      </c>
      <c r="E4004" s="68" t="s">
        <v>1985</v>
      </c>
      <c r="F4004" s="68" t="s">
        <v>1986</v>
      </c>
      <c r="G4004" s="68" t="s">
        <v>1965</v>
      </c>
      <c r="H4004" s="68" t="s">
        <v>1966</v>
      </c>
      <c r="I4004" s="68">
        <v>7</v>
      </c>
      <c r="J4004" s="68" t="s">
        <v>2267</v>
      </c>
      <c r="K4004" s="68">
        <v>3</v>
      </c>
      <c r="L4004" s="68">
        <v>0.76</v>
      </c>
      <c r="M4004" s="68" t="s">
        <v>1960</v>
      </c>
      <c r="N4004" s="143">
        <f>IF(対応ガラス検索!$E$2="-","",IF(対応ガラス検索!$E$2&gt;=K4004,MAX($N$2:N4003)+1,""))</f>
        <v>4003</v>
      </c>
      <c r="O4004" s="143" t="str">
        <f>IF(対応ガラス検索!$E$2="-","",IF(L4004&lt;=0.65,MAX($O$2:O4003)+1,""))</f>
        <v/>
      </c>
      <c r="P4004" s="144"/>
      <c r="Q4004" s="145"/>
    </row>
    <row r="4005" spans="1:17" x14ac:dyDescent="0.4">
      <c r="A4005" s="68">
        <v>4004</v>
      </c>
      <c r="B4005" s="68" t="s">
        <v>2056</v>
      </c>
      <c r="C4005" s="68" t="s">
        <v>2297</v>
      </c>
      <c r="D4005" s="68" t="s">
        <v>1988</v>
      </c>
      <c r="E4005" s="68" t="s">
        <v>1985</v>
      </c>
      <c r="F4005" s="68" t="s">
        <v>1986</v>
      </c>
      <c r="G4005" s="68" t="s">
        <v>1965</v>
      </c>
      <c r="H4005" s="68" t="s">
        <v>1966</v>
      </c>
      <c r="I4005" s="68">
        <v>8</v>
      </c>
      <c r="J4005" s="68" t="s">
        <v>2267</v>
      </c>
      <c r="K4005" s="68">
        <v>2.9</v>
      </c>
      <c r="L4005" s="68">
        <v>0.76</v>
      </c>
      <c r="M4005" s="68" t="s">
        <v>1960</v>
      </c>
      <c r="N4005" s="143">
        <f>IF(対応ガラス検索!$E$2="-","",IF(対応ガラス検索!$E$2&gt;=K4005,MAX($N$2:N4004)+1,""))</f>
        <v>4004</v>
      </c>
      <c r="O4005" s="143" t="str">
        <f>IF(対応ガラス検索!$E$2="-","",IF(L4005&lt;=0.65,MAX($O$2:O4004)+1,""))</f>
        <v/>
      </c>
      <c r="P4005" s="144"/>
      <c r="Q4005" s="145"/>
    </row>
    <row r="4006" spans="1:17" x14ac:dyDescent="0.4">
      <c r="A4006" s="68">
        <v>4005</v>
      </c>
      <c r="B4006" s="68" t="s">
        <v>2056</v>
      </c>
      <c r="C4006" s="68" t="s">
        <v>2297</v>
      </c>
      <c r="D4006" s="68" t="s">
        <v>1988</v>
      </c>
      <c r="E4006" s="68" t="s">
        <v>1985</v>
      </c>
      <c r="F4006" s="68" t="s">
        <v>1986</v>
      </c>
      <c r="G4006" s="68" t="s">
        <v>1965</v>
      </c>
      <c r="H4006" s="68" t="s">
        <v>1966</v>
      </c>
      <c r="I4006" s="68">
        <v>9</v>
      </c>
      <c r="J4006" s="68" t="s">
        <v>2267</v>
      </c>
      <c r="K4006" s="68">
        <v>2.8</v>
      </c>
      <c r="L4006" s="68">
        <v>0.76</v>
      </c>
      <c r="M4006" s="68" t="s">
        <v>1960</v>
      </c>
      <c r="N4006" s="143">
        <f>IF(対応ガラス検索!$E$2="-","",IF(対応ガラス検索!$E$2&gt;=K4006,MAX($N$2:N4005)+1,""))</f>
        <v>4005</v>
      </c>
      <c r="O4006" s="143" t="str">
        <f>IF(対応ガラス検索!$E$2="-","",IF(L4006&lt;=0.65,MAX($O$2:O4005)+1,""))</f>
        <v/>
      </c>
      <c r="P4006" s="144"/>
      <c r="Q4006" s="145"/>
    </row>
    <row r="4007" spans="1:17" x14ac:dyDescent="0.4">
      <c r="A4007" s="68">
        <v>4006</v>
      </c>
      <c r="B4007" s="68" t="s">
        <v>2056</v>
      </c>
      <c r="C4007" s="68" t="s">
        <v>2297</v>
      </c>
      <c r="D4007" s="68" t="s">
        <v>1988</v>
      </c>
      <c r="E4007" s="68" t="s">
        <v>1985</v>
      </c>
      <c r="F4007" s="68" t="s">
        <v>1986</v>
      </c>
      <c r="G4007" s="68" t="s">
        <v>1965</v>
      </c>
      <c r="H4007" s="68" t="s">
        <v>1966</v>
      </c>
      <c r="I4007" s="68">
        <v>10</v>
      </c>
      <c r="J4007" s="68" t="s">
        <v>2267</v>
      </c>
      <c r="K4007" s="68">
        <v>2.8</v>
      </c>
      <c r="L4007" s="68">
        <v>0.76</v>
      </c>
      <c r="M4007" s="68" t="s">
        <v>1960</v>
      </c>
      <c r="N4007" s="143">
        <f>IF(対応ガラス検索!$E$2="-","",IF(対応ガラス検索!$E$2&gt;=K4007,MAX($N$2:N4006)+1,""))</f>
        <v>4006</v>
      </c>
      <c r="O4007" s="143" t="str">
        <f>IF(対応ガラス検索!$E$2="-","",IF(L4007&lt;=0.65,MAX($O$2:O4006)+1,""))</f>
        <v/>
      </c>
      <c r="P4007" s="144"/>
      <c r="Q4007" s="145"/>
    </row>
    <row r="4008" spans="1:17" x14ac:dyDescent="0.4">
      <c r="A4008" s="68">
        <v>4007</v>
      </c>
      <c r="B4008" s="68" t="s">
        <v>2056</v>
      </c>
      <c r="C4008" s="68" t="s">
        <v>2297</v>
      </c>
      <c r="D4008" s="68" t="s">
        <v>1988</v>
      </c>
      <c r="E4008" s="68" t="s">
        <v>1985</v>
      </c>
      <c r="F4008" s="68" t="s">
        <v>1986</v>
      </c>
      <c r="G4008" s="68" t="s">
        <v>1965</v>
      </c>
      <c r="H4008" s="68" t="s">
        <v>1966</v>
      </c>
      <c r="I4008" s="68">
        <v>11</v>
      </c>
      <c r="J4008" s="68" t="s">
        <v>2267</v>
      </c>
      <c r="K4008" s="68">
        <v>2.7</v>
      </c>
      <c r="L4008" s="68">
        <v>0.76</v>
      </c>
      <c r="M4008" s="68" t="s">
        <v>1960</v>
      </c>
      <c r="N4008" s="143">
        <f>IF(対応ガラス検索!$E$2="-","",IF(対応ガラス検索!$E$2&gt;=K4008,MAX($N$2:N4007)+1,""))</f>
        <v>4007</v>
      </c>
      <c r="O4008" s="143" t="str">
        <f>IF(対応ガラス検索!$E$2="-","",IF(L4008&lt;=0.65,MAX($O$2:O4007)+1,""))</f>
        <v/>
      </c>
      <c r="P4008" s="144"/>
      <c r="Q4008" s="145"/>
    </row>
    <row r="4009" spans="1:17" x14ac:dyDescent="0.4">
      <c r="A4009" s="68">
        <v>4008</v>
      </c>
      <c r="B4009" s="68" t="s">
        <v>2056</v>
      </c>
      <c r="C4009" s="68" t="s">
        <v>2297</v>
      </c>
      <c r="D4009" s="68" t="s">
        <v>1988</v>
      </c>
      <c r="E4009" s="68" t="s">
        <v>1985</v>
      </c>
      <c r="F4009" s="68" t="s">
        <v>1986</v>
      </c>
      <c r="G4009" s="68" t="s">
        <v>1965</v>
      </c>
      <c r="H4009" s="68" t="s">
        <v>1966</v>
      </c>
      <c r="I4009" s="68">
        <v>12</v>
      </c>
      <c r="J4009" s="68" t="s">
        <v>2267</v>
      </c>
      <c r="K4009" s="68">
        <v>2.7</v>
      </c>
      <c r="L4009" s="68">
        <v>0.76</v>
      </c>
      <c r="M4009" s="68" t="s">
        <v>1960</v>
      </c>
      <c r="N4009" s="143">
        <f>IF(対応ガラス検索!$E$2="-","",IF(対応ガラス検索!$E$2&gt;=K4009,MAX($N$2:N4008)+1,""))</f>
        <v>4008</v>
      </c>
      <c r="O4009" s="143" t="str">
        <f>IF(対応ガラス検索!$E$2="-","",IF(L4009&lt;=0.65,MAX($O$2:O4008)+1,""))</f>
        <v/>
      </c>
      <c r="P4009" s="144"/>
      <c r="Q4009" s="145"/>
    </row>
    <row r="4010" spans="1:17" x14ac:dyDescent="0.4">
      <c r="A4010" s="68">
        <v>4009</v>
      </c>
      <c r="B4010" s="68" t="s">
        <v>2056</v>
      </c>
      <c r="C4010" s="68" t="s">
        <v>2297</v>
      </c>
      <c r="D4010" s="68" t="s">
        <v>1988</v>
      </c>
      <c r="E4010" s="68" t="s">
        <v>1985</v>
      </c>
      <c r="F4010" s="68" t="s">
        <v>1986</v>
      </c>
      <c r="G4010" s="68" t="s">
        <v>1965</v>
      </c>
      <c r="H4010" s="68" t="s">
        <v>1966</v>
      </c>
      <c r="I4010" s="68">
        <v>6</v>
      </c>
      <c r="J4010" s="68" t="s">
        <v>2296</v>
      </c>
      <c r="K4010" s="68">
        <v>3.3</v>
      </c>
      <c r="L4010" s="68">
        <v>0.76</v>
      </c>
      <c r="M4010" s="68" t="s">
        <v>1960</v>
      </c>
      <c r="N4010" s="143">
        <f>IF(対応ガラス検索!$E$2="-","",IF(対応ガラス検索!$E$2&gt;=K4010,MAX($N$2:N4009)+1,""))</f>
        <v>4009</v>
      </c>
      <c r="O4010" s="143" t="str">
        <f>IF(対応ガラス検索!$E$2="-","",IF(L4010&lt;=0.65,MAX($O$2:O4009)+1,""))</f>
        <v/>
      </c>
      <c r="P4010" s="144"/>
      <c r="Q4010" s="145"/>
    </row>
    <row r="4011" spans="1:17" x14ac:dyDescent="0.4">
      <c r="A4011" s="68">
        <v>4010</v>
      </c>
      <c r="B4011" s="68" t="s">
        <v>2056</v>
      </c>
      <c r="C4011" s="68" t="s">
        <v>2297</v>
      </c>
      <c r="D4011" s="68" t="s">
        <v>1988</v>
      </c>
      <c r="E4011" s="68" t="s">
        <v>1985</v>
      </c>
      <c r="F4011" s="68" t="s">
        <v>1986</v>
      </c>
      <c r="G4011" s="68" t="s">
        <v>1965</v>
      </c>
      <c r="H4011" s="68" t="s">
        <v>1966</v>
      </c>
      <c r="I4011" s="68">
        <v>7</v>
      </c>
      <c r="J4011" s="68" t="s">
        <v>2296</v>
      </c>
      <c r="K4011" s="142">
        <v>3.2</v>
      </c>
      <c r="L4011" s="68">
        <v>0.76</v>
      </c>
      <c r="M4011" s="68" t="s">
        <v>1960</v>
      </c>
      <c r="N4011" s="143">
        <f>IF(対応ガラス検索!$E$2="-","",IF(対応ガラス検索!$E$2&gt;=K4011,MAX($N$2:N4010)+1,""))</f>
        <v>4010</v>
      </c>
      <c r="O4011" s="143" t="str">
        <f>IF(対応ガラス検索!$E$2="-","",IF(L4011&lt;=0.65,MAX($O$2:O4010)+1,""))</f>
        <v/>
      </c>
      <c r="P4011" s="144"/>
      <c r="Q4011" s="145"/>
    </row>
    <row r="4012" spans="1:17" x14ac:dyDescent="0.4">
      <c r="A4012" s="68">
        <v>4011</v>
      </c>
      <c r="B4012" s="68" t="s">
        <v>2056</v>
      </c>
      <c r="C4012" s="68" t="s">
        <v>2297</v>
      </c>
      <c r="D4012" s="68" t="s">
        <v>1988</v>
      </c>
      <c r="E4012" s="68" t="s">
        <v>1985</v>
      </c>
      <c r="F4012" s="68" t="s">
        <v>1986</v>
      </c>
      <c r="G4012" s="68" t="s">
        <v>1965</v>
      </c>
      <c r="H4012" s="68" t="s">
        <v>1966</v>
      </c>
      <c r="I4012" s="68">
        <v>8</v>
      </c>
      <c r="J4012" s="68" t="s">
        <v>2296</v>
      </c>
      <c r="K4012" s="142">
        <v>3.1</v>
      </c>
      <c r="L4012" s="68">
        <v>0.76</v>
      </c>
      <c r="M4012" s="68" t="s">
        <v>1960</v>
      </c>
      <c r="N4012" s="143">
        <f>IF(対応ガラス検索!$E$2="-","",IF(対応ガラス検索!$E$2&gt;=K4012,MAX($N$2:N4011)+1,""))</f>
        <v>4011</v>
      </c>
      <c r="O4012" s="143" t="str">
        <f>IF(対応ガラス検索!$E$2="-","",IF(L4012&lt;=0.65,MAX($O$2:O4011)+1,""))</f>
        <v/>
      </c>
      <c r="P4012" s="144"/>
      <c r="Q4012" s="145"/>
    </row>
    <row r="4013" spans="1:17" x14ac:dyDescent="0.4">
      <c r="A4013" s="68">
        <v>4012</v>
      </c>
      <c r="B4013" s="68" t="s">
        <v>2056</v>
      </c>
      <c r="C4013" s="68" t="s">
        <v>2297</v>
      </c>
      <c r="D4013" s="68" t="s">
        <v>1988</v>
      </c>
      <c r="E4013" s="68" t="s">
        <v>1985</v>
      </c>
      <c r="F4013" s="68" t="s">
        <v>1986</v>
      </c>
      <c r="G4013" s="68" t="s">
        <v>1965</v>
      </c>
      <c r="H4013" s="68" t="s">
        <v>1966</v>
      </c>
      <c r="I4013" s="68">
        <v>9</v>
      </c>
      <c r="J4013" s="68" t="s">
        <v>2296</v>
      </c>
      <c r="K4013" s="68">
        <v>3</v>
      </c>
      <c r="L4013" s="68">
        <v>0.76</v>
      </c>
      <c r="M4013" s="68" t="s">
        <v>1960</v>
      </c>
      <c r="N4013" s="143">
        <f>IF(対応ガラス検索!$E$2="-","",IF(対応ガラス検索!$E$2&gt;=K4013,MAX($N$2:N4012)+1,""))</f>
        <v>4012</v>
      </c>
      <c r="O4013" s="143" t="str">
        <f>IF(対応ガラス検索!$E$2="-","",IF(L4013&lt;=0.65,MAX($O$2:O4012)+1,""))</f>
        <v/>
      </c>
      <c r="P4013" s="144"/>
      <c r="Q4013" s="145"/>
    </row>
    <row r="4014" spans="1:17" x14ac:dyDescent="0.4">
      <c r="A4014" s="68">
        <v>4013</v>
      </c>
      <c r="B4014" s="68" t="s">
        <v>2056</v>
      </c>
      <c r="C4014" s="68" t="s">
        <v>2297</v>
      </c>
      <c r="D4014" s="68" t="s">
        <v>1988</v>
      </c>
      <c r="E4014" s="68" t="s">
        <v>1985</v>
      </c>
      <c r="F4014" s="68" t="s">
        <v>1986</v>
      </c>
      <c r="G4014" s="68" t="s">
        <v>1965</v>
      </c>
      <c r="H4014" s="68" t="s">
        <v>1966</v>
      </c>
      <c r="I4014" s="68">
        <v>10</v>
      </c>
      <c r="J4014" s="68" t="s">
        <v>2296</v>
      </c>
      <c r="K4014" s="68">
        <v>3</v>
      </c>
      <c r="L4014" s="68">
        <v>0.76</v>
      </c>
      <c r="M4014" s="68" t="s">
        <v>1960</v>
      </c>
      <c r="N4014" s="143">
        <f>IF(対応ガラス検索!$E$2="-","",IF(対応ガラス検索!$E$2&gt;=K4014,MAX($N$2:N4013)+1,""))</f>
        <v>4013</v>
      </c>
      <c r="O4014" s="143" t="str">
        <f>IF(対応ガラス検索!$E$2="-","",IF(L4014&lt;=0.65,MAX($O$2:O4013)+1,""))</f>
        <v/>
      </c>
      <c r="P4014" s="144"/>
      <c r="Q4014" s="145"/>
    </row>
    <row r="4015" spans="1:17" x14ac:dyDescent="0.4">
      <c r="A4015" s="68">
        <v>4014</v>
      </c>
      <c r="B4015" s="68" t="s">
        <v>2056</v>
      </c>
      <c r="C4015" s="68" t="s">
        <v>2297</v>
      </c>
      <c r="D4015" s="68" t="s">
        <v>1988</v>
      </c>
      <c r="E4015" s="68" t="s">
        <v>1985</v>
      </c>
      <c r="F4015" s="68" t="s">
        <v>1986</v>
      </c>
      <c r="G4015" s="68" t="s">
        <v>1965</v>
      </c>
      <c r="H4015" s="68" t="s">
        <v>1966</v>
      </c>
      <c r="I4015" s="68">
        <v>11</v>
      </c>
      <c r="J4015" s="68" t="s">
        <v>2296</v>
      </c>
      <c r="K4015" s="68">
        <v>2.9</v>
      </c>
      <c r="L4015" s="68">
        <v>0.76</v>
      </c>
      <c r="M4015" s="68" t="s">
        <v>1960</v>
      </c>
      <c r="N4015" s="143">
        <f>IF(対応ガラス検索!$E$2="-","",IF(対応ガラス検索!$E$2&gt;=K4015,MAX($N$2:N4014)+1,""))</f>
        <v>4014</v>
      </c>
      <c r="O4015" s="143" t="str">
        <f>IF(対応ガラス検索!$E$2="-","",IF(L4015&lt;=0.65,MAX($O$2:O4014)+1,""))</f>
        <v/>
      </c>
      <c r="P4015" s="144"/>
      <c r="Q4015" s="145"/>
    </row>
    <row r="4016" spans="1:17" x14ac:dyDescent="0.4">
      <c r="A4016" s="68">
        <v>4015</v>
      </c>
      <c r="B4016" s="68" t="s">
        <v>2056</v>
      </c>
      <c r="C4016" s="68" t="s">
        <v>2297</v>
      </c>
      <c r="D4016" s="68" t="s">
        <v>1988</v>
      </c>
      <c r="E4016" s="68" t="s">
        <v>1985</v>
      </c>
      <c r="F4016" s="68" t="s">
        <v>1986</v>
      </c>
      <c r="G4016" s="68" t="s">
        <v>1965</v>
      </c>
      <c r="H4016" s="68" t="s">
        <v>1966</v>
      </c>
      <c r="I4016" s="68">
        <v>12</v>
      </c>
      <c r="J4016" s="68" t="s">
        <v>2296</v>
      </c>
      <c r="K4016" s="68">
        <v>2.9</v>
      </c>
      <c r="L4016" s="68">
        <v>0.76</v>
      </c>
      <c r="M4016" s="68" t="s">
        <v>1960</v>
      </c>
      <c r="N4016" s="143">
        <f>IF(対応ガラス検索!$E$2="-","",IF(対応ガラス検索!$E$2&gt;=K4016,MAX($N$2:N4015)+1,""))</f>
        <v>4015</v>
      </c>
      <c r="O4016" s="143" t="str">
        <f>IF(対応ガラス検索!$E$2="-","",IF(L4016&lt;=0.65,MAX($O$2:O4015)+1,""))</f>
        <v/>
      </c>
      <c r="P4016" s="144"/>
      <c r="Q4016" s="145"/>
    </row>
    <row r="4017" spans="1:17" x14ac:dyDescent="0.4">
      <c r="A4017" s="68">
        <v>4016</v>
      </c>
      <c r="B4017" s="68" t="s">
        <v>2056</v>
      </c>
      <c r="C4017" s="68" t="s">
        <v>2297</v>
      </c>
      <c r="D4017" s="68" t="s">
        <v>1988</v>
      </c>
      <c r="E4017" s="68" t="s">
        <v>1985</v>
      </c>
      <c r="F4017" s="68" t="s">
        <v>1986</v>
      </c>
      <c r="G4017" s="68" t="s">
        <v>1965</v>
      </c>
      <c r="H4017" s="68" t="s">
        <v>1966</v>
      </c>
      <c r="I4017" s="68">
        <v>6</v>
      </c>
      <c r="J4017" s="68" t="s">
        <v>2296</v>
      </c>
      <c r="K4017" s="68">
        <v>3.3</v>
      </c>
      <c r="L4017" s="68">
        <v>0.76</v>
      </c>
      <c r="M4017" s="68" t="s">
        <v>1960</v>
      </c>
      <c r="N4017" s="143">
        <f>IF(対応ガラス検索!$E$2="-","",IF(対応ガラス検索!$E$2&gt;=K4017,MAX($N$2:N4016)+1,""))</f>
        <v>4016</v>
      </c>
      <c r="O4017" s="143" t="str">
        <f>IF(対応ガラス検索!$E$2="-","",IF(L4017&lt;=0.65,MAX($O$2:O4016)+1,""))</f>
        <v/>
      </c>
      <c r="P4017" s="144"/>
      <c r="Q4017" s="145"/>
    </row>
    <row r="4018" spans="1:17" x14ac:dyDescent="0.4">
      <c r="A4018" s="68">
        <v>4017</v>
      </c>
      <c r="B4018" s="68" t="s">
        <v>2056</v>
      </c>
      <c r="C4018" s="68" t="s">
        <v>2297</v>
      </c>
      <c r="D4018" s="68" t="s">
        <v>1988</v>
      </c>
      <c r="E4018" s="68" t="s">
        <v>1985</v>
      </c>
      <c r="F4018" s="68" t="s">
        <v>1986</v>
      </c>
      <c r="G4018" s="68" t="s">
        <v>1965</v>
      </c>
      <c r="H4018" s="68" t="s">
        <v>1966</v>
      </c>
      <c r="I4018" s="68">
        <v>7</v>
      </c>
      <c r="J4018" s="68" t="s">
        <v>2296</v>
      </c>
      <c r="K4018" s="68">
        <v>3.2</v>
      </c>
      <c r="L4018" s="68">
        <v>0.76</v>
      </c>
      <c r="M4018" s="68" t="s">
        <v>1960</v>
      </c>
      <c r="N4018" s="143">
        <f>IF(対応ガラス検索!$E$2="-","",IF(対応ガラス検索!$E$2&gt;=K4018,MAX($N$2:N4017)+1,""))</f>
        <v>4017</v>
      </c>
      <c r="O4018" s="143" t="str">
        <f>IF(対応ガラス検索!$E$2="-","",IF(L4018&lt;=0.65,MAX($O$2:O4017)+1,""))</f>
        <v/>
      </c>
      <c r="P4018" s="144"/>
      <c r="Q4018" s="145"/>
    </row>
    <row r="4019" spans="1:17" x14ac:dyDescent="0.4">
      <c r="A4019" s="68">
        <v>4018</v>
      </c>
      <c r="B4019" s="68" t="s">
        <v>2056</v>
      </c>
      <c r="C4019" s="68" t="s">
        <v>2297</v>
      </c>
      <c r="D4019" s="68" t="s">
        <v>1988</v>
      </c>
      <c r="E4019" s="68" t="s">
        <v>1985</v>
      </c>
      <c r="F4019" s="68" t="s">
        <v>1986</v>
      </c>
      <c r="G4019" s="68" t="s">
        <v>1965</v>
      </c>
      <c r="H4019" s="68" t="s">
        <v>1966</v>
      </c>
      <c r="I4019" s="68">
        <v>8</v>
      </c>
      <c r="J4019" s="68" t="s">
        <v>2296</v>
      </c>
      <c r="K4019" s="68">
        <v>3.1</v>
      </c>
      <c r="L4019" s="68">
        <v>0.76</v>
      </c>
      <c r="M4019" s="68" t="s">
        <v>1960</v>
      </c>
      <c r="N4019" s="143">
        <f>IF(対応ガラス検索!$E$2="-","",IF(対応ガラス検索!$E$2&gt;=K4019,MAX($N$2:N4018)+1,""))</f>
        <v>4018</v>
      </c>
      <c r="O4019" s="143" t="str">
        <f>IF(対応ガラス検索!$E$2="-","",IF(L4019&lt;=0.65,MAX($O$2:O4018)+1,""))</f>
        <v/>
      </c>
      <c r="P4019" s="144"/>
      <c r="Q4019" s="145"/>
    </row>
    <row r="4020" spans="1:17" x14ac:dyDescent="0.4">
      <c r="A4020" s="68">
        <v>4019</v>
      </c>
      <c r="B4020" s="68" t="s">
        <v>2056</v>
      </c>
      <c r="C4020" s="68" t="s">
        <v>2297</v>
      </c>
      <c r="D4020" s="68" t="s">
        <v>1988</v>
      </c>
      <c r="E4020" s="68" t="s">
        <v>1985</v>
      </c>
      <c r="F4020" s="68" t="s">
        <v>1986</v>
      </c>
      <c r="G4020" s="68" t="s">
        <v>1965</v>
      </c>
      <c r="H4020" s="68" t="s">
        <v>1966</v>
      </c>
      <c r="I4020" s="68">
        <v>9</v>
      </c>
      <c r="J4020" s="68" t="s">
        <v>2296</v>
      </c>
      <c r="K4020" s="68">
        <v>3</v>
      </c>
      <c r="L4020" s="68">
        <v>0.76</v>
      </c>
      <c r="M4020" s="68" t="s">
        <v>1960</v>
      </c>
      <c r="N4020" s="143">
        <f>IF(対応ガラス検索!$E$2="-","",IF(対応ガラス検索!$E$2&gt;=K4020,MAX($N$2:N4019)+1,""))</f>
        <v>4019</v>
      </c>
      <c r="O4020" s="143" t="str">
        <f>IF(対応ガラス検索!$E$2="-","",IF(L4020&lt;=0.65,MAX($O$2:O4019)+1,""))</f>
        <v/>
      </c>
      <c r="P4020" s="144"/>
      <c r="Q4020" s="145"/>
    </row>
    <row r="4021" spans="1:17" x14ac:dyDescent="0.4">
      <c r="A4021" s="68">
        <v>4020</v>
      </c>
      <c r="B4021" s="68" t="s">
        <v>2056</v>
      </c>
      <c r="C4021" s="68" t="s">
        <v>2297</v>
      </c>
      <c r="D4021" s="68" t="s">
        <v>1988</v>
      </c>
      <c r="E4021" s="68" t="s">
        <v>1985</v>
      </c>
      <c r="F4021" s="68" t="s">
        <v>1986</v>
      </c>
      <c r="G4021" s="68" t="s">
        <v>1965</v>
      </c>
      <c r="H4021" s="68" t="s">
        <v>1966</v>
      </c>
      <c r="I4021" s="68">
        <v>10</v>
      </c>
      <c r="J4021" s="68" t="s">
        <v>2296</v>
      </c>
      <c r="K4021" s="68">
        <v>3</v>
      </c>
      <c r="L4021" s="68">
        <v>0.76</v>
      </c>
      <c r="M4021" s="68" t="s">
        <v>1960</v>
      </c>
      <c r="N4021" s="143">
        <f>IF(対応ガラス検索!$E$2="-","",IF(対応ガラス検索!$E$2&gt;=K4021,MAX($N$2:N4020)+1,""))</f>
        <v>4020</v>
      </c>
      <c r="O4021" s="143" t="str">
        <f>IF(対応ガラス検索!$E$2="-","",IF(L4021&lt;=0.65,MAX($O$2:O4020)+1,""))</f>
        <v/>
      </c>
      <c r="P4021" s="144"/>
      <c r="Q4021" s="145"/>
    </row>
    <row r="4022" spans="1:17" x14ac:dyDescent="0.4">
      <c r="A4022" s="68">
        <v>4021</v>
      </c>
      <c r="B4022" s="68" t="s">
        <v>2056</v>
      </c>
      <c r="C4022" s="68" t="s">
        <v>2297</v>
      </c>
      <c r="D4022" s="68" t="s">
        <v>1988</v>
      </c>
      <c r="E4022" s="68" t="s">
        <v>1985</v>
      </c>
      <c r="F4022" s="68" t="s">
        <v>1986</v>
      </c>
      <c r="G4022" s="68" t="s">
        <v>1965</v>
      </c>
      <c r="H4022" s="68" t="s">
        <v>1966</v>
      </c>
      <c r="I4022" s="68">
        <v>11</v>
      </c>
      <c r="J4022" s="68" t="s">
        <v>2296</v>
      </c>
      <c r="K4022" s="68">
        <v>2.9</v>
      </c>
      <c r="L4022" s="68">
        <v>0.76</v>
      </c>
      <c r="M4022" s="68" t="s">
        <v>1960</v>
      </c>
      <c r="N4022" s="143">
        <f>IF(対応ガラス検索!$E$2="-","",IF(対応ガラス検索!$E$2&gt;=K4022,MAX($N$2:N4021)+1,""))</f>
        <v>4021</v>
      </c>
      <c r="O4022" s="143" t="str">
        <f>IF(対応ガラス検索!$E$2="-","",IF(L4022&lt;=0.65,MAX($O$2:O4021)+1,""))</f>
        <v/>
      </c>
      <c r="P4022" s="144"/>
      <c r="Q4022" s="145"/>
    </row>
    <row r="4023" spans="1:17" x14ac:dyDescent="0.4">
      <c r="A4023" s="68">
        <v>4022</v>
      </c>
      <c r="B4023" s="68" t="s">
        <v>2056</v>
      </c>
      <c r="C4023" s="68" t="s">
        <v>2297</v>
      </c>
      <c r="D4023" s="68" t="s">
        <v>1988</v>
      </c>
      <c r="E4023" s="68" t="s">
        <v>1985</v>
      </c>
      <c r="F4023" s="68" t="s">
        <v>1986</v>
      </c>
      <c r="G4023" s="68" t="s">
        <v>1965</v>
      </c>
      <c r="H4023" s="68" t="s">
        <v>1966</v>
      </c>
      <c r="I4023" s="68">
        <v>12</v>
      </c>
      <c r="J4023" s="68" t="s">
        <v>2296</v>
      </c>
      <c r="K4023" s="68">
        <v>2.9</v>
      </c>
      <c r="L4023" s="68">
        <v>0.76</v>
      </c>
      <c r="M4023" s="68" t="s">
        <v>1960</v>
      </c>
      <c r="N4023" s="143">
        <f>IF(対応ガラス検索!$E$2="-","",IF(対応ガラス検索!$E$2&gt;=K4023,MAX($N$2:N4022)+1,""))</f>
        <v>4022</v>
      </c>
      <c r="O4023" s="143" t="str">
        <f>IF(対応ガラス検索!$E$2="-","",IF(L4023&lt;=0.65,MAX($O$2:O4022)+1,""))</f>
        <v/>
      </c>
      <c r="P4023" s="144"/>
      <c r="Q4023" s="145"/>
    </row>
    <row r="4024" spans="1:17" x14ac:dyDescent="0.4">
      <c r="A4024" s="68">
        <v>4023</v>
      </c>
      <c r="B4024" s="68" t="s">
        <v>2056</v>
      </c>
      <c r="C4024" s="68" t="s">
        <v>2297</v>
      </c>
      <c r="D4024" s="68" t="s">
        <v>1989</v>
      </c>
      <c r="E4024" s="68" t="s">
        <v>1990</v>
      </c>
      <c r="F4024" s="68" t="s">
        <v>1991</v>
      </c>
      <c r="G4024" s="68" t="s">
        <v>1958</v>
      </c>
      <c r="H4024" s="68" t="s">
        <v>1959</v>
      </c>
      <c r="I4024" s="68">
        <v>6</v>
      </c>
      <c r="J4024" s="68" t="s">
        <v>2267</v>
      </c>
      <c r="K4024" s="142">
        <v>3.1</v>
      </c>
      <c r="L4024" s="68">
        <v>0.77</v>
      </c>
      <c r="M4024" s="68" t="s">
        <v>1960</v>
      </c>
      <c r="N4024" s="143">
        <f>IF(対応ガラス検索!$E$2="-","",IF(対応ガラス検索!$E$2&gt;=K4024,MAX($N$2:N4023)+1,""))</f>
        <v>4023</v>
      </c>
      <c r="O4024" s="143" t="str">
        <f>IF(対応ガラス検索!$E$2="-","",IF(L4024&lt;=0.65,MAX($O$2:O4023)+1,""))</f>
        <v/>
      </c>
      <c r="P4024" s="144"/>
      <c r="Q4024" s="145"/>
    </row>
    <row r="4025" spans="1:17" x14ac:dyDescent="0.4">
      <c r="A4025" s="68">
        <v>4024</v>
      </c>
      <c r="B4025" s="68" t="s">
        <v>2056</v>
      </c>
      <c r="C4025" s="68" t="s">
        <v>2297</v>
      </c>
      <c r="D4025" s="68" t="s">
        <v>1989</v>
      </c>
      <c r="E4025" s="68" t="s">
        <v>1990</v>
      </c>
      <c r="F4025" s="68" t="s">
        <v>1991</v>
      </c>
      <c r="G4025" s="68" t="s">
        <v>1958</v>
      </c>
      <c r="H4025" s="68" t="s">
        <v>1959</v>
      </c>
      <c r="I4025" s="68">
        <v>7</v>
      </c>
      <c r="J4025" s="68" t="s">
        <v>2267</v>
      </c>
      <c r="K4025" s="142">
        <v>3</v>
      </c>
      <c r="L4025" s="68">
        <v>0.77</v>
      </c>
      <c r="M4025" s="68" t="s">
        <v>1960</v>
      </c>
      <c r="N4025" s="143">
        <f>IF(対応ガラス検索!$E$2="-","",IF(対応ガラス検索!$E$2&gt;=K4025,MAX($N$2:N4024)+1,""))</f>
        <v>4024</v>
      </c>
      <c r="O4025" s="143" t="str">
        <f>IF(対応ガラス検索!$E$2="-","",IF(L4025&lt;=0.65,MAX($O$2:O4024)+1,""))</f>
        <v/>
      </c>
      <c r="P4025" s="144"/>
      <c r="Q4025" s="145"/>
    </row>
    <row r="4026" spans="1:17" x14ac:dyDescent="0.4">
      <c r="A4026" s="68">
        <v>4025</v>
      </c>
      <c r="B4026" s="68" t="s">
        <v>2056</v>
      </c>
      <c r="C4026" s="68" t="s">
        <v>2297</v>
      </c>
      <c r="D4026" s="68" t="s">
        <v>1989</v>
      </c>
      <c r="E4026" s="68" t="s">
        <v>1990</v>
      </c>
      <c r="F4026" s="68" t="s">
        <v>1991</v>
      </c>
      <c r="G4026" s="68" t="s">
        <v>1958</v>
      </c>
      <c r="H4026" s="68" t="s">
        <v>1959</v>
      </c>
      <c r="I4026" s="68">
        <v>8</v>
      </c>
      <c r="J4026" s="68" t="s">
        <v>2267</v>
      </c>
      <c r="K4026" s="68">
        <v>2.9</v>
      </c>
      <c r="L4026" s="68">
        <v>0.77</v>
      </c>
      <c r="M4026" s="68" t="s">
        <v>1960</v>
      </c>
      <c r="N4026" s="143">
        <f>IF(対応ガラス検索!$E$2="-","",IF(対応ガラス検索!$E$2&gt;=K4026,MAX($N$2:N4025)+1,""))</f>
        <v>4025</v>
      </c>
      <c r="O4026" s="143" t="str">
        <f>IF(対応ガラス検索!$E$2="-","",IF(L4026&lt;=0.65,MAX($O$2:O4025)+1,""))</f>
        <v/>
      </c>
      <c r="P4026" s="144"/>
      <c r="Q4026" s="145"/>
    </row>
    <row r="4027" spans="1:17" x14ac:dyDescent="0.4">
      <c r="A4027" s="68">
        <v>4026</v>
      </c>
      <c r="B4027" s="68" t="s">
        <v>2056</v>
      </c>
      <c r="C4027" s="68" t="s">
        <v>2297</v>
      </c>
      <c r="D4027" s="68" t="s">
        <v>1989</v>
      </c>
      <c r="E4027" s="68" t="s">
        <v>1990</v>
      </c>
      <c r="F4027" s="68" t="s">
        <v>1991</v>
      </c>
      <c r="G4027" s="68" t="s">
        <v>1958</v>
      </c>
      <c r="H4027" s="68" t="s">
        <v>1959</v>
      </c>
      <c r="I4027" s="68">
        <v>9</v>
      </c>
      <c r="J4027" s="68" t="s">
        <v>2267</v>
      </c>
      <c r="K4027" s="68">
        <v>2.8</v>
      </c>
      <c r="L4027" s="68">
        <v>0.77</v>
      </c>
      <c r="M4027" s="68" t="s">
        <v>1960</v>
      </c>
      <c r="N4027" s="143">
        <f>IF(対応ガラス検索!$E$2="-","",IF(対応ガラス検索!$E$2&gt;=K4027,MAX($N$2:N4026)+1,""))</f>
        <v>4026</v>
      </c>
      <c r="O4027" s="143" t="str">
        <f>IF(対応ガラス検索!$E$2="-","",IF(L4027&lt;=0.65,MAX($O$2:O4026)+1,""))</f>
        <v/>
      </c>
      <c r="P4027" s="144"/>
      <c r="Q4027" s="145"/>
    </row>
    <row r="4028" spans="1:17" x14ac:dyDescent="0.4">
      <c r="A4028" s="68">
        <v>4027</v>
      </c>
      <c r="B4028" s="68" t="s">
        <v>2056</v>
      </c>
      <c r="C4028" s="68" t="s">
        <v>2297</v>
      </c>
      <c r="D4028" s="68" t="s">
        <v>1989</v>
      </c>
      <c r="E4028" s="68" t="s">
        <v>1990</v>
      </c>
      <c r="F4028" s="68" t="s">
        <v>1991</v>
      </c>
      <c r="G4028" s="68" t="s">
        <v>1958</v>
      </c>
      <c r="H4028" s="68" t="s">
        <v>1959</v>
      </c>
      <c r="I4028" s="68">
        <v>10</v>
      </c>
      <c r="J4028" s="68" t="s">
        <v>2267</v>
      </c>
      <c r="K4028" s="68">
        <v>2.8</v>
      </c>
      <c r="L4028" s="68">
        <v>0.77</v>
      </c>
      <c r="M4028" s="68" t="s">
        <v>1960</v>
      </c>
      <c r="N4028" s="143">
        <f>IF(対応ガラス検索!$E$2="-","",IF(対応ガラス検索!$E$2&gt;=K4028,MAX($N$2:N4027)+1,""))</f>
        <v>4027</v>
      </c>
      <c r="O4028" s="143" t="str">
        <f>IF(対応ガラス検索!$E$2="-","",IF(L4028&lt;=0.65,MAX($O$2:O4027)+1,""))</f>
        <v/>
      </c>
      <c r="P4028" s="144"/>
      <c r="Q4028" s="145"/>
    </row>
    <row r="4029" spans="1:17" x14ac:dyDescent="0.4">
      <c r="A4029" s="68">
        <v>4028</v>
      </c>
      <c r="B4029" s="68" t="s">
        <v>2056</v>
      </c>
      <c r="C4029" s="68" t="s">
        <v>2297</v>
      </c>
      <c r="D4029" s="68" t="s">
        <v>1989</v>
      </c>
      <c r="E4029" s="68" t="s">
        <v>1990</v>
      </c>
      <c r="F4029" s="68" t="s">
        <v>1991</v>
      </c>
      <c r="G4029" s="68" t="s">
        <v>1958</v>
      </c>
      <c r="H4029" s="68" t="s">
        <v>1959</v>
      </c>
      <c r="I4029" s="68">
        <v>11</v>
      </c>
      <c r="J4029" s="68" t="s">
        <v>2267</v>
      </c>
      <c r="K4029" s="68">
        <v>2.7</v>
      </c>
      <c r="L4029" s="68">
        <v>0.77</v>
      </c>
      <c r="M4029" s="68" t="s">
        <v>1960</v>
      </c>
      <c r="N4029" s="143">
        <f>IF(対応ガラス検索!$E$2="-","",IF(対応ガラス検索!$E$2&gt;=K4029,MAX($N$2:N4028)+1,""))</f>
        <v>4028</v>
      </c>
      <c r="O4029" s="143" t="str">
        <f>IF(対応ガラス検索!$E$2="-","",IF(L4029&lt;=0.65,MAX($O$2:O4028)+1,""))</f>
        <v/>
      </c>
      <c r="P4029" s="144"/>
      <c r="Q4029" s="145"/>
    </row>
    <row r="4030" spans="1:17" x14ac:dyDescent="0.4">
      <c r="A4030" s="68">
        <v>4029</v>
      </c>
      <c r="B4030" s="68" t="s">
        <v>2056</v>
      </c>
      <c r="C4030" s="68" t="s">
        <v>2297</v>
      </c>
      <c r="D4030" s="68" t="s">
        <v>1989</v>
      </c>
      <c r="E4030" s="68" t="s">
        <v>1990</v>
      </c>
      <c r="F4030" s="68" t="s">
        <v>1991</v>
      </c>
      <c r="G4030" s="68" t="s">
        <v>1958</v>
      </c>
      <c r="H4030" s="68" t="s">
        <v>1959</v>
      </c>
      <c r="I4030" s="68">
        <v>12</v>
      </c>
      <c r="J4030" s="68" t="s">
        <v>2267</v>
      </c>
      <c r="K4030" s="68">
        <v>2.7</v>
      </c>
      <c r="L4030" s="68">
        <v>0.77</v>
      </c>
      <c r="M4030" s="68" t="s">
        <v>1960</v>
      </c>
      <c r="N4030" s="143">
        <f>IF(対応ガラス検索!$E$2="-","",IF(対応ガラス検索!$E$2&gt;=K4030,MAX($N$2:N4029)+1,""))</f>
        <v>4029</v>
      </c>
      <c r="O4030" s="143" t="str">
        <f>IF(対応ガラス検索!$E$2="-","",IF(L4030&lt;=0.65,MAX($O$2:O4029)+1,""))</f>
        <v/>
      </c>
      <c r="P4030" s="144"/>
      <c r="Q4030" s="145"/>
    </row>
    <row r="4031" spans="1:17" x14ac:dyDescent="0.4">
      <c r="A4031" s="68">
        <v>4030</v>
      </c>
      <c r="B4031" s="68" t="s">
        <v>2056</v>
      </c>
      <c r="C4031" s="68" t="s">
        <v>2297</v>
      </c>
      <c r="D4031" s="68" t="s">
        <v>1989</v>
      </c>
      <c r="E4031" s="68" t="s">
        <v>1990</v>
      </c>
      <c r="F4031" s="68" t="s">
        <v>1991</v>
      </c>
      <c r="G4031" s="68" t="s">
        <v>1958</v>
      </c>
      <c r="H4031" s="68" t="s">
        <v>1959</v>
      </c>
      <c r="I4031" s="68">
        <v>13</v>
      </c>
      <c r="J4031" s="68" t="s">
        <v>2267</v>
      </c>
      <c r="K4031" s="68">
        <v>2.7</v>
      </c>
      <c r="L4031" s="68">
        <v>0.77</v>
      </c>
      <c r="M4031" s="68" t="s">
        <v>1960</v>
      </c>
      <c r="N4031" s="143">
        <f>IF(対応ガラス検索!$E$2="-","",IF(対応ガラス検索!$E$2&gt;=K4031,MAX($N$2:N4030)+1,""))</f>
        <v>4030</v>
      </c>
      <c r="O4031" s="143" t="str">
        <f>IF(対応ガラス検索!$E$2="-","",IF(L4031&lt;=0.65,MAX($O$2:O4030)+1,""))</f>
        <v/>
      </c>
      <c r="P4031" s="144"/>
      <c r="Q4031" s="145"/>
    </row>
    <row r="4032" spans="1:17" x14ac:dyDescent="0.4">
      <c r="A4032" s="68">
        <v>4031</v>
      </c>
      <c r="B4032" s="68" t="s">
        <v>2056</v>
      </c>
      <c r="C4032" s="68" t="s">
        <v>2297</v>
      </c>
      <c r="D4032" s="68" t="s">
        <v>1989</v>
      </c>
      <c r="E4032" s="68" t="s">
        <v>1990</v>
      </c>
      <c r="F4032" s="68" t="s">
        <v>1991</v>
      </c>
      <c r="G4032" s="68" t="s">
        <v>1958</v>
      </c>
      <c r="H4032" s="68" t="s">
        <v>1959</v>
      </c>
      <c r="I4032" s="68">
        <v>14</v>
      </c>
      <c r="J4032" s="68" t="s">
        <v>2267</v>
      </c>
      <c r="K4032" s="68">
        <v>2.7</v>
      </c>
      <c r="L4032" s="68">
        <v>0.77</v>
      </c>
      <c r="M4032" s="68" t="s">
        <v>1960</v>
      </c>
      <c r="N4032" s="143">
        <f>IF(対応ガラス検索!$E$2="-","",IF(対応ガラス検索!$E$2&gt;=K4032,MAX($N$2:N4031)+1,""))</f>
        <v>4031</v>
      </c>
      <c r="O4032" s="143" t="str">
        <f>IF(対応ガラス検索!$E$2="-","",IF(L4032&lt;=0.65,MAX($O$2:O4031)+1,""))</f>
        <v/>
      </c>
      <c r="P4032" s="144"/>
      <c r="Q4032" s="145"/>
    </row>
    <row r="4033" spans="1:17" x14ac:dyDescent="0.4">
      <c r="A4033" s="68">
        <v>4032</v>
      </c>
      <c r="B4033" s="68" t="s">
        <v>2056</v>
      </c>
      <c r="C4033" s="68" t="s">
        <v>2297</v>
      </c>
      <c r="D4033" s="68" t="s">
        <v>1989</v>
      </c>
      <c r="E4033" s="68" t="s">
        <v>1990</v>
      </c>
      <c r="F4033" s="68" t="s">
        <v>1991</v>
      </c>
      <c r="G4033" s="68" t="s">
        <v>1958</v>
      </c>
      <c r="H4033" s="68" t="s">
        <v>1959</v>
      </c>
      <c r="I4033" s="68">
        <v>6</v>
      </c>
      <c r="J4033" s="68" t="s">
        <v>2296</v>
      </c>
      <c r="K4033" s="68">
        <v>3.3</v>
      </c>
      <c r="L4033" s="68">
        <v>0.77</v>
      </c>
      <c r="M4033" s="68" t="s">
        <v>1960</v>
      </c>
      <c r="N4033" s="143">
        <f>IF(対応ガラス検索!$E$2="-","",IF(対応ガラス検索!$E$2&gt;=K4033,MAX($N$2:N4032)+1,""))</f>
        <v>4032</v>
      </c>
      <c r="O4033" s="143" t="str">
        <f>IF(対応ガラス検索!$E$2="-","",IF(L4033&lt;=0.65,MAX($O$2:O4032)+1,""))</f>
        <v/>
      </c>
      <c r="P4033" s="144"/>
      <c r="Q4033" s="145"/>
    </row>
    <row r="4034" spans="1:17" x14ac:dyDescent="0.4">
      <c r="A4034" s="68">
        <v>4033</v>
      </c>
      <c r="B4034" s="68" t="s">
        <v>2056</v>
      </c>
      <c r="C4034" s="68" t="s">
        <v>2297</v>
      </c>
      <c r="D4034" s="68" t="s">
        <v>1989</v>
      </c>
      <c r="E4034" s="68" t="s">
        <v>1990</v>
      </c>
      <c r="F4034" s="68" t="s">
        <v>1991</v>
      </c>
      <c r="G4034" s="68" t="s">
        <v>1958</v>
      </c>
      <c r="H4034" s="68" t="s">
        <v>1959</v>
      </c>
      <c r="I4034" s="68">
        <v>7</v>
      </c>
      <c r="J4034" s="68" t="s">
        <v>2296</v>
      </c>
      <c r="K4034" s="68">
        <v>3.2</v>
      </c>
      <c r="L4034" s="68">
        <v>0.77</v>
      </c>
      <c r="M4034" s="68" t="s">
        <v>1960</v>
      </c>
      <c r="N4034" s="143">
        <f>IF(対応ガラス検索!$E$2="-","",IF(対応ガラス検索!$E$2&gt;=K4034,MAX($N$2:N4033)+1,""))</f>
        <v>4033</v>
      </c>
      <c r="O4034" s="143" t="str">
        <f>IF(対応ガラス検索!$E$2="-","",IF(L4034&lt;=0.65,MAX($O$2:O4033)+1,""))</f>
        <v/>
      </c>
      <c r="P4034" s="144"/>
      <c r="Q4034" s="145"/>
    </row>
    <row r="4035" spans="1:17" x14ac:dyDescent="0.4">
      <c r="A4035" s="68">
        <v>4034</v>
      </c>
      <c r="B4035" s="68" t="s">
        <v>2056</v>
      </c>
      <c r="C4035" s="68" t="s">
        <v>2297</v>
      </c>
      <c r="D4035" s="68" t="s">
        <v>1989</v>
      </c>
      <c r="E4035" s="68" t="s">
        <v>1990</v>
      </c>
      <c r="F4035" s="68" t="s">
        <v>1991</v>
      </c>
      <c r="G4035" s="68" t="s">
        <v>1958</v>
      </c>
      <c r="H4035" s="68" t="s">
        <v>1959</v>
      </c>
      <c r="I4035" s="68">
        <v>8</v>
      </c>
      <c r="J4035" s="68" t="s">
        <v>2296</v>
      </c>
      <c r="K4035" s="68">
        <v>3.1</v>
      </c>
      <c r="L4035" s="68">
        <v>0.77</v>
      </c>
      <c r="M4035" s="68" t="s">
        <v>1960</v>
      </c>
      <c r="N4035" s="143">
        <f>IF(対応ガラス検索!$E$2="-","",IF(対応ガラス検索!$E$2&gt;=K4035,MAX($N$2:N4034)+1,""))</f>
        <v>4034</v>
      </c>
      <c r="O4035" s="143" t="str">
        <f>IF(対応ガラス検索!$E$2="-","",IF(L4035&lt;=0.65,MAX($O$2:O4034)+1,""))</f>
        <v/>
      </c>
      <c r="P4035" s="144"/>
      <c r="Q4035" s="145"/>
    </row>
    <row r="4036" spans="1:17" x14ac:dyDescent="0.4">
      <c r="A4036" s="68">
        <v>4035</v>
      </c>
      <c r="B4036" s="68" t="s">
        <v>2056</v>
      </c>
      <c r="C4036" s="68" t="s">
        <v>2297</v>
      </c>
      <c r="D4036" s="68" t="s">
        <v>1989</v>
      </c>
      <c r="E4036" s="68" t="s">
        <v>1990</v>
      </c>
      <c r="F4036" s="68" t="s">
        <v>1991</v>
      </c>
      <c r="G4036" s="68" t="s">
        <v>1958</v>
      </c>
      <c r="H4036" s="68" t="s">
        <v>1959</v>
      </c>
      <c r="I4036" s="68">
        <v>9</v>
      </c>
      <c r="J4036" s="68" t="s">
        <v>2296</v>
      </c>
      <c r="K4036" s="68">
        <v>3</v>
      </c>
      <c r="L4036" s="68">
        <v>0.77</v>
      </c>
      <c r="M4036" s="68" t="s">
        <v>1960</v>
      </c>
      <c r="N4036" s="143">
        <f>IF(対応ガラス検索!$E$2="-","",IF(対応ガラス検索!$E$2&gt;=K4036,MAX($N$2:N4035)+1,""))</f>
        <v>4035</v>
      </c>
      <c r="O4036" s="143" t="str">
        <f>IF(対応ガラス検索!$E$2="-","",IF(L4036&lt;=0.65,MAX($O$2:O4035)+1,""))</f>
        <v/>
      </c>
      <c r="P4036" s="144"/>
      <c r="Q4036" s="145"/>
    </row>
    <row r="4037" spans="1:17" x14ac:dyDescent="0.4">
      <c r="A4037" s="68">
        <v>4036</v>
      </c>
      <c r="B4037" s="68" t="s">
        <v>2056</v>
      </c>
      <c r="C4037" s="68" t="s">
        <v>2297</v>
      </c>
      <c r="D4037" s="68" t="s">
        <v>1989</v>
      </c>
      <c r="E4037" s="68" t="s">
        <v>1990</v>
      </c>
      <c r="F4037" s="68" t="s">
        <v>1991</v>
      </c>
      <c r="G4037" s="68" t="s">
        <v>1958</v>
      </c>
      <c r="H4037" s="68" t="s">
        <v>1959</v>
      </c>
      <c r="I4037" s="68">
        <v>10</v>
      </c>
      <c r="J4037" s="68" t="s">
        <v>2296</v>
      </c>
      <c r="K4037" s="142">
        <v>3</v>
      </c>
      <c r="L4037" s="68">
        <v>0.77</v>
      </c>
      <c r="M4037" s="68" t="s">
        <v>1960</v>
      </c>
      <c r="N4037" s="143">
        <f>IF(対応ガラス検索!$E$2="-","",IF(対応ガラス検索!$E$2&gt;=K4037,MAX($N$2:N4036)+1,""))</f>
        <v>4036</v>
      </c>
      <c r="O4037" s="143" t="str">
        <f>IF(対応ガラス検索!$E$2="-","",IF(L4037&lt;=0.65,MAX($O$2:O4036)+1,""))</f>
        <v/>
      </c>
      <c r="P4037" s="144"/>
      <c r="Q4037" s="145"/>
    </row>
    <row r="4038" spans="1:17" x14ac:dyDescent="0.4">
      <c r="A4038" s="68">
        <v>4037</v>
      </c>
      <c r="B4038" s="68" t="s">
        <v>2056</v>
      </c>
      <c r="C4038" s="68" t="s">
        <v>2297</v>
      </c>
      <c r="D4038" s="68" t="s">
        <v>1989</v>
      </c>
      <c r="E4038" s="68" t="s">
        <v>1990</v>
      </c>
      <c r="F4038" s="68" t="s">
        <v>1991</v>
      </c>
      <c r="G4038" s="68" t="s">
        <v>1958</v>
      </c>
      <c r="H4038" s="68" t="s">
        <v>1959</v>
      </c>
      <c r="I4038" s="68">
        <v>11</v>
      </c>
      <c r="J4038" s="68" t="s">
        <v>2296</v>
      </c>
      <c r="K4038" s="68">
        <v>2.9</v>
      </c>
      <c r="L4038" s="68">
        <v>0.77</v>
      </c>
      <c r="M4038" s="68" t="s">
        <v>1960</v>
      </c>
      <c r="N4038" s="143">
        <f>IF(対応ガラス検索!$E$2="-","",IF(対応ガラス検索!$E$2&gt;=K4038,MAX($N$2:N4037)+1,""))</f>
        <v>4037</v>
      </c>
      <c r="O4038" s="143" t="str">
        <f>IF(対応ガラス検索!$E$2="-","",IF(L4038&lt;=0.65,MAX($O$2:O4037)+1,""))</f>
        <v/>
      </c>
      <c r="P4038" s="144"/>
      <c r="Q4038" s="145"/>
    </row>
    <row r="4039" spans="1:17" x14ac:dyDescent="0.4">
      <c r="A4039" s="68">
        <v>4038</v>
      </c>
      <c r="B4039" s="68" t="s">
        <v>2056</v>
      </c>
      <c r="C4039" s="68" t="s">
        <v>2297</v>
      </c>
      <c r="D4039" s="68" t="s">
        <v>1989</v>
      </c>
      <c r="E4039" s="68" t="s">
        <v>1990</v>
      </c>
      <c r="F4039" s="68" t="s">
        <v>1991</v>
      </c>
      <c r="G4039" s="68" t="s">
        <v>1958</v>
      </c>
      <c r="H4039" s="68" t="s">
        <v>1959</v>
      </c>
      <c r="I4039" s="68">
        <v>12</v>
      </c>
      <c r="J4039" s="68" t="s">
        <v>2296</v>
      </c>
      <c r="K4039" s="68">
        <v>2.9</v>
      </c>
      <c r="L4039" s="68">
        <v>0.77</v>
      </c>
      <c r="M4039" s="68" t="s">
        <v>1960</v>
      </c>
      <c r="N4039" s="143">
        <f>IF(対応ガラス検索!$E$2="-","",IF(対応ガラス検索!$E$2&gt;=K4039,MAX($N$2:N4038)+1,""))</f>
        <v>4038</v>
      </c>
      <c r="O4039" s="143" t="str">
        <f>IF(対応ガラス検索!$E$2="-","",IF(L4039&lt;=0.65,MAX($O$2:O4038)+1,""))</f>
        <v/>
      </c>
      <c r="P4039" s="144"/>
      <c r="Q4039" s="145"/>
    </row>
    <row r="4040" spans="1:17" x14ac:dyDescent="0.4">
      <c r="A4040" s="68">
        <v>4039</v>
      </c>
      <c r="B4040" s="68" t="s">
        <v>2056</v>
      </c>
      <c r="C4040" s="68" t="s">
        <v>2297</v>
      </c>
      <c r="D4040" s="68" t="s">
        <v>1989</v>
      </c>
      <c r="E4040" s="68" t="s">
        <v>1990</v>
      </c>
      <c r="F4040" s="68" t="s">
        <v>1991</v>
      </c>
      <c r="G4040" s="68" t="s">
        <v>1958</v>
      </c>
      <c r="H4040" s="68" t="s">
        <v>1959</v>
      </c>
      <c r="I4040" s="68">
        <v>13</v>
      </c>
      <c r="J4040" s="68" t="s">
        <v>2296</v>
      </c>
      <c r="K4040" s="68">
        <v>2.8</v>
      </c>
      <c r="L4040" s="68">
        <v>0.77</v>
      </c>
      <c r="M4040" s="68" t="s">
        <v>1960</v>
      </c>
      <c r="N4040" s="143">
        <f>IF(対応ガラス検索!$E$2="-","",IF(対応ガラス検索!$E$2&gt;=K4040,MAX($N$2:N4039)+1,""))</f>
        <v>4039</v>
      </c>
      <c r="O4040" s="143" t="str">
        <f>IF(対応ガラス検索!$E$2="-","",IF(L4040&lt;=0.65,MAX($O$2:O4039)+1,""))</f>
        <v/>
      </c>
      <c r="P4040" s="144"/>
      <c r="Q4040" s="145"/>
    </row>
    <row r="4041" spans="1:17" x14ac:dyDescent="0.4">
      <c r="A4041" s="68">
        <v>4040</v>
      </c>
      <c r="B4041" s="68" t="s">
        <v>2056</v>
      </c>
      <c r="C4041" s="68" t="s">
        <v>2297</v>
      </c>
      <c r="D4041" s="68" t="s">
        <v>1989</v>
      </c>
      <c r="E4041" s="68" t="s">
        <v>1990</v>
      </c>
      <c r="F4041" s="68" t="s">
        <v>1991</v>
      </c>
      <c r="G4041" s="68" t="s">
        <v>1958</v>
      </c>
      <c r="H4041" s="68" t="s">
        <v>1959</v>
      </c>
      <c r="I4041" s="68">
        <v>14</v>
      </c>
      <c r="J4041" s="68" t="s">
        <v>2296</v>
      </c>
      <c r="K4041" s="68">
        <v>2.8</v>
      </c>
      <c r="L4041" s="68">
        <v>0.77</v>
      </c>
      <c r="M4041" s="68" t="s">
        <v>1960</v>
      </c>
      <c r="N4041" s="143">
        <f>IF(対応ガラス検索!$E$2="-","",IF(対応ガラス検索!$E$2&gt;=K4041,MAX($N$2:N4040)+1,""))</f>
        <v>4040</v>
      </c>
      <c r="O4041" s="143" t="str">
        <f>IF(対応ガラス検索!$E$2="-","",IF(L4041&lt;=0.65,MAX($O$2:O4040)+1,""))</f>
        <v/>
      </c>
      <c r="P4041" s="144"/>
      <c r="Q4041" s="145"/>
    </row>
    <row r="4042" spans="1:17" x14ac:dyDescent="0.4">
      <c r="A4042" s="68">
        <v>4041</v>
      </c>
      <c r="B4042" s="68" t="s">
        <v>2056</v>
      </c>
      <c r="C4042" s="68" t="s">
        <v>2297</v>
      </c>
      <c r="D4042" s="68" t="s">
        <v>1992</v>
      </c>
      <c r="E4042" s="68" t="s">
        <v>1990</v>
      </c>
      <c r="F4042" s="68" t="s">
        <v>1991</v>
      </c>
      <c r="G4042" s="68" t="s">
        <v>1962</v>
      </c>
      <c r="H4042" s="68" t="s">
        <v>1963</v>
      </c>
      <c r="I4042" s="68">
        <v>6</v>
      </c>
      <c r="J4042" s="68" t="s">
        <v>2267</v>
      </c>
      <c r="K4042" s="68">
        <v>3.1</v>
      </c>
      <c r="L4042" s="68">
        <v>0.77</v>
      </c>
      <c r="M4042" s="68" t="s">
        <v>1960</v>
      </c>
      <c r="N4042" s="143">
        <f>IF(対応ガラス検索!$E$2="-","",IF(対応ガラス検索!$E$2&gt;=K4042,MAX($N$2:N4041)+1,""))</f>
        <v>4041</v>
      </c>
      <c r="O4042" s="143" t="str">
        <f>IF(対応ガラス検索!$E$2="-","",IF(L4042&lt;=0.65,MAX($O$2:O4041)+1,""))</f>
        <v/>
      </c>
      <c r="P4042" s="144"/>
      <c r="Q4042" s="145"/>
    </row>
    <row r="4043" spans="1:17" x14ac:dyDescent="0.4">
      <c r="A4043" s="68">
        <v>4042</v>
      </c>
      <c r="B4043" s="68" t="s">
        <v>2056</v>
      </c>
      <c r="C4043" s="68" t="s">
        <v>2297</v>
      </c>
      <c r="D4043" s="68" t="s">
        <v>1992</v>
      </c>
      <c r="E4043" s="68" t="s">
        <v>1990</v>
      </c>
      <c r="F4043" s="68" t="s">
        <v>1991</v>
      </c>
      <c r="G4043" s="68" t="s">
        <v>1962</v>
      </c>
      <c r="H4043" s="68" t="s">
        <v>1963</v>
      </c>
      <c r="I4043" s="68">
        <v>7</v>
      </c>
      <c r="J4043" s="68" t="s">
        <v>2267</v>
      </c>
      <c r="K4043" s="68">
        <v>3</v>
      </c>
      <c r="L4043" s="68">
        <v>0.77</v>
      </c>
      <c r="M4043" s="68" t="s">
        <v>1960</v>
      </c>
      <c r="N4043" s="143">
        <f>IF(対応ガラス検索!$E$2="-","",IF(対応ガラス検索!$E$2&gt;=K4043,MAX($N$2:N4042)+1,""))</f>
        <v>4042</v>
      </c>
      <c r="O4043" s="143" t="str">
        <f>IF(対応ガラス検索!$E$2="-","",IF(L4043&lt;=0.65,MAX($O$2:O4042)+1,""))</f>
        <v/>
      </c>
      <c r="P4043" s="144"/>
      <c r="Q4043" s="145"/>
    </row>
    <row r="4044" spans="1:17" x14ac:dyDescent="0.4">
      <c r="A4044" s="68">
        <v>4043</v>
      </c>
      <c r="B4044" s="68" t="s">
        <v>2056</v>
      </c>
      <c r="C4044" s="68" t="s">
        <v>2297</v>
      </c>
      <c r="D4044" s="68" t="s">
        <v>1992</v>
      </c>
      <c r="E4044" s="68" t="s">
        <v>1990</v>
      </c>
      <c r="F4044" s="68" t="s">
        <v>1991</v>
      </c>
      <c r="G4044" s="68" t="s">
        <v>1962</v>
      </c>
      <c r="H4044" s="68" t="s">
        <v>1963</v>
      </c>
      <c r="I4044" s="68">
        <v>8</v>
      </c>
      <c r="J4044" s="68" t="s">
        <v>2267</v>
      </c>
      <c r="K4044" s="68">
        <v>2.9</v>
      </c>
      <c r="L4044" s="68">
        <v>0.77</v>
      </c>
      <c r="M4044" s="68" t="s">
        <v>1960</v>
      </c>
      <c r="N4044" s="143">
        <f>IF(対応ガラス検索!$E$2="-","",IF(対応ガラス検索!$E$2&gt;=K4044,MAX($N$2:N4043)+1,""))</f>
        <v>4043</v>
      </c>
      <c r="O4044" s="143" t="str">
        <f>IF(対応ガラス検索!$E$2="-","",IF(L4044&lt;=0.65,MAX($O$2:O4043)+1,""))</f>
        <v/>
      </c>
      <c r="P4044" s="144"/>
      <c r="Q4044" s="145"/>
    </row>
    <row r="4045" spans="1:17" x14ac:dyDescent="0.4">
      <c r="A4045" s="68">
        <v>4044</v>
      </c>
      <c r="B4045" s="68" t="s">
        <v>2056</v>
      </c>
      <c r="C4045" s="68" t="s">
        <v>2297</v>
      </c>
      <c r="D4045" s="68" t="s">
        <v>1992</v>
      </c>
      <c r="E4045" s="68" t="s">
        <v>1990</v>
      </c>
      <c r="F4045" s="68" t="s">
        <v>1991</v>
      </c>
      <c r="G4045" s="68" t="s">
        <v>1962</v>
      </c>
      <c r="H4045" s="68" t="s">
        <v>1963</v>
      </c>
      <c r="I4045" s="68">
        <v>9</v>
      </c>
      <c r="J4045" s="68" t="s">
        <v>2267</v>
      </c>
      <c r="K4045" s="68">
        <v>2.8</v>
      </c>
      <c r="L4045" s="68">
        <v>0.77</v>
      </c>
      <c r="M4045" s="68" t="s">
        <v>1960</v>
      </c>
      <c r="N4045" s="143">
        <f>IF(対応ガラス検索!$E$2="-","",IF(対応ガラス検索!$E$2&gt;=K4045,MAX($N$2:N4044)+1,""))</f>
        <v>4044</v>
      </c>
      <c r="O4045" s="143" t="str">
        <f>IF(対応ガラス検索!$E$2="-","",IF(L4045&lt;=0.65,MAX($O$2:O4044)+1,""))</f>
        <v/>
      </c>
      <c r="P4045" s="144"/>
      <c r="Q4045" s="145"/>
    </row>
    <row r="4046" spans="1:17" x14ac:dyDescent="0.4">
      <c r="A4046" s="68">
        <v>4045</v>
      </c>
      <c r="B4046" s="68" t="s">
        <v>2056</v>
      </c>
      <c r="C4046" s="68" t="s">
        <v>2297</v>
      </c>
      <c r="D4046" s="68" t="s">
        <v>1992</v>
      </c>
      <c r="E4046" s="68" t="s">
        <v>1990</v>
      </c>
      <c r="F4046" s="68" t="s">
        <v>1991</v>
      </c>
      <c r="G4046" s="68" t="s">
        <v>1962</v>
      </c>
      <c r="H4046" s="68" t="s">
        <v>1963</v>
      </c>
      <c r="I4046" s="68">
        <v>10</v>
      </c>
      <c r="J4046" s="68" t="s">
        <v>2267</v>
      </c>
      <c r="K4046" s="68">
        <v>2.8</v>
      </c>
      <c r="L4046" s="68">
        <v>0.77</v>
      </c>
      <c r="M4046" s="68" t="s">
        <v>1960</v>
      </c>
      <c r="N4046" s="143">
        <f>IF(対応ガラス検索!$E$2="-","",IF(対応ガラス検索!$E$2&gt;=K4046,MAX($N$2:N4045)+1,""))</f>
        <v>4045</v>
      </c>
      <c r="O4046" s="143" t="str">
        <f>IF(対応ガラス検索!$E$2="-","",IF(L4046&lt;=0.65,MAX($O$2:O4045)+1,""))</f>
        <v/>
      </c>
      <c r="P4046" s="144"/>
      <c r="Q4046" s="145"/>
    </row>
    <row r="4047" spans="1:17" x14ac:dyDescent="0.4">
      <c r="A4047" s="68">
        <v>4046</v>
      </c>
      <c r="B4047" s="68" t="s">
        <v>2056</v>
      </c>
      <c r="C4047" s="68" t="s">
        <v>2297</v>
      </c>
      <c r="D4047" s="68" t="s">
        <v>1992</v>
      </c>
      <c r="E4047" s="68" t="s">
        <v>1990</v>
      </c>
      <c r="F4047" s="68" t="s">
        <v>1991</v>
      </c>
      <c r="G4047" s="68" t="s">
        <v>1962</v>
      </c>
      <c r="H4047" s="68" t="s">
        <v>1963</v>
      </c>
      <c r="I4047" s="68">
        <v>11</v>
      </c>
      <c r="J4047" s="68" t="s">
        <v>2267</v>
      </c>
      <c r="K4047" s="68">
        <v>2.7</v>
      </c>
      <c r="L4047" s="68">
        <v>0.77</v>
      </c>
      <c r="M4047" s="68" t="s">
        <v>1960</v>
      </c>
      <c r="N4047" s="143">
        <f>IF(対応ガラス検索!$E$2="-","",IF(対応ガラス検索!$E$2&gt;=K4047,MAX($N$2:N4046)+1,""))</f>
        <v>4046</v>
      </c>
      <c r="O4047" s="143" t="str">
        <f>IF(対応ガラス検索!$E$2="-","",IF(L4047&lt;=0.65,MAX($O$2:O4046)+1,""))</f>
        <v/>
      </c>
      <c r="P4047" s="144"/>
      <c r="Q4047" s="145"/>
    </row>
    <row r="4048" spans="1:17" x14ac:dyDescent="0.4">
      <c r="A4048" s="68">
        <v>4047</v>
      </c>
      <c r="B4048" s="68" t="s">
        <v>2056</v>
      </c>
      <c r="C4048" s="68" t="s">
        <v>2297</v>
      </c>
      <c r="D4048" s="68" t="s">
        <v>1992</v>
      </c>
      <c r="E4048" s="68" t="s">
        <v>1990</v>
      </c>
      <c r="F4048" s="68" t="s">
        <v>1991</v>
      </c>
      <c r="G4048" s="68" t="s">
        <v>1962</v>
      </c>
      <c r="H4048" s="68" t="s">
        <v>1963</v>
      </c>
      <c r="I4048" s="68">
        <v>12</v>
      </c>
      <c r="J4048" s="68" t="s">
        <v>2267</v>
      </c>
      <c r="K4048" s="68">
        <v>2.7</v>
      </c>
      <c r="L4048" s="68">
        <v>0.77</v>
      </c>
      <c r="M4048" s="68" t="s">
        <v>1960</v>
      </c>
      <c r="N4048" s="143">
        <f>IF(対応ガラス検索!$E$2="-","",IF(対応ガラス検索!$E$2&gt;=K4048,MAX($N$2:N4047)+1,""))</f>
        <v>4047</v>
      </c>
      <c r="O4048" s="143" t="str">
        <f>IF(対応ガラス検索!$E$2="-","",IF(L4048&lt;=0.65,MAX($O$2:O4047)+1,""))</f>
        <v/>
      </c>
      <c r="P4048" s="144"/>
      <c r="Q4048" s="145"/>
    </row>
    <row r="4049" spans="1:17" x14ac:dyDescent="0.4">
      <c r="A4049" s="68">
        <v>4048</v>
      </c>
      <c r="B4049" s="68" t="s">
        <v>2056</v>
      </c>
      <c r="C4049" s="68" t="s">
        <v>2297</v>
      </c>
      <c r="D4049" s="68" t="s">
        <v>1992</v>
      </c>
      <c r="E4049" s="68" t="s">
        <v>1990</v>
      </c>
      <c r="F4049" s="68" t="s">
        <v>1991</v>
      </c>
      <c r="G4049" s="68" t="s">
        <v>1962</v>
      </c>
      <c r="H4049" s="68" t="s">
        <v>1963</v>
      </c>
      <c r="I4049" s="68">
        <v>13</v>
      </c>
      <c r="J4049" s="68" t="s">
        <v>2267</v>
      </c>
      <c r="K4049" s="68">
        <v>2.7</v>
      </c>
      <c r="L4049" s="68">
        <v>0.77</v>
      </c>
      <c r="M4049" s="68" t="s">
        <v>1960</v>
      </c>
      <c r="N4049" s="143">
        <f>IF(対応ガラス検索!$E$2="-","",IF(対応ガラス検索!$E$2&gt;=K4049,MAX($N$2:N4048)+1,""))</f>
        <v>4048</v>
      </c>
      <c r="O4049" s="143" t="str">
        <f>IF(対応ガラス検索!$E$2="-","",IF(L4049&lt;=0.65,MAX($O$2:O4048)+1,""))</f>
        <v/>
      </c>
      <c r="P4049" s="144"/>
      <c r="Q4049" s="145"/>
    </row>
    <row r="4050" spans="1:17" x14ac:dyDescent="0.4">
      <c r="A4050" s="68">
        <v>4049</v>
      </c>
      <c r="B4050" s="68" t="s">
        <v>2056</v>
      </c>
      <c r="C4050" s="68" t="s">
        <v>2297</v>
      </c>
      <c r="D4050" s="68" t="s">
        <v>1992</v>
      </c>
      <c r="E4050" s="68" t="s">
        <v>1990</v>
      </c>
      <c r="F4050" s="68" t="s">
        <v>1991</v>
      </c>
      <c r="G4050" s="68" t="s">
        <v>1962</v>
      </c>
      <c r="H4050" s="68" t="s">
        <v>1963</v>
      </c>
      <c r="I4050" s="68">
        <v>6</v>
      </c>
      <c r="J4050" s="68" t="s">
        <v>2296</v>
      </c>
      <c r="K4050" s="142">
        <v>3.3</v>
      </c>
      <c r="L4050" s="68">
        <v>0.77</v>
      </c>
      <c r="M4050" s="68" t="s">
        <v>1960</v>
      </c>
      <c r="N4050" s="143">
        <f>IF(対応ガラス検索!$E$2="-","",IF(対応ガラス検索!$E$2&gt;=K4050,MAX($N$2:N4049)+1,""))</f>
        <v>4049</v>
      </c>
      <c r="O4050" s="143" t="str">
        <f>IF(対応ガラス検索!$E$2="-","",IF(L4050&lt;=0.65,MAX($O$2:O4049)+1,""))</f>
        <v/>
      </c>
      <c r="P4050" s="144"/>
      <c r="Q4050" s="145"/>
    </row>
    <row r="4051" spans="1:17" x14ac:dyDescent="0.4">
      <c r="A4051" s="68">
        <v>4050</v>
      </c>
      <c r="B4051" s="68" t="s">
        <v>2056</v>
      </c>
      <c r="C4051" s="68" t="s">
        <v>2297</v>
      </c>
      <c r="D4051" s="68" t="s">
        <v>1992</v>
      </c>
      <c r="E4051" s="68" t="s">
        <v>1990</v>
      </c>
      <c r="F4051" s="68" t="s">
        <v>1991</v>
      </c>
      <c r="G4051" s="68" t="s">
        <v>1962</v>
      </c>
      <c r="H4051" s="68" t="s">
        <v>1963</v>
      </c>
      <c r="I4051" s="68">
        <v>7</v>
      </c>
      <c r="J4051" s="68" t="s">
        <v>2296</v>
      </c>
      <c r="K4051" s="68">
        <v>3.2</v>
      </c>
      <c r="L4051" s="68">
        <v>0.77</v>
      </c>
      <c r="M4051" s="68" t="s">
        <v>1960</v>
      </c>
      <c r="N4051" s="143">
        <f>IF(対応ガラス検索!$E$2="-","",IF(対応ガラス検索!$E$2&gt;=K4051,MAX($N$2:N4050)+1,""))</f>
        <v>4050</v>
      </c>
      <c r="O4051" s="143" t="str">
        <f>IF(対応ガラス検索!$E$2="-","",IF(L4051&lt;=0.65,MAX($O$2:O4050)+1,""))</f>
        <v/>
      </c>
      <c r="P4051" s="144"/>
      <c r="Q4051" s="145"/>
    </row>
    <row r="4052" spans="1:17" x14ac:dyDescent="0.4">
      <c r="A4052" s="68">
        <v>4051</v>
      </c>
      <c r="B4052" s="68" t="s">
        <v>2056</v>
      </c>
      <c r="C4052" s="68" t="s">
        <v>2297</v>
      </c>
      <c r="D4052" s="68" t="s">
        <v>1992</v>
      </c>
      <c r="E4052" s="68" t="s">
        <v>1990</v>
      </c>
      <c r="F4052" s="68" t="s">
        <v>1991</v>
      </c>
      <c r="G4052" s="68" t="s">
        <v>1962</v>
      </c>
      <c r="H4052" s="68" t="s">
        <v>1963</v>
      </c>
      <c r="I4052" s="68">
        <v>8</v>
      </c>
      <c r="J4052" s="68" t="s">
        <v>2296</v>
      </c>
      <c r="K4052" s="68">
        <v>3.1</v>
      </c>
      <c r="L4052" s="68">
        <v>0.77</v>
      </c>
      <c r="M4052" s="68" t="s">
        <v>1960</v>
      </c>
      <c r="N4052" s="143">
        <f>IF(対応ガラス検索!$E$2="-","",IF(対応ガラス検索!$E$2&gt;=K4052,MAX($N$2:N4051)+1,""))</f>
        <v>4051</v>
      </c>
      <c r="O4052" s="143" t="str">
        <f>IF(対応ガラス検索!$E$2="-","",IF(L4052&lt;=0.65,MAX($O$2:O4051)+1,""))</f>
        <v/>
      </c>
      <c r="P4052" s="144"/>
      <c r="Q4052" s="145"/>
    </row>
    <row r="4053" spans="1:17" x14ac:dyDescent="0.4">
      <c r="A4053" s="68">
        <v>4052</v>
      </c>
      <c r="B4053" s="68" t="s">
        <v>2056</v>
      </c>
      <c r="C4053" s="68" t="s">
        <v>2297</v>
      </c>
      <c r="D4053" s="68" t="s">
        <v>1992</v>
      </c>
      <c r="E4053" s="68" t="s">
        <v>1990</v>
      </c>
      <c r="F4053" s="68" t="s">
        <v>1991</v>
      </c>
      <c r="G4053" s="68" t="s">
        <v>1962</v>
      </c>
      <c r="H4053" s="68" t="s">
        <v>1963</v>
      </c>
      <c r="I4053" s="68">
        <v>9</v>
      </c>
      <c r="J4053" s="68" t="s">
        <v>2296</v>
      </c>
      <c r="K4053" s="68">
        <v>3</v>
      </c>
      <c r="L4053" s="68">
        <v>0.77</v>
      </c>
      <c r="M4053" s="68" t="s">
        <v>1960</v>
      </c>
      <c r="N4053" s="143">
        <f>IF(対応ガラス検索!$E$2="-","",IF(対応ガラス検索!$E$2&gt;=K4053,MAX($N$2:N4052)+1,""))</f>
        <v>4052</v>
      </c>
      <c r="O4053" s="143" t="str">
        <f>IF(対応ガラス検索!$E$2="-","",IF(L4053&lt;=0.65,MAX($O$2:O4052)+1,""))</f>
        <v/>
      </c>
      <c r="P4053" s="144"/>
      <c r="Q4053" s="145"/>
    </row>
    <row r="4054" spans="1:17" x14ac:dyDescent="0.4">
      <c r="A4054" s="68">
        <v>4053</v>
      </c>
      <c r="B4054" s="68" t="s">
        <v>2056</v>
      </c>
      <c r="C4054" s="68" t="s">
        <v>2297</v>
      </c>
      <c r="D4054" s="68" t="s">
        <v>1992</v>
      </c>
      <c r="E4054" s="68" t="s">
        <v>1990</v>
      </c>
      <c r="F4054" s="68" t="s">
        <v>1991</v>
      </c>
      <c r="G4054" s="68" t="s">
        <v>1962</v>
      </c>
      <c r="H4054" s="68" t="s">
        <v>1963</v>
      </c>
      <c r="I4054" s="68">
        <v>10</v>
      </c>
      <c r="J4054" s="68" t="s">
        <v>2296</v>
      </c>
      <c r="K4054" s="68">
        <v>3</v>
      </c>
      <c r="L4054" s="68">
        <v>0.77</v>
      </c>
      <c r="M4054" s="68" t="s">
        <v>1960</v>
      </c>
      <c r="N4054" s="143">
        <f>IF(対応ガラス検索!$E$2="-","",IF(対応ガラス検索!$E$2&gt;=K4054,MAX($N$2:N4053)+1,""))</f>
        <v>4053</v>
      </c>
      <c r="O4054" s="143" t="str">
        <f>IF(対応ガラス検索!$E$2="-","",IF(L4054&lt;=0.65,MAX($O$2:O4053)+1,""))</f>
        <v/>
      </c>
      <c r="P4054" s="144"/>
      <c r="Q4054" s="145"/>
    </row>
    <row r="4055" spans="1:17" x14ac:dyDescent="0.4">
      <c r="A4055" s="68">
        <v>4054</v>
      </c>
      <c r="B4055" s="68" t="s">
        <v>2056</v>
      </c>
      <c r="C4055" s="68" t="s">
        <v>2297</v>
      </c>
      <c r="D4055" s="68" t="s">
        <v>1992</v>
      </c>
      <c r="E4055" s="68" t="s">
        <v>1990</v>
      </c>
      <c r="F4055" s="68" t="s">
        <v>1991</v>
      </c>
      <c r="G4055" s="68" t="s">
        <v>1962</v>
      </c>
      <c r="H4055" s="68" t="s">
        <v>1963</v>
      </c>
      <c r="I4055" s="68">
        <v>11</v>
      </c>
      <c r="J4055" s="68" t="s">
        <v>2296</v>
      </c>
      <c r="K4055" s="68">
        <v>2.9</v>
      </c>
      <c r="L4055" s="68">
        <v>0.77</v>
      </c>
      <c r="M4055" s="68" t="s">
        <v>1960</v>
      </c>
      <c r="N4055" s="143">
        <f>IF(対応ガラス検索!$E$2="-","",IF(対応ガラス検索!$E$2&gt;=K4055,MAX($N$2:N4054)+1,""))</f>
        <v>4054</v>
      </c>
      <c r="O4055" s="143" t="str">
        <f>IF(対応ガラス検索!$E$2="-","",IF(L4055&lt;=0.65,MAX($O$2:O4054)+1,""))</f>
        <v/>
      </c>
      <c r="P4055" s="144"/>
      <c r="Q4055" s="145"/>
    </row>
    <row r="4056" spans="1:17" x14ac:dyDescent="0.4">
      <c r="A4056" s="68">
        <v>4055</v>
      </c>
      <c r="B4056" s="68" t="s">
        <v>2056</v>
      </c>
      <c r="C4056" s="68" t="s">
        <v>2297</v>
      </c>
      <c r="D4056" s="68" t="s">
        <v>1992</v>
      </c>
      <c r="E4056" s="68" t="s">
        <v>1990</v>
      </c>
      <c r="F4056" s="68" t="s">
        <v>1991</v>
      </c>
      <c r="G4056" s="68" t="s">
        <v>1962</v>
      </c>
      <c r="H4056" s="68" t="s">
        <v>1963</v>
      </c>
      <c r="I4056" s="68">
        <v>12</v>
      </c>
      <c r="J4056" s="68" t="s">
        <v>2296</v>
      </c>
      <c r="K4056" s="68">
        <v>2.9</v>
      </c>
      <c r="L4056" s="68">
        <v>0.77</v>
      </c>
      <c r="M4056" s="68" t="s">
        <v>1960</v>
      </c>
      <c r="N4056" s="143">
        <f>IF(対応ガラス検索!$E$2="-","",IF(対応ガラス検索!$E$2&gt;=K4056,MAX($N$2:N4055)+1,""))</f>
        <v>4055</v>
      </c>
      <c r="O4056" s="143" t="str">
        <f>IF(対応ガラス検索!$E$2="-","",IF(L4056&lt;=0.65,MAX($O$2:O4055)+1,""))</f>
        <v/>
      </c>
      <c r="P4056" s="144"/>
      <c r="Q4056" s="145"/>
    </row>
    <row r="4057" spans="1:17" x14ac:dyDescent="0.4">
      <c r="A4057" s="68">
        <v>4056</v>
      </c>
      <c r="B4057" s="68" t="s">
        <v>2056</v>
      </c>
      <c r="C4057" s="68" t="s">
        <v>2297</v>
      </c>
      <c r="D4057" s="68" t="s">
        <v>1992</v>
      </c>
      <c r="E4057" s="68" t="s">
        <v>1990</v>
      </c>
      <c r="F4057" s="68" t="s">
        <v>1991</v>
      </c>
      <c r="G4057" s="68" t="s">
        <v>1962</v>
      </c>
      <c r="H4057" s="68" t="s">
        <v>1963</v>
      </c>
      <c r="I4057" s="68">
        <v>13</v>
      </c>
      <c r="J4057" s="68" t="s">
        <v>2296</v>
      </c>
      <c r="K4057" s="68">
        <v>2.8</v>
      </c>
      <c r="L4057" s="68">
        <v>0.77</v>
      </c>
      <c r="M4057" s="68" t="s">
        <v>1960</v>
      </c>
      <c r="N4057" s="143">
        <f>IF(対応ガラス検索!$E$2="-","",IF(対応ガラス検索!$E$2&gt;=K4057,MAX($N$2:N4056)+1,""))</f>
        <v>4056</v>
      </c>
      <c r="O4057" s="143" t="str">
        <f>IF(対応ガラス検索!$E$2="-","",IF(L4057&lt;=0.65,MAX($O$2:O4056)+1,""))</f>
        <v/>
      </c>
      <c r="P4057" s="144"/>
      <c r="Q4057" s="145"/>
    </row>
    <row r="4058" spans="1:17" x14ac:dyDescent="0.4">
      <c r="A4058" s="68">
        <v>4057</v>
      </c>
      <c r="B4058" s="68" t="s">
        <v>2056</v>
      </c>
      <c r="C4058" s="68" t="s">
        <v>2297</v>
      </c>
      <c r="D4058" s="68" t="s">
        <v>1993</v>
      </c>
      <c r="E4058" s="68" t="s">
        <v>1990</v>
      </c>
      <c r="F4058" s="68" t="s">
        <v>1991</v>
      </c>
      <c r="G4058" s="68" t="s">
        <v>1965</v>
      </c>
      <c r="H4058" s="68" t="s">
        <v>1966</v>
      </c>
      <c r="I4058" s="68">
        <v>6</v>
      </c>
      <c r="J4058" s="68" t="s">
        <v>2267</v>
      </c>
      <c r="K4058" s="68">
        <v>3.1</v>
      </c>
      <c r="L4058" s="68">
        <v>0.76</v>
      </c>
      <c r="M4058" s="68" t="s">
        <v>1960</v>
      </c>
      <c r="N4058" s="143">
        <f>IF(対応ガラス検索!$E$2="-","",IF(対応ガラス検索!$E$2&gt;=K4058,MAX($N$2:N4057)+1,""))</f>
        <v>4057</v>
      </c>
      <c r="O4058" s="143" t="str">
        <f>IF(対応ガラス検索!$E$2="-","",IF(L4058&lt;=0.65,MAX($O$2:O4057)+1,""))</f>
        <v/>
      </c>
      <c r="P4058" s="144"/>
      <c r="Q4058" s="145"/>
    </row>
    <row r="4059" spans="1:17" x14ac:dyDescent="0.4">
      <c r="A4059" s="68">
        <v>4058</v>
      </c>
      <c r="B4059" s="68" t="s">
        <v>2056</v>
      </c>
      <c r="C4059" s="68" t="s">
        <v>2297</v>
      </c>
      <c r="D4059" s="68" t="s">
        <v>1993</v>
      </c>
      <c r="E4059" s="68" t="s">
        <v>1990</v>
      </c>
      <c r="F4059" s="68" t="s">
        <v>1991</v>
      </c>
      <c r="G4059" s="68" t="s">
        <v>1965</v>
      </c>
      <c r="H4059" s="68" t="s">
        <v>1966</v>
      </c>
      <c r="I4059" s="68">
        <v>7</v>
      </c>
      <c r="J4059" s="68" t="s">
        <v>2267</v>
      </c>
      <c r="K4059" s="68">
        <v>3</v>
      </c>
      <c r="L4059" s="68">
        <v>0.76</v>
      </c>
      <c r="M4059" s="68" t="s">
        <v>1960</v>
      </c>
      <c r="N4059" s="143">
        <f>IF(対応ガラス検索!$E$2="-","",IF(対応ガラス検索!$E$2&gt;=K4059,MAX($N$2:N4058)+1,""))</f>
        <v>4058</v>
      </c>
      <c r="O4059" s="143" t="str">
        <f>IF(対応ガラス検索!$E$2="-","",IF(L4059&lt;=0.65,MAX($O$2:O4058)+1,""))</f>
        <v/>
      </c>
      <c r="P4059" s="144"/>
      <c r="Q4059" s="145"/>
    </row>
    <row r="4060" spans="1:17" x14ac:dyDescent="0.4">
      <c r="A4060" s="68">
        <v>4059</v>
      </c>
      <c r="B4060" s="68" t="s">
        <v>2056</v>
      </c>
      <c r="C4060" s="68" t="s">
        <v>2297</v>
      </c>
      <c r="D4060" s="68" t="s">
        <v>1993</v>
      </c>
      <c r="E4060" s="68" t="s">
        <v>1990</v>
      </c>
      <c r="F4060" s="68" t="s">
        <v>1991</v>
      </c>
      <c r="G4060" s="68" t="s">
        <v>1965</v>
      </c>
      <c r="H4060" s="68" t="s">
        <v>1966</v>
      </c>
      <c r="I4060" s="68">
        <v>8</v>
      </c>
      <c r="J4060" s="68" t="s">
        <v>2267</v>
      </c>
      <c r="K4060" s="68">
        <v>2.9</v>
      </c>
      <c r="L4060" s="68">
        <v>0.76</v>
      </c>
      <c r="M4060" s="68" t="s">
        <v>1960</v>
      </c>
      <c r="N4060" s="143">
        <f>IF(対応ガラス検索!$E$2="-","",IF(対応ガラス検索!$E$2&gt;=K4060,MAX($N$2:N4059)+1,""))</f>
        <v>4059</v>
      </c>
      <c r="O4060" s="143" t="str">
        <f>IF(対応ガラス検索!$E$2="-","",IF(L4060&lt;=0.65,MAX($O$2:O4059)+1,""))</f>
        <v/>
      </c>
      <c r="P4060" s="144"/>
      <c r="Q4060" s="145"/>
    </row>
    <row r="4061" spans="1:17" x14ac:dyDescent="0.4">
      <c r="A4061" s="68">
        <v>4060</v>
      </c>
      <c r="B4061" s="68" t="s">
        <v>2056</v>
      </c>
      <c r="C4061" s="68" t="s">
        <v>2297</v>
      </c>
      <c r="D4061" s="68" t="s">
        <v>1993</v>
      </c>
      <c r="E4061" s="68" t="s">
        <v>1990</v>
      </c>
      <c r="F4061" s="68" t="s">
        <v>1991</v>
      </c>
      <c r="G4061" s="68" t="s">
        <v>1965</v>
      </c>
      <c r="H4061" s="68" t="s">
        <v>1966</v>
      </c>
      <c r="I4061" s="68">
        <v>9</v>
      </c>
      <c r="J4061" s="68" t="s">
        <v>2267</v>
      </c>
      <c r="K4061" s="68">
        <v>2.8</v>
      </c>
      <c r="L4061" s="68">
        <v>0.76</v>
      </c>
      <c r="M4061" s="68" t="s">
        <v>1960</v>
      </c>
      <c r="N4061" s="143">
        <f>IF(対応ガラス検索!$E$2="-","",IF(対応ガラス検索!$E$2&gt;=K4061,MAX($N$2:N4060)+1,""))</f>
        <v>4060</v>
      </c>
      <c r="O4061" s="143" t="str">
        <f>IF(対応ガラス検索!$E$2="-","",IF(L4061&lt;=0.65,MAX($O$2:O4060)+1,""))</f>
        <v/>
      </c>
      <c r="P4061" s="144"/>
      <c r="Q4061" s="145"/>
    </row>
    <row r="4062" spans="1:17" x14ac:dyDescent="0.4">
      <c r="A4062" s="68">
        <v>4061</v>
      </c>
      <c r="B4062" s="68" t="s">
        <v>2056</v>
      </c>
      <c r="C4062" s="68" t="s">
        <v>2297</v>
      </c>
      <c r="D4062" s="68" t="s">
        <v>1993</v>
      </c>
      <c r="E4062" s="68" t="s">
        <v>1990</v>
      </c>
      <c r="F4062" s="68" t="s">
        <v>1991</v>
      </c>
      <c r="G4062" s="68" t="s">
        <v>1965</v>
      </c>
      <c r="H4062" s="68" t="s">
        <v>1966</v>
      </c>
      <c r="I4062" s="68">
        <v>10</v>
      </c>
      <c r="J4062" s="68" t="s">
        <v>2267</v>
      </c>
      <c r="K4062" s="68">
        <v>2.8</v>
      </c>
      <c r="L4062" s="68">
        <v>0.76</v>
      </c>
      <c r="M4062" s="68" t="s">
        <v>1960</v>
      </c>
      <c r="N4062" s="143">
        <f>IF(対応ガラス検索!$E$2="-","",IF(対応ガラス検索!$E$2&gt;=K4062,MAX($N$2:N4061)+1,""))</f>
        <v>4061</v>
      </c>
      <c r="O4062" s="143" t="str">
        <f>IF(対応ガラス検索!$E$2="-","",IF(L4062&lt;=0.65,MAX($O$2:O4061)+1,""))</f>
        <v/>
      </c>
      <c r="P4062" s="144"/>
      <c r="Q4062" s="145"/>
    </row>
    <row r="4063" spans="1:17" x14ac:dyDescent="0.4">
      <c r="A4063" s="68">
        <v>4062</v>
      </c>
      <c r="B4063" s="68" t="s">
        <v>2056</v>
      </c>
      <c r="C4063" s="68" t="s">
        <v>2297</v>
      </c>
      <c r="D4063" s="68" t="s">
        <v>1993</v>
      </c>
      <c r="E4063" s="68" t="s">
        <v>1990</v>
      </c>
      <c r="F4063" s="68" t="s">
        <v>1991</v>
      </c>
      <c r="G4063" s="68" t="s">
        <v>1965</v>
      </c>
      <c r="H4063" s="68" t="s">
        <v>1966</v>
      </c>
      <c r="I4063" s="68">
        <v>11</v>
      </c>
      <c r="J4063" s="68" t="s">
        <v>2267</v>
      </c>
      <c r="K4063" s="142">
        <v>2.7</v>
      </c>
      <c r="L4063" s="68">
        <v>0.76</v>
      </c>
      <c r="M4063" s="68" t="s">
        <v>1960</v>
      </c>
      <c r="N4063" s="143">
        <f>IF(対応ガラス検索!$E$2="-","",IF(対応ガラス検索!$E$2&gt;=K4063,MAX($N$2:N4062)+1,""))</f>
        <v>4062</v>
      </c>
      <c r="O4063" s="143" t="str">
        <f>IF(対応ガラス検索!$E$2="-","",IF(L4063&lt;=0.65,MAX($O$2:O4062)+1,""))</f>
        <v/>
      </c>
      <c r="P4063" s="144"/>
      <c r="Q4063" s="145"/>
    </row>
    <row r="4064" spans="1:17" x14ac:dyDescent="0.4">
      <c r="A4064" s="68">
        <v>4063</v>
      </c>
      <c r="B4064" s="68" t="s">
        <v>2056</v>
      </c>
      <c r="C4064" s="68" t="s">
        <v>2297</v>
      </c>
      <c r="D4064" s="68" t="s">
        <v>1993</v>
      </c>
      <c r="E4064" s="68" t="s">
        <v>1990</v>
      </c>
      <c r="F4064" s="68" t="s">
        <v>1991</v>
      </c>
      <c r="G4064" s="68" t="s">
        <v>1965</v>
      </c>
      <c r="H4064" s="68" t="s">
        <v>1966</v>
      </c>
      <c r="I4064" s="68">
        <v>12</v>
      </c>
      <c r="J4064" s="68" t="s">
        <v>2267</v>
      </c>
      <c r="K4064" s="68">
        <v>2.7</v>
      </c>
      <c r="L4064" s="68">
        <v>0.76</v>
      </c>
      <c r="M4064" s="68" t="s">
        <v>1960</v>
      </c>
      <c r="N4064" s="143">
        <f>IF(対応ガラス検索!$E$2="-","",IF(対応ガラス検索!$E$2&gt;=K4064,MAX($N$2:N4063)+1,""))</f>
        <v>4063</v>
      </c>
      <c r="O4064" s="143" t="str">
        <f>IF(対応ガラス検索!$E$2="-","",IF(L4064&lt;=0.65,MAX($O$2:O4063)+1,""))</f>
        <v/>
      </c>
      <c r="P4064" s="144"/>
      <c r="Q4064" s="145"/>
    </row>
    <row r="4065" spans="1:17" x14ac:dyDescent="0.4">
      <c r="A4065" s="68">
        <v>4064</v>
      </c>
      <c r="B4065" s="68" t="s">
        <v>2056</v>
      </c>
      <c r="C4065" s="68" t="s">
        <v>2297</v>
      </c>
      <c r="D4065" s="68" t="s">
        <v>1993</v>
      </c>
      <c r="E4065" s="68" t="s">
        <v>1990</v>
      </c>
      <c r="F4065" s="68" t="s">
        <v>1991</v>
      </c>
      <c r="G4065" s="68" t="s">
        <v>1965</v>
      </c>
      <c r="H4065" s="68" t="s">
        <v>1966</v>
      </c>
      <c r="I4065" s="68">
        <v>6</v>
      </c>
      <c r="J4065" s="68" t="s">
        <v>2296</v>
      </c>
      <c r="K4065" s="68">
        <v>3.3</v>
      </c>
      <c r="L4065" s="68">
        <v>0.76</v>
      </c>
      <c r="M4065" s="68" t="s">
        <v>1960</v>
      </c>
      <c r="N4065" s="143">
        <f>IF(対応ガラス検索!$E$2="-","",IF(対応ガラス検索!$E$2&gt;=K4065,MAX($N$2:N4064)+1,""))</f>
        <v>4064</v>
      </c>
      <c r="O4065" s="143" t="str">
        <f>IF(対応ガラス検索!$E$2="-","",IF(L4065&lt;=0.65,MAX($O$2:O4064)+1,""))</f>
        <v/>
      </c>
      <c r="P4065" s="144"/>
      <c r="Q4065" s="145"/>
    </row>
    <row r="4066" spans="1:17" x14ac:dyDescent="0.4">
      <c r="A4066" s="68">
        <v>4065</v>
      </c>
      <c r="B4066" s="68" t="s">
        <v>2056</v>
      </c>
      <c r="C4066" s="68" t="s">
        <v>2297</v>
      </c>
      <c r="D4066" s="68" t="s">
        <v>1993</v>
      </c>
      <c r="E4066" s="68" t="s">
        <v>1990</v>
      </c>
      <c r="F4066" s="68" t="s">
        <v>1991</v>
      </c>
      <c r="G4066" s="68" t="s">
        <v>1965</v>
      </c>
      <c r="H4066" s="68" t="s">
        <v>1966</v>
      </c>
      <c r="I4066" s="68">
        <v>7</v>
      </c>
      <c r="J4066" s="68" t="s">
        <v>2296</v>
      </c>
      <c r="K4066" s="68">
        <v>3.2</v>
      </c>
      <c r="L4066" s="68">
        <v>0.76</v>
      </c>
      <c r="M4066" s="68" t="s">
        <v>1960</v>
      </c>
      <c r="N4066" s="143">
        <f>IF(対応ガラス検索!$E$2="-","",IF(対応ガラス検索!$E$2&gt;=K4066,MAX($N$2:N4065)+1,""))</f>
        <v>4065</v>
      </c>
      <c r="O4066" s="143" t="str">
        <f>IF(対応ガラス検索!$E$2="-","",IF(L4066&lt;=0.65,MAX($O$2:O4065)+1,""))</f>
        <v/>
      </c>
      <c r="P4066" s="144"/>
      <c r="Q4066" s="145"/>
    </row>
    <row r="4067" spans="1:17" x14ac:dyDescent="0.4">
      <c r="A4067" s="68">
        <v>4066</v>
      </c>
      <c r="B4067" s="68" t="s">
        <v>2056</v>
      </c>
      <c r="C4067" s="68" t="s">
        <v>2297</v>
      </c>
      <c r="D4067" s="68" t="s">
        <v>1993</v>
      </c>
      <c r="E4067" s="68" t="s">
        <v>1990</v>
      </c>
      <c r="F4067" s="68" t="s">
        <v>1991</v>
      </c>
      <c r="G4067" s="68" t="s">
        <v>1965</v>
      </c>
      <c r="H4067" s="68" t="s">
        <v>1966</v>
      </c>
      <c r="I4067" s="68">
        <v>8</v>
      </c>
      <c r="J4067" s="68" t="s">
        <v>2296</v>
      </c>
      <c r="K4067" s="68">
        <v>3.1</v>
      </c>
      <c r="L4067" s="68">
        <v>0.76</v>
      </c>
      <c r="M4067" s="68" t="s">
        <v>1960</v>
      </c>
      <c r="N4067" s="143">
        <f>IF(対応ガラス検索!$E$2="-","",IF(対応ガラス検索!$E$2&gt;=K4067,MAX($N$2:N4066)+1,""))</f>
        <v>4066</v>
      </c>
      <c r="O4067" s="143" t="str">
        <f>IF(対応ガラス検索!$E$2="-","",IF(L4067&lt;=0.65,MAX($O$2:O4066)+1,""))</f>
        <v/>
      </c>
      <c r="P4067" s="144"/>
      <c r="Q4067" s="145"/>
    </row>
    <row r="4068" spans="1:17" x14ac:dyDescent="0.4">
      <c r="A4068" s="68">
        <v>4067</v>
      </c>
      <c r="B4068" s="68" t="s">
        <v>2056</v>
      </c>
      <c r="C4068" s="68" t="s">
        <v>2297</v>
      </c>
      <c r="D4068" s="68" t="s">
        <v>1993</v>
      </c>
      <c r="E4068" s="68" t="s">
        <v>1990</v>
      </c>
      <c r="F4068" s="68" t="s">
        <v>1991</v>
      </c>
      <c r="G4068" s="68" t="s">
        <v>1965</v>
      </c>
      <c r="H4068" s="68" t="s">
        <v>1966</v>
      </c>
      <c r="I4068" s="68">
        <v>9</v>
      </c>
      <c r="J4068" s="68" t="s">
        <v>2296</v>
      </c>
      <c r="K4068" s="68">
        <v>3</v>
      </c>
      <c r="L4068" s="68">
        <v>0.76</v>
      </c>
      <c r="M4068" s="68" t="s">
        <v>1960</v>
      </c>
      <c r="N4068" s="143">
        <f>IF(対応ガラス検索!$E$2="-","",IF(対応ガラス検索!$E$2&gt;=K4068,MAX($N$2:N4067)+1,""))</f>
        <v>4067</v>
      </c>
      <c r="O4068" s="143" t="str">
        <f>IF(対応ガラス検索!$E$2="-","",IF(L4068&lt;=0.65,MAX($O$2:O4067)+1,""))</f>
        <v/>
      </c>
      <c r="P4068" s="144"/>
      <c r="Q4068" s="145"/>
    </row>
    <row r="4069" spans="1:17" x14ac:dyDescent="0.4">
      <c r="A4069" s="68">
        <v>4068</v>
      </c>
      <c r="B4069" s="68" t="s">
        <v>2056</v>
      </c>
      <c r="C4069" s="68" t="s">
        <v>2297</v>
      </c>
      <c r="D4069" s="68" t="s">
        <v>1993</v>
      </c>
      <c r="E4069" s="68" t="s">
        <v>1990</v>
      </c>
      <c r="F4069" s="68" t="s">
        <v>1991</v>
      </c>
      <c r="G4069" s="68" t="s">
        <v>1965</v>
      </c>
      <c r="H4069" s="68" t="s">
        <v>1966</v>
      </c>
      <c r="I4069" s="68">
        <v>10</v>
      </c>
      <c r="J4069" s="68" t="s">
        <v>2296</v>
      </c>
      <c r="K4069" s="68">
        <v>3</v>
      </c>
      <c r="L4069" s="68">
        <v>0.76</v>
      </c>
      <c r="M4069" s="68" t="s">
        <v>1960</v>
      </c>
      <c r="N4069" s="143">
        <f>IF(対応ガラス検索!$E$2="-","",IF(対応ガラス検索!$E$2&gt;=K4069,MAX($N$2:N4068)+1,""))</f>
        <v>4068</v>
      </c>
      <c r="O4069" s="143" t="str">
        <f>IF(対応ガラス検索!$E$2="-","",IF(L4069&lt;=0.65,MAX($O$2:O4068)+1,""))</f>
        <v/>
      </c>
      <c r="P4069" s="144"/>
      <c r="Q4069" s="145"/>
    </row>
    <row r="4070" spans="1:17" x14ac:dyDescent="0.4">
      <c r="A4070" s="68">
        <v>4069</v>
      </c>
      <c r="B4070" s="68" t="s">
        <v>2056</v>
      </c>
      <c r="C4070" s="68" t="s">
        <v>2297</v>
      </c>
      <c r="D4070" s="68" t="s">
        <v>1993</v>
      </c>
      <c r="E4070" s="68" t="s">
        <v>1990</v>
      </c>
      <c r="F4070" s="68" t="s">
        <v>1991</v>
      </c>
      <c r="G4070" s="68" t="s">
        <v>1965</v>
      </c>
      <c r="H4070" s="68" t="s">
        <v>1966</v>
      </c>
      <c r="I4070" s="68">
        <v>11</v>
      </c>
      <c r="J4070" s="68" t="s">
        <v>2296</v>
      </c>
      <c r="K4070" s="68">
        <v>2.9</v>
      </c>
      <c r="L4070" s="68">
        <v>0.76</v>
      </c>
      <c r="M4070" s="68" t="s">
        <v>1960</v>
      </c>
      <c r="N4070" s="143">
        <f>IF(対応ガラス検索!$E$2="-","",IF(対応ガラス検索!$E$2&gt;=K4070,MAX($N$2:N4069)+1,""))</f>
        <v>4069</v>
      </c>
      <c r="O4070" s="143" t="str">
        <f>IF(対応ガラス検索!$E$2="-","",IF(L4070&lt;=0.65,MAX($O$2:O4069)+1,""))</f>
        <v/>
      </c>
      <c r="P4070" s="144"/>
      <c r="Q4070" s="145"/>
    </row>
    <row r="4071" spans="1:17" x14ac:dyDescent="0.4">
      <c r="A4071" s="68">
        <v>4070</v>
      </c>
      <c r="B4071" s="68" t="s">
        <v>2056</v>
      </c>
      <c r="C4071" s="68" t="s">
        <v>2297</v>
      </c>
      <c r="D4071" s="68" t="s">
        <v>1993</v>
      </c>
      <c r="E4071" s="68" t="s">
        <v>1990</v>
      </c>
      <c r="F4071" s="68" t="s">
        <v>1991</v>
      </c>
      <c r="G4071" s="68" t="s">
        <v>1965</v>
      </c>
      <c r="H4071" s="68" t="s">
        <v>1966</v>
      </c>
      <c r="I4071" s="68">
        <v>12</v>
      </c>
      <c r="J4071" s="68" t="s">
        <v>2296</v>
      </c>
      <c r="K4071" s="68">
        <v>2.9</v>
      </c>
      <c r="L4071" s="68">
        <v>0.76</v>
      </c>
      <c r="M4071" s="68" t="s">
        <v>1960</v>
      </c>
      <c r="N4071" s="143">
        <f>IF(対応ガラス検索!$E$2="-","",IF(対応ガラス検索!$E$2&gt;=K4071,MAX($N$2:N4070)+1,""))</f>
        <v>4070</v>
      </c>
      <c r="O4071" s="143" t="str">
        <f>IF(対応ガラス検索!$E$2="-","",IF(L4071&lt;=0.65,MAX($O$2:O4070)+1,""))</f>
        <v/>
      </c>
      <c r="P4071" s="144"/>
      <c r="Q4071" s="145"/>
    </row>
    <row r="4072" spans="1:17" x14ac:dyDescent="0.4">
      <c r="A4072" s="68">
        <v>4071</v>
      </c>
      <c r="B4072" s="68" t="s">
        <v>2056</v>
      </c>
      <c r="C4072" s="68" t="s">
        <v>2297</v>
      </c>
      <c r="D4072" s="68" t="s">
        <v>2080</v>
      </c>
      <c r="E4072" s="68" t="s">
        <v>1958</v>
      </c>
      <c r="F4072" s="68" t="s">
        <v>1959</v>
      </c>
      <c r="G4072" s="68" t="s">
        <v>2025</v>
      </c>
      <c r="H4072" s="68" t="s">
        <v>2026</v>
      </c>
      <c r="I4072" s="68">
        <v>6</v>
      </c>
      <c r="J4072" s="68" t="s">
        <v>2267</v>
      </c>
      <c r="K4072" s="68">
        <v>3.1</v>
      </c>
      <c r="L4072" s="68">
        <v>0.79</v>
      </c>
      <c r="M4072" s="68" t="s">
        <v>1960</v>
      </c>
      <c r="N4072" s="143">
        <f>IF(対応ガラス検索!$E$2="-","",IF(対応ガラス検索!$E$2&gt;=K4072,MAX($N$2:N4071)+1,""))</f>
        <v>4071</v>
      </c>
      <c r="O4072" s="143" t="str">
        <f>IF(対応ガラス検索!$E$2="-","",IF(L4072&lt;=0.65,MAX($O$2:O4071)+1,""))</f>
        <v/>
      </c>
      <c r="P4072" s="144"/>
      <c r="Q4072" s="145"/>
    </row>
    <row r="4073" spans="1:17" x14ac:dyDescent="0.4">
      <c r="A4073" s="68">
        <v>4072</v>
      </c>
      <c r="B4073" s="68" t="s">
        <v>2056</v>
      </c>
      <c r="C4073" s="68" t="s">
        <v>2297</v>
      </c>
      <c r="D4073" s="68" t="s">
        <v>2080</v>
      </c>
      <c r="E4073" s="68" t="s">
        <v>1958</v>
      </c>
      <c r="F4073" s="68" t="s">
        <v>1959</v>
      </c>
      <c r="G4073" s="68" t="s">
        <v>2025</v>
      </c>
      <c r="H4073" s="68" t="s">
        <v>2026</v>
      </c>
      <c r="I4073" s="68">
        <v>7</v>
      </c>
      <c r="J4073" s="68" t="s">
        <v>2267</v>
      </c>
      <c r="K4073" s="68">
        <v>3</v>
      </c>
      <c r="L4073" s="68">
        <v>0.79</v>
      </c>
      <c r="M4073" s="68" t="s">
        <v>1960</v>
      </c>
      <c r="N4073" s="143">
        <f>IF(対応ガラス検索!$E$2="-","",IF(対応ガラス検索!$E$2&gt;=K4073,MAX($N$2:N4072)+1,""))</f>
        <v>4072</v>
      </c>
      <c r="O4073" s="143" t="str">
        <f>IF(対応ガラス検索!$E$2="-","",IF(L4073&lt;=0.65,MAX($O$2:O4072)+1,""))</f>
        <v/>
      </c>
      <c r="P4073" s="144"/>
      <c r="Q4073" s="145"/>
    </row>
    <row r="4074" spans="1:17" x14ac:dyDescent="0.4">
      <c r="A4074" s="68">
        <v>4073</v>
      </c>
      <c r="B4074" s="68" t="s">
        <v>2056</v>
      </c>
      <c r="C4074" s="68" t="s">
        <v>2297</v>
      </c>
      <c r="D4074" s="68" t="s">
        <v>2080</v>
      </c>
      <c r="E4074" s="68" t="s">
        <v>1958</v>
      </c>
      <c r="F4074" s="68" t="s">
        <v>1959</v>
      </c>
      <c r="G4074" s="68" t="s">
        <v>2025</v>
      </c>
      <c r="H4074" s="68" t="s">
        <v>2026</v>
      </c>
      <c r="I4074" s="68">
        <v>8</v>
      </c>
      <c r="J4074" s="68" t="s">
        <v>2267</v>
      </c>
      <c r="K4074" s="68">
        <v>2.9</v>
      </c>
      <c r="L4074" s="68">
        <v>0.79</v>
      </c>
      <c r="M4074" s="68" t="s">
        <v>1960</v>
      </c>
      <c r="N4074" s="143">
        <f>IF(対応ガラス検索!$E$2="-","",IF(対応ガラス検索!$E$2&gt;=K4074,MAX($N$2:N4073)+1,""))</f>
        <v>4073</v>
      </c>
      <c r="O4074" s="143" t="str">
        <f>IF(対応ガラス検索!$E$2="-","",IF(L4074&lt;=0.65,MAX($O$2:O4073)+1,""))</f>
        <v/>
      </c>
      <c r="P4074" s="144"/>
      <c r="Q4074" s="145"/>
    </row>
    <row r="4075" spans="1:17" x14ac:dyDescent="0.4">
      <c r="A4075" s="68">
        <v>4074</v>
      </c>
      <c r="B4075" s="68" t="s">
        <v>2056</v>
      </c>
      <c r="C4075" s="68" t="s">
        <v>2297</v>
      </c>
      <c r="D4075" s="68" t="s">
        <v>2080</v>
      </c>
      <c r="E4075" s="68" t="s">
        <v>1958</v>
      </c>
      <c r="F4075" s="68" t="s">
        <v>1959</v>
      </c>
      <c r="G4075" s="68" t="s">
        <v>2025</v>
      </c>
      <c r="H4075" s="68" t="s">
        <v>2026</v>
      </c>
      <c r="I4075" s="68">
        <v>9</v>
      </c>
      <c r="J4075" s="68" t="s">
        <v>2267</v>
      </c>
      <c r="K4075" s="68">
        <v>2.9</v>
      </c>
      <c r="L4075" s="68">
        <v>0.79</v>
      </c>
      <c r="M4075" s="68" t="s">
        <v>1960</v>
      </c>
      <c r="N4075" s="143">
        <f>IF(対応ガラス検索!$E$2="-","",IF(対応ガラス検索!$E$2&gt;=K4075,MAX($N$2:N4074)+1,""))</f>
        <v>4074</v>
      </c>
      <c r="O4075" s="143" t="str">
        <f>IF(対応ガラス検索!$E$2="-","",IF(L4075&lt;=0.65,MAX($O$2:O4074)+1,""))</f>
        <v/>
      </c>
      <c r="P4075" s="144"/>
      <c r="Q4075" s="145"/>
    </row>
    <row r="4076" spans="1:17" x14ac:dyDescent="0.4">
      <c r="A4076" s="68">
        <v>4075</v>
      </c>
      <c r="B4076" s="68" t="s">
        <v>2056</v>
      </c>
      <c r="C4076" s="68" t="s">
        <v>2297</v>
      </c>
      <c r="D4076" s="68" t="s">
        <v>2080</v>
      </c>
      <c r="E4076" s="68" t="s">
        <v>1958</v>
      </c>
      <c r="F4076" s="68" t="s">
        <v>1959</v>
      </c>
      <c r="G4076" s="68" t="s">
        <v>2025</v>
      </c>
      <c r="H4076" s="68" t="s">
        <v>2026</v>
      </c>
      <c r="I4076" s="68">
        <v>10</v>
      </c>
      <c r="J4076" s="68" t="s">
        <v>2267</v>
      </c>
      <c r="K4076" s="142">
        <v>2.8</v>
      </c>
      <c r="L4076" s="68">
        <v>0.79</v>
      </c>
      <c r="M4076" s="68" t="s">
        <v>1960</v>
      </c>
      <c r="N4076" s="143">
        <f>IF(対応ガラス検索!$E$2="-","",IF(対応ガラス検索!$E$2&gt;=K4076,MAX($N$2:N4075)+1,""))</f>
        <v>4075</v>
      </c>
      <c r="O4076" s="143" t="str">
        <f>IF(対応ガラス検索!$E$2="-","",IF(L4076&lt;=0.65,MAX($O$2:O4075)+1,""))</f>
        <v/>
      </c>
      <c r="P4076" s="144"/>
      <c r="Q4076" s="145"/>
    </row>
    <row r="4077" spans="1:17" x14ac:dyDescent="0.4">
      <c r="A4077" s="68">
        <v>4076</v>
      </c>
      <c r="B4077" s="68" t="s">
        <v>2056</v>
      </c>
      <c r="C4077" s="68" t="s">
        <v>2297</v>
      </c>
      <c r="D4077" s="68" t="s">
        <v>2080</v>
      </c>
      <c r="E4077" s="68" t="s">
        <v>1958</v>
      </c>
      <c r="F4077" s="68" t="s">
        <v>1959</v>
      </c>
      <c r="G4077" s="68" t="s">
        <v>2025</v>
      </c>
      <c r="H4077" s="68" t="s">
        <v>2026</v>
      </c>
      <c r="I4077" s="68">
        <v>11</v>
      </c>
      <c r="J4077" s="68" t="s">
        <v>2267</v>
      </c>
      <c r="K4077" s="142">
        <v>2.8</v>
      </c>
      <c r="L4077" s="68">
        <v>0.79</v>
      </c>
      <c r="M4077" s="68" t="s">
        <v>1960</v>
      </c>
      <c r="N4077" s="143">
        <f>IF(対応ガラス検索!$E$2="-","",IF(対応ガラス検索!$E$2&gt;=K4077,MAX($N$2:N4076)+1,""))</f>
        <v>4076</v>
      </c>
      <c r="O4077" s="143" t="str">
        <f>IF(対応ガラス検索!$E$2="-","",IF(L4077&lt;=0.65,MAX($O$2:O4076)+1,""))</f>
        <v/>
      </c>
      <c r="P4077" s="144"/>
      <c r="Q4077" s="145"/>
    </row>
    <row r="4078" spans="1:17" x14ac:dyDescent="0.4">
      <c r="A4078" s="68">
        <v>4077</v>
      </c>
      <c r="B4078" s="68" t="s">
        <v>2056</v>
      </c>
      <c r="C4078" s="68" t="s">
        <v>2297</v>
      </c>
      <c r="D4078" s="68" t="s">
        <v>2080</v>
      </c>
      <c r="E4078" s="68" t="s">
        <v>1958</v>
      </c>
      <c r="F4078" s="68" t="s">
        <v>1959</v>
      </c>
      <c r="G4078" s="68" t="s">
        <v>2025</v>
      </c>
      <c r="H4078" s="68" t="s">
        <v>2026</v>
      </c>
      <c r="I4078" s="68">
        <v>12</v>
      </c>
      <c r="J4078" s="68" t="s">
        <v>2267</v>
      </c>
      <c r="K4078" s="68">
        <v>2.7</v>
      </c>
      <c r="L4078" s="68">
        <v>0.79</v>
      </c>
      <c r="M4078" s="68" t="s">
        <v>1960</v>
      </c>
      <c r="N4078" s="143">
        <f>IF(対応ガラス検索!$E$2="-","",IF(対応ガラス検索!$E$2&gt;=K4078,MAX($N$2:N4077)+1,""))</f>
        <v>4077</v>
      </c>
      <c r="O4078" s="143" t="str">
        <f>IF(対応ガラス検索!$E$2="-","",IF(L4078&lt;=0.65,MAX($O$2:O4077)+1,""))</f>
        <v/>
      </c>
      <c r="P4078" s="144"/>
      <c r="Q4078" s="145"/>
    </row>
    <row r="4079" spans="1:17" x14ac:dyDescent="0.4">
      <c r="A4079" s="68">
        <v>4078</v>
      </c>
      <c r="B4079" s="68" t="s">
        <v>2056</v>
      </c>
      <c r="C4079" s="68" t="s">
        <v>2297</v>
      </c>
      <c r="D4079" s="68" t="s">
        <v>2080</v>
      </c>
      <c r="E4079" s="68" t="s">
        <v>1958</v>
      </c>
      <c r="F4079" s="68" t="s">
        <v>1959</v>
      </c>
      <c r="G4079" s="68" t="s">
        <v>2025</v>
      </c>
      <c r="H4079" s="68" t="s">
        <v>2026</v>
      </c>
      <c r="I4079" s="68">
        <v>13</v>
      </c>
      <c r="J4079" s="68" t="s">
        <v>2267</v>
      </c>
      <c r="K4079" s="68">
        <v>2.7</v>
      </c>
      <c r="L4079" s="68">
        <v>0.79</v>
      </c>
      <c r="M4079" s="68" t="s">
        <v>1960</v>
      </c>
      <c r="N4079" s="143">
        <f>IF(対応ガラス検索!$E$2="-","",IF(対応ガラス検索!$E$2&gt;=K4079,MAX($N$2:N4078)+1,""))</f>
        <v>4078</v>
      </c>
      <c r="O4079" s="143" t="str">
        <f>IF(対応ガラス検索!$E$2="-","",IF(L4079&lt;=0.65,MAX($O$2:O4078)+1,""))</f>
        <v/>
      </c>
      <c r="P4079" s="144"/>
      <c r="Q4079" s="145"/>
    </row>
    <row r="4080" spans="1:17" x14ac:dyDescent="0.4">
      <c r="A4080" s="68">
        <v>4079</v>
      </c>
      <c r="B4080" s="68" t="s">
        <v>2056</v>
      </c>
      <c r="C4080" s="68" t="s">
        <v>2297</v>
      </c>
      <c r="D4080" s="68" t="s">
        <v>2080</v>
      </c>
      <c r="E4080" s="68" t="s">
        <v>1958</v>
      </c>
      <c r="F4080" s="68" t="s">
        <v>1959</v>
      </c>
      <c r="G4080" s="68" t="s">
        <v>2025</v>
      </c>
      <c r="H4080" s="68" t="s">
        <v>2026</v>
      </c>
      <c r="I4080" s="68">
        <v>14</v>
      </c>
      <c r="J4080" s="68" t="s">
        <v>2267</v>
      </c>
      <c r="K4080" s="68">
        <v>2.7</v>
      </c>
      <c r="L4080" s="68">
        <v>0.79</v>
      </c>
      <c r="M4080" s="68" t="s">
        <v>1960</v>
      </c>
      <c r="N4080" s="143">
        <f>IF(対応ガラス検索!$E$2="-","",IF(対応ガラス検索!$E$2&gt;=K4080,MAX($N$2:N4079)+1,""))</f>
        <v>4079</v>
      </c>
      <c r="O4080" s="143" t="str">
        <f>IF(対応ガラス検索!$E$2="-","",IF(L4080&lt;=0.65,MAX($O$2:O4079)+1,""))</f>
        <v/>
      </c>
      <c r="P4080" s="144"/>
      <c r="Q4080" s="145"/>
    </row>
    <row r="4081" spans="1:17" x14ac:dyDescent="0.4">
      <c r="A4081" s="68">
        <v>4080</v>
      </c>
      <c r="B4081" s="68" t="s">
        <v>2056</v>
      </c>
      <c r="C4081" s="68" t="s">
        <v>2297</v>
      </c>
      <c r="D4081" s="68" t="s">
        <v>2080</v>
      </c>
      <c r="E4081" s="68" t="s">
        <v>1958</v>
      </c>
      <c r="F4081" s="68" t="s">
        <v>1959</v>
      </c>
      <c r="G4081" s="68" t="s">
        <v>2025</v>
      </c>
      <c r="H4081" s="68" t="s">
        <v>2026</v>
      </c>
      <c r="I4081" s="68">
        <v>15</v>
      </c>
      <c r="J4081" s="68" t="s">
        <v>2267</v>
      </c>
      <c r="K4081" s="68">
        <v>2.6</v>
      </c>
      <c r="L4081" s="68">
        <v>0.79</v>
      </c>
      <c r="M4081" s="68" t="s">
        <v>1960</v>
      </c>
      <c r="N4081" s="143">
        <f>IF(対応ガラス検索!$E$2="-","",IF(対応ガラス検索!$E$2&gt;=K4081,MAX($N$2:N4080)+1,""))</f>
        <v>4080</v>
      </c>
      <c r="O4081" s="143" t="str">
        <f>IF(対応ガラス検索!$E$2="-","",IF(L4081&lt;=0.65,MAX($O$2:O4080)+1,""))</f>
        <v/>
      </c>
      <c r="P4081" s="144"/>
      <c r="Q4081" s="145"/>
    </row>
    <row r="4082" spans="1:17" x14ac:dyDescent="0.4">
      <c r="A4082" s="68">
        <v>4081</v>
      </c>
      <c r="B4082" s="68" t="s">
        <v>2056</v>
      </c>
      <c r="C4082" s="68" t="s">
        <v>2297</v>
      </c>
      <c r="D4082" s="68" t="s">
        <v>2080</v>
      </c>
      <c r="E4082" s="68" t="s">
        <v>1958</v>
      </c>
      <c r="F4082" s="68" t="s">
        <v>1959</v>
      </c>
      <c r="G4082" s="68" t="s">
        <v>2025</v>
      </c>
      <c r="H4082" s="68" t="s">
        <v>2026</v>
      </c>
      <c r="I4082" s="68">
        <v>6</v>
      </c>
      <c r="J4082" s="68" t="s">
        <v>2267</v>
      </c>
      <c r="K4082" s="68">
        <v>3.1</v>
      </c>
      <c r="L4082" s="68">
        <v>0.79</v>
      </c>
      <c r="M4082" s="68" t="s">
        <v>1960</v>
      </c>
      <c r="N4082" s="143">
        <f>IF(対応ガラス検索!$E$2="-","",IF(対応ガラス検索!$E$2&gt;=K4082,MAX($N$2:N4081)+1,""))</f>
        <v>4081</v>
      </c>
      <c r="O4082" s="143" t="str">
        <f>IF(対応ガラス検索!$E$2="-","",IF(L4082&lt;=0.65,MAX($O$2:O4081)+1,""))</f>
        <v/>
      </c>
      <c r="P4082" s="144"/>
      <c r="Q4082" s="145"/>
    </row>
    <row r="4083" spans="1:17" x14ac:dyDescent="0.4">
      <c r="A4083" s="68">
        <v>4082</v>
      </c>
      <c r="B4083" s="68" t="s">
        <v>2056</v>
      </c>
      <c r="C4083" s="68" t="s">
        <v>2297</v>
      </c>
      <c r="D4083" s="68" t="s">
        <v>2080</v>
      </c>
      <c r="E4083" s="68" t="s">
        <v>1958</v>
      </c>
      <c r="F4083" s="68" t="s">
        <v>1959</v>
      </c>
      <c r="G4083" s="68" t="s">
        <v>2025</v>
      </c>
      <c r="H4083" s="68" t="s">
        <v>2026</v>
      </c>
      <c r="I4083" s="68">
        <v>7</v>
      </c>
      <c r="J4083" s="68" t="s">
        <v>2267</v>
      </c>
      <c r="K4083" s="68">
        <v>3</v>
      </c>
      <c r="L4083" s="68">
        <v>0.79</v>
      </c>
      <c r="M4083" s="68" t="s">
        <v>1960</v>
      </c>
      <c r="N4083" s="143">
        <f>IF(対応ガラス検索!$E$2="-","",IF(対応ガラス検索!$E$2&gt;=K4083,MAX($N$2:N4082)+1,""))</f>
        <v>4082</v>
      </c>
      <c r="O4083" s="143" t="str">
        <f>IF(対応ガラス検索!$E$2="-","",IF(L4083&lt;=0.65,MAX($O$2:O4082)+1,""))</f>
        <v/>
      </c>
      <c r="P4083" s="144"/>
      <c r="Q4083" s="145"/>
    </row>
    <row r="4084" spans="1:17" x14ac:dyDescent="0.4">
      <c r="A4084" s="68">
        <v>4083</v>
      </c>
      <c r="B4084" s="68" t="s">
        <v>2056</v>
      </c>
      <c r="C4084" s="68" t="s">
        <v>2297</v>
      </c>
      <c r="D4084" s="68" t="s">
        <v>2080</v>
      </c>
      <c r="E4084" s="68" t="s">
        <v>1958</v>
      </c>
      <c r="F4084" s="68" t="s">
        <v>1959</v>
      </c>
      <c r="G4084" s="68" t="s">
        <v>2025</v>
      </c>
      <c r="H4084" s="68" t="s">
        <v>2026</v>
      </c>
      <c r="I4084" s="68">
        <v>8</v>
      </c>
      <c r="J4084" s="68" t="s">
        <v>2267</v>
      </c>
      <c r="K4084" s="68">
        <v>2.9</v>
      </c>
      <c r="L4084" s="68">
        <v>0.79</v>
      </c>
      <c r="M4084" s="68" t="s">
        <v>1960</v>
      </c>
      <c r="N4084" s="143">
        <f>IF(対応ガラス検索!$E$2="-","",IF(対応ガラス検索!$E$2&gt;=K4084,MAX($N$2:N4083)+1,""))</f>
        <v>4083</v>
      </c>
      <c r="O4084" s="143" t="str">
        <f>IF(対応ガラス検索!$E$2="-","",IF(L4084&lt;=0.65,MAX($O$2:O4083)+1,""))</f>
        <v/>
      </c>
      <c r="P4084" s="144"/>
      <c r="Q4084" s="145"/>
    </row>
    <row r="4085" spans="1:17" x14ac:dyDescent="0.4">
      <c r="A4085" s="68">
        <v>4084</v>
      </c>
      <c r="B4085" s="68" t="s">
        <v>2056</v>
      </c>
      <c r="C4085" s="68" t="s">
        <v>2297</v>
      </c>
      <c r="D4085" s="68" t="s">
        <v>2080</v>
      </c>
      <c r="E4085" s="68" t="s">
        <v>1958</v>
      </c>
      <c r="F4085" s="68" t="s">
        <v>1959</v>
      </c>
      <c r="G4085" s="68" t="s">
        <v>2025</v>
      </c>
      <c r="H4085" s="68" t="s">
        <v>2026</v>
      </c>
      <c r="I4085" s="68">
        <v>9</v>
      </c>
      <c r="J4085" s="68" t="s">
        <v>2267</v>
      </c>
      <c r="K4085" s="68">
        <v>2.9</v>
      </c>
      <c r="L4085" s="68">
        <v>0.79</v>
      </c>
      <c r="M4085" s="68" t="s">
        <v>1960</v>
      </c>
      <c r="N4085" s="143">
        <f>IF(対応ガラス検索!$E$2="-","",IF(対応ガラス検索!$E$2&gt;=K4085,MAX($N$2:N4084)+1,""))</f>
        <v>4084</v>
      </c>
      <c r="O4085" s="143" t="str">
        <f>IF(対応ガラス検索!$E$2="-","",IF(L4085&lt;=0.65,MAX($O$2:O4084)+1,""))</f>
        <v/>
      </c>
      <c r="P4085" s="144"/>
      <c r="Q4085" s="145"/>
    </row>
    <row r="4086" spans="1:17" x14ac:dyDescent="0.4">
      <c r="A4086" s="68">
        <v>4085</v>
      </c>
      <c r="B4086" s="68" t="s">
        <v>2056</v>
      </c>
      <c r="C4086" s="68" t="s">
        <v>2297</v>
      </c>
      <c r="D4086" s="68" t="s">
        <v>2080</v>
      </c>
      <c r="E4086" s="68" t="s">
        <v>1958</v>
      </c>
      <c r="F4086" s="68" t="s">
        <v>1959</v>
      </c>
      <c r="G4086" s="68" t="s">
        <v>2025</v>
      </c>
      <c r="H4086" s="68" t="s">
        <v>2026</v>
      </c>
      <c r="I4086" s="68">
        <v>10</v>
      </c>
      <c r="J4086" s="68" t="s">
        <v>2267</v>
      </c>
      <c r="K4086" s="68">
        <v>2.8</v>
      </c>
      <c r="L4086" s="68">
        <v>0.79</v>
      </c>
      <c r="M4086" s="68" t="s">
        <v>1960</v>
      </c>
      <c r="N4086" s="143">
        <f>IF(対応ガラス検索!$E$2="-","",IF(対応ガラス検索!$E$2&gt;=K4086,MAX($N$2:N4085)+1,""))</f>
        <v>4085</v>
      </c>
      <c r="O4086" s="143" t="str">
        <f>IF(対応ガラス検索!$E$2="-","",IF(L4086&lt;=0.65,MAX($O$2:O4085)+1,""))</f>
        <v/>
      </c>
      <c r="P4086" s="144"/>
      <c r="Q4086" s="145"/>
    </row>
    <row r="4087" spans="1:17" x14ac:dyDescent="0.4">
      <c r="A4087" s="68">
        <v>4086</v>
      </c>
      <c r="B4087" s="68" t="s">
        <v>2056</v>
      </c>
      <c r="C4087" s="68" t="s">
        <v>2297</v>
      </c>
      <c r="D4087" s="68" t="s">
        <v>2080</v>
      </c>
      <c r="E4087" s="68" t="s">
        <v>1958</v>
      </c>
      <c r="F4087" s="68" t="s">
        <v>1959</v>
      </c>
      <c r="G4087" s="68" t="s">
        <v>2025</v>
      </c>
      <c r="H4087" s="68" t="s">
        <v>2026</v>
      </c>
      <c r="I4087" s="68">
        <v>11</v>
      </c>
      <c r="J4087" s="68" t="s">
        <v>2267</v>
      </c>
      <c r="K4087" s="68">
        <v>2.8</v>
      </c>
      <c r="L4087" s="68">
        <v>0.79</v>
      </c>
      <c r="M4087" s="68" t="s">
        <v>1960</v>
      </c>
      <c r="N4087" s="143">
        <f>IF(対応ガラス検索!$E$2="-","",IF(対応ガラス検索!$E$2&gt;=K4087,MAX($N$2:N4086)+1,""))</f>
        <v>4086</v>
      </c>
      <c r="O4087" s="143" t="str">
        <f>IF(対応ガラス検索!$E$2="-","",IF(L4087&lt;=0.65,MAX($O$2:O4086)+1,""))</f>
        <v/>
      </c>
      <c r="P4087" s="144"/>
      <c r="Q4087" s="145"/>
    </row>
    <row r="4088" spans="1:17" x14ac:dyDescent="0.4">
      <c r="A4088" s="68">
        <v>4087</v>
      </c>
      <c r="B4088" s="68" t="s">
        <v>2056</v>
      </c>
      <c r="C4088" s="68" t="s">
        <v>2297</v>
      </c>
      <c r="D4088" s="68" t="s">
        <v>2080</v>
      </c>
      <c r="E4088" s="68" t="s">
        <v>1958</v>
      </c>
      <c r="F4088" s="68" t="s">
        <v>1959</v>
      </c>
      <c r="G4088" s="68" t="s">
        <v>2025</v>
      </c>
      <c r="H4088" s="68" t="s">
        <v>2026</v>
      </c>
      <c r="I4088" s="68">
        <v>12</v>
      </c>
      <c r="J4088" s="68" t="s">
        <v>2267</v>
      </c>
      <c r="K4088" s="68">
        <v>2.7</v>
      </c>
      <c r="L4088" s="68">
        <v>0.79</v>
      </c>
      <c r="M4088" s="68" t="s">
        <v>1960</v>
      </c>
      <c r="N4088" s="143">
        <f>IF(対応ガラス検索!$E$2="-","",IF(対応ガラス検索!$E$2&gt;=K4088,MAX($N$2:N4087)+1,""))</f>
        <v>4087</v>
      </c>
      <c r="O4088" s="143" t="str">
        <f>IF(対応ガラス検索!$E$2="-","",IF(L4088&lt;=0.65,MAX($O$2:O4087)+1,""))</f>
        <v/>
      </c>
      <c r="P4088" s="144"/>
      <c r="Q4088" s="145"/>
    </row>
    <row r="4089" spans="1:17" x14ac:dyDescent="0.4">
      <c r="A4089" s="68">
        <v>4088</v>
      </c>
      <c r="B4089" s="68" t="s">
        <v>2056</v>
      </c>
      <c r="C4089" s="68" t="s">
        <v>2297</v>
      </c>
      <c r="D4089" s="68" t="s">
        <v>2080</v>
      </c>
      <c r="E4089" s="68" t="s">
        <v>1958</v>
      </c>
      <c r="F4089" s="68" t="s">
        <v>1959</v>
      </c>
      <c r="G4089" s="68" t="s">
        <v>2025</v>
      </c>
      <c r="H4089" s="68" t="s">
        <v>2026</v>
      </c>
      <c r="I4089" s="68">
        <v>13</v>
      </c>
      <c r="J4089" s="68" t="s">
        <v>2267</v>
      </c>
      <c r="K4089" s="142">
        <v>2.7</v>
      </c>
      <c r="L4089" s="68">
        <v>0.79</v>
      </c>
      <c r="M4089" s="68" t="s">
        <v>1960</v>
      </c>
      <c r="N4089" s="143">
        <f>IF(対応ガラス検索!$E$2="-","",IF(対応ガラス検索!$E$2&gt;=K4089,MAX($N$2:N4088)+1,""))</f>
        <v>4088</v>
      </c>
      <c r="O4089" s="143" t="str">
        <f>IF(対応ガラス検索!$E$2="-","",IF(L4089&lt;=0.65,MAX($O$2:O4088)+1,""))</f>
        <v/>
      </c>
      <c r="P4089" s="144"/>
      <c r="Q4089" s="145"/>
    </row>
    <row r="4090" spans="1:17" x14ac:dyDescent="0.4">
      <c r="A4090" s="68">
        <v>4089</v>
      </c>
      <c r="B4090" s="68" t="s">
        <v>2056</v>
      </c>
      <c r="C4090" s="68" t="s">
        <v>2297</v>
      </c>
      <c r="D4090" s="68" t="s">
        <v>2080</v>
      </c>
      <c r="E4090" s="68" t="s">
        <v>1958</v>
      </c>
      <c r="F4090" s="68" t="s">
        <v>1959</v>
      </c>
      <c r="G4090" s="68" t="s">
        <v>2025</v>
      </c>
      <c r="H4090" s="68" t="s">
        <v>2026</v>
      </c>
      <c r="I4090" s="68">
        <v>14</v>
      </c>
      <c r="J4090" s="68" t="s">
        <v>2267</v>
      </c>
      <c r="K4090" s="142">
        <v>2.7</v>
      </c>
      <c r="L4090" s="68">
        <v>0.79</v>
      </c>
      <c r="M4090" s="68" t="s">
        <v>1960</v>
      </c>
      <c r="N4090" s="143">
        <f>IF(対応ガラス検索!$E$2="-","",IF(対応ガラス検索!$E$2&gt;=K4090,MAX($N$2:N4089)+1,""))</f>
        <v>4089</v>
      </c>
      <c r="O4090" s="143" t="str">
        <f>IF(対応ガラス検索!$E$2="-","",IF(L4090&lt;=0.65,MAX($O$2:O4089)+1,""))</f>
        <v/>
      </c>
      <c r="P4090" s="144"/>
      <c r="Q4090" s="145"/>
    </row>
    <row r="4091" spans="1:17" x14ac:dyDescent="0.4">
      <c r="A4091" s="68">
        <v>4090</v>
      </c>
      <c r="B4091" s="68" t="s">
        <v>2056</v>
      </c>
      <c r="C4091" s="68" t="s">
        <v>2297</v>
      </c>
      <c r="D4091" s="68" t="s">
        <v>2080</v>
      </c>
      <c r="E4091" s="68" t="s">
        <v>1958</v>
      </c>
      <c r="F4091" s="68" t="s">
        <v>1959</v>
      </c>
      <c r="G4091" s="68" t="s">
        <v>2025</v>
      </c>
      <c r="H4091" s="68" t="s">
        <v>2026</v>
      </c>
      <c r="I4091" s="68">
        <v>15</v>
      </c>
      <c r="J4091" s="68" t="s">
        <v>2267</v>
      </c>
      <c r="K4091" s="68">
        <v>2.6</v>
      </c>
      <c r="L4091" s="68">
        <v>0.79</v>
      </c>
      <c r="M4091" s="68" t="s">
        <v>1960</v>
      </c>
      <c r="N4091" s="143">
        <f>IF(対応ガラス検索!$E$2="-","",IF(対応ガラス検索!$E$2&gt;=K4091,MAX($N$2:N4090)+1,""))</f>
        <v>4090</v>
      </c>
      <c r="O4091" s="143" t="str">
        <f>IF(対応ガラス検索!$E$2="-","",IF(L4091&lt;=0.65,MAX($O$2:O4090)+1,""))</f>
        <v/>
      </c>
      <c r="P4091" s="144"/>
      <c r="Q4091" s="145"/>
    </row>
    <row r="4092" spans="1:17" x14ac:dyDescent="0.4">
      <c r="A4092" s="68">
        <v>4091</v>
      </c>
      <c r="B4092" s="68" t="s">
        <v>2056</v>
      </c>
      <c r="C4092" s="68" t="s">
        <v>2297</v>
      </c>
      <c r="D4092" s="68" t="s">
        <v>2080</v>
      </c>
      <c r="E4092" s="68" t="s">
        <v>1958</v>
      </c>
      <c r="F4092" s="68" t="s">
        <v>1959</v>
      </c>
      <c r="G4092" s="68" t="s">
        <v>2025</v>
      </c>
      <c r="H4092" s="68" t="s">
        <v>2026</v>
      </c>
      <c r="I4092" s="68">
        <v>6</v>
      </c>
      <c r="J4092" s="68" t="s">
        <v>2296</v>
      </c>
      <c r="K4092" s="68">
        <v>3.3</v>
      </c>
      <c r="L4092" s="68">
        <v>0.78</v>
      </c>
      <c r="M4092" s="68" t="s">
        <v>1960</v>
      </c>
      <c r="N4092" s="143">
        <f>IF(対応ガラス検索!$E$2="-","",IF(対応ガラス検索!$E$2&gt;=K4092,MAX($N$2:N4091)+1,""))</f>
        <v>4091</v>
      </c>
      <c r="O4092" s="143" t="str">
        <f>IF(対応ガラス検索!$E$2="-","",IF(L4092&lt;=0.65,MAX($O$2:O4091)+1,""))</f>
        <v/>
      </c>
      <c r="P4092" s="144"/>
      <c r="Q4092" s="145"/>
    </row>
    <row r="4093" spans="1:17" x14ac:dyDescent="0.4">
      <c r="A4093" s="68">
        <v>4092</v>
      </c>
      <c r="B4093" s="68" t="s">
        <v>2056</v>
      </c>
      <c r="C4093" s="68" t="s">
        <v>2297</v>
      </c>
      <c r="D4093" s="68" t="s">
        <v>2080</v>
      </c>
      <c r="E4093" s="68" t="s">
        <v>1958</v>
      </c>
      <c r="F4093" s="68" t="s">
        <v>1959</v>
      </c>
      <c r="G4093" s="68" t="s">
        <v>2025</v>
      </c>
      <c r="H4093" s="68" t="s">
        <v>2026</v>
      </c>
      <c r="I4093" s="68">
        <v>7</v>
      </c>
      <c r="J4093" s="68" t="s">
        <v>2296</v>
      </c>
      <c r="K4093" s="68">
        <v>3.2</v>
      </c>
      <c r="L4093" s="68">
        <v>0.79</v>
      </c>
      <c r="M4093" s="68" t="s">
        <v>1960</v>
      </c>
      <c r="N4093" s="143">
        <f>IF(対応ガラス検索!$E$2="-","",IF(対応ガラス検索!$E$2&gt;=K4093,MAX($N$2:N4092)+1,""))</f>
        <v>4092</v>
      </c>
      <c r="O4093" s="143" t="str">
        <f>IF(対応ガラス検索!$E$2="-","",IF(L4093&lt;=0.65,MAX($O$2:O4092)+1,""))</f>
        <v/>
      </c>
      <c r="P4093" s="144"/>
      <c r="Q4093" s="145"/>
    </row>
    <row r="4094" spans="1:17" x14ac:dyDescent="0.4">
      <c r="A4094" s="68">
        <v>4093</v>
      </c>
      <c r="B4094" s="68" t="s">
        <v>2056</v>
      </c>
      <c r="C4094" s="68" t="s">
        <v>2297</v>
      </c>
      <c r="D4094" s="68" t="s">
        <v>2080</v>
      </c>
      <c r="E4094" s="68" t="s">
        <v>1958</v>
      </c>
      <c r="F4094" s="68" t="s">
        <v>1959</v>
      </c>
      <c r="G4094" s="68" t="s">
        <v>2025</v>
      </c>
      <c r="H4094" s="68" t="s">
        <v>2026</v>
      </c>
      <c r="I4094" s="68">
        <v>8</v>
      </c>
      <c r="J4094" s="68" t="s">
        <v>2296</v>
      </c>
      <c r="K4094" s="68">
        <v>3.1</v>
      </c>
      <c r="L4094" s="68">
        <v>0.79</v>
      </c>
      <c r="M4094" s="68" t="s">
        <v>1960</v>
      </c>
      <c r="N4094" s="143">
        <f>IF(対応ガラス検索!$E$2="-","",IF(対応ガラス検索!$E$2&gt;=K4094,MAX($N$2:N4093)+1,""))</f>
        <v>4093</v>
      </c>
      <c r="O4094" s="143" t="str">
        <f>IF(対応ガラス検索!$E$2="-","",IF(L4094&lt;=0.65,MAX($O$2:O4093)+1,""))</f>
        <v/>
      </c>
      <c r="P4094" s="144"/>
      <c r="Q4094" s="145"/>
    </row>
    <row r="4095" spans="1:17" x14ac:dyDescent="0.4">
      <c r="A4095" s="68">
        <v>4094</v>
      </c>
      <c r="B4095" s="68" t="s">
        <v>2056</v>
      </c>
      <c r="C4095" s="68" t="s">
        <v>2297</v>
      </c>
      <c r="D4095" s="68" t="s">
        <v>2080</v>
      </c>
      <c r="E4095" s="68" t="s">
        <v>1958</v>
      </c>
      <c r="F4095" s="68" t="s">
        <v>1959</v>
      </c>
      <c r="G4095" s="68" t="s">
        <v>2025</v>
      </c>
      <c r="H4095" s="68" t="s">
        <v>2026</v>
      </c>
      <c r="I4095" s="68">
        <v>9</v>
      </c>
      <c r="J4095" s="68" t="s">
        <v>2296</v>
      </c>
      <c r="K4095" s="68">
        <v>3</v>
      </c>
      <c r="L4095" s="68">
        <v>0.79</v>
      </c>
      <c r="M4095" s="68" t="s">
        <v>1960</v>
      </c>
      <c r="N4095" s="143">
        <f>IF(対応ガラス検索!$E$2="-","",IF(対応ガラス検索!$E$2&gt;=K4095,MAX($N$2:N4094)+1,""))</f>
        <v>4094</v>
      </c>
      <c r="O4095" s="143" t="str">
        <f>IF(対応ガラス検索!$E$2="-","",IF(L4095&lt;=0.65,MAX($O$2:O4094)+1,""))</f>
        <v/>
      </c>
      <c r="P4095" s="144"/>
      <c r="Q4095" s="145"/>
    </row>
    <row r="4096" spans="1:17" x14ac:dyDescent="0.4">
      <c r="A4096" s="68">
        <v>4095</v>
      </c>
      <c r="B4096" s="68" t="s">
        <v>2056</v>
      </c>
      <c r="C4096" s="68" t="s">
        <v>2297</v>
      </c>
      <c r="D4096" s="68" t="s">
        <v>2080</v>
      </c>
      <c r="E4096" s="68" t="s">
        <v>1958</v>
      </c>
      <c r="F4096" s="68" t="s">
        <v>1959</v>
      </c>
      <c r="G4096" s="68" t="s">
        <v>2025</v>
      </c>
      <c r="H4096" s="68" t="s">
        <v>2026</v>
      </c>
      <c r="I4096" s="68">
        <v>10</v>
      </c>
      <c r="J4096" s="68" t="s">
        <v>2296</v>
      </c>
      <c r="K4096" s="68">
        <v>3</v>
      </c>
      <c r="L4096" s="68">
        <v>0.79</v>
      </c>
      <c r="M4096" s="68" t="s">
        <v>1960</v>
      </c>
      <c r="N4096" s="143">
        <f>IF(対応ガラス検索!$E$2="-","",IF(対応ガラス検索!$E$2&gt;=K4096,MAX($N$2:N4095)+1,""))</f>
        <v>4095</v>
      </c>
      <c r="O4096" s="143" t="str">
        <f>IF(対応ガラス検索!$E$2="-","",IF(L4096&lt;=0.65,MAX($O$2:O4095)+1,""))</f>
        <v/>
      </c>
      <c r="P4096" s="144"/>
      <c r="Q4096" s="145"/>
    </row>
    <row r="4097" spans="1:17" x14ac:dyDescent="0.4">
      <c r="A4097" s="68">
        <v>4096</v>
      </c>
      <c r="B4097" s="68" t="s">
        <v>2056</v>
      </c>
      <c r="C4097" s="68" t="s">
        <v>2297</v>
      </c>
      <c r="D4097" s="68" t="s">
        <v>2080</v>
      </c>
      <c r="E4097" s="68" t="s">
        <v>1958</v>
      </c>
      <c r="F4097" s="68" t="s">
        <v>1959</v>
      </c>
      <c r="G4097" s="68" t="s">
        <v>2025</v>
      </c>
      <c r="H4097" s="68" t="s">
        <v>2026</v>
      </c>
      <c r="I4097" s="68">
        <v>11</v>
      </c>
      <c r="J4097" s="68" t="s">
        <v>2296</v>
      </c>
      <c r="K4097" s="68">
        <v>2.9</v>
      </c>
      <c r="L4097" s="68">
        <v>0.79</v>
      </c>
      <c r="M4097" s="68" t="s">
        <v>1960</v>
      </c>
      <c r="N4097" s="143">
        <f>IF(対応ガラス検索!$E$2="-","",IF(対応ガラス検索!$E$2&gt;=K4097,MAX($N$2:N4096)+1,""))</f>
        <v>4096</v>
      </c>
      <c r="O4097" s="143" t="str">
        <f>IF(対応ガラス検索!$E$2="-","",IF(L4097&lt;=0.65,MAX($O$2:O4096)+1,""))</f>
        <v/>
      </c>
      <c r="P4097" s="144"/>
      <c r="Q4097" s="145"/>
    </row>
    <row r="4098" spans="1:17" x14ac:dyDescent="0.4">
      <c r="A4098" s="68">
        <v>4097</v>
      </c>
      <c r="B4098" s="68" t="s">
        <v>2056</v>
      </c>
      <c r="C4098" s="68" t="s">
        <v>2297</v>
      </c>
      <c r="D4098" s="68" t="s">
        <v>2080</v>
      </c>
      <c r="E4098" s="68" t="s">
        <v>1958</v>
      </c>
      <c r="F4098" s="68" t="s">
        <v>1959</v>
      </c>
      <c r="G4098" s="68" t="s">
        <v>2025</v>
      </c>
      <c r="H4098" s="68" t="s">
        <v>2026</v>
      </c>
      <c r="I4098" s="68">
        <v>12</v>
      </c>
      <c r="J4098" s="68" t="s">
        <v>2296</v>
      </c>
      <c r="K4098" s="68">
        <v>2.9</v>
      </c>
      <c r="L4098" s="68">
        <v>0.79</v>
      </c>
      <c r="M4098" s="68" t="s">
        <v>1960</v>
      </c>
      <c r="N4098" s="143">
        <f>IF(対応ガラス検索!$E$2="-","",IF(対応ガラス検索!$E$2&gt;=K4098,MAX($N$2:N4097)+1,""))</f>
        <v>4097</v>
      </c>
      <c r="O4098" s="143" t="str">
        <f>IF(対応ガラス検索!$E$2="-","",IF(L4098&lt;=0.65,MAX($O$2:O4097)+1,""))</f>
        <v/>
      </c>
      <c r="P4098" s="144"/>
      <c r="Q4098" s="145"/>
    </row>
    <row r="4099" spans="1:17" x14ac:dyDescent="0.4">
      <c r="A4099" s="68">
        <v>4098</v>
      </c>
      <c r="B4099" s="68" t="s">
        <v>2056</v>
      </c>
      <c r="C4099" s="68" t="s">
        <v>2297</v>
      </c>
      <c r="D4099" s="68" t="s">
        <v>2080</v>
      </c>
      <c r="E4099" s="68" t="s">
        <v>1958</v>
      </c>
      <c r="F4099" s="68" t="s">
        <v>1959</v>
      </c>
      <c r="G4099" s="68" t="s">
        <v>2025</v>
      </c>
      <c r="H4099" s="68" t="s">
        <v>2026</v>
      </c>
      <c r="I4099" s="68">
        <v>13</v>
      </c>
      <c r="J4099" s="68" t="s">
        <v>2296</v>
      </c>
      <c r="K4099" s="68">
        <v>2.8</v>
      </c>
      <c r="L4099" s="68">
        <v>0.79</v>
      </c>
      <c r="M4099" s="68" t="s">
        <v>1960</v>
      </c>
      <c r="N4099" s="143">
        <f>IF(対応ガラス検索!$E$2="-","",IF(対応ガラス検索!$E$2&gt;=K4099,MAX($N$2:N4098)+1,""))</f>
        <v>4098</v>
      </c>
      <c r="O4099" s="143" t="str">
        <f>IF(対応ガラス検索!$E$2="-","",IF(L4099&lt;=0.65,MAX($O$2:O4098)+1,""))</f>
        <v/>
      </c>
      <c r="P4099" s="144"/>
      <c r="Q4099" s="145"/>
    </row>
    <row r="4100" spans="1:17" x14ac:dyDescent="0.4">
      <c r="A4100" s="68">
        <v>4099</v>
      </c>
      <c r="B4100" s="68" t="s">
        <v>2056</v>
      </c>
      <c r="C4100" s="68" t="s">
        <v>2297</v>
      </c>
      <c r="D4100" s="68" t="s">
        <v>2080</v>
      </c>
      <c r="E4100" s="68" t="s">
        <v>1958</v>
      </c>
      <c r="F4100" s="68" t="s">
        <v>1959</v>
      </c>
      <c r="G4100" s="68" t="s">
        <v>2025</v>
      </c>
      <c r="H4100" s="68" t="s">
        <v>2026</v>
      </c>
      <c r="I4100" s="68">
        <v>14</v>
      </c>
      <c r="J4100" s="68" t="s">
        <v>2296</v>
      </c>
      <c r="K4100" s="68">
        <v>2.8</v>
      </c>
      <c r="L4100" s="68">
        <v>0.79</v>
      </c>
      <c r="M4100" s="68" t="s">
        <v>1960</v>
      </c>
      <c r="N4100" s="143">
        <f>IF(対応ガラス検索!$E$2="-","",IF(対応ガラス検索!$E$2&gt;=K4100,MAX($N$2:N4099)+1,""))</f>
        <v>4099</v>
      </c>
      <c r="O4100" s="143" t="str">
        <f>IF(対応ガラス検索!$E$2="-","",IF(L4100&lt;=0.65,MAX($O$2:O4099)+1,""))</f>
        <v/>
      </c>
      <c r="P4100" s="144"/>
      <c r="Q4100" s="145"/>
    </row>
    <row r="4101" spans="1:17" x14ac:dyDescent="0.4">
      <c r="A4101" s="68">
        <v>4100</v>
      </c>
      <c r="B4101" s="68" t="s">
        <v>2056</v>
      </c>
      <c r="C4101" s="68" t="s">
        <v>2297</v>
      </c>
      <c r="D4101" s="68" t="s">
        <v>2080</v>
      </c>
      <c r="E4101" s="68" t="s">
        <v>1958</v>
      </c>
      <c r="F4101" s="68" t="s">
        <v>1959</v>
      </c>
      <c r="G4101" s="68" t="s">
        <v>2025</v>
      </c>
      <c r="H4101" s="68" t="s">
        <v>2026</v>
      </c>
      <c r="I4101" s="68">
        <v>15</v>
      </c>
      <c r="J4101" s="68" t="s">
        <v>2296</v>
      </c>
      <c r="K4101" s="68">
        <v>2.8</v>
      </c>
      <c r="L4101" s="68">
        <v>0.79</v>
      </c>
      <c r="M4101" s="68" t="s">
        <v>1960</v>
      </c>
      <c r="N4101" s="143">
        <f>IF(対応ガラス検索!$E$2="-","",IF(対応ガラス検索!$E$2&gt;=K4101,MAX($N$2:N4100)+1,""))</f>
        <v>4100</v>
      </c>
      <c r="O4101" s="143" t="str">
        <f>IF(対応ガラス検索!$E$2="-","",IF(L4101&lt;=0.65,MAX($O$2:O4100)+1,""))</f>
        <v/>
      </c>
      <c r="P4101" s="144"/>
      <c r="Q4101" s="145"/>
    </row>
    <row r="4102" spans="1:17" x14ac:dyDescent="0.4">
      <c r="A4102" s="68">
        <v>4101</v>
      </c>
      <c r="B4102" s="68" t="s">
        <v>2056</v>
      </c>
      <c r="C4102" s="68" t="s">
        <v>2297</v>
      </c>
      <c r="D4102" s="68" t="s">
        <v>2080</v>
      </c>
      <c r="E4102" s="68" t="s">
        <v>1958</v>
      </c>
      <c r="F4102" s="68" t="s">
        <v>1959</v>
      </c>
      <c r="G4102" s="68" t="s">
        <v>2025</v>
      </c>
      <c r="H4102" s="68" t="s">
        <v>2026</v>
      </c>
      <c r="I4102" s="68">
        <v>6</v>
      </c>
      <c r="J4102" s="68" t="s">
        <v>2296</v>
      </c>
      <c r="K4102" s="142">
        <v>3.3</v>
      </c>
      <c r="L4102" s="68">
        <v>0.78</v>
      </c>
      <c r="M4102" s="68" t="s">
        <v>1960</v>
      </c>
      <c r="N4102" s="143">
        <f>IF(対応ガラス検索!$E$2="-","",IF(対応ガラス検索!$E$2&gt;=K4102,MAX($N$2:N4101)+1,""))</f>
        <v>4101</v>
      </c>
      <c r="O4102" s="143" t="str">
        <f>IF(対応ガラス検索!$E$2="-","",IF(L4102&lt;=0.65,MAX($O$2:O4101)+1,""))</f>
        <v/>
      </c>
      <c r="P4102" s="144"/>
      <c r="Q4102" s="145"/>
    </row>
    <row r="4103" spans="1:17" x14ac:dyDescent="0.4">
      <c r="A4103" s="68">
        <v>4102</v>
      </c>
      <c r="B4103" s="68" t="s">
        <v>2056</v>
      </c>
      <c r="C4103" s="68" t="s">
        <v>2297</v>
      </c>
      <c r="D4103" s="68" t="s">
        <v>2080</v>
      </c>
      <c r="E4103" s="68" t="s">
        <v>1958</v>
      </c>
      <c r="F4103" s="68" t="s">
        <v>1959</v>
      </c>
      <c r="G4103" s="68" t="s">
        <v>2025</v>
      </c>
      <c r="H4103" s="68" t="s">
        <v>2026</v>
      </c>
      <c r="I4103" s="68">
        <v>7</v>
      </c>
      <c r="J4103" s="68" t="s">
        <v>2296</v>
      </c>
      <c r="K4103" s="142">
        <v>3.2</v>
      </c>
      <c r="L4103" s="68">
        <v>0.79</v>
      </c>
      <c r="M4103" s="68" t="s">
        <v>1960</v>
      </c>
      <c r="N4103" s="143">
        <f>IF(対応ガラス検索!$E$2="-","",IF(対応ガラス検索!$E$2&gt;=K4103,MAX($N$2:N4102)+1,""))</f>
        <v>4102</v>
      </c>
      <c r="O4103" s="143" t="str">
        <f>IF(対応ガラス検索!$E$2="-","",IF(L4103&lt;=0.65,MAX($O$2:O4102)+1,""))</f>
        <v/>
      </c>
      <c r="P4103" s="144"/>
      <c r="Q4103" s="145"/>
    </row>
    <row r="4104" spans="1:17" x14ac:dyDescent="0.4">
      <c r="A4104" s="68">
        <v>4103</v>
      </c>
      <c r="B4104" s="68" t="s">
        <v>2056</v>
      </c>
      <c r="C4104" s="68" t="s">
        <v>2297</v>
      </c>
      <c r="D4104" s="68" t="s">
        <v>2080</v>
      </c>
      <c r="E4104" s="68" t="s">
        <v>1958</v>
      </c>
      <c r="F4104" s="68" t="s">
        <v>1959</v>
      </c>
      <c r="G4104" s="68" t="s">
        <v>2025</v>
      </c>
      <c r="H4104" s="68" t="s">
        <v>2026</v>
      </c>
      <c r="I4104" s="68">
        <v>8</v>
      </c>
      <c r="J4104" s="68" t="s">
        <v>2296</v>
      </c>
      <c r="K4104" s="68">
        <v>3.1</v>
      </c>
      <c r="L4104" s="68">
        <v>0.79</v>
      </c>
      <c r="M4104" s="68" t="s">
        <v>1960</v>
      </c>
      <c r="N4104" s="143">
        <f>IF(対応ガラス検索!$E$2="-","",IF(対応ガラス検索!$E$2&gt;=K4104,MAX($N$2:N4103)+1,""))</f>
        <v>4103</v>
      </c>
      <c r="O4104" s="143" t="str">
        <f>IF(対応ガラス検索!$E$2="-","",IF(L4104&lt;=0.65,MAX($O$2:O4103)+1,""))</f>
        <v/>
      </c>
      <c r="P4104" s="144"/>
      <c r="Q4104" s="145"/>
    </row>
    <row r="4105" spans="1:17" x14ac:dyDescent="0.4">
      <c r="A4105" s="68">
        <v>4104</v>
      </c>
      <c r="B4105" s="68" t="s">
        <v>2056</v>
      </c>
      <c r="C4105" s="68" t="s">
        <v>2297</v>
      </c>
      <c r="D4105" s="68" t="s">
        <v>2080</v>
      </c>
      <c r="E4105" s="68" t="s">
        <v>1958</v>
      </c>
      <c r="F4105" s="68" t="s">
        <v>1959</v>
      </c>
      <c r="G4105" s="68" t="s">
        <v>2025</v>
      </c>
      <c r="H4105" s="68" t="s">
        <v>2026</v>
      </c>
      <c r="I4105" s="68">
        <v>9</v>
      </c>
      <c r="J4105" s="68" t="s">
        <v>2296</v>
      </c>
      <c r="K4105" s="68">
        <v>3</v>
      </c>
      <c r="L4105" s="68">
        <v>0.79</v>
      </c>
      <c r="M4105" s="68" t="s">
        <v>1960</v>
      </c>
      <c r="N4105" s="143">
        <f>IF(対応ガラス検索!$E$2="-","",IF(対応ガラス検索!$E$2&gt;=K4105,MAX($N$2:N4104)+1,""))</f>
        <v>4104</v>
      </c>
      <c r="O4105" s="143" t="str">
        <f>IF(対応ガラス検索!$E$2="-","",IF(L4105&lt;=0.65,MAX($O$2:O4104)+1,""))</f>
        <v/>
      </c>
      <c r="P4105" s="144"/>
      <c r="Q4105" s="145"/>
    </row>
    <row r="4106" spans="1:17" x14ac:dyDescent="0.4">
      <c r="A4106" s="68">
        <v>4105</v>
      </c>
      <c r="B4106" s="68" t="s">
        <v>2056</v>
      </c>
      <c r="C4106" s="68" t="s">
        <v>2297</v>
      </c>
      <c r="D4106" s="68" t="s">
        <v>2080</v>
      </c>
      <c r="E4106" s="68" t="s">
        <v>1958</v>
      </c>
      <c r="F4106" s="68" t="s">
        <v>1959</v>
      </c>
      <c r="G4106" s="68" t="s">
        <v>2025</v>
      </c>
      <c r="H4106" s="68" t="s">
        <v>2026</v>
      </c>
      <c r="I4106" s="68">
        <v>10</v>
      </c>
      <c r="J4106" s="68" t="s">
        <v>2296</v>
      </c>
      <c r="K4106" s="68">
        <v>3</v>
      </c>
      <c r="L4106" s="68">
        <v>0.79</v>
      </c>
      <c r="M4106" s="68" t="s">
        <v>1960</v>
      </c>
      <c r="N4106" s="143">
        <f>IF(対応ガラス検索!$E$2="-","",IF(対応ガラス検索!$E$2&gt;=K4106,MAX($N$2:N4105)+1,""))</f>
        <v>4105</v>
      </c>
      <c r="O4106" s="143" t="str">
        <f>IF(対応ガラス検索!$E$2="-","",IF(L4106&lt;=0.65,MAX($O$2:O4105)+1,""))</f>
        <v/>
      </c>
      <c r="P4106" s="144"/>
      <c r="Q4106" s="145"/>
    </row>
    <row r="4107" spans="1:17" x14ac:dyDescent="0.4">
      <c r="A4107" s="68">
        <v>4106</v>
      </c>
      <c r="B4107" s="68" t="s">
        <v>2056</v>
      </c>
      <c r="C4107" s="68" t="s">
        <v>2297</v>
      </c>
      <c r="D4107" s="68" t="s">
        <v>2080</v>
      </c>
      <c r="E4107" s="68" t="s">
        <v>1958</v>
      </c>
      <c r="F4107" s="68" t="s">
        <v>1959</v>
      </c>
      <c r="G4107" s="68" t="s">
        <v>2025</v>
      </c>
      <c r="H4107" s="68" t="s">
        <v>2026</v>
      </c>
      <c r="I4107" s="68">
        <v>11</v>
      </c>
      <c r="J4107" s="68" t="s">
        <v>2296</v>
      </c>
      <c r="K4107" s="68">
        <v>2.9</v>
      </c>
      <c r="L4107" s="68">
        <v>0.79</v>
      </c>
      <c r="M4107" s="68" t="s">
        <v>1960</v>
      </c>
      <c r="N4107" s="143">
        <f>IF(対応ガラス検索!$E$2="-","",IF(対応ガラス検索!$E$2&gt;=K4107,MAX($N$2:N4106)+1,""))</f>
        <v>4106</v>
      </c>
      <c r="O4107" s="143" t="str">
        <f>IF(対応ガラス検索!$E$2="-","",IF(L4107&lt;=0.65,MAX($O$2:O4106)+1,""))</f>
        <v/>
      </c>
      <c r="P4107" s="144"/>
      <c r="Q4107" s="145"/>
    </row>
    <row r="4108" spans="1:17" x14ac:dyDescent="0.4">
      <c r="A4108" s="68">
        <v>4107</v>
      </c>
      <c r="B4108" s="68" t="s">
        <v>2056</v>
      </c>
      <c r="C4108" s="68" t="s">
        <v>2297</v>
      </c>
      <c r="D4108" s="68" t="s">
        <v>2080</v>
      </c>
      <c r="E4108" s="68" t="s">
        <v>1958</v>
      </c>
      <c r="F4108" s="68" t="s">
        <v>1959</v>
      </c>
      <c r="G4108" s="68" t="s">
        <v>2025</v>
      </c>
      <c r="H4108" s="68" t="s">
        <v>2026</v>
      </c>
      <c r="I4108" s="68">
        <v>12</v>
      </c>
      <c r="J4108" s="68" t="s">
        <v>2296</v>
      </c>
      <c r="K4108" s="68">
        <v>2.9</v>
      </c>
      <c r="L4108" s="68">
        <v>0.79</v>
      </c>
      <c r="M4108" s="68" t="s">
        <v>1960</v>
      </c>
      <c r="N4108" s="143">
        <f>IF(対応ガラス検索!$E$2="-","",IF(対応ガラス検索!$E$2&gt;=K4108,MAX($N$2:N4107)+1,""))</f>
        <v>4107</v>
      </c>
      <c r="O4108" s="143" t="str">
        <f>IF(対応ガラス検索!$E$2="-","",IF(L4108&lt;=0.65,MAX($O$2:O4107)+1,""))</f>
        <v/>
      </c>
      <c r="P4108" s="144"/>
      <c r="Q4108" s="145"/>
    </row>
    <row r="4109" spans="1:17" x14ac:dyDescent="0.4">
      <c r="A4109" s="68">
        <v>4108</v>
      </c>
      <c r="B4109" s="68" t="s">
        <v>2056</v>
      </c>
      <c r="C4109" s="68" t="s">
        <v>2297</v>
      </c>
      <c r="D4109" s="68" t="s">
        <v>2080</v>
      </c>
      <c r="E4109" s="68" t="s">
        <v>1958</v>
      </c>
      <c r="F4109" s="68" t="s">
        <v>1959</v>
      </c>
      <c r="G4109" s="68" t="s">
        <v>2025</v>
      </c>
      <c r="H4109" s="68" t="s">
        <v>2026</v>
      </c>
      <c r="I4109" s="68">
        <v>13</v>
      </c>
      <c r="J4109" s="68" t="s">
        <v>2296</v>
      </c>
      <c r="K4109" s="68">
        <v>2.8</v>
      </c>
      <c r="L4109" s="68">
        <v>0.79</v>
      </c>
      <c r="M4109" s="68" t="s">
        <v>1960</v>
      </c>
      <c r="N4109" s="143">
        <f>IF(対応ガラス検索!$E$2="-","",IF(対応ガラス検索!$E$2&gt;=K4109,MAX($N$2:N4108)+1,""))</f>
        <v>4108</v>
      </c>
      <c r="O4109" s="143" t="str">
        <f>IF(対応ガラス検索!$E$2="-","",IF(L4109&lt;=0.65,MAX($O$2:O4108)+1,""))</f>
        <v/>
      </c>
      <c r="P4109" s="144"/>
      <c r="Q4109" s="145"/>
    </row>
    <row r="4110" spans="1:17" x14ac:dyDescent="0.4">
      <c r="A4110" s="68">
        <v>4109</v>
      </c>
      <c r="B4110" s="68" t="s">
        <v>2056</v>
      </c>
      <c r="C4110" s="68" t="s">
        <v>2297</v>
      </c>
      <c r="D4110" s="68" t="s">
        <v>2080</v>
      </c>
      <c r="E4110" s="68" t="s">
        <v>1958</v>
      </c>
      <c r="F4110" s="68" t="s">
        <v>1959</v>
      </c>
      <c r="G4110" s="68" t="s">
        <v>2025</v>
      </c>
      <c r="H4110" s="68" t="s">
        <v>2026</v>
      </c>
      <c r="I4110" s="68">
        <v>14</v>
      </c>
      <c r="J4110" s="68" t="s">
        <v>2296</v>
      </c>
      <c r="K4110" s="68">
        <v>2.8</v>
      </c>
      <c r="L4110" s="68">
        <v>0.79</v>
      </c>
      <c r="M4110" s="68" t="s">
        <v>1960</v>
      </c>
      <c r="N4110" s="143">
        <f>IF(対応ガラス検索!$E$2="-","",IF(対応ガラス検索!$E$2&gt;=K4110,MAX($N$2:N4109)+1,""))</f>
        <v>4109</v>
      </c>
      <c r="O4110" s="143" t="str">
        <f>IF(対応ガラス検索!$E$2="-","",IF(L4110&lt;=0.65,MAX($O$2:O4109)+1,""))</f>
        <v/>
      </c>
      <c r="P4110" s="144"/>
      <c r="Q4110" s="145"/>
    </row>
    <row r="4111" spans="1:17" x14ac:dyDescent="0.4">
      <c r="A4111" s="68">
        <v>4110</v>
      </c>
      <c r="B4111" s="68" t="s">
        <v>2056</v>
      </c>
      <c r="C4111" s="68" t="s">
        <v>2297</v>
      </c>
      <c r="D4111" s="68" t="s">
        <v>2080</v>
      </c>
      <c r="E4111" s="68" t="s">
        <v>1958</v>
      </c>
      <c r="F4111" s="68" t="s">
        <v>1959</v>
      </c>
      <c r="G4111" s="68" t="s">
        <v>2025</v>
      </c>
      <c r="H4111" s="68" t="s">
        <v>2026</v>
      </c>
      <c r="I4111" s="68">
        <v>15</v>
      </c>
      <c r="J4111" s="68" t="s">
        <v>2296</v>
      </c>
      <c r="K4111" s="68">
        <v>2.8</v>
      </c>
      <c r="L4111" s="68">
        <v>0.79</v>
      </c>
      <c r="M4111" s="68" t="s">
        <v>1960</v>
      </c>
      <c r="N4111" s="143">
        <f>IF(対応ガラス検索!$E$2="-","",IF(対応ガラス検索!$E$2&gt;=K4111,MAX($N$2:N4110)+1,""))</f>
        <v>4110</v>
      </c>
      <c r="O4111" s="143" t="str">
        <f>IF(対応ガラス検索!$E$2="-","",IF(L4111&lt;=0.65,MAX($O$2:O4110)+1,""))</f>
        <v/>
      </c>
      <c r="P4111" s="144"/>
      <c r="Q4111" s="145"/>
    </row>
    <row r="4112" spans="1:17" x14ac:dyDescent="0.4">
      <c r="A4112" s="68">
        <v>4111</v>
      </c>
      <c r="B4112" s="68" t="s">
        <v>2056</v>
      </c>
      <c r="C4112" s="68" t="s">
        <v>2297</v>
      </c>
      <c r="D4112" s="68" t="s">
        <v>2100</v>
      </c>
      <c r="E4112" s="68" t="s">
        <v>1965</v>
      </c>
      <c r="F4112" s="68" t="s">
        <v>1966</v>
      </c>
      <c r="G4112" s="68" t="s">
        <v>2025</v>
      </c>
      <c r="H4112" s="68" t="s">
        <v>2026</v>
      </c>
      <c r="I4112" s="68">
        <v>6</v>
      </c>
      <c r="J4112" s="68" t="s">
        <v>2267</v>
      </c>
      <c r="K4112" s="68">
        <v>3.1</v>
      </c>
      <c r="L4112" s="68">
        <v>0.77</v>
      </c>
      <c r="M4112" s="68" t="s">
        <v>1960</v>
      </c>
      <c r="N4112" s="143">
        <f>IF(対応ガラス検索!$E$2="-","",IF(対応ガラス検索!$E$2&gt;=K4112,MAX($N$2:N4111)+1,""))</f>
        <v>4111</v>
      </c>
      <c r="O4112" s="143" t="str">
        <f>IF(対応ガラス検索!$E$2="-","",IF(L4112&lt;=0.65,MAX($O$2:O4111)+1,""))</f>
        <v/>
      </c>
      <c r="P4112" s="144"/>
      <c r="Q4112" s="145"/>
    </row>
    <row r="4113" spans="1:17" x14ac:dyDescent="0.4">
      <c r="A4113" s="68">
        <v>4112</v>
      </c>
      <c r="B4113" s="68" t="s">
        <v>2056</v>
      </c>
      <c r="C4113" s="68" t="s">
        <v>2297</v>
      </c>
      <c r="D4113" s="68" t="s">
        <v>2100</v>
      </c>
      <c r="E4113" s="68" t="s">
        <v>1965</v>
      </c>
      <c r="F4113" s="68" t="s">
        <v>1966</v>
      </c>
      <c r="G4113" s="68" t="s">
        <v>2025</v>
      </c>
      <c r="H4113" s="68" t="s">
        <v>2026</v>
      </c>
      <c r="I4113" s="68">
        <v>7</v>
      </c>
      <c r="J4113" s="68" t="s">
        <v>2267</v>
      </c>
      <c r="K4113" s="68">
        <v>3</v>
      </c>
      <c r="L4113" s="68">
        <v>0.77</v>
      </c>
      <c r="M4113" s="68" t="s">
        <v>1960</v>
      </c>
      <c r="N4113" s="143">
        <f>IF(対応ガラス検索!$E$2="-","",IF(対応ガラス検索!$E$2&gt;=K4113,MAX($N$2:N4112)+1,""))</f>
        <v>4112</v>
      </c>
      <c r="O4113" s="143" t="str">
        <f>IF(対応ガラス検索!$E$2="-","",IF(L4113&lt;=0.65,MAX($O$2:O4112)+1,""))</f>
        <v/>
      </c>
      <c r="P4113" s="144"/>
      <c r="Q4113" s="145"/>
    </row>
    <row r="4114" spans="1:17" x14ac:dyDescent="0.4">
      <c r="A4114" s="68">
        <v>4113</v>
      </c>
      <c r="B4114" s="68" t="s">
        <v>2056</v>
      </c>
      <c r="C4114" s="68" t="s">
        <v>2297</v>
      </c>
      <c r="D4114" s="68" t="s">
        <v>2100</v>
      </c>
      <c r="E4114" s="68" t="s">
        <v>1965</v>
      </c>
      <c r="F4114" s="68" t="s">
        <v>1966</v>
      </c>
      <c r="G4114" s="68" t="s">
        <v>2025</v>
      </c>
      <c r="H4114" s="68" t="s">
        <v>2026</v>
      </c>
      <c r="I4114" s="68">
        <v>8</v>
      </c>
      <c r="J4114" s="68" t="s">
        <v>2267</v>
      </c>
      <c r="K4114" s="68">
        <v>2.9</v>
      </c>
      <c r="L4114" s="68">
        <v>0.77</v>
      </c>
      <c r="M4114" s="68" t="s">
        <v>1960</v>
      </c>
      <c r="N4114" s="143">
        <f>IF(対応ガラス検索!$E$2="-","",IF(対応ガラス検索!$E$2&gt;=K4114,MAX($N$2:N4113)+1,""))</f>
        <v>4113</v>
      </c>
      <c r="O4114" s="143" t="str">
        <f>IF(対応ガラス検索!$E$2="-","",IF(L4114&lt;=0.65,MAX($O$2:O4113)+1,""))</f>
        <v/>
      </c>
      <c r="P4114" s="144"/>
      <c r="Q4114" s="145"/>
    </row>
    <row r="4115" spans="1:17" x14ac:dyDescent="0.4">
      <c r="A4115" s="68">
        <v>4114</v>
      </c>
      <c r="B4115" s="68" t="s">
        <v>2056</v>
      </c>
      <c r="C4115" s="68" t="s">
        <v>2297</v>
      </c>
      <c r="D4115" s="68" t="s">
        <v>2100</v>
      </c>
      <c r="E4115" s="68" t="s">
        <v>1965</v>
      </c>
      <c r="F4115" s="68" t="s">
        <v>1966</v>
      </c>
      <c r="G4115" s="68" t="s">
        <v>2025</v>
      </c>
      <c r="H4115" s="68" t="s">
        <v>2026</v>
      </c>
      <c r="I4115" s="68">
        <v>9</v>
      </c>
      <c r="J4115" s="68" t="s">
        <v>2267</v>
      </c>
      <c r="K4115" s="142">
        <v>2.8</v>
      </c>
      <c r="L4115" s="68">
        <v>0.77</v>
      </c>
      <c r="M4115" s="68" t="s">
        <v>1960</v>
      </c>
      <c r="N4115" s="143">
        <f>IF(対応ガラス検索!$E$2="-","",IF(対応ガラス検索!$E$2&gt;=K4115,MAX($N$2:N4114)+1,""))</f>
        <v>4114</v>
      </c>
      <c r="O4115" s="143" t="str">
        <f>IF(対応ガラス検索!$E$2="-","",IF(L4115&lt;=0.65,MAX($O$2:O4114)+1,""))</f>
        <v/>
      </c>
      <c r="P4115" s="144"/>
      <c r="Q4115" s="145"/>
    </row>
    <row r="4116" spans="1:17" x14ac:dyDescent="0.4">
      <c r="A4116" s="68">
        <v>4115</v>
      </c>
      <c r="B4116" s="68" t="s">
        <v>2056</v>
      </c>
      <c r="C4116" s="68" t="s">
        <v>2297</v>
      </c>
      <c r="D4116" s="68" t="s">
        <v>2100</v>
      </c>
      <c r="E4116" s="68" t="s">
        <v>1965</v>
      </c>
      <c r="F4116" s="68" t="s">
        <v>1966</v>
      </c>
      <c r="G4116" s="68" t="s">
        <v>2025</v>
      </c>
      <c r="H4116" s="68" t="s">
        <v>2026</v>
      </c>
      <c r="I4116" s="68">
        <v>10</v>
      </c>
      <c r="J4116" s="68" t="s">
        <v>2267</v>
      </c>
      <c r="K4116" s="142">
        <v>2.8</v>
      </c>
      <c r="L4116" s="68">
        <v>0.77</v>
      </c>
      <c r="M4116" s="68" t="s">
        <v>1960</v>
      </c>
      <c r="N4116" s="143">
        <f>IF(対応ガラス検索!$E$2="-","",IF(対応ガラス検索!$E$2&gt;=K4116,MAX($N$2:N4115)+1,""))</f>
        <v>4115</v>
      </c>
      <c r="O4116" s="143" t="str">
        <f>IF(対応ガラス検索!$E$2="-","",IF(L4116&lt;=0.65,MAX($O$2:O4115)+1,""))</f>
        <v/>
      </c>
      <c r="P4116" s="144"/>
      <c r="Q4116" s="145"/>
    </row>
    <row r="4117" spans="1:17" x14ac:dyDescent="0.4">
      <c r="A4117" s="68">
        <v>4116</v>
      </c>
      <c r="B4117" s="68" t="s">
        <v>2056</v>
      </c>
      <c r="C4117" s="68" t="s">
        <v>2297</v>
      </c>
      <c r="D4117" s="68" t="s">
        <v>2100</v>
      </c>
      <c r="E4117" s="68" t="s">
        <v>1965</v>
      </c>
      <c r="F4117" s="68" t="s">
        <v>1966</v>
      </c>
      <c r="G4117" s="68" t="s">
        <v>2025</v>
      </c>
      <c r="H4117" s="68" t="s">
        <v>2026</v>
      </c>
      <c r="I4117" s="68">
        <v>11</v>
      </c>
      <c r="J4117" s="68" t="s">
        <v>2267</v>
      </c>
      <c r="K4117" s="68">
        <v>2.7</v>
      </c>
      <c r="L4117" s="68">
        <v>0.77</v>
      </c>
      <c r="M4117" s="68" t="s">
        <v>1960</v>
      </c>
      <c r="N4117" s="143">
        <f>IF(対応ガラス検索!$E$2="-","",IF(対応ガラス検索!$E$2&gt;=K4117,MAX($N$2:N4116)+1,""))</f>
        <v>4116</v>
      </c>
      <c r="O4117" s="143" t="str">
        <f>IF(対応ガラス検索!$E$2="-","",IF(L4117&lt;=0.65,MAX($O$2:O4116)+1,""))</f>
        <v/>
      </c>
      <c r="P4117" s="144"/>
      <c r="Q4117" s="145"/>
    </row>
    <row r="4118" spans="1:17" x14ac:dyDescent="0.4">
      <c r="A4118" s="68">
        <v>4117</v>
      </c>
      <c r="B4118" s="68" t="s">
        <v>2056</v>
      </c>
      <c r="C4118" s="68" t="s">
        <v>2297</v>
      </c>
      <c r="D4118" s="68" t="s">
        <v>2100</v>
      </c>
      <c r="E4118" s="68" t="s">
        <v>1965</v>
      </c>
      <c r="F4118" s="68" t="s">
        <v>1966</v>
      </c>
      <c r="G4118" s="68" t="s">
        <v>2025</v>
      </c>
      <c r="H4118" s="68" t="s">
        <v>2026</v>
      </c>
      <c r="I4118" s="68">
        <v>12</v>
      </c>
      <c r="J4118" s="68" t="s">
        <v>2267</v>
      </c>
      <c r="K4118" s="68">
        <v>2.7</v>
      </c>
      <c r="L4118" s="68">
        <v>0.77</v>
      </c>
      <c r="M4118" s="68" t="s">
        <v>1960</v>
      </c>
      <c r="N4118" s="143">
        <f>IF(対応ガラス検索!$E$2="-","",IF(対応ガラス検索!$E$2&gt;=K4118,MAX($N$2:N4117)+1,""))</f>
        <v>4117</v>
      </c>
      <c r="O4118" s="143" t="str">
        <f>IF(対応ガラス検索!$E$2="-","",IF(L4118&lt;=0.65,MAX($O$2:O4117)+1,""))</f>
        <v/>
      </c>
      <c r="P4118" s="144"/>
      <c r="Q4118" s="145"/>
    </row>
    <row r="4119" spans="1:17" x14ac:dyDescent="0.4">
      <c r="A4119" s="68">
        <v>4118</v>
      </c>
      <c r="B4119" s="68" t="s">
        <v>2056</v>
      </c>
      <c r="C4119" s="68" t="s">
        <v>2297</v>
      </c>
      <c r="D4119" s="68" t="s">
        <v>2100</v>
      </c>
      <c r="E4119" s="68" t="s">
        <v>1965</v>
      </c>
      <c r="F4119" s="68" t="s">
        <v>1966</v>
      </c>
      <c r="G4119" s="68" t="s">
        <v>2025</v>
      </c>
      <c r="H4119" s="68" t="s">
        <v>2026</v>
      </c>
      <c r="I4119" s="68">
        <v>13</v>
      </c>
      <c r="J4119" s="68" t="s">
        <v>2267</v>
      </c>
      <c r="K4119" s="68">
        <v>2.7</v>
      </c>
      <c r="L4119" s="68">
        <v>0.77</v>
      </c>
      <c r="M4119" s="68" t="s">
        <v>1960</v>
      </c>
      <c r="N4119" s="143">
        <f>IF(対応ガラス検索!$E$2="-","",IF(対応ガラス検索!$E$2&gt;=K4119,MAX($N$2:N4118)+1,""))</f>
        <v>4118</v>
      </c>
      <c r="O4119" s="143" t="str">
        <f>IF(対応ガラス検索!$E$2="-","",IF(L4119&lt;=0.65,MAX($O$2:O4118)+1,""))</f>
        <v/>
      </c>
      <c r="P4119" s="144"/>
      <c r="Q4119" s="145"/>
    </row>
    <row r="4120" spans="1:17" x14ac:dyDescent="0.4">
      <c r="A4120" s="68">
        <v>4119</v>
      </c>
      <c r="B4120" s="68" t="s">
        <v>2056</v>
      </c>
      <c r="C4120" s="68" t="s">
        <v>2297</v>
      </c>
      <c r="D4120" s="68" t="s">
        <v>2100</v>
      </c>
      <c r="E4120" s="68" t="s">
        <v>1965</v>
      </c>
      <c r="F4120" s="68" t="s">
        <v>1966</v>
      </c>
      <c r="G4120" s="68" t="s">
        <v>2025</v>
      </c>
      <c r="H4120" s="68" t="s">
        <v>2026</v>
      </c>
      <c r="I4120" s="68">
        <v>6</v>
      </c>
      <c r="J4120" s="68" t="s">
        <v>2267</v>
      </c>
      <c r="K4120" s="68">
        <v>3.1</v>
      </c>
      <c r="L4120" s="68">
        <v>0.77</v>
      </c>
      <c r="M4120" s="68" t="s">
        <v>1960</v>
      </c>
      <c r="N4120" s="143">
        <f>IF(対応ガラス検索!$E$2="-","",IF(対応ガラス検索!$E$2&gt;=K4120,MAX($N$2:N4119)+1,""))</f>
        <v>4119</v>
      </c>
      <c r="O4120" s="143" t="str">
        <f>IF(対応ガラス検索!$E$2="-","",IF(L4120&lt;=0.65,MAX($O$2:O4119)+1,""))</f>
        <v/>
      </c>
      <c r="P4120" s="144"/>
      <c r="Q4120" s="145"/>
    </row>
    <row r="4121" spans="1:17" x14ac:dyDescent="0.4">
      <c r="A4121" s="68">
        <v>4120</v>
      </c>
      <c r="B4121" s="68" t="s">
        <v>2056</v>
      </c>
      <c r="C4121" s="68" t="s">
        <v>2297</v>
      </c>
      <c r="D4121" s="68" t="s">
        <v>2100</v>
      </c>
      <c r="E4121" s="68" t="s">
        <v>1965</v>
      </c>
      <c r="F4121" s="68" t="s">
        <v>1966</v>
      </c>
      <c r="G4121" s="68" t="s">
        <v>2025</v>
      </c>
      <c r="H4121" s="68" t="s">
        <v>2026</v>
      </c>
      <c r="I4121" s="68">
        <v>7</v>
      </c>
      <c r="J4121" s="68" t="s">
        <v>2267</v>
      </c>
      <c r="K4121" s="68">
        <v>3</v>
      </c>
      <c r="L4121" s="68">
        <v>0.77</v>
      </c>
      <c r="M4121" s="68" t="s">
        <v>1960</v>
      </c>
      <c r="N4121" s="143">
        <f>IF(対応ガラス検索!$E$2="-","",IF(対応ガラス検索!$E$2&gt;=K4121,MAX($N$2:N4120)+1,""))</f>
        <v>4120</v>
      </c>
      <c r="O4121" s="143" t="str">
        <f>IF(対応ガラス検索!$E$2="-","",IF(L4121&lt;=0.65,MAX($O$2:O4120)+1,""))</f>
        <v/>
      </c>
      <c r="P4121" s="144"/>
      <c r="Q4121" s="145"/>
    </row>
    <row r="4122" spans="1:17" x14ac:dyDescent="0.4">
      <c r="A4122" s="68">
        <v>4121</v>
      </c>
      <c r="B4122" s="68" t="s">
        <v>2056</v>
      </c>
      <c r="C4122" s="68" t="s">
        <v>2297</v>
      </c>
      <c r="D4122" s="68" t="s">
        <v>2100</v>
      </c>
      <c r="E4122" s="68" t="s">
        <v>1965</v>
      </c>
      <c r="F4122" s="68" t="s">
        <v>1966</v>
      </c>
      <c r="G4122" s="68" t="s">
        <v>2025</v>
      </c>
      <c r="H4122" s="68" t="s">
        <v>2026</v>
      </c>
      <c r="I4122" s="68">
        <v>8</v>
      </c>
      <c r="J4122" s="68" t="s">
        <v>2267</v>
      </c>
      <c r="K4122" s="68">
        <v>2.9</v>
      </c>
      <c r="L4122" s="68">
        <v>0.77</v>
      </c>
      <c r="M4122" s="68" t="s">
        <v>1960</v>
      </c>
      <c r="N4122" s="143">
        <f>IF(対応ガラス検索!$E$2="-","",IF(対応ガラス検索!$E$2&gt;=K4122,MAX($N$2:N4121)+1,""))</f>
        <v>4121</v>
      </c>
      <c r="O4122" s="143" t="str">
        <f>IF(対応ガラス検索!$E$2="-","",IF(L4122&lt;=0.65,MAX($O$2:O4121)+1,""))</f>
        <v/>
      </c>
      <c r="P4122" s="144"/>
      <c r="Q4122" s="145"/>
    </row>
    <row r="4123" spans="1:17" x14ac:dyDescent="0.4">
      <c r="A4123" s="68">
        <v>4122</v>
      </c>
      <c r="B4123" s="68" t="s">
        <v>2056</v>
      </c>
      <c r="C4123" s="68" t="s">
        <v>2297</v>
      </c>
      <c r="D4123" s="68" t="s">
        <v>2100</v>
      </c>
      <c r="E4123" s="68" t="s">
        <v>1965</v>
      </c>
      <c r="F4123" s="68" t="s">
        <v>1966</v>
      </c>
      <c r="G4123" s="68" t="s">
        <v>2025</v>
      </c>
      <c r="H4123" s="68" t="s">
        <v>2026</v>
      </c>
      <c r="I4123" s="68">
        <v>9</v>
      </c>
      <c r="J4123" s="68" t="s">
        <v>2267</v>
      </c>
      <c r="K4123" s="68">
        <v>2.8</v>
      </c>
      <c r="L4123" s="68">
        <v>0.77</v>
      </c>
      <c r="M4123" s="68" t="s">
        <v>1960</v>
      </c>
      <c r="N4123" s="143">
        <f>IF(対応ガラス検索!$E$2="-","",IF(対応ガラス検索!$E$2&gt;=K4123,MAX($N$2:N4122)+1,""))</f>
        <v>4122</v>
      </c>
      <c r="O4123" s="143" t="str">
        <f>IF(対応ガラス検索!$E$2="-","",IF(L4123&lt;=0.65,MAX($O$2:O4122)+1,""))</f>
        <v/>
      </c>
      <c r="P4123" s="144"/>
      <c r="Q4123" s="145"/>
    </row>
    <row r="4124" spans="1:17" x14ac:dyDescent="0.4">
      <c r="A4124" s="68">
        <v>4123</v>
      </c>
      <c r="B4124" s="68" t="s">
        <v>2056</v>
      </c>
      <c r="C4124" s="68" t="s">
        <v>2297</v>
      </c>
      <c r="D4124" s="68" t="s">
        <v>2100</v>
      </c>
      <c r="E4124" s="68" t="s">
        <v>1965</v>
      </c>
      <c r="F4124" s="68" t="s">
        <v>1966</v>
      </c>
      <c r="G4124" s="68" t="s">
        <v>2025</v>
      </c>
      <c r="H4124" s="68" t="s">
        <v>2026</v>
      </c>
      <c r="I4124" s="68">
        <v>10</v>
      </c>
      <c r="J4124" s="68" t="s">
        <v>2267</v>
      </c>
      <c r="K4124" s="68">
        <v>2.8</v>
      </c>
      <c r="L4124" s="68">
        <v>0.77</v>
      </c>
      <c r="M4124" s="68" t="s">
        <v>1960</v>
      </c>
      <c r="N4124" s="143">
        <f>IF(対応ガラス検索!$E$2="-","",IF(対応ガラス検索!$E$2&gt;=K4124,MAX($N$2:N4123)+1,""))</f>
        <v>4123</v>
      </c>
      <c r="O4124" s="143" t="str">
        <f>IF(対応ガラス検索!$E$2="-","",IF(L4124&lt;=0.65,MAX($O$2:O4123)+1,""))</f>
        <v/>
      </c>
      <c r="P4124" s="144"/>
      <c r="Q4124" s="145"/>
    </row>
    <row r="4125" spans="1:17" x14ac:dyDescent="0.4">
      <c r="A4125" s="68">
        <v>4124</v>
      </c>
      <c r="B4125" s="68" t="s">
        <v>2056</v>
      </c>
      <c r="C4125" s="68" t="s">
        <v>2297</v>
      </c>
      <c r="D4125" s="68" t="s">
        <v>2100</v>
      </c>
      <c r="E4125" s="68" t="s">
        <v>1965</v>
      </c>
      <c r="F4125" s="68" t="s">
        <v>1966</v>
      </c>
      <c r="G4125" s="68" t="s">
        <v>2025</v>
      </c>
      <c r="H4125" s="68" t="s">
        <v>2026</v>
      </c>
      <c r="I4125" s="68">
        <v>11</v>
      </c>
      <c r="J4125" s="68" t="s">
        <v>2267</v>
      </c>
      <c r="K4125" s="68">
        <v>2.7</v>
      </c>
      <c r="L4125" s="68">
        <v>0.77</v>
      </c>
      <c r="M4125" s="68" t="s">
        <v>1960</v>
      </c>
      <c r="N4125" s="143">
        <f>IF(対応ガラス検索!$E$2="-","",IF(対応ガラス検索!$E$2&gt;=K4125,MAX($N$2:N4124)+1,""))</f>
        <v>4124</v>
      </c>
      <c r="O4125" s="143" t="str">
        <f>IF(対応ガラス検索!$E$2="-","",IF(L4125&lt;=0.65,MAX($O$2:O4124)+1,""))</f>
        <v/>
      </c>
      <c r="P4125" s="144"/>
      <c r="Q4125" s="145"/>
    </row>
    <row r="4126" spans="1:17" x14ac:dyDescent="0.4">
      <c r="A4126" s="68">
        <v>4125</v>
      </c>
      <c r="B4126" s="68" t="s">
        <v>2056</v>
      </c>
      <c r="C4126" s="68" t="s">
        <v>2297</v>
      </c>
      <c r="D4126" s="68" t="s">
        <v>2100</v>
      </c>
      <c r="E4126" s="68" t="s">
        <v>1965</v>
      </c>
      <c r="F4126" s="68" t="s">
        <v>1966</v>
      </c>
      <c r="G4126" s="68" t="s">
        <v>2025</v>
      </c>
      <c r="H4126" s="68" t="s">
        <v>2026</v>
      </c>
      <c r="I4126" s="68">
        <v>12</v>
      </c>
      <c r="J4126" s="68" t="s">
        <v>2267</v>
      </c>
      <c r="K4126" s="68">
        <v>2.7</v>
      </c>
      <c r="L4126" s="68">
        <v>0.77</v>
      </c>
      <c r="M4126" s="68" t="s">
        <v>1960</v>
      </c>
      <c r="N4126" s="143">
        <f>IF(対応ガラス検索!$E$2="-","",IF(対応ガラス検索!$E$2&gt;=K4126,MAX($N$2:N4125)+1,""))</f>
        <v>4125</v>
      </c>
      <c r="O4126" s="143" t="str">
        <f>IF(対応ガラス検索!$E$2="-","",IF(L4126&lt;=0.65,MAX($O$2:O4125)+1,""))</f>
        <v/>
      </c>
      <c r="P4126" s="144"/>
      <c r="Q4126" s="145"/>
    </row>
    <row r="4127" spans="1:17" x14ac:dyDescent="0.4">
      <c r="A4127" s="68">
        <v>4126</v>
      </c>
      <c r="B4127" s="68" t="s">
        <v>2056</v>
      </c>
      <c r="C4127" s="68" t="s">
        <v>2297</v>
      </c>
      <c r="D4127" s="68" t="s">
        <v>2100</v>
      </c>
      <c r="E4127" s="68" t="s">
        <v>1965</v>
      </c>
      <c r="F4127" s="68" t="s">
        <v>1966</v>
      </c>
      <c r="G4127" s="68" t="s">
        <v>2025</v>
      </c>
      <c r="H4127" s="68" t="s">
        <v>2026</v>
      </c>
      <c r="I4127" s="68">
        <v>13</v>
      </c>
      <c r="J4127" s="68" t="s">
        <v>2267</v>
      </c>
      <c r="K4127" s="68">
        <v>2.7</v>
      </c>
      <c r="L4127" s="68">
        <v>0.77</v>
      </c>
      <c r="M4127" s="68" t="s">
        <v>1960</v>
      </c>
      <c r="N4127" s="143">
        <f>IF(対応ガラス検索!$E$2="-","",IF(対応ガラス検索!$E$2&gt;=K4127,MAX($N$2:N4126)+1,""))</f>
        <v>4126</v>
      </c>
      <c r="O4127" s="143" t="str">
        <f>IF(対応ガラス検索!$E$2="-","",IF(L4127&lt;=0.65,MAX($O$2:O4126)+1,""))</f>
        <v/>
      </c>
      <c r="P4127" s="144"/>
      <c r="Q4127" s="145"/>
    </row>
    <row r="4128" spans="1:17" x14ac:dyDescent="0.4">
      <c r="A4128" s="68">
        <v>4127</v>
      </c>
      <c r="B4128" s="68" t="s">
        <v>2056</v>
      </c>
      <c r="C4128" s="68" t="s">
        <v>2297</v>
      </c>
      <c r="D4128" s="68" t="s">
        <v>2100</v>
      </c>
      <c r="E4128" s="68" t="s">
        <v>1965</v>
      </c>
      <c r="F4128" s="68" t="s">
        <v>1966</v>
      </c>
      <c r="G4128" s="68" t="s">
        <v>2025</v>
      </c>
      <c r="H4128" s="68" t="s">
        <v>2026</v>
      </c>
      <c r="I4128" s="68">
        <v>6</v>
      </c>
      <c r="J4128" s="68" t="s">
        <v>2296</v>
      </c>
      <c r="K4128" s="142">
        <v>3.3</v>
      </c>
      <c r="L4128" s="68">
        <v>0.77</v>
      </c>
      <c r="M4128" s="68" t="s">
        <v>1960</v>
      </c>
      <c r="N4128" s="143">
        <f>IF(対応ガラス検索!$E$2="-","",IF(対応ガラス検索!$E$2&gt;=K4128,MAX($N$2:N4127)+1,""))</f>
        <v>4127</v>
      </c>
      <c r="O4128" s="143" t="str">
        <f>IF(対応ガラス検索!$E$2="-","",IF(L4128&lt;=0.65,MAX($O$2:O4127)+1,""))</f>
        <v/>
      </c>
      <c r="P4128" s="144"/>
      <c r="Q4128" s="145"/>
    </row>
    <row r="4129" spans="1:17" x14ac:dyDescent="0.4">
      <c r="A4129" s="68">
        <v>4128</v>
      </c>
      <c r="B4129" s="68" t="s">
        <v>2056</v>
      </c>
      <c r="C4129" s="68" t="s">
        <v>2297</v>
      </c>
      <c r="D4129" s="68" t="s">
        <v>2100</v>
      </c>
      <c r="E4129" s="68" t="s">
        <v>1965</v>
      </c>
      <c r="F4129" s="68" t="s">
        <v>1966</v>
      </c>
      <c r="G4129" s="68" t="s">
        <v>2025</v>
      </c>
      <c r="H4129" s="68" t="s">
        <v>2026</v>
      </c>
      <c r="I4129" s="68">
        <v>7</v>
      </c>
      <c r="J4129" s="68" t="s">
        <v>2296</v>
      </c>
      <c r="K4129" s="142">
        <v>3.2</v>
      </c>
      <c r="L4129" s="68">
        <v>0.77</v>
      </c>
      <c r="M4129" s="68" t="s">
        <v>1960</v>
      </c>
      <c r="N4129" s="143">
        <f>IF(対応ガラス検索!$E$2="-","",IF(対応ガラス検索!$E$2&gt;=K4129,MAX($N$2:N4128)+1,""))</f>
        <v>4128</v>
      </c>
      <c r="O4129" s="143" t="str">
        <f>IF(対応ガラス検索!$E$2="-","",IF(L4129&lt;=0.65,MAX($O$2:O4128)+1,""))</f>
        <v/>
      </c>
      <c r="P4129" s="144"/>
      <c r="Q4129" s="145"/>
    </row>
    <row r="4130" spans="1:17" x14ac:dyDescent="0.4">
      <c r="A4130" s="68">
        <v>4129</v>
      </c>
      <c r="B4130" s="68" t="s">
        <v>2056</v>
      </c>
      <c r="C4130" s="68" t="s">
        <v>2297</v>
      </c>
      <c r="D4130" s="68" t="s">
        <v>2100</v>
      </c>
      <c r="E4130" s="68" t="s">
        <v>1965</v>
      </c>
      <c r="F4130" s="68" t="s">
        <v>1966</v>
      </c>
      <c r="G4130" s="68" t="s">
        <v>2025</v>
      </c>
      <c r="H4130" s="68" t="s">
        <v>2026</v>
      </c>
      <c r="I4130" s="68">
        <v>8</v>
      </c>
      <c r="J4130" s="68" t="s">
        <v>2296</v>
      </c>
      <c r="K4130" s="68">
        <v>3.1</v>
      </c>
      <c r="L4130" s="68">
        <v>0.77</v>
      </c>
      <c r="M4130" s="68" t="s">
        <v>1960</v>
      </c>
      <c r="N4130" s="143">
        <f>IF(対応ガラス検索!$E$2="-","",IF(対応ガラス検索!$E$2&gt;=K4130,MAX($N$2:N4129)+1,""))</f>
        <v>4129</v>
      </c>
      <c r="O4130" s="143" t="str">
        <f>IF(対応ガラス検索!$E$2="-","",IF(L4130&lt;=0.65,MAX($O$2:O4129)+1,""))</f>
        <v/>
      </c>
      <c r="P4130" s="144"/>
      <c r="Q4130" s="145"/>
    </row>
    <row r="4131" spans="1:17" x14ac:dyDescent="0.4">
      <c r="A4131" s="68">
        <v>4130</v>
      </c>
      <c r="B4131" s="68" t="s">
        <v>2056</v>
      </c>
      <c r="C4131" s="68" t="s">
        <v>2297</v>
      </c>
      <c r="D4131" s="68" t="s">
        <v>2100</v>
      </c>
      <c r="E4131" s="68" t="s">
        <v>1965</v>
      </c>
      <c r="F4131" s="68" t="s">
        <v>1966</v>
      </c>
      <c r="G4131" s="68" t="s">
        <v>2025</v>
      </c>
      <c r="H4131" s="68" t="s">
        <v>2026</v>
      </c>
      <c r="I4131" s="68">
        <v>9</v>
      </c>
      <c r="J4131" s="68" t="s">
        <v>2296</v>
      </c>
      <c r="K4131" s="68">
        <v>3</v>
      </c>
      <c r="L4131" s="68">
        <v>0.77</v>
      </c>
      <c r="M4131" s="68" t="s">
        <v>1960</v>
      </c>
      <c r="N4131" s="143">
        <f>IF(対応ガラス検索!$E$2="-","",IF(対応ガラス検索!$E$2&gt;=K4131,MAX($N$2:N4130)+1,""))</f>
        <v>4130</v>
      </c>
      <c r="O4131" s="143" t="str">
        <f>IF(対応ガラス検索!$E$2="-","",IF(L4131&lt;=0.65,MAX($O$2:O4130)+1,""))</f>
        <v/>
      </c>
      <c r="P4131" s="144"/>
      <c r="Q4131" s="145"/>
    </row>
    <row r="4132" spans="1:17" x14ac:dyDescent="0.4">
      <c r="A4132" s="68">
        <v>4131</v>
      </c>
      <c r="B4132" s="68" t="s">
        <v>2056</v>
      </c>
      <c r="C4132" s="68" t="s">
        <v>2297</v>
      </c>
      <c r="D4132" s="68" t="s">
        <v>2100</v>
      </c>
      <c r="E4132" s="68" t="s">
        <v>1965</v>
      </c>
      <c r="F4132" s="68" t="s">
        <v>1966</v>
      </c>
      <c r="G4132" s="68" t="s">
        <v>2025</v>
      </c>
      <c r="H4132" s="68" t="s">
        <v>2026</v>
      </c>
      <c r="I4132" s="68">
        <v>10</v>
      </c>
      <c r="J4132" s="68" t="s">
        <v>2296</v>
      </c>
      <c r="K4132" s="68">
        <v>3</v>
      </c>
      <c r="L4132" s="68">
        <v>0.77</v>
      </c>
      <c r="M4132" s="68" t="s">
        <v>1960</v>
      </c>
      <c r="N4132" s="143">
        <f>IF(対応ガラス検索!$E$2="-","",IF(対応ガラス検索!$E$2&gt;=K4132,MAX($N$2:N4131)+1,""))</f>
        <v>4131</v>
      </c>
      <c r="O4132" s="143" t="str">
        <f>IF(対応ガラス検索!$E$2="-","",IF(L4132&lt;=0.65,MAX($O$2:O4131)+1,""))</f>
        <v/>
      </c>
      <c r="P4132" s="144"/>
      <c r="Q4132" s="145"/>
    </row>
    <row r="4133" spans="1:17" x14ac:dyDescent="0.4">
      <c r="A4133" s="68">
        <v>4132</v>
      </c>
      <c r="B4133" s="68" t="s">
        <v>2056</v>
      </c>
      <c r="C4133" s="68" t="s">
        <v>2297</v>
      </c>
      <c r="D4133" s="68" t="s">
        <v>2100</v>
      </c>
      <c r="E4133" s="68" t="s">
        <v>1965</v>
      </c>
      <c r="F4133" s="68" t="s">
        <v>1966</v>
      </c>
      <c r="G4133" s="68" t="s">
        <v>2025</v>
      </c>
      <c r="H4133" s="68" t="s">
        <v>2026</v>
      </c>
      <c r="I4133" s="68">
        <v>11</v>
      </c>
      <c r="J4133" s="68" t="s">
        <v>2296</v>
      </c>
      <c r="K4133" s="68">
        <v>2.9</v>
      </c>
      <c r="L4133" s="68">
        <v>0.77</v>
      </c>
      <c r="M4133" s="68" t="s">
        <v>1960</v>
      </c>
      <c r="N4133" s="143">
        <f>IF(対応ガラス検索!$E$2="-","",IF(対応ガラス検索!$E$2&gt;=K4133,MAX($N$2:N4132)+1,""))</f>
        <v>4132</v>
      </c>
      <c r="O4133" s="143" t="str">
        <f>IF(対応ガラス検索!$E$2="-","",IF(L4133&lt;=0.65,MAX($O$2:O4132)+1,""))</f>
        <v/>
      </c>
      <c r="P4133" s="144"/>
      <c r="Q4133" s="145"/>
    </row>
    <row r="4134" spans="1:17" x14ac:dyDescent="0.4">
      <c r="A4134" s="68">
        <v>4133</v>
      </c>
      <c r="B4134" s="68" t="s">
        <v>2056</v>
      </c>
      <c r="C4134" s="68" t="s">
        <v>2297</v>
      </c>
      <c r="D4134" s="68" t="s">
        <v>2100</v>
      </c>
      <c r="E4134" s="68" t="s">
        <v>1965</v>
      </c>
      <c r="F4134" s="68" t="s">
        <v>1966</v>
      </c>
      <c r="G4134" s="68" t="s">
        <v>2025</v>
      </c>
      <c r="H4134" s="68" t="s">
        <v>2026</v>
      </c>
      <c r="I4134" s="68">
        <v>12</v>
      </c>
      <c r="J4134" s="68" t="s">
        <v>2296</v>
      </c>
      <c r="K4134" s="68">
        <v>2.9</v>
      </c>
      <c r="L4134" s="68">
        <v>0.77</v>
      </c>
      <c r="M4134" s="68" t="s">
        <v>1960</v>
      </c>
      <c r="N4134" s="143">
        <f>IF(対応ガラス検索!$E$2="-","",IF(対応ガラス検索!$E$2&gt;=K4134,MAX($N$2:N4133)+1,""))</f>
        <v>4133</v>
      </c>
      <c r="O4134" s="143" t="str">
        <f>IF(対応ガラス検索!$E$2="-","",IF(L4134&lt;=0.65,MAX($O$2:O4133)+1,""))</f>
        <v/>
      </c>
      <c r="P4134" s="144"/>
      <c r="Q4134" s="145"/>
    </row>
    <row r="4135" spans="1:17" x14ac:dyDescent="0.4">
      <c r="A4135" s="68">
        <v>4134</v>
      </c>
      <c r="B4135" s="68" t="s">
        <v>2056</v>
      </c>
      <c r="C4135" s="68" t="s">
        <v>2297</v>
      </c>
      <c r="D4135" s="68" t="s">
        <v>2100</v>
      </c>
      <c r="E4135" s="68" t="s">
        <v>1965</v>
      </c>
      <c r="F4135" s="68" t="s">
        <v>1966</v>
      </c>
      <c r="G4135" s="68" t="s">
        <v>2025</v>
      </c>
      <c r="H4135" s="68" t="s">
        <v>2026</v>
      </c>
      <c r="I4135" s="68">
        <v>13</v>
      </c>
      <c r="J4135" s="68" t="s">
        <v>2296</v>
      </c>
      <c r="K4135" s="68">
        <v>2.8</v>
      </c>
      <c r="L4135" s="68">
        <v>0.77</v>
      </c>
      <c r="M4135" s="68" t="s">
        <v>1960</v>
      </c>
      <c r="N4135" s="143">
        <f>IF(対応ガラス検索!$E$2="-","",IF(対応ガラス検索!$E$2&gt;=K4135,MAX($N$2:N4134)+1,""))</f>
        <v>4134</v>
      </c>
      <c r="O4135" s="143" t="str">
        <f>IF(対応ガラス検索!$E$2="-","",IF(L4135&lt;=0.65,MAX($O$2:O4134)+1,""))</f>
        <v/>
      </c>
      <c r="P4135" s="144"/>
      <c r="Q4135" s="145"/>
    </row>
    <row r="4136" spans="1:17" x14ac:dyDescent="0.4">
      <c r="A4136" s="68">
        <v>4135</v>
      </c>
      <c r="B4136" s="68" t="s">
        <v>2056</v>
      </c>
      <c r="C4136" s="68" t="s">
        <v>2297</v>
      </c>
      <c r="D4136" s="68" t="s">
        <v>2100</v>
      </c>
      <c r="E4136" s="68" t="s">
        <v>1965</v>
      </c>
      <c r="F4136" s="68" t="s">
        <v>1966</v>
      </c>
      <c r="G4136" s="68" t="s">
        <v>2025</v>
      </c>
      <c r="H4136" s="68" t="s">
        <v>2026</v>
      </c>
      <c r="I4136" s="68">
        <v>6</v>
      </c>
      <c r="J4136" s="68" t="s">
        <v>2296</v>
      </c>
      <c r="K4136" s="68">
        <v>3.3</v>
      </c>
      <c r="L4136" s="68">
        <v>0.77</v>
      </c>
      <c r="M4136" s="68" t="s">
        <v>1960</v>
      </c>
      <c r="N4136" s="143">
        <f>IF(対応ガラス検索!$E$2="-","",IF(対応ガラス検索!$E$2&gt;=K4136,MAX($N$2:N4135)+1,""))</f>
        <v>4135</v>
      </c>
      <c r="O4136" s="143" t="str">
        <f>IF(対応ガラス検索!$E$2="-","",IF(L4136&lt;=0.65,MAX($O$2:O4135)+1,""))</f>
        <v/>
      </c>
      <c r="P4136" s="144"/>
      <c r="Q4136" s="145"/>
    </row>
    <row r="4137" spans="1:17" x14ac:dyDescent="0.4">
      <c r="A4137" s="68">
        <v>4136</v>
      </c>
      <c r="B4137" s="68" t="s">
        <v>2056</v>
      </c>
      <c r="C4137" s="68" t="s">
        <v>2297</v>
      </c>
      <c r="D4137" s="68" t="s">
        <v>2100</v>
      </c>
      <c r="E4137" s="68" t="s">
        <v>1965</v>
      </c>
      <c r="F4137" s="68" t="s">
        <v>1966</v>
      </c>
      <c r="G4137" s="68" t="s">
        <v>2025</v>
      </c>
      <c r="H4137" s="68" t="s">
        <v>2026</v>
      </c>
      <c r="I4137" s="68">
        <v>7</v>
      </c>
      <c r="J4137" s="68" t="s">
        <v>2296</v>
      </c>
      <c r="K4137" s="68">
        <v>3.2</v>
      </c>
      <c r="L4137" s="68">
        <v>0.77</v>
      </c>
      <c r="M4137" s="68" t="s">
        <v>1960</v>
      </c>
      <c r="N4137" s="143">
        <f>IF(対応ガラス検索!$E$2="-","",IF(対応ガラス検索!$E$2&gt;=K4137,MAX($N$2:N4136)+1,""))</f>
        <v>4136</v>
      </c>
      <c r="O4137" s="143" t="str">
        <f>IF(対応ガラス検索!$E$2="-","",IF(L4137&lt;=0.65,MAX($O$2:O4136)+1,""))</f>
        <v/>
      </c>
      <c r="P4137" s="144"/>
      <c r="Q4137" s="145"/>
    </row>
    <row r="4138" spans="1:17" x14ac:dyDescent="0.4">
      <c r="A4138" s="68">
        <v>4137</v>
      </c>
      <c r="B4138" s="68" t="s">
        <v>2056</v>
      </c>
      <c r="C4138" s="68" t="s">
        <v>2297</v>
      </c>
      <c r="D4138" s="68" t="s">
        <v>2100</v>
      </c>
      <c r="E4138" s="68" t="s">
        <v>1965</v>
      </c>
      <c r="F4138" s="68" t="s">
        <v>1966</v>
      </c>
      <c r="G4138" s="68" t="s">
        <v>2025</v>
      </c>
      <c r="H4138" s="68" t="s">
        <v>2026</v>
      </c>
      <c r="I4138" s="68">
        <v>8</v>
      </c>
      <c r="J4138" s="68" t="s">
        <v>2296</v>
      </c>
      <c r="K4138" s="68">
        <v>3.1</v>
      </c>
      <c r="L4138" s="68">
        <v>0.77</v>
      </c>
      <c r="M4138" s="68" t="s">
        <v>1960</v>
      </c>
      <c r="N4138" s="143">
        <f>IF(対応ガラス検索!$E$2="-","",IF(対応ガラス検索!$E$2&gt;=K4138,MAX($N$2:N4137)+1,""))</f>
        <v>4137</v>
      </c>
      <c r="O4138" s="143" t="str">
        <f>IF(対応ガラス検索!$E$2="-","",IF(L4138&lt;=0.65,MAX($O$2:O4137)+1,""))</f>
        <v/>
      </c>
      <c r="P4138" s="144"/>
      <c r="Q4138" s="145"/>
    </row>
    <row r="4139" spans="1:17" x14ac:dyDescent="0.4">
      <c r="A4139" s="68">
        <v>4138</v>
      </c>
      <c r="B4139" s="68" t="s">
        <v>2056</v>
      </c>
      <c r="C4139" s="68" t="s">
        <v>2297</v>
      </c>
      <c r="D4139" s="68" t="s">
        <v>2100</v>
      </c>
      <c r="E4139" s="68" t="s">
        <v>1965</v>
      </c>
      <c r="F4139" s="68" t="s">
        <v>1966</v>
      </c>
      <c r="G4139" s="68" t="s">
        <v>2025</v>
      </c>
      <c r="H4139" s="68" t="s">
        <v>2026</v>
      </c>
      <c r="I4139" s="68">
        <v>9</v>
      </c>
      <c r="J4139" s="68" t="s">
        <v>2296</v>
      </c>
      <c r="K4139" s="68">
        <v>3</v>
      </c>
      <c r="L4139" s="68">
        <v>0.77</v>
      </c>
      <c r="M4139" s="68" t="s">
        <v>1960</v>
      </c>
      <c r="N4139" s="143">
        <f>IF(対応ガラス検索!$E$2="-","",IF(対応ガラス検索!$E$2&gt;=K4139,MAX($N$2:N4138)+1,""))</f>
        <v>4138</v>
      </c>
      <c r="O4139" s="143" t="str">
        <f>IF(対応ガラス検索!$E$2="-","",IF(L4139&lt;=0.65,MAX($O$2:O4138)+1,""))</f>
        <v/>
      </c>
      <c r="P4139" s="144"/>
      <c r="Q4139" s="145"/>
    </row>
    <row r="4140" spans="1:17" x14ac:dyDescent="0.4">
      <c r="A4140" s="68">
        <v>4139</v>
      </c>
      <c r="B4140" s="68" t="s">
        <v>2056</v>
      </c>
      <c r="C4140" s="68" t="s">
        <v>2297</v>
      </c>
      <c r="D4140" s="68" t="s">
        <v>2100</v>
      </c>
      <c r="E4140" s="68" t="s">
        <v>1965</v>
      </c>
      <c r="F4140" s="68" t="s">
        <v>1966</v>
      </c>
      <c r="G4140" s="68" t="s">
        <v>2025</v>
      </c>
      <c r="H4140" s="68" t="s">
        <v>2026</v>
      </c>
      <c r="I4140" s="68">
        <v>10</v>
      </c>
      <c r="J4140" s="68" t="s">
        <v>2296</v>
      </c>
      <c r="K4140" s="68">
        <v>3</v>
      </c>
      <c r="L4140" s="68">
        <v>0.77</v>
      </c>
      <c r="M4140" s="68" t="s">
        <v>1960</v>
      </c>
      <c r="N4140" s="143">
        <f>IF(対応ガラス検索!$E$2="-","",IF(対応ガラス検索!$E$2&gt;=K4140,MAX($N$2:N4139)+1,""))</f>
        <v>4139</v>
      </c>
      <c r="O4140" s="143" t="str">
        <f>IF(対応ガラス検索!$E$2="-","",IF(L4140&lt;=0.65,MAX($O$2:O4139)+1,""))</f>
        <v/>
      </c>
      <c r="P4140" s="144"/>
      <c r="Q4140" s="145"/>
    </row>
    <row r="4141" spans="1:17" x14ac:dyDescent="0.4">
      <c r="A4141" s="68">
        <v>4140</v>
      </c>
      <c r="B4141" s="68" t="s">
        <v>2056</v>
      </c>
      <c r="C4141" s="68" t="s">
        <v>2297</v>
      </c>
      <c r="D4141" s="68" t="s">
        <v>2100</v>
      </c>
      <c r="E4141" s="68" t="s">
        <v>1965</v>
      </c>
      <c r="F4141" s="68" t="s">
        <v>1966</v>
      </c>
      <c r="G4141" s="68" t="s">
        <v>2025</v>
      </c>
      <c r="H4141" s="68" t="s">
        <v>2026</v>
      </c>
      <c r="I4141" s="68">
        <v>11</v>
      </c>
      <c r="J4141" s="68" t="s">
        <v>2296</v>
      </c>
      <c r="K4141" s="142">
        <v>2.9</v>
      </c>
      <c r="L4141" s="68">
        <v>0.77</v>
      </c>
      <c r="M4141" s="68" t="s">
        <v>1960</v>
      </c>
      <c r="N4141" s="143">
        <f>IF(対応ガラス検索!$E$2="-","",IF(対応ガラス検索!$E$2&gt;=K4141,MAX($N$2:N4140)+1,""))</f>
        <v>4140</v>
      </c>
      <c r="O4141" s="143" t="str">
        <f>IF(対応ガラス検索!$E$2="-","",IF(L4141&lt;=0.65,MAX($O$2:O4140)+1,""))</f>
        <v/>
      </c>
      <c r="P4141" s="144"/>
      <c r="Q4141" s="145"/>
    </row>
    <row r="4142" spans="1:17" x14ac:dyDescent="0.4">
      <c r="A4142" s="68">
        <v>4141</v>
      </c>
      <c r="B4142" s="68" t="s">
        <v>2056</v>
      </c>
      <c r="C4142" s="68" t="s">
        <v>2297</v>
      </c>
      <c r="D4142" s="68" t="s">
        <v>2100</v>
      </c>
      <c r="E4142" s="68" t="s">
        <v>1965</v>
      </c>
      <c r="F4142" s="68" t="s">
        <v>1966</v>
      </c>
      <c r="G4142" s="68" t="s">
        <v>2025</v>
      </c>
      <c r="H4142" s="68" t="s">
        <v>2026</v>
      </c>
      <c r="I4142" s="68">
        <v>12</v>
      </c>
      <c r="J4142" s="68" t="s">
        <v>2296</v>
      </c>
      <c r="K4142" s="142">
        <v>2.9</v>
      </c>
      <c r="L4142" s="68">
        <v>0.77</v>
      </c>
      <c r="M4142" s="68" t="s">
        <v>1960</v>
      </c>
      <c r="N4142" s="143">
        <f>IF(対応ガラス検索!$E$2="-","",IF(対応ガラス検索!$E$2&gt;=K4142,MAX($N$2:N4141)+1,""))</f>
        <v>4141</v>
      </c>
      <c r="O4142" s="143" t="str">
        <f>IF(対応ガラス検索!$E$2="-","",IF(L4142&lt;=0.65,MAX($O$2:O4141)+1,""))</f>
        <v/>
      </c>
      <c r="P4142" s="144"/>
      <c r="Q4142" s="145"/>
    </row>
    <row r="4143" spans="1:17" x14ac:dyDescent="0.4">
      <c r="A4143" s="68">
        <v>4142</v>
      </c>
      <c r="B4143" s="68" t="s">
        <v>2056</v>
      </c>
      <c r="C4143" s="68" t="s">
        <v>2297</v>
      </c>
      <c r="D4143" s="68" t="s">
        <v>2100</v>
      </c>
      <c r="E4143" s="68" t="s">
        <v>1965</v>
      </c>
      <c r="F4143" s="68" t="s">
        <v>1966</v>
      </c>
      <c r="G4143" s="68" t="s">
        <v>2025</v>
      </c>
      <c r="H4143" s="68" t="s">
        <v>2026</v>
      </c>
      <c r="I4143" s="68">
        <v>13</v>
      </c>
      <c r="J4143" s="68" t="s">
        <v>2296</v>
      </c>
      <c r="K4143" s="68">
        <v>2.8</v>
      </c>
      <c r="L4143" s="68">
        <v>0.77</v>
      </c>
      <c r="M4143" s="68" t="s">
        <v>1960</v>
      </c>
      <c r="N4143" s="143">
        <f>IF(対応ガラス検索!$E$2="-","",IF(対応ガラス検索!$E$2&gt;=K4143,MAX($N$2:N4142)+1,""))</f>
        <v>4142</v>
      </c>
      <c r="O4143" s="143" t="str">
        <f>IF(対応ガラス検索!$E$2="-","",IF(L4143&lt;=0.65,MAX($O$2:O4142)+1,""))</f>
        <v/>
      </c>
      <c r="P4143" s="144"/>
      <c r="Q4143" s="145"/>
    </row>
    <row r="4144" spans="1:17" x14ac:dyDescent="0.4">
      <c r="A4144" s="68">
        <v>4143</v>
      </c>
      <c r="B4144" s="68" t="s">
        <v>2056</v>
      </c>
      <c r="C4144" s="68" t="s">
        <v>2297</v>
      </c>
      <c r="D4144" s="68" t="s">
        <v>2078</v>
      </c>
      <c r="E4144" s="68" t="s">
        <v>1958</v>
      </c>
      <c r="F4144" s="68" t="s">
        <v>1959</v>
      </c>
      <c r="G4144" s="68" t="s">
        <v>1995</v>
      </c>
      <c r="H4144" s="68" t="s">
        <v>1996</v>
      </c>
      <c r="I4144" s="68">
        <v>6</v>
      </c>
      <c r="J4144" s="68" t="s">
        <v>2267</v>
      </c>
      <c r="K4144" s="68">
        <v>3.1</v>
      </c>
      <c r="L4144" s="68">
        <v>0.79</v>
      </c>
      <c r="M4144" s="68" t="s">
        <v>1960</v>
      </c>
      <c r="N4144" s="143">
        <f>IF(対応ガラス検索!$E$2="-","",IF(対応ガラス検索!$E$2&gt;=K4144,MAX($N$2:N4143)+1,""))</f>
        <v>4143</v>
      </c>
      <c r="O4144" s="143" t="str">
        <f>IF(対応ガラス検索!$E$2="-","",IF(L4144&lt;=0.65,MAX($O$2:O4143)+1,""))</f>
        <v/>
      </c>
      <c r="P4144" s="144"/>
      <c r="Q4144" s="145"/>
    </row>
    <row r="4145" spans="1:17" x14ac:dyDescent="0.4">
      <c r="A4145" s="68">
        <v>4144</v>
      </c>
      <c r="B4145" s="68" t="s">
        <v>2056</v>
      </c>
      <c r="C4145" s="68" t="s">
        <v>2297</v>
      </c>
      <c r="D4145" s="68" t="s">
        <v>2078</v>
      </c>
      <c r="E4145" s="68" t="s">
        <v>1958</v>
      </c>
      <c r="F4145" s="68" t="s">
        <v>1959</v>
      </c>
      <c r="G4145" s="68" t="s">
        <v>1995</v>
      </c>
      <c r="H4145" s="68" t="s">
        <v>1996</v>
      </c>
      <c r="I4145" s="68">
        <v>7</v>
      </c>
      <c r="J4145" s="68" t="s">
        <v>2267</v>
      </c>
      <c r="K4145" s="68">
        <v>3</v>
      </c>
      <c r="L4145" s="68">
        <v>0.79</v>
      </c>
      <c r="M4145" s="68" t="s">
        <v>1960</v>
      </c>
      <c r="N4145" s="143">
        <f>IF(対応ガラス検索!$E$2="-","",IF(対応ガラス検索!$E$2&gt;=K4145,MAX($N$2:N4144)+1,""))</f>
        <v>4144</v>
      </c>
      <c r="O4145" s="143" t="str">
        <f>IF(対応ガラス検索!$E$2="-","",IF(L4145&lt;=0.65,MAX($O$2:O4144)+1,""))</f>
        <v/>
      </c>
      <c r="P4145" s="144"/>
      <c r="Q4145" s="145"/>
    </row>
    <row r="4146" spans="1:17" x14ac:dyDescent="0.4">
      <c r="A4146" s="68">
        <v>4145</v>
      </c>
      <c r="B4146" s="68" t="s">
        <v>2056</v>
      </c>
      <c r="C4146" s="68" t="s">
        <v>2297</v>
      </c>
      <c r="D4146" s="68" t="s">
        <v>2078</v>
      </c>
      <c r="E4146" s="68" t="s">
        <v>1958</v>
      </c>
      <c r="F4146" s="68" t="s">
        <v>1959</v>
      </c>
      <c r="G4146" s="68" t="s">
        <v>1995</v>
      </c>
      <c r="H4146" s="68" t="s">
        <v>1996</v>
      </c>
      <c r="I4146" s="68">
        <v>8</v>
      </c>
      <c r="J4146" s="68" t="s">
        <v>2267</v>
      </c>
      <c r="K4146" s="68">
        <v>2.9</v>
      </c>
      <c r="L4146" s="68">
        <v>0.79</v>
      </c>
      <c r="M4146" s="68" t="s">
        <v>1960</v>
      </c>
      <c r="N4146" s="143">
        <f>IF(対応ガラス検索!$E$2="-","",IF(対応ガラス検索!$E$2&gt;=K4146,MAX($N$2:N4145)+1,""))</f>
        <v>4145</v>
      </c>
      <c r="O4146" s="143" t="str">
        <f>IF(対応ガラス検索!$E$2="-","",IF(L4146&lt;=0.65,MAX($O$2:O4145)+1,""))</f>
        <v/>
      </c>
      <c r="P4146" s="144"/>
      <c r="Q4146" s="145"/>
    </row>
    <row r="4147" spans="1:17" x14ac:dyDescent="0.4">
      <c r="A4147" s="68">
        <v>4146</v>
      </c>
      <c r="B4147" s="68" t="s">
        <v>2056</v>
      </c>
      <c r="C4147" s="68" t="s">
        <v>2297</v>
      </c>
      <c r="D4147" s="68" t="s">
        <v>2078</v>
      </c>
      <c r="E4147" s="68" t="s">
        <v>1958</v>
      </c>
      <c r="F4147" s="68" t="s">
        <v>1959</v>
      </c>
      <c r="G4147" s="68" t="s">
        <v>1995</v>
      </c>
      <c r="H4147" s="68" t="s">
        <v>1996</v>
      </c>
      <c r="I4147" s="68">
        <v>9</v>
      </c>
      <c r="J4147" s="68" t="s">
        <v>2267</v>
      </c>
      <c r="K4147" s="68">
        <v>2.9</v>
      </c>
      <c r="L4147" s="68">
        <v>0.79</v>
      </c>
      <c r="M4147" s="68" t="s">
        <v>1960</v>
      </c>
      <c r="N4147" s="143">
        <f>IF(対応ガラス検索!$E$2="-","",IF(対応ガラス検索!$E$2&gt;=K4147,MAX($N$2:N4146)+1,""))</f>
        <v>4146</v>
      </c>
      <c r="O4147" s="143" t="str">
        <f>IF(対応ガラス検索!$E$2="-","",IF(L4147&lt;=0.65,MAX($O$2:O4146)+1,""))</f>
        <v/>
      </c>
      <c r="P4147" s="144"/>
      <c r="Q4147" s="145"/>
    </row>
    <row r="4148" spans="1:17" x14ac:dyDescent="0.4">
      <c r="A4148" s="68">
        <v>4147</v>
      </c>
      <c r="B4148" s="68" t="s">
        <v>2056</v>
      </c>
      <c r="C4148" s="68" t="s">
        <v>2297</v>
      </c>
      <c r="D4148" s="68" t="s">
        <v>2078</v>
      </c>
      <c r="E4148" s="68" t="s">
        <v>1958</v>
      </c>
      <c r="F4148" s="68" t="s">
        <v>1959</v>
      </c>
      <c r="G4148" s="68" t="s">
        <v>1995</v>
      </c>
      <c r="H4148" s="68" t="s">
        <v>1996</v>
      </c>
      <c r="I4148" s="68">
        <v>10</v>
      </c>
      <c r="J4148" s="68" t="s">
        <v>2267</v>
      </c>
      <c r="K4148" s="68">
        <v>2.8</v>
      </c>
      <c r="L4148" s="68">
        <v>0.79</v>
      </c>
      <c r="M4148" s="68" t="s">
        <v>1960</v>
      </c>
      <c r="N4148" s="143">
        <f>IF(対応ガラス検索!$E$2="-","",IF(対応ガラス検索!$E$2&gt;=K4148,MAX($N$2:N4147)+1,""))</f>
        <v>4147</v>
      </c>
      <c r="O4148" s="143" t="str">
        <f>IF(対応ガラス検索!$E$2="-","",IF(L4148&lt;=0.65,MAX($O$2:O4147)+1,""))</f>
        <v/>
      </c>
      <c r="P4148" s="144"/>
      <c r="Q4148" s="145"/>
    </row>
    <row r="4149" spans="1:17" x14ac:dyDescent="0.4">
      <c r="A4149" s="68">
        <v>4148</v>
      </c>
      <c r="B4149" s="68" t="s">
        <v>2056</v>
      </c>
      <c r="C4149" s="68" t="s">
        <v>2297</v>
      </c>
      <c r="D4149" s="68" t="s">
        <v>2078</v>
      </c>
      <c r="E4149" s="68" t="s">
        <v>1958</v>
      </c>
      <c r="F4149" s="68" t="s">
        <v>1959</v>
      </c>
      <c r="G4149" s="68" t="s">
        <v>1995</v>
      </c>
      <c r="H4149" s="68" t="s">
        <v>1996</v>
      </c>
      <c r="I4149" s="68">
        <v>11</v>
      </c>
      <c r="J4149" s="68" t="s">
        <v>2267</v>
      </c>
      <c r="K4149" s="68">
        <v>2.8</v>
      </c>
      <c r="L4149" s="68">
        <v>0.79</v>
      </c>
      <c r="M4149" s="68" t="s">
        <v>1960</v>
      </c>
      <c r="N4149" s="143">
        <f>IF(対応ガラス検索!$E$2="-","",IF(対応ガラス検索!$E$2&gt;=K4149,MAX($N$2:N4148)+1,""))</f>
        <v>4148</v>
      </c>
      <c r="O4149" s="143" t="str">
        <f>IF(対応ガラス検索!$E$2="-","",IF(L4149&lt;=0.65,MAX($O$2:O4148)+1,""))</f>
        <v/>
      </c>
      <c r="P4149" s="144"/>
      <c r="Q4149" s="145"/>
    </row>
    <row r="4150" spans="1:17" x14ac:dyDescent="0.4">
      <c r="A4150" s="68">
        <v>4149</v>
      </c>
      <c r="B4150" s="68" t="s">
        <v>2056</v>
      </c>
      <c r="C4150" s="68" t="s">
        <v>2297</v>
      </c>
      <c r="D4150" s="68" t="s">
        <v>2078</v>
      </c>
      <c r="E4150" s="68" t="s">
        <v>1958</v>
      </c>
      <c r="F4150" s="68" t="s">
        <v>1959</v>
      </c>
      <c r="G4150" s="68" t="s">
        <v>1995</v>
      </c>
      <c r="H4150" s="68" t="s">
        <v>1996</v>
      </c>
      <c r="I4150" s="68">
        <v>12</v>
      </c>
      <c r="J4150" s="68" t="s">
        <v>2267</v>
      </c>
      <c r="K4150" s="68">
        <v>2.7</v>
      </c>
      <c r="L4150" s="68">
        <v>0.79</v>
      </c>
      <c r="M4150" s="68" t="s">
        <v>1960</v>
      </c>
      <c r="N4150" s="143">
        <f>IF(対応ガラス検索!$E$2="-","",IF(対応ガラス検索!$E$2&gt;=K4150,MAX($N$2:N4149)+1,""))</f>
        <v>4149</v>
      </c>
      <c r="O4150" s="143" t="str">
        <f>IF(対応ガラス検索!$E$2="-","",IF(L4150&lt;=0.65,MAX($O$2:O4149)+1,""))</f>
        <v/>
      </c>
      <c r="P4150" s="144"/>
      <c r="Q4150" s="145"/>
    </row>
    <row r="4151" spans="1:17" x14ac:dyDescent="0.4">
      <c r="A4151" s="68">
        <v>4150</v>
      </c>
      <c r="B4151" s="68" t="s">
        <v>2056</v>
      </c>
      <c r="C4151" s="68" t="s">
        <v>2297</v>
      </c>
      <c r="D4151" s="68" t="s">
        <v>2078</v>
      </c>
      <c r="E4151" s="68" t="s">
        <v>1958</v>
      </c>
      <c r="F4151" s="68" t="s">
        <v>1959</v>
      </c>
      <c r="G4151" s="68" t="s">
        <v>1995</v>
      </c>
      <c r="H4151" s="68" t="s">
        <v>1996</v>
      </c>
      <c r="I4151" s="68">
        <v>13</v>
      </c>
      <c r="J4151" s="68" t="s">
        <v>2267</v>
      </c>
      <c r="K4151" s="68">
        <v>2.7</v>
      </c>
      <c r="L4151" s="68">
        <v>0.79</v>
      </c>
      <c r="M4151" s="68" t="s">
        <v>1960</v>
      </c>
      <c r="N4151" s="143">
        <f>IF(対応ガラス検索!$E$2="-","",IF(対応ガラス検索!$E$2&gt;=K4151,MAX($N$2:N4150)+1,""))</f>
        <v>4150</v>
      </c>
      <c r="O4151" s="143" t="str">
        <f>IF(対応ガラス検索!$E$2="-","",IF(L4151&lt;=0.65,MAX($O$2:O4150)+1,""))</f>
        <v/>
      </c>
      <c r="P4151" s="144"/>
      <c r="Q4151" s="145"/>
    </row>
    <row r="4152" spans="1:17" x14ac:dyDescent="0.4">
      <c r="A4152" s="68">
        <v>4151</v>
      </c>
      <c r="B4152" s="68" t="s">
        <v>2056</v>
      </c>
      <c r="C4152" s="68" t="s">
        <v>2297</v>
      </c>
      <c r="D4152" s="68" t="s">
        <v>2078</v>
      </c>
      <c r="E4152" s="68" t="s">
        <v>1958</v>
      </c>
      <c r="F4152" s="68" t="s">
        <v>1959</v>
      </c>
      <c r="G4152" s="68" t="s">
        <v>1995</v>
      </c>
      <c r="H4152" s="68" t="s">
        <v>1996</v>
      </c>
      <c r="I4152" s="68">
        <v>14</v>
      </c>
      <c r="J4152" s="68" t="s">
        <v>2267</v>
      </c>
      <c r="K4152" s="68">
        <v>2.7</v>
      </c>
      <c r="L4152" s="68">
        <v>0.79</v>
      </c>
      <c r="M4152" s="68" t="s">
        <v>1960</v>
      </c>
      <c r="N4152" s="143">
        <f>IF(対応ガラス検索!$E$2="-","",IF(対応ガラス検索!$E$2&gt;=K4152,MAX($N$2:N4151)+1,""))</f>
        <v>4151</v>
      </c>
      <c r="O4152" s="143" t="str">
        <f>IF(対応ガラス検索!$E$2="-","",IF(L4152&lt;=0.65,MAX($O$2:O4151)+1,""))</f>
        <v/>
      </c>
      <c r="P4152" s="144"/>
      <c r="Q4152" s="145"/>
    </row>
    <row r="4153" spans="1:17" x14ac:dyDescent="0.4">
      <c r="A4153" s="68">
        <v>4152</v>
      </c>
      <c r="B4153" s="68" t="s">
        <v>2056</v>
      </c>
      <c r="C4153" s="68" t="s">
        <v>2297</v>
      </c>
      <c r="D4153" s="68" t="s">
        <v>2078</v>
      </c>
      <c r="E4153" s="68" t="s">
        <v>1958</v>
      </c>
      <c r="F4153" s="68" t="s">
        <v>1959</v>
      </c>
      <c r="G4153" s="68" t="s">
        <v>1995</v>
      </c>
      <c r="H4153" s="68" t="s">
        <v>1996</v>
      </c>
      <c r="I4153" s="68">
        <v>15</v>
      </c>
      <c r="J4153" s="68" t="s">
        <v>2267</v>
      </c>
      <c r="K4153" s="68">
        <v>2.6</v>
      </c>
      <c r="L4153" s="68">
        <v>0.79</v>
      </c>
      <c r="M4153" s="68" t="s">
        <v>1960</v>
      </c>
      <c r="N4153" s="143">
        <f>IF(対応ガラス検索!$E$2="-","",IF(対応ガラス検索!$E$2&gt;=K4153,MAX($N$2:N4152)+1,""))</f>
        <v>4152</v>
      </c>
      <c r="O4153" s="143" t="str">
        <f>IF(対応ガラス検索!$E$2="-","",IF(L4153&lt;=0.65,MAX($O$2:O4152)+1,""))</f>
        <v/>
      </c>
      <c r="P4153" s="144"/>
      <c r="Q4153" s="145"/>
    </row>
    <row r="4154" spans="1:17" x14ac:dyDescent="0.4">
      <c r="A4154" s="68">
        <v>4153</v>
      </c>
      <c r="B4154" s="68" t="s">
        <v>2056</v>
      </c>
      <c r="C4154" s="68" t="s">
        <v>2297</v>
      </c>
      <c r="D4154" s="68" t="s">
        <v>2078</v>
      </c>
      <c r="E4154" s="68" t="s">
        <v>1958</v>
      </c>
      <c r="F4154" s="68" t="s">
        <v>1959</v>
      </c>
      <c r="G4154" s="68" t="s">
        <v>1995</v>
      </c>
      <c r="H4154" s="68" t="s">
        <v>1996</v>
      </c>
      <c r="I4154" s="68">
        <v>6</v>
      </c>
      <c r="J4154" s="68" t="s">
        <v>2267</v>
      </c>
      <c r="K4154" s="142">
        <v>3.1</v>
      </c>
      <c r="L4154" s="68">
        <v>0.79</v>
      </c>
      <c r="M4154" s="68" t="s">
        <v>1960</v>
      </c>
      <c r="N4154" s="143">
        <f>IF(対応ガラス検索!$E$2="-","",IF(対応ガラス検索!$E$2&gt;=K4154,MAX($N$2:N4153)+1,""))</f>
        <v>4153</v>
      </c>
      <c r="O4154" s="143" t="str">
        <f>IF(対応ガラス検索!$E$2="-","",IF(L4154&lt;=0.65,MAX($O$2:O4153)+1,""))</f>
        <v/>
      </c>
      <c r="P4154" s="144"/>
      <c r="Q4154" s="145"/>
    </row>
    <row r="4155" spans="1:17" x14ac:dyDescent="0.4">
      <c r="A4155" s="68">
        <v>4154</v>
      </c>
      <c r="B4155" s="68" t="s">
        <v>2056</v>
      </c>
      <c r="C4155" s="68" t="s">
        <v>2297</v>
      </c>
      <c r="D4155" s="68" t="s">
        <v>2078</v>
      </c>
      <c r="E4155" s="68" t="s">
        <v>1958</v>
      </c>
      <c r="F4155" s="68" t="s">
        <v>1959</v>
      </c>
      <c r="G4155" s="68" t="s">
        <v>1995</v>
      </c>
      <c r="H4155" s="68" t="s">
        <v>1996</v>
      </c>
      <c r="I4155" s="68">
        <v>7</v>
      </c>
      <c r="J4155" s="68" t="s">
        <v>2267</v>
      </c>
      <c r="K4155" s="142">
        <v>3</v>
      </c>
      <c r="L4155" s="68">
        <v>0.79</v>
      </c>
      <c r="M4155" s="68" t="s">
        <v>1960</v>
      </c>
      <c r="N4155" s="143">
        <f>IF(対応ガラス検索!$E$2="-","",IF(対応ガラス検索!$E$2&gt;=K4155,MAX($N$2:N4154)+1,""))</f>
        <v>4154</v>
      </c>
      <c r="O4155" s="143" t="str">
        <f>IF(対応ガラス検索!$E$2="-","",IF(L4155&lt;=0.65,MAX($O$2:O4154)+1,""))</f>
        <v/>
      </c>
      <c r="P4155" s="144"/>
      <c r="Q4155" s="145"/>
    </row>
    <row r="4156" spans="1:17" x14ac:dyDescent="0.4">
      <c r="A4156" s="68">
        <v>4155</v>
      </c>
      <c r="B4156" s="68" t="s">
        <v>2056</v>
      </c>
      <c r="C4156" s="68" t="s">
        <v>2297</v>
      </c>
      <c r="D4156" s="68" t="s">
        <v>2078</v>
      </c>
      <c r="E4156" s="68" t="s">
        <v>1958</v>
      </c>
      <c r="F4156" s="68" t="s">
        <v>1959</v>
      </c>
      <c r="G4156" s="68" t="s">
        <v>1995</v>
      </c>
      <c r="H4156" s="68" t="s">
        <v>1996</v>
      </c>
      <c r="I4156" s="68">
        <v>8</v>
      </c>
      <c r="J4156" s="68" t="s">
        <v>2267</v>
      </c>
      <c r="K4156" s="68">
        <v>2.9</v>
      </c>
      <c r="L4156" s="68">
        <v>0.79</v>
      </c>
      <c r="M4156" s="68" t="s">
        <v>1960</v>
      </c>
      <c r="N4156" s="143">
        <f>IF(対応ガラス検索!$E$2="-","",IF(対応ガラス検索!$E$2&gt;=K4156,MAX($N$2:N4155)+1,""))</f>
        <v>4155</v>
      </c>
      <c r="O4156" s="143" t="str">
        <f>IF(対応ガラス検索!$E$2="-","",IF(L4156&lt;=0.65,MAX($O$2:O4155)+1,""))</f>
        <v/>
      </c>
      <c r="P4156" s="144"/>
      <c r="Q4156" s="145"/>
    </row>
    <row r="4157" spans="1:17" x14ac:dyDescent="0.4">
      <c r="A4157" s="68">
        <v>4156</v>
      </c>
      <c r="B4157" s="68" t="s">
        <v>2056</v>
      </c>
      <c r="C4157" s="68" t="s">
        <v>2297</v>
      </c>
      <c r="D4157" s="68" t="s">
        <v>2078</v>
      </c>
      <c r="E4157" s="68" t="s">
        <v>1958</v>
      </c>
      <c r="F4157" s="68" t="s">
        <v>1959</v>
      </c>
      <c r="G4157" s="68" t="s">
        <v>1995</v>
      </c>
      <c r="H4157" s="68" t="s">
        <v>1996</v>
      </c>
      <c r="I4157" s="68">
        <v>9</v>
      </c>
      <c r="J4157" s="68" t="s">
        <v>2267</v>
      </c>
      <c r="K4157" s="68">
        <v>2.9</v>
      </c>
      <c r="L4157" s="68">
        <v>0.79</v>
      </c>
      <c r="M4157" s="68" t="s">
        <v>1960</v>
      </c>
      <c r="N4157" s="143">
        <f>IF(対応ガラス検索!$E$2="-","",IF(対応ガラス検索!$E$2&gt;=K4157,MAX($N$2:N4156)+1,""))</f>
        <v>4156</v>
      </c>
      <c r="O4157" s="143" t="str">
        <f>IF(対応ガラス検索!$E$2="-","",IF(L4157&lt;=0.65,MAX($O$2:O4156)+1,""))</f>
        <v/>
      </c>
      <c r="P4157" s="144"/>
      <c r="Q4157" s="145"/>
    </row>
    <row r="4158" spans="1:17" x14ac:dyDescent="0.4">
      <c r="A4158" s="68">
        <v>4157</v>
      </c>
      <c r="B4158" s="68" t="s">
        <v>2056</v>
      </c>
      <c r="C4158" s="68" t="s">
        <v>2297</v>
      </c>
      <c r="D4158" s="68" t="s">
        <v>2078</v>
      </c>
      <c r="E4158" s="68" t="s">
        <v>1958</v>
      </c>
      <c r="F4158" s="68" t="s">
        <v>1959</v>
      </c>
      <c r="G4158" s="68" t="s">
        <v>1995</v>
      </c>
      <c r="H4158" s="68" t="s">
        <v>1996</v>
      </c>
      <c r="I4158" s="68">
        <v>10</v>
      </c>
      <c r="J4158" s="68" t="s">
        <v>2267</v>
      </c>
      <c r="K4158" s="68">
        <v>2.8</v>
      </c>
      <c r="L4158" s="68">
        <v>0.79</v>
      </c>
      <c r="M4158" s="68" t="s">
        <v>1960</v>
      </c>
      <c r="N4158" s="143">
        <f>IF(対応ガラス検索!$E$2="-","",IF(対応ガラス検索!$E$2&gt;=K4158,MAX($N$2:N4157)+1,""))</f>
        <v>4157</v>
      </c>
      <c r="O4158" s="143" t="str">
        <f>IF(対応ガラス検索!$E$2="-","",IF(L4158&lt;=0.65,MAX($O$2:O4157)+1,""))</f>
        <v/>
      </c>
      <c r="P4158" s="144"/>
      <c r="Q4158" s="145"/>
    </row>
    <row r="4159" spans="1:17" x14ac:dyDescent="0.4">
      <c r="A4159" s="68">
        <v>4158</v>
      </c>
      <c r="B4159" s="68" t="s">
        <v>2056</v>
      </c>
      <c r="C4159" s="68" t="s">
        <v>2297</v>
      </c>
      <c r="D4159" s="68" t="s">
        <v>2078</v>
      </c>
      <c r="E4159" s="68" t="s">
        <v>1958</v>
      </c>
      <c r="F4159" s="68" t="s">
        <v>1959</v>
      </c>
      <c r="G4159" s="68" t="s">
        <v>1995</v>
      </c>
      <c r="H4159" s="68" t="s">
        <v>1996</v>
      </c>
      <c r="I4159" s="68">
        <v>11</v>
      </c>
      <c r="J4159" s="68" t="s">
        <v>2267</v>
      </c>
      <c r="K4159" s="68">
        <v>2.8</v>
      </c>
      <c r="L4159" s="68">
        <v>0.79</v>
      </c>
      <c r="M4159" s="68" t="s">
        <v>1960</v>
      </c>
      <c r="N4159" s="143">
        <f>IF(対応ガラス検索!$E$2="-","",IF(対応ガラス検索!$E$2&gt;=K4159,MAX($N$2:N4158)+1,""))</f>
        <v>4158</v>
      </c>
      <c r="O4159" s="143" t="str">
        <f>IF(対応ガラス検索!$E$2="-","",IF(L4159&lt;=0.65,MAX($O$2:O4158)+1,""))</f>
        <v/>
      </c>
      <c r="P4159" s="144"/>
      <c r="Q4159" s="145"/>
    </row>
    <row r="4160" spans="1:17" x14ac:dyDescent="0.4">
      <c r="A4160" s="68">
        <v>4159</v>
      </c>
      <c r="B4160" s="68" t="s">
        <v>2056</v>
      </c>
      <c r="C4160" s="68" t="s">
        <v>2297</v>
      </c>
      <c r="D4160" s="68" t="s">
        <v>2078</v>
      </c>
      <c r="E4160" s="68" t="s">
        <v>1958</v>
      </c>
      <c r="F4160" s="68" t="s">
        <v>1959</v>
      </c>
      <c r="G4160" s="68" t="s">
        <v>1995</v>
      </c>
      <c r="H4160" s="68" t="s">
        <v>1996</v>
      </c>
      <c r="I4160" s="68">
        <v>12</v>
      </c>
      <c r="J4160" s="68" t="s">
        <v>2267</v>
      </c>
      <c r="K4160" s="68">
        <v>2.7</v>
      </c>
      <c r="L4160" s="68">
        <v>0.79</v>
      </c>
      <c r="M4160" s="68" t="s">
        <v>1960</v>
      </c>
      <c r="N4160" s="143">
        <f>IF(対応ガラス検索!$E$2="-","",IF(対応ガラス検索!$E$2&gt;=K4160,MAX($N$2:N4159)+1,""))</f>
        <v>4159</v>
      </c>
      <c r="O4160" s="143" t="str">
        <f>IF(対応ガラス検索!$E$2="-","",IF(L4160&lt;=0.65,MAX($O$2:O4159)+1,""))</f>
        <v/>
      </c>
      <c r="P4160" s="144"/>
      <c r="Q4160" s="145"/>
    </row>
    <row r="4161" spans="1:17" x14ac:dyDescent="0.4">
      <c r="A4161" s="68">
        <v>4160</v>
      </c>
      <c r="B4161" s="68" t="s">
        <v>2056</v>
      </c>
      <c r="C4161" s="68" t="s">
        <v>2297</v>
      </c>
      <c r="D4161" s="68" t="s">
        <v>2078</v>
      </c>
      <c r="E4161" s="68" t="s">
        <v>1958</v>
      </c>
      <c r="F4161" s="68" t="s">
        <v>1959</v>
      </c>
      <c r="G4161" s="68" t="s">
        <v>1995</v>
      </c>
      <c r="H4161" s="68" t="s">
        <v>1996</v>
      </c>
      <c r="I4161" s="68">
        <v>13</v>
      </c>
      <c r="J4161" s="68" t="s">
        <v>2267</v>
      </c>
      <c r="K4161" s="68">
        <v>2.7</v>
      </c>
      <c r="L4161" s="68">
        <v>0.79</v>
      </c>
      <c r="M4161" s="68" t="s">
        <v>1960</v>
      </c>
      <c r="N4161" s="143">
        <f>IF(対応ガラス検索!$E$2="-","",IF(対応ガラス検索!$E$2&gt;=K4161,MAX($N$2:N4160)+1,""))</f>
        <v>4160</v>
      </c>
      <c r="O4161" s="143" t="str">
        <f>IF(対応ガラス検索!$E$2="-","",IF(L4161&lt;=0.65,MAX($O$2:O4160)+1,""))</f>
        <v/>
      </c>
      <c r="P4161" s="144"/>
      <c r="Q4161" s="145"/>
    </row>
    <row r="4162" spans="1:17" x14ac:dyDescent="0.4">
      <c r="A4162" s="68">
        <v>4161</v>
      </c>
      <c r="B4162" s="68" t="s">
        <v>2056</v>
      </c>
      <c r="C4162" s="68" t="s">
        <v>2297</v>
      </c>
      <c r="D4162" s="68" t="s">
        <v>2078</v>
      </c>
      <c r="E4162" s="68" t="s">
        <v>1958</v>
      </c>
      <c r="F4162" s="68" t="s">
        <v>1959</v>
      </c>
      <c r="G4162" s="68" t="s">
        <v>1995</v>
      </c>
      <c r="H4162" s="68" t="s">
        <v>1996</v>
      </c>
      <c r="I4162" s="68">
        <v>14</v>
      </c>
      <c r="J4162" s="68" t="s">
        <v>2267</v>
      </c>
      <c r="K4162" s="68">
        <v>2.7</v>
      </c>
      <c r="L4162" s="68">
        <v>0.79</v>
      </c>
      <c r="M4162" s="68" t="s">
        <v>1960</v>
      </c>
      <c r="N4162" s="143">
        <f>IF(対応ガラス検索!$E$2="-","",IF(対応ガラス検索!$E$2&gt;=K4162,MAX($N$2:N4161)+1,""))</f>
        <v>4161</v>
      </c>
      <c r="O4162" s="143" t="str">
        <f>IF(対応ガラス検索!$E$2="-","",IF(L4162&lt;=0.65,MAX($O$2:O4161)+1,""))</f>
        <v/>
      </c>
      <c r="P4162" s="144"/>
      <c r="Q4162" s="145"/>
    </row>
    <row r="4163" spans="1:17" x14ac:dyDescent="0.4">
      <c r="A4163" s="68">
        <v>4162</v>
      </c>
      <c r="B4163" s="68" t="s">
        <v>2056</v>
      </c>
      <c r="C4163" s="68" t="s">
        <v>2297</v>
      </c>
      <c r="D4163" s="68" t="s">
        <v>2078</v>
      </c>
      <c r="E4163" s="68" t="s">
        <v>1958</v>
      </c>
      <c r="F4163" s="68" t="s">
        <v>1959</v>
      </c>
      <c r="G4163" s="68" t="s">
        <v>1995</v>
      </c>
      <c r="H4163" s="68" t="s">
        <v>1996</v>
      </c>
      <c r="I4163" s="68">
        <v>15</v>
      </c>
      <c r="J4163" s="68" t="s">
        <v>2267</v>
      </c>
      <c r="K4163" s="68">
        <v>2.6</v>
      </c>
      <c r="L4163" s="68">
        <v>0.79</v>
      </c>
      <c r="M4163" s="68" t="s">
        <v>1960</v>
      </c>
      <c r="N4163" s="143">
        <f>IF(対応ガラス検索!$E$2="-","",IF(対応ガラス検索!$E$2&gt;=K4163,MAX($N$2:N4162)+1,""))</f>
        <v>4162</v>
      </c>
      <c r="O4163" s="143" t="str">
        <f>IF(対応ガラス検索!$E$2="-","",IF(L4163&lt;=0.65,MAX($O$2:O4162)+1,""))</f>
        <v/>
      </c>
      <c r="P4163" s="144"/>
      <c r="Q4163" s="145"/>
    </row>
    <row r="4164" spans="1:17" x14ac:dyDescent="0.4">
      <c r="A4164" s="68">
        <v>4163</v>
      </c>
      <c r="B4164" s="68" t="s">
        <v>2056</v>
      </c>
      <c r="C4164" s="68" t="s">
        <v>2297</v>
      </c>
      <c r="D4164" s="68" t="s">
        <v>2078</v>
      </c>
      <c r="E4164" s="68" t="s">
        <v>1958</v>
      </c>
      <c r="F4164" s="68" t="s">
        <v>1959</v>
      </c>
      <c r="G4164" s="68" t="s">
        <v>1995</v>
      </c>
      <c r="H4164" s="68" t="s">
        <v>1996</v>
      </c>
      <c r="I4164" s="68">
        <v>6</v>
      </c>
      <c r="J4164" s="68" t="s">
        <v>2296</v>
      </c>
      <c r="K4164" s="68">
        <v>3.3</v>
      </c>
      <c r="L4164" s="68">
        <v>0.78</v>
      </c>
      <c r="M4164" s="68" t="s">
        <v>1960</v>
      </c>
      <c r="N4164" s="143">
        <f>IF(対応ガラス検索!$E$2="-","",IF(対応ガラス検索!$E$2&gt;=K4164,MAX($N$2:N4163)+1,""))</f>
        <v>4163</v>
      </c>
      <c r="O4164" s="143" t="str">
        <f>IF(対応ガラス検索!$E$2="-","",IF(L4164&lt;=0.65,MAX($O$2:O4163)+1,""))</f>
        <v/>
      </c>
      <c r="P4164" s="144"/>
      <c r="Q4164" s="145"/>
    </row>
    <row r="4165" spans="1:17" x14ac:dyDescent="0.4">
      <c r="A4165" s="68">
        <v>4164</v>
      </c>
      <c r="B4165" s="68" t="s">
        <v>2056</v>
      </c>
      <c r="C4165" s="68" t="s">
        <v>2297</v>
      </c>
      <c r="D4165" s="68" t="s">
        <v>2078</v>
      </c>
      <c r="E4165" s="68" t="s">
        <v>1958</v>
      </c>
      <c r="F4165" s="68" t="s">
        <v>1959</v>
      </c>
      <c r="G4165" s="68" t="s">
        <v>1995</v>
      </c>
      <c r="H4165" s="68" t="s">
        <v>1996</v>
      </c>
      <c r="I4165" s="68">
        <v>7</v>
      </c>
      <c r="J4165" s="68" t="s">
        <v>2296</v>
      </c>
      <c r="K4165" s="68">
        <v>3.2</v>
      </c>
      <c r="L4165" s="68">
        <v>0.79</v>
      </c>
      <c r="M4165" s="68" t="s">
        <v>1960</v>
      </c>
      <c r="N4165" s="143">
        <f>IF(対応ガラス検索!$E$2="-","",IF(対応ガラス検索!$E$2&gt;=K4165,MAX($N$2:N4164)+1,""))</f>
        <v>4164</v>
      </c>
      <c r="O4165" s="143" t="str">
        <f>IF(対応ガラス検索!$E$2="-","",IF(L4165&lt;=0.65,MAX($O$2:O4164)+1,""))</f>
        <v/>
      </c>
      <c r="P4165" s="144"/>
      <c r="Q4165" s="145"/>
    </row>
    <row r="4166" spans="1:17" x14ac:dyDescent="0.4">
      <c r="A4166" s="68">
        <v>4165</v>
      </c>
      <c r="B4166" s="68" t="s">
        <v>2056</v>
      </c>
      <c r="C4166" s="68" t="s">
        <v>2297</v>
      </c>
      <c r="D4166" s="68" t="s">
        <v>2078</v>
      </c>
      <c r="E4166" s="68" t="s">
        <v>1958</v>
      </c>
      <c r="F4166" s="68" t="s">
        <v>1959</v>
      </c>
      <c r="G4166" s="68" t="s">
        <v>1995</v>
      </c>
      <c r="H4166" s="68" t="s">
        <v>1996</v>
      </c>
      <c r="I4166" s="68">
        <v>8</v>
      </c>
      <c r="J4166" s="68" t="s">
        <v>2296</v>
      </c>
      <c r="K4166" s="68">
        <v>3.1</v>
      </c>
      <c r="L4166" s="68">
        <v>0.79</v>
      </c>
      <c r="M4166" s="68" t="s">
        <v>1960</v>
      </c>
      <c r="N4166" s="143">
        <f>IF(対応ガラス検索!$E$2="-","",IF(対応ガラス検索!$E$2&gt;=K4166,MAX($N$2:N4165)+1,""))</f>
        <v>4165</v>
      </c>
      <c r="O4166" s="143" t="str">
        <f>IF(対応ガラス検索!$E$2="-","",IF(L4166&lt;=0.65,MAX($O$2:O4165)+1,""))</f>
        <v/>
      </c>
      <c r="P4166" s="144"/>
      <c r="Q4166" s="145"/>
    </row>
    <row r="4167" spans="1:17" x14ac:dyDescent="0.4">
      <c r="A4167" s="68">
        <v>4166</v>
      </c>
      <c r="B4167" s="68" t="s">
        <v>2056</v>
      </c>
      <c r="C4167" s="68" t="s">
        <v>2297</v>
      </c>
      <c r="D4167" s="68" t="s">
        <v>2078</v>
      </c>
      <c r="E4167" s="68" t="s">
        <v>1958</v>
      </c>
      <c r="F4167" s="68" t="s">
        <v>1959</v>
      </c>
      <c r="G4167" s="68" t="s">
        <v>1995</v>
      </c>
      <c r="H4167" s="68" t="s">
        <v>1996</v>
      </c>
      <c r="I4167" s="68">
        <v>9</v>
      </c>
      <c r="J4167" s="68" t="s">
        <v>2296</v>
      </c>
      <c r="K4167" s="142">
        <v>3</v>
      </c>
      <c r="L4167" s="68">
        <v>0.79</v>
      </c>
      <c r="M4167" s="68" t="s">
        <v>1960</v>
      </c>
      <c r="N4167" s="143">
        <f>IF(対応ガラス検索!$E$2="-","",IF(対応ガラス検索!$E$2&gt;=K4167,MAX($N$2:N4166)+1,""))</f>
        <v>4166</v>
      </c>
      <c r="O4167" s="143" t="str">
        <f>IF(対応ガラス検索!$E$2="-","",IF(L4167&lt;=0.65,MAX($O$2:O4166)+1,""))</f>
        <v/>
      </c>
      <c r="P4167" s="144"/>
      <c r="Q4167" s="145"/>
    </row>
    <row r="4168" spans="1:17" x14ac:dyDescent="0.4">
      <c r="A4168" s="68">
        <v>4167</v>
      </c>
      <c r="B4168" s="68" t="s">
        <v>2056</v>
      </c>
      <c r="C4168" s="68" t="s">
        <v>2297</v>
      </c>
      <c r="D4168" s="68" t="s">
        <v>2078</v>
      </c>
      <c r="E4168" s="68" t="s">
        <v>1958</v>
      </c>
      <c r="F4168" s="68" t="s">
        <v>1959</v>
      </c>
      <c r="G4168" s="68" t="s">
        <v>1995</v>
      </c>
      <c r="H4168" s="68" t="s">
        <v>1996</v>
      </c>
      <c r="I4168" s="68">
        <v>10</v>
      </c>
      <c r="J4168" s="68" t="s">
        <v>2296</v>
      </c>
      <c r="K4168" s="142">
        <v>3</v>
      </c>
      <c r="L4168" s="68">
        <v>0.79</v>
      </c>
      <c r="M4168" s="68" t="s">
        <v>1960</v>
      </c>
      <c r="N4168" s="143">
        <f>IF(対応ガラス検索!$E$2="-","",IF(対応ガラス検索!$E$2&gt;=K4168,MAX($N$2:N4167)+1,""))</f>
        <v>4167</v>
      </c>
      <c r="O4168" s="143" t="str">
        <f>IF(対応ガラス検索!$E$2="-","",IF(L4168&lt;=0.65,MAX($O$2:O4167)+1,""))</f>
        <v/>
      </c>
      <c r="P4168" s="144"/>
      <c r="Q4168" s="145"/>
    </row>
    <row r="4169" spans="1:17" x14ac:dyDescent="0.4">
      <c r="A4169" s="68">
        <v>4168</v>
      </c>
      <c r="B4169" s="68" t="s">
        <v>2056</v>
      </c>
      <c r="C4169" s="68" t="s">
        <v>2297</v>
      </c>
      <c r="D4169" s="68" t="s">
        <v>2078</v>
      </c>
      <c r="E4169" s="68" t="s">
        <v>1958</v>
      </c>
      <c r="F4169" s="68" t="s">
        <v>1959</v>
      </c>
      <c r="G4169" s="68" t="s">
        <v>1995</v>
      </c>
      <c r="H4169" s="68" t="s">
        <v>1996</v>
      </c>
      <c r="I4169" s="68">
        <v>11</v>
      </c>
      <c r="J4169" s="68" t="s">
        <v>2296</v>
      </c>
      <c r="K4169" s="68">
        <v>2.9</v>
      </c>
      <c r="L4169" s="68">
        <v>0.79</v>
      </c>
      <c r="M4169" s="68" t="s">
        <v>1960</v>
      </c>
      <c r="N4169" s="143">
        <f>IF(対応ガラス検索!$E$2="-","",IF(対応ガラス検索!$E$2&gt;=K4169,MAX($N$2:N4168)+1,""))</f>
        <v>4168</v>
      </c>
      <c r="O4169" s="143" t="str">
        <f>IF(対応ガラス検索!$E$2="-","",IF(L4169&lt;=0.65,MAX($O$2:O4168)+1,""))</f>
        <v/>
      </c>
      <c r="P4169" s="144"/>
      <c r="Q4169" s="145"/>
    </row>
    <row r="4170" spans="1:17" x14ac:dyDescent="0.4">
      <c r="A4170" s="68">
        <v>4169</v>
      </c>
      <c r="B4170" s="68" t="s">
        <v>2056</v>
      </c>
      <c r="C4170" s="68" t="s">
        <v>2297</v>
      </c>
      <c r="D4170" s="68" t="s">
        <v>2078</v>
      </c>
      <c r="E4170" s="68" t="s">
        <v>1958</v>
      </c>
      <c r="F4170" s="68" t="s">
        <v>1959</v>
      </c>
      <c r="G4170" s="68" t="s">
        <v>1995</v>
      </c>
      <c r="H4170" s="68" t="s">
        <v>1996</v>
      </c>
      <c r="I4170" s="68">
        <v>12</v>
      </c>
      <c r="J4170" s="68" t="s">
        <v>2296</v>
      </c>
      <c r="K4170" s="68">
        <v>2.9</v>
      </c>
      <c r="L4170" s="68">
        <v>0.79</v>
      </c>
      <c r="M4170" s="68" t="s">
        <v>1960</v>
      </c>
      <c r="N4170" s="143">
        <f>IF(対応ガラス検索!$E$2="-","",IF(対応ガラス検索!$E$2&gt;=K4170,MAX($N$2:N4169)+1,""))</f>
        <v>4169</v>
      </c>
      <c r="O4170" s="143" t="str">
        <f>IF(対応ガラス検索!$E$2="-","",IF(L4170&lt;=0.65,MAX($O$2:O4169)+1,""))</f>
        <v/>
      </c>
      <c r="P4170" s="144"/>
      <c r="Q4170" s="145"/>
    </row>
    <row r="4171" spans="1:17" x14ac:dyDescent="0.4">
      <c r="A4171" s="68">
        <v>4170</v>
      </c>
      <c r="B4171" s="68" t="s">
        <v>2056</v>
      </c>
      <c r="C4171" s="68" t="s">
        <v>2297</v>
      </c>
      <c r="D4171" s="68" t="s">
        <v>2078</v>
      </c>
      <c r="E4171" s="68" t="s">
        <v>1958</v>
      </c>
      <c r="F4171" s="68" t="s">
        <v>1959</v>
      </c>
      <c r="G4171" s="68" t="s">
        <v>1995</v>
      </c>
      <c r="H4171" s="68" t="s">
        <v>1996</v>
      </c>
      <c r="I4171" s="68">
        <v>13</v>
      </c>
      <c r="J4171" s="68" t="s">
        <v>2296</v>
      </c>
      <c r="K4171" s="68">
        <v>2.8</v>
      </c>
      <c r="L4171" s="68">
        <v>0.79</v>
      </c>
      <c r="M4171" s="68" t="s">
        <v>1960</v>
      </c>
      <c r="N4171" s="143">
        <f>IF(対応ガラス検索!$E$2="-","",IF(対応ガラス検索!$E$2&gt;=K4171,MAX($N$2:N4170)+1,""))</f>
        <v>4170</v>
      </c>
      <c r="O4171" s="143" t="str">
        <f>IF(対応ガラス検索!$E$2="-","",IF(L4171&lt;=0.65,MAX($O$2:O4170)+1,""))</f>
        <v/>
      </c>
      <c r="P4171" s="144"/>
      <c r="Q4171" s="145"/>
    </row>
    <row r="4172" spans="1:17" x14ac:dyDescent="0.4">
      <c r="A4172" s="68">
        <v>4171</v>
      </c>
      <c r="B4172" s="68" t="s">
        <v>2056</v>
      </c>
      <c r="C4172" s="68" t="s">
        <v>2297</v>
      </c>
      <c r="D4172" s="68" t="s">
        <v>2078</v>
      </c>
      <c r="E4172" s="68" t="s">
        <v>1958</v>
      </c>
      <c r="F4172" s="68" t="s">
        <v>1959</v>
      </c>
      <c r="G4172" s="68" t="s">
        <v>1995</v>
      </c>
      <c r="H4172" s="68" t="s">
        <v>1996</v>
      </c>
      <c r="I4172" s="68">
        <v>14</v>
      </c>
      <c r="J4172" s="68" t="s">
        <v>2296</v>
      </c>
      <c r="K4172" s="68">
        <v>2.8</v>
      </c>
      <c r="L4172" s="68">
        <v>0.79</v>
      </c>
      <c r="M4172" s="68" t="s">
        <v>1960</v>
      </c>
      <c r="N4172" s="143">
        <f>IF(対応ガラス検索!$E$2="-","",IF(対応ガラス検索!$E$2&gt;=K4172,MAX($N$2:N4171)+1,""))</f>
        <v>4171</v>
      </c>
      <c r="O4172" s="143" t="str">
        <f>IF(対応ガラス検索!$E$2="-","",IF(L4172&lt;=0.65,MAX($O$2:O4171)+1,""))</f>
        <v/>
      </c>
      <c r="P4172" s="144"/>
      <c r="Q4172" s="145"/>
    </row>
    <row r="4173" spans="1:17" x14ac:dyDescent="0.4">
      <c r="A4173" s="68">
        <v>4172</v>
      </c>
      <c r="B4173" s="68" t="s">
        <v>2056</v>
      </c>
      <c r="C4173" s="68" t="s">
        <v>2297</v>
      </c>
      <c r="D4173" s="68" t="s">
        <v>2078</v>
      </c>
      <c r="E4173" s="68" t="s">
        <v>1958</v>
      </c>
      <c r="F4173" s="68" t="s">
        <v>1959</v>
      </c>
      <c r="G4173" s="68" t="s">
        <v>1995</v>
      </c>
      <c r="H4173" s="68" t="s">
        <v>1996</v>
      </c>
      <c r="I4173" s="68">
        <v>15</v>
      </c>
      <c r="J4173" s="68" t="s">
        <v>2296</v>
      </c>
      <c r="K4173" s="68">
        <v>2.8</v>
      </c>
      <c r="L4173" s="68">
        <v>0.79</v>
      </c>
      <c r="M4173" s="68" t="s">
        <v>1960</v>
      </c>
      <c r="N4173" s="143">
        <f>IF(対応ガラス検索!$E$2="-","",IF(対応ガラス検索!$E$2&gt;=K4173,MAX($N$2:N4172)+1,""))</f>
        <v>4172</v>
      </c>
      <c r="O4173" s="143" t="str">
        <f>IF(対応ガラス検索!$E$2="-","",IF(L4173&lt;=0.65,MAX($O$2:O4172)+1,""))</f>
        <v/>
      </c>
      <c r="P4173" s="144"/>
      <c r="Q4173" s="145"/>
    </row>
    <row r="4174" spans="1:17" x14ac:dyDescent="0.4">
      <c r="A4174" s="68">
        <v>4173</v>
      </c>
      <c r="B4174" s="68" t="s">
        <v>2056</v>
      </c>
      <c r="C4174" s="68" t="s">
        <v>2297</v>
      </c>
      <c r="D4174" s="68" t="s">
        <v>2078</v>
      </c>
      <c r="E4174" s="68" t="s">
        <v>1958</v>
      </c>
      <c r="F4174" s="68" t="s">
        <v>1959</v>
      </c>
      <c r="G4174" s="68" t="s">
        <v>1995</v>
      </c>
      <c r="H4174" s="68" t="s">
        <v>1996</v>
      </c>
      <c r="I4174" s="68">
        <v>6</v>
      </c>
      <c r="J4174" s="68" t="s">
        <v>2296</v>
      </c>
      <c r="K4174" s="68">
        <v>3.3</v>
      </c>
      <c r="L4174" s="68">
        <v>0.78</v>
      </c>
      <c r="M4174" s="68" t="s">
        <v>1960</v>
      </c>
      <c r="N4174" s="143">
        <f>IF(対応ガラス検索!$E$2="-","",IF(対応ガラス検索!$E$2&gt;=K4174,MAX($N$2:N4173)+1,""))</f>
        <v>4173</v>
      </c>
      <c r="O4174" s="143" t="str">
        <f>IF(対応ガラス検索!$E$2="-","",IF(L4174&lt;=0.65,MAX($O$2:O4173)+1,""))</f>
        <v/>
      </c>
      <c r="P4174" s="144"/>
      <c r="Q4174" s="145"/>
    </row>
    <row r="4175" spans="1:17" x14ac:dyDescent="0.4">
      <c r="A4175" s="68">
        <v>4174</v>
      </c>
      <c r="B4175" s="68" t="s">
        <v>2056</v>
      </c>
      <c r="C4175" s="68" t="s">
        <v>2297</v>
      </c>
      <c r="D4175" s="68" t="s">
        <v>2078</v>
      </c>
      <c r="E4175" s="68" t="s">
        <v>1958</v>
      </c>
      <c r="F4175" s="68" t="s">
        <v>1959</v>
      </c>
      <c r="G4175" s="68" t="s">
        <v>1995</v>
      </c>
      <c r="H4175" s="68" t="s">
        <v>1996</v>
      </c>
      <c r="I4175" s="68">
        <v>7</v>
      </c>
      <c r="J4175" s="68" t="s">
        <v>2296</v>
      </c>
      <c r="K4175" s="68">
        <v>3.2</v>
      </c>
      <c r="L4175" s="68">
        <v>0.79</v>
      </c>
      <c r="M4175" s="68" t="s">
        <v>1960</v>
      </c>
      <c r="N4175" s="143">
        <f>IF(対応ガラス検索!$E$2="-","",IF(対応ガラス検索!$E$2&gt;=K4175,MAX($N$2:N4174)+1,""))</f>
        <v>4174</v>
      </c>
      <c r="O4175" s="143" t="str">
        <f>IF(対応ガラス検索!$E$2="-","",IF(L4175&lt;=0.65,MAX($O$2:O4174)+1,""))</f>
        <v/>
      </c>
      <c r="P4175" s="144"/>
      <c r="Q4175" s="145"/>
    </row>
    <row r="4176" spans="1:17" x14ac:dyDescent="0.4">
      <c r="A4176" s="68">
        <v>4175</v>
      </c>
      <c r="B4176" s="68" t="s">
        <v>2056</v>
      </c>
      <c r="C4176" s="68" t="s">
        <v>2297</v>
      </c>
      <c r="D4176" s="68" t="s">
        <v>2078</v>
      </c>
      <c r="E4176" s="68" t="s">
        <v>1958</v>
      </c>
      <c r="F4176" s="68" t="s">
        <v>1959</v>
      </c>
      <c r="G4176" s="68" t="s">
        <v>1995</v>
      </c>
      <c r="H4176" s="68" t="s">
        <v>1996</v>
      </c>
      <c r="I4176" s="68">
        <v>8</v>
      </c>
      <c r="J4176" s="68" t="s">
        <v>2296</v>
      </c>
      <c r="K4176" s="68">
        <v>3.1</v>
      </c>
      <c r="L4176" s="68">
        <v>0.79</v>
      </c>
      <c r="M4176" s="68" t="s">
        <v>1960</v>
      </c>
      <c r="N4176" s="143">
        <f>IF(対応ガラス検索!$E$2="-","",IF(対応ガラス検索!$E$2&gt;=K4176,MAX($N$2:N4175)+1,""))</f>
        <v>4175</v>
      </c>
      <c r="O4176" s="143" t="str">
        <f>IF(対応ガラス検索!$E$2="-","",IF(L4176&lt;=0.65,MAX($O$2:O4175)+1,""))</f>
        <v/>
      </c>
      <c r="P4176" s="144"/>
      <c r="Q4176" s="145"/>
    </row>
    <row r="4177" spans="1:17" x14ac:dyDescent="0.4">
      <c r="A4177" s="68">
        <v>4176</v>
      </c>
      <c r="B4177" s="68" t="s">
        <v>2056</v>
      </c>
      <c r="C4177" s="68" t="s">
        <v>2297</v>
      </c>
      <c r="D4177" s="68" t="s">
        <v>2078</v>
      </c>
      <c r="E4177" s="68" t="s">
        <v>1958</v>
      </c>
      <c r="F4177" s="68" t="s">
        <v>1959</v>
      </c>
      <c r="G4177" s="68" t="s">
        <v>1995</v>
      </c>
      <c r="H4177" s="68" t="s">
        <v>1996</v>
      </c>
      <c r="I4177" s="68">
        <v>9</v>
      </c>
      <c r="J4177" s="68" t="s">
        <v>2296</v>
      </c>
      <c r="K4177" s="68">
        <v>3</v>
      </c>
      <c r="L4177" s="68">
        <v>0.79</v>
      </c>
      <c r="M4177" s="68" t="s">
        <v>1960</v>
      </c>
      <c r="N4177" s="143">
        <f>IF(対応ガラス検索!$E$2="-","",IF(対応ガラス検索!$E$2&gt;=K4177,MAX($N$2:N4176)+1,""))</f>
        <v>4176</v>
      </c>
      <c r="O4177" s="143" t="str">
        <f>IF(対応ガラス検索!$E$2="-","",IF(L4177&lt;=0.65,MAX($O$2:O4176)+1,""))</f>
        <v/>
      </c>
      <c r="P4177" s="144"/>
      <c r="Q4177" s="145"/>
    </row>
    <row r="4178" spans="1:17" x14ac:dyDescent="0.4">
      <c r="A4178" s="68">
        <v>4177</v>
      </c>
      <c r="B4178" s="68" t="s">
        <v>2056</v>
      </c>
      <c r="C4178" s="68" t="s">
        <v>2297</v>
      </c>
      <c r="D4178" s="68" t="s">
        <v>2078</v>
      </c>
      <c r="E4178" s="68" t="s">
        <v>1958</v>
      </c>
      <c r="F4178" s="68" t="s">
        <v>1959</v>
      </c>
      <c r="G4178" s="68" t="s">
        <v>1995</v>
      </c>
      <c r="H4178" s="68" t="s">
        <v>1996</v>
      </c>
      <c r="I4178" s="68">
        <v>10</v>
      </c>
      <c r="J4178" s="68" t="s">
        <v>2296</v>
      </c>
      <c r="K4178" s="68">
        <v>3</v>
      </c>
      <c r="L4178" s="68">
        <v>0.79</v>
      </c>
      <c r="M4178" s="68" t="s">
        <v>1960</v>
      </c>
      <c r="N4178" s="143">
        <f>IF(対応ガラス検索!$E$2="-","",IF(対応ガラス検索!$E$2&gt;=K4178,MAX($N$2:N4177)+1,""))</f>
        <v>4177</v>
      </c>
      <c r="O4178" s="143" t="str">
        <f>IF(対応ガラス検索!$E$2="-","",IF(L4178&lt;=0.65,MAX($O$2:O4177)+1,""))</f>
        <v/>
      </c>
      <c r="P4178" s="144"/>
      <c r="Q4178" s="145"/>
    </row>
    <row r="4179" spans="1:17" x14ac:dyDescent="0.4">
      <c r="A4179" s="68">
        <v>4178</v>
      </c>
      <c r="B4179" s="68" t="s">
        <v>2056</v>
      </c>
      <c r="C4179" s="68" t="s">
        <v>2297</v>
      </c>
      <c r="D4179" s="68" t="s">
        <v>2078</v>
      </c>
      <c r="E4179" s="68" t="s">
        <v>1958</v>
      </c>
      <c r="F4179" s="68" t="s">
        <v>1959</v>
      </c>
      <c r="G4179" s="68" t="s">
        <v>1995</v>
      </c>
      <c r="H4179" s="68" t="s">
        <v>1996</v>
      </c>
      <c r="I4179" s="68">
        <v>11</v>
      </c>
      <c r="J4179" s="68" t="s">
        <v>2296</v>
      </c>
      <c r="K4179" s="68">
        <v>2.9</v>
      </c>
      <c r="L4179" s="68">
        <v>0.79</v>
      </c>
      <c r="M4179" s="68" t="s">
        <v>1960</v>
      </c>
      <c r="N4179" s="143">
        <f>IF(対応ガラス検索!$E$2="-","",IF(対応ガラス検索!$E$2&gt;=K4179,MAX($N$2:N4178)+1,""))</f>
        <v>4178</v>
      </c>
      <c r="O4179" s="143" t="str">
        <f>IF(対応ガラス検索!$E$2="-","",IF(L4179&lt;=0.65,MAX($O$2:O4178)+1,""))</f>
        <v/>
      </c>
      <c r="P4179" s="144"/>
      <c r="Q4179" s="145"/>
    </row>
    <row r="4180" spans="1:17" x14ac:dyDescent="0.4">
      <c r="A4180" s="68">
        <v>4179</v>
      </c>
      <c r="B4180" s="68" t="s">
        <v>2056</v>
      </c>
      <c r="C4180" s="68" t="s">
        <v>2297</v>
      </c>
      <c r="D4180" s="68" t="s">
        <v>2078</v>
      </c>
      <c r="E4180" s="68" t="s">
        <v>1958</v>
      </c>
      <c r="F4180" s="68" t="s">
        <v>1959</v>
      </c>
      <c r="G4180" s="68" t="s">
        <v>1995</v>
      </c>
      <c r="H4180" s="68" t="s">
        <v>1996</v>
      </c>
      <c r="I4180" s="68">
        <v>12</v>
      </c>
      <c r="J4180" s="68" t="s">
        <v>2296</v>
      </c>
      <c r="K4180" s="142">
        <v>2.9</v>
      </c>
      <c r="L4180" s="68">
        <v>0.79</v>
      </c>
      <c r="M4180" s="68" t="s">
        <v>1960</v>
      </c>
      <c r="N4180" s="143">
        <f>IF(対応ガラス検索!$E$2="-","",IF(対応ガラス検索!$E$2&gt;=K4180,MAX($N$2:N4179)+1,""))</f>
        <v>4179</v>
      </c>
      <c r="O4180" s="143" t="str">
        <f>IF(対応ガラス検索!$E$2="-","",IF(L4180&lt;=0.65,MAX($O$2:O4179)+1,""))</f>
        <v/>
      </c>
      <c r="P4180" s="144"/>
      <c r="Q4180" s="145"/>
    </row>
    <row r="4181" spans="1:17" x14ac:dyDescent="0.4">
      <c r="A4181" s="68">
        <v>4180</v>
      </c>
      <c r="B4181" s="68" t="s">
        <v>2056</v>
      </c>
      <c r="C4181" s="68" t="s">
        <v>2297</v>
      </c>
      <c r="D4181" s="68" t="s">
        <v>2078</v>
      </c>
      <c r="E4181" s="68" t="s">
        <v>1958</v>
      </c>
      <c r="F4181" s="68" t="s">
        <v>1959</v>
      </c>
      <c r="G4181" s="68" t="s">
        <v>1995</v>
      </c>
      <c r="H4181" s="68" t="s">
        <v>1996</v>
      </c>
      <c r="I4181" s="68">
        <v>13</v>
      </c>
      <c r="J4181" s="68" t="s">
        <v>2296</v>
      </c>
      <c r="K4181" s="68">
        <v>2.8</v>
      </c>
      <c r="L4181" s="68">
        <v>0.79</v>
      </c>
      <c r="M4181" s="68" t="s">
        <v>1960</v>
      </c>
      <c r="N4181" s="143">
        <f>IF(対応ガラス検索!$E$2="-","",IF(対応ガラス検索!$E$2&gt;=K4181,MAX($N$2:N4180)+1,""))</f>
        <v>4180</v>
      </c>
      <c r="O4181" s="143" t="str">
        <f>IF(対応ガラス検索!$E$2="-","",IF(L4181&lt;=0.65,MAX($O$2:O4180)+1,""))</f>
        <v/>
      </c>
      <c r="P4181" s="144"/>
      <c r="Q4181" s="145"/>
    </row>
    <row r="4182" spans="1:17" x14ac:dyDescent="0.4">
      <c r="A4182" s="68">
        <v>4181</v>
      </c>
      <c r="B4182" s="68" t="s">
        <v>2056</v>
      </c>
      <c r="C4182" s="68" t="s">
        <v>2297</v>
      </c>
      <c r="D4182" s="68" t="s">
        <v>2078</v>
      </c>
      <c r="E4182" s="68" t="s">
        <v>1958</v>
      </c>
      <c r="F4182" s="68" t="s">
        <v>1959</v>
      </c>
      <c r="G4182" s="68" t="s">
        <v>1995</v>
      </c>
      <c r="H4182" s="68" t="s">
        <v>1996</v>
      </c>
      <c r="I4182" s="68">
        <v>14</v>
      </c>
      <c r="J4182" s="68" t="s">
        <v>2296</v>
      </c>
      <c r="K4182" s="68">
        <v>2.8</v>
      </c>
      <c r="L4182" s="68">
        <v>0.79</v>
      </c>
      <c r="M4182" s="68" t="s">
        <v>1960</v>
      </c>
      <c r="N4182" s="143">
        <f>IF(対応ガラス検索!$E$2="-","",IF(対応ガラス検索!$E$2&gt;=K4182,MAX($N$2:N4181)+1,""))</f>
        <v>4181</v>
      </c>
      <c r="O4182" s="143" t="str">
        <f>IF(対応ガラス検索!$E$2="-","",IF(L4182&lt;=0.65,MAX($O$2:O4181)+1,""))</f>
        <v/>
      </c>
      <c r="P4182" s="144"/>
      <c r="Q4182" s="145"/>
    </row>
    <row r="4183" spans="1:17" x14ac:dyDescent="0.4">
      <c r="A4183" s="68">
        <v>4182</v>
      </c>
      <c r="B4183" s="68" t="s">
        <v>2056</v>
      </c>
      <c r="C4183" s="68" t="s">
        <v>2297</v>
      </c>
      <c r="D4183" s="68" t="s">
        <v>2078</v>
      </c>
      <c r="E4183" s="68" t="s">
        <v>1958</v>
      </c>
      <c r="F4183" s="68" t="s">
        <v>1959</v>
      </c>
      <c r="G4183" s="68" t="s">
        <v>1995</v>
      </c>
      <c r="H4183" s="68" t="s">
        <v>1996</v>
      </c>
      <c r="I4183" s="68">
        <v>15</v>
      </c>
      <c r="J4183" s="68" t="s">
        <v>2296</v>
      </c>
      <c r="K4183" s="68">
        <v>2.8</v>
      </c>
      <c r="L4183" s="68">
        <v>0.79</v>
      </c>
      <c r="M4183" s="68" t="s">
        <v>1960</v>
      </c>
      <c r="N4183" s="143">
        <f>IF(対応ガラス検索!$E$2="-","",IF(対応ガラス検索!$E$2&gt;=K4183,MAX($N$2:N4182)+1,""))</f>
        <v>4182</v>
      </c>
      <c r="O4183" s="143" t="str">
        <f>IF(対応ガラス検索!$E$2="-","",IF(L4183&lt;=0.65,MAX($O$2:O4182)+1,""))</f>
        <v/>
      </c>
      <c r="P4183" s="144"/>
      <c r="Q4183" s="145"/>
    </row>
    <row r="4184" spans="1:17" x14ac:dyDescent="0.4">
      <c r="A4184" s="68">
        <v>4183</v>
      </c>
      <c r="B4184" s="68" t="s">
        <v>2056</v>
      </c>
      <c r="C4184" s="68" t="s">
        <v>2297</v>
      </c>
      <c r="D4184" s="68" t="s">
        <v>2095</v>
      </c>
      <c r="E4184" s="68" t="s">
        <v>1965</v>
      </c>
      <c r="F4184" s="68" t="s">
        <v>1966</v>
      </c>
      <c r="G4184" s="68" t="s">
        <v>1980</v>
      </c>
      <c r="H4184" s="68" t="s">
        <v>1981</v>
      </c>
      <c r="I4184" s="68">
        <v>6</v>
      </c>
      <c r="J4184" s="68" t="s">
        <v>2267</v>
      </c>
      <c r="K4184" s="68">
        <v>3.1</v>
      </c>
      <c r="L4184" s="68">
        <v>0.77</v>
      </c>
      <c r="M4184" s="68" t="s">
        <v>1960</v>
      </c>
      <c r="N4184" s="143">
        <f>IF(対応ガラス検索!$E$2="-","",IF(対応ガラス検索!$E$2&gt;=K4184,MAX($N$2:N4183)+1,""))</f>
        <v>4183</v>
      </c>
      <c r="O4184" s="143" t="str">
        <f>IF(対応ガラス検索!$E$2="-","",IF(L4184&lt;=0.65,MAX($O$2:O4183)+1,""))</f>
        <v/>
      </c>
      <c r="P4184" s="144"/>
      <c r="Q4184" s="145"/>
    </row>
    <row r="4185" spans="1:17" x14ac:dyDescent="0.4">
      <c r="A4185" s="68">
        <v>4184</v>
      </c>
      <c r="B4185" s="68" t="s">
        <v>2056</v>
      </c>
      <c r="C4185" s="68" t="s">
        <v>2297</v>
      </c>
      <c r="D4185" s="68" t="s">
        <v>2095</v>
      </c>
      <c r="E4185" s="68" t="s">
        <v>1965</v>
      </c>
      <c r="F4185" s="68" t="s">
        <v>1966</v>
      </c>
      <c r="G4185" s="68" t="s">
        <v>1980</v>
      </c>
      <c r="H4185" s="68" t="s">
        <v>1981</v>
      </c>
      <c r="I4185" s="68">
        <v>7</v>
      </c>
      <c r="J4185" s="68" t="s">
        <v>2267</v>
      </c>
      <c r="K4185" s="68">
        <v>3</v>
      </c>
      <c r="L4185" s="68">
        <v>0.77</v>
      </c>
      <c r="M4185" s="68" t="s">
        <v>1960</v>
      </c>
      <c r="N4185" s="143">
        <f>IF(対応ガラス検索!$E$2="-","",IF(対応ガラス検索!$E$2&gt;=K4185,MAX($N$2:N4184)+1,""))</f>
        <v>4184</v>
      </c>
      <c r="O4185" s="143" t="str">
        <f>IF(対応ガラス検索!$E$2="-","",IF(L4185&lt;=0.65,MAX($O$2:O4184)+1,""))</f>
        <v/>
      </c>
      <c r="P4185" s="144"/>
      <c r="Q4185" s="145"/>
    </row>
    <row r="4186" spans="1:17" x14ac:dyDescent="0.4">
      <c r="A4186" s="68">
        <v>4185</v>
      </c>
      <c r="B4186" s="68" t="s">
        <v>2056</v>
      </c>
      <c r="C4186" s="68" t="s">
        <v>2297</v>
      </c>
      <c r="D4186" s="68" t="s">
        <v>2095</v>
      </c>
      <c r="E4186" s="68" t="s">
        <v>1965</v>
      </c>
      <c r="F4186" s="68" t="s">
        <v>1966</v>
      </c>
      <c r="G4186" s="68" t="s">
        <v>1980</v>
      </c>
      <c r="H4186" s="68" t="s">
        <v>1981</v>
      </c>
      <c r="I4186" s="68">
        <v>8</v>
      </c>
      <c r="J4186" s="68" t="s">
        <v>2267</v>
      </c>
      <c r="K4186" s="68">
        <v>2.9</v>
      </c>
      <c r="L4186" s="68">
        <v>0.77</v>
      </c>
      <c r="M4186" s="68" t="s">
        <v>1960</v>
      </c>
      <c r="N4186" s="143">
        <f>IF(対応ガラス検索!$E$2="-","",IF(対応ガラス検索!$E$2&gt;=K4186,MAX($N$2:N4185)+1,""))</f>
        <v>4185</v>
      </c>
      <c r="O4186" s="143" t="str">
        <f>IF(対応ガラス検索!$E$2="-","",IF(L4186&lt;=0.65,MAX($O$2:O4185)+1,""))</f>
        <v/>
      </c>
      <c r="P4186" s="144"/>
      <c r="Q4186" s="145"/>
    </row>
    <row r="4187" spans="1:17" x14ac:dyDescent="0.4">
      <c r="A4187" s="68">
        <v>4186</v>
      </c>
      <c r="B4187" s="68" t="s">
        <v>2056</v>
      </c>
      <c r="C4187" s="68" t="s">
        <v>2297</v>
      </c>
      <c r="D4187" s="68" t="s">
        <v>2095</v>
      </c>
      <c r="E4187" s="68" t="s">
        <v>1965</v>
      </c>
      <c r="F4187" s="68" t="s">
        <v>1966</v>
      </c>
      <c r="G4187" s="68" t="s">
        <v>1980</v>
      </c>
      <c r="H4187" s="68" t="s">
        <v>1981</v>
      </c>
      <c r="I4187" s="68">
        <v>9</v>
      </c>
      <c r="J4187" s="68" t="s">
        <v>2267</v>
      </c>
      <c r="K4187" s="68">
        <v>2.8</v>
      </c>
      <c r="L4187" s="68">
        <v>0.77</v>
      </c>
      <c r="M4187" s="68" t="s">
        <v>1960</v>
      </c>
      <c r="N4187" s="143">
        <f>IF(対応ガラス検索!$E$2="-","",IF(対応ガラス検索!$E$2&gt;=K4187,MAX($N$2:N4186)+1,""))</f>
        <v>4186</v>
      </c>
      <c r="O4187" s="143" t="str">
        <f>IF(対応ガラス検索!$E$2="-","",IF(L4187&lt;=0.65,MAX($O$2:O4186)+1,""))</f>
        <v/>
      </c>
      <c r="P4187" s="144"/>
      <c r="Q4187" s="145"/>
    </row>
    <row r="4188" spans="1:17" x14ac:dyDescent="0.4">
      <c r="A4188" s="68">
        <v>4187</v>
      </c>
      <c r="B4188" s="68" t="s">
        <v>2056</v>
      </c>
      <c r="C4188" s="68" t="s">
        <v>2297</v>
      </c>
      <c r="D4188" s="68" t="s">
        <v>2095</v>
      </c>
      <c r="E4188" s="68" t="s">
        <v>1965</v>
      </c>
      <c r="F4188" s="68" t="s">
        <v>1966</v>
      </c>
      <c r="G4188" s="68" t="s">
        <v>1980</v>
      </c>
      <c r="H4188" s="68" t="s">
        <v>1981</v>
      </c>
      <c r="I4188" s="68">
        <v>10</v>
      </c>
      <c r="J4188" s="68" t="s">
        <v>2267</v>
      </c>
      <c r="K4188" s="68">
        <v>2.8</v>
      </c>
      <c r="L4188" s="68">
        <v>0.77</v>
      </c>
      <c r="M4188" s="68" t="s">
        <v>1960</v>
      </c>
      <c r="N4188" s="143">
        <f>IF(対応ガラス検索!$E$2="-","",IF(対応ガラス検索!$E$2&gt;=K4188,MAX($N$2:N4187)+1,""))</f>
        <v>4187</v>
      </c>
      <c r="O4188" s="143" t="str">
        <f>IF(対応ガラス検索!$E$2="-","",IF(L4188&lt;=0.65,MAX($O$2:O4187)+1,""))</f>
        <v/>
      </c>
      <c r="P4188" s="144"/>
      <c r="Q4188" s="145"/>
    </row>
    <row r="4189" spans="1:17" x14ac:dyDescent="0.4">
      <c r="A4189" s="68">
        <v>4188</v>
      </c>
      <c r="B4189" s="68" t="s">
        <v>2056</v>
      </c>
      <c r="C4189" s="68" t="s">
        <v>2297</v>
      </c>
      <c r="D4189" s="68" t="s">
        <v>2095</v>
      </c>
      <c r="E4189" s="68" t="s">
        <v>1965</v>
      </c>
      <c r="F4189" s="68" t="s">
        <v>1966</v>
      </c>
      <c r="G4189" s="68" t="s">
        <v>1980</v>
      </c>
      <c r="H4189" s="68" t="s">
        <v>1981</v>
      </c>
      <c r="I4189" s="68">
        <v>11</v>
      </c>
      <c r="J4189" s="68" t="s">
        <v>2267</v>
      </c>
      <c r="K4189" s="68">
        <v>2.7</v>
      </c>
      <c r="L4189" s="68">
        <v>0.77</v>
      </c>
      <c r="M4189" s="68" t="s">
        <v>1960</v>
      </c>
      <c r="N4189" s="143">
        <f>IF(対応ガラス検索!$E$2="-","",IF(対応ガラス検索!$E$2&gt;=K4189,MAX($N$2:N4188)+1,""))</f>
        <v>4188</v>
      </c>
      <c r="O4189" s="143" t="str">
        <f>IF(対応ガラス検索!$E$2="-","",IF(L4189&lt;=0.65,MAX($O$2:O4188)+1,""))</f>
        <v/>
      </c>
      <c r="P4189" s="144"/>
      <c r="Q4189" s="145"/>
    </row>
    <row r="4190" spans="1:17" x14ac:dyDescent="0.4">
      <c r="A4190" s="68">
        <v>4189</v>
      </c>
      <c r="B4190" s="68" t="s">
        <v>2056</v>
      </c>
      <c r="C4190" s="68" t="s">
        <v>2297</v>
      </c>
      <c r="D4190" s="68" t="s">
        <v>2095</v>
      </c>
      <c r="E4190" s="68" t="s">
        <v>1965</v>
      </c>
      <c r="F4190" s="68" t="s">
        <v>1966</v>
      </c>
      <c r="G4190" s="68" t="s">
        <v>1980</v>
      </c>
      <c r="H4190" s="68" t="s">
        <v>1981</v>
      </c>
      <c r="I4190" s="68">
        <v>12</v>
      </c>
      <c r="J4190" s="68" t="s">
        <v>2267</v>
      </c>
      <c r="K4190" s="68">
        <v>2.7</v>
      </c>
      <c r="L4190" s="68">
        <v>0.77</v>
      </c>
      <c r="M4190" s="68" t="s">
        <v>1960</v>
      </c>
      <c r="N4190" s="143">
        <f>IF(対応ガラス検索!$E$2="-","",IF(対応ガラス検索!$E$2&gt;=K4190,MAX($N$2:N4189)+1,""))</f>
        <v>4189</v>
      </c>
      <c r="O4190" s="143" t="str">
        <f>IF(対応ガラス検索!$E$2="-","",IF(L4190&lt;=0.65,MAX($O$2:O4189)+1,""))</f>
        <v/>
      </c>
      <c r="P4190" s="144"/>
      <c r="Q4190" s="145"/>
    </row>
    <row r="4191" spans="1:17" x14ac:dyDescent="0.4">
      <c r="A4191" s="68">
        <v>4190</v>
      </c>
      <c r="B4191" s="68" t="s">
        <v>2056</v>
      </c>
      <c r="C4191" s="68" t="s">
        <v>2297</v>
      </c>
      <c r="D4191" s="68" t="s">
        <v>2095</v>
      </c>
      <c r="E4191" s="68" t="s">
        <v>1965</v>
      </c>
      <c r="F4191" s="68" t="s">
        <v>1966</v>
      </c>
      <c r="G4191" s="68" t="s">
        <v>1980</v>
      </c>
      <c r="H4191" s="68" t="s">
        <v>1981</v>
      </c>
      <c r="I4191" s="68">
        <v>13</v>
      </c>
      <c r="J4191" s="68" t="s">
        <v>2267</v>
      </c>
      <c r="K4191" s="68">
        <v>2.7</v>
      </c>
      <c r="L4191" s="68">
        <v>0.77</v>
      </c>
      <c r="M4191" s="68" t="s">
        <v>1960</v>
      </c>
      <c r="N4191" s="143">
        <f>IF(対応ガラス検索!$E$2="-","",IF(対応ガラス検索!$E$2&gt;=K4191,MAX($N$2:N4190)+1,""))</f>
        <v>4190</v>
      </c>
      <c r="O4191" s="143" t="str">
        <f>IF(対応ガラス検索!$E$2="-","",IF(L4191&lt;=0.65,MAX($O$2:O4190)+1,""))</f>
        <v/>
      </c>
      <c r="P4191" s="144"/>
      <c r="Q4191" s="145"/>
    </row>
    <row r="4192" spans="1:17" x14ac:dyDescent="0.4">
      <c r="A4192" s="68">
        <v>4191</v>
      </c>
      <c r="B4192" s="68" t="s">
        <v>2056</v>
      </c>
      <c r="C4192" s="68" t="s">
        <v>2297</v>
      </c>
      <c r="D4192" s="68" t="s">
        <v>2095</v>
      </c>
      <c r="E4192" s="68" t="s">
        <v>1965</v>
      </c>
      <c r="F4192" s="68" t="s">
        <v>1966</v>
      </c>
      <c r="G4192" s="68" t="s">
        <v>1980</v>
      </c>
      <c r="H4192" s="68" t="s">
        <v>1981</v>
      </c>
      <c r="I4192" s="68">
        <v>6</v>
      </c>
      <c r="J4192" s="68" t="s">
        <v>2267</v>
      </c>
      <c r="K4192" s="142">
        <v>3.1</v>
      </c>
      <c r="L4192" s="68">
        <v>0.77</v>
      </c>
      <c r="M4192" s="68" t="s">
        <v>1960</v>
      </c>
      <c r="N4192" s="143">
        <f>IF(対応ガラス検索!$E$2="-","",IF(対応ガラス検索!$E$2&gt;=K4192,MAX($N$2:N4191)+1,""))</f>
        <v>4191</v>
      </c>
      <c r="O4192" s="143" t="str">
        <f>IF(対応ガラス検索!$E$2="-","",IF(L4192&lt;=0.65,MAX($O$2:O4191)+1,""))</f>
        <v/>
      </c>
      <c r="P4192" s="144"/>
      <c r="Q4192" s="145"/>
    </row>
    <row r="4193" spans="1:17" x14ac:dyDescent="0.4">
      <c r="A4193" s="68">
        <v>4192</v>
      </c>
      <c r="B4193" s="68" t="s">
        <v>2056</v>
      </c>
      <c r="C4193" s="68" t="s">
        <v>2297</v>
      </c>
      <c r="D4193" s="68" t="s">
        <v>2095</v>
      </c>
      <c r="E4193" s="68" t="s">
        <v>1965</v>
      </c>
      <c r="F4193" s="68" t="s">
        <v>1966</v>
      </c>
      <c r="G4193" s="68" t="s">
        <v>1980</v>
      </c>
      <c r="H4193" s="68" t="s">
        <v>1981</v>
      </c>
      <c r="I4193" s="68">
        <v>7</v>
      </c>
      <c r="J4193" s="68" t="s">
        <v>2267</v>
      </c>
      <c r="K4193" s="142">
        <v>3</v>
      </c>
      <c r="L4193" s="68">
        <v>0.77</v>
      </c>
      <c r="M4193" s="68" t="s">
        <v>1960</v>
      </c>
      <c r="N4193" s="143">
        <f>IF(対応ガラス検索!$E$2="-","",IF(対応ガラス検索!$E$2&gt;=K4193,MAX($N$2:N4192)+1,""))</f>
        <v>4192</v>
      </c>
      <c r="O4193" s="143" t="str">
        <f>IF(対応ガラス検索!$E$2="-","",IF(L4193&lt;=0.65,MAX($O$2:O4192)+1,""))</f>
        <v/>
      </c>
      <c r="P4193" s="144"/>
      <c r="Q4193" s="145"/>
    </row>
    <row r="4194" spans="1:17" x14ac:dyDescent="0.4">
      <c r="A4194" s="68">
        <v>4193</v>
      </c>
      <c r="B4194" s="68" t="s">
        <v>2056</v>
      </c>
      <c r="C4194" s="68" t="s">
        <v>2297</v>
      </c>
      <c r="D4194" s="68" t="s">
        <v>2095</v>
      </c>
      <c r="E4194" s="68" t="s">
        <v>1965</v>
      </c>
      <c r="F4194" s="68" t="s">
        <v>1966</v>
      </c>
      <c r="G4194" s="68" t="s">
        <v>1980</v>
      </c>
      <c r="H4194" s="68" t="s">
        <v>1981</v>
      </c>
      <c r="I4194" s="68">
        <v>8</v>
      </c>
      <c r="J4194" s="68" t="s">
        <v>2267</v>
      </c>
      <c r="K4194" s="68">
        <v>2.9</v>
      </c>
      <c r="L4194" s="68">
        <v>0.77</v>
      </c>
      <c r="M4194" s="68" t="s">
        <v>1960</v>
      </c>
      <c r="N4194" s="143">
        <f>IF(対応ガラス検索!$E$2="-","",IF(対応ガラス検索!$E$2&gt;=K4194,MAX($N$2:N4193)+1,""))</f>
        <v>4193</v>
      </c>
      <c r="O4194" s="143" t="str">
        <f>IF(対応ガラス検索!$E$2="-","",IF(L4194&lt;=0.65,MAX($O$2:O4193)+1,""))</f>
        <v/>
      </c>
      <c r="P4194" s="144"/>
      <c r="Q4194" s="145"/>
    </row>
    <row r="4195" spans="1:17" x14ac:dyDescent="0.4">
      <c r="A4195" s="68">
        <v>4194</v>
      </c>
      <c r="B4195" s="68" t="s">
        <v>2056</v>
      </c>
      <c r="C4195" s="68" t="s">
        <v>2297</v>
      </c>
      <c r="D4195" s="68" t="s">
        <v>2095</v>
      </c>
      <c r="E4195" s="68" t="s">
        <v>1965</v>
      </c>
      <c r="F4195" s="68" t="s">
        <v>1966</v>
      </c>
      <c r="G4195" s="68" t="s">
        <v>1980</v>
      </c>
      <c r="H4195" s="68" t="s">
        <v>1981</v>
      </c>
      <c r="I4195" s="68">
        <v>9</v>
      </c>
      <c r="J4195" s="68" t="s">
        <v>2267</v>
      </c>
      <c r="K4195" s="68">
        <v>2.8</v>
      </c>
      <c r="L4195" s="68">
        <v>0.77</v>
      </c>
      <c r="M4195" s="68" t="s">
        <v>1960</v>
      </c>
      <c r="N4195" s="143">
        <f>IF(対応ガラス検索!$E$2="-","",IF(対応ガラス検索!$E$2&gt;=K4195,MAX($N$2:N4194)+1,""))</f>
        <v>4194</v>
      </c>
      <c r="O4195" s="143" t="str">
        <f>IF(対応ガラス検索!$E$2="-","",IF(L4195&lt;=0.65,MAX($O$2:O4194)+1,""))</f>
        <v/>
      </c>
      <c r="P4195" s="144"/>
      <c r="Q4195" s="145"/>
    </row>
    <row r="4196" spans="1:17" x14ac:dyDescent="0.4">
      <c r="A4196" s="68">
        <v>4195</v>
      </c>
      <c r="B4196" s="68" t="s">
        <v>2056</v>
      </c>
      <c r="C4196" s="68" t="s">
        <v>2297</v>
      </c>
      <c r="D4196" s="68" t="s">
        <v>2095</v>
      </c>
      <c r="E4196" s="68" t="s">
        <v>1965</v>
      </c>
      <c r="F4196" s="68" t="s">
        <v>1966</v>
      </c>
      <c r="G4196" s="68" t="s">
        <v>1980</v>
      </c>
      <c r="H4196" s="68" t="s">
        <v>1981</v>
      </c>
      <c r="I4196" s="68">
        <v>10</v>
      </c>
      <c r="J4196" s="68" t="s">
        <v>2267</v>
      </c>
      <c r="K4196" s="68">
        <v>2.8</v>
      </c>
      <c r="L4196" s="68">
        <v>0.77</v>
      </c>
      <c r="M4196" s="68" t="s">
        <v>1960</v>
      </c>
      <c r="N4196" s="143">
        <f>IF(対応ガラス検索!$E$2="-","",IF(対応ガラス検索!$E$2&gt;=K4196,MAX($N$2:N4195)+1,""))</f>
        <v>4195</v>
      </c>
      <c r="O4196" s="143" t="str">
        <f>IF(対応ガラス検索!$E$2="-","",IF(L4196&lt;=0.65,MAX($O$2:O4195)+1,""))</f>
        <v/>
      </c>
      <c r="P4196" s="144"/>
      <c r="Q4196" s="145"/>
    </row>
    <row r="4197" spans="1:17" x14ac:dyDescent="0.4">
      <c r="A4197" s="68">
        <v>4196</v>
      </c>
      <c r="B4197" s="68" t="s">
        <v>2056</v>
      </c>
      <c r="C4197" s="68" t="s">
        <v>2297</v>
      </c>
      <c r="D4197" s="68" t="s">
        <v>2095</v>
      </c>
      <c r="E4197" s="68" t="s">
        <v>1965</v>
      </c>
      <c r="F4197" s="68" t="s">
        <v>1966</v>
      </c>
      <c r="G4197" s="68" t="s">
        <v>1980</v>
      </c>
      <c r="H4197" s="68" t="s">
        <v>1981</v>
      </c>
      <c r="I4197" s="68">
        <v>11</v>
      </c>
      <c r="J4197" s="68" t="s">
        <v>2267</v>
      </c>
      <c r="K4197" s="68">
        <v>2.7</v>
      </c>
      <c r="L4197" s="68">
        <v>0.77</v>
      </c>
      <c r="M4197" s="68" t="s">
        <v>1960</v>
      </c>
      <c r="N4197" s="143">
        <f>IF(対応ガラス検索!$E$2="-","",IF(対応ガラス検索!$E$2&gt;=K4197,MAX($N$2:N4196)+1,""))</f>
        <v>4196</v>
      </c>
      <c r="O4197" s="143" t="str">
        <f>IF(対応ガラス検索!$E$2="-","",IF(L4197&lt;=0.65,MAX($O$2:O4196)+1,""))</f>
        <v/>
      </c>
      <c r="P4197" s="144"/>
      <c r="Q4197" s="145"/>
    </row>
    <row r="4198" spans="1:17" x14ac:dyDescent="0.4">
      <c r="A4198" s="68">
        <v>4197</v>
      </c>
      <c r="B4198" s="68" t="s">
        <v>2056</v>
      </c>
      <c r="C4198" s="68" t="s">
        <v>2297</v>
      </c>
      <c r="D4198" s="68" t="s">
        <v>2095</v>
      </c>
      <c r="E4198" s="68" t="s">
        <v>1965</v>
      </c>
      <c r="F4198" s="68" t="s">
        <v>1966</v>
      </c>
      <c r="G4198" s="68" t="s">
        <v>1980</v>
      </c>
      <c r="H4198" s="68" t="s">
        <v>1981</v>
      </c>
      <c r="I4198" s="68">
        <v>12</v>
      </c>
      <c r="J4198" s="68" t="s">
        <v>2267</v>
      </c>
      <c r="K4198" s="68">
        <v>2.7</v>
      </c>
      <c r="L4198" s="68">
        <v>0.77</v>
      </c>
      <c r="M4198" s="68" t="s">
        <v>1960</v>
      </c>
      <c r="N4198" s="143">
        <f>IF(対応ガラス検索!$E$2="-","",IF(対応ガラス検索!$E$2&gt;=K4198,MAX($N$2:N4197)+1,""))</f>
        <v>4197</v>
      </c>
      <c r="O4198" s="143" t="str">
        <f>IF(対応ガラス検索!$E$2="-","",IF(L4198&lt;=0.65,MAX($O$2:O4197)+1,""))</f>
        <v/>
      </c>
      <c r="P4198" s="144"/>
      <c r="Q4198" s="145"/>
    </row>
    <row r="4199" spans="1:17" x14ac:dyDescent="0.4">
      <c r="A4199" s="68">
        <v>4198</v>
      </c>
      <c r="B4199" s="68" t="s">
        <v>2056</v>
      </c>
      <c r="C4199" s="68" t="s">
        <v>2297</v>
      </c>
      <c r="D4199" s="68" t="s">
        <v>2095</v>
      </c>
      <c r="E4199" s="68" t="s">
        <v>1965</v>
      </c>
      <c r="F4199" s="68" t="s">
        <v>1966</v>
      </c>
      <c r="G4199" s="68" t="s">
        <v>1980</v>
      </c>
      <c r="H4199" s="68" t="s">
        <v>1981</v>
      </c>
      <c r="I4199" s="68">
        <v>13</v>
      </c>
      <c r="J4199" s="68" t="s">
        <v>2267</v>
      </c>
      <c r="K4199" s="68">
        <v>2.7</v>
      </c>
      <c r="L4199" s="68">
        <v>0.77</v>
      </c>
      <c r="M4199" s="68" t="s">
        <v>1960</v>
      </c>
      <c r="N4199" s="143">
        <f>IF(対応ガラス検索!$E$2="-","",IF(対応ガラス検索!$E$2&gt;=K4199,MAX($N$2:N4198)+1,""))</f>
        <v>4198</v>
      </c>
      <c r="O4199" s="143" t="str">
        <f>IF(対応ガラス検索!$E$2="-","",IF(L4199&lt;=0.65,MAX($O$2:O4198)+1,""))</f>
        <v/>
      </c>
      <c r="P4199" s="144"/>
      <c r="Q4199" s="145"/>
    </row>
    <row r="4200" spans="1:17" x14ac:dyDescent="0.4">
      <c r="A4200" s="68">
        <v>4199</v>
      </c>
      <c r="B4200" s="68" t="s">
        <v>2056</v>
      </c>
      <c r="C4200" s="68" t="s">
        <v>2297</v>
      </c>
      <c r="D4200" s="68" t="s">
        <v>2095</v>
      </c>
      <c r="E4200" s="68" t="s">
        <v>1965</v>
      </c>
      <c r="F4200" s="68" t="s">
        <v>1966</v>
      </c>
      <c r="G4200" s="68" t="s">
        <v>1980</v>
      </c>
      <c r="H4200" s="68" t="s">
        <v>1981</v>
      </c>
      <c r="I4200" s="68">
        <v>6</v>
      </c>
      <c r="J4200" s="68" t="s">
        <v>2296</v>
      </c>
      <c r="K4200" s="68">
        <v>3.3</v>
      </c>
      <c r="L4200" s="68">
        <v>0.77</v>
      </c>
      <c r="M4200" s="68" t="s">
        <v>1960</v>
      </c>
      <c r="N4200" s="143">
        <f>IF(対応ガラス検索!$E$2="-","",IF(対応ガラス検索!$E$2&gt;=K4200,MAX($N$2:N4199)+1,""))</f>
        <v>4199</v>
      </c>
      <c r="O4200" s="143" t="str">
        <f>IF(対応ガラス検索!$E$2="-","",IF(L4200&lt;=0.65,MAX($O$2:O4199)+1,""))</f>
        <v/>
      </c>
      <c r="P4200" s="144"/>
      <c r="Q4200" s="145"/>
    </row>
    <row r="4201" spans="1:17" x14ac:dyDescent="0.4">
      <c r="A4201" s="68">
        <v>4200</v>
      </c>
      <c r="B4201" s="68" t="s">
        <v>2056</v>
      </c>
      <c r="C4201" s="68" t="s">
        <v>2297</v>
      </c>
      <c r="D4201" s="68" t="s">
        <v>2095</v>
      </c>
      <c r="E4201" s="68" t="s">
        <v>1965</v>
      </c>
      <c r="F4201" s="68" t="s">
        <v>1966</v>
      </c>
      <c r="G4201" s="68" t="s">
        <v>1980</v>
      </c>
      <c r="H4201" s="68" t="s">
        <v>1981</v>
      </c>
      <c r="I4201" s="68">
        <v>7</v>
      </c>
      <c r="J4201" s="68" t="s">
        <v>2296</v>
      </c>
      <c r="K4201" s="68">
        <v>3.2</v>
      </c>
      <c r="L4201" s="68">
        <v>0.77</v>
      </c>
      <c r="M4201" s="68" t="s">
        <v>1960</v>
      </c>
      <c r="N4201" s="143">
        <f>IF(対応ガラス検索!$E$2="-","",IF(対応ガラス検索!$E$2&gt;=K4201,MAX($N$2:N4200)+1,""))</f>
        <v>4200</v>
      </c>
      <c r="O4201" s="143" t="str">
        <f>IF(対応ガラス検索!$E$2="-","",IF(L4201&lt;=0.65,MAX($O$2:O4200)+1,""))</f>
        <v/>
      </c>
      <c r="P4201" s="144"/>
      <c r="Q4201" s="145"/>
    </row>
    <row r="4202" spans="1:17" x14ac:dyDescent="0.4">
      <c r="A4202" s="68">
        <v>4201</v>
      </c>
      <c r="B4202" s="68" t="s">
        <v>2056</v>
      </c>
      <c r="C4202" s="68" t="s">
        <v>2297</v>
      </c>
      <c r="D4202" s="68" t="s">
        <v>2095</v>
      </c>
      <c r="E4202" s="68" t="s">
        <v>1965</v>
      </c>
      <c r="F4202" s="68" t="s">
        <v>1966</v>
      </c>
      <c r="G4202" s="68" t="s">
        <v>1980</v>
      </c>
      <c r="H4202" s="68" t="s">
        <v>1981</v>
      </c>
      <c r="I4202" s="68">
        <v>8</v>
      </c>
      <c r="J4202" s="68" t="s">
        <v>2296</v>
      </c>
      <c r="K4202" s="68">
        <v>3.1</v>
      </c>
      <c r="L4202" s="68">
        <v>0.77</v>
      </c>
      <c r="M4202" s="68" t="s">
        <v>1960</v>
      </c>
      <c r="N4202" s="143">
        <f>IF(対応ガラス検索!$E$2="-","",IF(対応ガラス検索!$E$2&gt;=K4202,MAX($N$2:N4201)+1,""))</f>
        <v>4201</v>
      </c>
      <c r="O4202" s="143" t="str">
        <f>IF(対応ガラス検索!$E$2="-","",IF(L4202&lt;=0.65,MAX($O$2:O4201)+1,""))</f>
        <v/>
      </c>
      <c r="P4202" s="144"/>
      <c r="Q4202" s="145"/>
    </row>
    <row r="4203" spans="1:17" x14ac:dyDescent="0.4">
      <c r="A4203" s="68">
        <v>4202</v>
      </c>
      <c r="B4203" s="68" t="s">
        <v>2056</v>
      </c>
      <c r="C4203" s="68" t="s">
        <v>2297</v>
      </c>
      <c r="D4203" s="68" t="s">
        <v>2095</v>
      </c>
      <c r="E4203" s="68" t="s">
        <v>1965</v>
      </c>
      <c r="F4203" s="68" t="s">
        <v>1966</v>
      </c>
      <c r="G4203" s="68" t="s">
        <v>1980</v>
      </c>
      <c r="H4203" s="68" t="s">
        <v>1981</v>
      </c>
      <c r="I4203" s="68">
        <v>9</v>
      </c>
      <c r="J4203" s="68" t="s">
        <v>2296</v>
      </c>
      <c r="K4203" s="68">
        <v>3</v>
      </c>
      <c r="L4203" s="68">
        <v>0.77</v>
      </c>
      <c r="M4203" s="68" t="s">
        <v>1960</v>
      </c>
      <c r="N4203" s="143">
        <f>IF(対応ガラス検索!$E$2="-","",IF(対応ガラス検索!$E$2&gt;=K4203,MAX($N$2:N4202)+1,""))</f>
        <v>4202</v>
      </c>
      <c r="O4203" s="143" t="str">
        <f>IF(対応ガラス検索!$E$2="-","",IF(L4203&lt;=0.65,MAX($O$2:O4202)+1,""))</f>
        <v/>
      </c>
      <c r="P4203" s="144"/>
      <c r="Q4203" s="145"/>
    </row>
    <row r="4204" spans="1:17" x14ac:dyDescent="0.4">
      <c r="A4204" s="68">
        <v>4203</v>
      </c>
      <c r="B4204" s="68" t="s">
        <v>2056</v>
      </c>
      <c r="C4204" s="68" t="s">
        <v>2297</v>
      </c>
      <c r="D4204" s="68" t="s">
        <v>2095</v>
      </c>
      <c r="E4204" s="68" t="s">
        <v>1965</v>
      </c>
      <c r="F4204" s="68" t="s">
        <v>1966</v>
      </c>
      <c r="G4204" s="68" t="s">
        <v>1980</v>
      </c>
      <c r="H4204" s="68" t="s">
        <v>1981</v>
      </c>
      <c r="I4204" s="68">
        <v>10</v>
      </c>
      <c r="J4204" s="68" t="s">
        <v>2296</v>
      </c>
      <c r="K4204" s="68">
        <v>3</v>
      </c>
      <c r="L4204" s="68">
        <v>0.77</v>
      </c>
      <c r="M4204" s="68" t="s">
        <v>1960</v>
      </c>
      <c r="N4204" s="143">
        <f>IF(対応ガラス検索!$E$2="-","",IF(対応ガラス検索!$E$2&gt;=K4204,MAX($N$2:N4203)+1,""))</f>
        <v>4203</v>
      </c>
      <c r="O4204" s="143" t="str">
        <f>IF(対応ガラス検索!$E$2="-","",IF(L4204&lt;=0.65,MAX($O$2:O4203)+1,""))</f>
        <v/>
      </c>
      <c r="P4204" s="144"/>
      <c r="Q4204" s="145"/>
    </row>
    <row r="4205" spans="1:17" x14ac:dyDescent="0.4">
      <c r="A4205" s="68">
        <v>4204</v>
      </c>
      <c r="B4205" s="68" t="s">
        <v>2056</v>
      </c>
      <c r="C4205" s="68" t="s">
        <v>2297</v>
      </c>
      <c r="D4205" s="68" t="s">
        <v>2095</v>
      </c>
      <c r="E4205" s="68" t="s">
        <v>1965</v>
      </c>
      <c r="F4205" s="68" t="s">
        <v>1966</v>
      </c>
      <c r="G4205" s="68" t="s">
        <v>1980</v>
      </c>
      <c r="H4205" s="68" t="s">
        <v>1981</v>
      </c>
      <c r="I4205" s="68">
        <v>11</v>
      </c>
      <c r="J4205" s="68" t="s">
        <v>2296</v>
      </c>
      <c r="K4205" s="68">
        <v>2.9</v>
      </c>
      <c r="L4205" s="68">
        <v>0.77</v>
      </c>
      <c r="M4205" s="68" t="s">
        <v>1960</v>
      </c>
      <c r="N4205" s="143">
        <f>IF(対応ガラス検索!$E$2="-","",IF(対応ガラス検索!$E$2&gt;=K4205,MAX($N$2:N4204)+1,""))</f>
        <v>4204</v>
      </c>
      <c r="O4205" s="143" t="str">
        <f>IF(対応ガラス検索!$E$2="-","",IF(L4205&lt;=0.65,MAX($O$2:O4204)+1,""))</f>
        <v/>
      </c>
      <c r="P4205" s="144"/>
      <c r="Q4205" s="145"/>
    </row>
    <row r="4206" spans="1:17" x14ac:dyDescent="0.4">
      <c r="A4206" s="68">
        <v>4205</v>
      </c>
      <c r="B4206" s="68" t="s">
        <v>2056</v>
      </c>
      <c r="C4206" s="68" t="s">
        <v>2297</v>
      </c>
      <c r="D4206" s="68" t="s">
        <v>2095</v>
      </c>
      <c r="E4206" s="68" t="s">
        <v>1965</v>
      </c>
      <c r="F4206" s="68" t="s">
        <v>1966</v>
      </c>
      <c r="G4206" s="68" t="s">
        <v>1980</v>
      </c>
      <c r="H4206" s="68" t="s">
        <v>1981</v>
      </c>
      <c r="I4206" s="68">
        <v>12</v>
      </c>
      <c r="J4206" s="68" t="s">
        <v>2296</v>
      </c>
      <c r="K4206" s="142">
        <v>2.9</v>
      </c>
      <c r="L4206" s="68">
        <v>0.77</v>
      </c>
      <c r="M4206" s="68" t="s">
        <v>1960</v>
      </c>
      <c r="N4206" s="143">
        <f>IF(対応ガラス検索!$E$2="-","",IF(対応ガラス検索!$E$2&gt;=K4206,MAX($N$2:N4205)+1,""))</f>
        <v>4205</v>
      </c>
      <c r="O4206" s="143" t="str">
        <f>IF(対応ガラス検索!$E$2="-","",IF(L4206&lt;=0.65,MAX($O$2:O4205)+1,""))</f>
        <v/>
      </c>
      <c r="P4206" s="144"/>
      <c r="Q4206" s="145"/>
    </row>
    <row r="4207" spans="1:17" x14ac:dyDescent="0.4">
      <c r="A4207" s="68">
        <v>4206</v>
      </c>
      <c r="B4207" s="68" t="s">
        <v>2056</v>
      </c>
      <c r="C4207" s="68" t="s">
        <v>2297</v>
      </c>
      <c r="D4207" s="68" t="s">
        <v>2095</v>
      </c>
      <c r="E4207" s="68" t="s">
        <v>1965</v>
      </c>
      <c r="F4207" s="68" t="s">
        <v>1966</v>
      </c>
      <c r="G4207" s="68" t="s">
        <v>1980</v>
      </c>
      <c r="H4207" s="68" t="s">
        <v>1981</v>
      </c>
      <c r="I4207" s="68">
        <v>13</v>
      </c>
      <c r="J4207" s="68" t="s">
        <v>2296</v>
      </c>
      <c r="K4207" s="142">
        <v>2.8</v>
      </c>
      <c r="L4207" s="68">
        <v>0.77</v>
      </c>
      <c r="M4207" s="68" t="s">
        <v>1960</v>
      </c>
      <c r="N4207" s="143">
        <f>IF(対応ガラス検索!$E$2="-","",IF(対応ガラス検索!$E$2&gt;=K4207,MAX($N$2:N4206)+1,""))</f>
        <v>4206</v>
      </c>
      <c r="O4207" s="143" t="str">
        <f>IF(対応ガラス検索!$E$2="-","",IF(L4207&lt;=0.65,MAX($O$2:O4206)+1,""))</f>
        <v/>
      </c>
      <c r="P4207" s="144"/>
      <c r="Q4207" s="145"/>
    </row>
    <row r="4208" spans="1:17" x14ac:dyDescent="0.4">
      <c r="A4208" s="68">
        <v>4207</v>
      </c>
      <c r="B4208" s="68" t="s">
        <v>2056</v>
      </c>
      <c r="C4208" s="68" t="s">
        <v>2297</v>
      </c>
      <c r="D4208" s="68" t="s">
        <v>2095</v>
      </c>
      <c r="E4208" s="68" t="s">
        <v>1965</v>
      </c>
      <c r="F4208" s="68" t="s">
        <v>1966</v>
      </c>
      <c r="G4208" s="68" t="s">
        <v>1980</v>
      </c>
      <c r="H4208" s="68" t="s">
        <v>1981</v>
      </c>
      <c r="I4208" s="68">
        <v>6</v>
      </c>
      <c r="J4208" s="68" t="s">
        <v>2296</v>
      </c>
      <c r="K4208" s="68">
        <v>3.3</v>
      </c>
      <c r="L4208" s="68">
        <v>0.77</v>
      </c>
      <c r="M4208" s="68" t="s">
        <v>1960</v>
      </c>
      <c r="N4208" s="143">
        <f>IF(対応ガラス検索!$E$2="-","",IF(対応ガラス検索!$E$2&gt;=K4208,MAX($N$2:N4207)+1,""))</f>
        <v>4207</v>
      </c>
      <c r="O4208" s="143" t="str">
        <f>IF(対応ガラス検索!$E$2="-","",IF(L4208&lt;=0.65,MAX($O$2:O4207)+1,""))</f>
        <v/>
      </c>
      <c r="P4208" s="144"/>
      <c r="Q4208" s="145"/>
    </row>
    <row r="4209" spans="1:17" x14ac:dyDescent="0.4">
      <c r="A4209" s="68">
        <v>4208</v>
      </c>
      <c r="B4209" s="68" t="s">
        <v>2056</v>
      </c>
      <c r="C4209" s="68" t="s">
        <v>2297</v>
      </c>
      <c r="D4209" s="68" t="s">
        <v>2095</v>
      </c>
      <c r="E4209" s="68" t="s">
        <v>1965</v>
      </c>
      <c r="F4209" s="68" t="s">
        <v>1966</v>
      </c>
      <c r="G4209" s="68" t="s">
        <v>1980</v>
      </c>
      <c r="H4209" s="68" t="s">
        <v>1981</v>
      </c>
      <c r="I4209" s="68">
        <v>7</v>
      </c>
      <c r="J4209" s="68" t="s">
        <v>2296</v>
      </c>
      <c r="K4209" s="68">
        <v>3.2</v>
      </c>
      <c r="L4209" s="68">
        <v>0.77</v>
      </c>
      <c r="M4209" s="68" t="s">
        <v>1960</v>
      </c>
      <c r="N4209" s="143">
        <f>IF(対応ガラス検索!$E$2="-","",IF(対応ガラス検索!$E$2&gt;=K4209,MAX($N$2:N4208)+1,""))</f>
        <v>4208</v>
      </c>
      <c r="O4209" s="143" t="str">
        <f>IF(対応ガラス検索!$E$2="-","",IF(L4209&lt;=0.65,MAX($O$2:O4208)+1,""))</f>
        <v/>
      </c>
      <c r="P4209" s="144"/>
      <c r="Q4209" s="145"/>
    </row>
    <row r="4210" spans="1:17" x14ac:dyDescent="0.4">
      <c r="A4210" s="68">
        <v>4209</v>
      </c>
      <c r="B4210" s="68" t="s">
        <v>2056</v>
      </c>
      <c r="C4210" s="68" t="s">
        <v>2297</v>
      </c>
      <c r="D4210" s="68" t="s">
        <v>2095</v>
      </c>
      <c r="E4210" s="68" t="s">
        <v>1965</v>
      </c>
      <c r="F4210" s="68" t="s">
        <v>1966</v>
      </c>
      <c r="G4210" s="68" t="s">
        <v>1980</v>
      </c>
      <c r="H4210" s="68" t="s">
        <v>1981</v>
      </c>
      <c r="I4210" s="68">
        <v>8</v>
      </c>
      <c r="J4210" s="68" t="s">
        <v>2296</v>
      </c>
      <c r="K4210" s="68">
        <v>3.1</v>
      </c>
      <c r="L4210" s="68">
        <v>0.77</v>
      </c>
      <c r="M4210" s="68" t="s">
        <v>1960</v>
      </c>
      <c r="N4210" s="143">
        <f>IF(対応ガラス検索!$E$2="-","",IF(対応ガラス検索!$E$2&gt;=K4210,MAX($N$2:N4209)+1,""))</f>
        <v>4209</v>
      </c>
      <c r="O4210" s="143" t="str">
        <f>IF(対応ガラス検索!$E$2="-","",IF(L4210&lt;=0.65,MAX($O$2:O4209)+1,""))</f>
        <v/>
      </c>
      <c r="P4210" s="144"/>
      <c r="Q4210" s="145"/>
    </row>
    <row r="4211" spans="1:17" x14ac:dyDescent="0.4">
      <c r="A4211" s="68">
        <v>4210</v>
      </c>
      <c r="B4211" s="68" t="s">
        <v>2056</v>
      </c>
      <c r="C4211" s="68" t="s">
        <v>2297</v>
      </c>
      <c r="D4211" s="68" t="s">
        <v>2095</v>
      </c>
      <c r="E4211" s="68" t="s">
        <v>1965</v>
      </c>
      <c r="F4211" s="68" t="s">
        <v>1966</v>
      </c>
      <c r="G4211" s="68" t="s">
        <v>1980</v>
      </c>
      <c r="H4211" s="68" t="s">
        <v>1981</v>
      </c>
      <c r="I4211" s="68">
        <v>9</v>
      </c>
      <c r="J4211" s="68" t="s">
        <v>2296</v>
      </c>
      <c r="K4211" s="68">
        <v>3</v>
      </c>
      <c r="L4211" s="68">
        <v>0.77</v>
      </c>
      <c r="M4211" s="68" t="s">
        <v>1960</v>
      </c>
      <c r="N4211" s="143">
        <f>IF(対応ガラス検索!$E$2="-","",IF(対応ガラス検索!$E$2&gt;=K4211,MAX($N$2:N4210)+1,""))</f>
        <v>4210</v>
      </c>
      <c r="O4211" s="143" t="str">
        <f>IF(対応ガラス検索!$E$2="-","",IF(L4211&lt;=0.65,MAX($O$2:O4210)+1,""))</f>
        <v/>
      </c>
      <c r="P4211" s="144"/>
      <c r="Q4211" s="145"/>
    </row>
    <row r="4212" spans="1:17" x14ac:dyDescent="0.4">
      <c r="A4212" s="68">
        <v>4211</v>
      </c>
      <c r="B4212" s="68" t="s">
        <v>2056</v>
      </c>
      <c r="C4212" s="68" t="s">
        <v>2297</v>
      </c>
      <c r="D4212" s="68" t="s">
        <v>2095</v>
      </c>
      <c r="E4212" s="68" t="s">
        <v>1965</v>
      </c>
      <c r="F4212" s="68" t="s">
        <v>1966</v>
      </c>
      <c r="G4212" s="68" t="s">
        <v>1980</v>
      </c>
      <c r="H4212" s="68" t="s">
        <v>1981</v>
      </c>
      <c r="I4212" s="68">
        <v>10</v>
      </c>
      <c r="J4212" s="68" t="s">
        <v>2296</v>
      </c>
      <c r="K4212" s="68">
        <v>3</v>
      </c>
      <c r="L4212" s="68">
        <v>0.77</v>
      </c>
      <c r="M4212" s="68" t="s">
        <v>1960</v>
      </c>
      <c r="N4212" s="143">
        <f>IF(対応ガラス検索!$E$2="-","",IF(対応ガラス検索!$E$2&gt;=K4212,MAX($N$2:N4211)+1,""))</f>
        <v>4211</v>
      </c>
      <c r="O4212" s="143" t="str">
        <f>IF(対応ガラス検索!$E$2="-","",IF(L4212&lt;=0.65,MAX($O$2:O4211)+1,""))</f>
        <v/>
      </c>
      <c r="P4212" s="144"/>
      <c r="Q4212" s="145"/>
    </row>
    <row r="4213" spans="1:17" x14ac:dyDescent="0.4">
      <c r="A4213" s="68">
        <v>4212</v>
      </c>
      <c r="B4213" s="68" t="s">
        <v>2056</v>
      </c>
      <c r="C4213" s="68" t="s">
        <v>2297</v>
      </c>
      <c r="D4213" s="68" t="s">
        <v>2095</v>
      </c>
      <c r="E4213" s="68" t="s">
        <v>1965</v>
      </c>
      <c r="F4213" s="68" t="s">
        <v>1966</v>
      </c>
      <c r="G4213" s="68" t="s">
        <v>1980</v>
      </c>
      <c r="H4213" s="68" t="s">
        <v>1981</v>
      </c>
      <c r="I4213" s="68">
        <v>11</v>
      </c>
      <c r="J4213" s="68" t="s">
        <v>2296</v>
      </c>
      <c r="K4213" s="68">
        <v>2.9</v>
      </c>
      <c r="L4213" s="68">
        <v>0.77</v>
      </c>
      <c r="M4213" s="68" t="s">
        <v>1960</v>
      </c>
      <c r="N4213" s="143">
        <f>IF(対応ガラス検索!$E$2="-","",IF(対応ガラス検索!$E$2&gt;=K4213,MAX($N$2:N4212)+1,""))</f>
        <v>4212</v>
      </c>
      <c r="O4213" s="143" t="str">
        <f>IF(対応ガラス検索!$E$2="-","",IF(L4213&lt;=0.65,MAX($O$2:O4212)+1,""))</f>
        <v/>
      </c>
      <c r="P4213" s="144"/>
      <c r="Q4213" s="145"/>
    </row>
    <row r="4214" spans="1:17" x14ac:dyDescent="0.4">
      <c r="A4214" s="68">
        <v>4213</v>
      </c>
      <c r="B4214" s="68" t="s">
        <v>2056</v>
      </c>
      <c r="C4214" s="68" t="s">
        <v>2297</v>
      </c>
      <c r="D4214" s="68" t="s">
        <v>2095</v>
      </c>
      <c r="E4214" s="68" t="s">
        <v>1965</v>
      </c>
      <c r="F4214" s="68" t="s">
        <v>1966</v>
      </c>
      <c r="G4214" s="68" t="s">
        <v>1980</v>
      </c>
      <c r="H4214" s="68" t="s">
        <v>1981</v>
      </c>
      <c r="I4214" s="68">
        <v>12</v>
      </c>
      <c r="J4214" s="68" t="s">
        <v>2296</v>
      </c>
      <c r="K4214" s="68">
        <v>2.9</v>
      </c>
      <c r="L4214" s="68">
        <v>0.77</v>
      </c>
      <c r="M4214" s="68" t="s">
        <v>1960</v>
      </c>
      <c r="N4214" s="143">
        <f>IF(対応ガラス検索!$E$2="-","",IF(対応ガラス検索!$E$2&gt;=K4214,MAX($N$2:N4213)+1,""))</f>
        <v>4213</v>
      </c>
      <c r="O4214" s="143" t="str">
        <f>IF(対応ガラス検索!$E$2="-","",IF(L4214&lt;=0.65,MAX($O$2:O4213)+1,""))</f>
        <v/>
      </c>
      <c r="P4214" s="144"/>
      <c r="Q4214" s="145"/>
    </row>
    <row r="4215" spans="1:17" x14ac:dyDescent="0.4">
      <c r="A4215" s="68">
        <v>4214</v>
      </c>
      <c r="B4215" s="68" t="s">
        <v>2056</v>
      </c>
      <c r="C4215" s="68" t="s">
        <v>2297</v>
      </c>
      <c r="D4215" s="68" t="s">
        <v>2095</v>
      </c>
      <c r="E4215" s="68" t="s">
        <v>1965</v>
      </c>
      <c r="F4215" s="68" t="s">
        <v>1966</v>
      </c>
      <c r="G4215" s="68" t="s">
        <v>1980</v>
      </c>
      <c r="H4215" s="68" t="s">
        <v>1981</v>
      </c>
      <c r="I4215" s="68">
        <v>13</v>
      </c>
      <c r="J4215" s="68" t="s">
        <v>2296</v>
      </c>
      <c r="K4215" s="68">
        <v>2.8</v>
      </c>
      <c r="L4215" s="68">
        <v>0.77</v>
      </c>
      <c r="M4215" s="68" t="s">
        <v>1960</v>
      </c>
      <c r="N4215" s="143">
        <f>IF(対応ガラス検索!$E$2="-","",IF(対応ガラス検索!$E$2&gt;=K4215,MAX($N$2:N4214)+1,""))</f>
        <v>4214</v>
      </c>
      <c r="O4215" s="143" t="str">
        <f>IF(対応ガラス検索!$E$2="-","",IF(L4215&lt;=0.65,MAX($O$2:O4214)+1,""))</f>
        <v/>
      </c>
      <c r="P4215" s="144"/>
      <c r="Q4215" s="145"/>
    </row>
    <row r="4216" spans="1:17" x14ac:dyDescent="0.4">
      <c r="A4216" s="68">
        <v>4215</v>
      </c>
      <c r="B4216" s="68" t="s">
        <v>2056</v>
      </c>
      <c r="C4216" s="68" t="s">
        <v>2297</v>
      </c>
      <c r="D4216" s="68" t="s">
        <v>2096</v>
      </c>
      <c r="E4216" s="68" t="s">
        <v>1965</v>
      </c>
      <c r="F4216" s="68" t="s">
        <v>1966</v>
      </c>
      <c r="G4216" s="68" t="s">
        <v>1985</v>
      </c>
      <c r="H4216" s="68" t="s">
        <v>1986</v>
      </c>
      <c r="I4216" s="68">
        <v>6</v>
      </c>
      <c r="J4216" s="68" t="s">
        <v>2267</v>
      </c>
      <c r="K4216" s="68">
        <v>3.1</v>
      </c>
      <c r="L4216" s="68">
        <v>0.76</v>
      </c>
      <c r="M4216" s="68" t="s">
        <v>1960</v>
      </c>
      <c r="N4216" s="143">
        <f>IF(対応ガラス検索!$E$2="-","",IF(対応ガラス検索!$E$2&gt;=K4216,MAX($N$2:N4215)+1,""))</f>
        <v>4215</v>
      </c>
      <c r="O4216" s="143" t="str">
        <f>IF(対応ガラス検索!$E$2="-","",IF(L4216&lt;=0.65,MAX($O$2:O4215)+1,""))</f>
        <v/>
      </c>
      <c r="P4216" s="144"/>
      <c r="Q4216" s="145"/>
    </row>
    <row r="4217" spans="1:17" x14ac:dyDescent="0.4">
      <c r="A4217" s="68">
        <v>4216</v>
      </c>
      <c r="B4217" s="68" t="s">
        <v>2056</v>
      </c>
      <c r="C4217" s="68" t="s">
        <v>2297</v>
      </c>
      <c r="D4217" s="68" t="s">
        <v>2096</v>
      </c>
      <c r="E4217" s="68" t="s">
        <v>1965</v>
      </c>
      <c r="F4217" s="68" t="s">
        <v>1966</v>
      </c>
      <c r="G4217" s="68" t="s">
        <v>1985</v>
      </c>
      <c r="H4217" s="68" t="s">
        <v>1986</v>
      </c>
      <c r="I4217" s="68">
        <v>7</v>
      </c>
      <c r="J4217" s="68" t="s">
        <v>2267</v>
      </c>
      <c r="K4217" s="68">
        <v>3</v>
      </c>
      <c r="L4217" s="68">
        <v>0.76</v>
      </c>
      <c r="M4217" s="68" t="s">
        <v>1960</v>
      </c>
      <c r="N4217" s="143">
        <f>IF(対応ガラス検索!$E$2="-","",IF(対応ガラス検索!$E$2&gt;=K4217,MAX($N$2:N4216)+1,""))</f>
        <v>4216</v>
      </c>
      <c r="O4217" s="143" t="str">
        <f>IF(対応ガラス検索!$E$2="-","",IF(L4217&lt;=0.65,MAX($O$2:O4216)+1,""))</f>
        <v/>
      </c>
      <c r="P4217" s="144"/>
      <c r="Q4217" s="145"/>
    </row>
    <row r="4218" spans="1:17" x14ac:dyDescent="0.4">
      <c r="A4218" s="68">
        <v>4217</v>
      </c>
      <c r="B4218" s="68" t="s">
        <v>2056</v>
      </c>
      <c r="C4218" s="68" t="s">
        <v>2297</v>
      </c>
      <c r="D4218" s="68" t="s">
        <v>2096</v>
      </c>
      <c r="E4218" s="68" t="s">
        <v>1965</v>
      </c>
      <c r="F4218" s="68" t="s">
        <v>1966</v>
      </c>
      <c r="G4218" s="68" t="s">
        <v>1985</v>
      </c>
      <c r="H4218" s="68" t="s">
        <v>1986</v>
      </c>
      <c r="I4218" s="68">
        <v>8</v>
      </c>
      <c r="J4218" s="68" t="s">
        <v>2267</v>
      </c>
      <c r="K4218" s="68">
        <v>2.9</v>
      </c>
      <c r="L4218" s="68">
        <v>0.76</v>
      </c>
      <c r="M4218" s="68" t="s">
        <v>1960</v>
      </c>
      <c r="N4218" s="143">
        <f>IF(対応ガラス検索!$E$2="-","",IF(対応ガラス検索!$E$2&gt;=K4218,MAX($N$2:N4217)+1,""))</f>
        <v>4217</v>
      </c>
      <c r="O4218" s="143" t="str">
        <f>IF(対応ガラス検索!$E$2="-","",IF(L4218&lt;=0.65,MAX($O$2:O4217)+1,""))</f>
        <v/>
      </c>
      <c r="P4218" s="144"/>
      <c r="Q4218" s="145"/>
    </row>
    <row r="4219" spans="1:17" x14ac:dyDescent="0.4">
      <c r="A4219" s="68">
        <v>4218</v>
      </c>
      <c r="B4219" s="68" t="s">
        <v>2056</v>
      </c>
      <c r="C4219" s="68" t="s">
        <v>2297</v>
      </c>
      <c r="D4219" s="68" t="s">
        <v>2096</v>
      </c>
      <c r="E4219" s="68" t="s">
        <v>1965</v>
      </c>
      <c r="F4219" s="68" t="s">
        <v>1966</v>
      </c>
      <c r="G4219" s="68" t="s">
        <v>1985</v>
      </c>
      <c r="H4219" s="68" t="s">
        <v>1986</v>
      </c>
      <c r="I4219" s="68">
        <v>9</v>
      </c>
      <c r="J4219" s="68" t="s">
        <v>2267</v>
      </c>
      <c r="K4219" s="142">
        <v>2.8</v>
      </c>
      <c r="L4219" s="68">
        <v>0.76</v>
      </c>
      <c r="M4219" s="68" t="s">
        <v>1960</v>
      </c>
      <c r="N4219" s="143">
        <f>IF(対応ガラス検索!$E$2="-","",IF(対応ガラス検索!$E$2&gt;=K4219,MAX($N$2:N4218)+1,""))</f>
        <v>4218</v>
      </c>
      <c r="O4219" s="143" t="str">
        <f>IF(対応ガラス検索!$E$2="-","",IF(L4219&lt;=0.65,MAX($O$2:O4218)+1,""))</f>
        <v/>
      </c>
      <c r="P4219" s="144"/>
      <c r="Q4219" s="145"/>
    </row>
    <row r="4220" spans="1:17" x14ac:dyDescent="0.4">
      <c r="A4220" s="68">
        <v>4219</v>
      </c>
      <c r="B4220" s="68" t="s">
        <v>2056</v>
      </c>
      <c r="C4220" s="68" t="s">
        <v>2297</v>
      </c>
      <c r="D4220" s="68" t="s">
        <v>2096</v>
      </c>
      <c r="E4220" s="68" t="s">
        <v>1965</v>
      </c>
      <c r="F4220" s="68" t="s">
        <v>1966</v>
      </c>
      <c r="G4220" s="68" t="s">
        <v>1985</v>
      </c>
      <c r="H4220" s="68" t="s">
        <v>1986</v>
      </c>
      <c r="I4220" s="68">
        <v>10</v>
      </c>
      <c r="J4220" s="68" t="s">
        <v>2267</v>
      </c>
      <c r="K4220" s="68">
        <v>2.8</v>
      </c>
      <c r="L4220" s="68">
        <v>0.76</v>
      </c>
      <c r="M4220" s="68" t="s">
        <v>1960</v>
      </c>
      <c r="N4220" s="143">
        <f>IF(対応ガラス検索!$E$2="-","",IF(対応ガラス検索!$E$2&gt;=K4220,MAX($N$2:N4219)+1,""))</f>
        <v>4219</v>
      </c>
      <c r="O4220" s="143" t="str">
        <f>IF(対応ガラス検索!$E$2="-","",IF(L4220&lt;=0.65,MAX($O$2:O4219)+1,""))</f>
        <v/>
      </c>
      <c r="P4220" s="144"/>
      <c r="Q4220" s="145"/>
    </row>
    <row r="4221" spans="1:17" x14ac:dyDescent="0.4">
      <c r="A4221" s="68">
        <v>4220</v>
      </c>
      <c r="B4221" s="68" t="s">
        <v>2056</v>
      </c>
      <c r="C4221" s="68" t="s">
        <v>2297</v>
      </c>
      <c r="D4221" s="68" t="s">
        <v>2096</v>
      </c>
      <c r="E4221" s="68" t="s">
        <v>1965</v>
      </c>
      <c r="F4221" s="68" t="s">
        <v>1966</v>
      </c>
      <c r="G4221" s="68" t="s">
        <v>1985</v>
      </c>
      <c r="H4221" s="68" t="s">
        <v>1986</v>
      </c>
      <c r="I4221" s="68">
        <v>11</v>
      </c>
      <c r="J4221" s="68" t="s">
        <v>2267</v>
      </c>
      <c r="K4221" s="68">
        <v>2.7</v>
      </c>
      <c r="L4221" s="68">
        <v>0.76</v>
      </c>
      <c r="M4221" s="68" t="s">
        <v>1960</v>
      </c>
      <c r="N4221" s="143">
        <f>IF(対応ガラス検索!$E$2="-","",IF(対応ガラス検索!$E$2&gt;=K4221,MAX($N$2:N4220)+1,""))</f>
        <v>4220</v>
      </c>
      <c r="O4221" s="143" t="str">
        <f>IF(対応ガラス検索!$E$2="-","",IF(L4221&lt;=0.65,MAX($O$2:O4220)+1,""))</f>
        <v/>
      </c>
      <c r="P4221" s="144"/>
      <c r="Q4221" s="145"/>
    </row>
    <row r="4222" spans="1:17" x14ac:dyDescent="0.4">
      <c r="A4222" s="68">
        <v>4221</v>
      </c>
      <c r="B4222" s="68" t="s">
        <v>2056</v>
      </c>
      <c r="C4222" s="68" t="s">
        <v>2297</v>
      </c>
      <c r="D4222" s="68" t="s">
        <v>2096</v>
      </c>
      <c r="E4222" s="68" t="s">
        <v>1965</v>
      </c>
      <c r="F4222" s="68" t="s">
        <v>1966</v>
      </c>
      <c r="G4222" s="68" t="s">
        <v>1985</v>
      </c>
      <c r="H4222" s="68" t="s">
        <v>1986</v>
      </c>
      <c r="I4222" s="68">
        <v>12</v>
      </c>
      <c r="J4222" s="68" t="s">
        <v>2267</v>
      </c>
      <c r="K4222" s="68">
        <v>2.7</v>
      </c>
      <c r="L4222" s="68">
        <v>0.76</v>
      </c>
      <c r="M4222" s="68" t="s">
        <v>1960</v>
      </c>
      <c r="N4222" s="143">
        <f>IF(対応ガラス検索!$E$2="-","",IF(対応ガラス検索!$E$2&gt;=K4222,MAX($N$2:N4221)+1,""))</f>
        <v>4221</v>
      </c>
      <c r="O4222" s="143" t="str">
        <f>IF(対応ガラス検索!$E$2="-","",IF(L4222&lt;=0.65,MAX($O$2:O4221)+1,""))</f>
        <v/>
      </c>
      <c r="P4222" s="144"/>
      <c r="Q4222" s="145"/>
    </row>
    <row r="4223" spans="1:17" x14ac:dyDescent="0.4">
      <c r="A4223" s="68">
        <v>4222</v>
      </c>
      <c r="B4223" s="68" t="s">
        <v>2056</v>
      </c>
      <c r="C4223" s="68" t="s">
        <v>2297</v>
      </c>
      <c r="D4223" s="68" t="s">
        <v>2096</v>
      </c>
      <c r="E4223" s="68" t="s">
        <v>1965</v>
      </c>
      <c r="F4223" s="68" t="s">
        <v>1966</v>
      </c>
      <c r="G4223" s="68" t="s">
        <v>1985</v>
      </c>
      <c r="H4223" s="68" t="s">
        <v>1986</v>
      </c>
      <c r="I4223" s="68">
        <v>6</v>
      </c>
      <c r="J4223" s="68" t="s">
        <v>2267</v>
      </c>
      <c r="K4223" s="68">
        <v>3.1</v>
      </c>
      <c r="L4223" s="68">
        <v>0.76</v>
      </c>
      <c r="M4223" s="68" t="s">
        <v>1960</v>
      </c>
      <c r="N4223" s="143">
        <f>IF(対応ガラス検索!$E$2="-","",IF(対応ガラス検索!$E$2&gt;=K4223,MAX($N$2:N4222)+1,""))</f>
        <v>4222</v>
      </c>
      <c r="O4223" s="143" t="str">
        <f>IF(対応ガラス検索!$E$2="-","",IF(L4223&lt;=0.65,MAX($O$2:O4222)+1,""))</f>
        <v/>
      </c>
      <c r="P4223" s="144"/>
      <c r="Q4223" s="145"/>
    </row>
    <row r="4224" spans="1:17" x14ac:dyDescent="0.4">
      <c r="A4224" s="68">
        <v>4223</v>
      </c>
      <c r="B4224" s="68" t="s">
        <v>2056</v>
      </c>
      <c r="C4224" s="68" t="s">
        <v>2297</v>
      </c>
      <c r="D4224" s="68" t="s">
        <v>2096</v>
      </c>
      <c r="E4224" s="68" t="s">
        <v>1965</v>
      </c>
      <c r="F4224" s="68" t="s">
        <v>1966</v>
      </c>
      <c r="G4224" s="68" t="s">
        <v>1985</v>
      </c>
      <c r="H4224" s="68" t="s">
        <v>1986</v>
      </c>
      <c r="I4224" s="68">
        <v>7</v>
      </c>
      <c r="J4224" s="68" t="s">
        <v>2267</v>
      </c>
      <c r="K4224" s="68">
        <v>3</v>
      </c>
      <c r="L4224" s="68">
        <v>0.76</v>
      </c>
      <c r="M4224" s="68" t="s">
        <v>1960</v>
      </c>
      <c r="N4224" s="143">
        <f>IF(対応ガラス検索!$E$2="-","",IF(対応ガラス検索!$E$2&gt;=K4224,MAX($N$2:N4223)+1,""))</f>
        <v>4223</v>
      </c>
      <c r="O4224" s="143" t="str">
        <f>IF(対応ガラス検索!$E$2="-","",IF(L4224&lt;=0.65,MAX($O$2:O4223)+1,""))</f>
        <v/>
      </c>
      <c r="P4224" s="144"/>
      <c r="Q4224" s="145"/>
    </row>
    <row r="4225" spans="1:17" x14ac:dyDescent="0.4">
      <c r="A4225" s="68">
        <v>4224</v>
      </c>
      <c r="B4225" s="68" t="s">
        <v>2056</v>
      </c>
      <c r="C4225" s="68" t="s">
        <v>2297</v>
      </c>
      <c r="D4225" s="68" t="s">
        <v>2096</v>
      </c>
      <c r="E4225" s="68" t="s">
        <v>1965</v>
      </c>
      <c r="F4225" s="68" t="s">
        <v>1966</v>
      </c>
      <c r="G4225" s="68" t="s">
        <v>1985</v>
      </c>
      <c r="H4225" s="68" t="s">
        <v>1986</v>
      </c>
      <c r="I4225" s="68">
        <v>8</v>
      </c>
      <c r="J4225" s="68" t="s">
        <v>2267</v>
      </c>
      <c r="K4225" s="68">
        <v>2.9</v>
      </c>
      <c r="L4225" s="68">
        <v>0.76</v>
      </c>
      <c r="M4225" s="68" t="s">
        <v>1960</v>
      </c>
      <c r="N4225" s="143">
        <f>IF(対応ガラス検索!$E$2="-","",IF(対応ガラス検索!$E$2&gt;=K4225,MAX($N$2:N4224)+1,""))</f>
        <v>4224</v>
      </c>
      <c r="O4225" s="143" t="str">
        <f>IF(対応ガラス検索!$E$2="-","",IF(L4225&lt;=0.65,MAX($O$2:O4224)+1,""))</f>
        <v/>
      </c>
      <c r="P4225" s="144"/>
      <c r="Q4225" s="145"/>
    </row>
    <row r="4226" spans="1:17" x14ac:dyDescent="0.4">
      <c r="A4226" s="68">
        <v>4225</v>
      </c>
      <c r="B4226" s="68" t="s">
        <v>2056</v>
      </c>
      <c r="C4226" s="68" t="s">
        <v>2297</v>
      </c>
      <c r="D4226" s="68" t="s">
        <v>2096</v>
      </c>
      <c r="E4226" s="68" t="s">
        <v>1965</v>
      </c>
      <c r="F4226" s="68" t="s">
        <v>1966</v>
      </c>
      <c r="G4226" s="68" t="s">
        <v>1985</v>
      </c>
      <c r="H4226" s="68" t="s">
        <v>1986</v>
      </c>
      <c r="I4226" s="68">
        <v>9</v>
      </c>
      <c r="J4226" s="68" t="s">
        <v>2267</v>
      </c>
      <c r="K4226" s="68">
        <v>2.8</v>
      </c>
      <c r="L4226" s="68">
        <v>0.76</v>
      </c>
      <c r="M4226" s="68" t="s">
        <v>1960</v>
      </c>
      <c r="N4226" s="143">
        <f>IF(対応ガラス検索!$E$2="-","",IF(対応ガラス検索!$E$2&gt;=K4226,MAX($N$2:N4225)+1,""))</f>
        <v>4225</v>
      </c>
      <c r="O4226" s="143" t="str">
        <f>IF(対応ガラス検索!$E$2="-","",IF(L4226&lt;=0.65,MAX($O$2:O4225)+1,""))</f>
        <v/>
      </c>
      <c r="P4226" s="144"/>
      <c r="Q4226" s="145"/>
    </row>
    <row r="4227" spans="1:17" x14ac:dyDescent="0.4">
      <c r="A4227" s="68">
        <v>4226</v>
      </c>
      <c r="B4227" s="68" t="s">
        <v>2056</v>
      </c>
      <c r="C4227" s="68" t="s">
        <v>2297</v>
      </c>
      <c r="D4227" s="68" t="s">
        <v>2096</v>
      </c>
      <c r="E4227" s="68" t="s">
        <v>1965</v>
      </c>
      <c r="F4227" s="68" t="s">
        <v>1966</v>
      </c>
      <c r="G4227" s="68" t="s">
        <v>1985</v>
      </c>
      <c r="H4227" s="68" t="s">
        <v>1986</v>
      </c>
      <c r="I4227" s="68">
        <v>10</v>
      </c>
      <c r="J4227" s="68" t="s">
        <v>2267</v>
      </c>
      <c r="K4227" s="68">
        <v>2.8</v>
      </c>
      <c r="L4227" s="68">
        <v>0.76</v>
      </c>
      <c r="M4227" s="68" t="s">
        <v>1960</v>
      </c>
      <c r="N4227" s="143">
        <f>IF(対応ガラス検索!$E$2="-","",IF(対応ガラス検索!$E$2&gt;=K4227,MAX($N$2:N4226)+1,""))</f>
        <v>4226</v>
      </c>
      <c r="O4227" s="143" t="str">
        <f>IF(対応ガラス検索!$E$2="-","",IF(L4227&lt;=0.65,MAX($O$2:O4226)+1,""))</f>
        <v/>
      </c>
      <c r="P4227" s="144"/>
      <c r="Q4227" s="145"/>
    </row>
    <row r="4228" spans="1:17" x14ac:dyDescent="0.4">
      <c r="A4228" s="68">
        <v>4227</v>
      </c>
      <c r="B4228" s="68" t="s">
        <v>2056</v>
      </c>
      <c r="C4228" s="68" t="s">
        <v>2297</v>
      </c>
      <c r="D4228" s="68" t="s">
        <v>2096</v>
      </c>
      <c r="E4228" s="68" t="s">
        <v>1965</v>
      </c>
      <c r="F4228" s="68" t="s">
        <v>1966</v>
      </c>
      <c r="G4228" s="68" t="s">
        <v>1985</v>
      </c>
      <c r="H4228" s="68" t="s">
        <v>1986</v>
      </c>
      <c r="I4228" s="68">
        <v>11</v>
      </c>
      <c r="J4228" s="68" t="s">
        <v>2267</v>
      </c>
      <c r="K4228" s="68">
        <v>2.7</v>
      </c>
      <c r="L4228" s="68">
        <v>0.76</v>
      </c>
      <c r="M4228" s="68" t="s">
        <v>1960</v>
      </c>
      <c r="N4228" s="143">
        <f>IF(対応ガラス検索!$E$2="-","",IF(対応ガラス検索!$E$2&gt;=K4228,MAX($N$2:N4227)+1,""))</f>
        <v>4227</v>
      </c>
      <c r="O4228" s="143" t="str">
        <f>IF(対応ガラス検索!$E$2="-","",IF(L4228&lt;=0.65,MAX($O$2:O4227)+1,""))</f>
        <v/>
      </c>
      <c r="P4228" s="144"/>
      <c r="Q4228" s="145"/>
    </row>
    <row r="4229" spans="1:17" x14ac:dyDescent="0.4">
      <c r="A4229" s="68">
        <v>4228</v>
      </c>
      <c r="B4229" s="68" t="s">
        <v>2056</v>
      </c>
      <c r="C4229" s="68" t="s">
        <v>2297</v>
      </c>
      <c r="D4229" s="68" t="s">
        <v>2096</v>
      </c>
      <c r="E4229" s="68" t="s">
        <v>1965</v>
      </c>
      <c r="F4229" s="68" t="s">
        <v>1966</v>
      </c>
      <c r="G4229" s="68" t="s">
        <v>1985</v>
      </c>
      <c r="H4229" s="68" t="s">
        <v>1986</v>
      </c>
      <c r="I4229" s="68">
        <v>12</v>
      </c>
      <c r="J4229" s="68" t="s">
        <v>2267</v>
      </c>
      <c r="K4229" s="68">
        <v>2.7</v>
      </c>
      <c r="L4229" s="68">
        <v>0.76</v>
      </c>
      <c r="M4229" s="68" t="s">
        <v>1960</v>
      </c>
      <c r="N4229" s="143">
        <f>IF(対応ガラス検索!$E$2="-","",IF(対応ガラス検索!$E$2&gt;=K4229,MAX($N$2:N4228)+1,""))</f>
        <v>4228</v>
      </c>
      <c r="O4229" s="143" t="str">
        <f>IF(対応ガラス検索!$E$2="-","",IF(L4229&lt;=0.65,MAX($O$2:O4228)+1,""))</f>
        <v/>
      </c>
      <c r="P4229" s="144"/>
      <c r="Q4229" s="145"/>
    </row>
    <row r="4230" spans="1:17" x14ac:dyDescent="0.4">
      <c r="A4230" s="68">
        <v>4229</v>
      </c>
      <c r="B4230" s="68" t="s">
        <v>2056</v>
      </c>
      <c r="C4230" s="68" t="s">
        <v>2297</v>
      </c>
      <c r="D4230" s="68" t="s">
        <v>2096</v>
      </c>
      <c r="E4230" s="68" t="s">
        <v>1965</v>
      </c>
      <c r="F4230" s="68" t="s">
        <v>1966</v>
      </c>
      <c r="G4230" s="68" t="s">
        <v>1985</v>
      </c>
      <c r="H4230" s="68" t="s">
        <v>1986</v>
      </c>
      <c r="I4230" s="68">
        <v>6</v>
      </c>
      <c r="J4230" s="68" t="s">
        <v>2296</v>
      </c>
      <c r="K4230" s="68">
        <v>3.3</v>
      </c>
      <c r="L4230" s="68">
        <v>0.76</v>
      </c>
      <c r="M4230" s="68" t="s">
        <v>1960</v>
      </c>
      <c r="N4230" s="143">
        <f>IF(対応ガラス検索!$E$2="-","",IF(対応ガラス検索!$E$2&gt;=K4230,MAX($N$2:N4229)+1,""))</f>
        <v>4229</v>
      </c>
      <c r="O4230" s="143" t="str">
        <f>IF(対応ガラス検索!$E$2="-","",IF(L4230&lt;=0.65,MAX($O$2:O4229)+1,""))</f>
        <v/>
      </c>
      <c r="P4230" s="144"/>
      <c r="Q4230" s="145"/>
    </row>
    <row r="4231" spans="1:17" x14ac:dyDescent="0.4">
      <c r="A4231" s="68">
        <v>4230</v>
      </c>
      <c r="B4231" s="68" t="s">
        <v>2056</v>
      </c>
      <c r="C4231" s="68" t="s">
        <v>2297</v>
      </c>
      <c r="D4231" s="68" t="s">
        <v>2096</v>
      </c>
      <c r="E4231" s="68" t="s">
        <v>1965</v>
      </c>
      <c r="F4231" s="68" t="s">
        <v>1966</v>
      </c>
      <c r="G4231" s="68" t="s">
        <v>1985</v>
      </c>
      <c r="H4231" s="68" t="s">
        <v>1986</v>
      </c>
      <c r="I4231" s="68">
        <v>7</v>
      </c>
      <c r="J4231" s="68" t="s">
        <v>2296</v>
      </c>
      <c r="K4231" s="68">
        <v>3.2</v>
      </c>
      <c r="L4231" s="68">
        <v>0.76</v>
      </c>
      <c r="M4231" s="68" t="s">
        <v>1960</v>
      </c>
      <c r="N4231" s="143">
        <f>IF(対応ガラス検索!$E$2="-","",IF(対応ガラス検索!$E$2&gt;=K4231,MAX($N$2:N4230)+1,""))</f>
        <v>4230</v>
      </c>
      <c r="O4231" s="143" t="str">
        <f>IF(対応ガラス検索!$E$2="-","",IF(L4231&lt;=0.65,MAX($O$2:O4230)+1,""))</f>
        <v/>
      </c>
      <c r="P4231" s="144"/>
      <c r="Q4231" s="145"/>
    </row>
    <row r="4232" spans="1:17" x14ac:dyDescent="0.4">
      <c r="A4232" s="68">
        <v>4231</v>
      </c>
      <c r="B4232" s="68" t="s">
        <v>2056</v>
      </c>
      <c r="C4232" s="68" t="s">
        <v>2297</v>
      </c>
      <c r="D4232" s="68" t="s">
        <v>2096</v>
      </c>
      <c r="E4232" s="68" t="s">
        <v>1965</v>
      </c>
      <c r="F4232" s="68" t="s">
        <v>1966</v>
      </c>
      <c r="G4232" s="68" t="s">
        <v>1985</v>
      </c>
      <c r="H4232" s="68" t="s">
        <v>1986</v>
      </c>
      <c r="I4232" s="68">
        <v>8</v>
      </c>
      <c r="J4232" s="68" t="s">
        <v>2296</v>
      </c>
      <c r="K4232" s="142">
        <v>3.1</v>
      </c>
      <c r="L4232" s="68">
        <v>0.76</v>
      </c>
      <c r="M4232" s="68" t="s">
        <v>1960</v>
      </c>
      <c r="N4232" s="143">
        <f>IF(対応ガラス検索!$E$2="-","",IF(対応ガラス検索!$E$2&gt;=K4232,MAX($N$2:N4231)+1,""))</f>
        <v>4231</v>
      </c>
      <c r="O4232" s="143" t="str">
        <f>IF(対応ガラス検索!$E$2="-","",IF(L4232&lt;=0.65,MAX($O$2:O4231)+1,""))</f>
        <v/>
      </c>
      <c r="P4232" s="144"/>
      <c r="Q4232" s="145"/>
    </row>
    <row r="4233" spans="1:17" x14ac:dyDescent="0.4">
      <c r="A4233" s="68">
        <v>4232</v>
      </c>
      <c r="B4233" s="68" t="s">
        <v>2056</v>
      </c>
      <c r="C4233" s="68" t="s">
        <v>2297</v>
      </c>
      <c r="D4233" s="68" t="s">
        <v>2096</v>
      </c>
      <c r="E4233" s="68" t="s">
        <v>1965</v>
      </c>
      <c r="F4233" s="68" t="s">
        <v>1966</v>
      </c>
      <c r="G4233" s="68" t="s">
        <v>1985</v>
      </c>
      <c r="H4233" s="68" t="s">
        <v>1986</v>
      </c>
      <c r="I4233" s="68">
        <v>9</v>
      </c>
      <c r="J4233" s="68" t="s">
        <v>2296</v>
      </c>
      <c r="K4233" s="68">
        <v>3</v>
      </c>
      <c r="L4233" s="68">
        <v>0.76</v>
      </c>
      <c r="M4233" s="68" t="s">
        <v>1960</v>
      </c>
      <c r="N4233" s="143">
        <f>IF(対応ガラス検索!$E$2="-","",IF(対応ガラス検索!$E$2&gt;=K4233,MAX($N$2:N4232)+1,""))</f>
        <v>4232</v>
      </c>
      <c r="O4233" s="143" t="str">
        <f>IF(対応ガラス検索!$E$2="-","",IF(L4233&lt;=0.65,MAX($O$2:O4232)+1,""))</f>
        <v/>
      </c>
      <c r="P4233" s="144"/>
      <c r="Q4233" s="145"/>
    </row>
    <row r="4234" spans="1:17" x14ac:dyDescent="0.4">
      <c r="A4234" s="68">
        <v>4233</v>
      </c>
      <c r="B4234" s="68" t="s">
        <v>2056</v>
      </c>
      <c r="C4234" s="68" t="s">
        <v>2297</v>
      </c>
      <c r="D4234" s="68" t="s">
        <v>2096</v>
      </c>
      <c r="E4234" s="68" t="s">
        <v>1965</v>
      </c>
      <c r="F4234" s="68" t="s">
        <v>1966</v>
      </c>
      <c r="G4234" s="68" t="s">
        <v>1985</v>
      </c>
      <c r="H4234" s="68" t="s">
        <v>1986</v>
      </c>
      <c r="I4234" s="68">
        <v>10</v>
      </c>
      <c r="J4234" s="68" t="s">
        <v>2296</v>
      </c>
      <c r="K4234" s="68">
        <v>3</v>
      </c>
      <c r="L4234" s="68">
        <v>0.76</v>
      </c>
      <c r="M4234" s="68" t="s">
        <v>1960</v>
      </c>
      <c r="N4234" s="143">
        <f>IF(対応ガラス検索!$E$2="-","",IF(対応ガラス検索!$E$2&gt;=K4234,MAX($N$2:N4233)+1,""))</f>
        <v>4233</v>
      </c>
      <c r="O4234" s="143" t="str">
        <f>IF(対応ガラス検索!$E$2="-","",IF(L4234&lt;=0.65,MAX($O$2:O4233)+1,""))</f>
        <v/>
      </c>
      <c r="P4234" s="144"/>
      <c r="Q4234" s="145"/>
    </row>
    <row r="4235" spans="1:17" x14ac:dyDescent="0.4">
      <c r="A4235" s="68">
        <v>4234</v>
      </c>
      <c r="B4235" s="68" t="s">
        <v>2056</v>
      </c>
      <c r="C4235" s="68" t="s">
        <v>2297</v>
      </c>
      <c r="D4235" s="68" t="s">
        <v>2096</v>
      </c>
      <c r="E4235" s="68" t="s">
        <v>1965</v>
      </c>
      <c r="F4235" s="68" t="s">
        <v>1966</v>
      </c>
      <c r="G4235" s="68" t="s">
        <v>1985</v>
      </c>
      <c r="H4235" s="68" t="s">
        <v>1986</v>
      </c>
      <c r="I4235" s="68">
        <v>11</v>
      </c>
      <c r="J4235" s="68" t="s">
        <v>2296</v>
      </c>
      <c r="K4235" s="68">
        <v>2.9</v>
      </c>
      <c r="L4235" s="68">
        <v>0.76</v>
      </c>
      <c r="M4235" s="68" t="s">
        <v>1960</v>
      </c>
      <c r="N4235" s="143">
        <f>IF(対応ガラス検索!$E$2="-","",IF(対応ガラス検索!$E$2&gt;=K4235,MAX($N$2:N4234)+1,""))</f>
        <v>4234</v>
      </c>
      <c r="O4235" s="143" t="str">
        <f>IF(対応ガラス検索!$E$2="-","",IF(L4235&lt;=0.65,MAX($O$2:O4234)+1,""))</f>
        <v/>
      </c>
      <c r="P4235" s="144"/>
      <c r="Q4235" s="145"/>
    </row>
    <row r="4236" spans="1:17" x14ac:dyDescent="0.4">
      <c r="A4236" s="68">
        <v>4235</v>
      </c>
      <c r="B4236" s="68" t="s">
        <v>2056</v>
      </c>
      <c r="C4236" s="68" t="s">
        <v>2297</v>
      </c>
      <c r="D4236" s="68" t="s">
        <v>2096</v>
      </c>
      <c r="E4236" s="68" t="s">
        <v>1965</v>
      </c>
      <c r="F4236" s="68" t="s">
        <v>1966</v>
      </c>
      <c r="G4236" s="68" t="s">
        <v>1985</v>
      </c>
      <c r="H4236" s="68" t="s">
        <v>1986</v>
      </c>
      <c r="I4236" s="68">
        <v>12</v>
      </c>
      <c r="J4236" s="68" t="s">
        <v>2296</v>
      </c>
      <c r="K4236" s="68">
        <v>2.9</v>
      </c>
      <c r="L4236" s="68">
        <v>0.76</v>
      </c>
      <c r="M4236" s="68" t="s">
        <v>1960</v>
      </c>
      <c r="N4236" s="143">
        <f>IF(対応ガラス検索!$E$2="-","",IF(対応ガラス検索!$E$2&gt;=K4236,MAX($N$2:N4235)+1,""))</f>
        <v>4235</v>
      </c>
      <c r="O4236" s="143" t="str">
        <f>IF(対応ガラス検索!$E$2="-","",IF(L4236&lt;=0.65,MAX($O$2:O4235)+1,""))</f>
        <v/>
      </c>
      <c r="P4236" s="144"/>
      <c r="Q4236" s="145"/>
    </row>
    <row r="4237" spans="1:17" x14ac:dyDescent="0.4">
      <c r="A4237" s="68">
        <v>4236</v>
      </c>
      <c r="B4237" s="68" t="s">
        <v>2056</v>
      </c>
      <c r="C4237" s="68" t="s">
        <v>2297</v>
      </c>
      <c r="D4237" s="68" t="s">
        <v>2096</v>
      </c>
      <c r="E4237" s="68" t="s">
        <v>1965</v>
      </c>
      <c r="F4237" s="68" t="s">
        <v>1966</v>
      </c>
      <c r="G4237" s="68" t="s">
        <v>1985</v>
      </c>
      <c r="H4237" s="68" t="s">
        <v>1986</v>
      </c>
      <c r="I4237" s="68">
        <v>6</v>
      </c>
      <c r="J4237" s="68" t="s">
        <v>2296</v>
      </c>
      <c r="K4237" s="68">
        <v>3.3</v>
      </c>
      <c r="L4237" s="68">
        <v>0.76</v>
      </c>
      <c r="M4237" s="68" t="s">
        <v>1960</v>
      </c>
      <c r="N4237" s="143">
        <f>IF(対応ガラス検索!$E$2="-","",IF(対応ガラス検索!$E$2&gt;=K4237,MAX($N$2:N4236)+1,""))</f>
        <v>4236</v>
      </c>
      <c r="O4237" s="143" t="str">
        <f>IF(対応ガラス検索!$E$2="-","",IF(L4237&lt;=0.65,MAX($O$2:O4236)+1,""))</f>
        <v/>
      </c>
      <c r="P4237" s="144"/>
      <c r="Q4237" s="145"/>
    </row>
    <row r="4238" spans="1:17" x14ac:dyDescent="0.4">
      <c r="A4238" s="68">
        <v>4237</v>
      </c>
      <c r="B4238" s="68" t="s">
        <v>2056</v>
      </c>
      <c r="C4238" s="68" t="s">
        <v>2297</v>
      </c>
      <c r="D4238" s="68" t="s">
        <v>2096</v>
      </c>
      <c r="E4238" s="68" t="s">
        <v>1965</v>
      </c>
      <c r="F4238" s="68" t="s">
        <v>1966</v>
      </c>
      <c r="G4238" s="68" t="s">
        <v>1985</v>
      </c>
      <c r="H4238" s="68" t="s">
        <v>1986</v>
      </c>
      <c r="I4238" s="68">
        <v>7</v>
      </c>
      <c r="J4238" s="68" t="s">
        <v>2296</v>
      </c>
      <c r="K4238" s="68">
        <v>3.2</v>
      </c>
      <c r="L4238" s="68">
        <v>0.76</v>
      </c>
      <c r="M4238" s="68" t="s">
        <v>1960</v>
      </c>
      <c r="N4238" s="143">
        <f>IF(対応ガラス検索!$E$2="-","",IF(対応ガラス検索!$E$2&gt;=K4238,MAX($N$2:N4237)+1,""))</f>
        <v>4237</v>
      </c>
      <c r="O4238" s="143" t="str">
        <f>IF(対応ガラス検索!$E$2="-","",IF(L4238&lt;=0.65,MAX($O$2:O4237)+1,""))</f>
        <v/>
      </c>
      <c r="P4238" s="144"/>
      <c r="Q4238" s="145"/>
    </row>
    <row r="4239" spans="1:17" x14ac:dyDescent="0.4">
      <c r="A4239" s="68">
        <v>4238</v>
      </c>
      <c r="B4239" s="68" t="s">
        <v>2056</v>
      </c>
      <c r="C4239" s="68" t="s">
        <v>2297</v>
      </c>
      <c r="D4239" s="68" t="s">
        <v>2096</v>
      </c>
      <c r="E4239" s="68" t="s">
        <v>1965</v>
      </c>
      <c r="F4239" s="68" t="s">
        <v>1966</v>
      </c>
      <c r="G4239" s="68" t="s">
        <v>1985</v>
      </c>
      <c r="H4239" s="68" t="s">
        <v>1986</v>
      </c>
      <c r="I4239" s="68">
        <v>8</v>
      </c>
      <c r="J4239" s="68" t="s">
        <v>2296</v>
      </c>
      <c r="K4239" s="68">
        <v>3.1</v>
      </c>
      <c r="L4239" s="68">
        <v>0.76</v>
      </c>
      <c r="M4239" s="68" t="s">
        <v>1960</v>
      </c>
      <c r="N4239" s="143">
        <f>IF(対応ガラス検索!$E$2="-","",IF(対応ガラス検索!$E$2&gt;=K4239,MAX($N$2:N4238)+1,""))</f>
        <v>4238</v>
      </c>
      <c r="O4239" s="143" t="str">
        <f>IF(対応ガラス検索!$E$2="-","",IF(L4239&lt;=0.65,MAX($O$2:O4238)+1,""))</f>
        <v/>
      </c>
      <c r="P4239" s="144"/>
      <c r="Q4239" s="145"/>
    </row>
    <row r="4240" spans="1:17" x14ac:dyDescent="0.4">
      <c r="A4240" s="68">
        <v>4239</v>
      </c>
      <c r="B4240" s="68" t="s">
        <v>2056</v>
      </c>
      <c r="C4240" s="68" t="s">
        <v>2297</v>
      </c>
      <c r="D4240" s="68" t="s">
        <v>2096</v>
      </c>
      <c r="E4240" s="68" t="s">
        <v>1965</v>
      </c>
      <c r="F4240" s="68" t="s">
        <v>1966</v>
      </c>
      <c r="G4240" s="68" t="s">
        <v>1985</v>
      </c>
      <c r="H4240" s="68" t="s">
        <v>1986</v>
      </c>
      <c r="I4240" s="68">
        <v>9</v>
      </c>
      <c r="J4240" s="68" t="s">
        <v>2296</v>
      </c>
      <c r="K4240" s="68">
        <v>3</v>
      </c>
      <c r="L4240" s="68">
        <v>0.76</v>
      </c>
      <c r="M4240" s="68" t="s">
        <v>1960</v>
      </c>
      <c r="N4240" s="143">
        <f>IF(対応ガラス検索!$E$2="-","",IF(対応ガラス検索!$E$2&gt;=K4240,MAX($N$2:N4239)+1,""))</f>
        <v>4239</v>
      </c>
      <c r="O4240" s="143" t="str">
        <f>IF(対応ガラス検索!$E$2="-","",IF(L4240&lt;=0.65,MAX($O$2:O4239)+1,""))</f>
        <v/>
      </c>
      <c r="P4240" s="144"/>
      <c r="Q4240" s="145"/>
    </row>
    <row r="4241" spans="1:17" x14ac:dyDescent="0.4">
      <c r="A4241" s="68">
        <v>4240</v>
      </c>
      <c r="B4241" s="68" t="s">
        <v>2056</v>
      </c>
      <c r="C4241" s="68" t="s">
        <v>2297</v>
      </c>
      <c r="D4241" s="68" t="s">
        <v>2096</v>
      </c>
      <c r="E4241" s="68" t="s">
        <v>1965</v>
      </c>
      <c r="F4241" s="68" t="s">
        <v>1966</v>
      </c>
      <c r="G4241" s="68" t="s">
        <v>1985</v>
      </c>
      <c r="H4241" s="68" t="s">
        <v>1986</v>
      </c>
      <c r="I4241" s="68">
        <v>10</v>
      </c>
      <c r="J4241" s="68" t="s">
        <v>2296</v>
      </c>
      <c r="K4241" s="68">
        <v>3</v>
      </c>
      <c r="L4241" s="68">
        <v>0.76</v>
      </c>
      <c r="M4241" s="68" t="s">
        <v>1960</v>
      </c>
      <c r="N4241" s="143">
        <f>IF(対応ガラス検索!$E$2="-","",IF(対応ガラス検索!$E$2&gt;=K4241,MAX($N$2:N4240)+1,""))</f>
        <v>4240</v>
      </c>
      <c r="O4241" s="143" t="str">
        <f>IF(対応ガラス検索!$E$2="-","",IF(L4241&lt;=0.65,MAX($O$2:O4240)+1,""))</f>
        <v/>
      </c>
      <c r="P4241" s="144"/>
      <c r="Q4241" s="145"/>
    </row>
    <row r="4242" spans="1:17" x14ac:dyDescent="0.4">
      <c r="A4242" s="68">
        <v>4241</v>
      </c>
      <c r="B4242" s="68" t="s">
        <v>2056</v>
      </c>
      <c r="C4242" s="68" t="s">
        <v>2297</v>
      </c>
      <c r="D4242" s="68" t="s">
        <v>2096</v>
      </c>
      <c r="E4242" s="68" t="s">
        <v>1965</v>
      </c>
      <c r="F4242" s="68" t="s">
        <v>1966</v>
      </c>
      <c r="G4242" s="68" t="s">
        <v>1985</v>
      </c>
      <c r="H4242" s="68" t="s">
        <v>1986</v>
      </c>
      <c r="I4242" s="68">
        <v>11</v>
      </c>
      <c r="J4242" s="68" t="s">
        <v>2296</v>
      </c>
      <c r="K4242" s="68">
        <v>2.9</v>
      </c>
      <c r="L4242" s="68">
        <v>0.76</v>
      </c>
      <c r="M4242" s="68" t="s">
        <v>1960</v>
      </c>
      <c r="N4242" s="143">
        <f>IF(対応ガラス検索!$E$2="-","",IF(対応ガラス検索!$E$2&gt;=K4242,MAX($N$2:N4241)+1,""))</f>
        <v>4241</v>
      </c>
      <c r="O4242" s="143" t="str">
        <f>IF(対応ガラス検索!$E$2="-","",IF(L4242&lt;=0.65,MAX($O$2:O4241)+1,""))</f>
        <v/>
      </c>
      <c r="P4242" s="144"/>
      <c r="Q4242" s="145"/>
    </row>
    <row r="4243" spans="1:17" x14ac:dyDescent="0.4">
      <c r="A4243" s="68">
        <v>4242</v>
      </c>
      <c r="B4243" s="68" t="s">
        <v>2056</v>
      </c>
      <c r="C4243" s="68" t="s">
        <v>2297</v>
      </c>
      <c r="D4243" s="68" t="s">
        <v>2096</v>
      </c>
      <c r="E4243" s="68" t="s">
        <v>1965</v>
      </c>
      <c r="F4243" s="68" t="s">
        <v>1966</v>
      </c>
      <c r="G4243" s="68" t="s">
        <v>1985</v>
      </c>
      <c r="H4243" s="68" t="s">
        <v>1986</v>
      </c>
      <c r="I4243" s="68">
        <v>12</v>
      </c>
      <c r="J4243" s="68" t="s">
        <v>2296</v>
      </c>
      <c r="K4243" s="68">
        <v>2.9</v>
      </c>
      <c r="L4243" s="68">
        <v>0.76</v>
      </c>
      <c r="M4243" s="68" t="s">
        <v>1960</v>
      </c>
      <c r="N4243" s="143">
        <f>IF(対応ガラス検索!$E$2="-","",IF(対応ガラス検索!$E$2&gt;=K4243,MAX($N$2:N4242)+1,""))</f>
        <v>4242</v>
      </c>
      <c r="O4243" s="143" t="str">
        <f>IF(対応ガラス検索!$E$2="-","",IF(L4243&lt;=0.65,MAX($O$2:O4242)+1,""))</f>
        <v/>
      </c>
      <c r="P4243" s="144"/>
      <c r="Q4243" s="145"/>
    </row>
    <row r="4244" spans="1:17" x14ac:dyDescent="0.4">
      <c r="A4244" s="68">
        <v>4243</v>
      </c>
      <c r="B4244" s="68" t="s">
        <v>2056</v>
      </c>
      <c r="C4244" s="68" t="s">
        <v>2297</v>
      </c>
      <c r="D4244" s="68" t="s">
        <v>2097</v>
      </c>
      <c r="E4244" s="68" t="s">
        <v>1965</v>
      </c>
      <c r="F4244" s="68" t="s">
        <v>1966</v>
      </c>
      <c r="G4244" s="68" t="s">
        <v>1990</v>
      </c>
      <c r="H4244" s="68" t="s">
        <v>1991</v>
      </c>
      <c r="I4244" s="68">
        <v>6</v>
      </c>
      <c r="J4244" s="68" t="s">
        <v>2267</v>
      </c>
      <c r="K4244" s="68">
        <v>3.1</v>
      </c>
      <c r="L4244" s="68">
        <v>0.76</v>
      </c>
      <c r="M4244" s="68" t="s">
        <v>1960</v>
      </c>
      <c r="N4244" s="143">
        <f>IF(対応ガラス検索!$E$2="-","",IF(対応ガラス検索!$E$2&gt;=K4244,MAX($N$2:N4243)+1,""))</f>
        <v>4243</v>
      </c>
      <c r="O4244" s="143" t="str">
        <f>IF(対応ガラス検索!$E$2="-","",IF(L4244&lt;=0.65,MAX($O$2:O4243)+1,""))</f>
        <v/>
      </c>
      <c r="P4244" s="144"/>
      <c r="Q4244" s="145"/>
    </row>
    <row r="4245" spans="1:17" x14ac:dyDescent="0.4">
      <c r="A4245" s="68">
        <v>4244</v>
      </c>
      <c r="B4245" s="68" t="s">
        <v>2056</v>
      </c>
      <c r="C4245" s="68" t="s">
        <v>2297</v>
      </c>
      <c r="D4245" s="68" t="s">
        <v>2097</v>
      </c>
      <c r="E4245" s="68" t="s">
        <v>1965</v>
      </c>
      <c r="F4245" s="68" t="s">
        <v>1966</v>
      </c>
      <c r="G4245" s="68" t="s">
        <v>1990</v>
      </c>
      <c r="H4245" s="68" t="s">
        <v>1991</v>
      </c>
      <c r="I4245" s="68">
        <v>7</v>
      </c>
      <c r="J4245" s="68" t="s">
        <v>2267</v>
      </c>
      <c r="K4245" s="142">
        <v>3</v>
      </c>
      <c r="L4245" s="68">
        <v>0.76</v>
      </c>
      <c r="M4245" s="68" t="s">
        <v>1960</v>
      </c>
      <c r="N4245" s="143">
        <f>IF(対応ガラス検索!$E$2="-","",IF(対応ガラス検索!$E$2&gt;=K4245,MAX($N$2:N4244)+1,""))</f>
        <v>4244</v>
      </c>
      <c r="O4245" s="143" t="str">
        <f>IF(対応ガラス検索!$E$2="-","",IF(L4245&lt;=0.65,MAX($O$2:O4244)+1,""))</f>
        <v/>
      </c>
      <c r="P4245" s="144"/>
      <c r="Q4245" s="145"/>
    </row>
    <row r="4246" spans="1:17" x14ac:dyDescent="0.4">
      <c r="A4246" s="68">
        <v>4245</v>
      </c>
      <c r="B4246" s="68" t="s">
        <v>2056</v>
      </c>
      <c r="C4246" s="68" t="s">
        <v>2297</v>
      </c>
      <c r="D4246" s="68" t="s">
        <v>2097</v>
      </c>
      <c r="E4246" s="68" t="s">
        <v>1965</v>
      </c>
      <c r="F4246" s="68" t="s">
        <v>1966</v>
      </c>
      <c r="G4246" s="68" t="s">
        <v>1990</v>
      </c>
      <c r="H4246" s="68" t="s">
        <v>1991</v>
      </c>
      <c r="I4246" s="68">
        <v>8</v>
      </c>
      <c r="J4246" s="68" t="s">
        <v>2267</v>
      </c>
      <c r="K4246" s="68">
        <v>2.9</v>
      </c>
      <c r="L4246" s="68">
        <v>0.76</v>
      </c>
      <c r="M4246" s="68" t="s">
        <v>1960</v>
      </c>
      <c r="N4246" s="143">
        <f>IF(対応ガラス検索!$E$2="-","",IF(対応ガラス検索!$E$2&gt;=K4246,MAX($N$2:N4245)+1,""))</f>
        <v>4245</v>
      </c>
      <c r="O4246" s="143" t="str">
        <f>IF(対応ガラス検索!$E$2="-","",IF(L4246&lt;=0.65,MAX($O$2:O4245)+1,""))</f>
        <v/>
      </c>
      <c r="P4246" s="144"/>
      <c r="Q4246" s="145"/>
    </row>
    <row r="4247" spans="1:17" x14ac:dyDescent="0.4">
      <c r="A4247" s="68">
        <v>4246</v>
      </c>
      <c r="B4247" s="68" t="s">
        <v>2056</v>
      </c>
      <c r="C4247" s="68" t="s">
        <v>2297</v>
      </c>
      <c r="D4247" s="68" t="s">
        <v>2097</v>
      </c>
      <c r="E4247" s="68" t="s">
        <v>1965</v>
      </c>
      <c r="F4247" s="68" t="s">
        <v>1966</v>
      </c>
      <c r="G4247" s="68" t="s">
        <v>1990</v>
      </c>
      <c r="H4247" s="68" t="s">
        <v>1991</v>
      </c>
      <c r="I4247" s="68">
        <v>9</v>
      </c>
      <c r="J4247" s="68" t="s">
        <v>2267</v>
      </c>
      <c r="K4247" s="68">
        <v>2.8</v>
      </c>
      <c r="L4247" s="68">
        <v>0.76</v>
      </c>
      <c r="M4247" s="68" t="s">
        <v>1960</v>
      </c>
      <c r="N4247" s="143">
        <f>IF(対応ガラス検索!$E$2="-","",IF(対応ガラス検索!$E$2&gt;=K4247,MAX($N$2:N4246)+1,""))</f>
        <v>4246</v>
      </c>
      <c r="O4247" s="143" t="str">
        <f>IF(対応ガラス検索!$E$2="-","",IF(L4247&lt;=0.65,MAX($O$2:O4246)+1,""))</f>
        <v/>
      </c>
      <c r="P4247" s="144"/>
      <c r="Q4247" s="145"/>
    </row>
    <row r="4248" spans="1:17" x14ac:dyDescent="0.4">
      <c r="A4248" s="68">
        <v>4247</v>
      </c>
      <c r="B4248" s="68" t="s">
        <v>2056</v>
      </c>
      <c r="C4248" s="68" t="s">
        <v>2297</v>
      </c>
      <c r="D4248" s="68" t="s">
        <v>2097</v>
      </c>
      <c r="E4248" s="68" t="s">
        <v>1965</v>
      </c>
      <c r="F4248" s="68" t="s">
        <v>1966</v>
      </c>
      <c r="G4248" s="68" t="s">
        <v>1990</v>
      </c>
      <c r="H4248" s="68" t="s">
        <v>1991</v>
      </c>
      <c r="I4248" s="68">
        <v>10</v>
      </c>
      <c r="J4248" s="68" t="s">
        <v>2267</v>
      </c>
      <c r="K4248" s="68">
        <v>2.8</v>
      </c>
      <c r="L4248" s="68">
        <v>0.76</v>
      </c>
      <c r="M4248" s="68" t="s">
        <v>1960</v>
      </c>
      <c r="N4248" s="143">
        <f>IF(対応ガラス検索!$E$2="-","",IF(対応ガラス検索!$E$2&gt;=K4248,MAX($N$2:N4247)+1,""))</f>
        <v>4247</v>
      </c>
      <c r="O4248" s="143" t="str">
        <f>IF(対応ガラス検索!$E$2="-","",IF(L4248&lt;=0.65,MAX($O$2:O4247)+1,""))</f>
        <v/>
      </c>
      <c r="P4248" s="144"/>
      <c r="Q4248" s="145"/>
    </row>
    <row r="4249" spans="1:17" x14ac:dyDescent="0.4">
      <c r="A4249" s="68">
        <v>4248</v>
      </c>
      <c r="B4249" s="68" t="s">
        <v>2056</v>
      </c>
      <c r="C4249" s="68" t="s">
        <v>2297</v>
      </c>
      <c r="D4249" s="68" t="s">
        <v>2097</v>
      </c>
      <c r="E4249" s="68" t="s">
        <v>1965</v>
      </c>
      <c r="F4249" s="68" t="s">
        <v>1966</v>
      </c>
      <c r="G4249" s="68" t="s">
        <v>1990</v>
      </c>
      <c r="H4249" s="68" t="s">
        <v>1991</v>
      </c>
      <c r="I4249" s="68">
        <v>11</v>
      </c>
      <c r="J4249" s="68" t="s">
        <v>2267</v>
      </c>
      <c r="K4249" s="68">
        <v>2.7</v>
      </c>
      <c r="L4249" s="68">
        <v>0.76</v>
      </c>
      <c r="M4249" s="68" t="s">
        <v>1960</v>
      </c>
      <c r="N4249" s="143">
        <f>IF(対応ガラス検索!$E$2="-","",IF(対応ガラス検索!$E$2&gt;=K4249,MAX($N$2:N4248)+1,""))</f>
        <v>4248</v>
      </c>
      <c r="O4249" s="143" t="str">
        <f>IF(対応ガラス検索!$E$2="-","",IF(L4249&lt;=0.65,MAX($O$2:O4248)+1,""))</f>
        <v/>
      </c>
      <c r="P4249" s="144"/>
      <c r="Q4249" s="145"/>
    </row>
    <row r="4250" spans="1:17" x14ac:dyDescent="0.4">
      <c r="A4250" s="68">
        <v>4249</v>
      </c>
      <c r="B4250" s="68" t="s">
        <v>2056</v>
      </c>
      <c r="C4250" s="68" t="s">
        <v>2297</v>
      </c>
      <c r="D4250" s="68" t="s">
        <v>2097</v>
      </c>
      <c r="E4250" s="68" t="s">
        <v>1965</v>
      </c>
      <c r="F4250" s="68" t="s">
        <v>1966</v>
      </c>
      <c r="G4250" s="68" t="s">
        <v>1990</v>
      </c>
      <c r="H4250" s="68" t="s">
        <v>1991</v>
      </c>
      <c r="I4250" s="68">
        <v>12</v>
      </c>
      <c r="J4250" s="68" t="s">
        <v>2267</v>
      </c>
      <c r="K4250" s="68">
        <v>2.7</v>
      </c>
      <c r="L4250" s="68">
        <v>0.76</v>
      </c>
      <c r="M4250" s="68" t="s">
        <v>1960</v>
      </c>
      <c r="N4250" s="143">
        <f>IF(対応ガラス検索!$E$2="-","",IF(対応ガラス検索!$E$2&gt;=K4250,MAX($N$2:N4249)+1,""))</f>
        <v>4249</v>
      </c>
      <c r="O4250" s="143" t="str">
        <f>IF(対応ガラス検索!$E$2="-","",IF(L4250&lt;=0.65,MAX($O$2:O4249)+1,""))</f>
        <v/>
      </c>
      <c r="P4250" s="144"/>
      <c r="Q4250" s="145"/>
    </row>
    <row r="4251" spans="1:17" x14ac:dyDescent="0.4">
      <c r="A4251" s="68">
        <v>4250</v>
      </c>
      <c r="B4251" s="68" t="s">
        <v>2056</v>
      </c>
      <c r="C4251" s="68" t="s">
        <v>2297</v>
      </c>
      <c r="D4251" s="68" t="s">
        <v>2097</v>
      </c>
      <c r="E4251" s="68" t="s">
        <v>1965</v>
      </c>
      <c r="F4251" s="68" t="s">
        <v>1966</v>
      </c>
      <c r="G4251" s="68" t="s">
        <v>1990</v>
      </c>
      <c r="H4251" s="68" t="s">
        <v>1991</v>
      </c>
      <c r="I4251" s="68">
        <v>6</v>
      </c>
      <c r="J4251" s="68" t="s">
        <v>2296</v>
      </c>
      <c r="K4251" s="68">
        <v>3.3</v>
      </c>
      <c r="L4251" s="68">
        <v>0.76</v>
      </c>
      <c r="M4251" s="68" t="s">
        <v>1960</v>
      </c>
      <c r="N4251" s="143">
        <f>IF(対応ガラス検索!$E$2="-","",IF(対応ガラス検索!$E$2&gt;=K4251,MAX($N$2:N4250)+1,""))</f>
        <v>4250</v>
      </c>
      <c r="O4251" s="143" t="str">
        <f>IF(対応ガラス検索!$E$2="-","",IF(L4251&lt;=0.65,MAX($O$2:O4250)+1,""))</f>
        <v/>
      </c>
      <c r="P4251" s="144"/>
      <c r="Q4251" s="145"/>
    </row>
    <row r="4252" spans="1:17" x14ac:dyDescent="0.4">
      <c r="A4252" s="68">
        <v>4251</v>
      </c>
      <c r="B4252" s="68" t="s">
        <v>2056</v>
      </c>
      <c r="C4252" s="68" t="s">
        <v>2297</v>
      </c>
      <c r="D4252" s="68" t="s">
        <v>2097</v>
      </c>
      <c r="E4252" s="68" t="s">
        <v>1965</v>
      </c>
      <c r="F4252" s="68" t="s">
        <v>1966</v>
      </c>
      <c r="G4252" s="68" t="s">
        <v>1990</v>
      </c>
      <c r="H4252" s="68" t="s">
        <v>1991</v>
      </c>
      <c r="I4252" s="68">
        <v>7</v>
      </c>
      <c r="J4252" s="68" t="s">
        <v>2296</v>
      </c>
      <c r="K4252" s="68">
        <v>3.2</v>
      </c>
      <c r="L4252" s="68">
        <v>0.76</v>
      </c>
      <c r="M4252" s="68" t="s">
        <v>1960</v>
      </c>
      <c r="N4252" s="143">
        <f>IF(対応ガラス検索!$E$2="-","",IF(対応ガラス検索!$E$2&gt;=K4252,MAX($N$2:N4251)+1,""))</f>
        <v>4251</v>
      </c>
      <c r="O4252" s="143" t="str">
        <f>IF(対応ガラス検索!$E$2="-","",IF(L4252&lt;=0.65,MAX($O$2:O4251)+1,""))</f>
        <v/>
      </c>
      <c r="P4252" s="144"/>
      <c r="Q4252" s="145"/>
    </row>
    <row r="4253" spans="1:17" x14ac:dyDescent="0.4">
      <c r="A4253" s="68">
        <v>4252</v>
      </c>
      <c r="B4253" s="68" t="s">
        <v>2056</v>
      </c>
      <c r="C4253" s="68" t="s">
        <v>2297</v>
      </c>
      <c r="D4253" s="68" t="s">
        <v>2097</v>
      </c>
      <c r="E4253" s="68" t="s">
        <v>1965</v>
      </c>
      <c r="F4253" s="68" t="s">
        <v>1966</v>
      </c>
      <c r="G4253" s="68" t="s">
        <v>1990</v>
      </c>
      <c r="H4253" s="68" t="s">
        <v>1991</v>
      </c>
      <c r="I4253" s="68">
        <v>8</v>
      </c>
      <c r="J4253" s="68" t="s">
        <v>2296</v>
      </c>
      <c r="K4253" s="68">
        <v>3.1</v>
      </c>
      <c r="L4253" s="68">
        <v>0.76</v>
      </c>
      <c r="M4253" s="68" t="s">
        <v>1960</v>
      </c>
      <c r="N4253" s="143">
        <f>IF(対応ガラス検索!$E$2="-","",IF(対応ガラス検索!$E$2&gt;=K4253,MAX($N$2:N4252)+1,""))</f>
        <v>4252</v>
      </c>
      <c r="O4253" s="143" t="str">
        <f>IF(対応ガラス検索!$E$2="-","",IF(L4253&lt;=0.65,MAX($O$2:O4252)+1,""))</f>
        <v/>
      </c>
      <c r="P4253" s="144"/>
      <c r="Q4253" s="145"/>
    </row>
    <row r="4254" spans="1:17" x14ac:dyDescent="0.4">
      <c r="A4254" s="68">
        <v>4253</v>
      </c>
      <c r="B4254" s="68" t="s">
        <v>2056</v>
      </c>
      <c r="C4254" s="68" t="s">
        <v>2297</v>
      </c>
      <c r="D4254" s="68" t="s">
        <v>2097</v>
      </c>
      <c r="E4254" s="68" t="s">
        <v>1965</v>
      </c>
      <c r="F4254" s="68" t="s">
        <v>1966</v>
      </c>
      <c r="G4254" s="68" t="s">
        <v>1990</v>
      </c>
      <c r="H4254" s="68" t="s">
        <v>1991</v>
      </c>
      <c r="I4254" s="68">
        <v>9</v>
      </c>
      <c r="J4254" s="68" t="s">
        <v>2296</v>
      </c>
      <c r="K4254" s="68">
        <v>3</v>
      </c>
      <c r="L4254" s="68">
        <v>0.76</v>
      </c>
      <c r="M4254" s="68" t="s">
        <v>1960</v>
      </c>
      <c r="N4254" s="143">
        <f>IF(対応ガラス検索!$E$2="-","",IF(対応ガラス検索!$E$2&gt;=K4254,MAX($N$2:N4253)+1,""))</f>
        <v>4253</v>
      </c>
      <c r="O4254" s="143" t="str">
        <f>IF(対応ガラス検索!$E$2="-","",IF(L4254&lt;=0.65,MAX($O$2:O4253)+1,""))</f>
        <v/>
      </c>
      <c r="P4254" s="144"/>
      <c r="Q4254" s="145"/>
    </row>
    <row r="4255" spans="1:17" x14ac:dyDescent="0.4">
      <c r="A4255" s="68">
        <v>4254</v>
      </c>
      <c r="B4255" s="68" t="s">
        <v>2056</v>
      </c>
      <c r="C4255" s="68" t="s">
        <v>2297</v>
      </c>
      <c r="D4255" s="68" t="s">
        <v>2097</v>
      </c>
      <c r="E4255" s="68" t="s">
        <v>1965</v>
      </c>
      <c r="F4255" s="68" t="s">
        <v>1966</v>
      </c>
      <c r="G4255" s="68" t="s">
        <v>1990</v>
      </c>
      <c r="H4255" s="68" t="s">
        <v>1991</v>
      </c>
      <c r="I4255" s="68">
        <v>10</v>
      </c>
      <c r="J4255" s="68" t="s">
        <v>2296</v>
      </c>
      <c r="K4255" s="68">
        <v>3</v>
      </c>
      <c r="L4255" s="68">
        <v>0.76</v>
      </c>
      <c r="M4255" s="68" t="s">
        <v>1960</v>
      </c>
      <c r="N4255" s="143">
        <f>IF(対応ガラス検索!$E$2="-","",IF(対応ガラス検索!$E$2&gt;=K4255,MAX($N$2:N4254)+1,""))</f>
        <v>4254</v>
      </c>
      <c r="O4255" s="143" t="str">
        <f>IF(対応ガラス検索!$E$2="-","",IF(L4255&lt;=0.65,MAX($O$2:O4254)+1,""))</f>
        <v/>
      </c>
      <c r="P4255" s="144"/>
      <c r="Q4255" s="145"/>
    </row>
    <row r="4256" spans="1:17" x14ac:dyDescent="0.4">
      <c r="A4256" s="68">
        <v>4255</v>
      </c>
      <c r="B4256" s="68" t="s">
        <v>2056</v>
      </c>
      <c r="C4256" s="68" t="s">
        <v>2297</v>
      </c>
      <c r="D4256" s="68" t="s">
        <v>2097</v>
      </c>
      <c r="E4256" s="68" t="s">
        <v>1965</v>
      </c>
      <c r="F4256" s="68" t="s">
        <v>1966</v>
      </c>
      <c r="G4256" s="68" t="s">
        <v>1990</v>
      </c>
      <c r="H4256" s="68" t="s">
        <v>1991</v>
      </c>
      <c r="I4256" s="68">
        <v>11</v>
      </c>
      <c r="J4256" s="68" t="s">
        <v>2296</v>
      </c>
      <c r="K4256" s="68">
        <v>2.9</v>
      </c>
      <c r="L4256" s="68">
        <v>0.76</v>
      </c>
      <c r="M4256" s="68" t="s">
        <v>1960</v>
      </c>
      <c r="N4256" s="143">
        <f>IF(対応ガラス検索!$E$2="-","",IF(対応ガラス検索!$E$2&gt;=K4256,MAX($N$2:N4255)+1,""))</f>
        <v>4255</v>
      </c>
      <c r="O4256" s="143" t="str">
        <f>IF(対応ガラス検索!$E$2="-","",IF(L4256&lt;=0.65,MAX($O$2:O4255)+1,""))</f>
        <v/>
      </c>
      <c r="P4256" s="144"/>
      <c r="Q4256" s="145"/>
    </row>
    <row r="4257" spans="1:17" x14ac:dyDescent="0.4">
      <c r="A4257" s="68">
        <v>4256</v>
      </c>
      <c r="B4257" s="68" t="s">
        <v>2056</v>
      </c>
      <c r="C4257" s="68" t="s">
        <v>2297</v>
      </c>
      <c r="D4257" s="68" t="s">
        <v>2097</v>
      </c>
      <c r="E4257" s="68" t="s">
        <v>1965</v>
      </c>
      <c r="F4257" s="68" t="s">
        <v>1966</v>
      </c>
      <c r="G4257" s="68" t="s">
        <v>1990</v>
      </c>
      <c r="H4257" s="68" t="s">
        <v>1991</v>
      </c>
      <c r="I4257" s="68">
        <v>12</v>
      </c>
      <c r="J4257" s="68" t="s">
        <v>2296</v>
      </c>
      <c r="K4257" s="68">
        <v>2.9</v>
      </c>
      <c r="L4257" s="68">
        <v>0.76</v>
      </c>
      <c r="M4257" s="68" t="s">
        <v>1960</v>
      </c>
      <c r="N4257" s="143">
        <f>IF(対応ガラス検索!$E$2="-","",IF(対応ガラス検索!$E$2&gt;=K4257,MAX($N$2:N4256)+1,""))</f>
        <v>4256</v>
      </c>
      <c r="O4257" s="143" t="str">
        <f>IF(対応ガラス検索!$E$2="-","",IF(L4257&lt;=0.65,MAX($O$2:O4256)+1,""))</f>
        <v/>
      </c>
      <c r="P4257" s="144"/>
      <c r="Q4257" s="145"/>
    </row>
    <row r="4258" spans="1:17" x14ac:dyDescent="0.4">
      <c r="A4258" s="68">
        <v>4257</v>
      </c>
      <c r="B4258" s="68" t="s">
        <v>2056</v>
      </c>
      <c r="C4258" s="68" t="s">
        <v>2297</v>
      </c>
      <c r="D4258" s="68" t="s">
        <v>2024</v>
      </c>
      <c r="E4258" s="68" t="s">
        <v>2025</v>
      </c>
      <c r="F4258" s="68" t="s">
        <v>2026</v>
      </c>
      <c r="G4258" s="68" t="s">
        <v>1958</v>
      </c>
      <c r="H4258" s="68" t="s">
        <v>1959</v>
      </c>
      <c r="I4258" s="68">
        <v>6</v>
      </c>
      <c r="J4258" s="68" t="s">
        <v>2267</v>
      </c>
      <c r="K4258" s="142">
        <v>3.1</v>
      </c>
      <c r="L4258" s="68">
        <v>0.78</v>
      </c>
      <c r="M4258" s="68" t="s">
        <v>1960</v>
      </c>
      <c r="N4258" s="143">
        <f>IF(対応ガラス検索!$E$2="-","",IF(対応ガラス検索!$E$2&gt;=K4258,MAX($N$2:N4257)+1,""))</f>
        <v>4257</v>
      </c>
      <c r="O4258" s="143" t="str">
        <f>IF(対応ガラス検索!$E$2="-","",IF(L4258&lt;=0.65,MAX($O$2:O4257)+1,""))</f>
        <v/>
      </c>
      <c r="P4258" s="144"/>
      <c r="Q4258" s="145"/>
    </row>
    <row r="4259" spans="1:17" x14ac:dyDescent="0.4">
      <c r="A4259" s="68">
        <v>4258</v>
      </c>
      <c r="B4259" s="68" t="s">
        <v>2056</v>
      </c>
      <c r="C4259" s="68" t="s">
        <v>2297</v>
      </c>
      <c r="D4259" s="68" t="s">
        <v>2024</v>
      </c>
      <c r="E4259" s="68" t="s">
        <v>2025</v>
      </c>
      <c r="F4259" s="68" t="s">
        <v>2026</v>
      </c>
      <c r="G4259" s="68" t="s">
        <v>1958</v>
      </c>
      <c r="H4259" s="68" t="s">
        <v>1959</v>
      </c>
      <c r="I4259" s="68">
        <v>7</v>
      </c>
      <c r="J4259" s="68" t="s">
        <v>2267</v>
      </c>
      <c r="K4259" s="68">
        <v>3</v>
      </c>
      <c r="L4259" s="68">
        <v>0.78</v>
      </c>
      <c r="M4259" s="68" t="s">
        <v>1960</v>
      </c>
      <c r="N4259" s="143">
        <f>IF(対応ガラス検索!$E$2="-","",IF(対応ガラス検索!$E$2&gt;=K4259,MAX($N$2:N4258)+1,""))</f>
        <v>4258</v>
      </c>
      <c r="O4259" s="143" t="str">
        <f>IF(対応ガラス検索!$E$2="-","",IF(L4259&lt;=0.65,MAX($O$2:O4258)+1,""))</f>
        <v/>
      </c>
      <c r="P4259" s="144"/>
      <c r="Q4259" s="145"/>
    </row>
    <row r="4260" spans="1:17" x14ac:dyDescent="0.4">
      <c r="A4260" s="68">
        <v>4259</v>
      </c>
      <c r="B4260" s="68" t="s">
        <v>2056</v>
      </c>
      <c r="C4260" s="68" t="s">
        <v>2297</v>
      </c>
      <c r="D4260" s="68" t="s">
        <v>2024</v>
      </c>
      <c r="E4260" s="68" t="s">
        <v>2025</v>
      </c>
      <c r="F4260" s="68" t="s">
        <v>2026</v>
      </c>
      <c r="G4260" s="68" t="s">
        <v>1958</v>
      </c>
      <c r="H4260" s="68" t="s">
        <v>1959</v>
      </c>
      <c r="I4260" s="68">
        <v>8</v>
      </c>
      <c r="J4260" s="68" t="s">
        <v>2267</v>
      </c>
      <c r="K4260" s="68">
        <v>2.9</v>
      </c>
      <c r="L4260" s="68">
        <v>0.78</v>
      </c>
      <c r="M4260" s="68" t="s">
        <v>1960</v>
      </c>
      <c r="N4260" s="143">
        <f>IF(対応ガラス検索!$E$2="-","",IF(対応ガラス検索!$E$2&gt;=K4260,MAX($N$2:N4259)+1,""))</f>
        <v>4259</v>
      </c>
      <c r="O4260" s="143" t="str">
        <f>IF(対応ガラス検索!$E$2="-","",IF(L4260&lt;=0.65,MAX($O$2:O4259)+1,""))</f>
        <v/>
      </c>
      <c r="P4260" s="144"/>
      <c r="Q4260" s="145"/>
    </row>
    <row r="4261" spans="1:17" x14ac:dyDescent="0.4">
      <c r="A4261" s="68">
        <v>4260</v>
      </c>
      <c r="B4261" s="68" t="s">
        <v>2056</v>
      </c>
      <c r="C4261" s="68" t="s">
        <v>2297</v>
      </c>
      <c r="D4261" s="68" t="s">
        <v>2024</v>
      </c>
      <c r="E4261" s="68" t="s">
        <v>2025</v>
      </c>
      <c r="F4261" s="68" t="s">
        <v>2026</v>
      </c>
      <c r="G4261" s="68" t="s">
        <v>1958</v>
      </c>
      <c r="H4261" s="68" t="s">
        <v>1959</v>
      </c>
      <c r="I4261" s="68">
        <v>9</v>
      </c>
      <c r="J4261" s="68" t="s">
        <v>2267</v>
      </c>
      <c r="K4261" s="68">
        <v>2.9</v>
      </c>
      <c r="L4261" s="68">
        <v>0.78</v>
      </c>
      <c r="M4261" s="68" t="s">
        <v>1960</v>
      </c>
      <c r="N4261" s="143">
        <f>IF(対応ガラス検索!$E$2="-","",IF(対応ガラス検索!$E$2&gt;=K4261,MAX($N$2:N4260)+1,""))</f>
        <v>4260</v>
      </c>
      <c r="O4261" s="143" t="str">
        <f>IF(対応ガラス検索!$E$2="-","",IF(L4261&lt;=0.65,MAX($O$2:O4260)+1,""))</f>
        <v/>
      </c>
      <c r="P4261" s="144"/>
      <c r="Q4261" s="145"/>
    </row>
    <row r="4262" spans="1:17" x14ac:dyDescent="0.4">
      <c r="A4262" s="68">
        <v>4261</v>
      </c>
      <c r="B4262" s="68" t="s">
        <v>2056</v>
      </c>
      <c r="C4262" s="68" t="s">
        <v>2297</v>
      </c>
      <c r="D4262" s="68" t="s">
        <v>2024</v>
      </c>
      <c r="E4262" s="68" t="s">
        <v>2025</v>
      </c>
      <c r="F4262" s="68" t="s">
        <v>2026</v>
      </c>
      <c r="G4262" s="68" t="s">
        <v>1958</v>
      </c>
      <c r="H4262" s="68" t="s">
        <v>1959</v>
      </c>
      <c r="I4262" s="68">
        <v>10</v>
      </c>
      <c r="J4262" s="68" t="s">
        <v>2267</v>
      </c>
      <c r="K4262" s="68">
        <v>2.8</v>
      </c>
      <c r="L4262" s="68">
        <v>0.78</v>
      </c>
      <c r="M4262" s="68" t="s">
        <v>1960</v>
      </c>
      <c r="N4262" s="143">
        <f>IF(対応ガラス検索!$E$2="-","",IF(対応ガラス検索!$E$2&gt;=K4262,MAX($N$2:N4261)+1,""))</f>
        <v>4261</v>
      </c>
      <c r="O4262" s="143" t="str">
        <f>IF(対応ガラス検索!$E$2="-","",IF(L4262&lt;=0.65,MAX($O$2:O4261)+1,""))</f>
        <v/>
      </c>
      <c r="P4262" s="144"/>
      <c r="Q4262" s="145"/>
    </row>
    <row r="4263" spans="1:17" x14ac:dyDescent="0.4">
      <c r="A4263" s="68">
        <v>4262</v>
      </c>
      <c r="B4263" s="68" t="s">
        <v>2056</v>
      </c>
      <c r="C4263" s="68" t="s">
        <v>2297</v>
      </c>
      <c r="D4263" s="68" t="s">
        <v>2024</v>
      </c>
      <c r="E4263" s="68" t="s">
        <v>2025</v>
      </c>
      <c r="F4263" s="68" t="s">
        <v>2026</v>
      </c>
      <c r="G4263" s="68" t="s">
        <v>1958</v>
      </c>
      <c r="H4263" s="68" t="s">
        <v>1959</v>
      </c>
      <c r="I4263" s="68">
        <v>11</v>
      </c>
      <c r="J4263" s="68" t="s">
        <v>2267</v>
      </c>
      <c r="K4263" s="68">
        <v>2.8</v>
      </c>
      <c r="L4263" s="68">
        <v>0.78</v>
      </c>
      <c r="M4263" s="68" t="s">
        <v>1960</v>
      </c>
      <c r="N4263" s="143">
        <f>IF(対応ガラス検索!$E$2="-","",IF(対応ガラス検索!$E$2&gt;=K4263,MAX($N$2:N4262)+1,""))</f>
        <v>4262</v>
      </c>
      <c r="O4263" s="143" t="str">
        <f>IF(対応ガラス検索!$E$2="-","",IF(L4263&lt;=0.65,MAX($O$2:O4262)+1,""))</f>
        <v/>
      </c>
      <c r="P4263" s="144"/>
      <c r="Q4263" s="145"/>
    </row>
    <row r="4264" spans="1:17" x14ac:dyDescent="0.4">
      <c r="A4264" s="68">
        <v>4263</v>
      </c>
      <c r="B4264" s="68" t="s">
        <v>2056</v>
      </c>
      <c r="C4264" s="68" t="s">
        <v>2297</v>
      </c>
      <c r="D4264" s="68" t="s">
        <v>2024</v>
      </c>
      <c r="E4264" s="68" t="s">
        <v>2025</v>
      </c>
      <c r="F4264" s="68" t="s">
        <v>2026</v>
      </c>
      <c r="G4264" s="68" t="s">
        <v>1958</v>
      </c>
      <c r="H4264" s="68" t="s">
        <v>1959</v>
      </c>
      <c r="I4264" s="68">
        <v>12</v>
      </c>
      <c r="J4264" s="68" t="s">
        <v>2267</v>
      </c>
      <c r="K4264" s="68">
        <v>2.7</v>
      </c>
      <c r="L4264" s="68">
        <v>0.78</v>
      </c>
      <c r="M4264" s="68" t="s">
        <v>1960</v>
      </c>
      <c r="N4264" s="143">
        <f>IF(対応ガラス検索!$E$2="-","",IF(対応ガラス検索!$E$2&gt;=K4264,MAX($N$2:N4263)+1,""))</f>
        <v>4263</v>
      </c>
      <c r="O4264" s="143" t="str">
        <f>IF(対応ガラス検索!$E$2="-","",IF(L4264&lt;=0.65,MAX($O$2:O4263)+1,""))</f>
        <v/>
      </c>
      <c r="P4264" s="144"/>
      <c r="Q4264" s="145"/>
    </row>
    <row r="4265" spans="1:17" x14ac:dyDescent="0.4">
      <c r="A4265" s="68">
        <v>4264</v>
      </c>
      <c r="B4265" s="68" t="s">
        <v>2056</v>
      </c>
      <c r="C4265" s="68" t="s">
        <v>2297</v>
      </c>
      <c r="D4265" s="68" t="s">
        <v>2024</v>
      </c>
      <c r="E4265" s="68" t="s">
        <v>2025</v>
      </c>
      <c r="F4265" s="68" t="s">
        <v>2026</v>
      </c>
      <c r="G4265" s="68" t="s">
        <v>1958</v>
      </c>
      <c r="H4265" s="68" t="s">
        <v>1959</v>
      </c>
      <c r="I4265" s="68">
        <v>13</v>
      </c>
      <c r="J4265" s="68" t="s">
        <v>2267</v>
      </c>
      <c r="K4265" s="68">
        <v>2.7</v>
      </c>
      <c r="L4265" s="68">
        <v>0.78</v>
      </c>
      <c r="M4265" s="68" t="s">
        <v>1960</v>
      </c>
      <c r="N4265" s="143">
        <f>IF(対応ガラス検索!$E$2="-","",IF(対応ガラス検索!$E$2&gt;=K4265,MAX($N$2:N4264)+1,""))</f>
        <v>4264</v>
      </c>
      <c r="O4265" s="143" t="str">
        <f>IF(対応ガラス検索!$E$2="-","",IF(L4265&lt;=0.65,MAX($O$2:O4264)+1,""))</f>
        <v/>
      </c>
      <c r="P4265" s="144"/>
      <c r="Q4265" s="145"/>
    </row>
    <row r="4266" spans="1:17" x14ac:dyDescent="0.4">
      <c r="A4266" s="68">
        <v>4265</v>
      </c>
      <c r="B4266" s="68" t="s">
        <v>2056</v>
      </c>
      <c r="C4266" s="68" t="s">
        <v>2297</v>
      </c>
      <c r="D4266" s="68" t="s">
        <v>2024</v>
      </c>
      <c r="E4266" s="68" t="s">
        <v>2025</v>
      </c>
      <c r="F4266" s="68" t="s">
        <v>2026</v>
      </c>
      <c r="G4266" s="68" t="s">
        <v>1958</v>
      </c>
      <c r="H4266" s="68" t="s">
        <v>1959</v>
      </c>
      <c r="I4266" s="68">
        <v>14</v>
      </c>
      <c r="J4266" s="68" t="s">
        <v>2267</v>
      </c>
      <c r="K4266" s="68">
        <v>2.7</v>
      </c>
      <c r="L4266" s="68">
        <v>0.78</v>
      </c>
      <c r="M4266" s="68" t="s">
        <v>1960</v>
      </c>
      <c r="N4266" s="143">
        <f>IF(対応ガラス検索!$E$2="-","",IF(対応ガラス検索!$E$2&gt;=K4266,MAX($N$2:N4265)+1,""))</f>
        <v>4265</v>
      </c>
      <c r="O4266" s="143" t="str">
        <f>IF(対応ガラス検索!$E$2="-","",IF(L4266&lt;=0.65,MAX($O$2:O4265)+1,""))</f>
        <v/>
      </c>
      <c r="P4266" s="144"/>
      <c r="Q4266" s="145"/>
    </row>
    <row r="4267" spans="1:17" x14ac:dyDescent="0.4">
      <c r="A4267" s="68">
        <v>4266</v>
      </c>
      <c r="B4267" s="68" t="s">
        <v>2056</v>
      </c>
      <c r="C4267" s="68" t="s">
        <v>2297</v>
      </c>
      <c r="D4267" s="68" t="s">
        <v>2024</v>
      </c>
      <c r="E4267" s="68" t="s">
        <v>2025</v>
      </c>
      <c r="F4267" s="68" t="s">
        <v>2026</v>
      </c>
      <c r="G4267" s="68" t="s">
        <v>1958</v>
      </c>
      <c r="H4267" s="68" t="s">
        <v>1959</v>
      </c>
      <c r="I4267" s="68">
        <v>15</v>
      </c>
      <c r="J4267" s="68" t="s">
        <v>2267</v>
      </c>
      <c r="K4267" s="68">
        <v>2.6</v>
      </c>
      <c r="L4267" s="68">
        <v>0.78</v>
      </c>
      <c r="M4267" s="68" t="s">
        <v>1960</v>
      </c>
      <c r="N4267" s="143">
        <f>IF(対応ガラス検索!$E$2="-","",IF(対応ガラス検索!$E$2&gt;=K4267,MAX($N$2:N4266)+1,""))</f>
        <v>4266</v>
      </c>
      <c r="O4267" s="143" t="str">
        <f>IF(対応ガラス検索!$E$2="-","",IF(L4267&lt;=0.65,MAX($O$2:O4266)+1,""))</f>
        <v/>
      </c>
      <c r="P4267" s="144"/>
      <c r="Q4267" s="145"/>
    </row>
    <row r="4268" spans="1:17" x14ac:dyDescent="0.4">
      <c r="A4268" s="68">
        <v>4267</v>
      </c>
      <c r="B4268" s="68" t="s">
        <v>2056</v>
      </c>
      <c r="C4268" s="68" t="s">
        <v>2297</v>
      </c>
      <c r="D4268" s="68" t="s">
        <v>2024</v>
      </c>
      <c r="E4268" s="68" t="s">
        <v>2025</v>
      </c>
      <c r="F4268" s="68" t="s">
        <v>2026</v>
      </c>
      <c r="G4268" s="68" t="s">
        <v>1958</v>
      </c>
      <c r="H4268" s="68" t="s">
        <v>1959</v>
      </c>
      <c r="I4268" s="68">
        <v>6</v>
      </c>
      <c r="J4268" s="68" t="s">
        <v>2267</v>
      </c>
      <c r="K4268" s="68">
        <v>3.1</v>
      </c>
      <c r="L4268" s="68">
        <v>0.78</v>
      </c>
      <c r="M4268" s="68" t="s">
        <v>1960</v>
      </c>
      <c r="N4268" s="143">
        <f>IF(対応ガラス検索!$E$2="-","",IF(対応ガラス検索!$E$2&gt;=K4268,MAX($N$2:N4267)+1,""))</f>
        <v>4267</v>
      </c>
      <c r="O4268" s="143" t="str">
        <f>IF(対応ガラス検索!$E$2="-","",IF(L4268&lt;=0.65,MAX($O$2:O4267)+1,""))</f>
        <v/>
      </c>
      <c r="P4268" s="144"/>
      <c r="Q4268" s="145"/>
    </row>
    <row r="4269" spans="1:17" x14ac:dyDescent="0.4">
      <c r="A4269" s="68">
        <v>4268</v>
      </c>
      <c r="B4269" s="68" t="s">
        <v>2056</v>
      </c>
      <c r="C4269" s="68" t="s">
        <v>2297</v>
      </c>
      <c r="D4269" s="68" t="s">
        <v>2024</v>
      </c>
      <c r="E4269" s="68" t="s">
        <v>2025</v>
      </c>
      <c r="F4269" s="68" t="s">
        <v>2026</v>
      </c>
      <c r="G4269" s="68" t="s">
        <v>1958</v>
      </c>
      <c r="H4269" s="68" t="s">
        <v>1959</v>
      </c>
      <c r="I4269" s="68">
        <v>7</v>
      </c>
      <c r="J4269" s="68" t="s">
        <v>2267</v>
      </c>
      <c r="K4269" s="68">
        <v>3</v>
      </c>
      <c r="L4269" s="68">
        <v>0.78</v>
      </c>
      <c r="M4269" s="68" t="s">
        <v>1960</v>
      </c>
      <c r="N4269" s="143">
        <f>IF(対応ガラス検索!$E$2="-","",IF(対応ガラス検索!$E$2&gt;=K4269,MAX($N$2:N4268)+1,""))</f>
        <v>4268</v>
      </c>
      <c r="O4269" s="143" t="str">
        <f>IF(対応ガラス検索!$E$2="-","",IF(L4269&lt;=0.65,MAX($O$2:O4268)+1,""))</f>
        <v/>
      </c>
      <c r="P4269" s="144"/>
      <c r="Q4269" s="145"/>
    </row>
    <row r="4270" spans="1:17" x14ac:dyDescent="0.4">
      <c r="A4270" s="68">
        <v>4269</v>
      </c>
      <c r="B4270" s="68" t="s">
        <v>2056</v>
      </c>
      <c r="C4270" s="68" t="s">
        <v>2297</v>
      </c>
      <c r="D4270" s="68" t="s">
        <v>2024</v>
      </c>
      <c r="E4270" s="68" t="s">
        <v>2025</v>
      </c>
      <c r="F4270" s="68" t="s">
        <v>2026</v>
      </c>
      <c r="G4270" s="68" t="s">
        <v>1958</v>
      </c>
      <c r="H4270" s="68" t="s">
        <v>1959</v>
      </c>
      <c r="I4270" s="68">
        <v>8</v>
      </c>
      <c r="J4270" s="68" t="s">
        <v>2267</v>
      </c>
      <c r="K4270" s="68">
        <v>2.9</v>
      </c>
      <c r="L4270" s="68">
        <v>0.78</v>
      </c>
      <c r="M4270" s="68" t="s">
        <v>1960</v>
      </c>
      <c r="N4270" s="143">
        <f>IF(対応ガラス検索!$E$2="-","",IF(対応ガラス検索!$E$2&gt;=K4270,MAX($N$2:N4269)+1,""))</f>
        <v>4269</v>
      </c>
      <c r="O4270" s="143" t="str">
        <f>IF(対応ガラス検索!$E$2="-","",IF(L4270&lt;=0.65,MAX($O$2:O4269)+1,""))</f>
        <v/>
      </c>
      <c r="P4270" s="144"/>
      <c r="Q4270" s="145"/>
    </row>
    <row r="4271" spans="1:17" x14ac:dyDescent="0.4">
      <c r="A4271" s="68">
        <v>4270</v>
      </c>
      <c r="B4271" s="68" t="s">
        <v>2056</v>
      </c>
      <c r="C4271" s="68" t="s">
        <v>2297</v>
      </c>
      <c r="D4271" s="68" t="s">
        <v>2024</v>
      </c>
      <c r="E4271" s="68" t="s">
        <v>2025</v>
      </c>
      <c r="F4271" s="68" t="s">
        <v>2026</v>
      </c>
      <c r="G4271" s="68" t="s">
        <v>1958</v>
      </c>
      <c r="H4271" s="68" t="s">
        <v>1959</v>
      </c>
      <c r="I4271" s="68">
        <v>9</v>
      </c>
      <c r="J4271" s="68" t="s">
        <v>2267</v>
      </c>
      <c r="K4271" s="142">
        <v>2.9</v>
      </c>
      <c r="L4271" s="68">
        <v>0.78</v>
      </c>
      <c r="M4271" s="68" t="s">
        <v>1960</v>
      </c>
      <c r="N4271" s="143">
        <f>IF(対応ガラス検索!$E$2="-","",IF(対応ガラス検索!$E$2&gt;=K4271,MAX($N$2:N4270)+1,""))</f>
        <v>4270</v>
      </c>
      <c r="O4271" s="143" t="str">
        <f>IF(対応ガラス検索!$E$2="-","",IF(L4271&lt;=0.65,MAX($O$2:O4270)+1,""))</f>
        <v/>
      </c>
      <c r="P4271" s="144"/>
      <c r="Q4271" s="145"/>
    </row>
    <row r="4272" spans="1:17" x14ac:dyDescent="0.4">
      <c r="A4272" s="68">
        <v>4271</v>
      </c>
      <c r="B4272" s="68" t="s">
        <v>2056</v>
      </c>
      <c r="C4272" s="68" t="s">
        <v>2297</v>
      </c>
      <c r="D4272" s="68" t="s">
        <v>2024</v>
      </c>
      <c r="E4272" s="68" t="s">
        <v>2025</v>
      </c>
      <c r="F4272" s="68" t="s">
        <v>2026</v>
      </c>
      <c r="G4272" s="68" t="s">
        <v>1958</v>
      </c>
      <c r="H4272" s="68" t="s">
        <v>1959</v>
      </c>
      <c r="I4272" s="68">
        <v>10</v>
      </c>
      <c r="J4272" s="68" t="s">
        <v>2267</v>
      </c>
      <c r="K4272" s="142">
        <v>2.8</v>
      </c>
      <c r="L4272" s="68">
        <v>0.78</v>
      </c>
      <c r="M4272" s="68" t="s">
        <v>1960</v>
      </c>
      <c r="N4272" s="143">
        <f>IF(対応ガラス検索!$E$2="-","",IF(対応ガラス検索!$E$2&gt;=K4272,MAX($N$2:N4271)+1,""))</f>
        <v>4271</v>
      </c>
      <c r="O4272" s="143" t="str">
        <f>IF(対応ガラス検索!$E$2="-","",IF(L4272&lt;=0.65,MAX($O$2:O4271)+1,""))</f>
        <v/>
      </c>
      <c r="P4272" s="144"/>
      <c r="Q4272" s="145"/>
    </row>
    <row r="4273" spans="1:17" x14ac:dyDescent="0.4">
      <c r="A4273" s="68">
        <v>4272</v>
      </c>
      <c r="B4273" s="68" t="s">
        <v>2056</v>
      </c>
      <c r="C4273" s="68" t="s">
        <v>2297</v>
      </c>
      <c r="D4273" s="68" t="s">
        <v>2024</v>
      </c>
      <c r="E4273" s="68" t="s">
        <v>2025</v>
      </c>
      <c r="F4273" s="68" t="s">
        <v>2026</v>
      </c>
      <c r="G4273" s="68" t="s">
        <v>1958</v>
      </c>
      <c r="H4273" s="68" t="s">
        <v>1959</v>
      </c>
      <c r="I4273" s="68">
        <v>11</v>
      </c>
      <c r="J4273" s="68" t="s">
        <v>2267</v>
      </c>
      <c r="K4273" s="68">
        <v>2.8</v>
      </c>
      <c r="L4273" s="68">
        <v>0.78</v>
      </c>
      <c r="M4273" s="68" t="s">
        <v>1960</v>
      </c>
      <c r="N4273" s="143">
        <f>IF(対応ガラス検索!$E$2="-","",IF(対応ガラス検索!$E$2&gt;=K4273,MAX($N$2:N4272)+1,""))</f>
        <v>4272</v>
      </c>
      <c r="O4273" s="143" t="str">
        <f>IF(対応ガラス検索!$E$2="-","",IF(L4273&lt;=0.65,MAX($O$2:O4272)+1,""))</f>
        <v/>
      </c>
      <c r="P4273" s="144"/>
      <c r="Q4273" s="145"/>
    </row>
    <row r="4274" spans="1:17" x14ac:dyDescent="0.4">
      <c r="A4274" s="68">
        <v>4273</v>
      </c>
      <c r="B4274" s="68" t="s">
        <v>2056</v>
      </c>
      <c r="C4274" s="68" t="s">
        <v>2297</v>
      </c>
      <c r="D4274" s="68" t="s">
        <v>2024</v>
      </c>
      <c r="E4274" s="68" t="s">
        <v>2025</v>
      </c>
      <c r="F4274" s="68" t="s">
        <v>2026</v>
      </c>
      <c r="G4274" s="68" t="s">
        <v>1958</v>
      </c>
      <c r="H4274" s="68" t="s">
        <v>1959</v>
      </c>
      <c r="I4274" s="68">
        <v>12</v>
      </c>
      <c r="J4274" s="68" t="s">
        <v>2267</v>
      </c>
      <c r="K4274" s="68">
        <v>2.7</v>
      </c>
      <c r="L4274" s="68">
        <v>0.78</v>
      </c>
      <c r="M4274" s="68" t="s">
        <v>1960</v>
      </c>
      <c r="N4274" s="143">
        <f>IF(対応ガラス検索!$E$2="-","",IF(対応ガラス検索!$E$2&gt;=K4274,MAX($N$2:N4273)+1,""))</f>
        <v>4273</v>
      </c>
      <c r="O4274" s="143" t="str">
        <f>IF(対応ガラス検索!$E$2="-","",IF(L4274&lt;=0.65,MAX($O$2:O4273)+1,""))</f>
        <v/>
      </c>
      <c r="P4274" s="144"/>
      <c r="Q4274" s="145"/>
    </row>
    <row r="4275" spans="1:17" x14ac:dyDescent="0.4">
      <c r="A4275" s="68">
        <v>4274</v>
      </c>
      <c r="B4275" s="68" t="s">
        <v>2056</v>
      </c>
      <c r="C4275" s="68" t="s">
        <v>2297</v>
      </c>
      <c r="D4275" s="68" t="s">
        <v>2024</v>
      </c>
      <c r="E4275" s="68" t="s">
        <v>2025</v>
      </c>
      <c r="F4275" s="68" t="s">
        <v>2026</v>
      </c>
      <c r="G4275" s="68" t="s">
        <v>1958</v>
      </c>
      <c r="H4275" s="68" t="s">
        <v>1959</v>
      </c>
      <c r="I4275" s="68">
        <v>13</v>
      </c>
      <c r="J4275" s="68" t="s">
        <v>2267</v>
      </c>
      <c r="K4275" s="68">
        <v>2.7</v>
      </c>
      <c r="L4275" s="68">
        <v>0.78</v>
      </c>
      <c r="M4275" s="68" t="s">
        <v>1960</v>
      </c>
      <c r="N4275" s="143">
        <f>IF(対応ガラス検索!$E$2="-","",IF(対応ガラス検索!$E$2&gt;=K4275,MAX($N$2:N4274)+1,""))</f>
        <v>4274</v>
      </c>
      <c r="O4275" s="143" t="str">
        <f>IF(対応ガラス検索!$E$2="-","",IF(L4275&lt;=0.65,MAX($O$2:O4274)+1,""))</f>
        <v/>
      </c>
      <c r="P4275" s="144"/>
      <c r="Q4275" s="145"/>
    </row>
    <row r="4276" spans="1:17" x14ac:dyDescent="0.4">
      <c r="A4276" s="68">
        <v>4275</v>
      </c>
      <c r="B4276" s="68" t="s">
        <v>2056</v>
      </c>
      <c r="C4276" s="68" t="s">
        <v>2297</v>
      </c>
      <c r="D4276" s="68" t="s">
        <v>2024</v>
      </c>
      <c r="E4276" s="68" t="s">
        <v>2025</v>
      </c>
      <c r="F4276" s="68" t="s">
        <v>2026</v>
      </c>
      <c r="G4276" s="68" t="s">
        <v>1958</v>
      </c>
      <c r="H4276" s="68" t="s">
        <v>1959</v>
      </c>
      <c r="I4276" s="68">
        <v>14</v>
      </c>
      <c r="J4276" s="68" t="s">
        <v>2267</v>
      </c>
      <c r="K4276" s="68">
        <v>2.7</v>
      </c>
      <c r="L4276" s="68">
        <v>0.78</v>
      </c>
      <c r="M4276" s="68" t="s">
        <v>1960</v>
      </c>
      <c r="N4276" s="143">
        <f>IF(対応ガラス検索!$E$2="-","",IF(対応ガラス検索!$E$2&gt;=K4276,MAX($N$2:N4275)+1,""))</f>
        <v>4275</v>
      </c>
      <c r="O4276" s="143" t="str">
        <f>IF(対応ガラス検索!$E$2="-","",IF(L4276&lt;=0.65,MAX($O$2:O4275)+1,""))</f>
        <v/>
      </c>
      <c r="P4276" s="144"/>
      <c r="Q4276" s="145"/>
    </row>
    <row r="4277" spans="1:17" x14ac:dyDescent="0.4">
      <c r="A4277" s="68">
        <v>4276</v>
      </c>
      <c r="B4277" s="68" t="s">
        <v>2056</v>
      </c>
      <c r="C4277" s="68" t="s">
        <v>2297</v>
      </c>
      <c r="D4277" s="68" t="s">
        <v>2024</v>
      </c>
      <c r="E4277" s="68" t="s">
        <v>2025</v>
      </c>
      <c r="F4277" s="68" t="s">
        <v>2026</v>
      </c>
      <c r="G4277" s="68" t="s">
        <v>1958</v>
      </c>
      <c r="H4277" s="68" t="s">
        <v>1959</v>
      </c>
      <c r="I4277" s="68">
        <v>15</v>
      </c>
      <c r="J4277" s="68" t="s">
        <v>2267</v>
      </c>
      <c r="K4277" s="68">
        <v>2.6</v>
      </c>
      <c r="L4277" s="68">
        <v>0.78</v>
      </c>
      <c r="M4277" s="68" t="s">
        <v>1960</v>
      </c>
      <c r="N4277" s="143">
        <f>IF(対応ガラス検索!$E$2="-","",IF(対応ガラス検索!$E$2&gt;=K4277,MAX($N$2:N4276)+1,""))</f>
        <v>4276</v>
      </c>
      <c r="O4277" s="143" t="str">
        <f>IF(対応ガラス検索!$E$2="-","",IF(L4277&lt;=0.65,MAX($O$2:O4276)+1,""))</f>
        <v/>
      </c>
      <c r="P4277" s="144"/>
      <c r="Q4277" s="145"/>
    </row>
    <row r="4278" spans="1:17" x14ac:dyDescent="0.4">
      <c r="A4278" s="68">
        <v>4277</v>
      </c>
      <c r="B4278" s="68" t="s">
        <v>2056</v>
      </c>
      <c r="C4278" s="68" t="s">
        <v>2297</v>
      </c>
      <c r="D4278" s="68" t="s">
        <v>2024</v>
      </c>
      <c r="E4278" s="68" t="s">
        <v>2025</v>
      </c>
      <c r="F4278" s="68" t="s">
        <v>2026</v>
      </c>
      <c r="G4278" s="68" t="s">
        <v>1958</v>
      </c>
      <c r="H4278" s="68" t="s">
        <v>1959</v>
      </c>
      <c r="I4278" s="68">
        <v>6</v>
      </c>
      <c r="J4278" s="68" t="s">
        <v>2296</v>
      </c>
      <c r="K4278" s="68">
        <v>3.3</v>
      </c>
      <c r="L4278" s="68">
        <v>0.78</v>
      </c>
      <c r="M4278" s="68" t="s">
        <v>1960</v>
      </c>
      <c r="N4278" s="143">
        <f>IF(対応ガラス検索!$E$2="-","",IF(対応ガラス検索!$E$2&gt;=K4278,MAX($N$2:N4277)+1,""))</f>
        <v>4277</v>
      </c>
      <c r="O4278" s="143" t="str">
        <f>IF(対応ガラス検索!$E$2="-","",IF(L4278&lt;=0.65,MAX($O$2:O4277)+1,""))</f>
        <v/>
      </c>
      <c r="P4278" s="144"/>
      <c r="Q4278" s="145"/>
    </row>
    <row r="4279" spans="1:17" x14ac:dyDescent="0.4">
      <c r="A4279" s="68">
        <v>4278</v>
      </c>
      <c r="B4279" s="68" t="s">
        <v>2056</v>
      </c>
      <c r="C4279" s="68" t="s">
        <v>2297</v>
      </c>
      <c r="D4279" s="68" t="s">
        <v>2024</v>
      </c>
      <c r="E4279" s="68" t="s">
        <v>2025</v>
      </c>
      <c r="F4279" s="68" t="s">
        <v>2026</v>
      </c>
      <c r="G4279" s="68" t="s">
        <v>1958</v>
      </c>
      <c r="H4279" s="68" t="s">
        <v>1959</v>
      </c>
      <c r="I4279" s="68">
        <v>7</v>
      </c>
      <c r="J4279" s="68" t="s">
        <v>2296</v>
      </c>
      <c r="K4279" s="68">
        <v>3.2</v>
      </c>
      <c r="L4279" s="68">
        <v>0.78</v>
      </c>
      <c r="M4279" s="68" t="s">
        <v>1960</v>
      </c>
      <c r="N4279" s="143">
        <f>IF(対応ガラス検索!$E$2="-","",IF(対応ガラス検索!$E$2&gt;=K4279,MAX($N$2:N4278)+1,""))</f>
        <v>4278</v>
      </c>
      <c r="O4279" s="143" t="str">
        <f>IF(対応ガラス検索!$E$2="-","",IF(L4279&lt;=0.65,MAX($O$2:O4278)+1,""))</f>
        <v/>
      </c>
      <c r="P4279" s="144"/>
      <c r="Q4279" s="145"/>
    </row>
    <row r="4280" spans="1:17" x14ac:dyDescent="0.4">
      <c r="A4280" s="68">
        <v>4279</v>
      </c>
      <c r="B4280" s="68" t="s">
        <v>2056</v>
      </c>
      <c r="C4280" s="68" t="s">
        <v>2297</v>
      </c>
      <c r="D4280" s="68" t="s">
        <v>2024</v>
      </c>
      <c r="E4280" s="68" t="s">
        <v>2025</v>
      </c>
      <c r="F4280" s="68" t="s">
        <v>2026</v>
      </c>
      <c r="G4280" s="68" t="s">
        <v>1958</v>
      </c>
      <c r="H4280" s="68" t="s">
        <v>1959</v>
      </c>
      <c r="I4280" s="68">
        <v>8</v>
      </c>
      <c r="J4280" s="68" t="s">
        <v>2296</v>
      </c>
      <c r="K4280" s="68">
        <v>3.1</v>
      </c>
      <c r="L4280" s="68">
        <v>0.78</v>
      </c>
      <c r="M4280" s="68" t="s">
        <v>1960</v>
      </c>
      <c r="N4280" s="143">
        <f>IF(対応ガラス検索!$E$2="-","",IF(対応ガラス検索!$E$2&gt;=K4280,MAX($N$2:N4279)+1,""))</f>
        <v>4279</v>
      </c>
      <c r="O4280" s="143" t="str">
        <f>IF(対応ガラス検索!$E$2="-","",IF(L4280&lt;=0.65,MAX($O$2:O4279)+1,""))</f>
        <v/>
      </c>
      <c r="P4280" s="144"/>
      <c r="Q4280" s="145"/>
    </row>
    <row r="4281" spans="1:17" x14ac:dyDescent="0.4">
      <c r="A4281" s="68">
        <v>4280</v>
      </c>
      <c r="B4281" s="68" t="s">
        <v>2056</v>
      </c>
      <c r="C4281" s="68" t="s">
        <v>2297</v>
      </c>
      <c r="D4281" s="68" t="s">
        <v>2024</v>
      </c>
      <c r="E4281" s="68" t="s">
        <v>2025</v>
      </c>
      <c r="F4281" s="68" t="s">
        <v>2026</v>
      </c>
      <c r="G4281" s="68" t="s">
        <v>1958</v>
      </c>
      <c r="H4281" s="68" t="s">
        <v>1959</v>
      </c>
      <c r="I4281" s="68">
        <v>9</v>
      </c>
      <c r="J4281" s="68" t="s">
        <v>2296</v>
      </c>
      <c r="K4281" s="68">
        <v>3</v>
      </c>
      <c r="L4281" s="68">
        <v>0.78</v>
      </c>
      <c r="M4281" s="68" t="s">
        <v>1960</v>
      </c>
      <c r="N4281" s="143">
        <f>IF(対応ガラス検索!$E$2="-","",IF(対応ガラス検索!$E$2&gt;=K4281,MAX($N$2:N4280)+1,""))</f>
        <v>4280</v>
      </c>
      <c r="O4281" s="143" t="str">
        <f>IF(対応ガラス検索!$E$2="-","",IF(L4281&lt;=0.65,MAX($O$2:O4280)+1,""))</f>
        <v/>
      </c>
      <c r="P4281" s="144"/>
      <c r="Q4281" s="145"/>
    </row>
    <row r="4282" spans="1:17" x14ac:dyDescent="0.4">
      <c r="A4282" s="68">
        <v>4281</v>
      </c>
      <c r="B4282" s="68" t="s">
        <v>2056</v>
      </c>
      <c r="C4282" s="68" t="s">
        <v>2297</v>
      </c>
      <c r="D4282" s="68" t="s">
        <v>2024</v>
      </c>
      <c r="E4282" s="68" t="s">
        <v>2025</v>
      </c>
      <c r="F4282" s="68" t="s">
        <v>2026</v>
      </c>
      <c r="G4282" s="68" t="s">
        <v>1958</v>
      </c>
      <c r="H4282" s="68" t="s">
        <v>1959</v>
      </c>
      <c r="I4282" s="68">
        <v>10</v>
      </c>
      <c r="J4282" s="68" t="s">
        <v>2296</v>
      </c>
      <c r="K4282" s="68">
        <v>3</v>
      </c>
      <c r="L4282" s="68">
        <v>0.78</v>
      </c>
      <c r="M4282" s="68" t="s">
        <v>1960</v>
      </c>
      <c r="N4282" s="143">
        <f>IF(対応ガラス検索!$E$2="-","",IF(対応ガラス検索!$E$2&gt;=K4282,MAX($N$2:N4281)+1,""))</f>
        <v>4281</v>
      </c>
      <c r="O4282" s="143" t="str">
        <f>IF(対応ガラス検索!$E$2="-","",IF(L4282&lt;=0.65,MAX($O$2:O4281)+1,""))</f>
        <v/>
      </c>
      <c r="P4282" s="144"/>
      <c r="Q4282" s="145"/>
    </row>
    <row r="4283" spans="1:17" x14ac:dyDescent="0.4">
      <c r="A4283" s="68">
        <v>4282</v>
      </c>
      <c r="B4283" s="68" t="s">
        <v>2056</v>
      </c>
      <c r="C4283" s="68" t="s">
        <v>2297</v>
      </c>
      <c r="D4283" s="68" t="s">
        <v>2024</v>
      </c>
      <c r="E4283" s="68" t="s">
        <v>2025</v>
      </c>
      <c r="F4283" s="68" t="s">
        <v>2026</v>
      </c>
      <c r="G4283" s="68" t="s">
        <v>1958</v>
      </c>
      <c r="H4283" s="68" t="s">
        <v>1959</v>
      </c>
      <c r="I4283" s="68">
        <v>11</v>
      </c>
      <c r="J4283" s="68" t="s">
        <v>2296</v>
      </c>
      <c r="K4283" s="68">
        <v>2.9</v>
      </c>
      <c r="L4283" s="68">
        <v>0.78</v>
      </c>
      <c r="M4283" s="68" t="s">
        <v>1960</v>
      </c>
      <c r="N4283" s="143">
        <f>IF(対応ガラス検索!$E$2="-","",IF(対応ガラス検索!$E$2&gt;=K4283,MAX($N$2:N4282)+1,""))</f>
        <v>4282</v>
      </c>
      <c r="O4283" s="143" t="str">
        <f>IF(対応ガラス検索!$E$2="-","",IF(L4283&lt;=0.65,MAX($O$2:O4282)+1,""))</f>
        <v/>
      </c>
      <c r="P4283" s="144"/>
      <c r="Q4283" s="145"/>
    </row>
    <row r="4284" spans="1:17" x14ac:dyDescent="0.4">
      <c r="A4284" s="68">
        <v>4283</v>
      </c>
      <c r="B4284" s="68" t="s">
        <v>2056</v>
      </c>
      <c r="C4284" s="68" t="s">
        <v>2297</v>
      </c>
      <c r="D4284" s="68" t="s">
        <v>2024</v>
      </c>
      <c r="E4284" s="68" t="s">
        <v>2025</v>
      </c>
      <c r="F4284" s="68" t="s">
        <v>2026</v>
      </c>
      <c r="G4284" s="68" t="s">
        <v>1958</v>
      </c>
      <c r="H4284" s="68" t="s">
        <v>1959</v>
      </c>
      <c r="I4284" s="68">
        <v>12</v>
      </c>
      <c r="J4284" s="68" t="s">
        <v>2296</v>
      </c>
      <c r="K4284" s="142">
        <v>2.9</v>
      </c>
      <c r="L4284" s="68">
        <v>0.78</v>
      </c>
      <c r="M4284" s="68" t="s">
        <v>1960</v>
      </c>
      <c r="N4284" s="143">
        <f>IF(対応ガラス検索!$E$2="-","",IF(対応ガラス検索!$E$2&gt;=K4284,MAX($N$2:N4283)+1,""))</f>
        <v>4283</v>
      </c>
      <c r="O4284" s="143" t="str">
        <f>IF(対応ガラス検索!$E$2="-","",IF(L4284&lt;=0.65,MAX($O$2:O4283)+1,""))</f>
        <v/>
      </c>
      <c r="P4284" s="144"/>
      <c r="Q4284" s="145"/>
    </row>
    <row r="4285" spans="1:17" x14ac:dyDescent="0.4">
      <c r="A4285" s="68">
        <v>4284</v>
      </c>
      <c r="B4285" s="68" t="s">
        <v>2056</v>
      </c>
      <c r="C4285" s="68" t="s">
        <v>2297</v>
      </c>
      <c r="D4285" s="68" t="s">
        <v>2024</v>
      </c>
      <c r="E4285" s="68" t="s">
        <v>2025</v>
      </c>
      <c r="F4285" s="68" t="s">
        <v>2026</v>
      </c>
      <c r="G4285" s="68" t="s">
        <v>1958</v>
      </c>
      <c r="H4285" s="68" t="s">
        <v>1959</v>
      </c>
      <c r="I4285" s="68">
        <v>13</v>
      </c>
      <c r="J4285" s="68" t="s">
        <v>2296</v>
      </c>
      <c r="K4285" s="142">
        <v>2.8</v>
      </c>
      <c r="L4285" s="68">
        <v>0.78</v>
      </c>
      <c r="M4285" s="68" t="s">
        <v>1960</v>
      </c>
      <c r="N4285" s="143">
        <f>IF(対応ガラス検索!$E$2="-","",IF(対応ガラス検索!$E$2&gt;=K4285,MAX($N$2:N4284)+1,""))</f>
        <v>4284</v>
      </c>
      <c r="O4285" s="143" t="str">
        <f>IF(対応ガラス検索!$E$2="-","",IF(L4285&lt;=0.65,MAX($O$2:O4284)+1,""))</f>
        <v/>
      </c>
      <c r="P4285" s="144"/>
      <c r="Q4285" s="145"/>
    </row>
    <row r="4286" spans="1:17" x14ac:dyDescent="0.4">
      <c r="A4286" s="68">
        <v>4285</v>
      </c>
      <c r="B4286" s="68" t="s">
        <v>2056</v>
      </c>
      <c r="C4286" s="68" t="s">
        <v>2297</v>
      </c>
      <c r="D4286" s="68" t="s">
        <v>2024</v>
      </c>
      <c r="E4286" s="68" t="s">
        <v>2025</v>
      </c>
      <c r="F4286" s="68" t="s">
        <v>2026</v>
      </c>
      <c r="G4286" s="68" t="s">
        <v>1958</v>
      </c>
      <c r="H4286" s="68" t="s">
        <v>1959</v>
      </c>
      <c r="I4286" s="68">
        <v>14</v>
      </c>
      <c r="J4286" s="68" t="s">
        <v>2296</v>
      </c>
      <c r="K4286" s="68">
        <v>2.8</v>
      </c>
      <c r="L4286" s="68">
        <v>0.78</v>
      </c>
      <c r="M4286" s="68" t="s">
        <v>1960</v>
      </c>
      <c r="N4286" s="143">
        <f>IF(対応ガラス検索!$E$2="-","",IF(対応ガラス検索!$E$2&gt;=K4286,MAX($N$2:N4285)+1,""))</f>
        <v>4285</v>
      </c>
      <c r="O4286" s="143" t="str">
        <f>IF(対応ガラス検索!$E$2="-","",IF(L4286&lt;=0.65,MAX($O$2:O4285)+1,""))</f>
        <v/>
      </c>
      <c r="P4286" s="144"/>
      <c r="Q4286" s="145"/>
    </row>
    <row r="4287" spans="1:17" x14ac:dyDescent="0.4">
      <c r="A4287" s="68">
        <v>4286</v>
      </c>
      <c r="B4287" s="68" t="s">
        <v>2056</v>
      </c>
      <c r="C4287" s="68" t="s">
        <v>2297</v>
      </c>
      <c r="D4287" s="68" t="s">
        <v>2024</v>
      </c>
      <c r="E4287" s="68" t="s">
        <v>2025</v>
      </c>
      <c r="F4287" s="68" t="s">
        <v>2026</v>
      </c>
      <c r="G4287" s="68" t="s">
        <v>1958</v>
      </c>
      <c r="H4287" s="68" t="s">
        <v>1959</v>
      </c>
      <c r="I4287" s="68">
        <v>15</v>
      </c>
      <c r="J4287" s="68" t="s">
        <v>2296</v>
      </c>
      <c r="K4287" s="68">
        <v>2.8</v>
      </c>
      <c r="L4287" s="68">
        <v>0.78</v>
      </c>
      <c r="M4287" s="68" t="s">
        <v>1960</v>
      </c>
      <c r="N4287" s="143">
        <f>IF(対応ガラス検索!$E$2="-","",IF(対応ガラス検索!$E$2&gt;=K4287,MAX($N$2:N4286)+1,""))</f>
        <v>4286</v>
      </c>
      <c r="O4287" s="143" t="str">
        <f>IF(対応ガラス検索!$E$2="-","",IF(L4287&lt;=0.65,MAX($O$2:O4286)+1,""))</f>
        <v/>
      </c>
      <c r="P4287" s="144"/>
      <c r="Q4287" s="145"/>
    </row>
    <row r="4288" spans="1:17" x14ac:dyDescent="0.4">
      <c r="A4288" s="68">
        <v>4287</v>
      </c>
      <c r="B4288" s="68" t="s">
        <v>2056</v>
      </c>
      <c r="C4288" s="68" t="s">
        <v>2297</v>
      </c>
      <c r="D4288" s="68" t="s">
        <v>2024</v>
      </c>
      <c r="E4288" s="68" t="s">
        <v>2025</v>
      </c>
      <c r="F4288" s="68" t="s">
        <v>2026</v>
      </c>
      <c r="G4288" s="68" t="s">
        <v>1958</v>
      </c>
      <c r="H4288" s="68" t="s">
        <v>1959</v>
      </c>
      <c r="I4288" s="68">
        <v>6</v>
      </c>
      <c r="J4288" s="68" t="s">
        <v>2296</v>
      </c>
      <c r="K4288" s="68">
        <v>3.3</v>
      </c>
      <c r="L4288" s="68">
        <v>0.78</v>
      </c>
      <c r="M4288" s="68" t="s">
        <v>1960</v>
      </c>
      <c r="N4288" s="143">
        <f>IF(対応ガラス検索!$E$2="-","",IF(対応ガラス検索!$E$2&gt;=K4288,MAX($N$2:N4287)+1,""))</f>
        <v>4287</v>
      </c>
      <c r="O4288" s="143" t="str">
        <f>IF(対応ガラス検索!$E$2="-","",IF(L4288&lt;=0.65,MAX($O$2:O4287)+1,""))</f>
        <v/>
      </c>
      <c r="P4288" s="144"/>
      <c r="Q4288" s="145"/>
    </row>
    <row r="4289" spans="1:17" x14ac:dyDescent="0.4">
      <c r="A4289" s="68">
        <v>4288</v>
      </c>
      <c r="B4289" s="68" t="s">
        <v>2056</v>
      </c>
      <c r="C4289" s="68" t="s">
        <v>2297</v>
      </c>
      <c r="D4289" s="68" t="s">
        <v>2024</v>
      </c>
      <c r="E4289" s="68" t="s">
        <v>2025</v>
      </c>
      <c r="F4289" s="68" t="s">
        <v>2026</v>
      </c>
      <c r="G4289" s="68" t="s">
        <v>1958</v>
      </c>
      <c r="H4289" s="68" t="s">
        <v>1959</v>
      </c>
      <c r="I4289" s="68">
        <v>7</v>
      </c>
      <c r="J4289" s="68" t="s">
        <v>2296</v>
      </c>
      <c r="K4289" s="68">
        <v>3.2</v>
      </c>
      <c r="L4289" s="68">
        <v>0.78</v>
      </c>
      <c r="M4289" s="68" t="s">
        <v>1960</v>
      </c>
      <c r="N4289" s="143">
        <f>IF(対応ガラス検索!$E$2="-","",IF(対応ガラス検索!$E$2&gt;=K4289,MAX($N$2:N4288)+1,""))</f>
        <v>4288</v>
      </c>
      <c r="O4289" s="143" t="str">
        <f>IF(対応ガラス検索!$E$2="-","",IF(L4289&lt;=0.65,MAX($O$2:O4288)+1,""))</f>
        <v/>
      </c>
      <c r="P4289" s="144"/>
      <c r="Q4289" s="145"/>
    </row>
    <row r="4290" spans="1:17" x14ac:dyDescent="0.4">
      <c r="A4290" s="68">
        <v>4289</v>
      </c>
      <c r="B4290" s="68" t="s">
        <v>2056</v>
      </c>
      <c r="C4290" s="68" t="s">
        <v>2297</v>
      </c>
      <c r="D4290" s="68" t="s">
        <v>2024</v>
      </c>
      <c r="E4290" s="68" t="s">
        <v>2025</v>
      </c>
      <c r="F4290" s="68" t="s">
        <v>2026</v>
      </c>
      <c r="G4290" s="68" t="s">
        <v>1958</v>
      </c>
      <c r="H4290" s="68" t="s">
        <v>1959</v>
      </c>
      <c r="I4290" s="68">
        <v>8</v>
      </c>
      <c r="J4290" s="68" t="s">
        <v>2296</v>
      </c>
      <c r="K4290" s="68">
        <v>3.1</v>
      </c>
      <c r="L4290" s="68">
        <v>0.78</v>
      </c>
      <c r="M4290" s="68" t="s">
        <v>1960</v>
      </c>
      <c r="N4290" s="143">
        <f>IF(対応ガラス検索!$E$2="-","",IF(対応ガラス検索!$E$2&gt;=K4290,MAX($N$2:N4289)+1,""))</f>
        <v>4289</v>
      </c>
      <c r="O4290" s="143" t="str">
        <f>IF(対応ガラス検索!$E$2="-","",IF(L4290&lt;=0.65,MAX($O$2:O4289)+1,""))</f>
        <v/>
      </c>
      <c r="P4290" s="144"/>
      <c r="Q4290" s="145"/>
    </row>
    <row r="4291" spans="1:17" x14ac:dyDescent="0.4">
      <c r="A4291" s="68">
        <v>4290</v>
      </c>
      <c r="B4291" s="68" t="s">
        <v>2056</v>
      </c>
      <c r="C4291" s="68" t="s">
        <v>2297</v>
      </c>
      <c r="D4291" s="68" t="s">
        <v>2024</v>
      </c>
      <c r="E4291" s="68" t="s">
        <v>2025</v>
      </c>
      <c r="F4291" s="68" t="s">
        <v>2026</v>
      </c>
      <c r="G4291" s="68" t="s">
        <v>1958</v>
      </c>
      <c r="H4291" s="68" t="s">
        <v>1959</v>
      </c>
      <c r="I4291" s="68">
        <v>9</v>
      </c>
      <c r="J4291" s="68" t="s">
        <v>2296</v>
      </c>
      <c r="K4291" s="68">
        <v>3</v>
      </c>
      <c r="L4291" s="68">
        <v>0.78</v>
      </c>
      <c r="M4291" s="68" t="s">
        <v>1960</v>
      </c>
      <c r="N4291" s="143">
        <f>IF(対応ガラス検索!$E$2="-","",IF(対応ガラス検索!$E$2&gt;=K4291,MAX($N$2:N4290)+1,""))</f>
        <v>4290</v>
      </c>
      <c r="O4291" s="143" t="str">
        <f>IF(対応ガラス検索!$E$2="-","",IF(L4291&lt;=0.65,MAX($O$2:O4290)+1,""))</f>
        <v/>
      </c>
      <c r="P4291" s="144"/>
      <c r="Q4291" s="145"/>
    </row>
    <row r="4292" spans="1:17" x14ac:dyDescent="0.4">
      <c r="A4292" s="68">
        <v>4291</v>
      </c>
      <c r="B4292" s="68" t="s">
        <v>2056</v>
      </c>
      <c r="C4292" s="68" t="s">
        <v>2297</v>
      </c>
      <c r="D4292" s="68" t="s">
        <v>2024</v>
      </c>
      <c r="E4292" s="68" t="s">
        <v>2025</v>
      </c>
      <c r="F4292" s="68" t="s">
        <v>2026</v>
      </c>
      <c r="G4292" s="68" t="s">
        <v>1958</v>
      </c>
      <c r="H4292" s="68" t="s">
        <v>1959</v>
      </c>
      <c r="I4292" s="68">
        <v>10</v>
      </c>
      <c r="J4292" s="68" t="s">
        <v>2296</v>
      </c>
      <c r="K4292" s="68">
        <v>3</v>
      </c>
      <c r="L4292" s="68">
        <v>0.78</v>
      </c>
      <c r="M4292" s="68" t="s">
        <v>1960</v>
      </c>
      <c r="N4292" s="143">
        <f>IF(対応ガラス検索!$E$2="-","",IF(対応ガラス検索!$E$2&gt;=K4292,MAX($N$2:N4291)+1,""))</f>
        <v>4291</v>
      </c>
      <c r="O4292" s="143" t="str">
        <f>IF(対応ガラス検索!$E$2="-","",IF(L4292&lt;=0.65,MAX($O$2:O4291)+1,""))</f>
        <v/>
      </c>
      <c r="P4292" s="144"/>
      <c r="Q4292" s="145"/>
    </row>
    <row r="4293" spans="1:17" x14ac:dyDescent="0.4">
      <c r="A4293" s="68">
        <v>4292</v>
      </c>
      <c r="B4293" s="68" t="s">
        <v>2056</v>
      </c>
      <c r="C4293" s="68" t="s">
        <v>2297</v>
      </c>
      <c r="D4293" s="68" t="s">
        <v>2024</v>
      </c>
      <c r="E4293" s="68" t="s">
        <v>2025</v>
      </c>
      <c r="F4293" s="68" t="s">
        <v>2026</v>
      </c>
      <c r="G4293" s="68" t="s">
        <v>1958</v>
      </c>
      <c r="H4293" s="68" t="s">
        <v>1959</v>
      </c>
      <c r="I4293" s="68">
        <v>11</v>
      </c>
      <c r="J4293" s="68" t="s">
        <v>2296</v>
      </c>
      <c r="K4293" s="68">
        <v>2.9</v>
      </c>
      <c r="L4293" s="68">
        <v>0.78</v>
      </c>
      <c r="M4293" s="68" t="s">
        <v>1960</v>
      </c>
      <c r="N4293" s="143">
        <f>IF(対応ガラス検索!$E$2="-","",IF(対応ガラス検索!$E$2&gt;=K4293,MAX($N$2:N4292)+1,""))</f>
        <v>4292</v>
      </c>
      <c r="O4293" s="143" t="str">
        <f>IF(対応ガラス検索!$E$2="-","",IF(L4293&lt;=0.65,MAX($O$2:O4292)+1,""))</f>
        <v/>
      </c>
      <c r="P4293" s="144"/>
      <c r="Q4293" s="145"/>
    </row>
    <row r="4294" spans="1:17" x14ac:dyDescent="0.4">
      <c r="A4294" s="68">
        <v>4293</v>
      </c>
      <c r="B4294" s="68" t="s">
        <v>2056</v>
      </c>
      <c r="C4294" s="68" t="s">
        <v>2297</v>
      </c>
      <c r="D4294" s="68" t="s">
        <v>2024</v>
      </c>
      <c r="E4294" s="68" t="s">
        <v>2025</v>
      </c>
      <c r="F4294" s="68" t="s">
        <v>2026</v>
      </c>
      <c r="G4294" s="68" t="s">
        <v>1958</v>
      </c>
      <c r="H4294" s="68" t="s">
        <v>1959</v>
      </c>
      <c r="I4294" s="68">
        <v>12</v>
      </c>
      <c r="J4294" s="68" t="s">
        <v>2296</v>
      </c>
      <c r="K4294" s="68">
        <v>2.9</v>
      </c>
      <c r="L4294" s="68">
        <v>0.78</v>
      </c>
      <c r="M4294" s="68" t="s">
        <v>1960</v>
      </c>
      <c r="N4294" s="143">
        <f>IF(対応ガラス検索!$E$2="-","",IF(対応ガラス検索!$E$2&gt;=K4294,MAX($N$2:N4293)+1,""))</f>
        <v>4293</v>
      </c>
      <c r="O4294" s="143" t="str">
        <f>IF(対応ガラス検索!$E$2="-","",IF(L4294&lt;=0.65,MAX($O$2:O4293)+1,""))</f>
        <v/>
      </c>
      <c r="P4294" s="144"/>
      <c r="Q4294" s="145"/>
    </row>
    <row r="4295" spans="1:17" x14ac:dyDescent="0.4">
      <c r="A4295" s="68">
        <v>4294</v>
      </c>
      <c r="B4295" s="68" t="s">
        <v>2056</v>
      </c>
      <c r="C4295" s="68" t="s">
        <v>2297</v>
      </c>
      <c r="D4295" s="68" t="s">
        <v>2024</v>
      </c>
      <c r="E4295" s="68" t="s">
        <v>2025</v>
      </c>
      <c r="F4295" s="68" t="s">
        <v>2026</v>
      </c>
      <c r="G4295" s="68" t="s">
        <v>1958</v>
      </c>
      <c r="H4295" s="68" t="s">
        <v>1959</v>
      </c>
      <c r="I4295" s="68">
        <v>13</v>
      </c>
      <c r="J4295" s="68" t="s">
        <v>2296</v>
      </c>
      <c r="K4295" s="68">
        <v>2.8</v>
      </c>
      <c r="L4295" s="68">
        <v>0.78</v>
      </c>
      <c r="M4295" s="68" t="s">
        <v>1960</v>
      </c>
      <c r="N4295" s="143">
        <f>IF(対応ガラス検索!$E$2="-","",IF(対応ガラス検索!$E$2&gt;=K4295,MAX($N$2:N4294)+1,""))</f>
        <v>4294</v>
      </c>
      <c r="O4295" s="143" t="str">
        <f>IF(対応ガラス検索!$E$2="-","",IF(L4295&lt;=0.65,MAX($O$2:O4294)+1,""))</f>
        <v/>
      </c>
      <c r="P4295" s="144"/>
      <c r="Q4295" s="145"/>
    </row>
    <row r="4296" spans="1:17" x14ac:dyDescent="0.4">
      <c r="A4296" s="68">
        <v>4295</v>
      </c>
      <c r="B4296" s="68" t="s">
        <v>2056</v>
      </c>
      <c r="C4296" s="68" t="s">
        <v>2297</v>
      </c>
      <c r="D4296" s="68" t="s">
        <v>2024</v>
      </c>
      <c r="E4296" s="68" t="s">
        <v>2025</v>
      </c>
      <c r="F4296" s="68" t="s">
        <v>2026</v>
      </c>
      <c r="G4296" s="68" t="s">
        <v>1958</v>
      </c>
      <c r="H4296" s="68" t="s">
        <v>1959</v>
      </c>
      <c r="I4296" s="68">
        <v>14</v>
      </c>
      <c r="J4296" s="68" t="s">
        <v>2296</v>
      </c>
      <c r="K4296" s="68">
        <v>2.8</v>
      </c>
      <c r="L4296" s="68">
        <v>0.78</v>
      </c>
      <c r="M4296" s="68" t="s">
        <v>1960</v>
      </c>
      <c r="N4296" s="143">
        <f>IF(対応ガラス検索!$E$2="-","",IF(対応ガラス検索!$E$2&gt;=K4296,MAX($N$2:N4295)+1,""))</f>
        <v>4295</v>
      </c>
      <c r="O4296" s="143" t="str">
        <f>IF(対応ガラス検索!$E$2="-","",IF(L4296&lt;=0.65,MAX($O$2:O4295)+1,""))</f>
        <v/>
      </c>
      <c r="P4296" s="144"/>
      <c r="Q4296" s="145"/>
    </row>
    <row r="4297" spans="1:17" x14ac:dyDescent="0.4">
      <c r="A4297" s="68">
        <v>4296</v>
      </c>
      <c r="B4297" s="68" t="s">
        <v>2056</v>
      </c>
      <c r="C4297" s="68" t="s">
        <v>2297</v>
      </c>
      <c r="D4297" s="68" t="s">
        <v>2024</v>
      </c>
      <c r="E4297" s="68" t="s">
        <v>2025</v>
      </c>
      <c r="F4297" s="68" t="s">
        <v>2026</v>
      </c>
      <c r="G4297" s="68" t="s">
        <v>1958</v>
      </c>
      <c r="H4297" s="68" t="s">
        <v>1959</v>
      </c>
      <c r="I4297" s="68">
        <v>15</v>
      </c>
      <c r="J4297" s="68" t="s">
        <v>2296</v>
      </c>
      <c r="K4297" s="142">
        <v>2.8</v>
      </c>
      <c r="L4297" s="68">
        <v>0.78</v>
      </c>
      <c r="M4297" s="68" t="s">
        <v>1960</v>
      </c>
      <c r="N4297" s="143">
        <f>IF(対応ガラス検索!$E$2="-","",IF(対応ガラス検索!$E$2&gt;=K4297,MAX($N$2:N4296)+1,""))</f>
        <v>4296</v>
      </c>
      <c r="O4297" s="143" t="str">
        <f>IF(対応ガラス検索!$E$2="-","",IF(L4297&lt;=0.65,MAX($O$2:O4296)+1,""))</f>
        <v/>
      </c>
      <c r="P4297" s="144"/>
      <c r="Q4297" s="145"/>
    </row>
    <row r="4298" spans="1:17" x14ac:dyDescent="0.4">
      <c r="A4298" s="68">
        <v>4297</v>
      </c>
      <c r="B4298" s="68" t="s">
        <v>2056</v>
      </c>
      <c r="C4298" s="68" t="s">
        <v>2297</v>
      </c>
      <c r="D4298" s="68" t="s">
        <v>2118</v>
      </c>
      <c r="E4298" s="68" t="s">
        <v>2025</v>
      </c>
      <c r="F4298" s="68" t="s">
        <v>2026</v>
      </c>
      <c r="G4298" s="68" t="s">
        <v>1962</v>
      </c>
      <c r="H4298" s="68" t="s">
        <v>1963</v>
      </c>
      <c r="I4298" s="68">
        <v>7</v>
      </c>
      <c r="J4298" s="68" t="s">
        <v>2267</v>
      </c>
      <c r="K4298" s="142">
        <v>3</v>
      </c>
      <c r="L4298" s="68">
        <v>0.77</v>
      </c>
      <c r="M4298" s="68" t="s">
        <v>1960</v>
      </c>
      <c r="N4298" s="143">
        <f>IF(対応ガラス検索!$E$2="-","",IF(対応ガラス検索!$E$2&gt;=K4298,MAX($N$2:N4297)+1,""))</f>
        <v>4297</v>
      </c>
      <c r="O4298" s="143" t="str">
        <f>IF(対応ガラス検索!$E$2="-","",IF(L4298&lt;=0.65,MAX($O$2:O4297)+1,""))</f>
        <v/>
      </c>
      <c r="P4298" s="144"/>
      <c r="Q4298" s="145"/>
    </row>
    <row r="4299" spans="1:17" x14ac:dyDescent="0.4">
      <c r="A4299" s="68">
        <v>4298</v>
      </c>
      <c r="B4299" s="68" t="s">
        <v>2056</v>
      </c>
      <c r="C4299" s="68" t="s">
        <v>2297</v>
      </c>
      <c r="D4299" s="68" t="s">
        <v>2118</v>
      </c>
      <c r="E4299" s="68" t="s">
        <v>2025</v>
      </c>
      <c r="F4299" s="68" t="s">
        <v>2026</v>
      </c>
      <c r="G4299" s="68" t="s">
        <v>1962</v>
      </c>
      <c r="H4299" s="68" t="s">
        <v>1963</v>
      </c>
      <c r="I4299" s="68">
        <v>8</v>
      </c>
      <c r="J4299" s="68" t="s">
        <v>2267</v>
      </c>
      <c r="K4299" s="68">
        <v>2.9</v>
      </c>
      <c r="L4299" s="68">
        <v>0.77</v>
      </c>
      <c r="M4299" s="68" t="s">
        <v>1960</v>
      </c>
      <c r="N4299" s="143">
        <f>IF(対応ガラス検索!$E$2="-","",IF(対応ガラス検索!$E$2&gt;=K4299,MAX($N$2:N4298)+1,""))</f>
        <v>4298</v>
      </c>
      <c r="O4299" s="143" t="str">
        <f>IF(対応ガラス検索!$E$2="-","",IF(L4299&lt;=0.65,MAX($O$2:O4298)+1,""))</f>
        <v/>
      </c>
      <c r="P4299" s="144"/>
      <c r="Q4299" s="145"/>
    </row>
    <row r="4300" spans="1:17" x14ac:dyDescent="0.4">
      <c r="A4300" s="68">
        <v>4299</v>
      </c>
      <c r="B4300" s="68" t="s">
        <v>2056</v>
      </c>
      <c r="C4300" s="68" t="s">
        <v>2297</v>
      </c>
      <c r="D4300" s="68" t="s">
        <v>2118</v>
      </c>
      <c r="E4300" s="68" t="s">
        <v>2025</v>
      </c>
      <c r="F4300" s="68" t="s">
        <v>2026</v>
      </c>
      <c r="G4300" s="68" t="s">
        <v>1962</v>
      </c>
      <c r="H4300" s="68" t="s">
        <v>1963</v>
      </c>
      <c r="I4300" s="68">
        <v>9</v>
      </c>
      <c r="J4300" s="68" t="s">
        <v>2267</v>
      </c>
      <c r="K4300" s="68">
        <v>2.8</v>
      </c>
      <c r="L4300" s="68">
        <v>0.77</v>
      </c>
      <c r="M4300" s="68" t="s">
        <v>1960</v>
      </c>
      <c r="N4300" s="143">
        <f>IF(対応ガラス検索!$E$2="-","",IF(対応ガラス検索!$E$2&gt;=K4300,MAX($N$2:N4299)+1,""))</f>
        <v>4299</v>
      </c>
      <c r="O4300" s="143" t="str">
        <f>IF(対応ガラス検索!$E$2="-","",IF(L4300&lt;=0.65,MAX($O$2:O4299)+1,""))</f>
        <v/>
      </c>
      <c r="P4300" s="144"/>
      <c r="Q4300" s="145"/>
    </row>
    <row r="4301" spans="1:17" x14ac:dyDescent="0.4">
      <c r="A4301" s="68">
        <v>4300</v>
      </c>
      <c r="B4301" s="68" t="s">
        <v>2056</v>
      </c>
      <c r="C4301" s="68" t="s">
        <v>2297</v>
      </c>
      <c r="D4301" s="68" t="s">
        <v>2118</v>
      </c>
      <c r="E4301" s="68" t="s">
        <v>2025</v>
      </c>
      <c r="F4301" s="68" t="s">
        <v>2026</v>
      </c>
      <c r="G4301" s="68" t="s">
        <v>1962</v>
      </c>
      <c r="H4301" s="68" t="s">
        <v>1963</v>
      </c>
      <c r="I4301" s="68">
        <v>10</v>
      </c>
      <c r="J4301" s="68" t="s">
        <v>2267</v>
      </c>
      <c r="K4301" s="68">
        <v>2.8</v>
      </c>
      <c r="L4301" s="68">
        <v>0.77</v>
      </c>
      <c r="M4301" s="68" t="s">
        <v>1960</v>
      </c>
      <c r="N4301" s="143">
        <f>IF(対応ガラス検索!$E$2="-","",IF(対応ガラス検索!$E$2&gt;=K4301,MAX($N$2:N4300)+1,""))</f>
        <v>4300</v>
      </c>
      <c r="O4301" s="143" t="str">
        <f>IF(対応ガラス検索!$E$2="-","",IF(L4301&lt;=0.65,MAX($O$2:O4300)+1,""))</f>
        <v/>
      </c>
      <c r="P4301" s="144"/>
      <c r="Q4301" s="145"/>
    </row>
    <row r="4302" spans="1:17" x14ac:dyDescent="0.4">
      <c r="A4302" s="68">
        <v>4301</v>
      </c>
      <c r="B4302" s="68" t="s">
        <v>2056</v>
      </c>
      <c r="C4302" s="68" t="s">
        <v>2297</v>
      </c>
      <c r="D4302" s="68" t="s">
        <v>2118</v>
      </c>
      <c r="E4302" s="68" t="s">
        <v>2025</v>
      </c>
      <c r="F4302" s="68" t="s">
        <v>2026</v>
      </c>
      <c r="G4302" s="68" t="s">
        <v>1962</v>
      </c>
      <c r="H4302" s="68" t="s">
        <v>1963</v>
      </c>
      <c r="I4302" s="68">
        <v>11</v>
      </c>
      <c r="J4302" s="68" t="s">
        <v>2267</v>
      </c>
      <c r="K4302" s="68">
        <v>2.7</v>
      </c>
      <c r="L4302" s="68">
        <v>0.77</v>
      </c>
      <c r="M4302" s="68" t="s">
        <v>1960</v>
      </c>
      <c r="N4302" s="143">
        <f>IF(対応ガラス検索!$E$2="-","",IF(対応ガラス検索!$E$2&gt;=K4302,MAX($N$2:N4301)+1,""))</f>
        <v>4301</v>
      </c>
      <c r="O4302" s="143" t="str">
        <f>IF(対応ガラス検索!$E$2="-","",IF(L4302&lt;=0.65,MAX($O$2:O4301)+1,""))</f>
        <v/>
      </c>
      <c r="P4302" s="144"/>
      <c r="Q4302" s="145"/>
    </row>
    <row r="4303" spans="1:17" x14ac:dyDescent="0.4">
      <c r="A4303" s="68">
        <v>4302</v>
      </c>
      <c r="B4303" s="68" t="s">
        <v>2056</v>
      </c>
      <c r="C4303" s="68" t="s">
        <v>2297</v>
      </c>
      <c r="D4303" s="68" t="s">
        <v>2118</v>
      </c>
      <c r="E4303" s="68" t="s">
        <v>2025</v>
      </c>
      <c r="F4303" s="68" t="s">
        <v>2026</v>
      </c>
      <c r="G4303" s="68" t="s">
        <v>1962</v>
      </c>
      <c r="H4303" s="68" t="s">
        <v>1963</v>
      </c>
      <c r="I4303" s="68">
        <v>12</v>
      </c>
      <c r="J4303" s="68" t="s">
        <v>2267</v>
      </c>
      <c r="K4303" s="68">
        <v>2.7</v>
      </c>
      <c r="L4303" s="68">
        <v>0.77</v>
      </c>
      <c r="M4303" s="68" t="s">
        <v>1960</v>
      </c>
      <c r="N4303" s="143">
        <f>IF(対応ガラス検索!$E$2="-","",IF(対応ガラス検索!$E$2&gt;=K4303,MAX($N$2:N4302)+1,""))</f>
        <v>4302</v>
      </c>
      <c r="O4303" s="143" t="str">
        <f>IF(対応ガラス検索!$E$2="-","",IF(L4303&lt;=0.65,MAX($O$2:O4302)+1,""))</f>
        <v/>
      </c>
      <c r="P4303" s="144"/>
      <c r="Q4303" s="145"/>
    </row>
    <row r="4304" spans="1:17" x14ac:dyDescent="0.4">
      <c r="A4304" s="68">
        <v>4303</v>
      </c>
      <c r="B4304" s="68" t="s">
        <v>2056</v>
      </c>
      <c r="C4304" s="68" t="s">
        <v>2297</v>
      </c>
      <c r="D4304" s="68" t="s">
        <v>2118</v>
      </c>
      <c r="E4304" s="68" t="s">
        <v>2025</v>
      </c>
      <c r="F4304" s="68" t="s">
        <v>2026</v>
      </c>
      <c r="G4304" s="68" t="s">
        <v>1962</v>
      </c>
      <c r="H4304" s="68" t="s">
        <v>1963</v>
      </c>
      <c r="I4304" s="68">
        <v>13</v>
      </c>
      <c r="J4304" s="68" t="s">
        <v>2267</v>
      </c>
      <c r="K4304" s="68">
        <v>2.7</v>
      </c>
      <c r="L4304" s="68">
        <v>0.77</v>
      </c>
      <c r="M4304" s="68" t="s">
        <v>1960</v>
      </c>
      <c r="N4304" s="143">
        <f>IF(対応ガラス検索!$E$2="-","",IF(対応ガラス検索!$E$2&gt;=K4304,MAX($N$2:N4303)+1,""))</f>
        <v>4303</v>
      </c>
      <c r="O4304" s="143" t="str">
        <f>IF(対応ガラス検索!$E$2="-","",IF(L4304&lt;=0.65,MAX($O$2:O4303)+1,""))</f>
        <v/>
      </c>
      <c r="P4304" s="144"/>
      <c r="Q4304" s="145"/>
    </row>
    <row r="4305" spans="1:17" x14ac:dyDescent="0.4">
      <c r="A4305" s="68">
        <v>4304</v>
      </c>
      <c r="B4305" s="68" t="s">
        <v>2056</v>
      </c>
      <c r="C4305" s="68" t="s">
        <v>2297</v>
      </c>
      <c r="D4305" s="68" t="s">
        <v>2118</v>
      </c>
      <c r="E4305" s="68" t="s">
        <v>2025</v>
      </c>
      <c r="F4305" s="68" t="s">
        <v>2026</v>
      </c>
      <c r="G4305" s="68" t="s">
        <v>1962</v>
      </c>
      <c r="H4305" s="68" t="s">
        <v>1963</v>
      </c>
      <c r="I4305" s="68">
        <v>14</v>
      </c>
      <c r="J4305" s="68" t="s">
        <v>2267</v>
      </c>
      <c r="K4305" s="68">
        <v>2.7</v>
      </c>
      <c r="L4305" s="68">
        <v>0.77</v>
      </c>
      <c r="M4305" s="68" t="s">
        <v>1960</v>
      </c>
      <c r="N4305" s="143">
        <f>IF(対応ガラス検索!$E$2="-","",IF(対応ガラス検索!$E$2&gt;=K4305,MAX($N$2:N4304)+1,""))</f>
        <v>4304</v>
      </c>
      <c r="O4305" s="143" t="str">
        <f>IF(対応ガラス検索!$E$2="-","",IF(L4305&lt;=0.65,MAX($O$2:O4304)+1,""))</f>
        <v/>
      </c>
      <c r="P4305" s="144"/>
      <c r="Q4305" s="145"/>
    </row>
    <row r="4306" spans="1:17" x14ac:dyDescent="0.4">
      <c r="A4306" s="68">
        <v>4305</v>
      </c>
      <c r="B4306" s="68" t="s">
        <v>2056</v>
      </c>
      <c r="C4306" s="68" t="s">
        <v>2297</v>
      </c>
      <c r="D4306" s="68" t="s">
        <v>2118</v>
      </c>
      <c r="E4306" s="68" t="s">
        <v>2025</v>
      </c>
      <c r="F4306" s="68" t="s">
        <v>2026</v>
      </c>
      <c r="G4306" s="68" t="s">
        <v>1962</v>
      </c>
      <c r="H4306" s="68" t="s">
        <v>1963</v>
      </c>
      <c r="I4306" s="68">
        <v>7</v>
      </c>
      <c r="J4306" s="68" t="s">
        <v>2267</v>
      </c>
      <c r="K4306" s="68">
        <v>3</v>
      </c>
      <c r="L4306" s="68">
        <v>0.77</v>
      </c>
      <c r="M4306" s="68" t="s">
        <v>1960</v>
      </c>
      <c r="N4306" s="143">
        <f>IF(対応ガラス検索!$E$2="-","",IF(対応ガラス検索!$E$2&gt;=K4306,MAX($N$2:N4305)+1,""))</f>
        <v>4305</v>
      </c>
      <c r="O4306" s="143" t="str">
        <f>IF(対応ガラス検索!$E$2="-","",IF(L4306&lt;=0.65,MAX($O$2:O4305)+1,""))</f>
        <v/>
      </c>
      <c r="P4306" s="144"/>
      <c r="Q4306" s="145"/>
    </row>
    <row r="4307" spans="1:17" x14ac:dyDescent="0.4">
      <c r="A4307" s="68">
        <v>4306</v>
      </c>
      <c r="B4307" s="68" t="s">
        <v>2056</v>
      </c>
      <c r="C4307" s="68" t="s">
        <v>2297</v>
      </c>
      <c r="D4307" s="68" t="s">
        <v>2118</v>
      </c>
      <c r="E4307" s="68" t="s">
        <v>2025</v>
      </c>
      <c r="F4307" s="68" t="s">
        <v>2026</v>
      </c>
      <c r="G4307" s="68" t="s">
        <v>1962</v>
      </c>
      <c r="H4307" s="68" t="s">
        <v>1963</v>
      </c>
      <c r="I4307" s="68">
        <v>8</v>
      </c>
      <c r="J4307" s="68" t="s">
        <v>2267</v>
      </c>
      <c r="K4307" s="68">
        <v>2.9</v>
      </c>
      <c r="L4307" s="68">
        <v>0.77</v>
      </c>
      <c r="M4307" s="68" t="s">
        <v>1960</v>
      </c>
      <c r="N4307" s="143">
        <f>IF(対応ガラス検索!$E$2="-","",IF(対応ガラス検索!$E$2&gt;=K4307,MAX($N$2:N4306)+1,""))</f>
        <v>4306</v>
      </c>
      <c r="O4307" s="143" t="str">
        <f>IF(対応ガラス検索!$E$2="-","",IF(L4307&lt;=0.65,MAX($O$2:O4306)+1,""))</f>
        <v/>
      </c>
      <c r="P4307" s="144"/>
      <c r="Q4307" s="145"/>
    </row>
    <row r="4308" spans="1:17" x14ac:dyDescent="0.4">
      <c r="A4308" s="68">
        <v>4307</v>
      </c>
      <c r="B4308" s="68" t="s">
        <v>2056</v>
      </c>
      <c r="C4308" s="68" t="s">
        <v>2297</v>
      </c>
      <c r="D4308" s="68" t="s">
        <v>2118</v>
      </c>
      <c r="E4308" s="68" t="s">
        <v>2025</v>
      </c>
      <c r="F4308" s="68" t="s">
        <v>2026</v>
      </c>
      <c r="G4308" s="68" t="s">
        <v>1962</v>
      </c>
      <c r="H4308" s="68" t="s">
        <v>1963</v>
      </c>
      <c r="I4308" s="68">
        <v>9</v>
      </c>
      <c r="J4308" s="68" t="s">
        <v>2267</v>
      </c>
      <c r="K4308" s="68">
        <v>2.8</v>
      </c>
      <c r="L4308" s="68">
        <v>0.77</v>
      </c>
      <c r="M4308" s="68" t="s">
        <v>1960</v>
      </c>
      <c r="N4308" s="143">
        <f>IF(対応ガラス検索!$E$2="-","",IF(対応ガラス検索!$E$2&gt;=K4308,MAX($N$2:N4307)+1,""))</f>
        <v>4307</v>
      </c>
      <c r="O4308" s="143" t="str">
        <f>IF(対応ガラス検索!$E$2="-","",IF(L4308&lt;=0.65,MAX($O$2:O4307)+1,""))</f>
        <v/>
      </c>
      <c r="P4308" s="144"/>
      <c r="Q4308" s="145"/>
    </row>
    <row r="4309" spans="1:17" x14ac:dyDescent="0.4">
      <c r="A4309" s="68">
        <v>4308</v>
      </c>
      <c r="B4309" s="68" t="s">
        <v>2056</v>
      </c>
      <c r="C4309" s="68" t="s">
        <v>2297</v>
      </c>
      <c r="D4309" s="68" t="s">
        <v>2118</v>
      </c>
      <c r="E4309" s="68" t="s">
        <v>2025</v>
      </c>
      <c r="F4309" s="68" t="s">
        <v>2026</v>
      </c>
      <c r="G4309" s="68" t="s">
        <v>1962</v>
      </c>
      <c r="H4309" s="68" t="s">
        <v>1963</v>
      </c>
      <c r="I4309" s="68">
        <v>10</v>
      </c>
      <c r="J4309" s="68" t="s">
        <v>2267</v>
      </c>
      <c r="K4309" s="68">
        <v>2.8</v>
      </c>
      <c r="L4309" s="68">
        <v>0.77</v>
      </c>
      <c r="M4309" s="68" t="s">
        <v>1960</v>
      </c>
      <c r="N4309" s="143">
        <f>IF(対応ガラス検索!$E$2="-","",IF(対応ガラス検索!$E$2&gt;=K4309,MAX($N$2:N4308)+1,""))</f>
        <v>4308</v>
      </c>
      <c r="O4309" s="143" t="str">
        <f>IF(対応ガラス検索!$E$2="-","",IF(L4309&lt;=0.65,MAX($O$2:O4308)+1,""))</f>
        <v/>
      </c>
      <c r="P4309" s="144"/>
      <c r="Q4309" s="145"/>
    </row>
    <row r="4310" spans="1:17" x14ac:dyDescent="0.4">
      <c r="A4310" s="68">
        <v>4309</v>
      </c>
      <c r="B4310" s="68" t="s">
        <v>2056</v>
      </c>
      <c r="C4310" s="68" t="s">
        <v>2297</v>
      </c>
      <c r="D4310" s="68" t="s">
        <v>2118</v>
      </c>
      <c r="E4310" s="68" t="s">
        <v>2025</v>
      </c>
      <c r="F4310" s="68" t="s">
        <v>2026</v>
      </c>
      <c r="G4310" s="68" t="s">
        <v>1962</v>
      </c>
      <c r="H4310" s="68" t="s">
        <v>1963</v>
      </c>
      <c r="I4310" s="68">
        <v>11</v>
      </c>
      <c r="J4310" s="68" t="s">
        <v>2267</v>
      </c>
      <c r="K4310" s="142">
        <v>2.7</v>
      </c>
      <c r="L4310" s="68">
        <v>0.77</v>
      </c>
      <c r="M4310" s="68" t="s">
        <v>1960</v>
      </c>
      <c r="N4310" s="143">
        <f>IF(対応ガラス検索!$E$2="-","",IF(対応ガラス検索!$E$2&gt;=K4310,MAX($N$2:N4309)+1,""))</f>
        <v>4309</v>
      </c>
      <c r="O4310" s="143" t="str">
        <f>IF(対応ガラス検索!$E$2="-","",IF(L4310&lt;=0.65,MAX($O$2:O4309)+1,""))</f>
        <v/>
      </c>
      <c r="P4310" s="144"/>
      <c r="Q4310" s="145"/>
    </row>
    <row r="4311" spans="1:17" x14ac:dyDescent="0.4">
      <c r="A4311" s="68">
        <v>4310</v>
      </c>
      <c r="B4311" s="68" t="s">
        <v>2056</v>
      </c>
      <c r="C4311" s="68" t="s">
        <v>2297</v>
      </c>
      <c r="D4311" s="68" t="s">
        <v>2118</v>
      </c>
      <c r="E4311" s="68" t="s">
        <v>2025</v>
      </c>
      <c r="F4311" s="68" t="s">
        <v>2026</v>
      </c>
      <c r="G4311" s="68" t="s">
        <v>1962</v>
      </c>
      <c r="H4311" s="68" t="s">
        <v>1963</v>
      </c>
      <c r="I4311" s="68">
        <v>12</v>
      </c>
      <c r="J4311" s="68" t="s">
        <v>2267</v>
      </c>
      <c r="K4311" s="68">
        <v>2.7</v>
      </c>
      <c r="L4311" s="68">
        <v>0.77</v>
      </c>
      <c r="M4311" s="68" t="s">
        <v>1960</v>
      </c>
      <c r="N4311" s="143">
        <f>IF(対応ガラス検索!$E$2="-","",IF(対応ガラス検索!$E$2&gt;=K4311,MAX($N$2:N4310)+1,""))</f>
        <v>4310</v>
      </c>
      <c r="O4311" s="143" t="str">
        <f>IF(対応ガラス検索!$E$2="-","",IF(L4311&lt;=0.65,MAX($O$2:O4310)+1,""))</f>
        <v/>
      </c>
      <c r="P4311" s="144"/>
      <c r="Q4311" s="145"/>
    </row>
    <row r="4312" spans="1:17" x14ac:dyDescent="0.4">
      <c r="A4312" s="68">
        <v>4311</v>
      </c>
      <c r="B4312" s="68" t="s">
        <v>2056</v>
      </c>
      <c r="C4312" s="68" t="s">
        <v>2297</v>
      </c>
      <c r="D4312" s="68" t="s">
        <v>2118</v>
      </c>
      <c r="E4312" s="68" t="s">
        <v>2025</v>
      </c>
      <c r="F4312" s="68" t="s">
        <v>2026</v>
      </c>
      <c r="G4312" s="68" t="s">
        <v>1962</v>
      </c>
      <c r="H4312" s="68" t="s">
        <v>1963</v>
      </c>
      <c r="I4312" s="68">
        <v>13</v>
      </c>
      <c r="J4312" s="68" t="s">
        <v>2267</v>
      </c>
      <c r="K4312" s="68">
        <v>2.7</v>
      </c>
      <c r="L4312" s="68">
        <v>0.77</v>
      </c>
      <c r="M4312" s="68" t="s">
        <v>1960</v>
      </c>
      <c r="N4312" s="143">
        <f>IF(対応ガラス検索!$E$2="-","",IF(対応ガラス検索!$E$2&gt;=K4312,MAX($N$2:N4311)+1,""))</f>
        <v>4311</v>
      </c>
      <c r="O4312" s="143" t="str">
        <f>IF(対応ガラス検索!$E$2="-","",IF(L4312&lt;=0.65,MAX($O$2:O4311)+1,""))</f>
        <v/>
      </c>
      <c r="P4312" s="144"/>
      <c r="Q4312" s="145"/>
    </row>
    <row r="4313" spans="1:17" x14ac:dyDescent="0.4">
      <c r="A4313" s="68">
        <v>4312</v>
      </c>
      <c r="B4313" s="68" t="s">
        <v>2056</v>
      </c>
      <c r="C4313" s="68" t="s">
        <v>2297</v>
      </c>
      <c r="D4313" s="68" t="s">
        <v>2118</v>
      </c>
      <c r="E4313" s="68" t="s">
        <v>2025</v>
      </c>
      <c r="F4313" s="68" t="s">
        <v>2026</v>
      </c>
      <c r="G4313" s="68" t="s">
        <v>1962</v>
      </c>
      <c r="H4313" s="68" t="s">
        <v>1963</v>
      </c>
      <c r="I4313" s="68">
        <v>14</v>
      </c>
      <c r="J4313" s="68" t="s">
        <v>2267</v>
      </c>
      <c r="K4313" s="68">
        <v>2.7</v>
      </c>
      <c r="L4313" s="68">
        <v>0.77</v>
      </c>
      <c r="M4313" s="68" t="s">
        <v>1960</v>
      </c>
      <c r="N4313" s="143">
        <f>IF(対応ガラス検索!$E$2="-","",IF(対応ガラス検索!$E$2&gt;=K4313,MAX($N$2:N4312)+1,""))</f>
        <v>4312</v>
      </c>
      <c r="O4313" s="143" t="str">
        <f>IF(対応ガラス検索!$E$2="-","",IF(L4313&lt;=0.65,MAX($O$2:O4312)+1,""))</f>
        <v/>
      </c>
      <c r="P4313" s="144"/>
      <c r="Q4313" s="145"/>
    </row>
    <row r="4314" spans="1:17" x14ac:dyDescent="0.4">
      <c r="A4314" s="68">
        <v>4313</v>
      </c>
      <c r="B4314" s="68" t="s">
        <v>2056</v>
      </c>
      <c r="C4314" s="68" t="s">
        <v>2297</v>
      </c>
      <c r="D4314" s="68" t="s">
        <v>2118</v>
      </c>
      <c r="E4314" s="68" t="s">
        <v>2025</v>
      </c>
      <c r="F4314" s="68" t="s">
        <v>2026</v>
      </c>
      <c r="G4314" s="68" t="s">
        <v>1962</v>
      </c>
      <c r="H4314" s="68" t="s">
        <v>1963</v>
      </c>
      <c r="I4314" s="68">
        <v>7</v>
      </c>
      <c r="J4314" s="68" t="s">
        <v>2296</v>
      </c>
      <c r="K4314" s="68">
        <v>3.2</v>
      </c>
      <c r="L4314" s="68">
        <v>0.77</v>
      </c>
      <c r="M4314" s="68" t="s">
        <v>1960</v>
      </c>
      <c r="N4314" s="143">
        <f>IF(対応ガラス検索!$E$2="-","",IF(対応ガラス検索!$E$2&gt;=K4314,MAX($N$2:N4313)+1,""))</f>
        <v>4313</v>
      </c>
      <c r="O4314" s="143" t="str">
        <f>IF(対応ガラス検索!$E$2="-","",IF(L4314&lt;=0.65,MAX($O$2:O4313)+1,""))</f>
        <v/>
      </c>
      <c r="P4314" s="144"/>
      <c r="Q4314" s="145"/>
    </row>
    <row r="4315" spans="1:17" x14ac:dyDescent="0.4">
      <c r="A4315" s="68">
        <v>4314</v>
      </c>
      <c r="B4315" s="68" t="s">
        <v>2056</v>
      </c>
      <c r="C4315" s="68" t="s">
        <v>2297</v>
      </c>
      <c r="D4315" s="68" t="s">
        <v>2118</v>
      </c>
      <c r="E4315" s="68" t="s">
        <v>2025</v>
      </c>
      <c r="F4315" s="68" t="s">
        <v>2026</v>
      </c>
      <c r="G4315" s="68" t="s">
        <v>1962</v>
      </c>
      <c r="H4315" s="68" t="s">
        <v>1963</v>
      </c>
      <c r="I4315" s="68">
        <v>8</v>
      </c>
      <c r="J4315" s="68" t="s">
        <v>2296</v>
      </c>
      <c r="K4315" s="68">
        <v>3.1</v>
      </c>
      <c r="L4315" s="68">
        <v>0.77</v>
      </c>
      <c r="M4315" s="68" t="s">
        <v>1960</v>
      </c>
      <c r="N4315" s="143">
        <f>IF(対応ガラス検索!$E$2="-","",IF(対応ガラス検索!$E$2&gt;=K4315,MAX($N$2:N4314)+1,""))</f>
        <v>4314</v>
      </c>
      <c r="O4315" s="143" t="str">
        <f>IF(対応ガラス検索!$E$2="-","",IF(L4315&lt;=0.65,MAX($O$2:O4314)+1,""))</f>
        <v/>
      </c>
      <c r="P4315" s="144"/>
      <c r="Q4315" s="145"/>
    </row>
    <row r="4316" spans="1:17" x14ac:dyDescent="0.4">
      <c r="A4316" s="68">
        <v>4315</v>
      </c>
      <c r="B4316" s="68" t="s">
        <v>2056</v>
      </c>
      <c r="C4316" s="68" t="s">
        <v>2297</v>
      </c>
      <c r="D4316" s="68" t="s">
        <v>2118</v>
      </c>
      <c r="E4316" s="68" t="s">
        <v>2025</v>
      </c>
      <c r="F4316" s="68" t="s">
        <v>2026</v>
      </c>
      <c r="G4316" s="68" t="s">
        <v>1962</v>
      </c>
      <c r="H4316" s="68" t="s">
        <v>1963</v>
      </c>
      <c r="I4316" s="68">
        <v>9</v>
      </c>
      <c r="J4316" s="68" t="s">
        <v>2296</v>
      </c>
      <c r="K4316" s="68">
        <v>3</v>
      </c>
      <c r="L4316" s="68">
        <v>0.77</v>
      </c>
      <c r="M4316" s="68" t="s">
        <v>1960</v>
      </c>
      <c r="N4316" s="143">
        <f>IF(対応ガラス検索!$E$2="-","",IF(対応ガラス検索!$E$2&gt;=K4316,MAX($N$2:N4315)+1,""))</f>
        <v>4315</v>
      </c>
      <c r="O4316" s="143" t="str">
        <f>IF(対応ガラス検索!$E$2="-","",IF(L4316&lt;=0.65,MAX($O$2:O4315)+1,""))</f>
        <v/>
      </c>
      <c r="P4316" s="144"/>
      <c r="Q4316" s="145"/>
    </row>
    <row r="4317" spans="1:17" x14ac:dyDescent="0.4">
      <c r="A4317" s="68">
        <v>4316</v>
      </c>
      <c r="B4317" s="68" t="s">
        <v>2056</v>
      </c>
      <c r="C4317" s="68" t="s">
        <v>2297</v>
      </c>
      <c r="D4317" s="68" t="s">
        <v>2118</v>
      </c>
      <c r="E4317" s="68" t="s">
        <v>2025</v>
      </c>
      <c r="F4317" s="68" t="s">
        <v>2026</v>
      </c>
      <c r="G4317" s="68" t="s">
        <v>1962</v>
      </c>
      <c r="H4317" s="68" t="s">
        <v>1963</v>
      </c>
      <c r="I4317" s="68">
        <v>10</v>
      </c>
      <c r="J4317" s="68" t="s">
        <v>2296</v>
      </c>
      <c r="K4317" s="68">
        <v>3</v>
      </c>
      <c r="L4317" s="68">
        <v>0.77</v>
      </c>
      <c r="M4317" s="68" t="s">
        <v>1960</v>
      </c>
      <c r="N4317" s="143">
        <f>IF(対応ガラス検索!$E$2="-","",IF(対応ガラス検索!$E$2&gt;=K4317,MAX($N$2:N4316)+1,""))</f>
        <v>4316</v>
      </c>
      <c r="O4317" s="143" t="str">
        <f>IF(対応ガラス検索!$E$2="-","",IF(L4317&lt;=0.65,MAX($O$2:O4316)+1,""))</f>
        <v/>
      </c>
      <c r="P4317" s="144"/>
      <c r="Q4317" s="145"/>
    </row>
    <row r="4318" spans="1:17" x14ac:dyDescent="0.4">
      <c r="A4318" s="68">
        <v>4317</v>
      </c>
      <c r="B4318" s="68" t="s">
        <v>2056</v>
      </c>
      <c r="C4318" s="68" t="s">
        <v>2297</v>
      </c>
      <c r="D4318" s="68" t="s">
        <v>2118</v>
      </c>
      <c r="E4318" s="68" t="s">
        <v>2025</v>
      </c>
      <c r="F4318" s="68" t="s">
        <v>2026</v>
      </c>
      <c r="G4318" s="68" t="s">
        <v>1962</v>
      </c>
      <c r="H4318" s="68" t="s">
        <v>1963</v>
      </c>
      <c r="I4318" s="68">
        <v>11</v>
      </c>
      <c r="J4318" s="68" t="s">
        <v>2296</v>
      </c>
      <c r="K4318" s="68">
        <v>2.9</v>
      </c>
      <c r="L4318" s="68">
        <v>0.77</v>
      </c>
      <c r="M4318" s="68" t="s">
        <v>1960</v>
      </c>
      <c r="N4318" s="143">
        <f>IF(対応ガラス検索!$E$2="-","",IF(対応ガラス検索!$E$2&gt;=K4318,MAX($N$2:N4317)+1,""))</f>
        <v>4317</v>
      </c>
      <c r="O4318" s="143" t="str">
        <f>IF(対応ガラス検索!$E$2="-","",IF(L4318&lt;=0.65,MAX($O$2:O4317)+1,""))</f>
        <v/>
      </c>
      <c r="P4318" s="144"/>
      <c r="Q4318" s="145"/>
    </row>
    <row r="4319" spans="1:17" x14ac:dyDescent="0.4">
      <c r="A4319" s="68">
        <v>4318</v>
      </c>
      <c r="B4319" s="68" t="s">
        <v>2056</v>
      </c>
      <c r="C4319" s="68" t="s">
        <v>2297</v>
      </c>
      <c r="D4319" s="68" t="s">
        <v>2118</v>
      </c>
      <c r="E4319" s="68" t="s">
        <v>2025</v>
      </c>
      <c r="F4319" s="68" t="s">
        <v>2026</v>
      </c>
      <c r="G4319" s="68" t="s">
        <v>1962</v>
      </c>
      <c r="H4319" s="68" t="s">
        <v>1963</v>
      </c>
      <c r="I4319" s="68">
        <v>12</v>
      </c>
      <c r="J4319" s="68" t="s">
        <v>2296</v>
      </c>
      <c r="K4319" s="68">
        <v>2.9</v>
      </c>
      <c r="L4319" s="68">
        <v>0.77</v>
      </c>
      <c r="M4319" s="68" t="s">
        <v>1960</v>
      </c>
      <c r="N4319" s="143">
        <f>IF(対応ガラス検索!$E$2="-","",IF(対応ガラス検索!$E$2&gt;=K4319,MAX($N$2:N4318)+1,""))</f>
        <v>4318</v>
      </c>
      <c r="O4319" s="143" t="str">
        <f>IF(対応ガラス検索!$E$2="-","",IF(L4319&lt;=0.65,MAX($O$2:O4318)+1,""))</f>
        <v/>
      </c>
      <c r="P4319" s="144"/>
      <c r="Q4319" s="145"/>
    </row>
    <row r="4320" spans="1:17" x14ac:dyDescent="0.4">
      <c r="A4320" s="68">
        <v>4319</v>
      </c>
      <c r="B4320" s="68" t="s">
        <v>2056</v>
      </c>
      <c r="C4320" s="68" t="s">
        <v>2297</v>
      </c>
      <c r="D4320" s="68" t="s">
        <v>2118</v>
      </c>
      <c r="E4320" s="68" t="s">
        <v>2025</v>
      </c>
      <c r="F4320" s="68" t="s">
        <v>2026</v>
      </c>
      <c r="G4320" s="68" t="s">
        <v>1962</v>
      </c>
      <c r="H4320" s="68" t="s">
        <v>1963</v>
      </c>
      <c r="I4320" s="68">
        <v>13</v>
      </c>
      <c r="J4320" s="68" t="s">
        <v>2296</v>
      </c>
      <c r="K4320" s="68">
        <v>2.8</v>
      </c>
      <c r="L4320" s="68">
        <v>0.77</v>
      </c>
      <c r="M4320" s="68" t="s">
        <v>1960</v>
      </c>
      <c r="N4320" s="143">
        <f>IF(対応ガラス検索!$E$2="-","",IF(対応ガラス検索!$E$2&gt;=K4320,MAX($N$2:N4319)+1,""))</f>
        <v>4319</v>
      </c>
      <c r="O4320" s="143" t="str">
        <f>IF(対応ガラス検索!$E$2="-","",IF(L4320&lt;=0.65,MAX($O$2:O4319)+1,""))</f>
        <v/>
      </c>
      <c r="P4320" s="144"/>
      <c r="Q4320" s="145"/>
    </row>
    <row r="4321" spans="1:17" x14ac:dyDescent="0.4">
      <c r="A4321" s="68">
        <v>4320</v>
      </c>
      <c r="B4321" s="68" t="s">
        <v>2056</v>
      </c>
      <c r="C4321" s="68" t="s">
        <v>2297</v>
      </c>
      <c r="D4321" s="68" t="s">
        <v>2118</v>
      </c>
      <c r="E4321" s="68" t="s">
        <v>2025</v>
      </c>
      <c r="F4321" s="68" t="s">
        <v>2026</v>
      </c>
      <c r="G4321" s="68" t="s">
        <v>1962</v>
      </c>
      <c r="H4321" s="68" t="s">
        <v>1963</v>
      </c>
      <c r="I4321" s="68">
        <v>14</v>
      </c>
      <c r="J4321" s="68" t="s">
        <v>2296</v>
      </c>
      <c r="K4321" s="68">
        <v>2.8</v>
      </c>
      <c r="L4321" s="68">
        <v>0.77</v>
      </c>
      <c r="M4321" s="68" t="s">
        <v>1960</v>
      </c>
      <c r="N4321" s="143">
        <f>IF(対応ガラス検索!$E$2="-","",IF(対応ガラス検索!$E$2&gt;=K4321,MAX($N$2:N4320)+1,""))</f>
        <v>4320</v>
      </c>
      <c r="O4321" s="143" t="str">
        <f>IF(対応ガラス検索!$E$2="-","",IF(L4321&lt;=0.65,MAX($O$2:O4320)+1,""))</f>
        <v/>
      </c>
      <c r="P4321" s="144"/>
      <c r="Q4321" s="145"/>
    </row>
    <row r="4322" spans="1:17" x14ac:dyDescent="0.4">
      <c r="A4322" s="68">
        <v>4321</v>
      </c>
      <c r="B4322" s="68" t="s">
        <v>2056</v>
      </c>
      <c r="C4322" s="68" t="s">
        <v>2297</v>
      </c>
      <c r="D4322" s="68" t="s">
        <v>2118</v>
      </c>
      <c r="E4322" s="68" t="s">
        <v>2025</v>
      </c>
      <c r="F4322" s="68" t="s">
        <v>2026</v>
      </c>
      <c r="G4322" s="68" t="s">
        <v>1962</v>
      </c>
      <c r="H4322" s="68" t="s">
        <v>1963</v>
      </c>
      <c r="I4322" s="68">
        <v>7</v>
      </c>
      <c r="J4322" s="68" t="s">
        <v>2296</v>
      </c>
      <c r="K4322" s="68">
        <v>3.2</v>
      </c>
      <c r="L4322" s="68">
        <v>0.77</v>
      </c>
      <c r="M4322" s="68" t="s">
        <v>1960</v>
      </c>
      <c r="N4322" s="143">
        <f>IF(対応ガラス検索!$E$2="-","",IF(対応ガラス検索!$E$2&gt;=K4322,MAX($N$2:N4321)+1,""))</f>
        <v>4321</v>
      </c>
      <c r="O4322" s="143" t="str">
        <f>IF(対応ガラス検索!$E$2="-","",IF(L4322&lt;=0.65,MAX($O$2:O4321)+1,""))</f>
        <v/>
      </c>
      <c r="P4322" s="144"/>
      <c r="Q4322" s="145"/>
    </row>
    <row r="4323" spans="1:17" x14ac:dyDescent="0.4">
      <c r="A4323" s="68">
        <v>4322</v>
      </c>
      <c r="B4323" s="68" t="s">
        <v>2056</v>
      </c>
      <c r="C4323" s="68" t="s">
        <v>2297</v>
      </c>
      <c r="D4323" s="68" t="s">
        <v>2118</v>
      </c>
      <c r="E4323" s="68" t="s">
        <v>2025</v>
      </c>
      <c r="F4323" s="68" t="s">
        <v>2026</v>
      </c>
      <c r="G4323" s="68" t="s">
        <v>1962</v>
      </c>
      <c r="H4323" s="68" t="s">
        <v>1963</v>
      </c>
      <c r="I4323" s="68">
        <v>8</v>
      </c>
      <c r="J4323" s="68" t="s">
        <v>2296</v>
      </c>
      <c r="K4323" s="142">
        <v>3.1</v>
      </c>
      <c r="L4323" s="68">
        <v>0.77</v>
      </c>
      <c r="M4323" s="68" t="s">
        <v>1960</v>
      </c>
      <c r="N4323" s="143">
        <f>IF(対応ガラス検索!$E$2="-","",IF(対応ガラス検索!$E$2&gt;=K4323,MAX($N$2:N4322)+1,""))</f>
        <v>4322</v>
      </c>
      <c r="O4323" s="143" t="str">
        <f>IF(対応ガラス検索!$E$2="-","",IF(L4323&lt;=0.65,MAX($O$2:O4322)+1,""))</f>
        <v/>
      </c>
      <c r="P4323" s="144"/>
      <c r="Q4323" s="145"/>
    </row>
    <row r="4324" spans="1:17" x14ac:dyDescent="0.4">
      <c r="A4324" s="68">
        <v>4323</v>
      </c>
      <c r="B4324" s="68" t="s">
        <v>2056</v>
      </c>
      <c r="C4324" s="68" t="s">
        <v>2297</v>
      </c>
      <c r="D4324" s="68" t="s">
        <v>2118</v>
      </c>
      <c r="E4324" s="68" t="s">
        <v>2025</v>
      </c>
      <c r="F4324" s="68" t="s">
        <v>2026</v>
      </c>
      <c r="G4324" s="68" t="s">
        <v>1962</v>
      </c>
      <c r="H4324" s="68" t="s">
        <v>1963</v>
      </c>
      <c r="I4324" s="68">
        <v>9</v>
      </c>
      <c r="J4324" s="68" t="s">
        <v>2296</v>
      </c>
      <c r="K4324" s="68">
        <v>3</v>
      </c>
      <c r="L4324" s="68">
        <v>0.77</v>
      </c>
      <c r="M4324" s="68" t="s">
        <v>1960</v>
      </c>
      <c r="N4324" s="143">
        <f>IF(対応ガラス検索!$E$2="-","",IF(対応ガラス検索!$E$2&gt;=K4324,MAX($N$2:N4323)+1,""))</f>
        <v>4323</v>
      </c>
      <c r="O4324" s="143" t="str">
        <f>IF(対応ガラス検索!$E$2="-","",IF(L4324&lt;=0.65,MAX($O$2:O4323)+1,""))</f>
        <v/>
      </c>
      <c r="P4324" s="144"/>
      <c r="Q4324" s="145"/>
    </row>
    <row r="4325" spans="1:17" x14ac:dyDescent="0.4">
      <c r="A4325" s="68">
        <v>4324</v>
      </c>
      <c r="B4325" s="68" t="s">
        <v>2056</v>
      </c>
      <c r="C4325" s="68" t="s">
        <v>2297</v>
      </c>
      <c r="D4325" s="68" t="s">
        <v>2118</v>
      </c>
      <c r="E4325" s="68" t="s">
        <v>2025</v>
      </c>
      <c r="F4325" s="68" t="s">
        <v>2026</v>
      </c>
      <c r="G4325" s="68" t="s">
        <v>1962</v>
      </c>
      <c r="H4325" s="68" t="s">
        <v>1963</v>
      </c>
      <c r="I4325" s="68">
        <v>10</v>
      </c>
      <c r="J4325" s="68" t="s">
        <v>2296</v>
      </c>
      <c r="K4325" s="68">
        <v>3</v>
      </c>
      <c r="L4325" s="68">
        <v>0.77</v>
      </c>
      <c r="M4325" s="68" t="s">
        <v>1960</v>
      </c>
      <c r="N4325" s="143">
        <f>IF(対応ガラス検索!$E$2="-","",IF(対応ガラス検索!$E$2&gt;=K4325,MAX($N$2:N4324)+1,""))</f>
        <v>4324</v>
      </c>
      <c r="O4325" s="143" t="str">
        <f>IF(対応ガラス検索!$E$2="-","",IF(L4325&lt;=0.65,MAX($O$2:O4324)+1,""))</f>
        <v/>
      </c>
      <c r="P4325" s="144"/>
      <c r="Q4325" s="145"/>
    </row>
    <row r="4326" spans="1:17" x14ac:dyDescent="0.4">
      <c r="A4326" s="68">
        <v>4325</v>
      </c>
      <c r="B4326" s="68" t="s">
        <v>2056</v>
      </c>
      <c r="C4326" s="68" t="s">
        <v>2297</v>
      </c>
      <c r="D4326" s="68" t="s">
        <v>2118</v>
      </c>
      <c r="E4326" s="68" t="s">
        <v>2025</v>
      </c>
      <c r="F4326" s="68" t="s">
        <v>2026</v>
      </c>
      <c r="G4326" s="68" t="s">
        <v>1962</v>
      </c>
      <c r="H4326" s="68" t="s">
        <v>1963</v>
      </c>
      <c r="I4326" s="68">
        <v>11</v>
      </c>
      <c r="J4326" s="68" t="s">
        <v>2296</v>
      </c>
      <c r="K4326" s="68">
        <v>2.9</v>
      </c>
      <c r="L4326" s="68">
        <v>0.77</v>
      </c>
      <c r="M4326" s="68" t="s">
        <v>1960</v>
      </c>
      <c r="N4326" s="143">
        <f>IF(対応ガラス検索!$E$2="-","",IF(対応ガラス検索!$E$2&gt;=K4326,MAX($N$2:N4325)+1,""))</f>
        <v>4325</v>
      </c>
      <c r="O4326" s="143" t="str">
        <f>IF(対応ガラス検索!$E$2="-","",IF(L4326&lt;=0.65,MAX($O$2:O4325)+1,""))</f>
        <v/>
      </c>
      <c r="P4326" s="144"/>
      <c r="Q4326" s="145"/>
    </row>
    <row r="4327" spans="1:17" x14ac:dyDescent="0.4">
      <c r="A4327" s="68">
        <v>4326</v>
      </c>
      <c r="B4327" s="68" t="s">
        <v>2056</v>
      </c>
      <c r="C4327" s="68" t="s">
        <v>2297</v>
      </c>
      <c r="D4327" s="68" t="s">
        <v>2118</v>
      </c>
      <c r="E4327" s="68" t="s">
        <v>2025</v>
      </c>
      <c r="F4327" s="68" t="s">
        <v>2026</v>
      </c>
      <c r="G4327" s="68" t="s">
        <v>1962</v>
      </c>
      <c r="H4327" s="68" t="s">
        <v>1963</v>
      </c>
      <c r="I4327" s="68">
        <v>12</v>
      </c>
      <c r="J4327" s="68" t="s">
        <v>2296</v>
      </c>
      <c r="K4327" s="68">
        <v>2.9</v>
      </c>
      <c r="L4327" s="68">
        <v>0.77</v>
      </c>
      <c r="M4327" s="68" t="s">
        <v>1960</v>
      </c>
      <c r="N4327" s="143">
        <f>IF(対応ガラス検索!$E$2="-","",IF(対応ガラス検索!$E$2&gt;=K4327,MAX($N$2:N4326)+1,""))</f>
        <v>4326</v>
      </c>
      <c r="O4327" s="143" t="str">
        <f>IF(対応ガラス検索!$E$2="-","",IF(L4327&lt;=0.65,MAX($O$2:O4326)+1,""))</f>
        <v/>
      </c>
      <c r="P4327" s="144"/>
      <c r="Q4327" s="145"/>
    </row>
    <row r="4328" spans="1:17" x14ac:dyDescent="0.4">
      <c r="A4328" s="68">
        <v>4327</v>
      </c>
      <c r="B4328" s="68" t="s">
        <v>2056</v>
      </c>
      <c r="C4328" s="68" t="s">
        <v>2297</v>
      </c>
      <c r="D4328" s="68" t="s">
        <v>2118</v>
      </c>
      <c r="E4328" s="68" t="s">
        <v>2025</v>
      </c>
      <c r="F4328" s="68" t="s">
        <v>2026</v>
      </c>
      <c r="G4328" s="68" t="s">
        <v>1962</v>
      </c>
      <c r="H4328" s="68" t="s">
        <v>1963</v>
      </c>
      <c r="I4328" s="68">
        <v>13</v>
      </c>
      <c r="J4328" s="68" t="s">
        <v>2296</v>
      </c>
      <c r="K4328" s="68">
        <v>2.8</v>
      </c>
      <c r="L4328" s="68">
        <v>0.77</v>
      </c>
      <c r="M4328" s="68" t="s">
        <v>1960</v>
      </c>
      <c r="N4328" s="143">
        <f>IF(対応ガラス検索!$E$2="-","",IF(対応ガラス検索!$E$2&gt;=K4328,MAX($N$2:N4327)+1,""))</f>
        <v>4327</v>
      </c>
      <c r="O4328" s="143" t="str">
        <f>IF(対応ガラス検索!$E$2="-","",IF(L4328&lt;=0.65,MAX($O$2:O4327)+1,""))</f>
        <v/>
      </c>
      <c r="P4328" s="144"/>
      <c r="Q4328" s="145"/>
    </row>
    <row r="4329" spans="1:17" x14ac:dyDescent="0.4">
      <c r="A4329" s="68">
        <v>4328</v>
      </c>
      <c r="B4329" s="68" t="s">
        <v>2056</v>
      </c>
      <c r="C4329" s="68" t="s">
        <v>2297</v>
      </c>
      <c r="D4329" s="68" t="s">
        <v>2118</v>
      </c>
      <c r="E4329" s="68" t="s">
        <v>2025</v>
      </c>
      <c r="F4329" s="68" t="s">
        <v>2026</v>
      </c>
      <c r="G4329" s="68" t="s">
        <v>1962</v>
      </c>
      <c r="H4329" s="68" t="s">
        <v>1963</v>
      </c>
      <c r="I4329" s="68">
        <v>14</v>
      </c>
      <c r="J4329" s="68" t="s">
        <v>2296</v>
      </c>
      <c r="K4329" s="68">
        <v>2.8</v>
      </c>
      <c r="L4329" s="68">
        <v>0.77</v>
      </c>
      <c r="M4329" s="68" t="s">
        <v>1960</v>
      </c>
      <c r="N4329" s="143">
        <f>IF(対応ガラス検索!$E$2="-","",IF(対応ガラス検索!$E$2&gt;=K4329,MAX($N$2:N4328)+1,""))</f>
        <v>4328</v>
      </c>
      <c r="O4329" s="143" t="str">
        <f>IF(対応ガラス検索!$E$2="-","",IF(L4329&lt;=0.65,MAX($O$2:O4328)+1,""))</f>
        <v/>
      </c>
      <c r="P4329" s="144"/>
      <c r="Q4329" s="145"/>
    </row>
    <row r="4330" spans="1:17" x14ac:dyDescent="0.4">
      <c r="A4330" s="68">
        <v>4329</v>
      </c>
      <c r="B4330" s="68" t="s">
        <v>2056</v>
      </c>
      <c r="C4330" s="68" t="s">
        <v>2297</v>
      </c>
      <c r="D4330" s="68" t="s">
        <v>2027</v>
      </c>
      <c r="E4330" s="68" t="s">
        <v>2025</v>
      </c>
      <c r="F4330" s="68" t="s">
        <v>2026</v>
      </c>
      <c r="G4330" s="68" t="s">
        <v>1965</v>
      </c>
      <c r="H4330" s="68" t="s">
        <v>1966</v>
      </c>
      <c r="I4330" s="68">
        <v>6</v>
      </c>
      <c r="J4330" s="68" t="s">
        <v>2267</v>
      </c>
      <c r="K4330" s="68">
        <v>3.1</v>
      </c>
      <c r="L4330" s="68">
        <v>0.77</v>
      </c>
      <c r="M4330" s="68" t="s">
        <v>1960</v>
      </c>
      <c r="N4330" s="143">
        <f>IF(対応ガラス検索!$E$2="-","",IF(対応ガラス検索!$E$2&gt;=K4330,MAX($N$2:N4329)+1,""))</f>
        <v>4329</v>
      </c>
      <c r="O4330" s="143" t="str">
        <f>IF(対応ガラス検索!$E$2="-","",IF(L4330&lt;=0.65,MAX($O$2:O4329)+1,""))</f>
        <v/>
      </c>
      <c r="P4330" s="144"/>
      <c r="Q4330" s="145"/>
    </row>
    <row r="4331" spans="1:17" x14ac:dyDescent="0.4">
      <c r="A4331" s="68">
        <v>4330</v>
      </c>
      <c r="B4331" s="68" t="s">
        <v>2056</v>
      </c>
      <c r="C4331" s="68" t="s">
        <v>2297</v>
      </c>
      <c r="D4331" s="68" t="s">
        <v>2027</v>
      </c>
      <c r="E4331" s="68" t="s">
        <v>2025</v>
      </c>
      <c r="F4331" s="68" t="s">
        <v>2026</v>
      </c>
      <c r="G4331" s="68" t="s">
        <v>1965</v>
      </c>
      <c r="H4331" s="68" t="s">
        <v>1966</v>
      </c>
      <c r="I4331" s="68">
        <v>7</v>
      </c>
      <c r="J4331" s="68" t="s">
        <v>2267</v>
      </c>
      <c r="K4331" s="68">
        <v>3</v>
      </c>
      <c r="L4331" s="68">
        <v>0.77</v>
      </c>
      <c r="M4331" s="68" t="s">
        <v>1960</v>
      </c>
      <c r="N4331" s="143">
        <f>IF(対応ガラス検索!$E$2="-","",IF(対応ガラス検索!$E$2&gt;=K4331,MAX($N$2:N4330)+1,""))</f>
        <v>4330</v>
      </c>
      <c r="O4331" s="143" t="str">
        <f>IF(対応ガラス検索!$E$2="-","",IF(L4331&lt;=0.65,MAX($O$2:O4330)+1,""))</f>
        <v/>
      </c>
      <c r="P4331" s="144"/>
      <c r="Q4331" s="145"/>
    </row>
    <row r="4332" spans="1:17" x14ac:dyDescent="0.4">
      <c r="A4332" s="68">
        <v>4331</v>
      </c>
      <c r="B4332" s="68" t="s">
        <v>2056</v>
      </c>
      <c r="C4332" s="68" t="s">
        <v>2297</v>
      </c>
      <c r="D4332" s="68" t="s">
        <v>2027</v>
      </c>
      <c r="E4332" s="68" t="s">
        <v>2025</v>
      </c>
      <c r="F4332" s="68" t="s">
        <v>2026</v>
      </c>
      <c r="G4332" s="68" t="s">
        <v>1965</v>
      </c>
      <c r="H4332" s="68" t="s">
        <v>1966</v>
      </c>
      <c r="I4332" s="68">
        <v>8</v>
      </c>
      <c r="J4332" s="68" t="s">
        <v>2267</v>
      </c>
      <c r="K4332" s="68">
        <v>2.9</v>
      </c>
      <c r="L4332" s="68">
        <v>0.77</v>
      </c>
      <c r="M4332" s="68" t="s">
        <v>1960</v>
      </c>
      <c r="N4332" s="143">
        <f>IF(対応ガラス検索!$E$2="-","",IF(対応ガラス検索!$E$2&gt;=K4332,MAX($N$2:N4331)+1,""))</f>
        <v>4331</v>
      </c>
      <c r="O4332" s="143" t="str">
        <f>IF(対応ガラス検索!$E$2="-","",IF(L4332&lt;=0.65,MAX($O$2:O4331)+1,""))</f>
        <v/>
      </c>
      <c r="P4332" s="144"/>
      <c r="Q4332" s="145"/>
    </row>
    <row r="4333" spans="1:17" x14ac:dyDescent="0.4">
      <c r="A4333" s="68">
        <v>4332</v>
      </c>
      <c r="B4333" s="68" t="s">
        <v>2056</v>
      </c>
      <c r="C4333" s="68" t="s">
        <v>2297</v>
      </c>
      <c r="D4333" s="68" t="s">
        <v>2027</v>
      </c>
      <c r="E4333" s="68" t="s">
        <v>2025</v>
      </c>
      <c r="F4333" s="68" t="s">
        <v>2026</v>
      </c>
      <c r="G4333" s="68" t="s">
        <v>1965</v>
      </c>
      <c r="H4333" s="68" t="s">
        <v>1966</v>
      </c>
      <c r="I4333" s="68">
        <v>9</v>
      </c>
      <c r="J4333" s="68" t="s">
        <v>2267</v>
      </c>
      <c r="K4333" s="68">
        <v>2.8</v>
      </c>
      <c r="L4333" s="68">
        <v>0.77</v>
      </c>
      <c r="M4333" s="68" t="s">
        <v>1960</v>
      </c>
      <c r="N4333" s="143">
        <f>IF(対応ガラス検索!$E$2="-","",IF(対応ガラス検索!$E$2&gt;=K4333,MAX($N$2:N4332)+1,""))</f>
        <v>4332</v>
      </c>
      <c r="O4333" s="143" t="str">
        <f>IF(対応ガラス検索!$E$2="-","",IF(L4333&lt;=0.65,MAX($O$2:O4332)+1,""))</f>
        <v/>
      </c>
      <c r="P4333" s="144"/>
      <c r="Q4333" s="145"/>
    </row>
    <row r="4334" spans="1:17" x14ac:dyDescent="0.4">
      <c r="A4334" s="68">
        <v>4333</v>
      </c>
      <c r="B4334" s="68" t="s">
        <v>2056</v>
      </c>
      <c r="C4334" s="68" t="s">
        <v>2297</v>
      </c>
      <c r="D4334" s="68" t="s">
        <v>2027</v>
      </c>
      <c r="E4334" s="68" t="s">
        <v>2025</v>
      </c>
      <c r="F4334" s="68" t="s">
        <v>2026</v>
      </c>
      <c r="G4334" s="68" t="s">
        <v>1965</v>
      </c>
      <c r="H4334" s="68" t="s">
        <v>1966</v>
      </c>
      <c r="I4334" s="68">
        <v>10</v>
      </c>
      <c r="J4334" s="68" t="s">
        <v>2267</v>
      </c>
      <c r="K4334" s="68">
        <v>2.8</v>
      </c>
      <c r="L4334" s="68">
        <v>0.77</v>
      </c>
      <c r="M4334" s="68" t="s">
        <v>1960</v>
      </c>
      <c r="N4334" s="143">
        <f>IF(対応ガラス検索!$E$2="-","",IF(対応ガラス検索!$E$2&gt;=K4334,MAX($N$2:N4333)+1,""))</f>
        <v>4333</v>
      </c>
      <c r="O4334" s="143" t="str">
        <f>IF(対応ガラス検索!$E$2="-","",IF(L4334&lt;=0.65,MAX($O$2:O4333)+1,""))</f>
        <v/>
      </c>
      <c r="P4334" s="144"/>
      <c r="Q4334" s="145"/>
    </row>
    <row r="4335" spans="1:17" x14ac:dyDescent="0.4">
      <c r="A4335" s="68">
        <v>4334</v>
      </c>
      <c r="B4335" s="68" t="s">
        <v>2056</v>
      </c>
      <c r="C4335" s="68" t="s">
        <v>2297</v>
      </c>
      <c r="D4335" s="68" t="s">
        <v>2027</v>
      </c>
      <c r="E4335" s="68" t="s">
        <v>2025</v>
      </c>
      <c r="F4335" s="68" t="s">
        <v>2026</v>
      </c>
      <c r="G4335" s="68" t="s">
        <v>1965</v>
      </c>
      <c r="H4335" s="68" t="s">
        <v>1966</v>
      </c>
      <c r="I4335" s="68">
        <v>11</v>
      </c>
      <c r="J4335" s="68" t="s">
        <v>2267</v>
      </c>
      <c r="K4335" s="68">
        <v>2.7</v>
      </c>
      <c r="L4335" s="68">
        <v>0.77</v>
      </c>
      <c r="M4335" s="68" t="s">
        <v>1960</v>
      </c>
      <c r="N4335" s="143">
        <f>IF(対応ガラス検索!$E$2="-","",IF(対応ガラス検索!$E$2&gt;=K4335,MAX($N$2:N4334)+1,""))</f>
        <v>4334</v>
      </c>
      <c r="O4335" s="143" t="str">
        <f>IF(対応ガラス検索!$E$2="-","",IF(L4335&lt;=0.65,MAX($O$2:O4334)+1,""))</f>
        <v/>
      </c>
      <c r="P4335" s="144"/>
      <c r="Q4335" s="145"/>
    </row>
    <row r="4336" spans="1:17" x14ac:dyDescent="0.4">
      <c r="A4336" s="68">
        <v>4335</v>
      </c>
      <c r="B4336" s="68" t="s">
        <v>2056</v>
      </c>
      <c r="C4336" s="68" t="s">
        <v>2297</v>
      </c>
      <c r="D4336" s="68" t="s">
        <v>2027</v>
      </c>
      <c r="E4336" s="68" t="s">
        <v>2025</v>
      </c>
      <c r="F4336" s="68" t="s">
        <v>2026</v>
      </c>
      <c r="G4336" s="68" t="s">
        <v>1965</v>
      </c>
      <c r="H4336" s="68" t="s">
        <v>1966</v>
      </c>
      <c r="I4336" s="68">
        <v>12</v>
      </c>
      <c r="J4336" s="68" t="s">
        <v>2267</v>
      </c>
      <c r="K4336" s="142">
        <v>2.7</v>
      </c>
      <c r="L4336" s="68">
        <v>0.77</v>
      </c>
      <c r="M4336" s="68" t="s">
        <v>1960</v>
      </c>
      <c r="N4336" s="143">
        <f>IF(対応ガラス検索!$E$2="-","",IF(対応ガラス検索!$E$2&gt;=K4336,MAX($N$2:N4335)+1,""))</f>
        <v>4335</v>
      </c>
      <c r="O4336" s="143" t="str">
        <f>IF(対応ガラス検索!$E$2="-","",IF(L4336&lt;=0.65,MAX($O$2:O4335)+1,""))</f>
        <v/>
      </c>
      <c r="P4336" s="144"/>
      <c r="Q4336" s="145"/>
    </row>
    <row r="4337" spans="1:17" x14ac:dyDescent="0.4">
      <c r="A4337" s="68">
        <v>4336</v>
      </c>
      <c r="B4337" s="68" t="s">
        <v>2056</v>
      </c>
      <c r="C4337" s="68" t="s">
        <v>2297</v>
      </c>
      <c r="D4337" s="68" t="s">
        <v>2027</v>
      </c>
      <c r="E4337" s="68" t="s">
        <v>2025</v>
      </c>
      <c r="F4337" s="68" t="s">
        <v>2026</v>
      </c>
      <c r="G4337" s="68" t="s">
        <v>1965</v>
      </c>
      <c r="H4337" s="68" t="s">
        <v>1966</v>
      </c>
      <c r="I4337" s="68">
        <v>13</v>
      </c>
      <c r="J4337" s="68" t="s">
        <v>2267</v>
      </c>
      <c r="K4337" s="68">
        <v>2.7</v>
      </c>
      <c r="L4337" s="68">
        <v>0.77</v>
      </c>
      <c r="M4337" s="68" t="s">
        <v>1960</v>
      </c>
      <c r="N4337" s="143">
        <f>IF(対応ガラス検索!$E$2="-","",IF(対応ガラス検索!$E$2&gt;=K4337,MAX($N$2:N4336)+1,""))</f>
        <v>4336</v>
      </c>
      <c r="O4337" s="143" t="str">
        <f>IF(対応ガラス検索!$E$2="-","",IF(L4337&lt;=0.65,MAX($O$2:O4336)+1,""))</f>
        <v/>
      </c>
      <c r="P4337" s="144"/>
      <c r="Q4337" s="145"/>
    </row>
    <row r="4338" spans="1:17" x14ac:dyDescent="0.4">
      <c r="A4338" s="68">
        <v>4337</v>
      </c>
      <c r="B4338" s="68" t="s">
        <v>2056</v>
      </c>
      <c r="C4338" s="68" t="s">
        <v>2297</v>
      </c>
      <c r="D4338" s="68" t="s">
        <v>2027</v>
      </c>
      <c r="E4338" s="68" t="s">
        <v>2025</v>
      </c>
      <c r="F4338" s="68" t="s">
        <v>2026</v>
      </c>
      <c r="G4338" s="68" t="s">
        <v>1965</v>
      </c>
      <c r="H4338" s="68" t="s">
        <v>1966</v>
      </c>
      <c r="I4338" s="68">
        <v>6</v>
      </c>
      <c r="J4338" s="68" t="s">
        <v>2267</v>
      </c>
      <c r="K4338" s="68">
        <v>3.1</v>
      </c>
      <c r="L4338" s="68">
        <v>0.77</v>
      </c>
      <c r="M4338" s="68" t="s">
        <v>1960</v>
      </c>
      <c r="N4338" s="143">
        <f>IF(対応ガラス検索!$E$2="-","",IF(対応ガラス検索!$E$2&gt;=K4338,MAX($N$2:N4337)+1,""))</f>
        <v>4337</v>
      </c>
      <c r="O4338" s="143" t="str">
        <f>IF(対応ガラス検索!$E$2="-","",IF(L4338&lt;=0.65,MAX($O$2:O4337)+1,""))</f>
        <v/>
      </c>
      <c r="P4338" s="144"/>
      <c r="Q4338" s="145"/>
    </row>
    <row r="4339" spans="1:17" x14ac:dyDescent="0.4">
      <c r="A4339" s="68">
        <v>4338</v>
      </c>
      <c r="B4339" s="68" t="s">
        <v>2056</v>
      </c>
      <c r="C4339" s="68" t="s">
        <v>2297</v>
      </c>
      <c r="D4339" s="68" t="s">
        <v>2027</v>
      </c>
      <c r="E4339" s="68" t="s">
        <v>2025</v>
      </c>
      <c r="F4339" s="68" t="s">
        <v>2026</v>
      </c>
      <c r="G4339" s="68" t="s">
        <v>1965</v>
      </c>
      <c r="H4339" s="68" t="s">
        <v>1966</v>
      </c>
      <c r="I4339" s="68">
        <v>7</v>
      </c>
      <c r="J4339" s="68" t="s">
        <v>2267</v>
      </c>
      <c r="K4339" s="68">
        <v>3</v>
      </c>
      <c r="L4339" s="68">
        <v>0.77</v>
      </c>
      <c r="M4339" s="68" t="s">
        <v>1960</v>
      </c>
      <c r="N4339" s="143">
        <f>IF(対応ガラス検索!$E$2="-","",IF(対応ガラス検索!$E$2&gt;=K4339,MAX($N$2:N4338)+1,""))</f>
        <v>4338</v>
      </c>
      <c r="O4339" s="143" t="str">
        <f>IF(対応ガラス検索!$E$2="-","",IF(L4339&lt;=0.65,MAX($O$2:O4338)+1,""))</f>
        <v/>
      </c>
      <c r="P4339" s="144"/>
      <c r="Q4339" s="145"/>
    </row>
    <row r="4340" spans="1:17" x14ac:dyDescent="0.4">
      <c r="A4340" s="68">
        <v>4339</v>
      </c>
      <c r="B4340" s="68" t="s">
        <v>2056</v>
      </c>
      <c r="C4340" s="68" t="s">
        <v>2297</v>
      </c>
      <c r="D4340" s="68" t="s">
        <v>2027</v>
      </c>
      <c r="E4340" s="68" t="s">
        <v>2025</v>
      </c>
      <c r="F4340" s="68" t="s">
        <v>2026</v>
      </c>
      <c r="G4340" s="68" t="s">
        <v>1965</v>
      </c>
      <c r="H4340" s="68" t="s">
        <v>1966</v>
      </c>
      <c r="I4340" s="68">
        <v>8</v>
      </c>
      <c r="J4340" s="68" t="s">
        <v>2267</v>
      </c>
      <c r="K4340" s="68">
        <v>2.9</v>
      </c>
      <c r="L4340" s="68">
        <v>0.77</v>
      </c>
      <c r="M4340" s="68" t="s">
        <v>1960</v>
      </c>
      <c r="N4340" s="143">
        <f>IF(対応ガラス検索!$E$2="-","",IF(対応ガラス検索!$E$2&gt;=K4340,MAX($N$2:N4339)+1,""))</f>
        <v>4339</v>
      </c>
      <c r="O4340" s="143" t="str">
        <f>IF(対応ガラス検索!$E$2="-","",IF(L4340&lt;=0.65,MAX($O$2:O4339)+1,""))</f>
        <v/>
      </c>
      <c r="P4340" s="144"/>
      <c r="Q4340" s="145"/>
    </row>
    <row r="4341" spans="1:17" x14ac:dyDescent="0.4">
      <c r="A4341" s="68">
        <v>4340</v>
      </c>
      <c r="B4341" s="68" t="s">
        <v>2056</v>
      </c>
      <c r="C4341" s="68" t="s">
        <v>2297</v>
      </c>
      <c r="D4341" s="68" t="s">
        <v>2027</v>
      </c>
      <c r="E4341" s="68" t="s">
        <v>2025</v>
      </c>
      <c r="F4341" s="68" t="s">
        <v>2026</v>
      </c>
      <c r="G4341" s="68" t="s">
        <v>1965</v>
      </c>
      <c r="H4341" s="68" t="s">
        <v>1966</v>
      </c>
      <c r="I4341" s="68">
        <v>9</v>
      </c>
      <c r="J4341" s="68" t="s">
        <v>2267</v>
      </c>
      <c r="K4341" s="68">
        <v>2.8</v>
      </c>
      <c r="L4341" s="68">
        <v>0.77</v>
      </c>
      <c r="M4341" s="68" t="s">
        <v>1960</v>
      </c>
      <c r="N4341" s="143">
        <f>IF(対応ガラス検索!$E$2="-","",IF(対応ガラス検索!$E$2&gt;=K4341,MAX($N$2:N4340)+1,""))</f>
        <v>4340</v>
      </c>
      <c r="O4341" s="143" t="str">
        <f>IF(対応ガラス検索!$E$2="-","",IF(L4341&lt;=0.65,MAX($O$2:O4340)+1,""))</f>
        <v/>
      </c>
      <c r="P4341" s="144"/>
      <c r="Q4341" s="145"/>
    </row>
    <row r="4342" spans="1:17" x14ac:dyDescent="0.4">
      <c r="A4342" s="68">
        <v>4341</v>
      </c>
      <c r="B4342" s="68" t="s">
        <v>2056</v>
      </c>
      <c r="C4342" s="68" t="s">
        <v>2297</v>
      </c>
      <c r="D4342" s="68" t="s">
        <v>2027</v>
      </c>
      <c r="E4342" s="68" t="s">
        <v>2025</v>
      </c>
      <c r="F4342" s="68" t="s">
        <v>2026</v>
      </c>
      <c r="G4342" s="68" t="s">
        <v>1965</v>
      </c>
      <c r="H4342" s="68" t="s">
        <v>1966</v>
      </c>
      <c r="I4342" s="68">
        <v>10</v>
      </c>
      <c r="J4342" s="68" t="s">
        <v>2267</v>
      </c>
      <c r="K4342" s="68">
        <v>2.8</v>
      </c>
      <c r="L4342" s="68">
        <v>0.77</v>
      </c>
      <c r="M4342" s="68" t="s">
        <v>1960</v>
      </c>
      <c r="N4342" s="143">
        <f>IF(対応ガラス検索!$E$2="-","",IF(対応ガラス検索!$E$2&gt;=K4342,MAX($N$2:N4341)+1,""))</f>
        <v>4341</v>
      </c>
      <c r="O4342" s="143" t="str">
        <f>IF(対応ガラス検索!$E$2="-","",IF(L4342&lt;=0.65,MAX($O$2:O4341)+1,""))</f>
        <v/>
      </c>
      <c r="P4342" s="144"/>
      <c r="Q4342" s="145"/>
    </row>
    <row r="4343" spans="1:17" x14ac:dyDescent="0.4">
      <c r="A4343" s="68">
        <v>4342</v>
      </c>
      <c r="B4343" s="68" t="s">
        <v>2056</v>
      </c>
      <c r="C4343" s="68" t="s">
        <v>2297</v>
      </c>
      <c r="D4343" s="68" t="s">
        <v>2027</v>
      </c>
      <c r="E4343" s="68" t="s">
        <v>2025</v>
      </c>
      <c r="F4343" s="68" t="s">
        <v>2026</v>
      </c>
      <c r="G4343" s="68" t="s">
        <v>1965</v>
      </c>
      <c r="H4343" s="68" t="s">
        <v>1966</v>
      </c>
      <c r="I4343" s="68">
        <v>11</v>
      </c>
      <c r="J4343" s="68" t="s">
        <v>2267</v>
      </c>
      <c r="K4343" s="68">
        <v>2.7</v>
      </c>
      <c r="L4343" s="68">
        <v>0.77</v>
      </c>
      <c r="M4343" s="68" t="s">
        <v>1960</v>
      </c>
      <c r="N4343" s="143">
        <f>IF(対応ガラス検索!$E$2="-","",IF(対応ガラス検索!$E$2&gt;=K4343,MAX($N$2:N4342)+1,""))</f>
        <v>4342</v>
      </c>
      <c r="O4343" s="143" t="str">
        <f>IF(対応ガラス検索!$E$2="-","",IF(L4343&lt;=0.65,MAX($O$2:O4342)+1,""))</f>
        <v/>
      </c>
      <c r="P4343" s="144"/>
      <c r="Q4343" s="145"/>
    </row>
    <row r="4344" spans="1:17" x14ac:dyDescent="0.4">
      <c r="A4344" s="68">
        <v>4343</v>
      </c>
      <c r="B4344" s="68" t="s">
        <v>2056</v>
      </c>
      <c r="C4344" s="68" t="s">
        <v>2297</v>
      </c>
      <c r="D4344" s="68" t="s">
        <v>2027</v>
      </c>
      <c r="E4344" s="68" t="s">
        <v>2025</v>
      </c>
      <c r="F4344" s="68" t="s">
        <v>2026</v>
      </c>
      <c r="G4344" s="68" t="s">
        <v>1965</v>
      </c>
      <c r="H4344" s="68" t="s">
        <v>1966</v>
      </c>
      <c r="I4344" s="68">
        <v>12</v>
      </c>
      <c r="J4344" s="68" t="s">
        <v>2267</v>
      </c>
      <c r="K4344" s="68">
        <v>2.7</v>
      </c>
      <c r="L4344" s="68">
        <v>0.77</v>
      </c>
      <c r="M4344" s="68" t="s">
        <v>1960</v>
      </c>
      <c r="N4344" s="143">
        <f>IF(対応ガラス検索!$E$2="-","",IF(対応ガラス検索!$E$2&gt;=K4344,MAX($N$2:N4343)+1,""))</f>
        <v>4343</v>
      </c>
      <c r="O4344" s="143" t="str">
        <f>IF(対応ガラス検索!$E$2="-","",IF(L4344&lt;=0.65,MAX($O$2:O4343)+1,""))</f>
        <v/>
      </c>
      <c r="P4344" s="144"/>
      <c r="Q4344" s="145"/>
    </row>
    <row r="4345" spans="1:17" x14ac:dyDescent="0.4">
      <c r="A4345" s="68">
        <v>4344</v>
      </c>
      <c r="B4345" s="68" t="s">
        <v>2056</v>
      </c>
      <c r="C4345" s="68" t="s">
        <v>2297</v>
      </c>
      <c r="D4345" s="68" t="s">
        <v>2027</v>
      </c>
      <c r="E4345" s="68" t="s">
        <v>2025</v>
      </c>
      <c r="F4345" s="68" t="s">
        <v>2026</v>
      </c>
      <c r="G4345" s="68" t="s">
        <v>1965</v>
      </c>
      <c r="H4345" s="68" t="s">
        <v>1966</v>
      </c>
      <c r="I4345" s="68">
        <v>13</v>
      </c>
      <c r="J4345" s="68" t="s">
        <v>2267</v>
      </c>
      <c r="K4345" s="68">
        <v>2.7</v>
      </c>
      <c r="L4345" s="68">
        <v>0.77</v>
      </c>
      <c r="M4345" s="68" t="s">
        <v>1960</v>
      </c>
      <c r="N4345" s="143">
        <f>IF(対応ガラス検索!$E$2="-","",IF(対応ガラス検索!$E$2&gt;=K4345,MAX($N$2:N4344)+1,""))</f>
        <v>4344</v>
      </c>
      <c r="O4345" s="143" t="str">
        <f>IF(対応ガラス検索!$E$2="-","",IF(L4345&lt;=0.65,MAX($O$2:O4344)+1,""))</f>
        <v/>
      </c>
      <c r="P4345" s="144"/>
      <c r="Q4345" s="145"/>
    </row>
    <row r="4346" spans="1:17" x14ac:dyDescent="0.4">
      <c r="A4346" s="68">
        <v>4345</v>
      </c>
      <c r="B4346" s="68" t="s">
        <v>2056</v>
      </c>
      <c r="C4346" s="68" t="s">
        <v>2297</v>
      </c>
      <c r="D4346" s="68" t="s">
        <v>2027</v>
      </c>
      <c r="E4346" s="68" t="s">
        <v>2025</v>
      </c>
      <c r="F4346" s="68" t="s">
        <v>2026</v>
      </c>
      <c r="G4346" s="68" t="s">
        <v>1965</v>
      </c>
      <c r="H4346" s="68" t="s">
        <v>1966</v>
      </c>
      <c r="I4346" s="68">
        <v>6</v>
      </c>
      <c r="J4346" s="68" t="s">
        <v>2296</v>
      </c>
      <c r="K4346" s="68">
        <v>3.3</v>
      </c>
      <c r="L4346" s="68">
        <v>0.77</v>
      </c>
      <c r="M4346" s="68" t="s">
        <v>1960</v>
      </c>
      <c r="N4346" s="143">
        <f>IF(対応ガラス検索!$E$2="-","",IF(対応ガラス検索!$E$2&gt;=K4346,MAX($N$2:N4345)+1,""))</f>
        <v>4345</v>
      </c>
      <c r="O4346" s="143" t="str">
        <f>IF(対応ガラス検索!$E$2="-","",IF(L4346&lt;=0.65,MAX($O$2:O4345)+1,""))</f>
        <v/>
      </c>
      <c r="P4346" s="144"/>
      <c r="Q4346" s="145"/>
    </row>
    <row r="4347" spans="1:17" x14ac:dyDescent="0.4">
      <c r="A4347" s="68">
        <v>4346</v>
      </c>
      <c r="B4347" s="68" t="s">
        <v>2056</v>
      </c>
      <c r="C4347" s="68" t="s">
        <v>2297</v>
      </c>
      <c r="D4347" s="68" t="s">
        <v>2027</v>
      </c>
      <c r="E4347" s="68" t="s">
        <v>2025</v>
      </c>
      <c r="F4347" s="68" t="s">
        <v>2026</v>
      </c>
      <c r="G4347" s="68" t="s">
        <v>1965</v>
      </c>
      <c r="H4347" s="68" t="s">
        <v>1966</v>
      </c>
      <c r="I4347" s="68">
        <v>7</v>
      </c>
      <c r="J4347" s="68" t="s">
        <v>2296</v>
      </c>
      <c r="K4347" s="68">
        <v>3.2</v>
      </c>
      <c r="L4347" s="68">
        <v>0.77</v>
      </c>
      <c r="M4347" s="68" t="s">
        <v>1960</v>
      </c>
      <c r="N4347" s="143">
        <f>IF(対応ガラス検索!$E$2="-","",IF(対応ガラス検索!$E$2&gt;=K4347,MAX($N$2:N4346)+1,""))</f>
        <v>4346</v>
      </c>
      <c r="O4347" s="143" t="str">
        <f>IF(対応ガラス検索!$E$2="-","",IF(L4347&lt;=0.65,MAX($O$2:O4346)+1,""))</f>
        <v/>
      </c>
      <c r="P4347" s="144"/>
      <c r="Q4347" s="145"/>
    </row>
    <row r="4348" spans="1:17" x14ac:dyDescent="0.4">
      <c r="A4348" s="68">
        <v>4347</v>
      </c>
      <c r="B4348" s="68" t="s">
        <v>2056</v>
      </c>
      <c r="C4348" s="68" t="s">
        <v>2297</v>
      </c>
      <c r="D4348" s="68" t="s">
        <v>2027</v>
      </c>
      <c r="E4348" s="68" t="s">
        <v>2025</v>
      </c>
      <c r="F4348" s="68" t="s">
        <v>2026</v>
      </c>
      <c r="G4348" s="68" t="s">
        <v>1965</v>
      </c>
      <c r="H4348" s="68" t="s">
        <v>1966</v>
      </c>
      <c r="I4348" s="68">
        <v>8</v>
      </c>
      <c r="J4348" s="68" t="s">
        <v>2296</v>
      </c>
      <c r="K4348" s="68">
        <v>3.1</v>
      </c>
      <c r="L4348" s="68">
        <v>0.77</v>
      </c>
      <c r="M4348" s="68" t="s">
        <v>1960</v>
      </c>
      <c r="N4348" s="143">
        <f>IF(対応ガラス検索!$E$2="-","",IF(対応ガラス検索!$E$2&gt;=K4348,MAX($N$2:N4347)+1,""))</f>
        <v>4347</v>
      </c>
      <c r="O4348" s="143" t="str">
        <f>IF(対応ガラス検索!$E$2="-","",IF(L4348&lt;=0.65,MAX($O$2:O4347)+1,""))</f>
        <v/>
      </c>
      <c r="P4348" s="144"/>
      <c r="Q4348" s="145"/>
    </row>
    <row r="4349" spans="1:17" x14ac:dyDescent="0.4">
      <c r="A4349" s="68">
        <v>4348</v>
      </c>
      <c r="B4349" s="68" t="s">
        <v>2056</v>
      </c>
      <c r="C4349" s="68" t="s">
        <v>2297</v>
      </c>
      <c r="D4349" s="68" t="s">
        <v>2027</v>
      </c>
      <c r="E4349" s="68" t="s">
        <v>2025</v>
      </c>
      <c r="F4349" s="68" t="s">
        <v>2026</v>
      </c>
      <c r="G4349" s="68" t="s">
        <v>1965</v>
      </c>
      <c r="H4349" s="68" t="s">
        <v>1966</v>
      </c>
      <c r="I4349" s="68">
        <v>9</v>
      </c>
      <c r="J4349" s="68" t="s">
        <v>2296</v>
      </c>
      <c r="K4349" s="142">
        <v>3</v>
      </c>
      <c r="L4349" s="68">
        <v>0.77</v>
      </c>
      <c r="M4349" s="68" t="s">
        <v>1960</v>
      </c>
      <c r="N4349" s="143">
        <f>IF(対応ガラス検索!$E$2="-","",IF(対応ガラス検索!$E$2&gt;=K4349,MAX($N$2:N4348)+1,""))</f>
        <v>4348</v>
      </c>
      <c r="O4349" s="143" t="str">
        <f>IF(対応ガラス検索!$E$2="-","",IF(L4349&lt;=0.65,MAX($O$2:O4348)+1,""))</f>
        <v/>
      </c>
      <c r="P4349" s="144"/>
      <c r="Q4349" s="145"/>
    </row>
    <row r="4350" spans="1:17" x14ac:dyDescent="0.4">
      <c r="A4350" s="68">
        <v>4349</v>
      </c>
      <c r="B4350" s="68" t="s">
        <v>2056</v>
      </c>
      <c r="C4350" s="68" t="s">
        <v>2297</v>
      </c>
      <c r="D4350" s="68" t="s">
        <v>2027</v>
      </c>
      <c r="E4350" s="68" t="s">
        <v>2025</v>
      </c>
      <c r="F4350" s="68" t="s">
        <v>2026</v>
      </c>
      <c r="G4350" s="68" t="s">
        <v>1965</v>
      </c>
      <c r="H4350" s="68" t="s">
        <v>1966</v>
      </c>
      <c r="I4350" s="68">
        <v>10</v>
      </c>
      <c r="J4350" s="68" t="s">
        <v>2296</v>
      </c>
      <c r="K4350" s="68">
        <v>3</v>
      </c>
      <c r="L4350" s="68">
        <v>0.77</v>
      </c>
      <c r="M4350" s="68" t="s">
        <v>1960</v>
      </c>
      <c r="N4350" s="143">
        <f>IF(対応ガラス検索!$E$2="-","",IF(対応ガラス検索!$E$2&gt;=K4350,MAX($N$2:N4349)+1,""))</f>
        <v>4349</v>
      </c>
      <c r="O4350" s="143" t="str">
        <f>IF(対応ガラス検索!$E$2="-","",IF(L4350&lt;=0.65,MAX($O$2:O4349)+1,""))</f>
        <v/>
      </c>
      <c r="P4350" s="144"/>
      <c r="Q4350" s="145"/>
    </row>
    <row r="4351" spans="1:17" x14ac:dyDescent="0.4">
      <c r="A4351" s="68">
        <v>4350</v>
      </c>
      <c r="B4351" s="68" t="s">
        <v>2056</v>
      </c>
      <c r="C4351" s="68" t="s">
        <v>2297</v>
      </c>
      <c r="D4351" s="68" t="s">
        <v>2027</v>
      </c>
      <c r="E4351" s="68" t="s">
        <v>2025</v>
      </c>
      <c r="F4351" s="68" t="s">
        <v>2026</v>
      </c>
      <c r="G4351" s="68" t="s">
        <v>1965</v>
      </c>
      <c r="H4351" s="68" t="s">
        <v>1966</v>
      </c>
      <c r="I4351" s="68">
        <v>11</v>
      </c>
      <c r="J4351" s="68" t="s">
        <v>2296</v>
      </c>
      <c r="K4351" s="68">
        <v>2.9</v>
      </c>
      <c r="L4351" s="68">
        <v>0.77</v>
      </c>
      <c r="M4351" s="68" t="s">
        <v>1960</v>
      </c>
      <c r="N4351" s="143">
        <f>IF(対応ガラス検索!$E$2="-","",IF(対応ガラス検索!$E$2&gt;=K4351,MAX($N$2:N4350)+1,""))</f>
        <v>4350</v>
      </c>
      <c r="O4351" s="143" t="str">
        <f>IF(対応ガラス検索!$E$2="-","",IF(L4351&lt;=0.65,MAX($O$2:O4350)+1,""))</f>
        <v/>
      </c>
      <c r="P4351" s="144"/>
      <c r="Q4351" s="145"/>
    </row>
    <row r="4352" spans="1:17" x14ac:dyDescent="0.4">
      <c r="A4352" s="68">
        <v>4351</v>
      </c>
      <c r="B4352" s="68" t="s">
        <v>2056</v>
      </c>
      <c r="C4352" s="68" t="s">
        <v>2297</v>
      </c>
      <c r="D4352" s="68" t="s">
        <v>2027</v>
      </c>
      <c r="E4352" s="68" t="s">
        <v>2025</v>
      </c>
      <c r="F4352" s="68" t="s">
        <v>2026</v>
      </c>
      <c r="G4352" s="68" t="s">
        <v>1965</v>
      </c>
      <c r="H4352" s="68" t="s">
        <v>1966</v>
      </c>
      <c r="I4352" s="68">
        <v>12</v>
      </c>
      <c r="J4352" s="68" t="s">
        <v>2296</v>
      </c>
      <c r="K4352" s="68">
        <v>2.9</v>
      </c>
      <c r="L4352" s="68">
        <v>0.77</v>
      </c>
      <c r="M4352" s="68" t="s">
        <v>1960</v>
      </c>
      <c r="N4352" s="143">
        <f>IF(対応ガラス検索!$E$2="-","",IF(対応ガラス検索!$E$2&gt;=K4352,MAX($N$2:N4351)+1,""))</f>
        <v>4351</v>
      </c>
      <c r="O4352" s="143" t="str">
        <f>IF(対応ガラス検索!$E$2="-","",IF(L4352&lt;=0.65,MAX($O$2:O4351)+1,""))</f>
        <v/>
      </c>
      <c r="P4352" s="144"/>
      <c r="Q4352" s="145"/>
    </row>
    <row r="4353" spans="1:17" x14ac:dyDescent="0.4">
      <c r="A4353" s="68">
        <v>4352</v>
      </c>
      <c r="B4353" s="68" t="s">
        <v>2056</v>
      </c>
      <c r="C4353" s="68" t="s">
        <v>2297</v>
      </c>
      <c r="D4353" s="68" t="s">
        <v>2027</v>
      </c>
      <c r="E4353" s="68" t="s">
        <v>2025</v>
      </c>
      <c r="F4353" s="68" t="s">
        <v>2026</v>
      </c>
      <c r="G4353" s="68" t="s">
        <v>1965</v>
      </c>
      <c r="H4353" s="68" t="s">
        <v>1966</v>
      </c>
      <c r="I4353" s="68">
        <v>13</v>
      </c>
      <c r="J4353" s="68" t="s">
        <v>2296</v>
      </c>
      <c r="K4353" s="68">
        <v>2.8</v>
      </c>
      <c r="L4353" s="68">
        <v>0.77</v>
      </c>
      <c r="M4353" s="68" t="s">
        <v>1960</v>
      </c>
      <c r="N4353" s="143">
        <f>IF(対応ガラス検索!$E$2="-","",IF(対応ガラス検索!$E$2&gt;=K4353,MAX($N$2:N4352)+1,""))</f>
        <v>4352</v>
      </c>
      <c r="O4353" s="143" t="str">
        <f>IF(対応ガラス検索!$E$2="-","",IF(L4353&lt;=0.65,MAX($O$2:O4352)+1,""))</f>
        <v/>
      </c>
      <c r="P4353" s="144"/>
      <c r="Q4353" s="145"/>
    </row>
    <row r="4354" spans="1:17" x14ac:dyDescent="0.4">
      <c r="A4354" s="68">
        <v>4353</v>
      </c>
      <c r="B4354" s="68" t="s">
        <v>2056</v>
      </c>
      <c r="C4354" s="68" t="s">
        <v>2297</v>
      </c>
      <c r="D4354" s="68" t="s">
        <v>2027</v>
      </c>
      <c r="E4354" s="68" t="s">
        <v>2025</v>
      </c>
      <c r="F4354" s="68" t="s">
        <v>2026</v>
      </c>
      <c r="G4354" s="68" t="s">
        <v>1965</v>
      </c>
      <c r="H4354" s="68" t="s">
        <v>1966</v>
      </c>
      <c r="I4354" s="68">
        <v>6</v>
      </c>
      <c r="J4354" s="68" t="s">
        <v>2296</v>
      </c>
      <c r="K4354" s="68">
        <v>3.3</v>
      </c>
      <c r="L4354" s="68">
        <v>0.77</v>
      </c>
      <c r="M4354" s="68" t="s">
        <v>1960</v>
      </c>
      <c r="N4354" s="143">
        <f>IF(対応ガラス検索!$E$2="-","",IF(対応ガラス検索!$E$2&gt;=K4354,MAX($N$2:N4353)+1,""))</f>
        <v>4353</v>
      </c>
      <c r="O4354" s="143" t="str">
        <f>IF(対応ガラス検索!$E$2="-","",IF(L4354&lt;=0.65,MAX($O$2:O4353)+1,""))</f>
        <v/>
      </c>
      <c r="P4354" s="144"/>
      <c r="Q4354" s="145"/>
    </row>
    <row r="4355" spans="1:17" x14ac:dyDescent="0.4">
      <c r="A4355" s="68">
        <v>4354</v>
      </c>
      <c r="B4355" s="68" t="s">
        <v>2056</v>
      </c>
      <c r="C4355" s="68" t="s">
        <v>2297</v>
      </c>
      <c r="D4355" s="68" t="s">
        <v>2027</v>
      </c>
      <c r="E4355" s="68" t="s">
        <v>2025</v>
      </c>
      <c r="F4355" s="68" t="s">
        <v>2026</v>
      </c>
      <c r="G4355" s="68" t="s">
        <v>1965</v>
      </c>
      <c r="H4355" s="68" t="s">
        <v>1966</v>
      </c>
      <c r="I4355" s="68">
        <v>7</v>
      </c>
      <c r="J4355" s="68" t="s">
        <v>2296</v>
      </c>
      <c r="K4355" s="68">
        <v>3.2</v>
      </c>
      <c r="L4355" s="68">
        <v>0.77</v>
      </c>
      <c r="M4355" s="68" t="s">
        <v>1960</v>
      </c>
      <c r="N4355" s="143">
        <f>IF(対応ガラス検索!$E$2="-","",IF(対応ガラス検索!$E$2&gt;=K4355,MAX($N$2:N4354)+1,""))</f>
        <v>4354</v>
      </c>
      <c r="O4355" s="143" t="str">
        <f>IF(対応ガラス検索!$E$2="-","",IF(L4355&lt;=0.65,MAX($O$2:O4354)+1,""))</f>
        <v/>
      </c>
      <c r="P4355" s="144"/>
      <c r="Q4355" s="145"/>
    </row>
    <row r="4356" spans="1:17" x14ac:dyDescent="0.4">
      <c r="A4356" s="68">
        <v>4355</v>
      </c>
      <c r="B4356" s="68" t="s">
        <v>2056</v>
      </c>
      <c r="C4356" s="68" t="s">
        <v>2297</v>
      </c>
      <c r="D4356" s="68" t="s">
        <v>2027</v>
      </c>
      <c r="E4356" s="68" t="s">
        <v>2025</v>
      </c>
      <c r="F4356" s="68" t="s">
        <v>2026</v>
      </c>
      <c r="G4356" s="68" t="s">
        <v>1965</v>
      </c>
      <c r="H4356" s="68" t="s">
        <v>1966</v>
      </c>
      <c r="I4356" s="68">
        <v>8</v>
      </c>
      <c r="J4356" s="68" t="s">
        <v>2296</v>
      </c>
      <c r="K4356" s="68">
        <v>3.1</v>
      </c>
      <c r="L4356" s="68">
        <v>0.77</v>
      </c>
      <c r="M4356" s="68" t="s">
        <v>1960</v>
      </c>
      <c r="N4356" s="143">
        <f>IF(対応ガラス検索!$E$2="-","",IF(対応ガラス検索!$E$2&gt;=K4356,MAX($N$2:N4355)+1,""))</f>
        <v>4355</v>
      </c>
      <c r="O4356" s="143" t="str">
        <f>IF(対応ガラス検索!$E$2="-","",IF(L4356&lt;=0.65,MAX($O$2:O4355)+1,""))</f>
        <v/>
      </c>
      <c r="P4356" s="144"/>
      <c r="Q4356" s="145"/>
    </row>
    <row r="4357" spans="1:17" x14ac:dyDescent="0.4">
      <c r="A4357" s="68">
        <v>4356</v>
      </c>
      <c r="B4357" s="68" t="s">
        <v>2056</v>
      </c>
      <c r="C4357" s="68" t="s">
        <v>2297</v>
      </c>
      <c r="D4357" s="68" t="s">
        <v>2027</v>
      </c>
      <c r="E4357" s="68" t="s">
        <v>2025</v>
      </c>
      <c r="F4357" s="68" t="s">
        <v>2026</v>
      </c>
      <c r="G4357" s="68" t="s">
        <v>1965</v>
      </c>
      <c r="H4357" s="68" t="s">
        <v>1966</v>
      </c>
      <c r="I4357" s="68">
        <v>9</v>
      </c>
      <c r="J4357" s="68" t="s">
        <v>2296</v>
      </c>
      <c r="K4357" s="68">
        <v>3</v>
      </c>
      <c r="L4357" s="68">
        <v>0.77</v>
      </c>
      <c r="M4357" s="68" t="s">
        <v>1960</v>
      </c>
      <c r="N4357" s="143">
        <f>IF(対応ガラス検索!$E$2="-","",IF(対応ガラス検索!$E$2&gt;=K4357,MAX($N$2:N4356)+1,""))</f>
        <v>4356</v>
      </c>
      <c r="O4357" s="143" t="str">
        <f>IF(対応ガラス検索!$E$2="-","",IF(L4357&lt;=0.65,MAX($O$2:O4356)+1,""))</f>
        <v/>
      </c>
      <c r="P4357" s="144"/>
      <c r="Q4357" s="145"/>
    </row>
    <row r="4358" spans="1:17" x14ac:dyDescent="0.4">
      <c r="A4358" s="68">
        <v>4357</v>
      </c>
      <c r="B4358" s="68" t="s">
        <v>2056</v>
      </c>
      <c r="C4358" s="68" t="s">
        <v>2297</v>
      </c>
      <c r="D4358" s="68" t="s">
        <v>2027</v>
      </c>
      <c r="E4358" s="68" t="s">
        <v>2025</v>
      </c>
      <c r="F4358" s="68" t="s">
        <v>2026</v>
      </c>
      <c r="G4358" s="68" t="s">
        <v>1965</v>
      </c>
      <c r="H4358" s="68" t="s">
        <v>1966</v>
      </c>
      <c r="I4358" s="68">
        <v>10</v>
      </c>
      <c r="J4358" s="68" t="s">
        <v>2296</v>
      </c>
      <c r="K4358" s="68">
        <v>3</v>
      </c>
      <c r="L4358" s="68">
        <v>0.77</v>
      </c>
      <c r="M4358" s="68" t="s">
        <v>1960</v>
      </c>
      <c r="N4358" s="143">
        <f>IF(対応ガラス検索!$E$2="-","",IF(対応ガラス検索!$E$2&gt;=K4358,MAX($N$2:N4357)+1,""))</f>
        <v>4357</v>
      </c>
      <c r="O4358" s="143" t="str">
        <f>IF(対応ガラス検索!$E$2="-","",IF(L4358&lt;=0.65,MAX($O$2:O4357)+1,""))</f>
        <v/>
      </c>
      <c r="P4358" s="144"/>
      <c r="Q4358" s="145"/>
    </row>
    <row r="4359" spans="1:17" x14ac:dyDescent="0.4">
      <c r="A4359" s="68">
        <v>4358</v>
      </c>
      <c r="B4359" s="68" t="s">
        <v>2056</v>
      </c>
      <c r="C4359" s="68" t="s">
        <v>2297</v>
      </c>
      <c r="D4359" s="68" t="s">
        <v>2027</v>
      </c>
      <c r="E4359" s="68" t="s">
        <v>2025</v>
      </c>
      <c r="F4359" s="68" t="s">
        <v>2026</v>
      </c>
      <c r="G4359" s="68" t="s">
        <v>1965</v>
      </c>
      <c r="H4359" s="68" t="s">
        <v>1966</v>
      </c>
      <c r="I4359" s="68">
        <v>11</v>
      </c>
      <c r="J4359" s="68" t="s">
        <v>2296</v>
      </c>
      <c r="K4359" s="68">
        <v>2.9</v>
      </c>
      <c r="L4359" s="68">
        <v>0.77</v>
      </c>
      <c r="M4359" s="68" t="s">
        <v>1960</v>
      </c>
      <c r="N4359" s="143">
        <f>IF(対応ガラス検索!$E$2="-","",IF(対応ガラス検索!$E$2&gt;=K4359,MAX($N$2:N4358)+1,""))</f>
        <v>4358</v>
      </c>
      <c r="O4359" s="143" t="str">
        <f>IF(対応ガラス検索!$E$2="-","",IF(L4359&lt;=0.65,MAX($O$2:O4358)+1,""))</f>
        <v/>
      </c>
      <c r="P4359" s="144"/>
      <c r="Q4359" s="145"/>
    </row>
    <row r="4360" spans="1:17" x14ac:dyDescent="0.4">
      <c r="A4360" s="68">
        <v>4359</v>
      </c>
      <c r="B4360" s="68" t="s">
        <v>2056</v>
      </c>
      <c r="C4360" s="68" t="s">
        <v>2297</v>
      </c>
      <c r="D4360" s="68" t="s">
        <v>2027</v>
      </c>
      <c r="E4360" s="68" t="s">
        <v>2025</v>
      </c>
      <c r="F4360" s="68" t="s">
        <v>2026</v>
      </c>
      <c r="G4360" s="68" t="s">
        <v>1965</v>
      </c>
      <c r="H4360" s="68" t="s">
        <v>1966</v>
      </c>
      <c r="I4360" s="68">
        <v>12</v>
      </c>
      <c r="J4360" s="68" t="s">
        <v>2296</v>
      </c>
      <c r="K4360" s="68">
        <v>2.9</v>
      </c>
      <c r="L4360" s="68">
        <v>0.77</v>
      </c>
      <c r="M4360" s="68" t="s">
        <v>1960</v>
      </c>
      <c r="N4360" s="143">
        <f>IF(対応ガラス検索!$E$2="-","",IF(対応ガラス検索!$E$2&gt;=K4360,MAX($N$2:N4359)+1,""))</f>
        <v>4359</v>
      </c>
      <c r="O4360" s="143" t="str">
        <f>IF(対応ガラス検索!$E$2="-","",IF(L4360&lt;=0.65,MAX($O$2:O4359)+1,""))</f>
        <v/>
      </c>
      <c r="P4360" s="144"/>
      <c r="Q4360" s="145"/>
    </row>
    <row r="4361" spans="1:17" x14ac:dyDescent="0.4">
      <c r="A4361" s="68">
        <v>4360</v>
      </c>
      <c r="B4361" s="68" t="s">
        <v>2056</v>
      </c>
      <c r="C4361" s="68" t="s">
        <v>2297</v>
      </c>
      <c r="D4361" s="68" t="s">
        <v>2027</v>
      </c>
      <c r="E4361" s="68" t="s">
        <v>2025</v>
      </c>
      <c r="F4361" s="68" t="s">
        <v>2026</v>
      </c>
      <c r="G4361" s="68" t="s">
        <v>1965</v>
      </c>
      <c r="H4361" s="68" t="s">
        <v>1966</v>
      </c>
      <c r="I4361" s="68">
        <v>13</v>
      </c>
      <c r="J4361" s="68" t="s">
        <v>2296</v>
      </c>
      <c r="K4361" s="68">
        <v>2.8</v>
      </c>
      <c r="L4361" s="68">
        <v>0.77</v>
      </c>
      <c r="M4361" s="68" t="s">
        <v>1960</v>
      </c>
      <c r="N4361" s="143">
        <f>IF(対応ガラス検索!$E$2="-","",IF(対応ガラス検索!$E$2&gt;=K4361,MAX($N$2:N4360)+1,""))</f>
        <v>4360</v>
      </c>
      <c r="O4361" s="143" t="str">
        <f>IF(対応ガラス検索!$E$2="-","",IF(L4361&lt;=0.65,MAX($O$2:O4360)+1,""))</f>
        <v/>
      </c>
      <c r="P4361" s="144"/>
      <c r="Q4361" s="145"/>
    </row>
    <row r="4362" spans="1:17" x14ac:dyDescent="0.4">
      <c r="A4362" s="68">
        <v>4361</v>
      </c>
      <c r="B4362" s="68" t="s">
        <v>2056</v>
      </c>
      <c r="C4362" s="68" t="s">
        <v>2297</v>
      </c>
      <c r="D4362" s="68" t="s">
        <v>2125</v>
      </c>
      <c r="E4362" s="68" t="s">
        <v>2029</v>
      </c>
      <c r="F4362" s="68" t="s">
        <v>2030</v>
      </c>
      <c r="G4362" s="68" t="s">
        <v>1958</v>
      </c>
      <c r="H4362" s="68" t="s">
        <v>1959</v>
      </c>
      <c r="I4362" s="68">
        <v>6</v>
      </c>
      <c r="J4362" s="68" t="s">
        <v>2267</v>
      </c>
      <c r="K4362" s="142">
        <v>3.1</v>
      </c>
      <c r="L4362" s="68">
        <v>0.77</v>
      </c>
      <c r="M4362" s="68" t="s">
        <v>1960</v>
      </c>
      <c r="N4362" s="143">
        <f>IF(対応ガラス検索!$E$2="-","",IF(対応ガラス検索!$E$2&gt;=K4362,MAX($N$2:N4361)+1,""))</f>
        <v>4361</v>
      </c>
      <c r="O4362" s="143" t="str">
        <f>IF(対応ガラス検索!$E$2="-","",IF(L4362&lt;=0.65,MAX($O$2:O4361)+1,""))</f>
        <v/>
      </c>
      <c r="P4362" s="144"/>
      <c r="Q4362" s="145"/>
    </row>
    <row r="4363" spans="1:17" x14ac:dyDescent="0.4">
      <c r="A4363" s="68">
        <v>4362</v>
      </c>
      <c r="B4363" s="68" t="s">
        <v>2056</v>
      </c>
      <c r="C4363" s="68" t="s">
        <v>2297</v>
      </c>
      <c r="D4363" s="68" t="s">
        <v>2125</v>
      </c>
      <c r="E4363" s="68" t="s">
        <v>2029</v>
      </c>
      <c r="F4363" s="68" t="s">
        <v>2030</v>
      </c>
      <c r="G4363" s="68" t="s">
        <v>1958</v>
      </c>
      <c r="H4363" s="68" t="s">
        <v>1959</v>
      </c>
      <c r="I4363" s="68">
        <v>7</v>
      </c>
      <c r="J4363" s="68" t="s">
        <v>2267</v>
      </c>
      <c r="K4363" s="68">
        <v>3</v>
      </c>
      <c r="L4363" s="68">
        <v>0.77</v>
      </c>
      <c r="M4363" s="68" t="s">
        <v>1960</v>
      </c>
      <c r="N4363" s="143">
        <f>IF(対応ガラス検索!$E$2="-","",IF(対応ガラス検索!$E$2&gt;=K4363,MAX($N$2:N4362)+1,""))</f>
        <v>4362</v>
      </c>
      <c r="O4363" s="143" t="str">
        <f>IF(対応ガラス検索!$E$2="-","",IF(L4363&lt;=0.65,MAX($O$2:O4362)+1,""))</f>
        <v/>
      </c>
      <c r="P4363" s="144"/>
      <c r="Q4363" s="145"/>
    </row>
    <row r="4364" spans="1:17" x14ac:dyDescent="0.4">
      <c r="A4364" s="68">
        <v>4363</v>
      </c>
      <c r="B4364" s="68" t="s">
        <v>2056</v>
      </c>
      <c r="C4364" s="68" t="s">
        <v>2297</v>
      </c>
      <c r="D4364" s="68" t="s">
        <v>2125</v>
      </c>
      <c r="E4364" s="68" t="s">
        <v>2029</v>
      </c>
      <c r="F4364" s="68" t="s">
        <v>2030</v>
      </c>
      <c r="G4364" s="68" t="s">
        <v>1958</v>
      </c>
      <c r="H4364" s="68" t="s">
        <v>1959</v>
      </c>
      <c r="I4364" s="68">
        <v>8</v>
      </c>
      <c r="J4364" s="68" t="s">
        <v>2267</v>
      </c>
      <c r="K4364" s="68">
        <v>2.9</v>
      </c>
      <c r="L4364" s="68">
        <v>0.77</v>
      </c>
      <c r="M4364" s="68" t="s">
        <v>1960</v>
      </c>
      <c r="N4364" s="143">
        <f>IF(対応ガラス検索!$E$2="-","",IF(対応ガラス検索!$E$2&gt;=K4364,MAX($N$2:N4363)+1,""))</f>
        <v>4363</v>
      </c>
      <c r="O4364" s="143" t="str">
        <f>IF(対応ガラス検索!$E$2="-","",IF(L4364&lt;=0.65,MAX($O$2:O4363)+1,""))</f>
        <v/>
      </c>
      <c r="P4364" s="144"/>
      <c r="Q4364" s="145"/>
    </row>
    <row r="4365" spans="1:17" x14ac:dyDescent="0.4">
      <c r="A4365" s="68">
        <v>4364</v>
      </c>
      <c r="B4365" s="68" t="s">
        <v>2056</v>
      </c>
      <c r="C4365" s="68" t="s">
        <v>2297</v>
      </c>
      <c r="D4365" s="68" t="s">
        <v>2125</v>
      </c>
      <c r="E4365" s="68" t="s">
        <v>2029</v>
      </c>
      <c r="F4365" s="68" t="s">
        <v>2030</v>
      </c>
      <c r="G4365" s="68" t="s">
        <v>1958</v>
      </c>
      <c r="H4365" s="68" t="s">
        <v>1959</v>
      </c>
      <c r="I4365" s="68">
        <v>9</v>
      </c>
      <c r="J4365" s="68" t="s">
        <v>2267</v>
      </c>
      <c r="K4365" s="68">
        <v>2.8</v>
      </c>
      <c r="L4365" s="68">
        <v>0.77</v>
      </c>
      <c r="M4365" s="68" t="s">
        <v>1960</v>
      </c>
      <c r="N4365" s="143">
        <f>IF(対応ガラス検索!$E$2="-","",IF(対応ガラス検索!$E$2&gt;=K4365,MAX($N$2:N4364)+1,""))</f>
        <v>4364</v>
      </c>
      <c r="O4365" s="143" t="str">
        <f>IF(対応ガラス検索!$E$2="-","",IF(L4365&lt;=0.65,MAX($O$2:O4364)+1,""))</f>
        <v/>
      </c>
      <c r="P4365" s="144"/>
      <c r="Q4365" s="145"/>
    </row>
    <row r="4366" spans="1:17" x14ac:dyDescent="0.4">
      <c r="A4366" s="68">
        <v>4365</v>
      </c>
      <c r="B4366" s="68" t="s">
        <v>2056</v>
      </c>
      <c r="C4366" s="68" t="s">
        <v>2297</v>
      </c>
      <c r="D4366" s="68" t="s">
        <v>2125</v>
      </c>
      <c r="E4366" s="68" t="s">
        <v>2029</v>
      </c>
      <c r="F4366" s="68" t="s">
        <v>2030</v>
      </c>
      <c r="G4366" s="68" t="s">
        <v>1958</v>
      </c>
      <c r="H4366" s="68" t="s">
        <v>1959</v>
      </c>
      <c r="I4366" s="68">
        <v>10</v>
      </c>
      <c r="J4366" s="68" t="s">
        <v>2267</v>
      </c>
      <c r="K4366" s="68">
        <v>2.8</v>
      </c>
      <c r="L4366" s="68">
        <v>0.77</v>
      </c>
      <c r="M4366" s="68" t="s">
        <v>1960</v>
      </c>
      <c r="N4366" s="143">
        <f>IF(対応ガラス検索!$E$2="-","",IF(対応ガラス検索!$E$2&gt;=K4366,MAX($N$2:N4365)+1,""))</f>
        <v>4365</v>
      </c>
      <c r="O4366" s="143" t="str">
        <f>IF(対応ガラス検索!$E$2="-","",IF(L4366&lt;=0.65,MAX($O$2:O4365)+1,""))</f>
        <v/>
      </c>
      <c r="P4366" s="144"/>
      <c r="Q4366" s="145"/>
    </row>
    <row r="4367" spans="1:17" x14ac:dyDescent="0.4">
      <c r="A4367" s="68">
        <v>4366</v>
      </c>
      <c r="B4367" s="68" t="s">
        <v>2056</v>
      </c>
      <c r="C4367" s="68" t="s">
        <v>2297</v>
      </c>
      <c r="D4367" s="68" t="s">
        <v>2125</v>
      </c>
      <c r="E4367" s="68" t="s">
        <v>2029</v>
      </c>
      <c r="F4367" s="68" t="s">
        <v>2030</v>
      </c>
      <c r="G4367" s="68" t="s">
        <v>1958</v>
      </c>
      <c r="H4367" s="68" t="s">
        <v>1959</v>
      </c>
      <c r="I4367" s="68">
        <v>11</v>
      </c>
      <c r="J4367" s="68" t="s">
        <v>2267</v>
      </c>
      <c r="K4367" s="68">
        <v>2.7</v>
      </c>
      <c r="L4367" s="68">
        <v>0.77</v>
      </c>
      <c r="M4367" s="68" t="s">
        <v>1960</v>
      </c>
      <c r="N4367" s="143">
        <f>IF(対応ガラス検索!$E$2="-","",IF(対応ガラス検索!$E$2&gt;=K4367,MAX($N$2:N4366)+1,""))</f>
        <v>4366</v>
      </c>
      <c r="O4367" s="143" t="str">
        <f>IF(対応ガラス検索!$E$2="-","",IF(L4367&lt;=0.65,MAX($O$2:O4366)+1,""))</f>
        <v/>
      </c>
      <c r="P4367" s="144"/>
      <c r="Q4367" s="145"/>
    </row>
    <row r="4368" spans="1:17" x14ac:dyDescent="0.4">
      <c r="A4368" s="68">
        <v>4367</v>
      </c>
      <c r="B4368" s="68" t="s">
        <v>2056</v>
      </c>
      <c r="C4368" s="68" t="s">
        <v>2297</v>
      </c>
      <c r="D4368" s="68" t="s">
        <v>2125</v>
      </c>
      <c r="E4368" s="68" t="s">
        <v>2029</v>
      </c>
      <c r="F4368" s="68" t="s">
        <v>2030</v>
      </c>
      <c r="G4368" s="68" t="s">
        <v>1958</v>
      </c>
      <c r="H4368" s="68" t="s">
        <v>1959</v>
      </c>
      <c r="I4368" s="68">
        <v>12</v>
      </c>
      <c r="J4368" s="68" t="s">
        <v>2267</v>
      </c>
      <c r="K4368" s="68">
        <v>2.7</v>
      </c>
      <c r="L4368" s="68">
        <v>0.77</v>
      </c>
      <c r="M4368" s="68" t="s">
        <v>1960</v>
      </c>
      <c r="N4368" s="143">
        <f>IF(対応ガラス検索!$E$2="-","",IF(対応ガラス検索!$E$2&gt;=K4368,MAX($N$2:N4367)+1,""))</f>
        <v>4367</v>
      </c>
      <c r="O4368" s="143" t="str">
        <f>IF(対応ガラス検索!$E$2="-","",IF(L4368&lt;=0.65,MAX($O$2:O4367)+1,""))</f>
        <v/>
      </c>
      <c r="P4368" s="144"/>
      <c r="Q4368" s="145"/>
    </row>
    <row r="4369" spans="1:17" x14ac:dyDescent="0.4">
      <c r="A4369" s="68">
        <v>4368</v>
      </c>
      <c r="B4369" s="68" t="s">
        <v>2056</v>
      </c>
      <c r="C4369" s="68" t="s">
        <v>2297</v>
      </c>
      <c r="D4369" s="68" t="s">
        <v>2125</v>
      </c>
      <c r="E4369" s="68" t="s">
        <v>2029</v>
      </c>
      <c r="F4369" s="68" t="s">
        <v>2030</v>
      </c>
      <c r="G4369" s="68" t="s">
        <v>1958</v>
      </c>
      <c r="H4369" s="68" t="s">
        <v>1959</v>
      </c>
      <c r="I4369" s="68">
        <v>13</v>
      </c>
      <c r="J4369" s="68" t="s">
        <v>2267</v>
      </c>
      <c r="K4369" s="68">
        <v>2.7</v>
      </c>
      <c r="L4369" s="68">
        <v>0.77</v>
      </c>
      <c r="M4369" s="68" t="s">
        <v>1960</v>
      </c>
      <c r="N4369" s="143">
        <f>IF(対応ガラス検索!$E$2="-","",IF(対応ガラス検索!$E$2&gt;=K4369,MAX($N$2:N4368)+1,""))</f>
        <v>4368</v>
      </c>
      <c r="O4369" s="143" t="str">
        <f>IF(対応ガラス検索!$E$2="-","",IF(L4369&lt;=0.65,MAX($O$2:O4368)+1,""))</f>
        <v/>
      </c>
      <c r="P4369" s="144"/>
      <c r="Q4369" s="145"/>
    </row>
    <row r="4370" spans="1:17" x14ac:dyDescent="0.4">
      <c r="A4370" s="68">
        <v>4369</v>
      </c>
      <c r="B4370" s="68" t="s">
        <v>2056</v>
      </c>
      <c r="C4370" s="68" t="s">
        <v>2297</v>
      </c>
      <c r="D4370" s="68" t="s">
        <v>2125</v>
      </c>
      <c r="E4370" s="68" t="s">
        <v>2029</v>
      </c>
      <c r="F4370" s="68" t="s">
        <v>2030</v>
      </c>
      <c r="G4370" s="68" t="s">
        <v>1958</v>
      </c>
      <c r="H4370" s="68" t="s">
        <v>1959</v>
      </c>
      <c r="I4370" s="68">
        <v>14</v>
      </c>
      <c r="J4370" s="68" t="s">
        <v>2267</v>
      </c>
      <c r="K4370" s="68">
        <v>2.7</v>
      </c>
      <c r="L4370" s="68">
        <v>0.77</v>
      </c>
      <c r="M4370" s="68" t="s">
        <v>1960</v>
      </c>
      <c r="N4370" s="143">
        <f>IF(対応ガラス検索!$E$2="-","",IF(対応ガラス検索!$E$2&gt;=K4370,MAX($N$2:N4369)+1,""))</f>
        <v>4369</v>
      </c>
      <c r="O4370" s="143" t="str">
        <f>IF(対応ガラス検索!$E$2="-","",IF(L4370&lt;=0.65,MAX($O$2:O4369)+1,""))</f>
        <v/>
      </c>
      <c r="P4370" s="144"/>
      <c r="Q4370" s="145"/>
    </row>
    <row r="4371" spans="1:17" x14ac:dyDescent="0.4">
      <c r="A4371" s="68">
        <v>4370</v>
      </c>
      <c r="B4371" s="68" t="s">
        <v>2056</v>
      </c>
      <c r="C4371" s="68" t="s">
        <v>2297</v>
      </c>
      <c r="D4371" s="68" t="s">
        <v>2125</v>
      </c>
      <c r="E4371" s="68" t="s">
        <v>2029</v>
      </c>
      <c r="F4371" s="68" t="s">
        <v>2030</v>
      </c>
      <c r="G4371" s="68" t="s">
        <v>1958</v>
      </c>
      <c r="H4371" s="68" t="s">
        <v>1959</v>
      </c>
      <c r="I4371" s="68">
        <v>6</v>
      </c>
      <c r="J4371" s="68" t="s">
        <v>2267</v>
      </c>
      <c r="K4371" s="68">
        <v>3.1</v>
      </c>
      <c r="L4371" s="68">
        <v>0.77</v>
      </c>
      <c r="M4371" s="68" t="s">
        <v>1960</v>
      </c>
      <c r="N4371" s="143">
        <f>IF(対応ガラス検索!$E$2="-","",IF(対応ガラス検索!$E$2&gt;=K4371,MAX($N$2:N4370)+1,""))</f>
        <v>4370</v>
      </c>
      <c r="O4371" s="143" t="str">
        <f>IF(対応ガラス検索!$E$2="-","",IF(L4371&lt;=0.65,MAX($O$2:O4370)+1,""))</f>
        <v/>
      </c>
      <c r="P4371" s="144"/>
      <c r="Q4371" s="145"/>
    </row>
    <row r="4372" spans="1:17" x14ac:dyDescent="0.4">
      <c r="A4372" s="68">
        <v>4371</v>
      </c>
      <c r="B4372" s="68" t="s">
        <v>2056</v>
      </c>
      <c r="C4372" s="68" t="s">
        <v>2297</v>
      </c>
      <c r="D4372" s="68" t="s">
        <v>2125</v>
      </c>
      <c r="E4372" s="68" t="s">
        <v>2029</v>
      </c>
      <c r="F4372" s="68" t="s">
        <v>2030</v>
      </c>
      <c r="G4372" s="68" t="s">
        <v>1958</v>
      </c>
      <c r="H4372" s="68" t="s">
        <v>1959</v>
      </c>
      <c r="I4372" s="68">
        <v>7</v>
      </c>
      <c r="J4372" s="68" t="s">
        <v>2267</v>
      </c>
      <c r="K4372" s="68">
        <v>3</v>
      </c>
      <c r="L4372" s="68">
        <v>0.77</v>
      </c>
      <c r="M4372" s="68" t="s">
        <v>1960</v>
      </c>
      <c r="N4372" s="143">
        <f>IF(対応ガラス検索!$E$2="-","",IF(対応ガラス検索!$E$2&gt;=K4372,MAX($N$2:N4371)+1,""))</f>
        <v>4371</v>
      </c>
      <c r="O4372" s="143" t="str">
        <f>IF(対応ガラス検索!$E$2="-","",IF(L4372&lt;=0.65,MAX($O$2:O4371)+1,""))</f>
        <v/>
      </c>
      <c r="P4372" s="144"/>
      <c r="Q4372" s="145"/>
    </row>
    <row r="4373" spans="1:17" x14ac:dyDescent="0.4">
      <c r="A4373" s="68">
        <v>4372</v>
      </c>
      <c r="B4373" s="68" t="s">
        <v>2056</v>
      </c>
      <c r="C4373" s="68" t="s">
        <v>2297</v>
      </c>
      <c r="D4373" s="68" t="s">
        <v>2125</v>
      </c>
      <c r="E4373" s="68" t="s">
        <v>2029</v>
      </c>
      <c r="F4373" s="68" t="s">
        <v>2030</v>
      </c>
      <c r="G4373" s="68" t="s">
        <v>1958</v>
      </c>
      <c r="H4373" s="68" t="s">
        <v>1959</v>
      </c>
      <c r="I4373" s="68">
        <v>8</v>
      </c>
      <c r="J4373" s="68" t="s">
        <v>2267</v>
      </c>
      <c r="K4373" s="68">
        <v>2.9</v>
      </c>
      <c r="L4373" s="68">
        <v>0.77</v>
      </c>
      <c r="M4373" s="68" t="s">
        <v>1960</v>
      </c>
      <c r="N4373" s="143">
        <f>IF(対応ガラス検索!$E$2="-","",IF(対応ガラス検索!$E$2&gt;=K4373,MAX($N$2:N4372)+1,""))</f>
        <v>4372</v>
      </c>
      <c r="O4373" s="143" t="str">
        <f>IF(対応ガラス検索!$E$2="-","",IF(L4373&lt;=0.65,MAX($O$2:O4372)+1,""))</f>
        <v/>
      </c>
      <c r="P4373" s="144"/>
      <c r="Q4373" s="145"/>
    </row>
    <row r="4374" spans="1:17" x14ac:dyDescent="0.4">
      <c r="A4374" s="68">
        <v>4373</v>
      </c>
      <c r="B4374" s="68" t="s">
        <v>2056</v>
      </c>
      <c r="C4374" s="68" t="s">
        <v>2297</v>
      </c>
      <c r="D4374" s="68" t="s">
        <v>2125</v>
      </c>
      <c r="E4374" s="68" t="s">
        <v>2029</v>
      </c>
      <c r="F4374" s="68" t="s">
        <v>2030</v>
      </c>
      <c r="G4374" s="68" t="s">
        <v>1958</v>
      </c>
      <c r="H4374" s="68" t="s">
        <v>1959</v>
      </c>
      <c r="I4374" s="68">
        <v>9</v>
      </c>
      <c r="J4374" s="68" t="s">
        <v>2267</v>
      </c>
      <c r="K4374" s="68">
        <v>2.8</v>
      </c>
      <c r="L4374" s="68">
        <v>0.77</v>
      </c>
      <c r="M4374" s="68" t="s">
        <v>1960</v>
      </c>
      <c r="N4374" s="143">
        <f>IF(対応ガラス検索!$E$2="-","",IF(対応ガラス検索!$E$2&gt;=K4374,MAX($N$2:N4373)+1,""))</f>
        <v>4373</v>
      </c>
      <c r="O4374" s="143" t="str">
        <f>IF(対応ガラス検索!$E$2="-","",IF(L4374&lt;=0.65,MAX($O$2:O4373)+1,""))</f>
        <v/>
      </c>
      <c r="P4374" s="144"/>
      <c r="Q4374" s="145"/>
    </row>
    <row r="4375" spans="1:17" x14ac:dyDescent="0.4">
      <c r="A4375" s="68">
        <v>4374</v>
      </c>
      <c r="B4375" s="68" t="s">
        <v>2056</v>
      </c>
      <c r="C4375" s="68" t="s">
        <v>2297</v>
      </c>
      <c r="D4375" s="68" t="s">
        <v>2125</v>
      </c>
      <c r="E4375" s="68" t="s">
        <v>2029</v>
      </c>
      <c r="F4375" s="68" t="s">
        <v>2030</v>
      </c>
      <c r="G4375" s="68" t="s">
        <v>1958</v>
      </c>
      <c r="H4375" s="68" t="s">
        <v>1959</v>
      </c>
      <c r="I4375" s="68">
        <v>10</v>
      </c>
      <c r="J4375" s="68" t="s">
        <v>2267</v>
      </c>
      <c r="K4375" s="142">
        <v>2.8</v>
      </c>
      <c r="L4375" s="68">
        <v>0.77</v>
      </c>
      <c r="M4375" s="68" t="s">
        <v>1960</v>
      </c>
      <c r="N4375" s="143">
        <f>IF(対応ガラス検索!$E$2="-","",IF(対応ガラス検索!$E$2&gt;=K4375,MAX($N$2:N4374)+1,""))</f>
        <v>4374</v>
      </c>
      <c r="O4375" s="143" t="str">
        <f>IF(対応ガラス検索!$E$2="-","",IF(L4375&lt;=0.65,MAX($O$2:O4374)+1,""))</f>
        <v/>
      </c>
      <c r="P4375" s="144"/>
      <c r="Q4375" s="145"/>
    </row>
    <row r="4376" spans="1:17" x14ac:dyDescent="0.4">
      <c r="A4376" s="68">
        <v>4375</v>
      </c>
      <c r="B4376" s="68" t="s">
        <v>2056</v>
      </c>
      <c r="C4376" s="68" t="s">
        <v>2297</v>
      </c>
      <c r="D4376" s="68" t="s">
        <v>2125</v>
      </c>
      <c r="E4376" s="68" t="s">
        <v>2029</v>
      </c>
      <c r="F4376" s="68" t="s">
        <v>2030</v>
      </c>
      <c r="G4376" s="68" t="s">
        <v>1958</v>
      </c>
      <c r="H4376" s="68" t="s">
        <v>1959</v>
      </c>
      <c r="I4376" s="68">
        <v>11</v>
      </c>
      <c r="J4376" s="68" t="s">
        <v>2267</v>
      </c>
      <c r="K4376" s="68">
        <v>2.7</v>
      </c>
      <c r="L4376" s="68">
        <v>0.77</v>
      </c>
      <c r="M4376" s="68" t="s">
        <v>1960</v>
      </c>
      <c r="N4376" s="143">
        <f>IF(対応ガラス検索!$E$2="-","",IF(対応ガラス検索!$E$2&gt;=K4376,MAX($N$2:N4375)+1,""))</f>
        <v>4375</v>
      </c>
      <c r="O4376" s="143" t="str">
        <f>IF(対応ガラス検索!$E$2="-","",IF(L4376&lt;=0.65,MAX($O$2:O4375)+1,""))</f>
        <v/>
      </c>
      <c r="P4376" s="144"/>
      <c r="Q4376" s="145"/>
    </row>
    <row r="4377" spans="1:17" x14ac:dyDescent="0.4">
      <c r="A4377" s="68">
        <v>4376</v>
      </c>
      <c r="B4377" s="68" t="s">
        <v>2056</v>
      </c>
      <c r="C4377" s="68" t="s">
        <v>2297</v>
      </c>
      <c r="D4377" s="68" t="s">
        <v>2125</v>
      </c>
      <c r="E4377" s="68" t="s">
        <v>2029</v>
      </c>
      <c r="F4377" s="68" t="s">
        <v>2030</v>
      </c>
      <c r="G4377" s="68" t="s">
        <v>1958</v>
      </c>
      <c r="H4377" s="68" t="s">
        <v>1959</v>
      </c>
      <c r="I4377" s="68">
        <v>12</v>
      </c>
      <c r="J4377" s="68" t="s">
        <v>2267</v>
      </c>
      <c r="K4377" s="68">
        <v>2.7</v>
      </c>
      <c r="L4377" s="68">
        <v>0.77</v>
      </c>
      <c r="M4377" s="68" t="s">
        <v>1960</v>
      </c>
      <c r="N4377" s="143">
        <f>IF(対応ガラス検索!$E$2="-","",IF(対応ガラス検索!$E$2&gt;=K4377,MAX($N$2:N4376)+1,""))</f>
        <v>4376</v>
      </c>
      <c r="O4377" s="143" t="str">
        <f>IF(対応ガラス検索!$E$2="-","",IF(L4377&lt;=0.65,MAX($O$2:O4376)+1,""))</f>
        <v/>
      </c>
      <c r="P4377" s="144"/>
      <c r="Q4377" s="145"/>
    </row>
    <row r="4378" spans="1:17" x14ac:dyDescent="0.4">
      <c r="A4378" s="68">
        <v>4377</v>
      </c>
      <c r="B4378" s="68" t="s">
        <v>2056</v>
      </c>
      <c r="C4378" s="68" t="s">
        <v>2297</v>
      </c>
      <c r="D4378" s="68" t="s">
        <v>2125</v>
      </c>
      <c r="E4378" s="68" t="s">
        <v>2029</v>
      </c>
      <c r="F4378" s="68" t="s">
        <v>2030</v>
      </c>
      <c r="G4378" s="68" t="s">
        <v>1958</v>
      </c>
      <c r="H4378" s="68" t="s">
        <v>1959</v>
      </c>
      <c r="I4378" s="68">
        <v>13</v>
      </c>
      <c r="J4378" s="68" t="s">
        <v>2267</v>
      </c>
      <c r="K4378" s="68">
        <v>2.7</v>
      </c>
      <c r="L4378" s="68">
        <v>0.77</v>
      </c>
      <c r="M4378" s="68" t="s">
        <v>1960</v>
      </c>
      <c r="N4378" s="143">
        <f>IF(対応ガラス検索!$E$2="-","",IF(対応ガラス検索!$E$2&gt;=K4378,MAX($N$2:N4377)+1,""))</f>
        <v>4377</v>
      </c>
      <c r="O4378" s="143" t="str">
        <f>IF(対応ガラス検索!$E$2="-","",IF(L4378&lt;=0.65,MAX($O$2:O4377)+1,""))</f>
        <v/>
      </c>
      <c r="P4378" s="144"/>
      <c r="Q4378" s="145"/>
    </row>
    <row r="4379" spans="1:17" x14ac:dyDescent="0.4">
      <c r="A4379" s="68">
        <v>4378</v>
      </c>
      <c r="B4379" s="68" t="s">
        <v>2056</v>
      </c>
      <c r="C4379" s="68" t="s">
        <v>2297</v>
      </c>
      <c r="D4379" s="68" t="s">
        <v>2125</v>
      </c>
      <c r="E4379" s="68" t="s">
        <v>2029</v>
      </c>
      <c r="F4379" s="68" t="s">
        <v>2030</v>
      </c>
      <c r="G4379" s="68" t="s">
        <v>1958</v>
      </c>
      <c r="H4379" s="68" t="s">
        <v>1959</v>
      </c>
      <c r="I4379" s="68">
        <v>14</v>
      </c>
      <c r="J4379" s="68" t="s">
        <v>2267</v>
      </c>
      <c r="K4379" s="68">
        <v>2.7</v>
      </c>
      <c r="L4379" s="68">
        <v>0.77</v>
      </c>
      <c r="M4379" s="68" t="s">
        <v>1960</v>
      </c>
      <c r="N4379" s="143">
        <f>IF(対応ガラス検索!$E$2="-","",IF(対応ガラス検索!$E$2&gt;=K4379,MAX($N$2:N4378)+1,""))</f>
        <v>4378</v>
      </c>
      <c r="O4379" s="143" t="str">
        <f>IF(対応ガラス検索!$E$2="-","",IF(L4379&lt;=0.65,MAX($O$2:O4378)+1,""))</f>
        <v/>
      </c>
      <c r="P4379" s="144"/>
      <c r="Q4379" s="145"/>
    </row>
    <row r="4380" spans="1:17" x14ac:dyDescent="0.4">
      <c r="A4380" s="68">
        <v>4379</v>
      </c>
      <c r="B4380" s="68" t="s">
        <v>2056</v>
      </c>
      <c r="C4380" s="68" t="s">
        <v>2297</v>
      </c>
      <c r="D4380" s="68" t="s">
        <v>2125</v>
      </c>
      <c r="E4380" s="68" t="s">
        <v>2029</v>
      </c>
      <c r="F4380" s="68" t="s">
        <v>2030</v>
      </c>
      <c r="G4380" s="68" t="s">
        <v>1958</v>
      </c>
      <c r="H4380" s="68" t="s">
        <v>1959</v>
      </c>
      <c r="I4380" s="68">
        <v>6</v>
      </c>
      <c r="J4380" s="68" t="s">
        <v>2296</v>
      </c>
      <c r="K4380" s="68">
        <v>3.3</v>
      </c>
      <c r="L4380" s="68">
        <v>0.77</v>
      </c>
      <c r="M4380" s="68" t="s">
        <v>1960</v>
      </c>
      <c r="N4380" s="143">
        <f>IF(対応ガラス検索!$E$2="-","",IF(対応ガラス検索!$E$2&gt;=K4380,MAX($N$2:N4379)+1,""))</f>
        <v>4379</v>
      </c>
      <c r="O4380" s="143" t="str">
        <f>IF(対応ガラス検索!$E$2="-","",IF(L4380&lt;=0.65,MAX($O$2:O4379)+1,""))</f>
        <v/>
      </c>
      <c r="P4380" s="144"/>
      <c r="Q4380" s="145"/>
    </row>
    <row r="4381" spans="1:17" x14ac:dyDescent="0.4">
      <c r="A4381" s="68">
        <v>4380</v>
      </c>
      <c r="B4381" s="68" t="s">
        <v>2056</v>
      </c>
      <c r="C4381" s="68" t="s">
        <v>2297</v>
      </c>
      <c r="D4381" s="68" t="s">
        <v>2125</v>
      </c>
      <c r="E4381" s="68" t="s">
        <v>2029</v>
      </c>
      <c r="F4381" s="68" t="s">
        <v>2030</v>
      </c>
      <c r="G4381" s="68" t="s">
        <v>1958</v>
      </c>
      <c r="H4381" s="68" t="s">
        <v>1959</v>
      </c>
      <c r="I4381" s="68">
        <v>7</v>
      </c>
      <c r="J4381" s="68" t="s">
        <v>2296</v>
      </c>
      <c r="K4381" s="68">
        <v>3.2</v>
      </c>
      <c r="L4381" s="68">
        <v>0.77</v>
      </c>
      <c r="M4381" s="68" t="s">
        <v>1960</v>
      </c>
      <c r="N4381" s="143">
        <f>IF(対応ガラス検索!$E$2="-","",IF(対応ガラス検索!$E$2&gt;=K4381,MAX($N$2:N4380)+1,""))</f>
        <v>4380</v>
      </c>
      <c r="O4381" s="143" t="str">
        <f>IF(対応ガラス検索!$E$2="-","",IF(L4381&lt;=0.65,MAX($O$2:O4380)+1,""))</f>
        <v/>
      </c>
      <c r="P4381" s="144"/>
      <c r="Q4381" s="145"/>
    </row>
    <row r="4382" spans="1:17" x14ac:dyDescent="0.4">
      <c r="A4382" s="68">
        <v>4381</v>
      </c>
      <c r="B4382" s="68" t="s">
        <v>2056</v>
      </c>
      <c r="C4382" s="68" t="s">
        <v>2297</v>
      </c>
      <c r="D4382" s="68" t="s">
        <v>2125</v>
      </c>
      <c r="E4382" s="68" t="s">
        <v>2029</v>
      </c>
      <c r="F4382" s="68" t="s">
        <v>2030</v>
      </c>
      <c r="G4382" s="68" t="s">
        <v>1958</v>
      </c>
      <c r="H4382" s="68" t="s">
        <v>1959</v>
      </c>
      <c r="I4382" s="68">
        <v>8</v>
      </c>
      <c r="J4382" s="68" t="s">
        <v>2296</v>
      </c>
      <c r="K4382" s="68">
        <v>3.1</v>
      </c>
      <c r="L4382" s="68">
        <v>0.77</v>
      </c>
      <c r="M4382" s="68" t="s">
        <v>1960</v>
      </c>
      <c r="N4382" s="143">
        <f>IF(対応ガラス検索!$E$2="-","",IF(対応ガラス検索!$E$2&gt;=K4382,MAX($N$2:N4381)+1,""))</f>
        <v>4381</v>
      </c>
      <c r="O4382" s="143" t="str">
        <f>IF(対応ガラス検索!$E$2="-","",IF(L4382&lt;=0.65,MAX($O$2:O4381)+1,""))</f>
        <v/>
      </c>
      <c r="P4382" s="144"/>
      <c r="Q4382" s="145"/>
    </row>
    <row r="4383" spans="1:17" x14ac:dyDescent="0.4">
      <c r="A4383" s="68">
        <v>4382</v>
      </c>
      <c r="B4383" s="68" t="s">
        <v>2056</v>
      </c>
      <c r="C4383" s="68" t="s">
        <v>2297</v>
      </c>
      <c r="D4383" s="68" t="s">
        <v>2125</v>
      </c>
      <c r="E4383" s="68" t="s">
        <v>2029</v>
      </c>
      <c r="F4383" s="68" t="s">
        <v>2030</v>
      </c>
      <c r="G4383" s="68" t="s">
        <v>1958</v>
      </c>
      <c r="H4383" s="68" t="s">
        <v>1959</v>
      </c>
      <c r="I4383" s="68">
        <v>9</v>
      </c>
      <c r="J4383" s="68" t="s">
        <v>2296</v>
      </c>
      <c r="K4383" s="68">
        <v>3</v>
      </c>
      <c r="L4383" s="68">
        <v>0.77</v>
      </c>
      <c r="M4383" s="68" t="s">
        <v>1960</v>
      </c>
      <c r="N4383" s="143">
        <f>IF(対応ガラス検索!$E$2="-","",IF(対応ガラス検索!$E$2&gt;=K4383,MAX($N$2:N4382)+1,""))</f>
        <v>4382</v>
      </c>
      <c r="O4383" s="143" t="str">
        <f>IF(対応ガラス検索!$E$2="-","",IF(L4383&lt;=0.65,MAX($O$2:O4382)+1,""))</f>
        <v/>
      </c>
      <c r="P4383" s="144"/>
      <c r="Q4383" s="145"/>
    </row>
    <row r="4384" spans="1:17" x14ac:dyDescent="0.4">
      <c r="A4384" s="68">
        <v>4383</v>
      </c>
      <c r="B4384" s="68" t="s">
        <v>2056</v>
      </c>
      <c r="C4384" s="68" t="s">
        <v>2297</v>
      </c>
      <c r="D4384" s="68" t="s">
        <v>2125</v>
      </c>
      <c r="E4384" s="68" t="s">
        <v>2029</v>
      </c>
      <c r="F4384" s="68" t="s">
        <v>2030</v>
      </c>
      <c r="G4384" s="68" t="s">
        <v>1958</v>
      </c>
      <c r="H4384" s="68" t="s">
        <v>1959</v>
      </c>
      <c r="I4384" s="68">
        <v>10</v>
      </c>
      <c r="J4384" s="68" t="s">
        <v>2296</v>
      </c>
      <c r="K4384" s="68">
        <v>3</v>
      </c>
      <c r="L4384" s="68">
        <v>0.77</v>
      </c>
      <c r="M4384" s="68" t="s">
        <v>1960</v>
      </c>
      <c r="N4384" s="143">
        <f>IF(対応ガラス検索!$E$2="-","",IF(対応ガラス検索!$E$2&gt;=K4384,MAX($N$2:N4383)+1,""))</f>
        <v>4383</v>
      </c>
      <c r="O4384" s="143" t="str">
        <f>IF(対応ガラス検索!$E$2="-","",IF(L4384&lt;=0.65,MAX($O$2:O4383)+1,""))</f>
        <v/>
      </c>
      <c r="P4384" s="144"/>
      <c r="Q4384" s="145"/>
    </row>
    <row r="4385" spans="1:17" x14ac:dyDescent="0.4">
      <c r="A4385" s="68">
        <v>4384</v>
      </c>
      <c r="B4385" s="68" t="s">
        <v>2056</v>
      </c>
      <c r="C4385" s="68" t="s">
        <v>2297</v>
      </c>
      <c r="D4385" s="68" t="s">
        <v>2125</v>
      </c>
      <c r="E4385" s="68" t="s">
        <v>2029</v>
      </c>
      <c r="F4385" s="68" t="s">
        <v>2030</v>
      </c>
      <c r="G4385" s="68" t="s">
        <v>1958</v>
      </c>
      <c r="H4385" s="68" t="s">
        <v>1959</v>
      </c>
      <c r="I4385" s="68">
        <v>11</v>
      </c>
      <c r="J4385" s="68" t="s">
        <v>2296</v>
      </c>
      <c r="K4385" s="68">
        <v>2.9</v>
      </c>
      <c r="L4385" s="68">
        <v>0.77</v>
      </c>
      <c r="M4385" s="68" t="s">
        <v>1960</v>
      </c>
      <c r="N4385" s="143">
        <f>IF(対応ガラス検索!$E$2="-","",IF(対応ガラス検索!$E$2&gt;=K4385,MAX($N$2:N4384)+1,""))</f>
        <v>4384</v>
      </c>
      <c r="O4385" s="143" t="str">
        <f>IF(対応ガラス検索!$E$2="-","",IF(L4385&lt;=0.65,MAX($O$2:O4384)+1,""))</f>
        <v/>
      </c>
      <c r="P4385" s="144"/>
      <c r="Q4385" s="145"/>
    </row>
    <row r="4386" spans="1:17" x14ac:dyDescent="0.4">
      <c r="A4386" s="68">
        <v>4385</v>
      </c>
      <c r="B4386" s="68" t="s">
        <v>2056</v>
      </c>
      <c r="C4386" s="68" t="s">
        <v>2297</v>
      </c>
      <c r="D4386" s="68" t="s">
        <v>2125</v>
      </c>
      <c r="E4386" s="68" t="s">
        <v>2029</v>
      </c>
      <c r="F4386" s="68" t="s">
        <v>2030</v>
      </c>
      <c r="G4386" s="68" t="s">
        <v>1958</v>
      </c>
      <c r="H4386" s="68" t="s">
        <v>1959</v>
      </c>
      <c r="I4386" s="68">
        <v>12</v>
      </c>
      <c r="J4386" s="68" t="s">
        <v>2296</v>
      </c>
      <c r="K4386" s="68">
        <v>2.9</v>
      </c>
      <c r="L4386" s="68">
        <v>0.77</v>
      </c>
      <c r="M4386" s="68" t="s">
        <v>1960</v>
      </c>
      <c r="N4386" s="143">
        <f>IF(対応ガラス検索!$E$2="-","",IF(対応ガラス検索!$E$2&gt;=K4386,MAX($N$2:N4385)+1,""))</f>
        <v>4385</v>
      </c>
      <c r="O4386" s="143" t="str">
        <f>IF(対応ガラス検索!$E$2="-","",IF(L4386&lt;=0.65,MAX($O$2:O4385)+1,""))</f>
        <v/>
      </c>
      <c r="P4386" s="144"/>
      <c r="Q4386" s="145"/>
    </row>
    <row r="4387" spans="1:17" x14ac:dyDescent="0.4">
      <c r="A4387" s="68">
        <v>4386</v>
      </c>
      <c r="B4387" s="68" t="s">
        <v>2056</v>
      </c>
      <c r="C4387" s="68" t="s">
        <v>2297</v>
      </c>
      <c r="D4387" s="68" t="s">
        <v>2125</v>
      </c>
      <c r="E4387" s="68" t="s">
        <v>2029</v>
      </c>
      <c r="F4387" s="68" t="s">
        <v>2030</v>
      </c>
      <c r="G4387" s="68" t="s">
        <v>1958</v>
      </c>
      <c r="H4387" s="68" t="s">
        <v>1959</v>
      </c>
      <c r="I4387" s="68">
        <v>13</v>
      </c>
      <c r="J4387" s="68" t="s">
        <v>2296</v>
      </c>
      <c r="K4387" s="68">
        <v>2.8</v>
      </c>
      <c r="L4387" s="68">
        <v>0.77</v>
      </c>
      <c r="M4387" s="68" t="s">
        <v>1960</v>
      </c>
      <c r="N4387" s="143">
        <f>IF(対応ガラス検索!$E$2="-","",IF(対応ガラス検索!$E$2&gt;=K4387,MAX($N$2:N4386)+1,""))</f>
        <v>4386</v>
      </c>
      <c r="O4387" s="143" t="str">
        <f>IF(対応ガラス検索!$E$2="-","",IF(L4387&lt;=0.65,MAX($O$2:O4386)+1,""))</f>
        <v/>
      </c>
      <c r="P4387" s="144"/>
      <c r="Q4387" s="145"/>
    </row>
    <row r="4388" spans="1:17" x14ac:dyDescent="0.4">
      <c r="A4388" s="68">
        <v>4387</v>
      </c>
      <c r="B4388" s="68" t="s">
        <v>2056</v>
      </c>
      <c r="C4388" s="68" t="s">
        <v>2297</v>
      </c>
      <c r="D4388" s="68" t="s">
        <v>2125</v>
      </c>
      <c r="E4388" s="68" t="s">
        <v>2029</v>
      </c>
      <c r="F4388" s="68" t="s">
        <v>2030</v>
      </c>
      <c r="G4388" s="68" t="s">
        <v>1958</v>
      </c>
      <c r="H4388" s="68" t="s">
        <v>1959</v>
      </c>
      <c r="I4388" s="68">
        <v>14</v>
      </c>
      <c r="J4388" s="68" t="s">
        <v>2296</v>
      </c>
      <c r="K4388" s="142">
        <v>2.8</v>
      </c>
      <c r="L4388" s="68">
        <v>0.77</v>
      </c>
      <c r="M4388" s="68" t="s">
        <v>1960</v>
      </c>
      <c r="N4388" s="143">
        <f>IF(対応ガラス検索!$E$2="-","",IF(対応ガラス検索!$E$2&gt;=K4388,MAX($N$2:N4387)+1,""))</f>
        <v>4387</v>
      </c>
      <c r="O4388" s="143" t="str">
        <f>IF(対応ガラス検索!$E$2="-","",IF(L4388&lt;=0.65,MAX($O$2:O4387)+1,""))</f>
        <v/>
      </c>
      <c r="P4388" s="144"/>
      <c r="Q4388" s="145"/>
    </row>
    <row r="4389" spans="1:17" x14ac:dyDescent="0.4">
      <c r="A4389" s="68">
        <v>4388</v>
      </c>
      <c r="B4389" s="68" t="s">
        <v>2056</v>
      </c>
      <c r="C4389" s="68" t="s">
        <v>2297</v>
      </c>
      <c r="D4389" s="68" t="s">
        <v>2125</v>
      </c>
      <c r="E4389" s="68" t="s">
        <v>2029</v>
      </c>
      <c r="F4389" s="68" t="s">
        <v>2030</v>
      </c>
      <c r="G4389" s="68" t="s">
        <v>1958</v>
      </c>
      <c r="H4389" s="68" t="s">
        <v>1959</v>
      </c>
      <c r="I4389" s="68">
        <v>6</v>
      </c>
      <c r="J4389" s="68" t="s">
        <v>2296</v>
      </c>
      <c r="K4389" s="68">
        <v>3.3</v>
      </c>
      <c r="L4389" s="68">
        <v>0.77</v>
      </c>
      <c r="M4389" s="68" t="s">
        <v>1960</v>
      </c>
      <c r="N4389" s="143">
        <f>IF(対応ガラス検索!$E$2="-","",IF(対応ガラス検索!$E$2&gt;=K4389,MAX($N$2:N4388)+1,""))</f>
        <v>4388</v>
      </c>
      <c r="O4389" s="143" t="str">
        <f>IF(対応ガラス検索!$E$2="-","",IF(L4389&lt;=0.65,MAX($O$2:O4388)+1,""))</f>
        <v/>
      </c>
      <c r="P4389" s="144"/>
      <c r="Q4389" s="145"/>
    </row>
    <row r="4390" spans="1:17" x14ac:dyDescent="0.4">
      <c r="A4390" s="68">
        <v>4389</v>
      </c>
      <c r="B4390" s="68" t="s">
        <v>2056</v>
      </c>
      <c r="C4390" s="68" t="s">
        <v>2297</v>
      </c>
      <c r="D4390" s="68" t="s">
        <v>2125</v>
      </c>
      <c r="E4390" s="68" t="s">
        <v>2029</v>
      </c>
      <c r="F4390" s="68" t="s">
        <v>2030</v>
      </c>
      <c r="G4390" s="68" t="s">
        <v>1958</v>
      </c>
      <c r="H4390" s="68" t="s">
        <v>1959</v>
      </c>
      <c r="I4390" s="68">
        <v>7</v>
      </c>
      <c r="J4390" s="68" t="s">
        <v>2296</v>
      </c>
      <c r="K4390" s="68">
        <v>3.2</v>
      </c>
      <c r="L4390" s="68">
        <v>0.77</v>
      </c>
      <c r="M4390" s="68" t="s">
        <v>1960</v>
      </c>
      <c r="N4390" s="143">
        <f>IF(対応ガラス検索!$E$2="-","",IF(対応ガラス検索!$E$2&gt;=K4390,MAX($N$2:N4389)+1,""))</f>
        <v>4389</v>
      </c>
      <c r="O4390" s="143" t="str">
        <f>IF(対応ガラス検索!$E$2="-","",IF(L4390&lt;=0.65,MAX($O$2:O4389)+1,""))</f>
        <v/>
      </c>
      <c r="P4390" s="144"/>
      <c r="Q4390" s="145"/>
    </row>
    <row r="4391" spans="1:17" x14ac:dyDescent="0.4">
      <c r="A4391" s="68">
        <v>4390</v>
      </c>
      <c r="B4391" s="68" t="s">
        <v>2056</v>
      </c>
      <c r="C4391" s="68" t="s">
        <v>2297</v>
      </c>
      <c r="D4391" s="68" t="s">
        <v>2125</v>
      </c>
      <c r="E4391" s="68" t="s">
        <v>2029</v>
      </c>
      <c r="F4391" s="68" t="s">
        <v>2030</v>
      </c>
      <c r="G4391" s="68" t="s">
        <v>1958</v>
      </c>
      <c r="H4391" s="68" t="s">
        <v>1959</v>
      </c>
      <c r="I4391" s="68">
        <v>8</v>
      </c>
      <c r="J4391" s="68" t="s">
        <v>2296</v>
      </c>
      <c r="K4391" s="68">
        <v>3.1</v>
      </c>
      <c r="L4391" s="68">
        <v>0.77</v>
      </c>
      <c r="M4391" s="68" t="s">
        <v>1960</v>
      </c>
      <c r="N4391" s="143">
        <f>IF(対応ガラス検索!$E$2="-","",IF(対応ガラス検索!$E$2&gt;=K4391,MAX($N$2:N4390)+1,""))</f>
        <v>4390</v>
      </c>
      <c r="O4391" s="143" t="str">
        <f>IF(対応ガラス検索!$E$2="-","",IF(L4391&lt;=0.65,MAX($O$2:O4390)+1,""))</f>
        <v/>
      </c>
      <c r="P4391" s="144"/>
      <c r="Q4391" s="145"/>
    </row>
    <row r="4392" spans="1:17" x14ac:dyDescent="0.4">
      <c r="A4392" s="68">
        <v>4391</v>
      </c>
      <c r="B4392" s="68" t="s">
        <v>2056</v>
      </c>
      <c r="C4392" s="68" t="s">
        <v>2297</v>
      </c>
      <c r="D4392" s="68" t="s">
        <v>2125</v>
      </c>
      <c r="E4392" s="68" t="s">
        <v>2029</v>
      </c>
      <c r="F4392" s="68" t="s">
        <v>2030</v>
      </c>
      <c r="G4392" s="68" t="s">
        <v>1958</v>
      </c>
      <c r="H4392" s="68" t="s">
        <v>1959</v>
      </c>
      <c r="I4392" s="68">
        <v>9</v>
      </c>
      <c r="J4392" s="68" t="s">
        <v>2296</v>
      </c>
      <c r="K4392" s="68">
        <v>3</v>
      </c>
      <c r="L4392" s="68">
        <v>0.77</v>
      </c>
      <c r="M4392" s="68" t="s">
        <v>1960</v>
      </c>
      <c r="N4392" s="143">
        <f>IF(対応ガラス検索!$E$2="-","",IF(対応ガラス検索!$E$2&gt;=K4392,MAX($N$2:N4391)+1,""))</f>
        <v>4391</v>
      </c>
      <c r="O4392" s="143" t="str">
        <f>IF(対応ガラス検索!$E$2="-","",IF(L4392&lt;=0.65,MAX($O$2:O4391)+1,""))</f>
        <v/>
      </c>
      <c r="P4392" s="144"/>
      <c r="Q4392" s="145"/>
    </row>
    <row r="4393" spans="1:17" x14ac:dyDescent="0.4">
      <c r="A4393" s="68">
        <v>4392</v>
      </c>
      <c r="B4393" s="68" t="s">
        <v>2056</v>
      </c>
      <c r="C4393" s="68" t="s">
        <v>2297</v>
      </c>
      <c r="D4393" s="68" t="s">
        <v>2125</v>
      </c>
      <c r="E4393" s="68" t="s">
        <v>2029</v>
      </c>
      <c r="F4393" s="68" t="s">
        <v>2030</v>
      </c>
      <c r="G4393" s="68" t="s">
        <v>1958</v>
      </c>
      <c r="H4393" s="68" t="s">
        <v>1959</v>
      </c>
      <c r="I4393" s="68">
        <v>10</v>
      </c>
      <c r="J4393" s="68" t="s">
        <v>2296</v>
      </c>
      <c r="K4393" s="68">
        <v>3</v>
      </c>
      <c r="L4393" s="68">
        <v>0.77</v>
      </c>
      <c r="M4393" s="68" t="s">
        <v>1960</v>
      </c>
      <c r="N4393" s="143">
        <f>IF(対応ガラス検索!$E$2="-","",IF(対応ガラス検索!$E$2&gt;=K4393,MAX($N$2:N4392)+1,""))</f>
        <v>4392</v>
      </c>
      <c r="O4393" s="143" t="str">
        <f>IF(対応ガラス検索!$E$2="-","",IF(L4393&lt;=0.65,MAX($O$2:O4392)+1,""))</f>
        <v/>
      </c>
      <c r="P4393" s="144"/>
      <c r="Q4393" s="145"/>
    </row>
    <row r="4394" spans="1:17" x14ac:dyDescent="0.4">
      <c r="A4394" s="68">
        <v>4393</v>
      </c>
      <c r="B4394" s="68" t="s">
        <v>2056</v>
      </c>
      <c r="C4394" s="68" t="s">
        <v>2297</v>
      </c>
      <c r="D4394" s="68" t="s">
        <v>2125</v>
      </c>
      <c r="E4394" s="68" t="s">
        <v>2029</v>
      </c>
      <c r="F4394" s="68" t="s">
        <v>2030</v>
      </c>
      <c r="G4394" s="68" t="s">
        <v>1958</v>
      </c>
      <c r="H4394" s="68" t="s">
        <v>1959</v>
      </c>
      <c r="I4394" s="68">
        <v>11</v>
      </c>
      <c r="J4394" s="68" t="s">
        <v>2296</v>
      </c>
      <c r="K4394" s="68">
        <v>2.9</v>
      </c>
      <c r="L4394" s="68">
        <v>0.77</v>
      </c>
      <c r="M4394" s="68" t="s">
        <v>1960</v>
      </c>
      <c r="N4394" s="143">
        <f>IF(対応ガラス検索!$E$2="-","",IF(対応ガラス検索!$E$2&gt;=K4394,MAX($N$2:N4393)+1,""))</f>
        <v>4393</v>
      </c>
      <c r="O4394" s="143" t="str">
        <f>IF(対応ガラス検索!$E$2="-","",IF(L4394&lt;=0.65,MAX($O$2:O4393)+1,""))</f>
        <v/>
      </c>
      <c r="P4394" s="144"/>
      <c r="Q4394" s="145"/>
    </row>
    <row r="4395" spans="1:17" x14ac:dyDescent="0.4">
      <c r="A4395" s="68">
        <v>4394</v>
      </c>
      <c r="B4395" s="68" t="s">
        <v>2056</v>
      </c>
      <c r="C4395" s="68" t="s">
        <v>2297</v>
      </c>
      <c r="D4395" s="68" t="s">
        <v>2125</v>
      </c>
      <c r="E4395" s="68" t="s">
        <v>2029</v>
      </c>
      <c r="F4395" s="68" t="s">
        <v>2030</v>
      </c>
      <c r="G4395" s="68" t="s">
        <v>1958</v>
      </c>
      <c r="H4395" s="68" t="s">
        <v>1959</v>
      </c>
      <c r="I4395" s="68">
        <v>12</v>
      </c>
      <c r="J4395" s="68" t="s">
        <v>2296</v>
      </c>
      <c r="K4395" s="68">
        <v>2.9</v>
      </c>
      <c r="L4395" s="68">
        <v>0.77</v>
      </c>
      <c r="M4395" s="68" t="s">
        <v>1960</v>
      </c>
      <c r="N4395" s="143">
        <f>IF(対応ガラス検索!$E$2="-","",IF(対応ガラス検索!$E$2&gt;=K4395,MAX($N$2:N4394)+1,""))</f>
        <v>4394</v>
      </c>
      <c r="O4395" s="143" t="str">
        <f>IF(対応ガラス検索!$E$2="-","",IF(L4395&lt;=0.65,MAX($O$2:O4394)+1,""))</f>
        <v/>
      </c>
      <c r="P4395" s="144"/>
      <c r="Q4395" s="145"/>
    </row>
    <row r="4396" spans="1:17" x14ac:dyDescent="0.4">
      <c r="A4396" s="68">
        <v>4395</v>
      </c>
      <c r="B4396" s="68" t="s">
        <v>2056</v>
      </c>
      <c r="C4396" s="68" t="s">
        <v>2297</v>
      </c>
      <c r="D4396" s="68" t="s">
        <v>2125</v>
      </c>
      <c r="E4396" s="68" t="s">
        <v>2029</v>
      </c>
      <c r="F4396" s="68" t="s">
        <v>2030</v>
      </c>
      <c r="G4396" s="68" t="s">
        <v>1958</v>
      </c>
      <c r="H4396" s="68" t="s">
        <v>1959</v>
      </c>
      <c r="I4396" s="68">
        <v>13</v>
      </c>
      <c r="J4396" s="68" t="s">
        <v>2296</v>
      </c>
      <c r="K4396" s="68">
        <v>2.8</v>
      </c>
      <c r="L4396" s="68">
        <v>0.77</v>
      </c>
      <c r="M4396" s="68" t="s">
        <v>1960</v>
      </c>
      <c r="N4396" s="143">
        <f>IF(対応ガラス検索!$E$2="-","",IF(対応ガラス検索!$E$2&gt;=K4396,MAX($N$2:N4395)+1,""))</f>
        <v>4395</v>
      </c>
      <c r="O4396" s="143" t="str">
        <f>IF(対応ガラス検索!$E$2="-","",IF(L4396&lt;=0.65,MAX($O$2:O4395)+1,""))</f>
        <v/>
      </c>
      <c r="P4396" s="144"/>
      <c r="Q4396" s="145"/>
    </row>
    <row r="4397" spans="1:17" x14ac:dyDescent="0.4">
      <c r="A4397" s="68">
        <v>4396</v>
      </c>
      <c r="B4397" s="68" t="s">
        <v>2056</v>
      </c>
      <c r="C4397" s="68" t="s">
        <v>2297</v>
      </c>
      <c r="D4397" s="68" t="s">
        <v>2125</v>
      </c>
      <c r="E4397" s="68" t="s">
        <v>2029</v>
      </c>
      <c r="F4397" s="68" t="s">
        <v>2030</v>
      </c>
      <c r="G4397" s="68" t="s">
        <v>1958</v>
      </c>
      <c r="H4397" s="68" t="s">
        <v>1959</v>
      </c>
      <c r="I4397" s="68">
        <v>14</v>
      </c>
      <c r="J4397" s="68" t="s">
        <v>2296</v>
      </c>
      <c r="K4397" s="68">
        <v>2.8</v>
      </c>
      <c r="L4397" s="68">
        <v>0.77</v>
      </c>
      <c r="M4397" s="68" t="s">
        <v>1960</v>
      </c>
      <c r="N4397" s="143">
        <f>IF(対応ガラス検索!$E$2="-","",IF(対応ガラス検索!$E$2&gt;=K4397,MAX($N$2:N4396)+1,""))</f>
        <v>4396</v>
      </c>
      <c r="O4397" s="143" t="str">
        <f>IF(対応ガラス検索!$E$2="-","",IF(L4397&lt;=0.65,MAX($O$2:O4396)+1,""))</f>
        <v/>
      </c>
      <c r="P4397" s="144"/>
      <c r="Q4397" s="145"/>
    </row>
    <row r="4398" spans="1:17" x14ac:dyDescent="0.4">
      <c r="A4398" s="68">
        <v>4397</v>
      </c>
      <c r="B4398" s="68" t="s">
        <v>2056</v>
      </c>
      <c r="C4398" s="68" t="s">
        <v>2297</v>
      </c>
      <c r="D4398" s="68" t="s">
        <v>2126</v>
      </c>
      <c r="E4398" s="68" t="s">
        <v>2029</v>
      </c>
      <c r="F4398" s="68" t="s">
        <v>2030</v>
      </c>
      <c r="G4398" s="68" t="s">
        <v>1962</v>
      </c>
      <c r="H4398" s="68" t="s">
        <v>1963</v>
      </c>
      <c r="I4398" s="68">
        <v>6</v>
      </c>
      <c r="J4398" s="68" t="s">
        <v>2267</v>
      </c>
      <c r="K4398" s="68">
        <v>3.1</v>
      </c>
      <c r="L4398" s="68">
        <v>0.77</v>
      </c>
      <c r="M4398" s="68" t="s">
        <v>1960</v>
      </c>
      <c r="N4398" s="143">
        <f>IF(対応ガラス検索!$E$2="-","",IF(対応ガラス検索!$E$2&gt;=K4398,MAX($N$2:N4397)+1,""))</f>
        <v>4397</v>
      </c>
      <c r="O4398" s="143" t="str">
        <f>IF(対応ガラス検索!$E$2="-","",IF(L4398&lt;=0.65,MAX($O$2:O4397)+1,""))</f>
        <v/>
      </c>
      <c r="P4398" s="144"/>
      <c r="Q4398" s="145"/>
    </row>
    <row r="4399" spans="1:17" x14ac:dyDescent="0.4">
      <c r="A4399" s="68">
        <v>4398</v>
      </c>
      <c r="B4399" s="68" t="s">
        <v>2056</v>
      </c>
      <c r="C4399" s="68" t="s">
        <v>2297</v>
      </c>
      <c r="D4399" s="68" t="s">
        <v>2126</v>
      </c>
      <c r="E4399" s="68" t="s">
        <v>2029</v>
      </c>
      <c r="F4399" s="68" t="s">
        <v>2030</v>
      </c>
      <c r="G4399" s="68" t="s">
        <v>1962</v>
      </c>
      <c r="H4399" s="68" t="s">
        <v>1963</v>
      </c>
      <c r="I4399" s="68">
        <v>7</v>
      </c>
      <c r="J4399" s="68" t="s">
        <v>2267</v>
      </c>
      <c r="K4399" s="68">
        <v>3</v>
      </c>
      <c r="L4399" s="68">
        <v>0.77</v>
      </c>
      <c r="M4399" s="68" t="s">
        <v>1960</v>
      </c>
      <c r="N4399" s="143">
        <f>IF(対応ガラス検索!$E$2="-","",IF(対応ガラス検索!$E$2&gt;=K4399,MAX($N$2:N4398)+1,""))</f>
        <v>4398</v>
      </c>
      <c r="O4399" s="143" t="str">
        <f>IF(対応ガラス検索!$E$2="-","",IF(L4399&lt;=0.65,MAX($O$2:O4398)+1,""))</f>
        <v/>
      </c>
      <c r="P4399" s="144"/>
      <c r="Q4399" s="145"/>
    </row>
    <row r="4400" spans="1:17" x14ac:dyDescent="0.4">
      <c r="A4400" s="68">
        <v>4399</v>
      </c>
      <c r="B4400" s="68" t="s">
        <v>2056</v>
      </c>
      <c r="C4400" s="68" t="s">
        <v>2297</v>
      </c>
      <c r="D4400" s="68" t="s">
        <v>2126</v>
      </c>
      <c r="E4400" s="68" t="s">
        <v>2029</v>
      </c>
      <c r="F4400" s="68" t="s">
        <v>2030</v>
      </c>
      <c r="G4400" s="68" t="s">
        <v>1962</v>
      </c>
      <c r="H4400" s="68" t="s">
        <v>1963</v>
      </c>
      <c r="I4400" s="68">
        <v>8</v>
      </c>
      <c r="J4400" s="68" t="s">
        <v>2267</v>
      </c>
      <c r="K4400" s="68">
        <v>2.9</v>
      </c>
      <c r="L4400" s="68">
        <v>0.77</v>
      </c>
      <c r="M4400" s="68" t="s">
        <v>1960</v>
      </c>
      <c r="N4400" s="143">
        <f>IF(対応ガラス検索!$E$2="-","",IF(対応ガラス検索!$E$2&gt;=K4400,MAX($N$2:N4399)+1,""))</f>
        <v>4399</v>
      </c>
      <c r="O4400" s="143" t="str">
        <f>IF(対応ガラス検索!$E$2="-","",IF(L4400&lt;=0.65,MAX($O$2:O4399)+1,""))</f>
        <v/>
      </c>
      <c r="P4400" s="144"/>
      <c r="Q4400" s="145"/>
    </row>
    <row r="4401" spans="1:17" x14ac:dyDescent="0.4">
      <c r="A4401" s="68">
        <v>4400</v>
      </c>
      <c r="B4401" s="68" t="s">
        <v>2056</v>
      </c>
      <c r="C4401" s="68" t="s">
        <v>2297</v>
      </c>
      <c r="D4401" s="68" t="s">
        <v>2126</v>
      </c>
      <c r="E4401" s="68" t="s">
        <v>2029</v>
      </c>
      <c r="F4401" s="68" t="s">
        <v>2030</v>
      </c>
      <c r="G4401" s="68" t="s">
        <v>1962</v>
      </c>
      <c r="H4401" s="68" t="s">
        <v>1963</v>
      </c>
      <c r="I4401" s="68">
        <v>9</v>
      </c>
      <c r="J4401" s="68" t="s">
        <v>2267</v>
      </c>
      <c r="K4401" s="142">
        <v>2.8</v>
      </c>
      <c r="L4401" s="68">
        <v>0.77</v>
      </c>
      <c r="M4401" s="68" t="s">
        <v>1960</v>
      </c>
      <c r="N4401" s="143">
        <f>IF(対応ガラス検索!$E$2="-","",IF(対応ガラス検索!$E$2&gt;=K4401,MAX($N$2:N4400)+1,""))</f>
        <v>4400</v>
      </c>
      <c r="O4401" s="143" t="str">
        <f>IF(対応ガラス検索!$E$2="-","",IF(L4401&lt;=0.65,MAX($O$2:O4400)+1,""))</f>
        <v/>
      </c>
      <c r="P4401" s="144"/>
      <c r="Q4401" s="145"/>
    </row>
    <row r="4402" spans="1:17" x14ac:dyDescent="0.4">
      <c r="A4402" s="68">
        <v>4401</v>
      </c>
      <c r="B4402" s="68" t="s">
        <v>2056</v>
      </c>
      <c r="C4402" s="68" t="s">
        <v>2297</v>
      </c>
      <c r="D4402" s="68" t="s">
        <v>2126</v>
      </c>
      <c r="E4402" s="68" t="s">
        <v>2029</v>
      </c>
      <c r="F4402" s="68" t="s">
        <v>2030</v>
      </c>
      <c r="G4402" s="68" t="s">
        <v>1962</v>
      </c>
      <c r="H4402" s="68" t="s">
        <v>1963</v>
      </c>
      <c r="I4402" s="68">
        <v>10</v>
      </c>
      <c r="J4402" s="68" t="s">
        <v>2267</v>
      </c>
      <c r="K4402" s="68">
        <v>2.8</v>
      </c>
      <c r="L4402" s="68">
        <v>0.77</v>
      </c>
      <c r="M4402" s="68" t="s">
        <v>1960</v>
      </c>
      <c r="N4402" s="143">
        <f>IF(対応ガラス検索!$E$2="-","",IF(対応ガラス検索!$E$2&gt;=K4402,MAX($N$2:N4401)+1,""))</f>
        <v>4401</v>
      </c>
      <c r="O4402" s="143" t="str">
        <f>IF(対応ガラス検索!$E$2="-","",IF(L4402&lt;=0.65,MAX($O$2:O4401)+1,""))</f>
        <v/>
      </c>
      <c r="P4402" s="144"/>
      <c r="Q4402" s="145"/>
    </row>
    <row r="4403" spans="1:17" x14ac:dyDescent="0.4">
      <c r="A4403" s="68">
        <v>4402</v>
      </c>
      <c r="B4403" s="68" t="s">
        <v>2056</v>
      </c>
      <c r="C4403" s="68" t="s">
        <v>2297</v>
      </c>
      <c r="D4403" s="68" t="s">
        <v>2126</v>
      </c>
      <c r="E4403" s="68" t="s">
        <v>2029</v>
      </c>
      <c r="F4403" s="68" t="s">
        <v>2030</v>
      </c>
      <c r="G4403" s="68" t="s">
        <v>1962</v>
      </c>
      <c r="H4403" s="68" t="s">
        <v>1963</v>
      </c>
      <c r="I4403" s="68">
        <v>11</v>
      </c>
      <c r="J4403" s="68" t="s">
        <v>2267</v>
      </c>
      <c r="K4403" s="68">
        <v>2.7</v>
      </c>
      <c r="L4403" s="68">
        <v>0.77</v>
      </c>
      <c r="M4403" s="68" t="s">
        <v>1960</v>
      </c>
      <c r="N4403" s="143">
        <f>IF(対応ガラス検索!$E$2="-","",IF(対応ガラス検索!$E$2&gt;=K4403,MAX($N$2:N4402)+1,""))</f>
        <v>4402</v>
      </c>
      <c r="O4403" s="143" t="str">
        <f>IF(対応ガラス検索!$E$2="-","",IF(L4403&lt;=0.65,MAX($O$2:O4402)+1,""))</f>
        <v/>
      </c>
      <c r="P4403" s="144"/>
      <c r="Q4403" s="145"/>
    </row>
    <row r="4404" spans="1:17" x14ac:dyDescent="0.4">
      <c r="A4404" s="68">
        <v>4403</v>
      </c>
      <c r="B4404" s="68" t="s">
        <v>2056</v>
      </c>
      <c r="C4404" s="68" t="s">
        <v>2297</v>
      </c>
      <c r="D4404" s="68" t="s">
        <v>2126</v>
      </c>
      <c r="E4404" s="68" t="s">
        <v>2029</v>
      </c>
      <c r="F4404" s="68" t="s">
        <v>2030</v>
      </c>
      <c r="G4404" s="68" t="s">
        <v>1962</v>
      </c>
      <c r="H4404" s="68" t="s">
        <v>1963</v>
      </c>
      <c r="I4404" s="68">
        <v>12</v>
      </c>
      <c r="J4404" s="68" t="s">
        <v>2267</v>
      </c>
      <c r="K4404" s="68">
        <v>2.7</v>
      </c>
      <c r="L4404" s="68">
        <v>0.77</v>
      </c>
      <c r="M4404" s="68" t="s">
        <v>1960</v>
      </c>
      <c r="N4404" s="143">
        <f>IF(対応ガラス検索!$E$2="-","",IF(対応ガラス検索!$E$2&gt;=K4404,MAX($N$2:N4403)+1,""))</f>
        <v>4403</v>
      </c>
      <c r="O4404" s="143" t="str">
        <f>IF(対応ガラス検索!$E$2="-","",IF(L4404&lt;=0.65,MAX($O$2:O4403)+1,""))</f>
        <v/>
      </c>
      <c r="P4404" s="144"/>
      <c r="Q4404" s="145"/>
    </row>
    <row r="4405" spans="1:17" x14ac:dyDescent="0.4">
      <c r="A4405" s="68">
        <v>4404</v>
      </c>
      <c r="B4405" s="68" t="s">
        <v>2056</v>
      </c>
      <c r="C4405" s="68" t="s">
        <v>2297</v>
      </c>
      <c r="D4405" s="68" t="s">
        <v>2126</v>
      </c>
      <c r="E4405" s="68" t="s">
        <v>2029</v>
      </c>
      <c r="F4405" s="68" t="s">
        <v>2030</v>
      </c>
      <c r="G4405" s="68" t="s">
        <v>1962</v>
      </c>
      <c r="H4405" s="68" t="s">
        <v>1963</v>
      </c>
      <c r="I4405" s="68">
        <v>13</v>
      </c>
      <c r="J4405" s="68" t="s">
        <v>2267</v>
      </c>
      <c r="K4405" s="68">
        <v>2.7</v>
      </c>
      <c r="L4405" s="68">
        <v>0.77</v>
      </c>
      <c r="M4405" s="68" t="s">
        <v>1960</v>
      </c>
      <c r="N4405" s="143">
        <f>IF(対応ガラス検索!$E$2="-","",IF(対応ガラス検索!$E$2&gt;=K4405,MAX($N$2:N4404)+1,""))</f>
        <v>4404</v>
      </c>
      <c r="O4405" s="143" t="str">
        <f>IF(対応ガラス検索!$E$2="-","",IF(L4405&lt;=0.65,MAX($O$2:O4404)+1,""))</f>
        <v/>
      </c>
      <c r="P4405" s="144"/>
      <c r="Q4405" s="145"/>
    </row>
    <row r="4406" spans="1:17" x14ac:dyDescent="0.4">
      <c r="A4406" s="68">
        <v>4405</v>
      </c>
      <c r="B4406" s="68" t="s">
        <v>2056</v>
      </c>
      <c r="C4406" s="68" t="s">
        <v>2297</v>
      </c>
      <c r="D4406" s="68" t="s">
        <v>2126</v>
      </c>
      <c r="E4406" s="68" t="s">
        <v>2029</v>
      </c>
      <c r="F4406" s="68" t="s">
        <v>2030</v>
      </c>
      <c r="G4406" s="68" t="s">
        <v>1962</v>
      </c>
      <c r="H4406" s="68" t="s">
        <v>1963</v>
      </c>
      <c r="I4406" s="68">
        <v>6</v>
      </c>
      <c r="J4406" s="68" t="s">
        <v>2296</v>
      </c>
      <c r="K4406" s="68">
        <v>3.3</v>
      </c>
      <c r="L4406" s="68">
        <v>0.77</v>
      </c>
      <c r="M4406" s="68" t="s">
        <v>1960</v>
      </c>
      <c r="N4406" s="143">
        <f>IF(対応ガラス検索!$E$2="-","",IF(対応ガラス検索!$E$2&gt;=K4406,MAX($N$2:N4405)+1,""))</f>
        <v>4405</v>
      </c>
      <c r="O4406" s="143" t="str">
        <f>IF(対応ガラス検索!$E$2="-","",IF(L4406&lt;=0.65,MAX($O$2:O4405)+1,""))</f>
        <v/>
      </c>
      <c r="P4406" s="144"/>
      <c r="Q4406" s="145"/>
    </row>
    <row r="4407" spans="1:17" x14ac:dyDescent="0.4">
      <c r="A4407" s="68">
        <v>4406</v>
      </c>
      <c r="B4407" s="68" t="s">
        <v>2056</v>
      </c>
      <c r="C4407" s="68" t="s">
        <v>2297</v>
      </c>
      <c r="D4407" s="68" t="s">
        <v>2126</v>
      </c>
      <c r="E4407" s="68" t="s">
        <v>2029</v>
      </c>
      <c r="F4407" s="68" t="s">
        <v>2030</v>
      </c>
      <c r="G4407" s="68" t="s">
        <v>1962</v>
      </c>
      <c r="H4407" s="68" t="s">
        <v>1963</v>
      </c>
      <c r="I4407" s="68">
        <v>7</v>
      </c>
      <c r="J4407" s="68" t="s">
        <v>2296</v>
      </c>
      <c r="K4407" s="68">
        <v>3.2</v>
      </c>
      <c r="L4407" s="68">
        <v>0.77</v>
      </c>
      <c r="M4407" s="68" t="s">
        <v>1960</v>
      </c>
      <c r="N4407" s="143">
        <f>IF(対応ガラス検索!$E$2="-","",IF(対応ガラス検索!$E$2&gt;=K4407,MAX($N$2:N4406)+1,""))</f>
        <v>4406</v>
      </c>
      <c r="O4407" s="143" t="str">
        <f>IF(対応ガラス検索!$E$2="-","",IF(L4407&lt;=0.65,MAX($O$2:O4406)+1,""))</f>
        <v/>
      </c>
      <c r="P4407" s="144"/>
      <c r="Q4407" s="145"/>
    </row>
    <row r="4408" spans="1:17" x14ac:dyDescent="0.4">
      <c r="A4408" s="68">
        <v>4407</v>
      </c>
      <c r="B4408" s="68" t="s">
        <v>2056</v>
      </c>
      <c r="C4408" s="68" t="s">
        <v>2297</v>
      </c>
      <c r="D4408" s="68" t="s">
        <v>2126</v>
      </c>
      <c r="E4408" s="68" t="s">
        <v>2029</v>
      </c>
      <c r="F4408" s="68" t="s">
        <v>2030</v>
      </c>
      <c r="G4408" s="68" t="s">
        <v>1962</v>
      </c>
      <c r="H4408" s="68" t="s">
        <v>1963</v>
      </c>
      <c r="I4408" s="68">
        <v>8</v>
      </c>
      <c r="J4408" s="68" t="s">
        <v>2296</v>
      </c>
      <c r="K4408" s="68">
        <v>3.1</v>
      </c>
      <c r="L4408" s="68">
        <v>0.77</v>
      </c>
      <c r="M4408" s="68" t="s">
        <v>1960</v>
      </c>
      <c r="N4408" s="143">
        <f>IF(対応ガラス検索!$E$2="-","",IF(対応ガラス検索!$E$2&gt;=K4408,MAX($N$2:N4407)+1,""))</f>
        <v>4407</v>
      </c>
      <c r="O4408" s="143" t="str">
        <f>IF(対応ガラス検索!$E$2="-","",IF(L4408&lt;=0.65,MAX($O$2:O4407)+1,""))</f>
        <v/>
      </c>
      <c r="P4408" s="144"/>
      <c r="Q4408" s="145"/>
    </row>
    <row r="4409" spans="1:17" x14ac:dyDescent="0.4">
      <c r="A4409" s="68">
        <v>4408</v>
      </c>
      <c r="B4409" s="68" t="s">
        <v>2056</v>
      </c>
      <c r="C4409" s="68" t="s">
        <v>2297</v>
      </c>
      <c r="D4409" s="68" t="s">
        <v>2126</v>
      </c>
      <c r="E4409" s="68" t="s">
        <v>2029</v>
      </c>
      <c r="F4409" s="68" t="s">
        <v>2030</v>
      </c>
      <c r="G4409" s="68" t="s">
        <v>1962</v>
      </c>
      <c r="H4409" s="68" t="s">
        <v>1963</v>
      </c>
      <c r="I4409" s="68">
        <v>9</v>
      </c>
      <c r="J4409" s="68" t="s">
        <v>2296</v>
      </c>
      <c r="K4409" s="68">
        <v>3</v>
      </c>
      <c r="L4409" s="68">
        <v>0.77</v>
      </c>
      <c r="M4409" s="68" t="s">
        <v>1960</v>
      </c>
      <c r="N4409" s="143">
        <f>IF(対応ガラス検索!$E$2="-","",IF(対応ガラス検索!$E$2&gt;=K4409,MAX($N$2:N4408)+1,""))</f>
        <v>4408</v>
      </c>
      <c r="O4409" s="143" t="str">
        <f>IF(対応ガラス検索!$E$2="-","",IF(L4409&lt;=0.65,MAX($O$2:O4408)+1,""))</f>
        <v/>
      </c>
      <c r="P4409" s="144"/>
      <c r="Q4409" s="145"/>
    </row>
    <row r="4410" spans="1:17" x14ac:dyDescent="0.4">
      <c r="A4410" s="68">
        <v>4409</v>
      </c>
      <c r="B4410" s="68" t="s">
        <v>2056</v>
      </c>
      <c r="C4410" s="68" t="s">
        <v>2297</v>
      </c>
      <c r="D4410" s="68" t="s">
        <v>2126</v>
      </c>
      <c r="E4410" s="68" t="s">
        <v>2029</v>
      </c>
      <c r="F4410" s="68" t="s">
        <v>2030</v>
      </c>
      <c r="G4410" s="68" t="s">
        <v>1962</v>
      </c>
      <c r="H4410" s="68" t="s">
        <v>1963</v>
      </c>
      <c r="I4410" s="68">
        <v>10</v>
      </c>
      <c r="J4410" s="68" t="s">
        <v>2296</v>
      </c>
      <c r="K4410" s="68">
        <v>3</v>
      </c>
      <c r="L4410" s="68">
        <v>0.77</v>
      </c>
      <c r="M4410" s="68" t="s">
        <v>1960</v>
      </c>
      <c r="N4410" s="143">
        <f>IF(対応ガラス検索!$E$2="-","",IF(対応ガラス検索!$E$2&gt;=K4410,MAX($N$2:N4409)+1,""))</f>
        <v>4409</v>
      </c>
      <c r="O4410" s="143" t="str">
        <f>IF(対応ガラス検索!$E$2="-","",IF(L4410&lt;=0.65,MAX($O$2:O4409)+1,""))</f>
        <v/>
      </c>
      <c r="P4410" s="144"/>
      <c r="Q4410" s="145"/>
    </row>
    <row r="4411" spans="1:17" x14ac:dyDescent="0.4">
      <c r="A4411" s="68">
        <v>4410</v>
      </c>
      <c r="B4411" s="68" t="s">
        <v>2056</v>
      </c>
      <c r="C4411" s="68" t="s">
        <v>2297</v>
      </c>
      <c r="D4411" s="68" t="s">
        <v>2126</v>
      </c>
      <c r="E4411" s="68" t="s">
        <v>2029</v>
      </c>
      <c r="F4411" s="68" t="s">
        <v>2030</v>
      </c>
      <c r="G4411" s="68" t="s">
        <v>1962</v>
      </c>
      <c r="H4411" s="68" t="s">
        <v>1963</v>
      </c>
      <c r="I4411" s="68">
        <v>11</v>
      </c>
      <c r="J4411" s="68" t="s">
        <v>2296</v>
      </c>
      <c r="K4411" s="68">
        <v>2.9</v>
      </c>
      <c r="L4411" s="68">
        <v>0.77</v>
      </c>
      <c r="M4411" s="68" t="s">
        <v>1960</v>
      </c>
      <c r="N4411" s="143">
        <f>IF(対応ガラス検索!$E$2="-","",IF(対応ガラス検索!$E$2&gt;=K4411,MAX($N$2:N4410)+1,""))</f>
        <v>4410</v>
      </c>
      <c r="O4411" s="143" t="str">
        <f>IF(対応ガラス検索!$E$2="-","",IF(L4411&lt;=0.65,MAX($O$2:O4410)+1,""))</f>
        <v/>
      </c>
      <c r="P4411" s="144"/>
      <c r="Q4411" s="145"/>
    </row>
    <row r="4412" spans="1:17" x14ac:dyDescent="0.4">
      <c r="A4412" s="68">
        <v>4411</v>
      </c>
      <c r="B4412" s="68" t="s">
        <v>2056</v>
      </c>
      <c r="C4412" s="68" t="s">
        <v>2297</v>
      </c>
      <c r="D4412" s="68" t="s">
        <v>2126</v>
      </c>
      <c r="E4412" s="68" t="s">
        <v>2029</v>
      </c>
      <c r="F4412" s="68" t="s">
        <v>2030</v>
      </c>
      <c r="G4412" s="68" t="s">
        <v>1962</v>
      </c>
      <c r="H4412" s="68" t="s">
        <v>1963</v>
      </c>
      <c r="I4412" s="68">
        <v>12</v>
      </c>
      <c r="J4412" s="68" t="s">
        <v>2296</v>
      </c>
      <c r="K4412" s="68">
        <v>2.9</v>
      </c>
      <c r="L4412" s="68">
        <v>0.77</v>
      </c>
      <c r="M4412" s="68" t="s">
        <v>1960</v>
      </c>
      <c r="N4412" s="143">
        <f>IF(対応ガラス検索!$E$2="-","",IF(対応ガラス検索!$E$2&gt;=K4412,MAX($N$2:N4411)+1,""))</f>
        <v>4411</v>
      </c>
      <c r="O4412" s="143" t="str">
        <f>IF(対応ガラス検索!$E$2="-","",IF(L4412&lt;=0.65,MAX($O$2:O4411)+1,""))</f>
        <v/>
      </c>
      <c r="P4412" s="144"/>
      <c r="Q4412" s="145"/>
    </row>
    <row r="4413" spans="1:17" x14ac:dyDescent="0.4">
      <c r="A4413" s="68">
        <v>4412</v>
      </c>
      <c r="B4413" s="68" t="s">
        <v>2056</v>
      </c>
      <c r="C4413" s="68" t="s">
        <v>2297</v>
      </c>
      <c r="D4413" s="68" t="s">
        <v>2126</v>
      </c>
      <c r="E4413" s="68" t="s">
        <v>2029</v>
      </c>
      <c r="F4413" s="68" t="s">
        <v>2030</v>
      </c>
      <c r="G4413" s="68" t="s">
        <v>1962</v>
      </c>
      <c r="H4413" s="68" t="s">
        <v>1963</v>
      </c>
      <c r="I4413" s="68">
        <v>13</v>
      </c>
      <c r="J4413" s="68" t="s">
        <v>2296</v>
      </c>
      <c r="K4413" s="68">
        <v>2.8</v>
      </c>
      <c r="L4413" s="68">
        <v>0.77</v>
      </c>
      <c r="M4413" s="68" t="s">
        <v>1960</v>
      </c>
      <c r="N4413" s="143">
        <f>IF(対応ガラス検索!$E$2="-","",IF(対応ガラス検索!$E$2&gt;=K4413,MAX($N$2:N4412)+1,""))</f>
        <v>4412</v>
      </c>
      <c r="O4413" s="143" t="str">
        <f>IF(対応ガラス検索!$E$2="-","",IF(L4413&lt;=0.65,MAX($O$2:O4412)+1,""))</f>
        <v/>
      </c>
      <c r="P4413" s="144"/>
      <c r="Q4413" s="145"/>
    </row>
    <row r="4414" spans="1:17" x14ac:dyDescent="0.4">
      <c r="A4414" s="68">
        <v>4413</v>
      </c>
      <c r="B4414" s="68" t="s">
        <v>2056</v>
      </c>
      <c r="C4414" s="68" t="s">
        <v>2297</v>
      </c>
      <c r="D4414" s="68" t="s">
        <v>2028</v>
      </c>
      <c r="E4414" s="68" t="s">
        <v>2029</v>
      </c>
      <c r="F4414" s="68" t="s">
        <v>2030</v>
      </c>
      <c r="G4414" s="68" t="s">
        <v>1965</v>
      </c>
      <c r="H4414" s="68" t="s">
        <v>1966</v>
      </c>
      <c r="I4414" s="68">
        <v>6</v>
      </c>
      <c r="J4414" s="68" t="s">
        <v>2267</v>
      </c>
      <c r="K4414" s="142">
        <v>3.1</v>
      </c>
      <c r="L4414" s="68">
        <v>0.76</v>
      </c>
      <c r="M4414" s="68" t="s">
        <v>1960</v>
      </c>
      <c r="N4414" s="143">
        <f>IF(対応ガラス検索!$E$2="-","",IF(対応ガラス検索!$E$2&gt;=K4414,MAX($N$2:N4413)+1,""))</f>
        <v>4413</v>
      </c>
      <c r="O4414" s="143" t="str">
        <f>IF(対応ガラス検索!$E$2="-","",IF(L4414&lt;=0.65,MAX($O$2:O4413)+1,""))</f>
        <v/>
      </c>
      <c r="P4414" s="144"/>
      <c r="Q4414" s="145"/>
    </row>
    <row r="4415" spans="1:17" x14ac:dyDescent="0.4">
      <c r="A4415" s="68">
        <v>4414</v>
      </c>
      <c r="B4415" s="68" t="s">
        <v>2056</v>
      </c>
      <c r="C4415" s="68" t="s">
        <v>2297</v>
      </c>
      <c r="D4415" s="68" t="s">
        <v>2028</v>
      </c>
      <c r="E4415" s="68" t="s">
        <v>2029</v>
      </c>
      <c r="F4415" s="68" t="s">
        <v>2030</v>
      </c>
      <c r="G4415" s="68" t="s">
        <v>1965</v>
      </c>
      <c r="H4415" s="68" t="s">
        <v>1966</v>
      </c>
      <c r="I4415" s="68">
        <v>7</v>
      </c>
      <c r="J4415" s="68" t="s">
        <v>2267</v>
      </c>
      <c r="K4415" s="142">
        <v>3</v>
      </c>
      <c r="L4415" s="68">
        <v>0.76</v>
      </c>
      <c r="M4415" s="68" t="s">
        <v>1960</v>
      </c>
      <c r="N4415" s="143">
        <f>IF(対応ガラス検索!$E$2="-","",IF(対応ガラス検索!$E$2&gt;=K4415,MAX($N$2:N4414)+1,""))</f>
        <v>4414</v>
      </c>
      <c r="O4415" s="143" t="str">
        <f>IF(対応ガラス検索!$E$2="-","",IF(L4415&lt;=0.65,MAX($O$2:O4414)+1,""))</f>
        <v/>
      </c>
      <c r="P4415" s="144"/>
      <c r="Q4415" s="145"/>
    </row>
    <row r="4416" spans="1:17" x14ac:dyDescent="0.4">
      <c r="A4416" s="68">
        <v>4415</v>
      </c>
      <c r="B4416" s="68" t="s">
        <v>2056</v>
      </c>
      <c r="C4416" s="68" t="s">
        <v>2297</v>
      </c>
      <c r="D4416" s="68" t="s">
        <v>2028</v>
      </c>
      <c r="E4416" s="68" t="s">
        <v>2029</v>
      </c>
      <c r="F4416" s="68" t="s">
        <v>2030</v>
      </c>
      <c r="G4416" s="68" t="s">
        <v>1965</v>
      </c>
      <c r="H4416" s="68" t="s">
        <v>1966</v>
      </c>
      <c r="I4416" s="68">
        <v>8</v>
      </c>
      <c r="J4416" s="68" t="s">
        <v>2267</v>
      </c>
      <c r="K4416" s="68">
        <v>2.9</v>
      </c>
      <c r="L4416" s="68">
        <v>0.76</v>
      </c>
      <c r="M4416" s="68" t="s">
        <v>1960</v>
      </c>
      <c r="N4416" s="143">
        <f>IF(対応ガラス検索!$E$2="-","",IF(対応ガラス検索!$E$2&gt;=K4416,MAX($N$2:N4415)+1,""))</f>
        <v>4415</v>
      </c>
      <c r="O4416" s="143" t="str">
        <f>IF(対応ガラス検索!$E$2="-","",IF(L4416&lt;=0.65,MAX($O$2:O4415)+1,""))</f>
        <v/>
      </c>
      <c r="P4416" s="144"/>
      <c r="Q4416" s="145"/>
    </row>
    <row r="4417" spans="1:17" x14ac:dyDescent="0.4">
      <c r="A4417" s="68">
        <v>4416</v>
      </c>
      <c r="B4417" s="68" t="s">
        <v>2056</v>
      </c>
      <c r="C4417" s="68" t="s">
        <v>2297</v>
      </c>
      <c r="D4417" s="68" t="s">
        <v>2028</v>
      </c>
      <c r="E4417" s="68" t="s">
        <v>2029</v>
      </c>
      <c r="F4417" s="68" t="s">
        <v>2030</v>
      </c>
      <c r="G4417" s="68" t="s">
        <v>1965</v>
      </c>
      <c r="H4417" s="68" t="s">
        <v>1966</v>
      </c>
      <c r="I4417" s="68">
        <v>9</v>
      </c>
      <c r="J4417" s="68" t="s">
        <v>2267</v>
      </c>
      <c r="K4417" s="68">
        <v>2.8</v>
      </c>
      <c r="L4417" s="68">
        <v>0.76</v>
      </c>
      <c r="M4417" s="68" t="s">
        <v>1960</v>
      </c>
      <c r="N4417" s="143">
        <f>IF(対応ガラス検索!$E$2="-","",IF(対応ガラス検索!$E$2&gt;=K4417,MAX($N$2:N4416)+1,""))</f>
        <v>4416</v>
      </c>
      <c r="O4417" s="143" t="str">
        <f>IF(対応ガラス検索!$E$2="-","",IF(L4417&lt;=0.65,MAX($O$2:O4416)+1,""))</f>
        <v/>
      </c>
      <c r="P4417" s="144"/>
      <c r="Q4417" s="145"/>
    </row>
    <row r="4418" spans="1:17" x14ac:dyDescent="0.4">
      <c r="A4418" s="68">
        <v>4417</v>
      </c>
      <c r="B4418" s="68" t="s">
        <v>2056</v>
      </c>
      <c r="C4418" s="68" t="s">
        <v>2297</v>
      </c>
      <c r="D4418" s="68" t="s">
        <v>2028</v>
      </c>
      <c r="E4418" s="68" t="s">
        <v>2029</v>
      </c>
      <c r="F4418" s="68" t="s">
        <v>2030</v>
      </c>
      <c r="G4418" s="68" t="s">
        <v>1965</v>
      </c>
      <c r="H4418" s="68" t="s">
        <v>1966</v>
      </c>
      <c r="I4418" s="68">
        <v>10</v>
      </c>
      <c r="J4418" s="68" t="s">
        <v>2267</v>
      </c>
      <c r="K4418" s="68">
        <v>2.8</v>
      </c>
      <c r="L4418" s="68">
        <v>0.76</v>
      </c>
      <c r="M4418" s="68" t="s">
        <v>1960</v>
      </c>
      <c r="N4418" s="143">
        <f>IF(対応ガラス検索!$E$2="-","",IF(対応ガラス検索!$E$2&gt;=K4418,MAX($N$2:N4417)+1,""))</f>
        <v>4417</v>
      </c>
      <c r="O4418" s="143" t="str">
        <f>IF(対応ガラス検索!$E$2="-","",IF(L4418&lt;=0.65,MAX($O$2:O4417)+1,""))</f>
        <v/>
      </c>
      <c r="P4418" s="144"/>
      <c r="Q4418" s="145"/>
    </row>
    <row r="4419" spans="1:17" x14ac:dyDescent="0.4">
      <c r="A4419" s="68">
        <v>4418</v>
      </c>
      <c r="B4419" s="68" t="s">
        <v>2056</v>
      </c>
      <c r="C4419" s="68" t="s">
        <v>2297</v>
      </c>
      <c r="D4419" s="68" t="s">
        <v>2028</v>
      </c>
      <c r="E4419" s="68" t="s">
        <v>2029</v>
      </c>
      <c r="F4419" s="68" t="s">
        <v>2030</v>
      </c>
      <c r="G4419" s="68" t="s">
        <v>1965</v>
      </c>
      <c r="H4419" s="68" t="s">
        <v>1966</v>
      </c>
      <c r="I4419" s="68">
        <v>11</v>
      </c>
      <c r="J4419" s="68" t="s">
        <v>2267</v>
      </c>
      <c r="K4419" s="68">
        <v>2.7</v>
      </c>
      <c r="L4419" s="68">
        <v>0.76</v>
      </c>
      <c r="M4419" s="68" t="s">
        <v>1960</v>
      </c>
      <c r="N4419" s="143">
        <f>IF(対応ガラス検索!$E$2="-","",IF(対応ガラス検索!$E$2&gt;=K4419,MAX($N$2:N4418)+1,""))</f>
        <v>4418</v>
      </c>
      <c r="O4419" s="143" t="str">
        <f>IF(対応ガラス検索!$E$2="-","",IF(L4419&lt;=0.65,MAX($O$2:O4418)+1,""))</f>
        <v/>
      </c>
      <c r="P4419" s="144"/>
      <c r="Q4419" s="145"/>
    </row>
    <row r="4420" spans="1:17" x14ac:dyDescent="0.4">
      <c r="A4420" s="68">
        <v>4419</v>
      </c>
      <c r="B4420" s="68" t="s">
        <v>2056</v>
      </c>
      <c r="C4420" s="68" t="s">
        <v>2297</v>
      </c>
      <c r="D4420" s="68" t="s">
        <v>2028</v>
      </c>
      <c r="E4420" s="68" t="s">
        <v>2029</v>
      </c>
      <c r="F4420" s="68" t="s">
        <v>2030</v>
      </c>
      <c r="G4420" s="68" t="s">
        <v>1965</v>
      </c>
      <c r="H4420" s="68" t="s">
        <v>1966</v>
      </c>
      <c r="I4420" s="68">
        <v>12</v>
      </c>
      <c r="J4420" s="68" t="s">
        <v>2267</v>
      </c>
      <c r="K4420" s="68">
        <v>2.7</v>
      </c>
      <c r="L4420" s="68">
        <v>0.76</v>
      </c>
      <c r="M4420" s="68" t="s">
        <v>1960</v>
      </c>
      <c r="N4420" s="143">
        <f>IF(対応ガラス検索!$E$2="-","",IF(対応ガラス検索!$E$2&gt;=K4420,MAX($N$2:N4419)+1,""))</f>
        <v>4419</v>
      </c>
      <c r="O4420" s="143" t="str">
        <f>IF(対応ガラス検索!$E$2="-","",IF(L4420&lt;=0.65,MAX($O$2:O4419)+1,""))</f>
        <v/>
      </c>
      <c r="P4420" s="144"/>
      <c r="Q4420" s="145"/>
    </row>
    <row r="4421" spans="1:17" x14ac:dyDescent="0.4">
      <c r="A4421" s="68">
        <v>4420</v>
      </c>
      <c r="B4421" s="68" t="s">
        <v>2056</v>
      </c>
      <c r="C4421" s="68" t="s">
        <v>2297</v>
      </c>
      <c r="D4421" s="68" t="s">
        <v>2028</v>
      </c>
      <c r="E4421" s="68" t="s">
        <v>2029</v>
      </c>
      <c r="F4421" s="68" t="s">
        <v>2030</v>
      </c>
      <c r="G4421" s="68" t="s">
        <v>1965</v>
      </c>
      <c r="H4421" s="68" t="s">
        <v>1966</v>
      </c>
      <c r="I4421" s="68">
        <v>6</v>
      </c>
      <c r="J4421" s="68" t="s">
        <v>2267</v>
      </c>
      <c r="K4421" s="68">
        <v>3.1</v>
      </c>
      <c r="L4421" s="68">
        <v>0.76</v>
      </c>
      <c r="M4421" s="68" t="s">
        <v>1960</v>
      </c>
      <c r="N4421" s="143">
        <f>IF(対応ガラス検索!$E$2="-","",IF(対応ガラス検索!$E$2&gt;=K4421,MAX($N$2:N4420)+1,""))</f>
        <v>4420</v>
      </c>
      <c r="O4421" s="143" t="str">
        <f>IF(対応ガラス検索!$E$2="-","",IF(L4421&lt;=0.65,MAX($O$2:O4420)+1,""))</f>
        <v/>
      </c>
      <c r="P4421" s="144"/>
      <c r="Q4421" s="145"/>
    </row>
    <row r="4422" spans="1:17" x14ac:dyDescent="0.4">
      <c r="A4422" s="68">
        <v>4421</v>
      </c>
      <c r="B4422" s="68" t="s">
        <v>2056</v>
      </c>
      <c r="C4422" s="68" t="s">
        <v>2297</v>
      </c>
      <c r="D4422" s="68" t="s">
        <v>2028</v>
      </c>
      <c r="E4422" s="68" t="s">
        <v>2029</v>
      </c>
      <c r="F4422" s="68" t="s">
        <v>2030</v>
      </c>
      <c r="G4422" s="68" t="s">
        <v>1965</v>
      </c>
      <c r="H4422" s="68" t="s">
        <v>1966</v>
      </c>
      <c r="I4422" s="68">
        <v>7</v>
      </c>
      <c r="J4422" s="68" t="s">
        <v>2267</v>
      </c>
      <c r="K4422" s="68">
        <v>3</v>
      </c>
      <c r="L4422" s="68">
        <v>0.76</v>
      </c>
      <c r="M4422" s="68" t="s">
        <v>1960</v>
      </c>
      <c r="N4422" s="143">
        <f>IF(対応ガラス検索!$E$2="-","",IF(対応ガラス検索!$E$2&gt;=K4422,MAX($N$2:N4421)+1,""))</f>
        <v>4421</v>
      </c>
      <c r="O4422" s="143" t="str">
        <f>IF(対応ガラス検索!$E$2="-","",IF(L4422&lt;=0.65,MAX($O$2:O4421)+1,""))</f>
        <v/>
      </c>
      <c r="P4422" s="144"/>
      <c r="Q4422" s="145"/>
    </row>
    <row r="4423" spans="1:17" x14ac:dyDescent="0.4">
      <c r="A4423" s="68">
        <v>4422</v>
      </c>
      <c r="B4423" s="68" t="s">
        <v>2056</v>
      </c>
      <c r="C4423" s="68" t="s">
        <v>2297</v>
      </c>
      <c r="D4423" s="68" t="s">
        <v>2028</v>
      </c>
      <c r="E4423" s="68" t="s">
        <v>2029</v>
      </c>
      <c r="F4423" s="68" t="s">
        <v>2030</v>
      </c>
      <c r="G4423" s="68" t="s">
        <v>1965</v>
      </c>
      <c r="H4423" s="68" t="s">
        <v>1966</v>
      </c>
      <c r="I4423" s="68">
        <v>8</v>
      </c>
      <c r="J4423" s="68" t="s">
        <v>2267</v>
      </c>
      <c r="K4423" s="68">
        <v>2.9</v>
      </c>
      <c r="L4423" s="68">
        <v>0.76</v>
      </c>
      <c r="M4423" s="68" t="s">
        <v>1960</v>
      </c>
      <c r="N4423" s="143">
        <f>IF(対応ガラス検索!$E$2="-","",IF(対応ガラス検索!$E$2&gt;=K4423,MAX($N$2:N4422)+1,""))</f>
        <v>4422</v>
      </c>
      <c r="O4423" s="143" t="str">
        <f>IF(対応ガラス検索!$E$2="-","",IF(L4423&lt;=0.65,MAX($O$2:O4422)+1,""))</f>
        <v/>
      </c>
      <c r="P4423" s="144"/>
      <c r="Q4423" s="145"/>
    </row>
    <row r="4424" spans="1:17" x14ac:dyDescent="0.4">
      <c r="A4424" s="68">
        <v>4423</v>
      </c>
      <c r="B4424" s="68" t="s">
        <v>2056</v>
      </c>
      <c r="C4424" s="68" t="s">
        <v>2297</v>
      </c>
      <c r="D4424" s="68" t="s">
        <v>2028</v>
      </c>
      <c r="E4424" s="68" t="s">
        <v>2029</v>
      </c>
      <c r="F4424" s="68" t="s">
        <v>2030</v>
      </c>
      <c r="G4424" s="68" t="s">
        <v>1965</v>
      </c>
      <c r="H4424" s="68" t="s">
        <v>1966</v>
      </c>
      <c r="I4424" s="68">
        <v>9</v>
      </c>
      <c r="J4424" s="68" t="s">
        <v>2267</v>
      </c>
      <c r="K4424" s="68">
        <v>2.8</v>
      </c>
      <c r="L4424" s="68">
        <v>0.76</v>
      </c>
      <c r="M4424" s="68" t="s">
        <v>1960</v>
      </c>
      <c r="N4424" s="143">
        <f>IF(対応ガラス検索!$E$2="-","",IF(対応ガラス検索!$E$2&gt;=K4424,MAX($N$2:N4423)+1,""))</f>
        <v>4423</v>
      </c>
      <c r="O4424" s="143" t="str">
        <f>IF(対応ガラス検索!$E$2="-","",IF(L4424&lt;=0.65,MAX($O$2:O4423)+1,""))</f>
        <v/>
      </c>
      <c r="P4424" s="144"/>
      <c r="Q4424" s="145"/>
    </row>
    <row r="4425" spans="1:17" x14ac:dyDescent="0.4">
      <c r="A4425" s="68">
        <v>4424</v>
      </c>
      <c r="B4425" s="68" t="s">
        <v>2056</v>
      </c>
      <c r="C4425" s="68" t="s">
        <v>2297</v>
      </c>
      <c r="D4425" s="68" t="s">
        <v>2028</v>
      </c>
      <c r="E4425" s="68" t="s">
        <v>2029</v>
      </c>
      <c r="F4425" s="68" t="s">
        <v>2030</v>
      </c>
      <c r="G4425" s="68" t="s">
        <v>1965</v>
      </c>
      <c r="H4425" s="68" t="s">
        <v>1966</v>
      </c>
      <c r="I4425" s="68">
        <v>10</v>
      </c>
      <c r="J4425" s="68" t="s">
        <v>2267</v>
      </c>
      <c r="K4425" s="68">
        <v>2.8</v>
      </c>
      <c r="L4425" s="68">
        <v>0.76</v>
      </c>
      <c r="M4425" s="68" t="s">
        <v>1960</v>
      </c>
      <c r="N4425" s="143">
        <f>IF(対応ガラス検索!$E$2="-","",IF(対応ガラス検索!$E$2&gt;=K4425,MAX($N$2:N4424)+1,""))</f>
        <v>4424</v>
      </c>
      <c r="O4425" s="143" t="str">
        <f>IF(対応ガラス検索!$E$2="-","",IF(L4425&lt;=0.65,MAX($O$2:O4424)+1,""))</f>
        <v/>
      </c>
      <c r="P4425" s="144"/>
      <c r="Q4425" s="145"/>
    </row>
    <row r="4426" spans="1:17" x14ac:dyDescent="0.4">
      <c r="A4426" s="68">
        <v>4425</v>
      </c>
      <c r="B4426" s="68" t="s">
        <v>2056</v>
      </c>
      <c r="C4426" s="68" t="s">
        <v>2297</v>
      </c>
      <c r="D4426" s="68" t="s">
        <v>2028</v>
      </c>
      <c r="E4426" s="68" t="s">
        <v>2029</v>
      </c>
      <c r="F4426" s="68" t="s">
        <v>2030</v>
      </c>
      <c r="G4426" s="68" t="s">
        <v>1965</v>
      </c>
      <c r="H4426" s="68" t="s">
        <v>1966</v>
      </c>
      <c r="I4426" s="68">
        <v>11</v>
      </c>
      <c r="J4426" s="68" t="s">
        <v>2267</v>
      </c>
      <c r="K4426" s="68">
        <v>2.7</v>
      </c>
      <c r="L4426" s="68">
        <v>0.76</v>
      </c>
      <c r="M4426" s="68" t="s">
        <v>1960</v>
      </c>
      <c r="N4426" s="143">
        <f>IF(対応ガラス検索!$E$2="-","",IF(対応ガラス検索!$E$2&gt;=K4426,MAX($N$2:N4425)+1,""))</f>
        <v>4425</v>
      </c>
      <c r="O4426" s="143" t="str">
        <f>IF(対応ガラス検索!$E$2="-","",IF(L4426&lt;=0.65,MAX($O$2:O4425)+1,""))</f>
        <v/>
      </c>
      <c r="P4426" s="144"/>
      <c r="Q4426" s="145"/>
    </row>
    <row r="4427" spans="1:17" x14ac:dyDescent="0.4">
      <c r="A4427" s="68">
        <v>4426</v>
      </c>
      <c r="B4427" s="68" t="s">
        <v>2056</v>
      </c>
      <c r="C4427" s="68" t="s">
        <v>2297</v>
      </c>
      <c r="D4427" s="68" t="s">
        <v>2028</v>
      </c>
      <c r="E4427" s="68" t="s">
        <v>2029</v>
      </c>
      <c r="F4427" s="68" t="s">
        <v>2030</v>
      </c>
      <c r="G4427" s="68" t="s">
        <v>1965</v>
      </c>
      <c r="H4427" s="68" t="s">
        <v>1966</v>
      </c>
      <c r="I4427" s="68">
        <v>12</v>
      </c>
      <c r="J4427" s="68" t="s">
        <v>2267</v>
      </c>
      <c r="K4427" s="142">
        <v>2.7</v>
      </c>
      <c r="L4427" s="68">
        <v>0.76</v>
      </c>
      <c r="M4427" s="68" t="s">
        <v>1960</v>
      </c>
      <c r="N4427" s="143">
        <f>IF(対応ガラス検索!$E$2="-","",IF(対応ガラス検索!$E$2&gt;=K4427,MAX($N$2:N4426)+1,""))</f>
        <v>4426</v>
      </c>
      <c r="O4427" s="143" t="str">
        <f>IF(対応ガラス検索!$E$2="-","",IF(L4427&lt;=0.65,MAX($O$2:O4426)+1,""))</f>
        <v/>
      </c>
      <c r="P4427" s="144"/>
      <c r="Q4427" s="145"/>
    </row>
    <row r="4428" spans="1:17" x14ac:dyDescent="0.4">
      <c r="A4428" s="68">
        <v>4427</v>
      </c>
      <c r="B4428" s="68" t="s">
        <v>2056</v>
      </c>
      <c r="C4428" s="68" t="s">
        <v>2297</v>
      </c>
      <c r="D4428" s="68" t="s">
        <v>2028</v>
      </c>
      <c r="E4428" s="68" t="s">
        <v>2029</v>
      </c>
      <c r="F4428" s="68" t="s">
        <v>2030</v>
      </c>
      <c r="G4428" s="68" t="s">
        <v>1965</v>
      </c>
      <c r="H4428" s="68" t="s">
        <v>1966</v>
      </c>
      <c r="I4428" s="68">
        <v>6</v>
      </c>
      <c r="J4428" s="68" t="s">
        <v>2296</v>
      </c>
      <c r="K4428" s="68">
        <v>3.3</v>
      </c>
      <c r="L4428" s="68">
        <v>0.76</v>
      </c>
      <c r="M4428" s="68" t="s">
        <v>1960</v>
      </c>
      <c r="N4428" s="143">
        <f>IF(対応ガラス検索!$E$2="-","",IF(対応ガラス検索!$E$2&gt;=K4428,MAX($N$2:N4427)+1,""))</f>
        <v>4427</v>
      </c>
      <c r="O4428" s="143" t="str">
        <f>IF(対応ガラス検索!$E$2="-","",IF(L4428&lt;=0.65,MAX($O$2:O4427)+1,""))</f>
        <v/>
      </c>
      <c r="P4428" s="144"/>
      <c r="Q4428" s="145"/>
    </row>
    <row r="4429" spans="1:17" x14ac:dyDescent="0.4">
      <c r="A4429" s="68">
        <v>4428</v>
      </c>
      <c r="B4429" s="68" t="s">
        <v>2056</v>
      </c>
      <c r="C4429" s="68" t="s">
        <v>2297</v>
      </c>
      <c r="D4429" s="68" t="s">
        <v>2028</v>
      </c>
      <c r="E4429" s="68" t="s">
        <v>2029</v>
      </c>
      <c r="F4429" s="68" t="s">
        <v>2030</v>
      </c>
      <c r="G4429" s="68" t="s">
        <v>1965</v>
      </c>
      <c r="H4429" s="68" t="s">
        <v>1966</v>
      </c>
      <c r="I4429" s="68">
        <v>7</v>
      </c>
      <c r="J4429" s="68" t="s">
        <v>2296</v>
      </c>
      <c r="K4429" s="68">
        <v>3.2</v>
      </c>
      <c r="L4429" s="68">
        <v>0.76</v>
      </c>
      <c r="M4429" s="68" t="s">
        <v>1960</v>
      </c>
      <c r="N4429" s="143">
        <f>IF(対応ガラス検索!$E$2="-","",IF(対応ガラス検索!$E$2&gt;=K4429,MAX($N$2:N4428)+1,""))</f>
        <v>4428</v>
      </c>
      <c r="O4429" s="143" t="str">
        <f>IF(対応ガラス検索!$E$2="-","",IF(L4429&lt;=0.65,MAX($O$2:O4428)+1,""))</f>
        <v/>
      </c>
      <c r="P4429" s="144"/>
      <c r="Q4429" s="145"/>
    </row>
    <row r="4430" spans="1:17" x14ac:dyDescent="0.4">
      <c r="A4430" s="68">
        <v>4429</v>
      </c>
      <c r="B4430" s="68" t="s">
        <v>2056</v>
      </c>
      <c r="C4430" s="68" t="s">
        <v>2297</v>
      </c>
      <c r="D4430" s="68" t="s">
        <v>2028</v>
      </c>
      <c r="E4430" s="68" t="s">
        <v>2029</v>
      </c>
      <c r="F4430" s="68" t="s">
        <v>2030</v>
      </c>
      <c r="G4430" s="68" t="s">
        <v>1965</v>
      </c>
      <c r="H4430" s="68" t="s">
        <v>1966</v>
      </c>
      <c r="I4430" s="68">
        <v>8</v>
      </c>
      <c r="J4430" s="68" t="s">
        <v>2296</v>
      </c>
      <c r="K4430" s="68">
        <v>3.1</v>
      </c>
      <c r="L4430" s="68">
        <v>0.76</v>
      </c>
      <c r="M4430" s="68" t="s">
        <v>1960</v>
      </c>
      <c r="N4430" s="143">
        <f>IF(対応ガラス検索!$E$2="-","",IF(対応ガラス検索!$E$2&gt;=K4430,MAX($N$2:N4429)+1,""))</f>
        <v>4429</v>
      </c>
      <c r="O4430" s="143" t="str">
        <f>IF(対応ガラス検索!$E$2="-","",IF(L4430&lt;=0.65,MAX($O$2:O4429)+1,""))</f>
        <v/>
      </c>
      <c r="P4430" s="144"/>
      <c r="Q4430" s="145"/>
    </row>
    <row r="4431" spans="1:17" x14ac:dyDescent="0.4">
      <c r="A4431" s="68">
        <v>4430</v>
      </c>
      <c r="B4431" s="68" t="s">
        <v>2056</v>
      </c>
      <c r="C4431" s="68" t="s">
        <v>2297</v>
      </c>
      <c r="D4431" s="68" t="s">
        <v>2028</v>
      </c>
      <c r="E4431" s="68" t="s">
        <v>2029</v>
      </c>
      <c r="F4431" s="68" t="s">
        <v>2030</v>
      </c>
      <c r="G4431" s="68" t="s">
        <v>1965</v>
      </c>
      <c r="H4431" s="68" t="s">
        <v>1966</v>
      </c>
      <c r="I4431" s="68">
        <v>9</v>
      </c>
      <c r="J4431" s="68" t="s">
        <v>2296</v>
      </c>
      <c r="K4431" s="68">
        <v>3</v>
      </c>
      <c r="L4431" s="68">
        <v>0.76</v>
      </c>
      <c r="M4431" s="68" t="s">
        <v>1960</v>
      </c>
      <c r="N4431" s="143">
        <f>IF(対応ガラス検索!$E$2="-","",IF(対応ガラス検索!$E$2&gt;=K4431,MAX($N$2:N4430)+1,""))</f>
        <v>4430</v>
      </c>
      <c r="O4431" s="143" t="str">
        <f>IF(対応ガラス検索!$E$2="-","",IF(L4431&lt;=0.65,MAX($O$2:O4430)+1,""))</f>
        <v/>
      </c>
      <c r="P4431" s="144"/>
      <c r="Q4431" s="145"/>
    </row>
    <row r="4432" spans="1:17" x14ac:dyDescent="0.4">
      <c r="A4432" s="68">
        <v>4431</v>
      </c>
      <c r="B4432" s="68" t="s">
        <v>2056</v>
      </c>
      <c r="C4432" s="68" t="s">
        <v>2297</v>
      </c>
      <c r="D4432" s="68" t="s">
        <v>2028</v>
      </c>
      <c r="E4432" s="68" t="s">
        <v>2029</v>
      </c>
      <c r="F4432" s="68" t="s">
        <v>2030</v>
      </c>
      <c r="G4432" s="68" t="s">
        <v>1965</v>
      </c>
      <c r="H4432" s="68" t="s">
        <v>1966</v>
      </c>
      <c r="I4432" s="68">
        <v>10</v>
      </c>
      <c r="J4432" s="68" t="s">
        <v>2296</v>
      </c>
      <c r="K4432" s="68">
        <v>3</v>
      </c>
      <c r="L4432" s="68">
        <v>0.76</v>
      </c>
      <c r="M4432" s="68" t="s">
        <v>1960</v>
      </c>
      <c r="N4432" s="143">
        <f>IF(対応ガラス検索!$E$2="-","",IF(対応ガラス検索!$E$2&gt;=K4432,MAX($N$2:N4431)+1,""))</f>
        <v>4431</v>
      </c>
      <c r="O4432" s="143" t="str">
        <f>IF(対応ガラス検索!$E$2="-","",IF(L4432&lt;=0.65,MAX($O$2:O4431)+1,""))</f>
        <v/>
      </c>
      <c r="P4432" s="144"/>
      <c r="Q4432" s="145"/>
    </row>
    <row r="4433" spans="1:17" x14ac:dyDescent="0.4">
      <c r="A4433" s="68">
        <v>4432</v>
      </c>
      <c r="B4433" s="68" t="s">
        <v>2056</v>
      </c>
      <c r="C4433" s="68" t="s">
        <v>2297</v>
      </c>
      <c r="D4433" s="68" t="s">
        <v>2028</v>
      </c>
      <c r="E4433" s="68" t="s">
        <v>2029</v>
      </c>
      <c r="F4433" s="68" t="s">
        <v>2030</v>
      </c>
      <c r="G4433" s="68" t="s">
        <v>1965</v>
      </c>
      <c r="H4433" s="68" t="s">
        <v>1966</v>
      </c>
      <c r="I4433" s="68">
        <v>11</v>
      </c>
      <c r="J4433" s="68" t="s">
        <v>2296</v>
      </c>
      <c r="K4433" s="68">
        <v>2.9</v>
      </c>
      <c r="L4433" s="68">
        <v>0.76</v>
      </c>
      <c r="M4433" s="68" t="s">
        <v>1960</v>
      </c>
      <c r="N4433" s="143">
        <f>IF(対応ガラス検索!$E$2="-","",IF(対応ガラス検索!$E$2&gt;=K4433,MAX($N$2:N4432)+1,""))</f>
        <v>4432</v>
      </c>
      <c r="O4433" s="143" t="str">
        <f>IF(対応ガラス検索!$E$2="-","",IF(L4433&lt;=0.65,MAX($O$2:O4432)+1,""))</f>
        <v/>
      </c>
      <c r="P4433" s="144"/>
      <c r="Q4433" s="145"/>
    </row>
    <row r="4434" spans="1:17" x14ac:dyDescent="0.4">
      <c r="A4434" s="68">
        <v>4433</v>
      </c>
      <c r="B4434" s="68" t="s">
        <v>2056</v>
      </c>
      <c r="C4434" s="68" t="s">
        <v>2297</v>
      </c>
      <c r="D4434" s="68" t="s">
        <v>2028</v>
      </c>
      <c r="E4434" s="68" t="s">
        <v>2029</v>
      </c>
      <c r="F4434" s="68" t="s">
        <v>2030</v>
      </c>
      <c r="G4434" s="68" t="s">
        <v>1965</v>
      </c>
      <c r="H4434" s="68" t="s">
        <v>1966</v>
      </c>
      <c r="I4434" s="68">
        <v>12</v>
      </c>
      <c r="J4434" s="68" t="s">
        <v>2296</v>
      </c>
      <c r="K4434" s="68">
        <v>2.9</v>
      </c>
      <c r="L4434" s="68">
        <v>0.76</v>
      </c>
      <c r="M4434" s="68" t="s">
        <v>1960</v>
      </c>
      <c r="N4434" s="143">
        <f>IF(対応ガラス検索!$E$2="-","",IF(対応ガラス検索!$E$2&gt;=K4434,MAX($N$2:N4433)+1,""))</f>
        <v>4433</v>
      </c>
      <c r="O4434" s="143" t="str">
        <f>IF(対応ガラス検索!$E$2="-","",IF(L4434&lt;=0.65,MAX($O$2:O4433)+1,""))</f>
        <v/>
      </c>
      <c r="P4434" s="144"/>
      <c r="Q4434" s="145"/>
    </row>
    <row r="4435" spans="1:17" x14ac:dyDescent="0.4">
      <c r="A4435" s="68">
        <v>4434</v>
      </c>
      <c r="B4435" s="68" t="s">
        <v>2056</v>
      </c>
      <c r="C4435" s="68" t="s">
        <v>2297</v>
      </c>
      <c r="D4435" s="68" t="s">
        <v>2028</v>
      </c>
      <c r="E4435" s="68" t="s">
        <v>2029</v>
      </c>
      <c r="F4435" s="68" t="s">
        <v>2030</v>
      </c>
      <c r="G4435" s="68" t="s">
        <v>1965</v>
      </c>
      <c r="H4435" s="68" t="s">
        <v>1966</v>
      </c>
      <c r="I4435" s="68">
        <v>6</v>
      </c>
      <c r="J4435" s="68" t="s">
        <v>2296</v>
      </c>
      <c r="K4435" s="68">
        <v>3.3</v>
      </c>
      <c r="L4435" s="68">
        <v>0.76</v>
      </c>
      <c r="M4435" s="68" t="s">
        <v>1960</v>
      </c>
      <c r="N4435" s="143">
        <f>IF(対応ガラス検索!$E$2="-","",IF(対応ガラス検索!$E$2&gt;=K4435,MAX($N$2:N4434)+1,""))</f>
        <v>4434</v>
      </c>
      <c r="O4435" s="143" t="str">
        <f>IF(対応ガラス検索!$E$2="-","",IF(L4435&lt;=0.65,MAX($O$2:O4434)+1,""))</f>
        <v/>
      </c>
      <c r="P4435" s="144"/>
      <c r="Q4435" s="145"/>
    </row>
    <row r="4436" spans="1:17" x14ac:dyDescent="0.4">
      <c r="A4436" s="68">
        <v>4435</v>
      </c>
      <c r="B4436" s="68" t="s">
        <v>2056</v>
      </c>
      <c r="C4436" s="68" t="s">
        <v>2297</v>
      </c>
      <c r="D4436" s="68" t="s">
        <v>2028</v>
      </c>
      <c r="E4436" s="68" t="s">
        <v>2029</v>
      </c>
      <c r="F4436" s="68" t="s">
        <v>2030</v>
      </c>
      <c r="G4436" s="68" t="s">
        <v>1965</v>
      </c>
      <c r="H4436" s="68" t="s">
        <v>1966</v>
      </c>
      <c r="I4436" s="68">
        <v>7</v>
      </c>
      <c r="J4436" s="68" t="s">
        <v>2296</v>
      </c>
      <c r="K4436" s="68">
        <v>3.2</v>
      </c>
      <c r="L4436" s="68">
        <v>0.76</v>
      </c>
      <c r="M4436" s="68" t="s">
        <v>1960</v>
      </c>
      <c r="N4436" s="143">
        <f>IF(対応ガラス検索!$E$2="-","",IF(対応ガラス検索!$E$2&gt;=K4436,MAX($N$2:N4435)+1,""))</f>
        <v>4435</v>
      </c>
      <c r="O4436" s="143" t="str">
        <f>IF(対応ガラス検索!$E$2="-","",IF(L4436&lt;=0.65,MAX($O$2:O4435)+1,""))</f>
        <v/>
      </c>
      <c r="P4436" s="144"/>
      <c r="Q4436" s="145"/>
    </row>
    <row r="4437" spans="1:17" x14ac:dyDescent="0.4">
      <c r="A4437" s="68">
        <v>4436</v>
      </c>
      <c r="B4437" s="68" t="s">
        <v>2056</v>
      </c>
      <c r="C4437" s="68" t="s">
        <v>2297</v>
      </c>
      <c r="D4437" s="68" t="s">
        <v>2028</v>
      </c>
      <c r="E4437" s="68" t="s">
        <v>2029</v>
      </c>
      <c r="F4437" s="68" t="s">
        <v>2030</v>
      </c>
      <c r="G4437" s="68" t="s">
        <v>1965</v>
      </c>
      <c r="H4437" s="68" t="s">
        <v>1966</v>
      </c>
      <c r="I4437" s="68">
        <v>8</v>
      </c>
      <c r="J4437" s="68" t="s">
        <v>2296</v>
      </c>
      <c r="K4437" s="68">
        <v>3.1</v>
      </c>
      <c r="L4437" s="68">
        <v>0.76</v>
      </c>
      <c r="M4437" s="68" t="s">
        <v>1960</v>
      </c>
      <c r="N4437" s="143">
        <f>IF(対応ガラス検索!$E$2="-","",IF(対応ガラス検索!$E$2&gt;=K4437,MAX($N$2:N4436)+1,""))</f>
        <v>4436</v>
      </c>
      <c r="O4437" s="143" t="str">
        <f>IF(対応ガラス検索!$E$2="-","",IF(L4437&lt;=0.65,MAX($O$2:O4436)+1,""))</f>
        <v/>
      </c>
      <c r="P4437" s="144"/>
      <c r="Q4437" s="145"/>
    </row>
    <row r="4438" spans="1:17" x14ac:dyDescent="0.4">
      <c r="A4438" s="68">
        <v>4437</v>
      </c>
      <c r="B4438" s="68" t="s">
        <v>2056</v>
      </c>
      <c r="C4438" s="68" t="s">
        <v>2297</v>
      </c>
      <c r="D4438" s="68" t="s">
        <v>2028</v>
      </c>
      <c r="E4438" s="68" t="s">
        <v>2029</v>
      </c>
      <c r="F4438" s="68" t="s">
        <v>2030</v>
      </c>
      <c r="G4438" s="68" t="s">
        <v>1965</v>
      </c>
      <c r="H4438" s="68" t="s">
        <v>1966</v>
      </c>
      <c r="I4438" s="68">
        <v>9</v>
      </c>
      <c r="J4438" s="68" t="s">
        <v>2296</v>
      </c>
      <c r="K4438" s="68">
        <v>3</v>
      </c>
      <c r="L4438" s="68">
        <v>0.76</v>
      </c>
      <c r="M4438" s="68" t="s">
        <v>1960</v>
      </c>
      <c r="N4438" s="143">
        <f>IF(対応ガラス検索!$E$2="-","",IF(対応ガラス検索!$E$2&gt;=K4438,MAX($N$2:N4437)+1,""))</f>
        <v>4437</v>
      </c>
      <c r="O4438" s="143" t="str">
        <f>IF(対応ガラス検索!$E$2="-","",IF(L4438&lt;=0.65,MAX($O$2:O4437)+1,""))</f>
        <v/>
      </c>
      <c r="P4438" s="144"/>
      <c r="Q4438" s="145"/>
    </row>
    <row r="4439" spans="1:17" x14ac:dyDescent="0.4">
      <c r="A4439" s="68">
        <v>4438</v>
      </c>
      <c r="B4439" s="68" t="s">
        <v>2056</v>
      </c>
      <c r="C4439" s="68" t="s">
        <v>2297</v>
      </c>
      <c r="D4439" s="68" t="s">
        <v>2028</v>
      </c>
      <c r="E4439" s="68" t="s">
        <v>2029</v>
      </c>
      <c r="F4439" s="68" t="s">
        <v>2030</v>
      </c>
      <c r="G4439" s="68" t="s">
        <v>1965</v>
      </c>
      <c r="H4439" s="68" t="s">
        <v>1966</v>
      </c>
      <c r="I4439" s="68">
        <v>10</v>
      </c>
      <c r="J4439" s="68" t="s">
        <v>2296</v>
      </c>
      <c r="K4439" s="68">
        <v>3</v>
      </c>
      <c r="L4439" s="68">
        <v>0.76</v>
      </c>
      <c r="M4439" s="68" t="s">
        <v>1960</v>
      </c>
      <c r="N4439" s="143">
        <f>IF(対応ガラス検索!$E$2="-","",IF(対応ガラス検索!$E$2&gt;=K4439,MAX($N$2:N4438)+1,""))</f>
        <v>4438</v>
      </c>
      <c r="O4439" s="143" t="str">
        <f>IF(対応ガラス検索!$E$2="-","",IF(L4439&lt;=0.65,MAX($O$2:O4438)+1,""))</f>
        <v/>
      </c>
      <c r="P4439" s="144"/>
      <c r="Q4439" s="145"/>
    </row>
    <row r="4440" spans="1:17" x14ac:dyDescent="0.4">
      <c r="A4440" s="68">
        <v>4439</v>
      </c>
      <c r="B4440" s="68" t="s">
        <v>2056</v>
      </c>
      <c r="C4440" s="68" t="s">
        <v>2297</v>
      </c>
      <c r="D4440" s="68" t="s">
        <v>2028</v>
      </c>
      <c r="E4440" s="68" t="s">
        <v>2029</v>
      </c>
      <c r="F4440" s="68" t="s">
        <v>2030</v>
      </c>
      <c r="G4440" s="68" t="s">
        <v>1965</v>
      </c>
      <c r="H4440" s="68" t="s">
        <v>1966</v>
      </c>
      <c r="I4440" s="68">
        <v>11</v>
      </c>
      <c r="J4440" s="68" t="s">
        <v>2296</v>
      </c>
      <c r="K4440" s="142">
        <v>2.9</v>
      </c>
      <c r="L4440" s="68">
        <v>0.76</v>
      </c>
      <c r="M4440" s="68" t="s">
        <v>1960</v>
      </c>
      <c r="N4440" s="143">
        <f>IF(対応ガラス検索!$E$2="-","",IF(対応ガラス検索!$E$2&gt;=K4440,MAX($N$2:N4439)+1,""))</f>
        <v>4439</v>
      </c>
      <c r="O4440" s="143" t="str">
        <f>IF(対応ガラス検索!$E$2="-","",IF(L4440&lt;=0.65,MAX($O$2:O4439)+1,""))</f>
        <v/>
      </c>
      <c r="P4440" s="144"/>
      <c r="Q4440" s="145"/>
    </row>
    <row r="4441" spans="1:17" x14ac:dyDescent="0.4">
      <c r="A4441" s="68">
        <v>4440</v>
      </c>
      <c r="B4441" s="68" t="s">
        <v>2056</v>
      </c>
      <c r="C4441" s="68" t="s">
        <v>2297</v>
      </c>
      <c r="D4441" s="68" t="s">
        <v>2028</v>
      </c>
      <c r="E4441" s="68" t="s">
        <v>2029</v>
      </c>
      <c r="F4441" s="68" t="s">
        <v>2030</v>
      </c>
      <c r="G4441" s="68" t="s">
        <v>1965</v>
      </c>
      <c r="H4441" s="68" t="s">
        <v>1966</v>
      </c>
      <c r="I4441" s="68">
        <v>12</v>
      </c>
      <c r="J4441" s="68" t="s">
        <v>2296</v>
      </c>
      <c r="K4441" s="68">
        <v>2.9</v>
      </c>
      <c r="L4441" s="68">
        <v>0.76</v>
      </c>
      <c r="M4441" s="68" t="s">
        <v>1960</v>
      </c>
      <c r="N4441" s="143">
        <f>IF(対応ガラス検索!$E$2="-","",IF(対応ガラス検索!$E$2&gt;=K4441,MAX($N$2:N4440)+1,""))</f>
        <v>4440</v>
      </c>
      <c r="O4441" s="143" t="str">
        <f>IF(対応ガラス検索!$E$2="-","",IF(L4441&lt;=0.65,MAX($O$2:O4440)+1,""))</f>
        <v/>
      </c>
      <c r="P4441" s="144"/>
      <c r="Q4441" s="145"/>
    </row>
    <row r="4442" spans="1:17" x14ac:dyDescent="0.4">
      <c r="A4442" s="68">
        <v>4441</v>
      </c>
      <c r="B4442" s="68" t="s">
        <v>2056</v>
      </c>
      <c r="C4442" s="68" t="s">
        <v>2297</v>
      </c>
      <c r="D4442" s="68" t="s">
        <v>2082</v>
      </c>
      <c r="E4442" s="68" t="s">
        <v>1958</v>
      </c>
      <c r="F4442" s="68" t="s">
        <v>1959</v>
      </c>
      <c r="G4442" s="68" t="s">
        <v>2032</v>
      </c>
      <c r="H4442" s="68" t="s">
        <v>2033</v>
      </c>
      <c r="I4442" s="68">
        <v>6</v>
      </c>
      <c r="J4442" s="68" t="s">
        <v>2267</v>
      </c>
      <c r="K4442" s="68">
        <v>3</v>
      </c>
      <c r="L4442" s="68">
        <v>0.76</v>
      </c>
      <c r="M4442" s="68" t="s">
        <v>1960</v>
      </c>
      <c r="N4442" s="143">
        <f>IF(対応ガラス検索!$E$2="-","",IF(対応ガラス検索!$E$2&gt;=K4442,MAX($N$2:N4441)+1,""))</f>
        <v>4441</v>
      </c>
      <c r="O4442" s="143" t="str">
        <f>IF(対応ガラス検索!$E$2="-","",IF(L4442&lt;=0.65,MAX($O$2:O4441)+1,""))</f>
        <v/>
      </c>
      <c r="P4442" s="144"/>
      <c r="Q4442" s="145"/>
    </row>
    <row r="4443" spans="1:17" x14ac:dyDescent="0.4">
      <c r="A4443" s="68">
        <v>4442</v>
      </c>
      <c r="B4443" s="68" t="s">
        <v>2056</v>
      </c>
      <c r="C4443" s="68" t="s">
        <v>2297</v>
      </c>
      <c r="D4443" s="68" t="s">
        <v>2082</v>
      </c>
      <c r="E4443" s="68" t="s">
        <v>1958</v>
      </c>
      <c r="F4443" s="68" t="s">
        <v>1959</v>
      </c>
      <c r="G4443" s="68" t="s">
        <v>2032</v>
      </c>
      <c r="H4443" s="68" t="s">
        <v>2033</v>
      </c>
      <c r="I4443" s="68">
        <v>7</v>
      </c>
      <c r="J4443" s="68" t="s">
        <v>2267</v>
      </c>
      <c r="K4443" s="68">
        <v>2.9</v>
      </c>
      <c r="L4443" s="68">
        <v>0.76</v>
      </c>
      <c r="M4443" s="68" t="s">
        <v>1960</v>
      </c>
      <c r="N4443" s="143">
        <f>IF(対応ガラス検索!$E$2="-","",IF(対応ガラス検索!$E$2&gt;=K4443,MAX($N$2:N4442)+1,""))</f>
        <v>4442</v>
      </c>
      <c r="O4443" s="143" t="str">
        <f>IF(対応ガラス検索!$E$2="-","",IF(L4443&lt;=0.65,MAX($O$2:O4442)+1,""))</f>
        <v/>
      </c>
      <c r="P4443" s="144"/>
      <c r="Q4443" s="145"/>
    </row>
    <row r="4444" spans="1:17" x14ac:dyDescent="0.4">
      <c r="A4444" s="68">
        <v>4443</v>
      </c>
      <c r="B4444" s="68" t="s">
        <v>2056</v>
      </c>
      <c r="C4444" s="68" t="s">
        <v>2297</v>
      </c>
      <c r="D4444" s="68" t="s">
        <v>2082</v>
      </c>
      <c r="E4444" s="68" t="s">
        <v>1958</v>
      </c>
      <c r="F4444" s="68" t="s">
        <v>1959</v>
      </c>
      <c r="G4444" s="68" t="s">
        <v>2032</v>
      </c>
      <c r="H4444" s="68" t="s">
        <v>2033</v>
      </c>
      <c r="I4444" s="68">
        <v>8</v>
      </c>
      <c r="J4444" s="68" t="s">
        <v>2267</v>
      </c>
      <c r="K4444" s="68">
        <v>2.9</v>
      </c>
      <c r="L4444" s="68">
        <v>0.76</v>
      </c>
      <c r="M4444" s="68" t="s">
        <v>1960</v>
      </c>
      <c r="N4444" s="143">
        <f>IF(対応ガラス検索!$E$2="-","",IF(対応ガラス検索!$E$2&gt;=K4444,MAX($N$2:N4443)+1,""))</f>
        <v>4443</v>
      </c>
      <c r="O4444" s="143" t="str">
        <f>IF(対応ガラス検索!$E$2="-","",IF(L4444&lt;=0.65,MAX($O$2:O4443)+1,""))</f>
        <v/>
      </c>
      <c r="P4444" s="144"/>
      <c r="Q4444" s="145"/>
    </row>
    <row r="4445" spans="1:17" x14ac:dyDescent="0.4">
      <c r="A4445" s="68">
        <v>4444</v>
      </c>
      <c r="B4445" s="68" t="s">
        <v>2056</v>
      </c>
      <c r="C4445" s="68" t="s">
        <v>2297</v>
      </c>
      <c r="D4445" s="68" t="s">
        <v>2082</v>
      </c>
      <c r="E4445" s="68" t="s">
        <v>1958</v>
      </c>
      <c r="F4445" s="68" t="s">
        <v>1959</v>
      </c>
      <c r="G4445" s="68" t="s">
        <v>2032</v>
      </c>
      <c r="H4445" s="68" t="s">
        <v>2033</v>
      </c>
      <c r="I4445" s="68">
        <v>9</v>
      </c>
      <c r="J4445" s="68" t="s">
        <v>2267</v>
      </c>
      <c r="K4445" s="68">
        <v>2.8</v>
      </c>
      <c r="L4445" s="68">
        <v>0.76</v>
      </c>
      <c r="M4445" s="68" t="s">
        <v>1960</v>
      </c>
      <c r="N4445" s="143">
        <f>IF(対応ガラス検索!$E$2="-","",IF(対応ガラス検索!$E$2&gt;=K4445,MAX($N$2:N4444)+1,""))</f>
        <v>4444</v>
      </c>
      <c r="O4445" s="143" t="str">
        <f>IF(対応ガラス検索!$E$2="-","",IF(L4445&lt;=0.65,MAX($O$2:O4444)+1,""))</f>
        <v/>
      </c>
      <c r="P4445" s="144"/>
      <c r="Q4445" s="145"/>
    </row>
    <row r="4446" spans="1:17" x14ac:dyDescent="0.4">
      <c r="A4446" s="68">
        <v>4445</v>
      </c>
      <c r="B4446" s="68" t="s">
        <v>2056</v>
      </c>
      <c r="C4446" s="68" t="s">
        <v>2297</v>
      </c>
      <c r="D4446" s="68" t="s">
        <v>2082</v>
      </c>
      <c r="E4446" s="68" t="s">
        <v>1958</v>
      </c>
      <c r="F4446" s="68" t="s">
        <v>1959</v>
      </c>
      <c r="G4446" s="68" t="s">
        <v>2032</v>
      </c>
      <c r="H4446" s="68" t="s">
        <v>2033</v>
      </c>
      <c r="I4446" s="68">
        <v>10</v>
      </c>
      <c r="J4446" s="68" t="s">
        <v>2267</v>
      </c>
      <c r="K4446" s="68">
        <v>2.8</v>
      </c>
      <c r="L4446" s="68">
        <v>0.76</v>
      </c>
      <c r="M4446" s="68" t="s">
        <v>1960</v>
      </c>
      <c r="N4446" s="143">
        <f>IF(対応ガラス検索!$E$2="-","",IF(対応ガラス検索!$E$2&gt;=K4446,MAX($N$2:N4445)+1,""))</f>
        <v>4445</v>
      </c>
      <c r="O4446" s="143" t="str">
        <f>IF(対応ガラス検索!$E$2="-","",IF(L4446&lt;=0.65,MAX($O$2:O4445)+1,""))</f>
        <v/>
      </c>
      <c r="P4446" s="144"/>
      <c r="Q4446" s="145"/>
    </row>
    <row r="4447" spans="1:17" x14ac:dyDescent="0.4">
      <c r="A4447" s="68">
        <v>4446</v>
      </c>
      <c r="B4447" s="68" t="s">
        <v>2056</v>
      </c>
      <c r="C4447" s="68" t="s">
        <v>2297</v>
      </c>
      <c r="D4447" s="68" t="s">
        <v>2082</v>
      </c>
      <c r="E4447" s="68" t="s">
        <v>1958</v>
      </c>
      <c r="F4447" s="68" t="s">
        <v>1959</v>
      </c>
      <c r="G4447" s="68" t="s">
        <v>2032</v>
      </c>
      <c r="H4447" s="68" t="s">
        <v>2033</v>
      </c>
      <c r="I4447" s="68">
        <v>11</v>
      </c>
      <c r="J4447" s="68" t="s">
        <v>2267</v>
      </c>
      <c r="K4447" s="68">
        <v>2.7</v>
      </c>
      <c r="L4447" s="68">
        <v>0.76</v>
      </c>
      <c r="M4447" s="68" t="s">
        <v>1960</v>
      </c>
      <c r="N4447" s="143">
        <f>IF(対応ガラス検索!$E$2="-","",IF(対応ガラス検索!$E$2&gt;=K4447,MAX($N$2:N4446)+1,""))</f>
        <v>4446</v>
      </c>
      <c r="O4447" s="143" t="str">
        <f>IF(対応ガラス検索!$E$2="-","",IF(L4447&lt;=0.65,MAX($O$2:O4446)+1,""))</f>
        <v/>
      </c>
      <c r="P4447" s="144"/>
      <c r="Q4447" s="145"/>
    </row>
    <row r="4448" spans="1:17" x14ac:dyDescent="0.4">
      <c r="A4448" s="68">
        <v>4447</v>
      </c>
      <c r="B4448" s="68" t="s">
        <v>2056</v>
      </c>
      <c r="C4448" s="68" t="s">
        <v>2297</v>
      </c>
      <c r="D4448" s="68" t="s">
        <v>2082</v>
      </c>
      <c r="E4448" s="68" t="s">
        <v>1958</v>
      </c>
      <c r="F4448" s="68" t="s">
        <v>1959</v>
      </c>
      <c r="G4448" s="68" t="s">
        <v>2032</v>
      </c>
      <c r="H4448" s="68" t="s">
        <v>2033</v>
      </c>
      <c r="I4448" s="68">
        <v>12</v>
      </c>
      <c r="J4448" s="68" t="s">
        <v>2267</v>
      </c>
      <c r="K4448" s="68">
        <v>2.7</v>
      </c>
      <c r="L4448" s="68">
        <v>0.76</v>
      </c>
      <c r="M4448" s="68" t="s">
        <v>1960</v>
      </c>
      <c r="N4448" s="143">
        <f>IF(対応ガラス検索!$E$2="-","",IF(対応ガラス検索!$E$2&gt;=K4448,MAX($N$2:N4447)+1,""))</f>
        <v>4447</v>
      </c>
      <c r="O4448" s="143" t="str">
        <f>IF(対応ガラス検索!$E$2="-","",IF(L4448&lt;=0.65,MAX($O$2:O4447)+1,""))</f>
        <v/>
      </c>
      <c r="P4448" s="144"/>
      <c r="Q4448" s="145"/>
    </row>
    <row r="4449" spans="1:17" x14ac:dyDescent="0.4">
      <c r="A4449" s="68">
        <v>4448</v>
      </c>
      <c r="B4449" s="68" t="s">
        <v>2056</v>
      </c>
      <c r="C4449" s="68" t="s">
        <v>2297</v>
      </c>
      <c r="D4449" s="68" t="s">
        <v>2082</v>
      </c>
      <c r="E4449" s="68" t="s">
        <v>1958</v>
      </c>
      <c r="F4449" s="68" t="s">
        <v>1959</v>
      </c>
      <c r="G4449" s="68" t="s">
        <v>2032</v>
      </c>
      <c r="H4449" s="68" t="s">
        <v>2033</v>
      </c>
      <c r="I4449" s="68">
        <v>13</v>
      </c>
      <c r="J4449" s="68" t="s">
        <v>2267</v>
      </c>
      <c r="K4449" s="68">
        <v>2.6</v>
      </c>
      <c r="L4449" s="68">
        <v>0.76</v>
      </c>
      <c r="M4449" s="68" t="s">
        <v>1960</v>
      </c>
      <c r="N4449" s="143">
        <f>IF(対応ガラス検索!$E$2="-","",IF(対応ガラス検索!$E$2&gt;=K4449,MAX($N$2:N4448)+1,""))</f>
        <v>4448</v>
      </c>
      <c r="O4449" s="143" t="str">
        <f>IF(対応ガラス検索!$E$2="-","",IF(L4449&lt;=0.65,MAX($O$2:O4448)+1,""))</f>
        <v/>
      </c>
      <c r="P4449" s="144"/>
      <c r="Q4449" s="145"/>
    </row>
    <row r="4450" spans="1:17" x14ac:dyDescent="0.4">
      <c r="A4450" s="68">
        <v>4449</v>
      </c>
      <c r="B4450" s="68" t="s">
        <v>2056</v>
      </c>
      <c r="C4450" s="68" t="s">
        <v>2297</v>
      </c>
      <c r="D4450" s="68" t="s">
        <v>2082</v>
      </c>
      <c r="E4450" s="68" t="s">
        <v>1958</v>
      </c>
      <c r="F4450" s="68" t="s">
        <v>1959</v>
      </c>
      <c r="G4450" s="68" t="s">
        <v>2032</v>
      </c>
      <c r="H4450" s="68" t="s">
        <v>2033</v>
      </c>
      <c r="I4450" s="68">
        <v>6</v>
      </c>
      <c r="J4450" s="68" t="s">
        <v>2267</v>
      </c>
      <c r="K4450" s="68">
        <v>3</v>
      </c>
      <c r="L4450" s="68">
        <v>0.76</v>
      </c>
      <c r="M4450" s="68" t="s">
        <v>1960</v>
      </c>
      <c r="N4450" s="143">
        <f>IF(対応ガラス検索!$E$2="-","",IF(対応ガラス検索!$E$2&gt;=K4450,MAX($N$2:N4449)+1,""))</f>
        <v>4449</v>
      </c>
      <c r="O4450" s="143" t="str">
        <f>IF(対応ガラス検索!$E$2="-","",IF(L4450&lt;=0.65,MAX($O$2:O4449)+1,""))</f>
        <v/>
      </c>
      <c r="P4450" s="144"/>
      <c r="Q4450" s="145"/>
    </row>
    <row r="4451" spans="1:17" x14ac:dyDescent="0.4">
      <c r="A4451" s="68">
        <v>4450</v>
      </c>
      <c r="B4451" s="68" t="s">
        <v>2056</v>
      </c>
      <c r="C4451" s="68" t="s">
        <v>2297</v>
      </c>
      <c r="D4451" s="68" t="s">
        <v>2082</v>
      </c>
      <c r="E4451" s="68" t="s">
        <v>1958</v>
      </c>
      <c r="F4451" s="68" t="s">
        <v>1959</v>
      </c>
      <c r="G4451" s="68" t="s">
        <v>2032</v>
      </c>
      <c r="H4451" s="68" t="s">
        <v>2033</v>
      </c>
      <c r="I4451" s="68">
        <v>7</v>
      </c>
      <c r="J4451" s="68" t="s">
        <v>2267</v>
      </c>
      <c r="K4451" s="68">
        <v>2.9</v>
      </c>
      <c r="L4451" s="68">
        <v>0.76</v>
      </c>
      <c r="M4451" s="68" t="s">
        <v>1960</v>
      </c>
      <c r="N4451" s="143">
        <f>IF(対応ガラス検索!$E$2="-","",IF(対応ガラス検索!$E$2&gt;=K4451,MAX($N$2:N4450)+1,""))</f>
        <v>4450</v>
      </c>
      <c r="O4451" s="143" t="str">
        <f>IF(対応ガラス検索!$E$2="-","",IF(L4451&lt;=0.65,MAX($O$2:O4450)+1,""))</f>
        <v/>
      </c>
      <c r="P4451" s="144"/>
      <c r="Q4451" s="145"/>
    </row>
    <row r="4452" spans="1:17" x14ac:dyDescent="0.4">
      <c r="A4452" s="68">
        <v>4451</v>
      </c>
      <c r="B4452" s="68" t="s">
        <v>2056</v>
      </c>
      <c r="C4452" s="68" t="s">
        <v>2297</v>
      </c>
      <c r="D4452" s="68" t="s">
        <v>2082</v>
      </c>
      <c r="E4452" s="68" t="s">
        <v>1958</v>
      </c>
      <c r="F4452" s="68" t="s">
        <v>1959</v>
      </c>
      <c r="G4452" s="68" t="s">
        <v>2032</v>
      </c>
      <c r="H4452" s="68" t="s">
        <v>2033</v>
      </c>
      <c r="I4452" s="68">
        <v>8</v>
      </c>
      <c r="J4452" s="68" t="s">
        <v>2267</v>
      </c>
      <c r="K4452" s="68">
        <v>2.9</v>
      </c>
      <c r="L4452" s="68">
        <v>0.76</v>
      </c>
      <c r="M4452" s="68" t="s">
        <v>1960</v>
      </c>
      <c r="N4452" s="143">
        <f>IF(対応ガラス検索!$E$2="-","",IF(対応ガラス検索!$E$2&gt;=K4452,MAX($N$2:N4451)+1,""))</f>
        <v>4451</v>
      </c>
      <c r="O4452" s="143" t="str">
        <f>IF(対応ガラス検索!$E$2="-","",IF(L4452&lt;=0.65,MAX($O$2:O4451)+1,""))</f>
        <v/>
      </c>
      <c r="P4452" s="144"/>
      <c r="Q4452" s="145"/>
    </row>
    <row r="4453" spans="1:17" x14ac:dyDescent="0.4">
      <c r="A4453" s="68">
        <v>4452</v>
      </c>
      <c r="B4453" s="68" t="s">
        <v>2056</v>
      </c>
      <c r="C4453" s="68" t="s">
        <v>2297</v>
      </c>
      <c r="D4453" s="68" t="s">
        <v>2082</v>
      </c>
      <c r="E4453" s="68" t="s">
        <v>1958</v>
      </c>
      <c r="F4453" s="68" t="s">
        <v>1959</v>
      </c>
      <c r="G4453" s="68" t="s">
        <v>2032</v>
      </c>
      <c r="H4453" s="68" t="s">
        <v>2033</v>
      </c>
      <c r="I4453" s="68">
        <v>9</v>
      </c>
      <c r="J4453" s="68" t="s">
        <v>2267</v>
      </c>
      <c r="K4453" s="142">
        <v>2.8</v>
      </c>
      <c r="L4453" s="68">
        <v>0.76</v>
      </c>
      <c r="M4453" s="68" t="s">
        <v>1960</v>
      </c>
      <c r="N4453" s="143">
        <f>IF(対応ガラス検索!$E$2="-","",IF(対応ガラス検索!$E$2&gt;=K4453,MAX($N$2:N4452)+1,""))</f>
        <v>4452</v>
      </c>
      <c r="O4453" s="143" t="str">
        <f>IF(対応ガラス検索!$E$2="-","",IF(L4453&lt;=0.65,MAX($O$2:O4452)+1,""))</f>
        <v/>
      </c>
      <c r="P4453" s="144"/>
      <c r="Q4453" s="145"/>
    </row>
    <row r="4454" spans="1:17" x14ac:dyDescent="0.4">
      <c r="A4454" s="68">
        <v>4453</v>
      </c>
      <c r="B4454" s="68" t="s">
        <v>2056</v>
      </c>
      <c r="C4454" s="68" t="s">
        <v>2297</v>
      </c>
      <c r="D4454" s="68" t="s">
        <v>2082</v>
      </c>
      <c r="E4454" s="68" t="s">
        <v>1958</v>
      </c>
      <c r="F4454" s="68" t="s">
        <v>1959</v>
      </c>
      <c r="G4454" s="68" t="s">
        <v>2032</v>
      </c>
      <c r="H4454" s="68" t="s">
        <v>2033</v>
      </c>
      <c r="I4454" s="68">
        <v>10</v>
      </c>
      <c r="J4454" s="68" t="s">
        <v>2267</v>
      </c>
      <c r="K4454" s="68">
        <v>2.8</v>
      </c>
      <c r="L4454" s="68">
        <v>0.76</v>
      </c>
      <c r="M4454" s="68" t="s">
        <v>1960</v>
      </c>
      <c r="N4454" s="143">
        <f>IF(対応ガラス検索!$E$2="-","",IF(対応ガラス検索!$E$2&gt;=K4454,MAX($N$2:N4453)+1,""))</f>
        <v>4453</v>
      </c>
      <c r="O4454" s="143" t="str">
        <f>IF(対応ガラス検索!$E$2="-","",IF(L4454&lt;=0.65,MAX($O$2:O4453)+1,""))</f>
        <v/>
      </c>
      <c r="P4454" s="144"/>
      <c r="Q4454" s="145"/>
    </row>
    <row r="4455" spans="1:17" x14ac:dyDescent="0.4">
      <c r="A4455" s="68">
        <v>4454</v>
      </c>
      <c r="B4455" s="68" t="s">
        <v>2056</v>
      </c>
      <c r="C4455" s="68" t="s">
        <v>2297</v>
      </c>
      <c r="D4455" s="68" t="s">
        <v>2082</v>
      </c>
      <c r="E4455" s="68" t="s">
        <v>1958</v>
      </c>
      <c r="F4455" s="68" t="s">
        <v>1959</v>
      </c>
      <c r="G4455" s="68" t="s">
        <v>2032</v>
      </c>
      <c r="H4455" s="68" t="s">
        <v>2033</v>
      </c>
      <c r="I4455" s="68">
        <v>11</v>
      </c>
      <c r="J4455" s="68" t="s">
        <v>2267</v>
      </c>
      <c r="K4455" s="68">
        <v>2.7</v>
      </c>
      <c r="L4455" s="68">
        <v>0.76</v>
      </c>
      <c r="M4455" s="68" t="s">
        <v>1960</v>
      </c>
      <c r="N4455" s="143">
        <f>IF(対応ガラス検索!$E$2="-","",IF(対応ガラス検索!$E$2&gt;=K4455,MAX($N$2:N4454)+1,""))</f>
        <v>4454</v>
      </c>
      <c r="O4455" s="143" t="str">
        <f>IF(対応ガラス検索!$E$2="-","",IF(L4455&lt;=0.65,MAX($O$2:O4454)+1,""))</f>
        <v/>
      </c>
      <c r="P4455" s="144"/>
      <c r="Q4455" s="145"/>
    </row>
    <row r="4456" spans="1:17" x14ac:dyDescent="0.4">
      <c r="A4456" s="68">
        <v>4455</v>
      </c>
      <c r="B4456" s="68" t="s">
        <v>2056</v>
      </c>
      <c r="C4456" s="68" t="s">
        <v>2297</v>
      </c>
      <c r="D4456" s="68" t="s">
        <v>2082</v>
      </c>
      <c r="E4456" s="68" t="s">
        <v>1958</v>
      </c>
      <c r="F4456" s="68" t="s">
        <v>1959</v>
      </c>
      <c r="G4456" s="68" t="s">
        <v>2032</v>
      </c>
      <c r="H4456" s="68" t="s">
        <v>2033</v>
      </c>
      <c r="I4456" s="68">
        <v>12</v>
      </c>
      <c r="J4456" s="68" t="s">
        <v>2267</v>
      </c>
      <c r="K4456" s="68">
        <v>2.7</v>
      </c>
      <c r="L4456" s="68">
        <v>0.76</v>
      </c>
      <c r="M4456" s="68" t="s">
        <v>1960</v>
      </c>
      <c r="N4456" s="143">
        <f>IF(対応ガラス検索!$E$2="-","",IF(対応ガラス検索!$E$2&gt;=K4456,MAX($N$2:N4455)+1,""))</f>
        <v>4455</v>
      </c>
      <c r="O4456" s="143" t="str">
        <f>IF(対応ガラス検索!$E$2="-","",IF(L4456&lt;=0.65,MAX($O$2:O4455)+1,""))</f>
        <v/>
      </c>
      <c r="P4456" s="144"/>
      <c r="Q4456" s="145"/>
    </row>
    <row r="4457" spans="1:17" x14ac:dyDescent="0.4">
      <c r="A4457" s="68">
        <v>4456</v>
      </c>
      <c r="B4457" s="68" t="s">
        <v>2056</v>
      </c>
      <c r="C4457" s="68" t="s">
        <v>2297</v>
      </c>
      <c r="D4457" s="68" t="s">
        <v>2082</v>
      </c>
      <c r="E4457" s="68" t="s">
        <v>1958</v>
      </c>
      <c r="F4457" s="68" t="s">
        <v>1959</v>
      </c>
      <c r="G4457" s="68" t="s">
        <v>2032</v>
      </c>
      <c r="H4457" s="68" t="s">
        <v>2033</v>
      </c>
      <c r="I4457" s="68">
        <v>13</v>
      </c>
      <c r="J4457" s="68" t="s">
        <v>2267</v>
      </c>
      <c r="K4457" s="68">
        <v>2.6</v>
      </c>
      <c r="L4457" s="68">
        <v>0.76</v>
      </c>
      <c r="M4457" s="68" t="s">
        <v>1960</v>
      </c>
      <c r="N4457" s="143">
        <f>IF(対応ガラス検索!$E$2="-","",IF(対応ガラス検索!$E$2&gt;=K4457,MAX($N$2:N4456)+1,""))</f>
        <v>4456</v>
      </c>
      <c r="O4457" s="143" t="str">
        <f>IF(対応ガラス検索!$E$2="-","",IF(L4457&lt;=0.65,MAX($O$2:O4456)+1,""))</f>
        <v/>
      </c>
      <c r="P4457" s="144"/>
      <c r="Q4457" s="145"/>
    </row>
    <row r="4458" spans="1:17" x14ac:dyDescent="0.4">
      <c r="A4458" s="68">
        <v>4457</v>
      </c>
      <c r="B4458" s="68" t="s">
        <v>2056</v>
      </c>
      <c r="C4458" s="68" t="s">
        <v>2297</v>
      </c>
      <c r="D4458" s="68" t="s">
        <v>2082</v>
      </c>
      <c r="E4458" s="68" t="s">
        <v>1958</v>
      </c>
      <c r="F4458" s="68" t="s">
        <v>1959</v>
      </c>
      <c r="G4458" s="68" t="s">
        <v>2032</v>
      </c>
      <c r="H4458" s="68" t="s">
        <v>2033</v>
      </c>
      <c r="I4458" s="68">
        <v>6</v>
      </c>
      <c r="J4458" s="68" t="s">
        <v>2296</v>
      </c>
      <c r="K4458" s="68">
        <v>3.3</v>
      </c>
      <c r="L4458" s="68">
        <v>0.75</v>
      </c>
      <c r="M4458" s="68" t="s">
        <v>1960</v>
      </c>
      <c r="N4458" s="143">
        <f>IF(対応ガラス検索!$E$2="-","",IF(対応ガラス検索!$E$2&gt;=K4458,MAX($N$2:N4457)+1,""))</f>
        <v>4457</v>
      </c>
      <c r="O4458" s="143" t="str">
        <f>IF(対応ガラス検索!$E$2="-","",IF(L4458&lt;=0.65,MAX($O$2:O4457)+1,""))</f>
        <v/>
      </c>
      <c r="P4458" s="144"/>
      <c r="Q4458" s="145"/>
    </row>
    <row r="4459" spans="1:17" x14ac:dyDescent="0.4">
      <c r="A4459" s="68">
        <v>4458</v>
      </c>
      <c r="B4459" s="68" t="s">
        <v>2056</v>
      </c>
      <c r="C4459" s="68" t="s">
        <v>2297</v>
      </c>
      <c r="D4459" s="68" t="s">
        <v>2082</v>
      </c>
      <c r="E4459" s="68" t="s">
        <v>1958</v>
      </c>
      <c r="F4459" s="68" t="s">
        <v>1959</v>
      </c>
      <c r="G4459" s="68" t="s">
        <v>2032</v>
      </c>
      <c r="H4459" s="68" t="s">
        <v>2033</v>
      </c>
      <c r="I4459" s="68">
        <v>7</v>
      </c>
      <c r="J4459" s="68" t="s">
        <v>2296</v>
      </c>
      <c r="K4459" s="68">
        <v>3.2</v>
      </c>
      <c r="L4459" s="68">
        <v>0.75</v>
      </c>
      <c r="M4459" s="68" t="s">
        <v>1960</v>
      </c>
      <c r="N4459" s="143">
        <f>IF(対応ガラス検索!$E$2="-","",IF(対応ガラス検索!$E$2&gt;=K4459,MAX($N$2:N4458)+1,""))</f>
        <v>4458</v>
      </c>
      <c r="O4459" s="143" t="str">
        <f>IF(対応ガラス検索!$E$2="-","",IF(L4459&lt;=0.65,MAX($O$2:O4458)+1,""))</f>
        <v/>
      </c>
      <c r="P4459" s="144"/>
      <c r="Q4459" s="145"/>
    </row>
    <row r="4460" spans="1:17" x14ac:dyDescent="0.4">
      <c r="A4460" s="68">
        <v>4459</v>
      </c>
      <c r="B4460" s="68" t="s">
        <v>2056</v>
      </c>
      <c r="C4460" s="68" t="s">
        <v>2297</v>
      </c>
      <c r="D4460" s="68" t="s">
        <v>2082</v>
      </c>
      <c r="E4460" s="68" t="s">
        <v>1958</v>
      </c>
      <c r="F4460" s="68" t="s">
        <v>1959</v>
      </c>
      <c r="G4460" s="68" t="s">
        <v>2032</v>
      </c>
      <c r="H4460" s="68" t="s">
        <v>2033</v>
      </c>
      <c r="I4460" s="68">
        <v>8</v>
      </c>
      <c r="J4460" s="68" t="s">
        <v>2296</v>
      </c>
      <c r="K4460" s="68">
        <v>3.1</v>
      </c>
      <c r="L4460" s="68">
        <v>0.76</v>
      </c>
      <c r="M4460" s="68" t="s">
        <v>1960</v>
      </c>
      <c r="N4460" s="143">
        <f>IF(対応ガラス検索!$E$2="-","",IF(対応ガラス検索!$E$2&gt;=K4460,MAX($N$2:N4459)+1,""))</f>
        <v>4459</v>
      </c>
      <c r="O4460" s="143" t="str">
        <f>IF(対応ガラス検索!$E$2="-","",IF(L4460&lt;=0.65,MAX($O$2:O4459)+1,""))</f>
        <v/>
      </c>
      <c r="P4460" s="144"/>
      <c r="Q4460" s="145"/>
    </row>
    <row r="4461" spans="1:17" x14ac:dyDescent="0.4">
      <c r="A4461" s="68">
        <v>4460</v>
      </c>
      <c r="B4461" s="68" t="s">
        <v>2056</v>
      </c>
      <c r="C4461" s="68" t="s">
        <v>2297</v>
      </c>
      <c r="D4461" s="68" t="s">
        <v>2082</v>
      </c>
      <c r="E4461" s="68" t="s">
        <v>1958</v>
      </c>
      <c r="F4461" s="68" t="s">
        <v>1959</v>
      </c>
      <c r="G4461" s="68" t="s">
        <v>2032</v>
      </c>
      <c r="H4461" s="68" t="s">
        <v>2033</v>
      </c>
      <c r="I4461" s="68">
        <v>9</v>
      </c>
      <c r="J4461" s="68" t="s">
        <v>2296</v>
      </c>
      <c r="K4461" s="68">
        <v>3</v>
      </c>
      <c r="L4461" s="68">
        <v>0.76</v>
      </c>
      <c r="M4461" s="68" t="s">
        <v>1960</v>
      </c>
      <c r="N4461" s="143">
        <f>IF(対応ガラス検索!$E$2="-","",IF(対応ガラス検索!$E$2&gt;=K4461,MAX($N$2:N4460)+1,""))</f>
        <v>4460</v>
      </c>
      <c r="O4461" s="143" t="str">
        <f>IF(対応ガラス検索!$E$2="-","",IF(L4461&lt;=0.65,MAX($O$2:O4460)+1,""))</f>
        <v/>
      </c>
      <c r="P4461" s="144"/>
      <c r="Q4461" s="145"/>
    </row>
    <row r="4462" spans="1:17" x14ac:dyDescent="0.4">
      <c r="A4462" s="68">
        <v>4461</v>
      </c>
      <c r="B4462" s="68" t="s">
        <v>2056</v>
      </c>
      <c r="C4462" s="68" t="s">
        <v>2297</v>
      </c>
      <c r="D4462" s="68" t="s">
        <v>2082</v>
      </c>
      <c r="E4462" s="68" t="s">
        <v>1958</v>
      </c>
      <c r="F4462" s="68" t="s">
        <v>1959</v>
      </c>
      <c r="G4462" s="68" t="s">
        <v>2032</v>
      </c>
      <c r="H4462" s="68" t="s">
        <v>2033</v>
      </c>
      <c r="I4462" s="68">
        <v>10</v>
      </c>
      <c r="J4462" s="68" t="s">
        <v>2296</v>
      </c>
      <c r="K4462" s="68">
        <v>2.9</v>
      </c>
      <c r="L4462" s="68">
        <v>0.76</v>
      </c>
      <c r="M4462" s="68" t="s">
        <v>1960</v>
      </c>
      <c r="N4462" s="143">
        <f>IF(対応ガラス検索!$E$2="-","",IF(対応ガラス検索!$E$2&gt;=K4462,MAX($N$2:N4461)+1,""))</f>
        <v>4461</v>
      </c>
      <c r="O4462" s="143" t="str">
        <f>IF(対応ガラス検索!$E$2="-","",IF(L4462&lt;=0.65,MAX($O$2:O4461)+1,""))</f>
        <v/>
      </c>
      <c r="P4462" s="144"/>
      <c r="Q4462" s="145"/>
    </row>
    <row r="4463" spans="1:17" x14ac:dyDescent="0.4">
      <c r="A4463" s="68">
        <v>4462</v>
      </c>
      <c r="B4463" s="68" t="s">
        <v>2056</v>
      </c>
      <c r="C4463" s="68" t="s">
        <v>2297</v>
      </c>
      <c r="D4463" s="68" t="s">
        <v>2082</v>
      </c>
      <c r="E4463" s="68" t="s">
        <v>1958</v>
      </c>
      <c r="F4463" s="68" t="s">
        <v>1959</v>
      </c>
      <c r="G4463" s="68" t="s">
        <v>2032</v>
      </c>
      <c r="H4463" s="68" t="s">
        <v>2033</v>
      </c>
      <c r="I4463" s="68">
        <v>11</v>
      </c>
      <c r="J4463" s="68" t="s">
        <v>2296</v>
      </c>
      <c r="K4463" s="68">
        <v>2.9</v>
      </c>
      <c r="L4463" s="68">
        <v>0.76</v>
      </c>
      <c r="M4463" s="68" t="s">
        <v>1960</v>
      </c>
      <c r="N4463" s="143">
        <f>IF(対応ガラス検索!$E$2="-","",IF(対応ガラス検索!$E$2&gt;=K4463,MAX($N$2:N4462)+1,""))</f>
        <v>4462</v>
      </c>
      <c r="O4463" s="143" t="str">
        <f>IF(対応ガラス検索!$E$2="-","",IF(L4463&lt;=0.65,MAX($O$2:O4462)+1,""))</f>
        <v/>
      </c>
      <c r="P4463" s="144"/>
      <c r="Q4463" s="145"/>
    </row>
    <row r="4464" spans="1:17" x14ac:dyDescent="0.4">
      <c r="A4464" s="68">
        <v>4463</v>
      </c>
      <c r="B4464" s="68" t="s">
        <v>2056</v>
      </c>
      <c r="C4464" s="68" t="s">
        <v>2297</v>
      </c>
      <c r="D4464" s="68" t="s">
        <v>2082</v>
      </c>
      <c r="E4464" s="68" t="s">
        <v>1958</v>
      </c>
      <c r="F4464" s="68" t="s">
        <v>1959</v>
      </c>
      <c r="G4464" s="68" t="s">
        <v>2032</v>
      </c>
      <c r="H4464" s="68" t="s">
        <v>2033</v>
      </c>
      <c r="I4464" s="68">
        <v>12</v>
      </c>
      <c r="J4464" s="68" t="s">
        <v>2296</v>
      </c>
      <c r="K4464" s="68">
        <v>2.8</v>
      </c>
      <c r="L4464" s="68">
        <v>0.76</v>
      </c>
      <c r="M4464" s="68" t="s">
        <v>1960</v>
      </c>
      <c r="N4464" s="143">
        <f>IF(対応ガラス検索!$E$2="-","",IF(対応ガラス検索!$E$2&gt;=K4464,MAX($N$2:N4463)+1,""))</f>
        <v>4463</v>
      </c>
      <c r="O4464" s="143" t="str">
        <f>IF(対応ガラス検索!$E$2="-","",IF(L4464&lt;=0.65,MAX($O$2:O4463)+1,""))</f>
        <v/>
      </c>
      <c r="P4464" s="144"/>
      <c r="Q4464" s="145"/>
    </row>
    <row r="4465" spans="1:17" x14ac:dyDescent="0.4">
      <c r="A4465" s="68">
        <v>4464</v>
      </c>
      <c r="B4465" s="68" t="s">
        <v>2056</v>
      </c>
      <c r="C4465" s="68" t="s">
        <v>2297</v>
      </c>
      <c r="D4465" s="68" t="s">
        <v>2082</v>
      </c>
      <c r="E4465" s="68" t="s">
        <v>1958</v>
      </c>
      <c r="F4465" s="68" t="s">
        <v>1959</v>
      </c>
      <c r="G4465" s="68" t="s">
        <v>2032</v>
      </c>
      <c r="H4465" s="68" t="s">
        <v>2033</v>
      </c>
      <c r="I4465" s="68">
        <v>13</v>
      </c>
      <c r="J4465" s="68" t="s">
        <v>2296</v>
      </c>
      <c r="K4465" s="68">
        <v>2.8</v>
      </c>
      <c r="L4465" s="68">
        <v>0.76</v>
      </c>
      <c r="M4465" s="68" t="s">
        <v>1960</v>
      </c>
      <c r="N4465" s="143">
        <f>IF(対応ガラス検索!$E$2="-","",IF(対応ガラス検索!$E$2&gt;=K4465,MAX($N$2:N4464)+1,""))</f>
        <v>4464</v>
      </c>
      <c r="O4465" s="143" t="str">
        <f>IF(対応ガラス検索!$E$2="-","",IF(L4465&lt;=0.65,MAX($O$2:O4464)+1,""))</f>
        <v/>
      </c>
      <c r="P4465" s="144"/>
      <c r="Q4465" s="145"/>
    </row>
    <row r="4466" spans="1:17" x14ac:dyDescent="0.4">
      <c r="A4466" s="68">
        <v>4465</v>
      </c>
      <c r="B4466" s="68" t="s">
        <v>2056</v>
      </c>
      <c r="C4466" s="68" t="s">
        <v>2297</v>
      </c>
      <c r="D4466" s="68" t="s">
        <v>2082</v>
      </c>
      <c r="E4466" s="68" t="s">
        <v>1958</v>
      </c>
      <c r="F4466" s="68" t="s">
        <v>1959</v>
      </c>
      <c r="G4466" s="68" t="s">
        <v>2032</v>
      </c>
      <c r="H4466" s="68" t="s">
        <v>2033</v>
      </c>
      <c r="I4466" s="68">
        <v>6</v>
      </c>
      <c r="J4466" s="68" t="s">
        <v>2296</v>
      </c>
      <c r="K4466" s="142">
        <v>3.3</v>
      </c>
      <c r="L4466" s="68">
        <v>0.75</v>
      </c>
      <c r="M4466" s="68" t="s">
        <v>1960</v>
      </c>
      <c r="N4466" s="143">
        <f>IF(対応ガラス検索!$E$2="-","",IF(対応ガラス検索!$E$2&gt;=K4466,MAX($N$2:N4465)+1,""))</f>
        <v>4465</v>
      </c>
      <c r="O4466" s="143" t="str">
        <f>IF(対応ガラス検索!$E$2="-","",IF(L4466&lt;=0.65,MAX($O$2:O4465)+1,""))</f>
        <v/>
      </c>
      <c r="P4466" s="144"/>
      <c r="Q4466" s="145"/>
    </row>
    <row r="4467" spans="1:17" x14ac:dyDescent="0.4">
      <c r="A4467" s="68">
        <v>4466</v>
      </c>
      <c r="B4467" s="68" t="s">
        <v>2056</v>
      </c>
      <c r="C4467" s="68" t="s">
        <v>2297</v>
      </c>
      <c r="D4467" s="68" t="s">
        <v>2082</v>
      </c>
      <c r="E4467" s="68" t="s">
        <v>1958</v>
      </c>
      <c r="F4467" s="68" t="s">
        <v>1959</v>
      </c>
      <c r="G4467" s="68" t="s">
        <v>2032</v>
      </c>
      <c r="H4467" s="68" t="s">
        <v>2033</v>
      </c>
      <c r="I4467" s="68">
        <v>7</v>
      </c>
      <c r="J4467" s="68" t="s">
        <v>2296</v>
      </c>
      <c r="K4467" s="68">
        <v>3.2</v>
      </c>
      <c r="L4467" s="68">
        <v>0.75</v>
      </c>
      <c r="M4467" s="68" t="s">
        <v>1960</v>
      </c>
      <c r="N4467" s="143">
        <f>IF(対応ガラス検索!$E$2="-","",IF(対応ガラス検索!$E$2&gt;=K4467,MAX($N$2:N4466)+1,""))</f>
        <v>4466</v>
      </c>
      <c r="O4467" s="143" t="str">
        <f>IF(対応ガラス検索!$E$2="-","",IF(L4467&lt;=0.65,MAX($O$2:O4466)+1,""))</f>
        <v/>
      </c>
      <c r="P4467" s="144"/>
      <c r="Q4467" s="145"/>
    </row>
    <row r="4468" spans="1:17" x14ac:dyDescent="0.4">
      <c r="A4468" s="68">
        <v>4467</v>
      </c>
      <c r="B4468" s="68" t="s">
        <v>2056</v>
      </c>
      <c r="C4468" s="68" t="s">
        <v>2297</v>
      </c>
      <c r="D4468" s="68" t="s">
        <v>2082</v>
      </c>
      <c r="E4468" s="68" t="s">
        <v>1958</v>
      </c>
      <c r="F4468" s="68" t="s">
        <v>1959</v>
      </c>
      <c r="G4468" s="68" t="s">
        <v>2032</v>
      </c>
      <c r="H4468" s="68" t="s">
        <v>2033</v>
      </c>
      <c r="I4468" s="68">
        <v>8</v>
      </c>
      <c r="J4468" s="68" t="s">
        <v>2296</v>
      </c>
      <c r="K4468" s="68">
        <v>3.1</v>
      </c>
      <c r="L4468" s="68">
        <v>0.76</v>
      </c>
      <c r="M4468" s="68" t="s">
        <v>1960</v>
      </c>
      <c r="N4468" s="143">
        <f>IF(対応ガラス検索!$E$2="-","",IF(対応ガラス検索!$E$2&gt;=K4468,MAX($N$2:N4467)+1,""))</f>
        <v>4467</v>
      </c>
      <c r="O4468" s="143" t="str">
        <f>IF(対応ガラス検索!$E$2="-","",IF(L4468&lt;=0.65,MAX($O$2:O4467)+1,""))</f>
        <v/>
      </c>
      <c r="P4468" s="144"/>
      <c r="Q4468" s="145"/>
    </row>
    <row r="4469" spans="1:17" x14ac:dyDescent="0.4">
      <c r="A4469" s="68">
        <v>4468</v>
      </c>
      <c r="B4469" s="68" t="s">
        <v>2056</v>
      </c>
      <c r="C4469" s="68" t="s">
        <v>2297</v>
      </c>
      <c r="D4469" s="68" t="s">
        <v>2082</v>
      </c>
      <c r="E4469" s="68" t="s">
        <v>1958</v>
      </c>
      <c r="F4469" s="68" t="s">
        <v>1959</v>
      </c>
      <c r="G4469" s="68" t="s">
        <v>2032</v>
      </c>
      <c r="H4469" s="68" t="s">
        <v>2033</v>
      </c>
      <c r="I4469" s="68">
        <v>9</v>
      </c>
      <c r="J4469" s="68" t="s">
        <v>2296</v>
      </c>
      <c r="K4469" s="68">
        <v>3</v>
      </c>
      <c r="L4469" s="68">
        <v>0.76</v>
      </c>
      <c r="M4469" s="68" t="s">
        <v>1960</v>
      </c>
      <c r="N4469" s="143">
        <f>IF(対応ガラス検索!$E$2="-","",IF(対応ガラス検索!$E$2&gt;=K4469,MAX($N$2:N4468)+1,""))</f>
        <v>4468</v>
      </c>
      <c r="O4469" s="143" t="str">
        <f>IF(対応ガラス検索!$E$2="-","",IF(L4469&lt;=0.65,MAX($O$2:O4468)+1,""))</f>
        <v/>
      </c>
      <c r="P4469" s="144"/>
      <c r="Q4469" s="145"/>
    </row>
    <row r="4470" spans="1:17" x14ac:dyDescent="0.4">
      <c r="A4470" s="68">
        <v>4469</v>
      </c>
      <c r="B4470" s="68" t="s">
        <v>2056</v>
      </c>
      <c r="C4470" s="68" t="s">
        <v>2297</v>
      </c>
      <c r="D4470" s="68" t="s">
        <v>2082</v>
      </c>
      <c r="E4470" s="68" t="s">
        <v>1958</v>
      </c>
      <c r="F4470" s="68" t="s">
        <v>1959</v>
      </c>
      <c r="G4470" s="68" t="s">
        <v>2032</v>
      </c>
      <c r="H4470" s="68" t="s">
        <v>2033</v>
      </c>
      <c r="I4470" s="68">
        <v>10</v>
      </c>
      <c r="J4470" s="68" t="s">
        <v>2296</v>
      </c>
      <c r="K4470" s="68">
        <v>2.9</v>
      </c>
      <c r="L4470" s="68">
        <v>0.76</v>
      </c>
      <c r="M4470" s="68" t="s">
        <v>1960</v>
      </c>
      <c r="N4470" s="143">
        <f>IF(対応ガラス検索!$E$2="-","",IF(対応ガラス検索!$E$2&gt;=K4470,MAX($N$2:N4469)+1,""))</f>
        <v>4469</v>
      </c>
      <c r="O4470" s="143" t="str">
        <f>IF(対応ガラス検索!$E$2="-","",IF(L4470&lt;=0.65,MAX($O$2:O4469)+1,""))</f>
        <v/>
      </c>
      <c r="P4470" s="144"/>
      <c r="Q4470" s="145"/>
    </row>
    <row r="4471" spans="1:17" x14ac:dyDescent="0.4">
      <c r="A4471" s="68">
        <v>4470</v>
      </c>
      <c r="B4471" s="68" t="s">
        <v>2056</v>
      </c>
      <c r="C4471" s="68" t="s">
        <v>2297</v>
      </c>
      <c r="D4471" s="68" t="s">
        <v>2082</v>
      </c>
      <c r="E4471" s="68" t="s">
        <v>1958</v>
      </c>
      <c r="F4471" s="68" t="s">
        <v>1959</v>
      </c>
      <c r="G4471" s="68" t="s">
        <v>2032</v>
      </c>
      <c r="H4471" s="68" t="s">
        <v>2033</v>
      </c>
      <c r="I4471" s="68">
        <v>11</v>
      </c>
      <c r="J4471" s="68" t="s">
        <v>2296</v>
      </c>
      <c r="K4471" s="68">
        <v>2.9</v>
      </c>
      <c r="L4471" s="68">
        <v>0.76</v>
      </c>
      <c r="M4471" s="68" t="s">
        <v>1960</v>
      </c>
      <c r="N4471" s="143">
        <f>IF(対応ガラス検索!$E$2="-","",IF(対応ガラス検索!$E$2&gt;=K4471,MAX($N$2:N4470)+1,""))</f>
        <v>4470</v>
      </c>
      <c r="O4471" s="143" t="str">
        <f>IF(対応ガラス検索!$E$2="-","",IF(L4471&lt;=0.65,MAX($O$2:O4470)+1,""))</f>
        <v/>
      </c>
      <c r="P4471" s="144"/>
      <c r="Q4471" s="145"/>
    </row>
    <row r="4472" spans="1:17" x14ac:dyDescent="0.4">
      <c r="A4472" s="68">
        <v>4471</v>
      </c>
      <c r="B4472" s="68" t="s">
        <v>2056</v>
      </c>
      <c r="C4472" s="68" t="s">
        <v>2297</v>
      </c>
      <c r="D4472" s="68" t="s">
        <v>2082</v>
      </c>
      <c r="E4472" s="68" t="s">
        <v>1958</v>
      </c>
      <c r="F4472" s="68" t="s">
        <v>1959</v>
      </c>
      <c r="G4472" s="68" t="s">
        <v>2032</v>
      </c>
      <c r="H4472" s="68" t="s">
        <v>2033</v>
      </c>
      <c r="I4472" s="68">
        <v>12</v>
      </c>
      <c r="J4472" s="68" t="s">
        <v>2296</v>
      </c>
      <c r="K4472" s="68">
        <v>2.8</v>
      </c>
      <c r="L4472" s="68">
        <v>0.76</v>
      </c>
      <c r="M4472" s="68" t="s">
        <v>1960</v>
      </c>
      <c r="N4472" s="143">
        <f>IF(対応ガラス検索!$E$2="-","",IF(対応ガラス検索!$E$2&gt;=K4472,MAX($N$2:N4471)+1,""))</f>
        <v>4471</v>
      </c>
      <c r="O4472" s="143" t="str">
        <f>IF(対応ガラス検索!$E$2="-","",IF(L4472&lt;=0.65,MAX($O$2:O4471)+1,""))</f>
        <v/>
      </c>
      <c r="P4472" s="144"/>
      <c r="Q4472" s="145"/>
    </row>
    <row r="4473" spans="1:17" x14ac:dyDescent="0.4">
      <c r="A4473" s="68">
        <v>4472</v>
      </c>
      <c r="B4473" s="68" t="s">
        <v>2056</v>
      </c>
      <c r="C4473" s="68" t="s">
        <v>2297</v>
      </c>
      <c r="D4473" s="68" t="s">
        <v>2082</v>
      </c>
      <c r="E4473" s="68" t="s">
        <v>1958</v>
      </c>
      <c r="F4473" s="68" t="s">
        <v>1959</v>
      </c>
      <c r="G4473" s="68" t="s">
        <v>2032</v>
      </c>
      <c r="H4473" s="68" t="s">
        <v>2033</v>
      </c>
      <c r="I4473" s="68">
        <v>13</v>
      </c>
      <c r="J4473" s="68" t="s">
        <v>2296</v>
      </c>
      <c r="K4473" s="68">
        <v>2.8</v>
      </c>
      <c r="L4473" s="68">
        <v>0.76</v>
      </c>
      <c r="M4473" s="68" t="s">
        <v>1960</v>
      </c>
      <c r="N4473" s="143">
        <f>IF(対応ガラス検索!$E$2="-","",IF(対応ガラス検索!$E$2&gt;=K4473,MAX($N$2:N4472)+1,""))</f>
        <v>4472</v>
      </c>
      <c r="O4473" s="143" t="str">
        <f>IF(対応ガラス検索!$E$2="-","",IF(L4473&lt;=0.65,MAX($O$2:O4472)+1,""))</f>
        <v/>
      </c>
      <c r="P4473" s="144"/>
      <c r="Q4473" s="145"/>
    </row>
    <row r="4474" spans="1:17" x14ac:dyDescent="0.4">
      <c r="A4474" s="68">
        <v>4473</v>
      </c>
      <c r="B4474" s="68" t="s">
        <v>2056</v>
      </c>
      <c r="C4474" s="68" t="s">
        <v>2297</v>
      </c>
      <c r="D4474" s="68" t="s">
        <v>2083</v>
      </c>
      <c r="E4474" s="68" t="s">
        <v>1958</v>
      </c>
      <c r="F4474" s="68" t="s">
        <v>1959</v>
      </c>
      <c r="G4474" s="68" t="s">
        <v>2037</v>
      </c>
      <c r="H4474" s="68" t="s">
        <v>2038</v>
      </c>
      <c r="I4474" s="68">
        <v>6</v>
      </c>
      <c r="J4474" s="68" t="s">
        <v>2267</v>
      </c>
      <c r="K4474" s="68">
        <v>3</v>
      </c>
      <c r="L4474" s="68">
        <v>0.76</v>
      </c>
      <c r="M4474" s="68" t="s">
        <v>1960</v>
      </c>
      <c r="N4474" s="143">
        <f>IF(対応ガラス検索!$E$2="-","",IF(対応ガラス検索!$E$2&gt;=K4474,MAX($N$2:N4473)+1,""))</f>
        <v>4473</v>
      </c>
      <c r="O4474" s="143" t="str">
        <f>IF(対応ガラス検索!$E$2="-","",IF(L4474&lt;=0.65,MAX($O$2:O4473)+1,""))</f>
        <v/>
      </c>
      <c r="P4474" s="144"/>
      <c r="Q4474" s="145"/>
    </row>
    <row r="4475" spans="1:17" x14ac:dyDescent="0.4">
      <c r="A4475" s="68">
        <v>4474</v>
      </c>
      <c r="B4475" s="68" t="s">
        <v>2056</v>
      </c>
      <c r="C4475" s="68" t="s">
        <v>2297</v>
      </c>
      <c r="D4475" s="68" t="s">
        <v>2083</v>
      </c>
      <c r="E4475" s="68" t="s">
        <v>1958</v>
      </c>
      <c r="F4475" s="68" t="s">
        <v>1959</v>
      </c>
      <c r="G4475" s="68" t="s">
        <v>2037</v>
      </c>
      <c r="H4475" s="68" t="s">
        <v>2038</v>
      </c>
      <c r="I4475" s="68">
        <v>7</v>
      </c>
      <c r="J4475" s="68" t="s">
        <v>2267</v>
      </c>
      <c r="K4475" s="68">
        <v>2.9</v>
      </c>
      <c r="L4475" s="68">
        <v>0.76</v>
      </c>
      <c r="M4475" s="68" t="s">
        <v>1960</v>
      </c>
      <c r="N4475" s="143">
        <f>IF(対応ガラス検索!$E$2="-","",IF(対応ガラス検索!$E$2&gt;=K4475,MAX($N$2:N4474)+1,""))</f>
        <v>4474</v>
      </c>
      <c r="O4475" s="143" t="str">
        <f>IF(対応ガラス検索!$E$2="-","",IF(L4475&lt;=0.65,MAX($O$2:O4474)+1,""))</f>
        <v/>
      </c>
      <c r="P4475" s="144"/>
      <c r="Q4475" s="145"/>
    </row>
    <row r="4476" spans="1:17" x14ac:dyDescent="0.4">
      <c r="A4476" s="68">
        <v>4475</v>
      </c>
      <c r="B4476" s="68" t="s">
        <v>2056</v>
      </c>
      <c r="C4476" s="68" t="s">
        <v>2297</v>
      </c>
      <c r="D4476" s="68" t="s">
        <v>2083</v>
      </c>
      <c r="E4476" s="68" t="s">
        <v>1958</v>
      </c>
      <c r="F4476" s="68" t="s">
        <v>1959</v>
      </c>
      <c r="G4476" s="68" t="s">
        <v>2037</v>
      </c>
      <c r="H4476" s="68" t="s">
        <v>2038</v>
      </c>
      <c r="I4476" s="68">
        <v>8</v>
      </c>
      <c r="J4476" s="68" t="s">
        <v>2267</v>
      </c>
      <c r="K4476" s="68">
        <v>2.9</v>
      </c>
      <c r="L4476" s="68">
        <v>0.76</v>
      </c>
      <c r="M4476" s="68" t="s">
        <v>1960</v>
      </c>
      <c r="N4476" s="143">
        <f>IF(対応ガラス検索!$E$2="-","",IF(対応ガラス検索!$E$2&gt;=K4476,MAX($N$2:N4475)+1,""))</f>
        <v>4475</v>
      </c>
      <c r="O4476" s="143" t="str">
        <f>IF(対応ガラス検索!$E$2="-","",IF(L4476&lt;=0.65,MAX($O$2:O4475)+1,""))</f>
        <v/>
      </c>
      <c r="P4476" s="144"/>
      <c r="Q4476" s="145"/>
    </row>
    <row r="4477" spans="1:17" x14ac:dyDescent="0.4">
      <c r="A4477" s="68">
        <v>4476</v>
      </c>
      <c r="B4477" s="68" t="s">
        <v>2056</v>
      </c>
      <c r="C4477" s="68" t="s">
        <v>2297</v>
      </c>
      <c r="D4477" s="68" t="s">
        <v>2083</v>
      </c>
      <c r="E4477" s="68" t="s">
        <v>1958</v>
      </c>
      <c r="F4477" s="68" t="s">
        <v>1959</v>
      </c>
      <c r="G4477" s="68" t="s">
        <v>2037</v>
      </c>
      <c r="H4477" s="68" t="s">
        <v>2038</v>
      </c>
      <c r="I4477" s="68">
        <v>9</v>
      </c>
      <c r="J4477" s="68" t="s">
        <v>2267</v>
      </c>
      <c r="K4477" s="68">
        <v>2.8</v>
      </c>
      <c r="L4477" s="68">
        <v>0.76</v>
      </c>
      <c r="M4477" s="68" t="s">
        <v>1960</v>
      </c>
      <c r="N4477" s="143">
        <f>IF(対応ガラス検索!$E$2="-","",IF(対応ガラス検索!$E$2&gt;=K4477,MAX($N$2:N4476)+1,""))</f>
        <v>4476</v>
      </c>
      <c r="O4477" s="143" t="str">
        <f>IF(対応ガラス検索!$E$2="-","",IF(L4477&lt;=0.65,MAX($O$2:O4476)+1,""))</f>
        <v/>
      </c>
      <c r="P4477" s="144"/>
      <c r="Q4477" s="145"/>
    </row>
    <row r="4478" spans="1:17" x14ac:dyDescent="0.4">
      <c r="A4478" s="68">
        <v>4477</v>
      </c>
      <c r="B4478" s="68" t="s">
        <v>2056</v>
      </c>
      <c r="C4478" s="68" t="s">
        <v>2297</v>
      </c>
      <c r="D4478" s="68" t="s">
        <v>2083</v>
      </c>
      <c r="E4478" s="68" t="s">
        <v>1958</v>
      </c>
      <c r="F4478" s="68" t="s">
        <v>1959</v>
      </c>
      <c r="G4478" s="68" t="s">
        <v>2037</v>
      </c>
      <c r="H4478" s="68" t="s">
        <v>2038</v>
      </c>
      <c r="I4478" s="68">
        <v>10</v>
      </c>
      <c r="J4478" s="68" t="s">
        <v>2267</v>
      </c>
      <c r="K4478" s="68">
        <v>2.8</v>
      </c>
      <c r="L4478" s="68">
        <v>0.76</v>
      </c>
      <c r="M4478" s="68" t="s">
        <v>1960</v>
      </c>
      <c r="N4478" s="143">
        <f>IF(対応ガラス検索!$E$2="-","",IF(対応ガラス検索!$E$2&gt;=K4478,MAX($N$2:N4477)+1,""))</f>
        <v>4477</v>
      </c>
      <c r="O4478" s="143" t="str">
        <f>IF(対応ガラス検索!$E$2="-","",IF(L4478&lt;=0.65,MAX($O$2:O4477)+1,""))</f>
        <v/>
      </c>
      <c r="P4478" s="144"/>
      <c r="Q4478" s="145"/>
    </row>
    <row r="4479" spans="1:17" x14ac:dyDescent="0.4">
      <c r="A4479" s="68">
        <v>4478</v>
      </c>
      <c r="B4479" s="68" t="s">
        <v>2056</v>
      </c>
      <c r="C4479" s="68" t="s">
        <v>2297</v>
      </c>
      <c r="D4479" s="68" t="s">
        <v>2083</v>
      </c>
      <c r="E4479" s="68" t="s">
        <v>1958</v>
      </c>
      <c r="F4479" s="68" t="s">
        <v>1959</v>
      </c>
      <c r="G4479" s="68" t="s">
        <v>2037</v>
      </c>
      <c r="H4479" s="68" t="s">
        <v>2038</v>
      </c>
      <c r="I4479" s="68">
        <v>11</v>
      </c>
      <c r="J4479" s="68" t="s">
        <v>2267</v>
      </c>
      <c r="K4479" s="142">
        <v>2.7</v>
      </c>
      <c r="L4479" s="68">
        <v>0.76</v>
      </c>
      <c r="M4479" s="68" t="s">
        <v>1960</v>
      </c>
      <c r="N4479" s="143">
        <f>IF(対応ガラス検索!$E$2="-","",IF(対応ガラス検索!$E$2&gt;=K4479,MAX($N$2:N4478)+1,""))</f>
        <v>4478</v>
      </c>
      <c r="O4479" s="143" t="str">
        <f>IF(対応ガラス検索!$E$2="-","",IF(L4479&lt;=0.65,MAX($O$2:O4478)+1,""))</f>
        <v/>
      </c>
      <c r="P4479" s="144"/>
      <c r="Q4479" s="145"/>
    </row>
    <row r="4480" spans="1:17" x14ac:dyDescent="0.4">
      <c r="A4480" s="68">
        <v>4479</v>
      </c>
      <c r="B4480" s="68" t="s">
        <v>2056</v>
      </c>
      <c r="C4480" s="68" t="s">
        <v>2297</v>
      </c>
      <c r="D4480" s="68" t="s">
        <v>2083</v>
      </c>
      <c r="E4480" s="68" t="s">
        <v>1958</v>
      </c>
      <c r="F4480" s="68" t="s">
        <v>1959</v>
      </c>
      <c r="G4480" s="68" t="s">
        <v>2037</v>
      </c>
      <c r="H4480" s="68" t="s">
        <v>2038</v>
      </c>
      <c r="I4480" s="68">
        <v>12</v>
      </c>
      <c r="J4480" s="68" t="s">
        <v>2267</v>
      </c>
      <c r="K4480" s="68">
        <v>2.7</v>
      </c>
      <c r="L4480" s="68">
        <v>0.76</v>
      </c>
      <c r="M4480" s="68" t="s">
        <v>1960</v>
      </c>
      <c r="N4480" s="143">
        <f>IF(対応ガラス検索!$E$2="-","",IF(対応ガラス検索!$E$2&gt;=K4480,MAX($N$2:N4479)+1,""))</f>
        <v>4479</v>
      </c>
      <c r="O4480" s="143" t="str">
        <f>IF(対応ガラス検索!$E$2="-","",IF(L4480&lt;=0.65,MAX($O$2:O4479)+1,""))</f>
        <v/>
      </c>
      <c r="P4480" s="144"/>
      <c r="Q4480" s="145"/>
    </row>
    <row r="4481" spans="1:17" x14ac:dyDescent="0.4">
      <c r="A4481" s="68">
        <v>4480</v>
      </c>
      <c r="B4481" s="68" t="s">
        <v>2056</v>
      </c>
      <c r="C4481" s="68" t="s">
        <v>2297</v>
      </c>
      <c r="D4481" s="68" t="s">
        <v>2083</v>
      </c>
      <c r="E4481" s="68" t="s">
        <v>1958</v>
      </c>
      <c r="F4481" s="68" t="s">
        <v>1959</v>
      </c>
      <c r="G4481" s="68" t="s">
        <v>2037</v>
      </c>
      <c r="H4481" s="68" t="s">
        <v>2038</v>
      </c>
      <c r="I4481" s="68">
        <v>13</v>
      </c>
      <c r="J4481" s="68" t="s">
        <v>2267</v>
      </c>
      <c r="K4481" s="68">
        <v>2.6</v>
      </c>
      <c r="L4481" s="68">
        <v>0.76</v>
      </c>
      <c r="M4481" s="68" t="s">
        <v>1960</v>
      </c>
      <c r="N4481" s="143">
        <f>IF(対応ガラス検索!$E$2="-","",IF(対応ガラス検索!$E$2&gt;=K4481,MAX($N$2:N4480)+1,""))</f>
        <v>4480</v>
      </c>
      <c r="O4481" s="143" t="str">
        <f>IF(対応ガラス検索!$E$2="-","",IF(L4481&lt;=0.65,MAX($O$2:O4480)+1,""))</f>
        <v/>
      </c>
      <c r="P4481" s="144"/>
      <c r="Q4481" s="145"/>
    </row>
    <row r="4482" spans="1:17" x14ac:dyDescent="0.4">
      <c r="A4482" s="68">
        <v>4481</v>
      </c>
      <c r="B4482" s="68" t="s">
        <v>2056</v>
      </c>
      <c r="C4482" s="68" t="s">
        <v>2297</v>
      </c>
      <c r="D4482" s="68" t="s">
        <v>2083</v>
      </c>
      <c r="E4482" s="68" t="s">
        <v>1958</v>
      </c>
      <c r="F4482" s="68" t="s">
        <v>1959</v>
      </c>
      <c r="G4482" s="68" t="s">
        <v>2037</v>
      </c>
      <c r="H4482" s="68" t="s">
        <v>2038</v>
      </c>
      <c r="I4482" s="68">
        <v>6</v>
      </c>
      <c r="J4482" s="68" t="s">
        <v>2267</v>
      </c>
      <c r="K4482" s="68">
        <v>3</v>
      </c>
      <c r="L4482" s="68">
        <v>0.76</v>
      </c>
      <c r="M4482" s="68" t="s">
        <v>1960</v>
      </c>
      <c r="N4482" s="143">
        <f>IF(対応ガラス検索!$E$2="-","",IF(対応ガラス検索!$E$2&gt;=K4482,MAX($N$2:N4481)+1,""))</f>
        <v>4481</v>
      </c>
      <c r="O4482" s="143" t="str">
        <f>IF(対応ガラス検索!$E$2="-","",IF(L4482&lt;=0.65,MAX($O$2:O4481)+1,""))</f>
        <v/>
      </c>
      <c r="P4482" s="144"/>
      <c r="Q4482" s="145"/>
    </row>
    <row r="4483" spans="1:17" x14ac:dyDescent="0.4">
      <c r="A4483" s="68">
        <v>4482</v>
      </c>
      <c r="B4483" s="68" t="s">
        <v>2056</v>
      </c>
      <c r="C4483" s="68" t="s">
        <v>2297</v>
      </c>
      <c r="D4483" s="68" t="s">
        <v>2083</v>
      </c>
      <c r="E4483" s="68" t="s">
        <v>1958</v>
      </c>
      <c r="F4483" s="68" t="s">
        <v>1959</v>
      </c>
      <c r="G4483" s="68" t="s">
        <v>2037</v>
      </c>
      <c r="H4483" s="68" t="s">
        <v>2038</v>
      </c>
      <c r="I4483" s="68">
        <v>7</v>
      </c>
      <c r="J4483" s="68" t="s">
        <v>2267</v>
      </c>
      <c r="K4483" s="68">
        <v>2.9</v>
      </c>
      <c r="L4483" s="68">
        <v>0.76</v>
      </c>
      <c r="M4483" s="68" t="s">
        <v>1960</v>
      </c>
      <c r="N4483" s="143">
        <f>IF(対応ガラス検索!$E$2="-","",IF(対応ガラス検索!$E$2&gt;=K4483,MAX($N$2:N4482)+1,""))</f>
        <v>4482</v>
      </c>
      <c r="O4483" s="143" t="str">
        <f>IF(対応ガラス検索!$E$2="-","",IF(L4483&lt;=0.65,MAX($O$2:O4482)+1,""))</f>
        <v/>
      </c>
      <c r="P4483" s="144"/>
      <c r="Q4483" s="145"/>
    </row>
    <row r="4484" spans="1:17" x14ac:dyDescent="0.4">
      <c r="A4484" s="68">
        <v>4483</v>
      </c>
      <c r="B4484" s="68" t="s">
        <v>2056</v>
      </c>
      <c r="C4484" s="68" t="s">
        <v>2297</v>
      </c>
      <c r="D4484" s="68" t="s">
        <v>2083</v>
      </c>
      <c r="E4484" s="68" t="s">
        <v>1958</v>
      </c>
      <c r="F4484" s="68" t="s">
        <v>1959</v>
      </c>
      <c r="G4484" s="68" t="s">
        <v>2037</v>
      </c>
      <c r="H4484" s="68" t="s">
        <v>2038</v>
      </c>
      <c r="I4484" s="68">
        <v>8</v>
      </c>
      <c r="J4484" s="68" t="s">
        <v>2267</v>
      </c>
      <c r="K4484" s="68">
        <v>2.9</v>
      </c>
      <c r="L4484" s="68">
        <v>0.76</v>
      </c>
      <c r="M4484" s="68" t="s">
        <v>1960</v>
      </c>
      <c r="N4484" s="143">
        <f>IF(対応ガラス検索!$E$2="-","",IF(対応ガラス検索!$E$2&gt;=K4484,MAX($N$2:N4483)+1,""))</f>
        <v>4483</v>
      </c>
      <c r="O4484" s="143" t="str">
        <f>IF(対応ガラス検索!$E$2="-","",IF(L4484&lt;=0.65,MAX($O$2:O4483)+1,""))</f>
        <v/>
      </c>
      <c r="P4484" s="144"/>
      <c r="Q4484" s="145"/>
    </row>
    <row r="4485" spans="1:17" x14ac:dyDescent="0.4">
      <c r="A4485" s="68">
        <v>4484</v>
      </c>
      <c r="B4485" s="68" t="s">
        <v>2056</v>
      </c>
      <c r="C4485" s="68" t="s">
        <v>2297</v>
      </c>
      <c r="D4485" s="68" t="s">
        <v>2083</v>
      </c>
      <c r="E4485" s="68" t="s">
        <v>1958</v>
      </c>
      <c r="F4485" s="68" t="s">
        <v>1959</v>
      </c>
      <c r="G4485" s="68" t="s">
        <v>2037</v>
      </c>
      <c r="H4485" s="68" t="s">
        <v>2038</v>
      </c>
      <c r="I4485" s="68">
        <v>9</v>
      </c>
      <c r="J4485" s="68" t="s">
        <v>2267</v>
      </c>
      <c r="K4485" s="68">
        <v>2.8</v>
      </c>
      <c r="L4485" s="68">
        <v>0.76</v>
      </c>
      <c r="M4485" s="68" t="s">
        <v>1960</v>
      </c>
      <c r="N4485" s="143">
        <f>IF(対応ガラス検索!$E$2="-","",IF(対応ガラス検索!$E$2&gt;=K4485,MAX($N$2:N4484)+1,""))</f>
        <v>4484</v>
      </c>
      <c r="O4485" s="143" t="str">
        <f>IF(対応ガラス検索!$E$2="-","",IF(L4485&lt;=0.65,MAX($O$2:O4484)+1,""))</f>
        <v/>
      </c>
      <c r="P4485" s="144"/>
      <c r="Q4485" s="145"/>
    </row>
    <row r="4486" spans="1:17" x14ac:dyDescent="0.4">
      <c r="A4486" s="68">
        <v>4485</v>
      </c>
      <c r="B4486" s="68" t="s">
        <v>2056</v>
      </c>
      <c r="C4486" s="68" t="s">
        <v>2297</v>
      </c>
      <c r="D4486" s="68" t="s">
        <v>2083</v>
      </c>
      <c r="E4486" s="68" t="s">
        <v>1958</v>
      </c>
      <c r="F4486" s="68" t="s">
        <v>1959</v>
      </c>
      <c r="G4486" s="68" t="s">
        <v>2037</v>
      </c>
      <c r="H4486" s="68" t="s">
        <v>2038</v>
      </c>
      <c r="I4486" s="68">
        <v>10</v>
      </c>
      <c r="J4486" s="68" t="s">
        <v>2267</v>
      </c>
      <c r="K4486" s="68">
        <v>2.8</v>
      </c>
      <c r="L4486" s="68">
        <v>0.76</v>
      </c>
      <c r="M4486" s="68" t="s">
        <v>1960</v>
      </c>
      <c r="N4486" s="143">
        <f>IF(対応ガラス検索!$E$2="-","",IF(対応ガラス検索!$E$2&gt;=K4486,MAX($N$2:N4485)+1,""))</f>
        <v>4485</v>
      </c>
      <c r="O4486" s="143" t="str">
        <f>IF(対応ガラス検索!$E$2="-","",IF(L4486&lt;=0.65,MAX($O$2:O4485)+1,""))</f>
        <v/>
      </c>
      <c r="P4486" s="144"/>
      <c r="Q4486" s="145"/>
    </row>
    <row r="4487" spans="1:17" x14ac:dyDescent="0.4">
      <c r="A4487" s="68">
        <v>4486</v>
      </c>
      <c r="B4487" s="68" t="s">
        <v>2056</v>
      </c>
      <c r="C4487" s="68" t="s">
        <v>2297</v>
      </c>
      <c r="D4487" s="68" t="s">
        <v>2083</v>
      </c>
      <c r="E4487" s="68" t="s">
        <v>1958</v>
      </c>
      <c r="F4487" s="68" t="s">
        <v>1959</v>
      </c>
      <c r="G4487" s="68" t="s">
        <v>2037</v>
      </c>
      <c r="H4487" s="68" t="s">
        <v>2038</v>
      </c>
      <c r="I4487" s="68">
        <v>11</v>
      </c>
      <c r="J4487" s="68" t="s">
        <v>2267</v>
      </c>
      <c r="K4487" s="68">
        <v>2.7</v>
      </c>
      <c r="L4487" s="68">
        <v>0.76</v>
      </c>
      <c r="M4487" s="68" t="s">
        <v>1960</v>
      </c>
      <c r="N4487" s="143">
        <f>IF(対応ガラス検索!$E$2="-","",IF(対応ガラス検索!$E$2&gt;=K4487,MAX($N$2:N4486)+1,""))</f>
        <v>4486</v>
      </c>
      <c r="O4487" s="143" t="str">
        <f>IF(対応ガラス検索!$E$2="-","",IF(L4487&lt;=0.65,MAX($O$2:O4486)+1,""))</f>
        <v/>
      </c>
      <c r="P4487" s="144"/>
      <c r="Q4487" s="145"/>
    </row>
    <row r="4488" spans="1:17" x14ac:dyDescent="0.4">
      <c r="A4488" s="68">
        <v>4487</v>
      </c>
      <c r="B4488" s="68" t="s">
        <v>2056</v>
      </c>
      <c r="C4488" s="68" t="s">
        <v>2297</v>
      </c>
      <c r="D4488" s="68" t="s">
        <v>2083</v>
      </c>
      <c r="E4488" s="68" t="s">
        <v>1958</v>
      </c>
      <c r="F4488" s="68" t="s">
        <v>1959</v>
      </c>
      <c r="G4488" s="68" t="s">
        <v>2037</v>
      </c>
      <c r="H4488" s="68" t="s">
        <v>2038</v>
      </c>
      <c r="I4488" s="68">
        <v>12</v>
      </c>
      <c r="J4488" s="68" t="s">
        <v>2267</v>
      </c>
      <c r="K4488" s="68">
        <v>2.7</v>
      </c>
      <c r="L4488" s="68">
        <v>0.76</v>
      </c>
      <c r="M4488" s="68" t="s">
        <v>1960</v>
      </c>
      <c r="N4488" s="143">
        <f>IF(対応ガラス検索!$E$2="-","",IF(対応ガラス検索!$E$2&gt;=K4488,MAX($N$2:N4487)+1,""))</f>
        <v>4487</v>
      </c>
      <c r="O4488" s="143" t="str">
        <f>IF(対応ガラス検索!$E$2="-","",IF(L4488&lt;=0.65,MAX($O$2:O4487)+1,""))</f>
        <v/>
      </c>
      <c r="P4488" s="144"/>
      <c r="Q4488" s="145"/>
    </row>
    <row r="4489" spans="1:17" x14ac:dyDescent="0.4">
      <c r="A4489" s="68">
        <v>4488</v>
      </c>
      <c r="B4489" s="68" t="s">
        <v>2056</v>
      </c>
      <c r="C4489" s="68" t="s">
        <v>2297</v>
      </c>
      <c r="D4489" s="68" t="s">
        <v>2083</v>
      </c>
      <c r="E4489" s="68" t="s">
        <v>1958</v>
      </c>
      <c r="F4489" s="68" t="s">
        <v>1959</v>
      </c>
      <c r="G4489" s="68" t="s">
        <v>2037</v>
      </c>
      <c r="H4489" s="68" t="s">
        <v>2038</v>
      </c>
      <c r="I4489" s="68">
        <v>13</v>
      </c>
      <c r="J4489" s="68" t="s">
        <v>2267</v>
      </c>
      <c r="K4489" s="68">
        <v>2.6</v>
      </c>
      <c r="L4489" s="68">
        <v>0.76</v>
      </c>
      <c r="M4489" s="68" t="s">
        <v>1960</v>
      </c>
      <c r="N4489" s="143">
        <f>IF(対応ガラス検索!$E$2="-","",IF(対応ガラス検索!$E$2&gt;=K4489,MAX($N$2:N4488)+1,""))</f>
        <v>4488</v>
      </c>
      <c r="O4489" s="143" t="str">
        <f>IF(対応ガラス検索!$E$2="-","",IF(L4489&lt;=0.65,MAX($O$2:O4488)+1,""))</f>
        <v/>
      </c>
      <c r="P4489" s="144"/>
      <c r="Q4489" s="145"/>
    </row>
    <row r="4490" spans="1:17" x14ac:dyDescent="0.4">
      <c r="A4490" s="68">
        <v>4489</v>
      </c>
      <c r="B4490" s="68" t="s">
        <v>2056</v>
      </c>
      <c r="C4490" s="68" t="s">
        <v>2297</v>
      </c>
      <c r="D4490" s="68" t="s">
        <v>2083</v>
      </c>
      <c r="E4490" s="68" t="s">
        <v>1958</v>
      </c>
      <c r="F4490" s="68" t="s">
        <v>1959</v>
      </c>
      <c r="G4490" s="68" t="s">
        <v>2037</v>
      </c>
      <c r="H4490" s="68" t="s">
        <v>2038</v>
      </c>
      <c r="I4490" s="68">
        <v>6</v>
      </c>
      <c r="J4490" s="68" t="s">
        <v>2296</v>
      </c>
      <c r="K4490" s="68">
        <v>3.3</v>
      </c>
      <c r="L4490" s="68">
        <v>0.75</v>
      </c>
      <c r="M4490" s="68" t="s">
        <v>1960</v>
      </c>
      <c r="N4490" s="143">
        <f>IF(対応ガラス検索!$E$2="-","",IF(対応ガラス検索!$E$2&gt;=K4490,MAX($N$2:N4489)+1,""))</f>
        <v>4489</v>
      </c>
      <c r="O4490" s="143" t="str">
        <f>IF(対応ガラス検索!$E$2="-","",IF(L4490&lt;=0.65,MAX($O$2:O4489)+1,""))</f>
        <v/>
      </c>
      <c r="P4490" s="144"/>
      <c r="Q4490" s="145"/>
    </row>
    <row r="4491" spans="1:17" x14ac:dyDescent="0.4">
      <c r="A4491" s="68">
        <v>4490</v>
      </c>
      <c r="B4491" s="68" t="s">
        <v>2056</v>
      </c>
      <c r="C4491" s="68" t="s">
        <v>2297</v>
      </c>
      <c r="D4491" s="68" t="s">
        <v>2083</v>
      </c>
      <c r="E4491" s="68" t="s">
        <v>1958</v>
      </c>
      <c r="F4491" s="68" t="s">
        <v>1959</v>
      </c>
      <c r="G4491" s="68" t="s">
        <v>2037</v>
      </c>
      <c r="H4491" s="68" t="s">
        <v>2038</v>
      </c>
      <c r="I4491" s="68">
        <v>7</v>
      </c>
      <c r="J4491" s="68" t="s">
        <v>2296</v>
      </c>
      <c r="K4491" s="68">
        <v>3.2</v>
      </c>
      <c r="L4491" s="68">
        <v>0.75</v>
      </c>
      <c r="M4491" s="68" t="s">
        <v>1960</v>
      </c>
      <c r="N4491" s="143">
        <f>IF(対応ガラス検索!$E$2="-","",IF(対応ガラス検索!$E$2&gt;=K4491,MAX($N$2:N4490)+1,""))</f>
        <v>4490</v>
      </c>
      <c r="O4491" s="143" t="str">
        <f>IF(対応ガラス検索!$E$2="-","",IF(L4491&lt;=0.65,MAX($O$2:O4490)+1,""))</f>
        <v/>
      </c>
      <c r="P4491" s="144"/>
      <c r="Q4491" s="145"/>
    </row>
    <row r="4492" spans="1:17" x14ac:dyDescent="0.4">
      <c r="A4492" s="68">
        <v>4491</v>
      </c>
      <c r="B4492" s="68" t="s">
        <v>2056</v>
      </c>
      <c r="C4492" s="68" t="s">
        <v>2297</v>
      </c>
      <c r="D4492" s="68" t="s">
        <v>2083</v>
      </c>
      <c r="E4492" s="68" t="s">
        <v>1958</v>
      </c>
      <c r="F4492" s="68" t="s">
        <v>1959</v>
      </c>
      <c r="G4492" s="68" t="s">
        <v>2037</v>
      </c>
      <c r="H4492" s="68" t="s">
        <v>2038</v>
      </c>
      <c r="I4492" s="68">
        <v>8</v>
      </c>
      <c r="J4492" s="68" t="s">
        <v>2296</v>
      </c>
      <c r="K4492" s="142">
        <v>3.1</v>
      </c>
      <c r="L4492" s="68">
        <v>0.76</v>
      </c>
      <c r="M4492" s="68" t="s">
        <v>1960</v>
      </c>
      <c r="N4492" s="143">
        <f>IF(対応ガラス検索!$E$2="-","",IF(対応ガラス検索!$E$2&gt;=K4492,MAX($N$2:N4491)+1,""))</f>
        <v>4491</v>
      </c>
      <c r="O4492" s="143" t="str">
        <f>IF(対応ガラス検索!$E$2="-","",IF(L4492&lt;=0.65,MAX($O$2:O4491)+1,""))</f>
        <v/>
      </c>
      <c r="P4492" s="144"/>
      <c r="Q4492" s="145"/>
    </row>
    <row r="4493" spans="1:17" x14ac:dyDescent="0.4">
      <c r="A4493" s="68">
        <v>4492</v>
      </c>
      <c r="B4493" s="68" t="s">
        <v>2056</v>
      </c>
      <c r="C4493" s="68" t="s">
        <v>2297</v>
      </c>
      <c r="D4493" s="68" t="s">
        <v>2083</v>
      </c>
      <c r="E4493" s="68" t="s">
        <v>1958</v>
      </c>
      <c r="F4493" s="68" t="s">
        <v>1959</v>
      </c>
      <c r="G4493" s="68" t="s">
        <v>2037</v>
      </c>
      <c r="H4493" s="68" t="s">
        <v>2038</v>
      </c>
      <c r="I4493" s="68">
        <v>9</v>
      </c>
      <c r="J4493" s="68" t="s">
        <v>2296</v>
      </c>
      <c r="K4493" s="68">
        <v>3</v>
      </c>
      <c r="L4493" s="68">
        <v>0.76</v>
      </c>
      <c r="M4493" s="68" t="s">
        <v>1960</v>
      </c>
      <c r="N4493" s="143">
        <f>IF(対応ガラス検索!$E$2="-","",IF(対応ガラス検索!$E$2&gt;=K4493,MAX($N$2:N4492)+1,""))</f>
        <v>4492</v>
      </c>
      <c r="O4493" s="143" t="str">
        <f>IF(対応ガラス検索!$E$2="-","",IF(L4493&lt;=0.65,MAX($O$2:O4492)+1,""))</f>
        <v/>
      </c>
      <c r="P4493" s="144"/>
      <c r="Q4493" s="145"/>
    </row>
    <row r="4494" spans="1:17" x14ac:dyDescent="0.4">
      <c r="A4494" s="68">
        <v>4493</v>
      </c>
      <c r="B4494" s="68" t="s">
        <v>2056</v>
      </c>
      <c r="C4494" s="68" t="s">
        <v>2297</v>
      </c>
      <c r="D4494" s="68" t="s">
        <v>2083</v>
      </c>
      <c r="E4494" s="68" t="s">
        <v>1958</v>
      </c>
      <c r="F4494" s="68" t="s">
        <v>1959</v>
      </c>
      <c r="G4494" s="68" t="s">
        <v>2037</v>
      </c>
      <c r="H4494" s="68" t="s">
        <v>2038</v>
      </c>
      <c r="I4494" s="68">
        <v>10</v>
      </c>
      <c r="J4494" s="68" t="s">
        <v>2296</v>
      </c>
      <c r="K4494" s="68">
        <v>2.9</v>
      </c>
      <c r="L4494" s="68">
        <v>0.76</v>
      </c>
      <c r="M4494" s="68" t="s">
        <v>1960</v>
      </c>
      <c r="N4494" s="143">
        <f>IF(対応ガラス検索!$E$2="-","",IF(対応ガラス検索!$E$2&gt;=K4494,MAX($N$2:N4493)+1,""))</f>
        <v>4493</v>
      </c>
      <c r="O4494" s="143" t="str">
        <f>IF(対応ガラス検索!$E$2="-","",IF(L4494&lt;=0.65,MAX($O$2:O4493)+1,""))</f>
        <v/>
      </c>
      <c r="P4494" s="144"/>
      <c r="Q4494" s="145"/>
    </row>
    <row r="4495" spans="1:17" x14ac:dyDescent="0.4">
      <c r="A4495" s="68">
        <v>4494</v>
      </c>
      <c r="B4495" s="68" t="s">
        <v>2056</v>
      </c>
      <c r="C4495" s="68" t="s">
        <v>2297</v>
      </c>
      <c r="D4495" s="68" t="s">
        <v>2083</v>
      </c>
      <c r="E4495" s="68" t="s">
        <v>1958</v>
      </c>
      <c r="F4495" s="68" t="s">
        <v>1959</v>
      </c>
      <c r="G4495" s="68" t="s">
        <v>2037</v>
      </c>
      <c r="H4495" s="68" t="s">
        <v>2038</v>
      </c>
      <c r="I4495" s="68">
        <v>11</v>
      </c>
      <c r="J4495" s="68" t="s">
        <v>2296</v>
      </c>
      <c r="K4495" s="68">
        <v>2.9</v>
      </c>
      <c r="L4495" s="68">
        <v>0.76</v>
      </c>
      <c r="M4495" s="68" t="s">
        <v>1960</v>
      </c>
      <c r="N4495" s="143">
        <f>IF(対応ガラス検索!$E$2="-","",IF(対応ガラス検索!$E$2&gt;=K4495,MAX($N$2:N4494)+1,""))</f>
        <v>4494</v>
      </c>
      <c r="O4495" s="143" t="str">
        <f>IF(対応ガラス検索!$E$2="-","",IF(L4495&lt;=0.65,MAX($O$2:O4494)+1,""))</f>
        <v/>
      </c>
      <c r="P4495" s="144"/>
      <c r="Q4495" s="145"/>
    </row>
    <row r="4496" spans="1:17" x14ac:dyDescent="0.4">
      <c r="A4496" s="68">
        <v>4495</v>
      </c>
      <c r="B4496" s="68" t="s">
        <v>2056</v>
      </c>
      <c r="C4496" s="68" t="s">
        <v>2297</v>
      </c>
      <c r="D4496" s="68" t="s">
        <v>2083</v>
      </c>
      <c r="E4496" s="68" t="s">
        <v>1958</v>
      </c>
      <c r="F4496" s="68" t="s">
        <v>1959</v>
      </c>
      <c r="G4496" s="68" t="s">
        <v>2037</v>
      </c>
      <c r="H4496" s="68" t="s">
        <v>2038</v>
      </c>
      <c r="I4496" s="68">
        <v>12</v>
      </c>
      <c r="J4496" s="68" t="s">
        <v>2296</v>
      </c>
      <c r="K4496" s="68">
        <v>2.8</v>
      </c>
      <c r="L4496" s="68">
        <v>0.76</v>
      </c>
      <c r="M4496" s="68" t="s">
        <v>1960</v>
      </c>
      <c r="N4496" s="143">
        <f>IF(対応ガラス検索!$E$2="-","",IF(対応ガラス検索!$E$2&gt;=K4496,MAX($N$2:N4495)+1,""))</f>
        <v>4495</v>
      </c>
      <c r="O4496" s="143" t="str">
        <f>IF(対応ガラス検索!$E$2="-","",IF(L4496&lt;=0.65,MAX($O$2:O4495)+1,""))</f>
        <v/>
      </c>
      <c r="P4496" s="144"/>
      <c r="Q4496" s="145"/>
    </row>
    <row r="4497" spans="1:17" x14ac:dyDescent="0.4">
      <c r="A4497" s="68">
        <v>4496</v>
      </c>
      <c r="B4497" s="68" t="s">
        <v>2056</v>
      </c>
      <c r="C4497" s="68" t="s">
        <v>2297</v>
      </c>
      <c r="D4497" s="68" t="s">
        <v>2083</v>
      </c>
      <c r="E4497" s="68" t="s">
        <v>1958</v>
      </c>
      <c r="F4497" s="68" t="s">
        <v>1959</v>
      </c>
      <c r="G4497" s="68" t="s">
        <v>2037</v>
      </c>
      <c r="H4497" s="68" t="s">
        <v>2038</v>
      </c>
      <c r="I4497" s="68">
        <v>13</v>
      </c>
      <c r="J4497" s="68" t="s">
        <v>2296</v>
      </c>
      <c r="K4497" s="68">
        <v>2.8</v>
      </c>
      <c r="L4497" s="68">
        <v>0.76</v>
      </c>
      <c r="M4497" s="68" t="s">
        <v>1960</v>
      </c>
      <c r="N4497" s="143">
        <f>IF(対応ガラス検索!$E$2="-","",IF(対応ガラス検索!$E$2&gt;=K4497,MAX($N$2:N4496)+1,""))</f>
        <v>4496</v>
      </c>
      <c r="O4497" s="143" t="str">
        <f>IF(対応ガラス検索!$E$2="-","",IF(L4497&lt;=0.65,MAX($O$2:O4496)+1,""))</f>
        <v/>
      </c>
      <c r="P4497" s="144"/>
      <c r="Q4497" s="145"/>
    </row>
    <row r="4498" spans="1:17" x14ac:dyDescent="0.4">
      <c r="A4498" s="68">
        <v>4497</v>
      </c>
      <c r="B4498" s="68" t="s">
        <v>2056</v>
      </c>
      <c r="C4498" s="68" t="s">
        <v>2297</v>
      </c>
      <c r="D4498" s="68" t="s">
        <v>2083</v>
      </c>
      <c r="E4498" s="68" t="s">
        <v>1958</v>
      </c>
      <c r="F4498" s="68" t="s">
        <v>1959</v>
      </c>
      <c r="G4498" s="68" t="s">
        <v>2037</v>
      </c>
      <c r="H4498" s="68" t="s">
        <v>2038</v>
      </c>
      <c r="I4498" s="68">
        <v>6</v>
      </c>
      <c r="J4498" s="68" t="s">
        <v>2296</v>
      </c>
      <c r="K4498" s="68">
        <v>3.3</v>
      </c>
      <c r="L4498" s="68">
        <v>0.75</v>
      </c>
      <c r="M4498" s="68" t="s">
        <v>1960</v>
      </c>
      <c r="N4498" s="143">
        <f>IF(対応ガラス検索!$E$2="-","",IF(対応ガラス検索!$E$2&gt;=K4498,MAX($N$2:N4497)+1,""))</f>
        <v>4497</v>
      </c>
      <c r="O4498" s="143" t="str">
        <f>IF(対応ガラス検索!$E$2="-","",IF(L4498&lt;=0.65,MAX($O$2:O4497)+1,""))</f>
        <v/>
      </c>
      <c r="P4498" s="144"/>
      <c r="Q4498" s="145"/>
    </row>
    <row r="4499" spans="1:17" x14ac:dyDescent="0.4">
      <c r="A4499" s="68">
        <v>4498</v>
      </c>
      <c r="B4499" s="68" t="s">
        <v>2056</v>
      </c>
      <c r="C4499" s="68" t="s">
        <v>2297</v>
      </c>
      <c r="D4499" s="68" t="s">
        <v>2083</v>
      </c>
      <c r="E4499" s="68" t="s">
        <v>1958</v>
      </c>
      <c r="F4499" s="68" t="s">
        <v>1959</v>
      </c>
      <c r="G4499" s="68" t="s">
        <v>2037</v>
      </c>
      <c r="H4499" s="68" t="s">
        <v>2038</v>
      </c>
      <c r="I4499" s="68">
        <v>7</v>
      </c>
      <c r="J4499" s="68" t="s">
        <v>2296</v>
      </c>
      <c r="K4499" s="68">
        <v>3.2</v>
      </c>
      <c r="L4499" s="68">
        <v>0.75</v>
      </c>
      <c r="M4499" s="68" t="s">
        <v>1960</v>
      </c>
      <c r="N4499" s="143">
        <f>IF(対応ガラス検索!$E$2="-","",IF(対応ガラス検索!$E$2&gt;=K4499,MAX($N$2:N4498)+1,""))</f>
        <v>4498</v>
      </c>
      <c r="O4499" s="143" t="str">
        <f>IF(対応ガラス検索!$E$2="-","",IF(L4499&lt;=0.65,MAX($O$2:O4498)+1,""))</f>
        <v/>
      </c>
      <c r="P4499" s="144"/>
      <c r="Q4499" s="145"/>
    </row>
    <row r="4500" spans="1:17" x14ac:dyDescent="0.4">
      <c r="A4500" s="68">
        <v>4499</v>
      </c>
      <c r="B4500" s="68" t="s">
        <v>2056</v>
      </c>
      <c r="C4500" s="68" t="s">
        <v>2297</v>
      </c>
      <c r="D4500" s="68" t="s">
        <v>2083</v>
      </c>
      <c r="E4500" s="68" t="s">
        <v>1958</v>
      </c>
      <c r="F4500" s="68" t="s">
        <v>1959</v>
      </c>
      <c r="G4500" s="68" t="s">
        <v>2037</v>
      </c>
      <c r="H4500" s="68" t="s">
        <v>2038</v>
      </c>
      <c r="I4500" s="68">
        <v>8</v>
      </c>
      <c r="J4500" s="68" t="s">
        <v>2296</v>
      </c>
      <c r="K4500" s="68">
        <v>3.1</v>
      </c>
      <c r="L4500" s="68">
        <v>0.76</v>
      </c>
      <c r="M4500" s="68" t="s">
        <v>1960</v>
      </c>
      <c r="N4500" s="143">
        <f>IF(対応ガラス検索!$E$2="-","",IF(対応ガラス検索!$E$2&gt;=K4500,MAX($N$2:N4499)+1,""))</f>
        <v>4499</v>
      </c>
      <c r="O4500" s="143" t="str">
        <f>IF(対応ガラス検索!$E$2="-","",IF(L4500&lt;=0.65,MAX($O$2:O4499)+1,""))</f>
        <v/>
      </c>
      <c r="P4500" s="144"/>
      <c r="Q4500" s="145"/>
    </row>
    <row r="4501" spans="1:17" x14ac:dyDescent="0.4">
      <c r="A4501" s="68">
        <v>4500</v>
      </c>
      <c r="B4501" s="68" t="s">
        <v>2056</v>
      </c>
      <c r="C4501" s="68" t="s">
        <v>2297</v>
      </c>
      <c r="D4501" s="68" t="s">
        <v>2083</v>
      </c>
      <c r="E4501" s="68" t="s">
        <v>1958</v>
      </c>
      <c r="F4501" s="68" t="s">
        <v>1959</v>
      </c>
      <c r="G4501" s="68" t="s">
        <v>2037</v>
      </c>
      <c r="H4501" s="68" t="s">
        <v>2038</v>
      </c>
      <c r="I4501" s="68">
        <v>9</v>
      </c>
      <c r="J4501" s="68" t="s">
        <v>2296</v>
      </c>
      <c r="K4501" s="68">
        <v>3</v>
      </c>
      <c r="L4501" s="68">
        <v>0.76</v>
      </c>
      <c r="M4501" s="68" t="s">
        <v>1960</v>
      </c>
      <c r="N4501" s="143">
        <f>IF(対応ガラス検索!$E$2="-","",IF(対応ガラス検索!$E$2&gt;=K4501,MAX($N$2:N4500)+1,""))</f>
        <v>4500</v>
      </c>
      <c r="O4501" s="143" t="str">
        <f>IF(対応ガラス検索!$E$2="-","",IF(L4501&lt;=0.65,MAX($O$2:O4500)+1,""))</f>
        <v/>
      </c>
      <c r="P4501" s="144"/>
      <c r="Q4501" s="145"/>
    </row>
    <row r="4502" spans="1:17" x14ac:dyDescent="0.4">
      <c r="A4502" s="68">
        <v>4501</v>
      </c>
      <c r="B4502" s="68" t="s">
        <v>2056</v>
      </c>
      <c r="C4502" s="68" t="s">
        <v>2297</v>
      </c>
      <c r="D4502" s="68" t="s">
        <v>2083</v>
      </c>
      <c r="E4502" s="68" t="s">
        <v>1958</v>
      </c>
      <c r="F4502" s="68" t="s">
        <v>1959</v>
      </c>
      <c r="G4502" s="68" t="s">
        <v>2037</v>
      </c>
      <c r="H4502" s="68" t="s">
        <v>2038</v>
      </c>
      <c r="I4502" s="68">
        <v>10</v>
      </c>
      <c r="J4502" s="68" t="s">
        <v>2296</v>
      </c>
      <c r="K4502" s="68">
        <v>2.9</v>
      </c>
      <c r="L4502" s="68">
        <v>0.76</v>
      </c>
      <c r="M4502" s="68" t="s">
        <v>1960</v>
      </c>
      <c r="N4502" s="143">
        <f>IF(対応ガラス検索!$E$2="-","",IF(対応ガラス検索!$E$2&gt;=K4502,MAX($N$2:N4501)+1,""))</f>
        <v>4501</v>
      </c>
      <c r="O4502" s="143" t="str">
        <f>IF(対応ガラス検索!$E$2="-","",IF(L4502&lt;=0.65,MAX($O$2:O4501)+1,""))</f>
        <v/>
      </c>
      <c r="P4502" s="144"/>
      <c r="Q4502" s="145"/>
    </row>
    <row r="4503" spans="1:17" x14ac:dyDescent="0.4">
      <c r="A4503" s="68">
        <v>4502</v>
      </c>
      <c r="B4503" s="68" t="s">
        <v>2056</v>
      </c>
      <c r="C4503" s="68" t="s">
        <v>2297</v>
      </c>
      <c r="D4503" s="68" t="s">
        <v>2083</v>
      </c>
      <c r="E4503" s="68" t="s">
        <v>1958</v>
      </c>
      <c r="F4503" s="68" t="s">
        <v>1959</v>
      </c>
      <c r="G4503" s="68" t="s">
        <v>2037</v>
      </c>
      <c r="H4503" s="68" t="s">
        <v>2038</v>
      </c>
      <c r="I4503" s="68">
        <v>11</v>
      </c>
      <c r="J4503" s="68" t="s">
        <v>2296</v>
      </c>
      <c r="K4503" s="68">
        <v>2.9</v>
      </c>
      <c r="L4503" s="68">
        <v>0.76</v>
      </c>
      <c r="M4503" s="68" t="s">
        <v>1960</v>
      </c>
      <c r="N4503" s="143">
        <f>IF(対応ガラス検索!$E$2="-","",IF(対応ガラス検索!$E$2&gt;=K4503,MAX($N$2:N4502)+1,""))</f>
        <v>4502</v>
      </c>
      <c r="O4503" s="143" t="str">
        <f>IF(対応ガラス検索!$E$2="-","",IF(L4503&lt;=0.65,MAX($O$2:O4502)+1,""))</f>
        <v/>
      </c>
      <c r="P4503" s="144"/>
      <c r="Q4503" s="145"/>
    </row>
    <row r="4504" spans="1:17" x14ac:dyDescent="0.4">
      <c r="A4504" s="68">
        <v>4503</v>
      </c>
      <c r="B4504" s="68" t="s">
        <v>2056</v>
      </c>
      <c r="C4504" s="68" t="s">
        <v>2297</v>
      </c>
      <c r="D4504" s="68" t="s">
        <v>2083</v>
      </c>
      <c r="E4504" s="68" t="s">
        <v>1958</v>
      </c>
      <c r="F4504" s="68" t="s">
        <v>1959</v>
      </c>
      <c r="G4504" s="68" t="s">
        <v>2037</v>
      </c>
      <c r="H4504" s="68" t="s">
        <v>2038</v>
      </c>
      <c r="I4504" s="68">
        <v>12</v>
      </c>
      <c r="J4504" s="68" t="s">
        <v>2296</v>
      </c>
      <c r="K4504" s="68">
        <v>2.8</v>
      </c>
      <c r="L4504" s="68">
        <v>0.76</v>
      </c>
      <c r="M4504" s="68" t="s">
        <v>1960</v>
      </c>
      <c r="N4504" s="143">
        <f>IF(対応ガラス検索!$E$2="-","",IF(対応ガラス検索!$E$2&gt;=K4504,MAX($N$2:N4503)+1,""))</f>
        <v>4503</v>
      </c>
      <c r="O4504" s="143" t="str">
        <f>IF(対応ガラス検索!$E$2="-","",IF(L4504&lt;=0.65,MAX($O$2:O4503)+1,""))</f>
        <v/>
      </c>
      <c r="P4504" s="144"/>
      <c r="Q4504" s="145"/>
    </row>
    <row r="4505" spans="1:17" x14ac:dyDescent="0.4">
      <c r="A4505" s="68">
        <v>4504</v>
      </c>
      <c r="B4505" s="68" t="s">
        <v>2056</v>
      </c>
      <c r="C4505" s="68" t="s">
        <v>2297</v>
      </c>
      <c r="D4505" s="68" t="s">
        <v>2083</v>
      </c>
      <c r="E4505" s="68" t="s">
        <v>1958</v>
      </c>
      <c r="F4505" s="68" t="s">
        <v>1959</v>
      </c>
      <c r="G4505" s="68" t="s">
        <v>2037</v>
      </c>
      <c r="H4505" s="68" t="s">
        <v>2038</v>
      </c>
      <c r="I4505" s="68">
        <v>13</v>
      </c>
      <c r="J4505" s="68" t="s">
        <v>2296</v>
      </c>
      <c r="K4505" s="142">
        <v>2.8</v>
      </c>
      <c r="L4505" s="68">
        <v>0.76</v>
      </c>
      <c r="M4505" s="68" t="s">
        <v>1960</v>
      </c>
      <c r="N4505" s="143">
        <f>IF(対応ガラス検索!$E$2="-","",IF(対応ガラス検索!$E$2&gt;=K4505,MAX($N$2:N4504)+1,""))</f>
        <v>4504</v>
      </c>
      <c r="O4505" s="143" t="str">
        <f>IF(対応ガラス検索!$E$2="-","",IF(L4505&lt;=0.65,MAX($O$2:O4504)+1,""))</f>
        <v/>
      </c>
      <c r="P4505" s="144"/>
      <c r="Q4505" s="145"/>
    </row>
    <row r="4506" spans="1:17" x14ac:dyDescent="0.4">
      <c r="A4506" s="68">
        <v>4505</v>
      </c>
      <c r="B4506" s="68" t="s">
        <v>2056</v>
      </c>
      <c r="C4506" s="68" t="s">
        <v>2297</v>
      </c>
      <c r="D4506" s="68" t="s">
        <v>2088</v>
      </c>
      <c r="E4506" s="68" t="s">
        <v>1962</v>
      </c>
      <c r="F4506" s="68" t="s">
        <v>1963</v>
      </c>
      <c r="G4506" s="68" t="s">
        <v>2032</v>
      </c>
      <c r="H4506" s="68" t="s">
        <v>2033</v>
      </c>
      <c r="I4506" s="68">
        <v>6</v>
      </c>
      <c r="J4506" s="68" t="s">
        <v>2267</v>
      </c>
      <c r="K4506" s="68">
        <v>3</v>
      </c>
      <c r="L4506" s="68">
        <v>0.74</v>
      </c>
      <c r="M4506" s="68" t="s">
        <v>1960</v>
      </c>
      <c r="N4506" s="143">
        <f>IF(対応ガラス検索!$E$2="-","",IF(対応ガラス検索!$E$2&gt;=K4506,MAX($N$2:N4505)+1,""))</f>
        <v>4505</v>
      </c>
      <c r="O4506" s="143" t="str">
        <f>IF(対応ガラス検索!$E$2="-","",IF(L4506&lt;=0.65,MAX($O$2:O4505)+1,""))</f>
        <v/>
      </c>
      <c r="P4506" s="144"/>
      <c r="Q4506" s="145"/>
    </row>
    <row r="4507" spans="1:17" x14ac:dyDescent="0.4">
      <c r="A4507" s="68">
        <v>4506</v>
      </c>
      <c r="B4507" s="68" t="s">
        <v>2056</v>
      </c>
      <c r="C4507" s="68" t="s">
        <v>2297</v>
      </c>
      <c r="D4507" s="68" t="s">
        <v>2088</v>
      </c>
      <c r="E4507" s="68" t="s">
        <v>1962</v>
      </c>
      <c r="F4507" s="68" t="s">
        <v>1963</v>
      </c>
      <c r="G4507" s="68" t="s">
        <v>2032</v>
      </c>
      <c r="H4507" s="68" t="s">
        <v>2033</v>
      </c>
      <c r="I4507" s="68">
        <v>7</v>
      </c>
      <c r="J4507" s="68" t="s">
        <v>2267</v>
      </c>
      <c r="K4507" s="68">
        <v>2.9</v>
      </c>
      <c r="L4507" s="68">
        <v>0.74</v>
      </c>
      <c r="M4507" s="68" t="s">
        <v>1960</v>
      </c>
      <c r="N4507" s="143">
        <f>IF(対応ガラス検索!$E$2="-","",IF(対応ガラス検索!$E$2&gt;=K4507,MAX($N$2:N4506)+1,""))</f>
        <v>4506</v>
      </c>
      <c r="O4507" s="143" t="str">
        <f>IF(対応ガラス検索!$E$2="-","",IF(L4507&lt;=0.65,MAX($O$2:O4506)+1,""))</f>
        <v/>
      </c>
      <c r="P4507" s="144"/>
      <c r="Q4507" s="145"/>
    </row>
    <row r="4508" spans="1:17" x14ac:dyDescent="0.4">
      <c r="A4508" s="68">
        <v>4507</v>
      </c>
      <c r="B4508" s="68" t="s">
        <v>2056</v>
      </c>
      <c r="C4508" s="68" t="s">
        <v>2297</v>
      </c>
      <c r="D4508" s="68" t="s">
        <v>2088</v>
      </c>
      <c r="E4508" s="68" t="s">
        <v>1962</v>
      </c>
      <c r="F4508" s="68" t="s">
        <v>1963</v>
      </c>
      <c r="G4508" s="68" t="s">
        <v>2032</v>
      </c>
      <c r="H4508" s="68" t="s">
        <v>2033</v>
      </c>
      <c r="I4508" s="68">
        <v>8</v>
      </c>
      <c r="J4508" s="68" t="s">
        <v>2267</v>
      </c>
      <c r="K4508" s="68">
        <v>2.9</v>
      </c>
      <c r="L4508" s="68">
        <v>0.75</v>
      </c>
      <c r="M4508" s="68" t="s">
        <v>1960</v>
      </c>
      <c r="N4508" s="143">
        <f>IF(対応ガラス検索!$E$2="-","",IF(対応ガラス検索!$E$2&gt;=K4508,MAX($N$2:N4507)+1,""))</f>
        <v>4507</v>
      </c>
      <c r="O4508" s="143" t="str">
        <f>IF(対応ガラス検索!$E$2="-","",IF(L4508&lt;=0.65,MAX($O$2:O4507)+1,""))</f>
        <v/>
      </c>
      <c r="P4508" s="144"/>
      <c r="Q4508" s="145"/>
    </row>
    <row r="4509" spans="1:17" x14ac:dyDescent="0.4">
      <c r="A4509" s="68">
        <v>4508</v>
      </c>
      <c r="B4509" s="68" t="s">
        <v>2056</v>
      </c>
      <c r="C4509" s="68" t="s">
        <v>2297</v>
      </c>
      <c r="D4509" s="68" t="s">
        <v>2088</v>
      </c>
      <c r="E4509" s="68" t="s">
        <v>1962</v>
      </c>
      <c r="F4509" s="68" t="s">
        <v>1963</v>
      </c>
      <c r="G4509" s="68" t="s">
        <v>2032</v>
      </c>
      <c r="H4509" s="68" t="s">
        <v>2033</v>
      </c>
      <c r="I4509" s="68">
        <v>9</v>
      </c>
      <c r="J4509" s="68" t="s">
        <v>2267</v>
      </c>
      <c r="K4509" s="68">
        <v>2.8</v>
      </c>
      <c r="L4509" s="68">
        <v>0.75</v>
      </c>
      <c r="M4509" s="68" t="s">
        <v>1960</v>
      </c>
      <c r="N4509" s="143">
        <f>IF(対応ガラス検索!$E$2="-","",IF(対応ガラス検索!$E$2&gt;=K4509,MAX($N$2:N4508)+1,""))</f>
        <v>4508</v>
      </c>
      <c r="O4509" s="143" t="str">
        <f>IF(対応ガラス検索!$E$2="-","",IF(L4509&lt;=0.65,MAX($O$2:O4508)+1,""))</f>
        <v/>
      </c>
      <c r="P4509" s="144"/>
      <c r="Q4509" s="145"/>
    </row>
    <row r="4510" spans="1:17" x14ac:dyDescent="0.4">
      <c r="A4510" s="68">
        <v>4509</v>
      </c>
      <c r="B4510" s="68" t="s">
        <v>2056</v>
      </c>
      <c r="C4510" s="68" t="s">
        <v>2297</v>
      </c>
      <c r="D4510" s="68" t="s">
        <v>2088</v>
      </c>
      <c r="E4510" s="68" t="s">
        <v>1962</v>
      </c>
      <c r="F4510" s="68" t="s">
        <v>1963</v>
      </c>
      <c r="G4510" s="68" t="s">
        <v>2032</v>
      </c>
      <c r="H4510" s="68" t="s">
        <v>2033</v>
      </c>
      <c r="I4510" s="68">
        <v>10</v>
      </c>
      <c r="J4510" s="68" t="s">
        <v>2267</v>
      </c>
      <c r="K4510" s="68">
        <v>2.8</v>
      </c>
      <c r="L4510" s="68">
        <v>0.75</v>
      </c>
      <c r="M4510" s="68" t="s">
        <v>1960</v>
      </c>
      <c r="N4510" s="143">
        <f>IF(対応ガラス検索!$E$2="-","",IF(対応ガラス検索!$E$2&gt;=K4510,MAX($N$2:N4509)+1,""))</f>
        <v>4509</v>
      </c>
      <c r="O4510" s="143" t="str">
        <f>IF(対応ガラス検索!$E$2="-","",IF(L4510&lt;=0.65,MAX($O$2:O4509)+1,""))</f>
        <v/>
      </c>
      <c r="P4510" s="144"/>
      <c r="Q4510" s="145"/>
    </row>
    <row r="4511" spans="1:17" x14ac:dyDescent="0.4">
      <c r="A4511" s="68">
        <v>4510</v>
      </c>
      <c r="B4511" s="68" t="s">
        <v>2056</v>
      </c>
      <c r="C4511" s="68" t="s">
        <v>2297</v>
      </c>
      <c r="D4511" s="68" t="s">
        <v>2088</v>
      </c>
      <c r="E4511" s="68" t="s">
        <v>1962</v>
      </c>
      <c r="F4511" s="68" t="s">
        <v>1963</v>
      </c>
      <c r="G4511" s="68" t="s">
        <v>2032</v>
      </c>
      <c r="H4511" s="68" t="s">
        <v>2033</v>
      </c>
      <c r="I4511" s="68">
        <v>11</v>
      </c>
      <c r="J4511" s="68" t="s">
        <v>2267</v>
      </c>
      <c r="K4511" s="68">
        <v>2.7</v>
      </c>
      <c r="L4511" s="68">
        <v>0.75</v>
      </c>
      <c r="M4511" s="68" t="s">
        <v>1960</v>
      </c>
      <c r="N4511" s="143">
        <f>IF(対応ガラス検索!$E$2="-","",IF(対応ガラス検索!$E$2&gt;=K4511,MAX($N$2:N4510)+1,""))</f>
        <v>4510</v>
      </c>
      <c r="O4511" s="143" t="str">
        <f>IF(対応ガラス検索!$E$2="-","",IF(L4511&lt;=0.65,MAX($O$2:O4510)+1,""))</f>
        <v/>
      </c>
      <c r="P4511" s="144"/>
      <c r="Q4511" s="145"/>
    </row>
    <row r="4512" spans="1:17" x14ac:dyDescent="0.4">
      <c r="A4512" s="68">
        <v>4511</v>
      </c>
      <c r="B4512" s="68" t="s">
        <v>2056</v>
      </c>
      <c r="C4512" s="68" t="s">
        <v>2297</v>
      </c>
      <c r="D4512" s="68" t="s">
        <v>2088</v>
      </c>
      <c r="E4512" s="68" t="s">
        <v>1962</v>
      </c>
      <c r="F4512" s="68" t="s">
        <v>1963</v>
      </c>
      <c r="G4512" s="68" t="s">
        <v>2032</v>
      </c>
      <c r="H4512" s="68" t="s">
        <v>2033</v>
      </c>
      <c r="I4512" s="68">
        <v>12</v>
      </c>
      <c r="J4512" s="68" t="s">
        <v>2267</v>
      </c>
      <c r="K4512" s="68">
        <v>2.7</v>
      </c>
      <c r="L4512" s="68">
        <v>0.75</v>
      </c>
      <c r="M4512" s="68" t="s">
        <v>1960</v>
      </c>
      <c r="N4512" s="143">
        <f>IF(対応ガラス検索!$E$2="-","",IF(対応ガラス検索!$E$2&gt;=K4512,MAX($N$2:N4511)+1,""))</f>
        <v>4511</v>
      </c>
      <c r="O4512" s="143" t="str">
        <f>IF(対応ガラス検索!$E$2="-","",IF(L4512&lt;=0.65,MAX($O$2:O4511)+1,""))</f>
        <v/>
      </c>
      <c r="P4512" s="144"/>
      <c r="Q4512" s="145"/>
    </row>
    <row r="4513" spans="1:17" x14ac:dyDescent="0.4">
      <c r="A4513" s="68">
        <v>4512</v>
      </c>
      <c r="B4513" s="68" t="s">
        <v>2056</v>
      </c>
      <c r="C4513" s="68" t="s">
        <v>2297</v>
      </c>
      <c r="D4513" s="68" t="s">
        <v>2088</v>
      </c>
      <c r="E4513" s="68" t="s">
        <v>1962</v>
      </c>
      <c r="F4513" s="68" t="s">
        <v>1963</v>
      </c>
      <c r="G4513" s="68" t="s">
        <v>2032</v>
      </c>
      <c r="H4513" s="68" t="s">
        <v>2033</v>
      </c>
      <c r="I4513" s="68">
        <v>13</v>
      </c>
      <c r="J4513" s="68" t="s">
        <v>2267</v>
      </c>
      <c r="K4513" s="68">
        <v>2.6</v>
      </c>
      <c r="L4513" s="68">
        <v>0.75</v>
      </c>
      <c r="M4513" s="68" t="s">
        <v>1960</v>
      </c>
      <c r="N4513" s="143">
        <f>IF(対応ガラス検索!$E$2="-","",IF(対応ガラス検索!$E$2&gt;=K4513,MAX($N$2:N4512)+1,""))</f>
        <v>4512</v>
      </c>
      <c r="O4513" s="143" t="str">
        <f>IF(対応ガラス検索!$E$2="-","",IF(L4513&lt;=0.65,MAX($O$2:O4512)+1,""))</f>
        <v/>
      </c>
      <c r="P4513" s="144"/>
      <c r="Q4513" s="145"/>
    </row>
    <row r="4514" spans="1:17" x14ac:dyDescent="0.4">
      <c r="A4514" s="68">
        <v>4513</v>
      </c>
      <c r="B4514" s="68" t="s">
        <v>2056</v>
      </c>
      <c r="C4514" s="68" t="s">
        <v>2297</v>
      </c>
      <c r="D4514" s="68" t="s">
        <v>2088</v>
      </c>
      <c r="E4514" s="68" t="s">
        <v>1962</v>
      </c>
      <c r="F4514" s="68" t="s">
        <v>1963</v>
      </c>
      <c r="G4514" s="68" t="s">
        <v>2032</v>
      </c>
      <c r="H4514" s="68" t="s">
        <v>2033</v>
      </c>
      <c r="I4514" s="68">
        <v>6</v>
      </c>
      <c r="J4514" s="68" t="s">
        <v>2267</v>
      </c>
      <c r="K4514" s="68">
        <v>3</v>
      </c>
      <c r="L4514" s="68">
        <v>0.74</v>
      </c>
      <c r="M4514" s="68" t="s">
        <v>1960</v>
      </c>
      <c r="N4514" s="143">
        <f>IF(対応ガラス検索!$E$2="-","",IF(対応ガラス検索!$E$2&gt;=K4514,MAX($N$2:N4513)+1,""))</f>
        <v>4513</v>
      </c>
      <c r="O4514" s="143" t="str">
        <f>IF(対応ガラス検索!$E$2="-","",IF(L4514&lt;=0.65,MAX($O$2:O4513)+1,""))</f>
        <v/>
      </c>
      <c r="P4514" s="144"/>
      <c r="Q4514" s="145"/>
    </row>
    <row r="4515" spans="1:17" x14ac:dyDescent="0.4">
      <c r="A4515" s="68">
        <v>4514</v>
      </c>
      <c r="B4515" s="68" t="s">
        <v>2056</v>
      </c>
      <c r="C4515" s="68" t="s">
        <v>2297</v>
      </c>
      <c r="D4515" s="68" t="s">
        <v>2088</v>
      </c>
      <c r="E4515" s="68" t="s">
        <v>1962</v>
      </c>
      <c r="F4515" s="68" t="s">
        <v>1963</v>
      </c>
      <c r="G4515" s="68" t="s">
        <v>2032</v>
      </c>
      <c r="H4515" s="68" t="s">
        <v>2033</v>
      </c>
      <c r="I4515" s="68">
        <v>7</v>
      </c>
      <c r="J4515" s="68" t="s">
        <v>2267</v>
      </c>
      <c r="K4515" s="68">
        <v>2.9</v>
      </c>
      <c r="L4515" s="68">
        <v>0.74</v>
      </c>
      <c r="M4515" s="68" t="s">
        <v>1960</v>
      </c>
      <c r="N4515" s="143">
        <f>IF(対応ガラス検索!$E$2="-","",IF(対応ガラス検索!$E$2&gt;=K4515,MAX($N$2:N4514)+1,""))</f>
        <v>4514</v>
      </c>
      <c r="O4515" s="143" t="str">
        <f>IF(対応ガラス検索!$E$2="-","",IF(L4515&lt;=0.65,MAX($O$2:O4514)+1,""))</f>
        <v/>
      </c>
      <c r="P4515" s="144"/>
      <c r="Q4515" s="145"/>
    </row>
    <row r="4516" spans="1:17" x14ac:dyDescent="0.4">
      <c r="A4516" s="68">
        <v>4515</v>
      </c>
      <c r="B4516" s="68" t="s">
        <v>2056</v>
      </c>
      <c r="C4516" s="68" t="s">
        <v>2297</v>
      </c>
      <c r="D4516" s="68" t="s">
        <v>2088</v>
      </c>
      <c r="E4516" s="68" t="s">
        <v>1962</v>
      </c>
      <c r="F4516" s="68" t="s">
        <v>1963</v>
      </c>
      <c r="G4516" s="68" t="s">
        <v>2032</v>
      </c>
      <c r="H4516" s="68" t="s">
        <v>2033</v>
      </c>
      <c r="I4516" s="68">
        <v>8</v>
      </c>
      <c r="J4516" s="68" t="s">
        <v>2267</v>
      </c>
      <c r="K4516" s="68">
        <v>2.9</v>
      </c>
      <c r="L4516" s="68">
        <v>0.75</v>
      </c>
      <c r="M4516" s="68" t="s">
        <v>1960</v>
      </c>
      <c r="N4516" s="143">
        <f>IF(対応ガラス検索!$E$2="-","",IF(対応ガラス検索!$E$2&gt;=K4516,MAX($N$2:N4515)+1,""))</f>
        <v>4515</v>
      </c>
      <c r="O4516" s="143" t="str">
        <f>IF(対応ガラス検索!$E$2="-","",IF(L4516&lt;=0.65,MAX($O$2:O4515)+1,""))</f>
        <v/>
      </c>
      <c r="P4516" s="144"/>
      <c r="Q4516" s="145"/>
    </row>
    <row r="4517" spans="1:17" x14ac:dyDescent="0.4">
      <c r="A4517" s="68">
        <v>4516</v>
      </c>
      <c r="B4517" s="68" t="s">
        <v>2056</v>
      </c>
      <c r="C4517" s="68" t="s">
        <v>2297</v>
      </c>
      <c r="D4517" s="68" t="s">
        <v>2088</v>
      </c>
      <c r="E4517" s="68" t="s">
        <v>1962</v>
      </c>
      <c r="F4517" s="68" t="s">
        <v>1963</v>
      </c>
      <c r="G4517" s="68" t="s">
        <v>2032</v>
      </c>
      <c r="H4517" s="68" t="s">
        <v>2033</v>
      </c>
      <c r="I4517" s="68">
        <v>9</v>
      </c>
      <c r="J4517" s="68" t="s">
        <v>2267</v>
      </c>
      <c r="K4517" s="68">
        <v>2.8</v>
      </c>
      <c r="L4517" s="68">
        <v>0.75</v>
      </c>
      <c r="M4517" s="68" t="s">
        <v>1960</v>
      </c>
      <c r="N4517" s="143">
        <f>IF(対応ガラス検索!$E$2="-","",IF(対応ガラス検索!$E$2&gt;=K4517,MAX($N$2:N4516)+1,""))</f>
        <v>4516</v>
      </c>
      <c r="O4517" s="143" t="str">
        <f>IF(対応ガラス検索!$E$2="-","",IF(L4517&lt;=0.65,MAX($O$2:O4516)+1,""))</f>
        <v/>
      </c>
      <c r="P4517" s="144"/>
      <c r="Q4517" s="145"/>
    </row>
    <row r="4518" spans="1:17" x14ac:dyDescent="0.4">
      <c r="A4518" s="68">
        <v>4517</v>
      </c>
      <c r="B4518" s="68" t="s">
        <v>2056</v>
      </c>
      <c r="C4518" s="68" t="s">
        <v>2297</v>
      </c>
      <c r="D4518" s="68" t="s">
        <v>2088</v>
      </c>
      <c r="E4518" s="68" t="s">
        <v>1962</v>
      </c>
      <c r="F4518" s="68" t="s">
        <v>1963</v>
      </c>
      <c r="G4518" s="68" t="s">
        <v>2032</v>
      </c>
      <c r="H4518" s="68" t="s">
        <v>2033</v>
      </c>
      <c r="I4518" s="68">
        <v>10</v>
      </c>
      <c r="J4518" s="68" t="s">
        <v>2267</v>
      </c>
      <c r="K4518" s="142">
        <v>2.8</v>
      </c>
      <c r="L4518" s="68">
        <v>0.75</v>
      </c>
      <c r="M4518" s="68" t="s">
        <v>1960</v>
      </c>
      <c r="N4518" s="143">
        <f>IF(対応ガラス検索!$E$2="-","",IF(対応ガラス検索!$E$2&gt;=K4518,MAX($N$2:N4517)+1,""))</f>
        <v>4517</v>
      </c>
      <c r="O4518" s="143" t="str">
        <f>IF(対応ガラス検索!$E$2="-","",IF(L4518&lt;=0.65,MAX($O$2:O4517)+1,""))</f>
        <v/>
      </c>
      <c r="P4518" s="144"/>
      <c r="Q4518" s="145"/>
    </row>
    <row r="4519" spans="1:17" x14ac:dyDescent="0.4">
      <c r="A4519" s="68">
        <v>4518</v>
      </c>
      <c r="B4519" s="68" t="s">
        <v>2056</v>
      </c>
      <c r="C4519" s="68" t="s">
        <v>2297</v>
      </c>
      <c r="D4519" s="68" t="s">
        <v>2088</v>
      </c>
      <c r="E4519" s="68" t="s">
        <v>1962</v>
      </c>
      <c r="F4519" s="68" t="s">
        <v>1963</v>
      </c>
      <c r="G4519" s="68" t="s">
        <v>2032</v>
      </c>
      <c r="H4519" s="68" t="s">
        <v>2033</v>
      </c>
      <c r="I4519" s="68">
        <v>11</v>
      </c>
      <c r="J4519" s="68" t="s">
        <v>2267</v>
      </c>
      <c r="K4519" s="68">
        <v>2.7</v>
      </c>
      <c r="L4519" s="68">
        <v>0.75</v>
      </c>
      <c r="M4519" s="68" t="s">
        <v>1960</v>
      </c>
      <c r="N4519" s="143">
        <f>IF(対応ガラス検索!$E$2="-","",IF(対応ガラス検索!$E$2&gt;=K4519,MAX($N$2:N4518)+1,""))</f>
        <v>4518</v>
      </c>
      <c r="O4519" s="143" t="str">
        <f>IF(対応ガラス検索!$E$2="-","",IF(L4519&lt;=0.65,MAX($O$2:O4518)+1,""))</f>
        <v/>
      </c>
      <c r="P4519" s="144"/>
      <c r="Q4519" s="145"/>
    </row>
    <row r="4520" spans="1:17" x14ac:dyDescent="0.4">
      <c r="A4520" s="68">
        <v>4519</v>
      </c>
      <c r="B4520" s="68" t="s">
        <v>2056</v>
      </c>
      <c r="C4520" s="68" t="s">
        <v>2297</v>
      </c>
      <c r="D4520" s="68" t="s">
        <v>2088</v>
      </c>
      <c r="E4520" s="68" t="s">
        <v>1962</v>
      </c>
      <c r="F4520" s="68" t="s">
        <v>1963</v>
      </c>
      <c r="G4520" s="68" t="s">
        <v>2032</v>
      </c>
      <c r="H4520" s="68" t="s">
        <v>2033</v>
      </c>
      <c r="I4520" s="68">
        <v>12</v>
      </c>
      <c r="J4520" s="68" t="s">
        <v>2267</v>
      </c>
      <c r="K4520" s="68">
        <v>2.7</v>
      </c>
      <c r="L4520" s="68">
        <v>0.75</v>
      </c>
      <c r="M4520" s="68" t="s">
        <v>1960</v>
      </c>
      <c r="N4520" s="143">
        <f>IF(対応ガラス検索!$E$2="-","",IF(対応ガラス検索!$E$2&gt;=K4520,MAX($N$2:N4519)+1,""))</f>
        <v>4519</v>
      </c>
      <c r="O4520" s="143" t="str">
        <f>IF(対応ガラス検索!$E$2="-","",IF(L4520&lt;=0.65,MAX($O$2:O4519)+1,""))</f>
        <v/>
      </c>
      <c r="P4520" s="144"/>
      <c r="Q4520" s="145"/>
    </row>
    <row r="4521" spans="1:17" x14ac:dyDescent="0.4">
      <c r="A4521" s="68">
        <v>4520</v>
      </c>
      <c r="B4521" s="68" t="s">
        <v>2056</v>
      </c>
      <c r="C4521" s="68" t="s">
        <v>2297</v>
      </c>
      <c r="D4521" s="68" t="s">
        <v>2088</v>
      </c>
      <c r="E4521" s="68" t="s">
        <v>1962</v>
      </c>
      <c r="F4521" s="68" t="s">
        <v>1963</v>
      </c>
      <c r="G4521" s="68" t="s">
        <v>2032</v>
      </c>
      <c r="H4521" s="68" t="s">
        <v>2033</v>
      </c>
      <c r="I4521" s="68">
        <v>13</v>
      </c>
      <c r="J4521" s="68" t="s">
        <v>2267</v>
      </c>
      <c r="K4521" s="68">
        <v>2.6</v>
      </c>
      <c r="L4521" s="68">
        <v>0.75</v>
      </c>
      <c r="M4521" s="68" t="s">
        <v>1960</v>
      </c>
      <c r="N4521" s="143">
        <f>IF(対応ガラス検索!$E$2="-","",IF(対応ガラス検索!$E$2&gt;=K4521,MAX($N$2:N4520)+1,""))</f>
        <v>4520</v>
      </c>
      <c r="O4521" s="143" t="str">
        <f>IF(対応ガラス検索!$E$2="-","",IF(L4521&lt;=0.65,MAX($O$2:O4520)+1,""))</f>
        <v/>
      </c>
      <c r="P4521" s="144"/>
      <c r="Q4521" s="145"/>
    </row>
    <row r="4522" spans="1:17" x14ac:dyDescent="0.4">
      <c r="A4522" s="68">
        <v>4521</v>
      </c>
      <c r="B4522" s="68" t="s">
        <v>2056</v>
      </c>
      <c r="C4522" s="68" t="s">
        <v>2297</v>
      </c>
      <c r="D4522" s="68" t="s">
        <v>2088</v>
      </c>
      <c r="E4522" s="68" t="s">
        <v>1962</v>
      </c>
      <c r="F4522" s="68" t="s">
        <v>1963</v>
      </c>
      <c r="G4522" s="68" t="s">
        <v>2032</v>
      </c>
      <c r="H4522" s="68" t="s">
        <v>2033</v>
      </c>
      <c r="I4522" s="68">
        <v>6</v>
      </c>
      <c r="J4522" s="68" t="s">
        <v>2296</v>
      </c>
      <c r="K4522" s="68">
        <v>3.3</v>
      </c>
      <c r="L4522" s="68">
        <v>0.74</v>
      </c>
      <c r="M4522" s="68" t="s">
        <v>1960</v>
      </c>
      <c r="N4522" s="143">
        <f>IF(対応ガラス検索!$E$2="-","",IF(対応ガラス検索!$E$2&gt;=K4522,MAX($N$2:N4521)+1,""))</f>
        <v>4521</v>
      </c>
      <c r="O4522" s="143" t="str">
        <f>IF(対応ガラス検索!$E$2="-","",IF(L4522&lt;=0.65,MAX($O$2:O4521)+1,""))</f>
        <v/>
      </c>
      <c r="P4522" s="144"/>
      <c r="Q4522" s="145"/>
    </row>
    <row r="4523" spans="1:17" x14ac:dyDescent="0.4">
      <c r="A4523" s="68">
        <v>4522</v>
      </c>
      <c r="B4523" s="68" t="s">
        <v>2056</v>
      </c>
      <c r="C4523" s="68" t="s">
        <v>2297</v>
      </c>
      <c r="D4523" s="68" t="s">
        <v>2088</v>
      </c>
      <c r="E4523" s="68" t="s">
        <v>1962</v>
      </c>
      <c r="F4523" s="68" t="s">
        <v>1963</v>
      </c>
      <c r="G4523" s="68" t="s">
        <v>2032</v>
      </c>
      <c r="H4523" s="68" t="s">
        <v>2033</v>
      </c>
      <c r="I4523" s="68">
        <v>7</v>
      </c>
      <c r="J4523" s="68" t="s">
        <v>2296</v>
      </c>
      <c r="K4523" s="68">
        <v>3.1</v>
      </c>
      <c r="L4523" s="68">
        <v>0.74</v>
      </c>
      <c r="M4523" s="68" t="s">
        <v>1960</v>
      </c>
      <c r="N4523" s="143">
        <f>IF(対応ガラス検索!$E$2="-","",IF(対応ガラス検索!$E$2&gt;=K4523,MAX($N$2:N4522)+1,""))</f>
        <v>4522</v>
      </c>
      <c r="O4523" s="143" t="str">
        <f>IF(対応ガラス検索!$E$2="-","",IF(L4523&lt;=0.65,MAX($O$2:O4522)+1,""))</f>
        <v/>
      </c>
      <c r="P4523" s="144"/>
      <c r="Q4523" s="145"/>
    </row>
    <row r="4524" spans="1:17" x14ac:dyDescent="0.4">
      <c r="A4524" s="68">
        <v>4523</v>
      </c>
      <c r="B4524" s="68" t="s">
        <v>2056</v>
      </c>
      <c r="C4524" s="68" t="s">
        <v>2297</v>
      </c>
      <c r="D4524" s="68" t="s">
        <v>2088</v>
      </c>
      <c r="E4524" s="68" t="s">
        <v>1962</v>
      </c>
      <c r="F4524" s="68" t="s">
        <v>1963</v>
      </c>
      <c r="G4524" s="68" t="s">
        <v>2032</v>
      </c>
      <c r="H4524" s="68" t="s">
        <v>2033</v>
      </c>
      <c r="I4524" s="68">
        <v>8</v>
      </c>
      <c r="J4524" s="68" t="s">
        <v>2296</v>
      </c>
      <c r="K4524" s="68">
        <v>3.1</v>
      </c>
      <c r="L4524" s="68">
        <v>0.74</v>
      </c>
      <c r="M4524" s="68" t="s">
        <v>1960</v>
      </c>
      <c r="N4524" s="143">
        <f>IF(対応ガラス検索!$E$2="-","",IF(対応ガラス検索!$E$2&gt;=K4524,MAX($N$2:N4523)+1,""))</f>
        <v>4523</v>
      </c>
      <c r="O4524" s="143" t="str">
        <f>IF(対応ガラス検索!$E$2="-","",IF(L4524&lt;=0.65,MAX($O$2:O4523)+1,""))</f>
        <v/>
      </c>
      <c r="P4524" s="144"/>
      <c r="Q4524" s="145"/>
    </row>
    <row r="4525" spans="1:17" x14ac:dyDescent="0.4">
      <c r="A4525" s="68">
        <v>4524</v>
      </c>
      <c r="B4525" s="68" t="s">
        <v>2056</v>
      </c>
      <c r="C4525" s="68" t="s">
        <v>2297</v>
      </c>
      <c r="D4525" s="68" t="s">
        <v>2088</v>
      </c>
      <c r="E4525" s="68" t="s">
        <v>1962</v>
      </c>
      <c r="F4525" s="68" t="s">
        <v>1963</v>
      </c>
      <c r="G4525" s="68" t="s">
        <v>2032</v>
      </c>
      <c r="H4525" s="68" t="s">
        <v>2033</v>
      </c>
      <c r="I4525" s="68">
        <v>9</v>
      </c>
      <c r="J4525" s="68" t="s">
        <v>2296</v>
      </c>
      <c r="K4525" s="68">
        <v>3</v>
      </c>
      <c r="L4525" s="68">
        <v>0.74</v>
      </c>
      <c r="M4525" s="68" t="s">
        <v>1960</v>
      </c>
      <c r="N4525" s="143">
        <f>IF(対応ガラス検索!$E$2="-","",IF(対応ガラス検索!$E$2&gt;=K4525,MAX($N$2:N4524)+1,""))</f>
        <v>4524</v>
      </c>
      <c r="O4525" s="143" t="str">
        <f>IF(対応ガラス検索!$E$2="-","",IF(L4525&lt;=0.65,MAX($O$2:O4524)+1,""))</f>
        <v/>
      </c>
      <c r="P4525" s="144"/>
      <c r="Q4525" s="145"/>
    </row>
    <row r="4526" spans="1:17" x14ac:dyDescent="0.4">
      <c r="A4526" s="68">
        <v>4525</v>
      </c>
      <c r="B4526" s="68" t="s">
        <v>2056</v>
      </c>
      <c r="C4526" s="68" t="s">
        <v>2297</v>
      </c>
      <c r="D4526" s="68" t="s">
        <v>2088</v>
      </c>
      <c r="E4526" s="68" t="s">
        <v>1962</v>
      </c>
      <c r="F4526" s="68" t="s">
        <v>1963</v>
      </c>
      <c r="G4526" s="68" t="s">
        <v>2032</v>
      </c>
      <c r="H4526" s="68" t="s">
        <v>2033</v>
      </c>
      <c r="I4526" s="68">
        <v>10</v>
      </c>
      <c r="J4526" s="68" t="s">
        <v>2296</v>
      </c>
      <c r="K4526" s="68">
        <v>2.9</v>
      </c>
      <c r="L4526" s="68">
        <v>0.74</v>
      </c>
      <c r="M4526" s="68" t="s">
        <v>1960</v>
      </c>
      <c r="N4526" s="143">
        <f>IF(対応ガラス検索!$E$2="-","",IF(対応ガラス検索!$E$2&gt;=K4526,MAX($N$2:N4525)+1,""))</f>
        <v>4525</v>
      </c>
      <c r="O4526" s="143" t="str">
        <f>IF(対応ガラス検索!$E$2="-","",IF(L4526&lt;=0.65,MAX($O$2:O4525)+1,""))</f>
        <v/>
      </c>
      <c r="P4526" s="144"/>
      <c r="Q4526" s="145"/>
    </row>
    <row r="4527" spans="1:17" x14ac:dyDescent="0.4">
      <c r="A4527" s="68">
        <v>4526</v>
      </c>
      <c r="B4527" s="68" t="s">
        <v>2056</v>
      </c>
      <c r="C4527" s="68" t="s">
        <v>2297</v>
      </c>
      <c r="D4527" s="68" t="s">
        <v>2088</v>
      </c>
      <c r="E4527" s="68" t="s">
        <v>1962</v>
      </c>
      <c r="F4527" s="68" t="s">
        <v>1963</v>
      </c>
      <c r="G4527" s="68" t="s">
        <v>2032</v>
      </c>
      <c r="H4527" s="68" t="s">
        <v>2033</v>
      </c>
      <c r="I4527" s="68">
        <v>11</v>
      </c>
      <c r="J4527" s="68" t="s">
        <v>2296</v>
      </c>
      <c r="K4527" s="68">
        <v>2.9</v>
      </c>
      <c r="L4527" s="68">
        <v>0.75</v>
      </c>
      <c r="M4527" s="68" t="s">
        <v>1960</v>
      </c>
      <c r="N4527" s="143">
        <f>IF(対応ガラス検索!$E$2="-","",IF(対応ガラス検索!$E$2&gt;=K4527,MAX($N$2:N4526)+1,""))</f>
        <v>4526</v>
      </c>
      <c r="O4527" s="143" t="str">
        <f>IF(対応ガラス検索!$E$2="-","",IF(L4527&lt;=0.65,MAX($O$2:O4526)+1,""))</f>
        <v/>
      </c>
      <c r="P4527" s="144"/>
      <c r="Q4527" s="145"/>
    </row>
    <row r="4528" spans="1:17" x14ac:dyDescent="0.4">
      <c r="A4528" s="68">
        <v>4527</v>
      </c>
      <c r="B4528" s="68" t="s">
        <v>2056</v>
      </c>
      <c r="C4528" s="68" t="s">
        <v>2297</v>
      </c>
      <c r="D4528" s="68" t="s">
        <v>2088</v>
      </c>
      <c r="E4528" s="68" t="s">
        <v>1962</v>
      </c>
      <c r="F4528" s="68" t="s">
        <v>1963</v>
      </c>
      <c r="G4528" s="68" t="s">
        <v>2032</v>
      </c>
      <c r="H4528" s="68" t="s">
        <v>2033</v>
      </c>
      <c r="I4528" s="68">
        <v>12</v>
      </c>
      <c r="J4528" s="68" t="s">
        <v>2296</v>
      </c>
      <c r="K4528" s="68">
        <v>2.8</v>
      </c>
      <c r="L4528" s="68">
        <v>0.75</v>
      </c>
      <c r="M4528" s="68" t="s">
        <v>1960</v>
      </c>
      <c r="N4528" s="143">
        <f>IF(対応ガラス検索!$E$2="-","",IF(対応ガラス検索!$E$2&gt;=K4528,MAX($N$2:N4527)+1,""))</f>
        <v>4527</v>
      </c>
      <c r="O4528" s="143" t="str">
        <f>IF(対応ガラス検索!$E$2="-","",IF(L4528&lt;=0.65,MAX($O$2:O4527)+1,""))</f>
        <v/>
      </c>
      <c r="P4528" s="144"/>
      <c r="Q4528" s="145"/>
    </row>
    <row r="4529" spans="1:17" x14ac:dyDescent="0.4">
      <c r="A4529" s="68">
        <v>4528</v>
      </c>
      <c r="B4529" s="68" t="s">
        <v>2056</v>
      </c>
      <c r="C4529" s="68" t="s">
        <v>2297</v>
      </c>
      <c r="D4529" s="68" t="s">
        <v>2088</v>
      </c>
      <c r="E4529" s="68" t="s">
        <v>1962</v>
      </c>
      <c r="F4529" s="68" t="s">
        <v>1963</v>
      </c>
      <c r="G4529" s="68" t="s">
        <v>2032</v>
      </c>
      <c r="H4529" s="68" t="s">
        <v>2033</v>
      </c>
      <c r="I4529" s="68">
        <v>13</v>
      </c>
      <c r="J4529" s="68" t="s">
        <v>2296</v>
      </c>
      <c r="K4529" s="68">
        <v>2.8</v>
      </c>
      <c r="L4529" s="68">
        <v>0.75</v>
      </c>
      <c r="M4529" s="68" t="s">
        <v>1960</v>
      </c>
      <c r="N4529" s="143">
        <f>IF(対応ガラス検索!$E$2="-","",IF(対応ガラス検索!$E$2&gt;=K4529,MAX($N$2:N4528)+1,""))</f>
        <v>4528</v>
      </c>
      <c r="O4529" s="143" t="str">
        <f>IF(対応ガラス検索!$E$2="-","",IF(L4529&lt;=0.65,MAX($O$2:O4528)+1,""))</f>
        <v/>
      </c>
      <c r="P4529" s="144"/>
      <c r="Q4529" s="145"/>
    </row>
    <row r="4530" spans="1:17" x14ac:dyDescent="0.4">
      <c r="A4530" s="68">
        <v>4529</v>
      </c>
      <c r="B4530" s="68" t="s">
        <v>2056</v>
      </c>
      <c r="C4530" s="68" t="s">
        <v>2297</v>
      </c>
      <c r="D4530" s="68" t="s">
        <v>2088</v>
      </c>
      <c r="E4530" s="68" t="s">
        <v>1962</v>
      </c>
      <c r="F4530" s="68" t="s">
        <v>1963</v>
      </c>
      <c r="G4530" s="68" t="s">
        <v>2032</v>
      </c>
      <c r="H4530" s="68" t="s">
        <v>2033</v>
      </c>
      <c r="I4530" s="68">
        <v>6</v>
      </c>
      <c r="J4530" s="68" t="s">
        <v>2296</v>
      </c>
      <c r="K4530" s="68">
        <v>3.3</v>
      </c>
      <c r="L4530" s="68">
        <v>0.74</v>
      </c>
      <c r="M4530" s="68" t="s">
        <v>1960</v>
      </c>
      <c r="N4530" s="143">
        <f>IF(対応ガラス検索!$E$2="-","",IF(対応ガラス検索!$E$2&gt;=K4530,MAX($N$2:N4529)+1,""))</f>
        <v>4529</v>
      </c>
      <c r="O4530" s="143" t="str">
        <f>IF(対応ガラス検索!$E$2="-","",IF(L4530&lt;=0.65,MAX($O$2:O4529)+1,""))</f>
        <v/>
      </c>
      <c r="P4530" s="144"/>
      <c r="Q4530" s="145"/>
    </row>
    <row r="4531" spans="1:17" x14ac:dyDescent="0.4">
      <c r="A4531" s="68">
        <v>4530</v>
      </c>
      <c r="B4531" s="68" t="s">
        <v>2056</v>
      </c>
      <c r="C4531" s="68" t="s">
        <v>2297</v>
      </c>
      <c r="D4531" s="68" t="s">
        <v>2088</v>
      </c>
      <c r="E4531" s="68" t="s">
        <v>1962</v>
      </c>
      <c r="F4531" s="68" t="s">
        <v>1963</v>
      </c>
      <c r="G4531" s="68" t="s">
        <v>2032</v>
      </c>
      <c r="H4531" s="68" t="s">
        <v>2033</v>
      </c>
      <c r="I4531" s="68">
        <v>7</v>
      </c>
      <c r="J4531" s="68" t="s">
        <v>2296</v>
      </c>
      <c r="K4531" s="142">
        <v>3.1</v>
      </c>
      <c r="L4531" s="68">
        <v>0.74</v>
      </c>
      <c r="M4531" s="68" t="s">
        <v>1960</v>
      </c>
      <c r="N4531" s="143">
        <f>IF(対応ガラス検索!$E$2="-","",IF(対応ガラス検索!$E$2&gt;=K4531,MAX($N$2:N4530)+1,""))</f>
        <v>4530</v>
      </c>
      <c r="O4531" s="143" t="str">
        <f>IF(対応ガラス検索!$E$2="-","",IF(L4531&lt;=0.65,MAX($O$2:O4530)+1,""))</f>
        <v/>
      </c>
      <c r="P4531" s="144"/>
      <c r="Q4531" s="145"/>
    </row>
    <row r="4532" spans="1:17" x14ac:dyDescent="0.4">
      <c r="A4532" s="68">
        <v>4531</v>
      </c>
      <c r="B4532" s="68" t="s">
        <v>2056</v>
      </c>
      <c r="C4532" s="68" t="s">
        <v>2297</v>
      </c>
      <c r="D4532" s="68" t="s">
        <v>2088</v>
      </c>
      <c r="E4532" s="68" t="s">
        <v>1962</v>
      </c>
      <c r="F4532" s="68" t="s">
        <v>1963</v>
      </c>
      <c r="G4532" s="68" t="s">
        <v>2032</v>
      </c>
      <c r="H4532" s="68" t="s">
        <v>2033</v>
      </c>
      <c r="I4532" s="68">
        <v>8</v>
      </c>
      <c r="J4532" s="68" t="s">
        <v>2296</v>
      </c>
      <c r="K4532" s="68">
        <v>3.1</v>
      </c>
      <c r="L4532" s="68">
        <v>0.74</v>
      </c>
      <c r="M4532" s="68" t="s">
        <v>1960</v>
      </c>
      <c r="N4532" s="143">
        <f>IF(対応ガラス検索!$E$2="-","",IF(対応ガラス検索!$E$2&gt;=K4532,MAX($N$2:N4531)+1,""))</f>
        <v>4531</v>
      </c>
      <c r="O4532" s="143" t="str">
        <f>IF(対応ガラス検索!$E$2="-","",IF(L4532&lt;=0.65,MAX($O$2:O4531)+1,""))</f>
        <v/>
      </c>
      <c r="P4532" s="144"/>
      <c r="Q4532" s="145"/>
    </row>
    <row r="4533" spans="1:17" x14ac:dyDescent="0.4">
      <c r="A4533" s="68">
        <v>4532</v>
      </c>
      <c r="B4533" s="68" t="s">
        <v>2056</v>
      </c>
      <c r="C4533" s="68" t="s">
        <v>2297</v>
      </c>
      <c r="D4533" s="68" t="s">
        <v>2088</v>
      </c>
      <c r="E4533" s="68" t="s">
        <v>1962</v>
      </c>
      <c r="F4533" s="68" t="s">
        <v>1963</v>
      </c>
      <c r="G4533" s="68" t="s">
        <v>2032</v>
      </c>
      <c r="H4533" s="68" t="s">
        <v>2033</v>
      </c>
      <c r="I4533" s="68">
        <v>9</v>
      </c>
      <c r="J4533" s="68" t="s">
        <v>2296</v>
      </c>
      <c r="K4533" s="68">
        <v>3</v>
      </c>
      <c r="L4533" s="68">
        <v>0.74</v>
      </c>
      <c r="M4533" s="68" t="s">
        <v>1960</v>
      </c>
      <c r="N4533" s="143">
        <f>IF(対応ガラス検索!$E$2="-","",IF(対応ガラス検索!$E$2&gt;=K4533,MAX($N$2:N4532)+1,""))</f>
        <v>4532</v>
      </c>
      <c r="O4533" s="143" t="str">
        <f>IF(対応ガラス検索!$E$2="-","",IF(L4533&lt;=0.65,MAX($O$2:O4532)+1,""))</f>
        <v/>
      </c>
      <c r="P4533" s="144"/>
      <c r="Q4533" s="145"/>
    </row>
    <row r="4534" spans="1:17" x14ac:dyDescent="0.4">
      <c r="A4534" s="68">
        <v>4533</v>
      </c>
      <c r="B4534" s="68" t="s">
        <v>2056</v>
      </c>
      <c r="C4534" s="68" t="s">
        <v>2297</v>
      </c>
      <c r="D4534" s="68" t="s">
        <v>2088</v>
      </c>
      <c r="E4534" s="68" t="s">
        <v>1962</v>
      </c>
      <c r="F4534" s="68" t="s">
        <v>1963</v>
      </c>
      <c r="G4534" s="68" t="s">
        <v>2032</v>
      </c>
      <c r="H4534" s="68" t="s">
        <v>2033</v>
      </c>
      <c r="I4534" s="68">
        <v>10</v>
      </c>
      <c r="J4534" s="68" t="s">
        <v>2296</v>
      </c>
      <c r="K4534" s="68">
        <v>2.9</v>
      </c>
      <c r="L4534" s="68">
        <v>0.74</v>
      </c>
      <c r="M4534" s="68" t="s">
        <v>1960</v>
      </c>
      <c r="N4534" s="143">
        <f>IF(対応ガラス検索!$E$2="-","",IF(対応ガラス検索!$E$2&gt;=K4534,MAX($N$2:N4533)+1,""))</f>
        <v>4533</v>
      </c>
      <c r="O4534" s="143" t="str">
        <f>IF(対応ガラス検索!$E$2="-","",IF(L4534&lt;=0.65,MAX($O$2:O4533)+1,""))</f>
        <v/>
      </c>
      <c r="P4534" s="144"/>
      <c r="Q4534" s="145"/>
    </row>
    <row r="4535" spans="1:17" x14ac:dyDescent="0.4">
      <c r="A4535" s="68">
        <v>4534</v>
      </c>
      <c r="B4535" s="68" t="s">
        <v>2056</v>
      </c>
      <c r="C4535" s="68" t="s">
        <v>2297</v>
      </c>
      <c r="D4535" s="68" t="s">
        <v>2088</v>
      </c>
      <c r="E4535" s="68" t="s">
        <v>1962</v>
      </c>
      <c r="F4535" s="68" t="s">
        <v>1963</v>
      </c>
      <c r="G4535" s="68" t="s">
        <v>2032</v>
      </c>
      <c r="H4535" s="68" t="s">
        <v>2033</v>
      </c>
      <c r="I4535" s="68">
        <v>11</v>
      </c>
      <c r="J4535" s="68" t="s">
        <v>2296</v>
      </c>
      <c r="K4535" s="68">
        <v>2.9</v>
      </c>
      <c r="L4535" s="68">
        <v>0.75</v>
      </c>
      <c r="M4535" s="68" t="s">
        <v>1960</v>
      </c>
      <c r="N4535" s="143">
        <f>IF(対応ガラス検索!$E$2="-","",IF(対応ガラス検索!$E$2&gt;=K4535,MAX($N$2:N4534)+1,""))</f>
        <v>4534</v>
      </c>
      <c r="O4535" s="143" t="str">
        <f>IF(対応ガラス検索!$E$2="-","",IF(L4535&lt;=0.65,MAX($O$2:O4534)+1,""))</f>
        <v/>
      </c>
      <c r="P4535" s="144"/>
      <c r="Q4535" s="145"/>
    </row>
    <row r="4536" spans="1:17" x14ac:dyDescent="0.4">
      <c r="A4536" s="68">
        <v>4535</v>
      </c>
      <c r="B4536" s="68" t="s">
        <v>2056</v>
      </c>
      <c r="C4536" s="68" t="s">
        <v>2297</v>
      </c>
      <c r="D4536" s="68" t="s">
        <v>2088</v>
      </c>
      <c r="E4536" s="68" t="s">
        <v>1962</v>
      </c>
      <c r="F4536" s="68" t="s">
        <v>1963</v>
      </c>
      <c r="G4536" s="68" t="s">
        <v>2032</v>
      </c>
      <c r="H4536" s="68" t="s">
        <v>2033</v>
      </c>
      <c r="I4536" s="68">
        <v>12</v>
      </c>
      <c r="J4536" s="68" t="s">
        <v>2296</v>
      </c>
      <c r="K4536" s="68">
        <v>2.8</v>
      </c>
      <c r="L4536" s="68">
        <v>0.75</v>
      </c>
      <c r="M4536" s="68" t="s">
        <v>1960</v>
      </c>
      <c r="N4536" s="143">
        <f>IF(対応ガラス検索!$E$2="-","",IF(対応ガラス検索!$E$2&gt;=K4536,MAX($N$2:N4535)+1,""))</f>
        <v>4535</v>
      </c>
      <c r="O4536" s="143" t="str">
        <f>IF(対応ガラス検索!$E$2="-","",IF(L4536&lt;=0.65,MAX($O$2:O4535)+1,""))</f>
        <v/>
      </c>
      <c r="P4536" s="144"/>
      <c r="Q4536" s="145"/>
    </row>
    <row r="4537" spans="1:17" x14ac:dyDescent="0.4">
      <c r="A4537" s="68">
        <v>4536</v>
      </c>
      <c r="B4537" s="68" t="s">
        <v>2056</v>
      </c>
      <c r="C4537" s="68" t="s">
        <v>2297</v>
      </c>
      <c r="D4537" s="68" t="s">
        <v>2088</v>
      </c>
      <c r="E4537" s="68" t="s">
        <v>1962</v>
      </c>
      <c r="F4537" s="68" t="s">
        <v>1963</v>
      </c>
      <c r="G4537" s="68" t="s">
        <v>2032</v>
      </c>
      <c r="H4537" s="68" t="s">
        <v>2033</v>
      </c>
      <c r="I4537" s="68">
        <v>13</v>
      </c>
      <c r="J4537" s="68" t="s">
        <v>2296</v>
      </c>
      <c r="K4537" s="68">
        <v>2.8</v>
      </c>
      <c r="L4537" s="68">
        <v>0.75</v>
      </c>
      <c r="M4537" s="68" t="s">
        <v>1960</v>
      </c>
      <c r="N4537" s="143">
        <f>IF(対応ガラス検索!$E$2="-","",IF(対応ガラス検索!$E$2&gt;=K4537,MAX($N$2:N4536)+1,""))</f>
        <v>4536</v>
      </c>
      <c r="O4537" s="143" t="str">
        <f>IF(対応ガラス検索!$E$2="-","",IF(L4537&lt;=0.65,MAX($O$2:O4536)+1,""))</f>
        <v/>
      </c>
      <c r="P4537" s="144"/>
      <c r="Q4537" s="145"/>
    </row>
    <row r="4538" spans="1:17" x14ac:dyDescent="0.4">
      <c r="A4538" s="68">
        <v>4537</v>
      </c>
      <c r="B4538" s="68" t="s">
        <v>2056</v>
      </c>
      <c r="C4538" s="68" t="s">
        <v>2297</v>
      </c>
      <c r="D4538" s="68" t="s">
        <v>2089</v>
      </c>
      <c r="E4538" s="68" t="s">
        <v>1962</v>
      </c>
      <c r="F4538" s="68" t="s">
        <v>1963</v>
      </c>
      <c r="G4538" s="68" t="s">
        <v>2037</v>
      </c>
      <c r="H4538" s="68" t="s">
        <v>2038</v>
      </c>
      <c r="I4538" s="68">
        <v>6</v>
      </c>
      <c r="J4538" s="68" t="s">
        <v>2267</v>
      </c>
      <c r="K4538" s="68">
        <v>3</v>
      </c>
      <c r="L4538" s="68">
        <v>0.74</v>
      </c>
      <c r="M4538" s="68" t="s">
        <v>1960</v>
      </c>
      <c r="N4538" s="143">
        <f>IF(対応ガラス検索!$E$2="-","",IF(対応ガラス検索!$E$2&gt;=K4538,MAX($N$2:N4537)+1,""))</f>
        <v>4537</v>
      </c>
      <c r="O4538" s="143" t="str">
        <f>IF(対応ガラス検索!$E$2="-","",IF(L4538&lt;=0.65,MAX($O$2:O4537)+1,""))</f>
        <v/>
      </c>
      <c r="P4538" s="144"/>
      <c r="Q4538" s="145"/>
    </row>
    <row r="4539" spans="1:17" x14ac:dyDescent="0.4">
      <c r="A4539" s="68">
        <v>4538</v>
      </c>
      <c r="B4539" s="68" t="s">
        <v>2056</v>
      </c>
      <c r="C4539" s="68" t="s">
        <v>2297</v>
      </c>
      <c r="D4539" s="68" t="s">
        <v>2089</v>
      </c>
      <c r="E4539" s="68" t="s">
        <v>1962</v>
      </c>
      <c r="F4539" s="68" t="s">
        <v>1963</v>
      </c>
      <c r="G4539" s="68" t="s">
        <v>2037</v>
      </c>
      <c r="H4539" s="68" t="s">
        <v>2038</v>
      </c>
      <c r="I4539" s="68">
        <v>7</v>
      </c>
      <c r="J4539" s="68" t="s">
        <v>2267</v>
      </c>
      <c r="K4539" s="68">
        <v>2.9</v>
      </c>
      <c r="L4539" s="68">
        <v>0.74</v>
      </c>
      <c r="M4539" s="68" t="s">
        <v>1960</v>
      </c>
      <c r="N4539" s="143">
        <f>IF(対応ガラス検索!$E$2="-","",IF(対応ガラス検索!$E$2&gt;=K4539,MAX($N$2:N4538)+1,""))</f>
        <v>4538</v>
      </c>
      <c r="O4539" s="143" t="str">
        <f>IF(対応ガラス検索!$E$2="-","",IF(L4539&lt;=0.65,MAX($O$2:O4538)+1,""))</f>
        <v/>
      </c>
      <c r="P4539" s="144"/>
      <c r="Q4539" s="145"/>
    </row>
    <row r="4540" spans="1:17" x14ac:dyDescent="0.4">
      <c r="A4540" s="68">
        <v>4539</v>
      </c>
      <c r="B4540" s="68" t="s">
        <v>2056</v>
      </c>
      <c r="C4540" s="68" t="s">
        <v>2297</v>
      </c>
      <c r="D4540" s="68" t="s">
        <v>2089</v>
      </c>
      <c r="E4540" s="68" t="s">
        <v>1962</v>
      </c>
      <c r="F4540" s="68" t="s">
        <v>1963</v>
      </c>
      <c r="G4540" s="68" t="s">
        <v>2037</v>
      </c>
      <c r="H4540" s="68" t="s">
        <v>2038</v>
      </c>
      <c r="I4540" s="68">
        <v>8</v>
      </c>
      <c r="J4540" s="68" t="s">
        <v>2267</v>
      </c>
      <c r="K4540" s="68">
        <v>2.9</v>
      </c>
      <c r="L4540" s="68">
        <v>0.75</v>
      </c>
      <c r="M4540" s="68" t="s">
        <v>1960</v>
      </c>
      <c r="N4540" s="143">
        <f>IF(対応ガラス検索!$E$2="-","",IF(対応ガラス検索!$E$2&gt;=K4540,MAX($N$2:N4539)+1,""))</f>
        <v>4539</v>
      </c>
      <c r="O4540" s="143" t="str">
        <f>IF(対応ガラス検索!$E$2="-","",IF(L4540&lt;=0.65,MAX($O$2:O4539)+1,""))</f>
        <v/>
      </c>
      <c r="P4540" s="144"/>
      <c r="Q4540" s="145"/>
    </row>
    <row r="4541" spans="1:17" x14ac:dyDescent="0.4">
      <c r="A4541" s="68">
        <v>4540</v>
      </c>
      <c r="B4541" s="68" t="s">
        <v>2056</v>
      </c>
      <c r="C4541" s="68" t="s">
        <v>2297</v>
      </c>
      <c r="D4541" s="68" t="s">
        <v>2089</v>
      </c>
      <c r="E4541" s="68" t="s">
        <v>1962</v>
      </c>
      <c r="F4541" s="68" t="s">
        <v>1963</v>
      </c>
      <c r="G4541" s="68" t="s">
        <v>2037</v>
      </c>
      <c r="H4541" s="68" t="s">
        <v>2038</v>
      </c>
      <c r="I4541" s="68">
        <v>9</v>
      </c>
      <c r="J4541" s="68" t="s">
        <v>2267</v>
      </c>
      <c r="K4541" s="68">
        <v>2.8</v>
      </c>
      <c r="L4541" s="68">
        <v>0.75</v>
      </c>
      <c r="M4541" s="68" t="s">
        <v>1960</v>
      </c>
      <c r="N4541" s="143">
        <f>IF(対応ガラス検索!$E$2="-","",IF(対応ガラス検索!$E$2&gt;=K4541,MAX($N$2:N4540)+1,""))</f>
        <v>4540</v>
      </c>
      <c r="O4541" s="143" t="str">
        <f>IF(対応ガラス検索!$E$2="-","",IF(L4541&lt;=0.65,MAX($O$2:O4540)+1,""))</f>
        <v/>
      </c>
      <c r="P4541" s="144"/>
      <c r="Q4541" s="145"/>
    </row>
    <row r="4542" spans="1:17" x14ac:dyDescent="0.4">
      <c r="A4542" s="68">
        <v>4541</v>
      </c>
      <c r="B4542" s="68" t="s">
        <v>2056</v>
      </c>
      <c r="C4542" s="68" t="s">
        <v>2297</v>
      </c>
      <c r="D4542" s="68" t="s">
        <v>2089</v>
      </c>
      <c r="E4542" s="68" t="s">
        <v>1962</v>
      </c>
      <c r="F4542" s="68" t="s">
        <v>1963</v>
      </c>
      <c r="G4542" s="68" t="s">
        <v>2037</v>
      </c>
      <c r="H4542" s="68" t="s">
        <v>2038</v>
      </c>
      <c r="I4542" s="68">
        <v>10</v>
      </c>
      <c r="J4542" s="68" t="s">
        <v>2267</v>
      </c>
      <c r="K4542" s="68">
        <v>2.8</v>
      </c>
      <c r="L4542" s="68">
        <v>0.75</v>
      </c>
      <c r="M4542" s="68" t="s">
        <v>1960</v>
      </c>
      <c r="N4542" s="143">
        <f>IF(対応ガラス検索!$E$2="-","",IF(対応ガラス検索!$E$2&gt;=K4542,MAX($N$2:N4541)+1,""))</f>
        <v>4541</v>
      </c>
      <c r="O4542" s="143" t="str">
        <f>IF(対応ガラス検索!$E$2="-","",IF(L4542&lt;=0.65,MAX($O$2:O4541)+1,""))</f>
        <v/>
      </c>
      <c r="P4542" s="144"/>
      <c r="Q4542" s="145"/>
    </row>
    <row r="4543" spans="1:17" x14ac:dyDescent="0.4">
      <c r="A4543" s="68">
        <v>4542</v>
      </c>
      <c r="B4543" s="68" t="s">
        <v>2056</v>
      </c>
      <c r="C4543" s="68" t="s">
        <v>2297</v>
      </c>
      <c r="D4543" s="68" t="s">
        <v>2089</v>
      </c>
      <c r="E4543" s="68" t="s">
        <v>1962</v>
      </c>
      <c r="F4543" s="68" t="s">
        <v>1963</v>
      </c>
      <c r="G4543" s="68" t="s">
        <v>2037</v>
      </c>
      <c r="H4543" s="68" t="s">
        <v>2038</v>
      </c>
      <c r="I4543" s="68">
        <v>11</v>
      </c>
      <c r="J4543" s="68" t="s">
        <v>2267</v>
      </c>
      <c r="K4543" s="142">
        <v>2.7</v>
      </c>
      <c r="L4543" s="68">
        <v>0.75</v>
      </c>
      <c r="M4543" s="68" t="s">
        <v>1960</v>
      </c>
      <c r="N4543" s="143">
        <f>IF(対応ガラス検索!$E$2="-","",IF(対応ガラス検索!$E$2&gt;=K4543,MAX($N$2:N4542)+1,""))</f>
        <v>4542</v>
      </c>
      <c r="O4543" s="143" t="str">
        <f>IF(対応ガラス検索!$E$2="-","",IF(L4543&lt;=0.65,MAX($O$2:O4542)+1,""))</f>
        <v/>
      </c>
      <c r="P4543" s="144"/>
      <c r="Q4543" s="145"/>
    </row>
    <row r="4544" spans="1:17" x14ac:dyDescent="0.4">
      <c r="A4544" s="68">
        <v>4543</v>
      </c>
      <c r="B4544" s="68" t="s">
        <v>2056</v>
      </c>
      <c r="C4544" s="68" t="s">
        <v>2297</v>
      </c>
      <c r="D4544" s="68" t="s">
        <v>2089</v>
      </c>
      <c r="E4544" s="68" t="s">
        <v>1962</v>
      </c>
      <c r="F4544" s="68" t="s">
        <v>1963</v>
      </c>
      <c r="G4544" s="68" t="s">
        <v>2037</v>
      </c>
      <c r="H4544" s="68" t="s">
        <v>2038</v>
      </c>
      <c r="I4544" s="68">
        <v>12</v>
      </c>
      <c r="J4544" s="68" t="s">
        <v>2267</v>
      </c>
      <c r="K4544" s="68">
        <v>2.7</v>
      </c>
      <c r="L4544" s="68">
        <v>0.75</v>
      </c>
      <c r="M4544" s="68" t="s">
        <v>1960</v>
      </c>
      <c r="N4544" s="143">
        <f>IF(対応ガラス検索!$E$2="-","",IF(対応ガラス検索!$E$2&gt;=K4544,MAX($N$2:N4543)+1,""))</f>
        <v>4543</v>
      </c>
      <c r="O4544" s="143" t="str">
        <f>IF(対応ガラス検索!$E$2="-","",IF(L4544&lt;=0.65,MAX($O$2:O4543)+1,""))</f>
        <v/>
      </c>
      <c r="P4544" s="144"/>
      <c r="Q4544" s="145"/>
    </row>
    <row r="4545" spans="1:17" x14ac:dyDescent="0.4">
      <c r="A4545" s="68">
        <v>4544</v>
      </c>
      <c r="B4545" s="68" t="s">
        <v>2056</v>
      </c>
      <c r="C4545" s="68" t="s">
        <v>2297</v>
      </c>
      <c r="D4545" s="68" t="s">
        <v>2089</v>
      </c>
      <c r="E4545" s="68" t="s">
        <v>1962</v>
      </c>
      <c r="F4545" s="68" t="s">
        <v>1963</v>
      </c>
      <c r="G4545" s="68" t="s">
        <v>2037</v>
      </c>
      <c r="H4545" s="68" t="s">
        <v>2038</v>
      </c>
      <c r="I4545" s="68">
        <v>13</v>
      </c>
      <c r="J4545" s="68" t="s">
        <v>2267</v>
      </c>
      <c r="K4545" s="68">
        <v>2.6</v>
      </c>
      <c r="L4545" s="68">
        <v>0.75</v>
      </c>
      <c r="M4545" s="68" t="s">
        <v>1960</v>
      </c>
      <c r="N4545" s="143">
        <f>IF(対応ガラス検索!$E$2="-","",IF(対応ガラス検索!$E$2&gt;=K4545,MAX($N$2:N4544)+1,""))</f>
        <v>4544</v>
      </c>
      <c r="O4545" s="143" t="str">
        <f>IF(対応ガラス検索!$E$2="-","",IF(L4545&lt;=0.65,MAX($O$2:O4544)+1,""))</f>
        <v/>
      </c>
      <c r="P4545" s="144"/>
      <c r="Q4545" s="145"/>
    </row>
    <row r="4546" spans="1:17" x14ac:dyDescent="0.4">
      <c r="A4546" s="68">
        <v>4545</v>
      </c>
      <c r="B4546" s="68" t="s">
        <v>2056</v>
      </c>
      <c r="C4546" s="68" t="s">
        <v>2297</v>
      </c>
      <c r="D4546" s="68" t="s">
        <v>2089</v>
      </c>
      <c r="E4546" s="68" t="s">
        <v>1962</v>
      </c>
      <c r="F4546" s="68" t="s">
        <v>1963</v>
      </c>
      <c r="G4546" s="68" t="s">
        <v>2037</v>
      </c>
      <c r="H4546" s="68" t="s">
        <v>2038</v>
      </c>
      <c r="I4546" s="68">
        <v>6</v>
      </c>
      <c r="J4546" s="68" t="s">
        <v>2267</v>
      </c>
      <c r="K4546" s="68">
        <v>3</v>
      </c>
      <c r="L4546" s="68">
        <v>0.74</v>
      </c>
      <c r="M4546" s="68" t="s">
        <v>1960</v>
      </c>
      <c r="N4546" s="143">
        <f>IF(対応ガラス検索!$E$2="-","",IF(対応ガラス検索!$E$2&gt;=K4546,MAX($N$2:N4545)+1,""))</f>
        <v>4545</v>
      </c>
      <c r="O4546" s="143" t="str">
        <f>IF(対応ガラス検索!$E$2="-","",IF(L4546&lt;=0.65,MAX($O$2:O4545)+1,""))</f>
        <v/>
      </c>
      <c r="P4546" s="144"/>
      <c r="Q4546" s="145"/>
    </row>
    <row r="4547" spans="1:17" x14ac:dyDescent="0.4">
      <c r="A4547" s="68">
        <v>4546</v>
      </c>
      <c r="B4547" s="68" t="s">
        <v>2056</v>
      </c>
      <c r="C4547" s="68" t="s">
        <v>2297</v>
      </c>
      <c r="D4547" s="68" t="s">
        <v>2089</v>
      </c>
      <c r="E4547" s="68" t="s">
        <v>1962</v>
      </c>
      <c r="F4547" s="68" t="s">
        <v>1963</v>
      </c>
      <c r="G4547" s="68" t="s">
        <v>2037</v>
      </c>
      <c r="H4547" s="68" t="s">
        <v>2038</v>
      </c>
      <c r="I4547" s="68">
        <v>7</v>
      </c>
      <c r="J4547" s="68" t="s">
        <v>2267</v>
      </c>
      <c r="K4547" s="68">
        <v>2.9</v>
      </c>
      <c r="L4547" s="68">
        <v>0.74</v>
      </c>
      <c r="M4547" s="68" t="s">
        <v>1960</v>
      </c>
      <c r="N4547" s="143">
        <f>IF(対応ガラス検索!$E$2="-","",IF(対応ガラス検索!$E$2&gt;=K4547,MAX($N$2:N4546)+1,""))</f>
        <v>4546</v>
      </c>
      <c r="O4547" s="143" t="str">
        <f>IF(対応ガラス検索!$E$2="-","",IF(L4547&lt;=0.65,MAX($O$2:O4546)+1,""))</f>
        <v/>
      </c>
      <c r="P4547" s="144"/>
      <c r="Q4547" s="145"/>
    </row>
    <row r="4548" spans="1:17" x14ac:dyDescent="0.4">
      <c r="A4548" s="68">
        <v>4547</v>
      </c>
      <c r="B4548" s="68" t="s">
        <v>2056</v>
      </c>
      <c r="C4548" s="68" t="s">
        <v>2297</v>
      </c>
      <c r="D4548" s="68" t="s">
        <v>2089</v>
      </c>
      <c r="E4548" s="68" t="s">
        <v>1962</v>
      </c>
      <c r="F4548" s="68" t="s">
        <v>1963</v>
      </c>
      <c r="G4548" s="68" t="s">
        <v>2037</v>
      </c>
      <c r="H4548" s="68" t="s">
        <v>2038</v>
      </c>
      <c r="I4548" s="68">
        <v>8</v>
      </c>
      <c r="J4548" s="68" t="s">
        <v>2267</v>
      </c>
      <c r="K4548" s="68">
        <v>2.9</v>
      </c>
      <c r="L4548" s="68">
        <v>0.75</v>
      </c>
      <c r="M4548" s="68" t="s">
        <v>1960</v>
      </c>
      <c r="N4548" s="143">
        <f>IF(対応ガラス検索!$E$2="-","",IF(対応ガラス検索!$E$2&gt;=K4548,MAX($N$2:N4547)+1,""))</f>
        <v>4547</v>
      </c>
      <c r="O4548" s="143" t="str">
        <f>IF(対応ガラス検索!$E$2="-","",IF(L4548&lt;=0.65,MAX($O$2:O4547)+1,""))</f>
        <v/>
      </c>
      <c r="P4548" s="144"/>
      <c r="Q4548" s="145"/>
    </row>
    <row r="4549" spans="1:17" x14ac:dyDescent="0.4">
      <c r="A4549" s="68">
        <v>4548</v>
      </c>
      <c r="B4549" s="68" t="s">
        <v>2056</v>
      </c>
      <c r="C4549" s="68" t="s">
        <v>2297</v>
      </c>
      <c r="D4549" s="68" t="s">
        <v>2089</v>
      </c>
      <c r="E4549" s="68" t="s">
        <v>1962</v>
      </c>
      <c r="F4549" s="68" t="s">
        <v>1963</v>
      </c>
      <c r="G4549" s="68" t="s">
        <v>2037</v>
      </c>
      <c r="H4549" s="68" t="s">
        <v>2038</v>
      </c>
      <c r="I4549" s="68">
        <v>9</v>
      </c>
      <c r="J4549" s="68" t="s">
        <v>2267</v>
      </c>
      <c r="K4549" s="68">
        <v>2.8</v>
      </c>
      <c r="L4549" s="68">
        <v>0.75</v>
      </c>
      <c r="M4549" s="68" t="s">
        <v>1960</v>
      </c>
      <c r="N4549" s="143">
        <f>IF(対応ガラス検索!$E$2="-","",IF(対応ガラス検索!$E$2&gt;=K4549,MAX($N$2:N4548)+1,""))</f>
        <v>4548</v>
      </c>
      <c r="O4549" s="143" t="str">
        <f>IF(対応ガラス検索!$E$2="-","",IF(L4549&lt;=0.65,MAX($O$2:O4548)+1,""))</f>
        <v/>
      </c>
      <c r="P4549" s="144"/>
      <c r="Q4549" s="145"/>
    </row>
    <row r="4550" spans="1:17" x14ac:dyDescent="0.4">
      <c r="A4550" s="68">
        <v>4549</v>
      </c>
      <c r="B4550" s="68" t="s">
        <v>2056</v>
      </c>
      <c r="C4550" s="68" t="s">
        <v>2297</v>
      </c>
      <c r="D4550" s="68" t="s">
        <v>2089</v>
      </c>
      <c r="E4550" s="68" t="s">
        <v>1962</v>
      </c>
      <c r="F4550" s="68" t="s">
        <v>1963</v>
      </c>
      <c r="G4550" s="68" t="s">
        <v>2037</v>
      </c>
      <c r="H4550" s="68" t="s">
        <v>2038</v>
      </c>
      <c r="I4550" s="68">
        <v>10</v>
      </c>
      <c r="J4550" s="68" t="s">
        <v>2267</v>
      </c>
      <c r="K4550" s="68">
        <v>2.8</v>
      </c>
      <c r="L4550" s="68">
        <v>0.75</v>
      </c>
      <c r="M4550" s="68" t="s">
        <v>1960</v>
      </c>
      <c r="N4550" s="143">
        <f>IF(対応ガラス検索!$E$2="-","",IF(対応ガラス検索!$E$2&gt;=K4550,MAX($N$2:N4549)+1,""))</f>
        <v>4549</v>
      </c>
      <c r="O4550" s="143" t="str">
        <f>IF(対応ガラス検索!$E$2="-","",IF(L4550&lt;=0.65,MAX($O$2:O4549)+1,""))</f>
        <v/>
      </c>
      <c r="P4550" s="144"/>
      <c r="Q4550" s="145"/>
    </row>
    <row r="4551" spans="1:17" x14ac:dyDescent="0.4">
      <c r="A4551" s="68">
        <v>4550</v>
      </c>
      <c r="B4551" s="68" t="s">
        <v>2056</v>
      </c>
      <c r="C4551" s="68" t="s">
        <v>2297</v>
      </c>
      <c r="D4551" s="68" t="s">
        <v>2089</v>
      </c>
      <c r="E4551" s="68" t="s">
        <v>1962</v>
      </c>
      <c r="F4551" s="68" t="s">
        <v>1963</v>
      </c>
      <c r="G4551" s="68" t="s">
        <v>2037</v>
      </c>
      <c r="H4551" s="68" t="s">
        <v>2038</v>
      </c>
      <c r="I4551" s="68">
        <v>11</v>
      </c>
      <c r="J4551" s="68" t="s">
        <v>2267</v>
      </c>
      <c r="K4551" s="68">
        <v>2.7</v>
      </c>
      <c r="L4551" s="68">
        <v>0.75</v>
      </c>
      <c r="M4551" s="68" t="s">
        <v>1960</v>
      </c>
      <c r="N4551" s="143">
        <f>IF(対応ガラス検索!$E$2="-","",IF(対応ガラス検索!$E$2&gt;=K4551,MAX($N$2:N4550)+1,""))</f>
        <v>4550</v>
      </c>
      <c r="O4551" s="143" t="str">
        <f>IF(対応ガラス検索!$E$2="-","",IF(L4551&lt;=0.65,MAX($O$2:O4550)+1,""))</f>
        <v/>
      </c>
      <c r="P4551" s="144"/>
      <c r="Q4551" s="145"/>
    </row>
    <row r="4552" spans="1:17" x14ac:dyDescent="0.4">
      <c r="A4552" s="68">
        <v>4551</v>
      </c>
      <c r="B4552" s="68" t="s">
        <v>2056</v>
      </c>
      <c r="C4552" s="68" t="s">
        <v>2297</v>
      </c>
      <c r="D4552" s="68" t="s">
        <v>2089</v>
      </c>
      <c r="E4552" s="68" t="s">
        <v>1962</v>
      </c>
      <c r="F4552" s="68" t="s">
        <v>1963</v>
      </c>
      <c r="G4552" s="68" t="s">
        <v>2037</v>
      </c>
      <c r="H4552" s="68" t="s">
        <v>2038</v>
      </c>
      <c r="I4552" s="68">
        <v>12</v>
      </c>
      <c r="J4552" s="68" t="s">
        <v>2267</v>
      </c>
      <c r="K4552" s="68">
        <v>2.7</v>
      </c>
      <c r="L4552" s="68">
        <v>0.75</v>
      </c>
      <c r="M4552" s="68" t="s">
        <v>1960</v>
      </c>
      <c r="N4552" s="143">
        <f>IF(対応ガラス検索!$E$2="-","",IF(対応ガラス検索!$E$2&gt;=K4552,MAX($N$2:N4551)+1,""))</f>
        <v>4551</v>
      </c>
      <c r="O4552" s="143" t="str">
        <f>IF(対応ガラス検索!$E$2="-","",IF(L4552&lt;=0.65,MAX($O$2:O4551)+1,""))</f>
        <v/>
      </c>
      <c r="P4552" s="144"/>
      <c r="Q4552" s="145"/>
    </row>
    <row r="4553" spans="1:17" x14ac:dyDescent="0.4">
      <c r="A4553" s="68">
        <v>4552</v>
      </c>
      <c r="B4553" s="68" t="s">
        <v>2056</v>
      </c>
      <c r="C4553" s="68" t="s">
        <v>2297</v>
      </c>
      <c r="D4553" s="68" t="s">
        <v>2089</v>
      </c>
      <c r="E4553" s="68" t="s">
        <v>1962</v>
      </c>
      <c r="F4553" s="68" t="s">
        <v>1963</v>
      </c>
      <c r="G4553" s="68" t="s">
        <v>2037</v>
      </c>
      <c r="H4553" s="68" t="s">
        <v>2038</v>
      </c>
      <c r="I4553" s="68">
        <v>13</v>
      </c>
      <c r="J4553" s="68" t="s">
        <v>2267</v>
      </c>
      <c r="K4553" s="68">
        <v>2.6</v>
      </c>
      <c r="L4553" s="68">
        <v>0.75</v>
      </c>
      <c r="M4553" s="68" t="s">
        <v>1960</v>
      </c>
      <c r="N4553" s="143">
        <f>IF(対応ガラス検索!$E$2="-","",IF(対応ガラス検索!$E$2&gt;=K4553,MAX($N$2:N4552)+1,""))</f>
        <v>4552</v>
      </c>
      <c r="O4553" s="143" t="str">
        <f>IF(対応ガラス検索!$E$2="-","",IF(L4553&lt;=0.65,MAX($O$2:O4552)+1,""))</f>
        <v/>
      </c>
      <c r="P4553" s="144"/>
      <c r="Q4553" s="145"/>
    </row>
    <row r="4554" spans="1:17" x14ac:dyDescent="0.4">
      <c r="A4554" s="68">
        <v>4553</v>
      </c>
      <c r="B4554" s="68" t="s">
        <v>2056</v>
      </c>
      <c r="C4554" s="68" t="s">
        <v>2297</v>
      </c>
      <c r="D4554" s="68" t="s">
        <v>2089</v>
      </c>
      <c r="E4554" s="68" t="s">
        <v>1962</v>
      </c>
      <c r="F4554" s="68" t="s">
        <v>1963</v>
      </c>
      <c r="G4554" s="68" t="s">
        <v>2037</v>
      </c>
      <c r="H4554" s="68" t="s">
        <v>2038</v>
      </c>
      <c r="I4554" s="68">
        <v>6</v>
      </c>
      <c r="J4554" s="68" t="s">
        <v>2296</v>
      </c>
      <c r="K4554" s="68">
        <v>3.3</v>
      </c>
      <c r="L4554" s="68">
        <v>0.74</v>
      </c>
      <c r="M4554" s="68" t="s">
        <v>1960</v>
      </c>
      <c r="N4554" s="143">
        <f>IF(対応ガラス検索!$E$2="-","",IF(対応ガラス検索!$E$2&gt;=K4554,MAX($N$2:N4553)+1,""))</f>
        <v>4553</v>
      </c>
      <c r="O4554" s="143" t="str">
        <f>IF(対応ガラス検索!$E$2="-","",IF(L4554&lt;=0.65,MAX($O$2:O4553)+1,""))</f>
        <v/>
      </c>
      <c r="P4554" s="144"/>
      <c r="Q4554" s="145"/>
    </row>
    <row r="4555" spans="1:17" x14ac:dyDescent="0.4">
      <c r="A4555" s="68">
        <v>4554</v>
      </c>
      <c r="B4555" s="68" t="s">
        <v>2056</v>
      </c>
      <c r="C4555" s="68" t="s">
        <v>2297</v>
      </c>
      <c r="D4555" s="68" t="s">
        <v>2089</v>
      </c>
      <c r="E4555" s="68" t="s">
        <v>1962</v>
      </c>
      <c r="F4555" s="68" t="s">
        <v>1963</v>
      </c>
      <c r="G4555" s="68" t="s">
        <v>2037</v>
      </c>
      <c r="H4555" s="68" t="s">
        <v>2038</v>
      </c>
      <c r="I4555" s="68">
        <v>7</v>
      </c>
      <c r="J4555" s="68" t="s">
        <v>2296</v>
      </c>
      <c r="K4555" s="68">
        <v>3.1</v>
      </c>
      <c r="L4555" s="68">
        <v>0.74</v>
      </c>
      <c r="M4555" s="68" t="s">
        <v>1960</v>
      </c>
      <c r="N4555" s="143">
        <f>IF(対応ガラス検索!$E$2="-","",IF(対応ガラス検索!$E$2&gt;=K4555,MAX($N$2:N4554)+1,""))</f>
        <v>4554</v>
      </c>
      <c r="O4555" s="143" t="str">
        <f>IF(対応ガラス検索!$E$2="-","",IF(L4555&lt;=0.65,MAX($O$2:O4554)+1,""))</f>
        <v/>
      </c>
      <c r="P4555" s="144"/>
      <c r="Q4555" s="145"/>
    </row>
    <row r="4556" spans="1:17" x14ac:dyDescent="0.4">
      <c r="A4556" s="68">
        <v>4555</v>
      </c>
      <c r="B4556" s="68" t="s">
        <v>2056</v>
      </c>
      <c r="C4556" s="68" t="s">
        <v>2297</v>
      </c>
      <c r="D4556" s="68" t="s">
        <v>2089</v>
      </c>
      <c r="E4556" s="68" t="s">
        <v>1962</v>
      </c>
      <c r="F4556" s="68" t="s">
        <v>1963</v>
      </c>
      <c r="G4556" s="68" t="s">
        <v>2037</v>
      </c>
      <c r="H4556" s="68" t="s">
        <v>2038</v>
      </c>
      <c r="I4556" s="68">
        <v>8</v>
      </c>
      <c r="J4556" s="68" t="s">
        <v>2296</v>
      </c>
      <c r="K4556" s="142">
        <v>3.1</v>
      </c>
      <c r="L4556" s="68">
        <v>0.74</v>
      </c>
      <c r="M4556" s="68" t="s">
        <v>1960</v>
      </c>
      <c r="N4556" s="143">
        <f>IF(対応ガラス検索!$E$2="-","",IF(対応ガラス検索!$E$2&gt;=K4556,MAX($N$2:N4555)+1,""))</f>
        <v>4555</v>
      </c>
      <c r="O4556" s="143" t="str">
        <f>IF(対応ガラス検索!$E$2="-","",IF(L4556&lt;=0.65,MAX($O$2:O4555)+1,""))</f>
        <v/>
      </c>
      <c r="P4556" s="144"/>
      <c r="Q4556" s="145"/>
    </row>
    <row r="4557" spans="1:17" x14ac:dyDescent="0.4">
      <c r="A4557" s="68">
        <v>4556</v>
      </c>
      <c r="B4557" s="68" t="s">
        <v>2056</v>
      </c>
      <c r="C4557" s="68" t="s">
        <v>2297</v>
      </c>
      <c r="D4557" s="68" t="s">
        <v>2089</v>
      </c>
      <c r="E4557" s="68" t="s">
        <v>1962</v>
      </c>
      <c r="F4557" s="68" t="s">
        <v>1963</v>
      </c>
      <c r="G4557" s="68" t="s">
        <v>2037</v>
      </c>
      <c r="H4557" s="68" t="s">
        <v>2038</v>
      </c>
      <c r="I4557" s="68">
        <v>9</v>
      </c>
      <c r="J4557" s="68" t="s">
        <v>2296</v>
      </c>
      <c r="K4557" s="68">
        <v>3</v>
      </c>
      <c r="L4557" s="68">
        <v>0.74</v>
      </c>
      <c r="M4557" s="68" t="s">
        <v>1960</v>
      </c>
      <c r="N4557" s="143">
        <f>IF(対応ガラス検索!$E$2="-","",IF(対応ガラス検索!$E$2&gt;=K4557,MAX($N$2:N4556)+1,""))</f>
        <v>4556</v>
      </c>
      <c r="O4557" s="143" t="str">
        <f>IF(対応ガラス検索!$E$2="-","",IF(L4557&lt;=0.65,MAX($O$2:O4556)+1,""))</f>
        <v/>
      </c>
      <c r="P4557" s="144"/>
      <c r="Q4557" s="145"/>
    </row>
    <row r="4558" spans="1:17" x14ac:dyDescent="0.4">
      <c r="A4558" s="68">
        <v>4557</v>
      </c>
      <c r="B4558" s="68" t="s">
        <v>2056</v>
      </c>
      <c r="C4558" s="68" t="s">
        <v>2297</v>
      </c>
      <c r="D4558" s="68" t="s">
        <v>2089</v>
      </c>
      <c r="E4558" s="68" t="s">
        <v>1962</v>
      </c>
      <c r="F4558" s="68" t="s">
        <v>1963</v>
      </c>
      <c r="G4558" s="68" t="s">
        <v>2037</v>
      </c>
      <c r="H4558" s="68" t="s">
        <v>2038</v>
      </c>
      <c r="I4558" s="68">
        <v>10</v>
      </c>
      <c r="J4558" s="68" t="s">
        <v>2296</v>
      </c>
      <c r="K4558" s="68">
        <v>2.9</v>
      </c>
      <c r="L4558" s="68">
        <v>0.74</v>
      </c>
      <c r="M4558" s="68" t="s">
        <v>1960</v>
      </c>
      <c r="N4558" s="143">
        <f>IF(対応ガラス検索!$E$2="-","",IF(対応ガラス検索!$E$2&gt;=K4558,MAX($N$2:N4557)+1,""))</f>
        <v>4557</v>
      </c>
      <c r="O4558" s="143" t="str">
        <f>IF(対応ガラス検索!$E$2="-","",IF(L4558&lt;=0.65,MAX($O$2:O4557)+1,""))</f>
        <v/>
      </c>
      <c r="P4558" s="144"/>
      <c r="Q4558" s="145"/>
    </row>
    <row r="4559" spans="1:17" x14ac:dyDescent="0.4">
      <c r="A4559" s="68">
        <v>4558</v>
      </c>
      <c r="B4559" s="68" t="s">
        <v>2056</v>
      </c>
      <c r="C4559" s="68" t="s">
        <v>2297</v>
      </c>
      <c r="D4559" s="68" t="s">
        <v>2089</v>
      </c>
      <c r="E4559" s="68" t="s">
        <v>1962</v>
      </c>
      <c r="F4559" s="68" t="s">
        <v>1963</v>
      </c>
      <c r="G4559" s="68" t="s">
        <v>2037</v>
      </c>
      <c r="H4559" s="68" t="s">
        <v>2038</v>
      </c>
      <c r="I4559" s="68">
        <v>11</v>
      </c>
      <c r="J4559" s="68" t="s">
        <v>2296</v>
      </c>
      <c r="K4559" s="68">
        <v>2.9</v>
      </c>
      <c r="L4559" s="68">
        <v>0.75</v>
      </c>
      <c r="M4559" s="68" t="s">
        <v>1960</v>
      </c>
      <c r="N4559" s="143">
        <f>IF(対応ガラス検索!$E$2="-","",IF(対応ガラス検索!$E$2&gt;=K4559,MAX($N$2:N4558)+1,""))</f>
        <v>4558</v>
      </c>
      <c r="O4559" s="143" t="str">
        <f>IF(対応ガラス検索!$E$2="-","",IF(L4559&lt;=0.65,MAX($O$2:O4558)+1,""))</f>
        <v/>
      </c>
      <c r="P4559" s="144"/>
      <c r="Q4559" s="145"/>
    </row>
    <row r="4560" spans="1:17" x14ac:dyDescent="0.4">
      <c r="A4560" s="68">
        <v>4559</v>
      </c>
      <c r="B4560" s="68" t="s">
        <v>2056</v>
      </c>
      <c r="C4560" s="68" t="s">
        <v>2297</v>
      </c>
      <c r="D4560" s="68" t="s">
        <v>2089</v>
      </c>
      <c r="E4560" s="68" t="s">
        <v>1962</v>
      </c>
      <c r="F4560" s="68" t="s">
        <v>1963</v>
      </c>
      <c r="G4560" s="68" t="s">
        <v>2037</v>
      </c>
      <c r="H4560" s="68" t="s">
        <v>2038</v>
      </c>
      <c r="I4560" s="68">
        <v>12</v>
      </c>
      <c r="J4560" s="68" t="s">
        <v>2296</v>
      </c>
      <c r="K4560" s="68">
        <v>2.8</v>
      </c>
      <c r="L4560" s="68">
        <v>0.75</v>
      </c>
      <c r="M4560" s="68" t="s">
        <v>1960</v>
      </c>
      <c r="N4560" s="143">
        <f>IF(対応ガラス検索!$E$2="-","",IF(対応ガラス検索!$E$2&gt;=K4560,MAX($N$2:N4559)+1,""))</f>
        <v>4559</v>
      </c>
      <c r="O4560" s="143" t="str">
        <f>IF(対応ガラス検索!$E$2="-","",IF(L4560&lt;=0.65,MAX($O$2:O4559)+1,""))</f>
        <v/>
      </c>
      <c r="P4560" s="144"/>
      <c r="Q4560" s="145"/>
    </row>
    <row r="4561" spans="1:17" x14ac:dyDescent="0.4">
      <c r="A4561" s="68">
        <v>4560</v>
      </c>
      <c r="B4561" s="68" t="s">
        <v>2056</v>
      </c>
      <c r="C4561" s="68" t="s">
        <v>2297</v>
      </c>
      <c r="D4561" s="68" t="s">
        <v>2089</v>
      </c>
      <c r="E4561" s="68" t="s">
        <v>1962</v>
      </c>
      <c r="F4561" s="68" t="s">
        <v>1963</v>
      </c>
      <c r="G4561" s="68" t="s">
        <v>2037</v>
      </c>
      <c r="H4561" s="68" t="s">
        <v>2038</v>
      </c>
      <c r="I4561" s="68">
        <v>13</v>
      </c>
      <c r="J4561" s="68" t="s">
        <v>2296</v>
      </c>
      <c r="K4561" s="68">
        <v>2.8</v>
      </c>
      <c r="L4561" s="68">
        <v>0.75</v>
      </c>
      <c r="M4561" s="68" t="s">
        <v>1960</v>
      </c>
      <c r="N4561" s="143">
        <f>IF(対応ガラス検索!$E$2="-","",IF(対応ガラス検索!$E$2&gt;=K4561,MAX($N$2:N4560)+1,""))</f>
        <v>4560</v>
      </c>
      <c r="O4561" s="143" t="str">
        <f>IF(対応ガラス検索!$E$2="-","",IF(L4561&lt;=0.65,MAX($O$2:O4560)+1,""))</f>
        <v/>
      </c>
      <c r="P4561" s="144"/>
      <c r="Q4561" s="145"/>
    </row>
    <row r="4562" spans="1:17" x14ac:dyDescent="0.4">
      <c r="A4562" s="68">
        <v>4561</v>
      </c>
      <c r="B4562" s="68" t="s">
        <v>2056</v>
      </c>
      <c r="C4562" s="68" t="s">
        <v>2297</v>
      </c>
      <c r="D4562" s="68" t="s">
        <v>2089</v>
      </c>
      <c r="E4562" s="68" t="s">
        <v>1962</v>
      </c>
      <c r="F4562" s="68" t="s">
        <v>1963</v>
      </c>
      <c r="G4562" s="68" t="s">
        <v>2037</v>
      </c>
      <c r="H4562" s="68" t="s">
        <v>2038</v>
      </c>
      <c r="I4562" s="68">
        <v>6</v>
      </c>
      <c r="J4562" s="68" t="s">
        <v>2296</v>
      </c>
      <c r="K4562" s="68">
        <v>3.3</v>
      </c>
      <c r="L4562" s="68">
        <v>0.74</v>
      </c>
      <c r="M4562" s="68" t="s">
        <v>1960</v>
      </c>
      <c r="N4562" s="143">
        <f>IF(対応ガラス検索!$E$2="-","",IF(対応ガラス検索!$E$2&gt;=K4562,MAX($N$2:N4561)+1,""))</f>
        <v>4561</v>
      </c>
      <c r="O4562" s="143" t="str">
        <f>IF(対応ガラス検索!$E$2="-","",IF(L4562&lt;=0.65,MAX($O$2:O4561)+1,""))</f>
        <v/>
      </c>
      <c r="P4562" s="144"/>
      <c r="Q4562" s="145"/>
    </row>
    <row r="4563" spans="1:17" x14ac:dyDescent="0.4">
      <c r="A4563" s="68">
        <v>4562</v>
      </c>
      <c r="B4563" s="68" t="s">
        <v>2056</v>
      </c>
      <c r="C4563" s="68" t="s">
        <v>2297</v>
      </c>
      <c r="D4563" s="68" t="s">
        <v>2089</v>
      </c>
      <c r="E4563" s="68" t="s">
        <v>1962</v>
      </c>
      <c r="F4563" s="68" t="s">
        <v>1963</v>
      </c>
      <c r="G4563" s="68" t="s">
        <v>2037</v>
      </c>
      <c r="H4563" s="68" t="s">
        <v>2038</v>
      </c>
      <c r="I4563" s="68">
        <v>7</v>
      </c>
      <c r="J4563" s="68" t="s">
        <v>2296</v>
      </c>
      <c r="K4563" s="68">
        <v>3.1</v>
      </c>
      <c r="L4563" s="68">
        <v>0.74</v>
      </c>
      <c r="M4563" s="68" t="s">
        <v>1960</v>
      </c>
      <c r="N4563" s="143">
        <f>IF(対応ガラス検索!$E$2="-","",IF(対応ガラス検索!$E$2&gt;=K4563,MAX($N$2:N4562)+1,""))</f>
        <v>4562</v>
      </c>
      <c r="O4563" s="143" t="str">
        <f>IF(対応ガラス検索!$E$2="-","",IF(L4563&lt;=0.65,MAX($O$2:O4562)+1,""))</f>
        <v/>
      </c>
      <c r="P4563" s="144"/>
      <c r="Q4563" s="145"/>
    </row>
    <row r="4564" spans="1:17" x14ac:dyDescent="0.4">
      <c r="A4564" s="68">
        <v>4563</v>
      </c>
      <c r="B4564" s="68" t="s">
        <v>2056</v>
      </c>
      <c r="C4564" s="68" t="s">
        <v>2297</v>
      </c>
      <c r="D4564" s="68" t="s">
        <v>2089</v>
      </c>
      <c r="E4564" s="68" t="s">
        <v>1962</v>
      </c>
      <c r="F4564" s="68" t="s">
        <v>1963</v>
      </c>
      <c r="G4564" s="68" t="s">
        <v>2037</v>
      </c>
      <c r="H4564" s="68" t="s">
        <v>2038</v>
      </c>
      <c r="I4564" s="68">
        <v>8</v>
      </c>
      <c r="J4564" s="68" t="s">
        <v>2296</v>
      </c>
      <c r="K4564" s="68">
        <v>3.1</v>
      </c>
      <c r="L4564" s="68">
        <v>0.74</v>
      </c>
      <c r="M4564" s="68" t="s">
        <v>1960</v>
      </c>
      <c r="N4564" s="143">
        <f>IF(対応ガラス検索!$E$2="-","",IF(対応ガラス検索!$E$2&gt;=K4564,MAX($N$2:N4563)+1,""))</f>
        <v>4563</v>
      </c>
      <c r="O4564" s="143" t="str">
        <f>IF(対応ガラス検索!$E$2="-","",IF(L4564&lt;=0.65,MAX($O$2:O4563)+1,""))</f>
        <v/>
      </c>
      <c r="P4564" s="144"/>
      <c r="Q4564" s="145"/>
    </row>
    <row r="4565" spans="1:17" x14ac:dyDescent="0.4">
      <c r="A4565" s="68">
        <v>4564</v>
      </c>
      <c r="B4565" s="68" t="s">
        <v>2056</v>
      </c>
      <c r="C4565" s="68" t="s">
        <v>2297</v>
      </c>
      <c r="D4565" s="68" t="s">
        <v>2089</v>
      </c>
      <c r="E4565" s="68" t="s">
        <v>1962</v>
      </c>
      <c r="F4565" s="68" t="s">
        <v>1963</v>
      </c>
      <c r="G4565" s="68" t="s">
        <v>2037</v>
      </c>
      <c r="H4565" s="68" t="s">
        <v>2038</v>
      </c>
      <c r="I4565" s="68">
        <v>9</v>
      </c>
      <c r="J4565" s="68" t="s">
        <v>2296</v>
      </c>
      <c r="K4565" s="68">
        <v>3</v>
      </c>
      <c r="L4565" s="68">
        <v>0.74</v>
      </c>
      <c r="M4565" s="68" t="s">
        <v>1960</v>
      </c>
      <c r="N4565" s="143">
        <f>IF(対応ガラス検索!$E$2="-","",IF(対応ガラス検索!$E$2&gt;=K4565,MAX($N$2:N4564)+1,""))</f>
        <v>4564</v>
      </c>
      <c r="O4565" s="143" t="str">
        <f>IF(対応ガラス検索!$E$2="-","",IF(L4565&lt;=0.65,MAX($O$2:O4564)+1,""))</f>
        <v/>
      </c>
      <c r="P4565" s="144"/>
      <c r="Q4565" s="145"/>
    </row>
    <row r="4566" spans="1:17" x14ac:dyDescent="0.4">
      <c r="A4566" s="68">
        <v>4565</v>
      </c>
      <c r="B4566" s="68" t="s">
        <v>2056</v>
      </c>
      <c r="C4566" s="68" t="s">
        <v>2297</v>
      </c>
      <c r="D4566" s="68" t="s">
        <v>2089</v>
      </c>
      <c r="E4566" s="68" t="s">
        <v>1962</v>
      </c>
      <c r="F4566" s="68" t="s">
        <v>1963</v>
      </c>
      <c r="G4566" s="68" t="s">
        <v>2037</v>
      </c>
      <c r="H4566" s="68" t="s">
        <v>2038</v>
      </c>
      <c r="I4566" s="68">
        <v>10</v>
      </c>
      <c r="J4566" s="68" t="s">
        <v>2296</v>
      </c>
      <c r="K4566" s="68">
        <v>2.9</v>
      </c>
      <c r="L4566" s="68">
        <v>0.74</v>
      </c>
      <c r="M4566" s="68" t="s">
        <v>1960</v>
      </c>
      <c r="N4566" s="143">
        <f>IF(対応ガラス検索!$E$2="-","",IF(対応ガラス検索!$E$2&gt;=K4566,MAX($N$2:N4565)+1,""))</f>
        <v>4565</v>
      </c>
      <c r="O4566" s="143" t="str">
        <f>IF(対応ガラス検索!$E$2="-","",IF(L4566&lt;=0.65,MAX($O$2:O4565)+1,""))</f>
        <v/>
      </c>
      <c r="P4566" s="144"/>
      <c r="Q4566" s="145"/>
    </row>
    <row r="4567" spans="1:17" x14ac:dyDescent="0.4">
      <c r="A4567" s="68">
        <v>4566</v>
      </c>
      <c r="B4567" s="68" t="s">
        <v>2056</v>
      </c>
      <c r="C4567" s="68" t="s">
        <v>2297</v>
      </c>
      <c r="D4567" s="68" t="s">
        <v>2089</v>
      </c>
      <c r="E4567" s="68" t="s">
        <v>1962</v>
      </c>
      <c r="F4567" s="68" t="s">
        <v>1963</v>
      </c>
      <c r="G4567" s="68" t="s">
        <v>2037</v>
      </c>
      <c r="H4567" s="68" t="s">
        <v>2038</v>
      </c>
      <c r="I4567" s="68">
        <v>11</v>
      </c>
      <c r="J4567" s="68" t="s">
        <v>2296</v>
      </c>
      <c r="K4567" s="68">
        <v>2.9</v>
      </c>
      <c r="L4567" s="68">
        <v>0.75</v>
      </c>
      <c r="M4567" s="68" t="s">
        <v>1960</v>
      </c>
      <c r="N4567" s="143">
        <f>IF(対応ガラス検索!$E$2="-","",IF(対応ガラス検索!$E$2&gt;=K4567,MAX($N$2:N4566)+1,""))</f>
        <v>4566</v>
      </c>
      <c r="O4567" s="143" t="str">
        <f>IF(対応ガラス検索!$E$2="-","",IF(L4567&lt;=0.65,MAX($O$2:O4566)+1,""))</f>
        <v/>
      </c>
      <c r="P4567" s="144"/>
      <c r="Q4567" s="145"/>
    </row>
    <row r="4568" spans="1:17" x14ac:dyDescent="0.4">
      <c r="A4568" s="68">
        <v>4567</v>
      </c>
      <c r="B4568" s="68" t="s">
        <v>2056</v>
      </c>
      <c r="C4568" s="68" t="s">
        <v>2297</v>
      </c>
      <c r="D4568" s="68" t="s">
        <v>2089</v>
      </c>
      <c r="E4568" s="68" t="s">
        <v>1962</v>
      </c>
      <c r="F4568" s="68" t="s">
        <v>1963</v>
      </c>
      <c r="G4568" s="68" t="s">
        <v>2037</v>
      </c>
      <c r="H4568" s="68" t="s">
        <v>2038</v>
      </c>
      <c r="I4568" s="68">
        <v>12</v>
      </c>
      <c r="J4568" s="68" t="s">
        <v>2296</v>
      </c>
      <c r="K4568" s="68">
        <v>2.8</v>
      </c>
      <c r="L4568" s="68">
        <v>0.75</v>
      </c>
      <c r="M4568" s="68" t="s">
        <v>1960</v>
      </c>
      <c r="N4568" s="143">
        <f>IF(対応ガラス検索!$E$2="-","",IF(対応ガラス検索!$E$2&gt;=K4568,MAX($N$2:N4567)+1,""))</f>
        <v>4567</v>
      </c>
      <c r="O4568" s="143" t="str">
        <f>IF(対応ガラス検索!$E$2="-","",IF(L4568&lt;=0.65,MAX($O$2:O4567)+1,""))</f>
        <v/>
      </c>
      <c r="P4568" s="144"/>
      <c r="Q4568" s="145"/>
    </row>
    <row r="4569" spans="1:17" x14ac:dyDescent="0.4">
      <c r="A4569" s="68">
        <v>4568</v>
      </c>
      <c r="B4569" s="68" t="s">
        <v>2056</v>
      </c>
      <c r="C4569" s="68" t="s">
        <v>2297</v>
      </c>
      <c r="D4569" s="68" t="s">
        <v>2089</v>
      </c>
      <c r="E4569" s="68" t="s">
        <v>1962</v>
      </c>
      <c r="F4569" s="68" t="s">
        <v>1963</v>
      </c>
      <c r="G4569" s="68" t="s">
        <v>2037</v>
      </c>
      <c r="H4569" s="68" t="s">
        <v>2038</v>
      </c>
      <c r="I4569" s="68">
        <v>13</v>
      </c>
      <c r="J4569" s="68" t="s">
        <v>2296</v>
      </c>
      <c r="K4569" s="142">
        <v>2.8</v>
      </c>
      <c r="L4569" s="68">
        <v>0.75</v>
      </c>
      <c r="M4569" s="68" t="s">
        <v>1960</v>
      </c>
      <c r="N4569" s="143">
        <f>IF(対応ガラス検索!$E$2="-","",IF(対応ガラス検索!$E$2&gt;=K4569,MAX($N$2:N4568)+1,""))</f>
        <v>4568</v>
      </c>
      <c r="O4569" s="143" t="str">
        <f>IF(対応ガラス検索!$E$2="-","",IF(L4569&lt;=0.65,MAX($O$2:O4568)+1,""))</f>
        <v/>
      </c>
      <c r="P4569" s="144"/>
      <c r="Q4569" s="145"/>
    </row>
    <row r="4570" spans="1:17" x14ac:dyDescent="0.4">
      <c r="A4570" s="68">
        <v>4569</v>
      </c>
      <c r="B4570" s="68" t="s">
        <v>2056</v>
      </c>
      <c r="C4570" s="68" t="s">
        <v>2297</v>
      </c>
      <c r="D4570" s="68" t="s">
        <v>2101</v>
      </c>
      <c r="E4570" s="68" t="s">
        <v>1965</v>
      </c>
      <c r="F4570" s="68" t="s">
        <v>1966</v>
      </c>
      <c r="G4570" s="68" t="s">
        <v>2032</v>
      </c>
      <c r="H4570" s="68" t="s">
        <v>2033</v>
      </c>
      <c r="I4570" s="68">
        <v>6</v>
      </c>
      <c r="J4570" s="68" t="s">
        <v>2267</v>
      </c>
      <c r="K4570" s="68">
        <v>3</v>
      </c>
      <c r="L4570" s="68">
        <v>0.74</v>
      </c>
      <c r="M4570" s="68" t="s">
        <v>1960</v>
      </c>
      <c r="N4570" s="143">
        <f>IF(対応ガラス検索!$E$2="-","",IF(対応ガラス検索!$E$2&gt;=K4570,MAX($N$2:N4569)+1,""))</f>
        <v>4569</v>
      </c>
      <c r="O4570" s="143" t="str">
        <f>IF(対応ガラス検索!$E$2="-","",IF(L4570&lt;=0.65,MAX($O$2:O4569)+1,""))</f>
        <v/>
      </c>
      <c r="P4570" s="144"/>
      <c r="Q4570" s="145"/>
    </row>
    <row r="4571" spans="1:17" x14ac:dyDescent="0.4">
      <c r="A4571" s="68">
        <v>4570</v>
      </c>
      <c r="B4571" s="68" t="s">
        <v>2056</v>
      </c>
      <c r="C4571" s="68" t="s">
        <v>2297</v>
      </c>
      <c r="D4571" s="68" t="s">
        <v>2101</v>
      </c>
      <c r="E4571" s="68" t="s">
        <v>1965</v>
      </c>
      <c r="F4571" s="68" t="s">
        <v>1966</v>
      </c>
      <c r="G4571" s="68" t="s">
        <v>2032</v>
      </c>
      <c r="H4571" s="68" t="s">
        <v>2033</v>
      </c>
      <c r="I4571" s="68">
        <v>7</v>
      </c>
      <c r="J4571" s="68" t="s">
        <v>2267</v>
      </c>
      <c r="K4571" s="68">
        <v>2.9</v>
      </c>
      <c r="L4571" s="68">
        <v>0.74</v>
      </c>
      <c r="M4571" s="68" t="s">
        <v>1960</v>
      </c>
      <c r="N4571" s="143">
        <f>IF(対応ガラス検索!$E$2="-","",IF(対応ガラス検索!$E$2&gt;=K4571,MAX($N$2:N4570)+1,""))</f>
        <v>4570</v>
      </c>
      <c r="O4571" s="143" t="str">
        <f>IF(対応ガラス検索!$E$2="-","",IF(L4571&lt;=0.65,MAX($O$2:O4570)+1,""))</f>
        <v/>
      </c>
      <c r="P4571" s="144"/>
      <c r="Q4571" s="145"/>
    </row>
    <row r="4572" spans="1:17" x14ac:dyDescent="0.4">
      <c r="A4572" s="68">
        <v>4571</v>
      </c>
      <c r="B4572" s="68" t="s">
        <v>2056</v>
      </c>
      <c r="C4572" s="68" t="s">
        <v>2297</v>
      </c>
      <c r="D4572" s="68" t="s">
        <v>2101</v>
      </c>
      <c r="E4572" s="68" t="s">
        <v>1965</v>
      </c>
      <c r="F4572" s="68" t="s">
        <v>1966</v>
      </c>
      <c r="G4572" s="68" t="s">
        <v>2032</v>
      </c>
      <c r="H4572" s="68" t="s">
        <v>2033</v>
      </c>
      <c r="I4572" s="68">
        <v>8</v>
      </c>
      <c r="J4572" s="68" t="s">
        <v>2267</v>
      </c>
      <c r="K4572" s="68">
        <v>2.9</v>
      </c>
      <c r="L4572" s="68">
        <v>0.74</v>
      </c>
      <c r="M4572" s="68" t="s">
        <v>1960</v>
      </c>
      <c r="N4572" s="143">
        <f>IF(対応ガラス検索!$E$2="-","",IF(対応ガラス検索!$E$2&gt;=K4572,MAX($N$2:N4571)+1,""))</f>
        <v>4571</v>
      </c>
      <c r="O4572" s="143" t="str">
        <f>IF(対応ガラス検索!$E$2="-","",IF(L4572&lt;=0.65,MAX($O$2:O4571)+1,""))</f>
        <v/>
      </c>
      <c r="P4572" s="144"/>
      <c r="Q4572" s="145"/>
    </row>
    <row r="4573" spans="1:17" x14ac:dyDescent="0.4">
      <c r="A4573" s="68">
        <v>4572</v>
      </c>
      <c r="B4573" s="68" t="s">
        <v>2056</v>
      </c>
      <c r="C4573" s="68" t="s">
        <v>2297</v>
      </c>
      <c r="D4573" s="68" t="s">
        <v>2101</v>
      </c>
      <c r="E4573" s="68" t="s">
        <v>1965</v>
      </c>
      <c r="F4573" s="68" t="s">
        <v>1966</v>
      </c>
      <c r="G4573" s="68" t="s">
        <v>2032</v>
      </c>
      <c r="H4573" s="68" t="s">
        <v>2033</v>
      </c>
      <c r="I4573" s="68">
        <v>9</v>
      </c>
      <c r="J4573" s="68" t="s">
        <v>2267</v>
      </c>
      <c r="K4573" s="68">
        <v>2.8</v>
      </c>
      <c r="L4573" s="68">
        <v>0.74</v>
      </c>
      <c r="M4573" s="68" t="s">
        <v>1960</v>
      </c>
      <c r="N4573" s="143">
        <f>IF(対応ガラス検索!$E$2="-","",IF(対応ガラス検索!$E$2&gt;=K4573,MAX($N$2:N4572)+1,""))</f>
        <v>4572</v>
      </c>
      <c r="O4573" s="143" t="str">
        <f>IF(対応ガラス検索!$E$2="-","",IF(L4573&lt;=0.65,MAX($O$2:O4572)+1,""))</f>
        <v/>
      </c>
      <c r="P4573" s="144"/>
      <c r="Q4573" s="145"/>
    </row>
    <row r="4574" spans="1:17" x14ac:dyDescent="0.4">
      <c r="A4574" s="68">
        <v>4573</v>
      </c>
      <c r="B4574" s="68" t="s">
        <v>2056</v>
      </c>
      <c r="C4574" s="68" t="s">
        <v>2297</v>
      </c>
      <c r="D4574" s="68" t="s">
        <v>2101</v>
      </c>
      <c r="E4574" s="68" t="s">
        <v>1965</v>
      </c>
      <c r="F4574" s="68" t="s">
        <v>1966</v>
      </c>
      <c r="G4574" s="68" t="s">
        <v>2032</v>
      </c>
      <c r="H4574" s="68" t="s">
        <v>2033</v>
      </c>
      <c r="I4574" s="68">
        <v>10</v>
      </c>
      <c r="J4574" s="68" t="s">
        <v>2267</v>
      </c>
      <c r="K4574" s="68">
        <v>2.7</v>
      </c>
      <c r="L4574" s="68">
        <v>0.74</v>
      </c>
      <c r="M4574" s="68" t="s">
        <v>1960</v>
      </c>
      <c r="N4574" s="143">
        <f>IF(対応ガラス検索!$E$2="-","",IF(対応ガラス検索!$E$2&gt;=K4574,MAX($N$2:N4573)+1,""))</f>
        <v>4573</v>
      </c>
      <c r="O4574" s="143" t="str">
        <f>IF(対応ガラス検索!$E$2="-","",IF(L4574&lt;=0.65,MAX($O$2:O4573)+1,""))</f>
        <v/>
      </c>
      <c r="P4574" s="144"/>
      <c r="Q4574" s="145"/>
    </row>
    <row r="4575" spans="1:17" x14ac:dyDescent="0.4">
      <c r="A4575" s="68">
        <v>4574</v>
      </c>
      <c r="B4575" s="68" t="s">
        <v>2056</v>
      </c>
      <c r="C4575" s="68" t="s">
        <v>2297</v>
      </c>
      <c r="D4575" s="68" t="s">
        <v>2101</v>
      </c>
      <c r="E4575" s="68" t="s">
        <v>1965</v>
      </c>
      <c r="F4575" s="68" t="s">
        <v>1966</v>
      </c>
      <c r="G4575" s="68" t="s">
        <v>2032</v>
      </c>
      <c r="H4575" s="68" t="s">
        <v>2033</v>
      </c>
      <c r="I4575" s="68">
        <v>11</v>
      </c>
      <c r="J4575" s="68" t="s">
        <v>2267</v>
      </c>
      <c r="K4575" s="68">
        <v>2.7</v>
      </c>
      <c r="L4575" s="68">
        <v>0.74</v>
      </c>
      <c r="M4575" s="68" t="s">
        <v>1960</v>
      </c>
      <c r="N4575" s="143">
        <f>IF(対応ガラス検索!$E$2="-","",IF(対応ガラス検索!$E$2&gt;=K4575,MAX($N$2:N4574)+1,""))</f>
        <v>4574</v>
      </c>
      <c r="O4575" s="143" t="str">
        <f>IF(対応ガラス検索!$E$2="-","",IF(L4575&lt;=0.65,MAX($O$2:O4574)+1,""))</f>
        <v/>
      </c>
      <c r="P4575" s="144"/>
      <c r="Q4575" s="145"/>
    </row>
    <row r="4576" spans="1:17" x14ac:dyDescent="0.4">
      <c r="A4576" s="68">
        <v>4575</v>
      </c>
      <c r="B4576" s="68" t="s">
        <v>2056</v>
      </c>
      <c r="C4576" s="68" t="s">
        <v>2297</v>
      </c>
      <c r="D4576" s="68" t="s">
        <v>2101</v>
      </c>
      <c r="E4576" s="68" t="s">
        <v>1965</v>
      </c>
      <c r="F4576" s="68" t="s">
        <v>1966</v>
      </c>
      <c r="G4576" s="68" t="s">
        <v>2032</v>
      </c>
      <c r="H4576" s="68" t="s">
        <v>2033</v>
      </c>
      <c r="I4576" s="68">
        <v>12</v>
      </c>
      <c r="J4576" s="68" t="s">
        <v>2267</v>
      </c>
      <c r="K4576" s="68">
        <v>2.7</v>
      </c>
      <c r="L4576" s="68">
        <v>0.74</v>
      </c>
      <c r="M4576" s="68" t="s">
        <v>1960</v>
      </c>
      <c r="N4576" s="143">
        <f>IF(対応ガラス検索!$E$2="-","",IF(対応ガラス検索!$E$2&gt;=K4576,MAX($N$2:N4575)+1,""))</f>
        <v>4575</v>
      </c>
      <c r="O4576" s="143" t="str">
        <f>IF(対応ガラス検索!$E$2="-","",IF(L4576&lt;=0.65,MAX($O$2:O4575)+1,""))</f>
        <v/>
      </c>
      <c r="P4576" s="144"/>
      <c r="Q4576" s="145"/>
    </row>
    <row r="4577" spans="1:17" x14ac:dyDescent="0.4">
      <c r="A4577" s="68">
        <v>4576</v>
      </c>
      <c r="B4577" s="68" t="s">
        <v>2056</v>
      </c>
      <c r="C4577" s="68" t="s">
        <v>2297</v>
      </c>
      <c r="D4577" s="68" t="s">
        <v>2101</v>
      </c>
      <c r="E4577" s="68" t="s">
        <v>1965</v>
      </c>
      <c r="F4577" s="68" t="s">
        <v>1966</v>
      </c>
      <c r="G4577" s="68" t="s">
        <v>2032</v>
      </c>
      <c r="H4577" s="68" t="s">
        <v>2033</v>
      </c>
      <c r="I4577" s="68">
        <v>6</v>
      </c>
      <c r="J4577" s="68" t="s">
        <v>2267</v>
      </c>
      <c r="K4577" s="68">
        <v>3</v>
      </c>
      <c r="L4577" s="68">
        <v>0.74</v>
      </c>
      <c r="M4577" s="68" t="s">
        <v>1960</v>
      </c>
      <c r="N4577" s="143">
        <f>IF(対応ガラス検索!$E$2="-","",IF(対応ガラス検索!$E$2&gt;=K4577,MAX($N$2:N4576)+1,""))</f>
        <v>4576</v>
      </c>
      <c r="O4577" s="143" t="str">
        <f>IF(対応ガラス検索!$E$2="-","",IF(L4577&lt;=0.65,MAX($O$2:O4576)+1,""))</f>
        <v/>
      </c>
      <c r="P4577" s="144"/>
      <c r="Q4577" s="145"/>
    </row>
    <row r="4578" spans="1:17" x14ac:dyDescent="0.4">
      <c r="A4578" s="68">
        <v>4577</v>
      </c>
      <c r="B4578" s="68" t="s">
        <v>2056</v>
      </c>
      <c r="C4578" s="68" t="s">
        <v>2297</v>
      </c>
      <c r="D4578" s="68" t="s">
        <v>2101</v>
      </c>
      <c r="E4578" s="68" t="s">
        <v>1965</v>
      </c>
      <c r="F4578" s="68" t="s">
        <v>1966</v>
      </c>
      <c r="G4578" s="68" t="s">
        <v>2032</v>
      </c>
      <c r="H4578" s="68" t="s">
        <v>2033</v>
      </c>
      <c r="I4578" s="68">
        <v>7</v>
      </c>
      <c r="J4578" s="68" t="s">
        <v>2267</v>
      </c>
      <c r="K4578" s="68">
        <v>2.9</v>
      </c>
      <c r="L4578" s="68">
        <v>0.74</v>
      </c>
      <c r="M4578" s="68" t="s">
        <v>1960</v>
      </c>
      <c r="N4578" s="143">
        <f>IF(対応ガラス検索!$E$2="-","",IF(対応ガラス検索!$E$2&gt;=K4578,MAX($N$2:N4577)+1,""))</f>
        <v>4577</v>
      </c>
      <c r="O4578" s="143" t="str">
        <f>IF(対応ガラス検索!$E$2="-","",IF(L4578&lt;=0.65,MAX($O$2:O4577)+1,""))</f>
        <v/>
      </c>
      <c r="P4578" s="144"/>
      <c r="Q4578" s="145"/>
    </row>
    <row r="4579" spans="1:17" x14ac:dyDescent="0.4">
      <c r="A4579" s="68">
        <v>4578</v>
      </c>
      <c r="B4579" s="68" t="s">
        <v>2056</v>
      </c>
      <c r="C4579" s="68" t="s">
        <v>2297</v>
      </c>
      <c r="D4579" s="68" t="s">
        <v>2101</v>
      </c>
      <c r="E4579" s="68" t="s">
        <v>1965</v>
      </c>
      <c r="F4579" s="68" t="s">
        <v>1966</v>
      </c>
      <c r="G4579" s="68" t="s">
        <v>2032</v>
      </c>
      <c r="H4579" s="68" t="s">
        <v>2033</v>
      </c>
      <c r="I4579" s="68">
        <v>8</v>
      </c>
      <c r="J4579" s="68" t="s">
        <v>2267</v>
      </c>
      <c r="K4579" s="68">
        <v>2.9</v>
      </c>
      <c r="L4579" s="68">
        <v>0.74</v>
      </c>
      <c r="M4579" s="68" t="s">
        <v>1960</v>
      </c>
      <c r="N4579" s="143">
        <f>IF(対応ガラス検索!$E$2="-","",IF(対応ガラス検索!$E$2&gt;=K4579,MAX($N$2:N4578)+1,""))</f>
        <v>4578</v>
      </c>
      <c r="O4579" s="143" t="str">
        <f>IF(対応ガラス検索!$E$2="-","",IF(L4579&lt;=0.65,MAX($O$2:O4578)+1,""))</f>
        <v/>
      </c>
      <c r="P4579" s="144"/>
      <c r="Q4579" s="145"/>
    </row>
    <row r="4580" spans="1:17" x14ac:dyDescent="0.4">
      <c r="A4580" s="68">
        <v>4579</v>
      </c>
      <c r="B4580" s="68" t="s">
        <v>2056</v>
      </c>
      <c r="C4580" s="68" t="s">
        <v>2297</v>
      </c>
      <c r="D4580" s="68" t="s">
        <v>2101</v>
      </c>
      <c r="E4580" s="68" t="s">
        <v>1965</v>
      </c>
      <c r="F4580" s="68" t="s">
        <v>1966</v>
      </c>
      <c r="G4580" s="68" t="s">
        <v>2032</v>
      </c>
      <c r="H4580" s="68" t="s">
        <v>2033</v>
      </c>
      <c r="I4580" s="68">
        <v>9</v>
      </c>
      <c r="J4580" s="68" t="s">
        <v>2267</v>
      </c>
      <c r="K4580" s="68">
        <v>2.8</v>
      </c>
      <c r="L4580" s="68">
        <v>0.74</v>
      </c>
      <c r="M4580" s="68" t="s">
        <v>1960</v>
      </c>
      <c r="N4580" s="143">
        <f>IF(対応ガラス検索!$E$2="-","",IF(対応ガラス検索!$E$2&gt;=K4580,MAX($N$2:N4579)+1,""))</f>
        <v>4579</v>
      </c>
      <c r="O4580" s="143" t="str">
        <f>IF(対応ガラス検索!$E$2="-","",IF(L4580&lt;=0.65,MAX($O$2:O4579)+1,""))</f>
        <v/>
      </c>
      <c r="P4580" s="144"/>
      <c r="Q4580" s="145"/>
    </row>
    <row r="4581" spans="1:17" x14ac:dyDescent="0.4">
      <c r="A4581" s="68">
        <v>4580</v>
      </c>
      <c r="B4581" s="68" t="s">
        <v>2056</v>
      </c>
      <c r="C4581" s="68" t="s">
        <v>2297</v>
      </c>
      <c r="D4581" s="68" t="s">
        <v>2101</v>
      </c>
      <c r="E4581" s="68" t="s">
        <v>1965</v>
      </c>
      <c r="F4581" s="68" t="s">
        <v>1966</v>
      </c>
      <c r="G4581" s="68" t="s">
        <v>2032</v>
      </c>
      <c r="H4581" s="68" t="s">
        <v>2033</v>
      </c>
      <c r="I4581" s="68">
        <v>10</v>
      </c>
      <c r="J4581" s="68" t="s">
        <v>2267</v>
      </c>
      <c r="K4581" s="68">
        <v>2.7</v>
      </c>
      <c r="L4581" s="68">
        <v>0.74</v>
      </c>
      <c r="M4581" s="68" t="s">
        <v>1960</v>
      </c>
      <c r="N4581" s="143">
        <f>IF(対応ガラス検索!$E$2="-","",IF(対応ガラス検索!$E$2&gt;=K4581,MAX($N$2:N4580)+1,""))</f>
        <v>4580</v>
      </c>
      <c r="O4581" s="143" t="str">
        <f>IF(対応ガラス検索!$E$2="-","",IF(L4581&lt;=0.65,MAX($O$2:O4580)+1,""))</f>
        <v/>
      </c>
      <c r="P4581" s="144"/>
      <c r="Q4581" s="145"/>
    </row>
    <row r="4582" spans="1:17" x14ac:dyDescent="0.4">
      <c r="A4582" s="68">
        <v>4581</v>
      </c>
      <c r="B4582" s="68" t="s">
        <v>2056</v>
      </c>
      <c r="C4582" s="68" t="s">
        <v>2297</v>
      </c>
      <c r="D4582" s="68" t="s">
        <v>2101</v>
      </c>
      <c r="E4582" s="68" t="s">
        <v>1965</v>
      </c>
      <c r="F4582" s="68" t="s">
        <v>1966</v>
      </c>
      <c r="G4582" s="68" t="s">
        <v>2032</v>
      </c>
      <c r="H4582" s="68" t="s">
        <v>2033</v>
      </c>
      <c r="I4582" s="68">
        <v>11</v>
      </c>
      <c r="J4582" s="68" t="s">
        <v>2267</v>
      </c>
      <c r="K4582" s="142">
        <v>2.7</v>
      </c>
      <c r="L4582" s="68">
        <v>0.74</v>
      </c>
      <c r="M4582" s="68" t="s">
        <v>1960</v>
      </c>
      <c r="N4582" s="143">
        <f>IF(対応ガラス検索!$E$2="-","",IF(対応ガラス検索!$E$2&gt;=K4582,MAX($N$2:N4581)+1,""))</f>
        <v>4581</v>
      </c>
      <c r="O4582" s="143" t="str">
        <f>IF(対応ガラス検索!$E$2="-","",IF(L4582&lt;=0.65,MAX($O$2:O4581)+1,""))</f>
        <v/>
      </c>
      <c r="P4582" s="144"/>
      <c r="Q4582" s="145"/>
    </row>
    <row r="4583" spans="1:17" x14ac:dyDescent="0.4">
      <c r="A4583" s="68">
        <v>4582</v>
      </c>
      <c r="B4583" s="68" t="s">
        <v>2056</v>
      </c>
      <c r="C4583" s="68" t="s">
        <v>2297</v>
      </c>
      <c r="D4583" s="68" t="s">
        <v>2101</v>
      </c>
      <c r="E4583" s="68" t="s">
        <v>1965</v>
      </c>
      <c r="F4583" s="68" t="s">
        <v>1966</v>
      </c>
      <c r="G4583" s="68" t="s">
        <v>2032</v>
      </c>
      <c r="H4583" s="68" t="s">
        <v>2033</v>
      </c>
      <c r="I4583" s="68">
        <v>12</v>
      </c>
      <c r="J4583" s="68" t="s">
        <v>2267</v>
      </c>
      <c r="K4583" s="68">
        <v>2.7</v>
      </c>
      <c r="L4583" s="68">
        <v>0.74</v>
      </c>
      <c r="M4583" s="68" t="s">
        <v>1960</v>
      </c>
      <c r="N4583" s="143">
        <f>IF(対応ガラス検索!$E$2="-","",IF(対応ガラス検索!$E$2&gt;=K4583,MAX($N$2:N4582)+1,""))</f>
        <v>4582</v>
      </c>
      <c r="O4583" s="143" t="str">
        <f>IF(対応ガラス検索!$E$2="-","",IF(L4583&lt;=0.65,MAX($O$2:O4582)+1,""))</f>
        <v/>
      </c>
      <c r="P4583" s="144"/>
      <c r="Q4583" s="145"/>
    </row>
    <row r="4584" spans="1:17" x14ac:dyDescent="0.4">
      <c r="A4584" s="68">
        <v>4583</v>
      </c>
      <c r="B4584" s="68" t="s">
        <v>2056</v>
      </c>
      <c r="C4584" s="68" t="s">
        <v>2297</v>
      </c>
      <c r="D4584" s="68" t="s">
        <v>2101</v>
      </c>
      <c r="E4584" s="68" t="s">
        <v>1965</v>
      </c>
      <c r="F4584" s="68" t="s">
        <v>1966</v>
      </c>
      <c r="G4584" s="68" t="s">
        <v>2032</v>
      </c>
      <c r="H4584" s="68" t="s">
        <v>2033</v>
      </c>
      <c r="I4584" s="68">
        <v>6</v>
      </c>
      <c r="J4584" s="68" t="s">
        <v>2296</v>
      </c>
      <c r="K4584" s="68">
        <v>3.2</v>
      </c>
      <c r="L4584" s="68">
        <v>0.74</v>
      </c>
      <c r="M4584" s="68" t="s">
        <v>1960</v>
      </c>
      <c r="N4584" s="143">
        <f>IF(対応ガラス検索!$E$2="-","",IF(対応ガラス検索!$E$2&gt;=K4584,MAX($N$2:N4583)+1,""))</f>
        <v>4583</v>
      </c>
      <c r="O4584" s="143" t="str">
        <f>IF(対応ガラス検索!$E$2="-","",IF(L4584&lt;=0.65,MAX($O$2:O4583)+1,""))</f>
        <v/>
      </c>
      <c r="P4584" s="144"/>
      <c r="Q4584" s="145"/>
    </row>
    <row r="4585" spans="1:17" x14ac:dyDescent="0.4">
      <c r="A4585" s="68">
        <v>4584</v>
      </c>
      <c r="B4585" s="68" t="s">
        <v>2056</v>
      </c>
      <c r="C4585" s="68" t="s">
        <v>2297</v>
      </c>
      <c r="D4585" s="68" t="s">
        <v>2101</v>
      </c>
      <c r="E4585" s="68" t="s">
        <v>1965</v>
      </c>
      <c r="F4585" s="68" t="s">
        <v>1966</v>
      </c>
      <c r="G4585" s="68" t="s">
        <v>2032</v>
      </c>
      <c r="H4585" s="68" t="s">
        <v>2033</v>
      </c>
      <c r="I4585" s="68">
        <v>7</v>
      </c>
      <c r="J4585" s="68" t="s">
        <v>2296</v>
      </c>
      <c r="K4585" s="68">
        <v>3.1</v>
      </c>
      <c r="L4585" s="68">
        <v>0.74</v>
      </c>
      <c r="M4585" s="68" t="s">
        <v>1960</v>
      </c>
      <c r="N4585" s="143">
        <f>IF(対応ガラス検索!$E$2="-","",IF(対応ガラス検索!$E$2&gt;=K4585,MAX($N$2:N4584)+1,""))</f>
        <v>4584</v>
      </c>
      <c r="O4585" s="143" t="str">
        <f>IF(対応ガラス検索!$E$2="-","",IF(L4585&lt;=0.65,MAX($O$2:O4584)+1,""))</f>
        <v/>
      </c>
      <c r="P4585" s="144"/>
      <c r="Q4585" s="145"/>
    </row>
    <row r="4586" spans="1:17" x14ac:dyDescent="0.4">
      <c r="A4586" s="68">
        <v>4585</v>
      </c>
      <c r="B4586" s="68" t="s">
        <v>2056</v>
      </c>
      <c r="C4586" s="68" t="s">
        <v>2297</v>
      </c>
      <c r="D4586" s="68" t="s">
        <v>2101</v>
      </c>
      <c r="E4586" s="68" t="s">
        <v>1965</v>
      </c>
      <c r="F4586" s="68" t="s">
        <v>1966</v>
      </c>
      <c r="G4586" s="68" t="s">
        <v>2032</v>
      </c>
      <c r="H4586" s="68" t="s">
        <v>2033</v>
      </c>
      <c r="I4586" s="68">
        <v>8</v>
      </c>
      <c r="J4586" s="68" t="s">
        <v>2296</v>
      </c>
      <c r="K4586" s="68">
        <v>3.1</v>
      </c>
      <c r="L4586" s="68">
        <v>0.74</v>
      </c>
      <c r="M4586" s="68" t="s">
        <v>1960</v>
      </c>
      <c r="N4586" s="143">
        <f>IF(対応ガラス検索!$E$2="-","",IF(対応ガラス検索!$E$2&gt;=K4586,MAX($N$2:N4585)+1,""))</f>
        <v>4585</v>
      </c>
      <c r="O4586" s="143" t="str">
        <f>IF(対応ガラス検索!$E$2="-","",IF(L4586&lt;=0.65,MAX($O$2:O4585)+1,""))</f>
        <v/>
      </c>
      <c r="P4586" s="144"/>
      <c r="Q4586" s="145"/>
    </row>
    <row r="4587" spans="1:17" x14ac:dyDescent="0.4">
      <c r="A4587" s="68">
        <v>4586</v>
      </c>
      <c r="B4587" s="68" t="s">
        <v>2056</v>
      </c>
      <c r="C4587" s="68" t="s">
        <v>2297</v>
      </c>
      <c r="D4587" s="68" t="s">
        <v>2101</v>
      </c>
      <c r="E4587" s="68" t="s">
        <v>1965</v>
      </c>
      <c r="F4587" s="68" t="s">
        <v>1966</v>
      </c>
      <c r="G4587" s="68" t="s">
        <v>2032</v>
      </c>
      <c r="H4587" s="68" t="s">
        <v>2033</v>
      </c>
      <c r="I4587" s="68">
        <v>9</v>
      </c>
      <c r="J4587" s="68" t="s">
        <v>2296</v>
      </c>
      <c r="K4587" s="68">
        <v>3</v>
      </c>
      <c r="L4587" s="68">
        <v>0.74</v>
      </c>
      <c r="M4587" s="68" t="s">
        <v>1960</v>
      </c>
      <c r="N4587" s="143">
        <f>IF(対応ガラス検索!$E$2="-","",IF(対応ガラス検索!$E$2&gt;=K4587,MAX($N$2:N4586)+1,""))</f>
        <v>4586</v>
      </c>
      <c r="O4587" s="143" t="str">
        <f>IF(対応ガラス検索!$E$2="-","",IF(L4587&lt;=0.65,MAX($O$2:O4586)+1,""))</f>
        <v/>
      </c>
      <c r="P4587" s="144"/>
      <c r="Q4587" s="145"/>
    </row>
    <row r="4588" spans="1:17" x14ac:dyDescent="0.4">
      <c r="A4588" s="68">
        <v>4587</v>
      </c>
      <c r="B4588" s="68" t="s">
        <v>2056</v>
      </c>
      <c r="C4588" s="68" t="s">
        <v>2297</v>
      </c>
      <c r="D4588" s="68" t="s">
        <v>2101</v>
      </c>
      <c r="E4588" s="68" t="s">
        <v>1965</v>
      </c>
      <c r="F4588" s="68" t="s">
        <v>1966</v>
      </c>
      <c r="G4588" s="68" t="s">
        <v>2032</v>
      </c>
      <c r="H4588" s="68" t="s">
        <v>2033</v>
      </c>
      <c r="I4588" s="68">
        <v>10</v>
      </c>
      <c r="J4588" s="68" t="s">
        <v>2296</v>
      </c>
      <c r="K4588" s="68">
        <v>2.9</v>
      </c>
      <c r="L4588" s="68">
        <v>0.74</v>
      </c>
      <c r="M4588" s="68" t="s">
        <v>1960</v>
      </c>
      <c r="N4588" s="143">
        <f>IF(対応ガラス検索!$E$2="-","",IF(対応ガラス検索!$E$2&gt;=K4588,MAX($N$2:N4587)+1,""))</f>
        <v>4587</v>
      </c>
      <c r="O4588" s="143" t="str">
        <f>IF(対応ガラス検索!$E$2="-","",IF(L4588&lt;=0.65,MAX($O$2:O4587)+1,""))</f>
        <v/>
      </c>
      <c r="P4588" s="144"/>
      <c r="Q4588" s="145"/>
    </row>
    <row r="4589" spans="1:17" x14ac:dyDescent="0.4">
      <c r="A4589" s="68">
        <v>4588</v>
      </c>
      <c r="B4589" s="68" t="s">
        <v>2056</v>
      </c>
      <c r="C4589" s="68" t="s">
        <v>2297</v>
      </c>
      <c r="D4589" s="68" t="s">
        <v>2101</v>
      </c>
      <c r="E4589" s="68" t="s">
        <v>1965</v>
      </c>
      <c r="F4589" s="68" t="s">
        <v>1966</v>
      </c>
      <c r="G4589" s="68" t="s">
        <v>2032</v>
      </c>
      <c r="H4589" s="68" t="s">
        <v>2033</v>
      </c>
      <c r="I4589" s="68">
        <v>11</v>
      </c>
      <c r="J4589" s="68" t="s">
        <v>2296</v>
      </c>
      <c r="K4589" s="68">
        <v>2.9</v>
      </c>
      <c r="L4589" s="68">
        <v>0.74</v>
      </c>
      <c r="M4589" s="68" t="s">
        <v>1960</v>
      </c>
      <c r="N4589" s="143">
        <f>IF(対応ガラス検索!$E$2="-","",IF(対応ガラス検索!$E$2&gt;=K4589,MAX($N$2:N4588)+1,""))</f>
        <v>4588</v>
      </c>
      <c r="O4589" s="143" t="str">
        <f>IF(対応ガラス検索!$E$2="-","",IF(L4589&lt;=0.65,MAX($O$2:O4588)+1,""))</f>
        <v/>
      </c>
      <c r="P4589" s="144"/>
      <c r="Q4589" s="145"/>
    </row>
    <row r="4590" spans="1:17" x14ac:dyDescent="0.4">
      <c r="A4590" s="68">
        <v>4589</v>
      </c>
      <c r="B4590" s="68" t="s">
        <v>2056</v>
      </c>
      <c r="C4590" s="68" t="s">
        <v>2297</v>
      </c>
      <c r="D4590" s="68" t="s">
        <v>2101</v>
      </c>
      <c r="E4590" s="68" t="s">
        <v>1965</v>
      </c>
      <c r="F4590" s="68" t="s">
        <v>1966</v>
      </c>
      <c r="G4590" s="68" t="s">
        <v>2032</v>
      </c>
      <c r="H4590" s="68" t="s">
        <v>2033</v>
      </c>
      <c r="I4590" s="68">
        <v>12</v>
      </c>
      <c r="J4590" s="68" t="s">
        <v>2296</v>
      </c>
      <c r="K4590" s="68">
        <v>2.8</v>
      </c>
      <c r="L4590" s="68">
        <v>0.74</v>
      </c>
      <c r="M4590" s="68" t="s">
        <v>1960</v>
      </c>
      <c r="N4590" s="143">
        <f>IF(対応ガラス検索!$E$2="-","",IF(対応ガラス検索!$E$2&gt;=K4590,MAX($N$2:N4589)+1,""))</f>
        <v>4589</v>
      </c>
      <c r="O4590" s="143" t="str">
        <f>IF(対応ガラス検索!$E$2="-","",IF(L4590&lt;=0.65,MAX($O$2:O4589)+1,""))</f>
        <v/>
      </c>
      <c r="P4590" s="144"/>
      <c r="Q4590" s="145"/>
    </row>
    <row r="4591" spans="1:17" x14ac:dyDescent="0.4">
      <c r="A4591" s="68">
        <v>4590</v>
      </c>
      <c r="B4591" s="68" t="s">
        <v>2056</v>
      </c>
      <c r="C4591" s="68" t="s">
        <v>2297</v>
      </c>
      <c r="D4591" s="68" t="s">
        <v>2101</v>
      </c>
      <c r="E4591" s="68" t="s">
        <v>1965</v>
      </c>
      <c r="F4591" s="68" t="s">
        <v>1966</v>
      </c>
      <c r="G4591" s="68" t="s">
        <v>2032</v>
      </c>
      <c r="H4591" s="68" t="s">
        <v>2033</v>
      </c>
      <c r="I4591" s="68">
        <v>6</v>
      </c>
      <c r="J4591" s="68" t="s">
        <v>2296</v>
      </c>
      <c r="K4591" s="68">
        <v>3.2</v>
      </c>
      <c r="L4591" s="68">
        <v>0.74</v>
      </c>
      <c r="M4591" s="68" t="s">
        <v>1960</v>
      </c>
      <c r="N4591" s="143">
        <f>IF(対応ガラス検索!$E$2="-","",IF(対応ガラス検索!$E$2&gt;=K4591,MAX($N$2:N4590)+1,""))</f>
        <v>4590</v>
      </c>
      <c r="O4591" s="143" t="str">
        <f>IF(対応ガラス検索!$E$2="-","",IF(L4591&lt;=0.65,MAX($O$2:O4590)+1,""))</f>
        <v/>
      </c>
      <c r="P4591" s="144"/>
      <c r="Q4591" s="145"/>
    </row>
    <row r="4592" spans="1:17" x14ac:dyDescent="0.4">
      <c r="A4592" s="68">
        <v>4591</v>
      </c>
      <c r="B4592" s="68" t="s">
        <v>2056</v>
      </c>
      <c r="C4592" s="68" t="s">
        <v>2297</v>
      </c>
      <c r="D4592" s="68" t="s">
        <v>2101</v>
      </c>
      <c r="E4592" s="68" t="s">
        <v>1965</v>
      </c>
      <c r="F4592" s="68" t="s">
        <v>1966</v>
      </c>
      <c r="G4592" s="68" t="s">
        <v>2032</v>
      </c>
      <c r="H4592" s="68" t="s">
        <v>2033</v>
      </c>
      <c r="I4592" s="68">
        <v>7</v>
      </c>
      <c r="J4592" s="68" t="s">
        <v>2296</v>
      </c>
      <c r="K4592" s="68">
        <v>3.1</v>
      </c>
      <c r="L4592" s="68">
        <v>0.74</v>
      </c>
      <c r="M4592" s="68" t="s">
        <v>1960</v>
      </c>
      <c r="N4592" s="143">
        <f>IF(対応ガラス検索!$E$2="-","",IF(対応ガラス検索!$E$2&gt;=K4592,MAX($N$2:N4591)+1,""))</f>
        <v>4591</v>
      </c>
      <c r="O4592" s="143" t="str">
        <f>IF(対応ガラス検索!$E$2="-","",IF(L4592&lt;=0.65,MAX($O$2:O4591)+1,""))</f>
        <v/>
      </c>
      <c r="P4592" s="144"/>
      <c r="Q4592" s="145"/>
    </row>
    <row r="4593" spans="1:17" x14ac:dyDescent="0.4">
      <c r="A4593" s="68">
        <v>4592</v>
      </c>
      <c r="B4593" s="68" t="s">
        <v>2056</v>
      </c>
      <c r="C4593" s="68" t="s">
        <v>2297</v>
      </c>
      <c r="D4593" s="68" t="s">
        <v>2101</v>
      </c>
      <c r="E4593" s="68" t="s">
        <v>1965</v>
      </c>
      <c r="F4593" s="68" t="s">
        <v>1966</v>
      </c>
      <c r="G4593" s="68" t="s">
        <v>2032</v>
      </c>
      <c r="H4593" s="68" t="s">
        <v>2033</v>
      </c>
      <c r="I4593" s="68">
        <v>8</v>
      </c>
      <c r="J4593" s="68" t="s">
        <v>2296</v>
      </c>
      <c r="K4593" s="68">
        <v>3.1</v>
      </c>
      <c r="L4593" s="68">
        <v>0.74</v>
      </c>
      <c r="M4593" s="68" t="s">
        <v>1960</v>
      </c>
      <c r="N4593" s="143">
        <f>IF(対応ガラス検索!$E$2="-","",IF(対応ガラス検索!$E$2&gt;=K4593,MAX($N$2:N4592)+1,""))</f>
        <v>4592</v>
      </c>
      <c r="O4593" s="143" t="str">
        <f>IF(対応ガラス検索!$E$2="-","",IF(L4593&lt;=0.65,MAX($O$2:O4592)+1,""))</f>
        <v/>
      </c>
      <c r="P4593" s="144"/>
      <c r="Q4593" s="145"/>
    </row>
    <row r="4594" spans="1:17" x14ac:dyDescent="0.4">
      <c r="A4594" s="68">
        <v>4593</v>
      </c>
      <c r="B4594" s="68" t="s">
        <v>2056</v>
      </c>
      <c r="C4594" s="68" t="s">
        <v>2297</v>
      </c>
      <c r="D4594" s="68" t="s">
        <v>2101</v>
      </c>
      <c r="E4594" s="68" t="s">
        <v>1965</v>
      </c>
      <c r="F4594" s="68" t="s">
        <v>1966</v>
      </c>
      <c r="G4594" s="68" t="s">
        <v>2032</v>
      </c>
      <c r="H4594" s="68" t="s">
        <v>2033</v>
      </c>
      <c r="I4594" s="68">
        <v>9</v>
      </c>
      <c r="J4594" s="68" t="s">
        <v>2296</v>
      </c>
      <c r="K4594" s="68">
        <v>3</v>
      </c>
      <c r="L4594" s="68">
        <v>0.74</v>
      </c>
      <c r="M4594" s="68" t="s">
        <v>1960</v>
      </c>
      <c r="N4594" s="143">
        <f>IF(対応ガラス検索!$E$2="-","",IF(対応ガラス検索!$E$2&gt;=K4594,MAX($N$2:N4593)+1,""))</f>
        <v>4593</v>
      </c>
      <c r="O4594" s="143" t="str">
        <f>IF(対応ガラス検索!$E$2="-","",IF(L4594&lt;=0.65,MAX($O$2:O4593)+1,""))</f>
        <v/>
      </c>
      <c r="P4594" s="144"/>
      <c r="Q4594" s="145"/>
    </row>
    <row r="4595" spans="1:17" x14ac:dyDescent="0.4">
      <c r="A4595" s="68">
        <v>4594</v>
      </c>
      <c r="B4595" s="68" t="s">
        <v>2056</v>
      </c>
      <c r="C4595" s="68" t="s">
        <v>2297</v>
      </c>
      <c r="D4595" s="68" t="s">
        <v>2101</v>
      </c>
      <c r="E4595" s="68" t="s">
        <v>1965</v>
      </c>
      <c r="F4595" s="68" t="s">
        <v>1966</v>
      </c>
      <c r="G4595" s="68" t="s">
        <v>2032</v>
      </c>
      <c r="H4595" s="68" t="s">
        <v>2033</v>
      </c>
      <c r="I4595" s="68">
        <v>10</v>
      </c>
      <c r="J4595" s="68" t="s">
        <v>2296</v>
      </c>
      <c r="K4595" s="142">
        <v>2.9</v>
      </c>
      <c r="L4595" s="68">
        <v>0.74</v>
      </c>
      <c r="M4595" s="68" t="s">
        <v>1960</v>
      </c>
      <c r="N4595" s="143">
        <f>IF(対応ガラス検索!$E$2="-","",IF(対応ガラス検索!$E$2&gt;=K4595,MAX($N$2:N4594)+1,""))</f>
        <v>4594</v>
      </c>
      <c r="O4595" s="143" t="str">
        <f>IF(対応ガラス検索!$E$2="-","",IF(L4595&lt;=0.65,MAX($O$2:O4594)+1,""))</f>
        <v/>
      </c>
      <c r="P4595" s="144"/>
      <c r="Q4595" s="145"/>
    </row>
    <row r="4596" spans="1:17" x14ac:dyDescent="0.4">
      <c r="A4596" s="68">
        <v>4595</v>
      </c>
      <c r="B4596" s="68" t="s">
        <v>2056</v>
      </c>
      <c r="C4596" s="68" t="s">
        <v>2297</v>
      </c>
      <c r="D4596" s="68" t="s">
        <v>2101</v>
      </c>
      <c r="E4596" s="68" t="s">
        <v>1965</v>
      </c>
      <c r="F4596" s="68" t="s">
        <v>1966</v>
      </c>
      <c r="G4596" s="68" t="s">
        <v>2032</v>
      </c>
      <c r="H4596" s="68" t="s">
        <v>2033</v>
      </c>
      <c r="I4596" s="68">
        <v>11</v>
      </c>
      <c r="J4596" s="68" t="s">
        <v>2296</v>
      </c>
      <c r="K4596" s="68">
        <v>2.9</v>
      </c>
      <c r="L4596" s="68">
        <v>0.74</v>
      </c>
      <c r="M4596" s="68" t="s">
        <v>1960</v>
      </c>
      <c r="N4596" s="143">
        <f>IF(対応ガラス検索!$E$2="-","",IF(対応ガラス検索!$E$2&gt;=K4596,MAX($N$2:N4595)+1,""))</f>
        <v>4595</v>
      </c>
      <c r="O4596" s="143" t="str">
        <f>IF(対応ガラス検索!$E$2="-","",IF(L4596&lt;=0.65,MAX($O$2:O4595)+1,""))</f>
        <v/>
      </c>
      <c r="P4596" s="144"/>
      <c r="Q4596" s="145"/>
    </row>
    <row r="4597" spans="1:17" x14ac:dyDescent="0.4">
      <c r="A4597" s="68">
        <v>4596</v>
      </c>
      <c r="B4597" s="68" t="s">
        <v>2056</v>
      </c>
      <c r="C4597" s="68" t="s">
        <v>2297</v>
      </c>
      <c r="D4597" s="68" t="s">
        <v>2101</v>
      </c>
      <c r="E4597" s="68" t="s">
        <v>1965</v>
      </c>
      <c r="F4597" s="68" t="s">
        <v>1966</v>
      </c>
      <c r="G4597" s="68" t="s">
        <v>2032</v>
      </c>
      <c r="H4597" s="68" t="s">
        <v>2033</v>
      </c>
      <c r="I4597" s="68">
        <v>12</v>
      </c>
      <c r="J4597" s="68" t="s">
        <v>2296</v>
      </c>
      <c r="K4597" s="68">
        <v>2.8</v>
      </c>
      <c r="L4597" s="68">
        <v>0.74</v>
      </c>
      <c r="M4597" s="68" t="s">
        <v>1960</v>
      </c>
      <c r="N4597" s="143">
        <f>IF(対応ガラス検索!$E$2="-","",IF(対応ガラス検索!$E$2&gt;=K4597,MAX($N$2:N4596)+1,""))</f>
        <v>4596</v>
      </c>
      <c r="O4597" s="143" t="str">
        <f>IF(対応ガラス検索!$E$2="-","",IF(L4597&lt;=0.65,MAX($O$2:O4596)+1,""))</f>
        <v/>
      </c>
      <c r="P4597" s="144"/>
      <c r="Q4597" s="145"/>
    </row>
    <row r="4598" spans="1:17" x14ac:dyDescent="0.4">
      <c r="A4598" s="68">
        <v>4597</v>
      </c>
      <c r="B4598" s="68" t="s">
        <v>2056</v>
      </c>
      <c r="C4598" s="68" t="s">
        <v>2297</v>
      </c>
      <c r="D4598" s="68" t="s">
        <v>2102</v>
      </c>
      <c r="E4598" s="68" t="s">
        <v>1965</v>
      </c>
      <c r="F4598" s="68" t="s">
        <v>1966</v>
      </c>
      <c r="G4598" s="68" t="s">
        <v>2037</v>
      </c>
      <c r="H4598" s="68" t="s">
        <v>2038</v>
      </c>
      <c r="I4598" s="68">
        <v>6</v>
      </c>
      <c r="J4598" s="68" t="s">
        <v>2267</v>
      </c>
      <c r="K4598" s="68">
        <v>3</v>
      </c>
      <c r="L4598" s="68">
        <v>0.74</v>
      </c>
      <c r="M4598" s="68" t="s">
        <v>1960</v>
      </c>
      <c r="N4598" s="143">
        <f>IF(対応ガラス検索!$E$2="-","",IF(対応ガラス検索!$E$2&gt;=K4598,MAX($N$2:N4597)+1,""))</f>
        <v>4597</v>
      </c>
      <c r="O4598" s="143" t="str">
        <f>IF(対応ガラス検索!$E$2="-","",IF(L4598&lt;=0.65,MAX($O$2:O4597)+1,""))</f>
        <v/>
      </c>
      <c r="P4598" s="144"/>
      <c r="Q4598" s="145"/>
    </row>
    <row r="4599" spans="1:17" x14ac:dyDescent="0.4">
      <c r="A4599" s="68">
        <v>4598</v>
      </c>
      <c r="B4599" s="68" t="s">
        <v>2056</v>
      </c>
      <c r="C4599" s="68" t="s">
        <v>2297</v>
      </c>
      <c r="D4599" s="68" t="s">
        <v>2102</v>
      </c>
      <c r="E4599" s="68" t="s">
        <v>1965</v>
      </c>
      <c r="F4599" s="68" t="s">
        <v>1966</v>
      </c>
      <c r="G4599" s="68" t="s">
        <v>2037</v>
      </c>
      <c r="H4599" s="68" t="s">
        <v>2038</v>
      </c>
      <c r="I4599" s="68">
        <v>7</v>
      </c>
      <c r="J4599" s="68" t="s">
        <v>2267</v>
      </c>
      <c r="K4599" s="68">
        <v>2.9</v>
      </c>
      <c r="L4599" s="68">
        <v>0.74</v>
      </c>
      <c r="M4599" s="68" t="s">
        <v>1960</v>
      </c>
      <c r="N4599" s="143">
        <f>IF(対応ガラス検索!$E$2="-","",IF(対応ガラス検索!$E$2&gt;=K4599,MAX($N$2:N4598)+1,""))</f>
        <v>4598</v>
      </c>
      <c r="O4599" s="143" t="str">
        <f>IF(対応ガラス検索!$E$2="-","",IF(L4599&lt;=0.65,MAX($O$2:O4598)+1,""))</f>
        <v/>
      </c>
      <c r="P4599" s="144"/>
      <c r="Q4599" s="145"/>
    </row>
    <row r="4600" spans="1:17" x14ac:dyDescent="0.4">
      <c r="A4600" s="68">
        <v>4599</v>
      </c>
      <c r="B4600" s="68" t="s">
        <v>2056</v>
      </c>
      <c r="C4600" s="68" t="s">
        <v>2297</v>
      </c>
      <c r="D4600" s="68" t="s">
        <v>2102</v>
      </c>
      <c r="E4600" s="68" t="s">
        <v>1965</v>
      </c>
      <c r="F4600" s="68" t="s">
        <v>1966</v>
      </c>
      <c r="G4600" s="68" t="s">
        <v>2037</v>
      </c>
      <c r="H4600" s="68" t="s">
        <v>2038</v>
      </c>
      <c r="I4600" s="68">
        <v>8</v>
      </c>
      <c r="J4600" s="68" t="s">
        <v>2267</v>
      </c>
      <c r="K4600" s="68">
        <v>2.9</v>
      </c>
      <c r="L4600" s="68">
        <v>0.74</v>
      </c>
      <c r="M4600" s="68" t="s">
        <v>1960</v>
      </c>
      <c r="N4600" s="143">
        <f>IF(対応ガラス検索!$E$2="-","",IF(対応ガラス検索!$E$2&gt;=K4600,MAX($N$2:N4599)+1,""))</f>
        <v>4599</v>
      </c>
      <c r="O4600" s="143" t="str">
        <f>IF(対応ガラス検索!$E$2="-","",IF(L4600&lt;=0.65,MAX($O$2:O4599)+1,""))</f>
        <v/>
      </c>
      <c r="P4600" s="144"/>
      <c r="Q4600" s="145"/>
    </row>
    <row r="4601" spans="1:17" x14ac:dyDescent="0.4">
      <c r="A4601" s="68">
        <v>4600</v>
      </c>
      <c r="B4601" s="68" t="s">
        <v>2056</v>
      </c>
      <c r="C4601" s="68" t="s">
        <v>2297</v>
      </c>
      <c r="D4601" s="68" t="s">
        <v>2102</v>
      </c>
      <c r="E4601" s="68" t="s">
        <v>1965</v>
      </c>
      <c r="F4601" s="68" t="s">
        <v>1966</v>
      </c>
      <c r="G4601" s="68" t="s">
        <v>2037</v>
      </c>
      <c r="H4601" s="68" t="s">
        <v>2038</v>
      </c>
      <c r="I4601" s="68">
        <v>9</v>
      </c>
      <c r="J4601" s="68" t="s">
        <v>2267</v>
      </c>
      <c r="K4601" s="68">
        <v>2.8</v>
      </c>
      <c r="L4601" s="68">
        <v>0.74</v>
      </c>
      <c r="M4601" s="68" t="s">
        <v>1960</v>
      </c>
      <c r="N4601" s="143">
        <f>IF(対応ガラス検索!$E$2="-","",IF(対応ガラス検索!$E$2&gt;=K4601,MAX($N$2:N4600)+1,""))</f>
        <v>4600</v>
      </c>
      <c r="O4601" s="143" t="str">
        <f>IF(対応ガラス検索!$E$2="-","",IF(L4601&lt;=0.65,MAX($O$2:O4600)+1,""))</f>
        <v/>
      </c>
      <c r="P4601" s="144"/>
      <c r="Q4601" s="145"/>
    </row>
    <row r="4602" spans="1:17" x14ac:dyDescent="0.4">
      <c r="A4602" s="68">
        <v>4601</v>
      </c>
      <c r="B4602" s="68" t="s">
        <v>2056</v>
      </c>
      <c r="C4602" s="68" t="s">
        <v>2297</v>
      </c>
      <c r="D4602" s="68" t="s">
        <v>2102</v>
      </c>
      <c r="E4602" s="68" t="s">
        <v>1965</v>
      </c>
      <c r="F4602" s="68" t="s">
        <v>1966</v>
      </c>
      <c r="G4602" s="68" t="s">
        <v>2037</v>
      </c>
      <c r="H4602" s="68" t="s">
        <v>2038</v>
      </c>
      <c r="I4602" s="68">
        <v>10</v>
      </c>
      <c r="J4602" s="68" t="s">
        <v>2267</v>
      </c>
      <c r="K4602" s="68">
        <v>2.7</v>
      </c>
      <c r="L4602" s="68">
        <v>0.74</v>
      </c>
      <c r="M4602" s="68" t="s">
        <v>1960</v>
      </c>
      <c r="N4602" s="143">
        <f>IF(対応ガラス検索!$E$2="-","",IF(対応ガラス検索!$E$2&gt;=K4602,MAX($N$2:N4601)+1,""))</f>
        <v>4601</v>
      </c>
      <c r="O4602" s="143" t="str">
        <f>IF(対応ガラス検索!$E$2="-","",IF(L4602&lt;=0.65,MAX($O$2:O4601)+1,""))</f>
        <v/>
      </c>
      <c r="P4602" s="144"/>
      <c r="Q4602" s="145"/>
    </row>
    <row r="4603" spans="1:17" x14ac:dyDescent="0.4">
      <c r="A4603" s="68">
        <v>4602</v>
      </c>
      <c r="B4603" s="68" t="s">
        <v>2056</v>
      </c>
      <c r="C4603" s="68" t="s">
        <v>2297</v>
      </c>
      <c r="D4603" s="68" t="s">
        <v>2102</v>
      </c>
      <c r="E4603" s="68" t="s">
        <v>1965</v>
      </c>
      <c r="F4603" s="68" t="s">
        <v>1966</v>
      </c>
      <c r="G4603" s="68" t="s">
        <v>2037</v>
      </c>
      <c r="H4603" s="68" t="s">
        <v>2038</v>
      </c>
      <c r="I4603" s="68">
        <v>11</v>
      </c>
      <c r="J4603" s="68" t="s">
        <v>2267</v>
      </c>
      <c r="K4603" s="68">
        <v>2.7</v>
      </c>
      <c r="L4603" s="68">
        <v>0.74</v>
      </c>
      <c r="M4603" s="68" t="s">
        <v>1960</v>
      </c>
      <c r="N4603" s="143">
        <f>IF(対応ガラス検索!$E$2="-","",IF(対応ガラス検索!$E$2&gt;=K4603,MAX($N$2:N4602)+1,""))</f>
        <v>4602</v>
      </c>
      <c r="O4603" s="143" t="str">
        <f>IF(対応ガラス検索!$E$2="-","",IF(L4603&lt;=0.65,MAX($O$2:O4602)+1,""))</f>
        <v/>
      </c>
      <c r="P4603" s="144"/>
      <c r="Q4603" s="145"/>
    </row>
    <row r="4604" spans="1:17" x14ac:dyDescent="0.4">
      <c r="A4604" s="68">
        <v>4603</v>
      </c>
      <c r="B4604" s="68" t="s">
        <v>2056</v>
      </c>
      <c r="C4604" s="68" t="s">
        <v>2297</v>
      </c>
      <c r="D4604" s="68" t="s">
        <v>2102</v>
      </c>
      <c r="E4604" s="68" t="s">
        <v>1965</v>
      </c>
      <c r="F4604" s="68" t="s">
        <v>1966</v>
      </c>
      <c r="G4604" s="68" t="s">
        <v>2037</v>
      </c>
      <c r="H4604" s="68" t="s">
        <v>2038</v>
      </c>
      <c r="I4604" s="68">
        <v>12</v>
      </c>
      <c r="J4604" s="68" t="s">
        <v>2267</v>
      </c>
      <c r="K4604" s="68">
        <v>2.7</v>
      </c>
      <c r="L4604" s="68">
        <v>0.74</v>
      </c>
      <c r="M4604" s="68" t="s">
        <v>1960</v>
      </c>
      <c r="N4604" s="143">
        <f>IF(対応ガラス検索!$E$2="-","",IF(対応ガラス検索!$E$2&gt;=K4604,MAX($N$2:N4603)+1,""))</f>
        <v>4603</v>
      </c>
      <c r="O4604" s="143" t="str">
        <f>IF(対応ガラス検索!$E$2="-","",IF(L4604&lt;=0.65,MAX($O$2:O4603)+1,""))</f>
        <v/>
      </c>
      <c r="P4604" s="144"/>
      <c r="Q4604" s="145"/>
    </row>
    <row r="4605" spans="1:17" x14ac:dyDescent="0.4">
      <c r="A4605" s="68">
        <v>4604</v>
      </c>
      <c r="B4605" s="68" t="s">
        <v>2056</v>
      </c>
      <c r="C4605" s="68" t="s">
        <v>2297</v>
      </c>
      <c r="D4605" s="68" t="s">
        <v>2102</v>
      </c>
      <c r="E4605" s="68" t="s">
        <v>1965</v>
      </c>
      <c r="F4605" s="68" t="s">
        <v>1966</v>
      </c>
      <c r="G4605" s="68" t="s">
        <v>2037</v>
      </c>
      <c r="H4605" s="68" t="s">
        <v>2038</v>
      </c>
      <c r="I4605" s="68">
        <v>6</v>
      </c>
      <c r="J4605" s="68" t="s">
        <v>2267</v>
      </c>
      <c r="K4605" s="68">
        <v>3</v>
      </c>
      <c r="L4605" s="68">
        <v>0.74</v>
      </c>
      <c r="M4605" s="68" t="s">
        <v>1960</v>
      </c>
      <c r="N4605" s="143">
        <f>IF(対応ガラス検索!$E$2="-","",IF(対応ガラス検索!$E$2&gt;=K4605,MAX($N$2:N4604)+1,""))</f>
        <v>4604</v>
      </c>
      <c r="O4605" s="143" t="str">
        <f>IF(対応ガラス検索!$E$2="-","",IF(L4605&lt;=0.65,MAX($O$2:O4604)+1,""))</f>
        <v/>
      </c>
      <c r="P4605" s="144"/>
      <c r="Q4605" s="145"/>
    </row>
    <row r="4606" spans="1:17" x14ac:dyDescent="0.4">
      <c r="A4606" s="68">
        <v>4605</v>
      </c>
      <c r="B4606" s="68" t="s">
        <v>2056</v>
      </c>
      <c r="C4606" s="68" t="s">
        <v>2297</v>
      </c>
      <c r="D4606" s="68" t="s">
        <v>2102</v>
      </c>
      <c r="E4606" s="68" t="s">
        <v>1965</v>
      </c>
      <c r="F4606" s="68" t="s">
        <v>1966</v>
      </c>
      <c r="G4606" s="68" t="s">
        <v>2037</v>
      </c>
      <c r="H4606" s="68" t="s">
        <v>2038</v>
      </c>
      <c r="I4606" s="68">
        <v>7</v>
      </c>
      <c r="J4606" s="68" t="s">
        <v>2267</v>
      </c>
      <c r="K4606" s="68">
        <v>2.9</v>
      </c>
      <c r="L4606" s="68">
        <v>0.74</v>
      </c>
      <c r="M4606" s="68" t="s">
        <v>1960</v>
      </c>
      <c r="N4606" s="143">
        <f>IF(対応ガラス検索!$E$2="-","",IF(対応ガラス検索!$E$2&gt;=K4606,MAX($N$2:N4605)+1,""))</f>
        <v>4605</v>
      </c>
      <c r="O4606" s="143" t="str">
        <f>IF(対応ガラス検索!$E$2="-","",IF(L4606&lt;=0.65,MAX($O$2:O4605)+1,""))</f>
        <v/>
      </c>
      <c r="P4606" s="144"/>
      <c r="Q4606" s="145"/>
    </row>
    <row r="4607" spans="1:17" x14ac:dyDescent="0.4">
      <c r="A4607" s="68">
        <v>4606</v>
      </c>
      <c r="B4607" s="68" t="s">
        <v>2056</v>
      </c>
      <c r="C4607" s="68" t="s">
        <v>2297</v>
      </c>
      <c r="D4607" s="68" t="s">
        <v>2102</v>
      </c>
      <c r="E4607" s="68" t="s">
        <v>1965</v>
      </c>
      <c r="F4607" s="68" t="s">
        <v>1966</v>
      </c>
      <c r="G4607" s="68" t="s">
        <v>2037</v>
      </c>
      <c r="H4607" s="68" t="s">
        <v>2038</v>
      </c>
      <c r="I4607" s="68">
        <v>8</v>
      </c>
      <c r="J4607" s="68" t="s">
        <v>2267</v>
      </c>
      <c r="K4607" s="68">
        <v>2.9</v>
      </c>
      <c r="L4607" s="68">
        <v>0.74</v>
      </c>
      <c r="M4607" s="68" t="s">
        <v>1960</v>
      </c>
      <c r="N4607" s="143">
        <f>IF(対応ガラス検索!$E$2="-","",IF(対応ガラス検索!$E$2&gt;=K4607,MAX($N$2:N4606)+1,""))</f>
        <v>4606</v>
      </c>
      <c r="O4607" s="143" t="str">
        <f>IF(対応ガラス検索!$E$2="-","",IF(L4607&lt;=0.65,MAX($O$2:O4606)+1,""))</f>
        <v/>
      </c>
      <c r="P4607" s="144"/>
      <c r="Q4607" s="145"/>
    </row>
    <row r="4608" spans="1:17" x14ac:dyDescent="0.4">
      <c r="A4608" s="68">
        <v>4607</v>
      </c>
      <c r="B4608" s="68" t="s">
        <v>2056</v>
      </c>
      <c r="C4608" s="68" t="s">
        <v>2297</v>
      </c>
      <c r="D4608" s="68" t="s">
        <v>2102</v>
      </c>
      <c r="E4608" s="68" t="s">
        <v>1965</v>
      </c>
      <c r="F4608" s="68" t="s">
        <v>1966</v>
      </c>
      <c r="G4608" s="68" t="s">
        <v>2037</v>
      </c>
      <c r="H4608" s="68" t="s">
        <v>2038</v>
      </c>
      <c r="I4608" s="68">
        <v>9</v>
      </c>
      <c r="J4608" s="68" t="s">
        <v>2267</v>
      </c>
      <c r="K4608" s="142">
        <v>2.8</v>
      </c>
      <c r="L4608" s="68">
        <v>0.74</v>
      </c>
      <c r="M4608" s="68" t="s">
        <v>1960</v>
      </c>
      <c r="N4608" s="143">
        <f>IF(対応ガラス検索!$E$2="-","",IF(対応ガラス検索!$E$2&gt;=K4608,MAX($N$2:N4607)+1,""))</f>
        <v>4607</v>
      </c>
      <c r="O4608" s="143" t="str">
        <f>IF(対応ガラス検索!$E$2="-","",IF(L4608&lt;=0.65,MAX($O$2:O4607)+1,""))</f>
        <v/>
      </c>
      <c r="P4608" s="144"/>
      <c r="Q4608" s="145"/>
    </row>
    <row r="4609" spans="1:17" x14ac:dyDescent="0.4">
      <c r="A4609" s="68">
        <v>4608</v>
      </c>
      <c r="B4609" s="68" t="s">
        <v>2056</v>
      </c>
      <c r="C4609" s="68" t="s">
        <v>2297</v>
      </c>
      <c r="D4609" s="68" t="s">
        <v>2102</v>
      </c>
      <c r="E4609" s="68" t="s">
        <v>1965</v>
      </c>
      <c r="F4609" s="68" t="s">
        <v>1966</v>
      </c>
      <c r="G4609" s="68" t="s">
        <v>2037</v>
      </c>
      <c r="H4609" s="68" t="s">
        <v>2038</v>
      </c>
      <c r="I4609" s="68">
        <v>10</v>
      </c>
      <c r="J4609" s="68" t="s">
        <v>2267</v>
      </c>
      <c r="K4609" s="68">
        <v>2.7</v>
      </c>
      <c r="L4609" s="68">
        <v>0.74</v>
      </c>
      <c r="M4609" s="68" t="s">
        <v>1960</v>
      </c>
      <c r="N4609" s="143">
        <f>IF(対応ガラス検索!$E$2="-","",IF(対応ガラス検索!$E$2&gt;=K4609,MAX($N$2:N4608)+1,""))</f>
        <v>4608</v>
      </c>
      <c r="O4609" s="143" t="str">
        <f>IF(対応ガラス検索!$E$2="-","",IF(L4609&lt;=0.65,MAX($O$2:O4608)+1,""))</f>
        <v/>
      </c>
      <c r="P4609" s="144"/>
      <c r="Q4609" s="145"/>
    </row>
    <row r="4610" spans="1:17" x14ac:dyDescent="0.4">
      <c r="A4610" s="68">
        <v>4609</v>
      </c>
      <c r="B4610" s="68" t="s">
        <v>2056</v>
      </c>
      <c r="C4610" s="68" t="s">
        <v>2297</v>
      </c>
      <c r="D4610" s="68" t="s">
        <v>2102</v>
      </c>
      <c r="E4610" s="68" t="s">
        <v>1965</v>
      </c>
      <c r="F4610" s="68" t="s">
        <v>1966</v>
      </c>
      <c r="G4610" s="68" t="s">
        <v>2037</v>
      </c>
      <c r="H4610" s="68" t="s">
        <v>2038</v>
      </c>
      <c r="I4610" s="68">
        <v>11</v>
      </c>
      <c r="J4610" s="68" t="s">
        <v>2267</v>
      </c>
      <c r="K4610" s="68">
        <v>2.7</v>
      </c>
      <c r="L4610" s="68">
        <v>0.74</v>
      </c>
      <c r="M4610" s="68" t="s">
        <v>1960</v>
      </c>
      <c r="N4610" s="143">
        <f>IF(対応ガラス検索!$E$2="-","",IF(対応ガラス検索!$E$2&gt;=K4610,MAX($N$2:N4609)+1,""))</f>
        <v>4609</v>
      </c>
      <c r="O4610" s="143" t="str">
        <f>IF(対応ガラス検索!$E$2="-","",IF(L4610&lt;=0.65,MAX($O$2:O4609)+1,""))</f>
        <v/>
      </c>
      <c r="P4610" s="144"/>
      <c r="Q4610" s="145"/>
    </row>
    <row r="4611" spans="1:17" x14ac:dyDescent="0.4">
      <c r="A4611" s="68">
        <v>4610</v>
      </c>
      <c r="B4611" s="68" t="s">
        <v>2056</v>
      </c>
      <c r="C4611" s="68" t="s">
        <v>2297</v>
      </c>
      <c r="D4611" s="68" t="s">
        <v>2102</v>
      </c>
      <c r="E4611" s="68" t="s">
        <v>1965</v>
      </c>
      <c r="F4611" s="68" t="s">
        <v>1966</v>
      </c>
      <c r="G4611" s="68" t="s">
        <v>2037</v>
      </c>
      <c r="H4611" s="68" t="s">
        <v>2038</v>
      </c>
      <c r="I4611" s="68">
        <v>12</v>
      </c>
      <c r="J4611" s="68" t="s">
        <v>2267</v>
      </c>
      <c r="K4611" s="68">
        <v>2.7</v>
      </c>
      <c r="L4611" s="68">
        <v>0.74</v>
      </c>
      <c r="M4611" s="68" t="s">
        <v>1960</v>
      </c>
      <c r="N4611" s="143">
        <f>IF(対応ガラス検索!$E$2="-","",IF(対応ガラス検索!$E$2&gt;=K4611,MAX($N$2:N4610)+1,""))</f>
        <v>4610</v>
      </c>
      <c r="O4611" s="143" t="str">
        <f>IF(対応ガラス検索!$E$2="-","",IF(L4611&lt;=0.65,MAX($O$2:O4610)+1,""))</f>
        <v/>
      </c>
      <c r="P4611" s="144"/>
      <c r="Q4611" s="145"/>
    </row>
    <row r="4612" spans="1:17" x14ac:dyDescent="0.4">
      <c r="A4612" s="68">
        <v>4611</v>
      </c>
      <c r="B4612" s="68" t="s">
        <v>2056</v>
      </c>
      <c r="C4612" s="68" t="s">
        <v>2297</v>
      </c>
      <c r="D4612" s="68" t="s">
        <v>2102</v>
      </c>
      <c r="E4612" s="68" t="s">
        <v>1965</v>
      </c>
      <c r="F4612" s="68" t="s">
        <v>1966</v>
      </c>
      <c r="G4612" s="68" t="s">
        <v>2037</v>
      </c>
      <c r="H4612" s="68" t="s">
        <v>2038</v>
      </c>
      <c r="I4612" s="68">
        <v>6</v>
      </c>
      <c r="J4612" s="68" t="s">
        <v>2296</v>
      </c>
      <c r="K4612" s="68">
        <v>3.2</v>
      </c>
      <c r="L4612" s="68">
        <v>0.74</v>
      </c>
      <c r="M4612" s="68" t="s">
        <v>1960</v>
      </c>
      <c r="N4612" s="143">
        <f>IF(対応ガラス検索!$E$2="-","",IF(対応ガラス検索!$E$2&gt;=K4612,MAX($N$2:N4611)+1,""))</f>
        <v>4611</v>
      </c>
      <c r="O4612" s="143" t="str">
        <f>IF(対応ガラス検索!$E$2="-","",IF(L4612&lt;=0.65,MAX($O$2:O4611)+1,""))</f>
        <v/>
      </c>
      <c r="P4612" s="144"/>
      <c r="Q4612" s="145"/>
    </row>
    <row r="4613" spans="1:17" x14ac:dyDescent="0.4">
      <c r="A4613" s="68">
        <v>4612</v>
      </c>
      <c r="B4613" s="68" t="s">
        <v>2056</v>
      </c>
      <c r="C4613" s="68" t="s">
        <v>2297</v>
      </c>
      <c r="D4613" s="68" t="s">
        <v>2102</v>
      </c>
      <c r="E4613" s="68" t="s">
        <v>1965</v>
      </c>
      <c r="F4613" s="68" t="s">
        <v>1966</v>
      </c>
      <c r="G4613" s="68" t="s">
        <v>2037</v>
      </c>
      <c r="H4613" s="68" t="s">
        <v>2038</v>
      </c>
      <c r="I4613" s="68">
        <v>7</v>
      </c>
      <c r="J4613" s="68" t="s">
        <v>2296</v>
      </c>
      <c r="K4613" s="68">
        <v>3.1</v>
      </c>
      <c r="L4613" s="68">
        <v>0.74</v>
      </c>
      <c r="M4613" s="68" t="s">
        <v>1960</v>
      </c>
      <c r="N4613" s="143">
        <f>IF(対応ガラス検索!$E$2="-","",IF(対応ガラス検索!$E$2&gt;=K4613,MAX($N$2:N4612)+1,""))</f>
        <v>4612</v>
      </c>
      <c r="O4613" s="143" t="str">
        <f>IF(対応ガラス検索!$E$2="-","",IF(L4613&lt;=0.65,MAX($O$2:O4612)+1,""))</f>
        <v/>
      </c>
      <c r="P4613" s="144"/>
      <c r="Q4613" s="145"/>
    </row>
    <row r="4614" spans="1:17" x14ac:dyDescent="0.4">
      <c r="A4614" s="68">
        <v>4613</v>
      </c>
      <c r="B4614" s="68" t="s">
        <v>2056</v>
      </c>
      <c r="C4614" s="68" t="s">
        <v>2297</v>
      </c>
      <c r="D4614" s="68" t="s">
        <v>2102</v>
      </c>
      <c r="E4614" s="68" t="s">
        <v>1965</v>
      </c>
      <c r="F4614" s="68" t="s">
        <v>1966</v>
      </c>
      <c r="G4614" s="68" t="s">
        <v>2037</v>
      </c>
      <c r="H4614" s="68" t="s">
        <v>2038</v>
      </c>
      <c r="I4614" s="68">
        <v>8</v>
      </c>
      <c r="J4614" s="68" t="s">
        <v>2296</v>
      </c>
      <c r="K4614" s="68">
        <v>3.1</v>
      </c>
      <c r="L4614" s="68">
        <v>0.74</v>
      </c>
      <c r="M4614" s="68" t="s">
        <v>1960</v>
      </c>
      <c r="N4614" s="143">
        <f>IF(対応ガラス検索!$E$2="-","",IF(対応ガラス検索!$E$2&gt;=K4614,MAX($N$2:N4613)+1,""))</f>
        <v>4613</v>
      </c>
      <c r="O4614" s="143" t="str">
        <f>IF(対応ガラス検索!$E$2="-","",IF(L4614&lt;=0.65,MAX($O$2:O4613)+1,""))</f>
        <v/>
      </c>
      <c r="P4614" s="144"/>
      <c r="Q4614" s="145"/>
    </row>
    <row r="4615" spans="1:17" x14ac:dyDescent="0.4">
      <c r="A4615" s="68">
        <v>4614</v>
      </c>
      <c r="B4615" s="68" t="s">
        <v>2056</v>
      </c>
      <c r="C4615" s="68" t="s">
        <v>2297</v>
      </c>
      <c r="D4615" s="68" t="s">
        <v>2102</v>
      </c>
      <c r="E4615" s="68" t="s">
        <v>1965</v>
      </c>
      <c r="F4615" s="68" t="s">
        <v>1966</v>
      </c>
      <c r="G4615" s="68" t="s">
        <v>2037</v>
      </c>
      <c r="H4615" s="68" t="s">
        <v>2038</v>
      </c>
      <c r="I4615" s="68">
        <v>9</v>
      </c>
      <c r="J4615" s="68" t="s">
        <v>2296</v>
      </c>
      <c r="K4615" s="68">
        <v>3</v>
      </c>
      <c r="L4615" s="68">
        <v>0.74</v>
      </c>
      <c r="M4615" s="68" t="s">
        <v>1960</v>
      </c>
      <c r="N4615" s="143">
        <f>IF(対応ガラス検索!$E$2="-","",IF(対応ガラス検索!$E$2&gt;=K4615,MAX($N$2:N4614)+1,""))</f>
        <v>4614</v>
      </c>
      <c r="O4615" s="143" t="str">
        <f>IF(対応ガラス検索!$E$2="-","",IF(L4615&lt;=0.65,MAX($O$2:O4614)+1,""))</f>
        <v/>
      </c>
      <c r="P4615" s="144"/>
      <c r="Q4615" s="145"/>
    </row>
    <row r="4616" spans="1:17" x14ac:dyDescent="0.4">
      <c r="A4616" s="68">
        <v>4615</v>
      </c>
      <c r="B4616" s="68" t="s">
        <v>2056</v>
      </c>
      <c r="C4616" s="68" t="s">
        <v>2297</v>
      </c>
      <c r="D4616" s="68" t="s">
        <v>2102</v>
      </c>
      <c r="E4616" s="68" t="s">
        <v>1965</v>
      </c>
      <c r="F4616" s="68" t="s">
        <v>1966</v>
      </c>
      <c r="G4616" s="68" t="s">
        <v>2037</v>
      </c>
      <c r="H4616" s="68" t="s">
        <v>2038</v>
      </c>
      <c r="I4616" s="68">
        <v>10</v>
      </c>
      <c r="J4616" s="68" t="s">
        <v>2296</v>
      </c>
      <c r="K4616" s="68">
        <v>2.9</v>
      </c>
      <c r="L4616" s="68">
        <v>0.74</v>
      </c>
      <c r="M4616" s="68" t="s">
        <v>1960</v>
      </c>
      <c r="N4616" s="143">
        <f>IF(対応ガラス検索!$E$2="-","",IF(対応ガラス検索!$E$2&gt;=K4616,MAX($N$2:N4615)+1,""))</f>
        <v>4615</v>
      </c>
      <c r="O4616" s="143" t="str">
        <f>IF(対応ガラス検索!$E$2="-","",IF(L4616&lt;=0.65,MAX($O$2:O4615)+1,""))</f>
        <v/>
      </c>
      <c r="P4616" s="144"/>
      <c r="Q4616" s="145"/>
    </row>
    <row r="4617" spans="1:17" x14ac:dyDescent="0.4">
      <c r="A4617" s="68">
        <v>4616</v>
      </c>
      <c r="B4617" s="68" t="s">
        <v>2056</v>
      </c>
      <c r="C4617" s="68" t="s">
        <v>2297</v>
      </c>
      <c r="D4617" s="68" t="s">
        <v>2102</v>
      </c>
      <c r="E4617" s="68" t="s">
        <v>1965</v>
      </c>
      <c r="F4617" s="68" t="s">
        <v>1966</v>
      </c>
      <c r="G4617" s="68" t="s">
        <v>2037</v>
      </c>
      <c r="H4617" s="68" t="s">
        <v>2038</v>
      </c>
      <c r="I4617" s="68">
        <v>11</v>
      </c>
      <c r="J4617" s="68" t="s">
        <v>2296</v>
      </c>
      <c r="K4617" s="68">
        <v>2.9</v>
      </c>
      <c r="L4617" s="68">
        <v>0.74</v>
      </c>
      <c r="M4617" s="68" t="s">
        <v>1960</v>
      </c>
      <c r="N4617" s="143">
        <f>IF(対応ガラス検索!$E$2="-","",IF(対応ガラス検索!$E$2&gt;=K4617,MAX($N$2:N4616)+1,""))</f>
        <v>4616</v>
      </c>
      <c r="O4617" s="143" t="str">
        <f>IF(対応ガラス検索!$E$2="-","",IF(L4617&lt;=0.65,MAX($O$2:O4616)+1,""))</f>
        <v/>
      </c>
      <c r="P4617" s="144"/>
      <c r="Q4617" s="145"/>
    </row>
    <row r="4618" spans="1:17" x14ac:dyDescent="0.4">
      <c r="A4618" s="68">
        <v>4617</v>
      </c>
      <c r="B4618" s="68" t="s">
        <v>2056</v>
      </c>
      <c r="C4618" s="68" t="s">
        <v>2297</v>
      </c>
      <c r="D4618" s="68" t="s">
        <v>2102</v>
      </c>
      <c r="E4618" s="68" t="s">
        <v>1965</v>
      </c>
      <c r="F4618" s="68" t="s">
        <v>1966</v>
      </c>
      <c r="G4618" s="68" t="s">
        <v>2037</v>
      </c>
      <c r="H4618" s="68" t="s">
        <v>2038</v>
      </c>
      <c r="I4618" s="68">
        <v>12</v>
      </c>
      <c r="J4618" s="68" t="s">
        <v>2296</v>
      </c>
      <c r="K4618" s="68">
        <v>2.8</v>
      </c>
      <c r="L4618" s="68">
        <v>0.74</v>
      </c>
      <c r="M4618" s="68" t="s">
        <v>1960</v>
      </c>
      <c r="N4618" s="143">
        <f>IF(対応ガラス検索!$E$2="-","",IF(対応ガラス検索!$E$2&gt;=K4618,MAX($N$2:N4617)+1,""))</f>
        <v>4617</v>
      </c>
      <c r="O4618" s="143" t="str">
        <f>IF(対応ガラス検索!$E$2="-","",IF(L4618&lt;=0.65,MAX($O$2:O4617)+1,""))</f>
        <v/>
      </c>
      <c r="P4618" s="144"/>
      <c r="Q4618" s="145"/>
    </row>
    <row r="4619" spans="1:17" x14ac:dyDescent="0.4">
      <c r="A4619" s="68">
        <v>4618</v>
      </c>
      <c r="B4619" s="68" t="s">
        <v>2056</v>
      </c>
      <c r="C4619" s="68" t="s">
        <v>2297</v>
      </c>
      <c r="D4619" s="68" t="s">
        <v>2102</v>
      </c>
      <c r="E4619" s="68" t="s">
        <v>1965</v>
      </c>
      <c r="F4619" s="68" t="s">
        <v>1966</v>
      </c>
      <c r="G4619" s="68" t="s">
        <v>2037</v>
      </c>
      <c r="H4619" s="68" t="s">
        <v>2038</v>
      </c>
      <c r="I4619" s="68">
        <v>6</v>
      </c>
      <c r="J4619" s="68" t="s">
        <v>2296</v>
      </c>
      <c r="K4619" s="68">
        <v>3.2</v>
      </c>
      <c r="L4619" s="68">
        <v>0.74</v>
      </c>
      <c r="M4619" s="68" t="s">
        <v>1960</v>
      </c>
      <c r="N4619" s="143">
        <f>IF(対応ガラス検索!$E$2="-","",IF(対応ガラス検索!$E$2&gt;=K4619,MAX($N$2:N4618)+1,""))</f>
        <v>4618</v>
      </c>
      <c r="O4619" s="143" t="str">
        <f>IF(対応ガラス検索!$E$2="-","",IF(L4619&lt;=0.65,MAX($O$2:O4618)+1,""))</f>
        <v/>
      </c>
      <c r="P4619" s="144"/>
      <c r="Q4619" s="145"/>
    </row>
    <row r="4620" spans="1:17" x14ac:dyDescent="0.4">
      <c r="A4620" s="68">
        <v>4619</v>
      </c>
      <c r="B4620" s="68" t="s">
        <v>2056</v>
      </c>
      <c r="C4620" s="68" t="s">
        <v>2297</v>
      </c>
      <c r="D4620" s="68" t="s">
        <v>2102</v>
      </c>
      <c r="E4620" s="68" t="s">
        <v>1965</v>
      </c>
      <c r="F4620" s="68" t="s">
        <v>1966</v>
      </c>
      <c r="G4620" s="68" t="s">
        <v>2037</v>
      </c>
      <c r="H4620" s="68" t="s">
        <v>2038</v>
      </c>
      <c r="I4620" s="68">
        <v>7</v>
      </c>
      <c r="J4620" s="68" t="s">
        <v>2296</v>
      </c>
      <c r="K4620" s="68">
        <v>3.1</v>
      </c>
      <c r="L4620" s="68">
        <v>0.74</v>
      </c>
      <c r="M4620" s="68" t="s">
        <v>1960</v>
      </c>
      <c r="N4620" s="143">
        <f>IF(対応ガラス検索!$E$2="-","",IF(対応ガラス検索!$E$2&gt;=K4620,MAX($N$2:N4619)+1,""))</f>
        <v>4619</v>
      </c>
      <c r="O4620" s="143" t="str">
        <f>IF(対応ガラス検索!$E$2="-","",IF(L4620&lt;=0.65,MAX($O$2:O4619)+1,""))</f>
        <v/>
      </c>
      <c r="P4620" s="144"/>
      <c r="Q4620" s="145"/>
    </row>
    <row r="4621" spans="1:17" x14ac:dyDescent="0.4">
      <c r="A4621" s="68">
        <v>4620</v>
      </c>
      <c r="B4621" s="68" t="s">
        <v>2056</v>
      </c>
      <c r="C4621" s="68" t="s">
        <v>2297</v>
      </c>
      <c r="D4621" s="68" t="s">
        <v>2102</v>
      </c>
      <c r="E4621" s="68" t="s">
        <v>1965</v>
      </c>
      <c r="F4621" s="68" t="s">
        <v>1966</v>
      </c>
      <c r="G4621" s="68" t="s">
        <v>2037</v>
      </c>
      <c r="H4621" s="68" t="s">
        <v>2038</v>
      </c>
      <c r="I4621" s="68">
        <v>8</v>
      </c>
      <c r="J4621" s="68" t="s">
        <v>2296</v>
      </c>
      <c r="K4621" s="142">
        <v>3.1</v>
      </c>
      <c r="L4621" s="68">
        <v>0.74</v>
      </c>
      <c r="M4621" s="68" t="s">
        <v>1960</v>
      </c>
      <c r="N4621" s="143">
        <f>IF(対応ガラス検索!$E$2="-","",IF(対応ガラス検索!$E$2&gt;=K4621,MAX($N$2:N4620)+1,""))</f>
        <v>4620</v>
      </c>
      <c r="O4621" s="143" t="str">
        <f>IF(対応ガラス検索!$E$2="-","",IF(L4621&lt;=0.65,MAX($O$2:O4620)+1,""))</f>
        <v/>
      </c>
      <c r="P4621" s="144"/>
      <c r="Q4621" s="145"/>
    </row>
    <row r="4622" spans="1:17" x14ac:dyDescent="0.4">
      <c r="A4622" s="68">
        <v>4621</v>
      </c>
      <c r="B4622" s="68" t="s">
        <v>2056</v>
      </c>
      <c r="C4622" s="68" t="s">
        <v>2297</v>
      </c>
      <c r="D4622" s="68" t="s">
        <v>2102</v>
      </c>
      <c r="E4622" s="68" t="s">
        <v>1965</v>
      </c>
      <c r="F4622" s="68" t="s">
        <v>1966</v>
      </c>
      <c r="G4622" s="68" t="s">
        <v>2037</v>
      </c>
      <c r="H4622" s="68" t="s">
        <v>2038</v>
      </c>
      <c r="I4622" s="68">
        <v>9</v>
      </c>
      <c r="J4622" s="68" t="s">
        <v>2296</v>
      </c>
      <c r="K4622" s="68">
        <v>3</v>
      </c>
      <c r="L4622" s="68">
        <v>0.74</v>
      </c>
      <c r="M4622" s="68" t="s">
        <v>1960</v>
      </c>
      <c r="N4622" s="143">
        <f>IF(対応ガラス検索!$E$2="-","",IF(対応ガラス検索!$E$2&gt;=K4622,MAX($N$2:N4621)+1,""))</f>
        <v>4621</v>
      </c>
      <c r="O4622" s="143" t="str">
        <f>IF(対応ガラス検索!$E$2="-","",IF(L4622&lt;=0.65,MAX($O$2:O4621)+1,""))</f>
        <v/>
      </c>
      <c r="P4622" s="144"/>
      <c r="Q4622" s="145"/>
    </row>
    <row r="4623" spans="1:17" x14ac:dyDescent="0.4">
      <c r="A4623" s="68">
        <v>4622</v>
      </c>
      <c r="B4623" s="68" t="s">
        <v>2056</v>
      </c>
      <c r="C4623" s="68" t="s">
        <v>2297</v>
      </c>
      <c r="D4623" s="68" t="s">
        <v>2102</v>
      </c>
      <c r="E4623" s="68" t="s">
        <v>1965</v>
      </c>
      <c r="F4623" s="68" t="s">
        <v>1966</v>
      </c>
      <c r="G4623" s="68" t="s">
        <v>2037</v>
      </c>
      <c r="H4623" s="68" t="s">
        <v>2038</v>
      </c>
      <c r="I4623" s="68">
        <v>10</v>
      </c>
      <c r="J4623" s="68" t="s">
        <v>2296</v>
      </c>
      <c r="K4623" s="68">
        <v>2.9</v>
      </c>
      <c r="L4623" s="68">
        <v>0.74</v>
      </c>
      <c r="M4623" s="68" t="s">
        <v>1960</v>
      </c>
      <c r="N4623" s="143">
        <f>IF(対応ガラス検索!$E$2="-","",IF(対応ガラス検索!$E$2&gt;=K4623,MAX($N$2:N4622)+1,""))</f>
        <v>4622</v>
      </c>
      <c r="O4623" s="143" t="str">
        <f>IF(対応ガラス検索!$E$2="-","",IF(L4623&lt;=0.65,MAX($O$2:O4622)+1,""))</f>
        <v/>
      </c>
      <c r="P4623" s="144"/>
      <c r="Q4623" s="145"/>
    </row>
    <row r="4624" spans="1:17" x14ac:dyDescent="0.4">
      <c r="A4624" s="68">
        <v>4623</v>
      </c>
      <c r="B4624" s="68" t="s">
        <v>2056</v>
      </c>
      <c r="C4624" s="68" t="s">
        <v>2297</v>
      </c>
      <c r="D4624" s="68" t="s">
        <v>2102</v>
      </c>
      <c r="E4624" s="68" t="s">
        <v>1965</v>
      </c>
      <c r="F4624" s="68" t="s">
        <v>1966</v>
      </c>
      <c r="G4624" s="68" t="s">
        <v>2037</v>
      </c>
      <c r="H4624" s="68" t="s">
        <v>2038</v>
      </c>
      <c r="I4624" s="68">
        <v>11</v>
      </c>
      <c r="J4624" s="68" t="s">
        <v>2296</v>
      </c>
      <c r="K4624" s="68">
        <v>2.9</v>
      </c>
      <c r="L4624" s="68">
        <v>0.74</v>
      </c>
      <c r="M4624" s="68" t="s">
        <v>1960</v>
      </c>
      <c r="N4624" s="143">
        <f>IF(対応ガラス検索!$E$2="-","",IF(対応ガラス検索!$E$2&gt;=K4624,MAX($N$2:N4623)+1,""))</f>
        <v>4623</v>
      </c>
      <c r="O4624" s="143" t="str">
        <f>IF(対応ガラス検索!$E$2="-","",IF(L4624&lt;=0.65,MAX($O$2:O4623)+1,""))</f>
        <v/>
      </c>
      <c r="P4624" s="144"/>
      <c r="Q4624" s="145"/>
    </row>
    <row r="4625" spans="1:17" x14ac:dyDescent="0.4">
      <c r="A4625" s="68">
        <v>4624</v>
      </c>
      <c r="B4625" s="68" t="s">
        <v>2056</v>
      </c>
      <c r="C4625" s="68" t="s">
        <v>2297</v>
      </c>
      <c r="D4625" s="68" t="s">
        <v>2102</v>
      </c>
      <c r="E4625" s="68" t="s">
        <v>1965</v>
      </c>
      <c r="F4625" s="68" t="s">
        <v>1966</v>
      </c>
      <c r="G4625" s="68" t="s">
        <v>2037</v>
      </c>
      <c r="H4625" s="68" t="s">
        <v>2038</v>
      </c>
      <c r="I4625" s="68">
        <v>12</v>
      </c>
      <c r="J4625" s="68" t="s">
        <v>2296</v>
      </c>
      <c r="K4625" s="68">
        <v>2.8</v>
      </c>
      <c r="L4625" s="68">
        <v>0.74</v>
      </c>
      <c r="M4625" s="68" t="s">
        <v>1960</v>
      </c>
      <c r="N4625" s="143">
        <f>IF(対応ガラス検索!$E$2="-","",IF(対応ガラス検索!$E$2&gt;=K4625,MAX($N$2:N4624)+1,""))</f>
        <v>4624</v>
      </c>
      <c r="O4625" s="143" t="str">
        <f>IF(対応ガラス検索!$E$2="-","",IF(L4625&lt;=0.65,MAX($O$2:O4624)+1,""))</f>
        <v/>
      </c>
      <c r="P4625" s="144"/>
      <c r="Q4625" s="145"/>
    </row>
    <row r="4626" spans="1:17" x14ac:dyDescent="0.4">
      <c r="A4626" s="68">
        <v>4625</v>
      </c>
      <c r="B4626" s="68" t="s">
        <v>2056</v>
      </c>
      <c r="C4626" s="68" t="s">
        <v>2297</v>
      </c>
      <c r="D4626" s="68" t="s">
        <v>2085</v>
      </c>
      <c r="E4626" s="68" t="s">
        <v>1958</v>
      </c>
      <c r="F4626" s="68" t="s">
        <v>1959</v>
      </c>
      <c r="G4626" s="68" t="s">
        <v>2047</v>
      </c>
      <c r="H4626" s="68" t="s">
        <v>2048</v>
      </c>
      <c r="I4626" s="68">
        <v>6</v>
      </c>
      <c r="J4626" s="68" t="s">
        <v>2267</v>
      </c>
      <c r="K4626" s="68">
        <v>3</v>
      </c>
      <c r="L4626" s="68">
        <v>0.76</v>
      </c>
      <c r="M4626" s="68" t="s">
        <v>2002</v>
      </c>
      <c r="N4626" s="143">
        <f>IF(対応ガラス検索!$E$2="-","",IF(対応ガラス検索!$E$2&gt;=K4626,MAX($N$2:N4625)+1,""))</f>
        <v>4625</v>
      </c>
      <c r="O4626" s="143" t="str">
        <f>IF(対応ガラス検索!$E$2="-","",IF(L4626&lt;=0.65,MAX($O$2:O4625)+1,""))</f>
        <v/>
      </c>
      <c r="P4626" s="144"/>
      <c r="Q4626" s="145"/>
    </row>
    <row r="4627" spans="1:17" x14ac:dyDescent="0.4">
      <c r="A4627" s="68">
        <v>4626</v>
      </c>
      <c r="B4627" s="68" t="s">
        <v>2056</v>
      </c>
      <c r="C4627" s="68" t="s">
        <v>2297</v>
      </c>
      <c r="D4627" s="68" t="s">
        <v>2085</v>
      </c>
      <c r="E4627" s="68" t="s">
        <v>1958</v>
      </c>
      <c r="F4627" s="68" t="s">
        <v>1959</v>
      </c>
      <c r="G4627" s="68" t="s">
        <v>2047</v>
      </c>
      <c r="H4627" s="68" t="s">
        <v>2048</v>
      </c>
      <c r="I4627" s="68">
        <v>7</v>
      </c>
      <c r="J4627" s="68" t="s">
        <v>2267</v>
      </c>
      <c r="K4627" s="68">
        <v>2.9</v>
      </c>
      <c r="L4627" s="68">
        <v>0.76</v>
      </c>
      <c r="M4627" s="68" t="s">
        <v>2002</v>
      </c>
      <c r="N4627" s="143">
        <f>IF(対応ガラス検索!$E$2="-","",IF(対応ガラス検索!$E$2&gt;=K4627,MAX($N$2:N4626)+1,""))</f>
        <v>4626</v>
      </c>
      <c r="O4627" s="143" t="str">
        <f>IF(対応ガラス検索!$E$2="-","",IF(L4627&lt;=0.65,MAX($O$2:O4626)+1,""))</f>
        <v/>
      </c>
      <c r="P4627" s="144"/>
      <c r="Q4627" s="145"/>
    </row>
    <row r="4628" spans="1:17" x14ac:dyDescent="0.4">
      <c r="A4628" s="68">
        <v>4627</v>
      </c>
      <c r="B4628" s="68" t="s">
        <v>2056</v>
      </c>
      <c r="C4628" s="68" t="s">
        <v>2297</v>
      </c>
      <c r="D4628" s="68" t="s">
        <v>2085</v>
      </c>
      <c r="E4628" s="68" t="s">
        <v>1958</v>
      </c>
      <c r="F4628" s="68" t="s">
        <v>1959</v>
      </c>
      <c r="G4628" s="68" t="s">
        <v>2047</v>
      </c>
      <c r="H4628" s="68" t="s">
        <v>2048</v>
      </c>
      <c r="I4628" s="68">
        <v>8</v>
      </c>
      <c r="J4628" s="68" t="s">
        <v>2267</v>
      </c>
      <c r="K4628" s="68">
        <v>2.8</v>
      </c>
      <c r="L4628" s="68">
        <v>0.76</v>
      </c>
      <c r="M4628" s="68" t="s">
        <v>2002</v>
      </c>
      <c r="N4628" s="143">
        <f>IF(対応ガラス検索!$E$2="-","",IF(対応ガラス検索!$E$2&gt;=K4628,MAX($N$2:N4627)+1,""))</f>
        <v>4627</v>
      </c>
      <c r="O4628" s="143" t="str">
        <f>IF(対応ガラス検索!$E$2="-","",IF(L4628&lt;=0.65,MAX($O$2:O4627)+1,""))</f>
        <v/>
      </c>
      <c r="P4628" s="144"/>
      <c r="Q4628" s="145"/>
    </row>
    <row r="4629" spans="1:17" x14ac:dyDescent="0.4">
      <c r="A4629" s="68">
        <v>4628</v>
      </c>
      <c r="B4629" s="68" t="s">
        <v>2056</v>
      </c>
      <c r="C4629" s="68" t="s">
        <v>2297</v>
      </c>
      <c r="D4629" s="68" t="s">
        <v>2085</v>
      </c>
      <c r="E4629" s="68" t="s">
        <v>1958</v>
      </c>
      <c r="F4629" s="68" t="s">
        <v>1959</v>
      </c>
      <c r="G4629" s="68" t="s">
        <v>2047</v>
      </c>
      <c r="H4629" s="68" t="s">
        <v>2048</v>
      </c>
      <c r="I4629" s="68">
        <v>9</v>
      </c>
      <c r="J4629" s="68" t="s">
        <v>2267</v>
      </c>
      <c r="K4629" s="68">
        <v>2.8</v>
      </c>
      <c r="L4629" s="68">
        <v>0.76</v>
      </c>
      <c r="M4629" s="68" t="s">
        <v>2002</v>
      </c>
      <c r="N4629" s="143">
        <f>IF(対応ガラス検索!$E$2="-","",IF(対応ガラス検索!$E$2&gt;=K4629,MAX($N$2:N4628)+1,""))</f>
        <v>4628</v>
      </c>
      <c r="O4629" s="143" t="str">
        <f>IF(対応ガラス検索!$E$2="-","",IF(L4629&lt;=0.65,MAX($O$2:O4628)+1,""))</f>
        <v/>
      </c>
      <c r="P4629" s="144"/>
      <c r="Q4629" s="145"/>
    </row>
    <row r="4630" spans="1:17" x14ac:dyDescent="0.4">
      <c r="A4630" s="68">
        <v>4629</v>
      </c>
      <c r="B4630" s="68" t="s">
        <v>2056</v>
      </c>
      <c r="C4630" s="68" t="s">
        <v>2297</v>
      </c>
      <c r="D4630" s="68" t="s">
        <v>2085</v>
      </c>
      <c r="E4630" s="68" t="s">
        <v>1958</v>
      </c>
      <c r="F4630" s="68" t="s">
        <v>1959</v>
      </c>
      <c r="G4630" s="68" t="s">
        <v>2047</v>
      </c>
      <c r="H4630" s="68" t="s">
        <v>2048</v>
      </c>
      <c r="I4630" s="68">
        <v>10</v>
      </c>
      <c r="J4630" s="68" t="s">
        <v>2267</v>
      </c>
      <c r="K4630" s="68">
        <v>2.7</v>
      </c>
      <c r="L4630" s="68">
        <v>0.76</v>
      </c>
      <c r="M4630" s="68" t="s">
        <v>2002</v>
      </c>
      <c r="N4630" s="143">
        <f>IF(対応ガラス検索!$E$2="-","",IF(対応ガラス検索!$E$2&gt;=K4630,MAX($N$2:N4629)+1,""))</f>
        <v>4629</v>
      </c>
      <c r="O4630" s="143" t="str">
        <f>IF(対応ガラス検索!$E$2="-","",IF(L4630&lt;=0.65,MAX($O$2:O4629)+1,""))</f>
        <v/>
      </c>
      <c r="P4630" s="144"/>
      <c r="Q4630" s="145"/>
    </row>
    <row r="4631" spans="1:17" x14ac:dyDescent="0.4">
      <c r="A4631" s="68">
        <v>4630</v>
      </c>
      <c r="B4631" s="68" t="s">
        <v>2056</v>
      </c>
      <c r="C4631" s="68" t="s">
        <v>2297</v>
      </c>
      <c r="D4631" s="68" t="s">
        <v>2085</v>
      </c>
      <c r="E4631" s="68" t="s">
        <v>1958</v>
      </c>
      <c r="F4631" s="68" t="s">
        <v>1959</v>
      </c>
      <c r="G4631" s="68" t="s">
        <v>2047</v>
      </c>
      <c r="H4631" s="68" t="s">
        <v>2048</v>
      </c>
      <c r="I4631" s="68">
        <v>11</v>
      </c>
      <c r="J4631" s="68" t="s">
        <v>2267</v>
      </c>
      <c r="K4631" s="68">
        <v>2.7</v>
      </c>
      <c r="L4631" s="68">
        <v>0.76</v>
      </c>
      <c r="M4631" s="68" t="s">
        <v>2002</v>
      </c>
      <c r="N4631" s="143">
        <f>IF(対応ガラス検索!$E$2="-","",IF(対応ガラス検索!$E$2&gt;=K4631,MAX($N$2:N4630)+1,""))</f>
        <v>4630</v>
      </c>
      <c r="O4631" s="143" t="str">
        <f>IF(対応ガラス検索!$E$2="-","",IF(L4631&lt;=0.65,MAX($O$2:O4630)+1,""))</f>
        <v/>
      </c>
      <c r="P4631" s="144"/>
      <c r="Q4631" s="145"/>
    </row>
    <row r="4632" spans="1:17" x14ac:dyDescent="0.4">
      <c r="A4632" s="68">
        <v>4631</v>
      </c>
      <c r="B4632" s="68" t="s">
        <v>2056</v>
      </c>
      <c r="C4632" s="68" t="s">
        <v>2297</v>
      </c>
      <c r="D4632" s="68" t="s">
        <v>2085</v>
      </c>
      <c r="E4632" s="68" t="s">
        <v>1958</v>
      </c>
      <c r="F4632" s="68" t="s">
        <v>1959</v>
      </c>
      <c r="G4632" s="68" t="s">
        <v>2047</v>
      </c>
      <c r="H4632" s="68" t="s">
        <v>2048</v>
      </c>
      <c r="I4632" s="68">
        <v>12</v>
      </c>
      <c r="J4632" s="68" t="s">
        <v>2267</v>
      </c>
      <c r="K4632" s="68">
        <v>2.7</v>
      </c>
      <c r="L4632" s="68">
        <v>0.76</v>
      </c>
      <c r="M4632" s="68" t="s">
        <v>2002</v>
      </c>
      <c r="N4632" s="143">
        <f>IF(対応ガラス検索!$E$2="-","",IF(対応ガラス検索!$E$2&gt;=K4632,MAX($N$2:N4631)+1,""))</f>
        <v>4631</v>
      </c>
      <c r="O4632" s="143" t="str">
        <f>IF(対応ガラス検索!$E$2="-","",IF(L4632&lt;=0.65,MAX($O$2:O4631)+1,""))</f>
        <v/>
      </c>
      <c r="P4632" s="144"/>
      <c r="Q4632" s="145"/>
    </row>
    <row r="4633" spans="1:17" x14ac:dyDescent="0.4">
      <c r="A4633" s="68">
        <v>4632</v>
      </c>
      <c r="B4633" s="68" t="s">
        <v>2056</v>
      </c>
      <c r="C4633" s="68" t="s">
        <v>2297</v>
      </c>
      <c r="D4633" s="68" t="s">
        <v>2085</v>
      </c>
      <c r="E4633" s="68" t="s">
        <v>1958</v>
      </c>
      <c r="F4633" s="68" t="s">
        <v>1959</v>
      </c>
      <c r="G4633" s="68" t="s">
        <v>2047</v>
      </c>
      <c r="H4633" s="68" t="s">
        <v>2048</v>
      </c>
      <c r="I4633" s="68">
        <v>13</v>
      </c>
      <c r="J4633" s="68" t="s">
        <v>2267</v>
      </c>
      <c r="K4633" s="68">
        <v>2.6</v>
      </c>
      <c r="L4633" s="68">
        <v>0.76</v>
      </c>
      <c r="M4633" s="68" t="s">
        <v>2002</v>
      </c>
      <c r="N4633" s="143">
        <f>IF(対応ガラス検索!$E$2="-","",IF(対応ガラス検索!$E$2&gt;=K4633,MAX($N$2:N4632)+1,""))</f>
        <v>4632</v>
      </c>
      <c r="O4633" s="143" t="str">
        <f>IF(対応ガラス検索!$E$2="-","",IF(L4633&lt;=0.65,MAX($O$2:O4632)+1,""))</f>
        <v/>
      </c>
      <c r="P4633" s="144"/>
      <c r="Q4633" s="145"/>
    </row>
    <row r="4634" spans="1:17" x14ac:dyDescent="0.4">
      <c r="A4634" s="68">
        <v>4633</v>
      </c>
      <c r="B4634" s="68" t="s">
        <v>2056</v>
      </c>
      <c r="C4634" s="68" t="s">
        <v>2297</v>
      </c>
      <c r="D4634" s="68" t="s">
        <v>2085</v>
      </c>
      <c r="E4634" s="68" t="s">
        <v>1958</v>
      </c>
      <c r="F4634" s="68" t="s">
        <v>1959</v>
      </c>
      <c r="G4634" s="68" t="s">
        <v>2047</v>
      </c>
      <c r="H4634" s="68" t="s">
        <v>2048</v>
      </c>
      <c r="I4634" s="68">
        <v>6</v>
      </c>
      <c r="J4634" s="68" t="s">
        <v>2267</v>
      </c>
      <c r="K4634" s="142">
        <v>3</v>
      </c>
      <c r="L4634" s="68">
        <v>0.76</v>
      </c>
      <c r="M4634" s="68" t="s">
        <v>2002</v>
      </c>
      <c r="N4634" s="143">
        <f>IF(対応ガラス検索!$E$2="-","",IF(対応ガラス検索!$E$2&gt;=K4634,MAX($N$2:N4633)+1,""))</f>
        <v>4633</v>
      </c>
      <c r="O4634" s="143" t="str">
        <f>IF(対応ガラス検索!$E$2="-","",IF(L4634&lt;=0.65,MAX($O$2:O4633)+1,""))</f>
        <v/>
      </c>
      <c r="P4634" s="144"/>
      <c r="Q4634" s="145"/>
    </row>
    <row r="4635" spans="1:17" x14ac:dyDescent="0.4">
      <c r="A4635" s="68">
        <v>4634</v>
      </c>
      <c r="B4635" s="68" t="s">
        <v>2056</v>
      </c>
      <c r="C4635" s="68" t="s">
        <v>2297</v>
      </c>
      <c r="D4635" s="68" t="s">
        <v>2085</v>
      </c>
      <c r="E4635" s="68" t="s">
        <v>1958</v>
      </c>
      <c r="F4635" s="68" t="s">
        <v>1959</v>
      </c>
      <c r="G4635" s="68" t="s">
        <v>2047</v>
      </c>
      <c r="H4635" s="68" t="s">
        <v>2048</v>
      </c>
      <c r="I4635" s="68">
        <v>7</v>
      </c>
      <c r="J4635" s="68" t="s">
        <v>2267</v>
      </c>
      <c r="K4635" s="68">
        <v>2.9</v>
      </c>
      <c r="L4635" s="68">
        <v>0.76</v>
      </c>
      <c r="M4635" s="68" t="s">
        <v>2002</v>
      </c>
      <c r="N4635" s="143">
        <f>IF(対応ガラス検索!$E$2="-","",IF(対応ガラス検索!$E$2&gt;=K4635,MAX($N$2:N4634)+1,""))</f>
        <v>4634</v>
      </c>
      <c r="O4635" s="143" t="str">
        <f>IF(対応ガラス検索!$E$2="-","",IF(L4635&lt;=0.65,MAX($O$2:O4634)+1,""))</f>
        <v/>
      </c>
      <c r="P4635" s="144"/>
      <c r="Q4635" s="145"/>
    </row>
    <row r="4636" spans="1:17" x14ac:dyDescent="0.4">
      <c r="A4636" s="68">
        <v>4635</v>
      </c>
      <c r="B4636" s="68" t="s">
        <v>2056</v>
      </c>
      <c r="C4636" s="68" t="s">
        <v>2297</v>
      </c>
      <c r="D4636" s="68" t="s">
        <v>2085</v>
      </c>
      <c r="E4636" s="68" t="s">
        <v>1958</v>
      </c>
      <c r="F4636" s="68" t="s">
        <v>1959</v>
      </c>
      <c r="G4636" s="68" t="s">
        <v>2047</v>
      </c>
      <c r="H4636" s="68" t="s">
        <v>2048</v>
      </c>
      <c r="I4636" s="68">
        <v>8</v>
      </c>
      <c r="J4636" s="68" t="s">
        <v>2267</v>
      </c>
      <c r="K4636" s="68">
        <v>2.8</v>
      </c>
      <c r="L4636" s="68">
        <v>0.76</v>
      </c>
      <c r="M4636" s="68" t="s">
        <v>2002</v>
      </c>
      <c r="N4636" s="143">
        <f>IF(対応ガラス検索!$E$2="-","",IF(対応ガラス検索!$E$2&gt;=K4636,MAX($N$2:N4635)+1,""))</f>
        <v>4635</v>
      </c>
      <c r="O4636" s="143" t="str">
        <f>IF(対応ガラス検索!$E$2="-","",IF(L4636&lt;=0.65,MAX($O$2:O4635)+1,""))</f>
        <v/>
      </c>
      <c r="P4636" s="144"/>
      <c r="Q4636" s="145"/>
    </row>
    <row r="4637" spans="1:17" x14ac:dyDescent="0.4">
      <c r="A4637" s="68">
        <v>4636</v>
      </c>
      <c r="B4637" s="68" t="s">
        <v>2056</v>
      </c>
      <c r="C4637" s="68" t="s">
        <v>2297</v>
      </c>
      <c r="D4637" s="68" t="s">
        <v>2085</v>
      </c>
      <c r="E4637" s="68" t="s">
        <v>1958</v>
      </c>
      <c r="F4637" s="68" t="s">
        <v>1959</v>
      </c>
      <c r="G4637" s="68" t="s">
        <v>2047</v>
      </c>
      <c r="H4637" s="68" t="s">
        <v>2048</v>
      </c>
      <c r="I4637" s="68">
        <v>9</v>
      </c>
      <c r="J4637" s="68" t="s">
        <v>2267</v>
      </c>
      <c r="K4637" s="68">
        <v>2.8</v>
      </c>
      <c r="L4637" s="68">
        <v>0.76</v>
      </c>
      <c r="M4637" s="68" t="s">
        <v>2002</v>
      </c>
      <c r="N4637" s="143">
        <f>IF(対応ガラス検索!$E$2="-","",IF(対応ガラス検索!$E$2&gt;=K4637,MAX($N$2:N4636)+1,""))</f>
        <v>4636</v>
      </c>
      <c r="O4637" s="143" t="str">
        <f>IF(対応ガラス検索!$E$2="-","",IF(L4637&lt;=0.65,MAX($O$2:O4636)+1,""))</f>
        <v/>
      </c>
      <c r="P4637" s="144"/>
      <c r="Q4637" s="145"/>
    </row>
    <row r="4638" spans="1:17" x14ac:dyDescent="0.4">
      <c r="A4638" s="68">
        <v>4637</v>
      </c>
      <c r="B4638" s="68" t="s">
        <v>2056</v>
      </c>
      <c r="C4638" s="68" t="s">
        <v>2297</v>
      </c>
      <c r="D4638" s="68" t="s">
        <v>2085</v>
      </c>
      <c r="E4638" s="68" t="s">
        <v>1958</v>
      </c>
      <c r="F4638" s="68" t="s">
        <v>1959</v>
      </c>
      <c r="G4638" s="68" t="s">
        <v>2047</v>
      </c>
      <c r="H4638" s="68" t="s">
        <v>2048</v>
      </c>
      <c r="I4638" s="68">
        <v>10</v>
      </c>
      <c r="J4638" s="68" t="s">
        <v>2267</v>
      </c>
      <c r="K4638" s="68">
        <v>2.7</v>
      </c>
      <c r="L4638" s="68">
        <v>0.76</v>
      </c>
      <c r="M4638" s="68" t="s">
        <v>2002</v>
      </c>
      <c r="N4638" s="143">
        <f>IF(対応ガラス検索!$E$2="-","",IF(対応ガラス検索!$E$2&gt;=K4638,MAX($N$2:N4637)+1,""))</f>
        <v>4637</v>
      </c>
      <c r="O4638" s="143" t="str">
        <f>IF(対応ガラス検索!$E$2="-","",IF(L4638&lt;=0.65,MAX($O$2:O4637)+1,""))</f>
        <v/>
      </c>
      <c r="P4638" s="144"/>
      <c r="Q4638" s="145"/>
    </row>
    <row r="4639" spans="1:17" x14ac:dyDescent="0.4">
      <c r="A4639" s="68">
        <v>4638</v>
      </c>
      <c r="B4639" s="68" t="s">
        <v>2056</v>
      </c>
      <c r="C4639" s="68" t="s">
        <v>2297</v>
      </c>
      <c r="D4639" s="68" t="s">
        <v>2085</v>
      </c>
      <c r="E4639" s="68" t="s">
        <v>1958</v>
      </c>
      <c r="F4639" s="68" t="s">
        <v>1959</v>
      </c>
      <c r="G4639" s="68" t="s">
        <v>2047</v>
      </c>
      <c r="H4639" s="68" t="s">
        <v>2048</v>
      </c>
      <c r="I4639" s="68">
        <v>11</v>
      </c>
      <c r="J4639" s="68" t="s">
        <v>2267</v>
      </c>
      <c r="K4639" s="68">
        <v>2.7</v>
      </c>
      <c r="L4639" s="68">
        <v>0.76</v>
      </c>
      <c r="M4639" s="68" t="s">
        <v>2002</v>
      </c>
      <c r="N4639" s="143">
        <f>IF(対応ガラス検索!$E$2="-","",IF(対応ガラス検索!$E$2&gt;=K4639,MAX($N$2:N4638)+1,""))</f>
        <v>4638</v>
      </c>
      <c r="O4639" s="143" t="str">
        <f>IF(対応ガラス検索!$E$2="-","",IF(L4639&lt;=0.65,MAX($O$2:O4638)+1,""))</f>
        <v/>
      </c>
      <c r="P4639" s="144"/>
      <c r="Q4639" s="145"/>
    </row>
    <row r="4640" spans="1:17" x14ac:dyDescent="0.4">
      <c r="A4640" s="68">
        <v>4639</v>
      </c>
      <c r="B4640" s="68" t="s">
        <v>2056</v>
      </c>
      <c r="C4640" s="68" t="s">
        <v>2297</v>
      </c>
      <c r="D4640" s="68" t="s">
        <v>2085</v>
      </c>
      <c r="E4640" s="68" t="s">
        <v>1958</v>
      </c>
      <c r="F4640" s="68" t="s">
        <v>1959</v>
      </c>
      <c r="G4640" s="68" t="s">
        <v>2047</v>
      </c>
      <c r="H4640" s="68" t="s">
        <v>2048</v>
      </c>
      <c r="I4640" s="68">
        <v>12</v>
      </c>
      <c r="J4640" s="68" t="s">
        <v>2267</v>
      </c>
      <c r="K4640" s="68">
        <v>2.7</v>
      </c>
      <c r="L4640" s="68">
        <v>0.76</v>
      </c>
      <c r="M4640" s="68" t="s">
        <v>2002</v>
      </c>
      <c r="N4640" s="143">
        <f>IF(対応ガラス検索!$E$2="-","",IF(対応ガラス検索!$E$2&gt;=K4640,MAX($N$2:N4639)+1,""))</f>
        <v>4639</v>
      </c>
      <c r="O4640" s="143" t="str">
        <f>IF(対応ガラス検索!$E$2="-","",IF(L4640&lt;=0.65,MAX($O$2:O4639)+1,""))</f>
        <v/>
      </c>
      <c r="P4640" s="144"/>
      <c r="Q4640" s="145"/>
    </row>
    <row r="4641" spans="1:17" x14ac:dyDescent="0.4">
      <c r="A4641" s="68">
        <v>4640</v>
      </c>
      <c r="B4641" s="68" t="s">
        <v>2056</v>
      </c>
      <c r="C4641" s="68" t="s">
        <v>2297</v>
      </c>
      <c r="D4641" s="68" t="s">
        <v>2085</v>
      </c>
      <c r="E4641" s="68" t="s">
        <v>1958</v>
      </c>
      <c r="F4641" s="68" t="s">
        <v>1959</v>
      </c>
      <c r="G4641" s="68" t="s">
        <v>2047</v>
      </c>
      <c r="H4641" s="68" t="s">
        <v>2048</v>
      </c>
      <c r="I4641" s="68">
        <v>13</v>
      </c>
      <c r="J4641" s="68" t="s">
        <v>2267</v>
      </c>
      <c r="K4641" s="68">
        <v>2.6</v>
      </c>
      <c r="L4641" s="68">
        <v>0.76</v>
      </c>
      <c r="M4641" s="68" t="s">
        <v>2002</v>
      </c>
      <c r="N4641" s="143">
        <f>IF(対応ガラス検索!$E$2="-","",IF(対応ガラス検索!$E$2&gt;=K4641,MAX($N$2:N4640)+1,""))</f>
        <v>4640</v>
      </c>
      <c r="O4641" s="143" t="str">
        <f>IF(対応ガラス検索!$E$2="-","",IF(L4641&lt;=0.65,MAX($O$2:O4640)+1,""))</f>
        <v/>
      </c>
      <c r="P4641" s="144"/>
      <c r="Q4641" s="145"/>
    </row>
    <row r="4642" spans="1:17" x14ac:dyDescent="0.4">
      <c r="A4642" s="68">
        <v>4641</v>
      </c>
      <c r="B4642" s="68" t="s">
        <v>2056</v>
      </c>
      <c r="C4642" s="68" t="s">
        <v>2297</v>
      </c>
      <c r="D4642" s="68" t="s">
        <v>2085</v>
      </c>
      <c r="E4642" s="68" t="s">
        <v>1958</v>
      </c>
      <c r="F4642" s="68" t="s">
        <v>1959</v>
      </c>
      <c r="G4642" s="68" t="s">
        <v>2047</v>
      </c>
      <c r="H4642" s="68" t="s">
        <v>2048</v>
      </c>
      <c r="I4642" s="68">
        <v>6</v>
      </c>
      <c r="J4642" s="68" t="s">
        <v>2296</v>
      </c>
      <c r="K4642" s="68">
        <v>3.2</v>
      </c>
      <c r="L4642" s="68">
        <v>0.75</v>
      </c>
      <c r="M4642" s="68" t="s">
        <v>2002</v>
      </c>
      <c r="N4642" s="143">
        <f>IF(対応ガラス検索!$E$2="-","",IF(対応ガラス検索!$E$2&gt;=K4642,MAX($N$2:N4641)+1,""))</f>
        <v>4641</v>
      </c>
      <c r="O4642" s="143" t="str">
        <f>IF(対応ガラス検索!$E$2="-","",IF(L4642&lt;=0.65,MAX($O$2:O4641)+1,""))</f>
        <v/>
      </c>
      <c r="P4642" s="144"/>
      <c r="Q4642" s="145"/>
    </row>
    <row r="4643" spans="1:17" x14ac:dyDescent="0.4">
      <c r="A4643" s="68">
        <v>4642</v>
      </c>
      <c r="B4643" s="68" t="s">
        <v>2056</v>
      </c>
      <c r="C4643" s="68" t="s">
        <v>2297</v>
      </c>
      <c r="D4643" s="68" t="s">
        <v>2085</v>
      </c>
      <c r="E4643" s="68" t="s">
        <v>1958</v>
      </c>
      <c r="F4643" s="68" t="s">
        <v>1959</v>
      </c>
      <c r="G4643" s="68" t="s">
        <v>2047</v>
      </c>
      <c r="H4643" s="68" t="s">
        <v>2048</v>
      </c>
      <c r="I4643" s="68">
        <v>7</v>
      </c>
      <c r="J4643" s="68" t="s">
        <v>2296</v>
      </c>
      <c r="K4643" s="68">
        <v>3.1</v>
      </c>
      <c r="L4643" s="68">
        <v>0.76</v>
      </c>
      <c r="M4643" s="68" t="s">
        <v>2002</v>
      </c>
      <c r="N4643" s="143">
        <f>IF(対応ガラス検索!$E$2="-","",IF(対応ガラス検索!$E$2&gt;=K4643,MAX($N$2:N4642)+1,""))</f>
        <v>4642</v>
      </c>
      <c r="O4643" s="143" t="str">
        <f>IF(対応ガラス検索!$E$2="-","",IF(L4643&lt;=0.65,MAX($O$2:O4642)+1,""))</f>
        <v/>
      </c>
      <c r="P4643" s="144"/>
      <c r="Q4643" s="145"/>
    </row>
    <row r="4644" spans="1:17" x14ac:dyDescent="0.4">
      <c r="A4644" s="68">
        <v>4643</v>
      </c>
      <c r="B4644" s="68" t="s">
        <v>2056</v>
      </c>
      <c r="C4644" s="68" t="s">
        <v>2297</v>
      </c>
      <c r="D4644" s="68" t="s">
        <v>2085</v>
      </c>
      <c r="E4644" s="68" t="s">
        <v>1958</v>
      </c>
      <c r="F4644" s="68" t="s">
        <v>1959</v>
      </c>
      <c r="G4644" s="68" t="s">
        <v>2047</v>
      </c>
      <c r="H4644" s="68" t="s">
        <v>2048</v>
      </c>
      <c r="I4644" s="68">
        <v>8</v>
      </c>
      <c r="J4644" s="68" t="s">
        <v>2296</v>
      </c>
      <c r="K4644" s="68">
        <v>3</v>
      </c>
      <c r="L4644" s="68">
        <v>0.76</v>
      </c>
      <c r="M4644" s="68" t="s">
        <v>2002</v>
      </c>
      <c r="N4644" s="143">
        <f>IF(対応ガラス検索!$E$2="-","",IF(対応ガラス検索!$E$2&gt;=K4644,MAX($N$2:N4643)+1,""))</f>
        <v>4643</v>
      </c>
      <c r="O4644" s="143" t="str">
        <f>IF(対応ガラス検索!$E$2="-","",IF(L4644&lt;=0.65,MAX($O$2:O4643)+1,""))</f>
        <v/>
      </c>
      <c r="P4644" s="144"/>
      <c r="Q4644" s="145"/>
    </row>
    <row r="4645" spans="1:17" x14ac:dyDescent="0.4">
      <c r="A4645" s="68">
        <v>4644</v>
      </c>
      <c r="B4645" s="68" t="s">
        <v>2056</v>
      </c>
      <c r="C4645" s="68" t="s">
        <v>2297</v>
      </c>
      <c r="D4645" s="68" t="s">
        <v>2085</v>
      </c>
      <c r="E4645" s="68" t="s">
        <v>1958</v>
      </c>
      <c r="F4645" s="68" t="s">
        <v>1959</v>
      </c>
      <c r="G4645" s="68" t="s">
        <v>2047</v>
      </c>
      <c r="H4645" s="68" t="s">
        <v>2048</v>
      </c>
      <c r="I4645" s="68">
        <v>9</v>
      </c>
      <c r="J4645" s="68" t="s">
        <v>2296</v>
      </c>
      <c r="K4645" s="68">
        <v>3</v>
      </c>
      <c r="L4645" s="68">
        <v>0.76</v>
      </c>
      <c r="M4645" s="68" t="s">
        <v>2002</v>
      </c>
      <c r="N4645" s="143">
        <f>IF(対応ガラス検索!$E$2="-","",IF(対応ガラス検索!$E$2&gt;=K4645,MAX($N$2:N4644)+1,""))</f>
        <v>4644</v>
      </c>
      <c r="O4645" s="143" t="str">
        <f>IF(対応ガラス検索!$E$2="-","",IF(L4645&lt;=0.65,MAX($O$2:O4644)+1,""))</f>
        <v/>
      </c>
      <c r="P4645" s="144"/>
      <c r="Q4645" s="145"/>
    </row>
    <row r="4646" spans="1:17" x14ac:dyDescent="0.4">
      <c r="A4646" s="68">
        <v>4645</v>
      </c>
      <c r="B4646" s="68" t="s">
        <v>2056</v>
      </c>
      <c r="C4646" s="68" t="s">
        <v>2297</v>
      </c>
      <c r="D4646" s="68" t="s">
        <v>2085</v>
      </c>
      <c r="E4646" s="68" t="s">
        <v>1958</v>
      </c>
      <c r="F4646" s="68" t="s">
        <v>1959</v>
      </c>
      <c r="G4646" s="68" t="s">
        <v>2047</v>
      </c>
      <c r="H4646" s="68" t="s">
        <v>2048</v>
      </c>
      <c r="I4646" s="68">
        <v>10</v>
      </c>
      <c r="J4646" s="68" t="s">
        <v>2296</v>
      </c>
      <c r="K4646" s="68">
        <v>2.9</v>
      </c>
      <c r="L4646" s="68">
        <v>0.76</v>
      </c>
      <c r="M4646" s="68" t="s">
        <v>2002</v>
      </c>
      <c r="N4646" s="143">
        <f>IF(対応ガラス検索!$E$2="-","",IF(対応ガラス検索!$E$2&gt;=K4646,MAX($N$2:N4645)+1,""))</f>
        <v>4645</v>
      </c>
      <c r="O4646" s="143" t="str">
        <f>IF(対応ガラス検索!$E$2="-","",IF(L4646&lt;=0.65,MAX($O$2:O4645)+1,""))</f>
        <v/>
      </c>
      <c r="P4646" s="144"/>
      <c r="Q4646" s="145"/>
    </row>
    <row r="4647" spans="1:17" x14ac:dyDescent="0.4">
      <c r="A4647" s="68">
        <v>4646</v>
      </c>
      <c r="B4647" s="68" t="s">
        <v>2056</v>
      </c>
      <c r="C4647" s="68" t="s">
        <v>2297</v>
      </c>
      <c r="D4647" s="68" t="s">
        <v>2085</v>
      </c>
      <c r="E4647" s="68" t="s">
        <v>1958</v>
      </c>
      <c r="F4647" s="68" t="s">
        <v>1959</v>
      </c>
      <c r="G4647" s="68" t="s">
        <v>2047</v>
      </c>
      <c r="H4647" s="68" t="s">
        <v>2048</v>
      </c>
      <c r="I4647" s="68">
        <v>11</v>
      </c>
      <c r="J4647" s="68" t="s">
        <v>2296</v>
      </c>
      <c r="K4647" s="142">
        <v>2.9</v>
      </c>
      <c r="L4647" s="68">
        <v>0.76</v>
      </c>
      <c r="M4647" s="68" t="s">
        <v>2002</v>
      </c>
      <c r="N4647" s="143">
        <f>IF(対応ガラス検索!$E$2="-","",IF(対応ガラス検索!$E$2&gt;=K4647,MAX($N$2:N4646)+1,""))</f>
        <v>4646</v>
      </c>
      <c r="O4647" s="143" t="str">
        <f>IF(対応ガラス検索!$E$2="-","",IF(L4647&lt;=0.65,MAX($O$2:O4646)+1,""))</f>
        <v/>
      </c>
      <c r="P4647" s="144"/>
      <c r="Q4647" s="145"/>
    </row>
    <row r="4648" spans="1:17" x14ac:dyDescent="0.4">
      <c r="A4648" s="68">
        <v>4647</v>
      </c>
      <c r="B4648" s="68" t="s">
        <v>2056</v>
      </c>
      <c r="C4648" s="68" t="s">
        <v>2297</v>
      </c>
      <c r="D4648" s="68" t="s">
        <v>2085</v>
      </c>
      <c r="E4648" s="68" t="s">
        <v>1958</v>
      </c>
      <c r="F4648" s="68" t="s">
        <v>1959</v>
      </c>
      <c r="G4648" s="68" t="s">
        <v>2047</v>
      </c>
      <c r="H4648" s="68" t="s">
        <v>2048</v>
      </c>
      <c r="I4648" s="68">
        <v>12</v>
      </c>
      <c r="J4648" s="68" t="s">
        <v>2296</v>
      </c>
      <c r="K4648" s="68">
        <v>2.8</v>
      </c>
      <c r="L4648" s="68">
        <v>0.76</v>
      </c>
      <c r="M4648" s="68" t="s">
        <v>2002</v>
      </c>
      <c r="N4648" s="143">
        <f>IF(対応ガラス検索!$E$2="-","",IF(対応ガラス検索!$E$2&gt;=K4648,MAX($N$2:N4647)+1,""))</f>
        <v>4647</v>
      </c>
      <c r="O4648" s="143" t="str">
        <f>IF(対応ガラス検索!$E$2="-","",IF(L4648&lt;=0.65,MAX($O$2:O4647)+1,""))</f>
        <v/>
      </c>
      <c r="P4648" s="144"/>
      <c r="Q4648" s="145"/>
    </row>
    <row r="4649" spans="1:17" x14ac:dyDescent="0.4">
      <c r="A4649" s="68">
        <v>4648</v>
      </c>
      <c r="B4649" s="68" t="s">
        <v>2056</v>
      </c>
      <c r="C4649" s="68" t="s">
        <v>2297</v>
      </c>
      <c r="D4649" s="68" t="s">
        <v>2085</v>
      </c>
      <c r="E4649" s="68" t="s">
        <v>1958</v>
      </c>
      <c r="F4649" s="68" t="s">
        <v>1959</v>
      </c>
      <c r="G4649" s="68" t="s">
        <v>2047</v>
      </c>
      <c r="H4649" s="68" t="s">
        <v>2048</v>
      </c>
      <c r="I4649" s="68">
        <v>13</v>
      </c>
      <c r="J4649" s="68" t="s">
        <v>2296</v>
      </c>
      <c r="K4649" s="68">
        <v>2.8</v>
      </c>
      <c r="L4649" s="68">
        <v>0.76</v>
      </c>
      <c r="M4649" s="68" t="s">
        <v>2002</v>
      </c>
      <c r="N4649" s="143">
        <f>IF(対応ガラス検索!$E$2="-","",IF(対応ガラス検索!$E$2&gt;=K4649,MAX($N$2:N4648)+1,""))</f>
        <v>4648</v>
      </c>
      <c r="O4649" s="143" t="str">
        <f>IF(対応ガラス検索!$E$2="-","",IF(L4649&lt;=0.65,MAX($O$2:O4648)+1,""))</f>
        <v/>
      </c>
      <c r="P4649" s="144"/>
      <c r="Q4649" s="145"/>
    </row>
    <row r="4650" spans="1:17" x14ac:dyDescent="0.4">
      <c r="A4650" s="68">
        <v>4649</v>
      </c>
      <c r="B4650" s="68" t="s">
        <v>2056</v>
      </c>
      <c r="C4650" s="68" t="s">
        <v>2297</v>
      </c>
      <c r="D4650" s="68" t="s">
        <v>2085</v>
      </c>
      <c r="E4650" s="68" t="s">
        <v>1958</v>
      </c>
      <c r="F4650" s="68" t="s">
        <v>1959</v>
      </c>
      <c r="G4650" s="68" t="s">
        <v>2047</v>
      </c>
      <c r="H4650" s="68" t="s">
        <v>2048</v>
      </c>
      <c r="I4650" s="68">
        <v>6</v>
      </c>
      <c r="J4650" s="68" t="s">
        <v>2296</v>
      </c>
      <c r="K4650" s="68">
        <v>3.2</v>
      </c>
      <c r="L4650" s="68">
        <v>0.75</v>
      </c>
      <c r="M4650" s="68" t="s">
        <v>2002</v>
      </c>
      <c r="N4650" s="143">
        <f>IF(対応ガラス検索!$E$2="-","",IF(対応ガラス検索!$E$2&gt;=K4650,MAX($N$2:N4649)+1,""))</f>
        <v>4649</v>
      </c>
      <c r="O4650" s="143" t="str">
        <f>IF(対応ガラス検索!$E$2="-","",IF(L4650&lt;=0.65,MAX($O$2:O4649)+1,""))</f>
        <v/>
      </c>
      <c r="P4650" s="144"/>
      <c r="Q4650" s="145"/>
    </row>
    <row r="4651" spans="1:17" x14ac:dyDescent="0.4">
      <c r="A4651" s="68">
        <v>4650</v>
      </c>
      <c r="B4651" s="68" t="s">
        <v>2056</v>
      </c>
      <c r="C4651" s="68" t="s">
        <v>2297</v>
      </c>
      <c r="D4651" s="68" t="s">
        <v>2085</v>
      </c>
      <c r="E4651" s="68" t="s">
        <v>1958</v>
      </c>
      <c r="F4651" s="68" t="s">
        <v>1959</v>
      </c>
      <c r="G4651" s="68" t="s">
        <v>2047</v>
      </c>
      <c r="H4651" s="68" t="s">
        <v>2048</v>
      </c>
      <c r="I4651" s="68">
        <v>7</v>
      </c>
      <c r="J4651" s="68" t="s">
        <v>2296</v>
      </c>
      <c r="K4651" s="68">
        <v>3.1</v>
      </c>
      <c r="L4651" s="68">
        <v>0.76</v>
      </c>
      <c r="M4651" s="68" t="s">
        <v>2002</v>
      </c>
      <c r="N4651" s="143">
        <f>IF(対応ガラス検索!$E$2="-","",IF(対応ガラス検索!$E$2&gt;=K4651,MAX($N$2:N4650)+1,""))</f>
        <v>4650</v>
      </c>
      <c r="O4651" s="143" t="str">
        <f>IF(対応ガラス検索!$E$2="-","",IF(L4651&lt;=0.65,MAX($O$2:O4650)+1,""))</f>
        <v/>
      </c>
      <c r="P4651" s="144"/>
      <c r="Q4651" s="145"/>
    </row>
    <row r="4652" spans="1:17" x14ac:dyDescent="0.4">
      <c r="A4652" s="68">
        <v>4651</v>
      </c>
      <c r="B4652" s="68" t="s">
        <v>2056</v>
      </c>
      <c r="C4652" s="68" t="s">
        <v>2297</v>
      </c>
      <c r="D4652" s="68" t="s">
        <v>2085</v>
      </c>
      <c r="E4652" s="68" t="s">
        <v>1958</v>
      </c>
      <c r="F4652" s="68" t="s">
        <v>1959</v>
      </c>
      <c r="G4652" s="68" t="s">
        <v>2047</v>
      </c>
      <c r="H4652" s="68" t="s">
        <v>2048</v>
      </c>
      <c r="I4652" s="68">
        <v>8</v>
      </c>
      <c r="J4652" s="68" t="s">
        <v>2296</v>
      </c>
      <c r="K4652" s="68">
        <v>3</v>
      </c>
      <c r="L4652" s="68">
        <v>0.76</v>
      </c>
      <c r="M4652" s="68" t="s">
        <v>2002</v>
      </c>
      <c r="N4652" s="143">
        <f>IF(対応ガラス検索!$E$2="-","",IF(対応ガラス検索!$E$2&gt;=K4652,MAX($N$2:N4651)+1,""))</f>
        <v>4651</v>
      </c>
      <c r="O4652" s="143" t="str">
        <f>IF(対応ガラス検索!$E$2="-","",IF(L4652&lt;=0.65,MAX($O$2:O4651)+1,""))</f>
        <v/>
      </c>
      <c r="P4652" s="144"/>
      <c r="Q4652" s="145"/>
    </row>
    <row r="4653" spans="1:17" x14ac:dyDescent="0.4">
      <c r="A4653" s="68">
        <v>4652</v>
      </c>
      <c r="B4653" s="68" t="s">
        <v>2056</v>
      </c>
      <c r="C4653" s="68" t="s">
        <v>2297</v>
      </c>
      <c r="D4653" s="68" t="s">
        <v>2085</v>
      </c>
      <c r="E4653" s="68" t="s">
        <v>1958</v>
      </c>
      <c r="F4653" s="68" t="s">
        <v>1959</v>
      </c>
      <c r="G4653" s="68" t="s">
        <v>2047</v>
      </c>
      <c r="H4653" s="68" t="s">
        <v>2048</v>
      </c>
      <c r="I4653" s="68">
        <v>9</v>
      </c>
      <c r="J4653" s="68" t="s">
        <v>2296</v>
      </c>
      <c r="K4653" s="68">
        <v>3</v>
      </c>
      <c r="L4653" s="68">
        <v>0.76</v>
      </c>
      <c r="M4653" s="68" t="s">
        <v>2002</v>
      </c>
      <c r="N4653" s="143">
        <f>IF(対応ガラス検索!$E$2="-","",IF(対応ガラス検索!$E$2&gt;=K4653,MAX($N$2:N4652)+1,""))</f>
        <v>4652</v>
      </c>
      <c r="O4653" s="143" t="str">
        <f>IF(対応ガラス検索!$E$2="-","",IF(L4653&lt;=0.65,MAX($O$2:O4652)+1,""))</f>
        <v/>
      </c>
      <c r="P4653" s="144"/>
      <c r="Q4653" s="145"/>
    </row>
    <row r="4654" spans="1:17" x14ac:dyDescent="0.4">
      <c r="A4654" s="68">
        <v>4653</v>
      </c>
      <c r="B4654" s="68" t="s">
        <v>2056</v>
      </c>
      <c r="C4654" s="68" t="s">
        <v>2297</v>
      </c>
      <c r="D4654" s="68" t="s">
        <v>2085</v>
      </c>
      <c r="E4654" s="68" t="s">
        <v>1958</v>
      </c>
      <c r="F4654" s="68" t="s">
        <v>1959</v>
      </c>
      <c r="G4654" s="68" t="s">
        <v>2047</v>
      </c>
      <c r="H4654" s="68" t="s">
        <v>2048</v>
      </c>
      <c r="I4654" s="68">
        <v>10</v>
      </c>
      <c r="J4654" s="68" t="s">
        <v>2296</v>
      </c>
      <c r="K4654" s="68">
        <v>2.9</v>
      </c>
      <c r="L4654" s="68">
        <v>0.76</v>
      </c>
      <c r="M4654" s="68" t="s">
        <v>2002</v>
      </c>
      <c r="N4654" s="143">
        <f>IF(対応ガラス検索!$E$2="-","",IF(対応ガラス検索!$E$2&gt;=K4654,MAX($N$2:N4653)+1,""))</f>
        <v>4653</v>
      </c>
      <c r="O4654" s="143" t="str">
        <f>IF(対応ガラス検索!$E$2="-","",IF(L4654&lt;=0.65,MAX($O$2:O4653)+1,""))</f>
        <v/>
      </c>
      <c r="P4654" s="144"/>
      <c r="Q4654" s="145"/>
    </row>
    <row r="4655" spans="1:17" x14ac:dyDescent="0.4">
      <c r="A4655" s="68">
        <v>4654</v>
      </c>
      <c r="B4655" s="68" t="s">
        <v>2056</v>
      </c>
      <c r="C4655" s="68" t="s">
        <v>2297</v>
      </c>
      <c r="D4655" s="68" t="s">
        <v>2085</v>
      </c>
      <c r="E4655" s="68" t="s">
        <v>1958</v>
      </c>
      <c r="F4655" s="68" t="s">
        <v>1959</v>
      </c>
      <c r="G4655" s="68" t="s">
        <v>2047</v>
      </c>
      <c r="H4655" s="68" t="s">
        <v>2048</v>
      </c>
      <c r="I4655" s="68">
        <v>11</v>
      </c>
      <c r="J4655" s="68" t="s">
        <v>2296</v>
      </c>
      <c r="K4655" s="68">
        <v>2.9</v>
      </c>
      <c r="L4655" s="68">
        <v>0.76</v>
      </c>
      <c r="M4655" s="68" t="s">
        <v>2002</v>
      </c>
      <c r="N4655" s="143">
        <f>IF(対応ガラス検索!$E$2="-","",IF(対応ガラス検索!$E$2&gt;=K4655,MAX($N$2:N4654)+1,""))</f>
        <v>4654</v>
      </c>
      <c r="O4655" s="143" t="str">
        <f>IF(対応ガラス検索!$E$2="-","",IF(L4655&lt;=0.65,MAX($O$2:O4654)+1,""))</f>
        <v/>
      </c>
      <c r="P4655" s="144"/>
      <c r="Q4655" s="145"/>
    </row>
    <row r="4656" spans="1:17" x14ac:dyDescent="0.4">
      <c r="A4656" s="68">
        <v>4655</v>
      </c>
      <c r="B4656" s="68" t="s">
        <v>2056</v>
      </c>
      <c r="C4656" s="68" t="s">
        <v>2297</v>
      </c>
      <c r="D4656" s="68" t="s">
        <v>2085</v>
      </c>
      <c r="E4656" s="68" t="s">
        <v>1958</v>
      </c>
      <c r="F4656" s="68" t="s">
        <v>1959</v>
      </c>
      <c r="G4656" s="68" t="s">
        <v>2047</v>
      </c>
      <c r="H4656" s="68" t="s">
        <v>2048</v>
      </c>
      <c r="I4656" s="68">
        <v>12</v>
      </c>
      <c r="J4656" s="68" t="s">
        <v>2296</v>
      </c>
      <c r="K4656" s="68">
        <v>2.8</v>
      </c>
      <c r="L4656" s="68">
        <v>0.76</v>
      </c>
      <c r="M4656" s="68" t="s">
        <v>2002</v>
      </c>
      <c r="N4656" s="143">
        <f>IF(対応ガラス検索!$E$2="-","",IF(対応ガラス検索!$E$2&gt;=K4656,MAX($N$2:N4655)+1,""))</f>
        <v>4655</v>
      </c>
      <c r="O4656" s="143" t="str">
        <f>IF(対応ガラス検索!$E$2="-","",IF(L4656&lt;=0.65,MAX($O$2:O4655)+1,""))</f>
        <v/>
      </c>
      <c r="P4656" s="144"/>
      <c r="Q4656" s="145"/>
    </row>
    <row r="4657" spans="1:17" x14ac:dyDescent="0.4">
      <c r="A4657" s="68">
        <v>4656</v>
      </c>
      <c r="B4657" s="68" t="s">
        <v>2056</v>
      </c>
      <c r="C4657" s="68" t="s">
        <v>2297</v>
      </c>
      <c r="D4657" s="68" t="s">
        <v>2085</v>
      </c>
      <c r="E4657" s="68" t="s">
        <v>1958</v>
      </c>
      <c r="F4657" s="68" t="s">
        <v>1959</v>
      </c>
      <c r="G4657" s="68" t="s">
        <v>2047</v>
      </c>
      <c r="H4657" s="68" t="s">
        <v>2048</v>
      </c>
      <c r="I4657" s="68">
        <v>13</v>
      </c>
      <c r="J4657" s="68" t="s">
        <v>2296</v>
      </c>
      <c r="K4657" s="68">
        <v>2.8</v>
      </c>
      <c r="L4657" s="68">
        <v>0.76</v>
      </c>
      <c r="M4657" s="68" t="s">
        <v>2002</v>
      </c>
      <c r="N4657" s="143">
        <f>IF(対応ガラス検索!$E$2="-","",IF(対応ガラス検索!$E$2&gt;=K4657,MAX($N$2:N4656)+1,""))</f>
        <v>4656</v>
      </c>
      <c r="O4657" s="143" t="str">
        <f>IF(対応ガラス検索!$E$2="-","",IF(L4657&lt;=0.65,MAX($O$2:O4656)+1,""))</f>
        <v/>
      </c>
      <c r="P4657" s="144"/>
      <c r="Q4657" s="145"/>
    </row>
    <row r="4658" spans="1:17" x14ac:dyDescent="0.4">
      <c r="A4658" s="68">
        <v>4657</v>
      </c>
      <c r="B4658" s="68" t="s">
        <v>2056</v>
      </c>
      <c r="C4658" s="68" t="s">
        <v>2297</v>
      </c>
      <c r="D4658" s="68" t="s">
        <v>2086</v>
      </c>
      <c r="E4658" s="68" t="s">
        <v>1958</v>
      </c>
      <c r="F4658" s="68" t="s">
        <v>1959</v>
      </c>
      <c r="G4658" s="68" t="s">
        <v>2052</v>
      </c>
      <c r="H4658" s="68" t="s">
        <v>2053</v>
      </c>
      <c r="I4658" s="68">
        <v>6</v>
      </c>
      <c r="J4658" s="68" t="s">
        <v>2267</v>
      </c>
      <c r="K4658" s="68">
        <v>3</v>
      </c>
      <c r="L4658" s="68">
        <v>0.76</v>
      </c>
      <c r="M4658" s="68" t="s">
        <v>2002</v>
      </c>
      <c r="N4658" s="143">
        <f>IF(対応ガラス検索!$E$2="-","",IF(対応ガラス検索!$E$2&gt;=K4658,MAX($N$2:N4657)+1,""))</f>
        <v>4657</v>
      </c>
      <c r="O4658" s="143" t="str">
        <f>IF(対応ガラス検索!$E$2="-","",IF(L4658&lt;=0.65,MAX($O$2:O4657)+1,""))</f>
        <v/>
      </c>
      <c r="P4658" s="144"/>
      <c r="Q4658" s="145"/>
    </row>
    <row r="4659" spans="1:17" x14ac:dyDescent="0.4">
      <c r="A4659" s="68">
        <v>4658</v>
      </c>
      <c r="B4659" s="68" t="s">
        <v>2056</v>
      </c>
      <c r="C4659" s="68" t="s">
        <v>2297</v>
      </c>
      <c r="D4659" s="68" t="s">
        <v>2086</v>
      </c>
      <c r="E4659" s="68" t="s">
        <v>1958</v>
      </c>
      <c r="F4659" s="68" t="s">
        <v>1959</v>
      </c>
      <c r="G4659" s="68" t="s">
        <v>2052</v>
      </c>
      <c r="H4659" s="68" t="s">
        <v>2053</v>
      </c>
      <c r="I4659" s="68">
        <v>7</v>
      </c>
      <c r="J4659" s="68" t="s">
        <v>2267</v>
      </c>
      <c r="K4659" s="68">
        <v>2.9</v>
      </c>
      <c r="L4659" s="68">
        <v>0.76</v>
      </c>
      <c r="M4659" s="68" t="s">
        <v>2002</v>
      </c>
      <c r="N4659" s="143">
        <f>IF(対応ガラス検索!$E$2="-","",IF(対応ガラス検索!$E$2&gt;=K4659,MAX($N$2:N4658)+1,""))</f>
        <v>4658</v>
      </c>
      <c r="O4659" s="143" t="str">
        <f>IF(対応ガラス検索!$E$2="-","",IF(L4659&lt;=0.65,MAX($O$2:O4658)+1,""))</f>
        <v/>
      </c>
      <c r="P4659" s="144"/>
      <c r="Q4659" s="145"/>
    </row>
    <row r="4660" spans="1:17" x14ac:dyDescent="0.4">
      <c r="A4660" s="68">
        <v>4659</v>
      </c>
      <c r="B4660" s="68" t="s">
        <v>2056</v>
      </c>
      <c r="C4660" s="68" t="s">
        <v>2297</v>
      </c>
      <c r="D4660" s="68" t="s">
        <v>2086</v>
      </c>
      <c r="E4660" s="68" t="s">
        <v>1958</v>
      </c>
      <c r="F4660" s="68" t="s">
        <v>1959</v>
      </c>
      <c r="G4660" s="68" t="s">
        <v>2052</v>
      </c>
      <c r="H4660" s="68" t="s">
        <v>2053</v>
      </c>
      <c r="I4660" s="68">
        <v>8</v>
      </c>
      <c r="J4660" s="68" t="s">
        <v>2267</v>
      </c>
      <c r="K4660" s="68">
        <v>2.8</v>
      </c>
      <c r="L4660" s="68">
        <v>0.76</v>
      </c>
      <c r="M4660" s="68" t="s">
        <v>2002</v>
      </c>
      <c r="N4660" s="143">
        <f>IF(対応ガラス検索!$E$2="-","",IF(対応ガラス検索!$E$2&gt;=K4660,MAX($N$2:N4659)+1,""))</f>
        <v>4659</v>
      </c>
      <c r="O4660" s="143" t="str">
        <f>IF(対応ガラス検索!$E$2="-","",IF(L4660&lt;=0.65,MAX($O$2:O4659)+1,""))</f>
        <v/>
      </c>
      <c r="P4660" s="144"/>
      <c r="Q4660" s="145"/>
    </row>
    <row r="4661" spans="1:17" x14ac:dyDescent="0.4">
      <c r="A4661" s="68">
        <v>4660</v>
      </c>
      <c r="B4661" s="68" t="s">
        <v>2056</v>
      </c>
      <c r="C4661" s="68" t="s">
        <v>2297</v>
      </c>
      <c r="D4661" s="68" t="s">
        <v>2086</v>
      </c>
      <c r="E4661" s="68" t="s">
        <v>1958</v>
      </c>
      <c r="F4661" s="68" t="s">
        <v>1959</v>
      </c>
      <c r="G4661" s="68" t="s">
        <v>2052</v>
      </c>
      <c r="H4661" s="68" t="s">
        <v>2053</v>
      </c>
      <c r="I4661" s="68">
        <v>9</v>
      </c>
      <c r="J4661" s="68" t="s">
        <v>2267</v>
      </c>
      <c r="K4661" s="68">
        <v>2.8</v>
      </c>
      <c r="L4661" s="68">
        <v>0.76</v>
      </c>
      <c r="M4661" s="68" t="s">
        <v>2002</v>
      </c>
      <c r="N4661" s="143">
        <f>IF(対応ガラス検索!$E$2="-","",IF(対応ガラス検索!$E$2&gt;=K4661,MAX($N$2:N4660)+1,""))</f>
        <v>4660</v>
      </c>
      <c r="O4661" s="143" t="str">
        <f>IF(対応ガラス検索!$E$2="-","",IF(L4661&lt;=0.65,MAX($O$2:O4660)+1,""))</f>
        <v/>
      </c>
      <c r="P4661" s="144"/>
      <c r="Q4661" s="145"/>
    </row>
    <row r="4662" spans="1:17" x14ac:dyDescent="0.4">
      <c r="A4662" s="68">
        <v>4661</v>
      </c>
      <c r="B4662" s="68" t="s">
        <v>2056</v>
      </c>
      <c r="C4662" s="68" t="s">
        <v>2297</v>
      </c>
      <c r="D4662" s="68" t="s">
        <v>2086</v>
      </c>
      <c r="E4662" s="68" t="s">
        <v>1958</v>
      </c>
      <c r="F4662" s="68" t="s">
        <v>1959</v>
      </c>
      <c r="G4662" s="68" t="s">
        <v>2052</v>
      </c>
      <c r="H4662" s="68" t="s">
        <v>2053</v>
      </c>
      <c r="I4662" s="68">
        <v>10</v>
      </c>
      <c r="J4662" s="68" t="s">
        <v>2267</v>
      </c>
      <c r="K4662" s="68">
        <v>2.7</v>
      </c>
      <c r="L4662" s="68">
        <v>0.76</v>
      </c>
      <c r="M4662" s="68" t="s">
        <v>2002</v>
      </c>
      <c r="N4662" s="143">
        <f>IF(対応ガラス検索!$E$2="-","",IF(対応ガラス検索!$E$2&gt;=K4662,MAX($N$2:N4661)+1,""))</f>
        <v>4661</v>
      </c>
      <c r="O4662" s="143" t="str">
        <f>IF(対応ガラス検索!$E$2="-","",IF(L4662&lt;=0.65,MAX($O$2:O4661)+1,""))</f>
        <v/>
      </c>
      <c r="P4662" s="144"/>
      <c r="Q4662" s="145"/>
    </row>
    <row r="4663" spans="1:17" x14ac:dyDescent="0.4">
      <c r="A4663" s="68">
        <v>4662</v>
      </c>
      <c r="B4663" s="68" t="s">
        <v>2056</v>
      </c>
      <c r="C4663" s="68" t="s">
        <v>2297</v>
      </c>
      <c r="D4663" s="68" t="s">
        <v>2086</v>
      </c>
      <c r="E4663" s="68" t="s">
        <v>1958</v>
      </c>
      <c r="F4663" s="68" t="s">
        <v>1959</v>
      </c>
      <c r="G4663" s="68" t="s">
        <v>2052</v>
      </c>
      <c r="H4663" s="68" t="s">
        <v>2053</v>
      </c>
      <c r="I4663" s="68">
        <v>11</v>
      </c>
      <c r="J4663" s="68" t="s">
        <v>2267</v>
      </c>
      <c r="K4663" s="142">
        <v>2.7</v>
      </c>
      <c r="L4663" s="68">
        <v>0.76</v>
      </c>
      <c r="M4663" s="68" t="s">
        <v>2002</v>
      </c>
      <c r="N4663" s="143">
        <f>IF(対応ガラス検索!$E$2="-","",IF(対応ガラス検索!$E$2&gt;=K4663,MAX($N$2:N4662)+1,""))</f>
        <v>4662</v>
      </c>
      <c r="O4663" s="143" t="str">
        <f>IF(対応ガラス検索!$E$2="-","",IF(L4663&lt;=0.65,MAX($O$2:O4662)+1,""))</f>
        <v/>
      </c>
      <c r="P4663" s="144"/>
      <c r="Q4663" s="145"/>
    </row>
    <row r="4664" spans="1:17" x14ac:dyDescent="0.4">
      <c r="A4664" s="68">
        <v>4663</v>
      </c>
      <c r="B4664" s="68" t="s">
        <v>2056</v>
      </c>
      <c r="C4664" s="68" t="s">
        <v>2297</v>
      </c>
      <c r="D4664" s="68" t="s">
        <v>2086</v>
      </c>
      <c r="E4664" s="68" t="s">
        <v>1958</v>
      </c>
      <c r="F4664" s="68" t="s">
        <v>1959</v>
      </c>
      <c r="G4664" s="68" t="s">
        <v>2052</v>
      </c>
      <c r="H4664" s="68" t="s">
        <v>2053</v>
      </c>
      <c r="I4664" s="68">
        <v>12</v>
      </c>
      <c r="J4664" s="68" t="s">
        <v>2267</v>
      </c>
      <c r="K4664" s="68">
        <v>2.7</v>
      </c>
      <c r="L4664" s="68">
        <v>0.76</v>
      </c>
      <c r="M4664" s="68" t="s">
        <v>2002</v>
      </c>
      <c r="N4664" s="143">
        <f>IF(対応ガラス検索!$E$2="-","",IF(対応ガラス検索!$E$2&gt;=K4664,MAX($N$2:N4663)+1,""))</f>
        <v>4663</v>
      </c>
      <c r="O4664" s="143" t="str">
        <f>IF(対応ガラス検索!$E$2="-","",IF(L4664&lt;=0.65,MAX($O$2:O4663)+1,""))</f>
        <v/>
      </c>
      <c r="P4664" s="144"/>
      <c r="Q4664" s="145"/>
    </row>
    <row r="4665" spans="1:17" x14ac:dyDescent="0.4">
      <c r="A4665" s="68">
        <v>4664</v>
      </c>
      <c r="B4665" s="68" t="s">
        <v>2056</v>
      </c>
      <c r="C4665" s="68" t="s">
        <v>2297</v>
      </c>
      <c r="D4665" s="68" t="s">
        <v>2086</v>
      </c>
      <c r="E4665" s="68" t="s">
        <v>1958</v>
      </c>
      <c r="F4665" s="68" t="s">
        <v>1959</v>
      </c>
      <c r="G4665" s="68" t="s">
        <v>2052</v>
      </c>
      <c r="H4665" s="68" t="s">
        <v>2053</v>
      </c>
      <c r="I4665" s="68">
        <v>13</v>
      </c>
      <c r="J4665" s="68" t="s">
        <v>2267</v>
      </c>
      <c r="K4665" s="146">
        <v>2.6</v>
      </c>
      <c r="L4665" s="68">
        <v>0.76</v>
      </c>
      <c r="M4665" s="68" t="s">
        <v>2002</v>
      </c>
      <c r="N4665" s="143">
        <f>IF(対応ガラス検索!$E$2="-","",IF(対応ガラス検索!$E$2&gt;=K4665,MAX($N$2:N4664)+1,""))</f>
        <v>4664</v>
      </c>
      <c r="O4665" s="143" t="str">
        <f>IF(対応ガラス検索!$E$2="-","",IF(L4665&lt;=0.65,MAX($O$2:O4664)+1,""))</f>
        <v/>
      </c>
      <c r="P4665" s="144"/>
      <c r="Q4665" s="145"/>
    </row>
    <row r="4666" spans="1:17" x14ac:dyDescent="0.4">
      <c r="A4666" s="68">
        <v>4665</v>
      </c>
      <c r="B4666" s="68" t="s">
        <v>2056</v>
      </c>
      <c r="C4666" s="68" t="s">
        <v>2297</v>
      </c>
      <c r="D4666" s="68" t="s">
        <v>2086</v>
      </c>
      <c r="E4666" s="68" t="s">
        <v>1958</v>
      </c>
      <c r="F4666" s="68" t="s">
        <v>1959</v>
      </c>
      <c r="G4666" s="68" t="s">
        <v>2052</v>
      </c>
      <c r="H4666" s="68" t="s">
        <v>2053</v>
      </c>
      <c r="I4666" s="68">
        <v>6</v>
      </c>
      <c r="J4666" s="68" t="s">
        <v>2296</v>
      </c>
      <c r="K4666" s="68">
        <v>3.2</v>
      </c>
      <c r="L4666" s="68">
        <v>0.75</v>
      </c>
      <c r="M4666" s="68" t="s">
        <v>2002</v>
      </c>
      <c r="N4666" s="143">
        <f>IF(対応ガラス検索!$E$2="-","",IF(対応ガラス検索!$E$2&gt;=K4666,MAX($N$2:N4665)+1,""))</f>
        <v>4665</v>
      </c>
      <c r="O4666" s="143" t="str">
        <f>IF(対応ガラス検索!$E$2="-","",IF(L4666&lt;=0.65,MAX($O$2:O4665)+1,""))</f>
        <v/>
      </c>
      <c r="P4666" s="144"/>
      <c r="Q4666" s="145"/>
    </row>
    <row r="4667" spans="1:17" x14ac:dyDescent="0.4">
      <c r="A4667" s="68">
        <v>4666</v>
      </c>
      <c r="B4667" s="68" t="s">
        <v>2056</v>
      </c>
      <c r="C4667" s="68" t="s">
        <v>2297</v>
      </c>
      <c r="D4667" s="68" t="s">
        <v>2086</v>
      </c>
      <c r="E4667" s="68" t="s">
        <v>1958</v>
      </c>
      <c r="F4667" s="68" t="s">
        <v>1959</v>
      </c>
      <c r="G4667" s="68" t="s">
        <v>2052</v>
      </c>
      <c r="H4667" s="68" t="s">
        <v>2053</v>
      </c>
      <c r="I4667" s="68">
        <v>7</v>
      </c>
      <c r="J4667" s="68" t="s">
        <v>2296</v>
      </c>
      <c r="K4667" s="68">
        <v>3.1</v>
      </c>
      <c r="L4667" s="68">
        <v>0.76</v>
      </c>
      <c r="M4667" s="68" t="s">
        <v>2002</v>
      </c>
      <c r="N4667" s="143">
        <f>IF(対応ガラス検索!$E$2="-","",IF(対応ガラス検索!$E$2&gt;=K4667,MAX($N$2:N4666)+1,""))</f>
        <v>4666</v>
      </c>
      <c r="O4667" s="143" t="str">
        <f>IF(対応ガラス検索!$E$2="-","",IF(L4667&lt;=0.65,MAX($O$2:O4666)+1,""))</f>
        <v/>
      </c>
      <c r="P4667" s="144"/>
      <c r="Q4667" s="145"/>
    </row>
    <row r="4668" spans="1:17" x14ac:dyDescent="0.4">
      <c r="A4668" s="68">
        <v>4667</v>
      </c>
      <c r="B4668" s="68" t="s">
        <v>2056</v>
      </c>
      <c r="C4668" s="68" t="s">
        <v>2297</v>
      </c>
      <c r="D4668" s="68" t="s">
        <v>2086</v>
      </c>
      <c r="E4668" s="68" t="s">
        <v>1958</v>
      </c>
      <c r="F4668" s="68" t="s">
        <v>1959</v>
      </c>
      <c r="G4668" s="68" t="s">
        <v>2052</v>
      </c>
      <c r="H4668" s="68" t="s">
        <v>2053</v>
      </c>
      <c r="I4668" s="68">
        <v>8</v>
      </c>
      <c r="J4668" s="68" t="s">
        <v>2296</v>
      </c>
      <c r="K4668" s="68">
        <v>3</v>
      </c>
      <c r="L4668" s="68">
        <v>0.76</v>
      </c>
      <c r="M4668" s="68" t="s">
        <v>2002</v>
      </c>
      <c r="N4668" s="143">
        <f>IF(対応ガラス検索!$E$2="-","",IF(対応ガラス検索!$E$2&gt;=K4668,MAX($N$2:N4667)+1,""))</f>
        <v>4667</v>
      </c>
      <c r="O4668" s="143" t="str">
        <f>IF(対応ガラス検索!$E$2="-","",IF(L4668&lt;=0.65,MAX($O$2:O4667)+1,""))</f>
        <v/>
      </c>
      <c r="P4668" s="144"/>
      <c r="Q4668" s="145"/>
    </row>
    <row r="4669" spans="1:17" x14ac:dyDescent="0.4">
      <c r="A4669" s="68">
        <v>4668</v>
      </c>
      <c r="B4669" s="68" t="s">
        <v>2056</v>
      </c>
      <c r="C4669" s="68" t="s">
        <v>2297</v>
      </c>
      <c r="D4669" s="68" t="s">
        <v>2086</v>
      </c>
      <c r="E4669" s="68" t="s">
        <v>1958</v>
      </c>
      <c r="F4669" s="68" t="s">
        <v>1959</v>
      </c>
      <c r="G4669" s="68" t="s">
        <v>2052</v>
      </c>
      <c r="H4669" s="68" t="s">
        <v>2053</v>
      </c>
      <c r="I4669" s="68">
        <v>9</v>
      </c>
      <c r="J4669" s="68" t="s">
        <v>2296</v>
      </c>
      <c r="K4669" s="142">
        <v>3</v>
      </c>
      <c r="L4669" s="68">
        <v>0.76</v>
      </c>
      <c r="M4669" s="68" t="s">
        <v>2002</v>
      </c>
      <c r="N4669" s="143">
        <f>IF(対応ガラス検索!$E$2="-","",IF(対応ガラス検索!$E$2&gt;=K4669,MAX($N$2:N4668)+1,""))</f>
        <v>4668</v>
      </c>
      <c r="O4669" s="143" t="str">
        <f>IF(対応ガラス検索!$E$2="-","",IF(L4669&lt;=0.65,MAX($O$2:O4668)+1,""))</f>
        <v/>
      </c>
      <c r="P4669" s="144"/>
      <c r="Q4669" s="145"/>
    </row>
    <row r="4670" spans="1:17" x14ac:dyDescent="0.4">
      <c r="A4670" s="68">
        <v>4669</v>
      </c>
      <c r="B4670" s="68" t="s">
        <v>2056</v>
      </c>
      <c r="C4670" s="68" t="s">
        <v>2297</v>
      </c>
      <c r="D4670" s="68" t="s">
        <v>2086</v>
      </c>
      <c r="E4670" s="68" t="s">
        <v>1958</v>
      </c>
      <c r="F4670" s="68" t="s">
        <v>1959</v>
      </c>
      <c r="G4670" s="68" t="s">
        <v>2052</v>
      </c>
      <c r="H4670" s="68" t="s">
        <v>2053</v>
      </c>
      <c r="I4670" s="68">
        <v>10</v>
      </c>
      <c r="J4670" s="68" t="s">
        <v>2296</v>
      </c>
      <c r="K4670" s="68">
        <v>2.9</v>
      </c>
      <c r="L4670" s="68">
        <v>0.76</v>
      </c>
      <c r="M4670" s="68" t="s">
        <v>2002</v>
      </c>
      <c r="N4670" s="143">
        <f>IF(対応ガラス検索!$E$2="-","",IF(対応ガラス検索!$E$2&gt;=K4670,MAX($N$2:N4669)+1,""))</f>
        <v>4669</v>
      </c>
      <c r="O4670" s="143" t="str">
        <f>IF(対応ガラス検索!$E$2="-","",IF(L4670&lt;=0.65,MAX($O$2:O4669)+1,""))</f>
        <v/>
      </c>
      <c r="P4670" s="144"/>
      <c r="Q4670" s="145"/>
    </row>
    <row r="4671" spans="1:17" x14ac:dyDescent="0.4">
      <c r="A4671" s="68">
        <v>4670</v>
      </c>
      <c r="B4671" s="68" t="s">
        <v>2056</v>
      </c>
      <c r="C4671" s="68" t="s">
        <v>2297</v>
      </c>
      <c r="D4671" s="68" t="s">
        <v>2086</v>
      </c>
      <c r="E4671" s="68" t="s">
        <v>1958</v>
      </c>
      <c r="F4671" s="68" t="s">
        <v>1959</v>
      </c>
      <c r="G4671" s="68" t="s">
        <v>2052</v>
      </c>
      <c r="H4671" s="68" t="s">
        <v>2053</v>
      </c>
      <c r="I4671" s="68">
        <v>11</v>
      </c>
      <c r="J4671" s="68" t="s">
        <v>2296</v>
      </c>
      <c r="K4671" s="68">
        <v>2.9</v>
      </c>
      <c r="L4671" s="68">
        <v>0.76</v>
      </c>
      <c r="M4671" s="68" t="s">
        <v>2002</v>
      </c>
      <c r="N4671" s="143">
        <f>IF(対応ガラス検索!$E$2="-","",IF(対応ガラス検索!$E$2&gt;=K4671,MAX($N$2:N4670)+1,""))</f>
        <v>4670</v>
      </c>
      <c r="O4671" s="143" t="str">
        <f>IF(対応ガラス検索!$E$2="-","",IF(L4671&lt;=0.65,MAX($O$2:O4670)+1,""))</f>
        <v/>
      </c>
      <c r="P4671" s="144"/>
      <c r="Q4671" s="145"/>
    </row>
    <row r="4672" spans="1:17" x14ac:dyDescent="0.4">
      <c r="A4672" s="68">
        <v>4671</v>
      </c>
      <c r="B4672" s="68" t="s">
        <v>2056</v>
      </c>
      <c r="C4672" s="68" t="s">
        <v>2297</v>
      </c>
      <c r="D4672" s="68" t="s">
        <v>2086</v>
      </c>
      <c r="E4672" s="68" t="s">
        <v>1958</v>
      </c>
      <c r="F4672" s="68" t="s">
        <v>1959</v>
      </c>
      <c r="G4672" s="68" t="s">
        <v>2052</v>
      </c>
      <c r="H4672" s="68" t="s">
        <v>2053</v>
      </c>
      <c r="I4672" s="68">
        <v>12</v>
      </c>
      <c r="J4672" s="68" t="s">
        <v>2296</v>
      </c>
      <c r="K4672" s="68">
        <v>2.8</v>
      </c>
      <c r="L4672" s="68">
        <v>0.76</v>
      </c>
      <c r="M4672" s="68" t="s">
        <v>2002</v>
      </c>
      <c r="N4672" s="143">
        <f>IF(対応ガラス検索!$E$2="-","",IF(対応ガラス検索!$E$2&gt;=K4672,MAX($N$2:N4671)+1,""))</f>
        <v>4671</v>
      </c>
      <c r="O4672" s="143" t="str">
        <f>IF(対応ガラス検索!$E$2="-","",IF(L4672&lt;=0.65,MAX($O$2:O4671)+1,""))</f>
        <v/>
      </c>
      <c r="P4672" s="144"/>
      <c r="Q4672" s="145"/>
    </row>
    <row r="4673" spans="1:17" x14ac:dyDescent="0.4">
      <c r="A4673" s="68">
        <v>4672</v>
      </c>
      <c r="B4673" s="68" t="s">
        <v>2056</v>
      </c>
      <c r="C4673" s="68" t="s">
        <v>2297</v>
      </c>
      <c r="D4673" s="68" t="s">
        <v>2086</v>
      </c>
      <c r="E4673" s="68" t="s">
        <v>1958</v>
      </c>
      <c r="F4673" s="68" t="s">
        <v>1959</v>
      </c>
      <c r="G4673" s="68" t="s">
        <v>2052</v>
      </c>
      <c r="H4673" s="68" t="s">
        <v>2053</v>
      </c>
      <c r="I4673" s="68">
        <v>13</v>
      </c>
      <c r="J4673" s="68" t="s">
        <v>2296</v>
      </c>
      <c r="K4673" s="68">
        <v>2.8</v>
      </c>
      <c r="L4673" s="68">
        <v>0.76</v>
      </c>
      <c r="M4673" s="68" t="s">
        <v>2002</v>
      </c>
      <c r="N4673" s="143">
        <f>IF(対応ガラス検索!$E$2="-","",IF(対応ガラス検索!$E$2&gt;=K4673,MAX($N$2:N4672)+1,""))</f>
        <v>4672</v>
      </c>
      <c r="O4673" s="143" t="str">
        <f>IF(対応ガラス検索!$E$2="-","",IF(L4673&lt;=0.65,MAX($O$2:O4672)+1,""))</f>
        <v/>
      </c>
      <c r="P4673" s="144"/>
      <c r="Q4673" s="145"/>
    </row>
    <row r="4674" spans="1:17" x14ac:dyDescent="0.4">
      <c r="A4674" s="68">
        <v>4673</v>
      </c>
      <c r="B4674" s="68" t="s">
        <v>2056</v>
      </c>
      <c r="C4674" s="68" t="s">
        <v>2297</v>
      </c>
      <c r="D4674" s="68" t="s">
        <v>2091</v>
      </c>
      <c r="E4674" s="68" t="s">
        <v>1962</v>
      </c>
      <c r="F4674" s="68" t="s">
        <v>1963</v>
      </c>
      <c r="G4674" s="68" t="s">
        <v>2047</v>
      </c>
      <c r="H4674" s="68" t="s">
        <v>2048</v>
      </c>
      <c r="I4674" s="68">
        <v>6</v>
      </c>
      <c r="J4674" s="68" t="s">
        <v>2267</v>
      </c>
      <c r="K4674" s="68">
        <v>3</v>
      </c>
      <c r="L4674" s="68">
        <v>0.75</v>
      </c>
      <c r="M4674" s="68" t="s">
        <v>2002</v>
      </c>
      <c r="N4674" s="143">
        <f>IF(対応ガラス検索!$E$2="-","",IF(対応ガラス検索!$E$2&gt;=K4674,MAX($N$2:N4673)+1,""))</f>
        <v>4673</v>
      </c>
      <c r="O4674" s="143" t="str">
        <f>IF(対応ガラス検索!$E$2="-","",IF(L4674&lt;=0.65,MAX($O$2:O4673)+1,""))</f>
        <v/>
      </c>
      <c r="P4674" s="144"/>
      <c r="Q4674" s="145"/>
    </row>
    <row r="4675" spans="1:17" x14ac:dyDescent="0.4">
      <c r="A4675" s="68">
        <v>4674</v>
      </c>
      <c r="B4675" s="68" t="s">
        <v>2056</v>
      </c>
      <c r="C4675" s="68" t="s">
        <v>2297</v>
      </c>
      <c r="D4675" s="68" t="s">
        <v>2091</v>
      </c>
      <c r="E4675" s="68" t="s">
        <v>1962</v>
      </c>
      <c r="F4675" s="68" t="s">
        <v>1963</v>
      </c>
      <c r="G4675" s="68" t="s">
        <v>2047</v>
      </c>
      <c r="H4675" s="68" t="s">
        <v>2048</v>
      </c>
      <c r="I4675" s="68">
        <v>7</v>
      </c>
      <c r="J4675" s="68" t="s">
        <v>2267</v>
      </c>
      <c r="K4675" s="68">
        <v>2.9</v>
      </c>
      <c r="L4675" s="68">
        <v>0.75</v>
      </c>
      <c r="M4675" s="68" t="s">
        <v>2002</v>
      </c>
      <c r="N4675" s="143">
        <f>IF(対応ガラス検索!$E$2="-","",IF(対応ガラス検索!$E$2&gt;=K4675,MAX($N$2:N4674)+1,""))</f>
        <v>4674</v>
      </c>
      <c r="O4675" s="143" t="str">
        <f>IF(対応ガラス検索!$E$2="-","",IF(L4675&lt;=0.65,MAX($O$2:O4674)+1,""))</f>
        <v/>
      </c>
      <c r="P4675" s="144"/>
      <c r="Q4675" s="145"/>
    </row>
    <row r="4676" spans="1:17" x14ac:dyDescent="0.4">
      <c r="A4676" s="68">
        <v>4675</v>
      </c>
      <c r="B4676" s="68" t="s">
        <v>2056</v>
      </c>
      <c r="C4676" s="68" t="s">
        <v>2297</v>
      </c>
      <c r="D4676" s="68" t="s">
        <v>2091</v>
      </c>
      <c r="E4676" s="68" t="s">
        <v>1962</v>
      </c>
      <c r="F4676" s="68" t="s">
        <v>1963</v>
      </c>
      <c r="G4676" s="68" t="s">
        <v>2047</v>
      </c>
      <c r="H4676" s="68" t="s">
        <v>2048</v>
      </c>
      <c r="I4676" s="68">
        <v>8</v>
      </c>
      <c r="J4676" s="68" t="s">
        <v>2267</v>
      </c>
      <c r="K4676" s="142">
        <v>2.8</v>
      </c>
      <c r="L4676" s="68">
        <v>0.75</v>
      </c>
      <c r="M4676" s="68" t="s">
        <v>2002</v>
      </c>
      <c r="N4676" s="143">
        <f>IF(対応ガラス検索!$E$2="-","",IF(対応ガラス検索!$E$2&gt;=K4676,MAX($N$2:N4675)+1,""))</f>
        <v>4675</v>
      </c>
      <c r="O4676" s="143" t="str">
        <f>IF(対応ガラス検索!$E$2="-","",IF(L4676&lt;=0.65,MAX($O$2:O4675)+1,""))</f>
        <v/>
      </c>
      <c r="P4676" s="144"/>
      <c r="Q4676" s="145"/>
    </row>
    <row r="4677" spans="1:17" x14ac:dyDescent="0.4">
      <c r="A4677" s="68">
        <v>4676</v>
      </c>
      <c r="B4677" s="68" t="s">
        <v>2056</v>
      </c>
      <c r="C4677" s="68" t="s">
        <v>2297</v>
      </c>
      <c r="D4677" s="68" t="s">
        <v>2091</v>
      </c>
      <c r="E4677" s="68" t="s">
        <v>1962</v>
      </c>
      <c r="F4677" s="68" t="s">
        <v>1963</v>
      </c>
      <c r="G4677" s="68" t="s">
        <v>2047</v>
      </c>
      <c r="H4677" s="68" t="s">
        <v>2048</v>
      </c>
      <c r="I4677" s="68">
        <v>9</v>
      </c>
      <c r="J4677" s="68" t="s">
        <v>2267</v>
      </c>
      <c r="K4677" s="68">
        <v>2.8</v>
      </c>
      <c r="L4677" s="68">
        <v>0.75</v>
      </c>
      <c r="M4677" s="68" t="s">
        <v>2002</v>
      </c>
      <c r="N4677" s="143">
        <f>IF(対応ガラス検索!$E$2="-","",IF(対応ガラス検索!$E$2&gt;=K4677,MAX($N$2:N4676)+1,""))</f>
        <v>4676</v>
      </c>
      <c r="O4677" s="143" t="str">
        <f>IF(対応ガラス検索!$E$2="-","",IF(L4677&lt;=0.65,MAX($O$2:O4676)+1,""))</f>
        <v/>
      </c>
      <c r="P4677" s="144"/>
      <c r="Q4677" s="145"/>
    </row>
    <row r="4678" spans="1:17" x14ac:dyDescent="0.4">
      <c r="A4678" s="68">
        <v>4677</v>
      </c>
      <c r="B4678" s="68" t="s">
        <v>2056</v>
      </c>
      <c r="C4678" s="68" t="s">
        <v>2297</v>
      </c>
      <c r="D4678" s="68" t="s">
        <v>2091</v>
      </c>
      <c r="E4678" s="68" t="s">
        <v>1962</v>
      </c>
      <c r="F4678" s="68" t="s">
        <v>1963</v>
      </c>
      <c r="G4678" s="68" t="s">
        <v>2047</v>
      </c>
      <c r="H4678" s="68" t="s">
        <v>2048</v>
      </c>
      <c r="I4678" s="68">
        <v>10</v>
      </c>
      <c r="J4678" s="68" t="s">
        <v>2267</v>
      </c>
      <c r="K4678" s="146">
        <v>2.7</v>
      </c>
      <c r="L4678" s="68">
        <v>0.75</v>
      </c>
      <c r="M4678" s="68" t="s">
        <v>2002</v>
      </c>
      <c r="N4678" s="143">
        <f>IF(対応ガラス検索!$E$2="-","",IF(対応ガラス検索!$E$2&gt;=K4678,MAX($N$2:N4677)+1,""))</f>
        <v>4677</v>
      </c>
      <c r="O4678" s="143" t="str">
        <f>IF(対応ガラス検索!$E$2="-","",IF(L4678&lt;=0.65,MAX($O$2:O4677)+1,""))</f>
        <v/>
      </c>
      <c r="P4678" s="144"/>
      <c r="Q4678" s="145"/>
    </row>
    <row r="4679" spans="1:17" x14ac:dyDescent="0.4">
      <c r="A4679" s="68">
        <v>4678</v>
      </c>
      <c r="B4679" s="68" t="s">
        <v>2056</v>
      </c>
      <c r="C4679" s="68" t="s">
        <v>2297</v>
      </c>
      <c r="D4679" s="68" t="s">
        <v>2091</v>
      </c>
      <c r="E4679" s="68" t="s">
        <v>1962</v>
      </c>
      <c r="F4679" s="68" t="s">
        <v>1963</v>
      </c>
      <c r="G4679" s="68" t="s">
        <v>2047</v>
      </c>
      <c r="H4679" s="68" t="s">
        <v>2048</v>
      </c>
      <c r="I4679" s="68">
        <v>11</v>
      </c>
      <c r="J4679" s="68" t="s">
        <v>2267</v>
      </c>
      <c r="K4679" s="68">
        <v>2.7</v>
      </c>
      <c r="L4679" s="68">
        <v>0.75</v>
      </c>
      <c r="M4679" s="68" t="s">
        <v>2002</v>
      </c>
      <c r="N4679" s="143">
        <f>IF(対応ガラス検索!$E$2="-","",IF(対応ガラス検索!$E$2&gt;=K4679,MAX($N$2:N4678)+1,""))</f>
        <v>4678</v>
      </c>
      <c r="O4679" s="143" t="str">
        <f>IF(対応ガラス検索!$E$2="-","",IF(L4679&lt;=0.65,MAX($O$2:O4678)+1,""))</f>
        <v/>
      </c>
      <c r="P4679" s="144"/>
      <c r="Q4679" s="145"/>
    </row>
    <row r="4680" spans="1:17" x14ac:dyDescent="0.4">
      <c r="A4680" s="68">
        <v>4679</v>
      </c>
      <c r="B4680" s="68" t="s">
        <v>2056</v>
      </c>
      <c r="C4680" s="68" t="s">
        <v>2297</v>
      </c>
      <c r="D4680" s="68" t="s">
        <v>2091</v>
      </c>
      <c r="E4680" s="68" t="s">
        <v>1962</v>
      </c>
      <c r="F4680" s="68" t="s">
        <v>1963</v>
      </c>
      <c r="G4680" s="68" t="s">
        <v>2047</v>
      </c>
      <c r="H4680" s="68" t="s">
        <v>2048</v>
      </c>
      <c r="I4680" s="68">
        <v>12</v>
      </c>
      <c r="J4680" s="68" t="s">
        <v>2267</v>
      </c>
      <c r="K4680" s="146">
        <v>2.6</v>
      </c>
      <c r="L4680" s="68">
        <v>0.75</v>
      </c>
      <c r="M4680" s="68" t="s">
        <v>2002</v>
      </c>
      <c r="N4680" s="143">
        <f>IF(対応ガラス検索!$E$2="-","",IF(対応ガラス検索!$E$2&gt;=K4680,MAX($N$2:N4679)+1,""))</f>
        <v>4679</v>
      </c>
      <c r="O4680" s="143" t="str">
        <f>IF(対応ガラス検索!$E$2="-","",IF(L4680&lt;=0.65,MAX($O$2:O4679)+1,""))</f>
        <v/>
      </c>
      <c r="P4680" s="144"/>
      <c r="Q4680" s="145"/>
    </row>
    <row r="4681" spans="1:17" x14ac:dyDescent="0.4">
      <c r="A4681" s="68">
        <v>4680</v>
      </c>
      <c r="B4681" s="68" t="s">
        <v>2056</v>
      </c>
      <c r="C4681" s="68" t="s">
        <v>2297</v>
      </c>
      <c r="D4681" s="68" t="s">
        <v>2091</v>
      </c>
      <c r="E4681" s="68" t="s">
        <v>1962</v>
      </c>
      <c r="F4681" s="68" t="s">
        <v>1963</v>
      </c>
      <c r="G4681" s="68" t="s">
        <v>2047</v>
      </c>
      <c r="H4681" s="68" t="s">
        <v>2048</v>
      </c>
      <c r="I4681" s="68">
        <v>13</v>
      </c>
      <c r="J4681" s="68" t="s">
        <v>2267</v>
      </c>
      <c r="K4681" s="68">
        <v>2.6</v>
      </c>
      <c r="L4681" s="68">
        <v>0.75</v>
      </c>
      <c r="M4681" s="68" t="s">
        <v>2002</v>
      </c>
      <c r="N4681" s="143">
        <f>IF(対応ガラス検索!$E$2="-","",IF(対応ガラス検索!$E$2&gt;=K4681,MAX($N$2:N4680)+1,""))</f>
        <v>4680</v>
      </c>
      <c r="O4681" s="143" t="str">
        <f>IF(対応ガラス検索!$E$2="-","",IF(L4681&lt;=0.65,MAX($O$2:O4680)+1,""))</f>
        <v/>
      </c>
      <c r="P4681" s="144"/>
      <c r="Q4681" s="145"/>
    </row>
    <row r="4682" spans="1:17" x14ac:dyDescent="0.4">
      <c r="A4682" s="68">
        <v>4681</v>
      </c>
      <c r="B4682" s="68" t="s">
        <v>2056</v>
      </c>
      <c r="C4682" s="68" t="s">
        <v>2297</v>
      </c>
      <c r="D4682" s="68" t="s">
        <v>2091</v>
      </c>
      <c r="E4682" s="68" t="s">
        <v>1962</v>
      </c>
      <c r="F4682" s="68" t="s">
        <v>1963</v>
      </c>
      <c r="G4682" s="68" t="s">
        <v>2047</v>
      </c>
      <c r="H4682" s="68" t="s">
        <v>2048</v>
      </c>
      <c r="I4682" s="68">
        <v>6</v>
      </c>
      <c r="J4682" s="68" t="s">
        <v>2267</v>
      </c>
      <c r="K4682" s="68">
        <v>3</v>
      </c>
      <c r="L4682" s="68">
        <v>0.75</v>
      </c>
      <c r="M4682" s="68" t="s">
        <v>2002</v>
      </c>
      <c r="N4682" s="143">
        <f>IF(対応ガラス検索!$E$2="-","",IF(対応ガラス検索!$E$2&gt;=K4682,MAX($N$2:N4681)+1,""))</f>
        <v>4681</v>
      </c>
      <c r="O4682" s="143" t="str">
        <f>IF(対応ガラス検索!$E$2="-","",IF(L4682&lt;=0.65,MAX($O$2:O4681)+1,""))</f>
        <v/>
      </c>
      <c r="P4682" s="144"/>
      <c r="Q4682" s="145"/>
    </row>
    <row r="4683" spans="1:17" x14ac:dyDescent="0.4">
      <c r="A4683" s="68">
        <v>4682</v>
      </c>
      <c r="B4683" s="68" t="s">
        <v>2056</v>
      </c>
      <c r="C4683" s="68" t="s">
        <v>2297</v>
      </c>
      <c r="D4683" s="68" t="s">
        <v>2091</v>
      </c>
      <c r="E4683" s="68" t="s">
        <v>1962</v>
      </c>
      <c r="F4683" s="68" t="s">
        <v>1963</v>
      </c>
      <c r="G4683" s="68" t="s">
        <v>2047</v>
      </c>
      <c r="H4683" s="68" t="s">
        <v>2048</v>
      </c>
      <c r="I4683" s="68">
        <v>7</v>
      </c>
      <c r="J4683" s="68" t="s">
        <v>2267</v>
      </c>
      <c r="K4683" s="68">
        <v>2.9</v>
      </c>
      <c r="L4683" s="68">
        <v>0.75</v>
      </c>
      <c r="M4683" s="68" t="s">
        <v>2002</v>
      </c>
      <c r="N4683" s="143">
        <f>IF(対応ガラス検索!$E$2="-","",IF(対応ガラス検索!$E$2&gt;=K4683,MAX($N$2:N4682)+1,""))</f>
        <v>4682</v>
      </c>
      <c r="O4683" s="143" t="str">
        <f>IF(対応ガラス検索!$E$2="-","",IF(L4683&lt;=0.65,MAX($O$2:O4682)+1,""))</f>
        <v/>
      </c>
      <c r="P4683" s="144"/>
      <c r="Q4683" s="145"/>
    </row>
    <row r="4684" spans="1:17" x14ac:dyDescent="0.4">
      <c r="A4684" s="68">
        <v>4683</v>
      </c>
      <c r="B4684" s="68" t="s">
        <v>2056</v>
      </c>
      <c r="C4684" s="68" t="s">
        <v>2297</v>
      </c>
      <c r="D4684" s="68" t="s">
        <v>2091</v>
      </c>
      <c r="E4684" s="68" t="s">
        <v>1962</v>
      </c>
      <c r="F4684" s="68" t="s">
        <v>1963</v>
      </c>
      <c r="G4684" s="68" t="s">
        <v>2047</v>
      </c>
      <c r="H4684" s="68" t="s">
        <v>2048</v>
      </c>
      <c r="I4684" s="68">
        <v>8</v>
      </c>
      <c r="J4684" s="68" t="s">
        <v>2267</v>
      </c>
      <c r="K4684" s="68">
        <v>2.8</v>
      </c>
      <c r="L4684" s="68">
        <v>0.75</v>
      </c>
      <c r="M4684" s="68" t="s">
        <v>2002</v>
      </c>
      <c r="N4684" s="143">
        <f>IF(対応ガラス検索!$E$2="-","",IF(対応ガラス検索!$E$2&gt;=K4684,MAX($N$2:N4683)+1,""))</f>
        <v>4683</v>
      </c>
      <c r="O4684" s="143" t="str">
        <f>IF(対応ガラス検索!$E$2="-","",IF(L4684&lt;=0.65,MAX($O$2:O4683)+1,""))</f>
        <v/>
      </c>
      <c r="P4684" s="144"/>
      <c r="Q4684" s="145"/>
    </row>
    <row r="4685" spans="1:17" x14ac:dyDescent="0.4">
      <c r="A4685" s="68">
        <v>4684</v>
      </c>
      <c r="B4685" s="68" t="s">
        <v>2056</v>
      </c>
      <c r="C4685" s="68" t="s">
        <v>2297</v>
      </c>
      <c r="D4685" s="68" t="s">
        <v>2091</v>
      </c>
      <c r="E4685" s="68" t="s">
        <v>1962</v>
      </c>
      <c r="F4685" s="68" t="s">
        <v>1963</v>
      </c>
      <c r="G4685" s="68" t="s">
        <v>2047</v>
      </c>
      <c r="H4685" s="68" t="s">
        <v>2048</v>
      </c>
      <c r="I4685" s="68">
        <v>9</v>
      </c>
      <c r="J4685" s="68" t="s">
        <v>2267</v>
      </c>
      <c r="K4685" s="68">
        <v>2.8</v>
      </c>
      <c r="L4685" s="68">
        <v>0.75</v>
      </c>
      <c r="M4685" s="68" t="s">
        <v>2002</v>
      </c>
      <c r="N4685" s="143">
        <f>IF(対応ガラス検索!$E$2="-","",IF(対応ガラス検索!$E$2&gt;=K4685,MAX($N$2:N4684)+1,""))</f>
        <v>4684</v>
      </c>
      <c r="O4685" s="143" t="str">
        <f>IF(対応ガラス検索!$E$2="-","",IF(L4685&lt;=0.65,MAX($O$2:O4684)+1,""))</f>
        <v/>
      </c>
      <c r="P4685" s="144"/>
      <c r="Q4685" s="145"/>
    </row>
    <row r="4686" spans="1:17" x14ac:dyDescent="0.4">
      <c r="A4686" s="68">
        <v>4685</v>
      </c>
      <c r="B4686" s="68" t="s">
        <v>2056</v>
      </c>
      <c r="C4686" s="68" t="s">
        <v>2297</v>
      </c>
      <c r="D4686" s="68" t="s">
        <v>2091</v>
      </c>
      <c r="E4686" s="68" t="s">
        <v>1962</v>
      </c>
      <c r="F4686" s="68" t="s">
        <v>1963</v>
      </c>
      <c r="G4686" s="68" t="s">
        <v>2047</v>
      </c>
      <c r="H4686" s="68" t="s">
        <v>2048</v>
      </c>
      <c r="I4686" s="68">
        <v>10</v>
      </c>
      <c r="J4686" s="68" t="s">
        <v>2267</v>
      </c>
      <c r="K4686" s="68">
        <v>2.7</v>
      </c>
      <c r="L4686" s="68">
        <v>0.75</v>
      </c>
      <c r="M4686" s="68" t="s">
        <v>2002</v>
      </c>
      <c r="N4686" s="143">
        <f>IF(対応ガラス検索!$E$2="-","",IF(対応ガラス検索!$E$2&gt;=K4686,MAX($N$2:N4685)+1,""))</f>
        <v>4685</v>
      </c>
      <c r="O4686" s="143" t="str">
        <f>IF(対応ガラス検索!$E$2="-","",IF(L4686&lt;=0.65,MAX($O$2:O4685)+1,""))</f>
        <v/>
      </c>
      <c r="P4686" s="144"/>
      <c r="Q4686" s="145"/>
    </row>
    <row r="4687" spans="1:17" x14ac:dyDescent="0.4">
      <c r="A4687" s="68">
        <v>4686</v>
      </c>
      <c r="B4687" s="68" t="s">
        <v>2056</v>
      </c>
      <c r="C4687" s="68" t="s">
        <v>2297</v>
      </c>
      <c r="D4687" s="68" t="s">
        <v>2091</v>
      </c>
      <c r="E4687" s="68" t="s">
        <v>1962</v>
      </c>
      <c r="F4687" s="68" t="s">
        <v>1963</v>
      </c>
      <c r="G4687" s="68" t="s">
        <v>2047</v>
      </c>
      <c r="H4687" s="68" t="s">
        <v>2048</v>
      </c>
      <c r="I4687" s="68">
        <v>11</v>
      </c>
      <c r="J4687" s="68" t="s">
        <v>2267</v>
      </c>
      <c r="K4687" s="68">
        <v>2.7</v>
      </c>
      <c r="L4687" s="68">
        <v>0.75</v>
      </c>
      <c r="M4687" s="68" t="s">
        <v>2002</v>
      </c>
      <c r="N4687" s="143">
        <f>IF(対応ガラス検索!$E$2="-","",IF(対応ガラス検索!$E$2&gt;=K4687,MAX($N$2:N4686)+1,""))</f>
        <v>4686</v>
      </c>
      <c r="O4687" s="143" t="str">
        <f>IF(対応ガラス検索!$E$2="-","",IF(L4687&lt;=0.65,MAX($O$2:O4686)+1,""))</f>
        <v/>
      </c>
      <c r="P4687" s="144"/>
      <c r="Q4687" s="145"/>
    </row>
    <row r="4688" spans="1:17" x14ac:dyDescent="0.4">
      <c r="A4688" s="68">
        <v>4687</v>
      </c>
      <c r="B4688" s="68" t="s">
        <v>2056</v>
      </c>
      <c r="C4688" s="68" t="s">
        <v>2297</v>
      </c>
      <c r="D4688" s="68" t="s">
        <v>2091</v>
      </c>
      <c r="E4688" s="68" t="s">
        <v>1962</v>
      </c>
      <c r="F4688" s="68" t="s">
        <v>1963</v>
      </c>
      <c r="G4688" s="68" t="s">
        <v>2047</v>
      </c>
      <c r="H4688" s="68" t="s">
        <v>2048</v>
      </c>
      <c r="I4688" s="68">
        <v>12</v>
      </c>
      <c r="J4688" s="68" t="s">
        <v>2267</v>
      </c>
      <c r="K4688" s="68">
        <v>2.6</v>
      </c>
      <c r="L4688" s="68">
        <v>0.75</v>
      </c>
      <c r="M4688" s="68" t="s">
        <v>2002</v>
      </c>
      <c r="N4688" s="143">
        <f>IF(対応ガラス検索!$E$2="-","",IF(対応ガラス検索!$E$2&gt;=K4688,MAX($N$2:N4687)+1,""))</f>
        <v>4687</v>
      </c>
      <c r="O4688" s="143" t="str">
        <f>IF(対応ガラス検索!$E$2="-","",IF(L4688&lt;=0.65,MAX($O$2:O4687)+1,""))</f>
        <v/>
      </c>
      <c r="P4688" s="144"/>
      <c r="Q4688" s="145"/>
    </row>
    <row r="4689" spans="1:17" x14ac:dyDescent="0.4">
      <c r="A4689" s="68">
        <v>4688</v>
      </c>
      <c r="B4689" s="68" t="s">
        <v>2056</v>
      </c>
      <c r="C4689" s="68" t="s">
        <v>2297</v>
      </c>
      <c r="D4689" s="68" t="s">
        <v>2091</v>
      </c>
      <c r="E4689" s="68" t="s">
        <v>1962</v>
      </c>
      <c r="F4689" s="68" t="s">
        <v>1963</v>
      </c>
      <c r="G4689" s="68" t="s">
        <v>2047</v>
      </c>
      <c r="H4689" s="68" t="s">
        <v>2048</v>
      </c>
      <c r="I4689" s="68">
        <v>13</v>
      </c>
      <c r="J4689" s="68" t="s">
        <v>2267</v>
      </c>
      <c r="K4689" s="142">
        <v>2.6</v>
      </c>
      <c r="L4689" s="68">
        <v>0.75</v>
      </c>
      <c r="M4689" s="68" t="s">
        <v>2002</v>
      </c>
      <c r="N4689" s="143">
        <f>IF(対応ガラス検索!$E$2="-","",IF(対応ガラス検索!$E$2&gt;=K4689,MAX($N$2:N4688)+1,""))</f>
        <v>4688</v>
      </c>
      <c r="O4689" s="143" t="str">
        <f>IF(対応ガラス検索!$E$2="-","",IF(L4689&lt;=0.65,MAX($O$2:O4688)+1,""))</f>
        <v/>
      </c>
      <c r="P4689" s="144"/>
      <c r="Q4689" s="145"/>
    </row>
    <row r="4690" spans="1:17" x14ac:dyDescent="0.4">
      <c r="A4690" s="68">
        <v>4689</v>
      </c>
      <c r="B4690" s="68" t="s">
        <v>2056</v>
      </c>
      <c r="C4690" s="68" t="s">
        <v>2297</v>
      </c>
      <c r="D4690" s="68" t="s">
        <v>2091</v>
      </c>
      <c r="E4690" s="68" t="s">
        <v>1962</v>
      </c>
      <c r="F4690" s="68" t="s">
        <v>1963</v>
      </c>
      <c r="G4690" s="68" t="s">
        <v>2047</v>
      </c>
      <c r="H4690" s="68" t="s">
        <v>2048</v>
      </c>
      <c r="I4690" s="68">
        <v>6</v>
      </c>
      <c r="J4690" s="68" t="s">
        <v>2296</v>
      </c>
      <c r="K4690" s="68">
        <v>3.2</v>
      </c>
      <c r="L4690" s="68">
        <v>0.74</v>
      </c>
      <c r="M4690" s="68" t="s">
        <v>2002</v>
      </c>
      <c r="N4690" s="143">
        <f>IF(対応ガラス検索!$E$2="-","",IF(対応ガラス検索!$E$2&gt;=K4690,MAX($N$2:N4689)+1,""))</f>
        <v>4689</v>
      </c>
      <c r="O4690" s="143" t="str">
        <f>IF(対応ガラス検索!$E$2="-","",IF(L4690&lt;=0.65,MAX($O$2:O4689)+1,""))</f>
        <v/>
      </c>
      <c r="P4690" s="144"/>
      <c r="Q4690" s="145"/>
    </row>
    <row r="4691" spans="1:17" x14ac:dyDescent="0.4">
      <c r="A4691" s="68">
        <v>4690</v>
      </c>
      <c r="B4691" s="68" t="s">
        <v>2056</v>
      </c>
      <c r="C4691" s="68" t="s">
        <v>2297</v>
      </c>
      <c r="D4691" s="68" t="s">
        <v>2091</v>
      </c>
      <c r="E4691" s="68" t="s">
        <v>1962</v>
      </c>
      <c r="F4691" s="68" t="s">
        <v>1963</v>
      </c>
      <c r="G4691" s="68" t="s">
        <v>2047</v>
      </c>
      <c r="H4691" s="68" t="s">
        <v>2048</v>
      </c>
      <c r="I4691" s="68">
        <v>7</v>
      </c>
      <c r="J4691" s="68" t="s">
        <v>2296</v>
      </c>
      <c r="K4691" s="146">
        <v>3.1</v>
      </c>
      <c r="L4691" s="68">
        <v>0.74</v>
      </c>
      <c r="M4691" s="68" t="s">
        <v>2002</v>
      </c>
      <c r="N4691" s="143">
        <f>IF(対応ガラス検索!$E$2="-","",IF(対応ガラス検索!$E$2&gt;=K4691,MAX($N$2:N4690)+1,""))</f>
        <v>4690</v>
      </c>
      <c r="O4691" s="143" t="str">
        <f>IF(対応ガラス検索!$E$2="-","",IF(L4691&lt;=0.65,MAX($O$2:O4690)+1,""))</f>
        <v/>
      </c>
      <c r="P4691" s="144"/>
      <c r="Q4691" s="145"/>
    </row>
    <row r="4692" spans="1:17" x14ac:dyDescent="0.4">
      <c r="A4692" s="68">
        <v>4691</v>
      </c>
      <c r="B4692" s="68" t="s">
        <v>2056</v>
      </c>
      <c r="C4692" s="68" t="s">
        <v>2297</v>
      </c>
      <c r="D4692" s="68" t="s">
        <v>2091</v>
      </c>
      <c r="E4692" s="68" t="s">
        <v>1962</v>
      </c>
      <c r="F4692" s="68" t="s">
        <v>1963</v>
      </c>
      <c r="G4692" s="68" t="s">
        <v>2047</v>
      </c>
      <c r="H4692" s="68" t="s">
        <v>2048</v>
      </c>
      <c r="I4692" s="68">
        <v>8</v>
      </c>
      <c r="J4692" s="68" t="s">
        <v>2296</v>
      </c>
      <c r="K4692" s="68">
        <v>3</v>
      </c>
      <c r="L4692" s="68">
        <v>0.75</v>
      </c>
      <c r="M4692" s="68" t="s">
        <v>2002</v>
      </c>
      <c r="N4692" s="143">
        <f>IF(対応ガラス検索!$E$2="-","",IF(対応ガラス検索!$E$2&gt;=K4692,MAX($N$2:N4691)+1,""))</f>
        <v>4691</v>
      </c>
      <c r="O4692" s="143" t="str">
        <f>IF(対応ガラス検索!$E$2="-","",IF(L4692&lt;=0.65,MAX($O$2:O4691)+1,""))</f>
        <v/>
      </c>
      <c r="P4692" s="144"/>
      <c r="Q4692" s="145"/>
    </row>
    <row r="4693" spans="1:17" x14ac:dyDescent="0.4">
      <c r="A4693" s="68">
        <v>4692</v>
      </c>
      <c r="B4693" s="68" t="s">
        <v>2056</v>
      </c>
      <c r="C4693" s="68" t="s">
        <v>2297</v>
      </c>
      <c r="D4693" s="68" t="s">
        <v>2091</v>
      </c>
      <c r="E4693" s="68" t="s">
        <v>1962</v>
      </c>
      <c r="F4693" s="68" t="s">
        <v>1963</v>
      </c>
      <c r="G4693" s="68" t="s">
        <v>2047</v>
      </c>
      <c r="H4693" s="68" t="s">
        <v>2048</v>
      </c>
      <c r="I4693" s="68">
        <v>9</v>
      </c>
      <c r="J4693" s="68" t="s">
        <v>2296</v>
      </c>
      <c r="K4693" s="68">
        <v>3</v>
      </c>
      <c r="L4693" s="68">
        <v>0.75</v>
      </c>
      <c r="M4693" s="68" t="s">
        <v>2002</v>
      </c>
      <c r="N4693" s="143">
        <f>IF(対応ガラス検索!$E$2="-","",IF(対応ガラス検索!$E$2&gt;=K4693,MAX($N$2:N4692)+1,""))</f>
        <v>4692</v>
      </c>
      <c r="O4693" s="143" t="str">
        <f>IF(対応ガラス検索!$E$2="-","",IF(L4693&lt;=0.65,MAX($O$2:O4692)+1,""))</f>
        <v/>
      </c>
      <c r="P4693" s="144"/>
      <c r="Q4693" s="145"/>
    </row>
    <row r="4694" spans="1:17" x14ac:dyDescent="0.4">
      <c r="A4694" s="68">
        <v>4693</v>
      </c>
      <c r="B4694" s="68" t="s">
        <v>2056</v>
      </c>
      <c r="C4694" s="68" t="s">
        <v>2297</v>
      </c>
      <c r="D4694" s="68" t="s">
        <v>2091</v>
      </c>
      <c r="E4694" s="68" t="s">
        <v>1962</v>
      </c>
      <c r="F4694" s="68" t="s">
        <v>1963</v>
      </c>
      <c r="G4694" s="68" t="s">
        <v>2047</v>
      </c>
      <c r="H4694" s="68" t="s">
        <v>2048</v>
      </c>
      <c r="I4694" s="68">
        <v>10</v>
      </c>
      <c r="J4694" s="68" t="s">
        <v>2296</v>
      </c>
      <c r="K4694" s="68">
        <v>2.9</v>
      </c>
      <c r="L4694" s="68">
        <v>0.75</v>
      </c>
      <c r="M4694" s="68" t="s">
        <v>2002</v>
      </c>
      <c r="N4694" s="143">
        <f>IF(対応ガラス検索!$E$2="-","",IF(対応ガラス検索!$E$2&gt;=K4694,MAX($N$2:N4693)+1,""))</f>
        <v>4693</v>
      </c>
      <c r="O4694" s="143" t="str">
        <f>IF(対応ガラス検索!$E$2="-","",IF(L4694&lt;=0.65,MAX($O$2:O4693)+1,""))</f>
        <v/>
      </c>
      <c r="P4694" s="144"/>
      <c r="Q4694" s="145"/>
    </row>
    <row r="4695" spans="1:17" x14ac:dyDescent="0.4">
      <c r="A4695" s="68">
        <v>4694</v>
      </c>
      <c r="B4695" s="68" t="s">
        <v>2056</v>
      </c>
      <c r="C4695" s="68" t="s">
        <v>2297</v>
      </c>
      <c r="D4695" s="68" t="s">
        <v>2091</v>
      </c>
      <c r="E4695" s="68" t="s">
        <v>1962</v>
      </c>
      <c r="F4695" s="68" t="s">
        <v>1963</v>
      </c>
      <c r="G4695" s="68" t="s">
        <v>2047</v>
      </c>
      <c r="H4695" s="68" t="s">
        <v>2048</v>
      </c>
      <c r="I4695" s="68">
        <v>11</v>
      </c>
      <c r="J4695" s="68" t="s">
        <v>2296</v>
      </c>
      <c r="K4695" s="68">
        <v>2.8</v>
      </c>
      <c r="L4695" s="68">
        <v>0.75</v>
      </c>
      <c r="M4695" s="68" t="s">
        <v>2002</v>
      </c>
      <c r="N4695" s="143">
        <f>IF(対応ガラス検索!$E$2="-","",IF(対応ガラス検索!$E$2&gt;=K4695,MAX($N$2:N4694)+1,""))</f>
        <v>4694</v>
      </c>
      <c r="O4695" s="143" t="str">
        <f>IF(対応ガラス検索!$E$2="-","",IF(L4695&lt;=0.65,MAX($O$2:O4694)+1,""))</f>
        <v/>
      </c>
      <c r="P4695" s="144"/>
      <c r="Q4695" s="145"/>
    </row>
    <row r="4696" spans="1:17" x14ac:dyDescent="0.4">
      <c r="A4696" s="68">
        <v>4695</v>
      </c>
      <c r="B4696" s="68" t="s">
        <v>2056</v>
      </c>
      <c r="C4696" s="68" t="s">
        <v>2297</v>
      </c>
      <c r="D4696" s="68" t="s">
        <v>2091</v>
      </c>
      <c r="E4696" s="68" t="s">
        <v>1962</v>
      </c>
      <c r="F4696" s="68" t="s">
        <v>1963</v>
      </c>
      <c r="G4696" s="68" t="s">
        <v>2047</v>
      </c>
      <c r="H4696" s="68" t="s">
        <v>2048</v>
      </c>
      <c r="I4696" s="68">
        <v>12</v>
      </c>
      <c r="J4696" s="68" t="s">
        <v>2296</v>
      </c>
      <c r="K4696" s="68">
        <v>2.8</v>
      </c>
      <c r="L4696" s="68">
        <v>0.75</v>
      </c>
      <c r="M4696" s="68" t="s">
        <v>2002</v>
      </c>
      <c r="N4696" s="143">
        <f>IF(対応ガラス検索!$E$2="-","",IF(対応ガラス検索!$E$2&gt;=K4696,MAX($N$2:N4695)+1,""))</f>
        <v>4695</v>
      </c>
      <c r="O4696" s="143" t="str">
        <f>IF(対応ガラス検索!$E$2="-","",IF(L4696&lt;=0.65,MAX($O$2:O4695)+1,""))</f>
        <v/>
      </c>
      <c r="P4696" s="144"/>
      <c r="Q4696" s="145"/>
    </row>
    <row r="4697" spans="1:17" x14ac:dyDescent="0.4">
      <c r="A4697" s="68">
        <v>4696</v>
      </c>
      <c r="B4697" s="68" t="s">
        <v>2056</v>
      </c>
      <c r="C4697" s="68" t="s">
        <v>2297</v>
      </c>
      <c r="D4697" s="68" t="s">
        <v>2091</v>
      </c>
      <c r="E4697" s="68" t="s">
        <v>1962</v>
      </c>
      <c r="F4697" s="68" t="s">
        <v>1963</v>
      </c>
      <c r="G4697" s="68" t="s">
        <v>2047</v>
      </c>
      <c r="H4697" s="68" t="s">
        <v>2048</v>
      </c>
      <c r="I4697" s="68">
        <v>13</v>
      </c>
      <c r="J4697" s="68" t="s">
        <v>2296</v>
      </c>
      <c r="K4697" s="68">
        <v>2.8</v>
      </c>
      <c r="L4697" s="68">
        <v>0.75</v>
      </c>
      <c r="M4697" s="68" t="s">
        <v>2002</v>
      </c>
      <c r="N4697" s="143">
        <f>IF(対応ガラス検索!$E$2="-","",IF(対応ガラス検索!$E$2&gt;=K4697,MAX($N$2:N4696)+1,""))</f>
        <v>4696</v>
      </c>
      <c r="O4697" s="143" t="str">
        <f>IF(対応ガラス検索!$E$2="-","",IF(L4697&lt;=0.65,MAX($O$2:O4696)+1,""))</f>
        <v/>
      </c>
      <c r="P4697" s="144"/>
      <c r="Q4697" s="145"/>
    </row>
    <row r="4698" spans="1:17" x14ac:dyDescent="0.4">
      <c r="A4698" s="68">
        <v>4697</v>
      </c>
      <c r="B4698" s="68" t="s">
        <v>2056</v>
      </c>
      <c r="C4698" s="68" t="s">
        <v>2297</v>
      </c>
      <c r="D4698" s="68" t="s">
        <v>2091</v>
      </c>
      <c r="E4698" s="68" t="s">
        <v>1962</v>
      </c>
      <c r="F4698" s="68" t="s">
        <v>1963</v>
      </c>
      <c r="G4698" s="68" t="s">
        <v>2047</v>
      </c>
      <c r="H4698" s="68" t="s">
        <v>2048</v>
      </c>
      <c r="I4698" s="68">
        <v>6</v>
      </c>
      <c r="J4698" s="68" t="s">
        <v>2296</v>
      </c>
      <c r="K4698" s="68">
        <v>3.2</v>
      </c>
      <c r="L4698" s="68">
        <v>0.74</v>
      </c>
      <c r="M4698" s="68" t="s">
        <v>2002</v>
      </c>
      <c r="N4698" s="143">
        <f>IF(対応ガラス検索!$E$2="-","",IF(対応ガラス検索!$E$2&gt;=K4698,MAX($N$2:N4697)+1,""))</f>
        <v>4697</v>
      </c>
      <c r="O4698" s="143" t="str">
        <f>IF(対応ガラス検索!$E$2="-","",IF(L4698&lt;=0.65,MAX($O$2:O4697)+1,""))</f>
        <v/>
      </c>
      <c r="P4698" s="144"/>
      <c r="Q4698" s="145"/>
    </row>
    <row r="4699" spans="1:17" x14ac:dyDescent="0.4">
      <c r="A4699" s="68">
        <v>4698</v>
      </c>
      <c r="B4699" s="68" t="s">
        <v>2056</v>
      </c>
      <c r="C4699" s="68" t="s">
        <v>2297</v>
      </c>
      <c r="D4699" s="68" t="s">
        <v>2091</v>
      </c>
      <c r="E4699" s="68" t="s">
        <v>1962</v>
      </c>
      <c r="F4699" s="68" t="s">
        <v>1963</v>
      </c>
      <c r="G4699" s="68" t="s">
        <v>2047</v>
      </c>
      <c r="H4699" s="68" t="s">
        <v>2048</v>
      </c>
      <c r="I4699" s="68">
        <v>7</v>
      </c>
      <c r="J4699" s="68" t="s">
        <v>2296</v>
      </c>
      <c r="K4699" s="68">
        <v>3.1</v>
      </c>
      <c r="L4699" s="68">
        <v>0.74</v>
      </c>
      <c r="M4699" s="68" t="s">
        <v>2002</v>
      </c>
      <c r="N4699" s="143">
        <f>IF(対応ガラス検索!$E$2="-","",IF(対応ガラス検索!$E$2&gt;=K4699,MAX($N$2:N4698)+1,""))</f>
        <v>4698</v>
      </c>
      <c r="O4699" s="143" t="str">
        <f>IF(対応ガラス検索!$E$2="-","",IF(L4699&lt;=0.65,MAX($O$2:O4698)+1,""))</f>
        <v/>
      </c>
      <c r="P4699" s="144"/>
      <c r="Q4699" s="145"/>
    </row>
    <row r="4700" spans="1:17" x14ac:dyDescent="0.4">
      <c r="A4700" s="68">
        <v>4699</v>
      </c>
      <c r="B4700" s="68" t="s">
        <v>2056</v>
      </c>
      <c r="C4700" s="68" t="s">
        <v>2297</v>
      </c>
      <c r="D4700" s="68" t="s">
        <v>2091</v>
      </c>
      <c r="E4700" s="68" t="s">
        <v>1962</v>
      </c>
      <c r="F4700" s="68" t="s">
        <v>1963</v>
      </c>
      <c r="G4700" s="68" t="s">
        <v>2047</v>
      </c>
      <c r="H4700" s="68" t="s">
        <v>2048</v>
      </c>
      <c r="I4700" s="68">
        <v>8</v>
      </c>
      <c r="J4700" s="68" t="s">
        <v>2296</v>
      </c>
      <c r="K4700" s="68">
        <v>3</v>
      </c>
      <c r="L4700" s="68">
        <v>0.75</v>
      </c>
      <c r="M4700" s="68" t="s">
        <v>2002</v>
      </c>
      <c r="N4700" s="143">
        <f>IF(対応ガラス検索!$E$2="-","",IF(対応ガラス検索!$E$2&gt;=K4700,MAX($N$2:N4699)+1,""))</f>
        <v>4699</v>
      </c>
      <c r="O4700" s="143" t="str">
        <f>IF(対応ガラス検索!$E$2="-","",IF(L4700&lt;=0.65,MAX($O$2:O4699)+1,""))</f>
        <v/>
      </c>
      <c r="P4700" s="144"/>
      <c r="Q4700" s="145"/>
    </row>
    <row r="4701" spans="1:17" x14ac:dyDescent="0.4">
      <c r="A4701" s="68">
        <v>4700</v>
      </c>
      <c r="B4701" s="68" t="s">
        <v>2056</v>
      </c>
      <c r="C4701" s="68" t="s">
        <v>2297</v>
      </c>
      <c r="D4701" s="68" t="s">
        <v>2091</v>
      </c>
      <c r="E4701" s="68" t="s">
        <v>1962</v>
      </c>
      <c r="F4701" s="68" t="s">
        <v>1963</v>
      </c>
      <c r="G4701" s="68" t="s">
        <v>2047</v>
      </c>
      <c r="H4701" s="68" t="s">
        <v>2048</v>
      </c>
      <c r="I4701" s="68">
        <v>9</v>
      </c>
      <c r="J4701" s="68" t="s">
        <v>2296</v>
      </c>
      <c r="K4701" s="68">
        <v>3</v>
      </c>
      <c r="L4701" s="68">
        <v>0.75</v>
      </c>
      <c r="M4701" s="68" t="s">
        <v>2002</v>
      </c>
      <c r="N4701" s="143">
        <f>IF(対応ガラス検索!$E$2="-","",IF(対応ガラス検索!$E$2&gt;=K4701,MAX($N$2:N4700)+1,""))</f>
        <v>4700</v>
      </c>
      <c r="O4701" s="143" t="str">
        <f>IF(対応ガラス検索!$E$2="-","",IF(L4701&lt;=0.65,MAX($O$2:O4700)+1,""))</f>
        <v/>
      </c>
      <c r="P4701" s="144"/>
      <c r="Q4701" s="145"/>
    </row>
    <row r="4702" spans="1:17" x14ac:dyDescent="0.4">
      <c r="A4702" s="68">
        <v>4701</v>
      </c>
      <c r="B4702" s="68" t="s">
        <v>2056</v>
      </c>
      <c r="C4702" s="68" t="s">
        <v>2297</v>
      </c>
      <c r="D4702" s="68" t="s">
        <v>2091</v>
      </c>
      <c r="E4702" s="68" t="s">
        <v>1962</v>
      </c>
      <c r="F4702" s="68" t="s">
        <v>1963</v>
      </c>
      <c r="G4702" s="68" t="s">
        <v>2047</v>
      </c>
      <c r="H4702" s="68" t="s">
        <v>2048</v>
      </c>
      <c r="I4702" s="68">
        <v>10</v>
      </c>
      <c r="J4702" s="68" t="s">
        <v>2296</v>
      </c>
      <c r="K4702" s="142">
        <v>2.9</v>
      </c>
      <c r="L4702" s="68">
        <v>0.75</v>
      </c>
      <c r="M4702" s="68" t="s">
        <v>2002</v>
      </c>
      <c r="N4702" s="143">
        <f>IF(対応ガラス検索!$E$2="-","",IF(対応ガラス検索!$E$2&gt;=K4702,MAX($N$2:N4701)+1,""))</f>
        <v>4701</v>
      </c>
      <c r="O4702" s="143" t="str">
        <f>IF(対応ガラス検索!$E$2="-","",IF(L4702&lt;=0.65,MAX($O$2:O4701)+1,""))</f>
        <v/>
      </c>
      <c r="P4702" s="144"/>
      <c r="Q4702" s="145"/>
    </row>
    <row r="4703" spans="1:17" x14ac:dyDescent="0.4">
      <c r="A4703" s="68">
        <v>4702</v>
      </c>
      <c r="B4703" s="68" t="s">
        <v>2056</v>
      </c>
      <c r="C4703" s="68" t="s">
        <v>2297</v>
      </c>
      <c r="D4703" s="68" t="s">
        <v>2091</v>
      </c>
      <c r="E4703" s="68" t="s">
        <v>1962</v>
      </c>
      <c r="F4703" s="68" t="s">
        <v>1963</v>
      </c>
      <c r="G4703" s="68" t="s">
        <v>2047</v>
      </c>
      <c r="H4703" s="68" t="s">
        <v>2048</v>
      </c>
      <c r="I4703" s="68">
        <v>11</v>
      </c>
      <c r="J4703" s="68" t="s">
        <v>2296</v>
      </c>
      <c r="K4703" s="68">
        <v>2.8</v>
      </c>
      <c r="L4703" s="68">
        <v>0.75</v>
      </c>
      <c r="M4703" s="68" t="s">
        <v>2002</v>
      </c>
      <c r="N4703" s="143">
        <f>IF(対応ガラス検索!$E$2="-","",IF(対応ガラス検索!$E$2&gt;=K4703,MAX($N$2:N4702)+1,""))</f>
        <v>4702</v>
      </c>
      <c r="O4703" s="143" t="str">
        <f>IF(対応ガラス検索!$E$2="-","",IF(L4703&lt;=0.65,MAX($O$2:O4702)+1,""))</f>
        <v/>
      </c>
      <c r="P4703" s="144"/>
      <c r="Q4703" s="145"/>
    </row>
    <row r="4704" spans="1:17" x14ac:dyDescent="0.4">
      <c r="A4704" s="68">
        <v>4703</v>
      </c>
      <c r="B4704" s="68" t="s">
        <v>2056</v>
      </c>
      <c r="C4704" s="68" t="s">
        <v>2297</v>
      </c>
      <c r="D4704" s="68" t="s">
        <v>2091</v>
      </c>
      <c r="E4704" s="68" t="s">
        <v>1962</v>
      </c>
      <c r="F4704" s="68" t="s">
        <v>1963</v>
      </c>
      <c r="G4704" s="68" t="s">
        <v>2047</v>
      </c>
      <c r="H4704" s="68" t="s">
        <v>2048</v>
      </c>
      <c r="I4704" s="68">
        <v>12</v>
      </c>
      <c r="J4704" s="68" t="s">
        <v>2296</v>
      </c>
      <c r="K4704" s="146">
        <v>2.8</v>
      </c>
      <c r="L4704" s="68">
        <v>0.75</v>
      </c>
      <c r="M4704" s="68" t="s">
        <v>2002</v>
      </c>
      <c r="N4704" s="143">
        <f>IF(対応ガラス検索!$E$2="-","",IF(対応ガラス検索!$E$2&gt;=K4704,MAX($N$2:N4703)+1,""))</f>
        <v>4703</v>
      </c>
      <c r="O4704" s="143" t="str">
        <f>IF(対応ガラス検索!$E$2="-","",IF(L4704&lt;=0.65,MAX($O$2:O4703)+1,""))</f>
        <v/>
      </c>
      <c r="P4704" s="144"/>
      <c r="Q4704" s="145"/>
    </row>
    <row r="4705" spans="1:17" x14ac:dyDescent="0.4">
      <c r="A4705" s="68">
        <v>4704</v>
      </c>
      <c r="B4705" s="68" t="s">
        <v>2056</v>
      </c>
      <c r="C4705" s="68" t="s">
        <v>2297</v>
      </c>
      <c r="D4705" s="68" t="s">
        <v>2091</v>
      </c>
      <c r="E4705" s="68" t="s">
        <v>1962</v>
      </c>
      <c r="F4705" s="68" t="s">
        <v>1963</v>
      </c>
      <c r="G4705" s="68" t="s">
        <v>2047</v>
      </c>
      <c r="H4705" s="68" t="s">
        <v>2048</v>
      </c>
      <c r="I4705" s="68">
        <v>13</v>
      </c>
      <c r="J4705" s="68" t="s">
        <v>2296</v>
      </c>
      <c r="K4705" s="68">
        <v>2.8</v>
      </c>
      <c r="L4705" s="68">
        <v>0.75</v>
      </c>
      <c r="M4705" s="68" t="s">
        <v>2002</v>
      </c>
      <c r="N4705" s="143">
        <f>IF(対応ガラス検索!$E$2="-","",IF(対応ガラス検索!$E$2&gt;=K4705,MAX($N$2:N4704)+1,""))</f>
        <v>4704</v>
      </c>
      <c r="O4705" s="143" t="str">
        <f>IF(対応ガラス検索!$E$2="-","",IF(L4705&lt;=0.65,MAX($O$2:O4704)+1,""))</f>
        <v/>
      </c>
      <c r="P4705" s="144"/>
      <c r="Q4705" s="145"/>
    </row>
    <row r="4706" spans="1:17" x14ac:dyDescent="0.4">
      <c r="A4706" s="68">
        <v>4705</v>
      </c>
      <c r="B4706" s="68" t="s">
        <v>2056</v>
      </c>
      <c r="C4706" s="68" t="s">
        <v>2297</v>
      </c>
      <c r="D4706" s="68" t="s">
        <v>2092</v>
      </c>
      <c r="E4706" s="68" t="s">
        <v>1962</v>
      </c>
      <c r="F4706" s="68" t="s">
        <v>1963</v>
      </c>
      <c r="G4706" s="68" t="s">
        <v>2052</v>
      </c>
      <c r="H4706" s="68" t="s">
        <v>2053</v>
      </c>
      <c r="I4706" s="68">
        <v>6</v>
      </c>
      <c r="J4706" s="68" t="s">
        <v>2267</v>
      </c>
      <c r="K4706" s="68">
        <v>3</v>
      </c>
      <c r="L4706" s="68">
        <v>0.75</v>
      </c>
      <c r="M4706" s="68" t="s">
        <v>2002</v>
      </c>
      <c r="N4706" s="143">
        <f>IF(対応ガラス検索!$E$2="-","",IF(対応ガラス検索!$E$2&gt;=K4706,MAX($N$2:N4705)+1,""))</f>
        <v>4705</v>
      </c>
      <c r="O4706" s="143" t="str">
        <f>IF(対応ガラス検索!$E$2="-","",IF(L4706&lt;=0.65,MAX($O$2:O4705)+1,""))</f>
        <v/>
      </c>
      <c r="P4706" s="144"/>
      <c r="Q4706" s="145"/>
    </row>
    <row r="4707" spans="1:17" x14ac:dyDescent="0.4">
      <c r="A4707" s="68">
        <v>4706</v>
      </c>
      <c r="B4707" s="68" t="s">
        <v>2056</v>
      </c>
      <c r="C4707" s="68" t="s">
        <v>2297</v>
      </c>
      <c r="D4707" s="68" t="s">
        <v>2092</v>
      </c>
      <c r="E4707" s="68" t="s">
        <v>1962</v>
      </c>
      <c r="F4707" s="68" t="s">
        <v>1963</v>
      </c>
      <c r="G4707" s="68" t="s">
        <v>2052</v>
      </c>
      <c r="H4707" s="68" t="s">
        <v>2053</v>
      </c>
      <c r="I4707" s="68">
        <v>7</v>
      </c>
      <c r="J4707" s="68" t="s">
        <v>2267</v>
      </c>
      <c r="K4707" s="68">
        <v>2.9</v>
      </c>
      <c r="L4707" s="68">
        <v>0.75</v>
      </c>
      <c r="M4707" s="68" t="s">
        <v>2002</v>
      </c>
      <c r="N4707" s="143">
        <f>IF(対応ガラス検索!$E$2="-","",IF(対応ガラス検索!$E$2&gt;=K4707,MAX($N$2:N4706)+1,""))</f>
        <v>4706</v>
      </c>
      <c r="O4707" s="143" t="str">
        <f>IF(対応ガラス検索!$E$2="-","",IF(L4707&lt;=0.65,MAX($O$2:O4706)+1,""))</f>
        <v/>
      </c>
      <c r="P4707" s="144"/>
      <c r="Q4707" s="145"/>
    </row>
    <row r="4708" spans="1:17" x14ac:dyDescent="0.4">
      <c r="A4708" s="68">
        <v>4707</v>
      </c>
      <c r="B4708" s="68" t="s">
        <v>2056</v>
      </c>
      <c r="C4708" s="68" t="s">
        <v>2297</v>
      </c>
      <c r="D4708" s="68" t="s">
        <v>2092</v>
      </c>
      <c r="E4708" s="68" t="s">
        <v>1962</v>
      </c>
      <c r="F4708" s="68" t="s">
        <v>1963</v>
      </c>
      <c r="G4708" s="68" t="s">
        <v>2052</v>
      </c>
      <c r="H4708" s="68" t="s">
        <v>2053</v>
      </c>
      <c r="I4708" s="68">
        <v>8</v>
      </c>
      <c r="J4708" s="68" t="s">
        <v>2267</v>
      </c>
      <c r="K4708" s="142">
        <v>2.8</v>
      </c>
      <c r="L4708" s="68">
        <v>0.75</v>
      </c>
      <c r="M4708" s="68" t="s">
        <v>2002</v>
      </c>
      <c r="N4708" s="143">
        <f>IF(対応ガラス検索!$E$2="-","",IF(対応ガラス検索!$E$2&gt;=K4708,MAX($N$2:N4707)+1,""))</f>
        <v>4707</v>
      </c>
      <c r="O4708" s="143" t="str">
        <f>IF(対応ガラス検索!$E$2="-","",IF(L4708&lt;=0.65,MAX($O$2:O4707)+1,""))</f>
        <v/>
      </c>
      <c r="P4708" s="144"/>
      <c r="Q4708" s="145"/>
    </row>
    <row r="4709" spans="1:17" x14ac:dyDescent="0.4">
      <c r="A4709" s="68">
        <v>4708</v>
      </c>
      <c r="B4709" s="68" t="s">
        <v>2056</v>
      </c>
      <c r="C4709" s="68" t="s">
        <v>2297</v>
      </c>
      <c r="D4709" s="68" t="s">
        <v>2092</v>
      </c>
      <c r="E4709" s="68" t="s">
        <v>1962</v>
      </c>
      <c r="F4709" s="68" t="s">
        <v>1963</v>
      </c>
      <c r="G4709" s="68" t="s">
        <v>2052</v>
      </c>
      <c r="H4709" s="68" t="s">
        <v>2053</v>
      </c>
      <c r="I4709" s="68">
        <v>9</v>
      </c>
      <c r="J4709" s="68" t="s">
        <v>2267</v>
      </c>
      <c r="K4709" s="68">
        <v>2.8</v>
      </c>
      <c r="L4709" s="68">
        <v>0.75</v>
      </c>
      <c r="M4709" s="68" t="s">
        <v>2002</v>
      </c>
      <c r="N4709" s="143">
        <f>IF(対応ガラス検索!$E$2="-","",IF(対応ガラス検索!$E$2&gt;=K4709,MAX($N$2:N4708)+1,""))</f>
        <v>4708</v>
      </c>
      <c r="O4709" s="143" t="str">
        <f>IF(対応ガラス検索!$E$2="-","",IF(L4709&lt;=0.65,MAX($O$2:O4708)+1,""))</f>
        <v/>
      </c>
      <c r="P4709" s="144"/>
      <c r="Q4709" s="145"/>
    </row>
    <row r="4710" spans="1:17" x14ac:dyDescent="0.4">
      <c r="A4710" s="68">
        <v>4709</v>
      </c>
      <c r="B4710" s="68" t="s">
        <v>2056</v>
      </c>
      <c r="C4710" s="68" t="s">
        <v>2297</v>
      </c>
      <c r="D4710" s="68" t="s">
        <v>2092</v>
      </c>
      <c r="E4710" s="68" t="s">
        <v>1962</v>
      </c>
      <c r="F4710" s="68" t="s">
        <v>1963</v>
      </c>
      <c r="G4710" s="68" t="s">
        <v>2052</v>
      </c>
      <c r="H4710" s="68" t="s">
        <v>2053</v>
      </c>
      <c r="I4710" s="68">
        <v>10</v>
      </c>
      <c r="J4710" s="68" t="s">
        <v>2267</v>
      </c>
      <c r="K4710" s="68">
        <v>2.7</v>
      </c>
      <c r="L4710" s="68">
        <v>0.75</v>
      </c>
      <c r="M4710" s="68" t="s">
        <v>2002</v>
      </c>
      <c r="N4710" s="143">
        <f>IF(対応ガラス検索!$E$2="-","",IF(対応ガラス検索!$E$2&gt;=K4710,MAX($N$2:N4709)+1,""))</f>
        <v>4709</v>
      </c>
      <c r="O4710" s="143" t="str">
        <f>IF(対応ガラス検索!$E$2="-","",IF(L4710&lt;=0.65,MAX($O$2:O4709)+1,""))</f>
        <v/>
      </c>
      <c r="P4710" s="144"/>
      <c r="Q4710" s="145"/>
    </row>
    <row r="4711" spans="1:17" x14ac:dyDescent="0.4">
      <c r="A4711" s="68">
        <v>4710</v>
      </c>
      <c r="B4711" s="68" t="s">
        <v>2056</v>
      </c>
      <c r="C4711" s="68" t="s">
        <v>2297</v>
      </c>
      <c r="D4711" s="68" t="s">
        <v>2092</v>
      </c>
      <c r="E4711" s="68" t="s">
        <v>1962</v>
      </c>
      <c r="F4711" s="68" t="s">
        <v>1963</v>
      </c>
      <c r="G4711" s="68" t="s">
        <v>2052</v>
      </c>
      <c r="H4711" s="68" t="s">
        <v>2053</v>
      </c>
      <c r="I4711" s="68">
        <v>11</v>
      </c>
      <c r="J4711" s="68" t="s">
        <v>2267</v>
      </c>
      <c r="K4711" s="68">
        <v>2.7</v>
      </c>
      <c r="L4711" s="68">
        <v>0.75</v>
      </c>
      <c r="M4711" s="68" t="s">
        <v>2002</v>
      </c>
      <c r="N4711" s="143">
        <f>IF(対応ガラス検索!$E$2="-","",IF(対応ガラス検索!$E$2&gt;=K4711,MAX($N$2:N4710)+1,""))</f>
        <v>4710</v>
      </c>
      <c r="O4711" s="143" t="str">
        <f>IF(対応ガラス検索!$E$2="-","",IF(L4711&lt;=0.65,MAX($O$2:O4710)+1,""))</f>
        <v/>
      </c>
      <c r="P4711" s="144"/>
      <c r="Q4711" s="145"/>
    </row>
    <row r="4712" spans="1:17" x14ac:dyDescent="0.4">
      <c r="A4712" s="68">
        <v>4711</v>
      </c>
      <c r="B4712" s="68" t="s">
        <v>2056</v>
      </c>
      <c r="C4712" s="68" t="s">
        <v>2297</v>
      </c>
      <c r="D4712" s="68" t="s">
        <v>2092</v>
      </c>
      <c r="E4712" s="68" t="s">
        <v>1962</v>
      </c>
      <c r="F4712" s="68" t="s">
        <v>1963</v>
      </c>
      <c r="G4712" s="68" t="s">
        <v>2052</v>
      </c>
      <c r="H4712" s="68" t="s">
        <v>2053</v>
      </c>
      <c r="I4712" s="68">
        <v>12</v>
      </c>
      <c r="J4712" s="68" t="s">
        <v>2267</v>
      </c>
      <c r="K4712" s="68">
        <v>2.6</v>
      </c>
      <c r="L4712" s="68">
        <v>0.75</v>
      </c>
      <c r="M4712" s="68" t="s">
        <v>2002</v>
      </c>
      <c r="N4712" s="143">
        <f>IF(対応ガラス検索!$E$2="-","",IF(対応ガラス検索!$E$2&gt;=K4712,MAX($N$2:N4711)+1,""))</f>
        <v>4711</v>
      </c>
      <c r="O4712" s="143" t="str">
        <f>IF(対応ガラス検索!$E$2="-","",IF(L4712&lt;=0.65,MAX($O$2:O4711)+1,""))</f>
        <v/>
      </c>
      <c r="P4712" s="144"/>
      <c r="Q4712" s="145"/>
    </row>
    <row r="4713" spans="1:17" x14ac:dyDescent="0.4">
      <c r="A4713" s="68">
        <v>4712</v>
      </c>
      <c r="B4713" s="68" t="s">
        <v>2056</v>
      </c>
      <c r="C4713" s="68" t="s">
        <v>2297</v>
      </c>
      <c r="D4713" s="68" t="s">
        <v>2092</v>
      </c>
      <c r="E4713" s="68" t="s">
        <v>1962</v>
      </c>
      <c r="F4713" s="68" t="s">
        <v>1963</v>
      </c>
      <c r="G4713" s="68" t="s">
        <v>2052</v>
      </c>
      <c r="H4713" s="68" t="s">
        <v>2053</v>
      </c>
      <c r="I4713" s="68">
        <v>13</v>
      </c>
      <c r="J4713" s="68" t="s">
        <v>2267</v>
      </c>
      <c r="K4713" s="68">
        <v>2.6</v>
      </c>
      <c r="L4713" s="68">
        <v>0.75</v>
      </c>
      <c r="M4713" s="68" t="s">
        <v>2002</v>
      </c>
      <c r="N4713" s="143">
        <f>IF(対応ガラス検索!$E$2="-","",IF(対応ガラス検索!$E$2&gt;=K4713,MAX($N$2:N4712)+1,""))</f>
        <v>4712</v>
      </c>
      <c r="O4713" s="143" t="str">
        <f>IF(対応ガラス検索!$E$2="-","",IF(L4713&lt;=0.65,MAX($O$2:O4712)+1,""))</f>
        <v/>
      </c>
      <c r="P4713" s="144"/>
      <c r="Q4713" s="145"/>
    </row>
    <row r="4714" spans="1:17" x14ac:dyDescent="0.4">
      <c r="A4714" s="68">
        <v>4713</v>
      </c>
      <c r="B4714" s="68" t="s">
        <v>2056</v>
      </c>
      <c r="C4714" s="68" t="s">
        <v>2297</v>
      </c>
      <c r="D4714" s="68" t="s">
        <v>2092</v>
      </c>
      <c r="E4714" s="68" t="s">
        <v>1962</v>
      </c>
      <c r="F4714" s="68" t="s">
        <v>1963</v>
      </c>
      <c r="G4714" s="68" t="s">
        <v>2052</v>
      </c>
      <c r="H4714" s="68" t="s">
        <v>2053</v>
      </c>
      <c r="I4714" s="68">
        <v>6</v>
      </c>
      <c r="J4714" s="68" t="s">
        <v>2296</v>
      </c>
      <c r="K4714" s="68">
        <v>3.2</v>
      </c>
      <c r="L4714" s="68">
        <v>0.74</v>
      </c>
      <c r="M4714" s="68" t="s">
        <v>2002</v>
      </c>
      <c r="N4714" s="143">
        <f>IF(対応ガラス検索!$E$2="-","",IF(対応ガラス検索!$E$2&gt;=K4714,MAX($N$2:N4713)+1,""))</f>
        <v>4713</v>
      </c>
      <c r="O4714" s="143" t="str">
        <f>IF(対応ガラス検索!$E$2="-","",IF(L4714&lt;=0.65,MAX($O$2:O4713)+1,""))</f>
        <v/>
      </c>
      <c r="P4714" s="144"/>
      <c r="Q4714" s="145"/>
    </row>
    <row r="4715" spans="1:17" x14ac:dyDescent="0.4">
      <c r="A4715" s="68">
        <v>4714</v>
      </c>
      <c r="B4715" s="68" t="s">
        <v>2056</v>
      </c>
      <c r="C4715" s="68" t="s">
        <v>2297</v>
      </c>
      <c r="D4715" s="68" t="s">
        <v>2092</v>
      </c>
      <c r="E4715" s="68" t="s">
        <v>1962</v>
      </c>
      <c r="F4715" s="68" t="s">
        <v>1963</v>
      </c>
      <c r="G4715" s="68" t="s">
        <v>2052</v>
      </c>
      <c r="H4715" s="68" t="s">
        <v>2053</v>
      </c>
      <c r="I4715" s="68">
        <v>7</v>
      </c>
      <c r="J4715" s="68" t="s">
        <v>2296</v>
      </c>
      <c r="K4715" s="142">
        <v>3.1</v>
      </c>
      <c r="L4715" s="68">
        <v>0.74</v>
      </c>
      <c r="M4715" s="68" t="s">
        <v>2002</v>
      </c>
      <c r="N4715" s="143">
        <f>IF(対応ガラス検索!$E$2="-","",IF(対応ガラス検索!$E$2&gt;=K4715,MAX($N$2:N4714)+1,""))</f>
        <v>4714</v>
      </c>
      <c r="O4715" s="143" t="str">
        <f>IF(対応ガラス検索!$E$2="-","",IF(L4715&lt;=0.65,MAX($O$2:O4714)+1,""))</f>
        <v/>
      </c>
      <c r="P4715" s="144"/>
      <c r="Q4715" s="145"/>
    </row>
    <row r="4716" spans="1:17" x14ac:dyDescent="0.4">
      <c r="A4716" s="68">
        <v>4715</v>
      </c>
      <c r="B4716" s="68" t="s">
        <v>2056</v>
      </c>
      <c r="C4716" s="68" t="s">
        <v>2297</v>
      </c>
      <c r="D4716" s="68" t="s">
        <v>2092</v>
      </c>
      <c r="E4716" s="68" t="s">
        <v>1962</v>
      </c>
      <c r="F4716" s="68" t="s">
        <v>1963</v>
      </c>
      <c r="G4716" s="68" t="s">
        <v>2052</v>
      </c>
      <c r="H4716" s="68" t="s">
        <v>2053</v>
      </c>
      <c r="I4716" s="68">
        <v>8</v>
      </c>
      <c r="J4716" s="68" t="s">
        <v>2296</v>
      </c>
      <c r="K4716" s="68">
        <v>3</v>
      </c>
      <c r="L4716" s="68">
        <v>0.75</v>
      </c>
      <c r="M4716" s="68" t="s">
        <v>2002</v>
      </c>
      <c r="N4716" s="143">
        <f>IF(対応ガラス検索!$E$2="-","",IF(対応ガラス検索!$E$2&gt;=K4716,MAX($N$2:N4715)+1,""))</f>
        <v>4715</v>
      </c>
      <c r="O4716" s="143" t="str">
        <f>IF(対応ガラス検索!$E$2="-","",IF(L4716&lt;=0.65,MAX($O$2:O4715)+1,""))</f>
        <v/>
      </c>
      <c r="P4716" s="144"/>
      <c r="Q4716" s="145"/>
    </row>
    <row r="4717" spans="1:17" x14ac:dyDescent="0.4">
      <c r="A4717" s="68">
        <v>4716</v>
      </c>
      <c r="B4717" s="68" t="s">
        <v>2056</v>
      </c>
      <c r="C4717" s="68" t="s">
        <v>2297</v>
      </c>
      <c r="D4717" s="68" t="s">
        <v>2092</v>
      </c>
      <c r="E4717" s="68" t="s">
        <v>1962</v>
      </c>
      <c r="F4717" s="68" t="s">
        <v>1963</v>
      </c>
      <c r="G4717" s="68" t="s">
        <v>2052</v>
      </c>
      <c r="H4717" s="68" t="s">
        <v>2053</v>
      </c>
      <c r="I4717" s="68">
        <v>9</v>
      </c>
      <c r="J4717" s="68" t="s">
        <v>2296</v>
      </c>
      <c r="K4717" s="68">
        <v>3</v>
      </c>
      <c r="L4717" s="68">
        <v>0.75</v>
      </c>
      <c r="M4717" s="68" t="s">
        <v>2002</v>
      </c>
      <c r="N4717" s="143">
        <f>IF(対応ガラス検索!$E$2="-","",IF(対応ガラス検索!$E$2&gt;=K4717,MAX($N$2:N4716)+1,""))</f>
        <v>4716</v>
      </c>
      <c r="O4717" s="143" t="str">
        <f>IF(対応ガラス検索!$E$2="-","",IF(L4717&lt;=0.65,MAX($O$2:O4716)+1,""))</f>
        <v/>
      </c>
      <c r="P4717" s="144"/>
      <c r="Q4717" s="145"/>
    </row>
    <row r="4718" spans="1:17" x14ac:dyDescent="0.4">
      <c r="A4718" s="68">
        <v>4717</v>
      </c>
      <c r="B4718" s="68" t="s">
        <v>2056</v>
      </c>
      <c r="C4718" s="68" t="s">
        <v>2297</v>
      </c>
      <c r="D4718" s="68" t="s">
        <v>2092</v>
      </c>
      <c r="E4718" s="68" t="s">
        <v>1962</v>
      </c>
      <c r="F4718" s="68" t="s">
        <v>1963</v>
      </c>
      <c r="G4718" s="68" t="s">
        <v>2052</v>
      </c>
      <c r="H4718" s="68" t="s">
        <v>2053</v>
      </c>
      <c r="I4718" s="68">
        <v>10</v>
      </c>
      <c r="J4718" s="68" t="s">
        <v>2296</v>
      </c>
      <c r="K4718" s="68">
        <v>2.9</v>
      </c>
      <c r="L4718" s="68">
        <v>0.75</v>
      </c>
      <c r="M4718" s="68" t="s">
        <v>2002</v>
      </c>
      <c r="N4718" s="143">
        <f>IF(対応ガラス検索!$E$2="-","",IF(対応ガラス検索!$E$2&gt;=K4718,MAX($N$2:N4717)+1,""))</f>
        <v>4717</v>
      </c>
      <c r="O4718" s="143" t="str">
        <f>IF(対応ガラス検索!$E$2="-","",IF(L4718&lt;=0.65,MAX($O$2:O4717)+1,""))</f>
        <v/>
      </c>
      <c r="P4718" s="144"/>
      <c r="Q4718" s="145"/>
    </row>
    <row r="4719" spans="1:17" x14ac:dyDescent="0.4">
      <c r="A4719" s="68">
        <v>4718</v>
      </c>
      <c r="B4719" s="68" t="s">
        <v>2056</v>
      </c>
      <c r="C4719" s="68" t="s">
        <v>2297</v>
      </c>
      <c r="D4719" s="68" t="s">
        <v>2092</v>
      </c>
      <c r="E4719" s="68" t="s">
        <v>1962</v>
      </c>
      <c r="F4719" s="68" t="s">
        <v>1963</v>
      </c>
      <c r="G4719" s="68" t="s">
        <v>2052</v>
      </c>
      <c r="H4719" s="68" t="s">
        <v>2053</v>
      </c>
      <c r="I4719" s="68">
        <v>11</v>
      </c>
      <c r="J4719" s="68" t="s">
        <v>2296</v>
      </c>
      <c r="K4719" s="146">
        <v>2.8</v>
      </c>
      <c r="L4719" s="68">
        <v>0.75</v>
      </c>
      <c r="M4719" s="68" t="s">
        <v>2002</v>
      </c>
      <c r="N4719" s="143">
        <f>IF(対応ガラス検索!$E$2="-","",IF(対応ガラス検索!$E$2&gt;=K4719,MAX($N$2:N4718)+1,""))</f>
        <v>4718</v>
      </c>
      <c r="O4719" s="143" t="str">
        <f>IF(対応ガラス検索!$E$2="-","",IF(L4719&lt;=0.65,MAX($O$2:O4718)+1,""))</f>
        <v/>
      </c>
      <c r="P4719" s="144"/>
      <c r="Q4719" s="145"/>
    </row>
    <row r="4720" spans="1:17" x14ac:dyDescent="0.4">
      <c r="A4720" s="68">
        <v>4719</v>
      </c>
      <c r="B4720" s="68" t="s">
        <v>2056</v>
      </c>
      <c r="C4720" s="68" t="s">
        <v>2297</v>
      </c>
      <c r="D4720" s="68" t="s">
        <v>2092</v>
      </c>
      <c r="E4720" s="68" t="s">
        <v>1962</v>
      </c>
      <c r="F4720" s="68" t="s">
        <v>1963</v>
      </c>
      <c r="G4720" s="68" t="s">
        <v>2052</v>
      </c>
      <c r="H4720" s="68" t="s">
        <v>2053</v>
      </c>
      <c r="I4720" s="68">
        <v>12</v>
      </c>
      <c r="J4720" s="68" t="s">
        <v>2296</v>
      </c>
      <c r="K4720" s="68">
        <v>2.8</v>
      </c>
      <c r="L4720" s="68">
        <v>0.75</v>
      </c>
      <c r="M4720" s="68" t="s">
        <v>2002</v>
      </c>
      <c r="N4720" s="143">
        <f>IF(対応ガラス検索!$E$2="-","",IF(対応ガラス検索!$E$2&gt;=K4720,MAX($N$2:N4719)+1,""))</f>
        <v>4719</v>
      </c>
      <c r="O4720" s="143" t="str">
        <f>IF(対応ガラス検索!$E$2="-","",IF(L4720&lt;=0.65,MAX($O$2:O4719)+1,""))</f>
        <v/>
      </c>
      <c r="P4720" s="144"/>
      <c r="Q4720" s="145"/>
    </row>
    <row r="4721" spans="1:17" x14ac:dyDescent="0.4">
      <c r="A4721" s="68">
        <v>4720</v>
      </c>
      <c r="B4721" s="68" t="s">
        <v>2056</v>
      </c>
      <c r="C4721" s="68" t="s">
        <v>2297</v>
      </c>
      <c r="D4721" s="68" t="s">
        <v>2092</v>
      </c>
      <c r="E4721" s="68" t="s">
        <v>1962</v>
      </c>
      <c r="F4721" s="68" t="s">
        <v>1963</v>
      </c>
      <c r="G4721" s="68" t="s">
        <v>2052</v>
      </c>
      <c r="H4721" s="68" t="s">
        <v>2053</v>
      </c>
      <c r="I4721" s="68">
        <v>13</v>
      </c>
      <c r="J4721" s="68" t="s">
        <v>2296</v>
      </c>
      <c r="K4721" s="142">
        <v>2.8</v>
      </c>
      <c r="L4721" s="68">
        <v>0.75</v>
      </c>
      <c r="M4721" s="68" t="s">
        <v>2002</v>
      </c>
      <c r="N4721" s="143">
        <f>IF(対応ガラス検索!$E$2="-","",IF(対応ガラス検索!$E$2&gt;=K4721,MAX($N$2:N4720)+1,""))</f>
        <v>4720</v>
      </c>
      <c r="O4721" s="143" t="str">
        <f>IF(対応ガラス検索!$E$2="-","",IF(L4721&lt;=0.65,MAX($O$2:O4720)+1,""))</f>
        <v/>
      </c>
      <c r="P4721" s="144"/>
      <c r="Q4721" s="145"/>
    </row>
    <row r="4722" spans="1:17" x14ac:dyDescent="0.4">
      <c r="A4722" s="68">
        <v>4721</v>
      </c>
      <c r="B4722" s="68" t="s">
        <v>2056</v>
      </c>
      <c r="C4722" s="68" t="s">
        <v>2297</v>
      </c>
      <c r="D4722" s="68" t="s">
        <v>2104</v>
      </c>
      <c r="E4722" s="68" t="s">
        <v>1965</v>
      </c>
      <c r="F4722" s="68" t="s">
        <v>1966</v>
      </c>
      <c r="G4722" s="68" t="s">
        <v>2047</v>
      </c>
      <c r="H4722" s="68" t="s">
        <v>2048</v>
      </c>
      <c r="I4722" s="68">
        <v>6</v>
      </c>
      <c r="J4722" s="68" t="s">
        <v>2267</v>
      </c>
      <c r="K4722" s="68">
        <v>3</v>
      </c>
      <c r="L4722" s="68">
        <v>0.74</v>
      </c>
      <c r="M4722" s="68" t="s">
        <v>2002</v>
      </c>
      <c r="N4722" s="143">
        <f>IF(対応ガラス検索!$E$2="-","",IF(対応ガラス検索!$E$2&gt;=K4722,MAX($N$2:N4721)+1,""))</f>
        <v>4721</v>
      </c>
      <c r="O4722" s="143" t="str">
        <f>IF(対応ガラス検索!$E$2="-","",IF(L4722&lt;=0.65,MAX($O$2:O4721)+1,""))</f>
        <v/>
      </c>
      <c r="P4722" s="144"/>
      <c r="Q4722" s="145"/>
    </row>
    <row r="4723" spans="1:17" x14ac:dyDescent="0.4">
      <c r="A4723" s="68">
        <v>4722</v>
      </c>
      <c r="B4723" s="68" t="s">
        <v>2056</v>
      </c>
      <c r="C4723" s="68" t="s">
        <v>2297</v>
      </c>
      <c r="D4723" s="68" t="s">
        <v>2104</v>
      </c>
      <c r="E4723" s="68" t="s">
        <v>1965</v>
      </c>
      <c r="F4723" s="68" t="s">
        <v>1966</v>
      </c>
      <c r="G4723" s="68" t="s">
        <v>2047</v>
      </c>
      <c r="H4723" s="68" t="s">
        <v>2048</v>
      </c>
      <c r="I4723" s="68">
        <v>7</v>
      </c>
      <c r="J4723" s="68" t="s">
        <v>2267</v>
      </c>
      <c r="K4723" s="68">
        <v>2.9</v>
      </c>
      <c r="L4723" s="68">
        <v>0.74</v>
      </c>
      <c r="M4723" s="68" t="s">
        <v>2002</v>
      </c>
      <c r="N4723" s="143">
        <f>IF(対応ガラス検索!$E$2="-","",IF(対応ガラス検索!$E$2&gt;=K4723,MAX($N$2:N4722)+1,""))</f>
        <v>4722</v>
      </c>
      <c r="O4723" s="143" t="str">
        <f>IF(対応ガラス検索!$E$2="-","",IF(L4723&lt;=0.65,MAX($O$2:O4722)+1,""))</f>
        <v/>
      </c>
      <c r="P4723" s="144"/>
      <c r="Q4723" s="145"/>
    </row>
    <row r="4724" spans="1:17" x14ac:dyDescent="0.4">
      <c r="A4724" s="68">
        <v>4723</v>
      </c>
      <c r="B4724" s="68" t="s">
        <v>2056</v>
      </c>
      <c r="C4724" s="68" t="s">
        <v>2297</v>
      </c>
      <c r="D4724" s="68" t="s">
        <v>2104</v>
      </c>
      <c r="E4724" s="68" t="s">
        <v>1965</v>
      </c>
      <c r="F4724" s="68" t="s">
        <v>1966</v>
      </c>
      <c r="G4724" s="68" t="s">
        <v>2047</v>
      </c>
      <c r="H4724" s="68" t="s">
        <v>2048</v>
      </c>
      <c r="I4724" s="68">
        <v>8</v>
      </c>
      <c r="J4724" s="68" t="s">
        <v>2267</v>
      </c>
      <c r="K4724" s="68">
        <v>2.8</v>
      </c>
      <c r="L4724" s="68">
        <v>0.74</v>
      </c>
      <c r="M4724" s="68" t="s">
        <v>2002</v>
      </c>
      <c r="N4724" s="143">
        <f>IF(対応ガラス検索!$E$2="-","",IF(対応ガラス検索!$E$2&gt;=K4724,MAX($N$2:N4723)+1,""))</f>
        <v>4723</v>
      </c>
      <c r="O4724" s="143" t="str">
        <f>IF(対応ガラス検索!$E$2="-","",IF(L4724&lt;=0.65,MAX($O$2:O4723)+1,""))</f>
        <v/>
      </c>
      <c r="P4724" s="144"/>
      <c r="Q4724" s="145"/>
    </row>
    <row r="4725" spans="1:17" x14ac:dyDescent="0.4">
      <c r="A4725" s="68">
        <v>4724</v>
      </c>
      <c r="B4725" s="68" t="s">
        <v>2056</v>
      </c>
      <c r="C4725" s="68" t="s">
        <v>2297</v>
      </c>
      <c r="D4725" s="68" t="s">
        <v>2104</v>
      </c>
      <c r="E4725" s="68" t="s">
        <v>1965</v>
      </c>
      <c r="F4725" s="68" t="s">
        <v>1966</v>
      </c>
      <c r="G4725" s="68" t="s">
        <v>2047</v>
      </c>
      <c r="H4725" s="68" t="s">
        <v>2048</v>
      </c>
      <c r="I4725" s="68">
        <v>9</v>
      </c>
      <c r="J4725" s="68" t="s">
        <v>2267</v>
      </c>
      <c r="K4725" s="68">
        <v>2.8</v>
      </c>
      <c r="L4725" s="68">
        <v>0.74</v>
      </c>
      <c r="M4725" s="68" t="s">
        <v>2002</v>
      </c>
      <c r="N4725" s="143">
        <f>IF(対応ガラス検索!$E$2="-","",IF(対応ガラス検索!$E$2&gt;=K4725,MAX($N$2:N4724)+1,""))</f>
        <v>4724</v>
      </c>
      <c r="O4725" s="143" t="str">
        <f>IF(対応ガラス検索!$E$2="-","",IF(L4725&lt;=0.65,MAX($O$2:O4724)+1,""))</f>
        <v/>
      </c>
      <c r="P4725" s="144"/>
      <c r="Q4725" s="145"/>
    </row>
    <row r="4726" spans="1:17" x14ac:dyDescent="0.4">
      <c r="A4726" s="68">
        <v>4725</v>
      </c>
      <c r="B4726" s="68" t="s">
        <v>2056</v>
      </c>
      <c r="C4726" s="68" t="s">
        <v>2297</v>
      </c>
      <c r="D4726" s="68" t="s">
        <v>2104</v>
      </c>
      <c r="E4726" s="68" t="s">
        <v>1965</v>
      </c>
      <c r="F4726" s="68" t="s">
        <v>1966</v>
      </c>
      <c r="G4726" s="68" t="s">
        <v>2047</v>
      </c>
      <c r="H4726" s="68" t="s">
        <v>2048</v>
      </c>
      <c r="I4726" s="68">
        <v>10</v>
      </c>
      <c r="J4726" s="68" t="s">
        <v>2267</v>
      </c>
      <c r="K4726" s="68">
        <v>2.7</v>
      </c>
      <c r="L4726" s="68">
        <v>0.74</v>
      </c>
      <c r="M4726" s="68" t="s">
        <v>2002</v>
      </c>
      <c r="N4726" s="143">
        <f>IF(対応ガラス検索!$E$2="-","",IF(対応ガラス検索!$E$2&gt;=K4726,MAX($N$2:N4725)+1,""))</f>
        <v>4725</v>
      </c>
      <c r="O4726" s="143" t="str">
        <f>IF(対応ガラス検索!$E$2="-","",IF(L4726&lt;=0.65,MAX($O$2:O4725)+1,""))</f>
        <v/>
      </c>
      <c r="P4726" s="144"/>
      <c r="Q4726" s="145"/>
    </row>
    <row r="4727" spans="1:17" x14ac:dyDescent="0.4">
      <c r="A4727" s="68">
        <v>4726</v>
      </c>
      <c r="B4727" s="68" t="s">
        <v>2056</v>
      </c>
      <c r="C4727" s="68" t="s">
        <v>2297</v>
      </c>
      <c r="D4727" s="68" t="s">
        <v>2104</v>
      </c>
      <c r="E4727" s="68" t="s">
        <v>1965</v>
      </c>
      <c r="F4727" s="68" t="s">
        <v>1966</v>
      </c>
      <c r="G4727" s="68" t="s">
        <v>2047</v>
      </c>
      <c r="H4727" s="68" t="s">
        <v>2048</v>
      </c>
      <c r="I4727" s="68">
        <v>11</v>
      </c>
      <c r="J4727" s="68" t="s">
        <v>2267</v>
      </c>
      <c r="K4727" s="68">
        <v>2.7</v>
      </c>
      <c r="L4727" s="68">
        <v>0.74</v>
      </c>
      <c r="M4727" s="68" t="s">
        <v>2002</v>
      </c>
      <c r="N4727" s="143">
        <f>IF(対応ガラス検索!$E$2="-","",IF(対応ガラス検索!$E$2&gt;=K4727,MAX($N$2:N4726)+1,""))</f>
        <v>4726</v>
      </c>
      <c r="O4727" s="143" t="str">
        <f>IF(対応ガラス検索!$E$2="-","",IF(L4727&lt;=0.65,MAX($O$2:O4726)+1,""))</f>
        <v/>
      </c>
      <c r="P4727" s="144"/>
      <c r="Q4727" s="145"/>
    </row>
    <row r="4728" spans="1:17" x14ac:dyDescent="0.4">
      <c r="A4728" s="68">
        <v>4727</v>
      </c>
      <c r="B4728" s="68" t="s">
        <v>2056</v>
      </c>
      <c r="C4728" s="68" t="s">
        <v>2297</v>
      </c>
      <c r="D4728" s="68" t="s">
        <v>2104</v>
      </c>
      <c r="E4728" s="68" t="s">
        <v>1965</v>
      </c>
      <c r="F4728" s="68" t="s">
        <v>1966</v>
      </c>
      <c r="G4728" s="68" t="s">
        <v>2047</v>
      </c>
      <c r="H4728" s="68" t="s">
        <v>2048</v>
      </c>
      <c r="I4728" s="68">
        <v>12</v>
      </c>
      <c r="J4728" s="68" t="s">
        <v>2267</v>
      </c>
      <c r="K4728" s="142">
        <v>2.6</v>
      </c>
      <c r="L4728" s="68">
        <v>0.74</v>
      </c>
      <c r="M4728" s="68" t="s">
        <v>2002</v>
      </c>
      <c r="N4728" s="143">
        <f>IF(対応ガラス検索!$E$2="-","",IF(対応ガラス検索!$E$2&gt;=K4728,MAX($N$2:N4727)+1,""))</f>
        <v>4727</v>
      </c>
      <c r="O4728" s="143" t="str">
        <f>IF(対応ガラス検索!$E$2="-","",IF(L4728&lt;=0.65,MAX($O$2:O4727)+1,""))</f>
        <v/>
      </c>
      <c r="P4728" s="144"/>
      <c r="Q4728" s="145"/>
    </row>
    <row r="4729" spans="1:17" x14ac:dyDescent="0.4">
      <c r="A4729" s="68">
        <v>4728</v>
      </c>
      <c r="B4729" s="68" t="s">
        <v>2056</v>
      </c>
      <c r="C4729" s="68" t="s">
        <v>2297</v>
      </c>
      <c r="D4729" s="68" t="s">
        <v>2104</v>
      </c>
      <c r="E4729" s="68" t="s">
        <v>1965</v>
      </c>
      <c r="F4729" s="68" t="s">
        <v>1966</v>
      </c>
      <c r="G4729" s="68" t="s">
        <v>2047</v>
      </c>
      <c r="H4729" s="68" t="s">
        <v>2048</v>
      </c>
      <c r="I4729" s="68">
        <v>6</v>
      </c>
      <c r="J4729" s="68" t="s">
        <v>2267</v>
      </c>
      <c r="K4729" s="68">
        <v>3</v>
      </c>
      <c r="L4729" s="68">
        <v>0.74</v>
      </c>
      <c r="M4729" s="68" t="s">
        <v>2002</v>
      </c>
      <c r="N4729" s="143">
        <f>IF(対応ガラス検索!$E$2="-","",IF(対応ガラス検索!$E$2&gt;=K4729,MAX($N$2:N4728)+1,""))</f>
        <v>4728</v>
      </c>
      <c r="O4729" s="143" t="str">
        <f>IF(対応ガラス検索!$E$2="-","",IF(L4729&lt;=0.65,MAX($O$2:O4728)+1,""))</f>
        <v/>
      </c>
      <c r="P4729" s="144"/>
      <c r="Q4729" s="145"/>
    </row>
    <row r="4730" spans="1:17" x14ac:dyDescent="0.4">
      <c r="A4730" s="68">
        <v>4729</v>
      </c>
      <c r="B4730" s="68" t="s">
        <v>2056</v>
      </c>
      <c r="C4730" s="68" t="s">
        <v>2297</v>
      </c>
      <c r="D4730" s="68" t="s">
        <v>2104</v>
      </c>
      <c r="E4730" s="68" t="s">
        <v>1965</v>
      </c>
      <c r="F4730" s="68" t="s">
        <v>1966</v>
      </c>
      <c r="G4730" s="68" t="s">
        <v>2047</v>
      </c>
      <c r="H4730" s="68" t="s">
        <v>2048</v>
      </c>
      <c r="I4730" s="68">
        <v>7</v>
      </c>
      <c r="J4730" s="68" t="s">
        <v>2267</v>
      </c>
      <c r="K4730" s="68">
        <v>2.9</v>
      </c>
      <c r="L4730" s="68">
        <v>0.74</v>
      </c>
      <c r="M4730" s="68" t="s">
        <v>2002</v>
      </c>
      <c r="N4730" s="143">
        <f>IF(対応ガラス検索!$E$2="-","",IF(対応ガラス検索!$E$2&gt;=K4730,MAX($N$2:N4729)+1,""))</f>
        <v>4729</v>
      </c>
      <c r="O4730" s="143" t="str">
        <f>IF(対応ガラス検索!$E$2="-","",IF(L4730&lt;=0.65,MAX($O$2:O4729)+1,""))</f>
        <v/>
      </c>
      <c r="P4730" s="144"/>
      <c r="Q4730" s="145"/>
    </row>
    <row r="4731" spans="1:17" x14ac:dyDescent="0.4">
      <c r="A4731" s="68">
        <v>4730</v>
      </c>
      <c r="B4731" s="68" t="s">
        <v>2056</v>
      </c>
      <c r="C4731" s="68" t="s">
        <v>2297</v>
      </c>
      <c r="D4731" s="68" t="s">
        <v>2104</v>
      </c>
      <c r="E4731" s="68" t="s">
        <v>1965</v>
      </c>
      <c r="F4731" s="68" t="s">
        <v>1966</v>
      </c>
      <c r="G4731" s="68" t="s">
        <v>2047</v>
      </c>
      <c r="H4731" s="68" t="s">
        <v>2048</v>
      </c>
      <c r="I4731" s="68">
        <v>8</v>
      </c>
      <c r="J4731" s="68" t="s">
        <v>2267</v>
      </c>
      <c r="K4731" s="68">
        <v>2.8</v>
      </c>
      <c r="L4731" s="68">
        <v>0.74</v>
      </c>
      <c r="M4731" s="68" t="s">
        <v>2002</v>
      </c>
      <c r="N4731" s="143">
        <f>IF(対応ガラス検索!$E$2="-","",IF(対応ガラス検索!$E$2&gt;=K4731,MAX($N$2:N4730)+1,""))</f>
        <v>4730</v>
      </c>
      <c r="O4731" s="143" t="str">
        <f>IF(対応ガラス検索!$E$2="-","",IF(L4731&lt;=0.65,MAX($O$2:O4730)+1,""))</f>
        <v/>
      </c>
      <c r="P4731" s="144"/>
      <c r="Q4731" s="145"/>
    </row>
    <row r="4732" spans="1:17" x14ac:dyDescent="0.4">
      <c r="A4732" s="68">
        <v>4731</v>
      </c>
      <c r="B4732" s="68" t="s">
        <v>2056</v>
      </c>
      <c r="C4732" s="68" t="s">
        <v>2297</v>
      </c>
      <c r="D4732" s="68" t="s">
        <v>2104</v>
      </c>
      <c r="E4732" s="68" t="s">
        <v>1965</v>
      </c>
      <c r="F4732" s="68" t="s">
        <v>1966</v>
      </c>
      <c r="G4732" s="68" t="s">
        <v>2047</v>
      </c>
      <c r="H4732" s="68" t="s">
        <v>2048</v>
      </c>
      <c r="I4732" s="68">
        <v>9</v>
      </c>
      <c r="J4732" s="68" t="s">
        <v>2267</v>
      </c>
      <c r="K4732" s="146">
        <v>2.8</v>
      </c>
      <c r="L4732" s="68">
        <v>0.74</v>
      </c>
      <c r="M4732" s="68" t="s">
        <v>2002</v>
      </c>
      <c r="N4732" s="143">
        <f>IF(対応ガラス検索!$E$2="-","",IF(対応ガラス検索!$E$2&gt;=K4732,MAX($N$2:N4731)+1,""))</f>
        <v>4731</v>
      </c>
      <c r="O4732" s="143" t="str">
        <f>IF(対応ガラス検索!$E$2="-","",IF(L4732&lt;=0.65,MAX($O$2:O4731)+1,""))</f>
        <v/>
      </c>
      <c r="P4732" s="144"/>
      <c r="Q4732" s="145"/>
    </row>
    <row r="4733" spans="1:17" x14ac:dyDescent="0.4">
      <c r="A4733" s="68">
        <v>4732</v>
      </c>
      <c r="B4733" s="68" t="s">
        <v>2056</v>
      </c>
      <c r="C4733" s="68" t="s">
        <v>2297</v>
      </c>
      <c r="D4733" s="68" t="s">
        <v>2104</v>
      </c>
      <c r="E4733" s="68" t="s">
        <v>1965</v>
      </c>
      <c r="F4733" s="68" t="s">
        <v>1966</v>
      </c>
      <c r="G4733" s="68" t="s">
        <v>2047</v>
      </c>
      <c r="H4733" s="68" t="s">
        <v>2048</v>
      </c>
      <c r="I4733" s="68">
        <v>10</v>
      </c>
      <c r="J4733" s="68" t="s">
        <v>2267</v>
      </c>
      <c r="K4733" s="68">
        <v>2.7</v>
      </c>
      <c r="L4733" s="68">
        <v>0.74</v>
      </c>
      <c r="M4733" s="68" t="s">
        <v>2002</v>
      </c>
      <c r="N4733" s="143">
        <f>IF(対応ガラス検索!$E$2="-","",IF(対応ガラス検索!$E$2&gt;=K4733,MAX($N$2:N4732)+1,""))</f>
        <v>4732</v>
      </c>
      <c r="O4733" s="143" t="str">
        <f>IF(対応ガラス検索!$E$2="-","",IF(L4733&lt;=0.65,MAX($O$2:O4732)+1,""))</f>
        <v/>
      </c>
      <c r="P4733" s="144"/>
      <c r="Q4733" s="145"/>
    </row>
    <row r="4734" spans="1:17" x14ac:dyDescent="0.4">
      <c r="A4734" s="68">
        <v>4733</v>
      </c>
      <c r="B4734" s="68" t="s">
        <v>2056</v>
      </c>
      <c r="C4734" s="68" t="s">
        <v>2297</v>
      </c>
      <c r="D4734" s="68" t="s">
        <v>2104</v>
      </c>
      <c r="E4734" s="68" t="s">
        <v>1965</v>
      </c>
      <c r="F4734" s="68" t="s">
        <v>1966</v>
      </c>
      <c r="G4734" s="68" t="s">
        <v>2047</v>
      </c>
      <c r="H4734" s="68" t="s">
        <v>2048</v>
      </c>
      <c r="I4734" s="68">
        <v>11</v>
      </c>
      <c r="J4734" s="68" t="s">
        <v>2267</v>
      </c>
      <c r="K4734" s="142">
        <v>2.7</v>
      </c>
      <c r="L4734" s="68">
        <v>0.74</v>
      </c>
      <c r="M4734" s="68" t="s">
        <v>2002</v>
      </c>
      <c r="N4734" s="143">
        <f>IF(対応ガラス検索!$E$2="-","",IF(対応ガラス検索!$E$2&gt;=K4734,MAX($N$2:N4733)+1,""))</f>
        <v>4733</v>
      </c>
      <c r="O4734" s="143" t="str">
        <f>IF(対応ガラス検索!$E$2="-","",IF(L4734&lt;=0.65,MAX($O$2:O4733)+1,""))</f>
        <v/>
      </c>
      <c r="P4734" s="144"/>
      <c r="Q4734" s="145"/>
    </row>
    <row r="4735" spans="1:17" x14ac:dyDescent="0.4">
      <c r="A4735" s="68">
        <v>4734</v>
      </c>
      <c r="B4735" s="68" t="s">
        <v>2056</v>
      </c>
      <c r="C4735" s="68" t="s">
        <v>2297</v>
      </c>
      <c r="D4735" s="68" t="s">
        <v>2104</v>
      </c>
      <c r="E4735" s="68" t="s">
        <v>1965</v>
      </c>
      <c r="F4735" s="68" t="s">
        <v>1966</v>
      </c>
      <c r="G4735" s="68" t="s">
        <v>2047</v>
      </c>
      <c r="H4735" s="68" t="s">
        <v>2048</v>
      </c>
      <c r="I4735" s="68">
        <v>12</v>
      </c>
      <c r="J4735" s="68" t="s">
        <v>2267</v>
      </c>
      <c r="K4735" s="68">
        <v>2.6</v>
      </c>
      <c r="L4735" s="68">
        <v>0.74</v>
      </c>
      <c r="M4735" s="68" t="s">
        <v>2002</v>
      </c>
      <c r="N4735" s="143">
        <f>IF(対応ガラス検索!$E$2="-","",IF(対応ガラス検索!$E$2&gt;=K4735,MAX($N$2:N4734)+1,""))</f>
        <v>4734</v>
      </c>
      <c r="O4735" s="143" t="str">
        <f>IF(対応ガラス検索!$E$2="-","",IF(L4735&lt;=0.65,MAX($O$2:O4734)+1,""))</f>
        <v/>
      </c>
      <c r="P4735" s="144"/>
      <c r="Q4735" s="145"/>
    </row>
    <row r="4736" spans="1:17" x14ac:dyDescent="0.4">
      <c r="A4736" s="68">
        <v>4735</v>
      </c>
      <c r="B4736" s="68" t="s">
        <v>2056</v>
      </c>
      <c r="C4736" s="68" t="s">
        <v>2297</v>
      </c>
      <c r="D4736" s="68" t="s">
        <v>2104</v>
      </c>
      <c r="E4736" s="68" t="s">
        <v>1965</v>
      </c>
      <c r="F4736" s="68" t="s">
        <v>1966</v>
      </c>
      <c r="G4736" s="68" t="s">
        <v>2047</v>
      </c>
      <c r="H4736" s="68" t="s">
        <v>2048</v>
      </c>
      <c r="I4736" s="68">
        <v>6</v>
      </c>
      <c r="J4736" s="68" t="s">
        <v>2296</v>
      </c>
      <c r="K4736" s="68">
        <v>3.2</v>
      </c>
      <c r="L4736" s="68">
        <v>0.74</v>
      </c>
      <c r="M4736" s="68" t="s">
        <v>2002</v>
      </c>
      <c r="N4736" s="143">
        <f>IF(対応ガラス検索!$E$2="-","",IF(対応ガラス検索!$E$2&gt;=K4736,MAX($N$2:N4735)+1,""))</f>
        <v>4735</v>
      </c>
      <c r="O4736" s="143" t="str">
        <f>IF(対応ガラス検索!$E$2="-","",IF(L4736&lt;=0.65,MAX($O$2:O4735)+1,""))</f>
        <v/>
      </c>
      <c r="P4736" s="144"/>
      <c r="Q4736" s="145"/>
    </row>
    <row r="4737" spans="1:17" x14ac:dyDescent="0.4">
      <c r="A4737" s="68">
        <v>4736</v>
      </c>
      <c r="B4737" s="68" t="s">
        <v>2056</v>
      </c>
      <c r="C4737" s="68" t="s">
        <v>2297</v>
      </c>
      <c r="D4737" s="68" t="s">
        <v>2104</v>
      </c>
      <c r="E4737" s="68" t="s">
        <v>1965</v>
      </c>
      <c r="F4737" s="68" t="s">
        <v>1966</v>
      </c>
      <c r="G4737" s="68" t="s">
        <v>2047</v>
      </c>
      <c r="H4737" s="68" t="s">
        <v>2048</v>
      </c>
      <c r="I4737" s="68">
        <v>7</v>
      </c>
      <c r="J4737" s="68" t="s">
        <v>2296</v>
      </c>
      <c r="K4737" s="68">
        <v>3.1</v>
      </c>
      <c r="L4737" s="68">
        <v>0.74</v>
      </c>
      <c r="M4737" s="68" t="s">
        <v>2002</v>
      </c>
      <c r="N4737" s="143">
        <f>IF(対応ガラス検索!$E$2="-","",IF(対応ガラス検索!$E$2&gt;=K4737,MAX($N$2:N4736)+1,""))</f>
        <v>4736</v>
      </c>
      <c r="O4737" s="143" t="str">
        <f>IF(対応ガラス検索!$E$2="-","",IF(L4737&lt;=0.65,MAX($O$2:O4736)+1,""))</f>
        <v/>
      </c>
      <c r="P4737" s="144"/>
      <c r="Q4737" s="145"/>
    </row>
    <row r="4738" spans="1:17" x14ac:dyDescent="0.4">
      <c r="A4738" s="68">
        <v>4737</v>
      </c>
      <c r="B4738" s="68" t="s">
        <v>2056</v>
      </c>
      <c r="C4738" s="68" t="s">
        <v>2297</v>
      </c>
      <c r="D4738" s="68" t="s">
        <v>2104</v>
      </c>
      <c r="E4738" s="68" t="s">
        <v>1965</v>
      </c>
      <c r="F4738" s="68" t="s">
        <v>1966</v>
      </c>
      <c r="G4738" s="68" t="s">
        <v>2047</v>
      </c>
      <c r="H4738" s="68" t="s">
        <v>2048</v>
      </c>
      <c r="I4738" s="68">
        <v>8</v>
      </c>
      <c r="J4738" s="68" t="s">
        <v>2296</v>
      </c>
      <c r="K4738" s="68">
        <v>3</v>
      </c>
      <c r="L4738" s="68">
        <v>0.74</v>
      </c>
      <c r="M4738" s="68" t="s">
        <v>2002</v>
      </c>
      <c r="N4738" s="143">
        <f>IF(対応ガラス検索!$E$2="-","",IF(対応ガラス検索!$E$2&gt;=K4738,MAX($N$2:N4737)+1,""))</f>
        <v>4737</v>
      </c>
      <c r="O4738" s="143" t="str">
        <f>IF(対応ガラス検索!$E$2="-","",IF(L4738&lt;=0.65,MAX($O$2:O4737)+1,""))</f>
        <v/>
      </c>
      <c r="P4738" s="144"/>
      <c r="Q4738" s="145"/>
    </row>
    <row r="4739" spans="1:17" x14ac:dyDescent="0.4">
      <c r="A4739" s="68">
        <v>4738</v>
      </c>
      <c r="B4739" s="68" t="s">
        <v>2056</v>
      </c>
      <c r="C4739" s="68" t="s">
        <v>2297</v>
      </c>
      <c r="D4739" s="68" t="s">
        <v>2104</v>
      </c>
      <c r="E4739" s="68" t="s">
        <v>1965</v>
      </c>
      <c r="F4739" s="68" t="s">
        <v>1966</v>
      </c>
      <c r="G4739" s="68" t="s">
        <v>2047</v>
      </c>
      <c r="H4739" s="68" t="s">
        <v>2048</v>
      </c>
      <c r="I4739" s="68">
        <v>9</v>
      </c>
      <c r="J4739" s="68" t="s">
        <v>2296</v>
      </c>
      <c r="K4739" s="68">
        <v>2.9</v>
      </c>
      <c r="L4739" s="68">
        <v>0.74</v>
      </c>
      <c r="M4739" s="68" t="s">
        <v>2002</v>
      </c>
      <c r="N4739" s="143">
        <f>IF(対応ガラス検索!$E$2="-","",IF(対応ガラス検索!$E$2&gt;=K4739,MAX($N$2:N4738)+1,""))</f>
        <v>4738</v>
      </c>
      <c r="O4739" s="143" t="str">
        <f>IF(対応ガラス検索!$E$2="-","",IF(L4739&lt;=0.65,MAX($O$2:O4738)+1,""))</f>
        <v/>
      </c>
      <c r="P4739" s="144"/>
      <c r="Q4739" s="145"/>
    </row>
    <row r="4740" spans="1:17" x14ac:dyDescent="0.4">
      <c r="A4740" s="68">
        <v>4739</v>
      </c>
      <c r="B4740" s="68" t="s">
        <v>2056</v>
      </c>
      <c r="C4740" s="68" t="s">
        <v>2297</v>
      </c>
      <c r="D4740" s="68" t="s">
        <v>2104</v>
      </c>
      <c r="E4740" s="68" t="s">
        <v>1965</v>
      </c>
      <c r="F4740" s="68" t="s">
        <v>1966</v>
      </c>
      <c r="G4740" s="68" t="s">
        <v>2047</v>
      </c>
      <c r="H4740" s="68" t="s">
        <v>2048</v>
      </c>
      <c r="I4740" s="68">
        <v>10</v>
      </c>
      <c r="J4740" s="68" t="s">
        <v>2296</v>
      </c>
      <c r="K4740" s="68">
        <v>2.9</v>
      </c>
      <c r="L4740" s="68">
        <v>0.74</v>
      </c>
      <c r="M4740" s="68" t="s">
        <v>2002</v>
      </c>
      <c r="N4740" s="143">
        <f>IF(対応ガラス検索!$E$2="-","",IF(対応ガラス検索!$E$2&gt;=K4740,MAX($N$2:N4739)+1,""))</f>
        <v>4739</v>
      </c>
      <c r="O4740" s="143" t="str">
        <f>IF(対応ガラス検索!$E$2="-","",IF(L4740&lt;=0.65,MAX($O$2:O4739)+1,""))</f>
        <v/>
      </c>
      <c r="P4740" s="144"/>
      <c r="Q4740" s="145"/>
    </row>
    <row r="4741" spans="1:17" x14ac:dyDescent="0.4">
      <c r="A4741" s="68">
        <v>4740</v>
      </c>
      <c r="B4741" s="68" t="s">
        <v>2056</v>
      </c>
      <c r="C4741" s="68" t="s">
        <v>2297</v>
      </c>
      <c r="D4741" s="68" t="s">
        <v>2104</v>
      </c>
      <c r="E4741" s="68" t="s">
        <v>1965</v>
      </c>
      <c r="F4741" s="68" t="s">
        <v>1966</v>
      </c>
      <c r="G4741" s="68" t="s">
        <v>2047</v>
      </c>
      <c r="H4741" s="68" t="s">
        <v>2048</v>
      </c>
      <c r="I4741" s="68">
        <v>11</v>
      </c>
      <c r="J4741" s="68" t="s">
        <v>2296</v>
      </c>
      <c r="K4741" s="142">
        <v>2.8</v>
      </c>
      <c r="L4741" s="68">
        <v>0.74</v>
      </c>
      <c r="M4741" s="68" t="s">
        <v>2002</v>
      </c>
      <c r="N4741" s="143">
        <f>IF(対応ガラス検索!$E$2="-","",IF(対応ガラス検索!$E$2&gt;=K4741,MAX($N$2:N4740)+1,""))</f>
        <v>4740</v>
      </c>
      <c r="O4741" s="143" t="str">
        <f>IF(対応ガラス検索!$E$2="-","",IF(L4741&lt;=0.65,MAX($O$2:O4740)+1,""))</f>
        <v/>
      </c>
      <c r="P4741" s="144"/>
      <c r="Q4741" s="145"/>
    </row>
    <row r="4742" spans="1:17" x14ac:dyDescent="0.4">
      <c r="A4742" s="68">
        <v>4741</v>
      </c>
      <c r="B4742" s="68" t="s">
        <v>2056</v>
      </c>
      <c r="C4742" s="68" t="s">
        <v>2297</v>
      </c>
      <c r="D4742" s="68" t="s">
        <v>2104</v>
      </c>
      <c r="E4742" s="68" t="s">
        <v>1965</v>
      </c>
      <c r="F4742" s="68" t="s">
        <v>1966</v>
      </c>
      <c r="G4742" s="68" t="s">
        <v>2047</v>
      </c>
      <c r="H4742" s="68" t="s">
        <v>2048</v>
      </c>
      <c r="I4742" s="68">
        <v>12</v>
      </c>
      <c r="J4742" s="68" t="s">
        <v>2296</v>
      </c>
      <c r="K4742" s="68">
        <v>2.8</v>
      </c>
      <c r="L4742" s="68">
        <v>0.74</v>
      </c>
      <c r="M4742" s="68" t="s">
        <v>2002</v>
      </c>
      <c r="N4742" s="143">
        <f>IF(対応ガラス検索!$E$2="-","",IF(対応ガラス検索!$E$2&gt;=K4742,MAX($N$2:N4741)+1,""))</f>
        <v>4741</v>
      </c>
      <c r="O4742" s="143" t="str">
        <f>IF(対応ガラス検索!$E$2="-","",IF(L4742&lt;=0.65,MAX($O$2:O4741)+1,""))</f>
        <v/>
      </c>
      <c r="P4742" s="144"/>
      <c r="Q4742" s="145"/>
    </row>
    <row r="4743" spans="1:17" x14ac:dyDescent="0.4">
      <c r="A4743" s="68">
        <v>4742</v>
      </c>
      <c r="B4743" s="68" t="s">
        <v>2056</v>
      </c>
      <c r="C4743" s="68" t="s">
        <v>2297</v>
      </c>
      <c r="D4743" s="68" t="s">
        <v>2104</v>
      </c>
      <c r="E4743" s="68" t="s">
        <v>1965</v>
      </c>
      <c r="F4743" s="68" t="s">
        <v>1966</v>
      </c>
      <c r="G4743" s="68" t="s">
        <v>2047</v>
      </c>
      <c r="H4743" s="68" t="s">
        <v>2048</v>
      </c>
      <c r="I4743" s="68">
        <v>6</v>
      </c>
      <c r="J4743" s="68" t="s">
        <v>2296</v>
      </c>
      <c r="K4743" s="68">
        <v>3.2</v>
      </c>
      <c r="L4743" s="68">
        <v>0.74</v>
      </c>
      <c r="M4743" s="68" t="s">
        <v>2002</v>
      </c>
      <c r="N4743" s="143">
        <f>IF(対応ガラス検索!$E$2="-","",IF(対応ガラス検索!$E$2&gt;=K4743,MAX($N$2:N4742)+1,""))</f>
        <v>4742</v>
      </c>
      <c r="O4743" s="143" t="str">
        <f>IF(対応ガラス検索!$E$2="-","",IF(L4743&lt;=0.65,MAX($O$2:O4742)+1,""))</f>
        <v/>
      </c>
      <c r="P4743" s="144"/>
      <c r="Q4743" s="145"/>
    </row>
    <row r="4744" spans="1:17" x14ac:dyDescent="0.4">
      <c r="A4744" s="68">
        <v>4743</v>
      </c>
      <c r="B4744" s="68" t="s">
        <v>2056</v>
      </c>
      <c r="C4744" s="68" t="s">
        <v>2297</v>
      </c>
      <c r="D4744" s="68" t="s">
        <v>2104</v>
      </c>
      <c r="E4744" s="68" t="s">
        <v>1965</v>
      </c>
      <c r="F4744" s="68" t="s">
        <v>1966</v>
      </c>
      <c r="G4744" s="68" t="s">
        <v>2047</v>
      </c>
      <c r="H4744" s="68" t="s">
        <v>2048</v>
      </c>
      <c r="I4744" s="68">
        <v>7</v>
      </c>
      <c r="J4744" s="68" t="s">
        <v>2296</v>
      </c>
      <c r="K4744" s="68">
        <v>3.1</v>
      </c>
      <c r="L4744" s="68">
        <v>0.74</v>
      </c>
      <c r="M4744" s="68" t="s">
        <v>2002</v>
      </c>
      <c r="N4744" s="143">
        <f>IF(対応ガラス検索!$E$2="-","",IF(対応ガラス検索!$E$2&gt;=K4744,MAX($N$2:N4743)+1,""))</f>
        <v>4743</v>
      </c>
      <c r="O4744" s="143" t="str">
        <f>IF(対応ガラス検索!$E$2="-","",IF(L4744&lt;=0.65,MAX($O$2:O4743)+1,""))</f>
        <v/>
      </c>
      <c r="P4744" s="144"/>
      <c r="Q4744" s="145"/>
    </row>
    <row r="4745" spans="1:17" x14ac:dyDescent="0.4">
      <c r="A4745" s="68">
        <v>4744</v>
      </c>
      <c r="B4745" s="68" t="s">
        <v>2056</v>
      </c>
      <c r="C4745" s="68" t="s">
        <v>2297</v>
      </c>
      <c r="D4745" s="68" t="s">
        <v>2104</v>
      </c>
      <c r="E4745" s="68" t="s">
        <v>1965</v>
      </c>
      <c r="F4745" s="68" t="s">
        <v>1966</v>
      </c>
      <c r="G4745" s="68" t="s">
        <v>2047</v>
      </c>
      <c r="H4745" s="68" t="s">
        <v>2048</v>
      </c>
      <c r="I4745" s="68">
        <v>8</v>
      </c>
      <c r="J4745" s="68" t="s">
        <v>2296</v>
      </c>
      <c r="K4745" s="146">
        <v>3</v>
      </c>
      <c r="L4745" s="68">
        <v>0.74</v>
      </c>
      <c r="M4745" s="68" t="s">
        <v>2002</v>
      </c>
      <c r="N4745" s="143">
        <f>IF(対応ガラス検索!$E$2="-","",IF(対応ガラス検索!$E$2&gt;=K4745,MAX($N$2:N4744)+1,""))</f>
        <v>4744</v>
      </c>
      <c r="O4745" s="143" t="str">
        <f>IF(対応ガラス検索!$E$2="-","",IF(L4745&lt;=0.65,MAX($O$2:O4744)+1,""))</f>
        <v/>
      </c>
      <c r="P4745" s="144"/>
      <c r="Q4745" s="145"/>
    </row>
    <row r="4746" spans="1:17" x14ac:dyDescent="0.4">
      <c r="A4746" s="68">
        <v>4745</v>
      </c>
      <c r="B4746" s="68" t="s">
        <v>2056</v>
      </c>
      <c r="C4746" s="68" t="s">
        <v>2297</v>
      </c>
      <c r="D4746" s="68" t="s">
        <v>2104</v>
      </c>
      <c r="E4746" s="68" t="s">
        <v>1965</v>
      </c>
      <c r="F4746" s="68" t="s">
        <v>1966</v>
      </c>
      <c r="G4746" s="68" t="s">
        <v>2047</v>
      </c>
      <c r="H4746" s="68" t="s">
        <v>2048</v>
      </c>
      <c r="I4746" s="68">
        <v>9</v>
      </c>
      <c r="J4746" s="68" t="s">
        <v>2296</v>
      </c>
      <c r="K4746" s="68">
        <v>2.9</v>
      </c>
      <c r="L4746" s="68">
        <v>0.74</v>
      </c>
      <c r="M4746" s="68" t="s">
        <v>2002</v>
      </c>
      <c r="N4746" s="143">
        <f>IF(対応ガラス検索!$E$2="-","",IF(対応ガラス検索!$E$2&gt;=K4746,MAX($N$2:N4745)+1,""))</f>
        <v>4745</v>
      </c>
      <c r="O4746" s="143" t="str">
        <f>IF(対応ガラス検索!$E$2="-","",IF(L4746&lt;=0.65,MAX($O$2:O4745)+1,""))</f>
        <v/>
      </c>
      <c r="P4746" s="144"/>
      <c r="Q4746" s="145"/>
    </row>
    <row r="4747" spans="1:17" x14ac:dyDescent="0.4">
      <c r="A4747" s="68">
        <v>4746</v>
      </c>
      <c r="B4747" s="68" t="s">
        <v>2056</v>
      </c>
      <c r="C4747" s="68" t="s">
        <v>2297</v>
      </c>
      <c r="D4747" s="68" t="s">
        <v>2104</v>
      </c>
      <c r="E4747" s="68" t="s">
        <v>1965</v>
      </c>
      <c r="F4747" s="68" t="s">
        <v>1966</v>
      </c>
      <c r="G4747" s="68" t="s">
        <v>2047</v>
      </c>
      <c r="H4747" s="68" t="s">
        <v>2048</v>
      </c>
      <c r="I4747" s="68">
        <v>10</v>
      </c>
      <c r="J4747" s="68" t="s">
        <v>2296</v>
      </c>
      <c r="K4747" s="142">
        <v>2.9</v>
      </c>
      <c r="L4747" s="68">
        <v>0.74</v>
      </c>
      <c r="M4747" s="68" t="s">
        <v>2002</v>
      </c>
      <c r="N4747" s="143">
        <f>IF(対応ガラス検索!$E$2="-","",IF(対応ガラス検索!$E$2&gt;=K4747,MAX($N$2:N4746)+1,""))</f>
        <v>4746</v>
      </c>
      <c r="O4747" s="143" t="str">
        <f>IF(対応ガラス検索!$E$2="-","",IF(L4747&lt;=0.65,MAX($O$2:O4746)+1,""))</f>
        <v/>
      </c>
      <c r="P4747" s="144"/>
      <c r="Q4747" s="145"/>
    </row>
    <row r="4748" spans="1:17" x14ac:dyDescent="0.4">
      <c r="A4748" s="68">
        <v>4747</v>
      </c>
      <c r="B4748" s="68" t="s">
        <v>2056</v>
      </c>
      <c r="C4748" s="68" t="s">
        <v>2297</v>
      </c>
      <c r="D4748" s="68" t="s">
        <v>2104</v>
      </c>
      <c r="E4748" s="68" t="s">
        <v>1965</v>
      </c>
      <c r="F4748" s="68" t="s">
        <v>1966</v>
      </c>
      <c r="G4748" s="68" t="s">
        <v>2047</v>
      </c>
      <c r="H4748" s="68" t="s">
        <v>2048</v>
      </c>
      <c r="I4748" s="68">
        <v>11</v>
      </c>
      <c r="J4748" s="68" t="s">
        <v>2296</v>
      </c>
      <c r="K4748" s="68">
        <v>2.8</v>
      </c>
      <c r="L4748" s="68">
        <v>0.74</v>
      </c>
      <c r="M4748" s="68" t="s">
        <v>2002</v>
      </c>
      <c r="N4748" s="143">
        <f>IF(対応ガラス検索!$E$2="-","",IF(対応ガラス検索!$E$2&gt;=K4748,MAX($N$2:N4747)+1,""))</f>
        <v>4747</v>
      </c>
      <c r="O4748" s="143" t="str">
        <f>IF(対応ガラス検索!$E$2="-","",IF(L4748&lt;=0.65,MAX($O$2:O4747)+1,""))</f>
        <v/>
      </c>
      <c r="P4748" s="144"/>
      <c r="Q4748" s="145"/>
    </row>
    <row r="4749" spans="1:17" x14ac:dyDescent="0.4">
      <c r="A4749" s="68">
        <v>4748</v>
      </c>
      <c r="B4749" s="68" t="s">
        <v>2056</v>
      </c>
      <c r="C4749" s="68" t="s">
        <v>2297</v>
      </c>
      <c r="D4749" s="68" t="s">
        <v>2104</v>
      </c>
      <c r="E4749" s="68" t="s">
        <v>1965</v>
      </c>
      <c r="F4749" s="68" t="s">
        <v>1966</v>
      </c>
      <c r="G4749" s="68" t="s">
        <v>2047</v>
      </c>
      <c r="H4749" s="68" t="s">
        <v>2048</v>
      </c>
      <c r="I4749" s="68">
        <v>12</v>
      </c>
      <c r="J4749" s="68" t="s">
        <v>2296</v>
      </c>
      <c r="K4749" s="68">
        <v>2.8</v>
      </c>
      <c r="L4749" s="68">
        <v>0.74</v>
      </c>
      <c r="M4749" s="68" t="s">
        <v>2002</v>
      </c>
      <c r="N4749" s="143">
        <f>IF(対応ガラス検索!$E$2="-","",IF(対応ガラス検索!$E$2&gt;=K4749,MAX($N$2:N4748)+1,""))</f>
        <v>4748</v>
      </c>
      <c r="O4749" s="143" t="str">
        <f>IF(対応ガラス検索!$E$2="-","",IF(L4749&lt;=0.65,MAX($O$2:O4748)+1,""))</f>
        <v/>
      </c>
      <c r="P4749" s="144"/>
      <c r="Q4749" s="145"/>
    </row>
    <row r="4750" spans="1:17" x14ac:dyDescent="0.4">
      <c r="A4750" s="68">
        <v>4749</v>
      </c>
      <c r="B4750" s="68" t="s">
        <v>2056</v>
      </c>
      <c r="C4750" s="68" t="s">
        <v>2297</v>
      </c>
      <c r="D4750" s="68" t="s">
        <v>2105</v>
      </c>
      <c r="E4750" s="68" t="s">
        <v>1965</v>
      </c>
      <c r="F4750" s="68" t="s">
        <v>1966</v>
      </c>
      <c r="G4750" s="68" t="s">
        <v>2052</v>
      </c>
      <c r="H4750" s="68" t="s">
        <v>2053</v>
      </c>
      <c r="I4750" s="68">
        <v>6</v>
      </c>
      <c r="J4750" s="68" t="s">
        <v>2267</v>
      </c>
      <c r="K4750" s="68">
        <v>3</v>
      </c>
      <c r="L4750" s="68">
        <v>0.74</v>
      </c>
      <c r="M4750" s="68" t="s">
        <v>2002</v>
      </c>
      <c r="N4750" s="143">
        <f>IF(対応ガラス検索!$E$2="-","",IF(対応ガラス検索!$E$2&gt;=K4750,MAX($N$2:N4749)+1,""))</f>
        <v>4749</v>
      </c>
      <c r="O4750" s="143" t="str">
        <f>IF(対応ガラス検索!$E$2="-","",IF(L4750&lt;=0.65,MAX($O$2:O4749)+1,""))</f>
        <v/>
      </c>
      <c r="P4750" s="144"/>
      <c r="Q4750" s="145"/>
    </row>
    <row r="4751" spans="1:17" x14ac:dyDescent="0.4">
      <c r="A4751" s="68">
        <v>4750</v>
      </c>
      <c r="B4751" s="68" t="s">
        <v>2056</v>
      </c>
      <c r="C4751" s="68" t="s">
        <v>2297</v>
      </c>
      <c r="D4751" s="68" t="s">
        <v>2105</v>
      </c>
      <c r="E4751" s="68" t="s">
        <v>1965</v>
      </c>
      <c r="F4751" s="68" t="s">
        <v>1966</v>
      </c>
      <c r="G4751" s="68" t="s">
        <v>2052</v>
      </c>
      <c r="H4751" s="68" t="s">
        <v>2053</v>
      </c>
      <c r="I4751" s="68">
        <v>7</v>
      </c>
      <c r="J4751" s="68" t="s">
        <v>2267</v>
      </c>
      <c r="K4751" s="68">
        <v>2.9</v>
      </c>
      <c r="L4751" s="68">
        <v>0.74</v>
      </c>
      <c r="M4751" s="68" t="s">
        <v>2002</v>
      </c>
      <c r="N4751" s="143">
        <f>IF(対応ガラス検索!$E$2="-","",IF(対応ガラス検索!$E$2&gt;=K4751,MAX($N$2:N4750)+1,""))</f>
        <v>4750</v>
      </c>
      <c r="O4751" s="143" t="str">
        <f>IF(対応ガラス検索!$E$2="-","",IF(L4751&lt;=0.65,MAX($O$2:O4750)+1,""))</f>
        <v/>
      </c>
      <c r="P4751" s="144"/>
      <c r="Q4751" s="145"/>
    </row>
    <row r="4752" spans="1:17" x14ac:dyDescent="0.4">
      <c r="A4752" s="68">
        <v>4751</v>
      </c>
      <c r="B4752" s="68" t="s">
        <v>2056</v>
      </c>
      <c r="C4752" s="68" t="s">
        <v>2297</v>
      </c>
      <c r="D4752" s="68" t="s">
        <v>2105</v>
      </c>
      <c r="E4752" s="68" t="s">
        <v>1965</v>
      </c>
      <c r="F4752" s="68" t="s">
        <v>1966</v>
      </c>
      <c r="G4752" s="68" t="s">
        <v>2052</v>
      </c>
      <c r="H4752" s="68" t="s">
        <v>2053</v>
      </c>
      <c r="I4752" s="68">
        <v>8</v>
      </c>
      <c r="J4752" s="68" t="s">
        <v>2267</v>
      </c>
      <c r="K4752" s="68">
        <v>2.8</v>
      </c>
      <c r="L4752" s="68">
        <v>0.74</v>
      </c>
      <c r="M4752" s="68" t="s">
        <v>2002</v>
      </c>
      <c r="N4752" s="143">
        <f>IF(対応ガラス検索!$E$2="-","",IF(対応ガラス検索!$E$2&gt;=K4752,MAX($N$2:N4751)+1,""))</f>
        <v>4751</v>
      </c>
      <c r="O4752" s="143" t="str">
        <f>IF(対応ガラス検索!$E$2="-","",IF(L4752&lt;=0.65,MAX($O$2:O4751)+1,""))</f>
        <v/>
      </c>
      <c r="P4752" s="144"/>
      <c r="Q4752" s="145"/>
    </row>
    <row r="4753" spans="1:17" x14ac:dyDescent="0.4">
      <c r="A4753" s="68">
        <v>4752</v>
      </c>
      <c r="B4753" s="68" t="s">
        <v>2056</v>
      </c>
      <c r="C4753" s="68" t="s">
        <v>2297</v>
      </c>
      <c r="D4753" s="68" t="s">
        <v>2105</v>
      </c>
      <c r="E4753" s="68" t="s">
        <v>1965</v>
      </c>
      <c r="F4753" s="68" t="s">
        <v>1966</v>
      </c>
      <c r="G4753" s="68" t="s">
        <v>2052</v>
      </c>
      <c r="H4753" s="68" t="s">
        <v>2053</v>
      </c>
      <c r="I4753" s="68">
        <v>9</v>
      </c>
      <c r="J4753" s="68" t="s">
        <v>2267</v>
      </c>
      <c r="K4753" s="68">
        <v>2.8</v>
      </c>
      <c r="L4753" s="68">
        <v>0.74</v>
      </c>
      <c r="M4753" s="68" t="s">
        <v>2002</v>
      </c>
      <c r="N4753" s="143">
        <f>IF(対応ガラス検索!$E$2="-","",IF(対応ガラス検索!$E$2&gt;=K4753,MAX($N$2:N4752)+1,""))</f>
        <v>4752</v>
      </c>
      <c r="O4753" s="143" t="str">
        <f>IF(対応ガラス検索!$E$2="-","",IF(L4753&lt;=0.65,MAX($O$2:O4752)+1,""))</f>
        <v/>
      </c>
      <c r="P4753" s="144"/>
      <c r="Q4753" s="145"/>
    </row>
    <row r="4754" spans="1:17" x14ac:dyDescent="0.4">
      <c r="A4754" s="68">
        <v>4753</v>
      </c>
      <c r="B4754" s="68" t="s">
        <v>2056</v>
      </c>
      <c r="C4754" s="68" t="s">
        <v>2297</v>
      </c>
      <c r="D4754" s="68" t="s">
        <v>2105</v>
      </c>
      <c r="E4754" s="68" t="s">
        <v>1965</v>
      </c>
      <c r="F4754" s="68" t="s">
        <v>1966</v>
      </c>
      <c r="G4754" s="68" t="s">
        <v>2052</v>
      </c>
      <c r="H4754" s="68" t="s">
        <v>2053</v>
      </c>
      <c r="I4754" s="68">
        <v>10</v>
      </c>
      <c r="J4754" s="68" t="s">
        <v>2267</v>
      </c>
      <c r="K4754" s="142">
        <v>2.7</v>
      </c>
      <c r="L4754" s="68">
        <v>0.74</v>
      </c>
      <c r="M4754" s="68" t="s">
        <v>2002</v>
      </c>
      <c r="N4754" s="143">
        <f>IF(対応ガラス検索!$E$2="-","",IF(対応ガラス検索!$E$2&gt;=K4754,MAX($N$2:N4753)+1,""))</f>
        <v>4753</v>
      </c>
      <c r="O4754" s="143" t="str">
        <f>IF(対応ガラス検索!$E$2="-","",IF(L4754&lt;=0.65,MAX($O$2:O4753)+1,""))</f>
        <v/>
      </c>
      <c r="P4754" s="144"/>
      <c r="Q4754" s="145"/>
    </row>
    <row r="4755" spans="1:17" x14ac:dyDescent="0.4">
      <c r="A4755" s="68">
        <v>4754</v>
      </c>
      <c r="B4755" s="68" t="s">
        <v>2056</v>
      </c>
      <c r="C4755" s="68" t="s">
        <v>2297</v>
      </c>
      <c r="D4755" s="68" t="s">
        <v>2105</v>
      </c>
      <c r="E4755" s="68" t="s">
        <v>1965</v>
      </c>
      <c r="F4755" s="68" t="s">
        <v>1966</v>
      </c>
      <c r="G4755" s="68" t="s">
        <v>2052</v>
      </c>
      <c r="H4755" s="68" t="s">
        <v>2053</v>
      </c>
      <c r="I4755" s="68">
        <v>11</v>
      </c>
      <c r="J4755" s="68" t="s">
        <v>2267</v>
      </c>
      <c r="K4755" s="68">
        <v>2.7</v>
      </c>
      <c r="L4755" s="68">
        <v>0.74</v>
      </c>
      <c r="M4755" s="68" t="s">
        <v>2002</v>
      </c>
      <c r="N4755" s="143">
        <f>IF(対応ガラス検索!$E$2="-","",IF(対応ガラス検索!$E$2&gt;=K4755,MAX($N$2:N4754)+1,""))</f>
        <v>4754</v>
      </c>
      <c r="O4755" s="143" t="str">
        <f>IF(対応ガラス検索!$E$2="-","",IF(L4755&lt;=0.65,MAX($O$2:O4754)+1,""))</f>
        <v/>
      </c>
      <c r="P4755" s="144"/>
      <c r="Q4755" s="145"/>
    </row>
    <row r="4756" spans="1:17" x14ac:dyDescent="0.4">
      <c r="A4756" s="68">
        <v>4755</v>
      </c>
      <c r="B4756" s="68" t="s">
        <v>2056</v>
      </c>
      <c r="C4756" s="68" t="s">
        <v>2297</v>
      </c>
      <c r="D4756" s="68" t="s">
        <v>2105</v>
      </c>
      <c r="E4756" s="68" t="s">
        <v>1965</v>
      </c>
      <c r="F4756" s="68" t="s">
        <v>1966</v>
      </c>
      <c r="G4756" s="68" t="s">
        <v>2052</v>
      </c>
      <c r="H4756" s="68" t="s">
        <v>2053</v>
      </c>
      <c r="I4756" s="68">
        <v>12</v>
      </c>
      <c r="J4756" s="68" t="s">
        <v>2267</v>
      </c>
      <c r="K4756" s="68">
        <v>2.6</v>
      </c>
      <c r="L4756" s="68">
        <v>0.74</v>
      </c>
      <c r="M4756" s="68" t="s">
        <v>2002</v>
      </c>
      <c r="N4756" s="143">
        <f>IF(対応ガラス検索!$E$2="-","",IF(対応ガラス検索!$E$2&gt;=K4756,MAX($N$2:N4755)+1,""))</f>
        <v>4755</v>
      </c>
      <c r="O4756" s="143" t="str">
        <f>IF(対応ガラス検索!$E$2="-","",IF(L4756&lt;=0.65,MAX($O$2:O4755)+1,""))</f>
        <v/>
      </c>
      <c r="P4756" s="144"/>
      <c r="Q4756" s="145"/>
    </row>
    <row r="4757" spans="1:17" x14ac:dyDescent="0.4">
      <c r="A4757" s="68">
        <v>4756</v>
      </c>
      <c r="B4757" s="68" t="s">
        <v>2056</v>
      </c>
      <c r="C4757" s="68" t="s">
        <v>2297</v>
      </c>
      <c r="D4757" s="68" t="s">
        <v>2105</v>
      </c>
      <c r="E4757" s="68" t="s">
        <v>1965</v>
      </c>
      <c r="F4757" s="68" t="s">
        <v>1966</v>
      </c>
      <c r="G4757" s="68" t="s">
        <v>2052</v>
      </c>
      <c r="H4757" s="68" t="s">
        <v>2053</v>
      </c>
      <c r="I4757" s="68">
        <v>6</v>
      </c>
      <c r="J4757" s="68" t="s">
        <v>2296</v>
      </c>
      <c r="K4757" s="68">
        <v>3.2</v>
      </c>
      <c r="L4757" s="68">
        <v>0.74</v>
      </c>
      <c r="M4757" s="68" t="s">
        <v>2002</v>
      </c>
      <c r="N4757" s="143">
        <f>IF(対応ガラス検索!$E$2="-","",IF(対応ガラス検索!$E$2&gt;=K4757,MAX($N$2:N4756)+1,""))</f>
        <v>4756</v>
      </c>
      <c r="O4757" s="143" t="str">
        <f>IF(対応ガラス検索!$E$2="-","",IF(L4757&lt;=0.65,MAX($O$2:O4756)+1,""))</f>
        <v/>
      </c>
      <c r="P4757" s="144"/>
      <c r="Q4757" s="145"/>
    </row>
    <row r="4758" spans="1:17" x14ac:dyDescent="0.4">
      <c r="A4758" s="68">
        <v>4757</v>
      </c>
      <c r="B4758" s="68" t="s">
        <v>2056</v>
      </c>
      <c r="C4758" s="68" t="s">
        <v>2297</v>
      </c>
      <c r="D4758" s="68" t="s">
        <v>2105</v>
      </c>
      <c r="E4758" s="68" t="s">
        <v>1965</v>
      </c>
      <c r="F4758" s="68" t="s">
        <v>1966</v>
      </c>
      <c r="G4758" s="68" t="s">
        <v>2052</v>
      </c>
      <c r="H4758" s="68" t="s">
        <v>2053</v>
      </c>
      <c r="I4758" s="68">
        <v>7</v>
      </c>
      <c r="J4758" s="68" t="s">
        <v>2296</v>
      </c>
      <c r="K4758" s="146">
        <v>3.1</v>
      </c>
      <c r="L4758" s="68">
        <v>0.74</v>
      </c>
      <c r="M4758" s="68" t="s">
        <v>2002</v>
      </c>
      <c r="N4758" s="143">
        <f>IF(対応ガラス検索!$E$2="-","",IF(対応ガラス検索!$E$2&gt;=K4758,MAX($N$2:N4757)+1,""))</f>
        <v>4757</v>
      </c>
      <c r="O4758" s="143" t="str">
        <f>IF(対応ガラス検索!$E$2="-","",IF(L4758&lt;=0.65,MAX($O$2:O4757)+1,""))</f>
        <v/>
      </c>
      <c r="P4758" s="144"/>
      <c r="Q4758" s="145"/>
    </row>
    <row r="4759" spans="1:17" x14ac:dyDescent="0.4">
      <c r="A4759" s="68">
        <v>4758</v>
      </c>
      <c r="B4759" s="68" t="s">
        <v>2056</v>
      </c>
      <c r="C4759" s="68" t="s">
        <v>2297</v>
      </c>
      <c r="D4759" s="68" t="s">
        <v>2105</v>
      </c>
      <c r="E4759" s="68" t="s">
        <v>1965</v>
      </c>
      <c r="F4759" s="68" t="s">
        <v>1966</v>
      </c>
      <c r="G4759" s="68" t="s">
        <v>2052</v>
      </c>
      <c r="H4759" s="68" t="s">
        <v>2053</v>
      </c>
      <c r="I4759" s="68">
        <v>8</v>
      </c>
      <c r="J4759" s="68" t="s">
        <v>2296</v>
      </c>
      <c r="K4759" s="68">
        <v>3</v>
      </c>
      <c r="L4759" s="68">
        <v>0.74</v>
      </c>
      <c r="M4759" s="68" t="s">
        <v>2002</v>
      </c>
      <c r="N4759" s="143">
        <f>IF(対応ガラス検索!$E$2="-","",IF(対応ガラス検索!$E$2&gt;=K4759,MAX($N$2:N4758)+1,""))</f>
        <v>4758</v>
      </c>
      <c r="O4759" s="143" t="str">
        <f>IF(対応ガラス検索!$E$2="-","",IF(L4759&lt;=0.65,MAX($O$2:O4758)+1,""))</f>
        <v/>
      </c>
      <c r="P4759" s="144"/>
      <c r="Q4759" s="145"/>
    </row>
    <row r="4760" spans="1:17" x14ac:dyDescent="0.4">
      <c r="A4760" s="68">
        <v>4759</v>
      </c>
      <c r="B4760" s="68" t="s">
        <v>2056</v>
      </c>
      <c r="C4760" s="68" t="s">
        <v>2297</v>
      </c>
      <c r="D4760" s="68" t="s">
        <v>2105</v>
      </c>
      <c r="E4760" s="68" t="s">
        <v>1965</v>
      </c>
      <c r="F4760" s="68" t="s">
        <v>1966</v>
      </c>
      <c r="G4760" s="68" t="s">
        <v>2052</v>
      </c>
      <c r="H4760" s="68" t="s">
        <v>2053</v>
      </c>
      <c r="I4760" s="68">
        <v>9</v>
      </c>
      <c r="J4760" s="68" t="s">
        <v>2296</v>
      </c>
      <c r="K4760" s="68">
        <v>2.9</v>
      </c>
      <c r="L4760" s="68">
        <v>0.74</v>
      </c>
      <c r="M4760" s="68" t="s">
        <v>2002</v>
      </c>
      <c r="N4760" s="143">
        <f>IF(対応ガラス検索!$E$2="-","",IF(対応ガラス検索!$E$2&gt;=K4760,MAX($N$2:N4759)+1,""))</f>
        <v>4759</v>
      </c>
      <c r="O4760" s="143" t="str">
        <f>IF(対応ガラス検索!$E$2="-","",IF(L4760&lt;=0.65,MAX($O$2:O4759)+1,""))</f>
        <v/>
      </c>
      <c r="P4760" s="144"/>
      <c r="Q4760" s="145"/>
    </row>
    <row r="4761" spans="1:17" x14ac:dyDescent="0.4">
      <c r="A4761" s="68">
        <v>4760</v>
      </c>
      <c r="B4761" s="68" t="s">
        <v>2056</v>
      </c>
      <c r="C4761" s="68" t="s">
        <v>2297</v>
      </c>
      <c r="D4761" s="68" t="s">
        <v>2105</v>
      </c>
      <c r="E4761" s="68" t="s">
        <v>1965</v>
      </c>
      <c r="F4761" s="68" t="s">
        <v>1966</v>
      </c>
      <c r="G4761" s="68" t="s">
        <v>2052</v>
      </c>
      <c r="H4761" s="68" t="s">
        <v>2053</v>
      </c>
      <c r="I4761" s="68">
        <v>10</v>
      </c>
      <c r="J4761" s="68" t="s">
        <v>2296</v>
      </c>
      <c r="K4761" s="68">
        <v>2.9</v>
      </c>
      <c r="L4761" s="68">
        <v>0.74</v>
      </c>
      <c r="M4761" s="68" t="s">
        <v>2002</v>
      </c>
      <c r="N4761" s="143">
        <f>IF(対応ガラス検索!$E$2="-","",IF(対応ガラス検索!$E$2&gt;=K4761,MAX($N$2:N4760)+1,""))</f>
        <v>4760</v>
      </c>
      <c r="O4761" s="143" t="str">
        <f>IF(対応ガラス検索!$E$2="-","",IF(L4761&lt;=0.65,MAX($O$2:O4760)+1,""))</f>
        <v/>
      </c>
      <c r="P4761" s="144"/>
      <c r="Q4761" s="145"/>
    </row>
    <row r="4762" spans="1:17" x14ac:dyDescent="0.4">
      <c r="A4762" s="68">
        <v>4761</v>
      </c>
      <c r="B4762" s="68" t="s">
        <v>2056</v>
      </c>
      <c r="C4762" s="68" t="s">
        <v>2297</v>
      </c>
      <c r="D4762" s="68" t="s">
        <v>2105</v>
      </c>
      <c r="E4762" s="68" t="s">
        <v>1965</v>
      </c>
      <c r="F4762" s="68" t="s">
        <v>1966</v>
      </c>
      <c r="G4762" s="68" t="s">
        <v>2052</v>
      </c>
      <c r="H4762" s="68" t="s">
        <v>2053</v>
      </c>
      <c r="I4762" s="68">
        <v>11</v>
      </c>
      <c r="J4762" s="68" t="s">
        <v>2296</v>
      </c>
      <c r="K4762" s="68">
        <v>2.8</v>
      </c>
      <c r="L4762" s="68">
        <v>0.74</v>
      </c>
      <c r="M4762" s="68" t="s">
        <v>2002</v>
      </c>
      <c r="N4762" s="143">
        <f>IF(対応ガラス検索!$E$2="-","",IF(対応ガラス検索!$E$2&gt;=K4762,MAX($N$2:N4761)+1,""))</f>
        <v>4761</v>
      </c>
      <c r="O4762" s="143" t="str">
        <f>IF(対応ガラス検索!$E$2="-","",IF(L4762&lt;=0.65,MAX($O$2:O4761)+1,""))</f>
        <v/>
      </c>
      <c r="P4762" s="144"/>
      <c r="Q4762" s="145"/>
    </row>
    <row r="4763" spans="1:17" x14ac:dyDescent="0.4">
      <c r="A4763" s="68">
        <v>4762</v>
      </c>
      <c r="B4763" s="68" t="s">
        <v>2056</v>
      </c>
      <c r="C4763" s="68" t="s">
        <v>2297</v>
      </c>
      <c r="D4763" s="68" t="s">
        <v>2105</v>
      </c>
      <c r="E4763" s="68" t="s">
        <v>1965</v>
      </c>
      <c r="F4763" s="68" t="s">
        <v>1966</v>
      </c>
      <c r="G4763" s="68" t="s">
        <v>2052</v>
      </c>
      <c r="H4763" s="68" t="s">
        <v>2053</v>
      </c>
      <c r="I4763" s="68">
        <v>12</v>
      </c>
      <c r="J4763" s="68" t="s">
        <v>2296</v>
      </c>
      <c r="K4763" s="68">
        <v>2.8</v>
      </c>
      <c r="L4763" s="68">
        <v>0.74</v>
      </c>
      <c r="M4763" s="68" t="s">
        <v>2002</v>
      </c>
      <c r="N4763" s="143">
        <f>IF(対応ガラス検索!$E$2="-","",IF(対応ガラス検索!$E$2&gt;=K4763,MAX($N$2:N4762)+1,""))</f>
        <v>4762</v>
      </c>
      <c r="O4763" s="143" t="str">
        <f>IF(対応ガラス検索!$E$2="-","",IF(L4763&lt;=0.65,MAX($O$2:O4762)+1,""))</f>
        <v/>
      </c>
      <c r="P4763" s="144"/>
      <c r="Q4763" s="145"/>
    </row>
    <row r="4764" spans="1:17" x14ac:dyDescent="0.4">
      <c r="A4764" s="68">
        <v>4763</v>
      </c>
      <c r="B4764" s="68" t="s">
        <v>2056</v>
      </c>
      <c r="C4764" s="68" t="s">
        <v>2297</v>
      </c>
      <c r="D4764" s="68" t="s">
        <v>2084</v>
      </c>
      <c r="E4764" s="68" t="s">
        <v>1958</v>
      </c>
      <c r="F4764" s="68" t="s">
        <v>1959</v>
      </c>
      <c r="G4764" s="68" t="s">
        <v>2042</v>
      </c>
      <c r="H4764" s="68" t="s">
        <v>2043</v>
      </c>
      <c r="I4764" s="68">
        <v>6</v>
      </c>
      <c r="J4764" s="68" t="s">
        <v>2267</v>
      </c>
      <c r="K4764" s="68">
        <v>3</v>
      </c>
      <c r="L4764" s="68">
        <v>0.59</v>
      </c>
      <c r="M4764" s="68" t="s">
        <v>1960</v>
      </c>
      <c r="N4764" s="143">
        <f>IF(対応ガラス検索!$E$2="-","",IF(対応ガラス検索!$E$2&gt;=K4764,MAX($N$2:N4763)+1,""))</f>
        <v>4763</v>
      </c>
      <c r="O4764" s="143">
        <f>IF(対応ガラス検索!$E$2="-","",IF(L4764&lt;=0.65,MAX($O$2:O4763)+1,""))</f>
        <v>3167</v>
      </c>
      <c r="P4764" s="144"/>
      <c r="Q4764" s="145"/>
    </row>
    <row r="4765" spans="1:17" x14ac:dyDescent="0.4">
      <c r="A4765" s="68">
        <v>4764</v>
      </c>
      <c r="B4765" s="68" t="s">
        <v>2056</v>
      </c>
      <c r="C4765" s="68" t="s">
        <v>2297</v>
      </c>
      <c r="D4765" s="68" t="s">
        <v>2084</v>
      </c>
      <c r="E4765" s="68" t="s">
        <v>1958</v>
      </c>
      <c r="F4765" s="68" t="s">
        <v>1959</v>
      </c>
      <c r="G4765" s="68" t="s">
        <v>2042</v>
      </c>
      <c r="H4765" s="68" t="s">
        <v>2043</v>
      </c>
      <c r="I4765" s="68">
        <v>7</v>
      </c>
      <c r="J4765" s="68" t="s">
        <v>2267</v>
      </c>
      <c r="K4765" s="68">
        <v>2.9</v>
      </c>
      <c r="L4765" s="68">
        <v>0.59</v>
      </c>
      <c r="M4765" s="68" t="s">
        <v>1960</v>
      </c>
      <c r="N4765" s="143">
        <f>IF(対応ガラス検索!$E$2="-","",IF(対応ガラス検索!$E$2&gt;=K4765,MAX($N$2:N4764)+1,""))</f>
        <v>4764</v>
      </c>
      <c r="O4765" s="143">
        <f>IF(対応ガラス検索!$E$2="-","",IF(L4765&lt;=0.65,MAX($O$2:O4764)+1,""))</f>
        <v>3168</v>
      </c>
      <c r="P4765" s="144"/>
      <c r="Q4765" s="145"/>
    </row>
    <row r="4766" spans="1:17" x14ac:dyDescent="0.4">
      <c r="A4766" s="68">
        <v>4765</v>
      </c>
      <c r="B4766" s="68" t="s">
        <v>2056</v>
      </c>
      <c r="C4766" s="68" t="s">
        <v>2297</v>
      </c>
      <c r="D4766" s="68" t="s">
        <v>2084</v>
      </c>
      <c r="E4766" s="68" t="s">
        <v>1958</v>
      </c>
      <c r="F4766" s="68" t="s">
        <v>1959</v>
      </c>
      <c r="G4766" s="68" t="s">
        <v>2042</v>
      </c>
      <c r="H4766" s="68" t="s">
        <v>2043</v>
      </c>
      <c r="I4766" s="68">
        <v>8</v>
      </c>
      <c r="J4766" s="68" t="s">
        <v>2267</v>
      </c>
      <c r="K4766" s="68">
        <v>2.9</v>
      </c>
      <c r="L4766" s="68">
        <v>0.6</v>
      </c>
      <c r="M4766" s="68" t="s">
        <v>1960</v>
      </c>
      <c r="N4766" s="143">
        <f>IF(対応ガラス検索!$E$2="-","",IF(対応ガラス検索!$E$2&gt;=K4766,MAX($N$2:N4765)+1,""))</f>
        <v>4765</v>
      </c>
      <c r="O4766" s="143">
        <f>IF(対応ガラス検索!$E$2="-","",IF(L4766&lt;=0.65,MAX($O$2:O4765)+1,""))</f>
        <v>3169</v>
      </c>
      <c r="P4766" s="144"/>
      <c r="Q4766" s="145"/>
    </row>
    <row r="4767" spans="1:17" x14ac:dyDescent="0.4">
      <c r="A4767" s="68">
        <v>4766</v>
      </c>
      <c r="B4767" s="68" t="s">
        <v>2056</v>
      </c>
      <c r="C4767" s="68" t="s">
        <v>2297</v>
      </c>
      <c r="D4767" s="68" t="s">
        <v>2084</v>
      </c>
      <c r="E4767" s="68" t="s">
        <v>1958</v>
      </c>
      <c r="F4767" s="68" t="s">
        <v>1959</v>
      </c>
      <c r="G4767" s="68" t="s">
        <v>2042</v>
      </c>
      <c r="H4767" s="68" t="s">
        <v>2043</v>
      </c>
      <c r="I4767" s="68">
        <v>9</v>
      </c>
      <c r="J4767" s="68" t="s">
        <v>2267</v>
      </c>
      <c r="K4767" s="142">
        <v>2.8</v>
      </c>
      <c r="L4767" s="68">
        <v>0.6</v>
      </c>
      <c r="M4767" s="68" t="s">
        <v>1960</v>
      </c>
      <c r="N4767" s="143">
        <f>IF(対応ガラス検索!$E$2="-","",IF(対応ガラス検索!$E$2&gt;=K4767,MAX($N$2:N4766)+1,""))</f>
        <v>4766</v>
      </c>
      <c r="O4767" s="143">
        <f>IF(対応ガラス検索!$E$2="-","",IF(L4767&lt;=0.65,MAX($O$2:O4766)+1,""))</f>
        <v>3170</v>
      </c>
      <c r="P4767" s="144"/>
      <c r="Q4767" s="145"/>
    </row>
    <row r="4768" spans="1:17" x14ac:dyDescent="0.4">
      <c r="A4768" s="68">
        <v>4767</v>
      </c>
      <c r="B4768" s="68" t="s">
        <v>2056</v>
      </c>
      <c r="C4768" s="68" t="s">
        <v>2297</v>
      </c>
      <c r="D4768" s="68" t="s">
        <v>2084</v>
      </c>
      <c r="E4768" s="68" t="s">
        <v>1958</v>
      </c>
      <c r="F4768" s="68" t="s">
        <v>1959</v>
      </c>
      <c r="G4768" s="68" t="s">
        <v>2042</v>
      </c>
      <c r="H4768" s="68" t="s">
        <v>2043</v>
      </c>
      <c r="I4768" s="68">
        <v>10</v>
      </c>
      <c r="J4768" s="68" t="s">
        <v>2267</v>
      </c>
      <c r="K4768" s="68">
        <v>2.8</v>
      </c>
      <c r="L4768" s="68">
        <v>0.6</v>
      </c>
      <c r="M4768" s="68" t="s">
        <v>1960</v>
      </c>
      <c r="N4768" s="143">
        <f>IF(対応ガラス検索!$E$2="-","",IF(対応ガラス検索!$E$2&gt;=K4768,MAX($N$2:N4767)+1,""))</f>
        <v>4767</v>
      </c>
      <c r="O4768" s="143">
        <f>IF(対応ガラス検索!$E$2="-","",IF(L4768&lt;=0.65,MAX($O$2:O4767)+1,""))</f>
        <v>3171</v>
      </c>
      <c r="P4768" s="144"/>
      <c r="Q4768" s="145"/>
    </row>
    <row r="4769" spans="1:17" x14ac:dyDescent="0.4">
      <c r="A4769" s="68">
        <v>4768</v>
      </c>
      <c r="B4769" s="68" t="s">
        <v>2056</v>
      </c>
      <c r="C4769" s="68" t="s">
        <v>2297</v>
      </c>
      <c r="D4769" s="68" t="s">
        <v>2084</v>
      </c>
      <c r="E4769" s="68" t="s">
        <v>1958</v>
      </c>
      <c r="F4769" s="68" t="s">
        <v>1959</v>
      </c>
      <c r="G4769" s="68" t="s">
        <v>2042</v>
      </c>
      <c r="H4769" s="68" t="s">
        <v>2043</v>
      </c>
      <c r="I4769" s="68">
        <v>11</v>
      </c>
      <c r="J4769" s="68" t="s">
        <v>2267</v>
      </c>
      <c r="K4769" s="146">
        <v>2.7</v>
      </c>
      <c r="L4769" s="68">
        <v>0.6</v>
      </c>
      <c r="M4769" s="68" t="s">
        <v>1960</v>
      </c>
      <c r="N4769" s="143">
        <f>IF(対応ガラス検索!$E$2="-","",IF(対応ガラス検索!$E$2&gt;=K4769,MAX($N$2:N4768)+1,""))</f>
        <v>4768</v>
      </c>
      <c r="O4769" s="143">
        <f>IF(対応ガラス検索!$E$2="-","",IF(L4769&lt;=0.65,MAX($O$2:O4768)+1,""))</f>
        <v>3172</v>
      </c>
      <c r="P4769" s="144"/>
      <c r="Q4769" s="145"/>
    </row>
    <row r="4770" spans="1:17" x14ac:dyDescent="0.4">
      <c r="A4770" s="68">
        <v>4769</v>
      </c>
      <c r="B4770" s="68" t="s">
        <v>2056</v>
      </c>
      <c r="C4770" s="68" t="s">
        <v>2297</v>
      </c>
      <c r="D4770" s="68" t="s">
        <v>2084</v>
      </c>
      <c r="E4770" s="68" t="s">
        <v>1958</v>
      </c>
      <c r="F4770" s="68" t="s">
        <v>1959</v>
      </c>
      <c r="G4770" s="68" t="s">
        <v>2042</v>
      </c>
      <c r="H4770" s="68" t="s">
        <v>2043</v>
      </c>
      <c r="I4770" s="68">
        <v>12</v>
      </c>
      <c r="J4770" s="68" t="s">
        <v>2267</v>
      </c>
      <c r="K4770" s="68">
        <v>2.7</v>
      </c>
      <c r="L4770" s="68">
        <v>0.6</v>
      </c>
      <c r="M4770" s="68" t="s">
        <v>1960</v>
      </c>
      <c r="N4770" s="143">
        <f>IF(対応ガラス検索!$E$2="-","",IF(対応ガラス検索!$E$2&gt;=K4770,MAX($N$2:N4769)+1,""))</f>
        <v>4769</v>
      </c>
      <c r="O4770" s="143">
        <f>IF(対応ガラス検索!$E$2="-","",IF(L4770&lt;=0.65,MAX($O$2:O4769)+1,""))</f>
        <v>3173</v>
      </c>
      <c r="P4770" s="144"/>
      <c r="Q4770" s="145"/>
    </row>
    <row r="4771" spans="1:17" x14ac:dyDescent="0.4">
      <c r="A4771" s="68">
        <v>4770</v>
      </c>
      <c r="B4771" s="68" t="s">
        <v>2056</v>
      </c>
      <c r="C4771" s="68" t="s">
        <v>2297</v>
      </c>
      <c r="D4771" s="68" t="s">
        <v>2084</v>
      </c>
      <c r="E4771" s="68" t="s">
        <v>1958</v>
      </c>
      <c r="F4771" s="68" t="s">
        <v>1959</v>
      </c>
      <c r="G4771" s="68" t="s">
        <v>2042</v>
      </c>
      <c r="H4771" s="68" t="s">
        <v>2043</v>
      </c>
      <c r="I4771" s="68">
        <v>13</v>
      </c>
      <c r="J4771" s="68" t="s">
        <v>2267</v>
      </c>
      <c r="K4771" s="68">
        <v>2.7</v>
      </c>
      <c r="L4771" s="68">
        <v>0.6</v>
      </c>
      <c r="M4771" s="68" t="s">
        <v>1960</v>
      </c>
      <c r="N4771" s="143">
        <f>IF(対応ガラス検索!$E$2="-","",IF(対応ガラス検索!$E$2&gt;=K4771,MAX($N$2:N4770)+1,""))</f>
        <v>4770</v>
      </c>
      <c r="O4771" s="143">
        <f>IF(対応ガラス検索!$E$2="-","",IF(L4771&lt;=0.65,MAX($O$2:O4770)+1,""))</f>
        <v>3174</v>
      </c>
      <c r="P4771" s="144"/>
      <c r="Q4771" s="145"/>
    </row>
    <row r="4772" spans="1:17" x14ac:dyDescent="0.4">
      <c r="A4772" s="68">
        <v>4771</v>
      </c>
      <c r="B4772" s="68" t="s">
        <v>2056</v>
      </c>
      <c r="C4772" s="68" t="s">
        <v>2297</v>
      </c>
      <c r="D4772" s="68" t="s">
        <v>2084</v>
      </c>
      <c r="E4772" s="68" t="s">
        <v>1958</v>
      </c>
      <c r="F4772" s="68" t="s">
        <v>1959</v>
      </c>
      <c r="G4772" s="68" t="s">
        <v>2042</v>
      </c>
      <c r="H4772" s="68" t="s">
        <v>2043</v>
      </c>
      <c r="I4772" s="68">
        <v>6</v>
      </c>
      <c r="J4772" s="68" t="s">
        <v>2267</v>
      </c>
      <c r="K4772" s="68">
        <v>3</v>
      </c>
      <c r="L4772" s="68">
        <v>0.59</v>
      </c>
      <c r="M4772" s="68" t="s">
        <v>1960</v>
      </c>
      <c r="N4772" s="143">
        <f>IF(対応ガラス検索!$E$2="-","",IF(対応ガラス検索!$E$2&gt;=K4772,MAX($N$2:N4771)+1,""))</f>
        <v>4771</v>
      </c>
      <c r="O4772" s="143">
        <f>IF(対応ガラス検索!$E$2="-","",IF(L4772&lt;=0.65,MAX($O$2:O4771)+1,""))</f>
        <v>3175</v>
      </c>
      <c r="P4772" s="144"/>
      <c r="Q4772" s="145"/>
    </row>
    <row r="4773" spans="1:17" x14ac:dyDescent="0.4">
      <c r="A4773" s="68">
        <v>4772</v>
      </c>
      <c r="B4773" s="68" t="s">
        <v>2056</v>
      </c>
      <c r="C4773" s="68" t="s">
        <v>2297</v>
      </c>
      <c r="D4773" s="68" t="s">
        <v>2084</v>
      </c>
      <c r="E4773" s="68" t="s">
        <v>1958</v>
      </c>
      <c r="F4773" s="68" t="s">
        <v>1959</v>
      </c>
      <c r="G4773" s="68" t="s">
        <v>2042</v>
      </c>
      <c r="H4773" s="68" t="s">
        <v>2043</v>
      </c>
      <c r="I4773" s="68">
        <v>7</v>
      </c>
      <c r="J4773" s="68" t="s">
        <v>2267</v>
      </c>
      <c r="K4773" s="68">
        <v>2.9</v>
      </c>
      <c r="L4773" s="68">
        <v>0.59</v>
      </c>
      <c r="M4773" s="68" t="s">
        <v>1960</v>
      </c>
      <c r="N4773" s="143">
        <f>IF(対応ガラス検索!$E$2="-","",IF(対応ガラス検索!$E$2&gt;=K4773,MAX($N$2:N4772)+1,""))</f>
        <v>4772</v>
      </c>
      <c r="O4773" s="143">
        <f>IF(対応ガラス検索!$E$2="-","",IF(L4773&lt;=0.65,MAX($O$2:O4772)+1,""))</f>
        <v>3176</v>
      </c>
      <c r="P4773" s="144"/>
      <c r="Q4773" s="145"/>
    </row>
    <row r="4774" spans="1:17" x14ac:dyDescent="0.4">
      <c r="A4774" s="68">
        <v>4773</v>
      </c>
      <c r="B4774" s="68" t="s">
        <v>2056</v>
      </c>
      <c r="C4774" s="68" t="s">
        <v>2297</v>
      </c>
      <c r="D4774" s="68" t="s">
        <v>2084</v>
      </c>
      <c r="E4774" s="68" t="s">
        <v>1958</v>
      </c>
      <c r="F4774" s="68" t="s">
        <v>1959</v>
      </c>
      <c r="G4774" s="68" t="s">
        <v>2042</v>
      </c>
      <c r="H4774" s="68" t="s">
        <v>2043</v>
      </c>
      <c r="I4774" s="68">
        <v>8</v>
      </c>
      <c r="J4774" s="68" t="s">
        <v>2267</v>
      </c>
      <c r="K4774" s="68">
        <v>2.9</v>
      </c>
      <c r="L4774" s="68">
        <v>0.6</v>
      </c>
      <c r="M4774" s="68" t="s">
        <v>1960</v>
      </c>
      <c r="N4774" s="143">
        <f>IF(対応ガラス検索!$E$2="-","",IF(対応ガラス検索!$E$2&gt;=K4774,MAX($N$2:N4773)+1,""))</f>
        <v>4773</v>
      </c>
      <c r="O4774" s="143">
        <f>IF(対応ガラス検索!$E$2="-","",IF(L4774&lt;=0.65,MAX($O$2:O4773)+1,""))</f>
        <v>3177</v>
      </c>
      <c r="P4774" s="144"/>
      <c r="Q4774" s="145"/>
    </row>
    <row r="4775" spans="1:17" x14ac:dyDescent="0.4">
      <c r="A4775" s="68">
        <v>4774</v>
      </c>
      <c r="B4775" s="68" t="s">
        <v>2056</v>
      </c>
      <c r="C4775" s="68" t="s">
        <v>2297</v>
      </c>
      <c r="D4775" s="68" t="s">
        <v>2084</v>
      </c>
      <c r="E4775" s="68" t="s">
        <v>1958</v>
      </c>
      <c r="F4775" s="68" t="s">
        <v>1959</v>
      </c>
      <c r="G4775" s="68" t="s">
        <v>2042</v>
      </c>
      <c r="H4775" s="68" t="s">
        <v>2043</v>
      </c>
      <c r="I4775" s="68">
        <v>9</v>
      </c>
      <c r="J4775" s="68" t="s">
        <v>2267</v>
      </c>
      <c r="K4775" s="68">
        <v>2.8</v>
      </c>
      <c r="L4775" s="68">
        <v>0.6</v>
      </c>
      <c r="M4775" s="68" t="s">
        <v>1960</v>
      </c>
      <c r="N4775" s="143">
        <f>IF(対応ガラス検索!$E$2="-","",IF(対応ガラス検索!$E$2&gt;=K4775,MAX($N$2:N4774)+1,""))</f>
        <v>4774</v>
      </c>
      <c r="O4775" s="143">
        <f>IF(対応ガラス検索!$E$2="-","",IF(L4775&lt;=0.65,MAX($O$2:O4774)+1,""))</f>
        <v>3178</v>
      </c>
      <c r="P4775" s="144"/>
      <c r="Q4775" s="145"/>
    </row>
    <row r="4776" spans="1:17" x14ac:dyDescent="0.4">
      <c r="A4776" s="68">
        <v>4775</v>
      </c>
      <c r="B4776" s="68" t="s">
        <v>2056</v>
      </c>
      <c r="C4776" s="68" t="s">
        <v>2297</v>
      </c>
      <c r="D4776" s="68" t="s">
        <v>2084</v>
      </c>
      <c r="E4776" s="68" t="s">
        <v>1958</v>
      </c>
      <c r="F4776" s="68" t="s">
        <v>1959</v>
      </c>
      <c r="G4776" s="68" t="s">
        <v>2042</v>
      </c>
      <c r="H4776" s="68" t="s">
        <v>2043</v>
      </c>
      <c r="I4776" s="68">
        <v>10</v>
      </c>
      <c r="J4776" s="68" t="s">
        <v>2267</v>
      </c>
      <c r="K4776" s="68">
        <v>2.8</v>
      </c>
      <c r="L4776" s="68">
        <v>0.6</v>
      </c>
      <c r="M4776" s="68" t="s">
        <v>1960</v>
      </c>
      <c r="N4776" s="143">
        <f>IF(対応ガラス検索!$E$2="-","",IF(対応ガラス検索!$E$2&gt;=K4776,MAX($N$2:N4775)+1,""))</f>
        <v>4775</v>
      </c>
      <c r="O4776" s="143">
        <f>IF(対応ガラス検索!$E$2="-","",IF(L4776&lt;=0.65,MAX($O$2:O4775)+1,""))</f>
        <v>3179</v>
      </c>
      <c r="P4776" s="144"/>
      <c r="Q4776" s="145"/>
    </row>
    <row r="4777" spans="1:17" x14ac:dyDescent="0.4">
      <c r="A4777" s="68">
        <v>4776</v>
      </c>
      <c r="B4777" s="68" t="s">
        <v>2056</v>
      </c>
      <c r="C4777" s="68" t="s">
        <v>2297</v>
      </c>
      <c r="D4777" s="68" t="s">
        <v>2084</v>
      </c>
      <c r="E4777" s="68" t="s">
        <v>1958</v>
      </c>
      <c r="F4777" s="68" t="s">
        <v>1959</v>
      </c>
      <c r="G4777" s="68" t="s">
        <v>2042</v>
      </c>
      <c r="H4777" s="68" t="s">
        <v>2043</v>
      </c>
      <c r="I4777" s="68">
        <v>11</v>
      </c>
      <c r="J4777" s="68" t="s">
        <v>2267</v>
      </c>
      <c r="K4777" s="68">
        <v>2.7</v>
      </c>
      <c r="L4777" s="68">
        <v>0.6</v>
      </c>
      <c r="M4777" s="68" t="s">
        <v>1960</v>
      </c>
      <c r="N4777" s="143">
        <f>IF(対応ガラス検索!$E$2="-","",IF(対応ガラス検索!$E$2&gt;=K4777,MAX($N$2:N4776)+1,""))</f>
        <v>4776</v>
      </c>
      <c r="O4777" s="143">
        <f>IF(対応ガラス検索!$E$2="-","",IF(L4777&lt;=0.65,MAX($O$2:O4776)+1,""))</f>
        <v>3180</v>
      </c>
      <c r="P4777" s="144"/>
      <c r="Q4777" s="145"/>
    </row>
    <row r="4778" spans="1:17" x14ac:dyDescent="0.4">
      <c r="A4778" s="68">
        <v>4777</v>
      </c>
      <c r="B4778" s="68" t="s">
        <v>2056</v>
      </c>
      <c r="C4778" s="68" t="s">
        <v>2297</v>
      </c>
      <c r="D4778" s="68" t="s">
        <v>2084</v>
      </c>
      <c r="E4778" s="68" t="s">
        <v>1958</v>
      </c>
      <c r="F4778" s="68" t="s">
        <v>1959</v>
      </c>
      <c r="G4778" s="68" t="s">
        <v>2042</v>
      </c>
      <c r="H4778" s="68" t="s">
        <v>2043</v>
      </c>
      <c r="I4778" s="68">
        <v>12</v>
      </c>
      <c r="J4778" s="68" t="s">
        <v>2267</v>
      </c>
      <c r="K4778" s="68">
        <v>2.7</v>
      </c>
      <c r="L4778" s="68">
        <v>0.6</v>
      </c>
      <c r="M4778" s="68" t="s">
        <v>1960</v>
      </c>
      <c r="N4778" s="143">
        <f>IF(対応ガラス検索!$E$2="-","",IF(対応ガラス検索!$E$2&gt;=K4778,MAX($N$2:N4777)+1,""))</f>
        <v>4777</v>
      </c>
      <c r="O4778" s="143">
        <f>IF(対応ガラス検索!$E$2="-","",IF(L4778&lt;=0.65,MAX($O$2:O4777)+1,""))</f>
        <v>3181</v>
      </c>
      <c r="P4778" s="144"/>
      <c r="Q4778" s="145"/>
    </row>
    <row r="4779" spans="1:17" x14ac:dyDescent="0.4">
      <c r="A4779" s="68">
        <v>4778</v>
      </c>
      <c r="B4779" s="68" t="s">
        <v>2056</v>
      </c>
      <c r="C4779" s="68" t="s">
        <v>2297</v>
      </c>
      <c r="D4779" s="68" t="s">
        <v>2084</v>
      </c>
      <c r="E4779" s="68" t="s">
        <v>1958</v>
      </c>
      <c r="F4779" s="68" t="s">
        <v>1959</v>
      </c>
      <c r="G4779" s="68" t="s">
        <v>2042</v>
      </c>
      <c r="H4779" s="68" t="s">
        <v>2043</v>
      </c>
      <c r="I4779" s="68">
        <v>13</v>
      </c>
      <c r="J4779" s="68" t="s">
        <v>2267</v>
      </c>
      <c r="K4779" s="68">
        <v>2.7</v>
      </c>
      <c r="L4779" s="68">
        <v>0.6</v>
      </c>
      <c r="M4779" s="68" t="s">
        <v>1960</v>
      </c>
      <c r="N4779" s="143">
        <f>IF(対応ガラス検索!$E$2="-","",IF(対応ガラス検索!$E$2&gt;=K4779,MAX($N$2:N4778)+1,""))</f>
        <v>4778</v>
      </c>
      <c r="O4779" s="143">
        <f>IF(対応ガラス検索!$E$2="-","",IF(L4779&lt;=0.65,MAX($O$2:O4778)+1,""))</f>
        <v>3182</v>
      </c>
      <c r="P4779" s="144"/>
      <c r="Q4779" s="145"/>
    </row>
    <row r="4780" spans="1:17" x14ac:dyDescent="0.4">
      <c r="A4780" s="68">
        <v>4779</v>
      </c>
      <c r="B4780" s="68" t="s">
        <v>2056</v>
      </c>
      <c r="C4780" s="68" t="s">
        <v>2297</v>
      </c>
      <c r="D4780" s="68" t="s">
        <v>2084</v>
      </c>
      <c r="E4780" s="68" t="s">
        <v>1958</v>
      </c>
      <c r="F4780" s="68" t="s">
        <v>1959</v>
      </c>
      <c r="G4780" s="68" t="s">
        <v>2042</v>
      </c>
      <c r="H4780" s="68" t="s">
        <v>2043</v>
      </c>
      <c r="I4780" s="68">
        <v>6</v>
      </c>
      <c r="J4780" s="68" t="s">
        <v>2296</v>
      </c>
      <c r="K4780" s="142">
        <v>3.3</v>
      </c>
      <c r="L4780" s="68">
        <v>0.59</v>
      </c>
      <c r="M4780" s="68" t="s">
        <v>1960</v>
      </c>
      <c r="N4780" s="143">
        <f>IF(対応ガラス検索!$E$2="-","",IF(対応ガラス検索!$E$2&gt;=K4780,MAX($N$2:N4779)+1,""))</f>
        <v>4779</v>
      </c>
      <c r="O4780" s="143">
        <f>IF(対応ガラス検索!$E$2="-","",IF(L4780&lt;=0.65,MAX($O$2:O4779)+1,""))</f>
        <v>3183</v>
      </c>
      <c r="P4780" s="144"/>
      <c r="Q4780" s="145"/>
    </row>
    <row r="4781" spans="1:17" x14ac:dyDescent="0.4">
      <c r="A4781" s="68">
        <v>4780</v>
      </c>
      <c r="B4781" s="68" t="s">
        <v>2056</v>
      </c>
      <c r="C4781" s="68" t="s">
        <v>2297</v>
      </c>
      <c r="D4781" s="68" t="s">
        <v>2084</v>
      </c>
      <c r="E4781" s="68" t="s">
        <v>1958</v>
      </c>
      <c r="F4781" s="68" t="s">
        <v>1959</v>
      </c>
      <c r="G4781" s="68" t="s">
        <v>2042</v>
      </c>
      <c r="H4781" s="68" t="s">
        <v>2043</v>
      </c>
      <c r="I4781" s="68">
        <v>7</v>
      </c>
      <c r="J4781" s="68" t="s">
        <v>2296</v>
      </c>
      <c r="K4781" s="68">
        <v>3.2</v>
      </c>
      <c r="L4781" s="68">
        <v>0.59</v>
      </c>
      <c r="M4781" s="68" t="s">
        <v>1960</v>
      </c>
      <c r="N4781" s="143">
        <f>IF(対応ガラス検索!$E$2="-","",IF(対応ガラス検索!$E$2&gt;=K4781,MAX($N$2:N4780)+1,""))</f>
        <v>4780</v>
      </c>
      <c r="O4781" s="143">
        <f>IF(対応ガラス検索!$E$2="-","",IF(L4781&lt;=0.65,MAX($O$2:O4780)+1,""))</f>
        <v>3184</v>
      </c>
      <c r="P4781" s="144"/>
      <c r="Q4781" s="145"/>
    </row>
    <row r="4782" spans="1:17" x14ac:dyDescent="0.4">
      <c r="A4782" s="68">
        <v>4781</v>
      </c>
      <c r="B4782" s="68" t="s">
        <v>2056</v>
      </c>
      <c r="C4782" s="68" t="s">
        <v>2297</v>
      </c>
      <c r="D4782" s="68" t="s">
        <v>2084</v>
      </c>
      <c r="E4782" s="68" t="s">
        <v>1958</v>
      </c>
      <c r="F4782" s="68" t="s">
        <v>1959</v>
      </c>
      <c r="G4782" s="68" t="s">
        <v>2042</v>
      </c>
      <c r="H4782" s="68" t="s">
        <v>2043</v>
      </c>
      <c r="I4782" s="68">
        <v>8</v>
      </c>
      <c r="J4782" s="68" t="s">
        <v>2296</v>
      </c>
      <c r="K4782" s="146">
        <v>3.1</v>
      </c>
      <c r="L4782" s="68">
        <v>0.59</v>
      </c>
      <c r="M4782" s="68" t="s">
        <v>1960</v>
      </c>
      <c r="N4782" s="143">
        <f>IF(対応ガラス検索!$E$2="-","",IF(対応ガラス検索!$E$2&gt;=K4782,MAX($N$2:N4781)+1,""))</f>
        <v>4781</v>
      </c>
      <c r="O4782" s="143">
        <f>IF(対応ガラス検索!$E$2="-","",IF(L4782&lt;=0.65,MAX($O$2:O4781)+1,""))</f>
        <v>3185</v>
      </c>
      <c r="P4782" s="144"/>
      <c r="Q4782" s="145"/>
    </row>
    <row r="4783" spans="1:17" x14ac:dyDescent="0.4">
      <c r="A4783" s="68">
        <v>4782</v>
      </c>
      <c r="B4783" s="68" t="s">
        <v>2056</v>
      </c>
      <c r="C4783" s="68" t="s">
        <v>2297</v>
      </c>
      <c r="D4783" s="68" t="s">
        <v>2084</v>
      </c>
      <c r="E4783" s="68" t="s">
        <v>1958</v>
      </c>
      <c r="F4783" s="68" t="s">
        <v>1959</v>
      </c>
      <c r="G4783" s="68" t="s">
        <v>2042</v>
      </c>
      <c r="H4783" s="68" t="s">
        <v>2043</v>
      </c>
      <c r="I4783" s="68">
        <v>9</v>
      </c>
      <c r="J4783" s="68" t="s">
        <v>2296</v>
      </c>
      <c r="K4783" s="68">
        <v>3</v>
      </c>
      <c r="L4783" s="68">
        <v>0.59</v>
      </c>
      <c r="M4783" s="68" t="s">
        <v>1960</v>
      </c>
      <c r="N4783" s="143">
        <f>IF(対応ガラス検索!$E$2="-","",IF(対応ガラス検索!$E$2&gt;=K4783,MAX($N$2:N4782)+1,""))</f>
        <v>4782</v>
      </c>
      <c r="O4783" s="143">
        <f>IF(対応ガラス検索!$E$2="-","",IF(L4783&lt;=0.65,MAX($O$2:O4782)+1,""))</f>
        <v>3186</v>
      </c>
      <c r="P4783" s="144"/>
      <c r="Q4783" s="145"/>
    </row>
    <row r="4784" spans="1:17" x14ac:dyDescent="0.4">
      <c r="A4784" s="68">
        <v>4783</v>
      </c>
      <c r="B4784" s="68" t="s">
        <v>2056</v>
      </c>
      <c r="C4784" s="68" t="s">
        <v>2297</v>
      </c>
      <c r="D4784" s="68" t="s">
        <v>2084</v>
      </c>
      <c r="E4784" s="68" t="s">
        <v>1958</v>
      </c>
      <c r="F4784" s="68" t="s">
        <v>1959</v>
      </c>
      <c r="G4784" s="68" t="s">
        <v>2042</v>
      </c>
      <c r="H4784" s="68" t="s">
        <v>2043</v>
      </c>
      <c r="I4784" s="68">
        <v>10</v>
      </c>
      <c r="J4784" s="68" t="s">
        <v>2296</v>
      </c>
      <c r="K4784" s="68">
        <v>2.9</v>
      </c>
      <c r="L4784" s="68">
        <v>0.59</v>
      </c>
      <c r="M4784" s="68" t="s">
        <v>1960</v>
      </c>
      <c r="N4784" s="143">
        <f>IF(対応ガラス検索!$E$2="-","",IF(対応ガラス検索!$E$2&gt;=K4784,MAX($N$2:N4783)+1,""))</f>
        <v>4783</v>
      </c>
      <c r="O4784" s="143">
        <f>IF(対応ガラス検索!$E$2="-","",IF(L4784&lt;=0.65,MAX($O$2:O4783)+1,""))</f>
        <v>3187</v>
      </c>
      <c r="P4784" s="144"/>
      <c r="Q4784" s="145"/>
    </row>
    <row r="4785" spans="1:17" x14ac:dyDescent="0.4">
      <c r="A4785" s="68">
        <v>4784</v>
      </c>
      <c r="B4785" s="68" t="s">
        <v>2056</v>
      </c>
      <c r="C4785" s="68" t="s">
        <v>2297</v>
      </c>
      <c r="D4785" s="68" t="s">
        <v>2084</v>
      </c>
      <c r="E4785" s="68" t="s">
        <v>1958</v>
      </c>
      <c r="F4785" s="68" t="s">
        <v>1959</v>
      </c>
      <c r="G4785" s="68" t="s">
        <v>2042</v>
      </c>
      <c r="H4785" s="68" t="s">
        <v>2043</v>
      </c>
      <c r="I4785" s="68">
        <v>11</v>
      </c>
      <c r="J4785" s="68" t="s">
        <v>2296</v>
      </c>
      <c r="K4785" s="68">
        <v>2.9</v>
      </c>
      <c r="L4785" s="68">
        <v>0.59</v>
      </c>
      <c r="M4785" s="68" t="s">
        <v>1960</v>
      </c>
      <c r="N4785" s="143">
        <f>IF(対応ガラス検索!$E$2="-","",IF(対応ガラス検索!$E$2&gt;=K4785,MAX($N$2:N4784)+1,""))</f>
        <v>4784</v>
      </c>
      <c r="O4785" s="143">
        <f>IF(対応ガラス検索!$E$2="-","",IF(L4785&lt;=0.65,MAX($O$2:O4784)+1,""))</f>
        <v>3188</v>
      </c>
      <c r="P4785" s="144"/>
      <c r="Q4785" s="145"/>
    </row>
    <row r="4786" spans="1:17" x14ac:dyDescent="0.4">
      <c r="A4786" s="68">
        <v>4785</v>
      </c>
      <c r="B4786" s="68" t="s">
        <v>2056</v>
      </c>
      <c r="C4786" s="68" t="s">
        <v>2297</v>
      </c>
      <c r="D4786" s="68" t="s">
        <v>2084</v>
      </c>
      <c r="E4786" s="68" t="s">
        <v>1958</v>
      </c>
      <c r="F4786" s="68" t="s">
        <v>1959</v>
      </c>
      <c r="G4786" s="68" t="s">
        <v>2042</v>
      </c>
      <c r="H4786" s="68" t="s">
        <v>2043</v>
      </c>
      <c r="I4786" s="68">
        <v>12</v>
      </c>
      <c r="J4786" s="68" t="s">
        <v>2296</v>
      </c>
      <c r="K4786" s="68">
        <v>2.8</v>
      </c>
      <c r="L4786" s="68">
        <v>0.6</v>
      </c>
      <c r="M4786" s="68" t="s">
        <v>1960</v>
      </c>
      <c r="N4786" s="143">
        <f>IF(対応ガラス検索!$E$2="-","",IF(対応ガラス検索!$E$2&gt;=K4786,MAX($N$2:N4785)+1,""))</f>
        <v>4785</v>
      </c>
      <c r="O4786" s="143">
        <f>IF(対応ガラス検索!$E$2="-","",IF(L4786&lt;=0.65,MAX($O$2:O4785)+1,""))</f>
        <v>3189</v>
      </c>
      <c r="P4786" s="144"/>
      <c r="Q4786" s="145"/>
    </row>
    <row r="4787" spans="1:17" x14ac:dyDescent="0.4">
      <c r="A4787" s="68">
        <v>4786</v>
      </c>
      <c r="B4787" s="68" t="s">
        <v>2056</v>
      </c>
      <c r="C4787" s="68" t="s">
        <v>2297</v>
      </c>
      <c r="D4787" s="68" t="s">
        <v>2084</v>
      </c>
      <c r="E4787" s="68" t="s">
        <v>1958</v>
      </c>
      <c r="F4787" s="68" t="s">
        <v>1959</v>
      </c>
      <c r="G4787" s="68" t="s">
        <v>2042</v>
      </c>
      <c r="H4787" s="68" t="s">
        <v>2043</v>
      </c>
      <c r="I4787" s="68">
        <v>13</v>
      </c>
      <c r="J4787" s="68" t="s">
        <v>2296</v>
      </c>
      <c r="K4787" s="68">
        <v>2.8</v>
      </c>
      <c r="L4787" s="68">
        <v>0.6</v>
      </c>
      <c r="M4787" s="68" t="s">
        <v>1960</v>
      </c>
      <c r="N4787" s="143">
        <f>IF(対応ガラス検索!$E$2="-","",IF(対応ガラス検索!$E$2&gt;=K4787,MAX($N$2:N4786)+1,""))</f>
        <v>4786</v>
      </c>
      <c r="O4787" s="143">
        <f>IF(対応ガラス検索!$E$2="-","",IF(L4787&lt;=0.65,MAX($O$2:O4786)+1,""))</f>
        <v>3190</v>
      </c>
      <c r="P4787" s="144"/>
      <c r="Q4787" s="145"/>
    </row>
    <row r="4788" spans="1:17" x14ac:dyDescent="0.4">
      <c r="A4788" s="68">
        <v>4787</v>
      </c>
      <c r="B4788" s="68" t="s">
        <v>2056</v>
      </c>
      <c r="C4788" s="68" t="s">
        <v>2297</v>
      </c>
      <c r="D4788" s="68" t="s">
        <v>2084</v>
      </c>
      <c r="E4788" s="68" t="s">
        <v>1958</v>
      </c>
      <c r="F4788" s="68" t="s">
        <v>1959</v>
      </c>
      <c r="G4788" s="68" t="s">
        <v>2042</v>
      </c>
      <c r="H4788" s="68" t="s">
        <v>2043</v>
      </c>
      <c r="I4788" s="68">
        <v>6</v>
      </c>
      <c r="J4788" s="68" t="s">
        <v>2296</v>
      </c>
      <c r="K4788" s="68">
        <v>3.3</v>
      </c>
      <c r="L4788" s="68">
        <v>0.59</v>
      </c>
      <c r="M4788" s="68" t="s">
        <v>1960</v>
      </c>
      <c r="N4788" s="143">
        <f>IF(対応ガラス検索!$E$2="-","",IF(対応ガラス検索!$E$2&gt;=K4788,MAX($N$2:N4787)+1,""))</f>
        <v>4787</v>
      </c>
      <c r="O4788" s="143">
        <f>IF(対応ガラス検索!$E$2="-","",IF(L4788&lt;=0.65,MAX($O$2:O4787)+1,""))</f>
        <v>3191</v>
      </c>
      <c r="P4788" s="144"/>
      <c r="Q4788" s="145"/>
    </row>
    <row r="4789" spans="1:17" x14ac:dyDescent="0.4">
      <c r="A4789" s="68">
        <v>4788</v>
      </c>
      <c r="B4789" s="68" t="s">
        <v>2056</v>
      </c>
      <c r="C4789" s="68" t="s">
        <v>2297</v>
      </c>
      <c r="D4789" s="68" t="s">
        <v>2084</v>
      </c>
      <c r="E4789" s="68" t="s">
        <v>1958</v>
      </c>
      <c r="F4789" s="68" t="s">
        <v>1959</v>
      </c>
      <c r="G4789" s="68" t="s">
        <v>2042</v>
      </c>
      <c r="H4789" s="68" t="s">
        <v>2043</v>
      </c>
      <c r="I4789" s="68">
        <v>7</v>
      </c>
      <c r="J4789" s="68" t="s">
        <v>2296</v>
      </c>
      <c r="K4789" s="68">
        <v>3.2</v>
      </c>
      <c r="L4789" s="68">
        <v>0.59</v>
      </c>
      <c r="M4789" s="68" t="s">
        <v>1960</v>
      </c>
      <c r="N4789" s="143">
        <f>IF(対応ガラス検索!$E$2="-","",IF(対応ガラス検索!$E$2&gt;=K4789,MAX($N$2:N4788)+1,""))</f>
        <v>4788</v>
      </c>
      <c r="O4789" s="143">
        <f>IF(対応ガラス検索!$E$2="-","",IF(L4789&lt;=0.65,MAX($O$2:O4788)+1,""))</f>
        <v>3192</v>
      </c>
      <c r="P4789" s="144"/>
      <c r="Q4789" s="145"/>
    </row>
    <row r="4790" spans="1:17" x14ac:dyDescent="0.4">
      <c r="A4790" s="68">
        <v>4789</v>
      </c>
      <c r="B4790" s="68" t="s">
        <v>2056</v>
      </c>
      <c r="C4790" s="68" t="s">
        <v>2297</v>
      </c>
      <c r="D4790" s="68" t="s">
        <v>2084</v>
      </c>
      <c r="E4790" s="68" t="s">
        <v>1958</v>
      </c>
      <c r="F4790" s="68" t="s">
        <v>1959</v>
      </c>
      <c r="G4790" s="68" t="s">
        <v>2042</v>
      </c>
      <c r="H4790" s="68" t="s">
        <v>2043</v>
      </c>
      <c r="I4790" s="68">
        <v>8</v>
      </c>
      <c r="J4790" s="68" t="s">
        <v>2296</v>
      </c>
      <c r="K4790" s="68">
        <v>3.1</v>
      </c>
      <c r="L4790" s="68">
        <v>0.59</v>
      </c>
      <c r="M4790" s="68" t="s">
        <v>1960</v>
      </c>
      <c r="N4790" s="143">
        <f>IF(対応ガラス検索!$E$2="-","",IF(対応ガラス検索!$E$2&gt;=K4790,MAX($N$2:N4789)+1,""))</f>
        <v>4789</v>
      </c>
      <c r="O4790" s="143">
        <f>IF(対応ガラス検索!$E$2="-","",IF(L4790&lt;=0.65,MAX($O$2:O4789)+1,""))</f>
        <v>3193</v>
      </c>
      <c r="P4790" s="144"/>
      <c r="Q4790" s="145"/>
    </row>
    <row r="4791" spans="1:17" x14ac:dyDescent="0.4">
      <c r="A4791" s="68">
        <v>4790</v>
      </c>
      <c r="B4791" s="68" t="s">
        <v>2056</v>
      </c>
      <c r="C4791" s="68" t="s">
        <v>2297</v>
      </c>
      <c r="D4791" s="68" t="s">
        <v>2084</v>
      </c>
      <c r="E4791" s="68" t="s">
        <v>1958</v>
      </c>
      <c r="F4791" s="68" t="s">
        <v>1959</v>
      </c>
      <c r="G4791" s="68" t="s">
        <v>2042</v>
      </c>
      <c r="H4791" s="68" t="s">
        <v>2043</v>
      </c>
      <c r="I4791" s="68">
        <v>9</v>
      </c>
      <c r="J4791" s="68" t="s">
        <v>2296</v>
      </c>
      <c r="K4791" s="68">
        <v>3</v>
      </c>
      <c r="L4791" s="68">
        <v>0.59</v>
      </c>
      <c r="M4791" s="68" t="s">
        <v>1960</v>
      </c>
      <c r="N4791" s="143">
        <f>IF(対応ガラス検索!$E$2="-","",IF(対応ガラス検索!$E$2&gt;=K4791,MAX($N$2:N4790)+1,""))</f>
        <v>4790</v>
      </c>
      <c r="O4791" s="143">
        <f>IF(対応ガラス検索!$E$2="-","",IF(L4791&lt;=0.65,MAX($O$2:O4790)+1,""))</f>
        <v>3194</v>
      </c>
      <c r="P4791" s="144"/>
      <c r="Q4791" s="145"/>
    </row>
    <row r="4792" spans="1:17" x14ac:dyDescent="0.4">
      <c r="A4792" s="68">
        <v>4791</v>
      </c>
      <c r="B4792" s="68" t="s">
        <v>2056</v>
      </c>
      <c r="C4792" s="68" t="s">
        <v>2297</v>
      </c>
      <c r="D4792" s="68" t="s">
        <v>2084</v>
      </c>
      <c r="E4792" s="68" t="s">
        <v>1958</v>
      </c>
      <c r="F4792" s="68" t="s">
        <v>1959</v>
      </c>
      <c r="G4792" s="68" t="s">
        <v>2042</v>
      </c>
      <c r="H4792" s="68" t="s">
        <v>2043</v>
      </c>
      <c r="I4792" s="68">
        <v>10</v>
      </c>
      <c r="J4792" s="68" t="s">
        <v>2296</v>
      </c>
      <c r="K4792" s="68">
        <v>2.9</v>
      </c>
      <c r="L4792" s="68">
        <v>0.59</v>
      </c>
      <c r="M4792" s="68" t="s">
        <v>1960</v>
      </c>
      <c r="N4792" s="143">
        <f>IF(対応ガラス検索!$E$2="-","",IF(対応ガラス検索!$E$2&gt;=K4792,MAX($N$2:N4791)+1,""))</f>
        <v>4791</v>
      </c>
      <c r="O4792" s="143">
        <f>IF(対応ガラス検索!$E$2="-","",IF(L4792&lt;=0.65,MAX($O$2:O4791)+1,""))</f>
        <v>3195</v>
      </c>
      <c r="P4792" s="144"/>
      <c r="Q4792" s="145"/>
    </row>
    <row r="4793" spans="1:17" x14ac:dyDescent="0.4">
      <c r="A4793" s="68">
        <v>4792</v>
      </c>
      <c r="B4793" s="68" t="s">
        <v>2056</v>
      </c>
      <c r="C4793" s="68" t="s">
        <v>2297</v>
      </c>
      <c r="D4793" s="68" t="s">
        <v>2084</v>
      </c>
      <c r="E4793" s="68" t="s">
        <v>1958</v>
      </c>
      <c r="F4793" s="68" t="s">
        <v>1959</v>
      </c>
      <c r="G4793" s="68" t="s">
        <v>2042</v>
      </c>
      <c r="H4793" s="68" t="s">
        <v>2043</v>
      </c>
      <c r="I4793" s="68">
        <v>11</v>
      </c>
      <c r="J4793" s="68" t="s">
        <v>2296</v>
      </c>
      <c r="K4793" s="142">
        <v>2.9</v>
      </c>
      <c r="L4793" s="68">
        <v>0.59</v>
      </c>
      <c r="M4793" s="68" t="s">
        <v>1960</v>
      </c>
      <c r="N4793" s="143">
        <f>IF(対応ガラス検索!$E$2="-","",IF(対応ガラス検索!$E$2&gt;=K4793,MAX($N$2:N4792)+1,""))</f>
        <v>4792</v>
      </c>
      <c r="O4793" s="143">
        <f>IF(対応ガラス検索!$E$2="-","",IF(L4793&lt;=0.65,MAX($O$2:O4792)+1,""))</f>
        <v>3196</v>
      </c>
      <c r="P4793" s="144"/>
      <c r="Q4793" s="145"/>
    </row>
    <row r="4794" spans="1:17" x14ac:dyDescent="0.4">
      <c r="A4794" s="68">
        <v>4793</v>
      </c>
      <c r="B4794" s="68" t="s">
        <v>2056</v>
      </c>
      <c r="C4794" s="68" t="s">
        <v>2297</v>
      </c>
      <c r="D4794" s="68" t="s">
        <v>2084</v>
      </c>
      <c r="E4794" s="68" t="s">
        <v>1958</v>
      </c>
      <c r="F4794" s="68" t="s">
        <v>1959</v>
      </c>
      <c r="G4794" s="68" t="s">
        <v>2042</v>
      </c>
      <c r="H4794" s="68" t="s">
        <v>2043</v>
      </c>
      <c r="I4794" s="68">
        <v>12</v>
      </c>
      <c r="J4794" s="68" t="s">
        <v>2296</v>
      </c>
      <c r="K4794" s="68">
        <v>2.8</v>
      </c>
      <c r="L4794" s="68">
        <v>0.6</v>
      </c>
      <c r="M4794" s="68" t="s">
        <v>1960</v>
      </c>
      <c r="N4794" s="143">
        <f>IF(対応ガラス検索!$E$2="-","",IF(対応ガラス検索!$E$2&gt;=K4794,MAX($N$2:N4793)+1,""))</f>
        <v>4793</v>
      </c>
      <c r="O4794" s="143">
        <f>IF(対応ガラス検索!$E$2="-","",IF(L4794&lt;=0.65,MAX($O$2:O4793)+1,""))</f>
        <v>3197</v>
      </c>
      <c r="P4794" s="144"/>
      <c r="Q4794" s="145"/>
    </row>
    <row r="4795" spans="1:17" x14ac:dyDescent="0.4">
      <c r="A4795" s="68">
        <v>4794</v>
      </c>
      <c r="B4795" s="68" t="s">
        <v>2056</v>
      </c>
      <c r="C4795" s="68" t="s">
        <v>2297</v>
      </c>
      <c r="D4795" s="68" t="s">
        <v>2084</v>
      </c>
      <c r="E4795" s="68" t="s">
        <v>1958</v>
      </c>
      <c r="F4795" s="68" t="s">
        <v>1959</v>
      </c>
      <c r="G4795" s="68" t="s">
        <v>2042</v>
      </c>
      <c r="H4795" s="68" t="s">
        <v>2043</v>
      </c>
      <c r="I4795" s="68">
        <v>13</v>
      </c>
      <c r="J4795" s="68" t="s">
        <v>2296</v>
      </c>
      <c r="K4795" s="146">
        <v>2.8</v>
      </c>
      <c r="L4795" s="68">
        <v>0.6</v>
      </c>
      <c r="M4795" s="68" t="s">
        <v>1960</v>
      </c>
      <c r="N4795" s="143">
        <f>IF(対応ガラス検索!$E$2="-","",IF(対応ガラス検索!$E$2&gt;=K4795,MAX($N$2:N4794)+1,""))</f>
        <v>4794</v>
      </c>
      <c r="O4795" s="143">
        <f>IF(対応ガラス検索!$E$2="-","",IF(L4795&lt;=0.65,MAX($O$2:O4794)+1,""))</f>
        <v>3198</v>
      </c>
      <c r="P4795" s="144"/>
      <c r="Q4795" s="145"/>
    </row>
    <row r="4796" spans="1:17" x14ac:dyDescent="0.4">
      <c r="A4796" s="68">
        <v>4795</v>
      </c>
      <c r="B4796" s="68" t="s">
        <v>2056</v>
      </c>
      <c r="C4796" s="68" t="s">
        <v>2297</v>
      </c>
      <c r="D4796" s="68" t="s">
        <v>2090</v>
      </c>
      <c r="E4796" s="68" t="s">
        <v>1962</v>
      </c>
      <c r="F4796" s="68" t="s">
        <v>1963</v>
      </c>
      <c r="G4796" s="68" t="s">
        <v>2042</v>
      </c>
      <c r="H4796" s="68" t="s">
        <v>2043</v>
      </c>
      <c r="I4796" s="68">
        <v>6</v>
      </c>
      <c r="J4796" s="68" t="s">
        <v>2267</v>
      </c>
      <c r="K4796" s="68">
        <v>3</v>
      </c>
      <c r="L4796" s="68">
        <v>0.57999999999999996</v>
      </c>
      <c r="M4796" s="68" t="s">
        <v>1960</v>
      </c>
      <c r="N4796" s="143">
        <f>IF(対応ガラス検索!$E$2="-","",IF(対応ガラス検索!$E$2&gt;=K4796,MAX($N$2:N4795)+1,""))</f>
        <v>4795</v>
      </c>
      <c r="O4796" s="143">
        <f>IF(対応ガラス検索!$E$2="-","",IF(L4796&lt;=0.65,MAX($O$2:O4795)+1,""))</f>
        <v>3199</v>
      </c>
      <c r="P4796" s="144"/>
      <c r="Q4796" s="145"/>
    </row>
    <row r="4797" spans="1:17" x14ac:dyDescent="0.4">
      <c r="A4797" s="68">
        <v>4796</v>
      </c>
      <c r="B4797" s="68" t="s">
        <v>2056</v>
      </c>
      <c r="C4797" s="68" t="s">
        <v>2297</v>
      </c>
      <c r="D4797" s="68" t="s">
        <v>2090</v>
      </c>
      <c r="E4797" s="68" t="s">
        <v>1962</v>
      </c>
      <c r="F4797" s="68" t="s">
        <v>1963</v>
      </c>
      <c r="G4797" s="68" t="s">
        <v>2042</v>
      </c>
      <c r="H4797" s="68" t="s">
        <v>2043</v>
      </c>
      <c r="I4797" s="68">
        <v>7</v>
      </c>
      <c r="J4797" s="68" t="s">
        <v>2267</v>
      </c>
      <c r="K4797" s="68">
        <v>2.9</v>
      </c>
      <c r="L4797" s="68">
        <v>0.57999999999999996</v>
      </c>
      <c r="M4797" s="68" t="s">
        <v>1960</v>
      </c>
      <c r="N4797" s="143">
        <f>IF(対応ガラス検索!$E$2="-","",IF(対応ガラス検索!$E$2&gt;=K4797,MAX($N$2:N4796)+1,""))</f>
        <v>4796</v>
      </c>
      <c r="O4797" s="143">
        <f>IF(対応ガラス検索!$E$2="-","",IF(L4797&lt;=0.65,MAX($O$2:O4796)+1,""))</f>
        <v>3200</v>
      </c>
      <c r="P4797" s="144"/>
      <c r="Q4797" s="145"/>
    </row>
    <row r="4798" spans="1:17" x14ac:dyDescent="0.4">
      <c r="A4798" s="68">
        <v>4797</v>
      </c>
      <c r="B4798" s="68" t="s">
        <v>2056</v>
      </c>
      <c r="C4798" s="68" t="s">
        <v>2297</v>
      </c>
      <c r="D4798" s="68" t="s">
        <v>2090</v>
      </c>
      <c r="E4798" s="68" t="s">
        <v>1962</v>
      </c>
      <c r="F4798" s="68" t="s">
        <v>1963</v>
      </c>
      <c r="G4798" s="68" t="s">
        <v>2042</v>
      </c>
      <c r="H4798" s="68" t="s">
        <v>2043</v>
      </c>
      <c r="I4798" s="68">
        <v>8</v>
      </c>
      <c r="J4798" s="68" t="s">
        <v>2267</v>
      </c>
      <c r="K4798" s="68">
        <v>2.9</v>
      </c>
      <c r="L4798" s="68">
        <v>0.59</v>
      </c>
      <c r="M4798" s="68" t="s">
        <v>1960</v>
      </c>
      <c r="N4798" s="143">
        <f>IF(対応ガラス検索!$E$2="-","",IF(対応ガラス検索!$E$2&gt;=K4798,MAX($N$2:N4797)+1,""))</f>
        <v>4797</v>
      </c>
      <c r="O4798" s="143">
        <f>IF(対応ガラス検索!$E$2="-","",IF(L4798&lt;=0.65,MAX($O$2:O4797)+1,""))</f>
        <v>3201</v>
      </c>
      <c r="P4798" s="144"/>
      <c r="Q4798" s="145"/>
    </row>
    <row r="4799" spans="1:17" x14ac:dyDescent="0.4">
      <c r="A4799" s="68">
        <v>4798</v>
      </c>
      <c r="B4799" s="68" t="s">
        <v>2056</v>
      </c>
      <c r="C4799" s="68" t="s">
        <v>2297</v>
      </c>
      <c r="D4799" s="68" t="s">
        <v>2090</v>
      </c>
      <c r="E4799" s="68" t="s">
        <v>1962</v>
      </c>
      <c r="F4799" s="68" t="s">
        <v>1963</v>
      </c>
      <c r="G4799" s="68" t="s">
        <v>2042</v>
      </c>
      <c r="H4799" s="68" t="s">
        <v>2043</v>
      </c>
      <c r="I4799" s="68">
        <v>9</v>
      </c>
      <c r="J4799" s="68" t="s">
        <v>2267</v>
      </c>
      <c r="K4799" s="68">
        <v>2.8</v>
      </c>
      <c r="L4799" s="68">
        <v>0.59</v>
      </c>
      <c r="M4799" s="68" t="s">
        <v>1960</v>
      </c>
      <c r="N4799" s="143">
        <f>IF(対応ガラス検索!$E$2="-","",IF(対応ガラス検索!$E$2&gt;=K4799,MAX($N$2:N4798)+1,""))</f>
        <v>4798</v>
      </c>
      <c r="O4799" s="143">
        <f>IF(対応ガラス検索!$E$2="-","",IF(L4799&lt;=0.65,MAX($O$2:O4798)+1,""))</f>
        <v>3202</v>
      </c>
      <c r="P4799" s="144"/>
      <c r="Q4799" s="145"/>
    </row>
    <row r="4800" spans="1:17" x14ac:dyDescent="0.4">
      <c r="A4800" s="68">
        <v>4799</v>
      </c>
      <c r="B4800" s="68" t="s">
        <v>2056</v>
      </c>
      <c r="C4800" s="68" t="s">
        <v>2297</v>
      </c>
      <c r="D4800" s="68" t="s">
        <v>2090</v>
      </c>
      <c r="E4800" s="68" t="s">
        <v>1962</v>
      </c>
      <c r="F4800" s="68" t="s">
        <v>1963</v>
      </c>
      <c r="G4800" s="68" t="s">
        <v>2042</v>
      </c>
      <c r="H4800" s="68" t="s">
        <v>2043</v>
      </c>
      <c r="I4800" s="68">
        <v>10</v>
      </c>
      <c r="J4800" s="68" t="s">
        <v>2267</v>
      </c>
      <c r="K4800" s="68">
        <v>2.8</v>
      </c>
      <c r="L4800" s="68">
        <v>0.59</v>
      </c>
      <c r="M4800" s="68" t="s">
        <v>1960</v>
      </c>
      <c r="N4800" s="143">
        <f>IF(対応ガラス検索!$E$2="-","",IF(対応ガラス検索!$E$2&gt;=K4800,MAX($N$2:N4799)+1,""))</f>
        <v>4799</v>
      </c>
      <c r="O4800" s="143">
        <f>IF(対応ガラス検索!$E$2="-","",IF(L4800&lt;=0.65,MAX($O$2:O4799)+1,""))</f>
        <v>3203</v>
      </c>
      <c r="P4800" s="144"/>
      <c r="Q4800" s="145"/>
    </row>
    <row r="4801" spans="1:17" x14ac:dyDescent="0.4">
      <c r="A4801" s="68">
        <v>4800</v>
      </c>
      <c r="B4801" s="68" t="s">
        <v>2056</v>
      </c>
      <c r="C4801" s="68" t="s">
        <v>2297</v>
      </c>
      <c r="D4801" s="68" t="s">
        <v>2090</v>
      </c>
      <c r="E4801" s="68" t="s">
        <v>1962</v>
      </c>
      <c r="F4801" s="68" t="s">
        <v>1963</v>
      </c>
      <c r="G4801" s="68" t="s">
        <v>2042</v>
      </c>
      <c r="H4801" s="68" t="s">
        <v>2043</v>
      </c>
      <c r="I4801" s="68">
        <v>11</v>
      </c>
      <c r="J4801" s="68" t="s">
        <v>2267</v>
      </c>
      <c r="K4801" s="68">
        <v>2.7</v>
      </c>
      <c r="L4801" s="68">
        <v>0.59</v>
      </c>
      <c r="M4801" s="68" t="s">
        <v>1960</v>
      </c>
      <c r="N4801" s="143">
        <f>IF(対応ガラス検索!$E$2="-","",IF(対応ガラス検索!$E$2&gt;=K4801,MAX($N$2:N4800)+1,""))</f>
        <v>4800</v>
      </c>
      <c r="O4801" s="143">
        <f>IF(対応ガラス検索!$E$2="-","",IF(L4801&lt;=0.65,MAX($O$2:O4800)+1,""))</f>
        <v>3204</v>
      </c>
      <c r="P4801" s="144"/>
      <c r="Q4801" s="145"/>
    </row>
    <row r="4802" spans="1:17" x14ac:dyDescent="0.4">
      <c r="A4802" s="68">
        <v>4801</v>
      </c>
      <c r="B4802" s="68" t="s">
        <v>2056</v>
      </c>
      <c r="C4802" s="68" t="s">
        <v>2297</v>
      </c>
      <c r="D4802" s="68" t="s">
        <v>2090</v>
      </c>
      <c r="E4802" s="68" t="s">
        <v>1962</v>
      </c>
      <c r="F4802" s="68" t="s">
        <v>1963</v>
      </c>
      <c r="G4802" s="68" t="s">
        <v>2042</v>
      </c>
      <c r="H4802" s="68" t="s">
        <v>2043</v>
      </c>
      <c r="I4802" s="68">
        <v>12</v>
      </c>
      <c r="J4802" s="68" t="s">
        <v>2267</v>
      </c>
      <c r="K4802" s="68">
        <v>2.7</v>
      </c>
      <c r="L4802" s="68">
        <v>0.59</v>
      </c>
      <c r="M4802" s="68" t="s">
        <v>1960</v>
      </c>
      <c r="N4802" s="143">
        <f>IF(対応ガラス検索!$E$2="-","",IF(対応ガラス検索!$E$2&gt;=K4802,MAX($N$2:N4801)+1,""))</f>
        <v>4801</v>
      </c>
      <c r="O4802" s="143">
        <f>IF(対応ガラス検索!$E$2="-","",IF(L4802&lt;=0.65,MAX($O$2:O4801)+1,""))</f>
        <v>3205</v>
      </c>
      <c r="P4802" s="144"/>
      <c r="Q4802" s="145"/>
    </row>
    <row r="4803" spans="1:17" x14ac:dyDescent="0.4">
      <c r="A4803" s="68">
        <v>4802</v>
      </c>
      <c r="B4803" s="68" t="s">
        <v>2056</v>
      </c>
      <c r="C4803" s="68" t="s">
        <v>2297</v>
      </c>
      <c r="D4803" s="68" t="s">
        <v>2090</v>
      </c>
      <c r="E4803" s="68" t="s">
        <v>1962</v>
      </c>
      <c r="F4803" s="68" t="s">
        <v>1963</v>
      </c>
      <c r="G4803" s="68" t="s">
        <v>2042</v>
      </c>
      <c r="H4803" s="68" t="s">
        <v>2043</v>
      </c>
      <c r="I4803" s="68">
        <v>13</v>
      </c>
      <c r="J4803" s="68" t="s">
        <v>2267</v>
      </c>
      <c r="K4803" s="68">
        <v>2.6</v>
      </c>
      <c r="L4803" s="68">
        <v>0.59</v>
      </c>
      <c r="M4803" s="68" t="s">
        <v>1960</v>
      </c>
      <c r="N4803" s="143">
        <f>IF(対応ガラス検索!$E$2="-","",IF(対応ガラス検索!$E$2&gt;=K4803,MAX($N$2:N4802)+1,""))</f>
        <v>4802</v>
      </c>
      <c r="O4803" s="143">
        <f>IF(対応ガラス検索!$E$2="-","",IF(L4803&lt;=0.65,MAX($O$2:O4802)+1,""))</f>
        <v>3206</v>
      </c>
      <c r="P4803" s="144"/>
      <c r="Q4803" s="145"/>
    </row>
    <row r="4804" spans="1:17" x14ac:dyDescent="0.4">
      <c r="A4804" s="68">
        <v>4803</v>
      </c>
      <c r="B4804" s="68" t="s">
        <v>2056</v>
      </c>
      <c r="C4804" s="68" t="s">
        <v>2297</v>
      </c>
      <c r="D4804" s="68" t="s">
        <v>2090</v>
      </c>
      <c r="E4804" s="68" t="s">
        <v>1962</v>
      </c>
      <c r="F4804" s="68" t="s">
        <v>1963</v>
      </c>
      <c r="G4804" s="68" t="s">
        <v>2042</v>
      </c>
      <c r="H4804" s="68" t="s">
        <v>2043</v>
      </c>
      <c r="I4804" s="68">
        <v>6</v>
      </c>
      <c r="J4804" s="68" t="s">
        <v>2267</v>
      </c>
      <c r="K4804" s="68">
        <v>3</v>
      </c>
      <c r="L4804" s="68">
        <v>0.57999999999999996</v>
      </c>
      <c r="M4804" s="68" t="s">
        <v>1960</v>
      </c>
      <c r="N4804" s="143">
        <f>IF(対応ガラス検索!$E$2="-","",IF(対応ガラス検索!$E$2&gt;=K4804,MAX($N$2:N4803)+1,""))</f>
        <v>4803</v>
      </c>
      <c r="O4804" s="143">
        <f>IF(対応ガラス検索!$E$2="-","",IF(L4804&lt;=0.65,MAX($O$2:O4803)+1,""))</f>
        <v>3207</v>
      </c>
      <c r="P4804" s="144"/>
      <c r="Q4804" s="145"/>
    </row>
    <row r="4805" spans="1:17" x14ac:dyDescent="0.4">
      <c r="A4805" s="68">
        <v>4804</v>
      </c>
      <c r="B4805" s="68" t="s">
        <v>2056</v>
      </c>
      <c r="C4805" s="68" t="s">
        <v>2297</v>
      </c>
      <c r="D4805" s="68" t="s">
        <v>2090</v>
      </c>
      <c r="E4805" s="68" t="s">
        <v>1962</v>
      </c>
      <c r="F4805" s="68" t="s">
        <v>1963</v>
      </c>
      <c r="G4805" s="68" t="s">
        <v>2042</v>
      </c>
      <c r="H4805" s="68" t="s">
        <v>2043</v>
      </c>
      <c r="I4805" s="68">
        <v>7</v>
      </c>
      <c r="J4805" s="68" t="s">
        <v>2267</v>
      </c>
      <c r="K4805" s="68">
        <v>2.9</v>
      </c>
      <c r="L4805" s="68">
        <v>0.57999999999999996</v>
      </c>
      <c r="M4805" s="68" t="s">
        <v>1960</v>
      </c>
      <c r="N4805" s="143">
        <f>IF(対応ガラス検索!$E$2="-","",IF(対応ガラス検索!$E$2&gt;=K4805,MAX($N$2:N4804)+1,""))</f>
        <v>4804</v>
      </c>
      <c r="O4805" s="143">
        <f>IF(対応ガラス検索!$E$2="-","",IF(L4805&lt;=0.65,MAX($O$2:O4804)+1,""))</f>
        <v>3208</v>
      </c>
      <c r="P4805" s="144"/>
      <c r="Q4805" s="145"/>
    </row>
    <row r="4806" spans="1:17" x14ac:dyDescent="0.4">
      <c r="A4806" s="68">
        <v>4805</v>
      </c>
      <c r="B4806" s="68" t="s">
        <v>2056</v>
      </c>
      <c r="C4806" s="68" t="s">
        <v>2297</v>
      </c>
      <c r="D4806" s="68" t="s">
        <v>2090</v>
      </c>
      <c r="E4806" s="68" t="s">
        <v>1962</v>
      </c>
      <c r="F4806" s="68" t="s">
        <v>1963</v>
      </c>
      <c r="G4806" s="68" t="s">
        <v>2042</v>
      </c>
      <c r="H4806" s="68" t="s">
        <v>2043</v>
      </c>
      <c r="I4806" s="68">
        <v>8</v>
      </c>
      <c r="J4806" s="68" t="s">
        <v>2267</v>
      </c>
      <c r="K4806" s="142">
        <v>2.9</v>
      </c>
      <c r="L4806" s="68">
        <v>0.59</v>
      </c>
      <c r="M4806" s="68" t="s">
        <v>1960</v>
      </c>
      <c r="N4806" s="143">
        <f>IF(対応ガラス検索!$E$2="-","",IF(対応ガラス検索!$E$2&gt;=K4806,MAX($N$2:N4805)+1,""))</f>
        <v>4805</v>
      </c>
      <c r="O4806" s="143">
        <f>IF(対応ガラス検索!$E$2="-","",IF(L4806&lt;=0.65,MAX($O$2:O4805)+1,""))</f>
        <v>3209</v>
      </c>
      <c r="P4806" s="144"/>
      <c r="Q4806" s="145"/>
    </row>
    <row r="4807" spans="1:17" x14ac:dyDescent="0.4">
      <c r="A4807" s="68">
        <v>4806</v>
      </c>
      <c r="B4807" s="68" t="s">
        <v>2056</v>
      </c>
      <c r="C4807" s="68" t="s">
        <v>2297</v>
      </c>
      <c r="D4807" s="68" t="s">
        <v>2090</v>
      </c>
      <c r="E4807" s="68" t="s">
        <v>1962</v>
      </c>
      <c r="F4807" s="68" t="s">
        <v>1963</v>
      </c>
      <c r="G4807" s="68" t="s">
        <v>2042</v>
      </c>
      <c r="H4807" s="68" t="s">
        <v>2043</v>
      </c>
      <c r="I4807" s="68">
        <v>9</v>
      </c>
      <c r="J4807" s="68" t="s">
        <v>2267</v>
      </c>
      <c r="K4807" s="68">
        <v>2.8</v>
      </c>
      <c r="L4807" s="68">
        <v>0.59</v>
      </c>
      <c r="M4807" s="68" t="s">
        <v>1960</v>
      </c>
      <c r="N4807" s="143">
        <f>IF(対応ガラス検索!$E$2="-","",IF(対応ガラス検索!$E$2&gt;=K4807,MAX($N$2:N4806)+1,""))</f>
        <v>4806</v>
      </c>
      <c r="O4807" s="143">
        <f>IF(対応ガラス検索!$E$2="-","",IF(L4807&lt;=0.65,MAX($O$2:O4806)+1,""))</f>
        <v>3210</v>
      </c>
      <c r="P4807" s="144"/>
      <c r="Q4807" s="145"/>
    </row>
    <row r="4808" spans="1:17" x14ac:dyDescent="0.4">
      <c r="A4808" s="68">
        <v>4807</v>
      </c>
      <c r="B4808" s="68" t="s">
        <v>2056</v>
      </c>
      <c r="C4808" s="68" t="s">
        <v>2297</v>
      </c>
      <c r="D4808" s="68" t="s">
        <v>2090</v>
      </c>
      <c r="E4808" s="68" t="s">
        <v>1962</v>
      </c>
      <c r="F4808" s="68" t="s">
        <v>1963</v>
      </c>
      <c r="G4808" s="68" t="s">
        <v>2042</v>
      </c>
      <c r="H4808" s="68" t="s">
        <v>2043</v>
      </c>
      <c r="I4808" s="68">
        <v>10</v>
      </c>
      <c r="J4808" s="68" t="s">
        <v>2267</v>
      </c>
      <c r="K4808" s="146">
        <v>2.8</v>
      </c>
      <c r="L4808" s="68">
        <v>0.59</v>
      </c>
      <c r="M4808" s="68" t="s">
        <v>1960</v>
      </c>
      <c r="N4808" s="143">
        <f>IF(対応ガラス検索!$E$2="-","",IF(対応ガラス検索!$E$2&gt;=K4808,MAX($N$2:N4807)+1,""))</f>
        <v>4807</v>
      </c>
      <c r="O4808" s="143">
        <f>IF(対応ガラス検索!$E$2="-","",IF(L4808&lt;=0.65,MAX($O$2:O4807)+1,""))</f>
        <v>3211</v>
      </c>
      <c r="P4808" s="144"/>
      <c r="Q4808" s="145"/>
    </row>
    <row r="4809" spans="1:17" x14ac:dyDescent="0.4">
      <c r="A4809" s="68">
        <v>4808</v>
      </c>
      <c r="B4809" s="68" t="s">
        <v>2056</v>
      </c>
      <c r="C4809" s="68" t="s">
        <v>2297</v>
      </c>
      <c r="D4809" s="68" t="s">
        <v>2090</v>
      </c>
      <c r="E4809" s="68" t="s">
        <v>1962</v>
      </c>
      <c r="F4809" s="68" t="s">
        <v>1963</v>
      </c>
      <c r="G4809" s="68" t="s">
        <v>2042</v>
      </c>
      <c r="H4809" s="68" t="s">
        <v>2043</v>
      </c>
      <c r="I4809" s="68">
        <v>11</v>
      </c>
      <c r="J4809" s="68" t="s">
        <v>2267</v>
      </c>
      <c r="K4809" s="68">
        <v>2.7</v>
      </c>
      <c r="L4809" s="68">
        <v>0.59</v>
      </c>
      <c r="M4809" s="68" t="s">
        <v>1960</v>
      </c>
      <c r="N4809" s="143">
        <f>IF(対応ガラス検索!$E$2="-","",IF(対応ガラス検索!$E$2&gt;=K4809,MAX($N$2:N4808)+1,""))</f>
        <v>4808</v>
      </c>
      <c r="O4809" s="143">
        <f>IF(対応ガラス検索!$E$2="-","",IF(L4809&lt;=0.65,MAX($O$2:O4808)+1,""))</f>
        <v>3212</v>
      </c>
      <c r="P4809" s="144"/>
      <c r="Q4809" s="145"/>
    </row>
    <row r="4810" spans="1:17" x14ac:dyDescent="0.4">
      <c r="A4810" s="68">
        <v>4809</v>
      </c>
      <c r="B4810" s="68" t="s">
        <v>2056</v>
      </c>
      <c r="C4810" s="68" t="s">
        <v>2297</v>
      </c>
      <c r="D4810" s="68" t="s">
        <v>2090</v>
      </c>
      <c r="E4810" s="68" t="s">
        <v>1962</v>
      </c>
      <c r="F4810" s="68" t="s">
        <v>1963</v>
      </c>
      <c r="G4810" s="68" t="s">
        <v>2042</v>
      </c>
      <c r="H4810" s="68" t="s">
        <v>2043</v>
      </c>
      <c r="I4810" s="68">
        <v>12</v>
      </c>
      <c r="J4810" s="68" t="s">
        <v>2267</v>
      </c>
      <c r="K4810" s="68">
        <v>2.7</v>
      </c>
      <c r="L4810" s="68">
        <v>0.59</v>
      </c>
      <c r="M4810" s="68" t="s">
        <v>1960</v>
      </c>
      <c r="N4810" s="143">
        <f>IF(対応ガラス検索!$E$2="-","",IF(対応ガラス検索!$E$2&gt;=K4810,MAX($N$2:N4809)+1,""))</f>
        <v>4809</v>
      </c>
      <c r="O4810" s="143">
        <f>IF(対応ガラス検索!$E$2="-","",IF(L4810&lt;=0.65,MAX($O$2:O4809)+1,""))</f>
        <v>3213</v>
      </c>
      <c r="P4810" s="144"/>
      <c r="Q4810" s="145"/>
    </row>
    <row r="4811" spans="1:17" x14ac:dyDescent="0.4">
      <c r="A4811" s="68">
        <v>4810</v>
      </c>
      <c r="B4811" s="68" t="s">
        <v>2056</v>
      </c>
      <c r="C4811" s="68" t="s">
        <v>2297</v>
      </c>
      <c r="D4811" s="68" t="s">
        <v>2090</v>
      </c>
      <c r="E4811" s="68" t="s">
        <v>1962</v>
      </c>
      <c r="F4811" s="68" t="s">
        <v>1963</v>
      </c>
      <c r="G4811" s="68" t="s">
        <v>2042</v>
      </c>
      <c r="H4811" s="68" t="s">
        <v>2043</v>
      </c>
      <c r="I4811" s="68">
        <v>13</v>
      </c>
      <c r="J4811" s="68" t="s">
        <v>2267</v>
      </c>
      <c r="K4811" s="68">
        <v>2.6</v>
      </c>
      <c r="L4811" s="68">
        <v>0.59</v>
      </c>
      <c r="M4811" s="68" t="s">
        <v>1960</v>
      </c>
      <c r="N4811" s="143">
        <f>IF(対応ガラス検索!$E$2="-","",IF(対応ガラス検索!$E$2&gt;=K4811,MAX($N$2:N4810)+1,""))</f>
        <v>4810</v>
      </c>
      <c r="O4811" s="143">
        <f>IF(対応ガラス検索!$E$2="-","",IF(L4811&lt;=0.65,MAX($O$2:O4810)+1,""))</f>
        <v>3214</v>
      </c>
      <c r="P4811" s="144"/>
      <c r="Q4811" s="145"/>
    </row>
    <row r="4812" spans="1:17" x14ac:dyDescent="0.4">
      <c r="A4812" s="68">
        <v>4811</v>
      </c>
      <c r="B4812" s="68" t="s">
        <v>2056</v>
      </c>
      <c r="C4812" s="68" t="s">
        <v>2297</v>
      </c>
      <c r="D4812" s="68" t="s">
        <v>2090</v>
      </c>
      <c r="E4812" s="68" t="s">
        <v>1962</v>
      </c>
      <c r="F4812" s="68" t="s">
        <v>1963</v>
      </c>
      <c r="G4812" s="68" t="s">
        <v>2042</v>
      </c>
      <c r="H4812" s="68" t="s">
        <v>2043</v>
      </c>
      <c r="I4812" s="68">
        <v>6</v>
      </c>
      <c r="J4812" s="68" t="s">
        <v>2296</v>
      </c>
      <c r="K4812" s="68">
        <v>3.3</v>
      </c>
      <c r="L4812" s="68">
        <v>0.57999999999999996</v>
      </c>
      <c r="M4812" s="68" t="s">
        <v>1960</v>
      </c>
      <c r="N4812" s="143">
        <f>IF(対応ガラス検索!$E$2="-","",IF(対応ガラス検索!$E$2&gt;=K4812,MAX($N$2:N4811)+1,""))</f>
        <v>4811</v>
      </c>
      <c r="O4812" s="143">
        <f>IF(対応ガラス検索!$E$2="-","",IF(L4812&lt;=0.65,MAX($O$2:O4811)+1,""))</f>
        <v>3215</v>
      </c>
      <c r="P4812" s="144"/>
      <c r="Q4812" s="145"/>
    </row>
    <row r="4813" spans="1:17" x14ac:dyDescent="0.4">
      <c r="A4813" s="68">
        <v>4812</v>
      </c>
      <c r="B4813" s="68" t="s">
        <v>2056</v>
      </c>
      <c r="C4813" s="68" t="s">
        <v>2297</v>
      </c>
      <c r="D4813" s="68" t="s">
        <v>2090</v>
      </c>
      <c r="E4813" s="68" t="s">
        <v>1962</v>
      </c>
      <c r="F4813" s="68" t="s">
        <v>1963</v>
      </c>
      <c r="G4813" s="68" t="s">
        <v>2042</v>
      </c>
      <c r="H4813" s="68" t="s">
        <v>2043</v>
      </c>
      <c r="I4813" s="68">
        <v>7</v>
      </c>
      <c r="J4813" s="68" t="s">
        <v>2296</v>
      </c>
      <c r="K4813" s="68">
        <v>3.2</v>
      </c>
      <c r="L4813" s="68">
        <v>0.57999999999999996</v>
      </c>
      <c r="M4813" s="68" t="s">
        <v>1960</v>
      </c>
      <c r="N4813" s="143">
        <f>IF(対応ガラス検索!$E$2="-","",IF(対応ガラス検索!$E$2&gt;=K4813,MAX($N$2:N4812)+1,""))</f>
        <v>4812</v>
      </c>
      <c r="O4813" s="143">
        <f>IF(対応ガラス検索!$E$2="-","",IF(L4813&lt;=0.65,MAX($O$2:O4812)+1,""))</f>
        <v>3216</v>
      </c>
      <c r="P4813" s="144"/>
      <c r="Q4813" s="145"/>
    </row>
    <row r="4814" spans="1:17" x14ac:dyDescent="0.4">
      <c r="A4814" s="68">
        <v>4813</v>
      </c>
      <c r="B4814" s="68" t="s">
        <v>2056</v>
      </c>
      <c r="C4814" s="68" t="s">
        <v>2297</v>
      </c>
      <c r="D4814" s="68" t="s">
        <v>2090</v>
      </c>
      <c r="E4814" s="68" t="s">
        <v>1962</v>
      </c>
      <c r="F4814" s="68" t="s">
        <v>1963</v>
      </c>
      <c r="G4814" s="68" t="s">
        <v>2042</v>
      </c>
      <c r="H4814" s="68" t="s">
        <v>2043</v>
      </c>
      <c r="I4814" s="68">
        <v>8</v>
      </c>
      <c r="J4814" s="68" t="s">
        <v>2296</v>
      </c>
      <c r="K4814" s="68">
        <v>3.1</v>
      </c>
      <c r="L4814" s="68">
        <v>0.57999999999999996</v>
      </c>
      <c r="M4814" s="68" t="s">
        <v>1960</v>
      </c>
      <c r="N4814" s="143">
        <f>IF(対応ガラス検索!$E$2="-","",IF(対応ガラス検索!$E$2&gt;=K4814,MAX($N$2:N4813)+1,""))</f>
        <v>4813</v>
      </c>
      <c r="O4814" s="143">
        <f>IF(対応ガラス検索!$E$2="-","",IF(L4814&lt;=0.65,MAX($O$2:O4813)+1,""))</f>
        <v>3217</v>
      </c>
      <c r="P4814" s="144"/>
      <c r="Q4814" s="145"/>
    </row>
    <row r="4815" spans="1:17" x14ac:dyDescent="0.4">
      <c r="A4815" s="68">
        <v>4814</v>
      </c>
      <c r="B4815" s="68" t="s">
        <v>2056</v>
      </c>
      <c r="C4815" s="68" t="s">
        <v>2297</v>
      </c>
      <c r="D4815" s="68" t="s">
        <v>2090</v>
      </c>
      <c r="E4815" s="68" t="s">
        <v>1962</v>
      </c>
      <c r="F4815" s="68" t="s">
        <v>1963</v>
      </c>
      <c r="G4815" s="68" t="s">
        <v>2042</v>
      </c>
      <c r="H4815" s="68" t="s">
        <v>2043</v>
      </c>
      <c r="I4815" s="68">
        <v>9</v>
      </c>
      <c r="J4815" s="68" t="s">
        <v>2296</v>
      </c>
      <c r="K4815" s="68">
        <v>3</v>
      </c>
      <c r="L4815" s="68">
        <v>0.57999999999999996</v>
      </c>
      <c r="M4815" s="68" t="s">
        <v>1960</v>
      </c>
      <c r="N4815" s="143">
        <f>IF(対応ガラス検索!$E$2="-","",IF(対応ガラス検索!$E$2&gt;=K4815,MAX($N$2:N4814)+1,""))</f>
        <v>4814</v>
      </c>
      <c r="O4815" s="143">
        <f>IF(対応ガラス検索!$E$2="-","",IF(L4815&lt;=0.65,MAX($O$2:O4814)+1,""))</f>
        <v>3218</v>
      </c>
      <c r="P4815" s="144"/>
      <c r="Q4815" s="145"/>
    </row>
    <row r="4816" spans="1:17" x14ac:dyDescent="0.4">
      <c r="A4816" s="68">
        <v>4815</v>
      </c>
      <c r="B4816" s="68" t="s">
        <v>2056</v>
      </c>
      <c r="C4816" s="68" t="s">
        <v>2297</v>
      </c>
      <c r="D4816" s="68" t="s">
        <v>2090</v>
      </c>
      <c r="E4816" s="68" t="s">
        <v>1962</v>
      </c>
      <c r="F4816" s="68" t="s">
        <v>1963</v>
      </c>
      <c r="G4816" s="68" t="s">
        <v>2042</v>
      </c>
      <c r="H4816" s="68" t="s">
        <v>2043</v>
      </c>
      <c r="I4816" s="68">
        <v>10</v>
      </c>
      <c r="J4816" s="68" t="s">
        <v>2296</v>
      </c>
      <c r="K4816" s="68">
        <v>2.9</v>
      </c>
      <c r="L4816" s="68">
        <v>0.57999999999999996</v>
      </c>
      <c r="M4816" s="68" t="s">
        <v>1960</v>
      </c>
      <c r="N4816" s="143">
        <f>IF(対応ガラス検索!$E$2="-","",IF(対応ガラス検索!$E$2&gt;=K4816,MAX($N$2:N4815)+1,""))</f>
        <v>4815</v>
      </c>
      <c r="O4816" s="143">
        <f>IF(対応ガラス検索!$E$2="-","",IF(L4816&lt;=0.65,MAX($O$2:O4815)+1,""))</f>
        <v>3219</v>
      </c>
      <c r="P4816" s="144"/>
      <c r="Q4816" s="145"/>
    </row>
    <row r="4817" spans="1:17" x14ac:dyDescent="0.4">
      <c r="A4817" s="68">
        <v>4816</v>
      </c>
      <c r="B4817" s="68" t="s">
        <v>2056</v>
      </c>
      <c r="C4817" s="68" t="s">
        <v>2297</v>
      </c>
      <c r="D4817" s="68" t="s">
        <v>2090</v>
      </c>
      <c r="E4817" s="68" t="s">
        <v>1962</v>
      </c>
      <c r="F4817" s="68" t="s">
        <v>1963</v>
      </c>
      <c r="G4817" s="68" t="s">
        <v>2042</v>
      </c>
      <c r="H4817" s="68" t="s">
        <v>2043</v>
      </c>
      <c r="I4817" s="68">
        <v>11</v>
      </c>
      <c r="J4817" s="68" t="s">
        <v>2296</v>
      </c>
      <c r="K4817" s="68">
        <v>2.9</v>
      </c>
      <c r="L4817" s="68">
        <v>0.59</v>
      </c>
      <c r="M4817" s="68" t="s">
        <v>1960</v>
      </c>
      <c r="N4817" s="143">
        <f>IF(対応ガラス検索!$E$2="-","",IF(対応ガラス検索!$E$2&gt;=K4817,MAX($N$2:N4816)+1,""))</f>
        <v>4816</v>
      </c>
      <c r="O4817" s="143">
        <f>IF(対応ガラス検索!$E$2="-","",IF(L4817&lt;=0.65,MAX($O$2:O4816)+1,""))</f>
        <v>3220</v>
      </c>
      <c r="P4817" s="144"/>
      <c r="Q4817" s="145"/>
    </row>
    <row r="4818" spans="1:17" x14ac:dyDescent="0.4">
      <c r="A4818" s="68">
        <v>4817</v>
      </c>
      <c r="B4818" s="68" t="s">
        <v>2056</v>
      </c>
      <c r="C4818" s="68" t="s">
        <v>2297</v>
      </c>
      <c r="D4818" s="68" t="s">
        <v>2090</v>
      </c>
      <c r="E4818" s="68" t="s">
        <v>1962</v>
      </c>
      <c r="F4818" s="68" t="s">
        <v>1963</v>
      </c>
      <c r="G4818" s="68" t="s">
        <v>2042</v>
      </c>
      <c r="H4818" s="68" t="s">
        <v>2043</v>
      </c>
      <c r="I4818" s="68">
        <v>12</v>
      </c>
      <c r="J4818" s="68" t="s">
        <v>2296</v>
      </c>
      <c r="K4818" s="68">
        <v>2.8</v>
      </c>
      <c r="L4818" s="68">
        <v>0.59</v>
      </c>
      <c r="M4818" s="68" t="s">
        <v>1960</v>
      </c>
      <c r="N4818" s="143">
        <f>IF(対応ガラス検索!$E$2="-","",IF(対応ガラス検索!$E$2&gt;=K4818,MAX($N$2:N4817)+1,""))</f>
        <v>4817</v>
      </c>
      <c r="O4818" s="143">
        <f>IF(対応ガラス検索!$E$2="-","",IF(L4818&lt;=0.65,MAX($O$2:O4817)+1,""))</f>
        <v>3221</v>
      </c>
      <c r="P4818" s="144"/>
      <c r="Q4818" s="145"/>
    </row>
    <row r="4819" spans="1:17" x14ac:dyDescent="0.4">
      <c r="A4819" s="68">
        <v>4818</v>
      </c>
      <c r="B4819" s="68" t="s">
        <v>2056</v>
      </c>
      <c r="C4819" s="68" t="s">
        <v>2297</v>
      </c>
      <c r="D4819" s="68" t="s">
        <v>2090</v>
      </c>
      <c r="E4819" s="68" t="s">
        <v>1962</v>
      </c>
      <c r="F4819" s="68" t="s">
        <v>1963</v>
      </c>
      <c r="G4819" s="68" t="s">
        <v>2042</v>
      </c>
      <c r="H4819" s="68" t="s">
        <v>2043</v>
      </c>
      <c r="I4819" s="68">
        <v>13</v>
      </c>
      <c r="J4819" s="68" t="s">
        <v>2296</v>
      </c>
      <c r="K4819" s="142">
        <v>2.8</v>
      </c>
      <c r="L4819" s="68">
        <v>0.59</v>
      </c>
      <c r="M4819" s="68" t="s">
        <v>1960</v>
      </c>
      <c r="N4819" s="143">
        <f>IF(対応ガラス検索!$E$2="-","",IF(対応ガラス検索!$E$2&gt;=K4819,MAX($N$2:N4818)+1,""))</f>
        <v>4818</v>
      </c>
      <c r="O4819" s="143">
        <f>IF(対応ガラス検索!$E$2="-","",IF(L4819&lt;=0.65,MAX($O$2:O4818)+1,""))</f>
        <v>3222</v>
      </c>
      <c r="P4819" s="144"/>
      <c r="Q4819" s="145"/>
    </row>
    <row r="4820" spans="1:17" x14ac:dyDescent="0.4">
      <c r="A4820" s="68">
        <v>4819</v>
      </c>
      <c r="B4820" s="68" t="s">
        <v>2056</v>
      </c>
      <c r="C4820" s="68" t="s">
        <v>2297</v>
      </c>
      <c r="D4820" s="68" t="s">
        <v>2090</v>
      </c>
      <c r="E4820" s="68" t="s">
        <v>1962</v>
      </c>
      <c r="F4820" s="68" t="s">
        <v>1963</v>
      </c>
      <c r="G4820" s="68" t="s">
        <v>2042</v>
      </c>
      <c r="H4820" s="68" t="s">
        <v>2043</v>
      </c>
      <c r="I4820" s="68">
        <v>6</v>
      </c>
      <c r="J4820" s="68" t="s">
        <v>2296</v>
      </c>
      <c r="K4820" s="68">
        <v>3.3</v>
      </c>
      <c r="L4820" s="68">
        <v>0.57999999999999996</v>
      </c>
      <c r="M4820" s="68" t="s">
        <v>1960</v>
      </c>
      <c r="N4820" s="143">
        <f>IF(対応ガラス検索!$E$2="-","",IF(対応ガラス検索!$E$2&gt;=K4820,MAX($N$2:N4819)+1,""))</f>
        <v>4819</v>
      </c>
      <c r="O4820" s="143">
        <f>IF(対応ガラス検索!$E$2="-","",IF(L4820&lt;=0.65,MAX($O$2:O4819)+1,""))</f>
        <v>3223</v>
      </c>
      <c r="P4820" s="144"/>
      <c r="Q4820" s="145"/>
    </row>
    <row r="4821" spans="1:17" x14ac:dyDescent="0.4">
      <c r="A4821" s="68">
        <v>4820</v>
      </c>
      <c r="B4821" s="68" t="s">
        <v>2056</v>
      </c>
      <c r="C4821" s="68" t="s">
        <v>2297</v>
      </c>
      <c r="D4821" s="68" t="s">
        <v>2090</v>
      </c>
      <c r="E4821" s="68" t="s">
        <v>1962</v>
      </c>
      <c r="F4821" s="68" t="s">
        <v>1963</v>
      </c>
      <c r="G4821" s="68" t="s">
        <v>2042</v>
      </c>
      <c r="H4821" s="68" t="s">
        <v>2043</v>
      </c>
      <c r="I4821" s="68">
        <v>7</v>
      </c>
      <c r="J4821" s="68" t="s">
        <v>2296</v>
      </c>
      <c r="K4821" s="146">
        <v>3.2</v>
      </c>
      <c r="L4821" s="68">
        <v>0.57999999999999996</v>
      </c>
      <c r="M4821" s="68" t="s">
        <v>1960</v>
      </c>
      <c r="N4821" s="143">
        <f>IF(対応ガラス検索!$E$2="-","",IF(対応ガラス検索!$E$2&gt;=K4821,MAX($N$2:N4820)+1,""))</f>
        <v>4820</v>
      </c>
      <c r="O4821" s="143">
        <f>IF(対応ガラス検索!$E$2="-","",IF(L4821&lt;=0.65,MAX($O$2:O4820)+1,""))</f>
        <v>3224</v>
      </c>
      <c r="P4821" s="144"/>
      <c r="Q4821" s="145"/>
    </row>
    <row r="4822" spans="1:17" x14ac:dyDescent="0.4">
      <c r="A4822" s="68">
        <v>4821</v>
      </c>
      <c r="B4822" s="68" t="s">
        <v>2056</v>
      </c>
      <c r="C4822" s="68" t="s">
        <v>2297</v>
      </c>
      <c r="D4822" s="68" t="s">
        <v>2090</v>
      </c>
      <c r="E4822" s="68" t="s">
        <v>1962</v>
      </c>
      <c r="F4822" s="68" t="s">
        <v>1963</v>
      </c>
      <c r="G4822" s="68" t="s">
        <v>2042</v>
      </c>
      <c r="H4822" s="68" t="s">
        <v>2043</v>
      </c>
      <c r="I4822" s="68">
        <v>8</v>
      </c>
      <c r="J4822" s="68" t="s">
        <v>2296</v>
      </c>
      <c r="K4822" s="68">
        <v>3.1</v>
      </c>
      <c r="L4822" s="68">
        <v>0.57999999999999996</v>
      </c>
      <c r="M4822" s="68" t="s">
        <v>1960</v>
      </c>
      <c r="N4822" s="143">
        <f>IF(対応ガラス検索!$E$2="-","",IF(対応ガラス検索!$E$2&gt;=K4822,MAX($N$2:N4821)+1,""))</f>
        <v>4821</v>
      </c>
      <c r="O4822" s="143">
        <f>IF(対応ガラス検索!$E$2="-","",IF(L4822&lt;=0.65,MAX($O$2:O4821)+1,""))</f>
        <v>3225</v>
      </c>
      <c r="P4822" s="144"/>
      <c r="Q4822" s="145"/>
    </row>
    <row r="4823" spans="1:17" x14ac:dyDescent="0.4">
      <c r="A4823" s="68">
        <v>4822</v>
      </c>
      <c r="B4823" s="68" t="s">
        <v>2056</v>
      </c>
      <c r="C4823" s="68" t="s">
        <v>2297</v>
      </c>
      <c r="D4823" s="68" t="s">
        <v>2090</v>
      </c>
      <c r="E4823" s="68" t="s">
        <v>1962</v>
      </c>
      <c r="F4823" s="68" t="s">
        <v>1963</v>
      </c>
      <c r="G4823" s="68" t="s">
        <v>2042</v>
      </c>
      <c r="H4823" s="68" t="s">
        <v>2043</v>
      </c>
      <c r="I4823" s="68">
        <v>9</v>
      </c>
      <c r="J4823" s="68" t="s">
        <v>2296</v>
      </c>
      <c r="K4823" s="68">
        <v>3</v>
      </c>
      <c r="L4823" s="68">
        <v>0.57999999999999996</v>
      </c>
      <c r="M4823" s="68" t="s">
        <v>1960</v>
      </c>
      <c r="N4823" s="143">
        <f>IF(対応ガラス検索!$E$2="-","",IF(対応ガラス検索!$E$2&gt;=K4823,MAX($N$2:N4822)+1,""))</f>
        <v>4822</v>
      </c>
      <c r="O4823" s="143">
        <f>IF(対応ガラス検索!$E$2="-","",IF(L4823&lt;=0.65,MAX($O$2:O4822)+1,""))</f>
        <v>3226</v>
      </c>
      <c r="P4823" s="144"/>
      <c r="Q4823" s="145"/>
    </row>
    <row r="4824" spans="1:17" x14ac:dyDescent="0.4">
      <c r="A4824" s="68">
        <v>4823</v>
      </c>
      <c r="B4824" s="68" t="s">
        <v>2056</v>
      </c>
      <c r="C4824" s="68" t="s">
        <v>2297</v>
      </c>
      <c r="D4824" s="68" t="s">
        <v>2090</v>
      </c>
      <c r="E4824" s="68" t="s">
        <v>1962</v>
      </c>
      <c r="F4824" s="68" t="s">
        <v>1963</v>
      </c>
      <c r="G4824" s="68" t="s">
        <v>2042</v>
      </c>
      <c r="H4824" s="68" t="s">
        <v>2043</v>
      </c>
      <c r="I4824" s="68">
        <v>10</v>
      </c>
      <c r="J4824" s="68" t="s">
        <v>2296</v>
      </c>
      <c r="K4824" s="68">
        <v>2.9</v>
      </c>
      <c r="L4824" s="68">
        <v>0.57999999999999996</v>
      </c>
      <c r="M4824" s="68" t="s">
        <v>1960</v>
      </c>
      <c r="N4824" s="143">
        <f>IF(対応ガラス検索!$E$2="-","",IF(対応ガラス検索!$E$2&gt;=K4824,MAX($N$2:N4823)+1,""))</f>
        <v>4823</v>
      </c>
      <c r="O4824" s="143">
        <f>IF(対応ガラス検索!$E$2="-","",IF(L4824&lt;=0.65,MAX($O$2:O4823)+1,""))</f>
        <v>3227</v>
      </c>
      <c r="P4824" s="144"/>
      <c r="Q4824" s="145"/>
    </row>
    <row r="4825" spans="1:17" x14ac:dyDescent="0.4">
      <c r="A4825" s="68">
        <v>4824</v>
      </c>
      <c r="B4825" s="68" t="s">
        <v>2056</v>
      </c>
      <c r="C4825" s="68" t="s">
        <v>2297</v>
      </c>
      <c r="D4825" s="68" t="s">
        <v>2090</v>
      </c>
      <c r="E4825" s="68" t="s">
        <v>1962</v>
      </c>
      <c r="F4825" s="68" t="s">
        <v>1963</v>
      </c>
      <c r="G4825" s="68" t="s">
        <v>2042</v>
      </c>
      <c r="H4825" s="68" t="s">
        <v>2043</v>
      </c>
      <c r="I4825" s="68">
        <v>11</v>
      </c>
      <c r="J4825" s="68" t="s">
        <v>2296</v>
      </c>
      <c r="K4825" s="68">
        <v>2.9</v>
      </c>
      <c r="L4825" s="68">
        <v>0.59</v>
      </c>
      <c r="M4825" s="68" t="s">
        <v>1960</v>
      </c>
      <c r="N4825" s="143">
        <f>IF(対応ガラス検索!$E$2="-","",IF(対応ガラス検索!$E$2&gt;=K4825,MAX($N$2:N4824)+1,""))</f>
        <v>4824</v>
      </c>
      <c r="O4825" s="143">
        <f>IF(対応ガラス検索!$E$2="-","",IF(L4825&lt;=0.65,MAX($O$2:O4824)+1,""))</f>
        <v>3228</v>
      </c>
      <c r="P4825" s="144"/>
      <c r="Q4825" s="145"/>
    </row>
    <row r="4826" spans="1:17" x14ac:dyDescent="0.4">
      <c r="A4826" s="68">
        <v>4825</v>
      </c>
      <c r="B4826" s="68" t="s">
        <v>2056</v>
      </c>
      <c r="C4826" s="68" t="s">
        <v>2297</v>
      </c>
      <c r="D4826" s="68" t="s">
        <v>2090</v>
      </c>
      <c r="E4826" s="68" t="s">
        <v>1962</v>
      </c>
      <c r="F4826" s="68" t="s">
        <v>1963</v>
      </c>
      <c r="G4826" s="68" t="s">
        <v>2042</v>
      </c>
      <c r="H4826" s="68" t="s">
        <v>2043</v>
      </c>
      <c r="I4826" s="68">
        <v>12</v>
      </c>
      <c r="J4826" s="68" t="s">
        <v>2296</v>
      </c>
      <c r="K4826" s="68">
        <v>2.8</v>
      </c>
      <c r="L4826" s="68">
        <v>0.59</v>
      </c>
      <c r="M4826" s="68" t="s">
        <v>1960</v>
      </c>
      <c r="N4826" s="143">
        <f>IF(対応ガラス検索!$E$2="-","",IF(対応ガラス検索!$E$2&gt;=K4826,MAX($N$2:N4825)+1,""))</f>
        <v>4825</v>
      </c>
      <c r="O4826" s="143">
        <f>IF(対応ガラス検索!$E$2="-","",IF(L4826&lt;=0.65,MAX($O$2:O4825)+1,""))</f>
        <v>3229</v>
      </c>
      <c r="P4826" s="144"/>
      <c r="Q4826" s="145"/>
    </row>
    <row r="4827" spans="1:17" x14ac:dyDescent="0.4">
      <c r="A4827" s="68">
        <v>4826</v>
      </c>
      <c r="B4827" s="68" t="s">
        <v>2056</v>
      </c>
      <c r="C4827" s="68" t="s">
        <v>2297</v>
      </c>
      <c r="D4827" s="68" t="s">
        <v>2090</v>
      </c>
      <c r="E4827" s="68" t="s">
        <v>1962</v>
      </c>
      <c r="F4827" s="68" t="s">
        <v>1963</v>
      </c>
      <c r="G4827" s="68" t="s">
        <v>2042</v>
      </c>
      <c r="H4827" s="68" t="s">
        <v>2043</v>
      </c>
      <c r="I4827" s="68">
        <v>13</v>
      </c>
      <c r="J4827" s="68" t="s">
        <v>2296</v>
      </c>
      <c r="K4827" s="68">
        <v>2.8</v>
      </c>
      <c r="L4827" s="68">
        <v>0.59</v>
      </c>
      <c r="M4827" s="68" t="s">
        <v>1960</v>
      </c>
      <c r="N4827" s="143">
        <f>IF(対応ガラス検索!$E$2="-","",IF(対応ガラス検索!$E$2&gt;=K4827,MAX($N$2:N4826)+1,""))</f>
        <v>4826</v>
      </c>
      <c r="O4827" s="143">
        <f>IF(対応ガラス検索!$E$2="-","",IF(L4827&lt;=0.65,MAX($O$2:O4826)+1,""))</f>
        <v>3230</v>
      </c>
      <c r="P4827" s="144"/>
      <c r="Q4827" s="145"/>
    </row>
    <row r="4828" spans="1:17" x14ac:dyDescent="0.4">
      <c r="A4828" s="68">
        <v>4827</v>
      </c>
      <c r="B4828" s="68" t="s">
        <v>2056</v>
      </c>
      <c r="C4828" s="68" t="s">
        <v>2297</v>
      </c>
      <c r="D4828" s="68" t="s">
        <v>2103</v>
      </c>
      <c r="E4828" s="68" t="s">
        <v>1965</v>
      </c>
      <c r="F4828" s="68" t="s">
        <v>1966</v>
      </c>
      <c r="G4828" s="68" t="s">
        <v>2042</v>
      </c>
      <c r="H4828" s="68" t="s">
        <v>2043</v>
      </c>
      <c r="I4828" s="68">
        <v>6</v>
      </c>
      <c r="J4828" s="68" t="s">
        <v>2267</v>
      </c>
      <c r="K4828" s="68">
        <v>3</v>
      </c>
      <c r="L4828" s="68">
        <v>0.57999999999999996</v>
      </c>
      <c r="M4828" s="68" t="s">
        <v>1960</v>
      </c>
      <c r="N4828" s="143">
        <f>IF(対応ガラス検索!$E$2="-","",IF(対応ガラス検索!$E$2&gt;=K4828,MAX($N$2:N4827)+1,""))</f>
        <v>4827</v>
      </c>
      <c r="O4828" s="143">
        <f>IF(対応ガラス検索!$E$2="-","",IF(L4828&lt;=0.65,MAX($O$2:O4827)+1,""))</f>
        <v>3231</v>
      </c>
      <c r="P4828" s="144"/>
      <c r="Q4828" s="145"/>
    </row>
    <row r="4829" spans="1:17" x14ac:dyDescent="0.4">
      <c r="A4829" s="68">
        <v>4828</v>
      </c>
      <c r="B4829" s="68" t="s">
        <v>2056</v>
      </c>
      <c r="C4829" s="68" t="s">
        <v>2297</v>
      </c>
      <c r="D4829" s="68" t="s">
        <v>2103</v>
      </c>
      <c r="E4829" s="68" t="s">
        <v>1965</v>
      </c>
      <c r="F4829" s="68" t="s">
        <v>1966</v>
      </c>
      <c r="G4829" s="68" t="s">
        <v>2042</v>
      </c>
      <c r="H4829" s="68" t="s">
        <v>2043</v>
      </c>
      <c r="I4829" s="68">
        <v>7</v>
      </c>
      <c r="J4829" s="68" t="s">
        <v>2267</v>
      </c>
      <c r="K4829" s="68">
        <v>2.9</v>
      </c>
      <c r="L4829" s="68">
        <v>0.57999999999999996</v>
      </c>
      <c r="M4829" s="68" t="s">
        <v>1960</v>
      </c>
      <c r="N4829" s="143">
        <f>IF(対応ガラス検索!$E$2="-","",IF(対応ガラス検索!$E$2&gt;=K4829,MAX($N$2:N4828)+1,""))</f>
        <v>4828</v>
      </c>
      <c r="O4829" s="143">
        <f>IF(対応ガラス検索!$E$2="-","",IF(L4829&lt;=0.65,MAX($O$2:O4828)+1,""))</f>
        <v>3232</v>
      </c>
      <c r="P4829" s="144"/>
      <c r="Q4829" s="145"/>
    </row>
    <row r="4830" spans="1:17" x14ac:dyDescent="0.4">
      <c r="A4830" s="68">
        <v>4829</v>
      </c>
      <c r="B4830" s="68" t="s">
        <v>2056</v>
      </c>
      <c r="C4830" s="68" t="s">
        <v>2297</v>
      </c>
      <c r="D4830" s="68" t="s">
        <v>2103</v>
      </c>
      <c r="E4830" s="68" t="s">
        <v>1965</v>
      </c>
      <c r="F4830" s="68" t="s">
        <v>1966</v>
      </c>
      <c r="G4830" s="68" t="s">
        <v>2042</v>
      </c>
      <c r="H4830" s="68" t="s">
        <v>2043</v>
      </c>
      <c r="I4830" s="68">
        <v>8</v>
      </c>
      <c r="J4830" s="68" t="s">
        <v>2267</v>
      </c>
      <c r="K4830" s="68">
        <v>2.9</v>
      </c>
      <c r="L4830" s="68">
        <v>0.57999999999999996</v>
      </c>
      <c r="M4830" s="68" t="s">
        <v>1960</v>
      </c>
      <c r="N4830" s="143">
        <f>IF(対応ガラス検索!$E$2="-","",IF(対応ガラス検索!$E$2&gt;=K4830,MAX($N$2:N4829)+1,""))</f>
        <v>4829</v>
      </c>
      <c r="O4830" s="143">
        <f>IF(対応ガラス検索!$E$2="-","",IF(L4830&lt;=0.65,MAX($O$2:O4829)+1,""))</f>
        <v>3233</v>
      </c>
      <c r="P4830" s="144"/>
      <c r="Q4830" s="145"/>
    </row>
    <row r="4831" spans="1:17" x14ac:dyDescent="0.4">
      <c r="A4831" s="68">
        <v>4830</v>
      </c>
      <c r="B4831" s="68" t="s">
        <v>2056</v>
      </c>
      <c r="C4831" s="68" t="s">
        <v>2297</v>
      </c>
      <c r="D4831" s="68" t="s">
        <v>2103</v>
      </c>
      <c r="E4831" s="68" t="s">
        <v>1965</v>
      </c>
      <c r="F4831" s="68" t="s">
        <v>1966</v>
      </c>
      <c r="G4831" s="68" t="s">
        <v>2042</v>
      </c>
      <c r="H4831" s="68" t="s">
        <v>2043</v>
      </c>
      <c r="I4831" s="68">
        <v>9</v>
      </c>
      <c r="J4831" s="68" t="s">
        <v>2267</v>
      </c>
      <c r="K4831" s="68">
        <v>2.8</v>
      </c>
      <c r="L4831" s="68">
        <v>0.57999999999999996</v>
      </c>
      <c r="M4831" s="68" t="s">
        <v>1960</v>
      </c>
      <c r="N4831" s="143">
        <f>IF(対応ガラス検索!$E$2="-","",IF(対応ガラス検索!$E$2&gt;=K4831,MAX($N$2:N4830)+1,""))</f>
        <v>4830</v>
      </c>
      <c r="O4831" s="143">
        <f>IF(対応ガラス検索!$E$2="-","",IF(L4831&lt;=0.65,MAX($O$2:O4830)+1,""))</f>
        <v>3234</v>
      </c>
      <c r="P4831" s="144"/>
      <c r="Q4831" s="145"/>
    </row>
    <row r="4832" spans="1:17" x14ac:dyDescent="0.4">
      <c r="A4832" s="68">
        <v>4831</v>
      </c>
      <c r="B4832" s="68" t="s">
        <v>2056</v>
      </c>
      <c r="C4832" s="68" t="s">
        <v>2297</v>
      </c>
      <c r="D4832" s="68" t="s">
        <v>2103</v>
      </c>
      <c r="E4832" s="68" t="s">
        <v>1965</v>
      </c>
      <c r="F4832" s="68" t="s">
        <v>1966</v>
      </c>
      <c r="G4832" s="68" t="s">
        <v>2042</v>
      </c>
      <c r="H4832" s="68" t="s">
        <v>2043</v>
      </c>
      <c r="I4832" s="68">
        <v>10</v>
      </c>
      <c r="J4832" s="68" t="s">
        <v>2267</v>
      </c>
      <c r="K4832" s="142">
        <v>2.7</v>
      </c>
      <c r="L4832" s="68">
        <v>0.57999999999999996</v>
      </c>
      <c r="M4832" s="68" t="s">
        <v>1960</v>
      </c>
      <c r="N4832" s="143">
        <f>IF(対応ガラス検索!$E$2="-","",IF(対応ガラス検索!$E$2&gt;=K4832,MAX($N$2:N4831)+1,""))</f>
        <v>4831</v>
      </c>
      <c r="O4832" s="143">
        <f>IF(対応ガラス検索!$E$2="-","",IF(L4832&lt;=0.65,MAX($O$2:O4831)+1,""))</f>
        <v>3235</v>
      </c>
      <c r="P4832" s="144"/>
      <c r="Q4832" s="145"/>
    </row>
    <row r="4833" spans="1:17" x14ac:dyDescent="0.4">
      <c r="A4833" s="68">
        <v>4832</v>
      </c>
      <c r="B4833" s="68" t="s">
        <v>2056</v>
      </c>
      <c r="C4833" s="68" t="s">
        <v>2297</v>
      </c>
      <c r="D4833" s="68" t="s">
        <v>2103</v>
      </c>
      <c r="E4833" s="68" t="s">
        <v>1965</v>
      </c>
      <c r="F4833" s="68" t="s">
        <v>1966</v>
      </c>
      <c r="G4833" s="68" t="s">
        <v>2042</v>
      </c>
      <c r="H4833" s="68" t="s">
        <v>2043</v>
      </c>
      <c r="I4833" s="68">
        <v>11</v>
      </c>
      <c r="J4833" s="68" t="s">
        <v>2267</v>
      </c>
      <c r="K4833" s="68">
        <v>2.7</v>
      </c>
      <c r="L4833" s="68">
        <v>0.57999999999999996</v>
      </c>
      <c r="M4833" s="68" t="s">
        <v>1960</v>
      </c>
      <c r="N4833" s="143">
        <f>IF(対応ガラス検索!$E$2="-","",IF(対応ガラス検索!$E$2&gt;=K4833,MAX($N$2:N4832)+1,""))</f>
        <v>4832</v>
      </c>
      <c r="O4833" s="143">
        <f>IF(対応ガラス検索!$E$2="-","",IF(L4833&lt;=0.65,MAX($O$2:O4832)+1,""))</f>
        <v>3236</v>
      </c>
      <c r="P4833" s="144"/>
      <c r="Q4833" s="145"/>
    </row>
    <row r="4834" spans="1:17" x14ac:dyDescent="0.4">
      <c r="A4834" s="68">
        <v>4833</v>
      </c>
      <c r="B4834" s="68" t="s">
        <v>2056</v>
      </c>
      <c r="C4834" s="68" t="s">
        <v>2297</v>
      </c>
      <c r="D4834" s="68" t="s">
        <v>2103</v>
      </c>
      <c r="E4834" s="68" t="s">
        <v>1965</v>
      </c>
      <c r="F4834" s="68" t="s">
        <v>1966</v>
      </c>
      <c r="G4834" s="68" t="s">
        <v>2042</v>
      </c>
      <c r="H4834" s="68" t="s">
        <v>2043</v>
      </c>
      <c r="I4834" s="68">
        <v>12</v>
      </c>
      <c r="J4834" s="68" t="s">
        <v>2267</v>
      </c>
      <c r="K4834" s="146">
        <v>2.7</v>
      </c>
      <c r="L4834" s="68">
        <v>0.57999999999999996</v>
      </c>
      <c r="M4834" s="68" t="s">
        <v>1960</v>
      </c>
      <c r="N4834" s="143">
        <f>IF(対応ガラス検索!$E$2="-","",IF(対応ガラス検索!$E$2&gt;=K4834,MAX($N$2:N4833)+1,""))</f>
        <v>4833</v>
      </c>
      <c r="O4834" s="143">
        <f>IF(対応ガラス検索!$E$2="-","",IF(L4834&lt;=0.65,MAX($O$2:O4833)+1,""))</f>
        <v>3237</v>
      </c>
      <c r="P4834" s="144"/>
      <c r="Q4834" s="145"/>
    </row>
    <row r="4835" spans="1:17" x14ac:dyDescent="0.4">
      <c r="A4835" s="68">
        <v>4834</v>
      </c>
      <c r="B4835" s="68" t="s">
        <v>2056</v>
      </c>
      <c r="C4835" s="68" t="s">
        <v>2297</v>
      </c>
      <c r="D4835" s="68" t="s">
        <v>2103</v>
      </c>
      <c r="E4835" s="68" t="s">
        <v>1965</v>
      </c>
      <c r="F4835" s="68" t="s">
        <v>1966</v>
      </c>
      <c r="G4835" s="68" t="s">
        <v>2042</v>
      </c>
      <c r="H4835" s="68" t="s">
        <v>2043</v>
      </c>
      <c r="I4835" s="68">
        <v>6</v>
      </c>
      <c r="J4835" s="68" t="s">
        <v>2267</v>
      </c>
      <c r="K4835" s="68">
        <v>3</v>
      </c>
      <c r="L4835" s="68">
        <v>0.57999999999999996</v>
      </c>
      <c r="M4835" s="68" t="s">
        <v>1960</v>
      </c>
      <c r="N4835" s="143">
        <f>IF(対応ガラス検索!$E$2="-","",IF(対応ガラス検索!$E$2&gt;=K4835,MAX($N$2:N4834)+1,""))</f>
        <v>4834</v>
      </c>
      <c r="O4835" s="143">
        <f>IF(対応ガラス検索!$E$2="-","",IF(L4835&lt;=0.65,MAX($O$2:O4834)+1,""))</f>
        <v>3238</v>
      </c>
      <c r="P4835" s="144"/>
      <c r="Q4835" s="145"/>
    </row>
    <row r="4836" spans="1:17" x14ac:dyDescent="0.4">
      <c r="A4836" s="68">
        <v>4835</v>
      </c>
      <c r="B4836" s="68" t="s">
        <v>2056</v>
      </c>
      <c r="C4836" s="68" t="s">
        <v>2297</v>
      </c>
      <c r="D4836" s="68" t="s">
        <v>2103</v>
      </c>
      <c r="E4836" s="68" t="s">
        <v>1965</v>
      </c>
      <c r="F4836" s="68" t="s">
        <v>1966</v>
      </c>
      <c r="G4836" s="68" t="s">
        <v>2042</v>
      </c>
      <c r="H4836" s="68" t="s">
        <v>2043</v>
      </c>
      <c r="I4836" s="68">
        <v>7</v>
      </c>
      <c r="J4836" s="68" t="s">
        <v>2267</v>
      </c>
      <c r="K4836" s="68">
        <v>2.9</v>
      </c>
      <c r="L4836" s="68">
        <v>0.57999999999999996</v>
      </c>
      <c r="M4836" s="68" t="s">
        <v>1960</v>
      </c>
      <c r="N4836" s="143">
        <f>IF(対応ガラス検索!$E$2="-","",IF(対応ガラス検索!$E$2&gt;=K4836,MAX($N$2:N4835)+1,""))</f>
        <v>4835</v>
      </c>
      <c r="O4836" s="143">
        <f>IF(対応ガラス検索!$E$2="-","",IF(L4836&lt;=0.65,MAX($O$2:O4835)+1,""))</f>
        <v>3239</v>
      </c>
      <c r="P4836" s="144"/>
      <c r="Q4836" s="145"/>
    </row>
    <row r="4837" spans="1:17" x14ac:dyDescent="0.4">
      <c r="A4837" s="68">
        <v>4836</v>
      </c>
      <c r="B4837" s="68" t="s">
        <v>2056</v>
      </c>
      <c r="C4837" s="68" t="s">
        <v>2297</v>
      </c>
      <c r="D4837" s="68" t="s">
        <v>2103</v>
      </c>
      <c r="E4837" s="68" t="s">
        <v>1965</v>
      </c>
      <c r="F4837" s="68" t="s">
        <v>1966</v>
      </c>
      <c r="G4837" s="68" t="s">
        <v>2042</v>
      </c>
      <c r="H4837" s="68" t="s">
        <v>2043</v>
      </c>
      <c r="I4837" s="68">
        <v>8</v>
      </c>
      <c r="J4837" s="68" t="s">
        <v>2267</v>
      </c>
      <c r="K4837" s="68">
        <v>2.9</v>
      </c>
      <c r="L4837" s="68">
        <v>0.57999999999999996</v>
      </c>
      <c r="M4837" s="68" t="s">
        <v>1960</v>
      </c>
      <c r="N4837" s="143">
        <f>IF(対応ガラス検索!$E$2="-","",IF(対応ガラス検索!$E$2&gt;=K4837,MAX($N$2:N4836)+1,""))</f>
        <v>4836</v>
      </c>
      <c r="O4837" s="143">
        <f>IF(対応ガラス検索!$E$2="-","",IF(L4837&lt;=0.65,MAX($O$2:O4836)+1,""))</f>
        <v>3240</v>
      </c>
      <c r="P4837" s="144"/>
      <c r="Q4837" s="145"/>
    </row>
    <row r="4838" spans="1:17" x14ac:dyDescent="0.4">
      <c r="A4838" s="68">
        <v>4837</v>
      </c>
      <c r="B4838" s="68" t="s">
        <v>2056</v>
      </c>
      <c r="C4838" s="68" t="s">
        <v>2297</v>
      </c>
      <c r="D4838" s="68" t="s">
        <v>2103</v>
      </c>
      <c r="E4838" s="68" t="s">
        <v>1965</v>
      </c>
      <c r="F4838" s="68" t="s">
        <v>1966</v>
      </c>
      <c r="G4838" s="68" t="s">
        <v>2042</v>
      </c>
      <c r="H4838" s="68" t="s">
        <v>2043</v>
      </c>
      <c r="I4838" s="68">
        <v>9</v>
      </c>
      <c r="J4838" s="68" t="s">
        <v>2267</v>
      </c>
      <c r="K4838" s="142">
        <v>2.8</v>
      </c>
      <c r="L4838" s="68">
        <v>0.57999999999999996</v>
      </c>
      <c r="M4838" s="68" t="s">
        <v>1960</v>
      </c>
      <c r="N4838" s="143">
        <f>IF(対応ガラス検索!$E$2="-","",IF(対応ガラス検索!$E$2&gt;=K4838,MAX($N$2:N4837)+1,""))</f>
        <v>4837</v>
      </c>
      <c r="O4838" s="143">
        <f>IF(対応ガラス検索!$E$2="-","",IF(L4838&lt;=0.65,MAX($O$2:O4837)+1,""))</f>
        <v>3241</v>
      </c>
      <c r="P4838" s="144"/>
      <c r="Q4838" s="145"/>
    </row>
    <row r="4839" spans="1:17" x14ac:dyDescent="0.4">
      <c r="A4839" s="68">
        <v>4838</v>
      </c>
      <c r="B4839" s="68" t="s">
        <v>2056</v>
      </c>
      <c r="C4839" s="68" t="s">
        <v>2297</v>
      </c>
      <c r="D4839" s="68" t="s">
        <v>2103</v>
      </c>
      <c r="E4839" s="68" t="s">
        <v>1965</v>
      </c>
      <c r="F4839" s="68" t="s">
        <v>1966</v>
      </c>
      <c r="G4839" s="68" t="s">
        <v>2042</v>
      </c>
      <c r="H4839" s="68" t="s">
        <v>2043</v>
      </c>
      <c r="I4839" s="68">
        <v>10</v>
      </c>
      <c r="J4839" s="68" t="s">
        <v>2267</v>
      </c>
      <c r="K4839" s="68">
        <v>2.7</v>
      </c>
      <c r="L4839" s="68">
        <v>0.57999999999999996</v>
      </c>
      <c r="M4839" s="68" t="s">
        <v>1960</v>
      </c>
      <c r="N4839" s="143">
        <f>IF(対応ガラス検索!$E$2="-","",IF(対応ガラス検索!$E$2&gt;=K4839,MAX($N$2:N4838)+1,""))</f>
        <v>4838</v>
      </c>
      <c r="O4839" s="143">
        <f>IF(対応ガラス検索!$E$2="-","",IF(L4839&lt;=0.65,MAX($O$2:O4838)+1,""))</f>
        <v>3242</v>
      </c>
      <c r="P4839" s="144"/>
      <c r="Q4839" s="145"/>
    </row>
    <row r="4840" spans="1:17" x14ac:dyDescent="0.4">
      <c r="A4840" s="68">
        <v>4839</v>
      </c>
      <c r="B4840" s="68" t="s">
        <v>2056</v>
      </c>
      <c r="C4840" s="68" t="s">
        <v>2297</v>
      </c>
      <c r="D4840" s="68" t="s">
        <v>2103</v>
      </c>
      <c r="E4840" s="68" t="s">
        <v>1965</v>
      </c>
      <c r="F4840" s="68" t="s">
        <v>1966</v>
      </c>
      <c r="G4840" s="68" t="s">
        <v>2042</v>
      </c>
      <c r="H4840" s="68" t="s">
        <v>2043</v>
      </c>
      <c r="I4840" s="68">
        <v>11</v>
      </c>
      <c r="J4840" s="68" t="s">
        <v>2267</v>
      </c>
      <c r="K4840" s="68">
        <v>2.7</v>
      </c>
      <c r="L4840" s="68">
        <v>0.57999999999999996</v>
      </c>
      <c r="M4840" s="68" t="s">
        <v>1960</v>
      </c>
      <c r="N4840" s="143">
        <f>IF(対応ガラス検索!$E$2="-","",IF(対応ガラス検索!$E$2&gt;=K4840,MAX($N$2:N4839)+1,""))</f>
        <v>4839</v>
      </c>
      <c r="O4840" s="143">
        <f>IF(対応ガラス検索!$E$2="-","",IF(L4840&lt;=0.65,MAX($O$2:O4839)+1,""))</f>
        <v>3243</v>
      </c>
      <c r="P4840" s="144"/>
      <c r="Q4840" s="145"/>
    </row>
    <row r="4841" spans="1:17" x14ac:dyDescent="0.4">
      <c r="A4841" s="68">
        <v>4840</v>
      </c>
      <c r="B4841" s="68" t="s">
        <v>2056</v>
      </c>
      <c r="C4841" s="68" t="s">
        <v>2297</v>
      </c>
      <c r="D4841" s="68" t="s">
        <v>2103</v>
      </c>
      <c r="E4841" s="68" t="s">
        <v>1965</v>
      </c>
      <c r="F4841" s="68" t="s">
        <v>1966</v>
      </c>
      <c r="G4841" s="68" t="s">
        <v>2042</v>
      </c>
      <c r="H4841" s="68" t="s">
        <v>2043</v>
      </c>
      <c r="I4841" s="68">
        <v>12</v>
      </c>
      <c r="J4841" s="68" t="s">
        <v>2267</v>
      </c>
      <c r="K4841" s="68">
        <v>2.7</v>
      </c>
      <c r="L4841" s="68">
        <v>0.57999999999999996</v>
      </c>
      <c r="M4841" s="68" t="s">
        <v>1960</v>
      </c>
      <c r="N4841" s="143">
        <f>IF(対応ガラス検索!$E$2="-","",IF(対応ガラス検索!$E$2&gt;=K4841,MAX($N$2:N4840)+1,""))</f>
        <v>4840</v>
      </c>
      <c r="O4841" s="143">
        <f>IF(対応ガラス検索!$E$2="-","",IF(L4841&lt;=0.65,MAX($O$2:O4840)+1,""))</f>
        <v>3244</v>
      </c>
      <c r="P4841" s="144"/>
      <c r="Q4841" s="145"/>
    </row>
    <row r="4842" spans="1:17" x14ac:dyDescent="0.4">
      <c r="A4842" s="68">
        <v>4841</v>
      </c>
      <c r="B4842" s="68" t="s">
        <v>2056</v>
      </c>
      <c r="C4842" s="68" t="s">
        <v>2297</v>
      </c>
      <c r="D4842" s="68" t="s">
        <v>2103</v>
      </c>
      <c r="E4842" s="68" t="s">
        <v>1965</v>
      </c>
      <c r="F4842" s="68" t="s">
        <v>1966</v>
      </c>
      <c r="G4842" s="68" t="s">
        <v>2042</v>
      </c>
      <c r="H4842" s="68" t="s">
        <v>2043</v>
      </c>
      <c r="I4842" s="68">
        <v>6</v>
      </c>
      <c r="J4842" s="68" t="s">
        <v>2296</v>
      </c>
      <c r="K4842" s="68">
        <v>3.2</v>
      </c>
      <c r="L4842" s="68">
        <v>0.56999999999999995</v>
      </c>
      <c r="M4842" s="68" t="s">
        <v>1960</v>
      </c>
      <c r="N4842" s="143">
        <f>IF(対応ガラス検索!$E$2="-","",IF(対応ガラス検索!$E$2&gt;=K4842,MAX($N$2:N4841)+1,""))</f>
        <v>4841</v>
      </c>
      <c r="O4842" s="143">
        <f>IF(対応ガラス検索!$E$2="-","",IF(L4842&lt;=0.65,MAX($O$2:O4841)+1,""))</f>
        <v>3245</v>
      </c>
      <c r="P4842" s="144"/>
      <c r="Q4842" s="145"/>
    </row>
    <row r="4843" spans="1:17" x14ac:dyDescent="0.4">
      <c r="A4843" s="68">
        <v>4842</v>
      </c>
      <c r="B4843" s="68" t="s">
        <v>2056</v>
      </c>
      <c r="C4843" s="68" t="s">
        <v>2297</v>
      </c>
      <c r="D4843" s="68" t="s">
        <v>2103</v>
      </c>
      <c r="E4843" s="68" t="s">
        <v>1965</v>
      </c>
      <c r="F4843" s="68" t="s">
        <v>1966</v>
      </c>
      <c r="G4843" s="68" t="s">
        <v>2042</v>
      </c>
      <c r="H4843" s="68" t="s">
        <v>2043</v>
      </c>
      <c r="I4843" s="68">
        <v>7</v>
      </c>
      <c r="J4843" s="68" t="s">
        <v>2296</v>
      </c>
      <c r="K4843" s="68">
        <v>3.1</v>
      </c>
      <c r="L4843" s="68">
        <v>0.57999999999999996</v>
      </c>
      <c r="M4843" s="68" t="s">
        <v>1960</v>
      </c>
      <c r="N4843" s="143">
        <f>IF(対応ガラス検索!$E$2="-","",IF(対応ガラス検索!$E$2&gt;=K4843,MAX($N$2:N4842)+1,""))</f>
        <v>4842</v>
      </c>
      <c r="O4843" s="143">
        <f>IF(対応ガラス検索!$E$2="-","",IF(L4843&lt;=0.65,MAX($O$2:O4842)+1,""))</f>
        <v>3246</v>
      </c>
      <c r="P4843" s="144"/>
      <c r="Q4843" s="145"/>
    </row>
    <row r="4844" spans="1:17" x14ac:dyDescent="0.4">
      <c r="A4844" s="68">
        <v>4843</v>
      </c>
      <c r="B4844" s="68" t="s">
        <v>2056</v>
      </c>
      <c r="C4844" s="68" t="s">
        <v>2297</v>
      </c>
      <c r="D4844" s="68" t="s">
        <v>2103</v>
      </c>
      <c r="E4844" s="68" t="s">
        <v>1965</v>
      </c>
      <c r="F4844" s="68" t="s">
        <v>1966</v>
      </c>
      <c r="G4844" s="68" t="s">
        <v>2042</v>
      </c>
      <c r="H4844" s="68" t="s">
        <v>2043</v>
      </c>
      <c r="I4844" s="68">
        <v>8</v>
      </c>
      <c r="J4844" s="68" t="s">
        <v>2296</v>
      </c>
      <c r="K4844" s="68">
        <v>3.1</v>
      </c>
      <c r="L4844" s="68">
        <v>0.57999999999999996</v>
      </c>
      <c r="M4844" s="68" t="s">
        <v>1960</v>
      </c>
      <c r="N4844" s="143">
        <f>IF(対応ガラス検索!$E$2="-","",IF(対応ガラス検索!$E$2&gt;=K4844,MAX($N$2:N4843)+1,""))</f>
        <v>4843</v>
      </c>
      <c r="O4844" s="143">
        <f>IF(対応ガラス検索!$E$2="-","",IF(L4844&lt;=0.65,MAX($O$2:O4843)+1,""))</f>
        <v>3247</v>
      </c>
      <c r="P4844" s="144"/>
      <c r="Q4844" s="145"/>
    </row>
    <row r="4845" spans="1:17" x14ac:dyDescent="0.4">
      <c r="A4845" s="68">
        <v>4844</v>
      </c>
      <c r="B4845" s="68" t="s">
        <v>2056</v>
      </c>
      <c r="C4845" s="68" t="s">
        <v>2297</v>
      </c>
      <c r="D4845" s="68" t="s">
        <v>2103</v>
      </c>
      <c r="E4845" s="68" t="s">
        <v>1965</v>
      </c>
      <c r="F4845" s="68" t="s">
        <v>1966</v>
      </c>
      <c r="G4845" s="68" t="s">
        <v>2042</v>
      </c>
      <c r="H4845" s="68" t="s">
        <v>2043</v>
      </c>
      <c r="I4845" s="68">
        <v>9</v>
      </c>
      <c r="J4845" s="68" t="s">
        <v>2296</v>
      </c>
      <c r="K4845" s="142">
        <v>3</v>
      </c>
      <c r="L4845" s="68">
        <v>0.57999999999999996</v>
      </c>
      <c r="M4845" s="68" t="s">
        <v>1960</v>
      </c>
      <c r="N4845" s="143">
        <f>IF(対応ガラス検索!$E$2="-","",IF(対応ガラス検索!$E$2&gt;=K4845,MAX($N$2:N4844)+1,""))</f>
        <v>4844</v>
      </c>
      <c r="O4845" s="143">
        <f>IF(対応ガラス検索!$E$2="-","",IF(L4845&lt;=0.65,MAX($O$2:O4844)+1,""))</f>
        <v>3248</v>
      </c>
      <c r="P4845" s="144"/>
      <c r="Q4845" s="145"/>
    </row>
    <row r="4846" spans="1:17" x14ac:dyDescent="0.4">
      <c r="A4846" s="68">
        <v>4845</v>
      </c>
      <c r="B4846" s="68" t="s">
        <v>2056</v>
      </c>
      <c r="C4846" s="68" t="s">
        <v>2297</v>
      </c>
      <c r="D4846" s="68" t="s">
        <v>2103</v>
      </c>
      <c r="E4846" s="68" t="s">
        <v>1965</v>
      </c>
      <c r="F4846" s="68" t="s">
        <v>1966</v>
      </c>
      <c r="G4846" s="68" t="s">
        <v>2042</v>
      </c>
      <c r="H4846" s="68" t="s">
        <v>2043</v>
      </c>
      <c r="I4846" s="68">
        <v>10</v>
      </c>
      <c r="J4846" s="68" t="s">
        <v>2296</v>
      </c>
      <c r="K4846" s="68">
        <v>2.9</v>
      </c>
      <c r="L4846" s="68">
        <v>0.57999999999999996</v>
      </c>
      <c r="M4846" s="68" t="s">
        <v>1960</v>
      </c>
      <c r="N4846" s="143">
        <f>IF(対応ガラス検索!$E$2="-","",IF(対応ガラス検索!$E$2&gt;=K4846,MAX($N$2:N4845)+1,""))</f>
        <v>4845</v>
      </c>
      <c r="O4846" s="143">
        <f>IF(対応ガラス検索!$E$2="-","",IF(L4846&lt;=0.65,MAX($O$2:O4845)+1,""))</f>
        <v>3249</v>
      </c>
      <c r="P4846" s="144"/>
      <c r="Q4846" s="145"/>
    </row>
    <row r="4847" spans="1:17" x14ac:dyDescent="0.4">
      <c r="A4847" s="68">
        <v>4846</v>
      </c>
      <c r="B4847" s="68" t="s">
        <v>2056</v>
      </c>
      <c r="C4847" s="68" t="s">
        <v>2297</v>
      </c>
      <c r="D4847" s="68" t="s">
        <v>2103</v>
      </c>
      <c r="E4847" s="68" t="s">
        <v>1965</v>
      </c>
      <c r="F4847" s="68" t="s">
        <v>1966</v>
      </c>
      <c r="G4847" s="68" t="s">
        <v>2042</v>
      </c>
      <c r="H4847" s="68" t="s">
        <v>2043</v>
      </c>
      <c r="I4847" s="68">
        <v>11</v>
      </c>
      <c r="J4847" s="68" t="s">
        <v>2296</v>
      </c>
      <c r="K4847" s="146">
        <v>2.9</v>
      </c>
      <c r="L4847" s="68">
        <v>0.57999999999999996</v>
      </c>
      <c r="M4847" s="68" t="s">
        <v>1960</v>
      </c>
      <c r="N4847" s="143">
        <f>IF(対応ガラス検索!$E$2="-","",IF(対応ガラス検索!$E$2&gt;=K4847,MAX($N$2:N4846)+1,""))</f>
        <v>4846</v>
      </c>
      <c r="O4847" s="143">
        <f>IF(対応ガラス検索!$E$2="-","",IF(L4847&lt;=0.65,MAX($O$2:O4846)+1,""))</f>
        <v>3250</v>
      </c>
      <c r="P4847" s="144"/>
      <c r="Q4847" s="145"/>
    </row>
    <row r="4848" spans="1:17" x14ac:dyDescent="0.4">
      <c r="A4848" s="68">
        <v>4847</v>
      </c>
      <c r="B4848" s="68" t="s">
        <v>2056</v>
      </c>
      <c r="C4848" s="68" t="s">
        <v>2297</v>
      </c>
      <c r="D4848" s="68" t="s">
        <v>2103</v>
      </c>
      <c r="E4848" s="68" t="s">
        <v>1965</v>
      </c>
      <c r="F4848" s="68" t="s">
        <v>1966</v>
      </c>
      <c r="G4848" s="68" t="s">
        <v>2042</v>
      </c>
      <c r="H4848" s="68" t="s">
        <v>2043</v>
      </c>
      <c r="I4848" s="68">
        <v>12</v>
      </c>
      <c r="J4848" s="68" t="s">
        <v>2296</v>
      </c>
      <c r="K4848" s="68">
        <v>2.8</v>
      </c>
      <c r="L4848" s="68">
        <v>0.57999999999999996</v>
      </c>
      <c r="M4848" s="68" t="s">
        <v>1960</v>
      </c>
      <c r="N4848" s="143">
        <f>IF(対応ガラス検索!$E$2="-","",IF(対応ガラス検索!$E$2&gt;=K4848,MAX($N$2:N4847)+1,""))</f>
        <v>4847</v>
      </c>
      <c r="O4848" s="143">
        <f>IF(対応ガラス検索!$E$2="-","",IF(L4848&lt;=0.65,MAX($O$2:O4847)+1,""))</f>
        <v>3251</v>
      </c>
      <c r="P4848" s="144"/>
      <c r="Q4848" s="145"/>
    </row>
    <row r="4849" spans="1:17" x14ac:dyDescent="0.4">
      <c r="A4849" s="68">
        <v>4848</v>
      </c>
      <c r="B4849" s="68" t="s">
        <v>2056</v>
      </c>
      <c r="C4849" s="68" t="s">
        <v>2297</v>
      </c>
      <c r="D4849" s="68" t="s">
        <v>2103</v>
      </c>
      <c r="E4849" s="68" t="s">
        <v>1965</v>
      </c>
      <c r="F4849" s="68" t="s">
        <v>1966</v>
      </c>
      <c r="G4849" s="68" t="s">
        <v>2042</v>
      </c>
      <c r="H4849" s="68" t="s">
        <v>2043</v>
      </c>
      <c r="I4849" s="68">
        <v>6</v>
      </c>
      <c r="J4849" s="68" t="s">
        <v>2296</v>
      </c>
      <c r="K4849" s="146">
        <v>3.2</v>
      </c>
      <c r="L4849" s="68">
        <v>0.56999999999999995</v>
      </c>
      <c r="M4849" s="68" t="s">
        <v>1960</v>
      </c>
      <c r="N4849" s="143">
        <f>IF(対応ガラス検索!$E$2="-","",IF(対応ガラス検索!$E$2&gt;=K4849,MAX($N$2:N4848)+1,""))</f>
        <v>4848</v>
      </c>
      <c r="O4849" s="143">
        <f>IF(対応ガラス検索!$E$2="-","",IF(L4849&lt;=0.65,MAX($O$2:O4848)+1,""))</f>
        <v>3252</v>
      </c>
      <c r="P4849" s="144"/>
      <c r="Q4849" s="145"/>
    </row>
    <row r="4850" spans="1:17" x14ac:dyDescent="0.4">
      <c r="A4850" s="68">
        <v>4849</v>
      </c>
      <c r="B4850" s="68" t="s">
        <v>2056</v>
      </c>
      <c r="C4850" s="68" t="s">
        <v>2297</v>
      </c>
      <c r="D4850" s="68" t="s">
        <v>2103</v>
      </c>
      <c r="E4850" s="68" t="s">
        <v>1965</v>
      </c>
      <c r="F4850" s="68" t="s">
        <v>1966</v>
      </c>
      <c r="G4850" s="68" t="s">
        <v>2042</v>
      </c>
      <c r="H4850" s="68" t="s">
        <v>2043</v>
      </c>
      <c r="I4850" s="68">
        <v>7</v>
      </c>
      <c r="J4850" s="68" t="s">
        <v>2296</v>
      </c>
      <c r="K4850" s="68">
        <v>3.1</v>
      </c>
      <c r="L4850" s="68">
        <v>0.57999999999999996</v>
      </c>
      <c r="M4850" s="68" t="s">
        <v>1960</v>
      </c>
      <c r="N4850" s="143">
        <f>IF(対応ガラス検索!$E$2="-","",IF(対応ガラス検索!$E$2&gt;=K4850,MAX($N$2:N4849)+1,""))</f>
        <v>4849</v>
      </c>
      <c r="O4850" s="143">
        <f>IF(対応ガラス検索!$E$2="-","",IF(L4850&lt;=0.65,MAX($O$2:O4849)+1,""))</f>
        <v>3253</v>
      </c>
      <c r="P4850" s="144"/>
      <c r="Q4850" s="145"/>
    </row>
    <row r="4851" spans="1:17" x14ac:dyDescent="0.4">
      <c r="A4851" s="68">
        <v>4850</v>
      </c>
      <c r="B4851" s="68" t="s">
        <v>2056</v>
      </c>
      <c r="C4851" s="68" t="s">
        <v>2297</v>
      </c>
      <c r="D4851" s="68" t="s">
        <v>2103</v>
      </c>
      <c r="E4851" s="68" t="s">
        <v>1965</v>
      </c>
      <c r="F4851" s="68" t="s">
        <v>1966</v>
      </c>
      <c r="G4851" s="68" t="s">
        <v>2042</v>
      </c>
      <c r="H4851" s="68" t="s">
        <v>2043</v>
      </c>
      <c r="I4851" s="68">
        <v>8</v>
      </c>
      <c r="J4851" s="68" t="s">
        <v>2296</v>
      </c>
      <c r="K4851" s="68">
        <v>3.1</v>
      </c>
      <c r="L4851" s="68">
        <v>0.57999999999999996</v>
      </c>
      <c r="M4851" s="68" t="s">
        <v>1960</v>
      </c>
      <c r="N4851" s="143">
        <f>IF(対応ガラス検索!$E$2="-","",IF(対応ガラス検索!$E$2&gt;=K4851,MAX($N$2:N4850)+1,""))</f>
        <v>4850</v>
      </c>
      <c r="O4851" s="143">
        <f>IF(対応ガラス検索!$E$2="-","",IF(L4851&lt;=0.65,MAX($O$2:O4850)+1,""))</f>
        <v>3254</v>
      </c>
      <c r="P4851" s="144"/>
      <c r="Q4851" s="145"/>
    </row>
    <row r="4852" spans="1:17" x14ac:dyDescent="0.4">
      <c r="A4852" s="68">
        <v>4851</v>
      </c>
      <c r="B4852" s="68" t="s">
        <v>2056</v>
      </c>
      <c r="C4852" s="68" t="s">
        <v>2297</v>
      </c>
      <c r="D4852" s="68" t="s">
        <v>2103</v>
      </c>
      <c r="E4852" s="68" t="s">
        <v>1965</v>
      </c>
      <c r="F4852" s="68" t="s">
        <v>1966</v>
      </c>
      <c r="G4852" s="68" t="s">
        <v>2042</v>
      </c>
      <c r="H4852" s="68" t="s">
        <v>2043</v>
      </c>
      <c r="I4852" s="68">
        <v>9</v>
      </c>
      <c r="J4852" s="68" t="s">
        <v>2296</v>
      </c>
      <c r="K4852" s="68">
        <v>3</v>
      </c>
      <c r="L4852" s="68">
        <v>0.57999999999999996</v>
      </c>
      <c r="M4852" s="68" t="s">
        <v>1960</v>
      </c>
      <c r="N4852" s="143">
        <f>IF(対応ガラス検索!$E$2="-","",IF(対応ガラス検索!$E$2&gt;=K4852,MAX($N$2:N4851)+1,""))</f>
        <v>4851</v>
      </c>
      <c r="O4852" s="143">
        <f>IF(対応ガラス検索!$E$2="-","",IF(L4852&lt;=0.65,MAX($O$2:O4851)+1,""))</f>
        <v>3255</v>
      </c>
      <c r="P4852" s="144"/>
      <c r="Q4852" s="145"/>
    </row>
    <row r="4853" spans="1:17" x14ac:dyDescent="0.4">
      <c r="A4853" s="68">
        <v>4852</v>
      </c>
      <c r="B4853" s="68" t="s">
        <v>2056</v>
      </c>
      <c r="C4853" s="68" t="s">
        <v>2297</v>
      </c>
      <c r="D4853" s="68" t="s">
        <v>2103</v>
      </c>
      <c r="E4853" s="68" t="s">
        <v>1965</v>
      </c>
      <c r="F4853" s="68" t="s">
        <v>1966</v>
      </c>
      <c r="G4853" s="68" t="s">
        <v>2042</v>
      </c>
      <c r="H4853" s="68" t="s">
        <v>2043</v>
      </c>
      <c r="I4853" s="68">
        <v>10</v>
      </c>
      <c r="J4853" s="68" t="s">
        <v>2296</v>
      </c>
      <c r="K4853" s="68">
        <v>2.9</v>
      </c>
      <c r="L4853" s="68">
        <v>0.57999999999999996</v>
      </c>
      <c r="M4853" s="68" t="s">
        <v>1960</v>
      </c>
      <c r="N4853" s="143">
        <f>IF(対応ガラス検索!$E$2="-","",IF(対応ガラス検索!$E$2&gt;=K4853,MAX($N$2:N4852)+1,""))</f>
        <v>4852</v>
      </c>
      <c r="O4853" s="143">
        <f>IF(対応ガラス検索!$E$2="-","",IF(L4853&lt;=0.65,MAX($O$2:O4852)+1,""))</f>
        <v>3256</v>
      </c>
      <c r="P4853" s="144"/>
      <c r="Q4853" s="145"/>
    </row>
    <row r="4854" spans="1:17" x14ac:dyDescent="0.4">
      <c r="A4854" s="68">
        <v>4853</v>
      </c>
      <c r="B4854" s="68" t="s">
        <v>2056</v>
      </c>
      <c r="C4854" s="68" t="s">
        <v>2297</v>
      </c>
      <c r="D4854" s="68" t="s">
        <v>2103</v>
      </c>
      <c r="E4854" s="68" t="s">
        <v>1965</v>
      </c>
      <c r="F4854" s="68" t="s">
        <v>1966</v>
      </c>
      <c r="G4854" s="68" t="s">
        <v>2042</v>
      </c>
      <c r="H4854" s="68" t="s">
        <v>2043</v>
      </c>
      <c r="I4854" s="68">
        <v>11</v>
      </c>
      <c r="J4854" s="68" t="s">
        <v>2296</v>
      </c>
      <c r="K4854" s="68">
        <v>2.9</v>
      </c>
      <c r="L4854" s="68">
        <v>0.57999999999999996</v>
      </c>
      <c r="M4854" s="68" t="s">
        <v>1960</v>
      </c>
      <c r="N4854" s="143">
        <f>IF(対応ガラス検索!$E$2="-","",IF(対応ガラス検索!$E$2&gt;=K4854,MAX($N$2:N4853)+1,""))</f>
        <v>4853</v>
      </c>
      <c r="O4854" s="143">
        <f>IF(対応ガラス検索!$E$2="-","",IF(L4854&lt;=0.65,MAX($O$2:O4853)+1,""))</f>
        <v>3257</v>
      </c>
      <c r="P4854" s="144"/>
      <c r="Q4854" s="145"/>
    </row>
    <row r="4855" spans="1:17" x14ac:dyDescent="0.4">
      <c r="A4855" s="68">
        <v>4854</v>
      </c>
      <c r="B4855" s="68" t="s">
        <v>2056</v>
      </c>
      <c r="C4855" s="68" t="s">
        <v>2297</v>
      </c>
      <c r="D4855" s="68" t="s">
        <v>2103</v>
      </c>
      <c r="E4855" s="68" t="s">
        <v>1965</v>
      </c>
      <c r="F4855" s="68" t="s">
        <v>1966</v>
      </c>
      <c r="G4855" s="68" t="s">
        <v>2042</v>
      </c>
      <c r="H4855" s="68" t="s">
        <v>2043</v>
      </c>
      <c r="I4855" s="68">
        <v>12</v>
      </c>
      <c r="J4855" s="68" t="s">
        <v>2296</v>
      </c>
      <c r="K4855" s="68">
        <v>2.8</v>
      </c>
      <c r="L4855" s="68">
        <v>0.57999999999999996</v>
      </c>
      <c r="M4855" s="68" t="s">
        <v>1960</v>
      </c>
      <c r="N4855" s="143">
        <f>IF(対応ガラス検索!$E$2="-","",IF(対応ガラス検索!$E$2&gt;=K4855,MAX($N$2:N4854)+1,""))</f>
        <v>4854</v>
      </c>
      <c r="O4855" s="143">
        <f>IF(対応ガラス検索!$E$2="-","",IF(L4855&lt;=0.65,MAX($O$2:O4854)+1,""))</f>
        <v>3258</v>
      </c>
      <c r="P4855" s="144"/>
      <c r="Q4855" s="145"/>
    </row>
    <row r="4856" spans="1:17" x14ac:dyDescent="0.4">
      <c r="A4856" s="68">
        <v>4855</v>
      </c>
      <c r="B4856" s="68" t="s">
        <v>2056</v>
      </c>
      <c r="C4856" s="68" t="s">
        <v>2297</v>
      </c>
      <c r="D4856" s="68" t="s">
        <v>2079</v>
      </c>
      <c r="E4856" s="68" t="s">
        <v>1958</v>
      </c>
      <c r="F4856" s="68" t="s">
        <v>1959</v>
      </c>
      <c r="G4856" s="68" t="s">
        <v>2020</v>
      </c>
      <c r="H4856" s="68" t="s">
        <v>2021</v>
      </c>
      <c r="I4856" s="68">
        <v>6</v>
      </c>
      <c r="J4856" s="68" t="s">
        <v>2267</v>
      </c>
      <c r="K4856" s="68">
        <v>3</v>
      </c>
      <c r="L4856" s="68">
        <v>0.76</v>
      </c>
      <c r="M4856" s="68" t="s">
        <v>1960</v>
      </c>
      <c r="N4856" s="143">
        <f>IF(対応ガラス検索!$E$2="-","",IF(対応ガラス検索!$E$2&gt;=K4856,MAX($N$2:N4855)+1,""))</f>
        <v>4855</v>
      </c>
      <c r="O4856" s="143" t="str">
        <f>IF(対応ガラス検索!$E$2="-","",IF(L4856&lt;=0.65,MAX($O$2:O4855)+1,""))</f>
        <v/>
      </c>
      <c r="P4856" s="144"/>
      <c r="Q4856" s="145"/>
    </row>
    <row r="4857" spans="1:17" x14ac:dyDescent="0.4">
      <c r="A4857" s="68">
        <v>4856</v>
      </c>
      <c r="B4857" s="68" t="s">
        <v>2056</v>
      </c>
      <c r="C4857" s="68" t="s">
        <v>2297</v>
      </c>
      <c r="D4857" s="68" t="s">
        <v>2079</v>
      </c>
      <c r="E4857" s="68" t="s">
        <v>1958</v>
      </c>
      <c r="F4857" s="68" t="s">
        <v>1959</v>
      </c>
      <c r="G4857" s="68" t="s">
        <v>2020</v>
      </c>
      <c r="H4857" s="68" t="s">
        <v>2021</v>
      </c>
      <c r="I4857" s="68">
        <v>7</v>
      </c>
      <c r="J4857" s="68" t="s">
        <v>2267</v>
      </c>
      <c r="K4857" s="68">
        <v>2.9</v>
      </c>
      <c r="L4857" s="68">
        <v>0.77</v>
      </c>
      <c r="M4857" s="68" t="s">
        <v>1960</v>
      </c>
      <c r="N4857" s="143">
        <f>IF(対応ガラス検索!$E$2="-","",IF(対応ガラス検索!$E$2&gt;=K4857,MAX($N$2:N4856)+1,""))</f>
        <v>4856</v>
      </c>
      <c r="O4857" s="143" t="str">
        <f>IF(対応ガラス検索!$E$2="-","",IF(L4857&lt;=0.65,MAX($O$2:O4856)+1,""))</f>
        <v/>
      </c>
      <c r="P4857" s="144"/>
      <c r="Q4857" s="145"/>
    </row>
    <row r="4858" spans="1:17" x14ac:dyDescent="0.4">
      <c r="A4858" s="68">
        <v>4857</v>
      </c>
      <c r="B4858" s="68" t="s">
        <v>2056</v>
      </c>
      <c r="C4858" s="68" t="s">
        <v>2297</v>
      </c>
      <c r="D4858" s="68" t="s">
        <v>2079</v>
      </c>
      <c r="E4858" s="68" t="s">
        <v>1958</v>
      </c>
      <c r="F4858" s="68" t="s">
        <v>1959</v>
      </c>
      <c r="G4858" s="68" t="s">
        <v>2020</v>
      </c>
      <c r="H4858" s="68" t="s">
        <v>2021</v>
      </c>
      <c r="I4858" s="68">
        <v>8</v>
      </c>
      <c r="J4858" s="68" t="s">
        <v>2267</v>
      </c>
      <c r="K4858" s="142">
        <v>2.9</v>
      </c>
      <c r="L4858" s="68">
        <v>0.77</v>
      </c>
      <c r="M4858" s="68" t="s">
        <v>1960</v>
      </c>
      <c r="N4858" s="143">
        <f>IF(対応ガラス検索!$E$2="-","",IF(対応ガラス検索!$E$2&gt;=K4858,MAX($N$2:N4857)+1,""))</f>
        <v>4857</v>
      </c>
      <c r="O4858" s="143" t="str">
        <f>IF(対応ガラス検索!$E$2="-","",IF(L4858&lt;=0.65,MAX($O$2:O4857)+1,""))</f>
        <v/>
      </c>
      <c r="P4858" s="144"/>
      <c r="Q4858" s="145"/>
    </row>
    <row r="4859" spans="1:17" x14ac:dyDescent="0.4">
      <c r="A4859" s="68">
        <v>4858</v>
      </c>
      <c r="B4859" s="68" t="s">
        <v>2056</v>
      </c>
      <c r="C4859" s="68" t="s">
        <v>2297</v>
      </c>
      <c r="D4859" s="68" t="s">
        <v>2079</v>
      </c>
      <c r="E4859" s="68" t="s">
        <v>1958</v>
      </c>
      <c r="F4859" s="68" t="s">
        <v>1959</v>
      </c>
      <c r="G4859" s="68" t="s">
        <v>2020</v>
      </c>
      <c r="H4859" s="68" t="s">
        <v>2021</v>
      </c>
      <c r="I4859" s="68">
        <v>9</v>
      </c>
      <c r="J4859" s="68" t="s">
        <v>2267</v>
      </c>
      <c r="K4859" s="68">
        <v>2.8</v>
      </c>
      <c r="L4859" s="68">
        <v>0.77</v>
      </c>
      <c r="M4859" s="68" t="s">
        <v>1960</v>
      </c>
      <c r="N4859" s="143">
        <f>IF(対応ガラス検索!$E$2="-","",IF(対応ガラス検索!$E$2&gt;=K4859,MAX($N$2:N4858)+1,""))</f>
        <v>4858</v>
      </c>
      <c r="O4859" s="143" t="str">
        <f>IF(対応ガラス検索!$E$2="-","",IF(L4859&lt;=0.65,MAX($O$2:O4858)+1,""))</f>
        <v/>
      </c>
      <c r="P4859" s="144"/>
      <c r="Q4859" s="145"/>
    </row>
    <row r="4860" spans="1:17" x14ac:dyDescent="0.4">
      <c r="A4860" s="68">
        <v>4859</v>
      </c>
      <c r="B4860" s="68" t="s">
        <v>2056</v>
      </c>
      <c r="C4860" s="68" t="s">
        <v>2297</v>
      </c>
      <c r="D4860" s="68" t="s">
        <v>2079</v>
      </c>
      <c r="E4860" s="68" t="s">
        <v>1958</v>
      </c>
      <c r="F4860" s="68" t="s">
        <v>1959</v>
      </c>
      <c r="G4860" s="68" t="s">
        <v>2020</v>
      </c>
      <c r="H4860" s="68" t="s">
        <v>2021</v>
      </c>
      <c r="I4860" s="68">
        <v>10</v>
      </c>
      <c r="J4860" s="68" t="s">
        <v>2267</v>
      </c>
      <c r="K4860" s="146">
        <v>2.8</v>
      </c>
      <c r="L4860" s="68">
        <v>0.77</v>
      </c>
      <c r="M4860" s="68" t="s">
        <v>1960</v>
      </c>
      <c r="N4860" s="143">
        <f>IF(対応ガラス検索!$E$2="-","",IF(対応ガラス検索!$E$2&gt;=K4860,MAX($N$2:N4859)+1,""))</f>
        <v>4859</v>
      </c>
      <c r="O4860" s="143" t="str">
        <f>IF(対応ガラス検索!$E$2="-","",IF(L4860&lt;=0.65,MAX($O$2:O4859)+1,""))</f>
        <v/>
      </c>
      <c r="P4860" s="144"/>
      <c r="Q4860" s="145"/>
    </row>
    <row r="4861" spans="1:17" x14ac:dyDescent="0.4">
      <c r="A4861" s="68">
        <v>4860</v>
      </c>
      <c r="B4861" s="68" t="s">
        <v>2056</v>
      </c>
      <c r="C4861" s="68" t="s">
        <v>2297</v>
      </c>
      <c r="D4861" s="68" t="s">
        <v>2079</v>
      </c>
      <c r="E4861" s="68" t="s">
        <v>1958</v>
      </c>
      <c r="F4861" s="68" t="s">
        <v>1959</v>
      </c>
      <c r="G4861" s="68" t="s">
        <v>2020</v>
      </c>
      <c r="H4861" s="68" t="s">
        <v>2021</v>
      </c>
      <c r="I4861" s="68">
        <v>11</v>
      </c>
      <c r="J4861" s="68" t="s">
        <v>2267</v>
      </c>
      <c r="K4861" s="68">
        <v>2.7</v>
      </c>
      <c r="L4861" s="68">
        <v>0.77</v>
      </c>
      <c r="M4861" s="68" t="s">
        <v>1960</v>
      </c>
      <c r="N4861" s="143">
        <f>IF(対応ガラス検索!$E$2="-","",IF(対応ガラス検索!$E$2&gt;=K4861,MAX($N$2:N4860)+1,""))</f>
        <v>4860</v>
      </c>
      <c r="O4861" s="143" t="str">
        <f>IF(対応ガラス検索!$E$2="-","",IF(L4861&lt;=0.65,MAX($O$2:O4860)+1,""))</f>
        <v/>
      </c>
      <c r="P4861" s="144"/>
      <c r="Q4861" s="145"/>
    </row>
    <row r="4862" spans="1:17" x14ac:dyDescent="0.4">
      <c r="A4862" s="68">
        <v>4861</v>
      </c>
      <c r="B4862" s="68" t="s">
        <v>2056</v>
      </c>
      <c r="C4862" s="68" t="s">
        <v>2297</v>
      </c>
      <c r="D4862" s="68" t="s">
        <v>2079</v>
      </c>
      <c r="E4862" s="68" t="s">
        <v>1958</v>
      </c>
      <c r="F4862" s="68" t="s">
        <v>1959</v>
      </c>
      <c r="G4862" s="68" t="s">
        <v>2020</v>
      </c>
      <c r="H4862" s="68" t="s">
        <v>2021</v>
      </c>
      <c r="I4862" s="68">
        <v>12</v>
      </c>
      <c r="J4862" s="68" t="s">
        <v>2267</v>
      </c>
      <c r="K4862" s="68">
        <v>2.7</v>
      </c>
      <c r="L4862" s="68">
        <v>0.77</v>
      </c>
      <c r="M4862" s="68" t="s">
        <v>1960</v>
      </c>
      <c r="N4862" s="143">
        <f>IF(対応ガラス検索!$E$2="-","",IF(対応ガラス検索!$E$2&gt;=K4862,MAX($N$2:N4861)+1,""))</f>
        <v>4861</v>
      </c>
      <c r="O4862" s="143" t="str">
        <f>IF(対応ガラス検索!$E$2="-","",IF(L4862&lt;=0.65,MAX($O$2:O4861)+1,""))</f>
        <v/>
      </c>
      <c r="P4862" s="144"/>
      <c r="Q4862" s="145"/>
    </row>
    <row r="4863" spans="1:17" x14ac:dyDescent="0.4">
      <c r="A4863" s="68">
        <v>4862</v>
      </c>
      <c r="B4863" s="68" t="s">
        <v>2056</v>
      </c>
      <c r="C4863" s="68" t="s">
        <v>2297</v>
      </c>
      <c r="D4863" s="68" t="s">
        <v>2079</v>
      </c>
      <c r="E4863" s="68" t="s">
        <v>1958</v>
      </c>
      <c r="F4863" s="68" t="s">
        <v>1959</v>
      </c>
      <c r="G4863" s="68" t="s">
        <v>2020</v>
      </c>
      <c r="H4863" s="68" t="s">
        <v>2021</v>
      </c>
      <c r="I4863" s="68">
        <v>13</v>
      </c>
      <c r="J4863" s="68" t="s">
        <v>2267</v>
      </c>
      <c r="K4863" s="68">
        <v>2.7</v>
      </c>
      <c r="L4863" s="68">
        <v>0.77</v>
      </c>
      <c r="M4863" s="68" t="s">
        <v>1960</v>
      </c>
      <c r="N4863" s="143">
        <f>IF(対応ガラス検索!$E$2="-","",IF(対応ガラス検索!$E$2&gt;=K4863,MAX($N$2:N4862)+1,""))</f>
        <v>4862</v>
      </c>
      <c r="O4863" s="143" t="str">
        <f>IF(対応ガラス検索!$E$2="-","",IF(L4863&lt;=0.65,MAX($O$2:O4862)+1,""))</f>
        <v/>
      </c>
      <c r="P4863" s="144"/>
      <c r="Q4863" s="145"/>
    </row>
    <row r="4864" spans="1:17" x14ac:dyDescent="0.4">
      <c r="A4864" s="68">
        <v>4863</v>
      </c>
      <c r="B4864" s="68" t="s">
        <v>2056</v>
      </c>
      <c r="C4864" s="68" t="s">
        <v>2297</v>
      </c>
      <c r="D4864" s="68" t="s">
        <v>2079</v>
      </c>
      <c r="E4864" s="68" t="s">
        <v>1958</v>
      </c>
      <c r="F4864" s="68" t="s">
        <v>1959</v>
      </c>
      <c r="G4864" s="68" t="s">
        <v>2020</v>
      </c>
      <c r="H4864" s="68" t="s">
        <v>2021</v>
      </c>
      <c r="I4864" s="68">
        <v>6</v>
      </c>
      <c r="J4864" s="68" t="s">
        <v>2267</v>
      </c>
      <c r="K4864" s="142">
        <v>3</v>
      </c>
      <c r="L4864" s="68">
        <v>0.76</v>
      </c>
      <c r="M4864" s="68" t="s">
        <v>1960</v>
      </c>
      <c r="N4864" s="143">
        <f>IF(対応ガラス検索!$E$2="-","",IF(対応ガラス検索!$E$2&gt;=K4864,MAX($N$2:N4863)+1,""))</f>
        <v>4863</v>
      </c>
      <c r="O4864" s="143" t="str">
        <f>IF(対応ガラス検索!$E$2="-","",IF(L4864&lt;=0.65,MAX($O$2:O4863)+1,""))</f>
        <v/>
      </c>
      <c r="P4864" s="144"/>
      <c r="Q4864" s="145"/>
    </row>
    <row r="4865" spans="1:17" x14ac:dyDescent="0.4">
      <c r="A4865" s="68">
        <v>4864</v>
      </c>
      <c r="B4865" s="68" t="s">
        <v>2056</v>
      </c>
      <c r="C4865" s="68" t="s">
        <v>2297</v>
      </c>
      <c r="D4865" s="68" t="s">
        <v>2079</v>
      </c>
      <c r="E4865" s="68" t="s">
        <v>1958</v>
      </c>
      <c r="F4865" s="68" t="s">
        <v>1959</v>
      </c>
      <c r="G4865" s="68" t="s">
        <v>2020</v>
      </c>
      <c r="H4865" s="68" t="s">
        <v>2021</v>
      </c>
      <c r="I4865" s="68">
        <v>7</v>
      </c>
      <c r="J4865" s="68" t="s">
        <v>2267</v>
      </c>
      <c r="K4865" s="68">
        <v>2.9</v>
      </c>
      <c r="L4865" s="68">
        <v>0.77</v>
      </c>
      <c r="M4865" s="68" t="s">
        <v>1960</v>
      </c>
      <c r="N4865" s="143">
        <f>IF(対応ガラス検索!$E$2="-","",IF(対応ガラス検索!$E$2&gt;=K4865,MAX($N$2:N4864)+1,""))</f>
        <v>4864</v>
      </c>
      <c r="O4865" s="143" t="str">
        <f>IF(対応ガラス検索!$E$2="-","",IF(L4865&lt;=0.65,MAX($O$2:O4864)+1,""))</f>
        <v/>
      </c>
      <c r="P4865" s="144"/>
      <c r="Q4865" s="145"/>
    </row>
    <row r="4866" spans="1:17" x14ac:dyDescent="0.4">
      <c r="A4866" s="68">
        <v>4865</v>
      </c>
      <c r="B4866" s="68" t="s">
        <v>2056</v>
      </c>
      <c r="C4866" s="68" t="s">
        <v>2297</v>
      </c>
      <c r="D4866" s="68" t="s">
        <v>2079</v>
      </c>
      <c r="E4866" s="68" t="s">
        <v>1958</v>
      </c>
      <c r="F4866" s="68" t="s">
        <v>1959</v>
      </c>
      <c r="G4866" s="68" t="s">
        <v>2020</v>
      </c>
      <c r="H4866" s="68" t="s">
        <v>2021</v>
      </c>
      <c r="I4866" s="68">
        <v>8</v>
      </c>
      <c r="J4866" s="68" t="s">
        <v>2267</v>
      </c>
      <c r="K4866" s="68">
        <v>2.9</v>
      </c>
      <c r="L4866" s="68">
        <v>0.77</v>
      </c>
      <c r="M4866" s="68" t="s">
        <v>1960</v>
      </c>
      <c r="N4866" s="143">
        <f>IF(対応ガラス検索!$E$2="-","",IF(対応ガラス検索!$E$2&gt;=K4866,MAX($N$2:N4865)+1,""))</f>
        <v>4865</v>
      </c>
      <c r="O4866" s="143" t="str">
        <f>IF(対応ガラス検索!$E$2="-","",IF(L4866&lt;=0.65,MAX($O$2:O4865)+1,""))</f>
        <v/>
      </c>
      <c r="P4866" s="144"/>
      <c r="Q4866" s="145"/>
    </row>
    <row r="4867" spans="1:17" x14ac:dyDescent="0.4">
      <c r="A4867" s="68">
        <v>4866</v>
      </c>
      <c r="B4867" s="68" t="s">
        <v>2056</v>
      </c>
      <c r="C4867" s="68" t="s">
        <v>2297</v>
      </c>
      <c r="D4867" s="68" t="s">
        <v>2079</v>
      </c>
      <c r="E4867" s="68" t="s">
        <v>1958</v>
      </c>
      <c r="F4867" s="68" t="s">
        <v>1959</v>
      </c>
      <c r="G4867" s="68" t="s">
        <v>2020</v>
      </c>
      <c r="H4867" s="68" t="s">
        <v>2021</v>
      </c>
      <c r="I4867" s="68">
        <v>9</v>
      </c>
      <c r="J4867" s="68" t="s">
        <v>2267</v>
      </c>
      <c r="K4867" s="68">
        <v>2.8</v>
      </c>
      <c r="L4867" s="68">
        <v>0.77</v>
      </c>
      <c r="M4867" s="68" t="s">
        <v>1960</v>
      </c>
      <c r="N4867" s="143">
        <f>IF(対応ガラス検索!$E$2="-","",IF(対応ガラス検索!$E$2&gt;=K4867,MAX($N$2:N4866)+1,""))</f>
        <v>4866</v>
      </c>
      <c r="O4867" s="143" t="str">
        <f>IF(対応ガラス検索!$E$2="-","",IF(L4867&lt;=0.65,MAX($O$2:O4866)+1,""))</f>
        <v/>
      </c>
      <c r="P4867" s="144"/>
      <c r="Q4867" s="145"/>
    </row>
    <row r="4868" spans="1:17" x14ac:dyDescent="0.4">
      <c r="A4868" s="68">
        <v>4867</v>
      </c>
      <c r="B4868" s="68" t="s">
        <v>2056</v>
      </c>
      <c r="C4868" s="68" t="s">
        <v>2297</v>
      </c>
      <c r="D4868" s="68" t="s">
        <v>2079</v>
      </c>
      <c r="E4868" s="68" t="s">
        <v>1958</v>
      </c>
      <c r="F4868" s="68" t="s">
        <v>1959</v>
      </c>
      <c r="G4868" s="68" t="s">
        <v>2020</v>
      </c>
      <c r="H4868" s="68" t="s">
        <v>2021</v>
      </c>
      <c r="I4868" s="68">
        <v>10</v>
      </c>
      <c r="J4868" s="68" t="s">
        <v>2267</v>
      </c>
      <c r="K4868" s="68">
        <v>2.8</v>
      </c>
      <c r="L4868" s="68">
        <v>0.77</v>
      </c>
      <c r="M4868" s="68" t="s">
        <v>1960</v>
      </c>
      <c r="N4868" s="143">
        <f>IF(対応ガラス検索!$E$2="-","",IF(対応ガラス検索!$E$2&gt;=K4868,MAX($N$2:N4867)+1,""))</f>
        <v>4867</v>
      </c>
      <c r="O4868" s="143" t="str">
        <f>IF(対応ガラス検索!$E$2="-","",IF(L4868&lt;=0.65,MAX($O$2:O4867)+1,""))</f>
        <v/>
      </c>
      <c r="P4868" s="144"/>
      <c r="Q4868" s="145"/>
    </row>
    <row r="4869" spans="1:17" x14ac:dyDescent="0.4">
      <c r="A4869" s="68">
        <v>4868</v>
      </c>
      <c r="B4869" s="68" t="s">
        <v>2056</v>
      </c>
      <c r="C4869" s="68" t="s">
        <v>2297</v>
      </c>
      <c r="D4869" s="68" t="s">
        <v>2079</v>
      </c>
      <c r="E4869" s="68" t="s">
        <v>1958</v>
      </c>
      <c r="F4869" s="68" t="s">
        <v>1959</v>
      </c>
      <c r="G4869" s="68" t="s">
        <v>2020</v>
      </c>
      <c r="H4869" s="68" t="s">
        <v>2021</v>
      </c>
      <c r="I4869" s="68">
        <v>11</v>
      </c>
      <c r="J4869" s="68" t="s">
        <v>2267</v>
      </c>
      <c r="K4869" s="68">
        <v>2.7</v>
      </c>
      <c r="L4869" s="68">
        <v>0.77</v>
      </c>
      <c r="M4869" s="68" t="s">
        <v>1960</v>
      </c>
      <c r="N4869" s="143">
        <f>IF(対応ガラス検索!$E$2="-","",IF(対応ガラス検索!$E$2&gt;=K4869,MAX($N$2:N4868)+1,""))</f>
        <v>4868</v>
      </c>
      <c r="O4869" s="143" t="str">
        <f>IF(対応ガラス検索!$E$2="-","",IF(L4869&lt;=0.65,MAX($O$2:O4868)+1,""))</f>
        <v/>
      </c>
      <c r="P4869" s="144"/>
      <c r="Q4869" s="145"/>
    </row>
    <row r="4870" spans="1:17" x14ac:dyDescent="0.4">
      <c r="A4870" s="68">
        <v>4869</v>
      </c>
      <c r="B4870" s="68" t="s">
        <v>2056</v>
      </c>
      <c r="C4870" s="68" t="s">
        <v>2297</v>
      </c>
      <c r="D4870" s="68" t="s">
        <v>2079</v>
      </c>
      <c r="E4870" s="68" t="s">
        <v>1958</v>
      </c>
      <c r="F4870" s="68" t="s">
        <v>1959</v>
      </c>
      <c r="G4870" s="68" t="s">
        <v>2020</v>
      </c>
      <c r="H4870" s="68" t="s">
        <v>2021</v>
      </c>
      <c r="I4870" s="68">
        <v>12</v>
      </c>
      <c r="J4870" s="68" t="s">
        <v>2267</v>
      </c>
      <c r="K4870" s="68">
        <v>2.7</v>
      </c>
      <c r="L4870" s="68">
        <v>0.77</v>
      </c>
      <c r="M4870" s="68" t="s">
        <v>1960</v>
      </c>
      <c r="N4870" s="143">
        <f>IF(対応ガラス検索!$E$2="-","",IF(対応ガラス検索!$E$2&gt;=K4870,MAX($N$2:N4869)+1,""))</f>
        <v>4869</v>
      </c>
      <c r="O4870" s="143" t="str">
        <f>IF(対応ガラス検索!$E$2="-","",IF(L4870&lt;=0.65,MAX($O$2:O4869)+1,""))</f>
        <v/>
      </c>
      <c r="P4870" s="144"/>
      <c r="Q4870" s="145"/>
    </row>
    <row r="4871" spans="1:17" x14ac:dyDescent="0.4">
      <c r="A4871" s="68">
        <v>4870</v>
      </c>
      <c r="B4871" s="68" t="s">
        <v>2056</v>
      </c>
      <c r="C4871" s="68" t="s">
        <v>2297</v>
      </c>
      <c r="D4871" s="68" t="s">
        <v>2079</v>
      </c>
      <c r="E4871" s="68" t="s">
        <v>1958</v>
      </c>
      <c r="F4871" s="68" t="s">
        <v>1959</v>
      </c>
      <c r="G4871" s="68" t="s">
        <v>2020</v>
      </c>
      <c r="H4871" s="68" t="s">
        <v>2021</v>
      </c>
      <c r="I4871" s="68">
        <v>13</v>
      </c>
      <c r="J4871" s="68" t="s">
        <v>2267</v>
      </c>
      <c r="K4871" s="142">
        <v>2.7</v>
      </c>
      <c r="L4871" s="68">
        <v>0.77</v>
      </c>
      <c r="M4871" s="68" t="s">
        <v>1960</v>
      </c>
      <c r="N4871" s="143">
        <f>IF(対応ガラス検索!$E$2="-","",IF(対応ガラス検索!$E$2&gt;=K4871,MAX($N$2:N4870)+1,""))</f>
        <v>4870</v>
      </c>
      <c r="O4871" s="143" t="str">
        <f>IF(対応ガラス検索!$E$2="-","",IF(L4871&lt;=0.65,MAX($O$2:O4870)+1,""))</f>
        <v/>
      </c>
      <c r="P4871" s="144"/>
      <c r="Q4871" s="145"/>
    </row>
    <row r="4872" spans="1:17" x14ac:dyDescent="0.4">
      <c r="A4872" s="68">
        <v>4871</v>
      </c>
      <c r="B4872" s="68" t="s">
        <v>2056</v>
      </c>
      <c r="C4872" s="68" t="s">
        <v>2297</v>
      </c>
      <c r="D4872" s="68" t="s">
        <v>2079</v>
      </c>
      <c r="E4872" s="68" t="s">
        <v>1958</v>
      </c>
      <c r="F4872" s="68" t="s">
        <v>1959</v>
      </c>
      <c r="G4872" s="68" t="s">
        <v>2020</v>
      </c>
      <c r="H4872" s="68" t="s">
        <v>2021</v>
      </c>
      <c r="I4872" s="68">
        <v>6</v>
      </c>
      <c r="J4872" s="68" t="s">
        <v>2296</v>
      </c>
      <c r="K4872" s="68">
        <v>3.3</v>
      </c>
      <c r="L4872" s="68">
        <v>0.76</v>
      </c>
      <c r="M4872" s="68" t="s">
        <v>1960</v>
      </c>
      <c r="N4872" s="143">
        <f>IF(対応ガラス検索!$E$2="-","",IF(対応ガラス検索!$E$2&gt;=K4872,MAX($N$2:N4871)+1,""))</f>
        <v>4871</v>
      </c>
      <c r="O4872" s="143" t="str">
        <f>IF(対応ガラス検索!$E$2="-","",IF(L4872&lt;=0.65,MAX($O$2:O4871)+1,""))</f>
        <v/>
      </c>
      <c r="P4872" s="144"/>
      <c r="Q4872" s="145"/>
    </row>
    <row r="4873" spans="1:17" x14ac:dyDescent="0.4">
      <c r="A4873" s="68">
        <v>4872</v>
      </c>
      <c r="B4873" s="68" t="s">
        <v>2056</v>
      </c>
      <c r="C4873" s="68" t="s">
        <v>2297</v>
      </c>
      <c r="D4873" s="68" t="s">
        <v>2079</v>
      </c>
      <c r="E4873" s="68" t="s">
        <v>1958</v>
      </c>
      <c r="F4873" s="68" t="s">
        <v>1959</v>
      </c>
      <c r="G4873" s="68" t="s">
        <v>2020</v>
      </c>
      <c r="H4873" s="68" t="s">
        <v>2021</v>
      </c>
      <c r="I4873" s="68">
        <v>7</v>
      </c>
      <c r="J4873" s="68" t="s">
        <v>2296</v>
      </c>
      <c r="K4873" s="68">
        <v>3.2</v>
      </c>
      <c r="L4873" s="68">
        <v>0.76</v>
      </c>
      <c r="M4873" s="68" t="s">
        <v>1960</v>
      </c>
      <c r="N4873" s="143">
        <f>IF(対応ガラス検索!$E$2="-","",IF(対応ガラス検索!$E$2&gt;=K4873,MAX($N$2:N4872)+1,""))</f>
        <v>4872</v>
      </c>
      <c r="O4873" s="143" t="str">
        <f>IF(対応ガラス検索!$E$2="-","",IF(L4873&lt;=0.65,MAX($O$2:O4872)+1,""))</f>
        <v/>
      </c>
      <c r="P4873" s="144"/>
      <c r="Q4873" s="145"/>
    </row>
    <row r="4874" spans="1:17" x14ac:dyDescent="0.4">
      <c r="A4874" s="68">
        <v>4873</v>
      </c>
      <c r="B4874" s="68" t="s">
        <v>2056</v>
      </c>
      <c r="C4874" s="68" t="s">
        <v>2297</v>
      </c>
      <c r="D4874" s="68" t="s">
        <v>2079</v>
      </c>
      <c r="E4874" s="68" t="s">
        <v>1958</v>
      </c>
      <c r="F4874" s="68" t="s">
        <v>1959</v>
      </c>
      <c r="G4874" s="68" t="s">
        <v>2020</v>
      </c>
      <c r="H4874" s="68" t="s">
        <v>2021</v>
      </c>
      <c r="I4874" s="68">
        <v>8</v>
      </c>
      <c r="J4874" s="68" t="s">
        <v>2296</v>
      </c>
      <c r="K4874" s="68">
        <v>3.1</v>
      </c>
      <c r="L4874" s="68">
        <v>0.76</v>
      </c>
      <c r="M4874" s="68" t="s">
        <v>1960</v>
      </c>
      <c r="N4874" s="143">
        <f>IF(対応ガラス検索!$E$2="-","",IF(対応ガラス検索!$E$2&gt;=K4874,MAX($N$2:N4873)+1,""))</f>
        <v>4873</v>
      </c>
      <c r="O4874" s="143" t="str">
        <f>IF(対応ガラス検索!$E$2="-","",IF(L4874&lt;=0.65,MAX($O$2:O4873)+1,""))</f>
        <v/>
      </c>
      <c r="P4874" s="144"/>
      <c r="Q4874" s="145"/>
    </row>
    <row r="4875" spans="1:17" x14ac:dyDescent="0.4">
      <c r="A4875" s="68">
        <v>4874</v>
      </c>
      <c r="B4875" s="68" t="s">
        <v>2056</v>
      </c>
      <c r="C4875" s="68" t="s">
        <v>2297</v>
      </c>
      <c r="D4875" s="68" t="s">
        <v>2079</v>
      </c>
      <c r="E4875" s="68" t="s">
        <v>1958</v>
      </c>
      <c r="F4875" s="68" t="s">
        <v>1959</v>
      </c>
      <c r="G4875" s="68" t="s">
        <v>2020</v>
      </c>
      <c r="H4875" s="68" t="s">
        <v>2021</v>
      </c>
      <c r="I4875" s="68">
        <v>9</v>
      </c>
      <c r="J4875" s="68" t="s">
        <v>2296</v>
      </c>
      <c r="K4875" s="146">
        <v>3</v>
      </c>
      <c r="L4875" s="68">
        <v>0.76</v>
      </c>
      <c r="M4875" s="68" t="s">
        <v>1960</v>
      </c>
      <c r="N4875" s="143">
        <f>IF(対応ガラス検索!$E$2="-","",IF(対応ガラス検索!$E$2&gt;=K4875,MAX($N$2:N4874)+1,""))</f>
        <v>4874</v>
      </c>
      <c r="O4875" s="143" t="str">
        <f>IF(対応ガラス検索!$E$2="-","",IF(L4875&lt;=0.65,MAX($O$2:O4874)+1,""))</f>
        <v/>
      </c>
      <c r="P4875" s="144"/>
      <c r="Q4875" s="145"/>
    </row>
    <row r="4876" spans="1:17" x14ac:dyDescent="0.4">
      <c r="A4876" s="68">
        <v>4875</v>
      </c>
      <c r="B4876" s="68" t="s">
        <v>2056</v>
      </c>
      <c r="C4876" s="68" t="s">
        <v>2297</v>
      </c>
      <c r="D4876" s="68" t="s">
        <v>2079</v>
      </c>
      <c r="E4876" s="68" t="s">
        <v>1958</v>
      </c>
      <c r="F4876" s="68" t="s">
        <v>1959</v>
      </c>
      <c r="G4876" s="68" t="s">
        <v>2020</v>
      </c>
      <c r="H4876" s="68" t="s">
        <v>2021</v>
      </c>
      <c r="I4876" s="68">
        <v>10</v>
      </c>
      <c r="J4876" s="68" t="s">
        <v>2296</v>
      </c>
      <c r="K4876" s="68">
        <v>2.9</v>
      </c>
      <c r="L4876" s="68">
        <v>0.77</v>
      </c>
      <c r="M4876" s="68" t="s">
        <v>1960</v>
      </c>
      <c r="N4876" s="143">
        <f>IF(対応ガラス検索!$E$2="-","",IF(対応ガラス検索!$E$2&gt;=K4876,MAX($N$2:N4875)+1,""))</f>
        <v>4875</v>
      </c>
      <c r="O4876" s="143" t="str">
        <f>IF(対応ガラス検索!$E$2="-","",IF(L4876&lt;=0.65,MAX($O$2:O4875)+1,""))</f>
        <v/>
      </c>
      <c r="P4876" s="144"/>
      <c r="Q4876" s="145"/>
    </row>
    <row r="4877" spans="1:17" x14ac:dyDescent="0.4">
      <c r="A4877" s="68">
        <v>4876</v>
      </c>
      <c r="B4877" s="68" t="s">
        <v>2056</v>
      </c>
      <c r="C4877" s="68" t="s">
        <v>2297</v>
      </c>
      <c r="D4877" s="68" t="s">
        <v>2079</v>
      </c>
      <c r="E4877" s="68" t="s">
        <v>1958</v>
      </c>
      <c r="F4877" s="68" t="s">
        <v>1959</v>
      </c>
      <c r="G4877" s="68" t="s">
        <v>2020</v>
      </c>
      <c r="H4877" s="68" t="s">
        <v>2021</v>
      </c>
      <c r="I4877" s="68">
        <v>11</v>
      </c>
      <c r="J4877" s="68" t="s">
        <v>2296</v>
      </c>
      <c r="K4877" s="142">
        <v>2.9</v>
      </c>
      <c r="L4877" s="68">
        <v>0.77</v>
      </c>
      <c r="M4877" s="68" t="s">
        <v>1960</v>
      </c>
      <c r="N4877" s="143">
        <f>IF(対応ガラス検索!$E$2="-","",IF(対応ガラス検索!$E$2&gt;=K4877,MAX($N$2:N4876)+1,""))</f>
        <v>4876</v>
      </c>
      <c r="O4877" s="143" t="str">
        <f>IF(対応ガラス検索!$E$2="-","",IF(L4877&lt;=0.65,MAX($O$2:O4876)+1,""))</f>
        <v/>
      </c>
      <c r="P4877" s="144"/>
      <c r="Q4877" s="145"/>
    </row>
    <row r="4878" spans="1:17" x14ac:dyDescent="0.4">
      <c r="A4878" s="68">
        <v>4877</v>
      </c>
      <c r="B4878" s="68" t="s">
        <v>2056</v>
      </c>
      <c r="C4878" s="68" t="s">
        <v>2297</v>
      </c>
      <c r="D4878" s="68" t="s">
        <v>2079</v>
      </c>
      <c r="E4878" s="68" t="s">
        <v>1958</v>
      </c>
      <c r="F4878" s="68" t="s">
        <v>1959</v>
      </c>
      <c r="G4878" s="68" t="s">
        <v>2020</v>
      </c>
      <c r="H4878" s="68" t="s">
        <v>2021</v>
      </c>
      <c r="I4878" s="68">
        <v>12</v>
      </c>
      <c r="J4878" s="68" t="s">
        <v>2296</v>
      </c>
      <c r="K4878" s="68">
        <v>2.8</v>
      </c>
      <c r="L4878" s="68">
        <v>0.77</v>
      </c>
      <c r="M4878" s="68" t="s">
        <v>1960</v>
      </c>
      <c r="N4878" s="143">
        <f>IF(対応ガラス検索!$E$2="-","",IF(対応ガラス検索!$E$2&gt;=K4878,MAX($N$2:N4877)+1,""))</f>
        <v>4877</v>
      </c>
      <c r="O4878" s="143" t="str">
        <f>IF(対応ガラス検索!$E$2="-","",IF(L4878&lt;=0.65,MAX($O$2:O4877)+1,""))</f>
        <v/>
      </c>
      <c r="P4878" s="144"/>
      <c r="Q4878" s="145"/>
    </row>
    <row r="4879" spans="1:17" x14ac:dyDescent="0.4">
      <c r="A4879" s="68">
        <v>4878</v>
      </c>
      <c r="B4879" s="68" t="s">
        <v>2056</v>
      </c>
      <c r="C4879" s="68" t="s">
        <v>2297</v>
      </c>
      <c r="D4879" s="68" t="s">
        <v>2079</v>
      </c>
      <c r="E4879" s="68" t="s">
        <v>1958</v>
      </c>
      <c r="F4879" s="68" t="s">
        <v>1959</v>
      </c>
      <c r="G4879" s="68" t="s">
        <v>2020</v>
      </c>
      <c r="H4879" s="68" t="s">
        <v>2021</v>
      </c>
      <c r="I4879" s="68">
        <v>13</v>
      </c>
      <c r="J4879" s="68" t="s">
        <v>2296</v>
      </c>
      <c r="K4879" s="68">
        <v>2.8</v>
      </c>
      <c r="L4879" s="68">
        <v>0.77</v>
      </c>
      <c r="M4879" s="68" t="s">
        <v>1960</v>
      </c>
      <c r="N4879" s="143">
        <f>IF(対応ガラス検索!$E$2="-","",IF(対応ガラス検索!$E$2&gt;=K4879,MAX($N$2:N4878)+1,""))</f>
        <v>4878</v>
      </c>
      <c r="O4879" s="143" t="str">
        <f>IF(対応ガラス検索!$E$2="-","",IF(L4879&lt;=0.65,MAX($O$2:O4878)+1,""))</f>
        <v/>
      </c>
      <c r="P4879" s="144"/>
      <c r="Q4879" s="145"/>
    </row>
    <row r="4880" spans="1:17" x14ac:dyDescent="0.4">
      <c r="A4880" s="68">
        <v>4879</v>
      </c>
      <c r="B4880" s="68" t="s">
        <v>2056</v>
      </c>
      <c r="C4880" s="68" t="s">
        <v>2297</v>
      </c>
      <c r="D4880" s="68" t="s">
        <v>2079</v>
      </c>
      <c r="E4880" s="68" t="s">
        <v>1958</v>
      </c>
      <c r="F4880" s="68" t="s">
        <v>1959</v>
      </c>
      <c r="G4880" s="68" t="s">
        <v>2020</v>
      </c>
      <c r="H4880" s="68" t="s">
        <v>2021</v>
      </c>
      <c r="I4880" s="68">
        <v>6</v>
      </c>
      <c r="J4880" s="68" t="s">
        <v>2296</v>
      </c>
      <c r="K4880" s="68">
        <v>3.3</v>
      </c>
      <c r="L4880" s="68">
        <v>0.76</v>
      </c>
      <c r="M4880" s="68" t="s">
        <v>1960</v>
      </c>
      <c r="N4880" s="143">
        <f>IF(対応ガラス検索!$E$2="-","",IF(対応ガラス検索!$E$2&gt;=K4880,MAX($N$2:N4879)+1,""))</f>
        <v>4879</v>
      </c>
      <c r="O4880" s="143" t="str">
        <f>IF(対応ガラス検索!$E$2="-","",IF(L4880&lt;=0.65,MAX($O$2:O4879)+1,""))</f>
        <v/>
      </c>
      <c r="P4880" s="144"/>
      <c r="Q4880" s="145"/>
    </row>
    <row r="4881" spans="1:17" x14ac:dyDescent="0.4">
      <c r="A4881" s="68">
        <v>4880</v>
      </c>
      <c r="B4881" s="68" t="s">
        <v>2056</v>
      </c>
      <c r="C4881" s="68" t="s">
        <v>2297</v>
      </c>
      <c r="D4881" s="68" t="s">
        <v>2079</v>
      </c>
      <c r="E4881" s="68" t="s">
        <v>1958</v>
      </c>
      <c r="F4881" s="68" t="s">
        <v>1959</v>
      </c>
      <c r="G4881" s="68" t="s">
        <v>2020</v>
      </c>
      <c r="H4881" s="68" t="s">
        <v>2021</v>
      </c>
      <c r="I4881" s="68">
        <v>7</v>
      </c>
      <c r="J4881" s="68" t="s">
        <v>2296</v>
      </c>
      <c r="K4881" s="68">
        <v>3.2</v>
      </c>
      <c r="L4881" s="68">
        <v>0.76</v>
      </c>
      <c r="M4881" s="68" t="s">
        <v>1960</v>
      </c>
      <c r="N4881" s="143">
        <f>IF(対応ガラス検索!$E$2="-","",IF(対応ガラス検索!$E$2&gt;=K4881,MAX($N$2:N4880)+1,""))</f>
        <v>4880</v>
      </c>
      <c r="O4881" s="143" t="str">
        <f>IF(対応ガラス検索!$E$2="-","",IF(L4881&lt;=0.65,MAX($O$2:O4880)+1,""))</f>
        <v/>
      </c>
      <c r="P4881" s="144"/>
      <c r="Q4881" s="145"/>
    </row>
    <row r="4882" spans="1:17" x14ac:dyDescent="0.4">
      <c r="A4882" s="68">
        <v>4881</v>
      </c>
      <c r="B4882" s="68" t="s">
        <v>2056</v>
      </c>
      <c r="C4882" s="68" t="s">
        <v>2297</v>
      </c>
      <c r="D4882" s="68" t="s">
        <v>2079</v>
      </c>
      <c r="E4882" s="68" t="s">
        <v>1958</v>
      </c>
      <c r="F4882" s="68" t="s">
        <v>1959</v>
      </c>
      <c r="G4882" s="68" t="s">
        <v>2020</v>
      </c>
      <c r="H4882" s="68" t="s">
        <v>2021</v>
      </c>
      <c r="I4882" s="68">
        <v>8</v>
      </c>
      <c r="J4882" s="68" t="s">
        <v>2296</v>
      </c>
      <c r="K4882" s="68">
        <v>3.1</v>
      </c>
      <c r="L4882" s="68">
        <v>0.76</v>
      </c>
      <c r="M4882" s="68" t="s">
        <v>1960</v>
      </c>
      <c r="N4882" s="143">
        <f>IF(対応ガラス検索!$E$2="-","",IF(対応ガラス検索!$E$2&gt;=K4882,MAX($N$2:N4881)+1,""))</f>
        <v>4881</v>
      </c>
      <c r="O4882" s="143" t="str">
        <f>IF(対応ガラス検索!$E$2="-","",IF(L4882&lt;=0.65,MAX($O$2:O4881)+1,""))</f>
        <v/>
      </c>
      <c r="P4882" s="144"/>
      <c r="Q4882" s="145"/>
    </row>
    <row r="4883" spans="1:17" x14ac:dyDescent="0.4">
      <c r="A4883" s="68">
        <v>4882</v>
      </c>
      <c r="B4883" s="68" t="s">
        <v>2056</v>
      </c>
      <c r="C4883" s="68" t="s">
        <v>2297</v>
      </c>
      <c r="D4883" s="68" t="s">
        <v>2079</v>
      </c>
      <c r="E4883" s="68" t="s">
        <v>1958</v>
      </c>
      <c r="F4883" s="68" t="s">
        <v>1959</v>
      </c>
      <c r="G4883" s="68" t="s">
        <v>2020</v>
      </c>
      <c r="H4883" s="68" t="s">
        <v>2021</v>
      </c>
      <c r="I4883" s="68">
        <v>9</v>
      </c>
      <c r="J4883" s="68" t="s">
        <v>2296</v>
      </c>
      <c r="K4883" s="68">
        <v>3</v>
      </c>
      <c r="L4883" s="68">
        <v>0.76</v>
      </c>
      <c r="M4883" s="68" t="s">
        <v>1960</v>
      </c>
      <c r="N4883" s="143">
        <f>IF(対応ガラス検索!$E$2="-","",IF(対応ガラス検索!$E$2&gt;=K4883,MAX($N$2:N4882)+1,""))</f>
        <v>4882</v>
      </c>
      <c r="O4883" s="143" t="str">
        <f>IF(対応ガラス検索!$E$2="-","",IF(L4883&lt;=0.65,MAX($O$2:O4882)+1,""))</f>
        <v/>
      </c>
      <c r="P4883" s="144"/>
      <c r="Q4883" s="145"/>
    </row>
    <row r="4884" spans="1:17" x14ac:dyDescent="0.4">
      <c r="A4884" s="68">
        <v>4883</v>
      </c>
      <c r="B4884" s="68" t="s">
        <v>2056</v>
      </c>
      <c r="C4884" s="68" t="s">
        <v>2297</v>
      </c>
      <c r="D4884" s="68" t="s">
        <v>2079</v>
      </c>
      <c r="E4884" s="68" t="s">
        <v>1958</v>
      </c>
      <c r="F4884" s="68" t="s">
        <v>1959</v>
      </c>
      <c r="G4884" s="68" t="s">
        <v>2020</v>
      </c>
      <c r="H4884" s="68" t="s">
        <v>2021</v>
      </c>
      <c r="I4884" s="68">
        <v>10</v>
      </c>
      <c r="J4884" s="68" t="s">
        <v>2296</v>
      </c>
      <c r="K4884" s="142">
        <v>2.9</v>
      </c>
      <c r="L4884" s="68">
        <v>0.77</v>
      </c>
      <c r="M4884" s="68" t="s">
        <v>1960</v>
      </c>
      <c r="N4884" s="143">
        <f>IF(対応ガラス検索!$E$2="-","",IF(対応ガラス検索!$E$2&gt;=K4884,MAX($N$2:N4883)+1,""))</f>
        <v>4883</v>
      </c>
      <c r="O4884" s="143" t="str">
        <f>IF(対応ガラス検索!$E$2="-","",IF(L4884&lt;=0.65,MAX($O$2:O4883)+1,""))</f>
        <v/>
      </c>
      <c r="P4884" s="144"/>
      <c r="Q4884" s="145"/>
    </row>
    <row r="4885" spans="1:17" x14ac:dyDescent="0.4">
      <c r="A4885" s="68">
        <v>4884</v>
      </c>
      <c r="B4885" s="68" t="s">
        <v>2056</v>
      </c>
      <c r="C4885" s="68" t="s">
        <v>2297</v>
      </c>
      <c r="D4885" s="68" t="s">
        <v>2079</v>
      </c>
      <c r="E4885" s="68" t="s">
        <v>1958</v>
      </c>
      <c r="F4885" s="68" t="s">
        <v>1959</v>
      </c>
      <c r="G4885" s="68" t="s">
        <v>2020</v>
      </c>
      <c r="H4885" s="68" t="s">
        <v>2021</v>
      </c>
      <c r="I4885" s="68">
        <v>11</v>
      </c>
      <c r="J4885" s="68" t="s">
        <v>2296</v>
      </c>
      <c r="K4885" s="68">
        <v>2.9</v>
      </c>
      <c r="L4885" s="68">
        <v>0.77</v>
      </c>
      <c r="M4885" s="68" t="s">
        <v>1960</v>
      </c>
      <c r="N4885" s="143">
        <f>IF(対応ガラス検索!$E$2="-","",IF(対応ガラス検索!$E$2&gt;=K4885,MAX($N$2:N4884)+1,""))</f>
        <v>4884</v>
      </c>
      <c r="O4885" s="143" t="str">
        <f>IF(対応ガラス検索!$E$2="-","",IF(L4885&lt;=0.65,MAX($O$2:O4884)+1,""))</f>
        <v/>
      </c>
      <c r="P4885" s="144"/>
      <c r="Q4885" s="145"/>
    </row>
    <row r="4886" spans="1:17" x14ac:dyDescent="0.4">
      <c r="A4886" s="68">
        <v>4885</v>
      </c>
      <c r="B4886" s="68" t="s">
        <v>2056</v>
      </c>
      <c r="C4886" s="68" t="s">
        <v>2297</v>
      </c>
      <c r="D4886" s="68" t="s">
        <v>2079</v>
      </c>
      <c r="E4886" s="68" t="s">
        <v>1958</v>
      </c>
      <c r="F4886" s="68" t="s">
        <v>1959</v>
      </c>
      <c r="G4886" s="68" t="s">
        <v>2020</v>
      </c>
      <c r="H4886" s="68" t="s">
        <v>2021</v>
      </c>
      <c r="I4886" s="68">
        <v>12</v>
      </c>
      <c r="J4886" s="68" t="s">
        <v>2296</v>
      </c>
      <c r="K4886" s="68">
        <v>2.8</v>
      </c>
      <c r="L4886" s="68">
        <v>0.77</v>
      </c>
      <c r="M4886" s="68" t="s">
        <v>1960</v>
      </c>
      <c r="N4886" s="143">
        <f>IF(対応ガラス検索!$E$2="-","",IF(対応ガラス検索!$E$2&gt;=K4886,MAX($N$2:N4885)+1,""))</f>
        <v>4885</v>
      </c>
      <c r="O4886" s="143" t="str">
        <f>IF(対応ガラス検索!$E$2="-","",IF(L4886&lt;=0.65,MAX($O$2:O4885)+1,""))</f>
        <v/>
      </c>
      <c r="P4886" s="144"/>
      <c r="Q4886" s="145"/>
    </row>
    <row r="4887" spans="1:17" x14ac:dyDescent="0.4">
      <c r="A4887" s="68">
        <v>4886</v>
      </c>
      <c r="B4887" s="68" t="s">
        <v>2056</v>
      </c>
      <c r="C4887" s="68" t="s">
        <v>2297</v>
      </c>
      <c r="D4887" s="68" t="s">
        <v>2079</v>
      </c>
      <c r="E4887" s="68" t="s">
        <v>1958</v>
      </c>
      <c r="F4887" s="68" t="s">
        <v>1959</v>
      </c>
      <c r="G4887" s="68" t="s">
        <v>2020</v>
      </c>
      <c r="H4887" s="68" t="s">
        <v>2021</v>
      </c>
      <c r="I4887" s="68">
        <v>13</v>
      </c>
      <c r="J4887" s="68" t="s">
        <v>2296</v>
      </c>
      <c r="K4887" s="68">
        <v>2.8</v>
      </c>
      <c r="L4887" s="68">
        <v>0.77</v>
      </c>
      <c r="M4887" s="68" t="s">
        <v>1960</v>
      </c>
      <c r="N4887" s="143">
        <f>IF(対応ガラス検索!$E$2="-","",IF(対応ガラス検索!$E$2&gt;=K4887,MAX($N$2:N4886)+1,""))</f>
        <v>4886</v>
      </c>
      <c r="O4887" s="143" t="str">
        <f>IF(対応ガラス検索!$E$2="-","",IF(L4887&lt;=0.65,MAX($O$2:O4886)+1,""))</f>
        <v/>
      </c>
      <c r="P4887" s="144"/>
      <c r="Q4887" s="145"/>
    </row>
    <row r="4888" spans="1:17" x14ac:dyDescent="0.4">
      <c r="A4888" s="68">
        <v>4887</v>
      </c>
      <c r="B4888" s="68" t="s">
        <v>2056</v>
      </c>
      <c r="C4888" s="68" t="s">
        <v>2297</v>
      </c>
      <c r="D4888" s="68" t="s">
        <v>2087</v>
      </c>
      <c r="E4888" s="68" t="s">
        <v>1962</v>
      </c>
      <c r="F4888" s="68" t="s">
        <v>1963</v>
      </c>
      <c r="G4888" s="68" t="s">
        <v>2020</v>
      </c>
      <c r="H4888" s="68" t="s">
        <v>2021</v>
      </c>
      <c r="I4888" s="68">
        <v>6</v>
      </c>
      <c r="J4888" s="68" t="s">
        <v>2267</v>
      </c>
      <c r="K4888" s="146">
        <v>3</v>
      </c>
      <c r="L4888" s="68">
        <v>0.75</v>
      </c>
      <c r="M4888" s="68" t="s">
        <v>1960</v>
      </c>
      <c r="N4888" s="143">
        <f>IF(対応ガラス検索!$E$2="-","",IF(対応ガラス検索!$E$2&gt;=K4888,MAX($N$2:N4887)+1,""))</f>
        <v>4887</v>
      </c>
      <c r="O4888" s="143" t="str">
        <f>IF(対応ガラス検索!$E$2="-","",IF(L4888&lt;=0.65,MAX($O$2:O4887)+1,""))</f>
        <v/>
      </c>
      <c r="P4888" s="144"/>
      <c r="Q4888" s="145"/>
    </row>
    <row r="4889" spans="1:17" x14ac:dyDescent="0.4">
      <c r="A4889" s="68">
        <v>4888</v>
      </c>
      <c r="B4889" s="68" t="s">
        <v>2056</v>
      </c>
      <c r="C4889" s="68" t="s">
        <v>2297</v>
      </c>
      <c r="D4889" s="68" t="s">
        <v>2087</v>
      </c>
      <c r="E4889" s="68" t="s">
        <v>1962</v>
      </c>
      <c r="F4889" s="68" t="s">
        <v>1963</v>
      </c>
      <c r="G4889" s="68" t="s">
        <v>2020</v>
      </c>
      <c r="H4889" s="68" t="s">
        <v>2021</v>
      </c>
      <c r="I4889" s="68">
        <v>7</v>
      </c>
      <c r="J4889" s="68" t="s">
        <v>2267</v>
      </c>
      <c r="K4889" s="68">
        <v>2.9</v>
      </c>
      <c r="L4889" s="68">
        <v>0.75</v>
      </c>
      <c r="M4889" s="68" t="s">
        <v>1960</v>
      </c>
      <c r="N4889" s="143">
        <f>IF(対応ガラス検索!$E$2="-","",IF(対応ガラス検索!$E$2&gt;=K4889,MAX($N$2:N4888)+1,""))</f>
        <v>4888</v>
      </c>
      <c r="O4889" s="143" t="str">
        <f>IF(対応ガラス検索!$E$2="-","",IF(L4889&lt;=0.65,MAX($O$2:O4888)+1,""))</f>
        <v/>
      </c>
      <c r="P4889" s="144"/>
      <c r="Q4889" s="145"/>
    </row>
    <row r="4890" spans="1:17" x14ac:dyDescent="0.4">
      <c r="A4890" s="68">
        <v>4889</v>
      </c>
      <c r="B4890" s="68" t="s">
        <v>2056</v>
      </c>
      <c r="C4890" s="68" t="s">
        <v>2297</v>
      </c>
      <c r="D4890" s="68" t="s">
        <v>2087</v>
      </c>
      <c r="E4890" s="68" t="s">
        <v>1962</v>
      </c>
      <c r="F4890" s="68" t="s">
        <v>1963</v>
      </c>
      <c r="G4890" s="68" t="s">
        <v>2020</v>
      </c>
      <c r="H4890" s="68" t="s">
        <v>2021</v>
      </c>
      <c r="I4890" s="68">
        <v>8</v>
      </c>
      <c r="J4890" s="68" t="s">
        <v>2267</v>
      </c>
      <c r="K4890" s="68">
        <v>2.9</v>
      </c>
      <c r="L4890" s="68">
        <v>0.75</v>
      </c>
      <c r="M4890" s="68" t="s">
        <v>1960</v>
      </c>
      <c r="N4890" s="143">
        <f>IF(対応ガラス検索!$E$2="-","",IF(対応ガラス検索!$E$2&gt;=K4890,MAX($N$2:N4889)+1,""))</f>
        <v>4889</v>
      </c>
      <c r="O4890" s="143" t="str">
        <f>IF(対応ガラス検索!$E$2="-","",IF(L4890&lt;=0.65,MAX($O$2:O4889)+1,""))</f>
        <v/>
      </c>
      <c r="P4890" s="144"/>
      <c r="Q4890" s="145"/>
    </row>
    <row r="4891" spans="1:17" x14ac:dyDescent="0.4">
      <c r="A4891" s="68">
        <v>4890</v>
      </c>
      <c r="B4891" s="68" t="s">
        <v>2056</v>
      </c>
      <c r="C4891" s="68" t="s">
        <v>2297</v>
      </c>
      <c r="D4891" s="68" t="s">
        <v>2087</v>
      </c>
      <c r="E4891" s="68" t="s">
        <v>1962</v>
      </c>
      <c r="F4891" s="68" t="s">
        <v>1963</v>
      </c>
      <c r="G4891" s="68" t="s">
        <v>2020</v>
      </c>
      <c r="H4891" s="68" t="s">
        <v>2021</v>
      </c>
      <c r="I4891" s="68">
        <v>9</v>
      </c>
      <c r="J4891" s="68" t="s">
        <v>2267</v>
      </c>
      <c r="K4891" s="68">
        <v>2.8</v>
      </c>
      <c r="L4891" s="68">
        <v>0.75</v>
      </c>
      <c r="M4891" s="68" t="s">
        <v>1960</v>
      </c>
      <c r="N4891" s="143">
        <f>IF(対応ガラス検索!$E$2="-","",IF(対応ガラス検索!$E$2&gt;=K4891,MAX($N$2:N4890)+1,""))</f>
        <v>4890</v>
      </c>
      <c r="O4891" s="143" t="str">
        <f>IF(対応ガラス検索!$E$2="-","",IF(L4891&lt;=0.65,MAX($O$2:O4890)+1,""))</f>
        <v/>
      </c>
      <c r="P4891" s="144"/>
      <c r="Q4891" s="145"/>
    </row>
    <row r="4892" spans="1:17" x14ac:dyDescent="0.4">
      <c r="A4892" s="68">
        <v>4891</v>
      </c>
      <c r="B4892" s="68" t="s">
        <v>2056</v>
      </c>
      <c r="C4892" s="68" t="s">
        <v>2297</v>
      </c>
      <c r="D4892" s="68" t="s">
        <v>2087</v>
      </c>
      <c r="E4892" s="68" t="s">
        <v>1962</v>
      </c>
      <c r="F4892" s="68" t="s">
        <v>1963</v>
      </c>
      <c r="G4892" s="68" t="s">
        <v>2020</v>
      </c>
      <c r="H4892" s="68" t="s">
        <v>2021</v>
      </c>
      <c r="I4892" s="68">
        <v>10</v>
      </c>
      <c r="J4892" s="68" t="s">
        <v>2267</v>
      </c>
      <c r="K4892" s="68">
        <v>2.8</v>
      </c>
      <c r="L4892" s="68">
        <v>0.75</v>
      </c>
      <c r="M4892" s="68" t="s">
        <v>1960</v>
      </c>
      <c r="N4892" s="143">
        <f>IF(対応ガラス検索!$E$2="-","",IF(対応ガラス検索!$E$2&gt;=K4892,MAX($N$2:N4891)+1,""))</f>
        <v>4891</v>
      </c>
      <c r="O4892" s="143" t="str">
        <f>IF(対応ガラス検索!$E$2="-","",IF(L4892&lt;=0.65,MAX($O$2:O4891)+1,""))</f>
        <v/>
      </c>
      <c r="P4892" s="144"/>
      <c r="Q4892" s="145"/>
    </row>
    <row r="4893" spans="1:17" x14ac:dyDescent="0.4">
      <c r="A4893" s="68">
        <v>4892</v>
      </c>
      <c r="B4893" s="68" t="s">
        <v>2056</v>
      </c>
      <c r="C4893" s="68" t="s">
        <v>2297</v>
      </c>
      <c r="D4893" s="68" t="s">
        <v>2087</v>
      </c>
      <c r="E4893" s="68" t="s">
        <v>1962</v>
      </c>
      <c r="F4893" s="68" t="s">
        <v>1963</v>
      </c>
      <c r="G4893" s="68" t="s">
        <v>2020</v>
      </c>
      <c r="H4893" s="68" t="s">
        <v>2021</v>
      </c>
      <c r="I4893" s="68">
        <v>11</v>
      </c>
      <c r="J4893" s="68" t="s">
        <v>2267</v>
      </c>
      <c r="K4893" s="68">
        <v>2.7</v>
      </c>
      <c r="L4893" s="68">
        <v>0.76</v>
      </c>
      <c r="M4893" s="68" t="s">
        <v>1960</v>
      </c>
      <c r="N4893" s="143">
        <f>IF(対応ガラス検索!$E$2="-","",IF(対応ガラス検索!$E$2&gt;=K4893,MAX($N$2:N4892)+1,""))</f>
        <v>4892</v>
      </c>
      <c r="O4893" s="143" t="str">
        <f>IF(対応ガラス検索!$E$2="-","",IF(L4893&lt;=0.65,MAX($O$2:O4892)+1,""))</f>
        <v/>
      </c>
      <c r="P4893" s="144"/>
      <c r="Q4893" s="145"/>
    </row>
    <row r="4894" spans="1:17" x14ac:dyDescent="0.4">
      <c r="A4894" s="68">
        <v>4893</v>
      </c>
      <c r="B4894" s="68" t="s">
        <v>2056</v>
      </c>
      <c r="C4894" s="68" t="s">
        <v>2297</v>
      </c>
      <c r="D4894" s="68" t="s">
        <v>2087</v>
      </c>
      <c r="E4894" s="68" t="s">
        <v>1962</v>
      </c>
      <c r="F4894" s="68" t="s">
        <v>1963</v>
      </c>
      <c r="G4894" s="68" t="s">
        <v>2020</v>
      </c>
      <c r="H4894" s="68" t="s">
        <v>2021</v>
      </c>
      <c r="I4894" s="68">
        <v>12</v>
      </c>
      <c r="J4894" s="68" t="s">
        <v>2267</v>
      </c>
      <c r="K4894" s="68">
        <v>2.7</v>
      </c>
      <c r="L4894" s="68">
        <v>0.76</v>
      </c>
      <c r="M4894" s="68" t="s">
        <v>1960</v>
      </c>
      <c r="N4894" s="143">
        <f>IF(対応ガラス検索!$E$2="-","",IF(対応ガラス検索!$E$2&gt;=K4894,MAX($N$2:N4893)+1,""))</f>
        <v>4893</v>
      </c>
      <c r="O4894" s="143" t="str">
        <f>IF(対応ガラス検索!$E$2="-","",IF(L4894&lt;=0.65,MAX($O$2:O4893)+1,""))</f>
        <v/>
      </c>
      <c r="P4894" s="144"/>
      <c r="Q4894" s="145"/>
    </row>
    <row r="4895" spans="1:17" x14ac:dyDescent="0.4">
      <c r="A4895" s="68">
        <v>4894</v>
      </c>
      <c r="B4895" s="68" t="s">
        <v>2056</v>
      </c>
      <c r="C4895" s="68" t="s">
        <v>2297</v>
      </c>
      <c r="D4895" s="68" t="s">
        <v>2087</v>
      </c>
      <c r="E4895" s="68" t="s">
        <v>1962</v>
      </c>
      <c r="F4895" s="68" t="s">
        <v>1963</v>
      </c>
      <c r="G4895" s="68" t="s">
        <v>2020</v>
      </c>
      <c r="H4895" s="68" t="s">
        <v>2021</v>
      </c>
      <c r="I4895" s="68">
        <v>13</v>
      </c>
      <c r="J4895" s="68" t="s">
        <v>2267</v>
      </c>
      <c r="K4895" s="68">
        <v>2.6</v>
      </c>
      <c r="L4895" s="68">
        <v>0.76</v>
      </c>
      <c r="M4895" s="68" t="s">
        <v>1960</v>
      </c>
      <c r="N4895" s="143">
        <f>IF(対応ガラス検索!$E$2="-","",IF(対応ガラス検索!$E$2&gt;=K4895,MAX($N$2:N4894)+1,""))</f>
        <v>4894</v>
      </c>
      <c r="O4895" s="143" t="str">
        <f>IF(対応ガラス検索!$E$2="-","",IF(L4895&lt;=0.65,MAX($O$2:O4894)+1,""))</f>
        <v/>
      </c>
      <c r="P4895" s="144"/>
      <c r="Q4895" s="145"/>
    </row>
    <row r="4896" spans="1:17" x14ac:dyDescent="0.4">
      <c r="A4896" s="68">
        <v>4895</v>
      </c>
      <c r="B4896" s="68" t="s">
        <v>2056</v>
      </c>
      <c r="C4896" s="68" t="s">
        <v>2297</v>
      </c>
      <c r="D4896" s="68" t="s">
        <v>2087</v>
      </c>
      <c r="E4896" s="68" t="s">
        <v>1962</v>
      </c>
      <c r="F4896" s="68" t="s">
        <v>1963</v>
      </c>
      <c r="G4896" s="68" t="s">
        <v>2020</v>
      </c>
      <c r="H4896" s="68" t="s">
        <v>2021</v>
      </c>
      <c r="I4896" s="68">
        <v>6</v>
      </c>
      <c r="J4896" s="68" t="s">
        <v>2267</v>
      </c>
      <c r="K4896" s="68">
        <v>3</v>
      </c>
      <c r="L4896" s="68">
        <v>0.75</v>
      </c>
      <c r="M4896" s="68" t="s">
        <v>1960</v>
      </c>
      <c r="N4896" s="143">
        <f>IF(対応ガラス検索!$E$2="-","",IF(対応ガラス検索!$E$2&gt;=K4896,MAX($N$2:N4895)+1,""))</f>
        <v>4895</v>
      </c>
      <c r="O4896" s="143" t="str">
        <f>IF(対応ガラス検索!$E$2="-","",IF(L4896&lt;=0.65,MAX($O$2:O4895)+1,""))</f>
        <v/>
      </c>
      <c r="P4896" s="144"/>
      <c r="Q4896" s="145"/>
    </row>
    <row r="4897" spans="1:17" x14ac:dyDescent="0.4">
      <c r="A4897" s="68">
        <v>4896</v>
      </c>
      <c r="B4897" s="68" t="s">
        <v>2056</v>
      </c>
      <c r="C4897" s="68" t="s">
        <v>2297</v>
      </c>
      <c r="D4897" s="68" t="s">
        <v>2087</v>
      </c>
      <c r="E4897" s="68" t="s">
        <v>1962</v>
      </c>
      <c r="F4897" s="68" t="s">
        <v>1963</v>
      </c>
      <c r="G4897" s="68" t="s">
        <v>2020</v>
      </c>
      <c r="H4897" s="68" t="s">
        <v>2021</v>
      </c>
      <c r="I4897" s="68">
        <v>7</v>
      </c>
      <c r="J4897" s="68" t="s">
        <v>2267</v>
      </c>
      <c r="K4897" s="142">
        <v>2.9</v>
      </c>
      <c r="L4897" s="68">
        <v>0.75</v>
      </c>
      <c r="M4897" s="68" t="s">
        <v>1960</v>
      </c>
      <c r="N4897" s="143">
        <f>IF(対応ガラス検索!$E$2="-","",IF(対応ガラス検索!$E$2&gt;=K4897,MAX($N$2:N4896)+1,""))</f>
        <v>4896</v>
      </c>
      <c r="O4897" s="143" t="str">
        <f>IF(対応ガラス検索!$E$2="-","",IF(L4897&lt;=0.65,MAX($O$2:O4896)+1,""))</f>
        <v/>
      </c>
      <c r="P4897" s="144"/>
      <c r="Q4897" s="145"/>
    </row>
    <row r="4898" spans="1:17" x14ac:dyDescent="0.4">
      <c r="A4898" s="68">
        <v>4897</v>
      </c>
      <c r="B4898" s="68" t="s">
        <v>2056</v>
      </c>
      <c r="C4898" s="68" t="s">
        <v>2297</v>
      </c>
      <c r="D4898" s="68" t="s">
        <v>2087</v>
      </c>
      <c r="E4898" s="68" t="s">
        <v>1962</v>
      </c>
      <c r="F4898" s="68" t="s">
        <v>1963</v>
      </c>
      <c r="G4898" s="68" t="s">
        <v>2020</v>
      </c>
      <c r="H4898" s="68" t="s">
        <v>2021</v>
      </c>
      <c r="I4898" s="68">
        <v>8</v>
      </c>
      <c r="J4898" s="68" t="s">
        <v>2267</v>
      </c>
      <c r="K4898" s="68">
        <v>2.9</v>
      </c>
      <c r="L4898" s="68">
        <v>0.75</v>
      </c>
      <c r="M4898" s="68" t="s">
        <v>1960</v>
      </c>
      <c r="N4898" s="143">
        <f>IF(対応ガラス検索!$E$2="-","",IF(対応ガラス検索!$E$2&gt;=K4898,MAX($N$2:N4897)+1,""))</f>
        <v>4897</v>
      </c>
      <c r="O4898" s="143" t="str">
        <f>IF(対応ガラス検索!$E$2="-","",IF(L4898&lt;=0.65,MAX($O$2:O4897)+1,""))</f>
        <v/>
      </c>
      <c r="P4898" s="144"/>
      <c r="Q4898" s="145"/>
    </row>
    <row r="4899" spans="1:17" x14ac:dyDescent="0.4">
      <c r="A4899" s="68">
        <v>4898</v>
      </c>
      <c r="B4899" s="68" t="s">
        <v>2056</v>
      </c>
      <c r="C4899" s="68" t="s">
        <v>2297</v>
      </c>
      <c r="D4899" s="68" t="s">
        <v>2087</v>
      </c>
      <c r="E4899" s="68" t="s">
        <v>1962</v>
      </c>
      <c r="F4899" s="68" t="s">
        <v>1963</v>
      </c>
      <c r="G4899" s="68" t="s">
        <v>2020</v>
      </c>
      <c r="H4899" s="68" t="s">
        <v>2021</v>
      </c>
      <c r="I4899" s="68">
        <v>9</v>
      </c>
      <c r="J4899" s="68" t="s">
        <v>2267</v>
      </c>
      <c r="K4899" s="146">
        <v>2.8</v>
      </c>
      <c r="L4899" s="68">
        <v>0.75</v>
      </c>
      <c r="M4899" s="68" t="s">
        <v>1960</v>
      </c>
      <c r="N4899" s="143">
        <f>IF(対応ガラス検索!$E$2="-","",IF(対応ガラス検索!$E$2&gt;=K4899,MAX($N$2:N4898)+1,""))</f>
        <v>4898</v>
      </c>
      <c r="O4899" s="143" t="str">
        <f>IF(対応ガラス検索!$E$2="-","",IF(L4899&lt;=0.65,MAX($O$2:O4898)+1,""))</f>
        <v/>
      </c>
      <c r="P4899" s="144"/>
      <c r="Q4899" s="145"/>
    </row>
    <row r="4900" spans="1:17" x14ac:dyDescent="0.4">
      <c r="A4900" s="68">
        <v>4899</v>
      </c>
      <c r="B4900" s="68" t="s">
        <v>2056</v>
      </c>
      <c r="C4900" s="68" t="s">
        <v>2297</v>
      </c>
      <c r="D4900" s="68" t="s">
        <v>2087</v>
      </c>
      <c r="E4900" s="68" t="s">
        <v>1962</v>
      </c>
      <c r="F4900" s="68" t="s">
        <v>1963</v>
      </c>
      <c r="G4900" s="68" t="s">
        <v>2020</v>
      </c>
      <c r="H4900" s="68" t="s">
        <v>2021</v>
      </c>
      <c r="I4900" s="68">
        <v>10</v>
      </c>
      <c r="J4900" s="68" t="s">
        <v>2267</v>
      </c>
      <c r="K4900" s="68">
        <v>2.8</v>
      </c>
      <c r="L4900" s="68">
        <v>0.75</v>
      </c>
      <c r="M4900" s="68" t="s">
        <v>1960</v>
      </c>
      <c r="N4900" s="143">
        <f>IF(対応ガラス検索!$E$2="-","",IF(対応ガラス検索!$E$2&gt;=K4900,MAX($N$2:N4899)+1,""))</f>
        <v>4899</v>
      </c>
      <c r="O4900" s="143" t="str">
        <f>IF(対応ガラス検索!$E$2="-","",IF(L4900&lt;=0.65,MAX($O$2:O4899)+1,""))</f>
        <v/>
      </c>
      <c r="P4900" s="144"/>
      <c r="Q4900" s="145"/>
    </row>
    <row r="4901" spans="1:17" x14ac:dyDescent="0.4">
      <c r="A4901" s="68">
        <v>4900</v>
      </c>
      <c r="B4901" s="68" t="s">
        <v>2056</v>
      </c>
      <c r="C4901" s="68" t="s">
        <v>2297</v>
      </c>
      <c r="D4901" s="68" t="s">
        <v>2087</v>
      </c>
      <c r="E4901" s="68" t="s">
        <v>1962</v>
      </c>
      <c r="F4901" s="68" t="s">
        <v>1963</v>
      </c>
      <c r="G4901" s="68" t="s">
        <v>2020</v>
      </c>
      <c r="H4901" s="68" t="s">
        <v>2021</v>
      </c>
      <c r="I4901" s="68">
        <v>11</v>
      </c>
      <c r="J4901" s="68" t="s">
        <v>2267</v>
      </c>
      <c r="K4901" s="68">
        <v>2.7</v>
      </c>
      <c r="L4901" s="68">
        <v>0.76</v>
      </c>
      <c r="M4901" s="68" t="s">
        <v>1960</v>
      </c>
      <c r="N4901" s="143">
        <f>IF(対応ガラス検索!$E$2="-","",IF(対応ガラス検索!$E$2&gt;=K4901,MAX($N$2:N4900)+1,""))</f>
        <v>4900</v>
      </c>
      <c r="O4901" s="143" t="str">
        <f>IF(対応ガラス検索!$E$2="-","",IF(L4901&lt;=0.65,MAX($O$2:O4900)+1,""))</f>
        <v/>
      </c>
      <c r="P4901" s="144"/>
      <c r="Q4901" s="145"/>
    </row>
    <row r="4902" spans="1:17" x14ac:dyDescent="0.4">
      <c r="A4902" s="68">
        <v>4901</v>
      </c>
      <c r="B4902" s="68" t="s">
        <v>2056</v>
      </c>
      <c r="C4902" s="68" t="s">
        <v>2297</v>
      </c>
      <c r="D4902" s="68" t="s">
        <v>2087</v>
      </c>
      <c r="E4902" s="68" t="s">
        <v>1962</v>
      </c>
      <c r="F4902" s="68" t="s">
        <v>1963</v>
      </c>
      <c r="G4902" s="68" t="s">
        <v>2020</v>
      </c>
      <c r="H4902" s="68" t="s">
        <v>2021</v>
      </c>
      <c r="I4902" s="68">
        <v>12</v>
      </c>
      <c r="J4902" s="68" t="s">
        <v>2267</v>
      </c>
      <c r="K4902" s="68">
        <v>2.7</v>
      </c>
      <c r="L4902" s="68">
        <v>0.76</v>
      </c>
      <c r="M4902" s="68" t="s">
        <v>1960</v>
      </c>
      <c r="N4902" s="143">
        <f>IF(対応ガラス検索!$E$2="-","",IF(対応ガラス検索!$E$2&gt;=K4902,MAX($N$2:N4901)+1,""))</f>
        <v>4901</v>
      </c>
      <c r="O4902" s="143" t="str">
        <f>IF(対応ガラス検索!$E$2="-","",IF(L4902&lt;=0.65,MAX($O$2:O4901)+1,""))</f>
        <v/>
      </c>
      <c r="P4902" s="144"/>
      <c r="Q4902" s="145"/>
    </row>
    <row r="4903" spans="1:17" x14ac:dyDescent="0.4">
      <c r="A4903" s="68">
        <v>4902</v>
      </c>
      <c r="B4903" s="68" t="s">
        <v>2056</v>
      </c>
      <c r="C4903" s="68" t="s">
        <v>2297</v>
      </c>
      <c r="D4903" s="68" t="s">
        <v>2087</v>
      </c>
      <c r="E4903" s="68" t="s">
        <v>1962</v>
      </c>
      <c r="F4903" s="68" t="s">
        <v>1963</v>
      </c>
      <c r="G4903" s="68" t="s">
        <v>2020</v>
      </c>
      <c r="H4903" s="68" t="s">
        <v>2021</v>
      </c>
      <c r="I4903" s="68">
        <v>13</v>
      </c>
      <c r="J4903" s="68" t="s">
        <v>2267</v>
      </c>
      <c r="K4903" s="68">
        <v>2.6</v>
      </c>
      <c r="L4903" s="68">
        <v>0.76</v>
      </c>
      <c r="M4903" s="68" t="s">
        <v>1960</v>
      </c>
      <c r="N4903" s="143">
        <f>IF(対応ガラス検索!$E$2="-","",IF(対応ガラス検索!$E$2&gt;=K4903,MAX($N$2:N4902)+1,""))</f>
        <v>4902</v>
      </c>
      <c r="O4903" s="143" t="str">
        <f>IF(対応ガラス検索!$E$2="-","",IF(L4903&lt;=0.65,MAX($O$2:O4902)+1,""))</f>
        <v/>
      </c>
      <c r="P4903" s="144"/>
      <c r="Q4903" s="145"/>
    </row>
    <row r="4904" spans="1:17" x14ac:dyDescent="0.4">
      <c r="A4904" s="68">
        <v>4903</v>
      </c>
      <c r="B4904" s="68" t="s">
        <v>2056</v>
      </c>
      <c r="C4904" s="68" t="s">
        <v>2297</v>
      </c>
      <c r="D4904" s="68" t="s">
        <v>2087</v>
      </c>
      <c r="E4904" s="68" t="s">
        <v>1962</v>
      </c>
      <c r="F4904" s="68" t="s">
        <v>1963</v>
      </c>
      <c r="G4904" s="68" t="s">
        <v>2020</v>
      </c>
      <c r="H4904" s="68" t="s">
        <v>2021</v>
      </c>
      <c r="I4904" s="68">
        <v>6</v>
      </c>
      <c r="J4904" s="68" t="s">
        <v>2296</v>
      </c>
      <c r="K4904" s="68">
        <v>3.3</v>
      </c>
      <c r="L4904" s="68">
        <v>0.75</v>
      </c>
      <c r="M4904" s="68" t="s">
        <v>1960</v>
      </c>
      <c r="N4904" s="143">
        <f>IF(対応ガラス検索!$E$2="-","",IF(対応ガラス検索!$E$2&gt;=K4904,MAX($N$2:N4903)+1,""))</f>
        <v>4903</v>
      </c>
      <c r="O4904" s="143" t="str">
        <f>IF(対応ガラス検索!$E$2="-","",IF(L4904&lt;=0.65,MAX($O$2:O4903)+1,""))</f>
        <v/>
      </c>
      <c r="P4904" s="144"/>
      <c r="Q4904" s="145"/>
    </row>
    <row r="4905" spans="1:17" x14ac:dyDescent="0.4">
      <c r="A4905" s="68">
        <v>4904</v>
      </c>
      <c r="B4905" s="68" t="s">
        <v>2056</v>
      </c>
      <c r="C4905" s="68" t="s">
        <v>2297</v>
      </c>
      <c r="D4905" s="68" t="s">
        <v>2087</v>
      </c>
      <c r="E4905" s="68" t="s">
        <v>1962</v>
      </c>
      <c r="F4905" s="68" t="s">
        <v>1963</v>
      </c>
      <c r="G4905" s="68" t="s">
        <v>2020</v>
      </c>
      <c r="H4905" s="68" t="s">
        <v>2021</v>
      </c>
      <c r="I4905" s="68">
        <v>7</v>
      </c>
      <c r="J4905" s="68" t="s">
        <v>2296</v>
      </c>
      <c r="K4905" s="68">
        <v>3.2</v>
      </c>
      <c r="L4905" s="68">
        <v>0.75</v>
      </c>
      <c r="M4905" s="68" t="s">
        <v>1960</v>
      </c>
      <c r="N4905" s="143">
        <f>IF(対応ガラス検索!$E$2="-","",IF(対応ガラス検索!$E$2&gt;=K4905,MAX($N$2:N4904)+1,""))</f>
        <v>4904</v>
      </c>
      <c r="O4905" s="143" t="str">
        <f>IF(対応ガラス検索!$E$2="-","",IF(L4905&lt;=0.65,MAX($O$2:O4904)+1,""))</f>
        <v/>
      </c>
      <c r="P4905" s="144"/>
      <c r="Q4905" s="145"/>
    </row>
    <row r="4906" spans="1:17" x14ac:dyDescent="0.4">
      <c r="A4906" s="68">
        <v>4905</v>
      </c>
      <c r="B4906" s="68" t="s">
        <v>2056</v>
      </c>
      <c r="C4906" s="68" t="s">
        <v>2297</v>
      </c>
      <c r="D4906" s="68" t="s">
        <v>2087</v>
      </c>
      <c r="E4906" s="68" t="s">
        <v>1962</v>
      </c>
      <c r="F4906" s="68" t="s">
        <v>1963</v>
      </c>
      <c r="G4906" s="68" t="s">
        <v>2020</v>
      </c>
      <c r="H4906" s="68" t="s">
        <v>2021</v>
      </c>
      <c r="I4906" s="68">
        <v>8</v>
      </c>
      <c r="J4906" s="68" t="s">
        <v>2296</v>
      </c>
      <c r="K4906" s="68">
        <v>3.1</v>
      </c>
      <c r="L4906" s="68">
        <v>0.75</v>
      </c>
      <c r="M4906" s="68" t="s">
        <v>1960</v>
      </c>
      <c r="N4906" s="143">
        <f>IF(対応ガラス検索!$E$2="-","",IF(対応ガラス検索!$E$2&gt;=K4906,MAX($N$2:N4905)+1,""))</f>
        <v>4905</v>
      </c>
      <c r="O4906" s="143" t="str">
        <f>IF(対応ガラス検索!$E$2="-","",IF(L4906&lt;=0.65,MAX($O$2:O4905)+1,""))</f>
        <v/>
      </c>
      <c r="P4906" s="144"/>
      <c r="Q4906" s="145"/>
    </row>
    <row r="4907" spans="1:17" x14ac:dyDescent="0.4">
      <c r="A4907" s="68">
        <v>4906</v>
      </c>
      <c r="B4907" s="68" t="s">
        <v>2056</v>
      </c>
      <c r="C4907" s="68" t="s">
        <v>2297</v>
      </c>
      <c r="D4907" s="68" t="s">
        <v>2087</v>
      </c>
      <c r="E4907" s="68" t="s">
        <v>1962</v>
      </c>
      <c r="F4907" s="68" t="s">
        <v>1963</v>
      </c>
      <c r="G4907" s="68" t="s">
        <v>2020</v>
      </c>
      <c r="H4907" s="68" t="s">
        <v>2021</v>
      </c>
      <c r="I4907" s="68">
        <v>9</v>
      </c>
      <c r="J4907" s="68" t="s">
        <v>2296</v>
      </c>
      <c r="K4907" s="68">
        <v>3</v>
      </c>
      <c r="L4907" s="68">
        <v>0.75</v>
      </c>
      <c r="M4907" s="68" t="s">
        <v>1960</v>
      </c>
      <c r="N4907" s="143">
        <f>IF(対応ガラス検索!$E$2="-","",IF(対応ガラス検索!$E$2&gt;=K4907,MAX($N$2:N4906)+1,""))</f>
        <v>4906</v>
      </c>
      <c r="O4907" s="143" t="str">
        <f>IF(対応ガラス検索!$E$2="-","",IF(L4907&lt;=0.65,MAX($O$2:O4906)+1,""))</f>
        <v/>
      </c>
      <c r="P4907" s="144"/>
      <c r="Q4907" s="145"/>
    </row>
    <row r="4908" spans="1:17" x14ac:dyDescent="0.4">
      <c r="A4908" s="68">
        <v>4907</v>
      </c>
      <c r="B4908" s="68" t="s">
        <v>2056</v>
      </c>
      <c r="C4908" s="68" t="s">
        <v>2297</v>
      </c>
      <c r="D4908" s="68" t="s">
        <v>2087</v>
      </c>
      <c r="E4908" s="68" t="s">
        <v>1962</v>
      </c>
      <c r="F4908" s="68" t="s">
        <v>1963</v>
      </c>
      <c r="G4908" s="68" t="s">
        <v>2020</v>
      </c>
      <c r="H4908" s="68" t="s">
        <v>2021</v>
      </c>
      <c r="I4908" s="68">
        <v>10</v>
      </c>
      <c r="J4908" s="68" t="s">
        <v>2296</v>
      </c>
      <c r="K4908" s="68">
        <v>2.9</v>
      </c>
      <c r="L4908" s="68">
        <v>0.75</v>
      </c>
      <c r="M4908" s="68" t="s">
        <v>1960</v>
      </c>
      <c r="N4908" s="143">
        <f>IF(対応ガラス検索!$E$2="-","",IF(対応ガラス検索!$E$2&gt;=K4908,MAX($N$2:N4907)+1,""))</f>
        <v>4907</v>
      </c>
      <c r="O4908" s="143" t="str">
        <f>IF(対応ガラス検索!$E$2="-","",IF(L4908&lt;=0.65,MAX($O$2:O4907)+1,""))</f>
        <v/>
      </c>
      <c r="P4908" s="144"/>
      <c r="Q4908" s="145"/>
    </row>
    <row r="4909" spans="1:17" x14ac:dyDescent="0.4">
      <c r="A4909" s="68">
        <v>4908</v>
      </c>
      <c r="B4909" s="68" t="s">
        <v>2056</v>
      </c>
      <c r="C4909" s="68" t="s">
        <v>2297</v>
      </c>
      <c r="D4909" s="68" t="s">
        <v>2087</v>
      </c>
      <c r="E4909" s="68" t="s">
        <v>1962</v>
      </c>
      <c r="F4909" s="68" t="s">
        <v>1963</v>
      </c>
      <c r="G4909" s="68" t="s">
        <v>2020</v>
      </c>
      <c r="H4909" s="68" t="s">
        <v>2021</v>
      </c>
      <c r="I4909" s="68">
        <v>11</v>
      </c>
      <c r="J4909" s="68" t="s">
        <v>2296</v>
      </c>
      <c r="K4909" s="68">
        <v>2.9</v>
      </c>
      <c r="L4909" s="68">
        <v>0.75</v>
      </c>
      <c r="M4909" s="68" t="s">
        <v>1960</v>
      </c>
      <c r="N4909" s="143">
        <f>IF(対応ガラス検索!$E$2="-","",IF(対応ガラス検索!$E$2&gt;=K4909,MAX($N$2:N4908)+1,""))</f>
        <v>4908</v>
      </c>
      <c r="O4909" s="143" t="str">
        <f>IF(対応ガラス検索!$E$2="-","",IF(L4909&lt;=0.65,MAX($O$2:O4908)+1,""))</f>
        <v/>
      </c>
      <c r="P4909" s="144"/>
      <c r="Q4909" s="145"/>
    </row>
    <row r="4910" spans="1:17" x14ac:dyDescent="0.4">
      <c r="A4910" s="68">
        <v>4909</v>
      </c>
      <c r="B4910" s="68" t="s">
        <v>2056</v>
      </c>
      <c r="C4910" s="68" t="s">
        <v>2297</v>
      </c>
      <c r="D4910" s="68" t="s">
        <v>2087</v>
      </c>
      <c r="E4910" s="68" t="s">
        <v>1962</v>
      </c>
      <c r="F4910" s="68" t="s">
        <v>1963</v>
      </c>
      <c r="G4910" s="68" t="s">
        <v>2020</v>
      </c>
      <c r="H4910" s="68" t="s">
        <v>2021</v>
      </c>
      <c r="I4910" s="68">
        <v>12</v>
      </c>
      <c r="J4910" s="68" t="s">
        <v>2296</v>
      </c>
      <c r="K4910" s="142">
        <v>2.8</v>
      </c>
      <c r="L4910" s="68">
        <v>0.75</v>
      </c>
      <c r="M4910" s="68" t="s">
        <v>1960</v>
      </c>
      <c r="N4910" s="143">
        <f>IF(対応ガラス検索!$E$2="-","",IF(対応ガラス検索!$E$2&gt;=K4910,MAX($N$2:N4909)+1,""))</f>
        <v>4909</v>
      </c>
      <c r="O4910" s="143" t="str">
        <f>IF(対応ガラス検索!$E$2="-","",IF(L4910&lt;=0.65,MAX($O$2:O4909)+1,""))</f>
        <v/>
      </c>
      <c r="P4910" s="144"/>
      <c r="Q4910" s="145"/>
    </row>
    <row r="4911" spans="1:17" x14ac:dyDescent="0.4">
      <c r="A4911" s="68">
        <v>4910</v>
      </c>
      <c r="B4911" s="68" t="s">
        <v>2056</v>
      </c>
      <c r="C4911" s="68" t="s">
        <v>2297</v>
      </c>
      <c r="D4911" s="68" t="s">
        <v>2087</v>
      </c>
      <c r="E4911" s="68" t="s">
        <v>1962</v>
      </c>
      <c r="F4911" s="68" t="s">
        <v>1963</v>
      </c>
      <c r="G4911" s="68" t="s">
        <v>2020</v>
      </c>
      <c r="H4911" s="68" t="s">
        <v>2021</v>
      </c>
      <c r="I4911" s="68">
        <v>13</v>
      </c>
      <c r="J4911" s="68" t="s">
        <v>2296</v>
      </c>
      <c r="K4911" s="68">
        <v>2.8</v>
      </c>
      <c r="L4911" s="68">
        <v>0.75</v>
      </c>
      <c r="M4911" s="68" t="s">
        <v>1960</v>
      </c>
      <c r="N4911" s="143">
        <f>IF(対応ガラス検索!$E$2="-","",IF(対応ガラス検索!$E$2&gt;=K4911,MAX($N$2:N4910)+1,""))</f>
        <v>4910</v>
      </c>
      <c r="O4911" s="143" t="str">
        <f>IF(対応ガラス検索!$E$2="-","",IF(L4911&lt;=0.65,MAX($O$2:O4910)+1,""))</f>
        <v/>
      </c>
      <c r="P4911" s="144"/>
      <c r="Q4911" s="145"/>
    </row>
    <row r="4912" spans="1:17" x14ac:dyDescent="0.4">
      <c r="A4912" s="68">
        <v>4911</v>
      </c>
      <c r="B4912" s="68" t="s">
        <v>2056</v>
      </c>
      <c r="C4912" s="68" t="s">
        <v>2297</v>
      </c>
      <c r="D4912" s="68" t="s">
        <v>2087</v>
      </c>
      <c r="E4912" s="68" t="s">
        <v>1962</v>
      </c>
      <c r="F4912" s="68" t="s">
        <v>1963</v>
      </c>
      <c r="G4912" s="68" t="s">
        <v>2020</v>
      </c>
      <c r="H4912" s="68" t="s">
        <v>2021</v>
      </c>
      <c r="I4912" s="68">
        <v>6</v>
      </c>
      <c r="J4912" s="68" t="s">
        <v>2296</v>
      </c>
      <c r="K4912" s="146">
        <v>3.3</v>
      </c>
      <c r="L4912" s="68">
        <v>0.75</v>
      </c>
      <c r="M4912" s="68" t="s">
        <v>1960</v>
      </c>
      <c r="N4912" s="143">
        <f>IF(対応ガラス検索!$E$2="-","",IF(対応ガラス検索!$E$2&gt;=K4912,MAX($N$2:N4911)+1,""))</f>
        <v>4911</v>
      </c>
      <c r="O4912" s="143" t="str">
        <f>IF(対応ガラス検索!$E$2="-","",IF(L4912&lt;=0.65,MAX($O$2:O4911)+1,""))</f>
        <v/>
      </c>
      <c r="P4912" s="144"/>
      <c r="Q4912" s="145"/>
    </row>
    <row r="4913" spans="1:17" x14ac:dyDescent="0.4">
      <c r="A4913" s="68">
        <v>4912</v>
      </c>
      <c r="B4913" s="68" t="s">
        <v>2056</v>
      </c>
      <c r="C4913" s="68" t="s">
        <v>2297</v>
      </c>
      <c r="D4913" s="68" t="s">
        <v>2087</v>
      </c>
      <c r="E4913" s="68" t="s">
        <v>1962</v>
      </c>
      <c r="F4913" s="68" t="s">
        <v>1963</v>
      </c>
      <c r="G4913" s="68" t="s">
        <v>2020</v>
      </c>
      <c r="H4913" s="68" t="s">
        <v>2021</v>
      </c>
      <c r="I4913" s="68">
        <v>7</v>
      </c>
      <c r="J4913" s="68" t="s">
        <v>2296</v>
      </c>
      <c r="K4913" s="68">
        <v>3.2</v>
      </c>
      <c r="L4913" s="68">
        <v>0.75</v>
      </c>
      <c r="M4913" s="68" t="s">
        <v>1960</v>
      </c>
      <c r="N4913" s="143">
        <f>IF(対応ガラス検索!$E$2="-","",IF(対応ガラス検索!$E$2&gt;=K4913,MAX($N$2:N4912)+1,""))</f>
        <v>4912</v>
      </c>
      <c r="O4913" s="143" t="str">
        <f>IF(対応ガラス検索!$E$2="-","",IF(L4913&lt;=0.65,MAX($O$2:O4912)+1,""))</f>
        <v/>
      </c>
      <c r="P4913" s="144"/>
      <c r="Q4913" s="145"/>
    </row>
    <row r="4914" spans="1:17" x14ac:dyDescent="0.4">
      <c r="A4914" s="68">
        <v>4913</v>
      </c>
      <c r="B4914" s="68" t="s">
        <v>2056</v>
      </c>
      <c r="C4914" s="68" t="s">
        <v>2297</v>
      </c>
      <c r="D4914" s="68" t="s">
        <v>2087</v>
      </c>
      <c r="E4914" s="68" t="s">
        <v>1962</v>
      </c>
      <c r="F4914" s="68" t="s">
        <v>1963</v>
      </c>
      <c r="G4914" s="68" t="s">
        <v>2020</v>
      </c>
      <c r="H4914" s="68" t="s">
        <v>2021</v>
      </c>
      <c r="I4914" s="68">
        <v>8</v>
      </c>
      <c r="J4914" s="68" t="s">
        <v>2296</v>
      </c>
      <c r="K4914" s="68">
        <v>3.1</v>
      </c>
      <c r="L4914" s="68">
        <v>0.75</v>
      </c>
      <c r="M4914" s="68" t="s">
        <v>1960</v>
      </c>
      <c r="N4914" s="143">
        <f>IF(対応ガラス検索!$E$2="-","",IF(対応ガラス検索!$E$2&gt;=K4914,MAX($N$2:N4913)+1,""))</f>
        <v>4913</v>
      </c>
      <c r="O4914" s="143" t="str">
        <f>IF(対応ガラス検索!$E$2="-","",IF(L4914&lt;=0.65,MAX($O$2:O4913)+1,""))</f>
        <v/>
      </c>
      <c r="P4914" s="144"/>
      <c r="Q4914" s="145"/>
    </row>
    <row r="4915" spans="1:17" x14ac:dyDescent="0.4">
      <c r="A4915" s="68">
        <v>4914</v>
      </c>
      <c r="B4915" s="68" t="s">
        <v>2056</v>
      </c>
      <c r="C4915" s="68" t="s">
        <v>2297</v>
      </c>
      <c r="D4915" s="68" t="s">
        <v>2087</v>
      </c>
      <c r="E4915" s="68" t="s">
        <v>1962</v>
      </c>
      <c r="F4915" s="68" t="s">
        <v>1963</v>
      </c>
      <c r="G4915" s="68" t="s">
        <v>2020</v>
      </c>
      <c r="H4915" s="68" t="s">
        <v>2021</v>
      </c>
      <c r="I4915" s="68">
        <v>9</v>
      </c>
      <c r="J4915" s="68" t="s">
        <v>2296</v>
      </c>
      <c r="K4915" s="68">
        <v>3</v>
      </c>
      <c r="L4915" s="68">
        <v>0.75</v>
      </c>
      <c r="M4915" s="68" t="s">
        <v>1960</v>
      </c>
      <c r="N4915" s="143">
        <f>IF(対応ガラス検索!$E$2="-","",IF(対応ガラス検索!$E$2&gt;=K4915,MAX($N$2:N4914)+1,""))</f>
        <v>4914</v>
      </c>
      <c r="O4915" s="143" t="str">
        <f>IF(対応ガラス検索!$E$2="-","",IF(L4915&lt;=0.65,MAX($O$2:O4914)+1,""))</f>
        <v/>
      </c>
      <c r="P4915" s="144"/>
      <c r="Q4915" s="145"/>
    </row>
    <row r="4916" spans="1:17" x14ac:dyDescent="0.4">
      <c r="A4916" s="68">
        <v>4915</v>
      </c>
      <c r="B4916" s="68" t="s">
        <v>2056</v>
      </c>
      <c r="C4916" s="68" t="s">
        <v>2297</v>
      </c>
      <c r="D4916" s="68" t="s">
        <v>2087</v>
      </c>
      <c r="E4916" s="68" t="s">
        <v>1962</v>
      </c>
      <c r="F4916" s="68" t="s">
        <v>1963</v>
      </c>
      <c r="G4916" s="68" t="s">
        <v>2020</v>
      </c>
      <c r="H4916" s="68" t="s">
        <v>2021</v>
      </c>
      <c r="I4916" s="68">
        <v>10</v>
      </c>
      <c r="J4916" s="68" t="s">
        <v>2296</v>
      </c>
      <c r="K4916" s="142">
        <v>2.9</v>
      </c>
      <c r="L4916" s="68">
        <v>0.75</v>
      </c>
      <c r="M4916" s="68" t="s">
        <v>1960</v>
      </c>
      <c r="N4916" s="143">
        <f>IF(対応ガラス検索!$E$2="-","",IF(対応ガラス検索!$E$2&gt;=K4916,MAX($N$2:N4915)+1,""))</f>
        <v>4915</v>
      </c>
      <c r="O4916" s="143" t="str">
        <f>IF(対応ガラス検索!$E$2="-","",IF(L4916&lt;=0.65,MAX($O$2:O4915)+1,""))</f>
        <v/>
      </c>
      <c r="P4916" s="144"/>
      <c r="Q4916" s="145"/>
    </row>
    <row r="4917" spans="1:17" x14ac:dyDescent="0.4">
      <c r="A4917" s="68">
        <v>4916</v>
      </c>
      <c r="B4917" s="68" t="s">
        <v>2056</v>
      </c>
      <c r="C4917" s="68" t="s">
        <v>2297</v>
      </c>
      <c r="D4917" s="68" t="s">
        <v>2087</v>
      </c>
      <c r="E4917" s="68" t="s">
        <v>1962</v>
      </c>
      <c r="F4917" s="68" t="s">
        <v>1963</v>
      </c>
      <c r="G4917" s="68" t="s">
        <v>2020</v>
      </c>
      <c r="H4917" s="68" t="s">
        <v>2021</v>
      </c>
      <c r="I4917" s="68">
        <v>11</v>
      </c>
      <c r="J4917" s="68" t="s">
        <v>2296</v>
      </c>
      <c r="K4917" s="68">
        <v>2.9</v>
      </c>
      <c r="L4917" s="68">
        <v>0.75</v>
      </c>
      <c r="M4917" s="68" t="s">
        <v>1960</v>
      </c>
      <c r="N4917" s="143">
        <f>IF(対応ガラス検索!$E$2="-","",IF(対応ガラス検索!$E$2&gt;=K4917,MAX($N$2:N4916)+1,""))</f>
        <v>4916</v>
      </c>
      <c r="O4917" s="143" t="str">
        <f>IF(対応ガラス検索!$E$2="-","",IF(L4917&lt;=0.65,MAX($O$2:O4916)+1,""))</f>
        <v/>
      </c>
      <c r="P4917" s="144"/>
      <c r="Q4917" s="145"/>
    </row>
    <row r="4918" spans="1:17" x14ac:dyDescent="0.4">
      <c r="A4918" s="68">
        <v>4917</v>
      </c>
      <c r="B4918" s="68" t="s">
        <v>2056</v>
      </c>
      <c r="C4918" s="68" t="s">
        <v>2297</v>
      </c>
      <c r="D4918" s="68" t="s">
        <v>2087</v>
      </c>
      <c r="E4918" s="68" t="s">
        <v>1962</v>
      </c>
      <c r="F4918" s="68" t="s">
        <v>1963</v>
      </c>
      <c r="G4918" s="68" t="s">
        <v>2020</v>
      </c>
      <c r="H4918" s="68" t="s">
        <v>2021</v>
      </c>
      <c r="I4918" s="68">
        <v>12</v>
      </c>
      <c r="J4918" s="68" t="s">
        <v>2296</v>
      </c>
      <c r="K4918" s="68">
        <v>2.8</v>
      </c>
      <c r="L4918" s="68">
        <v>0.75</v>
      </c>
      <c r="M4918" s="68" t="s">
        <v>1960</v>
      </c>
      <c r="N4918" s="143">
        <f>IF(対応ガラス検索!$E$2="-","",IF(対応ガラス検索!$E$2&gt;=K4918,MAX($N$2:N4917)+1,""))</f>
        <v>4917</v>
      </c>
      <c r="O4918" s="143" t="str">
        <f>IF(対応ガラス検索!$E$2="-","",IF(L4918&lt;=0.65,MAX($O$2:O4917)+1,""))</f>
        <v/>
      </c>
      <c r="P4918" s="144"/>
      <c r="Q4918" s="145"/>
    </row>
    <row r="4919" spans="1:17" x14ac:dyDescent="0.4">
      <c r="A4919" s="68">
        <v>4918</v>
      </c>
      <c r="B4919" s="68" t="s">
        <v>2056</v>
      </c>
      <c r="C4919" s="68" t="s">
        <v>2297</v>
      </c>
      <c r="D4919" s="68" t="s">
        <v>2087</v>
      </c>
      <c r="E4919" s="68" t="s">
        <v>1962</v>
      </c>
      <c r="F4919" s="68" t="s">
        <v>1963</v>
      </c>
      <c r="G4919" s="68" t="s">
        <v>2020</v>
      </c>
      <c r="H4919" s="68" t="s">
        <v>2021</v>
      </c>
      <c r="I4919" s="68">
        <v>13</v>
      </c>
      <c r="J4919" s="68" t="s">
        <v>2296</v>
      </c>
      <c r="K4919" s="68">
        <v>2.8</v>
      </c>
      <c r="L4919" s="68">
        <v>0.75</v>
      </c>
      <c r="M4919" s="68" t="s">
        <v>1960</v>
      </c>
      <c r="N4919" s="143">
        <f>IF(対応ガラス検索!$E$2="-","",IF(対応ガラス検索!$E$2&gt;=K4919,MAX($N$2:N4918)+1,""))</f>
        <v>4918</v>
      </c>
      <c r="O4919" s="143" t="str">
        <f>IF(対応ガラス検索!$E$2="-","",IF(L4919&lt;=0.65,MAX($O$2:O4918)+1,""))</f>
        <v/>
      </c>
      <c r="P4919" s="144"/>
      <c r="Q4919" s="145"/>
    </row>
    <row r="4920" spans="1:17" x14ac:dyDescent="0.4">
      <c r="A4920" s="68">
        <v>4919</v>
      </c>
      <c r="B4920" s="68" t="s">
        <v>2056</v>
      </c>
      <c r="C4920" s="68" t="s">
        <v>2297</v>
      </c>
      <c r="D4920" s="68" t="s">
        <v>2099</v>
      </c>
      <c r="E4920" s="68" t="s">
        <v>1965</v>
      </c>
      <c r="F4920" s="68" t="s">
        <v>1966</v>
      </c>
      <c r="G4920" s="68" t="s">
        <v>2020</v>
      </c>
      <c r="H4920" s="68" t="s">
        <v>2021</v>
      </c>
      <c r="I4920" s="68">
        <v>6</v>
      </c>
      <c r="J4920" s="68" t="s">
        <v>2267</v>
      </c>
      <c r="K4920" s="68">
        <v>3</v>
      </c>
      <c r="L4920" s="68">
        <v>0.75</v>
      </c>
      <c r="M4920" s="68" t="s">
        <v>1960</v>
      </c>
      <c r="N4920" s="143">
        <f>IF(対応ガラス検索!$E$2="-","",IF(対応ガラス検索!$E$2&gt;=K4920,MAX($N$2:N4919)+1,""))</f>
        <v>4919</v>
      </c>
      <c r="O4920" s="143" t="str">
        <f>IF(対応ガラス検索!$E$2="-","",IF(L4920&lt;=0.65,MAX($O$2:O4919)+1,""))</f>
        <v/>
      </c>
      <c r="P4920" s="144"/>
      <c r="Q4920" s="145"/>
    </row>
    <row r="4921" spans="1:17" x14ac:dyDescent="0.4">
      <c r="A4921" s="68">
        <v>4920</v>
      </c>
      <c r="B4921" s="68" t="s">
        <v>2056</v>
      </c>
      <c r="C4921" s="68" t="s">
        <v>2297</v>
      </c>
      <c r="D4921" s="68" t="s">
        <v>2099</v>
      </c>
      <c r="E4921" s="68" t="s">
        <v>1965</v>
      </c>
      <c r="F4921" s="68" t="s">
        <v>1966</v>
      </c>
      <c r="G4921" s="68" t="s">
        <v>2020</v>
      </c>
      <c r="H4921" s="68" t="s">
        <v>2021</v>
      </c>
      <c r="I4921" s="68">
        <v>7</v>
      </c>
      <c r="J4921" s="68" t="s">
        <v>2267</v>
      </c>
      <c r="K4921" s="68">
        <v>2.9</v>
      </c>
      <c r="L4921" s="68">
        <v>0.75</v>
      </c>
      <c r="M4921" s="68" t="s">
        <v>1960</v>
      </c>
      <c r="N4921" s="143">
        <f>IF(対応ガラス検索!$E$2="-","",IF(対応ガラス検索!$E$2&gt;=K4921,MAX($N$2:N4920)+1,""))</f>
        <v>4920</v>
      </c>
      <c r="O4921" s="143" t="str">
        <f>IF(対応ガラス検索!$E$2="-","",IF(L4921&lt;=0.65,MAX($O$2:O4920)+1,""))</f>
        <v/>
      </c>
      <c r="P4921" s="144"/>
      <c r="Q4921" s="145"/>
    </row>
    <row r="4922" spans="1:17" x14ac:dyDescent="0.4">
      <c r="A4922" s="68">
        <v>4921</v>
      </c>
      <c r="B4922" s="68" t="s">
        <v>2056</v>
      </c>
      <c r="C4922" s="68" t="s">
        <v>2297</v>
      </c>
      <c r="D4922" s="68" t="s">
        <v>2099</v>
      </c>
      <c r="E4922" s="68" t="s">
        <v>1965</v>
      </c>
      <c r="F4922" s="68" t="s">
        <v>1966</v>
      </c>
      <c r="G4922" s="68" t="s">
        <v>2020</v>
      </c>
      <c r="H4922" s="68" t="s">
        <v>2021</v>
      </c>
      <c r="I4922" s="68">
        <v>8</v>
      </c>
      <c r="J4922" s="68" t="s">
        <v>2267</v>
      </c>
      <c r="K4922" s="68">
        <v>2.9</v>
      </c>
      <c r="L4922" s="68">
        <v>0.75</v>
      </c>
      <c r="M4922" s="68" t="s">
        <v>1960</v>
      </c>
      <c r="N4922" s="143">
        <f>IF(対応ガラス検索!$E$2="-","",IF(対応ガラス検索!$E$2&gt;=K4922,MAX($N$2:N4921)+1,""))</f>
        <v>4921</v>
      </c>
      <c r="O4922" s="143" t="str">
        <f>IF(対応ガラス検索!$E$2="-","",IF(L4922&lt;=0.65,MAX($O$2:O4921)+1,""))</f>
        <v/>
      </c>
      <c r="P4922" s="144"/>
      <c r="Q4922" s="145"/>
    </row>
    <row r="4923" spans="1:17" x14ac:dyDescent="0.4">
      <c r="A4923" s="68">
        <v>4922</v>
      </c>
      <c r="B4923" s="68" t="s">
        <v>2056</v>
      </c>
      <c r="C4923" s="68" t="s">
        <v>2297</v>
      </c>
      <c r="D4923" s="68" t="s">
        <v>2099</v>
      </c>
      <c r="E4923" s="68" t="s">
        <v>1965</v>
      </c>
      <c r="F4923" s="68" t="s">
        <v>1966</v>
      </c>
      <c r="G4923" s="68" t="s">
        <v>2020</v>
      </c>
      <c r="H4923" s="68" t="s">
        <v>2021</v>
      </c>
      <c r="I4923" s="68">
        <v>9</v>
      </c>
      <c r="J4923" s="68" t="s">
        <v>2267</v>
      </c>
      <c r="K4923" s="142">
        <v>2.8</v>
      </c>
      <c r="L4923" s="68">
        <v>0.75</v>
      </c>
      <c r="M4923" s="68" t="s">
        <v>1960</v>
      </c>
      <c r="N4923" s="143">
        <f>IF(対応ガラス検索!$E$2="-","",IF(対応ガラス検索!$E$2&gt;=K4923,MAX($N$2:N4922)+1,""))</f>
        <v>4922</v>
      </c>
      <c r="O4923" s="143" t="str">
        <f>IF(対応ガラス検索!$E$2="-","",IF(L4923&lt;=0.65,MAX($O$2:O4922)+1,""))</f>
        <v/>
      </c>
      <c r="P4923" s="144"/>
      <c r="Q4923" s="145"/>
    </row>
    <row r="4924" spans="1:17" x14ac:dyDescent="0.4">
      <c r="A4924" s="68">
        <v>4923</v>
      </c>
      <c r="B4924" s="68" t="s">
        <v>2056</v>
      </c>
      <c r="C4924" s="68" t="s">
        <v>2297</v>
      </c>
      <c r="D4924" s="68" t="s">
        <v>2099</v>
      </c>
      <c r="E4924" s="68" t="s">
        <v>1965</v>
      </c>
      <c r="F4924" s="68" t="s">
        <v>1966</v>
      </c>
      <c r="G4924" s="68" t="s">
        <v>2020</v>
      </c>
      <c r="H4924" s="68" t="s">
        <v>2021</v>
      </c>
      <c r="I4924" s="68">
        <v>10</v>
      </c>
      <c r="J4924" s="68" t="s">
        <v>2267</v>
      </c>
      <c r="K4924" s="68">
        <v>2.7</v>
      </c>
      <c r="L4924" s="68">
        <v>0.75</v>
      </c>
      <c r="M4924" s="68" t="s">
        <v>1960</v>
      </c>
      <c r="N4924" s="143">
        <f>IF(対応ガラス検索!$E$2="-","",IF(対応ガラス検索!$E$2&gt;=K4924,MAX($N$2:N4923)+1,""))</f>
        <v>4923</v>
      </c>
      <c r="O4924" s="143" t="str">
        <f>IF(対応ガラス検索!$E$2="-","",IF(L4924&lt;=0.65,MAX($O$2:O4923)+1,""))</f>
        <v/>
      </c>
      <c r="P4924" s="144"/>
      <c r="Q4924" s="145"/>
    </row>
    <row r="4925" spans="1:17" x14ac:dyDescent="0.4">
      <c r="A4925" s="68">
        <v>4924</v>
      </c>
      <c r="B4925" s="68" t="s">
        <v>2056</v>
      </c>
      <c r="C4925" s="68" t="s">
        <v>2297</v>
      </c>
      <c r="D4925" s="68" t="s">
        <v>2099</v>
      </c>
      <c r="E4925" s="68" t="s">
        <v>1965</v>
      </c>
      <c r="F4925" s="68" t="s">
        <v>1966</v>
      </c>
      <c r="G4925" s="68" t="s">
        <v>2020</v>
      </c>
      <c r="H4925" s="68" t="s">
        <v>2021</v>
      </c>
      <c r="I4925" s="68">
        <v>11</v>
      </c>
      <c r="J4925" s="68" t="s">
        <v>2267</v>
      </c>
      <c r="K4925" s="146">
        <v>2.7</v>
      </c>
      <c r="L4925" s="68">
        <v>0.75</v>
      </c>
      <c r="M4925" s="68" t="s">
        <v>1960</v>
      </c>
      <c r="N4925" s="143">
        <f>IF(対応ガラス検索!$E$2="-","",IF(対応ガラス検索!$E$2&gt;=K4925,MAX($N$2:N4924)+1,""))</f>
        <v>4924</v>
      </c>
      <c r="O4925" s="143" t="str">
        <f>IF(対応ガラス検索!$E$2="-","",IF(L4925&lt;=0.65,MAX($O$2:O4924)+1,""))</f>
        <v/>
      </c>
      <c r="P4925" s="144"/>
      <c r="Q4925" s="145"/>
    </row>
    <row r="4926" spans="1:17" x14ac:dyDescent="0.4">
      <c r="A4926" s="68">
        <v>4925</v>
      </c>
      <c r="B4926" s="68" t="s">
        <v>2056</v>
      </c>
      <c r="C4926" s="68" t="s">
        <v>2297</v>
      </c>
      <c r="D4926" s="68" t="s">
        <v>2099</v>
      </c>
      <c r="E4926" s="68" t="s">
        <v>1965</v>
      </c>
      <c r="F4926" s="68" t="s">
        <v>1966</v>
      </c>
      <c r="G4926" s="68" t="s">
        <v>2020</v>
      </c>
      <c r="H4926" s="68" t="s">
        <v>2021</v>
      </c>
      <c r="I4926" s="68">
        <v>12</v>
      </c>
      <c r="J4926" s="68" t="s">
        <v>2267</v>
      </c>
      <c r="K4926" s="68">
        <v>2.7</v>
      </c>
      <c r="L4926" s="68">
        <v>0.75</v>
      </c>
      <c r="M4926" s="68" t="s">
        <v>1960</v>
      </c>
      <c r="N4926" s="143">
        <f>IF(対応ガラス検索!$E$2="-","",IF(対応ガラス検索!$E$2&gt;=K4926,MAX($N$2:N4925)+1,""))</f>
        <v>4925</v>
      </c>
      <c r="O4926" s="143" t="str">
        <f>IF(対応ガラス検索!$E$2="-","",IF(L4926&lt;=0.65,MAX($O$2:O4925)+1,""))</f>
        <v/>
      </c>
      <c r="P4926" s="144"/>
      <c r="Q4926" s="145"/>
    </row>
    <row r="4927" spans="1:17" x14ac:dyDescent="0.4">
      <c r="A4927" s="68">
        <v>4926</v>
      </c>
      <c r="B4927" s="68" t="s">
        <v>2056</v>
      </c>
      <c r="C4927" s="68" t="s">
        <v>2297</v>
      </c>
      <c r="D4927" s="68" t="s">
        <v>2099</v>
      </c>
      <c r="E4927" s="68" t="s">
        <v>1965</v>
      </c>
      <c r="F4927" s="68" t="s">
        <v>1966</v>
      </c>
      <c r="G4927" s="68" t="s">
        <v>2020</v>
      </c>
      <c r="H4927" s="68" t="s">
        <v>2021</v>
      </c>
      <c r="I4927" s="68">
        <v>6</v>
      </c>
      <c r="J4927" s="68" t="s">
        <v>2267</v>
      </c>
      <c r="K4927" s="146">
        <v>3</v>
      </c>
      <c r="L4927" s="68">
        <v>0.75</v>
      </c>
      <c r="M4927" s="68" t="s">
        <v>1960</v>
      </c>
      <c r="N4927" s="143">
        <f>IF(対応ガラス検索!$E$2="-","",IF(対応ガラス検索!$E$2&gt;=K4927,MAX($N$2:N4926)+1,""))</f>
        <v>4926</v>
      </c>
      <c r="O4927" s="143" t="str">
        <f>IF(対応ガラス検索!$E$2="-","",IF(L4927&lt;=0.65,MAX($O$2:O4926)+1,""))</f>
        <v/>
      </c>
      <c r="P4927" s="144"/>
      <c r="Q4927" s="145"/>
    </row>
    <row r="4928" spans="1:17" x14ac:dyDescent="0.4">
      <c r="A4928" s="68">
        <v>4927</v>
      </c>
      <c r="B4928" s="68" t="s">
        <v>2056</v>
      </c>
      <c r="C4928" s="68" t="s">
        <v>2297</v>
      </c>
      <c r="D4928" s="68" t="s">
        <v>2099</v>
      </c>
      <c r="E4928" s="68" t="s">
        <v>1965</v>
      </c>
      <c r="F4928" s="68" t="s">
        <v>1966</v>
      </c>
      <c r="G4928" s="68" t="s">
        <v>2020</v>
      </c>
      <c r="H4928" s="68" t="s">
        <v>2021</v>
      </c>
      <c r="I4928" s="68">
        <v>7</v>
      </c>
      <c r="J4928" s="68" t="s">
        <v>2267</v>
      </c>
      <c r="K4928" s="68">
        <v>2.9</v>
      </c>
      <c r="L4928" s="68">
        <v>0.75</v>
      </c>
      <c r="M4928" s="68" t="s">
        <v>1960</v>
      </c>
      <c r="N4928" s="143">
        <f>IF(対応ガラス検索!$E$2="-","",IF(対応ガラス検索!$E$2&gt;=K4928,MAX($N$2:N4927)+1,""))</f>
        <v>4927</v>
      </c>
      <c r="O4928" s="143" t="str">
        <f>IF(対応ガラス検索!$E$2="-","",IF(L4928&lt;=0.65,MAX($O$2:O4927)+1,""))</f>
        <v/>
      </c>
      <c r="P4928" s="144"/>
      <c r="Q4928" s="145"/>
    </row>
    <row r="4929" spans="1:17" x14ac:dyDescent="0.4">
      <c r="A4929" s="68">
        <v>4928</v>
      </c>
      <c r="B4929" s="68" t="s">
        <v>2056</v>
      </c>
      <c r="C4929" s="68" t="s">
        <v>2297</v>
      </c>
      <c r="D4929" s="68" t="s">
        <v>2099</v>
      </c>
      <c r="E4929" s="68" t="s">
        <v>1965</v>
      </c>
      <c r="F4929" s="68" t="s">
        <v>1966</v>
      </c>
      <c r="G4929" s="68" t="s">
        <v>2020</v>
      </c>
      <c r="H4929" s="68" t="s">
        <v>2021</v>
      </c>
      <c r="I4929" s="68">
        <v>8</v>
      </c>
      <c r="J4929" s="68" t="s">
        <v>2267</v>
      </c>
      <c r="K4929" s="142">
        <v>2.9</v>
      </c>
      <c r="L4929" s="68">
        <v>0.75</v>
      </c>
      <c r="M4929" s="68" t="s">
        <v>1960</v>
      </c>
      <c r="N4929" s="143">
        <f>IF(対応ガラス検索!$E$2="-","",IF(対応ガラス検索!$E$2&gt;=K4929,MAX($N$2:N4928)+1,""))</f>
        <v>4928</v>
      </c>
      <c r="O4929" s="143" t="str">
        <f>IF(対応ガラス検索!$E$2="-","",IF(L4929&lt;=0.65,MAX($O$2:O4928)+1,""))</f>
        <v/>
      </c>
      <c r="P4929" s="144"/>
      <c r="Q4929" s="145"/>
    </row>
    <row r="4930" spans="1:17" x14ac:dyDescent="0.4">
      <c r="A4930" s="68">
        <v>4929</v>
      </c>
      <c r="B4930" s="68" t="s">
        <v>2056</v>
      </c>
      <c r="C4930" s="68" t="s">
        <v>2297</v>
      </c>
      <c r="D4930" s="68" t="s">
        <v>2099</v>
      </c>
      <c r="E4930" s="68" t="s">
        <v>1965</v>
      </c>
      <c r="F4930" s="68" t="s">
        <v>1966</v>
      </c>
      <c r="G4930" s="68" t="s">
        <v>2020</v>
      </c>
      <c r="H4930" s="68" t="s">
        <v>2021</v>
      </c>
      <c r="I4930" s="68">
        <v>9</v>
      </c>
      <c r="J4930" s="68" t="s">
        <v>2267</v>
      </c>
      <c r="K4930" s="68">
        <v>2.8</v>
      </c>
      <c r="L4930" s="68">
        <v>0.75</v>
      </c>
      <c r="M4930" s="68" t="s">
        <v>1960</v>
      </c>
      <c r="N4930" s="143">
        <f>IF(対応ガラス検索!$E$2="-","",IF(対応ガラス検索!$E$2&gt;=K4930,MAX($N$2:N4929)+1,""))</f>
        <v>4929</v>
      </c>
      <c r="O4930" s="143" t="str">
        <f>IF(対応ガラス検索!$E$2="-","",IF(L4930&lt;=0.65,MAX($O$2:O4929)+1,""))</f>
        <v/>
      </c>
      <c r="P4930" s="144"/>
      <c r="Q4930" s="145"/>
    </row>
    <row r="4931" spans="1:17" x14ac:dyDescent="0.4">
      <c r="A4931" s="68">
        <v>4930</v>
      </c>
      <c r="B4931" s="68" t="s">
        <v>2056</v>
      </c>
      <c r="C4931" s="68" t="s">
        <v>2297</v>
      </c>
      <c r="D4931" s="68" t="s">
        <v>2099</v>
      </c>
      <c r="E4931" s="68" t="s">
        <v>1965</v>
      </c>
      <c r="F4931" s="68" t="s">
        <v>1966</v>
      </c>
      <c r="G4931" s="68" t="s">
        <v>2020</v>
      </c>
      <c r="H4931" s="68" t="s">
        <v>2021</v>
      </c>
      <c r="I4931" s="68">
        <v>10</v>
      </c>
      <c r="J4931" s="68" t="s">
        <v>2267</v>
      </c>
      <c r="K4931" s="68">
        <v>2.7</v>
      </c>
      <c r="L4931" s="68">
        <v>0.75</v>
      </c>
      <c r="M4931" s="68" t="s">
        <v>1960</v>
      </c>
      <c r="N4931" s="143">
        <f>IF(対応ガラス検索!$E$2="-","",IF(対応ガラス検索!$E$2&gt;=K4931,MAX($N$2:N4930)+1,""))</f>
        <v>4930</v>
      </c>
      <c r="O4931" s="143" t="str">
        <f>IF(対応ガラス検索!$E$2="-","",IF(L4931&lt;=0.65,MAX($O$2:O4930)+1,""))</f>
        <v/>
      </c>
      <c r="P4931" s="144"/>
      <c r="Q4931" s="145"/>
    </row>
    <row r="4932" spans="1:17" x14ac:dyDescent="0.4">
      <c r="A4932" s="68">
        <v>4931</v>
      </c>
      <c r="B4932" s="68" t="s">
        <v>2056</v>
      </c>
      <c r="C4932" s="68" t="s">
        <v>2297</v>
      </c>
      <c r="D4932" s="68" t="s">
        <v>2099</v>
      </c>
      <c r="E4932" s="68" t="s">
        <v>1965</v>
      </c>
      <c r="F4932" s="68" t="s">
        <v>1966</v>
      </c>
      <c r="G4932" s="68" t="s">
        <v>2020</v>
      </c>
      <c r="H4932" s="68" t="s">
        <v>2021</v>
      </c>
      <c r="I4932" s="68">
        <v>11</v>
      </c>
      <c r="J4932" s="68" t="s">
        <v>2267</v>
      </c>
      <c r="K4932" s="68">
        <v>2.7</v>
      </c>
      <c r="L4932" s="68">
        <v>0.75</v>
      </c>
      <c r="M4932" s="68" t="s">
        <v>1960</v>
      </c>
      <c r="N4932" s="143">
        <f>IF(対応ガラス検索!$E$2="-","",IF(対応ガラス検索!$E$2&gt;=K4932,MAX($N$2:N4931)+1,""))</f>
        <v>4931</v>
      </c>
      <c r="O4932" s="143" t="str">
        <f>IF(対応ガラス検索!$E$2="-","",IF(L4932&lt;=0.65,MAX($O$2:O4931)+1,""))</f>
        <v/>
      </c>
      <c r="P4932" s="144"/>
      <c r="Q4932" s="145"/>
    </row>
    <row r="4933" spans="1:17" x14ac:dyDescent="0.4">
      <c r="A4933" s="68">
        <v>4932</v>
      </c>
      <c r="B4933" s="68" t="s">
        <v>2056</v>
      </c>
      <c r="C4933" s="68" t="s">
        <v>2297</v>
      </c>
      <c r="D4933" s="68" t="s">
        <v>2099</v>
      </c>
      <c r="E4933" s="68" t="s">
        <v>1965</v>
      </c>
      <c r="F4933" s="68" t="s">
        <v>1966</v>
      </c>
      <c r="G4933" s="68" t="s">
        <v>2020</v>
      </c>
      <c r="H4933" s="68" t="s">
        <v>2021</v>
      </c>
      <c r="I4933" s="68">
        <v>12</v>
      </c>
      <c r="J4933" s="68" t="s">
        <v>2267</v>
      </c>
      <c r="K4933" s="68">
        <v>2.7</v>
      </c>
      <c r="L4933" s="68">
        <v>0.75</v>
      </c>
      <c r="M4933" s="68" t="s">
        <v>1960</v>
      </c>
      <c r="N4933" s="143">
        <f>IF(対応ガラス検索!$E$2="-","",IF(対応ガラス検索!$E$2&gt;=K4933,MAX($N$2:N4932)+1,""))</f>
        <v>4932</v>
      </c>
      <c r="O4933" s="143" t="str">
        <f>IF(対応ガラス検索!$E$2="-","",IF(L4933&lt;=0.65,MAX($O$2:O4932)+1,""))</f>
        <v/>
      </c>
      <c r="P4933" s="144"/>
      <c r="Q4933" s="145"/>
    </row>
    <row r="4934" spans="1:17" x14ac:dyDescent="0.4">
      <c r="A4934" s="68">
        <v>4933</v>
      </c>
      <c r="B4934" s="68" t="s">
        <v>2056</v>
      </c>
      <c r="C4934" s="68" t="s">
        <v>2297</v>
      </c>
      <c r="D4934" s="68" t="s">
        <v>2099</v>
      </c>
      <c r="E4934" s="68" t="s">
        <v>1965</v>
      </c>
      <c r="F4934" s="68" t="s">
        <v>1966</v>
      </c>
      <c r="G4934" s="68" t="s">
        <v>2020</v>
      </c>
      <c r="H4934" s="68" t="s">
        <v>2021</v>
      </c>
      <c r="I4934" s="68">
        <v>6</v>
      </c>
      <c r="J4934" s="68" t="s">
        <v>2296</v>
      </c>
      <c r="K4934" s="68">
        <v>3.2</v>
      </c>
      <c r="L4934" s="68">
        <v>0.74</v>
      </c>
      <c r="M4934" s="68" t="s">
        <v>1960</v>
      </c>
      <c r="N4934" s="143">
        <f>IF(対応ガラス検索!$E$2="-","",IF(対応ガラス検索!$E$2&gt;=K4934,MAX($N$2:N4933)+1,""))</f>
        <v>4933</v>
      </c>
      <c r="O4934" s="143" t="str">
        <f>IF(対応ガラス検索!$E$2="-","",IF(L4934&lt;=0.65,MAX($O$2:O4933)+1,""))</f>
        <v/>
      </c>
      <c r="P4934" s="144"/>
      <c r="Q4934" s="145"/>
    </row>
    <row r="4935" spans="1:17" x14ac:dyDescent="0.4">
      <c r="A4935" s="68">
        <v>4934</v>
      </c>
      <c r="B4935" s="68" t="s">
        <v>2056</v>
      </c>
      <c r="C4935" s="68" t="s">
        <v>2297</v>
      </c>
      <c r="D4935" s="68" t="s">
        <v>2099</v>
      </c>
      <c r="E4935" s="68" t="s">
        <v>1965</v>
      </c>
      <c r="F4935" s="68" t="s">
        <v>1966</v>
      </c>
      <c r="G4935" s="68" t="s">
        <v>2020</v>
      </c>
      <c r="H4935" s="68" t="s">
        <v>2021</v>
      </c>
      <c r="I4935" s="68">
        <v>7</v>
      </c>
      <c r="J4935" s="68" t="s">
        <v>2296</v>
      </c>
      <c r="K4935" s="68">
        <v>3.1</v>
      </c>
      <c r="L4935" s="68">
        <v>0.74</v>
      </c>
      <c r="M4935" s="68" t="s">
        <v>1960</v>
      </c>
      <c r="N4935" s="143">
        <f>IF(対応ガラス検索!$E$2="-","",IF(対応ガラス検索!$E$2&gt;=K4935,MAX($N$2:N4934)+1,""))</f>
        <v>4934</v>
      </c>
      <c r="O4935" s="143" t="str">
        <f>IF(対応ガラス検索!$E$2="-","",IF(L4935&lt;=0.65,MAX($O$2:O4934)+1,""))</f>
        <v/>
      </c>
      <c r="P4935" s="144"/>
      <c r="Q4935" s="145"/>
    </row>
    <row r="4936" spans="1:17" x14ac:dyDescent="0.4">
      <c r="A4936" s="68">
        <v>4935</v>
      </c>
      <c r="B4936" s="68" t="s">
        <v>2056</v>
      </c>
      <c r="C4936" s="68" t="s">
        <v>2297</v>
      </c>
      <c r="D4936" s="68" t="s">
        <v>2099</v>
      </c>
      <c r="E4936" s="68" t="s">
        <v>1965</v>
      </c>
      <c r="F4936" s="68" t="s">
        <v>1966</v>
      </c>
      <c r="G4936" s="68" t="s">
        <v>2020</v>
      </c>
      <c r="H4936" s="68" t="s">
        <v>2021</v>
      </c>
      <c r="I4936" s="68">
        <v>8</v>
      </c>
      <c r="J4936" s="68" t="s">
        <v>2296</v>
      </c>
      <c r="K4936" s="142">
        <v>3.1</v>
      </c>
      <c r="L4936" s="68">
        <v>0.74</v>
      </c>
      <c r="M4936" s="68" t="s">
        <v>1960</v>
      </c>
      <c r="N4936" s="143">
        <f>IF(対応ガラス検索!$E$2="-","",IF(対応ガラス検索!$E$2&gt;=K4936,MAX($N$2:N4935)+1,""))</f>
        <v>4935</v>
      </c>
      <c r="O4936" s="143" t="str">
        <f>IF(対応ガラス検索!$E$2="-","",IF(L4936&lt;=0.65,MAX($O$2:O4935)+1,""))</f>
        <v/>
      </c>
      <c r="P4936" s="144"/>
      <c r="Q4936" s="145"/>
    </row>
    <row r="4937" spans="1:17" x14ac:dyDescent="0.4">
      <c r="A4937" s="68">
        <v>4936</v>
      </c>
      <c r="B4937" s="68" t="s">
        <v>2056</v>
      </c>
      <c r="C4937" s="68" t="s">
        <v>2297</v>
      </c>
      <c r="D4937" s="68" t="s">
        <v>2099</v>
      </c>
      <c r="E4937" s="68" t="s">
        <v>1965</v>
      </c>
      <c r="F4937" s="68" t="s">
        <v>1966</v>
      </c>
      <c r="G4937" s="68" t="s">
        <v>2020</v>
      </c>
      <c r="H4937" s="68" t="s">
        <v>2021</v>
      </c>
      <c r="I4937" s="68">
        <v>9</v>
      </c>
      <c r="J4937" s="68" t="s">
        <v>2296</v>
      </c>
      <c r="K4937" s="68">
        <v>3</v>
      </c>
      <c r="L4937" s="68">
        <v>0.75</v>
      </c>
      <c r="M4937" s="68" t="s">
        <v>1960</v>
      </c>
      <c r="N4937" s="143">
        <f>IF(対応ガラス検索!$E$2="-","",IF(対応ガラス検索!$E$2&gt;=K4937,MAX($N$2:N4936)+1,""))</f>
        <v>4936</v>
      </c>
      <c r="O4937" s="143" t="str">
        <f>IF(対応ガラス検索!$E$2="-","",IF(L4937&lt;=0.65,MAX($O$2:O4936)+1,""))</f>
        <v/>
      </c>
      <c r="P4937" s="144"/>
      <c r="Q4937" s="145"/>
    </row>
    <row r="4938" spans="1:17" x14ac:dyDescent="0.4">
      <c r="A4938" s="68">
        <v>4937</v>
      </c>
      <c r="B4938" s="68" t="s">
        <v>2056</v>
      </c>
      <c r="C4938" s="68" t="s">
        <v>2297</v>
      </c>
      <c r="D4938" s="68" t="s">
        <v>2099</v>
      </c>
      <c r="E4938" s="68" t="s">
        <v>1965</v>
      </c>
      <c r="F4938" s="68" t="s">
        <v>1966</v>
      </c>
      <c r="G4938" s="68" t="s">
        <v>2020</v>
      </c>
      <c r="H4938" s="68" t="s">
        <v>2021</v>
      </c>
      <c r="I4938" s="68">
        <v>10</v>
      </c>
      <c r="J4938" s="68" t="s">
        <v>2296</v>
      </c>
      <c r="K4938" s="68">
        <v>2.9</v>
      </c>
      <c r="L4938" s="68">
        <v>0.75</v>
      </c>
      <c r="M4938" s="68" t="s">
        <v>1960</v>
      </c>
      <c r="N4938" s="143">
        <f>IF(対応ガラス検索!$E$2="-","",IF(対応ガラス検索!$E$2&gt;=K4938,MAX($N$2:N4937)+1,""))</f>
        <v>4937</v>
      </c>
      <c r="O4938" s="143" t="str">
        <f>IF(対応ガラス検索!$E$2="-","",IF(L4938&lt;=0.65,MAX($O$2:O4937)+1,""))</f>
        <v/>
      </c>
      <c r="P4938" s="144"/>
      <c r="Q4938" s="145"/>
    </row>
    <row r="4939" spans="1:17" x14ac:dyDescent="0.4">
      <c r="A4939" s="68">
        <v>4938</v>
      </c>
      <c r="B4939" s="68" t="s">
        <v>2056</v>
      </c>
      <c r="C4939" s="68" t="s">
        <v>2297</v>
      </c>
      <c r="D4939" s="68" t="s">
        <v>2099</v>
      </c>
      <c r="E4939" s="68" t="s">
        <v>1965</v>
      </c>
      <c r="F4939" s="68" t="s">
        <v>1966</v>
      </c>
      <c r="G4939" s="68" t="s">
        <v>2020</v>
      </c>
      <c r="H4939" s="68" t="s">
        <v>2021</v>
      </c>
      <c r="I4939" s="68">
        <v>11</v>
      </c>
      <c r="J4939" s="68" t="s">
        <v>2296</v>
      </c>
      <c r="K4939" s="68">
        <v>2.9</v>
      </c>
      <c r="L4939" s="68">
        <v>0.75</v>
      </c>
      <c r="M4939" s="68" t="s">
        <v>1960</v>
      </c>
      <c r="N4939" s="143">
        <f>IF(対応ガラス検索!$E$2="-","",IF(対応ガラス検索!$E$2&gt;=K4939,MAX($N$2:N4938)+1,""))</f>
        <v>4938</v>
      </c>
      <c r="O4939" s="143" t="str">
        <f>IF(対応ガラス検索!$E$2="-","",IF(L4939&lt;=0.65,MAX($O$2:O4938)+1,""))</f>
        <v/>
      </c>
      <c r="P4939" s="144"/>
      <c r="Q4939" s="145"/>
    </row>
    <row r="4940" spans="1:17" x14ac:dyDescent="0.4">
      <c r="A4940" s="68">
        <v>4939</v>
      </c>
      <c r="B4940" s="68" t="s">
        <v>2056</v>
      </c>
      <c r="C4940" s="68" t="s">
        <v>2297</v>
      </c>
      <c r="D4940" s="68" t="s">
        <v>2099</v>
      </c>
      <c r="E4940" s="68" t="s">
        <v>1965</v>
      </c>
      <c r="F4940" s="68" t="s">
        <v>1966</v>
      </c>
      <c r="G4940" s="68" t="s">
        <v>2020</v>
      </c>
      <c r="H4940" s="68" t="s">
        <v>2021</v>
      </c>
      <c r="I4940" s="68">
        <v>12</v>
      </c>
      <c r="J4940" s="68" t="s">
        <v>2296</v>
      </c>
      <c r="K4940" s="146">
        <v>2.8</v>
      </c>
      <c r="L4940" s="68">
        <v>0.75</v>
      </c>
      <c r="M4940" s="68" t="s">
        <v>1960</v>
      </c>
      <c r="N4940" s="143">
        <f>IF(対応ガラス検索!$E$2="-","",IF(対応ガラス検索!$E$2&gt;=K4940,MAX($N$2:N4939)+1,""))</f>
        <v>4939</v>
      </c>
      <c r="O4940" s="143" t="str">
        <f>IF(対応ガラス検索!$E$2="-","",IF(L4940&lt;=0.65,MAX($O$2:O4939)+1,""))</f>
        <v/>
      </c>
      <c r="P4940" s="144"/>
      <c r="Q4940" s="145"/>
    </row>
    <row r="4941" spans="1:17" x14ac:dyDescent="0.4">
      <c r="A4941" s="68">
        <v>4940</v>
      </c>
      <c r="B4941" s="68" t="s">
        <v>2056</v>
      </c>
      <c r="C4941" s="68" t="s">
        <v>2297</v>
      </c>
      <c r="D4941" s="68" t="s">
        <v>2099</v>
      </c>
      <c r="E4941" s="68" t="s">
        <v>1965</v>
      </c>
      <c r="F4941" s="68" t="s">
        <v>1966</v>
      </c>
      <c r="G4941" s="68" t="s">
        <v>2020</v>
      </c>
      <c r="H4941" s="68" t="s">
        <v>2021</v>
      </c>
      <c r="I4941" s="68">
        <v>6</v>
      </c>
      <c r="J4941" s="68" t="s">
        <v>2296</v>
      </c>
      <c r="K4941" s="68">
        <v>3.2</v>
      </c>
      <c r="L4941" s="68">
        <v>0.74</v>
      </c>
      <c r="M4941" s="68" t="s">
        <v>1960</v>
      </c>
      <c r="N4941" s="143">
        <f>IF(対応ガラス検索!$E$2="-","",IF(対応ガラス検索!$E$2&gt;=K4941,MAX($N$2:N4940)+1,""))</f>
        <v>4940</v>
      </c>
      <c r="O4941" s="143" t="str">
        <f>IF(対応ガラス検索!$E$2="-","",IF(L4941&lt;=0.65,MAX($O$2:O4940)+1,""))</f>
        <v/>
      </c>
      <c r="P4941" s="144"/>
      <c r="Q4941" s="145"/>
    </row>
    <row r="4942" spans="1:17" x14ac:dyDescent="0.4">
      <c r="A4942" s="68">
        <v>4941</v>
      </c>
      <c r="B4942" s="68" t="s">
        <v>2056</v>
      </c>
      <c r="C4942" s="68" t="s">
        <v>2297</v>
      </c>
      <c r="D4942" s="68" t="s">
        <v>2099</v>
      </c>
      <c r="E4942" s="68" t="s">
        <v>1965</v>
      </c>
      <c r="F4942" s="68" t="s">
        <v>1966</v>
      </c>
      <c r="G4942" s="68" t="s">
        <v>2020</v>
      </c>
      <c r="H4942" s="68" t="s">
        <v>2021</v>
      </c>
      <c r="I4942" s="68">
        <v>7</v>
      </c>
      <c r="J4942" s="68" t="s">
        <v>2296</v>
      </c>
      <c r="K4942" s="142">
        <v>3.1</v>
      </c>
      <c r="L4942" s="68">
        <v>0.74</v>
      </c>
      <c r="M4942" s="68" t="s">
        <v>1960</v>
      </c>
      <c r="N4942" s="143">
        <f>IF(対応ガラス検索!$E$2="-","",IF(対応ガラス検索!$E$2&gt;=K4942,MAX($N$2:N4941)+1,""))</f>
        <v>4941</v>
      </c>
      <c r="O4942" s="143" t="str">
        <f>IF(対応ガラス検索!$E$2="-","",IF(L4942&lt;=0.65,MAX($O$2:O4941)+1,""))</f>
        <v/>
      </c>
      <c r="P4942" s="144"/>
      <c r="Q4942" s="145"/>
    </row>
    <row r="4943" spans="1:17" x14ac:dyDescent="0.4">
      <c r="A4943" s="68">
        <v>4942</v>
      </c>
      <c r="B4943" s="68" t="s">
        <v>2056</v>
      </c>
      <c r="C4943" s="68" t="s">
        <v>2297</v>
      </c>
      <c r="D4943" s="68" t="s">
        <v>2099</v>
      </c>
      <c r="E4943" s="68" t="s">
        <v>1965</v>
      </c>
      <c r="F4943" s="68" t="s">
        <v>1966</v>
      </c>
      <c r="G4943" s="68" t="s">
        <v>2020</v>
      </c>
      <c r="H4943" s="68" t="s">
        <v>2021</v>
      </c>
      <c r="I4943" s="68">
        <v>8</v>
      </c>
      <c r="J4943" s="68" t="s">
        <v>2296</v>
      </c>
      <c r="K4943" s="68">
        <v>3.1</v>
      </c>
      <c r="L4943" s="68">
        <v>0.74</v>
      </c>
      <c r="M4943" s="68" t="s">
        <v>1960</v>
      </c>
      <c r="N4943" s="143">
        <f>IF(対応ガラス検索!$E$2="-","",IF(対応ガラス検索!$E$2&gt;=K4943,MAX($N$2:N4942)+1,""))</f>
        <v>4942</v>
      </c>
      <c r="O4943" s="143" t="str">
        <f>IF(対応ガラス検索!$E$2="-","",IF(L4943&lt;=0.65,MAX($O$2:O4942)+1,""))</f>
        <v/>
      </c>
      <c r="P4943" s="144"/>
      <c r="Q4943" s="145"/>
    </row>
    <row r="4944" spans="1:17" x14ac:dyDescent="0.4">
      <c r="A4944" s="68">
        <v>4943</v>
      </c>
      <c r="B4944" s="68" t="s">
        <v>2056</v>
      </c>
      <c r="C4944" s="68" t="s">
        <v>2297</v>
      </c>
      <c r="D4944" s="68" t="s">
        <v>2099</v>
      </c>
      <c r="E4944" s="68" t="s">
        <v>1965</v>
      </c>
      <c r="F4944" s="68" t="s">
        <v>1966</v>
      </c>
      <c r="G4944" s="68" t="s">
        <v>2020</v>
      </c>
      <c r="H4944" s="68" t="s">
        <v>2021</v>
      </c>
      <c r="I4944" s="68">
        <v>9</v>
      </c>
      <c r="J4944" s="68" t="s">
        <v>2296</v>
      </c>
      <c r="K4944" s="68">
        <v>3</v>
      </c>
      <c r="L4944" s="68">
        <v>0.75</v>
      </c>
      <c r="M4944" s="68" t="s">
        <v>1960</v>
      </c>
      <c r="N4944" s="143">
        <f>IF(対応ガラス検索!$E$2="-","",IF(対応ガラス検索!$E$2&gt;=K4944,MAX($N$2:N4943)+1,""))</f>
        <v>4943</v>
      </c>
      <c r="O4944" s="143" t="str">
        <f>IF(対応ガラス検索!$E$2="-","",IF(L4944&lt;=0.65,MAX($O$2:O4943)+1,""))</f>
        <v/>
      </c>
      <c r="P4944" s="144"/>
      <c r="Q4944" s="145"/>
    </row>
    <row r="4945" spans="1:17" x14ac:dyDescent="0.4">
      <c r="A4945" s="68">
        <v>4944</v>
      </c>
      <c r="B4945" s="68" t="s">
        <v>2056</v>
      </c>
      <c r="C4945" s="68" t="s">
        <v>2297</v>
      </c>
      <c r="D4945" s="68" t="s">
        <v>2099</v>
      </c>
      <c r="E4945" s="68" t="s">
        <v>1965</v>
      </c>
      <c r="F4945" s="68" t="s">
        <v>1966</v>
      </c>
      <c r="G4945" s="68" t="s">
        <v>2020</v>
      </c>
      <c r="H4945" s="68" t="s">
        <v>2021</v>
      </c>
      <c r="I4945" s="68">
        <v>10</v>
      </c>
      <c r="J4945" s="68" t="s">
        <v>2296</v>
      </c>
      <c r="K4945" s="68">
        <v>2.9</v>
      </c>
      <c r="L4945" s="68">
        <v>0.75</v>
      </c>
      <c r="M4945" s="68" t="s">
        <v>1960</v>
      </c>
      <c r="N4945" s="143">
        <f>IF(対応ガラス検索!$E$2="-","",IF(対応ガラス検索!$E$2&gt;=K4945,MAX($N$2:N4944)+1,""))</f>
        <v>4944</v>
      </c>
      <c r="O4945" s="143" t="str">
        <f>IF(対応ガラス検索!$E$2="-","",IF(L4945&lt;=0.65,MAX($O$2:O4944)+1,""))</f>
        <v/>
      </c>
      <c r="P4945" s="144"/>
      <c r="Q4945" s="145"/>
    </row>
    <row r="4946" spans="1:17" x14ac:dyDescent="0.4">
      <c r="A4946" s="68">
        <v>4945</v>
      </c>
      <c r="B4946" s="68" t="s">
        <v>2056</v>
      </c>
      <c r="C4946" s="68" t="s">
        <v>2297</v>
      </c>
      <c r="D4946" s="68" t="s">
        <v>2099</v>
      </c>
      <c r="E4946" s="68" t="s">
        <v>1965</v>
      </c>
      <c r="F4946" s="68" t="s">
        <v>1966</v>
      </c>
      <c r="G4946" s="68" t="s">
        <v>2020</v>
      </c>
      <c r="H4946" s="68" t="s">
        <v>2021</v>
      </c>
      <c r="I4946" s="68">
        <v>11</v>
      </c>
      <c r="J4946" s="68" t="s">
        <v>2296</v>
      </c>
      <c r="K4946" s="68">
        <v>2.9</v>
      </c>
      <c r="L4946" s="68">
        <v>0.75</v>
      </c>
      <c r="M4946" s="68" t="s">
        <v>1960</v>
      </c>
      <c r="N4946" s="143">
        <f>IF(対応ガラス検索!$E$2="-","",IF(対応ガラス検索!$E$2&gt;=K4946,MAX($N$2:N4945)+1,""))</f>
        <v>4945</v>
      </c>
      <c r="O4946" s="143" t="str">
        <f>IF(対応ガラス検索!$E$2="-","",IF(L4946&lt;=0.65,MAX($O$2:O4945)+1,""))</f>
        <v/>
      </c>
      <c r="P4946" s="144"/>
      <c r="Q4946" s="145"/>
    </row>
    <row r="4947" spans="1:17" x14ac:dyDescent="0.4">
      <c r="A4947" s="68">
        <v>4946</v>
      </c>
      <c r="B4947" s="68" t="s">
        <v>2056</v>
      </c>
      <c r="C4947" s="68" t="s">
        <v>2297</v>
      </c>
      <c r="D4947" s="68" t="s">
        <v>2099</v>
      </c>
      <c r="E4947" s="68" t="s">
        <v>1965</v>
      </c>
      <c r="F4947" s="68" t="s">
        <v>1966</v>
      </c>
      <c r="G4947" s="68" t="s">
        <v>2020</v>
      </c>
      <c r="H4947" s="68" t="s">
        <v>2021</v>
      </c>
      <c r="I4947" s="68">
        <v>12</v>
      </c>
      <c r="J4947" s="68" t="s">
        <v>2296</v>
      </c>
      <c r="K4947" s="68">
        <v>2.8</v>
      </c>
      <c r="L4947" s="68">
        <v>0.75</v>
      </c>
      <c r="M4947" s="68" t="s">
        <v>1960</v>
      </c>
      <c r="N4947" s="143">
        <f>IF(対応ガラス検索!$E$2="-","",IF(対応ガラス検索!$E$2&gt;=K4947,MAX($N$2:N4946)+1,""))</f>
        <v>4946</v>
      </c>
      <c r="O4947" s="143" t="str">
        <f>IF(対応ガラス検索!$E$2="-","",IF(L4947&lt;=0.65,MAX($O$2:O4946)+1,""))</f>
        <v/>
      </c>
      <c r="P4947" s="144"/>
      <c r="Q4947" s="145"/>
    </row>
    <row r="4948" spans="1:17" x14ac:dyDescent="0.4">
      <c r="A4948" s="68">
        <v>4947</v>
      </c>
      <c r="B4948" s="68" t="s">
        <v>2056</v>
      </c>
      <c r="C4948" s="68" t="s">
        <v>2297</v>
      </c>
      <c r="D4948" s="68" t="s">
        <v>2057</v>
      </c>
      <c r="E4948" s="68" t="s">
        <v>1971</v>
      </c>
      <c r="F4948" s="68" t="s">
        <v>1972</v>
      </c>
      <c r="G4948" s="68" t="s">
        <v>2010</v>
      </c>
      <c r="H4948" s="68" t="s">
        <v>2011</v>
      </c>
      <c r="I4948" s="68">
        <v>6</v>
      </c>
      <c r="J4948" s="68" t="s">
        <v>2267</v>
      </c>
      <c r="K4948" s="68">
        <v>3.1</v>
      </c>
      <c r="L4948" s="68">
        <v>0.76</v>
      </c>
      <c r="M4948" s="68" t="s">
        <v>1960</v>
      </c>
      <c r="N4948" s="143">
        <f>IF(対応ガラス検索!$E$2="-","",IF(対応ガラス検索!$E$2&gt;=K4948,MAX($N$2:N4947)+1,""))</f>
        <v>4947</v>
      </c>
      <c r="O4948" s="143" t="str">
        <f>IF(対応ガラス検索!$E$2="-","",IF(L4948&lt;=0.65,MAX($O$2:O4947)+1,""))</f>
        <v/>
      </c>
      <c r="P4948" s="144"/>
      <c r="Q4948" s="145"/>
    </row>
    <row r="4949" spans="1:17" x14ac:dyDescent="0.4">
      <c r="A4949" s="68">
        <v>4948</v>
      </c>
      <c r="B4949" s="68" t="s">
        <v>2056</v>
      </c>
      <c r="C4949" s="68" t="s">
        <v>2297</v>
      </c>
      <c r="D4949" s="68" t="s">
        <v>2057</v>
      </c>
      <c r="E4949" s="68" t="s">
        <v>1971</v>
      </c>
      <c r="F4949" s="68" t="s">
        <v>1972</v>
      </c>
      <c r="G4949" s="68" t="s">
        <v>2010</v>
      </c>
      <c r="H4949" s="68" t="s">
        <v>2011</v>
      </c>
      <c r="I4949" s="68">
        <v>7</v>
      </c>
      <c r="J4949" s="68" t="s">
        <v>2267</v>
      </c>
      <c r="K4949" s="142">
        <v>3</v>
      </c>
      <c r="L4949" s="68">
        <v>0.76</v>
      </c>
      <c r="M4949" s="68" t="s">
        <v>1960</v>
      </c>
      <c r="N4949" s="143">
        <f>IF(対応ガラス検索!$E$2="-","",IF(対応ガラス検索!$E$2&gt;=K4949,MAX($N$2:N4948)+1,""))</f>
        <v>4948</v>
      </c>
      <c r="O4949" s="143" t="str">
        <f>IF(対応ガラス検索!$E$2="-","",IF(L4949&lt;=0.65,MAX($O$2:O4948)+1,""))</f>
        <v/>
      </c>
      <c r="P4949" s="144"/>
      <c r="Q4949" s="145"/>
    </row>
    <row r="4950" spans="1:17" x14ac:dyDescent="0.4">
      <c r="A4950" s="68">
        <v>4949</v>
      </c>
      <c r="B4950" s="68" t="s">
        <v>2056</v>
      </c>
      <c r="C4950" s="68" t="s">
        <v>2297</v>
      </c>
      <c r="D4950" s="68" t="s">
        <v>2057</v>
      </c>
      <c r="E4950" s="68" t="s">
        <v>1971</v>
      </c>
      <c r="F4950" s="68" t="s">
        <v>1972</v>
      </c>
      <c r="G4950" s="68" t="s">
        <v>2010</v>
      </c>
      <c r="H4950" s="68" t="s">
        <v>2011</v>
      </c>
      <c r="I4950" s="68">
        <v>8</v>
      </c>
      <c r="J4950" s="68" t="s">
        <v>2267</v>
      </c>
      <c r="K4950" s="68">
        <v>2.9</v>
      </c>
      <c r="L4950" s="68">
        <v>0.76</v>
      </c>
      <c r="M4950" s="68" t="s">
        <v>1960</v>
      </c>
      <c r="N4950" s="143">
        <f>IF(対応ガラス検索!$E$2="-","",IF(対応ガラス検索!$E$2&gt;=K4950,MAX($N$2:N4949)+1,""))</f>
        <v>4949</v>
      </c>
      <c r="O4950" s="143" t="str">
        <f>IF(対応ガラス検索!$E$2="-","",IF(L4950&lt;=0.65,MAX($O$2:O4949)+1,""))</f>
        <v/>
      </c>
      <c r="P4950" s="144"/>
      <c r="Q4950" s="145"/>
    </row>
    <row r="4951" spans="1:17" x14ac:dyDescent="0.4">
      <c r="A4951" s="68">
        <v>4950</v>
      </c>
      <c r="B4951" s="68" t="s">
        <v>2056</v>
      </c>
      <c r="C4951" s="68" t="s">
        <v>2297</v>
      </c>
      <c r="D4951" s="68" t="s">
        <v>2057</v>
      </c>
      <c r="E4951" s="68" t="s">
        <v>1971</v>
      </c>
      <c r="F4951" s="68" t="s">
        <v>1972</v>
      </c>
      <c r="G4951" s="68" t="s">
        <v>2010</v>
      </c>
      <c r="H4951" s="68" t="s">
        <v>2011</v>
      </c>
      <c r="I4951" s="68">
        <v>9</v>
      </c>
      <c r="J4951" s="68" t="s">
        <v>2267</v>
      </c>
      <c r="K4951" s="68">
        <v>2.8</v>
      </c>
      <c r="L4951" s="68">
        <v>0.77</v>
      </c>
      <c r="M4951" s="68" t="s">
        <v>1960</v>
      </c>
      <c r="N4951" s="143">
        <f>IF(対応ガラス検索!$E$2="-","",IF(対応ガラス検索!$E$2&gt;=K4951,MAX($N$2:N4950)+1,""))</f>
        <v>4950</v>
      </c>
      <c r="O4951" s="143" t="str">
        <f>IF(対応ガラス検索!$E$2="-","",IF(L4951&lt;=0.65,MAX($O$2:O4950)+1,""))</f>
        <v/>
      </c>
      <c r="P4951" s="144"/>
      <c r="Q4951" s="145"/>
    </row>
    <row r="4952" spans="1:17" x14ac:dyDescent="0.4">
      <c r="A4952" s="68">
        <v>4951</v>
      </c>
      <c r="B4952" s="68" t="s">
        <v>2056</v>
      </c>
      <c r="C4952" s="68" t="s">
        <v>2297</v>
      </c>
      <c r="D4952" s="68" t="s">
        <v>2057</v>
      </c>
      <c r="E4952" s="68" t="s">
        <v>1971</v>
      </c>
      <c r="F4952" s="68" t="s">
        <v>1972</v>
      </c>
      <c r="G4952" s="68" t="s">
        <v>2010</v>
      </c>
      <c r="H4952" s="68" t="s">
        <v>2011</v>
      </c>
      <c r="I4952" s="68">
        <v>10</v>
      </c>
      <c r="J4952" s="68" t="s">
        <v>2267</v>
      </c>
      <c r="K4952" s="68">
        <v>2.8</v>
      </c>
      <c r="L4952" s="68">
        <v>0.77</v>
      </c>
      <c r="M4952" s="68" t="s">
        <v>1960</v>
      </c>
      <c r="N4952" s="143">
        <f>IF(対応ガラス検索!$E$2="-","",IF(対応ガラス検索!$E$2&gt;=K4952,MAX($N$2:N4951)+1,""))</f>
        <v>4951</v>
      </c>
      <c r="O4952" s="143" t="str">
        <f>IF(対応ガラス検索!$E$2="-","",IF(L4952&lt;=0.65,MAX($O$2:O4951)+1,""))</f>
        <v/>
      </c>
      <c r="P4952" s="144"/>
      <c r="Q4952" s="145"/>
    </row>
    <row r="4953" spans="1:17" x14ac:dyDescent="0.4">
      <c r="A4953" s="68">
        <v>4952</v>
      </c>
      <c r="B4953" s="68" t="s">
        <v>2056</v>
      </c>
      <c r="C4953" s="68" t="s">
        <v>2297</v>
      </c>
      <c r="D4953" s="68" t="s">
        <v>2057</v>
      </c>
      <c r="E4953" s="68" t="s">
        <v>1971</v>
      </c>
      <c r="F4953" s="68" t="s">
        <v>1972</v>
      </c>
      <c r="G4953" s="68" t="s">
        <v>2010</v>
      </c>
      <c r="H4953" s="68" t="s">
        <v>2011</v>
      </c>
      <c r="I4953" s="68">
        <v>11</v>
      </c>
      <c r="J4953" s="68" t="s">
        <v>2267</v>
      </c>
      <c r="K4953" s="146">
        <v>2.7</v>
      </c>
      <c r="L4953" s="68">
        <v>0.77</v>
      </c>
      <c r="M4953" s="68" t="s">
        <v>1960</v>
      </c>
      <c r="N4953" s="143">
        <f>IF(対応ガラス検索!$E$2="-","",IF(対応ガラス検索!$E$2&gt;=K4953,MAX($N$2:N4952)+1,""))</f>
        <v>4952</v>
      </c>
      <c r="O4953" s="143" t="str">
        <f>IF(対応ガラス検索!$E$2="-","",IF(L4953&lt;=0.65,MAX($O$2:O4952)+1,""))</f>
        <v/>
      </c>
      <c r="P4953" s="144"/>
      <c r="Q4953" s="145"/>
    </row>
    <row r="4954" spans="1:17" x14ac:dyDescent="0.4">
      <c r="A4954" s="68">
        <v>4953</v>
      </c>
      <c r="B4954" s="68" t="s">
        <v>2056</v>
      </c>
      <c r="C4954" s="68" t="s">
        <v>2297</v>
      </c>
      <c r="D4954" s="68" t="s">
        <v>2057</v>
      </c>
      <c r="E4954" s="68" t="s">
        <v>1971</v>
      </c>
      <c r="F4954" s="68" t="s">
        <v>1972</v>
      </c>
      <c r="G4954" s="68" t="s">
        <v>2010</v>
      </c>
      <c r="H4954" s="68" t="s">
        <v>2011</v>
      </c>
      <c r="I4954" s="68">
        <v>12</v>
      </c>
      <c r="J4954" s="68" t="s">
        <v>2267</v>
      </c>
      <c r="K4954" s="68">
        <v>2.7</v>
      </c>
      <c r="L4954" s="68">
        <v>0.77</v>
      </c>
      <c r="M4954" s="68" t="s">
        <v>1960</v>
      </c>
      <c r="N4954" s="143">
        <f>IF(対応ガラス検索!$E$2="-","",IF(対応ガラス検索!$E$2&gt;=K4954,MAX($N$2:N4953)+1,""))</f>
        <v>4953</v>
      </c>
      <c r="O4954" s="143" t="str">
        <f>IF(対応ガラス検索!$E$2="-","",IF(L4954&lt;=0.65,MAX($O$2:O4953)+1,""))</f>
        <v/>
      </c>
      <c r="P4954" s="144"/>
      <c r="Q4954" s="145"/>
    </row>
    <row r="4955" spans="1:17" x14ac:dyDescent="0.4">
      <c r="A4955" s="68">
        <v>4954</v>
      </c>
      <c r="B4955" s="68" t="s">
        <v>2056</v>
      </c>
      <c r="C4955" s="68" t="s">
        <v>2297</v>
      </c>
      <c r="D4955" s="68" t="s">
        <v>2058</v>
      </c>
      <c r="E4955" s="68" t="s">
        <v>1971</v>
      </c>
      <c r="F4955" s="68" t="s">
        <v>1972</v>
      </c>
      <c r="G4955" s="68" t="s">
        <v>2020</v>
      </c>
      <c r="H4955" s="68" t="s">
        <v>2021</v>
      </c>
      <c r="I4955" s="68">
        <v>6</v>
      </c>
      <c r="J4955" s="68" t="s">
        <v>2267</v>
      </c>
      <c r="K4955" s="68">
        <v>3</v>
      </c>
      <c r="L4955" s="68">
        <v>0.75</v>
      </c>
      <c r="M4955" s="68" t="s">
        <v>1960</v>
      </c>
      <c r="N4955" s="143">
        <f>IF(対応ガラス検索!$E$2="-","",IF(対応ガラス検索!$E$2&gt;=K4955,MAX($N$2:N4954)+1,""))</f>
        <v>4954</v>
      </c>
      <c r="O4955" s="143" t="str">
        <f>IF(対応ガラス検索!$E$2="-","",IF(L4955&lt;=0.65,MAX($O$2:O4954)+1,""))</f>
        <v/>
      </c>
      <c r="P4955" s="144"/>
      <c r="Q4955" s="145"/>
    </row>
    <row r="4956" spans="1:17" x14ac:dyDescent="0.4">
      <c r="A4956" s="68">
        <v>4955</v>
      </c>
      <c r="B4956" s="68" t="s">
        <v>2056</v>
      </c>
      <c r="C4956" s="68" t="s">
        <v>2297</v>
      </c>
      <c r="D4956" s="68" t="s">
        <v>2058</v>
      </c>
      <c r="E4956" s="68" t="s">
        <v>1971</v>
      </c>
      <c r="F4956" s="68" t="s">
        <v>1972</v>
      </c>
      <c r="G4956" s="68" t="s">
        <v>2020</v>
      </c>
      <c r="H4956" s="68" t="s">
        <v>2021</v>
      </c>
      <c r="I4956" s="68">
        <v>7</v>
      </c>
      <c r="J4956" s="68" t="s">
        <v>2267</v>
      </c>
      <c r="K4956" s="68">
        <v>2.9</v>
      </c>
      <c r="L4956" s="68">
        <v>0.75</v>
      </c>
      <c r="M4956" s="68" t="s">
        <v>1960</v>
      </c>
      <c r="N4956" s="143">
        <f>IF(対応ガラス検索!$E$2="-","",IF(対応ガラス検索!$E$2&gt;=K4956,MAX($N$2:N4955)+1,""))</f>
        <v>4955</v>
      </c>
      <c r="O4956" s="143" t="str">
        <f>IF(対応ガラス検索!$E$2="-","",IF(L4956&lt;=0.65,MAX($O$2:O4955)+1,""))</f>
        <v/>
      </c>
      <c r="P4956" s="144"/>
      <c r="Q4956" s="145"/>
    </row>
    <row r="4957" spans="1:17" x14ac:dyDescent="0.4">
      <c r="A4957" s="68">
        <v>4956</v>
      </c>
      <c r="B4957" s="68" t="s">
        <v>2056</v>
      </c>
      <c r="C4957" s="68" t="s">
        <v>2297</v>
      </c>
      <c r="D4957" s="68" t="s">
        <v>2058</v>
      </c>
      <c r="E4957" s="68" t="s">
        <v>1971</v>
      </c>
      <c r="F4957" s="68" t="s">
        <v>1972</v>
      </c>
      <c r="G4957" s="68" t="s">
        <v>2020</v>
      </c>
      <c r="H4957" s="68" t="s">
        <v>2021</v>
      </c>
      <c r="I4957" s="68">
        <v>8</v>
      </c>
      <c r="J4957" s="68" t="s">
        <v>2267</v>
      </c>
      <c r="K4957" s="68">
        <v>2.9</v>
      </c>
      <c r="L4957" s="68">
        <v>0.75</v>
      </c>
      <c r="M4957" s="68" t="s">
        <v>1960</v>
      </c>
      <c r="N4957" s="143">
        <f>IF(対応ガラス検索!$E$2="-","",IF(対応ガラス検索!$E$2&gt;=K4957,MAX($N$2:N4956)+1,""))</f>
        <v>4956</v>
      </c>
      <c r="O4957" s="143" t="str">
        <f>IF(対応ガラス検索!$E$2="-","",IF(L4957&lt;=0.65,MAX($O$2:O4956)+1,""))</f>
        <v/>
      </c>
      <c r="P4957" s="144"/>
      <c r="Q4957" s="145"/>
    </row>
    <row r="4958" spans="1:17" x14ac:dyDescent="0.4">
      <c r="A4958" s="68">
        <v>4957</v>
      </c>
      <c r="B4958" s="68" t="s">
        <v>2056</v>
      </c>
      <c r="C4958" s="68" t="s">
        <v>2297</v>
      </c>
      <c r="D4958" s="68" t="s">
        <v>2058</v>
      </c>
      <c r="E4958" s="68" t="s">
        <v>1971</v>
      </c>
      <c r="F4958" s="68" t="s">
        <v>1972</v>
      </c>
      <c r="G4958" s="68" t="s">
        <v>2020</v>
      </c>
      <c r="H4958" s="68" t="s">
        <v>2021</v>
      </c>
      <c r="I4958" s="68">
        <v>9</v>
      </c>
      <c r="J4958" s="68" t="s">
        <v>2267</v>
      </c>
      <c r="K4958" s="68">
        <v>2.8</v>
      </c>
      <c r="L4958" s="68">
        <v>0.75</v>
      </c>
      <c r="M4958" s="68" t="s">
        <v>1960</v>
      </c>
      <c r="N4958" s="143">
        <f>IF(対応ガラス検索!$E$2="-","",IF(対応ガラス検索!$E$2&gt;=K4958,MAX($N$2:N4957)+1,""))</f>
        <v>4957</v>
      </c>
      <c r="O4958" s="143" t="str">
        <f>IF(対応ガラス検索!$E$2="-","",IF(L4958&lt;=0.65,MAX($O$2:O4957)+1,""))</f>
        <v/>
      </c>
      <c r="P4958" s="144"/>
      <c r="Q4958" s="145"/>
    </row>
    <row r="4959" spans="1:17" x14ac:dyDescent="0.4">
      <c r="A4959" s="68">
        <v>4958</v>
      </c>
      <c r="B4959" s="68" t="s">
        <v>2056</v>
      </c>
      <c r="C4959" s="68" t="s">
        <v>2297</v>
      </c>
      <c r="D4959" s="68" t="s">
        <v>2058</v>
      </c>
      <c r="E4959" s="68" t="s">
        <v>1971</v>
      </c>
      <c r="F4959" s="68" t="s">
        <v>1972</v>
      </c>
      <c r="G4959" s="68" t="s">
        <v>2020</v>
      </c>
      <c r="H4959" s="68" t="s">
        <v>2021</v>
      </c>
      <c r="I4959" s="68">
        <v>10</v>
      </c>
      <c r="J4959" s="68" t="s">
        <v>2267</v>
      </c>
      <c r="K4959" s="68">
        <v>2.8</v>
      </c>
      <c r="L4959" s="68">
        <v>0.75</v>
      </c>
      <c r="M4959" s="68" t="s">
        <v>1960</v>
      </c>
      <c r="N4959" s="143">
        <f>IF(対応ガラス検索!$E$2="-","",IF(対応ガラス検索!$E$2&gt;=K4959,MAX($N$2:N4958)+1,""))</f>
        <v>4958</v>
      </c>
      <c r="O4959" s="143" t="str">
        <f>IF(対応ガラス検索!$E$2="-","",IF(L4959&lt;=0.65,MAX($O$2:O4958)+1,""))</f>
        <v/>
      </c>
      <c r="P4959" s="144"/>
      <c r="Q4959" s="145"/>
    </row>
    <row r="4960" spans="1:17" x14ac:dyDescent="0.4">
      <c r="A4960" s="68">
        <v>4959</v>
      </c>
      <c r="B4960" s="68" t="s">
        <v>2056</v>
      </c>
      <c r="C4960" s="68" t="s">
        <v>2297</v>
      </c>
      <c r="D4960" s="68" t="s">
        <v>2058</v>
      </c>
      <c r="E4960" s="68" t="s">
        <v>1971</v>
      </c>
      <c r="F4960" s="68" t="s">
        <v>1972</v>
      </c>
      <c r="G4960" s="68" t="s">
        <v>2020</v>
      </c>
      <c r="H4960" s="68" t="s">
        <v>2021</v>
      </c>
      <c r="I4960" s="68">
        <v>11</v>
      </c>
      <c r="J4960" s="68" t="s">
        <v>2267</v>
      </c>
      <c r="K4960" s="68">
        <v>2.7</v>
      </c>
      <c r="L4960" s="68">
        <v>0.76</v>
      </c>
      <c r="M4960" s="68" t="s">
        <v>1960</v>
      </c>
      <c r="N4960" s="143">
        <f>IF(対応ガラス検索!$E$2="-","",IF(対応ガラス検索!$E$2&gt;=K4960,MAX($N$2:N4959)+1,""))</f>
        <v>4959</v>
      </c>
      <c r="O4960" s="143" t="str">
        <f>IF(対応ガラス検索!$E$2="-","",IF(L4960&lt;=0.65,MAX($O$2:O4959)+1,""))</f>
        <v/>
      </c>
      <c r="P4960" s="144"/>
      <c r="Q4960" s="145"/>
    </row>
    <row r="4961" spans="1:17" x14ac:dyDescent="0.4">
      <c r="A4961" s="68">
        <v>4960</v>
      </c>
      <c r="B4961" s="68" t="s">
        <v>2056</v>
      </c>
      <c r="C4961" s="68" t="s">
        <v>2297</v>
      </c>
      <c r="D4961" s="68" t="s">
        <v>2058</v>
      </c>
      <c r="E4961" s="68" t="s">
        <v>1971</v>
      </c>
      <c r="F4961" s="68" t="s">
        <v>1972</v>
      </c>
      <c r="G4961" s="68" t="s">
        <v>2020</v>
      </c>
      <c r="H4961" s="68" t="s">
        <v>2021</v>
      </c>
      <c r="I4961" s="68">
        <v>12</v>
      </c>
      <c r="J4961" s="68" t="s">
        <v>2267</v>
      </c>
      <c r="K4961" s="68">
        <v>2.7</v>
      </c>
      <c r="L4961" s="68">
        <v>0.76</v>
      </c>
      <c r="M4961" s="68" t="s">
        <v>1960</v>
      </c>
      <c r="N4961" s="143">
        <f>IF(対応ガラス検索!$E$2="-","",IF(対応ガラス検索!$E$2&gt;=K4961,MAX($N$2:N4960)+1,""))</f>
        <v>4960</v>
      </c>
      <c r="O4961" s="143" t="str">
        <f>IF(対応ガラス検索!$E$2="-","",IF(L4961&lt;=0.65,MAX($O$2:O4960)+1,""))</f>
        <v/>
      </c>
      <c r="P4961" s="144"/>
      <c r="Q4961" s="145"/>
    </row>
    <row r="4962" spans="1:17" x14ac:dyDescent="0.4">
      <c r="A4962" s="68">
        <v>4961</v>
      </c>
      <c r="B4962" s="68" t="s">
        <v>2056</v>
      </c>
      <c r="C4962" s="68" t="s">
        <v>2297</v>
      </c>
      <c r="D4962" s="68" t="s">
        <v>2058</v>
      </c>
      <c r="E4962" s="68" t="s">
        <v>1971</v>
      </c>
      <c r="F4962" s="68" t="s">
        <v>1972</v>
      </c>
      <c r="G4962" s="68" t="s">
        <v>2020</v>
      </c>
      <c r="H4962" s="68" t="s">
        <v>2021</v>
      </c>
      <c r="I4962" s="68">
        <v>13</v>
      </c>
      <c r="J4962" s="68" t="s">
        <v>2267</v>
      </c>
      <c r="K4962" s="142">
        <v>2.6</v>
      </c>
      <c r="L4962" s="68">
        <v>0.76</v>
      </c>
      <c r="M4962" s="68" t="s">
        <v>1960</v>
      </c>
      <c r="N4962" s="143">
        <f>IF(対応ガラス検索!$E$2="-","",IF(対応ガラス検索!$E$2&gt;=K4962,MAX($N$2:N4961)+1,""))</f>
        <v>4961</v>
      </c>
      <c r="O4962" s="143" t="str">
        <f>IF(対応ガラス検索!$E$2="-","",IF(L4962&lt;=0.65,MAX($O$2:O4961)+1,""))</f>
        <v/>
      </c>
      <c r="P4962" s="144"/>
      <c r="Q4962" s="145"/>
    </row>
    <row r="4963" spans="1:17" x14ac:dyDescent="0.4">
      <c r="A4963" s="68">
        <v>4962</v>
      </c>
      <c r="B4963" s="68" t="s">
        <v>2056</v>
      </c>
      <c r="C4963" s="68" t="s">
        <v>2297</v>
      </c>
      <c r="D4963" s="68" t="s">
        <v>2059</v>
      </c>
      <c r="E4963" s="68" t="s">
        <v>1971</v>
      </c>
      <c r="F4963" s="68" t="s">
        <v>1972</v>
      </c>
      <c r="G4963" s="68" t="s">
        <v>2032</v>
      </c>
      <c r="H4963" s="68" t="s">
        <v>2033</v>
      </c>
      <c r="I4963" s="68">
        <v>6</v>
      </c>
      <c r="J4963" s="68" t="s">
        <v>2267</v>
      </c>
      <c r="K4963" s="68">
        <v>3</v>
      </c>
      <c r="L4963" s="68">
        <v>0.74</v>
      </c>
      <c r="M4963" s="68" t="s">
        <v>1960</v>
      </c>
      <c r="N4963" s="143">
        <f>IF(対応ガラス検索!$E$2="-","",IF(対応ガラス検索!$E$2&gt;=K4963,MAX($N$2:N4962)+1,""))</f>
        <v>4962</v>
      </c>
      <c r="O4963" s="143" t="str">
        <f>IF(対応ガラス検索!$E$2="-","",IF(L4963&lt;=0.65,MAX($O$2:O4962)+1,""))</f>
        <v/>
      </c>
      <c r="P4963" s="144"/>
      <c r="Q4963" s="145"/>
    </row>
    <row r="4964" spans="1:17" x14ac:dyDescent="0.4">
      <c r="A4964" s="68">
        <v>4963</v>
      </c>
      <c r="B4964" s="68" t="s">
        <v>2056</v>
      </c>
      <c r="C4964" s="68" t="s">
        <v>2297</v>
      </c>
      <c r="D4964" s="68" t="s">
        <v>2059</v>
      </c>
      <c r="E4964" s="68" t="s">
        <v>1971</v>
      </c>
      <c r="F4964" s="68" t="s">
        <v>1972</v>
      </c>
      <c r="G4964" s="68" t="s">
        <v>2032</v>
      </c>
      <c r="H4964" s="68" t="s">
        <v>2033</v>
      </c>
      <c r="I4964" s="68">
        <v>7</v>
      </c>
      <c r="J4964" s="68" t="s">
        <v>2267</v>
      </c>
      <c r="K4964" s="146">
        <v>2.9</v>
      </c>
      <c r="L4964" s="68">
        <v>0.74</v>
      </c>
      <c r="M4964" s="68" t="s">
        <v>1960</v>
      </c>
      <c r="N4964" s="143">
        <f>IF(対応ガラス検索!$E$2="-","",IF(対応ガラス検索!$E$2&gt;=K4964,MAX($N$2:N4963)+1,""))</f>
        <v>4963</v>
      </c>
      <c r="O4964" s="143" t="str">
        <f>IF(対応ガラス検索!$E$2="-","",IF(L4964&lt;=0.65,MAX($O$2:O4963)+1,""))</f>
        <v/>
      </c>
      <c r="P4964" s="144"/>
      <c r="Q4964" s="145"/>
    </row>
    <row r="4965" spans="1:17" x14ac:dyDescent="0.4">
      <c r="A4965" s="68">
        <v>4964</v>
      </c>
      <c r="B4965" s="68" t="s">
        <v>2056</v>
      </c>
      <c r="C4965" s="68" t="s">
        <v>2297</v>
      </c>
      <c r="D4965" s="68" t="s">
        <v>2059</v>
      </c>
      <c r="E4965" s="68" t="s">
        <v>1971</v>
      </c>
      <c r="F4965" s="68" t="s">
        <v>1972</v>
      </c>
      <c r="G4965" s="68" t="s">
        <v>2032</v>
      </c>
      <c r="H4965" s="68" t="s">
        <v>2033</v>
      </c>
      <c r="I4965" s="68">
        <v>8</v>
      </c>
      <c r="J4965" s="68" t="s">
        <v>2267</v>
      </c>
      <c r="K4965" s="68">
        <v>2.9</v>
      </c>
      <c r="L4965" s="68">
        <v>0.75</v>
      </c>
      <c r="M4965" s="68" t="s">
        <v>1960</v>
      </c>
      <c r="N4965" s="143">
        <f>IF(対応ガラス検索!$E$2="-","",IF(対応ガラス検索!$E$2&gt;=K4965,MAX($N$2:N4964)+1,""))</f>
        <v>4964</v>
      </c>
      <c r="O4965" s="143" t="str">
        <f>IF(対応ガラス検索!$E$2="-","",IF(L4965&lt;=0.65,MAX($O$2:O4964)+1,""))</f>
        <v/>
      </c>
      <c r="P4965" s="144"/>
      <c r="Q4965" s="145"/>
    </row>
    <row r="4966" spans="1:17" x14ac:dyDescent="0.4">
      <c r="A4966" s="68">
        <v>4965</v>
      </c>
      <c r="B4966" s="68" t="s">
        <v>2056</v>
      </c>
      <c r="C4966" s="68" t="s">
        <v>2297</v>
      </c>
      <c r="D4966" s="68" t="s">
        <v>2059</v>
      </c>
      <c r="E4966" s="68" t="s">
        <v>1971</v>
      </c>
      <c r="F4966" s="68" t="s">
        <v>1972</v>
      </c>
      <c r="G4966" s="68" t="s">
        <v>2032</v>
      </c>
      <c r="H4966" s="68" t="s">
        <v>2033</v>
      </c>
      <c r="I4966" s="68">
        <v>9</v>
      </c>
      <c r="J4966" s="68" t="s">
        <v>2267</v>
      </c>
      <c r="K4966" s="68">
        <v>2.8</v>
      </c>
      <c r="L4966" s="68">
        <v>0.75</v>
      </c>
      <c r="M4966" s="68" t="s">
        <v>1960</v>
      </c>
      <c r="N4966" s="143">
        <f>IF(対応ガラス検索!$E$2="-","",IF(対応ガラス検索!$E$2&gt;=K4966,MAX($N$2:N4965)+1,""))</f>
        <v>4965</v>
      </c>
      <c r="O4966" s="143" t="str">
        <f>IF(対応ガラス検索!$E$2="-","",IF(L4966&lt;=0.65,MAX($O$2:O4965)+1,""))</f>
        <v/>
      </c>
      <c r="P4966" s="144"/>
      <c r="Q4966" s="145"/>
    </row>
    <row r="4967" spans="1:17" x14ac:dyDescent="0.4">
      <c r="A4967" s="68">
        <v>4966</v>
      </c>
      <c r="B4967" s="68" t="s">
        <v>2056</v>
      </c>
      <c r="C4967" s="68" t="s">
        <v>2297</v>
      </c>
      <c r="D4967" s="68" t="s">
        <v>2059</v>
      </c>
      <c r="E4967" s="68" t="s">
        <v>1971</v>
      </c>
      <c r="F4967" s="68" t="s">
        <v>1972</v>
      </c>
      <c r="G4967" s="68" t="s">
        <v>2032</v>
      </c>
      <c r="H4967" s="68" t="s">
        <v>2033</v>
      </c>
      <c r="I4967" s="68">
        <v>10</v>
      </c>
      <c r="J4967" s="68" t="s">
        <v>2267</v>
      </c>
      <c r="K4967" s="68">
        <v>2.8</v>
      </c>
      <c r="L4967" s="68">
        <v>0.75</v>
      </c>
      <c r="M4967" s="68" t="s">
        <v>1960</v>
      </c>
      <c r="N4967" s="143">
        <f>IF(対応ガラス検索!$E$2="-","",IF(対応ガラス検索!$E$2&gt;=K4967,MAX($N$2:N4966)+1,""))</f>
        <v>4966</v>
      </c>
      <c r="O4967" s="143" t="str">
        <f>IF(対応ガラス検索!$E$2="-","",IF(L4967&lt;=0.65,MAX($O$2:O4966)+1,""))</f>
        <v/>
      </c>
      <c r="P4967" s="144"/>
      <c r="Q4967" s="145"/>
    </row>
    <row r="4968" spans="1:17" x14ac:dyDescent="0.4">
      <c r="A4968" s="68">
        <v>4967</v>
      </c>
      <c r="B4968" s="68" t="s">
        <v>2056</v>
      </c>
      <c r="C4968" s="68" t="s">
        <v>2297</v>
      </c>
      <c r="D4968" s="68" t="s">
        <v>2059</v>
      </c>
      <c r="E4968" s="68" t="s">
        <v>1971</v>
      </c>
      <c r="F4968" s="68" t="s">
        <v>1972</v>
      </c>
      <c r="G4968" s="68" t="s">
        <v>2032</v>
      </c>
      <c r="H4968" s="68" t="s">
        <v>2033</v>
      </c>
      <c r="I4968" s="68">
        <v>11</v>
      </c>
      <c r="J4968" s="68" t="s">
        <v>2267</v>
      </c>
      <c r="K4968" s="68">
        <v>2.7</v>
      </c>
      <c r="L4968" s="68">
        <v>0.75</v>
      </c>
      <c r="M4968" s="68" t="s">
        <v>1960</v>
      </c>
      <c r="N4968" s="143">
        <f>IF(対応ガラス検索!$E$2="-","",IF(対応ガラス検索!$E$2&gt;=K4968,MAX($N$2:N4967)+1,""))</f>
        <v>4967</v>
      </c>
      <c r="O4968" s="143" t="str">
        <f>IF(対応ガラス検索!$E$2="-","",IF(L4968&lt;=0.65,MAX($O$2:O4967)+1,""))</f>
        <v/>
      </c>
      <c r="P4968" s="144"/>
      <c r="Q4968" s="145"/>
    </row>
    <row r="4969" spans="1:17" x14ac:dyDescent="0.4">
      <c r="A4969" s="68">
        <v>4968</v>
      </c>
      <c r="B4969" s="68" t="s">
        <v>2056</v>
      </c>
      <c r="C4969" s="68" t="s">
        <v>2297</v>
      </c>
      <c r="D4969" s="68" t="s">
        <v>2059</v>
      </c>
      <c r="E4969" s="68" t="s">
        <v>1971</v>
      </c>
      <c r="F4969" s="68" t="s">
        <v>1972</v>
      </c>
      <c r="G4969" s="68" t="s">
        <v>2032</v>
      </c>
      <c r="H4969" s="68" t="s">
        <v>2033</v>
      </c>
      <c r="I4969" s="68">
        <v>12</v>
      </c>
      <c r="J4969" s="68" t="s">
        <v>2267</v>
      </c>
      <c r="K4969" s="68">
        <v>2.7</v>
      </c>
      <c r="L4969" s="68">
        <v>0.75</v>
      </c>
      <c r="M4969" s="68" t="s">
        <v>1960</v>
      </c>
      <c r="N4969" s="143">
        <f>IF(対応ガラス検索!$E$2="-","",IF(対応ガラス検索!$E$2&gt;=K4969,MAX($N$2:N4968)+1,""))</f>
        <v>4968</v>
      </c>
      <c r="O4969" s="143" t="str">
        <f>IF(対応ガラス検索!$E$2="-","",IF(L4969&lt;=0.65,MAX($O$2:O4968)+1,""))</f>
        <v/>
      </c>
      <c r="P4969" s="144"/>
      <c r="Q4969" s="145"/>
    </row>
    <row r="4970" spans="1:17" x14ac:dyDescent="0.4">
      <c r="A4970" s="68">
        <v>4969</v>
      </c>
      <c r="B4970" s="68" t="s">
        <v>2056</v>
      </c>
      <c r="C4970" s="68" t="s">
        <v>2297</v>
      </c>
      <c r="D4970" s="68" t="s">
        <v>2059</v>
      </c>
      <c r="E4970" s="68" t="s">
        <v>1971</v>
      </c>
      <c r="F4970" s="68" t="s">
        <v>1972</v>
      </c>
      <c r="G4970" s="68" t="s">
        <v>2032</v>
      </c>
      <c r="H4970" s="68" t="s">
        <v>2033</v>
      </c>
      <c r="I4970" s="68">
        <v>13</v>
      </c>
      <c r="J4970" s="68" t="s">
        <v>2267</v>
      </c>
      <c r="K4970" s="68">
        <v>2.6</v>
      </c>
      <c r="L4970" s="68">
        <v>0.75</v>
      </c>
      <c r="M4970" s="68" t="s">
        <v>1960</v>
      </c>
      <c r="N4970" s="143">
        <f>IF(対応ガラス検索!$E$2="-","",IF(対応ガラス検索!$E$2&gt;=K4970,MAX($N$2:N4969)+1,""))</f>
        <v>4969</v>
      </c>
      <c r="O4970" s="143" t="str">
        <f>IF(対応ガラス検索!$E$2="-","",IF(L4970&lt;=0.65,MAX($O$2:O4969)+1,""))</f>
        <v/>
      </c>
      <c r="P4970" s="144"/>
      <c r="Q4970" s="145"/>
    </row>
    <row r="4971" spans="1:17" x14ac:dyDescent="0.4">
      <c r="A4971" s="68">
        <v>4970</v>
      </c>
      <c r="B4971" s="68" t="s">
        <v>2056</v>
      </c>
      <c r="C4971" s="68" t="s">
        <v>2297</v>
      </c>
      <c r="D4971" s="68" t="s">
        <v>2060</v>
      </c>
      <c r="E4971" s="68" t="s">
        <v>1971</v>
      </c>
      <c r="F4971" s="68" t="s">
        <v>1972</v>
      </c>
      <c r="G4971" s="68" t="s">
        <v>2042</v>
      </c>
      <c r="H4971" s="68" t="s">
        <v>2043</v>
      </c>
      <c r="I4971" s="68">
        <v>6</v>
      </c>
      <c r="J4971" s="68" t="s">
        <v>2267</v>
      </c>
      <c r="K4971" s="68">
        <v>3</v>
      </c>
      <c r="L4971" s="68">
        <v>0.57999999999999996</v>
      </c>
      <c r="M4971" s="68" t="s">
        <v>1960</v>
      </c>
      <c r="N4971" s="143">
        <f>IF(対応ガラス検索!$E$2="-","",IF(対応ガラス検索!$E$2&gt;=K4971,MAX($N$2:N4970)+1,""))</f>
        <v>4970</v>
      </c>
      <c r="O4971" s="143">
        <f>IF(対応ガラス検索!$E$2="-","",IF(L4971&lt;=0.65,MAX($O$2:O4970)+1,""))</f>
        <v>3259</v>
      </c>
      <c r="P4971" s="144"/>
      <c r="Q4971" s="145"/>
    </row>
    <row r="4972" spans="1:17" x14ac:dyDescent="0.4">
      <c r="A4972" s="68">
        <v>4971</v>
      </c>
      <c r="B4972" s="68" t="s">
        <v>2056</v>
      </c>
      <c r="C4972" s="68" t="s">
        <v>2297</v>
      </c>
      <c r="D4972" s="68" t="s">
        <v>2060</v>
      </c>
      <c r="E4972" s="68" t="s">
        <v>1971</v>
      </c>
      <c r="F4972" s="68" t="s">
        <v>1972</v>
      </c>
      <c r="G4972" s="68" t="s">
        <v>2042</v>
      </c>
      <c r="H4972" s="68" t="s">
        <v>2043</v>
      </c>
      <c r="I4972" s="68">
        <v>7</v>
      </c>
      <c r="J4972" s="68" t="s">
        <v>2267</v>
      </c>
      <c r="K4972" s="68">
        <v>2.9</v>
      </c>
      <c r="L4972" s="68">
        <v>0.57999999999999996</v>
      </c>
      <c r="M4972" s="68" t="s">
        <v>1960</v>
      </c>
      <c r="N4972" s="143">
        <f>IF(対応ガラス検索!$E$2="-","",IF(対応ガラス検索!$E$2&gt;=K4972,MAX($N$2:N4971)+1,""))</f>
        <v>4971</v>
      </c>
      <c r="O4972" s="143">
        <f>IF(対応ガラス検索!$E$2="-","",IF(L4972&lt;=0.65,MAX($O$2:O4971)+1,""))</f>
        <v>3260</v>
      </c>
      <c r="P4972" s="144"/>
      <c r="Q4972" s="145"/>
    </row>
    <row r="4973" spans="1:17" x14ac:dyDescent="0.4">
      <c r="A4973" s="68">
        <v>4972</v>
      </c>
      <c r="B4973" s="68" t="s">
        <v>2056</v>
      </c>
      <c r="C4973" s="68" t="s">
        <v>2297</v>
      </c>
      <c r="D4973" s="68" t="s">
        <v>2060</v>
      </c>
      <c r="E4973" s="68" t="s">
        <v>1971</v>
      </c>
      <c r="F4973" s="68" t="s">
        <v>1972</v>
      </c>
      <c r="G4973" s="68" t="s">
        <v>2042</v>
      </c>
      <c r="H4973" s="68" t="s">
        <v>2043</v>
      </c>
      <c r="I4973" s="68">
        <v>8</v>
      </c>
      <c r="J4973" s="68" t="s">
        <v>2267</v>
      </c>
      <c r="K4973" s="68">
        <v>2.9</v>
      </c>
      <c r="L4973" s="68">
        <v>0.59</v>
      </c>
      <c r="M4973" s="68" t="s">
        <v>1960</v>
      </c>
      <c r="N4973" s="143">
        <f>IF(対応ガラス検索!$E$2="-","",IF(対応ガラス検索!$E$2&gt;=K4973,MAX($N$2:N4972)+1,""))</f>
        <v>4972</v>
      </c>
      <c r="O4973" s="143">
        <f>IF(対応ガラス検索!$E$2="-","",IF(L4973&lt;=0.65,MAX($O$2:O4972)+1,""))</f>
        <v>3261</v>
      </c>
      <c r="P4973" s="144"/>
      <c r="Q4973" s="145"/>
    </row>
    <row r="4974" spans="1:17" x14ac:dyDescent="0.4">
      <c r="A4974" s="68">
        <v>4973</v>
      </c>
      <c r="B4974" s="68" t="s">
        <v>2056</v>
      </c>
      <c r="C4974" s="68" t="s">
        <v>2297</v>
      </c>
      <c r="D4974" s="68" t="s">
        <v>2060</v>
      </c>
      <c r="E4974" s="68" t="s">
        <v>1971</v>
      </c>
      <c r="F4974" s="68" t="s">
        <v>1972</v>
      </c>
      <c r="G4974" s="68" t="s">
        <v>2042</v>
      </c>
      <c r="H4974" s="68" t="s">
        <v>2043</v>
      </c>
      <c r="I4974" s="68">
        <v>9</v>
      </c>
      <c r="J4974" s="68" t="s">
        <v>2267</v>
      </c>
      <c r="K4974" s="68">
        <v>2.8</v>
      </c>
      <c r="L4974" s="68">
        <v>0.59</v>
      </c>
      <c r="M4974" s="68" t="s">
        <v>1960</v>
      </c>
      <c r="N4974" s="143">
        <f>IF(対応ガラス検索!$E$2="-","",IF(対応ガラス検索!$E$2&gt;=K4974,MAX($N$2:N4973)+1,""))</f>
        <v>4973</v>
      </c>
      <c r="O4974" s="143">
        <f>IF(対応ガラス検索!$E$2="-","",IF(L4974&lt;=0.65,MAX($O$2:O4973)+1,""))</f>
        <v>3262</v>
      </c>
      <c r="P4974" s="144"/>
      <c r="Q4974" s="145"/>
    </row>
    <row r="4975" spans="1:17" x14ac:dyDescent="0.4">
      <c r="A4975" s="68">
        <v>4974</v>
      </c>
      <c r="B4975" s="68" t="s">
        <v>2056</v>
      </c>
      <c r="C4975" s="68" t="s">
        <v>2297</v>
      </c>
      <c r="D4975" s="68" t="s">
        <v>2060</v>
      </c>
      <c r="E4975" s="68" t="s">
        <v>1971</v>
      </c>
      <c r="F4975" s="68" t="s">
        <v>1972</v>
      </c>
      <c r="G4975" s="68" t="s">
        <v>2042</v>
      </c>
      <c r="H4975" s="68" t="s">
        <v>2043</v>
      </c>
      <c r="I4975" s="68">
        <v>10</v>
      </c>
      <c r="J4975" s="68" t="s">
        <v>2267</v>
      </c>
      <c r="K4975" s="142">
        <v>2.8</v>
      </c>
      <c r="L4975" s="68">
        <v>0.59</v>
      </c>
      <c r="M4975" s="68" t="s">
        <v>1960</v>
      </c>
      <c r="N4975" s="143">
        <f>IF(対応ガラス検索!$E$2="-","",IF(対応ガラス検索!$E$2&gt;=K4975,MAX($N$2:N4974)+1,""))</f>
        <v>4974</v>
      </c>
      <c r="O4975" s="143">
        <f>IF(対応ガラス検索!$E$2="-","",IF(L4975&lt;=0.65,MAX($O$2:O4974)+1,""))</f>
        <v>3263</v>
      </c>
      <c r="P4975" s="144"/>
      <c r="Q4975" s="145"/>
    </row>
    <row r="4976" spans="1:17" x14ac:dyDescent="0.4">
      <c r="A4976" s="68">
        <v>4975</v>
      </c>
      <c r="B4976" s="68" t="s">
        <v>2056</v>
      </c>
      <c r="C4976" s="68" t="s">
        <v>2297</v>
      </c>
      <c r="D4976" s="68" t="s">
        <v>2060</v>
      </c>
      <c r="E4976" s="68" t="s">
        <v>1971</v>
      </c>
      <c r="F4976" s="68" t="s">
        <v>1972</v>
      </c>
      <c r="G4976" s="68" t="s">
        <v>2042</v>
      </c>
      <c r="H4976" s="68" t="s">
        <v>2043</v>
      </c>
      <c r="I4976" s="68">
        <v>11</v>
      </c>
      <c r="J4976" s="68" t="s">
        <v>2267</v>
      </c>
      <c r="K4976" s="68">
        <v>2.7</v>
      </c>
      <c r="L4976" s="68">
        <v>0.59</v>
      </c>
      <c r="M4976" s="68" t="s">
        <v>1960</v>
      </c>
      <c r="N4976" s="143">
        <f>IF(対応ガラス検索!$E$2="-","",IF(対応ガラス検索!$E$2&gt;=K4976,MAX($N$2:N4975)+1,""))</f>
        <v>4975</v>
      </c>
      <c r="O4976" s="143">
        <f>IF(対応ガラス検索!$E$2="-","",IF(L4976&lt;=0.65,MAX($O$2:O4975)+1,""))</f>
        <v>3264</v>
      </c>
      <c r="P4976" s="144"/>
      <c r="Q4976" s="145"/>
    </row>
    <row r="4977" spans="1:17" x14ac:dyDescent="0.4">
      <c r="A4977" s="68">
        <v>4976</v>
      </c>
      <c r="B4977" s="68" t="s">
        <v>2056</v>
      </c>
      <c r="C4977" s="68" t="s">
        <v>2297</v>
      </c>
      <c r="D4977" s="68" t="s">
        <v>2060</v>
      </c>
      <c r="E4977" s="68" t="s">
        <v>1971</v>
      </c>
      <c r="F4977" s="68" t="s">
        <v>1972</v>
      </c>
      <c r="G4977" s="68" t="s">
        <v>2042</v>
      </c>
      <c r="H4977" s="68" t="s">
        <v>2043</v>
      </c>
      <c r="I4977" s="68">
        <v>12</v>
      </c>
      <c r="J4977" s="68" t="s">
        <v>2267</v>
      </c>
      <c r="K4977" s="68">
        <v>2.7</v>
      </c>
      <c r="L4977" s="68">
        <v>0.59</v>
      </c>
      <c r="M4977" s="68" t="s">
        <v>1960</v>
      </c>
      <c r="N4977" s="143">
        <f>IF(対応ガラス検索!$E$2="-","",IF(対応ガラス検索!$E$2&gt;=K4977,MAX($N$2:N4976)+1,""))</f>
        <v>4976</v>
      </c>
      <c r="O4977" s="143">
        <f>IF(対応ガラス検索!$E$2="-","",IF(L4977&lt;=0.65,MAX($O$2:O4976)+1,""))</f>
        <v>3265</v>
      </c>
      <c r="P4977" s="144"/>
      <c r="Q4977" s="145"/>
    </row>
    <row r="4978" spans="1:17" x14ac:dyDescent="0.4">
      <c r="A4978" s="68">
        <v>4977</v>
      </c>
      <c r="B4978" s="68" t="s">
        <v>2056</v>
      </c>
      <c r="C4978" s="68" t="s">
        <v>2297</v>
      </c>
      <c r="D4978" s="68" t="s">
        <v>2060</v>
      </c>
      <c r="E4978" s="68" t="s">
        <v>1971</v>
      </c>
      <c r="F4978" s="68" t="s">
        <v>1972</v>
      </c>
      <c r="G4978" s="68" t="s">
        <v>2042</v>
      </c>
      <c r="H4978" s="68" t="s">
        <v>2043</v>
      </c>
      <c r="I4978" s="68">
        <v>13</v>
      </c>
      <c r="J4978" s="68" t="s">
        <v>2267</v>
      </c>
      <c r="K4978" s="68">
        <v>2.6</v>
      </c>
      <c r="L4978" s="68">
        <v>0.59</v>
      </c>
      <c r="M4978" s="68" t="s">
        <v>1960</v>
      </c>
      <c r="N4978" s="143">
        <f>IF(対応ガラス検索!$E$2="-","",IF(対応ガラス検索!$E$2&gt;=K4978,MAX($N$2:N4977)+1,""))</f>
        <v>4977</v>
      </c>
      <c r="O4978" s="143">
        <f>IF(対応ガラス検索!$E$2="-","",IF(L4978&lt;=0.65,MAX($O$2:O4977)+1,""))</f>
        <v>3266</v>
      </c>
      <c r="P4978" s="144"/>
      <c r="Q4978" s="145"/>
    </row>
    <row r="4979" spans="1:17" x14ac:dyDescent="0.4">
      <c r="A4979" s="68">
        <v>4978</v>
      </c>
      <c r="B4979" s="68" t="s">
        <v>2056</v>
      </c>
      <c r="C4979" s="68" t="s">
        <v>2297</v>
      </c>
      <c r="D4979" s="68" t="s">
        <v>2061</v>
      </c>
      <c r="E4979" s="68" t="s">
        <v>1971</v>
      </c>
      <c r="F4979" s="68" t="s">
        <v>1972</v>
      </c>
      <c r="G4979" s="68" t="s">
        <v>2047</v>
      </c>
      <c r="H4979" s="68" t="s">
        <v>2048</v>
      </c>
      <c r="I4979" s="68">
        <v>6</v>
      </c>
      <c r="J4979" s="68" t="s">
        <v>2267</v>
      </c>
      <c r="K4979" s="68">
        <v>3</v>
      </c>
      <c r="L4979" s="68">
        <v>0.75</v>
      </c>
      <c r="M4979" s="68" t="s">
        <v>2002</v>
      </c>
      <c r="N4979" s="143">
        <f>IF(対応ガラス検索!$E$2="-","",IF(対応ガラス検索!$E$2&gt;=K4979,MAX($N$2:N4978)+1,""))</f>
        <v>4978</v>
      </c>
      <c r="O4979" s="143" t="str">
        <f>IF(対応ガラス検索!$E$2="-","",IF(L4979&lt;=0.65,MAX($O$2:O4978)+1,""))</f>
        <v/>
      </c>
      <c r="P4979" s="144"/>
      <c r="Q4979" s="145"/>
    </row>
    <row r="4980" spans="1:17" x14ac:dyDescent="0.4">
      <c r="A4980" s="68">
        <v>4979</v>
      </c>
      <c r="B4980" s="68" t="s">
        <v>2056</v>
      </c>
      <c r="C4980" s="68" t="s">
        <v>2297</v>
      </c>
      <c r="D4980" s="68" t="s">
        <v>2061</v>
      </c>
      <c r="E4980" s="68" t="s">
        <v>1971</v>
      </c>
      <c r="F4980" s="68" t="s">
        <v>1972</v>
      </c>
      <c r="G4980" s="68" t="s">
        <v>2047</v>
      </c>
      <c r="H4980" s="68" t="s">
        <v>2048</v>
      </c>
      <c r="I4980" s="68">
        <v>7</v>
      </c>
      <c r="J4980" s="68" t="s">
        <v>2267</v>
      </c>
      <c r="K4980" s="68">
        <v>2.9</v>
      </c>
      <c r="L4980" s="68">
        <v>0.75</v>
      </c>
      <c r="M4980" s="68" t="s">
        <v>2002</v>
      </c>
      <c r="N4980" s="143">
        <f>IF(対応ガラス検索!$E$2="-","",IF(対応ガラス検索!$E$2&gt;=K4980,MAX($N$2:N4979)+1,""))</f>
        <v>4979</v>
      </c>
      <c r="O4980" s="143" t="str">
        <f>IF(対応ガラス検索!$E$2="-","",IF(L4980&lt;=0.65,MAX($O$2:O4979)+1,""))</f>
        <v/>
      </c>
      <c r="P4980" s="144"/>
      <c r="Q4980" s="145"/>
    </row>
    <row r="4981" spans="1:17" x14ac:dyDescent="0.4">
      <c r="A4981" s="68">
        <v>4980</v>
      </c>
      <c r="B4981" s="68" t="s">
        <v>2056</v>
      </c>
      <c r="C4981" s="68" t="s">
        <v>2297</v>
      </c>
      <c r="D4981" s="68" t="s">
        <v>2061</v>
      </c>
      <c r="E4981" s="68" t="s">
        <v>1971</v>
      </c>
      <c r="F4981" s="68" t="s">
        <v>1972</v>
      </c>
      <c r="G4981" s="68" t="s">
        <v>2047</v>
      </c>
      <c r="H4981" s="68" t="s">
        <v>2048</v>
      </c>
      <c r="I4981" s="68">
        <v>8</v>
      </c>
      <c r="J4981" s="68" t="s">
        <v>2267</v>
      </c>
      <c r="K4981" s="68">
        <v>2.8</v>
      </c>
      <c r="L4981" s="68">
        <v>0.75</v>
      </c>
      <c r="M4981" s="68" t="s">
        <v>2002</v>
      </c>
      <c r="N4981" s="143">
        <f>IF(対応ガラス検索!$E$2="-","",IF(対応ガラス検索!$E$2&gt;=K4981,MAX($N$2:N4980)+1,""))</f>
        <v>4980</v>
      </c>
      <c r="O4981" s="143" t="str">
        <f>IF(対応ガラス検索!$E$2="-","",IF(L4981&lt;=0.65,MAX($O$2:O4980)+1,""))</f>
        <v/>
      </c>
      <c r="P4981" s="144"/>
      <c r="Q4981" s="145"/>
    </row>
    <row r="4982" spans="1:17" x14ac:dyDescent="0.4">
      <c r="A4982" s="68">
        <v>4981</v>
      </c>
      <c r="B4982" s="68" t="s">
        <v>2056</v>
      </c>
      <c r="C4982" s="68" t="s">
        <v>2297</v>
      </c>
      <c r="D4982" s="68" t="s">
        <v>2061</v>
      </c>
      <c r="E4982" s="68" t="s">
        <v>1971</v>
      </c>
      <c r="F4982" s="68" t="s">
        <v>1972</v>
      </c>
      <c r="G4982" s="68" t="s">
        <v>2047</v>
      </c>
      <c r="H4982" s="68" t="s">
        <v>2048</v>
      </c>
      <c r="I4982" s="68">
        <v>9</v>
      </c>
      <c r="J4982" s="68" t="s">
        <v>2267</v>
      </c>
      <c r="K4982" s="68">
        <v>2.8</v>
      </c>
      <c r="L4982" s="68">
        <v>0.75</v>
      </c>
      <c r="M4982" s="68" t="s">
        <v>2002</v>
      </c>
      <c r="N4982" s="143">
        <f>IF(対応ガラス検索!$E$2="-","",IF(対応ガラス検索!$E$2&gt;=K4982,MAX($N$2:N4981)+1,""))</f>
        <v>4981</v>
      </c>
      <c r="O4982" s="143" t="str">
        <f>IF(対応ガラス検索!$E$2="-","",IF(L4982&lt;=0.65,MAX($O$2:O4981)+1,""))</f>
        <v/>
      </c>
      <c r="P4982" s="144"/>
      <c r="Q4982" s="145"/>
    </row>
    <row r="4983" spans="1:17" x14ac:dyDescent="0.4">
      <c r="A4983" s="68">
        <v>4982</v>
      </c>
      <c r="B4983" s="68" t="s">
        <v>2056</v>
      </c>
      <c r="C4983" s="68" t="s">
        <v>2297</v>
      </c>
      <c r="D4983" s="68" t="s">
        <v>2061</v>
      </c>
      <c r="E4983" s="68" t="s">
        <v>1971</v>
      </c>
      <c r="F4983" s="68" t="s">
        <v>1972</v>
      </c>
      <c r="G4983" s="68" t="s">
        <v>2047</v>
      </c>
      <c r="H4983" s="68" t="s">
        <v>2048</v>
      </c>
      <c r="I4983" s="68">
        <v>10</v>
      </c>
      <c r="J4983" s="68" t="s">
        <v>2267</v>
      </c>
      <c r="K4983" s="68">
        <v>2.7</v>
      </c>
      <c r="L4983" s="68">
        <v>0.75</v>
      </c>
      <c r="M4983" s="68" t="s">
        <v>2002</v>
      </c>
      <c r="N4983" s="143">
        <f>IF(対応ガラス検索!$E$2="-","",IF(対応ガラス検索!$E$2&gt;=K4983,MAX($N$2:N4982)+1,""))</f>
        <v>4982</v>
      </c>
      <c r="O4983" s="143" t="str">
        <f>IF(対応ガラス検索!$E$2="-","",IF(L4983&lt;=0.65,MAX($O$2:O4982)+1,""))</f>
        <v/>
      </c>
      <c r="P4983" s="144"/>
      <c r="Q4983" s="145"/>
    </row>
    <row r="4984" spans="1:17" x14ac:dyDescent="0.4">
      <c r="A4984" s="68">
        <v>4983</v>
      </c>
      <c r="B4984" s="68" t="s">
        <v>2056</v>
      </c>
      <c r="C4984" s="68" t="s">
        <v>2297</v>
      </c>
      <c r="D4984" s="68" t="s">
        <v>2061</v>
      </c>
      <c r="E4984" s="68" t="s">
        <v>1971</v>
      </c>
      <c r="F4984" s="68" t="s">
        <v>1972</v>
      </c>
      <c r="G4984" s="68" t="s">
        <v>2047</v>
      </c>
      <c r="H4984" s="68" t="s">
        <v>2048</v>
      </c>
      <c r="I4984" s="68">
        <v>11</v>
      </c>
      <c r="J4984" s="68" t="s">
        <v>2267</v>
      </c>
      <c r="K4984" s="68">
        <v>2.7</v>
      </c>
      <c r="L4984" s="68">
        <v>0.75</v>
      </c>
      <c r="M4984" s="68" t="s">
        <v>2002</v>
      </c>
      <c r="N4984" s="143">
        <f>IF(対応ガラス検索!$E$2="-","",IF(対応ガラス検索!$E$2&gt;=K4984,MAX($N$2:N4983)+1,""))</f>
        <v>4983</v>
      </c>
      <c r="O4984" s="143" t="str">
        <f>IF(対応ガラス検索!$E$2="-","",IF(L4984&lt;=0.65,MAX($O$2:O4983)+1,""))</f>
        <v/>
      </c>
      <c r="P4984" s="144"/>
      <c r="Q4984" s="145"/>
    </row>
    <row r="4985" spans="1:17" x14ac:dyDescent="0.4">
      <c r="A4985" s="68">
        <v>4984</v>
      </c>
      <c r="B4985" s="68" t="s">
        <v>2056</v>
      </c>
      <c r="C4985" s="68" t="s">
        <v>2297</v>
      </c>
      <c r="D4985" s="68" t="s">
        <v>2061</v>
      </c>
      <c r="E4985" s="68" t="s">
        <v>1971</v>
      </c>
      <c r="F4985" s="68" t="s">
        <v>1972</v>
      </c>
      <c r="G4985" s="68" t="s">
        <v>2047</v>
      </c>
      <c r="H4985" s="68" t="s">
        <v>2048</v>
      </c>
      <c r="I4985" s="68">
        <v>12</v>
      </c>
      <c r="J4985" s="68" t="s">
        <v>2267</v>
      </c>
      <c r="K4985" s="68">
        <v>2.6</v>
      </c>
      <c r="L4985" s="68">
        <v>0.75</v>
      </c>
      <c r="M4985" s="68" t="s">
        <v>2002</v>
      </c>
      <c r="N4985" s="143">
        <f>IF(対応ガラス検索!$E$2="-","",IF(対応ガラス検索!$E$2&gt;=K4985,MAX($N$2:N4984)+1,""))</f>
        <v>4984</v>
      </c>
      <c r="O4985" s="143" t="str">
        <f>IF(対応ガラス検索!$E$2="-","",IF(L4985&lt;=0.65,MAX($O$2:O4984)+1,""))</f>
        <v/>
      </c>
      <c r="P4985" s="144"/>
      <c r="Q4985" s="145"/>
    </row>
    <row r="4986" spans="1:17" x14ac:dyDescent="0.4">
      <c r="A4986" s="68">
        <v>4985</v>
      </c>
      <c r="B4986" s="68" t="s">
        <v>2056</v>
      </c>
      <c r="C4986" s="68" t="s">
        <v>2297</v>
      </c>
      <c r="D4986" s="68" t="s">
        <v>2061</v>
      </c>
      <c r="E4986" s="68" t="s">
        <v>1971</v>
      </c>
      <c r="F4986" s="68" t="s">
        <v>1972</v>
      </c>
      <c r="G4986" s="68" t="s">
        <v>2047</v>
      </c>
      <c r="H4986" s="68" t="s">
        <v>2048</v>
      </c>
      <c r="I4986" s="68">
        <v>13</v>
      </c>
      <c r="J4986" s="68" t="s">
        <v>2267</v>
      </c>
      <c r="K4986" s="68">
        <v>2.6</v>
      </c>
      <c r="L4986" s="68">
        <v>0.75</v>
      </c>
      <c r="M4986" s="68" t="s">
        <v>2002</v>
      </c>
      <c r="N4986" s="143">
        <f>IF(対応ガラス検索!$E$2="-","",IF(対応ガラス検索!$E$2&gt;=K4986,MAX($N$2:N4985)+1,""))</f>
        <v>4985</v>
      </c>
      <c r="O4986" s="143" t="str">
        <f>IF(対応ガラス検索!$E$2="-","",IF(L4986&lt;=0.65,MAX($O$2:O4985)+1,""))</f>
        <v/>
      </c>
      <c r="P4986" s="144"/>
      <c r="Q4986" s="145"/>
    </row>
    <row r="4987" spans="1:17" x14ac:dyDescent="0.4">
      <c r="A4987" s="68">
        <v>4986</v>
      </c>
      <c r="B4987" s="68" t="s">
        <v>2056</v>
      </c>
      <c r="C4987" s="68" t="s">
        <v>2297</v>
      </c>
      <c r="D4987" s="68" t="s">
        <v>2065</v>
      </c>
      <c r="E4987" s="68" t="s">
        <v>1976</v>
      </c>
      <c r="F4987" s="68" t="s">
        <v>1977</v>
      </c>
      <c r="G4987" s="68" t="s">
        <v>2010</v>
      </c>
      <c r="H4987" s="68" t="s">
        <v>2011</v>
      </c>
      <c r="I4987" s="68">
        <v>6</v>
      </c>
      <c r="J4987" s="68" t="s">
        <v>2267</v>
      </c>
      <c r="K4987" s="68">
        <v>3</v>
      </c>
      <c r="L4987" s="68">
        <v>0.74</v>
      </c>
      <c r="M4987" s="68" t="s">
        <v>1960</v>
      </c>
      <c r="N4987" s="143">
        <f>IF(対応ガラス検索!$E$2="-","",IF(対応ガラス検索!$E$2&gt;=K4987,MAX($N$2:N4986)+1,""))</f>
        <v>4986</v>
      </c>
      <c r="O4987" s="143" t="str">
        <f>IF(対応ガラス検索!$E$2="-","",IF(L4987&lt;=0.65,MAX($O$2:O4986)+1,""))</f>
        <v/>
      </c>
      <c r="P4987" s="144"/>
      <c r="Q4987" s="145"/>
    </row>
    <row r="4988" spans="1:17" x14ac:dyDescent="0.4">
      <c r="A4988" s="68">
        <v>4987</v>
      </c>
      <c r="B4988" s="68" t="s">
        <v>2056</v>
      </c>
      <c r="C4988" s="68" t="s">
        <v>2297</v>
      </c>
      <c r="D4988" s="68" t="s">
        <v>2065</v>
      </c>
      <c r="E4988" s="68" t="s">
        <v>1976</v>
      </c>
      <c r="F4988" s="68" t="s">
        <v>1977</v>
      </c>
      <c r="G4988" s="68" t="s">
        <v>2010</v>
      </c>
      <c r="H4988" s="68" t="s">
        <v>2011</v>
      </c>
      <c r="I4988" s="68">
        <v>7</v>
      </c>
      <c r="J4988" s="68" t="s">
        <v>2267</v>
      </c>
      <c r="K4988" s="142">
        <v>2.9</v>
      </c>
      <c r="L4988" s="68">
        <v>0.74</v>
      </c>
      <c r="M4988" s="68" t="s">
        <v>1960</v>
      </c>
      <c r="N4988" s="143">
        <f>IF(対応ガラス検索!$E$2="-","",IF(対応ガラス検索!$E$2&gt;=K4988,MAX($N$2:N4987)+1,""))</f>
        <v>4987</v>
      </c>
      <c r="O4988" s="143" t="str">
        <f>IF(対応ガラス検索!$E$2="-","",IF(L4988&lt;=0.65,MAX($O$2:O4987)+1,""))</f>
        <v/>
      </c>
      <c r="P4988" s="144"/>
      <c r="Q4988" s="145"/>
    </row>
    <row r="4989" spans="1:17" x14ac:dyDescent="0.4">
      <c r="A4989" s="68">
        <v>4988</v>
      </c>
      <c r="B4989" s="68" t="s">
        <v>2056</v>
      </c>
      <c r="C4989" s="68" t="s">
        <v>2297</v>
      </c>
      <c r="D4989" s="68" t="s">
        <v>2065</v>
      </c>
      <c r="E4989" s="68" t="s">
        <v>1976</v>
      </c>
      <c r="F4989" s="68" t="s">
        <v>1977</v>
      </c>
      <c r="G4989" s="68" t="s">
        <v>2010</v>
      </c>
      <c r="H4989" s="68" t="s">
        <v>2011</v>
      </c>
      <c r="I4989" s="68">
        <v>8</v>
      </c>
      <c r="J4989" s="68" t="s">
        <v>2267</v>
      </c>
      <c r="K4989" s="68">
        <v>2.9</v>
      </c>
      <c r="L4989" s="68">
        <v>0.74</v>
      </c>
      <c r="M4989" s="68" t="s">
        <v>1960</v>
      </c>
      <c r="N4989" s="143">
        <f>IF(対応ガラス検索!$E$2="-","",IF(対応ガラス検索!$E$2&gt;=K4989,MAX($N$2:N4988)+1,""))</f>
        <v>4988</v>
      </c>
      <c r="O4989" s="143" t="str">
        <f>IF(対応ガラス検索!$E$2="-","",IF(L4989&lt;=0.65,MAX($O$2:O4988)+1,""))</f>
        <v/>
      </c>
      <c r="P4989" s="144"/>
      <c r="Q4989" s="145"/>
    </row>
    <row r="4990" spans="1:17" x14ac:dyDescent="0.4">
      <c r="A4990" s="68">
        <v>4989</v>
      </c>
      <c r="B4990" s="68" t="s">
        <v>2056</v>
      </c>
      <c r="C4990" s="68" t="s">
        <v>2297</v>
      </c>
      <c r="D4990" s="68" t="s">
        <v>2065</v>
      </c>
      <c r="E4990" s="68" t="s">
        <v>1976</v>
      </c>
      <c r="F4990" s="68" t="s">
        <v>1977</v>
      </c>
      <c r="G4990" s="68" t="s">
        <v>2010</v>
      </c>
      <c r="H4990" s="68" t="s">
        <v>2011</v>
      </c>
      <c r="I4990" s="68">
        <v>9</v>
      </c>
      <c r="J4990" s="68" t="s">
        <v>2267</v>
      </c>
      <c r="K4990" s="68">
        <v>2.8</v>
      </c>
      <c r="L4990" s="68">
        <v>0.74</v>
      </c>
      <c r="M4990" s="68" t="s">
        <v>1960</v>
      </c>
      <c r="N4990" s="143">
        <f>IF(対応ガラス検索!$E$2="-","",IF(対応ガラス検索!$E$2&gt;=K4990,MAX($N$2:N4989)+1,""))</f>
        <v>4989</v>
      </c>
      <c r="O4990" s="143" t="str">
        <f>IF(対応ガラス検索!$E$2="-","",IF(L4990&lt;=0.65,MAX($O$2:O4989)+1,""))</f>
        <v/>
      </c>
      <c r="P4990" s="144"/>
      <c r="Q4990" s="145"/>
    </row>
    <row r="4991" spans="1:17" x14ac:dyDescent="0.4">
      <c r="A4991" s="68">
        <v>4990</v>
      </c>
      <c r="B4991" s="68" t="s">
        <v>2056</v>
      </c>
      <c r="C4991" s="68" t="s">
        <v>2297</v>
      </c>
      <c r="D4991" s="68" t="s">
        <v>2065</v>
      </c>
      <c r="E4991" s="68" t="s">
        <v>1976</v>
      </c>
      <c r="F4991" s="68" t="s">
        <v>1977</v>
      </c>
      <c r="G4991" s="68" t="s">
        <v>2010</v>
      </c>
      <c r="H4991" s="68" t="s">
        <v>2011</v>
      </c>
      <c r="I4991" s="68">
        <v>10</v>
      </c>
      <c r="J4991" s="68" t="s">
        <v>2267</v>
      </c>
      <c r="K4991" s="68">
        <v>2.8</v>
      </c>
      <c r="L4991" s="68">
        <v>0.74</v>
      </c>
      <c r="M4991" s="68" t="s">
        <v>1960</v>
      </c>
      <c r="N4991" s="143">
        <f>IF(対応ガラス検索!$E$2="-","",IF(対応ガラス検索!$E$2&gt;=K4991,MAX($N$2:N4990)+1,""))</f>
        <v>4990</v>
      </c>
      <c r="O4991" s="143" t="str">
        <f>IF(対応ガラス検索!$E$2="-","",IF(L4991&lt;=0.65,MAX($O$2:O4990)+1,""))</f>
        <v/>
      </c>
      <c r="P4991" s="144"/>
      <c r="Q4991" s="145"/>
    </row>
    <row r="4992" spans="1:17" x14ac:dyDescent="0.4">
      <c r="A4992" s="68">
        <v>4991</v>
      </c>
      <c r="B4992" s="68" t="s">
        <v>2056</v>
      </c>
      <c r="C4992" s="68" t="s">
        <v>2297</v>
      </c>
      <c r="D4992" s="68" t="s">
        <v>2065</v>
      </c>
      <c r="E4992" s="68" t="s">
        <v>1976</v>
      </c>
      <c r="F4992" s="68" t="s">
        <v>1977</v>
      </c>
      <c r="G4992" s="68" t="s">
        <v>2010</v>
      </c>
      <c r="H4992" s="68" t="s">
        <v>2011</v>
      </c>
      <c r="I4992" s="68">
        <v>11</v>
      </c>
      <c r="J4992" s="68" t="s">
        <v>2267</v>
      </c>
      <c r="K4992" s="68">
        <v>2.7</v>
      </c>
      <c r="L4992" s="68">
        <v>0.74</v>
      </c>
      <c r="M4992" s="68" t="s">
        <v>1960</v>
      </c>
      <c r="N4992" s="143">
        <f>IF(対応ガラス検索!$E$2="-","",IF(対応ガラス検索!$E$2&gt;=K4992,MAX($N$2:N4991)+1,""))</f>
        <v>4991</v>
      </c>
      <c r="O4992" s="143" t="str">
        <f>IF(対応ガラス検索!$E$2="-","",IF(L4992&lt;=0.65,MAX($O$2:O4991)+1,""))</f>
        <v/>
      </c>
      <c r="P4992" s="144"/>
      <c r="Q4992" s="145"/>
    </row>
    <row r="4993" spans="1:17" x14ac:dyDescent="0.4">
      <c r="A4993" s="68">
        <v>4992</v>
      </c>
      <c r="B4993" s="68" t="s">
        <v>2056</v>
      </c>
      <c r="C4993" s="68" t="s">
        <v>2297</v>
      </c>
      <c r="D4993" s="68" t="s">
        <v>2065</v>
      </c>
      <c r="E4993" s="68" t="s">
        <v>1976</v>
      </c>
      <c r="F4993" s="68" t="s">
        <v>1977</v>
      </c>
      <c r="G4993" s="68" t="s">
        <v>2010</v>
      </c>
      <c r="H4993" s="68" t="s">
        <v>2011</v>
      </c>
      <c r="I4993" s="68">
        <v>12</v>
      </c>
      <c r="J4993" s="68" t="s">
        <v>2267</v>
      </c>
      <c r="K4993" s="68">
        <v>2.7</v>
      </c>
      <c r="L4993" s="68">
        <v>0.74</v>
      </c>
      <c r="M4993" s="68" t="s">
        <v>1960</v>
      </c>
      <c r="N4993" s="143">
        <f>IF(対応ガラス検索!$E$2="-","",IF(対応ガラス検索!$E$2&gt;=K4993,MAX($N$2:N4992)+1,""))</f>
        <v>4992</v>
      </c>
      <c r="O4993" s="143" t="str">
        <f>IF(対応ガラス検索!$E$2="-","",IF(L4993&lt;=0.65,MAX($O$2:O4992)+1,""))</f>
        <v/>
      </c>
      <c r="P4993" s="144"/>
      <c r="Q4993" s="145"/>
    </row>
    <row r="4994" spans="1:17" x14ac:dyDescent="0.4">
      <c r="A4994" s="68">
        <v>4993</v>
      </c>
      <c r="B4994" s="68" t="s">
        <v>2056</v>
      </c>
      <c r="C4994" s="68" t="s">
        <v>2297</v>
      </c>
      <c r="D4994" s="68" t="s">
        <v>2066</v>
      </c>
      <c r="E4994" s="68" t="s">
        <v>1980</v>
      </c>
      <c r="F4994" s="68" t="s">
        <v>1981</v>
      </c>
      <c r="G4994" s="68" t="s">
        <v>2010</v>
      </c>
      <c r="H4994" s="68" t="s">
        <v>2011</v>
      </c>
      <c r="I4994" s="68">
        <v>7</v>
      </c>
      <c r="J4994" s="68" t="s">
        <v>2267</v>
      </c>
      <c r="K4994" s="68">
        <v>3</v>
      </c>
      <c r="L4994" s="68">
        <v>0.76</v>
      </c>
      <c r="M4994" s="68" t="s">
        <v>1960</v>
      </c>
      <c r="N4994" s="143">
        <f>IF(対応ガラス検索!$E$2="-","",IF(対応ガラス検索!$E$2&gt;=K4994,MAX($N$2:N4993)+1,""))</f>
        <v>4993</v>
      </c>
      <c r="O4994" s="143" t="str">
        <f>IF(対応ガラス検索!$E$2="-","",IF(L4994&lt;=0.65,MAX($O$2:O4993)+1,""))</f>
        <v/>
      </c>
      <c r="P4994" s="144"/>
      <c r="Q4994" s="145"/>
    </row>
    <row r="4995" spans="1:17" x14ac:dyDescent="0.4">
      <c r="A4995" s="68">
        <v>4994</v>
      </c>
      <c r="B4995" s="68" t="s">
        <v>2056</v>
      </c>
      <c r="C4995" s="68" t="s">
        <v>2297</v>
      </c>
      <c r="D4995" s="68" t="s">
        <v>2066</v>
      </c>
      <c r="E4995" s="68" t="s">
        <v>1980</v>
      </c>
      <c r="F4995" s="68" t="s">
        <v>1981</v>
      </c>
      <c r="G4995" s="68" t="s">
        <v>2010</v>
      </c>
      <c r="H4995" s="68" t="s">
        <v>2011</v>
      </c>
      <c r="I4995" s="68">
        <v>8</v>
      </c>
      <c r="J4995" s="68" t="s">
        <v>2267</v>
      </c>
      <c r="K4995" s="68">
        <v>2.9</v>
      </c>
      <c r="L4995" s="68">
        <v>0.76</v>
      </c>
      <c r="M4995" s="68" t="s">
        <v>1960</v>
      </c>
      <c r="N4995" s="143">
        <f>IF(対応ガラス検索!$E$2="-","",IF(対応ガラス検索!$E$2&gt;=K4995,MAX($N$2:N4994)+1,""))</f>
        <v>4994</v>
      </c>
      <c r="O4995" s="143" t="str">
        <f>IF(対応ガラス検索!$E$2="-","",IF(L4995&lt;=0.65,MAX($O$2:O4994)+1,""))</f>
        <v/>
      </c>
      <c r="P4995" s="144"/>
      <c r="Q4995" s="145"/>
    </row>
    <row r="4996" spans="1:17" x14ac:dyDescent="0.4">
      <c r="A4996" s="68">
        <v>4995</v>
      </c>
      <c r="B4996" s="68" t="s">
        <v>2056</v>
      </c>
      <c r="C4996" s="68" t="s">
        <v>2297</v>
      </c>
      <c r="D4996" s="68" t="s">
        <v>2066</v>
      </c>
      <c r="E4996" s="68" t="s">
        <v>1980</v>
      </c>
      <c r="F4996" s="68" t="s">
        <v>1981</v>
      </c>
      <c r="G4996" s="68" t="s">
        <v>2010</v>
      </c>
      <c r="H4996" s="68" t="s">
        <v>2011</v>
      </c>
      <c r="I4996" s="68">
        <v>9</v>
      </c>
      <c r="J4996" s="68" t="s">
        <v>2267</v>
      </c>
      <c r="K4996" s="68">
        <v>2.8</v>
      </c>
      <c r="L4996" s="68">
        <v>0.77</v>
      </c>
      <c r="M4996" s="68" t="s">
        <v>1960</v>
      </c>
      <c r="N4996" s="143">
        <f>IF(対応ガラス検索!$E$2="-","",IF(対応ガラス検索!$E$2&gt;=K4996,MAX($N$2:N4995)+1,""))</f>
        <v>4995</v>
      </c>
      <c r="O4996" s="143" t="str">
        <f>IF(対応ガラス検索!$E$2="-","",IF(L4996&lt;=0.65,MAX($O$2:O4995)+1,""))</f>
        <v/>
      </c>
      <c r="P4996" s="144"/>
      <c r="Q4996" s="145"/>
    </row>
    <row r="4997" spans="1:17" x14ac:dyDescent="0.4">
      <c r="A4997" s="68">
        <v>4996</v>
      </c>
      <c r="B4997" s="68" t="s">
        <v>2056</v>
      </c>
      <c r="C4997" s="68" t="s">
        <v>2297</v>
      </c>
      <c r="D4997" s="68" t="s">
        <v>2066</v>
      </c>
      <c r="E4997" s="68" t="s">
        <v>1980</v>
      </c>
      <c r="F4997" s="68" t="s">
        <v>1981</v>
      </c>
      <c r="G4997" s="68" t="s">
        <v>2010</v>
      </c>
      <c r="H4997" s="68" t="s">
        <v>2011</v>
      </c>
      <c r="I4997" s="68">
        <v>10</v>
      </c>
      <c r="J4997" s="68" t="s">
        <v>2267</v>
      </c>
      <c r="K4997" s="68">
        <v>2.8</v>
      </c>
      <c r="L4997" s="68">
        <v>0.77</v>
      </c>
      <c r="M4997" s="68" t="s">
        <v>1960</v>
      </c>
      <c r="N4997" s="143">
        <f>IF(対応ガラス検索!$E$2="-","",IF(対応ガラス検索!$E$2&gt;=K4997,MAX($N$2:N4996)+1,""))</f>
        <v>4996</v>
      </c>
      <c r="O4997" s="143" t="str">
        <f>IF(対応ガラス検索!$E$2="-","",IF(L4997&lt;=0.65,MAX($O$2:O4996)+1,""))</f>
        <v/>
      </c>
      <c r="P4997" s="144"/>
      <c r="Q4997" s="145"/>
    </row>
    <row r="4998" spans="1:17" x14ac:dyDescent="0.4">
      <c r="A4998" s="68">
        <v>4997</v>
      </c>
      <c r="B4998" s="68" t="s">
        <v>2056</v>
      </c>
      <c r="C4998" s="68" t="s">
        <v>2297</v>
      </c>
      <c r="D4998" s="68" t="s">
        <v>2066</v>
      </c>
      <c r="E4998" s="68" t="s">
        <v>1980</v>
      </c>
      <c r="F4998" s="68" t="s">
        <v>1981</v>
      </c>
      <c r="G4998" s="68" t="s">
        <v>2010</v>
      </c>
      <c r="H4998" s="68" t="s">
        <v>2011</v>
      </c>
      <c r="I4998" s="68">
        <v>11</v>
      </c>
      <c r="J4998" s="68" t="s">
        <v>2267</v>
      </c>
      <c r="K4998" s="68">
        <v>2.7</v>
      </c>
      <c r="L4998" s="68">
        <v>0.77</v>
      </c>
      <c r="M4998" s="68" t="s">
        <v>1960</v>
      </c>
      <c r="N4998" s="143">
        <f>IF(対応ガラス検索!$E$2="-","",IF(対応ガラス検索!$E$2&gt;=K4998,MAX($N$2:N4997)+1,""))</f>
        <v>4997</v>
      </c>
      <c r="O4998" s="143" t="str">
        <f>IF(対応ガラス検索!$E$2="-","",IF(L4998&lt;=0.65,MAX($O$2:O4997)+1,""))</f>
        <v/>
      </c>
      <c r="P4998" s="144"/>
      <c r="Q4998" s="145"/>
    </row>
    <row r="4999" spans="1:17" x14ac:dyDescent="0.4">
      <c r="A4999" s="68">
        <v>4998</v>
      </c>
      <c r="B4999" s="68" t="s">
        <v>2056</v>
      </c>
      <c r="C4999" s="68" t="s">
        <v>2297</v>
      </c>
      <c r="D4999" s="68" t="s">
        <v>2066</v>
      </c>
      <c r="E4999" s="68" t="s">
        <v>1980</v>
      </c>
      <c r="F4999" s="68" t="s">
        <v>1981</v>
      </c>
      <c r="G4999" s="68" t="s">
        <v>2010</v>
      </c>
      <c r="H4999" s="68" t="s">
        <v>2011</v>
      </c>
      <c r="I4999" s="68">
        <v>12</v>
      </c>
      <c r="J4999" s="68" t="s">
        <v>2267</v>
      </c>
      <c r="K4999" s="68">
        <v>2.7</v>
      </c>
      <c r="L4999" s="68">
        <v>0.77</v>
      </c>
      <c r="M4999" s="68" t="s">
        <v>1960</v>
      </c>
      <c r="N4999" s="143">
        <f>IF(対応ガラス検索!$E$2="-","",IF(対応ガラス検索!$E$2&gt;=K4999,MAX($N$2:N4998)+1,""))</f>
        <v>4998</v>
      </c>
      <c r="O4999" s="143" t="str">
        <f>IF(対応ガラス検索!$E$2="-","",IF(L4999&lt;=0.65,MAX($O$2:O4998)+1,""))</f>
        <v/>
      </c>
      <c r="P4999" s="144"/>
      <c r="Q4999" s="145"/>
    </row>
    <row r="5000" spans="1:17" x14ac:dyDescent="0.4">
      <c r="A5000" s="68">
        <v>4999</v>
      </c>
      <c r="B5000" s="68" t="s">
        <v>2056</v>
      </c>
      <c r="C5000" s="68" t="s">
        <v>2297</v>
      </c>
      <c r="D5000" s="68" t="s">
        <v>2067</v>
      </c>
      <c r="E5000" s="68" t="s">
        <v>1985</v>
      </c>
      <c r="F5000" s="68" t="s">
        <v>1986</v>
      </c>
      <c r="G5000" s="68" t="s">
        <v>2010</v>
      </c>
      <c r="H5000" s="68" t="s">
        <v>2011</v>
      </c>
      <c r="I5000" s="68">
        <v>7</v>
      </c>
      <c r="J5000" s="68" t="s">
        <v>2267</v>
      </c>
      <c r="K5000" s="68">
        <v>3</v>
      </c>
      <c r="L5000" s="68">
        <v>0.76</v>
      </c>
      <c r="M5000" s="68" t="s">
        <v>1960</v>
      </c>
      <c r="N5000" s="143">
        <f>IF(対応ガラス検索!$E$2="-","",IF(対応ガラス検索!$E$2&gt;=K5000,MAX($N$2:N4999)+1,""))</f>
        <v>4999</v>
      </c>
      <c r="O5000" s="143" t="str">
        <f>IF(対応ガラス検索!$E$2="-","",IF(L5000&lt;=0.65,MAX($O$2:O4999)+1,""))</f>
        <v/>
      </c>
      <c r="P5000" s="144"/>
      <c r="Q5000" s="145"/>
    </row>
    <row r="5001" spans="1:17" x14ac:dyDescent="0.4">
      <c r="A5001" s="68">
        <v>5000</v>
      </c>
      <c r="B5001" s="68" t="s">
        <v>2056</v>
      </c>
      <c r="C5001" s="68" t="s">
        <v>2297</v>
      </c>
      <c r="D5001" s="68" t="s">
        <v>2067</v>
      </c>
      <c r="E5001" s="68" t="s">
        <v>1985</v>
      </c>
      <c r="F5001" s="68" t="s">
        <v>1986</v>
      </c>
      <c r="G5001" s="68" t="s">
        <v>2010</v>
      </c>
      <c r="H5001" s="68" t="s">
        <v>2011</v>
      </c>
      <c r="I5001" s="68">
        <v>8</v>
      </c>
      <c r="J5001" s="68" t="s">
        <v>2267</v>
      </c>
      <c r="K5001" s="142">
        <v>2.9</v>
      </c>
      <c r="L5001" s="68">
        <v>0.76</v>
      </c>
      <c r="M5001" s="68" t="s">
        <v>1960</v>
      </c>
      <c r="N5001" s="143">
        <f>IF(対応ガラス検索!$E$2="-","",IF(対応ガラス検索!$E$2&gt;=K5001,MAX($N$2:N5000)+1,""))</f>
        <v>5000</v>
      </c>
      <c r="O5001" s="143" t="str">
        <f>IF(対応ガラス検索!$E$2="-","",IF(L5001&lt;=0.65,MAX($O$2:O5000)+1,""))</f>
        <v/>
      </c>
      <c r="P5001" s="144"/>
      <c r="Q5001" s="145"/>
    </row>
    <row r="5002" spans="1:17" x14ac:dyDescent="0.4">
      <c r="A5002" s="68">
        <v>5001</v>
      </c>
      <c r="B5002" s="68" t="s">
        <v>2056</v>
      </c>
      <c r="C5002" s="68" t="s">
        <v>2297</v>
      </c>
      <c r="D5002" s="68" t="s">
        <v>2067</v>
      </c>
      <c r="E5002" s="68" t="s">
        <v>1985</v>
      </c>
      <c r="F5002" s="68" t="s">
        <v>1986</v>
      </c>
      <c r="G5002" s="68" t="s">
        <v>2010</v>
      </c>
      <c r="H5002" s="68" t="s">
        <v>2011</v>
      </c>
      <c r="I5002" s="68">
        <v>9</v>
      </c>
      <c r="J5002" s="68" t="s">
        <v>2267</v>
      </c>
      <c r="K5002" s="68">
        <v>2.8</v>
      </c>
      <c r="L5002" s="68">
        <v>0.76</v>
      </c>
      <c r="M5002" s="68" t="s">
        <v>1960</v>
      </c>
      <c r="N5002" s="143">
        <f>IF(対応ガラス検索!$E$2="-","",IF(対応ガラス検索!$E$2&gt;=K5002,MAX($N$2:N5001)+1,""))</f>
        <v>5001</v>
      </c>
      <c r="O5002" s="143" t="str">
        <f>IF(対応ガラス検索!$E$2="-","",IF(L5002&lt;=0.65,MAX($O$2:O5001)+1,""))</f>
        <v/>
      </c>
      <c r="P5002" s="144"/>
      <c r="Q5002" s="145"/>
    </row>
    <row r="5003" spans="1:17" x14ac:dyDescent="0.4">
      <c r="A5003" s="68">
        <v>5002</v>
      </c>
      <c r="B5003" s="68" t="s">
        <v>2056</v>
      </c>
      <c r="C5003" s="68" t="s">
        <v>2297</v>
      </c>
      <c r="D5003" s="68" t="s">
        <v>2067</v>
      </c>
      <c r="E5003" s="68" t="s">
        <v>1985</v>
      </c>
      <c r="F5003" s="68" t="s">
        <v>1986</v>
      </c>
      <c r="G5003" s="68" t="s">
        <v>2010</v>
      </c>
      <c r="H5003" s="68" t="s">
        <v>2011</v>
      </c>
      <c r="I5003" s="68">
        <v>10</v>
      </c>
      <c r="J5003" s="68" t="s">
        <v>2267</v>
      </c>
      <c r="K5003" s="68">
        <v>2.8</v>
      </c>
      <c r="L5003" s="68">
        <v>0.76</v>
      </c>
      <c r="M5003" s="68" t="s">
        <v>1960</v>
      </c>
      <c r="N5003" s="143">
        <f>IF(対応ガラス検索!$E$2="-","",IF(対応ガラス検索!$E$2&gt;=K5003,MAX($N$2:N5002)+1,""))</f>
        <v>5002</v>
      </c>
      <c r="O5003" s="143" t="str">
        <f>IF(対応ガラス検索!$E$2="-","",IF(L5003&lt;=0.65,MAX($O$2:O5002)+1,""))</f>
        <v/>
      </c>
      <c r="P5003" s="144"/>
      <c r="Q5003" s="145"/>
    </row>
    <row r="5004" spans="1:17" x14ac:dyDescent="0.4">
      <c r="A5004" s="68">
        <v>5003</v>
      </c>
      <c r="B5004" s="68" t="s">
        <v>2056</v>
      </c>
      <c r="C5004" s="68" t="s">
        <v>2297</v>
      </c>
      <c r="D5004" s="68" t="s">
        <v>2067</v>
      </c>
      <c r="E5004" s="68" t="s">
        <v>1985</v>
      </c>
      <c r="F5004" s="68" t="s">
        <v>1986</v>
      </c>
      <c r="G5004" s="68" t="s">
        <v>2010</v>
      </c>
      <c r="H5004" s="68" t="s">
        <v>2011</v>
      </c>
      <c r="I5004" s="68">
        <v>11</v>
      </c>
      <c r="J5004" s="68" t="s">
        <v>2267</v>
      </c>
      <c r="K5004" s="68">
        <v>2.7</v>
      </c>
      <c r="L5004" s="68">
        <v>0.76</v>
      </c>
      <c r="M5004" s="68" t="s">
        <v>1960</v>
      </c>
      <c r="N5004" s="143">
        <f>IF(対応ガラス検索!$E$2="-","",IF(対応ガラス検索!$E$2&gt;=K5004,MAX($N$2:N5003)+1,""))</f>
        <v>5003</v>
      </c>
      <c r="O5004" s="143" t="str">
        <f>IF(対応ガラス検索!$E$2="-","",IF(L5004&lt;=0.65,MAX($O$2:O5003)+1,""))</f>
        <v/>
      </c>
      <c r="P5004" s="144"/>
      <c r="Q5004" s="145"/>
    </row>
    <row r="5005" spans="1:17" x14ac:dyDescent="0.4">
      <c r="A5005" s="68">
        <v>5004</v>
      </c>
      <c r="B5005" s="68" t="s">
        <v>2056</v>
      </c>
      <c r="C5005" s="68" t="s">
        <v>2297</v>
      </c>
      <c r="D5005" s="68" t="s">
        <v>2067</v>
      </c>
      <c r="E5005" s="68" t="s">
        <v>1985</v>
      </c>
      <c r="F5005" s="68" t="s">
        <v>1986</v>
      </c>
      <c r="G5005" s="68" t="s">
        <v>2010</v>
      </c>
      <c r="H5005" s="68" t="s">
        <v>2011</v>
      </c>
      <c r="I5005" s="68">
        <v>12</v>
      </c>
      <c r="J5005" s="68" t="s">
        <v>2267</v>
      </c>
      <c r="K5005" s="68">
        <v>2.7</v>
      </c>
      <c r="L5005" s="68">
        <v>0.76</v>
      </c>
      <c r="M5005" s="68" t="s">
        <v>1960</v>
      </c>
      <c r="N5005" s="143">
        <f>IF(対応ガラス検索!$E$2="-","",IF(対応ガラス検索!$E$2&gt;=K5005,MAX($N$2:N5004)+1,""))</f>
        <v>5004</v>
      </c>
      <c r="O5005" s="143" t="str">
        <f>IF(対応ガラス検索!$E$2="-","",IF(L5005&lt;=0.65,MAX($O$2:O5004)+1,""))</f>
        <v/>
      </c>
      <c r="P5005" s="144"/>
      <c r="Q5005" s="145"/>
    </row>
    <row r="5006" spans="1:17" x14ac:dyDescent="0.4">
      <c r="A5006" s="68">
        <v>5005</v>
      </c>
      <c r="B5006" s="68" t="s">
        <v>2056</v>
      </c>
      <c r="C5006" s="68" t="s">
        <v>2297</v>
      </c>
      <c r="D5006" s="68" t="s">
        <v>2074</v>
      </c>
      <c r="E5006" s="68" t="s">
        <v>1995</v>
      </c>
      <c r="F5006" s="68" t="s">
        <v>1996</v>
      </c>
      <c r="G5006" s="68" t="s">
        <v>2010</v>
      </c>
      <c r="H5006" s="68" t="s">
        <v>2011</v>
      </c>
      <c r="I5006" s="68">
        <v>6</v>
      </c>
      <c r="J5006" s="68" t="s">
        <v>2267</v>
      </c>
      <c r="K5006" s="68">
        <v>3.1</v>
      </c>
      <c r="L5006" s="68">
        <v>0.76</v>
      </c>
      <c r="M5006" s="68" t="s">
        <v>1960</v>
      </c>
      <c r="N5006" s="143">
        <f>IF(対応ガラス検索!$E$2="-","",IF(対応ガラス検索!$E$2&gt;=K5006,MAX($N$2:N5005)+1,""))</f>
        <v>5005</v>
      </c>
      <c r="O5006" s="143" t="str">
        <f>IF(対応ガラス検索!$E$2="-","",IF(L5006&lt;=0.65,MAX($O$2:O5005)+1,""))</f>
        <v/>
      </c>
      <c r="P5006" s="144"/>
      <c r="Q5006" s="145"/>
    </row>
    <row r="5007" spans="1:17" x14ac:dyDescent="0.4">
      <c r="A5007" s="68">
        <v>5006</v>
      </c>
      <c r="B5007" s="68" t="s">
        <v>2056</v>
      </c>
      <c r="C5007" s="68" t="s">
        <v>2297</v>
      </c>
      <c r="D5007" s="68" t="s">
        <v>2074</v>
      </c>
      <c r="E5007" s="68" t="s">
        <v>1995</v>
      </c>
      <c r="F5007" s="68" t="s">
        <v>1996</v>
      </c>
      <c r="G5007" s="68" t="s">
        <v>2010</v>
      </c>
      <c r="H5007" s="68" t="s">
        <v>2011</v>
      </c>
      <c r="I5007" s="68">
        <v>7</v>
      </c>
      <c r="J5007" s="68" t="s">
        <v>2267</v>
      </c>
      <c r="K5007" s="68">
        <v>3</v>
      </c>
      <c r="L5007" s="68">
        <v>0.76</v>
      </c>
      <c r="M5007" s="68" t="s">
        <v>1960</v>
      </c>
      <c r="N5007" s="143">
        <f>IF(対応ガラス検索!$E$2="-","",IF(対応ガラス検索!$E$2&gt;=K5007,MAX($N$2:N5006)+1,""))</f>
        <v>5006</v>
      </c>
      <c r="O5007" s="143" t="str">
        <f>IF(対応ガラス検索!$E$2="-","",IF(L5007&lt;=0.65,MAX($O$2:O5006)+1,""))</f>
        <v/>
      </c>
      <c r="P5007" s="144"/>
      <c r="Q5007" s="145"/>
    </row>
    <row r="5008" spans="1:17" x14ac:dyDescent="0.4">
      <c r="A5008" s="68">
        <v>5007</v>
      </c>
      <c r="B5008" s="68" t="s">
        <v>2056</v>
      </c>
      <c r="C5008" s="68" t="s">
        <v>2297</v>
      </c>
      <c r="D5008" s="68" t="s">
        <v>2074</v>
      </c>
      <c r="E5008" s="68" t="s">
        <v>1995</v>
      </c>
      <c r="F5008" s="68" t="s">
        <v>1996</v>
      </c>
      <c r="G5008" s="68" t="s">
        <v>2010</v>
      </c>
      <c r="H5008" s="68" t="s">
        <v>2011</v>
      </c>
      <c r="I5008" s="68">
        <v>8</v>
      </c>
      <c r="J5008" s="68" t="s">
        <v>2267</v>
      </c>
      <c r="K5008" s="68">
        <v>2.9</v>
      </c>
      <c r="L5008" s="68">
        <v>0.76</v>
      </c>
      <c r="M5008" s="68" t="s">
        <v>1960</v>
      </c>
      <c r="N5008" s="143">
        <f>IF(対応ガラス検索!$E$2="-","",IF(対応ガラス検索!$E$2&gt;=K5008,MAX($N$2:N5007)+1,""))</f>
        <v>5007</v>
      </c>
      <c r="O5008" s="143" t="str">
        <f>IF(対応ガラス検索!$E$2="-","",IF(L5008&lt;=0.65,MAX($O$2:O5007)+1,""))</f>
        <v/>
      </c>
      <c r="P5008" s="144"/>
      <c r="Q5008" s="145"/>
    </row>
    <row r="5009" spans="1:17" x14ac:dyDescent="0.4">
      <c r="A5009" s="68">
        <v>5008</v>
      </c>
      <c r="B5009" s="68" t="s">
        <v>2056</v>
      </c>
      <c r="C5009" s="68" t="s">
        <v>2297</v>
      </c>
      <c r="D5009" s="68" t="s">
        <v>2074</v>
      </c>
      <c r="E5009" s="68" t="s">
        <v>1995</v>
      </c>
      <c r="F5009" s="68" t="s">
        <v>1996</v>
      </c>
      <c r="G5009" s="68" t="s">
        <v>2010</v>
      </c>
      <c r="H5009" s="68" t="s">
        <v>2011</v>
      </c>
      <c r="I5009" s="68">
        <v>9</v>
      </c>
      <c r="J5009" s="68" t="s">
        <v>2267</v>
      </c>
      <c r="K5009" s="68">
        <v>2.8</v>
      </c>
      <c r="L5009" s="68">
        <v>0.77</v>
      </c>
      <c r="M5009" s="68" t="s">
        <v>1960</v>
      </c>
      <c r="N5009" s="143">
        <f>IF(対応ガラス検索!$E$2="-","",IF(対応ガラス検索!$E$2&gt;=K5009,MAX($N$2:N5008)+1,""))</f>
        <v>5008</v>
      </c>
      <c r="O5009" s="143" t="str">
        <f>IF(対応ガラス検索!$E$2="-","",IF(L5009&lt;=0.65,MAX($O$2:O5008)+1,""))</f>
        <v/>
      </c>
      <c r="P5009" s="144"/>
      <c r="Q5009" s="145"/>
    </row>
    <row r="5010" spans="1:17" x14ac:dyDescent="0.4">
      <c r="A5010" s="68">
        <v>5009</v>
      </c>
      <c r="B5010" s="68" t="s">
        <v>2056</v>
      </c>
      <c r="C5010" s="68" t="s">
        <v>2297</v>
      </c>
      <c r="D5010" s="68" t="s">
        <v>2074</v>
      </c>
      <c r="E5010" s="68" t="s">
        <v>1995</v>
      </c>
      <c r="F5010" s="68" t="s">
        <v>1996</v>
      </c>
      <c r="G5010" s="68" t="s">
        <v>2010</v>
      </c>
      <c r="H5010" s="68" t="s">
        <v>2011</v>
      </c>
      <c r="I5010" s="68">
        <v>10</v>
      </c>
      <c r="J5010" s="68" t="s">
        <v>2267</v>
      </c>
      <c r="K5010" s="68">
        <v>2.8</v>
      </c>
      <c r="L5010" s="68">
        <v>0.77</v>
      </c>
      <c r="M5010" s="68" t="s">
        <v>1960</v>
      </c>
      <c r="N5010" s="143">
        <f>IF(対応ガラス検索!$E$2="-","",IF(対応ガラス検索!$E$2&gt;=K5010,MAX($N$2:N5009)+1,""))</f>
        <v>5009</v>
      </c>
      <c r="O5010" s="143" t="str">
        <f>IF(対応ガラス検索!$E$2="-","",IF(L5010&lt;=0.65,MAX($O$2:O5009)+1,""))</f>
        <v/>
      </c>
      <c r="P5010" s="144"/>
      <c r="Q5010" s="145"/>
    </row>
    <row r="5011" spans="1:17" x14ac:dyDescent="0.4">
      <c r="A5011" s="68">
        <v>5010</v>
      </c>
      <c r="B5011" s="68" t="s">
        <v>2056</v>
      </c>
      <c r="C5011" s="68" t="s">
        <v>2297</v>
      </c>
      <c r="D5011" s="68" t="s">
        <v>2074</v>
      </c>
      <c r="E5011" s="68" t="s">
        <v>1995</v>
      </c>
      <c r="F5011" s="68" t="s">
        <v>1996</v>
      </c>
      <c r="G5011" s="68" t="s">
        <v>2010</v>
      </c>
      <c r="H5011" s="68" t="s">
        <v>2011</v>
      </c>
      <c r="I5011" s="68">
        <v>11</v>
      </c>
      <c r="J5011" s="68" t="s">
        <v>2267</v>
      </c>
      <c r="K5011" s="68">
        <v>2.7</v>
      </c>
      <c r="L5011" s="68">
        <v>0.77</v>
      </c>
      <c r="M5011" s="68" t="s">
        <v>1960</v>
      </c>
      <c r="N5011" s="143">
        <f>IF(対応ガラス検索!$E$2="-","",IF(対応ガラス検索!$E$2&gt;=K5011,MAX($N$2:N5010)+1,""))</f>
        <v>5010</v>
      </c>
      <c r="O5011" s="143" t="str">
        <f>IF(対応ガラス検索!$E$2="-","",IF(L5011&lt;=0.65,MAX($O$2:O5010)+1,""))</f>
        <v/>
      </c>
      <c r="P5011" s="144"/>
      <c r="Q5011" s="145"/>
    </row>
    <row r="5012" spans="1:17" x14ac:dyDescent="0.4">
      <c r="A5012" s="68">
        <v>5011</v>
      </c>
      <c r="B5012" s="68" t="s">
        <v>2056</v>
      </c>
      <c r="C5012" s="68" t="s">
        <v>2297</v>
      </c>
      <c r="D5012" s="68" t="s">
        <v>2074</v>
      </c>
      <c r="E5012" s="68" t="s">
        <v>1995</v>
      </c>
      <c r="F5012" s="68" t="s">
        <v>1996</v>
      </c>
      <c r="G5012" s="68" t="s">
        <v>2010</v>
      </c>
      <c r="H5012" s="68" t="s">
        <v>2011</v>
      </c>
      <c r="I5012" s="68">
        <v>12</v>
      </c>
      <c r="J5012" s="68" t="s">
        <v>2267</v>
      </c>
      <c r="K5012" s="68">
        <v>2.7</v>
      </c>
      <c r="L5012" s="68">
        <v>0.77</v>
      </c>
      <c r="M5012" s="68" t="s">
        <v>1960</v>
      </c>
      <c r="N5012" s="143">
        <f>IF(対応ガラス検索!$E$2="-","",IF(対応ガラス検索!$E$2&gt;=K5012,MAX($N$2:N5011)+1,""))</f>
        <v>5011</v>
      </c>
      <c r="O5012" s="143" t="str">
        <f>IF(対応ガラス検索!$E$2="-","",IF(L5012&lt;=0.65,MAX($O$2:O5011)+1,""))</f>
        <v/>
      </c>
      <c r="P5012" s="144"/>
      <c r="Q5012" s="145"/>
    </row>
    <row r="5013" spans="1:17" x14ac:dyDescent="0.4">
      <c r="A5013" s="68">
        <v>5012</v>
      </c>
      <c r="B5013" s="68" t="s">
        <v>2056</v>
      </c>
      <c r="C5013" s="68" t="s">
        <v>2297</v>
      </c>
      <c r="D5013" s="68" t="s">
        <v>2094</v>
      </c>
      <c r="E5013" s="68" t="s">
        <v>1965</v>
      </c>
      <c r="F5013" s="68" t="s">
        <v>1966</v>
      </c>
      <c r="G5013" s="68" t="s">
        <v>1976</v>
      </c>
      <c r="H5013" s="68" t="s">
        <v>1977</v>
      </c>
      <c r="I5013" s="68">
        <v>6</v>
      </c>
      <c r="J5013" s="68" t="s">
        <v>2267</v>
      </c>
      <c r="K5013" s="68">
        <v>3</v>
      </c>
      <c r="L5013" s="68">
        <v>0.76</v>
      </c>
      <c r="M5013" s="68" t="s">
        <v>1960</v>
      </c>
      <c r="N5013" s="143">
        <f>IF(対応ガラス検索!$E$2="-","",IF(対応ガラス検索!$E$2&gt;=K5013,MAX($N$2:N5012)+1,""))</f>
        <v>5012</v>
      </c>
      <c r="O5013" s="143" t="str">
        <f>IF(対応ガラス検索!$E$2="-","",IF(L5013&lt;=0.65,MAX($O$2:O5012)+1,""))</f>
        <v/>
      </c>
      <c r="P5013" s="144"/>
      <c r="Q5013" s="145"/>
    </row>
    <row r="5014" spans="1:17" x14ac:dyDescent="0.4">
      <c r="A5014" s="68">
        <v>5013</v>
      </c>
      <c r="B5014" s="68" t="s">
        <v>2056</v>
      </c>
      <c r="C5014" s="68" t="s">
        <v>2297</v>
      </c>
      <c r="D5014" s="68" t="s">
        <v>2094</v>
      </c>
      <c r="E5014" s="68" t="s">
        <v>1965</v>
      </c>
      <c r="F5014" s="68" t="s">
        <v>1966</v>
      </c>
      <c r="G5014" s="68" t="s">
        <v>1976</v>
      </c>
      <c r="H5014" s="68" t="s">
        <v>1977</v>
      </c>
      <c r="I5014" s="68">
        <v>7</v>
      </c>
      <c r="J5014" s="68" t="s">
        <v>2267</v>
      </c>
      <c r="K5014" s="142">
        <v>3</v>
      </c>
      <c r="L5014" s="68">
        <v>0.76</v>
      </c>
      <c r="M5014" s="68" t="s">
        <v>1960</v>
      </c>
      <c r="N5014" s="143">
        <f>IF(対応ガラス検索!$E$2="-","",IF(対応ガラス検索!$E$2&gt;=K5014,MAX($N$2:N5013)+1,""))</f>
        <v>5013</v>
      </c>
      <c r="O5014" s="143" t="str">
        <f>IF(対応ガラス検索!$E$2="-","",IF(L5014&lt;=0.65,MAX($O$2:O5013)+1,""))</f>
        <v/>
      </c>
      <c r="P5014" s="144"/>
      <c r="Q5014" s="145"/>
    </row>
    <row r="5015" spans="1:17" x14ac:dyDescent="0.4">
      <c r="A5015" s="68">
        <v>5014</v>
      </c>
      <c r="B5015" s="68" t="s">
        <v>2056</v>
      </c>
      <c r="C5015" s="68" t="s">
        <v>2297</v>
      </c>
      <c r="D5015" s="68" t="s">
        <v>2094</v>
      </c>
      <c r="E5015" s="68" t="s">
        <v>1965</v>
      </c>
      <c r="F5015" s="68" t="s">
        <v>1966</v>
      </c>
      <c r="G5015" s="68" t="s">
        <v>1976</v>
      </c>
      <c r="H5015" s="68" t="s">
        <v>1977</v>
      </c>
      <c r="I5015" s="68">
        <v>8</v>
      </c>
      <c r="J5015" s="68" t="s">
        <v>2267</v>
      </c>
      <c r="K5015" s="68">
        <v>2.9</v>
      </c>
      <c r="L5015" s="68">
        <v>0.76</v>
      </c>
      <c r="M5015" s="68" t="s">
        <v>1960</v>
      </c>
      <c r="N5015" s="143">
        <f>IF(対応ガラス検索!$E$2="-","",IF(対応ガラス検索!$E$2&gt;=K5015,MAX($N$2:N5014)+1,""))</f>
        <v>5014</v>
      </c>
      <c r="O5015" s="143" t="str">
        <f>IF(対応ガラス検索!$E$2="-","",IF(L5015&lt;=0.65,MAX($O$2:O5014)+1,""))</f>
        <v/>
      </c>
      <c r="P5015" s="144"/>
      <c r="Q5015" s="145"/>
    </row>
    <row r="5016" spans="1:17" x14ac:dyDescent="0.4">
      <c r="A5016" s="68">
        <v>5015</v>
      </c>
      <c r="B5016" s="68" t="s">
        <v>2056</v>
      </c>
      <c r="C5016" s="68" t="s">
        <v>2297</v>
      </c>
      <c r="D5016" s="68" t="s">
        <v>2094</v>
      </c>
      <c r="E5016" s="68" t="s">
        <v>1965</v>
      </c>
      <c r="F5016" s="68" t="s">
        <v>1966</v>
      </c>
      <c r="G5016" s="68" t="s">
        <v>1976</v>
      </c>
      <c r="H5016" s="68" t="s">
        <v>1977</v>
      </c>
      <c r="I5016" s="68">
        <v>9</v>
      </c>
      <c r="J5016" s="68" t="s">
        <v>2267</v>
      </c>
      <c r="K5016" s="68">
        <v>2.8</v>
      </c>
      <c r="L5016" s="68">
        <v>0.76</v>
      </c>
      <c r="M5016" s="68" t="s">
        <v>1960</v>
      </c>
      <c r="N5016" s="143">
        <f>IF(対応ガラス検索!$E$2="-","",IF(対応ガラス検索!$E$2&gt;=K5016,MAX($N$2:N5015)+1,""))</f>
        <v>5015</v>
      </c>
      <c r="O5016" s="143" t="str">
        <f>IF(対応ガラス検索!$E$2="-","",IF(L5016&lt;=0.65,MAX($O$2:O5015)+1,""))</f>
        <v/>
      </c>
      <c r="P5016" s="144"/>
      <c r="Q5016" s="145"/>
    </row>
    <row r="5017" spans="1:17" x14ac:dyDescent="0.4">
      <c r="A5017" s="68">
        <v>5016</v>
      </c>
      <c r="B5017" s="68" t="s">
        <v>2056</v>
      </c>
      <c r="C5017" s="68" t="s">
        <v>2297</v>
      </c>
      <c r="D5017" s="68" t="s">
        <v>2094</v>
      </c>
      <c r="E5017" s="68" t="s">
        <v>1965</v>
      </c>
      <c r="F5017" s="68" t="s">
        <v>1966</v>
      </c>
      <c r="G5017" s="68" t="s">
        <v>1976</v>
      </c>
      <c r="H5017" s="68" t="s">
        <v>1977</v>
      </c>
      <c r="I5017" s="68">
        <v>10</v>
      </c>
      <c r="J5017" s="68" t="s">
        <v>2267</v>
      </c>
      <c r="K5017" s="68">
        <v>2.8</v>
      </c>
      <c r="L5017" s="68">
        <v>0.76</v>
      </c>
      <c r="M5017" s="68" t="s">
        <v>1960</v>
      </c>
      <c r="N5017" s="143">
        <f>IF(対応ガラス検索!$E$2="-","",IF(対応ガラス検索!$E$2&gt;=K5017,MAX($N$2:N5016)+1,""))</f>
        <v>5016</v>
      </c>
      <c r="O5017" s="143" t="str">
        <f>IF(対応ガラス検索!$E$2="-","",IF(L5017&lt;=0.65,MAX($O$2:O5016)+1,""))</f>
        <v/>
      </c>
      <c r="P5017" s="144"/>
      <c r="Q5017" s="145"/>
    </row>
    <row r="5018" spans="1:17" x14ac:dyDescent="0.4">
      <c r="A5018" s="68">
        <v>5017</v>
      </c>
      <c r="B5018" s="68" t="s">
        <v>2056</v>
      </c>
      <c r="C5018" s="68" t="s">
        <v>2297</v>
      </c>
      <c r="D5018" s="68" t="s">
        <v>2094</v>
      </c>
      <c r="E5018" s="68" t="s">
        <v>1965</v>
      </c>
      <c r="F5018" s="68" t="s">
        <v>1966</v>
      </c>
      <c r="G5018" s="68" t="s">
        <v>1976</v>
      </c>
      <c r="H5018" s="68" t="s">
        <v>1977</v>
      </c>
      <c r="I5018" s="68">
        <v>11</v>
      </c>
      <c r="J5018" s="68" t="s">
        <v>2267</v>
      </c>
      <c r="K5018" s="68">
        <v>2.7</v>
      </c>
      <c r="L5018" s="68">
        <v>0.76</v>
      </c>
      <c r="M5018" s="68" t="s">
        <v>1960</v>
      </c>
      <c r="N5018" s="143">
        <f>IF(対応ガラス検索!$E$2="-","",IF(対応ガラス検索!$E$2&gt;=K5018,MAX($N$2:N5017)+1,""))</f>
        <v>5017</v>
      </c>
      <c r="O5018" s="143" t="str">
        <f>IF(対応ガラス検索!$E$2="-","",IF(L5018&lt;=0.65,MAX($O$2:O5017)+1,""))</f>
        <v/>
      </c>
      <c r="P5018" s="144"/>
      <c r="Q5018" s="145"/>
    </row>
    <row r="5019" spans="1:17" x14ac:dyDescent="0.4">
      <c r="A5019" s="68">
        <v>5018</v>
      </c>
      <c r="B5019" s="68" t="s">
        <v>2056</v>
      </c>
      <c r="C5019" s="68" t="s">
        <v>2297</v>
      </c>
      <c r="D5019" s="68" t="s">
        <v>2094</v>
      </c>
      <c r="E5019" s="68" t="s">
        <v>1965</v>
      </c>
      <c r="F5019" s="68" t="s">
        <v>1966</v>
      </c>
      <c r="G5019" s="68" t="s">
        <v>1976</v>
      </c>
      <c r="H5019" s="68" t="s">
        <v>1977</v>
      </c>
      <c r="I5019" s="68">
        <v>12</v>
      </c>
      <c r="J5019" s="68" t="s">
        <v>2267</v>
      </c>
      <c r="K5019" s="68">
        <v>2.7</v>
      </c>
      <c r="L5019" s="68">
        <v>0.76</v>
      </c>
      <c r="M5019" s="68" t="s">
        <v>1960</v>
      </c>
      <c r="N5019" s="143">
        <f>IF(対応ガラス検索!$E$2="-","",IF(対応ガラス検索!$E$2&gt;=K5019,MAX($N$2:N5018)+1,""))</f>
        <v>5018</v>
      </c>
      <c r="O5019" s="143" t="str">
        <f>IF(対応ガラス検索!$E$2="-","",IF(L5019&lt;=0.65,MAX($O$2:O5018)+1,""))</f>
        <v/>
      </c>
      <c r="P5019" s="144"/>
      <c r="Q5019" s="145"/>
    </row>
    <row r="5020" spans="1:17" x14ac:dyDescent="0.4">
      <c r="A5020" s="68">
        <v>5019</v>
      </c>
      <c r="B5020" s="68" t="s">
        <v>2056</v>
      </c>
      <c r="C5020" s="68" t="s">
        <v>2297</v>
      </c>
      <c r="D5020" s="68" t="s">
        <v>2106</v>
      </c>
      <c r="E5020" s="68" t="s">
        <v>2010</v>
      </c>
      <c r="F5020" s="68" t="s">
        <v>2011</v>
      </c>
      <c r="G5020" s="68" t="s">
        <v>1971</v>
      </c>
      <c r="H5020" s="68" t="s">
        <v>1972</v>
      </c>
      <c r="I5020" s="68">
        <v>6</v>
      </c>
      <c r="J5020" s="68" t="s">
        <v>2267</v>
      </c>
      <c r="K5020" s="142">
        <v>3.1</v>
      </c>
      <c r="L5020" s="68">
        <v>0.75</v>
      </c>
      <c r="M5020" s="68" t="s">
        <v>1960</v>
      </c>
      <c r="N5020" s="143">
        <f>IF(対応ガラス検索!$E$2="-","",IF(対応ガラス検索!$E$2&gt;=K5020,MAX($N$2:N5019)+1,""))</f>
        <v>5019</v>
      </c>
      <c r="O5020" s="143" t="str">
        <f>IF(対応ガラス検索!$E$2="-","",IF(L5020&lt;=0.65,MAX($O$2:O5019)+1,""))</f>
        <v/>
      </c>
      <c r="P5020" s="144"/>
      <c r="Q5020" s="145"/>
    </row>
    <row r="5021" spans="1:17" x14ac:dyDescent="0.4">
      <c r="A5021" s="68">
        <v>5020</v>
      </c>
      <c r="B5021" s="68" t="s">
        <v>2056</v>
      </c>
      <c r="C5021" s="68" t="s">
        <v>2297</v>
      </c>
      <c r="D5021" s="68" t="s">
        <v>2106</v>
      </c>
      <c r="E5021" s="68" t="s">
        <v>2010</v>
      </c>
      <c r="F5021" s="68" t="s">
        <v>2011</v>
      </c>
      <c r="G5021" s="68" t="s">
        <v>1971</v>
      </c>
      <c r="H5021" s="68" t="s">
        <v>1972</v>
      </c>
      <c r="I5021" s="68">
        <v>7</v>
      </c>
      <c r="J5021" s="68" t="s">
        <v>2267</v>
      </c>
      <c r="K5021" s="68">
        <v>3</v>
      </c>
      <c r="L5021" s="68">
        <v>0.75</v>
      </c>
      <c r="M5021" s="68" t="s">
        <v>1960</v>
      </c>
      <c r="N5021" s="143">
        <f>IF(対応ガラス検索!$E$2="-","",IF(対応ガラス検索!$E$2&gt;=K5021,MAX($N$2:N5020)+1,""))</f>
        <v>5020</v>
      </c>
      <c r="O5021" s="143" t="str">
        <f>IF(対応ガラス検索!$E$2="-","",IF(L5021&lt;=0.65,MAX($O$2:O5020)+1,""))</f>
        <v/>
      </c>
      <c r="P5021" s="144"/>
      <c r="Q5021" s="145"/>
    </row>
    <row r="5022" spans="1:17" x14ac:dyDescent="0.4">
      <c r="A5022" s="68">
        <v>5021</v>
      </c>
      <c r="B5022" s="68" t="s">
        <v>2056</v>
      </c>
      <c r="C5022" s="68" t="s">
        <v>2297</v>
      </c>
      <c r="D5022" s="68" t="s">
        <v>2106</v>
      </c>
      <c r="E5022" s="68" t="s">
        <v>2010</v>
      </c>
      <c r="F5022" s="68" t="s">
        <v>2011</v>
      </c>
      <c r="G5022" s="68" t="s">
        <v>1971</v>
      </c>
      <c r="H5022" s="68" t="s">
        <v>1972</v>
      </c>
      <c r="I5022" s="68">
        <v>8</v>
      </c>
      <c r="J5022" s="68" t="s">
        <v>2267</v>
      </c>
      <c r="K5022" s="68">
        <v>2.9</v>
      </c>
      <c r="L5022" s="68">
        <v>0.75</v>
      </c>
      <c r="M5022" s="68" t="s">
        <v>1960</v>
      </c>
      <c r="N5022" s="143">
        <f>IF(対応ガラス検索!$E$2="-","",IF(対応ガラス検索!$E$2&gt;=K5022,MAX($N$2:N5021)+1,""))</f>
        <v>5021</v>
      </c>
      <c r="O5022" s="143" t="str">
        <f>IF(対応ガラス検索!$E$2="-","",IF(L5022&lt;=0.65,MAX($O$2:O5021)+1,""))</f>
        <v/>
      </c>
      <c r="P5022" s="144"/>
      <c r="Q5022" s="145"/>
    </row>
    <row r="5023" spans="1:17" x14ac:dyDescent="0.4">
      <c r="A5023" s="68">
        <v>5022</v>
      </c>
      <c r="B5023" s="68" t="s">
        <v>2056</v>
      </c>
      <c r="C5023" s="68" t="s">
        <v>2297</v>
      </c>
      <c r="D5023" s="68" t="s">
        <v>2106</v>
      </c>
      <c r="E5023" s="68" t="s">
        <v>2010</v>
      </c>
      <c r="F5023" s="68" t="s">
        <v>2011</v>
      </c>
      <c r="G5023" s="68" t="s">
        <v>1971</v>
      </c>
      <c r="H5023" s="68" t="s">
        <v>1972</v>
      </c>
      <c r="I5023" s="68">
        <v>9</v>
      </c>
      <c r="J5023" s="68" t="s">
        <v>2267</v>
      </c>
      <c r="K5023" s="68">
        <v>2.8</v>
      </c>
      <c r="L5023" s="68">
        <v>0.75</v>
      </c>
      <c r="M5023" s="68" t="s">
        <v>1960</v>
      </c>
      <c r="N5023" s="143">
        <f>IF(対応ガラス検索!$E$2="-","",IF(対応ガラス検索!$E$2&gt;=K5023,MAX($N$2:N5022)+1,""))</f>
        <v>5022</v>
      </c>
      <c r="O5023" s="143" t="str">
        <f>IF(対応ガラス検索!$E$2="-","",IF(L5023&lt;=0.65,MAX($O$2:O5022)+1,""))</f>
        <v/>
      </c>
      <c r="P5023" s="144"/>
      <c r="Q5023" s="145"/>
    </row>
    <row r="5024" spans="1:17" x14ac:dyDescent="0.4">
      <c r="A5024" s="68">
        <v>5023</v>
      </c>
      <c r="B5024" s="68" t="s">
        <v>2056</v>
      </c>
      <c r="C5024" s="68" t="s">
        <v>2297</v>
      </c>
      <c r="D5024" s="68" t="s">
        <v>2106</v>
      </c>
      <c r="E5024" s="68" t="s">
        <v>2010</v>
      </c>
      <c r="F5024" s="68" t="s">
        <v>2011</v>
      </c>
      <c r="G5024" s="68" t="s">
        <v>1971</v>
      </c>
      <c r="H5024" s="68" t="s">
        <v>1972</v>
      </c>
      <c r="I5024" s="68">
        <v>10</v>
      </c>
      <c r="J5024" s="68" t="s">
        <v>2267</v>
      </c>
      <c r="K5024" s="68">
        <v>2.8</v>
      </c>
      <c r="L5024" s="68">
        <v>0.75</v>
      </c>
      <c r="M5024" s="68" t="s">
        <v>1960</v>
      </c>
      <c r="N5024" s="143">
        <f>IF(対応ガラス検索!$E$2="-","",IF(対応ガラス検索!$E$2&gt;=K5024,MAX($N$2:N5023)+1,""))</f>
        <v>5023</v>
      </c>
      <c r="O5024" s="143" t="str">
        <f>IF(対応ガラス検索!$E$2="-","",IF(L5024&lt;=0.65,MAX($O$2:O5023)+1,""))</f>
        <v/>
      </c>
      <c r="P5024" s="144"/>
      <c r="Q5024" s="145"/>
    </row>
    <row r="5025" spans="1:17" x14ac:dyDescent="0.4">
      <c r="A5025" s="68">
        <v>5024</v>
      </c>
      <c r="B5025" s="68" t="s">
        <v>2056</v>
      </c>
      <c r="C5025" s="68" t="s">
        <v>2297</v>
      </c>
      <c r="D5025" s="68" t="s">
        <v>2106</v>
      </c>
      <c r="E5025" s="68" t="s">
        <v>2010</v>
      </c>
      <c r="F5025" s="68" t="s">
        <v>2011</v>
      </c>
      <c r="G5025" s="68" t="s">
        <v>1971</v>
      </c>
      <c r="H5025" s="68" t="s">
        <v>1972</v>
      </c>
      <c r="I5025" s="68">
        <v>11</v>
      </c>
      <c r="J5025" s="68" t="s">
        <v>2267</v>
      </c>
      <c r="K5025" s="68">
        <v>2.7</v>
      </c>
      <c r="L5025" s="68">
        <v>0.75</v>
      </c>
      <c r="M5025" s="68" t="s">
        <v>1960</v>
      </c>
      <c r="N5025" s="143">
        <f>IF(対応ガラス検索!$E$2="-","",IF(対応ガラス検索!$E$2&gt;=K5025,MAX($N$2:N5024)+1,""))</f>
        <v>5024</v>
      </c>
      <c r="O5025" s="143" t="str">
        <f>IF(対応ガラス検索!$E$2="-","",IF(L5025&lt;=0.65,MAX($O$2:O5024)+1,""))</f>
        <v/>
      </c>
      <c r="P5025" s="144"/>
      <c r="Q5025" s="145"/>
    </row>
    <row r="5026" spans="1:17" x14ac:dyDescent="0.4">
      <c r="A5026" s="68">
        <v>5025</v>
      </c>
      <c r="B5026" s="68" t="s">
        <v>2056</v>
      </c>
      <c r="C5026" s="68" t="s">
        <v>2297</v>
      </c>
      <c r="D5026" s="68" t="s">
        <v>2106</v>
      </c>
      <c r="E5026" s="68" t="s">
        <v>2010</v>
      </c>
      <c r="F5026" s="68" t="s">
        <v>2011</v>
      </c>
      <c r="G5026" s="68" t="s">
        <v>1971</v>
      </c>
      <c r="H5026" s="68" t="s">
        <v>1972</v>
      </c>
      <c r="I5026" s="68">
        <v>12</v>
      </c>
      <c r="J5026" s="68" t="s">
        <v>2267</v>
      </c>
      <c r="K5026" s="68">
        <v>2.7</v>
      </c>
      <c r="L5026" s="68">
        <v>0.75</v>
      </c>
      <c r="M5026" s="68" t="s">
        <v>1960</v>
      </c>
      <c r="N5026" s="143">
        <f>IF(対応ガラス検索!$E$2="-","",IF(対応ガラス検索!$E$2&gt;=K5026,MAX($N$2:N5025)+1,""))</f>
        <v>5025</v>
      </c>
      <c r="O5026" s="143" t="str">
        <f>IF(対応ガラス検索!$E$2="-","",IF(L5026&lt;=0.65,MAX($O$2:O5025)+1,""))</f>
        <v/>
      </c>
      <c r="P5026" s="144"/>
      <c r="Q5026" s="145"/>
    </row>
    <row r="5027" spans="1:17" x14ac:dyDescent="0.4">
      <c r="A5027" s="68">
        <v>5026</v>
      </c>
      <c r="B5027" s="68" t="s">
        <v>2056</v>
      </c>
      <c r="C5027" s="68" t="s">
        <v>2297</v>
      </c>
      <c r="D5027" s="68" t="s">
        <v>2107</v>
      </c>
      <c r="E5027" s="68" t="s">
        <v>2010</v>
      </c>
      <c r="F5027" s="68" t="s">
        <v>2011</v>
      </c>
      <c r="G5027" s="68" t="s">
        <v>1976</v>
      </c>
      <c r="H5027" s="68" t="s">
        <v>1977</v>
      </c>
      <c r="I5027" s="68">
        <v>6</v>
      </c>
      <c r="J5027" s="68" t="s">
        <v>2267</v>
      </c>
      <c r="K5027" s="142">
        <v>3</v>
      </c>
      <c r="L5027" s="68">
        <v>0.74</v>
      </c>
      <c r="M5027" s="68" t="s">
        <v>1960</v>
      </c>
      <c r="N5027" s="143">
        <f>IF(対応ガラス検索!$E$2="-","",IF(対応ガラス検索!$E$2&gt;=K5027,MAX($N$2:N5026)+1,""))</f>
        <v>5026</v>
      </c>
      <c r="O5027" s="143" t="str">
        <f>IF(対応ガラス検索!$E$2="-","",IF(L5027&lt;=0.65,MAX($O$2:O5026)+1,""))</f>
        <v/>
      </c>
      <c r="P5027" s="144"/>
      <c r="Q5027" s="145"/>
    </row>
    <row r="5028" spans="1:17" x14ac:dyDescent="0.4">
      <c r="A5028" s="68">
        <v>5027</v>
      </c>
      <c r="B5028" s="68" t="s">
        <v>2056</v>
      </c>
      <c r="C5028" s="68" t="s">
        <v>2297</v>
      </c>
      <c r="D5028" s="68" t="s">
        <v>2107</v>
      </c>
      <c r="E5028" s="68" t="s">
        <v>2010</v>
      </c>
      <c r="F5028" s="68" t="s">
        <v>2011</v>
      </c>
      <c r="G5028" s="68" t="s">
        <v>1976</v>
      </c>
      <c r="H5028" s="68" t="s">
        <v>1977</v>
      </c>
      <c r="I5028" s="68">
        <v>7</v>
      </c>
      <c r="J5028" s="68" t="s">
        <v>2267</v>
      </c>
      <c r="K5028" s="68">
        <v>2.9</v>
      </c>
      <c r="L5028" s="68">
        <v>0.74</v>
      </c>
      <c r="M5028" s="68" t="s">
        <v>1960</v>
      </c>
      <c r="N5028" s="143">
        <f>IF(対応ガラス検索!$E$2="-","",IF(対応ガラス検索!$E$2&gt;=K5028,MAX($N$2:N5027)+1,""))</f>
        <v>5027</v>
      </c>
      <c r="O5028" s="143" t="str">
        <f>IF(対応ガラス検索!$E$2="-","",IF(L5028&lt;=0.65,MAX($O$2:O5027)+1,""))</f>
        <v/>
      </c>
      <c r="P5028" s="144"/>
      <c r="Q5028" s="145"/>
    </row>
    <row r="5029" spans="1:17" x14ac:dyDescent="0.4">
      <c r="A5029" s="68">
        <v>5028</v>
      </c>
      <c r="B5029" s="68" t="s">
        <v>2056</v>
      </c>
      <c r="C5029" s="68" t="s">
        <v>2297</v>
      </c>
      <c r="D5029" s="68" t="s">
        <v>2107</v>
      </c>
      <c r="E5029" s="68" t="s">
        <v>2010</v>
      </c>
      <c r="F5029" s="68" t="s">
        <v>2011</v>
      </c>
      <c r="G5029" s="68" t="s">
        <v>1976</v>
      </c>
      <c r="H5029" s="68" t="s">
        <v>1977</v>
      </c>
      <c r="I5029" s="68">
        <v>8</v>
      </c>
      <c r="J5029" s="68" t="s">
        <v>2267</v>
      </c>
      <c r="K5029" s="68">
        <v>2.9</v>
      </c>
      <c r="L5029" s="68">
        <v>0.74</v>
      </c>
      <c r="M5029" s="68" t="s">
        <v>1960</v>
      </c>
      <c r="N5029" s="143">
        <f>IF(対応ガラス検索!$E$2="-","",IF(対応ガラス検索!$E$2&gt;=K5029,MAX($N$2:N5028)+1,""))</f>
        <v>5028</v>
      </c>
      <c r="O5029" s="143" t="str">
        <f>IF(対応ガラス検索!$E$2="-","",IF(L5029&lt;=0.65,MAX($O$2:O5028)+1,""))</f>
        <v/>
      </c>
      <c r="P5029" s="144"/>
      <c r="Q5029" s="145"/>
    </row>
    <row r="5030" spans="1:17" x14ac:dyDescent="0.4">
      <c r="A5030" s="68">
        <v>5029</v>
      </c>
      <c r="B5030" s="68" t="s">
        <v>2056</v>
      </c>
      <c r="C5030" s="68" t="s">
        <v>2297</v>
      </c>
      <c r="D5030" s="68" t="s">
        <v>2107</v>
      </c>
      <c r="E5030" s="68" t="s">
        <v>2010</v>
      </c>
      <c r="F5030" s="68" t="s">
        <v>2011</v>
      </c>
      <c r="G5030" s="68" t="s">
        <v>1976</v>
      </c>
      <c r="H5030" s="68" t="s">
        <v>1977</v>
      </c>
      <c r="I5030" s="68">
        <v>9</v>
      </c>
      <c r="J5030" s="68" t="s">
        <v>2267</v>
      </c>
      <c r="K5030" s="68">
        <v>2.8</v>
      </c>
      <c r="L5030" s="68">
        <v>0.74</v>
      </c>
      <c r="M5030" s="68" t="s">
        <v>1960</v>
      </c>
      <c r="N5030" s="143">
        <f>IF(対応ガラス検索!$E$2="-","",IF(対応ガラス検索!$E$2&gt;=K5030,MAX($N$2:N5029)+1,""))</f>
        <v>5029</v>
      </c>
      <c r="O5030" s="143" t="str">
        <f>IF(対応ガラス検索!$E$2="-","",IF(L5030&lt;=0.65,MAX($O$2:O5029)+1,""))</f>
        <v/>
      </c>
      <c r="P5030" s="144"/>
      <c r="Q5030" s="145"/>
    </row>
    <row r="5031" spans="1:17" x14ac:dyDescent="0.4">
      <c r="A5031" s="68">
        <v>5030</v>
      </c>
      <c r="B5031" s="68" t="s">
        <v>2056</v>
      </c>
      <c r="C5031" s="68" t="s">
        <v>2297</v>
      </c>
      <c r="D5031" s="68" t="s">
        <v>2107</v>
      </c>
      <c r="E5031" s="68" t="s">
        <v>2010</v>
      </c>
      <c r="F5031" s="68" t="s">
        <v>2011</v>
      </c>
      <c r="G5031" s="68" t="s">
        <v>1976</v>
      </c>
      <c r="H5031" s="68" t="s">
        <v>1977</v>
      </c>
      <c r="I5031" s="68">
        <v>10</v>
      </c>
      <c r="J5031" s="68" t="s">
        <v>2267</v>
      </c>
      <c r="K5031" s="68">
        <v>2.8</v>
      </c>
      <c r="L5031" s="68">
        <v>0.74</v>
      </c>
      <c r="M5031" s="68" t="s">
        <v>1960</v>
      </c>
      <c r="N5031" s="143">
        <f>IF(対応ガラス検索!$E$2="-","",IF(対応ガラス検索!$E$2&gt;=K5031,MAX($N$2:N5030)+1,""))</f>
        <v>5030</v>
      </c>
      <c r="O5031" s="143" t="str">
        <f>IF(対応ガラス検索!$E$2="-","",IF(L5031&lt;=0.65,MAX($O$2:O5030)+1,""))</f>
        <v/>
      </c>
      <c r="P5031" s="144"/>
      <c r="Q5031" s="145"/>
    </row>
    <row r="5032" spans="1:17" x14ac:dyDescent="0.4">
      <c r="A5032" s="68">
        <v>5031</v>
      </c>
      <c r="B5032" s="68" t="s">
        <v>2056</v>
      </c>
      <c r="C5032" s="68" t="s">
        <v>2297</v>
      </c>
      <c r="D5032" s="68" t="s">
        <v>2107</v>
      </c>
      <c r="E5032" s="68" t="s">
        <v>2010</v>
      </c>
      <c r="F5032" s="68" t="s">
        <v>2011</v>
      </c>
      <c r="G5032" s="68" t="s">
        <v>1976</v>
      </c>
      <c r="H5032" s="68" t="s">
        <v>1977</v>
      </c>
      <c r="I5032" s="68">
        <v>11</v>
      </c>
      <c r="J5032" s="68" t="s">
        <v>2267</v>
      </c>
      <c r="K5032" s="68">
        <v>2.7</v>
      </c>
      <c r="L5032" s="68">
        <v>0.74</v>
      </c>
      <c r="M5032" s="68" t="s">
        <v>1960</v>
      </c>
      <c r="N5032" s="143">
        <f>IF(対応ガラス検索!$E$2="-","",IF(対応ガラス検索!$E$2&gt;=K5032,MAX($N$2:N5031)+1,""))</f>
        <v>5031</v>
      </c>
      <c r="O5032" s="143" t="str">
        <f>IF(対応ガラス検索!$E$2="-","",IF(L5032&lt;=0.65,MAX($O$2:O5031)+1,""))</f>
        <v/>
      </c>
      <c r="P5032" s="144"/>
      <c r="Q5032" s="145"/>
    </row>
    <row r="5033" spans="1:17" x14ac:dyDescent="0.4">
      <c r="A5033" s="68">
        <v>5032</v>
      </c>
      <c r="B5033" s="68" t="s">
        <v>2056</v>
      </c>
      <c r="C5033" s="68" t="s">
        <v>2297</v>
      </c>
      <c r="D5033" s="68" t="s">
        <v>2107</v>
      </c>
      <c r="E5033" s="68" t="s">
        <v>2010</v>
      </c>
      <c r="F5033" s="68" t="s">
        <v>2011</v>
      </c>
      <c r="G5033" s="68" t="s">
        <v>1976</v>
      </c>
      <c r="H5033" s="68" t="s">
        <v>1977</v>
      </c>
      <c r="I5033" s="68">
        <v>12</v>
      </c>
      <c r="J5033" s="68" t="s">
        <v>2267</v>
      </c>
      <c r="K5033" s="142">
        <v>2.7</v>
      </c>
      <c r="L5033" s="68">
        <v>0.74</v>
      </c>
      <c r="M5033" s="68" t="s">
        <v>1960</v>
      </c>
      <c r="N5033" s="143">
        <f>IF(対応ガラス検索!$E$2="-","",IF(対応ガラス検索!$E$2&gt;=K5033,MAX($N$2:N5032)+1,""))</f>
        <v>5032</v>
      </c>
      <c r="O5033" s="143" t="str">
        <f>IF(対応ガラス検索!$E$2="-","",IF(L5033&lt;=0.65,MAX($O$2:O5032)+1,""))</f>
        <v/>
      </c>
      <c r="P5033" s="144"/>
      <c r="Q5033" s="145"/>
    </row>
    <row r="5034" spans="1:17" x14ac:dyDescent="0.4">
      <c r="A5034" s="68">
        <v>5033</v>
      </c>
      <c r="B5034" s="68" t="s">
        <v>2056</v>
      </c>
      <c r="C5034" s="68" t="s">
        <v>2297</v>
      </c>
      <c r="D5034" s="68" t="s">
        <v>2108</v>
      </c>
      <c r="E5034" s="68" t="s">
        <v>2010</v>
      </c>
      <c r="F5034" s="68" t="s">
        <v>2011</v>
      </c>
      <c r="G5034" s="68" t="s">
        <v>1980</v>
      </c>
      <c r="H5034" s="68" t="s">
        <v>1981</v>
      </c>
      <c r="I5034" s="68">
        <v>6</v>
      </c>
      <c r="J5034" s="68" t="s">
        <v>2267</v>
      </c>
      <c r="K5034" s="68">
        <v>3.1</v>
      </c>
      <c r="L5034" s="68">
        <v>0.75</v>
      </c>
      <c r="M5034" s="68" t="s">
        <v>1960</v>
      </c>
      <c r="N5034" s="143">
        <f>IF(対応ガラス検索!$E$2="-","",IF(対応ガラス検索!$E$2&gt;=K5034,MAX($N$2:N5033)+1,""))</f>
        <v>5033</v>
      </c>
      <c r="O5034" s="143" t="str">
        <f>IF(対応ガラス検索!$E$2="-","",IF(L5034&lt;=0.65,MAX($O$2:O5033)+1,""))</f>
        <v/>
      </c>
      <c r="P5034" s="144"/>
      <c r="Q5034" s="145"/>
    </row>
    <row r="5035" spans="1:17" x14ac:dyDescent="0.4">
      <c r="A5035" s="68">
        <v>5034</v>
      </c>
      <c r="B5035" s="68" t="s">
        <v>2056</v>
      </c>
      <c r="C5035" s="68" t="s">
        <v>2297</v>
      </c>
      <c r="D5035" s="68" t="s">
        <v>2108</v>
      </c>
      <c r="E5035" s="68" t="s">
        <v>2010</v>
      </c>
      <c r="F5035" s="68" t="s">
        <v>2011</v>
      </c>
      <c r="G5035" s="68" t="s">
        <v>1980</v>
      </c>
      <c r="H5035" s="68" t="s">
        <v>1981</v>
      </c>
      <c r="I5035" s="68">
        <v>7</v>
      </c>
      <c r="J5035" s="68" t="s">
        <v>2267</v>
      </c>
      <c r="K5035" s="68">
        <v>3</v>
      </c>
      <c r="L5035" s="68">
        <v>0.75</v>
      </c>
      <c r="M5035" s="68" t="s">
        <v>1960</v>
      </c>
      <c r="N5035" s="143">
        <f>IF(対応ガラス検索!$E$2="-","",IF(対応ガラス検索!$E$2&gt;=K5035,MAX($N$2:N5034)+1,""))</f>
        <v>5034</v>
      </c>
      <c r="O5035" s="143" t="str">
        <f>IF(対応ガラス検索!$E$2="-","",IF(L5035&lt;=0.65,MAX($O$2:O5034)+1,""))</f>
        <v/>
      </c>
      <c r="P5035" s="144"/>
      <c r="Q5035" s="145"/>
    </row>
    <row r="5036" spans="1:17" x14ac:dyDescent="0.4">
      <c r="A5036" s="68">
        <v>5035</v>
      </c>
      <c r="B5036" s="68" t="s">
        <v>2056</v>
      </c>
      <c r="C5036" s="68" t="s">
        <v>2297</v>
      </c>
      <c r="D5036" s="68" t="s">
        <v>2108</v>
      </c>
      <c r="E5036" s="68" t="s">
        <v>2010</v>
      </c>
      <c r="F5036" s="68" t="s">
        <v>2011</v>
      </c>
      <c r="G5036" s="68" t="s">
        <v>1980</v>
      </c>
      <c r="H5036" s="68" t="s">
        <v>1981</v>
      </c>
      <c r="I5036" s="68">
        <v>8</v>
      </c>
      <c r="J5036" s="68" t="s">
        <v>2267</v>
      </c>
      <c r="K5036" s="68">
        <v>2.9</v>
      </c>
      <c r="L5036" s="68">
        <v>0.75</v>
      </c>
      <c r="M5036" s="68" t="s">
        <v>1960</v>
      </c>
      <c r="N5036" s="143">
        <f>IF(対応ガラス検索!$E$2="-","",IF(対応ガラス検索!$E$2&gt;=K5036,MAX($N$2:N5035)+1,""))</f>
        <v>5035</v>
      </c>
      <c r="O5036" s="143" t="str">
        <f>IF(対応ガラス検索!$E$2="-","",IF(L5036&lt;=0.65,MAX($O$2:O5035)+1,""))</f>
        <v/>
      </c>
      <c r="P5036" s="144"/>
      <c r="Q5036" s="145"/>
    </row>
    <row r="5037" spans="1:17" x14ac:dyDescent="0.4">
      <c r="A5037" s="68">
        <v>5036</v>
      </c>
      <c r="B5037" s="68" t="s">
        <v>2056</v>
      </c>
      <c r="C5037" s="68" t="s">
        <v>2297</v>
      </c>
      <c r="D5037" s="68" t="s">
        <v>2108</v>
      </c>
      <c r="E5037" s="68" t="s">
        <v>2010</v>
      </c>
      <c r="F5037" s="68" t="s">
        <v>2011</v>
      </c>
      <c r="G5037" s="68" t="s">
        <v>1980</v>
      </c>
      <c r="H5037" s="68" t="s">
        <v>1981</v>
      </c>
      <c r="I5037" s="68">
        <v>9</v>
      </c>
      <c r="J5037" s="68" t="s">
        <v>2267</v>
      </c>
      <c r="K5037" s="68">
        <v>2.8</v>
      </c>
      <c r="L5037" s="68">
        <v>0.75</v>
      </c>
      <c r="M5037" s="68" t="s">
        <v>1960</v>
      </c>
      <c r="N5037" s="143">
        <f>IF(対応ガラス検索!$E$2="-","",IF(対応ガラス検索!$E$2&gt;=K5037,MAX($N$2:N5036)+1,""))</f>
        <v>5036</v>
      </c>
      <c r="O5037" s="143" t="str">
        <f>IF(対応ガラス検索!$E$2="-","",IF(L5037&lt;=0.65,MAX($O$2:O5036)+1,""))</f>
        <v/>
      </c>
      <c r="P5037" s="144"/>
      <c r="Q5037" s="145"/>
    </row>
    <row r="5038" spans="1:17" x14ac:dyDescent="0.4">
      <c r="A5038" s="68">
        <v>5037</v>
      </c>
      <c r="B5038" s="68" t="s">
        <v>2056</v>
      </c>
      <c r="C5038" s="68" t="s">
        <v>2297</v>
      </c>
      <c r="D5038" s="68" t="s">
        <v>2108</v>
      </c>
      <c r="E5038" s="68" t="s">
        <v>2010</v>
      </c>
      <c r="F5038" s="68" t="s">
        <v>2011</v>
      </c>
      <c r="G5038" s="68" t="s">
        <v>1980</v>
      </c>
      <c r="H5038" s="68" t="s">
        <v>1981</v>
      </c>
      <c r="I5038" s="68">
        <v>10</v>
      </c>
      <c r="J5038" s="68" t="s">
        <v>2267</v>
      </c>
      <c r="K5038" s="68">
        <v>2.8</v>
      </c>
      <c r="L5038" s="68">
        <v>0.75</v>
      </c>
      <c r="M5038" s="68" t="s">
        <v>1960</v>
      </c>
      <c r="N5038" s="143">
        <f>IF(対応ガラス検索!$E$2="-","",IF(対応ガラス検索!$E$2&gt;=K5038,MAX($N$2:N5037)+1,""))</f>
        <v>5037</v>
      </c>
      <c r="O5038" s="143" t="str">
        <f>IF(対応ガラス検索!$E$2="-","",IF(L5038&lt;=0.65,MAX($O$2:O5037)+1,""))</f>
        <v/>
      </c>
      <c r="P5038" s="144"/>
      <c r="Q5038" s="145"/>
    </row>
    <row r="5039" spans="1:17" x14ac:dyDescent="0.4">
      <c r="A5039" s="68">
        <v>5038</v>
      </c>
      <c r="B5039" s="68" t="s">
        <v>2056</v>
      </c>
      <c r="C5039" s="68" t="s">
        <v>2297</v>
      </c>
      <c r="D5039" s="68" t="s">
        <v>2108</v>
      </c>
      <c r="E5039" s="68" t="s">
        <v>2010</v>
      </c>
      <c r="F5039" s="68" t="s">
        <v>2011</v>
      </c>
      <c r="G5039" s="68" t="s">
        <v>1980</v>
      </c>
      <c r="H5039" s="68" t="s">
        <v>1981</v>
      </c>
      <c r="I5039" s="68">
        <v>11</v>
      </c>
      <c r="J5039" s="68" t="s">
        <v>2267</v>
      </c>
      <c r="K5039" s="68">
        <v>2.7</v>
      </c>
      <c r="L5039" s="68">
        <v>0.75</v>
      </c>
      <c r="M5039" s="68" t="s">
        <v>1960</v>
      </c>
      <c r="N5039" s="143">
        <f>IF(対応ガラス検索!$E$2="-","",IF(対応ガラス検索!$E$2&gt;=K5039,MAX($N$2:N5038)+1,""))</f>
        <v>5038</v>
      </c>
      <c r="O5039" s="143" t="str">
        <f>IF(対応ガラス検索!$E$2="-","",IF(L5039&lt;=0.65,MAX($O$2:O5038)+1,""))</f>
        <v/>
      </c>
      <c r="P5039" s="144"/>
      <c r="Q5039" s="145"/>
    </row>
    <row r="5040" spans="1:17" x14ac:dyDescent="0.4">
      <c r="A5040" s="68">
        <v>5039</v>
      </c>
      <c r="B5040" s="68" t="s">
        <v>2056</v>
      </c>
      <c r="C5040" s="68" t="s">
        <v>2297</v>
      </c>
      <c r="D5040" s="68" t="s">
        <v>2108</v>
      </c>
      <c r="E5040" s="68" t="s">
        <v>2010</v>
      </c>
      <c r="F5040" s="68" t="s">
        <v>2011</v>
      </c>
      <c r="G5040" s="68" t="s">
        <v>1980</v>
      </c>
      <c r="H5040" s="68" t="s">
        <v>1981</v>
      </c>
      <c r="I5040" s="68">
        <v>12</v>
      </c>
      <c r="J5040" s="68" t="s">
        <v>2267</v>
      </c>
      <c r="K5040" s="142">
        <v>2.7</v>
      </c>
      <c r="L5040" s="68">
        <v>0.75</v>
      </c>
      <c r="M5040" s="68" t="s">
        <v>1960</v>
      </c>
      <c r="N5040" s="143">
        <f>IF(対応ガラス検索!$E$2="-","",IF(対応ガラス検索!$E$2&gt;=K5040,MAX($N$2:N5039)+1,""))</f>
        <v>5039</v>
      </c>
      <c r="O5040" s="143" t="str">
        <f>IF(対応ガラス検索!$E$2="-","",IF(L5040&lt;=0.65,MAX($O$2:O5039)+1,""))</f>
        <v/>
      </c>
      <c r="P5040" s="144"/>
      <c r="Q5040" s="145"/>
    </row>
    <row r="5041" spans="1:17" x14ac:dyDescent="0.4">
      <c r="A5041" s="68">
        <v>5040</v>
      </c>
      <c r="B5041" s="68" t="s">
        <v>2056</v>
      </c>
      <c r="C5041" s="68" t="s">
        <v>2297</v>
      </c>
      <c r="D5041" s="68" t="s">
        <v>2109</v>
      </c>
      <c r="E5041" s="68" t="s">
        <v>2010</v>
      </c>
      <c r="F5041" s="68" t="s">
        <v>2011</v>
      </c>
      <c r="G5041" s="68" t="s">
        <v>1985</v>
      </c>
      <c r="H5041" s="68" t="s">
        <v>1986</v>
      </c>
      <c r="I5041" s="68">
        <v>6</v>
      </c>
      <c r="J5041" s="68" t="s">
        <v>2267</v>
      </c>
      <c r="K5041" s="68">
        <v>3</v>
      </c>
      <c r="L5041" s="68">
        <v>0.75</v>
      </c>
      <c r="M5041" s="68" t="s">
        <v>1960</v>
      </c>
      <c r="N5041" s="143">
        <f>IF(対応ガラス検索!$E$2="-","",IF(対応ガラス検索!$E$2&gt;=K5041,MAX($N$2:N5040)+1,""))</f>
        <v>5040</v>
      </c>
      <c r="O5041" s="143" t="str">
        <f>IF(対応ガラス検索!$E$2="-","",IF(L5041&lt;=0.65,MAX($O$2:O5040)+1,""))</f>
        <v/>
      </c>
      <c r="P5041" s="144"/>
      <c r="Q5041" s="145"/>
    </row>
    <row r="5042" spans="1:17" x14ac:dyDescent="0.4">
      <c r="A5042" s="68">
        <v>5041</v>
      </c>
      <c r="B5042" s="68" t="s">
        <v>2056</v>
      </c>
      <c r="C5042" s="68" t="s">
        <v>2297</v>
      </c>
      <c r="D5042" s="68" t="s">
        <v>2109</v>
      </c>
      <c r="E5042" s="68" t="s">
        <v>2010</v>
      </c>
      <c r="F5042" s="68" t="s">
        <v>2011</v>
      </c>
      <c r="G5042" s="68" t="s">
        <v>1985</v>
      </c>
      <c r="H5042" s="68" t="s">
        <v>1986</v>
      </c>
      <c r="I5042" s="68">
        <v>7</v>
      </c>
      <c r="J5042" s="68" t="s">
        <v>2267</v>
      </c>
      <c r="K5042" s="68">
        <v>3</v>
      </c>
      <c r="L5042" s="68">
        <v>0.75</v>
      </c>
      <c r="M5042" s="68" t="s">
        <v>1960</v>
      </c>
      <c r="N5042" s="143">
        <f>IF(対応ガラス検索!$E$2="-","",IF(対応ガラス検索!$E$2&gt;=K5042,MAX($N$2:N5041)+1,""))</f>
        <v>5041</v>
      </c>
      <c r="O5042" s="143" t="str">
        <f>IF(対応ガラス検索!$E$2="-","",IF(L5042&lt;=0.65,MAX($O$2:O5041)+1,""))</f>
        <v/>
      </c>
      <c r="P5042" s="144"/>
      <c r="Q5042" s="145"/>
    </row>
    <row r="5043" spans="1:17" x14ac:dyDescent="0.4">
      <c r="A5043" s="68">
        <v>5042</v>
      </c>
      <c r="B5043" s="68" t="s">
        <v>2056</v>
      </c>
      <c r="C5043" s="68" t="s">
        <v>2297</v>
      </c>
      <c r="D5043" s="68" t="s">
        <v>2109</v>
      </c>
      <c r="E5043" s="68" t="s">
        <v>2010</v>
      </c>
      <c r="F5043" s="68" t="s">
        <v>2011</v>
      </c>
      <c r="G5043" s="68" t="s">
        <v>1985</v>
      </c>
      <c r="H5043" s="68" t="s">
        <v>1986</v>
      </c>
      <c r="I5043" s="68">
        <v>8</v>
      </c>
      <c r="J5043" s="68" t="s">
        <v>2267</v>
      </c>
      <c r="K5043" s="68">
        <v>2.9</v>
      </c>
      <c r="L5043" s="68">
        <v>0.75</v>
      </c>
      <c r="M5043" s="68" t="s">
        <v>1960</v>
      </c>
      <c r="N5043" s="143">
        <f>IF(対応ガラス検索!$E$2="-","",IF(対応ガラス検索!$E$2&gt;=K5043,MAX($N$2:N5042)+1,""))</f>
        <v>5042</v>
      </c>
      <c r="O5043" s="143" t="str">
        <f>IF(対応ガラス検索!$E$2="-","",IF(L5043&lt;=0.65,MAX($O$2:O5042)+1,""))</f>
        <v/>
      </c>
      <c r="P5043" s="144"/>
      <c r="Q5043" s="145"/>
    </row>
    <row r="5044" spans="1:17" x14ac:dyDescent="0.4">
      <c r="A5044" s="68">
        <v>5043</v>
      </c>
      <c r="B5044" s="68" t="s">
        <v>2056</v>
      </c>
      <c r="C5044" s="68" t="s">
        <v>2297</v>
      </c>
      <c r="D5044" s="68" t="s">
        <v>2109</v>
      </c>
      <c r="E5044" s="68" t="s">
        <v>2010</v>
      </c>
      <c r="F5044" s="68" t="s">
        <v>2011</v>
      </c>
      <c r="G5044" s="68" t="s">
        <v>1985</v>
      </c>
      <c r="H5044" s="68" t="s">
        <v>1986</v>
      </c>
      <c r="I5044" s="68">
        <v>9</v>
      </c>
      <c r="J5044" s="68" t="s">
        <v>2267</v>
      </c>
      <c r="K5044" s="68">
        <v>2.8</v>
      </c>
      <c r="L5044" s="68">
        <v>0.75</v>
      </c>
      <c r="M5044" s="68" t="s">
        <v>1960</v>
      </c>
      <c r="N5044" s="143">
        <f>IF(対応ガラス検索!$E$2="-","",IF(対応ガラス検索!$E$2&gt;=K5044,MAX($N$2:N5043)+1,""))</f>
        <v>5043</v>
      </c>
      <c r="O5044" s="143" t="str">
        <f>IF(対応ガラス検索!$E$2="-","",IF(L5044&lt;=0.65,MAX($O$2:O5043)+1,""))</f>
        <v/>
      </c>
      <c r="P5044" s="144"/>
      <c r="Q5044" s="145"/>
    </row>
    <row r="5045" spans="1:17" x14ac:dyDescent="0.4">
      <c r="A5045" s="68">
        <v>5044</v>
      </c>
      <c r="B5045" s="68" t="s">
        <v>2056</v>
      </c>
      <c r="C5045" s="68" t="s">
        <v>2297</v>
      </c>
      <c r="D5045" s="68" t="s">
        <v>2109</v>
      </c>
      <c r="E5045" s="68" t="s">
        <v>2010</v>
      </c>
      <c r="F5045" s="68" t="s">
        <v>2011</v>
      </c>
      <c r="G5045" s="68" t="s">
        <v>1985</v>
      </c>
      <c r="H5045" s="68" t="s">
        <v>1986</v>
      </c>
      <c r="I5045" s="68">
        <v>10</v>
      </c>
      <c r="J5045" s="68" t="s">
        <v>2267</v>
      </c>
      <c r="K5045" s="68">
        <v>2.8</v>
      </c>
      <c r="L5045" s="68">
        <v>0.75</v>
      </c>
      <c r="M5045" s="68" t="s">
        <v>1960</v>
      </c>
      <c r="N5045" s="143">
        <f>IF(対応ガラス検索!$E$2="-","",IF(対応ガラス検索!$E$2&gt;=K5045,MAX($N$2:N5044)+1,""))</f>
        <v>5044</v>
      </c>
      <c r="O5045" s="143" t="str">
        <f>IF(対応ガラス検索!$E$2="-","",IF(L5045&lt;=0.65,MAX($O$2:O5044)+1,""))</f>
        <v/>
      </c>
      <c r="P5045" s="144"/>
      <c r="Q5045" s="145"/>
    </row>
    <row r="5046" spans="1:17" x14ac:dyDescent="0.4">
      <c r="A5046" s="68">
        <v>5045</v>
      </c>
      <c r="B5046" s="68" t="s">
        <v>2056</v>
      </c>
      <c r="C5046" s="68" t="s">
        <v>2297</v>
      </c>
      <c r="D5046" s="68" t="s">
        <v>2109</v>
      </c>
      <c r="E5046" s="68" t="s">
        <v>2010</v>
      </c>
      <c r="F5046" s="68" t="s">
        <v>2011</v>
      </c>
      <c r="G5046" s="68" t="s">
        <v>1985</v>
      </c>
      <c r="H5046" s="68" t="s">
        <v>1986</v>
      </c>
      <c r="I5046" s="68">
        <v>11</v>
      </c>
      <c r="J5046" s="68" t="s">
        <v>2267</v>
      </c>
      <c r="K5046" s="142">
        <v>2.7</v>
      </c>
      <c r="L5046" s="68">
        <v>0.75</v>
      </c>
      <c r="M5046" s="68" t="s">
        <v>1960</v>
      </c>
      <c r="N5046" s="143">
        <f>IF(対応ガラス検索!$E$2="-","",IF(対応ガラス検索!$E$2&gt;=K5046,MAX($N$2:N5045)+1,""))</f>
        <v>5045</v>
      </c>
      <c r="O5046" s="143" t="str">
        <f>IF(対応ガラス検索!$E$2="-","",IF(L5046&lt;=0.65,MAX($O$2:O5045)+1,""))</f>
        <v/>
      </c>
      <c r="P5046" s="144"/>
      <c r="Q5046" s="145"/>
    </row>
    <row r="5047" spans="1:17" x14ac:dyDescent="0.4">
      <c r="A5047" s="68">
        <v>5046</v>
      </c>
      <c r="B5047" s="68" t="s">
        <v>2056</v>
      </c>
      <c r="C5047" s="68" t="s">
        <v>2297</v>
      </c>
      <c r="D5047" s="68" t="s">
        <v>2109</v>
      </c>
      <c r="E5047" s="68" t="s">
        <v>2010</v>
      </c>
      <c r="F5047" s="68" t="s">
        <v>2011</v>
      </c>
      <c r="G5047" s="68" t="s">
        <v>1985</v>
      </c>
      <c r="H5047" s="68" t="s">
        <v>1986</v>
      </c>
      <c r="I5047" s="68">
        <v>12</v>
      </c>
      <c r="J5047" s="68" t="s">
        <v>2267</v>
      </c>
      <c r="K5047" s="68">
        <v>2.7</v>
      </c>
      <c r="L5047" s="68">
        <v>0.75</v>
      </c>
      <c r="M5047" s="68" t="s">
        <v>1960</v>
      </c>
      <c r="N5047" s="143">
        <f>IF(対応ガラス検索!$E$2="-","",IF(対応ガラス検索!$E$2&gt;=K5047,MAX($N$2:N5046)+1,""))</f>
        <v>5046</v>
      </c>
      <c r="O5047" s="143" t="str">
        <f>IF(対応ガラス検索!$E$2="-","",IF(L5047&lt;=0.65,MAX($O$2:O5046)+1,""))</f>
        <v/>
      </c>
      <c r="P5047" s="144"/>
      <c r="Q5047" s="145"/>
    </row>
    <row r="5048" spans="1:17" x14ac:dyDescent="0.4">
      <c r="A5048" s="68">
        <v>5047</v>
      </c>
      <c r="B5048" s="68" t="s">
        <v>2056</v>
      </c>
      <c r="C5048" s="68" t="s">
        <v>2297</v>
      </c>
      <c r="D5048" s="68" t="s">
        <v>2111</v>
      </c>
      <c r="E5048" s="68" t="s">
        <v>2010</v>
      </c>
      <c r="F5048" s="68" t="s">
        <v>2011</v>
      </c>
      <c r="G5048" s="68" t="s">
        <v>2010</v>
      </c>
      <c r="H5048" s="68" t="s">
        <v>2011</v>
      </c>
      <c r="I5048" s="68">
        <v>6</v>
      </c>
      <c r="J5048" s="68" t="s">
        <v>2267</v>
      </c>
      <c r="K5048" s="68">
        <v>3</v>
      </c>
      <c r="L5048" s="68">
        <v>0.74</v>
      </c>
      <c r="M5048" s="68" t="s">
        <v>1960</v>
      </c>
      <c r="N5048" s="143">
        <f>IF(対応ガラス検索!$E$2="-","",IF(対応ガラス検索!$E$2&gt;=K5048,MAX($N$2:N5047)+1,""))</f>
        <v>5047</v>
      </c>
      <c r="O5048" s="143" t="str">
        <f>IF(対応ガラス検索!$E$2="-","",IF(L5048&lt;=0.65,MAX($O$2:O5047)+1,""))</f>
        <v/>
      </c>
      <c r="P5048" s="144"/>
      <c r="Q5048" s="145"/>
    </row>
    <row r="5049" spans="1:17" x14ac:dyDescent="0.4">
      <c r="A5049" s="68">
        <v>5048</v>
      </c>
      <c r="B5049" s="68" t="s">
        <v>2056</v>
      </c>
      <c r="C5049" s="68" t="s">
        <v>2297</v>
      </c>
      <c r="D5049" s="68" t="s">
        <v>2111</v>
      </c>
      <c r="E5049" s="68" t="s">
        <v>2010</v>
      </c>
      <c r="F5049" s="68" t="s">
        <v>2011</v>
      </c>
      <c r="G5049" s="68" t="s">
        <v>2010</v>
      </c>
      <c r="H5049" s="68" t="s">
        <v>2011</v>
      </c>
      <c r="I5049" s="68">
        <v>7</v>
      </c>
      <c r="J5049" s="68" t="s">
        <v>2267</v>
      </c>
      <c r="K5049" s="68">
        <v>2.9</v>
      </c>
      <c r="L5049" s="68">
        <v>0.74</v>
      </c>
      <c r="M5049" s="68" t="s">
        <v>1960</v>
      </c>
      <c r="N5049" s="143">
        <f>IF(対応ガラス検索!$E$2="-","",IF(対応ガラス検索!$E$2&gt;=K5049,MAX($N$2:N5048)+1,""))</f>
        <v>5048</v>
      </c>
      <c r="O5049" s="143" t="str">
        <f>IF(対応ガラス検索!$E$2="-","",IF(L5049&lt;=0.65,MAX($O$2:O5048)+1,""))</f>
        <v/>
      </c>
      <c r="P5049" s="144"/>
      <c r="Q5049" s="145"/>
    </row>
    <row r="5050" spans="1:17" x14ac:dyDescent="0.4">
      <c r="A5050" s="68">
        <v>5049</v>
      </c>
      <c r="B5050" s="68" t="s">
        <v>2056</v>
      </c>
      <c r="C5050" s="68" t="s">
        <v>2297</v>
      </c>
      <c r="D5050" s="68" t="s">
        <v>2111</v>
      </c>
      <c r="E5050" s="68" t="s">
        <v>2010</v>
      </c>
      <c r="F5050" s="68" t="s">
        <v>2011</v>
      </c>
      <c r="G5050" s="68" t="s">
        <v>2010</v>
      </c>
      <c r="H5050" s="68" t="s">
        <v>2011</v>
      </c>
      <c r="I5050" s="68">
        <v>8</v>
      </c>
      <c r="J5050" s="68" t="s">
        <v>2267</v>
      </c>
      <c r="K5050" s="68">
        <v>2.9</v>
      </c>
      <c r="L5050" s="68">
        <v>0.74</v>
      </c>
      <c r="M5050" s="68" t="s">
        <v>1960</v>
      </c>
      <c r="N5050" s="143">
        <f>IF(対応ガラス検索!$E$2="-","",IF(対応ガラス検索!$E$2&gt;=K5050,MAX($N$2:N5049)+1,""))</f>
        <v>5049</v>
      </c>
      <c r="O5050" s="143" t="str">
        <f>IF(対応ガラス検索!$E$2="-","",IF(L5050&lt;=0.65,MAX($O$2:O5049)+1,""))</f>
        <v/>
      </c>
      <c r="P5050" s="144"/>
      <c r="Q5050" s="145"/>
    </row>
    <row r="5051" spans="1:17" x14ac:dyDescent="0.4">
      <c r="A5051" s="68">
        <v>5050</v>
      </c>
      <c r="B5051" s="68" t="s">
        <v>2056</v>
      </c>
      <c r="C5051" s="68" t="s">
        <v>2297</v>
      </c>
      <c r="D5051" s="68" t="s">
        <v>2111</v>
      </c>
      <c r="E5051" s="68" t="s">
        <v>2010</v>
      </c>
      <c r="F5051" s="68" t="s">
        <v>2011</v>
      </c>
      <c r="G5051" s="68" t="s">
        <v>2010</v>
      </c>
      <c r="H5051" s="68" t="s">
        <v>2011</v>
      </c>
      <c r="I5051" s="68">
        <v>9</v>
      </c>
      <c r="J5051" s="68" t="s">
        <v>2267</v>
      </c>
      <c r="K5051" s="68">
        <v>2.8</v>
      </c>
      <c r="L5051" s="68">
        <v>0.74</v>
      </c>
      <c r="M5051" s="68" t="s">
        <v>1960</v>
      </c>
      <c r="N5051" s="143">
        <f>IF(対応ガラス検索!$E$2="-","",IF(対応ガラス検索!$E$2&gt;=K5051,MAX($N$2:N5050)+1,""))</f>
        <v>5050</v>
      </c>
      <c r="O5051" s="143" t="str">
        <f>IF(対応ガラス検索!$E$2="-","",IF(L5051&lt;=0.65,MAX($O$2:O5050)+1,""))</f>
        <v/>
      </c>
      <c r="P5051" s="144"/>
      <c r="Q5051" s="145"/>
    </row>
    <row r="5052" spans="1:17" x14ac:dyDescent="0.4">
      <c r="A5052" s="68">
        <v>5051</v>
      </c>
      <c r="B5052" s="68" t="s">
        <v>2056</v>
      </c>
      <c r="C5052" s="68" t="s">
        <v>2297</v>
      </c>
      <c r="D5052" s="68" t="s">
        <v>2111</v>
      </c>
      <c r="E5052" s="68" t="s">
        <v>2010</v>
      </c>
      <c r="F5052" s="68" t="s">
        <v>2011</v>
      </c>
      <c r="G5052" s="68" t="s">
        <v>2010</v>
      </c>
      <c r="H5052" s="68" t="s">
        <v>2011</v>
      </c>
      <c r="I5052" s="68">
        <v>10</v>
      </c>
      <c r="J5052" s="68" t="s">
        <v>2267</v>
      </c>
      <c r="K5052" s="68">
        <v>2.8</v>
      </c>
      <c r="L5052" s="68">
        <v>0.74</v>
      </c>
      <c r="M5052" s="68" t="s">
        <v>1960</v>
      </c>
      <c r="N5052" s="143">
        <f>IF(対応ガラス検索!$E$2="-","",IF(対応ガラス検索!$E$2&gt;=K5052,MAX($N$2:N5051)+1,""))</f>
        <v>5051</v>
      </c>
      <c r="O5052" s="143" t="str">
        <f>IF(対応ガラス検索!$E$2="-","",IF(L5052&lt;=0.65,MAX($O$2:O5051)+1,""))</f>
        <v/>
      </c>
      <c r="P5052" s="144"/>
      <c r="Q5052" s="145"/>
    </row>
    <row r="5053" spans="1:17" x14ac:dyDescent="0.4">
      <c r="A5053" s="68">
        <v>5052</v>
      </c>
      <c r="B5053" s="68" t="s">
        <v>2056</v>
      </c>
      <c r="C5053" s="68" t="s">
        <v>2297</v>
      </c>
      <c r="D5053" s="68" t="s">
        <v>2111</v>
      </c>
      <c r="E5053" s="68" t="s">
        <v>2010</v>
      </c>
      <c r="F5053" s="68" t="s">
        <v>2011</v>
      </c>
      <c r="G5053" s="68" t="s">
        <v>2010</v>
      </c>
      <c r="H5053" s="68" t="s">
        <v>2011</v>
      </c>
      <c r="I5053" s="68">
        <v>11</v>
      </c>
      <c r="J5053" s="68" t="s">
        <v>2267</v>
      </c>
      <c r="K5053" s="142">
        <v>2.7</v>
      </c>
      <c r="L5053" s="68">
        <v>0.74</v>
      </c>
      <c r="M5053" s="68" t="s">
        <v>1960</v>
      </c>
      <c r="N5053" s="143">
        <f>IF(対応ガラス検索!$E$2="-","",IF(対応ガラス検索!$E$2&gt;=K5053,MAX($N$2:N5052)+1,""))</f>
        <v>5052</v>
      </c>
      <c r="O5053" s="143" t="str">
        <f>IF(対応ガラス検索!$E$2="-","",IF(L5053&lt;=0.65,MAX($O$2:O5052)+1,""))</f>
        <v/>
      </c>
      <c r="P5053" s="144"/>
      <c r="Q5053" s="145"/>
    </row>
    <row r="5054" spans="1:17" x14ac:dyDescent="0.4">
      <c r="A5054" s="68">
        <v>5053</v>
      </c>
      <c r="B5054" s="68" t="s">
        <v>2056</v>
      </c>
      <c r="C5054" s="68" t="s">
        <v>2297</v>
      </c>
      <c r="D5054" s="68" t="s">
        <v>2111</v>
      </c>
      <c r="E5054" s="68" t="s">
        <v>2010</v>
      </c>
      <c r="F5054" s="68" t="s">
        <v>2011</v>
      </c>
      <c r="G5054" s="68" t="s">
        <v>2010</v>
      </c>
      <c r="H5054" s="68" t="s">
        <v>2011</v>
      </c>
      <c r="I5054" s="68">
        <v>12</v>
      </c>
      <c r="J5054" s="68" t="s">
        <v>2267</v>
      </c>
      <c r="K5054" s="68">
        <v>2.7</v>
      </c>
      <c r="L5054" s="68">
        <v>0.74</v>
      </c>
      <c r="M5054" s="68" t="s">
        <v>1960</v>
      </c>
      <c r="N5054" s="143">
        <f>IF(対応ガラス検索!$E$2="-","",IF(対応ガラス検索!$E$2&gt;=K5054,MAX($N$2:N5053)+1,""))</f>
        <v>5053</v>
      </c>
      <c r="O5054" s="143" t="str">
        <f>IF(対応ガラス検索!$E$2="-","",IF(L5054&lt;=0.65,MAX($O$2:O5053)+1,""))</f>
        <v/>
      </c>
      <c r="P5054" s="144"/>
      <c r="Q5054" s="145"/>
    </row>
    <row r="5055" spans="1:17" x14ac:dyDescent="0.4">
      <c r="A5055" s="68">
        <v>5054</v>
      </c>
      <c r="B5055" s="68" t="s">
        <v>2056</v>
      </c>
      <c r="C5055" s="68" t="s">
        <v>2297</v>
      </c>
      <c r="D5055" s="68" t="s">
        <v>2112</v>
      </c>
      <c r="E5055" s="68" t="s">
        <v>2010</v>
      </c>
      <c r="F5055" s="68" t="s">
        <v>2011</v>
      </c>
      <c r="G5055" s="68" t="s">
        <v>2025</v>
      </c>
      <c r="H5055" s="68" t="s">
        <v>2026</v>
      </c>
      <c r="I5055" s="68">
        <v>6</v>
      </c>
      <c r="J5055" s="68" t="s">
        <v>2267</v>
      </c>
      <c r="K5055" s="68">
        <v>3.1</v>
      </c>
      <c r="L5055" s="68">
        <v>0.75</v>
      </c>
      <c r="M5055" s="68" t="s">
        <v>1960</v>
      </c>
      <c r="N5055" s="143">
        <f>IF(対応ガラス検索!$E$2="-","",IF(対応ガラス検索!$E$2&gt;=K5055,MAX($N$2:N5054)+1,""))</f>
        <v>5054</v>
      </c>
      <c r="O5055" s="143" t="str">
        <f>IF(対応ガラス検索!$E$2="-","",IF(L5055&lt;=0.65,MAX($O$2:O5054)+1,""))</f>
        <v/>
      </c>
      <c r="P5055" s="144"/>
      <c r="Q5055" s="145"/>
    </row>
    <row r="5056" spans="1:17" x14ac:dyDescent="0.4">
      <c r="A5056" s="68">
        <v>5055</v>
      </c>
      <c r="B5056" s="68" t="s">
        <v>2056</v>
      </c>
      <c r="C5056" s="68" t="s">
        <v>2297</v>
      </c>
      <c r="D5056" s="68" t="s">
        <v>2112</v>
      </c>
      <c r="E5056" s="68" t="s">
        <v>2010</v>
      </c>
      <c r="F5056" s="68" t="s">
        <v>2011</v>
      </c>
      <c r="G5056" s="68" t="s">
        <v>2025</v>
      </c>
      <c r="H5056" s="68" t="s">
        <v>2026</v>
      </c>
      <c r="I5056" s="68">
        <v>7</v>
      </c>
      <c r="J5056" s="68" t="s">
        <v>2267</v>
      </c>
      <c r="K5056" s="68">
        <v>3</v>
      </c>
      <c r="L5056" s="68">
        <v>0.75</v>
      </c>
      <c r="M5056" s="68" t="s">
        <v>1960</v>
      </c>
      <c r="N5056" s="143">
        <f>IF(対応ガラス検索!$E$2="-","",IF(対応ガラス検索!$E$2&gt;=K5056,MAX($N$2:N5055)+1,""))</f>
        <v>5055</v>
      </c>
      <c r="O5056" s="143" t="str">
        <f>IF(対応ガラス検索!$E$2="-","",IF(L5056&lt;=0.65,MAX($O$2:O5055)+1,""))</f>
        <v/>
      </c>
      <c r="P5056" s="144"/>
      <c r="Q5056" s="145"/>
    </row>
    <row r="5057" spans="1:17" x14ac:dyDescent="0.4">
      <c r="A5057" s="68">
        <v>5056</v>
      </c>
      <c r="B5057" s="68" t="s">
        <v>2056</v>
      </c>
      <c r="C5057" s="68" t="s">
        <v>2297</v>
      </c>
      <c r="D5057" s="68" t="s">
        <v>2112</v>
      </c>
      <c r="E5057" s="68" t="s">
        <v>2010</v>
      </c>
      <c r="F5057" s="68" t="s">
        <v>2011</v>
      </c>
      <c r="G5057" s="68" t="s">
        <v>2025</v>
      </c>
      <c r="H5057" s="68" t="s">
        <v>2026</v>
      </c>
      <c r="I5057" s="68">
        <v>8</v>
      </c>
      <c r="J5057" s="68" t="s">
        <v>2267</v>
      </c>
      <c r="K5057" s="68">
        <v>2.9</v>
      </c>
      <c r="L5057" s="68">
        <v>0.75</v>
      </c>
      <c r="M5057" s="68" t="s">
        <v>1960</v>
      </c>
      <c r="N5057" s="143">
        <f>IF(対応ガラス検索!$E$2="-","",IF(対応ガラス検索!$E$2&gt;=K5057,MAX($N$2:N5056)+1,""))</f>
        <v>5056</v>
      </c>
      <c r="O5057" s="143" t="str">
        <f>IF(対応ガラス検索!$E$2="-","",IF(L5057&lt;=0.65,MAX($O$2:O5056)+1,""))</f>
        <v/>
      </c>
      <c r="P5057" s="144"/>
      <c r="Q5057" s="145"/>
    </row>
    <row r="5058" spans="1:17" x14ac:dyDescent="0.4">
      <c r="A5058" s="68">
        <v>5057</v>
      </c>
      <c r="B5058" s="68" t="s">
        <v>2056</v>
      </c>
      <c r="C5058" s="68" t="s">
        <v>2297</v>
      </c>
      <c r="D5058" s="68" t="s">
        <v>2112</v>
      </c>
      <c r="E5058" s="68" t="s">
        <v>2010</v>
      </c>
      <c r="F5058" s="68" t="s">
        <v>2011</v>
      </c>
      <c r="G5058" s="68" t="s">
        <v>2025</v>
      </c>
      <c r="H5058" s="68" t="s">
        <v>2026</v>
      </c>
      <c r="I5058" s="68">
        <v>9</v>
      </c>
      <c r="J5058" s="68" t="s">
        <v>2267</v>
      </c>
      <c r="K5058" s="68">
        <v>2.8</v>
      </c>
      <c r="L5058" s="68">
        <v>0.75</v>
      </c>
      <c r="M5058" s="68" t="s">
        <v>1960</v>
      </c>
      <c r="N5058" s="143">
        <f>IF(対応ガラス検索!$E$2="-","",IF(対応ガラス検索!$E$2&gt;=K5058,MAX($N$2:N5057)+1,""))</f>
        <v>5057</v>
      </c>
      <c r="O5058" s="143" t="str">
        <f>IF(対応ガラス検索!$E$2="-","",IF(L5058&lt;=0.65,MAX($O$2:O5057)+1,""))</f>
        <v/>
      </c>
      <c r="P5058" s="144"/>
      <c r="Q5058" s="145"/>
    </row>
    <row r="5059" spans="1:17" x14ac:dyDescent="0.4">
      <c r="A5059" s="68">
        <v>5058</v>
      </c>
      <c r="B5059" s="68" t="s">
        <v>2056</v>
      </c>
      <c r="C5059" s="68" t="s">
        <v>2297</v>
      </c>
      <c r="D5059" s="68" t="s">
        <v>2112</v>
      </c>
      <c r="E5059" s="68" t="s">
        <v>2010</v>
      </c>
      <c r="F5059" s="68" t="s">
        <v>2011</v>
      </c>
      <c r="G5059" s="68" t="s">
        <v>2025</v>
      </c>
      <c r="H5059" s="68" t="s">
        <v>2026</v>
      </c>
      <c r="I5059" s="68">
        <v>10</v>
      </c>
      <c r="J5059" s="68" t="s">
        <v>2267</v>
      </c>
      <c r="K5059" s="142">
        <v>2.8</v>
      </c>
      <c r="L5059" s="68">
        <v>0.75</v>
      </c>
      <c r="M5059" s="68" t="s">
        <v>1960</v>
      </c>
      <c r="N5059" s="143">
        <f>IF(対応ガラス検索!$E$2="-","",IF(対応ガラス検索!$E$2&gt;=K5059,MAX($N$2:N5058)+1,""))</f>
        <v>5058</v>
      </c>
      <c r="O5059" s="143" t="str">
        <f>IF(対応ガラス検索!$E$2="-","",IF(L5059&lt;=0.65,MAX($O$2:O5058)+1,""))</f>
        <v/>
      </c>
      <c r="P5059" s="144"/>
      <c r="Q5059" s="145"/>
    </row>
    <row r="5060" spans="1:17" x14ac:dyDescent="0.4">
      <c r="A5060" s="68">
        <v>5059</v>
      </c>
      <c r="B5060" s="68" t="s">
        <v>2056</v>
      </c>
      <c r="C5060" s="68" t="s">
        <v>2297</v>
      </c>
      <c r="D5060" s="68" t="s">
        <v>2112</v>
      </c>
      <c r="E5060" s="68" t="s">
        <v>2010</v>
      </c>
      <c r="F5060" s="68" t="s">
        <v>2011</v>
      </c>
      <c r="G5060" s="68" t="s">
        <v>2025</v>
      </c>
      <c r="H5060" s="68" t="s">
        <v>2026</v>
      </c>
      <c r="I5060" s="68">
        <v>11</v>
      </c>
      <c r="J5060" s="68" t="s">
        <v>2267</v>
      </c>
      <c r="K5060" s="68">
        <v>2.7</v>
      </c>
      <c r="L5060" s="68">
        <v>0.75</v>
      </c>
      <c r="M5060" s="68" t="s">
        <v>1960</v>
      </c>
      <c r="N5060" s="143">
        <f>IF(対応ガラス検索!$E$2="-","",IF(対応ガラス検索!$E$2&gt;=K5060,MAX($N$2:N5059)+1,""))</f>
        <v>5059</v>
      </c>
      <c r="O5060" s="143" t="str">
        <f>IF(対応ガラス検索!$E$2="-","",IF(L5060&lt;=0.65,MAX($O$2:O5059)+1,""))</f>
        <v/>
      </c>
      <c r="P5060" s="144"/>
      <c r="Q5060" s="145"/>
    </row>
    <row r="5061" spans="1:17" x14ac:dyDescent="0.4">
      <c r="A5061" s="68">
        <v>5060</v>
      </c>
      <c r="B5061" s="68" t="s">
        <v>2056</v>
      </c>
      <c r="C5061" s="68" t="s">
        <v>2297</v>
      </c>
      <c r="D5061" s="68" t="s">
        <v>2112</v>
      </c>
      <c r="E5061" s="68" t="s">
        <v>2010</v>
      </c>
      <c r="F5061" s="68" t="s">
        <v>2011</v>
      </c>
      <c r="G5061" s="68" t="s">
        <v>2025</v>
      </c>
      <c r="H5061" s="68" t="s">
        <v>2026</v>
      </c>
      <c r="I5061" s="68">
        <v>12</v>
      </c>
      <c r="J5061" s="68" t="s">
        <v>2267</v>
      </c>
      <c r="K5061" s="68">
        <v>2.7</v>
      </c>
      <c r="L5061" s="68">
        <v>0.75</v>
      </c>
      <c r="M5061" s="68" t="s">
        <v>1960</v>
      </c>
      <c r="N5061" s="143">
        <f>IF(対応ガラス検索!$E$2="-","",IF(対応ガラス検索!$E$2&gt;=K5061,MAX($N$2:N5060)+1,""))</f>
        <v>5060</v>
      </c>
      <c r="O5061" s="143" t="str">
        <f>IF(対応ガラス検索!$E$2="-","",IF(L5061&lt;=0.65,MAX($O$2:O5060)+1,""))</f>
        <v/>
      </c>
      <c r="P5061" s="144"/>
      <c r="Q5061" s="145"/>
    </row>
    <row r="5062" spans="1:17" x14ac:dyDescent="0.4">
      <c r="A5062" s="68">
        <v>5061</v>
      </c>
      <c r="B5062" s="68" t="s">
        <v>2056</v>
      </c>
      <c r="C5062" s="68" t="s">
        <v>2297</v>
      </c>
      <c r="D5062" s="68" t="s">
        <v>2113</v>
      </c>
      <c r="E5062" s="68" t="s">
        <v>2010</v>
      </c>
      <c r="F5062" s="68" t="s">
        <v>2011</v>
      </c>
      <c r="G5062" s="68" t="s">
        <v>2032</v>
      </c>
      <c r="H5062" s="68" t="s">
        <v>2033</v>
      </c>
      <c r="I5062" s="68">
        <v>6</v>
      </c>
      <c r="J5062" s="68" t="s">
        <v>2267</v>
      </c>
      <c r="K5062" s="68">
        <v>3</v>
      </c>
      <c r="L5062" s="68">
        <v>0.72</v>
      </c>
      <c r="M5062" s="68" t="s">
        <v>1960</v>
      </c>
      <c r="N5062" s="143">
        <f>IF(対応ガラス検索!$E$2="-","",IF(対応ガラス検索!$E$2&gt;=K5062,MAX($N$2:N5061)+1,""))</f>
        <v>5061</v>
      </c>
      <c r="O5062" s="143" t="str">
        <f>IF(対応ガラス検索!$E$2="-","",IF(L5062&lt;=0.65,MAX($O$2:O5061)+1,""))</f>
        <v/>
      </c>
      <c r="P5062" s="144"/>
      <c r="Q5062" s="145"/>
    </row>
    <row r="5063" spans="1:17" x14ac:dyDescent="0.4">
      <c r="A5063" s="68">
        <v>5062</v>
      </c>
      <c r="B5063" s="68" t="s">
        <v>2056</v>
      </c>
      <c r="C5063" s="68" t="s">
        <v>2297</v>
      </c>
      <c r="D5063" s="68" t="s">
        <v>2113</v>
      </c>
      <c r="E5063" s="68" t="s">
        <v>2010</v>
      </c>
      <c r="F5063" s="68" t="s">
        <v>2011</v>
      </c>
      <c r="G5063" s="68" t="s">
        <v>2032</v>
      </c>
      <c r="H5063" s="68" t="s">
        <v>2033</v>
      </c>
      <c r="I5063" s="68">
        <v>7</v>
      </c>
      <c r="J5063" s="68" t="s">
        <v>2267</v>
      </c>
      <c r="K5063" s="68">
        <v>2.9</v>
      </c>
      <c r="L5063" s="68">
        <v>0.72</v>
      </c>
      <c r="M5063" s="68" t="s">
        <v>1960</v>
      </c>
      <c r="N5063" s="143">
        <f>IF(対応ガラス検索!$E$2="-","",IF(対応ガラス検索!$E$2&gt;=K5063,MAX($N$2:N5062)+1,""))</f>
        <v>5062</v>
      </c>
      <c r="O5063" s="143" t="str">
        <f>IF(対応ガラス検索!$E$2="-","",IF(L5063&lt;=0.65,MAX($O$2:O5062)+1,""))</f>
        <v/>
      </c>
      <c r="P5063" s="144"/>
      <c r="Q5063" s="145"/>
    </row>
    <row r="5064" spans="1:17" x14ac:dyDescent="0.4">
      <c r="A5064" s="68">
        <v>5063</v>
      </c>
      <c r="B5064" s="68" t="s">
        <v>2056</v>
      </c>
      <c r="C5064" s="68" t="s">
        <v>2297</v>
      </c>
      <c r="D5064" s="68" t="s">
        <v>2113</v>
      </c>
      <c r="E5064" s="68" t="s">
        <v>2010</v>
      </c>
      <c r="F5064" s="68" t="s">
        <v>2011</v>
      </c>
      <c r="G5064" s="68" t="s">
        <v>2032</v>
      </c>
      <c r="H5064" s="68" t="s">
        <v>2033</v>
      </c>
      <c r="I5064" s="68">
        <v>8</v>
      </c>
      <c r="J5064" s="68" t="s">
        <v>2267</v>
      </c>
      <c r="K5064" s="68">
        <v>2.8</v>
      </c>
      <c r="L5064" s="68">
        <v>0.72</v>
      </c>
      <c r="M5064" s="68" t="s">
        <v>1960</v>
      </c>
      <c r="N5064" s="143">
        <f>IF(対応ガラス検索!$E$2="-","",IF(対応ガラス検索!$E$2&gt;=K5064,MAX($N$2:N5063)+1,""))</f>
        <v>5063</v>
      </c>
      <c r="O5064" s="143" t="str">
        <f>IF(対応ガラス検索!$E$2="-","",IF(L5064&lt;=0.65,MAX($O$2:O5063)+1,""))</f>
        <v/>
      </c>
      <c r="P5064" s="144"/>
      <c r="Q5064" s="145"/>
    </row>
    <row r="5065" spans="1:17" x14ac:dyDescent="0.4">
      <c r="A5065" s="68">
        <v>5064</v>
      </c>
      <c r="B5065" s="68" t="s">
        <v>2056</v>
      </c>
      <c r="C5065" s="68" t="s">
        <v>2297</v>
      </c>
      <c r="D5065" s="68" t="s">
        <v>2113</v>
      </c>
      <c r="E5065" s="68" t="s">
        <v>2010</v>
      </c>
      <c r="F5065" s="68" t="s">
        <v>2011</v>
      </c>
      <c r="G5065" s="68" t="s">
        <v>2032</v>
      </c>
      <c r="H5065" s="68" t="s">
        <v>2033</v>
      </c>
      <c r="I5065" s="68">
        <v>9</v>
      </c>
      <c r="J5065" s="68" t="s">
        <v>2267</v>
      </c>
      <c r="K5065" s="68">
        <v>2.8</v>
      </c>
      <c r="L5065" s="68">
        <v>0.72</v>
      </c>
      <c r="M5065" s="68" t="s">
        <v>1960</v>
      </c>
      <c r="N5065" s="143">
        <f>IF(対応ガラス検索!$E$2="-","",IF(対応ガラス検索!$E$2&gt;=K5065,MAX($N$2:N5064)+1,""))</f>
        <v>5064</v>
      </c>
      <c r="O5065" s="143" t="str">
        <f>IF(対応ガラス検索!$E$2="-","",IF(L5065&lt;=0.65,MAX($O$2:O5064)+1,""))</f>
        <v/>
      </c>
      <c r="P5065" s="144"/>
      <c r="Q5065" s="145"/>
    </row>
    <row r="5066" spans="1:17" x14ac:dyDescent="0.4">
      <c r="A5066" s="68">
        <v>5065</v>
      </c>
      <c r="B5066" s="68" t="s">
        <v>2056</v>
      </c>
      <c r="C5066" s="68" t="s">
        <v>2297</v>
      </c>
      <c r="D5066" s="68" t="s">
        <v>2113</v>
      </c>
      <c r="E5066" s="68" t="s">
        <v>2010</v>
      </c>
      <c r="F5066" s="68" t="s">
        <v>2011</v>
      </c>
      <c r="G5066" s="68" t="s">
        <v>2032</v>
      </c>
      <c r="H5066" s="68" t="s">
        <v>2033</v>
      </c>
      <c r="I5066" s="68">
        <v>10</v>
      </c>
      <c r="J5066" s="68" t="s">
        <v>2267</v>
      </c>
      <c r="K5066" s="142">
        <v>2.7</v>
      </c>
      <c r="L5066" s="68">
        <v>0.72</v>
      </c>
      <c r="M5066" s="68" t="s">
        <v>1960</v>
      </c>
      <c r="N5066" s="143">
        <f>IF(対応ガラス検索!$E$2="-","",IF(対応ガラス検索!$E$2&gt;=K5066,MAX($N$2:N5065)+1,""))</f>
        <v>5065</v>
      </c>
      <c r="O5066" s="143" t="str">
        <f>IF(対応ガラス検索!$E$2="-","",IF(L5066&lt;=0.65,MAX($O$2:O5065)+1,""))</f>
        <v/>
      </c>
      <c r="P5066" s="144"/>
      <c r="Q5066" s="145"/>
    </row>
    <row r="5067" spans="1:17" x14ac:dyDescent="0.4">
      <c r="A5067" s="68">
        <v>5066</v>
      </c>
      <c r="B5067" s="68" t="s">
        <v>2056</v>
      </c>
      <c r="C5067" s="68" t="s">
        <v>2297</v>
      </c>
      <c r="D5067" s="68" t="s">
        <v>2113</v>
      </c>
      <c r="E5067" s="68" t="s">
        <v>2010</v>
      </c>
      <c r="F5067" s="68" t="s">
        <v>2011</v>
      </c>
      <c r="G5067" s="68" t="s">
        <v>2032</v>
      </c>
      <c r="H5067" s="68" t="s">
        <v>2033</v>
      </c>
      <c r="I5067" s="68">
        <v>11</v>
      </c>
      <c r="J5067" s="68" t="s">
        <v>2267</v>
      </c>
      <c r="K5067" s="68">
        <v>2.7</v>
      </c>
      <c r="L5067" s="68">
        <v>0.72</v>
      </c>
      <c r="M5067" s="68" t="s">
        <v>1960</v>
      </c>
      <c r="N5067" s="143">
        <f>IF(対応ガラス検索!$E$2="-","",IF(対応ガラス検索!$E$2&gt;=K5067,MAX($N$2:N5066)+1,""))</f>
        <v>5066</v>
      </c>
      <c r="O5067" s="143" t="str">
        <f>IF(対応ガラス検索!$E$2="-","",IF(L5067&lt;=0.65,MAX($O$2:O5066)+1,""))</f>
        <v/>
      </c>
      <c r="P5067" s="144"/>
      <c r="Q5067" s="145"/>
    </row>
    <row r="5068" spans="1:17" x14ac:dyDescent="0.4">
      <c r="A5068" s="68">
        <v>5067</v>
      </c>
      <c r="B5068" s="68" t="s">
        <v>2056</v>
      </c>
      <c r="C5068" s="68" t="s">
        <v>2297</v>
      </c>
      <c r="D5068" s="68" t="s">
        <v>2113</v>
      </c>
      <c r="E5068" s="68" t="s">
        <v>2010</v>
      </c>
      <c r="F5068" s="68" t="s">
        <v>2011</v>
      </c>
      <c r="G5068" s="68" t="s">
        <v>2032</v>
      </c>
      <c r="H5068" s="68" t="s">
        <v>2033</v>
      </c>
      <c r="I5068" s="68">
        <v>12</v>
      </c>
      <c r="J5068" s="68" t="s">
        <v>2267</v>
      </c>
      <c r="K5068" s="68">
        <v>2.7</v>
      </c>
      <c r="L5068" s="68">
        <v>0.72</v>
      </c>
      <c r="M5068" s="68" t="s">
        <v>1960</v>
      </c>
      <c r="N5068" s="143">
        <f>IF(対応ガラス検索!$E$2="-","",IF(対応ガラス検索!$E$2&gt;=K5068,MAX($N$2:N5067)+1,""))</f>
        <v>5067</v>
      </c>
      <c r="O5068" s="143" t="str">
        <f>IF(対応ガラス検索!$E$2="-","",IF(L5068&lt;=0.65,MAX($O$2:O5067)+1,""))</f>
        <v/>
      </c>
      <c r="P5068" s="144"/>
      <c r="Q5068" s="145"/>
    </row>
    <row r="5069" spans="1:17" x14ac:dyDescent="0.4">
      <c r="A5069" s="68">
        <v>5068</v>
      </c>
      <c r="B5069" s="68" t="s">
        <v>2056</v>
      </c>
      <c r="C5069" s="68" t="s">
        <v>2297</v>
      </c>
      <c r="D5069" s="68" t="s">
        <v>2114</v>
      </c>
      <c r="E5069" s="68" t="s">
        <v>2010</v>
      </c>
      <c r="F5069" s="68" t="s">
        <v>2011</v>
      </c>
      <c r="G5069" s="68" t="s">
        <v>2037</v>
      </c>
      <c r="H5069" s="68" t="s">
        <v>2038</v>
      </c>
      <c r="I5069" s="68">
        <v>6</v>
      </c>
      <c r="J5069" s="68" t="s">
        <v>2267</v>
      </c>
      <c r="K5069" s="68">
        <v>3</v>
      </c>
      <c r="L5069" s="68">
        <v>0.72</v>
      </c>
      <c r="M5069" s="68" t="s">
        <v>1960</v>
      </c>
      <c r="N5069" s="143">
        <f>IF(対応ガラス検索!$E$2="-","",IF(対応ガラス検索!$E$2&gt;=K5069,MAX($N$2:N5068)+1,""))</f>
        <v>5068</v>
      </c>
      <c r="O5069" s="143" t="str">
        <f>IF(対応ガラス検索!$E$2="-","",IF(L5069&lt;=0.65,MAX($O$2:O5068)+1,""))</f>
        <v/>
      </c>
      <c r="P5069" s="144"/>
      <c r="Q5069" s="145"/>
    </row>
    <row r="5070" spans="1:17" x14ac:dyDescent="0.4">
      <c r="A5070" s="68">
        <v>5069</v>
      </c>
      <c r="B5070" s="68" t="s">
        <v>2056</v>
      </c>
      <c r="C5070" s="68" t="s">
        <v>2297</v>
      </c>
      <c r="D5070" s="68" t="s">
        <v>2114</v>
      </c>
      <c r="E5070" s="68" t="s">
        <v>2010</v>
      </c>
      <c r="F5070" s="68" t="s">
        <v>2011</v>
      </c>
      <c r="G5070" s="68" t="s">
        <v>2037</v>
      </c>
      <c r="H5070" s="68" t="s">
        <v>2038</v>
      </c>
      <c r="I5070" s="68">
        <v>7</v>
      </c>
      <c r="J5070" s="68" t="s">
        <v>2267</v>
      </c>
      <c r="K5070" s="68">
        <v>2.9</v>
      </c>
      <c r="L5070" s="68">
        <v>0.72</v>
      </c>
      <c r="M5070" s="68" t="s">
        <v>1960</v>
      </c>
      <c r="N5070" s="143">
        <f>IF(対応ガラス検索!$E$2="-","",IF(対応ガラス検索!$E$2&gt;=K5070,MAX($N$2:N5069)+1,""))</f>
        <v>5069</v>
      </c>
      <c r="O5070" s="143" t="str">
        <f>IF(対応ガラス検索!$E$2="-","",IF(L5070&lt;=0.65,MAX($O$2:O5069)+1,""))</f>
        <v/>
      </c>
      <c r="P5070" s="144"/>
      <c r="Q5070" s="145"/>
    </row>
    <row r="5071" spans="1:17" x14ac:dyDescent="0.4">
      <c r="A5071" s="68">
        <v>5070</v>
      </c>
      <c r="B5071" s="68" t="s">
        <v>2056</v>
      </c>
      <c r="C5071" s="68" t="s">
        <v>2297</v>
      </c>
      <c r="D5071" s="68" t="s">
        <v>2114</v>
      </c>
      <c r="E5071" s="68" t="s">
        <v>2010</v>
      </c>
      <c r="F5071" s="68" t="s">
        <v>2011</v>
      </c>
      <c r="G5071" s="68" t="s">
        <v>2037</v>
      </c>
      <c r="H5071" s="68" t="s">
        <v>2038</v>
      </c>
      <c r="I5071" s="68">
        <v>8</v>
      </c>
      <c r="J5071" s="68" t="s">
        <v>2267</v>
      </c>
      <c r="K5071" s="68">
        <v>2.8</v>
      </c>
      <c r="L5071" s="68">
        <v>0.72</v>
      </c>
      <c r="M5071" s="68" t="s">
        <v>1960</v>
      </c>
      <c r="N5071" s="143">
        <f>IF(対応ガラス検索!$E$2="-","",IF(対応ガラス検索!$E$2&gt;=K5071,MAX($N$2:N5070)+1,""))</f>
        <v>5070</v>
      </c>
      <c r="O5071" s="143" t="str">
        <f>IF(対応ガラス検索!$E$2="-","",IF(L5071&lt;=0.65,MAX($O$2:O5070)+1,""))</f>
        <v/>
      </c>
      <c r="P5071" s="144"/>
      <c r="Q5071" s="145"/>
    </row>
    <row r="5072" spans="1:17" x14ac:dyDescent="0.4">
      <c r="A5072" s="68">
        <v>5071</v>
      </c>
      <c r="B5072" s="68" t="s">
        <v>2056</v>
      </c>
      <c r="C5072" s="68" t="s">
        <v>2297</v>
      </c>
      <c r="D5072" s="68" t="s">
        <v>2114</v>
      </c>
      <c r="E5072" s="68" t="s">
        <v>2010</v>
      </c>
      <c r="F5072" s="68" t="s">
        <v>2011</v>
      </c>
      <c r="G5072" s="68" t="s">
        <v>2037</v>
      </c>
      <c r="H5072" s="68" t="s">
        <v>2038</v>
      </c>
      <c r="I5072" s="68">
        <v>9</v>
      </c>
      <c r="J5072" s="68" t="s">
        <v>2267</v>
      </c>
      <c r="K5072" s="68">
        <v>2.8</v>
      </c>
      <c r="L5072" s="68">
        <v>0.72</v>
      </c>
      <c r="M5072" s="68" t="s">
        <v>1960</v>
      </c>
      <c r="N5072" s="143">
        <f>IF(対応ガラス検索!$E$2="-","",IF(対応ガラス検索!$E$2&gt;=K5072,MAX($N$2:N5071)+1,""))</f>
        <v>5071</v>
      </c>
      <c r="O5072" s="143" t="str">
        <f>IF(対応ガラス検索!$E$2="-","",IF(L5072&lt;=0.65,MAX($O$2:O5071)+1,""))</f>
        <v/>
      </c>
      <c r="P5072" s="144"/>
      <c r="Q5072" s="145"/>
    </row>
    <row r="5073" spans="1:17" x14ac:dyDescent="0.4">
      <c r="A5073" s="68">
        <v>5072</v>
      </c>
      <c r="B5073" s="68" t="s">
        <v>2056</v>
      </c>
      <c r="C5073" s="68" t="s">
        <v>2297</v>
      </c>
      <c r="D5073" s="68" t="s">
        <v>2114</v>
      </c>
      <c r="E5073" s="68" t="s">
        <v>2010</v>
      </c>
      <c r="F5073" s="68" t="s">
        <v>2011</v>
      </c>
      <c r="G5073" s="68" t="s">
        <v>2037</v>
      </c>
      <c r="H5073" s="68" t="s">
        <v>2038</v>
      </c>
      <c r="I5073" s="68">
        <v>10</v>
      </c>
      <c r="J5073" s="68" t="s">
        <v>2267</v>
      </c>
      <c r="K5073" s="68">
        <v>2.7</v>
      </c>
      <c r="L5073" s="68">
        <v>0.72</v>
      </c>
      <c r="M5073" s="68" t="s">
        <v>1960</v>
      </c>
      <c r="N5073" s="143">
        <f>IF(対応ガラス検索!$E$2="-","",IF(対応ガラス検索!$E$2&gt;=K5073,MAX($N$2:N5072)+1,""))</f>
        <v>5072</v>
      </c>
      <c r="O5073" s="143" t="str">
        <f>IF(対応ガラス検索!$E$2="-","",IF(L5073&lt;=0.65,MAX($O$2:O5072)+1,""))</f>
        <v/>
      </c>
      <c r="P5073" s="144"/>
      <c r="Q5073" s="145"/>
    </row>
    <row r="5074" spans="1:17" x14ac:dyDescent="0.4">
      <c r="A5074" s="68">
        <v>5073</v>
      </c>
      <c r="B5074" s="68" t="s">
        <v>2056</v>
      </c>
      <c r="C5074" s="68" t="s">
        <v>2297</v>
      </c>
      <c r="D5074" s="68" t="s">
        <v>2114</v>
      </c>
      <c r="E5074" s="68" t="s">
        <v>2010</v>
      </c>
      <c r="F5074" s="68" t="s">
        <v>2011</v>
      </c>
      <c r="G5074" s="68" t="s">
        <v>2037</v>
      </c>
      <c r="H5074" s="68" t="s">
        <v>2038</v>
      </c>
      <c r="I5074" s="68">
        <v>11</v>
      </c>
      <c r="J5074" s="68" t="s">
        <v>2267</v>
      </c>
      <c r="K5074" s="68">
        <v>2.7</v>
      </c>
      <c r="L5074" s="68">
        <v>0.72</v>
      </c>
      <c r="M5074" s="68" t="s">
        <v>1960</v>
      </c>
      <c r="N5074" s="143">
        <f>IF(対応ガラス検索!$E$2="-","",IF(対応ガラス検索!$E$2&gt;=K5074,MAX($N$2:N5073)+1,""))</f>
        <v>5073</v>
      </c>
      <c r="O5074" s="143" t="str">
        <f>IF(対応ガラス検索!$E$2="-","",IF(L5074&lt;=0.65,MAX($O$2:O5073)+1,""))</f>
        <v/>
      </c>
      <c r="P5074" s="144"/>
      <c r="Q5074" s="145"/>
    </row>
    <row r="5075" spans="1:17" x14ac:dyDescent="0.4">
      <c r="A5075" s="68">
        <v>5074</v>
      </c>
      <c r="B5075" s="68" t="s">
        <v>2056</v>
      </c>
      <c r="C5075" s="68" t="s">
        <v>2297</v>
      </c>
      <c r="D5075" s="68" t="s">
        <v>2114</v>
      </c>
      <c r="E5075" s="68" t="s">
        <v>2010</v>
      </c>
      <c r="F5075" s="68" t="s">
        <v>2011</v>
      </c>
      <c r="G5075" s="68" t="s">
        <v>2037</v>
      </c>
      <c r="H5075" s="68" t="s">
        <v>2038</v>
      </c>
      <c r="I5075" s="68">
        <v>12</v>
      </c>
      <c r="J5075" s="68" t="s">
        <v>2267</v>
      </c>
      <c r="K5075" s="68">
        <v>2.7</v>
      </c>
      <c r="L5075" s="68">
        <v>0.72</v>
      </c>
      <c r="M5075" s="68" t="s">
        <v>1960</v>
      </c>
      <c r="N5075" s="143">
        <f>IF(対応ガラス検索!$E$2="-","",IF(対応ガラス検索!$E$2&gt;=K5075,MAX($N$2:N5074)+1,""))</f>
        <v>5074</v>
      </c>
      <c r="O5075" s="143" t="str">
        <f>IF(対応ガラス検索!$E$2="-","",IF(L5075&lt;=0.65,MAX($O$2:O5074)+1,""))</f>
        <v/>
      </c>
      <c r="P5075" s="144"/>
      <c r="Q5075" s="145"/>
    </row>
    <row r="5076" spans="1:17" x14ac:dyDescent="0.4">
      <c r="A5076" s="68">
        <v>5075</v>
      </c>
      <c r="B5076" s="68" t="s">
        <v>2056</v>
      </c>
      <c r="C5076" s="68" t="s">
        <v>2297</v>
      </c>
      <c r="D5076" s="68" t="s">
        <v>2115</v>
      </c>
      <c r="E5076" s="68" t="s">
        <v>2010</v>
      </c>
      <c r="F5076" s="68" t="s">
        <v>2011</v>
      </c>
      <c r="G5076" s="68" t="s">
        <v>2047</v>
      </c>
      <c r="H5076" s="68" t="s">
        <v>2048</v>
      </c>
      <c r="I5076" s="68">
        <v>6</v>
      </c>
      <c r="J5076" s="68" t="s">
        <v>2267</v>
      </c>
      <c r="K5076" s="68">
        <v>3</v>
      </c>
      <c r="L5076" s="68">
        <v>0.72</v>
      </c>
      <c r="M5076" s="68" t="s">
        <v>2002</v>
      </c>
      <c r="N5076" s="143">
        <f>IF(対応ガラス検索!$E$2="-","",IF(対応ガラス検索!$E$2&gt;=K5076,MAX($N$2:N5075)+1,""))</f>
        <v>5075</v>
      </c>
      <c r="O5076" s="143" t="str">
        <f>IF(対応ガラス検索!$E$2="-","",IF(L5076&lt;=0.65,MAX($O$2:O5075)+1,""))</f>
        <v/>
      </c>
      <c r="P5076" s="144"/>
      <c r="Q5076" s="145"/>
    </row>
    <row r="5077" spans="1:17" x14ac:dyDescent="0.4">
      <c r="A5077" s="68">
        <v>5076</v>
      </c>
      <c r="B5077" s="68" t="s">
        <v>2056</v>
      </c>
      <c r="C5077" s="68" t="s">
        <v>2297</v>
      </c>
      <c r="D5077" s="68" t="s">
        <v>2115</v>
      </c>
      <c r="E5077" s="68" t="s">
        <v>2010</v>
      </c>
      <c r="F5077" s="68" t="s">
        <v>2011</v>
      </c>
      <c r="G5077" s="68" t="s">
        <v>2047</v>
      </c>
      <c r="H5077" s="68" t="s">
        <v>2048</v>
      </c>
      <c r="I5077" s="68">
        <v>7</v>
      </c>
      <c r="J5077" s="68" t="s">
        <v>2267</v>
      </c>
      <c r="K5077" s="68">
        <v>2.9</v>
      </c>
      <c r="L5077" s="68">
        <v>0.72</v>
      </c>
      <c r="M5077" s="68" t="s">
        <v>2002</v>
      </c>
      <c r="N5077" s="143">
        <f>IF(対応ガラス検索!$E$2="-","",IF(対応ガラス検索!$E$2&gt;=K5077,MAX($N$2:N5076)+1,""))</f>
        <v>5076</v>
      </c>
      <c r="O5077" s="143" t="str">
        <f>IF(対応ガラス検索!$E$2="-","",IF(L5077&lt;=0.65,MAX($O$2:O5076)+1,""))</f>
        <v/>
      </c>
      <c r="P5077" s="144"/>
      <c r="Q5077" s="145"/>
    </row>
    <row r="5078" spans="1:17" x14ac:dyDescent="0.4">
      <c r="A5078" s="68">
        <v>5077</v>
      </c>
      <c r="B5078" s="68" t="s">
        <v>2056</v>
      </c>
      <c r="C5078" s="68" t="s">
        <v>2297</v>
      </c>
      <c r="D5078" s="68" t="s">
        <v>2115</v>
      </c>
      <c r="E5078" s="68" t="s">
        <v>2010</v>
      </c>
      <c r="F5078" s="68" t="s">
        <v>2011</v>
      </c>
      <c r="G5078" s="68" t="s">
        <v>2047</v>
      </c>
      <c r="H5078" s="68" t="s">
        <v>2048</v>
      </c>
      <c r="I5078" s="68">
        <v>8</v>
      </c>
      <c r="J5078" s="68" t="s">
        <v>2267</v>
      </c>
      <c r="K5078" s="68">
        <v>2.8</v>
      </c>
      <c r="L5078" s="68">
        <v>0.73</v>
      </c>
      <c r="M5078" s="68" t="s">
        <v>2002</v>
      </c>
      <c r="N5078" s="143">
        <f>IF(対応ガラス検索!$E$2="-","",IF(対応ガラス検索!$E$2&gt;=K5078,MAX($N$2:N5077)+1,""))</f>
        <v>5077</v>
      </c>
      <c r="O5078" s="143" t="str">
        <f>IF(対応ガラス検索!$E$2="-","",IF(L5078&lt;=0.65,MAX($O$2:O5077)+1,""))</f>
        <v/>
      </c>
      <c r="P5078" s="144"/>
      <c r="Q5078" s="145"/>
    </row>
    <row r="5079" spans="1:17" x14ac:dyDescent="0.4">
      <c r="A5079" s="68">
        <v>5078</v>
      </c>
      <c r="B5079" s="68" t="s">
        <v>2056</v>
      </c>
      <c r="C5079" s="68" t="s">
        <v>2297</v>
      </c>
      <c r="D5079" s="68" t="s">
        <v>2115</v>
      </c>
      <c r="E5079" s="68" t="s">
        <v>2010</v>
      </c>
      <c r="F5079" s="68" t="s">
        <v>2011</v>
      </c>
      <c r="G5079" s="68" t="s">
        <v>2047</v>
      </c>
      <c r="H5079" s="68" t="s">
        <v>2048</v>
      </c>
      <c r="I5079" s="68">
        <v>9</v>
      </c>
      <c r="J5079" s="68" t="s">
        <v>2267</v>
      </c>
      <c r="K5079" s="142">
        <v>2.8</v>
      </c>
      <c r="L5079" s="68">
        <v>0.73</v>
      </c>
      <c r="M5079" s="68" t="s">
        <v>2002</v>
      </c>
      <c r="N5079" s="143">
        <f>IF(対応ガラス検索!$E$2="-","",IF(対応ガラス検索!$E$2&gt;=K5079,MAX($N$2:N5078)+1,""))</f>
        <v>5078</v>
      </c>
      <c r="O5079" s="143" t="str">
        <f>IF(対応ガラス検索!$E$2="-","",IF(L5079&lt;=0.65,MAX($O$2:O5078)+1,""))</f>
        <v/>
      </c>
      <c r="P5079" s="144"/>
      <c r="Q5079" s="145"/>
    </row>
    <row r="5080" spans="1:17" x14ac:dyDescent="0.4">
      <c r="A5080" s="68">
        <v>5079</v>
      </c>
      <c r="B5080" s="68" t="s">
        <v>2056</v>
      </c>
      <c r="C5080" s="68" t="s">
        <v>2297</v>
      </c>
      <c r="D5080" s="68" t="s">
        <v>2115</v>
      </c>
      <c r="E5080" s="68" t="s">
        <v>2010</v>
      </c>
      <c r="F5080" s="68" t="s">
        <v>2011</v>
      </c>
      <c r="G5080" s="68" t="s">
        <v>2047</v>
      </c>
      <c r="H5080" s="68" t="s">
        <v>2048</v>
      </c>
      <c r="I5080" s="68">
        <v>10</v>
      </c>
      <c r="J5080" s="68" t="s">
        <v>2267</v>
      </c>
      <c r="K5080" s="68">
        <v>2.7</v>
      </c>
      <c r="L5080" s="68">
        <v>0.73</v>
      </c>
      <c r="M5080" s="68" t="s">
        <v>2002</v>
      </c>
      <c r="N5080" s="143">
        <f>IF(対応ガラス検索!$E$2="-","",IF(対応ガラス検索!$E$2&gt;=K5080,MAX($N$2:N5079)+1,""))</f>
        <v>5079</v>
      </c>
      <c r="O5080" s="143" t="str">
        <f>IF(対応ガラス検索!$E$2="-","",IF(L5080&lt;=0.65,MAX($O$2:O5079)+1,""))</f>
        <v/>
      </c>
      <c r="P5080" s="144"/>
      <c r="Q5080" s="145"/>
    </row>
    <row r="5081" spans="1:17" x14ac:dyDescent="0.4">
      <c r="A5081" s="68">
        <v>5080</v>
      </c>
      <c r="B5081" s="68" t="s">
        <v>2056</v>
      </c>
      <c r="C5081" s="68" t="s">
        <v>2297</v>
      </c>
      <c r="D5081" s="68" t="s">
        <v>2115</v>
      </c>
      <c r="E5081" s="68" t="s">
        <v>2010</v>
      </c>
      <c r="F5081" s="68" t="s">
        <v>2011</v>
      </c>
      <c r="G5081" s="68" t="s">
        <v>2047</v>
      </c>
      <c r="H5081" s="68" t="s">
        <v>2048</v>
      </c>
      <c r="I5081" s="68">
        <v>11</v>
      </c>
      <c r="J5081" s="68" t="s">
        <v>2267</v>
      </c>
      <c r="K5081" s="68">
        <v>2.7</v>
      </c>
      <c r="L5081" s="68">
        <v>0.73</v>
      </c>
      <c r="M5081" s="68" t="s">
        <v>2002</v>
      </c>
      <c r="N5081" s="143">
        <f>IF(対応ガラス検索!$E$2="-","",IF(対応ガラス検索!$E$2&gt;=K5081,MAX($N$2:N5080)+1,""))</f>
        <v>5080</v>
      </c>
      <c r="O5081" s="143" t="str">
        <f>IF(対応ガラス検索!$E$2="-","",IF(L5081&lt;=0.65,MAX($O$2:O5080)+1,""))</f>
        <v/>
      </c>
      <c r="P5081" s="144"/>
      <c r="Q5081" s="145"/>
    </row>
    <row r="5082" spans="1:17" x14ac:dyDescent="0.4">
      <c r="A5082" s="68">
        <v>5081</v>
      </c>
      <c r="B5082" s="68" t="s">
        <v>2056</v>
      </c>
      <c r="C5082" s="68" t="s">
        <v>2297</v>
      </c>
      <c r="D5082" s="68" t="s">
        <v>2115</v>
      </c>
      <c r="E5082" s="68" t="s">
        <v>2010</v>
      </c>
      <c r="F5082" s="68" t="s">
        <v>2011</v>
      </c>
      <c r="G5082" s="68" t="s">
        <v>2047</v>
      </c>
      <c r="H5082" s="68" t="s">
        <v>2048</v>
      </c>
      <c r="I5082" s="68">
        <v>12</v>
      </c>
      <c r="J5082" s="68" t="s">
        <v>2267</v>
      </c>
      <c r="K5082" s="68">
        <v>2.6</v>
      </c>
      <c r="L5082" s="68">
        <v>0.73</v>
      </c>
      <c r="M5082" s="68" t="s">
        <v>2002</v>
      </c>
      <c r="N5082" s="143">
        <f>IF(対応ガラス検索!$E$2="-","",IF(対応ガラス検索!$E$2&gt;=K5082,MAX($N$2:N5081)+1,""))</f>
        <v>5081</v>
      </c>
      <c r="O5082" s="143" t="str">
        <f>IF(対応ガラス検索!$E$2="-","",IF(L5082&lt;=0.65,MAX($O$2:O5081)+1,""))</f>
        <v/>
      </c>
      <c r="P5082" s="144"/>
      <c r="Q5082" s="145"/>
    </row>
    <row r="5083" spans="1:17" x14ac:dyDescent="0.4">
      <c r="A5083" s="68">
        <v>5082</v>
      </c>
      <c r="B5083" s="68" t="s">
        <v>2056</v>
      </c>
      <c r="C5083" s="68" t="s">
        <v>2297</v>
      </c>
      <c r="D5083" s="68" t="s">
        <v>2116</v>
      </c>
      <c r="E5083" s="68" t="s">
        <v>2025</v>
      </c>
      <c r="F5083" s="68" t="s">
        <v>2026</v>
      </c>
      <c r="G5083" s="68" t="s">
        <v>1971</v>
      </c>
      <c r="H5083" s="68" t="s">
        <v>1972</v>
      </c>
      <c r="I5083" s="68">
        <v>7</v>
      </c>
      <c r="J5083" s="68" t="s">
        <v>2267</v>
      </c>
      <c r="K5083" s="68">
        <v>3</v>
      </c>
      <c r="L5083" s="68">
        <v>0.77</v>
      </c>
      <c r="M5083" s="68" t="s">
        <v>1960</v>
      </c>
      <c r="N5083" s="143">
        <f>IF(対応ガラス検索!$E$2="-","",IF(対応ガラス検索!$E$2&gt;=K5083,MAX($N$2:N5082)+1,""))</f>
        <v>5082</v>
      </c>
      <c r="O5083" s="143" t="str">
        <f>IF(対応ガラス検索!$E$2="-","",IF(L5083&lt;=0.65,MAX($O$2:O5082)+1,""))</f>
        <v/>
      </c>
      <c r="P5083" s="144"/>
      <c r="Q5083" s="145"/>
    </row>
    <row r="5084" spans="1:17" x14ac:dyDescent="0.4">
      <c r="A5084" s="68">
        <v>5083</v>
      </c>
      <c r="B5084" s="68" t="s">
        <v>2056</v>
      </c>
      <c r="C5084" s="68" t="s">
        <v>2297</v>
      </c>
      <c r="D5084" s="68" t="s">
        <v>2116</v>
      </c>
      <c r="E5084" s="68" t="s">
        <v>2025</v>
      </c>
      <c r="F5084" s="68" t="s">
        <v>2026</v>
      </c>
      <c r="G5084" s="68" t="s">
        <v>1971</v>
      </c>
      <c r="H5084" s="68" t="s">
        <v>1972</v>
      </c>
      <c r="I5084" s="68">
        <v>8</v>
      </c>
      <c r="J5084" s="68" t="s">
        <v>2267</v>
      </c>
      <c r="K5084" s="68">
        <v>2.9</v>
      </c>
      <c r="L5084" s="68">
        <v>0.77</v>
      </c>
      <c r="M5084" s="68" t="s">
        <v>1960</v>
      </c>
      <c r="N5084" s="143">
        <f>IF(対応ガラス検索!$E$2="-","",IF(対応ガラス検索!$E$2&gt;=K5084,MAX($N$2:N5083)+1,""))</f>
        <v>5083</v>
      </c>
      <c r="O5084" s="143" t="str">
        <f>IF(対応ガラス検索!$E$2="-","",IF(L5084&lt;=0.65,MAX($O$2:O5083)+1,""))</f>
        <v/>
      </c>
      <c r="P5084" s="144"/>
      <c r="Q5084" s="145"/>
    </row>
    <row r="5085" spans="1:17" x14ac:dyDescent="0.4">
      <c r="A5085" s="68">
        <v>5084</v>
      </c>
      <c r="B5085" s="68" t="s">
        <v>2056</v>
      </c>
      <c r="C5085" s="68" t="s">
        <v>2297</v>
      </c>
      <c r="D5085" s="68" t="s">
        <v>2116</v>
      </c>
      <c r="E5085" s="68" t="s">
        <v>2025</v>
      </c>
      <c r="F5085" s="68" t="s">
        <v>2026</v>
      </c>
      <c r="G5085" s="68" t="s">
        <v>1971</v>
      </c>
      <c r="H5085" s="68" t="s">
        <v>1972</v>
      </c>
      <c r="I5085" s="68">
        <v>9</v>
      </c>
      <c r="J5085" s="68" t="s">
        <v>2267</v>
      </c>
      <c r="K5085" s="68">
        <v>2.8</v>
      </c>
      <c r="L5085" s="68">
        <v>0.77</v>
      </c>
      <c r="M5085" s="68" t="s">
        <v>1960</v>
      </c>
      <c r="N5085" s="143">
        <f>IF(対応ガラス検索!$E$2="-","",IF(対応ガラス検索!$E$2&gt;=K5085,MAX($N$2:N5084)+1,""))</f>
        <v>5084</v>
      </c>
      <c r="O5085" s="143" t="str">
        <f>IF(対応ガラス検索!$E$2="-","",IF(L5085&lt;=0.65,MAX($O$2:O5084)+1,""))</f>
        <v/>
      </c>
      <c r="P5085" s="144"/>
      <c r="Q5085" s="145"/>
    </row>
    <row r="5086" spans="1:17" x14ac:dyDescent="0.4">
      <c r="A5086" s="68">
        <v>5085</v>
      </c>
      <c r="B5086" s="68" t="s">
        <v>2056</v>
      </c>
      <c r="C5086" s="68" t="s">
        <v>2297</v>
      </c>
      <c r="D5086" s="68" t="s">
        <v>2116</v>
      </c>
      <c r="E5086" s="68" t="s">
        <v>2025</v>
      </c>
      <c r="F5086" s="68" t="s">
        <v>2026</v>
      </c>
      <c r="G5086" s="68" t="s">
        <v>1971</v>
      </c>
      <c r="H5086" s="68" t="s">
        <v>1972</v>
      </c>
      <c r="I5086" s="68">
        <v>10</v>
      </c>
      <c r="J5086" s="68" t="s">
        <v>2267</v>
      </c>
      <c r="K5086" s="68">
        <v>2.8</v>
      </c>
      <c r="L5086" s="68">
        <v>0.77</v>
      </c>
      <c r="M5086" s="68" t="s">
        <v>1960</v>
      </c>
      <c r="N5086" s="143">
        <f>IF(対応ガラス検索!$E$2="-","",IF(対応ガラス検索!$E$2&gt;=K5086,MAX($N$2:N5085)+1,""))</f>
        <v>5085</v>
      </c>
      <c r="O5086" s="143" t="str">
        <f>IF(対応ガラス検索!$E$2="-","",IF(L5086&lt;=0.65,MAX($O$2:O5085)+1,""))</f>
        <v/>
      </c>
      <c r="P5086" s="144"/>
      <c r="Q5086" s="145"/>
    </row>
    <row r="5087" spans="1:17" x14ac:dyDescent="0.4">
      <c r="A5087" s="68">
        <v>5086</v>
      </c>
      <c r="B5087" s="68" t="s">
        <v>2056</v>
      </c>
      <c r="C5087" s="68" t="s">
        <v>2297</v>
      </c>
      <c r="D5087" s="68" t="s">
        <v>2116</v>
      </c>
      <c r="E5087" s="68" t="s">
        <v>2025</v>
      </c>
      <c r="F5087" s="68" t="s">
        <v>2026</v>
      </c>
      <c r="G5087" s="68" t="s">
        <v>1971</v>
      </c>
      <c r="H5087" s="68" t="s">
        <v>1972</v>
      </c>
      <c r="I5087" s="68">
        <v>11</v>
      </c>
      <c r="J5087" s="68" t="s">
        <v>2267</v>
      </c>
      <c r="K5087" s="68">
        <v>2.7</v>
      </c>
      <c r="L5087" s="68">
        <v>0.77</v>
      </c>
      <c r="M5087" s="68" t="s">
        <v>1960</v>
      </c>
      <c r="N5087" s="143">
        <f>IF(対応ガラス検索!$E$2="-","",IF(対応ガラス検索!$E$2&gt;=K5087,MAX($N$2:N5086)+1,""))</f>
        <v>5086</v>
      </c>
      <c r="O5087" s="143" t="str">
        <f>IF(対応ガラス検索!$E$2="-","",IF(L5087&lt;=0.65,MAX($O$2:O5086)+1,""))</f>
        <v/>
      </c>
      <c r="P5087" s="144"/>
      <c r="Q5087" s="145"/>
    </row>
    <row r="5088" spans="1:17" x14ac:dyDescent="0.4">
      <c r="A5088" s="68">
        <v>5087</v>
      </c>
      <c r="B5088" s="68" t="s">
        <v>2056</v>
      </c>
      <c r="C5088" s="68" t="s">
        <v>2297</v>
      </c>
      <c r="D5088" s="68" t="s">
        <v>2116</v>
      </c>
      <c r="E5088" s="68" t="s">
        <v>2025</v>
      </c>
      <c r="F5088" s="68" t="s">
        <v>2026</v>
      </c>
      <c r="G5088" s="68" t="s">
        <v>1971</v>
      </c>
      <c r="H5088" s="68" t="s">
        <v>1972</v>
      </c>
      <c r="I5088" s="68">
        <v>12</v>
      </c>
      <c r="J5088" s="68" t="s">
        <v>2267</v>
      </c>
      <c r="K5088" s="68">
        <v>2.7</v>
      </c>
      <c r="L5088" s="68">
        <v>0.77</v>
      </c>
      <c r="M5088" s="68" t="s">
        <v>1960</v>
      </c>
      <c r="N5088" s="143">
        <f>IF(対応ガラス検索!$E$2="-","",IF(対応ガラス検索!$E$2&gt;=K5088,MAX($N$2:N5087)+1,""))</f>
        <v>5087</v>
      </c>
      <c r="O5088" s="143" t="str">
        <f>IF(対応ガラス検索!$E$2="-","",IF(L5088&lt;=0.65,MAX($O$2:O5087)+1,""))</f>
        <v/>
      </c>
      <c r="P5088" s="144"/>
      <c r="Q5088" s="145"/>
    </row>
    <row r="5089" spans="1:17" x14ac:dyDescent="0.4">
      <c r="A5089" s="68">
        <v>5088</v>
      </c>
      <c r="B5089" s="68" t="s">
        <v>2056</v>
      </c>
      <c r="C5089" s="68" t="s">
        <v>2297</v>
      </c>
      <c r="D5089" s="68" t="s">
        <v>2116</v>
      </c>
      <c r="E5089" s="68" t="s">
        <v>2025</v>
      </c>
      <c r="F5089" s="68" t="s">
        <v>2026</v>
      </c>
      <c r="G5089" s="68" t="s">
        <v>1971</v>
      </c>
      <c r="H5089" s="68" t="s">
        <v>1972</v>
      </c>
      <c r="I5089" s="68">
        <v>13</v>
      </c>
      <c r="J5089" s="68" t="s">
        <v>2267</v>
      </c>
      <c r="K5089" s="68">
        <v>2.7</v>
      </c>
      <c r="L5089" s="68">
        <v>0.77</v>
      </c>
      <c r="M5089" s="68" t="s">
        <v>1960</v>
      </c>
      <c r="N5089" s="143">
        <f>IF(対応ガラス検索!$E$2="-","",IF(対応ガラス検索!$E$2&gt;=K5089,MAX($N$2:N5088)+1,""))</f>
        <v>5088</v>
      </c>
      <c r="O5089" s="143" t="str">
        <f>IF(対応ガラス検索!$E$2="-","",IF(L5089&lt;=0.65,MAX($O$2:O5088)+1,""))</f>
        <v/>
      </c>
      <c r="P5089" s="144"/>
      <c r="Q5089" s="145"/>
    </row>
    <row r="5090" spans="1:17" x14ac:dyDescent="0.4">
      <c r="A5090" s="68">
        <v>5089</v>
      </c>
      <c r="B5090" s="68" t="s">
        <v>2056</v>
      </c>
      <c r="C5090" s="68" t="s">
        <v>2297</v>
      </c>
      <c r="D5090" s="68" t="s">
        <v>2116</v>
      </c>
      <c r="E5090" s="68" t="s">
        <v>2025</v>
      </c>
      <c r="F5090" s="68" t="s">
        <v>2026</v>
      </c>
      <c r="G5090" s="68" t="s">
        <v>1971</v>
      </c>
      <c r="H5090" s="68" t="s">
        <v>1972</v>
      </c>
      <c r="I5090" s="68">
        <v>14</v>
      </c>
      <c r="J5090" s="68" t="s">
        <v>2267</v>
      </c>
      <c r="K5090" s="68">
        <v>2.7</v>
      </c>
      <c r="L5090" s="68">
        <v>0.77</v>
      </c>
      <c r="M5090" s="68" t="s">
        <v>1960</v>
      </c>
      <c r="N5090" s="143">
        <f>IF(対応ガラス検索!$E$2="-","",IF(対応ガラス検索!$E$2&gt;=K5090,MAX($N$2:N5089)+1,""))</f>
        <v>5089</v>
      </c>
      <c r="O5090" s="143" t="str">
        <f>IF(対応ガラス検索!$E$2="-","",IF(L5090&lt;=0.65,MAX($O$2:O5089)+1,""))</f>
        <v/>
      </c>
      <c r="P5090" s="144"/>
      <c r="Q5090" s="145"/>
    </row>
    <row r="5091" spans="1:17" x14ac:dyDescent="0.4">
      <c r="A5091" s="68">
        <v>5090</v>
      </c>
      <c r="B5091" s="68" t="s">
        <v>2056</v>
      </c>
      <c r="C5091" s="68" t="s">
        <v>2297</v>
      </c>
      <c r="D5091" s="68" t="s">
        <v>2119</v>
      </c>
      <c r="E5091" s="68" t="s">
        <v>2025</v>
      </c>
      <c r="F5091" s="68" t="s">
        <v>2026</v>
      </c>
      <c r="G5091" s="68" t="s">
        <v>2010</v>
      </c>
      <c r="H5091" s="68" t="s">
        <v>2011</v>
      </c>
      <c r="I5091" s="68">
        <v>6</v>
      </c>
      <c r="J5091" s="68" t="s">
        <v>2267</v>
      </c>
      <c r="K5091" s="68">
        <v>3.1</v>
      </c>
      <c r="L5091" s="68">
        <v>0.76</v>
      </c>
      <c r="M5091" s="68" t="s">
        <v>1960</v>
      </c>
      <c r="N5091" s="143">
        <f>IF(対応ガラス検索!$E$2="-","",IF(対応ガラス検索!$E$2&gt;=K5091,MAX($N$2:N5090)+1,""))</f>
        <v>5090</v>
      </c>
      <c r="O5091" s="143" t="str">
        <f>IF(対応ガラス検索!$E$2="-","",IF(L5091&lt;=0.65,MAX($O$2:O5090)+1,""))</f>
        <v/>
      </c>
      <c r="P5091" s="144"/>
      <c r="Q5091" s="145"/>
    </row>
    <row r="5092" spans="1:17" x14ac:dyDescent="0.4">
      <c r="A5092" s="68">
        <v>5091</v>
      </c>
      <c r="B5092" s="68" t="s">
        <v>2056</v>
      </c>
      <c r="C5092" s="68" t="s">
        <v>2297</v>
      </c>
      <c r="D5092" s="68" t="s">
        <v>2119</v>
      </c>
      <c r="E5092" s="68" t="s">
        <v>2025</v>
      </c>
      <c r="F5092" s="68" t="s">
        <v>2026</v>
      </c>
      <c r="G5092" s="68" t="s">
        <v>2010</v>
      </c>
      <c r="H5092" s="68" t="s">
        <v>2011</v>
      </c>
      <c r="I5092" s="68">
        <v>7</v>
      </c>
      <c r="J5092" s="68" t="s">
        <v>2267</v>
      </c>
      <c r="K5092" s="142">
        <v>3</v>
      </c>
      <c r="L5092" s="68">
        <v>0.76</v>
      </c>
      <c r="M5092" s="68" t="s">
        <v>1960</v>
      </c>
      <c r="N5092" s="143">
        <f>IF(対応ガラス検索!$E$2="-","",IF(対応ガラス検索!$E$2&gt;=K5092,MAX($N$2:N5091)+1,""))</f>
        <v>5091</v>
      </c>
      <c r="O5092" s="143" t="str">
        <f>IF(対応ガラス検索!$E$2="-","",IF(L5092&lt;=0.65,MAX($O$2:O5091)+1,""))</f>
        <v/>
      </c>
      <c r="P5092" s="144"/>
      <c r="Q5092" s="145"/>
    </row>
    <row r="5093" spans="1:17" x14ac:dyDescent="0.4">
      <c r="A5093" s="68">
        <v>5092</v>
      </c>
      <c r="B5093" s="68" t="s">
        <v>2056</v>
      </c>
      <c r="C5093" s="68" t="s">
        <v>2297</v>
      </c>
      <c r="D5093" s="68" t="s">
        <v>2119</v>
      </c>
      <c r="E5093" s="68" t="s">
        <v>2025</v>
      </c>
      <c r="F5093" s="68" t="s">
        <v>2026</v>
      </c>
      <c r="G5093" s="68" t="s">
        <v>2010</v>
      </c>
      <c r="H5093" s="68" t="s">
        <v>2011</v>
      </c>
      <c r="I5093" s="68">
        <v>8</v>
      </c>
      <c r="J5093" s="68" t="s">
        <v>2267</v>
      </c>
      <c r="K5093" s="68">
        <v>2.9</v>
      </c>
      <c r="L5093" s="68">
        <v>0.76</v>
      </c>
      <c r="M5093" s="68" t="s">
        <v>1960</v>
      </c>
      <c r="N5093" s="143">
        <f>IF(対応ガラス検索!$E$2="-","",IF(対応ガラス検索!$E$2&gt;=K5093,MAX($N$2:N5092)+1,""))</f>
        <v>5092</v>
      </c>
      <c r="O5093" s="143" t="str">
        <f>IF(対応ガラス検索!$E$2="-","",IF(L5093&lt;=0.65,MAX($O$2:O5092)+1,""))</f>
        <v/>
      </c>
      <c r="P5093" s="144"/>
      <c r="Q5093" s="145"/>
    </row>
    <row r="5094" spans="1:17" x14ac:dyDescent="0.4">
      <c r="A5094" s="68">
        <v>5093</v>
      </c>
      <c r="B5094" s="68" t="s">
        <v>2056</v>
      </c>
      <c r="C5094" s="68" t="s">
        <v>2297</v>
      </c>
      <c r="D5094" s="68" t="s">
        <v>2119</v>
      </c>
      <c r="E5094" s="68" t="s">
        <v>2025</v>
      </c>
      <c r="F5094" s="68" t="s">
        <v>2026</v>
      </c>
      <c r="G5094" s="68" t="s">
        <v>2010</v>
      </c>
      <c r="H5094" s="68" t="s">
        <v>2011</v>
      </c>
      <c r="I5094" s="68">
        <v>9</v>
      </c>
      <c r="J5094" s="68" t="s">
        <v>2267</v>
      </c>
      <c r="K5094" s="68">
        <v>2.8</v>
      </c>
      <c r="L5094" s="68">
        <v>0.77</v>
      </c>
      <c r="M5094" s="68" t="s">
        <v>1960</v>
      </c>
      <c r="N5094" s="143">
        <f>IF(対応ガラス検索!$E$2="-","",IF(対応ガラス検索!$E$2&gt;=K5094,MAX($N$2:N5093)+1,""))</f>
        <v>5093</v>
      </c>
      <c r="O5094" s="143" t="str">
        <f>IF(対応ガラス検索!$E$2="-","",IF(L5094&lt;=0.65,MAX($O$2:O5093)+1,""))</f>
        <v/>
      </c>
      <c r="P5094" s="144"/>
      <c r="Q5094" s="145"/>
    </row>
    <row r="5095" spans="1:17" x14ac:dyDescent="0.4">
      <c r="A5095" s="68">
        <v>5094</v>
      </c>
      <c r="B5095" s="68" t="s">
        <v>2056</v>
      </c>
      <c r="C5095" s="68" t="s">
        <v>2297</v>
      </c>
      <c r="D5095" s="68" t="s">
        <v>2119</v>
      </c>
      <c r="E5095" s="68" t="s">
        <v>2025</v>
      </c>
      <c r="F5095" s="68" t="s">
        <v>2026</v>
      </c>
      <c r="G5095" s="68" t="s">
        <v>2010</v>
      </c>
      <c r="H5095" s="68" t="s">
        <v>2011</v>
      </c>
      <c r="I5095" s="68">
        <v>10</v>
      </c>
      <c r="J5095" s="68" t="s">
        <v>2267</v>
      </c>
      <c r="K5095" s="68">
        <v>2.8</v>
      </c>
      <c r="L5095" s="68">
        <v>0.77</v>
      </c>
      <c r="M5095" s="68" t="s">
        <v>1960</v>
      </c>
      <c r="N5095" s="143">
        <f>IF(対応ガラス検索!$E$2="-","",IF(対応ガラス検索!$E$2&gt;=K5095,MAX($N$2:N5094)+1,""))</f>
        <v>5094</v>
      </c>
      <c r="O5095" s="143" t="str">
        <f>IF(対応ガラス検索!$E$2="-","",IF(L5095&lt;=0.65,MAX($O$2:O5094)+1,""))</f>
        <v/>
      </c>
      <c r="P5095" s="144"/>
      <c r="Q5095" s="145"/>
    </row>
    <row r="5096" spans="1:17" x14ac:dyDescent="0.4">
      <c r="A5096" s="68">
        <v>5095</v>
      </c>
      <c r="B5096" s="68" t="s">
        <v>2056</v>
      </c>
      <c r="C5096" s="68" t="s">
        <v>2297</v>
      </c>
      <c r="D5096" s="68" t="s">
        <v>2119</v>
      </c>
      <c r="E5096" s="68" t="s">
        <v>2025</v>
      </c>
      <c r="F5096" s="68" t="s">
        <v>2026</v>
      </c>
      <c r="G5096" s="68" t="s">
        <v>2010</v>
      </c>
      <c r="H5096" s="68" t="s">
        <v>2011</v>
      </c>
      <c r="I5096" s="68">
        <v>11</v>
      </c>
      <c r="J5096" s="68" t="s">
        <v>2267</v>
      </c>
      <c r="K5096" s="68">
        <v>2.7</v>
      </c>
      <c r="L5096" s="68">
        <v>0.77</v>
      </c>
      <c r="M5096" s="68" t="s">
        <v>1960</v>
      </c>
      <c r="N5096" s="143">
        <f>IF(対応ガラス検索!$E$2="-","",IF(対応ガラス検索!$E$2&gt;=K5096,MAX($N$2:N5095)+1,""))</f>
        <v>5095</v>
      </c>
      <c r="O5096" s="143" t="str">
        <f>IF(対応ガラス検索!$E$2="-","",IF(L5096&lt;=0.65,MAX($O$2:O5095)+1,""))</f>
        <v/>
      </c>
      <c r="P5096" s="144"/>
      <c r="Q5096" s="145"/>
    </row>
    <row r="5097" spans="1:17" x14ac:dyDescent="0.4">
      <c r="A5097" s="68">
        <v>5096</v>
      </c>
      <c r="B5097" s="68" t="s">
        <v>2056</v>
      </c>
      <c r="C5097" s="68" t="s">
        <v>2297</v>
      </c>
      <c r="D5097" s="68" t="s">
        <v>2119</v>
      </c>
      <c r="E5097" s="68" t="s">
        <v>2025</v>
      </c>
      <c r="F5097" s="68" t="s">
        <v>2026</v>
      </c>
      <c r="G5097" s="68" t="s">
        <v>2010</v>
      </c>
      <c r="H5097" s="68" t="s">
        <v>2011</v>
      </c>
      <c r="I5097" s="68">
        <v>12</v>
      </c>
      <c r="J5097" s="68" t="s">
        <v>2267</v>
      </c>
      <c r="K5097" s="68">
        <v>2.7</v>
      </c>
      <c r="L5097" s="68">
        <v>0.77</v>
      </c>
      <c r="M5097" s="68" t="s">
        <v>1960</v>
      </c>
      <c r="N5097" s="143">
        <f>IF(対応ガラス検索!$E$2="-","",IF(対応ガラス検索!$E$2&gt;=K5097,MAX($N$2:N5096)+1,""))</f>
        <v>5096</v>
      </c>
      <c r="O5097" s="143" t="str">
        <f>IF(対応ガラス検索!$E$2="-","",IF(L5097&lt;=0.65,MAX($O$2:O5096)+1,""))</f>
        <v/>
      </c>
      <c r="P5097" s="144"/>
      <c r="Q5097" s="145"/>
    </row>
    <row r="5098" spans="1:17" x14ac:dyDescent="0.4">
      <c r="A5098" s="68">
        <v>5097</v>
      </c>
      <c r="B5098" s="68" t="s">
        <v>2056</v>
      </c>
      <c r="C5098" s="68" t="s">
        <v>2297</v>
      </c>
      <c r="D5098" s="68" t="s">
        <v>2121</v>
      </c>
      <c r="E5098" s="68" t="s">
        <v>2025</v>
      </c>
      <c r="F5098" s="68" t="s">
        <v>2026</v>
      </c>
      <c r="G5098" s="68" t="s">
        <v>2032</v>
      </c>
      <c r="H5098" s="68" t="s">
        <v>2033</v>
      </c>
      <c r="I5098" s="68">
        <v>6</v>
      </c>
      <c r="J5098" s="68" t="s">
        <v>2267</v>
      </c>
      <c r="K5098" s="68">
        <v>3</v>
      </c>
      <c r="L5098" s="68">
        <v>0.74</v>
      </c>
      <c r="M5098" s="68" t="s">
        <v>1960</v>
      </c>
      <c r="N5098" s="143">
        <f>IF(対応ガラス検索!$E$2="-","",IF(対応ガラス検索!$E$2&gt;=K5098,MAX($N$2:N5097)+1,""))</f>
        <v>5097</v>
      </c>
      <c r="O5098" s="143" t="str">
        <f>IF(対応ガラス検索!$E$2="-","",IF(L5098&lt;=0.65,MAX($O$2:O5097)+1,""))</f>
        <v/>
      </c>
      <c r="P5098" s="144"/>
      <c r="Q5098" s="145"/>
    </row>
    <row r="5099" spans="1:17" x14ac:dyDescent="0.4">
      <c r="A5099" s="68">
        <v>5098</v>
      </c>
      <c r="B5099" s="68" t="s">
        <v>2056</v>
      </c>
      <c r="C5099" s="68" t="s">
        <v>2297</v>
      </c>
      <c r="D5099" s="68" t="s">
        <v>2121</v>
      </c>
      <c r="E5099" s="68" t="s">
        <v>2025</v>
      </c>
      <c r="F5099" s="68" t="s">
        <v>2026</v>
      </c>
      <c r="G5099" s="68" t="s">
        <v>2032</v>
      </c>
      <c r="H5099" s="68" t="s">
        <v>2033</v>
      </c>
      <c r="I5099" s="68">
        <v>7</v>
      </c>
      <c r="J5099" s="68" t="s">
        <v>2267</v>
      </c>
      <c r="K5099" s="68">
        <v>2.9</v>
      </c>
      <c r="L5099" s="68">
        <v>0.74</v>
      </c>
      <c r="M5099" s="68" t="s">
        <v>1960</v>
      </c>
      <c r="N5099" s="143">
        <f>IF(対応ガラス検索!$E$2="-","",IF(対応ガラス検索!$E$2&gt;=K5099,MAX($N$2:N5098)+1,""))</f>
        <v>5098</v>
      </c>
      <c r="O5099" s="143" t="str">
        <f>IF(対応ガラス検索!$E$2="-","",IF(L5099&lt;=0.65,MAX($O$2:O5098)+1,""))</f>
        <v/>
      </c>
      <c r="P5099" s="144"/>
      <c r="Q5099" s="145"/>
    </row>
    <row r="5100" spans="1:17" x14ac:dyDescent="0.4">
      <c r="A5100" s="68">
        <v>5099</v>
      </c>
      <c r="B5100" s="68" t="s">
        <v>2056</v>
      </c>
      <c r="C5100" s="68" t="s">
        <v>2297</v>
      </c>
      <c r="D5100" s="68" t="s">
        <v>2121</v>
      </c>
      <c r="E5100" s="68" t="s">
        <v>2025</v>
      </c>
      <c r="F5100" s="68" t="s">
        <v>2026</v>
      </c>
      <c r="G5100" s="68" t="s">
        <v>2032</v>
      </c>
      <c r="H5100" s="68" t="s">
        <v>2033</v>
      </c>
      <c r="I5100" s="68">
        <v>8</v>
      </c>
      <c r="J5100" s="68" t="s">
        <v>2267</v>
      </c>
      <c r="K5100" s="68">
        <v>2.9</v>
      </c>
      <c r="L5100" s="68">
        <v>0.75</v>
      </c>
      <c r="M5100" s="68" t="s">
        <v>1960</v>
      </c>
      <c r="N5100" s="143">
        <f>IF(対応ガラス検索!$E$2="-","",IF(対応ガラス検索!$E$2&gt;=K5100,MAX($N$2:N5099)+1,""))</f>
        <v>5099</v>
      </c>
      <c r="O5100" s="143" t="str">
        <f>IF(対応ガラス検索!$E$2="-","",IF(L5100&lt;=0.65,MAX($O$2:O5099)+1,""))</f>
        <v/>
      </c>
      <c r="P5100" s="144"/>
      <c r="Q5100" s="145"/>
    </row>
    <row r="5101" spans="1:17" x14ac:dyDescent="0.4">
      <c r="A5101" s="68">
        <v>5100</v>
      </c>
      <c r="B5101" s="68" t="s">
        <v>2056</v>
      </c>
      <c r="C5101" s="68" t="s">
        <v>2297</v>
      </c>
      <c r="D5101" s="68" t="s">
        <v>2121</v>
      </c>
      <c r="E5101" s="68" t="s">
        <v>2025</v>
      </c>
      <c r="F5101" s="68" t="s">
        <v>2026</v>
      </c>
      <c r="G5101" s="68" t="s">
        <v>2032</v>
      </c>
      <c r="H5101" s="68" t="s">
        <v>2033</v>
      </c>
      <c r="I5101" s="68">
        <v>9</v>
      </c>
      <c r="J5101" s="68" t="s">
        <v>2267</v>
      </c>
      <c r="K5101" s="68">
        <v>2.8</v>
      </c>
      <c r="L5101" s="68">
        <v>0.75</v>
      </c>
      <c r="M5101" s="68" t="s">
        <v>1960</v>
      </c>
      <c r="N5101" s="143">
        <f>IF(対応ガラス検索!$E$2="-","",IF(対応ガラス検索!$E$2&gt;=K5101,MAX($N$2:N5100)+1,""))</f>
        <v>5100</v>
      </c>
      <c r="O5101" s="143" t="str">
        <f>IF(対応ガラス検索!$E$2="-","",IF(L5101&lt;=0.65,MAX($O$2:O5100)+1,""))</f>
        <v/>
      </c>
      <c r="P5101" s="144"/>
      <c r="Q5101" s="145"/>
    </row>
    <row r="5102" spans="1:17" x14ac:dyDescent="0.4">
      <c r="A5102" s="68">
        <v>5101</v>
      </c>
      <c r="B5102" s="68" t="s">
        <v>2056</v>
      </c>
      <c r="C5102" s="68" t="s">
        <v>2297</v>
      </c>
      <c r="D5102" s="68" t="s">
        <v>2121</v>
      </c>
      <c r="E5102" s="68" t="s">
        <v>2025</v>
      </c>
      <c r="F5102" s="68" t="s">
        <v>2026</v>
      </c>
      <c r="G5102" s="68" t="s">
        <v>2032</v>
      </c>
      <c r="H5102" s="68" t="s">
        <v>2033</v>
      </c>
      <c r="I5102" s="68">
        <v>10</v>
      </c>
      <c r="J5102" s="68" t="s">
        <v>2267</v>
      </c>
      <c r="K5102" s="68">
        <v>2.8</v>
      </c>
      <c r="L5102" s="68">
        <v>0.75</v>
      </c>
      <c r="M5102" s="68" t="s">
        <v>1960</v>
      </c>
      <c r="N5102" s="143">
        <f>IF(対応ガラス検索!$E$2="-","",IF(対応ガラス検索!$E$2&gt;=K5102,MAX($N$2:N5101)+1,""))</f>
        <v>5101</v>
      </c>
      <c r="O5102" s="143" t="str">
        <f>IF(対応ガラス検索!$E$2="-","",IF(L5102&lt;=0.65,MAX($O$2:O5101)+1,""))</f>
        <v/>
      </c>
      <c r="P5102" s="144"/>
      <c r="Q5102" s="145"/>
    </row>
    <row r="5103" spans="1:17" x14ac:dyDescent="0.4">
      <c r="A5103" s="68">
        <v>5102</v>
      </c>
      <c r="B5103" s="68" t="s">
        <v>2056</v>
      </c>
      <c r="C5103" s="68" t="s">
        <v>2297</v>
      </c>
      <c r="D5103" s="68" t="s">
        <v>2121</v>
      </c>
      <c r="E5103" s="68" t="s">
        <v>2025</v>
      </c>
      <c r="F5103" s="68" t="s">
        <v>2026</v>
      </c>
      <c r="G5103" s="68" t="s">
        <v>2032</v>
      </c>
      <c r="H5103" s="68" t="s">
        <v>2033</v>
      </c>
      <c r="I5103" s="68">
        <v>11</v>
      </c>
      <c r="J5103" s="68" t="s">
        <v>2267</v>
      </c>
      <c r="K5103" s="68">
        <v>2.7</v>
      </c>
      <c r="L5103" s="68">
        <v>0.75</v>
      </c>
      <c r="M5103" s="68" t="s">
        <v>1960</v>
      </c>
      <c r="N5103" s="143">
        <f>IF(対応ガラス検索!$E$2="-","",IF(対応ガラス検索!$E$2&gt;=K5103,MAX($N$2:N5102)+1,""))</f>
        <v>5102</v>
      </c>
      <c r="O5103" s="143" t="str">
        <f>IF(対応ガラス検索!$E$2="-","",IF(L5103&lt;=0.65,MAX($O$2:O5102)+1,""))</f>
        <v/>
      </c>
      <c r="P5103" s="144"/>
      <c r="Q5103" s="145"/>
    </row>
    <row r="5104" spans="1:17" x14ac:dyDescent="0.4">
      <c r="A5104" s="68">
        <v>5103</v>
      </c>
      <c r="B5104" s="68" t="s">
        <v>2056</v>
      </c>
      <c r="C5104" s="68" t="s">
        <v>2297</v>
      </c>
      <c r="D5104" s="68" t="s">
        <v>2121</v>
      </c>
      <c r="E5104" s="68" t="s">
        <v>2025</v>
      </c>
      <c r="F5104" s="68" t="s">
        <v>2026</v>
      </c>
      <c r="G5104" s="68" t="s">
        <v>2032</v>
      </c>
      <c r="H5104" s="68" t="s">
        <v>2033</v>
      </c>
      <c r="I5104" s="68">
        <v>12</v>
      </c>
      <c r="J5104" s="68" t="s">
        <v>2267</v>
      </c>
      <c r="K5104" s="68">
        <v>2.7</v>
      </c>
      <c r="L5104" s="68">
        <v>0.75</v>
      </c>
      <c r="M5104" s="68" t="s">
        <v>1960</v>
      </c>
      <c r="N5104" s="143">
        <f>IF(対応ガラス検索!$E$2="-","",IF(対応ガラス検索!$E$2&gt;=K5104,MAX($N$2:N5103)+1,""))</f>
        <v>5103</v>
      </c>
      <c r="O5104" s="143" t="str">
        <f>IF(対応ガラス検索!$E$2="-","",IF(L5104&lt;=0.65,MAX($O$2:O5103)+1,""))</f>
        <v/>
      </c>
      <c r="P5104" s="144"/>
      <c r="Q5104" s="145"/>
    </row>
    <row r="5105" spans="1:17" x14ac:dyDescent="0.4">
      <c r="A5105" s="68">
        <v>5104</v>
      </c>
      <c r="B5105" s="68" t="s">
        <v>2056</v>
      </c>
      <c r="C5105" s="68" t="s">
        <v>2297</v>
      </c>
      <c r="D5105" s="68" t="s">
        <v>2121</v>
      </c>
      <c r="E5105" s="68" t="s">
        <v>2025</v>
      </c>
      <c r="F5105" s="68" t="s">
        <v>2026</v>
      </c>
      <c r="G5105" s="68" t="s">
        <v>2032</v>
      </c>
      <c r="H5105" s="68" t="s">
        <v>2033</v>
      </c>
      <c r="I5105" s="68">
        <v>13</v>
      </c>
      <c r="J5105" s="68" t="s">
        <v>2267</v>
      </c>
      <c r="K5105" s="142">
        <v>2.6</v>
      </c>
      <c r="L5105" s="68">
        <v>0.75</v>
      </c>
      <c r="M5105" s="68" t="s">
        <v>1960</v>
      </c>
      <c r="N5105" s="143">
        <f>IF(対応ガラス検索!$E$2="-","",IF(対応ガラス検索!$E$2&gt;=K5105,MAX($N$2:N5104)+1,""))</f>
        <v>5104</v>
      </c>
      <c r="O5105" s="143" t="str">
        <f>IF(対応ガラス検索!$E$2="-","",IF(L5105&lt;=0.65,MAX($O$2:O5104)+1,""))</f>
        <v/>
      </c>
      <c r="P5105" s="144"/>
      <c r="Q5105" s="145"/>
    </row>
    <row r="5106" spans="1:17" x14ac:dyDescent="0.4">
      <c r="A5106" s="68">
        <v>5105</v>
      </c>
      <c r="B5106" s="68" t="s">
        <v>2056</v>
      </c>
      <c r="C5106" s="68" t="s">
        <v>2297</v>
      </c>
      <c r="D5106" s="68" t="s">
        <v>2122</v>
      </c>
      <c r="E5106" s="68" t="s">
        <v>2025</v>
      </c>
      <c r="F5106" s="68" t="s">
        <v>2026</v>
      </c>
      <c r="G5106" s="68" t="s">
        <v>2047</v>
      </c>
      <c r="H5106" s="68" t="s">
        <v>2048</v>
      </c>
      <c r="I5106" s="68">
        <v>6</v>
      </c>
      <c r="J5106" s="68" t="s">
        <v>2267</v>
      </c>
      <c r="K5106" s="68">
        <v>3</v>
      </c>
      <c r="L5106" s="68">
        <v>0.75</v>
      </c>
      <c r="M5106" s="68" t="s">
        <v>2002</v>
      </c>
      <c r="N5106" s="143">
        <f>IF(対応ガラス検索!$E$2="-","",IF(対応ガラス検索!$E$2&gt;=K5106,MAX($N$2:N5105)+1,""))</f>
        <v>5105</v>
      </c>
      <c r="O5106" s="143" t="str">
        <f>IF(対応ガラス検索!$E$2="-","",IF(L5106&lt;=0.65,MAX($O$2:O5105)+1,""))</f>
        <v/>
      </c>
      <c r="P5106" s="144"/>
      <c r="Q5106" s="145"/>
    </row>
    <row r="5107" spans="1:17" x14ac:dyDescent="0.4">
      <c r="A5107" s="68">
        <v>5106</v>
      </c>
      <c r="B5107" s="68" t="s">
        <v>2056</v>
      </c>
      <c r="C5107" s="68" t="s">
        <v>2297</v>
      </c>
      <c r="D5107" s="68" t="s">
        <v>2122</v>
      </c>
      <c r="E5107" s="68" t="s">
        <v>2025</v>
      </c>
      <c r="F5107" s="68" t="s">
        <v>2026</v>
      </c>
      <c r="G5107" s="68" t="s">
        <v>2047</v>
      </c>
      <c r="H5107" s="68" t="s">
        <v>2048</v>
      </c>
      <c r="I5107" s="68">
        <v>7</v>
      </c>
      <c r="J5107" s="68" t="s">
        <v>2267</v>
      </c>
      <c r="K5107" s="68">
        <v>2.9</v>
      </c>
      <c r="L5107" s="68">
        <v>0.75</v>
      </c>
      <c r="M5107" s="68" t="s">
        <v>2002</v>
      </c>
      <c r="N5107" s="143">
        <f>IF(対応ガラス検索!$E$2="-","",IF(対応ガラス検索!$E$2&gt;=K5107,MAX($N$2:N5106)+1,""))</f>
        <v>5106</v>
      </c>
      <c r="O5107" s="143" t="str">
        <f>IF(対応ガラス検索!$E$2="-","",IF(L5107&lt;=0.65,MAX($O$2:O5106)+1,""))</f>
        <v/>
      </c>
      <c r="P5107" s="144"/>
      <c r="Q5107" s="145"/>
    </row>
    <row r="5108" spans="1:17" x14ac:dyDescent="0.4">
      <c r="A5108" s="68">
        <v>5107</v>
      </c>
      <c r="B5108" s="68" t="s">
        <v>2056</v>
      </c>
      <c r="C5108" s="68" t="s">
        <v>2297</v>
      </c>
      <c r="D5108" s="68" t="s">
        <v>2122</v>
      </c>
      <c r="E5108" s="68" t="s">
        <v>2025</v>
      </c>
      <c r="F5108" s="68" t="s">
        <v>2026</v>
      </c>
      <c r="G5108" s="68" t="s">
        <v>2047</v>
      </c>
      <c r="H5108" s="68" t="s">
        <v>2048</v>
      </c>
      <c r="I5108" s="68">
        <v>8</v>
      </c>
      <c r="J5108" s="68" t="s">
        <v>2267</v>
      </c>
      <c r="K5108" s="68">
        <v>2.8</v>
      </c>
      <c r="L5108" s="68">
        <v>0.75</v>
      </c>
      <c r="M5108" s="68" t="s">
        <v>2002</v>
      </c>
      <c r="N5108" s="143">
        <f>IF(対応ガラス検索!$E$2="-","",IF(対応ガラス検索!$E$2&gt;=K5108,MAX($N$2:N5107)+1,""))</f>
        <v>5107</v>
      </c>
      <c r="O5108" s="143" t="str">
        <f>IF(対応ガラス検索!$E$2="-","",IF(L5108&lt;=0.65,MAX($O$2:O5107)+1,""))</f>
        <v/>
      </c>
      <c r="P5108" s="144"/>
      <c r="Q5108" s="145"/>
    </row>
    <row r="5109" spans="1:17" x14ac:dyDescent="0.4">
      <c r="A5109" s="68">
        <v>5108</v>
      </c>
      <c r="B5109" s="68" t="s">
        <v>2056</v>
      </c>
      <c r="C5109" s="68" t="s">
        <v>2297</v>
      </c>
      <c r="D5109" s="68" t="s">
        <v>2122</v>
      </c>
      <c r="E5109" s="68" t="s">
        <v>2025</v>
      </c>
      <c r="F5109" s="68" t="s">
        <v>2026</v>
      </c>
      <c r="G5109" s="68" t="s">
        <v>2047</v>
      </c>
      <c r="H5109" s="68" t="s">
        <v>2048</v>
      </c>
      <c r="I5109" s="68">
        <v>9</v>
      </c>
      <c r="J5109" s="68" t="s">
        <v>2267</v>
      </c>
      <c r="K5109" s="68">
        <v>2.8</v>
      </c>
      <c r="L5109" s="68">
        <v>0.75</v>
      </c>
      <c r="M5109" s="68" t="s">
        <v>2002</v>
      </c>
      <c r="N5109" s="143">
        <f>IF(対応ガラス検索!$E$2="-","",IF(対応ガラス検索!$E$2&gt;=K5109,MAX($N$2:N5108)+1,""))</f>
        <v>5108</v>
      </c>
      <c r="O5109" s="143" t="str">
        <f>IF(対応ガラス検索!$E$2="-","",IF(L5109&lt;=0.65,MAX($O$2:O5108)+1,""))</f>
        <v/>
      </c>
      <c r="P5109" s="144"/>
      <c r="Q5109" s="145"/>
    </row>
    <row r="5110" spans="1:17" x14ac:dyDescent="0.4">
      <c r="A5110" s="68">
        <v>5109</v>
      </c>
      <c r="B5110" s="68" t="s">
        <v>2056</v>
      </c>
      <c r="C5110" s="68" t="s">
        <v>2297</v>
      </c>
      <c r="D5110" s="68" t="s">
        <v>2122</v>
      </c>
      <c r="E5110" s="68" t="s">
        <v>2025</v>
      </c>
      <c r="F5110" s="68" t="s">
        <v>2026</v>
      </c>
      <c r="G5110" s="68" t="s">
        <v>2047</v>
      </c>
      <c r="H5110" s="68" t="s">
        <v>2048</v>
      </c>
      <c r="I5110" s="68">
        <v>10</v>
      </c>
      <c r="J5110" s="68" t="s">
        <v>2267</v>
      </c>
      <c r="K5110" s="68">
        <v>2.7</v>
      </c>
      <c r="L5110" s="68">
        <v>0.75</v>
      </c>
      <c r="M5110" s="68" t="s">
        <v>2002</v>
      </c>
      <c r="N5110" s="143">
        <f>IF(対応ガラス検索!$E$2="-","",IF(対応ガラス検索!$E$2&gt;=K5110,MAX($N$2:N5109)+1,""))</f>
        <v>5109</v>
      </c>
      <c r="O5110" s="143" t="str">
        <f>IF(対応ガラス検索!$E$2="-","",IF(L5110&lt;=0.65,MAX($O$2:O5109)+1,""))</f>
        <v/>
      </c>
      <c r="P5110" s="144"/>
      <c r="Q5110" s="145"/>
    </row>
    <row r="5111" spans="1:17" x14ac:dyDescent="0.4">
      <c r="A5111" s="68">
        <v>5110</v>
      </c>
      <c r="B5111" s="68" t="s">
        <v>2056</v>
      </c>
      <c r="C5111" s="68" t="s">
        <v>2297</v>
      </c>
      <c r="D5111" s="68" t="s">
        <v>2122</v>
      </c>
      <c r="E5111" s="68" t="s">
        <v>2025</v>
      </c>
      <c r="F5111" s="68" t="s">
        <v>2026</v>
      </c>
      <c r="G5111" s="68" t="s">
        <v>2047</v>
      </c>
      <c r="H5111" s="68" t="s">
        <v>2048</v>
      </c>
      <c r="I5111" s="68">
        <v>11</v>
      </c>
      <c r="J5111" s="68" t="s">
        <v>2267</v>
      </c>
      <c r="K5111" s="68">
        <v>2.7</v>
      </c>
      <c r="L5111" s="68">
        <v>0.75</v>
      </c>
      <c r="M5111" s="68" t="s">
        <v>2002</v>
      </c>
      <c r="N5111" s="143">
        <f>IF(対応ガラス検索!$E$2="-","",IF(対応ガラス検索!$E$2&gt;=K5111,MAX($N$2:N5110)+1,""))</f>
        <v>5110</v>
      </c>
      <c r="O5111" s="143" t="str">
        <f>IF(対応ガラス検索!$E$2="-","",IF(L5111&lt;=0.65,MAX($O$2:O5110)+1,""))</f>
        <v/>
      </c>
      <c r="P5111" s="144"/>
      <c r="Q5111" s="145"/>
    </row>
    <row r="5112" spans="1:17" x14ac:dyDescent="0.4">
      <c r="A5112" s="68">
        <v>5111</v>
      </c>
      <c r="B5112" s="68" t="s">
        <v>2056</v>
      </c>
      <c r="C5112" s="68" t="s">
        <v>2297</v>
      </c>
      <c r="D5112" s="68" t="s">
        <v>2122</v>
      </c>
      <c r="E5112" s="68" t="s">
        <v>2025</v>
      </c>
      <c r="F5112" s="68" t="s">
        <v>2026</v>
      </c>
      <c r="G5112" s="68" t="s">
        <v>2047</v>
      </c>
      <c r="H5112" s="68" t="s">
        <v>2048</v>
      </c>
      <c r="I5112" s="68">
        <v>12</v>
      </c>
      <c r="J5112" s="68" t="s">
        <v>2267</v>
      </c>
      <c r="K5112" s="68">
        <v>2.6</v>
      </c>
      <c r="L5112" s="68">
        <v>0.75</v>
      </c>
      <c r="M5112" s="68" t="s">
        <v>2002</v>
      </c>
      <c r="N5112" s="143">
        <f>IF(対応ガラス検索!$E$2="-","",IF(対応ガラス検索!$E$2&gt;=K5112,MAX($N$2:N5111)+1,""))</f>
        <v>5111</v>
      </c>
      <c r="O5112" s="143" t="str">
        <f>IF(対応ガラス検索!$E$2="-","",IF(L5112&lt;=0.65,MAX($O$2:O5111)+1,""))</f>
        <v/>
      </c>
      <c r="P5112" s="144"/>
      <c r="Q5112" s="145"/>
    </row>
    <row r="5113" spans="1:17" x14ac:dyDescent="0.4">
      <c r="A5113" s="68">
        <v>5112</v>
      </c>
      <c r="B5113" s="68" t="s">
        <v>2056</v>
      </c>
      <c r="C5113" s="68" t="s">
        <v>2297</v>
      </c>
      <c r="D5113" s="68" t="s">
        <v>2122</v>
      </c>
      <c r="E5113" s="68" t="s">
        <v>2025</v>
      </c>
      <c r="F5113" s="68" t="s">
        <v>2026</v>
      </c>
      <c r="G5113" s="68" t="s">
        <v>2047</v>
      </c>
      <c r="H5113" s="68" t="s">
        <v>2048</v>
      </c>
      <c r="I5113" s="68">
        <v>13</v>
      </c>
      <c r="J5113" s="68" t="s">
        <v>2267</v>
      </c>
      <c r="K5113" s="68">
        <v>2.6</v>
      </c>
      <c r="L5113" s="68">
        <v>0.75</v>
      </c>
      <c r="M5113" s="68" t="s">
        <v>2002</v>
      </c>
      <c r="N5113" s="143">
        <f>IF(対応ガラス検索!$E$2="-","",IF(対応ガラス検索!$E$2&gt;=K5113,MAX($N$2:N5112)+1,""))</f>
        <v>5112</v>
      </c>
      <c r="O5113" s="143" t="str">
        <f>IF(対応ガラス検索!$E$2="-","",IF(L5113&lt;=0.65,MAX($O$2:O5112)+1,""))</f>
        <v/>
      </c>
      <c r="P5113" s="144"/>
      <c r="Q5113" s="145"/>
    </row>
    <row r="5114" spans="1:17" x14ac:dyDescent="0.4">
      <c r="A5114" s="68">
        <v>5113</v>
      </c>
      <c r="B5114" s="68" t="s">
        <v>2056</v>
      </c>
      <c r="C5114" s="68" t="s">
        <v>2297</v>
      </c>
      <c r="D5114" s="68" t="s">
        <v>2123</v>
      </c>
      <c r="E5114" s="68" t="s">
        <v>2029</v>
      </c>
      <c r="F5114" s="68" t="s">
        <v>2030</v>
      </c>
      <c r="G5114" s="68" t="s">
        <v>1971</v>
      </c>
      <c r="H5114" s="68" t="s">
        <v>1972</v>
      </c>
      <c r="I5114" s="68">
        <v>6</v>
      </c>
      <c r="J5114" s="68" t="s">
        <v>2267</v>
      </c>
      <c r="K5114" s="68">
        <v>3.1</v>
      </c>
      <c r="L5114" s="68">
        <v>0.77</v>
      </c>
      <c r="M5114" s="68" t="s">
        <v>1960</v>
      </c>
      <c r="N5114" s="143">
        <f>IF(対応ガラス検索!$E$2="-","",IF(対応ガラス検索!$E$2&gt;=K5114,MAX($N$2:N5113)+1,""))</f>
        <v>5113</v>
      </c>
      <c r="O5114" s="143" t="str">
        <f>IF(対応ガラス検索!$E$2="-","",IF(L5114&lt;=0.65,MAX($O$2:O5113)+1,""))</f>
        <v/>
      </c>
      <c r="P5114" s="144"/>
      <c r="Q5114" s="145"/>
    </row>
    <row r="5115" spans="1:17" x14ac:dyDescent="0.4">
      <c r="A5115" s="68">
        <v>5114</v>
      </c>
      <c r="B5115" s="68" t="s">
        <v>2056</v>
      </c>
      <c r="C5115" s="68" t="s">
        <v>2297</v>
      </c>
      <c r="D5115" s="68" t="s">
        <v>2123</v>
      </c>
      <c r="E5115" s="68" t="s">
        <v>2029</v>
      </c>
      <c r="F5115" s="68" t="s">
        <v>2030</v>
      </c>
      <c r="G5115" s="68" t="s">
        <v>1971</v>
      </c>
      <c r="H5115" s="68" t="s">
        <v>1972</v>
      </c>
      <c r="I5115" s="68">
        <v>7</v>
      </c>
      <c r="J5115" s="68" t="s">
        <v>2267</v>
      </c>
      <c r="K5115" s="68">
        <v>3</v>
      </c>
      <c r="L5115" s="68">
        <v>0.77</v>
      </c>
      <c r="M5115" s="68" t="s">
        <v>1960</v>
      </c>
      <c r="N5115" s="143">
        <f>IF(対応ガラス検索!$E$2="-","",IF(対応ガラス検索!$E$2&gt;=K5115,MAX($N$2:N5114)+1,""))</f>
        <v>5114</v>
      </c>
      <c r="O5115" s="143" t="str">
        <f>IF(対応ガラス検索!$E$2="-","",IF(L5115&lt;=0.65,MAX($O$2:O5114)+1,""))</f>
        <v/>
      </c>
      <c r="P5115" s="144"/>
      <c r="Q5115" s="145"/>
    </row>
    <row r="5116" spans="1:17" x14ac:dyDescent="0.4">
      <c r="A5116" s="68">
        <v>5115</v>
      </c>
      <c r="B5116" s="68" t="s">
        <v>2056</v>
      </c>
      <c r="C5116" s="68" t="s">
        <v>2297</v>
      </c>
      <c r="D5116" s="68" t="s">
        <v>2123</v>
      </c>
      <c r="E5116" s="68" t="s">
        <v>2029</v>
      </c>
      <c r="F5116" s="68" t="s">
        <v>2030</v>
      </c>
      <c r="G5116" s="68" t="s">
        <v>1971</v>
      </c>
      <c r="H5116" s="68" t="s">
        <v>1972</v>
      </c>
      <c r="I5116" s="68">
        <v>8</v>
      </c>
      <c r="J5116" s="68" t="s">
        <v>2267</v>
      </c>
      <c r="K5116" s="68">
        <v>2.9</v>
      </c>
      <c r="L5116" s="68">
        <v>0.77</v>
      </c>
      <c r="M5116" s="68" t="s">
        <v>1960</v>
      </c>
      <c r="N5116" s="143">
        <f>IF(対応ガラス検索!$E$2="-","",IF(対応ガラス検索!$E$2&gt;=K5116,MAX($N$2:N5115)+1,""))</f>
        <v>5115</v>
      </c>
      <c r="O5116" s="143" t="str">
        <f>IF(対応ガラス検索!$E$2="-","",IF(L5116&lt;=0.65,MAX($O$2:O5115)+1,""))</f>
        <v/>
      </c>
      <c r="P5116" s="144"/>
      <c r="Q5116" s="145"/>
    </row>
    <row r="5117" spans="1:17" x14ac:dyDescent="0.4">
      <c r="A5117" s="68">
        <v>5116</v>
      </c>
      <c r="B5117" s="68" t="s">
        <v>2056</v>
      </c>
      <c r="C5117" s="68" t="s">
        <v>2297</v>
      </c>
      <c r="D5117" s="68" t="s">
        <v>2123</v>
      </c>
      <c r="E5117" s="68" t="s">
        <v>2029</v>
      </c>
      <c r="F5117" s="68" t="s">
        <v>2030</v>
      </c>
      <c r="G5117" s="68" t="s">
        <v>1971</v>
      </c>
      <c r="H5117" s="68" t="s">
        <v>1972</v>
      </c>
      <c r="I5117" s="68">
        <v>9</v>
      </c>
      <c r="J5117" s="68" t="s">
        <v>2267</v>
      </c>
      <c r="K5117" s="68">
        <v>2.8</v>
      </c>
      <c r="L5117" s="68">
        <v>0.77</v>
      </c>
      <c r="M5117" s="68" t="s">
        <v>1960</v>
      </c>
      <c r="N5117" s="143">
        <f>IF(対応ガラス検索!$E$2="-","",IF(対応ガラス検索!$E$2&gt;=K5117,MAX($N$2:N5116)+1,""))</f>
        <v>5116</v>
      </c>
      <c r="O5117" s="143" t="str">
        <f>IF(対応ガラス検索!$E$2="-","",IF(L5117&lt;=0.65,MAX($O$2:O5116)+1,""))</f>
        <v/>
      </c>
      <c r="P5117" s="144"/>
      <c r="Q5117" s="145"/>
    </row>
    <row r="5118" spans="1:17" x14ac:dyDescent="0.4">
      <c r="A5118" s="68">
        <v>5117</v>
      </c>
      <c r="B5118" s="68" t="s">
        <v>2056</v>
      </c>
      <c r="C5118" s="68" t="s">
        <v>2297</v>
      </c>
      <c r="D5118" s="68" t="s">
        <v>2123</v>
      </c>
      <c r="E5118" s="68" t="s">
        <v>2029</v>
      </c>
      <c r="F5118" s="68" t="s">
        <v>2030</v>
      </c>
      <c r="G5118" s="68" t="s">
        <v>1971</v>
      </c>
      <c r="H5118" s="68" t="s">
        <v>1972</v>
      </c>
      <c r="I5118" s="68">
        <v>10</v>
      </c>
      <c r="J5118" s="68" t="s">
        <v>2267</v>
      </c>
      <c r="K5118" s="142">
        <v>2.8</v>
      </c>
      <c r="L5118" s="68">
        <v>0.77</v>
      </c>
      <c r="M5118" s="68" t="s">
        <v>1960</v>
      </c>
      <c r="N5118" s="143">
        <f>IF(対応ガラス検索!$E$2="-","",IF(対応ガラス検索!$E$2&gt;=K5118,MAX($N$2:N5117)+1,""))</f>
        <v>5117</v>
      </c>
      <c r="O5118" s="143" t="str">
        <f>IF(対応ガラス検索!$E$2="-","",IF(L5118&lt;=0.65,MAX($O$2:O5117)+1,""))</f>
        <v/>
      </c>
      <c r="P5118" s="144"/>
      <c r="Q5118" s="145"/>
    </row>
    <row r="5119" spans="1:17" x14ac:dyDescent="0.4">
      <c r="A5119" s="68">
        <v>5118</v>
      </c>
      <c r="B5119" s="68" t="s">
        <v>2056</v>
      </c>
      <c r="C5119" s="68" t="s">
        <v>2297</v>
      </c>
      <c r="D5119" s="68" t="s">
        <v>2123</v>
      </c>
      <c r="E5119" s="68" t="s">
        <v>2029</v>
      </c>
      <c r="F5119" s="68" t="s">
        <v>2030</v>
      </c>
      <c r="G5119" s="68" t="s">
        <v>1971</v>
      </c>
      <c r="H5119" s="68" t="s">
        <v>1972</v>
      </c>
      <c r="I5119" s="68">
        <v>11</v>
      </c>
      <c r="J5119" s="68" t="s">
        <v>2267</v>
      </c>
      <c r="K5119" s="68">
        <v>2.7</v>
      </c>
      <c r="L5119" s="68">
        <v>0.77</v>
      </c>
      <c r="M5119" s="68" t="s">
        <v>1960</v>
      </c>
      <c r="N5119" s="143">
        <f>IF(対応ガラス検索!$E$2="-","",IF(対応ガラス検索!$E$2&gt;=K5119,MAX($N$2:N5118)+1,""))</f>
        <v>5118</v>
      </c>
      <c r="O5119" s="143" t="str">
        <f>IF(対応ガラス検索!$E$2="-","",IF(L5119&lt;=0.65,MAX($O$2:O5118)+1,""))</f>
        <v/>
      </c>
      <c r="P5119" s="144"/>
      <c r="Q5119" s="145"/>
    </row>
    <row r="5120" spans="1:17" x14ac:dyDescent="0.4">
      <c r="A5120" s="68">
        <v>5119</v>
      </c>
      <c r="B5120" s="68" t="s">
        <v>2056</v>
      </c>
      <c r="C5120" s="68" t="s">
        <v>2297</v>
      </c>
      <c r="D5120" s="68" t="s">
        <v>2123</v>
      </c>
      <c r="E5120" s="68" t="s">
        <v>2029</v>
      </c>
      <c r="F5120" s="68" t="s">
        <v>2030</v>
      </c>
      <c r="G5120" s="68" t="s">
        <v>1971</v>
      </c>
      <c r="H5120" s="68" t="s">
        <v>1972</v>
      </c>
      <c r="I5120" s="68">
        <v>12</v>
      </c>
      <c r="J5120" s="68" t="s">
        <v>2267</v>
      </c>
      <c r="K5120" s="68">
        <v>2.7</v>
      </c>
      <c r="L5120" s="68">
        <v>0.77</v>
      </c>
      <c r="M5120" s="68" t="s">
        <v>1960</v>
      </c>
      <c r="N5120" s="143">
        <f>IF(対応ガラス検索!$E$2="-","",IF(対応ガラス検索!$E$2&gt;=K5120,MAX($N$2:N5119)+1,""))</f>
        <v>5119</v>
      </c>
      <c r="O5120" s="143" t="str">
        <f>IF(対応ガラス検索!$E$2="-","",IF(L5120&lt;=0.65,MAX($O$2:O5119)+1,""))</f>
        <v/>
      </c>
      <c r="P5120" s="144"/>
      <c r="Q5120" s="145"/>
    </row>
    <row r="5121" spans="1:17" x14ac:dyDescent="0.4">
      <c r="A5121" s="68">
        <v>5120</v>
      </c>
      <c r="B5121" s="68" t="s">
        <v>2056</v>
      </c>
      <c r="C5121" s="68" t="s">
        <v>2297</v>
      </c>
      <c r="D5121" s="68" t="s">
        <v>2123</v>
      </c>
      <c r="E5121" s="68" t="s">
        <v>2029</v>
      </c>
      <c r="F5121" s="68" t="s">
        <v>2030</v>
      </c>
      <c r="G5121" s="68" t="s">
        <v>1971</v>
      </c>
      <c r="H5121" s="68" t="s">
        <v>1972</v>
      </c>
      <c r="I5121" s="68">
        <v>13</v>
      </c>
      <c r="J5121" s="68" t="s">
        <v>2267</v>
      </c>
      <c r="K5121" s="68">
        <v>2.7</v>
      </c>
      <c r="L5121" s="68">
        <v>0.77</v>
      </c>
      <c r="M5121" s="68" t="s">
        <v>1960</v>
      </c>
      <c r="N5121" s="143">
        <f>IF(対応ガラス検索!$E$2="-","",IF(対応ガラス検索!$E$2&gt;=K5121,MAX($N$2:N5120)+1,""))</f>
        <v>5120</v>
      </c>
      <c r="O5121" s="143" t="str">
        <f>IF(対応ガラス検索!$E$2="-","",IF(L5121&lt;=0.65,MAX($O$2:O5120)+1,""))</f>
        <v/>
      </c>
      <c r="P5121" s="144"/>
      <c r="Q5121" s="145"/>
    </row>
    <row r="5122" spans="1:17" x14ac:dyDescent="0.4">
      <c r="A5122" s="68">
        <v>5121</v>
      </c>
      <c r="B5122" s="68" t="s">
        <v>2056</v>
      </c>
      <c r="C5122" s="68" t="s">
        <v>2297</v>
      </c>
      <c r="D5122" s="68" t="s">
        <v>2127</v>
      </c>
      <c r="E5122" s="68" t="s">
        <v>2029</v>
      </c>
      <c r="F5122" s="68" t="s">
        <v>2030</v>
      </c>
      <c r="G5122" s="68" t="s">
        <v>2010</v>
      </c>
      <c r="H5122" s="68" t="s">
        <v>2011</v>
      </c>
      <c r="I5122" s="68">
        <v>6</v>
      </c>
      <c r="J5122" s="68" t="s">
        <v>2267</v>
      </c>
      <c r="K5122" s="68">
        <v>3</v>
      </c>
      <c r="L5122" s="68">
        <v>0.76</v>
      </c>
      <c r="M5122" s="68" t="s">
        <v>1960</v>
      </c>
      <c r="N5122" s="143">
        <f>IF(対応ガラス検索!$E$2="-","",IF(対応ガラス検索!$E$2&gt;=K5122,MAX($N$2:N5121)+1,""))</f>
        <v>5121</v>
      </c>
      <c r="O5122" s="143" t="str">
        <f>IF(対応ガラス検索!$E$2="-","",IF(L5122&lt;=0.65,MAX($O$2:O5121)+1,""))</f>
        <v/>
      </c>
      <c r="P5122" s="144"/>
      <c r="Q5122" s="145"/>
    </row>
    <row r="5123" spans="1:17" x14ac:dyDescent="0.4">
      <c r="A5123" s="68">
        <v>5122</v>
      </c>
      <c r="B5123" s="68" t="s">
        <v>2056</v>
      </c>
      <c r="C5123" s="68" t="s">
        <v>2297</v>
      </c>
      <c r="D5123" s="68" t="s">
        <v>2127</v>
      </c>
      <c r="E5123" s="68" t="s">
        <v>2029</v>
      </c>
      <c r="F5123" s="68" t="s">
        <v>2030</v>
      </c>
      <c r="G5123" s="68" t="s">
        <v>2010</v>
      </c>
      <c r="H5123" s="68" t="s">
        <v>2011</v>
      </c>
      <c r="I5123" s="68">
        <v>7</v>
      </c>
      <c r="J5123" s="68" t="s">
        <v>2267</v>
      </c>
      <c r="K5123" s="68">
        <v>3</v>
      </c>
      <c r="L5123" s="68">
        <v>0.76</v>
      </c>
      <c r="M5123" s="68" t="s">
        <v>1960</v>
      </c>
      <c r="N5123" s="143">
        <f>IF(対応ガラス検索!$E$2="-","",IF(対応ガラス検索!$E$2&gt;=K5123,MAX($N$2:N5122)+1,""))</f>
        <v>5122</v>
      </c>
      <c r="O5123" s="143" t="str">
        <f>IF(対応ガラス検索!$E$2="-","",IF(L5123&lt;=0.65,MAX($O$2:O5122)+1,""))</f>
        <v/>
      </c>
      <c r="P5123" s="144"/>
      <c r="Q5123" s="145"/>
    </row>
    <row r="5124" spans="1:17" x14ac:dyDescent="0.4">
      <c r="A5124" s="68">
        <v>5123</v>
      </c>
      <c r="B5124" s="68" t="s">
        <v>2056</v>
      </c>
      <c r="C5124" s="68" t="s">
        <v>2297</v>
      </c>
      <c r="D5124" s="68" t="s">
        <v>2127</v>
      </c>
      <c r="E5124" s="68" t="s">
        <v>2029</v>
      </c>
      <c r="F5124" s="68" t="s">
        <v>2030</v>
      </c>
      <c r="G5124" s="68" t="s">
        <v>2010</v>
      </c>
      <c r="H5124" s="68" t="s">
        <v>2011</v>
      </c>
      <c r="I5124" s="68">
        <v>8</v>
      </c>
      <c r="J5124" s="68" t="s">
        <v>2267</v>
      </c>
      <c r="K5124" s="68">
        <v>2.9</v>
      </c>
      <c r="L5124" s="68">
        <v>0.76</v>
      </c>
      <c r="M5124" s="68" t="s">
        <v>1960</v>
      </c>
      <c r="N5124" s="143">
        <f>IF(対応ガラス検索!$E$2="-","",IF(対応ガラス検索!$E$2&gt;=K5124,MAX($N$2:N5123)+1,""))</f>
        <v>5123</v>
      </c>
      <c r="O5124" s="143" t="str">
        <f>IF(対応ガラス検索!$E$2="-","",IF(L5124&lt;=0.65,MAX($O$2:O5123)+1,""))</f>
        <v/>
      </c>
      <c r="P5124" s="144"/>
      <c r="Q5124" s="145"/>
    </row>
    <row r="5125" spans="1:17" x14ac:dyDescent="0.4">
      <c r="A5125" s="68">
        <v>5124</v>
      </c>
      <c r="B5125" s="68" t="s">
        <v>2056</v>
      </c>
      <c r="C5125" s="68" t="s">
        <v>2297</v>
      </c>
      <c r="D5125" s="68" t="s">
        <v>2127</v>
      </c>
      <c r="E5125" s="68" t="s">
        <v>2029</v>
      </c>
      <c r="F5125" s="68" t="s">
        <v>2030</v>
      </c>
      <c r="G5125" s="68" t="s">
        <v>2010</v>
      </c>
      <c r="H5125" s="68" t="s">
        <v>2011</v>
      </c>
      <c r="I5125" s="68">
        <v>9</v>
      </c>
      <c r="J5125" s="68" t="s">
        <v>2267</v>
      </c>
      <c r="K5125" s="68">
        <v>2.8</v>
      </c>
      <c r="L5125" s="68">
        <v>0.76</v>
      </c>
      <c r="M5125" s="68" t="s">
        <v>1960</v>
      </c>
      <c r="N5125" s="143">
        <f>IF(対応ガラス検索!$E$2="-","",IF(対応ガラス検索!$E$2&gt;=K5125,MAX($N$2:N5124)+1,""))</f>
        <v>5124</v>
      </c>
      <c r="O5125" s="143" t="str">
        <f>IF(対応ガラス検索!$E$2="-","",IF(L5125&lt;=0.65,MAX($O$2:O5124)+1,""))</f>
        <v/>
      </c>
      <c r="P5125" s="144"/>
      <c r="Q5125" s="145"/>
    </row>
    <row r="5126" spans="1:17" x14ac:dyDescent="0.4">
      <c r="A5126" s="68">
        <v>5125</v>
      </c>
      <c r="B5126" s="68" t="s">
        <v>2056</v>
      </c>
      <c r="C5126" s="68" t="s">
        <v>2297</v>
      </c>
      <c r="D5126" s="68" t="s">
        <v>2127</v>
      </c>
      <c r="E5126" s="68" t="s">
        <v>2029</v>
      </c>
      <c r="F5126" s="68" t="s">
        <v>2030</v>
      </c>
      <c r="G5126" s="68" t="s">
        <v>2010</v>
      </c>
      <c r="H5126" s="68" t="s">
        <v>2011</v>
      </c>
      <c r="I5126" s="68">
        <v>10</v>
      </c>
      <c r="J5126" s="68" t="s">
        <v>2267</v>
      </c>
      <c r="K5126" s="68">
        <v>2.8</v>
      </c>
      <c r="L5126" s="68">
        <v>0.76</v>
      </c>
      <c r="M5126" s="68" t="s">
        <v>1960</v>
      </c>
      <c r="N5126" s="143">
        <f>IF(対応ガラス検索!$E$2="-","",IF(対応ガラス検索!$E$2&gt;=K5126,MAX($N$2:N5125)+1,""))</f>
        <v>5125</v>
      </c>
      <c r="O5126" s="143" t="str">
        <f>IF(対応ガラス検索!$E$2="-","",IF(L5126&lt;=0.65,MAX($O$2:O5125)+1,""))</f>
        <v/>
      </c>
      <c r="P5126" s="144"/>
      <c r="Q5126" s="145"/>
    </row>
    <row r="5127" spans="1:17" x14ac:dyDescent="0.4">
      <c r="A5127" s="68">
        <v>5126</v>
      </c>
      <c r="B5127" s="68" t="s">
        <v>2056</v>
      </c>
      <c r="C5127" s="68" t="s">
        <v>2297</v>
      </c>
      <c r="D5127" s="68" t="s">
        <v>2127</v>
      </c>
      <c r="E5127" s="68" t="s">
        <v>2029</v>
      </c>
      <c r="F5127" s="68" t="s">
        <v>2030</v>
      </c>
      <c r="G5127" s="68" t="s">
        <v>2010</v>
      </c>
      <c r="H5127" s="68" t="s">
        <v>2011</v>
      </c>
      <c r="I5127" s="68">
        <v>11</v>
      </c>
      <c r="J5127" s="68" t="s">
        <v>2267</v>
      </c>
      <c r="K5127" s="68">
        <v>2.7</v>
      </c>
      <c r="L5127" s="68">
        <v>0.76</v>
      </c>
      <c r="M5127" s="68" t="s">
        <v>1960</v>
      </c>
      <c r="N5127" s="143">
        <f>IF(対応ガラス検索!$E$2="-","",IF(対応ガラス検索!$E$2&gt;=K5127,MAX($N$2:N5126)+1,""))</f>
        <v>5126</v>
      </c>
      <c r="O5127" s="143" t="str">
        <f>IF(対応ガラス検索!$E$2="-","",IF(L5127&lt;=0.65,MAX($O$2:O5126)+1,""))</f>
        <v/>
      </c>
      <c r="P5127" s="144"/>
      <c r="Q5127" s="145"/>
    </row>
    <row r="5128" spans="1:17" x14ac:dyDescent="0.4">
      <c r="A5128" s="68">
        <v>5127</v>
      </c>
      <c r="B5128" s="68" t="s">
        <v>2056</v>
      </c>
      <c r="C5128" s="68" t="s">
        <v>2297</v>
      </c>
      <c r="D5128" s="68" t="s">
        <v>2127</v>
      </c>
      <c r="E5128" s="68" t="s">
        <v>2029</v>
      </c>
      <c r="F5128" s="68" t="s">
        <v>2030</v>
      </c>
      <c r="G5128" s="68" t="s">
        <v>2010</v>
      </c>
      <c r="H5128" s="68" t="s">
        <v>2011</v>
      </c>
      <c r="I5128" s="68">
        <v>12</v>
      </c>
      <c r="J5128" s="68" t="s">
        <v>2267</v>
      </c>
      <c r="K5128" s="68">
        <v>2.7</v>
      </c>
      <c r="L5128" s="68">
        <v>0.76</v>
      </c>
      <c r="M5128" s="68" t="s">
        <v>1960</v>
      </c>
      <c r="N5128" s="143">
        <f>IF(対応ガラス検索!$E$2="-","",IF(対応ガラス検索!$E$2&gt;=K5128,MAX($N$2:N5127)+1,""))</f>
        <v>5127</v>
      </c>
      <c r="O5128" s="143" t="str">
        <f>IF(対応ガラス検索!$E$2="-","",IF(L5128&lt;=0.65,MAX($O$2:O5127)+1,""))</f>
        <v/>
      </c>
      <c r="P5128" s="144"/>
      <c r="Q5128" s="145"/>
    </row>
    <row r="5129" spans="1:17" x14ac:dyDescent="0.4">
      <c r="A5129" s="68">
        <v>5128</v>
      </c>
      <c r="B5129" s="68" t="s">
        <v>2056</v>
      </c>
      <c r="C5129" s="68" t="s">
        <v>2297</v>
      </c>
      <c r="D5129" s="68" t="s">
        <v>2057</v>
      </c>
      <c r="E5129" s="68" t="s">
        <v>1971</v>
      </c>
      <c r="F5129" s="68" t="s">
        <v>1972</v>
      </c>
      <c r="G5129" s="68" t="s">
        <v>2010</v>
      </c>
      <c r="H5129" s="68" t="s">
        <v>2011</v>
      </c>
      <c r="I5129" s="68">
        <v>6</v>
      </c>
      <c r="J5129" s="68" t="s">
        <v>2267</v>
      </c>
      <c r="K5129" s="68">
        <v>3.1</v>
      </c>
      <c r="L5129" s="68">
        <v>0.76</v>
      </c>
      <c r="M5129" s="68" t="s">
        <v>1960</v>
      </c>
      <c r="N5129" s="143">
        <f>IF(対応ガラス検索!$E$2="-","",IF(対応ガラス検索!$E$2&gt;=K5129,MAX($N$2:N5128)+1,""))</f>
        <v>5128</v>
      </c>
      <c r="O5129" s="143" t="str">
        <f>IF(対応ガラス検索!$E$2="-","",IF(L5129&lt;=0.65,MAX($O$2:O5128)+1,""))</f>
        <v/>
      </c>
      <c r="P5129" s="144"/>
      <c r="Q5129" s="145"/>
    </row>
    <row r="5130" spans="1:17" x14ac:dyDescent="0.4">
      <c r="A5130" s="68">
        <v>5129</v>
      </c>
      <c r="B5130" s="68" t="s">
        <v>2056</v>
      </c>
      <c r="C5130" s="68" t="s">
        <v>2297</v>
      </c>
      <c r="D5130" s="68" t="s">
        <v>2057</v>
      </c>
      <c r="E5130" s="68" t="s">
        <v>1971</v>
      </c>
      <c r="F5130" s="68" t="s">
        <v>1972</v>
      </c>
      <c r="G5130" s="68" t="s">
        <v>2010</v>
      </c>
      <c r="H5130" s="68" t="s">
        <v>2011</v>
      </c>
      <c r="I5130" s="68">
        <v>7</v>
      </c>
      <c r="J5130" s="68" t="s">
        <v>2267</v>
      </c>
      <c r="K5130" s="68">
        <v>3</v>
      </c>
      <c r="L5130" s="68">
        <v>0.76</v>
      </c>
      <c r="M5130" s="68" t="s">
        <v>1960</v>
      </c>
      <c r="N5130" s="143">
        <f>IF(対応ガラス検索!$E$2="-","",IF(対応ガラス検索!$E$2&gt;=K5130,MAX($N$2:N5129)+1,""))</f>
        <v>5129</v>
      </c>
      <c r="O5130" s="143" t="str">
        <f>IF(対応ガラス検索!$E$2="-","",IF(L5130&lt;=0.65,MAX($O$2:O5129)+1,""))</f>
        <v/>
      </c>
      <c r="P5130" s="144"/>
      <c r="Q5130" s="145"/>
    </row>
    <row r="5131" spans="1:17" x14ac:dyDescent="0.4">
      <c r="A5131" s="68">
        <v>5130</v>
      </c>
      <c r="B5131" s="68" t="s">
        <v>2056</v>
      </c>
      <c r="C5131" s="68" t="s">
        <v>2297</v>
      </c>
      <c r="D5131" s="68" t="s">
        <v>2057</v>
      </c>
      <c r="E5131" s="68" t="s">
        <v>1971</v>
      </c>
      <c r="F5131" s="68" t="s">
        <v>1972</v>
      </c>
      <c r="G5131" s="68" t="s">
        <v>2010</v>
      </c>
      <c r="H5131" s="68" t="s">
        <v>2011</v>
      </c>
      <c r="I5131" s="68">
        <v>8</v>
      </c>
      <c r="J5131" s="68" t="s">
        <v>2267</v>
      </c>
      <c r="K5131" s="142">
        <v>2.9</v>
      </c>
      <c r="L5131" s="68">
        <v>0.76</v>
      </c>
      <c r="M5131" s="68" t="s">
        <v>1960</v>
      </c>
      <c r="N5131" s="143">
        <f>IF(対応ガラス検索!$E$2="-","",IF(対応ガラス検索!$E$2&gt;=K5131,MAX($N$2:N5130)+1,""))</f>
        <v>5130</v>
      </c>
      <c r="O5131" s="143" t="str">
        <f>IF(対応ガラス検索!$E$2="-","",IF(L5131&lt;=0.65,MAX($O$2:O5130)+1,""))</f>
        <v/>
      </c>
      <c r="P5131" s="144"/>
      <c r="Q5131" s="145"/>
    </row>
    <row r="5132" spans="1:17" x14ac:dyDescent="0.4">
      <c r="A5132" s="68">
        <v>5131</v>
      </c>
      <c r="B5132" s="68" t="s">
        <v>2056</v>
      </c>
      <c r="C5132" s="68" t="s">
        <v>2297</v>
      </c>
      <c r="D5132" s="68" t="s">
        <v>2057</v>
      </c>
      <c r="E5132" s="68" t="s">
        <v>1971</v>
      </c>
      <c r="F5132" s="68" t="s">
        <v>1972</v>
      </c>
      <c r="G5132" s="68" t="s">
        <v>2010</v>
      </c>
      <c r="H5132" s="68" t="s">
        <v>2011</v>
      </c>
      <c r="I5132" s="68">
        <v>9</v>
      </c>
      <c r="J5132" s="68" t="s">
        <v>2267</v>
      </c>
      <c r="K5132" s="68">
        <v>2.8</v>
      </c>
      <c r="L5132" s="68">
        <v>0.77</v>
      </c>
      <c r="M5132" s="68" t="s">
        <v>1960</v>
      </c>
      <c r="N5132" s="143">
        <f>IF(対応ガラス検索!$E$2="-","",IF(対応ガラス検索!$E$2&gt;=K5132,MAX($N$2:N5131)+1,""))</f>
        <v>5131</v>
      </c>
      <c r="O5132" s="143" t="str">
        <f>IF(対応ガラス検索!$E$2="-","",IF(L5132&lt;=0.65,MAX($O$2:O5131)+1,""))</f>
        <v/>
      </c>
      <c r="P5132" s="144"/>
      <c r="Q5132" s="145"/>
    </row>
    <row r="5133" spans="1:17" x14ac:dyDescent="0.4">
      <c r="A5133" s="68">
        <v>5132</v>
      </c>
      <c r="B5133" s="68" t="s">
        <v>2056</v>
      </c>
      <c r="C5133" s="68" t="s">
        <v>2297</v>
      </c>
      <c r="D5133" s="68" t="s">
        <v>2057</v>
      </c>
      <c r="E5133" s="68" t="s">
        <v>1971</v>
      </c>
      <c r="F5133" s="68" t="s">
        <v>1972</v>
      </c>
      <c r="G5133" s="68" t="s">
        <v>2010</v>
      </c>
      <c r="H5133" s="68" t="s">
        <v>2011</v>
      </c>
      <c r="I5133" s="68">
        <v>10</v>
      </c>
      <c r="J5133" s="68" t="s">
        <v>2267</v>
      </c>
      <c r="K5133" s="68">
        <v>2.8</v>
      </c>
      <c r="L5133" s="68">
        <v>0.77</v>
      </c>
      <c r="M5133" s="68" t="s">
        <v>1960</v>
      </c>
      <c r="N5133" s="143">
        <f>IF(対応ガラス検索!$E$2="-","",IF(対応ガラス検索!$E$2&gt;=K5133,MAX($N$2:N5132)+1,""))</f>
        <v>5132</v>
      </c>
      <c r="O5133" s="143" t="str">
        <f>IF(対応ガラス検索!$E$2="-","",IF(L5133&lt;=0.65,MAX($O$2:O5132)+1,""))</f>
        <v/>
      </c>
      <c r="P5133" s="144"/>
      <c r="Q5133" s="145"/>
    </row>
    <row r="5134" spans="1:17" x14ac:dyDescent="0.4">
      <c r="A5134" s="68">
        <v>5133</v>
      </c>
      <c r="B5134" s="68" t="s">
        <v>2056</v>
      </c>
      <c r="C5134" s="68" t="s">
        <v>2297</v>
      </c>
      <c r="D5134" s="68" t="s">
        <v>2057</v>
      </c>
      <c r="E5134" s="68" t="s">
        <v>1971</v>
      </c>
      <c r="F5134" s="68" t="s">
        <v>1972</v>
      </c>
      <c r="G5134" s="68" t="s">
        <v>2010</v>
      </c>
      <c r="H5134" s="68" t="s">
        <v>2011</v>
      </c>
      <c r="I5134" s="68">
        <v>11</v>
      </c>
      <c r="J5134" s="68" t="s">
        <v>2267</v>
      </c>
      <c r="K5134" s="68">
        <v>2.7</v>
      </c>
      <c r="L5134" s="68">
        <v>0.77</v>
      </c>
      <c r="M5134" s="68" t="s">
        <v>1960</v>
      </c>
      <c r="N5134" s="143">
        <f>IF(対応ガラス検索!$E$2="-","",IF(対応ガラス検索!$E$2&gt;=K5134,MAX($N$2:N5133)+1,""))</f>
        <v>5133</v>
      </c>
      <c r="O5134" s="143" t="str">
        <f>IF(対応ガラス検索!$E$2="-","",IF(L5134&lt;=0.65,MAX($O$2:O5133)+1,""))</f>
        <v/>
      </c>
      <c r="P5134" s="144"/>
      <c r="Q5134" s="145"/>
    </row>
    <row r="5135" spans="1:17" x14ac:dyDescent="0.4">
      <c r="A5135" s="68">
        <v>5134</v>
      </c>
      <c r="B5135" s="68" t="s">
        <v>2056</v>
      </c>
      <c r="C5135" s="68" t="s">
        <v>2297</v>
      </c>
      <c r="D5135" s="68" t="s">
        <v>2057</v>
      </c>
      <c r="E5135" s="68" t="s">
        <v>1971</v>
      </c>
      <c r="F5135" s="68" t="s">
        <v>1972</v>
      </c>
      <c r="G5135" s="68" t="s">
        <v>2010</v>
      </c>
      <c r="H5135" s="68" t="s">
        <v>2011</v>
      </c>
      <c r="I5135" s="68">
        <v>12</v>
      </c>
      <c r="J5135" s="68" t="s">
        <v>2267</v>
      </c>
      <c r="K5135" s="68">
        <v>2.7</v>
      </c>
      <c r="L5135" s="68">
        <v>0.77</v>
      </c>
      <c r="M5135" s="68" t="s">
        <v>1960</v>
      </c>
      <c r="N5135" s="143">
        <f>IF(対応ガラス検索!$E$2="-","",IF(対応ガラス検索!$E$2&gt;=K5135,MAX($N$2:N5134)+1,""))</f>
        <v>5134</v>
      </c>
      <c r="O5135" s="143" t="str">
        <f>IF(対応ガラス検索!$E$2="-","",IF(L5135&lt;=0.65,MAX($O$2:O5134)+1,""))</f>
        <v/>
      </c>
      <c r="P5135" s="144"/>
      <c r="Q5135" s="145"/>
    </row>
    <row r="5136" spans="1:17" x14ac:dyDescent="0.4">
      <c r="A5136" s="68">
        <v>5135</v>
      </c>
      <c r="B5136" s="68" t="s">
        <v>2056</v>
      </c>
      <c r="C5136" s="68" t="s">
        <v>2297</v>
      </c>
      <c r="D5136" s="68" t="s">
        <v>2058</v>
      </c>
      <c r="E5136" s="68" t="s">
        <v>1971</v>
      </c>
      <c r="F5136" s="68" t="s">
        <v>1972</v>
      </c>
      <c r="G5136" s="68" t="s">
        <v>2020</v>
      </c>
      <c r="H5136" s="68" t="s">
        <v>2021</v>
      </c>
      <c r="I5136" s="68">
        <v>6</v>
      </c>
      <c r="J5136" s="68" t="s">
        <v>2267</v>
      </c>
      <c r="K5136" s="68">
        <v>3</v>
      </c>
      <c r="L5136" s="68">
        <v>0.75</v>
      </c>
      <c r="M5136" s="68" t="s">
        <v>1960</v>
      </c>
      <c r="N5136" s="143">
        <f>IF(対応ガラス検索!$E$2="-","",IF(対応ガラス検索!$E$2&gt;=K5136,MAX($N$2:N5135)+1,""))</f>
        <v>5135</v>
      </c>
      <c r="O5136" s="143" t="str">
        <f>IF(対応ガラス検索!$E$2="-","",IF(L5136&lt;=0.65,MAX($O$2:O5135)+1,""))</f>
        <v/>
      </c>
      <c r="P5136" s="144"/>
      <c r="Q5136" s="145"/>
    </row>
    <row r="5137" spans="1:17" x14ac:dyDescent="0.4">
      <c r="A5137" s="68">
        <v>5136</v>
      </c>
      <c r="B5137" s="68" t="s">
        <v>2056</v>
      </c>
      <c r="C5137" s="68" t="s">
        <v>2297</v>
      </c>
      <c r="D5137" s="68" t="s">
        <v>2058</v>
      </c>
      <c r="E5137" s="68" t="s">
        <v>1971</v>
      </c>
      <c r="F5137" s="68" t="s">
        <v>1972</v>
      </c>
      <c r="G5137" s="68" t="s">
        <v>2020</v>
      </c>
      <c r="H5137" s="68" t="s">
        <v>2021</v>
      </c>
      <c r="I5137" s="68">
        <v>7</v>
      </c>
      <c r="J5137" s="68" t="s">
        <v>2267</v>
      </c>
      <c r="K5137" s="68">
        <v>2.9</v>
      </c>
      <c r="L5137" s="68">
        <v>0.75</v>
      </c>
      <c r="M5137" s="68" t="s">
        <v>1960</v>
      </c>
      <c r="N5137" s="143">
        <f>IF(対応ガラス検索!$E$2="-","",IF(対応ガラス検索!$E$2&gt;=K5137,MAX($N$2:N5136)+1,""))</f>
        <v>5136</v>
      </c>
      <c r="O5137" s="143" t="str">
        <f>IF(対応ガラス検索!$E$2="-","",IF(L5137&lt;=0.65,MAX($O$2:O5136)+1,""))</f>
        <v/>
      </c>
      <c r="P5137" s="144"/>
      <c r="Q5137" s="145"/>
    </row>
    <row r="5138" spans="1:17" x14ac:dyDescent="0.4">
      <c r="A5138" s="68">
        <v>5137</v>
      </c>
      <c r="B5138" s="68" t="s">
        <v>2056</v>
      </c>
      <c r="C5138" s="68" t="s">
        <v>2297</v>
      </c>
      <c r="D5138" s="68" t="s">
        <v>2058</v>
      </c>
      <c r="E5138" s="68" t="s">
        <v>1971</v>
      </c>
      <c r="F5138" s="68" t="s">
        <v>1972</v>
      </c>
      <c r="G5138" s="68" t="s">
        <v>2020</v>
      </c>
      <c r="H5138" s="68" t="s">
        <v>2021</v>
      </c>
      <c r="I5138" s="68">
        <v>8</v>
      </c>
      <c r="J5138" s="68" t="s">
        <v>2267</v>
      </c>
      <c r="K5138" s="68">
        <v>2.9</v>
      </c>
      <c r="L5138" s="68">
        <v>0.75</v>
      </c>
      <c r="M5138" s="68" t="s">
        <v>1960</v>
      </c>
      <c r="N5138" s="143">
        <f>IF(対応ガラス検索!$E$2="-","",IF(対応ガラス検索!$E$2&gt;=K5138,MAX($N$2:N5137)+1,""))</f>
        <v>5137</v>
      </c>
      <c r="O5138" s="143" t="str">
        <f>IF(対応ガラス検索!$E$2="-","",IF(L5138&lt;=0.65,MAX($O$2:O5137)+1,""))</f>
        <v/>
      </c>
      <c r="P5138" s="144"/>
      <c r="Q5138" s="145"/>
    </row>
    <row r="5139" spans="1:17" x14ac:dyDescent="0.4">
      <c r="A5139" s="68">
        <v>5138</v>
      </c>
      <c r="B5139" s="68" t="s">
        <v>2056</v>
      </c>
      <c r="C5139" s="68" t="s">
        <v>2297</v>
      </c>
      <c r="D5139" s="68" t="s">
        <v>2058</v>
      </c>
      <c r="E5139" s="68" t="s">
        <v>1971</v>
      </c>
      <c r="F5139" s="68" t="s">
        <v>1972</v>
      </c>
      <c r="G5139" s="68" t="s">
        <v>2020</v>
      </c>
      <c r="H5139" s="68" t="s">
        <v>2021</v>
      </c>
      <c r="I5139" s="68">
        <v>9</v>
      </c>
      <c r="J5139" s="68" t="s">
        <v>2267</v>
      </c>
      <c r="K5139" s="68">
        <v>2.8</v>
      </c>
      <c r="L5139" s="68">
        <v>0.75</v>
      </c>
      <c r="M5139" s="68" t="s">
        <v>1960</v>
      </c>
      <c r="N5139" s="143">
        <f>IF(対応ガラス検索!$E$2="-","",IF(対応ガラス検索!$E$2&gt;=K5139,MAX($N$2:N5138)+1,""))</f>
        <v>5138</v>
      </c>
      <c r="O5139" s="143" t="str">
        <f>IF(対応ガラス検索!$E$2="-","",IF(L5139&lt;=0.65,MAX($O$2:O5138)+1,""))</f>
        <v/>
      </c>
      <c r="P5139" s="144"/>
      <c r="Q5139" s="145"/>
    </row>
    <row r="5140" spans="1:17" x14ac:dyDescent="0.4">
      <c r="A5140" s="68">
        <v>5139</v>
      </c>
      <c r="B5140" s="68" t="s">
        <v>2056</v>
      </c>
      <c r="C5140" s="68" t="s">
        <v>2297</v>
      </c>
      <c r="D5140" s="68" t="s">
        <v>2058</v>
      </c>
      <c r="E5140" s="68" t="s">
        <v>1971</v>
      </c>
      <c r="F5140" s="68" t="s">
        <v>1972</v>
      </c>
      <c r="G5140" s="68" t="s">
        <v>2020</v>
      </c>
      <c r="H5140" s="68" t="s">
        <v>2021</v>
      </c>
      <c r="I5140" s="68">
        <v>10</v>
      </c>
      <c r="J5140" s="68" t="s">
        <v>2267</v>
      </c>
      <c r="K5140" s="68">
        <v>2.8</v>
      </c>
      <c r="L5140" s="68">
        <v>0.75</v>
      </c>
      <c r="M5140" s="68" t="s">
        <v>1960</v>
      </c>
      <c r="N5140" s="143">
        <f>IF(対応ガラス検索!$E$2="-","",IF(対応ガラス検索!$E$2&gt;=K5140,MAX($N$2:N5139)+1,""))</f>
        <v>5139</v>
      </c>
      <c r="O5140" s="143" t="str">
        <f>IF(対応ガラス検索!$E$2="-","",IF(L5140&lt;=0.65,MAX($O$2:O5139)+1,""))</f>
        <v/>
      </c>
      <c r="P5140" s="144"/>
      <c r="Q5140" s="145"/>
    </row>
    <row r="5141" spans="1:17" x14ac:dyDescent="0.4">
      <c r="A5141" s="68">
        <v>5140</v>
      </c>
      <c r="B5141" s="68" t="s">
        <v>2056</v>
      </c>
      <c r="C5141" s="68" t="s">
        <v>2297</v>
      </c>
      <c r="D5141" s="68" t="s">
        <v>2058</v>
      </c>
      <c r="E5141" s="68" t="s">
        <v>1971</v>
      </c>
      <c r="F5141" s="68" t="s">
        <v>1972</v>
      </c>
      <c r="G5141" s="68" t="s">
        <v>2020</v>
      </c>
      <c r="H5141" s="68" t="s">
        <v>2021</v>
      </c>
      <c r="I5141" s="68">
        <v>11</v>
      </c>
      <c r="J5141" s="68" t="s">
        <v>2267</v>
      </c>
      <c r="K5141" s="68">
        <v>2.7</v>
      </c>
      <c r="L5141" s="68">
        <v>0.76</v>
      </c>
      <c r="M5141" s="68" t="s">
        <v>1960</v>
      </c>
      <c r="N5141" s="143">
        <f>IF(対応ガラス検索!$E$2="-","",IF(対応ガラス検索!$E$2&gt;=K5141,MAX($N$2:N5140)+1,""))</f>
        <v>5140</v>
      </c>
      <c r="O5141" s="143" t="str">
        <f>IF(対応ガラス検索!$E$2="-","",IF(L5141&lt;=0.65,MAX($O$2:O5140)+1,""))</f>
        <v/>
      </c>
      <c r="P5141" s="144"/>
      <c r="Q5141" s="145"/>
    </row>
    <row r="5142" spans="1:17" x14ac:dyDescent="0.4">
      <c r="A5142" s="68">
        <v>5141</v>
      </c>
      <c r="B5142" s="68" t="s">
        <v>2056</v>
      </c>
      <c r="C5142" s="68" t="s">
        <v>2297</v>
      </c>
      <c r="D5142" s="68" t="s">
        <v>2058</v>
      </c>
      <c r="E5142" s="68" t="s">
        <v>1971</v>
      </c>
      <c r="F5142" s="68" t="s">
        <v>1972</v>
      </c>
      <c r="G5142" s="68" t="s">
        <v>2020</v>
      </c>
      <c r="H5142" s="68" t="s">
        <v>2021</v>
      </c>
      <c r="I5142" s="68">
        <v>12</v>
      </c>
      <c r="J5142" s="68" t="s">
        <v>2267</v>
      </c>
      <c r="K5142" s="68">
        <v>2.7</v>
      </c>
      <c r="L5142" s="68">
        <v>0.76</v>
      </c>
      <c r="M5142" s="68" t="s">
        <v>1960</v>
      </c>
      <c r="N5142" s="143">
        <f>IF(対応ガラス検索!$E$2="-","",IF(対応ガラス検索!$E$2&gt;=K5142,MAX($N$2:N5141)+1,""))</f>
        <v>5141</v>
      </c>
      <c r="O5142" s="143" t="str">
        <f>IF(対応ガラス検索!$E$2="-","",IF(L5142&lt;=0.65,MAX($O$2:O5141)+1,""))</f>
        <v/>
      </c>
      <c r="P5142" s="144"/>
      <c r="Q5142" s="145"/>
    </row>
    <row r="5143" spans="1:17" x14ac:dyDescent="0.4">
      <c r="A5143" s="68">
        <v>5142</v>
      </c>
      <c r="B5143" s="68" t="s">
        <v>2056</v>
      </c>
      <c r="C5143" s="68" t="s">
        <v>2297</v>
      </c>
      <c r="D5143" s="68" t="s">
        <v>2058</v>
      </c>
      <c r="E5143" s="68" t="s">
        <v>1971</v>
      </c>
      <c r="F5143" s="68" t="s">
        <v>1972</v>
      </c>
      <c r="G5143" s="68" t="s">
        <v>2020</v>
      </c>
      <c r="H5143" s="68" t="s">
        <v>2021</v>
      </c>
      <c r="I5143" s="68">
        <v>13</v>
      </c>
      <c r="J5143" s="68" t="s">
        <v>2267</v>
      </c>
      <c r="K5143" s="68">
        <v>2.6</v>
      </c>
      <c r="L5143" s="68">
        <v>0.76</v>
      </c>
      <c r="M5143" s="68" t="s">
        <v>1960</v>
      </c>
      <c r="N5143" s="143">
        <f>IF(対応ガラス検索!$E$2="-","",IF(対応ガラス検索!$E$2&gt;=K5143,MAX($N$2:N5142)+1,""))</f>
        <v>5142</v>
      </c>
      <c r="O5143" s="143" t="str">
        <f>IF(対応ガラス検索!$E$2="-","",IF(L5143&lt;=0.65,MAX($O$2:O5142)+1,""))</f>
        <v/>
      </c>
      <c r="P5143" s="144"/>
      <c r="Q5143" s="145"/>
    </row>
    <row r="5144" spans="1:17" x14ac:dyDescent="0.4">
      <c r="A5144" s="68">
        <v>5143</v>
      </c>
      <c r="B5144" s="68" t="s">
        <v>2056</v>
      </c>
      <c r="C5144" s="68" t="s">
        <v>2297</v>
      </c>
      <c r="D5144" s="68" t="s">
        <v>2059</v>
      </c>
      <c r="E5144" s="68" t="s">
        <v>1971</v>
      </c>
      <c r="F5144" s="68" t="s">
        <v>1972</v>
      </c>
      <c r="G5144" s="68" t="s">
        <v>2032</v>
      </c>
      <c r="H5144" s="68" t="s">
        <v>2033</v>
      </c>
      <c r="I5144" s="68">
        <v>6</v>
      </c>
      <c r="J5144" s="68" t="s">
        <v>2267</v>
      </c>
      <c r="K5144" s="142">
        <v>3</v>
      </c>
      <c r="L5144" s="68">
        <v>0.74</v>
      </c>
      <c r="M5144" s="68" t="s">
        <v>1960</v>
      </c>
      <c r="N5144" s="143">
        <f>IF(対応ガラス検索!$E$2="-","",IF(対応ガラス検索!$E$2&gt;=K5144,MAX($N$2:N5143)+1,""))</f>
        <v>5143</v>
      </c>
      <c r="O5144" s="143" t="str">
        <f>IF(対応ガラス検索!$E$2="-","",IF(L5144&lt;=0.65,MAX($O$2:O5143)+1,""))</f>
        <v/>
      </c>
      <c r="P5144" s="144"/>
      <c r="Q5144" s="145"/>
    </row>
    <row r="5145" spans="1:17" x14ac:dyDescent="0.4">
      <c r="A5145" s="68">
        <v>5144</v>
      </c>
      <c r="B5145" s="68" t="s">
        <v>2056</v>
      </c>
      <c r="C5145" s="68" t="s">
        <v>2297</v>
      </c>
      <c r="D5145" s="68" t="s">
        <v>2059</v>
      </c>
      <c r="E5145" s="68" t="s">
        <v>1971</v>
      </c>
      <c r="F5145" s="68" t="s">
        <v>1972</v>
      </c>
      <c r="G5145" s="68" t="s">
        <v>2032</v>
      </c>
      <c r="H5145" s="68" t="s">
        <v>2033</v>
      </c>
      <c r="I5145" s="68">
        <v>7</v>
      </c>
      <c r="J5145" s="68" t="s">
        <v>2267</v>
      </c>
      <c r="K5145" s="68">
        <v>2.9</v>
      </c>
      <c r="L5145" s="68">
        <v>0.74</v>
      </c>
      <c r="M5145" s="68" t="s">
        <v>1960</v>
      </c>
      <c r="N5145" s="143">
        <f>IF(対応ガラス検索!$E$2="-","",IF(対応ガラス検索!$E$2&gt;=K5145,MAX($N$2:N5144)+1,""))</f>
        <v>5144</v>
      </c>
      <c r="O5145" s="143" t="str">
        <f>IF(対応ガラス検索!$E$2="-","",IF(L5145&lt;=0.65,MAX($O$2:O5144)+1,""))</f>
        <v/>
      </c>
      <c r="P5145" s="144"/>
      <c r="Q5145" s="145"/>
    </row>
    <row r="5146" spans="1:17" x14ac:dyDescent="0.4">
      <c r="A5146" s="68">
        <v>5145</v>
      </c>
      <c r="B5146" s="68" t="s">
        <v>2056</v>
      </c>
      <c r="C5146" s="68" t="s">
        <v>2297</v>
      </c>
      <c r="D5146" s="68" t="s">
        <v>2059</v>
      </c>
      <c r="E5146" s="68" t="s">
        <v>1971</v>
      </c>
      <c r="F5146" s="68" t="s">
        <v>1972</v>
      </c>
      <c r="G5146" s="68" t="s">
        <v>2032</v>
      </c>
      <c r="H5146" s="68" t="s">
        <v>2033</v>
      </c>
      <c r="I5146" s="68">
        <v>8</v>
      </c>
      <c r="J5146" s="68" t="s">
        <v>2267</v>
      </c>
      <c r="K5146" s="68">
        <v>2.9</v>
      </c>
      <c r="L5146" s="68">
        <v>0.75</v>
      </c>
      <c r="M5146" s="68" t="s">
        <v>1960</v>
      </c>
      <c r="N5146" s="143">
        <f>IF(対応ガラス検索!$E$2="-","",IF(対応ガラス検索!$E$2&gt;=K5146,MAX($N$2:N5145)+1,""))</f>
        <v>5145</v>
      </c>
      <c r="O5146" s="143" t="str">
        <f>IF(対応ガラス検索!$E$2="-","",IF(L5146&lt;=0.65,MAX($O$2:O5145)+1,""))</f>
        <v/>
      </c>
      <c r="P5146" s="144"/>
      <c r="Q5146" s="145"/>
    </row>
    <row r="5147" spans="1:17" x14ac:dyDescent="0.4">
      <c r="A5147" s="68">
        <v>5146</v>
      </c>
      <c r="B5147" s="68" t="s">
        <v>2056</v>
      </c>
      <c r="C5147" s="68" t="s">
        <v>2297</v>
      </c>
      <c r="D5147" s="68" t="s">
        <v>2059</v>
      </c>
      <c r="E5147" s="68" t="s">
        <v>1971</v>
      </c>
      <c r="F5147" s="68" t="s">
        <v>1972</v>
      </c>
      <c r="G5147" s="68" t="s">
        <v>2032</v>
      </c>
      <c r="H5147" s="68" t="s">
        <v>2033</v>
      </c>
      <c r="I5147" s="68">
        <v>9</v>
      </c>
      <c r="J5147" s="68" t="s">
        <v>2267</v>
      </c>
      <c r="K5147" s="68">
        <v>2.8</v>
      </c>
      <c r="L5147" s="68">
        <v>0.75</v>
      </c>
      <c r="M5147" s="68" t="s">
        <v>1960</v>
      </c>
      <c r="N5147" s="143">
        <f>IF(対応ガラス検索!$E$2="-","",IF(対応ガラス検索!$E$2&gt;=K5147,MAX($N$2:N5146)+1,""))</f>
        <v>5146</v>
      </c>
      <c r="O5147" s="143" t="str">
        <f>IF(対応ガラス検索!$E$2="-","",IF(L5147&lt;=0.65,MAX($O$2:O5146)+1,""))</f>
        <v/>
      </c>
      <c r="P5147" s="144"/>
      <c r="Q5147" s="145"/>
    </row>
    <row r="5148" spans="1:17" x14ac:dyDescent="0.4">
      <c r="A5148" s="68">
        <v>5147</v>
      </c>
      <c r="B5148" s="68" t="s">
        <v>2056</v>
      </c>
      <c r="C5148" s="68" t="s">
        <v>2297</v>
      </c>
      <c r="D5148" s="68" t="s">
        <v>2059</v>
      </c>
      <c r="E5148" s="68" t="s">
        <v>1971</v>
      </c>
      <c r="F5148" s="68" t="s">
        <v>1972</v>
      </c>
      <c r="G5148" s="68" t="s">
        <v>2032</v>
      </c>
      <c r="H5148" s="68" t="s">
        <v>2033</v>
      </c>
      <c r="I5148" s="68">
        <v>10</v>
      </c>
      <c r="J5148" s="68" t="s">
        <v>2267</v>
      </c>
      <c r="K5148" s="68">
        <v>2.8</v>
      </c>
      <c r="L5148" s="68">
        <v>0.75</v>
      </c>
      <c r="M5148" s="68" t="s">
        <v>1960</v>
      </c>
      <c r="N5148" s="143">
        <f>IF(対応ガラス検索!$E$2="-","",IF(対応ガラス検索!$E$2&gt;=K5148,MAX($N$2:N5147)+1,""))</f>
        <v>5147</v>
      </c>
      <c r="O5148" s="143" t="str">
        <f>IF(対応ガラス検索!$E$2="-","",IF(L5148&lt;=0.65,MAX($O$2:O5147)+1,""))</f>
        <v/>
      </c>
      <c r="P5148" s="144"/>
      <c r="Q5148" s="145"/>
    </row>
    <row r="5149" spans="1:17" x14ac:dyDescent="0.4">
      <c r="A5149" s="68">
        <v>5148</v>
      </c>
      <c r="B5149" s="68" t="s">
        <v>2056</v>
      </c>
      <c r="C5149" s="68" t="s">
        <v>2297</v>
      </c>
      <c r="D5149" s="68" t="s">
        <v>2059</v>
      </c>
      <c r="E5149" s="68" t="s">
        <v>1971</v>
      </c>
      <c r="F5149" s="68" t="s">
        <v>1972</v>
      </c>
      <c r="G5149" s="68" t="s">
        <v>2032</v>
      </c>
      <c r="H5149" s="68" t="s">
        <v>2033</v>
      </c>
      <c r="I5149" s="68">
        <v>11</v>
      </c>
      <c r="J5149" s="68" t="s">
        <v>2267</v>
      </c>
      <c r="K5149" s="68">
        <v>2.7</v>
      </c>
      <c r="L5149" s="68">
        <v>0.75</v>
      </c>
      <c r="M5149" s="68" t="s">
        <v>1960</v>
      </c>
      <c r="N5149" s="143">
        <f>IF(対応ガラス検索!$E$2="-","",IF(対応ガラス検索!$E$2&gt;=K5149,MAX($N$2:N5148)+1,""))</f>
        <v>5148</v>
      </c>
      <c r="O5149" s="143" t="str">
        <f>IF(対応ガラス検索!$E$2="-","",IF(L5149&lt;=0.65,MAX($O$2:O5148)+1,""))</f>
        <v/>
      </c>
      <c r="P5149" s="144"/>
      <c r="Q5149" s="145"/>
    </row>
    <row r="5150" spans="1:17" x14ac:dyDescent="0.4">
      <c r="A5150" s="68">
        <v>5149</v>
      </c>
      <c r="B5150" s="68" t="s">
        <v>2056</v>
      </c>
      <c r="C5150" s="68" t="s">
        <v>2297</v>
      </c>
      <c r="D5150" s="68" t="s">
        <v>2059</v>
      </c>
      <c r="E5150" s="68" t="s">
        <v>1971</v>
      </c>
      <c r="F5150" s="68" t="s">
        <v>1972</v>
      </c>
      <c r="G5150" s="68" t="s">
        <v>2032</v>
      </c>
      <c r="H5150" s="68" t="s">
        <v>2033</v>
      </c>
      <c r="I5150" s="68">
        <v>12</v>
      </c>
      <c r="J5150" s="68" t="s">
        <v>2267</v>
      </c>
      <c r="K5150" s="68">
        <v>2.7</v>
      </c>
      <c r="L5150" s="68">
        <v>0.75</v>
      </c>
      <c r="M5150" s="68" t="s">
        <v>1960</v>
      </c>
      <c r="N5150" s="143">
        <f>IF(対応ガラス検索!$E$2="-","",IF(対応ガラス検索!$E$2&gt;=K5150,MAX($N$2:N5149)+1,""))</f>
        <v>5149</v>
      </c>
      <c r="O5150" s="143" t="str">
        <f>IF(対応ガラス検索!$E$2="-","",IF(L5150&lt;=0.65,MAX($O$2:O5149)+1,""))</f>
        <v/>
      </c>
      <c r="P5150" s="144"/>
      <c r="Q5150" s="145"/>
    </row>
    <row r="5151" spans="1:17" x14ac:dyDescent="0.4">
      <c r="A5151" s="68">
        <v>5150</v>
      </c>
      <c r="B5151" s="68" t="s">
        <v>2056</v>
      </c>
      <c r="C5151" s="68" t="s">
        <v>2297</v>
      </c>
      <c r="D5151" s="68" t="s">
        <v>2059</v>
      </c>
      <c r="E5151" s="68" t="s">
        <v>1971</v>
      </c>
      <c r="F5151" s="68" t="s">
        <v>1972</v>
      </c>
      <c r="G5151" s="68" t="s">
        <v>2032</v>
      </c>
      <c r="H5151" s="68" t="s">
        <v>2033</v>
      </c>
      <c r="I5151" s="68">
        <v>13</v>
      </c>
      <c r="J5151" s="68" t="s">
        <v>2267</v>
      </c>
      <c r="K5151" s="68">
        <v>2.6</v>
      </c>
      <c r="L5151" s="68">
        <v>0.75</v>
      </c>
      <c r="M5151" s="68" t="s">
        <v>1960</v>
      </c>
      <c r="N5151" s="143">
        <f>IF(対応ガラス検索!$E$2="-","",IF(対応ガラス検索!$E$2&gt;=K5151,MAX($N$2:N5150)+1,""))</f>
        <v>5150</v>
      </c>
      <c r="O5151" s="143" t="str">
        <f>IF(対応ガラス検索!$E$2="-","",IF(L5151&lt;=0.65,MAX($O$2:O5150)+1,""))</f>
        <v/>
      </c>
      <c r="P5151" s="144"/>
      <c r="Q5151" s="145"/>
    </row>
    <row r="5152" spans="1:17" x14ac:dyDescent="0.4">
      <c r="A5152" s="68">
        <v>5151</v>
      </c>
      <c r="B5152" s="68" t="s">
        <v>2056</v>
      </c>
      <c r="C5152" s="68" t="s">
        <v>2297</v>
      </c>
      <c r="D5152" s="68" t="s">
        <v>2060</v>
      </c>
      <c r="E5152" s="68" t="s">
        <v>1971</v>
      </c>
      <c r="F5152" s="68" t="s">
        <v>1972</v>
      </c>
      <c r="G5152" s="68" t="s">
        <v>2042</v>
      </c>
      <c r="H5152" s="68" t="s">
        <v>2043</v>
      </c>
      <c r="I5152" s="68">
        <v>6</v>
      </c>
      <c r="J5152" s="68" t="s">
        <v>2267</v>
      </c>
      <c r="K5152" s="68">
        <v>3</v>
      </c>
      <c r="L5152" s="68">
        <v>0.57999999999999996</v>
      </c>
      <c r="M5152" s="68" t="s">
        <v>1960</v>
      </c>
      <c r="N5152" s="143">
        <f>IF(対応ガラス検索!$E$2="-","",IF(対応ガラス検索!$E$2&gt;=K5152,MAX($N$2:N5151)+1,""))</f>
        <v>5151</v>
      </c>
      <c r="O5152" s="143">
        <f>IF(対応ガラス検索!$E$2="-","",IF(L5152&lt;=0.65,MAX($O$2:O5151)+1,""))</f>
        <v>3267</v>
      </c>
      <c r="P5152" s="144"/>
      <c r="Q5152" s="145"/>
    </row>
    <row r="5153" spans="1:17" x14ac:dyDescent="0.4">
      <c r="A5153" s="68">
        <v>5152</v>
      </c>
      <c r="B5153" s="68" t="s">
        <v>2056</v>
      </c>
      <c r="C5153" s="68" t="s">
        <v>2297</v>
      </c>
      <c r="D5153" s="68" t="s">
        <v>2060</v>
      </c>
      <c r="E5153" s="68" t="s">
        <v>1971</v>
      </c>
      <c r="F5153" s="68" t="s">
        <v>1972</v>
      </c>
      <c r="G5153" s="68" t="s">
        <v>2042</v>
      </c>
      <c r="H5153" s="68" t="s">
        <v>2043</v>
      </c>
      <c r="I5153" s="68">
        <v>7</v>
      </c>
      <c r="J5153" s="68" t="s">
        <v>2267</v>
      </c>
      <c r="K5153" s="68">
        <v>2.9</v>
      </c>
      <c r="L5153" s="68">
        <v>0.57999999999999996</v>
      </c>
      <c r="M5153" s="68" t="s">
        <v>1960</v>
      </c>
      <c r="N5153" s="143">
        <f>IF(対応ガラス検索!$E$2="-","",IF(対応ガラス検索!$E$2&gt;=K5153,MAX($N$2:N5152)+1,""))</f>
        <v>5152</v>
      </c>
      <c r="O5153" s="143">
        <f>IF(対応ガラス検索!$E$2="-","",IF(L5153&lt;=0.65,MAX($O$2:O5152)+1,""))</f>
        <v>3268</v>
      </c>
      <c r="P5153" s="144"/>
      <c r="Q5153" s="145"/>
    </row>
    <row r="5154" spans="1:17" x14ac:dyDescent="0.4">
      <c r="A5154" s="68">
        <v>5153</v>
      </c>
      <c r="B5154" s="68" t="s">
        <v>2056</v>
      </c>
      <c r="C5154" s="68" t="s">
        <v>2297</v>
      </c>
      <c r="D5154" s="68" t="s">
        <v>2060</v>
      </c>
      <c r="E5154" s="68" t="s">
        <v>1971</v>
      </c>
      <c r="F5154" s="68" t="s">
        <v>1972</v>
      </c>
      <c r="G5154" s="68" t="s">
        <v>2042</v>
      </c>
      <c r="H5154" s="68" t="s">
        <v>2043</v>
      </c>
      <c r="I5154" s="68">
        <v>8</v>
      </c>
      <c r="J5154" s="68" t="s">
        <v>2267</v>
      </c>
      <c r="K5154" s="68">
        <v>2.9</v>
      </c>
      <c r="L5154" s="68">
        <v>0.59</v>
      </c>
      <c r="M5154" s="68" t="s">
        <v>1960</v>
      </c>
      <c r="N5154" s="143">
        <f>IF(対応ガラス検索!$E$2="-","",IF(対応ガラス検索!$E$2&gt;=K5154,MAX($N$2:N5153)+1,""))</f>
        <v>5153</v>
      </c>
      <c r="O5154" s="143">
        <f>IF(対応ガラス検索!$E$2="-","",IF(L5154&lt;=0.65,MAX($O$2:O5153)+1,""))</f>
        <v>3269</v>
      </c>
      <c r="P5154" s="144"/>
      <c r="Q5154" s="145"/>
    </row>
    <row r="5155" spans="1:17" x14ac:dyDescent="0.4">
      <c r="A5155" s="68">
        <v>5154</v>
      </c>
      <c r="B5155" s="68" t="s">
        <v>2056</v>
      </c>
      <c r="C5155" s="68" t="s">
        <v>2297</v>
      </c>
      <c r="D5155" s="68" t="s">
        <v>2060</v>
      </c>
      <c r="E5155" s="68" t="s">
        <v>1971</v>
      </c>
      <c r="F5155" s="68" t="s">
        <v>1972</v>
      </c>
      <c r="G5155" s="68" t="s">
        <v>2042</v>
      </c>
      <c r="H5155" s="68" t="s">
        <v>2043</v>
      </c>
      <c r="I5155" s="68">
        <v>9</v>
      </c>
      <c r="J5155" s="68" t="s">
        <v>2267</v>
      </c>
      <c r="K5155" s="68">
        <v>2.8</v>
      </c>
      <c r="L5155" s="68">
        <v>0.59</v>
      </c>
      <c r="M5155" s="68" t="s">
        <v>1960</v>
      </c>
      <c r="N5155" s="143">
        <f>IF(対応ガラス検索!$E$2="-","",IF(対応ガラス検索!$E$2&gt;=K5155,MAX($N$2:N5154)+1,""))</f>
        <v>5154</v>
      </c>
      <c r="O5155" s="143">
        <f>IF(対応ガラス検索!$E$2="-","",IF(L5155&lt;=0.65,MAX($O$2:O5154)+1,""))</f>
        <v>3270</v>
      </c>
      <c r="P5155" s="144"/>
      <c r="Q5155" s="145"/>
    </row>
    <row r="5156" spans="1:17" x14ac:dyDescent="0.4">
      <c r="A5156" s="68">
        <v>5155</v>
      </c>
      <c r="B5156" s="68" t="s">
        <v>2056</v>
      </c>
      <c r="C5156" s="68" t="s">
        <v>2297</v>
      </c>
      <c r="D5156" s="68" t="s">
        <v>2060</v>
      </c>
      <c r="E5156" s="68" t="s">
        <v>1971</v>
      </c>
      <c r="F5156" s="68" t="s">
        <v>1972</v>
      </c>
      <c r="G5156" s="68" t="s">
        <v>2042</v>
      </c>
      <c r="H5156" s="68" t="s">
        <v>2043</v>
      </c>
      <c r="I5156" s="68">
        <v>10</v>
      </c>
      <c r="J5156" s="68" t="s">
        <v>2267</v>
      </c>
      <c r="K5156" s="68">
        <v>2.8</v>
      </c>
      <c r="L5156" s="68">
        <v>0.59</v>
      </c>
      <c r="M5156" s="68" t="s">
        <v>1960</v>
      </c>
      <c r="N5156" s="143">
        <f>IF(対応ガラス検索!$E$2="-","",IF(対応ガラス検索!$E$2&gt;=K5156,MAX($N$2:N5155)+1,""))</f>
        <v>5155</v>
      </c>
      <c r="O5156" s="143">
        <f>IF(対応ガラス検索!$E$2="-","",IF(L5156&lt;=0.65,MAX($O$2:O5155)+1,""))</f>
        <v>3271</v>
      </c>
      <c r="P5156" s="144"/>
      <c r="Q5156" s="145"/>
    </row>
    <row r="5157" spans="1:17" x14ac:dyDescent="0.4">
      <c r="A5157" s="68">
        <v>5156</v>
      </c>
      <c r="B5157" s="68" t="s">
        <v>2056</v>
      </c>
      <c r="C5157" s="68" t="s">
        <v>2297</v>
      </c>
      <c r="D5157" s="68" t="s">
        <v>2060</v>
      </c>
      <c r="E5157" s="68" t="s">
        <v>1971</v>
      </c>
      <c r="F5157" s="68" t="s">
        <v>1972</v>
      </c>
      <c r="G5157" s="68" t="s">
        <v>2042</v>
      </c>
      <c r="H5157" s="68" t="s">
        <v>2043</v>
      </c>
      <c r="I5157" s="68">
        <v>11</v>
      </c>
      <c r="J5157" s="68" t="s">
        <v>2267</v>
      </c>
      <c r="K5157" s="142">
        <v>2.7</v>
      </c>
      <c r="L5157" s="68">
        <v>0.59</v>
      </c>
      <c r="M5157" s="68" t="s">
        <v>1960</v>
      </c>
      <c r="N5157" s="143">
        <f>IF(対応ガラス検索!$E$2="-","",IF(対応ガラス検索!$E$2&gt;=K5157,MAX($N$2:N5156)+1,""))</f>
        <v>5156</v>
      </c>
      <c r="O5157" s="143">
        <f>IF(対応ガラス検索!$E$2="-","",IF(L5157&lt;=0.65,MAX($O$2:O5156)+1,""))</f>
        <v>3272</v>
      </c>
      <c r="P5157" s="144"/>
      <c r="Q5157" s="145"/>
    </row>
    <row r="5158" spans="1:17" x14ac:dyDescent="0.4">
      <c r="A5158" s="68">
        <v>5157</v>
      </c>
      <c r="B5158" s="68" t="s">
        <v>2056</v>
      </c>
      <c r="C5158" s="68" t="s">
        <v>2297</v>
      </c>
      <c r="D5158" s="68" t="s">
        <v>2060</v>
      </c>
      <c r="E5158" s="68" t="s">
        <v>1971</v>
      </c>
      <c r="F5158" s="68" t="s">
        <v>1972</v>
      </c>
      <c r="G5158" s="68" t="s">
        <v>2042</v>
      </c>
      <c r="H5158" s="68" t="s">
        <v>2043</v>
      </c>
      <c r="I5158" s="68">
        <v>12</v>
      </c>
      <c r="J5158" s="68" t="s">
        <v>2267</v>
      </c>
      <c r="K5158" s="68">
        <v>2.7</v>
      </c>
      <c r="L5158" s="68">
        <v>0.59</v>
      </c>
      <c r="M5158" s="68" t="s">
        <v>1960</v>
      </c>
      <c r="N5158" s="143">
        <f>IF(対応ガラス検索!$E$2="-","",IF(対応ガラス検索!$E$2&gt;=K5158,MAX($N$2:N5157)+1,""))</f>
        <v>5157</v>
      </c>
      <c r="O5158" s="143">
        <f>IF(対応ガラス検索!$E$2="-","",IF(L5158&lt;=0.65,MAX($O$2:O5157)+1,""))</f>
        <v>3273</v>
      </c>
      <c r="P5158" s="144"/>
      <c r="Q5158" s="145"/>
    </row>
    <row r="5159" spans="1:17" x14ac:dyDescent="0.4">
      <c r="A5159" s="68">
        <v>5158</v>
      </c>
      <c r="B5159" s="68" t="s">
        <v>2056</v>
      </c>
      <c r="C5159" s="68" t="s">
        <v>2297</v>
      </c>
      <c r="D5159" s="68" t="s">
        <v>2060</v>
      </c>
      <c r="E5159" s="68" t="s">
        <v>1971</v>
      </c>
      <c r="F5159" s="68" t="s">
        <v>1972</v>
      </c>
      <c r="G5159" s="68" t="s">
        <v>2042</v>
      </c>
      <c r="H5159" s="68" t="s">
        <v>2043</v>
      </c>
      <c r="I5159" s="68">
        <v>13</v>
      </c>
      <c r="J5159" s="68" t="s">
        <v>2267</v>
      </c>
      <c r="K5159" s="68">
        <v>2.6</v>
      </c>
      <c r="L5159" s="68">
        <v>0.59</v>
      </c>
      <c r="M5159" s="68" t="s">
        <v>1960</v>
      </c>
      <c r="N5159" s="143">
        <f>IF(対応ガラス検索!$E$2="-","",IF(対応ガラス検索!$E$2&gt;=K5159,MAX($N$2:N5158)+1,""))</f>
        <v>5158</v>
      </c>
      <c r="O5159" s="143">
        <f>IF(対応ガラス検索!$E$2="-","",IF(L5159&lt;=0.65,MAX($O$2:O5158)+1,""))</f>
        <v>3274</v>
      </c>
      <c r="P5159" s="144"/>
      <c r="Q5159" s="145"/>
    </row>
    <row r="5160" spans="1:17" x14ac:dyDescent="0.4">
      <c r="A5160" s="68">
        <v>5159</v>
      </c>
      <c r="B5160" s="68" t="s">
        <v>2056</v>
      </c>
      <c r="C5160" s="68" t="s">
        <v>2297</v>
      </c>
      <c r="D5160" s="68" t="s">
        <v>2061</v>
      </c>
      <c r="E5160" s="68" t="s">
        <v>1971</v>
      </c>
      <c r="F5160" s="68" t="s">
        <v>1972</v>
      </c>
      <c r="G5160" s="68" t="s">
        <v>2047</v>
      </c>
      <c r="H5160" s="68" t="s">
        <v>2048</v>
      </c>
      <c r="I5160" s="68">
        <v>6</v>
      </c>
      <c r="J5160" s="68" t="s">
        <v>2267</v>
      </c>
      <c r="K5160" s="68">
        <v>3</v>
      </c>
      <c r="L5160" s="68">
        <v>0.75</v>
      </c>
      <c r="M5160" s="68" t="s">
        <v>2002</v>
      </c>
      <c r="N5160" s="143">
        <f>IF(対応ガラス検索!$E$2="-","",IF(対応ガラス検索!$E$2&gt;=K5160,MAX($N$2:N5159)+1,""))</f>
        <v>5159</v>
      </c>
      <c r="O5160" s="143" t="str">
        <f>IF(対応ガラス検索!$E$2="-","",IF(L5160&lt;=0.65,MAX($O$2:O5159)+1,""))</f>
        <v/>
      </c>
      <c r="P5160" s="144"/>
      <c r="Q5160" s="145"/>
    </row>
    <row r="5161" spans="1:17" x14ac:dyDescent="0.4">
      <c r="A5161" s="68">
        <v>5160</v>
      </c>
      <c r="B5161" s="68" t="s">
        <v>2056</v>
      </c>
      <c r="C5161" s="68" t="s">
        <v>2297</v>
      </c>
      <c r="D5161" s="68" t="s">
        <v>2061</v>
      </c>
      <c r="E5161" s="68" t="s">
        <v>1971</v>
      </c>
      <c r="F5161" s="68" t="s">
        <v>1972</v>
      </c>
      <c r="G5161" s="68" t="s">
        <v>2047</v>
      </c>
      <c r="H5161" s="68" t="s">
        <v>2048</v>
      </c>
      <c r="I5161" s="68">
        <v>7</v>
      </c>
      <c r="J5161" s="68" t="s">
        <v>2267</v>
      </c>
      <c r="K5161" s="68">
        <v>2.9</v>
      </c>
      <c r="L5161" s="68">
        <v>0.75</v>
      </c>
      <c r="M5161" s="68" t="s">
        <v>2002</v>
      </c>
      <c r="N5161" s="143">
        <f>IF(対応ガラス検索!$E$2="-","",IF(対応ガラス検索!$E$2&gt;=K5161,MAX($N$2:N5160)+1,""))</f>
        <v>5160</v>
      </c>
      <c r="O5161" s="143" t="str">
        <f>IF(対応ガラス検索!$E$2="-","",IF(L5161&lt;=0.65,MAX($O$2:O5160)+1,""))</f>
        <v/>
      </c>
      <c r="P5161" s="144"/>
      <c r="Q5161" s="145"/>
    </row>
    <row r="5162" spans="1:17" x14ac:dyDescent="0.4">
      <c r="A5162" s="68">
        <v>5161</v>
      </c>
      <c r="B5162" s="68" t="s">
        <v>2056</v>
      </c>
      <c r="C5162" s="68" t="s">
        <v>2297</v>
      </c>
      <c r="D5162" s="68" t="s">
        <v>2061</v>
      </c>
      <c r="E5162" s="68" t="s">
        <v>1971</v>
      </c>
      <c r="F5162" s="68" t="s">
        <v>1972</v>
      </c>
      <c r="G5162" s="68" t="s">
        <v>2047</v>
      </c>
      <c r="H5162" s="68" t="s">
        <v>2048</v>
      </c>
      <c r="I5162" s="68">
        <v>8</v>
      </c>
      <c r="J5162" s="68" t="s">
        <v>2267</v>
      </c>
      <c r="K5162" s="68">
        <v>2.8</v>
      </c>
      <c r="L5162" s="68">
        <v>0.75</v>
      </c>
      <c r="M5162" s="68" t="s">
        <v>2002</v>
      </c>
      <c r="N5162" s="143">
        <f>IF(対応ガラス検索!$E$2="-","",IF(対応ガラス検索!$E$2&gt;=K5162,MAX($N$2:N5161)+1,""))</f>
        <v>5161</v>
      </c>
      <c r="O5162" s="143" t="str">
        <f>IF(対応ガラス検索!$E$2="-","",IF(L5162&lt;=0.65,MAX($O$2:O5161)+1,""))</f>
        <v/>
      </c>
      <c r="P5162" s="144"/>
      <c r="Q5162" s="145"/>
    </row>
    <row r="5163" spans="1:17" x14ac:dyDescent="0.4">
      <c r="A5163" s="68">
        <v>5162</v>
      </c>
      <c r="B5163" s="68" t="s">
        <v>2056</v>
      </c>
      <c r="C5163" s="68" t="s">
        <v>2297</v>
      </c>
      <c r="D5163" s="68" t="s">
        <v>2061</v>
      </c>
      <c r="E5163" s="68" t="s">
        <v>1971</v>
      </c>
      <c r="F5163" s="68" t="s">
        <v>1972</v>
      </c>
      <c r="G5163" s="68" t="s">
        <v>2047</v>
      </c>
      <c r="H5163" s="68" t="s">
        <v>2048</v>
      </c>
      <c r="I5163" s="68">
        <v>9</v>
      </c>
      <c r="J5163" s="68" t="s">
        <v>2267</v>
      </c>
      <c r="K5163" s="68">
        <v>2.8</v>
      </c>
      <c r="L5163" s="68">
        <v>0.75</v>
      </c>
      <c r="M5163" s="68" t="s">
        <v>2002</v>
      </c>
      <c r="N5163" s="143">
        <f>IF(対応ガラス検索!$E$2="-","",IF(対応ガラス検索!$E$2&gt;=K5163,MAX($N$2:N5162)+1,""))</f>
        <v>5162</v>
      </c>
      <c r="O5163" s="143" t="str">
        <f>IF(対応ガラス検索!$E$2="-","",IF(L5163&lt;=0.65,MAX($O$2:O5162)+1,""))</f>
        <v/>
      </c>
      <c r="P5163" s="144"/>
      <c r="Q5163" s="145"/>
    </row>
    <row r="5164" spans="1:17" x14ac:dyDescent="0.4">
      <c r="A5164" s="68">
        <v>5163</v>
      </c>
      <c r="B5164" s="68" t="s">
        <v>2056</v>
      </c>
      <c r="C5164" s="68" t="s">
        <v>2297</v>
      </c>
      <c r="D5164" s="68" t="s">
        <v>2061</v>
      </c>
      <c r="E5164" s="68" t="s">
        <v>1971</v>
      </c>
      <c r="F5164" s="68" t="s">
        <v>1972</v>
      </c>
      <c r="G5164" s="68" t="s">
        <v>2047</v>
      </c>
      <c r="H5164" s="68" t="s">
        <v>2048</v>
      </c>
      <c r="I5164" s="68">
        <v>10</v>
      </c>
      <c r="J5164" s="68" t="s">
        <v>2267</v>
      </c>
      <c r="K5164" s="68">
        <v>2.7</v>
      </c>
      <c r="L5164" s="68">
        <v>0.75</v>
      </c>
      <c r="M5164" s="68" t="s">
        <v>2002</v>
      </c>
      <c r="N5164" s="143">
        <f>IF(対応ガラス検索!$E$2="-","",IF(対応ガラス検索!$E$2&gt;=K5164,MAX($N$2:N5163)+1,""))</f>
        <v>5163</v>
      </c>
      <c r="O5164" s="143" t="str">
        <f>IF(対応ガラス検索!$E$2="-","",IF(L5164&lt;=0.65,MAX($O$2:O5163)+1,""))</f>
        <v/>
      </c>
      <c r="P5164" s="144"/>
      <c r="Q5164" s="145"/>
    </row>
    <row r="5165" spans="1:17" x14ac:dyDescent="0.4">
      <c r="A5165" s="68">
        <v>5164</v>
      </c>
      <c r="B5165" s="68" t="s">
        <v>2056</v>
      </c>
      <c r="C5165" s="68" t="s">
        <v>2297</v>
      </c>
      <c r="D5165" s="68" t="s">
        <v>2061</v>
      </c>
      <c r="E5165" s="68" t="s">
        <v>1971</v>
      </c>
      <c r="F5165" s="68" t="s">
        <v>1972</v>
      </c>
      <c r="G5165" s="68" t="s">
        <v>2047</v>
      </c>
      <c r="H5165" s="68" t="s">
        <v>2048</v>
      </c>
      <c r="I5165" s="68">
        <v>11</v>
      </c>
      <c r="J5165" s="68" t="s">
        <v>2267</v>
      </c>
      <c r="K5165" s="68">
        <v>2.7</v>
      </c>
      <c r="L5165" s="68">
        <v>0.75</v>
      </c>
      <c r="M5165" s="68" t="s">
        <v>2002</v>
      </c>
      <c r="N5165" s="143">
        <f>IF(対応ガラス検索!$E$2="-","",IF(対応ガラス検索!$E$2&gt;=K5165,MAX($N$2:N5164)+1,""))</f>
        <v>5164</v>
      </c>
      <c r="O5165" s="143" t="str">
        <f>IF(対応ガラス検索!$E$2="-","",IF(L5165&lt;=0.65,MAX($O$2:O5164)+1,""))</f>
        <v/>
      </c>
      <c r="P5165" s="144"/>
      <c r="Q5165" s="145"/>
    </row>
    <row r="5166" spans="1:17" x14ac:dyDescent="0.4">
      <c r="A5166" s="68">
        <v>5165</v>
      </c>
      <c r="B5166" s="68" t="s">
        <v>2056</v>
      </c>
      <c r="C5166" s="68" t="s">
        <v>2297</v>
      </c>
      <c r="D5166" s="68" t="s">
        <v>2061</v>
      </c>
      <c r="E5166" s="68" t="s">
        <v>1971</v>
      </c>
      <c r="F5166" s="68" t="s">
        <v>1972</v>
      </c>
      <c r="G5166" s="68" t="s">
        <v>2047</v>
      </c>
      <c r="H5166" s="68" t="s">
        <v>2048</v>
      </c>
      <c r="I5166" s="68">
        <v>12</v>
      </c>
      <c r="J5166" s="68" t="s">
        <v>2267</v>
      </c>
      <c r="K5166" s="68">
        <v>2.6</v>
      </c>
      <c r="L5166" s="68">
        <v>0.75</v>
      </c>
      <c r="M5166" s="68" t="s">
        <v>2002</v>
      </c>
      <c r="N5166" s="143">
        <f>IF(対応ガラス検索!$E$2="-","",IF(対応ガラス検索!$E$2&gt;=K5166,MAX($N$2:N5165)+1,""))</f>
        <v>5165</v>
      </c>
      <c r="O5166" s="143" t="str">
        <f>IF(対応ガラス検索!$E$2="-","",IF(L5166&lt;=0.65,MAX($O$2:O5165)+1,""))</f>
        <v/>
      </c>
      <c r="P5166" s="144"/>
      <c r="Q5166" s="145"/>
    </row>
    <row r="5167" spans="1:17" x14ac:dyDescent="0.4">
      <c r="A5167" s="68">
        <v>5166</v>
      </c>
      <c r="B5167" s="68" t="s">
        <v>2056</v>
      </c>
      <c r="C5167" s="68" t="s">
        <v>2297</v>
      </c>
      <c r="D5167" s="68" t="s">
        <v>2061</v>
      </c>
      <c r="E5167" s="68" t="s">
        <v>1971</v>
      </c>
      <c r="F5167" s="68" t="s">
        <v>1972</v>
      </c>
      <c r="G5167" s="68" t="s">
        <v>2047</v>
      </c>
      <c r="H5167" s="68" t="s">
        <v>2048</v>
      </c>
      <c r="I5167" s="68">
        <v>13</v>
      </c>
      <c r="J5167" s="68" t="s">
        <v>2267</v>
      </c>
      <c r="K5167" s="68">
        <v>2.6</v>
      </c>
      <c r="L5167" s="68">
        <v>0.75</v>
      </c>
      <c r="M5167" s="68" t="s">
        <v>2002</v>
      </c>
      <c r="N5167" s="143">
        <f>IF(対応ガラス検索!$E$2="-","",IF(対応ガラス検索!$E$2&gt;=K5167,MAX($N$2:N5166)+1,""))</f>
        <v>5166</v>
      </c>
      <c r="O5167" s="143" t="str">
        <f>IF(対応ガラス検索!$E$2="-","",IF(L5167&lt;=0.65,MAX($O$2:O5166)+1,""))</f>
        <v/>
      </c>
      <c r="P5167" s="144"/>
      <c r="Q5167" s="145"/>
    </row>
    <row r="5168" spans="1:17" x14ac:dyDescent="0.4">
      <c r="A5168" s="68">
        <v>5167</v>
      </c>
      <c r="B5168" s="68" t="s">
        <v>2056</v>
      </c>
      <c r="C5168" s="68" t="s">
        <v>2297</v>
      </c>
      <c r="D5168" s="68" t="s">
        <v>2062</v>
      </c>
      <c r="E5168" s="68" t="s">
        <v>1976</v>
      </c>
      <c r="F5168" s="68" t="s">
        <v>1977</v>
      </c>
      <c r="G5168" s="68" t="s">
        <v>1971</v>
      </c>
      <c r="H5168" s="68" t="s">
        <v>1972</v>
      </c>
      <c r="I5168" s="68">
        <v>6</v>
      </c>
      <c r="J5168" s="68" t="s">
        <v>2267</v>
      </c>
      <c r="K5168" s="68">
        <v>3.1</v>
      </c>
      <c r="L5168" s="68">
        <v>0.75</v>
      </c>
      <c r="M5168" s="68" t="s">
        <v>1960</v>
      </c>
      <c r="N5168" s="143">
        <f>IF(対応ガラス検索!$E$2="-","",IF(対応ガラス検索!$E$2&gt;=K5168,MAX($N$2:N5167)+1,""))</f>
        <v>5167</v>
      </c>
      <c r="O5168" s="143" t="str">
        <f>IF(対応ガラス検索!$E$2="-","",IF(L5168&lt;=0.65,MAX($O$2:O5167)+1,""))</f>
        <v/>
      </c>
      <c r="P5168" s="144"/>
      <c r="Q5168" s="145"/>
    </row>
    <row r="5169" spans="1:17" x14ac:dyDescent="0.4">
      <c r="A5169" s="68">
        <v>5168</v>
      </c>
      <c r="B5169" s="68" t="s">
        <v>2056</v>
      </c>
      <c r="C5169" s="68" t="s">
        <v>2297</v>
      </c>
      <c r="D5169" s="68" t="s">
        <v>2062</v>
      </c>
      <c r="E5169" s="68" t="s">
        <v>1976</v>
      </c>
      <c r="F5169" s="68" t="s">
        <v>1977</v>
      </c>
      <c r="G5169" s="68" t="s">
        <v>1971</v>
      </c>
      <c r="H5169" s="68" t="s">
        <v>1972</v>
      </c>
      <c r="I5169" s="68">
        <v>7</v>
      </c>
      <c r="J5169" s="68" t="s">
        <v>2267</v>
      </c>
      <c r="K5169" s="68">
        <v>3</v>
      </c>
      <c r="L5169" s="68">
        <v>0.75</v>
      </c>
      <c r="M5169" s="68" t="s">
        <v>1960</v>
      </c>
      <c r="N5169" s="143">
        <f>IF(対応ガラス検索!$E$2="-","",IF(対応ガラス検索!$E$2&gt;=K5169,MAX($N$2:N5168)+1,""))</f>
        <v>5168</v>
      </c>
      <c r="O5169" s="143" t="str">
        <f>IF(対応ガラス検索!$E$2="-","",IF(L5169&lt;=0.65,MAX($O$2:O5168)+1,""))</f>
        <v/>
      </c>
      <c r="P5169" s="144"/>
      <c r="Q5169" s="145"/>
    </row>
    <row r="5170" spans="1:17" x14ac:dyDescent="0.4">
      <c r="A5170" s="68">
        <v>5169</v>
      </c>
      <c r="B5170" s="68" t="s">
        <v>2056</v>
      </c>
      <c r="C5170" s="68" t="s">
        <v>2297</v>
      </c>
      <c r="D5170" s="68" t="s">
        <v>2062</v>
      </c>
      <c r="E5170" s="68" t="s">
        <v>1976</v>
      </c>
      <c r="F5170" s="68" t="s">
        <v>1977</v>
      </c>
      <c r="G5170" s="68" t="s">
        <v>1971</v>
      </c>
      <c r="H5170" s="68" t="s">
        <v>1972</v>
      </c>
      <c r="I5170" s="68">
        <v>8</v>
      </c>
      <c r="J5170" s="68" t="s">
        <v>2267</v>
      </c>
      <c r="K5170" s="142">
        <v>2.9</v>
      </c>
      <c r="L5170" s="68">
        <v>0.75</v>
      </c>
      <c r="M5170" s="68" t="s">
        <v>1960</v>
      </c>
      <c r="N5170" s="143">
        <f>IF(対応ガラス検索!$E$2="-","",IF(対応ガラス検索!$E$2&gt;=K5170,MAX($N$2:N5169)+1,""))</f>
        <v>5169</v>
      </c>
      <c r="O5170" s="143" t="str">
        <f>IF(対応ガラス検索!$E$2="-","",IF(L5170&lt;=0.65,MAX($O$2:O5169)+1,""))</f>
        <v/>
      </c>
      <c r="P5170" s="144"/>
      <c r="Q5170" s="145"/>
    </row>
    <row r="5171" spans="1:17" x14ac:dyDescent="0.4">
      <c r="A5171" s="68">
        <v>5170</v>
      </c>
      <c r="B5171" s="68" t="s">
        <v>2056</v>
      </c>
      <c r="C5171" s="68" t="s">
        <v>2297</v>
      </c>
      <c r="D5171" s="68" t="s">
        <v>2062</v>
      </c>
      <c r="E5171" s="68" t="s">
        <v>1976</v>
      </c>
      <c r="F5171" s="68" t="s">
        <v>1977</v>
      </c>
      <c r="G5171" s="68" t="s">
        <v>1971</v>
      </c>
      <c r="H5171" s="68" t="s">
        <v>1972</v>
      </c>
      <c r="I5171" s="68">
        <v>9</v>
      </c>
      <c r="J5171" s="68" t="s">
        <v>2267</v>
      </c>
      <c r="K5171" s="68">
        <v>2.8</v>
      </c>
      <c r="L5171" s="68">
        <v>0.75</v>
      </c>
      <c r="M5171" s="68" t="s">
        <v>1960</v>
      </c>
      <c r="N5171" s="143">
        <f>IF(対応ガラス検索!$E$2="-","",IF(対応ガラス検索!$E$2&gt;=K5171,MAX($N$2:N5170)+1,""))</f>
        <v>5170</v>
      </c>
      <c r="O5171" s="143" t="str">
        <f>IF(対応ガラス検索!$E$2="-","",IF(L5171&lt;=0.65,MAX($O$2:O5170)+1,""))</f>
        <v/>
      </c>
      <c r="P5171" s="144"/>
      <c r="Q5171" s="145"/>
    </row>
    <row r="5172" spans="1:17" x14ac:dyDescent="0.4">
      <c r="A5172" s="68">
        <v>5171</v>
      </c>
      <c r="B5172" s="68" t="s">
        <v>2056</v>
      </c>
      <c r="C5172" s="68" t="s">
        <v>2297</v>
      </c>
      <c r="D5172" s="68" t="s">
        <v>2062</v>
      </c>
      <c r="E5172" s="68" t="s">
        <v>1976</v>
      </c>
      <c r="F5172" s="68" t="s">
        <v>1977</v>
      </c>
      <c r="G5172" s="68" t="s">
        <v>1971</v>
      </c>
      <c r="H5172" s="68" t="s">
        <v>1972</v>
      </c>
      <c r="I5172" s="68">
        <v>10</v>
      </c>
      <c r="J5172" s="68" t="s">
        <v>2267</v>
      </c>
      <c r="K5172" s="68">
        <v>2.8</v>
      </c>
      <c r="L5172" s="68">
        <v>0.75</v>
      </c>
      <c r="M5172" s="68" t="s">
        <v>1960</v>
      </c>
      <c r="N5172" s="143">
        <f>IF(対応ガラス検索!$E$2="-","",IF(対応ガラス検索!$E$2&gt;=K5172,MAX($N$2:N5171)+1,""))</f>
        <v>5171</v>
      </c>
      <c r="O5172" s="143" t="str">
        <f>IF(対応ガラス検索!$E$2="-","",IF(L5172&lt;=0.65,MAX($O$2:O5171)+1,""))</f>
        <v/>
      </c>
      <c r="P5172" s="144"/>
      <c r="Q5172" s="145"/>
    </row>
    <row r="5173" spans="1:17" x14ac:dyDescent="0.4">
      <c r="A5173" s="68">
        <v>5172</v>
      </c>
      <c r="B5173" s="68" t="s">
        <v>2056</v>
      </c>
      <c r="C5173" s="68" t="s">
        <v>2297</v>
      </c>
      <c r="D5173" s="68" t="s">
        <v>2062</v>
      </c>
      <c r="E5173" s="68" t="s">
        <v>1976</v>
      </c>
      <c r="F5173" s="68" t="s">
        <v>1977</v>
      </c>
      <c r="G5173" s="68" t="s">
        <v>1971</v>
      </c>
      <c r="H5173" s="68" t="s">
        <v>1972</v>
      </c>
      <c r="I5173" s="68">
        <v>11</v>
      </c>
      <c r="J5173" s="68" t="s">
        <v>2267</v>
      </c>
      <c r="K5173" s="68">
        <v>2.7</v>
      </c>
      <c r="L5173" s="68">
        <v>0.75</v>
      </c>
      <c r="M5173" s="68" t="s">
        <v>1960</v>
      </c>
      <c r="N5173" s="143">
        <f>IF(対応ガラス検索!$E$2="-","",IF(対応ガラス検索!$E$2&gt;=K5173,MAX($N$2:N5172)+1,""))</f>
        <v>5172</v>
      </c>
      <c r="O5173" s="143" t="str">
        <f>IF(対応ガラス検索!$E$2="-","",IF(L5173&lt;=0.65,MAX($O$2:O5172)+1,""))</f>
        <v/>
      </c>
      <c r="P5173" s="144"/>
      <c r="Q5173" s="145"/>
    </row>
    <row r="5174" spans="1:17" x14ac:dyDescent="0.4">
      <c r="A5174" s="68">
        <v>5173</v>
      </c>
      <c r="B5174" s="68" t="s">
        <v>2056</v>
      </c>
      <c r="C5174" s="68" t="s">
        <v>2297</v>
      </c>
      <c r="D5174" s="68" t="s">
        <v>2062</v>
      </c>
      <c r="E5174" s="68" t="s">
        <v>1976</v>
      </c>
      <c r="F5174" s="68" t="s">
        <v>1977</v>
      </c>
      <c r="G5174" s="68" t="s">
        <v>1971</v>
      </c>
      <c r="H5174" s="68" t="s">
        <v>1972</v>
      </c>
      <c r="I5174" s="68">
        <v>12</v>
      </c>
      <c r="J5174" s="68" t="s">
        <v>2267</v>
      </c>
      <c r="K5174" s="68">
        <v>2.7</v>
      </c>
      <c r="L5174" s="68">
        <v>0.75</v>
      </c>
      <c r="M5174" s="68" t="s">
        <v>1960</v>
      </c>
      <c r="N5174" s="143">
        <f>IF(対応ガラス検索!$E$2="-","",IF(対応ガラス検索!$E$2&gt;=K5174,MAX($N$2:N5173)+1,""))</f>
        <v>5173</v>
      </c>
      <c r="O5174" s="143" t="str">
        <f>IF(対応ガラス検索!$E$2="-","",IF(L5174&lt;=0.65,MAX($O$2:O5173)+1,""))</f>
        <v/>
      </c>
      <c r="P5174" s="144"/>
      <c r="Q5174" s="145"/>
    </row>
    <row r="5175" spans="1:17" x14ac:dyDescent="0.4">
      <c r="A5175" s="68">
        <v>5174</v>
      </c>
      <c r="B5175" s="68" t="s">
        <v>2056</v>
      </c>
      <c r="C5175" s="68" t="s">
        <v>2297</v>
      </c>
      <c r="D5175" s="68" t="s">
        <v>2063</v>
      </c>
      <c r="E5175" s="68" t="s">
        <v>1976</v>
      </c>
      <c r="F5175" s="68" t="s">
        <v>1977</v>
      </c>
      <c r="G5175" s="68" t="s">
        <v>1976</v>
      </c>
      <c r="H5175" s="68" t="s">
        <v>1977</v>
      </c>
      <c r="I5175" s="68">
        <v>6</v>
      </c>
      <c r="J5175" s="68" t="s">
        <v>2267</v>
      </c>
      <c r="K5175" s="68">
        <v>3</v>
      </c>
      <c r="L5175" s="68">
        <v>0.74</v>
      </c>
      <c r="M5175" s="68" t="s">
        <v>1960</v>
      </c>
      <c r="N5175" s="143">
        <f>IF(対応ガラス検索!$E$2="-","",IF(対応ガラス検索!$E$2&gt;=K5175,MAX($N$2:N5174)+1,""))</f>
        <v>5174</v>
      </c>
      <c r="O5175" s="143" t="str">
        <f>IF(対応ガラス検索!$E$2="-","",IF(L5175&lt;=0.65,MAX($O$2:O5174)+1,""))</f>
        <v/>
      </c>
      <c r="P5175" s="144"/>
      <c r="Q5175" s="145"/>
    </row>
    <row r="5176" spans="1:17" x14ac:dyDescent="0.4">
      <c r="A5176" s="68">
        <v>5175</v>
      </c>
      <c r="B5176" s="68" t="s">
        <v>2056</v>
      </c>
      <c r="C5176" s="68" t="s">
        <v>2297</v>
      </c>
      <c r="D5176" s="68" t="s">
        <v>2063</v>
      </c>
      <c r="E5176" s="68" t="s">
        <v>1976</v>
      </c>
      <c r="F5176" s="68" t="s">
        <v>1977</v>
      </c>
      <c r="G5176" s="68" t="s">
        <v>1976</v>
      </c>
      <c r="H5176" s="68" t="s">
        <v>1977</v>
      </c>
      <c r="I5176" s="68">
        <v>7</v>
      </c>
      <c r="J5176" s="68" t="s">
        <v>2267</v>
      </c>
      <c r="K5176" s="142">
        <v>2.9</v>
      </c>
      <c r="L5176" s="68">
        <v>0.74</v>
      </c>
      <c r="M5176" s="68" t="s">
        <v>1960</v>
      </c>
      <c r="N5176" s="143">
        <f>IF(対応ガラス検索!$E$2="-","",IF(対応ガラス検索!$E$2&gt;=K5176,MAX($N$2:N5175)+1,""))</f>
        <v>5175</v>
      </c>
      <c r="O5176" s="143" t="str">
        <f>IF(対応ガラス検索!$E$2="-","",IF(L5176&lt;=0.65,MAX($O$2:O5175)+1,""))</f>
        <v/>
      </c>
      <c r="P5176" s="144"/>
      <c r="Q5176" s="145"/>
    </row>
    <row r="5177" spans="1:17" x14ac:dyDescent="0.4">
      <c r="A5177" s="68">
        <v>5176</v>
      </c>
      <c r="B5177" s="68" t="s">
        <v>2056</v>
      </c>
      <c r="C5177" s="68" t="s">
        <v>2297</v>
      </c>
      <c r="D5177" s="68" t="s">
        <v>2063</v>
      </c>
      <c r="E5177" s="68" t="s">
        <v>1976</v>
      </c>
      <c r="F5177" s="68" t="s">
        <v>1977</v>
      </c>
      <c r="G5177" s="68" t="s">
        <v>1976</v>
      </c>
      <c r="H5177" s="68" t="s">
        <v>1977</v>
      </c>
      <c r="I5177" s="68">
        <v>8</v>
      </c>
      <c r="J5177" s="68" t="s">
        <v>2267</v>
      </c>
      <c r="K5177" s="68">
        <v>2.9</v>
      </c>
      <c r="L5177" s="68">
        <v>0.74</v>
      </c>
      <c r="M5177" s="68" t="s">
        <v>1960</v>
      </c>
      <c r="N5177" s="143">
        <f>IF(対応ガラス検索!$E$2="-","",IF(対応ガラス検索!$E$2&gt;=K5177,MAX($N$2:N5176)+1,""))</f>
        <v>5176</v>
      </c>
      <c r="O5177" s="143" t="str">
        <f>IF(対応ガラス検索!$E$2="-","",IF(L5177&lt;=0.65,MAX($O$2:O5176)+1,""))</f>
        <v/>
      </c>
      <c r="P5177" s="144"/>
      <c r="Q5177" s="145"/>
    </row>
    <row r="5178" spans="1:17" x14ac:dyDescent="0.4">
      <c r="A5178" s="68">
        <v>5177</v>
      </c>
      <c r="B5178" s="68" t="s">
        <v>2056</v>
      </c>
      <c r="C5178" s="68" t="s">
        <v>2297</v>
      </c>
      <c r="D5178" s="68" t="s">
        <v>2063</v>
      </c>
      <c r="E5178" s="68" t="s">
        <v>1976</v>
      </c>
      <c r="F5178" s="68" t="s">
        <v>1977</v>
      </c>
      <c r="G5178" s="68" t="s">
        <v>1976</v>
      </c>
      <c r="H5178" s="68" t="s">
        <v>1977</v>
      </c>
      <c r="I5178" s="68">
        <v>9</v>
      </c>
      <c r="J5178" s="68" t="s">
        <v>2267</v>
      </c>
      <c r="K5178" s="68">
        <v>2.8</v>
      </c>
      <c r="L5178" s="68">
        <v>0.74</v>
      </c>
      <c r="M5178" s="68" t="s">
        <v>1960</v>
      </c>
      <c r="N5178" s="143">
        <f>IF(対応ガラス検索!$E$2="-","",IF(対応ガラス検索!$E$2&gt;=K5178,MAX($N$2:N5177)+1,""))</f>
        <v>5177</v>
      </c>
      <c r="O5178" s="143" t="str">
        <f>IF(対応ガラス検索!$E$2="-","",IF(L5178&lt;=0.65,MAX($O$2:O5177)+1,""))</f>
        <v/>
      </c>
      <c r="P5178" s="144"/>
      <c r="Q5178" s="145"/>
    </row>
    <row r="5179" spans="1:17" x14ac:dyDescent="0.4">
      <c r="A5179" s="68">
        <v>5178</v>
      </c>
      <c r="B5179" s="68" t="s">
        <v>2056</v>
      </c>
      <c r="C5179" s="68" t="s">
        <v>2297</v>
      </c>
      <c r="D5179" s="68" t="s">
        <v>2063</v>
      </c>
      <c r="E5179" s="68" t="s">
        <v>1976</v>
      </c>
      <c r="F5179" s="68" t="s">
        <v>1977</v>
      </c>
      <c r="G5179" s="68" t="s">
        <v>1976</v>
      </c>
      <c r="H5179" s="68" t="s">
        <v>1977</v>
      </c>
      <c r="I5179" s="68">
        <v>10</v>
      </c>
      <c r="J5179" s="68" t="s">
        <v>2267</v>
      </c>
      <c r="K5179" s="68">
        <v>2.8</v>
      </c>
      <c r="L5179" s="68">
        <v>0.74</v>
      </c>
      <c r="M5179" s="68" t="s">
        <v>1960</v>
      </c>
      <c r="N5179" s="143">
        <f>IF(対応ガラス検索!$E$2="-","",IF(対応ガラス検索!$E$2&gt;=K5179,MAX($N$2:N5178)+1,""))</f>
        <v>5178</v>
      </c>
      <c r="O5179" s="143" t="str">
        <f>IF(対応ガラス検索!$E$2="-","",IF(L5179&lt;=0.65,MAX($O$2:O5178)+1,""))</f>
        <v/>
      </c>
      <c r="P5179" s="144"/>
      <c r="Q5179" s="145"/>
    </row>
    <row r="5180" spans="1:17" x14ac:dyDescent="0.4">
      <c r="A5180" s="68">
        <v>5179</v>
      </c>
      <c r="B5180" s="68" t="s">
        <v>2056</v>
      </c>
      <c r="C5180" s="68" t="s">
        <v>2297</v>
      </c>
      <c r="D5180" s="68" t="s">
        <v>2063</v>
      </c>
      <c r="E5180" s="68" t="s">
        <v>1976</v>
      </c>
      <c r="F5180" s="68" t="s">
        <v>1977</v>
      </c>
      <c r="G5180" s="68" t="s">
        <v>1976</v>
      </c>
      <c r="H5180" s="68" t="s">
        <v>1977</v>
      </c>
      <c r="I5180" s="68">
        <v>11</v>
      </c>
      <c r="J5180" s="68" t="s">
        <v>2267</v>
      </c>
      <c r="K5180" s="68">
        <v>2.7</v>
      </c>
      <c r="L5180" s="68">
        <v>0.74</v>
      </c>
      <c r="M5180" s="68" t="s">
        <v>1960</v>
      </c>
      <c r="N5180" s="143">
        <f>IF(対応ガラス検索!$E$2="-","",IF(対応ガラス検索!$E$2&gt;=K5180,MAX($N$2:N5179)+1,""))</f>
        <v>5179</v>
      </c>
      <c r="O5180" s="143" t="str">
        <f>IF(対応ガラス検索!$E$2="-","",IF(L5180&lt;=0.65,MAX($O$2:O5179)+1,""))</f>
        <v/>
      </c>
      <c r="P5180" s="144"/>
      <c r="Q5180" s="145"/>
    </row>
    <row r="5181" spans="1:17" x14ac:dyDescent="0.4">
      <c r="A5181" s="68">
        <v>5180</v>
      </c>
      <c r="B5181" s="68" t="s">
        <v>2056</v>
      </c>
      <c r="C5181" s="68" t="s">
        <v>2297</v>
      </c>
      <c r="D5181" s="68" t="s">
        <v>2063</v>
      </c>
      <c r="E5181" s="68" t="s">
        <v>1976</v>
      </c>
      <c r="F5181" s="68" t="s">
        <v>1977</v>
      </c>
      <c r="G5181" s="68" t="s">
        <v>1976</v>
      </c>
      <c r="H5181" s="68" t="s">
        <v>1977</v>
      </c>
      <c r="I5181" s="68">
        <v>12</v>
      </c>
      <c r="J5181" s="68" t="s">
        <v>2267</v>
      </c>
      <c r="K5181" s="68">
        <v>2.7</v>
      </c>
      <c r="L5181" s="68">
        <v>0.74</v>
      </c>
      <c r="M5181" s="68" t="s">
        <v>1960</v>
      </c>
      <c r="N5181" s="143">
        <f>IF(対応ガラス検索!$E$2="-","",IF(対応ガラス検索!$E$2&gt;=K5181,MAX($N$2:N5180)+1,""))</f>
        <v>5180</v>
      </c>
      <c r="O5181" s="143" t="str">
        <f>IF(対応ガラス検索!$E$2="-","",IF(L5181&lt;=0.65,MAX($O$2:O5180)+1,""))</f>
        <v/>
      </c>
      <c r="P5181" s="144"/>
      <c r="Q5181" s="145"/>
    </row>
    <row r="5182" spans="1:17" x14ac:dyDescent="0.4">
      <c r="A5182" s="68">
        <v>5181</v>
      </c>
      <c r="B5182" s="68" t="s">
        <v>2056</v>
      </c>
      <c r="C5182" s="68" t="s">
        <v>2297</v>
      </c>
      <c r="D5182" s="68" t="s">
        <v>2065</v>
      </c>
      <c r="E5182" s="68" t="s">
        <v>1976</v>
      </c>
      <c r="F5182" s="68" t="s">
        <v>1977</v>
      </c>
      <c r="G5182" s="68" t="s">
        <v>2010</v>
      </c>
      <c r="H5182" s="68" t="s">
        <v>2011</v>
      </c>
      <c r="I5182" s="68">
        <v>6</v>
      </c>
      <c r="J5182" s="68" t="s">
        <v>2267</v>
      </c>
      <c r="K5182" s="68">
        <v>3</v>
      </c>
      <c r="L5182" s="68">
        <v>0.74</v>
      </c>
      <c r="M5182" s="68" t="s">
        <v>1960</v>
      </c>
      <c r="N5182" s="143">
        <f>IF(対応ガラス検索!$E$2="-","",IF(対応ガラス検索!$E$2&gt;=K5182,MAX($N$2:N5181)+1,""))</f>
        <v>5181</v>
      </c>
      <c r="O5182" s="143" t="str">
        <f>IF(対応ガラス検索!$E$2="-","",IF(L5182&lt;=0.65,MAX($O$2:O5181)+1,""))</f>
        <v/>
      </c>
      <c r="P5182" s="144"/>
      <c r="Q5182" s="145"/>
    </row>
    <row r="5183" spans="1:17" x14ac:dyDescent="0.4">
      <c r="A5183" s="68">
        <v>5182</v>
      </c>
      <c r="B5183" s="68" t="s">
        <v>2056</v>
      </c>
      <c r="C5183" s="68" t="s">
        <v>2297</v>
      </c>
      <c r="D5183" s="68" t="s">
        <v>2065</v>
      </c>
      <c r="E5183" s="68" t="s">
        <v>1976</v>
      </c>
      <c r="F5183" s="68" t="s">
        <v>1977</v>
      </c>
      <c r="G5183" s="68" t="s">
        <v>2010</v>
      </c>
      <c r="H5183" s="68" t="s">
        <v>2011</v>
      </c>
      <c r="I5183" s="68">
        <v>7</v>
      </c>
      <c r="J5183" s="68" t="s">
        <v>2267</v>
      </c>
      <c r="K5183" s="142">
        <v>2.9</v>
      </c>
      <c r="L5183" s="68">
        <v>0.74</v>
      </c>
      <c r="M5183" s="68" t="s">
        <v>1960</v>
      </c>
      <c r="N5183" s="143">
        <f>IF(対応ガラス検索!$E$2="-","",IF(対応ガラス検索!$E$2&gt;=K5183,MAX($N$2:N5182)+1,""))</f>
        <v>5182</v>
      </c>
      <c r="O5183" s="143" t="str">
        <f>IF(対応ガラス検索!$E$2="-","",IF(L5183&lt;=0.65,MAX($O$2:O5182)+1,""))</f>
        <v/>
      </c>
      <c r="P5183" s="144"/>
      <c r="Q5183" s="145"/>
    </row>
    <row r="5184" spans="1:17" x14ac:dyDescent="0.4">
      <c r="A5184" s="68">
        <v>5183</v>
      </c>
      <c r="B5184" s="68" t="s">
        <v>2056</v>
      </c>
      <c r="C5184" s="68" t="s">
        <v>2297</v>
      </c>
      <c r="D5184" s="68" t="s">
        <v>2065</v>
      </c>
      <c r="E5184" s="68" t="s">
        <v>1976</v>
      </c>
      <c r="F5184" s="68" t="s">
        <v>1977</v>
      </c>
      <c r="G5184" s="68" t="s">
        <v>2010</v>
      </c>
      <c r="H5184" s="68" t="s">
        <v>2011</v>
      </c>
      <c r="I5184" s="68">
        <v>8</v>
      </c>
      <c r="J5184" s="68" t="s">
        <v>2267</v>
      </c>
      <c r="K5184" s="68">
        <v>2.9</v>
      </c>
      <c r="L5184" s="68">
        <v>0.74</v>
      </c>
      <c r="M5184" s="68" t="s">
        <v>1960</v>
      </c>
      <c r="N5184" s="143">
        <f>IF(対応ガラス検索!$E$2="-","",IF(対応ガラス検索!$E$2&gt;=K5184,MAX($N$2:N5183)+1,""))</f>
        <v>5183</v>
      </c>
      <c r="O5184" s="143" t="str">
        <f>IF(対応ガラス検索!$E$2="-","",IF(L5184&lt;=0.65,MAX($O$2:O5183)+1,""))</f>
        <v/>
      </c>
      <c r="P5184" s="144"/>
      <c r="Q5184" s="145"/>
    </row>
    <row r="5185" spans="1:17" x14ac:dyDescent="0.4">
      <c r="A5185" s="68">
        <v>5184</v>
      </c>
      <c r="B5185" s="68" t="s">
        <v>2056</v>
      </c>
      <c r="C5185" s="68" t="s">
        <v>2297</v>
      </c>
      <c r="D5185" s="68" t="s">
        <v>2065</v>
      </c>
      <c r="E5185" s="68" t="s">
        <v>1976</v>
      </c>
      <c r="F5185" s="68" t="s">
        <v>1977</v>
      </c>
      <c r="G5185" s="68" t="s">
        <v>2010</v>
      </c>
      <c r="H5185" s="68" t="s">
        <v>2011</v>
      </c>
      <c r="I5185" s="68">
        <v>9</v>
      </c>
      <c r="J5185" s="68" t="s">
        <v>2267</v>
      </c>
      <c r="K5185" s="68">
        <v>2.8</v>
      </c>
      <c r="L5185" s="68">
        <v>0.74</v>
      </c>
      <c r="M5185" s="68" t="s">
        <v>1960</v>
      </c>
      <c r="N5185" s="143">
        <f>IF(対応ガラス検索!$E$2="-","",IF(対応ガラス検索!$E$2&gt;=K5185,MAX($N$2:N5184)+1,""))</f>
        <v>5184</v>
      </c>
      <c r="O5185" s="143" t="str">
        <f>IF(対応ガラス検索!$E$2="-","",IF(L5185&lt;=0.65,MAX($O$2:O5184)+1,""))</f>
        <v/>
      </c>
      <c r="P5185" s="144"/>
      <c r="Q5185" s="145"/>
    </row>
    <row r="5186" spans="1:17" x14ac:dyDescent="0.4">
      <c r="A5186" s="68">
        <v>5185</v>
      </c>
      <c r="B5186" s="68" t="s">
        <v>2056</v>
      </c>
      <c r="C5186" s="68" t="s">
        <v>2297</v>
      </c>
      <c r="D5186" s="68" t="s">
        <v>2065</v>
      </c>
      <c r="E5186" s="68" t="s">
        <v>1976</v>
      </c>
      <c r="F5186" s="68" t="s">
        <v>1977</v>
      </c>
      <c r="G5186" s="68" t="s">
        <v>2010</v>
      </c>
      <c r="H5186" s="68" t="s">
        <v>2011</v>
      </c>
      <c r="I5186" s="68">
        <v>10</v>
      </c>
      <c r="J5186" s="68" t="s">
        <v>2267</v>
      </c>
      <c r="K5186" s="68">
        <v>2.8</v>
      </c>
      <c r="L5186" s="68">
        <v>0.74</v>
      </c>
      <c r="M5186" s="68" t="s">
        <v>1960</v>
      </c>
      <c r="N5186" s="143">
        <f>IF(対応ガラス検索!$E$2="-","",IF(対応ガラス検索!$E$2&gt;=K5186,MAX($N$2:N5185)+1,""))</f>
        <v>5185</v>
      </c>
      <c r="O5186" s="143" t="str">
        <f>IF(対応ガラス検索!$E$2="-","",IF(L5186&lt;=0.65,MAX($O$2:O5185)+1,""))</f>
        <v/>
      </c>
      <c r="P5186" s="144"/>
      <c r="Q5186" s="145"/>
    </row>
    <row r="5187" spans="1:17" x14ac:dyDescent="0.4">
      <c r="A5187" s="68">
        <v>5186</v>
      </c>
      <c r="B5187" s="68" t="s">
        <v>2056</v>
      </c>
      <c r="C5187" s="68" t="s">
        <v>2297</v>
      </c>
      <c r="D5187" s="68" t="s">
        <v>2065</v>
      </c>
      <c r="E5187" s="68" t="s">
        <v>1976</v>
      </c>
      <c r="F5187" s="68" t="s">
        <v>1977</v>
      </c>
      <c r="G5187" s="68" t="s">
        <v>2010</v>
      </c>
      <c r="H5187" s="68" t="s">
        <v>2011</v>
      </c>
      <c r="I5187" s="68">
        <v>11</v>
      </c>
      <c r="J5187" s="68" t="s">
        <v>2267</v>
      </c>
      <c r="K5187" s="68">
        <v>2.7</v>
      </c>
      <c r="L5187" s="68">
        <v>0.74</v>
      </c>
      <c r="M5187" s="68" t="s">
        <v>1960</v>
      </c>
      <c r="N5187" s="143">
        <f>IF(対応ガラス検索!$E$2="-","",IF(対応ガラス検索!$E$2&gt;=K5187,MAX($N$2:N5186)+1,""))</f>
        <v>5186</v>
      </c>
      <c r="O5187" s="143" t="str">
        <f>IF(対応ガラス検索!$E$2="-","",IF(L5187&lt;=0.65,MAX($O$2:O5186)+1,""))</f>
        <v/>
      </c>
      <c r="P5187" s="144"/>
      <c r="Q5187" s="145"/>
    </row>
    <row r="5188" spans="1:17" x14ac:dyDescent="0.4">
      <c r="A5188" s="68">
        <v>5187</v>
      </c>
      <c r="B5188" s="68" t="s">
        <v>2056</v>
      </c>
      <c r="C5188" s="68" t="s">
        <v>2297</v>
      </c>
      <c r="D5188" s="68" t="s">
        <v>2065</v>
      </c>
      <c r="E5188" s="68" t="s">
        <v>1976</v>
      </c>
      <c r="F5188" s="68" t="s">
        <v>1977</v>
      </c>
      <c r="G5188" s="68" t="s">
        <v>2010</v>
      </c>
      <c r="H5188" s="68" t="s">
        <v>2011</v>
      </c>
      <c r="I5188" s="68">
        <v>12</v>
      </c>
      <c r="J5188" s="68" t="s">
        <v>2267</v>
      </c>
      <c r="K5188" s="68">
        <v>2.7</v>
      </c>
      <c r="L5188" s="68">
        <v>0.74</v>
      </c>
      <c r="M5188" s="68" t="s">
        <v>1960</v>
      </c>
      <c r="N5188" s="143">
        <f>IF(対応ガラス検索!$E$2="-","",IF(対応ガラス検索!$E$2&gt;=K5188,MAX($N$2:N5187)+1,""))</f>
        <v>5187</v>
      </c>
      <c r="O5188" s="143" t="str">
        <f>IF(対応ガラス検索!$E$2="-","",IF(L5188&lt;=0.65,MAX($O$2:O5187)+1,""))</f>
        <v/>
      </c>
      <c r="P5188" s="144"/>
      <c r="Q5188" s="145"/>
    </row>
    <row r="5189" spans="1:17" x14ac:dyDescent="0.4">
      <c r="A5189" s="68">
        <v>5188</v>
      </c>
      <c r="B5189" s="68" t="s">
        <v>2056</v>
      </c>
      <c r="C5189" s="68" t="s">
        <v>2297</v>
      </c>
      <c r="D5189" s="68" t="s">
        <v>2066</v>
      </c>
      <c r="E5189" s="68" t="s">
        <v>1980</v>
      </c>
      <c r="F5189" s="68" t="s">
        <v>1981</v>
      </c>
      <c r="G5189" s="68" t="s">
        <v>2010</v>
      </c>
      <c r="H5189" s="68" t="s">
        <v>2011</v>
      </c>
      <c r="I5189" s="68">
        <v>7</v>
      </c>
      <c r="J5189" s="68" t="s">
        <v>2267</v>
      </c>
      <c r="K5189" s="142">
        <v>3</v>
      </c>
      <c r="L5189" s="68">
        <v>0.76</v>
      </c>
      <c r="M5189" s="68" t="s">
        <v>1960</v>
      </c>
      <c r="N5189" s="143">
        <f>IF(対応ガラス検索!$E$2="-","",IF(対応ガラス検索!$E$2&gt;=K5189,MAX($N$2:N5188)+1,""))</f>
        <v>5188</v>
      </c>
      <c r="O5189" s="143" t="str">
        <f>IF(対応ガラス検索!$E$2="-","",IF(L5189&lt;=0.65,MAX($O$2:O5188)+1,""))</f>
        <v/>
      </c>
      <c r="P5189" s="144"/>
      <c r="Q5189" s="145"/>
    </row>
    <row r="5190" spans="1:17" x14ac:dyDescent="0.4">
      <c r="A5190" s="68">
        <v>5189</v>
      </c>
      <c r="B5190" s="68" t="s">
        <v>2056</v>
      </c>
      <c r="C5190" s="68" t="s">
        <v>2297</v>
      </c>
      <c r="D5190" s="68" t="s">
        <v>2066</v>
      </c>
      <c r="E5190" s="68" t="s">
        <v>1980</v>
      </c>
      <c r="F5190" s="68" t="s">
        <v>1981</v>
      </c>
      <c r="G5190" s="68" t="s">
        <v>2010</v>
      </c>
      <c r="H5190" s="68" t="s">
        <v>2011</v>
      </c>
      <c r="I5190" s="68">
        <v>8</v>
      </c>
      <c r="J5190" s="68" t="s">
        <v>2267</v>
      </c>
      <c r="K5190" s="68">
        <v>2.9</v>
      </c>
      <c r="L5190" s="68">
        <v>0.76</v>
      </c>
      <c r="M5190" s="68" t="s">
        <v>1960</v>
      </c>
      <c r="N5190" s="143">
        <f>IF(対応ガラス検索!$E$2="-","",IF(対応ガラス検索!$E$2&gt;=K5190,MAX($N$2:N5189)+1,""))</f>
        <v>5189</v>
      </c>
      <c r="O5190" s="143" t="str">
        <f>IF(対応ガラス検索!$E$2="-","",IF(L5190&lt;=0.65,MAX($O$2:O5189)+1,""))</f>
        <v/>
      </c>
      <c r="P5190" s="144"/>
      <c r="Q5190" s="145"/>
    </row>
    <row r="5191" spans="1:17" x14ac:dyDescent="0.4">
      <c r="A5191" s="68">
        <v>5190</v>
      </c>
      <c r="B5191" s="68" t="s">
        <v>2056</v>
      </c>
      <c r="C5191" s="68" t="s">
        <v>2297</v>
      </c>
      <c r="D5191" s="68" t="s">
        <v>2066</v>
      </c>
      <c r="E5191" s="68" t="s">
        <v>1980</v>
      </c>
      <c r="F5191" s="68" t="s">
        <v>1981</v>
      </c>
      <c r="G5191" s="68" t="s">
        <v>2010</v>
      </c>
      <c r="H5191" s="68" t="s">
        <v>2011</v>
      </c>
      <c r="I5191" s="68">
        <v>9</v>
      </c>
      <c r="J5191" s="68" t="s">
        <v>2267</v>
      </c>
      <c r="K5191" s="68">
        <v>2.8</v>
      </c>
      <c r="L5191" s="68">
        <v>0.77</v>
      </c>
      <c r="M5191" s="68" t="s">
        <v>1960</v>
      </c>
      <c r="N5191" s="143">
        <f>IF(対応ガラス検索!$E$2="-","",IF(対応ガラス検索!$E$2&gt;=K5191,MAX($N$2:N5190)+1,""))</f>
        <v>5190</v>
      </c>
      <c r="O5191" s="143" t="str">
        <f>IF(対応ガラス検索!$E$2="-","",IF(L5191&lt;=0.65,MAX($O$2:O5190)+1,""))</f>
        <v/>
      </c>
      <c r="P5191" s="144"/>
      <c r="Q5191" s="145"/>
    </row>
    <row r="5192" spans="1:17" x14ac:dyDescent="0.4">
      <c r="A5192" s="68">
        <v>5191</v>
      </c>
      <c r="B5192" s="68" t="s">
        <v>2056</v>
      </c>
      <c r="C5192" s="68" t="s">
        <v>2297</v>
      </c>
      <c r="D5192" s="68" t="s">
        <v>2066</v>
      </c>
      <c r="E5192" s="68" t="s">
        <v>1980</v>
      </c>
      <c r="F5192" s="68" t="s">
        <v>1981</v>
      </c>
      <c r="G5192" s="68" t="s">
        <v>2010</v>
      </c>
      <c r="H5192" s="68" t="s">
        <v>2011</v>
      </c>
      <c r="I5192" s="68">
        <v>10</v>
      </c>
      <c r="J5192" s="68" t="s">
        <v>2267</v>
      </c>
      <c r="K5192" s="68">
        <v>2.8</v>
      </c>
      <c r="L5192" s="68">
        <v>0.77</v>
      </c>
      <c r="M5192" s="68" t="s">
        <v>1960</v>
      </c>
      <c r="N5192" s="143">
        <f>IF(対応ガラス検索!$E$2="-","",IF(対応ガラス検索!$E$2&gt;=K5192,MAX($N$2:N5191)+1,""))</f>
        <v>5191</v>
      </c>
      <c r="O5192" s="143" t="str">
        <f>IF(対応ガラス検索!$E$2="-","",IF(L5192&lt;=0.65,MAX($O$2:O5191)+1,""))</f>
        <v/>
      </c>
      <c r="P5192" s="144"/>
      <c r="Q5192" s="145"/>
    </row>
    <row r="5193" spans="1:17" x14ac:dyDescent="0.4">
      <c r="A5193" s="68">
        <v>5192</v>
      </c>
      <c r="B5193" s="68" t="s">
        <v>2056</v>
      </c>
      <c r="C5193" s="68" t="s">
        <v>2297</v>
      </c>
      <c r="D5193" s="68" t="s">
        <v>2066</v>
      </c>
      <c r="E5193" s="68" t="s">
        <v>1980</v>
      </c>
      <c r="F5193" s="68" t="s">
        <v>1981</v>
      </c>
      <c r="G5193" s="68" t="s">
        <v>2010</v>
      </c>
      <c r="H5193" s="68" t="s">
        <v>2011</v>
      </c>
      <c r="I5193" s="68">
        <v>11</v>
      </c>
      <c r="J5193" s="68" t="s">
        <v>2267</v>
      </c>
      <c r="K5193" s="68">
        <v>2.7</v>
      </c>
      <c r="L5193" s="68">
        <v>0.77</v>
      </c>
      <c r="M5193" s="68" t="s">
        <v>1960</v>
      </c>
      <c r="N5193" s="143">
        <f>IF(対応ガラス検索!$E$2="-","",IF(対応ガラス検索!$E$2&gt;=K5193,MAX($N$2:N5192)+1,""))</f>
        <v>5192</v>
      </c>
      <c r="O5193" s="143" t="str">
        <f>IF(対応ガラス検索!$E$2="-","",IF(L5193&lt;=0.65,MAX($O$2:O5192)+1,""))</f>
        <v/>
      </c>
      <c r="P5193" s="144"/>
      <c r="Q5193" s="145"/>
    </row>
    <row r="5194" spans="1:17" x14ac:dyDescent="0.4">
      <c r="A5194" s="68">
        <v>5193</v>
      </c>
      <c r="B5194" s="68" t="s">
        <v>2056</v>
      </c>
      <c r="C5194" s="68" t="s">
        <v>2297</v>
      </c>
      <c r="D5194" s="68" t="s">
        <v>2066</v>
      </c>
      <c r="E5194" s="68" t="s">
        <v>1980</v>
      </c>
      <c r="F5194" s="68" t="s">
        <v>1981</v>
      </c>
      <c r="G5194" s="68" t="s">
        <v>2010</v>
      </c>
      <c r="H5194" s="68" t="s">
        <v>2011</v>
      </c>
      <c r="I5194" s="68">
        <v>12</v>
      </c>
      <c r="J5194" s="68" t="s">
        <v>2267</v>
      </c>
      <c r="K5194" s="68">
        <v>2.7</v>
      </c>
      <c r="L5194" s="68">
        <v>0.77</v>
      </c>
      <c r="M5194" s="68" t="s">
        <v>1960</v>
      </c>
      <c r="N5194" s="143">
        <f>IF(対応ガラス検索!$E$2="-","",IF(対応ガラス検索!$E$2&gt;=K5194,MAX($N$2:N5193)+1,""))</f>
        <v>5193</v>
      </c>
      <c r="O5194" s="143" t="str">
        <f>IF(対応ガラス検索!$E$2="-","",IF(L5194&lt;=0.65,MAX($O$2:O5193)+1,""))</f>
        <v/>
      </c>
      <c r="P5194" s="144"/>
      <c r="Q5194" s="145"/>
    </row>
    <row r="5195" spans="1:17" x14ac:dyDescent="0.4">
      <c r="A5195" s="68">
        <v>5194</v>
      </c>
      <c r="B5195" s="68" t="s">
        <v>2056</v>
      </c>
      <c r="C5195" s="68" t="s">
        <v>2297</v>
      </c>
      <c r="D5195" s="68" t="s">
        <v>2067</v>
      </c>
      <c r="E5195" s="68" t="s">
        <v>1985</v>
      </c>
      <c r="F5195" s="68" t="s">
        <v>1986</v>
      </c>
      <c r="G5195" s="68" t="s">
        <v>2010</v>
      </c>
      <c r="H5195" s="68" t="s">
        <v>2011</v>
      </c>
      <c r="I5195" s="68">
        <v>7</v>
      </c>
      <c r="J5195" s="68" t="s">
        <v>2267</v>
      </c>
      <c r="K5195" s="68">
        <v>3</v>
      </c>
      <c r="L5195" s="68">
        <v>0.76</v>
      </c>
      <c r="M5195" s="68" t="s">
        <v>1960</v>
      </c>
      <c r="N5195" s="143">
        <f>IF(対応ガラス検索!$E$2="-","",IF(対応ガラス検索!$E$2&gt;=K5195,MAX($N$2:N5194)+1,""))</f>
        <v>5194</v>
      </c>
      <c r="O5195" s="143" t="str">
        <f>IF(対応ガラス検索!$E$2="-","",IF(L5195&lt;=0.65,MAX($O$2:O5194)+1,""))</f>
        <v/>
      </c>
      <c r="P5195" s="144"/>
      <c r="Q5195" s="145"/>
    </row>
    <row r="5196" spans="1:17" x14ac:dyDescent="0.4">
      <c r="A5196" s="68">
        <v>5195</v>
      </c>
      <c r="B5196" s="68" t="s">
        <v>2056</v>
      </c>
      <c r="C5196" s="68" t="s">
        <v>2297</v>
      </c>
      <c r="D5196" s="68" t="s">
        <v>2067</v>
      </c>
      <c r="E5196" s="68" t="s">
        <v>1985</v>
      </c>
      <c r="F5196" s="68" t="s">
        <v>1986</v>
      </c>
      <c r="G5196" s="68" t="s">
        <v>2010</v>
      </c>
      <c r="H5196" s="68" t="s">
        <v>2011</v>
      </c>
      <c r="I5196" s="68">
        <v>8</v>
      </c>
      <c r="J5196" s="68" t="s">
        <v>2267</v>
      </c>
      <c r="K5196" s="142">
        <v>2.9</v>
      </c>
      <c r="L5196" s="68">
        <v>0.76</v>
      </c>
      <c r="M5196" s="68" t="s">
        <v>1960</v>
      </c>
      <c r="N5196" s="143">
        <f>IF(対応ガラス検索!$E$2="-","",IF(対応ガラス検索!$E$2&gt;=K5196,MAX($N$2:N5195)+1,""))</f>
        <v>5195</v>
      </c>
      <c r="O5196" s="143" t="str">
        <f>IF(対応ガラス検索!$E$2="-","",IF(L5196&lt;=0.65,MAX($O$2:O5195)+1,""))</f>
        <v/>
      </c>
      <c r="P5196" s="144"/>
      <c r="Q5196" s="145"/>
    </row>
    <row r="5197" spans="1:17" x14ac:dyDescent="0.4">
      <c r="A5197" s="68">
        <v>5196</v>
      </c>
      <c r="B5197" s="68" t="s">
        <v>2056</v>
      </c>
      <c r="C5197" s="68" t="s">
        <v>2297</v>
      </c>
      <c r="D5197" s="68" t="s">
        <v>2067</v>
      </c>
      <c r="E5197" s="68" t="s">
        <v>1985</v>
      </c>
      <c r="F5197" s="68" t="s">
        <v>1986</v>
      </c>
      <c r="G5197" s="68" t="s">
        <v>2010</v>
      </c>
      <c r="H5197" s="68" t="s">
        <v>2011</v>
      </c>
      <c r="I5197" s="68">
        <v>9</v>
      </c>
      <c r="J5197" s="68" t="s">
        <v>2267</v>
      </c>
      <c r="K5197" s="68">
        <v>2.8</v>
      </c>
      <c r="L5197" s="68">
        <v>0.76</v>
      </c>
      <c r="M5197" s="68" t="s">
        <v>1960</v>
      </c>
      <c r="N5197" s="143">
        <f>IF(対応ガラス検索!$E$2="-","",IF(対応ガラス検索!$E$2&gt;=K5197,MAX($N$2:N5196)+1,""))</f>
        <v>5196</v>
      </c>
      <c r="O5197" s="143" t="str">
        <f>IF(対応ガラス検索!$E$2="-","",IF(L5197&lt;=0.65,MAX($O$2:O5196)+1,""))</f>
        <v/>
      </c>
      <c r="P5197" s="144"/>
      <c r="Q5197" s="145"/>
    </row>
    <row r="5198" spans="1:17" x14ac:dyDescent="0.4">
      <c r="A5198" s="68">
        <v>5197</v>
      </c>
      <c r="B5198" s="68" t="s">
        <v>2056</v>
      </c>
      <c r="C5198" s="68" t="s">
        <v>2297</v>
      </c>
      <c r="D5198" s="68" t="s">
        <v>2067</v>
      </c>
      <c r="E5198" s="68" t="s">
        <v>1985</v>
      </c>
      <c r="F5198" s="68" t="s">
        <v>1986</v>
      </c>
      <c r="G5198" s="68" t="s">
        <v>2010</v>
      </c>
      <c r="H5198" s="68" t="s">
        <v>2011</v>
      </c>
      <c r="I5198" s="68">
        <v>10</v>
      </c>
      <c r="J5198" s="68" t="s">
        <v>2267</v>
      </c>
      <c r="K5198" s="68">
        <v>2.8</v>
      </c>
      <c r="L5198" s="68">
        <v>0.76</v>
      </c>
      <c r="M5198" s="68" t="s">
        <v>1960</v>
      </c>
      <c r="N5198" s="143">
        <f>IF(対応ガラス検索!$E$2="-","",IF(対応ガラス検索!$E$2&gt;=K5198,MAX($N$2:N5197)+1,""))</f>
        <v>5197</v>
      </c>
      <c r="O5198" s="143" t="str">
        <f>IF(対応ガラス検索!$E$2="-","",IF(L5198&lt;=0.65,MAX($O$2:O5197)+1,""))</f>
        <v/>
      </c>
      <c r="P5198" s="144"/>
      <c r="Q5198" s="145"/>
    </row>
    <row r="5199" spans="1:17" x14ac:dyDescent="0.4">
      <c r="A5199" s="68">
        <v>5198</v>
      </c>
      <c r="B5199" s="68" t="s">
        <v>2056</v>
      </c>
      <c r="C5199" s="68" t="s">
        <v>2297</v>
      </c>
      <c r="D5199" s="68" t="s">
        <v>2067</v>
      </c>
      <c r="E5199" s="68" t="s">
        <v>1985</v>
      </c>
      <c r="F5199" s="68" t="s">
        <v>1986</v>
      </c>
      <c r="G5199" s="68" t="s">
        <v>2010</v>
      </c>
      <c r="H5199" s="68" t="s">
        <v>2011</v>
      </c>
      <c r="I5199" s="68">
        <v>11</v>
      </c>
      <c r="J5199" s="68" t="s">
        <v>2267</v>
      </c>
      <c r="K5199" s="68">
        <v>2.7</v>
      </c>
      <c r="L5199" s="68">
        <v>0.76</v>
      </c>
      <c r="M5199" s="68" t="s">
        <v>1960</v>
      </c>
      <c r="N5199" s="143">
        <f>IF(対応ガラス検索!$E$2="-","",IF(対応ガラス検索!$E$2&gt;=K5199,MAX($N$2:N5198)+1,""))</f>
        <v>5198</v>
      </c>
      <c r="O5199" s="143" t="str">
        <f>IF(対応ガラス検索!$E$2="-","",IF(L5199&lt;=0.65,MAX($O$2:O5198)+1,""))</f>
        <v/>
      </c>
      <c r="P5199" s="144"/>
      <c r="Q5199" s="145"/>
    </row>
    <row r="5200" spans="1:17" x14ac:dyDescent="0.4">
      <c r="A5200" s="68">
        <v>5199</v>
      </c>
      <c r="B5200" s="68" t="s">
        <v>2056</v>
      </c>
      <c r="C5200" s="68" t="s">
        <v>2297</v>
      </c>
      <c r="D5200" s="68" t="s">
        <v>2067</v>
      </c>
      <c r="E5200" s="68" t="s">
        <v>1985</v>
      </c>
      <c r="F5200" s="68" t="s">
        <v>1986</v>
      </c>
      <c r="G5200" s="68" t="s">
        <v>2010</v>
      </c>
      <c r="H5200" s="68" t="s">
        <v>2011</v>
      </c>
      <c r="I5200" s="68">
        <v>12</v>
      </c>
      <c r="J5200" s="68" t="s">
        <v>2267</v>
      </c>
      <c r="K5200" s="68">
        <v>2.7</v>
      </c>
      <c r="L5200" s="68">
        <v>0.76</v>
      </c>
      <c r="M5200" s="68" t="s">
        <v>1960</v>
      </c>
      <c r="N5200" s="143">
        <f>IF(対応ガラス検索!$E$2="-","",IF(対応ガラス検索!$E$2&gt;=K5200,MAX($N$2:N5199)+1,""))</f>
        <v>5199</v>
      </c>
      <c r="O5200" s="143" t="str">
        <f>IF(対応ガラス検索!$E$2="-","",IF(L5200&lt;=0.65,MAX($O$2:O5199)+1,""))</f>
        <v/>
      </c>
      <c r="P5200" s="144"/>
      <c r="Q5200" s="145"/>
    </row>
    <row r="5201" spans="1:17" x14ac:dyDescent="0.4">
      <c r="A5201" s="68">
        <v>5200</v>
      </c>
      <c r="B5201" s="68" t="s">
        <v>2056</v>
      </c>
      <c r="C5201" s="68" t="s">
        <v>2297</v>
      </c>
      <c r="D5201" s="68" t="s">
        <v>2068</v>
      </c>
      <c r="E5201" s="68" t="s">
        <v>1990</v>
      </c>
      <c r="F5201" s="68" t="s">
        <v>1991</v>
      </c>
      <c r="G5201" s="68" t="s">
        <v>2010</v>
      </c>
      <c r="H5201" s="68" t="s">
        <v>2011</v>
      </c>
      <c r="I5201" s="68">
        <v>6</v>
      </c>
      <c r="J5201" s="68" t="s">
        <v>2267</v>
      </c>
      <c r="K5201" s="68">
        <v>3</v>
      </c>
      <c r="L5201" s="68">
        <v>0.76</v>
      </c>
      <c r="M5201" s="68" t="s">
        <v>1960</v>
      </c>
      <c r="N5201" s="143">
        <f>IF(対応ガラス検索!$E$2="-","",IF(対応ガラス検索!$E$2&gt;=K5201,MAX($N$2:N5200)+1,""))</f>
        <v>5200</v>
      </c>
      <c r="O5201" s="143" t="str">
        <f>IF(対応ガラス検索!$E$2="-","",IF(L5201&lt;=0.65,MAX($O$2:O5200)+1,""))</f>
        <v/>
      </c>
      <c r="P5201" s="144"/>
      <c r="Q5201" s="145"/>
    </row>
    <row r="5202" spans="1:17" x14ac:dyDescent="0.4">
      <c r="A5202" s="68">
        <v>5201</v>
      </c>
      <c r="B5202" s="68" t="s">
        <v>2056</v>
      </c>
      <c r="C5202" s="68" t="s">
        <v>2297</v>
      </c>
      <c r="D5202" s="68" t="s">
        <v>2068</v>
      </c>
      <c r="E5202" s="68" t="s">
        <v>1990</v>
      </c>
      <c r="F5202" s="68" t="s">
        <v>1991</v>
      </c>
      <c r="G5202" s="68" t="s">
        <v>2010</v>
      </c>
      <c r="H5202" s="68" t="s">
        <v>2011</v>
      </c>
      <c r="I5202" s="68">
        <v>7</v>
      </c>
      <c r="J5202" s="68" t="s">
        <v>2267</v>
      </c>
      <c r="K5202" s="68">
        <v>3</v>
      </c>
      <c r="L5202" s="68">
        <v>0.76</v>
      </c>
      <c r="M5202" s="68" t="s">
        <v>1960</v>
      </c>
      <c r="N5202" s="143">
        <f>IF(対応ガラス検索!$E$2="-","",IF(対応ガラス検索!$E$2&gt;=K5202,MAX($N$2:N5201)+1,""))</f>
        <v>5201</v>
      </c>
      <c r="O5202" s="143" t="str">
        <f>IF(対応ガラス検索!$E$2="-","",IF(L5202&lt;=0.65,MAX($O$2:O5201)+1,""))</f>
        <v/>
      </c>
      <c r="P5202" s="144"/>
      <c r="Q5202" s="145"/>
    </row>
    <row r="5203" spans="1:17" x14ac:dyDescent="0.4">
      <c r="A5203" s="68">
        <v>5202</v>
      </c>
      <c r="B5203" s="68" t="s">
        <v>2056</v>
      </c>
      <c r="C5203" s="68" t="s">
        <v>2297</v>
      </c>
      <c r="D5203" s="68" t="s">
        <v>2068</v>
      </c>
      <c r="E5203" s="68" t="s">
        <v>1990</v>
      </c>
      <c r="F5203" s="68" t="s">
        <v>1991</v>
      </c>
      <c r="G5203" s="68" t="s">
        <v>2010</v>
      </c>
      <c r="H5203" s="68" t="s">
        <v>2011</v>
      </c>
      <c r="I5203" s="68">
        <v>8</v>
      </c>
      <c r="J5203" s="68" t="s">
        <v>2267</v>
      </c>
      <c r="K5203" s="68">
        <v>2.9</v>
      </c>
      <c r="L5203" s="68">
        <v>0.76</v>
      </c>
      <c r="M5203" s="68" t="s">
        <v>1960</v>
      </c>
      <c r="N5203" s="143">
        <f>IF(対応ガラス検索!$E$2="-","",IF(対応ガラス検索!$E$2&gt;=K5203,MAX($N$2:N5202)+1,""))</f>
        <v>5202</v>
      </c>
      <c r="O5203" s="143" t="str">
        <f>IF(対応ガラス検索!$E$2="-","",IF(L5203&lt;=0.65,MAX($O$2:O5202)+1,""))</f>
        <v/>
      </c>
      <c r="P5203" s="144"/>
      <c r="Q5203" s="145"/>
    </row>
    <row r="5204" spans="1:17" x14ac:dyDescent="0.4">
      <c r="A5204" s="68">
        <v>5203</v>
      </c>
      <c r="B5204" s="68" t="s">
        <v>2056</v>
      </c>
      <c r="C5204" s="68" t="s">
        <v>2297</v>
      </c>
      <c r="D5204" s="68" t="s">
        <v>2068</v>
      </c>
      <c r="E5204" s="68" t="s">
        <v>1990</v>
      </c>
      <c r="F5204" s="68" t="s">
        <v>1991</v>
      </c>
      <c r="G5204" s="68" t="s">
        <v>2010</v>
      </c>
      <c r="H5204" s="68" t="s">
        <v>2011</v>
      </c>
      <c r="I5204" s="68">
        <v>9</v>
      </c>
      <c r="J5204" s="68" t="s">
        <v>2267</v>
      </c>
      <c r="K5204" s="68">
        <v>2.8</v>
      </c>
      <c r="L5204" s="68">
        <v>0.76</v>
      </c>
      <c r="M5204" s="68" t="s">
        <v>1960</v>
      </c>
      <c r="N5204" s="143">
        <f>IF(対応ガラス検索!$E$2="-","",IF(対応ガラス検索!$E$2&gt;=K5204,MAX($N$2:N5203)+1,""))</f>
        <v>5203</v>
      </c>
      <c r="O5204" s="143" t="str">
        <f>IF(対応ガラス検索!$E$2="-","",IF(L5204&lt;=0.65,MAX($O$2:O5203)+1,""))</f>
        <v/>
      </c>
      <c r="P5204" s="144"/>
      <c r="Q5204" s="145"/>
    </row>
    <row r="5205" spans="1:17" x14ac:dyDescent="0.4">
      <c r="A5205" s="68">
        <v>5204</v>
      </c>
      <c r="B5205" s="68" t="s">
        <v>2056</v>
      </c>
      <c r="C5205" s="68" t="s">
        <v>2297</v>
      </c>
      <c r="D5205" s="68" t="s">
        <v>2068</v>
      </c>
      <c r="E5205" s="68" t="s">
        <v>1990</v>
      </c>
      <c r="F5205" s="68" t="s">
        <v>1991</v>
      </c>
      <c r="G5205" s="68" t="s">
        <v>2010</v>
      </c>
      <c r="H5205" s="68" t="s">
        <v>2011</v>
      </c>
      <c r="I5205" s="68">
        <v>10</v>
      </c>
      <c r="J5205" s="68" t="s">
        <v>2267</v>
      </c>
      <c r="K5205" s="68">
        <v>2.8</v>
      </c>
      <c r="L5205" s="68">
        <v>0.76</v>
      </c>
      <c r="M5205" s="68" t="s">
        <v>1960</v>
      </c>
      <c r="N5205" s="143">
        <f>IF(対応ガラス検索!$E$2="-","",IF(対応ガラス検索!$E$2&gt;=K5205,MAX($N$2:N5204)+1,""))</f>
        <v>5204</v>
      </c>
      <c r="O5205" s="143" t="str">
        <f>IF(対応ガラス検索!$E$2="-","",IF(L5205&lt;=0.65,MAX($O$2:O5204)+1,""))</f>
        <v/>
      </c>
      <c r="P5205" s="144"/>
      <c r="Q5205" s="145"/>
    </row>
    <row r="5206" spans="1:17" x14ac:dyDescent="0.4">
      <c r="A5206" s="68">
        <v>5205</v>
      </c>
      <c r="B5206" s="68" t="s">
        <v>2056</v>
      </c>
      <c r="C5206" s="68" t="s">
        <v>2297</v>
      </c>
      <c r="D5206" s="68" t="s">
        <v>2068</v>
      </c>
      <c r="E5206" s="68" t="s">
        <v>1990</v>
      </c>
      <c r="F5206" s="68" t="s">
        <v>1991</v>
      </c>
      <c r="G5206" s="68" t="s">
        <v>2010</v>
      </c>
      <c r="H5206" s="68" t="s">
        <v>2011</v>
      </c>
      <c r="I5206" s="68">
        <v>11</v>
      </c>
      <c r="J5206" s="68" t="s">
        <v>2267</v>
      </c>
      <c r="K5206" s="68">
        <v>2.7</v>
      </c>
      <c r="L5206" s="68">
        <v>0.76</v>
      </c>
      <c r="M5206" s="68" t="s">
        <v>1960</v>
      </c>
      <c r="N5206" s="143">
        <f>IF(対応ガラス検索!$E$2="-","",IF(対応ガラス検索!$E$2&gt;=K5206,MAX($N$2:N5205)+1,""))</f>
        <v>5205</v>
      </c>
      <c r="O5206" s="143" t="str">
        <f>IF(対応ガラス検索!$E$2="-","",IF(L5206&lt;=0.65,MAX($O$2:O5205)+1,""))</f>
        <v/>
      </c>
      <c r="P5206" s="144"/>
      <c r="Q5206" s="145"/>
    </row>
    <row r="5207" spans="1:17" x14ac:dyDescent="0.4">
      <c r="A5207" s="68">
        <v>5206</v>
      </c>
      <c r="B5207" s="68" t="s">
        <v>2056</v>
      </c>
      <c r="C5207" s="68" t="s">
        <v>2297</v>
      </c>
      <c r="D5207" s="68" t="s">
        <v>2068</v>
      </c>
      <c r="E5207" s="68" t="s">
        <v>1990</v>
      </c>
      <c r="F5207" s="68" t="s">
        <v>1991</v>
      </c>
      <c r="G5207" s="68" t="s">
        <v>2010</v>
      </c>
      <c r="H5207" s="68" t="s">
        <v>2011</v>
      </c>
      <c r="I5207" s="68">
        <v>12</v>
      </c>
      <c r="J5207" s="68" t="s">
        <v>2267</v>
      </c>
      <c r="K5207" s="68">
        <v>2.7</v>
      </c>
      <c r="L5207" s="68">
        <v>0.76</v>
      </c>
      <c r="M5207" s="68" t="s">
        <v>1960</v>
      </c>
      <c r="N5207" s="143">
        <f>IF(対応ガラス検索!$E$2="-","",IF(対応ガラス検索!$E$2&gt;=K5207,MAX($N$2:N5206)+1,""))</f>
        <v>5206</v>
      </c>
      <c r="O5207" s="143" t="str">
        <f>IF(対応ガラス検索!$E$2="-","",IF(L5207&lt;=0.65,MAX($O$2:O5206)+1,""))</f>
        <v/>
      </c>
      <c r="P5207" s="144"/>
      <c r="Q5207" s="145"/>
    </row>
    <row r="5208" spans="1:17" x14ac:dyDescent="0.4">
      <c r="A5208" s="68">
        <v>5207</v>
      </c>
      <c r="B5208" s="68" t="s">
        <v>2056</v>
      </c>
      <c r="C5208" s="68" t="s">
        <v>2297</v>
      </c>
      <c r="D5208" s="68" t="s">
        <v>2069</v>
      </c>
      <c r="E5208" s="68" t="s">
        <v>1990</v>
      </c>
      <c r="F5208" s="68" t="s">
        <v>1991</v>
      </c>
      <c r="G5208" s="68" t="s">
        <v>2032</v>
      </c>
      <c r="H5208" s="68" t="s">
        <v>2033</v>
      </c>
      <c r="I5208" s="68">
        <v>6</v>
      </c>
      <c r="J5208" s="68" t="s">
        <v>2267</v>
      </c>
      <c r="K5208" s="68">
        <v>3</v>
      </c>
      <c r="L5208" s="68">
        <v>0.74</v>
      </c>
      <c r="M5208" s="68" t="s">
        <v>1960</v>
      </c>
      <c r="N5208" s="143">
        <f>IF(対応ガラス検索!$E$2="-","",IF(対応ガラス検索!$E$2&gt;=K5208,MAX($N$2:N5207)+1,""))</f>
        <v>5207</v>
      </c>
      <c r="O5208" s="143" t="str">
        <f>IF(対応ガラス検索!$E$2="-","",IF(L5208&lt;=0.65,MAX($O$2:O5207)+1,""))</f>
        <v/>
      </c>
      <c r="P5208" s="144"/>
      <c r="Q5208" s="145"/>
    </row>
    <row r="5209" spans="1:17" x14ac:dyDescent="0.4">
      <c r="A5209" s="68">
        <v>5208</v>
      </c>
      <c r="B5209" s="68" t="s">
        <v>2056</v>
      </c>
      <c r="C5209" s="68" t="s">
        <v>2297</v>
      </c>
      <c r="D5209" s="68" t="s">
        <v>2069</v>
      </c>
      <c r="E5209" s="68" t="s">
        <v>1990</v>
      </c>
      <c r="F5209" s="68" t="s">
        <v>1991</v>
      </c>
      <c r="G5209" s="68" t="s">
        <v>2032</v>
      </c>
      <c r="H5209" s="68" t="s">
        <v>2033</v>
      </c>
      <c r="I5209" s="68">
        <v>7</v>
      </c>
      <c r="J5209" s="68" t="s">
        <v>2267</v>
      </c>
      <c r="K5209" s="142">
        <v>2.9</v>
      </c>
      <c r="L5209" s="68">
        <v>0.74</v>
      </c>
      <c r="M5209" s="68" t="s">
        <v>1960</v>
      </c>
      <c r="N5209" s="143">
        <f>IF(対応ガラス検索!$E$2="-","",IF(対応ガラス検索!$E$2&gt;=K5209,MAX($N$2:N5208)+1,""))</f>
        <v>5208</v>
      </c>
      <c r="O5209" s="143" t="str">
        <f>IF(対応ガラス検索!$E$2="-","",IF(L5209&lt;=0.65,MAX($O$2:O5208)+1,""))</f>
        <v/>
      </c>
      <c r="P5209" s="144"/>
      <c r="Q5209" s="145"/>
    </row>
    <row r="5210" spans="1:17" x14ac:dyDescent="0.4">
      <c r="A5210" s="68">
        <v>5209</v>
      </c>
      <c r="B5210" s="68" t="s">
        <v>2056</v>
      </c>
      <c r="C5210" s="68" t="s">
        <v>2297</v>
      </c>
      <c r="D5210" s="68" t="s">
        <v>2069</v>
      </c>
      <c r="E5210" s="68" t="s">
        <v>1990</v>
      </c>
      <c r="F5210" s="68" t="s">
        <v>1991</v>
      </c>
      <c r="G5210" s="68" t="s">
        <v>2032</v>
      </c>
      <c r="H5210" s="68" t="s">
        <v>2033</v>
      </c>
      <c r="I5210" s="68">
        <v>8</v>
      </c>
      <c r="J5210" s="68" t="s">
        <v>2267</v>
      </c>
      <c r="K5210" s="68">
        <v>2.9</v>
      </c>
      <c r="L5210" s="68">
        <v>0.74</v>
      </c>
      <c r="M5210" s="68" t="s">
        <v>1960</v>
      </c>
      <c r="N5210" s="143">
        <f>IF(対応ガラス検索!$E$2="-","",IF(対応ガラス検索!$E$2&gt;=K5210,MAX($N$2:N5209)+1,""))</f>
        <v>5209</v>
      </c>
      <c r="O5210" s="143" t="str">
        <f>IF(対応ガラス検索!$E$2="-","",IF(L5210&lt;=0.65,MAX($O$2:O5209)+1,""))</f>
        <v/>
      </c>
      <c r="P5210" s="144"/>
      <c r="Q5210" s="145"/>
    </row>
    <row r="5211" spans="1:17" x14ac:dyDescent="0.4">
      <c r="A5211" s="68">
        <v>5210</v>
      </c>
      <c r="B5211" s="68" t="s">
        <v>2056</v>
      </c>
      <c r="C5211" s="68" t="s">
        <v>2297</v>
      </c>
      <c r="D5211" s="68" t="s">
        <v>2069</v>
      </c>
      <c r="E5211" s="68" t="s">
        <v>1990</v>
      </c>
      <c r="F5211" s="68" t="s">
        <v>1991</v>
      </c>
      <c r="G5211" s="68" t="s">
        <v>2032</v>
      </c>
      <c r="H5211" s="68" t="s">
        <v>2033</v>
      </c>
      <c r="I5211" s="68">
        <v>9</v>
      </c>
      <c r="J5211" s="68" t="s">
        <v>2267</v>
      </c>
      <c r="K5211" s="68">
        <v>2.8</v>
      </c>
      <c r="L5211" s="68">
        <v>0.74</v>
      </c>
      <c r="M5211" s="68" t="s">
        <v>1960</v>
      </c>
      <c r="N5211" s="143">
        <f>IF(対応ガラス検索!$E$2="-","",IF(対応ガラス検索!$E$2&gt;=K5211,MAX($N$2:N5210)+1,""))</f>
        <v>5210</v>
      </c>
      <c r="O5211" s="143" t="str">
        <f>IF(対応ガラス検索!$E$2="-","",IF(L5211&lt;=0.65,MAX($O$2:O5210)+1,""))</f>
        <v/>
      </c>
      <c r="P5211" s="144"/>
      <c r="Q5211" s="145"/>
    </row>
    <row r="5212" spans="1:17" x14ac:dyDescent="0.4">
      <c r="A5212" s="68">
        <v>5211</v>
      </c>
      <c r="B5212" s="68" t="s">
        <v>2056</v>
      </c>
      <c r="C5212" s="68" t="s">
        <v>2297</v>
      </c>
      <c r="D5212" s="68" t="s">
        <v>2069</v>
      </c>
      <c r="E5212" s="68" t="s">
        <v>1990</v>
      </c>
      <c r="F5212" s="68" t="s">
        <v>1991</v>
      </c>
      <c r="G5212" s="68" t="s">
        <v>2032</v>
      </c>
      <c r="H5212" s="68" t="s">
        <v>2033</v>
      </c>
      <c r="I5212" s="68">
        <v>10</v>
      </c>
      <c r="J5212" s="68" t="s">
        <v>2267</v>
      </c>
      <c r="K5212" s="68">
        <v>2.7</v>
      </c>
      <c r="L5212" s="68">
        <v>0.74</v>
      </c>
      <c r="M5212" s="68" t="s">
        <v>1960</v>
      </c>
      <c r="N5212" s="143">
        <f>IF(対応ガラス検索!$E$2="-","",IF(対応ガラス検索!$E$2&gt;=K5212,MAX($N$2:N5211)+1,""))</f>
        <v>5211</v>
      </c>
      <c r="O5212" s="143" t="str">
        <f>IF(対応ガラス検索!$E$2="-","",IF(L5212&lt;=0.65,MAX($O$2:O5211)+1,""))</f>
        <v/>
      </c>
      <c r="P5212" s="144"/>
      <c r="Q5212" s="145"/>
    </row>
    <row r="5213" spans="1:17" x14ac:dyDescent="0.4">
      <c r="A5213" s="68">
        <v>5212</v>
      </c>
      <c r="B5213" s="68" t="s">
        <v>2056</v>
      </c>
      <c r="C5213" s="68" t="s">
        <v>2297</v>
      </c>
      <c r="D5213" s="68" t="s">
        <v>2069</v>
      </c>
      <c r="E5213" s="68" t="s">
        <v>1990</v>
      </c>
      <c r="F5213" s="68" t="s">
        <v>1991</v>
      </c>
      <c r="G5213" s="68" t="s">
        <v>2032</v>
      </c>
      <c r="H5213" s="68" t="s">
        <v>2033</v>
      </c>
      <c r="I5213" s="68">
        <v>11</v>
      </c>
      <c r="J5213" s="68" t="s">
        <v>2267</v>
      </c>
      <c r="K5213" s="68">
        <v>2.7</v>
      </c>
      <c r="L5213" s="68">
        <v>0.74</v>
      </c>
      <c r="M5213" s="68" t="s">
        <v>1960</v>
      </c>
      <c r="N5213" s="143">
        <f>IF(対応ガラス検索!$E$2="-","",IF(対応ガラス検索!$E$2&gt;=K5213,MAX($N$2:N5212)+1,""))</f>
        <v>5212</v>
      </c>
      <c r="O5213" s="143" t="str">
        <f>IF(対応ガラス検索!$E$2="-","",IF(L5213&lt;=0.65,MAX($O$2:O5212)+1,""))</f>
        <v/>
      </c>
      <c r="P5213" s="144"/>
      <c r="Q5213" s="145"/>
    </row>
    <row r="5214" spans="1:17" x14ac:dyDescent="0.4">
      <c r="A5214" s="68">
        <v>5213</v>
      </c>
      <c r="B5214" s="68" t="s">
        <v>2056</v>
      </c>
      <c r="C5214" s="68" t="s">
        <v>2297</v>
      </c>
      <c r="D5214" s="68" t="s">
        <v>2069</v>
      </c>
      <c r="E5214" s="68" t="s">
        <v>1990</v>
      </c>
      <c r="F5214" s="68" t="s">
        <v>1991</v>
      </c>
      <c r="G5214" s="68" t="s">
        <v>2032</v>
      </c>
      <c r="H5214" s="68" t="s">
        <v>2033</v>
      </c>
      <c r="I5214" s="68">
        <v>12</v>
      </c>
      <c r="J5214" s="68" t="s">
        <v>2267</v>
      </c>
      <c r="K5214" s="68">
        <v>2.7</v>
      </c>
      <c r="L5214" s="68">
        <v>0.74</v>
      </c>
      <c r="M5214" s="68" t="s">
        <v>1960</v>
      </c>
      <c r="N5214" s="143">
        <f>IF(対応ガラス検索!$E$2="-","",IF(対応ガラス検索!$E$2&gt;=K5214,MAX($N$2:N5213)+1,""))</f>
        <v>5213</v>
      </c>
      <c r="O5214" s="143" t="str">
        <f>IF(対応ガラス検索!$E$2="-","",IF(L5214&lt;=0.65,MAX($O$2:O5213)+1,""))</f>
        <v/>
      </c>
      <c r="P5214" s="144"/>
      <c r="Q5214" s="145"/>
    </row>
    <row r="5215" spans="1:17" x14ac:dyDescent="0.4">
      <c r="A5215" s="68">
        <v>5214</v>
      </c>
      <c r="B5215" s="68" t="s">
        <v>2056</v>
      </c>
      <c r="C5215" s="68" t="s">
        <v>2297</v>
      </c>
      <c r="D5215" s="68" t="s">
        <v>2070</v>
      </c>
      <c r="E5215" s="68" t="s">
        <v>1990</v>
      </c>
      <c r="F5215" s="68" t="s">
        <v>1991</v>
      </c>
      <c r="G5215" s="68" t="s">
        <v>2047</v>
      </c>
      <c r="H5215" s="68" t="s">
        <v>2048</v>
      </c>
      <c r="I5215" s="68">
        <v>6</v>
      </c>
      <c r="J5215" s="68" t="s">
        <v>2267</v>
      </c>
      <c r="K5215" s="68">
        <v>3</v>
      </c>
      <c r="L5215" s="68">
        <v>0.74</v>
      </c>
      <c r="M5215" s="68" t="s">
        <v>2002</v>
      </c>
      <c r="N5215" s="143">
        <f>IF(対応ガラス検索!$E$2="-","",IF(対応ガラス検索!$E$2&gt;=K5215,MAX($N$2:N5214)+1,""))</f>
        <v>5214</v>
      </c>
      <c r="O5215" s="143" t="str">
        <f>IF(対応ガラス検索!$E$2="-","",IF(L5215&lt;=0.65,MAX($O$2:O5214)+1,""))</f>
        <v/>
      </c>
      <c r="P5215" s="144"/>
      <c r="Q5215" s="145"/>
    </row>
    <row r="5216" spans="1:17" x14ac:dyDescent="0.4">
      <c r="A5216" s="68">
        <v>5215</v>
      </c>
      <c r="B5216" s="68" t="s">
        <v>2056</v>
      </c>
      <c r="C5216" s="68" t="s">
        <v>2297</v>
      </c>
      <c r="D5216" s="68" t="s">
        <v>2070</v>
      </c>
      <c r="E5216" s="68" t="s">
        <v>1990</v>
      </c>
      <c r="F5216" s="68" t="s">
        <v>1991</v>
      </c>
      <c r="G5216" s="68" t="s">
        <v>2047</v>
      </c>
      <c r="H5216" s="68" t="s">
        <v>2048</v>
      </c>
      <c r="I5216" s="68">
        <v>7</v>
      </c>
      <c r="J5216" s="68" t="s">
        <v>2267</v>
      </c>
      <c r="K5216" s="68">
        <v>2.9</v>
      </c>
      <c r="L5216" s="68">
        <v>0.74</v>
      </c>
      <c r="M5216" s="68" t="s">
        <v>2002</v>
      </c>
      <c r="N5216" s="143">
        <f>IF(対応ガラス検索!$E$2="-","",IF(対応ガラス検索!$E$2&gt;=K5216,MAX($N$2:N5215)+1,""))</f>
        <v>5215</v>
      </c>
      <c r="O5216" s="143" t="str">
        <f>IF(対応ガラス検索!$E$2="-","",IF(L5216&lt;=0.65,MAX($O$2:O5215)+1,""))</f>
        <v/>
      </c>
      <c r="P5216" s="144"/>
      <c r="Q5216" s="145"/>
    </row>
    <row r="5217" spans="1:17" x14ac:dyDescent="0.4">
      <c r="A5217" s="68">
        <v>5216</v>
      </c>
      <c r="B5217" s="68" t="s">
        <v>2056</v>
      </c>
      <c r="C5217" s="68" t="s">
        <v>2297</v>
      </c>
      <c r="D5217" s="68" t="s">
        <v>2070</v>
      </c>
      <c r="E5217" s="68" t="s">
        <v>1990</v>
      </c>
      <c r="F5217" s="68" t="s">
        <v>1991</v>
      </c>
      <c r="G5217" s="68" t="s">
        <v>2047</v>
      </c>
      <c r="H5217" s="68" t="s">
        <v>2048</v>
      </c>
      <c r="I5217" s="68">
        <v>8</v>
      </c>
      <c r="J5217" s="68" t="s">
        <v>2267</v>
      </c>
      <c r="K5217" s="68">
        <v>2.8</v>
      </c>
      <c r="L5217" s="68">
        <v>0.74</v>
      </c>
      <c r="M5217" s="68" t="s">
        <v>2002</v>
      </c>
      <c r="N5217" s="143">
        <f>IF(対応ガラス検索!$E$2="-","",IF(対応ガラス検索!$E$2&gt;=K5217,MAX($N$2:N5216)+1,""))</f>
        <v>5216</v>
      </c>
      <c r="O5217" s="143" t="str">
        <f>IF(対応ガラス検索!$E$2="-","",IF(L5217&lt;=0.65,MAX($O$2:O5216)+1,""))</f>
        <v/>
      </c>
      <c r="P5217" s="144"/>
      <c r="Q5217" s="145"/>
    </row>
    <row r="5218" spans="1:17" x14ac:dyDescent="0.4">
      <c r="A5218" s="68">
        <v>5217</v>
      </c>
      <c r="B5218" s="68" t="s">
        <v>2056</v>
      </c>
      <c r="C5218" s="68" t="s">
        <v>2297</v>
      </c>
      <c r="D5218" s="68" t="s">
        <v>2070</v>
      </c>
      <c r="E5218" s="68" t="s">
        <v>1990</v>
      </c>
      <c r="F5218" s="68" t="s">
        <v>1991</v>
      </c>
      <c r="G5218" s="68" t="s">
        <v>2047</v>
      </c>
      <c r="H5218" s="68" t="s">
        <v>2048</v>
      </c>
      <c r="I5218" s="68">
        <v>9</v>
      </c>
      <c r="J5218" s="68" t="s">
        <v>2267</v>
      </c>
      <c r="K5218" s="68">
        <v>2.8</v>
      </c>
      <c r="L5218" s="68">
        <v>0.74</v>
      </c>
      <c r="M5218" s="68" t="s">
        <v>2002</v>
      </c>
      <c r="N5218" s="143">
        <f>IF(対応ガラス検索!$E$2="-","",IF(対応ガラス検索!$E$2&gt;=K5218,MAX($N$2:N5217)+1,""))</f>
        <v>5217</v>
      </c>
      <c r="O5218" s="143" t="str">
        <f>IF(対応ガラス検索!$E$2="-","",IF(L5218&lt;=0.65,MAX($O$2:O5217)+1,""))</f>
        <v/>
      </c>
      <c r="P5218" s="144"/>
      <c r="Q5218" s="145"/>
    </row>
    <row r="5219" spans="1:17" x14ac:dyDescent="0.4">
      <c r="A5219" s="68">
        <v>5218</v>
      </c>
      <c r="B5219" s="68" t="s">
        <v>2056</v>
      </c>
      <c r="C5219" s="68" t="s">
        <v>2297</v>
      </c>
      <c r="D5219" s="68" t="s">
        <v>2070</v>
      </c>
      <c r="E5219" s="68" t="s">
        <v>1990</v>
      </c>
      <c r="F5219" s="68" t="s">
        <v>1991</v>
      </c>
      <c r="G5219" s="68" t="s">
        <v>2047</v>
      </c>
      <c r="H5219" s="68" t="s">
        <v>2048</v>
      </c>
      <c r="I5219" s="68">
        <v>10</v>
      </c>
      <c r="J5219" s="68" t="s">
        <v>2267</v>
      </c>
      <c r="K5219" s="68">
        <v>2.7</v>
      </c>
      <c r="L5219" s="68">
        <v>0.74</v>
      </c>
      <c r="M5219" s="68" t="s">
        <v>2002</v>
      </c>
      <c r="N5219" s="143">
        <f>IF(対応ガラス検索!$E$2="-","",IF(対応ガラス検索!$E$2&gt;=K5219,MAX($N$2:N5218)+1,""))</f>
        <v>5218</v>
      </c>
      <c r="O5219" s="143" t="str">
        <f>IF(対応ガラス検索!$E$2="-","",IF(L5219&lt;=0.65,MAX($O$2:O5218)+1,""))</f>
        <v/>
      </c>
      <c r="P5219" s="144"/>
      <c r="Q5219" s="145"/>
    </row>
    <row r="5220" spans="1:17" x14ac:dyDescent="0.4">
      <c r="A5220" s="68">
        <v>5219</v>
      </c>
      <c r="B5220" s="68" t="s">
        <v>2056</v>
      </c>
      <c r="C5220" s="68" t="s">
        <v>2297</v>
      </c>
      <c r="D5220" s="68" t="s">
        <v>2070</v>
      </c>
      <c r="E5220" s="68" t="s">
        <v>1990</v>
      </c>
      <c r="F5220" s="68" t="s">
        <v>1991</v>
      </c>
      <c r="G5220" s="68" t="s">
        <v>2047</v>
      </c>
      <c r="H5220" s="68" t="s">
        <v>2048</v>
      </c>
      <c r="I5220" s="68">
        <v>11</v>
      </c>
      <c r="J5220" s="68" t="s">
        <v>2267</v>
      </c>
      <c r="K5220" s="68">
        <v>2.7</v>
      </c>
      <c r="L5220" s="68">
        <v>0.74</v>
      </c>
      <c r="M5220" s="68" t="s">
        <v>2002</v>
      </c>
      <c r="N5220" s="143">
        <f>IF(対応ガラス検索!$E$2="-","",IF(対応ガラス検索!$E$2&gt;=K5220,MAX($N$2:N5219)+1,""))</f>
        <v>5219</v>
      </c>
      <c r="O5220" s="143" t="str">
        <f>IF(対応ガラス検索!$E$2="-","",IF(L5220&lt;=0.65,MAX($O$2:O5219)+1,""))</f>
        <v/>
      </c>
      <c r="P5220" s="144"/>
      <c r="Q5220" s="145"/>
    </row>
    <row r="5221" spans="1:17" x14ac:dyDescent="0.4">
      <c r="A5221" s="68">
        <v>5220</v>
      </c>
      <c r="B5221" s="68" t="s">
        <v>2056</v>
      </c>
      <c r="C5221" s="68" t="s">
        <v>2297</v>
      </c>
      <c r="D5221" s="68" t="s">
        <v>2070</v>
      </c>
      <c r="E5221" s="68" t="s">
        <v>1990</v>
      </c>
      <c r="F5221" s="68" t="s">
        <v>1991</v>
      </c>
      <c r="G5221" s="68" t="s">
        <v>2047</v>
      </c>
      <c r="H5221" s="68" t="s">
        <v>2048</v>
      </c>
      <c r="I5221" s="68">
        <v>12</v>
      </c>
      <c r="J5221" s="68" t="s">
        <v>2267</v>
      </c>
      <c r="K5221" s="68">
        <v>2.6</v>
      </c>
      <c r="L5221" s="68">
        <v>0.74</v>
      </c>
      <c r="M5221" s="68" t="s">
        <v>2002</v>
      </c>
      <c r="N5221" s="143">
        <f>IF(対応ガラス検索!$E$2="-","",IF(対応ガラス検索!$E$2&gt;=K5221,MAX($N$2:N5220)+1,""))</f>
        <v>5220</v>
      </c>
      <c r="O5221" s="143" t="str">
        <f>IF(対応ガラス検索!$E$2="-","",IF(L5221&lt;=0.65,MAX($O$2:O5220)+1,""))</f>
        <v/>
      </c>
      <c r="P5221" s="144"/>
      <c r="Q5221" s="145"/>
    </row>
    <row r="5222" spans="1:17" x14ac:dyDescent="0.4">
      <c r="A5222" s="68">
        <v>5221</v>
      </c>
      <c r="B5222" s="68" t="s">
        <v>2056</v>
      </c>
      <c r="C5222" s="68" t="s">
        <v>2297</v>
      </c>
      <c r="D5222" s="68" t="s">
        <v>2071</v>
      </c>
      <c r="E5222" s="68" t="s">
        <v>1990</v>
      </c>
      <c r="F5222" s="68" t="s">
        <v>1991</v>
      </c>
      <c r="G5222" s="68" t="s">
        <v>2052</v>
      </c>
      <c r="H5222" s="68" t="s">
        <v>2053</v>
      </c>
      <c r="I5222" s="68">
        <v>6</v>
      </c>
      <c r="J5222" s="68" t="s">
        <v>2267</v>
      </c>
      <c r="K5222" s="142">
        <v>3</v>
      </c>
      <c r="L5222" s="68">
        <v>0.74</v>
      </c>
      <c r="M5222" s="68" t="s">
        <v>2002</v>
      </c>
      <c r="N5222" s="143">
        <f>IF(対応ガラス検索!$E$2="-","",IF(対応ガラス検索!$E$2&gt;=K5222,MAX($N$2:N5221)+1,""))</f>
        <v>5221</v>
      </c>
      <c r="O5222" s="143" t="str">
        <f>IF(対応ガラス検索!$E$2="-","",IF(L5222&lt;=0.65,MAX($O$2:O5221)+1,""))</f>
        <v/>
      </c>
      <c r="P5222" s="144"/>
      <c r="Q5222" s="145"/>
    </row>
    <row r="5223" spans="1:17" x14ac:dyDescent="0.4">
      <c r="A5223" s="68">
        <v>5222</v>
      </c>
      <c r="B5223" s="68" t="s">
        <v>2056</v>
      </c>
      <c r="C5223" s="68" t="s">
        <v>2297</v>
      </c>
      <c r="D5223" s="68" t="s">
        <v>2071</v>
      </c>
      <c r="E5223" s="68" t="s">
        <v>1990</v>
      </c>
      <c r="F5223" s="68" t="s">
        <v>1991</v>
      </c>
      <c r="G5223" s="68" t="s">
        <v>2052</v>
      </c>
      <c r="H5223" s="68" t="s">
        <v>2053</v>
      </c>
      <c r="I5223" s="68">
        <v>7</v>
      </c>
      <c r="J5223" s="68" t="s">
        <v>2267</v>
      </c>
      <c r="K5223" s="68">
        <v>2.9</v>
      </c>
      <c r="L5223" s="68">
        <v>0.74</v>
      </c>
      <c r="M5223" s="68" t="s">
        <v>2002</v>
      </c>
      <c r="N5223" s="143">
        <f>IF(対応ガラス検索!$E$2="-","",IF(対応ガラス検索!$E$2&gt;=K5223,MAX($N$2:N5222)+1,""))</f>
        <v>5222</v>
      </c>
      <c r="O5223" s="143" t="str">
        <f>IF(対応ガラス検索!$E$2="-","",IF(L5223&lt;=0.65,MAX($O$2:O5222)+1,""))</f>
        <v/>
      </c>
      <c r="P5223" s="144"/>
      <c r="Q5223" s="145"/>
    </row>
    <row r="5224" spans="1:17" x14ac:dyDescent="0.4">
      <c r="A5224" s="68">
        <v>5223</v>
      </c>
      <c r="B5224" s="68" t="s">
        <v>2056</v>
      </c>
      <c r="C5224" s="68" t="s">
        <v>2297</v>
      </c>
      <c r="D5224" s="68" t="s">
        <v>2071</v>
      </c>
      <c r="E5224" s="68" t="s">
        <v>1990</v>
      </c>
      <c r="F5224" s="68" t="s">
        <v>1991</v>
      </c>
      <c r="G5224" s="68" t="s">
        <v>2052</v>
      </c>
      <c r="H5224" s="68" t="s">
        <v>2053</v>
      </c>
      <c r="I5224" s="68">
        <v>8</v>
      </c>
      <c r="J5224" s="68" t="s">
        <v>2267</v>
      </c>
      <c r="K5224" s="68">
        <v>2.8</v>
      </c>
      <c r="L5224" s="68">
        <v>0.74</v>
      </c>
      <c r="M5224" s="68" t="s">
        <v>2002</v>
      </c>
      <c r="N5224" s="143">
        <f>IF(対応ガラス検索!$E$2="-","",IF(対応ガラス検索!$E$2&gt;=K5224,MAX($N$2:N5223)+1,""))</f>
        <v>5223</v>
      </c>
      <c r="O5224" s="143" t="str">
        <f>IF(対応ガラス検索!$E$2="-","",IF(L5224&lt;=0.65,MAX($O$2:O5223)+1,""))</f>
        <v/>
      </c>
      <c r="P5224" s="144"/>
      <c r="Q5224" s="145"/>
    </row>
    <row r="5225" spans="1:17" x14ac:dyDescent="0.4">
      <c r="A5225" s="68">
        <v>5224</v>
      </c>
      <c r="B5225" s="68" t="s">
        <v>2056</v>
      </c>
      <c r="C5225" s="68" t="s">
        <v>2297</v>
      </c>
      <c r="D5225" s="68" t="s">
        <v>2071</v>
      </c>
      <c r="E5225" s="68" t="s">
        <v>1990</v>
      </c>
      <c r="F5225" s="68" t="s">
        <v>1991</v>
      </c>
      <c r="G5225" s="68" t="s">
        <v>2052</v>
      </c>
      <c r="H5225" s="68" t="s">
        <v>2053</v>
      </c>
      <c r="I5225" s="68">
        <v>9</v>
      </c>
      <c r="J5225" s="68" t="s">
        <v>2267</v>
      </c>
      <c r="K5225" s="68">
        <v>2.8</v>
      </c>
      <c r="L5225" s="68">
        <v>0.74</v>
      </c>
      <c r="M5225" s="68" t="s">
        <v>2002</v>
      </c>
      <c r="N5225" s="143">
        <f>IF(対応ガラス検索!$E$2="-","",IF(対応ガラス検索!$E$2&gt;=K5225,MAX($N$2:N5224)+1,""))</f>
        <v>5224</v>
      </c>
      <c r="O5225" s="143" t="str">
        <f>IF(対応ガラス検索!$E$2="-","",IF(L5225&lt;=0.65,MAX($O$2:O5224)+1,""))</f>
        <v/>
      </c>
      <c r="P5225" s="144"/>
      <c r="Q5225" s="145"/>
    </row>
    <row r="5226" spans="1:17" x14ac:dyDescent="0.4">
      <c r="A5226" s="68">
        <v>5225</v>
      </c>
      <c r="B5226" s="68" t="s">
        <v>2056</v>
      </c>
      <c r="C5226" s="68" t="s">
        <v>2297</v>
      </c>
      <c r="D5226" s="68" t="s">
        <v>2071</v>
      </c>
      <c r="E5226" s="68" t="s">
        <v>1990</v>
      </c>
      <c r="F5226" s="68" t="s">
        <v>1991</v>
      </c>
      <c r="G5226" s="68" t="s">
        <v>2052</v>
      </c>
      <c r="H5226" s="68" t="s">
        <v>2053</v>
      </c>
      <c r="I5226" s="68">
        <v>10</v>
      </c>
      <c r="J5226" s="68" t="s">
        <v>2267</v>
      </c>
      <c r="K5226" s="68">
        <v>2.7</v>
      </c>
      <c r="L5226" s="68">
        <v>0.74</v>
      </c>
      <c r="M5226" s="68" t="s">
        <v>2002</v>
      </c>
      <c r="N5226" s="143">
        <f>IF(対応ガラス検索!$E$2="-","",IF(対応ガラス検索!$E$2&gt;=K5226,MAX($N$2:N5225)+1,""))</f>
        <v>5225</v>
      </c>
      <c r="O5226" s="143" t="str">
        <f>IF(対応ガラス検索!$E$2="-","",IF(L5226&lt;=0.65,MAX($O$2:O5225)+1,""))</f>
        <v/>
      </c>
      <c r="P5226" s="144"/>
      <c r="Q5226" s="145"/>
    </row>
    <row r="5227" spans="1:17" x14ac:dyDescent="0.4">
      <c r="A5227" s="68">
        <v>5226</v>
      </c>
      <c r="B5227" s="68" t="s">
        <v>2056</v>
      </c>
      <c r="C5227" s="68" t="s">
        <v>2297</v>
      </c>
      <c r="D5227" s="68" t="s">
        <v>2071</v>
      </c>
      <c r="E5227" s="68" t="s">
        <v>1990</v>
      </c>
      <c r="F5227" s="68" t="s">
        <v>1991</v>
      </c>
      <c r="G5227" s="68" t="s">
        <v>2052</v>
      </c>
      <c r="H5227" s="68" t="s">
        <v>2053</v>
      </c>
      <c r="I5227" s="68">
        <v>11</v>
      </c>
      <c r="J5227" s="68" t="s">
        <v>2267</v>
      </c>
      <c r="K5227" s="68">
        <v>2.7</v>
      </c>
      <c r="L5227" s="68">
        <v>0.74</v>
      </c>
      <c r="M5227" s="68" t="s">
        <v>2002</v>
      </c>
      <c r="N5227" s="143">
        <f>IF(対応ガラス検索!$E$2="-","",IF(対応ガラス検索!$E$2&gt;=K5227,MAX($N$2:N5226)+1,""))</f>
        <v>5226</v>
      </c>
      <c r="O5227" s="143" t="str">
        <f>IF(対応ガラス検索!$E$2="-","",IF(L5227&lt;=0.65,MAX($O$2:O5226)+1,""))</f>
        <v/>
      </c>
      <c r="P5227" s="144"/>
      <c r="Q5227" s="145"/>
    </row>
    <row r="5228" spans="1:17" x14ac:dyDescent="0.4">
      <c r="A5228" s="68">
        <v>5227</v>
      </c>
      <c r="B5228" s="68" t="s">
        <v>2056</v>
      </c>
      <c r="C5228" s="68" t="s">
        <v>2297</v>
      </c>
      <c r="D5228" s="68" t="s">
        <v>2071</v>
      </c>
      <c r="E5228" s="68" t="s">
        <v>1990</v>
      </c>
      <c r="F5228" s="68" t="s">
        <v>1991</v>
      </c>
      <c r="G5228" s="68" t="s">
        <v>2052</v>
      </c>
      <c r="H5228" s="68" t="s">
        <v>2053</v>
      </c>
      <c r="I5228" s="68">
        <v>12</v>
      </c>
      <c r="J5228" s="68" t="s">
        <v>2267</v>
      </c>
      <c r="K5228" s="68">
        <v>2.6</v>
      </c>
      <c r="L5228" s="68">
        <v>0.74</v>
      </c>
      <c r="M5228" s="68" t="s">
        <v>2002</v>
      </c>
      <c r="N5228" s="143">
        <f>IF(対応ガラス検索!$E$2="-","",IF(対応ガラス検索!$E$2&gt;=K5228,MAX($N$2:N5227)+1,""))</f>
        <v>5227</v>
      </c>
      <c r="O5228" s="143" t="str">
        <f>IF(対応ガラス検索!$E$2="-","",IF(L5228&lt;=0.65,MAX($O$2:O5227)+1,""))</f>
        <v/>
      </c>
      <c r="P5228" s="144"/>
      <c r="Q5228" s="145"/>
    </row>
    <row r="5229" spans="1:17" x14ac:dyDescent="0.4">
      <c r="A5229" s="68">
        <v>5228</v>
      </c>
      <c r="B5229" s="68" t="s">
        <v>2056</v>
      </c>
      <c r="C5229" s="68" t="s">
        <v>2297</v>
      </c>
      <c r="D5229" s="68" t="s">
        <v>2074</v>
      </c>
      <c r="E5229" s="68" t="s">
        <v>1995</v>
      </c>
      <c r="F5229" s="68" t="s">
        <v>1996</v>
      </c>
      <c r="G5229" s="68" t="s">
        <v>2010</v>
      </c>
      <c r="H5229" s="68" t="s">
        <v>2011</v>
      </c>
      <c r="I5229" s="68">
        <v>6</v>
      </c>
      <c r="J5229" s="68" t="s">
        <v>2267</v>
      </c>
      <c r="K5229" s="68">
        <v>3.1</v>
      </c>
      <c r="L5229" s="68">
        <v>0.76</v>
      </c>
      <c r="M5229" s="68" t="s">
        <v>1960</v>
      </c>
      <c r="N5229" s="143">
        <f>IF(対応ガラス検索!$E$2="-","",IF(対応ガラス検索!$E$2&gt;=K5229,MAX($N$2:N5228)+1,""))</f>
        <v>5228</v>
      </c>
      <c r="O5229" s="143" t="str">
        <f>IF(対応ガラス検索!$E$2="-","",IF(L5229&lt;=0.65,MAX($O$2:O5228)+1,""))</f>
        <v/>
      </c>
      <c r="P5229" s="144"/>
      <c r="Q5229" s="145"/>
    </row>
    <row r="5230" spans="1:17" x14ac:dyDescent="0.4">
      <c r="A5230" s="68">
        <v>5229</v>
      </c>
      <c r="B5230" s="68" t="s">
        <v>2056</v>
      </c>
      <c r="C5230" s="68" t="s">
        <v>2297</v>
      </c>
      <c r="D5230" s="68" t="s">
        <v>2074</v>
      </c>
      <c r="E5230" s="68" t="s">
        <v>1995</v>
      </c>
      <c r="F5230" s="68" t="s">
        <v>1996</v>
      </c>
      <c r="G5230" s="68" t="s">
        <v>2010</v>
      </c>
      <c r="H5230" s="68" t="s">
        <v>2011</v>
      </c>
      <c r="I5230" s="68">
        <v>7</v>
      </c>
      <c r="J5230" s="68" t="s">
        <v>2267</v>
      </c>
      <c r="K5230" s="68">
        <v>3</v>
      </c>
      <c r="L5230" s="68">
        <v>0.76</v>
      </c>
      <c r="M5230" s="68" t="s">
        <v>1960</v>
      </c>
      <c r="N5230" s="143">
        <f>IF(対応ガラス検索!$E$2="-","",IF(対応ガラス検索!$E$2&gt;=K5230,MAX($N$2:N5229)+1,""))</f>
        <v>5229</v>
      </c>
      <c r="O5230" s="143" t="str">
        <f>IF(対応ガラス検索!$E$2="-","",IF(L5230&lt;=0.65,MAX($O$2:O5229)+1,""))</f>
        <v/>
      </c>
      <c r="P5230" s="144"/>
      <c r="Q5230" s="145"/>
    </row>
    <row r="5231" spans="1:17" x14ac:dyDescent="0.4">
      <c r="A5231" s="68">
        <v>5230</v>
      </c>
      <c r="B5231" s="68" t="s">
        <v>2056</v>
      </c>
      <c r="C5231" s="68" t="s">
        <v>2297</v>
      </c>
      <c r="D5231" s="68" t="s">
        <v>2074</v>
      </c>
      <c r="E5231" s="68" t="s">
        <v>1995</v>
      </c>
      <c r="F5231" s="68" t="s">
        <v>1996</v>
      </c>
      <c r="G5231" s="68" t="s">
        <v>2010</v>
      </c>
      <c r="H5231" s="68" t="s">
        <v>2011</v>
      </c>
      <c r="I5231" s="68">
        <v>8</v>
      </c>
      <c r="J5231" s="68" t="s">
        <v>2267</v>
      </c>
      <c r="K5231" s="68">
        <v>2.9</v>
      </c>
      <c r="L5231" s="68">
        <v>0.76</v>
      </c>
      <c r="M5231" s="68" t="s">
        <v>1960</v>
      </c>
      <c r="N5231" s="143">
        <f>IF(対応ガラス検索!$E$2="-","",IF(対応ガラス検索!$E$2&gt;=K5231,MAX($N$2:N5230)+1,""))</f>
        <v>5230</v>
      </c>
      <c r="O5231" s="143" t="str">
        <f>IF(対応ガラス検索!$E$2="-","",IF(L5231&lt;=0.65,MAX($O$2:O5230)+1,""))</f>
        <v/>
      </c>
      <c r="P5231" s="144"/>
      <c r="Q5231" s="145"/>
    </row>
    <row r="5232" spans="1:17" x14ac:dyDescent="0.4">
      <c r="A5232" s="68">
        <v>5231</v>
      </c>
      <c r="B5232" s="68" t="s">
        <v>2056</v>
      </c>
      <c r="C5232" s="68" t="s">
        <v>2297</v>
      </c>
      <c r="D5232" s="68" t="s">
        <v>2074</v>
      </c>
      <c r="E5232" s="68" t="s">
        <v>1995</v>
      </c>
      <c r="F5232" s="68" t="s">
        <v>1996</v>
      </c>
      <c r="G5232" s="68" t="s">
        <v>2010</v>
      </c>
      <c r="H5232" s="68" t="s">
        <v>2011</v>
      </c>
      <c r="I5232" s="68">
        <v>9</v>
      </c>
      <c r="J5232" s="68" t="s">
        <v>2267</v>
      </c>
      <c r="K5232" s="68">
        <v>2.8</v>
      </c>
      <c r="L5232" s="68">
        <v>0.77</v>
      </c>
      <c r="M5232" s="68" t="s">
        <v>1960</v>
      </c>
      <c r="N5232" s="143">
        <f>IF(対応ガラス検索!$E$2="-","",IF(対応ガラス検索!$E$2&gt;=K5232,MAX($N$2:N5231)+1,""))</f>
        <v>5231</v>
      </c>
      <c r="O5232" s="143" t="str">
        <f>IF(対応ガラス検索!$E$2="-","",IF(L5232&lt;=0.65,MAX($O$2:O5231)+1,""))</f>
        <v/>
      </c>
      <c r="P5232" s="144"/>
      <c r="Q5232" s="145"/>
    </row>
    <row r="5233" spans="1:17" x14ac:dyDescent="0.4">
      <c r="A5233" s="68">
        <v>5232</v>
      </c>
      <c r="B5233" s="68" t="s">
        <v>2056</v>
      </c>
      <c r="C5233" s="68" t="s">
        <v>2297</v>
      </c>
      <c r="D5233" s="68" t="s">
        <v>2074</v>
      </c>
      <c r="E5233" s="68" t="s">
        <v>1995</v>
      </c>
      <c r="F5233" s="68" t="s">
        <v>1996</v>
      </c>
      <c r="G5233" s="68" t="s">
        <v>2010</v>
      </c>
      <c r="H5233" s="68" t="s">
        <v>2011</v>
      </c>
      <c r="I5233" s="68">
        <v>10</v>
      </c>
      <c r="J5233" s="68" t="s">
        <v>2267</v>
      </c>
      <c r="K5233" s="68">
        <v>2.8</v>
      </c>
      <c r="L5233" s="68">
        <v>0.77</v>
      </c>
      <c r="M5233" s="68" t="s">
        <v>1960</v>
      </c>
      <c r="N5233" s="143">
        <f>IF(対応ガラス検索!$E$2="-","",IF(対応ガラス検索!$E$2&gt;=K5233,MAX($N$2:N5232)+1,""))</f>
        <v>5232</v>
      </c>
      <c r="O5233" s="143" t="str">
        <f>IF(対応ガラス検索!$E$2="-","",IF(L5233&lt;=0.65,MAX($O$2:O5232)+1,""))</f>
        <v/>
      </c>
      <c r="P5233" s="144"/>
      <c r="Q5233" s="145"/>
    </row>
    <row r="5234" spans="1:17" x14ac:dyDescent="0.4">
      <c r="A5234" s="68">
        <v>5233</v>
      </c>
      <c r="B5234" s="68" t="s">
        <v>2056</v>
      </c>
      <c r="C5234" s="68" t="s">
        <v>2297</v>
      </c>
      <c r="D5234" s="68" t="s">
        <v>2074</v>
      </c>
      <c r="E5234" s="68" t="s">
        <v>1995</v>
      </c>
      <c r="F5234" s="68" t="s">
        <v>1996</v>
      </c>
      <c r="G5234" s="68" t="s">
        <v>2010</v>
      </c>
      <c r="H5234" s="68" t="s">
        <v>2011</v>
      </c>
      <c r="I5234" s="68">
        <v>11</v>
      </c>
      <c r="J5234" s="68" t="s">
        <v>2267</v>
      </c>
      <c r="K5234" s="68">
        <v>2.7</v>
      </c>
      <c r="L5234" s="68">
        <v>0.77</v>
      </c>
      <c r="M5234" s="68" t="s">
        <v>1960</v>
      </c>
      <c r="N5234" s="143">
        <f>IF(対応ガラス検索!$E$2="-","",IF(対応ガラス検索!$E$2&gt;=K5234,MAX($N$2:N5233)+1,""))</f>
        <v>5233</v>
      </c>
      <c r="O5234" s="143" t="str">
        <f>IF(対応ガラス検索!$E$2="-","",IF(L5234&lt;=0.65,MAX($O$2:O5233)+1,""))</f>
        <v/>
      </c>
      <c r="P5234" s="144"/>
      <c r="Q5234" s="145"/>
    </row>
    <row r="5235" spans="1:17" x14ac:dyDescent="0.4">
      <c r="A5235" s="68">
        <v>5234</v>
      </c>
      <c r="B5235" s="68" t="s">
        <v>2056</v>
      </c>
      <c r="C5235" s="68" t="s">
        <v>2297</v>
      </c>
      <c r="D5235" s="68" t="s">
        <v>2074</v>
      </c>
      <c r="E5235" s="68" t="s">
        <v>1995</v>
      </c>
      <c r="F5235" s="68" t="s">
        <v>1996</v>
      </c>
      <c r="G5235" s="68" t="s">
        <v>2010</v>
      </c>
      <c r="H5235" s="68" t="s">
        <v>2011</v>
      </c>
      <c r="I5235" s="68">
        <v>12</v>
      </c>
      <c r="J5235" s="68" t="s">
        <v>2267</v>
      </c>
      <c r="K5235" s="142">
        <v>2.7</v>
      </c>
      <c r="L5235" s="68">
        <v>0.77</v>
      </c>
      <c r="M5235" s="68" t="s">
        <v>1960</v>
      </c>
      <c r="N5235" s="143">
        <f>IF(対応ガラス検索!$E$2="-","",IF(対応ガラス検索!$E$2&gt;=K5235,MAX($N$2:N5234)+1,""))</f>
        <v>5234</v>
      </c>
      <c r="O5235" s="143" t="str">
        <f>IF(対応ガラス検索!$E$2="-","",IF(L5235&lt;=0.65,MAX($O$2:O5234)+1,""))</f>
        <v/>
      </c>
      <c r="P5235" s="144"/>
      <c r="Q5235" s="145"/>
    </row>
    <row r="5236" spans="1:17" x14ac:dyDescent="0.4">
      <c r="A5236" s="68">
        <v>5235</v>
      </c>
      <c r="B5236" s="68" t="s">
        <v>2056</v>
      </c>
      <c r="C5236" s="68" t="s">
        <v>2297</v>
      </c>
      <c r="D5236" s="68" t="s">
        <v>2075</v>
      </c>
      <c r="E5236" s="68" t="s">
        <v>1995</v>
      </c>
      <c r="F5236" s="68" t="s">
        <v>1996</v>
      </c>
      <c r="G5236" s="68" t="s">
        <v>2032</v>
      </c>
      <c r="H5236" s="68" t="s">
        <v>2033</v>
      </c>
      <c r="I5236" s="68">
        <v>6</v>
      </c>
      <c r="J5236" s="68" t="s">
        <v>2267</v>
      </c>
      <c r="K5236" s="68">
        <v>3</v>
      </c>
      <c r="L5236" s="68">
        <v>0.74</v>
      </c>
      <c r="M5236" s="68" t="s">
        <v>1960</v>
      </c>
      <c r="N5236" s="143">
        <f>IF(対応ガラス検索!$E$2="-","",IF(対応ガラス検索!$E$2&gt;=K5236,MAX($N$2:N5235)+1,""))</f>
        <v>5235</v>
      </c>
      <c r="O5236" s="143" t="str">
        <f>IF(対応ガラス検索!$E$2="-","",IF(L5236&lt;=0.65,MAX($O$2:O5235)+1,""))</f>
        <v/>
      </c>
      <c r="P5236" s="144"/>
      <c r="Q5236" s="145"/>
    </row>
    <row r="5237" spans="1:17" x14ac:dyDescent="0.4">
      <c r="A5237" s="68">
        <v>5236</v>
      </c>
      <c r="B5237" s="68" t="s">
        <v>2056</v>
      </c>
      <c r="C5237" s="68" t="s">
        <v>2297</v>
      </c>
      <c r="D5237" s="68" t="s">
        <v>2075</v>
      </c>
      <c r="E5237" s="68" t="s">
        <v>1995</v>
      </c>
      <c r="F5237" s="68" t="s">
        <v>1996</v>
      </c>
      <c r="G5237" s="68" t="s">
        <v>2032</v>
      </c>
      <c r="H5237" s="68" t="s">
        <v>2033</v>
      </c>
      <c r="I5237" s="68">
        <v>7</v>
      </c>
      <c r="J5237" s="68" t="s">
        <v>2267</v>
      </c>
      <c r="K5237" s="68">
        <v>2.9</v>
      </c>
      <c r="L5237" s="68">
        <v>0.74</v>
      </c>
      <c r="M5237" s="68" t="s">
        <v>1960</v>
      </c>
      <c r="N5237" s="143">
        <f>IF(対応ガラス検索!$E$2="-","",IF(対応ガラス検索!$E$2&gt;=K5237,MAX($N$2:N5236)+1,""))</f>
        <v>5236</v>
      </c>
      <c r="O5237" s="143" t="str">
        <f>IF(対応ガラス検索!$E$2="-","",IF(L5237&lt;=0.65,MAX($O$2:O5236)+1,""))</f>
        <v/>
      </c>
      <c r="P5237" s="144"/>
      <c r="Q5237" s="145"/>
    </row>
    <row r="5238" spans="1:17" x14ac:dyDescent="0.4">
      <c r="A5238" s="68">
        <v>5237</v>
      </c>
      <c r="B5238" s="68" t="s">
        <v>2056</v>
      </c>
      <c r="C5238" s="68" t="s">
        <v>2297</v>
      </c>
      <c r="D5238" s="68" t="s">
        <v>2075</v>
      </c>
      <c r="E5238" s="68" t="s">
        <v>1995</v>
      </c>
      <c r="F5238" s="68" t="s">
        <v>1996</v>
      </c>
      <c r="G5238" s="68" t="s">
        <v>2032</v>
      </c>
      <c r="H5238" s="68" t="s">
        <v>2033</v>
      </c>
      <c r="I5238" s="68">
        <v>8</v>
      </c>
      <c r="J5238" s="68" t="s">
        <v>2267</v>
      </c>
      <c r="K5238" s="68">
        <v>2.9</v>
      </c>
      <c r="L5238" s="68">
        <v>0.75</v>
      </c>
      <c r="M5238" s="68" t="s">
        <v>1960</v>
      </c>
      <c r="N5238" s="143">
        <f>IF(対応ガラス検索!$E$2="-","",IF(対応ガラス検索!$E$2&gt;=K5238,MAX($N$2:N5237)+1,""))</f>
        <v>5237</v>
      </c>
      <c r="O5238" s="143" t="str">
        <f>IF(対応ガラス検索!$E$2="-","",IF(L5238&lt;=0.65,MAX($O$2:O5237)+1,""))</f>
        <v/>
      </c>
      <c r="P5238" s="144"/>
      <c r="Q5238" s="145"/>
    </row>
    <row r="5239" spans="1:17" x14ac:dyDescent="0.4">
      <c r="A5239" s="68">
        <v>5238</v>
      </c>
      <c r="B5239" s="68" t="s">
        <v>2056</v>
      </c>
      <c r="C5239" s="68" t="s">
        <v>2297</v>
      </c>
      <c r="D5239" s="68" t="s">
        <v>2075</v>
      </c>
      <c r="E5239" s="68" t="s">
        <v>1995</v>
      </c>
      <c r="F5239" s="68" t="s">
        <v>1996</v>
      </c>
      <c r="G5239" s="68" t="s">
        <v>2032</v>
      </c>
      <c r="H5239" s="68" t="s">
        <v>2033</v>
      </c>
      <c r="I5239" s="68">
        <v>9</v>
      </c>
      <c r="J5239" s="68" t="s">
        <v>2267</v>
      </c>
      <c r="K5239" s="68">
        <v>2.8</v>
      </c>
      <c r="L5239" s="68">
        <v>0.75</v>
      </c>
      <c r="M5239" s="68" t="s">
        <v>1960</v>
      </c>
      <c r="N5239" s="143">
        <f>IF(対応ガラス検索!$E$2="-","",IF(対応ガラス検索!$E$2&gt;=K5239,MAX($N$2:N5238)+1,""))</f>
        <v>5238</v>
      </c>
      <c r="O5239" s="143" t="str">
        <f>IF(対応ガラス検索!$E$2="-","",IF(L5239&lt;=0.65,MAX($O$2:O5238)+1,""))</f>
        <v/>
      </c>
      <c r="P5239" s="144"/>
      <c r="Q5239" s="145"/>
    </row>
    <row r="5240" spans="1:17" x14ac:dyDescent="0.4">
      <c r="A5240" s="68">
        <v>5239</v>
      </c>
      <c r="B5240" s="68" t="s">
        <v>2056</v>
      </c>
      <c r="C5240" s="68" t="s">
        <v>2297</v>
      </c>
      <c r="D5240" s="68" t="s">
        <v>2075</v>
      </c>
      <c r="E5240" s="68" t="s">
        <v>1995</v>
      </c>
      <c r="F5240" s="68" t="s">
        <v>1996</v>
      </c>
      <c r="G5240" s="68" t="s">
        <v>2032</v>
      </c>
      <c r="H5240" s="68" t="s">
        <v>2033</v>
      </c>
      <c r="I5240" s="68">
        <v>10</v>
      </c>
      <c r="J5240" s="68" t="s">
        <v>2267</v>
      </c>
      <c r="K5240" s="68">
        <v>2.8</v>
      </c>
      <c r="L5240" s="68">
        <v>0.75</v>
      </c>
      <c r="M5240" s="68" t="s">
        <v>1960</v>
      </c>
      <c r="N5240" s="143">
        <f>IF(対応ガラス検索!$E$2="-","",IF(対応ガラス検索!$E$2&gt;=K5240,MAX($N$2:N5239)+1,""))</f>
        <v>5239</v>
      </c>
      <c r="O5240" s="143" t="str">
        <f>IF(対応ガラス検索!$E$2="-","",IF(L5240&lt;=0.65,MAX($O$2:O5239)+1,""))</f>
        <v/>
      </c>
      <c r="P5240" s="144"/>
      <c r="Q5240" s="145"/>
    </row>
    <row r="5241" spans="1:17" x14ac:dyDescent="0.4">
      <c r="A5241" s="68">
        <v>5240</v>
      </c>
      <c r="B5241" s="68" t="s">
        <v>2056</v>
      </c>
      <c r="C5241" s="68" t="s">
        <v>2297</v>
      </c>
      <c r="D5241" s="68" t="s">
        <v>2075</v>
      </c>
      <c r="E5241" s="68" t="s">
        <v>1995</v>
      </c>
      <c r="F5241" s="68" t="s">
        <v>1996</v>
      </c>
      <c r="G5241" s="68" t="s">
        <v>2032</v>
      </c>
      <c r="H5241" s="68" t="s">
        <v>2033</v>
      </c>
      <c r="I5241" s="68">
        <v>11</v>
      </c>
      <c r="J5241" s="68" t="s">
        <v>2267</v>
      </c>
      <c r="K5241" s="142">
        <v>2.7</v>
      </c>
      <c r="L5241" s="68">
        <v>0.75</v>
      </c>
      <c r="M5241" s="68" t="s">
        <v>1960</v>
      </c>
      <c r="N5241" s="143">
        <f>IF(対応ガラス検索!$E$2="-","",IF(対応ガラス検索!$E$2&gt;=K5241,MAX($N$2:N5240)+1,""))</f>
        <v>5240</v>
      </c>
      <c r="O5241" s="143" t="str">
        <f>IF(対応ガラス検索!$E$2="-","",IF(L5241&lt;=0.65,MAX($O$2:O5240)+1,""))</f>
        <v/>
      </c>
      <c r="P5241" s="144"/>
      <c r="Q5241" s="145"/>
    </row>
    <row r="5242" spans="1:17" x14ac:dyDescent="0.4">
      <c r="A5242" s="68">
        <v>5241</v>
      </c>
      <c r="B5242" s="68" t="s">
        <v>2056</v>
      </c>
      <c r="C5242" s="68" t="s">
        <v>2297</v>
      </c>
      <c r="D5242" s="68" t="s">
        <v>2075</v>
      </c>
      <c r="E5242" s="68" t="s">
        <v>1995</v>
      </c>
      <c r="F5242" s="68" t="s">
        <v>1996</v>
      </c>
      <c r="G5242" s="68" t="s">
        <v>2032</v>
      </c>
      <c r="H5242" s="68" t="s">
        <v>2033</v>
      </c>
      <c r="I5242" s="68">
        <v>12</v>
      </c>
      <c r="J5242" s="68" t="s">
        <v>2267</v>
      </c>
      <c r="K5242" s="68">
        <v>2.7</v>
      </c>
      <c r="L5242" s="68">
        <v>0.75</v>
      </c>
      <c r="M5242" s="68" t="s">
        <v>1960</v>
      </c>
      <c r="N5242" s="143">
        <f>IF(対応ガラス検索!$E$2="-","",IF(対応ガラス検索!$E$2&gt;=K5242,MAX($N$2:N5241)+1,""))</f>
        <v>5241</v>
      </c>
      <c r="O5242" s="143" t="str">
        <f>IF(対応ガラス検索!$E$2="-","",IF(L5242&lt;=0.65,MAX($O$2:O5241)+1,""))</f>
        <v/>
      </c>
      <c r="P5242" s="144"/>
      <c r="Q5242" s="145"/>
    </row>
    <row r="5243" spans="1:17" x14ac:dyDescent="0.4">
      <c r="A5243" s="68">
        <v>5242</v>
      </c>
      <c r="B5243" s="68" t="s">
        <v>2056</v>
      </c>
      <c r="C5243" s="68" t="s">
        <v>2297</v>
      </c>
      <c r="D5243" s="68" t="s">
        <v>2075</v>
      </c>
      <c r="E5243" s="68" t="s">
        <v>1995</v>
      </c>
      <c r="F5243" s="68" t="s">
        <v>1996</v>
      </c>
      <c r="G5243" s="68" t="s">
        <v>2032</v>
      </c>
      <c r="H5243" s="68" t="s">
        <v>2033</v>
      </c>
      <c r="I5243" s="68">
        <v>13</v>
      </c>
      <c r="J5243" s="68" t="s">
        <v>2267</v>
      </c>
      <c r="K5243" s="68">
        <v>2.6</v>
      </c>
      <c r="L5243" s="68">
        <v>0.75</v>
      </c>
      <c r="M5243" s="68" t="s">
        <v>1960</v>
      </c>
      <c r="N5243" s="143">
        <f>IF(対応ガラス検索!$E$2="-","",IF(対応ガラス検索!$E$2&gt;=K5243,MAX($N$2:N5242)+1,""))</f>
        <v>5242</v>
      </c>
      <c r="O5243" s="143" t="str">
        <f>IF(対応ガラス検索!$E$2="-","",IF(L5243&lt;=0.65,MAX($O$2:O5242)+1,""))</f>
        <v/>
      </c>
      <c r="P5243" s="144"/>
      <c r="Q5243" s="145"/>
    </row>
    <row r="5244" spans="1:17" x14ac:dyDescent="0.4">
      <c r="A5244" s="68">
        <v>5243</v>
      </c>
      <c r="B5244" s="68" t="s">
        <v>2056</v>
      </c>
      <c r="C5244" s="68" t="s">
        <v>2297</v>
      </c>
      <c r="D5244" s="68" t="s">
        <v>2076</v>
      </c>
      <c r="E5244" s="68" t="s">
        <v>1995</v>
      </c>
      <c r="F5244" s="68" t="s">
        <v>1996</v>
      </c>
      <c r="G5244" s="68" t="s">
        <v>2047</v>
      </c>
      <c r="H5244" s="68" t="s">
        <v>2048</v>
      </c>
      <c r="I5244" s="68">
        <v>6</v>
      </c>
      <c r="J5244" s="68" t="s">
        <v>2267</v>
      </c>
      <c r="K5244" s="68">
        <v>3</v>
      </c>
      <c r="L5244" s="68">
        <v>0.75</v>
      </c>
      <c r="M5244" s="68" t="s">
        <v>2002</v>
      </c>
      <c r="N5244" s="143">
        <f>IF(対応ガラス検索!$E$2="-","",IF(対応ガラス検索!$E$2&gt;=K5244,MAX($N$2:N5243)+1,""))</f>
        <v>5243</v>
      </c>
      <c r="O5244" s="143" t="str">
        <f>IF(対応ガラス検索!$E$2="-","",IF(L5244&lt;=0.65,MAX($O$2:O5243)+1,""))</f>
        <v/>
      </c>
      <c r="P5244" s="144"/>
      <c r="Q5244" s="145"/>
    </row>
    <row r="5245" spans="1:17" x14ac:dyDescent="0.4">
      <c r="A5245" s="68">
        <v>5244</v>
      </c>
      <c r="B5245" s="68" t="s">
        <v>2056</v>
      </c>
      <c r="C5245" s="68" t="s">
        <v>2297</v>
      </c>
      <c r="D5245" s="68" t="s">
        <v>2076</v>
      </c>
      <c r="E5245" s="68" t="s">
        <v>1995</v>
      </c>
      <c r="F5245" s="68" t="s">
        <v>1996</v>
      </c>
      <c r="G5245" s="68" t="s">
        <v>2047</v>
      </c>
      <c r="H5245" s="68" t="s">
        <v>2048</v>
      </c>
      <c r="I5245" s="68">
        <v>7</v>
      </c>
      <c r="J5245" s="68" t="s">
        <v>2267</v>
      </c>
      <c r="K5245" s="68">
        <v>2.9</v>
      </c>
      <c r="L5245" s="68">
        <v>0.75</v>
      </c>
      <c r="M5245" s="68" t="s">
        <v>2002</v>
      </c>
      <c r="N5245" s="143">
        <f>IF(対応ガラス検索!$E$2="-","",IF(対応ガラス検索!$E$2&gt;=K5245,MAX($N$2:N5244)+1,""))</f>
        <v>5244</v>
      </c>
      <c r="O5245" s="143" t="str">
        <f>IF(対応ガラス検索!$E$2="-","",IF(L5245&lt;=0.65,MAX($O$2:O5244)+1,""))</f>
        <v/>
      </c>
      <c r="P5245" s="144"/>
      <c r="Q5245" s="145"/>
    </row>
    <row r="5246" spans="1:17" x14ac:dyDescent="0.4">
      <c r="A5246" s="68">
        <v>5245</v>
      </c>
      <c r="B5246" s="68" t="s">
        <v>2056</v>
      </c>
      <c r="C5246" s="68" t="s">
        <v>2297</v>
      </c>
      <c r="D5246" s="68" t="s">
        <v>2076</v>
      </c>
      <c r="E5246" s="68" t="s">
        <v>1995</v>
      </c>
      <c r="F5246" s="68" t="s">
        <v>1996</v>
      </c>
      <c r="G5246" s="68" t="s">
        <v>2047</v>
      </c>
      <c r="H5246" s="68" t="s">
        <v>2048</v>
      </c>
      <c r="I5246" s="68">
        <v>8</v>
      </c>
      <c r="J5246" s="68" t="s">
        <v>2267</v>
      </c>
      <c r="K5246" s="68">
        <v>2.8</v>
      </c>
      <c r="L5246" s="68">
        <v>0.75</v>
      </c>
      <c r="M5246" s="68" t="s">
        <v>2002</v>
      </c>
      <c r="N5246" s="143">
        <f>IF(対応ガラス検索!$E$2="-","",IF(対応ガラス検索!$E$2&gt;=K5246,MAX($N$2:N5245)+1,""))</f>
        <v>5245</v>
      </c>
      <c r="O5246" s="143" t="str">
        <f>IF(対応ガラス検索!$E$2="-","",IF(L5246&lt;=0.65,MAX($O$2:O5245)+1,""))</f>
        <v/>
      </c>
      <c r="P5246" s="144"/>
      <c r="Q5246" s="145"/>
    </row>
    <row r="5247" spans="1:17" x14ac:dyDescent="0.4">
      <c r="A5247" s="68">
        <v>5246</v>
      </c>
      <c r="B5247" s="68" t="s">
        <v>2056</v>
      </c>
      <c r="C5247" s="68" t="s">
        <v>2297</v>
      </c>
      <c r="D5247" s="68" t="s">
        <v>2076</v>
      </c>
      <c r="E5247" s="68" t="s">
        <v>1995</v>
      </c>
      <c r="F5247" s="68" t="s">
        <v>1996</v>
      </c>
      <c r="G5247" s="68" t="s">
        <v>2047</v>
      </c>
      <c r="H5247" s="68" t="s">
        <v>2048</v>
      </c>
      <c r="I5247" s="68">
        <v>9</v>
      </c>
      <c r="J5247" s="68" t="s">
        <v>2267</v>
      </c>
      <c r="K5247" s="68">
        <v>2.8</v>
      </c>
      <c r="L5247" s="68">
        <v>0.75</v>
      </c>
      <c r="M5247" s="68" t="s">
        <v>2002</v>
      </c>
      <c r="N5247" s="143">
        <f>IF(対応ガラス検索!$E$2="-","",IF(対応ガラス検索!$E$2&gt;=K5247,MAX($N$2:N5246)+1,""))</f>
        <v>5246</v>
      </c>
      <c r="O5247" s="143" t="str">
        <f>IF(対応ガラス検索!$E$2="-","",IF(L5247&lt;=0.65,MAX($O$2:O5246)+1,""))</f>
        <v/>
      </c>
      <c r="P5247" s="144"/>
      <c r="Q5247" s="145"/>
    </row>
    <row r="5248" spans="1:17" x14ac:dyDescent="0.4">
      <c r="A5248" s="68">
        <v>5247</v>
      </c>
      <c r="B5248" s="68" t="s">
        <v>2056</v>
      </c>
      <c r="C5248" s="68" t="s">
        <v>2297</v>
      </c>
      <c r="D5248" s="68" t="s">
        <v>2076</v>
      </c>
      <c r="E5248" s="68" t="s">
        <v>1995</v>
      </c>
      <c r="F5248" s="68" t="s">
        <v>1996</v>
      </c>
      <c r="G5248" s="68" t="s">
        <v>2047</v>
      </c>
      <c r="H5248" s="68" t="s">
        <v>2048</v>
      </c>
      <c r="I5248" s="68">
        <v>10</v>
      </c>
      <c r="J5248" s="68" t="s">
        <v>2267</v>
      </c>
      <c r="K5248" s="142">
        <v>2.7</v>
      </c>
      <c r="L5248" s="68">
        <v>0.75</v>
      </c>
      <c r="M5248" s="68" t="s">
        <v>2002</v>
      </c>
      <c r="N5248" s="143">
        <f>IF(対応ガラス検索!$E$2="-","",IF(対応ガラス検索!$E$2&gt;=K5248,MAX($N$2:N5247)+1,""))</f>
        <v>5247</v>
      </c>
      <c r="O5248" s="143" t="str">
        <f>IF(対応ガラス検索!$E$2="-","",IF(L5248&lt;=0.65,MAX($O$2:O5247)+1,""))</f>
        <v/>
      </c>
      <c r="P5248" s="144"/>
      <c r="Q5248" s="145"/>
    </row>
    <row r="5249" spans="1:17" x14ac:dyDescent="0.4">
      <c r="A5249" s="68">
        <v>5248</v>
      </c>
      <c r="B5249" s="68" t="s">
        <v>2056</v>
      </c>
      <c r="C5249" s="68" t="s">
        <v>2297</v>
      </c>
      <c r="D5249" s="68" t="s">
        <v>2076</v>
      </c>
      <c r="E5249" s="68" t="s">
        <v>1995</v>
      </c>
      <c r="F5249" s="68" t="s">
        <v>1996</v>
      </c>
      <c r="G5249" s="68" t="s">
        <v>2047</v>
      </c>
      <c r="H5249" s="68" t="s">
        <v>2048</v>
      </c>
      <c r="I5249" s="68">
        <v>11</v>
      </c>
      <c r="J5249" s="68" t="s">
        <v>2267</v>
      </c>
      <c r="K5249" s="68">
        <v>2.7</v>
      </c>
      <c r="L5249" s="68">
        <v>0.75</v>
      </c>
      <c r="M5249" s="68" t="s">
        <v>2002</v>
      </c>
      <c r="N5249" s="143">
        <f>IF(対応ガラス検索!$E$2="-","",IF(対応ガラス検索!$E$2&gt;=K5249,MAX($N$2:N5248)+1,""))</f>
        <v>5248</v>
      </c>
      <c r="O5249" s="143" t="str">
        <f>IF(対応ガラス検索!$E$2="-","",IF(L5249&lt;=0.65,MAX($O$2:O5248)+1,""))</f>
        <v/>
      </c>
      <c r="P5249" s="144"/>
      <c r="Q5249" s="145"/>
    </row>
    <row r="5250" spans="1:17" x14ac:dyDescent="0.4">
      <c r="A5250" s="68">
        <v>5249</v>
      </c>
      <c r="B5250" s="68" t="s">
        <v>2056</v>
      </c>
      <c r="C5250" s="68" t="s">
        <v>2297</v>
      </c>
      <c r="D5250" s="68" t="s">
        <v>2076</v>
      </c>
      <c r="E5250" s="68" t="s">
        <v>1995</v>
      </c>
      <c r="F5250" s="68" t="s">
        <v>1996</v>
      </c>
      <c r="G5250" s="68" t="s">
        <v>2047</v>
      </c>
      <c r="H5250" s="68" t="s">
        <v>2048</v>
      </c>
      <c r="I5250" s="68">
        <v>12</v>
      </c>
      <c r="J5250" s="68" t="s">
        <v>2267</v>
      </c>
      <c r="K5250" s="68">
        <v>2.6</v>
      </c>
      <c r="L5250" s="68">
        <v>0.75</v>
      </c>
      <c r="M5250" s="68" t="s">
        <v>2002</v>
      </c>
      <c r="N5250" s="143">
        <f>IF(対応ガラス検索!$E$2="-","",IF(対応ガラス検索!$E$2&gt;=K5250,MAX($N$2:N5249)+1,""))</f>
        <v>5249</v>
      </c>
      <c r="O5250" s="143" t="str">
        <f>IF(対応ガラス検索!$E$2="-","",IF(L5250&lt;=0.65,MAX($O$2:O5249)+1,""))</f>
        <v/>
      </c>
      <c r="P5250" s="144"/>
      <c r="Q5250" s="145"/>
    </row>
    <row r="5251" spans="1:17" x14ac:dyDescent="0.4">
      <c r="A5251" s="68">
        <v>5250</v>
      </c>
      <c r="B5251" s="68" t="s">
        <v>2056</v>
      </c>
      <c r="C5251" s="68" t="s">
        <v>2297</v>
      </c>
      <c r="D5251" s="68" t="s">
        <v>2076</v>
      </c>
      <c r="E5251" s="68" t="s">
        <v>1995</v>
      </c>
      <c r="F5251" s="68" t="s">
        <v>1996</v>
      </c>
      <c r="G5251" s="68" t="s">
        <v>2047</v>
      </c>
      <c r="H5251" s="68" t="s">
        <v>2048</v>
      </c>
      <c r="I5251" s="68">
        <v>13</v>
      </c>
      <c r="J5251" s="68" t="s">
        <v>2267</v>
      </c>
      <c r="K5251" s="68">
        <v>2.6</v>
      </c>
      <c r="L5251" s="68">
        <v>0.75</v>
      </c>
      <c r="M5251" s="68" t="s">
        <v>2002</v>
      </c>
      <c r="N5251" s="143">
        <f>IF(対応ガラス検索!$E$2="-","",IF(対応ガラス検索!$E$2&gt;=K5251,MAX($N$2:N5250)+1,""))</f>
        <v>5250</v>
      </c>
      <c r="O5251" s="143" t="str">
        <f>IF(対応ガラス検索!$E$2="-","",IF(L5251&lt;=0.65,MAX($O$2:O5250)+1,""))</f>
        <v/>
      </c>
      <c r="P5251" s="144"/>
      <c r="Q5251" s="145"/>
    </row>
    <row r="5252" spans="1:17" x14ac:dyDescent="0.4">
      <c r="A5252" s="68">
        <v>5251</v>
      </c>
      <c r="B5252" s="68" t="s">
        <v>2056</v>
      </c>
      <c r="C5252" s="68" t="s">
        <v>2297</v>
      </c>
      <c r="D5252" s="68" t="s">
        <v>2081</v>
      </c>
      <c r="E5252" s="68" t="s">
        <v>1958</v>
      </c>
      <c r="F5252" s="68" t="s">
        <v>1959</v>
      </c>
      <c r="G5252" s="68" t="s">
        <v>2029</v>
      </c>
      <c r="H5252" s="68" t="s">
        <v>2030</v>
      </c>
      <c r="I5252" s="68">
        <v>6</v>
      </c>
      <c r="J5252" s="68" t="s">
        <v>2267</v>
      </c>
      <c r="K5252" s="68">
        <v>3.1</v>
      </c>
      <c r="L5252" s="68">
        <v>0.78</v>
      </c>
      <c r="M5252" s="68" t="s">
        <v>1960</v>
      </c>
      <c r="N5252" s="143">
        <f>IF(対応ガラス検索!$E$2="-","",IF(対応ガラス検索!$E$2&gt;=K5252,MAX($N$2:N5251)+1,""))</f>
        <v>5251</v>
      </c>
      <c r="O5252" s="143" t="str">
        <f>IF(対応ガラス検索!$E$2="-","",IF(L5252&lt;=0.65,MAX($O$2:O5251)+1,""))</f>
        <v/>
      </c>
      <c r="P5252" s="144"/>
      <c r="Q5252" s="145"/>
    </row>
    <row r="5253" spans="1:17" x14ac:dyDescent="0.4">
      <c r="A5253" s="68">
        <v>5252</v>
      </c>
      <c r="B5253" s="68" t="s">
        <v>2056</v>
      </c>
      <c r="C5253" s="68" t="s">
        <v>2297</v>
      </c>
      <c r="D5253" s="68" t="s">
        <v>2081</v>
      </c>
      <c r="E5253" s="68" t="s">
        <v>1958</v>
      </c>
      <c r="F5253" s="68" t="s">
        <v>1959</v>
      </c>
      <c r="G5253" s="68" t="s">
        <v>2029</v>
      </c>
      <c r="H5253" s="68" t="s">
        <v>2030</v>
      </c>
      <c r="I5253" s="68">
        <v>7</v>
      </c>
      <c r="J5253" s="68" t="s">
        <v>2267</v>
      </c>
      <c r="K5253" s="68">
        <v>3</v>
      </c>
      <c r="L5253" s="68">
        <v>0.78</v>
      </c>
      <c r="M5253" s="68" t="s">
        <v>1960</v>
      </c>
      <c r="N5253" s="143">
        <f>IF(対応ガラス検索!$E$2="-","",IF(対応ガラス検索!$E$2&gt;=K5253,MAX($N$2:N5252)+1,""))</f>
        <v>5252</v>
      </c>
      <c r="O5253" s="143" t="str">
        <f>IF(対応ガラス検索!$E$2="-","",IF(L5253&lt;=0.65,MAX($O$2:O5252)+1,""))</f>
        <v/>
      </c>
      <c r="P5253" s="144"/>
      <c r="Q5253" s="145"/>
    </row>
    <row r="5254" spans="1:17" x14ac:dyDescent="0.4">
      <c r="A5254" s="68">
        <v>5253</v>
      </c>
      <c r="B5254" s="68" t="s">
        <v>2056</v>
      </c>
      <c r="C5254" s="68" t="s">
        <v>2297</v>
      </c>
      <c r="D5254" s="68" t="s">
        <v>2081</v>
      </c>
      <c r="E5254" s="68" t="s">
        <v>1958</v>
      </c>
      <c r="F5254" s="68" t="s">
        <v>1959</v>
      </c>
      <c r="G5254" s="68" t="s">
        <v>2029</v>
      </c>
      <c r="H5254" s="68" t="s">
        <v>2030</v>
      </c>
      <c r="I5254" s="68">
        <v>8</v>
      </c>
      <c r="J5254" s="68" t="s">
        <v>2267</v>
      </c>
      <c r="K5254" s="142">
        <v>2.9</v>
      </c>
      <c r="L5254" s="68">
        <v>0.78</v>
      </c>
      <c r="M5254" s="68" t="s">
        <v>1960</v>
      </c>
      <c r="N5254" s="143">
        <f>IF(対応ガラス検索!$E$2="-","",IF(対応ガラス検索!$E$2&gt;=K5254,MAX($N$2:N5253)+1,""))</f>
        <v>5253</v>
      </c>
      <c r="O5254" s="143" t="str">
        <f>IF(対応ガラス検索!$E$2="-","",IF(L5254&lt;=0.65,MAX($O$2:O5253)+1,""))</f>
        <v/>
      </c>
      <c r="P5254" s="144"/>
      <c r="Q5254" s="145"/>
    </row>
    <row r="5255" spans="1:17" x14ac:dyDescent="0.4">
      <c r="A5255" s="68">
        <v>5254</v>
      </c>
      <c r="B5255" s="68" t="s">
        <v>2056</v>
      </c>
      <c r="C5255" s="68" t="s">
        <v>2297</v>
      </c>
      <c r="D5255" s="68" t="s">
        <v>2081</v>
      </c>
      <c r="E5255" s="68" t="s">
        <v>1958</v>
      </c>
      <c r="F5255" s="68" t="s">
        <v>1959</v>
      </c>
      <c r="G5255" s="68" t="s">
        <v>2029</v>
      </c>
      <c r="H5255" s="68" t="s">
        <v>2030</v>
      </c>
      <c r="I5255" s="68">
        <v>9</v>
      </c>
      <c r="J5255" s="68" t="s">
        <v>2267</v>
      </c>
      <c r="K5255" s="68">
        <v>2.8</v>
      </c>
      <c r="L5255" s="68">
        <v>0.78</v>
      </c>
      <c r="M5255" s="68" t="s">
        <v>1960</v>
      </c>
      <c r="N5255" s="143">
        <f>IF(対応ガラス検索!$E$2="-","",IF(対応ガラス検索!$E$2&gt;=K5255,MAX($N$2:N5254)+1,""))</f>
        <v>5254</v>
      </c>
      <c r="O5255" s="143" t="str">
        <f>IF(対応ガラス検索!$E$2="-","",IF(L5255&lt;=0.65,MAX($O$2:O5254)+1,""))</f>
        <v/>
      </c>
      <c r="P5255" s="144"/>
      <c r="Q5255" s="145"/>
    </row>
    <row r="5256" spans="1:17" x14ac:dyDescent="0.4">
      <c r="A5256" s="68">
        <v>5255</v>
      </c>
      <c r="B5256" s="68" t="s">
        <v>2056</v>
      </c>
      <c r="C5256" s="68" t="s">
        <v>2297</v>
      </c>
      <c r="D5256" s="68" t="s">
        <v>2081</v>
      </c>
      <c r="E5256" s="68" t="s">
        <v>1958</v>
      </c>
      <c r="F5256" s="68" t="s">
        <v>1959</v>
      </c>
      <c r="G5256" s="68" t="s">
        <v>2029</v>
      </c>
      <c r="H5256" s="68" t="s">
        <v>2030</v>
      </c>
      <c r="I5256" s="68">
        <v>10</v>
      </c>
      <c r="J5256" s="68" t="s">
        <v>2267</v>
      </c>
      <c r="K5256" s="68">
        <v>2.8</v>
      </c>
      <c r="L5256" s="68">
        <v>0.78</v>
      </c>
      <c r="M5256" s="68" t="s">
        <v>1960</v>
      </c>
      <c r="N5256" s="143">
        <f>IF(対応ガラス検索!$E$2="-","",IF(対応ガラス検索!$E$2&gt;=K5256,MAX($N$2:N5255)+1,""))</f>
        <v>5255</v>
      </c>
      <c r="O5256" s="143" t="str">
        <f>IF(対応ガラス検索!$E$2="-","",IF(L5256&lt;=0.65,MAX($O$2:O5255)+1,""))</f>
        <v/>
      </c>
      <c r="P5256" s="144"/>
      <c r="Q5256" s="145"/>
    </row>
    <row r="5257" spans="1:17" x14ac:dyDescent="0.4">
      <c r="A5257" s="68">
        <v>5256</v>
      </c>
      <c r="B5257" s="68" t="s">
        <v>2056</v>
      </c>
      <c r="C5257" s="68" t="s">
        <v>2297</v>
      </c>
      <c r="D5257" s="68" t="s">
        <v>2081</v>
      </c>
      <c r="E5257" s="68" t="s">
        <v>1958</v>
      </c>
      <c r="F5257" s="68" t="s">
        <v>1959</v>
      </c>
      <c r="G5257" s="68" t="s">
        <v>2029</v>
      </c>
      <c r="H5257" s="68" t="s">
        <v>2030</v>
      </c>
      <c r="I5257" s="68">
        <v>11</v>
      </c>
      <c r="J5257" s="68" t="s">
        <v>2267</v>
      </c>
      <c r="K5257" s="68">
        <v>2.7</v>
      </c>
      <c r="L5257" s="68">
        <v>0.78</v>
      </c>
      <c r="M5257" s="68" t="s">
        <v>1960</v>
      </c>
      <c r="N5257" s="143">
        <f>IF(対応ガラス検索!$E$2="-","",IF(対応ガラス検索!$E$2&gt;=K5257,MAX($N$2:N5256)+1,""))</f>
        <v>5256</v>
      </c>
      <c r="O5257" s="143" t="str">
        <f>IF(対応ガラス検索!$E$2="-","",IF(L5257&lt;=0.65,MAX($O$2:O5256)+1,""))</f>
        <v/>
      </c>
      <c r="P5257" s="144"/>
      <c r="Q5257" s="145"/>
    </row>
    <row r="5258" spans="1:17" x14ac:dyDescent="0.4">
      <c r="A5258" s="68">
        <v>5257</v>
      </c>
      <c r="B5258" s="68" t="s">
        <v>2056</v>
      </c>
      <c r="C5258" s="68" t="s">
        <v>2297</v>
      </c>
      <c r="D5258" s="68" t="s">
        <v>2081</v>
      </c>
      <c r="E5258" s="68" t="s">
        <v>1958</v>
      </c>
      <c r="F5258" s="68" t="s">
        <v>1959</v>
      </c>
      <c r="G5258" s="68" t="s">
        <v>2029</v>
      </c>
      <c r="H5258" s="68" t="s">
        <v>2030</v>
      </c>
      <c r="I5258" s="68">
        <v>12</v>
      </c>
      <c r="J5258" s="68" t="s">
        <v>2267</v>
      </c>
      <c r="K5258" s="68">
        <v>2.7</v>
      </c>
      <c r="L5258" s="68">
        <v>0.78</v>
      </c>
      <c r="M5258" s="68" t="s">
        <v>1960</v>
      </c>
      <c r="N5258" s="143">
        <f>IF(対応ガラス検索!$E$2="-","",IF(対応ガラス検索!$E$2&gt;=K5258,MAX($N$2:N5257)+1,""))</f>
        <v>5257</v>
      </c>
      <c r="O5258" s="143" t="str">
        <f>IF(対応ガラス検索!$E$2="-","",IF(L5258&lt;=0.65,MAX($O$2:O5257)+1,""))</f>
        <v/>
      </c>
      <c r="P5258" s="144"/>
      <c r="Q5258" s="145"/>
    </row>
    <row r="5259" spans="1:17" x14ac:dyDescent="0.4">
      <c r="A5259" s="68">
        <v>5258</v>
      </c>
      <c r="B5259" s="68" t="s">
        <v>2056</v>
      </c>
      <c r="C5259" s="68" t="s">
        <v>2297</v>
      </c>
      <c r="D5259" s="68" t="s">
        <v>2081</v>
      </c>
      <c r="E5259" s="68" t="s">
        <v>1958</v>
      </c>
      <c r="F5259" s="68" t="s">
        <v>1959</v>
      </c>
      <c r="G5259" s="68" t="s">
        <v>2029</v>
      </c>
      <c r="H5259" s="68" t="s">
        <v>2030</v>
      </c>
      <c r="I5259" s="68">
        <v>13</v>
      </c>
      <c r="J5259" s="68" t="s">
        <v>2267</v>
      </c>
      <c r="K5259" s="68">
        <v>2.7</v>
      </c>
      <c r="L5259" s="68">
        <v>0.78</v>
      </c>
      <c r="M5259" s="68" t="s">
        <v>1960</v>
      </c>
      <c r="N5259" s="143">
        <f>IF(対応ガラス検索!$E$2="-","",IF(対応ガラス検索!$E$2&gt;=K5259,MAX($N$2:N5258)+1,""))</f>
        <v>5258</v>
      </c>
      <c r="O5259" s="143" t="str">
        <f>IF(対応ガラス検索!$E$2="-","",IF(L5259&lt;=0.65,MAX($O$2:O5258)+1,""))</f>
        <v/>
      </c>
      <c r="P5259" s="144"/>
      <c r="Q5259" s="145"/>
    </row>
    <row r="5260" spans="1:17" x14ac:dyDescent="0.4">
      <c r="A5260" s="68">
        <v>5259</v>
      </c>
      <c r="B5260" s="68" t="s">
        <v>2056</v>
      </c>
      <c r="C5260" s="68" t="s">
        <v>2297</v>
      </c>
      <c r="D5260" s="68" t="s">
        <v>2094</v>
      </c>
      <c r="E5260" s="68" t="s">
        <v>1965</v>
      </c>
      <c r="F5260" s="68" t="s">
        <v>1966</v>
      </c>
      <c r="G5260" s="68" t="s">
        <v>1976</v>
      </c>
      <c r="H5260" s="68" t="s">
        <v>1977</v>
      </c>
      <c r="I5260" s="68">
        <v>6</v>
      </c>
      <c r="J5260" s="68" t="s">
        <v>2267</v>
      </c>
      <c r="K5260" s="68">
        <v>3</v>
      </c>
      <c r="L5260" s="68">
        <v>0.76</v>
      </c>
      <c r="M5260" s="68" t="s">
        <v>1960</v>
      </c>
      <c r="N5260" s="143">
        <f>IF(対応ガラス検索!$E$2="-","",IF(対応ガラス検索!$E$2&gt;=K5260,MAX($N$2:N5259)+1,""))</f>
        <v>5259</v>
      </c>
      <c r="O5260" s="143" t="str">
        <f>IF(対応ガラス検索!$E$2="-","",IF(L5260&lt;=0.65,MAX($O$2:O5259)+1,""))</f>
        <v/>
      </c>
      <c r="P5260" s="144"/>
      <c r="Q5260" s="145"/>
    </row>
    <row r="5261" spans="1:17" x14ac:dyDescent="0.4">
      <c r="A5261" s="68">
        <v>5260</v>
      </c>
      <c r="B5261" s="68" t="s">
        <v>2056</v>
      </c>
      <c r="C5261" s="68" t="s">
        <v>2297</v>
      </c>
      <c r="D5261" s="68" t="s">
        <v>2094</v>
      </c>
      <c r="E5261" s="68" t="s">
        <v>1965</v>
      </c>
      <c r="F5261" s="68" t="s">
        <v>1966</v>
      </c>
      <c r="G5261" s="68" t="s">
        <v>1976</v>
      </c>
      <c r="H5261" s="68" t="s">
        <v>1977</v>
      </c>
      <c r="I5261" s="68">
        <v>7</v>
      </c>
      <c r="J5261" s="68" t="s">
        <v>2267</v>
      </c>
      <c r="K5261" s="142">
        <v>3</v>
      </c>
      <c r="L5261" s="68">
        <v>0.76</v>
      </c>
      <c r="M5261" s="68" t="s">
        <v>1960</v>
      </c>
      <c r="N5261" s="143">
        <f>IF(対応ガラス検索!$E$2="-","",IF(対応ガラス検索!$E$2&gt;=K5261,MAX($N$2:N5260)+1,""))</f>
        <v>5260</v>
      </c>
      <c r="O5261" s="143" t="str">
        <f>IF(対応ガラス検索!$E$2="-","",IF(L5261&lt;=0.65,MAX($O$2:O5260)+1,""))</f>
        <v/>
      </c>
      <c r="P5261" s="144"/>
      <c r="Q5261" s="145"/>
    </row>
    <row r="5262" spans="1:17" x14ac:dyDescent="0.4">
      <c r="A5262" s="68">
        <v>5261</v>
      </c>
      <c r="B5262" s="68" t="s">
        <v>2056</v>
      </c>
      <c r="C5262" s="68" t="s">
        <v>2297</v>
      </c>
      <c r="D5262" s="68" t="s">
        <v>2094</v>
      </c>
      <c r="E5262" s="68" t="s">
        <v>1965</v>
      </c>
      <c r="F5262" s="68" t="s">
        <v>1966</v>
      </c>
      <c r="G5262" s="68" t="s">
        <v>1976</v>
      </c>
      <c r="H5262" s="68" t="s">
        <v>1977</v>
      </c>
      <c r="I5262" s="68">
        <v>8</v>
      </c>
      <c r="J5262" s="68" t="s">
        <v>2267</v>
      </c>
      <c r="K5262" s="68">
        <v>2.9</v>
      </c>
      <c r="L5262" s="68">
        <v>0.76</v>
      </c>
      <c r="M5262" s="68" t="s">
        <v>1960</v>
      </c>
      <c r="N5262" s="143">
        <f>IF(対応ガラス検索!$E$2="-","",IF(対応ガラス検索!$E$2&gt;=K5262,MAX($N$2:N5261)+1,""))</f>
        <v>5261</v>
      </c>
      <c r="O5262" s="143" t="str">
        <f>IF(対応ガラス検索!$E$2="-","",IF(L5262&lt;=0.65,MAX($O$2:O5261)+1,""))</f>
        <v/>
      </c>
      <c r="P5262" s="144"/>
      <c r="Q5262" s="145"/>
    </row>
    <row r="5263" spans="1:17" x14ac:dyDescent="0.4">
      <c r="A5263" s="68">
        <v>5262</v>
      </c>
      <c r="B5263" s="68" t="s">
        <v>2056</v>
      </c>
      <c r="C5263" s="68" t="s">
        <v>2297</v>
      </c>
      <c r="D5263" s="68" t="s">
        <v>2094</v>
      </c>
      <c r="E5263" s="68" t="s">
        <v>1965</v>
      </c>
      <c r="F5263" s="68" t="s">
        <v>1966</v>
      </c>
      <c r="G5263" s="68" t="s">
        <v>1976</v>
      </c>
      <c r="H5263" s="68" t="s">
        <v>1977</v>
      </c>
      <c r="I5263" s="68">
        <v>9</v>
      </c>
      <c r="J5263" s="68" t="s">
        <v>2267</v>
      </c>
      <c r="K5263" s="68">
        <v>2.8</v>
      </c>
      <c r="L5263" s="68">
        <v>0.76</v>
      </c>
      <c r="M5263" s="68" t="s">
        <v>1960</v>
      </c>
      <c r="N5263" s="143">
        <f>IF(対応ガラス検索!$E$2="-","",IF(対応ガラス検索!$E$2&gt;=K5263,MAX($N$2:N5262)+1,""))</f>
        <v>5262</v>
      </c>
      <c r="O5263" s="143" t="str">
        <f>IF(対応ガラス検索!$E$2="-","",IF(L5263&lt;=0.65,MAX($O$2:O5262)+1,""))</f>
        <v/>
      </c>
      <c r="P5263" s="144"/>
      <c r="Q5263" s="145"/>
    </row>
    <row r="5264" spans="1:17" x14ac:dyDescent="0.4">
      <c r="A5264" s="68">
        <v>5263</v>
      </c>
      <c r="B5264" s="68" t="s">
        <v>2056</v>
      </c>
      <c r="C5264" s="68" t="s">
        <v>2297</v>
      </c>
      <c r="D5264" s="68" t="s">
        <v>2094</v>
      </c>
      <c r="E5264" s="68" t="s">
        <v>1965</v>
      </c>
      <c r="F5264" s="68" t="s">
        <v>1966</v>
      </c>
      <c r="G5264" s="68" t="s">
        <v>1976</v>
      </c>
      <c r="H5264" s="68" t="s">
        <v>1977</v>
      </c>
      <c r="I5264" s="68">
        <v>10</v>
      </c>
      <c r="J5264" s="68" t="s">
        <v>2267</v>
      </c>
      <c r="K5264" s="68">
        <v>2.8</v>
      </c>
      <c r="L5264" s="68">
        <v>0.76</v>
      </c>
      <c r="M5264" s="68" t="s">
        <v>1960</v>
      </c>
      <c r="N5264" s="143">
        <f>IF(対応ガラス検索!$E$2="-","",IF(対応ガラス検索!$E$2&gt;=K5264,MAX($N$2:N5263)+1,""))</f>
        <v>5263</v>
      </c>
      <c r="O5264" s="143" t="str">
        <f>IF(対応ガラス検索!$E$2="-","",IF(L5264&lt;=0.65,MAX($O$2:O5263)+1,""))</f>
        <v/>
      </c>
      <c r="P5264" s="144"/>
      <c r="Q5264" s="145"/>
    </row>
    <row r="5265" spans="1:17" x14ac:dyDescent="0.4">
      <c r="A5265" s="68">
        <v>5264</v>
      </c>
      <c r="B5265" s="68" t="s">
        <v>2056</v>
      </c>
      <c r="C5265" s="68" t="s">
        <v>2297</v>
      </c>
      <c r="D5265" s="68" t="s">
        <v>2094</v>
      </c>
      <c r="E5265" s="68" t="s">
        <v>1965</v>
      </c>
      <c r="F5265" s="68" t="s">
        <v>1966</v>
      </c>
      <c r="G5265" s="68" t="s">
        <v>1976</v>
      </c>
      <c r="H5265" s="68" t="s">
        <v>1977</v>
      </c>
      <c r="I5265" s="68">
        <v>11</v>
      </c>
      <c r="J5265" s="68" t="s">
        <v>2267</v>
      </c>
      <c r="K5265" s="68">
        <v>2.7</v>
      </c>
      <c r="L5265" s="68">
        <v>0.76</v>
      </c>
      <c r="M5265" s="68" t="s">
        <v>1960</v>
      </c>
      <c r="N5265" s="143">
        <f>IF(対応ガラス検索!$E$2="-","",IF(対応ガラス検索!$E$2&gt;=K5265,MAX($N$2:N5264)+1,""))</f>
        <v>5264</v>
      </c>
      <c r="O5265" s="143" t="str">
        <f>IF(対応ガラス検索!$E$2="-","",IF(L5265&lt;=0.65,MAX($O$2:O5264)+1,""))</f>
        <v/>
      </c>
      <c r="P5265" s="144"/>
      <c r="Q5265" s="145"/>
    </row>
    <row r="5266" spans="1:17" x14ac:dyDescent="0.4">
      <c r="A5266" s="68">
        <v>5265</v>
      </c>
      <c r="B5266" s="68" t="s">
        <v>2056</v>
      </c>
      <c r="C5266" s="68" t="s">
        <v>2297</v>
      </c>
      <c r="D5266" s="68" t="s">
        <v>2094</v>
      </c>
      <c r="E5266" s="68" t="s">
        <v>1965</v>
      </c>
      <c r="F5266" s="68" t="s">
        <v>1966</v>
      </c>
      <c r="G5266" s="68" t="s">
        <v>1976</v>
      </c>
      <c r="H5266" s="68" t="s">
        <v>1977</v>
      </c>
      <c r="I5266" s="68">
        <v>12</v>
      </c>
      <c r="J5266" s="68" t="s">
        <v>2267</v>
      </c>
      <c r="K5266" s="68">
        <v>2.7</v>
      </c>
      <c r="L5266" s="68">
        <v>0.76</v>
      </c>
      <c r="M5266" s="68" t="s">
        <v>1960</v>
      </c>
      <c r="N5266" s="143">
        <f>IF(対応ガラス検索!$E$2="-","",IF(対応ガラス検索!$E$2&gt;=K5266,MAX($N$2:N5265)+1,""))</f>
        <v>5265</v>
      </c>
      <c r="O5266" s="143" t="str">
        <f>IF(対応ガラス検索!$E$2="-","",IF(L5266&lt;=0.65,MAX($O$2:O5265)+1,""))</f>
        <v/>
      </c>
      <c r="P5266" s="144"/>
      <c r="Q5266" s="145"/>
    </row>
    <row r="5267" spans="1:17" x14ac:dyDescent="0.4">
      <c r="A5267" s="68">
        <v>5266</v>
      </c>
      <c r="B5267" s="68" t="s">
        <v>2056</v>
      </c>
      <c r="C5267" s="68" t="s">
        <v>2297</v>
      </c>
      <c r="D5267" s="68" t="s">
        <v>2106</v>
      </c>
      <c r="E5267" s="68" t="s">
        <v>2010</v>
      </c>
      <c r="F5267" s="68" t="s">
        <v>2011</v>
      </c>
      <c r="G5267" s="68" t="s">
        <v>1971</v>
      </c>
      <c r="H5267" s="68" t="s">
        <v>1972</v>
      </c>
      <c r="I5267" s="68">
        <v>6</v>
      </c>
      <c r="J5267" s="68" t="s">
        <v>2267</v>
      </c>
      <c r="K5267" s="68">
        <v>3.1</v>
      </c>
      <c r="L5267" s="68">
        <v>0.75</v>
      </c>
      <c r="M5267" s="68" t="s">
        <v>1960</v>
      </c>
      <c r="N5267" s="143">
        <f>IF(対応ガラス検索!$E$2="-","",IF(対応ガラス検索!$E$2&gt;=K5267,MAX($N$2:N5266)+1,""))</f>
        <v>5266</v>
      </c>
      <c r="O5267" s="143" t="str">
        <f>IF(対応ガラス検索!$E$2="-","",IF(L5267&lt;=0.65,MAX($O$2:O5266)+1,""))</f>
        <v/>
      </c>
      <c r="P5267" s="144"/>
      <c r="Q5267" s="145"/>
    </row>
    <row r="5268" spans="1:17" x14ac:dyDescent="0.4">
      <c r="A5268" s="68">
        <v>5267</v>
      </c>
      <c r="B5268" s="68" t="s">
        <v>2056</v>
      </c>
      <c r="C5268" s="68" t="s">
        <v>2297</v>
      </c>
      <c r="D5268" s="68" t="s">
        <v>2106</v>
      </c>
      <c r="E5268" s="68" t="s">
        <v>2010</v>
      </c>
      <c r="F5268" s="68" t="s">
        <v>2011</v>
      </c>
      <c r="G5268" s="68" t="s">
        <v>1971</v>
      </c>
      <c r="H5268" s="68" t="s">
        <v>1972</v>
      </c>
      <c r="I5268" s="68">
        <v>7</v>
      </c>
      <c r="J5268" s="68" t="s">
        <v>2267</v>
      </c>
      <c r="K5268" s="68">
        <v>3</v>
      </c>
      <c r="L5268" s="68">
        <v>0.75</v>
      </c>
      <c r="M5268" s="68" t="s">
        <v>1960</v>
      </c>
      <c r="N5268" s="143">
        <f>IF(対応ガラス検索!$E$2="-","",IF(対応ガラス検索!$E$2&gt;=K5268,MAX($N$2:N5267)+1,""))</f>
        <v>5267</v>
      </c>
      <c r="O5268" s="143" t="str">
        <f>IF(対応ガラス検索!$E$2="-","",IF(L5268&lt;=0.65,MAX($O$2:O5267)+1,""))</f>
        <v/>
      </c>
      <c r="P5268" s="144"/>
      <c r="Q5268" s="145"/>
    </row>
    <row r="5269" spans="1:17" x14ac:dyDescent="0.4">
      <c r="A5269" s="68">
        <v>5268</v>
      </c>
      <c r="B5269" s="68" t="s">
        <v>2056</v>
      </c>
      <c r="C5269" s="68" t="s">
        <v>2297</v>
      </c>
      <c r="D5269" s="68" t="s">
        <v>2106</v>
      </c>
      <c r="E5269" s="68" t="s">
        <v>2010</v>
      </c>
      <c r="F5269" s="68" t="s">
        <v>2011</v>
      </c>
      <c r="G5269" s="68" t="s">
        <v>1971</v>
      </c>
      <c r="H5269" s="68" t="s">
        <v>1972</v>
      </c>
      <c r="I5269" s="68">
        <v>8</v>
      </c>
      <c r="J5269" s="68" t="s">
        <v>2267</v>
      </c>
      <c r="K5269" s="68">
        <v>2.9</v>
      </c>
      <c r="L5269" s="68">
        <v>0.75</v>
      </c>
      <c r="M5269" s="68" t="s">
        <v>1960</v>
      </c>
      <c r="N5269" s="143">
        <f>IF(対応ガラス検索!$E$2="-","",IF(対応ガラス検索!$E$2&gt;=K5269,MAX($N$2:N5268)+1,""))</f>
        <v>5268</v>
      </c>
      <c r="O5269" s="143" t="str">
        <f>IF(対応ガラス検索!$E$2="-","",IF(L5269&lt;=0.65,MAX($O$2:O5268)+1,""))</f>
        <v/>
      </c>
      <c r="P5269" s="144"/>
      <c r="Q5269" s="145"/>
    </row>
    <row r="5270" spans="1:17" x14ac:dyDescent="0.4">
      <c r="A5270" s="68">
        <v>5269</v>
      </c>
      <c r="B5270" s="68" t="s">
        <v>2056</v>
      </c>
      <c r="C5270" s="68" t="s">
        <v>2297</v>
      </c>
      <c r="D5270" s="68" t="s">
        <v>2106</v>
      </c>
      <c r="E5270" s="68" t="s">
        <v>2010</v>
      </c>
      <c r="F5270" s="68" t="s">
        <v>2011</v>
      </c>
      <c r="G5270" s="68" t="s">
        <v>1971</v>
      </c>
      <c r="H5270" s="68" t="s">
        <v>1972</v>
      </c>
      <c r="I5270" s="68">
        <v>9</v>
      </c>
      <c r="J5270" s="68" t="s">
        <v>2267</v>
      </c>
      <c r="K5270" s="68">
        <v>2.8</v>
      </c>
      <c r="L5270" s="68">
        <v>0.75</v>
      </c>
      <c r="M5270" s="68" t="s">
        <v>1960</v>
      </c>
      <c r="N5270" s="143">
        <f>IF(対応ガラス検索!$E$2="-","",IF(対応ガラス検索!$E$2&gt;=K5270,MAX($N$2:N5269)+1,""))</f>
        <v>5269</v>
      </c>
      <c r="O5270" s="143" t="str">
        <f>IF(対応ガラス検索!$E$2="-","",IF(L5270&lt;=0.65,MAX($O$2:O5269)+1,""))</f>
        <v/>
      </c>
      <c r="P5270" s="144"/>
      <c r="Q5270" s="145"/>
    </row>
    <row r="5271" spans="1:17" x14ac:dyDescent="0.4">
      <c r="A5271" s="68">
        <v>5270</v>
      </c>
      <c r="B5271" s="68" t="s">
        <v>2056</v>
      </c>
      <c r="C5271" s="68" t="s">
        <v>2297</v>
      </c>
      <c r="D5271" s="68" t="s">
        <v>2106</v>
      </c>
      <c r="E5271" s="68" t="s">
        <v>2010</v>
      </c>
      <c r="F5271" s="68" t="s">
        <v>2011</v>
      </c>
      <c r="G5271" s="68" t="s">
        <v>1971</v>
      </c>
      <c r="H5271" s="68" t="s">
        <v>1972</v>
      </c>
      <c r="I5271" s="68">
        <v>10</v>
      </c>
      <c r="J5271" s="68" t="s">
        <v>2267</v>
      </c>
      <c r="K5271" s="68">
        <v>2.8</v>
      </c>
      <c r="L5271" s="68">
        <v>0.75</v>
      </c>
      <c r="M5271" s="68" t="s">
        <v>1960</v>
      </c>
      <c r="N5271" s="143">
        <f>IF(対応ガラス検索!$E$2="-","",IF(対応ガラス検索!$E$2&gt;=K5271,MAX($N$2:N5270)+1,""))</f>
        <v>5270</v>
      </c>
      <c r="O5271" s="143" t="str">
        <f>IF(対応ガラス検索!$E$2="-","",IF(L5271&lt;=0.65,MAX($O$2:O5270)+1,""))</f>
        <v/>
      </c>
      <c r="P5271" s="144"/>
      <c r="Q5271" s="145"/>
    </row>
    <row r="5272" spans="1:17" x14ac:dyDescent="0.4">
      <c r="A5272" s="68">
        <v>5271</v>
      </c>
      <c r="B5272" s="68" t="s">
        <v>2056</v>
      </c>
      <c r="C5272" s="68" t="s">
        <v>2297</v>
      </c>
      <c r="D5272" s="68" t="s">
        <v>2106</v>
      </c>
      <c r="E5272" s="68" t="s">
        <v>2010</v>
      </c>
      <c r="F5272" s="68" t="s">
        <v>2011</v>
      </c>
      <c r="G5272" s="68" t="s">
        <v>1971</v>
      </c>
      <c r="H5272" s="68" t="s">
        <v>1972</v>
      </c>
      <c r="I5272" s="68">
        <v>11</v>
      </c>
      <c r="J5272" s="68" t="s">
        <v>2267</v>
      </c>
      <c r="K5272" s="68">
        <v>2.7</v>
      </c>
      <c r="L5272" s="68">
        <v>0.75</v>
      </c>
      <c r="M5272" s="68" t="s">
        <v>1960</v>
      </c>
      <c r="N5272" s="143">
        <f>IF(対応ガラス検索!$E$2="-","",IF(対応ガラス検索!$E$2&gt;=K5272,MAX($N$2:N5271)+1,""))</f>
        <v>5271</v>
      </c>
      <c r="O5272" s="143" t="str">
        <f>IF(対応ガラス検索!$E$2="-","",IF(L5272&lt;=0.65,MAX($O$2:O5271)+1,""))</f>
        <v/>
      </c>
      <c r="P5272" s="144"/>
      <c r="Q5272" s="145"/>
    </row>
    <row r="5273" spans="1:17" x14ac:dyDescent="0.4">
      <c r="A5273" s="68">
        <v>5272</v>
      </c>
      <c r="B5273" s="68" t="s">
        <v>2056</v>
      </c>
      <c r="C5273" s="68" t="s">
        <v>2297</v>
      </c>
      <c r="D5273" s="68" t="s">
        <v>2106</v>
      </c>
      <c r="E5273" s="68" t="s">
        <v>2010</v>
      </c>
      <c r="F5273" s="68" t="s">
        <v>2011</v>
      </c>
      <c r="G5273" s="68" t="s">
        <v>1971</v>
      </c>
      <c r="H5273" s="68" t="s">
        <v>1972</v>
      </c>
      <c r="I5273" s="68">
        <v>12</v>
      </c>
      <c r="J5273" s="68" t="s">
        <v>2267</v>
      </c>
      <c r="K5273" s="68">
        <v>2.7</v>
      </c>
      <c r="L5273" s="68">
        <v>0.75</v>
      </c>
      <c r="M5273" s="68" t="s">
        <v>1960</v>
      </c>
      <c r="N5273" s="143">
        <f>IF(対応ガラス検索!$E$2="-","",IF(対応ガラス検索!$E$2&gt;=K5273,MAX($N$2:N5272)+1,""))</f>
        <v>5272</v>
      </c>
      <c r="O5273" s="143" t="str">
        <f>IF(対応ガラス検索!$E$2="-","",IF(L5273&lt;=0.65,MAX($O$2:O5272)+1,""))</f>
        <v/>
      </c>
      <c r="P5273" s="144"/>
      <c r="Q5273" s="145"/>
    </row>
    <row r="5274" spans="1:17" x14ac:dyDescent="0.4">
      <c r="A5274" s="68">
        <v>5273</v>
      </c>
      <c r="B5274" s="68" t="s">
        <v>2056</v>
      </c>
      <c r="C5274" s="68" t="s">
        <v>2297</v>
      </c>
      <c r="D5274" s="68" t="s">
        <v>2107</v>
      </c>
      <c r="E5274" s="68" t="s">
        <v>2010</v>
      </c>
      <c r="F5274" s="68" t="s">
        <v>2011</v>
      </c>
      <c r="G5274" s="68" t="s">
        <v>1976</v>
      </c>
      <c r="H5274" s="68" t="s">
        <v>1977</v>
      </c>
      <c r="I5274" s="68">
        <v>6</v>
      </c>
      <c r="J5274" s="68" t="s">
        <v>2267</v>
      </c>
      <c r="K5274" s="142">
        <v>3</v>
      </c>
      <c r="L5274" s="68">
        <v>0.74</v>
      </c>
      <c r="M5274" s="68" t="s">
        <v>1960</v>
      </c>
      <c r="N5274" s="143">
        <f>IF(対応ガラス検索!$E$2="-","",IF(対応ガラス検索!$E$2&gt;=K5274,MAX($N$2:N5273)+1,""))</f>
        <v>5273</v>
      </c>
      <c r="O5274" s="143" t="str">
        <f>IF(対応ガラス検索!$E$2="-","",IF(L5274&lt;=0.65,MAX($O$2:O5273)+1,""))</f>
        <v/>
      </c>
      <c r="P5274" s="144"/>
      <c r="Q5274" s="145"/>
    </row>
    <row r="5275" spans="1:17" x14ac:dyDescent="0.4">
      <c r="A5275" s="68">
        <v>5274</v>
      </c>
      <c r="B5275" s="68" t="s">
        <v>2056</v>
      </c>
      <c r="C5275" s="68" t="s">
        <v>2297</v>
      </c>
      <c r="D5275" s="68" t="s">
        <v>2107</v>
      </c>
      <c r="E5275" s="68" t="s">
        <v>2010</v>
      </c>
      <c r="F5275" s="68" t="s">
        <v>2011</v>
      </c>
      <c r="G5275" s="68" t="s">
        <v>1976</v>
      </c>
      <c r="H5275" s="68" t="s">
        <v>1977</v>
      </c>
      <c r="I5275" s="68">
        <v>7</v>
      </c>
      <c r="J5275" s="68" t="s">
        <v>2267</v>
      </c>
      <c r="K5275" s="68">
        <v>2.9</v>
      </c>
      <c r="L5275" s="68">
        <v>0.74</v>
      </c>
      <c r="M5275" s="68" t="s">
        <v>1960</v>
      </c>
      <c r="N5275" s="143">
        <f>IF(対応ガラス検索!$E$2="-","",IF(対応ガラス検索!$E$2&gt;=K5275,MAX($N$2:N5274)+1,""))</f>
        <v>5274</v>
      </c>
      <c r="O5275" s="143" t="str">
        <f>IF(対応ガラス検索!$E$2="-","",IF(L5275&lt;=0.65,MAX($O$2:O5274)+1,""))</f>
        <v/>
      </c>
      <c r="P5275" s="144"/>
      <c r="Q5275" s="145"/>
    </row>
    <row r="5276" spans="1:17" x14ac:dyDescent="0.4">
      <c r="A5276" s="68">
        <v>5275</v>
      </c>
      <c r="B5276" s="68" t="s">
        <v>2056</v>
      </c>
      <c r="C5276" s="68" t="s">
        <v>2297</v>
      </c>
      <c r="D5276" s="68" t="s">
        <v>2107</v>
      </c>
      <c r="E5276" s="68" t="s">
        <v>2010</v>
      </c>
      <c r="F5276" s="68" t="s">
        <v>2011</v>
      </c>
      <c r="G5276" s="68" t="s">
        <v>1976</v>
      </c>
      <c r="H5276" s="68" t="s">
        <v>1977</v>
      </c>
      <c r="I5276" s="68">
        <v>8</v>
      </c>
      <c r="J5276" s="68" t="s">
        <v>2267</v>
      </c>
      <c r="K5276" s="68">
        <v>2.9</v>
      </c>
      <c r="L5276" s="68">
        <v>0.74</v>
      </c>
      <c r="M5276" s="68" t="s">
        <v>1960</v>
      </c>
      <c r="N5276" s="143">
        <f>IF(対応ガラス検索!$E$2="-","",IF(対応ガラス検索!$E$2&gt;=K5276,MAX($N$2:N5275)+1,""))</f>
        <v>5275</v>
      </c>
      <c r="O5276" s="143" t="str">
        <f>IF(対応ガラス検索!$E$2="-","",IF(L5276&lt;=0.65,MAX($O$2:O5275)+1,""))</f>
        <v/>
      </c>
      <c r="P5276" s="144"/>
      <c r="Q5276" s="145"/>
    </row>
    <row r="5277" spans="1:17" x14ac:dyDescent="0.4">
      <c r="A5277" s="68">
        <v>5276</v>
      </c>
      <c r="B5277" s="68" t="s">
        <v>2056</v>
      </c>
      <c r="C5277" s="68" t="s">
        <v>2297</v>
      </c>
      <c r="D5277" s="68" t="s">
        <v>2107</v>
      </c>
      <c r="E5277" s="68" t="s">
        <v>2010</v>
      </c>
      <c r="F5277" s="68" t="s">
        <v>2011</v>
      </c>
      <c r="G5277" s="68" t="s">
        <v>1976</v>
      </c>
      <c r="H5277" s="68" t="s">
        <v>1977</v>
      </c>
      <c r="I5277" s="68">
        <v>9</v>
      </c>
      <c r="J5277" s="68" t="s">
        <v>2267</v>
      </c>
      <c r="K5277" s="68">
        <v>2.8</v>
      </c>
      <c r="L5277" s="68">
        <v>0.74</v>
      </c>
      <c r="M5277" s="68" t="s">
        <v>1960</v>
      </c>
      <c r="N5277" s="143">
        <f>IF(対応ガラス検索!$E$2="-","",IF(対応ガラス検索!$E$2&gt;=K5277,MAX($N$2:N5276)+1,""))</f>
        <v>5276</v>
      </c>
      <c r="O5277" s="143" t="str">
        <f>IF(対応ガラス検索!$E$2="-","",IF(L5277&lt;=0.65,MAX($O$2:O5276)+1,""))</f>
        <v/>
      </c>
      <c r="P5277" s="144"/>
      <c r="Q5277" s="145"/>
    </row>
    <row r="5278" spans="1:17" x14ac:dyDescent="0.4">
      <c r="A5278" s="68">
        <v>5277</v>
      </c>
      <c r="B5278" s="68" t="s">
        <v>2056</v>
      </c>
      <c r="C5278" s="68" t="s">
        <v>2297</v>
      </c>
      <c r="D5278" s="68" t="s">
        <v>2107</v>
      </c>
      <c r="E5278" s="68" t="s">
        <v>2010</v>
      </c>
      <c r="F5278" s="68" t="s">
        <v>2011</v>
      </c>
      <c r="G5278" s="68" t="s">
        <v>1976</v>
      </c>
      <c r="H5278" s="68" t="s">
        <v>1977</v>
      </c>
      <c r="I5278" s="68">
        <v>10</v>
      </c>
      <c r="J5278" s="68" t="s">
        <v>2267</v>
      </c>
      <c r="K5278" s="68">
        <v>2.8</v>
      </c>
      <c r="L5278" s="68">
        <v>0.74</v>
      </c>
      <c r="M5278" s="68" t="s">
        <v>1960</v>
      </c>
      <c r="N5278" s="143">
        <f>IF(対応ガラス検索!$E$2="-","",IF(対応ガラス検索!$E$2&gt;=K5278,MAX($N$2:N5277)+1,""))</f>
        <v>5277</v>
      </c>
      <c r="O5278" s="143" t="str">
        <f>IF(対応ガラス検索!$E$2="-","",IF(L5278&lt;=0.65,MAX($O$2:O5277)+1,""))</f>
        <v/>
      </c>
      <c r="P5278" s="144"/>
      <c r="Q5278" s="145"/>
    </row>
    <row r="5279" spans="1:17" x14ac:dyDescent="0.4">
      <c r="A5279" s="68">
        <v>5278</v>
      </c>
      <c r="B5279" s="68" t="s">
        <v>2056</v>
      </c>
      <c r="C5279" s="68" t="s">
        <v>2297</v>
      </c>
      <c r="D5279" s="68" t="s">
        <v>2107</v>
      </c>
      <c r="E5279" s="68" t="s">
        <v>2010</v>
      </c>
      <c r="F5279" s="68" t="s">
        <v>2011</v>
      </c>
      <c r="G5279" s="68" t="s">
        <v>1976</v>
      </c>
      <c r="H5279" s="68" t="s">
        <v>1977</v>
      </c>
      <c r="I5279" s="68">
        <v>11</v>
      </c>
      <c r="J5279" s="68" t="s">
        <v>2267</v>
      </c>
      <c r="K5279" s="68">
        <v>2.7</v>
      </c>
      <c r="L5279" s="68">
        <v>0.74</v>
      </c>
      <c r="M5279" s="68" t="s">
        <v>1960</v>
      </c>
      <c r="N5279" s="143">
        <f>IF(対応ガラス検索!$E$2="-","",IF(対応ガラス検索!$E$2&gt;=K5279,MAX($N$2:N5278)+1,""))</f>
        <v>5278</v>
      </c>
      <c r="O5279" s="143" t="str">
        <f>IF(対応ガラス検索!$E$2="-","",IF(L5279&lt;=0.65,MAX($O$2:O5278)+1,""))</f>
        <v/>
      </c>
      <c r="P5279" s="144"/>
      <c r="Q5279" s="145"/>
    </row>
    <row r="5280" spans="1:17" x14ac:dyDescent="0.4">
      <c r="A5280" s="68">
        <v>5279</v>
      </c>
      <c r="B5280" s="68" t="s">
        <v>2056</v>
      </c>
      <c r="C5280" s="68" t="s">
        <v>2297</v>
      </c>
      <c r="D5280" s="68" t="s">
        <v>2107</v>
      </c>
      <c r="E5280" s="68" t="s">
        <v>2010</v>
      </c>
      <c r="F5280" s="68" t="s">
        <v>2011</v>
      </c>
      <c r="G5280" s="68" t="s">
        <v>1976</v>
      </c>
      <c r="H5280" s="68" t="s">
        <v>1977</v>
      </c>
      <c r="I5280" s="68">
        <v>12</v>
      </c>
      <c r="J5280" s="68" t="s">
        <v>2267</v>
      </c>
      <c r="K5280" s="142">
        <v>2.7</v>
      </c>
      <c r="L5280" s="68">
        <v>0.74</v>
      </c>
      <c r="M5280" s="68" t="s">
        <v>1960</v>
      </c>
      <c r="N5280" s="143">
        <f>IF(対応ガラス検索!$E$2="-","",IF(対応ガラス検索!$E$2&gt;=K5280,MAX($N$2:N5279)+1,""))</f>
        <v>5279</v>
      </c>
      <c r="O5280" s="143" t="str">
        <f>IF(対応ガラス検索!$E$2="-","",IF(L5280&lt;=0.65,MAX($O$2:O5279)+1,""))</f>
        <v/>
      </c>
      <c r="P5280" s="144"/>
      <c r="Q5280" s="145"/>
    </row>
    <row r="5281" spans="1:17" x14ac:dyDescent="0.4">
      <c r="A5281" s="68">
        <v>5280</v>
      </c>
      <c r="B5281" s="68" t="s">
        <v>2056</v>
      </c>
      <c r="C5281" s="68" t="s">
        <v>2297</v>
      </c>
      <c r="D5281" s="68" t="s">
        <v>2108</v>
      </c>
      <c r="E5281" s="68" t="s">
        <v>2010</v>
      </c>
      <c r="F5281" s="68" t="s">
        <v>2011</v>
      </c>
      <c r="G5281" s="68" t="s">
        <v>1980</v>
      </c>
      <c r="H5281" s="68" t="s">
        <v>1981</v>
      </c>
      <c r="I5281" s="68">
        <v>6</v>
      </c>
      <c r="J5281" s="68" t="s">
        <v>2267</v>
      </c>
      <c r="K5281" s="68">
        <v>3.1</v>
      </c>
      <c r="L5281" s="68">
        <v>0.75</v>
      </c>
      <c r="M5281" s="68" t="s">
        <v>1960</v>
      </c>
      <c r="N5281" s="143">
        <f>IF(対応ガラス検索!$E$2="-","",IF(対応ガラス検索!$E$2&gt;=K5281,MAX($N$2:N5280)+1,""))</f>
        <v>5280</v>
      </c>
      <c r="O5281" s="143" t="str">
        <f>IF(対応ガラス検索!$E$2="-","",IF(L5281&lt;=0.65,MAX($O$2:O5280)+1,""))</f>
        <v/>
      </c>
      <c r="P5281" s="144"/>
      <c r="Q5281" s="145"/>
    </row>
    <row r="5282" spans="1:17" x14ac:dyDescent="0.4">
      <c r="A5282" s="68">
        <v>5281</v>
      </c>
      <c r="B5282" s="68" t="s">
        <v>2056</v>
      </c>
      <c r="C5282" s="68" t="s">
        <v>2297</v>
      </c>
      <c r="D5282" s="68" t="s">
        <v>2108</v>
      </c>
      <c r="E5282" s="68" t="s">
        <v>2010</v>
      </c>
      <c r="F5282" s="68" t="s">
        <v>2011</v>
      </c>
      <c r="G5282" s="68" t="s">
        <v>1980</v>
      </c>
      <c r="H5282" s="68" t="s">
        <v>1981</v>
      </c>
      <c r="I5282" s="68">
        <v>7</v>
      </c>
      <c r="J5282" s="68" t="s">
        <v>2267</v>
      </c>
      <c r="K5282" s="68">
        <v>3</v>
      </c>
      <c r="L5282" s="68">
        <v>0.75</v>
      </c>
      <c r="M5282" s="68" t="s">
        <v>1960</v>
      </c>
      <c r="N5282" s="143">
        <f>IF(対応ガラス検索!$E$2="-","",IF(対応ガラス検索!$E$2&gt;=K5282,MAX($N$2:N5281)+1,""))</f>
        <v>5281</v>
      </c>
      <c r="O5282" s="143" t="str">
        <f>IF(対応ガラス検索!$E$2="-","",IF(L5282&lt;=0.65,MAX($O$2:O5281)+1,""))</f>
        <v/>
      </c>
      <c r="P5282" s="144"/>
      <c r="Q5282" s="145"/>
    </row>
    <row r="5283" spans="1:17" x14ac:dyDescent="0.4">
      <c r="A5283" s="68">
        <v>5282</v>
      </c>
      <c r="B5283" s="68" t="s">
        <v>2056</v>
      </c>
      <c r="C5283" s="68" t="s">
        <v>2297</v>
      </c>
      <c r="D5283" s="68" t="s">
        <v>2108</v>
      </c>
      <c r="E5283" s="68" t="s">
        <v>2010</v>
      </c>
      <c r="F5283" s="68" t="s">
        <v>2011</v>
      </c>
      <c r="G5283" s="68" t="s">
        <v>1980</v>
      </c>
      <c r="H5283" s="68" t="s">
        <v>1981</v>
      </c>
      <c r="I5283" s="68">
        <v>8</v>
      </c>
      <c r="J5283" s="68" t="s">
        <v>2267</v>
      </c>
      <c r="K5283" s="68">
        <v>2.9</v>
      </c>
      <c r="L5283" s="68">
        <v>0.75</v>
      </c>
      <c r="M5283" s="68" t="s">
        <v>1960</v>
      </c>
      <c r="N5283" s="143">
        <f>IF(対応ガラス検索!$E$2="-","",IF(対応ガラス検索!$E$2&gt;=K5283,MAX($N$2:N5282)+1,""))</f>
        <v>5282</v>
      </c>
      <c r="O5283" s="143" t="str">
        <f>IF(対応ガラス検索!$E$2="-","",IF(L5283&lt;=0.65,MAX($O$2:O5282)+1,""))</f>
        <v/>
      </c>
      <c r="P5283" s="144"/>
      <c r="Q5283" s="145"/>
    </row>
    <row r="5284" spans="1:17" x14ac:dyDescent="0.4">
      <c r="A5284" s="68">
        <v>5283</v>
      </c>
      <c r="B5284" s="68" t="s">
        <v>2056</v>
      </c>
      <c r="C5284" s="68" t="s">
        <v>2297</v>
      </c>
      <c r="D5284" s="68" t="s">
        <v>2108</v>
      </c>
      <c r="E5284" s="68" t="s">
        <v>2010</v>
      </c>
      <c r="F5284" s="68" t="s">
        <v>2011</v>
      </c>
      <c r="G5284" s="68" t="s">
        <v>1980</v>
      </c>
      <c r="H5284" s="68" t="s">
        <v>1981</v>
      </c>
      <c r="I5284" s="68">
        <v>9</v>
      </c>
      <c r="J5284" s="68" t="s">
        <v>2267</v>
      </c>
      <c r="K5284" s="68">
        <v>2.8</v>
      </c>
      <c r="L5284" s="68">
        <v>0.75</v>
      </c>
      <c r="M5284" s="68" t="s">
        <v>1960</v>
      </c>
      <c r="N5284" s="143">
        <f>IF(対応ガラス検索!$E$2="-","",IF(対応ガラス検索!$E$2&gt;=K5284,MAX($N$2:N5283)+1,""))</f>
        <v>5283</v>
      </c>
      <c r="O5284" s="143" t="str">
        <f>IF(対応ガラス検索!$E$2="-","",IF(L5284&lt;=0.65,MAX($O$2:O5283)+1,""))</f>
        <v/>
      </c>
      <c r="P5284" s="144"/>
      <c r="Q5284" s="145"/>
    </row>
    <row r="5285" spans="1:17" x14ac:dyDescent="0.4">
      <c r="A5285" s="68">
        <v>5284</v>
      </c>
      <c r="B5285" s="68" t="s">
        <v>2056</v>
      </c>
      <c r="C5285" s="68" t="s">
        <v>2297</v>
      </c>
      <c r="D5285" s="68" t="s">
        <v>2108</v>
      </c>
      <c r="E5285" s="68" t="s">
        <v>2010</v>
      </c>
      <c r="F5285" s="68" t="s">
        <v>2011</v>
      </c>
      <c r="G5285" s="68" t="s">
        <v>1980</v>
      </c>
      <c r="H5285" s="68" t="s">
        <v>1981</v>
      </c>
      <c r="I5285" s="68">
        <v>10</v>
      </c>
      <c r="J5285" s="68" t="s">
        <v>2267</v>
      </c>
      <c r="K5285" s="142">
        <v>2.8</v>
      </c>
      <c r="L5285" s="68">
        <v>0.75</v>
      </c>
      <c r="M5285" s="68" t="s">
        <v>1960</v>
      </c>
      <c r="N5285" s="143">
        <f>IF(対応ガラス検索!$E$2="-","",IF(対応ガラス検索!$E$2&gt;=K5285,MAX($N$2:N5284)+1,""))</f>
        <v>5284</v>
      </c>
      <c r="O5285" s="143" t="str">
        <f>IF(対応ガラス検索!$E$2="-","",IF(L5285&lt;=0.65,MAX($O$2:O5284)+1,""))</f>
        <v/>
      </c>
      <c r="P5285" s="144"/>
      <c r="Q5285" s="145"/>
    </row>
    <row r="5286" spans="1:17" x14ac:dyDescent="0.4">
      <c r="A5286" s="68">
        <v>5285</v>
      </c>
      <c r="B5286" s="68" t="s">
        <v>2056</v>
      </c>
      <c r="C5286" s="68" t="s">
        <v>2297</v>
      </c>
      <c r="D5286" s="68" t="s">
        <v>2108</v>
      </c>
      <c r="E5286" s="68" t="s">
        <v>2010</v>
      </c>
      <c r="F5286" s="68" t="s">
        <v>2011</v>
      </c>
      <c r="G5286" s="68" t="s">
        <v>1980</v>
      </c>
      <c r="H5286" s="68" t="s">
        <v>1981</v>
      </c>
      <c r="I5286" s="68">
        <v>11</v>
      </c>
      <c r="J5286" s="68" t="s">
        <v>2267</v>
      </c>
      <c r="K5286" s="68">
        <v>2.7</v>
      </c>
      <c r="L5286" s="68">
        <v>0.75</v>
      </c>
      <c r="M5286" s="68" t="s">
        <v>1960</v>
      </c>
      <c r="N5286" s="143">
        <f>IF(対応ガラス検索!$E$2="-","",IF(対応ガラス検索!$E$2&gt;=K5286,MAX($N$2:N5285)+1,""))</f>
        <v>5285</v>
      </c>
      <c r="O5286" s="143" t="str">
        <f>IF(対応ガラス検索!$E$2="-","",IF(L5286&lt;=0.65,MAX($O$2:O5285)+1,""))</f>
        <v/>
      </c>
      <c r="P5286" s="144"/>
      <c r="Q5286" s="145"/>
    </row>
    <row r="5287" spans="1:17" x14ac:dyDescent="0.4">
      <c r="A5287" s="68">
        <v>5286</v>
      </c>
      <c r="B5287" s="68" t="s">
        <v>2056</v>
      </c>
      <c r="C5287" s="68" t="s">
        <v>2297</v>
      </c>
      <c r="D5287" s="68" t="s">
        <v>2108</v>
      </c>
      <c r="E5287" s="68" t="s">
        <v>2010</v>
      </c>
      <c r="F5287" s="68" t="s">
        <v>2011</v>
      </c>
      <c r="G5287" s="68" t="s">
        <v>1980</v>
      </c>
      <c r="H5287" s="68" t="s">
        <v>1981</v>
      </c>
      <c r="I5287" s="68">
        <v>12</v>
      </c>
      <c r="J5287" s="68" t="s">
        <v>2267</v>
      </c>
      <c r="K5287" s="68">
        <v>2.7</v>
      </c>
      <c r="L5287" s="68">
        <v>0.75</v>
      </c>
      <c r="M5287" s="68" t="s">
        <v>1960</v>
      </c>
      <c r="N5287" s="143">
        <f>IF(対応ガラス検索!$E$2="-","",IF(対応ガラス検索!$E$2&gt;=K5287,MAX($N$2:N5286)+1,""))</f>
        <v>5286</v>
      </c>
      <c r="O5287" s="143" t="str">
        <f>IF(対応ガラス検索!$E$2="-","",IF(L5287&lt;=0.65,MAX($O$2:O5286)+1,""))</f>
        <v/>
      </c>
      <c r="P5287" s="144"/>
      <c r="Q5287" s="145"/>
    </row>
    <row r="5288" spans="1:17" x14ac:dyDescent="0.4">
      <c r="A5288" s="68">
        <v>5287</v>
      </c>
      <c r="B5288" s="68" t="s">
        <v>2056</v>
      </c>
      <c r="C5288" s="68" t="s">
        <v>2297</v>
      </c>
      <c r="D5288" s="68" t="s">
        <v>2109</v>
      </c>
      <c r="E5288" s="68" t="s">
        <v>2010</v>
      </c>
      <c r="F5288" s="68" t="s">
        <v>2011</v>
      </c>
      <c r="G5288" s="68" t="s">
        <v>1985</v>
      </c>
      <c r="H5288" s="68" t="s">
        <v>1986</v>
      </c>
      <c r="I5288" s="68">
        <v>6</v>
      </c>
      <c r="J5288" s="68" t="s">
        <v>2267</v>
      </c>
      <c r="K5288" s="68">
        <v>3</v>
      </c>
      <c r="L5288" s="68">
        <v>0.75</v>
      </c>
      <c r="M5288" s="68" t="s">
        <v>1960</v>
      </c>
      <c r="N5288" s="143">
        <f>IF(対応ガラス検索!$E$2="-","",IF(対応ガラス検索!$E$2&gt;=K5288,MAX($N$2:N5287)+1,""))</f>
        <v>5287</v>
      </c>
      <c r="O5288" s="143" t="str">
        <f>IF(対応ガラス検索!$E$2="-","",IF(L5288&lt;=0.65,MAX($O$2:O5287)+1,""))</f>
        <v/>
      </c>
      <c r="P5288" s="144"/>
      <c r="Q5288" s="145"/>
    </row>
    <row r="5289" spans="1:17" x14ac:dyDescent="0.4">
      <c r="A5289" s="68">
        <v>5288</v>
      </c>
      <c r="B5289" s="68" t="s">
        <v>2056</v>
      </c>
      <c r="C5289" s="68" t="s">
        <v>2297</v>
      </c>
      <c r="D5289" s="68" t="s">
        <v>2109</v>
      </c>
      <c r="E5289" s="68" t="s">
        <v>2010</v>
      </c>
      <c r="F5289" s="68" t="s">
        <v>2011</v>
      </c>
      <c r="G5289" s="68" t="s">
        <v>1985</v>
      </c>
      <c r="H5289" s="68" t="s">
        <v>1986</v>
      </c>
      <c r="I5289" s="68">
        <v>7</v>
      </c>
      <c r="J5289" s="68" t="s">
        <v>2267</v>
      </c>
      <c r="K5289" s="68">
        <v>3</v>
      </c>
      <c r="L5289" s="68">
        <v>0.75</v>
      </c>
      <c r="M5289" s="68" t="s">
        <v>1960</v>
      </c>
      <c r="N5289" s="143">
        <f>IF(対応ガラス検索!$E$2="-","",IF(対応ガラス検索!$E$2&gt;=K5289,MAX($N$2:N5288)+1,""))</f>
        <v>5288</v>
      </c>
      <c r="O5289" s="143" t="str">
        <f>IF(対応ガラス検索!$E$2="-","",IF(L5289&lt;=0.65,MAX($O$2:O5288)+1,""))</f>
        <v/>
      </c>
      <c r="P5289" s="144"/>
      <c r="Q5289" s="145"/>
    </row>
    <row r="5290" spans="1:17" x14ac:dyDescent="0.4">
      <c r="A5290" s="68">
        <v>5289</v>
      </c>
      <c r="B5290" s="68" t="s">
        <v>2056</v>
      </c>
      <c r="C5290" s="68" t="s">
        <v>2297</v>
      </c>
      <c r="D5290" s="68" t="s">
        <v>2109</v>
      </c>
      <c r="E5290" s="68" t="s">
        <v>2010</v>
      </c>
      <c r="F5290" s="68" t="s">
        <v>2011</v>
      </c>
      <c r="G5290" s="68" t="s">
        <v>1985</v>
      </c>
      <c r="H5290" s="68" t="s">
        <v>1986</v>
      </c>
      <c r="I5290" s="68">
        <v>8</v>
      </c>
      <c r="J5290" s="68" t="s">
        <v>2267</v>
      </c>
      <c r="K5290" s="68">
        <v>2.9</v>
      </c>
      <c r="L5290" s="68">
        <v>0.75</v>
      </c>
      <c r="M5290" s="68" t="s">
        <v>1960</v>
      </c>
      <c r="N5290" s="143">
        <f>IF(対応ガラス検索!$E$2="-","",IF(対応ガラス検索!$E$2&gt;=K5290,MAX($N$2:N5289)+1,""))</f>
        <v>5289</v>
      </c>
      <c r="O5290" s="143" t="str">
        <f>IF(対応ガラス検索!$E$2="-","",IF(L5290&lt;=0.65,MAX($O$2:O5289)+1,""))</f>
        <v/>
      </c>
      <c r="P5290" s="144"/>
      <c r="Q5290" s="145"/>
    </row>
    <row r="5291" spans="1:17" x14ac:dyDescent="0.4">
      <c r="A5291" s="68">
        <v>5290</v>
      </c>
      <c r="B5291" s="68" t="s">
        <v>2056</v>
      </c>
      <c r="C5291" s="68" t="s">
        <v>2297</v>
      </c>
      <c r="D5291" s="68" t="s">
        <v>2109</v>
      </c>
      <c r="E5291" s="68" t="s">
        <v>2010</v>
      </c>
      <c r="F5291" s="68" t="s">
        <v>2011</v>
      </c>
      <c r="G5291" s="68" t="s">
        <v>1985</v>
      </c>
      <c r="H5291" s="68" t="s">
        <v>1986</v>
      </c>
      <c r="I5291" s="68">
        <v>9</v>
      </c>
      <c r="J5291" s="68" t="s">
        <v>2267</v>
      </c>
      <c r="K5291" s="68">
        <v>2.8</v>
      </c>
      <c r="L5291" s="68">
        <v>0.75</v>
      </c>
      <c r="M5291" s="68" t="s">
        <v>1960</v>
      </c>
      <c r="N5291" s="143">
        <f>IF(対応ガラス検索!$E$2="-","",IF(対応ガラス検索!$E$2&gt;=K5291,MAX($N$2:N5290)+1,""))</f>
        <v>5290</v>
      </c>
      <c r="O5291" s="143" t="str">
        <f>IF(対応ガラス検索!$E$2="-","",IF(L5291&lt;=0.65,MAX($O$2:O5290)+1,""))</f>
        <v/>
      </c>
      <c r="P5291" s="144"/>
      <c r="Q5291" s="145"/>
    </row>
    <row r="5292" spans="1:17" x14ac:dyDescent="0.4">
      <c r="A5292" s="68">
        <v>5291</v>
      </c>
      <c r="B5292" s="68" t="s">
        <v>2056</v>
      </c>
      <c r="C5292" s="68" t="s">
        <v>2297</v>
      </c>
      <c r="D5292" s="68" t="s">
        <v>2109</v>
      </c>
      <c r="E5292" s="68" t="s">
        <v>2010</v>
      </c>
      <c r="F5292" s="68" t="s">
        <v>2011</v>
      </c>
      <c r="G5292" s="68" t="s">
        <v>1985</v>
      </c>
      <c r="H5292" s="68" t="s">
        <v>1986</v>
      </c>
      <c r="I5292" s="68">
        <v>10</v>
      </c>
      <c r="J5292" s="68" t="s">
        <v>2267</v>
      </c>
      <c r="K5292" s="68">
        <v>2.8</v>
      </c>
      <c r="L5292" s="68">
        <v>0.75</v>
      </c>
      <c r="M5292" s="68" t="s">
        <v>1960</v>
      </c>
      <c r="N5292" s="143">
        <f>IF(対応ガラス検索!$E$2="-","",IF(対応ガラス検索!$E$2&gt;=K5292,MAX($N$2:N5291)+1,""))</f>
        <v>5291</v>
      </c>
      <c r="O5292" s="143" t="str">
        <f>IF(対応ガラス検索!$E$2="-","",IF(L5292&lt;=0.65,MAX($O$2:O5291)+1,""))</f>
        <v/>
      </c>
      <c r="P5292" s="144"/>
      <c r="Q5292" s="145"/>
    </row>
    <row r="5293" spans="1:17" x14ac:dyDescent="0.4">
      <c r="A5293" s="68">
        <v>5292</v>
      </c>
      <c r="B5293" s="68" t="s">
        <v>2056</v>
      </c>
      <c r="C5293" s="68" t="s">
        <v>2297</v>
      </c>
      <c r="D5293" s="68" t="s">
        <v>2109</v>
      </c>
      <c r="E5293" s="68" t="s">
        <v>2010</v>
      </c>
      <c r="F5293" s="68" t="s">
        <v>2011</v>
      </c>
      <c r="G5293" s="68" t="s">
        <v>1985</v>
      </c>
      <c r="H5293" s="68" t="s">
        <v>1986</v>
      </c>
      <c r="I5293" s="68">
        <v>11</v>
      </c>
      <c r="J5293" s="68" t="s">
        <v>2267</v>
      </c>
      <c r="K5293" s="142">
        <v>2.7</v>
      </c>
      <c r="L5293" s="68">
        <v>0.75</v>
      </c>
      <c r="M5293" s="68" t="s">
        <v>1960</v>
      </c>
      <c r="N5293" s="143">
        <f>IF(対応ガラス検索!$E$2="-","",IF(対応ガラス検索!$E$2&gt;=K5293,MAX($N$2:N5292)+1,""))</f>
        <v>5292</v>
      </c>
      <c r="O5293" s="143" t="str">
        <f>IF(対応ガラス検索!$E$2="-","",IF(L5293&lt;=0.65,MAX($O$2:O5292)+1,""))</f>
        <v/>
      </c>
      <c r="P5293" s="144"/>
      <c r="Q5293" s="145"/>
    </row>
    <row r="5294" spans="1:17" x14ac:dyDescent="0.4">
      <c r="A5294" s="68">
        <v>5293</v>
      </c>
      <c r="B5294" s="68" t="s">
        <v>2056</v>
      </c>
      <c r="C5294" s="68" t="s">
        <v>2297</v>
      </c>
      <c r="D5294" s="68" t="s">
        <v>2109</v>
      </c>
      <c r="E5294" s="68" t="s">
        <v>2010</v>
      </c>
      <c r="F5294" s="68" t="s">
        <v>2011</v>
      </c>
      <c r="G5294" s="68" t="s">
        <v>1985</v>
      </c>
      <c r="H5294" s="68" t="s">
        <v>1986</v>
      </c>
      <c r="I5294" s="68">
        <v>12</v>
      </c>
      <c r="J5294" s="68" t="s">
        <v>2267</v>
      </c>
      <c r="K5294" s="68">
        <v>2.7</v>
      </c>
      <c r="L5294" s="68">
        <v>0.75</v>
      </c>
      <c r="M5294" s="68" t="s">
        <v>1960</v>
      </c>
      <c r="N5294" s="143">
        <f>IF(対応ガラス検索!$E$2="-","",IF(対応ガラス検索!$E$2&gt;=K5294,MAX($N$2:N5293)+1,""))</f>
        <v>5293</v>
      </c>
      <c r="O5294" s="143" t="str">
        <f>IF(対応ガラス検索!$E$2="-","",IF(L5294&lt;=0.65,MAX($O$2:O5293)+1,""))</f>
        <v/>
      </c>
      <c r="P5294" s="144"/>
      <c r="Q5294" s="145"/>
    </row>
    <row r="5295" spans="1:17" x14ac:dyDescent="0.4">
      <c r="A5295" s="68">
        <v>5294</v>
      </c>
      <c r="B5295" s="68" t="s">
        <v>2056</v>
      </c>
      <c r="C5295" s="68" t="s">
        <v>2297</v>
      </c>
      <c r="D5295" s="68" t="s">
        <v>2110</v>
      </c>
      <c r="E5295" s="68" t="s">
        <v>2010</v>
      </c>
      <c r="F5295" s="68" t="s">
        <v>2011</v>
      </c>
      <c r="G5295" s="68" t="s">
        <v>1990</v>
      </c>
      <c r="H5295" s="68" t="s">
        <v>1991</v>
      </c>
      <c r="I5295" s="68">
        <v>6</v>
      </c>
      <c r="J5295" s="68" t="s">
        <v>2267</v>
      </c>
      <c r="K5295" s="68">
        <v>3</v>
      </c>
      <c r="L5295" s="68">
        <v>0.75</v>
      </c>
      <c r="M5295" s="68" t="s">
        <v>1960</v>
      </c>
      <c r="N5295" s="143">
        <f>IF(対応ガラス検索!$E$2="-","",IF(対応ガラス検索!$E$2&gt;=K5295,MAX($N$2:N5294)+1,""))</f>
        <v>5294</v>
      </c>
      <c r="O5295" s="143" t="str">
        <f>IF(対応ガラス検索!$E$2="-","",IF(L5295&lt;=0.65,MAX($O$2:O5294)+1,""))</f>
        <v/>
      </c>
      <c r="P5295" s="144"/>
      <c r="Q5295" s="145"/>
    </row>
    <row r="5296" spans="1:17" x14ac:dyDescent="0.4">
      <c r="A5296" s="68">
        <v>5295</v>
      </c>
      <c r="B5296" s="68" t="s">
        <v>2056</v>
      </c>
      <c r="C5296" s="68" t="s">
        <v>2297</v>
      </c>
      <c r="D5296" s="68" t="s">
        <v>2110</v>
      </c>
      <c r="E5296" s="68" t="s">
        <v>2010</v>
      </c>
      <c r="F5296" s="68" t="s">
        <v>2011</v>
      </c>
      <c r="G5296" s="68" t="s">
        <v>1990</v>
      </c>
      <c r="H5296" s="68" t="s">
        <v>1991</v>
      </c>
      <c r="I5296" s="68">
        <v>7</v>
      </c>
      <c r="J5296" s="68" t="s">
        <v>2267</v>
      </c>
      <c r="K5296" s="68">
        <v>3</v>
      </c>
      <c r="L5296" s="68">
        <v>0.75</v>
      </c>
      <c r="M5296" s="68" t="s">
        <v>1960</v>
      </c>
      <c r="N5296" s="143">
        <f>IF(対応ガラス検索!$E$2="-","",IF(対応ガラス検索!$E$2&gt;=K5296,MAX($N$2:N5295)+1,""))</f>
        <v>5295</v>
      </c>
      <c r="O5296" s="143" t="str">
        <f>IF(対応ガラス検索!$E$2="-","",IF(L5296&lt;=0.65,MAX($O$2:O5295)+1,""))</f>
        <v/>
      </c>
      <c r="P5296" s="144"/>
      <c r="Q5296" s="145"/>
    </row>
    <row r="5297" spans="1:17" x14ac:dyDescent="0.4">
      <c r="A5297" s="68">
        <v>5296</v>
      </c>
      <c r="B5297" s="68" t="s">
        <v>2056</v>
      </c>
      <c r="C5297" s="68" t="s">
        <v>2297</v>
      </c>
      <c r="D5297" s="68" t="s">
        <v>2110</v>
      </c>
      <c r="E5297" s="68" t="s">
        <v>2010</v>
      </c>
      <c r="F5297" s="68" t="s">
        <v>2011</v>
      </c>
      <c r="G5297" s="68" t="s">
        <v>1990</v>
      </c>
      <c r="H5297" s="68" t="s">
        <v>1991</v>
      </c>
      <c r="I5297" s="68">
        <v>8</v>
      </c>
      <c r="J5297" s="68" t="s">
        <v>2267</v>
      </c>
      <c r="K5297" s="68">
        <v>2.9</v>
      </c>
      <c r="L5297" s="68">
        <v>0.75</v>
      </c>
      <c r="M5297" s="68" t="s">
        <v>1960</v>
      </c>
      <c r="N5297" s="143">
        <f>IF(対応ガラス検索!$E$2="-","",IF(対応ガラス検索!$E$2&gt;=K5297,MAX($N$2:N5296)+1,""))</f>
        <v>5296</v>
      </c>
      <c r="O5297" s="143" t="str">
        <f>IF(対応ガラス検索!$E$2="-","",IF(L5297&lt;=0.65,MAX($O$2:O5296)+1,""))</f>
        <v/>
      </c>
      <c r="P5297" s="144"/>
      <c r="Q5297" s="145"/>
    </row>
    <row r="5298" spans="1:17" x14ac:dyDescent="0.4">
      <c r="A5298" s="68">
        <v>5297</v>
      </c>
      <c r="B5298" s="68" t="s">
        <v>2056</v>
      </c>
      <c r="C5298" s="68" t="s">
        <v>2297</v>
      </c>
      <c r="D5298" s="68" t="s">
        <v>2110</v>
      </c>
      <c r="E5298" s="68" t="s">
        <v>2010</v>
      </c>
      <c r="F5298" s="68" t="s">
        <v>2011</v>
      </c>
      <c r="G5298" s="68" t="s">
        <v>1990</v>
      </c>
      <c r="H5298" s="68" t="s">
        <v>1991</v>
      </c>
      <c r="I5298" s="68">
        <v>9</v>
      </c>
      <c r="J5298" s="68" t="s">
        <v>2267</v>
      </c>
      <c r="K5298" s="142">
        <v>2.8</v>
      </c>
      <c r="L5298" s="68">
        <v>0.75</v>
      </c>
      <c r="M5298" s="68" t="s">
        <v>1960</v>
      </c>
      <c r="N5298" s="143">
        <f>IF(対応ガラス検索!$E$2="-","",IF(対応ガラス検索!$E$2&gt;=K5298,MAX($N$2:N5297)+1,""))</f>
        <v>5297</v>
      </c>
      <c r="O5298" s="143" t="str">
        <f>IF(対応ガラス検索!$E$2="-","",IF(L5298&lt;=0.65,MAX($O$2:O5297)+1,""))</f>
        <v/>
      </c>
      <c r="P5298" s="144"/>
      <c r="Q5298" s="145"/>
    </row>
    <row r="5299" spans="1:17" x14ac:dyDescent="0.4">
      <c r="A5299" s="68">
        <v>5298</v>
      </c>
      <c r="B5299" s="68" t="s">
        <v>2056</v>
      </c>
      <c r="C5299" s="68" t="s">
        <v>2297</v>
      </c>
      <c r="D5299" s="68" t="s">
        <v>2110</v>
      </c>
      <c r="E5299" s="68" t="s">
        <v>2010</v>
      </c>
      <c r="F5299" s="68" t="s">
        <v>2011</v>
      </c>
      <c r="G5299" s="68" t="s">
        <v>1990</v>
      </c>
      <c r="H5299" s="68" t="s">
        <v>1991</v>
      </c>
      <c r="I5299" s="68">
        <v>10</v>
      </c>
      <c r="J5299" s="68" t="s">
        <v>2267</v>
      </c>
      <c r="K5299" s="68">
        <v>2.8</v>
      </c>
      <c r="L5299" s="68">
        <v>0.75</v>
      </c>
      <c r="M5299" s="68" t="s">
        <v>1960</v>
      </c>
      <c r="N5299" s="143">
        <f>IF(対応ガラス検索!$E$2="-","",IF(対応ガラス検索!$E$2&gt;=K5299,MAX($N$2:N5298)+1,""))</f>
        <v>5298</v>
      </c>
      <c r="O5299" s="143" t="str">
        <f>IF(対応ガラス検索!$E$2="-","",IF(L5299&lt;=0.65,MAX($O$2:O5298)+1,""))</f>
        <v/>
      </c>
      <c r="P5299" s="144"/>
      <c r="Q5299" s="145"/>
    </row>
    <row r="5300" spans="1:17" x14ac:dyDescent="0.4">
      <c r="A5300" s="68">
        <v>5299</v>
      </c>
      <c r="B5300" s="68" t="s">
        <v>2056</v>
      </c>
      <c r="C5300" s="68" t="s">
        <v>2297</v>
      </c>
      <c r="D5300" s="68" t="s">
        <v>2110</v>
      </c>
      <c r="E5300" s="68" t="s">
        <v>2010</v>
      </c>
      <c r="F5300" s="68" t="s">
        <v>2011</v>
      </c>
      <c r="G5300" s="68" t="s">
        <v>1990</v>
      </c>
      <c r="H5300" s="68" t="s">
        <v>1991</v>
      </c>
      <c r="I5300" s="68">
        <v>11</v>
      </c>
      <c r="J5300" s="68" t="s">
        <v>2267</v>
      </c>
      <c r="K5300" s="68">
        <v>2.7</v>
      </c>
      <c r="L5300" s="68">
        <v>0.75</v>
      </c>
      <c r="M5300" s="68" t="s">
        <v>1960</v>
      </c>
      <c r="N5300" s="143">
        <f>IF(対応ガラス検索!$E$2="-","",IF(対応ガラス検索!$E$2&gt;=K5300,MAX($N$2:N5299)+1,""))</f>
        <v>5299</v>
      </c>
      <c r="O5300" s="143" t="str">
        <f>IF(対応ガラス検索!$E$2="-","",IF(L5300&lt;=0.65,MAX($O$2:O5299)+1,""))</f>
        <v/>
      </c>
      <c r="P5300" s="144"/>
      <c r="Q5300" s="145"/>
    </row>
    <row r="5301" spans="1:17" x14ac:dyDescent="0.4">
      <c r="A5301" s="68">
        <v>5300</v>
      </c>
      <c r="B5301" s="68" t="s">
        <v>2056</v>
      </c>
      <c r="C5301" s="68" t="s">
        <v>2297</v>
      </c>
      <c r="D5301" s="68" t="s">
        <v>2110</v>
      </c>
      <c r="E5301" s="68" t="s">
        <v>2010</v>
      </c>
      <c r="F5301" s="68" t="s">
        <v>2011</v>
      </c>
      <c r="G5301" s="68" t="s">
        <v>1990</v>
      </c>
      <c r="H5301" s="68" t="s">
        <v>1991</v>
      </c>
      <c r="I5301" s="68">
        <v>12</v>
      </c>
      <c r="J5301" s="68" t="s">
        <v>2267</v>
      </c>
      <c r="K5301" s="68">
        <v>2.7</v>
      </c>
      <c r="L5301" s="68">
        <v>0.75</v>
      </c>
      <c r="M5301" s="68" t="s">
        <v>1960</v>
      </c>
      <c r="N5301" s="143">
        <f>IF(対応ガラス検索!$E$2="-","",IF(対応ガラス検索!$E$2&gt;=K5301,MAX($N$2:N5300)+1,""))</f>
        <v>5300</v>
      </c>
      <c r="O5301" s="143" t="str">
        <f>IF(対応ガラス検索!$E$2="-","",IF(L5301&lt;=0.65,MAX($O$2:O5300)+1,""))</f>
        <v/>
      </c>
      <c r="P5301" s="144"/>
      <c r="Q5301" s="145"/>
    </row>
    <row r="5302" spans="1:17" x14ac:dyDescent="0.4">
      <c r="A5302" s="68">
        <v>5301</v>
      </c>
      <c r="B5302" s="68" t="s">
        <v>2056</v>
      </c>
      <c r="C5302" s="68" t="s">
        <v>2297</v>
      </c>
      <c r="D5302" s="68" t="s">
        <v>2111</v>
      </c>
      <c r="E5302" s="68" t="s">
        <v>2010</v>
      </c>
      <c r="F5302" s="68" t="s">
        <v>2011</v>
      </c>
      <c r="G5302" s="68" t="s">
        <v>2010</v>
      </c>
      <c r="H5302" s="68" t="s">
        <v>2011</v>
      </c>
      <c r="I5302" s="68">
        <v>6</v>
      </c>
      <c r="J5302" s="68" t="s">
        <v>2267</v>
      </c>
      <c r="K5302" s="68">
        <v>3</v>
      </c>
      <c r="L5302" s="68">
        <v>0.74</v>
      </c>
      <c r="M5302" s="68" t="s">
        <v>1960</v>
      </c>
      <c r="N5302" s="143">
        <f>IF(対応ガラス検索!$E$2="-","",IF(対応ガラス検索!$E$2&gt;=K5302,MAX($N$2:N5301)+1,""))</f>
        <v>5301</v>
      </c>
      <c r="O5302" s="143" t="str">
        <f>IF(対応ガラス検索!$E$2="-","",IF(L5302&lt;=0.65,MAX($O$2:O5301)+1,""))</f>
        <v/>
      </c>
      <c r="P5302" s="144"/>
      <c r="Q5302" s="145"/>
    </row>
    <row r="5303" spans="1:17" x14ac:dyDescent="0.4">
      <c r="A5303" s="68">
        <v>5302</v>
      </c>
      <c r="B5303" s="68" t="s">
        <v>2056</v>
      </c>
      <c r="C5303" s="68" t="s">
        <v>2297</v>
      </c>
      <c r="D5303" s="68" t="s">
        <v>2111</v>
      </c>
      <c r="E5303" s="68" t="s">
        <v>2010</v>
      </c>
      <c r="F5303" s="68" t="s">
        <v>2011</v>
      </c>
      <c r="G5303" s="68" t="s">
        <v>2010</v>
      </c>
      <c r="H5303" s="68" t="s">
        <v>2011</v>
      </c>
      <c r="I5303" s="68">
        <v>7</v>
      </c>
      <c r="J5303" s="68" t="s">
        <v>2267</v>
      </c>
      <c r="K5303" s="68">
        <v>2.9</v>
      </c>
      <c r="L5303" s="68">
        <v>0.74</v>
      </c>
      <c r="M5303" s="68" t="s">
        <v>1960</v>
      </c>
      <c r="N5303" s="143">
        <f>IF(対応ガラス検索!$E$2="-","",IF(対応ガラス検索!$E$2&gt;=K5303,MAX($N$2:N5302)+1,""))</f>
        <v>5302</v>
      </c>
      <c r="O5303" s="143" t="str">
        <f>IF(対応ガラス検索!$E$2="-","",IF(L5303&lt;=0.65,MAX($O$2:O5302)+1,""))</f>
        <v/>
      </c>
      <c r="P5303" s="144"/>
      <c r="Q5303" s="145"/>
    </row>
    <row r="5304" spans="1:17" x14ac:dyDescent="0.4">
      <c r="A5304" s="68">
        <v>5303</v>
      </c>
      <c r="B5304" s="68" t="s">
        <v>2056</v>
      </c>
      <c r="C5304" s="68" t="s">
        <v>2297</v>
      </c>
      <c r="D5304" s="68" t="s">
        <v>2111</v>
      </c>
      <c r="E5304" s="68" t="s">
        <v>2010</v>
      </c>
      <c r="F5304" s="68" t="s">
        <v>2011</v>
      </c>
      <c r="G5304" s="68" t="s">
        <v>2010</v>
      </c>
      <c r="H5304" s="68" t="s">
        <v>2011</v>
      </c>
      <c r="I5304" s="68">
        <v>8</v>
      </c>
      <c r="J5304" s="68" t="s">
        <v>2267</v>
      </c>
      <c r="K5304" s="68">
        <v>2.9</v>
      </c>
      <c r="L5304" s="68">
        <v>0.74</v>
      </c>
      <c r="M5304" s="68" t="s">
        <v>1960</v>
      </c>
      <c r="N5304" s="143">
        <f>IF(対応ガラス検索!$E$2="-","",IF(対応ガラス検索!$E$2&gt;=K5304,MAX($N$2:N5303)+1,""))</f>
        <v>5303</v>
      </c>
      <c r="O5304" s="143" t="str">
        <f>IF(対応ガラス検索!$E$2="-","",IF(L5304&lt;=0.65,MAX($O$2:O5303)+1,""))</f>
        <v/>
      </c>
      <c r="P5304" s="144"/>
      <c r="Q5304" s="145"/>
    </row>
    <row r="5305" spans="1:17" x14ac:dyDescent="0.4">
      <c r="A5305" s="68">
        <v>5304</v>
      </c>
      <c r="B5305" s="68" t="s">
        <v>2056</v>
      </c>
      <c r="C5305" s="68" t="s">
        <v>2297</v>
      </c>
      <c r="D5305" s="68" t="s">
        <v>2111</v>
      </c>
      <c r="E5305" s="68" t="s">
        <v>2010</v>
      </c>
      <c r="F5305" s="68" t="s">
        <v>2011</v>
      </c>
      <c r="G5305" s="68" t="s">
        <v>2010</v>
      </c>
      <c r="H5305" s="68" t="s">
        <v>2011</v>
      </c>
      <c r="I5305" s="68">
        <v>9</v>
      </c>
      <c r="J5305" s="68" t="s">
        <v>2267</v>
      </c>
      <c r="K5305" s="68">
        <v>2.8</v>
      </c>
      <c r="L5305" s="68">
        <v>0.74</v>
      </c>
      <c r="M5305" s="68" t="s">
        <v>1960</v>
      </c>
      <c r="N5305" s="143">
        <f>IF(対応ガラス検索!$E$2="-","",IF(対応ガラス検索!$E$2&gt;=K5305,MAX($N$2:N5304)+1,""))</f>
        <v>5304</v>
      </c>
      <c r="O5305" s="143" t="str">
        <f>IF(対応ガラス検索!$E$2="-","",IF(L5305&lt;=0.65,MAX($O$2:O5304)+1,""))</f>
        <v/>
      </c>
      <c r="P5305" s="144"/>
      <c r="Q5305" s="145"/>
    </row>
    <row r="5306" spans="1:17" x14ac:dyDescent="0.4">
      <c r="A5306" s="68">
        <v>5305</v>
      </c>
      <c r="B5306" s="68" t="s">
        <v>2056</v>
      </c>
      <c r="C5306" s="68" t="s">
        <v>2297</v>
      </c>
      <c r="D5306" s="68" t="s">
        <v>2111</v>
      </c>
      <c r="E5306" s="68" t="s">
        <v>2010</v>
      </c>
      <c r="F5306" s="68" t="s">
        <v>2011</v>
      </c>
      <c r="G5306" s="68" t="s">
        <v>2010</v>
      </c>
      <c r="H5306" s="68" t="s">
        <v>2011</v>
      </c>
      <c r="I5306" s="68">
        <v>10</v>
      </c>
      <c r="J5306" s="68" t="s">
        <v>2267</v>
      </c>
      <c r="K5306" s="142">
        <v>2.8</v>
      </c>
      <c r="L5306" s="68">
        <v>0.74</v>
      </c>
      <c r="M5306" s="68" t="s">
        <v>1960</v>
      </c>
      <c r="N5306" s="143">
        <f>IF(対応ガラス検索!$E$2="-","",IF(対応ガラス検索!$E$2&gt;=K5306,MAX($N$2:N5305)+1,""))</f>
        <v>5305</v>
      </c>
      <c r="O5306" s="143" t="str">
        <f>IF(対応ガラス検索!$E$2="-","",IF(L5306&lt;=0.65,MAX($O$2:O5305)+1,""))</f>
        <v/>
      </c>
      <c r="P5306" s="144"/>
      <c r="Q5306" s="145"/>
    </row>
    <row r="5307" spans="1:17" x14ac:dyDescent="0.4">
      <c r="A5307" s="68">
        <v>5306</v>
      </c>
      <c r="B5307" s="68" t="s">
        <v>2056</v>
      </c>
      <c r="C5307" s="68" t="s">
        <v>2297</v>
      </c>
      <c r="D5307" s="68" t="s">
        <v>2111</v>
      </c>
      <c r="E5307" s="68" t="s">
        <v>2010</v>
      </c>
      <c r="F5307" s="68" t="s">
        <v>2011</v>
      </c>
      <c r="G5307" s="68" t="s">
        <v>2010</v>
      </c>
      <c r="H5307" s="68" t="s">
        <v>2011</v>
      </c>
      <c r="I5307" s="68">
        <v>11</v>
      </c>
      <c r="J5307" s="68" t="s">
        <v>2267</v>
      </c>
      <c r="K5307" s="68">
        <v>2.7</v>
      </c>
      <c r="L5307" s="68">
        <v>0.74</v>
      </c>
      <c r="M5307" s="68" t="s">
        <v>1960</v>
      </c>
      <c r="N5307" s="143">
        <f>IF(対応ガラス検索!$E$2="-","",IF(対応ガラス検索!$E$2&gt;=K5307,MAX($N$2:N5306)+1,""))</f>
        <v>5306</v>
      </c>
      <c r="O5307" s="143" t="str">
        <f>IF(対応ガラス検索!$E$2="-","",IF(L5307&lt;=0.65,MAX($O$2:O5306)+1,""))</f>
        <v/>
      </c>
      <c r="P5307" s="144"/>
      <c r="Q5307" s="145"/>
    </row>
    <row r="5308" spans="1:17" x14ac:dyDescent="0.4">
      <c r="A5308" s="68">
        <v>5307</v>
      </c>
      <c r="B5308" s="68" t="s">
        <v>2056</v>
      </c>
      <c r="C5308" s="68" t="s">
        <v>2297</v>
      </c>
      <c r="D5308" s="68" t="s">
        <v>2111</v>
      </c>
      <c r="E5308" s="68" t="s">
        <v>2010</v>
      </c>
      <c r="F5308" s="68" t="s">
        <v>2011</v>
      </c>
      <c r="G5308" s="68" t="s">
        <v>2010</v>
      </c>
      <c r="H5308" s="68" t="s">
        <v>2011</v>
      </c>
      <c r="I5308" s="68">
        <v>12</v>
      </c>
      <c r="J5308" s="68" t="s">
        <v>2267</v>
      </c>
      <c r="K5308" s="68">
        <v>2.7</v>
      </c>
      <c r="L5308" s="68">
        <v>0.74</v>
      </c>
      <c r="M5308" s="68" t="s">
        <v>1960</v>
      </c>
      <c r="N5308" s="143">
        <f>IF(対応ガラス検索!$E$2="-","",IF(対応ガラス検索!$E$2&gt;=K5308,MAX($N$2:N5307)+1,""))</f>
        <v>5307</v>
      </c>
      <c r="O5308" s="143" t="str">
        <f>IF(対応ガラス検索!$E$2="-","",IF(L5308&lt;=0.65,MAX($O$2:O5307)+1,""))</f>
        <v/>
      </c>
      <c r="P5308" s="144"/>
      <c r="Q5308" s="145"/>
    </row>
    <row r="5309" spans="1:17" x14ac:dyDescent="0.4">
      <c r="A5309" s="68">
        <v>5308</v>
      </c>
      <c r="B5309" s="68" t="s">
        <v>2056</v>
      </c>
      <c r="C5309" s="68" t="s">
        <v>2297</v>
      </c>
      <c r="D5309" s="68" t="s">
        <v>2112</v>
      </c>
      <c r="E5309" s="68" t="s">
        <v>2010</v>
      </c>
      <c r="F5309" s="68" t="s">
        <v>2011</v>
      </c>
      <c r="G5309" s="68" t="s">
        <v>2025</v>
      </c>
      <c r="H5309" s="68" t="s">
        <v>2026</v>
      </c>
      <c r="I5309" s="68">
        <v>6</v>
      </c>
      <c r="J5309" s="68" t="s">
        <v>2267</v>
      </c>
      <c r="K5309" s="68">
        <v>3.1</v>
      </c>
      <c r="L5309" s="68">
        <v>0.75</v>
      </c>
      <c r="M5309" s="68" t="s">
        <v>1960</v>
      </c>
      <c r="N5309" s="143">
        <f>IF(対応ガラス検索!$E$2="-","",IF(対応ガラス検索!$E$2&gt;=K5309,MAX($N$2:N5308)+1,""))</f>
        <v>5308</v>
      </c>
      <c r="O5309" s="143" t="str">
        <f>IF(対応ガラス検索!$E$2="-","",IF(L5309&lt;=0.65,MAX($O$2:O5308)+1,""))</f>
        <v/>
      </c>
      <c r="P5309" s="144"/>
      <c r="Q5309" s="145"/>
    </row>
    <row r="5310" spans="1:17" x14ac:dyDescent="0.4">
      <c r="A5310" s="68">
        <v>5309</v>
      </c>
      <c r="B5310" s="68" t="s">
        <v>2056</v>
      </c>
      <c r="C5310" s="68" t="s">
        <v>2297</v>
      </c>
      <c r="D5310" s="68" t="s">
        <v>2112</v>
      </c>
      <c r="E5310" s="68" t="s">
        <v>2010</v>
      </c>
      <c r="F5310" s="68" t="s">
        <v>2011</v>
      </c>
      <c r="G5310" s="68" t="s">
        <v>2025</v>
      </c>
      <c r="H5310" s="68" t="s">
        <v>2026</v>
      </c>
      <c r="I5310" s="68">
        <v>7</v>
      </c>
      <c r="J5310" s="68" t="s">
        <v>2267</v>
      </c>
      <c r="K5310" s="68">
        <v>3</v>
      </c>
      <c r="L5310" s="68">
        <v>0.75</v>
      </c>
      <c r="M5310" s="68" t="s">
        <v>1960</v>
      </c>
      <c r="N5310" s="143">
        <f>IF(対応ガラス検索!$E$2="-","",IF(対応ガラス検索!$E$2&gt;=K5310,MAX($N$2:N5309)+1,""))</f>
        <v>5309</v>
      </c>
      <c r="O5310" s="143" t="str">
        <f>IF(対応ガラス検索!$E$2="-","",IF(L5310&lt;=0.65,MAX($O$2:O5309)+1,""))</f>
        <v/>
      </c>
      <c r="P5310" s="144"/>
      <c r="Q5310" s="145"/>
    </row>
    <row r="5311" spans="1:17" x14ac:dyDescent="0.4">
      <c r="A5311" s="68">
        <v>5310</v>
      </c>
      <c r="B5311" s="68" t="s">
        <v>2056</v>
      </c>
      <c r="C5311" s="68" t="s">
        <v>2297</v>
      </c>
      <c r="D5311" s="68" t="s">
        <v>2112</v>
      </c>
      <c r="E5311" s="68" t="s">
        <v>2010</v>
      </c>
      <c r="F5311" s="68" t="s">
        <v>2011</v>
      </c>
      <c r="G5311" s="68" t="s">
        <v>2025</v>
      </c>
      <c r="H5311" s="68" t="s">
        <v>2026</v>
      </c>
      <c r="I5311" s="68">
        <v>8</v>
      </c>
      <c r="J5311" s="68" t="s">
        <v>2267</v>
      </c>
      <c r="K5311" s="142">
        <v>2.9</v>
      </c>
      <c r="L5311" s="68">
        <v>0.75</v>
      </c>
      <c r="M5311" s="68" t="s">
        <v>1960</v>
      </c>
      <c r="N5311" s="143">
        <f>IF(対応ガラス検索!$E$2="-","",IF(対応ガラス検索!$E$2&gt;=K5311,MAX($N$2:N5310)+1,""))</f>
        <v>5310</v>
      </c>
      <c r="O5311" s="143" t="str">
        <f>IF(対応ガラス検索!$E$2="-","",IF(L5311&lt;=0.65,MAX($O$2:O5310)+1,""))</f>
        <v/>
      </c>
      <c r="P5311" s="144"/>
      <c r="Q5311" s="145"/>
    </row>
    <row r="5312" spans="1:17" x14ac:dyDescent="0.4">
      <c r="A5312" s="68">
        <v>5311</v>
      </c>
      <c r="B5312" s="68" t="s">
        <v>2056</v>
      </c>
      <c r="C5312" s="68" t="s">
        <v>2297</v>
      </c>
      <c r="D5312" s="68" t="s">
        <v>2112</v>
      </c>
      <c r="E5312" s="68" t="s">
        <v>2010</v>
      </c>
      <c r="F5312" s="68" t="s">
        <v>2011</v>
      </c>
      <c r="G5312" s="68" t="s">
        <v>2025</v>
      </c>
      <c r="H5312" s="68" t="s">
        <v>2026</v>
      </c>
      <c r="I5312" s="68">
        <v>9</v>
      </c>
      <c r="J5312" s="68" t="s">
        <v>2267</v>
      </c>
      <c r="K5312" s="68">
        <v>2.8</v>
      </c>
      <c r="L5312" s="68">
        <v>0.75</v>
      </c>
      <c r="M5312" s="68" t="s">
        <v>1960</v>
      </c>
      <c r="N5312" s="143">
        <f>IF(対応ガラス検索!$E$2="-","",IF(対応ガラス検索!$E$2&gt;=K5312,MAX($N$2:N5311)+1,""))</f>
        <v>5311</v>
      </c>
      <c r="O5312" s="143" t="str">
        <f>IF(対応ガラス検索!$E$2="-","",IF(L5312&lt;=0.65,MAX($O$2:O5311)+1,""))</f>
        <v/>
      </c>
      <c r="P5312" s="144"/>
      <c r="Q5312" s="145"/>
    </row>
    <row r="5313" spans="1:17" x14ac:dyDescent="0.4">
      <c r="A5313" s="68">
        <v>5312</v>
      </c>
      <c r="B5313" s="68" t="s">
        <v>2056</v>
      </c>
      <c r="C5313" s="68" t="s">
        <v>2297</v>
      </c>
      <c r="D5313" s="68" t="s">
        <v>2112</v>
      </c>
      <c r="E5313" s="68" t="s">
        <v>2010</v>
      </c>
      <c r="F5313" s="68" t="s">
        <v>2011</v>
      </c>
      <c r="G5313" s="68" t="s">
        <v>2025</v>
      </c>
      <c r="H5313" s="68" t="s">
        <v>2026</v>
      </c>
      <c r="I5313" s="68">
        <v>10</v>
      </c>
      <c r="J5313" s="68" t="s">
        <v>2267</v>
      </c>
      <c r="K5313" s="68">
        <v>2.8</v>
      </c>
      <c r="L5313" s="68">
        <v>0.75</v>
      </c>
      <c r="M5313" s="68" t="s">
        <v>1960</v>
      </c>
      <c r="N5313" s="143">
        <f>IF(対応ガラス検索!$E$2="-","",IF(対応ガラス検索!$E$2&gt;=K5313,MAX($N$2:N5312)+1,""))</f>
        <v>5312</v>
      </c>
      <c r="O5313" s="143" t="str">
        <f>IF(対応ガラス検索!$E$2="-","",IF(L5313&lt;=0.65,MAX($O$2:O5312)+1,""))</f>
        <v/>
      </c>
      <c r="P5313" s="144"/>
      <c r="Q5313" s="145"/>
    </row>
    <row r="5314" spans="1:17" x14ac:dyDescent="0.4">
      <c r="A5314" s="68">
        <v>5313</v>
      </c>
      <c r="B5314" s="68" t="s">
        <v>2056</v>
      </c>
      <c r="C5314" s="68" t="s">
        <v>2297</v>
      </c>
      <c r="D5314" s="68" t="s">
        <v>2112</v>
      </c>
      <c r="E5314" s="68" t="s">
        <v>2010</v>
      </c>
      <c r="F5314" s="68" t="s">
        <v>2011</v>
      </c>
      <c r="G5314" s="68" t="s">
        <v>2025</v>
      </c>
      <c r="H5314" s="68" t="s">
        <v>2026</v>
      </c>
      <c r="I5314" s="68">
        <v>11</v>
      </c>
      <c r="J5314" s="68" t="s">
        <v>2267</v>
      </c>
      <c r="K5314" s="68">
        <v>2.7</v>
      </c>
      <c r="L5314" s="68">
        <v>0.75</v>
      </c>
      <c r="M5314" s="68" t="s">
        <v>1960</v>
      </c>
      <c r="N5314" s="143">
        <f>IF(対応ガラス検索!$E$2="-","",IF(対応ガラス検索!$E$2&gt;=K5314,MAX($N$2:N5313)+1,""))</f>
        <v>5313</v>
      </c>
      <c r="O5314" s="143" t="str">
        <f>IF(対応ガラス検索!$E$2="-","",IF(L5314&lt;=0.65,MAX($O$2:O5313)+1,""))</f>
        <v/>
      </c>
      <c r="P5314" s="144"/>
      <c r="Q5314" s="145"/>
    </row>
    <row r="5315" spans="1:17" x14ac:dyDescent="0.4">
      <c r="A5315" s="68">
        <v>5314</v>
      </c>
      <c r="B5315" s="68" t="s">
        <v>2056</v>
      </c>
      <c r="C5315" s="68" t="s">
        <v>2297</v>
      </c>
      <c r="D5315" s="68" t="s">
        <v>2112</v>
      </c>
      <c r="E5315" s="68" t="s">
        <v>2010</v>
      </c>
      <c r="F5315" s="68" t="s">
        <v>2011</v>
      </c>
      <c r="G5315" s="68" t="s">
        <v>2025</v>
      </c>
      <c r="H5315" s="68" t="s">
        <v>2026</v>
      </c>
      <c r="I5315" s="68">
        <v>12</v>
      </c>
      <c r="J5315" s="68" t="s">
        <v>2267</v>
      </c>
      <c r="K5315" s="68">
        <v>2.7</v>
      </c>
      <c r="L5315" s="68">
        <v>0.75</v>
      </c>
      <c r="M5315" s="68" t="s">
        <v>1960</v>
      </c>
      <c r="N5315" s="143">
        <f>IF(対応ガラス検索!$E$2="-","",IF(対応ガラス検索!$E$2&gt;=K5315,MAX($N$2:N5314)+1,""))</f>
        <v>5314</v>
      </c>
      <c r="O5315" s="143" t="str">
        <f>IF(対応ガラス検索!$E$2="-","",IF(L5315&lt;=0.65,MAX($O$2:O5314)+1,""))</f>
        <v/>
      </c>
      <c r="P5315" s="144"/>
      <c r="Q5315" s="145"/>
    </row>
    <row r="5316" spans="1:17" x14ac:dyDescent="0.4">
      <c r="A5316" s="68">
        <v>5315</v>
      </c>
      <c r="B5316" s="68" t="s">
        <v>2056</v>
      </c>
      <c r="C5316" s="68" t="s">
        <v>2297</v>
      </c>
      <c r="D5316" s="68" t="s">
        <v>2113</v>
      </c>
      <c r="E5316" s="68" t="s">
        <v>2010</v>
      </c>
      <c r="F5316" s="68" t="s">
        <v>2011</v>
      </c>
      <c r="G5316" s="68" t="s">
        <v>2032</v>
      </c>
      <c r="H5316" s="68" t="s">
        <v>2033</v>
      </c>
      <c r="I5316" s="68">
        <v>6</v>
      </c>
      <c r="J5316" s="68" t="s">
        <v>2267</v>
      </c>
      <c r="K5316" s="68">
        <v>3</v>
      </c>
      <c r="L5316" s="68">
        <v>0.72</v>
      </c>
      <c r="M5316" s="68" t="s">
        <v>1960</v>
      </c>
      <c r="N5316" s="143">
        <f>IF(対応ガラス検索!$E$2="-","",IF(対応ガラス検索!$E$2&gt;=K5316,MAX($N$2:N5315)+1,""))</f>
        <v>5315</v>
      </c>
      <c r="O5316" s="143" t="str">
        <f>IF(対応ガラス検索!$E$2="-","",IF(L5316&lt;=0.65,MAX($O$2:O5315)+1,""))</f>
        <v/>
      </c>
      <c r="P5316" s="144"/>
      <c r="Q5316" s="145"/>
    </row>
    <row r="5317" spans="1:17" x14ac:dyDescent="0.4">
      <c r="A5317" s="68">
        <v>5316</v>
      </c>
      <c r="B5317" s="68" t="s">
        <v>2056</v>
      </c>
      <c r="C5317" s="68" t="s">
        <v>2297</v>
      </c>
      <c r="D5317" s="68" t="s">
        <v>2113</v>
      </c>
      <c r="E5317" s="68" t="s">
        <v>2010</v>
      </c>
      <c r="F5317" s="68" t="s">
        <v>2011</v>
      </c>
      <c r="G5317" s="68" t="s">
        <v>2032</v>
      </c>
      <c r="H5317" s="68" t="s">
        <v>2033</v>
      </c>
      <c r="I5317" s="68">
        <v>7</v>
      </c>
      <c r="J5317" s="68" t="s">
        <v>2267</v>
      </c>
      <c r="K5317" s="68">
        <v>2.9</v>
      </c>
      <c r="L5317" s="68">
        <v>0.72</v>
      </c>
      <c r="M5317" s="68" t="s">
        <v>1960</v>
      </c>
      <c r="N5317" s="143">
        <f>IF(対応ガラス検索!$E$2="-","",IF(対応ガラス検索!$E$2&gt;=K5317,MAX($N$2:N5316)+1,""))</f>
        <v>5316</v>
      </c>
      <c r="O5317" s="143" t="str">
        <f>IF(対応ガラス検索!$E$2="-","",IF(L5317&lt;=0.65,MAX($O$2:O5316)+1,""))</f>
        <v/>
      </c>
      <c r="P5317" s="144"/>
      <c r="Q5317" s="145"/>
    </row>
    <row r="5318" spans="1:17" x14ac:dyDescent="0.4">
      <c r="A5318" s="68">
        <v>5317</v>
      </c>
      <c r="B5318" s="68" t="s">
        <v>2056</v>
      </c>
      <c r="C5318" s="68" t="s">
        <v>2297</v>
      </c>
      <c r="D5318" s="68" t="s">
        <v>2113</v>
      </c>
      <c r="E5318" s="68" t="s">
        <v>2010</v>
      </c>
      <c r="F5318" s="68" t="s">
        <v>2011</v>
      </c>
      <c r="G5318" s="68" t="s">
        <v>2032</v>
      </c>
      <c r="H5318" s="68" t="s">
        <v>2033</v>
      </c>
      <c r="I5318" s="68">
        <v>8</v>
      </c>
      <c r="J5318" s="68" t="s">
        <v>2267</v>
      </c>
      <c r="K5318" s="68">
        <v>2.8</v>
      </c>
      <c r="L5318" s="68">
        <v>0.72</v>
      </c>
      <c r="M5318" s="68" t="s">
        <v>1960</v>
      </c>
      <c r="N5318" s="143">
        <f>IF(対応ガラス検索!$E$2="-","",IF(対応ガラス検索!$E$2&gt;=K5318,MAX($N$2:N5317)+1,""))</f>
        <v>5317</v>
      </c>
      <c r="O5318" s="143" t="str">
        <f>IF(対応ガラス検索!$E$2="-","",IF(L5318&lt;=0.65,MAX($O$2:O5317)+1,""))</f>
        <v/>
      </c>
      <c r="P5318" s="144"/>
      <c r="Q5318" s="145"/>
    </row>
    <row r="5319" spans="1:17" x14ac:dyDescent="0.4">
      <c r="A5319" s="68">
        <v>5318</v>
      </c>
      <c r="B5319" s="68" t="s">
        <v>2056</v>
      </c>
      <c r="C5319" s="68" t="s">
        <v>2297</v>
      </c>
      <c r="D5319" s="68" t="s">
        <v>2113</v>
      </c>
      <c r="E5319" s="68" t="s">
        <v>2010</v>
      </c>
      <c r="F5319" s="68" t="s">
        <v>2011</v>
      </c>
      <c r="G5319" s="68" t="s">
        <v>2032</v>
      </c>
      <c r="H5319" s="68" t="s">
        <v>2033</v>
      </c>
      <c r="I5319" s="68">
        <v>9</v>
      </c>
      <c r="J5319" s="68" t="s">
        <v>2267</v>
      </c>
      <c r="K5319" s="142">
        <v>2.8</v>
      </c>
      <c r="L5319" s="68">
        <v>0.72</v>
      </c>
      <c r="M5319" s="68" t="s">
        <v>1960</v>
      </c>
      <c r="N5319" s="143">
        <f>IF(対応ガラス検索!$E$2="-","",IF(対応ガラス検索!$E$2&gt;=K5319,MAX($N$2:N5318)+1,""))</f>
        <v>5318</v>
      </c>
      <c r="O5319" s="143" t="str">
        <f>IF(対応ガラス検索!$E$2="-","",IF(L5319&lt;=0.65,MAX($O$2:O5318)+1,""))</f>
        <v/>
      </c>
      <c r="P5319" s="144"/>
      <c r="Q5319" s="145"/>
    </row>
    <row r="5320" spans="1:17" x14ac:dyDescent="0.4">
      <c r="A5320" s="68">
        <v>5319</v>
      </c>
      <c r="B5320" s="68" t="s">
        <v>2056</v>
      </c>
      <c r="C5320" s="68" t="s">
        <v>2297</v>
      </c>
      <c r="D5320" s="68" t="s">
        <v>2113</v>
      </c>
      <c r="E5320" s="68" t="s">
        <v>2010</v>
      </c>
      <c r="F5320" s="68" t="s">
        <v>2011</v>
      </c>
      <c r="G5320" s="68" t="s">
        <v>2032</v>
      </c>
      <c r="H5320" s="68" t="s">
        <v>2033</v>
      </c>
      <c r="I5320" s="68">
        <v>10</v>
      </c>
      <c r="J5320" s="68" t="s">
        <v>2267</v>
      </c>
      <c r="K5320" s="68">
        <v>2.7</v>
      </c>
      <c r="L5320" s="68">
        <v>0.72</v>
      </c>
      <c r="M5320" s="68" t="s">
        <v>1960</v>
      </c>
      <c r="N5320" s="143">
        <f>IF(対応ガラス検索!$E$2="-","",IF(対応ガラス検索!$E$2&gt;=K5320,MAX($N$2:N5319)+1,""))</f>
        <v>5319</v>
      </c>
      <c r="O5320" s="143" t="str">
        <f>IF(対応ガラス検索!$E$2="-","",IF(L5320&lt;=0.65,MAX($O$2:O5319)+1,""))</f>
        <v/>
      </c>
      <c r="P5320" s="144"/>
      <c r="Q5320" s="145"/>
    </row>
    <row r="5321" spans="1:17" x14ac:dyDescent="0.4">
      <c r="A5321" s="68">
        <v>5320</v>
      </c>
      <c r="B5321" s="68" t="s">
        <v>2056</v>
      </c>
      <c r="C5321" s="68" t="s">
        <v>2297</v>
      </c>
      <c r="D5321" s="68" t="s">
        <v>2113</v>
      </c>
      <c r="E5321" s="68" t="s">
        <v>2010</v>
      </c>
      <c r="F5321" s="68" t="s">
        <v>2011</v>
      </c>
      <c r="G5321" s="68" t="s">
        <v>2032</v>
      </c>
      <c r="H5321" s="68" t="s">
        <v>2033</v>
      </c>
      <c r="I5321" s="68">
        <v>11</v>
      </c>
      <c r="J5321" s="68" t="s">
        <v>2267</v>
      </c>
      <c r="K5321" s="68">
        <v>2.7</v>
      </c>
      <c r="L5321" s="68">
        <v>0.72</v>
      </c>
      <c r="M5321" s="68" t="s">
        <v>1960</v>
      </c>
      <c r="N5321" s="143">
        <f>IF(対応ガラス検索!$E$2="-","",IF(対応ガラス検索!$E$2&gt;=K5321,MAX($N$2:N5320)+1,""))</f>
        <v>5320</v>
      </c>
      <c r="O5321" s="143" t="str">
        <f>IF(対応ガラス検索!$E$2="-","",IF(L5321&lt;=0.65,MAX($O$2:O5320)+1,""))</f>
        <v/>
      </c>
      <c r="P5321" s="144"/>
      <c r="Q5321" s="145"/>
    </row>
    <row r="5322" spans="1:17" x14ac:dyDescent="0.4">
      <c r="A5322" s="68">
        <v>5321</v>
      </c>
      <c r="B5322" s="68" t="s">
        <v>2056</v>
      </c>
      <c r="C5322" s="68" t="s">
        <v>2297</v>
      </c>
      <c r="D5322" s="68" t="s">
        <v>2113</v>
      </c>
      <c r="E5322" s="68" t="s">
        <v>2010</v>
      </c>
      <c r="F5322" s="68" t="s">
        <v>2011</v>
      </c>
      <c r="G5322" s="68" t="s">
        <v>2032</v>
      </c>
      <c r="H5322" s="68" t="s">
        <v>2033</v>
      </c>
      <c r="I5322" s="68">
        <v>12</v>
      </c>
      <c r="J5322" s="68" t="s">
        <v>2267</v>
      </c>
      <c r="K5322" s="68">
        <v>2.7</v>
      </c>
      <c r="L5322" s="68">
        <v>0.72</v>
      </c>
      <c r="M5322" s="68" t="s">
        <v>1960</v>
      </c>
      <c r="N5322" s="143">
        <f>IF(対応ガラス検索!$E$2="-","",IF(対応ガラス検索!$E$2&gt;=K5322,MAX($N$2:N5321)+1,""))</f>
        <v>5321</v>
      </c>
      <c r="O5322" s="143" t="str">
        <f>IF(対応ガラス検索!$E$2="-","",IF(L5322&lt;=0.65,MAX($O$2:O5321)+1,""))</f>
        <v/>
      </c>
      <c r="P5322" s="144"/>
      <c r="Q5322" s="145"/>
    </row>
    <row r="5323" spans="1:17" x14ac:dyDescent="0.4">
      <c r="A5323" s="68">
        <v>5322</v>
      </c>
      <c r="B5323" s="68" t="s">
        <v>2056</v>
      </c>
      <c r="C5323" s="68" t="s">
        <v>2297</v>
      </c>
      <c r="D5323" s="68" t="s">
        <v>2114</v>
      </c>
      <c r="E5323" s="68" t="s">
        <v>2010</v>
      </c>
      <c r="F5323" s="68" t="s">
        <v>2011</v>
      </c>
      <c r="G5323" s="68" t="s">
        <v>2037</v>
      </c>
      <c r="H5323" s="68" t="s">
        <v>2038</v>
      </c>
      <c r="I5323" s="68">
        <v>6</v>
      </c>
      <c r="J5323" s="68" t="s">
        <v>2267</v>
      </c>
      <c r="K5323" s="68">
        <v>3</v>
      </c>
      <c r="L5323" s="68">
        <v>0.72</v>
      </c>
      <c r="M5323" s="68" t="s">
        <v>1960</v>
      </c>
      <c r="N5323" s="143">
        <f>IF(対応ガラス検索!$E$2="-","",IF(対応ガラス検索!$E$2&gt;=K5323,MAX($N$2:N5322)+1,""))</f>
        <v>5322</v>
      </c>
      <c r="O5323" s="143" t="str">
        <f>IF(対応ガラス検索!$E$2="-","",IF(L5323&lt;=0.65,MAX($O$2:O5322)+1,""))</f>
        <v/>
      </c>
      <c r="P5323" s="144"/>
      <c r="Q5323" s="145"/>
    </row>
    <row r="5324" spans="1:17" x14ac:dyDescent="0.4">
      <c r="A5324" s="68">
        <v>5323</v>
      </c>
      <c r="B5324" s="68" t="s">
        <v>2056</v>
      </c>
      <c r="C5324" s="68" t="s">
        <v>2297</v>
      </c>
      <c r="D5324" s="68" t="s">
        <v>2114</v>
      </c>
      <c r="E5324" s="68" t="s">
        <v>2010</v>
      </c>
      <c r="F5324" s="68" t="s">
        <v>2011</v>
      </c>
      <c r="G5324" s="68" t="s">
        <v>2037</v>
      </c>
      <c r="H5324" s="68" t="s">
        <v>2038</v>
      </c>
      <c r="I5324" s="68">
        <v>7</v>
      </c>
      <c r="J5324" s="68" t="s">
        <v>2267</v>
      </c>
      <c r="K5324" s="142">
        <v>2.9</v>
      </c>
      <c r="L5324" s="68">
        <v>0.72</v>
      </c>
      <c r="M5324" s="68" t="s">
        <v>1960</v>
      </c>
      <c r="N5324" s="143">
        <f>IF(対応ガラス検索!$E$2="-","",IF(対応ガラス検索!$E$2&gt;=K5324,MAX($N$2:N5323)+1,""))</f>
        <v>5323</v>
      </c>
      <c r="O5324" s="143" t="str">
        <f>IF(対応ガラス検索!$E$2="-","",IF(L5324&lt;=0.65,MAX($O$2:O5323)+1,""))</f>
        <v/>
      </c>
      <c r="P5324" s="144"/>
      <c r="Q5324" s="145"/>
    </row>
    <row r="5325" spans="1:17" x14ac:dyDescent="0.4">
      <c r="A5325" s="68">
        <v>5324</v>
      </c>
      <c r="B5325" s="68" t="s">
        <v>2056</v>
      </c>
      <c r="C5325" s="68" t="s">
        <v>2297</v>
      </c>
      <c r="D5325" s="68" t="s">
        <v>2114</v>
      </c>
      <c r="E5325" s="68" t="s">
        <v>2010</v>
      </c>
      <c r="F5325" s="68" t="s">
        <v>2011</v>
      </c>
      <c r="G5325" s="68" t="s">
        <v>2037</v>
      </c>
      <c r="H5325" s="68" t="s">
        <v>2038</v>
      </c>
      <c r="I5325" s="68">
        <v>8</v>
      </c>
      <c r="J5325" s="68" t="s">
        <v>2267</v>
      </c>
      <c r="K5325" s="68">
        <v>2.8</v>
      </c>
      <c r="L5325" s="68">
        <v>0.72</v>
      </c>
      <c r="M5325" s="68" t="s">
        <v>1960</v>
      </c>
      <c r="N5325" s="143">
        <f>IF(対応ガラス検索!$E$2="-","",IF(対応ガラス検索!$E$2&gt;=K5325,MAX($N$2:N5324)+1,""))</f>
        <v>5324</v>
      </c>
      <c r="O5325" s="143" t="str">
        <f>IF(対応ガラス検索!$E$2="-","",IF(L5325&lt;=0.65,MAX($O$2:O5324)+1,""))</f>
        <v/>
      </c>
      <c r="P5325" s="144"/>
      <c r="Q5325" s="145"/>
    </row>
    <row r="5326" spans="1:17" x14ac:dyDescent="0.4">
      <c r="A5326" s="68">
        <v>5325</v>
      </c>
      <c r="B5326" s="68" t="s">
        <v>2056</v>
      </c>
      <c r="C5326" s="68" t="s">
        <v>2297</v>
      </c>
      <c r="D5326" s="68" t="s">
        <v>2114</v>
      </c>
      <c r="E5326" s="68" t="s">
        <v>2010</v>
      </c>
      <c r="F5326" s="68" t="s">
        <v>2011</v>
      </c>
      <c r="G5326" s="68" t="s">
        <v>2037</v>
      </c>
      <c r="H5326" s="68" t="s">
        <v>2038</v>
      </c>
      <c r="I5326" s="68">
        <v>9</v>
      </c>
      <c r="J5326" s="68" t="s">
        <v>2267</v>
      </c>
      <c r="K5326" s="68">
        <v>2.8</v>
      </c>
      <c r="L5326" s="68">
        <v>0.72</v>
      </c>
      <c r="M5326" s="68" t="s">
        <v>1960</v>
      </c>
      <c r="N5326" s="143">
        <f>IF(対応ガラス検索!$E$2="-","",IF(対応ガラス検索!$E$2&gt;=K5326,MAX($N$2:N5325)+1,""))</f>
        <v>5325</v>
      </c>
      <c r="O5326" s="143" t="str">
        <f>IF(対応ガラス検索!$E$2="-","",IF(L5326&lt;=0.65,MAX($O$2:O5325)+1,""))</f>
        <v/>
      </c>
      <c r="P5326" s="144"/>
      <c r="Q5326" s="145"/>
    </row>
    <row r="5327" spans="1:17" x14ac:dyDescent="0.4">
      <c r="A5327" s="68">
        <v>5326</v>
      </c>
      <c r="B5327" s="68" t="s">
        <v>2056</v>
      </c>
      <c r="C5327" s="68" t="s">
        <v>2297</v>
      </c>
      <c r="D5327" s="68" t="s">
        <v>2114</v>
      </c>
      <c r="E5327" s="68" t="s">
        <v>2010</v>
      </c>
      <c r="F5327" s="68" t="s">
        <v>2011</v>
      </c>
      <c r="G5327" s="68" t="s">
        <v>2037</v>
      </c>
      <c r="H5327" s="68" t="s">
        <v>2038</v>
      </c>
      <c r="I5327" s="68">
        <v>10</v>
      </c>
      <c r="J5327" s="68" t="s">
        <v>2267</v>
      </c>
      <c r="K5327" s="68">
        <v>2.7</v>
      </c>
      <c r="L5327" s="68">
        <v>0.72</v>
      </c>
      <c r="M5327" s="68" t="s">
        <v>1960</v>
      </c>
      <c r="N5327" s="143">
        <f>IF(対応ガラス検索!$E$2="-","",IF(対応ガラス検索!$E$2&gt;=K5327,MAX($N$2:N5326)+1,""))</f>
        <v>5326</v>
      </c>
      <c r="O5327" s="143" t="str">
        <f>IF(対応ガラス検索!$E$2="-","",IF(L5327&lt;=0.65,MAX($O$2:O5326)+1,""))</f>
        <v/>
      </c>
      <c r="P5327" s="144"/>
      <c r="Q5327" s="145"/>
    </row>
    <row r="5328" spans="1:17" x14ac:dyDescent="0.4">
      <c r="A5328" s="68">
        <v>5327</v>
      </c>
      <c r="B5328" s="68" t="s">
        <v>2056</v>
      </c>
      <c r="C5328" s="68" t="s">
        <v>2297</v>
      </c>
      <c r="D5328" s="68" t="s">
        <v>2114</v>
      </c>
      <c r="E5328" s="68" t="s">
        <v>2010</v>
      </c>
      <c r="F5328" s="68" t="s">
        <v>2011</v>
      </c>
      <c r="G5328" s="68" t="s">
        <v>2037</v>
      </c>
      <c r="H5328" s="68" t="s">
        <v>2038</v>
      </c>
      <c r="I5328" s="68">
        <v>11</v>
      </c>
      <c r="J5328" s="68" t="s">
        <v>2267</v>
      </c>
      <c r="K5328" s="68">
        <v>2.7</v>
      </c>
      <c r="L5328" s="68">
        <v>0.72</v>
      </c>
      <c r="M5328" s="68" t="s">
        <v>1960</v>
      </c>
      <c r="N5328" s="143">
        <f>IF(対応ガラス検索!$E$2="-","",IF(対応ガラス検索!$E$2&gt;=K5328,MAX($N$2:N5327)+1,""))</f>
        <v>5327</v>
      </c>
      <c r="O5328" s="143" t="str">
        <f>IF(対応ガラス検索!$E$2="-","",IF(L5328&lt;=0.65,MAX($O$2:O5327)+1,""))</f>
        <v/>
      </c>
      <c r="P5328" s="144"/>
      <c r="Q5328" s="145"/>
    </row>
    <row r="5329" spans="1:17" x14ac:dyDescent="0.4">
      <c r="A5329" s="68">
        <v>5328</v>
      </c>
      <c r="B5329" s="68" t="s">
        <v>2056</v>
      </c>
      <c r="C5329" s="68" t="s">
        <v>2297</v>
      </c>
      <c r="D5329" s="68" t="s">
        <v>2114</v>
      </c>
      <c r="E5329" s="68" t="s">
        <v>2010</v>
      </c>
      <c r="F5329" s="68" t="s">
        <v>2011</v>
      </c>
      <c r="G5329" s="68" t="s">
        <v>2037</v>
      </c>
      <c r="H5329" s="68" t="s">
        <v>2038</v>
      </c>
      <c r="I5329" s="68">
        <v>12</v>
      </c>
      <c r="J5329" s="68" t="s">
        <v>2267</v>
      </c>
      <c r="K5329" s="68">
        <v>2.7</v>
      </c>
      <c r="L5329" s="68">
        <v>0.72</v>
      </c>
      <c r="M5329" s="68" t="s">
        <v>1960</v>
      </c>
      <c r="N5329" s="143">
        <f>IF(対応ガラス検索!$E$2="-","",IF(対応ガラス検索!$E$2&gt;=K5329,MAX($N$2:N5328)+1,""))</f>
        <v>5328</v>
      </c>
      <c r="O5329" s="143" t="str">
        <f>IF(対応ガラス検索!$E$2="-","",IF(L5329&lt;=0.65,MAX($O$2:O5328)+1,""))</f>
        <v/>
      </c>
      <c r="P5329" s="144"/>
      <c r="Q5329" s="145"/>
    </row>
    <row r="5330" spans="1:17" x14ac:dyDescent="0.4">
      <c r="A5330" s="68">
        <v>5329</v>
      </c>
      <c r="B5330" s="68" t="s">
        <v>2056</v>
      </c>
      <c r="C5330" s="68" t="s">
        <v>2297</v>
      </c>
      <c r="D5330" s="68" t="s">
        <v>2115</v>
      </c>
      <c r="E5330" s="68" t="s">
        <v>2010</v>
      </c>
      <c r="F5330" s="68" t="s">
        <v>2011</v>
      </c>
      <c r="G5330" s="68" t="s">
        <v>2047</v>
      </c>
      <c r="H5330" s="68" t="s">
        <v>2048</v>
      </c>
      <c r="I5330" s="68">
        <v>6</v>
      </c>
      <c r="J5330" s="68" t="s">
        <v>2267</v>
      </c>
      <c r="K5330" s="68">
        <v>3</v>
      </c>
      <c r="L5330" s="68">
        <v>0.72</v>
      </c>
      <c r="M5330" s="68" t="s">
        <v>2002</v>
      </c>
      <c r="N5330" s="143">
        <f>IF(対応ガラス検索!$E$2="-","",IF(対応ガラス検索!$E$2&gt;=K5330,MAX($N$2:N5329)+1,""))</f>
        <v>5329</v>
      </c>
      <c r="O5330" s="143" t="str">
        <f>IF(対応ガラス検索!$E$2="-","",IF(L5330&lt;=0.65,MAX($O$2:O5329)+1,""))</f>
        <v/>
      </c>
      <c r="P5330" s="144"/>
      <c r="Q5330" s="145"/>
    </row>
    <row r="5331" spans="1:17" x14ac:dyDescent="0.4">
      <c r="A5331" s="68">
        <v>5330</v>
      </c>
      <c r="B5331" s="68" t="s">
        <v>2056</v>
      </c>
      <c r="C5331" s="68" t="s">
        <v>2297</v>
      </c>
      <c r="D5331" s="68" t="s">
        <v>2115</v>
      </c>
      <c r="E5331" s="68" t="s">
        <v>2010</v>
      </c>
      <c r="F5331" s="68" t="s">
        <v>2011</v>
      </c>
      <c r="G5331" s="68" t="s">
        <v>2047</v>
      </c>
      <c r="H5331" s="68" t="s">
        <v>2048</v>
      </c>
      <c r="I5331" s="68">
        <v>7</v>
      </c>
      <c r="J5331" s="68" t="s">
        <v>2267</v>
      </c>
      <c r="K5331" s="68">
        <v>2.9</v>
      </c>
      <c r="L5331" s="68">
        <v>0.72</v>
      </c>
      <c r="M5331" s="68" t="s">
        <v>2002</v>
      </c>
      <c r="N5331" s="143">
        <f>IF(対応ガラス検索!$E$2="-","",IF(対応ガラス検索!$E$2&gt;=K5331,MAX($N$2:N5330)+1,""))</f>
        <v>5330</v>
      </c>
      <c r="O5331" s="143" t="str">
        <f>IF(対応ガラス検索!$E$2="-","",IF(L5331&lt;=0.65,MAX($O$2:O5330)+1,""))</f>
        <v/>
      </c>
      <c r="P5331" s="144"/>
      <c r="Q5331" s="145"/>
    </row>
    <row r="5332" spans="1:17" x14ac:dyDescent="0.4">
      <c r="A5332" s="68">
        <v>5331</v>
      </c>
      <c r="B5332" s="68" t="s">
        <v>2056</v>
      </c>
      <c r="C5332" s="68" t="s">
        <v>2297</v>
      </c>
      <c r="D5332" s="68" t="s">
        <v>2115</v>
      </c>
      <c r="E5332" s="68" t="s">
        <v>2010</v>
      </c>
      <c r="F5332" s="68" t="s">
        <v>2011</v>
      </c>
      <c r="G5332" s="68" t="s">
        <v>2047</v>
      </c>
      <c r="H5332" s="68" t="s">
        <v>2048</v>
      </c>
      <c r="I5332" s="68">
        <v>8</v>
      </c>
      <c r="J5332" s="68" t="s">
        <v>2267</v>
      </c>
      <c r="K5332" s="142">
        <v>2.8</v>
      </c>
      <c r="L5332" s="68">
        <v>0.73</v>
      </c>
      <c r="M5332" s="68" t="s">
        <v>2002</v>
      </c>
      <c r="N5332" s="143">
        <f>IF(対応ガラス検索!$E$2="-","",IF(対応ガラス検索!$E$2&gt;=K5332,MAX($N$2:N5331)+1,""))</f>
        <v>5331</v>
      </c>
      <c r="O5332" s="143" t="str">
        <f>IF(対応ガラス検索!$E$2="-","",IF(L5332&lt;=0.65,MAX($O$2:O5331)+1,""))</f>
        <v/>
      </c>
      <c r="P5332" s="144"/>
      <c r="Q5332" s="145"/>
    </row>
    <row r="5333" spans="1:17" x14ac:dyDescent="0.4">
      <c r="A5333" s="68">
        <v>5332</v>
      </c>
      <c r="B5333" s="68" t="s">
        <v>2056</v>
      </c>
      <c r="C5333" s="68" t="s">
        <v>2297</v>
      </c>
      <c r="D5333" s="68" t="s">
        <v>2115</v>
      </c>
      <c r="E5333" s="68" t="s">
        <v>2010</v>
      </c>
      <c r="F5333" s="68" t="s">
        <v>2011</v>
      </c>
      <c r="G5333" s="68" t="s">
        <v>2047</v>
      </c>
      <c r="H5333" s="68" t="s">
        <v>2048</v>
      </c>
      <c r="I5333" s="68">
        <v>9</v>
      </c>
      <c r="J5333" s="68" t="s">
        <v>2267</v>
      </c>
      <c r="K5333" s="68">
        <v>2.8</v>
      </c>
      <c r="L5333" s="68">
        <v>0.73</v>
      </c>
      <c r="M5333" s="68" t="s">
        <v>2002</v>
      </c>
      <c r="N5333" s="143">
        <f>IF(対応ガラス検索!$E$2="-","",IF(対応ガラス検索!$E$2&gt;=K5333,MAX($N$2:N5332)+1,""))</f>
        <v>5332</v>
      </c>
      <c r="O5333" s="143" t="str">
        <f>IF(対応ガラス検索!$E$2="-","",IF(L5333&lt;=0.65,MAX($O$2:O5332)+1,""))</f>
        <v/>
      </c>
      <c r="P5333" s="144"/>
      <c r="Q5333" s="145"/>
    </row>
    <row r="5334" spans="1:17" x14ac:dyDescent="0.4">
      <c r="A5334" s="68">
        <v>5333</v>
      </c>
      <c r="B5334" s="68" t="s">
        <v>2056</v>
      </c>
      <c r="C5334" s="68" t="s">
        <v>2297</v>
      </c>
      <c r="D5334" s="68" t="s">
        <v>2115</v>
      </c>
      <c r="E5334" s="68" t="s">
        <v>2010</v>
      </c>
      <c r="F5334" s="68" t="s">
        <v>2011</v>
      </c>
      <c r="G5334" s="68" t="s">
        <v>2047</v>
      </c>
      <c r="H5334" s="68" t="s">
        <v>2048</v>
      </c>
      <c r="I5334" s="68">
        <v>10</v>
      </c>
      <c r="J5334" s="68" t="s">
        <v>2267</v>
      </c>
      <c r="K5334" s="68">
        <v>2.7</v>
      </c>
      <c r="L5334" s="68">
        <v>0.73</v>
      </c>
      <c r="M5334" s="68" t="s">
        <v>2002</v>
      </c>
      <c r="N5334" s="143">
        <f>IF(対応ガラス検索!$E$2="-","",IF(対応ガラス検索!$E$2&gt;=K5334,MAX($N$2:N5333)+1,""))</f>
        <v>5333</v>
      </c>
      <c r="O5334" s="143" t="str">
        <f>IF(対応ガラス検索!$E$2="-","",IF(L5334&lt;=0.65,MAX($O$2:O5333)+1,""))</f>
        <v/>
      </c>
      <c r="P5334" s="144"/>
      <c r="Q5334" s="145"/>
    </row>
    <row r="5335" spans="1:17" x14ac:dyDescent="0.4">
      <c r="A5335" s="68">
        <v>5334</v>
      </c>
      <c r="B5335" s="68" t="s">
        <v>2056</v>
      </c>
      <c r="C5335" s="68" t="s">
        <v>2297</v>
      </c>
      <c r="D5335" s="68" t="s">
        <v>2115</v>
      </c>
      <c r="E5335" s="68" t="s">
        <v>2010</v>
      </c>
      <c r="F5335" s="68" t="s">
        <v>2011</v>
      </c>
      <c r="G5335" s="68" t="s">
        <v>2047</v>
      </c>
      <c r="H5335" s="68" t="s">
        <v>2048</v>
      </c>
      <c r="I5335" s="68">
        <v>11</v>
      </c>
      <c r="J5335" s="68" t="s">
        <v>2267</v>
      </c>
      <c r="K5335" s="68">
        <v>2.7</v>
      </c>
      <c r="L5335" s="68">
        <v>0.73</v>
      </c>
      <c r="M5335" s="68" t="s">
        <v>2002</v>
      </c>
      <c r="N5335" s="143">
        <f>IF(対応ガラス検索!$E$2="-","",IF(対応ガラス検索!$E$2&gt;=K5335,MAX($N$2:N5334)+1,""))</f>
        <v>5334</v>
      </c>
      <c r="O5335" s="143" t="str">
        <f>IF(対応ガラス検索!$E$2="-","",IF(L5335&lt;=0.65,MAX($O$2:O5334)+1,""))</f>
        <v/>
      </c>
      <c r="P5335" s="144"/>
      <c r="Q5335" s="145"/>
    </row>
    <row r="5336" spans="1:17" x14ac:dyDescent="0.4">
      <c r="A5336" s="68">
        <v>5335</v>
      </c>
      <c r="B5336" s="68" t="s">
        <v>2056</v>
      </c>
      <c r="C5336" s="68" t="s">
        <v>2297</v>
      </c>
      <c r="D5336" s="68" t="s">
        <v>2115</v>
      </c>
      <c r="E5336" s="68" t="s">
        <v>2010</v>
      </c>
      <c r="F5336" s="68" t="s">
        <v>2011</v>
      </c>
      <c r="G5336" s="68" t="s">
        <v>2047</v>
      </c>
      <c r="H5336" s="68" t="s">
        <v>2048</v>
      </c>
      <c r="I5336" s="68">
        <v>12</v>
      </c>
      <c r="J5336" s="68" t="s">
        <v>2267</v>
      </c>
      <c r="K5336" s="68">
        <v>2.6</v>
      </c>
      <c r="L5336" s="68">
        <v>0.73</v>
      </c>
      <c r="M5336" s="68" t="s">
        <v>2002</v>
      </c>
      <c r="N5336" s="143">
        <f>IF(対応ガラス検索!$E$2="-","",IF(対応ガラス検索!$E$2&gt;=K5336,MAX($N$2:N5335)+1,""))</f>
        <v>5335</v>
      </c>
      <c r="O5336" s="143" t="str">
        <f>IF(対応ガラス検索!$E$2="-","",IF(L5336&lt;=0.65,MAX($O$2:O5335)+1,""))</f>
        <v/>
      </c>
      <c r="P5336" s="144"/>
      <c r="Q5336" s="145"/>
    </row>
    <row r="5337" spans="1:17" x14ac:dyDescent="0.4">
      <c r="A5337" s="68">
        <v>5336</v>
      </c>
      <c r="B5337" s="68" t="s">
        <v>2056</v>
      </c>
      <c r="C5337" s="68" t="s">
        <v>2297</v>
      </c>
      <c r="D5337" s="68" t="s">
        <v>2116</v>
      </c>
      <c r="E5337" s="68" t="s">
        <v>2025</v>
      </c>
      <c r="F5337" s="68" t="s">
        <v>2026</v>
      </c>
      <c r="G5337" s="68" t="s">
        <v>1971</v>
      </c>
      <c r="H5337" s="68" t="s">
        <v>1972</v>
      </c>
      <c r="I5337" s="68">
        <v>7</v>
      </c>
      <c r="J5337" s="68" t="s">
        <v>2267</v>
      </c>
      <c r="K5337" s="142">
        <v>3</v>
      </c>
      <c r="L5337" s="68">
        <v>0.77</v>
      </c>
      <c r="M5337" s="68" t="s">
        <v>1960</v>
      </c>
      <c r="N5337" s="143">
        <f>IF(対応ガラス検索!$E$2="-","",IF(対応ガラス検索!$E$2&gt;=K5337,MAX($N$2:N5336)+1,""))</f>
        <v>5336</v>
      </c>
      <c r="O5337" s="143" t="str">
        <f>IF(対応ガラス検索!$E$2="-","",IF(L5337&lt;=0.65,MAX($O$2:O5336)+1,""))</f>
        <v/>
      </c>
      <c r="P5337" s="144"/>
      <c r="Q5337" s="145"/>
    </row>
    <row r="5338" spans="1:17" x14ac:dyDescent="0.4">
      <c r="A5338" s="68">
        <v>5337</v>
      </c>
      <c r="B5338" s="68" t="s">
        <v>2056</v>
      </c>
      <c r="C5338" s="68" t="s">
        <v>2297</v>
      </c>
      <c r="D5338" s="68" t="s">
        <v>2116</v>
      </c>
      <c r="E5338" s="68" t="s">
        <v>2025</v>
      </c>
      <c r="F5338" s="68" t="s">
        <v>2026</v>
      </c>
      <c r="G5338" s="68" t="s">
        <v>1971</v>
      </c>
      <c r="H5338" s="68" t="s">
        <v>1972</v>
      </c>
      <c r="I5338" s="68">
        <v>8</v>
      </c>
      <c r="J5338" s="68" t="s">
        <v>2267</v>
      </c>
      <c r="K5338" s="68">
        <v>2.9</v>
      </c>
      <c r="L5338" s="68">
        <v>0.77</v>
      </c>
      <c r="M5338" s="68" t="s">
        <v>1960</v>
      </c>
      <c r="N5338" s="143">
        <f>IF(対応ガラス検索!$E$2="-","",IF(対応ガラス検索!$E$2&gt;=K5338,MAX($N$2:N5337)+1,""))</f>
        <v>5337</v>
      </c>
      <c r="O5338" s="143" t="str">
        <f>IF(対応ガラス検索!$E$2="-","",IF(L5338&lt;=0.65,MAX($O$2:O5337)+1,""))</f>
        <v/>
      </c>
      <c r="P5338" s="144"/>
      <c r="Q5338" s="145"/>
    </row>
    <row r="5339" spans="1:17" x14ac:dyDescent="0.4">
      <c r="A5339" s="68">
        <v>5338</v>
      </c>
      <c r="B5339" s="68" t="s">
        <v>2056</v>
      </c>
      <c r="C5339" s="68" t="s">
        <v>2297</v>
      </c>
      <c r="D5339" s="68" t="s">
        <v>2116</v>
      </c>
      <c r="E5339" s="68" t="s">
        <v>2025</v>
      </c>
      <c r="F5339" s="68" t="s">
        <v>2026</v>
      </c>
      <c r="G5339" s="68" t="s">
        <v>1971</v>
      </c>
      <c r="H5339" s="68" t="s">
        <v>1972</v>
      </c>
      <c r="I5339" s="68">
        <v>9</v>
      </c>
      <c r="J5339" s="68" t="s">
        <v>2267</v>
      </c>
      <c r="K5339" s="68">
        <v>2.8</v>
      </c>
      <c r="L5339" s="68">
        <v>0.77</v>
      </c>
      <c r="M5339" s="68" t="s">
        <v>1960</v>
      </c>
      <c r="N5339" s="143">
        <f>IF(対応ガラス検索!$E$2="-","",IF(対応ガラス検索!$E$2&gt;=K5339,MAX($N$2:N5338)+1,""))</f>
        <v>5338</v>
      </c>
      <c r="O5339" s="143" t="str">
        <f>IF(対応ガラス検索!$E$2="-","",IF(L5339&lt;=0.65,MAX($O$2:O5338)+1,""))</f>
        <v/>
      </c>
      <c r="P5339" s="144"/>
      <c r="Q5339" s="145"/>
    </row>
    <row r="5340" spans="1:17" x14ac:dyDescent="0.4">
      <c r="A5340" s="68">
        <v>5339</v>
      </c>
      <c r="B5340" s="68" t="s">
        <v>2056</v>
      </c>
      <c r="C5340" s="68" t="s">
        <v>2297</v>
      </c>
      <c r="D5340" s="68" t="s">
        <v>2116</v>
      </c>
      <c r="E5340" s="68" t="s">
        <v>2025</v>
      </c>
      <c r="F5340" s="68" t="s">
        <v>2026</v>
      </c>
      <c r="G5340" s="68" t="s">
        <v>1971</v>
      </c>
      <c r="H5340" s="68" t="s">
        <v>1972</v>
      </c>
      <c r="I5340" s="68">
        <v>10</v>
      </c>
      <c r="J5340" s="68" t="s">
        <v>2267</v>
      </c>
      <c r="K5340" s="68">
        <v>2.8</v>
      </c>
      <c r="L5340" s="68">
        <v>0.77</v>
      </c>
      <c r="M5340" s="68" t="s">
        <v>1960</v>
      </c>
      <c r="N5340" s="143">
        <f>IF(対応ガラス検索!$E$2="-","",IF(対応ガラス検索!$E$2&gt;=K5340,MAX($N$2:N5339)+1,""))</f>
        <v>5339</v>
      </c>
      <c r="O5340" s="143" t="str">
        <f>IF(対応ガラス検索!$E$2="-","",IF(L5340&lt;=0.65,MAX($O$2:O5339)+1,""))</f>
        <v/>
      </c>
      <c r="P5340" s="144"/>
      <c r="Q5340" s="145"/>
    </row>
    <row r="5341" spans="1:17" x14ac:dyDescent="0.4">
      <c r="A5341" s="68">
        <v>5340</v>
      </c>
      <c r="B5341" s="68" t="s">
        <v>2056</v>
      </c>
      <c r="C5341" s="68" t="s">
        <v>2297</v>
      </c>
      <c r="D5341" s="68" t="s">
        <v>2116</v>
      </c>
      <c r="E5341" s="68" t="s">
        <v>2025</v>
      </c>
      <c r="F5341" s="68" t="s">
        <v>2026</v>
      </c>
      <c r="G5341" s="68" t="s">
        <v>1971</v>
      </c>
      <c r="H5341" s="68" t="s">
        <v>1972</v>
      </c>
      <c r="I5341" s="68">
        <v>11</v>
      </c>
      <c r="J5341" s="68" t="s">
        <v>2267</v>
      </c>
      <c r="K5341" s="68">
        <v>2.7</v>
      </c>
      <c r="L5341" s="68">
        <v>0.77</v>
      </c>
      <c r="M5341" s="68" t="s">
        <v>1960</v>
      </c>
      <c r="N5341" s="143">
        <f>IF(対応ガラス検索!$E$2="-","",IF(対応ガラス検索!$E$2&gt;=K5341,MAX($N$2:N5340)+1,""))</f>
        <v>5340</v>
      </c>
      <c r="O5341" s="143" t="str">
        <f>IF(対応ガラス検索!$E$2="-","",IF(L5341&lt;=0.65,MAX($O$2:O5340)+1,""))</f>
        <v/>
      </c>
      <c r="P5341" s="144"/>
      <c r="Q5341" s="145"/>
    </row>
    <row r="5342" spans="1:17" x14ac:dyDescent="0.4">
      <c r="A5342" s="68">
        <v>5341</v>
      </c>
      <c r="B5342" s="68" t="s">
        <v>2056</v>
      </c>
      <c r="C5342" s="68" t="s">
        <v>2297</v>
      </c>
      <c r="D5342" s="68" t="s">
        <v>2116</v>
      </c>
      <c r="E5342" s="68" t="s">
        <v>2025</v>
      </c>
      <c r="F5342" s="68" t="s">
        <v>2026</v>
      </c>
      <c r="G5342" s="68" t="s">
        <v>1971</v>
      </c>
      <c r="H5342" s="68" t="s">
        <v>1972</v>
      </c>
      <c r="I5342" s="68">
        <v>12</v>
      </c>
      <c r="J5342" s="68" t="s">
        <v>2267</v>
      </c>
      <c r="K5342" s="68">
        <v>2.7</v>
      </c>
      <c r="L5342" s="68">
        <v>0.77</v>
      </c>
      <c r="M5342" s="68" t="s">
        <v>1960</v>
      </c>
      <c r="N5342" s="143">
        <f>IF(対応ガラス検索!$E$2="-","",IF(対応ガラス検索!$E$2&gt;=K5342,MAX($N$2:N5341)+1,""))</f>
        <v>5341</v>
      </c>
      <c r="O5342" s="143" t="str">
        <f>IF(対応ガラス検索!$E$2="-","",IF(L5342&lt;=0.65,MAX($O$2:O5341)+1,""))</f>
        <v/>
      </c>
      <c r="P5342" s="144"/>
      <c r="Q5342" s="145"/>
    </row>
    <row r="5343" spans="1:17" x14ac:dyDescent="0.4">
      <c r="A5343" s="68">
        <v>5342</v>
      </c>
      <c r="B5343" s="68" t="s">
        <v>2056</v>
      </c>
      <c r="C5343" s="68" t="s">
        <v>2297</v>
      </c>
      <c r="D5343" s="68" t="s">
        <v>2116</v>
      </c>
      <c r="E5343" s="68" t="s">
        <v>2025</v>
      </c>
      <c r="F5343" s="68" t="s">
        <v>2026</v>
      </c>
      <c r="G5343" s="68" t="s">
        <v>1971</v>
      </c>
      <c r="H5343" s="68" t="s">
        <v>1972</v>
      </c>
      <c r="I5343" s="68">
        <v>13</v>
      </c>
      <c r="J5343" s="68" t="s">
        <v>2267</v>
      </c>
      <c r="K5343" s="68">
        <v>2.7</v>
      </c>
      <c r="L5343" s="68">
        <v>0.77</v>
      </c>
      <c r="M5343" s="68" t="s">
        <v>1960</v>
      </c>
      <c r="N5343" s="143">
        <f>IF(対応ガラス検索!$E$2="-","",IF(対応ガラス検索!$E$2&gt;=K5343,MAX($N$2:N5342)+1,""))</f>
        <v>5342</v>
      </c>
      <c r="O5343" s="143" t="str">
        <f>IF(対応ガラス検索!$E$2="-","",IF(L5343&lt;=0.65,MAX($O$2:O5342)+1,""))</f>
        <v/>
      </c>
      <c r="P5343" s="144"/>
      <c r="Q5343" s="145"/>
    </row>
    <row r="5344" spans="1:17" x14ac:dyDescent="0.4">
      <c r="A5344" s="68">
        <v>5343</v>
      </c>
      <c r="B5344" s="68" t="s">
        <v>2056</v>
      </c>
      <c r="C5344" s="68" t="s">
        <v>2297</v>
      </c>
      <c r="D5344" s="68" t="s">
        <v>2116</v>
      </c>
      <c r="E5344" s="68" t="s">
        <v>2025</v>
      </c>
      <c r="F5344" s="68" t="s">
        <v>2026</v>
      </c>
      <c r="G5344" s="68" t="s">
        <v>1971</v>
      </c>
      <c r="H5344" s="68" t="s">
        <v>1972</v>
      </c>
      <c r="I5344" s="68">
        <v>14</v>
      </c>
      <c r="J5344" s="68" t="s">
        <v>2267</v>
      </c>
      <c r="K5344" s="68">
        <v>2.7</v>
      </c>
      <c r="L5344" s="68">
        <v>0.77</v>
      </c>
      <c r="M5344" s="68" t="s">
        <v>1960</v>
      </c>
      <c r="N5344" s="143">
        <f>IF(対応ガラス検索!$E$2="-","",IF(対応ガラス検索!$E$2&gt;=K5344,MAX($N$2:N5343)+1,""))</f>
        <v>5343</v>
      </c>
      <c r="O5344" s="143" t="str">
        <f>IF(対応ガラス検索!$E$2="-","",IF(L5344&lt;=0.65,MAX($O$2:O5343)+1,""))</f>
        <v/>
      </c>
      <c r="P5344" s="144"/>
      <c r="Q5344" s="145"/>
    </row>
    <row r="5345" spans="1:17" x14ac:dyDescent="0.4">
      <c r="A5345" s="68">
        <v>5344</v>
      </c>
      <c r="B5345" s="68" t="s">
        <v>2056</v>
      </c>
      <c r="C5345" s="68" t="s">
        <v>2297</v>
      </c>
      <c r="D5345" s="68" t="s">
        <v>2117</v>
      </c>
      <c r="E5345" s="68" t="s">
        <v>2025</v>
      </c>
      <c r="F5345" s="68" t="s">
        <v>2026</v>
      </c>
      <c r="G5345" s="68" t="s">
        <v>1976</v>
      </c>
      <c r="H5345" s="68" t="s">
        <v>1977</v>
      </c>
      <c r="I5345" s="68">
        <v>6</v>
      </c>
      <c r="J5345" s="68" t="s">
        <v>2267</v>
      </c>
      <c r="K5345" s="142">
        <v>3.1</v>
      </c>
      <c r="L5345" s="68">
        <v>0.76</v>
      </c>
      <c r="M5345" s="68" t="s">
        <v>1960</v>
      </c>
      <c r="N5345" s="143">
        <f>IF(対応ガラス検索!$E$2="-","",IF(対応ガラス検索!$E$2&gt;=K5345,MAX($N$2:N5344)+1,""))</f>
        <v>5344</v>
      </c>
      <c r="O5345" s="143" t="str">
        <f>IF(対応ガラス検索!$E$2="-","",IF(L5345&lt;=0.65,MAX($O$2:O5344)+1,""))</f>
        <v/>
      </c>
      <c r="P5345" s="144"/>
      <c r="Q5345" s="145"/>
    </row>
    <row r="5346" spans="1:17" x14ac:dyDescent="0.4">
      <c r="A5346" s="68">
        <v>5345</v>
      </c>
      <c r="B5346" s="68" t="s">
        <v>2056</v>
      </c>
      <c r="C5346" s="68" t="s">
        <v>2297</v>
      </c>
      <c r="D5346" s="68" t="s">
        <v>2117</v>
      </c>
      <c r="E5346" s="68" t="s">
        <v>2025</v>
      </c>
      <c r="F5346" s="68" t="s">
        <v>2026</v>
      </c>
      <c r="G5346" s="68" t="s">
        <v>1976</v>
      </c>
      <c r="H5346" s="68" t="s">
        <v>1977</v>
      </c>
      <c r="I5346" s="68">
        <v>7</v>
      </c>
      <c r="J5346" s="68" t="s">
        <v>2267</v>
      </c>
      <c r="K5346" s="68">
        <v>3</v>
      </c>
      <c r="L5346" s="68">
        <v>0.76</v>
      </c>
      <c r="M5346" s="68" t="s">
        <v>1960</v>
      </c>
      <c r="N5346" s="143">
        <f>IF(対応ガラス検索!$E$2="-","",IF(対応ガラス検索!$E$2&gt;=K5346,MAX($N$2:N5345)+1,""))</f>
        <v>5345</v>
      </c>
      <c r="O5346" s="143" t="str">
        <f>IF(対応ガラス検索!$E$2="-","",IF(L5346&lt;=0.65,MAX($O$2:O5345)+1,""))</f>
        <v/>
      </c>
      <c r="P5346" s="144"/>
      <c r="Q5346" s="145"/>
    </row>
    <row r="5347" spans="1:17" x14ac:dyDescent="0.4">
      <c r="A5347" s="68">
        <v>5346</v>
      </c>
      <c r="B5347" s="68" t="s">
        <v>2056</v>
      </c>
      <c r="C5347" s="68" t="s">
        <v>2297</v>
      </c>
      <c r="D5347" s="68" t="s">
        <v>2117</v>
      </c>
      <c r="E5347" s="68" t="s">
        <v>2025</v>
      </c>
      <c r="F5347" s="68" t="s">
        <v>2026</v>
      </c>
      <c r="G5347" s="68" t="s">
        <v>1976</v>
      </c>
      <c r="H5347" s="68" t="s">
        <v>1977</v>
      </c>
      <c r="I5347" s="68">
        <v>8</v>
      </c>
      <c r="J5347" s="68" t="s">
        <v>2267</v>
      </c>
      <c r="K5347" s="68">
        <v>2.9</v>
      </c>
      <c r="L5347" s="68">
        <v>0.76</v>
      </c>
      <c r="M5347" s="68" t="s">
        <v>1960</v>
      </c>
      <c r="N5347" s="143">
        <f>IF(対応ガラス検索!$E$2="-","",IF(対応ガラス検索!$E$2&gt;=K5347,MAX($N$2:N5346)+1,""))</f>
        <v>5346</v>
      </c>
      <c r="O5347" s="143" t="str">
        <f>IF(対応ガラス検索!$E$2="-","",IF(L5347&lt;=0.65,MAX($O$2:O5346)+1,""))</f>
        <v/>
      </c>
      <c r="P5347" s="144"/>
      <c r="Q5347" s="145"/>
    </row>
    <row r="5348" spans="1:17" x14ac:dyDescent="0.4">
      <c r="A5348" s="68">
        <v>5347</v>
      </c>
      <c r="B5348" s="68" t="s">
        <v>2056</v>
      </c>
      <c r="C5348" s="68" t="s">
        <v>2297</v>
      </c>
      <c r="D5348" s="68" t="s">
        <v>2117</v>
      </c>
      <c r="E5348" s="68" t="s">
        <v>2025</v>
      </c>
      <c r="F5348" s="68" t="s">
        <v>2026</v>
      </c>
      <c r="G5348" s="68" t="s">
        <v>1976</v>
      </c>
      <c r="H5348" s="68" t="s">
        <v>1977</v>
      </c>
      <c r="I5348" s="68">
        <v>9</v>
      </c>
      <c r="J5348" s="68" t="s">
        <v>2267</v>
      </c>
      <c r="K5348" s="68">
        <v>2.8</v>
      </c>
      <c r="L5348" s="68">
        <v>0.77</v>
      </c>
      <c r="M5348" s="68" t="s">
        <v>1960</v>
      </c>
      <c r="N5348" s="143">
        <f>IF(対応ガラス検索!$E$2="-","",IF(対応ガラス検索!$E$2&gt;=K5348,MAX($N$2:N5347)+1,""))</f>
        <v>5347</v>
      </c>
      <c r="O5348" s="143" t="str">
        <f>IF(対応ガラス検索!$E$2="-","",IF(L5348&lt;=0.65,MAX($O$2:O5347)+1,""))</f>
        <v/>
      </c>
      <c r="P5348" s="144"/>
      <c r="Q5348" s="145"/>
    </row>
    <row r="5349" spans="1:17" x14ac:dyDescent="0.4">
      <c r="A5349" s="68">
        <v>5348</v>
      </c>
      <c r="B5349" s="68" t="s">
        <v>2056</v>
      </c>
      <c r="C5349" s="68" t="s">
        <v>2297</v>
      </c>
      <c r="D5349" s="68" t="s">
        <v>2117</v>
      </c>
      <c r="E5349" s="68" t="s">
        <v>2025</v>
      </c>
      <c r="F5349" s="68" t="s">
        <v>2026</v>
      </c>
      <c r="G5349" s="68" t="s">
        <v>1976</v>
      </c>
      <c r="H5349" s="68" t="s">
        <v>1977</v>
      </c>
      <c r="I5349" s="68">
        <v>10</v>
      </c>
      <c r="J5349" s="68" t="s">
        <v>2267</v>
      </c>
      <c r="K5349" s="68">
        <v>2.8</v>
      </c>
      <c r="L5349" s="68">
        <v>0.77</v>
      </c>
      <c r="M5349" s="68" t="s">
        <v>1960</v>
      </c>
      <c r="N5349" s="143">
        <f>IF(対応ガラス検索!$E$2="-","",IF(対応ガラス検索!$E$2&gt;=K5349,MAX($N$2:N5348)+1,""))</f>
        <v>5348</v>
      </c>
      <c r="O5349" s="143" t="str">
        <f>IF(対応ガラス検索!$E$2="-","",IF(L5349&lt;=0.65,MAX($O$2:O5348)+1,""))</f>
        <v/>
      </c>
      <c r="P5349" s="144"/>
      <c r="Q5349" s="145"/>
    </row>
    <row r="5350" spans="1:17" x14ac:dyDescent="0.4">
      <c r="A5350" s="68">
        <v>5349</v>
      </c>
      <c r="B5350" s="68" t="s">
        <v>2056</v>
      </c>
      <c r="C5350" s="68" t="s">
        <v>2297</v>
      </c>
      <c r="D5350" s="68" t="s">
        <v>2117</v>
      </c>
      <c r="E5350" s="68" t="s">
        <v>2025</v>
      </c>
      <c r="F5350" s="68" t="s">
        <v>2026</v>
      </c>
      <c r="G5350" s="68" t="s">
        <v>1976</v>
      </c>
      <c r="H5350" s="68" t="s">
        <v>1977</v>
      </c>
      <c r="I5350" s="68">
        <v>11</v>
      </c>
      <c r="J5350" s="68" t="s">
        <v>2267</v>
      </c>
      <c r="K5350" s="142">
        <v>2.7</v>
      </c>
      <c r="L5350" s="68">
        <v>0.77</v>
      </c>
      <c r="M5350" s="68" t="s">
        <v>1960</v>
      </c>
      <c r="N5350" s="143">
        <f>IF(対応ガラス検索!$E$2="-","",IF(対応ガラス検索!$E$2&gt;=K5350,MAX($N$2:N5349)+1,""))</f>
        <v>5349</v>
      </c>
      <c r="O5350" s="143" t="str">
        <f>IF(対応ガラス検索!$E$2="-","",IF(L5350&lt;=0.65,MAX($O$2:O5349)+1,""))</f>
        <v/>
      </c>
      <c r="P5350" s="144"/>
      <c r="Q5350" s="145"/>
    </row>
    <row r="5351" spans="1:17" x14ac:dyDescent="0.4">
      <c r="A5351" s="68">
        <v>5350</v>
      </c>
      <c r="B5351" s="68" t="s">
        <v>2056</v>
      </c>
      <c r="C5351" s="68" t="s">
        <v>2297</v>
      </c>
      <c r="D5351" s="68" t="s">
        <v>2117</v>
      </c>
      <c r="E5351" s="68" t="s">
        <v>2025</v>
      </c>
      <c r="F5351" s="68" t="s">
        <v>2026</v>
      </c>
      <c r="G5351" s="68" t="s">
        <v>1976</v>
      </c>
      <c r="H5351" s="68" t="s">
        <v>1977</v>
      </c>
      <c r="I5351" s="68">
        <v>12</v>
      </c>
      <c r="J5351" s="68" t="s">
        <v>2267</v>
      </c>
      <c r="K5351" s="68">
        <v>2.7</v>
      </c>
      <c r="L5351" s="68">
        <v>0.77</v>
      </c>
      <c r="M5351" s="68" t="s">
        <v>1960</v>
      </c>
      <c r="N5351" s="143">
        <f>IF(対応ガラス検索!$E$2="-","",IF(対応ガラス検索!$E$2&gt;=K5351,MAX($N$2:N5350)+1,""))</f>
        <v>5350</v>
      </c>
      <c r="O5351" s="143" t="str">
        <f>IF(対応ガラス検索!$E$2="-","",IF(L5351&lt;=0.65,MAX($O$2:O5350)+1,""))</f>
        <v/>
      </c>
      <c r="P5351" s="144"/>
      <c r="Q5351" s="145"/>
    </row>
    <row r="5352" spans="1:17" x14ac:dyDescent="0.4">
      <c r="A5352" s="68">
        <v>5351</v>
      </c>
      <c r="B5352" s="68" t="s">
        <v>2056</v>
      </c>
      <c r="C5352" s="68" t="s">
        <v>2297</v>
      </c>
      <c r="D5352" s="68" t="s">
        <v>2119</v>
      </c>
      <c r="E5352" s="68" t="s">
        <v>2025</v>
      </c>
      <c r="F5352" s="68" t="s">
        <v>2026</v>
      </c>
      <c r="G5352" s="68" t="s">
        <v>2010</v>
      </c>
      <c r="H5352" s="68" t="s">
        <v>2011</v>
      </c>
      <c r="I5352" s="68">
        <v>6</v>
      </c>
      <c r="J5352" s="68" t="s">
        <v>2267</v>
      </c>
      <c r="K5352" s="68">
        <v>3.1</v>
      </c>
      <c r="L5352" s="68">
        <v>0.76</v>
      </c>
      <c r="M5352" s="68" t="s">
        <v>1960</v>
      </c>
      <c r="N5352" s="143">
        <f>IF(対応ガラス検索!$E$2="-","",IF(対応ガラス検索!$E$2&gt;=K5352,MAX($N$2:N5351)+1,""))</f>
        <v>5351</v>
      </c>
      <c r="O5352" s="143" t="str">
        <f>IF(対応ガラス検索!$E$2="-","",IF(L5352&lt;=0.65,MAX($O$2:O5351)+1,""))</f>
        <v/>
      </c>
      <c r="P5352" s="144"/>
      <c r="Q5352" s="145"/>
    </row>
    <row r="5353" spans="1:17" x14ac:dyDescent="0.4">
      <c r="A5353" s="68">
        <v>5352</v>
      </c>
      <c r="B5353" s="68" t="s">
        <v>2056</v>
      </c>
      <c r="C5353" s="68" t="s">
        <v>2297</v>
      </c>
      <c r="D5353" s="68" t="s">
        <v>2119</v>
      </c>
      <c r="E5353" s="68" t="s">
        <v>2025</v>
      </c>
      <c r="F5353" s="68" t="s">
        <v>2026</v>
      </c>
      <c r="G5353" s="68" t="s">
        <v>2010</v>
      </c>
      <c r="H5353" s="68" t="s">
        <v>2011</v>
      </c>
      <c r="I5353" s="68">
        <v>7</v>
      </c>
      <c r="J5353" s="68" t="s">
        <v>2267</v>
      </c>
      <c r="K5353" s="68">
        <v>3</v>
      </c>
      <c r="L5353" s="68">
        <v>0.76</v>
      </c>
      <c r="M5353" s="68" t="s">
        <v>1960</v>
      </c>
      <c r="N5353" s="143">
        <f>IF(対応ガラス検索!$E$2="-","",IF(対応ガラス検索!$E$2&gt;=K5353,MAX($N$2:N5352)+1,""))</f>
        <v>5352</v>
      </c>
      <c r="O5353" s="143" t="str">
        <f>IF(対応ガラス検索!$E$2="-","",IF(L5353&lt;=0.65,MAX($O$2:O5352)+1,""))</f>
        <v/>
      </c>
      <c r="P5353" s="144"/>
      <c r="Q5353" s="145"/>
    </row>
    <row r="5354" spans="1:17" x14ac:dyDescent="0.4">
      <c r="A5354" s="68">
        <v>5353</v>
      </c>
      <c r="B5354" s="68" t="s">
        <v>2056</v>
      </c>
      <c r="C5354" s="68" t="s">
        <v>2297</v>
      </c>
      <c r="D5354" s="68" t="s">
        <v>2119</v>
      </c>
      <c r="E5354" s="68" t="s">
        <v>2025</v>
      </c>
      <c r="F5354" s="68" t="s">
        <v>2026</v>
      </c>
      <c r="G5354" s="68" t="s">
        <v>2010</v>
      </c>
      <c r="H5354" s="68" t="s">
        <v>2011</v>
      </c>
      <c r="I5354" s="68">
        <v>8</v>
      </c>
      <c r="J5354" s="68" t="s">
        <v>2267</v>
      </c>
      <c r="K5354" s="68">
        <v>2.9</v>
      </c>
      <c r="L5354" s="68">
        <v>0.76</v>
      </c>
      <c r="M5354" s="68" t="s">
        <v>1960</v>
      </c>
      <c r="N5354" s="143">
        <f>IF(対応ガラス検索!$E$2="-","",IF(対応ガラス検索!$E$2&gt;=K5354,MAX($N$2:N5353)+1,""))</f>
        <v>5353</v>
      </c>
      <c r="O5354" s="143" t="str">
        <f>IF(対応ガラス検索!$E$2="-","",IF(L5354&lt;=0.65,MAX($O$2:O5353)+1,""))</f>
        <v/>
      </c>
      <c r="P5354" s="144"/>
      <c r="Q5354" s="145"/>
    </row>
    <row r="5355" spans="1:17" x14ac:dyDescent="0.4">
      <c r="A5355" s="68">
        <v>5354</v>
      </c>
      <c r="B5355" s="68" t="s">
        <v>2056</v>
      </c>
      <c r="C5355" s="68" t="s">
        <v>2297</v>
      </c>
      <c r="D5355" s="68" t="s">
        <v>2119</v>
      </c>
      <c r="E5355" s="68" t="s">
        <v>2025</v>
      </c>
      <c r="F5355" s="68" t="s">
        <v>2026</v>
      </c>
      <c r="G5355" s="68" t="s">
        <v>2010</v>
      </c>
      <c r="H5355" s="68" t="s">
        <v>2011</v>
      </c>
      <c r="I5355" s="68">
        <v>9</v>
      </c>
      <c r="J5355" s="68" t="s">
        <v>2267</v>
      </c>
      <c r="K5355" s="68">
        <v>2.8</v>
      </c>
      <c r="L5355" s="68">
        <v>0.77</v>
      </c>
      <c r="M5355" s="68" t="s">
        <v>1960</v>
      </c>
      <c r="N5355" s="143">
        <f>IF(対応ガラス検索!$E$2="-","",IF(対応ガラス検索!$E$2&gt;=K5355,MAX($N$2:N5354)+1,""))</f>
        <v>5354</v>
      </c>
      <c r="O5355" s="143" t="str">
        <f>IF(対応ガラス検索!$E$2="-","",IF(L5355&lt;=0.65,MAX($O$2:O5354)+1,""))</f>
        <v/>
      </c>
      <c r="P5355" s="144"/>
      <c r="Q5355" s="145"/>
    </row>
    <row r="5356" spans="1:17" x14ac:dyDescent="0.4">
      <c r="A5356" s="68">
        <v>5355</v>
      </c>
      <c r="B5356" s="68" t="s">
        <v>2056</v>
      </c>
      <c r="C5356" s="68" t="s">
        <v>2297</v>
      </c>
      <c r="D5356" s="68" t="s">
        <v>2119</v>
      </c>
      <c r="E5356" s="68" t="s">
        <v>2025</v>
      </c>
      <c r="F5356" s="68" t="s">
        <v>2026</v>
      </c>
      <c r="G5356" s="68" t="s">
        <v>2010</v>
      </c>
      <c r="H5356" s="68" t="s">
        <v>2011</v>
      </c>
      <c r="I5356" s="68">
        <v>10</v>
      </c>
      <c r="J5356" s="68" t="s">
        <v>2267</v>
      </c>
      <c r="K5356" s="68">
        <v>2.8</v>
      </c>
      <c r="L5356" s="68">
        <v>0.77</v>
      </c>
      <c r="M5356" s="68" t="s">
        <v>1960</v>
      </c>
      <c r="N5356" s="143">
        <f>IF(対応ガラス検索!$E$2="-","",IF(対応ガラス検索!$E$2&gt;=K5356,MAX($N$2:N5355)+1,""))</f>
        <v>5355</v>
      </c>
      <c r="O5356" s="143" t="str">
        <f>IF(対応ガラス検索!$E$2="-","",IF(L5356&lt;=0.65,MAX($O$2:O5355)+1,""))</f>
        <v/>
      </c>
      <c r="P5356" s="144"/>
      <c r="Q5356" s="145"/>
    </row>
    <row r="5357" spans="1:17" x14ac:dyDescent="0.4">
      <c r="A5357" s="68">
        <v>5356</v>
      </c>
      <c r="B5357" s="68" t="s">
        <v>2056</v>
      </c>
      <c r="C5357" s="68" t="s">
        <v>2297</v>
      </c>
      <c r="D5357" s="68" t="s">
        <v>2119</v>
      </c>
      <c r="E5357" s="68" t="s">
        <v>2025</v>
      </c>
      <c r="F5357" s="68" t="s">
        <v>2026</v>
      </c>
      <c r="G5357" s="68" t="s">
        <v>2010</v>
      </c>
      <c r="H5357" s="68" t="s">
        <v>2011</v>
      </c>
      <c r="I5357" s="68">
        <v>11</v>
      </c>
      <c r="J5357" s="68" t="s">
        <v>2267</v>
      </c>
      <c r="K5357" s="68">
        <v>2.7</v>
      </c>
      <c r="L5357" s="68">
        <v>0.77</v>
      </c>
      <c r="M5357" s="68" t="s">
        <v>1960</v>
      </c>
      <c r="N5357" s="143">
        <f>IF(対応ガラス検索!$E$2="-","",IF(対応ガラス検索!$E$2&gt;=K5357,MAX($N$2:N5356)+1,""))</f>
        <v>5356</v>
      </c>
      <c r="O5357" s="143" t="str">
        <f>IF(対応ガラス検索!$E$2="-","",IF(L5357&lt;=0.65,MAX($O$2:O5356)+1,""))</f>
        <v/>
      </c>
      <c r="P5357" s="144"/>
      <c r="Q5357" s="145"/>
    </row>
    <row r="5358" spans="1:17" x14ac:dyDescent="0.4">
      <c r="A5358" s="68">
        <v>5357</v>
      </c>
      <c r="B5358" s="68" t="s">
        <v>2056</v>
      </c>
      <c r="C5358" s="68" t="s">
        <v>2297</v>
      </c>
      <c r="D5358" s="68" t="s">
        <v>2119</v>
      </c>
      <c r="E5358" s="68" t="s">
        <v>2025</v>
      </c>
      <c r="F5358" s="68" t="s">
        <v>2026</v>
      </c>
      <c r="G5358" s="68" t="s">
        <v>2010</v>
      </c>
      <c r="H5358" s="68" t="s">
        <v>2011</v>
      </c>
      <c r="I5358" s="68">
        <v>12</v>
      </c>
      <c r="J5358" s="68" t="s">
        <v>2267</v>
      </c>
      <c r="K5358" s="142">
        <v>2.7</v>
      </c>
      <c r="L5358" s="68">
        <v>0.77</v>
      </c>
      <c r="M5358" s="68" t="s">
        <v>1960</v>
      </c>
      <c r="N5358" s="143">
        <f>IF(対応ガラス検索!$E$2="-","",IF(対応ガラス検索!$E$2&gt;=K5358,MAX($N$2:N5357)+1,""))</f>
        <v>5357</v>
      </c>
      <c r="O5358" s="143" t="str">
        <f>IF(対応ガラス検索!$E$2="-","",IF(L5358&lt;=0.65,MAX($O$2:O5357)+1,""))</f>
        <v/>
      </c>
      <c r="P5358" s="144"/>
      <c r="Q5358" s="145"/>
    </row>
    <row r="5359" spans="1:17" x14ac:dyDescent="0.4">
      <c r="A5359" s="68">
        <v>5358</v>
      </c>
      <c r="B5359" s="68" t="s">
        <v>2056</v>
      </c>
      <c r="C5359" s="68" t="s">
        <v>2297</v>
      </c>
      <c r="D5359" s="68" t="s">
        <v>2120</v>
      </c>
      <c r="E5359" s="68" t="s">
        <v>2025</v>
      </c>
      <c r="F5359" s="68" t="s">
        <v>2026</v>
      </c>
      <c r="G5359" s="68" t="s">
        <v>2025</v>
      </c>
      <c r="H5359" s="68" t="s">
        <v>2026</v>
      </c>
      <c r="I5359" s="68">
        <v>7</v>
      </c>
      <c r="J5359" s="68" t="s">
        <v>2267</v>
      </c>
      <c r="K5359" s="68">
        <v>3</v>
      </c>
      <c r="L5359" s="68">
        <v>0.77</v>
      </c>
      <c r="M5359" s="68" t="s">
        <v>1960</v>
      </c>
      <c r="N5359" s="143">
        <f>IF(対応ガラス検索!$E$2="-","",IF(対応ガラス検索!$E$2&gt;=K5359,MAX($N$2:N5358)+1,""))</f>
        <v>5358</v>
      </c>
      <c r="O5359" s="143" t="str">
        <f>IF(対応ガラス検索!$E$2="-","",IF(L5359&lt;=0.65,MAX($O$2:O5358)+1,""))</f>
        <v/>
      </c>
      <c r="P5359" s="144"/>
      <c r="Q5359" s="145"/>
    </row>
    <row r="5360" spans="1:17" x14ac:dyDescent="0.4">
      <c r="A5360" s="68">
        <v>5359</v>
      </c>
      <c r="B5360" s="68" t="s">
        <v>2056</v>
      </c>
      <c r="C5360" s="68" t="s">
        <v>2297</v>
      </c>
      <c r="D5360" s="68" t="s">
        <v>2120</v>
      </c>
      <c r="E5360" s="68" t="s">
        <v>2025</v>
      </c>
      <c r="F5360" s="68" t="s">
        <v>2026</v>
      </c>
      <c r="G5360" s="68" t="s">
        <v>2025</v>
      </c>
      <c r="H5360" s="68" t="s">
        <v>2026</v>
      </c>
      <c r="I5360" s="68">
        <v>8</v>
      </c>
      <c r="J5360" s="68" t="s">
        <v>2267</v>
      </c>
      <c r="K5360" s="68">
        <v>2.9</v>
      </c>
      <c r="L5360" s="68">
        <v>0.77</v>
      </c>
      <c r="M5360" s="68" t="s">
        <v>1960</v>
      </c>
      <c r="N5360" s="143">
        <f>IF(対応ガラス検索!$E$2="-","",IF(対応ガラス検索!$E$2&gt;=K5360,MAX($N$2:N5359)+1,""))</f>
        <v>5359</v>
      </c>
      <c r="O5360" s="143" t="str">
        <f>IF(対応ガラス検索!$E$2="-","",IF(L5360&lt;=0.65,MAX($O$2:O5359)+1,""))</f>
        <v/>
      </c>
      <c r="P5360" s="144"/>
      <c r="Q5360" s="145"/>
    </row>
    <row r="5361" spans="1:17" x14ac:dyDescent="0.4">
      <c r="A5361" s="68">
        <v>5360</v>
      </c>
      <c r="B5361" s="68" t="s">
        <v>2056</v>
      </c>
      <c r="C5361" s="68" t="s">
        <v>2297</v>
      </c>
      <c r="D5361" s="68" t="s">
        <v>2120</v>
      </c>
      <c r="E5361" s="68" t="s">
        <v>2025</v>
      </c>
      <c r="F5361" s="68" t="s">
        <v>2026</v>
      </c>
      <c r="G5361" s="68" t="s">
        <v>2025</v>
      </c>
      <c r="H5361" s="68" t="s">
        <v>2026</v>
      </c>
      <c r="I5361" s="68">
        <v>9</v>
      </c>
      <c r="J5361" s="68" t="s">
        <v>2267</v>
      </c>
      <c r="K5361" s="68">
        <v>2.8</v>
      </c>
      <c r="L5361" s="68">
        <v>0.77</v>
      </c>
      <c r="M5361" s="68" t="s">
        <v>1960</v>
      </c>
      <c r="N5361" s="143">
        <f>IF(対応ガラス検索!$E$2="-","",IF(対応ガラス検索!$E$2&gt;=K5361,MAX($N$2:N5360)+1,""))</f>
        <v>5360</v>
      </c>
      <c r="O5361" s="143" t="str">
        <f>IF(対応ガラス検索!$E$2="-","",IF(L5361&lt;=0.65,MAX($O$2:O5360)+1,""))</f>
        <v/>
      </c>
      <c r="P5361" s="144"/>
      <c r="Q5361" s="145"/>
    </row>
    <row r="5362" spans="1:17" x14ac:dyDescent="0.4">
      <c r="A5362" s="68">
        <v>5361</v>
      </c>
      <c r="B5362" s="68" t="s">
        <v>2056</v>
      </c>
      <c r="C5362" s="68" t="s">
        <v>2297</v>
      </c>
      <c r="D5362" s="68" t="s">
        <v>2120</v>
      </c>
      <c r="E5362" s="68" t="s">
        <v>2025</v>
      </c>
      <c r="F5362" s="68" t="s">
        <v>2026</v>
      </c>
      <c r="G5362" s="68" t="s">
        <v>2025</v>
      </c>
      <c r="H5362" s="68" t="s">
        <v>2026</v>
      </c>
      <c r="I5362" s="68">
        <v>10</v>
      </c>
      <c r="J5362" s="68" t="s">
        <v>2267</v>
      </c>
      <c r="K5362" s="68">
        <v>2.8</v>
      </c>
      <c r="L5362" s="68">
        <v>0.77</v>
      </c>
      <c r="M5362" s="68" t="s">
        <v>1960</v>
      </c>
      <c r="N5362" s="143">
        <f>IF(対応ガラス検索!$E$2="-","",IF(対応ガラス検索!$E$2&gt;=K5362,MAX($N$2:N5361)+1,""))</f>
        <v>5361</v>
      </c>
      <c r="O5362" s="143" t="str">
        <f>IF(対応ガラス検索!$E$2="-","",IF(L5362&lt;=0.65,MAX($O$2:O5361)+1,""))</f>
        <v/>
      </c>
      <c r="P5362" s="144"/>
      <c r="Q5362" s="145"/>
    </row>
    <row r="5363" spans="1:17" x14ac:dyDescent="0.4">
      <c r="A5363" s="68">
        <v>5362</v>
      </c>
      <c r="B5363" s="68" t="s">
        <v>2056</v>
      </c>
      <c r="C5363" s="68" t="s">
        <v>2297</v>
      </c>
      <c r="D5363" s="68" t="s">
        <v>2120</v>
      </c>
      <c r="E5363" s="68" t="s">
        <v>2025</v>
      </c>
      <c r="F5363" s="68" t="s">
        <v>2026</v>
      </c>
      <c r="G5363" s="68" t="s">
        <v>2025</v>
      </c>
      <c r="H5363" s="68" t="s">
        <v>2026</v>
      </c>
      <c r="I5363" s="68">
        <v>11</v>
      </c>
      <c r="J5363" s="68" t="s">
        <v>2267</v>
      </c>
      <c r="K5363" s="142">
        <v>2.7</v>
      </c>
      <c r="L5363" s="68">
        <v>0.77</v>
      </c>
      <c r="M5363" s="68" t="s">
        <v>1960</v>
      </c>
      <c r="N5363" s="143">
        <f>IF(対応ガラス検索!$E$2="-","",IF(対応ガラス検索!$E$2&gt;=K5363,MAX($N$2:N5362)+1,""))</f>
        <v>5362</v>
      </c>
      <c r="O5363" s="143" t="str">
        <f>IF(対応ガラス検索!$E$2="-","",IF(L5363&lt;=0.65,MAX($O$2:O5362)+1,""))</f>
        <v/>
      </c>
      <c r="P5363" s="144"/>
      <c r="Q5363" s="145"/>
    </row>
    <row r="5364" spans="1:17" x14ac:dyDescent="0.4">
      <c r="A5364" s="68">
        <v>5363</v>
      </c>
      <c r="B5364" s="68" t="s">
        <v>2056</v>
      </c>
      <c r="C5364" s="68" t="s">
        <v>2297</v>
      </c>
      <c r="D5364" s="68" t="s">
        <v>2120</v>
      </c>
      <c r="E5364" s="68" t="s">
        <v>2025</v>
      </c>
      <c r="F5364" s="68" t="s">
        <v>2026</v>
      </c>
      <c r="G5364" s="68" t="s">
        <v>2025</v>
      </c>
      <c r="H5364" s="68" t="s">
        <v>2026</v>
      </c>
      <c r="I5364" s="68">
        <v>12</v>
      </c>
      <c r="J5364" s="68" t="s">
        <v>2267</v>
      </c>
      <c r="K5364" s="68">
        <v>2.7</v>
      </c>
      <c r="L5364" s="68">
        <v>0.77</v>
      </c>
      <c r="M5364" s="68" t="s">
        <v>1960</v>
      </c>
      <c r="N5364" s="143">
        <f>IF(対応ガラス検索!$E$2="-","",IF(対応ガラス検索!$E$2&gt;=K5364,MAX($N$2:N5363)+1,""))</f>
        <v>5363</v>
      </c>
      <c r="O5364" s="143" t="str">
        <f>IF(対応ガラス検索!$E$2="-","",IF(L5364&lt;=0.65,MAX($O$2:O5363)+1,""))</f>
        <v/>
      </c>
      <c r="P5364" s="144"/>
      <c r="Q5364" s="145"/>
    </row>
    <row r="5365" spans="1:17" x14ac:dyDescent="0.4">
      <c r="A5365" s="68">
        <v>5364</v>
      </c>
      <c r="B5365" s="68" t="s">
        <v>2056</v>
      </c>
      <c r="C5365" s="68" t="s">
        <v>2297</v>
      </c>
      <c r="D5365" s="68" t="s">
        <v>2120</v>
      </c>
      <c r="E5365" s="68" t="s">
        <v>2025</v>
      </c>
      <c r="F5365" s="68" t="s">
        <v>2026</v>
      </c>
      <c r="G5365" s="68" t="s">
        <v>2025</v>
      </c>
      <c r="H5365" s="68" t="s">
        <v>2026</v>
      </c>
      <c r="I5365" s="68">
        <v>13</v>
      </c>
      <c r="J5365" s="68" t="s">
        <v>2267</v>
      </c>
      <c r="K5365" s="68">
        <v>2.7</v>
      </c>
      <c r="L5365" s="68">
        <v>0.77</v>
      </c>
      <c r="M5365" s="68" t="s">
        <v>1960</v>
      </c>
      <c r="N5365" s="143">
        <f>IF(対応ガラス検索!$E$2="-","",IF(対応ガラス検索!$E$2&gt;=K5365,MAX($N$2:N5364)+1,""))</f>
        <v>5364</v>
      </c>
      <c r="O5365" s="143" t="str">
        <f>IF(対応ガラス検索!$E$2="-","",IF(L5365&lt;=0.65,MAX($O$2:O5364)+1,""))</f>
        <v/>
      </c>
      <c r="P5365" s="144"/>
      <c r="Q5365" s="145"/>
    </row>
    <row r="5366" spans="1:17" x14ac:dyDescent="0.4">
      <c r="A5366" s="68">
        <v>5365</v>
      </c>
      <c r="B5366" s="68" t="s">
        <v>2056</v>
      </c>
      <c r="C5366" s="68" t="s">
        <v>2297</v>
      </c>
      <c r="D5366" s="68" t="s">
        <v>2120</v>
      </c>
      <c r="E5366" s="68" t="s">
        <v>2025</v>
      </c>
      <c r="F5366" s="68" t="s">
        <v>2026</v>
      </c>
      <c r="G5366" s="68" t="s">
        <v>2025</v>
      </c>
      <c r="H5366" s="68" t="s">
        <v>2026</v>
      </c>
      <c r="I5366" s="68">
        <v>14</v>
      </c>
      <c r="J5366" s="68" t="s">
        <v>2267</v>
      </c>
      <c r="K5366" s="68">
        <v>2.7</v>
      </c>
      <c r="L5366" s="68">
        <v>0.77</v>
      </c>
      <c r="M5366" s="68" t="s">
        <v>1960</v>
      </c>
      <c r="N5366" s="143">
        <f>IF(対応ガラス検索!$E$2="-","",IF(対応ガラス検索!$E$2&gt;=K5366,MAX($N$2:N5365)+1,""))</f>
        <v>5365</v>
      </c>
      <c r="O5366" s="143" t="str">
        <f>IF(対応ガラス検索!$E$2="-","",IF(L5366&lt;=0.65,MAX($O$2:O5365)+1,""))</f>
        <v/>
      </c>
      <c r="P5366" s="144"/>
      <c r="Q5366" s="145"/>
    </row>
    <row r="5367" spans="1:17" x14ac:dyDescent="0.4">
      <c r="A5367" s="68">
        <v>5366</v>
      </c>
      <c r="B5367" s="68" t="s">
        <v>2056</v>
      </c>
      <c r="C5367" s="68" t="s">
        <v>2297</v>
      </c>
      <c r="D5367" s="68" t="s">
        <v>2121</v>
      </c>
      <c r="E5367" s="68" t="s">
        <v>2025</v>
      </c>
      <c r="F5367" s="68" t="s">
        <v>2026</v>
      </c>
      <c r="G5367" s="68" t="s">
        <v>2032</v>
      </c>
      <c r="H5367" s="68" t="s">
        <v>2033</v>
      </c>
      <c r="I5367" s="68">
        <v>6</v>
      </c>
      <c r="J5367" s="68" t="s">
        <v>2267</v>
      </c>
      <c r="K5367" s="68">
        <v>3</v>
      </c>
      <c r="L5367" s="68">
        <v>0.74</v>
      </c>
      <c r="M5367" s="68" t="s">
        <v>1960</v>
      </c>
      <c r="N5367" s="143">
        <f>IF(対応ガラス検索!$E$2="-","",IF(対応ガラス検索!$E$2&gt;=K5367,MAX($N$2:N5366)+1,""))</f>
        <v>5366</v>
      </c>
      <c r="O5367" s="143" t="str">
        <f>IF(対応ガラス検索!$E$2="-","",IF(L5367&lt;=0.65,MAX($O$2:O5366)+1,""))</f>
        <v/>
      </c>
      <c r="P5367" s="144"/>
      <c r="Q5367" s="145"/>
    </row>
    <row r="5368" spans="1:17" x14ac:dyDescent="0.4">
      <c r="A5368" s="68">
        <v>5367</v>
      </c>
      <c r="B5368" s="68" t="s">
        <v>2056</v>
      </c>
      <c r="C5368" s="68" t="s">
        <v>2297</v>
      </c>
      <c r="D5368" s="68" t="s">
        <v>2121</v>
      </c>
      <c r="E5368" s="68" t="s">
        <v>2025</v>
      </c>
      <c r="F5368" s="68" t="s">
        <v>2026</v>
      </c>
      <c r="G5368" s="68" t="s">
        <v>2032</v>
      </c>
      <c r="H5368" s="68" t="s">
        <v>2033</v>
      </c>
      <c r="I5368" s="68">
        <v>7</v>
      </c>
      <c r="J5368" s="68" t="s">
        <v>2267</v>
      </c>
      <c r="K5368" s="68">
        <v>2.9</v>
      </c>
      <c r="L5368" s="68">
        <v>0.74</v>
      </c>
      <c r="M5368" s="68" t="s">
        <v>1960</v>
      </c>
      <c r="N5368" s="143">
        <f>IF(対応ガラス検索!$E$2="-","",IF(対応ガラス検索!$E$2&gt;=K5368,MAX($N$2:N5367)+1,""))</f>
        <v>5367</v>
      </c>
      <c r="O5368" s="143" t="str">
        <f>IF(対応ガラス検索!$E$2="-","",IF(L5368&lt;=0.65,MAX($O$2:O5367)+1,""))</f>
        <v/>
      </c>
      <c r="P5368" s="144"/>
      <c r="Q5368" s="145"/>
    </row>
    <row r="5369" spans="1:17" x14ac:dyDescent="0.4">
      <c r="A5369" s="68">
        <v>5368</v>
      </c>
      <c r="B5369" s="68" t="s">
        <v>2056</v>
      </c>
      <c r="C5369" s="68" t="s">
        <v>2297</v>
      </c>
      <c r="D5369" s="68" t="s">
        <v>2121</v>
      </c>
      <c r="E5369" s="68" t="s">
        <v>2025</v>
      </c>
      <c r="F5369" s="68" t="s">
        <v>2026</v>
      </c>
      <c r="G5369" s="68" t="s">
        <v>2032</v>
      </c>
      <c r="H5369" s="68" t="s">
        <v>2033</v>
      </c>
      <c r="I5369" s="68">
        <v>8</v>
      </c>
      <c r="J5369" s="68" t="s">
        <v>2267</v>
      </c>
      <c r="K5369" s="68">
        <v>2.9</v>
      </c>
      <c r="L5369" s="68">
        <v>0.75</v>
      </c>
      <c r="M5369" s="68" t="s">
        <v>1960</v>
      </c>
      <c r="N5369" s="143">
        <f>IF(対応ガラス検索!$E$2="-","",IF(対応ガラス検索!$E$2&gt;=K5369,MAX($N$2:N5368)+1,""))</f>
        <v>5368</v>
      </c>
      <c r="O5369" s="143" t="str">
        <f>IF(対応ガラス検索!$E$2="-","",IF(L5369&lt;=0.65,MAX($O$2:O5368)+1,""))</f>
        <v/>
      </c>
      <c r="P5369" s="144"/>
      <c r="Q5369" s="145"/>
    </row>
    <row r="5370" spans="1:17" x14ac:dyDescent="0.4">
      <c r="A5370" s="68">
        <v>5369</v>
      </c>
      <c r="B5370" s="68" t="s">
        <v>2056</v>
      </c>
      <c r="C5370" s="68" t="s">
        <v>2297</v>
      </c>
      <c r="D5370" s="68" t="s">
        <v>2121</v>
      </c>
      <c r="E5370" s="68" t="s">
        <v>2025</v>
      </c>
      <c r="F5370" s="68" t="s">
        <v>2026</v>
      </c>
      <c r="G5370" s="68" t="s">
        <v>2032</v>
      </c>
      <c r="H5370" s="68" t="s">
        <v>2033</v>
      </c>
      <c r="I5370" s="68">
        <v>9</v>
      </c>
      <c r="J5370" s="68" t="s">
        <v>2267</v>
      </c>
      <c r="K5370" s="68">
        <v>2.8</v>
      </c>
      <c r="L5370" s="68">
        <v>0.75</v>
      </c>
      <c r="M5370" s="68" t="s">
        <v>1960</v>
      </c>
      <c r="N5370" s="143">
        <f>IF(対応ガラス検索!$E$2="-","",IF(対応ガラス検索!$E$2&gt;=K5370,MAX($N$2:N5369)+1,""))</f>
        <v>5369</v>
      </c>
      <c r="O5370" s="143" t="str">
        <f>IF(対応ガラス検索!$E$2="-","",IF(L5370&lt;=0.65,MAX($O$2:O5369)+1,""))</f>
        <v/>
      </c>
      <c r="P5370" s="144"/>
      <c r="Q5370" s="145"/>
    </row>
    <row r="5371" spans="1:17" x14ac:dyDescent="0.4">
      <c r="A5371" s="68">
        <v>5370</v>
      </c>
      <c r="B5371" s="68" t="s">
        <v>2056</v>
      </c>
      <c r="C5371" s="68" t="s">
        <v>2297</v>
      </c>
      <c r="D5371" s="68" t="s">
        <v>2121</v>
      </c>
      <c r="E5371" s="68" t="s">
        <v>2025</v>
      </c>
      <c r="F5371" s="68" t="s">
        <v>2026</v>
      </c>
      <c r="G5371" s="68" t="s">
        <v>2032</v>
      </c>
      <c r="H5371" s="68" t="s">
        <v>2033</v>
      </c>
      <c r="I5371" s="68">
        <v>10</v>
      </c>
      <c r="J5371" s="68" t="s">
        <v>2267</v>
      </c>
      <c r="K5371" s="142">
        <v>2.8</v>
      </c>
      <c r="L5371" s="68">
        <v>0.75</v>
      </c>
      <c r="M5371" s="68" t="s">
        <v>1960</v>
      </c>
      <c r="N5371" s="143">
        <f>IF(対応ガラス検索!$E$2="-","",IF(対応ガラス検索!$E$2&gt;=K5371,MAX($N$2:N5370)+1,""))</f>
        <v>5370</v>
      </c>
      <c r="O5371" s="143" t="str">
        <f>IF(対応ガラス検索!$E$2="-","",IF(L5371&lt;=0.65,MAX($O$2:O5370)+1,""))</f>
        <v/>
      </c>
      <c r="P5371" s="144"/>
      <c r="Q5371" s="145"/>
    </row>
    <row r="5372" spans="1:17" x14ac:dyDescent="0.4">
      <c r="A5372" s="68">
        <v>5371</v>
      </c>
      <c r="B5372" s="68" t="s">
        <v>2056</v>
      </c>
      <c r="C5372" s="68" t="s">
        <v>2297</v>
      </c>
      <c r="D5372" s="68" t="s">
        <v>2121</v>
      </c>
      <c r="E5372" s="68" t="s">
        <v>2025</v>
      </c>
      <c r="F5372" s="68" t="s">
        <v>2026</v>
      </c>
      <c r="G5372" s="68" t="s">
        <v>2032</v>
      </c>
      <c r="H5372" s="68" t="s">
        <v>2033</v>
      </c>
      <c r="I5372" s="68">
        <v>11</v>
      </c>
      <c r="J5372" s="68" t="s">
        <v>2267</v>
      </c>
      <c r="K5372" s="68">
        <v>2.7</v>
      </c>
      <c r="L5372" s="68">
        <v>0.75</v>
      </c>
      <c r="M5372" s="68" t="s">
        <v>1960</v>
      </c>
      <c r="N5372" s="143">
        <f>IF(対応ガラス検索!$E$2="-","",IF(対応ガラス検索!$E$2&gt;=K5372,MAX($N$2:N5371)+1,""))</f>
        <v>5371</v>
      </c>
      <c r="O5372" s="143" t="str">
        <f>IF(対応ガラス検索!$E$2="-","",IF(L5372&lt;=0.65,MAX($O$2:O5371)+1,""))</f>
        <v/>
      </c>
      <c r="P5372" s="144"/>
      <c r="Q5372" s="145"/>
    </row>
    <row r="5373" spans="1:17" x14ac:dyDescent="0.4">
      <c r="A5373" s="68">
        <v>5372</v>
      </c>
      <c r="B5373" s="68" t="s">
        <v>2056</v>
      </c>
      <c r="C5373" s="68" t="s">
        <v>2297</v>
      </c>
      <c r="D5373" s="68" t="s">
        <v>2121</v>
      </c>
      <c r="E5373" s="68" t="s">
        <v>2025</v>
      </c>
      <c r="F5373" s="68" t="s">
        <v>2026</v>
      </c>
      <c r="G5373" s="68" t="s">
        <v>2032</v>
      </c>
      <c r="H5373" s="68" t="s">
        <v>2033</v>
      </c>
      <c r="I5373" s="68">
        <v>12</v>
      </c>
      <c r="J5373" s="68" t="s">
        <v>2267</v>
      </c>
      <c r="K5373" s="68">
        <v>2.7</v>
      </c>
      <c r="L5373" s="68">
        <v>0.75</v>
      </c>
      <c r="M5373" s="68" t="s">
        <v>1960</v>
      </c>
      <c r="N5373" s="143">
        <f>IF(対応ガラス検索!$E$2="-","",IF(対応ガラス検索!$E$2&gt;=K5373,MAX($N$2:N5372)+1,""))</f>
        <v>5372</v>
      </c>
      <c r="O5373" s="143" t="str">
        <f>IF(対応ガラス検索!$E$2="-","",IF(L5373&lt;=0.65,MAX($O$2:O5372)+1,""))</f>
        <v/>
      </c>
      <c r="P5373" s="144"/>
      <c r="Q5373" s="145"/>
    </row>
    <row r="5374" spans="1:17" x14ac:dyDescent="0.4">
      <c r="A5374" s="68">
        <v>5373</v>
      </c>
      <c r="B5374" s="68" t="s">
        <v>2056</v>
      </c>
      <c r="C5374" s="68" t="s">
        <v>2297</v>
      </c>
      <c r="D5374" s="68" t="s">
        <v>2121</v>
      </c>
      <c r="E5374" s="68" t="s">
        <v>2025</v>
      </c>
      <c r="F5374" s="68" t="s">
        <v>2026</v>
      </c>
      <c r="G5374" s="68" t="s">
        <v>2032</v>
      </c>
      <c r="H5374" s="68" t="s">
        <v>2033</v>
      </c>
      <c r="I5374" s="68">
        <v>13</v>
      </c>
      <c r="J5374" s="68" t="s">
        <v>2267</v>
      </c>
      <c r="K5374" s="68">
        <v>2.6</v>
      </c>
      <c r="L5374" s="68">
        <v>0.75</v>
      </c>
      <c r="M5374" s="68" t="s">
        <v>1960</v>
      </c>
      <c r="N5374" s="143">
        <f>IF(対応ガラス検索!$E$2="-","",IF(対応ガラス検索!$E$2&gt;=K5374,MAX($N$2:N5373)+1,""))</f>
        <v>5373</v>
      </c>
      <c r="O5374" s="143" t="str">
        <f>IF(対応ガラス検索!$E$2="-","",IF(L5374&lt;=0.65,MAX($O$2:O5373)+1,""))</f>
        <v/>
      </c>
      <c r="P5374" s="144"/>
      <c r="Q5374" s="145"/>
    </row>
    <row r="5375" spans="1:17" x14ac:dyDescent="0.4">
      <c r="A5375" s="68">
        <v>5374</v>
      </c>
      <c r="B5375" s="68" t="s">
        <v>2056</v>
      </c>
      <c r="C5375" s="68" t="s">
        <v>2297</v>
      </c>
      <c r="D5375" s="68" t="s">
        <v>2122</v>
      </c>
      <c r="E5375" s="68" t="s">
        <v>2025</v>
      </c>
      <c r="F5375" s="68" t="s">
        <v>2026</v>
      </c>
      <c r="G5375" s="68" t="s">
        <v>2047</v>
      </c>
      <c r="H5375" s="68" t="s">
        <v>2048</v>
      </c>
      <c r="I5375" s="68">
        <v>6</v>
      </c>
      <c r="J5375" s="68" t="s">
        <v>2267</v>
      </c>
      <c r="K5375" s="68">
        <v>3</v>
      </c>
      <c r="L5375" s="68">
        <v>0.75</v>
      </c>
      <c r="M5375" s="68" t="s">
        <v>2002</v>
      </c>
      <c r="N5375" s="143">
        <f>IF(対応ガラス検索!$E$2="-","",IF(対応ガラス検索!$E$2&gt;=K5375,MAX($N$2:N5374)+1,""))</f>
        <v>5374</v>
      </c>
      <c r="O5375" s="143" t="str">
        <f>IF(対応ガラス検索!$E$2="-","",IF(L5375&lt;=0.65,MAX($O$2:O5374)+1,""))</f>
        <v/>
      </c>
      <c r="P5375" s="144"/>
      <c r="Q5375" s="145"/>
    </row>
    <row r="5376" spans="1:17" x14ac:dyDescent="0.4">
      <c r="A5376" s="68">
        <v>5375</v>
      </c>
      <c r="B5376" s="68" t="s">
        <v>2056</v>
      </c>
      <c r="C5376" s="68" t="s">
        <v>2297</v>
      </c>
      <c r="D5376" s="68" t="s">
        <v>2122</v>
      </c>
      <c r="E5376" s="68" t="s">
        <v>2025</v>
      </c>
      <c r="F5376" s="68" t="s">
        <v>2026</v>
      </c>
      <c r="G5376" s="68" t="s">
        <v>2047</v>
      </c>
      <c r="H5376" s="68" t="s">
        <v>2048</v>
      </c>
      <c r="I5376" s="68">
        <v>7</v>
      </c>
      <c r="J5376" s="68" t="s">
        <v>2267</v>
      </c>
      <c r="K5376" s="142">
        <v>2.9</v>
      </c>
      <c r="L5376" s="68">
        <v>0.75</v>
      </c>
      <c r="M5376" s="68" t="s">
        <v>2002</v>
      </c>
      <c r="N5376" s="143">
        <f>IF(対応ガラス検索!$E$2="-","",IF(対応ガラス検索!$E$2&gt;=K5376,MAX($N$2:N5375)+1,""))</f>
        <v>5375</v>
      </c>
      <c r="O5376" s="143" t="str">
        <f>IF(対応ガラス検索!$E$2="-","",IF(L5376&lt;=0.65,MAX($O$2:O5375)+1,""))</f>
        <v/>
      </c>
      <c r="P5376" s="144"/>
      <c r="Q5376" s="145"/>
    </row>
    <row r="5377" spans="1:17" x14ac:dyDescent="0.4">
      <c r="A5377" s="68">
        <v>5376</v>
      </c>
      <c r="B5377" s="68" t="s">
        <v>2056</v>
      </c>
      <c r="C5377" s="68" t="s">
        <v>2297</v>
      </c>
      <c r="D5377" s="68" t="s">
        <v>2122</v>
      </c>
      <c r="E5377" s="68" t="s">
        <v>2025</v>
      </c>
      <c r="F5377" s="68" t="s">
        <v>2026</v>
      </c>
      <c r="G5377" s="68" t="s">
        <v>2047</v>
      </c>
      <c r="H5377" s="68" t="s">
        <v>2048</v>
      </c>
      <c r="I5377" s="68">
        <v>8</v>
      </c>
      <c r="J5377" s="68" t="s">
        <v>2267</v>
      </c>
      <c r="K5377" s="68">
        <v>2.8</v>
      </c>
      <c r="L5377" s="68">
        <v>0.75</v>
      </c>
      <c r="M5377" s="68" t="s">
        <v>2002</v>
      </c>
      <c r="N5377" s="143">
        <f>IF(対応ガラス検索!$E$2="-","",IF(対応ガラス検索!$E$2&gt;=K5377,MAX($N$2:N5376)+1,""))</f>
        <v>5376</v>
      </c>
      <c r="O5377" s="143" t="str">
        <f>IF(対応ガラス検索!$E$2="-","",IF(L5377&lt;=0.65,MAX($O$2:O5376)+1,""))</f>
        <v/>
      </c>
      <c r="P5377" s="144"/>
      <c r="Q5377" s="145"/>
    </row>
    <row r="5378" spans="1:17" x14ac:dyDescent="0.4">
      <c r="A5378" s="68">
        <v>5377</v>
      </c>
      <c r="B5378" s="68" t="s">
        <v>2056</v>
      </c>
      <c r="C5378" s="68" t="s">
        <v>2297</v>
      </c>
      <c r="D5378" s="68" t="s">
        <v>2122</v>
      </c>
      <c r="E5378" s="68" t="s">
        <v>2025</v>
      </c>
      <c r="F5378" s="68" t="s">
        <v>2026</v>
      </c>
      <c r="G5378" s="68" t="s">
        <v>2047</v>
      </c>
      <c r="H5378" s="68" t="s">
        <v>2048</v>
      </c>
      <c r="I5378" s="68">
        <v>9</v>
      </c>
      <c r="J5378" s="68" t="s">
        <v>2267</v>
      </c>
      <c r="K5378" s="68">
        <v>2.8</v>
      </c>
      <c r="L5378" s="68">
        <v>0.75</v>
      </c>
      <c r="M5378" s="68" t="s">
        <v>2002</v>
      </c>
      <c r="N5378" s="143">
        <f>IF(対応ガラス検索!$E$2="-","",IF(対応ガラス検索!$E$2&gt;=K5378,MAX($N$2:N5377)+1,""))</f>
        <v>5377</v>
      </c>
      <c r="O5378" s="143" t="str">
        <f>IF(対応ガラス検索!$E$2="-","",IF(L5378&lt;=0.65,MAX($O$2:O5377)+1,""))</f>
        <v/>
      </c>
      <c r="P5378" s="144"/>
      <c r="Q5378" s="145"/>
    </row>
    <row r="5379" spans="1:17" x14ac:dyDescent="0.4">
      <c r="A5379" s="68">
        <v>5378</v>
      </c>
      <c r="B5379" s="68" t="s">
        <v>2056</v>
      </c>
      <c r="C5379" s="68" t="s">
        <v>2297</v>
      </c>
      <c r="D5379" s="68" t="s">
        <v>2122</v>
      </c>
      <c r="E5379" s="68" t="s">
        <v>2025</v>
      </c>
      <c r="F5379" s="68" t="s">
        <v>2026</v>
      </c>
      <c r="G5379" s="68" t="s">
        <v>2047</v>
      </c>
      <c r="H5379" s="68" t="s">
        <v>2048</v>
      </c>
      <c r="I5379" s="68">
        <v>10</v>
      </c>
      <c r="J5379" s="68" t="s">
        <v>2267</v>
      </c>
      <c r="K5379" s="68">
        <v>2.7</v>
      </c>
      <c r="L5379" s="68">
        <v>0.75</v>
      </c>
      <c r="M5379" s="68" t="s">
        <v>2002</v>
      </c>
      <c r="N5379" s="143">
        <f>IF(対応ガラス検索!$E$2="-","",IF(対応ガラス検索!$E$2&gt;=K5379,MAX($N$2:N5378)+1,""))</f>
        <v>5378</v>
      </c>
      <c r="O5379" s="143" t="str">
        <f>IF(対応ガラス検索!$E$2="-","",IF(L5379&lt;=0.65,MAX($O$2:O5378)+1,""))</f>
        <v/>
      </c>
      <c r="P5379" s="144"/>
      <c r="Q5379" s="145"/>
    </row>
    <row r="5380" spans="1:17" x14ac:dyDescent="0.4">
      <c r="A5380" s="68">
        <v>5379</v>
      </c>
      <c r="B5380" s="68" t="s">
        <v>2056</v>
      </c>
      <c r="C5380" s="68" t="s">
        <v>2297</v>
      </c>
      <c r="D5380" s="68" t="s">
        <v>2122</v>
      </c>
      <c r="E5380" s="68" t="s">
        <v>2025</v>
      </c>
      <c r="F5380" s="68" t="s">
        <v>2026</v>
      </c>
      <c r="G5380" s="68" t="s">
        <v>2047</v>
      </c>
      <c r="H5380" s="68" t="s">
        <v>2048</v>
      </c>
      <c r="I5380" s="68">
        <v>11</v>
      </c>
      <c r="J5380" s="68" t="s">
        <v>2267</v>
      </c>
      <c r="K5380" s="68">
        <v>2.7</v>
      </c>
      <c r="L5380" s="68">
        <v>0.75</v>
      </c>
      <c r="M5380" s="68" t="s">
        <v>2002</v>
      </c>
      <c r="N5380" s="143">
        <f>IF(対応ガラス検索!$E$2="-","",IF(対応ガラス検索!$E$2&gt;=K5380,MAX($N$2:N5379)+1,""))</f>
        <v>5379</v>
      </c>
      <c r="O5380" s="143" t="str">
        <f>IF(対応ガラス検索!$E$2="-","",IF(L5380&lt;=0.65,MAX($O$2:O5379)+1,""))</f>
        <v/>
      </c>
      <c r="P5380" s="144"/>
      <c r="Q5380" s="145"/>
    </row>
    <row r="5381" spans="1:17" x14ac:dyDescent="0.4">
      <c r="A5381" s="68">
        <v>5380</v>
      </c>
      <c r="B5381" s="68" t="s">
        <v>2056</v>
      </c>
      <c r="C5381" s="68" t="s">
        <v>2297</v>
      </c>
      <c r="D5381" s="68" t="s">
        <v>2122</v>
      </c>
      <c r="E5381" s="68" t="s">
        <v>2025</v>
      </c>
      <c r="F5381" s="68" t="s">
        <v>2026</v>
      </c>
      <c r="G5381" s="68" t="s">
        <v>2047</v>
      </c>
      <c r="H5381" s="68" t="s">
        <v>2048</v>
      </c>
      <c r="I5381" s="68">
        <v>12</v>
      </c>
      <c r="J5381" s="68" t="s">
        <v>2267</v>
      </c>
      <c r="K5381" s="68">
        <v>2.6</v>
      </c>
      <c r="L5381" s="68">
        <v>0.75</v>
      </c>
      <c r="M5381" s="68" t="s">
        <v>2002</v>
      </c>
      <c r="N5381" s="143">
        <f>IF(対応ガラス検索!$E$2="-","",IF(対応ガラス検索!$E$2&gt;=K5381,MAX($N$2:N5380)+1,""))</f>
        <v>5380</v>
      </c>
      <c r="O5381" s="143" t="str">
        <f>IF(対応ガラス検索!$E$2="-","",IF(L5381&lt;=0.65,MAX($O$2:O5380)+1,""))</f>
        <v/>
      </c>
      <c r="P5381" s="144"/>
      <c r="Q5381" s="145"/>
    </row>
    <row r="5382" spans="1:17" x14ac:dyDescent="0.4">
      <c r="A5382" s="68">
        <v>5381</v>
      </c>
      <c r="B5382" s="68" t="s">
        <v>2056</v>
      </c>
      <c r="C5382" s="68" t="s">
        <v>2297</v>
      </c>
      <c r="D5382" s="68" t="s">
        <v>2122</v>
      </c>
      <c r="E5382" s="68" t="s">
        <v>2025</v>
      </c>
      <c r="F5382" s="68" t="s">
        <v>2026</v>
      </c>
      <c r="G5382" s="68" t="s">
        <v>2047</v>
      </c>
      <c r="H5382" s="68" t="s">
        <v>2048</v>
      </c>
      <c r="I5382" s="68">
        <v>13</v>
      </c>
      <c r="J5382" s="68" t="s">
        <v>2267</v>
      </c>
      <c r="K5382" s="68">
        <v>2.6</v>
      </c>
      <c r="L5382" s="68">
        <v>0.75</v>
      </c>
      <c r="M5382" s="68" t="s">
        <v>2002</v>
      </c>
      <c r="N5382" s="143">
        <f>IF(対応ガラス検索!$E$2="-","",IF(対応ガラス検索!$E$2&gt;=K5382,MAX($N$2:N5381)+1,""))</f>
        <v>5381</v>
      </c>
      <c r="O5382" s="143" t="str">
        <f>IF(対応ガラス検索!$E$2="-","",IF(L5382&lt;=0.65,MAX($O$2:O5381)+1,""))</f>
        <v/>
      </c>
      <c r="P5382" s="144"/>
      <c r="Q5382" s="145"/>
    </row>
    <row r="5383" spans="1:17" x14ac:dyDescent="0.4">
      <c r="A5383" s="68">
        <v>5382</v>
      </c>
      <c r="B5383" s="68" t="s">
        <v>2056</v>
      </c>
      <c r="C5383" s="68" t="s">
        <v>2297</v>
      </c>
      <c r="D5383" s="68" t="s">
        <v>2123</v>
      </c>
      <c r="E5383" s="68" t="s">
        <v>2029</v>
      </c>
      <c r="F5383" s="68" t="s">
        <v>2030</v>
      </c>
      <c r="G5383" s="68" t="s">
        <v>1971</v>
      </c>
      <c r="H5383" s="68" t="s">
        <v>1972</v>
      </c>
      <c r="I5383" s="68">
        <v>6</v>
      </c>
      <c r="J5383" s="68" t="s">
        <v>2267</v>
      </c>
      <c r="K5383" s="68">
        <v>3.1</v>
      </c>
      <c r="L5383" s="68">
        <v>0.77</v>
      </c>
      <c r="M5383" s="68" t="s">
        <v>1960</v>
      </c>
      <c r="N5383" s="143">
        <f>IF(対応ガラス検索!$E$2="-","",IF(対応ガラス検索!$E$2&gt;=K5383,MAX($N$2:N5382)+1,""))</f>
        <v>5382</v>
      </c>
      <c r="O5383" s="143" t="str">
        <f>IF(対応ガラス検索!$E$2="-","",IF(L5383&lt;=0.65,MAX($O$2:O5382)+1,""))</f>
        <v/>
      </c>
      <c r="P5383" s="144"/>
      <c r="Q5383" s="145"/>
    </row>
    <row r="5384" spans="1:17" x14ac:dyDescent="0.4">
      <c r="A5384" s="68">
        <v>5383</v>
      </c>
      <c r="B5384" s="68" t="s">
        <v>2056</v>
      </c>
      <c r="C5384" s="68" t="s">
        <v>2297</v>
      </c>
      <c r="D5384" s="68" t="s">
        <v>2123</v>
      </c>
      <c r="E5384" s="68" t="s">
        <v>2029</v>
      </c>
      <c r="F5384" s="68" t="s">
        <v>2030</v>
      </c>
      <c r="G5384" s="68" t="s">
        <v>1971</v>
      </c>
      <c r="H5384" s="68" t="s">
        <v>1972</v>
      </c>
      <c r="I5384" s="68">
        <v>7</v>
      </c>
      <c r="J5384" s="68" t="s">
        <v>2267</v>
      </c>
      <c r="K5384" s="142">
        <v>3</v>
      </c>
      <c r="L5384" s="68">
        <v>0.77</v>
      </c>
      <c r="M5384" s="68" t="s">
        <v>1960</v>
      </c>
      <c r="N5384" s="143">
        <f>IF(対応ガラス検索!$E$2="-","",IF(対応ガラス検索!$E$2&gt;=K5384,MAX($N$2:N5383)+1,""))</f>
        <v>5383</v>
      </c>
      <c r="O5384" s="143" t="str">
        <f>IF(対応ガラス検索!$E$2="-","",IF(L5384&lt;=0.65,MAX($O$2:O5383)+1,""))</f>
        <v/>
      </c>
      <c r="P5384" s="144"/>
      <c r="Q5384" s="145"/>
    </row>
    <row r="5385" spans="1:17" x14ac:dyDescent="0.4">
      <c r="A5385" s="68">
        <v>5384</v>
      </c>
      <c r="B5385" s="68" t="s">
        <v>2056</v>
      </c>
      <c r="C5385" s="68" t="s">
        <v>2297</v>
      </c>
      <c r="D5385" s="68" t="s">
        <v>2123</v>
      </c>
      <c r="E5385" s="68" t="s">
        <v>2029</v>
      </c>
      <c r="F5385" s="68" t="s">
        <v>2030</v>
      </c>
      <c r="G5385" s="68" t="s">
        <v>1971</v>
      </c>
      <c r="H5385" s="68" t="s">
        <v>1972</v>
      </c>
      <c r="I5385" s="68">
        <v>8</v>
      </c>
      <c r="J5385" s="68" t="s">
        <v>2267</v>
      </c>
      <c r="K5385" s="68">
        <v>2.9</v>
      </c>
      <c r="L5385" s="68">
        <v>0.77</v>
      </c>
      <c r="M5385" s="68" t="s">
        <v>1960</v>
      </c>
      <c r="N5385" s="143">
        <f>IF(対応ガラス検索!$E$2="-","",IF(対応ガラス検索!$E$2&gt;=K5385,MAX($N$2:N5384)+1,""))</f>
        <v>5384</v>
      </c>
      <c r="O5385" s="143" t="str">
        <f>IF(対応ガラス検索!$E$2="-","",IF(L5385&lt;=0.65,MAX($O$2:O5384)+1,""))</f>
        <v/>
      </c>
      <c r="P5385" s="144"/>
      <c r="Q5385" s="145"/>
    </row>
    <row r="5386" spans="1:17" x14ac:dyDescent="0.4">
      <c r="A5386" s="68">
        <v>5385</v>
      </c>
      <c r="B5386" s="68" t="s">
        <v>2056</v>
      </c>
      <c r="C5386" s="68" t="s">
        <v>2297</v>
      </c>
      <c r="D5386" s="68" t="s">
        <v>2123</v>
      </c>
      <c r="E5386" s="68" t="s">
        <v>2029</v>
      </c>
      <c r="F5386" s="68" t="s">
        <v>2030</v>
      </c>
      <c r="G5386" s="68" t="s">
        <v>1971</v>
      </c>
      <c r="H5386" s="68" t="s">
        <v>1972</v>
      </c>
      <c r="I5386" s="68">
        <v>9</v>
      </c>
      <c r="J5386" s="68" t="s">
        <v>2267</v>
      </c>
      <c r="K5386" s="68">
        <v>2.8</v>
      </c>
      <c r="L5386" s="68">
        <v>0.77</v>
      </c>
      <c r="M5386" s="68" t="s">
        <v>1960</v>
      </c>
      <c r="N5386" s="143">
        <f>IF(対応ガラス検索!$E$2="-","",IF(対応ガラス検索!$E$2&gt;=K5386,MAX($N$2:N5385)+1,""))</f>
        <v>5385</v>
      </c>
      <c r="O5386" s="143" t="str">
        <f>IF(対応ガラス検索!$E$2="-","",IF(L5386&lt;=0.65,MAX($O$2:O5385)+1,""))</f>
        <v/>
      </c>
      <c r="P5386" s="144"/>
      <c r="Q5386" s="145"/>
    </row>
    <row r="5387" spans="1:17" x14ac:dyDescent="0.4">
      <c r="A5387" s="68">
        <v>5386</v>
      </c>
      <c r="B5387" s="68" t="s">
        <v>2056</v>
      </c>
      <c r="C5387" s="68" t="s">
        <v>2297</v>
      </c>
      <c r="D5387" s="68" t="s">
        <v>2123</v>
      </c>
      <c r="E5387" s="68" t="s">
        <v>2029</v>
      </c>
      <c r="F5387" s="68" t="s">
        <v>2030</v>
      </c>
      <c r="G5387" s="68" t="s">
        <v>1971</v>
      </c>
      <c r="H5387" s="68" t="s">
        <v>1972</v>
      </c>
      <c r="I5387" s="68">
        <v>10</v>
      </c>
      <c r="J5387" s="68" t="s">
        <v>2267</v>
      </c>
      <c r="K5387" s="68">
        <v>2.8</v>
      </c>
      <c r="L5387" s="68">
        <v>0.77</v>
      </c>
      <c r="M5387" s="68" t="s">
        <v>1960</v>
      </c>
      <c r="N5387" s="143">
        <f>IF(対応ガラス検索!$E$2="-","",IF(対応ガラス検索!$E$2&gt;=K5387,MAX($N$2:N5386)+1,""))</f>
        <v>5386</v>
      </c>
      <c r="O5387" s="143" t="str">
        <f>IF(対応ガラス検索!$E$2="-","",IF(L5387&lt;=0.65,MAX($O$2:O5386)+1,""))</f>
        <v/>
      </c>
      <c r="P5387" s="144"/>
      <c r="Q5387" s="145"/>
    </row>
    <row r="5388" spans="1:17" x14ac:dyDescent="0.4">
      <c r="A5388" s="68">
        <v>5387</v>
      </c>
      <c r="B5388" s="68" t="s">
        <v>2056</v>
      </c>
      <c r="C5388" s="68" t="s">
        <v>2297</v>
      </c>
      <c r="D5388" s="68" t="s">
        <v>2123</v>
      </c>
      <c r="E5388" s="68" t="s">
        <v>2029</v>
      </c>
      <c r="F5388" s="68" t="s">
        <v>2030</v>
      </c>
      <c r="G5388" s="68" t="s">
        <v>1971</v>
      </c>
      <c r="H5388" s="68" t="s">
        <v>1972</v>
      </c>
      <c r="I5388" s="68">
        <v>11</v>
      </c>
      <c r="J5388" s="68" t="s">
        <v>2267</v>
      </c>
      <c r="K5388" s="68">
        <v>2.7</v>
      </c>
      <c r="L5388" s="68">
        <v>0.77</v>
      </c>
      <c r="M5388" s="68" t="s">
        <v>1960</v>
      </c>
      <c r="N5388" s="143">
        <f>IF(対応ガラス検索!$E$2="-","",IF(対応ガラス検索!$E$2&gt;=K5388,MAX($N$2:N5387)+1,""))</f>
        <v>5387</v>
      </c>
      <c r="O5388" s="143" t="str">
        <f>IF(対応ガラス検索!$E$2="-","",IF(L5388&lt;=0.65,MAX($O$2:O5387)+1,""))</f>
        <v/>
      </c>
      <c r="P5388" s="144"/>
      <c r="Q5388" s="145"/>
    </row>
    <row r="5389" spans="1:17" x14ac:dyDescent="0.4">
      <c r="A5389" s="68">
        <v>5388</v>
      </c>
      <c r="B5389" s="68" t="s">
        <v>2056</v>
      </c>
      <c r="C5389" s="68" t="s">
        <v>2297</v>
      </c>
      <c r="D5389" s="68" t="s">
        <v>2123</v>
      </c>
      <c r="E5389" s="68" t="s">
        <v>2029</v>
      </c>
      <c r="F5389" s="68" t="s">
        <v>2030</v>
      </c>
      <c r="G5389" s="68" t="s">
        <v>1971</v>
      </c>
      <c r="H5389" s="68" t="s">
        <v>1972</v>
      </c>
      <c r="I5389" s="68">
        <v>12</v>
      </c>
      <c r="J5389" s="68" t="s">
        <v>2267</v>
      </c>
      <c r="K5389" s="142">
        <v>2.7</v>
      </c>
      <c r="L5389" s="68">
        <v>0.77</v>
      </c>
      <c r="M5389" s="68" t="s">
        <v>1960</v>
      </c>
      <c r="N5389" s="143">
        <f>IF(対応ガラス検索!$E$2="-","",IF(対応ガラス検索!$E$2&gt;=K5389,MAX($N$2:N5388)+1,""))</f>
        <v>5388</v>
      </c>
      <c r="O5389" s="143" t="str">
        <f>IF(対応ガラス検索!$E$2="-","",IF(L5389&lt;=0.65,MAX($O$2:O5388)+1,""))</f>
        <v/>
      </c>
      <c r="P5389" s="144"/>
      <c r="Q5389" s="145"/>
    </row>
    <row r="5390" spans="1:17" x14ac:dyDescent="0.4">
      <c r="A5390" s="68">
        <v>5389</v>
      </c>
      <c r="B5390" s="68" t="s">
        <v>2056</v>
      </c>
      <c r="C5390" s="68" t="s">
        <v>2297</v>
      </c>
      <c r="D5390" s="68" t="s">
        <v>2123</v>
      </c>
      <c r="E5390" s="68" t="s">
        <v>2029</v>
      </c>
      <c r="F5390" s="68" t="s">
        <v>2030</v>
      </c>
      <c r="G5390" s="68" t="s">
        <v>1971</v>
      </c>
      <c r="H5390" s="68" t="s">
        <v>1972</v>
      </c>
      <c r="I5390" s="68">
        <v>13</v>
      </c>
      <c r="J5390" s="68" t="s">
        <v>2267</v>
      </c>
      <c r="K5390" s="68">
        <v>2.7</v>
      </c>
      <c r="L5390" s="68">
        <v>0.77</v>
      </c>
      <c r="M5390" s="68" t="s">
        <v>1960</v>
      </c>
      <c r="N5390" s="143">
        <f>IF(対応ガラス検索!$E$2="-","",IF(対応ガラス検索!$E$2&gt;=K5390,MAX($N$2:N5389)+1,""))</f>
        <v>5389</v>
      </c>
      <c r="O5390" s="143" t="str">
        <f>IF(対応ガラス検索!$E$2="-","",IF(L5390&lt;=0.65,MAX($O$2:O5389)+1,""))</f>
        <v/>
      </c>
      <c r="P5390" s="144"/>
      <c r="Q5390" s="145"/>
    </row>
    <row r="5391" spans="1:17" x14ac:dyDescent="0.4">
      <c r="A5391" s="68">
        <v>5390</v>
      </c>
      <c r="B5391" s="68" t="s">
        <v>2056</v>
      </c>
      <c r="C5391" s="68" t="s">
        <v>2297</v>
      </c>
      <c r="D5391" s="68" t="s">
        <v>2124</v>
      </c>
      <c r="E5391" s="68" t="s">
        <v>2029</v>
      </c>
      <c r="F5391" s="68" t="s">
        <v>2030</v>
      </c>
      <c r="G5391" s="68" t="s">
        <v>1976</v>
      </c>
      <c r="H5391" s="68" t="s">
        <v>1977</v>
      </c>
      <c r="I5391" s="68">
        <v>6</v>
      </c>
      <c r="J5391" s="68" t="s">
        <v>2267</v>
      </c>
      <c r="K5391" s="68">
        <v>3</v>
      </c>
      <c r="L5391" s="68">
        <v>0.76</v>
      </c>
      <c r="M5391" s="68" t="s">
        <v>1960</v>
      </c>
      <c r="N5391" s="143">
        <f>IF(対応ガラス検索!$E$2="-","",IF(対応ガラス検索!$E$2&gt;=K5391,MAX($N$2:N5390)+1,""))</f>
        <v>5390</v>
      </c>
      <c r="O5391" s="143" t="str">
        <f>IF(対応ガラス検索!$E$2="-","",IF(L5391&lt;=0.65,MAX($O$2:O5390)+1,""))</f>
        <v/>
      </c>
      <c r="P5391" s="144"/>
      <c r="Q5391" s="145"/>
    </row>
    <row r="5392" spans="1:17" x14ac:dyDescent="0.4">
      <c r="A5392" s="68">
        <v>5391</v>
      </c>
      <c r="B5392" s="68" t="s">
        <v>2056</v>
      </c>
      <c r="C5392" s="68" t="s">
        <v>2297</v>
      </c>
      <c r="D5392" s="68" t="s">
        <v>2124</v>
      </c>
      <c r="E5392" s="68" t="s">
        <v>2029</v>
      </c>
      <c r="F5392" s="68" t="s">
        <v>2030</v>
      </c>
      <c r="G5392" s="68" t="s">
        <v>1976</v>
      </c>
      <c r="H5392" s="68" t="s">
        <v>1977</v>
      </c>
      <c r="I5392" s="68">
        <v>7</v>
      </c>
      <c r="J5392" s="68" t="s">
        <v>2267</v>
      </c>
      <c r="K5392" s="68">
        <v>3</v>
      </c>
      <c r="L5392" s="68">
        <v>0.76</v>
      </c>
      <c r="M5392" s="68" t="s">
        <v>1960</v>
      </c>
      <c r="N5392" s="143">
        <f>IF(対応ガラス検索!$E$2="-","",IF(対応ガラス検索!$E$2&gt;=K5392,MAX($N$2:N5391)+1,""))</f>
        <v>5391</v>
      </c>
      <c r="O5392" s="143" t="str">
        <f>IF(対応ガラス検索!$E$2="-","",IF(L5392&lt;=0.65,MAX($O$2:O5391)+1,""))</f>
        <v/>
      </c>
      <c r="P5392" s="144"/>
      <c r="Q5392" s="145"/>
    </row>
    <row r="5393" spans="1:17" x14ac:dyDescent="0.4">
      <c r="A5393" s="68">
        <v>5392</v>
      </c>
      <c r="B5393" s="68" t="s">
        <v>2056</v>
      </c>
      <c r="C5393" s="68" t="s">
        <v>2297</v>
      </c>
      <c r="D5393" s="68" t="s">
        <v>2124</v>
      </c>
      <c r="E5393" s="68" t="s">
        <v>2029</v>
      </c>
      <c r="F5393" s="68" t="s">
        <v>2030</v>
      </c>
      <c r="G5393" s="68" t="s">
        <v>1976</v>
      </c>
      <c r="H5393" s="68" t="s">
        <v>1977</v>
      </c>
      <c r="I5393" s="68">
        <v>8</v>
      </c>
      <c r="J5393" s="68" t="s">
        <v>2267</v>
      </c>
      <c r="K5393" s="68">
        <v>2.9</v>
      </c>
      <c r="L5393" s="68">
        <v>0.76</v>
      </c>
      <c r="M5393" s="68" t="s">
        <v>1960</v>
      </c>
      <c r="N5393" s="143">
        <f>IF(対応ガラス検索!$E$2="-","",IF(対応ガラス検索!$E$2&gt;=K5393,MAX($N$2:N5392)+1,""))</f>
        <v>5392</v>
      </c>
      <c r="O5393" s="143" t="str">
        <f>IF(対応ガラス検索!$E$2="-","",IF(L5393&lt;=0.65,MAX($O$2:O5392)+1,""))</f>
        <v/>
      </c>
      <c r="P5393" s="144"/>
      <c r="Q5393" s="145"/>
    </row>
    <row r="5394" spans="1:17" x14ac:dyDescent="0.4">
      <c r="A5394" s="68">
        <v>5393</v>
      </c>
      <c r="B5394" s="68" t="s">
        <v>2056</v>
      </c>
      <c r="C5394" s="68" t="s">
        <v>2297</v>
      </c>
      <c r="D5394" s="68" t="s">
        <v>2124</v>
      </c>
      <c r="E5394" s="68" t="s">
        <v>2029</v>
      </c>
      <c r="F5394" s="68" t="s">
        <v>2030</v>
      </c>
      <c r="G5394" s="68" t="s">
        <v>1976</v>
      </c>
      <c r="H5394" s="68" t="s">
        <v>1977</v>
      </c>
      <c r="I5394" s="68">
        <v>9</v>
      </c>
      <c r="J5394" s="68" t="s">
        <v>2267</v>
      </c>
      <c r="K5394" s="68">
        <v>2.8</v>
      </c>
      <c r="L5394" s="68">
        <v>0.76</v>
      </c>
      <c r="M5394" s="68" t="s">
        <v>1960</v>
      </c>
      <c r="N5394" s="143">
        <f>IF(対応ガラス検索!$E$2="-","",IF(対応ガラス検索!$E$2&gt;=K5394,MAX($N$2:N5393)+1,""))</f>
        <v>5393</v>
      </c>
      <c r="O5394" s="143" t="str">
        <f>IF(対応ガラス検索!$E$2="-","",IF(L5394&lt;=0.65,MAX($O$2:O5393)+1,""))</f>
        <v/>
      </c>
      <c r="P5394" s="144"/>
      <c r="Q5394" s="145"/>
    </row>
    <row r="5395" spans="1:17" x14ac:dyDescent="0.4">
      <c r="A5395" s="68">
        <v>5394</v>
      </c>
      <c r="B5395" s="68" t="s">
        <v>2056</v>
      </c>
      <c r="C5395" s="68" t="s">
        <v>2297</v>
      </c>
      <c r="D5395" s="68" t="s">
        <v>2124</v>
      </c>
      <c r="E5395" s="68" t="s">
        <v>2029</v>
      </c>
      <c r="F5395" s="68" t="s">
        <v>2030</v>
      </c>
      <c r="G5395" s="68" t="s">
        <v>1976</v>
      </c>
      <c r="H5395" s="68" t="s">
        <v>1977</v>
      </c>
      <c r="I5395" s="68">
        <v>10</v>
      </c>
      <c r="J5395" s="68" t="s">
        <v>2267</v>
      </c>
      <c r="K5395" s="68">
        <v>2.8</v>
      </c>
      <c r="L5395" s="68">
        <v>0.76</v>
      </c>
      <c r="M5395" s="68" t="s">
        <v>1960</v>
      </c>
      <c r="N5395" s="143">
        <f>IF(対応ガラス検索!$E$2="-","",IF(対応ガラス検索!$E$2&gt;=K5395,MAX($N$2:N5394)+1,""))</f>
        <v>5394</v>
      </c>
      <c r="O5395" s="143" t="str">
        <f>IF(対応ガラス検索!$E$2="-","",IF(L5395&lt;=0.65,MAX($O$2:O5394)+1,""))</f>
        <v/>
      </c>
      <c r="P5395" s="144"/>
      <c r="Q5395" s="145"/>
    </row>
    <row r="5396" spans="1:17" x14ac:dyDescent="0.4">
      <c r="A5396" s="68">
        <v>5395</v>
      </c>
      <c r="B5396" s="68" t="s">
        <v>2056</v>
      </c>
      <c r="C5396" s="68" t="s">
        <v>2297</v>
      </c>
      <c r="D5396" s="68" t="s">
        <v>2124</v>
      </c>
      <c r="E5396" s="68" t="s">
        <v>2029</v>
      </c>
      <c r="F5396" s="68" t="s">
        <v>2030</v>
      </c>
      <c r="G5396" s="68" t="s">
        <v>1976</v>
      </c>
      <c r="H5396" s="68" t="s">
        <v>1977</v>
      </c>
      <c r="I5396" s="68">
        <v>11</v>
      </c>
      <c r="J5396" s="68" t="s">
        <v>2267</v>
      </c>
      <c r="K5396" s="68">
        <v>2.7</v>
      </c>
      <c r="L5396" s="68">
        <v>0.76</v>
      </c>
      <c r="M5396" s="68" t="s">
        <v>1960</v>
      </c>
      <c r="N5396" s="143">
        <f>IF(対応ガラス検索!$E$2="-","",IF(対応ガラス検索!$E$2&gt;=K5396,MAX($N$2:N5395)+1,""))</f>
        <v>5395</v>
      </c>
      <c r="O5396" s="143" t="str">
        <f>IF(対応ガラス検索!$E$2="-","",IF(L5396&lt;=0.65,MAX($O$2:O5395)+1,""))</f>
        <v/>
      </c>
      <c r="P5396" s="144"/>
      <c r="Q5396" s="145"/>
    </row>
    <row r="5397" spans="1:17" x14ac:dyDescent="0.4">
      <c r="A5397" s="68">
        <v>5396</v>
      </c>
      <c r="B5397" s="68" t="s">
        <v>2056</v>
      </c>
      <c r="C5397" s="68" t="s">
        <v>2297</v>
      </c>
      <c r="D5397" s="68" t="s">
        <v>2124</v>
      </c>
      <c r="E5397" s="68" t="s">
        <v>2029</v>
      </c>
      <c r="F5397" s="68" t="s">
        <v>2030</v>
      </c>
      <c r="G5397" s="68" t="s">
        <v>1976</v>
      </c>
      <c r="H5397" s="68" t="s">
        <v>1977</v>
      </c>
      <c r="I5397" s="68">
        <v>12</v>
      </c>
      <c r="J5397" s="68" t="s">
        <v>2267</v>
      </c>
      <c r="K5397" s="142">
        <v>2.7</v>
      </c>
      <c r="L5397" s="68">
        <v>0.76</v>
      </c>
      <c r="M5397" s="68" t="s">
        <v>1960</v>
      </c>
      <c r="N5397" s="143">
        <f>IF(対応ガラス検索!$E$2="-","",IF(対応ガラス検索!$E$2&gt;=K5397,MAX($N$2:N5396)+1,""))</f>
        <v>5396</v>
      </c>
      <c r="O5397" s="143" t="str">
        <f>IF(対応ガラス検索!$E$2="-","",IF(L5397&lt;=0.65,MAX($O$2:O5396)+1,""))</f>
        <v/>
      </c>
      <c r="P5397" s="144"/>
      <c r="Q5397" s="145"/>
    </row>
    <row r="5398" spans="1:17" x14ac:dyDescent="0.4">
      <c r="A5398" s="68">
        <v>5397</v>
      </c>
      <c r="B5398" s="68" t="s">
        <v>2056</v>
      </c>
      <c r="C5398" s="68" t="s">
        <v>2297</v>
      </c>
      <c r="D5398" s="68" t="s">
        <v>2127</v>
      </c>
      <c r="E5398" s="68" t="s">
        <v>2029</v>
      </c>
      <c r="F5398" s="68" t="s">
        <v>2030</v>
      </c>
      <c r="G5398" s="68" t="s">
        <v>2010</v>
      </c>
      <c r="H5398" s="68" t="s">
        <v>2011</v>
      </c>
      <c r="I5398" s="68">
        <v>6</v>
      </c>
      <c r="J5398" s="68" t="s">
        <v>2267</v>
      </c>
      <c r="K5398" s="68">
        <v>3</v>
      </c>
      <c r="L5398" s="68">
        <v>0.76</v>
      </c>
      <c r="M5398" s="68" t="s">
        <v>1960</v>
      </c>
      <c r="N5398" s="143">
        <f>IF(対応ガラス検索!$E$2="-","",IF(対応ガラス検索!$E$2&gt;=K5398,MAX($N$2:N5397)+1,""))</f>
        <v>5397</v>
      </c>
      <c r="O5398" s="143" t="str">
        <f>IF(対応ガラス検索!$E$2="-","",IF(L5398&lt;=0.65,MAX($O$2:O5397)+1,""))</f>
        <v/>
      </c>
      <c r="P5398" s="144"/>
      <c r="Q5398" s="145"/>
    </row>
    <row r="5399" spans="1:17" x14ac:dyDescent="0.4">
      <c r="A5399" s="68">
        <v>5398</v>
      </c>
      <c r="B5399" s="68" t="s">
        <v>2056</v>
      </c>
      <c r="C5399" s="68" t="s">
        <v>2297</v>
      </c>
      <c r="D5399" s="68" t="s">
        <v>2127</v>
      </c>
      <c r="E5399" s="68" t="s">
        <v>2029</v>
      </c>
      <c r="F5399" s="68" t="s">
        <v>2030</v>
      </c>
      <c r="G5399" s="68" t="s">
        <v>2010</v>
      </c>
      <c r="H5399" s="68" t="s">
        <v>2011</v>
      </c>
      <c r="I5399" s="68">
        <v>7</v>
      </c>
      <c r="J5399" s="68" t="s">
        <v>2267</v>
      </c>
      <c r="K5399" s="68">
        <v>3</v>
      </c>
      <c r="L5399" s="68">
        <v>0.76</v>
      </c>
      <c r="M5399" s="68" t="s">
        <v>1960</v>
      </c>
      <c r="N5399" s="143">
        <f>IF(対応ガラス検索!$E$2="-","",IF(対応ガラス検索!$E$2&gt;=K5399,MAX($N$2:N5398)+1,""))</f>
        <v>5398</v>
      </c>
      <c r="O5399" s="143" t="str">
        <f>IF(対応ガラス検索!$E$2="-","",IF(L5399&lt;=0.65,MAX($O$2:O5398)+1,""))</f>
        <v/>
      </c>
      <c r="P5399" s="144"/>
      <c r="Q5399" s="145"/>
    </row>
    <row r="5400" spans="1:17" x14ac:dyDescent="0.4">
      <c r="A5400" s="68">
        <v>5399</v>
      </c>
      <c r="B5400" s="68" t="s">
        <v>2056</v>
      </c>
      <c r="C5400" s="68" t="s">
        <v>2297</v>
      </c>
      <c r="D5400" s="68" t="s">
        <v>2127</v>
      </c>
      <c r="E5400" s="68" t="s">
        <v>2029</v>
      </c>
      <c r="F5400" s="68" t="s">
        <v>2030</v>
      </c>
      <c r="G5400" s="68" t="s">
        <v>2010</v>
      </c>
      <c r="H5400" s="68" t="s">
        <v>2011</v>
      </c>
      <c r="I5400" s="68">
        <v>8</v>
      </c>
      <c r="J5400" s="68" t="s">
        <v>2267</v>
      </c>
      <c r="K5400" s="68">
        <v>2.9</v>
      </c>
      <c r="L5400" s="68">
        <v>0.76</v>
      </c>
      <c r="M5400" s="68" t="s">
        <v>1960</v>
      </c>
      <c r="N5400" s="143">
        <f>IF(対応ガラス検索!$E$2="-","",IF(対応ガラス検索!$E$2&gt;=K5400,MAX($N$2:N5399)+1,""))</f>
        <v>5399</v>
      </c>
      <c r="O5400" s="143" t="str">
        <f>IF(対応ガラス検索!$E$2="-","",IF(L5400&lt;=0.65,MAX($O$2:O5399)+1,""))</f>
        <v/>
      </c>
      <c r="P5400" s="144"/>
      <c r="Q5400" s="145"/>
    </row>
    <row r="5401" spans="1:17" x14ac:dyDescent="0.4">
      <c r="A5401" s="68">
        <v>5400</v>
      </c>
      <c r="B5401" s="68" t="s">
        <v>2056</v>
      </c>
      <c r="C5401" s="68" t="s">
        <v>2297</v>
      </c>
      <c r="D5401" s="68" t="s">
        <v>2127</v>
      </c>
      <c r="E5401" s="68" t="s">
        <v>2029</v>
      </c>
      <c r="F5401" s="68" t="s">
        <v>2030</v>
      </c>
      <c r="G5401" s="68" t="s">
        <v>2010</v>
      </c>
      <c r="H5401" s="68" t="s">
        <v>2011</v>
      </c>
      <c r="I5401" s="68">
        <v>9</v>
      </c>
      <c r="J5401" s="68" t="s">
        <v>2267</v>
      </c>
      <c r="K5401" s="68">
        <v>2.8</v>
      </c>
      <c r="L5401" s="68">
        <v>0.76</v>
      </c>
      <c r="M5401" s="68" t="s">
        <v>1960</v>
      </c>
      <c r="N5401" s="143">
        <f>IF(対応ガラス検索!$E$2="-","",IF(対応ガラス検索!$E$2&gt;=K5401,MAX($N$2:N5400)+1,""))</f>
        <v>5400</v>
      </c>
      <c r="O5401" s="143" t="str">
        <f>IF(対応ガラス検索!$E$2="-","",IF(L5401&lt;=0.65,MAX($O$2:O5400)+1,""))</f>
        <v/>
      </c>
      <c r="P5401" s="144"/>
      <c r="Q5401" s="145"/>
    </row>
    <row r="5402" spans="1:17" x14ac:dyDescent="0.4">
      <c r="A5402" s="68">
        <v>5401</v>
      </c>
      <c r="B5402" s="68" t="s">
        <v>2056</v>
      </c>
      <c r="C5402" s="68" t="s">
        <v>2297</v>
      </c>
      <c r="D5402" s="68" t="s">
        <v>2127</v>
      </c>
      <c r="E5402" s="68" t="s">
        <v>2029</v>
      </c>
      <c r="F5402" s="68" t="s">
        <v>2030</v>
      </c>
      <c r="G5402" s="68" t="s">
        <v>2010</v>
      </c>
      <c r="H5402" s="68" t="s">
        <v>2011</v>
      </c>
      <c r="I5402" s="68">
        <v>10</v>
      </c>
      <c r="J5402" s="68" t="s">
        <v>2267</v>
      </c>
      <c r="K5402" s="142">
        <v>2.8</v>
      </c>
      <c r="L5402" s="68">
        <v>0.76</v>
      </c>
      <c r="M5402" s="68" t="s">
        <v>1960</v>
      </c>
      <c r="N5402" s="143">
        <f>IF(対応ガラス検索!$E$2="-","",IF(対応ガラス検索!$E$2&gt;=K5402,MAX($N$2:N5401)+1,""))</f>
        <v>5401</v>
      </c>
      <c r="O5402" s="143" t="str">
        <f>IF(対応ガラス検索!$E$2="-","",IF(L5402&lt;=0.65,MAX($O$2:O5401)+1,""))</f>
        <v/>
      </c>
      <c r="P5402" s="144"/>
      <c r="Q5402" s="145"/>
    </row>
    <row r="5403" spans="1:17" x14ac:dyDescent="0.4">
      <c r="A5403" s="68">
        <v>5402</v>
      </c>
      <c r="B5403" s="68" t="s">
        <v>2056</v>
      </c>
      <c r="C5403" s="68" t="s">
        <v>2297</v>
      </c>
      <c r="D5403" s="68" t="s">
        <v>2127</v>
      </c>
      <c r="E5403" s="68" t="s">
        <v>2029</v>
      </c>
      <c r="F5403" s="68" t="s">
        <v>2030</v>
      </c>
      <c r="G5403" s="68" t="s">
        <v>2010</v>
      </c>
      <c r="H5403" s="68" t="s">
        <v>2011</v>
      </c>
      <c r="I5403" s="68">
        <v>11</v>
      </c>
      <c r="J5403" s="68" t="s">
        <v>2267</v>
      </c>
      <c r="K5403" s="68">
        <v>2.7</v>
      </c>
      <c r="L5403" s="68">
        <v>0.76</v>
      </c>
      <c r="M5403" s="68" t="s">
        <v>1960</v>
      </c>
      <c r="N5403" s="143">
        <f>IF(対応ガラス検索!$E$2="-","",IF(対応ガラス検索!$E$2&gt;=K5403,MAX($N$2:N5402)+1,""))</f>
        <v>5402</v>
      </c>
      <c r="O5403" s="143" t="str">
        <f>IF(対応ガラス検索!$E$2="-","",IF(L5403&lt;=0.65,MAX($O$2:O5402)+1,""))</f>
        <v/>
      </c>
      <c r="P5403" s="144"/>
      <c r="Q5403" s="145"/>
    </row>
    <row r="5404" spans="1:17" x14ac:dyDescent="0.4">
      <c r="A5404" s="68">
        <v>5403</v>
      </c>
      <c r="B5404" s="68" t="s">
        <v>2056</v>
      </c>
      <c r="C5404" s="68" t="s">
        <v>2297</v>
      </c>
      <c r="D5404" s="68" t="s">
        <v>2127</v>
      </c>
      <c r="E5404" s="68" t="s">
        <v>2029</v>
      </c>
      <c r="F5404" s="68" t="s">
        <v>2030</v>
      </c>
      <c r="G5404" s="68" t="s">
        <v>2010</v>
      </c>
      <c r="H5404" s="68" t="s">
        <v>2011</v>
      </c>
      <c r="I5404" s="68">
        <v>12</v>
      </c>
      <c r="J5404" s="68" t="s">
        <v>2267</v>
      </c>
      <c r="K5404" s="68">
        <v>2.7</v>
      </c>
      <c r="L5404" s="68">
        <v>0.76</v>
      </c>
      <c r="M5404" s="68" t="s">
        <v>1960</v>
      </c>
      <c r="N5404" s="143">
        <f>IF(対応ガラス検索!$E$2="-","",IF(対応ガラス検索!$E$2&gt;=K5404,MAX($N$2:N5403)+1,""))</f>
        <v>5403</v>
      </c>
      <c r="O5404" s="143" t="str">
        <f>IF(対応ガラス検索!$E$2="-","",IF(L5404&lt;=0.65,MAX($O$2:O5403)+1,""))</f>
        <v/>
      </c>
      <c r="P5404" s="144"/>
      <c r="Q5404" s="145"/>
    </row>
    <row r="5405" spans="1:17" x14ac:dyDescent="0.4">
      <c r="A5405" s="68">
        <v>5404</v>
      </c>
      <c r="B5405" s="68" t="s">
        <v>2056</v>
      </c>
      <c r="C5405" s="68" t="s">
        <v>2297</v>
      </c>
      <c r="D5405" s="68" t="s">
        <v>2128</v>
      </c>
      <c r="E5405" s="68" t="s">
        <v>2032</v>
      </c>
      <c r="F5405" s="68" t="s">
        <v>2033</v>
      </c>
      <c r="G5405" s="68" t="s">
        <v>1995</v>
      </c>
      <c r="H5405" s="68" t="s">
        <v>1996</v>
      </c>
      <c r="I5405" s="68">
        <v>6</v>
      </c>
      <c r="J5405" s="68" t="s">
        <v>2267</v>
      </c>
      <c r="K5405" s="68">
        <v>3</v>
      </c>
      <c r="L5405" s="68">
        <v>0.71</v>
      </c>
      <c r="M5405" s="68" t="s">
        <v>1960</v>
      </c>
      <c r="N5405" s="143">
        <f>IF(対応ガラス検索!$E$2="-","",IF(対応ガラス検索!$E$2&gt;=K5405,MAX($N$2:N5404)+1,""))</f>
        <v>5404</v>
      </c>
      <c r="O5405" s="143" t="str">
        <f>IF(対応ガラス検索!$E$2="-","",IF(L5405&lt;=0.65,MAX($O$2:O5404)+1,""))</f>
        <v/>
      </c>
      <c r="P5405" s="144"/>
      <c r="Q5405" s="145"/>
    </row>
    <row r="5406" spans="1:17" x14ac:dyDescent="0.4">
      <c r="A5406" s="68">
        <v>5405</v>
      </c>
      <c r="B5406" s="68" t="s">
        <v>2056</v>
      </c>
      <c r="C5406" s="68" t="s">
        <v>2297</v>
      </c>
      <c r="D5406" s="68" t="s">
        <v>2128</v>
      </c>
      <c r="E5406" s="68" t="s">
        <v>2032</v>
      </c>
      <c r="F5406" s="68" t="s">
        <v>2033</v>
      </c>
      <c r="G5406" s="68" t="s">
        <v>1995</v>
      </c>
      <c r="H5406" s="68" t="s">
        <v>1996</v>
      </c>
      <c r="I5406" s="68">
        <v>7</v>
      </c>
      <c r="J5406" s="68" t="s">
        <v>2267</v>
      </c>
      <c r="K5406" s="68">
        <v>2.9</v>
      </c>
      <c r="L5406" s="68">
        <v>0.71</v>
      </c>
      <c r="M5406" s="68" t="s">
        <v>1960</v>
      </c>
      <c r="N5406" s="143">
        <f>IF(対応ガラス検索!$E$2="-","",IF(対応ガラス検索!$E$2&gt;=K5406,MAX($N$2:N5405)+1,""))</f>
        <v>5405</v>
      </c>
      <c r="O5406" s="143" t="str">
        <f>IF(対応ガラス検索!$E$2="-","",IF(L5406&lt;=0.65,MAX($O$2:O5405)+1,""))</f>
        <v/>
      </c>
      <c r="P5406" s="144"/>
      <c r="Q5406" s="145"/>
    </row>
    <row r="5407" spans="1:17" x14ac:dyDescent="0.4">
      <c r="A5407" s="68">
        <v>5406</v>
      </c>
      <c r="B5407" s="68" t="s">
        <v>2056</v>
      </c>
      <c r="C5407" s="68" t="s">
        <v>2297</v>
      </c>
      <c r="D5407" s="68" t="s">
        <v>2128</v>
      </c>
      <c r="E5407" s="68" t="s">
        <v>2032</v>
      </c>
      <c r="F5407" s="68" t="s">
        <v>2033</v>
      </c>
      <c r="G5407" s="68" t="s">
        <v>1995</v>
      </c>
      <c r="H5407" s="68" t="s">
        <v>1996</v>
      </c>
      <c r="I5407" s="68">
        <v>8</v>
      </c>
      <c r="J5407" s="68" t="s">
        <v>2267</v>
      </c>
      <c r="K5407" s="68">
        <v>2.9</v>
      </c>
      <c r="L5407" s="68">
        <v>0.71</v>
      </c>
      <c r="M5407" s="68" t="s">
        <v>1960</v>
      </c>
      <c r="N5407" s="143">
        <f>IF(対応ガラス検索!$E$2="-","",IF(対応ガラス検索!$E$2&gt;=K5407,MAX($N$2:N5406)+1,""))</f>
        <v>5406</v>
      </c>
      <c r="O5407" s="143" t="str">
        <f>IF(対応ガラス検索!$E$2="-","",IF(L5407&lt;=0.65,MAX($O$2:O5406)+1,""))</f>
        <v/>
      </c>
      <c r="P5407" s="144"/>
      <c r="Q5407" s="145"/>
    </row>
    <row r="5408" spans="1:17" x14ac:dyDescent="0.4">
      <c r="A5408" s="68">
        <v>5407</v>
      </c>
      <c r="B5408" s="68" t="s">
        <v>2056</v>
      </c>
      <c r="C5408" s="68" t="s">
        <v>2297</v>
      </c>
      <c r="D5408" s="68" t="s">
        <v>2128</v>
      </c>
      <c r="E5408" s="68" t="s">
        <v>2032</v>
      </c>
      <c r="F5408" s="68" t="s">
        <v>2033</v>
      </c>
      <c r="G5408" s="68" t="s">
        <v>1995</v>
      </c>
      <c r="H5408" s="68" t="s">
        <v>1996</v>
      </c>
      <c r="I5408" s="68">
        <v>9</v>
      </c>
      <c r="J5408" s="68" t="s">
        <v>2267</v>
      </c>
      <c r="K5408" s="68">
        <v>2.8</v>
      </c>
      <c r="L5408" s="68">
        <v>0.71</v>
      </c>
      <c r="M5408" s="68" t="s">
        <v>1960</v>
      </c>
      <c r="N5408" s="143">
        <f>IF(対応ガラス検索!$E$2="-","",IF(対応ガラス検索!$E$2&gt;=K5408,MAX($N$2:N5407)+1,""))</f>
        <v>5407</v>
      </c>
      <c r="O5408" s="143" t="str">
        <f>IF(対応ガラス検索!$E$2="-","",IF(L5408&lt;=0.65,MAX($O$2:O5407)+1,""))</f>
        <v/>
      </c>
      <c r="P5408" s="144"/>
      <c r="Q5408" s="145"/>
    </row>
    <row r="5409" spans="1:17" x14ac:dyDescent="0.4">
      <c r="A5409" s="68">
        <v>5408</v>
      </c>
      <c r="B5409" s="68" t="s">
        <v>2056</v>
      </c>
      <c r="C5409" s="68" t="s">
        <v>2297</v>
      </c>
      <c r="D5409" s="68" t="s">
        <v>2128</v>
      </c>
      <c r="E5409" s="68" t="s">
        <v>2032</v>
      </c>
      <c r="F5409" s="68" t="s">
        <v>2033</v>
      </c>
      <c r="G5409" s="68" t="s">
        <v>1995</v>
      </c>
      <c r="H5409" s="68" t="s">
        <v>1996</v>
      </c>
      <c r="I5409" s="68">
        <v>10</v>
      </c>
      <c r="J5409" s="68" t="s">
        <v>2267</v>
      </c>
      <c r="K5409" s="68">
        <v>2.8</v>
      </c>
      <c r="L5409" s="68">
        <v>0.71</v>
      </c>
      <c r="M5409" s="68" t="s">
        <v>1960</v>
      </c>
      <c r="N5409" s="143">
        <f>IF(対応ガラス検索!$E$2="-","",IF(対応ガラス検索!$E$2&gt;=K5409,MAX($N$2:N5408)+1,""))</f>
        <v>5408</v>
      </c>
      <c r="O5409" s="143" t="str">
        <f>IF(対応ガラス検索!$E$2="-","",IF(L5409&lt;=0.65,MAX($O$2:O5408)+1,""))</f>
        <v/>
      </c>
      <c r="P5409" s="144"/>
      <c r="Q5409" s="145"/>
    </row>
    <row r="5410" spans="1:17" x14ac:dyDescent="0.4">
      <c r="A5410" s="68">
        <v>5409</v>
      </c>
      <c r="B5410" s="68" t="s">
        <v>2056</v>
      </c>
      <c r="C5410" s="68" t="s">
        <v>2297</v>
      </c>
      <c r="D5410" s="68" t="s">
        <v>2128</v>
      </c>
      <c r="E5410" s="68" t="s">
        <v>2032</v>
      </c>
      <c r="F5410" s="68" t="s">
        <v>2033</v>
      </c>
      <c r="G5410" s="68" t="s">
        <v>1995</v>
      </c>
      <c r="H5410" s="68" t="s">
        <v>1996</v>
      </c>
      <c r="I5410" s="68">
        <v>11</v>
      </c>
      <c r="J5410" s="68" t="s">
        <v>2267</v>
      </c>
      <c r="K5410" s="142">
        <v>2.7</v>
      </c>
      <c r="L5410" s="68">
        <v>0.71</v>
      </c>
      <c r="M5410" s="68" t="s">
        <v>1960</v>
      </c>
      <c r="N5410" s="143">
        <f>IF(対応ガラス検索!$E$2="-","",IF(対応ガラス検索!$E$2&gt;=K5410,MAX($N$2:N5409)+1,""))</f>
        <v>5409</v>
      </c>
      <c r="O5410" s="143" t="str">
        <f>IF(対応ガラス検索!$E$2="-","",IF(L5410&lt;=0.65,MAX($O$2:O5409)+1,""))</f>
        <v/>
      </c>
      <c r="P5410" s="144"/>
      <c r="Q5410" s="145"/>
    </row>
    <row r="5411" spans="1:17" x14ac:dyDescent="0.4">
      <c r="A5411" s="68">
        <v>5410</v>
      </c>
      <c r="B5411" s="68" t="s">
        <v>2056</v>
      </c>
      <c r="C5411" s="68" t="s">
        <v>2297</v>
      </c>
      <c r="D5411" s="68" t="s">
        <v>2128</v>
      </c>
      <c r="E5411" s="68" t="s">
        <v>2032</v>
      </c>
      <c r="F5411" s="68" t="s">
        <v>2033</v>
      </c>
      <c r="G5411" s="68" t="s">
        <v>1995</v>
      </c>
      <c r="H5411" s="68" t="s">
        <v>1996</v>
      </c>
      <c r="I5411" s="68">
        <v>12</v>
      </c>
      <c r="J5411" s="68" t="s">
        <v>2267</v>
      </c>
      <c r="K5411" s="68">
        <v>2.7</v>
      </c>
      <c r="L5411" s="68">
        <v>0.71</v>
      </c>
      <c r="M5411" s="68" t="s">
        <v>1960</v>
      </c>
      <c r="N5411" s="143">
        <f>IF(対応ガラス検索!$E$2="-","",IF(対応ガラス検索!$E$2&gt;=K5411,MAX($N$2:N5410)+1,""))</f>
        <v>5410</v>
      </c>
      <c r="O5411" s="143" t="str">
        <f>IF(対応ガラス検索!$E$2="-","",IF(L5411&lt;=0.65,MAX($O$2:O5410)+1,""))</f>
        <v/>
      </c>
      <c r="P5411" s="144"/>
      <c r="Q5411" s="145"/>
    </row>
    <row r="5412" spans="1:17" x14ac:dyDescent="0.4">
      <c r="A5412" s="68">
        <v>5411</v>
      </c>
      <c r="B5412" s="68" t="s">
        <v>2056</v>
      </c>
      <c r="C5412" s="68" t="s">
        <v>2297</v>
      </c>
      <c r="D5412" s="68" t="s">
        <v>2128</v>
      </c>
      <c r="E5412" s="68" t="s">
        <v>2032</v>
      </c>
      <c r="F5412" s="68" t="s">
        <v>2033</v>
      </c>
      <c r="G5412" s="68" t="s">
        <v>1995</v>
      </c>
      <c r="H5412" s="68" t="s">
        <v>1996</v>
      </c>
      <c r="I5412" s="68">
        <v>13</v>
      </c>
      <c r="J5412" s="68" t="s">
        <v>2267</v>
      </c>
      <c r="K5412" s="68">
        <v>2.6</v>
      </c>
      <c r="L5412" s="68">
        <v>0.71</v>
      </c>
      <c r="M5412" s="68" t="s">
        <v>1960</v>
      </c>
      <c r="N5412" s="143">
        <f>IF(対応ガラス検索!$E$2="-","",IF(対応ガラス検索!$E$2&gt;=K5412,MAX($N$2:N5411)+1,""))</f>
        <v>5411</v>
      </c>
      <c r="O5412" s="143" t="str">
        <f>IF(対応ガラス検索!$E$2="-","",IF(L5412&lt;=0.65,MAX($O$2:O5411)+1,""))</f>
        <v/>
      </c>
      <c r="P5412" s="144"/>
      <c r="Q5412" s="145"/>
    </row>
    <row r="5413" spans="1:17" x14ac:dyDescent="0.4">
      <c r="A5413" s="68">
        <v>5412</v>
      </c>
      <c r="B5413" s="68" t="s">
        <v>2056</v>
      </c>
      <c r="C5413" s="68" t="s">
        <v>2297</v>
      </c>
      <c r="D5413" s="68" t="s">
        <v>2129</v>
      </c>
      <c r="E5413" s="68" t="s">
        <v>2032</v>
      </c>
      <c r="F5413" s="68" t="s">
        <v>2033</v>
      </c>
      <c r="G5413" s="68" t="s">
        <v>2025</v>
      </c>
      <c r="H5413" s="68" t="s">
        <v>2026</v>
      </c>
      <c r="I5413" s="68">
        <v>6</v>
      </c>
      <c r="J5413" s="68" t="s">
        <v>2267</v>
      </c>
      <c r="K5413" s="68">
        <v>3</v>
      </c>
      <c r="L5413" s="68">
        <v>0.71</v>
      </c>
      <c r="M5413" s="68" t="s">
        <v>1960</v>
      </c>
      <c r="N5413" s="143">
        <f>IF(対応ガラス検索!$E$2="-","",IF(対応ガラス検索!$E$2&gt;=K5413,MAX($N$2:N5412)+1,""))</f>
        <v>5412</v>
      </c>
      <c r="O5413" s="143" t="str">
        <f>IF(対応ガラス検索!$E$2="-","",IF(L5413&lt;=0.65,MAX($O$2:O5412)+1,""))</f>
        <v/>
      </c>
      <c r="P5413" s="144"/>
      <c r="Q5413" s="145"/>
    </row>
    <row r="5414" spans="1:17" x14ac:dyDescent="0.4">
      <c r="A5414" s="68">
        <v>5413</v>
      </c>
      <c r="B5414" s="68" t="s">
        <v>2056</v>
      </c>
      <c r="C5414" s="68" t="s">
        <v>2297</v>
      </c>
      <c r="D5414" s="68" t="s">
        <v>2129</v>
      </c>
      <c r="E5414" s="68" t="s">
        <v>2032</v>
      </c>
      <c r="F5414" s="68" t="s">
        <v>2033</v>
      </c>
      <c r="G5414" s="68" t="s">
        <v>2025</v>
      </c>
      <c r="H5414" s="68" t="s">
        <v>2026</v>
      </c>
      <c r="I5414" s="68">
        <v>7</v>
      </c>
      <c r="J5414" s="68" t="s">
        <v>2267</v>
      </c>
      <c r="K5414" s="68">
        <v>2.9</v>
      </c>
      <c r="L5414" s="68">
        <v>0.71</v>
      </c>
      <c r="M5414" s="68" t="s">
        <v>1960</v>
      </c>
      <c r="N5414" s="143">
        <f>IF(対応ガラス検索!$E$2="-","",IF(対応ガラス検索!$E$2&gt;=K5414,MAX($N$2:N5413)+1,""))</f>
        <v>5413</v>
      </c>
      <c r="O5414" s="143" t="str">
        <f>IF(対応ガラス検索!$E$2="-","",IF(L5414&lt;=0.65,MAX($O$2:O5413)+1,""))</f>
        <v/>
      </c>
      <c r="P5414" s="144"/>
      <c r="Q5414" s="145"/>
    </row>
    <row r="5415" spans="1:17" x14ac:dyDescent="0.4">
      <c r="A5415" s="68">
        <v>5414</v>
      </c>
      <c r="B5415" s="68" t="s">
        <v>2056</v>
      </c>
      <c r="C5415" s="68" t="s">
        <v>2297</v>
      </c>
      <c r="D5415" s="68" t="s">
        <v>2129</v>
      </c>
      <c r="E5415" s="68" t="s">
        <v>2032</v>
      </c>
      <c r="F5415" s="68" t="s">
        <v>2033</v>
      </c>
      <c r="G5415" s="68" t="s">
        <v>2025</v>
      </c>
      <c r="H5415" s="68" t="s">
        <v>2026</v>
      </c>
      <c r="I5415" s="68">
        <v>8</v>
      </c>
      <c r="J5415" s="68" t="s">
        <v>2267</v>
      </c>
      <c r="K5415" s="142">
        <v>2.9</v>
      </c>
      <c r="L5415" s="68">
        <v>0.71</v>
      </c>
      <c r="M5415" s="68" t="s">
        <v>1960</v>
      </c>
      <c r="N5415" s="143">
        <f>IF(対応ガラス検索!$E$2="-","",IF(対応ガラス検索!$E$2&gt;=K5415,MAX($N$2:N5414)+1,""))</f>
        <v>5414</v>
      </c>
      <c r="O5415" s="143" t="str">
        <f>IF(対応ガラス検索!$E$2="-","",IF(L5415&lt;=0.65,MAX($O$2:O5414)+1,""))</f>
        <v/>
      </c>
      <c r="P5415" s="144"/>
      <c r="Q5415" s="145"/>
    </row>
    <row r="5416" spans="1:17" x14ac:dyDescent="0.4">
      <c r="A5416" s="68">
        <v>5415</v>
      </c>
      <c r="B5416" s="68" t="s">
        <v>2056</v>
      </c>
      <c r="C5416" s="68" t="s">
        <v>2297</v>
      </c>
      <c r="D5416" s="68" t="s">
        <v>2129</v>
      </c>
      <c r="E5416" s="68" t="s">
        <v>2032</v>
      </c>
      <c r="F5416" s="68" t="s">
        <v>2033</v>
      </c>
      <c r="G5416" s="68" t="s">
        <v>2025</v>
      </c>
      <c r="H5416" s="68" t="s">
        <v>2026</v>
      </c>
      <c r="I5416" s="68">
        <v>9</v>
      </c>
      <c r="J5416" s="68" t="s">
        <v>2267</v>
      </c>
      <c r="K5416" s="68">
        <v>2.8</v>
      </c>
      <c r="L5416" s="68">
        <v>0.71</v>
      </c>
      <c r="M5416" s="68" t="s">
        <v>1960</v>
      </c>
      <c r="N5416" s="143">
        <f>IF(対応ガラス検索!$E$2="-","",IF(対応ガラス検索!$E$2&gt;=K5416,MAX($N$2:N5415)+1,""))</f>
        <v>5415</v>
      </c>
      <c r="O5416" s="143" t="str">
        <f>IF(対応ガラス検索!$E$2="-","",IF(L5416&lt;=0.65,MAX($O$2:O5415)+1,""))</f>
        <v/>
      </c>
      <c r="P5416" s="144"/>
      <c r="Q5416" s="145"/>
    </row>
    <row r="5417" spans="1:17" x14ac:dyDescent="0.4">
      <c r="A5417" s="68">
        <v>5416</v>
      </c>
      <c r="B5417" s="68" t="s">
        <v>2056</v>
      </c>
      <c r="C5417" s="68" t="s">
        <v>2297</v>
      </c>
      <c r="D5417" s="68" t="s">
        <v>2129</v>
      </c>
      <c r="E5417" s="68" t="s">
        <v>2032</v>
      </c>
      <c r="F5417" s="68" t="s">
        <v>2033</v>
      </c>
      <c r="G5417" s="68" t="s">
        <v>2025</v>
      </c>
      <c r="H5417" s="68" t="s">
        <v>2026</v>
      </c>
      <c r="I5417" s="68">
        <v>10</v>
      </c>
      <c r="J5417" s="68" t="s">
        <v>2267</v>
      </c>
      <c r="K5417" s="68">
        <v>2.8</v>
      </c>
      <c r="L5417" s="68">
        <v>0.71</v>
      </c>
      <c r="M5417" s="68" t="s">
        <v>1960</v>
      </c>
      <c r="N5417" s="143">
        <f>IF(対応ガラス検索!$E$2="-","",IF(対応ガラス検索!$E$2&gt;=K5417,MAX($N$2:N5416)+1,""))</f>
        <v>5416</v>
      </c>
      <c r="O5417" s="143" t="str">
        <f>IF(対応ガラス検索!$E$2="-","",IF(L5417&lt;=0.65,MAX($O$2:O5416)+1,""))</f>
        <v/>
      </c>
      <c r="P5417" s="144"/>
      <c r="Q5417" s="145"/>
    </row>
    <row r="5418" spans="1:17" x14ac:dyDescent="0.4">
      <c r="A5418" s="68">
        <v>5417</v>
      </c>
      <c r="B5418" s="68" t="s">
        <v>2056</v>
      </c>
      <c r="C5418" s="68" t="s">
        <v>2297</v>
      </c>
      <c r="D5418" s="68" t="s">
        <v>2129</v>
      </c>
      <c r="E5418" s="68" t="s">
        <v>2032</v>
      </c>
      <c r="F5418" s="68" t="s">
        <v>2033</v>
      </c>
      <c r="G5418" s="68" t="s">
        <v>2025</v>
      </c>
      <c r="H5418" s="68" t="s">
        <v>2026</v>
      </c>
      <c r="I5418" s="68">
        <v>11</v>
      </c>
      <c r="J5418" s="68" t="s">
        <v>2267</v>
      </c>
      <c r="K5418" s="68">
        <v>2.7</v>
      </c>
      <c r="L5418" s="68">
        <v>0.71</v>
      </c>
      <c r="M5418" s="68" t="s">
        <v>1960</v>
      </c>
      <c r="N5418" s="143">
        <f>IF(対応ガラス検索!$E$2="-","",IF(対応ガラス検索!$E$2&gt;=K5418,MAX($N$2:N5417)+1,""))</f>
        <v>5417</v>
      </c>
      <c r="O5418" s="143" t="str">
        <f>IF(対応ガラス検索!$E$2="-","",IF(L5418&lt;=0.65,MAX($O$2:O5417)+1,""))</f>
        <v/>
      </c>
      <c r="P5418" s="144"/>
      <c r="Q5418" s="145"/>
    </row>
    <row r="5419" spans="1:17" x14ac:dyDescent="0.4">
      <c r="A5419" s="68">
        <v>5418</v>
      </c>
      <c r="B5419" s="68" t="s">
        <v>2056</v>
      </c>
      <c r="C5419" s="68" t="s">
        <v>2297</v>
      </c>
      <c r="D5419" s="68" t="s">
        <v>2129</v>
      </c>
      <c r="E5419" s="68" t="s">
        <v>2032</v>
      </c>
      <c r="F5419" s="68" t="s">
        <v>2033</v>
      </c>
      <c r="G5419" s="68" t="s">
        <v>2025</v>
      </c>
      <c r="H5419" s="68" t="s">
        <v>2026</v>
      </c>
      <c r="I5419" s="68">
        <v>12</v>
      </c>
      <c r="J5419" s="68" t="s">
        <v>2267</v>
      </c>
      <c r="K5419" s="68">
        <v>2.7</v>
      </c>
      <c r="L5419" s="68">
        <v>0.71</v>
      </c>
      <c r="M5419" s="68" t="s">
        <v>1960</v>
      </c>
      <c r="N5419" s="143">
        <f>IF(対応ガラス検索!$E$2="-","",IF(対応ガラス検索!$E$2&gt;=K5419,MAX($N$2:N5418)+1,""))</f>
        <v>5418</v>
      </c>
      <c r="O5419" s="143" t="str">
        <f>IF(対応ガラス検索!$E$2="-","",IF(L5419&lt;=0.65,MAX($O$2:O5418)+1,""))</f>
        <v/>
      </c>
      <c r="P5419" s="144"/>
      <c r="Q5419" s="145"/>
    </row>
    <row r="5420" spans="1:17" x14ac:dyDescent="0.4">
      <c r="A5420" s="68">
        <v>5419</v>
      </c>
      <c r="B5420" s="68" t="s">
        <v>2056</v>
      </c>
      <c r="C5420" s="68" t="s">
        <v>2297</v>
      </c>
      <c r="D5420" s="68" t="s">
        <v>2129</v>
      </c>
      <c r="E5420" s="68" t="s">
        <v>2032</v>
      </c>
      <c r="F5420" s="68" t="s">
        <v>2033</v>
      </c>
      <c r="G5420" s="68" t="s">
        <v>2025</v>
      </c>
      <c r="H5420" s="68" t="s">
        <v>2026</v>
      </c>
      <c r="I5420" s="68">
        <v>13</v>
      </c>
      <c r="J5420" s="68" t="s">
        <v>2267</v>
      </c>
      <c r="K5420" s="68">
        <v>2.6</v>
      </c>
      <c r="L5420" s="68">
        <v>0.71</v>
      </c>
      <c r="M5420" s="68" t="s">
        <v>1960</v>
      </c>
      <c r="N5420" s="143">
        <f>IF(対応ガラス検索!$E$2="-","",IF(対応ガラス検索!$E$2&gt;=K5420,MAX($N$2:N5419)+1,""))</f>
        <v>5419</v>
      </c>
      <c r="O5420" s="143" t="str">
        <f>IF(対応ガラス検索!$E$2="-","",IF(L5420&lt;=0.65,MAX($O$2:O5419)+1,""))</f>
        <v/>
      </c>
      <c r="P5420" s="144"/>
      <c r="Q5420" s="145"/>
    </row>
    <row r="5421" spans="1:17" x14ac:dyDescent="0.4">
      <c r="A5421" s="68">
        <v>5420</v>
      </c>
      <c r="B5421" s="68" t="s">
        <v>2056</v>
      </c>
      <c r="C5421" s="68" t="s">
        <v>2297</v>
      </c>
      <c r="D5421" s="68" t="s">
        <v>2057</v>
      </c>
      <c r="E5421" s="68" t="s">
        <v>1971</v>
      </c>
      <c r="F5421" s="68" t="s">
        <v>1972</v>
      </c>
      <c r="G5421" s="68" t="s">
        <v>2010</v>
      </c>
      <c r="H5421" s="68" t="s">
        <v>2011</v>
      </c>
      <c r="I5421" s="68">
        <v>6</v>
      </c>
      <c r="J5421" s="68" t="s">
        <v>2296</v>
      </c>
      <c r="K5421" s="68">
        <v>3.3</v>
      </c>
      <c r="L5421" s="68">
        <v>0.76</v>
      </c>
      <c r="M5421" s="68" t="s">
        <v>1960</v>
      </c>
      <c r="N5421" s="143">
        <f>IF(対応ガラス検索!$E$2="-","",IF(対応ガラス検索!$E$2&gt;=K5421,MAX($N$2:N5420)+1,""))</f>
        <v>5420</v>
      </c>
      <c r="O5421" s="143" t="str">
        <f>IF(対応ガラス検索!$E$2="-","",IF(L5421&lt;=0.65,MAX($O$2:O5420)+1,""))</f>
        <v/>
      </c>
      <c r="P5421" s="144"/>
      <c r="Q5421" s="145"/>
    </row>
    <row r="5422" spans="1:17" x14ac:dyDescent="0.4">
      <c r="A5422" s="68">
        <v>5421</v>
      </c>
      <c r="B5422" s="68" t="s">
        <v>2056</v>
      </c>
      <c r="C5422" s="68" t="s">
        <v>2297</v>
      </c>
      <c r="D5422" s="68" t="s">
        <v>2057</v>
      </c>
      <c r="E5422" s="68" t="s">
        <v>1971</v>
      </c>
      <c r="F5422" s="68" t="s">
        <v>1972</v>
      </c>
      <c r="G5422" s="68" t="s">
        <v>2010</v>
      </c>
      <c r="H5422" s="68" t="s">
        <v>2011</v>
      </c>
      <c r="I5422" s="68">
        <v>7</v>
      </c>
      <c r="J5422" s="68" t="s">
        <v>2296</v>
      </c>
      <c r="K5422" s="68">
        <v>3.2</v>
      </c>
      <c r="L5422" s="68">
        <v>0.76</v>
      </c>
      <c r="M5422" s="68" t="s">
        <v>1960</v>
      </c>
      <c r="N5422" s="143">
        <f>IF(対応ガラス検索!$E$2="-","",IF(対応ガラス検索!$E$2&gt;=K5422,MAX($N$2:N5421)+1,""))</f>
        <v>5421</v>
      </c>
      <c r="O5422" s="143" t="str">
        <f>IF(対応ガラス検索!$E$2="-","",IF(L5422&lt;=0.65,MAX($O$2:O5421)+1,""))</f>
        <v/>
      </c>
      <c r="P5422" s="144"/>
      <c r="Q5422" s="145"/>
    </row>
    <row r="5423" spans="1:17" x14ac:dyDescent="0.4">
      <c r="A5423" s="68">
        <v>5422</v>
      </c>
      <c r="B5423" s="68" t="s">
        <v>2056</v>
      </c>
      <c r="C5423" s="68" t="s">
        <v>2297</v>
      </c>
      <c r="D5423" s="68" t="s">
        <v>2057</v>
      </c>
      <c r="E5423" s="68" t="s">
        <v>1971</v>
      </c>
      <c r="F5423" s="68" t="s">
        <v>1972</v>
      </c>
      <c r="G5423" s="68" t="s">
        <v>2010</v>
      </c>
      <c r="H5423" s="68" t="s">
        <v>2011</v>
      </c>
      <c r="I5423" s="68">
        <v>8</v>
      </c>
      <c r="J5423" s="68" t="s">
        <v>2296</v>
      </c>
      <c r="K5423" s="68">
        <v>3.1</v>
      </c>
      <c r="L5423" s="68">
        <v>0.76</v>
      </c>
      <c r="M5423" s="68" t="s">
        <v>1960</v>
      </c>
      <c r="N5423" s="143">
        <f>IF(対応ガラス検索!$E$2="-","",IF(対応ガラス検索!$E$2&gt;=K5423,MAX($N$2:N5422)+1,""))</f>
        <v>5422</v>
      </c>
      <c r="O5423" s="143" t="str">
        <f>IF(対応ガラス検索!$E$2="-","",IF(L5423&lt;=0.65,MAX($O$2:O5422)+1,""))</f>
        <v/>
      </c>
      <c r="P5423" s="144"/>
      <c r="Q5423" s="145"/>
    </row>
    <row r="5424" spans="1:17" x14ac:dyDescent="0.4">
      <c r="A5424" s="68">
        <v>5423</v>
      </c>
      <c r="B5424" s="68" t="s">
        <v>2056</v>
      </c>
      <c r="C5424" s="68" t="s">
        <v>2297</v>
      </c>
      <c r="D5424" s="68" t="s">
        <v>2057</v>
      </c>
      <c r="E5424" s="68" t="s">
        <v>1971</v>
      </c>
      <c r="F5424" s="68" t="s">
        <v>1972</v>
      </c>
      <c r="G5424" s="68" t="s">
        <v>2010</v>
      </c>
      <c r="H5424" s="68" t="s">
        <v>2011</v>
      </c>
      <c r="I5424" s="68">
        <v>9</v>
      </c>
      <c r="J5424" s="68" t="s">
        <v>2296</v>
      </c>
      <c r="K5424" s="68">
        <v>3</v>
      </c>
      <c r="L5424" s="68">
        <v>0.76</v>
      </c>
      <c r="M5424" s="68" t="s">
        <v>1960</v>
      </c>
      <c r="N5424" s="143">
        <f>IF(対応ガラス検索!$E$2="-","",IF(対応ガラス検索!$E$2&gt;=K5424,MAX($N$2:N5423)+1,""))</f>
        <v>5423</v>
      </c>
      <c r="O5424" s="143" t="str">
        <f>IF(対応ガラス検索!$E$2="-","",IF(L5424&lt;=0.65,MAX($O$2:O5423)+1,""))</f>
        <v/>
      </c>
      <c r="P5424" s="144"/>
      <c r="Q5424" s="145"/>
    </row>
    <row r="5425" spans="1:17" x14ac:dyDescent="0.4">
      <c r="A5425" s="68">
        <v>5424</v>
      </c>
      <c r="B5425" s="68" t="s">
        <v>2056</v>
      </c>
      <c r="C5425" s="68" t="s">
        <v>2297</v>
      </c>
      <c r="D5425" s="68" t="s">
        <v>2057</v>
      </c>
      <c r="E5425" s="68" t="s">
        <v>1971</v>
      </c>
      <c r="F5425" s="68" t="s">
        <v>1972</v>
      </c>
      <c r="G5425" s="68" t="s">
        <v>2010</v>
      </c>
      <c r="H5425" s="68" t="s">
        <v>2011</v>
      </c>
      <c r="I5425" s="68">
        <v>10</v>
      </c>
      <c r="J5425" s="68" t="s">
        <v>2296</v>
      </c>
      <c r="K5425" s="68">
        <v>3</v>
      </c>
      <c r="L5425" s="68">
        <v>0.76</v>
      </c>
      <c r="M5425" s="68" t="s">
        <v>1960</v>
      </c>
      <c r="N5425" s="143">
        <f>IF(対応ガラス検索!$E$2="-","",IF(対応ガラス検索!$E$2&gt;=K5425,MAX($N$2:N5424)+1,""))</f>
        <v>5424</v>
      </c>
      <c r="O5425" s="143" t="str">
        <f>IF(対応ガラス検索!$E$2="-","",IF(L5425&lt;=0.65,MAX($O$2:O5424)+1,""))</f>
        <v/>
      </c>
      <c r="P5425" s="144"/>
      <c r="Q5425" s="145"/>
    </row>
    <row r="5426" spans="1:17" x14ac:dyDescent="0.4">
      <c r="A5426" s="68">
        <v>5425</v>
      </c>
      <c r="B5426" s="68" t="s">
        <v>2056</v>
      </c>
      <c r="C5426" s="68" t="s">
        <v>2297</v>
      </c>
      <c r="D5426" s="68" t="s">
        <v>2057</v>
      </c>
      <c r="E5426" s="68" t="s">
        <v>1971</v>
      </c>
      <c r="F5426" s="68" t="s">
        <v>1972</v>
      </c>
      <c r="G5426" s="68" t="s">
        <v>2010</v>
      </c>
      <c r="H5426" s="68" t="s">
        <v>2011</v>
      </c>
      <c r="I5426" s="68">
        <v>11</v>
      </c>
      <c r="J5426" s="68" t="s">
        <v>2296</v>
      </c>
      <c r="K5426" s="68">
        <v>2.9</v>
      </c>
      <c r="L5426" s="68">
        <v>0.76</v>
      </c>
      <c r="M5426" s="68" t="s">
        <v>1960</v>
      </c>
      <c r="N5426" s="143">
        <f>IF(対応ガラス検索!$E$2="-","",IF(対応ガラス検索!$E$2&gt;=K5426,MAX($N$2:N5425)+1,""))</f>
        <v>5425</v>
      </c>
      <c r="O5426" s="143" t="str">
        <f>IF(対応ガラス検索!$E$2="-","",IF(L5426&lt;=0.65,MAX($O$2:O5425)+1,""))</f>
        <v/>
      </c>
      <c r="P5426" s="144"/>
      <c r="Q5426" s="145"/>
    </row>
    <row r="5427" spans="1:17" x14ac:dyDescent="0.4">
      <c r="A5427" s="68">
        <v>5426</v>
      </c>
      <c r="B5427" s="68" t="s">
        <v>2056</v>
      </c>
      <c r="C5427" s="68" t="s">
        <v>2297</v>
      </c>
      <c r="D5427" s="68" t="s">
        <v>2057</v>
      </c>
      <c r="E5427" s="68" t="s">
        <v>1971</v>
      </c>
      <c r="F5427" s="68" t="s">
        <v>1972</v>
      </c>
      <c r="G5427" s="68" t="s">
        <v>2010</v>
      </c>
      <c r="H5427" s="68" t="s">
        <v>2011</v>
      </c>
      <c r="I5427" s="68">
        <v>12</v>
      </c>
      <c r="J5427" s="68" t="s">
        <v>2296</v>
      </c>
      <c r="K5427" s="68">
        <v>2.9</v>
      </c>
      <c r="L5427" s="68">
        <v>0.76</v>
      </c>
      <c r="M5427" s="68" t="s">
        <v>1960</v>
      </c>
      <c r="N5427" s="143">
        <f>IF(対応ガラス検索!$E$2="-","",IF(対応ガラス検索!$E$2&gt;=K5427,MAX($N$2:N5426)+1,""))</f>
        <v>5426</v>
      </c>
      <c r="O5427" s="143" t="str">
        <f>IF(対応ガラス検索!$E$2="-","",IF(L5427&lt;=0.65,MAX($O$2:O5426)+1,""))</f>
        <v/>
      </c>
      <c r="P5427" s="144"/>
      <c r="Q5427" s="145"/>
    </row>
    <row r="5428" spans="1:17" x14ac:dyDescent="0.4">
      <c r="A5428" s="68">
        <v>5427</v>
      </c>
      <c r="B5428" s="68" t="s">
        <v>2056</v>
      </c>
      <c r="C5428" s="68" t="s">
        <v>2297</v>
      </c>
      <c r="D5428" s="68" t="s">
        <v>2058</v>
      </c>
      <c r="E5428" s="68" t="s">
        <v>1971</v>
      </c>
      <c r="F5428" s="68" t="s">
        <v>1972</v>
      </c>
      <c r="G5428" s="68" t="s">
        <v>2020</v>
      </c>
      <c r="H5428" s="68" t="s">
        <v>2021</v>
      </c>
      <c r="I5428" s="68">
        <v>6</v>
      </c>
      <c r="J5428" s="68" t="s">
        <v>2296</v>
      </c>
      <c r="K5428" s="142">
        <v>3.3</v>
      </c>
      <c r="L5428" s="68">
        <v>0.75</v>
      </c>
      <c r="M5428" s="68" t="s">
        <v>1960</v>
      </c>
      <c r="N5428" s="143">
        <f>IF(対応ガラス検索!$E$2="-","",IF(対応ガラス検索!$E$2&gt;=K5428,MAX($N$2:N5427)+1,""))</f>
        <v>5427</v>
      </c>
      <c r="O5428" s="143" t="str">
        <f>IF(対応ガラス検索!$E$2="-","",IF(L5428&lt;=0.65,MAX($O$2:O5427)+1,""))</f>
        <v/>
      </c>
      <c r="P5428" s="144"/>
      <c r="Q5428" s="145"/>
    </row>
    <row r="5429" spans="1:17" x14ac:dyDescent="0.4">
      <c r="A5429" s="68">
        <v>5428</v>
      </c>
      <c r="B5429" s="68" t="s">
        <v>2056</v>
      </c>
      <c r="C5429" s="68" t="s">
        <v>2297</v>
      </c>
      <c r="D5429" s="68" t="s">
        <v>2058</v>
      </c>
      <c r="E5429" s="68" t="s">
        <v>1971</v>
      </c>
      <c r="F5429" s="68" t="s">
        <v>1972</v>
      </c>
      <c r="G5429" s="68" t="s">
        <v>2020</v>
      </c>
      <c r="H5429" s="68" t="s">
        <v>2021</v>
      </c>
      <c r="I5429" s="68">
        <v>7</v>
      </c>
      <c r="J5429" s="68" t="s">
        <v>2296</v>
      </c>
      <c r="K5429" s="68">
        <v>3.2</v>
      </c>
      <c r="L5429" s="68">
        <v>0.75</v>
      </c>
      <c r="M5429" s="68" t="s">
        <v>1960</v>
      </c>
      <c r="N5429" s="143">
        <f>IF(対応ガラス検索!$E$2="-","",IF(対応ガラス検索!$E$2&gt;=K5429,MAX($N$2:N5428)+1,""))</f>
        <v>5428</v>
      </c>
      <c r="O5429" s="143" t="str">
        <f>IF(対応ガラス検索!$E$2="-","",IF(L5429&lt;=0.65,MAX($O$2:O5428)+1,""))</f>
        <v/>
      </c>
      <c r="P5429" s="144"/>
      <c r="Q5429" s="145"/>
    </row>
    <row r="5430" spans="1:17" x14ac:dyDescent="0.4">
      <c r="A5430" s="68">
        <v>5429</v>
      </c>
      <c r="B5430" s="68" t="s">
        <v>2056</v>
      </c>
      <c r="C5430" s="68" t="s">
        <v>2297</v>
      </c>
      <c r="D5430" s="68" t="s">
        <v>2058</v>
      </c>
      <c r="E5430" s="68" t="s">
        <v>1971</v>
      </c>
      <c r="F5430" s="68" t="s">
        <v>1972</v>
      </c>
      <c r="G5430" s="68" t="s">
        <v>2020</v>
      </c>
      <c r="H5430" s="68" t="s">
        <v>2021</v>
      </c>
      <c r="I5430" s="68">
        <v>8</v>
      </c>
      <c r="J5430" s="68" t="s">
        <v>2296</v>
      </c>
      <c r="K5430" s="68">
        <v>3.1</v>
      </c>
      <c r="L5430" s="68">
        <v>0.75</v>
      </c>
      <c r="M5430" s="68" t="s">
        <v>1960</v>
      </c>
      <c r="N5430" s="143">
        <f>IF(対応ガラス検索!$E$2="-","",IF(対応ガラス検索!$E$2&gt;=K5430,MAX($N$2:N5429)+1,""))</f>
        <v>5429</v>
      </c>
      <c r="O5430" s="143" t="str">
        <f>IF(対応ガラス検索!$E$2="-","",IF(L5430&lt;=0.65,MAX($O$2:O5429)+1,""))</f>
        <v/>
      </c>
      <c r="P5430" s="144"/>
      <c r="Q5430" s="145"/>
    </row>
    <row r="5431" spans="1:17" x14ac:dyDescent="0.4">
      <c r="A5431" s="68">
        <v>5430</v>
      </c>
      <c r="B5431" s="68" t="s">
        <v>2056</v>
      </c>
      <c r="C5431" s="68" t="s">
        <v>2297</v>
      </c>
      <c r="D5431" s="68" t="s">
        <v>2058</v>
      </c>
      <c r="E5431" s="68" t="s">
        <v>1971</v>
      </c>
      <c r="F5431" s="68" t="s">
        <v>1972</v>
      </c>
      <c r="G5431" s="68" t="s">
        <v>2020</v>
      </c>
      <c r="H5431" s="68" t="s">
        <v>2021</v>
      </c>
      <c r="I5431" s="68">
        <v>9</v>
      </c>
      <c r="J5431" s="68" t="s">
        <v>2296</v>
      </c>
      <c r="K5431" s="68">
        <v>3</v>
      </c>
      <c r="L5431" s="68">
        <v>0.75</v>
      </c>
      <c r="M5431" s="68" t="s">
        <v>1960</v>
      </c>
      <c r="N5431" s="143">
        <f>IF(対応ガラス検索!$E$2="-","",IF(対応ガラス検索!$E$2&gt;=K5431,MAX($N$2:N5430)+1,""))</f>
        <v>5430</v>
      </c>
      <c r="O5431" s="143" t="str">
        <f>IF(対応ガラス検索!$E$2="-","",IF(L5431&lt;=0.65,MAX($O$2:O5430)+1,""))</f>
        <v/>
      </c>
      <c r="P5431" s="144"/>
      <c r="Q5431" s="145"/>
    </row>
    <row r="5432" spans="1:17" x14ac:dyDescent="0.4">
      <c r="A5432" s="68">
        <v>5431</v>
      </c>
      <c r="B5432" s="68" t="s">
        <v>2056</v>
      </c>
      <c r="C5432" s="68" t="s">
        <v>2297</v>
      </c>
      <c r="D5432" s="68" t="s">
        <v>2058</v>
      </c>
      <c r="E5432" s="68" t="s">
        <v>1971</v>
      </c>
      <c r="F5432" s="68" t="s">
        <v>1972</v>
      </c>
      <c r="G5432" s="68" t="s">
        <v>2020</v>
      </c>
      <c r="H5432" s="68" t="s">
        <v>2021</v>
      </c>
      <c r="I5432" s="68">
        <v>10</v>
      </c>
      <c r="J5432" s="68" t="s">
        <v>2296</v>
      </c>
      <c r="K5432" s="68">
        <v>2.9</v>
      </c>
      <c r="L5432" s="68">
        <v>0.75</v>
      </c>
      <c r="M5432" s="68" t="s">
        <v>1960</v>
      </c>
      <c r="N5432" s="143">
        <f>IF(対応ガラス検索!$E$2="-","",IF(対応ガラス検索!$E$2&gt;=K5432,MAX($N$2:N5431)+1,""))</f>
        <v>5431</v>
      </c>
      <c r="O5432" s="143" t="str">
        <f>IF(対応ガラス検索!$E$2="-","",IF(L5432&lt;=0.65,MAX($O$2:O5431)+1,""))</f>
        <v/>
      </c>
      <c r="P5432" s="144"/>
      <c r="Q5432" s="145"/>
    </row>
    <row r="5433" spans="1:17" x14ac:dyDescent="0.4">
      <c r="A5433" s="68">
        <v>5432</v>
      </c>
      <c r="B5433" s="68" t="s">
        <v>2056</v>
      </c>
      <c r="C5433" s="68" t="s">
        <v>2297</v>
      </c>
      <c r="D5433" s="68" t="s">
        <v>2058</v>
      </c>
      <c r="E5433" s="68" t="s">
        <v>1971</v>
      </c>
      <c r="F5433" s="68" t="s">
        <v>1972</v>
      </c>
      <c r="G5433" s="68" t="s">
        <v>2020</v>
      </c>
      <c r="H5433" s="68" t="s">
        <v>2021</v>
      </c>
      <c r="I5433" s="68">
        <v>11</v>
      </c>
      <c r="J5433" s="68" t="s">
        <v>2296</v>
      </c>
      <c r="K5433" s="68">
        <v>2.9</v>
      </c>
      <c r="L5433" s="68">
        <v>0.75</v>
      </c>
      <c r="M5433" s="68" t="s">
        <v>1960</v>
      </c>
      <c r="N5433" s="143">
        <f>IF(対応ガラス検索!$E$2="-","",IF(対応ガラス検索!$E$2&gt;=K5433,MAX($N$2:N5432)+1,""))</f>
        <v>5432</v>
      </c>
      <c r="O5433" s="143" t="str">
        <f>IF(対応ガラス検索!$E$2="-","",IF(L5433&lt;=0.65,MAX($O$2:O5432)+1,""))</f>
        <v/>
      </c>
      <c r="P5433" s="144"/>
      <c r="Q5433" s="145"/>
    </row>
    <row r="5434" spans="1:17" x14ac:dyDescent="0.4">
      <c r="A5434" s="68">
        <v>5433</v>
      </c>
      <c r="B5434" s="68" t="s">
        <v>2056</v>
      </c>
      <c r="C5434" s="68" t="s">
        <v>2297</v>
      </c>
      <c r="D5434" s="68" t="s">
        <v>2058</v>
      </c>
      <c r="E5434" s="68" t="s">
        <v>1971</v>
      </c>
      <c r="F5434" s="68" t="s">
        <v>1972</v>
      </c>
      <c r="G5434" s="68" t="s">
        <v>2020</v>
      </c>
      <c r="H5434" s="68" t="s">
        <v>2021</v>
      </c>
      <c r="I5434" s="68">
        <v>12</v>
      </c>
      <c r="J5434" s="68" t="s">
        <v>2296</v>
      </c>
      <c r="K5434" s="68">
        <v>2.8</v>
      </c>
      <c r="L5434" s="68">
        <v>0.75</v>
      </c>
      <c r="M5434" s="68" t="s">
        <v>1960</v>
      </c>
      <c r="N5434" s="143">
        <f>IF(対応ガラス検索!$E$2="-","",IF(対応ガラス検索!$E$2&gt;=K5434,MAX($N$2:N5433)+1,""))</f>
        <v>5433</v>
      </c>
      <c r="O5434" s="143" t="str">
        <f>IF(対応ガラス検索!$E$2="-","",IF(L5434&lt;=0.65,MAX($O$2:O5433)+1,""))</f>
        <v/>
      </c>
      <c r="P5434" s="144"/>
      <c r="Q5434" s="145"/>
    </row>
    <row r="5435" spans="1:17" x14ac:dyDescent="0.4">
      <c r="A5435" s="68">
        <v>5434</v>
      </c>
      <c r="B5435" s="68" t="s">
        <v>2056</v>
      </c>
      <c r="C5435" s="68" t="s">
        <v>2297</v>
      </c>
      <c r="D5435" s="68" t="s">
        <v>2058</v>
      </c>
      <c r="E5435" s="68" t="s">
        <v>1971</v>
      </c>
      <c r="F5435" s="68" t="s">
        <v>1972</v>
      </c>
      <c r="G5435" s="68" t="s">
        <v>2020</v>
      </c>
      <c r="H5435" s="68" t="s">
        <v>2021</v>
      </c>
      <c r="I5435" s="68">
        <v>13</v>
      </c>
      <c r="J5435" s="68" t="s">
        <v>2296</v>
      </c>
      <c r="K5435" s="68">
        <v>2.8</v>
      </c>
      <c r="L5435" s="68">
        <v>0.75</v>
      </c>
      <c r="M5435" s="68" t="s">
        <v>1960</v>
      </c>
      <c r="N5435" s="143">
        <f>IF(対応ガラス検索!$E$2="-","",IF(対応ガラス検索!$E$2&gt;=K5435,MAX($N$2:N5434)+1,""))</f>
        <v>5434</v>
      </c>
      <c r="O5435" s="143" t="str">
        <f>IF(対応ガラス検索!$E$2="-","",IF(L5435&lt;=0.65,MAX($O$2:O5434)+1,""))</f>
        <v/>
      </c>
      <c r="P5435" s="144"/>
      <c r="Q5435" s="145"/>
    </row>
    <row r="5436" spans="1:17" x14ac:dyDescent="0.4">
      <c r="A5436" s="68">
        <v>5435</v>
      </c>
      <c r="B5436" s="68" t="s">
        <v>2056</v>
      </c>
      <c r="C5436" s="68" t="s">
        <v>2297</v>
      </c>
      <c r="D5436" s="68" t="s">
        <v>2059</v>
      </c>
      <c r="E5436" s="68" t="s">
        <v>1971</v>
      </c>
      <c r="F5436" s="68" t="s">
        <v>1972</v>
      </c>
      <c r="G5436" s="68" t="s">
        <v>2032</v>
      </c>
      <c r="H5436" s="68" t="s">
        <v>2033</v>
      </c>
      <c r="I5436" s="68">
        <v>6</v>
      </c>
      <c r="J5436" s="68" t="s">
        <v>2296</v>
      </c>
      <c r="K5436" s="142">
        <v>3.3</v>
      </c>
      <c r="L5436" s="68">
        <v>0.74</v>
      </c>
      <c r="M5436" s="68" t="s">
        <v>1960</v>
      </c>
      <c r="N5436" s="143">
        <f>IF(対応ガラス検索!$E$2="-","",IF(対応ガラス検索!$E$2&gt;=K5436,MAX($N$2:N5435)+1,""))</f>
        <v>5435</v>
      </c>
      <c r="O5436" s="143" t="str">
        <f>IF(対応ガラス検索!$E$2="-","",IF(L5436&lt;=0.65,MAX($O$2:O5435)+1,""))</f>
        <v/>
      </c>
      <c r="P5436" s="144"/>
      <c r="Q5436" s="145"/>
    </row>
    <row r="5437" spans="1:17" x14ac:dyDescent="0.4">
      <c r="A5437" s="68">
        <v>5436</v>
      </c>
      <c r="B5437" s="68" t="s">
        <v>2056</v>
      </c>
      <c r="C5437" s="68" t="s">
        <v>2297</v>
      </c>
      <c r="D5437" s="68" t="s">
        <v>2059</v>
      </c>
      <c r="E5437" s="68" t="s">
        <v>1971</v>
      </c>
      <c r="F5437" s="68" t="s">
        <v>1972</v>
      </c>
      <c r="G5437" s="68" t="s">
        <v>2032</v>
      </c>
      <c r="H5437" s="68" t="s">
        <v>2033</v>
      </c>
      <c r="I5437" s="68">
        <v>7</v>
      </c>
      <c r="J5437" s="68" t="s">
        <v>2296</v>
      </c>
      <c r="K5437" s="68">
        <v>3.1</v>
      </c>
      <c r="L5437" s="68">
        <v>0.74</v>
      </c>
      <c r="M5437" s="68" t="s">
        <v>1960</v>
      </c>
      <c r="N5437" s="143">
        <f>IF(対応ガラス検索!$E$2="-","",IF(対応ガラス検索!$E$2&gt;=K5437,MAX($N$2:N5436)+1,""))</f>
        <v>5436</v>
      </c>
      <c r="O5437" s="143" t="str">
        <f>IF(対応ガラス検索!$E$2="-","",IF(L5437&lt;=0.65,MAX($O$2:O5436)+1,""))</f>
        <v/>
      </c>
      <c r="P5437" s="144"/>
      <c r="Q5437" s="145"/>
    </row>
    <row r="5438" spans="1:17" x14ac:dyDescent="0.4">
      <c r="A5438" s="68">
        <v>5437</v>
      </c>
      <c r="B5438" s="68" t="s">
        <v>2056</v>
      </c>
      <c r="C5438" s="68" t="s">
        <v>2297</v>
      </c>
      <c r="D5438" s="68" t="s">
        <v>2059</v>
      </c>
      <c r="E5438" s="68" t="s">
        <v>1971</v>
      </c>
      <c r="F5438" s="68" t="s">
        <v>1972</v>
      </c>
      <c r="G5438" s="68" t="s">
        <v>2032</v>
      </c>
      <c r="H5438" s="68" t="s">
        <v>2033</v>
      </c>
      <c r="I5438" s="68">
        <v>8</v>
      </c>
      <c r="J5438" s="68" t="s">
        <v>2296</v>
      </c>
      <c r="K5438" s="68">
        <v>3.1</v>
      </c>
      <c r="L5438" s="68">
        <v>0.74</v>
      </c>
      <c r="M5438" s="68" t="s">
        <v>1960</v>
      </c>
      <c r="N5438" s="143">
        <f>IF(対応ガラス検索!$E$2="-","",IF(対応ガラス検索!$E$2&gt;=K5438,MAX($N$2:N5437)+1,""))</f>
        <v>5437</v>
      </c>
      <c r="O5438" s="143" t="str">
        <f>IF(対応ガラス検索!$E$2="-","",IF(L5438&lt;=0.65,MAX($O$2:O5437)+1,""))</f>
        <v/>
      </c>
      <c r="P5438" s="144"/>
      <c r="Q5438" s="145"/>
    </row>
    <row r="5439" spans="1:17" x14ac:dyDescent="0.4">
      <c r="A5439" s="68">
        <v>5438</v>
      </c>
      <c r="B5439" s="68" t="s">
        <v>2056</v>
      </c>
      <c r="C5439" s="68" t="s">
        <v>2297</v>
      </c>
      <c r="D5439" s="68" t="s">
        <v>2059</v>
      </c>
      <c r="E5439" s="68" t="s">
        <v>1971</v>
      </c>
      <c r="F5439" s="68" t="s">
        <v>1972</v>
      </c>
      <c r="G5439" s="68" t="s">
        <v>2032</v>
      </c>
      <c r="H5439" s="68" t="s">
        <v>2033</v>
      </c>
      <c r="I5439" s="68">
        <v>9</v>
      </c>
      <c r="J5439" s="68" t="s">
        <v>2296</v>
      </c>
      <c r="K5439" s="68">
        <v>3</v>
      </c>
      <c r="L5439" s="68">
        <v>0.74</v>
      </c>
      <c r="M5439" s="68" t="s">
        <v>1960</v>
      </c>
      <c r="N5439" s="143">
        <f>IF(対応ガラス検索!$E$2="-","",IF(対応ガラス検索!$E$2&gt;=K5439,MAX($N$2:N5438)+1,""))</f>
        <v>5438</v>
      </c>
      <c r="O5439" s="143" t="str">
        <f>IF(対応ガラス検索!$E$2="-","",IF(L5439&lt;=0.65,MAX($O$2:O5438)+1,""))</f>
        <v/>
      </c>
      <c r="P5439" s="144"/>
      <c r="Q5439" s="145"/>
    </row>
    <row r="5440" spans="1:17" x14ac:dyDescent="0.4">
      <c r="A5440" s="68">
        <v>5439</v>
      </c>
      <c r="B5440" s="68" t="s">
        <v>2056</v>
      </c>
      <c r="C5440" s="68" t="s">
        <v>2297</v>
      </c>
      <c r="D5440" s="68" t="s">
        <v>2059</v>
      </c>
      <c r="E5440" s="68" t="s">
        <v>1971</v>
      </c>
      <c r="F5440" s="68" t="s">
        <v>1972</v>
      </c>
      <c r="G5440" s="68" t="s">
        <v>2032</v>
      </c>
      <c r="H5440" s="68" t="s">
        <v>2033</v>
      </c>
      <c r="I5440" s="68">
        <v>10</v>
      </c>
      <c r="J5440" s="68" t="s">
        <v>2296</v>
      </c>
      <c r="K5440" s="68">
        <v>2.9</v>
      </c>
      <c r="L5440" s="68">
        <v>0.74</v>
      </c>
      <c r="M5440" s="68" t="s">
        <v>1960</v>
      </c>
      <c r="N5440" s="143">
        <f>IF(対応ガラス検索!$E$2="-","",IF(対応ガラス検索!$E$2&gt;=K5440,MAX($N$2:N5439)+1,""))</f>
        <v>5439</v>
      </c>
      <c r="O5440" s="143" t="str">
        <f>IF(対応ガラス検索!$E$2="-","",IF(L5440&lt;=0.65,MAX($O$2:O5439)+1,""))</f>
        <v/>
      </c>
      <c r="P5440" s="144"/>
      <c r="Q5440" s="145"/>
    </row>
    <row r="5441" spans="1:17" x14ac:dyDescent="0.4">
      <c r="A5441" s="68">
        <v>5440</v>
      </c>
      <c r="B5441" s="68" t="s">
        <v>2056</v>
      </c>
      <c r="C5441" s="68" t="s">
        <v>2297</v>
      </c>
      <c r="D5441" s="68" t="s">
        <v>2059</v>
      </c>
      <c r="E5441" s="68" t="s">
        <v>1971</v>
      </c>
      <c r="F5441" s="68" t="s">
        <v>1972</v>
      </c>
      <c r="G5441" s="68" t="s">
        <v>2032</v>
      </c>
      <c r="H5441" s="68" t="s">
        <v>2033</v>
      </c>
      <c r="I5441" s="68">
        <v>11</v>
      </c>
      <c r="J5441" s="68" t="s">
        <v>2296</v>
      </c>
      <c r="K5441" s="142">
        <v>2.9</v>
      </c>
      <c r="L5441" s="68">
        <v>0.75</v>
      </c>
      <c r="M5441" s="68" t="s">
        <v>1960</v>
      </c>
      <c r="N5441" s="143">
        <f>IF(対応ガラス検索!$E$2="-","",IF(対応ガラス検索!$E$2&gt;=K5441,MAX($N$2:N5440)+1,""))</f>
        <v>5440</v>
      </c>
      <c r="O5441" s="143" t="str">
        <f>IF(対応ガラス検索!$E$2="-","",IF(L5441&lt;=0.65,MAX($O$2:O5440)+1,""))</f>
        <v/>
      </c>
      <c r="P5441" s="144"/>
      <c r="Q5441" s="145"/>
    </row>
    <row r="5442" spans="1:17" x14ac:dyDescent="0.4">
      <c r="A5442" s="68">
        <v>5441</v>
      </c>
      <c r="B5442" s="68" t="s">
        <v>2056</v>
      </c>
      <c r="C5442" s="68" t="s">
        <v>2297</v>
      </c>
      <c r="D5442" s="68" t="s">
        <v>2059</v>
      </c>
      <c r="E5442" s="68" t="s">
        <v>1971</v>
      </c>
      <c r="F5442" s="68" t="s">
        <v>1972</v>
      </c>
      <c r="G5442" s="68" t="s">
        <v>2032</v>
      </c>
      <c r="H5442" s="68" t="s">
        <v>2033</v>
      </c>
      <c r="I5442" s="68">
        <v>12</v>
      </c>
      <c r="J5442" s="68" t="s">
        <v>2296</v>
      </c>
      <c r="K5442" s="68">
        <v>2.8</v>
      </c>
      <c r="L5442" s="68">
        <v>0.75</v>
      </c>
      <c r="M5442" s="68" t="s">
        <v>1960</v>
      </c>
      <c r="N5442" s="143">
        <f>IF(対応ガラス検索!$E$2="-","",IF(対応ガラス検索!$E$2&gt;=K5442,MAX($N$2:N5441)+1,""))</f>
        <v>5441</v>
      </c>
      <c r="O5442" s="143" t="str">
        <f>IF(対応ガラス検索!$E$2="-","",IF(L5442&lt;=0.65,MAX($O$2:O5441)+1,""))</f>
        <v/>
      </c>
      <c r="P5442" s="144"/>
      <c r="Q5442" s="145"/>
    </row>
    <row r="5443" spans="1:17" x14ac:dyDescent="0.4">
      <c r="A5443" s="68">
        <v>5442</v>
      </c>
      <c r="B5443" s="68" t="s">
        <v>2056</v>
      </c>
      <c r="C5443" s="68" t="s">
        <v>2297</v>
      </c>
      <c r="D5443" s="68" t="s">
        <v>2059</v>
      </c>
      <c r="E5443" s="68" t="s">
        <v>1971</v>
      </c>
      <c r="F5443" s="68" t="s">
        <v>1972</v>
      </c>
      <c r="G5443" s="68" t="s">
        <v>2032</v>
      </c>
      <c r="H5443" s="68" t="s">
        <v>2033</v>
      </c>
      <c r="I5443" s="68">
        <v>13</v>
      </c>
      <c r="J5443" s="68" t="s">
        <v>2296</v>
      </c>
      <c r="K5443" s="68">
        <v>2.8</v>
      </c>
      <c r="L5443" s="68">
        <v>0.75</v>
      </c>
      <c r="M5443" s="68" t="s">
        <v>1960</v>
      </c>
      <c r="N5443" s="143">
        <f>IF(対応ガラス検索!$E$2="-","",IF(対応ガラス検索!$E$2&gt;=K5443,MAX($N$2:N5442)+1,""))</f>
        <v>5442</v>
      </c>
      <c r="O5443" s="143" t="str">
        <f>IF(対応ガラス検索!$E$2="-","",IF(L5443&lt;=0.65,MAX($O$2:O5442)+1,""))</f>
        <v/>
      </c>
      <c r="P5443" s="144"/>
      <c r="Q5443" s="145"/>
    </row>
    <row r="5444" spans="1:17" x14ac:dyDescent="0.4">
      <c r="A5444" s="68">
        <v>5443</v>
      </c>
      <c r="B5444" s="68" t="s">
        <v>2056</v>
      </c>
      <c r="C5444" s="68" t="s">
        <v>2297</v>
      </c>
      <c r="D5444" s="68" t="s">
        <v>2060</v>
      </c>
      <c r="E5444" s="68" t="s">
        <v>1971</v>
      </c>
      <c r="F5444" s="68" t="s">
        <v>1972</v>
      </c>
      <c r="G5444" s="68" t="s">
        <v>2042</v>
      </c>
      <c r="H5444" s="68" t="s">
        <v>2043</v>
      </c>
      <c r="I5444" s="68">
        <v>6</v>
      </c>
      <c r="J5444" s="68" t="s">
        <v>2296</v>
      </c>
      <c r="K5444" s="68">
        <v>3.3</v>
      </c>
      <c r="L5444" s="68">
        <v>0.57999999999999996</v>
      </c>
      <c r="M5444" s="68" t="s">
        <v>1960</v>
      </c>
      <c r="N5444" s="143">
        <f>IF(対応ガラス検索!$E$2="-","",IF(対応ガラス検索!$E$2&gt;=K5444,MAX($N$2:N5443)+1,""))</f>
        <v>5443</v>
      </c>
      <c r="O5444" s="143">
        <f>IF(対応ガラス検索!$E$2="-","",IF(L5444&lt;=0.65,MAX($O$2:O5443)+1,""))</f>
        <v>3275</v>
      </c>
      <c r="P5444" s="144"/>
      <c r="Q5444" s="145"/>
    </row>
    <row r="5445" spans="1:17" x14ac:dyDescent="0.4">
      <c r="A5445" s="68">
        <v>5444</v>
      </c>
      <c r="B5445" s="68" t="s">
        <v>2056</v>
      </c>
      <c r="C5445" s="68" t="s">
        <v>2297</v>
      </c>
      <c r="D5445" s="68" t="s">
        <v>2060</v>
      </c>
      <c r="E5445" s="68" t="s">
        <v>1971</v>
      </c>
      <c r="F5445" s="68" t="s">
        <v>1972</v>
      </c>
      <c r="G5445" s="68" t="s">
        <v>2042</v>
      </c>
      <c r="H5445" s="68" t="s">
        <v>2043</v>
      </c>
      <c r="I5445" s="68">
        <v>7</v>
      </c>
      <c r="J5445" s="68" t="s">
        <v>2296</v>
      </c>
      <c r="K5445" s="68">
        <v>3.2</v>
      </c>
      <c r="L5445" s="68">
        <v>0.57999999999999996</v>
      </c>
      <c r="M5445" s="68" t="s">
        <v>1960</v>
      </c>
      <c r="N5445" s="143">
        <f>IF(対応ガラス検索!$E$2="-","",IF(対応ガラス検索!$E$2&gt;=K5445,MAX($N$2:N5444)+1,""))</f>
        <v>5444</v>
      </c>
      <c r="O5445" s="143">
        <f>IF(対応ガラス検索!$E$2="-","",IF(L5445&lt;=0.65,MAX($O$2:O5444)+1,""))</f>
        <v>3276</v>
      </c>
      <c r="P5445" s="144"/>
      <c r="Q5445" s="145"/>
    </row>
    <row r="5446" spans="1:17" x14ac:dyDescent="0.4">
      <c r="A5446" s="68">
        <v>5445</v>
      </c>
      <c r="B5446" s="68" t="s">
        <v>2056</v>
      </c>
      <c r="C5446" s="68" t="s">
        <v>2297</v>
      </c>
      <c r="D5446" s="68" t="s">
        <v>2060</v>
      </c>
      <c r="E5446" s="68" t="s">
        <v>1971</v>
      </c>
      <c r="F5446" s="68" t="s">
        <v>1972</v>
      </c>
      <c r="G5446" s="68" t="s">
        <v>2042</v>
      </c>
      <c r="H5446" s="68" t="s">
        <v>2043</v>
      </c>
      <c r="I5446" s="68">
        <v>8</v>
      </c>
      <c r="J5446" s="68" t="s">
        <v>2296</v>
      </c>
      <c r="K5446" s="68">
        <v>3.1</v>
      </c>
      <c r="L5446" s="68">
        <v>0.57999999999999996</v>
      </c>
      <c r="M5446" s="68" t="s">
        <v>1960</v>
      </c>
      <c r="N5446" s="143">
        <f>IF(対応ガラス検索!$E$2="-","",IF(対応ガラス検索!$E$2&gt;=K5446,MAX($N$2:N5445)+1,""))</f>
        <v>5445</v>
      </c>
      <c r="O5446" s="143">
        <f>IF(対応ガラス検索!$E$2="-","",IF(L5446&lt;=0.65,MAX($O$2:O5445)+1,""))</f>
        <v>3277</v>
      </c>
      <c r="P5446" s="144"/>
      <c r="Q5446" s="145"/>
    </row>
    <row r="5447" spans="1:17" x14ac:dyDescent="0.4">
      <c r="A5447" s="68">
        <v>5446</v>
      </c>
      <c r="B5447" s="68" t="s">
        <v>2056</v>
      </c>
      <c r="C5447" s="68" t="s">
        <v>2297</v>
      </c>
      <c r="D5447" s="68" t="s">
        <v>2060</v>
      </c>
      <c r="E5447" s="68" t="s">
        <v>1971</v>
      </c>
      <c r="F5447" s="68" t="s">
        <v>1972</v>
      </c>
      <c r="G5447" s="68" t="s">
        <v>2042</v>
      </c>
      <c r="H5447" s="68" t="s">
        <v>2043</v>
      </c>
      <c r="I5447" s="68">
        <v>9</v>
      </c>
      <c r="J5447" s="68" t="s">
        <v>2296</v>
      </c>
      <c r="K5447" s="68">
        <v>3</v>
      </c>
      <c r="L5447" s="68">
        <v>0.57999999999999996</v>
      </c>
      <c r="M5447" s="68" t="s">
        <v>1960</v>
      </c>
      <c r="N5447" s="143">
        <f>IF(対応ガラス検索!$E$2="-","",IF(対応ガラス検索!$E$2&gt;=K5447,MAX($N$2:N5446)+1,""))</f>
        <v>5446</v>
      </c>
      <c r="O5447" s="143">
        <f>IF(対応ガラス検索!$E$2="-","",IF(L5447&lt;=0.65,MAX($O$2:O5446)+1,""))</f>
        <v>3278</v>
      </c>
      <c r="P5447" s="144"/>
      <c r="Q5447" s="145"/>
    </row>
    <row r="5448" spans="1:17" x14ac:dyDescent="0.4">
      <c r="A5448" s="68">
        <v>5447</v>
      </c>
      <c r="B5448" s="68" t="s">
        <v>2056</v>
      </c>
      <c r="C5448" s="68" t="s">
        <v>2297</v>
      </c>
      <c r="D5448" s="68" t="s">
        <v>2060</v>
      </c>
      <c r="E5448" s="68" t="s">
        <v>1971</v>
      </c>
      <c r="F5448" s="68" t="s">
        <v>1972</v>
      </c>
      <c r="G5448" s="68" t="s">
        <v>2042</v>
      </c>
      <c r="H5448" s="68" t="s">
        <v>2043</v>
      </c>
      <c r="I5448" s="68">
        <v>10</v>
      </c>
      <c r="J5448" s="68" t="s">
        <v>2296</v>
      </c>
      <c r="K5448" s="68">
        <v>2.9</v>
      </c>
      <c r="L5448" s="68">
        <v>0.57999999999999996</v>
      </c>
      <c r="M5448" s="68" t="s">
        <v>1960</v>
      </c>
      <c r="N5448" s="143">
        <f>IF(対応ガラス検索!$E$2="-","",IF(対応ガラス検索!$E$2&gt;=K5448,MAX($N$2:N5447)+1,""))</f>
        <v>5447</v>
      </c>
      <c r="O5448" s="143">
        <f>IF(対応ガラス検索!$E$2="-","",IF(L5448&lt;=0.65,MAX($O$2:O5447)+1,""))</f>
        <v>3279</v>
      </c>
      <c r="P5448" s="144"/>
      <c r="Q5448" s="145"/>
    </row>
    <row r="5449" spans="1:17" x14ac:dyDescent="0.4">
      <c r="A5449" s="68">
        <v>5448</v>
      </c>
      <c r="B5449" s="68" t="s">
        <v>2056</v>
      </c>
      <c r="C5449" s="68" t="s">
        <v>2297</v>
      </c>
      <c r="D5449" s="68" t="s">
        <v>2060</v>
      </c>
      <c r="E5449" s="68" t="s">
        <v>1971</v>
      </c>
      <c r="F5449" s="68" t="s">
        <v>1972</v>
      </c>
      <c r="G5449" s="68" t="s">
        <v>2042</v>
      </c>
      <c r="H5449" s="68" t="s">
        <v>2043</v>
      </c>
      <c r="I5449" s="68">
        <v>11</v>
      </c>
      <c r="J5449" s="68" t="s">
        <v>2296</v>
      </c>
      <c r="K5449" s="142">
        <v>2.9</v>
      </c>
      <c r="L5449" s="68">
        <v>0.59</v>
      </c>
      <c r="M5449" s="68" t="s">
        <v>1960</v>
      </c>
      <c r="N5449" s="143">
        <f>IF(対応ガラス検索!$E$2="-","",IF(対応ガラス検索!$E$2&gt;=K5449,MAX($N$2:N5448)+1,""))</f>
        <v>5448</v>
      </c>
      <c r="O5449" s="143">
        <f>IF(対応ガラス検索!$E$2="-","",IF(L5449&lt;=0.65,MAX($O$2:O5448)+1,""))</f>
        <v>3280</v>
      </c>
      <c r="P5449" s="144"/>
      <c r="Q5449" s="145"/>
    </row>
    <row r="5450" spans="1:17" x14ac:dyDescent="0.4">
      <c r="A5450" s="68">
        <v>5449</v>
      </c>
      <c r="B5450" s="68" t="s">
        <v>2056</v>
      </c>
      <c r="C5450" s="68" t="s">
        <v>2297</v>
      </c>
      <c r="D5450" s="68" t="s">
        <v>2060</v>
      </c>
      <c r="E5450" s="68" t="s">
        <v>1971</v>
      </c>
      <c r="F5450" s="68" t="s">
        <v>1972</v>
      </c>
      <c r="G5450" s="68" t="s">
        <v>2042</v>
      </c>
      <c r="H5450" s="68" t="s">
        <v>2043</v>
      </c>
      <c r="I5450" s="68">
        <v>12</v>
      </c>
      <c r="J5450" s="68" t="s">
        <v>2296</v>
      </c>
      <c r="K5450" s="68">
        <v>2.8</v>
      </c>
      <c r="L5450" s="68">
        <v>0.59</v>
      </c>
      <c r="M5450" s="68" t="s">
        <v>1960</v>
      </c>
      <c r="N5450" s="143">
        <f>IF(対応ガラス検索!$E$2="-","",IF(対応ガラス検索!$E$2&gt;=K5450,MAX($N$2:N5449)+1,""))</f>
        <v>5449</v>
      </c>
      <c r="O5450" s="143">
        <f>IF(対応ガラス検索!$E$2="-","",IF(L5450&lt;=0.65,MAX($O$2:O5449)+1,""))</f>
        <v>3281</v>
      </c>
      <c r="P5450" s="144"/>
      <c r="Q5450" s="145"/>
    </row>
    <row r="5451" spans="1:17" x14ac:dyDescent="0.4">
      <c r="A5451" s="68">
        <v>5450</v>
      </c>
      <c r="B5451" s="68" t="s">
        <v>2056</v>
      </c>
      <c r="C5451" s="68" t="s">
        <v>2297</v>
      </c>
      <c r="D5451" s="68" t="s">
        <v>2060</v>
      </c>
      <c r="E5451" s="68" t="s">
        <v>1971</v>
      </c>
      <c r="F5451" s="68" t="s">
        <v>1972</v>
      </c>
      <c r="G5451" s="68" t="s">
        <v>2042</v>
      </c>
      <c r="H5451" s="68" t="s">
        <v>2043</v>
      </c>
      <c r="I5451" s="68">
        <v>13</v>
      </c>
      <c r="J5451" s="68" t="s">
        <v>2296</v>
      </c>
      <c r="K5451" s="68">
        <v>2.8</v>
      </c>
      <c r="L5451" s="68">
        <v>0.59</v>
      </c>
      <c r="M5451" s="68" t="s">
        <v>1960</v>
      </c>
      <c r="N5451" s="143">
        <f>IF(対応ガラス検索!$E$2="-","",IF(対応ガラス検索!$E$2&gt;=K5451,MAX($N$2:N5450)+1,""))</f>
        <v>5450</v>
      </c>
      <c r="O5451" s="143">
        <f>IF(対応ガラス検索!$E$2="-","",IF(L5451&lt;=0.65,MAX($O$2:O5450)+1,""))</f>
        <v>3282</v>
      </c>
      <c r="P5451" s="144"/>
      <c r="Q5451" s="145"/>
    </row>
    <row r="5452" spans="1:17" x14ac:dyDescent="0.4">
      <c r="A5452" s="68">
        <v>5451</v>
      </c>
      <c r="B5452" s="68" t="s">
        <v>2056</v>
      </c>
      <c r="C5452" s="68" t="s">
        <v>2297</v>
      </c>
      <c r="D5452" s="68" t="s">
        <v>2061</v>
      </c>
      <c r="E5452" s="68" t="s">
        <v>1971</v>
      </c>
      <c r="F5452" s="68" t="s">
        <v>1972</v>
      </c>
      <c r="G5452" s="68" t="s">
        <v>2047</v>
      </c>
      <c r="H5452" s="68" t="s">
        <v>2048</v>
      </c>
      <c r="I5452" s="68">
        <v>6</v>
      </c>
      <c r="J5452" s="68" t="s">
        <v>2296</v>
      </c>
      <c r="K5452" s="68">
        <v>3.2</v>
      </c>
      <c r="L5452" s="68">
        <v>0.74</v>
      </c>
      <c r="M5452" s="68" t="s">
        <v>2002</v>
      </c>
      <c r="N5452" s="143">
        <f>IF(対応ガラス検索!$E$2="-","",IF(対応ガラス検索!$E$2&gt;=K5452,MAX($N$2:N5451)+1,""))</f>
        <v>5451</v>
      </c>
      <c r="O5452" s="143" t="str">
        <f>IF(対応ガラス検索!$E$2="-","",IF(L5452&lt;=0.65,MAX($O$2:O5451)+1,""))</f>
        <v/>
      </c>
      <c r="P5452" s="144"/>
      <c r="Q5452" s="145"/>
    </row>
    <row r="5453" spans="1:17" x14ac:dyDescent="0.4">
      <c r="A5453" s="68">
        <v>5452</v>
      </c>
      <c r="B5453" s="68" t="s">
        <v>2056</v>
      </c>
      <c r="C5453" s="68" t="s">
        <v>2297</v>
      </c>
      <c r="D5453" s="68" t="s">
        <v>2061</v>
      </c>
      <c r="E5453" s="68" t="s">
        <v>1971</v>
      </c>
      <c r="F5453" s="68" t="s">
        <v>1972</v>
      </c>
      <c r="G5453" s="68" t="s">
        <v>2047</v>
      </c>
      <c r="H5453" s="68" t="s">
        <v>2048</v>
      </c>
      <c r="I5453" s="68">
        <v>7</v>
      </c>
      <c r="J5453" s="68" t="s">
        <v>2296</v>
      </c>
      <c r="K5453" s="68">
        <v>3.1</v>
      </c>
      <c r="L5453" s="68">
        <v>0.74</v>
      </c>
      <c r="M5453" s="68" t="s">
        <v>2002</v>
      </c>
      <c r="N5453" s="143">
        <f>IF(対応ガラス検索!$E$2="-","",IF(対応ガラス検索!$E$2&gt;=K5453,MAX($N$2:N5452)+1,""))</f>
        <v>5452</v>
      </c>
      <c r="O5453" s="143" t="str">
        <f>IF(対応ガラス検索!$E$2="-","",IF(L5453&lt;=0.65,MAX($O$2:O5452)+1,""))</f>
        <v/>
      </c>
      <c r="P5453" s="144"/>
      <c r="Q5453" s="145"/>
    </row>
    <row r="5454" spans="1:17" x14ac:dyDescent="0.4">
      <c r="A5454" s="68">
        <v>5453</v>
      </c>
      <c r="B5454" s="68" t="s">
        <v>2056</v>
      </c>
      <c r="C5454" s="68" t="s">
        <v>2297</v>
      </c>
      <c r="D5454" s="68" t="s">
        <v>2061</v>
      </c>
      <c r="E5454" s="68" t="s">
        <v>1971</v>
      </c>
      <c r="F5454" s="68" t="s">
        <v>1972</v>
      </c>
      <c r="G5454" s="68" t="s">
        <v>2047</v>
      </c>
      <c r="H5454" s="68" t="s">
        <v>2048</v>
      </c>
      <c r="I5454" s="68">
        <v>8</v>
      </c>
      <c r="J5454" s="68" t="s">
        <v>2296</v>
      </c>
      <c r="K5454" s="142">
        <v>3</v>
      </c>
      <c r="L5454" s="68">
        <v>0.75</v>
      </c>
      <c r="M5454" s="68" t="s">
        <v>2002</v>
      </c>
      <c r="N5454" s="143">
        <f>IF(対応ガラス検索!$E$2="-","",IF(対応ガラス検索!$E$2&gt;=K5454,MAX($N$2:N5453)+1,""))</f>
        <v>5453</v>
      </c>
      <c r="O5454" s="143" t="str">
        <f>IF(対応ガラス検索!$E$2="-","",IF(L5454&lt;=0.65,MAX($O$2:O5453)+1,""))</f>
        <v/>
      </c>
      <c r="P5454" s="144"/>
      <c r="Q5454" s="145"/>
    </row>
    <row r="5455" spans="1:17" x14ac:dyDescent="0.4">
      <c r="A5455" s="68">
        <v>5454</v>
      </c>
      <c r="B5455" s="68" t="s">
        <v>2056</v>
      </c>
      <c r="C5455" s="68" t="s">
        <v>2297</v>
      </c>
      <c r="D5455" s="68" t="s">
        <v>2061</v>
      </c>
      <c r="E5455" s="68" t="s">
        <v>1971</v>
      </c>
      <c r="F5455" s="68" t="s">
        <v>1972</v>
      </c>
      <c r="G5455" s="68" t="s">
        <v>2047</v>
      </c>
      <c r="H5455" s="68" t="s">
        <v>2048</v>
      </c>
      <c r="I5455" s="68">
        <v>9</v>
      </c>
      <c r="J5455" s="68" t="s">
        <v>2296</v>
      </c>
      <c r="K5455" s="68">
        <v>3</v>
      </c>
      <c r="L5455" s="68">
        <v>0.75</v>
      </c>
      <c r="M5455" s="68" t="s">
        <v>2002</v>
      </c>
      <c r="N5455" s="143">
        <f>IF(対応ガラス検索!$E$2="-","",IF(対応ガラス検索!$E$2&gt;=K5455,MAX($N$2:N5454)+1,""))</f>
        <v>5454</v>
      </c>
      <c r="O5455" s="143" t="str">
        <f>IF(対応ガラス検索!$E$2="-","",IF(L5455&lt;=0.65,MAX($O$2:O5454)+1,""))</f>
        <v/>
      </c>
      <c r="P5455" s="144"/>
      <c r="Q5455" s="145"/>
    </row>
    <row r="5456" spans="1:17" x14ac:dyDescent="0.4">
      <c r="A5456" s="68">
        <v>5455</v>
      </c>
      <c r="B5456" s="68" t="s">
        <v>2056</v>
      </c>
      <c r="C5456" s="68" t="s">
        <v>2297</v>
      </c>
      <c r="D5456" s="68" t="s">
        <v>2061</v>
      </c>
      <c r="E5456" s="68" t="s">
        <v>1971</v>
      </c>
      <c r="F5456" s="68" t="s">
        <v>1972</v>
      </c>
      <c r="G5456" s="68" t="s">
        <v>2047</v>
      </c>
      <c r="H5456" s="68" t="s">
        <v>2048</v>
      </c>
      <c r="I5456" s="68">
        <v>10</v>
      </c>
      <c r="J5456" s="68" t="s">
        <v>2296</v>
      </c>
      <c r="K5456" s="68">
        <v>2.9</v>
      </c>
      <c r="L5456" s="68">
        <v>0.75</v>
      </c>
      <c r="M5456" s="68" t="s">
        <v>2002</v>
      </c>
      <c r="N5456" s="143">
        <f>IF(対応ガラス検索!$E$2="-","",IF(対応ガラス検索!$E$2&gt;=K5456,MAX($N$2:N5455)+1,""))</f>
        <v>5455</v>
      </c>
      <c r="O5456" s="143" t="str">
        <f>IF(対応ガラス検索!$E$2="-","",IF(L5456&lt;=0.65,MAX($O$2:O5455)+1,""))</f>
        <v/>
      </c>
      <c r="P5456" s="144"/>
      <c r="Q5456" s="145"/>
    </row>
    <row r="5457" spans="1:17" x14ac:dyDescent="0.4">
      <c r="A5457" s="68">
        <v>5456</v>
      </c>
      <c r="B5457" s="68" t="s">
        <v>2056</v>
      </c>
      <c r="C5457" s="68" t="s">
        <v>2297</v>
      </c>
      <c r="D5457" s="68" t="s">
        <v>2061</v>
      </c>
      <c r="E5457" s="68" t="s">
        <v>1971</v>
      </c>
      <c r="F5457" s="68" t="s">
        <v>1972</v>
      </c>
      <c r="G5457" s="68" t="s">
        <v>2047</v>
      </c>
      <c r="H5457" s="68" t="s">
        <v>2048</v>
      </c>
      <c r="I5457" s="68">
        <v>11</v>
      </c>
      <c r="J5457" s="68" t="s">
        <v>2296</v>
      </c>
      <c r="K5457" s="68">
        <v>2.8</v>
      </c>
      <c r="L5457" s="68">
        <v>0.75</v>
      </c>
      <c r="M5457" s="68" t="s">
        <v>2002</v>
      </c>
      <c r="N5457" s="143">
        <f>IF(対応ガラス検索!$E$2="-","",IF(対応ガラス検索!$E$2&gt;=K5457,MAX($N$2:N5456)+1,""))</f>
        <v>5456</v>
      </c>
      <c r="O5457" s="143" t="str">
        <f>IF(対応ガラス検索!$E$2="-","",IF(L5457&lt;=0.65,MAX($O$2:O5456)+1,""))</f>
        <v/>
      </c>
      <c r="P5457" s="144"/>
      <c r="Q5457" s="145"/>
    </row>
    <row r="5458" spans="1:17" x14ac:dyDescent="0.4">
      <c r="A5458" s="68">
        <v>5457</v>
      </c>
      <c r="B5458" s="68" t="s">
        <v>2056</v>
      </c>
      <c r="C5458" s="68" t="s">
        <v>2297</v>
      </c>
      <c r="D5458" s="68" t="s">
        <v>2061</v>
      </c>
      <c r="E5458" s="68" t="s">
        <v>1971</v>
      </c>
      <c r="F5458" s="68" t="s">
        <v>1972</v>
      </c>
      <c r="G5458" s="68" t="s">
        <v>2047</v>
      </c>
      <c r="H5458" s="68" t="s">
        <v>2048</v>
      </c>
      <c r="I5458" s="68">
        <v>12</v>
      </c>
      <c r="J5458" s="68" t="s">
        <v>2296</v>
      </c>
      <c r="K5458" s="68">
        <v>2.8</v>
      </c>
      <c r="L5458" s="68">
        <v>0.75</v>
      </c>
      <c r="M5458" s="68" t="s">
        <v>2002</v>
      </c>
      <c r="N5458" s="143">
        <f>IF(対応ガラス検索!$E$2="-","",IF(対応ガラス検索!$E$2&gt;=K5458,MAX($N$2:N5457)+1,""))</f>
        <v>5457</v>
      </c>
      <c r="O5458" s="143" t="str">
        <f>IF(対応ガラス検索!$E$2="-","",IF(L5458&lt;=0.65,MAX($O$2:O5457)+1,""))</f>
        <v/>
      </c>
      <c r="P5458" s="144"/>
      <c r="Q5458" s="145"/>
    </row>
    <row r="5459" spans="1:17" x14ac:dyDescent="0.4">
      <c r="A5459" s="68">
        <v>5458</v>
      </c>
      <c r="B5459" s="68" t="s">
        <v>2056</v>
      </c>
      <c r="C5459" s="68" t="s">
        <v>2297</v>
      </c>
      <c r="D5459" s="68" t="s">
        <v>2061</v>
      </c>
      <c r="E5459" s="68" t="s">
        <v>1971</v>
      </c>
      <c r="F5459" s="68" t="s">
        <v>1972</v>
      </c>
      <c r="G5459" s="68" t="s">
        <v>2047</v>
      </c>
      <c r="H5459" s="68" t="s">
        <v>2048</v>
      </c>
      <c r="I5459" s="68">
        <v>13</v>
      </c>
      <c r="J5459" s="68" t="s">
        <v>2296</v>
      </c>
      <c r="K5459" s="68">
        <v>2.8</v>
      </c>
      <c r="L5459" s="68">
        <v>0.75</v>
      </c>
      <c r="M5459" s="68" t="s">
        <v>2002</v>
      </c>
      <c r="N5459" s="143">
        <f>IF(対応ガラス検索!$E$2="-","",IF(対応ガラス検索!$E$2&gt;=K5459,MAX($N$2:N5458)+1,""))</f>
        <v>5458</v>
      </c>
      <c r="O5459" s="143" t="str">
        <f>IF(対応ガラス検索!$E$2="-","",IF(L5459&lt;=0.65,MAX($O$2:O5458)+1,""))</f>
        <v/>
      </c>
      <c r="P5459" s="144"/>
      <c r="Q5459" s="145"/>
    </row>
    <row r="5460" spans="1:17" x14ac:dyDescent="0.4">
      <c r="A5460" s="68">
        <v>5459</v>
      </c>
      <c r="B5460" s="68" t="s">
        <v>2056</v>
      </c>
      <c r="C5460" s="68" t="s">
        <v>2297</v>
      </c>
      <c r="D5460" s="68" t="s">
        <v>2065</v>
      </c>
      <c r="E5460" s="68" t="s">
        <v>1976</v>
      </c>
      <c r="F5460" s="68" t="s">
        <v>1977</v>
      </c>
      <c r="G5460" s="68" t="s">
        <v>2010</v>
      </c>
      <c r="H5460" s="68" t="s">
        <v>2011</v>
      </c>
      <c r="I5460" s="68">
        <v>6</v>
      </c>
      <c r="J5460" s="68" t="s">
        <v>2296</v>
      </c>
      <c r="K5460" s="68">
        <v>3.3</v>
      </c>
      <c r="L5460" s="68">
        <v>0.74</v>
      </c>
      <c r="M5460" s="68" t="s">
        <v>1960</v>
      </c>
      <c r="N5460" s="143">
        <f>IF(対応ガラス検索!$E$2="-","",IF(対応ガラス検索!$E$2&gt;=K5460,MAX($N$2:N5459)+1,""))</f>
        <v>5459</v>
      </c>
      <c r="O5460" s="143" t="str">
        <f>IF(対応ガラス検索!$E$2="-","",IF(L5460&lt;=0.65,MAX($O$2:O5459)+1,""))</f>
        <v/>
      </c>
      <c r="P5460" s="144"/>
      <c r="Q5460" s="145"/>
    </row>
    <row r="5461" spans="1:17" x14ac:dyDescent="0.4">
      <c r="A5461" s="68">
        <v>5460</v>
      </c>
      <c r="B5461" s="68" t="s">
        <v>2056</v>
      </c>
      <c r="C5461" s="68" t="s">
        <v>2297</v>
      </c>
      <c r="D5461" s="68" t="s">
        <v>2065</v>
      </c>
      <c r="E5461" s="68" t="s">
        <v>1976</v>
      </c>
      <c r="F5461" s="68" t="s">
        <v>1977</v>
      </c>
      <c r="G5461" s="68" t="s">
        <v>2010</v>
      </c>
      <c r="H5461" s="68" t="s">
        <v>2011</v>
      </c>
      <c r="I5461" s="68">
        <v>7</v>
      </c>
      <c r="J5461" s="68" t="s">
        <v>2296</v>
      </c>
      <c r="K5461" s="68">
        <v>3.2</v>
      </c>
      <c r="L5461" s="68">
        <v>0.74</v>
      </c>
      <c r="M5461" s="68" t="s">
        <v>1960</v>
      </c>
      <c r="N5461" s="143">
        <f>IF(対応ガラス検索!$E$2="-","",IF(対応ガラス検索!$E$2&gt;=K5461,MAX($N$2:N5460)+1,""))</f>
        <v>5460</v>
      </c>
      <c r="O5461" s="143" t="str">
        <f>IF(対応ガラス検索!$E$2="-","",IF(L5461&lt;=0.65,MAX($O$2:O5460)+1,""))</f>
        <v/>
      </c>
      <c r="P5461" s="144"/>
      <c r="Q5461" s="145"/>
    </row>
    <row r="5462" spans="1:17" x14ac:dyDescent="0.4">
      <c r="A5462" s="68">
        <v>5461</v>
      </c>
      <c r="B5462" s="68" t="s">
        <v>2056</v>
      </c>
      <c r="C5462" s="68" t="s">
        <v>2297</v>
      </c>
      <c r="D5462" s="68" t="s">
        <v>2065</v>
      </c>
      <c r="E5462" s="68" t="s">
        <v>1976</v>
      </c>
      <c r="F5462" s="68" t="s">
        <v>1977</v>
      </c>
      <c r="G5462" s="68" t="s">
        <v>2010</v>
      </c>
      <c r="H5462" s="68" t="s">
        <v>2011</v>
      </c>
      <c r="I5462" s="68">
        <v>8</v>
      </c>
      <c r="J5462" s="68" t="s">
        <v>2296</v>
      </c>
      <c r="K5462" s="142">
        <v>3.1</v>
      </c>
      <c r="L5462" s="68">
        <v>0.74</v>
      </c>
      <c r="M5462" s="68" t="s">
        <v>1960</v>
      </c>
      <c r="N5462" s="143">
        <f>IF(対応ガラス検索!$E$2="-","",IF(対応ガラス検索!$E$2&gt;=K5462,MAX($N$2:N5461)+1,""))</f>
        <v>5461</v>
      </c>
      <c r="O5462" s="143" t="str">
        <f>IF(対応ガラス検索!$E$2="-","",IF(L5462&lt;=0.65,MAX($O$2:O5461)+1,""))</f>
        <v/>
      </c>
      <c r="P5462" s="144"/>
      <c r="Q5462" s="145"/>
    </row>
    <row r="5463" spans="1:17" x14ac:dyDescent="0.4">
      <c r="A5463" s="68">
        <v>5462</v>
      </c>
      <c r="B5463" s="68" t="s">
        <v>2056</v>
      </c>
      <c r="C5463" s="68" t="s">
        <v>2297</v>
      </c>
      <c r="D5463" s="68" t="s">
        <v>2065</v>
      </c>
      <c r="E5463" s="68" t="s">
        <v>1976</v>
      </c>
      <c r="F5463" s="68" t="s">
        <v>1977</v>
      </c>
      <c r="G5463" s="68" t="s">
        <v>2010</v>
      </c>
      <c r="H5463" s="68" t="s">
        <v>2011</v>
      </c>
      <c r="I5463" s="68">
        <v>9</v>
      </c>
      <c r="J5463" s="68" t="s">
        <v>2296</v>
      </c>
      <c r="K5463" s="68">
        <v>3</v>
      </c>
      <c r="L5463" s="68">
        <v>0.74</v>
      </c>
      <c r="M5463" s="68" t="s">
        <v>1960</v>
      </c>
      <c r="N5463" s="143">
        <f>IF(対応ガラス検索!$E$2="-","",IF(対応ガラス検索!$E$2&gt;=K5463,MAX($N$2:N5462)+1,""))</f>
        <v>5462</v>
      </c>
      <c r="O5463" s="143" t="str">
        <f>IF(対応ガラス検索!$E$2="-","",IF(L5463&lt;=0.65,MAX($O$2:O5462)+1,""))</f>
        <v/>
      </c>
      <c r="P5463" s="144"/>
      <c r="Q5463" s="145"/>
    </row>
    <row r="5464" spans="1:17" x14ac:dyDescent="0.4">
      <c r="A5464" s="68">
        <v>5463</v>
      </c>
      <c r="B5464" s="68" t="s">
        <v>2056</v>
      </c>
      <c r="C5464" s="68" t="s">
        <v>2297</v>
      </c>
      <c r="D5464" s="68" t="s">
        <v>2065</v>
      </c>
      <c r="E5464" s="68" t="s">
        <v>1976</v>
      </c>
      <c r="F5464" s="68" t="s">
        <v>1977</v>
      </c>
      <c r="G5464" s="68" t="s">
        <v>2010</v>
      </c>
      <c r="H5464" s="68" t="s">
        <v>2011</v>
      </c>
      <c r="I5464" s="68">
        <v>10</v>
      </c>
      <c r="J5464" s="68" t="s">
        <v>2296</v>
      </c>
      <c r="K5464" s="68">
        <v>2.9</v>
      </c>
      <c r="L5464" s="68">
        <v>0.74</v>
      </c>
      <c r="M5464" s="68" t="s">
        <v>1960</v>
      </c>
      <c r="N5464" s="143">
        <f>IF(対応ガラス検索!$E$2="-","",IF(対応ガラス検索!$E$2&gt;=K5464,MAX($N$2:N5463)+1,""))</f>
        <v>5463</v>
      </c>
      <c r="O5464" s="143" t="str">
        <f>IF(対応ガラス検索!$E$2="-","",IF(L5464&lt;=0.65,MAX($O$2:O5463)+1,""))</f>
        <v/>
      </c>
      <c r="P5464" s="144"/>
      <c r="Q5464" s="145"/>
    </row>
    <row r="5465" spans="1:17" x14ac:dyDescent="0.4">
      <c r="A5465" s="68">
        <v>5464</v>
      </c>
      <c r="B5465" s="68" t="s">
        <v>2056</v>
      </c>
      <c r="C5465" s="68" t="s">
        <v>2297</v>
      </c>
      <c r="D5465" s="68" t="s">
        <v>2065</v>
      </c>
      <c r="E5465" s="68" t="s">
        <v>1976</v>
      </c>
      <c r="F5465" s="68" t="s">
        <v>1977</v>
      </c>
      <c r="G5465" s="68" t="s">
        <v>2010</v>
      </c>
      <c r="H5465" s="68" t="s">
        <v>2011</v>
      </c>
      <c r="I5465" s="68">
        <v>11</v>
      </c>
      <c r="J5465" s="68" t="s">
        <v>2296</v>
      </c>
      <c r="K5465" s="68">
        <v>2.9</v>
      </c>
      <c r="L5465" s="68">
        <v>0.74</v>
      </c>
      <c r="M5465" s="68" t="s">
        <v>1960</v>
      </c>
      <c r="N5465" s="143">
        <f>IF(対応ガラス検索!$E$2="-","",IF(対応ガラス検索!$E$2&gt;=K5465,MAX($N$2:N5464)+1,""))</f>
        <v>5464</v>
      </c>
      <c r="O5465" s="143" t="str">
        <f>IF(対応ガラス検索!$E$2="-","",IF(L5465&lt;=0.65,MAX($O$2:O5464)+1,""))</f>
        <v/>
      </c>
      <c r="P5465" s="144"/>
      <c r="Q5465" s="145"/>
    </row>
    <row r="5466" spans="1:17" x14ac:dyDescent="0.4">
      <c r="A5466" s="68">
        <v>5465</v>
      </c>
      <c r="B5466" s="68" t="s">
        <v>2056</v>
      </c>
      <c r="C5466" s="68" t="s">
        <v>2297</v>
      </c>
      <c r="D5466" s="68" t="s">
        <v>2065</v>
      </c>
      <c r="E5466" s="68" t="s">
        <v>1976</v>
      </c>
      <c r="F5466" s="68" t="s">
        <v>1977</v>
      </c>
      <c r="G5466" s="68" t="s">
        <v>2010</v>
      </c>
      <c r="H5466" s="68" t="s">
        <v>2011</v>
      </c>
      <c r="I5466" s="68">
        <v>12</v>
      </c>
      <c r="J5466" s="68" t="s">
        <v>2296</v>
      </c>
      <c r="K5466" s="68">
        <v>2.8</v>
      </c>
      <c r="L5466" s="68">
        <v>0.74</v>
      </c>
      <c r="M5466" s="68" t="s">
        <v>1960</v>
      </c>
      <c r="N5466" s="143">
        <f>IF(対応ガラス検索!$E$2="-","",IF(対応ガラス検索!$E$2&gt;=K5466,MAX($N$2:N5465)+1,""))</f>
        <v>5465</v>
      </c>
      <c r="O5466" s="143" t="str">
        <f>IF(対応ガラス検索!$E$2="-","",IF(L5466&lt;=0.65,MAX($O$2:O5465)+1,""))</f>
        <v/>
      </c>
      <c r="P5466" s="144"/>
      <c r="Q5466" s="145"/>
    </row>
    <row r="5467" spans="1:17" x14ac:dyDescent="0.4">
      <c r="A5467" s="68">
        <v>5466</v>
      </c>
      <c r="B5467" s="68" t="s">
        <v>2056</v>
      </c>
      <c r="C5467" s="68" t="s">
        <v>2297</v>
      </c>
      <c r="D5467" s="68" t="s">
        <v>2066</v>
      </c>
      <c r="E5467" s="68" t="s">
        <v>1980</v>
      </c>
      <c r="F5467" s="68" t="s">
        <v>1981</v>
      </c>
      <c r="G5467" s="68" t="s">
        <v>2010</v>
      </c>
      <c r="H5467" s="68" t="s">
        <v>2011</v>
      </c>
      <c r="I5467" s="68">
        <v>7</v>
      </c>
      <c r="J5467" s="68" t="s">
        <v>2296</v>
      </c>
      <c r="K5467" s="142">
        <v>3.2</v>
      </c>
      <c r="L5467" s="68">
        <v>0.76</v>
      </c>
      <c r="M5467" s="68" t="s">
        <v>1960</v>
      </c>
      <c r="N5467" s="143">
        <f>IF(対応ガラス検索!$E$2="-","",IF(対応ガラス検索!$E$2&gt;=K5467,MAX($N$2:N5466)+1,""))</f>
        <v>5466</v>
      </c>
      <c r="O5467" s="143" t="str">
        <f>IF(対応ガラス検索!$E$2="-","",IF(L5467&lt;=0.65,MAX($O$2:O5466)+1,""))</f>
        <v/>
      </c>
      <c r="P5467" s="144"/>
      <c r="Q5467" s="145"/>
    </row>
    <row r="5468" spans="1:17" x14ac:dyDescent="0.4">
      <c r="A5468" s="68">
        <v>5467</v>
      </c>
      <c r="B5468" s="68" t="s">
        <v>2056</v>
      </c>
      <c r="C5468" s="68" t="s">
        <v>2297</v>
      </c>
      <c r="D5468" s="68" t="s">
        <v>2066</v>
      </c>
      <c r="E5468" s="68" t="s">
        <v>1980</v>
      </c>
      <c r="F5468" s="68" t="s">
        <v>1981</v>
      </c>
      <c r="G5468" s="68" t="s">
        <v>2010</v>
      </c>
      <c r="H5468" s="68" t="s">
        <v>2011</v>
      </c>
      <c r="I5468" s="68">
        <v>8</v>
      </c>
      <c r="J5468" s="68" t="s">
        <v>2296</v>
      </c>
      <c r="K5468" s="68">
        <v>3.1</v>
      </c>
      <c r="L5468" s="68">
        <v>0.76</v>
      </c>
      <c r="M5468" s="68" t="s">
        <v>1960</v>
      </c>
      <c r="N5468" s="143">
        <f>IF(対応ガラス検索!$E$2="-","",IF(対応ガラス検索!$E$2&gt;=K5468,MAX($N$2:N5467)+1,""))</f>
        <v>5467</v>
      </c>
      <c r="O5468" s="143" t="str">
        <f>IF(対応ガラス検索!$E$2="-","",IF(L5468&lt;=0.65,MAX($O$2:O5467)+1,""))</f>
        <v/>
      </c>
      <c r="P5468" s="144"/>
      <c r="Q5468" s="145"/>
    </row>
    <row r="5469" spans="1:17" x14ac:dyDescent="0.4">
      <c r="A5469" s="68">
        <v>5468</v>
      </c>
      <c r="B5469" s="68" t="s">
        <v>2056</v>
      </c>
      <c r="C5469" s="68" t="s">
        <v>2297</v>
      </c>
      <c r="D5469" s="68" t="s">
        <v>2066</v>
      </c>
      <c r="E5469" s="68" t="s">
        <v>1980</v>
      </c>
      <c r="F5469" s="68" t="s">
        <v>1981</v>
      </c>
      <c r="G5469" s="68" t="s">
        <v>2010</v>
      </c>
      <c r="H5469" s="68" t="s">
        <v>2011</v>
      </c>
      <c r="I5469" s="68">
        <v>9</v>
      </c>
      <c r="J5469" s="68" t="s">
        <v>2296</v>
      </c>
      <c r="K5469" s="68">
        <v>3</v>
      </c>
      <c r="L5469" s="68">
        <v>0.76</v>
      </c>
      <c r="M5469" s="68" t="s">
        <v>1960</v>
      </c>
      <c r="N5469" s="143">
        <f>IF(対応ガラス検索!$E$2="-","",IF(対応ガラス検索!$E$2&gt;=K5469,MAX($N$2:N5468)+1,""))</f>
        <v>5468</v>
      </c>
      <c r="O5469" s="143" t="str">
        <f>IF(対応ガラス検索!$E$2="-","",IF(L5469&lt;=0.65,MAX($O$2:O5468)+1,""))</f>
        <v/>
      </c>
      <c r="P5469" s="144"/>
      <c r="Q5469" s="145"/>
    </row>
    <row r="5470" spans="1:17" x14ac:dyDescent="0.4">
      <c r="A5470" s="68">
        <v>5469</v>
      </c>
      <c r="B5470" s="68" t="s">
        <v>2056</v>
      </c>
      <c r="C5470" s="68" t="s">
        <v>2297</v>
      </c>
      <c r="D5470" s="68" t="s">
        <v>2066</v>
      </c>
      <c r="E5470" s="68" t="s">
        <v>1980</v>
      </c>
      <c r="F5470" s="68" t="s">
        <v>1981</v>
      </c>
      <c r="G5470" s="68" t="s">
        <v>2010</v>
      </c>
      <c r="H5470" s="68" t="s">
        <v>2011</v>
      </c>
      <c r="I5470" s="68">
        <v>10</v>
      </c>
      <c r="J5470" s="68" t="s">
        <v>2296</v>
      </c>
      <c r="K5470" s="68">
        <v>3</v>
      </c>
      <c r="L5470" s="68">
        <v>0.76</v>
      </c>
      <c r="M5470" s="68" t="s">
        <v>1960</v>
      </c>
      <c r="N5470" s="143">
        <f>IF(対応ガラス検索!$E$2="-","",IF(対応ガラス検索!$E$2&gt;=K5470,MAX($N$2:N5469)+1,""))</f>
        <v>5469</v>
      </c>
      <c r="O5470" s="143" t="str">
        <f>IF(対応ガラス検索!$E$2="-","",IF(L5470&lt;=0.65,MAX($O$2:O5469)+1,""))</f>
        <v/>
      </c>
      <c r="P5470" s="144"/>
      <c r="Q5470" s="145"/>
    </row>
    <row r="5471" spans="1:17" x14ac:dyDescent="0.4">
      <c r="A5471" s="68">
        <v>5470</v>
      </c>
      <c r="B5471" s="68" t="s">
        <v>2056</v>
      </c>
      <c r="C5471" s="68" t="s">
        <v>2297</v>
      </c>
      <c r="D5471" s="68" t="s">
        <v>2066</v>
      </c>
      <c r="E5471" s="68" t="s">
        <v>1980</v>
      </c>
      <c r="F5471" s="68" t="s">
        <v>1981</v>
      </c>
      <c r="G5471" s="68" t="s">
        <v>2010</v>
      </c>
      <c r="H5471" s="68" t="s">
        <v>2011</v>
      </c>
      <c r="I5471" s="68">
        <v>11</v>
      </c>
      <c r="J5471" s="68" t="s">
        <v>2296</v>
      </c>
      <c r="K5471" s="68">
        <v>2.9</v>
      </c>
      <c r="L5471" s="68">
        <v>0.76</v>
      </c>
      <c r="M5471" s="68" t="s">
        <v>1960</v>
      </c>
      <c r="N5471" s="143">
        <f>IF(対応ガラス検索!$E$2="-","",IF(対応ガラス検索!$E$2&gt;=K5471,MAX($N$2:N5470)+1,""))</f>
        <v>5470</v>
      </c>
      <c r="O5471" s="143" t="str">
        <f>IF(対応ガラス検索!$E$2="-","",IF(L5471&lt;=0.65,MAX($O$2:O5470)+1,""))</f>
        <v/>
      </c>
      <c r="P5471" s="144"/>
      <c r="Q5471" s="145"/>
    </row>
    <row r="5472" spans="1:17" x14ac:dyDescent="0.4">
      <c r="A5472" s="68">
        <v>5471</v>
      </c>
      <c r="B5472" s="68" t="s">
        <v>2056</v>
      </c>
      <c r="C5472" s="68" t="s">
        <v>2297</v>
      </c>
      <c r="D5472" s="68" t="s">
        <v>2066</v>
      </c>
      <c r="E5472" s="68" t="s">
        <v>1980</v>
      </c>
      <c r="F5472" s="68" t="s">
        <v>1981</v>
      </c>
      <c r="G5472" s="68" t="s">
        <v>2010</v>
      </c>
      <c r="H5472" s="68" t="s">
        <v>2011</v>
      </c>
      <c r="I5472" s="68">
        <v>12</v>
      </c>
      <c r="J5472" s="68" t="s">
        <v>2296</v>
      </c>
      <c r="K5472" s="68">
        <v>2.9</v>
      </c>
      <c r="L5472" s="68">
        <v>0.76</v>
      </c>
      <c r="M5472" s="68" t="s">
        <v>1960</v>
      </c>
      <c r="N5472" s="143">
        <f>IF(対応ガラス検索!$E$2="-","",IF(対応ガラス検索!$E$2&gt;=K5472,MAX($N$2:N5471)+1,""))</f>
        <v>5471</v>
      </c>
      <c r="O5472" s="143" t="str">
        <f>IF(対応ガラス検索!$E$2="-","",IF(L5472&lt;=0.65,MAX($O$2:O5471)+1,""))</f>
        <v/>
      </c>
      <c r="P5472" s="144"/>
      <c r="Q5472" s="145"/>
    </row>
    <row r="5473" spans="1:17" x14ac:dyDescent="0.4">
      <c r="A5473" s="68">
        <v>5472</v>
      </c>
      <c r="B5473" s="68" t="s">
        <v>2056</v>
      </c>
      <c r="C5473" s="68" t="s">
        <v>2297</v>
      </c>
      <c r="D5473" s="68" t="s">
        <v>2067</v>
      </c>
      <c r="E5473" s="68" t="s">
        <v>1985</v>
      </c>
      <c r="F5473" s="68" t="s">
        <v>1986</v>
      </c>
      <c r="G5473" s="68" t="s">
        <v>2010</v>
      </c>
      <c r="H5473" s="68" t="s">
        <v>2011</v>
      </c>
      <c r="I5473" s="68">
        <v>7</v>
      </c>
      <c r="J5473" s="68" t="s">
        <v>2296</v>
      </c>
      <c r="K5473" s="68">
        <v>3.2</v>
      </c>
      <c r="L5473" s="68">
        <v>0.76</v>
      </c>
      <c r="M5473" s="68" t="s">
        <v>1960</v>
      </c>
      <c r="N5473" s="143">
        <f>IF(対応ガラス検索!$E$2="-","",IF(対応ガラス検索!$E$2&gt;=K5473,MAX($N$2:N5472)+1,""))</f>
        <v>5472</v>
      </c>
      <c r="O5473" s="143" t="str">
        <f>IF(対応ガラス検索!$E$2="-","",IF(L5473&lt;=0.65,MAX($O$2:O5472)+1,""))</f>
        <v/>
      </c>
      <c r="P5473" s="144"/>
      <c r="Q5473" s="145"/>
    </row>
    <row r="5474" spans="1:17" x14ac:dyDescent="0.4">
      <c r="A5474" s="68">
        <v>5473</v>
      </c>
      <c r="B5474" s="68" t="s">
        <v>2056</v>
      </c>
      <c r="C5474" s="68" t="s">
        <v>2297</v>
      </c>
      <c r="D5474" s="68" t="s">
        <v>2067</v>
      </c>
      <c r="E5474" s="68" t="s">
        <v>1985</v>
      </c>
      <c r="F5474" s="68" t="s">
        <v>1986</v>
      </c>
      <c r="G5474" s="68" t="s">
        <v>2010</v>
      </c>
      <c r="H5474" s="68" t="s">
        <v>2011</v>
      </c>
      <c r="I5474" s="68">
        <v>8</v>
      </c>
      <c r="J5474" s="68" t="s">
        <v>2296</v>
      </c>
      <c r="K5474" s="68">
        <v>3.1</v>
      </c>
      <c r="L5474" s="68">
        <v>0.76</v>
      </c>
      <c r="M5474" s="68" t="s">
        <v>1960</v>
      </c>
      <c r="N5474" s="143">
        <f>IF(対応ガラス検索!$E$2="-","",IF(対応ガラス検索!$E$2&gt;=K5474,MAX($N$2:N5473)+1,""))</f>
        <v>5473</v>
      </c>
      <c r="O5474" s="143" t="str">
        <f>IF(対応ガラス検索!$E$2="-","",IF(L5474&lt;=0.65,MAX($O$2:O5473)+1,""))</f>
        <v/>
      </c>
      <c r="P5474" s="144"/>
      <c r="Q5474" s="145"/>
    </row>
    <row r="5475" spans="1:17" x14ac:dyDescent="0.4">
      <c r="A5475" s="68">
        <v>5474</v>
      </c>
      <c r="B5475" s="68" t="s">
        <v>2056</v>
      </c>
      <c r="C5475" s="68" t="s">
        <v>2297</v>
      </c>
      <c r="D5475" s="68" t="s">
        <v>2067</v>
      </c>
      <c r="E5475" s="68" t="s">
        <v>1985</v>
      </c>
      <c r="F5475" s="68" t="s">
        <v>1986</v>
      </c>
      <c r="G5475" s="68" t="s">
        <v>2010</v>
      </c>
      <c r="H5475" s="68" t="s">
        <v>2011</v>
      </c>
      <c r="I5475" s="68">
        <v>9</v>
      </c>
      <c r="J5475" s="68" t="s">
        <v>2296</v>
      </c>
      <c r="K5475" s="142">
        <v>3</v>
      </c>
      <c r="L5475" s="68">
        <v>0.76</v>
      </c>
      <c r="M5475" s="68" t="s">
        <v>1960</v>
      </c>
      <c r="N5475" s="143">
        <f>IF(対応ガラス検索!$E$2="-","",IF(対応ガラス検索!$E$2&gt;=K5475,MAX($N$2:N5474)+1,""))</f>
        <v>5474</v>
      </c>
      <c r="O5475" s="143" t="str">
        <f>IF(対応ガラス検索!$E$2="-","",IF(L5475&lt;=0.65,MAX($O$2:O5474)+1,""))</f>
        <v/>
      </c>
      <c r="P5475" s="144"/>
      <c r="Q5475" s="145"/>
    </row>
    <row r="5476" spans="1:17" x14ac:dyDescent="0.4">
      <c r="A5476" s="68">
        <v>5475</v>
      </c>
      <c r="B5476" s="68" t="s">
        <v>2056</v>
      </c>
      <c r="C5476" s="68" t="s">
        <v>2297</v>
      </c>
      <c r="D5476" s="68" t="s">
        <v>2067</v>
      </c>
      <c r="E5476" s="68" t="s">
        <v>1985</v>
      </c>
      <c r="F5476" s="68" t="s">
        <v>1986</v>
      </c>
      <c r="G5476" s="68" t="s">
        <v>2010</v>
      </c>
      <c r="H5476" s="68" t="s">
        <v>2011</v>
      </c>
      <c r="I5476" s="68">
        <v>10</v>
      </c>
      <c r="J5476" s="68" t="s">
        <v>2296</v>
      </c>
      <c r="K5476" s="68">
        <v>2.9</v>
      </c>
      <c r="L5476" s="68">
        <v>0.76</v>
      </c>
      <c r="M5476" s="68" t="s">
        <v>1960</v>
      </c>
      <c r="N5476" s="143">
        <f>IF(対応ガラス検索!$E$2="-","",IF(対応ガラス検索!$E$2&gt;=K5476,MAX($N$2:N5475)+1,""))</f>
        <v>5475</v>
      </c>
      <c r="O5476" s="143" t="str">
        <f>IF(対応ガラス検索!$E$2="-","",IF(L5476&lt;=0.65,MAX($O$2:O5475)+1,""))</f>
        <v/>
      </c>
      <c r="P5476" s="144"/>
      <c r="Q5476" s="145"/>
    </row>
    <row r="5477" spans="1:17" x14ac:dyDescent="0.4">
      <c r="A5477" s="68">
        <v>5476</v>
      </c>
      <c r="B5477" s="68" t="s">
        <v>2056</v>
      </c>
      <c r="C5477" s="68" t="s">
        <v>2297</v>
      </c>
      <c r="D5477" s="68" t="s">
        <v>2067</v>
      </c>
      <c r="E5477" s="68" t="s">
        <v>1985</v>
      </c>
      <c r="F5477" s="68" t="s">
        <v>1986</v>
      </c>
      <c r="G5477" s="68" t="s">
        <v>2010</v>
      </c>
      <c r="H5477" s="68" t="s">
        <v>2011</v>
      </c>
      <c r="I5477" s="68">
        <v>11</v>
      </c>
      <c r="J5477" s="68" t="s">
        <v>2296</v>
      </c>
      <c r="K5477" s="68">
        <v>2.9</v>
      </c>
      <c r="L5477" s="68">
        <v>0.76</v>
      </c>
      <c r="M5477" s="68" t="s">
        <v>1960</v>
      </c>
      <c r="N5477" s="143">
        <f>IF(対応ガラス検索!$E$2="-","",IF(対応ガラス検索!$E$2&gt;=K5477,MAX($N$2:N5476)+1,""))</f>
        <v>5476</v>
      </c>
      <c r="O5477" s="143" t="str">
        <f>IF(対応ガラス検索!$E$2="-","",IF(L5477&lt;=0.65,MAX($O$2:O5476)+1,""))</f>
        <v/>
      </c>
      <c r="P5477" s="144"/>
      <c r="Q5477" s="145"/>
    </row>
    <row r="5478" spans="1:17" x14ac:dyDescent="0.4">
      <c r="A5478" s="68">
        <v>5477</v>
      </c>
      <c r="B5478" s="68" t="s">
        <v>2056</v>
      </c>
      <c r="C5478" s="68" t="s">
        <v>2297</v>
      </c>
      <c r="D5478" s="68" t="s">
        <v>2067</v>
      </c>
      <c r="E5478" s="68" t="s">
        <v>1985</v>
      </c>
      <c r="F5478" s="68" t="s">
        <v>1986</v>
      </c>
      <c r="G5478" s="68" t="s">
        <v>2010</v>
      </c>
      <c r="H5478" s="68" t="s">
        <v>2011</v>
      </c>
      <c r="I5478" s="68">
        <v>12</v>
      </c>
      <c r="J5478" s="68" t="s">
        <v>2296</v>
      </c>
      <c r="K5478" s="68">
        <v>2.8</v>
      </c>
      <c r="L5478" s="68">
        <v>0.76</v>
      </c>
      <c r="M5478" s="68" t="s">
        <v>1960</v>
      </c>
      <c r="N5478" s="143">
        <f>IF(対応ガラス検索!$E$2="-","",IF(対応ガラス検索!$E$2&gt;=K5478,MAX($N$2:N5477)+1,""))</f>
        <v>5477</v>
      </c>
      <c r="O5478" s="143" t="str">
        <f>IF(対応ガラス検索!$E$2="-","",IF(L5478&lt;=0.65,MAX($O$2:O5477)+1,""))</f>
        <v/>
      </c>
      <c r="P5478" s="144"/>
      <c r="Q5478" s="145"/>
    </row>
    <row r="5479" spans="1:17" x14ac:dyDescent="0.4">
      <c r="A5479" s="68">
        <v>5478</v>
      </c>
      <c r="B5479" s="68" t="s">
        <v>2056</v>
      </c>
      <c r="C5479" s="68" t="s">
        <v>2297</v>
      </c>
      <c r="D5479" s="68" t="s">
        <v>2074</v>
      </c>
      <c r="E5479" s="68" t="s">
        <v>1995</v>
      </c>
      <c r="F5479" s="68" t="s">
        <v>1996</v>
      </c>
      <c r="G5479" s="68" t="s">
        <v>2010</v>
      </c>
      <c r="H5479" s="68" t="s">
        <v>2011</v>
      </c>
      <c r="I5479" s="68">
        <v>6</v>
      </c>
      <c r="J5479" s="68" t="s">
        <v>2296</v>
      </c>
      <c r="K5479" s="68">
        <v>3.3</v>
      </c>
      <c r="L5479" s="68">
        <v>0.76</v>
      </c>
      <c r="M5479" s="68" t="s">
        <v>1960</v>
      </c>
      <c r="N5479" s="143">
        <f>IF(対応ガラス検索!$E$2="-","",IF(対応ガラス検索!$E$2&gt;=K5479,MAX($N$2:N5478)+1,""))</f>
        <v>5478</v>
      </c>
      <c r="O5479" s="143" t="str">
        <f>IF(対応ガラス検索!$E$2="-","",IF(L5479&lt;=0.65,MAX($O$2:O5478)+1,""))</f>
        <v/>
      </c>
      <c r="P5479" s="144"/>
      <c r="Q5479" s="145"/>
    </row>
    <row r="5480" spans="1:17" x14ac:dyDescent="0.4">
      <c r="A5480" s="68">
        <v>5479</v>
      </c>
      <c r="B5480" s="68" t="s">
        <v>2056</v>
      </c>
      <c r="C5480" s="68" t="s">
        <v>2297</v>
      </c>
      <c r="D5480" s="68" t="s">
        <v>2074</v>
      </c>
      <c r="E5480" s="68" t="s">
        <v>1995</v>
      </c>
      <c r="F5480" s="68" t="s">
        <v>1996</v>
      </c>
      <c r="G5480" s="68" t="s">
        <v>2010</v>
      </c>
      <c r="H5480" s="68" t="s">
        <v>2011</v>
      </c>
      <c r="I5480" s="68">
        <v>7</v>
      </c>
      <c r="J5480" s="68" t="s">
        <v>2296</v>
      </c>
      <c r="K5480" s="142">
        <v>3.2</v>
      </c>
      <c r="L5480" s="68">
        <v>0.76</v>
      </c>
      <c r="M5480" s="68" t="s">
        <v>1960</v>
      </c>
      <c r="N5480" s="143">
        <f>IF(対応ガラス検索!$E$2="-","",IF(対応ガラス検索!$E$2&gt;=K5480,MAX($N$2:N5479)+1,""))</f>
        <v>5479</v>
      </c>
      <c r="O5480" s="143" t="str">
        <f>IF(対応ガラス検索!$E$2="-","",IF(L5480&lt;=0.65,MAX($O$2:O5479)+1,""))</f>
        <v/>
      </c>
      <c r="P5480" s="144"/>
      <c r="Q5480" s="145"/>
    </row>
    <row r="5481" spans="1:17" x14ac:dyDescent="0.4">
      <c r="A5481" s="68">
        <v>5480</v>
      </c>
      <c r="B5481" s="68" t="s">
        <v>2056</v>
      </c>
      <c r="C5481" s="68" t="s">
        <v>2297</v>
      </c>
      <c r="D5481" s="68" t="s">
        <v>2074</v>
      </c>
      <c r="E5481" s="68" t="s">
        <v>1995</v>
      </c>
      <c r="F5481" s="68" t="s">
        <v>1996</v>
      </c>
      <c r="G5481" s="68" t="s">
        <v>2010</v>
      </c>
      <c r="H5481" s="68" t="s">
        <v>2011</v>
      </c>
      <c r="I5481" s="68">
        <v>8</v>
      </c>
      <c r="J5481" s="68" t="s">
        <v>2296</v>
      </c>
      <c r="K5481" s="68">
        <v>3.1</v>
      </c>
      <c r="L5481" s="68">
        <v>0.76</v>
      </c>
      <c r="M5481" s="68" t="s">
        <v>1960</v>
      </c>
      <c r="N5481" s="143">
        <f>IF(対応ガラス検索!$E$2="-","",IF(対応ガラス検索!$E$2&gt;=K5481,MAX($N$2:N5480)+1,""))</f>
        <v>5480</v>
      </c>
      <c r="O5481" s="143" t="str">
        <f>IF(対応ガラス検索!$E$2="-","",IF(L5481&lt;=0.65,MAX($O$2:O5480)+1,""))</f>
        <v/>
      </c>
      <c r="P5481" s="144"/>
      <c r="Q5481" s="145"/>
    </row>
    <row r="5482" spans="1:17" x14ac:dyDescent="0.4">
      <c r="A5482" s="68">
        <v>5481</v>
      </c>
      <c r="B5482" s="68" t="s">
        <v>2056</v>
      </c>
      <c r="C5482" s="68" t="s">
        <v>2297</v>
      </c>
      <c r="D5482" s="68" t="s">
        <v>2074</v>
      </c>
      <c r="E5482" s="68" t="s">
        <v>1995</v>
      </c>
      <c r="F5482" s="68" t="s">
        <v>1996</v>
      </c>
      <c r="G5482" s="68" t="s">
        <v>2010</v>
      </c>
      <c r="H5482" s="68" t="s">
        <v>2011</v>
      </c>
      <c r="I5482" s="68">
        <v>9</v>
      </c>
      <c r="J5482" s="68" t="s">
        <v>2296</v>
      </c>
      <c r="K5482" s="68">
        <v>3</v>
      </c>
      <c r="L5482" s="68">
        <v>0.76</v>
      </c>
      <c r="M5482" s="68" t="s">
        <v>1960</v>
      </c>
      <c r="N5482" s="143">
        <f>IF(対応ガラス検索!$E$2="-","",IF(対応ガラス検索!$E$2&gt;=K5482,MAX($N$2:N5481)+1,""))</f>
        <v>5481</v>
      </c>
      <c r="O5482" s="143" t="str">
        <f>IF(対応ガラス検索!$E$2="-","",IF(L5482&lt;=0.65,MAX($O$2:O5481)+1,""))</f>
        <v/>
      </c>
      <c r="P5482" s="144"/>
      <c r="Q5482" s="145"/>
    </row>
    <row r="5483" spans="1:17" x14ac:dyDescent="0.4">
      <c r="A5483" s="68">
        <v>5482</v>
      </c>
      <c r="B5483" s="68" t="s">
        <v>2056</v>
      </c>
      <c r="C5483" s="68" t="s">
        <v>2297</v>
      </c>
      <c r="D5483" s="68" t="s">
        <v>2074</v>
      </c>
      <c r="E5483" s="68" t="s">
        <v>1995</v>
      </c>
      <c r="F5483" s="68" t="s">
        <v>1996</v>
      </c>
      <c r="G5483" s="68" t="s">
        <v>2010</v>
      </c>
      <c r="H5483" s="68" t="s">
        <v>2011</v>
      </c>
      <c r="I5483" s="68">
        <v>10</v>
      </c>
      <c r="J5483" s="68" t="s">
        <v>2296</v>
      </c>
      <c r="K5483" s="68">
        <v>3</v>
      </c>
      <c r="L5483" s="68">
        <v>0.76</v>
      </c>
      <c r="M5483" s="68" t="s">
        <v>1960</v>
      </c>
      <c r="N5483" s="143">
        <f>IF(対応ガラス検索!$E$2="-","",IF(対応ガラス検索!$E$2&gt;=K5483,MAX($N$2:N5482)+1,""))</f>
        <v>5482</v>
      </c>
      <c r="O5483" s="143" t="str">
        <f>IF(対応ガラス検索!$E$2="-","",IF(L5483&lt;=0.65,MAX($O$2:O5482)+1,""))</f>
        <v/>
      </c>
      <c r="P5483" s="144"/>
      <c r="Q5483" s="145"/>
    </row>
    <row r="5484" spans="1:17" x14ac:dyDescent="0.4">
      <c r="A5484" s="68">
        <v>5483</v>
      </c>
      <c r="B5484" s="68" t="s">
        <v>2056</v>
      </c>
      <c r="C5484" s="68" t="s">
        <v>2297</v>
      </c>
      <c r="D5484" s="68" t="s">
        <v>2074</v>
      </c>
      <c r="E5484" s="68" t="s">
        <v>1995</v>
      </c>
      <c r="F5484" s="68" t="s">
        <v>1996</v>
      </c>
      <c r="G5484" s="68" t="s">
        <v>2010</v>
      </c>
      <c r="H5484" s="68" t="s">
        <v>2011</v>
      </c>
      <c r="I5484" s="68">
        <v>11</v>
      </c>
      <c r="J5484" s="68" t="s">
        <v>2296</v>
      </c>
      <c r="K5484" s="68">
        <v>2.9</v>
      </c>
      <c r="L5484" s="68">
        <v>0.76</v>
      </c>
      <c r="M5484" s="68" t="s">
        <v>1960</v>
      </c>
      <c r="N5484" s="143">
        <f>IF(対応ガラス検索!$E$2="-","",IF(対応ガラス検索!$E$2&gt;=K5484,MAX($N$2:N5483)+1,""))</f>
        <v>5483</v>
      </c>
      <c r="O5484" s="143" t="str">
        <f>IF(対応ガラス検索!$E$2="-","",IF(L5484&lt;=0.65,MAX($O$2:O5483)+1,""))</f>
        <v/>
      </c>
      <c r="P5484" s="144"/>
      <c r="Q5484" s="145"/>
    </row>
    <row r="5485" spans="1:17" x14ac:dyDescent="0.4">
      <c r="A5485" s="68">
        <v>5484</v>
      </c>
      <c r="B5485" s="68" t="s">
        <v>2056</v>
      </c>
      <c r="C5485" s="68" t="s">
        <v>2297</v>
      </c>
      <c r="D5485" s="68" t="s">
        <v>2074</v>
      </c>
      <c r="E5485" s="68" t="s">
        <v>1995</v>
      </c>
      <c r="F5485" s="68" t="s">
        <v>1996</v>
      </c>
      <c r="G5485" s="68" t="s">
        <v>2010</v>
      </c>
      <c r="H5485" s="68" t="s">
        <v>2011</v>
      </c>
      <c r="I5485" s="68">
        <v>12</v>
      </c>
      <c r="J5485" s="68" t="s">
        <v>2296</v>
      </c>
      <c r="K5485" s="68">
        <v>2.9</v>
      </c>
      <c r="L5485" s="68">
        <v>0.76</v>
      </c>
      <c r="M5485" s="68" t="s">
        <v>1960</v>
      </c>
      <c r="N5485" s="143">
        <f>IF(対応ガラス検索!$E$2="-","",IF(対応ガラス検索!$E$2&gt;=K5485,MAX($N$2:N5484)+1,""))</f>
        <v>5484</v>
      </c>
      <c r="O5485" s="143" t="str">
        <f>IF(対応ガラス検索!$E$2="-","",IF(L5485&lt;=0.65,MAX($O$2:O5484)+1,""))</f>
        <v/>
      </c>
      <c r="P5485" s="144"/>
      <c r="Q5485" s="145"/>
    </row>
    <row r="5486" spans="1:17" x14ac:dyDescent="0.4">
      <c r="A5486" s="68">
        <v>5485</v>
      </c>
      <c r="B5486" s="68" t="s">
        <v>2056</v>
      </c>
      <c r="C5486" s="68" t="s">
        <v>2297</v>
      </c>
      <c r="D5486" s="68" t="s">
        <v>2094</v>
      </c>
      <c r="E5486" s="68" t="s">
        <v>1965</v>
      </c>
      <c r="F5486" s="68" t="s">
        <v>1966</v>
      </c>
      <c r="G5486" s="68" t="s">
        <v>1976</v>
      </c>
      <c r="H5486" s="68" t="s">
        <v>1977</v>
      </c>
      <c r="I5486" s="68">
        <v>6</v>
      </c>
      <c r="J5486" s="68" t="s">
        <v>2296</v>
      </c>
      <c r="K5486" s="68">
        <v>3.3</v>
      </c>
      <c r="L5486" s="68">
        <v>0.76</v>
      </c>
      <c r="M5486" s="68" t="s">
        <v>1960</v>
      </c>
      <c r="N5486" s="143">
        <f>IF(対応ガラス検索!$E$2="-","",IF(対応ガラス検索!$E$2&gt;=K5486,MAX($N$2:N5485)+1,""))</f>
        <v>5485</v>
      </c>
      <c r="O5486" s="143" t="str">
        <f>IF(対応ガラス検索!$E$2="-","",IF(L5486&lt;=0.65,MAX($O$2:O5485)+1,""))</f>
        <v/>
      </c>
      <c r="P5486" s="144"/>
      <c r="Q5486" s="145"/>
    </row>
    <row r="5487" spans="1:17" x14ac:dyDescent="0.4">
      <c r="A5487" s="68">
        <v>5486</v>
      </c>
      <c r="B5487" s="68" t="s">
        <v>2056</v>
      </c>
      <c r="C5487" s="68" t="s">
        <v>2297</v>
      </c>
      <c r="D5487" s="68" t="s">
        <v>2094</v>
      </c>
      <c r="E5487" s="68" t="s">
        <v>1965</v>
      </c>
      <c r="F5487" s="68" t="s">
        <v>1966</v>
      </c>
      <c r="G5487" s="68" t="s">
        <v>1976</v>
      </c>
      <c r="H5487" s="68" t="s">
        <v>1977</v>
      </c>
      <c r="I5487" s="68">
        <v>7</v>
      </c>
      <c r="J5487" s="68" t="s">
        <v>2296</v>
      </c>
      <c r="K5487" s="68">
        <v>3.2</v>
      </c>
      <c r="L5487" s="68">
        <v>0.76</v>
      </c>
      <c r="M5487" s="68" t="s">
        <v>1960</v>
      </c>
      <c r="N5487" s="143">
        <f>IF(対応ガラス検索!$E$2="-","",IF(対応ガラス検索!$E$2&gt;=K5487,MAX($N$2:N5486)+1,""))</f>
        <v>5486</v>
      </c>
      <c r="O5487" s="143" t="str">
        <f>IF(対応ガラス検索!$E$2="-","",IF(L5487&lt;=0.65,MAX($O$2:O5486)+1,""))</f>
        <v/>
      </c>
      <c r="P5487" s="144"/>
      <c r="Q5487" s="145"/>
    </row>
    <row r="5488" spans="1:17" x14ac:dyDescent="0.4">
      <c r="A5488" s="68">
        <v>5487</v>
      </c>
      <c r="B5488" s="68" t="s">
        <v>2056</v>
      </c>
      <c r="C5488" s="68" t="s">
        <v>2297</v>
      </c>
      <c r="D5488" s="68" t="s">
        <v>2094</v>
      </c>
      <c r="E5488" s="68" t="s">
        <v>1965</v>
      </c>
      <c r="F5488" s="68" t="s">
        <v>1966</v>
      </c>
      <c r="G5488" s="68" t="s">
        <v>1976</v>
      </c>
      <c r="H5488" s="68" t="s">
        <v>1977</v>
      </c>
      <c r="I5488" s="68">
        <v>8</v>
      </c>
      <c r="J5488" s="68" t="s">
        <v>2296</v>
      </c>
      <c r="K5488" s="68">
        <v>3.1</v>
      </c>
      <c r="L5488" s="68">
        <v>0.76</v>
      </c>
      <c r="M5488" s="68" t="s">
        <v>1960</v>
      </c>
      <c r="N5488" s="143">
        <f>IF(対応ガラス検索!$E$2="-","",IF(対応ガラス検索!$E$2&gt;=K5488,MAX($N$2:N5487)+1,""))</f>
        <v>5487</v>
      </c>
      <c r="O5488" s="143" t="str">
        <f>IF(対応ガラス検索!$E$2="-","",IF(L5488&lt;=0.65,MAX($O$2:O5487)+1,""))</f>
        <v/>
      </c>
      <c r="P5488" s="144"/>
      <c r="Q5488" s="145"/>
    </row>
    <row r="5489" spans="1:17" x14ac:dyDescent="0.4">
      <c r="A5489" s="68">
        <v>5488</v>
      </c>
      <c r="B5489" s="68" t="s">
        <v>2056</v>
      </c>
      <c r="C5489" s="68" t="s">
        <v>2297</v>
      </c>
      <c r="D5489" s="68" t="s">
        <v>2094</v>
      </c>
      <c r="E5489" s="68" t="s">
        <v>1965</v>
      </c>
      <c r="F5489" s="68" t="s">
        <v>1966</v>
      </c>
      <c r="G5489" s="68" t="s">
        <v>1976</v>
      </c>
      <c r="H5489" s="68" t="s">
        <v>1977</v>
      </c>
      <c r="I5489" s="68">
        <v>9</v>
      </c>
      <c r="J5489" s="68" t="s">
        <v>2296</v>
      </c>
      <c r="K5489" s="68">
        <v>3</v>
      </c>
      <c r="L5489" s="68">
        <v>0.76</v>
      </c>
      <c r="M5489" s="68" t="s">
        <v>1960</v>
      </c>
      <c r="N5489" s="143">
        <f>IF(対応ガラス検索!$E$2="-","",IF(対応ガラス検索!$E$2&gt;=K5489,MAX($N$2:N5488)+1,""))</f>
        <v>5488</v>
      </c>
      <c r="O5489" s="143" t="str">
        <f>IF(対応ガラス検索!$E$2="-","",IF(L5489&lt;=0.65,MAX($O$2:O5488)+1,""))</f>
        <v/>
      </c>
      <c r="P5489" s="144"/>
      <c r="Q5489" s="145"/>
    </row>
    <row r="5490" spans="1:17" x14ac:dyDescent="0.4">
      <c r="A5490" s="68">
        <v>5489</v>
      </c>
      <c r="B5490" s="68" t="s">
        <v>2056</v>
      </c>
      <c r="C5490" s="68" t="s">
        <v>2297</v>
      </c>
      <c r="D5490" s="68" t="s">
        <v>2094</v>
      </c>
      <c r="E5490" s="68" t="s">
        <v>1965</v>
      </c>
      <c r="F5490" s="68" t="s">
        <v>1966</v>
      </c>
      <c r="G5490" s="68" t="s">
        <v>1976</v>
      </c>
      <c r="H5490" s="68" t="s">
        <v>1977</v>
      </c>
      <c r="I5490" s="68">
        <v>10</v>
      </c>
      <c r="J5490" s="68" t="s">
        <v>2296</v>
      </c>
      <c r="K5490" s="68">
        <v>2.9</v>
      </c>
      <c r="L5490" s="68">
        <v>0.76</v>
      </c>
      <c r="M5490" s="68" t="s">
        <v>1960</v>
      </c>
      <c r="N5490" s="143">
        <f>IF(対応ガラス検索!$E$2="-","",IF(対応ガラス検索!$E$2&gt;=K5490,MAX($N$2:N5489)+1,""))</f>
        <v>5489</v>
      </c>
      <c r="O5490" s="143" t="str">
        <f>IF(対応ガラス検索!$E$2="-","",IF(L5490&lt;=0.65,MAX($O$2:O5489)+1,""))</f>
        <v/>
      </c>
      <c r="P5490" s="144"/>
      <c r="Q5490" s="145"/>
    </row>
    <row r="5491" spans="1:17" x14ac:dyDescent="0.4">
      <c r="A5491" s="68">
        <v>5490</v>
      </c>
      <c r="B5491" s="68" t="s">
        <v>2056</v>
      </c>
      <c r="C5491" s="68" t="s">
        <v>2297</v>
      </c>
      <c r="D5491" s="68" t="s">
        <v>2094</v>
      </c>
      <c r="E5491" s="68" t="s">
        <v>1965</v>
      </c>
      <c r="F5491" s="68" t="s">
        <v>1966</v>
      </c>
      <c r="G5491" s="68" t="s">
        <v>1976</v>
      </c>
      <c r="H5491" s="68" t="s">
        <v>1977</v>
      </c>
      <c r="I5491" s="68">
        <v>11</v>
      </c>
      <c r="J5491" s="68" t="s">
        <v>2296</v>
      </c>
      <c r="K5491" s="68">
        <v>2.9</v>
      </c>
      <c r="L5491" s="68">
        <v>0.76</v>
      </c>
      <c r="M5491" s="68" t="s">
        <v>1960</v>
      </c>
      <c r="N5491" s="143">
        <f>IF(対応ガラス検索!$E$2="-","",IF(対応ガラス検索!$E$2&gt;=K5491,MAX($N$2:N5490)+1,""))</f>
        <v>5490</v>
      </c>
      <c r="O5491" s="143" t="str">
        <f>IF(対応ガラス検索!$E$2="-","",IF(L5491&lt;=0.65,MAX($O$2:O5490)+1,""))</f>
        <v/>
      </c>
      <c r="P5491" s="144"/>
      <c r="Q5491" s="145"/>
    </row>
    <row r="5492" spans="1:17" x14ac:dyDescent="0.4">
      <c r="A5492" s="68">
        <v>5491</v>
      </c>
      <c r="B5492" s="68" t="s">
        <v>2056</v>
      </c>
      <c r="C5492" s="68" t="s">
        <v>2297</v>
      </c>
      <c r="D5492" s="68" t="s">
        <v>2094</v>
      </c>
      <c r="E5492" s="68" t="s">
        <v>1965</v>
      </c>
      <c r="F5492" s="68" t="s">
        <v>1966</v>
      </c>
      <c r="G5492" s="68" t="s">
        <v>1976</v>
      </c>
      <c r="H5492" s="68" t="s">
        <v>1977</v>
      </c>
      <c r="I5492" s="68">
        <v>12</v>
      </c>
      <c r="J5492" s="68" t="s">
        <v>2296</v>
      </c>
      <c r="K5492" s="68">
        <v>2.8</v>
      </c>
      <c r="L5492" s="68">
        <v>0.76</v>
      </c>
      <c r="M5492" s="68" t="s">
        <v>1960</v>
      </c>
      <c r="N5492" s="143">
        <f>IF(対応ガラス検索!$E$2="-","",IF(対応ガラス検索!$E$2&gt;=K5492,MAX($N$2:N5491)+1,""))</f>
        <v>5491</v>
      </c>
      <c r="O5492" s="143" t="str">
        <f>IF(対応ガラス検索!$E$2="-","",IF(L5492&lt;=0.65,MAX($O$2:O5491)+1,""))</f>
        <v/>
      </c>
      <c r="P5492" s="144"/>
      <c r="Q5492" s="145"/>
    </row>
    <row r="5493" spans="1:17" x14ac:dyDescent="0.4">
      <c r="A5493" s="68">
        <v>5492</v>
      </c>
      <c r="B5493" s="68" t="s">
        <v>2056</v>
      </c>
      <c r="C5493" s="68" t="s">
        <v>2297</v>
      </c>
      <c r="D5493" s="68" t="s">
        <v>2106</v>
      </c>
      <c r="E5493" s="68" t="s">
        <v>2010</v>
      </c>
      <c r="F5493" s="68" t="s">
        <v>2011</v>
      </c>
      <c r="G5493" s="68" t="s">
        <v>1971</v>
      </c>
      <c r="H5493" s="68" t="s">
        <v>1972</v>
      </c>
      <c r="I5493" s="68">
        <v>6</v>
      </c>
      <c r="J5493" s="68" t="s">
        <v>2296</v>
      </c>
      <c r="K5493" s="142">
        <v>3.3</v>
      </c>
      <c r="L5493" s="68">
        <v>0.75</v>
      </c>
      <c r="M5493" s="68" t="s">
        <v>1960</v>
      </c>
      <c r="N5493" s="143">
        <f>IF(対応ガラス検索!$E$2="-","",IF(対応ガラス検索!$E$2&gt;=K5493,MAX($N$2:N5492)+1,""))</f>
        <v>5492</v>
      </c>
      <c r="O5493" s="143" t="str">
        <f>IF(対応ガラス検索!$E$2="-","",IF(L5493&lt;=0.65,MAX($O$2:O5492)+1,""))</f>
        <v/>
      </c>
      <c r="P5493" s="144"/>
      <c r="Q5493" s="145"/>
    </row>
    <row r="5494" spans="1:17" x14ac:dyDescent="0.4">
      <c r="A5494" s="68">
        <v>5493</v>
      </c>
      <c r="B5494" s="68" t="s">
        <v>2056</v>
      </c>
      <c r="C5494" s="68" t="s">
        <v>2297</v>
      </c>
      <c r="D5494" s="68" t="s">
        <v>2106</v>
      </c>
      <c r="E5494" s="68" t="s">
        <v>2010</v>
      </c>
      <c r="F5494" s="68" t="s">
        <v>2011</v>
      </c>
      <c r="G5494" s="68" t="s">
        <v>1971</v>
      </c>
      <c r="H5494" s="68" t="s">
        <v>1972</v>
      </c>
      <c r="I5494" s="68">
        <v>7</v>
      </c>
      <c r="J5494" s="68" t="s">
        <v>2296</v>
      </c>
      <c r="K5494" s="68">
        <v>3.2</v>
      </c>
      <c r="L5494" s="68">
        <v>0.75</v>
      </c>
      <c r="M5494" s="68" t="s">
        <v>1960</v>
      </c>
      <c r="N5494" s="143">
        <f>IF(対応ガラス検索!$E$2="-","",IF(対応ガラス検索!$E$2&gt;=K5494,MAX($N$2:N5493)+1,""))</f>
        <v>5493</v>
      </c>
      <c r="O5494" s="143" t="str">
        <f>IF(対応ガラス検索!$E$2="-","",IF(L5494&lt;=0.65,MAX($O$2:O5493)+1,""))</f>
        <v/>
      </c>
      <c r="P5494" s="144"/>
      <c r="Q5494" s="145"/>
    </row>
    <row r="5495" spans="1:17" x14ac:dyDescent="0.4">
      <c r="A5495" s="68">
        <v>5494</v>
      </c>
      <c r="B5495" s="68" t="s">
        <v>2056</v>
      </c>
      <c r="C5495" s="68" t="s">
        <v>2297</v>
      </c>
      <c r="D5495" s="68" t="s">
        <v>2106</v>
      </c>
      <c r="E5495" s="68" t="s">
        <v>2010</v>
      </c>
      <c r="F5495" s="68" t="s">
        <v>2011</v>
      </c>
      <c r="G5495" s="68" t="s">
        <v>1971</v>
      </c>
      <c r="H5495" s="68" t="s">
        <v>1972</v>
      </c>
      <c r="I5495" s="68">
        <v>8</v>
      </c>
      <c r="J5495" s="68" t="s">
        <v>2296</v>
      </c>
      <c r="K5495" s="68">
        <v>3.1</v>
      </c>
      <c r="L5495" s="68">
        <v>0.75</v>
      </c>
      <c r="M5495" s="68" t="s">
        <v>1960</v>
      </c>
      <c r="N5495" s="143">
        <f>IF(対応ガラス検索!$E$2="-","",IF(対応ガラス検索!$E$2&gt;=K5495,MAX($N$2:N5494)+1,""))</f>
        <v>5494</v>
      </c>
      <c r="O5495" s="143" t="str">
        <f>IF(対応ガラス検索!$E$2="-","",IF(L5495&lt;=0.65,MAX($O$2:O5494)+1,""))</f>
        <v/>
      </c>
      <c r="P5495" s="144"/>
      <c r="Q5495" s="145"/>
    </row>
    <row r="5496" spans="1:17" x14ac:dyDescent="0.4">
      <c r="A5496" s="68">
        <v>5495</v>
      </c>
      <c r="B5496" s="68" t="s">
        <v>2056</v>
      </c>
      <c r="C5496" s="68" t="s">
        <v>2297</v>
      </c>
      <c r="D5496" s="68" t="s">
        <v>2106</v>
      </c>
      <c r="E5496" s="68" t="s">
        <v>2010</v>
      </c>
      <c r="F5496" s="68" t="s">
        <v>2011</v>
      </c>
      <c r="G5496" s="68" t="s">
        <v>1971</v>
      </c>
      <c r="H5496" s="68" t="s">
        <v>1972</v>
      </c>
      <c r="I5496" s="68">
        <v>9</v>
      </c>
      <c r="J5496" s="68" t="s">
        <v>2296</v>
      </c>
      <c r="K5496" s="68">
        <v>3</v>
      </c>
      <c r="L5496" s="68">
        <v>0.75</v>
      </c>
      <c r="M5496" s="68" t="s">
        <v>1960</v>
      </c>
      <c r="N5496" s="143">
        <f>IF(対応ガラス検索!$E$2="-","",IF(対応ガラス検索!$E$2&gt;=K5496,MAX($N$2:N5495)+1,""))</f>
        <v>5495</v>
      </c>
      <c r="O5496" s="143" t="str">
        <f>IF(対応ガラス検索!$E$2="-","",IF(L5496&lt;=0.65,MAX($O$2:O5495)+1,""))</f>
        <v/>
      </c>
      <c r="P5496" s="144"/>
      <c r="Q5496" s="145"/>
    </row>
    <row r="5497" spans="1:17" x14ac:dyDescent="0.4">
      <c r="A5497" s="68">
        <v>5496</v>
      </c>
      <c r="B5497" s="68" t="s">
        <v>2056</v>
      </c>
      <c r="C5497" s="68" t="s">
        <v>2297</v>
      </c>
      <c r="D5497" s="68" t="s">
        <v>2106</v>
      </c>
      <c r="E5497" s="68" t="s">
        <v>2010</v>
      </c>
      <c r="F5497" s="68" t="s">
        <v>2011</v>
      </c>
      <c r="G5497" s="68" t="s">
        <v>1971</v>
      </c>
      <c r="H5497" s="68" t="s">
        <v>1972</v>
      </c>
      <c r="I5497" s="68">
        <v>10</v>
      </c>
      <c r="J5497" s="68" t="s">
        <v>2296</v>
      </c>
      <c r="K5497" s="68">
        <v>3</v>
      </c>
      <c r="L5497" s="68">
        <v>0.75</v>
      </c>
      <c r="M5497" s="68" t="s">
        <v>1960</v>
      </c>
      <c r="N5497" s="143">
        <f>IF(対応ガラス検索!$E$2="-","",IF(対応ガラス検索!$E$2&gt;=K5497,MAX($N$2:N5496)+1,""))</f>
        <v>5496</v>
      </c>
      <c r="O5497" s="143" t="str">
        <f>IF(対応ガラス検索!$E$2="-","",IF(L5497&lt;=0.65,MAX($O$2:O5496)+1,""))</f>
        <v/>
      </c>
      <c r="P5497" s="144"/>
      <c r="Q5497" s="145"/>
    </row>
    <row r="5498" spans="1:17" x14ac:dyDescent="0.4">
      <c r="A5498" s="68">
        <v>5497</v>
      </c>
      <c r="B5498" s="68" t="s">
        <v>2056</v>
      </c>
      <c r="C5498" s="68" t="s">
        <v>2297</v>
      </c>
      <c r="D5498" s="68" t="s">
        <v>2106</v>
      </c>
      <c r="E5498" s="68" t="s">
        <v>2010</v>
      </c>
      <c r="F5498" s="68" t="s">
        <v>2011</v>
      </c>
      <c r="G5498" s="68" t="s">
        <v>1971</v>
      </c>
      <c r="H5498" s="68" t="s">
        <v>1972</v>
      </c>
      <c r="I5498" s="68">
        <v>11</v>
      </c>
      <c r="J5498" s="68" t="s">
        <v>2296</v>
      </c>
      <c r="K5498" s="68">
        <v>2.9</v>
      </c>
      <c r="L5498" s="68">
        <v>0.75</v>
      </c>
      <c r="M5498" s="68" t="s">
        <v>1960</v>
      </c>
      <c r="N5498" s="143">
        <f>IF(対応ガラス検索!$E$2="-","",IF(対応ガラス検索!$E$2&gt;=K5498,MAX($N$2:N5497)+1,""))</f>
        <v>5497</v>
      </c>
      <c r="O5498" s="143" t="str">
        <f>IF(対応ガラス検索!$E$2="-","",IF(L5498&lt;=0.65,MAX($O$2:O5497)+1,""))</f>
        <v/>
      </c>
      <c r="P5498" s="144"/>
      <c r="Q5498" s="145"/>
    </row>
    <row r="5499" spans="1:17" x14ac:dyDescent="0.4">
      <c r="A5499" s="68">
        <v>5498</v>
      </c>
      <c r="B5499" s="68" t="s">
        <v>2056</v>
      </c>
      <c r="C5499" s="68" t="s">
        <v>2297</v>
      </c>
      <c r="D5499" s="68" t="s">
        <v>2106</v>
      </c>
      <c r="E5499" s="68" t="s">
        <v>2010</v>
      </c>
      <c r="F5499" s="68" t="s">
        <v>2011</v>
      </c>
      <c r="G5499" s="68" t="s">
        <v>1971</v>
      </c>
      <c r="H5499" s="68" t="s">
        <v>1972</v>
      </c>
      <c r="I5499" s="68">
        <v>12</v>
      </c>
      <c r="J5499" s="68" t="s">
        <v>2296</v>
      </c>
      <c r="K5499" s="68">
        <v>2.9</v>
      </c>
      <c r="L5499" s="68">
        <v>0.75</v>
      </c>
      <c r="M5499" s="68" t="s">
        <v>1960</v>
      </c>
      <c r="N5499" s="143">
        <f>IF(対応ガラス検索!$E$2="-","",IF(対応ガラス検索!$E$2&gt;=K5499,MAX($N$2:N5498)+1,""))</f>
        <v>5498</v>
      </c>
      <c r="O5499" s="143" t="str">
        <f>IF(対応ガラス検索!$E$2="-","",IF(L5499&lt;=0.65,MAX($O$2:O5498)+1,""))</f>
        <v/>
      </c>
      <c r="P5499" s="144"/>
      <c r="Q5499" s="145"/>
    </row>
    <row r="5500" spans="1:17" x14ac:dyDescent="0.4">
      <c r="A5500" s="68">
        <v>5499</v>
      </c>
      <c r="B5500" s="68" t="s">
        <v>2056</v>
      </c>
      <c r="C5500" s="68" t="s">
        <v>2297</v>
      </c>
      <c r="D5500" s="68" t="s">
        <v>2107</v>
      </c>
      <c r="E5500" s="68" t="s">
        <v>2010</v>
      </c>
      <c r="F5500" s="68" t="s">
        <v>2011</v>
      </c>
      <c r="G5500" s="68" t="s">
        <v>1976</v>
      </c>
      <c r="H5500" s="68" t="s">
        <v>1977</v>
      </c>
      <c r="I5500" s="68">
        <v>6</v>
      </c>
      <c r="J5500" s="68" t="s">
        <v>2296</v>
      </c>
      <c r="K5500" s="68">
        <v>3.3</v>
      </c>
      <c r="L5500" s="68">
        <v>0.74</v>
      </c>
      <c r="M5500" s="68" t="s">
        <v>1960</v>
      </c>
      <c r="N5500" s="143">
        <f>IF(対応ガラス検索!$E$2="-","",IF(対応ガラス検索!$E$2&gt;=K5500,MAX($N$2:N5499)+1,""))</f>
        <v>5499</v>
      </c>
      <c r="O5500" s="143" t="str">
        <f>IF(対応ガラス検索!$E$2="-","",IF(L5500&lt;=0.65,MAX($O$2:O5499)+1,""))</f>
        <v/>
      </c>
      <c r="P5500" s="144"/>
      <c r="Q5500" s="145"/>
    </row>
    <row r="5501" spans="1:17" x14ac:dyDescent="0.4">
      <c r="A5501" s="68">
        <v>5500</v>
      </c>
      <c r="B5501" s="68" t="s">
        <v>2056</v>
      </c>
      <c r="C5501" s="68" t="s">
        <v>2297</v>
      </c>
      <c r="D5501" s="68" t="s">
        <v>2107</v>
      </c>
      <c r="E5501" s="68" t="s">
        <v>2010</v>
      </c>
      <c r="F5501" s="68" t="s">
        <v>2011</v>
      </c>
      <c r="G5501" s="68" t="s">
        <v>1976</v>
      </c>
      <c r="H5501" s="68" t="s">
        <v>1977</v>
      </c>
      <c r="I5501" s="68">
        <v>7</v>
      </c>
      <c r="J5501" s="68" t="s">
        <v>2296</v>
      </c>
      <c r="K5501" s="142">
        <v>3.2</v>
      </c>
      <c r="L5501" s="68">
        <v>0.74</v>
      </c>
      <c r="M5501" s="68" t="s">
        <v>1960</v>
      </c>
      <c r="N5501" s="143">
        <f>IF(対応ガラス検索!$E$2="-","",IF(対応ガラス検索!$E$2&gt;=K5501,MAX($N$2:N5500)+1,""))</f>
        <v>5500</v>
      </c>
      <c r="O5501" s="143" t="str">
        <f>IF(対応ガラス検索!$E$2="-","",IF(L5501&lt;=0.65,MAX($O$2:O5500)+1,""))</f>
        <v/>
      </c>
      <c r="P5501" s="144"/>
      <c r="Q5501" s="145"/>
    </row>
    <row r="5502" spans="1:17" x14ac:dyDescent="0.4">
      <c r="A5502" s="68">
        <v>5501</v>
      </c>
      <c r="B5502" s="68" t="s">
        <v>2056</v>
      </c>
      <c r="C5502" s="68" t="s">
        <v>2297</v>
      </c>
      <c r="D5502" s="68" t="s">
        <v>2107</v>
      </c>
      <c r="E5502" s="68" t="s">
        <v>2010</v>
      </c>
      <c r="F5502" s="68" t="s">
        <v>2011</v>
      </c>
      <c r="G5502" s="68" t="s">
        <v>1976</v>
      </c>
      <c r="H5502" s="68" t="s">
        <v>1977</v>
      </c>
      <c r="I5502" s="68">
        <v>8</v>
      </c>
      <c r="J5502" s="68" t="s">
        <v>2296</v>
      </c>
      <c r="K5502" s="68">
        <v>3.1</v>
      </c>
      <c r="L5502" s="68">
        <v>0.74</v>
      </c>
      <c r="M5502" s="68" t="s">
        <v>1960</v>
      </c>
      <c r="N5502" s="143">
        <f>IF(対応ガラス検索!$E$2="-","",IF(対応ガラス検索!$E$2&gt;=K5502,MAX($N$2:N5501)+1,""))</f>
        <v>5501</v>
      </c>
      <c r="O5502" s="143" t="str">
        <f>IF(対応ガラス検索!$E$2="-","",IF(L5502&lt;=0.65,MAX($O$2:O5501)+1,""))</f>
        <v/>
      </c>
      <c r="P5502" s="144"/>
      <c r="Q5502" s="145"/>
    </row>
    <row r="5503" spans="1:17" x14ac:dyDescent="0.4">
      <c r="A5503" s="68">
        <v>5502</v>
      </c>
      <c r="B5503" s="68" t="s">
        <v>2056</v>
      </c>
      <c r="C5503" s="68" t="s">
        <v>2297</v>
      </c>
      <c r="D5503" s="68" t="s">
        <v>2107</v>
      </c>
      <c r="E5503" s="68" t="s">
        <v>2010</v>
      </c>
      <c r="F5503" s="68" t="s">
        <v>2011</v>
      </c>
      <c r="G5503" s="68" t="s">
        <v>1976</v>
      </c>
      <c r="H5503" s="68" t="s">
        <v>1977</v>
      </c>
      <c r="I5503" s="68">
        <v>9</v>
      </c>
      <c r="J5503" s="68" t="s">
        <v>2296</v>
      </c>
      <c r="K5503" s="68">
        <v>3</v>
      </c>
      <c r="L5503" s="68">
        <v>0.74</v>
      </c>
      <c r="M5503" s="68" t="s">
        <v>1960</v>
      </c>
      <c r="N5503" s="143">
        <f>IF(対応ガラス検索!$E$2="-","",IF(対応ガラス検索!$E$2&gt;=K5503,MAX($N$2:N5502)+1,""))</f>
        <v>5502</v>
      </c>
      <c r="O5503" s="143" t="str">
        <f>IF(対応ガラス検索!$E$2="-","",IF(L5503&lt;=0.65,MAX($O$2:O5502)+1,""))</f>
        <v/>
      </c>
      <c r="P5503" s="144"/>
      <c r="Q5503" s="145"/>
    </row>
    <row r="5504" spans="1:17" x14ac:dyDescent="0.4">
      <c r="A5504" s="68">
        <v>5503</v>
      </c>
      <c r="B5504" s="68" t="s">
        <v>2056</v>
      </c>
      <c r="C5504" s="68" t="s">
        <v>2297</v>
      </c>
      <c r="D5504" s="68" t="s">
        <v>2107</v>
      </c>
      <c r="E5504" s="68" t="s">
        <v>2010</v>
      </c>
      <c r="F5504" s="68" t="s">
        <v>2011</v>
      </c>
      <c r="G5504" s="68" t="s">
        <v>1976</v>
      </c>
      <c r="H5504" s="68" t="s">
        <v>1977</v>
      </c>
      <c r="I5504" s="68">
        <v>10</v>
      </c>
      <c r="J5504" s="68" t="s">
        <v>2296</v>
      </c>
      <c r="K5504" s="68">
        <v>2.9</v>
      </c>
      <c r="L5504" s="68">
        <v>0.74</v>
      </c>
      <c r="M5504" s="68" t="s">
        <v>1960</v>
      </c>
      <c r="N5504" s="143">
        <f>IF(対応ガラス検索!$E$2="-","",IF(対応ガラス検索!$E$2&gt;=K5504,MAX($N$2:N5503)+1,""))</f>
        <v>5503</v>
      </c>
      <c r="O5504" s="143" t="str">
        <f>IF(対応ガラス検索!$E$2="-","",IF(L5504&lt;=0.65,MAX($O$2:O5503)+1,""))</f>
        <v/>
      </c>
      <c r="P5504" s="144"/>
      <c r="Q5504" s="145"/>
    </row>
    <row r="5505" spans="1:17" x14ac:dyDescent="0.4">
      <c r="A5505" s="68">
        <v>5504</v>
      </c>
      <c r="B5505" s="68" t="s">
        <v>2056</v>
      </c>
      <c r="C5505" s="68" t="s">
        <v>2297</v>
      </c>
      <c r="D5505" s="68" t="s">
        <v>2107</v>
      </c>
      <c r="E5505" s="68" t="s">
        <v>2010</v>
      </c>
      <c r="F5505" s="68" t="s">
        <v>2011</v>
      </c>
      <c r="G5505" s="68" t="s">
        <v>1976</v>
      </c>
      <c r="H5505" s="68" t="s">
        <v>1977</v>
      </c>
      <c r="I5505" s="68">
        <v>11</v>
      </c>
      <c r="J5505" s="68" t="s">
        <v>2296</v>
      </c>
      <c r="K5505" s="68">
        <v>2.9</v>
      </c>
      <c r="L5505" s="68">
        <v>0.74</v>
      </c>
      <c r="M5505" s="68" t="s">
        <v>1960</v>
      </c>
      <c r="N5505" s="143">
        <f>IF(対応ガラス検索!$E$2="-","",IF(対応ガラス検索!$E$2&gt;=K5505,MAX($N$2:N5504)+1,""))</f>
        <v>5504</v>
      </c>
      <c r="O5505" s="143" t="str">
        <f>IF(対応ガラス検索!$E$2="-","",IF(L5505&lt;=0.65,MAX($O$2:O5504)+1,""))</f>
        <v/>
      </c>
      <c r="P5505" s="144"/>
      <c r="Q5505" s="145"/>
    </row>
    <row r="5506" spans="1:17" x14ac:dyDescent="0.4">
      <c r="A5506" s="68">
        <v>5505</v>
      </c>
      <c r="B5506" s="68" t="s">
        <v>2056</v>
      </c>
      <c r="C5506" s="68" t="s">
        <v>2297</v>
      </c>
      <c r="D5506" s="68" t="s">
        <v>2107</v>
      </c>
      <c r="E5506" s="68" t="s">
        <v>2010</v>
      </c>
      <c r="F5506" s="68" t="s">
        <v>2011</v>
      </c>
      <c r="G5506" s="68" t="s">
        <v>1976</v>
      </c>
      <c r="H5506" s="68" t="s">
        <v>1977</v>
      </c>
      <c r="I5506" s="68">
        <v>12</v>
      </c>
      <c r="J5506" s="68" t="s">
        <v>2296</v>
      </c>
      <c r="K5506" s="142">
        <v>2.8</v>
      </c>
      <c r="L5506" s="68">
        <v>0.74</v>
      </c>
      <c r="M5506" s="68" t="s">
        <v>1960</v>
      </c>
      <c r="N5506" s="143">
        <f>IF(対応ガラス検索!$E$2="-","",IF(対応ガラス検索!$E$2&gt;=K5506,MAX($N$2:N5505)+1,""))</f>
        <v>5505</v>
      </c>
      <c r="O5506" s="143" t="str">
        <f>IF(対応ガラス検索!$E$2="-","",IF(L5506&lt;=0.65,MAX($O$2:O5505)+1,""))</f>
        <v/>
      </c>
      <c r="P5506" s="144"/>
      <c r="Q5506" s="145"/>
    </row>
    <row r="5507" spans="1:17" x14ac:dyDescent="0.4">
      <c r="A5507" s="68">
        <v>5506</v>
      </c>
      <c r="B5507" s="68" t="s">
        <v>2056</v>
      </c>
      <c r="C5507" s="68" t="s">
        <v>2297</v>
      </c>
      <c r="D5507" s="68" t="s">
        <v>2108</v>
      </c>
      <c r="E5507" s="68" t="s">
        <v>2010</v>
      </c>
      <c r="F5507" s="68" t="s">
        <v>2011</v>
      </c>
      <c r="G5507" s="68" t="s">
        <v>1980</v>
      </c>
      <c r="H5507" s="68" t="s">
        <v>1981</v>
      </c>
      <c r="I5507" s="68">
        <v>6</v>
      </c>
      <c r="J5507" s="68" t="s">
        <v>2296</v>
      </c>
      <c r="K5507" s="68">
        <v>3.3</v>
      </c>
      <c r="L5507" s="68">
        <v>0.75</v>
      </c>
      <c r="M5507" s="68" t="s">
        <v>1960</v>
      </c>
      <c r="N5507" s="143">
        <f>IF(対応ガラス検索!$E$2="-","",IF(対応ガラス検索!$E$2&gt;=K5507,MAX($N$2:N5506)+1,""))</f>
        <v>5506</v>
      </c>
      <c r="O5507" s="143" t="str">
        <f>IF(対応ガラス検索!$E$2="-","",IF(L5507&lt;=0.65,MAX($O$2:O5506)+1,""))</f>
        <v/>
      </c>
      <c r="P5507" s="144"/>
      <c r="Q5507" s="145"/>
    </row>
    <row r="5508" spans="1:17" x14ac:dyDescent="0.4">
      <c r="A5508" s="68">
        <v>5507</v>
      </c>
      <c r="B5508" s="68" t="s">
        <v>2056</v>
      </c>
      <c r="C5508" s="68" t="s">
        <v>2297</v>
      </c>
      <c r="D5508" s="68" t="s">
        <v>2108</v>
      </c>
      <c r="E5508" s="68" t="s">
        <v>2010</v>
      </c>
      <c r="F5508" s="68" t="s">
        <v>2011</v>
      </c>
      <c r="G5508" s="68" t="s">
        <v>1980</v>
      </c>
      <c r="H5508" s="68" t="s">
        <v>1981</v>
      </c>
      <c r="I5508" s="68">
        <v>7</v>
      </c>
      <c r="J5508" s="68" t="s">
        <v>2296</v>
      </c>
      <c r="K5508" s="68">
        <v>3.2</v>
      </c>
      <c r="L5508" s="68">
        <v>0.75</v>
      </c>
      <c r="M5508" s="68" t="s">
        <v>1960</v>
      </c>
      <c r="N5508" s="143">
        <f>IF(対応ガラス検索!$E$2="-","",IF(対応ガラス検索!$E$2&gt;=K5508,MAX($N$2:N5507)+1,""))</f>
        <v>5507</v>
      </c>
      <c r="O5508" s="143" t="str">
        <f>IF(対応ガラス検索!$E$2="-","",IF(L5508&lt;=0.65,MAX($O$2:O5507)+1,""))</f>
        <v/>
      </c>
      <c r="P5508" s="144"/>
      <c r="Q5508" s="145"/>
    </row>
    <row r="5509" spans="1:17" x14ac:dyDescent="0.4">
      <c r="A5509" s="68">
        <v>5508</v>
      </c>
      <c r="B5509" s="68" t="s">
        <v>2056</v>
      </c>
      <c r="C5509" s="68" t="s">
        <v>2297</v>
      </c>
      <c r="D5509" s="68" t="s">
        <v>2108</v>
      </c>
      <c r="E5509" s="68" t="s">
        <v>2010</v>
      </c>
      <c r="F5509" s="68" t="s">
        <v>2011</v>
      </c>
      <c r="G5509" s="68" t="s">
        <v>1980</v>
      </c>
      <c r="H5509" s="68" t="s">
        <v>1981</v>
      </c>
      <c r="I5509" s="68">
        <v>8</v>
      </c>
      <c r="J5509" s="68" t="s">
        <v>2296</v>
      </c>
      <c r="K5509" s="68">
        <v>3.1</v>
      </c>
      <c r="L5509" s="68">
        <v>0.75</v>
      </c>
      <c r="M5509" s="68" t="s">
        <v>1960</v>
      </c>
      <c r="N5509" s="143">
        <f>IF(対応ガラス検索!$E$2="-","",IF(対応ガラス検索!$E$2&gt;=K5509,MAX($N$2:N5508)+1,""))</f>
        <v>5508</v>
      </c>
      <c r="O5509" s="143" t="str">
        <f>IF(対応ガラス検索!$E$2="-","",IF(L5509&lt;=0.65,MAX($O$2:O5508)+1,""))</f>
        <v/>
      </c>
      <c r="P5509" s="144"/>
      <c r="Q5509" s="145"/>
    </row>
    <row r="5510" spans="1:17" x14ac:dyDescent="0.4">
      <c r="A5510" s="68">
        <v>5509</v>
      </c>
      <c r="B5510" s="68" t="s">
        <v>2056</v>
      </c>
      <c r="C5510" s="68" t="s">
        <v>2297</v>
      </c>
      <c r="D5510" s="68" t="s">
        <v>2108</v>
      </c>
      <c r="E5510" s="68" t="s">
        <v>2010</v>
      </c>
      <c r="F5510" s="68" t="s">
        <v>2011</v>
      </c>
      <c r="G5510" s="68" t="s">
        <v>1980</v>
      </c>
      <c r="H5510" s="68" t="s">
        <v>1981</v>
      </c>
      <c r="I5510" s="68">
        <v>9</v>
      </c>
      <c r="J5510" s="68" t="s">
        <v>2296</v>
      </c>
      <c r="K5510" s="68">
        <v>3</v>
      </c>
      <c r="L5510" s="68">
        <v>0.75</v>
      </c>
      <c r="M5510" s="68" t="s">
        <v>1960</v>
      </c>
      <c r="N5510" s="143">
        <f>IF(対応ガラス検索!$E$2="-","",IF(対応ガラス検索!$E$2&gt;=K5510,MAX($N$2:N5509)+1,""))</f>
        <v>5509</v>
      </c>
      <c r="O5510" s="143" t="str">
        <f>IF(対応ガラス検索!$E$2="-","",IF(L5510&lt;=0.65,MAX($O$2:O5509)+1,""))</f>
        <v/>
      </c>
      <c r="P5510" s="144"/>
      <c r="Q5510" s="145"/>
    </row>
    <row r="5511" spans="1:17" x14ac:dyDescent="0.4">
      <c r="A5511" s="68">
        <v>5510</v>
      </c>
      <c r="B5511" s="68" t="s">
        <v>2056</v>
      </c>
      <c r="C5511" s="68" t="s">
        <v>2297</v>
      </c>
      <c r="D5511" s="68" t="s">
        <v>2108</v>
      </c>
      <c r="E5511" s="68" t="s">
        <v>2010</v>
      </c>
      <c r="F5511" s="68" t="s">
        <v>2011</v>
      </c>
      <c r="G5511" s="68" t="s">
        <v>1980</v>
      </c>
      <c r="H5511" s="68" t="s">
        <v>1981</v>
      </c>
      <c r="I5511" s="68">
        <v>10</v>
      </c>
      <c r="J5511" s="68" t="s">
        <v>2296</v>
      </c>
      <c r="K5511" s="68">
        <v>3</v>
      </c>
      <c r="L5511" s="68">
        <v>0.75</v>
      </c>
      <c r="M5511" s="68" t="s">
        <v>1960</v>
      </c>
      <c r="N5511" s="143">
        <f>IF(対応ガラス検索!$E$2="-","",IF(対応ガラス検索!$E$2&gt;=K5511,MAX($N$2:N5510)+1,""))</f>
        <v>5510</v>
      </c>
      <c r="O5511" s="143" t="str">
        <f>IF(対応ガラス検索!$E$2="-","",IF(L5511&lt;=0.65,MAX($O$2:O5510)+1,""))</f>
        <v/>
      </c>
      <c r="P5511" s="144"/>
      <c r="Q5511" s="145"/>
    </row>
    <row r="5512" spans="1:17" x14ac:dyDescent="0.4">
      <c r="A5512" s="68">
        <v>5511</v>
      </c>
      <c r="B5512" s="68" t="s">
        <v>2056</v>
      </c>
      <c r="C5512" s="68" t="s">
        <v>2297</v>
      </c>
      <c r="D5512" s="68" t="s">
        <v>2108</v>
      </c>
      <c r="E5512" s="68" t="s">
        <v>2010</v>
      </c>
      <c r="F5512" s="68" t="s">
        <v>2011</v>
      </c>
      <c r="G5512" s="68" t="s">
        <v>1980</v>
      </c>
      <c r="H5512" s="68" t="s">
        <v>1981</v>
      </c>
      <c r="I5512" s="68">
        <v>11</v>
      </c>
      <c r="J5512" s="68" t="s">
        <v>2296</v>
      </c>
      <c r="K5512" s="68">
        <v>2.9</v>
      </c>
      <c r="L5512" s="68">
        <v>0.75</v>
      </c>
      <c r="M5512" s="68" t="s">
        <v>1960</v>
      </c>
      <c r="N5512" s="143">
        <f>IF(対応ガラス検索!$E$2="-","",IF(対応ガラス検索!$E$2&gt;=K5512,MAX($N$2:N5511)+1,""))</f>
        <v>5511</v>
      </c>
      <c r="O5512" s="143" t="str">
        <f>IF(対応ガラス検索!$E$2="-","",IF(L5512&lt;=0.65,MAX($O$2:O5511)+1,""))</f>
        <v/>
      </c>
      <c r="P5512" s="144"/>
      <c r="Q5512" s="145"/>
    </row>
    <row r="5513" spans="1:17" x14ac:dyDescent="0.4">
      <c r="A5513" s="68">
        <v>5512</v>
      </c>
      <c r="B5513" s="68" t="s">
        <v>2056</v>
      </c>
      <c r="C5513" s="68" t="s">
        <v>2297</v>
      </c>
      <c r="D5513" s="68" t="s">
        <v>2108</v>
      </c>
      <c r="E5513" s="68" t="s">
        <v>2010</v>
      </c>
      <c r="F5513" s="68" t="s">
        <v>2011</v>
      </c>
      <c r="G5513" s="68" t="s">
        <v>1980</v>
      </c>
      <c r="H5513" s="68" t="s">
        <v>1981</v>
      </c>
      <c r="I5513" s="68">
        <v>12</v>
      </c>
      <c r="J5513" s="68" t="s">
        <v>2296</v>
      </c>
      <c r="K5513" s="68">
        <v>2.9</v>
      </c>
      <c r="L5513" s="68">
        <v>0.75</v>
      </c>
      <c r="M5513" s="68" t="s">
        <v>1960</v>
      </c>
      <c r="N5513" s="143">
        <f>IF(対応ガラス検索!$E$2="-","",IF(対応ガラス検索!$E$2&gt;=K5513,MAX($N$2:N5512)+1,""))</f>
        <v>5512</v>
      </c>
      <c r="O5513" s="143" t="str">
        <f>IF(対応ガラス検索!$E$2="-","",IF(L5513&lt;=0.65,MAX($O$2:O5512)+1,""))</f>
        <v/>
      </c>
      <c r="P5513" s="144"/>
      <c r="Q5513" s="145"/>
    </row>
    <row r="5514" spans="1:17" x14ac:dyDescent="0.4">
      <c r="A5514" s="68">
        <v>5513</v>
      </c>
      <c r="B5514" s="68" t="s">
        <v>2056</v>
      </c>
      <c r="C5514" s="68" t="s">
        <v>2297</v>
      </c>
      <c r="D5514" s="68" t="s">
        <v>2109</v>
      </c>
      <c r="E5514" s="68" t="s">
        <v>2010</v>
      </c>
      <c r="F5514" s="68" t="s">
        <v>2011</v>
      </c>
      <c r="G5514" s="68" t="s">
        <v>1985</v>
      </c>
      <c r="H5514" s="68" t="s">
        <v>1986</v>
      </c>
      <c r="I5514" s="68">
        <v>6</v>
      </c>
      <c r="J5514" s="68" t="s">
        <v>2296</v>
      </c>
      <c r="K5514" s="142">
        <v>3.3</v>
      </c>
      <c r="L5514" s="68">
        <v>0.75</v>
      </c>
      <c r="M5514" s="68" t="s">
        <v>1960</v>
      </c>
      <c r="N5514" s="143">
        <f>IF(対応ガラス検索!$E$2="-","",IF(対応ガラス検索!$E$2&gt;=K5514,MAX($N$2:N5513)+1,""))</f>
        <v>5513</v>
      </c>
      <c r="O5514" s="143" t="str">
        <f>IF(対応ガラス検索!$E$2="-","",IF(L5514&lt;=0.65,MAX($O$2:O5513)+1,""))</f>
        <v/>
      </c>
      <c r="P5514" s="144"/>
      <c r="Q5514" s="145"/>
    </row>
    <row r="5515" spans="1:17" x14ac:dyDescent="0.4">
      <c r="A5515" s="68">
        <v>5514</v>
      </c>
      <c r="B5515" s="68" t="s">
        <v>2056</v>
      </c>
      <c r="C5515" s="68" t="s">
        <v>2297</v>
      </c>
      <c r="D5515" s="68" t="s">
        <v>2109</v>
      </c>
      <c r="E5515" s="68" t="s">
        <v>2010</v>
      </c>
      <c r="F5515" s="68" t="s">
        <v>2011</v>
      </c>
      <c r="G5515" s="68" t="s">
        <v>1985</v>
      </c>
      <c r="H5515" s="68" t="s">
        <v>1986</v>
      </c>
      <c r="I5515" s="68">
        <v>7</v>
      </c>
      <c r="J5515" s="68" t="s">
        <v>2296</v>
      </c>
      <c r="K5515" s="68">
        <v>3.2</v>
      </c>
      <c r="L5515" s="68">
        <v>0.75</v>
      </c>
      <c r="M5515" s="68" t="s">
        <v>1960</v>
      </c>
      <c r="N5515" s="143">
        <f>IF(対応ガラス検索!$E$2="-","",IF(対応ガラス検索!$E$2&gt;=K5515,MAX($N$2:N5514)+1,""))</f>
        <v>5514</v>
      </c>
      <c r="O5515" s="143" t="str">
        <f>IF(対応ガラス検索!$E$2="-","",IF(L5515&lt;=0.65,MAX($O$2:O5514)+1,""))</f>
        <v/>
      </c>
      <c r="P5515" s="144"/>
      <c r="Q5515" s="145"/>
    </row>
    <row r="5516" spans="1:17" x14ac:dyDescent="0.4">
      <c r="A5516" s="68">
        <v>5515</v>
      </c>
      <c r="B5516" s="68" t="s">
        <v>2056</v>
      </c>
      <c r="C5516" s="68" t="s">
        <v>2297</v>
      </c>
      <c r="D5516" s="68" t="s">
        <v>2109</v>
      </c>
      <c r="E5516" s="68" t="s">
        <v>2010</v>
      </c>
      <c r="F5516" s="68" t="s">
        <v>2011</v>
      </c>
      <c r="G5516" s="68" t="s">
        <v>1985</v>
      </c>
      <c r="H5516" s="68" t="s">
        <v>1986</v>
      </c>
      <c r="I5516" s="68">
        <v>8</v>
      </c>
      <c r="J5516" s="68" t="s">
        <v>2296</v>
      </c>
      <c r="K5516" s="68">
        <v>3.1</v>
      </c>
      <c r="L5516" s="68">
        <v>0.75</v>
      </c>
      <c r="M5516" s="68" t="s">
        <v>1960</v>
      </c>
      <c r="N5516" s="143">
        <f>IF(対応ガラス検索!$E$2="-","",IF(対応ガラス検索!$E$2&gt;=K5516,MAX($N$2:N5515)+1,""))</f>
        <v>5515</v>
      </c>
      <c r="O5516" s="143" t="str">
        <f>IF(対応ガラス検索!$E$2="-","",IF(L5516&lt;=0.65,MAX($O$2:O5515)+1,""))</f>
        <v/>
      </c>
      <c r="P5516" s="144"/>
      <c r="Q5516" s="145"/>
    </row>
    <row r="5517" spans="1:17" x14ac:dyDescent="0.4">
      <c r="A5517" s="68">
        <v>5516</v>
      </c>
      <c r="B5517" s="68" t="s">
        <v>2056</v>
      </c>
      <c r="C5517" s="68" t="s">
        <v>2297</v>
      </c>
      <c r="D5517" s="68" t="s">
        <v>2109</v>
      </c>
      <c r="E5517" s="68" t="s">
        <v>2010</v>
      </c>
      <c r="F5517" s="68" t="s">
        <v>2011</v>
      </c>
      <c r="G5517" s="68" t="s">
        <v>1985</v>
      </c>
      <c r="H5517" s="68" t="s">
        <v>1986</v>
      </c>
      <c r="I5517" s="68">
        <v>9</v>
      </c>
      <c r="J5517" s="68" t="s">
        <v>2296</v>
      </c>
      <c r="K5517" s="68">
        <v>3</v>
      </c>
      <c r="L5517" s="68">
        <v>0.75</v>
      </c>
      <c r="M5517" s="68" t="s">
        <v>1960</v>
      </c>
      <c r="N5517" s="143">
        <f>IF(対応ガラス検索!$E$2="-","",IF(対応ガラス検索!$E$2&gt;=K5517,MAX($N$2:N5516)+1,""))</f>
        <v>5516</v>
      </c>
      <c r="O5517" s="143" t="str">
        <f>IF(対応ガラス検索!$E$2="-","",IF(L5517&lt;=0.65,MAX($O$2:O5516)+1,""))</f>
        <v/>
      </c>
      <c r="P5517" s="144"/>
      <c r="Q5517" s="145"/>
    </row>
    <row r="5518" spans="1:17" x14ac:dyDescent="0.4">
      <c r="A5518" s="68">
        <v>5517</v>
      </c>
      <c r="B5518" s="68" t="s">
        <v>2056</v>
      </c>
      <c r="C5518" s="68" t="s">
        <v>2297</v>
      </c>
      <c r="D5518" s="68" t="s">
        <v>2109</v>
      </c>
      <c r="E5518" s="68" t="s">
        <v>2010</v>
      </c>
      <c r="F5518" s="68" t="s">
        <v>2011</v>
      </c>
      <c r="G5518" s="68" t="s">
        <v>1985</v>
      </c>
      <c r="H5518" s="68" t="s">
        <v>1986</v>
      </c>
      <c r="I5518" s="68">
        <v>10</v>
      </c>
      <c r="J5518" s="68" t="s">
        <v>2296</v>
      </c>
      <c r="K5518" s="68">
        <v>2.9</v>
      </c>
      <c r="L5518" s="68">
        <v>0.75</v>
      </c>
      <c r="M5518" s="68" t="s">
        <v>1960</v>
      </c>
      <c r="N5518" s="143">
        <f>IF(対応ガラス検索!$E$2="-","",IF(対応ガラス検索!$E$2&gt;=K5518,MAX($N$2:N5517)+1,""))</f>
        <v>5517</v>
      </c>
      <c r="O5518" s="143" t="str">
        <f>IF(対応ガラス検索!$E$2="-","",IF(L5518&lt;=0.65,MAX($O$2:O5517)+1,""))</f>
        <v/>
      </c>
      <c r="P5518" s="144"/>
      <c r="Q5518" s="145"/>
    </row>
    <row r="5519" spans="1:17" x14ac:dyDescent="0.4">
      <c r="A5519" s="68">
        <v>5518</v>
      </c>
      <c r="B5519" s="68" t="s">
        <v>2056</v>
      </c>
      <c r="C5519" s="68" t="s">
        <v>2297</v>
      </c>
      <c r="D5519" s="68" t="s">
        <v>2109</v>
      </c>
      <c r="E5519" s="68" t="s">
        <v>2010</v>
      </c>
      <c r="F5519" s="68" t="s">
        <v>2011</v>
      </c>
      <c r="G5519" s="68" t="s">
        <v>1985</v>
      </c>
      <c r="H5519" s="68" t="s">
        <v>1986</v>
      </c>
      <c r="I5519" s="68">
        <v>11</v>
      </c>
      <c r="J5519" s="68" t="s">
        <v>2296</v>
      </c>
      <c r="K5519" s="142">
        <v>2.9</v>
      </c>
      <c r="L5519" s="68">
        <v>0.75</v>
      </c>
      <c r="M5519" s="68" t="s">
        <v>1960</v>
      </c>
      <c r="N5519" s="143">
        <f>IF(対応ガラス検索!$E$2="-","",IF(対応ガラス検索!$E$2&gt;=K5519,MAX($N$2:N5518)+1,""))</f>
        <v>5518</v>
      </c>
      <c r="O5519" s="143" t="str">
        <f>IF(対応ガラス検索!$E$2="-","",IF(L5519&lt;=0.65,MAX($O$2:O5518)+1,""))</f>
        <v/>
      </c>
      <c r="P5519" s="144"/>
      <c r="Q5519" s="145"/>
    </row>
    <row r="5520" spans="1:17" x14ac:dyDescent="0.4">
      <c r="A5520" s="68">
        <v>5519</v>
      </c>
      <c r="B5520" s="68" t="s">
        <v>2056</v>
      </c>
      <c r="C5520" s="68" t="s">
        <v>2297</v>
      </c>
      <c r="D5520" s="68" t="s">
        <v>2109</v>
      </c>
      <c r="E5520" s="68" t="s">
        <v>2010</v>
      </c>
      <c r="F5520" s="68" t="s">
        <v>2011</v>
      </c>
      <c r="G5520" s="68" t="s">
        <v>1985</v>
      </c>
      <c r="H5520" s="68" t="s">
        <v>1986</v>
      </c>
      <c r="I5520" s="68">
        <v>12</v>
      </c>
      <c r="J5520" s="68" t="s">
        <v>2296</v>
      </c>
      <c r="K5520" s="68">
        <v>2.8</v>
      </c>
      <c r="L5520" s="68">
        <v>0.75</v>
      </c>
      <c r="M5520" s="68" t="s">
        <v>1960</v>
      </c>
      <c r="N5520" s="143">
        <f>IF(対応ガラス検索!$E$2="-","",IF(対応ガラス検索!$E$2&gt;=K5520,MAX($N$2:N5519)+1,""))</f>
        <v>5519</v>
      </c>
      <c r="O5520" s="143" t="str">
        <f>IF(対応ガラス検索!$E$2="-","",IF(L5520&lt;=0.65,MAX($O$2:O5519)+1,""))</f>
        <v/>
      </c>
      <c r="P5520" s="144"/>
      <c r="Q5520" s="145"/>
    </row>
    <row r="5521" spans="1:17" x14ac:dyDescent="0.4">
      <c r="A5521" s="68">
        <v>5520</v>
      </c>
      <c r="B5521" s="68" t="s">
        <v>2056</v>
      </c>
      <c r="C5521" s="68" t="s">
        <v>2297</v>
      </c>
      <c r="D5521" s="68" t="s">
        <v>2111</v>
      </c>
      <c r="E5521" s="68" t="s">
        <v>2010</v>
      </c>
      <c r="F5521" s="68" t="s">
        <v>2011</v>
      </c>
      <c r="G5521" s="68" t="s">
        <v>2010</v>
      </c>
      <c r="H5521" s="68" t="s">
        <v>2011</v>
      </c>
      <c r="I5521" s="68">
        <v>6</v>
      </c>
      <c r="J5521" s="68" t="s">
        <v>2296</v>
      </c>
      <c r="K5521" s="68">
        <v>3.3</v>
      </c>
      <c r="L5521" s="68">
        <v>0.74</v>
      </c>
      <c r="M5521" s="68" t="s">
        <v>1960</v>
      </c>
      <c r="N5521" s="143">
        <f>IF(対応ガラス検索!$E$2="-","",IF(対応ガラス検索!$E$2&gt;=K5521,MAX($N$2:N5520)+1,""))</f>
        <v>5520</v>
      </c>
      <c r="O5521" s="143" t="str">
        <f>IF(対応ガラス検索!$E$2="-","",IF(L5521&lt;=0.65,MAX($O$2:O5520)+1,""))</f>
        <v/>
      </c>
      <c r="P5521" s="144"/>
      <c r="Q5521" s="145"/>
    </row>
    <row r="5522" spans="1:17" x14ac:dyDescent="0.4">
      <c r="A5522" s="68">
        <v>5521</v>
      </c>
      <c r="B5522" s="68" t="s">
        <v>2056</v>
      </c>
      <c r="C5522" s="68" t="s">
        <v>2297</v>
      </c>
      <c r="D5522" s="68" t="s">
        <v>2111</v>
      </c>
      <c r="E5522" s="68" t="s">
        <v>2010</v>
      </c>
      <c r="F5522" s="68" t="s">
        <v>2011</v>
      </c>
      <c r="G5522" s="68" t="s">
        <v>2010</v>
      </c>
      <c r="H5522" s="68" t="s">
        <v>2011</v>
      </c>
      <c r="I5522" s="68">
        <v>7</v>
      </c>
      <c r="J5522" s="68" t="s">
        <v>2296</v>
      </c>
      <c r="K5522" s="68">
        <v>3.2</v>
      </c>
      <c r="L5522" s="68">
        <v>0.74</v>
      </c>
      <c r="M5522" s="68" t="s">
        <v>1960</v>
      </c>
      <c r="N5522" s="143">
        <f>IF(対応ガラス検索!$E$2="-","",IF(対応ガラス検索!$E$2&gt;=K5522,MAX($N$2:N5521)+1,""))</f>
        <v>5521</v>
      </c>
      <c r="O5522" s="143" t="str">
        <f>IF(対応ガラス検索!$E$2="-","",IF(L5522&lt;=0.65,MAX($O$2:O5521)+1,""))</f>
        <v/>
      </c>
      <c r="P5522" s="144"/>
      <c r="Q5522" s="145"/>
    </row>
    <row r="5523" spans="1:17" x14ac:dyDescent="0.4">
      <c r="A5523" s="68">
        <v>5522</v>
      </c>
      <c r="B5523" s="68" t="s">
        <v>2056</v>
      </c>
      <c r="C5523" s="68" t="s">
        <v>2297</v>
      </c>
      <c r="D5523" s="68" t="s">
        <v>2111</v>
      </c>
      <c r="E5523" s="68" t="s">
        <v>2010</v>
      </c>
      <c r="F5523" s="68" t="s">
        <v>2011</v>
      </c>
      <c r="G5523" s="68" t="s">
        <v>2010</v>
      </c>
      <c r="H5523" s="68" t="s">
        <v>2011</v>
      </c>
      <c r="I5523" s="68">
        <v>8</v>
      </c>
      <c r="J5523" s="68" t="s">
        <v>2296</v>
      </c>
      <c r="K5523" s="68">
        <v>3.1</v>
      </c>
      <c r="L5523" s="68">
        <v>0.74</v>
      </c>
      <c r="M5523" s="68" t="s">
        <v>1960</v>
      </c>
      <c r="N5523" s="143">
        <f>IF(対応ガラス検索!$E$2="-","",IF(対応ガラス検索!$E$2&gt;=K5523,MAX($N$2:N5522)+1,""))</f>
        <v>5522</v>
      </c>
      <c r="O5523" s="143" t="str">
        <f>IF(対応ガラス検索!$E$2="-","",IF(L5523&lt;=0.65,MAX($O$2:O5522)+1,""))</f>
        <v/>
      </c>
      <c r="P5523" s="144"/>
      <c r="Q5523" s="145"/>
    </row>
    <row r="5524" spans="1:17" x14ac:dyDescent="0.4">
      <c r="A5524" s="68">
        <v>5523</v>
      </c>
      <c r="B5524" s="68" t="s">
        <v>2056</v>
      </c>
      <c r="C5524" s="68" t="s">
        <v>2297</v>
      </c>
      <c r="D5524" s="68" t="s">
        <v>2111</v>
      </c>
      <c r="E5524" s="68" t="s">
        <v>2010</v>
      </c>
      <c r="F5524" s="68" t="s">
        <v>2011</v>
      </c>
      <c r="G5524" s="68" t="s">
        <v>2010</v>
      </c>
      <c r="H5524" s="68" t="s">
        <v>2011</v>
      </c>
      <c r="I5524" s="68">
        <v>9</v>
      </c>
      <c r="J5524" s="68" t="s">
        <v>2296</v>
      </c>
      <c r="K5524" s="68">
        <v>3</v>
      </c>
      <c r="L5524" s="68">
        <v>0.74</v>
      </c>
      <c r="M5524" s="68" t="s">
        <v>1960</v>
      </c>
      <c r="N5524" s="143">
        <f>IF(対応ガラス検索!$E$2="-","",IF(対応ガラス検索!$E$2&gt;=K5524,MAX($N$2:N5523)+1,""))</f>
        <v>5523</v>
      </c>
      <c r="O5524" s="143" t="str">
        <f>IF(対応ガラス検索!$E$2="-","",IF(L5524&lt;=0.65,MAX($O$2:O5523)+1,""))</f>
        <v/>
      </c>
      <c r="P5524" s="144"/>
      <c r="Q5524" s="145"/>
    </row>
    <row r="5525" spans="1:17" x14ac:dyDescent="0.4">
      <c r="A5525" s="68">
        <v>5524</v>
      </c>
      <c r="B5525" s="68" t="s">
        <v>2056</v>
      </c>
      <c r="C5525" s="68" t="s">
        <v>2297</v>
      </c>
      <c r="D5525" s="68" t="s">
        <v>2111</v>
      </c>
      <c r="E5525" s="68" t="s">
        <v>2010</v>
      </c>
      <c r="F5525" s="68" t="s">
        <v>2011</v>
      </c>
      <c r="G5525" s="68" t="s">
        <v>2010</v>
      </c>
      <c r="H5525" s="68" t="s">
        <v>2011</v>
      </c>
      <c r="I5525" s="68">
        <v>10</v>
      </c>
      <c r="J5525" s="68" t="s">
        <v>2296</v>
      </c>
      <c r="K5525" s="68">
        <v>2.9</v>
      </c>
      <c r="L5525" s="68">
        <v>0.74</v>
      </c>
      <c r="M5525" s="68" t="s">
        <v>1960</v>
      </c>
      <c r="N5525" s="143">
        <f>IF(対応ガラス検索!$E$2="-","",IF(対応ガラス検索!$E$2&gt;=K5525,MAX($N$2:N5524)+1,""))</f>
        <v>5524</v>
      </c>
      <c r="O5525" s="143" t="str">
        <f>IF(対応ガラス検索!$E$2="-","",IF(L5525&lt;=0.65,MAX($O$2:O5524)+1,""))</f>
        <v/>
      </c>
      <c r="P5525" s="144"/>
      <c r="Q5525" s="145"/>
    </row>
    <row r="5526" spans="1:17" x14ac:dyDescent="0.4">
      <c r="A5526" s="68">
        <v>5525</v>
      </c>
      <c r="B5526" s="68" t="s">
        <v>2056</v>
      </c>
      <c r="C5526" s="68" t="s">
        <v>2297</v>
      </c>
      <c r="D5526" s="68" t="s">
        <v>2111</v>
      </c>
      <c r="E5526" s="68" t="s">
        <v>2010</v>
      </c>
      <c r="F5526" s="68" t="s">
        <v>2011</v>
      </c>
      <c r="G5526" s="68" t="s">
        <v>2010</v>
      </c>
      <c r="H5526" s="68" t="s">
        <v>2011</v>
      </c>
      <c r="I5526" s="68">
        <v>11</v>
      </c>
      <c r="J5526" s="68" t="s">
        <v>2296</v>
      </c>
      <c r="K5526" s="68">
        <v>2.9</v>
      </c>
      <c r="L5526" s="68">
        <v>0.74</v>
      </c>
      <c r="M5526" s="68" t="s">
        <v>1960</v>
      </c>
      <c r="N5526" s="143">
        <f>IF(対応ガラス検索!$E$2="-","",IF(対応ガラス検索!$E$2&gt;=K5526,MAX($N$2:N5525)+1,""))</f>
        <v>5525</v>
      </c>
      <c r="O5526" s="143" t="str">
        <f>IF(対応ガラス検索!$E$2="-","",IF(L5526&lt;=0.65,MAX($O$2:O5525)+1,""))</f>
        <v/>
      </c>
      <c r="P5526" s="144"/>
      <c r="Q5526" s="145"/>
    </row>
    <row r="5527" spans="1:17" x14ac:dyDescent="0.4">
      <c r="A5527" s="68">
        <v>5526</v>
      </c>
      <c r="B5527" s="68" t="s">
        <v>2056</v>
      </c>
      <c r="C5527" s="68" t="s">
        <v>2297</v>
      </c>
      <c r="D5527" s="68" t="s">
        <v>2111</v>
      </c>
      <c r="E5527" s="68" t="s">
        <v>2010</v>
      </c>
      <c r="F5527" s="68" t="s">
        <v>2011</v>
      </c>
      <c r="G5527" s="68" t="s">
        <v>2010</v>
      </c>
      <c r="H5527" s="68" t="s">
        <v>2011</v>
      </c>
      <c r="I5527" s="68">
        <v>12</v>
      </c>
      <c r="J5527" s="68" t="s">
        <v>2296</v>
      </c>
      <c r="K5527" s="142">
        <v>2.8</v>
      </c>
      <c r="L5527" s="68">
        <v>0.74</v>
      </c>
      <c r="M5527" s="68" t="s">
        <v>1960</v>
      </c>
      <c r="N5527" s="143">
        <f>IF(対応ガラス検索!$E$2="-","",IF(対応ガラス検索!$E$2&gt;=K5527,MAX($N$2:N5526)+1,""))</f>
        <v>5526</v>
      </c>
      <c r="O5527" s="143" t="str">
        <f>IF(対応ガラス検索!$E$2="-","",IF(L5527&lt;=0.65,MAX($O$2:O5526)+1,""))</f>
        <v/>
      </c>
      <c r="P5527" s="144"/>
      <c r="Q5527" s="145"/>
    </row>
    <row r="5528" spans="1:17" x14ac:dyDescent="0.4">
      <c r="A5528" s="68">
        <v>5527</v>
      </c>
      <c r="B5528" s="68" t="s">
        <v>2056</v>
      </c>
      <c r="C5528" s="68" t="s">
        <v>2297</v>
      </c>
      <c r="D5528" s="68" t="s">
        <v>2112</v>
      </c>
      <c r="E5528" s="68" t="s">
        <v>2010</v>
      </c>
      <c r="F5528" s="68" t="s">
        <v>2011</v>
      </c>
      <c r="G5528" s="68" t="s">
        <v>2025</v>
      </c>
      <c r="H5528" s="68" t="s">
        <v>2026</v>
      </c>
      <c r="I5528" s="68">
        <v>6</v>
      </c>
      <c r="J5528" s="68" t="s">
        <v>2296</v>
      </c>
      <c r="K5528" s="68">
        <v>3.3</v>
      </c>
      <c r="L5528" s="68">
        <v>0.75</v>
      </c>
      <c r="M5528" s="68" t="s">
        <v>1960</v>
      </c>
      <c r="N5528" s="143">
        <f>IF(対応ガラス検索!$E$2="-","",IF(対応ガラス検索!$E$2&gt;=K5528,MAX($N$2:N5527)+1,""))</f>
        <v>5527</v>
      </c>
      <c r="O5528" s="143" t="str">
        <f>IF(対応ガラス検索!$E$2="-","",IF(L5528&lt;=0.65,MAX($O$2:O5527)+1,""))</f>
        <v/>
      </c>
      <c r="P5528" s="144"/>
      <c r="Q5528" s="145"/>
    </row>
    <row r="5529" spans="1:17" x14ac:dyDescent="0.4">
      <c r="A5529" s="68">
        <v>5528</v>
      </c>
      <c r="B5529" s="68" t="s">
        <v>2056</v>
      </c>
      <c r="C5529" s="68" t="s">
        <v>2297</v>
      </c>
      <c r="D5529" s="68" t="s">
        <v>2112</v>
      </c>
      <c r="E5529" s="68" t="s">
        <v>2010</v>
      </c>
      <c r="F5529" s="68" t="s">
        <v>2011</v>
      </c>
      <c r="G5529" s="68" t="s">
        <v>2025</v>
      </c>
      <c r="H5529" s="68" t="s">
        <v>2026</v>
      </c>
      <c r="I5529" s="68">
        <v>7</v>
      </c>
      <c r="J5529" s="68" t="s">
        <v>2296</v>
      </c>
      <c r="K5529" s="68">
        <v>3.2</v>
      </c>
      <c r="L5529" s="68">
        <v>0.75</v>
      </c>
      <c r="M5529" s="68" t="s">
        <v>1960</v>
      </c>
      <c r="N5529" s="143">
        <f>IF(対応ガラス検索!$E$2="-","",IF(対応ガラス検索!$E$2&gt;=K5529,MAX($N$2:N5528)+1,""))</f>
        <v>5528</v>
      </c>
      <c r="O5529" s="143" t="str">
        <f>IF(対応ガラス検索!$E$2="-","",IF(L5529&lt;=0.65,MAX($O$2:O5528)+1,""))</f>
        <v/>
      </c>
      <c r="P5529" s="144"/>
      <c r="Q5529" s="145"/>
    </row>
    <row r="5530" spans="1:17" x14ac:dyDescent="0.4">
      <c r="A5530" s="68">
        <v>5529</v>
      </c>
      <c r="B5530" s="68" t="s">
        <v>2056</v>
      </c>
      <c r="C5530" s="68" t="s">
        <v>2297</v>
      </c>
      <c r="D5530" s="68" t="s">
        <v>2112</v>
      </c>
      <c r="E5530" s="68" t="s">
        <v>2010</v>
      </c>
      <c r="F5530" s="68" t="s">
        <v>2011</v>
      </c>
      <c r="G5530" s="68" t="s">
        <v>2025</v>
      </c>
      <c r="H5530" s="68" t="s">
        <v>2026</v>
      </c>
      <c r="I5530" s="68">
        <v>8</v>
      </c>
      <c r="J5530" s="68" t="s">
        <v>2296</v>
      </c>
      <c r="K5530" s="68">
        <v>3.1</v>
      </c>
      <c r="L5530" s="68">
        <v>0.75</v>
      </c>
      <c r="M5530" s="68" t="s">
        <v>1960</v>
      </c>
      <c r="N5530" s="143">
        <f>IF(対応ガラス検索!$E$2="-","",IF(対応ガラス検索!$E$2&gt;=K5530,MAX($N$2:N5529)+1,""))</f>
        <v>5529</v>
      </c>
      <c r="O5530" s="143" t="str">
        <f>IF(対応ガラス検索!$E$2="-","",IF(L5530&lt;=0.65,MAX($O$2:O5529)+1,""))</f>
        <v/>
      </c>
      <c r="P5530" s="144"/>
      <c r="Q5530" s="145"/>
    </row>
    <row r="5531" spans="1:17" x14ac:dyDescent="0.4">
      <c r="A5531" s="68">
        <v>5530</v>
      </c>
      <c r="B5531" s="68" t="s">
        <v>2056</v>
      </c>
      <c r="C5531" s="68" t="s">
        <v>2297</v>
      </c>
      <c r="D5531" s="68" t="s">
        <v>2112</v>
      </c>
      <c r="E5531" s="68" t="s">
        <v>2010</v>
      </c>
      <c r="F5531" s="68" t="s">
        <v>2011</v>
      </c>
      <c r="G5531" s="68" t="s">
        <v>2025</v>
      </c>
      <c r="H5531" s="68" t="s">
        <v>2026</v>
      </c>
      <c r="I5531" s="68">
        <v>9</v>
      </c>
      <c r="J5531" s="68" t="s">
        <v>2296</v>
      </c>
      <c r="K5531" s="68">
        <v>3</v>
      </c>
      <c r="L5531" s="68">
        <v>0.75</v>
      </c>
      <c r="M5531" s="68" t="s">
        <v>1960</v>
      </c>
      <c r="N5531" s="143">
        <f>IF(対応ガラス検索!$E$2="-","",IF(対応ガラス検索!$E$2&gt;=K5531,MAX($N$2:N5530)+1,""))</f>
        <v>5530</v>
      </c>
      <c r="O5531" s="143" t="str">
        <f>IF(対応ガラス検索!$E$2="-","",IF(L5531&lt;=0.65,MAX($O$2:O5530)+1,""))</f>
        <v/>
      </c>
      <c r="P5531" s="144"/>
      <c r="Q5531" s="145"/>
    </row>
    <row r="5532" spans="1:17" x14ac:dyDescent="0.4">
      <c r="A5532" s="68">
        <v>5531</v>
      </c>
      <c r="B5532" s="68" t="s">
        <v>2056</v>
      </c>
      <c r="C5532" s="68" t="s">
        <v>2297</v>
      </c>
      <c r="D5532" s="68" t="s">
        <v>2112</v>
      </c>
      <c r="E5532" s="68" t="s">
        <v>2010</v>
      </c>
      <c r="F5532" s="68" t="s">
        <v>2011</v>
      </c>
      <c r="G5532" s="68" t="s">
        <v>2025</v>
      </c>
      <c r="H5532" s="68" t="s">
        <v>2026</v>
      </c>
      <c r="I5532" s="68">
        <v>10</v>
      </c>
      <c r="J5532" s="68" t="s">
        <v>2296</v>
      </c>
      <c r="K5532" s="142">
        <v>3</v>
      </c>
      <c r="L5532" s="68">
        <v>0.75</v>
      </c>
      <c r="M5532" s="68" t="s">
        <v>1960</v>
      </c>
      <c r="N5532" s="143">
        <f>IF(対応ガラス検索!$E$2="-","",IF(対応ガラス検索!$E$2&gt;=K5532,MAX($N$2:N5531)+1,""))</f>
        <v>5531</v>
      </c>
      <c r="O5532" s="143" t="str">
        <f>IF(対応ガラス検索!$E$2="-","",IF(L5532&lt;=0.65,MAX($O$2:O5531)+1,""))</f>
        <v/>
      </c>
      <c r="P5532" s="144"/>
      <c r="Q5532" s="145"/>
    </row>
    <row r="5533" spans="1:17" x14ac:dyDescent="0.4">
      <c r="A5533" s="68">
        <v>5532</v>
      </c>
      <c r="B5533" s="68" t="s">
        <v>2056</v>
      </c>
      <c r="C5533" s="68" t="s">
        <v>2297</v>
      </c>
      <c r="D5533" s="68" t="s">
        <v>2112</v>
      </c>
      <c r="E5533" s="68" t="s">
        <v>2010</v>
      </c>
      <c r="F5533" s="68" t="s">
        <v>2011</v>
      </c>
      <c r="G5533" s="68" t="s">
        <v>2025</v>
      </c>
      <c r="H5533" s="68" t="s">
        <v>2026</v>
      </c>
      <c r="I5533" s="68">
        <v>11</v>
      </c>
      <c r="J5533" s="68" t="s">
        <v>2296</v>
      </c>
      <c r="K5533" s="68">
        <v>2.9</v>
      </c>
      <c r="L5533" s="68">
        <v>0.75</v>
      </c>
      <c r="M5533" s="68" t="s">
        <v>1960</v>
      </c>
      <c r="N5533" s="143">
        <f>IF(対応ガラス検索!$E$2="-","",IF(対応ガラス検索!$E$2&gt;=K5533,MAX($N$2:N5532)+1,""))</f>
        <v>5532</v>
      </c>
      <c r="O5533" s="143" t="str">
        <f>IF(対応ガラス検索!$E$2="-","",IF(L5533&lt;=0.65,MAX($O$2:O5532)+1,""))</f>
        <v/>
      </c>
      <c r="P5533" s="144"/>
      <c r="Q5533" s="145"/>
    </row>
    <row r="5534" spans="1:17" x14ac:dyDescent="0.4">
      <c r="A5534" s="68">
        <v>5533</v>
      </c>
      <c r="B5534" s="68" t="s">
        <v>2056</v>
      </c>
      <c r="C5534" s="68" t="s">
        <v>2297</v>
      </c>
      <c r="D5534" s="68" t="s">
        <v>2112</v>
      </c>
      <c r="E5534" s="68" t="s">
        <v>2010</v>
      </c>
      <c r="F5534" s="68" t="s">
        <v>2011</v>
      </c>
      <c r="G5534" s="68" t="s">
        <v>2025</v>
      </c>
      <c r="H5534" s="68" t="s">
        <v>2026</v>
      </c>
      <c r="I5534" s="68">
        <v>12</v>
      </c>
      <c r="J5534" s="68" t="s">
        <v>2296</v>
      </c>
      <c r="K5534" s="68">
        <v>2.9</v>
      </c>
      <c r="L5534" s="68">
        <v>0.75</v>
      </c>
      <c r="M5534" s="68" t="s">
        <v>1960</v>
      </c>
      <c r="N5534" s="143">
        <f>IF(対応ガラス検索!$E$2="-","",IF(対応ガラス検索!$E$2&gt;=K5534,MAX($N$2:N5533)+1,""))</f>
        <v>5533</v>
      </c>
      <c r="O5534" s="143" t="str">
        <f>IF(対応ガラス検索!$E$2="-","",IF(L5534&lt;=0.65,MAX($O$2:O5533)+1,""))</f>
        <v/>
      </c>
      <c r="P5534" s="144"/>
      <c r="Q5534" s="145"/>
    </row>
    <row r="5535" spans="1:17" x14ac:dyDescent="0.4">
      <c r="A5535" s="68">
        <v>5534</v>
      </c>
      <c r="B5535" s="68" t="s">
        <v>2056</v>
      </c>
      <c r="C5535" s="68" t="s">
        <v>2297</v>
      </c>
      <c r="D5535" s="68" t="s">
        <v>2113</v>
      </c>
      <c r="E5535" s="68" t="s">
        <v>2010</v>
      </c>
      <c r="F5535" s="68" t="s">
        <v>2011</v>
      </c>
      <c r="G5535" s="68" t="s">
        <v>2032</v>
      </c>
      <c r="H5535" s="68" t="s">
        <v>2033</v>
      </c>
      <c r="I5535" s="68">
        <v>6</v>
      </c>
      <c r="J5535" s="68" t="s">
        <v>2296</v>
      </c>
      <c r="K5535" s="68">
        <v>3.2</v>
      </c>
      <c r="L5535" s="68">
        <v>0.72</v>
      </c>
      <c r="M5535" s="68" t="s">
        <v>1960</v>
      </c>
      <c r="N5535" s="143">
        <f>IF(対応ガラス検索!$E$2="-","",IF(対応ガラス検索!$E$2&gt;=K5535,MAX($N$2:N5534)+1,""))</f>
        <v>5534</v>
      </c>
      <c r="O5535" s="143" t="str">
        <f>IF(対応ガラス検索!$E$2="-","",IF(L5535&lt;=0.65,MAX($O$2:O5534)+1,""))</f>
        <v/>
      </c>
      <c r="P5535" s="144"/>
      <c r="Q5535" s="145"/>
    </row>
    <row r="5536" spans="1:17" x14ac:dyDescent="0.4">
      <c r="A5536" s="68">
        <v>5535</v>
      </c>
      <c r="B5536" s="68" t="s">
        <v>2056</v>
      </c>
      <c r="C5536" s="68" t="s">
        <v>2297</v>
      </c>
      <c r="D5536" s="68" t="s">
        <v>2113</v>
      </c>
      <c r="E5536" s="68" t="s">
        <v>2010</v>
      </c>
      <c r="F5536" s="68" t="s">
        <v>2011</v>
      </c>
      <c r="G5536" s="68" t="s">
        <v>2032</v>
      </c>
      <c r="H5536" s="68" t="s">
        <v>2033</v>
      </c>
      <c r="I5536" s="68">
        <v>7</v>
      </c>
      <c r="J5536" s="68" t="s">
        <v>2296</v>
      </c>
      <c r="K5536" s="68">
        <v>3.1</v>
      </c>
      <c r="L5536" s="68">
        <v>0.72</v>
      </c>
      <c r="M5536" s="68" t="s">
        <v>1960</v>
      </c>
      <c r="N5536" s="143">
        <f>IF(対応ガラス検索!$E$2="-","",IF(対応ガラス検索!$E$2&gt;=K5536,MAX($N$2:N5535)+1,""))</f>
        <v>5535</v>
      </c>
      <c r="O5536" s="143" t="str">
        <f>IF(対応ガラス検索!$E$2="-","",IF(L5536&lt;=0.65,MAX($O$2:O5535)+1,""))</f>
        <v/>
      </c>
      <c r="P5536" s="144"/>
      <c r="Q5536" s="145"/>
    </row>
    <row r="5537" spans="1:17" x14ac:dyDescent="0.4">
      <c r="A5537" s="68">
        <v>5536</v>
      </c>
      <c r="B5537" s="68" t="s">
        <v>2056</v>
      </c>
      <c r="C5537" s="68" t="s">
        <v>2297</v>
      </c>
      <c r="D5537" s="68" t="s">
        <v>2113</v>
      </c>
      <c r="E5537" s="68" t="s">
        <v>2010</v>
      </c>
      <c r="F5537" s="68" t="s">
        <v>2011</v>
      </c>
      <c r="G5537" s="68" t="s">
        <v>2032</v>
      </c>
      <c r="H5537" s="68" t="s">
        <v>2033</v>
      </c>
      <c r="I5537" s="68">
        <v>8</v>
      </c>
      <c r="J5537" s="68" t="s">
        <v>2296</v>
      </c>
      <c r="K5537" s="68">
        <v>3</v>
      </c>
      <c r="L5537" s="68">
        <v>0.72</v>
      </c>
      <c r="M5537" s="68" t="s">
        <v>1960</v>
      </c>
      <c r="N5537" s="143">
        <f>IF(対応ガラス検索!$E$2="-","",IF(対応ガラス検索!$E$2&gt;=K5537,MAX($N$2:N5536)+1,""))</f>
        <v>5536</v>
      </c>
      <c r="O5537" s="143" t="str">
        <f>IF(対応ガラス検索!$E$2="-","",IF(L5537&lt;=0.65,MAX($O$2:O5536)+1,""))</f>
        <v/>
      </c>
      <c r="P5537" s="144"/>
      <c r="Q5537" s="145"/>
    </row>
    <row r="5538" spans="1:17" x14ac:dyDescent="0.4">
      <c r="A5538" s="68">
        <v>5537</v>
      </c>
      <c r="B5538" s="68" t="s">
        <v>2056</v>
      </c>
      <c r="C5538" s="68" t="s">
        <v>2297</v>
      </c>
      <c r="D5538" s="68" t="s">
        <v>2113</v>
      </c>
      <c r="E5538" s="68" t="s">
        <v>2010</v>
      </c>
      <c r="F5538" s="68" t="s">
        <v>2011</v>
      </c>
      <c r="G5538" s="68" t="s">
        <v>2032</v>
      </c>
      <c r="H5538" s="68" t="s">
        <v>2033</v>
      </c>
      <c r="I5538" s="68">
        <v>9</v>
      </c>
      <c r="J5538" s="68" t="s">
        <v>2296</v>
      </c>
      <c r="K5538" s="68">
        <v>3</v>
      </c>
      <c r="L5538" s="68">
        <v>0.72</v>
      </c>
      <c r="M5538" s="68" t="s">
        <v>1960</v>
      </c>
      <c r="N5538" s="143">
        <f>IF(対応ガラス検索!$E$2="-","",IF(対応ガラス検索!$E$2&gt;=K5538,MAX($N$2:N5537)+1,""))</f>
        <v>5537</v>
      </c>
      <c r="O5538" s="143" t="str">
        <f>IF(対応ガラス検索!$E$2="-","",IF(L5538&lt;=0.65,MAX($O$2:O5537)+1,""))</f>
        <v/>
      </c>
      <c r="P5538" s="144"/>
      <c r="Q5538" s="145"/>
    </row>
    <row r="5539" spans="1:17" x14ac:dyDescent="0.4">
      <c r="A5539" s="68">
        <v>5538</v>
      </c>
      <c r="B5539" s="68" t="s">
        <v>2056</v>
      </c>
      <c r="C5539" s="68" t="s">
        <v>2297</v>
      </c>
      <c r="D5539" s="68" t="s">
        <v>2113</v>
      </c>
      <c r="E5539" s="68" t="s">
        <v>2010</v>
      </c>
      <c r="F5539" s="68" t="s">
        <v>2011</v>
      </c>
      <c r="G5539" s="68" t="s">
        <v>2032</v>
      </c>
      <c r="H5539" s="68" t="s">
        <v>2033</v>
      </c>
      <c r="I5539" s="68">
        <v>10</v>
      </c>
      <c r="J5539" s="68" t="s">
        <v>2296</v>
      </c>
      <c r="K5539" s="68">
        <v>2.9</v>
      </c>
      <c r="L5539" s="68">
        <v>0.72</v>
      </c>
      <c r="M5539" s="68" t="s">
        <v>1960</v>
      </c>
      <c r="N5539" s="143">
        <f>IF(対応ガラス検索!$E$2="-","",IF(対応ガラス検索!$E$2&gt;=K5539,MAX($N$2:N5538)+1,""))</f>
        <v>5538</v>
      </c>
      <c r="O5539" s="143" t="str">
        <f>IF(対応ガラス検索!$E$2="-","",IF(L5539&lt;=0.65,MAX($O$2:O5538)+1,""))</f>
        <v/>
      </c>
      <c r="P5539" s="144"/>
      <c r="Q5539" s="145"/>
    </row>
    <row r="5540" spans="1:17" x14ac:dyDescent="0.4">
      <c r="A5540" s="68">
        <v>5539</v>
      </c>
      <c r="B5540" s="68" t="s">
        <v>2056</v>
      </c>
      <c r="C5540" s="68" t="s">
        <v>2297</v>
      </c>
      <c r="D5540" s="68" t="s">
        <v>2113</v>
      </c>
      <c r="E5540" s="68" t="s">
        <v>2010</v>
      </c>
      <c r="F5540" s="68" t="s">
        <v>2011</v>
      </c>
      <c r="G5540" s="68" t="s">
        <v>2032</v>
      </c>
      <c r="H5540" s="68" t="s">
        <v>2033</v>
      </c>
      <c r="I5540" s="68">
        <v>11</v>
      </c>
      <c r="J5540" s="68" t="s">
        <v>2296</v>
      </c>
      <c r="K5540" s="142">
        <v>2.9</v>
      </c>
      <c r="L5540" s="68">
        <v>0.72</v>
      </c>
      <c r="M5540" s="68" t="s">
        <v>1960</v>
      </c>
      <c r="N5540" s="143">
        <f>IF(対応ガラス検索!$E$2="-","",IF(対応ガラス検索!$E$2&gt;=K5540,MAX($N$2:N5539)+1,""))</f>
        <v>5539</v>
      </c>
      <c r="O5540" s="143" t="str">
        <f>IF(対応ガラス検索!$E$2="-","",IF(L5540&lt;=0.65,MAX($O$2:O5539)+1,""))</f>
        <v/>
      </c>
      <c r="P5540" s="144"/>
      <c r="Q5540" s="145"/>
    </row>
    <row r="5541" spans="1:17" x14ac:dyDescent="0.4">
      <c r="A5541" s="68">
        <v>5540</v>
      </c>
      <c r="B5541" s="68" t="s">
        <v>2056</v>
      </c>
      <c r="C5541" s="68" t="s">
        <v>2297</v>
      </c>
      <c r="D5541" s="68" t="s">
        <v>2113</v>
      </c>
      <c r="E5541" s="68" t="s">
        <v>2010</v>
      </c>
      <c r="F5541" s="68" t="s">
        <v>2011</v>
      </c>
      <c r="G5541" s="68" t="s">
        <v>2032</v>
      </c>
      <c r="H5541" s="68" t="s">
        <v>2033</v>
      </c>
      <c r="I5541" s="68">
        <v>12</v>
      </c>
      <c r="J5541" s="68" t="s">
        <v>2296</v>
      </c>
      <c r="K5541" s="68">
        <v>2.8</v>
      </c>
      <c r="L5541" s="68">
        <v>0.72</v>
      </c>
      <c r="M5541" s="68" t="s">
        <v>1960</v>
      </c>
      <c r="N5541" s="143">
        <f>IF(対応ガラス検索!$E$2="-","",IF(対応ガラス検索!$E$2&gt;=K5541,MAX($N$2:N5540)+1,""))</f>
        <v>5540</v>
      </c>
      <c r="O5541" s="143" t="str">
        <f>IF(対応ガラス検索!$E$2="-","",IF(L5541&lt;=0.65,MAX($O$2:O5540)+1,""))</f>
        <v/>
      </c>
      <c r="P5541" s="144"/>
      <c r="Q5541" s="145"/>
    </row>
    <row r="5542" spans="1:17" x14ac:dyDescent="0.4">
      <c r="A5542" s="68">
        <v>5541</v>
      </c>
      <c r="B5542" s="68" t="s">
        <v>2056</v>
      </c>
      <c r="C5542" s="68" t="s">
        <v>2297</v>
      </c>
      <c r="D5542" s="68" t="s">
        <v>2114</v>
      </c>
      <c r="E5542" s="68" t="s">
        <v>2010</v>
      </c>
      <c r="F5542" s="68" t="s">
        <v>2011</v>
      </c>
      <c r="G5542" s="68" t="s">
        <v>2037</v>
      </c>
      <c r="H5542" s="68" t="s">
        <v>2038</v>
      </c>
      <c r="I5542" s="68">
        <v>6</v>
      </c>
      <c r="J5542" s="68" t="s">
        <v>2296</v>
      </c>
      <c r="K5542" s="68">
        <v>3.2</v>
      </c>
      <c r="L5542" s="68">
        <v>0.72</v>
      </c>
      <c r="M5542" s="68" t="s">
        <v>1960</v>
      </c>
      <c r="N5542" s="143">
        <f>IF(対応ガラス検索!$E$2="-","",IF(対応ガラス検索!$E$2&gt;=K5542,MAX($N$2:N5541)+1,""))</f>
        <v>5541</v>
      </c>
      <c r="O5542" s="143" t="str">
        <f>IF(対応ガラス検索!$E$2="-","",IF(L5542&lt;=0.65,MAX($O$2:O5541)+1,""))</f>
        <v/>
      </c>
      <c r="P5542" s="144"/>
      <c r="Q5542" s="145"/>
    </row>
    <row r="5543" spans="1:17" x14ac:dyDescent="0.4">
      <c r="A5543" s="68">
        <v>5542</v>
      </c>
      <c r="B5543" s="68" t="s">
        <v>2056</v>
      </c>
      <c r="C5543" s="68" t="s">
        <v>2297</v>
      </c>
      <c r="D5543" s="68" t="s">
        <v>2114</v>
      </c>
      <c r="E5543" s="68" t="s">
        <v>2010</v>
      </c>
      <c r="F5543" s="68" t="s">
        <v>2011</v>
      </c>
      <c r="G5543" s="68" t="s">
        <v>2037</v>
      </c>
      <c r="H5543" s="68" t="s">
        <v>2038</v>
      </c>
      <c r="I5543" s="68">
        <v>7</v>
      </c>
      <c r="J5543" s="68" t="s">
        <v>2296</v>
      </c>
      <c r="K5543" s="68">
        <v>3.1</v>
      </c>
      <c r="L5543" s="68">
        <v>0.72</v>
      </c>
      <c r="M5543" s="68" t="s">
        <v>1960</v>
      </c>
      <c r="N5543" s="143">
        <f>IF(対応ガラス検索!$E$2="-","",IF(対応ガラス検索!$E$2&gt;=K5543,MAX($N$2:N5542)+1,""))</f>
        <v>5542</v>
      </c>
      <c r="O5543" s="143" t="str">
        <f>IF(対応ガラス検索!$E$2="-","",IF(L5543&lt;=0.65,MAX($O$2:O5542)+1,""))</f>
        <v/>
      </c>
      <c r="P5543" s="144"/>
      <c r="Q5543" s="145"/>
    </row>
    <row r="5544" spans="1:17" x14ac:dyDescent="0.4">
      <c r="A5544" s="68">
        <v>5543</v>
      </c>
      <c r="B5544" s="68" t="s">
        <v>2056</v>
      </c>
      <c r="C5544" s="68" t="s">
        <v>2297</v>
      </c>
      <c r="D5544" s="68" t="s">
        <v>2114</v>
      </c>
      <c r="E5544" s="68" t="s">
        <v>2010</v>
      </c>
      <c r="F5544" s="68" t="s">
        <v>2011</v>
      </c>
      <c r="G5544" s="68" t="s">
        <v>2037</v>
      </c>
      <c r="H5544" s="68" t="s">
        <v>2038</v>
      </c>
      <c r="I5544" s="68">
        <v>8</v>
      </c>
      <c r="J5544" s="68" t="s">
        <v>2296</v>
      </c>
      <c r="K5544" s="68">
        <v>3</v>
      </c>
      <c r="L5544" s="68">
        <v>0.72</v>
      </c>
      <c r="M5544" s="68" t="s">
        <v>1960</v>
      </c>
      <c r="N5544" s="143">
        <f>IF(対応ガラス検索!$E$2="-","",IF(対応ガラス検索!$E$2&gt;=K5544,MAX($N$2:N5543)+1,""))</f>
        <v>5543</v>
      </c>
      <c r="O5544" s="143" t="str">
        <f>IF(対応ガラス検索!$E$2="-","",IF(L5544&lt;=0.65,MAX($O$2:O5543)+1,""))</f>
        <v/>
      </c>
      <c r="P5544" s="144"/>
      <c r="Q5544" s="145"/>
    </row>
    <row r="5545" spans="1:17" x14ac:dyDescent="0.4">
      <c r="A5545" s="68">
        <v>5544</v>
      </c>
      <c r="B5545" s="68" t="s">
        <v>2056</v>
      </c>
      <c r="C5545" s="68" t="s">
        <v>2297</v>
      </c>
      <c r="D5545" s="68" t="s">
        <v>2114</v>
      </c>
      <c r="E5545" s="68" t="s">
        <v>2010</v>
      </c>
      <c r="F5545" s="68" t="s">
        <v>2011</v>
      </c>
      <c r="G5545" s="68" t="s">
        <v>2037</v>
      </c>
      <c r="H5545" s="68" t="s">
        <v>2038</v>
      </c>
      <c r="I5545" s="68">
        <v>9</v>
      </c>
      <c r="J5545" s="68" t="s">
        <v>2296</v>
      </c>
      <c r="K5545" s="142">
        <v>3</v>
      </c>
      <c r="L5545" s="68">
        <v>0.72</v>
      </c>
      <c r="M5545" s="68" t="s">
        <v>1960</v>
      </c>
      <c r="N5545" s="143">
        <f>IF(対応ガラス検索!$E$2="-","",IF(対応ガラス検索!$E$2&gt;=K5545,MAX($N$2:N5544)+1,""))</f>
        <v>5544</v>
      </c>
      <c r="O5545" s="143" t="str">
        <f>IF(対応ガラス検索!$E$2="-","",IF(L5545&lt;=0.65,MAX($O$2:O5544)+1,""))</f>
        <v/>
      </c>
      <c r="P5545" s="144"/>
      <c r="Q5545" s="145"/>
    </row>
    <row r="5546" spans="1:17" x14ac:dyDescent="0.4">
      <c r="A5546" s="68">
        <v>5545</v>
      </c>
      <c r="B5546" s="68" t="s">
        <v>2056</v>
      </c>
      <c r="C5546" s="68" t="s">
        <v>2297</v>
      </c>
      <c r="D5546" s="68" t="s">
        <v>2114</v>
      </c>
      <c r="E5546" s="68" t="s">
        <v>2010</v>
      </c>
      <c r="F5546" s="68" t="s">
        <v>2011</v>
      </c>
      <c r="G5546" s="68" t="s">
        <v>2037</v>
      </c>
      <c r="H5546" s="68" t="s">
        <v>2038</v>
      </c>
      <c r="I5546" s="68">
        <v>10</v>
      </c>
      <c r="J5546" s="68" t="s">
        <v>2296</v>
      </c>
      <c r="K5546" s="68">
        <v>2.9</v>
      </c>
      <c r="L5546" s="68">
        <v>0.72</v>
      </c>
      <c r="M5546" s="68" t="s">
        <v>1960</v>
      </c>
      <c r="N5546" s="143">
        <f>IF(対応ガラス検索!$E$2="-","",IF(対応ガラス検索!$E$2&gt;=K5546,MAX($N$2:N5545)+1,""))</f>
        <v>5545</v>
      </c>
      <c r="O5546" s="143" t="str">
        <f>IF(対応ガラス検索!$E$2="-","",IF(L5546&lt;=0.65,MAX($O$2:O5545)+1,""))</f>
        <v/>
      </c>
      <c r="P5546" s="144"/>
      <c r="Q5546" s="145"/>
    </row>
    <row r="5547" spans="1:17" x14ac:dyDescent="0.4">
      <c r="A5547" s="68">
        <v>5546</v>
      </c>
      <c r="B5547" s="68" t="s">
        <v>2056</v>
      </c>
      <c r="C5547" s="68" t="s">
        <v>2297</v>
      </c>
      <c r="D5547" s="68" t="s">
        <v>2114</v>
      </c>
      <c r="E5547" s="68" t="s">
        <v>2010</v>
      </c>
      <c r="F5547" s="68" t="s">
        <v>2011</v>
      </c>
      <c r="G5547" s="68" t="s">
        <v>2037</v>
      </c>
      <c r="H5547" s="68" t="s">
        <v>2038</v>
      </c>
      <c r="I5547" s="68">
        <v>11</v>
      </c>
      <c r="J5547" s="68" t="s">
        <v>2296</v>
      </c>
      <c r="K5547" s="68">
        <v>2.9</v>
      </c>
      <c r="L5547" s="68">
        <v>0.72</v>
      </c>
      <c r="M5547" s="68" t="s">
        <v>1960</v>
      </c>
      <c r="N5547" s="143">
        <f>IF(対応ガラス検索!$E$2="-","",IF(対応ガラス検索!$E$2&gt;=K5547,MAX($N$2:N5546)+1,""))</f>
        <v>5546</v>
      </c>
      <c r="O5547" s="143" t="str">
        <f>IF(対応ガラス検索!$E$2="-","",IF(L5547&lt;=0.65,MAX($O$2:O5546)+1,""))</f>
        <v/>
      </c>
      <c r="P5547" s="144"/>
      <c r="Q5547" s="145"/>
    </row>
    <row r="5548" spans="1:17" x14ac:dyDescent="0.4">
      <c r="A5548" s="68">
        <v>5547</v>
      </c>
      <c r="B5548" s="68" t="s">
        <v>2056</v>
      </c>
      <c r="C5548" s="68" t="s">
        <v>2297</v>
      </c>
      <c r="D5548" s="68" t="s">
        <v>2114</v>
      </c>
      <c r="E5548" s="68" t="s">
        <v>2010</v>
      </c>
      <c r="F5548" s="68" t="s">
        <v>2011</v>
      </c>
      <c r="G5548" s="68" t="s">
        <v>2037</v>
      </c>
      <c r="H5548" s="68" t="s">
        <v>2038</v>
      </c>
      <c r="I5548" s="68">
        <v>12</v>
      </c>
      <c r="J5548" s="68" t="s">
        <v>2296</v>
      </c>
      <c r="K5548" s="68">
        <v>2.8</v>
      </c>
      <c r="L5548" s="68">
        <v>0.72</v>
      </c>
      <c r="M5548" s="68" t="s">
        <v>1960</v>
      </c>
      <c r="N5548" s="143">
        <f>IF(対応ガラス検索!$E$2="-","",IF(対応ガラス検索!$E$2&gt;=K5548,MAX($N$2:N5547)+1,""))</f>
        <v>5547</v>
      </c>
      <c r="O5548" s="143" t="str">
        <f>IF(対応ガラス検索!$E$2="-","",IF(L5548&lt;=0.65,MAX($O$2:O5547)+1,""))</f>
        <v/>
      </c>
      <c r="P5548" s="144"/>
      <c r="Q5548" s="145"/>
    </row>
    <row r="5549" spans="1:17" x14ac:dyDescent="0.4">
      <c r="A5549" s="68">
        <v>5548</v>
      </c>
      <c r="B5549" s="68" t="s">
        <v>2056</v>
      </c>
      <c r="C5549" s="68" t="s">
        <v>2297</v>
      </c>
      <c r="D5549" s="68" t="s">
        <v>2115</v>
      </c>
      <c r="E5549" s="68" t="s">
        <v>2010</v>
      </c>
      <c r="F5549" s="68" t="s">
        <v>2011</v>
      </c>
      <c r="G5549" s="68" t="s">
        <v>2047</v>
      </c>
      <c r="H5549" s="68" t="s">
        <v>2048</v>
      </c>
      <c r="I5549" s="68">
        <v>6</v>
      </c>
      <c r="J5549" s="68" t="s">
        <v>2296</v>
      </c>
      <c r="K5549" s="68">
        <v>3.2</v>
      </c>
      <c r="L5549" s="68">
        <v>0.72</v>
      </c>
      <c r="M5549" s="68" t="s">
        <v>2002</v>
      </c>
      <c r="N5549" s="143">
        <f>IF(対応ガラス検索!$E$2="-","",IF(対応ガラス検索!$E$2&gt;=K5549,MAX($N$2:N5548)+1,""))</f>
        <v>5548</v>
      </c>
      <c r="O5549" s="143" t="str">
        <f>IF(対応ガラス検索!$E$2="-","",IF(L5549&lt;=0.65,MAX($O$2:O5548)+1,""))</f>
        <v/>
      </c>
      <c r="P5549" s="144"/>
      <c r="Q5549" s="145"/>
    </row>
    <row r="5550" spans="1:17" x14ac:dyDescent="0.4">
      <c r="A5550" s="68">
        <v>5549</v>
      </c>
      <c r="B5550" s="68" t="s">
        <v>2056</v>
      </c>
      <c r="C5550" s="68" t="s">
        <v>2297</v>
      </c>
      <c r="D5550" s="68" t="s">
        <v>2115</v>
      </c>
      <c r="E5550" s="68" t="s">
        <v>2010</v>
      </c>
      <c r="F5550" s="68" t="s">
        <v>2011</v>
      </c>
      <c r="G5550" s="68" t="s">
        <v>2047</v>
      </c>
      <c r="H5550" s="68" t="s">
        <v>2048</v>
      </c>
      <c r="I5550" s="68">
        <v>7</v>
      </c>
      <c r="J5550" s="68" t="s">
        <v>2296</v>
      </c>
      <c r="K5550" s="68">
        <v>3.1</v>
      </c>
      <c r="L5550" s="68">
        <v>0.72</v>
      </c>
      <c r="M5550" s="68" t="s">
        <v>2002</v>
      </c>
      <c r="N5550" s="143">
        <f>IF(対応ガラス検索!$E$2="-","",IF(対応ガラス検索!$E$2&gt;=K5550,MAX($N$2:N5549)+1,""))</f>
        <v>5549</v>
      </c>
      <c r="O5550" s="143" t="str">
        <f>IF(対応ガラス検索!$E$2="-","",IF(L5550&lt;=0.65,MAX($O$2:O5549)+1,""))</f>
        <v/>
      </c>
      <c r="P5550" s="144"/>
      <c r="Q5550" s="145"/>
    </row>
    <row r="5551" spans="1:17" x14ac:dyDescent="0.4">
      <c r="A5551" s="68">
        <v>5550</v>
      </c>
      <c r="B5551" s="68" t="s">
        <v>2056</v>
      </c>
      <c r="C5551" s="68" t="s">
        <v>2297</v>
      </c>
      <c r="D5551" s="68" t="s">
        <v>2115</v>
      </c>
      <c r="E5551" s="68" t="s">
        <v>2010</v>
      </c>
      <c r="F5551" s="68" t="s">
        <v>2011</v>
      </c>
      <c r="G5551" s="68" t="s">
        <v>2047</v>
      </c>
      <c r="H5551" s="68" t="s">
        <v>2048</v>
      </c>
      <c r="I5551" s="68">
        <v>8</v>
      </c>
      <c r="J5551" s="68" t="s">
        <v>2296</v>
      </c>
      <c r="K5551" s="68">
        <v>3</v>
      </c>
      <c r="L5551" s="68">
        <v>0.72</v>
      </c>
      <c r="M5551" s="68" t="s">
        <v>2002</v>
      </c>
      <c r="N5551" s="143">
        <f>IF(対応ガラス検索!$E$2="-","",IF(対応ガラス検索!$E$2&gt;=K5551,MAX($N$2:N5550)+1,""))</f>
        <v>5550</v>
      </c>
      <c r="O5551" s="143" t="str">
        <f>IF(対応ガラス検索!$E$2="-","",IF(L5551&lt;=0.65,MAX($O$2:O5550)+1,""))</f>
        <v/>
      </c>
      <c r="P5551" s="144"/>
      <c r="Q5551" s="145"/>
    </row>
    <row r="5552" spans="1:17" x14ac:dyDescent="0.4">
      <c r="A5552" s="68">
        <v>5551</v>
      </c>
      <c r="B5552" s="68" t="s">
        <v>2056</v>
      </c>
      <c r="C5552" s="68" t="s">
        <v>2297</v>
      </c>
      <c r="D5552" s="68" t="s">
        <v>2115</v>
      </c>
      <c r="E5552" s="68" t="s">
        <v>2010</v>
      </c>
      <c r="F5552" s="68" t="s">
        <v>2011</v>
      </c>
      <c r="G5552" s="68" t="s">
        <v>2047</v>
      </c>
      <c r="H5552" s="68" t="s">
        <v>2048</v>
      </c>
      <c r="I5552" s="68">
        <v>9</v>
      </c>
      <c r="J5552" s="68" t="s">
        <v>2296</v>
      </c>
      <c r="K5552" s="68">
        <v>2.9</v>
      </c>
      <c r="L5552" s="68">
        <v>0.72</v>
      </c>
      <c r="M5552" s="68" t="s">
        <v>2002</v>
      </c>
      <c r="N5552" s="143">
        <f>IF(対応ガラス検索!$E$2="-","",IF(対応ガラス検索!$E$2&gt;=K5552,MAX($N$2:N5551)+1,""))</f>
        <v>5551</v>
      </c>
      <c r="O5552" s="143" t="str">
        <f>IF(対応ガラス検索!$E$2="-","",IF(L5552&lt;=0.65,MAX($O$2:O5551)+1,""))</f>
        <v/>
      </c>
      <c r="P5552" s="144"/>
      <c r="Q5552" s="145"/>
    </row>
    <row r="5553" spans="1:17" x14ac:dyDescent="0.4">
      <c r="A5553" s="68">
        <v>5552</v>
      </c>
      <c r="B5553" s="68" t="s">
        <v>2056</v>
      </c>
      <c r="C5553" s="68" t="s">
        <v>2297</v>
      </c>
      <c r="D5553" s="68" t="s">
        <v>2115</v>
      </c>
      <c r="E5553" s="68" t="s">
        <v>2010</v>
      </c>
      <c r="F5553" s="68" t="s">
        <v>2011</v>
      </c>
      <c r="G5553" s="68" t="s">
        <v>2047</v>
      </c>
      <c r="H5553" s="68" t="s">
        <v>2048</v>
      </c>
      <c r="I5553" s="68">
        <v>10</v>
      </c>
      <c r="J5553" s="68" t="s">
        <v>2296</v>
      </c>
      <c r="K5553" s="142">
        <v>2.9</v>
      </c>
      <c r="L5553" s="68">
        <v>0.72</v>
      </c>
      <c r="M5553" s="68" t="s">
        <v>2002</v>
      </c>
      <c r="N5553" s="143">
        <f>IF(対応ガラス検索!$E$2="-","",IF(対応ガラス検索!$E$2&gt;=K5553,MAX($N$2:N5552)+1,""))</f>
        <v>5552</v>
      </c>
      <c r="O5553" s="143" t="str">
        <f>IF(対応ガラス検索!$E$2="-","",IF(L5553&lt;=0.65,MAX($O$2:O5552)+1,""))</f>
        <v/>
      </c>
      <c r="P5553" s="144"/>
      <c r="Q5553" s="145"/>
    </row>
    <row r="5554" spans="1:17" x14ac:dyDescent="0.4">
      <c r="A5554" s="68">
        <v>5553</v>
      </c>
      <c r="B5554" s="68" t="s">
        <v>2056</v>
      </c>
      <c r="C5554" s="68" t="s">
        <v>2297</v>
      </c>
      <c r="D5554" s="68" t="s">
        <v>2115</v>
      </c>
      <c r="E5554" s="68" t="s">
        <v>2010</v>
      </c>
      <c r="F5554" s="68" t="s">
        <v>2011</v>
      </c>
      <c r="G5554" s="68" t="s">
        <v>2047</v>
      </c>
      <c r="H5554" s="68" t="s">
        <v>2048</v>
      </c>
      <c r="I5554" s="68">
        <v>11</v>
      </c>
      <c r="J5554" s="68" t="s">
        <v>2296</v>
      </c>
      <c r="K5554" s="68">
        <v>2.8</v>
      </c>
      <c r="L5554" s="68">
        <v>0.73</v>
      </c>
      <c r="M5554" s="68" t="s">
        <v>2002</v>
      </c>
      <c r="N5554" s="143">
        <f>IF(対応ガラス検索!$E$2="-","",IF(対応ガラス検索!$E$2&gt;=K5554,MAX($N$2:N5553)+1,""))</f>
        <v>5553</v>
      </c>
      <c r="O5554" s="143" t="str">
        <f>IF(対応ガラス検索!$E$2="-","",IF(L5554&lt;=0.65,MAX($O$2:O5553)+1,""))</f>
        <v/>
      </c>
      <c r="P5554" s="144"/>
      <c r="Q5554" s="145"/>
    </row>
    <row r="5555" spans="1:17" x14ac:dyDescent="0.4">
      <c r="A5555" s="68">
        <v>5554</v>
      </c>
      <c r="B5555" s="68" t="s">
        <v>2056</v>
      </c>
      <c r="C5555" s="68" t="s">
        <v>2297</v>
      </c>
      <c r="D5555" s="68" t="s">
        <v>2115</v>
      </c>
      <c r="E5555" s="68" t="s">
        <v>2010</v>
      </c>
      <c r="F5555" s="68" t="s">
        <v>2011</v>
      </c>
      <c r="G5555" s="68" t="s">
        <v>2047</v>
      </c>
      <c r="H5555" s="68" t="s">
        <v>2048</v>
      </c>
      <c r="I5555" s="68">
        <v>12</v>
      </c>
      <c r="J5555" s="68" t="s">
        <v>2296</v>
      </c>
      <c r="K5555" s="68">
        <v>2.8</v>
      </c>
      <c r="L5555" s="68">
        <v>0.73</v>
      </c>
      <c r="M5555" s="68" t="s">
        <v>2002</v>
      </c>
      <c r="N5555" s="143">
        <f>IF(対応ガラス検索!$E$2="-","",IF(対応ガラス検索!$E$2&gt;=K5555,MAX($N$2:N5554)+1,""))</f>
        <v>5554</v>
      </c>
      <c r="O5555" s="143" t="str">
        <f>IF(対応ガラス検索!$E$2="-","",IF(L5555&lt;=0.65,MAX($O$2:O5554)+1,""))</f>
        <v/>
      </c>
      <c r="P5555" s="144"/>
      <c r="Q5555" s="145"/>
    </row>
    <row r="5556" spans="1:17" x14ac:dyDescent="0.4">
      <c r="A5556" s="68">
        <v>5555</v>
      </c>
      <c r="B5556" s="68" t="s">
        <v>2056</v>
      </c>
      <c r="C5556" s="68" t="s">
        <v>2297</v>
      </c>
      <c r="D5556" s="68" t="s">
        <v>2116</v>
      </c>
      <c r="E5556" s="68" t="s">
        <v>2025</v>
      </c>
      <c r="F5556" s="68" t="s">
        <v>2026</v>
      </c>
      <c r="G5556" s="68" t="s">
        <v>1971</v>
      </c>
      <c r="H5556" s="68" t="s">
        <v>1972</v>
      </c>
      <c r="I5556" s="68">
        <v>7</v>
      </c>
      <c r="J5556" s="68" t="s">
        <v>2296</v>
      </c>
      <c r="K5556" s="68">
        <v>3.2</v>
      </c>
      <c r="L5556" s="68">
        <v>0.77</v>
      </c>
      <c r="M5556" s="68" t="s">
        <v>1960</v>
      </c>
      <c r="N5556" s="143">
        <f>IF(対応ガラス検索!$E$2="-","",IF(対応ガラス検索!$E$2&gt;=K5556,MAX($N$2:N5555)+1,""))</f>
        <v>5555</v>
      </c>
      <c r="O5556" s="143" t="str">
        <f>IF(対応ガラス検索!$E$2="-","",IF(L5556&lt;=0.65,MAX($O$2:O5555)+1,""))</f>
        <v/>
      </c>
      <c r="P5556" s="144"/>
      <c r="Q5556" s="145"/>
    </row>
    <row r="5557" spans="1:17" x14ac:dyDescent="0.4">
      <c r="A5557" s="68">
        <v>5556</v>
      </c>
      <c r="B5557" s="68" t="s">
        <v>2056</v>
      </c>
      <c r="C5557" s="68" t="s">
        <v>2297</v>
      </c>
      <c r="D5557" s="68" t="s">
        <v>2116</v>
      </c>
      <c r="E5557" s="68" t="s">
        <v>2025</v>
      </c>
      <c r="F5557" s="68" t="s">
        <v>2026</v>
      </c>
      <c r="G5557" s="68" t="s">
        <v>1971</v>
      </c>
      <c r="H5557" s="68" t="s">
        <v>1972</v>
      </c>
      <c r="I5557" s="68">
        <v>8</v>
      </c>
      <c r="J5557" s="68" t="s">
        <v>2296</v>
      </c>
      <c r="K5557" s="68">
        <v>3.1</v>
      </c>
      <c r="L5557" s="68">
        <v>0.77</v>
      </c>
      <c r="M5557" s="68" t="s">
        <v>1960</v>
      </c>
      <c r="N5557" s="143">
        <f>IF(対応ガラス検索!$E$2="-","",IF(対応ガラス検索!$E$2&gt;=K5557,MAX($N$2:N5556)+1,""))</f>
        <v>5556</v>
      </c>
      <c r="O5557" s="143" t="str">
        <f>IF(対応ガラス検索!$E$2="-","",IF(L5557&lt;=0.65,MAX($O$2:O5556)+1,""))</f>
        <v/>
      </c>
      <c r="P5557" s="144"/>
      <c r="Q5557" s="145"/>
    </row>
    <row r="5558" spans="1:17" x14ac:dyDescent="0.4">
      <c r="A5558" s="68">
        <v>5557</v>
      </c>
      <c r="B5558" s="68" t="s">
        <v>2056</v>
      </c>
      <c r="C5558" s="68" t="s">
        <v>2297</v>
      </c>
      <c r="D5558" s="68" t="s">
        <v>2116</v>
      </c>
      <c r="E5558" s="68" t="s">
        <v>2025</v>
      </c>
      <c r="F5558" s="68" t="s">
        <v>2026</v>
      </c>
      <c r="G5558" s="68" t="s">
        <v>1971</v>
      </c>
      <c r="H5558" s="68" t="s">
        <v>1972</v>
      </c>
      <c r="I5558" s="68">
        <v>9</v>
      </c>
      <c r="J5558" s="68" t="s">
        <v>2296</v>
      </c>
      <c r="K5558" s="142">
        <v>3</v>
      </c>
      <c r="L5558" s="68">
        <v>0.77</v>
      </c>
      <c r="M5558" s="68" t="s">
        <v>1960</v>
      </c>
      <c r="N5558" s="143">
        <f>IF(対応ガラス検索!$E$2="-","",IF(対応ガラス検索!$E$2&gt;=K5558,MAX($N$2:N5557)+1,""))</f>
        <v>5557</v>
      </c>
      <c r="O5558" s="143" t="str">
        <f>IF(対応ガラス検索!$E$2="-","",IF(L5558&lt;=0.65,MAX($O$2:O5557)+1,""))</f>
        <v/>
      </c>
      <c r="P5558" s="144"/>
      <c r="Q5558" s="145"/>
    </row>
    <row r="5559" spans="1:17" x14ac:dyDescent="0.4">
      <c r="A5559" s="68">
        <v>5558</v>
      </c>
      <c r="B5559" s="68" t="s">
        <v>2056</v>
      </c>
      <c r="C5559" s="68" t="s">
        <v>2297</v>
      </c>
      <c r="D5559" s="68" t="s">
        <v>2116</v>
      </c>
      <c r="E5559" s="68" t="s">
        <v>2025</v>
      </c>
      <c r="F5559" s="68" t="s">
        <v>2026</v>
      </c>
      <c r="G5559" s="68" t="s">
        <v>1971</v>
      </c>
      <c r="H5559" s="68" t="s">
        <v>1972</v>
      </c>
      <c r="I5559" s="68">
        <v>10</v>
      </c>
      <c r="J5559" s="68" t="s">
        <v>2296</v>
      </c>
      <c r="K5559" s="68">
        <v>3</v>
      </c>
      <c r="L5559" s="68">
        <v>0.77</v>
      </c>
      <c r="M5559" s="68" t="s">
        <v>1960</v>
      </c>
      <c r="N5559" s="143">
        <f>IF(対応ガラス検索!$E$2="-","",IF(対応ガラス検索!$E$2&gt;=K5559,MAX($N$2:N5558)+1,""))</f>
        <v>5558</v>
      </c>
      <c r="O5559" s="143" t="str">
        <f>IF(対応ガラス検索!$E$2="-","",IF(L5559&lt;=0.65,MAX($O$2:O5558)+1,""))</f>
        <v/>
      </c>
      <c r="P5559" s="144"/>
      <c r="Q5559" s="145"/>
    </row>
    <row r="5560" spans="1:17" x14ac:dyDescent="0.4">
      <c r="A5560" s="68">
        <v>5559</v>
      </c>
      <c r="B5560" s="68" t="s">
        <v>2056</v>
      </c>
      <c r="C5560" s="68" t="s">
        <v>2297</v>
      </c>
      <c r="D5560" s="68" t="s">
        <v>2116</v>
      </c>
      <c r="E5560" s="68" t="s">
        <v>2025</v>
      </c>
      <c r="F5560" s="68" t="s">
        <v>2026</v>
      </c>
      <c r="G5560" s="68" t="s">
        <v>1971</v>
      </c>
      <c r="H5560" s="68" t="s">
        <v>1972</v>
      </c>
      <c r="I5560" s="68">
        <v>11</v>
      </c>
      <c r="J5560" s="68" t="s">
        <v>2296</v>
      </c>
      <c r="K5560" s="68">
        <v>2.9</v>
      </c>
      <c r="L5560" s="68">
        <v>0.77</v>
      </c>
      <c r="M5560" s="68" t="s">
        <v>1960</v>
      </c>
      <c r="N5560" s="143">
        <f>IF(対応ガラス検索!$E$2="-","",IF(対応ガラス検索!$E$2&gt;=K5560,MAX($N$2:N5559)+1,""))</f>
        <v>5559</v>
      </c>
      <c r="O5560" s="143" t="str">
        <f>IF(対応ガラス検索!$E$2="-","",IF(L5560&lt;=0.65,MAX($O$2:O5559)+1,""))</f>
        <v/>
      </c>
      <c r="P5560" s="144"/>
      <c r="Q5560" s="145"/>
    </row>
    <row r="5561" spans="1:17" x14ac:dyDescent="0.4">
      <c r="A5561" s="68">
        <v>5560</v>
      </c>
      <c r="B5561" s="68" t="s">
        <v>2056</v>
      </c>
      <c r="C5561" s="68" t="s">
        <v>2297</v>
      </c>
      <c r="D5561" s="68" t="s">
        <v>2116</v>
      </c>
      <c r="E5561" s="68" t="s">
        <v>2025</v>
      </c>
      <c r="F5561" s="68" t="s">
        <v>2026</v>
      </c>
      <c r="G5561" s="68" t="s">
        <v>1971</v>
      </c>
      <c r="H5561" s="68" t="s">
        <v>1972</v>
      </c>
      <c r="I5561" s="68">
        <v>12</v>
      </c>
      <c r="J5561" s="68" t="s">
        <v>2296</v>
      </c>
      <c r="K5561" s="68">
        <v>2.9</v>
      </c>
      <c r="L5561" s="68">
        <v>0.77</v>
      </c>
      <c r="M5561" s="68" t="s">
        <v>1960</v>
      </c>
      <c r="N5561" s="143">
        <f>IF(対応ガラス検索!$E$2="-","",IF(対応ガラス検索!$E$2&gt;=K5561,MAX($N$2:N5560)+1,""))</f>
        <v>5560</v>
      </c>
      <c r="O5561" s="143" t="str">
        <f>IF(対応ガラス検索!$E$2="-","",IF(L5561&lt;=0.65,MAX($O$2:O5560)+1,""))</f>
        <v/>
      </c>
      <c r="P5561" s="144"/>
      <c r="Q5561" s="145"/>
    </row>
    <row r="5562" spans="1:17" x14ac:dyDescent="0.4">
      <c r="A5562" s="68">
        <v>5561</v>
      </c>
      <c r="B5562" s="68" t="s">
        <v>2056</v>
      </c>
      <c r="C5562" s="68" t="s">
        <v>2297</v>
      </c>
      <c r="D5562" s="68" t="s">
        <v>2116</v>
      </c>
      <c r="E5562" s="68" t="s">
        <v>2025</v>
      </c>
      <c r="F5562" s="68" t="s">
        <v>2026</v>
      </c>
      <c r="G5562" s="68" t="s">
        <v>1971</v>
      </c>
      <c r="H5562" s="68" t="s">
        <v>1972</v>
      </c>
      <c r="I5562" s="68">
        <v>13</v>
      </c>
      <c r="J5562" s="68" t="s">
        <v>2296</v>
      </c>
      <c r="K5562" s="68">
        <v>2.8</v>
      </c>
      <c r="L5562" s="68">
        <v>0.77</v>
      </c>
      <c r="M5562" s="68" t="s">
        <v>1960</v>
      </c>
      <c r="N5562" s="143">
        <f>IF(対応ガラス検索!$E$2="-","",IF(対応ガラス検索!$E$2&gt;=K5562,MAX($N$2:N5561)+1,""))</f>
        <v>5561</v>
      </c>
      <c r="O5562" s="143" t="str">
        <f>IF(対応ガラス検索!$E$2="-","",IF(L5562&lt;=0.65,MAX($O$2:O5561)+1,""))</f>
        <v/>
      </c>
      <c r="P5562" s="144"/>
      <c r="Q5562" s="145"/>
    </row>
    <row r="5563" spans="1:17" x14ac:dyDescent="0.4">
      <c r="A5563" s="68">
        <v>5562</v>
      </c>
      <c r="B5563" s="68" t="s">
        <v>2056</v>
      </c>
      <c r="C5563" s="68" t="s">
        <v>2297</v>
      </c>
      <c r="D5563" s="68" t="s">
        <v>2116</v>
      </c>
      <c r="E5563" s="68" t="s">
        <v>2025</v>
      </c>
      <c r="F5563" s="68" t="s">
        <v>2026</v>
      </c>
      <c r="G5563" s="68" t="s">
        <v>1971</v>
      </c>
      <c r="H5563" s="68" t="s">
        <v>1972</v>
      </c>
      <c r="I5563" s="68">
        <v>14</v>
      </c>
      <c r="J5563" s="68" t="s">
        <v>2296</v>
      </c>
      <c r="K5563" s="68">
        <v>2.8</v>
      </c>
      <c r="L5563" s="68">
        <v>0.77</v>
      </c>
      <c r="M5563" s="68" t="s">
        <v>1960</v>
      </c>
      <c r="N5563" s="143">
        <f>IF(対応ガラス検索!$E$2="-","",IF(対応ガラス検索!$E$2&gt;=K5563,MAX($N$2:N5562)+1,""))</f>
        <v>5562</v>
      </c>
      <c r="O5563" s="143" t="str">
        <f>IF(対応ガラス検索!$E$2="-","",IF(L5563&lt;=0.65,MAX($O$2:O5562)+1,""))</f>
        <v/>
      </c>
      <c r="P5563" s="144"/>
      <c r="Q5563" s="145"/>
    </row>
    <row r="5564" spans="1:17" x14ac:dyDescent="0.4">
      <c r="A5564" s="68">
        <v>5563</v>
      </c>
      <c r="B5564" s="68" t="s">
        <v>2056</v>
      </c>
      <c r="C5564" s="68" t="s">
        <v>2297</v>
      </c>
      <c r="D5564" s="68" t="s">
        <v>2119</v>
      </c>
      <c r="E5564" s="68" t="s">
        <v>2025</v>
      </c>
      <c r="F5564" s="68" t="s">
        <v>2026</v>
      </c>
      <c r="G5564" s="68" t="s">
        <v>2010</v>
      </c>
      <c r="H5564" s="68" t="s">
        <v>2011</v>
      </c>
      <c r="I5564" s="68">
        <v>6</v>
      </c>
      <c r="J5564" s="68" t="s">
        <v>2296</v>
      </c>
      <c r="K5564" s="68">
        <v>3.3</v>
      </c>
      <c r="L5564" s="68">
        <v>0.76</v>
      </c>
      <c r="M5564" s="68" t="s">
        <v>1960</v>
      </c>
      <c r="N5564" s="143">
        <f>IF(対応ガラス検索!$E$2="-","",IF(対応ガラス検索!$E$2&gt;=K5564,MAX($N$2:N5563)+1,""))</f>
        <v>5563</v>
      </c>
      <c r="O5564" s="143" t="str">
        <f>IF(対応ガラス検索!$E$2="-","",IF(L5564&lt;=0.65,MAX($O$2:O5563)+1,""))</f>
        <v/>
      </c>
      <c r="P5564" s="144"/>
      <c r="Q5564" s="145"/>
    </row>
    <row r="5565" spans="1:17" x14ac:dyDescent="0.4">
      <c r="A5565" s="68">
        <v>5564</v>
      </c>
      <c r="B5565" s="68" t="s">
        <v>2056</v>
      </c>
      <c r="C5565" s="68" t="s">
        <v>2297</v>
      </c>
      <c r="D5565" s="68" t="s">
        <v>2119</v>
      </c>
      <c r="E5565" s="68" t="s">
        <v>2025</v>
      </c>
      <c r="F5565" s="68" t="s">
        <v>2026</v>
      </c>
      <c r="G5565" s="68" t="s">
        <v>2010</v>
      </c>
      <c r="H5565" s="68" t="s">
        <v>2011</v>
      </c>
      <c r="I5565" s="68">
        <v>7</v>
      </c>
      <c r="J5565" s="68" t="s">
        <v>2296</v>
      </c>
      <c r="K5565" s="68">
        <v>3.2</v>
      </c>
      <c r="L5565" s="68">
        <v>0.76</v>
      </c>
      <c r="M5565" s="68" t="s">
        <v>1960</v>
      </c>
      <c r="N5565" s="143">
        <f>IF(対応ガラス検索!$E$2="-","",IF(対応ガラス検索!$E$2&gt;=K5565,MAX($N$2:N5564)+1,""))</f>
        <v>5564</v>
      </c>
      <c r="O5565" s="143" t="str">
        <f>IF(対応ガラス検索!$E$2="-","",IF(L5565&lt;=0.65,MAX($O$2:O5564)+1,""))</f>
        <v/>
      </c>
      <c r="P5565" s="144"/>
      <c r="Q5565" s="145"/>
    </row>
    <row r="5566" spans="1:17" x14ac:dyDescent="0.4">
      <c r="A5566" s="68">
        <v>5565</v>
      </c>
      <c r="B5566" s="68" t="s">
        <v>2056</v>
      </c>
      <c r="C5566" s="68" t="s">
        <v>2297</v>
      </c>
      <c r="D5566" s="68" t="s">
        <v>2119</v>
      </c>
      <c r="E5566" s="68" t="s">
        <v>2025</v>
      </c>
      <c r="F5566" s="68" t="s">
        <v>2026</v>
      </c>
      <c r="G5566" s="68" t="s">
        <v>2010</v>
      </c>
      <c r="H5566" s="68" t="s">
        <v>2011</v>
      </c>
      <c r="I5566" s="68">
        <v>8</v>
      </c>
      <c r="J5566" s="68" t="s">
        <v>2296</v>
      </c>
      <c r="K5566" s="142">
        <v>3.1</v>
      </c>
      <c r="L5566" s="68">
        <v>0.76</v>
      </c>
      <c r="M5566" s="68" t="s">
        <v>1960</v>
      </c>
      <c r="N5566" s="143">
        <f>IF(対応ガラス検索!$E$2="-","",IF(対応ガラス検索!$E$2&gt;=K5566,MAX($N$2:N5565)+1,""))</f>
        <v>5565</v>
      </c>
      <c r="O5566" s="143" t="str">
        <f>IF(対応ガラス検索!$E$2="-","",IF(L5566&lt;=0.65,MAX($O$2:O5565)+1,""))</f>
        <v/>
      </c>
      <c r="P5566" s="144"/>
      <c r="Q5566" s="145"/>
    </row>
    <row r="5567" spans="1:17" x14ac:dyDescent="0.4">
      <c r="A5567" s="68">
        <v>5566</v>
      </c>
      <c r="B5567" s="68" t="s">
        <v>2056</v>
      </c>
      <c r="C5567" s="68" t="s">
        <v>2297</v>
      </c>
      <c r="D5567" s="68" t="s">
        <v>2119</v>
      </c>
      <c r="E5567" s="68" t="s">
        <v>2025</v>
      </c>
      <c r="F5567" s="68" t="s">
        <v>2026</v>
      </c>
      <c r="G5567" s="68" t="s">
        <v>2010</v>
      </c>
      <c r="H5567" s="68" t="s">
        <v>2011</v>
      </c>
      <c r="I5567" s="68">
        <v>9</v>
      </c>
      <c r="J5567" s="68" t="s">
        <v>2296</v>
      </c>
      <c r="K5567" s="68">
        <v>3</v>
      </c>
      <c r="L5567" s="68">
        <v>0.76</v>
      </c>
      <c r="M5567" s="68" t="s">
        <v>1960</v>
      </c>
      <c r="N5567" s="143">
        <f>IF(対応ガラス検索!$E$2="-","",IF(対応ガラス検索!$E$2&gt;=K5567,MAX($N$2:N5566)+1,""))</f>
        <v>5566</v>
      </c>
      <c r="O5567" s="143" t="str">
        <f>IF(対応ガラス検索!$E$2="-","",IF(L5567&lt;=0.65,MAX($O$2:O5566)+1,""))</f>
        <v/>
      </c>
      <c r="P5567" s="144"/>
      <c r="Q5567" s="145"/>
    </row>
    <row r="5568" spans="1:17" x14ac:dyDescent="0.4">
      <c r="A5568" s="68">
        <v>5567</v>
      </c>
      <c r="B5568" s="68" t="s">
        <v>2056</v>
      </c>
      <c r="C5568" s="68" t="s">
        <v>2297</v>
      </c>
      <c r="D5568" s="68" t="s">
        <v>2119</v>
      </c>
      <c r="E5568" s="68" t="s">
        <v>2025</v>
      </c>
      <c r="F5568" s="68" t="s">
        <v>2026</v>
      </c>
      <c r="G5568" s="68" t="s">
        <v>2010</v>
      </c>
      <c r="H5568" s="68" t="s">
        <v>2011</v>
      </c>
      <c r="I5568" s="68">
        <v>10</v>
      </c>
      <c r="J5568" s="68" t="s">
        <v>2296</v>
      </c>
      <c r="K5568" s="68">
        <v>3</v>
      </c>
      <c r="L5568" s="68">
        <v>0.76</v>
      </c>
      <c r="M5568" s="68" t="s">
        <v>1960</v>
      </c>
      <c r="N5568" s="143">
        <f>IF(対応ガラス検索!$E$2="-","",IF(対応ガラス検索!$E$2&gt;=K5568,MAX($N$2:N5567)+1,""))</f>
        <v>5567</v>
      </c>
      <c r="O5568" s="143" t="str">
        <f>IF(対応ガラス検索!$E$2="-","",IF(L5568&lt;=0.65,MAX($O$2:O5567)+1,""))</f>
        <v/>
      </c>
      <c r="P5568" s="144"/>
      <c r="Q5568" s="145"/>
    </row>
    <row r="5569" spans="1:17" x14ac:dyDescent="0.4">
      <c r="A5569" s="68">
        <v>5568</v>
      </c>
      <c r="B5569" s="68" t="s">
        <v>2056</v>
      </c>
      <c r="C5569" s="68" t="s">
        <v>2297</v>
      </c>
      <c r="D5569" s="68" t="s">
        <v>2119</v>
      </c>
      <c r="E5569" s="68" t="s">
        <v>2025</v>
      </c>
      <c r="F5569" s="68" t="s">
        <v>2026</v>
      </c>
      <c r="G5569" s="68" t="s">
        <v>2010</v>
      </c>
      <c r="H5569" s="68" t="s">
        <v>2011</v>
      </c>
      <c r="I5569" s="68">
        <v>11</v>
      </c>
      <c r="J5569" s="68" t="s">
        <v>2296</v>
      </c>
      <c r="K5569" s="68">
        <v>2.9</v>
      </c>
      <c r="L5569" s="68">
        <v>0.76</v>
      </c>
      <c r="M5569" s="68" t="s">
        <v>1960</v>
      </c>
      <c r="N5569" s="143">
        <f>IF(対応ガラス検索!$E$2="-","",IF(対応ガラス検索!$E$2&gt;=K5569,MAX($N$2:N5568)+1,""))</f>
        <v>5568</v>
      </c>
      <c r="O5569" s="143" t="str">
        <f>IF(対応ガラス検索!$E$2="-","",IF(L5569&lt;=0.65,MAX($O$2:O5568)+1,""))</f>
        <v/>
      </c>
      <c r="P5569" s="144"/>
      <c r="Q5569" s="145"/>
    </row>
    <row r="5570" spans="1:17" x14ac:dyDescent="0.4">
      <c r="A5570" s="68">
        <v>5569</v>
      </c>
      <c r="B5570" s="68" t="s">
        <v>2056</v>
      </c>
      <c r="C5570" s="68" t="s">
        <v>2297</v>
      </c>
      <c r="D5570" s="68" t="s">
        <v>2119</v>
      </c>
      <c r="E5570" s="68" t="s">
        <v>2025</v>
      </c>
      <c r="F5570" s="68" t="s">
        <v>2026</v>
      </c>
      <c r="G5570" s="68" t="s">
        <v>2010</v>
      </c>
      <c r="H5570" s="68" t="s">
        <v>2011</v>
      </c>
      <c r="I5570" s="68">
        <v>12</v>
      </c>
      <c r="J5570" s="68" t="s">
        <v>2296</v>
      </c>
      <c r="K5570" s="68">
        <v>2.9</v>
      </c>
      <c r="L5570" s="68">
        <v>0.76</v>
      </c>
      <c r="M5570" s="68" t="s">
        <v>1960</v>
      </c>
      <c r="N5570" s="143">
        <f>IF(対応ガラス検索!$E$2="-","",IF(対応ガラス検索!$E$2&gt;=K5570,MAX($N$2:N5569)+1,""))</f>
        <v>5569</v>
      </c>
      <c r="O5570" s="143" t="str">
        <f>IF(対応ガラス検索!$E$2="-","",IF(L5570&lt;=0.65,MAX($O$2:O5569)+1,""))</f>
        <v/>
      </c>
      <c r="P5570" s="144"/>
      <c r="Q5570" s="145"/>
    </row>
    <row r="5571" spans="1:17" x14ac:dyDescent="0.4">
      <c r="A5571" s="68">
        <v>5570</v>
      </c>
      <c r="B5571" s="68" t="s">
        <v>2056</v>
      </c>
      <c r="C5571" s="68" t="s">
        <v>2297</v>
      </c>
      <c r="D5571" s="68" t="s">
        <v>2121</v>
      </c>
      <c r="E5571" s="68" t="s">
        <v>2025</v>
      </c>
      <c r="F5571" s="68" t="s">
        <v>2026</v>
      </c>
      <c r="G5571" s="68" t="s">
        <v>2032</v>
      </c>
      <c r="H5571" s="68" t="s">
        <v>2033</v>
      </c>
      <c r="I5571" s="68">
        <v>6</v>
      </c>
      <c r="J5571" s="68" t="s">
        <v>2296</v>
      </c>
      <c r="K5571" s="142">
        <v>3.3</v>
      </c>
      <c r="L5571" s="68">
        <v>0.74</v>
      </c>
      <c r="M5571" s="68" t="s">
        <v>1960</v>
      </c>
      <c r="N5571" s="143">
        <f>IF(対応ガラス検索!$E$2="-","",IF(対応ガラス検索!$E$2&gt;=K5571,MAX($N$2:N5570)+1,""))</f>
        <v>5570</v>
      </c>
      <c r="O5571" s="143" t="str">
        <f>IF(対応ガラス検索!$E$2="-","",IF(L5571&lt;=0.65,MAX($O$2:O5570)+1,""))</f>
        <v/>
      </c>
      <c r="P5571" s="144"/>
      <c r="Q5571" s="145"/>
    </row>
    <row r="5572" spans="1:17" x14ac:dyDescent="0.4">
      <c r="A5572" s="68">
        <v>5571</v>
      </c>
      <c r="B5572" s="68" t="s">
        <v>2056</v>
      </c>
      <c r="C5572" s="68" t="s">
        <v>2297</v>
      </c>
      <c r="D5572" s="68" t="s">
        <v>2121</v>
      </c>
      <c r="E5572" s="68" t="s">
        <v>2025</v>
      </c>
      <c r="F5572" s="68" t="s">
        <v>2026</v>
      </c>
      <c r="G5572" s="68" t="s">
        <v>2032</v>
      </c>
      <c r="H5572" s="68" t="s">
        <v>2033</v>
      </c>
      <c r="I5572" s="68">
        <v>7</v>
      </c>
      <c r="J5572" s="68" t="s">
        <v>2296</v>
      </c>
      <c r="K5572" s="68">
        <v>3.1</v>
      </c>
      <c r="L5572" s="68">
        <v>0.74</v>
      </c>
      <c r="M5572" s="68" t="s">
        <v>1960</v>
      </c>
      <c r="N5572" s="143">
        <f>IF(対応ガラス検索!$E$2="-","",IF(対応ガラス検索!$E$2&gt;=K5572,MAX($N$2:N5571)+1,""))</f>
        <v>5571</v>
      </c>
      <c r="O5572" s="143" t="str">
        <f>IF(対応ガラス検索!$E$2="-","",IF(L5572&lt;=0.65,MAX($O$2:O5571)+1,""))</f>
        <v/>
      </c>
      <c r="P5572" s="144"/>
      <c r="Q5572" s="145"/>
    </row>
    <row r="5573" spans="1:17" x14ac:dyDescent="0.4">
      <c r="A5573" s="68">
        <v>5572</v>
      </c>
      <c r="B5573" s="68" t="s">
        <v>2056</v>
      </c>
      <c r="C5573" s="68" t="s">
        <v>2297</v>
      </c>
      <c r="D5573" s="68" t="s">
        <v>2121</v>
      </c>
      <c r="E5573" s="68" t="s">
        <v>2025</v>
      </c>
      <c r="F5573" s="68" t="s">
        <v>2026</v>
      </c>
      <c r="G5573" s="68" t="s">
        <v>2032</v>
      </c>
      <c r="H5573" s="68" t="s">
        <v>2033</v>
      </c>
      <c r="I5573" s="68">
        <v>8</v>
      </c>
      <c r="J5573" s="68" t="s">
        <v>2296</v>
      </c>
      <c r="K5573" s="68">
        <v>3.1</v>
      </c>
      <c r="L5573" s="68">
        <v>0.74</v>
      </c>
      <c r="M5573" s="68" t="s">
        <v>1960</v>
      </c>
      <c r="N5573" s="143">
        <f>IF(対応ガラス検索!$E$2="-","",IF(対応ガラス検索!$E$2&gt;=K5573,MAX($N$2:N5572)+1,""))</f>
        <v>5572</v>
      </c>
      <c r="O5573" s="143" t="str">
        <f>IF(対応ガラス検索!$E$2="-","",IF(L5573&lt;=0.65,MAX($O$2:O5572)+1,""))</f>
        <v/>
      </c>
      <c r="P5573" s="144"/>
      <c r="Q5573" s="145"/>
    </row>
    <row r="5574" spans="1:17" x14ac:dyDescent="0.4">
      <c r="A5574" s="68">
        <v>5573</v>
      </c>
      <c r="B5574" s="68" t="s">
        <v>2056</v>
      </c>
      <c r="C5574" s="68" t="s">
        <v>2297</v>
      </c>
      <c r="D5574" s="68" t="s">
        <v>2121</v>
      </c>
      <c r="E5574" s="68" t="s">
        <v>2025</v>
      </c>
      <c r="F5574" s="68" t="s">
        <v>2026</v>
      </c>
      <c r="G5574" s="68" t="s">
        <v>2032</v>
      </c>
      <c r="H5574" s="68" t="s">
        <v>2033</v>
      </c>
      <c r="I5574" s="68">
        <v>9</v>
      </c>
      <c r="J5574" s="68" t="s">
        <v>2296</v>
      </c>
      <c r="K5574" s="68">
        <v>3</v>
      </c>
      <c r="L5574" s="68">
        <v>0.74</v>
      </c>
      <c r="M5574" s="68" t="s">
        <v>1960</v>
      </c>
      <c r="N5574" s="143">
        <f>IF(対応ガラス検索!$E$2="-","",IF(対応ガラス検索!$E$2&gt;=K5574,MAX($N$2:N5573)+1,""))</f>
        <v>5573</v>
      </c>
      <c r="O5574" s="143" t="str">
        <f>IF(対応ガラス検索!$E$2="-","",IF(L5574&lt;=0.65,MAX($O$2:O5573)+1,""))</f>
        <v/>
      </c>
      <c r="P5574" s="144"/>
      <c r="Q5574" s="145"/>
    </row>
    <row r="5575" spans="1:17" x14ac:dyDescent="0.4">
      <c r="A5575" s="68">
        <v>5574</v>
      </c>
      <c r="B5575" s="68" t="s">
        <v>2056</v>
      </c>
      <c r="C5575" s="68" t="s">
        <v>2297</v>
      </c>
      <c r="D5575" s="68" t="s">
        <v>2121</v>
      </c>
      <c r="E5575" s="68" t="s">
        <v>2025</v>
      </c>
      <c r="F5575" s="68" t="s">
        <v>2026</v>
      </c>
      <c r="G5575" s="68" t="s">
        <v>2032</v>
      </c>
      <c r="H5575" s="68" t="s">
        <v>2033</v>
      </c>
      <c r="I5575" s="68">
        <v>10</v>
      </c>
      <c r="J5575" s="68" t="s">
        <v>2296</v>
      </c>
      <c r="K5575" s="68">
        <v>2.9</v>
      </c>
      <c r="L5575" s="68">
        <v>0.74</v>
      </c>
      <c r="M5575" s="68" t="s">
        <v>1960</v>
      </c>
      <c r="N5575" s="143">
        <f>IF(対応ガラス検索!$E$2="-","",IF(対応ガラス検索!$E$2&gt;=K5575,MAX($N$2:N5574)+1,""))</f>
        <v>5574</v>
      </c>
      <c r="O5575" s="143" t="str">
        <f>IF(対応ガラス検索!$E$2="-","",IF(L5575&lt;=0.65,MAX($O$2:O5574)+1,""))</f>
        <v/>
      </c>
      <c r="P5575" s="144"/>
      <c r="Q5575" s="145"/>
    </row>
    <row r="5576" spans="1:17" x14ac:dyDescent="0.4">
      <c r="A5576" s="68">
        <v>5575</v>
      </c>
      <c r="B5576" s="68" t="s">
        <v>2056</v>
      </c>
      <c r="C5576" s="68" t="s">
        <v>2297</v>
      </c>
      <c r="D5576" s="68" t="s">
        <v>2121</v>
      </c>
      <c r="E5576" s="68" t="s">
        <v>2025</v>
      </c>
      <c r="F5576" s="68" t="s">
        <v>2026</v>
      </c>
      <c r="G5576" s="68" t="s">
        <v>2032</v>
      </c>
      <c r="H5576" s="68" t="s">
        <v>2033</v>
      </c>
      <c r="I5576" s="68">
        <v>11</v>
      </c>
      <c r="J5576" s="68" t="s">
        <v>2296</v>
      </c>
      <c r="K5576" s="68">
        <v>2.9</v>
      </c>
      <c r="L5576" s="68">
        <v>0.75</v>
      </c>
      <c r="M5576" s="68" t="s">
        <v>1960</v>
      </c>
      <c r="N5576" s="143">
        <f>IF(対応ガラス検索!$E$2="-","",IF(対応ガラス検索!$E$2&gt;=K5576,MAX($N$2:N5575)+1,""))</f>
        <v>5575</v>
      </c>
      <c r="O5576" s="143" t="str">
        <f>IF(対応ガラス検索!$E$2="-","",IF(L5576&lt;=0.65,MAX($O$2:O5575)+1,""))</f>
        <v/>
      </c>
      <c r="P5576" s="144"/>
      <c r="Q5576" s="145"/>
    </row>
    <row r="5577" spans="1:17" x14ac:dyDescent="0.4">
      <c r="A5577" s="68">
        <v>5576</v>
      </c>
      <c r="B5577" s="68" t="s">
        <v>2056</v>
      </c>
      <c r="C5577" s="68" t="s">
        <v>2297</v>
      </c>
      <c r="D5577" s="68" t="s">
        <v>2121</v>
      </c>
      <c r="E5577" s="68" t="s">
        <v>2025</v>
      </c>
      <c r="F5577" s="68" t="s">
        <v>2026</v>
      </c>
      <c r="G5577" s="68" t="s">
        <v>2032</v>
      </c>
      <c r="H5577" s="68" t="s">
        <v>2033</v>
      </c>
      <c r="I5577" s="68">
        <v>12</v>
      </c>
      <c r="J5577" s="68" t="s">
        <v>2296</v>
      </c>
      <c r="K5577" s="68">
        <v>2.8</v>
      </c>
      <c r="L5577" s="68">
        <v>0.75</v>
      </c>
      <c r="M5577" s="68" t="s">
        <v>1960</v>
      </c>
      <c r="N5577" s="143">
        <f>IF(対応ガラス検索!$E$2="-","",IF(対応ガラス検索!$E$2&gt;=K5577,MAX($N$2:N5576)+1,""))</f>
        <v>5576</v>
      </c>
      <c r="O5577" s="143" t="str">
        <f>IF(対応ガラス検索!$E$2="-","",IF(L5577&lt;=0.65,MAX($O$2:O5576)+1,""))</f>
        <v/>
      </c>
      <c r="P5577" s="144"/>
      <c r="Q5577" s="145"/>
    </row>
    <row r="5578" spans="1:17" x14ac:dyDescent="0.4">
      <c r="A5578" s="68">
        <v>5577</v>
      </c>
      <c r="B5578" s="68" t="s">
        <v>2056</v>
      </c>
      <c r="C5578" s="68" t="s">
        <v>2297</v>
      </c>
      <c r="D5578" s="68" t="s">
        <v>2121</v>
      </c>
      <c r="E5578" s="68" t="s">
        <v>2025</v>
      </c>
      <c r="F5578" s="68" t="s">
        <v>2026</v>
      </c>
      <c r="G5578" s="68" t="s">
        <v>2032</v>
      </c>
      <c r="H5578" s="68" t="s">
        <v>2033</v>
      </c>
      <c r="I5578" s="68">
        <v>13</v>
      </c>
      <c r="J5578" s="68" t="s">
        <v>2296</v>
      </c>
      <c r="K5578" s="68">
        <v>2.8</v>
      </c>
      <c r="L5578" s="68">
        <v>0.75</v>
      </c>
      <c r="M5578" s="68" t="s">
        <v>1960</v>
      </c>
      <c r="N5578" s="143">
        <f>IF(対応ガラス検索!$E$2="-","",IF(対応ガラス検索!$E$2&gt;=K5578,MAX($N$2:N5577)+1,""))</f>
        <v>5577</v>
      </c>
      <c r="O5578" s="143" t="str">
        <f>IF(対応ガラス検索!$E$2="-","",IF(L5578&lt;=0.65,MAX($O$2:O5577)+1,""))</f>
        <v/>
      </c>
      <c r="P5578" s="144"/>
      <c r="Q5578" s="145"/>
    </row>
    <row r="5579" spans="1:17" x14ac:dyDescent="0.4">
      <c r="A5579" s="68">
        <v>5578</v>
      </c>
      <c r="B5579" s="68" t="s">
        <v>2056</v>
      </c>
      <c r="C5579" s="68" t="s">
        <v>2297</v>
      </c>
      <c r="D5579" s="68" t="s">
        <v>2122</v>
      </c>
      <c r="E5579" s="68" t="s">
        <v>2025</v>
      </c>
      <c r="F5579" s="68" t="s">
        <v>2026</v>
      </c>
      <c r="G5579" s="68" t="s">
        <v>2047</v>
      </c>
      <c r="H5579" s="68" t="s">
        <v>2048</v>
      </c>
      <c r="I5579" s="68">
        <v>6</v>
      </c>
      <c r="J5579" s="68" t="s">
        <v>2296</v>
      </c>
      <c r="K5579" s="142">
        <v>3.2</v>
      </c>
      <c r="L5579" s="68">
        <v>0.74</v>
      </c>
      <c r="M5579" s="68" t="s">
        <v>2002</v>
      </c>
      <c r="N5579" s="143">
        <f>IF(対応ガラス検索!$E$2="-","",IF(対応ガラス検索!$E$2&gt;=K5579,MAX($N$2:N5578)+1,""))</f>
        <v>5578</v>
      </c>
      <c r="O5579" s="143" t="str">
        <f>IF(対応ガラス検索!$E$2="-","",IF(L5579&lt;=0.65,MAX($O$2:O5578)+1,""))</f>
        <v/>
      </c>
      <c r="P5579" s="144"/>
      <c r="Q5579" s="145"/>
    </row>
    <row r="5580" spans="1:17" x14ac:dyDescent="0.4">
      <c r="A5580" s="68">
        <v>5579</v>
      </c>
      <c r="B5580" s="68" t="s">
        <v>2056</v>
      </c>
      <c r="C5580" s="68" t="s">
        <v>2297</v>
      </c>
      <c r="D5580" s="68" t="s">
        <v>2122</v>
      </c>
      <c r="E5580" s="68" t="s">
        <v>2025</v>
      </c>
      <c r="F5580" s="68" t="s">
        <v>2026</v>
      </c>
      <c r="G5580" s="68" t="s">
        <v>2047</v>
      </c>
      <c r="H5580" s="68" t="s">
        <v>2048</v>
      </c>
      <c r="I5580" s="68">
        <v>7</v>
      </c>
      <c r="J5580" s="68" t="s">
        <v>2296</v>
      </c>
      <c r="K5580" s="68">
        <v>3.1</v>
      </c>
      <c r="L5580" s="68">
        <v>0.74</v>
      </c>
      <c r="M5580" s="68" t="s">
        <v>2002</v>
      </c>
      <c r="N5580" s="143">
        <f>IF(対応ガラス検索!$E$2="-","",IF(対応ガラス検索!$E$2&gt;=K5580,MAX($N$2:N5579)+1,""))</f>
        <v>5579</v>
      </c>
      <c r="O5580" s="143" t="str">
        <f>IF(対応ガラス検索!$E$2="-","",IF(L5580&lt;=0.65,MAX($O$2:O5579)+1,""))</f>
        <v/>
      </c>
      <c r="P5580" s="144"/>
      <c r="Q5580" s="145"/>
    </row>
    <row r="5581" spans="1:17" x14ac:dyDescent="0.4">
      <c r="A5581" s="68">
        <v>5580</v>
      </c>
      <c r="B5581" s="68" t="s">
        <v>2056</v>
      </c>
      <c r="C5581" s="68" t="s">
        <v>2297</v>
      </c>
      <c r="D5581" s="68" t="s">
        <v>2122</v>
      </c>
      <c r="E5581" s="68" t="s">
        <v>2025</v>
      </c>
      <c r="F5581" s="68" t="s">
        <v>2026</v>
      </c>
      <c r="G5581" s="68" t="s">
        <v>2047</v>
      </c>
      <c r="H5581" s="68" t="s">
        <v>2048</v>
      </c>
      <c r="I5581" s="68">
        <v>8</v>
      </c>
      <c r="J5581" s="68" t="s">
        <v>2296</v>
      </c>
      <c r="K5581" s="68">
        <v>3</v>
      </c>
      <c r="L5581" s="68">
        <v>0.75</v>
      </c>
      <c r="M5581" s="68" t="s">
        <v>2002</v>
      </c>
      <c r="N5581" s="143">
        <f>IF(対応ガラス検索!$E$2="-","",IF(対応ガラス検索!$E$2&gt;=K5581,MAX($N$2:N5580)+1,""))</f>
        <v>5580</v>
      </c>
      <c r="O5581" s="143" t="str">
        <f>IF(対応ガラス検索!$E$2="-","",IF(L5581&lt;=0.65,MAX($O$2:O5580)+1,""))</f>
        <v/>
      </c>
      <c r="P5581" s="144"/>
      <c r="Q5581" s="145"/>
    </row>
    <row r="5582" spans="1:17" x14ac:dyDescent="0.4">
      <c r="A5582" s="68">
        <v>5581</v>
      </c>
      <c r="B5582" s="68" t="s">
        <v>2056</v>
      </c>
      <c r="C5582" s="68" t="s">
        <v>2297</v>
      </c>
      <c r="D5582" s="68" t="s">
        <v>2122</v>
      </c>
      <c r="E5582" s="68" t="s">
        <v>2025</v>
      </c>
      <c r="F5582" s="68" t="s">
        <v>2026</v>
      </c>
      <c r="G5582" s="68" t="s">
        <v>2047</v>
      </c>
      <c r="H5582" s="68" t="s">
        <v>2048</v>
      </c>
      <c r="I5582" s="68">
        <v>9</v>
      </c>
      <c r="J5582" s="68" t="s">
        <v>2296</v>
      </c>
      <c r="K5582" s="68">
        <v>3</v>
      </c>
      <c r="L5582" s="68">
        <v>0.75</v>
      </c>
      <c r="M5582" s="68" t="s">
        <v>2002</v>
      </c>
      <c r="N5582" s="143">
        <f>IF(対応ガラス検索!$E$2="-","",IF(対応ガラス検索!$E$2&gt;=K5582,MAX($N$2:N5581)+1,""))</f>
        <v>5581</v>
      </c>
      <c r="O5582" s="143" t="str">
        <f>IF(対応ガラス検索!$E$2="-","",IF(L5582&lt;=0.65,MAX($O$2:O5581)+1,""))</f>
        <v/>
      </c>
      <c r="P5582" s="144"/>
      <c r="Q5582" s="145"/>
    </row>
    <row r="5583" spans="1:17" x14ac:dyDescent="0.4">
      <c r="A5583" s="68">
        <v>5582</v>
      </c>
      <c r="B5583" s="68" t="s">
        <v>2056</v>
      </c>
      <c r="C5583" s="68" t="s">
        <v>2297</v>
      </c>
      <c r="D5583" s="68" t="s">
        <v>2122</v>
      </c>
      <c r="E5583" s="68" t="s">
        <v>2025</v>
      </c>
      <c r="F5583" s="68" t="s">
        <v>2026</v>
      </c>
      <c r="G5583" s="68" t="s">
        <v>2047</v>
      </c>
      <c r="H5583" s="68" t="s">
        <v>2048</v>
      </c>
      <c r="I5583" s="68">
        <v>10</v>
      </c>
      <c r="J5583" s="68" t="s">
        <v>2296</v>
      </c>
      <c r="K5583" s="68">
        <v>2.9</v>
      </c>
      <c r="L5583" s="68">
        <v>0.75</v>
      </c>
      <c r="M5583" s="68" t="s">
        <v>2002</v>
      </c>
      <c r="N5583" s="143">
        <f>IF(対応ガラス検索!$E$2="-","",IF(対応ガラス検索!$E$2&gt;=K5583,MAX($N$2:N5582)+1,""))</f>
        <v>5582</v>
      </c>
      <c r="O5583" s="143" t="str">
        <f>IF(対応ガラス検索!$E$2="-","",IF(L5583&lt;=0.65,MAX($O$2:O5582)+1,""))</f>
        <v/>
      </c>
      <c r="P5583" s="144"/>
      <c r="Q5583" s="145"/>
    </row>
    <row r="5584" spans="1:17" x14ac:dyDescent="0.4">
      <c r="A5584" s="68">
        <v>5583</v>
      </c>
      <c r="B5584" s="68" t="s">
        <v>2056</v>
      </c>
      <c r="C5584" s="68" t="s">
        <v>2297</v>
      </c>
      <c r="D5584" s="68" t="s">
        <v>2122</v>
      </c>
      <c r="E5584" s="68" t="s">
        <v>2025</v>
      </c>
      <c r="F5584" s="68" t="s">
        <v>2026</v>
      </c>
      <c r="G5584" s="68" t="s">
        <v>2047</v>
      </c>
      <c r="H5584" s="68" t="s">
        <v>2048</v>
      </c>
      <c r="I5584" s="68">
        <v>11</v>
      </c>
      <c r="J5584" s="68" t="s">
        <v>2296</v>
      </c>
      <c r="K5584" s="142">
        <v>2.8</v>
      </c>
      <c r="L5584" s="68">
        <v>0.75</v>
      </c>
      <c r="M5584" s="68" t="s">
        <v>2002</v>
      </c>
      <c r="N5584" s="143">
        <f>IF(対応ガラス検索!$E$2="-","",IF(対応ガラス検索!$E$2&gt;=K5584,MAX($N$2:N5583)+1,""))</f>
        <v>5583</v>
      </c>
      <c r="O5584" s="143" t="str">
        <f>IF(対応ガラス検索!$E$2="-","",IF(L5584&lt;=0.65,MAX($O$2:O5583)+1,""))</f>
        <v/>
      </c>
      <c r="P5584" s="144"/>
      <c r="Q5584" s="145"/>
    </row>
    <row r="5585" spans="1:17" x14ac:dyDescent="0.4">
      <c r="A5585" s="68">
        <v>5584</v>
      </c>
      <c r="B5585" s="68" t="s">
        <v>2056</v>
      </c>
      <c r="C5585" s="68" t="s">
        <v>2297</v>
      </c>
      <c r="D5585" s="68" t="s">
        <v>2122</v>
      </c>
      <c r="E5585" s="68" t="s">
        <v>2025</v>
      </c>
      <c r="F5585" s="68" t="s">
        <v>2026</v>
      </c>
      <c r="G5585" s="68" t="s">
        <v>2047</v>
      </c>
      <c r="H5585" s="68" t="s">
        <v>2048</v>
      </c>
      <c r="I5585" s="68">
        <v>12</v>
      </c>
      <c r="J5585" s="68" t="s">
        <v>2296</v>
      </c>
      <c r="K5585" s="68">
        <v>2.8</v>
      </c>
      <c r="L5585" s="68">
        <v>0.75</v>
      </c>
      <c r="M5585" s="68" t="s">
        <v>2002</v>
      </c>
      <c r="N5585" s="143">
        <f>IF(対応ガラス検索!$E$2="-","",IF(対応ガラス検索!$E$2&gt;=K5585,MAX($N$2:N5584)+1,""))</f>
        <v>5584</v>
      </c>
      <c r="O5585" s="143" t="str">
        <f>IF(対応ガラス検索!$E$2="-","",IF(L5585&lt;=0.65,MAX($O$2:O5584)+1,""))</f>
        <v/>
      </c>
      <c r="P5585" s="144"/>
      <c r="Q5585" s="145"/>
    </row>
    <row r="5586" spans="1:17" x14ac:dyDescent="0.4">
      <c r="A5586" s="68">
        <v>5585</v>
      </c>
      <c r="B5586" s="68" t="s">
        <v>2056</v>
      </c>
      <c r="C5586" s="68" t="s">
        <v>2297</v>
      </c>
      <c r="D5586" s="68" t="s">
        <v>2122</v>
      </c>
      <c r="E5586" s="68" t="s">
        <v>2025</v>
      </c>
      <c r="F5586" s="68" t="s">
        <v>2026</v>
      </c>
      <c r="G5586" s="68" t="s">
        <v>2047</v>
      </c>
      <c r="H5586" s="68" t="s">
        <v>2048</v>
      </c>
      <c r="I5586" s="68">
        <v>13</v>
      </c>
      <c r="J5586" s="68" t="s">
        <v>2296</v>
      </c>
      <c r="K5586" s="68">
        <v>2.8</v>
      </c>
      <c r="L5586" s="68">
        <v>0.75</v>
      </c>
      <c r="M5586" s="68" t="s">
        <v>2002</v>
      </c>
      <c r="N5586" s="143">
        <f>IF(対応ガラス検索!$E$2="-","",IF(対応ガラス検索!$E$2&gt;=K5586,MAX($N$2:N5585)+1,""))</f>
        <v>5585</v>
      </c>
      <c r="O5586" s="143" t="str">
        <f>IF(対応ガラス検索!$E$2="-","",IF(L5586&lt;=0.65,MAX($O$2:O5585)+1,""))</f>
        <v/>
      </c>
      <c r="P5586" s="144"/>
      <c r="Q5586" s="145"/>
    </row>
    <row r="5587" spans="1:17" x14ac:dyDescent="0.4">
      <c r="A5587" s="68">
        <v>5586</v>
      </c>
      <c r="B5587" s="68" t="s">
        <v>2056</v>
      </c>
      <c r="C5587" s="68" t="s">
        <v>2297</v>
      </c>
      <c r="D5587" s="68" t="s">
        <v>2123</v>
      </c>
      <c r="E5587" s="68" t="s">
        <v>2029</v>
      </c>
      <c r="F5587" s="68" t="s">
        <v>2030</v>
      </c>
      <c r="G5587" s="68" t="s">
        <v>1971</v>
      </c>
      <c r="H5587" s="68" t="s">
        <v>1972</v>
      </c>
      <c r="I5587" s="68">
        <v>6</v>
      </c>
      <c r="J5587" s="68" t="s">
        <v>2296</v>
      </c>
      <c r="K5587" s="68">
        <v>3.3</v>
      </c>
      <c r="L5587" s="68">
        <v>0.77</v>
      </c>
      <c r="M5587" s="68" t="s">
        <v>1960</v>
      </c>
      <c r="N5587" s="143">
        <f>IF(対応ガラス検索!$E$2="-","",IF(対応ガラス検索!$E$2&gt;=K5587,MAX($N$2:N5586)+1,""))</f>
        <v>5586</v>
      </c>
      <c r="O5587" s="143" t="str">
        <f>IF(対応ガラス検索!$E$2="-","",IF(L5587&lt;=0.65,MAX($O$2:O5586)+1,""))</f>
        <v/>
      </c>
      <c r="P5587" s="144"/>
      <c r="Q5587" s="145"/>
    </row>
    <row r="5588" spans="1:17" x14ac:dyDescent="0.4">
      <c r="A5588" s="68">
        <v>5587</v>
      </c>
      <c r="B5588" s="68" t="s">
        <v>2056</v>
      </c>
      <c r="C5588" s="68" t="s">
        <v>2297</v>
      </c>
      <c r="D5588" s="68" t="s">
        <v>2123</v>
      </c>
      <c r="E5588" s="68" t="s">
        <v>2029</v>
      </c>
      <c r="F5588" s="68" t="s">
        <v>2030</v>
      </c>
      <c r="G5588" s="68" t="s">
        <v>1971</v>
      </c>
      <c r="H5588" s="68" t="s">
        <v>1972</v>
      </c>
      <c r="I5588" s="68">
        <v>7</v>
      </c>
      <c r="J5588" s="68" t="s">
        <v>2296</v>
      </c>
      <c r="K5588" s="68">
        <v>3.2</v>
      </c>
      <c r="L5588" s="68">
        <v>0.77</v>
      </c>
      <c r="M5588" s="68" t="s">
        <v>1960</v>
      </c>
      <c r="N5588" s="143">
        <f>IF(対応ガラス検索!$E$2="-","",IF(対応ガラス検索!$E$2&gt;=K5588,MAX($N$2:N5587)+1,""))</f>
        <v>5587</v>
      </c>
      <c r="O5588" s="143" t="str">
        <f>IF(対応ガラス検索!$E$2="-","",IF(L5588&lt;=0.65,MAX($O$2:O5587)+1,""))</f>
        <v/>
      </c>
      <c r="P5588" s="144"/>
      <c r="Q5588" s="145"/>
    </row>
    <row r="5589" spans="1:17" x14ac:dyDescent="0.4">
      <c r="A5589" s="68">
        <v>5588</v>
      </c>
      <c r="B5589" s="68" t="s">
        <v>2056</v>
      </c>
      <c r="C5589" s="68" t="s">
        <v>2297</v>
      </c>
      <c r="D5589" s="68" t="s">
        <v>2123</v>
      </c>
      <c r="E5589" s="68" t="s">
        <v>2029</v>
      </c>
      <c r="F5589" s="68" t="s">
        <v>2030</v>
      </c>
      <c r="G5589" s="68" t="s">
        <v>1971</v>
      </c>
      <c r="H5589" s="68" t="s">
        <v>1972</v>
      </c>
      <c r="I5589" s="68">
        <v>8</v>
      </c>
      <c r="J5589" s="68" t="s">
        <v>2296</v>
      </c>
      <c r="K5589" s="68">
        <v>3.1</v>
      </c>
      <c r="L5589" s="68">
        <v>0.77</v>
      </c>
      <c r="M5589" s="68" t="s">
        <v>1960</v>
      </c>
      <c r="N5589" s="143">
        <f>IF(対応ガラス検索!$E$2="-","",IF(対応ガラス検索!$E$2&gt;=K5589,MAX($N$2:N5588)+1,""))</f>
        <v>5588</v>
      </c>
      <c r="O5589" s="143" t="str">
        <f>IF(対応ガラス検索!$E$2="-","",IF(L5589&lt;=0.65,MAX($O$2:O5588)+1,""))</f>
        <v/>
      </c>
      <c r="P5589" s="144"/>
      <c r="Q5589" s="145"/>
    </row>
    <row r="5590" spans="1:17" x14ac:dyDescent="0.4">
      <c r="A5590" s="68">
        <v>5589</v>
      </c>
      <c r="B5590" s="68" t="s">
        <v>2056</v>
      </c>
      <c r="C5590" s="68" t="s">
        <v>2297</v>
      </c>
      <c r="D5590" s="68" t="s">
        <v>2123</v>
      </c>
      <c r="E5590" s="68" t="s">
        <v>2029</v>
      </c>
      <c r="F5590" s="68" t="s">
        <v>2030</v>
      </c>
      <c r="G5590" s="68" t="s">
        <v>1971</v>
      </c>
      <c r="H5590" s="68" t="s">
        <v>1972</v>
      </c>
      <c r="I5590" s="68">
        <v>9</v>
      </c>
      <c r="J5590" s="68" t="s">
        <v>2296</v>
      </c>
      <c r="K5590" s="68">
        <v>3</v>
      </c>
      <c r="L5590" s="68">
        <v>0.77</v>
      </c>
      <c r="M5590" s="68" t="s">
        <v>1960</v>
      </c>
      <c r="N5590" s="143">
        <f>IF(対応ガラス検索!$E$2="-","",IF(対応ガラス検索!$E$2&gt;=K5590,MAX($N$2:N5589)+1,""))</f>
        <v>5589</v>
      </c>
      <c r="O5590" s="143" t="str">
        <f>IF(対応ガラス検索!$E$2="-","",IF(L5590&lt;=0.65,MAX($O$2:O5589)+1,""))</f>
        <v/>
      </c>
      <c r="P5590" s="144"/>
      <c r="Q5590" s="145"/>
    </row>
    <row r="5591" spans="1:17" x14ac:dyDescent="0.4">
      <c r="A5591" s="68">
        <v>5590</v>
      </c>
      <c r="B5591" s="68" t="s">
        <v>2056</v>
      </c>
      <c r="C5591" s="68" t="s">
        <v>2297</v>
      </c>
      <c r="D5591" s="68" t="s">
        <v>2123</v>
      </c>
      <c r="E5591" s="68" t="s">
        <v>2029</v>
      </c>
      <c r="F5591" s="68" t="s">
        <v>2030</v>
      </c>
      <c r="G5591" s="68" t="s">
        <v>1971</v>
      </c>
      <c r="H5591" s="68" t="s">
        <v>1972</v>
      </c>
      <c r="I5591" s="68">
        <v>10</v>
      </c>
      <c r="J5591" s="68" t="s">
        <v>2296</v>
      </c>
      <c r="K5591" s="68">
        <v>3</v>
      </c>
      <c r="L5591" s="68">
        <v>0.77</v>
      </c>
      <c r="M5591" s="68" t="s">
        <v>1960</v>
      </c>
      <c r="N5591" s="143">
        <f>IF(対応ガラス検索!$E$2="-","",IF(対応ガラス検索!$E$2&gt;=K5591,MAX($N$2:N5590)+1,""))</f>
        <v>5590</v>
      </c>
      <c r="O5591" s="143" t="str">
        <f>IF(対応ガラス検索!$E$2="-","",IF(L5591&lt;=0.65,MAX($O$2:O5590)+1,""))</f>
        <v/>
      </c>
      <c r="P5591" s="144"/>
      <c r="Q5591" s="145"/>
    </row>
    <row r="5592" spans="1:17" x14ac:dyDescent="0.4">
      <c r="A5592" s="68">
        <v>5591</v>
      </c>
      <c r="B5592" s="68" t="s">
        <v>2056</v>
      </c>
      <c r="C5592" s="68" t="s">
        <v>2297</v>
      </c>
      <c r="D5592" s="68" t="s">
        <v>2123</v>
      </c>
      <c r="E5592" s="68" t="s">
        <v>2029</v>
      </c>
      <c r="F5592" s="68" t="s">
        <v>2030</v>
      </c>
      <c r="G5592" s="68" t="s">
        <v>1971</v>
      </c>
      <c r="H5592" s="68" t="s">
        <v>1972</v>
      </c>
      <c r="I5592" s="68">
        <v>11</v>
      </c>
      <c r="J5592" s="68" t="s">
        <v>2296</v>
      </c>
      <c r="K5592" s="142">
        <v>2.9</v>
      </c>
      <c r="L5592" s="68">
        <v>0.77</v>
      </c>
      <c r="M5592" s="68" t="s">
        <v>1960</v>
      </c>
      <c r="N5592" s="143">
        <f>IF(対応ガラス検索!$E$2="-","",IF(対応ガラス検索!$E$2&gt;=K5592,MAX($N$2:N5591)+1,""))</f>
        <v>5591</v>
      </c>
      <c r="O5592" s="143" t="str">
        <f>IF(対応ガラス検索!$E$2="-","",IF(L5592&lt;=0.65,MAX($O$2:O5591)+1,""))</f>
        <v/>
      </c>
      <c r="P5592" s="144"/>
      <c r="Q5592" s="145"/>
    </row>
    <row r="5593" spans="1:17" x14ac:dyDescent="0.4">
      <c r="A5593" s="68">
        <v>5592</v>
      </c>
      <c r="B5593" s="68" t="s">
        <v>2056</v>
      </c>
      <c r="C5593" s="68" t="s">
        <v>2297</v>
      </c>
      <c r="D5593" s="68" t="s">
        <v>2123</v>
      </c>
      <c r="E5593" s="68" t="s">
        <v>2029</v>
      </c>
      <c r="F5593" s="68" t="s">
        <v>2030</v>
      </c>
      <c r="G5593" s="68" t="s">
        <v>1971</v>
      </c>
      <c r="H5593" s="68" t="s">
        <v>1972</v>
      </c>
      <c r="I5593" s="68">
        <v>12</v>
      </c>
      <c r="J5593" s="68" t="s">
        <v>2296</v>
      </c>
      <c r="K5593" s="68">
        <v>2.9</v>
      </c>
      <c r="L5593" s="68">
        <v>0.77</v>
      </c>
      <c r="M5593" s="68" t="s">
        <v>1960</v>
      </c>
      <c r="N5593" s="143">
        <f>IF(対応ガラス検索!$E$2="-","",IF(対応ガラス検索!$E$2&gt;=K5593,MAX($N$2:N5592)+1,""))</f>
        <v>5592</v>
      </c>
      <c r="O5593" s="143" t="str">
        <f>IF(対応ガラス検索!$E$2="-","",IF(L5593&lt;=0.65,MAX($O$2:O5592)+1,""))</f>
        <v/>
      </c>
      <c r="P5593" s="144"/>
      <c r="Q5593" s="145"/>
    </row>
    <row r="5594" spans="1:17" x14ac:dyDescent="0.4">
      <c r="A5594" s="68">
        <v>5593</v>
      </c>
      <c r="B5594" s="68" t="s">
        <v>2056</v>
      </c>
      <c r="C5594" s="68" t="s">
        <v>2297</v>
      </c>
      <c r="D5594" s="68" t="s">
        <v>2123</v>
      </c>
      <c r="E5594" s="68" t="s">
        <v>2029</v>
      </c>
      <c r="F5594" s="68" t="s">
        <v>2030</v>
      </c>
      <c r="G5594" s="68" t="s">
        <v>1971</v>
      </c>
      <c r="H5594" s="68" t="s">
        <v>1972</v>
      </c>
      <c r="I5594" s="68">
        <v>13</v>
      </c>
      <c r="J5594" s="68" t="s">
        <v>2296</v>
      </c>
      <c r="K5594" s="68">
        <v>2.8</v>
      </c>
      <c r="L5594" s="68">
        <v>0.77</v>
      </c>
      <c r="M5594" s="68" t="s">
        <v>1960</v>
      </c>
      <c r="N5594" s="143">
        <f>IF(対応ガラス検索!$E$2="-","",IF(対応ガラス検索!$E$2&gt;=K5594,MAX($N$2:N5593)+1,""))</f>
        <v>5593</v>
      </c>
      <c r="O5594" s="143" t="str">
        <f>IF(対応ガラス検索!$E$2="-","",IF(L5594&lt;=0.65,MAX($O$2:O5593)+1,""))</f>
        <v/>
      </c>
      <c r="P5594" s="144"/>
      <c r="Q5594" s="145"/>
    </row>
    <row r="5595" spans="1:17" x14ac:dyDescent="0.4">
      <c r="A5595" s="68">
        <v>5594</v>
      </c>
      <c r="B5595" s="68" t="s">
        <v>2056</v>
      </c>
      <c r="C5595" s="68" t="s">
        <v>2297</v>
      </c>
      <c r="D5595" s="68" t="s">
        <v>2127</v>
      </c>
      <c r="E5595" s="68" t="s">
        <v>2029</v>
      </c>
      <c r="F5595" s="68" t="s">
        <v>2030</v>
      </c>
      <c r="G5595" s="68" t="s">
        <v>2010</v>
      </c>
      <c r="H5595" s="68" t="s">
        <v>2011</v>
      </c>
      <c r="I5595" s="68">
        <v>6</v>
      </c>
      <c r="J5595" s="68" t="s">
        <v>2296</v>
      </c>
      <c r="K5595" s="68">
        <v>3.3</v>
      </c>
      <c r="L5595" s="68">
        <v>0.76</v>
      </c>
      <c r="M5595" s="68" t="s">
        <v>1960</v>
      </c>
      <c r="N5595" s="143">
        <f>IF(対応ガラス検索!$E$2="-","",IF(対応ガラス検索!$E$2&gt;=K5595,MAX($N$2:N5594)+1,""))</f>
        <v>5594</v>
      </c>
      <c r="O5595" s="143" t="str">
        <f>IF(対応ガラス検索!$E$2="-","",IF(L5595&lt;=0.65,MAX($O$2:O5594)+1,""))</f>
        <v/>
      </c>
      <c r="P5595" s="144"/>
      <c r="Q5595" s="145"/>
    </row>
    <row r="5596" spans="1:17" x14ac:dyDescent="0.4">
      <c r="A5596" s="68">
        <v>5595</v>
      </c>
      <c r="B5596" s="68" t="s">
        <v>2056</v>
      </c>
      <c r="C5596" s="68" t="s">
        <v>2297</v>
      </c>
      <c r="D5596" s="68" t="s">
        <v>2127</v>
      </c>
      <c r="E5596" s="68" t="s">
        <v>2029</v>
      </c>
      <c r="F5596" s="68" t="s">
        <v>2030</v>
      </c>
      <c r="G5596" s="68" t="s">
        <v>2010</v>
      </c>
      <c r="H5596" s="68" t="s">
        <v>2011</v>
      </c>
      <c r="I5596" s="68">
        <v>7</v>
      </c>
      <c r="J5596" s="68" t="s">
        <v>2296</v>
      </c>
      <c r="K5596" s="68">
        <v>3.2</v>
      </c>
      <c r="L5596" s="68">
        <v>0.76</v>
      </c>
      <c r="M5596" s="68" t="s">
        <v>1960</v>
      </c>
      <c r="N5596" s="143">
        <f>IF(対応ガラス検索!$E$2="-","",IF(対応ガラス検索!$E$2&gt;=K5596,MAX($N$2:N5595)+1,""))</f>
        <v>5595</v>
      </c>
      <c r="O5596" s="143" t="str">
        <f>IF(対応ガラス検索!$E$2="-","",IF(L5596&lt;=0.65,MAX($O$2:O5595)+1,""))</f>
        <v/>
      </c>
      <c r="P5596" s="144"/>
      <c r="Q5596" s="145"/>
    </row>
    <row r="5597" spans="1:17" x14ac:dyDescent="0.4">
      <c r="A5597" s="68">
        <v>5596</v>
      </c>
      <c r="B5597" s="68" t="s">
        <v>2056</v>
      </c>
      <c r="C5597" s="68" t="s">
        <v>2297</v>
      </c>
      <c r="D5597" s="68" t="s">
        <v>2127</v>
      </c>
      <c r="E5597" s="68" t="s">
        <v>2029</v>
      </c>
      <c r="F5597" s="68" t="s">
        <v>2030</v>
      </c>
      <c r="G5597" s="68" t="s">
        <v>2010</v>
      </c>
      <c r="H5597" s="68" t="s">
        <v>2011</v>
      </c>
      <c r="I5597" s="68">
        <v>8</v>
      </c>
      <c r="J5597" s="68" t="s">
        <v>2296</v>
      </c>
      <c r="K5597" s="142">
        <v>3.1</v>
      </c>
      <c r="L5597" s="68">
        <v>0.76</v>
      </c>
      <c r="M5597" s="68" t="s">
        <v>1960</v>
      </c>
      <c r="N5597" s="143">
        <f>IF(対応ガラス検索!$E$2="-","",IF(対応ガラス検索!$E$2&gt;=K5597,MAX($N$2:N5596)+1,""))</f>
        <v>5596</v>
      </c>
      <c r="O5597" s="143" t="str">
        <f>IF(対応ガラス検索!$E$2="-","",IF(L5597&lt;=0.65,MAX($O$2:O5596)+1,""))</f>
        <v/>
      </c>
      <c r="P5597" s="144"/>
      <c r="Q5597" s="145"/>
    </row>
    <row r="5598" spans="1:17" x14ac:dyDescent="0.4">
      <c r="A5598" s="68">
        <v>5597</v>
      </c>
      <c r="B5598" s="68" t="s">
        <v>2056</v>
      </c>
      <c r="C5598" s="68" t="s">
        <v>2297</v>
      </c>
      <c r="D5598" s="68" t="s">
        <v>2127</v>
      </c>
      <c r="E5598" s="68" t="s">
        <v>2029</v>
      </c>
      <c r="F5598" s="68" t="s">
        <v>2030</v>
      </c>
      <c r="G5598" s="68" t="s">
        <v>2010</v>
      </c>
      <c r="H5598" s="68" t="s">
        <v>2011</v>
      </c>
      <c r="I5598" s="68">
        <v>9</v>
      </c>
      <c r="J5598" s="68" t="s">
        <v>2296</v>
      </c>
      <c r="K5598" s="68">
        <v>3</v>
      </c>
      <c r="L5598" s="68">
        <v>0.76</v>
      </c>
      <c r="M5598" s="68" t="s">
        <v>1960</v>
      </c>
      <c r="N5598" s="143">
        <f>IF(対応ガラス検索!$E$2="-","",IF(対応ガラス検索!$E$2&gt;=K5598,MAX($N$2:N5597)+1,""))</f>
        <v>5597</v>
      </c>
      <c r="O5598" s="143" t="str">
        <f>IF(対応ガラス検索!$E$2="-","",IF(L5598&lt;=0.65,MAX($O$2:O5597)+1,""))</f>
        <v/>
      </c>
      <c r="P5598" s="144"/>
      <c r="Q5598" s="145"/>
    </row>
    <row r="5599" spans="1:17" x14ac:dyDescent="0.4">
      <c r="A5599" s="68">
        <v>5598</v>
      </c>
      <c r="B5599" s="68" t="s">
        <v>2056</v>
      </c>
      <c r="C5599" s="68" t="s">
        <v>2297</v>
      </c>
      <c r="D5599" s="68" t="s">
        <v>2127</v>
      </c>
      <c r="E5599" s="68" t="s">
        <v>2029</v>
      </c>
      <c r="F5599" s="68" t="s">
        <v>2030</v>
      </c>
      <c r="G5599" s="68" t="s">
        <v>2010</v>
      </c>
      <c r="H5599" s="68" t="s">
        <v>2011</v>
      </c>
      <c r="I5599" s="68">
        <v>10</v>
      </c>
      <c r="J5599" s="68" t="s">
        <v>2296</v>
      </c>
      <c r="K5599" s="68">
        <v>2.9</v>
      </c>
      <c r="L5599" s="68">
        <v>0.76</v>
      </c>
      <c r="M5599" s="68" t="s">
        <v>1960</v>
      </c>
      <c r="N5599" s="143">
        <f>IF(対応ガラス検索!$E$2="-","",IF(対応ガラス検索!$E$2&gt;=K5599,MAX($N$2:N5598)+1,""))</f>
        <v>5598</v>
      </c>
      <c r="O5599" s="143" t="str">
        <f>IF(対応ガラス検索!$E$2="-","",IF(L5599&lt;=0.65,MAX($O$2:O5598)+1,""))</f>
        <v/>
      </c>
      <c r="P5599" s="144"/>
      <c r="Q5599" s="145"/>
    </row>
    <row r="5600" spans="1:17" x14ac:dyDescent="0.4">
      <c r="A5600" s="68">
        <v>5599</v>
      </c>
      <c r="B5600" s="68" t="s">
        <v>2056</v>
      </c>
      <c r="C5600" s="68" t="s">
        <v>2297</v>
      </c>
      <c r="D5600" s="68" t="s">
        <v>2127</v>
      </c>
      <c r="E5600" s="68" t="s">
        <v>2029</v>
      </c>
      <c r="F5600" s="68" t="s">
        <v>2030</v>
      </c>
      <c r="G5600" s="68" t="s">
        <v>2010</v>
      </c>
      <c r="H5600" s="68" t="s">
        <v>2011</v>
      </c>
      <c r="I5600" s="68">
        <v>11</v>
      </c>
      <c r="J5600" s="68" t="s">
        <v>2296</v>
      </c>
      <c r="K5600" s="68">
        <v>2.9</v>
      </c>
      <c r="L5600" s="68">
        <v>0.76</v>
      </c>
      <c r="M5600" s="68" t="s">
        <v>1960</v>
      </c>
      <c r="N5600" s="143">
        <f>IF(対応ガラス検索!$E$2="-","",IF(対応ガラス検索!$E$2&gt;=K5600,MAX($N$2:N5599)+1,""))</f>
        <v>5599</v>
      </c>
      <c r="O5600" s="143" t="str">
        <f>IF(対応ガラス検索!$E$2="-","",IF(L5600&lt;=0.65,MAX($O$2:O5599)+1,""))</f>
        <v/>
      </c>
      <c r="P5600" s="144"/>
      <c r="Q5600" s="145"/>
    </row>
    <row r="5601" spans="1:17" x14ac:dyDescent="0.4">
      <c r="A5601" s="68">
        <v>5600</v>
      </c>
      <c r="B5601" s="68" t="s">
        <v>2056</v>
      </c>
      <c r="C5601" s="68" t="s">
        <v>2297</v>
      </c>
      <c r="D5601" s="68" t="s">
        <v>2127</v>
      </c>
      <c r="E5601" s="68" t="s">
        <v>2029</v>
      </c>
      <c r="F5601" s="68" t="s">
        <v>2030</v>
      </c>
      <c r="G5601" s="68" t="s">
        <v>2010</v>
      </c>
      <c r="H5601" s="68" t="s">
        <v>2011</v>
      </c>
      <c r="I5601" s="68">
        <v>12</v>
      </c>
      <c r="J5601" s="68" t="s">
        <v>2296</v>
      </c>
      <c r="K5601" s="68">
        <v>2.8</v>
      </c>
      <c r="L5601" s="68">
        <v>0.76</v>
      </c>
      <c r="M5601" s="68" t="s">
        <v>1960</v>
      </c>
      <c r="N5601" s="143">
        <f>IF(対応ガラス検索!$E$2="-","",IF(対応ガラス検索!$E$2&gt;=K5601,MAX($N$2:N5600)+1,""))</f>
        <v>5600</v>
      </c>
      <c r="O5601" s="143" t="str">
        <f>IF(対応ガラス検索!$E$2="-","",IF(L5601&lt;=0.65,MAX($O$2:O5600)+1,""))</f>
        <v/>
      </c>
      <c r="P5601" s="144"/>
      <c r="Q5601" s="145"/>
    </row>
    <row r="5602" spans="1:17" x14ac:dyDescent="0.4">
      <c r="A5602" s="68">
        <v>5601</v>
      </c>
      <c r="B5602" s="68" t="s">
        <v>2056</v>
      </c>
      <c r="C5602" s="68" t="s">
        <v>2297</v>
      </c>
      <c r="D5602" s="68" t="s">
        <v>2057</v>
      </c>
      <c r="E5602" s="68" t="s">
        <v>1971</v>
      </c>
      <c r="F5602" s="68" t="s">
        <v>1972</v>
      </c>
      <c r="G5602" s="68" t="s">
        <v>2010</v>
      </c>
      <c r="H5602" s="68" t="s">
        <v>2011</v>
      </c>
      <c r="I5602" s="68">
        <v>6</v>
      </c>
      <c r="J5602" s="68" t="s">
        <v>2296</v>
      </c>
      <c r="K5602" s="68">
        <v>3.3</v>
      </c>
      <c r="L5602" s="68">
        <v>0.76</v>
      </c>
      <c r="M5602" s="68" t="s">
        <v>1960</v>
      </c>
      <c r="N5602" s="143">
        <f>IF(対応ガラス検索!$E$2="-","",IF(対応ガラス検索!$E$2&gt;=K5602,MAX($N$2:N5601)+1,""))</f>
        <v>5601</v>
      </c>
      <c r="O5602" s="143" t="str">
        <f>IF(対応ガラス検索!$E$2="-","",IF(L5602&lt;=0.65,MAX($O$2:O5601)+1,""))</f>
        <v/>
      </c>
      <c r="P5602" s="144"/>
      <c r="Q5602" s="145"/>
    </row>
    <row r="5603" spans="1:17" x14ac:dyDescent="0.4">
      <c r="A5603" s="68">
        <v>5602</v>
      </c>
      <c r="B5603" s="68" t="s">
        <v>2056</v>
      </c>
      <c r="C5603" s="68" t="s">
        <v>2297</v>
      </c>
      <c r="D5603" s="68" t="s">
        <v>2057</v>
      </c>
      <c r="E5603" s="68" t="s">
        <v>1971</v>
      </c>
      <c r="F5603" s="68" t="s">
        <v>1972</v>
      </c>
      <c r="G5603" s="68" t="s">
        <v>2010</v>
      </c>
      <c r="H5603" s="68" t="s">
        <v>2011</v>
      </c>
      <c r="I5603" s="68">
        <v>7</v>
      </c>
      <c r="J5603" s="68" t="s">
        <v>2296</v>
      </c>
      <c r="K5603" s="68">
        <v>3.2</v>
      </c>
      <c r="L5603" s="68">
        <v>0.76</v>
      </c>
      <c r="M5603" s="68" t="s">
        <v>1960</v>
      </c>
      <c r="N5603" s="143">
        <f>IF(対応ガラス検索!$E$2="-","",IF(対応ガラス検索!$E$2&gt;=K5603,MAX($N$2:N5602)+1,""))</f>
        <v>5602</v>
      </c>
      <c r="O5603" s="143" t="str">
        <f>IF(対応ガラス検索!$E$2="-","",IF(L5603&lt;=0.65,MAX($O$2:O5602)+1,""))</f>
        <v/>
      </c>
      <c r="P5603" s="144"/>
      <c r="Q5603" s="145"/>
    </row>
    <row r="5604" spans="1:17" x14ac:dyDescent="0.4">
      <c r="A5604" s="68">
        <v>5603</v>
      </c>
      <c r="B5604" s="68" t="s">
        <v>2056</v>
      </c>
      <c r="C5604" s="68" t="s">
        <v>2297</v>
      </c>
      <c r="D5604" s="68" t="s">
        <v>2057</v>
      </c>
      <c r="E5604" s="68" t="s">
        <v>1971</v>
      </c>
      <c r="F5604" s="68" t="s">
        <v>1972</v>
      </c>
      <c r="G5604" s="68" t="s">
        <v>2010</v>
      </c>
      <c r="H5604" s="68" t="s">
        <v>2011</v>
      </c>
      <c r="I5604" s="68">
        <v>8</v>
      </c>
      <c r="J5604" s="68" t="s">
        <v>2296</v>
      </c>
      <c r="K5604" s="68">
        <v>3.1</v>
      </c>
      <c r="L5604" s="68">
        <v>0.76</v>
      </c>
      <c r="M5604" s="68" t="s">
        <v>1960</v>
      </c>
      <c r="N5604" s="143">
        <f>IF(対応ガラス検索!$E$2="-","",IF(対応ガラス検索!$E$2&gt;=K5604,MAX($N$2:N5603)+1,""))</f>
        <v>5603</v>
      </c>
      <c r="O5604" s="143" t="str">
        <f>IF(対応ガラス検索!$E$2="-","",IF(L5604&lt;=0.65,MAX($O$2:O5603)+1,""))</f>
        <v/>
      </c>
      <c r="P5604" s="144"/>
      <c r="Q5604" s="145"/>
    </row>
    <row r="5605" spans="1:17" x14ac:dyDescent="0.4">
      <c r="A5605" s="68">
        <v>5604</v>
      </c>
      <c r="B5605" s="68" t="s">
        <v>2056</v>
      </c>
      <c r="C5605" s="68" t="s">
        <v>2297</v>
      </c>
      <c r="D5605" s="68" t="s">
        <v>2057</v>
      </c>
      <c r="E5605" s="68" t="s">
        <v>1971</v>
      </c>
      <c r="F5605" s="68" t="s">
        <v>1972</v>
      </c>
      <c r="G5605" s="68" t="s">
        <v>2010</v>
      </c>
      <c r="H5605" s="68" t="s">
        <v>2011</v>
      </c>
      <c r="I5605" s="68">
        <v>9</v>
      </c>
      <c r="J5605" s="68" t="s">
        <v>2296</v>
      </c>
      <c r="K5605" s="68">
        <v>3</v>
      </c>
      <c r="L5605" s="68">
        <v>0.76</v>
      </c>
      <c r="M5605" s="68" t="s">
        <v>1960</v>
      </c>
      <c r="N5605" s="143">
        <f>IF(対応ガラス検索!$E$2="-","",IF(対応ガラス検索!$E$2&gt;=K5605,MAX($N$2:N5604)+1,""))</f>
        <v>5604</v>
      </c>
      <c r="O5605" s="143" t="str">
        <f>IF(対応ガラス検索!$E$2="-","",IF(L5605&lt;=0.65,MAX($O$2:O5604)+1,""))</f>
        <v/>
      </c>
      <c r="P5605" s="144"/>
      <c r="Q5605" s="145"/>
    </row>
    <row r="5606" spans="1:17" x14ac:dyDescent="0.4">
      <c r="A5606" s="68">
        <v>5605</v>
      </c>
      <c r="B5606" s="68" t="s">
        <v>2056</v>
      </c>
      <c r="C5606" s="68" t="s">
        <v>2297</v>
      </c>
      <c r="D5606" s="68" t="s">
        <v>2057</v>
      </c>
      <c r="E5606" s="68" t="s">
        <v>1971</v>
      </c>
      <c r="F5606" s="68" t="s">
        <v>1972</v>
      </c>
      <c r="G5606" s="68" t="s">
        <v>2010</v>
      </c>
      <c r="H5606" s="68" t="s">
        <v>2011</v>
      </c>
      <c r="I5606" s="68">
        <v>10</v>
      </c>
      <c r="J5606" s="68" t="s">
        <v>2296</v>
      </c>
      <c r="K5606" s="68">
        <v>3</v>
      </c>
      <c r="L5606" s="68">
        <v>0.76</v>
      </c>
      <c r="M5606" s="68" t="s">
        <v>1960</v>
      </c>
      <c r="N5606" s="143">
        <f>IF(対応ガラス検索!$E$2="-","",IF(対応ガラス検索!$E$2&gt;=K5606,MAX($N$2:N5605)+1,""))</f>
        <v>5605</v>
      </c>
      <c r="O5606" s="143" t="str">
        <f>IF(対応ガラス検索!$E$2="-","",IF(L5606&lt;=0.65,MAX($O$2:O5605)+1,""))</f>
        <v/>
      </c>
      <c r="P5606" s="144"/>
      <c r="Q5606" s="145"/>
    </row>
    <row r="5607" spans="1:17" x14ac:dyDescent="0.4">
      <c r="A5607" s="68">
        <v>5606</v>
      </c>
      <c r="B5607" s="68" t="s">
        <v>2056</v>
      </c>
      <c r="C5607" s="68" t="s">
        <v>2297</v>
      </c>
      <c r="D5607" s="68" t="s">
        <v>2057</v>
      </c>
      <c r="E5607" s="68" t="s">
        <v>1971</v>
      </c>
      <c r="F5607" s="68" t="s">
        <v>1972</v>
      </c>
      <c r="G5607" s="68" t="s">
        <v>2010</v>
      </c>
      <c r="H5607" s="68" t="s">
        <v>2011</v>
      </c>
      <c r="I5607" s="68">
        <v>11</v>
      </c>
      <c r="J5607" s="68" t="s">
        <v>2296</v>
      </c>
      <c r="K5607" s="68">
        <v>2.9</v>
      </c>
      <c r="L5607" s="68">
        <v>0.76</v>
      </c>
      <c r="M5607" s="68" t="s">
        <v>1960</v>
      </c>
      <c r="N5607" s="143">
        <f>IF(対応ガラス検索!$E$2="-","",IF(対応ガラス検索!$E$2&gt;=K5607,MAX($N$2:N5606)+1,""))</f>
        <v>5606</v>
      </c>
      <c r="O5607" s="143" t="str">
        <f>IF(対応ガラス検索!$E$2="-","",IF(L5607&lt;=0.65,MAX($O$2:O5606)+1,""))</f>
        <v/>
      </c>
      <c r="P5607" s="144"/>
      <c r="Q5607" s="145"/>
    </row>
    <row r="5608" spans="1:17" x14ac:dyDescent="0.4">
      <c r="A5608" s="68">
        <v>5607</v>
      </c>
      <c r="B5608" s="68" t="s">
        <v>2056</v>
      </c>
      <c r="C5608" s="68" t="s">
        <v>2297</v>
      </c>
      <c r="D5608" s="68" t="s">
        <v>2057</v>
      </c>
      <c r="E5608" s="68" t="s">
        <v>1971</v>
      </c>
      <c r="F5608" s="68" t="s">
        <v>1972</v>
      </c>
      <c r="G5608" s="68" t="s">
        <v>2010</v>
      </c>
      <c r="H5608" s="68" t="s">
        <v>2011</v>
      </c>
      <c r="I5608" s="68">
        <v>12</v>
      </c>
      <c r="J5608" s="68" t="s">
        <v>2296</v>
      </c>
      <c r="K5608" s="68">
        <v>2.9</v>
      </c>
      <c r="L5608" s="68">
        <v>0.76</v>
      </c>
      <c r="M5608" s="68" t="s">
        <v>1960</v>
      </c>
      <c r="N5608" s="143">
        <f>IF(対応ガラス検索!$E$2="-","",IF(対応ガラス検索!$E$2&gt;=K5608,MAX($N$2:N5607)+1,""))</f>
        <v>5607</v>
      </c>
      <c r="O5608" s="143" t="str">
        <f>IF(対応ガラス検索!$E$2="-","",IF(L5608&lt;=0.65,MAX($O$2:O5607)+1,""))</f>
        <v/>
      </c>
      <c r="P5608" s="144"/>
      <c r="Q5608" s="145"/>
    </row>
    <row r="5609" spans="1:17" x14ac:dyDescent="0.4">
      <c r="A5609" s="68">
        <v>5608</v>
      </c>
      <c r="B5609" s="68" t="s">
        <v>2056</v>
      </c>
      <c r="C5609" s="68" t="s">
        <v>2297</v>
      </c>
      <c r="D5609" s="68" t="s">
        <v>2058</v>
      </c>
      <c r="E5609" s="68" t="s">
        <v>1971</v>
      </c>
      <c r="F5609" s="68" t="s">
        <v>1972</v>
      </c>
      <c r="G5609" s="68" t="s">
        <v>2020</v>
      </c>
      <c r="H5609" s="68" t="s">
        <v>2021</v>
      </c>
      <c r="I5609" s="68">
        <v>6</v>
      </c>
      <c r="J5609" s="68" t="s">
        <v>2296</v>
      </c>
      <c r="K5609" s="68">
        <v>3.3</v>
      </c>
      <c r="L5609" s="68">
        <v>0.75</v>
      </c>
      <c r="M5609" s="68" t="s">
        <v>1960</v>
      </c>
      <c r="N5609" s="143">
        <f>IF(対応ガラス検索!$E$2="-","",IF(対応ガラス検索!$E$2&gt;=K5609,MAX($N$2:N5608)+1,""))</f>
        <v>5608</v>
      </c>
      <c r="O5609" s="143" t="str">
        <f>IF(対応ガラス検索!$E$2="-","",IF(L5609&lt;=0.65,MAX($O$2:O5608)+1,""))</f>
        <v/>
      </c>
      <c r="P5609" s="144"/>
      <c r="Q5609" s="145"/>
    </row>
    <row r="5610" spans="1:17" x14ac:dyDescent="0.4">
      <c r="A5610" s="68">
        <v>5609</v>
      </c>
      <c r="B5610" s="68" t="s">
        <v>2056</v>
      </c>
      <c r="C5610" s="68" t="s">
        <v>2297</v>
      </c>
      <c r="D5610" s="68" t="s">
        <v>2058</v>
      </c>
      <c r="E5610" s="68" t="s">
        <v>1971</v>
      </c>
      <c r="F5610" s="68" t="s">
        <v>1972</v>
      </c>
      <c r="G5610" s="68" t="s">
        <v>2020</v>
      </c>
      <c r="H5610" s="68" t="s">
        <v>2021</v>
      </c>
      <c r="I5610" s="68">
        <v>7</v>
      </c>
      <c r="J5610" s="68" t="s">
        <v>2296</v>
      </c>
      <c r="K5610" s="142">
        <v>3.2</v>
      </c>
      <c r="L5610" s="68">
        <v>0.75</v>
      </c>
      <c r="M5610" s="68" t="s">
        <v>1960</v>
      </c>
      <c r="N5610" s="143">
        <f>IF(対応ガラス検索!$E$2="-","",IF(対応ガラス検索!$E$2&gt;=K5610,MAX($N$2:N5609)+1,""))</f>
        <v>5609</v>
      </c>
      <c r="O5610" s="143" t="str">
        <f>IF(対応ガラス検索!$E$2="-","",IF(L5610&lt;=0.65,MAX($O$2:O5609)+1,""))</f>
        <v/>
      </c>
      <c r="P5610" s="144"/>
      <c r="Q5610" s="145"/>
    </row>
    <row r="5611" spans="1:17" x14ac:dyDescent="0.4">
      <c r="A5611" s="68">
        <v>5610</v>
      </c>
      <c r="B5611" s="68" t="s">
        <v>2056</v>
      </c>
      <c r="C5611" s="68" t="s">
        <v>2297</v>
      </c>
      <c r="D5611" s="68" t="s">
        <v>2058</v>
      </c>
      <c r="E5611" s="68" t="s">
        <v>1971</v>
      </c>
      <c r="F5611" s="68" t="s">
        <v>1972</v>
      </c>
      <c r="G5611" s="68" t="s">
        <v>2020</v>
      </c>
      <c r="H5611" s="68" t="s">
        <v>2021</v>
      </c>
      <c r="I5611" s="68">
        <v>8</v>
      </c>
      <c r="J5611" s="68" t="s">
        <v>2296</v>
      </c>
      <c r="K5611" s="68">
        <v>3.1</v>
      </c>
      <c r="L5611" s="68">
        <v>0.75</v>
      </c>
      <c r="M5611" s="68" t="s">
        <v>1960</v>
      </c>
      <c r="N5611" s="143">
        <f>IF(対応ガラス検索!$E$2="-","",IF(対応ガラス検索!$E$2&gt;=K5611,MAX($N$2:N5610)+1,""))</f>
        <v>5610</v>
      </c>
      <c r="O5611" s="143" t="str">
        <f>IF(対応ガラス検索!$E$2="-","",IF(L5611&lt;=0.65,MAX($O$2:O5610)+1,""))</f>
        <v/>
      </c>
      <c r="P5611" s="144"/>
      <c r="Q5611" s="145"/>
    </row>
    <row r="5612" spans="1:17" x14ac:dyDescent="0.4">
      <c r="A5612" s="68">
        <v>5611</v>
      </c>
      <c r="B5612" s="68" t="s">
        <v>2056</v>
      </c>
      <c r="C5612" s="68" t="s">
        <v>2297</v>
      </c>
      <c r="D5612" s="68" t="s">
        <v>2058</v>
      </c>
      <c r="E5612" s="68" t="s">
        <v>1971</v>
      </c>
      <c r="F5612" s="68" t="s">
        <v>1972</v>
      </c>
      <c r="G5612" s="68" t="s">
        <v>2020</v>
      </c>
      <c r="H5612" s="68" t="s">
        <v>2021</v>
      </c>
      <c r="I5612" s="68">
        <v>9</v>
      </c>
      <c r="J5612" s="68" t="s">
        <v>2296</v>
      </c>
      <c r="K5612" s="68">
        <v>3</v>
      </c>
      <c r="L5612" s="68">
        <v>0.75</v>
      </c>
      <c r="M5612" s="68" t="s">
        <v>1960</v>
      </c>
      <c r="N5612" s="143">
        <f>IF(対応ガラス検索!$E$2="-","",IF(対応ガラス検索!$E$2&gt;=K5612,MAX($N$2:N5611)+1,""))</f>
        <v>5611</v>
      </c>
      <c r="O5612" s="143" t="str">
        <f>IF(対応ガラス検索!$E$2="-","",IF(L5612&lt;=0.65,MAX($O$2:O5611)+1,""))</f>
        <v/>
      </c>
      <c r="P5612" s="144"/>
      <c r="Q5612" s="145"/>
    </row>
    <row r="5613" spans="1:17" x14ac:dyDescent="0.4">
      <c r="A5613" s="68">
        <v>5612</v>
      </c>
      <c r="B5613" s="68" t="s">
        <v>2056</v>
      </c>
      <c r="C5613" s="68" t="s">
        <v>2297</v>
      </c>
      <c r="D5613" s="68" t="s">
        <v>2058</v>
      </c>
      <c r="E5613" s="68" t="s">
        <v>1971</v>
      </c>
      <c r="F5613" s="68" t="s">
        <v>1972</v>
      </c>
      <c r="G5613" s="68" t="s">
        <v>2020</v>
      </c>
      <c r="H5613" s="68" t="s">
        <v>2021</v>
      </c>
      <c r="I5613" s="68">
        <v>10</v>
      </c>
      <c r="J5613" s="68" t="s">
        <v>2296</v>
      </c>
      <c r="K5613" s="68">
        <v>2.9</v>
      </c>
      <c r="L5613" s="68">
        <v>0.75</v>
      </c>
      <c r="M5613" s="68" t="s">
        <v>1960</v>
      </c>
      <c r="N5613" s="143">
        <f>IF(対応ガラス検索!$E$2="-","",IF(対応ガラス検索!$E$2&gt;=K5613,MAX($N$2:N5612)+1,""))</f>
        <v>5612</v>
      </c>
      <c r="O5613" s="143" t="str">
        <f>IF(対応ガラス検索!$E$2="-","",IF(L5613&lt;=0.65,MAX($O$2:O5612)+1,""))</f>
        <v/>
      </c>
      <c r="P5613" s="144"/>
      <c r="Q5613" s="145"/>
    </row>
    <row r="5614" spans="1:17" x14ac:dyDescent="0.4">
      <c r="A5614" s="68">
        <v>5613</v>
      </c>
      <c r="B5614" s="68" t="s">
        <v>2056</v>
      </c>
      <c r="C5614" s="68" t="s">
        <v>2297</v>
      </c>
      <c r="D5614" s="68" t="s">
        <v>2058</v>
      </c>
      <c r="E5614" s="68" t="s">
        <v>1971</v>
      </c>
      <c r="F5614" s="68" t="s">
        <v>1972</v>
      </c>
      <c r="G5614" s="68" t="s">
        <v>2020</v>
      </c>
      <c r="H5614" s="68" t="s">
        <v>2021</v>
      </c>
      <c r="I5614" s="68">
        <v>11</v>
      </c>
      <c r="J5614" s="68" t="s">
        <v>2296</v>
      </c>
      <c r="K5614" s="68">
        <v>2.9</v>
      </c>
      <c r="L5614" s="68">
        <v>0.75</v>
      </c>
      <c r="M5614" s="68" t="s">
        <v>1960</v>
      </c>
      <c r="N5614" s="143">
        <f>IF(対応ガラス検索!$E$2="-","",IF(対応ガラス検索!$E$2&gt;=K5614,MAX($N$2:N5613)+1,""))</f>
        <v>5613</v>
      </c>
      <c r="O5614" s="143" t="str">
        <f>IF(対応ガラス検索!$E$2="-","",IF(L5614&lt;=0.65,MAX($O$2:O5613)+1,""))</f>
        <v/>
      </c>
      <c r="P5614" s="144"/>
      <c r="Q5614" s="145"/>
    </row>
    <row r="5615" spans="1:17" x14ac:dyDescent="0.4">
      <c r="A5615" s="68">
        <v>5614</v>
      </c>
      <c r="B5615" s="68" t="s">
        <v>2056</v>
      </c>
      <c r="C5615" s="68" t="s">
        <v>2297</v>
      </c>
      <c r="D5615" s="68" t="s">
        <v>2058</v>
      </c>
      <c r="E5615" s="68" t="s">
        <v>1971</v>
      </c>
      <c r="F5615" s="68" t="s">
        <v>1972</v>
      </c>
      <c r="G5615" s="68" t="s">
        <v>2020</v>
      </c>
      <c r="H5615" s="68" t="s">
        <v>2021</v>
      </c>
      <c r="I5615" s="68">
        <v>12</v>
      </c>
      <c r="J5615" s="68" t="s">
        <v>2296</v>
      </c>
      <c r="K5615" s="68">
        <v>2.8</v>
      </c>
      <c r="L5615" s="68">
        <v>0.75</v>
      </c>
      <c r="M5615" s="68" t="s">
        <v>1960</v>
      </c>
      <c r="N5615" s="143">
        <f>IF(対応ガラス検索!$E$2="-","",IF(対応ガラス検索!$E$2&gt;=K5615,MAX($N$2:N5614)+1,""))</f>
        <v>5614</v>
      </c>
      <c r="O5615" s="143" t="str">
        <f>IF(対応ガラス検索!$E$2="-","",IF(L5615&lt;=0.65,MAX($O$2:O5614)+1,""))</f>
        <v/>
      </c>
      <c r="P5615" s="144"/>
      <c r="Q5615" s="145"/>
    </row>
    <row r="5616" spans="1:17" x14ac:dyDescent="0.4">
      <c r="A5616" s="68">
        <v>5615</v>
      </c>
      <c r="B5616" s="68" t="s">
        <v>2056</v>
      </c>
      <c r="C5616" s="68" t="s">
        <v>2297</v>
      </c>
      <c r="D5616" s="68" t="s">
        <v>2058</v>
      </c>
      <c r="E5616" s="68" t="s">
        <v>1971</v>
      </c>
      <c r="F5616" s="68" t="s">
        <v>1972</v>
      </c>
      <c r="G5616" s="68" t="s">
        <v>2020</v>
      </c>
      <c r="H5616" s="68" t="s">
        <v>2021</v>
      </c>
      <c r="I5616" s="68">
        <v>13</v>
      </c>
      <c r="J5616" s="68" t="s">
        <v>2296</v>
      </c>
      <c r="K5616" s="68">
        <v>2.8</v>
      </c>
      <c r="L5616" s="68">
        <v>0.75</v>
      </c>
      <c r="M5616" s="68" t="s">
        <v>1960</v>
      </c>
      <c r="N5616" s="143">
        <f>IF(対応ガラス検索!$E$2="-","",IF(対応ガラス検索!$E$2&gt;=K5616,MAX($N$2:N5615)+1,""))</f>
        <v>5615</v>
      </c>
      <c r="O5616" s="143" t="str">
        <f>IF(対応ガラス検索!$E$2="-","",IF(L5616&lt;=0.65,MAX($O$2:O5615)+1,""))</f>
        <v/>
      </c>
      <c r="P5616" s="144"/>
      <c r="Q5616" s="145"/>
    </row>
    <row r="5617" spans="1:17" x14ac:dyDescent="0.4">
      <c r="A5617" s="68">
        <v>5616</v>
      </c>
      <c r="B5617" s="68" t="s">
        <v>2056</v>
      </c>
      <c r="C5617" s="68" t="s">
        <v>2297</v>
      </c>
      <c r="D5617" s="68" t="s">
        <v>2059</v>
      </c>
      <c r="E5617" s="68" t="s">
        <v>1971</v>
      </c>
      <c r="F5617" s="68" t="s">
        <v>1972</v>
      </c>
      <c r="G5617" s="68" t="s">
        <v>2032</v>
      </c>
      <c r="H5617" s="68" t="s">
        <v>2033</v>
      </c>
      <c r="I5617" s="68">
        <v>6</v>
      </c>
      <c r="J5617" s="68" t="s">
        <v>2296</v>
      </c>
      <c r="K5617" s="68">
        <v>3.3</v>
      </c>
      <c r="L5617" s="68">
        <v>0.74</v>
      </c>
      <c r="M5617" s="68" t="s">
        <v>1960</v>
      </c>
      <c r="N5617" s="143">
        <f>IF(対応ガラス検索!$E$2="-","",IF(対応ガラス検索!$E$2&gt;=K5617,MAX($N$2:N5616)+1,""))</f>
        <v>5616</v>
      </c>
      <c r="O5617" s="143" t="str">
        <f>IF(対応ガラス検索!$E$2="-","",IF(L5617&lt;=0.65,MAX($O$2:O5616)+1,""))</f>
        <v/>
      </c>
      <c r="P5617" s="144"/>
      <c r="Q5617" s="145"/>
    </row>
    <row r="5618" spans="1:17" x14ac:dyDescent="0.4">
      <c r="A5618" s="68">
        <v>5617</v>
      </c>
      <c r="B5618" s="68" t="s">
        <v>2056</v>
      </c>
      <c r="C5618" s="68" t="s">
        <v>2297</v>
      </c>
      <c r="D5618" s="68" t="s">
        <v>2059</v>
      </c>
      <c r="E5618" s="68" t="s">
        <v>1971</v>
      </c>
      <c r="F5618" s="68" t="s">
        <v>1972</v>
      </c>
      <c r="G5618" s="68" t="s">
        <v>2032</v>
      </c>
      <c r="H5618" s="68" t="s">
        <v>2033</v>
      </c>
      <c r="I5618" s="68">
        <v>7</v>
      </c>
      <c r="J5618" s="68" t="s">
        <v>2296</v>
      </c>
      <c r="K5618" s="142">
        <v>3.1</v>
      </c>
      <c r="L5618" s="68">
        <v>0.74</v>
      </c>
      <c r="M5618" s="68" t="s">
        <v>1960</v>
      </c>
      <c r="N5618" s="143">
        <f>IF(対応ガラス検索!$E$2="-","",IF(対応ガラス検索!$E$2&gt;=K5618,MAX($N$2:N5617)+1,""))</f>
        <v>5617</v>
      </c>
      <c r="O5618" s="143" t="str">
        <f>IF(対応ガラス検索!$E$2="-","",IF(L5618&lt;=0.65,MAX($O$2:O5617)+1,""))</f>
        <v/>
      </c>
      <c r="P5618" s="144"/>
      <c r="Q5618" s="145"/>
    </row>
    <row r="5619" spans="1:17" x14ac:dyDescent="0.4">
      <c r="A5619" s="68">
        <v>5618</v>
      </c>
      <c r="B5619" s="68" t="s">
        <v>2056</v>
      </c>
      <c r="C5619" s="68" t="s">
        <v>2297</v>
      </c>
      <c r="D5619" s="68" t="s">
        <v>2059</v>
      </c>
      <c r="E5619" s="68" t="s">
        <v>1971</v>
      </c>
      <c r="F5619" s="68" t="s">
        <v>1972</v>
      </c>
      <c r="G5619" s="68" t="s">
        <v>2032</v>
      </c>
      <c r="H5619" s="68" t="s">
        <v>2033</v>
      </c>
      <c r="I5619" s="68">
        <v>8</v>
      </c>
      <c r="J5619" s="68" t="s">
        <v>2296</v>
      </c>
      <c r="K5619" s="68">
        <v>3.1</v>
      </c>
      <c r="L5619" s="68">
        <v>0.74</v>
      </c>
      <c r="M5619" s="68" t="s">
        <v>1960</v>
      </c>
      <c r="N5619" s="143">
        <f>IF(対応ガラス検索!$E$2="-","",IF(対応ガラス検索!$E$2&gt;=K5619,MAX($N$2:N5618)+1,""))</f>
        <v>5618</v>
      </c>
      <c r="O5619" s="143" t="str">
        <f>IF(対応ガラス検索!$E$2="-","",IF(L5619&lt;=0.65,MAX($O$2:O5618)+1,""))</f>
        <v/>
      </c>
      <c r="P5619" s="144"/>
      <c r="Q5619" s="145"/>
    </row>
    <row r="5620" spans="1:17" x14ac:dyDescent="0.4">
      <c r="A5620" s="68">
        <v>5619</v>
      </c>
      <c r="B5620" s="68" t="s">
        <v>2056</v>
      </c>
      <c r="C5620" s="68" t="s">
        <v>2297</v>
      </c>
      <c r="D5620" s="68" t="s">
        <v>2059</v>
      </c>
      <c r="E5620" s="68" t="s">
        <v>1971</v>
      </c>
      <c r="F5620" s="68" t="s">
        <v>1972</v>
      </c>
      <c r="G5620" s="68" t="s">
        <v>2032</v>
      </c>
      <c r="H5620" s="68" t="s">
        <v>2033</v>
      </c>
      <c r="I5620" s="68">
        <v>9</v>
      </c>
      <c r="J5620" s="68" t="s">
        <v>2296</v>
      </c>
      <c r="K5620" s="68">
        <v>3</v>
      </c>
      <c r="L5620" s="68">
        <v>0.74</v>
      </c>
      <c r="M5620" s="68" t="s">
        <v>1960</v>
      </c>
      <c r="N5620" s="143">
        <f>IF(対応ガラス検索!$E$2="-","",IF(対応ガラス検索!$E$2&gt;=K5620,MAX($N$2:N5619)+1,""))</f>
        <v>5619</v>
      </c>
      <c r="O5620" s="143" t="str">
        <f>IF(対応ガラス検索!$E$2="-","",IF(L5620&lt;=0.65,MAX($O$2:O5619)+1,""))</f>
        <v/>
      </c>
      <c r="P5620" s="144"/>
      <c r="Q5620" s="145"/>
    </row>
    <row r="5621" spans="1:17" x14ac:dyDescent="0.4">
      <c r="A5621" s="68">
        <v>5620</v>
      </c>
      <c r="B5621" s="68" t="s">
        <v>2056</v>
      </c>
      <c r="C5621" s="68" t="s">
        <v>2297</v>
      </c>
      <c r="D5621" s="68" t="s">
        <v>2059</v>
      </c>
      <c r="E5621" s="68" t="s">
        <v>1971</v>
      </c>
      <c r="F5621" s="68" t="s">
        <v>1972</v>
      </c>
      <c r="G5621" s="68" t="s">
        <v>2032</v>
      </c>
      <c r="H5621" s="68" t="s">
        <v>2033</v>
      </c>
      <c r="I5621" s="68">
        <v>10</v>
      </c>
      <c r="J5621" s="68" t="s">
        <v>2296</v>
      </c>
      <c r="K5621" s="68">
        <v>2.9</v>
      </c>
      <c r="L5621" s="68">
        <v>0.74</v>
      </c>
      <c r="M5621" s="68" t="s">
        <v>1960</v>
      </c>
      <c r="N5621" s="143">
        <f>IF(対応ガラス検索!$E$2="-","",IF(対応ガラス検索!$E$2&gt;=K5621,MAX($N$2:N5620)+1,""))</f>
        <v>5620</v>
      </c>
      <c r="O5621" s="143" t="str">
        <f>IF(対応ガラス検索!$E$2="-","",IF(L5621&lt;=0.65,MAX($O$2:O5620)+1,""))</f>
        <v/>
      </c>
      <c r="P5621" s="144"/>
      <c r="Q5621" s="145"/>
    </row>
    <row r="5622" spans="1:17" x14ac:dyDescent="0.4">
      <c r="A5622" s="68">
        <v>5621</v>
      </c>
      <c r="B5622" s="68" t="s">
        <v>2056</v>
      </c>
      <c r="C5622" s="68" t="s">
        <v>2297</v>
      </c>
      <c r="D5622" s="68" t="s">
        <v>2059</v>
      </c>
      <c r="E5622" s="68" t="s">
        <v>1971</v>
      </c>
      <c r="F5622" s="68" t="s">
        <v>1972</v>
      </c>
      <c r="G5622" s="68" t="s">
        <v>2032</v>
      </c>
      <c r="H5622" s="68" t="s">
        <v>2033</v>
      </c>
      <c r="I5622" s="68">
        <v>11</v>
      </c>
      <c r="J5622" s="68" t="s">
        <v>2296</v>
      </c>
      <c r="K5622" s="68">
        <v>2.9</v>
      </c>
      <c r="L5622" s="68">
        <v>0.75</v>
      </c>
      <c r="M5622" s="68" t="s">
        <v>1960</v>
      </c>
      <c r="N5622" s="143">
        <f>IF(対応ガラス検索!$E$2="-","",IF(対応ガラス検索!$E$2&gt;=K5622,MAX($N$2:N5621)+1,""))</f>
        <v>5621</v>
      </c>
      <c r="O5622" s="143" t="str">
        <f>IF(対応ガラス検索!$E$2="-","",IF(L5622&lt;=0.65,MAX($O$2:O5621)+1,""))</f>
        <v/>
      </c>
      <c r="P5622" s="144"/>
      <c r="Q5622" s="145"/>
    </row>
    <row r="5623" spans="1:17" x14ac:dyDescent="0.4">
      <c r="A5623" s="68">
        <v>5622</v>
      </c>
      <c r="B5623" s="68" t="s">
        <v>2056</v>
      </c>
      <c r="C5623" s="68" t="s">
        <v>2297</v>
      </c>
      <c r="D5623" s="68" t="s">
        <v>2059</v>
      </c>
      <c r="E5623" s="68" t="s">
        <v>1971</v>
      </c>
      <c r="F5623" s="68" t="s">
        <v>1972</v>
      </c>
      <c r="G5623" s="68" t="s">
        <v>2032</v>
      </c>
      <c r="H5623" s="68" t="s">
        <v>2033</v>
      </c>
      <c r="I5623" s="68">
        <v>12</v>
      </c>
      <c r="J5623" s="68" t="s">
        <v>2296</v>
      </c>
      <c r="K5623" s="142">
        <v>2.8</v>
      </c>
      <c r="L5623" s="68">
        <v>0.75</v>
      </c>
      <c r="M5623" s="68" t="s">
        <v>1960</v>
      </c>
      <c r="N5623" s="143">
        <f>IF(対応ガラス検索!$E$2="-","",IF(対応ガラス検索!$E$2&gt;=K5623,MAX($N$2:N5622)+1,""))</f>
        <v>5622</v>
      </c>
      <c r="O5623" s="143" t="str">
        <f>IF(対応ガラス検索!$E$2="-","",IF(L5623&lt;=0.65,MAX($O$2:O5622)+1,""))</f>
        <v/>
      </c>
      <c r="P5623" s="144"/>
      <c r="Q5623" s="145"/>
    </row>
    <row r="5624" spans="1:17" x14ac:dyDescent="0.4">
      <c r="A5624" s="68">
        <v>5623</v>
      </c>
      <c r="B5624" s="68" t="s">
        <v>2056</v>
      </c>
      <c r="C5624" s="68" t="s">
        <v>2297</v>
      </c>
      <c r="D5624" s="68" t="s">
        <v>2059</v>
      </c>
      <c r="E5624" s="68" t="s">
        <v>1971</v>
      </c>
      <c r="F5624" s="68" t="s">
        <v>1972</v>
      </c>
      <c r="G5624" s="68" t="s">
        <v>2032</v>
      </c>
      <c r="H5624" s="68" t="s">
        <v>2033</v>
      </c>
      <c r="I5624" s="68">
        <v>13</v>
      </c>
      <c r="J5624" s="68" t="s">
        <v>2296</v>
      </c>
      <c r="K5624" s="68">
        <v>2.8</v>
      </c>
      <c r="L5624" s="68">
        <v>0.75</v>
      </c>
      <c r="M5624" s="68" t="s">
        <v>1960</v>
      </c>
      <c r="N5624" s="143">
        <f>IF(対応ガラス検索!$E$2="-","",IF(対応ガラス検索!$E$2&gt;=K5624,MAX($N$2:N5623)+1,""))</f>
        <v>5623</v>
      </c>
      <c r="O5624" s="143" t="str">
        <f>IF(対応ガラス検索!$E$2="-","",IF(L5624&lt;=0.65,MAX($O$2:O5623)+1,""))</f>
        <v/>
      </c>
      <c r="P5624" s="144"/>
      <c r="Q5624" s="145"/>
    </row>
    <row r="5625" spans="1:17" x14ac:dyDescent="0.4">
      <c r="A5625" s="68">
        <v>5624</v>
      </c>
      <c r="B5625" s="68" t="s">
        <v>2056</v>
      </c>
      <c r="C5625" s="68" t="s">
        <v>2297</v>
      </c>
      <c r="D5625" s="68" t="s">
        <v>2060</v>
      </c>
      <c r="E5625" s="68" t="s">
        <v>1971</v>
      </c>
      <c r="F5625" s="68" t="s">
        <v>1972</v>
      </c>
      <c r="G5625" s="68" t="s">
        <v>2042</v>
      </c>
      <c r="H5625" s="68" t="s">
        <v>2043</v>
      </c>
      <c r="I5625" s="68">
        <v>6</v>
      </c>
      <c r="J5625" s="68" t="s">
        <v>2296</v>
      </c>
      <c r="K5625" s="68">
        <v>3.3</v>
      </c>
      <c r="L5625" s="68">
        <v>0.57999999999999996</v>
      </c>
      <c r="M5625" s="68" t="s">
        <v>1960</v>
      </c>
      <c r="N5625" s="143">
        <f>IF(対応ガラス検索!$E$2="-","",IF(対応ガラス検索!$E$2&gt;=K5625,MAX($N$2:N5624)+1,""))</f>
        <v>5624</v>
      </c>
      <c r="O5625" s="143">
        <f>IF(対応ガラス検索!$E$2="-","",IF(L5625&lt;=0.65,MAX($O$2:O5624)+1,""))</f>
        <v>3283</v>
      </c>
      <c r="P5625" s="144"/>
      <c r="Q5625" s="145"/>
    </row>
    <row r="5626" spans="1:17" x14ac:dyDescent="0.4">
      <c r="A5626" s="68">
        <v>5625</v>
      </c>
      <c r="B5626" s="68" t="s">
        <v>2056</v>
      </c>
      <c r="C5626" s="68" t="s">
        <v>2297</v>
      </c>
      <c r="D5626" s="68" t="s">
        <v>2060</v>
      </c>
      <c r="E5626" s="68" t="s">
        <v>1971</v>
      </c>
      <c r="F5626" s="68" t="s">
        <v>1972</v>
      </c>
      <c r="G5626" s="68" t="s">
        <v>2042</v>
      </c>
      <c r="H5626" s="68" t="s">
        <v>2043</v>
      </c>
      <c r="I5626" s="68">
        <v>7</v>
      </c>
      <c r="J5626" s="68" t="s">
        <v>2296</v>
      </c>
      <c r="K5626" s="68">
        <v>3.2</v>
      </c>
      <c r="L5626" s="68">
        <v>0.57999999999999996</v>
      </c>
      <c r="M5626" s="68" t="s">
        <v>1960</v>
      </c>
      <c r="N5626" s="143">
        <f>IF(対応ガラス検索!$E$2="-","",IF(対応ガラス検索!$E$2&gt;=K5626,MAX($N$2:N5625)+1,""))</f>
        <v>5625</v>
      </c>
      <c r="O5626" s="143">
        <f>IF(対応ガラス検索!$E$2="-","",IF(L5626&lt;=0.65,MAX($O$2:O5625)+1,""))</f>
        <v>3284</v>
      </c>
      <c r="P5626" s="144"/>
      <c r="Q5626" s="145"/>
    </row>
    <row r="5627" spans="1:17" x14ac:dyDescent="0.4">
      <c r="A5627" s="68">
        <v>5626</v>
      </c>
      <c r="B5627" s="68" t="s">
        <v>2056</v>
      </c>
      <c r="C5627" s="68" t="s">
        <v>2297</v>
      </c>
      <c r="D5627" s="68" t="s">
        <v>2060</v>
      </c>
      <c r="E5627" s="68" t="s">
        <v>1971</v>
      </c>
      <c r="F5627" s="68" t="s">
        <v>1972</v>
      </c>
      <c r="G5627" s="68" t="s">
        <v>2042</v>
      </c>
      <c r="H5627" s="68" t="s">
        <v>2043</v>
      </c>
      <c r="I5627" s="68">
        <v>8</v>
      </c>
      <c r="J5627" s="68" t="s">
        <v>2296</v>
      </c>
      <c r="K5627" s="68">
        <v>3.1</v>
      </c>
      <c r="L5627" s="68">
        <v>0.57999999999999996</v>
      </c>
      <c r="M5627" s="68" t="s">
        <v>1960</v>
      </c>
      <c r="N5627" s="143">
        <f>IF(対応ガラス検索!$E$2="-","",IF(対応ガラス検索!$E$2&gt;=K5627,MAX($N$2:N5626)+1,""))</f>
        <v>5626</v>
      </c>
      <c r="O5627" s="143">
        <f>IF(対応ガラス検索!$E$2="-","",IF(L5627&lt;=0.65,MAX($O$2:O5626)+1,""))</f>
        <v>3285</v>
      </c>
      <c r="P5627" s="144"/>
      <c r="Q5627" s="145"/>
    </row>
    <row r="5628" spans="1:17" x14ac:dyDescent="0.4">
      <c r="A5628" s="68">
        <v>5627</v>
      </c>
      <c r="B5628" s="68" t="s">
        <v>2056</v>
      </c>
      <c r="C5628" s="68" t="s">
        <v>2297</v>
      </c>
      <c r="D5628" s="68" t="s">
        <v>2060</v>
      </c>
      <c r="E5628" s="68" t="s">
        <v>1971</v>
      </c>
      <c r="F5628" s="68" t="s">
        <v>1972</v>
      </c>
      <c r="G5628" s="68" t="s">
        <v>2042</v>
      </c>
      <c r="H5628" s="68" t="s">
        <v>2043</v>
      </c>
      <c r="I5628" s="68">
        <v>9</v>
      </c>
      <c r="J5628" s="68" t="s">
        <v>2296</v>
      </c>
      <c r="K5628" s="68">
        <v>3</v>
      </c>
      <c r="L5628" s="68">
        <v>0.57999999999999996</v>
      </c>
      <c r="M5628" s="68" t="s">
        <v>1960</v>
      </c>
      <c r="N5628" s="143">
        <f>IF(対応ガラス検索!$E$2="-","",IF(対応ガラス検索!$E$2&gt;=K5628,MAX($N$2:N5627)+1,""))</f>
        <v>5627</v>
      </c>
      <c r="O5628" s="143">
        <f>IF(対応ガラス検索!$E$2="-","",IF(L5628&lt;=0.65,MAX($O$2:O5627)+1,""))</f>
        <v>3286</v>
      </c>
      <c r="P5628" s="144"/>
      <c r="Q5628" s="145"/>
    </row>
    <row r="5629" spans="1:17" x14ac:dyDescent="0.4">
      <c r="A5629" s="68">
        <v>5628</v>
      </c>
      <c r="B5629" s="68" t="s">
        <v>2056</v>
      </c>
      <c r="C5629" s="68" t="s">
        <v>2297</v>
      </c>
      <c r="D5629" s="68" t="s">
        <v>2060</v>
      </c>
      <c r="E5629" s="68" t="s">
        <v>1971</v>
      </c>
      <c r="F5629" s="68" t="s">
        <v>1972</v>
      </c>
      <c r="G5629" s="68" t="s">
        <v>2042</v>
      </c>
      <c r="H5629" s="68" t="s">
        <v>2043</v>
      </c>
      <c r="I5629" s="68">
        <v>10</v>
      </c>
      <c r="J5629" s="68" t="s">
        <v>2296</v>
      </c>
      <c r="K5629" s="68">
        <v>2.9</v>
      </c>
      <c r="L5629" s="68">
        <v>0.57999999999999996</v>
      </c>
      <c r="M5629" s="68" t="s">
        <v>1960</v>
      </c>
      <c r="N5629" s="143">
        <f>IF(対応ガラス検索!$E$2="-","",IF(対応ガラス検索!$E$2&gt;=K5629,MAX($N$2:N5628)+1,""))</f>
        <v>5628</v>
      </c>
      <c r="O5629" s="143">
        <f>IF(対応ガラス検索!$E$2="-","",IF(L5629&lt;=0.65,MAX($O$2:O5628)+1,""))</f>
        <v>3287</v>
      </c>
      <c r="P5629" s="144"/>
      <c r="Q5629" s="145"/>
    </row>
    <row r="5630" spans="1:17" x14ac:dyDescent="0.4">
      <c r="A5630" s="68">
        <v>5629</v>
      </c>
      <c r="B5630" s="68" t="s">
        <v>2056</v>
      </c>
      <c r="C5630" s="68" t="s">
        <v>2297</v>
      </c>
      <c r="D5630" s="68" t="s">
        <v>2060</v>
      </c>
      <c r="E5630" s="68" t="s">
        <v>1971</v>
      </c>
      <c r="F5630" s="68" t="s">
        <v>1972</v>
      </c>
      <c r="G5630" s="68" t="s">
        <v>2042</v>
      </c>
      <c r="H5630" s="68" t="s">
        <v>2043</v>
      </c>
      <c r="I5630" s="68">
        <v>11</v>
      </c>
      <c r="J5630" s="68" t="s">
        <v>2296</v>
      </c>
      <c r="K5630" s="68">
        <v>2.9</v>
      </c>
      <c r="L5630" s="68">
        <v>0.59</v>
      </c>
      <c r="M5630" s="68" t="s">
        <v>1960</v>
      </c>
      <c r="N5630" s="143">
        <f>IF(対応ガラス検索!$E$2="-","",IF(対応ガラス検索!$E$2&gt;=K5630,MAX($N$2:N5629)+1,""))</f>
        <v>5629</v>
      </c>
      <c r="O5630" s="143">
        <f>IF(対応ガラス検索!$E$2="-","",IF(L5630&lt;=0.65,MAX($O$2:O5629)+1,""))</f>
        <v>3288</v>
      </c>
      <c r="P5630" s="144"/>
      <c r="Q5630" s="145"/>
    </row>
    <row r="5631" spans="1:17" x14ac:dyDescent="0.4">
      <c r="A5631" s="68">
        <v>5630</v>
      </c>
      <c r="B5631" s="68" t="s">
        <v>2056</v>
      </c>
      <c r="C5631" s="68" t="s">
        <v>2297</v>
      </c>
      <c r="D5631" s="68" t="s">
        <v>2060</v>
      </c>
      <c r="E5631" s="68" t="s">
        <v>1971</v>
      </c>
      <c r="F5631" s="68" t="s">
        <v>1972</v>
      </c>
      <c r="G5631" s="68" t="s">
        <v>2042</v>
      </c>
      <c r="H5631" s="68" t="s">
        <v>2043</v>
      </c>
      <c r="I5631" s="68">
        <v>12</v>
      </c>
      <c r="J5631" s="68" t="s">
        <v>2296</v>
      </c>
      <c r="K5631" s="142">
        <v>2.8</v>
      </c>
      <c r="L5631" s="68">
        <v>0.59</v>
      </c>
      <c r="M5631" s="68" t="s">
        <v>1960</v>
      </c>
      <c r="N5631" s="143">
        <f>IF(対応ガラス検索!$E$2="-","",IF(対応ガラス検索!$E$2&gt;=K5631,MAX($N$2:N5630)+1,""))</f>
        <v>5630</v>
      </c>
      <c r="O5631" s="143">
        <f>IF(対応ガラス検索!$E$2="-","",IF(L5631&lt;=0.65,MAX($O$2:O5630)+1,""))</f>
        <v>3289</v>
      </c>
      <c r="P5631" s="144"/>
      <c r="Q5631" s="145"/>
    </row>
    <row r="5632" spans="1:17" x14ac:dyDescent="0.4">
      <c r="A5632" s="68">
        <v>5631</v>
      </c>
      <c r="B5632" s="68" t="s">
        <v>2056</v>
      </c>
      <c r="C5632" s="68" t="s">
        <v>2297</v>
      </c>
      <c r="D5632" s="68" t="s">
        <v>2060</v>
      </c>
      <c r="E5632" s="68" t="s">
        <v>1971</v>
      </c>
      <c r="F5632" s="68" t="s">
        <v>1972</v>
      </c>
      <c r="G5632" s="68" t="s">
        <v>2042</v>
      </c>
      <c r="H5632" s="68" t="s">
        <v>2043</v>
      </c>
      <c r="I5632" s="68">
        <v>13</v>
      </c>
      <c r="J5632" s="68" t="s">
        <v>2296</v>
      </c>
      <c r="K5632" s="68">
        <v>2.8</v>
      </c>
      <c r="L5632" s="68">
        <v>0.59</v>
      </c>
      <c r="M5632" s="68" t="s">
        <v>1960</v>
      </c>
      <c r="N5632" s="143">
        <f>IF(対応ガラス検索!$E$2="-","",IF(対応ガラス検索!$E$2&gt;=K5632,MAX($N$2:N5631)+1,""))</f>
        <v>5631</v>
      </c>
      <c r="O5632" s="143">
        <f>IF(対応ガラス検索!$E$2="-","",IF(L5632&lt;=0.65,MAX($O$2:O5631)+1,""))</f>
        <v>3290</v>
      </c>
      <c r="P5632" s="144"/>
      <c r="Q5632" s="145"/>
    </row>
    <row r="5633" spans="1:17" x14ac:dyDescent="0.4">
      <c r="A5633" s="68">
        <v>5632</v>
      </c>
      <c r="B5633" s="68" t="s">
        <v>2056</v>
      </c>
      <c r="C5633" s="68" t="s">
        <v>2297</v>
      </c>
      <c r="D5633" s="68" t="s">
        <v>2061</v>
      </c>
      <c r="E5633" s="68" t="s">
        <v>1971</v>
      </c>
      <c r="F5633" s="68" t="s">
        <v>1972</v>
      </c>
      <c r="G5633" s="68" t="s">
        <v>2047</v>
      </c>
      <c r="H5633" s="68" t="s">
        <v>2048</v>
      </c>
      <c r="I5633" s="68">
        <v>6</v>
      </c>
      <c r="J5633" s="68" t="s">
        <v>2296</v>
      </c>
      <c r="K5633" s="68">
        <v>3.2</v>
      </c>
      <c r="L5633" s="68">
        <v>0.74</v>
      </c>
      <c r="M5633" s="68" t="s">
        <v>2002</v>
      </c>
      <c r="N5633" s="143">
        <f>IF(対応ガラス検索!$E$2="-","",IF(対応ガラス検索!$E$2&gt;=K5633,MAX($N$2:N5632)+1,""))</f>
        <v>5632</v>
      </c>
      <c r="O5633" s="143" t="str">
        <f>IF(対応ガラス検索!$E$2="-","",IF(L5633&lt;=0.65,MAX($O$2:O5632)+1,""))</f>
        <v/>
      </c>
      <c r="P5633" s="144"/>
      <c r="Q5633" s="145"/>
    </row>
    <row r="5634" spans="1:17" x14ac:dyDescent="0.4">
      <c r="A5634" s="68">
        <v>5633</v>
      </c>
      <c r="B5634" s="68" t="s">
        <v>2056</v>
      </c>
      <c r="C5634" s="68" t="s">
        <v>2297</v>
      </c>
      <c r="D5634" s="68" t="s">
        <v>2061</v>
      </c>
      <c r="E5634" s="68" t="s">
        <v>1971</v>
      </c>
      <c r="F5634" s="68" t="s">
        <v>1972</v>
      </c>
      <c r="G5634" s="68" t="s">
        <v>2047</v>
      </c>
      <c r="H5634" s="68" t="s">
        <v>2048</v>
      </c>
      <c r="I5634" s="68">
        <v>7</v>
      </c>
      <c r="J5634" s="68" t="s">
        <v>2296</v>
      </c>
      <c r="K5634" s="68">
        <v>3.1</v>
      </c>
      <c r="L5634" s="68">
        <v>0.74</v>
      </c>
      <c r="M5634" s="68" t="s">
        <v>2002</v>
      </c>
      <c r="N5634" s="143">
        <f>IF(対応ガラス検索!$E$2="-","",IF(対応ガラス検索!$E$2&gt;=K5634,MAX($N$2:N5633)+1,""))</f>
        <v>5633</v>
      </c>
      <c r="O5634" s="143" t="str">
        <f>IF(対応ガラス検索!$E$2="-","",IF(L5634&lt;=0.65,MAX($O$2:O5633)+1,""))</f>
        <v/>
      </c>
      <c r="P5634" s="144"/>
      <c r="Q5634" s="145"/>
    </row>
    <row r="5635" spans="1:17" x14ac:dyDescent="0.4">
      <c r="A5635" s="68">
        <v>5634</v>
      </c>
      <c r="B5635" s="68" t="s">
        <v>2056</v>
      </c>
      <c r="C5635" s="68" t="s">
        <v>2297</v>
      </c>
      <c r="D5635" s="68" t="s">
        <v>2061</v>
      </c>
      <c r="E5635" s="68" t="s">
        <v>1971</v>
      </c>
      <c r="F5635" s="68" t="s">
        <v>1972</v>
      </c>
      <c r="G5635" s="68" t="s">
        <v>2047</v>
      </c>
      <c r="H5635" s="68" t="s">
        <v>2048</v>
      </c>
      <c r="I5635" s="68">
        <v>8</v>
      </c>
      <c r="J5635" s="68" t="s">
        <v>2296</v>
      </c>
      <c r="K5635" s="68">
        <v>3</v>
      </c>
      <c r="L5635" s="68">
        <v>0.75</v>
      </c>
      <c r="M5635" s="68" t="s">
        <v>2002</v>
      </c>
      <c r="N5635" s="143">
        <f>IF(対応ガラス検索!$E$2="-","",IF(対応ガラス検索!$E$2&gt;=K5635,MAX($N$2:N5634)+1,""))</f>
        <v>5634</v>
      </c>
      <c r="O5635" s="143" t="str">
        <f>IF(対応ガラス検索!$E$2="-","",IF(L5635&lt;=0.65,MAX($O$2:O5634)+1,""))</f>
        <v/>
      </c>
      <c r="P5635" s="144"/>
      <c r="Q5635" s="145"/>
    </row>
    <row r="5636" spans="1:17" x14ac:dyDescent="0.4">
      <c r="A5636" s="68">
        <v>5635</v>
      </c>
      <c r="B5636" s="68" t="s">
        <v>2056</v>
      </c>
      <c r="C5636" s="68" t="s">
        <v>2297</v>
      </c>
      <c r="D5636" s="68" t="s">
        <v>2061</v>
      </c>
      <c r="E5636" s="68" t="s">
        <v>1971</v>
      </c>
      <c r="F5636" s="68" t="s">
        <v>1972</v>
      </c>
      <c r="G5636" s="68" t="s">
        <v>2047</v>
      </c>
      <c r="H5636" s="68" t="s">
        <v>2048</v>
      </c>
      <c r="I5636" s="68">
        <v>9</v>
      </c>
      <c r="J5636" s="68" t="s">
        <v>2296</v>
      </c>
      <c r="K5636" s="142">
        <v>3</v>
      </c>
      <c r="L5636" s="68">
        <v>0.75</v>
      </c>
      <c r="M5636" s="68" t="s">
        <v>2002</v>
      </c>
      <c r="N5636" s="143">
        <f>IF(対応ガラス検索!$E$2="-","",IF(対応ガラス検索!$E$2&gt;=K5636,MAX($N$2:N5635)+1,""))</f>
        <v>5635</v>
      </c>
      <c r="O5636" s="143" t="str">
        <f>IF(対応ガラス検索!$E$2="-","",IF(L5636&lt;=0.65,MAX($O$2:O5635)+1,""))</f>
        <v/>
      </c>
      <c r="P5636" s="144"/>
      <c r="Q5636" s="145"/>
    </row>
    <row r="5637" spans="1:17" x14ac:dyDescent="0.4">
      <c r="A5637" s="68">
        <v>5636</v>
      </c>
      <c r="B5637" s="68" t="s">
        <v>2056</v>
      </c>
      <c r="C5637" s="68" t="s">
        <v>2297</v>
      </c>
      <c r="D5637" s="68" t="s">
        <v>2061</v>
      </c>
      <c r="E5637" s="68" t="s">
        <v>1971</v>
      </c>
      <c r="F5637" s="68" t="s">
        <v>1972</v>
      </c>
      <c r="G5637" s="68" t="s">
        <v>2047</v>
      </c>
      <c r="H5637" s="68" t="s">
        <v>2048</v>
      </c>
      <c r="I5637" s="68">
        <v>10</v>
      </c>
      <c r="J5637" s="68" t="s">
        <v>2296</v>
      </c>
      <c r="K5637" s="68">
        <v>2.9</v>
      </c>
      <c r="L5637" s="68">
        <v>0.75</v>
      </c>
      <c r="M5637" s="68" t="s">
        <v>2002</v>
      </c>
      <c r="N5637" s="143">
        <f>IF(対応ガラス検索!$E$2="-","",IF(対応ガラス検索!$E$2&gt;=K5637,MAX($N$2:N5636)+1,""))</f>
        <v>5636</v>
      </c>
      <c r="O5637" s="143" t="str">
        <f>IF(対応ガラス検索!$E$2="-","",IF(L5637&lt;=0.65,MAX($O$2:O5636)+1,""))</f>
        <v/>
      </c>
      <c r="P5637" s="144"/>
      <c r="Q5637" s="145"/>
    </row>
    <row r="5638" spans="1:17" x14ac:dyDescent="0.4">
      <c r="A5638" s="68">
        <v>5637</v>
      </c>
      <c r="B5638" s="68" t="s">
        <v>2056</v>
      </c>
      <c r="C5638" s="68" t="s">
        <v>2297</v>
      </c>
      <c r="D5638" s="68" t="s">
        <v>2061</v>
      </c>
      <c r="E5638" s="68" t="s">
        <v>1971</v>
      </c>
      <c r="F5638" s="68" t="s">
        <v>1972</v>
      </c>
      <c r="G5638" s="68" t="s">
        <v>2047</v>
      </c>
      <c r="H5638" s="68" t="s">
        <v>2048</v>
      </c>
      <c r="I5638" s="68">
        <v>11</v>
      </c>
      <c r="J5638" s="68" t="s">
        <v>2296</v>
      </c>
      <c r="K5638" s="68">
        <v>2.8</v>
      </c>
      <c r="L5638" s="68">
        <v>0.75</v>
      </c>
      <c r="M5638" s="68" t="s">
        <v>2002</v>
      </c>
      <c r="N5638" s="143">
        <f>IF(対応ガラス検索!$E$2="-","",IF(対応ガラス検索!$E$2&gt;=K5638,MAX($N$2:N5637)+1,""))</f>
        <v>5637</v>
      </c>
      <c r="O5638" s="143" t="str">
        <f>IF(対応ガラス検索!$E$2="-","",IF(L5638&lt;=0.65,MAX($O$2:O5637)+1,""))</f>
        <v/>
      </c>
      <c r="P5638" s="144"/>
      <c r="Q5638" s="145"/>
    </row>
    <row r="5639" spans="1:17" x14ac:dyDescent="0.4">
      <c r="A5639" s="68">
        <v>5638</v>
      </c>
      <c r="B5639" s="68" t="s">
        <v>2056</v>
      </c>
      <c r="C5639" s="68" t="s">
        <v>2297</v>
      </c>
      <c r="D5639" s="68" t="s">
        <v>2061</v>
      </c>
      <c r="E5639" s="68" t="s">
        <v>1971</v>
      </c>
      <c r="F5639" s="68" t="s">
        <v>1972</v>
      </c>
      <c r="G5639" s="68" t="s">
        <v>2047</v>
      </c>
      <c r="H5639" s="68" t="s">
        <v>2048</v>
      </c>
      <c r="I5639" s="68">
        <v>12</v>
      </c>
      <c r="J5639" s="68" t="s">
        <v>2296</v>
      </c>
      <c r="K5639" s="68">
        <v>2.8</v>
      </c>
      <c r="L5639" s="68">
        <v>0.75</v>
      </c>
      <c r="M5639" s="68" t="s">
        <v>2002</v>
      </c>
      <c r="N5639" s="143">
        <f>IF(対応ガラス検索!$E$2="-","",IF(対応ガラス検索!$E$2&gt;=K5639,MAX($N$2:N5638)+1,""))</f>
        <v>5638</v>
      </c>
      <c r="O5639" s="143" t="str">
        <f>IF(対応ガラス検索!$E$2="-","",IF(L5639&lt;=0.65,MAX($O$2:O5638)+1,""))</f>
        <v/>
      </c>
      <c r="P5639" s="144"/>
      <c r="Q5639" s="145"/>
    </row>
    <row r="5640" spans="1:17" x14ac:dyDescent="0.4">
      <c r="A5640" s="68">
        <v>5639</v>
      </c>
      <c r="B5640" s="68" t="s">
        <v>2056</v>
      </c>
      <c r="C5640" s="68" t="s">
        <v>2297</v>
      </c>
      <c r="D5640" s="68" t="s">
        <v>2061</v>
      </c>
      <c r="E5640" s="68" t="s">
        <v>1971</v>
      </c>
      <c r="F5640" s="68" t="s">
        <v>1972</v>
      </c>
      <c r="G5640" s="68" t="s">
        <v>2047</v>
      </c>
      <c r="H5640" s="68" t="s">
        <v>2048</v>
      </c>
      <c r="I5640" s="68">
        <v>13</v>
      </c>
      <c r="J5640" s="68" t="s">
        <v>2296</v>
      </c>
      <c r="K5640" s="68">
        <v>2.8</v>
      </c>
      <c r="L5640" s="68">
        <v>0.75</v>
      </c>
      <c r="M5640" s="68" t="s">
        <v>2002</v>
      </c>
      <c r="N5640" s="143">
        <f>IF(対応ガラス検索!$E$2="-","",IF(対応ガラス検索!$E$2&gt;=K5640,MAX($N$2:N5639)+1,""))</f>
        <v>5639</v>
      </c>
      <c r="O5640" s="143" t="str">
        <f>IF(対応ガラス検索!$E$2="-","",IF(L5640&lt;=0.65,MAX($O$2:O5639)+1,""))</f>
        <v/>
      </c>
      <c r="P5640" s="144"/>
      <c r="Q5640" s="145"/>
    </row>
    <row r="5641" spans="1:17" x14ac:dyDescent="0.4">
      <c r="A5641" s="68">
        <v>5640</v>
      </c>
      <c r="B5641" s="68" t="s">
        <v>2056</v>
      </c>
      <c r="C5641" s="68" t="s">
        <v>2297</v>
      </c>
      <c r="D5641" s="68" t="s">
        <v>2062</v>
      </c>
      <c r="E5641" s="68" t="s">
        <v>1976</v>
      </c>
      <c r="F5641" s="68" t="s">
        <v>1977</v>
      </c>
      <c r="G5641" s="68" t="s">
        <v>1971</v>
      </c>
      <c r="H5641" s="68" t="s">
        <v>1972</v>
      </c>
      <c r="I5641" s="68">
        <v>6</v>
      </c>
      <c r="J5641" s="68" t="s">
        <v>2296</v>
      </c>
      <c r="K5641" s="68">
        <v>3.3</v>
      </c>
      <c r="L5641" s="68">
        <v>0.75</v>
      </c>
      <c r="M5641" s="68" t="s">
        <v>1960</v>
      </c>
      <c r="N5641" s="143">
        <f>IF(対応ガラス検索!$E$2="-","",IF(対応ガラス検索!$E$2&gt;=K5641,MAX($N$2:N5640)+1,""))</f>
        <v>5640</v>
      </c>
      <c r="O5641" s="143" t="str">
        <f>IF(対応ガラス検索!$E$2="-","",IF(L5641&lt;=0.65,MAX($O$2:O5640)+1,""))</f>
        <v/>
      </c>
      <c r="P5641" s="144"/>
      <c r="Q5641" s="145"/>
    </row>
    <row r="5642" spans="1:17" x14ac:dyDescent="0.4">
      <c r="A5642" s="68">
        <v>5641</v>
      </c>
      <c r="B5642" s="68" t="s">
        <v>2056</v>
      </c>
      <c r="C5642" s="68" t="s">
        <v>2297</v>
      </c>
      <c r="D5642" s="68" t="s">
        <v>2062</v>
      </c>
      <c r="E5642" s="68" t="s">
        <v>1976</v>
      </c>
      <c r="F5642" s="68" t="s">
        <v>1977</v>
      </c>
      <c r="G5642" s="68" t="s">
        <v>1971</v>
      </c>
      <c r="H5642" s="68" t="s">
        <v>1972</v>
      </c>
      <c r="I5642" s="68">
        <v>7</v>
      </c>
      <c r="J5642" s="68" t="s">
        <v>2296</v>
      </c>
      <c r="K5642" s="68">
        <v>3.2</v>
      </c>
      <c r="L5642" s="68">
        <v>0.75</v>
      </c>
      <c r="M5642" s="68" t="s">
        <v>1960</v>
      </c>
      <c r="N5642" s="143">
        <f>IF(対応ガラス検索!$E$2="-","",IF(対応ガラス検索!$E$2&gt;=K5642,MAX($N$2:N5641)+1,""))</f>
        <v>5641</v>
      </c>
      <c r="O5642" s="143" t="str">
        <f>IF(対応ガラス検索!$E$2="-","",IF(L5642&lt;=0.65,MAX($O$2:O5641)+1,""))</f>
        <v/>
      </c>
      <c r="P5642" s="144"/>
      <c r="Q5642" s="145"/>
    </row>
    <row r="5643" spans="1:17" x14ac:dyDescent="0.4">
      <c r="A5643" s="68">
        <v>5642</v>
      </c>
      <c r="B5643" s="68" t="s">
        <v>2056</v>
      </c>
      <c r="C5643" s="68" t="s">
        <v>2297</v>
      </c>
      <c r="D5643" s="68" t="s">
        <v>2062</v>
      </c>
      <c r="E5643" s="68" t="s">
        <v>1976</v>
      </c>
      <c r="F5643" s="68" t="s">
        <v>1977</v>
      </c>
      <c r="G5643" s="68" t="s">
        <v>1971</v>
      </c>
      <c r="H5643" s="68" t="s">
        <v>1972</v>
      </c>
      <c r="I5643" s="68">
        <v>8</v>
      </c>
      <c r="J5643" s="68" t="s">
        <v>2296</v>
      </c>
      <c r="K5643" s="68">
        <v>3.1</v>
      </c>
      <c r="L5643" s="68">
        <v>0.75</v>
      </c>
      <c r="M5643" s="68" t="s">
        <v>1960</v>
      </c>
      <c r="N5643" s="143">
        <f>IF(対応ガラス検索!$E$2="-","",IF(対応ガラス検索!$E$2&gt;=K5643,MAX($N$2:N5642)+1,""))</f>
        <v>5642</v>
      </c>
      <c r="O5643" s="143" t="str">
        <f>IF(対応ガラス検索!$E$2="-","",IF(L5643&lt;=0.65,MAX($O$2:O5642)+1,""))</f>
        <v/>
      </c>
      <c r="P5643" s="144"/>
      <c r="Q5643" s="145"/>
    </row>
    <row r="5644" spans="1:17" x14ac:dyDescent="0.4">
      <c r="A5644" s="68">
        <v>5643</v>
      </c>
      <c r="B5644" s="68" t="s">
        <v>2056</v>
      </c>
      <c r="C5644" s="68" t="s">
        <v>2297</v>
      </c>
      <c r="D5644" s="68" t="s">
        <v>2062</v>
      </c>
      <c r="E5644" s="68" t="s">
        <v>1976</v>
      </c>
      <c r="F5644" s="68" t="s">
        <v>1977</v>
      </c>
      <c r="G5644" s="68" t="s">
        <v>1971</v>
      </c>
      <c r="H5644" s="68" t="s">
        <v>1972</v>
      </c>
      <c r="I5644" s="68">
        <v>9</v>
      </c>
      <c r="J5644" s="68" t="s">
        <v>2296</v>
      </c>
      <c r="K5644" s="142">
        <v>3</v>
      </c>
      <c r="L5644" s="68">
        <v>0.75</v>
      </c>
      <c r="M5644" s="68" t="s">
        <v>1960</v>
      </c>
      <c r="N5644" s="143">
        <f>IF(対応ガラス検索!$E$2="-","",IF(対応ガラス検索!$E$2&gt;=K5644,MAX($N$2:N5643)+1,""))</f>
        <v>5643</v>
      </c>
      <c r="O5644" s="143" t="str">
        <f>IF(対応ガラス検索!$E$2="-","",IF(L5644&lt;=0.65,MAX($O$2:O5643)+1,""))</f>
        <v/>
      </c>
      <c r="P5644" s="144"/>
      <c r="Q5644" s="145"/>
    </row>
    <row r="5645" spans="1:17" x14ac:dyDescent="0.4">
      <c r="A5645" s="68">
        <v>5644</v>
      </c>
      <c r="B5645" s="68" t="s">
        <v>2056</v>
      </c>
      <c r="C5645" s="68" t="s">
        <v>2297</v>
      </c>
      <c r="D5645" s="68" t="s">
        <v>2062</v>
      </c>
      <c r="E5645" s="68" t="s">
        <v>1976</v>
      </c>
      <c r="F5645" s="68" t="s">
        <v>1977</v>
      </c>
      <c r="G5645" s="68" t="s">
        <v>1971</v>
      </c>
      <c r="H5645" s="68" t="s">
        <v>1972</v>
      </c>
      <c r="I5645" s="68">
        <v>10</v>
      </c>
      <c r="J5645" s="68" t="s">
        <v>2296</v>
      </c>
      <c r="K5645" s="68">
        <v>3</v>
      </c>
      <c r="L5645" s="68">
        <v>0.75</v>
      </c>
      <c r="M5645" s="68" t="s">
        <v>1960</v>
      </c>
      <c r="N5645" s="143">
        <f>IF(対応ガラス検索!$E$2="-","",IF(対応ガラス検索!$E$2&gt;=K5645,MAX($N$2:N5644)+1,""))</f>
        <v>5644</v>
      </c>
      <c r="O5645" s="143" t="str">
        <f>IF(対応ガラス検索!$E$2="-","",IF(L5645&lt;=0.65,MAX($O$2:O5644)+1,""))</f>
        <v/>
      </c>
      <c r="P5645" s="144"/>
      <c r="Q5645" s="145"/>
    </row>
    <row r="5646" spans="1:17" x14ac:dyDescent="0.4">
      <c r="A5646" s="68">
        <v>5645</v>
      </c>
      <c r="B5646" s="68" t="s">
        <v>2056</v>
      </c>
      <c r="C5646" s="68" t="s">
        <v>2297</v>
      </c>
      <c r="D5646" s="68" t="s">
        <v>2062</v>
      </c>
      <c r="E5646" s="68" t="s">
        <v>1976</v>
      </c>
      <c r="F5646" s="68" t="s">
        <v>1977</v>
      </c>
      <c r="G5646" s="68" t="s">
        <v>1971</v>
      </c>
      <c r="H5646" s="68" t="s">
        <v>1972</v>
      </c>
      <c r="I5646" s="68">
        <v>11</v>
      </c>
      <c r="J5646" s="68" t="s">
        <v>2296</v>
      </c>
      <c r="K5646" s="68">
        <v>2.9</v>
      </c>
      <c r="L5646" s="68">
        <v>0.75</v>
      </c>
      <c r="M5646" s="68" t="s">
        <v>1960</v>
      </c>
      <c r="N5646" s="143">
        <f>IF(対応ガラス検索!$E$2="-","",IF(対応ガラス検索!$E$2&gt;=K5646,MAX($N$2:N5645)+1,""))</f>
        <v>5645</v>
      </c>
      <c r="O5646" s="143" t="str">
        <f>IF(対応ガラス検索!$E$2="-","",IF(L5646&lt;=0.65,MAX($O$2:O5645)+1,""))</f>
        <v/>
      </c>
      <c r="P5646" s="144"/>
      <c r="Q5646" s="145"/>
    </row>
    <row r="5647" spans="1:17" x14ac:dyDescent="0.4">
      <c r="A5647" s="68">
        <v>5646</v>
      </c>
      <c r="B5647" s="68" t="s">
        <v>2056</v>
      </c>
      <c r="C5647" s="68" t="s">
        <v>2297</v>
      </c>
      <c r="D5647" s="68" t="s">
        <v>2062</v>
      </c>
      <c r="E5647" s="68" t="s">
        <v>1976</v>
      </c>
      <c r="F5647" s="68" t="s">
        <v>1977</v>
      </c>
      <c r="G5647" s="68" t="s">
        <v>1971</v>
      </c>
      <c r="H5647" s="68" t="s">
        <v>1972</v>
      </c>
      <c r="I5647" s="68">
        <v>12</v>
      </c>
      <c r="J5647" s="68" t="s">
        <v>2296</v>
      </c>
      <c r="K5647" s="68">
        <v>2.9</v>
      </c>
      <c r="L5647" s="68">
        <v>0.75</v>
      </c>
      <c r="M5647" s="68" t="s">
        <v>1960</v>
      </c>
      <c r="N5647" s="143">
        <f>IF(対応ガラス検索!$E$2="-","",IF(対応ガラス検索!$E$2&gt;=K5647,MAX($N$2:N5646)+1,""))</f>
        <v>5646</v>
      </c>
      <c r="O5647" s="143" t="str">
        <f>IF(対応ガラス検索!$E$2="-","",IF(L5647&lt;=0.65,MAX($O$2:O5646)+1,""))</f>
        <v/>
      </c>
      <c r="P5647" s="144"/>
      <c r="Q5647" s="145"/>
    </row>
    <row r="5648" spans="1:17" x14ac:dyDescent="0.4">
      <c r="A5648" s="68">
        <v>5647</v>
      </c>
      <c r="B5648" s="68" t="s">
        <v>2056</v>
      </c>
      <c r="C5648" s="68" t="s">
        <v>2297</v>
      </c>
      <c r="D5648" s="68" t="s">
        <v>2063</v>
      </c>
      <c r="E5648" s="68" t="s">
        <v>1976</v>
      </c>
      <c r="F5648" s="68" t="s">
        <v>1977</v>
      </c>
      <c r="G5648" s="68" t="s">
        <v>1976</v>
      </c>
      <c r="H5648" s="68" t="s">
        <v>1977</v>
      </c>
      <c r="I5648" s="68">
        <v>6</v>
      </c>
      <c r="J5648" s="68" t="s">
        <v>2296</v>
      </c>
      <c r="K5648" s="68">
        <v>3.3</v>
      </c>
      <c r="L5648" s="68">
        <v>0.74</v>
      </c>
      <c r="M5648" s="68" t="s">
        <v>1960</v>
      </c>
      <c r="N5648" s="143">
        <f>IF(対応ガラス検索!$E$2="-","",IF(対応ガラス検索!$E$2&gt;=K5648,MAX($N$2:N5647)+1,""))</f>
        <v>5647</v>
      </c>
      <c r="O5648" s="143" t="str">
        <f>IF(対応ガラス検索!$E$2="-","",IF(L5648&lt;=0.65,MAX($O$2:O5647)+1,""))</f>
        <v/>
      </c>
      <c r="P5648" s="144"/>
      <c r="Q5648" s="145"/>
    </row>
    <row r="5649" spans="1:17" x14ac:dyDescent="0.4">
      <c r="A5649" s="68">
        <v>5648</v>
      </c>
      <c r="B5649" s="68" t="s">
        <v>2056</v>
      </c>
      <c r="C5649" s="68" t="s">
        <v>2297</v>
      </c>
      <c r="D5649" s="68" t="s">
        <v>2063</v>
      </c>
      <c r="E5649" s="68" t="s">
        <v>1976</v>
      </c>
      <c r="F5649" s="68" t="s">
        <v>1977</v>
      </c>
      <c r="G5649" s="68" t="s">
        <v>1976</v>
      </c>
      <c r="H5649" s="68" t="s">
        <v>1977</v>
      </c>
      <c r="I5649" s="68">
        <v>7</v>
      </c>
      <c r="J5649" s="68" t="s">
        <v>2296</v>
      </c>
      <c r="K5649" s="142">
        <v>3.2</v>
      </c>
      <c r="L5649" s="68">
        <v>0.74</v>
      </c>
      <c r="M5649" s="68" t="s">
        <v>1960</v>
      </c>
      <c r="N5649" s="143">
        <f>IF(対応ガラス検索!$E$2="-","",IF(対応ガラス検索!$E$2&gt;=K5649,MAX($N$2:N5648)+1,""))</f>
        <v>5648</v>
      </c>
      <c r="O5649" s="143" t="str">
        <f>IF(対応ガラス検索!$E$2="-","",IF(L5649&lt;=0.65,MAX($O$2:O5648)+1,""))</f>
        <v/>
      </c>
      <c r="P5649" s="144"/>
      <c r="Q5649" s="145"/>
    </row>
    <row r="5650" spans="1:17" x14ac:dyDescent="0.4">
      <c r="A5650" s="68">
        <v>5649</v>
      </c>
      <c r="B5650" s="68" t="s">
        <v>2056</v>
      </c>
      <c r="C5650" s="68" t="s">
        <v>2297</v>
      </c>
      <c r="D5650" s="68" t="s">
        <v>2063</v>
      </c>
      <c r="E5650" s="68" t="s">
        <v>1976</v>
      </c>
      <c r="F5650" s="68" t="s">
        <v>1977</v>
      </c>
      <c r="G5650" s="68" t="s">
        <v>1976</v>
      </c>
      <c r="H5650" s="68" t="s">
        <v>1977</v>
      </c>
      <c r="I5650" s="68">
        <v>8</v>
      </c>
      <c r="J5650" s="68" t="s">
        <v>2296</v>
      </c>
      <c r="K5650" s="68">
        <v>3.1</v>
      </c>
      <c r="L5650" s="68">
        <v>0.74</v>
      </c>
      <c r="M5650" s="68" t="s">
        <v>1960</v>
      </c>
      <c r="N5650" s="143">
        <f>IF(対応ガラス検索!$E$2="-","",IF(対応ガラス検索!$E$2&gt;=K5650,MAX($N$2:N5649)+1,""))</f>
        <v>5649</v>
      </c>
      <c r="O5650" s="143" t="str">
        <f>IF(対応ガラス検索!$E$2="-","",IF(L5650&lt;=0.65,MAX($O$2:O5649)+1,""))</f>
        <v/>
      </c>
      <c r="P5650" s="144"/>
      <c r="Q5650" s="145"/>
    </row>
    <row r="5651" spans="1:17" x14ac:dyDescent="0.4">
      <c r="A5651" s="68">
        <v>5650</v>
      </c>
      <c r="B5651" s="68" t="s">
        <v>2056</v>
      </c>
      <c r="C5651" s="68" t="s">
        <v>2297</v>
      </c>
      <c r="D5651" s="68" t="s">
        <v>2063</v>
      </c>
      <c r="E5651" s="68" t="s">
        <v>1976</v>
      </c>
      <c r="F5651" s="68" t="s">
        <v>1977</v>
      </c>
      <c r="G5651" s="68" t="s">
        <v>1976</v>
      </c>
      <c r="H5651" s="68" t="s">
        <v>1977</v>
      </c>
      <c r="I5651" s="68">
        <v>9</v>
      </c>
      <c r="J5651" s="68" t="s">
        <v>2296</v>
      </c>
      <c r="K5651" s="68">
        <v>3</v>
      </c>
      <c r="L5651" s="68">
        <v>0.74</v>
      </c>
      <c r="M5651" s="68" t="s">
        <v>1960</v>
      </c>
      <c r="N5651" s="143">
        <f>IF(対応ガラス検索!$E$2="-","",IF(対応ガラス検索!$E$2&gt;=K5651,MAX($N$2:N5650)+1,""))</f>
        <v>5650</v>
      </c>
      <c r="O5651" s="143" t="str">
        <f>IF(対応ガラス検索!$E$2="-","",IF(L5651&lt;=0.65,MAX($O$2:O5650)+1,""))</f>
        <v/>
      </c>
      <c r="P5651" s="144"/>
      <c r="Q5651" s="145"/>
    </row>
    <row r="5652" spans="1:17" x14ac:dyDescent="0.4">
      <c r="A5652" s="68">
        <v>5651</v>
      </c>
      <c r="B5652" s="68" t="s">
        <v>2056</v>
      </c>
      <c r="C5652" s="68" t="s">
        <v>2297</v>
      </c>
      <c r="D5652" s="68" t="s">
        <v>2063</v>
      </c>
      <c r="E5652" s="68" t="s">
        <v>1976</v>
      </c>
      <c r="F5652" s="68" t="s">
        <v>1977</v>
      </c>
      <c r="G5652" s="68" t="s">
        <v>1976</v>
      </c>
      <c r="H5652" s="68" t="s">
        <v>1977</v>
      </c>
      <c r="I5652" s="68">
        <v>10</v>
      </c>
      <c r="J5652" s="68" t="s">
        <v>2296</v>
      </c>
      <c r="K5652" s="68">
        <v>2.9</v>
      </c>
      <c r="L5652" s="68">
        <v>0.74</v>
      </c>
      <c r="M5652" s="68" t="s">
        <v>1960</v>
      </c>
      <c r="N5652" s="143">
        <f>IF(対応ガラス検索!$E$2="-","",IF(対応ガラス検索!$E$2&gt;=K5652,MAX($N$2:N5651)+1,""))</f>
        <v>5651</v>
      </c>
      <c r="O5652" s="143" t="str">
        <f>IF(対応ガラス検索!$E$2="-","",IF(L5652&lt;=0.65,MAX($O$2:O5651)+1,""))</f>
        <v/>
      </c>
      <c r="P5652" s="144"/>
      <c r="Q5652" s="145"/>
    </row>
    <row r="5653" spans="1:17" x14ac:dyDescent="0.4">
      <c r="A5653" s="68">
        <v>5652</v>
      </c>
      <c r="B5653" s="68" t="s">
        <v>2056</v>
      </c>
      <c r="C5653" s="68" t="s">
        <v>2297</v>
      </c>
      <c r="D5653" s="68" t="s">
        <v>2063</v>
      </c>
      <c r="E5653" s="68" t="s">
        <v>1976</v>
      </c>
      <c r="F5653" s="68" t="s">
        <v>1977</v>
      </c>
      <c r="G5653" s="68" t="s">
        <v>1976</v>
      </c>
      <c r="H5653" s="68" t="s">
        <v>1977</v>
      </c>
      <c r="I5653" s="68">
        <v>11</v>
      </c>
      <c r="J5653" s="68" t="s">
        <v>2296</v>
      </c>
      <c r="K5653" s="68">
        <v>2.9</v>
      </c>
      <c r="L5653" s="68">
        <v>0.74</v>
      </c>
      <c r="M5653" s="68" t="s">
        <v>1960</v>
      </c>
      <c r="N5653" s="143">
        <f>IF(対応ガラス検索!$E$2="-","",IF(対応ガラス検索!$E$2&gt;=K5653,MAX($N$2:N5652)+1,""))</f>
        <v>5652</v>
      </c>
      <c r="O5653" s="143" t="str">
        <f>IF(対応ガラス検索!$E$2="-","",IF(L5653&lt;=0.65,MAX($O$2:O5652)+1,""))</f>
        <v/>
      </c>
      <c r="P5653" s="144"/>
      <c r="Q5653" s="145"/>
    </row>
    <row r="5654" spans="1:17" x14ac:dyDescent="0.4">
      <c r="A5654" s="68">
        <v>5653</v>
      </c>
      <c r="B5654" s="68" t="s">
        <v>2056</v>
      </c>
      <c r="C5654" s="68" t="s">
        <v>2297</v>
      </c>
      <c r="D5654" s="68" t="s">
        <v>2063</v>
      </c>
      <c r="E5654" s="68" t="s">
        <v>1976</v>
      </c>
      <c r="F5654" s="68" t="s">
        <v>1977</v>
      </c>
      <c r="G5654" s="68" t="s">
        <v>1976</v>
      </c>
      <c r="H5654" s="68" t="s">
        <v>1977</v>
      </c>
      <c r="I5654" s="68">
        <v>12</v>
      </c>
      <c r="J5654" s="68" t="s">
        <v>2296</v>
      </c>
      <c r="K5654" s="68">
        <v>2.8</v>
      </c>
      <c r="L5654" s="68">
        <v>0.74</v>
      </c>
      <c r="M5654" s="68" t="s">
        <v>1960</v>
      </c>
      <c r="N5654" s="143">
        <f>IF(対応ガラス検索!$E$2="-","",IF(対応ガラス検索!$E$2&gt;=K5654,MAX($N$2:N5653)+1,""))</f>
        <v>5653</v>
      </c>
      <c r="O5654" s="143" t="str">
        <f>IF(対応ガラス検索!$E$2="-","",IF(L5654&lt;=0.65,MAX($O$2:O5653)+1,""))</f>
        <v/>
      </c>
      <c r="P5654" s="144"/>
      <c r="Q5654" s="145"/>
    </row>
    <row r="5655" spans="1:17" x14ac:dyDescent="0.4">
      <c r="A5655" s="68">
        <v>5654</v>
      </c>
      <c r="B5655" s="68" t="s">
        <v>2056</v>
      </c>
      <c r="C5655" s="68" t="s">
        <v>2297</v>
      </c>
      <c r="D5655" s="68" t="s">
        <v>2065</v>
      </c>
      <c r="E5655" s="68" t="s">
        <v>1976</v>
      </c>
      <c r="F5655" s="68" t="s">
        <v>1977</v>
      </c>
      <c r="G5655" s="68" t="s">
        <v>2010</v>
      </c>
      <c r="H5655" s="68" t="s">
        <v>2011</v>
      </c>
      <c r="I5655" s="68">
        <v>6</v>
      </c>
      <c r="J5655" s="68" t="s">
        <v>2296</v>
      </c>
      <c r="K5655" s="68">
        <v>3.3</v>
      </c>
      <c r="L5655" s="68">
        <v>0.74</v>
      </c>
      <c r="M5655" s="68" t="s">
        <v>1960</v>
      </c>
      <c r="N5655" s="143">
        <f>IF(対応ガラス検索!$E$2="-","",IF(対応ガラス検索!$E$2&gt;=K5655,MAX($N$2:N5654)+1,""))</f>
        <v>5654</v>
      </c>
      <c r="O5655" s="143" t="str">
        <f>IF(対応ガラス検索!$E$2="-","",IF(L5655&lt;=0.65,MAX($O$2:O5654)+1,""))</f>
        <v/>
      </c>
      <c r="P5655" s="144"/>
      <c r="Q5655" s="145"/>
    </row>
    <row r="5656" spans="1:17" x14ac:dyDescent="0.4">
      <c r="A5656" s="68">
        <v>5655</v>
      </c>
      <c r="B5656" s="68" t="s">
        <v>2056</v>
      </c>
      <c r="C5656" s="68" t="s">
        <v>2297</v>
      </c>
      <c r="D5656" s="68" t="s">
        <v>2065</v>
      </c>
      <c r="E5656" s="68" t="s">
        <v>1976</v>
      </c>
      <c r="F5656" s="68" t="s">
        <v>1977</v>
      </c>
      <c r="G5656" s="68" t="s">
        <v>2010</v>
      </c>
      <c r="H5656" s="68" t="s">
        <v>2011</v>
      </c>
      <c r="I5656" s="68">
        <v>7</v>
      </c>
      <c r="J5656" s="68" t="s">
        <v>2296</v>
      </c>
      <c r="K5656" s="68">
        <v>3.2</v>
      </c>
      <c r="L5656" s="68">
        <v>0.74</v>
      </c>
      <c r="M5656" s="68" t="s">
        <v>1960</v>
      </c>
      <c r="N5656" s="143">
        <f>IF(対応ガラス検索!$E$2="-","",IF(対応ガラス検索!$E$2&gt;=K5656,MAX($N$2:N5655)+1,""))</f>
        <v>5655</v>
      </c>
      <c r="O5656" s="143" t="str">
        <f>IF(対応ガラス検索!$E$2="-","",IF(L5656&lt;=0.65,MAX($O$2:O5655)+1,""))</f>
        <v/>
      </c>
      <c r="P5656" s="144"/>
      <c r="Q5656" s="145"/>
    </row>
    <row r="5657" spans="1:17" x14ac:dyDescent="0.4">
      <c r="A5657" s="68">
        <v>5656</v>
      </c>
      <c r="B5657" s="68" t="s">
        <v>2056</v>
      </c>
      <c r="C5657" s="68" t="s">
        <v>2297</v>
      </c>
      <c r="D5657" s="68" t="s">
        <v>2065</v>
      </c>
      <c r="E5657" s="68" t="s">
        <v>1976</v>
      </c>
      <c r="F5657" s="68" t="s">
        <v>1977</v>
      </c>
      <c r="G5657" s="68" t="s">
        <v>2010</v>
      </c>
      <c r="H5657" s="68" t="s">
        <v>2011</v>
      </c>
      <c r="I5657" s="68">
        <v>8</v>
      </c>
      <c r="J5657" s="68" t="s">
        <v>2296</v>
      </c>
      <c r="K5657" s="142">
        <v>3.1</v>
      </c>
      <c r="L5657" s="68">
        <v>0.74</v>
      </c>
      <c r="M5657" s="68" t="s">
        <v>1960</v>
      </c>
      <c r="N5657" s="143">
        <f>IF(対応ガラス検索!$E$2="-","",IF(対応ガラス検索!$E$2&gt;=K5657,MAX($N$2:N5656)+1,""))</f>
        <v>5656</v>
      </c>
      <c r="O5657" s="143" t="str">
        <f>IF(対応ガラス検索!$E$2="-","",IF(L5657&lt;=0.65,MAX($O$2:O5656)+1,""))</f>
        <v/>
      </c>
      <c r="P5657" s="144"/>
      <c r="Q5657" s="145"/>
    </row>
    <row r="5658" spans="1:17" x14ac:dyDescent="0.4">
      <c r="A5658" s="68">
        <v>5657</v>
      </c>
      <c r="B5658" s="68" t="s">
        <v>2056</v>
      </c>
      <c r="C5658" s="68" t="s">
        <v>2297</v>
      </c>
      <c r="D5658" s="68" t="s">
        <v>2065</v>
      </c>
      <c r="E5658" s="68" t="s">
        <v>1976</v>
      </c>
      <c r="F5658" s="68" t="s">
        <v>1977</v>
      </c>
      <c r="G5658" s="68" t="s">
        <v>2010</v>
      </c>
      <c r="H5658" s="68" t="s">
        <v>2011</v>
      </c>
      <c r="I5658" s="68">
        <v>9</v>
      </c>
      <c r="J5658" s="68" t="s">
        <v>2296</v>
      </c>
      <c r="K5658" s="68">
        <v>3</v>
      </c>
      <c r="L5658" s="68">
        <v>0.74</v>
      </c>
      <c r="M5658" s="68" t="s">
        <v>1960</v>
      </c>
      <c r="N5658" s="143">
        <f>IF(対応ガラス検索!$E$2="-","",IF(対応ガラス検索!$E$2&gt;=K5658,MAX($N$2:N5657)+1,""))</f>
        <v>5657</v>
      </c>
      <c r="O5658" s="143" t="str">
        <f>IF(対応ガラス検索!$E$2="-","",IF(L5658&lt;=0.65,MAX($O$2:O5657)+1,""))</f>
        <v/>
      </c>
      <c r="P5658" s="144"/>
      <c r="Q5658" s="145"/>
    </row>
    <row r="5659" spans="1:17" x14ac:dyDescent="0.4">
      <c r="A5659" s="68">
        <v>5658</v>
      </c>
      <c r="B5659" s="68" t="s">
        <v>2056</v>
      </c>
      <c r="C5659" s="68" t="s">
        <v>2297</v>
      </c>
      <c r="D5659" s="68" t="s">
        <v>2065</v>
      </c>
      <c r="E5659" s="68" t="s">
        <v>1976</v>
      </c>
      <c r="F5659" s="68" t="s">
        <v>1977</v>
      </c>
      <c r="G5659" s="68" t="s">
        <v>2010</v>
      </c>
      <c r="H5659" s="68" t="s">
        <v>2011</v>
      </c>
      <c r="I5659" s="68">
        <v>10</v>
      </c>
      <c r="J5659" s="68" t="s">
        <v>2296</v>
      </c>
      <c r="K5659" s="68">
        <v>2.9</v>
      </c>
      <c r="L5659" s="68">
        <v>0.74</v>
      </c>
      <c r="M5659" s="68" t="s">
        <v>1960</v>
      </c>
      <c r="N5659" s="143">
        <f>IF(対応ガラス検索!$E$2="-","",IF(対応ガラス検索!$E$2&gt;=K5659,MAX($N$2:N5658)+1,""))</f>
        <v>5658</v>
      </c>
      <c r="O5659" s="143" t="str">
        <f>IF(対応ガラス検索!$E$2="-","",IF(L5659&lt;=0.65,MAX($O$2:O5658)+1,""))</f>
        <v/>
      </c>
      <c r="P5659" s="144"/>
      <c r="Q5659" s="145"/>
    </row>
    <row r="5660" spans="1:17" x14ac:dyDescent="0.4">
      <c r="A5660" s="68">
        <v>5659</v>
      </c>
      <c r="B5660" s="68" t="s">
        <v>2056</v>
      </c>
      <c r="C5660" s="68" t="s">
        <v>2297</v>
      </c>
      <c r="D5660" s="68" t="s">
        <v>2065</v>
      </c>
      <c r="E5660" s="68" t="s">
        <v>1976</v>
      </c>
      <c r="F5660" s="68" t="s">
        <v>1977</v>
      </c>
      <c r="G5660" s="68" t="s">
        <v>2010</v>
      </c>
      <c r="H5660" s="68" t="s">
        <v>2011</v>
      </c>
      <c r="I5660" s="68">
        <v>11</v>
      </c>
      <c r="J5660" s="68" t="s">
        <v>2296</v>
      </c>
      <c r="K5660" s="68">
        <v>2.9</v>
      </c>
      <c r="L5660" s="68">
        <v>0.74</v>
      </c>
      <c r="M5660" s="68" t="s">
        <v>1960</v>
      </c>
      <c r="N5660" s="143">
        <f>IF(対応ガラス検索!$E$2="-","",IF(対応ガラス検索!$E$2&gt;=K5660,MAX($N$2:N5659)+1,""))</f>
        <v>5659</v>
      </c>
      <c r="O5660" s="143" t="str">
        <f>IF(対応ガラス検索!$E$2="-","",IF(L5660&lt;=0.65,MAX($O$2:O5659)+1,""))</f>
        <v/>
      </c>
      <c r="P5660" s="144"/>
      <c r="Q5660" s="145"/>
    </row>
    <row r="5661" spans="1:17" x14ac:dyDescent="0.4">
      <c r="A5661" s="68">
        <v>5660</v>
      </c>
      <c r="B5661" s="68" t="s">
        <v>2056</v>
      </c>
      <c r="C5661" s="68" t="s">
        <v>2297</v>
      </c>
      <c r="D5661" s="68" t="s">
        <v>2065</v>
      </c>
      <c r="E5661" s="68" t="s">
        <v>1976</v>
      </c>
      <c r="F5661" s="68" t="s">
        <v>1977</v>
      </c>
      <c r="G5661" s="68" t="s">
        <v>2010</v>
      </c>
      <c r="H5661" s="68" t="s">
        <v>2011</v>
      </c>
      <c r="I5661" s="68">
        <v>12</v>
      </c>
      <c r="J5661" s="68" t="s">
        <v>2296</v>
      </c>
      <c r="K5661" s="68">
        <v>2.8</v>
      </c>
      <c r="L5661" s="68">
        <v>0.74</v>
      </c>
      <c r="M5661" s="68" t="s">
        <v>1960</v>
      </c>
      <c r="N5661" s="143">
        <f>IF(対応ガラス検索!$E$2="-","",IF(対応ガラス検索!$E$2&gt;=K5661,MAX($N$2:N5660)+1,""))</f>
        <v>5660</v>
      </c>
      <c r="O5661" s="143" t="str">
        <f>IF(対応ガラス検索!$E$2="-","",IF(L5661&lt;=0.65,MAX($O$2:O5660)+1,""))</f>
        <v/>
      </c>
      <c r="P5661" s="144"/>
      <c r="Q5661" s="145"/>
    </row>
    <row r="5662" spans="1:17" x14ac:dyDescent="0.4">
      <c r="A5662" s="68">
        <v>5661</v>
      </c>
      <c r="B5662" s="68" t="s">
        <v>2056</v>
      </c>
      <c r="C5662" s="68" t="s">
        <v>2297</v>
      </c>
      <c r="D5662" s="68" t="s">
        <v>2066</v>
      </c>
      <c r="E5662" s="68" t="s">
        <v>1980</v>
      </c>
      <c r="F5662" s="68" t="s">
        <v>1981</v>
      </c>
      <c r="G5662" s="68" t="s">
        <v>2010</v>
      </c>
      <c r="H5662" s="68" t="s">
        <v>2011</v>
      </c>
      <c r="I5662" s="68">
        <v>7</v>
      </c>
      <c r="J5662" s="68" t="s">
        <v>2296</v>
      </c>
      <c r="K5662" s="142">
        <v>3.2</v>
      </c>
      <c r="L5662" s="68">
        <v>0.76</v>
      </c>
      <c r="M5662" s="68" t="s">
        <v>1960</v>
      </c>
      <c r="N5662" s="143">
        <f>IF(対応ガラス検索!$E$2="-","",IF(対応ガラス検索!$E$2&gt;=K5662,MAX($N$2:N5661)+1,""))</f>
        <v>5661</v>
      </c>
      <c r="O5662" s="143" t="str">
        <f>IF(対応ガラス検索!$E$2="-","",IF(L5662&lt;=0.65,MAX($O$2:O5661)+1,""))</f>
        <v/>
      </c>
      <c r="P5662" s="144"/>
      <c r="Q5662" s="145"/>
    </row>
    <row r="5663" spans="1:17" x14ac:dyDescent="0.4">
      <c r="A5663" s="68">
        <v>5662</v>
      </c>
      <c r="B5663" s="68" t="s">
        <v>2056</v>
      </c>
      <c r="C5663" s="68" t="s">
        <v>2297</v>
      </c>
      <c r="D5663" s="68" t="s">
        <v>2066</v>
      </c>
      <c r="E5663" s="68" t="s">
        <v>1980</v>
      </c>
      <c r="F5663" s="68" t="s">
        <v>1981</v>
      </c>
      <c r="G5663" s="68" t="s">
        <v>2010</v>
      </c>
      <c r="H5663" s="68" t="s">
        <v>2011</v>
      </c>
      <c r="I5663" s="68">
        <v>8</v>
      </c>
      <c r="J5663" s="68" t="s">
        <v>2296</v>
      </c>
      <c r="K5663" s="68">
        <v>3.1</v>
      </c>
      <c r="L5663" s="68">
        <v>0.76</v>
      </c>
      <c r="M5663" s="68" t="s">
        <v>1960</v>
      </c>
      <c r="N5663" s="143">
        <f>IF(対応ガラス検索!$E$2="-","",IF(対応ガラス検索!$E$2&gt;=K5663,MAX($N$2:N5662)+1,""))</f>
        <v>5662</v>
      </c>
      <c r="O5663" s="143" t="str">
        <f>IF(対応ガラス検索!$E$2="-","",IF(L5663&lt;=0.65,MAX($O$2:O5662)+1,""))</f>
        <v/>
      </c>
      <c r="P5663" s="144"/>
      <c r="Q5663" s="145"/>
    </row>
    <row r="5664" spans="1:17" x14ac:dyDescent="0.4">
      <c r="A5664" s="68">
        <v>5663</v>
      </c>
      <c r="B5664" s="68" t="s">
        <v>2056</v>
      </c>
      <c r="C5664" s="68" t="s">
        <v>2297</v>
      </c>
      <c r="D5664" s="68" t="s">
        <v>2066</v>
      </c>
      <c r="E5664" s="68" t="s">
        <v>1980</v>
      </c>
      <c r="F5664" s="68" t="s">
        <v>1981</v>
      </c>
      <c r="G5664" s="68" t="s">
        <v>2010</v>
      </c>
      <c r="H5664" s="68" t="s">
        <v>2011</v>
      </c>
      <c r="I5664" s="68">
        <v>9</v>
      </c>
      <c r="J5664" s="68" t="s">
        <v>2296</v>
      </c>
      <c r="K5664" s="68">
        <v>3</v>
      </c>
      <c r="L5664" s="68">
        <v>0.76</v>
      </c>
      <c r="M5664" s="68" t="s">
        <v>1960</v>
      </c>
      <c r="N5664" s="143">
        <f>IF(対応ガラス検索!$E$2="-","",IF(対応ガラス検索!$E$2&gt;=K5664,MAX($N$2:N5663)+1,""))</f>
        <v>5663</v>
      </c>
      <c r="O5664" s="143" t="str">
        <f>IF(対応ガラス検索!$E$2="-","",IF(L5664&lt;=0.65,MAX($O$2:O5663)+1,""))</f>
        <v/>
      </c>
      <c r="P5664" s="144"/>
      <c r="Q5664" s="145"/>
    </row>
    <row r="5665" spans="1:17" x14ac:dyDescent="0.4">
      <c r="A5665" s="68">
        <v>5664</v>
      </c>
      <c r="B5665" s="68" t="s">
        <v>2056</v>
      </c>
      <c r="C5665" s="68" t="s">
        <v>2297</v>
      </c>
      <c r="D5665" s="68" t="s">
        <v>2066</v>
      </c>
      <c r="E5665" s="68" t="s">
        <v>1980</v>
      </c>
      <c r="F5665" s="68" t="s">
        <v>1981</v>
      </c>
      <c r="G5665" s="68" t="s">
        <v>2010</v>
      </c>
      <c r="H5665" s="68" t="s">
        <v>2011</v>
      </c>
      <c r="I5665" s="68">
        <v>10</v>
      </c>
      <c r="J5665" s="68" t="s">
        <v>2296</v>
      </c>
      <c r="K5665" s="68">
        <v>3</v>
      </c>
      <c r="L5665" s="68">
        <v>0.76</v>
      </c>
      <c r="M5665" s="68" t="s">
        <v>1960</v>
      </c>
      <c r="N5665" s="143">
        <f>IF(対応ガラス検索!$E$2="-","",IF(対応ガラス検索!$E$2&gt;=K5665,MAX($N$2:N5664)+1,""))</f>
        <v>5664</v>
      </c>
      <c r="O5665" s="143" t="str">
        <f>IF(対応ガラス検索!$E$2="-","",IF(L5665&lt;=0.65,MAX($O$2:O5664)+1,""))</f>
        <v/>
      </c>
      <c r="P5665" s="144"/>
      <c r="Q5665" s="145"/>
    </row>
    <row r="5666" spans="1:17" x14ac:dyDescent="0.4">
      <c r="A5666" s="68">
        <v>5665</v>
      </c>
      <c r="B5666" s="68" t="s">
        <v>2056</v>
      </c>
      <c r="C5666" s="68" t="s">
        <v>2297</v>
      </c>
      <c r="D5666" s="68" t="s">
        <v>2066</v>
      </c>
      <c r="E5666" s="68" t="s">
        <v>1980</v>
      </c>
      <c r="F5666" s="68" t="s">
        <v>1981</v>
      </c>
      <c r="G5666" s="68" t="s">
        <v>2010</v>
      </c>
      <c r="H5666" s="68" t="s">
        <v>2011</v>
      </c>
      <c r="I5666" s="68">
        <v>11</v>
      </c>
      <c r="J5666" s="68" t="s">
        <v>2296</v>
      </c>
      <c r="K5666" s="68">
        <v>2.9</v>
      </c>
      <c r="L5666" s="68">
        <v>0.76</v>
      </c>
      <c r="M5666" s="68" t="s">
        <v>1960</v>
      </c>
      <c r="N5666" s="143">
        <f>IF(対応ガラス検索!$E$2="-","",IF(対応ガラス検索!$E$2&gt;=K5666,MAX($N$2:N5665)+1,""))</f>
        <v>5665</v>
      </c>
      <c r="O5666" s="143" t="str">
        <f>IF(対応ガラス検索!$E$2="-","",IF(L5666&lt;=0.65,MAX($O$2:O5665)+1,""))</f>
        <v/>
      </c>
      <c r="P5666" s="144"/>
      <c r="Q5666" s="145"/>
    </row>
    <row r="5667" spans="1:17" x14ac:dyDescent="0.4">
      <c r="A5667" s="68">
        <v>5666</v>
      </c>
      <c r="B5667" s="68" t="s">
        <v>2056</v>
      </c>
      <c r="C5667" s="68" t="s">
        <v>2297</v>
      </c>
      <c r="D5667" s="68" t="s">
        <v>2066</v>
      </c>
      <c r="E5667" s="68" t="s">
        <v>1980</v>
      </c>
      <c r="F5667" s="68" t="s">
        <v>1981</v>
      </c>
      <c r="G5667" s="68" t="s">
        <v>2010</v>
      </c>
      <c r="H5667" s="68" t="s">
        <v>2011</v>
      </c>
      <c r="I5667" s="68">
        <v>12</v>
      </c>
      <c r="J5667" s="68" t="s">
        <v>2296</v>
      </c>
      <c r="K5667" s="68">
        <v>2.9</v>
      </c>
      <c r="L5667" s="68">
        <v>0.76</v>
      </c>
      <c r="M5667" s="68" t="s">
        <v>1960</v>
      </c>
      <c r="N5667" s="143">
        <f>IF(対応ガラス検索!$E$2="-","",IF(対応ガラス検索!$E$2&gt;=K5667,MAX($N$2:N5666)+1,""))</f>
        <v>5666</v>
      </c>
      <c r="O5667" s="143" t="str">
        <f>IF(対応ガラス検索!$E$2="-","",IF(L5667&lt;=0.65,MAX($O$2:O5666)+1,""))</f>
        <v/>
      </c>
      <c r="P5667" s="144"/>
      <c r="Q5667" s="145"/>
    </row>
    <row r="5668" spans="1:17" x14ac:dyDescent="0.4">
      <c r="A5668" s="68">
        <v>5667</v>
      </c>
      <c r="B5668" s="68" t="s">
        <v>2056</v>
      </c>
      <c r="C5668" s="68" t="s">
        <v>2297</v>
      </c>
      <c r="D5668" s="68" t="s">
        <v>2067</v>
      </c>
      <c r="E5668" s="68" t="s">
        <v>1985</v>
      </c>
      <c r="F5668" s="68" t="s">
        <v>1986</v>
      </c>
      <c r="G5668" s="68" t="s">
        <v>2010</v>
      </c>
      <c r="H5668" s="68" t="s">
        <v>2011</v>
      </c>
      <c r="I5668" s="68">
        <v>7</v>
      </c>
      <c r="J5668" s="68" t="s">
        <v>2296</v>
      </c>
      <c r="K5668" s="68">
        <v>3.2</v>
      </c>
      <c r="L5668" s="68">
        <v>0.76</v>
      </c>
      <c r="M5668" s="68" t="s">
        <v>1960</v>
      </c>
      <c r="N5668" s="143">
        <f>IF(対応ガラス検索!$E$2="-","",IF(対応ガラス検索!$E$2&gt;=K5668,MAX($N$2:N5667)+1,""))</f>
        <v>5667</v>
      </c>
      <c r="O5668" s="143" t="str">
        <f>IF(対応ガラス検索!$E$2="-","",IF(L5668&lt;=0.65,MAX($O$2:O5667)+1,""))</f>
        <v/>
      </c>
      <c r="P5668" s="144"/>
      <c r="Q5668" s="145"/>
    </row>
    <row r="5669" spans="1:17" x14ac:dyDescent="0.4">
      <c r="A5669" s="68">
        <v>5668</v>
      </c>
      <c r="B5669" s="68" t="s">
        <v>2056</v>
      </c>
      <c r="C5669" s="68" t="s">
        <v>2297</v>
      </c>
      <c r="D5669" s="68" t="s">
        <v>2067</v>
      </c>
      <c r="E5669" s="68" t="s">
        <v>1985</v>
      </c>
      <c r="F5669" s="68" t="s">
        <v>1986</v>
      </c>
      <c r="G5669" s="68" t="s">
        <v>2010</v>
      </c>
      <c r="H5669" s="68" t="s">
        <v>2011</v>
      </c>
      <c r="I5669" s="68">
        <v>8</v>
      </c>
      <c r="J5669" s="68" t="s">
        <v>2296</v>
      </c>
      <c r="K5669" s="68">
        <v>3.1</v>
      </c>
      <c r="L5669" s="68">
        <v>0.76</v>
      </c>
      <c r="M5669" s="68" t="s">
        <v>1960</v>
      </c>
      <c r="N5669" s="143">
        <f>IF(対応ガラス検索!$E$2="-","",IF(対応ガラス検索!$E$2&gt;=K5669,MAX($N$2:N5668)+1,""))</f>
        <v>5668</v>
      </c>
      <c r="O5669" s="143" t="str">
        <f>IF(対応ガラス検索!$E$2="-","",IF(L5669&lt;=0.65,MAX($O$2:O5668)+1,""))</f>
        <v/>
      </c>
      <c r="P5669" s="144"/>
      <c r="Q5669" s="145"/>
    </row>
    <row r="5670" spans="1:17" x14ac:dyDescent="0.4">
      <c r="A5670" s="68">
        <v>5669</v>
      </c>
      <c r="B5670" s="68" t="s">
        <v>2056</v>
      </c>
      <c r="C5670" s="68" t="s">
        <v>2297</v>
      </c>
      <c r="D5670" s="68" t="s">
        <v>2067</v>
      </c>
      <c r="E5670" s="68" t="s">
        <v>1985</v>
      </c>
      <c r="F5670" s="68" t="s">
        <v>1986</v>
      </c>
      <c r="G5670" s="68" t="s">
        <v>2010</v>
      </c>
      <c r="H5670" s="68" t="s">
        <v>2011</v>
      </c>
      <c r="I5670" s="68">
        <v>9</v>
      </c>
      <c r="J5670" s="68" t="s">
        <v>2296</v>
      </c>
      <c r="K5670" s="142">
        <v>3</v>
      </c>
      <c r="L5670" s="68">
        <v>0.76</v>
      </c>
      <c r="M5670" s="68" t="s">
        <v>1960</v>
      </c>
      <c r="N5670" s="143">
        <f>IF(対応ガラス検索!$E$2="-","",IF(対応ガラス検索!$E$2&gt;=K5670,MAX($N$2:N5669)+1,""))</f>
        <v>5669</v>
      </c>
      <c r="O5670" s="143" t="str">
        <f>IF(対応ガラス検索!$E$2="-","",IF(L5670&lt;=0.65,MAX($O$2:O5669)+1,""))</f>
        <v/>
      </c>
      <c r="P5670" s="144"/>
      <c r="Q5670" s="145"/>
    </row>
    <row r="5671" spans="1:17" x14ac:dyDescent="0.4">
      <c r="A5671" s="68">
        <v>5670</v>
      </c>
      <c r="B5671" s="68" t="s">
        <v>2056</v>
      </c>
      <c r="C5671" s="68" t="s">
        <v>2297</v>
      </c>
      <c r="D5671" s="68" t="s">
        <v>2067</v>
      </c>
      <c r="E5671" s="68" t="s">
        <v>1985</v>
      </c>
      <c r="F5671" s="68" t="s">
        <v>1986</v>
      </c>
      <c r="G5671" s="68" t="s">
        <v>2010</v>
      </c>
      <c r="H5671" s="68" t="s">
        <v>2011</v>
      </c>
      <c r="I5671" s="68">
        <v>10</v>
      </c>
      <c r="J5671" s="68" t="s">
        <v>2296</v>
      </c>
      <c r="K5671" s="68">
        <v>2.9</v>
      </c>
      <c r="L5671" s="68">
        <v>0.76</v>
      </c>
      <c r="M5671" s="68" t="s">
        <v>1960</v>
      </c>
      <c r="N5671" s="143">
        <f>IF(対応ガラス検索!$E$2="-","",IF(対応ガラス検索!$E$2&gt;=K5671,MAX($N$2:N5670)+1,""))</f>
        <v>5670</v>
      </c>
      <c r="O5671" s="143" t="str">
        <f>IF(対応ガラス検索!$E$2="-","",IF(L5671&lt;=0.65,MAX($O$2:O5670)+1,""))</f>
        <v/>
      </c>
      <c r="P5671" s="144"/>
      <c r="Q5671" s="145"/>
    </row>
    <row r="5672" spans="1:17" x14ac:dyDescent="0.4">
      <c r="A5672" s="68">
        <v>5671</v>
      </c>
      <c r="B5672" s="68" t="s">
        <v>2056</v>
      </c>
      <c r="C5672" s="68" t="s">
        <v>2297</v>
      </c>
      <c r="D5672" s="68" t="s">
        <v>2067</v>
      </c>
      <c r="E5672" s="68" t="s">
        <v>1985</v>
      </c>
      <c r="F5672" s="68" t="s">
        <v>1986</v>
      </c>
      <c r="G5672" s="68" t="s">
        <v>2010</v>
      </c>
      <c r="H5672" s="68" t="s">
        <v>2011</v>
      </c>
      <c r="I5672" s="68">
        <v>11</v>
      </c>
      <c r="J5672" s="68" t="s">
        <v>2296</v>
      </c>
      <c r="K5672" s="68">
        <v>2.9</v>
      </c>
      <c r="L5672" s="68">
        <v>0.76</v>
      </c>
      <c r="M5672" s="68" t="s">
        <v>1960</v>
      </c>
      <c r="N5672" s="143">
        <f>IF(対応ガラス検索!$E$2="-","",IF(対応ガラス検索!$E$2&gt;=K5672,MAX($N$2:N5671)+1,""))</f>
        <v>5671</v>
      </c>
      <c r="O5672" s="143" t="str">
        <f>IF(対応ガラス検索!$E$2="-","",IF(L5672&lt;=0.65,MAX($O$2:O5671)+1,""))</f>
        <v/>
      </c>
      <c r="P5672" s="144"/>
      <c r="Q5672" s="145"/>
    </row>
    <row r="5673" spans="1:17" x14ac:dyDescent="0.4">
      <c r="A5673" s="68">
        <v>5672</v>
      </c>
      <c r="B5673" s="68" t="s">
        <v>2056</v>
      </c>
      <c r="C5673" s="68" t="s">
        <v>2297</v>
      </c>
      <c r="D5673" s="68" t="s">
        <v>2067</v>
      </c>
      <c r="E5673" s="68" t="s">
        <v>1985</v>
      </c>
      <c r="F5673" s="68" t="s">
        <v>1986</v>
      </c>
      <c r="G5673" s="68" t="s">
        <v>2010</v>
      </c>
      <c r="H5673" s="68" t="s">
        <v>2011</v>
      </c>
      <c r="I5673" s="68">
        <v>12</v>
      </c>
      <c r="J5673" s="68" t="s">
        <v>2296</v>
      </c>
      <c r="K5673" s="68">
        <v>2.8</v>
      </c>
      <c r="L5673" s="68">
        <v>0.76</v>
      </c>
      <c r="M5673" s="68" t="s">
        <v>1960</v>
      </c>
      <c r="N5673" s="143">
        <f>IF(対応ガラス検索!$E$2="-","",IF(対応ガラス検索!$E$2&gt;=K5673,MAX($N$2:N5672)+1,""))</f>
        <v>5672</v>
      </c>
      <c r="O5673" s="143" t="str">
        <f>IF(対応ガラス検索!$E$2="-","",IF(L5673&lt;=0.65,MAX($O$2:O5672)+1,""))</f>
        <v/>
      </c>
      <c r="P5673" s="144"/>
      <c r="Q5673" s="145"/>
    </row>
    <row r="5674" spans="1:17" x14ac:dyDescent="0.4">
      <c r="A5674" s="68">
        <v>5673</v>
      </c>
      <c r="B5674" s="68" t="s">
        <v>2056</v>
      </c>
      <c r="C5674" s="68" t="s">
        <v>2297</v>
      </c>
      <c r="D5674" s="68" t="s">
        <v>2068</v>
      </c>
      <c r="E5674" s="68" t="s">
        <v>1990</v>
      </c>
      <c r="F5674" s="68" t="s">
        <v>1991</v>
      </c>
      <c r="G5674" s="68" t="s">
        <v>2010</v>
      </c>
      <c r="H5674" s="68" t="s">
        <v>2011</v>
      </c>
      <c r="I5674" s="68">
        <v>6</v>
      </c>
      <c r="J5674" s="68" t="s">
        <v>2296</v>
      </c>
      <c r="K5674" s="68">
        <v>3.3</v>
      </c>
      <c r="L5674" s="68">
        <v>0.76</v>
      </c>
      <c r="M5674" s="68" t="s">
        <v>1960</v>
      </c>
      <c r="N5674" s="143">
        <f>IF(対応ガラス検索!$E$2="-","",IF(対応ガラス検索!$E$2&gt;=K5674,MAX($N$2:N5673)+1,""))</f>
        <v>5673</v>
      </c>
      <c r="O5674" s="143" t="str">
        <f>IF(対応ガラス検索!$E$2="-","",IF(L5674&lt;=0.65,MAX($O$2:O5673)+1,""))</f>
        <v/>
      </c>
      <c r="P5674" s="144"/>
      <c r="Q5674" s="145"/>
    </row>
    <row r="5675" spans="1:17" x14ac:dyDescent="0.4">
      <c r="A5675" s="68">
        <v>5674</v>
      </c>
      <c r="B5675" s="68" t="s">
        <v>2056</v>
      </c>
      <c r="C5675" s="68" t="s">
        <v>2297</v>
      </c>
      <c r="D5675" s="68" t="s">
        <v>2068</v>
      </c>
      <c r="E5675" s="68" t="s">
        <v>1990</v>
      </c>
      <c r="F5675" s="68" t="s">
        <v>1991</v>
      </c>
      <c r="G5675" s="68" t="s">
        <v>2010</v>
      </c>
      <c r="H5675" s="68" t="s">
        <v>2011</v>
      </c>
      <c r="I5675" s="68">
        <v>7</v>
      </c>
      <c r="J5675" s="68" t="s">
        <v>2296</v>
      </c>
      <c r="K5675" s="142">
        <v>3.2</v>
      </c>
      <c r="L5675" s="68">
        <v>0.76</v>
      </c>
      <c r="M5675" s="68" t="s">
        <v>1960</v>
      </c>
      <c r="N5675" s="143">
        <f>IF(対応ガラス検索!$E$2="-","",IF(対応ガラス検索!$E$2&gt;=K5675,MAX($N$2:N5674)+1,""))</f>
        <v>5674</v>
      </c>
      <c r="O5675" s="143" t="str">
        <f>IF(対応ガラス検索!$E$2="-","",IF(L5675&lt;=0.65,MAX($O$2:O5674)+1,""))</f>
        <v/>
      </c>
      <c r="P5675" s="144"/>
      <c r="Q5675" s="145"/>
    </row>
    <row r="5676" spans="1:17" x14ac:dyDescent="0.4">
      <c r="A5676" s="68">
        <v>5675</v>
      </c>
      <c r="B5676" s="68" t="s">
        <v>2056</v>
      </c>
      <c r="C5676" s="68" t="s">
        <v>2297</v>
      </c>
      <c r="D5676" s="68" t="s">
        <v>2068</v>
      </c>
      <c r="E5676" s="68" t="s">
        <v>1990</v>
      </c>
      <c r="F5676" s="68" t="s">
        <v>1991</v>
      </c>
      <c r="G5676" s="68" t="s">
        <v>2010</v>
      </c>
      <c r="H5676" s="68" t="s">
        <v>2011</v>
      </c>
      <c r="I5676" s="68">
        <v>8</v>
      </c>
      <c r="J5676" s="68" t="s">
        <v>2296</v>
      </c>
      <c r="K5676" s="68">
        <v>3.1</v>
      </c>
      <c r="L5676" s="68">
        <v>0.76</v>
      </c>
      <c r="M5676" s="68" t="s">
        <v>1960</v>
      </c>
      <c r="N5676" s="143">
        <f>IF(対応ガラス検索!$E$2="-","",IF(対応ガラス検索!$E$2&gt;=K5676,MAX($N$2:N5675)+1,""))</f>
        <v>5675</v>
      </c>
      <c r="O5676" s="143" t="str">
        <f>IF(対応ガラス検索!$E$2="-","",IF(L5676&lt;=0.65,MAX($O$2:O5675)+1,""))</f>
        <v/>
      </c>
      <c r="P5676" s="144"/>
      <c r="Q5676" s="145"/>
    </row>
    <row r="5677" spans="1:17" x14ac:dyDescent="0.4">
      <c r="A5677" s="68">
        <v>5676</v>
      </c>
      <c r="B5677" s="68" t="s">
        <v>2056</v>
      </c>
      <c r="C5677" s="68" t="s">
        <v>2297</v>
      </c>
      <c r="D5677" s="68" t="s">
        <v>2068</v>
      </c>
      <c r="E5677" s="68" t="s">
        <v>1990</v>
      </c>
      <c r="F5677" s="68" t="s">
        <v>1991</v>
      </c>
      <c r="G5677" s="68" t="s">
        <v>2010</v>
      </c>
      <c r="H5677" s="68" t="s">
        <v>2011</v>
      </c>
      <c r="I5677" s="68">
        <v>9</v>
      </c>
      <c r="J5677" s="68" t="s">
        <v>2296</v>
      </c>
      <c r="K5677" s="68">
        <v>3</v>
      </c>
      <c r="L5677" s="68">
        <v>0.76</v>
      </c>
      <c r="M5677" s="68" t="s">
        <v>1960</v>
      </c>
      <c r="N5677" s="143">
        <f>IF(対応ガラス検索!$E$2="-","",IF(対応ガラス検索!$E$2&gt;=K5677,MAX($N$2:N5676)+1,""))</f>
        <v>5676</v>
      </c>
      <c r="O5677" s="143" t="str">
        <f>IF(対応ガラス検索!$E$2="-","",IF(L5677&lt;=0.65,MAX($O$2:O5676)+1,""))</f>
        <v/>
      </c>
      <c r="P5677" s="144"/>
      <c r="Q5677" s="145"/>
    </row>
    <row r="5678" spans="1:17" x14ac:dyDescent="0.4">
      <c r="A5678" s="68">
        <v>5677</v>
      </c>
      <c r="B5678" s="68" t="s">
        <v>2056</v>
      </c>
      <c r="C5678" s="68" t="s">
        <v>2297</v>
      </c>
      <c r="D5678" s="68" t="s">
        <v>2068</v>
      </c>
      <c r="E5678" s="68" t="s">
        <v>1990</v>
      </c>
      <c r="F5678" s="68" t="s">
        <v>1991</v>
      </c>
      <c r="G5678" s="68" t="s">
        <v>2010</v>
      </c>
      <c r="H5678" s="68" t="s">
        <v>2011</v>
      </c>
      <c r="I5678" s="68">
        <v>10</v>
      </c>
      <c r="J5678" s="68" t="s">
        <v>2296</v>
      </c>
      <c r="K5678" s="68">
        <v>2.9</v>
      </c>
      <c r="L5678" s="68">
        <v>0.76</v>
      </c>
      <c r="M5678" s="68" t="s">
        <v>1960</v>
      </c>
      <c r="N5678" s="143">
        <f>IF(対応ガラス検索!$E$2="-","",IF(対応ガラス検索!$E$2&gt;=K5678,MAX($N$2:N5677)+1,""))</f>
        <v>5677</v>
      </c>
      <c r="O5678" s="143" t="str">
        <f>IF(対応ガラス検索!$E$2="-","",IF(L5678&lt;=0.65,MAX($O$2:O5677)+1,""))</f>
        <v/>
      </c>
      <c r="P5678" s="144"/>
      <c r="Q5678" s="145"/>
    </row>
    <row r="5679" spans="1:17" x14ac:dyDescent="0.4">
      <c r="A5679" s="68">
        <v>5678</v>
      </c>
      <c r="B5679" s="68" t="s">
        <v>2056</v>
      </c>
      <c r="C5679" s="68" t="s">
        <v>2297</v>
      </c>
      <c r="D5679" s="68" t="s">
        <v>2068</v>
      </c>
      <c r="E5679" s="68" t="s">
        <v>1990</v>
      </c>
      <c r="F5679" s="68" t="s">
        <v>1991</v>
      </c>
      <c r="G5679" s="68" t="s">
        <v>2010</v>
      </c>
      <c r="H5679" s="68" t="s">
        <v>2011</v>
      </c>
      <c r="I5679" s="68">
        <v>11</v>
      </c>
      <c r="J5679" s="68" t="s">
        <v>2296</v>
      </c>
      <c r="K5679" s="68">
        <v>2.9</v>
      </c>
      <c r="L5679" s="68">
        <v>0.76</v>
      </c>
      <c r="M5679" s="68" t="s">
        <v>1960</v>
      </c>
      <c r="N5679" s="143">
        <f>IF(対応ガラス検索!$E$2="-","",IF(対応ガラス検索!$E$2&gt;=K5679,MAX($N$2:N5678)+1,""))</f>
        <v>5678</v>
      </c>
      <c r="O5679" s="143" t="str">
        <f>IF(対応ガラス検索!$E$2="-","",IF(L5679&lt;=0.65,MAX($O$2:O5678)+1,""))</f>
        <v/>
      </c>
      <c r="P5679" s="144"/>
      <c r="Q5679" s="145"/>
    </row>
    <row r="5680" spans="1:17" x14ac:dyDescent="0.4">
      <c r="A5680" s="68">
        <v>5679</v>
      </c>
      <c r="B5680" s="68" t="s">
        <v>2056</v>
      </c>
      <c r="C5680" s="68" t="s">
        <v>2297</v>
      </c>
      <c r="D5680" s="68" t="s">
        <v>2068</v>
      </c>
      <c r="E5680" s="68" t="s">
        <v>1990</v>
      </c>
      <c r="F5680" s="68" t="s">
        <v>1991</v>
      </c>
      <c r="G5680" s="68" t="s">
        <v>2010</v>
      </c>
      <c r="H5680" s="68" t="s">
        <v>2011</v>
      </c>
      <c r="I5680" s="68">
        <v>12</v>
      </c>
      <c r="J5680" s="68" t="s">
        <v>2296</v>
      </c>
      <c r="K5680" s="68">
        <v>2.8</v>
      </c>
      <c r="L5680" s="68">
        <v>0.76</v>
      </c>
      <c r="M5680" s="68" t="s">
        <v>1960</v>
      </c>
      <c r="N5680" s="143">
        <f>IF(対応ガラス検索!$E$2="-","",IF(対応ガラス検索!$E$2&gt;=K5680,MAX($N$2:N5679)+1,""))</f>
        <v>5679</v>
      </c>
      <c r="O5680" s="143" t="str">
        <f>IF(対応ガラス検索!$E$2="-","",IF(L5680&lt;=0.65,MAX($O$2:O5679)+1,""))</f>
        <v/>
      </c>
      <c r="P5680" s="144"/>
      <c r="Q5680" s="145"/>
    </row>
    <row r="5681" spans="1:17" x14ac:dyDescent="0.4">
      <c r="A5681" s="68">
        <v>5680</v>
      </c>
      <c r="B5681" s="68" t="s">
        <v>2056</v>
      </c>
      <c r="C5681" s="68" t="s">
        <v>2297</v>
      </c>
      <c r="D5681" s="68" t="s">
        <v>2069</v>
      </c>
      <c r="E5681" s="68" t="s">
        <v>1990</v>
      </c>
      <c r="F5681" s="68" t="s">
        <v>1991</v>
      </c>
      <c r="G5681" s="68" t="s">
        <v>2032</v>
      </c>
      <c r="H5681" s="68" t="s">
        <v>2033</v>
      </c>
      <c r="I5681" s="68">
        <v>6</v>
      </c>
      <c r="J5681" s="68" t="s">
        <v>2296</v>
      </c>
      <c r="K5681" s="68">
        <v>3.2</v>
      </c>
      <c r="L5681" s="68">
        <v>0.74</v>
      </c>
      <c r="M5681" s="68" t="s">
        <v>1960</v>
      </c>
      <c r="N5681" s="143">
        <f>IF(対応ガラス検索!$E$2="-","",IF(対応ガラス検索!$E$2&gt;=K5681,MAX($N$2:N5680)+1,""))</f>
        <v>5680</v>
      </c>
      <c r="O5681" s="143" t="str">
        <f>IF(対応ガラス検索!$E$2="-","",IF(L5681&lt;=0.65,MAX($O$2:O5680)+1,""))</f>
        <v/>
      </c>
      <c r="P5681" s="144"/>
      <c r="Q5681" s="145"/>
    </row>
    <row r="5682" spans="1:17" x14ac:dyDescent="0.4">
      <c r="A5682" s="68">
        <v>5681</v>
      </c>
      <c r="B5682" s="68" t="s">
        <v>2056</v>
      </c>
      <c r="C5682" s="68" t="s">
        <v>2297</v>
      </c>
      <c r="D5682" s="68" t="s">
        <v>2069</v>
      </c>
      <c r="E5682" s="68" t="s">
        <v>1990</v>
      </c>
      <c r="F5682" s="68" t="s">
        <v>1991</v>
      </c>
      <c r="G5682" s="68" t="s">
        <v>2032</v>
      </c>
      <c r="H5682" s="68" t="s">
        <v>2033</v>
      </c>
      <c r="I5682" s="68">
        <v>7</v>
      </c>
      <c r="J5682" s="68" t="s">
        <v>2296</v>
      </c>
      <c r="K5682" s="68">
        <v>3.1</v>
      </c>
      <c r="L5682" s="68">
        <v>0.74</v>
      </c>
      <c r="M5682" s="68" t="s">
        <v>1960</v>
      </c>
      <c r="N5682" s="143">
        <f>IF(対応ガラス検索!$E$2="-","",IF(対応ガラス検索!$E$2&gt;=K5682,MAX($N$2:N5681)+1,""))</f>
        <v>5681</v>
      </c>
      <c r="O5682" s="143" t="str">
        <f>IF(対応ガラス検索!$E$2="-","",IF(L5682&lt;=0.65,MAX($O$2:O5681)+1,""))</f>
        <v/>
      </c>
      <c r="P5682" s="144"/>
      <c r="Q5682" s="145"/>
    </row>
    <row r="5683" spans="1:17" x14ac:dyDescent="0.4">
      <c r="A5683" s="68">
        <v>5682</v>
      </c>
      <c r="B5683" s="68" t="s">
        <v>2056</v>
      </c>
      <c r="C5683" s="68" t="s">
        <v>2297</v>
      </c>
      <c r="D5683" s="68" t="s">
        <v>2069</v>
      </c>
      <c r="E5683" s="68" t="s">
        <v>1990</v>
      </c>
      <c r="F5683" s="68" t="s">
        <v>1991</v>
      </c>
      <c r="G5683" s="68" t="s">
        <v>2032</v>
      </c>
      <c r="H5683" s="68" t="s">
        <v>2033</v>
      </c>
      <c r="I5683" s="68">
        <v>8</v>
      </c>
      <c r="J5683" s="68" t="s">
        <v>2296</v>
      </c>
      <c r="K5683" s="142">
        <v>3.1</v>
      </c>
      <c r="L5683" s="68">
        <v>0.74</v>
      </c>
      <c r="M5683" s="68" t="s">
        <v>1960</v>
      </c>
      <c r="N5683" s="143">
        <f>IF(対応ガラス検索!$E$2="-","",IF(対応ガラス検索!$E$2&gt;=K5683,MAX($N$2:N5682)+1,""))</f>
        <v>5682</v>
      </c>
      <c r="O5683" s="143" t="str">
        <f>IF(対応ガラス検索!$E$2="-","",IF(L5683&lt;=0.65,MAX($O$2:O5682)+1,""))</f>
        <v/>
      </c>
      <c r="P5683" s="144"/>
      <c r="Q5683" s="145"/>
    </row>
    <row r="5684" spans="1:17" x14ac:dyDescent="0.4">
      <c r="A5684" s="68">
        <v>5683</v>
      </c>
      <c r="B5684" s="68" t="s">
        <v>2056</v>
      </c>
      <c r="C5684" s="68" t="s">
        <v>2297</v>
      </c>
      <c r="D5684" s="68" t="s">
        <v>2069</v>
      </c>
      <c r="E5684" s="68" t="s">
        <v>1990</v>
      </c>
      <c r="F5684" s="68" t="s">
        <v>1991</v>
      </c>
      <c r="G5684" s="68" t="s">
        <v>2032</v>
      </c>
      <c r="H5684" s="68" t="s">
        <v>2033</v>
      </c>
      <c r="I5684" s="68">
        <v>9</v>
      </c>
      <c r="J5684" s="68" t="s">
        <v>2296</v>
      </c>
      <c r="K5684" s="68">
        <v>3</v>
      </c>
      <c r="L5684" s="68">
        <v>0.74</v>
      </c>
      <c r="M5684" s="68" t="s">
        <v>1960</v>
      </c>
      <c r="N5684" s="143">
        <f>IF(対応ガラス検索!$E$2="-","",IF(対応ガラス検索!$E$2&gt;=K5684,MAX($N$2:N5683)+1,""))</f>
        <v>5683</v>
      </c>
      <c r="O5684" s="143" t="str">
        <f>IF(対応ガラス検索!$E$2="-","",IF(L5684&lt;=0.65,MAX($O$2:O5683)+1,""))</f>
        <v/>
      </c>
      <c r="P5684" s="144"/>
      <c r="Q5684" s="145"/>
    </row>
    <row r="5685" spans="1:17" x14ac:dyDescent="0.4">
      <c r="A5685" s="68">
        <v>5684</v>
      </c>
      <c r="B5685" s="68" t="s">
        <v>2056</v>
      </c>
      <c r="C5685" s="68" t="s">
        <v>2297</v>
      </c>
      <c r="D5685" s="68" t="s">
        <v>2069</v>
      </c>
      <c r="E5685" s="68" t="s">
        <v>1990</v>
      </c>
      <c r="F5685" s="68" t="s">
        <v>1991</v>
      </c>
      <c r="G5685" s="68" t="s">
        <v>2032</v>
      </c>
      <c r="H5685" s="68" t="s">
        <v>2033</v>
      </c>
      <c r="I5685" s="68">
        <v>10</v>
      </c>
      <c r="J5685" s="68" t="s">
        <v>2296</v>
      </c>
      <c r="K5685" s="68">
        <v>2.9</v>
      </c>
      <c r="L5685" s="68">
        <v>0.74</v>
      </c>
      <c r="M5685" s="68" t="s">
        <v>1960</v>
      </c>
      <c r="N5685" s="143">
        <f>IF(対応ガラス検索!$E$2="-","",IF(対応ガラス検索!$E$2&gt;=K5685,MAX($N$2:N5684)+1,""))</f>
        <v>5684</v>
      </c>
      <c r="O5685" s="143" t="str">
        <f>IF(対応ガラス検索!$E$2="-","",IF(L5685&lt;=0.65,MAX($O$2:O5684)+1,""))</f>
        <v/>
      </c>
      <c r="P5685" s="144"/>
      <c r="Q5685" s="145"/>
    </row>
    <row r="5686" spans="1:17" x14ac:dyDescent="0.4">
      <c r="A5686" s="68">
        <v>5685</v>
      </c>
      <c r="B5686" s="68" t="s">
        <v>2056</v>
      </c>
      <c r="C5686" s="68" t="s">
        <v>2297</v>
      </c>
      <c r="D5686" s="68" t="s">
        <v>2069</v>
      </c>
      <c r="E5686" s="68" t="s">
        <v>1990</v>
      </c>
      <c r="F5686" s="68" t="s">
        <v>1991</v>
      </c>
      <c r="G5686" s="68" t="s">
        <v>2032</v>
      </c>
      <c r="H5686" s="68" t="s">
        <v>2033</v>
      </c>
      <c r="I5686" s="68">
        <v>11</v>
      </c>
      <c r="J5686" s="68" t="s">
        <v>2296</v>
      </c>
      <c r="K5686" s="68">
        <v>2.9</v>
      </c>
      <c r="L5686" s="68">
        <v>0.74</v>
      </c>
      <c r="M5686" s="68" t="s">
        <v>1960</v>
      </c>
      <c r="N5686" s="143">
        <f>IF(対応ガラス検索!$E$2="-","",IF(対応ガラス検索!$E$2&gt;=K5686,MAX($N$2:N5685)+1,""))</f>
        <v>5685</v>
      </c>
      <c r="O5686" s="143" t="str">
        <f>IF(対応ガラス検索!$E$2="-","",IF(L5686&lt;=0.65,MAX($O$2:O5685)+1,""))</f>
        <v/>
      </c>
      <c r="P5686" s="144"/>
      <c r="Q5686" s="145"/>
    </row>
    <row r="5687" spans="1:17" x14ac:dyDescent="0.4">
      <c r="A5687" s="68">
        <v>5686</v>
      </c>
      <c r="B5687" s="68" t="s">
        <v>2056</v>
      </c>
      <c r="C5687" s="68" t="s">
        <v>2297</v>
      </c>
      <c r="D5687" s="68" t="s">
        <v>2069</v>
      </c>
      <c r="E5687" s="68" t="s">
        <v>1990</v>
      </c>
      <c r="F5687" s="68" t="s">
        <v>1991</v>
      </c>
      <c r="G5687" s="68" t="s">
        <v>2032</v>
      </c>
      <c r="H5687" s="68" t="s">
        <v>2033</v>
      </c>
      <c r="I5687" s="68">
        <v>12</v>
      </c>
      <c r="J5687" s="68" t="s">
        <v>2296</v>
      </c>
      <c r="K5687" s="68">
        <v>2.8</v>
      </c>
      <c r="L5687" s="68">
        <v>0.74</v>
      </c>
      <c r="M5687" s="68" t="s">
        <v>1960</v>
      </c>
      <c r="N5687" s="143">
        <f>IF(対応ガラス検索!$E$2="-","",IF(対応ガラス検索!$E$2&gt;=K5687,MAX($N$2:N5686)+1,""))</f>
        <v>5686</v>
      </c>
      <c r="O5687" s="143" t="str">
        <f>IF(対応ガラス検索!$E$2="-","",IF(L5687&lt;=0.65,MAX($O$2:O5686)+1,""))</f>
        <v/>
      </c>
      <c r="P5687" s="144"/>
      <c r="Q5687" s="145"/>
    </row>
    <row r="5688" spans="1:17" x14ac:dyDescent="0.4">
      <c r="A5688" s="68">
        <v>5687</v>
      </c>
      <c r="B5688" s="68" t="s">
        <v>2056</v>
      </c>
      <c r="C5688" s="68" t="s">
        <v>2297</v>
      </c>
      <c r="D5688" s="68" t="s">
        <v>2070</v>
      </c>
      <c r="E5688" s="68" t="s">
        <v>1990</v>
      </c>
      <c r="F5688" s="68" t="s">
        <v>1991</v>
      </c>
      <c r="G5688" s="68" t="s">
        <v>2047</v>
      </c>
      <c r="H5688" s="68" t="s">
        <v>2048</v>
      </c>
      <c r="I5688" s="68">
        <v>6</v>
      </c>
      <c r="J5688" s="68" t="s">
        <v>2296</v>
      </c>
      <c r="K5688" s="142">
        <v>3.2</v>
      </c>
      <c r="L5688" s="68">
        <v>0.74</v>
      </c>
      <c r="M5688" s="68" t="s">
        <v>2002</v>
      </c>
      <c r="N5688" s="143">
        <f>IF(対応ガラス検索!$E$2="-","",IF(対応ガラス検索!$E$2&gt;=K5688,MAX($N$2:N5687)+1,""))</f>
        <v>5687</v>
      </c>
      <c r="O5688" s="143" t="str">
        <f>IF(対応ガラス検索!$E$2="-","",IF(L5688&lt;=0.65,MAX($O$2:O5687)+1,""))</f>
        <v/>
      </c>
      <c r="P5688" s="144"/>
      <c r="Q5688" s="145"/>
    </row>
    <row r="5689" spans="1:17" x14ac:dyDescent="0.4">
      <c r="A5689" s="68">
        <v>5688</v>
      </c>
      <c r="B5689" s="68" t="s">
        <v>2056</v>
      </c>
      <c r="C5689" s="68" t="s">
        <v>2297</v>
      </c>
      <c r="D5689" s="68" t="s">
        <v>2070</v>
      </c>
      <c r="E5689" s="68" t="s">
        <v>1990</v>
      </c>
      <c r="F5689" s="68" t="s">
        <v>1991</v>
      </c>
      <c r="G5689" s="68" t="s">
        <v>2047</v>
      </c>
      <c r="H5689" s="68" t="s">
        <v>2048</v>
      </c>
      <c r="I5689" s="68">
        <v>7</v>
      </c>
      <c r="J5689" s="68" t="s">
        <v>2296</v>
      </c>
      <c r="K5689" s="68">
        <v>3.1</v>
      </c>
      <c r="L5689" s="68">
        <v>0.74</v>
      </c>
      <c r="M5689" s="68" t="s">
        <v>2002</v>
      </c>
      <c r="N5689" s="143">
        <f>IF(対応ガラス検索!$E$2="-","",IF(対応ガラス検索!$E$2&gt;=K5689,MAX($N$2:N5688)+1,""))</f>
        <v>5688</v>
      </c>
      <c r="O5689" s="143" t="str">
        <f>IF(対応ガラス検索!$E$2="-","",IF(L5689&lt;=0.65,MAX($O$2:O5688)+1,""))</f>
        <v/>
      </c>
      <c r="P5689" s="144"/>
      <c r="Q5689" s="145"/>
    </row>
    <row r="5690" spans="1:17" x14ac:dyDescent="0.4">
      <c r="A5690" s="68">
        <v>5689</v>
      </c>
      <c r="B5690" s="68" t="s">
        <v>2056</v>
      </c>
      <c r="C5690" s="68" t="s">
        <v>2297</v>
      </c>
      <c r="D5690" s="68" t="s">
        <v>2070</v>
      </c>
      <c r="E5690" s="68" t="s">
        <v>1990</v>
      </c>
      <c r="F5690" s="68" t="s">
        <v>1991</v>
      </c>
      <c r="G5690" s="68" t="s">
        <v>2047</v>
      </c>
      <c r="H5690" s="68" t="s">
        <v>2048</v>
      </c>
      <c r="I5690" s="68">
        <v>8</v>
      </c>
      <c r="J5690" s="68" t="s">
        <v>2296</v>
      </c>
      <c r="K5690" s="68">
        <v>3</v>
      </c>
      <c r="L5690" s="68">
        <v>0.74</v>
      </c>
      <c r="M5690" s="68" t="s">
        <v>2002</v>
      </c>
      <c r="N5690" s="143">
        <f>IF(対応ガラス検索!$E$2="-","",IF(対応ガラス検索!$E$2&gt;=K5690,MAX($N$2:N5689)+1,""))</f>
        <v>5689</v>
      </c>
      <c r="O5690" s="143" t="str">
        <f>IF(対応ガラス検索!$E$2="-","",IF(L5690&lt;=0.65,MAX($O$2:O5689)+1,""))</f>
        <v/>
      </c>
      <c r="P5690" s="144"/>
      <c r="Q5690" s="145"/>
    </row>
    <row r="5691" spans="1:17" x14ac:dyDescent="0.4">
      <c r="A5691" s="68">
        <v>5690</v>
      </c>
      <c r="B5691" s="68" t="s">
        <v>2056</v>
      </c>
      <c r="C5691" s="68" t="s">
        <v>2297</v>
      </c>
      <c r="D5691" s="68" t="s">
        <v>2070</v>
      </c>
      <c r="E5691" s="68" t="s">
        <v>1990</v>
      </c>
      <c r="F5691" s="68" t="s">
        <v>1991</v>
      </c>
      <c r="G5691" s="68" t="s">
        <v>2047</v>
      </c>
      <c r="H5691" s="68" t="s">
        <v>2048</v>
      </c>
      <c r="I5691" s="68">
        <v>9</v>
      </c>
      <c r="J5691" s="68" t="s">
        <v>2296</v>
      </c>
      <c r="K5691" s="68">
        <v>2.9</v>
      </c>
      <c r="L5691" s="68">
        <v>0.74</v>
      </c>
      <c r="M5691" s="68" t="s">
        <v>2002</v>
      </c>
      <c r="N5691" s="143">
        <f>IF(対応ガラス検索!$E$2="-","",IF(対応ガラス検索!$E$2&gt;=K5691,MAX($N$2:N5690)+1,""))</f>
        <v>5690</v>
      </c>
      <c r="O5691" s="143" t="str">
        <f>IF(対応ガラス検索!$E$2="-","",IF(L5691&lt;=0.65,MAX($O$2:O5690)+1,""))</f>
        <v/>
      </c>
      <c r="P5691" s="144"/>
      <c r="Q5691" s="145"/>
    </row>
    <row r="5692" spans="1:17" x14ac:dyDescent="0.4">
      <c r="A5692" s="68">
        <v>5691</v>
      </c>
      <c r="B5692" s="68" t="s">
        <v>2056</v>
      </c>
      <c r="C5692" s="68" t="s">
        <v>2297</v>
      </c>
      <c r="D5692" s="68" t="s">
        <v>2070</v>
      </c>
      <c r="E5692" s="68" t="s">
        <v>1990</v>
      </c>
      <c r="F5692" s="68" t="s">
        <v>1991</v>
      </c>
      <c r="G5692" s="68" t="s">
        <v>2047</v>
      </c>
      <c r="H5692" s="68" t="s">
        <v>2048</v>
      </c>
      <c r="I5692" s="68">
        <v>10</v>
      </c>
      <c r="J5692" s="68" t="s">
        <v>2296</v>
      </c>
      <c r="K5692" s="68">
        <v>2.9</v>
      </c>
      <c r="L5692" s="68">
        <v>0.74</v>
      </c>
      <c r="M5692" s="68" t="s">
        <v>2002</v>
      </c>
      <c r="N5692" s="143">
        <f>IF(対応ガラス検索!$E$2="-","",IF(対応ガラス検索!$E$2&gt;=K5692,MAX($N$2:N5691)+1,""))</f>
        <v>5691</v>
      </c>
      <c r="O5692" s="143" t="str">
        <f>IF(対応ガラス検索!$E$2="-","",IF(L5692&lt;=0.65,MAX($O$2:O5691)+1,""))</f>
        <v/>
      </c>
      <c r="P5692" s="144"/>
      <c r="Q5692" s="145"/>
    </row>
    <row r="5693" spans="1:17" x14ac:dyDescent="0.4">
      <c r="A5693" s="68">
        <v>5692</v>
      </c>
      <c r="B5693" s="68" t="s">
        <v>2056</v>
      </c>
      <c r="C5693" s="68" t="s">
        <v>2297</v>
      </c>
      <c r="D5693" s="68" t="s">
        <v>2070</v>
      </c>
      <c r="E5693" s="68" t="s">
        <v>1990</v>
      </c>
      <c r="F5693" s="68" t="s">
        <v>1991</v>
      </c>
      <c r="G5693" s="68" t="s">
        <v>2047</v>
      </c>
      <c r="H5693" s="68" t="s">
        <v>2048</v>
      </c>
      <c r="I5693" s="68">
        <v>11</v>
      </c>
      <c r="J5693" s="68" t="s">
        <v>2296</v>
      </c>
      <c r="K5693" s="68">
        <v>2.8</v>
      </c>
      <c r="L5693" s="68">
        <v>0.74</v>
      </c>
      <c r="M5693" s="68" t="s">
        <v>2002</v>
      </c>
      <c r="N5693" s="143">
        <f>IF(対応ガラス検索!$E$2="-","",IF(対応ガラス検索!$E$2&gt;=K5693,MAX($N$2:N5692)+1,""))</f>
        <v>5692</v>
      </c>
      <c r="O5693" s="143" t="str">
        <f>IF(対応ガラス検索!$E$2="-","",IF(L5693&lt;=0.65,MAX($O$2:O5692)+1,""))</f>
        <v/>
      </c>
      <c r="P5693" s="144"/>
      <c r="Q5693" s="145"/>
    </row>
    <row r="5694" spans="1:17" x14ac:dyDescent="0.4">
      <c r="A5694" s="68">
        <v>5693</v>
      </c>
      <c r="B5694" s="68" t="s">
        <v>2056</v>
      </c>
      <c r="C5694" s="68" t="s">
        <v>2297</v>
      </c>
      <c r="D5694" s="68" t="s">
        <v>2070</v>
      </c>
      <c r="E5694" s="68" t="s">
        <v>1990</v>
      </c>
      <c r="F5694" s="68" t="s">
        <v>1991</v>
      </c>
      <c r="G5694" s="68" t="s">
        <v>2047</v>
      </c>
      <c r="H5694" s="68" t="s">
        <v>2048</v>
      </c>
      <c r="I5694" s="68">
        <v>12</v>
      </c>
      <c r="J5694" s="68" t="s">
        <v>2296</v>
      </c>
      <c r="K5694" s="68">
        <v>2.8</v>
      </c>
      <c r="L5694" s="68">
        <v>0.74</v>
      </c>
      <c r="M5694" s="68" t="s">
        <v>2002</v>
      </c>
      <c r="N5694" s="143">
        <f>IF(対応ガラス検索!$E$2="-","",IF(対応ガラス検索!$E$2&gt;=K5694,MAX($N$2:N5693)+1,""))</f>
        <v>5693</v>
      </c>
      <c r="O5694" s="143" t="str">
        <f>IF(対応ガラス検索!$E$2="-","",IF(L5694&lt;=0.65,MAX($O$2:O5693)+1,""))</f>
        <v/>
      </c>
      <c r="P5694" s="144"/>
      <c r="Q5694" s="145"/>
    </row>
    <row r="5695" spans="1:17" x14ac:dyDescent="0.4">
      <c r="A5695" s="68">
        <v>5694</v>
      </c>
      <c r="B5695" s="68" t="s">
        <v>2056</v>
      </c>
      <c r="C5695" s="68" t="s">
        <v>2297</v>
      </c>
      <c r="D5695" s="68" t="s">
        <v>2071</v>
      </c>
      <c r="E5695" s="68" t="s">
        <v>1990</v>
      </c>
      <c r="F5695" s="68" t="s">
        <v>1991</v>
      </c>
      <c r="G5695" s="68" t="s">
        <v>2052</v>
      </c>
      <c r="H5695" s="68" t="s">
        <v>2053</v>
      </c>
      <c r="I5695" s="68">
        <v>6</v>
      </c>
      <c r="J5695" s="68" t="s">
        <v>2296</v>
      </c>
      <c r="K5695" s="68">
        <v>3.2</v>
      </c>
      <c r="L5695" s="68">
        <v>0.74</v>
      </c>
      <c r="M5695" s="68" t="s">
        <v>2002</v>
      </c>
      <c r="N5695" s="143">
        <f>IF(対応ガラス検索!$E$2="-","",IF(対応ガラス検索!$E$2&gt;=K5695,MAX($N$2:N5694)+1,""))</f>
        <v>5694</v>
      </c>
      <c r="O5695" s="143" t="str">
        <f>IF(対応ガラス検索!$E$2="-","",IF(L5695&lt;=0.65,MAX($O$2:O5694)+1,""))</f>
        <v/>
      </c>
      <c r="P5695" s="144"/>
      <c r="Q5695" s="145"/>
    </row>
    <row r="5696" spans="1:17" x14ac:dyDescent="0.4">
      <c r="A5696" s="68">
        <v>5695</v>
      </c>
      <c r="B5696" s="68" t="s">
        <v>2056</v>
      </c>
      <c r="C5696" s="68" t="s">
        <v>2297</v>
      </c>
      <c r="D5696" s="68" t="s">
        <v>2071</v>
      </c>
      <c r="E5696" s="68" t="s">
        <v>1990</v>
      </c>
      <c r="F5696" s="68" t="s">
        <v>1991</v>
      </c>
      <c r="G5696" s="68" t="s">
        <v>2052</v>
      </c>
      <c r="H5696" s="68" t="s">
        <v>2053</v>
      </c>
      <c r="I5696" s="68">
        <v>7</v>
      </c>
      <c r="J5696" s="68" t="s">
        <v>2296</v>
      </c>
      <c r="K5696" s="142">
        <v>3.1</v>
      </c>
      <c r="L5696" s="68">
        <v>0.74</v>
      </c>
      <c r="M5696" s="68" t="s">
        <v>2002</v>
      </c>
      <c r="N5696" s="143">
        <f>IF(対応ガラス検索!$E$2="-","",IF(対応ガラス検索!$E$2&gt;=K5696,MAX($N$2:N5695)+1,""))</f>
        <v>5695</v>
      </c>
      <c r="O5696" s="143" t="str">
        <f>IF(対応ガラス検索!$E$2="-","",IF(L5696&lt;=0.65,MAX($O$2:O5695)+1,""))</f>
        <v/>
      </c>
      <c r="P5696" s="144"/>
      <c r="Q5696" s="145"/>
    </row>
    <row r="5697" spans="1:17" x14ac:dyDescent="0.4">
      <c r="A5697" s="68">
        <v>5696</v>
      </c>
      <c r="B5697" s="68" t="s">
        <v>2056</v>
      </c>
      <c r="C5697" s="68" t="s">
        <v>2297</v>
      </c>
      <c r="D5697" s="68" t="s">
        <v>2071</v>
      </c>
      <c r="E5697" s="68" t="s">
        <v>1990</v>
      </c>
      <c r="F5697" s="68" t="s">
        <v>1991</v>
      </c>
      <c r="G5697" s="68" t="s">
        <v>2052</v>
      </c>
      <c r="H5697" s="68" t="s">
        <v>2053</v>
      </c>
      <c r="I5697" s="68">
        <v>8</v>
      </c>
      <c r="J5697" s="68" t="s">
        <v>2296</v>
      </c>
      <c r="K5697" s="68">
        <v>3</v>
      </c>
      <c r="L5697" s="68">
        <v>0.74</v>
      </c>
      <c r="M5697" s="68" t="s">
        <v>2002</v>
      </c>
      <c r="N5697" s="143">
        <f>IF(対応ガラス検索!$E$2="-","",IF(対応ガラス検索!$E$2&gt;=K5697,MAX($N$2:N5696)+1,""))</f>
        <v>5696</v>
      </c>
      <c r="O5697" s="143" t="str">
        <f>IF(対応ガラス検索!$E$2="-","",IF(L5697&lt;=0.65,MAX($O$2:O5696)+1,""))</f>
        <v/>
      </c>
      <c r="P5697" s="144"/>
      <c r="Q5697" s="145"/>
    </row>
    <row r="5698" spans="1:17" x14ac:dyDescent="0.4">
      <c r="A5698" s="68">
        <v>5697</v>
      </c>
      <c r="B5698" s="68" t="s">
        <v>2056</v>
      </c>
      <c r="C5698" s="68" t="s">
        <v>2297</v>
      </c>
      <c r="D5698" s="68" t="s">
        <v>2071</v>
      </c>
      <c r="E5698" s="68" t="s">
        <v>1990</v>
      </c>
      <c r="F5698" s="68" t="s">
        <v>1991</v>
      </c>
      <c r="G5698" s="68" t="s">
        <v>2052</v>
      </c>
      <c r="H5698" s="68" t="s">
        <v>2053</v>
      </c>
      <c r="I5698" s="68">
        <v>9</v>
      </c>
      <c r="J5698" s="68" t="s">
        <v>2296</v>
      </c>
      <c r="K5698" s="68">
        <v>2.9</v>
      </c>
      <c r="L5698" s="68">
        <v>0.74</v>
      </c>
      <c r="M5698" s="68" t="s">
        <v>2002</v>
      </c>
      <c r="N5698" s="143">
        <f>IF(対応ガラス検索!$E$2="-","",IF(対応ガラス検索!$E$2&gt;=K5698,MAX($N$2:N5697)+1,""))</f>
        <v>5697</v>
      </c>
      <c r="O5698" s="143" t="str">
        <f>IF(対応ガラス検索!$E$2="-","",IF(L5698&lt;=0.65,MAX($O$2:O5697)+1,""))</f>
        <v/>
      </c>
      <c r="P5698" s="144"/>
      <c r="Q5698" s="145"/>
    </row>
    <row r="5699" spans="1:17" x14ac:dyDescent="0.4">
      <c r="A5699" s="68">
        <v>5698</v>
      </c>
      <c r="B5699" s="68" t="s">
        <v>2056</v>
      </c>
      <c r="C5699" s="68" t="s">
        <v>2297</v>
      </c>
      <c r="D5699" s="68" t="s">
        <v>2071</v>
      </c>
      <c r="E5699" s="68" t="s">
        <v>1990</v>
      </c>
      <c r="F5699" s="68" t="s">
        <v>1991</v>
      </c>
      <c r="G5699" s="68" t="s">
        <v>2052</v>
      </c>
      <c r="H5699" s="68" t="s">
        <v>2053</v>
      </c>
      <c r="I5699" s="68">
        <v>10</v>
      </c>
      <c r="J5699" s="68" t="s">
        <v>2296</v>
      </c>
      <c r="K5699" s="68">
        <v>2.9</v>
      </c>
      <c r="L5699" s="68">
        <v>0.74</v>
      </c>
      <c r="M5699" s="68" t="s">
        <v>2002</v>
      </c>
      <c r="N5699" s="143">
        <f>IF(対応ガラス検索!$E$2="-","",IF(対応ガラス検索!$E$2&gt;=K5699,MAX($N$2:N5698)+1,""))</f>
        <v>5698</v>
      </c>
      <c r="O5699" s="143" t="str">
        <f>IF(対応ガラス検索!$E$2="-","",IF(L5699&lt;=0.65,MAX($O$2:O5698)+1,""))</f>
        <v/>
      </c>
      <c r="P5699" s="144"/>
      <c r="Q5699" s="145"/>
    </row>
    <row r="5700" spans="1:17" x14ac:dyDescent="0.4">
      <c r="A5700" s="68">
        <v>5699</v>
      </c>
      <c r="B5700" s="68" t="s">
        <v>2056</v>
      </c>
      <c r="C5700" s="68" t="s">
        <v>2297</v>
      </c>
      <c r="D5700" s="68" t="s">
        <v>2071</v>
      </c>
      <c r="E5700" s="68" t="s">
        <v>1990</v>
      </c>
      <c r="F5700" s="68" t="s">
        <v>1991</v>
      </c>
      <c r="G5700" s="68" t="s">
        <v>2052</v>
      </c>
      <c r="H5700" s="68" t="s">
        <v>2053</v>
      </c>
      <c r="I5700" s="68">
        <v>11</v>
      </c>
      <c r="J5700" s="68" t="s">
        <v>2296</v>
      </c>
      <c r="K5700" s="68">
        <v>2.8</v>
      </c>
      <c r="L5700" s="68">
        <v>0.74</v>
      </c>
      <c r="M5700" s="68" t="s">
        <v>2002</v>
      </c>
      <c r="N5700" s="143">
        <f>IF(対応ガラス検索!$E$2="-","",IF(対応ガラス検索!$E$2&gt;=K5700,MAX($N$2:N5699)+1,""))</f>
        <v>5699</v>
      </c>
      <c r="O5700" s="143" t="str">
        <f>IF(対応ガラス検索!$E$2="-","",IF(L5700&lt;=0.65,MAX($O$2:O5699)+1,""))</f>
        <v/>
      </c>
      <c r="P5700" s="144"/>
      <c r="Q5700" s="145"/>
    </row>
    <row r="5701" spans="1:17" x14ac:dyDescent="0.4">
      <c r="A5701" s="68">
        <v>5700</v>
      </c>
      <c r="B5701" s="68" t="s">
        <v>2056</v>
      </c>
      <c r="C5701" s="68" t="s">
        <v>2297</v>
      </c>
      <c r="D5701" s="68" t="s">
        <v>2071</v>
      </c>
      <c r="E5701" s="68" t="s">
        <v>1990</v>
      </c>
      <c r="F5701" s="68" t="s">
        <v>1991</v>
      </c>
      <c r="G5701" s="68" t="s">
        <v>2052</v>
      </c>
      <c r="H5701" s="68" t="s">
        <v>2053</v>
      </c>
      <c r="I5701" s="68">
        <v>12</v>
      </c>
      <c r="J5701" s="68" t="s">
        <v>2296</v>
      </c>
      <c r="K5701" s="68">
        <v>2.8</v>
      </c>
      <c r="L5701" s="68">
        <v>0.74</v>
      </c>
      <c r="M5701" s="68" t="s">
        <v>2002</v>
      </c>
      <c r="N5701" s="143">
        <f>IF(対応ガラス検索!$E$2="-","",IF(対応ガラス検索!$E$2&gt;=K5701,MAX($N$2:N5700)+1,""))</f>
        <v>5700</v>
      </c>
      <c r="O5701" s="143" t="str">
        <f>IF(対応ガラス検索!$E$2="-","",IF(L5701&lt;=0.65,MAX($O$2:O5700)+1,""))</f>
        <v/>
      </c>
      <c r="P5701" s="144"/>
      <c r="Q5701" s="145"/>
    </row>
    <row r="5702" spans="1:17" x14ac:dyDescent="0.4">
      <c r="A5702" s="68">
        <v>5701</v>
      </c>
      <c r="B5702" s="68" t="s">
        <v>2056</v>
      </c>
      <c r="C5702" s="68" t="s">
        <v>2297</v>
      </c>
      <c r="D5702" s="68" t="s">
        <v>2074</v>
      </c>
      <c r="E5702" s="68" t="s">
        <v>1995</v>
      </c>
      <c r="F5702" s="68" t="s">
        <v>1996</v>
      </c>
      <c r="G5702" s="68" t="s">
        <v>2010</v>
      </c>
      <c r="H5702" s="68" t="s">
        <v>2011</v>
      </c>
      <c r="I5702" s="68">
        <v>6</v>
      </c>
      <c r="J5702" s="68" t="s">
        <v>2296</v>
      </c>
      <c r="K5702" s="68">
        <v>3.3</v>
      </c>
      <c r="L5702" s="68">
        <v>0.76</v>
      </c>
      <c r="M5702" s="68" t="s">
        <v>1960</v>
      </c>
      <c r="N5702" s="143">
        <f>IF(対応ガラス検索!$E$2="-","",IF(対応ガラス検索!$E$2&gt;=K5702,MAX($N$2:N5701)+1,""))</f>
        <v>5701</v>
      </c>
      <c r="O5702" s="143" t="str">
        <f>IF(対応ガラス検索!$E$2="-","",IF(L5702&lt;=0.65,MAX($O$2:O5701)+1,""))</f>
        <v/>
      </c>
      <c r="P5702" s="144"/>
      <c r="Q5702" s="145"/>
    </row>
    <row r="5703" spans="1:17" x14ac:dyDescent="0.4">
      <c r="A5703" s="68">
        <v>5702</v>
      </c>
      <c r="B5703" s="68" t="s">
        <v>2056</v>
      </c>
      <c r="C5703" s="68" t="s">
        <v>2297</v>
      </c>
      <c r="D5703" s="68" t="s">
        <v>2074</v>
      </c>
      <c r="E5703" s="68" t="s">
        <v>1995</v>
      </c>
      <c r="F5703" s="68" t="s">
        <v>1996</v>
      </c>
      <c r="G5703" s="68" t="s">
        <v>2010</v>
      </c>
      <c r="H5703" s="68" t="s">
        <v>2011</v>
      </c>
      <c r="I5703" s="68">
        <v>7</v>
      </c>
      <c r="J5703" s="68" t="s">
        <v>2296</v>
      </c>
      <c r="K5703" s="68">
        <v>3.2</v>
      </c>
      <c r="L5703" s="68">
        <v>0.76</v>
      </c>
      <c r="M5703" s="68" t="s">
        <v>1960</v>
      </c>
      <c r="N5703" s="143">
        <f>IF(対応ガラス検索!$E$2="-","",IF(対応ガラス検索!$E$2&gt;=K5703,MAX($N$2:N5702)+1,""))</f>
        <v>5702</v>
      </c>
      <c r="O5703" s="143" t="str">
        <f>IF(対応ガラス検索!$E$2="-","",IF(L5703&lt;=0.65,MAX($O$2:O5702)+1,""))</f>
        <v/>
      </c>
      <c r="P5703" s="144"/>
      <c r="Q5703" s="145"/>
    </row>
    <row r="5704" spans="1:17" x14ac:dyDescent="0.4">
      <c r="A5704" s="68">
        <v>5703</v>
      </c>
      <c r="B5704" s="68" t="s">
        <v>2056</v>
      </c>
      <c r="C5704" s="68" t="s">
        <v>2297</v>
      </c>
      <c r="D5704" s="68" t="s">
        <v>2074</v>
      </c>
      <c r="E5704" s="68" t="s">
        <v>1995</v>
      </c>
      <c r="F5704" s="68" t="s">
        <v>1996</v>
      </c>
      <c r="G5704" s="68" t="s">
        <v>2010</v>
      </c>
      <c r="H5704" s="68" t="s">
        <v>2011</v>
      </c>
      <c r="I5704" s="68">
        <v>8</v>
      </c>
      <c r="J5704" s="68" t="s">
        <v>2296</v>
      </c>
      <c r="K5704" s="68">
        <v>3.1</v>
      </c>
      <c r="L5704" s="68">
        <v>0.76</v>
      </c>
      <c r="M5704" s="68" t="s">
        <v>1960</v>
      </c>
      <c r="N5704" s="143">
        <f>IF(対応ガラス検索!$E$2="-","",IF(対応ガラス検索!$E$2&gt;=K5704,MAX($N$2:N5703)+1,""))</f>
        <v>5703</v>
      </c>
      <c r="O5704" s="143" t="str">
        <f>IF(対応ガラス検索!$E$2="-","",IF(L5704&lt;=0.65,MAX($O$2:O5703)+1,""))</f>
        <v/>
      </c>
      <c r="P5704" s="144"/>
      <c r="Q5704" s="145"/>
    </row>
    <row r="5705" spans="1:17" x14ac:dyDescent="0.4">
      <c r="A5705" s="68">
        <v>5704</v>
      </c>
      <c r="B5705" s="68" t="s">
        <v>2056</v>
      </c>
      <c r="C5705" s="68" t="s">
        <v>2297</v>
      </c>
      <c r="D5705" s="68" t="s">
        <v>2074</v>
      </c>
      <c r="E5705" s="68" t="s">
        <v>1995</v>
      </c>
      <c r="F5705" s="68" t="s">
        <v>1996</v>
      </c>
      <c r="G5705" s="68" t="s">
        <v>2010</v>
      </c>
      <c r="H5705" s="68" t="s">
        <v>2011</v>
      </c>
      <c r="I5705" s="68">
        <v>9</v>
      </c>
      <c r="J5705" s="68" t="s">
        <v>2296</v>
      </c>
      <c r="K5705" s="68">
        <v>3</v>
      </c>
      <c r="L5705" s="68">
        <v>0.76</v>
      </c>
      <c r="M5705" s="68" t="s">
        <v>1960</v>
      </c>
      <c r="N5705" s="143">
        <f>IF(対応ガラス検索!$E$2="-","",IF(対応ガラス検索!$E$2&gt;=K5705,MAX($N$2:N5704)+1,""))</f>
        <v>5704</v>
      </c>
      <c r="O5705" s="143" t="str">
        <f>IF(対応ガラス検索!$E$2="-","",IF(L5705&lt;=0.65,MAX($O$2:O5704)+1,""))</f>
        <v/>
      </c>
      <c r="P5705" s="144"/>
      <c r="Q5705" s="145"/>
    </row>
    <row r="5706" spans="1:17" x14ac:dyDescent="0.4">
      <c r="A5706" s="68">
        <v>5705</v>
      </c>
      <c r="B5706" s="68" t="s">
        <v>2056</v>
      </c>
      <c r="C5706" s="68" t="s">
        <v>2297</v>
      </c>
      <c r="D5706" s="68" t="s">
        <v>2074</v>
      </c>
      <c r="E5706" s="68" t="s">
        <v>1995</v>
      </c>
      <c r="F5706" s="68" t="s">
        <v>1996</v>
      </c>
      <c r="G5706" s="68" t="s">
        <v>2010</v>
      </c>
      <c r="H5706" s="68" t="s">
        <v>2011</v>
      </c>
      <c r="I5706" s="68">
        <v>10</v>
      </c>
      <c r="J5706" s="68" t="s">
        <v>2296</v>
      </c>
      <c r="K5706" s="68">
        <v>3</v>
      </c>
      <c r="L5706" s="68">
        <v>0.76</v>
      </c>
      <c r="M5706" s="68" t="s">
        <v>1960</v>
      </c>
      <c r="N5706" s="143">
        <f>IF(対応ガラス検索!$E$2="-","",IF(対応ガラス検索!$E$2&gt;=K5706,MAX($N$2:N5705)+1,""))</f>
        <v>5705</v>
      </c>
      <c r="O5706" s="143" t="str">
        <f>IF(対応ガラス検索!$E$2="-","",IF(L5706&lt;=0.65,MAX($O$2:O5705)+1,""))</f>
        <v/>
      </c>
      <c r="P5706" s="144"/>
      <c r="Q5706" s="145"/>
    </row>
    <row r="5707" spans="1:17" x14ac:dyDescent="0.4">
      <c r="A5707" s="68">
        <v>5706</v>
      </c>
      <c r="B5707" s="68" t="s">
        <v>2056</v>
      </c>
      <c r="C5707" s="68" t="s">
        <v>2297</v>
      </c>
      <c r="D5707" s="68" t="s">
        <v>2074</v>
      </c>
      <c r="E5707" s="68" t="s">
        <v>1995</v>
      </c>
      <c r="F5707" s="68" t="s">
        <v>1996</v>
      </c>
      <c r="G5707" s="68" t="s">
        <v>2010</v>
      </c>
      <c r="H5707" s="68" t="s">
        <v>2011</v>
      </c>
      <c r="I5707" s="68">
        <v>11</v>
      </c>
      <c r="J5707" s="68" t="s">
        <v>2296</v>
      </c>
      <c r="K5707" s="68">
        <v>2.9</v>
      </c>
      <c r="L5707" s="68">
        <v>0.76</v>
      </c>
      <c r="M5707" s="68" t="s">
        <v>1960</v>
      </c>
      <c r="N5707" s="143">
        <f>IF(対応ガラス検索!$E$2="-","",IF(対応ガラス検索!$E$2&gt;=K5707,MAX($N$2:N5706)+1,""))</f>
        <v>5706</v>
      </c>
      <c r="O5707" s="143" t="str">
        <f>IF(対応ガラス検索!$E$2="-","",IF(L5707&lt;=0.65,MAX($O$2:O5706)+1,""))</f>
        <v/>
      </c>
      <c r="P5707" s="144"/>
      <c r="Q5707" s="145"/>
    </row>
    <row r="5708" spans="1:17" x14ac:dyDescent="0.4">
      <c r="A5708" s="68">
        <v>5707</v>
      </c>
      <c r="B5708" s="68" t="s">
        <v>2056</v>
      </c>
      <c r="C5708" s="68" t="s">
        <v>2297</v>
      </c>
      <c r="D5708" s="68" t="s">
        <v>2074</v>
      </c>
      <c r="E5708" s="68" t="s">
        <v>1995</v>
      </c>
      <c r="F5708" s="68" t="s">
        <v>1996</v>
      </c>
      <c r="G5708" s="68" t="s">
        <v>2010</v>
      </c>
      <c r="H5708" s="68" t="s">
        <v>2011</v>
      </c>
      <c r="I5708" s="68">
        <v>12</v>
      </c>
      <c r="J5708" s="68" t="s">
        <v>2296</v>
      </c>
      <c r="K5708" s="68">
        <v>2.9</v>
      </c>
      <c r="L5708" s="68">
        <v>0.76</v>
      </c>
      <c r="M5708" s="68" t="s">
        <v>1960</v>
      </c>
      <c r="N5708" s="143">
        <f>IF(対応ガラス検索!$E$2="-","",IF(対応ガラス検索!$E$2&gt;=K5708,MAX($N$2:N5707)+1,""))</f>
        <v>5707</v>
      </c>
      <c r="O5708" s="143" t="str">
        <f>IF(対応ガラス検索!$E$2="-","",IF(L5708&lt;=0.65,MAX($O$2:O5707)+1,""))</f>
        <v/>
      </c>
      <c r="P5708" s="144"/>
      <c r="Q5708" s="145"/>
    </row>
    <row r="5709" spans="1:17" x14ac:dyDescent="0.4">
      <c r="A5709" s="68">
        <v>5708</v>
      </c>
      <c r="B5709" s="68" t="s">
        <v>2056</v>
      </c>
      <c r="C5709" s="68" t="s">
        <v>2297</v>
      </c>
      <c r="D5709" s="68" t="s">
        <v>2075</v>
      </c>
      <c r="E5709" s="68" t="s">
        <v>1995</v>
      </c>
      <c r="F5709" s="68" t="s">
        <v>1996</v>
      </c>
      <c r="G5709" s="68" t="s">
        <v>2032</v>
      </c>
      <c r="H5709" s="68" t="s">
        <v>2033</v>
      </c>
      <c r="I5709" s="68">
        <v>6</v>
      </c>
      <c r="J5709" s="68" t="s">
        <v>2296</v>
      </c>
      <c r="K5709" s="142">
        <v>3.3</v>
      </c>
      <c r="L5709" s="68">
        <v>0.74</v>
      </c>
      <c r="M5709" s="68" t="s">
        <v>1960</v>
      </c>
      <c r="N5709" s="143">
        <f>IF(対応ガラス検索!$E$2="-","",IF(対応ガラス検索!$E$2&gt;=K5709,MAX($N$2:N5708)+1,""))</f>
        <v>5708</v>
      </c>
      <c r="O5709" s="143" t="str">
        <f>IF(対応ガラス検索!$E$2="-","",IF(L5709&lt;=0.65,MAX($O$2:O5708)+1,""))</f>
        <v/>
      </c>
      <c r="P5709" s="144"/>
      <c r="Q5709" s="145"/>
    </row>
    <row r="5710" spans="1:17" x14ac:dyDescent="0.4">
      <c r="A5710" s="68">
        <v>5709</v>
      </c>
      <c r="B5710" s="68" t="s">
        <v>2056</v>
      </c>
      <c r="C5710" s="68" t="s">
        <v>2297</v>
      </c>
      <c r="D5710" s="68" t="s">
        <v>2075</v>
      </c>
      <c r="E5710" s="68" t="s">
        <v>1995</v>
      </c>
      <c r="F5710" s="68" t="s">
        <v>1996</v>
      </c>
      <c r="G5710" s="68" t="s">
        <v>2032</v>
      </c>
      <c r="H5710" s="68" t="s">
        <v>2033</v>
      </c>
      <c r="I5710" s="68">
        <v>7</v>
      </c>
      <c r="J5710" s="68" t="s">
        <v>2296</v>
      </c>
      <c r="K5710" s="68">
        <v>3.1</v>
      </c>
      <c r="L5710" s="68">
        <v>0.74</v>
      </c>
      <c r="M5710" s="68" t="s">
        <v>1960</v>
      </c>
      <c r="N5710" s="143">
        <f>IF(対応ガラス検索!$E$2="-","",IF(対応ガラス検索!$E$2&gt;=K5710,MAX($N$2:N5709)+1,""))</f>
        <v>5709</v>
      </c>
      <c r="O5710" s="143" t="str">
        <f>IF(対応ガラス検索!$E$2="-","",IF(L5710&lt;=0.65,MAX($O$2:O5709)+1,""))</f>
        <v/>
      </c>
      <c r="P5710" s="144"/>
      <c r="Q5710" s="145"/>
    </row>
    <row r="5711" spans="1:17" x14ac:dyDescent="0.4">
      <c r="A5711" s="68">
        <v>5710</v>
      </c>
      <c r="B5711" s="68" t="s">
        <v>2056</v>
      </c>
      <c r="C5711" s="68" t="s">
        <v>2297</v>
      </c>
      <c r="D5711" s="68" t="s">
        <v>2075</v>
      </c>
      <c r="E5711" s="68" t="s">
        <v>1995</v>
      </c>
      <c r="F5711" s="68" t="s">
        <v>1996</v>
      </c>
      <c r="G5711" s="68" t="s">
        <v>2032</v>
      </c>
      <c r="H5711" s="68" t="s">
        <v>2033</v>
      </c>
      <c r="I5711" s="68">
        <v>8</v>
      </c>
      <c r="J5711" s="68" t="s">
        <v>2296</v>
      </c>
      <c r="K5711" s="68">
        <v>3.1</v>
      </c>
      <c r="L5711" s="68">
        <v>0.74</v>
      </c>
      <c r="M5711" s="68" t="s">
        <v>1960</v>
      </c>
      <c r="N5711" s="143">
        <f>IF(対応ガラス検索!$E$2="-","",IF(対応ガラス検索!$E$2&gt;=K5711,MAX($N$2:N5710)+1,""))</f>
        <v>5710</v>
      </c>
      <c r="O5711" s="143" t="str">
        <f>IF(対応ガラス検索!$E$2="-","",IF(L5711&lt;=0.65,MAX($O$2:O5710)+1,""))</f>
        <v/>
      </c>
      <c r="P5711" s="144"/>
      <c r="Q5711" s="145"/>
    </row>
    <row r="5712" spans="1:17" x14ac:dyDescent="0.4">
      <c r="A5712" s="68">
        <v>5711</v>
      </c>
      <c r="B5712" s="68" t="s">
        <v>2056</v>
      </c>
      <c r="C5712" s="68" t="s">
        <v>2297</v>
      </c>
      <c r="D5712" s="68" t="s">
        <v>2075</v>
      </c>
      <c r="E5712" s="68" t="s">
        <v>1995</v>
      </c>
      <c r="F5712" s="68" t="s">
        <v>1996</v>
      </c>
      <c r="G5712" s="68" t="s">
        <v>2032</v>
      </c>
      <c r="H5712" s="68" t="s">
        <v>2033</v>
      </c>
      <c r="I5712" s="68">
        <v>9</v>
      </c>
      <c r="J5712" s="68" t="s">
        <v>2296</v>
      </c>
      <c r="K5712" s="68">
        <v>3</v>
      </c>
      <c r="L5712" s="68">
        <v>0.74</v>
      </c>
      <c r="M5712" s="68" t="s">
        <v>1960</v>
      </c>
      <c r="N5712" s="143">
        <f>IF(対応ガラス検索!$E$2="-","",IF(対応ガラス検索!$E$2&gt;=K5712,MAX($N$2:N5711)+1,""))</f>
        <v>5711</v>
      </c>
      <c r="O5712" s="143" t="str">
        <f>IF(対応ガラス検索!$E$2="-","",IF(L5712&lt;=0.65,MAX($O$2:O5711)+1,""))</f>
        <v/>
      </c>
      <c r="P5712" s="144"/>
      <c r="Q5712" s="145"/>
    </row>
    <row r="5713" spans="1:17" x14ac:dyDescent="0.4">
      <c r="A5713" s="68">
        <v>5712</v>
      </c>
      <c r="B5713" s="68" t="s">
        <v>2056</v>
      </c>
      <c r="C5713" s="68" t="s">
        <v>2297</v>
      </c>
      <c r="D5713" s="68" t="s">
        <v>2075</v>
      </c>
      <c r="E5713" s="68" t="s">
        <v>1995</v>
      </c>
      <c r="F5713" s="68" t="s">
        <v>1996</v>
      </c>
      <c r="G5713" s="68" t="s">
        <v>2032</v>
      </c>
      <c r="H5713" s="68" t="s">
        <v>2033</v>
      </c>
      <c r="I5713" s="68">
        <v>10</v>
      </c>
      <c r="J5713" s="68" t="s">
        <v>2296</v>
      </c>
      <c r="K5713" s="68">
        <v>2.9</v>
      </c>
      <c r="L5713" s="68">
        <v>0.74</v>
      </c>
      <c r="M5713" s="68" t="s">
        <v>1960</v>
      </c>
      <c r="N5713" s="143">
        <f>IF(対応ガラス検索!$E$2="-","",IF(対応ガラス検索!$E$2&gt;=K5713,MAX($N$2:N5712)+1,""))</f>
        <v>5712</v>
      </c>
      <c r="O5713" s="143" t="str">
        <f>IF(対応ガラス検索!$E$2="-","",IF(L5713&lt;=0.65,MAX($O$2:O5712)+1,""))</f>
        <v/>
      </c>
      <c r="P5713" s="144"/>
      <c r="Q5713" s="145"/>
    </row>
    <row r="5714" spans="1:17" x14ac:dyDescent="0.4">
      <c r="A5714" s="68">
        <v>5713</v>
      </c>
      <c r="B5714" s="68" t="s">
        <v>2056</v>
      </c>
      <c r="C5714" s="68" t="s">
        <v>2297</v>
      </c>
      <c r="D5714" s="68" t="s">
        <v>2075</v>
      </c>
      <c r="E5714" s="68" t="s">
        <v>1995</v>
      </c>
      <c r="F5714" s="68" t="s">
        <v>1996</v>
      </c>
      <c r="G5714" s="68" t="s">
        <v>2032</v>
      </c>
      <c r="H5714" s="68" t="s">
        <v>2033</v>
      </c>
      <c r="I5714" s="68">
        <v>11</v>
      </c>
      <c r="J5714" s="68" t="s">
        <v>2296</v>
      </c>
      <c r="K5714" s="68">
        <v>2.9</v>
      </c>
      <c r="L5714" s="68">
        <v>0.75</v>
      </c>
      <c r="M5714" s="68" t="s">
        <v>1960</v>
      </c>
      <c r="N5714" s="143">
        <f>IF(対応ガラス検索!$E$2="-","",IF(対応ガラス検索!$E$2&gt;=K5714,MAX($N$2:N5713)+1,""))</f>
        <v>5713</v>
      </c>
      <c r="O5714" s="143" t="str">
        <f>IF(対応ガラス検索!$E$2="-","",IF(L5714&lt;=0.65,MAX($O$2:O5713)+1,""))</f>
        <v/>
      </c>
      <c r="P5714" s="144"/>
      <c r="Q5714" s="145"/>
    </row>
    <row r="5715" spans="1:17" x14ac:dyDescent="0.4">
      <c r="A5715" s="68">
        <v>5714</v>
      </c>
      <c r="B5715" s="68" t="s">
        <v>2056</v>
      </c>
      <c r="C5715" s="68" t="s">
        <v>2297</v>
      </c>
      <c r="D5715" s="68" t="s">
        <v>2075</v>
      </c>
      <c r="E5715" s="68" t="s">
        <v>1995</v>
      </c>
      <c r="F5715" s="68" t="s">
        <v>1996</v>
      </c>
      <c r="G5715" s="68" t="s">
        <v>2032</v>
      </c>
      <c r="H5715" s="68" t="s">
        <v>2033</v>
      </c>
      <c r="I5715" s="68">
        <v>12</v>
      </c>
      <c r="J5715" s="68" t="s">
        <v>2296</v>
      </c>
      <c r="K5715" s="68">
        <v>2.8</v>
      </c>
      <c r="L5715" s="68">
        <v>0.75</v>
      </c>
      <c r="M5715" s="68" t="s">
        <v>1960</v>
      </c>
      <c r="N5715" s="143">
        <f>IF(対応ガラス検索!$E$2="-","",IF(対応ガラス検索!$E$2&gt;=K5715,MAX($N$2:N5714)+1,""))</f>
        <v>5714</v>
      </c>
      <c r="O5715" s="143" t="str">
        <f>IF(対応ガラス検索!$E$2="-","",IF(L5715&lt;=0.65,MAX($O$2:O5714)+1,""))</f>
        <v/>
      </c>
      <c r="P5715" s="144"/>
      <c r="Q5715" s="145"/>
    </row>
    <row r="5716" spans="1:17" x14ac:dyDescent="0.4">
      <c r="A5716" s="68">
        <v>5715</v>
      </c>
      <c r="B5716" s="68" t="s">
        <v>2056</v>
      </c>
      <c r="C5716" s="68" t="s">
        <v>2297</v>
      </c>
      <c r="D5716" s="68" t="s">
        <v>2075</v>
      </c>
      <c r="E5716" s="68" t="s">
        <v>1995</v>
      </c>
      <c r="F5716" s="68" t="s">
        <v>1996</v>
      </c>
      <c r="G5716" s="68" t="s">
        <v>2032</v>
      </c>
      <c r="H5716" s="68" t="s">
        <v>2033</v>
      </c>
      <c r="I5716" s="68">
        <v>13</v>
      </c>
      <c r="J5716" s="68" t="s">
        <v>2296</v>
      </c>
      <c r="K5716" s="68">
        <v>2.8</v>
      </c>
      <c r="L5716" s="68">
        <v>0.75</v>
      </c>
      <c r="M5716" s="68" t="s">
        <v>1960</v>
      </c>
      <c r="N5716" s="143">
        <f>IF(対応ガラス検索!$E$2="-","",IF(対応ガラス検索!$E$2&gt;=K5716,MAX($N$2:N5715)+1,""))</f>
        <v>5715</v>
      </c>
      <c r="O5716" s="143" t="str">
        <f>IF(対応ガラス検索!$E$2="-","",IF(L5716&lt;=0.65,MAX($O$2:O5715)+1,""))</f>
        <v/>
      </c>
      <c r="P5716" s="144"/>
      <c r="Q5716" s="145"/>
    </row>
    <row r="5717" spans="1:17" x14ac:dyDescent="0.4">
      <c r="A5717" s="68">
        <v>5716</v>
      </c>
      <c r="B5717" s="68" t="s">
        <v>2056</v>
      </c>
      <c r="C5717" s="68" t="s">
        <v>2297</v>
      </c>
      <c r="D5717" s="68" t="s">
        <v>2076</v>
      </c>
      <c r="E5717" s="68" t="s">
        <v>1995</v>
      </c>
      <c r="F5717" s="68" t="s">
        <v>1996</v>
      </c>
      <c r="G5717" s="68" t="s">
        <v>2047</v>
      </c>
      <c r="H5717" s="68" t="s">
        <v>2048</v>
      </c>
      <c r="I5717" s="68">
        <v>6</v>
      </c>
      <c r="J5717" s="68" t="s">
        <v>2296</v>
      </c>
      <c r="K5717" s="68">
        <v>3.2</v>
      </c>
      <c r="L5717" s="68">
        <v>0.74</v>
      </c>
      <c r="M5717" s="68" t="s">
        <v>2002</v>
      </c>
      <c r="N5717" s="143">
        <f>IF(対応ガラス検索!$E$2="-","",IF(対応ガラス検索!$E$2&gt;=K5717,MAX($N$2:N5716)+1,""))</f>
        <v>5716</v>
      </c>
      <c r="O5717" s="143" t="str">
        <f>IF(対応ガラス検索!$E$2="-","",IF(L5717&lt;=0.65,MAX($O$2:O5716)+1,""))</f>
        <v/>
      </c>
      <c r="P5717" s="144"/>
      <c r="Q5717" s="145"/>
    </row>
    <row r="5718" spans="1:17" x14ac:dyDescent="0.4">
      <c r="A5718" s="68">
        <v>5717</v>
      </c>
      <c r="B5718" s="68" t="s">
        <v>2056</v>
      </c>
      <c r="C5718" s="68" t="s">
        <v>2297</v>
      </c>
      <c r="D5718" s="68" t="s">
        <v>2076</v>
      </c>
      <c r="E5718" s="68" t="s">
        <v>1995</v>
      </c>
      <c r="F5718" s="68" t="s">
        <v>1996</v>
      </c>
      <c r="G5718" s="68" t="s">
        <v>2047</v>
      </c>
      <c r="H5718" s="68" t="s">
        <v>2048</v>
      </c>
      <c r="I5718" s="68">
        <v>7</v>
      </c>
      <c r="J5718" s="68" t="s">
        <v>2296</v>
      </c>
      <c r="K5718" s="68">
        <v>3.1</v>
      </c>
      <c r="L5718" s="68">
        <v>0.74</v>
      </c>
      <c r="M5718" s="68" t="s">
        <v>2002</v>
      </c>
      <c r="N5718" s="143">
        <f>IF(対応ガラス検索!$E$2="-","",IF(対応ガラス検索!$E$2&gt;=K5718,MAX($N$2:N5717)+1,""))</f>
        <v>5717</v>
      </c>
      <c r="O5718" s="143" t="str">
        <f>IF(対応ガラス検索!$E$2="-","",IF(L5718&lt;=0.65,MAX($O$2:O5717)+1,""))</f>
        <v/>
      </c>
      <c r="P5718" s="144"/>
      <c r="Q5718" s="145"/>
    </row>
    <row r="5719" spans="1:17" x14ac:dyDescent="0.4">
      <c r="A5719" s="68">
        <v>5718</v>
      </c>
      <c r="B5719" s="68" t="s">
        <v>2056</v>
      </c>
      <c r="C5719" s="68" t="s">
        <v>2297</v>
      </c>
      <c r="D5719" s="68" t="s">
        <v>2076</v>
      </c>
      <c r="E5719" s="68" t="s">
        <v>1995</v>
      </c>
      <c r="F5719" s="68" t="s">
        <v>1996</v>
      </c>
      <c r="G5719" s="68" t="s">
        <v>2047</v>
      </c>
      <c r="H5719" s="68" t="s">
        <v>2048</v>
      </c>
      <c r="I5719" s="68">
        <v>8</v>
      </c>
      <c r="J5719" s="68" t="s">
        <v>2296</v>
      </c>
      <c r="K5719" s="68">
        <v>3</v>
      </c>
      <c r="L5719" s="68">
        <v>0.75</v>
      </c>
      <c r="M5719" s="68" t="s">
        <v>2002</v>
      </c>
      <c r="N5719" s="143">
        <f>IF(対応ガラス検索!$E$2="-","",IF(対応ガラス検索!$E$2&gt;=K5719,MAX($N$2:N5718)+1,""))</f>
        <v>5718</v>
      </c>
      <c r="O5719" s="143" t="str">
        <f>IF(対応ガラス検索!$E$2="-","",IF(L5719&lt;=0.65,MAX($O$2:O5718)+1,""))</f>
        <v/>
      </c>
      <c r="P5719" s="144"/>
      <c r="Q5719" s="145"/>
    </row>
    <row r="5720" spans="1:17" x14ac:dyDescent="0.4">
      <c r="A5720" s="68">
        <v>5719</v>
      </c>
      <c r="B5720" s="68" t="s">
        <v>2056</v>
      </c>
      <c r="C5720" s="68" t="s">
        <v>2297</v>
      </c>
      <c r="D5720" s="68" t="s">
        <v>2076</v>
      </c>
      <c r="E5720" s="68" t="s">
        <v>1995</v>
      </c>
      <c r="F5720" s="68" t="s">
        <v>1996</v>
      </c>
      <c r="G5720" s="68" t="s">
        <v>2047</v>
      </c>
      <c r="H5720" s="68" t="s">
        <v>2048</v>
      </c>
      <c r="I5720" s="68">
        <v>9</v>
      </c>
      <c r="J5720" s="68" t="s">
        <v>2296</v>
      </c>
      <c r="K5720" s="68">
        <v>3</v>
      </c>
      <c r="L5720" s="68">
        <v>0.75</v>
      </c>
      <c r="M5720" s="68" t="s">
        <v>2002</v>
      </c>
      <c r="N5720" s="143">
        <f>IF(対応ガラス検索!$E$2="-","",IF(対応ガラス検索!$E$2&gt;=K5720,MAX($N$2:N5719)+1,""))</f>
        <v>5719</v>
      </c>
      <c r="O5720" s="143" t="str">
        <f>IF(対応ガラス検索!$E$2="-","",IF(L5720&lt;=0.65,MAX($O$2:O5719)+1,""))</f>
        <v/>
      </c>
      <c r="P5720" s="144"/>
      <c r="Q5720" s="145"/>
    </row>
    <row r="5721" spans="1:17" x14ac:dyDescent="0.4">
      <c r="A5721" s="68">
        <v>5720</v>
      </c>
      <c r="B5721" s="68" t="s">
        <v>2056</v>
      </c>
      <c r="C5721" s="68" t="s">
        <v>2297</v>
      </c>
      <c r="D5721" s="68" t="s">
        <v>2076</v>
      </c>
      <c r="E5721" s="68" t="s">
        <v>1995</v>
      </c>
      <c r="F5721" s="68" t="s">
        <v>1996</v>
      </c>
      <c r="G5721" s="68" t="s">
        <v>2047</v>
      </c>
      <c r="H5721" s="68" t="s">
        <v>2048</v>
      </c>
      <c r="I5721" s="68">
        <v>10</v>
      </c>
      <c r="J5721" s="68" t="s">
        <v>2296</v>
      </c>
      <c r="K5721" s="68">
        <v>2.9</v>
      </c>
      <c r="L5721" s="68">
        <v>0.75</v>
      </c>
      <c r="M5721" s="68" t="s">
        <v>2002</v>
      </c>
      <c r="N5721" s="143">
        <f>IF(対応ガラス検索!$E$2="-","",IF(対応ガラス検索!$E$2&gt;=K5721,MAX($N$2:N5720)+1,""))</f>
        <v>5720</v>
      </c>
      <c r="O5721" s="143" t="str">
        <f>IF(対応ガラス検索!$E$2="-","",IF(L5721&lt;=0.65,MAX($O$2:O5720)+1,""))</f>
        <v/>
      </c>
      <c r="P5721" s="144"/>
      <c r="Q5721" s="145"/>
    </row>
    <row r="5722" spans="1:17" x14ac:dyDescent="0.4">
      <c r="A5722" s="68">
        <v>5721</v>
      </c>
      <c r="B5722" s="68" t="s">
        <v>2056</v>
      </c>
      <c r="C5722" s="68" t="s">
        <v>2297</v>
      </c>
      <c r="D5722" s="68" t="s">
        <v>2076</v>
      </c>
      <c r="E5722" s="68" t="s">
        <v>1995</v>
      </c>
      <c r="F5722" s="68" t="s">
        <v>1996</v>
      </c>
      <c r="G5722" s="68" t="s">
        <v>2047</v>
      </c>
      <c r="H5722" s="68" t="s">
        <v>2048</v>
      </c>
      <c r="I5722" s="68">
        <v>11</v>
      </c>
      <c r="J5722" s="68" t="s">
        <v>2296</v>
      </c>
      <c r="K5722" s="68">
        <v>2.8</v>
      </c>
      <c r="L5722" s="68">
        <v>0.75</v>
      </c>
      <c r="M5722" s="68" t="s">
        <v>2002</v>
      </c>
      <c r="N5722" s="143">
        <f>IF(対応ガラス検索!$E$2="-","",IF(対応ガラス検索!$E$2&gt;=K5722,MAX($N$2:N5721)+1,""))</f>
        <v>5721</v>
      </c>
      <c r="O5722" s="143" t="str">
        <f>IF(対応ガラス検索!$E$2="-","",IF(L5722&lt;=0.65,MAX($O$2:O5721)+1,""))</f>
        <v/>
      </c>
      <c r="P5722" s="144"/>
      <c r="Q5722" s="145"/>
    </row>
    <row r="5723" spans="1:17" x14ac:dyDescent="0.4">
      <c r="A5723" s="68">
        <v>5722</v>
      </c>
      <c r="B5723" s="68" t="s">
        <v>2056</v>
      </c>
      <c r="C5723" s="68" t="s">
        <v>2297</v>
      </c>
      <c r="D5723" s="68" t="s">
        <v>2076</v>
      </c>
      <c r="E5723" s="68" t="s">
        <v>1995</v>
      </c>
      <c r="F5723" s="68" t="s">
        <v>1996</v>
      </c>
      <c r="G5723" s="68" t="s">
        <v>2047</v>
      </c>
      <c r="H5723" s="68" t="s">
        <v>2048</v>
      </c>
      <c r="I5723" s="68">
        <v>12</v>
      </c>
      <c r="J5723" s="68" t="s">
        <v>2296</v>
      </c>
      <c r="K5723" s="68">
        <v>2.8</v>
      </c>
      <c r="L5723" s="68">
        <v>0.75</v>
      </c>
      <c r="M5723" s="68" t="s">
        <v>2002</v>
      </c>
      <c r="N5723" s="143">
        <f>IF(対応ガラス検索!$E$2="-","",IF(対応ガラス検索!$E$2&gt;=K5723,MAX($N$2:N5722)+1,""))</f>
        <v>5722</v>
      </c>
      <c r="O5723" s="143" t="str">
        <f>IF(対応ガラス検索!$E$2="-","",IF(L5723&lt;=0.65,MAX($O$2:O5722)+1,""))</f>
        <v/>
      </c>
      <c r="P5723" s="144"/>
      <c r="Q5723" s="145"/>
    </row>
    <row r="5724" spans="1:17" x14ac:dyDescent="0.4">
      <c r="A5724" s="68">
        <v>5723</v>
      </c>
      <c r="B5724" s="68" t="s">
        <v>2056</v>
      </c>
      <c r="C5724" s="68" t="s">
        <v>2297</v>
      </c>
      <c r="D5724" s="68" t="s">
        <v>2076</v>
      </c>
      <c r="E5724" s="68" t="s">
        <v>1995</v>
      </c>
      <c r="F5724" s="68" t="s">
        <v>1996</v>
      </c>
      <c r="G5724" s="68" t="s">
        <v>2047</v>
      </c>
      <c r="H5724" s="68" t="s">
        <v>2048</v>
      </c>
      <c r="I5724" s="68">
        <v>13</v>
      </c>
      <c r="J5724" s="68" t="s">
        <v>2296</v>
      </c>
      <c r="K5724" s="68">
        <v>2.8</v>
      </c>
      <c r="L5724" s="68">
        <v>0.75</v>
      </c>
      <c r="M5724" s="68" t="s">
        <v>2002</v>
      </c>
      <c r="N5724" s="143">
        <f>IF(対応ガラス検索!$E$2="-","",IF(対応ガラス検索!$E$2&gt;=K5724,MAX($N$2:N5723)+1,""))</f>
        <v>5723</v>
      </c>
      <c r="O5724" s="143" t="str">
        <f>IF(対応ガラス検索!$E$2="-","",IF(L5724&lt;=0.65,MAX($O$2:O5723)+1,""))</f>
        <v/>
      </c>
      <c r="P5724" s="144"/>
      <c r="Q5724" s="145"/>
    </row>
    <row r="5725" spans="1:17" x14ac:dyDescent="0.4">
      <c r="A5725" s="68">
        <v>5724</v>
      </c>
      <c r="B5725" s="68" t="s">
        <v>2056</v>
      </c>
      <c r="C5725" s="68" t="s">
        <v>2297</v>
      </c>
      <c r="D5725" s="68" t="s">
        <v>2081</v>
      </c>
      <c r="E5725" s="68" t="s">
        <v>1958</v>
      </c>
      <c r="F5725" s="68" t="s">
        <v>1959</v>
      </c>
      <c r="G5725" s="68" t="s">
        <v>2029</v>
      </c>
      <c r="H5725" s="68" t="s">
        <v>2030</v>
      </c>
      <c r="I5725" s="68">
        <v>6</v>
      </c>
      <c r="J5725" s="68" t="s">
        <v>2296</v>
      </c>
      <c r="K5725" s="68">
        <v>3.3</v>
      </c>
      <c r="L5725" s="68">
        <v>0.78</v>
      </c>
      <c r="M5725" s="68" t="s">
        <v>1960</v>
      </c>
      <c r="N5725" s="143">
        <f>IF(対応ガラス検索!$E$2="-","",IF(対応ガラス検索!$E$2&gt;=K5725,MAX($N$2:N5724)+1,""))</f>
        <v>5724</v>
      </c>
      <c r="O5725" s="143" t="str">
        <f>IF(対応ガラス検索!$E$2="-","",IF(L5725&lt;=0.65,MAX($O$2:O5724)+1,""))</f>
        <v/>
      </c>
      <c r="P5725" s="144"/>
      <c r="Q5725" s="145"/>
    </row>
    <row r="5726" spans="1:17" x14ac:dyDescent="0.4">
      <c r="A5726" s="68">
        <v>5725</v>
      </c>
      <c r="B5726" s="68" t="s">
        <v>2056</v>
      </c>
      <c r="C5726" s="68" t="s">
        <v>2297</v>
      </c>
      <c r="D5726" s="68" t="s">
        <v>2081</v>
      </c>
      <c r="E5726" s="68" t="s">
        <v>1958</v>
      </c>
      <c r="F5726" s="68" t="s">
        <v>1959</v>
      </c>
      <c r="G5726" s="68" t="s">
        <v>2029</v>
      </c>
      <c r="H5726" s="68" t="s">
        <v>2030</v>
      </c>
      <c r="I5726" s="68">
        <v>7</v>
      </c>
      <c r="J5726" s="68" t="s">
        <v>2296</v>
      </c>
      <c r="K5726" s="68">
        <v>3.2</v>
      </c>
      <c r="L5726" s="68">
        <v>0.78</v>
      </c>
      <c r="M5726" s="68" t="s">
        <v>1960</v>
      </c>
      <c r="N5726" s="143">
        <f>IF(対応ガラス検索!$E$2="-","",IF(対応ガラス検索!$E$2&gt;=K5726,MAX($N$2:N5725)+1,""))</f>
        <v>5725</v>
      </c>
      <c r="O5726" s="143" t="str">
        <f>IF(対応ガラス検索!$E$2="-","",IF(L5726&lt;=0.65,MAX($O$2:O5725)+1,""))</f>
        <v/>
      </c>
      <c r="P5726" s="144"/>
      <c r="Q5726" s="145"/>
    </row>
    <row r="5727" spans="1:17" x14ac:dyDescent="0.4">
      <c r="A5727" s="68">
        <v>5726</v>
      </c>
      <c r="B5727" s="68" t="s">
        <v>2056</v>
      </c>
      <c r="C5727" s="68" t="s">
        <v>2297</v>
      </c>
      <c r="D5727" s="68" t="s">
        <v>2081</v>
      </c>
      <c r="E5727" s="68" t="s">
        <v>1958</v>
      </c>
      <c r="F5727" s="68" t="s">
        <v>1959</v>
      </c>
      <c r="G5727" s="68" t="s">
        <v>2029</v>
      </c>
      <c r="H5727" s="68" t="s">
        <v>2030</v>
      </c>
      <c r="I5727" s="68">
        <v>8</v>
      </c>
      <c r="J5727" s="68" t="s">
        <v>2296</v>
      </c>
      <c r="K5727" s="142">
        <v>3.1</v>
      </c>
      <c r="L5727" s="68">
        <v>0.78</v>
      </c>
      <c r="M5727" s="68" t="s">
        <v>1960</v>
      </c>
      <c r="N5727" s="143">
        <f>IF(対応ガラス検索!$E$2="-","",IF(対応ガラス検索!$E$2&gt;=K5727,MAX($N$2:N5726)+1,""))</f>
        <v>5726</v>
      </c>
      <c r="O5727" s="143" t="str">
        <f>IF(対応ガラス検索!$E$2="-","",IF(L5727&lt;=0.65,MAX($O$2:O5726)+1,""))</f>
        <v/>
      </c>
      <c r="P5727" s="144"/>
      <c r="Q5727" s="145"/>
    </row>
    <row r="5728" spans="1:17" x14ac:dyDescent="0.4">
      <c r="A5728" s="68">
        <v>5727</v>
      </c>
      <c r="B5728" s="68" t="s">
        <v>2056</v>
      </c>
      <c r="C5728" s="68" t="s">
        <v>2297</v>
      </c>
      <c r="D5728" s="68" t="s">
        <v>2081</v>
      </c>
      <c r="E5728" s="68" t="s">
        <v>1958</v>
      </c>
      <c r="F5728" s="68" t="s">
        <v>1959</v>
      </c>
      <c r="G5728" s="68" t="s">
        <v>2029</v>
      </c>
      <c r="H5728" s="68" t="s">
        <v>2030</v>
      </c>
      <c r="I5728" s="68">
        <v>9</v>
      </c>
      <c r="J5728" s="68" t="s">
        <v>2296</v>
      </c>
      <c r="K5728" s="68">
        <v>3</v>
      </c>
      <c r="L5728" s="68">
        <v>0.78</v>
      </c>
      <c r="M5728" s="68" t="s">
        <v>1960</v>
      </c>
      <c r="N5728" s="143">
        <f>IF(対応ガラス検索!$E$2="-","",IF(対応ガラス検索!$E$2&gt;=K5728,MAX($N$2:N5727)+1,""))</f>
        <v>5727</v>
      </c>
      <c r="O5728" s="143" t="str">
        <f>IF(対応ガラス検索!$E$2="-","",IF(L5728&lt;=0.65,MAX($O$2:O5727)+1,""))</f>
        <v/>
      </c>
      <c r="P5728" s="144"/>
      <c r="Q5728" s="145"/>
    </row>
    <row r="5729" spans="1:17" x14ac:dyDescent="0.4">
      <c r="A5729" s="68">
        <v>5728</v>
      </c>
      <c r="B5729" s="68" t="s">
        <v>2056</v>
      </c>
      <c r="C5729" s="68" t="s">
        <v>2297</v>
      </c>
      <c r="D5729" s="68" t="s">
        <v>2081</v>
      </c>
      <c r="E5729" s="68" t="s">
        <v>1958</v>
      </c>
      <c r="F5729" s="68" t="s">
        <v>1959</v>
      </c>
      <c r="G5729" s="68" t="s">
        <v>2029</v>
      </c>
      <c r="H5729" s="68" t="s">
        <v>2030</v>
      </c>
      <c r="I5729" s="68">
        <v>10</v>
      </c>
      <c r="J5729" s="68" t="s">
        <v>2296</v>
      </c>
      <c r="K5729" s="68">
        <v>3</v>
      </c>
      <c r="L5729" s="68">
        <v>0.78</v>
      </c>
      <c r="M5729" s="68" t="s">
        <v>1960</v>
      </c>
      <c r="N5729" s="143">
        <f>IF(対応ガラス検索!$E$2="-","",IF(対応ガラス検索!$E$2&gt;=K5729,MAX($N$2:N5728)+1,""))</f>
        <v>5728</v>
      </c>
      <c r="O5729" s="143" t="str">
        <f>IF(対応ガラス検索!$E$2="-","",IF(L5729&lt;=0.65,MAX($O$2:O5728)+1,""))</f>
        <v/>
      </c>
      <c r="P5729" s="144"/>
      <c r="Q5729" s="145"/>
    </row>
    <row r="5730" spans="1:17" x14ac:dyDescent="0.4">
      <c r="A5730" s="68">
        <v>5729</v>
      </c>
      <c r="B5730" s="68" t="s">
        <v>2056</v>
      </c>
      <c r="C5730" s="68" t="s">
        <v>2297</v>
      </c>
      <c r="D5730" s="68" t="s">
        <v>2081</v>
      </c>
      <c r="E5730" s="68" t="s">
        <v>1958</v>
      </c>
      <c r="F5730" s="68" t="s">
        <v>1959</v>
      </c>
      <c r="G5730" s="68" t="s">
        <v>2029</v>
      </c>
      <c r="H5730" s="68" t="s">
        <v>2030</v>
      </c>
      <c r="I5730" s="68">
        <v>11</v>
      </c>
      <c r="J5730" s="68" t="s">
        <v>2296</v>
      </c>
      <c r="K5730" s="68">
        <v>2.9</v>
      </c>
      <c r="L5730" s="68">
        <v>0.78</v>
      </c>
      <c r="M5730" s="68" t="s">
        <v>1960</v>
      </c>
      <c r="N5730" s="143">
        <f>IF(対応ガラス検索!$E$2="-","",IF(対応ガラス検索!$E$2&gt;=K5730,MAX($N$2:N5729)+1,""))</f>
        <v>5729</v>
      </c>
      <c r="O5730" s="143" t="str">
        <f>IF(対応ガラス検索!$E$2="-","",IF(L5730&lt;=0.65,MAX($O$2:O5729)+1,""))</f>
        <v/>
      </c>
      <c r="P5730" s="144"/>
      <c r="Q5730" s="145"/>
    </row>
    <row r="5731" spans="1:17" x14ac:dyDescent="0.4">
      <c r="A5731" s="68">
        <v>5730</v>
      </c>
      <c r="B5731" s="68" t="s">
        <v>2056</v>
      </c>
      <c r="C5731" s="68" t="s">
        <v>2297</v>
      </c>
      <c r="D5731" s="68" t="s">
        <v>2081</v>
      </c>
      <c r="E5731" s="68" t="s">
        <v>1958</v>
      </c>
      <c r="F5731" s="68" t="s">
        <v>1959</v>
      </c>
      <c r="G5731" s="68" t="s">
        <v>2029</v>
      </c>
      <c r="H5731" s="68" t="s">
        <v>2030</v>
      </c>
      <c r="I5731" s="68">
        <v>12</v>
      </c>
      <c r="J5731" s="68" t="s">
        <v>2296</v>
      </c>
      <c r="K5731" s="68">
        <v>2.9</v>
      </c>
      <c r="L5731" s="68">
        <v>0.78</v>
      </c>
      <c r="M5731" s="68" t="s">
        <v>1960</v>
      </c>
      <c r="N5731" s="143">
        <f>IF(対応ガラス検索!$E$2="-","",IF(対応ガラス検索!$E$2&gt;=K5731,MAX($N$2:N5730)+1,""))</f>
        <v>5730</v>
      </c>
      <c r="O5731" s="143" t="str">
        <f>IF(対応ガラス検索!$E$2="-","",IF(L5731&lt;=0.65,MAX($O$2:O5730)+1,""))</f>
        <v/>
      </c>
      <c r="P5731" s="144"/>
      <c r="Q5731" s="145"/>
    </row>
    <row r="5732" spans="1:17" x14ac:dyDescent="0.4">
      <c r="A5732" s="68">
        <v>5731</v>
      </c>
      <c r="B5732" s="68" t="s">
        <v>2056</v>
      </c>
      <c r="C5732" s="68" t="s">
        <v>2297</v>
      </c>
      <c r="D5732" s="68" t="s">
        <v>2081</v>
      </c>
      <c r="E5732" s="68" t="s">
        <v>1958</v>
      </c>
      <c r="F5732" s="68" t="s">
        <v>1959</v>
      </c>
      <c r="G5732" s="68" t="s">
        <v>2029</v>
      </c>
      <c r="H5732" s="68" t="s">
        <v>2030</v>
      </c>
      <c r="I5732" s="68">
        <v>13</v>
      </c>
      <c r="J5732" s="68" t="s">
        <v>2296</v>
      </c>
      <c r="K5732" s="68">
        <v>2.8</v>
      </c>
      <c r="L5732" s="68">
        <v>0.78</v>
      </c>
      <c r="M5732" s="68" t="s">
        <v>1960</v>
      </c>
      <c r="N5732" s="143">
        <f>IF(対応ガラス検索!$E$2="-","",IF(対応ガラス検索!$E$2&gt;=K5732,MAX($N$2:N5731)+1,""))</f>
        <v>5731</v>
      </c>
      <c r="O5732" s="143" t="str">
        <f>IF(対応ガラス検索!$E$2="-","",IF(L5732&lt;=0.65,MAX($O$2:O5731)+1,""))</f>
        <v/>
      </c>
      <c r="P5732" s="144"/>
      <c r="Q5732" s="145"/>
    </row>
    <row r="5733" spans="1:17" x14ac:dyDescent="0.4">
      <c r="A5733" s="68">
        <v>5732</v>
      </c>
      <c r="B5733" s="68" t="s">
        <v>2056</v>
      </c>
      <c r="C5733" s="68" t="s">
        <v>2297</v>
      </c>
      <c r="D5733" s="68" t="s">
        <v>2094</v>
      </c>
      <c r="E5733" s="68" t="s">
        <v>1965</v>
      </c>
      <c r="F5733" s="68" t="s">
        <v>1966</v>
      </c>
      <c r="G5733" s="68" t="s">
        <v>1976</v>
      </c>
      <c r="H5733" s="68" t="s">
        <v>1977</v>
      </c>
      <c r="I5733" s="68">
        <v>6</v>
      </c>
      <c r="J5733" s="68" t="s">
        <v>2296</v>
      </c>
      <c r="K5733" s="68">
        <v>3.3</v>
      </c>
      <c r="L5733" s="68">
        <v>0.76</v>
      </c>
      <c r="M5733" s="68" t="s">
        <v>1960</v>
      </c>
      <c r="N5733" s="143">
        <f>IF(対応ガラス検索!$E$2="-","",IF(対応ガラス検索!$E$2&gt;=K5733,MAX($N$2:N5732)+1,""))</f>
        <v>5732</v>
      </c>
      <c r="O5733" s="143" t="str">
        <f>IF(対応ガラス検索!$E$2="-","",IF(L5733&lt;=0.65,MAX($O$2:O5732)+1,""))</f>
        <v/>
      </c>
      <c r="P5733" s="144"/>
      <c r="Q5733" s="145"/>
    </row>
    <row r="5734" spans="1:17" x14ac:dyDescent="0.4">
      <c r="A5734" s="68">
        <v>5733</v>
      </c>
      <c r="B5734" s="68" t="s">
        <v>2056</v>
      </c>
      <c r="C5734" s="68" t="s">
        <v>2297</v>
      </c>
      <c r="D5734" s="68" t="s">
        <v>2094</v>
      </c>
      <c r="E5734" s="68" t="s">
        <v>1965</v>
      </c>
      <c r="F5734" s="68" t="s">
        <v>1966</v>
      </c>
      <c r="G5734" s="68" t="s">
        <v>1976</v>
      </c>
      <c r="H5734" s="68" t="s">
        <v>1977</v>
      </c>
      <c r="I5734" s="68">
        <v>7</v>
      </c>
      <c r="J5734" s="68" t="s">
        <v>2296</v>
      </c>
      <c r="K5734" s="68">
        <v>3.2</v>
      </c>
      <c r="L5734" s="68">
        <v>0.76</v>
      </c>
      <c r="M5734" s="68" t="s">
        <v>1960</v>
      </c>
      <c r="N5734" s="143">
        <f>IF(対応ガラス検索!$E$2="-","",IF(対応ガラス検索!$E$2&gt;=K5734,MAX($N$2:N5733)+1,""))</f>
        <v>5733</v>
      </c>
      <c r="O5734" s="143" t="str">
        <f>IF(対応ガラス検索!$E$2="-","",IF(L5734&lt;=0.65,MAX($O$2:O5733)+1,""))</f>
        <v/>
      </c>
      <c r="P5734" s="144"/>
      <c r="Q5734" s="145"/>
    </row>
    <row r="5735" spans="1:17" x14ac:dyDescent="0.4">
      <c r="A5735" s="68">
        <v>5734</v>
      </c>
      <c r="B5735" s="68" t="s">
        <v>2056</v>
      </c>
      <c r="C5735" s="68" t="s">
        <v>2297</v>
      </c>
      <c r="D5735" s="68" t="s">
        <v>2094</v>
      </c>
      <c r="E5735" s="68" t="s">
        <v>1965</v>
      </c>
      <c r="F5735" s="68" t="s">
        <v>1966</v>
      </c>
      <c r="G5735" s="68" t="s">
        <v>1976</v>
      </c>
      <c r="H5735" s="68" t="s">
        <v>1977</v>
      </c>
      <c r="I5735" s="68">
        <v>8</v>
      </c>
      <c r="J5735" s="68" t="s">
        <v>2296</v>
      </c>
      <c r="K5735" s="68">
        <v>3.1</v>
      </c>
      <c r="L5735" s="68">
        <v>0.76</v>
      </c>
      <c r="M5735" s="68" t="s">
        <v>1960</v>
      </c>
      <c r="N5735" s="143">
        <f>IF(対応ガラス検索!$E$2="-","",IF(対応ガラス検索!$E$2&gt;=K5735,MAX($N$2:N5734)+1,""))</f>
        <v>5734</v>
      </c>
      <c r="O5735" s="143" t="str">
        <f>IF(対応ガラス検索!$E$2="-","",IF(L5735&lt;=0.65,MAX($O$2:O5734)+1,""))</f>
        <v/>
      </c>
      <c r="P5735" s="144"/>
      <c r="Q5735" s="145"/>
    </row>
    <row r="5736" spans="1:17" x14ac:dyDescent="0.4">
      <c r="A5736" s="68">
        <v>5735</v>
      </c>
      <c r="B5736" s="68" t="s">
        <v>2056</v>
      </c>
      <c r="C5736" s="68" t="s">
        <v>2297</v>
      </c>
      <c r="D5736" s="68" t="s">
        <v>2094</v>
      </c>
      <c r="E5736" s="68" t="s">
        <v>1965</v>
      </c>
      <c r="F5736" s="68" t="s">
        <v>1966</v>
      </c>
      <c r="G5736" s="68" t="s">
        <v>1976</v>
      </c>
      <c r="H5736" s="68" t="s">
        <v>1977</v>
      </c>
      <c r="I5736" s="68">
        <v>9</v>
      </c>
      <c r="J5736" s="68" t="s">
        <v>2296</v>
      </c>
      <c r="K5736" s="68">
        <v>3</v>
      </c>
      <c r="L5736" s="68">
        <v>0.76</v>
      </c>
      <c r="M5736" s="68" t="s">
        <v>1960</v>
      </c>
      <c r="N5736" s="143">
        <f>IF(対応ガラス検索!$E$2="-","",IF(対応ガラス検索!$E$2&gt;=K5736,MAX($N$2:N5735)+1,""))</f>
        <v>5735</v>
      </c>
      <c r="O5736" s="143" t="str">
        <f>IF(対応ガラス検索!$E$2="-","",IF(L5736&lt;=0.65,MAX($O$2:O5735)+1,""))</f>
        <v/>
      </c>
      <c r="P5736" s="144"/>
      <c r="Q5736" s="145"/>
    </row>
    <row r="5737" spans="1:17" x14ac:dyDescent="0.4">
      <c r="A5737" s="68">
        <v>5736</v>
      </c>
      <c r="B5737" s="68" t="s">
        <v>2056</v>
      </c>
      <c r="C5737" s="68" t="s">
        <v>2297</v>
      </c>
      <c r="D5737" s="68" t="s">
        <v>2094</v>
      </c>
      <c r="E5737" s="68" t="s">
        <v>1965</v>
      </c>
      <c r="F5737" s="68" t="s">
        <v>1966</v>
      </c>
      <c r="G5737" s="68" t="s">
        <v>1976</v>
      </c>
      <c r="H5737" s="68" t="s">
        <v>1977</v>
      </c>
      <c r="I5737" s="68">
        <v>10</v>
      </c>
      <c r="J5737" s="68" t="s">
        <v>2296</v>
      </c>
      <c r="K5737" s="68">
        <v>2.9</v>
      </c>
      <c r="L5737" s="68">
        <v>0.76</v>
      </c>
      <c r="M5737" s="68" t="s">
        <v>1960</v>
      </c>
      <c r="N5737" s="143">
        <f>IF(対応ガラス検索!$E$2="-","",IF(対応ガラス検索!$E$2&gt;=K5737,MAX($N$2:N5736)+1,""))</f>
        <v>5736</v>
      </c>
      <c r="O5737" s="143" t="str">
        <f>IF(対応ガラス検索!$E$2="-","",IF(L5737&lt;=0.65,MAX($O$2:O5736)+1,""))</f>
        <v/>
      </c>
      <c r="P5737" s="144"/>
      <c r="Q5737" s="145"/>
    </row>
    <row r="5738" spans="1:17" x14ac:dyDescent="0.4">
      <c r="A5738" s="68">
        <v>5737</v>
      </c>
      <c r="B5738" s="68" t="s">
        <v>2056</v>
      </c>
      <c r="C5738" s="68" t="s">
        <v>2297</v>
      </c>
      <c r="D5738" s="68" t="s">
        <v>2094</v>
      </c>
      <c r="E5738" s="68" t="s">
        <v>1965</v>
      </c>
      <c r="F5738" s="68" t="s">
        <v>1966</v>
      </c>
      <c r="G5738" s="68" t="s">
        <v>1976</v>
      </c>
      <c r="H5738" s="68" t="s">
        <v>1977</v>
      </c>
      <c r="I5738" s="68">
        <v>11</v>
      </c>
      <c r="J5738" s="68" t="s">
        <v>2296</v>
      </c>
      <c r="K5738" s="68">
        <v>2.9</v>
      </c>
      <c r="L5738" s="68">
        <v>0.76</v>
      </c>
      <c r="M5738" s="68" t="s">
        <v>1960</v>
      </c>
      <c r="N5738" s="143">
        <f>IF(対応ガラス検索!$E$2="-","",IF(対応ガラス検索!$E$2&gt;=K5738,MAX($N$2:N5737)+1,""))</f>
        <v>5737</v>
      </c>
      <c r="O5738" s="143" t="str">
        <f>IF(対応ガラス検索!$E$2="-","",IF(L5738&lt;=0.65,MAX($O$2:O5737)+1,""))</f>
        <v/>
      </c>
      <c r="P5738" s="144"/>
      <c r="Q5738" s="145"/>
    </row>
    <row r="5739" spans="1:17" x14ac:dyDescent="0.4">
      <c r="A5739" s="68">
        <v>5738</v>
      </c>
      <c r="B5739" s="68" t="s">
        <v>2056</v>
      </c>
      <c r="C5739" s="68" t="s">
        <v>2297</v>
      </c>
      <c r="D5739" s="68" t="s">
        <v>2094</v>
      </c>
      <c r="E5739" s="68" t="s">
        <v>1965</v>
      </c>
      <c r="F5739" s="68" t="s">
        <v>1966</v>
      </c>
      <c r="G5739" s="68" t="s">
        <v>1976</v>
      </c>
      <c r="H5739" s="68" t="s">
        <v>1977</v>
      </c>
      <c r="I5739" s="68">
        <v>12</v>
      </c>
      <c r="J5739" s="68" t="s">
        <v>2296</v>
      </c>
      <c r="K5739" s="68">
        <v>2.8</v>
      </c>
      <c r="L5739" s="68">
        <v>0.76</v>
      </c>
      <c r="M5739" s="68" t="s">
        <v>1960</v>
      </c>
      <c r="N5739" s="143">
        <f>IF(対応ガラス検索!$E$2="-","",IF(対応ガラス検索!$E$2&gt;=K5739,MAX($N$2:N5738)+1,""))</f>
        <v>5738</v>
      </c>
      <c r="O5739" s="143" t="str">
        <f>IF(対応ガラス検索!$E$2="-","",IF(L5739&lt;=0.65,MAX($O$2:O5738)+1,""))</f>
        <v/>
      </c>
      <c r="P5739" s="144"/>
      <c r="Q5739" s="145"/>
    </row>
    <row r="5740" spans="1:17" x14ac:dyDescent="0.4">
      <c r="A5740" s="68">
        <v>5739</v>
      </c>
      <c r="B5740" s="68" t="s">
        <v>2056</v>
      </c>
      <c r="C5740" s="68" t="s">
        <v>2297</v>
      </c>
      <c r="D5740" s="68" t="s">
        <v>2106</v>
      </c>
      <c r="E5740" s="68" t="s">
        <v>2010</v>
      </c>
      <c r="F5740" s="68" t="s">
        <v>2011</v>
      </c>
      <c r="G5740" s="68" t="s">
        <v>1971</v>
      </c>
      <c r="H5740" s="68" t="s">
        <v>1972</v>
      </c>
      <c r="I5740" s="68">
        <v>6</v>
      </c>
      <c r="J5740" s="68" t="s">
        <v>2296</v>
      </c>
      <c r="K5740" s="142">
        <v>3.3</v>
      </c>
      <c r="L5740" s="68">
        <v>0.75</v>
      </c>
      <c r="M5740" s="68" t="s">
        <v>1960</v>
      </c>
      <c r="N5740" s="143">
        <f>IF(対応ガラス検索!$E$2="-","",IF(対応ガラス検索!$E$2&gt;=K5740,MAX($N$2:N5739)+1,""))</f>
        <v>5739</v>
      </c>
      <c r="O5740" s="143" t="str">
        <f>IF(対応ガラス検索!$E$2="-","",IF(L5740&lt;=0.65,MAX($O$2:O5739)+1,""))</f>
        <v/>
      </c>
      <c r="P5740" s="144"/>
      <c r="Q5740" s="145"/>
    </row>
    <row r="5741" spans="1:17" x14ac:dyDescent="0.4">
      <c r="A5741" s="68">
        <v>5740</v>
      </c>
      <c r="B5741" s="68" t="s">
        <v>2056</v>
      </c>
      <c r="C5741" s="68" t="s">
        <v>2297</v>
      </c>
      <c r="D5741" s="68" t="s">
        <v>2106</v>
      </c>
      <c r="E5741" s="68" t="s">
        <v>2010</v>
      </c>
      <c r="F5741" s="68" t="s">
        <v>2011</v>
      </c>
      <c r="G5741" s="68" t="s">
        <v>1971</v>
      </c>
      <c r="H5741" s="68" t="s">
        <v>1972</v>
      </c>
      <c r="I5741" s="68">
        <v>7</v>
      </c>
      <c r="J5741" s="68" t="s">
        <v>2296</v>
      </c>
      <c r="K5741" s="68">
        <v>3.2</v>
      </c>
      <c r="L5741" s="68">
        <v>0.75</v>
      </c>
      <c r="M5741" s="68" t="s">
        <v>1960</v>
      </c>
      <c r="N5741" s="143">
        <f>IF(対応ガラス検索!$E$2="-","",IF(対応ガラス検索!$E$2&gt;=K5741,MAX($N$2:N5740)+1,""))</f>
        <v>5740</v>
      </c>
      <c r="O5741" s="143" t="str">
        <f>IF(対応ガラス検索!$E$2="-","",IF(L5741&lt;=0.65,MAX($O$2:O5740)+1,""))</f>
        <v/>
      </c>
      <c r="P5741" s="144"/>
      <c r="Q5741" s="145"/>
    </row>
    <row r="5742" spans="1:17" x14ac:dyDescent="0.4">
      <c r="A5742" s="68">
        <v>5741</v>
      </c>
      <c r="B5742" s="68" t="s">
        <v>2056</v>
      </c>
      <c r="C5742" s="68" t="s">
        <v>2297</v>
      </c>
      <c r="D5742" s="68" t="s">
        <v>2106</v>
      </c>
      <c r="E5742" s="68" t="s">
        <v>2010</v>
      </c>
      <c r="F5742" s="68" t="s">
        <v>2011</v>
      </c>
      <c r="G5742" s="68" t="s">
        <v>1971</v>
      </c>
      <c r="H5742" s="68" t="s">
        <v>1972</v>
      </c>
      <c r="I5742" s="68">
        <v>8</v>
      </c>
      <c r="J5742" s="68" t="s">
        <v>2296</v>
      </c>
      <c r="K5742" s="68">
        <v>3.1</v>
      </c>
      <c r="L5742" s="68">
        <v>0.75</v>
      </c>
      <c r="M5742" s="68" t="s">
        <v>1960</v>
      </c>
      <c r="N5742" s="143">
        <f>IF(対応ガラス検索!$E$2="-","",IF(対応ガラス検索!$E$2&gt;=K5742,MAX($N$2:N5741)+1,""))</f>
        <v>5741</v>
      </c>
      <c r="O5742" s="143" t="str">
        <f>IF(対応ガラス検索!$E$2="-","",IF(L5742&lt;=0.65,MAX($O$2:O5741)+1,""))</f>
        <v/>
      </c>
      <c r="P5742" s="144"/>
      <c r="Q5742" s="145"/>
    </row>
    <row r="5743" spans="1:17" x14ac:dyDescent="0.4">
      <c r="A5743" s="68">
        <v>5742</v>
      </c>
      <c r="B5743" s="68" t="s">
        <v>2056</v>
      </c>
      <c r="C5743" s="68" t="s">
        <v>2297</v>
      </c>
      <c r="D5743" s="68" t="s">
        <v>2106</v>
      </c>
      <c r="E5743" s="68" t="s">
        <v>2010</v>
      </c>
      <c r="F5743" s="68" t="s">
        <v>2011</v>
      </c>
      <c r="G5743" s="68" t="s">
        <v>1971</v>
      </c>
      <c r="H5743" s="68" t="s">
        <v>1972</v>
      </c>
      <c r="I5743" s="68">
        <v>9</v>
      </c>
      <c r="J5743" s="68" t="s">
        <v>2296</v>
      </c>
      <c r="K5743" s="68">
        <v>3</v>
      </c>
      <c r="L5743" s="68">
        <v>0.75</v>
      </c>
      <c r="M5743" s="68" t="s">
        <v>1960</v>
      </c>
      <c r="N5743" s="143">
        <f>IF(対応ガラス検索!$E$2="-","",IF(対応ガラス検索!$E$2&gt;=K5743,MAX($N$2:N5742)+1,""))</f>
        <v>5742</v>
      </c>
      <c r="O5743" s="143" t="str">
        <f>IF(対応ガラス検索!$E$2="-","",IF(L5743&lt;=0.65,MAX($O$2:O5742)+1,""))</f>
        <v/>
      </c>
      <c r="P5743" s="144"/>
      <c r="Q5743" s="145"/>
    </row>
    <row r="5744" spans="1:17" x14ac:dyDescent="0.4">
      <c r="A5744" s="68">
        <v>5743</v>
      </c>
      <c r="B5744" s="68" t="s">
        <v>2056</v>
      </c>
      <c r="C5744" s="68" t="s">
        <v>2297</v>
      </c>
      <c r="D5744" s="68" t="s">
        <v>2106</v>
      </c>
      <c r="E5744" s="68" t="s">
        <v>2010</v>
      </c>
      <c r="F5744" s="68" t="s">
        <v>2011</v>
      </c>
      <c r="G5744" s="68" t="s">
        <v>1971</v>
      </c>
      <c r="H5744" s="68" t="s">
        <v>1972</v>
      </c>
      <c r="I5744" s="68">
        <v>10</v>
      </c>
      <c r="J5744" s="68" t="s">
        <v>2296</v>
      </c>
      <c r="K5744" s="68">
        <v>3</v>
      </c>
      <c r="L5744" s="68">
        <v>0.75</v>
      </c>
      <c r="M5744" s="68" t="s">
        <v>1960</v>
      </c>
      <c r="N5744" s="143">
        <f>IF(対応ガラス検索!$E$2="-","",IF(対応ガラス検索!$E$2&gt;=K5744,MAX($N$2:N5743)+1,""))</f>
        <v>5743</v>
      </c>
      <c r="O5744" s="143" t="str">
        <f>IF(対応ガラス検索!$E$2="-","",IF(L5744&lt;=0.65,MAX($O$2:O5743)+1,""))</f>
        <v/>
      </c>
      <c r="P5744" s="144"/>
      <c r="Q5744" s="145"/>
    </row>
    <row r="5745" spans="1:17" x14ac:dyDescent="0.4">
      <c r="A5745" s="68">
        <v>5744</v>
      </c>
      <c r="B5745" s="68" t="s">
        <v>2056</v>
      </c>
      <c r="C5745" s="68" t="s">
        <v>2297</v>
      </c>
      <c r="D5745" s="68" t="s">
        <v>2106</v>
      </c>
      <c r="E5745" s="68" t="s">
        <v>2010</v>
      </c>
      <c r="F5745" s="68" t="s">
        <v>2011</v>
      </c>
      <c r="G5745" s="68" t="s">
        <v>1971</v>
      </c>
      <c r="H5745" s="68" t="s">
        <v>1972</v>
      </c>
      <c r="I5745" s="68">
        <v>11</v>
      </c>
      <c r="J5745" s="68" t="s">
        <v>2296</v>
      </c>
      <c r="K5745" s="68">
        <v>2.9</v>
      </c>
      <c r="L5745" s="68">
        <v>0.75</v>
      </c>
      <c r="M5745" s="68" t="s">
        <v>1960</v>
      </c>
      <c r="N5745" s="143">
        <f>IF(対応ガラス検索!$E$2="-","",IF(対応ガラス検索!$E$2&gt;=K5745,MAX($N$2:N5744)+1,""))</f>
        <v>5744</v>
      </c>
      <c r="O5745" s="143" t="str">
        <f>IF(対応ガラス検索!$E$2="-","",IF(L5745&lt;=0.65,MAX($O$2:O5744)+1,""))</f>
        <v/>
      </c>
      <c r="P5745" s="144"/>
      <c r="Q5745" s="145"/>
    </row>
    <row r="5746" spans="1:17" x14ac:dyDescent="0.4">
      <c r="A5746" s="68">
        <v>5745</v>
      </c>
      <c r="B5746" s="68" t="s">
        <v>2056</v>
      </c>
      <c r="C5746" s="68" t="s">
        <v>2297</v>
      </c>
      <c r="D5746" s="68" t="s">
        <v>2106</v>
      </c>
      <c r="E5746" s="68" t="s">
        <v>2010</v>
      </c>
      <c r="F5746" s="68" t="s">
        <v>2011</v>
      </c>
      <c r="G5746" s="68" t="s">
        <v>1971</v>
      </c>
      <c r="H5746" s="68" t="s">
        <v>1972</v>
      </c>
      <c r="I5746" s="68">
        <v>12</v>
      </c>
      <c r="J5746" s="68" t="s">
        <v>2296</v>
      </c>
      <c r="K5746" s="68">
        <v>2.9</v>
      </c>
      <c r="L5746" s="68">
        <v>0.75</v>
      </c>
      <c r="M5746" s="68" t="s">
        <v>1960</v>
      </c>
      <c r="N5746" s="143">
        <f>IF(対応ガラス検索!$E$2="-","",IF(対応ガラス検索!$E$2&gt;=K5746,MAX($N$2:N5745)+1,""))</f>
        <v>5745</v>
      </c>
      <c r="O5746" s="143" t="str">
        <f>IF(対応ガラス検索!$E$2="-","",IF(L5746&lt;=0.65,MAX($O$2:O5745)+1,""))</f>
        <v/>
      </c>
      <c r="P5746" s="144"/>
      <c r="Q5746" s="145"/>
    </row>
    <row r="5747" spans="1:17" x14ac:dyDescent="0.4">
      <c r="A5747" s="68">
        <v>5746</v>
      </c>
      <c r="B5747" s="68" t="s">
        <v>2056</v>
      </c>
      <c r="C5747" s="68" t="s">
        <v>2297</v>
      </c>
      <c r="D5747" s="68" t="s">
        <v>2107</v>
      </c>
      <c r="E5747" s="68" t="s">
        <v>2010</v>
      </c>
      <c r="F5747" s="68" t="s">
        <v>2011</v>
      </c>
      <c r="G5747" s="68" t="s">
        <v>1976</v>
      </c>
      <c r="H5747" s="68" t="s">
        <v>1977</v>
      </c>
      <c r="I5747" s="68">
        <v>6</v>
      </c>
      <c r="J5747" s="68" t="s">
        <v>2296</v>
      </c>
      <c r="K5747" s="68">
        <v>3.3</v>
      </c>
      <c r="L5747" s="68">
        <v>0.74</v>
      </c>
      <c r="M5747" s="68" t="s">
        <v>1960</v>
      </c>
      <c r="N5747" s="143">
        <f>IF(対応ガラス検索!$E$2="-","",IF(対応ガラス検索!$E$2&gt;=K5747,MAX($N$2:N5746)+1,""))</f>
        <v>5746</v>
      </c>
      <c r="O5747" s="143" t="str">
        <f>IF(対応ガラス検索!$E$2="-","",IF(L5747&lt;=0.65,MAX($O$2:O5746)+1,""))</f>
        <v/>
      </c>
      <c r="P5747" s="144"/>
      <c r="Q5747" s="145"/>
    </row>
    <row r="5748" spans="1:17" x14ac:dyDescent="0.4">
      <c r="A5748" s="68">
        <v>5747</v>
      </c>
      <c r="B5748" s="68" t="s">
        <v>2056</v>
      </c>
      <c r="C5748" s="68" t="s">
        <v>2297</v>
      </c>
      <c r="D5748" s="68" t="s">
        <v>2107</v>
      </c>
      <c r="E5748" s="68" t="s">
        <v>2010</v>
      </c>
      <c r="F5748" s="68" t="s">
        <v>2011</v>
      </c>
      <c r="G5748" s="68" t="s">
        <v>1976</v>
      </c>
      <c r="H5748" s="68" t="s">
        <v>1977</v>
      </c>
      <c r="I5748" s="68">
        <v>7</v>
      </c>
      <c r="J5748" s="68" t="s">
        <v>2296</v>
      </c>
      <c r="K5748" s="142">
        <v>3.2</v>
      </c>
      <c r="L5748" s="68">
        <v>0.74</v>
      </c>
      <c r="M5748" s="68" t="s">
        <v>1960</v>
      </c>
      <c r="N5748" s="143">
        <f>IF(対応ガラス検索!$E$2="-","",IF(対応ガラス検索!$E$2&gt;=K5748,MAX($N$2:N5747)+1,""))</f>
        <v>5747</v>
      </c>
      <c r="O5748" s="143" t="str">
        <f>IF(対応ガラス検索!$E$2="-","",IF(L5748&lt;=0.65,MAX($O$2:O5747)+1,""))</f>
        <v/>
      </c>
      <c r="P5748" s="144"/>
      <c r="Q5748" s="145"/>
    </row>
    <row r="5749" spans="1:17" x14ac:dyDescent="0.4">
      <c r="A5749" s="68">
        <v>5748</v>
      </c>
      <c r="B5749" s="68" t="s">
        <v>2056</v>
      </c>
      <c r="C5749" s="68" t="s">
        <v>2297</v>
      </c>
      <c r="D5749" s="68" t="s">
        <v>2107</v>
      </c>
      <c r="E5749" s="68" t="s">
        <v>2010</v>
      </c>
      <c r="F5749" s="68" t="s">
        <v>2011</v>
      </c>
      <c r="G5749" s="68" t="s">
        <v>1976</v>
      </c>
      <c r="H5749" s="68" t="s">
        <v>1977</v>
      </c>
      <c r="I5749" s="68">
        <v>8</v>
      </c>
      <c r="J5749" s="68" t="s">
        <v>2296</v>
      </c>
      <c r="K5749" s="68">
        <v>3.1</v>
      </c>
      <c r="L5749" s="68">
        <v>0.74</v>
      </c>
      <c r="M5749" s="68" t="s">
        <v>1960</v>
      </c>
      <c r="N5749" s="143">
        <f>IF(対応ガラス検索!$E$2="-","",IF(対応ガラス検索!$E$2&gt;=K5749,MAX($N$2:N5748)+1,""))</f>
        <v>5748</v>
      </c>
      <c r="O5749" s="143" t="str">
        <f>IF(対応ガラス検索!$E$2="-","",IF(L5749&lt;=0.65,MAX($O$2:O5748)+1,""))</f>
        <v/>
      </c>
      <c r="P5749" s="144"/>
      <c r="Q5749" s="145"/>
    </row>
    <row r="5750" spans="1:17" x14ac:dyDescent="0.4">
      <c r="A5750" s="68">
        <v>5749</v>
      </c>
      <c r="B5750" s="68" t="s">
        <v>2056</v>
      </c>
      <c r="C5750" s="68" t="s">
        <v>2297</v>
      </c>
      <c r="D5750" s="68" t="s">
        <v>2107</v>
      </c>
      <c r="E5750" s="68" t="s">
        <v>2010</v>
      </c>
      <c r="F5750" s="68" t="s">
        <v>2011</v>
      </c>
      <c r="G5750" s="68" t="s">
        <v>1976</v>
      </c>
      <c r="H5750" s="68" t="s">
        <v>1977</v>
      </c>
      <c r="I5750" s="68">
        <v>9</v>
      </c>
      <c r="J5750" s="68" t="s">
        <v>2296</v>
      </c>
      <c r="K5750" s="68">
        <v>3</v>
      </c>
      <c r="L5750" s="68">
        <v>0.74</v>
      </c>
      <c r="M5750" s="68" t="s">
        <v>1960</v>
      </c>
      <c r="N5750" s="143">
        <f>IF(対応ガラス検索!$E$2="-","",IF(対応ガラス検索!$E$2&gt;=K5750,MAX($N$2:N5749)+1,""))</f>
        <v>5749</v>
      </c>
      <c r="O5750" s="143" t="str">
        <f>IF(対応ガラス検索!$E$2="-","",IF(L5750&lt;=0.65,MAX($O$2:O5749)+1,""))</f>
        <v/>
      </c>
      <c r="P5750" s="144"/>
      <c r="Q5750" s="145"/>
    </row>
    <row r="5751" spans="1:17" x14ac:dyDescent="0.4">
      <c r="A5751" s="68">
        <v>5750</v>
      </c>
      <c r="B5751" s="68" t="s">
        <v>2056</v>
      </c>
      <c r="C5751" s="68" t="s">
        <v>2297</v>
      </c>
      <c r="D5751" s="68" t="s">
        <v>2107</v>
      </c>
      <c r="E5751" s="68" t="s">
        <v>2010</v>
      </c>
      <c r="F5751" s="68" t="s">
        <v>2011</v>
      </c>
      <c r="G5751" s="68" t="s">
        <v>1976</v>
      </c>
      <c r="H5751" s="68" t="s">
        <v>1977</v>
      </c>
      <c r="I5751" s="68">
        <v>10</v>
      </c>
      <c r="J5751" s="68" t="s">
        <v>2296</v>
      </c>
      <c r="K5751" s="68">
        <v>2.9</v>
      </c>
      <c r="L5751" s="68">
        <v>0.74</v>
      </c>
      <c r="M5751" s="68" t="s">
        <v>1960</v>
      </c>
      <c r="N5751" s="143">
        <f>IF(対応ガラス検索!$E$2="-","",IF(対応ガラス検索!$E$2&gt;=K5751,MAX($N$2:N5750)+1,""))</f>
        <v>5750</v>
      </c>
      <c r="O5751" s="143" t="str">
        <f>IF(対応ガラス検索!$E$2="-","",IF(L5751&lt;=0.65,MAX($O$2:O5750)+1,""))</f>
        <v/>
      </c>
      <c r="P5751" s="144"/>
      <c r="Q5751" s="145"/>
    </row>
    <row r="5752" spans="1:17" x14ac:dyDescent="0.4">
      <c r="A5752" s="68">
        <v>5751</v>
      </c>
      <c r="B5752" s="68" t="s">
        <v>2056</v>
      </c>
      <c r="C5752" s="68" t="s">
        <v>2297</v>
      </c>
      <c r="D5752" s="68" t="s">
        <v>2107</v>
      </c>
      <c r="E5752" s="68" t="s">
        <v>2010</v>
      </c>
      <c r="F5752" s="68" t="s">
        <v>2011</v>
      </c>
      <c r="G5752" s="68" t="s">
        <v>1976</v>
      </c>
      <c r="H5752" s="68" t="s">
        <v>1977</v>
      </c>
      <c r="I5752" s="68">
        <v>11</v>
      </c>
      <c r="J5752" s="68" t="s">
        <v>2296</v>
      </c>
      <c r="K5752" s="68">
        <v>2.9</v>
      </c>
      <c r="L5752" s="68">
        <v>0.74</v>
      </c>
      <c r="M5752" s="68" t="s">
        <v>1960</v>
      </c>
      <c r="N5752" s="143">
        <f>IF(対応ガラス検索!$E$2="-","",IF(対応ガラス検索!$E$2&gt;=K5752,MAX($N$2:N5751)+1,""))</f>
        <v>5751</v>
      </c>
      <c r="O5752" s="143" t="str">
        <f>IF(対応ガラス検索!$E$2="-","",IF(L5752&lt;=0.65,MAX($O$2:O5751)+1,""))</f>
        <v/>
      </c>
      <c r="P5752" s="144"/>
      <c r="Q5752" s="145"/>
    </row>
    <row r="5753" spans="1:17" x14ac:dyDescent="0.4">
      <c r="A5753" s="68">
        <v>5752</v>
      </c>
      <c r="B5753" s="68" t="s">
        <v>2056</v>
      </c>
      <c r="C5753" s="68" t="s">
        <v>2297</v>
      </c>
      <c r="D5753" s="68" t="s">
        <v>2107</v>
      </c>
      <c r="E5753" s="68" t="s">
        <v>2010</v>
      </c>
      <c r="F5753" s="68" t="s">
        <v>2011</v>
      </c>
      <c r="G5753" s="68" t="s">
        <v>1976</v>
      </c>
      <c r="H5753" s="68" t="s">
        <v>1977</v>
      </c>
      <c r="I5753" s="68">
        <v>12</v>
      </c>
      <c r="J5753" s="68" t="s">
        <v>2296</v>
      </c>
      <c r="K5753" s="142">
        <v>2.8</v>
      </c>
      <c r="L5753" s="68">
        <v>0.74</v>
      </c>
      <c r="M5753" s="68" t="s">
        <v>1960</v>
      </c>
      <c r="N5753" s="143">
        <f>IF(対応ガラス検索!$E$2="-","",IF(対応ガラス検索!$E$2&gt;=K5753,MAX($N$2:N5752)+1,""))</f>
        <v>5752</v>
      </c>
      <c r="O5753" s="143" t="str">
        <f>IF(対応ガラス検索!$E$2="-","",IF(L5753&lt;=0.65,MAX($O$2:O5752)+1,""))</f>
        <v/>
      </c>
      <c r="P5753" s="144"/>
      <c r="Q5753" s="145"/>
    </row>
    <row r="5754" spans="1:17" x14ac:dyDescent="0.4">
      <c r="A5754" s="68">
        <v>5753</v>
      </c>
      <c r="B5754" s="68" t="s">
        <v>2056</v>
      </c>
      <c r="C5754" s="68" t="s">
        <v>2297</v>
      </c>
      <c r="D5754" s="68" t="s">
        <v>2108</v>
      </c>
      <c r="E5754" s="68" t="s">
        <v>2010</v>
      </c>
      <c r="F5754" s="68" t="s">
        <v>2011</v>
      </c>
      <c r="G5754" s="68" t="s">
        <v>1980</v>
      </c>
      <c r="H5754" s="68" t="s">
        <v>1981</v>
      </c>
      <c r="I5754" s="68">
        <v>6</v>
      </c>
      <c r="J5754" s="68" t="s">
        <v>2296</v>
      </c>
      <c r="K5754" s="68">
        <v>3.3</v>
      </c>
      <c r="L5754" s="68">
        <v>0.75</v>
      </c>
      <c r="M5754" s="68" t="s">
        <v>1960</v>
      </c>
      <c r="N5754" s="143">
        <f>IF(対応ガラス検索!$E$2="-","",IF(対応ガラス検索!$E$2&gt;=K5754,MAX($N$2:N5753)+1,""))</f>
        <v>5753</v>
      </c>
      <c r="O5754" s="143" t="str">
        <f>IF(対応ガラス検索!$E$2="-","",IF(L5754&lt;=0.65,MAX($O$2:O5753)+1,""))</f>
        <v/>
      </c>
      <c r="P5754" s="144"/>
      <c r="Q5754" s="145"/>
    </row>
    <row r="5755" spans="1:17" x14ac:dyDescent="0.4">
      <c r="A5755" s="68">
        <v>5754</v>
      </c>
      <c r="B5755" s="68" t="s">
        <v>2056</v>
      </c>
      <c r="C5755" s="68" t="s">
        <v>2297</v>
      </c>
      <c r="D5755" s="68" t="s">
        <v>2108</v>
      </c>
      <c r="E5755" s="68" t="s">
        <v>2010</v>
      </c>
      <c r="F5755" s="68" t="s">
        <v>2011</v>
      </c>
      <c r="G5755" s="68" t="s">
        <v>1980</v>
      </c>
      <c r="H5755" s="68" t="s">
        <v>1981</v>
      </c>
      <c r="I5755" s="68">
        <v>7</v>
      </c>
      <c r="J5755" s="68" t="s">
        <v>2296</v>
      </c>
      <c r="K5755" s="68">
        <v>3.2</v>
      </c>
      <c r="L5755" s="68">
        <v>0.75</v>
      </c>
      <c r="M5755" s="68" t="s">
        <v>1960</v>
      </c>
      <c r="N5755" s="143">
        <f>IF(対応ガラス検索!$E$2="-","",IF(対応ガラス検索!$E$2&gt;=K5755,MAX($N$2:N5754)+1,""))</f>
        <v>5754</v>
      </c>
      <c r="O5755" s="143" t="str">
        <f>IF(対応ガラス検索!$E$2="-","",IF(L5755&lt;=0.65,MAX($O$2:O5754)+1,""))</f>
        <v/>
      </c>
      <c r="P5755" s="144"/>
      <c r="Q5755" s="145"/>
    </row>
    <row r="5756" spans="1:17" x14ac:dyDescent="0.4">
      <c r="A5756" s="68">
        <v>5755</v>
      </c>
      <c r="B5756" s="68" t="s">
        <v>2056</v>
      </c>
      <c r="C5756" s="68" t="s">
        <v>2297</v>
      </c>
      <c r="D5756" s="68" t="s">
        <v>2108</v>
      </c>
      <c r="E5756" s="68" t="s">
        <v>2010</v>
      </c>
      <c r="F5756" s="68" t="s">
        <v>2011</v>
      </c>
      <c r="G5756" s="68" t="s">
        <v>1980</v>
      </c>
      <c r="H5756" s="68" t="s">
        <v>1981</v>
      </c>
      <c r="I5756" s="68">
        <v>8</v>
      </c>
      <c r="J5756" s="68" t="s">
        <v>2296</v>
      </c>
      <c r="K5756" s="68">
        <v>3.1</v>
      </c>
      <c r="L5756" s="68">
        <v>0.75</v>
      </c>
      <c r="M5756" s="68" t="s">
        <v>1960</v>
      </c>
      <c r="N5756" s="143">
        <f>IF(対応ガラス検索!$E$2="-","",IF(対応ガラス検索!$E$2&gt;=K5756,MAX($N$2:N5755)+1,""))</f>
        <v>5755</v>
      </c>
      <c r="O5756" s="143" t="str">
        <f>IF(対応ガラス検索!$E$2="-","",IF(L5756&lt;=0.65,MAX($O$2:O5755)+1,""))</f>
        <v/>
      </c>
      <c r="P5756" s="144"/>
      <c r="Q5756" s="145"/>
    </row>
    <row r="5757" spans="1:17" x14ac:dyDescent="0.4">
      <c r="A5757" s="68">
        <v>5756</v>
      </c>
      <c r="B5757" s="68" t="s">
        <v>2056</v>
      </c>
      <c r="C5757" s="68" t="s">
        <v>2297</v>
      </c>
      <c r="D5757" s="68" t="s">
        <v>2108</v>
      </c>
      <c r="E5757" s="68" t="s">
        <v>2010</v>
      </c>
      <c r="F5757" s="68" t="s">
        <v>2011</v>
      </c>
      <c r="G5757" s="68" t="s">
        <v>1980</v>
      </c>
      <c r="H5757" s="68" t="s">
        <v>1981</v>
      </c>
      <c r="I5757" s="68">
        <v>9</v>
      </c>
      <c r="J5757" s="68" t="s">
        <v>2296</v>
      </c>
      <c r="K5757" s="68">
        <v>3</v>
      </c>
      <c r="L5757" s="68">
        <v>0.75</v>
      </c>
      <c r="M5757" s="68" t="s">
        <v>1960</v>
      </c>
      <c r="N5757" s="143">
        <f>IF(対応ガラス検索!$E$2="-","",IF(対応ガラス検索!$E$2&gt;=K5757,MAX($N$2:N5756)+1,""))</f>
        <v>5756</v>
      </c>
      <c r="O5757" s="143" t="str">
        <f>IF(対応ガラス検索!$E$2="-","",IF(L5757&lt;=0.65,MAX($O$2:O5756)+1,""))</f>
        <v/>
      </c>
      <c r="P5757" s="144"/>
      <c r="Q5757" s="145"/>
    </row>
    <row r="5758" spans="1:17" x14ac:dyDescent="0.4">
      <c r="A5758" s="68">
        <v>5757</v>
      </c>
      <c r="B5758" s="68" t="s">
        <v>2056</v>
      </c>
      <c r="C5758" s="68" t="s">
        <v>2297</v>
      </c>
      <c r="D5758" s="68" t="s">
        <v>2108</v>
      </c>
      <c r="E5758" s="68" t="s">
        <v>2010</v>
      </c>
      <c r="F5758" s="68" t="s">
        <v>2011</v>
      </c>
      <c r="G5758" s="68" t="s">
        <v>1980</v>
      </c>
      <c r="H5758" s="68" t="s">
        <v>1981</v>
      </c>
      <c r="I5758" s="68">
        <v>10</v>
      </c>
      <c r="J5758" s="68" t="s">
        <v>2296</v>
      </c>
      <c r="K5758" s="68">
        <v>3</v>
      </c>
      <c r="L5758" s="68">
        <v>0.75</v>
      </c>
      <c r="M5758" s="68" t="s">
        <v>1960</v>
      </c>
      <c r="N5758" s="143">
        <f>IF(対応ガラス検索!$E$2="-","",IF(対応ガラス検索!$E$2&gt;=K5758,MAX($N$2:N5757)+1,""))</f>
        <v>5757</v>
      </c>
      <c r="O5758" s="143" t="str">
        <f>IF(対応ガラス検索!$E$2="-","",IF(L5758&lt;=0.65,MAX($O$2:O5757)+1,""))</f>
        <v/>
      </c>
      <c r="P5758" s="144"/>
      <c r="Q5758" s="145"/>
    </row>
    <row r="5759" spans="1:17" x14ac:dyDescent="0.4">
      <c r="A5759" s="68">
        <v>5758</v>
      </c>
      <c r="B5759" s="68" t="s">
        <v>2056</v>
      </c>
      <c r="C5759" s="68" t="s">
        <v>2297</v>
      </c>
      <c r="D5759" s="68" t="s">
        <v>2108</v>
      </c>
      <c r="E5759" s="68" t="s">
        <v>2010</v>
      </c>
      <c r="F5759" s="68" t="s">
        <v>2011</v>
      </c>
      <c r="G5759" s="68" t="s">
        <v>1980</v>
      </c>
      <c r="H5759" s="68" t="s">
        <v>1981</v>
      </c>
      <c r="I5759" s="68">
        <v>11</v>
      </c>
      <c r="J5759" s="68" t="s">
        <v>2296</v>
      </c>
      <c r="K5759" s="68">
        <v>2.9</v>
      </c>
      <c r="L5759" s="68">
        <v>0.75</v>
      </c>
      <c r="M5759" s="68" t="s">
        <v>1960</v>
      </c>
      <c r="N5759" s="143">
        <f>IF(対応ガラス検索!$E$2="-","",IF(対応ガラス検索!$E$2&gt;=K5759,MAX($N$2:N5758)+1,""))</f>
        <v>5758</v>
      </c>
      <c r="O5759" s="143" t="str">
        <f>IF(対応ガラス検索!$E$2="-","",IF(L5759&lt;=0.65,MAX($O$2:O5758)+1,""))</f>
        <v/>
      </c>
      <c r="P5759" s="144"/>
      <c r="Q5759" s="145"/>
    </row>
    <row r="5760" spans="1:17" x14ac:dyDescent="0.4">
      <c r="A5760" s="68">
        <v>5759</v>
      </c>
      <c r="B5760" s="68" t="s">
        <v>2056</v>
      </c>
      <c r="C5760" s="68" t="s">
        <v>2297</v>
      </c>
      <c r="D5760" s="68" t="s">
        <v>2108</v>
      </c>
      <c r="E5760" s="68" t="s">
        <v>2010</v>
      </c>
      <c r="F5760" s="68" t="s">
        <v>2011</v>
      </c>
      <c r="G5760" s="68" t="s">
        <v>1980</v>
      </c>
      <c r="H5760" s="68" t="s">
        <v>1981</v>
      </c>
      <c r="I5760" s="68">
        <v>12</v>
      </c>
      <c r="J5760" s="68" t="s">
        <v>2296</v>
      </c>
      <c r="K5760" s="68">
        <v>2.9</v>
      </c>
      <c r="L5760" s="68">
        <v>0.75</v>
      </c>
      <c r="M5760" s="68" t="s">
        <v>1960</v>
      </c>
      <c r="N5760" s="143">
        <f>IF(対応ガラス検索!$E$2="-","",IF(対応ガラス検索!$E$2&gt;=K5760,MAX($N$2:N5759)+1,""))</f>
        <v>5759</v>
      </c>
      <c r="O5760" s="143" t="str">
        <f>IF(対応ガラス検索!$E$2="-","",IF(L5760&lt;=0.65,MAX($O$2:O5759)+1,""))</f>
        <v/>
      </c>
      <c r="P5760" s="144"/>
      <c r="Q5760" s="145"/>
    </row>
    <row r="5761" spans="1:17" x14ac:dyDescent="0.4">
      <c r="A5761" s="68">
        <v>5760</v>
      </c>
      <c r="B5761" s="68" t="s">
        <v>2056</v>
      </c>
      <c r="C5761" s="68" t="s">
        <v>2297</v>
      </c>
      <c r="D5761" s="68" t="s">
        <v>2109</v>
      </c>
      <c r="E5761" s="68" t="s">
        <v>2010</v>
      </c>
      <c r="F5761" s="68" t="s">
        <v>2011</v>
      </c>
      <c r="G5761" s="68" t="s">
        <v>1985</v>
      </c>
      <c r="H5761" s="68" t="s">
        <v>1986</v>
      </c>
      <c r="I5761" s="68">
        <v>6</v>
      </c>
      <c r="J5761" s="68" t="s">
        <v>2296</v>
      </c>
      <c r="K5761" s="142">
        <v>3.3</v>
      </c>
      <c r="L5761" s="68">
        <v>0.75</v>
      </c>
      <c r="M5761" s="68" t="s">
        <v>1960</v>
      </c>
      <c r="N5761" s="143">
        <f>IF(対応ガラス検索!$E$2="-","",IF(対応ガラス検索!$E$2&gt;=K5761,MAX($N$2:N5760)+1,""))</f>
        <v>5760</v>
      </c>
      <c r="O5761" s="143" t="str">
        <f>IF(対応ガラス検索!$E$2="-","",IF(L5761&lt;=0.65,MAX($O$2:O5760)+1,""))</f>
        <v/>
      </c>
      <c r="P5761" s="144"/>
      <c r="Q5761" s="145"/>
    </row>
    <row r="5762" spans="1:17" x14ac:dyDescent="0.4">
      <c r="A5762" s="68">
        <v>5761</v>
      </c>
      <c r="B5762" s="68" t="s">
        <v>2056</v>
      </c>
      <c r="C5762" s="68" t="s">
        <v>2297</v>
      </c>
      <c r="D5762" s="68" t="s">
        <v>2109</v>
      </c>
      <c r="E5762" s="68" t="s">
        <v>2010</v>
      </c>
      <c r="F5762" s="68" t="s">
        <v>2011</v>
      </c>
      <c r="G5762" s="68" t="s">
        <v>1985</v>
      </c>
      <c r="H5762" s="68" t="s">
        <v>1986</v>
      </c>
      <c r="I5762" s="68">
        <v>7</v>
      </c>
      <c r="J5762" s="68" t="s">
        <v>2296</v>
      </c>
      <c r="K5762" s="68">
        <v>3.2</v>
      </c>
      <c r="L5762" s="68">
        <v>0.75</v>
      </c>
      <c r="M5762" s="68" t="s">
        <v>1960</v>
      </c>
      <c r="N5762" s="143">
        <f>IF(対応ガラス検索!$E$2="-","",IF(対応ガラス検索!$E$2&gt;=K5762,MAX($N$2:N5761)+1,""))</f>
        <v>5761</v>
      </c>
      <c r="O5762" s="143" t="str">
        <f>IF(対応ガラス検索!$E$2="-","",IF(L5762&lt;=0.65,MAX($O$2:O5761)+1,""))</f>
        <v/>
      </c>
      <c r="P5762" s="144"/>
      <c r="Q5762" s="145"/>
    </row>
    <row r="5763" spans="1:17" x14ac:dyDescent="0.4">
      <c r="A5763" s="68">
        <v>5762</v>
      </c>
      <c r="B5763" s="68" t="s">
        <v>2056</v>
      </c>
      <c r="C5763" s="68" t="s">
        <v>2297</v>
      </c>
      <c r="D5763" s="68" t="s">
        <v>2109</v>
      </c>
      <c r="E5763" s="68" t="s">
        <v>2010</v>
      </c>
      <c r="F5763" s="68" t="s">
        <v>2011</v>
      </c>
      <c r="G5763" s="68" t="s">
        <v>1985</v>
      </c>
      <c r="H5763" s="68" t="s">
        <v>1986</v>
      </c>
      <c r="I5763" s="68">
        <v>8</v>
      </c>
      <c r="J5763" s="68" t="s">
        <v>2296</v>
      </c>
      <c r="K5763" s="68">
        <v>3.1</v>
      </c>
      <c r="L5763" s="68">
        <v>0.75</v>
      </c>
      <c r="M5763" s="68" t="s">
        <v>1960</v>
      </c>
      <c r="N5763" s="143">
        <f>IF(対応ガラス検索!$E$2="-","",IF(対応ガラス検索!$E$2&gt;=K5763,MAX($N$2:N5762)+1,""))</f>
        <v>5762</v>
      </c>
      <c r="O5763" s="143" t="str">
        <f>IF(対応ガラス検索!$E$2="-","",IF(L5763&lt;=0.65,MAX($O$2:O5762)+1,""))</f>
        <v/>
      </c>
      <c r="P5763" s="144"/>
      <c r="Q5763" s="145"/>
    </row>
    <row r="5764" spans="1:17" x14ac:dyDescent="0.4">
      <c r="A5764" s="68">
        <v>5763</v>
      </c>
      <c r="B5764" s="68" t="s">
        <v>2056</v>
      </c>
      <c r="C5764" s="68" t="s">
        <v>2297</v>
      </c>
      <c r="D5764" s="68" t="s">
        <v>2109</v>
      </c>
      <c r="E5764" s="68" t="s">
        <v>2010</v>
      </c>
      <c r="F5764" s="68" t="s">
        <v>2011</v>
      </c>
      <c r="G5764" s="68" t="s">
        <v>1985</v>
      </c>
      <c r="H5764" s="68" t="s">
        <v>1986</v>
      </c>
      <c r="I5764" s="68">
        <v>9</v>
      </c>
      <c r="J5764" s="68" t="s">
        <v>2296</v>
      </c>
      <c r="K5764" s="68">
        <v>3</v>
      </c>
      <c r="L5764" s="68">
        <v>0.75</v>
      </c>
      <c r="M5764" s="68" t="s">
        <v>1960</v>
      </c>
      <c r="N5764" s="143">
        <f>IF(対応ガラス検索!$E$2="-","",IF(対応ガラス検索!$E$2&gt;=K5764,MAX($N$2:N5763)+1,""))</f>
        <v>5763</v>
      </c>
      <c r="O5764" s="143" t="str">
        <f>IF(対応ガラス検索!$E$2="-","",IF(L5764&lt;=0.65,MAX($O$2:O5763)+1,""))</f>
        <v/>
      </c>
      <c r="P5764" s="144"/>
      <c r="Q5764" s="145"/>
    </row>
    <row r="5765" spans="1:17" x14ac:dyDescent="0.4">
      <c r="A5765" s="68">
        <v>5764</v>
      </c>
      <c r="B5765" s="68" t="s">
        <v>2056</v>
      </c>
      <c r="C5765" s="68" t="s">
        <v>2297</v>
      </c>
      <c r="D5765" s="68" t="s">
        <v>2109</v>
      </c>
      <c r="E5765" s="68" t="s">
        <v>2010</v>
      </c>
      <c r="F5765" s="68" t="s">
        <v>2011</v>
      </c>
      <c r="G5765" s="68" t="s">
        <v>1985</v>
      </c>
      <c r="H5765" s="68" t="s">
        <v>1986</v>
      </c>
      <c r="I5765" s="68">
        <v>10</v>
      </c>
      <c r="J5765" s="68" t="s">
        <v>2296</v>
      </c>
      <c r="K5765" s="68">
        <v>2.9</v>
      </c>
      <c r="L5765" s="68">
        <v>0.75</v>
      </c>
      <c r="M5765" s="68" t="s">
        <v>1960</v>
      </c>
      <c r="N5765" s="143">
        <f>IF(対応ガラス検索!$E$2="-","",IF(対応ガラス検索!$E$2&gt;=K5765,MAX($N$2:N5764)+1,""))</f>
        <v>5764</v>
      </c>
      <c r="O5765" s="143" t="str">
        <f>IF(対応ガラス検索!$E$2="-","",IF(L5765&lt;=0.65,MAX($O$2:O5764)+1,""))</f>
        <v/>
      </c>
      <c r="P5765" s="144"/>
      <c r="Q5765" s="145"/>
    </row>
    <row r="5766" spans="1:17" x14ac:dyDescent="0.4">
      <c r="A5766" s="68">
        <v>5765</v>
      </c>
      <c r="B5766" s="68" t="s">
        <v>2056</v>
      </c>
      <c r="C5766" s="68" t="s">
        <v>2297</v>
      </c>
      <c r="D5766" s="68" t="s">
        <v>2109</v>
      </c>
      <c r="E5766" s="68" t="s">
        <v>2010</v>
      </c>
      <c r="F5766" s="68" t="s">
        <v>2011</v>
      </c>
      <c r="G5766" s="68" t="s">
        <v>1985</v>
      </c>
      <c r="H5766" s="68" t="s">
        <v>1986</v>
      </c>
      <c r="I5766" s="68">
        <v>11</v>
      </c>
      <c r="J5766" s="68" t="s">
        <v>2296</v>
      </c>
      <c r="K5766" s="142">
        <v>2.9</v>
      </c>
      <c r="L5766" s="68">
        <v>0.75</v>
      </c>
      <c r="M5766" s="68" t="s">
        <v>1960</v>
      </c>
      <c r="N5766" s="143">
        <f>IF(対応ガラス検索!$E$2="-","",IF(対応ガラス検索!$E$2&gt;=K5766,MAX($N$2:N5765)+1,""))</f>
        <v>5765</v>
      </c>
      <c r="O5766" s="143" t="str">
        <f>IF(対応ガラス検索!$E$2="-","",IF(L5766&lt;=0.65,MAX($O$2:O5765)+1,""))</f>
        <v/>
      </c>
      <c r="P5766" s="144"/>
      <c r="Q5766" s="145"/>
    </row>
    <row r="5767" spans="1:17" x14ac:dyDescent="0.4">
      <c r="A5767" s="68">
        <v>5766</v>
      </c>
      <c r="B5767" s="68" t="s">
        <v>2056</v>
      </c>
      <c r="C5767" s="68" t="s">
        <v>2297</v>
      </c>
      <c r="D5767" s="68" t="s">
        <v>2109</v>
      </c>
      <c r="E5767" s="68" t="s">
        <v>2010</v>
      </c>
      <c r="F5767" s="68" t="s">
        <v>2011</v>
      </c>
      <c r="G5767" s="68" t="s">
        <v>1985</v>
      </c>
      <c r="H5767" s="68" t="s">
        <v>1986</v>
      </c>
      <c r="I5767" s="68">
        <v>12</v>
      </c>
      <c r="J5767" s="68" t="s">
        <v>2296</v>
      </c>
      <c r="K5767" s="68">
        <v>2.8</v>
      </c>
      <c r="L5767" s="68">
        <v>0.75</v>
      </c>
      <c r="M5767" s="68" t="s">
        <v>1960</v>
      </c>
      <c r="N5767" s="143">
        <f>IF(対応ガラス検索!$E$2="-","",IF(対応ガラス検索!$E$2&gt;=K5767,MAX($N$2:N5766)+1,""))</f>
        <v>5766</v>
      </c>
      <c r="O5767" s="143" t="str">
        <f>IF(対応ガラス検索!$E$2="-","",IF(L5767&lt;=0.65,MAX($O$2:O5766)+1,""))</f>
        <v/>
      </c>
      <c r="P5767" s="144"/>
      <c r="Q5767" s="145"/>
    </row>
    <row r="5768" spans="1:17" x14ac:dyDescent="0.4">
      <c r="A5768" s="68">
        <v>5767</v>
      </c>
      <c r="B5768" s="68" t="s">
        <v>2056</v>
      </c>
      <c r="C5768" s="68" t="s">
        <v>2297</v>
      </c>
      <c r="D5768" s="68" t="s">
        <v>2110</v>
      </c>
      <c r="E5768" s="68" t="s">
        <v>2010</v>
      </c>
      <c r="F5768" s="68" t="s">
        <v>2011</v>
      </c>
      <c r="G5768" s="68" t="s">
        <v>1990</v>
      </c>
      <c r="H5768" s="68" t="s">
        <v>1991</v>
      </c>
      <c r="I5768" s="68">
        <v>6</v>
      </c>
      <c r="J5768" s="68" t="s">
        <v>2296</v>
      </c>
      <c r="K5768" s="68">
        <v>3.3</v>
      </c>
      <c r="L5768" s="68">
        <v>0.75</v>
      </c>
      <c r="M5768" s="68" t="s">
        <v>1960</v>
      </c>
      <c r="N5768" s="143">
        <f>IF(対応ガラス検索!$E$2="-","",IF(対応ガラス検索!$E$2&gt;=K5768,MAX($N$2:N5767)+1,""))</f>
        <v>5767</v>
      </c>
      <c r="O5768" s="143" t="str">
        <f>IF(対応ガラス検索!$E$2="-","",IF(L5768&lt;=0.65,MAX($O$2:O5767)+1,""))</f>
        <v/>
      </c>
      <c r="P5768" s="144"/>
      <c r="Q5768" s="145"/>
    </row>
    <row r="5769" spans="1:17" x14ac:dyDescent="0.4">
      <c r="A5769" s="68">
        <v>5768</v>
      </c>
      <c r="B5769" s="68" t="s">
        <v>2056</v>
      </c>
      <c r="C5769" s="68" t="s">
        <v>2297</v>
      </c>
      <c r="D5769" s="68" t="s">
        <v>2110</v>
      </c>
      <c r="E5769" s="68" t="s">
        <v>2010</v>
      </c>
      <c r="F5769" s="68" t="s">
        <v>2011</v>
      </c>
      <c r="G5769" s="68" t="s">
        <v>1990</v>
      </c>
      <c r="H5769" s="68" t="s">
        <v>1991</v>
      </c>
      <c r="I5769" s="68">
        <v>7</v>
      </c>
      <c r="J5769" s="68" t="s">
        <v>2296</v>
      </c>
      <c r="K5769" s="68">
        <v>3.2</v>
      </c>
      <c r="L5769" s="68">
        <v>0.75</v>
      </c>
      <c r="M5769" s="68" t="s">
        <v>1960</v>
      </c>
      <c r="N5769" s="143">
        <f>IF(対応ガラス検索!$E$2="-","",IF(対応ガラス検索!$E$2&gt;=K5769,MAX($N$2:N5768)+1,""))</f>
        <v>5768</v>
      </c>
      <c r="O5769" s="143" t="str">
        <f>IF(対応ガラス検索!$E$2="-","",IF(L5769&lt;=0.65,MAX($O$2:O5768)+1,""))</f>
        <v/>
      </c>
      <c r="P5769" s="144"/>
      <c r="Q5769" s="145"/>
    </row>
    <row r="5770" spans="1:17" x14ac:dyDescent="0.4">
      <c r="A5770" s="68">
        <v>5769</v>
      </c>
      <c r="B5770" s="68" t="s">
        <v>2056</v>
      </c>
      <c r="C5770" s="68" t="s">
        <v>2297</v>
      </c>
      <c r="D5770" s="68" t="s">
        <v>2110</v>
      </c>
      <c r="E5770" s="68" t="s">
        <v>2010</v>
      </c>
      <c r="F5770" s="68" t="s">
        <v>2011</v>
      </c>
      <c r="G5770" s="68" t="s">
        <v>1990</v>
      </c>
      <c r="H5770" s="68" t="s">
        <v>1991</v>
      </c>
      <c r="I5770" s="68">
        <v>8</v>
      </c>
      <c r="J5770" s="68" t="s">
        <v>2296</v>
      </c>
      <c r="K5770" s="68">
        <v>3.1</v>
      </c>
      <c r="L5770" s="68">
        <v>0.75</v>
      </c>
      <c r="M5770" s="68" t="s">
        <v>1960</v>
      </c>
      <c r="N5770" s="143">
        <f>IF(対応ガラス検索!$E$2="-","",IF(対応ガラス検索!$E$2&gt;=K5770,MAX($N$2:N5769)+1,""))</f>
        <v>5769</v>
      </c>
      <c r="O5770" s="143" t="str">
        <f>IF(対応ガラス検索!$E$2="-","",IF(L5770&lt;=0.65,MAX($O$2:O5769)+1,""))</f>
        <v/>
      </c>
      <c r="P5770" s="144"/>
      <c r="Q5770" s="145"/>
    </row>
    <row r="5771" spans="1:17" x14ac:dyDescent="0.4">
      <c r="A5771" s="68">
        <v>5770</v>
      </c>
      <c r="B5771" s="68" t="s">
        <v>2056</v>
      </c>
      <c r="C5771" s="68" t="s">
        <v>2297</v>
      </c>
      <c r="D5771" s="68" t="s">
        <v>2110</v>
      </c>
      <c r="E5771" s="68" t="s">
        <v>2010</v>
      </c>
      <c r="F5771" s="68" t="s">
        <v>2011</v>
      </c>
      <c r="G5771" s="68" t="s">
        <v>1990</v>
      </c>
      <c r="H5771" s="68" t="s">
        <v>1991</v>
      </c>
      <c r="I5771" s="68">
        <v>9</v>
      </c>
      <c r="J5771" s="68" t="s">
        <v>2296</v>
      </c>
      <c r="K5771" s="68">
        <v>3</v>
      </c>
      <c r="L5771" s="68">
        <v>0.75</v>
      </c>
      <c r="M5771" s="68" t="s">
        <v>1960</v>
      </c>
      <c r="N5771" s="143">
        <f>IF(対応ガラス検索!$E$2="-","",IF(対応ガラス検索!$E$2&gt;=K5771,MAX($N$2:N5770)+1,""))</f>
        <v>5770</v>
      </c>
      <c r="O5771" s="143" t="str">
        <f>IF(対応ガラス検索!$E$2="-","",IF(L5771&lt;=0.65,MAX($O$2:O5770)+1,""))</f>
        <v/>
      </c>
      <c r="P5771" s="144"/>
      <c r="Q5771" s="145"/>
    </row>
    <row r="5772" spans="1:17" x14ac:dyDescent="0.4">
      <c r="A5772" s="68">
        <v>5771</v>
      </c>
      <c r="B5772" s="68" t="s">
        <v>2056</v>
      </c>
      <c r="C5772" s="68" t="s">
        <v>2297</v>
      </c>
      <c r="D5772" s="68" t="s">
        <v>2110</v>
      </c>
      <c r="E5772" s="68" t="s">
        <v>2010</v>
      </c>
      <c r="F5772" s="68" t="s">
        <v>2011</v>
      </c>
      <c r="G5772" s="68" t="s">
        <v>1990</v>
      </c>
      <c r="H5772" s="68" t="s">
        <v>1991</v>
      </c>
      <c r="I5772" s="68">
        <v>10</v>
      </c>
      <c r="J5772" s="68" t="s">
        <v>2296</v>
      </c>
      <c r="K5772" s="68">
        <v>2.9</v>
      </c>
      <c r="L5772" s="68">
        <v>0.75</v>
      </c>
      <c r="M5772" s="68" t="s">
        <v>1960</v>
      </c>
      <c r="N5772" s="143">
        <f>IF(対応ガラス検索!$E$2="-","",IF(対応ガラス検索!$E$2&gt;=K5772,MAX($N$2:N5771)+1,""))</f>
        <v>5771</v>
      </c>
      <c r="O5772" s="143" t="str">
        <f>IF(対応ガラス検索!$E$2="-","",IF(L5772&lt;=0.65,MAX($O$2:O5771)+1,""))</f>
        <v/>
      </c>
      <c r="P5772" s="144"/>
      <c r="Q5772" s="145"/>
    </row>
    <row r="5773" spans="1:17" x14ac:dyDescent="0.4">
      <c r="A5773" s="68">
        <v>5772</v>
      </c>
      <c r="B5773" s="68" t="s">
        <v>2056</v>
      </c>
      <c r="C5773" s="68" t="s">
        <v>2297</v>
      </c>
      <c r="D5773" s="68" t="s">
        <v>2110</v>
      </c>
      <c r="E5773" s="68" t="s">
        <v>2010</v>
      </c>
      <c r="F5773" s="68" t="s">
        <v>2011</v>
      </c>
      <c r="G5773" s="68" t="s">
        <v>1990</v>
      </c>
      <c r="H5773" s="68" t="s">
        <v>1991</v>
      </c>
      <c r="I5773" s="68">
        <v>11</v>
      </c>
      <c r="J5773" s="68" t="s">
        <v>2296</v>
      </c>
      <c r="K5773" s="68">
        <v>2.9</v>
      </c>
      <c r="L5773" s="68">
        <v>0.75</v>
      </c>
      <c r="M5773" s="68" t="s">
        <v>1960</v>
      </c>
      <c r="N5773" s="143">
        <f>IF(対応ガラス検索!$E$2="-","",IF(対応ガラス検索!$E$2&gt;=K5773,MAX($N$2:N5772)+1,""))</f>
        <v>5772</v>
      </c>
      <c r="O5773" s="143" t="str">
        <f>IF(対応ガラス検索!$E$2="-","",IF(L5773&lt;=0.65,MAX($O$2:O5772)+1,""))</f>
        <v/>
      </c>
      <c r="P5773" s="144"/>
      <c r="Q5773" s="145"/>
    </row>
    <row r="5774" spans="1:17" x14ac:dyDescent="0.4">
      <c r="A5774" s="68">
        <v>5773</v>
      </c>
      <c r="B5774" s="68" t="s">
        <v>2056</v>
      </c>
      <c r="C5774" s="68" t="s">
        <v>2297</v>
      </c>
      <c r="D5774" s="68" t="s">
        <v>2110</v>
      </c>
      <c r="E5774" s="68" t="s">
        <v>2010</v>
      </c>
      <c r="F5774" s="68" t="s">
        <v>2011</v>
      </c>
      <c r="G5774" s="68" t="s">
        <v>1990</v>
      </c>
      <c r="H5774" s="68" t="s">
        <v>1991</v>
      </c>
      <c r="I5774" s="68">
        <v>12</v>
      </c>
      <c r="J5774" s="68" t="s">
        <v>2296</v>
      </c>
      <c r="K5774" s="142">
        <v>2.8</v>
      </c>
      <c r="L5774" s="68">
        <v>0.75</v>
      </c>
      <c r="M5774" s="68" t="s">
        <v>1960</v>
      </c>
      <c r="N5774" s="143">
        <f>IF(対応ガラス検索!$E$2="-","",IF(対応ガラス検索!$E$2&gt;=K5774,MAX($N$2:N5773)+1,""))</f>
        <v>5773</v>
      </c>
      <c r="O5774" s="143" t="str">
        <f>IF(対応ガラス検索!$E$2="-","",IF(L5774&lt;=0.65,MAX($O$2:O5773)+1,""))</f>
        <v/>
      </c>
      <c r="P5774" s="144"/>
      <c r="Q5774" s="145"/>
    </row>
    <row r="5775" spans="1:17" x14ac:dyDescent="0.4">
      <c r="A5775" s="68">
        <v>5774</v>
      </c>
      <c r="B5775" s="68" t="s">
        <v>2056</v>
      </c>
      <c r="C5775" s="68" t="s">
        <v>2297</v>
      </c>
      <c r="D5775" s="68" t="s">
        <v>2111</v>
      </c>
      <c r="E5775" s="68" t="s">
        <v>2010</v>
      </c>
      <c r="F5775" s="68" t="s">
        <v>2011</v>
      </c>
      <c r="G5775" s="68" t="s">
        <v>2010</v>
      </c>
      <c r="H5775" s="68" t="s">
        <v>2011</v>
      </c>
      <c r="I5775" s="68">
        <v>6</v>
      </c>
      <c r="J5775" s="68" t="s">
        <v>2296</v>
      </c>
      <c r="K5775" s="68">
        <v>3.3</v>
      </c>
      <c r="L5775" s="68">
        <v>0.74</v>
      </c>
      <c r="M5775" s="68" t="s">
        <v>1960</v>
      </c>
      <c r="N5775" s="143">
        <f>IF(対応ガラス検索!$E$2="-","",IF(対応ガラス検索!$E$2&gt;=K5775,MAX($N$2:N5774)+1,""))</f>
        <v>5774</v>
      </c>
      <c r="O5775" s="143" t="str">
        <f>IF(対応ガラス検索!$E$2="-","",IF(L5775&lt;=0.65,MAX($O$2:O5774)+1,""))</f>
        <v/>
      </c>
      <c r="P5775" s="144"/>
      <c r="Q5775" s="145"/>
    </row>
    <row r="5776" spans="1:17" x14ac:dyDescent="0.4">
      <c r="A5776" s="68">
        <v>5775</v>
      </c>
      <c r="B5776" s="68" t="s">
        <v>2056</v>
      </c>
      <c r="C5776" s="68" t="s">
        <v>2297</v>
      </c>
      <c r="D5776" s="68" t="s">
        <v>2111</v>
      </c>
      <c r="E5776" s="68" t="s">
        <v>2010</v>
      </c>
      <c r="F5776" s="68" t="s">
        <v>2011</v>
      </c>
      <c r="G5776" s="68" t="s">
        <v>2010</v>
      </c>
      <c r="H5776" s="68" t="s">
        <v>2011</v>
      </c>
      <c r="I5776" s="68">
        <v>7</v>
      </c>
      <c r="J5776" s="68" t="s">
        <v>2296</v>
      </c>
      <c r="K5776" s="68">
        <v>3.2</v>
      </c>
      <c r="L5776" s="68">
        <v>0.74</v>
      </c>
      <c r="M5776" s="68" t="s">
        <v>1960</v>
      </c>
      <c r="N5776" s="143">
        <f>IF(対応ガラス検索!$E$2="-","",IF(対応ガラス検索!$E$2&gt;=K5776,MAX($N$2:N5775)+1,""))</f>
        <v>5775</v>
      </c>
      <c r="O5776" s="143" t="str">
        <f>IF(対応ガラス検索!$E$2="-","",IF(L5776&lt;=0.65,MAX($O$2:O5775)+1,""))</f>
        <v/>
      </c>
      <c r="P5776" s="144"/>
      <c r="Q5776" s="145"/>
    </row>
    <row r="5777" spans="1:17" x14ac:dyDescent="0.4">
      <c r="A5777" s="68">
        <v>5776</v>
      </c>
      <c r="B5777" s="68" t="s">
        <v>2056</v>
      </c>
      <c r="C5777" s="68" t="s">
        <v>2297</v>
      </c>
      <c r="D5777" s="68" t="s">
        <v>2111</v>
      </c>
      <c r="E5777" s="68" t="s">
        <v>2010</v>
      </c>
      <c r="F5777" s="68" t="s">
        <v>2011</v>
      </c>
      <c r="G5777" s="68" t="s">
        <v>2010</v>
      </c>
      <c r="H5777" s="68" t="s">
        <v>2011</v>
      </c>
      <c r="I5777" s="68">
        <v>8</v>
      </c>
      <c r="J5777" s="68" t="s">
        <v>2296</v>
      </c>
      <c r="K5777" s="68">
        <v>3.1</v>
      </c>
      <c r="L5777" s="68">
        <v>0.74</v>
      </c>
      <c r="M5777" s="68" t="s">
        <v>1960</v>
      </c>
      <c r="N5777" s="143">
        <f>IF(対応ガラス検索!$E$2="-","",IF(対応ガラス検索!$E$2&gt;=K5777,MAX($N$2:N5776)+1,""))</f>
        <v>5776</v>
      </c>
      <c r="O5777" s="143" t="str">
        <f>IF(対応ガラス検索!$E$2="-","",IF(L5777&lt;=0.65,MAX($O$2:O5776)+1,""))</f>
        <v/>
      </c>
      <c r="P5777" s="144"/>
      <c r="Q5777" s="145"/>
    </row>
    <row r="5778" spans="1:17" x14ac:dyDescent="0.4">
      <c r="A5778" s="68">
        <v>5777</v>
      </c>
      <c r="B5778" s="68" t="s">
        <v>2056</v>
      </c>
      <c r="C5778" s="68" t="s">
        <v>2297</v>
      </c>
      <c r="D5778" s="68" t="s">
        <v>2111</v>
      </c>
      <c r="E5778" s="68" t="s">
        <v>2010</v>
      </c>
      <c r="F5778" s="68" t="s">
        <v>2011</v>
      </c>
      <c r="G5778" s="68" t="s">
        <v>2010</v>
      </c>
      <c r="H5778" s="68" t="s">
        <v>2011</v>
      </c>
      <c r="I5778" s="68">
        <v>9</v>
      </c>
      <c r="J5778" s="68" t="s">
        <v>2296</v>
      </c>
      <c r="K5778" s="68">
        <v>3</v>
      </c>
      <c r="L5778" s="68">
        <v>0.74</v>
      </c>
      <c r="M5778" s="68" t="s">
        <v>1960</v>
      </c>
      <c r="N5778" s="143">
        <f>IF(対応ガラス検索!$E$2="-","",IF(対応ガラス検索!$E$2&gt;=K5778,MAX($N$2:N5777)+1,""))</f>
        <v>5777</v>
      </c>
      <c r="O5778" s="143" t="str">
        <f>IF(対応ガラス検索!$E$2="-","",IF(L5778&lt;=0.65,MAX($O$2:O5777)+1,""))</f>
        <v/>
      </c>
      <c r="P5778" s="144"/>
      <c r="Q5778" s="145"/>
    </row>
    <row r="5779" spans="1:17" x14ac:dyDescent="0.4">
      <c r="A5779" s="68">
        <v>5778</v>
      </c>
      <c r="B5779" s="68" t="s">
        <v>2056</v>
      </c>
      <c r="C5779" s="68" t="s">
        <v>2297</v>
      </c>
      <c r="D5779" s="68" t="s">
        <v>2111</v>
      </c>
      <c r="E5779" s="68" t="s">
        <v>2010</v>
      </c>
      <c r="F5779" s="68" t="s">
        <v>2011</v>
      </c>
      <c r="G5779" s="68" t="s">
        <v>2010</v>
      </c>
      <c r="H5779" s="68" t="s">
        <v>2011</v>
      </c>
      <c r="I5779" s="68">
        <v>10</v>
      </c>
      <c r="J5779" s="68" t="s">
        <v>2296</v>
      </c>
      <c r="K5779" s="142">
        <v>2.9</v>
      </c>
      <c r="L5779" s="68">
        <v>0.74</v>
      </c>
      <c r="M5779" s="68" t="s">
        <v>1960</v>
      </c>
      <c r="N5779" s="143">
        <f>IF(対応ガラス検索!$E$2="-","",IF(対応ガラス検索!$E$2&gt;=K5779,MAX($N$2:N5778)+1,""))</f>
        <v>5778</v>
      </c>
      <c r="O5779" s="143" t="str">
        <f>IF(対応ガラス検索!$E$2="-","",IF(L5779&lt;=0.65,MAX($O$2:O5778)+1,""))</f>
        <v/>
      </c>
      <c r="P5779" s="144"/>
      <c r="Q5779" s="145"/>
    </row>
    <row r="5780" spans="1:17" x14ac:dyDescent="0.4">
      <c r="A5780" s="68">
        <v>5779</v>
      </c>
      <c r="B5780" s="68" t="s">
        <v>2056</v>
      </c>
      <c r="C5780" s="68" t="s">
        <v>2297</v>
      </c>
      <c r="D5780" s="68" t="s">
        <v>2111</v>
      </c>
      <c r="E5780" s="68" t="s">
        <v>2010</v>
      </c>
      <c r="F5780" s="68" t="s">
        <v>2011</v>
      </c>
      <c r="G5780" s="68" t="s">
        <v>2010</v>
      </c>
      <c r="H5780" s="68" t="s">
        <v>2011</v>
      </c>
      <c r="I5780" s="68">
        <v>11</v>
      </c>
      <c r="J5780" s="68" t="s">
        <v>2296</v>
      </c>
      <c r="K5780" s="68">
        <v>2.9</v>
      </c>
      <c r="L5780" s="68">
        <v>0.74</v>
      </c>
      <c r="M5780" s="68" t="s">
        <v>1960</v>
      </c>
      <c r="N5780" s="143">
        <f>IF(対応ガラス検索!$E$2="-","",IF(対応ガラス検索!$E$2&gt;=K5780,MAX($N$2:N5779)+1,""))</f>
        <v>5779</v>
      </c>
      <c r="O5780" s="143" t="str">
        <f>IF(対応ガラス検索!$E$2="-","",IF(L5780&lt;=0.65,MAX($O$2:O5779)+1,""))</f>
        <v/>
      </c>
      <c r="P5780" s="144"/>
      <c r="Q5780" s="145"/>
    </row>
    <row r="5781" spans="1:17" x14ac:dyDescent="0.4">
      <c r="A5781" s="68">
        <v>5780</v>
      </c>
      <c r="B5781" s="68" t="s">
        <v>2056</v>
      </c>
      <c r="C5781" s="68" t="s">
        <v>2297</v>
      </c>
      <c r="D5781" s="68" t="s">
        <v>2111</v>
      </c>
      <c r="E5781" s="68" t="s">
        <v>2010</v>
      </c>
      <c r="F5781" s="68" t="s">
        <v>2011</v>
      </c>
      <c r="G5781" s="68" t="s">
        <v>2010</v>
      </c>
      <c r="H5781" s="68" t="s">
        <v>2011</v>
      </c>
      <c r="I5781" s="68">
        <v>12</v>
      </c>
      <c r="J5781" s="68" t="s">
        <v>2296</v>
      </c>
      <c r="K5781" s="68">
        <v>2.8</v>
      </c>
      <c r="L5781" s="68">
        <v>0.74</v>
      </c>
      <c r="M5781" s="68" t="s">
        <v>1960</v>
      </c>
      <c r="N5781" s="143">
        <f>IF(対応ガラス検索!$E$2="-","",IF(対応ガラス検索!$E$2&gt;=K5781,MAX($N$2:N5780)+1,""))</f>
        <v>5780</v>
      </c>
      <c r="O5781" s="143" t="str">
        <f>IF(対応ガラス検索!$E$2="-","",IF(L5781&lt;=0.65,MAX($O$2:O5780)+1,""))</f>
        <v/>
      </c>
      <c r="P5781" s="144"/>
      <c r="Q5781" s="145"/>
    </row>
    <row r="5782" spans="1:17" x14ac:dyDescent="0.4">
      <c r="A5782" s="68">
        <v>5781</v>
      </c>
      <c r="B5782" s="68" t="s">
        <v>2056</v>
      </c>
      <c r="C5782" s="68" t="s">
        <v>2297</v>
      </c>
      <c r="D5782" s="68" t="s">
        <v>2112</v>
      </c>
      <c r="E5782" s="68" t="s">
        <v>2010</v>
      </c>
      <c r="F5782" s="68" t="s">
        <v>2011</v>
      </c>
      <c r="G5782" s="68" t="s">
        <v>2025</v>
      </c>
      <c r="H5782" s="68" t="s">
        <v>2026</v>
      </c>
      <c r="I5782" s="68">
        <v>6</v>
      </c>
      <c r="J5782" s="68" t="s">
        <v>2296</v>
      </c>
      <c r="K5782" s="68">
        <v>3.3</v>
      </c>
      <c r="L5782" s="68">
        <v>0.75</v>
      </c>
      <c r="M5782" s="68" t="s">
        <v>1960</v>
      </c>
      <c r="N5782" s="143">
        <f>IF(対応ガラス検索!$E$2="-","",IF(対応ガラス検索!$E$2&gt;=K5782,MAX($N$2:N5781)+1,""))</f>
        <v>5781</v>
      </c>
      <c r="O5782" s="143" t="str">
        <f>IF(対応ガラス検索!$E$2="-","",IF(L5782&lt;=0.65,MAX($O$2:O5781)+1,""))</f>
        <v/>
      </c>
      <c r="P5782" s="144"/>
      <c r="Q5782" s="145"/>
    </row>
    <row r="5783" spans="1:17" x14ac:dyDescent="0.4">
      <c r="A5783" s="68">
        <v>5782</v>
      </c>
      <c r="B5783" s="68" t="s">
        <v>2056</v>
      </c>
      <c r="C5783" s="68" t="s">
        <v>2297</v>
      </c>
      <c r="D5783" s="68" t="s">
        <v>2112</v>
      </c>
      <c r="E5783" s="68" t="s">
        <v>2010</v>
      </c>
      <c r="F5783" s="68" t="s">
        <v>2011</v>
      </c>
      <c r="G5783" s="68" t="s">
        <v>2025</v>
      </c>
      <c r="H5783" s="68" t="s">
        <v>2026</v>
      </c>
      <c r="I5783" s="68">
        <v>7</v>
      </c>
      <c r="J5783" s="68" t="s">
        <v>2296</v>
      </c>
      <c r="K5783" s="68">
        <v>3.2</v>
      </c>
      <c r="L5783" s="68">
        <v>0.75</v>
      </c>
      <c r="M5783" s="68" t="s">
        <v>1960</v>
      </c>
      <c r="N5783" s="143">
        <f>IF(対応ガラス検索!$E$2="-","",IF(対応ガラス検索!$E$2&gt;=K5783,MAX($N$2:N5782)+1,""))</f>
        <v>5782</v>
      </c>
      <c r="O5783" s="143" t="str">
        <f>IF(対応ガラス検索!$E$2="-","",IF(L5783&lt;=0.65,MAX($O$2:O5782)+1,""))</f>
        <v/>
      </c>
      <c r="P5783" s="144"/>
      <c r="Q5783" s="145"/>
    </row>
    <row r="5784" spans="1:17" x14ac:dyDescent="0.4">
      <c r="A5784" s="68">
        <v>5783</v>
      </c>
      <c r="B5784" s="68" t="s">
        <v>2056</v>
      </c>
      <c r="C5784" s="68" t="s">
        <v>2297</v>
      </c>
      <c r="D5784" s="68" t="s">
        <v>2112</v>
      </c>
      <c r="E5784" s="68" t="s">
        <v>2010</v>
      </c>
      <c r="F5784" s="68" t="s">
        <v>2011</v>
      </c>
      <c r="G5784" s="68" t="s">
        <v>2025</v>
      </c>
      <c r="H5784" s="68" t="s">
        <v>2026</v>
      </c>
      <c r="I5784" s="68">
        <v>8</v>
      </c>
      <c r="J5784" s="68" t="s">
        <v>2296</v>
      </c>
      <c r="K5784" s="68">
        <v>3.1</v>
      </c>
      <c r="L5784" s="68">
        <v>0.75</v>
      </c>
      <c r="M5784" s="68" t="s">
        <v>1960</v>
      </c>
      <c r="N5784" s="143">
        <f>IF(対応ガラス検索!$E$2="-","",IF(対応ガラス検索!$E$2&gt;=K5784,MAX($N$2:N5783)+1,""))</f>
        <v>5783</v>
      </c>
      <c r="O5784" s="143" t="str">
        <f>IF(対応ガラス検索!$E$2="-","",IF(L5784&lt;=0.65,MAX($O$2:O5783)+1,""))</f>
        <v/>
      </c>
      <c r="P5784" s="144"/>
      <c r="Q5784" s="145"/>
    </row>
    <row r="5785" spans="1:17" x14ac:dyDescent="0.4">
      <c r="A5785" s="68">
        <v>5784</v>
      </c>
      <c r="B5785" s="68" t="s">
        <v>2056</v>
      </c>
      <c r="C5785" s="68" t="s">
        <v>2297</v>
      </c>
      <c r="D5785" s="68" t="s">
        <v>2112</v>
      </c>
      <c r="E5785" s="68" t="s">
        <v>2010</v>
      </c>
      <c r="F5785" s="68" t="s">
        <v>2011</v>
      </c>
      <c r="G5785" s="68" t="s">
        <v>2025</v>
      </c>
      <c r="H5785" s="68" t="s">
        <v>2026</v>
      </c>
      <c r="I5785" s="68">
        <v>9</v>
      </c>
      <c r="J5785" s="68" t="s">
        <v>2296</v>
      </c>
      <c r="K5785" s="68">
        <v>3</v>
      </c>
      <c r="L5785" s="68">
        <v>0.75</v>
      </c>
      <c r="M5785" s="68" t="s">
        <v>1960</v>
      </c>
      <c r="N5785" s="143">
        <f>IF(対応ガラス検索!$E$2="-","",IF(対応ガラス検索!$E$2&gt;=K5785,MAX($N$2:N5784)+1,""))</f>
        <v>5784</v>
      </c>
      <c r="O5785" s="143" t="str">
        <f>IF(対応ガラス検索!$E$2="-","",IF(L5785&lt;=0.65,MAX($O$2:O5784)+1,""))</f>
        <v/>
      </c>
      <c r="P5785" s="144"/>
      <c r="Q5785" s="145"/>
    </row>
    <row r="5786" spans="1:17" x14ac:dyDescent="0.4">
      <c r="A5786" s="68">
        <v>5785</v>
      </c>
      <c r="B5786" s="68" t="s">
        <v>2056</v>
      </c>
      <c r="C5786" s="68" t="s">
        <v>2297</v>
      </c>
      <c r="D5786" s="68" t="s">
        <v>2112</v>
      </c>
      <c r="E5786" s="68" t="s">
        <v>2010</v>
      </c>
      <c r="F5786" s="68" t="s">
        <v>2011</v>
      </c>
      <c r="G5786" s="68" t="s">
        <v>2025</v>
      </c>
      <c r="H5786" s="68" t="s">
        <v>2026</v>
      </c>
      <c r="I5786" s="68">
        <v>10</v>
      </c>
      <c r="J5786" s="68" t="s">
        <v>2296</v>
      </c>
      <c r="K5786" s="68">
        <v>3</v>
      </c>
      <c r="L5786" s="68">
        <v>0.75</v>
      </c>
      <c r="M5786" s="68" t="s">
        <v>1960</v>
      </c>
      <c r="N5786" s="143">
        <f>IF(対応ガラス検索!$E$2="-","",IF(対応ガラス検索!$E$2&gt;=K5786,MAX($N$2:N5785)+1,""))</f>
        <v>5785</v>
      </c>
      <c r="O5786" s="143" t="str">
        <f>IF(対応ガラス検索!$E$2="-","",IF(L5786&lt;=0.65,MAX($O$2:O5785)+1,""))</f>
        <v/>
      </c>
      <c r="P5786" s="144"/>
      <c r="Q5786" s="145"/>
    </row>
    <row r="5787" spans="1:17" x14ac:dyDescent="0.4">
      <c r="A5787" s="68">
        <v>5786</v>
      </c>
      <c r="B5787" s="68" t="s">
        <v>2056</v>
      </c>
      <c r="C5787" s="68" t="s">
        <v>2297</v>
      </c>
      <c r="D5787" s="68" t="s">
        <v>2112</v>
      </c>
      <c r="E5787" s="68" t="s">
        <v>2010</v>
      </c>
      <c r="F5787" s="68" t="s">
        <v>2011</v>
      </c>
      <c r="G5787" s="68" t="s">
        <v>2025</v>
      </c>
      <c r="H5787" s="68" t="s">
        <v>2026</v>
      </c>
      <c r="I5787" s="68">
        <v>11</v>
      </c>
      <c r="J5787" s="68" t="s">
        <v>2296</v>
      </c>
      <c r="K5787" s="142">
        <v>2.9</v>
      </c>
      <c r="L5787" s="68">
        <v>0.75</v>
      </c>
      <c r="M5787" s="68" t="s">
        <v>1960</v>
      </c>
      <c r="N5787" s="143">
        <f>IF(対応ガラス検索!$E$2="-","",IF(対応ガラス検索!$E$2&gt;=K5787,MAX($N$2:N5786)+1,""))</f>
        <v>5786</v>
      </c>
      <c r="O5787" s="143" t="str">
        <f>IF(対応ガラス検索!$E$2="-","",IF(L5787&lt;=0.65,MAX($O$2:O5786)+1,""))</f>
        <v/>
      </c>
      <c r="P5787" s="144"/>
      <c r="Q5787" s="145"/>
    </row>
    <row r="5788" spans="1:17" x14ac:dyDescent="0.4">
      <c r="A5788" s="68">
        <v>5787</v>
      </c>
      <c r="B5788" s="68" t="s">
        <v>2056</v>
      </c>
      <c r="C5788" s="68" t="s">
        <v>2297</v>
      </c>
      <c r="D5788" s="68" t="s">
        <v>2112</v>
      </c>
      <c r="E5788" s="68" t="s">
        <v>2010</v>
      </c>
      <c r="F5788" s="68" t="s">
        <v>2011</v>
      </c>
      <c r="G5788" s="68" t="s">
        <v>2025</v>
      </c>
      <c r="H5788" s="68" t="s">
        <v>2026</v>
      </c>
      <c r="I5788" s="68">
        <v>12</v>
      </c>
      <c r="J5788" s="68" t="s">
        <v>2296</v>
      </c>
      <c r="K5788" s="68">
        <v>2.9</v>
      </c>
      <c r="L5788" s="68">
        <v>0.75</v>
      </c>
      <c r="M5788" s="68" t="s">
        <v>1960</v>
      </c>
      <c r="N5788" s="143">
        <f>IF(対応ガラス検索!$E$2="-","",IF(対応ガラス検索!$E$2&gt;=K5788,MAX($N$2:N5787)+1,""))</f>
        <v>5787</v>
      </c>
      <c r="O5788" s="143" t="str">
        <f>IF(対応ガラス検索!$E$2="-","",IF(L5788&lt;=0.65,MAX($O$2:O5787)+1,""))</f>
        <v/>
      </c>
      <c r="P5788" s="144"/>
      <c r="Q5788" s="145"/>
    </row>
    <row r="5789" spans="1:17" x14ac:dyDescent="0.4">
      <c r="A5789" s="68">
        <v>5788</v>
      </c>
      <c r="B5789" s="68" t="s">
        <v>2056</v>
      </c>
      <c r="C5789" s="68" t="s">
        <v>2297</v>
      </c>
      <c r="D5789" s="68" t="s">
        <v>2113</v>
      </c>
      <c r="E5789" s="68" t="s">
        <v>2010</v>
      </c>
      <c r="F5789" s="68" t="s">
        <v>2011</v>
      </c>
      <c r="G5789" s="68" t="s">
        <v>2032</v>
      </c>
      <c r="H5789" s="68" t="s">
        <v>2033</v>
      </c>
      <c r="I5789" s="68">
        <v>6</v>
      </c>
      <c r="J5789" s="68" t="s">
        <v>2296</v>
      </c>
      <c r="K5789" s="68">
        <v>3.2</v>
      </c>
      <c r="L5789" s="68">
        <v>0.72</v>
      </c>
      <c r="M5789" s="68" t="s">
        <v>1960</v>
      </c>
      <c r="N5789" s="143">
        <f>IF(対応ガラス検索!$E$2="-","",IF(対応ガラス検索!$E$2&gt;=K5789,MAX($N$2:N5788)+1,""))</f>
        <v>5788</v>
      </c>
      <c r="O5789" s="143" t="str">
        <f>IF(対応ガラス検索!$E$2="-","",IF(L5789&lt;=0.65,MAX($O$2:O5788)+1,""))</f>
        <v/>
      </c>
      <c r="P5789" s="144"/>
      <c r="Q5789" s="145"/>
    </row>
    <row r="5790" spans="1:17" x14ac:dyDescent="0.4">
      <c r="A5790" s="68">
        <v>5789</v>
      </c>
      <c r="B5790" s="68" t="s">
        <v>2056</v>
      </c>
      <c r="C5790" s="68" t="s">
        <v>2297</v>
      </c>
      <c r="D5790" s="68" t="s">
        <v>2113</v>
      </c>
      <c r="E5790" s="68" t="s">
        <v>2010</v>
      </c>
      <c r="F5790" s="68" t="s">
        <v>2011</v>
      </c>
      <c r="G5790" s="68" t="s">
        <v>2032</v>
      </c>
      <c r="H5790" s="68" t="s">
        <v>2033</v>
      </c>
      <c r="I5790" s="68">
        <v>7</v>
      </c>
      <c r="J5790" s="68" t="s">
        <v>2296</v>
      </c>
      <c r="K5790" s="68">
        <v>3.1</v>
      </c>
      <c r="L5790" s="68">
        <v>0.72</v>
      </c>
      <c r="M5790" s="68" t="s">
        <v>1960</v>
      </c>
      <c r="N5790" s="143">
        <f>IF(対応ガラス検索!$E$2="-","",IF(対応ガラス検索!$E$2&gt;=K5790,MAX($N$2:N5789)+1,""))</f>
        <v>5789</v>
      </c>
      <c r="O5790" s="143" t="str">
        <f>IF(対応ガラス検索!$E$2="-","",IF(L5790&lt;=0.65,MAX($O$2:O5789)+1,""))</f>
        <v/>
      </c>
      <c r="P5790" s="144"/>
      <c r="Q5790" s="145"/>
    </row>
    <row r="5791" spans="1:17" x14ac:dyDescent="0.4">
      <c r="A5791" s="68">
        <v>5790</v>
      </c>
      <c r="B5791" s="68" t="s">
        <v>2056</v>
      </c>
      <c r="C5791" s="68" t="s">
        <v>2297</v>
      </c>
      <c r="D5791" s="68" t="s">
        <v>2113</v>
      </c>
      <c r="E5791" s="68" t="s">
        <v>2010</v>
      </c>
      <c r="F5791" s="68" t="s">
        <v>2011</v>
      </c>
      <c r="G5791" s="68" t="s">
        <v>2032</v>
      </c>
      <c r="H5791" s="68" t="s">
        <v>2033</v>
      </c>
      <c r="I5791" s="68">
        <v>8</v>
      </c>
      <c r="J5791" s="68" t="s">
        <v>2296</v>
      </c>
      <c r="K5791" s="68">
        <v>3</v>
      </c>
      <c r="L5791" s="68">
        <v>0.72</v>
      </c>
      <c r="M5791" s="68" t="s">
        <v>1960</v>
      </c>
      <c r="N5791" s="143">
        <f>IF(対応ガラス検索!$E$2="-","",IF(対応ガラス検索!$E$2&gt;=K5791,MAX($N$2:N5790)+1,""))</f>
        <v>5790</v>
      </c>
      <c r="O5791" s="143" t="str">
        <f>IF(対応ガラス検索!$E$2="-","",IF(L5791&lt;=0.65,MAX($O$2:O5790)+1,""))</f>
        <v/>
      </c>
      <c r="P5791" s="144"/>
      <c r="Q5791" s="145"/>
    </row>
    <row r="5792" spans="1:17" x14ac:dyDescent="0.4">
      <c r="A5792" s="68">
        <v>5791</v>
      </c>
      <c r="B5792" s="68" t="s">
        <v>2056</v>
      </c>
      <c r="C5792" s="68" t="s">
        <v>2297</v>
      </c>
      <c r="D5792" s="68" t="s">
        <v>2113</v>
      </c>
      <c r="E5792" s="68" t="s">
        <v>2010</v>
      </c>
      <c r="F5792" s="68" t="s">
        <v>2011</v>
      </c>
      <c r="G5792" s="68" t="s">
        <v>2032</v>
      </c>
      <c r="H5792" s="68" t="s">
        <v>2033</v>
      </c>
      <c r="I5792" s="68">
        <v>9</v>
      </c>
      <c r="J5792" s="68" t="s">
        <v>2296</v>
      </c>
      <c r="K5792" s="142">
        <v>3</v>
      </c>
      <c r="L5792" s="68">
        <v>0.72</v>
      </c>
      <c r="M5792" s="68" t="s">
        <v>1960</v>
      </c>
      <c r="N5792" s="143">
        <f>IF(対応ガラス検索!$E$2="-","",IF(対応ガラス検索!$E$2&gt;=K5792,MAX($N$2:N5791)+1,""))</f>
        <v>5791</v>
      </c>
      <c r="O5792" s="143" t="str">
        <f>IF(対応ガラス検索!$E$2="-","",IF(L5792&lt;=0.65,MAX($O$2:O5791)+1,""))</f>
        <v/>
      </c>
      <c r="P5792" s="144"/>
      <c r="Q5792" s="145"/>
    </row>
    <row r="5793" spans="1:17" x14ac:dyDescent="0.4">
      <c r="A5793" s="68">
        <v>5792</v>
      </c>
      <c r="B5793" s="68" t="s">
        <v>2056</v>
      </c>
      <c r="C5793" s="68" t="s">
        <v>2297</v>
      </c>
      <c r="D5793" s="68" t="s">
        <v>2113</v>
      </c>
      <c r="E5793" s="68" t="s">
        <v>2010</v>
      </c>
      <c r="F5793" s="68" t="s">
        <v>2011</v>
      </c>
      <c r="G5793" s="68" t="s">
        <v>2032</v>
      </c>
      <c r="H5793" s="68" t="s">
        <v>2033</v>
      </c>
      <c r="I5793" s="68">
        <v>10</v>
      </c>
      <c r="J5793" s="68" t="s">
        <v>2296</v>
      </c>
      <c r="K5793" s="68">
        <v>2.9</v>
      </c>
      <c r="L5793" s="68">
        <v>0.72</v>
      </c>
      <c r="M5793" s="68" t="s">
        <v>1960</v>
      </c>
      <c r="N5793" s="143">
        <f>IF(対応ガラス検索!$E$2="-","",IF(対応ガラス検索!$E$2&gt;=K5793,MAX($N$2:N5792)+1,""))</f>
        <v>5792</v>
      </c>
      <c r="O5793" s="143" t="str">
        <f>IF(対応ガラス検索!$E$2="-","",IF(L5793&lt;=0.65,MAX($O$2:O5792)+1,""))</f>
        <v/>
      </c>
      <c r="P5793" s="144"/>
      <c r="Q5793" s="145"/>
    </row>
    <row r="5794" spans="1:17" x14ac:dyDescent="0.4">
      <c r="A5794" s="68">
        <v>5793</v>
      </c>
      <c r="B5794" s="68" t="s">
        <v>2056</v>
      </c>
      <c r="C5794" s="68" t="s">
        <v>2297</v>
      </c>
      <c r="D5794" s="68" t="s">
        <v>2113</v>
      </c>
      <c r="E5794" s="68" t="s">
        <v>2010</v>
      </c>
      <c r="F5794" s="68" t="s">
        <v>2011</v>
      </c>
      <c r="G5794" s="68" t="s">
        <v>2032</v>
      </c>
      <c r="H5794" s="68" t="s">
        <v>2033</v>
      </c>
      <c r="I5794" s="68">
        <v>11</v>
      </c>
      <c r="J5794" s="68" t="s">
        <v>2296</v>
      </c>
      <c r="K5794" s="68">
        <v>2.9</v>
      </c>
      <c r="L5794" s="68">
        <v>0.72</v>
      </c>
      <c r="M5794" s="68" t="s">
        <v>1960</v>
      </c>
      <c r="N5794" s="143">
        <f>IF(対応ガラス検索!$E$2="-","",IF(対応ガラス検索!$E$2&gt;=K5794,MAX($N$2:N5793)+1,""))</f>
        <v>5793</v>
      </c>
      <c r="O5794" s="143" t="str">
        <f>IF(対応ガラス検索!$E$2="-","",IF(L5794&lt;=0.65,MAX($O$2:O5793)+1,""))</f>
        <v/>
      </c>
      <c r="P5794" s="144"/>
      <c r="Q5794" s="145"/>
    </row>
    <row r="5795" spans="1:17" x14ac:dyDescent="0.4">
      <c r="A5795" s="68">
        <v>5794</v>
      </c>
      <c r="B5795" s="68" t="s">
        <v>2056</v>
      </c>
      <c r="C5795" s="68" t="s">
        <v>2297</v>
      </c>
      <c r="D5795" s="68" t="s">
        <v>2113</v>
      </c>
      <c r="E5795" s="68" t="s">
        <v>2010</v>
      </c>
      <c r="F5795" s="68" t="s">
        <v>2011</v>
      </c>
      <c r="G5795" s="68" t="s">
        <v>2032</v>
      </c>
      <c r="H5795" s="68" t="s">
        <v>2033</v>
      </c>
      <c r="I5795" s="68">
        <v>12</v>
      </c>
      <c r="J5795" s="68" t="s">
        <v>2296</v>
      </c>
      <c r="K5795" s="68">
        <v>2.8</v>
      </c>
      <c r="L5795" s="68">
        <v>0.72</v>
      </c>
      <c r="M5795" s="68" t="s">
        <v>1960</v>
      </c>
      <c r="N5795" s="143">
        <f>IF(対応ガラス検索!$E$2="-","",IF(対応ガラス検索!$E$2&gt;=K5795,MAX($N$2:N5794)+1,""))</f>
        <v>5794</v>
      </c>
      <c r="O5795" s="143" t="str">
        <f>IF(対応ガラス検索!$E$2="-","",IF(L5795&lt;=0.65,MAX($O$2:O5794)+1,""))</f>
        <v/>
      </c>
      <c r="P5795" s="144"/>
      <c r="Q5795" s="145"/>
    </row>
    <row r="5796" spans="1:17" x14ac:dyDescent="0.4">
      <c r="A5796" s="68">
        <v>5795</v>
      </c>
      <c r="B5796" s="68" t="s">
        <v>2056</v>
      </c>
      <c r="C5796" s="68" t="s">
        <v>2297</v>
      </c>
      <c r="D5796" s="68" t="s">
        <v>2114</v>
      </c>
      <c r="E5796" s="68" t="s">
        <v>2010</v>
      </c>
      <c r="F5796" s="68" t="s">
        <v>2011</v>
      </c>
      <c r="G5796" s="68" t="s">
        <v>2037</v>
      </c>
      <c r="H5796" s="68" t="s">
        <v>2038</v>
      </c>
      <c r="I5796" s="68">
        <v>6</v>
      </c>
      <c r="J5796" s="68" t="s">
        <v>2296</v>
      </c>
      <c r="K5796" s="68">
        <v>3.2</v>
      </c>
      <c r="L5796" s="68">
        <v>0.72</v>
      </c>
      <c r="M5796" s="68" t="s">
        <v>1960</v>
      </c>
      <c r="N5796" s="143">
        <f>IF(対応ガラス検索!$E$2="-","",IF(対応ガラス検索!$E$2&gt;=K5796,MAX($N$2:N5795)+1,""))</f>
        <v>5795</v>
      </c>
      <c r="O5796" s="143" t="str">
        <f>IF(対応ガラス検索!$E$2="-","",IF(L5796&lt;=0.65,MAX($O$2:O5795)+1,""))</f>
        <v/>
      </c>
      <c r="P5796" s="144"/>
      <c r="Q5796" s="145"/>
    </row>
    <row r="5797" spans="1:17" x14ac:dyDescent="0.4">
      <c r="A5797" s="68">
        <v>5796</v>
      </c>
      <c r="B5797" s="68" t="s">
        <v>2056</v>
      </c>
      <c r="C5797" s="68" t="s">
        <v>2297</v>
      </c>
      <c r="D5797" s="68" t="s">
        <v>2114</v>
      </c>
      <c r="E5797" s="68" t="s">
        <v>2010</v>
      </c>
      <c r="F5797" s="68" t="s">
        <v>2011</v>
      </c>
      <c r="G5797" s="68" t="s">
        <v>2037</v>
      </c>
      <c r="H5797" s="68" t="s">
        <v>2038</v>
      </c>
      <c r="I5797" s="68">
        <v>7</v>
      </c>
      <c r="J5797" s="68" t="s">
        <v>2296</v>
      </c>
      <c r="K5797" s="68">
        <v>3.1</v>
      </c>
      <c r="L5797" s="68">
        <v>0.72</v>
      </c>
      <c r="M5797" s="68" t="s">
        <v>1960</v>
      </c>
      <c r="N5797" s="143">
        <f>IF(対応ガラス検索!$E$2="-","",IF(対応ガラス検索!$E$2&gt;=K5797,MAX($N$2:N5796)+1,""))</f>
        <v>5796</v>
      </c>
      <c r="O5797" s="143" t="str">
        <f>IF(対応ガラス検索!$E$2="-","",IF(L5797&lt;=0.65,MAX($O$2:O5796)+1,""))</f>
        <v/>
      </c>
      <c r="P5797" s="144"/>
      <c r="Q5797" s="145"/>
    </row>
    <row r="5798" spans="1:17" x14ac:dyDescent="0.4">
      <c r="A5798" s="68">
        <v>5797</v>
      </c>
      <c r="B5798" s="68" t="s">
        <v>2056</v>
      </c>
      <c r="C5798" s="68" t="s">
        <v>2297</v>
      </c>
      <c r="D5798" s="68" t="s">
        <v>2114</v>
      </c>
      <c r="E5798" s="68" t="s">
        <v>2010</v>
      </c>
      <c r="F5798" s="68" t="s">
        <v>2011</v>
      </c>
      <c r="G5798" s="68" t="s">
        <v>2037</v>
      </c>
      <c r="H5798" s="68" t="s">
        <v>2038</v>
      </c>
      <c r="I5798" s="68">
        <v>8</v>
      </c>
      <c r="J5798" s="68" t="s">
        <v>2296</v>
      </c>
      <c r="K5798" s="68">
        <v>3</v>
      </c>
      <c r="L5798" s="68">
        <v>0.72</v>
      </c>
      <c r="M5798" s="68" t="s">
        <v>1960</v>
      </c>
      <c r="N5798" s="143">
        <f>IF(対応ガラス検索!$E$2="-","",IF(対応ガラス検索!$E$2&gt;=K5798,MAX($N$2:N5797)+1,""))</f>
        <v>5797</v>
      </c>
      <c r="O5798" s="143" t="str">
        <f>IF(対応ガラス検索!$E$2="-","",IF(L5798&lt;=0.65,MAX($O$2:O5797)+1,""))</f>
        <v/>
      </c>
      <c r="P5798" s="144"/>
      <c r="Q5798" s="145"/>
    </row>
    <row r="5799" spans="1:17" x14ac:dyDescent="0.4">
      <c r="A5799" s="68">
        <v>5798</v>
      </c>
      <c r="B5799" s="68" t="s">
        <v>2056</v>
      </c>
      <c r="C5799" s="68" t="s">
        <v>2297</v>
      </c>
      <c r="D5799" s="68" t="s">
        <v>2114</v>
      </c>
      <c r="E5799" s="68" t="s">
        <v>2010</v>
      </c>
      <c r="F5799" s="68" t="s">
        <v>2011</v>
      </c>
      <c r="G5799" s="68" t="s">
        <v>2037</v>
      </c>
      <c r="H5799" s="68" t="s">
        <v>2038</v>
      </c>
      <c r="I5799" s="68">
        <v>9</v>
      </c>
      <c r="J5799" s="68" t="s">
        <v>2296</v>
      </c>
      <c r="K5799" s="68">
        <v>3</v>
      </c>
      <c r="L5799" s="68">
        <v>0.72</v>
      </c>
      <c r="M5799" s="68" t="s">
        <v>1960</v>
      </c>
      <c r="N5799" s="143">
        <f>IF(対応ガラス検索!$E$2="-","",IF(対応ガラス検索!$E$2&gt;=K5799,MAX($N$2:N5798)+1,""))</f>
        <v>5798</v>
      </c>
      <c r="O5799" s="143" t="str">
        <f>IF(対応ガラス検索!$E$2="-","",IF(L5799&lt;=0.65,MAX($O$2:O5798)+1,""))</f>
        <v/>
      </c>
      <c r="P5799" s="144"/>
      <c r="Q5799" s="145"/>
    </row>
    <row r="5800" spans="1:17" x14ac:dyDescent="0.4">
      <c r="A5800" s="68">
        <v>5799</v>
      </c>
      <c r="B5800" s="68" t="s">
        <v>2056</v>
      </c>
      <c r="C5800" s="68" t="s">
        <v>2297</v>
      </c>
      <c r="D5800" s="68" t="s">
        <v>2114</v>
      </c>
      <c r="E5800" s="68" t="s">
        <v>2010</v>
      </c>
      <c r="F5800" s="68" t="s">
        <v>2011</v>
      </c>
      <c r="G5800" s="68" t="s">
        <v>2037</v>
      </c>
      <c r="H5800" s="68" t="s">
        <v>2038</v>
      </c>
      <c r="I5800" s="68">
        <v>10</v>
      </c>
      <c r="J5800" s="68" t="s">
        <v>2296</v>
      </c>
      <c r="K5800" s="142">
        <v>2.9</v>
      </c>
      <c r="L5800" s="68">
        <v>0.72</v>
      </c>
      <c r="M5800" s="68" t="s">
        <v>1960</v>
      </c>
      <c r="N5800" s="143">
        <f>IF(対応ガラス検索!$E$2="-","",IF(対応ガラス検索!$E$2&gt;=K5800,MAX($N$2:N5799)+1,""))</f>
        <v>5799</v>
      </c>
      <c r="O5800" s="143" t="str">
        <f>IF(対応ガラス検索!$E$2="-","",IF(L5800&lt;=0.65,MAX($O$2:O5799)+1,""))</f>
        <v/>
      </c>
      <c r="P5800" s="144"/>
      <c r="Q5800" s="145"/>
    </row>
    <row r="5801" spans="1:17" x14ac:dyDescent="0.4">
      <c r="A5801" s="68">
        <v>5800</v>
      </c>
      <c r="B5801" s="68" t="s">
        <v>2056</v>
      </c>
      <c r="C5801" s="68" t="s">
        <v>2297</v>
      </c>
      <c r="D5801" s="68" t="s">
        <v>2114</v>
      </c>
      <c r="E5801" s="68" t="s">
        <v>2010</v>
      </c>
      <c r="F5801" s="68" t="s">
        <v>2011</v>
      </c>
      <c r="G5801" s="68" t="s">
        <v>2037</v>
      </c>
      <c r="H5801" s="68" t="s">
        <v>2038</v>
      </c>
      <c r="I5801" s="68">
        <v>11</v>
      </c>
      <c r="J5801" s="68" t="s">
        <v>2296</v>
      </c>
      <c r="K5801" s="68">
        <v>2.9</v>
      </c>
      <c r="L5801" s="68">
        <v>0.72</v>
      </c>
      <c r="M5801" s="68" t="s">
        <v>1960</v>
      </c>
      <c r="N5801" s="143">
        <f>IF(対応ガラス検索!$E$2="-","",IF(対応ガラス検索!$E$2&gt;=K5801,MAX($N$2:N5800)+1,""))</f>
        <v>5800</v>
      </c>
      <c r="O5801" s="143" t="str">
        <f>IF(対応ガラス検索!$E$2="-","",IF(L5801&lt;=0.65,MAX($O$2:O5800)+1,""))</f>
        <v/>
      </c>
      <c r="P5801" s="144"/>
      <c r="Q5801" s="145"/>
    </row>
    <row r="5802" spans="1:17" x14ac:dyDescent="0.4">
      <c r="A5802" s="68">
        <v>5801</v>
      </c>
      <c r="B5802" s="68" t="s">
        <v>2056</v>
      </c>
      <c r="C5802" s="68" t="s">
        <v>2297</v>
      </c>
      <c r="D5802" s="68" t="s">
        <v>2114</v>
      </c>
      <c r="E5802" s="68" t="s">
        <v>2010</v>
      </c>
      <c r="F5802" s="68" t="s">
        <v>2011</v>
      </c>
      <c r="G5802" s="68" t="s">
        <v>2037</v>
      </c>
      <c r="H5802" s="68" t="s">
        <v>2038</v>
      </c>
      <c r="I5802" s="68">
        <v>12</v>
      </c>
      <c r="J5802" s="68" t="s">
        <v>2296</v>
      </c>
      <c r="K5802" s="68">
        <v>2.8</v>
      </c>
      <c r="L5802" s="68">
        <v>0.72</v>
      </c>
      <c r="M5802" s="68" t="s">
        <v>1960</v>
      </c>
      <c r="N5802" s="143">
        <f>IF(対応ガラス検索!$E$2="-","",IF(対応ガラス検索!$E$2&gt;=K5802,MAX($N$2:N5801)+1,""))</f>
        <v>5801</v>
      </c>
      <c r="O5802" s="143" t="str">
        <f>IF(対応ガラス検索!$E$2="-","",IF(L5802&lt;=0.65,MAX($O$2:O5801)+1,""))</f>
        <v/>
      </c>
      <c r="P5802" s="144"/>
      <c r="Q5802" s="145"/>
    </row>
    <row r="5803" spans="1:17" x14ac:dyDescent="0.4">
      <c r="A5803" s="68">
        <v>5802</v>
      </c>
      <c r="B5803" s="68" t="s">
        <v>2056</v>
      </c>
      <c r="C5803" s="68" t="s">
        <v>2297</v>
      </c>
      <c r="D5803" s="68" t="s">
        <v>2115</v>
      </c>
      <c r="E5803" s="68" t="s">
        <v>2010</v>
      </c>
      <c r="F5803" s="68" t="s">
        <v>2011</v>
      </c>
      <c r="G5803" s="68" t="s">
        <v>2047</v>
      </c>
      <c r="H5803" s="68" t="s">
        <v>2048</v>
      </c>
      <c r="I5803" s="68">
        <v>6</v>
      </c>
      <c r="J5803" s="68" t="s">
        <v>2296</v>
      </c>
      <c r="K5803" s="68">
        <v>3.2</v>
      </c>
      <c r="L5803" s="68">
        <v>0.72</v>
      </c>
      <c r="M5803" s="68" t="s">
        <v>2002</v>
      </c>
      <c r="N5803" s="143">
        <f>IF(対応ガラス検索!$E$2="-","",IF(対応ガラス検索!$E$2&gt;=K5803,MAX($N$2:N5802)+1,""))</f>
        <v>5802</v>
      </c>
      <c r="O5803" s="143" t="str">
        <f>IF(対応ガラス検索!$E$2="-","",IF(L5803&lt;=0.65,MAX($O$2:O5802)+1,""))</f>
        <v/>
      </c>
      <c r="P5803" s="144"/>
      <c r="Q5803" s="145"/>
    </row>
    <row r="5804" spans="1:17" x14ac:dyDescent="0.4">
      <c r="A5804" s="68">
        <v>5803</v>
      </c>
      <c r="B5804" s="68" t="s">
        <v>2056</v>
      </c>
      <c r="C5804" s="68" t="s">
        <v>2297</v>
      </c>
      <c r="D5804" s="68" t="s">
        <v>2115</v>
      </c>
      <c r="E5804" s="68" t="s">
        <v>2010</v>
      </c>
      <c r="F5804" s="68" t="s">
        <v>2011</v>
      </c>
      <c r="G5804" s="68" t="s">
        <v>2047</v>
      </c>
      <c r="H5804" s="68" t="s">
        <v>2048</v>
      </c>
      <c r="I5804" s="68">
        <v>7</v>
      </c>
      <c r="J5804" s="68" t="s">
        <v>2296</v>
      </c>
      <c r="K5804" s="68">
        <v>3.1</v>
      </c>
      <c r="L5804" s="68">
        <v>0.72</v>
      </c>
      <c r="M5804" s="68" t="s">
        <v>2002</v>
      </c>
      <c r="N5804" s="143">
        <f>IF(対応ガラス検索!$E$2="-","",IF(対応ガラス検索!$E$2&gt;=K5804,MAX($N$2:N5803)+1,""))</f>
        <v>5803</v>
      </c>
      <c r="O5804" s="143" t="str">
        <f>IF(対応ガラス検索!$E$2="-","",IF(L5804&lt;=0.65,MAX($O$2:O5803)+1,""))</f>
        <v/>
      </c>
      <c r="P5804" s="144"/>
      <c r="Q5804" s="145"/>
    </row>
    <row r="5805" spans="1:17" x14ac:dyDescent="0.4">
      <c r="A5805" s="68">
        <v>5804</v>
      </c>
      <c r="B5805" s="68" t="s">
        <v>2056</v>
      </c>
      <c r="C5805" s="68" t="s">
        <v>2297</v>
      </c>
      <c r="D5805" s="68" t="s">
        <v>2115</v>
      </c>
      <c r="E5805" s="68" t="s">
        <v>2010</v>
      </c>
      <c r="F5805" s="68" t="s">
        <v>2011</v>
      </c>
      <c r="G5805" s="68" t="s">
        <v>2047</v>
      </c>
      <c r="H5805" s="68" t="s">
        <v>2048</v>
      </c>
      <c r="I5805" s="68">
        <v>8</v>
      </c>
      <c r="J5805" s="68" t="s">
        <v>2296</v>
      </c>
      <c r="K5805" s="142">
        <v>3</v>
      </c>
      <c r="L5805" s="68">
        <v>0.72</v>
      </c>
      <c r="M5805" s="68" t="s">
        <v>2002</v>
      </c>
      <c r="N5805" s="143">
        <f>IF(対応ガラス検索!$E$2="-","",IF(対応ガラス検索!$E$2&gt;=K5805,MAX($N$2:N5804)+1,""))</f>
        <v>5804</v>
      </c>
      <c r="O5805" s="143" t="str">
        <f>IF(対応ガラス検索!$E$2="-","",IF(L5805&lt;=0.65,MAX($O$2:O5804)+1,""))</f>
        <v/>
      </c>
      <c r="P5805" s="144"/>
      <c r="Q5805" s="145"/>
    </row>
    <row r="5806" spans="1:17" x14ac:dyDescent="0.4">
      <c r="A5806" s="68">
        <v>5805</v>
      </c>
      <c r="B5806" s="68" t="s">
        <v>2056</v>
      </c>
      <c r="C5806" s="68" t="s">
        <v>2297</v>
      </c>
      <c r="D5806" s="68" t="s">
        <v>2115</v>
      </c>
      <c r="E5806" s="68" t="s">
        <v>2010</v>
      </c>
      <c r="F5806" s="68" t="s">
        <v>2011</v>
      </c>
      <c r="G5806" s="68" t="s">
        <v>2047</v>
      </c>
      <c r="H5806" s="68" t="s">
        <v>2048</v>
      </c>
      <c r="I5806" s="68">
        <v>9</v>
      </c>
      <c r="J5806" s="68" t="s">
        <v>2296</v>
      </c>
      <c r="K5806" s="68">
        <v>2.9</v>
      </c>
      <c r="L5806" s="68">
        <v>0.72</v>
      </c>
      <c r="M5806" s="68" t="s">
        <v>2002</v>
      </c>
      <c r="N5806" s="143">
        <f>IF(対応ガラス検索!$E$2="-","",IF(対応ガラス検索!$E$2&gt;=K5806,MAX($N$2:N5805)+1,""))</f>
        <v>5805</v>
      </c>
      <c r="O5806" s="143" t="str">
        <f>IF(対応ガラス検索!$E$2="-","",IF(L5806&lt;=0.65,MAX($O$2:O5805)+1,""))</f>
        <v/>
      </c>
      <c r="P5806" s="144"/>
      <c r="Q5806" s="145"/>
    </row>
    <row r="5807" spans="1:17" x14ac:dyDescent="0.4">
      <c r="A5807" s="68">
        <v>5806</v>
      </c>
      <c r="B5807" s="68" t="s">
        <v>2056</v>
      </c>
      <c r="C5807" s="68" t="s">
        <v>2297</v>
      </c>
      <c r="D5807" s="68" t="s">
        <v>2115</v>
      </c>
      <c r="E5807" s="68" t="s">
        <v>2010</v>
      </c>
      <c r="F5807" s="68" t="s">
        <v>2011</v>
      </c>
      <c r="G5807" s="68" t="s">
        <v>2047</v>
      </c>
      <c r="H5807" s="68" t="s">
        <v>2048</v>
      </c>
      <c r="I5807" s="68">
        <v>10</v>
      </c>
      <c r="J5807" s="68" t="s">
        <v>2296</v>
      </c>
      <c r="K5807" s="68">
        <v>2.9</v>
      </c>
      <c r="L5807" s="68">
        <v>0.72</v>
      </c>
      <c r="M5807" s="68" t="s">
        <v>2002</v>
      </c>
      <c r="N5807" s="143">
        <f>IF(対応ガラス検索!$E$2="-","",IF(対応ガラス検索!$E$2&gt;=K5807,MAX($N$2:N5806)+1,""))</f>
        <v>5806</v>
      </c>
      <c r="O5807" s="143" t="str">
        <f>IF(対応ガラス検索!$E$2="-","",IF(L5807&lt;=0.65,MAX($O$2:O5806)+1,""))</f>
        <v/>
      </c>
      <c r="P5807" s="144"/>
      <c r="Q5807" s="145"/>
    </row>
    <row r="5808" spans="1:17" x14ac:dyDescent="0.4">
      <c r="A5808" s="68">
        <v>5807</v>
      </c>
      <c r="B5808" s="68" t="s">
        <v>2056</v>
      </c>
      <c r="C5808" s="68" t="s">
        <v>2297</v>
      </c>
      <c r="D5808" s="68" t="s">
        <v>2115</v>
      </c>
      <c r="E5808" s="68" t="s">
        <v>2010</v>
      </c>
      <c r="F5808" s="68" t="s">
        <v>2011</v>
      </c>
      <c r="G5808" s="68" t="s">
        <v>2047</v>
      </c>
      <c r="H5808" s="68" t="s">
        <v>2048</v>
      </c>
      <c r="I5808" s="68">
        <v>11</v>
      </c>
      <c r="J5808" s="68" t="s">
        <v>2296</v>
      </c>
      <c r="K5808" s="68">
        <v>2.8</v>
      </c>
      <c r="L5808" s="68">
        <v>0.73</v>
      </c>
      <c r="M5808" s="68" t="s">
        <v>2002</v>
      </c>
      <c r="N5808" s="143">
        <f>IF(対応ガラス検索!$E$2="-","",IF(対応ガラス検索!$E$2&gt;=K5808,MAX($N$2:N5807)+1,""))</f>
        <v>5807</v>
      </c>
      <c r="O5808" s="143" t="str">
        <f>IF(対応ガラス検索!$E$2="-","",IF(L5808&lt;=0.65,MAX($O$2:O5807)+1,""))</f>
        <v/>
      </c>
      <c r="P5808" s="144"/>
      <c r="Q5808" s="145"/>
    </row>
    <row r="5809" spans="1:17" x14ac:dyDescent="0.4">
      <c r="A5809" s="68">
        <v>5808</v>
      </c>
      <c r="B5809" s="68" t="s">
        <v>2056</v>
      </c>
      <c r="C5809" s="68" t="s">
        <v>2297</v>
      </c>
      <c r="D5809" s="68" t="s">
        <v>2115</v>
      </c>
      <c r="E5809" s="68" t="s">
        <v>2010</v>
      </c>
      <c r="F5809" s="68" t="s">
        <v>2011</v>
      </c>
      <c r="G5809" s="68" t="s">
        <v>2047</v>
      </c>
      <c r="H5809" s="68" t="s">
        <v>2048</v>
      </c>
      <c r="I5809" s="68">
        <v>12</v>
      </c>
      <c r="J5809" s="68" t="s">
        <v>2296</v>
      </c>
      <c r="K5809" s="68">
        <v>2.8</v>
      </c>
      <c r="L5809" s="68">
        <v>0.73</v>
      </c>
      <c r="M5809" s="68" t="s">
        <v>2002</v>
      </c>
      <c r="N5809" s="143">
        <f>IF(対応ガラス検索!$E$2="-","",IF(対応ガラス検索!$E$2&gt;=K5809,MAX($N$2:N5808)+1,""))</f>
        <v>5808</v>
      </c>
      <c r="O5809" s="143" t="str">
        <f>IF(対応ガラス検索!$E$2="-","",IF(L5809&lt;=0.65,MAX($O$2:O5808)+1,""))</f>
        <v/>
      </c>
      <c r="P5809" s="144"/>
      <c r="Q5809" s="145"/>
    </row>
    <row r="5810" spans="1:17" x14ac:dyDescent="0.4">
      <c r="A5810" s="68">
        <v>5809</v>
      </c>
      <c r="B5810" s="68" t="s">
        <v>2056</v>
      </c>
      <c r="C5810" s="68" t="s">
        <v>2297</v>
      </c>
      <c r="D5810" s="68" t="s">
        <v>2116</v>
      </c>
      <c r="E5810" s="68" t="s">
        <v>2025</v>
      </c>
      <c r="F5810" s="68" t="s">
        <v>2026</v>
      </c>
      <c r="G5810" s="68" t="s">
        <v>1971</v>
      </c>
      <c r="H5810" s="68" t="s">
        <v>1972</v>
      </c>
      <c r="I5810" s="68">
        <v>7</v>
      </c>
      <c r="J5810" s="68" t="s">
        <v>2296</v>
      </c>
      <c r="K5810" s="68">
        <v>3.2</v>
      </c>
      <c r="L5810" s="68">
        <v>0.77</v>
      </c>
      <c r="M5810" s="68" t="s">
        <v>1960</v>
      </c>
      <c r="N5810" s="143">
        <f>IF(対応ガラス検索!$E$2="-","",IF(対応ガラス検索!$E$2&gt;=K5810,MAX($N$2:N5809)+1,""))</f>
        <v>5809</v>
      </c>
      <c r="O5810" s="143" t="str">
        <f>IF(対応ガラス検索!$E$2="-","",IF(L5810&lt;=0.65,MAX($O$2:O5809)+1,""))</f>
        <v/>
      </c>
      <c r="P5810" s="144"/>
      <c r="Q5810" s="145"/>
    </row>
    <row r="5811" spans="1:17" x14ac:dyDescent="0.4">
      <c r="A5811" s="68">
        <v>5810</v>
      </c>
      <c r="B5811" s="68" t="s">
        <v>2056</v>
      </c>
      <c r="C5811" s="68" t="s">
        <v>2297</v>
      </c>
      <c r="D5811" s="68" t="s">
        <v>2116</v>
      </c>
      <c r="E5811" s="68" t="s">
        <v>2025</v>
      </c>
      <c r="F5811" s="68" t="s">
        <v>2026</v>
      </c>
      <c r="G5811" s="68" t="s">
        <v>1971</v>
      </c>
      <c r="H5811" s="68" t="s">
        <v>1972</v>
      </c>
      <c r="I5811" s="68">
        <v>8</v>
      </c>
      <c r="J5811" s="68" t="s">
        <v>2296</v>
      </c>
      <c r="K5811" s="68">
        <v>3.1</v>
      </c>
      <c r="L5811" s="68">
        <v>0.77</v>
      </c>
      <c r="M5811" s="68" t="s">
        <v>1960</v>
      </c>
      <c r="N5811" s="143">
        <f>IF(対応ガラス検索!$E$2="-","",IF(対応ガラス検索!$E$2&gt;=K5811,MAX($N$2:N5810)+1,""))</f>
        <v>5810</v>
      </c>
      <c r="O5811" s="143" t="str">
        <f>IF(対応ガラス検索!$E$2="-","",IF(L5811&lt;=0.65,MAX($O$2:O5810)+1,""))</f>
        <v/>
      </c>
      <c r="P5811" s="144"/>
      <c r="Q5811" s="145"/>
    </row>
    <row r="5812" spans="1:17" x14ac:dyDescent="0.4">
      <c r="A5812" s="68">
        <v>5811</v>
      </c>
      <c r="B5812" s="68" t="s">
        <v>2056</v>
      </c>
      <c r="C5812" s="68" t="s">
        <v>2297</v>
      </c>
      <c r="D5812" s="68" t="s">
        <v>2116</v>
      </c>
      <c r="E5812" s="68" t="s">
        <v>2025</v>
      </c>
      <c r="F5812" s="68" t="s">
        <v>2026</v>
      </c>
      <c r="G5812" s="68" t="s">
        <v>1971</v>
      </c>
      <c r="H5812" s="68" t="s">
        <v>1972</v>
      </c>
      <c r="I5812" s="68">
        <v>9</v>
      </c>
      <c r="J5812" s="68" t="s">
        <v>2296</v>
      </c>
      <c r="K5812" s="68">
        <v>3</v>
      </c>
      <c r="L5812" s="68">
        <v>0.77</v>
      </c>
      <c r="M5812" s="68" t="s">
        <v>1960</v>
      </c>
      <c r="N5812" s="143">
        <f>IF(対応ガラス検索!$E$2="-","",IF(対応ガラス検索!$E$2&gt;=K5812,MAX($N$2:N5811)+1,""))</f>
        <v>5811</v>
      </c>
      <c r="O5812" s="143" t="str">
        <f>IF(対応ガラス検索!$E$2="-","",IF(L5812&lt;=0.65,MAX($O$2:O5811)+1,""))</f>
        <v/>
      </c>
      <c r="P5812" s="144"/>
      <c r="Q5812" s="145"/>
    </row>
    <row r="5813" spans="1:17" x14ac:dyDescent="0.4">
      <c r="A5813" s="68">
        <v>5812</v>
      </c>
      <c r="B5813" s="68" t="s">
        <v>2056</v>
      </c>
      <c r="C5813" s="68" t="s">
        <v>2297</v>
      </c>
      <c r="D5813" s="68" t="s">
        <v>2116</v>
      </c>
      <c r="E5813" s="68" t="s">
        <v>2025</v>
      </c>
      <c r="F5813" s="68" t="s">
        <v>2026</v>
      </c>
      <c r="G5813" s="68" t="s">
        <v>1971</v>
      </c>
      <c r="H5813" s="68" t="s">
        <v>1972</v>
      </c>
      <c r="I5813" s="68">
        <v>10</v>
      </c>
      <c r="J5813" s="68" t="s">
        <v>2296</v>
      </c>
      <c r="K5813" s="142">
        <v>3</v>
      </c>
      <c r="L5813" s="68">
        <v>0.77</v>
      </c>
      <c r="M5813" s="68" t="s">
        <v>1960</v>
      </c>
      <c r="N5813" s="143">
        <f>IF(対応ガラス検索!$E$2="-","",IF(対応ガラス検索!$E$2&gt;=K5813,MAX($N$2:N5812)+1,""))</f>
        <v>5812</v>
      </c>
      <c r="O5813" s="143" t="str">
        <f>IF(対応ガラス検索!$E$2="-","",IF(L5813&lt;=0.65,MAX($O$2:O5812)+1,""))</f>
        <v/>
      </c>
      <c r="P5813" s="144"/>
      <c r="Q5813" s="145"/>
    </row>
    <row r="5814" spans="1:17" x14ac:dyDescent="0.4">
      <c r="A5814" s="68">
        <v>5813</v>
      </c>
      <c r="B5814" s="68" t="s">
        <v>2056</v>
      </c>
      <c r="C5814" s="68" t="s">
        <v>2297</v>
      </c>
      <c r="D5814" s="68" t="s">
        <v>2116</v>
      </c>
      <c r="E5814" s="68" t="s">
        <v>2025</v>
      </c>
      <c r="F5814" s="68" t="s">
        <v>2026</v>
      </c>
      <c r="G5814" s="68" t="s">
        <v>1971</v>
      </c>
      <c r="H5814" s="68" t="s">
        <v>1972</v>
      </c>
      <c r="I5814" s="68">
        <v>11</v>
      </c>
      <c r="J5814" s="68" t="s">
        <v>2296</v>
      </c>
      <c r="K5814" s="68">
        <v>2.9</v>
      </c>
      <c r="L5814" s="68">
        <v>0.77</v>
      </c>
      <c r="M5814" s="68" t="s">
        <v>1960</v>
      </c>
      <c r="N5814" s="143">
        <f>IF(対応ガラス検索!$E$2="-","",IF(対応ガラス検索!$E$2&gt;=K5814,MAX($N$2:N5813)+1,""))</f>
        <v>5813</v>
      </c>
      <c r="O5814" s="143" t="str">
        <f>IF(対応ガラス検索!$E$2="-","",IF(L5814&lt;=0.65,MAX($O$2:O5813)+1,""))</f>
        <v/>
      </c>
      <c r="P5814" s="144"/>
      <c r="Q5814" s="145"/>
    </row>
    <row r="5815" spans="1:17" x14ac:dyDescent="0.4">
      <c r="A5815" s="68">
        <v>5814</v>
      </c>
      <c r="B5815" s="68" t="s">
        <v>2056</v>
      </c>
      <c r="C5815" s="68" t="s">
        <v>2297</v>
      </c>
      <c r="D5815" s="68" t="s">
        <v>2116</v>
      </c>
      <c r="E5815" s="68" t="s">
        <v>2025</v>
      </c>
      <c r="F5815" s="68" t="s">
        <v>2026</v>
      </c>
      <c r="G5815" s="68" t="s">
        <v>1971</v>
      </c>
      <c r="H5815" s="68" t="s">
        <v>1972</v>
      </c>
      <c r="I5815" s="68">
        <v>12</v>
      </c>
      <c r="J5815" s="68" t="s">
        <v>2296</v>
      </c>
      <c r="K5815" s="68">
        <v>2.9</v>
      </c>
      <c r="L5815" s="68">
        <v>0.77</v>
      </c>
      <c r="M5815" s="68" t="s">
        <v>1960</v>
      </c>
      <c r="N5815" s="143">
        <f>IF(対応ガラス検索!$E$2="-","",IF(対応ガラス検索!$E$2&gt;=K5815,MAX($N$2:N5814)+1,""))</f>
        <v>5814</v>
      </c>
      <c r="O5815" s="143" t="str">
        <f>IF(対応ガラス検索!$E$2="-","",IF(L5815&lt;=0.65,MAX($O$2:O5814)+1,""))</f>
        <v/>
      </c>
      <c r="P5815" s="144"/>
      <c r="Q5815" s="145"/>
    </row>
    <row r="5816" spans="1:17" x14ac:dyDescent="0.4">
      <c r="A5816" s="68">
        <v>5815</v>
      </c>
      <c r="B5816" s="68" t="s">
        <v>2056</v>
      </c>
      <c r="C5816" s="68" t="s">
        <v>2297</v>
      </c>
      <c r="D5816" s="68" t="s">
        <v>2116</v>
      </c>
      <c r="E5816" s="68" t="s">
        <v>2025</v>
      </c>
      <c r="F5816" s="68" t="s">
        <v>2026</v>
      </c>
      <c r="G5816" s="68" t="s">
        <v>1971</v>
      </c>
      <c r="H5816" s="68" t="s">
        <v>1972</v>
      </c>
      <c r="I5816" s="68">
        <v>13</v>
      </c>
      <c r="J5816" s="68" t="s">
        <v>2296</v>
      </c>
      <c r="K5816" s="68">
        <v>2.8</v>
      </c>
      <c r="L5816" s="68">
        <v>0.77</v>
      </c>
      <c r="M5816" s="68" t="s">
        <v>1960</v>
      </c>
      <c r="N5816" s="143">
        <f>IF(対応ガラス検索!$E$2="-","",IF(対応ガラス検索!$E$2&gt;=K5816,MAX($N$2:N5815)+1,""))</f>
        <v>5815</v>
      </c>
      <c r="O5816" s="143" t="str">
        <f>IF(対応ガラス検索!$E$2="-","",IF(L5816&lt;=0.65,MAX($O$2:O5815)+1,""))</f>
        <v/>
      </c>
      <c r="P5816" s="144"/>
      <c r="Q5816" s="145"/>
    </row>
    <row r="5817" spans="1:17" x14ac:dyDescent="0.4">
      <c r="A5817" s="68">
        <v>5816</v>
      </c>
      <c r="B5817" s="68" t="s">
        <v>2056</v>
      </c>
      <c r="C5817" s="68" t="s">
        <v>2297</v>
      </c>
      <c r="D5817" s="68" t="s">
        <v>2116</v>
      </c>
      <c r="E5817" s="68" t="s">
        <v>2025</v>
      </c>
      <c r="F5817" s="68" t="s">
        <v>2026</v>
      </c>
      <c r="G5817" s="68" t="s">
        <v>1971</v>
      </c>
      <c r="H5817" s="68" t="s">
        <v>1972</v>
      </c>
      <c r="I5817" s="68">
        <v>14</v>
      </c>
      <c r="J5817" s="68" t="s">
        <v>2296</v>
      </c>
      <c r="K5817" s="68">
        <v>2.8</v>
      </c>
      <c r="L5817" s="68">
        <v>0.77</v>
      </c>
      <c r="M5817" s="68" t="s">
        <v>1960</v>
      </c>
      <c r="N5817" s="143">
        <f>IF(対応ガラス検索!$E$2="-","",IF(対応ガラス検索!$E$2&gt;=K5817,MAX($N$2:N5816)+1,""))</f>
        <v>5816</v>
      </c>
      <c r="O5817" s="143" t="str">
        <f>IF(対応ガラス検索!$E$2="-","",IF(L5817&lt;=0.65,MAX($O$2:O5816)+1,""))</f>
        <v/>
      </c>
      <c r="P5817" s="144"/>
      <c r="Q5817" s="145"/>
    </row>
    <row r="5818" spans="1:17" x14ac:dyDescent="0.4">
      <c r="A5818" s="68">
        <v>5817</v>
      </c>
      <c r="B5818" s="68" t="s">
        <v>2056</v>
      </c>
      <c r="C5818" s="68" t="s">
        <v>2297</v>
      </c>
      <c r="D5818" s="68" t="s">
        <v>2117</v>
      </c>
      <c r="E5818" s="68" t="s">
        <v>2025</v>
      </c>
      <c r="F5818" s="68" t="s">
        <v>2026</v>
      </c>
      <c r="G5818" s="68" t="s">
        <v>1976</v>
      </c>
      <c r="H5818" s="68" t="s">
        <v>1977</v>
      </c>
      <c r="I5818" s="68">
        <v>6</v>
      </c>
      <c r="J5818" s="68" t="s">
        <v>2296</v>
      </c>
      <c r="K5818" s="142">
        <v>3.3</v>
      </c>
      <c r="L5818" s="68">
        <v>0.76</v>
      </c>
      <c r="M5818" s="68" t="s">
        <v>1960</v>
      </c>
      <c r="N5818" s="143">
        <f>IF(対応ガラス検索!$E$2="-","",IF(対応ガラス検索!$E$2&gt;=K5818,MAX($N$2:N5817)+1,""))</f>
        <v>5817</v>
      </c>
      <c r="O5818" s="143" t="str">
        <f>IF(対応ガラス検索!$E$2="-","",IF(L5818&lt;=0.65,MAX($O$2:O5817)+1,""))</f>
        <v/>
      </c>
      <c r="P5818" s="144"/>
      <c r="Q5818" s="145"/>
    </row>
    <row r="5819" spans="1:17" x14ac:dyDescent="0.4">
      <c r="A5819" s="68">
        <v>5818</v>
      </c>
      <c r="B5819" s="68" t="s">
        <v>2056</v>
      </c>
      <c r="C5819" s="68" t="s">
        <v>2297</v>
      </c>
      <c r="D5819" s="68" t="s">
        <v>2117</v>
      </c>
      <c r="E5819" s="68" t="s">
        <v>2025</v>
      </c>
      <c r="F5819" s="68" t="s">
        <v>2026</v>
      </c>
      <c r="G5819" s="68" t="s">
        <v>1976</v>
      </c>
      <c r="H5819" s="68" t="s">
        <v>1977</v>
      </c>
      <c r="I5819" s="68">
        <v>7</v>
      </c>
      <c r="J5819" s="68" t="s">
        <v>2296</v>
      </c>
      <c r="K5819" s="68">
        <v>3.2</v>
      </c>
      <c r="L5819" s="68">
        <v>0.76</v>
      </c>
      <c r="M5819" s="68" t="s">
        <v>1960</v>
      </c>
      <c r="N5819" s="143">
        <f>IF(対応ガラス検索!$E$2="-","",IF(対応ガラス検索!$E$2&gt;=K5819,MAX($N$2:N5818)+1,""))</f>
        <v>5818</v>
      </c>
      <c r="O5819" s="143" t="str">
        <f>IF(対応ガラス検索!$E$2="-","",IF(L5819&lt;=0.65,MAX($O$2:O5818)+1,""))</f>
        <v/>
      </c>
      <c r="P5819" s="144"/>
      <c r="Q5819" s="145"/>
    </row>
    <row r="5820" spans="1:17" x14ac:dyDescent="0.4">
      <c r="A5820" s="68">
        <v>5819</v>
      </c>
      <c r="B5820" s="68" t="s">
        <v>2056</v>
      </c>
      <c r="C5820" s="68" t="s">
        <v>2297</v>
      </c>
      <c r="D5820" s="68" t="s">
        <v>2117</v>
      </c>
      <c r="E5820" s="68" t="s">
        <v>2025</v>
      </c>
      <c r="F5820" s="68" t="s">
        <v>2026</v>
      </c>
      <c r="G5820" s="68" t="s">
        <v>1976</v>
      </c>
      <c r="H5820" s="68" t="s">
        <v>1977</v>
      </c>
      <c r="I5820" s="68">
        <v>8</v>
      </c>
      <c r="J5820" s="68" t="s">
        <v>2296</v>
      </c>
      <c r="K5820" s="68">
        <v>3.1</v>
      </c>
      <c r="L5820" s="68">
        <v>0.76</v>
      </c>
      <c r="M5820" s="68" t="s">
        <v>1960</v>
      </c>
      <c r="N5820" s="143">
        <f>IF(対応ガラス検索!$E$2="-","",IF(対応ガラス検索!$E$2&gt;=K5820,MAX($N$2:N5819)+1,""))</f>
        <v>5819</v>
      </c>
      <c r="O5820" s="143" t="str">
        <f>IF(対応ガラス検索!$E$2="-","",IF(L5820&lt;=0.65,MAX($O$2:O5819)+1,""))</f>
        <v/>
      </c>
      <c r="P5820" s="144"/>
      <c r="Q5820" s="145"/>
    </row>
    <row r="5821" spans="1:17" x14ac:dyDescent="0.4">
      <c r="A5821" s="68">
        <v>5820</v>
      </c>
      <c r="B5821" s="68" t="s">
        <v>2056</v>
      </c>
      <c r="C5821" s="68" t="s">
        <v>2297</v>
      </c>
      <c r="D5821" s="68" t="s">
        <v>2117</v>
      </c>
      <c r="E5821" s="68" t="s">
        <v>2025</v>
      </c>
      <c r="F5821" s="68" t="s">
        <v>2026</v>
      </c>
      <c r="G5821" s="68" t="s">
        <v>1976</v>
      </c>
      <c r="H5821" s="68" t="s">
        <v>1977</v>
      </c>
      <c r="I5821" s="68">
        <v>9</v>
      </c>
      <c r="J5821" s="68" t="s">
        <v>2296</v>
      </c>
      <c r="K5821" s="68">
        <v>3</v>
      </c>
      <c r="L5821" s="68">
        <v>0.76</v>
      </c>
      <c r="M5821" s="68" t="s">
        <v>1960</v>
      </c>
      <c r="N5821" s="143">
        <f>IF(対応ガラス検索!$E$2="-","",IF(対応ガラス検索!$E$2&gt;=K5821,MAX($N$2:N5820)+1,""))</f>
        <v>5820</v>
      </c>
      <c r="O5821" s="143" t="str">
        <f>IF(対応ガラス検索!$E$2="-","",IF(L5821&lt;=0.65,MAX($O$2:O5820)+1,""))</f>
        <v/>
      </c>
      <c r="P5821" s="144"/>
      <c r="Q5821" s="145"/>
    </row>
    <row r="5822" spans="1:17" x14ac:dyDescent="0.4">
      <c r="A5822" s="68">
        <v>5821</v>
      </c>
      <c r="B5822" s="68" t="s">
        <v>2056</v>
      </c>
      <c r="C5822" s="68" t="s">
        <v>2297</v>
      </c>
      <c r="D5822" s="68" t="s">
        <v>2117</v>
      </c>
      <c r="E5822" s="68" t="s">
        <v>2025</v>
      </c>
      <c r="F5822" s="68" t="s">
        <v>2026</v>
      </c>
      <c r="G5822" s="68" t="s">
        <v>1976</v>
      </c>
      <c r="H5822" s="68" t="s">
        <v>1977</v>
      </c>
      <c r="I5822" s="68">
        <v>10</v>
      </c>
      <c r="J5822" s="68" t="s">
        <v>2296</v>
      </c>
      <c r="K5822" s="68">
        <v>3</v>
      </c>
      <c r="L5822" s="68">
        <v>0.76</v>
      </c>
      <c r="M5822" s="68" t="s">
        <v>1960</v>
      </c>
      <c r="N5822" s="143">
        <f>IF(対応ガラス検索!$E$2="-","",IF(対応ガラス検索!$E$2&gt;=K5822,MAX($N$2:N5821)+1,""))</f>
        <v>5821</v>
      </c>
      <c r="O5822" s="143" t="str">
        <f>IF(対応ガラス検索!$E$2="-","",IF(L5822&lt;=0.65,MAX($O$2:O5821)+1,""))</f>
        <v/>
      </c>
      <c r="P5822" s="144"/>
      <c r="Q5822" s="145"/>
    </row>
    <row r="5823" spans="1:17" x14ac:dyDescent="0.4">
      <c r="A5823" s="68">
        <v>5822</v>
      </c>
      <c r="B5823" s="68" t="s">
        <v>2056</v>
      </c>
      <c r="C5823" s="68" t="s">
        <v>2297</v>
      </c>
      <c r="D5823" s="68" t="s">
        <v>2117</v>
      </c>
      <c r="E5823" s="68" t="s">
        <v>2025</v>
      </c>
      <c r="F5823" s="68" t="s">
        <v>2026</v>
      </c>
      <c r="G5823" s="68" t="s">
        <v>1976</v>
      </c>
      <c r="H5823" s="68" t="s">
        <v>1977</v>
      </c>
      <c r="I5823" s="68">
        <v>11</v>
      </c>
      <c r="J5823" s="68" t="s">
        <v>2296</v>
      </c>
      <c r="K5823" s="68">
        <v>2.9</v>
      </c>
      <c r="L5823" s="68">
        <v>0.76</v>
      </c>
      <c r="M5823" s="68" t="s">
        <v>1960</v>
      </c>
      <c r="N5823" s="143">
        <f>IF(対応ガラス検索!$E$2="-","",IF(対応ガラス検索!$E$2&gt;=K5823,MAX($N$2:N5822)+1,""))</f>
        <v>5822</v>
      </c>
      <c r="O5823" s="143" t="str">
        <f>IF(対応ガラス検索!$E$2="-","",IF(L5823&lt;=0.65,MAX($O$2:O5822)+1,""))</f>
        <v/>
      </c>
      <c r="P5823" s="144"/>
      <c r="Q5823" s="145"/>
    </row>
    <row r="5824" spans="1:17" x14ac:dyDescent="0.4">
      <c r="A5824" s="68">
        <v>5823</v>
      </c>
      <c r="B5824" s="68" t="s">
        <v>2056</v>
      </c>
      <c r="C5824" s="68" t="s">
        <v>2297</v>
      </c>
      <c r="D5824" s="68" t="s">
        <v>2117</v>
      </c>
      <c r="E5824" s="68" t="s">
        <v>2025</v>
      </c>
      <c r="F5824" s="68" t="s">
        <v>2026</v>
      </c>
      <c r="G5824" s="68" t="s">
        <v>1976</v>
      </c>
      <c r="H5824" s="68" t="s">
        <v>1977</v>
      </c>
      <c r="I5824" s="68">
        <v>12</v>
      </c>
      <c r="J5824" s="68" t="s">
        <v>2296</v>
      </c>
      <c r="K5824" s="68">
        <v>2.9</v>
      </c>
      <c r="L5824" s="68">
        <v>0.76</v>
      </c>
      <c r="M5824" s="68" t="s">
        <v>1960</v>
      </c>
      <c r="N5824" s="143">
        <f>IF(対応ガラス検索!$E$2="-","",IF(対応ガラス検索!$E$2&gt;=K5824,MAX($N$2:N5823)+1,""))</f>
        <v>5823</v>
      </c>
      <c r="O5824" s="143" t="str">
        <f>IF(対応ガラス検索!$E$2="-","",IF(L5824&lt;=0.65,MAX($O$2:O5823)+1,""))</f>
        <v/>
      </c>
      <c r="P5824" s="144"/>
      <c r="Q5824" s="145"/>
    </row>
    <row r="5825" spans="1:17" x14ac:dyDescent="0.4">
      <c r="A5825" s="68">
        <v>5824</v>
      </c>
      <c r="B5825" s="68" t="s">
        <v>2056</v>
      </c>
      <c r="C5825" s="68" t="s">
        <v>2297</v>
      </c>
      <c r="D5825" s="68" t="s">
        <v>2119</v>
      </c>
      <c r="E5825" s="68" t="s">
        <v>2025</v>
      </c>
      <c r="F5825" s="68" t="s">
        <v>2026</v>
      </c>
      <c r="G5825" s="68" t="s">
        <v>2010</v>
      </c>
      <c r="H5825" s="68" t="s">
        <v>2011</v>
      </c>
      <c r="I5825" s="68">
        <v>6</v>
      </c>
      <c r="J5825" s="68" t="s">
        <v>2296</v>
      </c>
      <c r="K5825" s="68">
        <v>3.3</v>
      </c>
      <c r="L5825" s="68">
        <v>0.76</v>
      </c>
      <c r="M5825" s="68" t="s">
        <v>1960</v>
      </c>
      <c r="N5825" s="143">
        <f>IF(対応ガラス検索!$E$2="-","",IF(対応ガラス検索!$E$2&gt;=K5825,MAX($N$2:N5824)+1,""))</f>
        <v>5824</v>
      </c>
      <c r="O5825" s="143" t="str">
        <f>IF(対応ガラス検索!$E$2="-","",IF(L5825&lt;=0.65,MAX($O$2:O5824)+1,""))</f>
        <v/>
      </c>
      <c r="P5825" s="144"/>
      <c r="Q5825" s="145"/>
    </row>
    <row r="5826" spans="1:17" x14ac:dyDescent="0.4">
      <c r="A5826" s="68">
        <v>5825</v>
      </c>
      <c r="B5826" s="68" t="s">
        <v>2056</v>
      </c>
      <c r="C5826" s="68" t="s">
        <v>2297</v>
      </c>
      <c r="D5826" s="68" t="s">
        <v>2119</v>
      </c>
      <c r="E5826" s="68" t="s">
        <v>2025</v>
      </c>
      <c r="F5826" s="68" t="s">
        <v>2026</v>
      </c>
      <c r="G5826" s="68" t="s">
        <v>2010</v>
      </c>
      <c r="H5826" s="68" t="s">
        <v>2011</v>
      </c>
      <c r="I5826" s="68">
        <v>7</v>
      </c>
      <c r="J5826" s="68" t="s">
        <v>2296</v>
      </c>
      <c r="K5826" s="142">
        <v>3.2</v>
      </c>
      <c r="L5826" s="68">
        <v>0.76</v>
      </c>
      <c r="M5826" s="68" t="s">
        <v>1960</v>
      </c>
      <c r="N5826" s="143">
        <f>IF(対応ガラス検索!$E$2="-","",IF(対応ガラス検索!$E$2&gt;=K5826,MAX($N$2:N5825)+1,""))</f>
        <v>5825</v>
      </c>
      <c r="O5826" s="143" t="str">
        <f>IF(対応ガラス検索!$E$2="-","",IF(L5826&lt;=0.65,MAX($O$2:O5825)+1,""))</f>
        <v/>
      </c>
      <c r="P5826" s="144"/>
      <c r="Q5826" s="145"/>
    </row>
    <row r="5827" spans="1:17" x14ac:dyDescent="0.4">
      <c r="A5827" s="68">
        <v>5826</v>
      </c>
      <c r="B5827" s="68" t="s">
        <v>2056</v>
      </c>
      <c r="C5827" s="68" t="s">
        <v>2297</v>
      </c>
      <c r="D5827" s="68" t="s">
        <v>2119</v>
      </c>
      <c r="E5827" s="68" t="s">
        <v>2025</v>
      </c>
      <c r="F5827" s="68" t="s">
        <v>2026</v>
      </c>
      <c r="G5827" s="68" t="s">
        <v>2010</v>
      </c>
      <c r="H5827" s="68" t="s">
        <v>2011</v>
      </c>
      <c r="I5827" s="68">
        <v>8</v>
      </c>
      <c r="J5827" s="68" t="s">
        <v>2296</v>
      </c>
      <c r="K5827" s="68">
        <v>3.1</v>
      </c>
      <c r="L5827" s="68">
        <v>0.76</v>
      </c>
      <c r="M5827" s="68" t="s">
        <v>1960</v>
      </c>
      <c r="N5827" s="143">
        <f>IF(対応ガラス検索!$E$2="-","",IF(対応ガラス検索!$E$2&gt;=K5827,MAX($N$2:N5826)+1,""))</f>
        <v>5826</v>
      </c>
      <c r="O5827" s="143" t="str">
        <f>IF(対応ガラス検索!$E$2="-","",IF(L5827&lt;=0.65,MAX($O$2:O5826)+1,""))</f>
        <v/>
      </c>
      <c r="P5827" s="144"/>
      <c r="Q5827" s="145"/>
    </row>
    <row r="5828" spans="1:17" x14ac:dyDescent="0.4">
      <c r="A5828" s="68">
        <v>5827</v>
      </c>
      <c r="B5828" s="68" t="s">
        <v>2056</v>
      </c>
      <c r="C5828" s="68" t="s">
        <v>2297</v>
      </c>
      <c r="D5828" s="68" t="s">
        <v>2119</v>
      </c>
      <c r="E5828" s="68" t="s">
        <v>2025</v>
      </c>
      <c r="F5828" s="68" t="s">
        <v>2026</v>
      </c>
      <c r="G5828" s="68" t="s">
        <v>2010</v>
      </c>
      <c r="H5828" s="68" t="s">
        <v>2011</v>
      </c>
      <c r="I5828" s="68">
        <v>9</v>
      </c>
      <c r="J5828" s="68" t="s">
        <v>2296</v>
      </c>
      <c r="K5828" s="68">
        <v>3</v>
      </c>
      <c r="L5828" s="68">
        <v>0.76</v>
      </c>
      <c r="M5828" s="68" t="s">
        <v>1960</v>
      </c>
      <c r="N5828" s="143">
        <f>IF(対応ガラス検索!$E$2="-","",IF(対応ガラス検索!$E$2&gt;=K5828,MAX($N$2:N5827)+1,""))</f>
        <v>5827</v>
      </c>
      <c r="O5828" s="143" t="str">
        <f>IF(対応ガラス検索!$E$2="-","",IF(L5828&lt;=0.65,MAX($O$2:O5827)+1,""))</f>
        <v/>
      </c>
      <c r="P5828" s="144"/>
      <c r="Q5828" s="145"/>
    </row>
    <row r="5829" spans="1:17" x14ac:dyDescent="0.4">
      <c r="A5829" s="68">
        <v>5828</v>
      </c>
      <c r="B5829" s="68" t="s">
        <v>2056</v>
      </c>
      <c r="C5829" s="68" t="s">
        <v>2297</v>
      </c>
      <c r="D5829" s="68" t="s">
        <v>2119</v>
      </c>
      <c r="E5829" s="68" t="s">
        <v>2025</v>
      </c>
      <c r="F5829" s="68" t="s">
        <v>2026</v>
      </c>
      <c r="G5829" s="68" t="s">
        <v>2010</v>
      </c>
      <c r="H5829" s="68" t="s">
        <v>2011</v>
      </c>
      <c r="I5829" s="68">
        <v>10</v>
      </c>
      <c r="J5829" s="68" t="s">
        <v>2296</v>
      </c>
      <c r="K5829" s="68">
        <v>3</v>
      </c>
      <c r="L5829" s="68">
        <v>0.76</v>
      </c>
      <c r="M5829" s="68" t="s">
        <v>1960</v>
      </c>
      <c r="N5829" s="143">
        <f>IF(対応ガラス検索!$E$2="-","",IF(対応ガラス検索!$E$2&gt;=K5829,MAX($N$2:N5828)+1,""))</f>
        <v>5828</v>
      </c>
      <c r="O5829" s="143" t="str">
        <f>IF(対応ガラス検索!$E$2="-","",IF(L5829&lt;=0.65,MAX($O$2:O5828)+1,""))</f>
        <v/>
      </c>
      <c r="P5829" s="144"/>
      <c r="Q5829" s="145"/>
    </row>
    <row r="5830" spans="1:17" x14ac:dyDescent="0.4">
      <c r="A5830" s="68">
        <v>5829</v>
      </c>
      <c r="B5830" s="68" t="s">
        <v>2056</v>
      </c>
      <c r="C5830" s="68" t="s">
        <v>2297</v>
      </c>
      <c r="D5830" s="68" t="s">
        <v>2119</v>
      </c>
      <c r="E5830" s="68" t="s">
        <v>2025</v>
      </c>
      <c r="F5830" s="68" t="s">
        <v>2026</v>
      </c>
      <c r="G5830" s="68" t="s">
        <v>2010</v>
      </c>
      <c r="H5830" s="68" t="s">
        <v>2011</v>
      </c>
      <c r="I5830" s="68">
        <v>11</v>
      </c>
      <c r="J5830" s="68" t="s">
        <v>2296</v>
      </c>
      <c r="K5830" s="68">
        <v>2.9</v>
      </c>
      <c r="L5830" s="68">
        <v>0.76</v>
      </c>
      <c r="M5830" s="68" t="s">
        <v>1960</v>
      </c>
      <c r="N5830" s="143">
        <f>IF(対応ガラス検索!$E$2="-","",IF(対応ガラス検索!$E$2&gt;=K5830,MAX($N$2:N5829)+1,""))</f>
        <v>5829</v>
      </c>
      <c r="O5830" s="143" t="str">
        <f>IF(対応ガラス検索!$E$2="-","",IF(L5830&lt;=0.65,MAX($O$2:O5829)+1,""))</f>
        <v/>
      </c>
      <c r="P5830" s="144"/>
      <c r="Q5830" s="145"/>
    </row>
    <row r="5831" spans="1:17" x14ac:dyDescent="0.4">
      <c r="A5831" s="68">
        <v>5830</v>
      </c>
      <c r="B5831" s="68" t="s">
        <v>2056</v>
      </c>
      <c r="C5831" s="68" t="s">
        <v>2297</v>
      </c>
      <c r="D5831" s="68" t="s">
        <v>2119</v>
      </c>
      <c r="E5831" s="68" t="s">
        <v>2025</v>
      </c>
      <c r="F5831" s="68" t="s">
        <v>2026</v>
      </c>
      <c r="G5831" s="68" t="s">
        <v>2010</v>
      </c>
      <c r="H5831" s="68" t="s">
        <v>2011</v>
      </c>
      <c r="I5831" s="68">
        <v>12</v>
      </c>
      <c r="J5831" s="68" t="s">
        <v>2296</v>
      </c>
      <c r="K5831" s="142">
        <v>2.9</v>
      </c>
      <c r="L5831" s="68">
        <v>0.76</v>
      </c>
      <c r="M5831" s="68" t="s">
        <v>1960</v>
      </c>
      <c r="N5831" s="143">
        <f>IF(対応ガラス検索!$E$2="-","",IF(対応ガラス検索!$E$2&gt;=K5831,MAX($N$2:N5830)+1,""))</f>
        <v>5830</v>
      </c>
      <c r="O5831" s="143" t="str">
        <f>IF(対応ガラス検索!$E$2="-","",IF(L5831&lt;=0.65,MAX($O$2:O5830)+1,""))</f>
        <v/>
      </c>
      <c r="P5831" s="144"/>
      <c r="Q5831" s="145"/>
    </row>
    <row r="5832" spans="1:17" x14ac:dyDescent="0.4">
      <c r="A5832" s="68">
        <v>5831</v>
      </c>
      <c r="B5832" s="68" t="s">
        <v>2056</v>
      </c>
      <c r="C5832" s="68" t="s">
        <v>2297</v>
      </c>
      <c r="D5832" s="68" t="s">
        <v>2120</v>
      </c>
      <c r="E5832" s="68" t="s">
        <v>2025</v>
      </c>
      <c r="F5832" s="68" t="s">
        <v>2026</v>
      </c>
      <c r="G5832" s="68" t="s">
        <v>2025</v>
      </c>
      <c r="H5832" s="68" t="s">
        <v>2026</v>
      </c>
      <c r="I5832" s="68">
        <v>7</v>
      </c>
      <c r="J5832" s="68" t="s">
        <v>2296</v>
      </c>
      <c r="K5832" s="68">
        <v>3.2</v>
      </c>
      <c r="L5832" s="68">
        <v>0.77</v>
      </c>
      <c r="M5832" s="68" t="s">
        <v>1960</v>
      </c>
      <c r="N5832" s="143">
        <f>IF(対応ガラス検索!$E$2="-","",IF(対応ガラス検索!$E$2&gt;=K5832,MAX($N$2:N5831)+1,""))</f>
        <v>5831</v>
      </c>
      <c r="O5832" s="143" t="str">
        <f>IF(対応ガラス検索!$E$2="-","",IF(L5832&lt;=0.65,MAX($O$2:O5831)+1,""))</f>
        <v/>
      </c>
      <c r="P5832" s="144"/>
      <c r="Q5832" s="145"/>
    </row>
    <row r="5833" spans="1:17" x14ac:dyDescent="0.4">
      <c r="A5833" s="68">
        <v>5832</v>
      </c>
      <c r="B5833" s="68" t="s">
        <v>2056</v>
      </c>
      <c r="C5833" s="68" t="s">
        <v>2297</v>
      </c>
      <c r="D5833" s="68" t="s">
        <v>2120</v>
      </c>
      <c r="E5833" s="68" t="s">
        <v>2025</v>
      </c>
      <c r="F5833" s="68" t="s">
        <v>2026</v>
      </c>
      <c r="G5833" s="68" t="s">
        <v>2025</v>
      </c>
      <c r="H5833" s="68" t="s">
        <v>2026</v>
      </c>
      <c r="I5833" s="68">
        <v>8</v>
      </c>
      <c r="J5833" s="68" t="s">
        <v>2296</v>
      </c>
      <c r="K5833" s="68">
        <v>3.1</v>
      </c>
      <c r="L5833" s="68">
        <v>0.77</v>
      </c>
      <c r="M5833" s="68" t="s">
        <v>1960</v>
      </c>
      <c r="N5833" s="143">
        <f>IF(対応ガラス検索!$E$2="-","",IF(対応ガラス検索!$E$2&gt;=K5833,MAX($N$2:N5832)+1,""))</f>
        <v>5832</v>
      </c>
      <c r="O5833" s="143" t="str">
        <f>IF(対応ガラス検索!$E$2="-","",IF(L5833&lt;=0.65,MAX($O$2:O5832)+1,""))</f>
        <v/>
      </c>
      <c r="P5833" s="144"/>
      <c r="Q5833" s="145"/>
    </row>
    <row r="5834" spans="1:17" x14ac:dyDescent="0.4">
      <c r="A5834" s="68">
        <v>5833</v>
      </c>
      <c r="B5834" s="68" t="s">
        <v>2056</v>
      </c>
      <c r="C5834" s="68" t="s">
        <v>2297</v>
      </c>
      <c r="D5834" s="68" t="s">
        <v>2120</v>
      </c>
      <c r="E5834" s="68" t="s">
        <v>2025</v>
      </c>
      <c r="F5834" s="68" t="s">
        <v>2026</v>
      </c>
      <c r="G5834" s="68" t="s">
        <v>2025</v>
      </c>
      <c r="H5834" s="68" t="s">
        <v>2026</v>
      </c>
      <c r="I5834" s="68">
        <v>9</v>
      </c>
      <c r="J5834" s="68" t="s">
        <v>2296</v>
      </c>
      <c r="K5834" s="68">
        <v>3</v>
      </c>
      <c r="L5834" s="68">
        <v>0.77</v>
      </c>
      <c r="M5834" s="68" t="s">
        <v>1960</v>
      </c>
      <c r="N5834" s="143">
        <f>IF(対応ガラス検索!$E$2="-","",IF(対応ガラス検索!$E$2&gt;=K5834,MAX($N$2:N5833)+1,""))</f>
        <v>5833</v>
      </c>
      <c r="O5834" s="143" t="str">
        <f>IF(対応ガラス検索!$E$2="-","",IF(L5834&lt;=0.65,MAX($O$2:O5833)+1,""))</f>
        <v/>
      </c>
      <c r="P5834" s="144"/>
      <c r="Q5834" s="145"/>
    </row>
    <row r="5835" spans="1:17" x14ac:dyDescent="0.4">
      <c r="A5835" s="68">
        <v>5834</v>
      </c>
      <c r="B5835" s="68" t="s">
        <v>2056</v>
      </c>
      <c r="C5835" s="68" t="s">
        <v>2297</v>
      </c>
      <c r="D5835" s="68" t="s">
        <v>2120</v>
      </c>
      <c r="E5835" s="68" t="s">
        <v>2025</v>
      </c>
      <c r="F5835" s="68" t="s">
        <v>2026</v>
      </c>
      <c r="G5835" s="68" t="s">
        <v>2025</v>
      </c>
      <c r="H5835" s="68" t="s">
        <v>2026</v>
      </c>
      <c r="I5835" s="68">
        <v>10</v>
      </c>
      <c r="J5835" s="68" t="s">
        <v>2296</v>
      </c>
      <c r="K5835" s="68">
        <v>3</v>
      </c>
      <c r="L5835" s="68">
        <v>0.77</v>
      </c>
      <c r="M5835" s="68" t="s">
        <v>1960</v>
      </c>
      <c r="N5835" s="143">
        <f>IF(対応ガラス検索!$E$2="-","",IF(対応ガラス検索!$E$2&gt;=K5835,MAX($N$2:N5834)+1,""))</f>
        <v>5834</v>
      </c>
      <c r="O5835" s="143" t="str">
        <f>IF(対応ガラス検索!$E$2="-","",IF(L5835&lt;=0.65,MAX($O$2:O5834)+1,""))</f>
        <v/>
      </c>
      <c r="P5835" s="144"/>
      <c r="Q5835" s="145"/>
    </row>
    <row r="5836" spans="1:17" x14ac:dyDescent="0.4">
      <c r="A5836" s="68">
        <v>5835</v>
      </c>
      <c r="B5836" s="68" t="s">
        <v>2056</v>
      </c>
      <c r="C5836" s="68" t="s">
        <v>2297</v>
      </c>
      <c r="D5836" s="68" t="s">
        <v>2120</v>
      </c>
      <c r="E5836" s="68" t="s">
        <v>2025</v>
      </c>
      <c r="F5836" s="68" t="s">
        <v>2026</v>
      </c>
      <c r="G5836" s="68" t="s">
        <v>2025</v>
      </c>
      <c r="H5836" s="68" t="s">
        <v>2026</v>
      </c>
      <c r="I5836" s="68">
        <v>11</v>
      </c>
      <c r="J5836" s="68" t="s">
        <v>2296</v>
      </c>
      <c r="K5836" s="68">
        <v>2.9</v>
      </c>
      <c r="L5836" s="68">
        <v>0.77</v>
      </c>
      <c r="M5836" s="68" t="s">
        <v>1960</v>
      </c>
      <c r="N5836" s="143">
        <f>IF(対応ガラス検索!$E$2="-","",IF(対応ガラス検索!$E$2&gt;=K5836,MAX($N$2:N5835)+1,""))</f>
        <v>5835</v>
      </c>
      <c r="O5836" s="143" t="str">
        <f>IF(対応ガラス検索!$E$2="-","",IF(L5836&lt;=0.65,MAX($O$2:O5835)+1,""))</f>
        <v/>
      </c>
      <c r="P5836" s="144"/>
      <c r="Q5836" s="145"/>
    </row>
    <row r="5837" spans="1:17" x14ac:dyDescent="0.4">
      <c r="A5837" s="68">
        <v>5836</v>
      </c>
      <c r="B5837" s="68" t="s">
        <v>2056</v>
      </c>
      <c r="C5837" s="68" t="s">
        <v>2297</v>
      </c>
      <c r="D5837" s="68" t="s">
        <v>2120</v>
      </c>
      <c r="E5837" s="68" t="s">
        <v>2025</v>
      </c>
      <c r="F5837" s="68" t="s">
        <v>2026</v>
      </c>
      <c r="G5837" s="68" t="s">
        <v>2025</v>
      </c>
      <c r="H5837" s="68" t="s">
        <v>2026</v>
      </c>
      <c r="I5837" s="68">
        <v>12</v>
      </c>
      <c r="J5837" s="68" t="s">
        <v>2296</v>
      </c>
      <c r="K5837" s="68">
        <v>2.9</v>
      </c>
      <c r="L5837" s="68">
        <v>0.77</v>
      </c>
      <c r="M5837" s="68" t="s">
        <v>1960</v>
      </c>
      <c r="N5837" s="143">
        <f>IF(対応ガラス検索!$E$2="-","",IF(対応ガラス検索!$E$2&gt;=K5837,MAX($N$2:N5836)+1,""))</f>
        <v>5836</v>
      </c>
      <c r="O5837" s="143" t="str">
        <f>IF(対応ガラス検索!$E$2="-","",IF(L5837&lt;=0.65,MAX($O$2:O5836)+1,""))</f>
        <v/>
      </c>
      <c r="P5837" s="144"/>
      <c r="Q5837" s="145"/>
    </row>
    <row r="5838" spans="1:17" x14ac:dyDescent="0.4">
      <c r="A5838" s="68">
        <v>5837</v>
      </c>
      <c r="B5838" s="68" t="s">
        <v>2056</v>
      </c>
      <c r="C5838" s="68" t="s">
        <v>2297</v>
      </c>
      <c r="D5838" s="68" t="s">
        <v>2120</v>
      </c>
      <c r="E5838" s="68" t="s">
        <v>2025</v>
      </c>
      <c r="F5838" s="68" t="s">
        <v>2026</v>
      </c>
      <c r="G5838" s="68" t="s">
        <v>2025</v>
      </c>
      <c r="H5838" s="68" t="s">
        <v>2026</v>
      </c>
      <c r="I5838" s="68">
        <v>13</v>
      </c>
      <c r="J5838" s="68" t="s">
        <v>2296</v>
      </c>
      <c r="K5838" s="68">
        <v>2.8</v>
      </c>
      <c r="L5838" s="68">
        <v>0.77</v>
      </c>
      <c r="M5838" s="68" t="s">
        <v>1960</v>
      </c>
      <c r="N5838" s="143">
        <f>IF(対応ガラス検索!$E$2="-","",IF(対応ガラス検索!$E$2&gt;=K5838,MAX($N$2:N5837)+1,""))</f>
        <v>5837</v>
      </c>
      <c r="O5838" s="143" t="str">
        <f>IF(対応ガラス検索!$E$2="-","",IF(L5838&lt;=0.65,MAX($O$2:O5837)+1,""))</f>
        <v/>
      </c>
      <c r="P5838" s="144"/>
      <c r="Q5838" s="145"/>
    </row>
    <row r="5839" spans="1:17" x14ac:dyDescent="0.4">
      <c r="A5839" s="68">
        <v>5838</v>
      </c>
      <c r="B5839" s="68" t="s">
        <v>2056</v>
      </c>
      <c r="C5839" s="68" t="s">
        <v>2297</v>
      </c>
      <c r="D5839" s="68" t="s">
        <v>2120</v>
      </c>
      <c r="E5839" s="68" t="s">
        <v>2025</v>
      </c>
      <c r="F5839" s="68" t="s">
        <v>2026</v>
      </c>
      <c r="G5839" s="68" t="s">
        <v>2025</v>
      </c>
      <c r="H5839" s="68" t="s">
        <v>2026</v>
      </c>
      <c r="I5839" s="68">
        <v>14</v>
      </c>
      <c r="J5839" s="68" t="s">
        <v>2296</v>
      </c>
      <c r="K5839" s="142">
        <v>2.8</v>
      </c>
      <c r="L5839" s="68">
        <v>0.77</v>
      </c>
      <c r="M5839" s="68" t="s">
        <v>1960</v>
      </c>
      <c r="N5839" s="143">
        <f>IF(対応ガラス検索!$E$2="-","",IF(対応ガラス検索!$E$2&gt;=K5839,MAX($N$2:N5838)+1,""))</f>
        <v>5838</v>
      </c>
      <c r="O5839" s="143" t="str">
        <f>IF(対応ガラス検索!$E$2="-","",IF(L5839&lt;=0.65,MAX($O$2:O5838)+1,""))</f>
        <v/>
      </c>
      <c r="P5839" s="144"/>
      <c r="Q5839" s="145"/>
    </row>
    <row r="5840" spans="1:17" x14ac:dyDescent="0.4">
      <c r="A5840" s="68">
        <v>5839</v>
      </c>
      <c r="B5840" s="68" t="s">
        <v>2056</v>
      </c>
      <c r="C5840" s="68" t="s">
        <v>2297</v>
      </c>
      <c r="D5840" s="68" t="s">
        <v>2121</v>
      </c>
      <c r="E5840" s="68" t="s">
        <v>2025</v>
      </c>
      <c r="F5840" s="68" t="s">
        <v>2026</v>
      </c>
      <c r="G5840" s="68" t="s">
        <v>2032</v>
      </c>
      <c r="H5840" s="68" t="s">
        <v>2033</v>
      </c>
      <c r="I5840" s="68">
        <v>6</v>
      </c>
      <c r="J5840" s="68" t="s">
        <v>2296</v>
      </c>
      <c r="K5840" s="68">
        <v>3.3</v>
      </c>
      <c r="L5840" s="68">
        <v>0.74</v>
      </c>
      <c r="M5840" s="68" t="s">
        <v>1960</v>
      </c>
      <c r="N5840" s="143">
        <f>IF(対応ガラス検索!$E$2="-","",IF(対応ガラス検索!$E$2&gt;=K5840,MAX($N$2:N5839)+1,""))</f>
        <v>5839</v>
      </c>
      <c r="O5840" s="143" t="str">
        <f>IF(対応ガラス検索!$E$2="-","",IF(L5840&lt;=0.65,MAX($O$2:O5839)+1,""))</f>
        <v/>
      </c>
      <c r="P5840" s="144"/>
      <c r="Q5840" s="145"/>
    </row>
    <row r="5841" spans="1:17" x14ac:dyDescent="0.4">
      <c r="A5841" s="68">
        <v>5840</v>
      </c>
      <c r="B5841" s="68" t="s">
        <v>2056</v>
      </c>
      <c r="C5841" s="68" t="s">
        <v>2297</v>
      </c>
      <c r="D5841" s="68" t="s">
        <v>2121</v>
      </c>
      <c r="E5841" s="68" t="s">
        <v>2025</v>
      </c>
      <c r="F5841" s="68" t="s">
        <v>2026</v>
      </c>
      <c r="G5841" s="68" t="s">
        <v>2032</v>
      </c>
      <c r="H5841" s="68" t="s">
        <v>2033</v>
      </c>
      <c r="I5841" s="68">
        <v>7</v>
      </c>
      <c r="J5841" s="68" t="s">
        <v>2296</v>
      </c>
      <c r="K5841" s="68">
        <v>3.1</v>
      </c>
      <c r="L5841" s="68">
        <v>0.74</v>
      </c>
      <c r="M5841" s="68" t="s">
        <v>1960</v>
      </c>
      <c r="N5841" s="143">
        <f>IF(対応ガラス検索!$E$2="-","",IF(対応ガラス検索!$E$2&gt;=K5841,MAX($N$2:N5840)+1,""))</f>
        <v>5840</v>
      </c>
      <c r="O5841" s="143" t="str">
        <f>IF(対応ガラス検索!$E$2="-","",IF(L5841&lt;=0.65,MAX($O$2:O5840)+1,""))</f>
        <v/>
      </c>
      <c r="P5841" s="144"/>
      <c r="Q5841" s="145"/>
    </row>
    <row r="5842" spans="1:17" x14ac:dyDescent="0.4">
      <c r="A5842" s="68">
        <v>5841</v>
      </c>
      <c r="B5842" s="68" t="s">
        <v>2056</v>
      </c>
      <c r="C5842" s="68" t="s">
        <v>2297</v>
      </c>
      <c r="D5842" s="68" t="s">
        <v>2121</v>
      </c>
      <c r="E5842" s="68" t="s">
        <v>2025</v>
      </c>
      <c r="F5842" s="68" t="s">
        <v>2026</v>
      </c>
      <c r="G5842" s="68" t="s">
        <v>2032</v>
      </c>
      <c r="H5842" s="68" t="s">
        <v>2033</v>
      </c>
      <c r="I5842" s="68">
        <v>8</v>
      </c>
      <c r="J5842" s="68" t="s">
        <v>2296</v>
      </c>
      <c r="K5842" s="68">
        <v>3.1</v>
      </c>
      <c r="L5842" s="68">
        <v>0.74</v>
      </c>
      <c r="M5842" s="68" t="s">
        <v>1960</v>
      </c>
      <c r="N5842" s="143">
        <f>IF(対応ガラス検索!$E$2="-","",IF(対応ガラス検索!$E$2&gt;=K5842,MAX($N$2:N5841)+1,""))</f>
        <v>5841</v>
      </c>
      <c r="O5842" s="143" t="str">
        <f>IF(対応ガラス検索!$E$2="-","",IF(L5842&lt;=0.65,MAX($O$2:O5841)+1,""))</f>
        <v/>
      </c>
      <c r="P5842" s="144"/>
      <c r="Q5842" s="145"/>
    </row>
    <row r="5843" spans="1:17" x14ac:dyDescent="0.4">
      <c r="A5843" s="68">
        <v>5842</v>
      </c>
      <c r="B5843" s="68" t="s">
        <v>2056</v>
      </c>
      <c r="C5843" s="68" t="s">
        <v>2297</v>
      </c>
      <c r="D5843" s="68" t="s">
        <v>2121</v>
      </c>
      <c r="E5843" s="68" t="s">
        <v>2025</v>
      </c>
      <c r="F5843" s="68" t="s">
        <v>2026</v>
      </c>
      <c r="G5843" s="68" t="s">
        <v>2032</v>
      </c>
      <c r="H5843" s="68" t="s">
        <v>2033</v>
      </c>
      <c r="I5843" s="68">
        <v>9</v>
      </c>
      <c r="J5843" s="68" t="s">
        <v>2296</v>
      </c>
      <c r="K5843" s="68">
        <v>3</v>
      </c>
      <c r="L5843" s="68">
        <v>0.74</v>
      </c>
      <c r="M5843" s="68" t="s">
        <v>1960</v>
      </c>
      <c r="N5843" s="143">
        <f>IF(対応ガラス検索!$E$2="-","",IF(対応ガラス検索!$E$2&gt;=K5843,MAX($N$2:N5842)+1,""))</f>
        <v>5842</v>
      </c>
      <c r="O5843" s="143" t="str">
        <f>IF(対応ガラス検索!$E$2="-","",IF(L5843&lt;=0.65,MAX($O$2:O5842)+1,""))</f>
        <v/>
      </c>
      <c r="P5843" s="144"/>
      <c r="Q5843" s="145"/>
    </row>
    <row r="5844" spans="1:17" x14ac:dyDescent="0.4">
      <c r="A5844" s="68">
        <v>5843</v>
      </c>
      <c r="B5844" s="68" t="s">
        <v>2056</v>
      </c>
      <c r="C5844" s="68" t="s">
        <v>2297</v>
      </c>
      <c r="D5844" s="68" t="s">
        <v>2121</v>
      </c>
      <c r="E5844" s="68" t="s">
        <v>2025</v>
      </c>
      <c r="F5844" s="68" t="s">
        <v>2026</v>
      </c>
      <c r="G5844" s="68" t="s">
        <v>2032</v>
      </c>
      <c r="H5844" s="68" t="s">
        <v>2033</v>
      </c>
      <c r="I5844" s="68">
        <v>10</v>
      </c>
      <c r="J5844" s="68" t="s">
        <v>2296</v>
      </c>
      <c r="K5844" s="142">
        <v>2.9</v>
      </c>
      <c r="L5844" s="68">
        <v>0.74</v>
      </c>
      <c r="M5844" s="68" t="s">
        <v>1960</v>
      </c>
      <c r="N5844" s="143">
        <f>IF(対応ガラス検索!$E$2="-","",IF(対応ガラス検索!$E$2&gt;=K5844,MAX($N$2:N5843)+1,""))</f>
        <v>5843</v>
      </c>
      <c r="O5844" s="143" t="str">
        <f>IF(対応ガラス検索!$E$2="-","",IF(L5844&lt;=0.65,MAX($O$2:O5843)+1,""))</f>
        <v/>
      </c>
      <c r="P5844" s="144"/>
      <c r="Q5844" s="145"/>
    </row>
    <row r="5845" spans="1:17" x14ac:dyDescent="0.4">
      <c r="A5845" s="68">
        <v>5844</v>
      </c>
      <c r="B5845" s="68" t="s">
        <v>2056</v>
      </c>
      <c r="C5845" s="68" t="s">
        <v>2297</v>
      </c>
      <c r="D5845" s="68" t="s">
        <v>2121</v>
      </c>
      <c r="E5845" s="68" t="s">
        <v>2025</v>
      </c>
      <c r="F5845" s="68" t="s">
        <v>2026</v>
      </c>
      <c r="G5845" s="68" t="s">
        <v>2032</v>
      </c>
      <c r="H5845" s="68" t="s">
        <v>2033</v>
      </c>
      <c r="I5845" s="68">
        <v>11</v>
      </c>
      <c r="J5845" s="68" t="s">
        <v>2296</v>
      </c>
      <c r="K5845" s="68">
        <v>2.9</v>
      </c>
      <c r="L5845" s="68">
        <v>0.75</v>
      </c>
      <c r="M5845" s="68" t="s">
        <v>1960</v>
      </c>
      <c r="N5845" s="143">
        <f>IF(対応ガラス検索!$E$2="-","",IF(対応ガラス検索!$E$2&gt;=K5845,MAX($N$2:N5844)+1,""))</f>
        <v>5844</v>
      </c>
      <c r="O5845" s="143" t="str">
        <f>IF(対応ガラス検索!$E$2="-","",IF(L5845&lt;=0.65,MAX($O$2:O5844)+1,""))</f>
        <v/>
      </c>
      <c r="P5845" s="144"/>
      <c r="Q5845" s="145"/>
    </row>
    <row r="5846" spans="1:17" x14ac:dyDescent="0.4">
      <c r="A5846" s="68">
        <v>5845</v>
      </c>
      <c r="B5846" s="68" t="s">
        <v>2056</v>
      </c>
      <c r="C5846" s="68" t="s">
        <v>2297</v>
      </c>
      <c r="D5846" s="68" t="s">
        <v>2121</v>
      </c>
      <c r="E5846" s="68" t="s">
        <v>2025</v>
      </c>
      <c r="F5846" s="68" t="s">
        <v>2026</v>
      </c>
      <c r="G5846" s="68" t="s">
        <v>2032</v>
      </c>
      <c r="H5846" s="68" t="s">
        <v>2033</v>
      </c>
      <c r="I5846" s="68">
        <v>12</v>
      </c>
      <c r="J5846" s="68" t="s">
        <v>2296</v>
      </c>
      <c r="K5846" s="68">
        <v>2.8</v>
      </c>
      <c r="L5846" s="68">
        <v>0.75</v>
      </c>
      <c r="M5846" s="68" t="s">
        <v>1960</v>
      </c>
      <c r="N5846" s="143">
        <f>IF(対応ガラス検索!$E$2="-","",IF(対応ガラス検索!$E$2&gt;=K5846,MAX($N$2:N5845)+1,""))</f>
        <v>5845</v>
      </c>
      <c r="O5846" s="143" t="str">
        <f>IF(対応ガラス検索!$E$2="-","",IF(L5846&lt;=0.65,MAX($O$2:O5845)+1,""))</f>
        <v/>
      </c>
      <c r="P5846" s="144"/>
      <c r="Q5846" s="145"/>
    </row>
    <row r="5847" spans="1:17" x14ac:dyDescent="0.4">
      <c r="A5847" s="68">
        <v>5846</v>
      </c>
      <c r="B5847" s="68" t="s">
        <v>2056</v>
      </c>
      <c r="C5847" s="68" t="s">
        <v>2297</v>
      </c>
      <c r="D5847" s="68" t="s">
        <v>2121</v>
      </c>
      <c r="E5847" s="68" t="s">
        <v>2025</v>
      </c>
      <c r="F5847" s="68" t="s">
        <v>2026</v>
      </c>
      <c r="G5847" s="68" t="s">
        <v>2032</v>
      </c>
      <c r="H5847" s="68" t="s">
        <v>2033</v>
      </c>
      <c r="I5847" s="68">
        <v>13</v>
      </c>
      <c r="J5847" s="68" t="s">
        <v>2296</v>
      </c>
      <c r="K5847" s="68">
        <v>2.8</v>
      </c>
      <c r="L5847" s="68">
        <v>0.75</v>
      </c>
      <c r="M5847" s="68" t="s">
        <v>1960</v>
      </c>
      <c r="N5847" s="143">
        <f>IF(対応ガラス検索!$E$2="-","",IF(対応ガラス検索!$E$2&gt;=K5847,MAX($N$2:N5846)+1,""))</f>
        <v>5846</v>
      </c>
      <c r="O5847" s="143" t="str">
        <f>IF(対応ガラス検索!$E$2="-","",IF(L5847&lt;=0.65,MAX($O$2:O5846)+1,""))</f>
        <v/>
      </c>
      <c r="P5847" s="144"/>
      <c r="Q5847" s="145"/>
    </row>
    <row r="5848" spans="1:17" x14ac:dyDescent="0.4">
      <c r="A5848" s="68">
        <v>5847</v>
      </c>
      <c r="B5848" s="68" t="s">
        <v>2056</v>
      </c>
      <c r="C5848" s="68" t="s">
        <v>2297</v>
      </c>
      <c r="D5848" s="68" t="s">
        <v>2122</v>
      </c>
      <c r="E5848" s="68" t="s">
        <v>2025</v>
      </c>
      <c r="F5848" s="68" t="s">
        <v>2026</v>
      </c>
      <c r="G5848" s="68" t="s">
        <v>2047</v>
      </c>
      <c r="H5848" s="68" t="s">
        <v>2048</v>
      </c>
      <c r="I5848" s="68">
        <v>6</v>
      </c>
      <c r="J5848" s="68" t="s">
        <v>2296</v>
      </c>
      <c r="K5848" s="68">
        <v>3.2</v>
      </c>
      <c r="L5848" s="68">
        <v>0.74</v>
      </c>
      <c r="M5848" s="68" t="s">
        <v>2002</v>
      </c>
      <c r="N5848" s="143">
        <f>IF(対応ガラス検索!$E$2="-","",IF(対応ガラス検索!$E$2&gt;=K5848,MAX($N$2:N5847)+1,""))</f>
        <v>5847</v>
      </c>
      <c r="O5848" s="143" t="str">
        <f>IF(対応ガラス検索!$E$2="-","",IF(L5848&lt;=0.65,MAX($O$2:O5847)+1,""))</f>
        <v/>
      </c>
      <c r="P5848" s="144"/>
      <c r="Q5848" s="145"/>
    </row>
    <row r="5849" spans="1:17" x14ac:dyDescent="0.4">
      <c r="A5849" s="68">
        <v>5848</v>
      </c>
      <c r="B5849" s="68" t="s">
        <v>2056</v>
      </c>
      <c r="C5849" s="68" t="s">
        <v>2297</v>
      </c>
      <c r="D5849" s="68" t="s">
        <v>2122</v>
      </c>
      <c r="E5849" s="68" t="s">
        <v>2025</v>
      </c>
      <c r="F5849" s="68" t="s">
        <v>2026</v>
      </c>
      <c r="G5849" s="68" t="s">
        <v>2047</v>
      </c>
      <c r="H5849" s="68" t="s">
        <v>2048</v>
      </c>
      <c r="I5849" s="68">
        <v>7</v>
      </c>
      <c r="J5849" s="68" t="s">
        <v>2296</v>
      </c>
      <c r="K5849" s="68">
        <v>3.1</v>
      </c>
      <c r="L5849" s="68">
        <v>0.74</v>
      </c>
      <c r="M5849" s="68" t="s">
        <v>2002</v>
      </c>
      <c r="N5849" s="143">
        <f>IF(対応ガラス検索!$E$2="-","",IF(対応ガラス検索!$E$2&gt;=K5849,MAX($N$2:N5848)+1,""))</f>
        <v>5848</v>
      </c>
      <c r="O5849" s="143" t="str">
        <f>IF(対応ガラス検索!$E$2="-","",IF(L5849&lt;=0.65,MAX($O$2:O5848)+1,""))</f>
        <v/>
      </c>
      <c r="P5849" s="144"/>
      <c r="Q5849" s="145"/>
    </row>
    <row r="5850" spans="1:17" x14ac:dyDescent="0.4">
      <c r="A5850" s="68">
        <v>5849</v>
      </c>
      <c r="B5850" s="68" t="s">
        <v>2056</v>
      </c>
      <c r="C5850" s="68" t="s">
        <v>2297</v>
      </c>
      <c r="D5850" s="68" t="s">
        <v>2122</v>
      </c>
      <c r="E5850" s="68" t="s">
        <v>2025</v>
      </c>
      <c r="F5850" s="68" t="s">
        <v>2026</v>
      </c>
      <c r="G5850" s="68" t="s">
        <v>2047</v>
      </c>
      <c r="H5850" s="68" t="s">
        <v>2048</v>
      </c>
      <c r="I5850" s="68">
        <v>8</v>
      </c>
      <c r="J5850" s="68" t="s">
        <v>2296</v>
      </c>
      <c r="K5850" s="68">
        <v>3</v>
      </c>
      <c r="L5850" s="68">
        <v>0.75</v>
      </c>
      <c r="M5850" s="68" t="s">
        <v>2002</v>
      </c>
      <c r="N5850" s="143">
        <f>IF(対応ガラス検索!$E$2="-","",IF(対応ガラス検索!$E$2&gt;=K5850,MAX($N$2:N5849)+1,""))</f>
        <v>5849</v>
      </c>
      <c r="O5850" s="143" t="str">
        <f>IF(対応ガラス検索!$E$2="-","",IF(L5850&lt;=0.65,MAX($O$2:O5849)+1,""))</f>
        <v/>
      </c>
      <c r="P5850" s="144"/>
      <c r="Q5850" s="145"/>
    </row>
    <row r="5851" spans="1:17" x14ac:dyDescent="0.4">
      <c r="A5851" s="68">
        <v>5850</v>
      </c>
      <c r="B5851" s="68" t="s">
        <v>2056</v>
      </c>
      <c r="C5851" s="68" t="s">
        <v>2297</v>
      </c>
      <c r="D5851" s="68" t="s">
        <v>2122</v>
      </c>
      <c r="E5851" s="68" t="s">
        <v>2025</v>
      </c>
      <c r="F5851" s="68" t="s">
        <v>2026</v>
      </c>
      <c r="G5851" s="68" t="s">
        <v>2047</v>
      </c>
      <c r="H5851" s="68" t="s">
        <v>2048</v>
      </c>
      <c r="I5851" s="68">
        <v>9</v>
      </c>
      <c r="J5851" s="68" t="s">
        <v>2296</v>
      </c>
      <c r="K5851" s="68">
        <v>3</v>
      </c>
      <c r="L5851" s="68">
        <v>0.75</v>
      </c>
      <c r="M5851" s="68" t="s">
        <v>2002</v>
      </c>
      <c r="N5851" s="143">
        <f>IF(対応ガラス検索!$E$2="-","",IF(対応ガラス検索!$E$2&gt;=K5851,MAX($N$2:N5850)+1,""))</f>
        <v>5850</v>
      </c>
      <c r="O5851" s="143" t="str">
        <f>IF(対応ガラス検索!$E$2="-","",IF(L5851&lt;=0.65,MAX($O$2:O5850)+1,""))</f>
        <v/>
      </c>
      <c r="P5851" s="144"/>
      <c r="Q5851" s="145"/>
    </row>
    <row r="5852" spans="1:17" x14ac:dyDescent="0.4">
      <c r="A5852" s="68">
        <v>5851</v>
      </c>
      <c r="B5852" s="68" t="s">
        <v>2056</v>
      </c>
      <c r="C5852" s="68" t="s">
        <v>2297</v>
      </c>
      <c r="D5852" s="68" t="s">
        <v>2122</v>
      </c>
      <c r="E5852" s="68" t="s">
        <v>2025</v>
      </c>
      <c r="F5852" s="68" t="s">
        <v>2026</v>
      </c>
      <c r="G5852" s="68" t="s">
        <v>2047</v>
      </c>
      <c r="H5852" s="68" t="s">
        <v>2048</v>
      </c>
      <c r="I5852" s="68">
        <v>10</v>
      </c>
      <c r="J5852" s="68" t="s">
        <v>2296</v>
      </c>
      <c r="K5852" s="142">
        <v>2.9</v>
      </c>
      <c r="L5852" s="68">
        <v>0.75</v>
      </c>
      <c r="M5852" s="68" t="s">
        <v>2002</v>
      </c>
      <c r="N5852" s="143">
        <f>IF(対応ガラス検索!$E$2="-","",IF(対応ガラス検索!$E$2&gt;=K5852,MAX($N$2:N5851)+1,""))</f>
        <v>5851</v>
      </c>
      <c r="O5852" s="143" t="str">
        <f>IF(対応ガラス検索!$E$2="-","",IF(L5852&lt;=0.65,MAX($O$2:O5851)+1,""))</f>
        <v/>
      </c>
      <c r="P5852" s="144"/>
      <c r="Q5852" s="145"/>
    </row>
    <row r="5853" spans="1:17" x14ac:dyDescent="0.4">
      <c r="A5853" s="68">
        <v>5852</v>
      </c>
      <c r="B5853" s="68" t="s">
        <v>2056</v>
      </c>
      <c r="C5853" s="68" t="s">
        <v>2297</v>
      </c>
      <c r="D5853" s="68" t="s">
        <v>2122</v>
      </c>
      <c r="E5853" s="68" t="s">
        <v>2025</v>
      </c>
      <c r="F5853" s="68" t="s">
        <v>2026</v>
      </c>
      <c r="G5853" s="68" t="s">
        <v>2047</v>
      </c>
      <c r="H5853" s="68" t="s">
        <v>2048</v>
      </c>
      <c r="I5853" s="68">
        <v>11</v>
      </c>
      <c r="J5853" s="68" t="s">
        <v>2296</v>
      </c>
      <c r="K5853" s="68">
        <v>2.8</v>
      </c>
      <c r="L5853" s="68">
        <v>0.75</v>
      </c>
      <c r="M5853" s="68" t="s">
        <v>2002</v>
      </c>
      <c r="N5853" s="143">
        <f>IF(対応ガラス検索!$E$2="-","",IF(対応ガラス検索!$E$2&gt;=K5853,MAX($N$2:N5852)+1,""))</f>
        <v>5852</v>
      </c>
      <c r="O5853" s="143" t="str">
        <f>IF(対応ガラス検索!$E$2="-","",IF(L5853&lt;=0.65,MAX($O$2:O5852)+1,""))</f>
        <v/>
      </c>
      <c r="P5853" s="144"/>
      <c r="Q5853" s="145"/>
    </row>
    <row r="5854" spans="1:17" x14ac:dyDescent="0.4">
      <c r="A5854" s="68">
        <v>5853</v>
      </c>
      <c r="B5854" s="68" t="s">
        <v>2056</v>
      </c>
      <c r="C5854" s="68" t="s">
        <v>2297</v>
      </c>
      <c r="D5854" s="68" t="s">
        <v>2122</v>
      </c>
      <c r="E5854" s="68" t="s">
        <v>2025</v>
      </c>
      <c r="F5854" s="68" t="s">
        <v>2026</v>
      </c>
      <c r="G5854" s="68" t="s">
        <v>2047</v>
      </c>
      <c r="H5854" s="68" t="s">
        <v>2048</v>
      </c>
      <c r="I5854" s="68">
        <v>12</v>
      </c>
      <c r="J5854" s="68" t="s">
        <v>2296</v>
      </c>
      <c r="K5854" s="68">
        <v>2.8</v>
      </c>
      <c r="L5854" s="68">
        <v>0.75</v>
      </c>
      <c r="M5854" s="68" t="s">
        <v>2002</v>
      </c>
      <c r="N5854" s="143">
        <f>IF(対応ガラス検索!$E$2="-","",IF(対応ガラス検索!$E$2&gt;=K5854,MAX($N$2:N5853)+1,""))</f>
        <v>5853</v>
      </c>
      <c r="O5854" s="143" t="str">
        <f>IF(対応ガラス検索!$E$2="-","",IF(L5854&lt;=0.65,MAX($O$2:O5853)+1,""))</f>
        <v/>
      </c>
      <c r="P5854" s="144"/>
      <c r="Q5854" s="145"/>
    </row>
    <row r="5855" spans="1:17" x14ac:dyDescent="0.4">
      <c r="A5855" s="68">
        <v>5854</v>
      </c>
      <c r="B5855" s="68" t="s">
        <v>2056</v>
      </c>
      <c r="C5855" s="68" t="s">
        <v>2297</v>
      </c>
      <c r="D5855" s="68" t="s">
        <v>2122</v>
      </c>
      <c r="E5855" s="68" t="s">
        <v>2025</v>
      </c>
      <c r="F5855" s="68" t="s">
        <v>2026</v>
      </c>
      <c r="G5855" s="68" t="s">
        <v>2047</v>
      </c>
      <c r="H5855" s="68" t="s">
        <v>2048</v>
      </c>
      <c r="I5855" s="68">
        <v>13</v>
      </c>
      <c r="J5855" s="68" t="s">
        <v>2296</v>
      </c>
      <c r="K5855" s="68">
        <v>2.8</v>
      </c>
      <c r="L5855" s="68">
        <v>0.75</v>
      </c>
      <c r="M5855" s="68" t="s">
        <v>2002</v>
      </c>
      <c r="N5855" s="143">
        <f>IF(対応ガラス検索!$E$2="-","",IF(対応ガラス検索!$E$2&gt;=K5855,MAX($N$2:N5854)+1,""))</f>
        <v>5854</v>
      </c>
      <c r="O5855" s="143" t="str">
        <f>IF(対応ガラス検索!$E$2="-","",IF(L5855&lt;=0.65,MAX($O$2:O5854)+1,""))</f>
        <v/>
      </c>
      <c r="P5855" s="144"/>
      <c r="Q5855" s="145"/>
    </row>
    <row r="5856" spans="1:17" x14ac:dyDescent="0.4">
      <c r="A5856" s="68">
        <v>5855</v>
      </c>
      <c r="B5856" s="68" t="s">
        <v>2056</v>
      </c>
      <c r="C5856" s="68" t="s">
        <v>2297</v>
      </c>
      <c r="D5856" s="68" t="s">
        <v>2123</v>
      </c>
      <c r="E5856" s="68" t="s">
        <v>2029</v>
      </c>
      <c r="F5856" s="68" t="s">
        <v>2030</v>
      </c>
      <c r="G5856" s="68" t="s">
        <v>1971</v>
      </c>
      <c r="H5856" s="68" t="s">
        <v>1972</v>
      </c>
      <c r="I5856" s="68">
        <v>6</v>
      </c>
      <c r="J5856" s="68" t="s">
        <v>2296</v>
      </c>
      <c r="K5856" s="68">
        <v>3.3</v>
      </c>
      <c r="L5856" s="68">
        <v>0.77</v>
      </c>
      <c r="M5856" s="68" t="s">
        <v>1960</v>
      </c>
      <c r="N5856" s="143">
        <f>IF(対応ガラス検索!$E$2="-","",IF(対応ガラス検索!$E$2&gt;=K5856,MAX($N$2:N5855)+1,""))</f>
        <v>5855</v>
      </c>
      <c r="O5856" s="143" t="str">
        <f>IF(対応ガラス検索!$E$2="-","",IF(L5856&lt;=0.65,MAX($O$2:O5855)+1,""))</f>
        <v/>
      </c>
      <c r="P5856" s="144"/>
      <c r="Q5856" s="145"/>
    </row>
    <row r="5857" spans="1:17" x14ac:dyDescent="0.4">
      <c r="A5857" s="68">
        <v>5856</v>
      </c>
      <c r="B5857" s="68" t="s">
        <v>2056</v>
      </c>
      <c r="C5857" s="68" t="s">
        <v>2297</v>
      </c>
      <c r="D5857" s="68" t="s">
        <v>2123</v>
      </c>
      <c r="E5857" s="68" t="s">
        <v>2029</v>
      </c>
      <c r="F5857" s="68" t="s">
        <v>2030</v>
      </c>
      <c r="G5857" s="68" t="s">
        <v>1971</v>
      </c>
      <c r="H5857" s="68" t="s">
        <v>1972</v>
      </c>
      <c r="I5857" s="68">
        <v>7</v>
      </c>
      <c r="J5857" s="68" t="s">
        <v>2296</v>
      </c>
      <c r="K5857" s="142">
        <v>3.2</v>
      </c>
      <c r="L5857" s="68">
        <v>0.77</v>
      </c>
      <c r="M5857" s="68" t="s">
        <v>1960</v>
      </c>
      <c r="N5857" s="143">
        <f>IF(対応ガラス検索!$E$2="-","",IF(対応ガラス検索!$E$2&gt;=K5857,MAX($N$2:N5856)+1,""))</f>
        <v>5856</v>
      </c>
      <c r="O5857" s="143" t="str">
        <f>IF(対応ガラス検索!$E$2="-","",IF(L5857&lt;=0.65,MAX($O$2:O5856)+1,""))</f>
        <v/>
      </c>
      <c r="P5857" s="144"/>
      <c r="Q5857" s="145"/>
    </row>
    <row r="5858" spans="1:17" x14ac:dyDescent="0.4">
      <c r="A5858" s="68">
        <v>5857</v>
      </c>
      <c r="B5858" s="68" t="s">
        <v>2056</v>
      </c>
      <c r="C5858" s="68" t="s">
        <v>2297</v>
      </c>
      <c r="D5858" s="68" t="s">
        <v>2123</v>
      </c>
      <c r="E5858" s="68" t="s">
        <v>2029</v>
      </c>
      <c r="F5858" s="68" t="s">
        <v>2030</v>
      </c>
      <c r="G5858" s="68" t="s">
        <v>1971</v>
      </c>
      <c r="H5858" s="68" t="s">
        <v>1972</v>
      </c>
      <c r="I5858" s="68">
        <v>8</v>
      </c>
      <c r="J5858" s="68" t="s">
        <v>2296</v>
      </c>
      <c r="K5858" s="68">
        <v>3.1</v>
      </c>
      <c r="L5858" s="68">
        <v>0.77</v>
      </c>
      <c r="M5858" s="68" t="s">
        <v>1960</v>
      </c>
      <c r="N5858" s="143">
        <f>IF(対応ガラス検索!$E$2="-","",IF(対応ガラス検索!$E$2&gt;=K5858,MAX($N$2:N5857)+1,""))</f>
        <v>5857</v>
      </c>
      <c r="O5858" s="143" t="str">
        <f>IF(対応ガラス検索!$E$2="-","",IF(L5858&lt;=0.65,MAX($O$2:O5857)+1,""))</f>
        <v/>
      </c>
      <c r="P5858" s="144"/>
      <c r="Q5858" s="145"/>
    </row>
    <row r="5859" spans="1:17" x14ac:dyDescent="0.4">
      <c r="A5859" s="68">
        <v>5858</v>
      </c>
      <c r="B5859" s="68" t="s">
        <v>2056</v>
      </c>
      <c r="C5859" s="68" t="s">
        <v>2297</v>
      </c>
      <c r="D5859" s="68" t="s">
        <v>2123</v>
      </c>
      <c r="E5859" s="68" t="s">
        <v>2029</v>
      </c>
      <c r="F5859" s="68" t="s">
        <v>2030</v>
      </c>
      <c r="G5859" s="68" t="s">
        <v>1971</v>
      </c>
      <c r="H5859" s="68" t="s">
        <v>1972</v>
      </c>
      <c r="I5859" s="68">
        <v>9</v>
      </c>
      <c r="J5859" s="68" t="s">
        <v>2296</v>
      </c>
      <c r="K5859" s="68">
        <v>3</v>
      </c>
      <c r="L5859" s="68">
        <v>0.77</v>
      </c>
      <c r="M5859" s="68" t="s">
        <v>1960</v>
      </c>
      <c r="N5859" s="143">
        <f>IF(対応ガラス検索!$E$2="-","",IF(対応ガラス検索!$E$2&gt;=K5859,MAX($N$2:N5858)+1,""))</f>
        <v>5858</v>
      </c>
      <c r="O5859" s="143" t="str">
        <f>IF(対応ガラス検索!$E$2="-","",IF(L5859&lt;=0.65,MAX($O$2:O5858)+1,""))</f>
        <v/>
      </c>
      <c r="P5859" s="144"/>
      <c r="Q5859" s="145"/>
    </row>
    <row r="5860" spans="1:17" x14ac:dyDescent="0.4">
      <c r="A5860" s="68">
        <v>5859</v>
      </c>
      <c r="B5860" s="68" t="s">
        <v>2056</v>
      </c>
      <c r="C5860" s="68" t="s">
        <v>2297</v>
      </c>
      <c r="D5860" s="68" t="s">
        <v>2123</v>
      </c>
      <c r="E5860" s="68" t="s">
        <v>2029</v>
      </c>
      <c r="F5860" s="68" t="s">
        <v>2030</v>
      </c>
      <c r="G5860" s="68" t="s">
        <v>1971</v>
      </c>
      <c r="H5860" s="68" t="s">
        <v>1972</v>
      </c>
      <c r="I5860" s="68">
        <v>10</v>
      </c>
      <c r="J5860" s="68" t="s">
        <v>2296</v>
      </c>
      <c r="K5860" s="68">
        <v>3</v>
      </c>
      <c r="L5860" s="68">
        <v>0.77</v>
      </c>
      <c r="M5860" s="68" t="s">
        <v>1960</v>
      </c>
      <c r="N5860" s="143">
        <f>IF(対応ガラス検索!$E$2="-","",IF(対応ガラス検索!$E$2&gt;=K5860,MAX($N$2:N5859)+1,""))</f>
        <v>5859</v>
      </c>
      <c r="O5860" s="143" t="str">
        <f>IF(対応ガラス検索!$E$2="-","",IF(L5860&lt;=0.65,MAX($O$2:O5859)+1,""))</f>
        <v/>
      </c>
      <c r="P5860" s="144"/>
      <c r="Q5860" s="145"/>
    </row>
    <row r="5861" spans="1:17" x14ac:dyDescent="0.4">
      <c r="A5861" s="68">
        <v>5860</v>
      </c>
      <c r="B5861" s="68" t="s">
        <v>2056</v>
      </c>
      <c r="C5861" s="68" t="s">
        <v>2297</v>
      </c>
      <c r="D5861" s="68" t="s">
        <v>2123</v>
      </c>
      <c r="E5861" s="68" t="s">
        <v>2029</v>
      </c>
      <c r="F5861" s="68" t="s">
        <v>2030</v>
      </c>
      <c r="G5861" s="68" t="s">
        <v>1971</v>
      </c>
      <c r="H5861" s="68" t="s">
        <v>1972</v>
      </c>
      <c r="I5861" s="68">
        <v>11</v>
      </c>
      <c r="J5861" s="68" t="s">
        <v>2296</v>
      </c>
      <c r="K5861" s="68">
        <v>2.9</v>
      </c>
      <c r="L5861" s="68">
        <v>0.77</v>
      </c>
      <c r="M5861" s="68" t="s">
        <v>1960</v>
      </c>
      <c r="N5861" s="143">
        <f>IF(対応ガラス検索!$E$2="-","",IF(対応ガラス検索!$E$2&gt;=K5861,MAX($N$2:N5860)+1,""))</f>
        <v>5860</v>
      </c>
      <c r="O5861" s="143" t="str">
        <f>IF(対応ガラス検索!$E$2="-","",IF(L5861&lt;=0.65,MAX($O$2:O5860)+1,""))</f>
        <v/>
      </c>
      <c r="P5861" s="144"/>
      <c r="Q5861" s="145"/>
    </row>
    <row r="5862" spans="1:17" x14ac:dyDescent="0.4">
      <c r="A5862" s="68">
        <v>5861</v>
      </c>
      <c r="B5862" s="68" t="s">
        <v>2056</v>
      </c>
      <c r="C5862" s="68" t="s">
        <v>2297</v>
      </c>
      <c r="D5862" s="68" t="s">
        <v>2123</v>
      </c>
      <c r="E5862" s="68" t="s">
        <v>2029</v>
      </c>
      <c r="F5862" s="68" t="s">
        <v>2030</v>
      </c>
      <c r="G5862" s="68" t="s">
        <v>1971</v>
      </c>
      <c r="H5862" s="68" t="s">
        <v>1972</v>
      </c>
      <c r="I5862" s="68">
        <v>12</v>
      </c>
      <c r="J5862" s="68" t="s">
        <v>2296</v>
      </c>
      <c r="K5862" s="68">
        <v>2.9</v>
      </c>
      <c r="L5862" s="68">
        <v>0.77</v>
      </c>
      <c r="M5862" s="68" t="s">
        <v>1960</v>
      </c>
      <c r="N5862" s="143">
        <f>IF(対応ガラス検索!$E$2="-","",IF(対応ガラス検索!$E$2&gt;=K5862,MAX($N$2:N5861)+1,""))</f>
        <v>5861</v>
      </c>
      <c r="O5862" s="143" t="str">
        <f>IF(対応ガラス検索!$E$2="-","",IF(L5862&lt;=0.65,MAX($O$2:O5861)+1,""))</f>
        <v/>
      </c>
      <c r="P5862" s="144"/>
      <c r="Q5862" s="145"/>
    </row>
    <row r="5863" spans="1:17" x14ac:dyDescent="0.4">
      <c r="A5863" s="68">
        <v>5862</v>
      </c>
      <c r="B5863" s="68" t="s">
        <v>2056</v>
      </c>
      <c r="C5863" s="68" t="s">
        <v>2297</v>
      </c>
      <c r="D5863" s="68" t="s">
        <v>2123</v>
      </c>
      <c r="E5863" s="68" t="s">
        <v>2029</v>
      </c>
      <c r="F5863" s="68" t="s">
        <v>2030</v>
      </c>
      <c r="G5863" s="68" t="s">
        <v>1971</v>
      </c>
      <c r="H5863" s="68" t="s">
        <v>1972</v>
      </c>
      <c r="I5863" s="68">
        <v>13</v>
      </c>
      <c r="J5863" s="68" t="s">
        <v>2296</v>
      </c>
      <c r="K5863" s="68">
        <v>2.8</v>
      </c>
      <c r="L5863" s="68">
        <v>0.77</v>
      </c>
      <c r="M5863" s="68" t="s">
        <v>1960</v>
      </c>
      <c r="N5863" s="143">
        <f>IF(対応ガラス検索!$E$2="-","",IF(対応ガラス検索!$E$2&gt;=K5863,MAX($N$2:N5862)+1,""))</f>
        <v>5862</v>
      </c>
      <c r="O5863" s="143" t="str">
        <f>IF(対応ガラス検索!$E$2="-","",IF(L5863&lt;=0.65,MAX($O$2:O5862)+1,""))</f>
        <v/>
      </c>
      <c r="P5863" s="144"/>
      <c r="Q5863" s="145"/>
    </row>
    <row r="5864" spans="1:17" x14ac:dyDescent="0.4">
      <c r="A5864" s="68">
        <v>5863</v>
      </c>
      <c r="B5864" s="68" t="s">
        <v>2056</v>
      </c>
      <c r="C5864" s="68" t="s">
        <v>2297</v>
      </c>
      <c r="D5864" s="68" t="s">
        <v>2124</v>
      </c>
      <c r="E5864" s="68" t="s">
        <v>2029</v>
      </c>
      <c r="F5864" s="68" t="s">
        <v>2030</v>
      </c>
      <c r="G5864" s="68" t="s">
        <v>1976</v>
      </c>
      <c r="H5864" s="68" t="s">
        <v>1977</v>
      </c>
      <c r="I5864" s="68">
        <v>6</v>
      </c>
      <c r="J5864" s="68" t="s">
        <v>2296</v>
      </c>
      <c r="K5864" s="68">
        <v>3.3</v>
      </c>
      <c r="L5864" s="68">
        <v>0.76</v>
      </c>
      <c r="M5864" s="68" t="s">
        <v>1960</v>
      </c>
      <c r="N5864" s="143">
        <f>IF(対応ガラス検索!$E$2="-","",IF(対応ガラス検索!$E$2&gt;=K5864,MAX($N$2:N5863)+1,""))</f>
        <v>5863</v>
      </c>
      <c r="O5864" s="143" t="str">
        <f>IF(対応ガラス検索!$E$2="-","",IF(L5864&lt;=0.65,MAX($O$2:O5863)+1,""))</f>
        <v/>
      </c>
      <c r="P5864" s="144"/>
      <c r="Q5864" s="145"/>
    </row>
    <row r="5865" spans="1:17" x14ac:dyDescent="0.4">
      <c r="A5865" s="68">
        <v>5864</v>
      </c>
      <c r="B5865" s="68" t="s">
        <v>2056</v>
      </c>
      <c r="C5865" s="68" t="s">
        <v>2297</v>
      </c>
      <c r="D5865" s="68" t="s">
        <v>2124</v>
      </c>
      <c r="E5865" s="68" t="s">
        <v>2029</v>
      </c>
      <c r="F5865" s="68" t="s">
        <v>2030</v>
      </c>
      <c r="G5865" s="68" t="s">
        <v>1976</v>
      </c>
      <c r="H5865" s="68" t="s">
        <v>1977</v>
      </c>
      <c r="I5865" s="68">
        <v>7</v>
      </c>
      <c r="J5865" s="68" t="s">
        <v>2296</v>
      </c>
      <c r="K5865" s="142">
        <v>3.2</v>
      </c>
      <c r="L5865" s="68">
        <v>0.76</v>
      </c>
      <c r="M5865" s="68" t="s">
        <v>1960</v>
      </c>
      <c r="N5865" s="143">
        <f>IF(対応ガラス検索!$E$2="-","",IF(対応ガラス検索!$E$2&gt;=K5865,MAX($N$2:N5864)+1,""))</f>
        <v>5864</v>
      </c>
      <c r="O5865" s="143" t="str">
        <f>IF(対応ガラス検索!$E$2="-","",IF(L5865&lt;=0.65,MAX($O$2:O5864)+1,""))</f>
        <v/>
      </c>
      <c r="P5865" s="144"/>
      <c r="Q5865" s="145"/>
    </row>
    <row r="5866" spans="1:17" x14ac:dyDescent="0.4">
      <c r="A5866" s="68">
        <v>5865</v>
      </c>
      <c r="B5866" s="68" t="s">
        <v>2056</v>
      </c>
      <c r="C5866" s="68" t="s">
        <v>2297</v>
      </c>
      <c r="D5866" s="68" t="s">
        <v>2124</v>
      </c>
      <c r="E5866" s="68" t="s">
        <v>2029</v>
      </c>
      <c r="F5866" s="68" t="s">
        <v>2030</v>
      </c>
      <c r="G5866" s="68" t="s">
        <v>1976</v>
      </c>
      <c r="H5866" s="68" t="s">
        <v>1977</v>
      </c>
      <c r="I5866" s="68">
        <v>8</v>
      </c>
      <c r="J5866" s="68" t="s">
        <v>2296</v>
      </c>
      <c r="K5866" s="68">
        <v>3.1</v>
      </c>
      <c r="L5866" s="68">
        <v>0.76</v>
      </c>
      <c r="M5866" s="68" t="s">
        <v>1960</v>
      </c>
      <c r="N5866" s="143">
        <f>IF(対応ガラス検索!$E$2="-","",IF(対応ガラス検索!$E$2&gt;=K5866,MAX($N$2:N5865)+1,""))</f>
        <v>5865</v>
      </c>
      <c r="O5866" s="143" t="str">
        <f>IF(対応ガラス検索!$E$2="-","",IF(L5866&lt;=0.65,MAX($O$2:O5865)+1,""))</f>
        <v/>
      </c>
      <c r="P5866" s="144"/>
      <c r="Q5866" s="145"/>
    </row>
    <row r="5867" spans="1:17" x14ac:dyDescent="0.4">
      <c r="A5867" s="68">
        <v>5866</v>
      </c>
      <c r="B5867" s="68" t="s">
        <v>2056</v>
      </c>
      <c r="C5867" s="68" t="s">
        <v>2297</v>
      </c>
      <c r="D5867" s="68" t="s">
        <v>2124</v>
      </c>
      <c r="E5867" s="68" t="s">
        <v>2029</v>
      </c>
      <c r="F5867" s="68" t="s">
        <v>2030</v>
      </c>
      <c r="G5867" s="68" t="s">
        <v>1976</v>
      </c>
      <c r="H5867" s="68" t="s">
        <v>1977</v>
      </c>
      <c r="I5867" s="68">
        <v>9</v>
      </c>
      <c r="J5867" s="68" t="s">
        <v>2296</v>
      </c>
      <c r="K5867" s="68">
        <v>3</v>
      </c>
      <c r="L5867" s="68">
        <v>0.76</v>
      </c>
      <c r="M5867" s="68" t="s">
        <v>1960</v>
      </c>
      <c r="N5867" s="143">
        <f>IF(対応ガラス検索!$E$2="-","",IF(対応ガラス検索!$E$2&gt;=K5867,MAX($N$2:N5866)+1,""))</f>
        <v>5866</v>
      </c>
      <c r="O5867" s="143" t="str">
        <f>IF(対応ガラス検索!$E$2="-","",IF(L5867&lt;=0.65,MAX($O$2:O5866)+1,""))</f>
        <v/>
      </c>
      <c r="P5867" s="144"/>
      <c r="Q5867" s="145"/>
    </row>
    <row r="5868" spans="1:17" x14ac:dyDescent="0.4">
      <c r="A5868" s="68">
        <v>5867</v>
      </c>
      <c r="B5868" s="68" t="s">
        <v>2056</v>
      </c>
      <c r="C5868" s="68" t="s">
        <v>2297</v>
      </c>
      <c r="D5868" s="68" t="s">
        <v>2124</v>
      </c>
      <c r="E5868" s="68" t="s">
        <v>2029</v>
      </c>
      <c r="F5868" s="68" t="s">
        <v>2030</v>
      </c>
      <c r="G5868" s="68" t="s">
        <v>1976</v>
      </c>
      <c r="H5868" s="68" t="s">
        <v>1977</v>
      </c>
      <c r="I5868" s="68">
        <v>10</v>
      </c>
      <c r="J5868" s="68" t="s">
        <v>2296</v>
      </c>
      <c r="K5868" s="68">
        <v>2.9</v>
      </c>
      <c r="L5868" s="68">
        <v>0.76</v>
      </c>
      <c r="M5868" s="68" t="s">
        <v>1960</v>
      </c>
      <c r="N5868" s="143">
        <f>IF(対応ガラス検索!$E$2="-","",IF(対応ガラス検索!$E$2&gt;=K5868,MAX($N$2:N5867)+1,""))</f>
        <v>5867</v>
      </c>
      <c r="O5868" s="143" t="str">
        <f>IF(対応ガラス検索!$E$2="-","",IF(L5868&lt;=0.65,MAX($O$2:O5867)+1,""))</f>
        <v/>
      </c>
      <c r="P5868" s="144"/>
      <c r="Q5868" s="145"/>
    </row>
    <row r="5869" spans="1:17" x14ac:dyDescent="0.4">
      <c r="A5869" s="68">
        <v>5868</v>
      </c>
      <c r="B5869" s="68" t="s">
        <v>2056</v>
      </c>
      <c r="C5869" s="68" t="s">
        <v>2297</v>
      </c>
      <c r="D5869" s="68" t="s">
        <v>2124</v>
      </c>
      <c r="E5869" s="68" t="s">
        <v>2029</v>
      </c>
      <c r="F5869" s="68" t="s">
        <v>2030</v>
      </c>
      <c r="G5869" s="68" t="s">
        <v>1976</v>
      </c>
      <c r="H5869" s="68" t="s">
        <v>1977</v>
      </c>
      <c r="I5869" s="68">
        <v>11</v>
      </c>
      <c r="J5869" s="68" t="s">
        <v>2296</v>
      </c>
      <c r="K5869" s="68">
        <v>2.9</v>
      </c>
      <c r="L5869" s="68">
        <v>0.76</v>
      </c>
      <c r="M5869" s="68" t="s">
        <v>1960</v>
      </c>
      <c r="N5869" s="143">
        <f>IF(対応ガラス検索!$E$2="-","",IF(対応ガラス検索!$E$2&gt;=K5869,MAX($N$2:N5868)+1,""))</f>
        <v>5868</v>
      </c>
      <c r="O5869" s="143" t="str">
        <f>IF(対応ガラス検索!$E$2="-","",IF(L5869&lt;=0.65,MAX($O$2:O5868)+1,""))</f>
        <v/>
      </c>
      <c r="P5869" s="144"/>
      <c r="Q5869" s="145"/>
    </row>
    <row r="5870" spans="1:17" x14ac:dyDescent="0.4">
      <c r="A5870" s="68">
        <v>5869</v>
      </c>
      <c r="B5870" s="68" t="s">
        <v>2056</v>
      </c>
      <c r="C5870" s="68" t="s">
        <v>2297</v>
      </c>
      <c r="D5870" s="68" t="s">
        <v>2124</v>
      </c>
      <c r="E5870" s="68" t="s">
        <v>2029</v>
      </c>
      <c r="F5870" s="68" t="s">
        <v>2030</v>
      </c>
      <c r="G5870" s="68" t="s">
        <v>1976</v>
      </c>
      <c r="H5870" s="68" t="s">
        <v>1977</v>
      </c>
      <c r="I5870" s="68">
        <v>12</v>
      </c>
      <c r="J5870" s="68" t="s">
        <v>2296</v>
      </c>
      <c r="K5870" s="142">
        <v>2.8</v>
      </c>
      <c r="L5870" s="68">
        <v>0.76</v>
      </c>
      <c r="M5870" s="68" t="s">
        <v>1960</v>
      </c>
      <c r="N5870" s="143">
        <f>IF(対応ガラス検索!$E$2="-","",IF(対応ガラス検索!$E$2&gt;=K5870,MAX($N$2:N5869)+1,""))</f>
        <v>5869</v>
      </c>
      <c r="O5870" s="143" t="str">
        <f>IF(対応ガラス検索!$E$2="-","",IF(L5870&lt;=0.65,MAX($O$2:O5869)+1,""))</f>
        <v/>
      </c>
      <c r="P5870" s="144"/>
      <c r="Q5870" s="145"/>
    </row>
    <row r="5871" spans="1:17" x14ac:dyDescent="0.4">
      <c r="A5871" s="68">
        <v>5870</v>
      </c>
      <c r="B5871" s="68" t="s">
        <v>2056</v>
      </c>
      <c r="C5871" s="68" t="s">
        <v>2297</v>
      </c>
      <c r="D5871" s="68" t="s">
        <v>2127</v>
      </c>
      <c r="E5871" s="68" t="s">
        <v>2029</v>
      </c>
      <c r="F5871" s="68" t="s">
        <v>2030</v>
      </c>
      <c r="G5871" s="68" t="s">
        <v>2010</v>
      </c>
      <c r="H5871" s="68" t="s">
        <v>2011</v>
      </c>
      <c r="I5871" s="68">
        <v>6</v>
      </c>
      <c r="J5871" s="68" t="s">
        <v>2296</v>
      </c>
      <c r="K5871" s="68">
        <v>3.3</v>
      </c>
      <c r="L5871" s="68">
        <v>0.76</v>
      </c>
      <c r="M5871" s="68" t="s">
        <v>1960</v>
      </c>
      <c r="N5871" s="143">
        <f>IF(対応ガラス検索!$E$2="-","",IF(対応ガラス検索!$E$2&gt;=K5871,MAX($N$2:N5870)+1,""))</f>
        <v>5870</v>
      </c>
      <c r="O5871" s="143" t="str">
        <f>IF(対応ガラス検索!$E$2="-","",IF(L5871&lt;=0.65,MAX($O$2:O5870)+1,""))</f>
        <v/>
      </c>
      <c r="P5871" s="144"/>
      <c r="Q5871" s="145"/>
    </row>
    <row r="5872" spans="1:17" x14ac:dyDescent="0.4">
      <c r="A5872" s="68">
        <v>5871</v>
      </c>
      <c r="B5872" s="68" t="s">
        <v>2056</v>
      </c>
      <c r="C5872" s="68" t="s">
        <v>2297</v>
      </c>
      <c r="D5872" s="68" t="s">
        <v>2127</v>
      </c>
      <c r="E5872" s="68" t="s">
        <v>2029</v>
      </c>
      <c r="F5872" s="68" t="s">
        <v>2030</v>
      </c>
      <c r="G5872" s="68" t="s">
        <v>2010</v>
      </c>
      <c r="H5872" s="68" t="s">
        <v>2011</v>
      </c>
      <c r="I5872" s="68">
        <v>7</v>
      </c>
      <c r="J5872" s="68" t="s">
        <v>2296</v>
      </c>
      <c r="K5872" s="68">
        <v>3.2</v>
      </c>
      <c r="L5872" s="68">
        <v>0.76</v>
      </c>
      <c r="M5872" s="68" t="s">
        <v>1960</v>
      </c>
      <c r="N5872" s="143">
        <f>IF(対応ガラス検索!$E$2="-","",IF(対応ガラス検索!$E$2&gt;=K5872,MAX($N$2:N5871)+1,""))</f>
        <v>5871</v>
      </c>
      <c r="O5872" s="143" t="str">
        <f>IF(対応ガラス検索!$E$2="-","",IF(L5872&lt;=0.65,MAX($O$2:O5871)+1,""))</f>
        <v/>
      </c>
      <c r="P5872" s="144"/>
      <c r="Q5872" s="145"/>
    </row>
    <row r="5873" spans="1:17" x14ac:dyDescent="0.4">
      <c r="A5873" s="68">
        <v>5872</v>
      </c>
      <c r="B5873" s="68" t="s">
        <v>2056</v>
      </c>
      <c r="C5873" s="68" t="s">
        <v>2297</v>
      </c>
      <c r="D5873" s="68" t="s">
        <v>2127</v>
      </c>
      <c r="E5873" s="68" t="s">
        <v>2029</v>
      </c>
      <c r="F5873" s="68" t="s">
        <v>2030</v>
      </c>
      <c r="G5873" s="68" t="s">
        <v>2010</v>
      </c>
      <c r="H5873" s="68" t="s">
        <v>2011</v>
      </c>
      <c r="I5873" s="68">
        <v>8</v>
      </c>
      <c r="J5873" s="68" t="s">
        <v>2296</v>
      </c>
      <c r="K5873" s="68">
        <v>3.1</v>
      </c>
      <c r="L5873" s="68">
        <v>0.76</v>
      </c>
      <c r="M5873" s="68" t="s">
        <v>1960</v>
      </c>
      <c r="N5873" s="143">
        <f>IF(対応ガラス検索!$E$2="-","",IF(対応ガラス検索!$E$2&gt;=K5873,MAX($N$2:N5872)+1,""))</f>
        <v>5872</v>
      </c>
      <c r="O5873" s="143" t="str">
        <f>IF(対応ガラス検索!$E$2="-","",IF(L5873&lt;=0.65,MAX($O$2:O5872)+1,""))</f>
        <v/>
      </c>
      <c r="P5873" s="144"/>
      <c r="Q5873" s="145"/>
    </row>
    <row r="5874" spans="1:17" x14ac:dyDescent="0.4">
      <c r="A5874" s="68">
        <v>5873</v>
      </c>
      <c r="B5874" s="68" t="s">
        <v>2056</v>
      </c>
      <c r="C5874" s="68" t="s">
        <v>2297</v>
      </c>
      <c r="D5874" s="68" t="s">
        <v>2127</v>
      </c>
      <c r="E5874" s="68" t="s">
        <v>2029</v>
      </c>
      <c r="F5874" s="68" t="s">
        <v>2030</v>
      </c>
      <c r="G5874" s="68" t="s">
        <v>2010</v>
      </c>
      <c r="H5874" s="68" t="s">
        <v>2011</v>
      </c>
      <c r="I5874" s="68">
        <v>9</v>
      </c>
      <c r="J5874" s="68" t="s">
        <v>2296</v>
      </c>
      <c r="K5874" s="68">
        <v>3</v>
      </c>
      <c r="L5874" s="68">
        <v>0.76</v>
      </c>
      <c r="M5874" s="68" t="s">
        <v>1960</v>
      </c>
      <c r="N5874" s="143">
        <f>IF(対応ガラス検索!$E$2="-","",IF(対応ガラス検索!$E$2&gt;=K5874,MAX($N$2:N5873)+1,""))</f>
        <v>5873</v>
      </c>
      <c r="O5874" s="143" t="str">
        <f>IF(対応ガラス検索!$E$2="-","",IF(L5874&lt;=0.65,MAX($O$2:O5873)+1,""))</f>
        <v/>
      </c>
      <c r="P5874" s="144"/>
      <c r="Q5874" s="145"/>
    </row>
    <row r="5875" spans="1:17" x14ac:dyDescent="0.4">
      <c r="A5875" s="68">
        <v>5874</v>
      </c>
      <c r="B5875" s="68" t="s">
        <v>2056</v>
      </c>
      <c r="C5875" s="68" t="s">
        <v>2297</v>
      </c>
      <c r="D5875" s="68" t="s">
        <v>2127</v>
      </c>
      <c r="E5875" s="68" t="s">
        <v>2029</v>
      </c>
      <c r="F5875" s="68" t="s">
        <v>2030</v>
      </c>
      <c r="G5875" s="68" t="s">
        <v>2010</v>
      </c>
      <c r="H5875" s="68" t="s">
        <v>2011</v>
      </c>
      <c r="I5875" s="68">
        <v>10</v>
      </c>
      <c r="J5875" s="68" t="s">
        <v>2296</v>
      </c>
      <c r="K5875" s="68">
        <v>2.9</v>
      </c>
      <c r="L5875" s="68">
        <v>0.76</v>
      </c>
      <c r="M5875" s="68" t="s">
        <v>1960</v>
      </c>
      <c r="N5875" s="143">
        <f>IF(対応ガラス検索!$E$2="-","",IF(対応ガラス検索!$E$2&gt;=K5875,MAX($N$2:N5874)+1,""))</f>
        <v>5874</v>
      </c>
      <c r="O5875" s="143" t="str">
        <f>IF(対応ガラス検索!$E$2="-","",IF(L5875&lt;=0.65,MAX($O$2:O5874)+1,""))</f>
        <v/>
      </c>
      <c r="P5875" s="144"/>
      <c r="Q5875" s="145"/>
    </row>
    <row r="5876" spans="1:17" x14ac:dyDescent="0.4">
      <c r="A5876" s="68">
        <v>5875</v>
      </c>
      <c r="B5876" s="68" t="s">
        <v>2056</v>
      </c>
      <c r="C5876" s="68" t="s">
        <v>2297</v>
      </c>
      <c r="D5876" s="68" t="s">
        <v>2127</v>
      </c>
      <c r="E5876" s="68" t="s">
        <v>2029</v>
      </c>
      <c r="F5876" s="68" t="s">
        <v>2030</v>
      </c>
      <c r="G5876" s="68" t="s">
        <v>2010</v>
      </c>
      <c r="H5876" s="68" t="s">
        <v>2011</v>
      </c>
      <c r="I5876" s="68">
        <v>11</v>
      </c>
      <c r="J5876" s="68" t="s">
        <v>2296</v>
      </c>
      <c r="K5876" s="68">
        <v>2.9</v>
      </c>
      <c r="L5876" s="68">
        <v>0.76</v>
      </c>
      <c r="M5876" s="68" t="s">
        <v>1960</v>
      </c>
      <c r="N5876" s="143">
        <f>IF(対応ガラス検索!$E$2="-","",IF(対応ガラス検索!$E$2&gt;=K5876,MAX($N$2:N5875)+1,""))</f>
        <v>5875</v>
      </c>
      <c r="O5876" s="143" t="str">
        <f>IF(対応ガラス検索!$E$2="-","",IF(L5876&lt;=0.65,MAX($O$2:O5875)+1,""))</f>
        <v/>
      </c>
      <c r="P5876" s="144"/>
      <c r="Q5876" s="145"/>
    </row>
    <row r="5877" spans="1:17" x14ac:dyDescent="0.4">
      <c r="A5877" s="68">
        <v>5876</v>
      </c>
      <c r="B5877" s="68" t="s">
        <v>2056</v>
      </c>
      <c r="C5877" s="68" t="s">
        <v>2297</v>
      </c>
      <c r="D5877" s="68" t="s">
        <v>2127</v>
      </c>
      <c r="E5877" s="68" t="s">
        <v>2029</v>
      </c>
      <c r="F5877" s="68" t="s">
        <v>2030</v>
      </c>
      <c r="G5877" s="68" t="s">
        <v>2010</v>
      </c>
      <c r="H5877" s="68" t="s">
        <v>2011</v>
      </c>
      <c r="I5877" s="68">
        <v>12</v>
      </c>
      <c r="J5877" s="68" t="s">
        <v>2296</v>
      </c>
      <c r="K5877" s="68">
        <v>2.8</v>
      </c>
      <c r="L5877" s="68">
        <v>0.76</v>
      </c>
      <c r="M5877" s="68" t="s">
        <v>1960</v>
      </c>
      <c r="N5877" s="143">
        <f>IF(対応ガラス検索!$E$2="-","",IF(対応ガラス検索!$E$2&gt;=K5877,MAX($N$2:N5876)+1,""))</f>
        <v>5876</v>
      </c>
      <c r="O5877" s="143" t="str">
        <f>IF(対応ガラス検索!$E$2="-","",IF(L5877&lt;=0.65,MAX($O$2:O5876)+1,""))</f>
        <v/>
      </c>
      <c r="P5877" s="144"/>
      <c r="Q5877" s="145"/>
    </row>
    <row r="5878" spans="1:17" x14ac:dyDescent="0.4">
      <c r="A5878" s="68">
        <v>5877</v>
      </c>
      <c r="B5878" s="68" t="s">
        <v>2056</v>
      </c>
      <c r="C5878" s="68" t="s">
        <v>2297</v>
      </c>
      <c r="D5878" s="68" t="s">
        <v>2128</v>
      </c>
      <c r="E5878" s="68" t="s">
        <v>2032</v>
      </c>
      <c r="F5878" s="68" t="s">
        <v>2033</v>
      </c>
      <c r="G5878" s="68" t="s">
        <v>1995</v>
      </c>
      <c r="H5878" s="68" t="s">
        <v>1996</v>
      </c>
      <c r="I5878" s="68">
        <v>6</v>
      </c>
      <c r="J5878" s="68" t="s">
        <v>2296</v>
      </c>
      <c r="K5878" s="142">
        <v>3.3</v>
      </c>
      <c r="L5878" s="68">
        <v>0.71</v>
      </c>
      <c r="M5878" s="68" t="s">
        <v>1960</v>
      </c>
      <c r="N5878" s="143">
        <f>IF(対応ガラス検索!$E$2="-","",IF(対応ガラス検索!$E$2&gt;=K5878,MAX($N$2:N5877)+1,""))</f>
        <v>5877</v>
      </c>
      <c r="O5878" s="143" t="str">
        <f>IF(対応ガラス検索!$E$2="-","",IF(L5878&lt;=0.65,MAX($O$2:O5877)+1,""))</f>
        <v/>
      </c>
      <c r="P5878" s="144"/>
      <c r="Q5878" s="145"/>
    </row>
    <row r="5879" spans="1:17" x14ac:dyDescent="0.4">
      <c r="A5879" s="68">
        <v>5878</v>
      </c>
      <c r="B5879" s="68" t="s">
        <v>2056</v>
      </c>
      <c r="C5879" s="68" t="s">
        <v>2297</v>
      </c>
      <c r="D5879" s="68" t="s">
        <v>2128</v>
      </c>
      <c r="E5879" s="68" t="s">
        <v>2032</v>
      </c>
      <c r="F5879" s="68" t="s">
        <v>2033</v>
      </c>
      <c r="G5879" s="68" t="s">
        <v>1995</v>
      </c>
      <c r="H5879" s="68" t="s">
        <v>1996</v>
      </c>
      <c r="I5879" s="68">
        <v>7</v>
      </c>
      <c r="J5879" s="68" t="s">
        <v>2296</v>
      </c>
      <c r="K5879" s="68">
        <v>3.1</v>
      </c>
      <c r="L5879" s="68">
        <v>0.71</v>
      </c>
      <c r="M5879" s="68" t="s">
        <v>1960</v>
      </c>
      <c r="N5879" s="143">
        <f>IF(対応ガラス検索!$E$2="-","",IF(対応ガラス検索!$E$2&gt;=K5879,MAX($N$2:N5878)+1,""))</f>
        <v>5878</v>
      </c>
      <c r="O5879" s="143" t="str">
        <f>IF(対応ガラス検索!$E$2="-","",IF(L5879&lt;=0.65,MAX($O$2:O5878)+1,""))</f>
        <v/>
      </c>
      <c r="P5879" s="144"/>
      <c r="Q5879" s="145"/>
    </row>
    <row r="5880" spans="1:17" x14ac:dyDescent="0.4">
      <c r="A5880" s="68">
        <v>5879</v>
      </c>
      <c r="B5880" s="68" t="s">
        <v>2056</v>
      </c>
      <c r="C5880" s="68" t="s">
        <v>2297</v>
      </c>
      <c r="D5880" s="68" t="s">
        <v>2128</v>
      </c>
      <c r="E5880" s="68" t="s">
        <v>2032</v>
      </c>
      <c r="F5880" s="68" t="s">
        <v>2033</v>
      </c>
      <c r="G5880" s="68" t="s">
        <v>1995</v>
      </c>
      <c r="H5880" s="68" t="s">
        <v>1996</v>
      </c>
      <c r="I5880" s="68">
        <v>8</v>
      </c>
      <c r="J5880" s="68" t="s">
        <v>2296</v>
      </c>
      <c r="K5880" s="68">
        <v>3.1</v>
      </c>
      <c r="L5880" s="68">
        <v>0.71</v>
      </c>
      <c r="M5880" s="68" t="s">
        <v>1960</v>
      </c>
      <c r="N5880" s="143">
        <f>IF(対応ガラス検索!$E$2="-","",IF(対応ガラス検索!$E$2&gt;=K5880,MAX($N$2:N5879)+1,""))</f>
        <v>5879</v>
      </c>
      <c r="O5880" s="143" t="str">
        <f>IF(対応ガラス検索!$E$2="-","",IF(L5880&lt;=0.65,MAX($O$2:O5879)+1,""))</f>
        <v/>
      </c>
      <c r="P5880" s="144"/>
      <c r="Q5880" s="145"/>
    </row>
    <row r="5881" spans="1:17" x14ac:dyDescent="0.4">
      <c r="A5881" s="68">
        <v>5880</v>
      </c>
      <c r="B5881" s="68" t="s">
        <v>2056</v>
      </c>
      <c r="C5881" s="68" t="s">
        <v>2297</v>
      </c>
      <c r="D5881" s="68" t="s">
        <v>2128</v>
      </c>
      <c r="E5881" s="68" t="s">
        <v>2032</v>
      </c>
      <c r="F5881" s="68" t="s">
        <v>2033</v>
      </c>
      <c r="G5881" s="68" t="s">
        <v>1995</v>
      </c>
      <c r="H5881" s="68" t="s">
        <v>1996</v>
      </c>
      <c r="I5881" s="68">
        <v>9</v>
      </c>
      <c r="J5881" s="68" t="s">
        <v>2296</v>
      </c>
      <c r="K5881" s="68">
        <v>3</v>
      </c>
      <c r="L5881" s="68">
        <v>0.71</v>
      </c>
      <c r="M5881" s="68" t="s">
        <v>1960</v>
      </c>
      <c r="N5881" s="143">
        <f>IF(対応ガラス検索!$E$2="-","",IF(対応ガラス検索!$E$2&gt;=K5881,MAX($N$2:N5880)+1,""))</f>
        <v>5880</v>
      </c>
      <c r="O5881" s="143" t="str">
        <f>IF(対応ガラス検索!$E$2="-","",IF(L5881&lt;=0.65,MAX($O$2:O5880)+1,""))</f>
        <v/>
      </c>
      <c r="P5881" s="144"/>
      <c r="Q5881" s="145"/>
    </row>
    <row r="5882" spans="1:17" x14ac:dyDescent="0.4">
      <c r="A5882" s="68">
        <v>5881</v>
      </c>
      <c r="B5882" s="68" t="s">
        <v>2056</v>
      </c>
      <c r="C5882" s="68" t="s">
        <v>2297</v>
      </c>
      <c r="D5882" s="68" t="s">
        <v>2128</v>
      </c>
      <c r="E5882" s="68" t="s">
        <v>2032</v>
      </c>
      <c r="F5882" s="68" t="s">
        <v>2033</v>
      </c>
      <c r="G5882" s="68" t="s">
        <v>1995</v>
      </c>
      <c r="H5882" s="68" t="s">
        <v>1996</v>
      </c>
      <c r="I5882" s="68">
        <v>10</v>
      </c>
      <c r="J5882" s="68" t="s">
        <v>2296</v>
      </c>
      <c r="K5882" s="68">
        <v>2.9</v>
      </c>
      <c r="L5882" s="68">
        <v>0.71</v>
      </c>
      <c r="M5882" s="68" t="s">
        <v>1960</v>
      </c>
      <c r="N5882" s="143">
        <f>IF(対応ガラス検索!$E$2="-","",IF(対応ガラス検索!$E$2&gt;=K5882,MAX($N$2:N5881)+1,""))</f>
        <v>5881</v>
      </c>
      <c r="O5882" s="143" t="str">
        <f>IF(対応ガラス検索!$E$2="-","",IF(L5882&lt;=0.65,MAX($O$2:O5881)+1,""))</f>
        <v/>
      </c>
      <c r="P5882" s="144"/>
      <c r="Q5882" s="145"/>
    </row>
    <row r="5883" spans="1:17" x14ac:dyDescent="0.4">
      <c r="A5883" s="68">
        <v>5882</v>
      </c>
      <c r="B5883" s="68" t="s">
        <v>2056</v>
      </c>
      <c r="C5883" s="68" t="s">
        <v>2297</v>
      </c>
      <c r="D5883" s="68" t="s">
        <v>2128</v>
      </c>
      <c r="E5883" s="68" t="s">
        <v>2032</v>
      </c>
      <c r="F5883" s="68" t="s">
        <v>2033</v>
      </c>
      <c r="G5883" s="68" t="s">
        <v>1995</v>
      </c>
      <c r="H5883" s="68" t="s">
        <v>1996</v>
      </c>
      <c r="I5883" s="68">
        <v>11</v>
      </c>
      <c r="J5883" s="68" t="s">
        <v>2296</v>
      </c>
      <c r="K5883" s="142">
        <v>2.9</v>
      </c>
      <c r="L5883" s="68">
        <v>0.71</v>
      </c>
      <c r="M5883" s="68" t="s">
        <v>1960</v>
      </c>
      <c r="N5883" s="143">
        <f>IF(対応ガラス検索!$E$2="-","",IF(対応ガラス検索!$E$2&gt;=K5883,MAX($N$2:N5882)+1,""))</f>
        <v>5882</v>
      </c>
      <c r="O5883" s="143" t="str">
        <f>IF(対応ガラス検索!$E$2="-","",IF(L5883&lt;=0.65,MAX($O$2:O5882)+1,""))</f>
        <v/>
      </c>
      <c r="P5883" s="144"/>
      <c r="Q5883" s="145"/>
    </row>
    <row r="5884" spans="1:17" x14ac:dyDescent="0.4">
      <c r="A5884" s="68">
        <v>5883</v>
      </c>
      <c r="B5884" s="68" t="s">
        <v>2056</v>
      </c>
      <c r="C5884" s="68" t="s">
        <v>2297</v>
      </c>
      <c r="D5884" s="68" t="s">
        <v>2128</v>
      </c>
      <c r="E5884" s="68" t="s">
        <v>2032</v>
      </c>
      <c r="F5884" s="68" t="s">
        <v>2033</v>
      </c>
      <c r="G5884" s="68" t="s">
        <v>1995</v>
      </c>
      <c r="H5884" s="68" t="s">
        <v>1996</v>
      </c>
      <c r="I5884" s="68">
        <v>12</v>
      </c>
      <c r="J5884" s="68" t="s">
        <v>2296</v>
      </c>
      <c r="K5884" s="68">
        <v>2.8</v>
      </c>
      <c r="L5884" s="68">
        <v>0.71</v>
      </c>
      <c r="M5884" s="68" t="s">
        <v>1960</v>
      </c>
      <c r="N5884" s="143">
        <f>IF(対応ガラス検索!$E$2="-","",IF(対応ガラス検索!$E$2&gt;=K5884,MAX($N$2:N5883)+1,""))</f>
        <v>5883</v>
      </c>
      <c r="O5884" s="143" t="str">
        <f>IF(対応ガラス検索!$E$2="-","",IF(L5884&lt;=0.65,MAX($O$2:O5883)+1,""))</f>
        <v/>
      </c>
      <c r="P5884" s="144"/>
      <c r="Q5884" s="145"/>
    </row>
    <row r="5885" spans="1:17" x14ac:dyDescent="0.4">
      <c r="A5885" s="68">
        <v>5884</v>
      </c>
      <c r="B5885" s="68" t="s">
        <v>2056</v>
      </c>
      <c r="C5885" s="68" t="s">
        <v>2297</v>
      </c>
      <c r="D5885" s="68" t="s">
        <v>2128</v>
      </c>
      <c r="E5885" s="68" t="s">
        <v>2032</v>
      </c>
      <c r="F5885" s="68" t="s">
        <v>2033</v>
      </c>
      <c r="G5885" s="68" t="s">
        <v>1995</v>
      </c>
      <c r="H5885" s="68" t="s">
        <v>1996</v>
      </c>
      <c r="I5885" s="68">
        <v>13</v>
      </c>
      <c r="J5885" s="68" t="s">
        <v>2296</v>
      </c>
      <c r="K5885" s="68">
        <v>2.8</v>
      </c>
      <c r="L5885" s="68">
        <v>0.71</v>
      </c>
      <c r="M5885" s="68" t="s">
        <v>1960</v>
      </c>
      <c r="N5885" s="143">
        <f>IF(対応ガラス検索!$E$2="-","",IF(対応ガラス検索!$E$2&gt;=K5885,MAX($N$2:N5884)+1,""))</f>
        <v>5884</v>
      </c>
      <c r="O5885" s="143" t="str">
        <f>IF(対応ガラス検索!$E$2="-","",IF(L5885&lt;=0.65,MAX($O$2:O5884)+1,""))</f>
        <v/>
      </c>
      <c r="P5885" s="144"/>
      <c r="Q5885" s="145"/>
    </row>
    <row r="5886" spans="1:17" x14ac:dyDescent="0.4">
      <c r="A5886" s="68">
        <v>5885</v>
      </c>
      <c r="B5886" s="68" t="s">
        <v>2056</v>
      </c>
      <c r="C5886" s="68" t="s">
        <v>2297</v>
      </c>
      <c r="D5886" s="68" t="s">
        <v>2129</v>
      </c>
      <c r="E5886" s="68" t="s">
        <v>2032</v>
      </c>
      <c r="F5886" s="68" t="s">
        <v>2033</v>
      </c>
      <c r="G5886" s="68" t="s">
        <v>2025</v>
      </c>
      <c r="H5886" s="68" t="s">
        <v>2026</v>
      </c>
      <c r="I5886" s="68">
        <v>6</v>
      </c>
      <c r="J5886" s="68" t="s">
        <v>2296</v>
      </c>
      <c r="K5886" s="68">
        <v>3.3</v>
      </c>
      <c r="L5886" s="68">
        <v>0.71</v>
      </c>
      <c r="M5886" s="68" t="s">
        <v>1960</v>
      </c>
      <c r="N5886" s="143">
        <f>IF(対応ガラス検索!$E$2="-","",IF(対応ガラス検索!$E$2&gt;=K5886,MAX($N$2:N5885)+1,""))</f>
        <v>5885</v>
      </c>
      <c r="O5886" s="143" t="str">
        <f>IF(対応ガラス検索!$E$2="-","",IF(L5886&lt;=0.65,MAX($O$2:O5885)+1,""))</f>
        <v/>
      </c>
      <c r="P5886" s="144"/>
      <c r="Q5886" s="145"/>
    </row>
    <row r="5887" spans="1:17" x14ac:dyDescent="0.4">
      <c r="A5887" s="68">
        <v>5886</v>
      </c>
      <c r="B5887" s="68" t="s">
        <v>2056</v>
      </c>
      <c r="C5887" s="68" t="s">
        <v>2297</v>
      </c>
      <c r="D5887" s="68" t="s">
        <v>2129</v>
      </c>
      <c r="E5887" s="68" t="s">
        <v>2032</v>
      </c>
      <c r="F5887" s="68" t="s">
        <v>2033</v>
      </c>
      <c r="G5887" s="68" t="s">
        <v>2025</v>
      </c>
      <c r="H5887" s="68" t="s">
        <v>2026</v>
      </c>
      <c r="I5887" s="68">
        <v>7</v>
      </c>
      <c r="J5887" s="68" t="s">
        <v>2296</v>
      </c>
      <c r="K5887" s="68">
        <v>3.1</v>
      </c>
      <c r="L5887" s="68">
        <v>0.71</v>
      </c>
      <c r="M5887" s="68" t="s">
        <v>1960</v>
      </c>
      <c r="N5887" s="143">
        <f>IF(対応ガラス検索!$E$2="-","",IF(対応ガラス検索!$E$2&gt;=K5887,MAX($N$2:N5886)+1,""))</f>
        <v>5886</v>
      </c>
      <c r="O5887" s="143" t="str">
        <f>IF(対応ガラス検索!$E$2="-","",IF(L5887&lt;=0.65,MAX($O$2:O5886)+1,""))</f>
        <v/>
      </c>
      <c r="P5887" s="144"/>
      <c r="Q5887" s="145"/>
    </row>
    <row r="5888" spans="1:17" x14ac:dyDescent="0.4">
      <c r="A5888" s="68">
        <v>5887</v>
      </c>
      <c r="B5888" s="68" t="s">
        <v>2056</v>
      </c>
      <c r="C5888" s="68" t="s">
        <v>2297</v>
      </c>
      <c r="D5888" s="68" t="s">
        <v>2129</v>
      </c>
      <c r="E5888" s="68" t="s">
        <v>2032</v>
      </c>
      <c r="F5888" s="68" t="s">
        <v>2033</v>
      </c>
      <c r="G5888" s="68" t="s">
        <v>2025</v>
      </c>
      <c r="H5888" s="68" t="s">
        <v>2026</v>
      </c>
      <c r="I5888" s="68">
        <v>8</v>
      </c>
      <c r="J5888" s="68" t="s">
        <v>2296</v>
      </c>
      <c r="K5888" s="68">
        <v>3.1</v>
      </c>
      <c r="L5888" s="68">
        <v>0.71</v>
      </c>
      <c r="M5888" s="68" t="s">
        <v>1960</v>
      </c>
      <c r="N5888" s="143">
        <f>IF(対応ガラス検索!$E$2="-","",IF(対応ガラス検索!$E$2&gt;=K5888,MAX($N$2:N5887)+1,""))</f>
        <v>5887</v>
      </c>
      <c r="O5888" s="143" t="str">
        <f>IF(対応ガラス検索!$E$2="-","",IF(L5888&lt;=0.65,MAX($O$2:O5887)+1,""))</f>
        <v/>
      </c>
      <c r="P5888" s="144"/>
      <c r="Q5888" s="145"/>
    </row>
    <row r="5889" spans="1:17" x14ac:dyDescent="0.4">
      <c r="A5889" s="68">
        <v>5888</v>
      </c>
      <c r="B5889" s="68" t="s">
        <v>2056</v>
      </c>
      <c r="C5889" s="68" t="s">
        <v>2297</v>
      </c>
      <c r="D5889" s="68" t="s">
        <v>2129</v>
      </c>
      <c r="E5889" s="68" t="s">
        <v>2032</v>
      </c>
      <c r="F5889" s="68" t="s">
        <v>2033</v>
      </c>
      <c r="G5889" s="68" t="s">
        <v>2025</v>
      </c>
      <c r="H5889" s="68" t="s">
        <v>2026</v>
      </c>
      <c r="I5889" s="68">
        <v>9</v>
      </c>
      <c r="J5889" s="68" t="s">
        <v>2296</v>
      </c>
      <c r="K5889" s="68">
        <v>3</v>
      </c>
      <c r="L5889" s="68">
        <v>0.71</v>
      </c>
      <c r="M5889" s="68" t="s">
        <v>1960</v>
      </c>
      <c r="N5889" s="143">
        <f>IF(対応ガラス検索!$E$2="-","",IF(対応ガラス検索!$E$2&gt;=K5889,MAX($N$2:N5888)+1,""))</f>
        <v>5888</v>
      </c>
      <c r="O5889" s="143" t="str">
        <f>IF(対応ガラス検索!$E$2="-","",IF(L5889&lt;=0.65,MAX($O$2:O5888)+1,""))</f>
        <v/>
      </c>
      <c r="P5889" s="144"/>
      <c r="Q5889" s="145"/>
    </row>
    <row r="5890" spans="1:17" x14ac:dyDescent="0.4">
      <c r="A5890" s="68">
        <v>5889</v>
      </c>
      <c r="B5890" s="68" t="s">
        <v>2056</v>
      </c>
      <c r="C5890" s="68" t="s">
        <v>2297</v>
      </c>
      <c r="D5890" s="68" t="s">
        <v>2129</v>
      </c>
      <c r="E5890" s="68" t="s">
        <v>2032</v>
      </c>
      <c r="F5890" s="68" t="s">
        <v>2033</v>
      </c>
      <c r="G5890" s="68" t="s">
        <v>2025</v>
      </c>
      <c r="H5890" s="68" t="s">
        <v>2026</v>
      </c>
      <c r="I5890" s="68">
        <v>10</v>
      </c>
      <c r="J5890" s="68" t="s">
        <v>2296</v>
      </c>
      <c r="K5890" s="68">
        <v>2.9</v>
      </c>
      <c r="L5890" s="68">
        <v>0.71</v>
      </c>
      <c r="M5890" s="68" t="s">
        <v>1960</v>
      </c>
      <c r="N5890" s="143">
        <f>IF(対応ガラス検索!$E$2="-","",IF(対応ガラス検索!$E$2&gt;=K5890,MAX($N$2:N5889)+1,""))</f>
        <v>5889</v>
      </c>
      <c r="O5890" s="143" t="str">
        <f>IF(対応ガラス検索!$E$2="-","",IF(L5890&lt;=0.65,MAX($O$2:O5889)+1,""))</f>
        <v/>
      </c>
      <c r="P5890" s="144"/>
      <c r="Q5890" s="145"/>
    </row>
    <row r="5891" spans="1:17" x14ac:dyDescent="0.4">
      <c r="A5891" s="68">
        <v>5890</v>
      </c>
      <c r="B5891" s="68" t="s">
        <v>2056</v>
      </c>
      <c r="C5891" s="68" t="s">
        <v>2297</v>
      </c>
      <c r="D5891" s="68" t="s">
        <v>2129</v>
      </c>
      <c r="E5891" s="68" t="s">
        <v>2032</v>
      </c>
      <c r="F5891" s="68" t="s">
        <v>2033</v>
      </c>
      <c r="G5891" s="68" t="s">
        <v>2025</v>
      </c>
      <c r="H5891" s="68" t="s">
        <v>2026</v>
      </c>
      <c r="I5891" s="68">
        <v>11</v>
      </c>
      <c r="J5891" s="68" t="s">
        <v>2296</v>
      </c>
      <c r="K5891" s="142">
        <v>2.9</v>
      </c>
      <c r="L5891" s="68">
        <v>0.71</v>
      </c>
      <c r="M5891" s="68" t="s">
        <v>1960</v>
      </c>
      <c r="N5891" s="143">
        <f>IF(対応ガラス検索!$E$2="-","",IF(対応ガラス検索!$E$2&gt;=K5891,MAX($N$2:N5890)+1,""))</f>
        <v>5890</v>
      </c>
      <c r="O5891" s="143" t="str">
        <f>IF(対応ガラス検索!$E$2="-","",IF(L5891&lt;=0.65,MAX($O$2:O5890)+1,""))</f>
        <v/>
      </c>
      <c r="P5891" s="144"/>
      <c r="Q5891" s="145"/>
    </row>
    <row r="5892" spans="1:17" x14ac:dyDescent="0.4">
      <c r="A5892" s="68">
        <v>5891</v>
      </c>
      <c r="B5892" s="68" t="s">
        <v>2056</v>
      </c>
      <c r="C5892" s="68" t="s">
        <v>2297</v>
      </c>
      <c r="D5892" s="68" t="s">
        <v>2129</v>
      </c>
      <c r="E5892" s="68" t="s">
        <v>2032</v>
      </c>
      <c r="F5892" s="68" t="s">
        <v>2033</v>
      </c>
      <c r="G5892" s="68" t="s">
        <v>2025</v>
      </c>
      <c r="H5892" s="68" t="s">
        <v>2026</v>
      </c>
      <c r="I5892" s="68">
        <v>12</v>
      </c>
      <c r="J5892" s="68" t="s">
        <v>2296</v>
      </c>
      <c r="K5892" s="68">
        <v>2.8</v>
      </c>
      <c r="L5892" s="68">
        <v>0.71</v>
      </c>
      <c r="M5892" s="68" t="s">
        <v>1960</v>
      </c>
      <c r="N5892" s="143">
        <f>IF(対応ガラス検索!$E$2="-","",IF(対応ガラス検索!$E$2&gt;=K5892,MAX($N$2:N5891)+1,""))</f>
        <v>5891</v>
      </c>
      <c r="O5892" s="143" t="str">
        <f>IF(対応ガラス検索!$E$2="-","",IF(L5892&lt;=0.65,MAX($O$2:O5891)+1,""))</f>
        <v/>
      </c>
      <c r="P5892" s="144"/>
      <c r="Q5892" s="145"/>
    </row>
    <row r="5893" spans="1:17" x14ac:dyDescent="0.4">
      <c r="A5893" s="68">
        <v>5892</v>
      </c>
      <c r="B5893" s="68" t="s">
        <v>2056</v>
      </c>
      <c r="C5893" s="68" t="s">
        <v>2297</v>
      </c>
      <c r="D5893" s="68" t="s">
        <v>2129</v>
      </c>
      <c r="E5893" s="68" t="s">
        <v>2032</v>
      </c>
      <c r="F5893" s="68" t="s">
        <v>2033</v>
      </c>
      <c r="G5893" s="68" t="s">
        <v>2025</v>
      </c>
      <c r="H5893" s="68" t="s">
        <v>2026</v>
      </c>
      <c r="I5893" s="68">
        <v>13</v>
      </c>
      <c r="J5893" s="68" t="s">
        <v>2296</v>
      </c>
      <c r="K5893" s="68">
        <v>2.8</v>
      </c>
      <c r="L5893" s="68">
        <v>0.71</v>
      </c>
      <c r="M5893" s="68" t="s">
        <v>1960</v>
      </c>
      <c r="N5893" s="143">
        <f>IF(対応ガラス検索!$E$2="-","",IF(対応ガラス検索!$E$2&gt;=K5893,MAX($N$2:N5892)+1,""))</f>
        <v>5892</v>
      </c>
      <c r="O5893" s="143" t="str">
        <f>IF(対応ガラス検索!$E$2="-","",IF(L5893&lt;=0.65,MAX($O$2:O5892)+1,""))</f>
        <v/>
      </c>
      <c r="P5893" s="144"/>
      <c r="Q5893" s="145"/>
    </row>
    <row r="5894" spans="1:17" x14ac:dyDescent="0.4">
      <c r="A5894" s="68">
        <v>5893</v>
      </c>
      <c r="B5894" s="68" t="s">
        <v>2298</v>
      </c>
      <c r="C5894" s="68" t="s">
        <v>2299</v>
      </c>
      <c r="D5894" s="68" t="s">
        <v>2262</v>
      </c>
      <c r="E5894" s="68" t="s">
        <v>1958</v>
      </c>
      <c r="F5894" s="68" t="s">
        <v>1959</v>
      </c>
      <c r="G5894" s="68" t="s">
        <v>2263</v>
      </c>
      <c r="H5894" s="68" t="s">
        <v>2257</v>
      </c>
      <c r="I5894" s="68">
        <v>12</v>
      </c>
      <c r="J5894" s="68" t="s">
        <v>2296</v>
      </c>
      <c r="K5894" s="68">
        <v>0.8</v>
      </c>
      <c r="L5894" s="68">
        <v>0.46</v>
      </c>
      <c r="M5894" s="68" t="s">
        <v>1960</v>
      </c>
      <c r="N5894" s="143">
        <f>IF(対応ガラス検索!$E$2="-","",IF(対応ガラス検索!$E$2&gt;=K5894,MAX($N$2:N5893)+1,""))</f>
        <v>5893</v>
      </c>
      <c r="O5894" s="143">
        <f>IF(対応ガラス検索!$E$2="-","",IF(L5894&lt;=0.65,MAX($O$2:O5893)+1,""))</f>
        <v>3291</v>
      </c>
      <c r="P5894" s="144"/>
      <c r="Q5894" s="145"/>
    </row>
    <row r="5895" spans="1:17" x14ac:dyDescent="0.4">
      <c r="A5895" s="68">
        <v>5894</v>
      </c>
      <c r="B5895" s="68" t="s">
        <v>2298</v>
      </c>
      <c r="C5895" s="68" t="s">
        <v>2299</v>
      </c>
      <c r="D5895" s="68" t="s">
        <v>2264</v>
      </c>
      <c r="E5895" s="68" t="s">
        <v>1958</v>
      </c>
      <c r="F5895" s="68" t="s">
        <v>1959</v>
      </c>
      <c r="G5895" s="68" t="s">
        <v>2265</v>
      </c>
      <c r="H5895" s="68" t="s">
        <v>2260</v>
      </c>
      <c r="I5895" s="68">
        <v>12</v>
      </c>
      <c r="J5895" s="68" t="s">
        <v>2296</v>
      </c>
      <c r="K5895" s="68">
        <v>0.8</v>
      </c>
      <c r="L5895" s="68">
        <v>0.46</v>
      </c>
      <c r="M5895" s="68" t="s">
        <v>1960</v>
      </c>
      <c r="N5895" s="143">
        <f>IF(対応ガラス検索!$E$2="-","",IF(対応ガラス検索!$E$2&gt;=K5895,MAX($N$2:N5894)+1,""))</f>
        <v>5894</v>
      </c>
      <c r="O5895" s="143">
        <f>IF(対応ガラス検索!$E$2="-","",IF(L5895&lt;=0.65,MAX($O$2:O5894)+1,""))</f>
        <v>3292</v>
      </c>
      <c r="P5895" s="144"/>
      <c r="Q5895" s="145"/>
    </row>
    <row r="5896" spans="1:17" x14ac:dyDescent="0.4">
      <c r="A5896" s="68">
        <v>5895</v>
      </c>
      <c r="B5896" s="68" t="s">
        <v>2298</v>
      </c>
      <c r="C5896" s="68" t="s">
        <v>2299</v>
      </c>
      <c r="D5896" s="68" t="s">
        <v>2266</v>
      </c>
      <c r="E5896" s="68" t="s">
        <v>1962</v>
      </c>
      <c r="F5896" s="68" t="s">
        <v>1963</v>
      </c>
      <c r="G5896" s="68" t="s">
        <v>2263</v>
      </c>
      <c r="H5896" s="68" t="s">
        <v>2257</v>
      </c>
      <c r="I5896" s="68">
        <v>11</v>
      </c>
      <c r="J5896" s="68" t="s">
        <v>2296</v>
      </c>
      <c r="K5896" s="142">
        <v>0.8</v>
      </c>
      <c r="L5896" s="68">
        <v>0.45</v>
      </c>
      <c r="M5896" s="68" t="s">
        <v>1960</v>
      </c>
      <c r="N5896" s="143">
        <f>IF(対応ガラス検索!$E$2="-","",IF(対応ガラス検索!$E$2&gt;=K5896,MAX($N$2:N5895)+1,""))</f>
        <v>5895</v>
      </c>
      <c r="O5896" s="143">
        <f>IF(対応ガラス検索!$E$2="-","",IF(L5896&lt;=0.65,MAX($O$2:O5895)+1,""))</f>
        <v>3293</v>
      </c>
      <c r="P5896" s="144"/>
      <c r="Q5896" s="145"/>
    </row>
    <row r="5897" spans="1:17" x14ac:dyDescent="0.4">
      <c r="A5897" s="68">
        <v>5896</v>
      </c>
      <c r="B5897" s="68" t="s">
        <v>2298</v>
      </c>
      <c r="C5897" s="68" t="s">
        <v>2300</v>
      </c>
      <c r="D5897" s="68" t="s">
        <v>2262</v>
      </c>
      <c r="E5897" s="68" t="s">
        <v>1958</v>
      </c>
      <c r="F5897" s="68" t="s">
        <v>1959</v>
      </c>
      <c r="G5897" s="68" t="s">
        <v>2263</v>
      </c>
      <c r="H5897" s="68" t="s">
        <v>2257</v>
      </c>
      <c r="I5897" s="68">
        <v>12</v>
      </c>
      <c r="J5897" s="68" t="s">
        <v>2296</v>
      </c>
      <c r="K5897" s="68">
        <v>0.9</v>
      </c>
      <c r="L5897" s="68">
        <v>0.57999999999999996</v>
      </c>
      <c r="M5897" s="68" t="s">
        <v>1960</v>
      </c>
      <c r="N5897" s="143">
        <f>IF(対応ガラス検索!$E$2="-","",IF(対応ガラス検索!$E$2&gt;=K5897,MAX($N$2:N5896)+1,""))</f>
        <v>5896</v>
      </c>
      <c r="O5897" s="143">
        <f>IF(対応ガラス検索!$E$2="-","",IF(L5897&lt;=0.65,MAX($O$2:O5896)+1,""))</f>
        <v>3294</v>
      </c>
      <c r="P5897" s="144"/>
      <c r="Q5897" s="145"/>
    </row>
    <row r="5898" spans="1:17" x14ac:dyDescent="0.4">
      <c r="A5898" s="68">
        <v>5897</v>
      </c>
      <c r="B5898" s="68" t="s">
        <v>2298</v>
      </c>
      <c r="C5898" s="68" t="s">
        <v>2300</v>
      </c>
      <c r="D5898" s="68" t="s">
        <v>2264</v>
      </c>
      <c r="E5898" s="68" t="s">
        <v>1958</v>
      </c>
      <c r="F5898" s="68" t="s">
        <v>1959</v>
      </c>
      <c r="G5898" s="68" t="s">
        <v>2265</v>
      </c>
      <c r="H5898" s="68" t="s">
        <v>2260</v>
      </c>
      <c r="I5898" s="68">
        <v>12</v>
      </c>
      <c r="J5898" s="68" t="s">
        <v>2296</v>
      </c>
      <c r="K5898" s="68">
        <v>0.9</v>
      </c>
      <c r="L5898" s="68">
        <v>0.57999999999999996</v>
      </c>
      <c r="M5898" s="68" t="s">
        <v>1960</v>
      </c>
      <c r="N5898" s="143">
        <f>IF(対応ガラス検索!$E$2="-","",IF(対応ガラス検索!$E$2&gt;=K5898,MAX($N$2:N5897)+1,""))</f>
        <v>5897</v>
      </c>
      <c r="O5898" s="143">
        <f>IF(対応ガラス検索!$E$2="-","",IF(L5898&lt;=0.65,MAX($O$2:O5897)+1,""))</f>
        <v>3295</v>
      </c>
      <c r="P5898" s="144"/>
      <c r="Q5898" s="145"/>
    </row>
    <row r="5899" spans="1:17" x14ac:dyDescent="0.4">
      <c r="A5899" s="68">
        <v>5898</v>
      </c>
      <c r="B5899" s="68" t="s">
        <v>2298</v>
      </c>
      <c r="C5899" s="68" t="s">
        <v>2300</v>
      </c>
      <c r="D5899" s="68" t="s">
        <v>2266</v>
      </c>
      <c r="E5899" s="68" t="s">
        <v>1962</v>
      </c>
      <c r="F5899" s="68" t="s">
        <v>1963</v>
      </c>
      <c r="G5899" s="68" t="s">
        <v>2263</v>
      </c>
      <c r="H5899" s="68" t="s">
        <v>2257</v>
      </c>
      <c r="I5899" s="68">
        <v>11</v>
      </c>
      <c r="J5899" s="68" t="s">
        <v>2296</v>
      </c>
      <c r="K5899" s="68">
        <v>0.9</v>
      </c>
      <c r="L5899" s="68">
        <v>0.56999999999999995</v>
      </c>
      <c r="M5899" s="68" t="s">
        <v>1960</v>
      </c>
      <c r="N5899" s="143">
        <f>IF(対応ガラス検索!$E$2="-","",IF(対応ガラス検索!$E$2&gt;=K5899,MAX($N$2:N5898)+1,""))</f>
        <v>5898</v>
      </c>
      <c r="O5899" s="143">
        <f>IF(対応ガラス検索!$E$2="-","",IF(L5899&lt;=0.65,MAX($O$2:O5898)+1,""))</f>
        <v>3296</v>
      </c>
      <c r="P5899" s="144"/>
      <c r="Q5899" s="145"/>
    </row>
    <row r="5900" spans="1:17" x14ac:dyDescent="0.4">
      <c r="A5900" s="68">
        <v>5899</v>
      </c>
      <c r="B5900" s="68" t="s">
        <v>2298</v>
      </c>
      <c r="C5900" s="68" t="s">
        <v>2306</v>
      </c>
      <c r="D5900" s="68" t="s">
        <v>2255</v>
      </c>
      <c r="E5900" s="68" t="s">
        <v>1958</v>
      </c>
      <c r="F5900" s="68" t="s">
        <v>1959</v>
      </c>
      <c r="G5900" s="68" t="s">
        <v>2256</v>
      </c>
      <c r="H5900" s="68" t="s">
        <v>2257</v>
      </c>
      <c r="I5900" s="68">
        <v>13</v>
      </c>
      <c r="J5900" s="68" t="s">
        <v>2267</v>
      </c>
      <c r="K5900" s="68">
        <v>0.68</v>
      </c>
      <c r="L5900" s="68">
        <v>0.46</v>
      </c>
      <c r="M5900" s="68" t="s">
        <v>1960</v>
      </c>
      <c r="N5900" s="143">
        <f>IF(対応ガラス検索!$E$2="-","",IF(対応ガラス検索!$E$2&gt;=K5900,MAX($N$2:N5899)+1,""))</f>
        <v>5899</v>
      </c>
      <c r="O5900" s="143">
        <f>IF(対応ガラス検索!$E$2="-","",IF(L5900&lt;=0.65,MAX($O$2:O5899)+1,""))</f>
        <v>3297</v>
      </c>
      <c r="P5900" s="144"/>
      <c r="Q5900" s="145"/>
    </row>
    <row r="5901" spans="1:17" x14ac:dyDescent="0.4">
      <c r="A5901" s="68">
        <v>5900</v>
      </c>
      <c r="B5901" s="68" t="s">
        <v>2298</v>
      </c>
      <c r="C5901" s="68" t="s">
        <v>2306</v>
      </c>
      <c r="D5901" s="68" t="s">
        <v>2258</v>
      </c>
      <c r="E5901" s="68" t="s">
        <v>1958</v>
      </c>
      <c r="F5901" s="68" t="s">
        <v>1959</v>
      </c>
      <c r="G5901" s="68" t="s">
        <v>2259</v>
      </c>
      <c r="H5901" s="68" t="s">
        <v>2260</v>
      </c>
      <c r="I5901" s="68">
        <v>13</v>
      </c>
      <c r="J5901" s="68" t="s">
        <v>2267</v>
      </c>
      <c r="K5901" s="68">
        <v>0.68</v>
      </c>
      <c r="L5901" s="68">
        <v>0.46</v>
      </c>
      <c r="M5901" s="68" t="s">
        <v>1960</v>
      </c>
      <c r="N5901" s="143">
        <f>IF(対応ガラス検索!$E$2="-","",IF(対応ガラス検索!$E$2&gt;=K5901,MAX($N$2:N5900)+1,""))</f>
        <v>5900</v>
      </c>
      <c r="O5901" s="143">
        <f>IF(対応ガラス検索!$E$2="-","",IF(L5901&lt;=0.65,MAX($O$2:O5900)+1,""))</f>
        <v>3298</v>
      </c>
      <c r="P5901" s="144"/>
      <c r="Q5901" s="145"/>
    </row>
    <row r="5902" spans="1:17" x14ac:dyDescent="0.4">
      <c r="A5902" s="68">
        <v>5901</v>
      </c>
      <c r="B5902" s="68" t="s">
        <v>2298</v>
      </c>
      <c r="C5902" s="68" t="s">
        <v>2306</v>
      </c>
      <c r="D5902" s="68" t="s">
        <v>2261</v>
      </c>
      <c r="E5902" s="68" t="s">
        <v>1962</v>
      </c>
      <c r="F5902" s="68" t="s">
        <v>1963</v>
      </c>
      <c r="G5902" s="68" t="s">
        <v>2256</v>
      </c>
      <c r="H5902" s="68" t="s">
        <v>2257</v>
      </c>
      <c r="I5902" s="68">
        <v>12</v>
      </c>
      <c r="J5902" s="68" t="s">
        <v>2267</v>
      </c>
      <c r="K5902" s="68">
        <v>0.69</v>
      </c>
      <c r="L5902" s="68">
        <v>0.45</v>
      </c>
      <c r="M5902" s="68" t="s">
        <v>1960</v>
      </c>
      <c r="N5902" s="143">
        <f>IF(対応ガラス検索!$E$2="-","",IF(対応ガラス検索!$E$2&gt;=K5902,MAX($N$2:N5901)+1,""))</f>
        <v>5901</v>
      </c>
      <c r="O5902" s="143">
        <f>IF(対応ガラス検索!$E$2="-","",IF(L5902&lt;=0.65,MAX($O$2:O5901)+1,""))</f>
        <v>3299</v>
      </c>
      <c r="P5902" s="144"/>
      <c r="Q5902" s="145"/>
    </row>
    <row r="5903" spans="1:17" x14ac:dyDescent="0.4">
      <c r="A5903" s="68">
        <v>5902</v>
      </c>
      <c r="B5903" s="68" t="s">
        <v>2298</v>
      </c>
      <c r="C5903" s="68" t="s">
        <v>2307</v>
      </c>
      <c r="D5903" s="68" t="s">
        <v>2255</v>
      </c>
      <c r="E5903" s="68" t="s">
        <v>1958</v>
      </c>
      <c r="F5903" s="68" t="s">
        <v>1959</v>
      </c>
      <c r="G5903" s="68" t="s">
        <v>2256</v>
      </c>
      <c r="H5903" s="68" t="s">
        <v>2257</v>
      </c>
      <c r="I5903" s="68">
        <v>13</v>
      </c>
      <c r="J5903" s="68" t="s">
        <v>2267</v>
      </c>
      <c r="K5903" s="68">
        <v>0.83</v>
      </c>
      <c r="L5903" s="68">
        <v>0.57999999999999996</v>
      </c>
      <c r="M5903" s="68" t="s">
        <v>1960</v>
      </c>
      <c r="N5903" s="143">
        <f>IF(対応ガラス検索!$E$2="-","",IF(対応ガラス検索!$E$2&gt;=K5903,MAX($N$2:N5902)+1,""))</f>
        <v>5902</v>
      </c>
      <c r="O5903" s="143">
        <f>IF(対応ガラス検索!$E$2="-","",IF(L5903&lt;=0.65,MAX($O$2:O5902)+1,""))</f>
        <v>3300</v>
      </c>
      <c r="P5903" s="144"/>
      <c r="Q5903" s="145"/>
    </row>
    <row r="5904" spans="1:17" x14ac:dyDescent="0.4">
      <c r="A5904" s="68">
        <v>5903</v>
      </c>
      <c r="B5904" s="68" t="s">
        <v>2298</v>
      </c>
      <c r="C5904" s="68" t="s">
        <v>2307</v>
      </c>
      <c r="D5904" s="68" t="s">
        <v>2258</v>
      </c>
      <c r="E5904" s="68" t="s">
        <v>1958</v>
      </c>
      <c r="F5904" s="68" t="s">
        <v>1959</v>
      </c>
      <c r="G5904" s="68" t="s">
        <v>2259</v>
      </c>
      <c r="H5904" s="68" t="s">
        <v>2260</v>
      </c>
      <c r="I5904" s="68">
        <v>13</v>
      </c>
      <c r="J5904" s="68" t="s">
        <v>2267</v>
      </c>
      <c r="K5904" s="142">
        <v>0.83</v>
      </c>
      <c r="L5904" s="68">
        <v>0.57999999999999996</v>
      </c>
      <c r="M5904" s="68" t="s">
        <v>1960</v>
      </c>
      <c r="N5904" s="143">
        <f>IF(対応ガラス検索!$E$2="-","",IF(対応ガラス検索!$E$2&gt;=K5904,MAX($N$2:N5903)+1,""))</f>
        <v>5903</v>
      </c>
      <c r="O5904" s="143">
        <f>IF(対応ガラス検索!$E$2="-","",IF(L5904&lt;=0.65,MAX($O$2:O5903)+1,""))</f>
        <v>3301</v>
      </c>
      <c r="P5904" s="144"/>
      <c r="Q5904" s="145"/>
    </row>
    <row r="5905" spans="1:17" x14ac:dyDescent="0.4">
      <c r="A5905" s="68">
        <v>5904</v>
      </c>
      <c r="B5905" s="68" t="s">
        <v>2298</v>
      </c>
      <c r="C5905" s="68" t="s">
        <v>2307</v>
      </c>
      <c r="D5905" s="68" t="s">
        <v>2261</v>
      </c>
      <c r="E5905" s="68" t="s">
        <v>1962</v>
      </c>
      <c r="F5905" s="68" t="s">
        <v>1963</v>
      </c>
      <c r="G5905" s="68" t="s">
        <v>2256</v>
      </c>
      <c r="H5905" s="68" t="s">
        <v>2257</v>
      </c>
      <c r="I5905" s="68">
        <v>12</v>
      </c>
      <c r="J5905" s="68" t="s">
        <v>2267</v>
      </c>
      <c r="K5905" s="68">
        <v>0.84</v>
      </c>
      <c r="L5905" s="68">
        <v>0.56999999999999995</v>
      </c>
      <c r="M5905" s="68" t="s">
        <v>1960</v>
      </c>
      <c r="N5905" s="143">
        <f>IF(対応ガラス検索!$E$2="-","",IF(対応ガラス検索!$E$2&gt;=K5905,MAX($N$2:N5904)+1,""))</f>
        <v>5904</v>
      </c>
      <c r="O5905" s="143">
        <f>IF(対応ガラス検索!$E$2="-","",IF(L5905&lt;=0.65,MAX($O$2:O5904)+1,""))</f>
        <v>3302</v>
      </c>
      <c r="P5905" s="144"/>
      <c r="Q5905" s="145"/>
    </row>
    <row r="5906" spans="1:17" x14ac:dyDescent="0.4">
      <c r="A5906" s="68">
        <v>5905</v>
      </c>
      <c r="B5906" s="68" t="s">
        <v>2298</v>
      </c>
      <c r="C5906" s="68" t="s">
        <v>2299</v>
      </c>
      <c r="D5906" s="68" t="s">
        <v>2262</v>
      </c>
      <c r="E5906" s="68" t="s">
        <v>1958</v>
      </c>
      <c r="F5906" s="68" t="s">
        <v>1959</v>
      </c>
      <c r="G5906" s="68" t="s">
        <v>2263</v>
      </c>
      <c r="H5906" s="68" t="s">
        <v>2257</v>
      </c>
      <c r="I5906" s="68">
        <v>12</v>
      </c>
      <c r="J5906" s="68" t="s">
        <v>2267</v>
      </c>
      <c r="K5906" s="68">
        <v>0.69</v>
      </c>
      <c r="L5906" s="68">
        <v>0.46</v>
      </c>
      <c r="M5906" s="68" t="s">
        <v>1960</v>
      </c>
      <c r="N5906" s="143">
        <f>IF(対応ガラス検索!$E$2="-","",IF(対応ガラス検索!$E$2&gt;=K5906,MAX($N$2:N5905)+1,""))</f>
        <v>5905</v>
      </c>
      <c r="O5906" s="143">
        <f>IF(対応ガラス検索!$E$2="-","",IF(L5906&lt;=0.65,MAX($O$2:O5905)+1,""))</f>
        <v>3303</v>
      </c>
      <c r="P5906" s="144"/>
      <c r="Q5906" s="145"/>
    </row>
    <row r="5907" spans="1:17" x14ac:dyDescent="0.4">
      <c r="A5907" s="68">
        <v>5906</v>
      </c>
      <c r="B5907" s="68" t="s">
        <v>2298</v>
      </c>
      <c r="C5907" s="68" t="s">
        <v>2299</v>
      </c>
      <c r="D5907" s="68" t="s">
        <v>2264</v>
      </c>
      <c r="E5907" s="68" t="s">
        <v>1958</v>
      </c>
      <c r="F5907" s="68" t="s">
        <v>1959</v>
      </c>
      <c r="G5907" s="68" t="s">
        <v>2265</v>
      </c>
      <c r="H5907" s="68" t="s">
        <v>2260</v>
      </c>
      <c r="I5907" s="68">
        <v>12</v>
      </c>
      <c r="J5907" s="68" t="s">
        <v>2267</v>
      </c>
      <c r="K5907" s="68">
        <v>0.69</v>
      </c>
      <c r="L5907" s="68">
        <v>0.46</v>
      </c>
      <c r="M5907" s="68" t="s">
        <v>1960</v>
      </c>
      <c r="N5907" s="143">
        <f>IF(対応ガラス検索!$E$2="-","",IF(対応ガラス検索!$E$2&gt;=K5907,MAX($N$2:N5906)+1,""))</f>
        <v>5906</v>
      </c>
      <c r="O5907" s="143">
        <f>IF(対応ガラス検索!$E$2="-","",IF(L5907&lt;=0.65,MAX($O$2:O5906)+1,""))</f>
        <v>3304</v>
      </c>
      <c r="P5907" s="144"/>
      <c r="Q5907" s="145"/>
    </row>
    <row r="5908" spans="1:17" x14ac:dyDescent="0.4">
      <c r="A5908" s="68">
        <v>5907</v>
      </c>
      <c r="B5908" s="68" t="s">
        <v>2298</v>
      </c>
      <c r="C5908" s="68" t="s">
        <v>2299</v>
      </c>
      <c r="D5908" s="68" t="s">
        <v>2266</v>
      </c>
      <c r="E5908" s="68" t="s">
        <v>1962</v>
      </c>
      <c r="F5908" s="68" t="s">
        <v>1963</v>
      </c>
      <c r="G5908" s="68" t="s">
        <v>2263</v>
      </c>
      <c r="H5908" s="68" t="s">
        <v>2257</v>
      </c>
      <c r="I5908" s="68">
        <v>11</v>
      </c>
      <c r="J5908" s="68" t="s">
        <v>2267</v>
      </c>
      <c r="K5908" s="68">
        <v>0.71</v>
      </c>
      <c r="L5908" s="68">
        <v>0.45</v>
      </c>
      <c r="M5908" s="68" t="s">
        <v>1960</v>
      </c>
      <c r="N5908" s="143">
        <f>IF(対応ガラス検索!$E$2="-","",IF(対応ガラス検索!$E$2&gt;=K5908,MAX($N$2:N5907)+1,""))</f>
        <v>5907</v>
      </c>
      <c r="O5908" s="143">
        <f>IF(対応ガラス検索!$E$2="-","",IF(L5908&lt;=0.65,MAX($O$2:O5907)+1,""))</f>
        <v>3305</v>
      </c>
      <c r="P5908" s="144"/>
      <c r="Q5908" s="145"/>
    </row>
    <row r="5909" spans="1:17" x14ac:dyDescent="0.4">
      <c r="A5909" s="68">
        <v>5908</v>
      </c>
      <c r="B5909" s="68" t="s">
        <v>2298</v>
      </c>
      <c r="C5909" s="68" t="s">
        <v>2300</v>
      </c>
      <c r="D5909" s="68" t="s">
        <v>2262</v>
      </c>
      <c r="E5909" s="68" t="s">
        <v>1958</v>
      </c>
      <c r="F5909" s="68" t="s">
        <v>1959</v>
      </c>
      <c r="G5909" s="68" t="s">
        <v>2263</v>
      </c>
      <c r="H5909" s="68" t="s">
        <v>2257</v>
      </c>
      <c r="I5909" s="68">
        <v>12</v>
      </c>
      <c r="J5909" s="68" t="s">
        <v>2267</v>
      </c>
      <c r="K5909" s="142">
        <v>0.84</v>
      </c>
      <c r="L5909" s="68">
        <v>0.57999999999999996</v>
      </c>
      <c r="M5909" s="68" t="s">
        <v>1960</v>
      </c>
      <c r="N5909" s="143">
        <f>IF(対応ガラス検索!$E$2="-","",IF(対応ガラス検索!$E$2&gt;=K5909,MAX($N$2:N5908)+1,""))</f>
        <v>5908</v>
      </c>
      <c r="O5909" s="143">
        <f>IF(対応ガラス検索!$E$2="-","",IF(L5909&lt;=0.65,MAX($O$2:O5908)+1,""))</f>
        <v>3306</v>
      </c>
      <c r="P5909" s="144"/>
      <c r="Q5909" s="145"/>
    </row>
    <row r="5910" spans="1:17" x14ac:dyDescent="0.4">
      <c r="A5910" s="68">
        <v>5909</v>
      </c>
      <c r="B5910" s="68" t="s">
        <v>2298</v>
      </c>
      <c r="C5910" s="68" t="s">
        <v>2300</v>
      </c>
      <c r="D5910" s="68" t="s">
        <v>2264</v>
      </c>
      <c r="E5910" s="68" t="s">
        <v>1958</v>
      </c>
      <c r="F5910" s="68" t="s">
        <v>1959</v>
      </c>
      <c r="G5910" s="68" t="s">
        <v>2265</v>
      </c>
      <c r="H5910" s="68" t="s">
        <v>2260</v>
      </c>
      <c r="I5910" s="68">
        <v>12</v>
      </c>
      <c r="J5910" s="68" t="s">
        <v>2267</v>
      </c>
      <c r="K5910" s="68">
        <v>0.84</v>
      </c>
      <c r="L5910" s="68">
        <v>0.57999999999999996</v>
      </c>
      <c r="M5910" s="68" t="s">
        <v>1960</v>
      </c>
      <c r="N5910" s="143">
        <f>IF(対応ガラス検索!$E$2="-","",IF(対応ガラス検索!$E$2&gt;=K5910,MAX($N$2:N5909)+1,""))</f>
        <v>5909</v>
      </c>
      <c r="O5910" s="143">
        <f>IF(対応ガラス検索!$E$2="-","",IF(L5910&lt;=0.65,MAX($O$2:O5909)+1,""))</f>
        <v>3307</v>
      </c>
      <c r="P5910" s="144"/>
      <c r="Q5910" s="145"/>
    </row>
    <row r="5911" spans="1:17" x14ac:dyDescent="0.4">
      <c r="A5911" s="68">
        <v>5910</v>
      </c>
      <c r="B5911" s="68" t="s">
        <v>2298</v>
      </c>
      <c r="C5911" s="68" t="s">
        <v>2300</v>
      </c>
      <c r="D5911" s="68" t="s">
        <v>2266</v>
      </c>
      <c r="E5911" s="68" t="s">
        <v>1962</v>
      </c>
      <c r="F5911" s="68" t="s">
        <v>1963</v>
      </c>
      <c r="G5911" s="68" t="s">
        <v>2263</v>
      </c>
      <c r="H5911" s="68" t="s">
        <v>2257</v>
      </c>
      <c r="I5911" s="68">
        <v>11</v>
      </c>
      <c r="J5911" s="68" t="s">
        <v>2267</v>
      </c>
      <c r="K5911" s="68">
        <v>0.86</v>
      </c>
      <c r="L5911" s="68">
        <v>0.56999999999999995</v>
      </c>
      <c r="M5911" s="68" t="s">
        <v>1960</v>
      </c>
      <c r="N5911" s="143">
        <f>IF(対応ガラス検索!$E$2="-","",IF(対応ガラス検索!$E$2&gt;=K5911,MAX($N$2:N5910)+1,""))</f>
        <v>5910</v>
      </c>
      <c r="O5911" s="143">
        <f>IF(対応ガラス検索!$E$2="-","",IF(L5911&lt;=0.65,MAX($O$2:O5910)+1,""))</f>
        <v>3308</v>
      </c>
      <c r="P5911" s="144"/>
      <c r="Q5911" s="145"/>
    </row>
    <row r="5912" spans="1:17" x14ac:dyDescent="0.4">
      <c r="A5912" s="68">
        <v>5911</v>
      </c>
      <c r="B5912" s="68" t="s">
        <v>2301</v>
      </c>
      <c r="C5912" s="68" t="s">
        <v>2302</v>
      </c>
      <c r="D5912" s="68" t="s">
        <v>2130</v>
      </c>
      <c r="E5912" s="68" t="s">
        <v>2131</v>
      </c>
      <c r="F5912" s="68" t="s">
        <v>2132</v>
      </c>
      <c r="G5912" s="68" t="s">
        <v>1958</v>
      </c>
      <c r="H5912" s="68" t="s">
        <v>1959</v>
      </c>
      <c r="I5912" s="68">
        <v>12</v>
      </c>
      <c r="J5912" s="68" t="s">
        <v>2267</v>
      </c>
      <c r="K5912" s="68">
        <v>0.74</v>
      </c>
      <c r="L5912" s="68">
        <v>0.31</v>
      </c>
      <c r="M5912" s="68" t="s">
        <v>1960</v>
      </c>
      <c r="N5912" s="143">
        <f>IF(対応ガラス検索!$E$2="-","",IF(対応ガラス検索!$E$2&gt;=K5912,MAX($N$2:N5911)+1,""))</f>
        <v>5911</v>
      </c>
      <c r="O5912" s="143">
        <f>IF(対応ガラス検索!$E$2="-","",IF(L5912&lt;=0.65,MAX($O$2:O5911)+1,""))</f>
        <v>3309</v>
      </c>
      <c r="P5912" s="144"/>
      <c r="Q5912" s="145"/>
    </row>
    <row r="5913" spans="1:17" x14ac:dyDescent="0.4">
      <c r="A5913" s="68">
        <v>5912</v>
      </c>
      <c r="B5913" s="68" t="s">
        <v>2301</v>
      </c>
      <c r="C5913" s="68" t="s">
        <v>2302</v>
      </c>
      <c r="D5913" s="68" t="s">
        <v>2133</v>
      </c>
      <c r="E5913" s="68" t="s">
        <v>2134</v>
      </c>
      <c r="F5913" s="68" t="s">
        <v>2135</v>
      </c>
      <c r="G5913" s="68" t="s">
        <v>1965</v>
      </c>
      <c r="H5913" s="68" t="s">
        <v>1966</v>
      </c>
      <c r="I5913" s="68">
        <v>10</v>
      </c>
      <c r="J5913" s="68" t="s">
        <v>2267</v>
      </c>
      <c r="K5913" s="68">
        <v>0.84</v>
      </c>
      <c r="L5913" s="68">
        <v>0.3</v>
      </c>
      <c r="M5913" s="68" t="s">
        <v>1960</v>
      </c>
      <c r="N5913" s="143">
        <f>IF(対応ガラス検索!$E$2="-","",IF(対応ガラス検索!$E$2&gt;=K5913,MAX($N$2:N5912)+1,""))</f>
        <v>5912</v>
      </c>
      <c r="O5913" s="143">
        <f>IF(対応ガラス検索!$E$2="-","",IF(L5913&lt;=0.65,MAX($O$2:O5912)+1,""))</f>
        <v>3310</v>
      </c>
      <c r="P5913" s="144"/>
      <c r="Q5913" s="145"/>
    </row>
    <row r="5914" spans="1:17" x14ac:dyDescent="0.4">
      <c r="A5914" s="68">
        <v>5913</v>
      </c>
      <c r="B5914" s="68" t="s">
        <v>2301</v>
      </c>
      <c r="C5914" s="68" t="s">
        <v>2302</v>
      </c>
      <c r="D5914" s="68" t="s">
        <v>2136</v>
      </c>
      <c r="E5914" s="68" t="s">
        <v>2137</v>
      </c>
      <c r="F5914" s="68" t="s">
        <v>2138</v>
      </c>
      <c r="G5914" s="68" t="s">
        <v>1958</v>
      </c>
      <c r="H5914" s="68" t="s">
        <v>1959</v>
      </c>
      <c r="I5914" s="68">
        <v>11</v>
      </c>
      <c r="J5914" s="68" t="s">
        <v>2267</v>
      </c>
      <c r="K5914" s="68">
        <v>0.78</v>
      </c>
      <c r="L5914" s="68">
        <v>0.3</v>
      </c>
      <c r="M5914" s="68" t="s">
        <v>1960</v>
      </c>
      <c r="N5914" s="143">
        <f>IF(対応ガラス検索!$E$2="-","",IF(対応ガラス検索!$E$2&gt;=K5914,MAX($N$2:N5913)+1,""))</f>
        <v>5913</v>
      </c>
      <c r="O5914" s="143">
        <f>IF(対応ガラス検索!$E$2="-","",IF(L5914&lt;=0.65,MAX($O$2:O5913)+1,""))</f>
        <v>3311</v>
      </c>
      <c r="P5914" s="144"/>
      <c r="Q5914" s="145"/>
    </row>
    <row r="5915" spans="1:17" x14ac:dyDescent="0.4">
      <c r="A5915" s="68">
        <v>5914</v>
      </c>
      <c r="B5915" s="68" t="s">
        <v>2301</v>
      </c>
      <c r="C5915" s="68" t="s">
        <v>2302</v>
      </c>
      <c r="D5915" s="68" t="s">
        <v>2139</v>
      </c>
      <c r="E5915" s="68" t="s">
        <v>2140</v>
      </c>
      <c r="F5915" s="68" t="s">
        <v>2141</v>
      </c>
      <c r="G5915" s="68" t="s">
        <v>1958</v>
      </c>
      <c r="H5915" s="68" t="s">
        <v>1959</v>
      </c>
      <c r="I5915" s="68">
        <v>11</v>
      </c>
      <c r="J5915" s="68" t="s">
        <v>2267</v>
      </c>
      <c r="K5915" s="68">
        <v>0.78</v>
      </c>
      <c r="L5915" s="68">
        <v>0.31</v>
      </c>
      <c r="M5915" s="68" t="s">
        <v>1960</v>
      </c>
      <c r="N5915" s="143">
        <f>IF(対応ガラス検索!$E$2="-","",IF(対応ガラス検索!$E$2&gt;=K5915,MAX($N$2:N5914)+1,""))</f>
        <v>5914</v>
      </c>
      <c r="O5915" s="143">
        <f>IF(対応ガラス検索!$E$2="-","",IF(L5915&lt;=0.65,MAX($O$2:O5914)+1,""))</f>
        <v>3312</v>
      </c>
      <c r="P5915" s="144"/>
      <c r="Q5915" s="145"/>
    </row>
    <row r="5916" spans="1:17" x14ac:dyDescent="0.4">
      <c r="A5916" s="68">
        <v>5915</v>
      </c>
      <c r="B5916" s="68" t="s">
        <v>2301</v>
      </c>
      <c r="C5916" s="68" t="s">
        <v>2302</v>
      </c>
      <c r="D5916" s="68" t="s">
        <v>2142</v>
      </c>
      <c r="E5916" s="68" t="s">
        <v>2143</v>
      </c>
      <c r="F5916" s="68" t="s">
        <v>2144</v>
      </c>
      <c r="G5916" s="68" t="s">
        <v>1958</v>
      </c>
      <c r="H5916" s="68" t="s">
        <v>1959</v>
      </c>
      <c r="I5916" s="68">
        <v>10</v>
      </c>
      <c r="J5916" s="68" t="s">
        <v>2267</v>
      </c>
      <c r="K5916" s="68">
        <v>0.84</v>
      </c>
      <c r="L5916" s="68">
        <v>0.3</v>
      </c>
      <c r="M5916" s="68" t="s">
        <v>1960</v>
      </c>
      <c r="N5916" s="143">
        <f>IF(対応ガラス検索!$E$2="-","",IF(対応ガラス検索!$E$2&gt;=K5916,MAX($N$2:N5915)+1,""))</f>
        <v>5915</v>
      </c>
      <c r="O5916" s="143">
        <f>IF(対応ガラス検索!$E$2="-","",IF(L5916&lt;=0.65,MAX($O$2:O5915)+1,""))</f>
        <v>3313</v>
      </c>
      <c r="P5916" s="144"/>
      <c r="Q5916" s="145"/>
    </row>
    <row r="5917" spans="1:17" x14ac:dyDescent="0.4">
      <c r="A5917" s="68">
        <v>5916</v>
      </c>
      <c r="B5917" s="68" t="s">
        <v>2301</v>
      </c>
      <c r="C5917" s="68" t="s">
        <v>2302</v>
      </c>
      <c r="D5917" s="68" t="s">
        <v>2145</v>
      </c>
      <c r="E5917" s="68" t="s">
        <v>2146</v>
      </c>
      <c r="F5917" s="68" t="s">
        <v>2147</v>
      </c>
      <c r="G5917" s="68" t="s">
        <v>1958</v>
      </c>
      <c r="H5917" s="68" t="s">
        <v>1959</v>
      </c>
      <c r="I5917" s="68">
        <v>10</v>
      </c>
      <c r="J5917" s="68" t="s">
        <v>2267</v>
      </c>
      <c r="K5917" s="142">
        <v>0.84</v>
      </c>
      <c r="L5917" s="68">
        <v>0.3</v>
      </c>
      <c r="M5917" s="68" t="s">
        <v>2002</v>
      </c>
      <c r="N5917" s="143">
        <f>IF(対応ガラス検索!$E$2="-","",IF(対応ガラス検索!$E$2&gt;=K5917,MAX($N$2:N5916)+1,""))</f>
        <v>5916</v>
      </c>
      <c r="O5917" s="143">
        <f>IF(対応ガラス検索!$E$2="-","",IF(L5917&lt;=0.65,MAX($O$2:O5916)+1,""))</f>
        <v>3314</v>
      </c>
      <c r="P5917" s="144"/>
      <c r="Q5917" s="145"/>
    </row>
    <row r="5918" spans="1:17" x14ac:dyDescent="0.4">
      <c r="A5918" s="68">
        <v>5917</v>
      </c>
      <c r="B5918" s="68" t="s">
        <v>2301</v>
      </c>
      <c r="C5918" s="68" t="s">
        <v>2302</v>
      </c>
      <c r="D5918" s="68" t="s">
        <v>2148</v>
      </c>
      <c r="E5918" s="68" t="s">
        <v>2149</v>
      </c>
      <c r="F5918" s="68" t="s">
        <v>2150</v>
      </c>
      <c r="G5918" s="68" t="s">
        <v>1958</v>
      </c>
      <c r="H5918" s="68" t="s">
        <v>1959</v>
      </c>
      <c r="I5918" s="68">
        <v>10</v>
      </c>
      <c r="J5918" s="68" t="s">
        <v>2267</v>
      </c>
      <c r="K5918" s="68">
        <v>0.84</v>
      </c>
      <c r="L5918" s="68">
        <v>0.3</v>
      </c>
      <c r="M5918" s="68" t="s">
        <v>1960</v>
      </c>
      <c r="N5918" s="143">
        <f>IF(対応ガラス検索!$E$2="-","",IF(対応ガラス検索!$E$2&gt;=K5918,MAX($N$2:N5917)+1,""))</f>
        <v>5917</v>
      </c>
      <c r="O5918" s="143">
        <f>IF(対応ガラス検索!$E$2="-","",IF(L5918&lt;=0.65,MAX($O$2:O5917)+1,""))</f>
        <v>3315</v>
      </c>
      <c r="P5918" s="144"/>
      <c r="Q5918" s="145"/>
    </row>
    <row r="5919" spans="1:17" x14ac:dyDescent="0.4">
      <c r="A5919" s="68">
        <v>5918</v>
      </c>
      <c r="B5919" s="68" t="s">
        <v>2301</v>
      </c>
      <c r="C5919" s="68" t="s">
        <v>2302</v>
      </c>
      <c r="D5919" s="68" t="s">
        <v>2151</v>
      </c>
      <c r="E5919" s="68" t="s">
        <v>2152</v>
      </c>
      <c r="F5919" s="68" t="s">
        <v>2153</v>
      </c>
      <c r="G5919" s="68" t="s">
        <v>1958</v>
      </c>
      <c r="H5919" s="68" t="s">
        <v>1959</v>
      </c>
      <c r="I5919" s="68">
        <v>10</v>
      </c>
      <c r="J5919" s="68" t="s">
        <v>2267</v>
      </c>
      <c r="K5919" s="68">
        <v>0.84</v>
      </c>
      <c r="L5919" s="68">
        <v>0.3</v>
      </c>
      <c r="M5919" s="68" t="s">
        <v>2002</v>
      </c>
      <c r="N5919" s="143">
        <f>IF(対応ガラス検索!$E$2="-","",IF(対応ガラス検索!$E$2&gt;=K5919,MAX($N$2:N5918)+1,""))</f>
        <v>5918</v>
      </c>
      <c r="O5919" s="143">
        <f>IF(対応ガラス検索!$E$2="-","",IF(L5919&lt;=0.65,MAX($O$2:O5918)+1,""))</f>
        <v>3316</v>
      </c>
      <c r="P5919" s="144"/>
      <c r="Q5919" s="145"/>
    </row>
    <row r="5920" spans="1:17" x14ac:dyDescent="0.4">
      <c r="A5920" s="68">
        <v>5919</v>
      </c>
      <c r="B5920" s="68" t="s">
        <v>2301</v>
      </c>
      <c r="C5920" s="68" t="s">
        <v>2302</v>
      </c>
      <c r="D5920" s="68" t="s">
        <v>2154</v>
      </c>
      <c r="E5920" s="68" t="s">
        <v>2155</v>
      </c>
      <c r="F5920" s="68" t="s">
        <v>2156</v>
      </c>
      <c r="G5920" s="68" t="s">
        <v>1962</v>
      </c>
      <c r="H5920" s="68" t="s">
        <v>1963</v>
      </c>
      <c r="I5920" s="68">
        <v>11</v>
      </c>
      <c r="J5920" s="68" t="s">
        <v>2267</v>
      </c>
      <c r="K5920" s="68">
        <v>0.78</v>
      </c>
      <c r="L5920" s="68">
        <v>0.31</v>
      </c>
      <c r="M5920" s="68" t="s">
        <v>1960</v>
      </c>
      <c r="N5920" s="143">
        <f>IF(対応ガラス検索!$E$2="-","",IF(対応ガラス検索!$E$2&gt;=K5920,MAX($N$2:N5919)+1,""))</f>
        <v>5919</v>
      </c>
      <c r="O5920" s="143">
        <f>IF(対応ガラス検索!$E$2="-","",IF(L5920&lt;=0.65,MAX($O$2:O5919)+1,""))</f>
        <v>3317</v>
      </c>
      <c r="P5920" s="144"/>
      <c r="Q5920" s="145"/>
    </row>
    <row r="5921" spans="1:17" x14ac:dyDescent="0.4">
      <c r="A5921" s="68">
        <v>5920</v>
      </c>
      <c r="B5921" s="68" t="s">
        <v>2301</v>
      </c>
      <c r="C5921" s="68" t="s">
        <v>2302</v>
      </c>
      <c r="D5921" s="68" t="s">
        <v>2157</v>
      </c>
      <c r="E5921" s="68" t="s">
        <v>2158</v>
      </c>
      <c r="F5921" s="68" t="s">
        <v>2159</v>
      </c>
      <c r="G5921" s="68" t="s">
        <v>1958</v>
      </c>
      <c r="H5921" s="68" t="s">
        <v>1959</v>
      </c>
      <c r="I5921" s="68">
        <v>16</v>
      </c>
      <c r="J5921" s="68" t="s">
        <v>2267</v>
      </c>
      <c r="K5921" s="68">
        <v>0.59</v>
      </c>
      <c r="L5921" s="68">
        <v>0.31</v>
      </c>
      <c r="M5921" s="68" t="s">
        <v>1960</v>
      </c>
      <c r="N5921" s="143">
        <f>IF(対応ガラス検索!$E$2="-","",IF(対応ガラス検索!$E$2&gt;=K5921,MAX($N$2:N5920)+1,""))</f>
        <v>5920</v>
      </c>
      <c r="O5921" s="143">
        <f>IF(対応ガラス検索!$E$2="-","",IF(L5921&lt;=0.65,MAX($O$2:O5920)+1,""))</f>
        <v>3318</v>
      </c>
      <c r="P5921" s="144"/>
      <c r="Q5921" s="145"/>
    </row>
    <row r="5922" spans="1:17" x14ac:dyDescent="0.4">
      <c r="A5922" s="68">
        <v>5921</v>
      </c>
      <c r="B5922" s="68" t="s">
        <v>2301</v>
      </c>
      <c r="C5922" s="68" t="s">
        <v>2302</v>
      </c>
      <c r="D5922" s="68" t="s">
        <v>2160</v>
      </c>
      <c r="E5922" s="68" t="s">
        <v>2161</v>
      </c>
      <c r="F5922" s="68" t="s">
        <v>2162</v>
      </c>
      <c r="G5922" s="68" t="s">
        <v>1958</v>
      </c>
      <c r="H5922" s="68" t="s">
        <v>1959</v>
      </c>
      <c r="I5922" s="68">
        <v>16</v>
      </c>
      <c r="J5922" s="68" t="s">
        <v>2267</v>
      </c>
      <c r="K5922" s="142">
        <v>0.59</v>
      </c>
      <c r="L5922" s="68">
        <v>0.31</v>
      </c>
      <c r="M5922" s="68" t="s">
        <v>1960</v>
      </c>
      <c r="N5922" s="143">
        <f>IF(対応ガラス検索!$E$2="-","",IF(対応ガラス検索!$E$2&gt;=K5922,MAX($N$2:N5921)+1,""))</f>
        <v>5921</v>
      </c>
      <c r="O5922" s="143">
        <f>IF(対応ガラス検索!$E$2="-","",IF(L5922&lt;=0.65,MAX($O$2:O5921)+1,""))</f>
        <v>3319</v>
      </c>
      <c r="P5922" s="144"/>
      <c r="Q5922" s="145"/>
    </row>
    <row r="5923" spans="1:17" x14ac:dyDescent="0.4">
      <c r="A5923" s="68">
        <v>5922</v>
      </c>
      <c r="B5923" s="68" t="s">
        <v>2301</v>
      </c>
      <c r="C5923" s="68" t="s">
        <v>2302</v>
      </c>
      <c r="D5923" s="68" t="s">
        <v>2163</v>
      </c>
      <c r="E5923" s="68" t="s">
        <v>2164</v>
      </c>
      <c r="F5923" s="68" t="s">
        <v>2165</v>
      </c>
      <c r="G5923" s="68" t="s">
        <v>1962</v>
      </c>
      <c r="H5923" s="68" t="s">
        <v>1963</v>
      </c>
      <c r="I5923" s="68">
        <v>15</v>
      </c>
      <c r="J5923" s="68" t="s">
        <v>2267</v>
      </c>
      <c r="K5923" s="68">
        <v>0.62</v>
      </c>
      <c r="L5923" s="68">
        <v>0.3</v>
      </c>
      <c r="M5923" s="68" t="s">
        <v>1960</v>
      </c>
      <c r="N5923" s="143">
        <f>IF(対応ガラス検索!$E$2="-","",IF(対応ガラス検索!$E$2&gt;=K5923,MAX($N$2:N5922)+1,""))</f>
        <v>5922</v>
      </c>
      <c r="O5923" s="143">
        <f>IF(対応ガラス検索!$E$2="-","",IF(L5923&lt;=0.65,MAX($O$2:O5922)+1,""))</f>
        <v>3320</v>
      </c>
      <c r="P5923" s="144"/>
      <c r="Q5923" s="145"/>
    </row>
    <row r="5924" spans="1:17" x14ac:dyDescent="0.4">
      <c r="A5924" s="68">
        <v>5923</v>
      </c>
      <c r="B5924" s="68" t="s">
        <v>2301</v>
      </c>
      <c r="C5924" s="68" t="s">
        <v>2302</v>
      </c>
      <c r="D5924" s="68" t="s">
        <v>2166</v>
      </c>
      <c r="E5924" s="68" t="s">
        <v>2167</v>
      </c>
      <c r="F5924" s="68" t="s">
        <v>2168</v>
      </c>
      <c r="G5924" s="68" t="s">
        <v>1958</v>
      </c>
      <c r="H5924" s="68" t="s">
        <v>1959</v>
      </c>
      <c r="I5924" s="68">
        <v>15</v>
      </c>
      <c r="J5924" s="68" t="s">
        <v>2267</v>
      </c>
      <c r="K5924" s="68">
        <v>0.62</v>
      </c>
      <c r="L5924" s="68">
        <v>0.3</v>
      </c>
      <c r="M5924" s="68" t="s">
        <v>1960</v>
      </c>
      <c r="N5924" s="143">
        <f>IF(対応ガラス検索!$E$2="-","",IF(対応ガラス検索!$E$2&gt;=K5924,MAX($N$2:N5923)+1,""))</f>
        <v>5923</v>
      </c>
      <c r="O5924" s="143">
        <f>IF(対応ガラス検索!$E$2="-","",IF(L5924&lt;=0.65,MAX($O$2:O5923)+1,""))</f>
        <v>3321</v>
      </c>
      <c r="P5924" s="144"/>
      <c r="Q5924" s="145"/>
    </row>
    <row r="5925" spans="1:17" x14ac:dyDescent="0.4">
      <c r="A5925" s="68">
        <v>5924</v>
      </c>
      <c r="B5925" s="68" t="s">
        <v>2301</v>
      </c>
      <c r="C5925" s="68" t="s">
        <v>2302</v>
      </c>
      <c r="D5925" s="68" t="s">
        <v>2169</v>
      </c>
      <c r="E5925" s="68" t="s">
        <v>2167</v>
      </c>
      <c r="F5925" s="68" t="s">
        <v>2168</v>
      </c>
      <c r="G5925" s="68" t="s">
        <v>1962</v>
      </c>
      <c r="H5925" s="68" t="s">
        <v>1963</v>
      </c>
      <c r="I5925" s="68">
        <v>15</v>
      </c>
      <c r="J5925" s="68" t="s">
        <v>2267</v>
      </c>
      <c r="K5925" s="68">
        <v>0.62</v>
      </c>
      <c r="L5925" s="68">
        <v>0.3</v>
      </c>
      <c r="M5925" s="68" t="s">
        <v>1960</v>
      </c>
      <c r="N5925" s="143">
        <f>IF(対応ガラス検索!$E$2="-","",IF(対応ガラス検索!$E$2&gt;=K5925,MAX($N$2:N5924)+1,""))</f>
        <v>5924</v>
      </c>
      <c r="O5925" s="143">
        <f>IF(対応ガラス検索!$E$2="-","",IF(L5925&lt;=0.65,MAX($O$2:O5924)+1,""))</f>
        <v>3322</v>
      </c>
      <c r="P5925" s="144"/>
      <c r="Q5925" s="145"/>
    </row>
    <row r="5926" spans="1:17" x14ac:dyDescent="0.4">
      <c r="A5926" s="68">
        <v>5925</v>
      </c>
      <c r="B5926" s="68" t="s">
        <v>2301</v>
      </c>
      <c r="C5926" s="68" t="s">
        <v>2302</v>
      </c>
      <c r="D5926" s="68" t="s">
        <v>2170</v>
      </c>
      <c r="E5926" s="68" t="s">
        <v>2167</v>
      </c>
      <c r="F5926" s="68" t="s">
        <v>2168</v>
      </c>
      <c r="G5926" s="68" t="s">
        <v>1965</v>
      </c>
      <c r="H5926" s="68" t="s">
        <v>1966</v>
      </c>
      <c r="I5926" s="68">
        <v>15</v>
      </c>
      <c r="J5926" s="68" t="s">
        <v>2267</v>
      </c>
      <c r="K5926" s="68">
        <v>0.62</v>
      </c>
      <c r="L5926" s="68">
        <v>0.3</v>
      </c>
      <c r="M5926" s="68" t="s">
        <v>1960</v>
      </c>
      <c r="N5926" s="143">
        <f>IF(対応ガラス検索!$E$2="-","",IF(対応ガラス検索!$E$2&gt;=K5926,MAX($N$2:N5925)+1,""))</f>
        <v>5925</v>
      </c>
      <c r="O5926" s="143">
        <f>IF(対応ガラス検索!$E$2="-","",IF(L5926&lt;=0.65,MAX($O$2:O5925)+1,""))</f>
        <v>3323</v>
      </c>
      <c r="P5926" s="144"/>
      <c r="Q5926" s="145"/>
    </row>
    <row r="5927" spans="1:17" x14ac:dyDescent="0.4">
      <c r="A5927" s="68">
        <v>5926</v>
      </c>
      <c r="B5927" s="68" t="s">
        <v>2301</v>
      </c>
      <c r="C5927" s="68" t="s">
        <v>2302</v>
      </c>
      <c r="D5927" s="68" t="s">
        <v>2171</v>
      </c>
      <c r="E5927" s="68" t="s">
        <v>2172</v>
      </c>
      <c r="F5927" s="68" t="s">
        <v>2173</v>
      </c>
      <c r="G5927" s="68" t="s">
        <v>1958</v>
      </c>
      <c r="H5927" s="68" t="s">
        <v>1959</v>
      </c>
      <c r="I5927" s="68">
        <v>15</v>
      </c>
      <c r="J5927" s="68" t="s">
        <v>2267</v>
      </c>
      <c r="K5927" s="68">
        <v>0.62</v>
      </c>
      <c r="L5927" s="68">
        <v>0.31</v>
      </c>
      <c r="M5927" s="68" t="s">
        <v>1960</v>
      </c>
      <c r="N5927" s="143">
        <f>IF(対応ガラス検索!$E$2="-","",IF(対応ガラス検索!$E$2&gt;=K5927,MAX($N$2:N5926)+1,""))</f>
        <v>5926</v>
      </c>
      <c r="O5927" s="143">
        <f>IF(対応ガラス検索!$E$2="-","",IF(L5927&lt;=0.65,MAX($O$2:O5926)+1,""))</f>
        <v>3324</v>
      </c>
      <c r="P5927" s="144"/>
      <c r="Q5927" s="145"/>
    </row>
    <row r="5928" spans="1:17" x14ac:dyDescent="0.4">
      <c r="A5928" s="68">
        <v>5927</v>
      </c>
      <c r="B5928" s="68" t="s">
        <v>2301</v>
      </c>
      <c r="C5928" s="68" t="s">
        <v>2302</v>
      </c>
      <c r="D5928" s="68" t="s">
        <v>2174</v>
      </c>
      <c r="E5928" s="68" t="s">
        <v>2175</v>
      </c>
      <c r="F5928" s="68" t="s">
        <v>2176</v>
      </c>
      <c r="G5928" s="68" t="s">
        <v>1958</v>
      </c>
      <c r="H5928" s="68" t="s">
        <v>1959</v>
      </c>
      <c r="I5928" s="68">
        <v>14</v>
      </c>
      <c r="J5928" s="68" t="s">
        <v>2267</v>
      </c>
      <c r="K5928" s="68">
        <v>0.65</v>
      </c>
      <c r="L5928" s="68">
        <v>0.28999999999999998</v>
      </c>
      <c r="M5928" s="68" t="s">
        <v>1960</v>
      </c>
      <c r="N5928" s="143">
        <f>IF(対応ガラス検索!$E$2="-","",IF(対応ガラス検索!$E$2&gt;=K5928,MAX($N$2:N5927)+1,""))</f>
        <v>5927</v>
      </c>
      <c r="O5928" s="143">
        <f>IF(対応ガラス検索!$E$2="-","",IF(L5928&lt;=0.65,MAX($O$2:O5927)+1,""))</f>
        <v>3325</v>
      </c>
      <c r="P5928" s="144"/>
      <c r="Q5928" s="145"/>
    </row>
    <row r="5929" spans="1:17" x14ac:dyDescent="0.4">
      <c r="A5929" s="68">
        <v>5928</v>
      </c>
      <c r="B5929" s="68" t="s">
        <v>2301</v>
      </c>
      <c r="C5929" s="68" t="s">
        <v>2302</v>
      </c>
      <c r="D5929" s="68" t="s">
        <v>2177</v>
      </c>
      <c r="E5929" s="68" t="s">
        <v>2178</v>
      </c>
      <c r="F5929" s="68" t="s">
        <v>2179</v>
      </c>
      <c r="G5929" s="68" t="s">
        <v>1958</v>
      </c>
      <c r="H5929" s="68" t="s">
        <v>1959</v>
      </c>
      <c r="I5929" s="68">
        <v>14</v>
      </c>
      <c r="J5929" s="68" t="s">
        <v>2267</v>
      </c>
      <c r="K5929" s="68">
        <v>0.65</v>
      </c>
      <c r="L5929" s="68">
        <v>0.3</v>
      </c>
      <c r="M5929" s="68" t="s">
        <v>2002</v>
      </c>
      <c r="N5929" s="143">
        <f>IF(対応ガラス検索!$E$2="-","",IF(対応ガラス検索!$E$2&gt;=K5929,MAX($N$2:N5928)+1,""))</f>
        <v>5928</v>
      </c>
      <c r="O5929" s="143">
        <f>IF(対応ガラス検索!$E$2="-","",IF(L5929&lt;=0.65,MAX($O$2:O5928)+1,""))</f>
        <v>3326</v>
      </c>
      <c r="P5929" s="144"/>
      <c r="Q5929" s="145"/>
    </row>
    <row r="5930" spans="1:17" x14ac:dyDescent="0.4">
      <c r="A5930" s="68">
        <v>5929</v>
      </c>
      <c r="B5930" s="68" t="s">
        <v>2301</v>
      </c>
      <c r="C5930" s="68" t="s">
        <v>2302</v>
      </c>
      <c r="D5930" s="68" t="s">
        <v>2180</v>
      </c>
      <c r="E5930" s="68" t="s">
        <v>2181</v>
      </c>
      <c r="F5930" s="68" t="s">
        <v>2182</v>
      </c>
      <c r="G5930" s="68" t="s">
        <v>1958</v>
      </c>
      <c r="H5930" s="68" t="s">
        <v>1959</v>
      </c>
      <c r="I5930" s="68">
        <v>15</v>
      </c>
      <c r="J5930" s="68" t="s">
        <v>2267</v>
      </c>
      <c r="K5930" s="142">
        <v>0.62</v>
      </c>
      <c r="L5930" s="68">
        <v>0.31</v>
      </c>
      <c r="M5930" s="68" t="s">
        <v>1960</v>
      </c>
      <c r="N5930" s="143">
        <f>IF(対応ガラス検索!$E$2="-","",IF(対応ガラス検索!$E$2&gt;=K5930,MAX($N$2:N5929)+1,""))</f>
        <v>5929</v>
      </c>
      <c r="O5930" s="143">
        <f>IF(対応ガラス検索!$E$2="-","",IF(L5930&lt;=0.65,MAX($O$2:O5929)+1,""))</f>
        <v>3327</v>
      </c>
      <c r="P5930" s="144"/>
      <c r="Q5930" s="145"/>
    </row>
    <row r="5931" spans="1:17" x14ac:dyDescent="0.4">
      <c r="A5931" s="68">
        <v>5930</v>
      </c>
      <c r="B5931" s="68" t="s">
        <v>2301</v>
      </c>
      <c r="C5931" s="68" t="s">
        <v>2302</v>
      </c>
      <c r="D5931" s="68" t="s">
        <v>2183</v>
      </c>
      <c r="E5931" s="68" t="s">
        <v>2184</v>
      </c>
      <c r="F5931" s="68" t="s">
        <v>2185</v>
      </c>
      <c r="G5931" s="68" t="s">
        <v>1958</v>
      </c>
      <c r="H5931" s="68" t="s">
        <v>1959</v>
      </c>
      <c r="I5931" s="68">
        <v>15</v>
      </c>
      <c r="J5931" s="68" t="s">
        <v>2267</v>
      </c>
      <c r="K5931" s="68">
        <v>0.62</v>
      </c>
      <c r="L5931" s="68">
        <v>0.31</v>
      </c>
      <c r="M5931" s="68" t="s">
        <v>1960</v>
      </c>
      <c r="N5931" s="143">
        <f>IF(対応ガラス検索!$E$2="-","",IF(対応ガラス検索!$E$2&gt;=K5931,MAX($N$2:N5930)+1,""))</f>
        <v>5930</v>
      </c>
      <c r="O5931" s="143">
        <f>IF(対応ガラス検索!$E$2="-","",IF(L5931&lt;=0.65,MAX($O$2:O5930)+1,""))</f>
        <v>3328</v>
      </c>
      <c r="P5931" s="144"/>
      <c r="Q5931" s="145"/>
    </row>
    <row r="5932" spans="1:17" x14ac:dyDescent="0.4">
      <c r="A5932" s="68">
        <v>5931</v>
      </c>
      <c r="B5932" s="68" t="s">
        <v>2301</v>
      </c>
      <c r="C5932" s="68" t="s">
        <v>2302</v>
      </c>
      <c r="D5932" s="68" t="s">
        <v>2186</v>
      </c>
      <c r="E5932" s="68" t="s">
        <v>2187</v>
      </c>
      <c r="F5932" s="68" t="s">
        <v>2188</v>
      </c>
      <c r="G5932" s="68" t="s">
        <v>1958</v>
      </c>
      <c r="H5932" s="68" t="s">
        <v>1959</v>
      </c>
      <c r="I5932" s="68">
        <v>14</v>
      </c>
      <c r="J5932" s="68" t="s">
        <v>2267</v>
      </c>
      <c r="K5932" s="68">
        <v>0.65</v>
      </c>
      <c r="L5932" s="68">
        <v>0.3</v>
      </c>
      <c r="M5932" s="68" t="s">
        <v>1960</v>
      </c>
      <c r="N5932" s="143">
        <f>IF(対応ガラス検索!$E$2="-","",IF(対応ガラス検索!$E$2&gt;=K5932,MAX($N$2:N5931)+1,""))</f>
        <v>5931</v>
      </c>
      <c r="O5932" s="143">
        <f>IF(対応ガラス検索!$E$2="-","",IF(L5932&lt;=0.65,MAX($O$2:O5931)+1,""))</f>
        <v>3329</v>
      </c>
      <c r="P5932" s="144"/>
      <c r="Q5932" s="145"/>
    </row>
    <row r="5933" spans="1:17" x14ac:dyDescent="0.4">
      <c r="A5933" s="68">
        <v>5932</v>
      </c>
      <c r="B5933" s="68" t="s">
        <v>2301</v>
      </c>
      <c r="C5933" s="68" t="s">
        <v>2302</v>
      </c>
      <c r="D5933" s="68" t="s">
        <v>2189</v>
      </c>
      <c r="E5933" s="68" t="s">
        <v>2190</v>
      </c>
      <c r="F5933" s="68" t="s">
        <v>2191</v>
      </c>
      <c r="G5933" s="68" t="s">
        <v>1958</v>
      </c>
      <c r="H5933" s="68" t="s">
        <v>1959</v>
      </c>
      <c r="I5933" s="68">
        <v>14</v>
      </c>
      <c r="J5933" s="68" t="s">
        <v>2267</v>
      </c>
      <c r="K5933" s="68">
        <v>0.65</v>
      </c>
      <c r="L5933" s="68">
        <v>0.28999999999999998</v>
      </c>
      <c r="M5933" s="68" t="s">
        <v>1960</v>
      </c>
      <c r="N5933" s="143">
        <f>IF(対応ガラス検索!$E$2="-","",IF(対応ガラス検索!$E$2&gt;=K5933,MAX($N$2:N5932)+1,""))</f>
        <v>5932</v>
      </c>
      <c r="O5933" s="143">
        <f>IF(対応ガラス検索!$E$2="-","",IF(L5933&lt;=0.65,MAX($O$2:O5932)+1,""))</f>
        <v>3330</v>
      </c>
      <c r="P5933" s="144"/>
      <c r="Q5933" s="145"/>
    </row>
    <row r="5934" spans="1:17" x14ac:dyDescent="0.4">
      <c r="A5934" s="68">
        <v>5933</v>
      </c>
      <c r="B5934" s="68" t="s">
        <v>2301</v>
      </c>
      <c r="C5934" s="68" t="s">
        <v>2302</v>
      </c>
      <c r="D5934" s="68" t="s">
        <v>2192</v>
      </c>
      <c r="E5934" s="68" t="s">
        <v>2193</v>
      </c>
      <c r="F5934" s="68" t="s">
        <v>2153</v>
      </c>
      <c r="G5934" s="68" t="s">
        <v>1958</v>
      </c>
      <c r="H5934" s="68" t="s">
        <v>1959</v>
      </c>
      <c r="I5934" s="68">
        <v>10</v>
      </c>
      <c r="J5934" s="68" t="s">
        <v>2267</v>
      </c>
      <c r="K5934" s="68">
        <v>0.84</v>
      </c>
      <c r="L5934" s="68">
        <v>0.3</v>
      </c>
      <c r="M5934" s="68" t="s">
        <v>2002</v>
      </c>
      <c r="N5934" s="143">
        <f>IF(対応ガラス検索!$E$2="-","",IF(対応ガラス検索!$E$2&gt;=K5934,MAX($N$2:N5933)+1,""))</f>
        <v>5933</v>
      </c>
      <c r="O5934" s="143">
        <f>IF(対応ガラス検索!$E$2="-","",IF(L5934&lt;=0.65,MAX($O$2:O5933)+1,""))</f>
        <v>3331</v>
      </c>
      <c r="P5934" s="144"/>
      <c r="Q5934" s="145"/>
    </row>
    <row r="5935" spans="1:17" x14ac:dyDescent="0.4">
      <c r="A5935" s="68">
        <v>5934</v>
      </c>
      <c r="B5935" s="68" t="s">
        <v>2301</v>
      </c>
      <c r="C5935" s="68" t="s">
        <v>2302</v>
      </c>
      <c r="D5935" s="68" t="s">
        <v>2194</v>
      </c>
      <c r="E5935" s="68" t="s">
        <v>2195</v>
      </c>
      <c r="F5935" s="68" t="s">
        <v>2196</v>
      </c>
      <c r="G5935" s="68" t="s">
        <v>1962</v>
      </c>
      <c r="H5935" s="68" t="s">
        <v>1963</v>
      </c>
      <c r="I5935" s="68">
        <v>15</v>
      </c>
      <c r="J5935" s="68" t="s">
        <v>2267</v>
      </c>
      <c r="K5935" s="142">
        <v>0.62</v>
      </c>
      <c r="L5935" s="68">
        <v>0.31</v>
      </c>
      <c r="M5935" s="68" t="s">
        <v>1960</v>
      </c>
      <c r="N5935" s="143">
        <f>IF(対応ガラス検索!$E$2="-","",IF(対応ガラス検索!$E$2&gt;=K5935,MAX($N$2:N5934)+1,""))</f>
        <v>5934</v>
      </c>
      <c r="O5935" s="143">
        <f>IF(対応ガラス検索!$E$2="-","",IF(L5935&lt;=0.65,MAX($O$2:O5934)+1,""))</f>
        <v>3332</v>
      </c>
      <c r="P5935" s="144"/>
      <c r="Q5935" s="145"/>
    </row>
    <row r="5936" spans="1:17" x14ac:dyDescent="0.4">
      <c r="A5936" s="68">
        <v>5935</v>
      </c>
      <c r="B5936" s="68" t="s">
        <v>2301</v>
      </c>
      <c r="C5936" s="68" t="s">
        <v>2303</v>
      </c>
      <c r="D5936" s="68" t="s">
        <v>2130</v>
      </c>
      <c r="E5936" s="68" t="s">
        <v>2131</v>
      </c>
      <c r="F5936" s="68" t="s">
        <v>2132</v>
      </c>
      <c r="G5936" s="68" t="s">
        <v>1958</v>
      </c>
      <c r="H5936" s="68" t="s">
        <v>1959</v>
      </c>
      <c r="I5936" s="68">
        <v>12</v>
      </c>
      <c r="J5936" s="68" t="s">
        <v>2267</v>
      </c>
      <c r="K5936" s="68">
        <v>0.75</v>
      </c>
      <c r="L5936" s="68">
        <v>0.47</v>
      </c>
      <c r="M5936" s="68" t="s">
        <v>1960</v>
      </c>
      <c r="N5936" s="143">
        <f>IF(対応ガラス検索!$E$2="-","",IF(対応ガラス検索!$E$2&gt;=K5936,MAX($N$2:N5935)+1,""))</f>
        <v>5935</v>
      </c>
      <c r="O5936" s="143">
        <f>IF(対応ガラス検索!$E$2="-","",IF(L5936&lt;=0.65,MAX($O$2:O5935)+1,""))</f>
        <v>3333</v>
      </c>
      <c r="P5936" s="144"/>
      <c r="Q5936" s="145"/>
    </row>
    <row r="5937" spans="1:17" x14ac:dyDescent="0.4">
      <c r="A5937" s="68">
        <v>5936</v>
      </c>
      <c r="B5937" s="68" t="s">
        <v>2301</v>
      </c>
      <c r="C5937" s="68" t="s">
        <v>2303</v>
      </c>
      <c r="D5937" s="68" t="s">
        <v>2133</v>
      </c>
      <c r="E5937" s="68" t="s">
        <v>2134</v>
      </c>
      <c r="F5937" s="68" t="s">
        <v>2135</v>
      </c>
      <c r="G5937" s="68" t="s">
        <v>1965</v>
      </c>
      <c r="H5937" s="68" t="s">
        <v>1966</v>
      </c>
      <c r="I5937" s="68">
        <v>10</v>
      </c>
      <c r="J5937" s="68" t="s">
        <v>2267</v>
      </c>
      <c r="K5937" s="68">
        <v>0.86</v>
      </c>
      <c r="L5937" s="68">
        <v>0.47</v>
      </c>
      <c r="M5937" s="68" t="s">
        <v>1960</v>
      </c>
      <c r="N5937" s="143">
        <f>IF(対応ガラス検索!$E$2="-","",IF(対応ガラス検索!$E$2&gt;=K5937,MAX($N$2:N5936)+1,""))</f>
        <v>5936</v>
      </c>
      <c r="O5937" s="143">
        <f>IF(対応ガラス検索!$E$2="-","",IF(L5937&lt;=0.65,MAX($O$2:O5936)+1,""))</f>
        <v>3334</v>
      </c>
      <c r="P5937" s="144"/>
      <c r="Q5937" s="145"/>
    </row>
    <row r="5938" spans="1:17" x14ac:dyDescent="0.4">
      <c r="A5938" s="68">
        <v>5937</v>
      </c>
      <c r="B5938" s="68" t="s">
        <v>2301</v>
      </c>
      <c r="C5938" s="68" t="s">
        <v>2303</v>
      </c>
      <c r="D5938" s="68" t="s">
        <v>2136</v>
      </c>
      <c r="E5938" s="68" t="s">
        <v>2137</v>
      </c>
      <c r="F5938" s="68" t="s">
        <v>2138</v>
      </c>
      <c r="G5938" s="68" t="s">
        <v>1958</v>
      </c>
      <c r="H5938" s="68" t="s">
        <v>1959</v>
      </c>
      <c r="I5938" s="68">
        <v>11</v>
      </c>
      <c r="J5938" s="68" t="s">
        <v>2267</v>
      </c>
      <c r="K5938" s="68">
        <v>0.8</v>
      </c>
      <c r="L5938" s="68">
        <v>0.47</v>
      </c>
      <c r="M5938" s="68" t="s">
        <v>1960</v>
      </c>
      <c r="N5938" s="143">
        <f>IF(対応ガラス検索!$E$2="-","",IF(対応ガラス検索!$E$2&gt;=K5938,MAX($N$2:N5937)+1,""))</f>
        <v>5937</v>
      </c>
      <c r="O5938" s="143">
        <f>IF(対応ガラス検索!$E$2="-","",IF(L5938&lt;=0.65,MAX($O$2:O5937)+1,""))</f>
        <v>3335</v>
      </c>
      <c r="P5938" s="144"/>
      <c r="Q5938" s="145"/>
    </row>
    <row r="5939" spans="1:17" x14ac:dyDescent="0.4">
      <c r="A5939" s="68">
        <v>5938</v>
      </c>
      <c r="B5939" s="68" t="s">
        <v>2301</v>
      </c>
      <c r="C5939" s="68" t="s">
        <v>2303</v>
      </c>
      <c r="D5939" s="68" t="s">
        <v>2139</v>
      </c>
      <c r="E5939" s="68" t="s">
        <v>2140</v>
      </c>
      <c r="F5939" s="68" t="s">
        <v>2141</v>
      </c>
      <c r="G5939" s="68" t="s">
        <v>1958</v>
      </c>
      <c r="H5939" s="68" t="s">
        <v>1959</v>
      </c>
      <c r="I5939" s="68">
        <v>11</v>
      </c>
      <c r="J5939" s="68" t="s">
        <v>2267</v>
      </c>
      <c r="K5939" s="68">
        <v>0.8</v>
      </c>
      <c r="L5939" s="68">
        <v>0.47</v>
      </c>
      <c r="M5939" s="68" t="s">
        <v>1960</v>
      </c>
      <c r="N5939" s="143">
        <f>IF(対応ガラス検索!$E$2="-","",IF(対応ガラス検索!$E$2&gt;=K5939,MAX($N$2:N5938)+1,""))</f>
        <v>5938</v>
      </c>
      <c r="O5939" s="143">
        <f>IF(対応ガラス検索!$E$2="-","",IF(L5939&lt;=0.65,MAX($O$2:O5938)+1,""))</f>
        <v>3336</v>
      </c>
      <c r="P5939" s="144"/>
      <c r="Q5939" s="145"/>
    </row>
    <row r="5940" spans="1:17" x14ac:dyDescent="0.4">
      <c r="A5940" s="68">
        <v>5939</v>
      </c>
      <c r="B5940" s="68" t="s">
        <v>2301</v>
      </c>
      <c r="C5940" s="68" t="s">
        <v>2303</v>
      </c>
      <c r="D5940" s="68" t="s">
        <v>2142</v>
      </c>
      <c r="E5940" s="68" t="s">
        <v>2143</v>
      </c>
      <c r="F5940" s="68" t="s">
        <v>2144</v>
      </c>
      <c r="G5940" s="68" t="s">
        <v>1958</v>
      </c>
      <c r="H5940" s="68" t="s">
        <v>1959</v>
      </c>
      <c r="I5940" s="68">
        <v>10</v>
      </c>
      <c r="J5940" s="68" t="s">
        <v>2267</v>
      </c>
      <c r="K5940" s="68">
        <v>0.86</v>
      </c>
      <c r="L5940" s="68">
        <v>0.45</v>
      </c>
      <c r="M5940" s="68" t="s">
        <v>1960</v>
      </c>
      <c r="N5940" s="143">
        <f>IF(対応ガラス検索!$E$2="-","",IF(対応ガラス検索!$E$2&gt;=K5940,MAX($N$2:N5939)+1,""))</f>
        <v>5939</v>
      </c>
      <c r="O5940" s="143">
        <f>IF(対応ガラス検索!$E$2="-","",IF(L5940&lt;=0.65,MAX($O$2:O5939)+1,""))</f>
        <v>3337</v>
      </c>
      <c r="P5940" s="144"/>
      <c r="Q5940" s="145"/>
    </row>
    <row r="5941" spans="1:17" x14ac:dyDescent="0.4">
      <c r="A5941" s="68">
        <v>5940</v>
      </c>
      <c r="B5941" s="68" t="s">
        <v>2301</v>
      </c>
      <c r="C5941" s="68" t="s">
        <v>2303</v>
      </c>
      <c r="D5941" s="68" t="s">
        <v>2145</v>
      </c>
      <c r="E5941" s="68" t="s">
        <v>2146</v>
      </c>
      <c r="F5941" s="68" t="s">
        <v>2147</v>
      </c>
      <c r="G5941" s="68" t="s">
        <v>1958</v>
      </c>
      <c r="H5941" s="68" t="s">
        <v>1959</v>
      </c>
      <c r="I5941" s="68">
        <v>10</v>
      </c>
      <c r="J5941" s="68" t="s">
        <v>2267</v>
      </c>
      <c r="K5941" s="68">
        <v>0.86</v>
      </c>
      <c r="L5941" s="68">
        <v>0.46</v>
      </c>
      <c r="M5941" s="68" t="s">
        <v>2002</v>
      </c>
      <c r="N5941" s="143">
        <f>IF(対応ガラス検索!$E$2="-","",IF(対応ガラス検索!$E$2&gt;=K5941,MAX($N$2:N5940)+1,""))</f>
        <v>5940</v>
      </c>
      <c r="O5941" s="143">
        <f>IF(対応ガラス検索!$E$2="-","",IF(L5941&lt;=0.65,MAX($O$2:O5940)+1,""))</f>
        <v>3338</v>
      </c>
      <c r="P5941" s="144"/>
      <c r="Q5941" s="145"/>
    </row>
    <row r="5942" spans="1:17" x14ac:dyDescent="0.4">
      <c r="A5942" s="68">
        <v>5941</v>
      </c>
      <c r="B5942" s="68" t="s">
        <v>2301</v>
      </c>
      <c r="C5942" s="68" t="s">
        <v>2303</v>
      </c>
      <c r="D5942" s="68" t="s">
        <v>2148</v>
      </c>
      <c r="E5942" s="68" t="s">
        <v>2149</v>
      </c>
      <c r="F5942" s="68" t="s">
        <v>2150</v>
      </c>
      <c r="G5942" s="68" t="s">
        <v>1958</v>
      </c>
      <c r="H5942" s="68" t="s">
        <v>1959</v>
      </c>
      <c r="I5942" s="68">
        <v>10</v>
      </c>
      <c r="J5942" s="68" t="s">
        <v>2267</v>
      </c>
      <c r="K5942" s="68">
        <v>0.86</v>
      </c>
      <c r="L5942" s="68">
        <v>0.45</v>
      </c>
      <c r="M5942" s="68" t="s">
        <v>1960</v>
      </c>
      <c r="N5942" s="143">
        <f>IF(対応ガラス検索!$E$2="-","",IF(対応ガラス検索!$E$2&gt;=K5942,MAX($N$2:N5941)+1,""))</f>
        <v>5941</v>
      </c>
      <c r="O5942" s="143">
        <f>IF(対応ガラス検索!$E$2="-","",IF(L5942&lt;=0.65,MAX($O$2:O5941)+1,""))</f>
        <v>3339</v>
      </c>
      <c r="P5942" s="144"/>
      <c r="Q5942" s="145"/>
    </row>
    <row r="5943" spans="1:17" x14ac:dyDescent="0.4">
      <c r="A5943" s="68">
        <v>5942</v>
      </c>
      <c r="B5943" s="68" t="s">
        <v>2301</v>
      </c>
      <c r="C5943" s="68" t="s">
        <v>2303</v>
      </c>
      <c r="D5943" s="68" t="s">
        <v>2151</v>
      </c>
      <c r="E5943" s="68" t="s">
        <v>2152</v>
      </c>
      <c r="F5943" s="68" t="s">
        <v>2153</v>
      </c>
      <c r="G5943" s="68" t="s">
        <v>1958</v>
      </c>
      <c r="H5943" s="68" t="s">
        <v>1959</v>
      </c>
      <c r="I5943" s="68">
        <v>10</v>
      </c>
      <c r="J5943" s="68" t="s">
        <v>2267</v>
      </c>
      <c r="K5943" s="142">
        <v>0.86</v>
      </c>
      <c r="L5943" s="68">
        <v>0.46</v>
      </c>
      <c r="M5943" s="68" t="s">
        <v>2002</v>
      </c>
      <c r="N5943" s="143">
        <f>IF(対応ガラス検索!$E$2="-","",IF(対応ガラス検索!$E$2&gt;=K5943,MAX($N$2:N5942)+1,""))</f>
        <v>5942</v>
      </c>
      <c r="O5943" s="143">
        <f>IF(対応ガラス検索!$E$2="-","",IF(L5943&lt;=0.65,MAX($O$2:O5942)+1,""))</f>
        <v>3340</v>
      </c>
      <c r="P5943" s="144"/>
      <c r="Q5943" s="145"/>
    </row>
    <row r="5944" spans="1:17" x14ac:dyDescent="0.4">
      <c r="A5944" s="68">
        <v>5943</v>
      </c>
      <c r="B5944" s="68" t="s">
        <v>2301</v>
      </c>
      <c r="C5944" s="68" t="s">
        <v>2303</v>
      </c>
      <c r="D5944" s="68" t="s">
        <v>2154</v>
      </c>
      <c r="E5944" s="68" t="s">
        <v>2155</v>
      </c>
      <c r="F5944" s="68" t="s">
        <v>2156</v>
      </c>
      <c r="G5944" s="68" t="s">
        <v>1962</v>
      </c>
      <c r="H5944" s="68" t="s">
        <v>1963</v>
      </c>
      <c r="I5944" s="68">
        <v>11</v>
      </c>
      <c r="J5944" s="68" t="s">
        <v>2267</v>
      </c>
      <c r="K5944" s="68">
        <v>0.8</v>
      </c>
      <c r="L5944" s="68">
        <v>0.47</v>
      </c>
      <c r="M5944" s="68" t="s">
        <v>1960</v>
      </c>
      <c r="N5944" s="143">
        <f>IF(対応ガラス検索!$E$2="-","",IF(対応ガラス検索!$E$2&gt;=K5944,MAX($N$2:N5943)+1,""))</f>
        <v>5943</v>
      </c>
      <c r="O5944" s="143">
        <f>IF(対応ガラス検索!$E$2="-","",IF(L5944&lt;=0.65,MAX($O$2:O5943)+1,""))</f>
        <v>3341</v>
      </c>
      <c r="P5944" s="144"/>
      <c r="Q5944" s="145"/>
    </row>
    <row r="5945" spans="1:17" x14ac:dyDescent="0.4">
      <c r="A5945" s="68">
        <v>5944</v>
      </c>
      <c r="B5945" s="68" t="s">
        <v>2301</v>
      </c>
      <c r="C5945" s="68" t="s">
        <v>2303</v>
      </c>
      <c r="D5945" s="68" t="s">
        <v>2157</v>
      </c>
      <c r="E5945" s="68" t="s">
        <v>2158</v>
      </c>
      <c r="F5945" s="68" t="s">
        <v>2159</v>
      </c>
      <c r="G5945" s="68" t="s">
        <v>1958</v>
      </c>
      <c r="H5945" s="68" t="s">
        <v>1959</v>
      </c>
      <c r="I5945" s="68">
        <v>16</v>
      </c>
      <c r="J5945" s="68" t="s">
        <v>2267</v>
      </c>
      <c r="K5945" s="68">
        <v>0.61</v>
      </c>
      <c r="L5945" s="68">
        <v>0.47</v>
      </c>
      <c r="M5945" s="68" t="s">
        <v>1960</v>
      </c>
      <c r="N5945" s="143">
        <f>IF(対応ガラス検索!$E$2="-","",IF(対応ガラス検索!$E$2&gt;=K5945,MAX($N$2:N5944)+1,""))</f>
        <v>5944</v>
      </c>
      <c r="O5945" s="143">
        <f>IF(対応ガラス検索!$E$2="-","",IF(L5945&lt;=0.65,MAX($O$2:O5944)+1,""))</f>
        <v>3342</v>
      </c>
      <c r="P5945" s="144"/>
      <c r="Q5945" s="145"/>
    </row>
    <row r="5946" spans="1:17" x14ac:dyDescent="0.4">
      <c r="A5946" s="68">
        <v>5945</v>
      </c>
      <c r="B5946" s="68" t="s">
        <v>2301</v>
      </c>
      <c r="C5946" s="68" t="s">
        <v>2303</v>
      </c>
      <c r="D5946" s="68" t="s">
        <v>2160</v>
      </c>
      <c r="E5946" s="68" t="s">
        <v>2161</v>
      </c>
      <c r="F5946" s="68" t="s">
        <v>2162</v>
      </c>
      <c r="G5946" s="68" t="s">
        <v>1958</v>
      </c>
      <c r="H5946" s="68" t="s">
        <v>1959</v>
      </c>
      <c r="I5946" s="68">
        <v>16</v>
      </c>
      <c r="J5946" s="68" t="s">
        <v>2267</v>
      </c>
      <c r="K5946" s="68">
        <v>0.61</v>
      </c>
      <c r="L5946" s="68">
        <v>0.47</v>
      </c>
      <c r="M5946" s="68" t="s">
        <v>1960</v>
      </c>
      <c r="N5946" s="143">
        <f>IF(対応ガラス検索!$E$2="-","",IF(対応ガラス検索!$E$2&gt;=K5946,MAX($N$2:N5945)+1,""))</f>
        <v>5945</v>
      </c>
      <c r="O5946" s="143">
        <f>IF(対応ガラス検索!$E$2="-","",IF(L5946&lt;=0.65,MAX($O$2:O5945)+1,""))</f>
        <v>3343</v>
      </c>
      <c r="P5946" s="144"/>
      <c r="Q5946" s="145"/>
    </row>
    <row r="5947" spans="1:17" x14ac:dyDescent="0.4">
      <c r="A5947" s="68">
        <v>5946</v>
      </c>
      <c r="B5947" s="68" t="s">
        <v>2301</v>
      </c>
      <c r="C5947" s="68" t="s">
        <v>2303</v>
      </c>
      <c r="D5947" s="68" t="s">
        <v>2163</v>
      </c>
      <c r="E5947" s="68" t="s">
        <v>2164</v>
      </c>
      <c r="F5947" s="68" t="s">
        <v>2165</v>
      </c>
      <c r="G5947" s="68" t="s">
        <v>1962</v>
      </c>
      <c r="H5947" s="68" t="s">
        <v>1963</v>
      </c>
      <c r="I5947" s="68">
        <v>15</v>
      </c>
      <c r="J5947" s="68" t="s">
        <v>2267</v>
      </c>
      <c r="K5947" s="68">
        <v>0.64</v>
      </c>
      <c r="L5947" s="68">
        <v>0.46</v>
      </c>
      <c r="M5947" s="68" t="s">
        <v>1960</v>
      </c>
      <c r="N5947" s="143">
        <f>IF(対応ガラス検索!$E$2="-","",IF(対応ガラス検索!$E$2&gt;=K5947,MAX($N$2:N5946)+1,""))</f>
        <v>5946</v>
      </c>
      <c r="O5947" s="143">
        <f>IF(対応ガラス検索!$E$2="-","",IF(L5947&lt;=0.65,MAX($O$2:O5946)+1,""))</f>
        <v>3344</v>
      </c>
      <c r="P5947" s="144"/>
      <c r="Q5947" s="145"/>
    </row>
    <row r="5948" spans="1:17" x14ac:dyDescent="0.4">
      <c r="A5948" s="68">
        <v>5947</v>
      </c>
      <c r="B5948" s="68" t="s">
        <v>2301</v>
      </c>
      <c r="C5948" s="68" t="s">
        <v>2303</v>
      </c>
      <c r="D5948" s="68" t="s">
        <v>2166</v>
      </c>
      <c r="E5948" s="68" t="s">
        <v>2167</v>
      </c>
      <c r="F5948" s="68" t="s">
        <v>2168</v>
      </c>
      <c r="G5948" s="68" t="s">
        <v>1958</v>
      </c>
      <c r="H5948" s="68" t="s">
        <v>1959</v>
      </c>
      <c r="I5948" s="68">
        <v>15</v>
      </c>
      <c r="J5948" s="68" t="s">
        <v>2267</v>
      </c>
      <c r="K5948" s="142">
        <v>0.64</v>
      </c>
      <c r="L5948" s="68">
        <v>0.47</v>
      </c>
      <c r="M5948" s="68" t="s">
        <v>1960</v>
      </c>
      <c r="N5948" s="143">
        <f>IF(対応ガラス検索!$E$2="-","",IF(対応ガラス検索!$E$2&gt;=K5948,MAX($N$2:N5947)+1,""))</f>
        <v>5947</v>
      </c>
      <c r="O5948" s="143">
        <f>IF(対応ガラス検索!$E$2="-","",IF(L5948&lt;=0.65,MAX($O$2:O5947)+1,""))</f>
        <v>3345</v>
      </c>
      <c r="P5948" s="144"/>
      <c r="Q5948" s="145"/>
    </row>
    <row r="5949" spans="1:17" x14ac:dyDescent="0.4">
      <c r="A5949" s="68">
        <v>5948</v>
      </c>
      <c r="B5949" s="68" t="s">
        <v>2301</v>
      </c>
      <c r="C5949" s="68" t="s">
        <v>2303</v>
      </c>
      <c r="D5949" s="68" t="s">
        <v>2169</v>
      </c>
      <c r="E5949" s="68" t="s">
        <v>2167</v>
      </c>
      <c r="F5949" s="68" t="s">
        <v>2168</v>
      </c>
      <c r="G5949" s="68" t="s">
        <v>1962</v>
      </c>
      <c r="H5949" s="68" t="s">
        <v>1963</v>
      </c>
      <c r="I5949" s="68">
        <v>15</v>
      </c>
      <c r="J5949" s="68" t="s">
        <v>2267</v>
      </c>
      <c r="K5949" s="68">
        <v>0.64</v>
      </c>
      <c r="L5949" s="68">
        <v>0.46</v>
      </c>
      <c r="M5949" s="68" t="s">
        <v>1960</v>
      </c>
      <c r="N5949" s="143">
        <f>IF(対応ガラス検索!$E$2="-","",IF(対応ガラス検索!$E$2&gt;=K5949,MAX($N$2:N5948)+1,""))</f>
        <v>5948</v>
      </c>
      <c r="O5949" s="143">
        <f>IF(対応ガラス検索!$E$2="-","",IF(L5949&lt;=0.65,MAX($O$2:O5948)+1,""))</f>
        <v>3346</v>
      </c>
      <c r="P5949" s="144"/>
      <c r="Q5949" s="145"/>
    </row>
    <row r="5950" spans="1:17" x14ac:dyDescent="0.4">
      <c r="A5950" s="68">
        <v>5949</v>
      </c>
      <c r="B5950" s="68" t="s">
        <v>2301</v>
      </c>
      <c r="C5950" s="68" t="s">
        <v>2303</v>
      </c>
      <c r="D5950" s="68" t="s">
        <v>2170</v>
      </c>
      <c r="E5950" s="68" t="s">
        <v>2167</v>
      </c>
      <c r="F5950" s="68" t="s">
        <v>2168</v>
      </c>
      <c r="G5950" s="68" t="s">
        <v>1965</v>
      </c>
      <c r="H5950" s="68" t="s">
        <v>1966</v>
      </c>
      <c r="I5950" s="68">
        <v>15</v>
      </c>
      <c r="J5950" s="68" t="s">
        <v>2267</v>
      </c>
      <c r="K5950" s="68">
        <v>0.64</v>
      </c>
      <c r="L5950" s="68">
        <v>0.47</v>
      </c>
      <c r="M5950" s="68" t="s">
        <v>1960</v>
      </c>
      <c r="N5950" s="143">
        <f>IF(対応ガラス検索!$E$2="-","",IF(対応ガラス検索!$E$2&gt;=K5950,MAX($N$2:N5949)+1,""))</f>
        <v>5949</v>
      </c>
      <c r="O5950" s="143">
        <f>IF(対応ガラス検索!$E$2="-","",IF(L5950&lt;=0.65,MAX($O$2:O5949)+1,""))</f>
        <v>3347</v>
      </c>
      <c r="P5950" s="144"/>
      <c r="Q5950" s="145"/>
    </row>
    <row r="5951" spans="1:17" x14ac:dyDescent="0.4">
      <c r="A5951" s="68">
        <v>5950</v>
      </c>
      <c r="B5951" s="68" t="s">
        <v>2301</v>
      </c>
      <c r="C5951" s="68" t="s">
        <v>2303</v>
      </c>
      <c r="D5951" s="68" t="s">
        <v>2171</v>
      </c>
      <c r="E5951" s="68" t="s">
        <v>2172</v>
      </c>
      <c r="F5951" s="68" t="s">
        <v>2173</v>
      </c>
      <c r="G5951" s="68" t="s">
        <v>1958</v>
      </c>
      <c r="H5951" s="68" t="s">
        <v>1959</v>
      </c>
      <c r="I5951" s="68">
        <v>15</v>
      </c>
      <c r="J5951" s="68" t="s">
        <v>2267</v>
      </c>
      <c r="K5951" s="68">
        <v>0.64</v>
      </c>
      <c r="L5951" s="68">
        <v>0.47</v>
      </c>
      <c r="M5951" s="68" t="s">
        <v>1960</v>
      </c>
      <c r="N5951" s="143">
        <f>IF(対応ガラス検索!$E$2="-","",IF(対応ガラス検索!$E$2&gt;=K5951,MAX($N$2:N5950)+1,""))</f>
        <v>5950</v>
      </c>
      <c r="O5951" s="143">
        <f>IF(対応ガラス検索!$E$2="-","",IF(L5951&lt;=0.65,MAX($O$2:O5950)+1,""))</f>
        <v>3348</v>
      </c>
      <c r="P5951" s="144"/>
      <c r="Q5951" s="145"/>
    </row>
    <row r="5952" spans="1:17" x14ac:dyDescent="0.4">
      <c r="A5952" s="68">
        <v>5951</v>
      </c>
      <c r="B5952" s="68" t="s">
        <v>2301</v>
      </c>
      <c r="C5952" s="68" t="s">
        <v>2303</v>
      </c>
      <c r="D5952" s="68" t="s">
        <v>2174</v>
      </c>
      <c r="E5952" s="68" t="s">
        <v>2175</v>
      </c>
      <c r="F5952" s="68" t="s">
        <v>2176</v>
      </c>
      <c r="G5952" s="68" t="s">
        <v>1958</v>
      </c>
      <c r="H5952" s="68" t="s">
        <v>1959</v>
      </c>
      <c r="I5952" s="68">
        <v>14</v>
      </c>
      <c r="J5952" s="68" t="s">
        <v>2267</v>
      </c>
      <c r="K5952" s="68">
        <v>0.67</v>
      </c>
      <c r="L5952" s="68">
        <v>0.45</v>
      </c>
      <c r="M5952" s="68" t="s">
        <v>1960</v>
      </c>
      <c r="N5952" s="143">
        <f>IF(対応ガラス検索!$E$2="-","",IF(対応ガラス検索!$E$2&gt;=K5952,MAX($N$2:N5951)+1,""))</f>
        <v>5951</v>
      </c>
      <c r="O5952" s="143">
        <f>IF(対応ガラス検索!$E$2="-","",IF(L5952&lt;=0.65,MAX($O$2:O5951)+1,""))</f>
        <v>3349</v>
      </c>
      <c r="P5952" s="144"/>
      <c r="Q5952" s="145"/>
    </row>
    <row r="5953" spans="1:17" x14ac:dyDescent="0.4">
      <c r="A5953" s="68">
        <v>5952</v>
      </c>
      <c r="B5953" s="68" t="s">
        <v>2301</v>
      </c>
      <c r="C5953" s="68" t="s">
        <v>2303</v>
      </c>
      <c r="D5953" s="68" t="s">
        <v>2177</v>
      </c>
      <c r="E5953" s="68" t="s">
        <v>2178</v>
      </c>
      <c r="F5953" s="68" t="s">
        <v>2179</v>
      </c>
      <c r="G5953" s="68" t="s">
        <v>1958</v>
      </c>
      <c r="H5953" s="68" t="s">
        <v>1959</v>
      </c>
      <c r="I5953" s="68">
        <v>14</v>
      </c>
      <c r="J5953" s="68" t="s">
        <v>2267</v>
      </c>
      <c r="K5953" s="68">
        <v>0.67</v>
      </c>
      <c r="L5953" s="68">
        <v>0.46</v>
      </c>
      <c r="M5953" s="68" t="s">
        <v>2002</v>
      </c>
      <c r="N5953" s="143">
        <f>IF(対応ガラス検索!$E$2="-","",IF(対応ガラス検索!$E$2&gt;=K5953,MAX($N$2:N5952)+1,""))</f>
        <v>5952</v>
      </c>
      <c r="O5953" s="143">
        <f>IF(対応ガラス検索!$E$2="-","",IF(L5953&lt;=0.65,MAX($O$2:O5952)+1,""))</f>
        <v>3350</v>
      </c>
      <c r="P5953" s="144"/>
      <c r="Q5953" s="145"/>
    </row>
    <row r="5954" spans="1:17" x14ac:dyDescent="0.4">
      <c r="A5954" s="68">
        <v>5953</v>
      </c>
      <c r="B5954" s="68" t="s">
        <v>2301</v>
      </c>
      <c r="C5954" s="68" t="s">
        <v>2303</v>
      </c>
      <c r="D5954" s="68" t="s">
        <v>2180</v>
      </c>
      <c r="E5954" s="68" t="s">
        <v>2181</v>
      </c>
      <c r="F5954" s="68" t="s">
        <v>2182</v>
      </c>
      <c r="G5954" s="68" t="s">
        <v>1958</v>
      </c>
      <c r="H5954" s="68" t="s">
        <v>1959</v>
      </c>
      <c r="I5954" s="68">
        <v>15</v>
      </c>
      <c r="J5954" s="68" t="s">
        <v>2267</v>
      </c>
      <c r="K5954" s="68">
        <v>0.64</v>
      </c>
      <c r="L5954" s="68">
        <v>0.47</v>
      </c>
      <c r="M5954" s="68" t="s">
        <v>1960</v>
      </c>
      <c r="N5954" s="143">
        <f>IF(対応ガラス検索!$E$2="-","",IF(対応ガラス検索!$E$2&gt;=K5954,MAX($N$2:N5953)+1,""))</f>
        <v>5953</v>
      </c>
      <c r="O5954" s="143">
        <f>IF(対応ガラス検索!$E$2="-","",IF(L5954&lt;=0.65,MAX($O$2:O5953)+1,""))</f>
        <v>3351</v>
      </c>
      <c r="P5954" s="144"/>
      <c r="Q5954" s="145"/>
    </row>
    <row r="5955" spans="1:17" x14ac:dyDescent="0.4">
      <c r="A5955" s="68">
        <v>5954</v>
      </c>
      <c r="B5955" s="68" t="s">
        <v>2301</v>
      </c>
      <c r="C5955" s="68" t="s">
        <v>2303</v>
      </c>
      <c r="D5955" s="68" t="s">
        <v>2183</v>
      </c>
      <c r="E5955" s="68" t="s">
        <v>2184</v>
      </c>
      <c r="F5955" s="68" t="s">
        <v>2185</v>
      </c>
      <c r="G5955" s="68" t="s">
        <v>1958</v>
      </c>
      <c r="H5955" s="68" t="s">
        <v>1959</v>
      </c>
      <c r="I5955" s="68">
        <v>15</v>
      </c>
      <c r="J5955" s="68" t="s">
        <v>2267</v>
      </c>
      <c r="K5955" s="68">
        <v>0.64</v>
      </c>
      <c r="L5955" s="68">
        <v>0.47</v>
      </c>
      <c r="M5955" s="68" t="s">
        <v>1960</v>
      </c>
      <c r="N5955" s="143">
        <f>IF(対応ガラス検索!$E$2="-","",IF(対応ガラス検索!$E$2&gt;=K5955,MAX($N$2:N5954)+1,""))</f>
        <v>5954</v>
      </c>
      <c r="O5955" s="143">
        <f>IF(対応ガラス検索!$E$2="-","",IF(L5955&lt;=0.65,MAX($O$2:O5954)+1,""))</f>
        <v>3352</v>
      </c>
      <c r="P5955" s="144"/>
      <c r="Q5955" s="145"/>
    </row>
    <row r="5956" spans="1:17" x14ac:dyDescent="0.4">
      <c r="A5956" s="68">
        <v>5955</v>
      </c>
      <c r="B5956" s="68" t="s">
        <v>2301</v>
      </c>
      <c r="C5956" s="68" t="s">
        <v>2303</v>
      </c>
      <c r="D5956" s="68" t="s">
        <v>2186</v>
      </c>
      <c r="E5956" s="68" t="s">
        <v>2187</v>
      </c>
      <c r="F5956" s="68" t="s">
        <v>2188</v>
      </c>
      <c r="G5956" s="68" t="s">
        <v>1958</v>
      </c>
      <c r="H5956" s="68" t="s">
        <v>1959</v>
      </c>
      <c r="I5956" s="68">
        <v>14</v>
      </c>
      <c r="J5956" s="68" t="s">
        <v>2267</v>
      </c>
      <c r="K5956" s="142">
        <v>0.67</v>
      </c>
      <c r="L5956" s="68">
        <v>0.46</v>
      </c>
      <c r="M5956" s="68" t="s">
        <v>1960</v>
      </c>
      <c r="N5956" s="143">
        <f>IF(対応ガラス検索!$E$2="-","",IF(対応ガラス検索!$E$2&gt;=K5956,MAX($N$2:N5955)+1,""))</f>
        <v>5955</v>
      </c>
      <c r="O5956" s="143">
        <f>IF(対応ガラス検索!$E$2="-","",IF(L5956&lt;=0.65,MAX($O$2:O5955)+1,""))</f>
        <v>3353</v>
      </c>
      <c r="P5956" s="144"/>
      <c r="Q5956" s="145"/>
    </row>
    <row r="5957" spans="1:17" x14ac:dyDescent="0.4">
      <c r="A5957" s="68">
        <v>5956</v>
      </c>
      <c r="B5957" s="68" t="s">
        <v>2301</v>
      </c>
      <c r="C5957" s="68" t="s">
        <v>2303</v>
      </c>
      <c r="D5957" s="68" t="s">
        <v>2189</v>
      </c>
      <c r="E5957" s="68" t="s">
        <v>2190</v>
      </c>
      <c r="F5957" s="68" t="s">
        <v>2191</v>
      </c>
      <c r="G5957" s="68" t="s">
        <v>1958</v>
      </c>
      <c r="H5957" s="68" t="s">
        <v>1959</v>
      </c>
      <c r="I5957" s="68">
        <v>14</v>
      </c>
      <c r="J5957" s="68" t="s">
        <v>2267</v>
      </c>
      <c r="K5957" s="68">
        <v>0.67</v>
      </c>
      <c r="L5957" s="68">
        <v>0.45</v>
      </c>
      <c r="M5957" s="68" t="s">
        <v>1960</v>
      </c>
      <c r="N5957" s="143">
        <f>IF(対応ガラス検索!$E$2="-","",IF(対応ガラス検索!$E$2&gt;=K5957,MAX($N$2:N5956)+1,""))</f>
        <v>5956</v>
      </c>
      <c r="O5957" s="143">
        <f>IF(対応ガラス検索!$E$2="-","",IF(L5957&lt;=0.65,MAX($O$2:O5956)+1,""))</f>
        <v>3354</v>
      </c>
      <c r="P5957" s="144"/>
      <c r="Q5957" s="145"/>
    </row>
    <row r="5958" spans="1:17" x14ac:dyDescent="0.4">
      <c r="A5958" s="68">
        <v>5957</v>
      </c>
      <c r="B5958" s="68" t="s">
        <v>2301</v>
      </c>
      <c r="C5958" s="68" t="s">
        <v>2303</v>
      </c>
      <c r="D5958" s="68" t="s">
        <v>2192</v>
      </c>
      <c r="E5958" s="68" t="s">
        <v>2193</v>
      </c>
      <c r="F5958" s="68" t="s">
        <v>2153</v>
      </c>
      <c r="G5958" s="68" t="s">
        <v>1958</v>
      </c>
      <c r="H5958" s="68" t="s">
        <v>1959</v>
      </c>
      <c r="I5958" s="68">
        <v>10</v>
      </c>
      <c r="J5958" s="68" t="s">
        <v>2267</v>
      </c>
      <c r="K5958" s="68">
        <v>0.86</v>
      </c>
      <c r="L5958" s="68">
        <v>0.46</v>
      </c>
      <c r="M5958" s="68" t="s">
        <v>2002</v>
      </c>
      <c r="N5958" s="143">
        <f>IF(対応ガラス検索!$E$2="-","",IF(対応ガラス検索!$E$2&gt;=K5958,MAX($N$2:N5957)+1,""))</f>
        <v>5957</v>
      </c>
      <c r="O5958" s="143">
        <f>IF(対応ガラス検索!$E$2="-","",IF(L5958&lt;=0.65,MAX($O$2:O5957)+1,""))</f>
        <v>3355</v>
      </c>
      <c r="P5958" s="144"/>
      <c r="Q5958" s="145"/>
    </row>
    <row r="5959" spans="1:17" x14ac:dyDescent="0.4">
      <c r="A5959" s="68">
        <v>5958</v>
      </c>
      <c r="B5959" s="68" t="s">
        <v>2301</v>
      </c>
      <c r="C5959" s="68" t="s">
        <v>2303</v>
      </c>
      <c r="D5959" s="68" t="s">
        <v>2194</v>
      </c>
      <c r="E5959" s="68" t="s">
        <v>2195</v>
      </c>
      <c r="F5959" s="68" t="s">
        <v>2196</v>
      </c>
      <c r="G5959" s="68" t="s">
        <v>1962</v>
      </c>
      <c r="H5959" s="68" t="s">
        <v>1963</v>
      </c>
      <c r="I5959" s="68">
        <v>15</v>
      </c>
      <c r="J5959" s="68" t="s">
        <v>2267</v>
      </c>
      <c r="K5959" s="68">
        <v>0.64</v>
      </c>
      <c r="L5959" s="68">
        <v>0.47</v>
      </c>
      <c r="M5959" s="68" t="s">
        <v>1960</v>
      </c>
      <c r="N5959" s="143">
        <f>IF(対応ガラス検索!$E$2="-","",IF(対応ガラス検索!$E$2&gt;=K5959,MAX($N$2:N5958)+1,""))</f>
        <v>5958</v>
      </c>
      <c r="O5959" s="143">
        <f>IF(対応ガラス検索!$E$2="-","",IF(L5959&lt;=0.65,MAX($O$2:O5958)+1,""))</f>
        <v>3356</v>
      </c>
      <c r="P5959" s="144"/>
      <c r="Q5959" s="145"/>
    </row>
    <row r="5960" spans="1:17" x14ac:dyDescent="0.4">
      <c r="A5960" s="68">
        <v>5959</v>
      </c>
      <c r="B5960" s="68" t="s">
        <v>2301</v>
      </c>
      <c r="C5960" s="68" t="s">
        <v>2304</v>
      </c>
      <c r="D5960" s="68" t="s">
        <v>2199</v>
      </c>
      <c r="E5960" s="68" t="s">
        <v>2200</v>
      </c>
      <c r="F5960" s="68" t="s">
        <v>2132</v>
      </c>
      <c r="G5960" s="68" t="s">
        <v>1958</v>
      </c>
      <c r="H5960" s="68" t="s">
        <v>1959</v>
      </c>
      <c r="I5960" s="68">
        <v>12</v>
      </c>
      <c r="J5960" s="68" t="s">
        <v>2267</v>
      </c>
      <c r="K5960" s="68">
        <v>1.1000000000000001</v>
      </c>
      <c r="L5960" s="68">
        <v>0.56999999999999995</v>
      </c>
      <c r="M5960" s="68" t="s">
        <v>1960</v>
      </c>
      <c r="N5960" s="143">
        <f>IF(対応ガラス検索!$E$2="-","",IF(対応ガラス検索!$E$2&gt;=K5960,MAX($N$2:N5959)+1,""))</f>
        <v>5959</v>
      </c>
      <c r="O5960" s="143">
        <f>IF(対応ガラス検索!$E$2="-","",IF(L5960&lt;=0.65,MAX($O$2:O5959)+1,""))</f>
        <v>3357</v>
      </c>
      <c r="P5960" s="144"/>
      <c r="Q5960" s="145"/>
    </row>
    <row r="5961" spans="1:17" x14ac:dyDescent="0.4">
      <c r="A5961" s="68">
        <v>5960</v>
      </c>
      <c r="B5961" s="68" t="s">
        <v>2301</v>
      </c>
      <c r="C5961" s="68" t="s">
        <v>2304</v>
      </c>
      <c r="D5961" s="68" t="s">
        <v>2201</v>
      </c>
      <c r="E5961" s="68" t="s">
        <v>2202</v>
      </c>
      <c r="F5961" s="68" t="s">
        <v>2135</v>
      </c>
      <c r="G5961" s="68" t="s">
        <v>1965</v>
      </c>
      <c r="H5961" s="68" t="s">
        <v>1966</v>
      </c>
      <c r="I5961" s="68">
        <v>10</v>
      </c>
      <c r="J5961" s="68" t="s">
        <v>2267</v>
      </c>
      <c r="K5961" s="68">
        <v>1.2</v>
      </c>
      <c r="L5961" s="68">
        <v>0.55000000000000004</v>
      </c>
      <c r="M5961" s="68" t="s">
        <v>1960</v>
      </c>
      <c r="N5961" s="143">
        <f>IF(対応ガラス検索!$E$2="-","",IF(対応ガラス検索!$E$2&gt;=K5961,MAX($N$2:N5960)+1,""))</f>
        <v>5960</v>
      </c>
      <c r="O5961" s="143">
        <f>IF(対応ガラス検索!$E$2="-","",IF(L5961&lt;=0.65,MAX($O$2:O5960)+1,""))</f>
        <v>3358</v>
      </c>
      <c r="P5961" s="144"/>
      <c r="Q5961" s="145"/>
    </row>
    <row r="5962" spans="1:17" x14ac:dyDescent="0.4">
      <c r="A5962" s="68">
        <v>5961</v>
      </c>
      <c r="B5962" s="68" t="s">
        <v>2301</v>
      </c>
      <c r="C5962" s="68" t="s">
        <v>2304</v>
      </c>
      <c r="D5962" s="68" t="s">
        <v>2203</v>
      </c>
      <c r="E5962" s="68" t="s">
        <v>2204</v>
      </c>
      <c r="F5962" s="68" t="s">
        <v>2138</v>
      </c>
      <c r="G5962" s="68" t="s">
        <v>1958</v>
      </c>
      <c r="H5962" s="68" t="s">
        <v>1959</v>
      </c>
      <c r="I5962" s="68">
        <v>11</v>
      </c>
      <c r="J5962" s="68" t="s">
        <v>2267</v>
      </c>
      <c r="K5962" s="68">
        <v>1.1000000000000001</v>
      </c>
      <c r="L5962" s="68">
        <v>0.56000000000000005</v>
      </c>
      <c r="M5962" s="68" t="s">
        <v>1960</v>
      </c>
      <c r="N5962" s="143">
        <f>IF(対応ガラス検索!$E$2="-","",IF(対応ガラス検索!$E$2&gt;=K5962,MAX($N$2:N5961)+1,""))</f>
        <v>5961</v>
      </c>
      <c r="O5962" s="143">
        <f>IF(対応ガラス検索!$E$2="-","",IF(L5962&lt;=0.65,MAX($O$2:O5961)+1,""))</f>
        <v>3359</v>
      </c>
      <c r="P5962" s="144"/>
      <c r="Q5962" s="145"/>
    </row>
    <row r="5963" spans="1:17" x14ac:dyDescent="0.4">
      <c r="A5963" s="68">
        <v>5962</v>
      </c>
      <c r="B5963" s="68" t="s">
        <v>2301</v>
      </c>
      <c r="C5963" s="68" t="s">
        <v>2304</v>
      </c>
      <c r="D5963" s="68" t="s">
        <v>2205</v>
      </c>
      <c r="E5963" s="68" t="s">
        <v>2206</v>
      </c>
      <c r="F5963" s="68" t="s">
        <v>2141</v>
      </c>
      <c r="G5963" s="68" t="s">
        <v>1958</v>
      </c>
      <c r="H5963" s="68" t="s">
        <v>1959</v>
      </c>
      <c r="I5963" s="68">
        <v>11</v>
      </c>
      <c r="J5963" s="68" t="s">
        <v>2267</v>
      </c>
      <c r="K5963" s="68">
        <v>1.1000000000000001</v>
      </c>
      <c r="L5963" s="68">
        <v>0.56000000000000005</v>
      </c>
      <c r="M5963" s="68" t="s">
        <v>1960</v>
      </c>
      <c r="N5963" s="143">
        <f>IF(対応ガラス検索!$E$2="-","",IF(対応ガラス検索!$E$2&gt;=K5963,MAX($N$2:N5962)+1,""))</f>
        <v>5962</v>
      </c>
      <c r="O5963" s="143">
        <f>IF(対応ガラス検索!$E$2="-","",IF(L5963&lt;=0.65,MAX($O$2:O5962)+1,""))</f>
        <v>3360</v>
      </c>
      <c r="P5963" s="144"/>
      <c r="Q5963" s="145"/>
    </row>
    <row r="5964" spans="1:17" x14ac:dyDescent="0.4">
      <c r="A5964" s="68">
        <v>5963</v>
      </c>
      <c r="B5964" s="68" t="s">
        <v>2301</v>
      </c>
      <c r="C5964" s="68" t="s">
        <v>2304</v>
      </c>
      <c r="D5964" s="68" t="s">
        <v>2207</v>
      </c>
      <c r="E5964" s="68" t="s">
        <v>2208</v>
      </c>
      <c r="F5964" s="68" t="s">
        <v>2144</v>
      </c>
      <c r="G5964" s="68" t="s">
        <v>1958</v>
      </c>
      <c r="H5964" s="68" t="s">
        <v>1959</v>
      </c>
      <c r="I5964" s="68">
        <v>10</v>
      </c>
      <c r="J5964" s="68" t="s">
        <v>2267</v>
      </c>
      <c r="K5964" s="68">
        <v>1.2</v>
      </c>
      <c r="L5964" s="68">
        <v>0.54</v>
      </c>
      <c r="M5964" s="68" t="s">
        <v>1960</v>
      </c>
      <c r="N5964" s="143">
        <f>IF(対応ガラス検索!$E$2="-","",IF(対応ガラス検索!$E$2&gt;=K5964,MAX($N$2:N5963)+1,""))</f>
        <v>5963</v>
      </c>
      <c r="O5964" s="143">
        <f>IF(対応ガラス検索!$E$2="-","",IF(L5964&lt;=0.65,MAX($O$2:O5963)+1,""))</f>
        <v>3361</v>
      </c>
      <c r="P5964" s="144"/>
      <c r="Q5964" s="145"/>
    </row>
    <row r="5965" spans="1:17" x14ac:dyDescent="0.4">
      <c r="A5965" s="68">
        <v>5964</v>
      </c>
      <c r="B5965" s="68" t="s">
        <v>2301</v>
      </c>
      <c r="C5965" s="68" t="s">
        <v>2304</v>
      </c>
      <c r="D5965" s="68" t="s">
        <v>2209</v>
      </c>
      <c r="E5965" s="68" t="s">
        <v>2210</v>
      </c>
      <c r="F5965" s="68" t="s">
        <v>2147</v>
      </c>
      <c r="G5965" s="68" t="s">
        <v>1958</v>
      </c>
      <c r="H5965" s="68" t="s">
        <v>1959</v>
      </c>
      <c r="I5965" s="68">
        <v>10</v>
      </c>
      <c r="J5965" s="68" t="s">
        <v>2267</v>
      </c>
      <c r="K5965" s="68">
        <v>1.2</v>
      </c>
      <c r="L5965" s="68">
        <v>0.55000000000000004</v>
      </c>
      <c r="M5965" s="68" t="s">
        <v>2002</v>
      </c>
      <c r="N5965" s="143">
        <f>IF(対応ガラス検索!$E$2="-","",IF(対応ガラス検索!$E$2&gt;=K5965,MAX($N$2:N5964)+1,""))</f>
        <v>5964</v>
      </c>
      <c r="O5965" s="143">
        <f>IF(対応ガラス検索!$E$2="-","",IF(L5965&lt;=0.65,MAX($O$2:O5964)+1,""))</f>
        <v>3362</v>
      </c>
      <c r="P5965" s="144"/>
      <c r="Q5965" s="145"/>
    </row>
    <row r="5966" spans="1:17" x14ac:dyDescent="0.4">
      <c r="A5966" s="68">
        <v>5965</v>
      </c>
      <c r="B5966" s="68" t="s">
        <v>2301</v>
      </c>
      <c r="C5966" s="68" t="s">
        <v>2304</v>
      </c>
      <c r="D5966" s="68" t="s">
        <v>2211</v>
      </c>
      <c r="E5966" s="68" t="s">
        <v>2212</v>
      </c>
      <c r="F5966" s="68" t="s">
        <v>2150</v>
      </c>
      <c r="G5966" s="68" t="s">
        <v>1958</v>
      </c>
      <c r="H5966" s="68" t="s">
        <v>1959</v>
      </c>
      <c r="I5966" s="68">
        <v>10</v>
      </c>
      <c r="J5966" s="68" t="s">
        <v>2267</v>
      </c>
      <c r="K5966" s="68">
        <v>1.2</v>
      </c>
      <c r="L5966" s="68">
        <v>0.54</v>
      </c>
      <c r="M5966" s="68" t="s">
        <v>1960</v>
      </c>
      <c r="N5966" s="143">
        <f>IF(対応ガラス検索!$E$2="-","",IF(対応ガラス検索!$E$2&gt;=K5966,MAX($N$2:N5965)+1,""))</f>
        <v>5965</v>
      </c>
      <c r="O5966" s="143">
        <f>IF(対応ガラス検索!$E$2="-","",IF(L5966&lt;=0.65,MAX($O$2:O5965)+1,""))</f>
        <v>3363</v>
      </c>
      <c r="P5966" s="144"/>
      <c r="Q5966" s="145"/>
    </row>
    <row r="5967" spans="1:17" x14ac:dyDescent="0.4">
      <c r="A5967" s="68">
        <v>5966</v>
      </c>
      <c r="B5967" s="68" t="s">
        <v>2301</v>
      </c>
      <c r="C5967" s="68" t="s">
        <v>2304</v>
      </c>
      <c r="D5967" s="68" t="s">
        <v>2213</v>
      </c>
      <c r="E5967" s="68" t="s">
        <v>2214</v>
      </c>
      <c r="F5967" s="68" t="s">
        <v>2153</v>
      </c>
      <c r="G5967" s="68" t="s">
        <v>1958</v>
      </c>
      <c r="H5967" s="68" t="s">
        <v>1959</v>
      </c>
      <c r="I5967" s="68">
        <v>10</v>
      </c>
      <c r="J5967" s="68" t="s">
        <v>2267</v>
      </c>
      <c r="K5967" s="68">
        <v>1.2</v>
      </c>
      <c r="L5967" s="68">
        <v>0.55000000000000004</v>
      </c>
      <c r="M5967" s="68" t="s">
        <v>2002</v>
      </c>
      <c r="N5967" s="143">
        <f>IF(対応ガラス検索!$E$2="-","",IF(対応ガラス検索!$E$2&gt;=K5967,MAX($N$2:N5966)+1,""))</f>
        <v>5966</v>
      </c>
      <c r="O5967" s="143">
        <f>IF(対応ガラス検索!$E$2="-","",IF(L5967&lt;=0.65,MAX($O$2:O5966)+1,""))</f>
        <v>3364</v>
      </c>
      <c r="P5967" s="144"/>
      <c r="Q5967" s="145"/>
    </row>
    <row r="5968" spans="1:17" x14ac:dyDescent="0.4">
      <c r="A5968" s="68">
        <v>5967</v>
      </c>
      <c r="B5968" s="68" t="s">
        <v>2301</v>
      </c>
      <c r="C5968" s="68" t="s">
        <v>2304</v>
      </c>
      <c r="D5968" s="68" t="s">
        <v>2215</v>
      </c>
      <c r="E5968" s="68" t="s">
        <v>2216</v>
      </c>
      <c r="F5968" s="68" t="s">
        <v>2156</v>
      </c>
      <c r="G5968" s="68" t="s">
        <v>1962</v>
      </c>
      <c r="H5968" s="68" t="s">
        <v>1963</v>
      </c>
      <c r="I5968" s="68">
        <v>11</v>
      </c>
      <c r="J5968" s="68" t="s">
        <v>2267</v>
      </c>
      <c r="K5968" s="68">
        <v>1.1000000000000001</v>
      </c>
      <c r="L5968" s="68">
        <v>0.55000000000000004</v>
      </c>
      <c r="M5968" s="68" t="s">
        <v>1960</v>
      </c>
      <c r="N5968" s="143">
        <f>IF(対応ガラス検索!$E$2="-","",IF(対応ガラス検索!$E$2&gt;=K5968,MAX($N$2:N5967)+1,""))</f>
        <v>5967</v>
      </c>
      <c r="O5968" s="143">
        <f>IF(対応ガラス検索!$E$2="-","",IF(L5968&lt;=0.65,MAX($O$2:O5967)+1,""))</f>
        <v>3365</v>
      </c>
      <c r="P5968" s="144"/>
      <c r="Q5968" s="145"/>
    </row>
    <row r="5969" spans="1:17" x14ac:dyDescent="0.4">
      <c r="A5969" s="68">
        <v>5968</v>
      </c>
      <c r="B5969" s="68" t="s">
        <v>2301</v>
      </c>
      <c r="C5969" s="68" t="s">
        <v>2304</v>
      </c>
      <c r="D5969" s="68" t="s">
        <v>2217</v>
      </c>
      <c r="E5969" s="68" t="s">
        <v>2218</v>
      </c>
      <c r="F5969" s="68" t="s">
        <v>2159</v>
      </c>
      <c r="G5969" s="68" t="s">
        <v>1958</v>
      </c>
      <c r="H5969" s="68" t="s">
        <v>1959</v>
      </c>
      <c r="I5969" s="68">
        <v>16</v>
      </c>
      <c r="J5969" s="68" t="s">
        <v>2267</v>
      </c>
      <c r="K5969" s="142">
        <v>0.91</v>
      </c>
      <c r="L5969" s="68">
        <v>0.56999999999999995</v>
      </c>
      <c r="M5969" s="68" t="s">
        <v>1960</v>
      </c>
      <c r="N5969" s="143">
        <f>IF(対応ガラス検索!$E$2="-","",IF(対応ガラス検索!$E$2&gt;=K5969,MAX($N$2:N5968)+1,""))</f>
        <v>5968</v>
      </c>
      <c r="O5969" s="143">
        <f>IF(対応ガラス検索!$E$2="-","",IF(L5969&lt;=0.65,MAX($O$2:O5968)+1,""))</f>
        <v>3366</v>
      </c>
      <c r="P5969" s="144"/>
      <c r="Q5969" s="145"/>
    </row>
    <row r="5970" spans="1:17" x14ac:dyDescent="0.4">
      <c r="A5970" s="68">
        <v>5969</v>
      </c>
      <c r="B5970" s="68" t="s">
        <v>2301</v>
      </c>
      <c r="C5970" s="68" t="s">
        <v>2304</v>
      </c>
      <c r="D5970" s="68" t="s">
        <v>2219</v>
      </c>
      <c r="E5970" s="68" t="s">
        <v>2220</v>
      </c>
      <c r="F5970" s="68" t="s">
        <v>2162</v>
      </c>
      <c r="G5970" s="68" t="s">
        <v>1958</v>
      </c>
      <c r="H5970" s="68" t="s">
        <v>1959</v>
      </c>
      <c r="I5970" s="68">
        <v>16</v>
      </c>
      <c r="J5970" s="68" t="s">
        <v>2267</v>
      </c>
      <c r="K5970" s="68">
        <v>0.91</v>
      </c>
      <c r="L5970" s="68">
        <v>0.56000000000000005</v>
      </c>
      <c r="M5970" s="68" t="s">
        <v>1960</v>
      </c>
      <c r="N5970" s="143">
        <f>IF(対応ガラス検索!$E$2="-","",IF(対応ガラス検索!$E$2&gt;=K5970,MAX($N$2:N5969)+1,""))</f>
        <v>5969</v>
      </c>
      <c r="O5970" s="143">
        <f>IF(対応ガラス検索!$E$2="-","",IF(L5970&lt;=0.65,MAX($O$2:O5969)+1,""))</f>
        <v>3367</v>
      </c>
      <c r="P5970" s="144"/>
      <c r="Q5970" s="145"/>
    </row>
    <row r="5971" spans="1:17" x14ac:dyDescent="0.4">
      <c r="A5971" s="68">
        <v>5970</v>
      </c>
      <c r="B5971" s="68" t="s">
        <v>2301</v>
      </c>
      <c r="C5971" s="68" t="s">
        <v>2304</v>
      </c>
      <c r="D5971" s="68" t="s">
        <v>2221</v>
      </c>
      <c r="E5971" s="68" t="s">
        <v>2222</v>
      </c>
      <c r="F5971" s="68" t="s">
        <v>2165</v>
      </c>
      <c r="G5971" s="68" t="s">
        <v>1962</v>
      </c>
      <c r="H5971" s="68" t="s">
        <v>1963</v>
      </c>
      <c r="I5971" s="68">
        <v>15</v>
      </c>
      <c r="J5971" s="68" t="s">
        <v>2267</v>
      </c>
      <c r="K5971" s="68">
        <v>0.92</v>
      </c>
      <c r="L5971" s="68">
        <v>0.55000000000000004</v>
      </c>
      <c r="M5971" s="68" t="s">
        <v>1960</v>
      </c>
      <c r="N5971" s="143">
        <f>IF(対応ガラス検索!$E$2="-","",IF(対応ガラス検索!$E$2&gt;=K5971,MAX($N$2:N5970)+1,""))</f>
        <v>5970</v>
      </c>
      <c r="O5971" s="143">
        <f>IF(対応ガラス検索!$E$2="-","",IF(L5971&lt;=0.65,MAX($O$2:O5970)+1,""))</f>
        <v>3368</v>
      </c>
      <c r="P5971" s="144"/>
      <c r="Q5971" s="145"/>
    </row>
    <row r="5972" spans="1:17" x14ac:dyDescent="0.4">
      <c r="A5972" s="68">
        <v>5971</v>
      </c>
      <c r="B5972" s="68" t="s">
        <v>2301</v>
      </c>
      <c r="C5972" s="68" t="s">
        <v>2304</v>
      </c>
      <c r="D5972" s="68" t="s">
        <v>2223</v>
      </c>
      <c r="E5972" s="68" t="s">
        <v>2224</v>
      </c>
      <c r="F5972" s="68" t="s">
        <v>2168</v>
      </c>
      <c r="G5972" s="68" t="s">
        <v>1958</v>
      </c>
      <c r="H5972" s="68" t="s">
        <v>1959</v>
      </c>
      <c r="I5972" s="68">
        <v>15</v>
      </c>
      <c r="J5972" s="68" t="s">
        <v>2267</v>
      </c>
      <c r="K5972" s="68">
        <v>0.92</v>
      </c>
      <c r="L5972" s="68">
        <v>0.56000000000000005</v>
      </c>
      <c r="M5972" s="68" t="s">
        <v>1960</v>
      </c>
      <c r="N5972" s="143">
        <f>IF(対応ガラス検索!$E$2="-","",IF(対応ガラス検索!$E$2&gt;=K5972,MAX($N$2:N5971)+1,""))</f>
        <v>5971</v>
      </c>
      <c r="O5972" s="143">
        <f>IF(対応ガラス検索!$E$2="-","",IF(L5972&lt;=0.65,MAX($O$2:O5971)+1,""))</f>
        <v>3369</v>
      </c>
      <c r="P5972" s="144"/>
      <c r="Q5972" s="145"/>
    </row>
    <row r="5973" spans="1:17" x14ac:dyDescent="0.4">
      <c r="A5973" s="68">
        <v>5972</v>
      </c>
      <c r="B5973" s="68" t="s">
        <v>2301</v>
      </c>
      <c r="C5973" s="68" t="s">
        <v>2304</v>
      </c>
      <c r="D5973" s="68" t="s">
        <v>2225</v>
      </c>
      <c r="E5973" s="68" t="s">
        <v>2224</v>
      </c>
      <c r="F5973" s="68" t="s">
        <v>2168</v>
      </c>
      <c r="G5973" s="68" t="s">
        <v>1962</v>
      </c>
      <c r="H5973" s="68" t="s">
        <v>1963</v>
      </c>
      <c r="I5973" s="68">
        <v>15</v>
      </c>
      <c r="J5973" s="68" t="s">
        <v>2267</v>
      </c>
      <c r="K5973" s="68">
        <v>0.92</v>
      </c>
      <c r="L5973" s="68">
        <v>0.55000000000000004</v>
      </c>
      <c r="M5973" s="68" t="s">
        <v>1960</v>
      </c>
      <c r="N5973" s="143">
        <f>IF(対応ガラス検索!$E$2="-","",IF(対応ガラス検索!$E$2&gt;=K5973,MAX($N$2:N5972)+1,""))</f>
        <v>5972</v>
      </c>
      <c r="O5973" s="143">
        <f>IF(対応ガラス検索!$E$2="-","",IF(L5973&lt;=0.65,MAX($O$2:O5972)+1,""))</f>
        <v>3370</v>
      </c>
      <c r="P5973" s="144"/>
      <c r="Q5973" s="145"/>
    </row>
    <row r="5974" spans="1:17" x14ac:dyDescent="0.4">
      <c r="A5974" s="68">
        <v>5973</v>
      </c>
      <c r="B5974" s="68" t="s">
        <v>2301</v>
      </c>
      <c r="C5974" s="68" t="s">
        <v>2304</v>
      </c>
      <c r="D5974" s="68" t="s">
        <v>2226</v>
      </c>
      <c r="E5974" s="68" t="s">
        <v>2224</v>
      </c>
      <c r="F5974" s="68" t="s">
        <v>2168</v>
      </c>
      <c r="G5974" s="68" t="s">
        <v>1965</v>
      </c>
      <c r="H5974" s="68" t="s">
        <v>1966</v>
      </c>
      <c r="I5974" s="68">
        <v>15</v>
      </c>
      <c r="J5974" s="68" t="s">
        <v>2267</v>
      </c>
      <c r="K5974" s="142">
        <v>0.92</v>
      </c>
      <c r="L5974" s="68">
        <v>0.55000000000000004</v>
      </c>
      <c r="M5974" s="68" t="s">
        <v>1960</v>
      </c>
      <c r="N5974" s="143">
        <f>IF(対応ガラス検索!$E$2="-","",IF(対応ガラス検索!$E$2&gt;=K5974,MAX($N$2:N5973)+1,""))</f>
        <v>5973</v>
      </c>
      <c r="O5974" s="143">
        <f>IF(対応ガラス検索!$E$2="-","",IF(L5974&lt;=0.65,MAX($O$2:O5973)+1,""))</f>
        <v>3371</v>
      </c>
      <c r="P5974" s="144"/>
      <c r="Q5974" s="145"/>
    </row>
    <row r="5975" spans="1:17" x14ac:dyDescent="0.4">
      <c r="A5975" s="68">
        <v>5974</v>
      </c>
      <c r="B5975" s="68" t="s">
        <v>2301</v>
      </c>
      <c r="C5975" s="68" t="s">
        <v>2304</v>
      </c>
      <c r="D5975" s="68" t="s">
        <v>2227</v>
      </c>
      <c r="E5975" s="68" t="s">
        <v>2228</v>
      </c>
      <c r="F5975" s="68" t="s">
        <v>2173</v>
      </c>
      <c r="G5975" s="68" t="s">
        <v>1958</v>
      </c>
      <c r="H5975" s="68" t="s">
        <v>1959</v>
      </c>
      <c r="I5975" s="68">
        <v>15</v>
      </c>
      <c r="J5975" s="68" t="s">
        <v>2267</v>
      </c>
      <c r="K5975" s="68">
        <v>0.92</v>
      </c>
      <c r="L5975" s="68">
        <v>0.56000000000000005</v>
      </c>
      <c r="M5975" s="68" t="s">
        <v>1960</v>
      </c>
      <c r="N5975" s="143">
        <f>IF(対応ガラス検索!$E$2="-","",IF(対応ガラス検索!$E$2&gt;=K5975,MAX($N$2:N5974)+1,""))</f>
        <v>5974</v>
      </c>
      <c r="O5975" s="143">
        <f>IF(対応ガラス検索!$E$2="-","",IF(L5975&lt;=0.65,MAX($O$2:O5974)+1,""))</f>
        <v>3372</v>
      </c>
      <c r="P5975" s="144"/>
      <c r="Q5975" s="145"/>
    </row>
    <row r="5976" spans="1:17" x14ac:dyDescent="0.4">
      <c r="A5976" s="68">
        <v>5975</v>
      </c>
      <c r="B5976" s="68" t="s">
        <v>2301</v>
      </c>
      <c r="C5976" s="68" t="s">
        <v>2304</v>
      </c>
      <c r="D5976" s="68" t="s">
        <v>2229</v>
      </c>
      <c r="E5976" s="68" t="s">
        <v>2230</v>
      </c>
      <c r="F5976" s="68" t="s">
        <v>2176</v>
      </c>
      <c r="G5976" s="68" t="s">
        <v>1958</v>
      </c>
      <c r="H5976" s="68" t="s">
        <v>1959</v>
      </c>
      <c r="I5976" s="68">
        <v>14</v>
      </c>
      <c r="J5976" s="68" t="s">
        <v>2267</v>
      </c>
      <c r="K5976" s="68">
        <v>0.96</v>
      </c>
      <c r="L5976" s="68">
        <v>0.53</v>
      </c>
      <c r="M5976" s="68" t="s">
        <v>1960</v>
      </c>
      <c r="N5976" s="143">
        <f>IF(対応ガラス検索!$E$2="-","",IF(対応ガラス検索!$E$2&gt;=K5976,MAX($N$2:N5975)+1,""))</f>
        <v>5975</v>
      </c>
      <c r="O5976" s="143">
        <f>IF(対応ガラス検索!$E$2="-","",IF(L5976&lt;=0.65,MAX($O$2:O5975)+1,""))</f>
        <v>3373</v>
      </c>
      <c r="P5976" s="144"/>
      <c r="Q5976" s="145"/>
    </row>
    <row r="5977" spans="1:17" x14ac:dyDescent="0.4">
      <c r="A5977" s="68">
        <v>5976</v>
      </c>
      <c r="B5977" s="68" t="s">
        <v>2301</v>
      </c>
      <c r="C5977" s="68" t="s">
        <v>2304</v>
      </c>
      <c r="D5977" s="68" t="s">
        <v>2231</v>
      </c>
      <c r="E5977" s="68" t="s">
        <v>2232</v>
      </c>
      <c r="F5977" s="68" t="s">
        <v>2179</v>
      </c>
      <c r="G5977" s="68" t="s">
        <v>1958</v>
      </c>
      <c r="H5977" s="68" t="s">
        <v>1959</v>
      </c>
      <c r="I5977" s="68">
        <v>14</v>
      </c>
      <c r="J5977" s="68" t="s">
        <v>2267</v>
      </c>
      <c r="K5977" s="68">
        <v>0.95</v>
      </c>
      <c r="L5977" s="68">
        <v>0.54</v>
      </c>
      <c r="M5977" s="68" t="s">
        <v>2002</v>
      </c>
      <c r="N5977" s="143">
        <f>IF(対応ガラス検索!$E$2="-","",IF(対応ガラス検索!$E$2&gt;=K5977,MAX($N$2:N5976)+1,""))</f>
        <v>5976</v>
      </c>
      <c r="O5977" s="143">
        <f>IF(対応ガラス検索!$E$2="-","",IF(L5977&lt;=0.65,MAX($O$2:O5976)+1,""))</f>
        <v>3374</v>
      </c>
      <c r="P5977" s="144"/>
      <c r="Q5977" s="145"/>
    </row>
    <row r="5978" spans="1:17" x14ac:dyDescent="0.4">
      <c r="A5978" s="68">
        <v>5977</v>
      </c>
      <c r="B5978" s="68" t="s">
        <v>2301</v>
      </c>
      <c r="C5978" s="68" t="s">
        <v>2304</v>
      </c>
      <c r="D5978" s="68" t="s">
        <v>2233</v>
      </c>
      <c r="E5978" s="68" t="s">
        <v>2234</v>
      </c>
      <c r="F5978" s="68" t="s">
        <v>2191</v>
      </c>
      <c r="G5978" s="68" t="s">
        <v>1958</v>
      </c>
      <c r="H5978" s="68" t="s">
        <v>1959</v>
      </c>
      <c r="I5978" s="68">
        <v>14</v>
      </c>
      <c r="J5978" s="68" t="s">
        <v>2267</v>
      </c>
      <c r="K5978" s="68">
        <v>0.96</v>
      </c>
      <c r="L5978" s="68">
        <v>0.53</v>
      </c>
      <c r="M5978" s="68" t="s">
        <v>1960</v>
      </c>
      <c r="N5978" s="143">
        <f>IF(対応ガラス検索!$E$2="-","",IF(対応ガラス検索!$E$2&gt;=K5978,MAX($N$2:N5977)+1,""))</f>
        <v>5977</v>
      </c>
      <c r="O5978" s="143">
        <f>IF(対応ガラス検索!$E$2="-","",IF(L5978&lt;=0.65,MAX($O$2:O5977)+1,""))</f>
        <v>3375</v>
      </c>
      <c r="P5978" s="144"/>
      <c r="Q5978" s="145"/>
    </row>
    <row r="5979" spans="1:17" x14ac:dyDescent="0.4">
      <c r="A5979" s="68">
        <v>5978</v>
      </c>
      <c r="B5979" s="68" t="s">
        <v>2301</v>
      </c>
      <c r="C5979" s="68" t="s">
        <v>2304</v>
      </c>
      <c r="D5979" s="68" t="s">
        <v>2235</v>
      </c>
      <c r="E5979" s="68" t="s">
        <v>2236</v>
      </c>
      <c r="F5979" s="68" t="s">
        <v>2153</v>
      </c>
      <c r="G5979" s="68" t="s">
        <v>1958</v>
      </c>
      <c r="H5979" s="68" t="s">
        <v>1959</v>
      </c>
      <c r="I5979" s="68">
        <v>10</v>
      </c>
      <c r="J5979" s="68" t="s">
        <v>2267</v>
      </c>
      <c r="K5979" s="68">
        <v>1.2</v>
      </c>
      <c r="L5979" s="68">
        <v>0.55000000000000004</v>
      </c>
      <c r="M5979" s="68" t="s">
        <v>2002</v>
      </c>
      <c r="N5979" s="143">
        <f>IF(対応ガラス検索!$E$2="-","",IF(対応ガラス検索!$E$2&gt;=K5979,MAX($N$2:N5978)+1,""))</f>
        <v>5978</v>
      </c>
      <c r="O5979" s="143">
        <f>IF(対応ガラス検索!$E$2="-","",IF(L5979&lt;=0.65,MAX($O$2:O5978)+1,""))</f>
        <v>3376</v>
      </c>
      <c r="P5979" s="144"/>
      <c r="Q5979" s="145"/>
    </row>
    <row r="5980" spans="1:17" x14ac:dyDescent="0.4">
      <c r="A5980" s="68">
        <v>5979</v>
      </c>
      <c r="B5980" s="68" t="s">
        <v>2301</v>
      </c>
      <c r="C5980" s="68" t="s">
        <v>2304</v>
      </c>
      <c r="D5980" s="68" t="s">
        <v>2237</v>
      </c>
      <c r="E5980" s="68" t="s">
        <v>2238</v>
      </c>
      <c r="F5980" s="68" t="s">
        <v>2196</v>
      </c>
      <c r="G5980" s="68" t="s">
        <v>1962</v>
      </c>
      <c r="H5980" s="68" t="s">
        <v>1963</v>
      </c>
      <c r="I5980" s="68">
        <v>15</v>
      </c>
      <c r="J5980" s="68" t="s">
        <v>2267</v>
      </c>
      <c r="K5980" s="68">
        <v>0.92</v>
      </c>
      <c r="L5980" s="68">
        <v>0.55000000000000004</v>
      </c>
      <c r="M5980" s="68" t="s">
        <v>1960</v>
      </c>
      <c r="N5980" s="143">
        <f>IF(対応ガラス検索!$E$2="-","",IF(対応ガラス検索!$E$2&gt;=K5980,MAX($N$2:N5979)+1,""))</f>
        <v>5979</v>
      </c>
      <c r="O5980" s="143">
        <f>IF(対応ガラス検索!$E$2="-","",IF(L5980&lt;=0.65,MAX($O$2:O5979)+1,""))</f>
        <v>3377</v>
      </c>
      <c r="P5980" s="144"/>
      <c r="Q5980" s="145"/>
    </row>
    <row r="5981" spans="1:17" x14ac:dyDescent="0.4">
      <c r="A5981" s="68">
        <v>5980</v>
      </c>
      <c r="B5981" s="68" t="s">
        <v>2301</v>
      </c>
      <c r="C5981" s="68" t="s">
        <v>2305</v>
      </c>
      <c r="D5981" s="68" t="s">
        <v>2130</v>
      </c>
      <c r="E5981" s="68" t="s">
        <v>2131</v>
      </c>
      <c r="F5981" s="68" t="s">
        <v>2132</v>
      </c>
      <c r="G5981" s="68" t="s">
        <v>1958</v>
      </c>
      <c r="H5981" s="68" t="s">
        <v>1959</v>
      </c>
      <c r="I5981" s="68">
        <v>12</v>
      </c>
      <c r="J5981" s="68" t="s">
        <v>2267</v>
      </c>
      <c r="K5981" s="68">
        <v>0.74</v>
      </c>
      <c r="L5981" s="68">
        <v>0.3</v>
      </c>
      <c r="M5981" s="68" t="s">
        <v>1960</v>
      </c>
      <c r="N5981" s="143">
        <f>IF(対応ガラス検索!$E$2="-","",IF(対応ガラス検索!$E$2&gt;=K5981,MAX($N$2:N5980)+1,""))</f>
        <v>5980</v>
      </c>
      <c r="O5981" s="143">
        <f>IF(対応ガラス検索!$E$2="-","",IF(L5981&lt;=0.65,MAX($O$2:O5980)+1,""))</f>
        <v>3378</v>
      </c>
      <c r="P5981" s="144"/>
      <c r="Q5981" s="145"/>
    </row>
    <row r="5982" spans="1:17" x14ac:dyDescent="0.4">
      <c r="A5982" s="68">
        <v>5981</v>
      </c>
      <c r="B5982" s="68" t="s">
        <v>2301</v>
      </c>
      <c r="C5982" s="68" t="s">
        <v>2305</v>
      </c>
      <c r="D5982" s="68" t="s">
        <v>2133</v>
      </c>
      <c r="E5982" s="68" t="s">
        <v>2134</v>
      </c>
      <c r="F5982" s="68" t="s">
        <v>2135</v>
      </c>
      <c r="G5982" s="68" t="s">
        <v>1965</v>
      </c>
      <c r="H5982" s="68" t="s">
        <v>1966</v>
      </c>
      <c r="I5982" s="68">
        <v>10</v>
      </c>
      <c r="J5982" s="68" t="s">
        <v>2267</v>
      </c>
      <c r="K5982" s="142">
        <v>0.84</v>
      </c>
      <c r="L5982" s="68">
        <v>0.31</v>
      </c>
      <c r="M5982" s="68" t="s">
        <v>1960</v>
      </c>
      <c r="N5982" s="143">
        <f>IF(対応ガラス検索!$E$2="-","",IF(対応ガラス検索!$E$2&gt;=K5982,MAX($N$2:N5981)+1,""))</f>
        <v>5981</v>
      </c>
      <c r="O5982" s="143">
        <f>IF(対応ガラス検索!$E$2="-","",IF(L5982&lt;=0.65,MAX($O$2:O5981)+1,""))</f>
        <v>3379</v>
      </c>
      <c r="P5982" s="144"/>
      <c r="Q5982" s="145"/>
    </row>
    <row r="5983" spans="1:17" x14ac:dyDescent="0.4">
      <c r="A5983" s="68">
        <v>5982</v>
      </c>
      <c r="B5983" s="68" t="s">
        <v>2301</v>
      </c>
      <c r="C5983" s="68" t="s">
        <v>2305</v>
      </c>
      <c r="D5983" s="68" t="s">
        <v>2136</v>
      </c>
      <c r="E5983" s="68" t="s">
        <v>2137</v>
      </c>
      <c r="F5983" s="68" t="s">
        <v>2138</v>
      </c>
      <c r="G5983" s="68" t="s">
        <v>1958</v>
      </c>
      <c r="H5983" s="68" t="s">
        <v>1959</v>
      </c>
      <c r="I5983" s="68">
        <v>11</v>
      </c>
      <c r="J5983" s="68" t="s">
        <v>2267</v>
      </c>
      <c r="K5983" s="68">
        <v>0.78</v>
      </c>
      <c r="L5983" s="68">
        <v>0.3</v>
      </c>
      <c r="M5983" s="68" t="s">
        <v>1960</v>
      </c>
      <c r="N5983" s="143">
        <f>IF(対応ガラス検索!$E$2="-","",IF(対応ガラス検索!$E$2&gt;=K5983,MAX($N$2:N5982)+1,""))</f>
        <v>5982</v>
      </c>
      <c r="O5983" s="143">
        <f>IF(対応ガラス検索!$E$2="-","",IF(L5983&lt;=0.65,MAX($O$2:O5982)+1,""))</f>
        <v>3380</v>
      </c>
      <c r="P5983" s="144"/>
      <c r="Q5983" s="145"/>
    </row>
    <row r="5984" spans="1:17" x14ac:dyDescent="0.4">
      <c r="A5984" s="68">
        <v>5983</v>
      </c>
      <c r="B5984" s="68" t="s">
        <v>2301</v>
      </c>
      <c r="C5984" s="68" t="s">
        <v>2305</v>
      </c>
      <c r="D5984" s="68" t="s">
        <v>2139</v>
      </c>
      <c r="E5984" s="68" t="s">
        <v>2140</v>
      </c>
      <c r="F5984" s="68" t="s">
        <v>2141</v>
      </c>
      <c r="G5984" s="68" t="s">
        <v>1958</v>
      </c>
      <c r="H5984" s="68" t="s">
        <v>1959</v>
      </c>
      <c r="I5984" s="68">
        <v>11</v>
      </c>
      <c r="J5984" s="68" t="s">
        <v>2267</v>
      </c>
      <c r="K5984" s="68">
        <v>0.78</v>
      </c>
      <c r="L5984" s="68">
        <v>0.3</v>
      </c>
      <c r="M5984" s="68" t="s">
        <v>1960</v>
      </c>
      <c r="N5984" s="143">
        <f>IF(対応ガラス検索!$E$2="-","",IF(対応ガラス検索!$E$2&gt;=K5984,MAX($N$2:N5983)+1,""))</f>
        <v>5983</v>
      </c>
      <c r="O5984" s="143">
        <f>IF(対応ガラス検索!$E$2="-","",IF(L5984&lt;=0.65,MAX($O$2:O5983)+1,""))</f>
        <v>3381</v>
      </c>
      <c r="P5984" s="144"/>
      <c r="Q5984" s="145"/>
    </row>
    <row r="5985" spans="1:17" x14ac:dyDescent="0.4">
      <c r="A5985" s="68">
        <v>5984</v>
      </c>
      <c r="B5985" s="68" t="s">
        <v>2301</v>
      </c>
      <c r="C5985" s="68" t="s">
        <v>2305</v>
      </c>
      <c r="D5985" s="68" t="s">
        <v>2142</v>
      </c>
      <c r="E5985" s="68" t="s">
        <v>2143</v>
      </c>
      <c r="F5985" s="68" t="s">
        <v>2144</v>
      </c>
      <c r="G5985" s="68" t="s">
        <v>1958</v>
      </c>
      <c r="H5985" s="68" t="s">
        <v>1959</v>
      </c>
      <c r="I5985" s="68">
        <v>10</v>
      </c>
      <c r="J5985" s="68" t="s">
        <v>2267</v>
      </c>
      <c r="K5985" s="68">
        <v>0.84</v>
      </c>
      <c r="L5985" s="68">
        <v>0.28999999999999998</v>
      </c>
      <c r="M5985" s="68" t="s">
        <v>1960</v>
      </c>
      <c r="N5985" s="143">
        <f>IF(対応ガラス検索!$E$2="-","",IF(対応ガラス検索!$E$2&gt;=K5985,MAX($N$2:N5984)+1,""))</f>
        <v>5984</v>
      </c>
      <c r="O5985" s="143">
        <f>IF(対応ガラス検索!$E$2="-","",IF(L5985&lt;=0.65,MAX($O$2:O5984)+1,""))</f>
        <v>3382</v>
      </c>
      <c r="P5985" s="144"/>
      <c r="Q5985" s="145"/>
    </row>
    <row r="5986" spans="1:17" x14ac:dyDescent="0.4">
      <c r="A5986" s="68">
        <v>5985</v>
      </c>
      <c r="B5986" s="68" t="s">
        <v>2301</v>
      </c>
      <c r="C5986" s="68" t="s">
        <v>2305</v>
      </c>
      <c r="D5986" s="68" t="s">
        <v>2145</v>
      </c>
      <c r="E5986" s="68" t="s">
        <v>2146</v>
      </c>
      <c r="F5986" s="68" t="s">
        <v>2147</v>
      </c>
      <c r="G5986" s="68" t="s">
        <v>1958</v>
      </c>
      <c r="H5986" s="68" t="s">
        <v>1959</v>
      </c>
      <c r="I5986" s="68">
        <v>10</v>
      </c>
      <c r="J5986" s="68" t="s">
        <v>2267</v>
      </c>
      <c r="K5986" s="68">
        <v>0.84</v>
      </c>
      <c r="L5986" s="68">
        <v>0.28999999999999998</v>
      </c>
      <c r="M5986" s="68" t="s">
        <v>2002</v>
      </c>
      <c r="N5986" s="143">
        <f>IF(対応ガラス検索!$E$2="-","",IF(対応ガラス検索!$E$2&gt;=K5986,MAX($N$2:N5985)+1,""))</f>
        <v>5985</v>
      </c>
      <c r="O5986" s="143">
        <f>IF(対応ガラス検索!$E$2="-","",IF(L5986&lt;=0.65,MAX($O$2:O5985)+1,""))</f>
        <v>3383</v>
      </c>
      <c r="P5986" s="144"/>
      <c r="Q5986" s="145"/>
    </row>
    <row r="5987" spans="1:17" x14ac:dyDescent="0.4">
      <c r="A5987" s="68">
        <v>5986</v>
      </c>
      <c r="B5987" s="68" t="s">
        <v>2301</v>
      </c>
      <c r="C5987" s="68" t="s">
        <v>2305</v>
      </c>
      <c r="D5987" s="68" t="s">
        <v>2148</v>
      </c>
      <c r="E5987" s="68" t="s">
        <v>2149</v>
      </c>
      <c r="F5987" s="68" t="s">
        <v>2150</v>
      </c>
      <c r="G5987" s="68" t="s">
        <v>1958</v>
      </c>
      <c r="H5987" s="68" t="s">
        <v>1959</v>
      </c>
      <c r="I5987" s="68">
        <v>10</v>
      </c>
      <c r="J5987" s="68" t="s">
        <v>2267</v>
      </c>
      <c r="K5987" s="142">
        <v>0.84</v>
      </c>
      <c r="L5987" s="68">
        <v>0.28999999999999998</v>
      </c>
      <c r="M5987" s="68" t="s">
        <v>1960</v>
      </c>
      <c r="N5987" s="143">
        <f>IF(対応ガラス検索!$E$2="-","",IF(対応ガラス検索!$E$2&gt;=K5987,MAX($N$2:N5986)+1,""))</f>
        <v>5986</v>
      </c>
      <c r="O5987" s="143">
        <f>IF(対応ガラス検索!$E$2="-","",IF(L5987&lt;=0.65,MAX($O$2:O5986)+1,""))</f>
        <v>3384</v>
      </c>
      <c r="P5987" s="144"/>
      <c r="Q5987" s="145"/>
    </row>
    <row r="5988" spans="1:17" x14ac:dyDescent="0.4">
      <c r="A5988" s="68">
        <v>5987</v>
      </c>
      <c r="B5988" s="68" t="s">
        <v>2301</v>
      </c>
      <c r="C5988" s="68" t="s">
        <v>2305</v>
      </c>
      <c r="D5988" s="68" t="s">
        <v>2151</v>
      </c>
      <c r="E5988" s="68" t="s">
        <v>2152</v>
      </c>
      <c r="F5988" s="68" t="s">
        <v>2153</v>
      </c>
      <c r="G5988" s="68" t="s">
        <v>1958</v>
      </c>
      <c r="H5988" s="68" t="s">
        <v>1959</v>
      </c>
      <c r="I5988" s="68">
        <v>10</v>
      </c>
      <c r="J5988" s="68" t="s">
        <v>2267</v>
      </c>
      <c r="K5988" s="68">
        <v>0.84</v>
      </c>
      <c r="L5988" s="68">
        <v>0.28999999999999998</v>
      </c>
      <c r="M5988" s="68" t="s">
        <v>2002</v>
      </c>
      <c r="N5988" s="143">
        <f>IF(対応ガラス検索!$E$2="-","",IF(対応ガラス検索!$E$2&gt;=K5988,MAX($N$2:N5987)+1,""))</f>
        <v>5987</v>
      </c>
      <c r="O5988" s="143">
        <f>IF(対応ガラス検索!$E$2="-","",IF(L5988&lt;=0.65,MAX($O$2:O5987)+1,""))</f>
        <v>3385</v>
      </c>
      <c r="P5988" s="144"/>
      <c r="Q5988" s="145"/>
    </row>
    <row r="5989" spans="1:17" x14ac:dyDescent="0.4">
      <c r="A5989" s="68">
        <v>5988</v>
      </c>
      <c r="B5989" s="68" t="s">
        <v>2301</v>
      </c>
      <c r="C5989" s="68" t="s">
        <v>2305</v>
      </c>
      <c r="D5989" s="68" t="s">
        <v>2154</v>
      </c>
      <c r="E5989" s="68" t="s">
        <v>2155</v>
      </c>
      <c r="F5989" s="68" t="s">
        <v>2156</v>
      </c>
      <c r="G5989" s="68" t="s">
        <v>1962</v>
      </c>
      <c r="H5989" s="68" t="s">
        <v>1963</v>
      </c>
      <c r="I5989" s="68">
        <v>11</v>
      </c>
      <c r="J5989" s="68" t="s">
        <v>2267</v>
      </c>
      <c r="K5989" s="68">
        <v>0.78</v>
      </c>
      <c r="L5989" s="68">
        <v>0.31</v>
      </c>
      <c r="M5989" s="68" t="s">
        <v>1960</v>
      </c>
      <c r="N5989" s="143">
        <f>IF(対応ガラス検索!$E$2="-","",IF(対応ガラス検索!$E$2&gt;=K5989,MAX($N$2:N5988)+1,""))</f>
        <v>5988</v>
      </c>
      <c r="O5989" s="143">
        <f>IF(対応ガラス検索!$E$2="-","",IF(L5989&lt;=0.65,MAX($O$2:O5988)+1,""))</f>
        <v>3386</v>
      </c>
      <c r="P5989" s="144"/>
      <c r="Q5989" s="145"/>
    </row>
    <row r="5990" spans="1:17" x14ac:dyDescent="0.4">
      <c r="A5990" s="68">
        <v>5989</v>
      </c>
      <c r="B5990" s="68" t="s">
        <v>2301</v>
      </c>
      <c r="C5990" s="68" t="s">
        <v>2305</v>
      </c>
      <c r="D5990" s="68" t="s">
        <v>2157</v>
      </c>
      <c r="E5990" s="68" t="s">
        <v>2158</v>
      </c>
      <c r="F5990" s="68" t="s">
        <v>2159</v>
      </c>
      <c r="G5990" s="68" t="s">
        <v>1958</v>
      </c>
      <c r="H5990" s="68" t="s">
        <v>1959</v>
      </c>
      <c r="I5990" s="68">
        <v>16</v>
      </c>
      <c r="J5990" s="68" t="s">
        <v>2267</v>
      </c>
      <c r="K5990" s="68">
        <v>0.59</v>
      </c>
      <c r="L5990" s="68">
        <v>0.3</v>
      </c>
      <c r="M5990" s="68" t="s">
        <v>1960</v>
      </c>
      <c r="N5990" s="143">
        <f>IF(対応ガラス検索!$E$2="-","",IF(対応ガラス検索!$E$2&gt;=K5990,MAX($N$2:N5989)+1,""))</f>
        <v>5989</v>
      </c>
      <c r="O5990" s="143">
        <f>IF(対応ガラス検索!$E$2="-","",IF(L5990&lt;=0.65,MAX($O$2:O5989)+1,""))</f>
        <v>3387</v>
      </c>
      <c r="P5990" s="144"/>
      <c r="Q5990" s="145"/>
    </row>
    <row r="5991" spans="1:17" x14ac:dyDescent="0.4">
      <c r="A5991" s="68">
        <v>5990</v>
      </c>
      <c r="B5991" s="68" t="s">
        <v>2301</v>
      </c>
      <c r="C5991" s="68" t="s">
        <v>2305</v>
      </c>
      <c r="D5991" s="68" t="s">
        <v>2160</v>
      </c>
      <c r="E5991" s="68" t="s">
        <v>2161</v>
      </c>
      <c r="F5991" s="68" t="s">
        <v>2162</v>
      </c>
      <c r="G5991" s="68" t="s">
        <v>1958</v>
      </c>
      <c r="H5991" s="68" t="s">
        <v>1959</v>
      </c>
      <c r="I5991" s="68">
        <v>16</v>
      </c>
      <c r="J5991" s="68" t="s">
        <v>2267</v>
      </c>
      <c r="K5991" s="68">
        <v>0.59</v>
      </c>
      <c r="L5991" s="68">
        <v>0.3</v>
      </c>
      <c r="M5991" s="68" t="s">
        <v>1960</v>
      </c>
      <c r="N5991" s="143">
        <f>IF(対応ガラス検索!$E$2="-","",IF(対応ガラス検索!$E$2&gt;=K5991,MAX($N$2:N5990)+1,""))</f>
        <v>5990</v>
      </c>
      <c r="O5991" s="143">
        <f>IF(対応ガラス検索!$E$2="-","",IF(L5991&lt;=0.65,MAX($O$2:O5990)+1,""))</f>
        <v>3388</v>
      </c>
      <c r="P5991" s="144"/>
      <c r="Q5991" s="145"/>
    </row>
    <row r="5992" spans="1:17" x14ac:dyDescent="0.4">
      <c r="A5992" s="68">
        <v>5991</v>
      </c>
      <c r="B5992" s="68" t="s">
        <v>2301</v>
      </c>
      <c r="C5992" s="68" t="s">
        <v>2305</v>
      </c>
      <c r="D5992" s="68" t="s">
        <v>2163</v>
      </c>
      <c r="E5992" s="68" t="s">
        <v>2164</v>
      </c>
      <c r="F5992" s="68" t="s">
        <v>2165</v>
      </c>
      <c r="G5992" s="68" t="s">
        <v>1962</v>
      </c>
      <c r="H5992" s="68" t="s">
        <v>1963</v>
      </c>
      <c r="I5992" s="68">
        <v>15</v>
      </c>
      <c r="J5992" s="68" t="s">
        <v>2267</v>
      </c>
      <c r="K5992" s="68">
        <v>0.62</v>
      </c>
      <c r="L5992" s="68">
        <v>0.31</v>
      </c>
      <c r="M5992" s="68" t="s">
        <v>1960</v>
      </c>
      <c r="N5992" s="143">
        <f>IF(対応ガラス検索!$E$2="-","",IF(対応ガラス検索!$E$2&gt;=K5992,MAX($N$2:N5991)+1,""))</f>
        <v>5991</v>
      </c>
      <c r="O5992" s="143">
        <f>IF(対応ガラス検索!$E$2="-","",IF(L5992&lt;=0.65,MAX($O$2:O5991)+1,""))</f>
        <v>3389</v>
      </c>
      <c r="P5992" s="144"/>
      <c r="Q5992" s="145"/>
    </row>
    <row r="5993" spans="1:17" x14ac:dyDescent="0.4">
      <c r="A5993" s="68">
        <v>5992</v>
      </c>
      <c r="B5993" s="68" t="s">
        <v>2301</v>
      </c>
      <c r="C5993" s="68" t="s">
        <v>2305</v>
      </c>
      <c r="D5993" s="68" t="s">
        <v>2166</v>
      </c>
      <c r="E5993" s="68" t="s">
        <v>2167</v>
      </c>
      <c r="F5993" s="68" t="s">
        <v>2168</v>
      </c>
      <c r="G5993" s="68" t="s">
        <v>1958</v>
      </c>
      <c r="H5993" s="68" t="s">
        <v>1959</v>
      </c>
      <c r="I5993" s="68">
        <v>15</v>
      </c>
      <c r="J5993" s="68" t="s">
        <v>2267</v>
      </c>
      <c r="K5993" s="68">
        <v>0.62</v>
      </c>
      <c r="L5993" s="68">
        <v>0.3</v>
      </c>
      <c r="M5993" s="68" t="s">
        <v>1960</v>
      </c>
      <c r="N5993" s="143">
        <f>IF(対応ガラス検索!$E$2="-","",IF(対応ガラス検索!$E$2&gt;=K5993,MAX($N$2:N5992)+1,""))</f>
        <v>5992</v>
      </c>
      <c r="O5993" s="143">
        <f>IF(対応ガラス検索!$E$2="-","",IF(L5993&lt;=0.65,MAX($O$2:O5992)+1,""))</f>
        <v>3390</v>
      </c>
      <c r="P5993" s="144"/>
      <c r="Q5993" s="145"/>
    </row>
    <row r="5994" spans="1:17" x14ac:dyDescent="0.4">
      <c r="A5994" s="68">
        <v>5993</v>
      </c>
      <c r="B5994" s="68" t="s">
        <v>2301</v>
      </c>
      <c r="C5994" s="68" t="s">
        <v>2305</v>
      </c>
      <c r="D5994" s="68" t="s">
        <v>2169</v>
      </c>
      <c r="E5994" s="68" t="s">
        <v>2167</v>
      </c>
      <c r="F5994" s="68" t="s">
        <v>2168</v>
      </c>
      <c r="G5994" s="68" t="s">
        <v>1962</v>
      </c>
      <c r="H5994" s="68" t="s">
        <v>1963</v>
      </c>
      <c r="I5994" s="68">
        <v>15</v>
      </c>
      <c r="J5994" s="68" t="s">
        <v>2267</v>
      </c>
      <c r="K5994" s="68">
        <v>0.62</v>
      </c>
      <c r="L5994" s="68">
        <v>0.31</v>
      </c>
      <c r="M5994" s="68" t="s">
        <v>1960</v>
      </c>
      <c r="N5994" s="143">
        <f>IF(対応ガラス検索!$E$2="-","",IF(対応ガラス検索!$E$2&gt;=K5994,MAX($N$2:N5993)+1,""))</f>
        <v>5993</v>
      </c>
      <c r="O5994" s="143">
        <f>IF(対応ガラス検索!$E$2="-","",IF(L5994&lt;=0.65,MAX($O$2:O5993)+1,""))</f>
        <v>3391</v>
      </c>
      <c r="P5994" s="144"/>
      <c r="Q5994" s="145"/>
    </row>
    <row r="5995" spans="1:17" x14ac:dyDescent="0.4">
      <c r="A5995" s="68">
        <v>5994</v>
      </c>
      <c r="B5995" s="68" t="s">
        <v>2301</v>
      </c>
      <c r="C5995" s="68" t="s">
        <v>2305</v>
      </c>
      <c r="D5995" s="68" t="s">
        <v>2170</v>
      </c>
      <c r="E5995" s="68" t="s">
        <v>2167</v>
      </c>
      <c r="F5995" s="68" t="s">
        <v>2168</v>
      </c>
      <c r="G5995" s="68" t="s">
        <v>1965</v>
      </c>
      <c r="H5995" s="68" t="s">
        <v>1966</v>
      </c>
      <c r="I5995" s="68">
        <v>15</v>
      </c>
      <c r="J5995" s="68" t="s">
        <v>2267</v>
      </c>
      <c r="K5995" s="142">
        <v>0.62</v>
      </c>
      <c r="L5995" s="68">
        <v>0.31</v>
      </c>
      <c r="M5995" s="68" t="s">
        <v>1960</v>
      </c>
      <c r="N5995" s="143">
        <f>IF(対応ガラス検索!$E$2="-","",IF(対応ガラス検索!$E$2&gt;=K5995,MAX($N$2:N5994)+1,""))</f>
        <v>5994</v>
      </c>
      <c r="O5995" s="143">
        <f>IF(対応ガラス検索!$E$2="-","",IF(L5995&lt;=0.65,MAX($O$2:O5994)+1,""))</f>
        <v>3392</v>
      </c>
      <c r="P5995" s="144"/>
      <c r="Q5995" s="145"/>
    </row>
    <row r="5996" spans="1:17" x14ac:dyDescent="0.4">
      <c r="A5996" s="68">
        <v>5995</v>
      </c>
      <c r="B5996" s="68" t="s">
        <v>2301</v>
      </c>
      <c r="C5996" s="68" t="s">
        <v>2305</v>
      </c>
      <c r="D5996" s="68" t="s">
        <v>2171</v>
      </c>
      <c r="E5996" s="68" t="s">
        <v>2172</v>
      </c>
      <c r="F5996" s="68" t="s">
        <v>2173</v>
      </c>
      <c r="G5996" s="68" t="s">
        <v>1958</v>
      </c>
      <c r="H5996" s="68" t="s">
        <v>1959</v>
      </c>
      <c r="I5996" s="68">
        <v>15</v>
      </c>
      <c r="J5996" s="68" t="s">
        <v>2267</v>
      </c>
      <c r="K5996" s="68">
        <v>0.62</v>
      </c>
      <c r="L5996" s="68">
        <v>0.3</v>
      </c>
      <c r="M5996" s="68" t="s">
        <v>1960</v>
      </c>
      <c r="N5996" s="143">
        <f>IF(対応ガラス検索!$E$2="-","",IF(対応ガラス検索!$E$2&gt;=K5996,MAX($N$2:N5995)+1,""))</f>
        <v>5995</v>
      </c>
      <c r="O5996" s="143">
        <f>IF(対応ガラス検索!$E$2="-","",IF(L5996&lt;=0.65,MAX($O$2:O5995)+1,""))</f>
        <v>3393</v>
      </c>
      <c r="P5996" s="144"/>
      <c r="Q5996" s="145"/>
    </row>
    <row r="5997" spans="1:17" x14ac:dyDescent="0.4">
      <c r="A5997" s="68">
        <v>5996</v>
      </c>
      <c r="B5997" s="68" t="s">
        <v>2301</v>
      </c>
      <c r="C5997" s="68" t="s">
        <v>2305</v>
      </c>
      <c r="D5997" s="68" t="s">
        <v>2174</v>
      </c>
      <c r="E5997" s="68" t="s">
        <v>2175</v>
      </c>
      <c r="F5997" s="68" t="s">
        <v>2176</v>
      </c>
      <c r="G5997" s="68" t="s">
        <v>1958</v>
      </c>
      <c r="H5997" s="68" t="s">
        <v>1959</v>
      </c>
      <c r="I5997" s="68">
        <v>14</v>
      </c>
      <c r="J5997" s="68" t="s">
        <v>2267</v>
      </c>
      <c r="K5997" s="68">
        <v>0.65</v>
      </c>
      <c r="L5997" s="68">
        <v>0.28999999999999998</v>
      </c>
      <c r="M5997" s="68" t="s">
        <v>1960</v>
      </c>
      <c r="N5997" s="143">
        <f>IF(対応ガラス検索!$E$2="-","",IF(対応ガラス検索!$E$2&gt;=K5997,MAX($N$2:N5996)+1,""))</f>
        <v>5996</v>
      </c>
      <c r="O5997" s="143">
        <f>IF(対応ガラス検索!$E$2="-","",IF(L5997&lt;=0.65,MAX($O$2:O5996)+1,""))</f>
        <v>3394</v>
      </c>
      <c r="P5997" s="144"/>
      <c r="Q5997" s="145"/>
    </row>
    <row r="5998" spans="1:17" x14ac:dyDescent="0.4">
      <c r="A5998" s="68">
        <v>5997</v>
      </c>
      <c r="B5998" s="68" t="s">
        <v>2301</v>
      </c>
      <c r="C5998" s="68" t="s">
        <v>2305</v>
      </c>
      <c r="D5998" s="68" t="s">
        <v>2177</v>
      </c>
      <c r="E5998" s="68" t="s">
        <v>2178</v>
      </c>
      <c r="F5998" s="68" t="s">
        <v>2179</v>
      </c>
      <c r="G5998" s="68" t="s">
        <v>1958</v>
      </c>
      <c r="H5998" s="68" t="s">
        <v>1959</v>
      </c>
      <c r="I5998" s="68">
        <v>14</v>
      </c>
      <c r="J5998" s="68" t="s">
        <v>2267</v>
      </c>
      <c r="K5998" s="68">
        <v>0.65</v>
      </c>
      <c r="L5998" s="68">
        <v>0.28999999999999998</v>
      </c>
      <c r="M5998" s="68" t="s">
        <v>2002</v>
      </c>
      <c r="N5998" s="143">
        <f>IF(対応ガラス検索!$E$2="-","",IF(対応ガラス検索!$E$2&gt;=K5998,MAX($N$2:N5997)+1,""))</f>
        <v>5997</v>
      </c>
      <c r="O5998" s="143">
        <f>IF(対応ガラス検索!$E$2="-","",IF(L5998&lt;=0.65,MAX($O$2:O5997)+1,""))</f>
        <v>3395</v>
      </c>
      <c r="P5998" s="144"/>
      <c r="Q5998" s="145"/>
    </row>
    <row r="5999" spans="1:17" x14ac:dyDescent="0.4">
      <c r="A5999" s="68">
        <v>5998</v>
      </c>
      <c r="B5999" s="68" t="s">
        <v>2301</v>
      </c>
      <c r="C5999" s="68" t="s">
        <v>2305</v>
      </c>
      <c r="D5999" s="68" t="s">
        <v>2180</v>
      </c>
      <c r="E5999" s="68" t="s">
        <v>2181</v>
      </c>
      <c r="F5999" s="68" t="s">
        <v>2182</v>
      </c>
      <c r="G5999" s="68" t="s">
        <v>1958</v>
      </c>
      <c r="H5999" s="68" t="s">
        <v>1959</v>
      </c>
      <c r="I5999" s="68">
        <v>15</v>
      </c>
      <c r="J5999" s="68" t="s">
        <v>2267</v>
      </c>
      <c r="K5999" s="68">
        <v>0.62</v>
      </c>
      <c r="L5999" s="68">
        <v>0.3</v>
      </c>
      <c r="M5999" s="68" t="s">
        <v>1960</v>
      </c>
      <c r="N5999" s="143">
        <f>IF(対応ガラス検索!$E$2="-","",IF(対応ガラス検索!$E$2&gt;=K5999,MAX($N$2:N5998)+1,""))</f>
        <v>5998</v>
      </c>
      <c r="O5999" s="143">
        <f>IF(対応ガラス検索!$E$2="-","",IF(L5999&lt;=0.65,MAX($O$2:O5998)+1,""))</f>
        <v>3396</v>
      </c>
      <c r="P5999" s="144"/>
      <c r="Q5999" s="145"/>
    </row>
    <row r="6000" spans="1:17" x14ac:dyDescent="0.4">
      <c r="A6000" s="68">
        <v>5999</v>
      </c>
      <c r="B6000" s="68" t="s">
        <v>2301</v>
      </c>
      <c r="C6000" s="68" t="s">
        <v>2305</v>
      </c>
      <c r="D6000" s="68" t="s">
        <v>2183</v>
      </c>
      <c r="E6000" s="68" t="s">
        <v>2184</v>
      </c>
      <c r="F6000" s="68" t="s">
        <v>2185</v>
      </c>
      <c r="G6000" s="68" t="s">
        <v>1958</v>
      </c>
      <c r="H6000" s="68" t="s">
        <v>1959</v>
      </c>
      <c r="I6000" s="68">
        <v>15</v>
      </c>
      <c r="J6000" s="68" t="s">
        <v>2267</v>
      </c>
      <c r="K6000" s="68">
        <v>0.62</v>
      </c>
      <c r="L6000" s="68">
        <v>0.3</v>
      </c>
      <c r="M6000" s="68" t="s">
        <v>1960</v>
      </c>
      <c r="N6000" s="143">
        <f>IF(対応ガラス検索!$E$2="-","",IF(対応ガラス検索!$E$2&gt;=K6000,MAX($N$2:N5999)+1,""))</f>
        <v>5999</v>
      </c>
      <c r="O6000" s="143">
        <f>IF(対応ガラス検索!$E$2="-","",IF(L6000&lt;=0.65,MAX($O$2:O5999)+1,""))</f>
        <v>3397</v>
      </c>
      <c r="P6000" s="144"/>
      <c r="Q6000" s="145"/>
    </row>
    <row r="6001" spans="1:17" x14ac:dyDescent="0.4">
      <c r="A6001" s="68">
        <v>6000</v>
      </c>
      <c r="B6001" s="68" t="s">
        <v>2301</v>
      </c>
      <c r="C6001" s="68" t="s">
        <v>2305</v>
      </c>
      <c r="D6001" s="68" t="s">
        <v>2186</v>
      </c>
      <c r="E6001" s="68" t="s">
        <v>2187</v>
      </c>
      <c r="F6001" s="68" t="s">
        <v>2188</v>
      </c>
      <c r="G6001" s="68" t="s">
        <v>1958</v>
      </c>
      <c r="H6001" s="68" t="s">
        <v>1959</v>
      </c>
      <c r="I6001" s="68">
        <v>14</v>
      </c>
      <c r="J6001" s="68" t="s">
        <v>2267</v>
      </c>
      <c r="K6001" s="68">
        <v>0.65</v>
      </c>
      <c r="L6001" s="68">
        <v>0.3</v>
      </c>
      <c r="M6001" s="68" t="s">
        <v>1960</v>
      </c>
      <c r="N6001" s="143">
        <f>IF(対応ガラス検索!$E$2="-","",IF(対応ガラス検索!$E$2&gt;=K6001,MAX($N$2:N6000)+1,""))</f>
        <v>6000</v>
      </c>
      <c r="O6001" s="143">
        <f>IF(対応ガラス検索!$E$2="-","",IF(L6001&lt;=0.65,MAX($O$2:O6000)+1,""))</f>
        <v>3398</v>
      </c>
      <c r="P6001" s="144"/>
      <c r="Q6001" s="145"/>
    </row>
    <row r="6002" spans="1:17" x14ac:dyDescent="0.4">
      <c r="A6002" s="68">
        <v>6001</v>
      </c>
      <c r="B6002" s="68" t="s">
        <v>2301</v>
      </c>
      <c r="C6002" s="68" t="s">
        <v>2305</v>
      </c>
      <c r="D6002" s="68" t="s">
        <v>2189</v>
      </c>
      <c r="E6002" s="68" t="s">
        <v>2190</v>
      </c>
      <c r="F6002" s="68" t="s">
        <v>2191</v>
      </c>
      <c r="G6002" s="68" t="s">
        <v>1958</v>
      </c>
      <c r="H6002" s="68" t="s">
        <v>1959</v>
      </c>
      <c r="I6002" s="68">
        <v>14</v>
      </c>
      <c r="J6002" s="68" t="s">
        <v>2267</v>
      </c>
      <c r="K6002" s="68">
        <v>0.65</v>
      </c>
      <c r="L6002" s="68">
        <v>0.28999999999999998</v>
      </c>
      <c r="M6002" s="68" t="s">
        <v>1960</v>
      </c>
      <c r="N6002" s="143">
        <f>IF(対応ガラス検索!$E$2="-","",IF(対応ガラス検索!$E$2&gt;=K6002,MAX($N$2:N6001)+1,""))</f>
        <v>6001</v>
      </c>
      <c r="O6002" s="143">
        <f>IF(対応ガラス検索!$E$2="-","",IF(L6002&lt;=0.65,MAX($O$2:O6001)+1,""))</f>
        <v>3399</v>
      </c>
      <c r="P6002" s="144"/>
      <c r="Q6002" s="145"/>
    </row>
    <row r="6003" spans="1:17" x14ac:dyDescent="0.4">
      <c r="A6003" s="68">
        <v>6002</v>
      </c>
      <c r="B6003" s="68" t="s">
        <v>2301</v>
      </c>
      <c r="C6003" s="68" t="s">
        <v>2305</v>
      </c>
      <c r="D6003" s="68" t="s">
        <v>2192</v>
      </c>
      <c r="E6003" s="68" t="s">
        <v>2193</v>
      </c>
      <c r="F6003" s="68" t="s">
        <v>2153</v>
      </c>
      <c r="G6003" s="68" t="s">
        <v>1958</v>
      </c>
      <c r="H6003" s="68" t="s">
        <v>1959</v>
      </c>
      <c r="I6003" s="68">
        <v>10</v>
      </c>
      <c r="J6003" s="68" t="s">
        <v>2267</v>
      </c>
      <c r="K6003" s="68">
        <v>0.84</v>
      </c>
      <c r="L6003" s="68">
        <v>0.28999999999999998</v>
      </c>
      <c r="M6003" s="68" t="s">
        <v>2002</v>
      </c>
      <c r="N6003" s="143">
        <f>IF(対応ガラス検索!$E$2="-","",IF(対応ガラス検索!$E$2&gt;=K6003,MAX($N$2:N6002)+1,""))</f>
        <v>6002</v>
      </c>
      <c r="O6003" s="143">
        <f>IF(対応ガラス検索!$E$2="-","",IF(L6003&lt;=0.65,MAX($O$2:O6002)+1,""))</f>
        <v>3400</v>
      </c>
      <c r="P6003" s="144"/>
      <c r="Q6003" s="145"/>
    </row>
    <row r="6004" spans="1:17" x14ac:dyDescent="0.4">
      <c r="A6004" s="68">
        <v>6003</v>
      </c>
      <c r="B6004" s="68" t="s">
        <v>2301</v>
      </c>
      <c r="C6004" s="68" t="s">
        <v>2305</v>
      </c>
      <c r="D6004" s="68" t="s">
        <v>2194</v>
      </c>
      <c r="E6004" s="68" t="s">
        <v>2195</v>
      </c>
      <c r="F6004" s="68" t="s">
        <v>2196</v>
      </c>
      <c r="G6004" s="68" t="s">
        <v>1962</v>
      </c>
      <c r="H6004" s="68" t="s">
        <v>1963</v>
      </c>
      <c r="I6004" s="68">
        <v>15</v>
      </c>
      <c r="J6004" s="68" t="s">
        <v>2267</v>
      </c>
      <c r="K6004" s="68">
        <v>0.62</v>
      </c>
      <c r="L6004" s="68">
        <v>0.31</v>
      </c>
      <c r="M6004" s="68" t="s">
        <v>1960</v>
      </c>
      <c r="N6004" s="143">
        <f>IF(対応ガラス検索!$E$2="-","",IF(対応ガラス検索!$E$2&gt;=K6004,MAX($N$2:N6003)+1,""))</f>
        <v>6003</v>
      </c>
      <c r="O6004" s="143">
        <f>IF(対応ガラス検索!$E$2="-","",IF(L6004&lt;=0.65,MAX($O$2:O6003)+1,""))</f>
        <v>3401</v>
      </c>
      <c r="P6004" s="144"/>
      <c r="Q6004" s="145"/>
    </row>
    <row r="6005" spans="1:17" x14ac:dyDescent="0.4">
      <c r="A6005" s="68">
        <v>6004</v>
      </c>
      <c r="B6005" s="68" t="s">
        <v>2301</v>
      </c>
      <c r="C6005" s="68" t="s">
        <v>2302</v>
      </c>
      <c r="D6005" s="68" t="s">
        <v>2130</v>
      </c>
      <c r="E6005" s="68" t="s">
        <v>2131</v>
      </c>
      <c r="F6005" s="68" t="s">
        <v>2132</v>
      </c>
      <c r="G6005" s="68" t="s">
        <v>1958</v>
      </c>
      <c r="H6005" s="68" t="s">
        <v>1959</v>
      </c>
      <c r="I6005" s="68">
        <v>12</v>
      </c>
      <c r="J6005" s="68" t="s">
        <v>2268</v>
      </c>
      <c r="K6005" s="68">
        <v>0.52</v>
      </c>
      <c r="L6005" s="68">
        <v>0.31</v>
      </c>
      <c r="M6005" s="68" t="s">
        <v>1960</v>
      </c>
      <c r="N6005" s="143">
        <f>IF(対応ガラス検索!$E$2="-","",IF(対応ガラス検索!$E$2&gt;=K6005,MAX($N$2:N6004)+1,""))</f>
        <v>6004</v>
      </c>
      <c r="O6005" s="143">
        <f>IF(対応ガラス検索!$E$2="-","",IF(L6005&lt;=0.65,MAX($O$2:O6004)+1,""))</f>
        <v>3402</v>
      </c>
      <c r="P6005" s="144"/>
      <c r="Q6005" s="145"/>
    </row>
    <row r="6006" spans="1:17" x14ac:dyDescent="0.4">
      <c r="A6006" s="68">
        <v>6005</v>
      </c>
      <c r="B6006" s="68" t="s">
        <v>2301</v>
      </c>
      <c r="C6006" s="68" t="s">
        <v>2302</v>
      </c>
      <c r="D6006" s="68" t="s">
        <v>2133</v>
      </c>
      <c r="E6006" s="68" t="s">
        <v>2134</v>
      </c>
      <c r="F6006" s="68" t="s">
        <v>2135</v>
      </c>
      <c r="G6006" s="68" t="s">
        <v>1965</v>
      </c>
      <c r="H6006" s="68" t="s">
        <v>1966</v>
      </c>
      <c r="I6006" s="68">
        <v>10</v>
      </c>
      <c r="J6006" s="68" t="s">
        <v>2268</v>
      </c>
      <c r="K6006" s="68">
        <v>0.56999999999999995</v>
      </c>
      <c r="L6006" s="68">
        <v>0.3</v>
      </c>
      <c r="M6006" s="68" t="s">
        <v>1960</v>
      </c>
      <c r="N6006" s="143">
        <f>IF(対応ガラス検索!$E$2="-","",IF(対応ガラス検索!$E$2&gt;=K6006,MAX($N$2:N6005)+1,""))</f>
        <v>6005</v>
      </c>
      <c r="O6006" s="143">
        <f>IF(対応ガラス検索!$E$2="-","",IF(L6006&lt;=0.65,MAX($O$2:O6005)+1,""))</f>
        <v>3403</v>
      </c>
      <c r="P6006" s="144"/>
      <c r="Q6006" s="145"/>
    </row>
    <row r="6007" spans="1:17" x14ac:dyDescent="0.4">
      <c r="A6007" s="68">
        <v>6006</v>
      </c>
      <c r="B6007" s="68" t="s">
        <v>2301</v>
      </c>
      <c r="C6007" s="68" t="s">
        <v>2302</v>
      </c>
      <c r="D6007" s="68" t="s">
        <v>2136</v>
      </c>
      <c r="E6007" s="68" t="s">
        <v>2137</v>
      </c>
      <c r="F6007" s="68" t="s">
        <v>2138</v>
      </c>
      <c r="G6007" s="68" t="s">
        <v>1958</v>
      </c>
      <c r="H6007" s="68" t="s">
        <v>1959</v>
      </c>
      <c r="I6007" s="68">
        <v>11</v>
      </c>
      <c r="J6007" s="68" t="s">
        <v>2268</v>
      </c>
      <c r="K6007" s="68">
        <v>0.53</v>
      </c>
      <c r="L6007" s="68">
        <v>0.3</v>
      </c>
      <c r="M6007" s="68" t="s">
        <v>1960</v>
      </c>
      <c r="N6007" s="143">
        <f>IF(対応ガラス検索!$E$2="-","",IF(対応ガラス検索!$E$2&gt;=K6007,MAX($N$2:N6006)+1,""))</f>
        <v>6006</v>
      </c>
      <c r="O6007" s="143">
        <f>IF(対応ガラス検索!$E$2="-","",IF(L6007&lt;=0.65,MAX($O$2:O6006)+1,""))</f>
        <v>3404</v>
      </c>
      <c r="P6007" s="144"/>
      <c r="Q6007" s="145"/>
    </row>
    <row r="6008" spans="1:17" x14ac:dyDescent="0.4">
      <c r="A6008" s="68">
        <v>6007</v>
      </c>
      <c r="B6008" s="68" t="s">
        <v>2301</v>
      </c>
      <c r="C6008" s="68" t="s">
        <v>2302</v>
      </c>
      <c r="D6008" s="68" t="s">
        <v>2139</v>
      </c>
      <c r="E6008" s="68" t="s">
        <v>2140</v>
      </c>
      <c r="F6008" s="68" t="s">
        <v>2141</v>
      </c>
      <c r="G6008" s="68" t="s">
        <v>1958</v>
      </c>
      <c r="H6008" s="68" t="s">
        <v>1959</v>
      </c>
      <c r="I6008" s="68">
        <v>11</v>
      </c>
      <c r="J6008" s="68" t="s">
        <v>2268</v>
      </c>
      <c r="K6008" s="68">
        <v>0.53</v>
      </c>
      <c r="L6008" s="68">
        <v>0.31</v>
      </c>
      <c r="M6008" s="68" t="s">
        <v>1960</v>
      </c>
      <c r="N6008" s="143">
        <f>IF(対応ガラス検索!$E$2="-","",IF(対応ガラス検索!$E$2&gt;=K6008,MAX($N$2:N6007)+1,""))</f>
        <v>6007</v>
      </c>
      <c r="O6008" s="143">
        <f>IF(対応ガラス検索!$E$2="-","",IF(L6008&lt;=0.65,MAX($O$2:O6007)+1,""))</f>
        <v>3405</v>
      </c>
      <c r="P6008" s="144"/>
      <c r="Q6008" s="145"/>
    </row>
    <row r="6009" spans="1:17" x14ac:dyDescent="0.4">
      <c r="A6009" s="68">
        <v>6008</v>
      </c>
      <c r="B6009" s="68" t="s">
        <v>2301</v>
      </c>
      <c r="C6009" s="68" t="s">
        <v>2302</v>
      </c>
      <c r="D6009" s="68" t="s">
        <v>2142</v>
      </c>
      <c r="E6009" s="68" t="s">
        <v>2143</v>
      </c>
      <c r="F6009" s="68" t="s">
        <v>2144</v>
      </c>
      <c r="G6009" s="68" t="s">
        <v>1958</v>
      </c>
      <c r="H6009" s="68" t="s">
        <v>1959</v>
      </c>
      <c r="I6009" s="68">
        <v>10</v>
      </c>
      <c r="J6009" s="68" t="s">
        <v>2268</v>
      </c>
      <c r="K6009" s="68">
        <v>0.56999999999999995</v>
      </c>
      <c r="L6009" s="68">
        <v>0.28999999999999998</v>
      </c>
      <c r="M6009" s="68" t="s">
        <v>1960</v>
      </c>
      <c r="N6009" s="143">
        <f>IF(対応ガラス検索!$E$2="-","",IF(対応ガラス検索!$E$2&gt;=K6009,MAX($N$2:N6008)+1,""))</f>
        <v>6008</v>
      </c>
      <c r="O6009" s="143">
        <f>IF(対応ガラス検索!$E$2="-","",IF(L6009&lt;=0.65,MAX($O$2:O6008)+1,""))</f>
        <v>3406</v>
      </c>
      <c r="P6009" s="144"/>
      <c r="Q6009" s="145"/>
    </row>
    <row r="6010" spans="1:17" x14ac:dyDescent="0.4">
      <c r="A6010" s="68">
        <v>6009</v>
      </c>
      <c r="B6010" s="68" t="s">
        <v>2301</v>
      </c>
      <c r="C6010" s="68" t="s">
        <v>2302</v>
      </c>
      <c r="D6010" s="68" t="s">
        <v>2145</v>
      </c>
      <c r="E6010" s="68" t="s">
        <v>2146</v>
      </c>
      <c r="F6010" s="68" t="s">
        <v>2147</v>
      </c>
      <c r="G6010" s="68" t="s">
        <v>1958</v>
      </c>
      <c r="H6010" s="68" t="s">
        <v>1959</v>
      </c>
      <c r="I6010" s="68">
        <v>10</v>
      </c>
      <c r="J6010" s="68" t="s">
        <v>2268</v>
      </c>
      <c r="K6010" s="68">
        <v>0.56999999999999995</v>
      </c>
      <c r="L6010" s="68">
        <v>0.3</v>
      </c>
      <c r="M6010" s="68" t="s">
        <v>2002</v>
      </c>
      <c r="N6010" s="143">
        <f>IF(対応ガラス検索!$E$2="-","",IF(対応ガラス検索!$E$2&gt;=K6010,MAX($N$2:N6009)+1,""))</f>
        <v>6009</v>
      </c>
      <c r="O6010" s="143">
        <f>IF(対応ガラス検索!$E$2="-","",IF(L6010&lt;=0.65,MAX($O$2:O6009)+1,""))</f>
        <v>3407</v>
      </c>
      <c r="P6010" s="144"/>
      <c r="Q6010" s="145"/>
    </row>
    <row r="6011" spans="1:17" x14ac:dyDescent="0.4">
      <c r="A6011" s="68">
        <v>6010</v>
      </c>
      <c r="B6011" s="68" t="s">
        <v>2301</v>
      </c>
      <c r="C6011" s="68" t="s">
        <v>2302</v>
      </c>
      <c r="D6011" s="68" t="s">
        <v>2148</v>
      </c>
      <c r="E6011" s="68" t="s">
        <v>2149</v>
      </c>
      <c r="F6011" s="68" t="s">
        <v>2150</v>
      </c>
      <c r="G6011" s="68" t="s">
        <v>1958</v>
      </c>
      <c r="H6011" s="68" t="s">
        <v>1959</v>
      </c>
      <c r="I6011" s="68">
        <v>10</v>
      </c>
      <c r="J6011" s="68" t="s">
        <v>2268</v>
      </c>
      <c r="K6011" s="68">
        <v>0.56999999999999995</v>
      </c>
      <c r="L6011" s="68">
        <v>0.28999999999999998</v>
      </c>
      <c r="M6011" s="68" t="s">
        <v>1960</v>
      </c>
      <c r="N6011" s="143">
        <f>IF(対応ガラス検索!$E$2="-","",IF(対応ガラス検索!$E$2&gt;=K6011,MAX($N$2:N6010)+1,""))</f>
        <v>6010</v>
      </c>
      <c r="O6011" s="143">
        <f>IF(対応ガラス検索!$E$2="-","",IF(L6011&lt;=0.65,MAX($O$2:O6010)+1,""))</f>
        <v>3408</v>
      </c>
      <c r="P6011" s="144"/>
      <c r="Q6011" s="145"/>
    </row>
    <row r="6012" spans="1:17" x14ac:dyDescent="0.4">
      <c r="A6012" s="68">
        <v>6011</v>
      </c>
      <c r="B6012" s="68" t="s">
        <v>2301</v>
      </c>
      <c r="C6012" s="68" t="s">
        <v>2302</v>
      </c>
      <c r="D6012" s="68" t="s">
        <v>2151</v>
      </c>
      <c r="E6012" s="68" t="s">
        <v>2152</v>
      </c>
      <c r="F6012" s="68" t="s">
        <v>2153</v>
      </c>
      <c r="G6012" s="68" t="s">
        <v>1958</v>
      </c>
      <c r="H6012" s="68" t="s">
        <v>1959</v>
      </c>
      <c r="I6012" s="68">
        <v>10</v>
      </c>
      <c r="J6012" s="68" t="s">
        <v>2268</v>
      </c>
      <c r="K6012" s="68">
        <v>0.56999999999999995</v>
      </c>
      <c r="L6012" s="68">
        <v>0.3</v>
      </c>
      <c r="M6012" s="68" t="s">
        <v>2002</v>
      </c>
      <c r="N6012" s="143">
        <f>IF(対応ガラス検索!$E$2="-","",IF(対応ガラス検索!$E$2&gt;=K6012,MAX($N$2:N6011)+1,""))</f>
        <v>6011</v>
      </c>
      <c r="O6012" s="143">
        <f>IF(対応ガラス検索!$E$2="-","",IF(L6012&lt;=0.65,MAX($O$2:O6011)+1,""))</f>
        <v>3409</v>
      </c>
      <c r="P6012" s="144"/>
      <c r="Q6012" s="145"/>
    </row>
    <row r="6013" spans="1:17" x14ac:dyDescent="0.4">
      <c r="A6013" s="68">
        <v>6012</v>
      </c>
      <c r="B6013" s="68" t="s">
        <v>2301</v>
      </c>
      <c r="C6013" s="68" t="s">
        <v>2302</v>
      </c>
      <c r="D6013" s="68" t="s">
        <v>2154</v>
      </c>
      <c r="E6013" s="68" t="s">
        <v>2155</v>
      </c>
      <c r="F6013" s="68" t="s">
        <v>2156</v>
      </c>
      <c r="G6013" s="68" t="s">
        <v>1962</v>
      </c>
      <c r="H6013" s="68" t="s">
        <v>1963</v>
      </c>
      <c r="I6013" s="68">
        <v>11</v>
      </c>
      <c r="J6013" s="68" t="s">
        <v>2268</v>
      </c>
      <c r="K6013" s="142">
        <v>0.53</v>
      </c>
      <c r="L6013" s="68">
        <v>0.31</v>
      </c>
      <c r="M6013" s="68" t="s">
        <v>1960</v>
      </c>
      <c r="N6013" s="143">
        <f>IF(対応ガラス検索!$E$2="-","",IF(対応ガラス検索!$E$2&gt;=K6013,MAX($N$2:N6012)+1,""))</f>
        <v>6012</v>
      </c>
      <c r="O6013" s="143">
        <f>IF(対応ガラス検索!$E$2="-","",IF(L6013&lt;=0.65,MAX($O$2:O6012)+1,""))</f>
        <v>3410</v>
      </c>
      <c r="P6013" s="144"/>
      <c r="Q6013" s="145"/>
    </row>
    <row r="6014" spans="1:17" x14ac:dyDescent="0.4">
      <c r="A6014" s="68">
        <v>6013</v>
      </c>
      <c r="B6014" s="68" t="s">
        <v>2301</v>
      </c>
      <c r="C6014" s="68" t="s">
        <v>2302</v>
      </c>
      <c r="D6014" s="68" t="s">
        <v>2157</v>
      </c>
      <c r="E6014" s="68" t="s">
        <v>2158</v>
      </c>
      <c r="F6014" s="68" t="s">
        <v>2159</v>
      </c>
      <c r="G6014" s="68" t="s">
        <v>1958</v>
      </c>
      <c r="H6014" s="68" t="s">
        <v>1959</v>
      </c>
      <c r="I6014" s="68">
        <v>16</v>
      </c>
      <c r="J6014" s="68" t="s">
        <v>2268</v>
      </c>
      <c r="K6014" s="68">
        <v>0.54</v>
      </c>
      <c r="L6014" s="68">
        <v>0.31</v>
      </c>
      <c r="M6014" s="68" t="s">
        <v>1960</v>
      </c>
      <c r="N6014" s="143">
        <f>IF(対応ガラス検索!$E$2="-","",IF(対応ガラス検索!$E$2&gt;=K6014,MAX($N$2:N6013)+1,""))</f>
        <v>6013</v>
      </c>
      <c r="O6014" s="143">
        <f>IF(対応ガラス検索!$E$2="-","",IF(L6014&lt;=0.65,MAX($O$2:O6013)+1,""))</f>
        <v>3411</v>
      </c>
      <c r="P6014" s="144"/>
      <c r="Q6014" s="145"/>
    </row>
    <row r="6015" spans="1:17" x14ac:dyDescent="0.4">
      <c r="A6015" s="68">
        <v>6014</v>
      </c>
      <c r="B6015" s="68" t="s">
        <v>2301</v>
      </c>
      <c r="C6015" s="68" t="s">
        <v>2302</v>
      </c>
      <c r="D6015" s="68" t="s">
        <v>2160</v>
      </c>
      <c r="E6015" s="68" t="s">
        <v>2161</v>
      </c>
      <c r="F6015" s="68" t="s">
        <v>2162</v>
      </c>
      <c r="G6015" s="68" t="s">
        <v>1958</v>
      </c>
      <c r="H6015" s="68" t="s">
        <v>1959</v>
      </c>
      <c r="I6015" s="68">
        <v>16</v>
      </c>
      <c r="J6015" s="68" t="s">
        <v>2268</v>
      </c>
      <c r="K6015" s="68">
        <v>0.54</v>
      </c>
      <c r="L6015" s="68">
        <v>0.31</v>
      </c>
      <c r="M6015" s="68" t="s">
        <v>1960</v>
      </c>
      <c r="N6015" s="143">
        <f>IF(対応ガラス検索!$E$2="-","",IF(対応ガラス検索!$E$2&gt;=K6015,MAX($N$2:N6014)+1,""))</f>
        <v>6014</v>
      </c>
      <c r="O6015" s="143">
        <f>IF(対応ガラス検索!$E$2="-","",IF(L6015&lt;=0.65,MAX($O$2:O6014)+1,""))</f>
        <v>3412</v>
      </c>
      <c r="P6015" s="144"/>
      <c r="Q6015" s="145"/>
    </row>
    <row r="6016" spans="1:17" x14ac:dyDescent="0.4">
      <c r="A6016" s="68">
        <v>6015</v>
      </c>
      <c r="B6016" s="68" t="s">
        <v>2301</v>
      </c>
      <c r="C6016" s="68" t="s">
        <v>2302</v>
      </c>
      <c r="D6016" s="68" t="s">
        <v>2163</v>
      </c>
      <c r="E6016" s="68" t="s">
        <v>2164</v>
      </c>
      <c r="F6016" s="68" t="s">
        <v>2165</v>
      </c>
      <c r="G6016" s="68" t="s">
        <v>1962</v>
      </c>
      <c r="H6016" s="68" t="s">
        <v>1963</v>
      </c>
      <c r="I6016" s="68">
        <v>15</v>
      </c>
      <c r="J6016" s="68" t="s">
        <v>2268</v>
      </c>
      <c r="K6016" s="68">
        <v>0.54</v>
      </c>
      <c r="L6016" s="68">
        <v>0.31</v>
      </c>
      <c r="M6016" s="68" t="s">
        <v>1960</v>
      </c>
      <c r="N6016" s="143">
        <f>IF(対応ガラス検索!$E$2="-","",IF(対応ガラス検索!$E$2&gt;=K6016,MAX($N$2:N6015)+1,""))</f>
        <v>6015</v>
      </c>
      <c r="O6016" s="143">
        <f>IF(対応ガラス検索!$E$2="-","",IF(L6016&lt;=0.65,MAX($O$2:O6015)+1,""))</f>
        <v>3413</v>
      </c>
      <c r="P6016" s="144"/>
      <c r="Q6016" s="145"/>
    </row>
    <row r="6017" spans="1:17" x14ac:dyDescent="0.4">
      <c r="A6017" s="68">
        <v>6016</v>
      </c>
      <c r="B6017" s="68" t="s">
        <v>2301</v>
      </c>
      <c r="C6017" s="68" t="s">
        <v>2302</v>
      </c>
      <c r="D6017" s="68" t="s">
        <v>2166</v>
      </c>
      <c r="E6017" s="68" t="s">
        <v>2167</v>
      </c>
      <c r="F6017" s="68" t="s">
        <v>2168</v>
      </c>
      <c r="G6017" s="68" t="s">
        <v>1958</v>
      </c>
      <c r="H6017" s="68" t="s">
        <v>1959</v>
      </c>
      <c r="I6017" s="68">
        <v>15</v>
      </c>
      <c r="J6017" s="68" t="s">
        <v>2268</v>
      </c>
      <c r="K6017" s="68">
        <v>0.54</v>
      </c>
      <c r="L6017" s="68">
        <v>0.3</v>
      </c>
      <c r="M6017" s="68" t="s">
        <v>1960</v>
      </c>
      <c r="N6017" s="143">
        <f>IF(対応ガラス検索!$E$2="-","",IF(対応ガラス検索!$E$2&gt;=K6017,MAX($N$2:N6016)+1,""))</f>
        <v>6016</v>
      </c>
      <c r="O6017" s="143">
        <f>IF(対応ガラス検索!$E$2="-","",IF(L6017&lt;=0.65,MAX($O$2:O6016)+1,""))</f>
        <v>3414</v>
      </c>
      <c r="P6017" s="144"/>
      <c r="Q6017" s="145"/>
    </row>
    <row r="6018" spans="1:17" x14ac:dyDescent="0.4">
      <c r="A6018" s="68">
        <v>6017</v>
      </c>
      <c r="B6018" s="68" t="s">
        <v>2301</v>
      </c>
      <c r="C6018" s="68" t="s">
        <v>2302</v>
      </c>
      <c r="D6018" s="68" t="s">
        <v>2169</v>
      </c>
      <c r="E6018" s="68" t="s">
        <v>2167</v>
      </c>
      <c r="F6018" s="68" t="s">
        <v>2168</v>
      </c>
      <c r="G6018" s="68" t="s">
        <v>1962</v>
      </c>
      <c r="H6018" s="68" t="s">
        <v>1963</v>
      </c>
      <c r="I6018" s="68">
        <v>15</v>
      </c>
      <c r="J6018" s="68" t="s">
        <v>2268</v>
      </c>
      <c r="K6018" s="68">
        <v>0.54</v>
      </c>
      <c r="L6018" s="68">
        <v>0.31</v>
      </c>
      <c r="M6018" s="68" t="s">
        <v>1960</v>
      </c>
      <c r="N6018" s="143">
        <f>IF(対応ガラス検索!$E$2="-","",IF(対応ガラス検索!$E$2&gt;=K6018,MAX($N$2:N6017)+1,""))</f>
        <v>6017</v>
      </c>
      <c r="O6018" s="143">
        <f>IF(対応ガラス検索!$E$2="-","",IF(L6018&lt;=0.65,MAX($O$2:O6017)+1,""))</f>
        <v>3415</v>
      </c>
      <c r="P6018" s="144"/>
      <c r="Q6018" s="145"/>
    </row>
    <row r="6019" spans="1:17" x14ac:dyDescent="0.4">
      <c r="A6019" s="68">
        <v>6018</v>
      </c>
      <c r="B6019" s="68" t="s">
        <v>2301</v>
      </c>
      <c r="C6019" s="68" t="s">
        <v>2302</v>
      </c>
      <c r="D6019" s="68" t="s">
        <v>2170</v>
      </c>
      <c r="E6019" s="68" t="s">
        <v>2167</v>
      </c>
      <c r="F6019" s="68" t="s">
        <v>2168</v>
      </c>
      <c r="G6019" s="68" t="s">
        <v>1965</v>
      </c>
      <c r="H6019" s="68" t="s">
        <v>1966</v>
      </c>
      <c r="I6019" s="68">
        <v>15</v>
      </c>
      <c r="J6019" s="68" t="s">
        <v>2268</v>
      </c>
      <c r="K6019" s="68">
        <v>0.53</v>
      </c>
      <c r="L6019" s="68">
        <v>0.3</v>
      </c>
      <c r="M6019" s="68" t="s">
        <v>1960</v>
      </c>
      <c r="N6019" s="143">
        <f>IF(対応ガラス検索!$E$2="-","",IF(対応ガラス検索!$E$2&gt;=K6019,MAX($N$2:N6018)+1,""))</f>
        <v>6018</v>
      </c>
      <c r="O6019" s="143">
        <f>IF(対応ガラス検索!$E$2="-","",IF(L6019&lt;=0.65,MAX($O$2:O6018)+1,""))</f>
        <v>3416</v>
      </c>
      <c r="P6019" s="144"/>
      <c r="Q6019" s="145"/>
    </row>
    <row r="6020" spans="1:17" x14ac:dyDescent="0.4">
      <c r="A6020" s="68">
        <v>6019</v>
      </c>
      <c r="B6020" s="68" t="s">
        <v>2301</v>
      </c>
      <c r="C6020" s="68" t="s">
        <v>2302</v>
      </c>
      <c r="D6020" s="68" t="s">
        <v>2171</v>
      </c>
      <c r="E6020" s="68" t="s">
        <v>2172</v>
      </c>
      <c r="F6020" s="68" t="s">
        <v>2173</v>
      </c>
      <c r="G6020" s="68" t="s">
        <v>1958</v>
      </c>
      <c r="H6020" s="68" t="s">
        <v>1959</v>
      </c>
      <c r="I6020" s="68">
        <v>15</v>
      </c>
      <c r="J6020" s="68" t="s">
        <v>2268</v>
      </c>
      <c r="K6020" s="68">
        <v>0.54</v>
      </c>
      <c r="L6020" s="68">
        <v>0.31</v>
      </c>
      <c r="M6020" s="68" t="s">
        <v>1960</v>
      </c>
      <c r="N6020" s="143">
        <f>IF(対応ガラス検索!$E$2="-","",IF(対応ガラス検索!$E$2&gt;=K6020,MAX($N$2:N6019)+1,""))</f>
        <v>6019</v>
      </c>
      <c r="O6020" s="143">
        <f>IF(対応ガラス検索!$E$2="-","",IF(L6020&lt;=0.65,MAX($O$2:O6019)+1,""))</f>
        <v>3417</v>
      </c>
      <c r="P6020" s="144"/>
      <c r="Q6020" s="145"/>
    </row>
    <row r="6021" spans="1:17" x14ac:dyDescent="0.4">
      <c r="A6021" s="68">
        <v>6020</v>
      </c>
      <c r="B6021" s="68" t="s">
        <v>2301</v>
      </c>
      <c r="C6021" s="68" t="s">
        <v>2302</v>
      </c>
      <c r="D6021" s="68" t="s">
        <v>2174</v>
      </c>
      <c r="E6021" s="68" t="s">
        <v>2175</v>
      </c>
      <c r="F6021" s="68" t="s">
        <v>2176</v>
      </c>
      <c r="G6021" s="68" t="s">
        <v>1958</v>
      </c>
      <c r="H6021" s="68" t="s">
        <v>1959</v>
      </c>
      <c r="I6021" s="68">
        <v>14</v>
      </c>
      <c r="J6021" s="68" t="s">
        <v>2268</v>
      </c>
      <c r="K6021" s="142">
        <v>0.53</v>
      </c>
      <c r="L6021" s="68">
        <v>0.3</v>
      </c>
      <c r="M6021" s="68" t="s">
        <v>1960</v>
      </c>
      <c r="N6021" s="143">
        <f>IF(対応ガラス検索!$E$2="-","",IF(対応ガラス検索!$E$2&gt;=K6021,MAX($N$2:N6020)+1,""))</f>
        <v>6020</v>
      </c>
      <c r="O6021" s="143">
        <f>IF(対応ガラス検索!$E$2="-","",IF(L6021&lt;=0.65,MAX($O$2:O6020)+1,""))</f>
        <v>3418</v>
      </c>
      <c r="P6021" s="144"/>
      <c r="Q6021" s="145"/>
    </row>
    <row r="6022" spans="1:17" x14ac:dyDescent="0.4">
      <c r="A6022" s="68">
        <v>6021</v>
      </c>
      <c r="B6022" s="68" t="s">
        <v>2301</v>
      </c>
      <c r="C6022" s="68" t="s">
        <v>2302</v>
      </c>
      <c r="D6022" s="68" t="s">
        <v>2177</v>
      </c>
      <c r="E6022" s="68" t="s">
        <v>2178</v>
      </c>
      <c r="F6022" s="68" t="s">
        <v>2179</v>
      </c>
      <c r="G6022" s="68" t="s">
        <v>1958</v>
      </c>
      <c r="H6022" s="68" t="s">
        <v>1959</v>
      </c>
      <c r="I6022" s="68">
        <v>14</v>
      </c>
      <c r="J6022" s="68" t="s">
        <v>2268</v>
      </c>
      <c r="K6022" s="68">
        <v>0.53</v>
      </c>
      <c r="L6022" s="68">
        <v>0.3</v>
      </c>
      <c r="M6022" s="68" t="s">
        <v>2002</v>
      </c>
      <c r="N6022" s="143">
        <f>IF(対応ガラス検索!$E$2="-","",IF(対応ガラス検索!$E$2&gt;=K6022,MAX($N$2:N6021)+1,""))</f>
        <v>6021</v>
      </c>
      <c r="O6022" s="143">
        <f>IF(対応ガラス検索!$E$2="-","",IF(L6022&lt;=0.65,MAX($O$2:O6021)+1,""))</f>
        <v>3419</v>
      </c>
      <c r="P6022" s="144"/>
      <c r="Q6022" s="145"/>
    </row>
    <row r="6023" spans="1:17" x14ac:dyDescent="0.4">
      <c r="A6023" s="68">
        <v>6022</v>
      </c>
      <c r="B6023" s="68" t="s">
        <v>2301</v>
      </c>
      <c r="C6023" s="68" t="s">
        <v>2302</v>
      </c>
      <c r="D6023" s="68" t="s">
        <v>2180</v>
      </c>
      <c r="E6023" s="68" t="s">
        <v>2181</v>
      </c>
      <c r="F6023" s="68" t="s">
        <v>2182</v>
      </c>
      <c r="G6023" s="68" t="s">
        <v>1958</v>
      </c>
      <c r="H6023" s="68" t="s">
        <v>1959</v>
      </c>
      <c r="I6023" s="68">
        <v>15</v>
      </c>
      <c r="J6023" s="68" t="s">
        <v>2268</v>
      </c>
      <c r="K6023" s="68">
        <v>0.54</v>
      </c>
      <c r="L6023" s="68">
        <v>0.31</v>
      </c>
      <c r="M6023" s="68" t="s">
        <v>1960</v>
      </c>
      <c r="N6023" s="143">
        <f>IF(対応ガラス検索!$E$2="-","",IF(対応ガラス検索!$E$2&gt;=K6023,MAX($N$2:N6022)+1,""))</f>
        <v>6022</v>
      </c>
      <c r="O6023" s="143">
        <f>IF(対応ガラス検索!$E$2="-","",IF(L6023&lt;=0.65,MAX($O$2:O6022)+1,""))</f>
        <v>3420</v>
      </c>
      <c r="P6023" s="144"/>
      <c r="Q6023" s="145"/>
    </row>
    <row r="6024" spans="1:17" x14ac:dyDescent="0.4">
      <c r="A6024" s="68">
        <v>6023</v>
      </c>
      <c r="B6024" s="68" t="s">
        <v>2301</v>
      </c>
      <c r="C6024" s="68" t="s">
        <v>2302</v>
      </c>
      <c r="D6024" s="68" t="s">
        <v>2183</v>
      </c>
      <c r="E6024" s="68" t="s">
        <v>2184</v>
      </c>
      <c r="F6024" s="68" t="s">
        <v>2185</v>
      </c>
      <c r="G6024" s="68" t="s">
        <v>1958</v>
      </c>
      <c r="H6024" s="68" t="s">
        <v>1959</v>
      </c>
      <c r="I6024" s="68">
        <v>15</v>
      </c>
      <c r="J6024" s="68" t="s">
        <v>2268</v>
      </c>
      <c r="K6024" s="68">
        <v>0.54</v>
      </c>
      <c r="L6024" s="68">
        <v>0.31</v>
      </c>
      <c r="M6024" s="68" t="s">
        <v>1960</v>
      </c>
      <c r="N6024" s="143">
        <f>IF(対応ガラス検索!$E$2="-","",IF(対応ガラス検索!$E$2&gt;=K6024,MAX($N$2:N6023)+1,""))</f>
        <v>6023</v>
      </c>
      <c r="O6024" s="143">
        <f>IF(対応ガラス検索!$E$2="-","",IF(L6024&lt;=0.65,MAX($O$2:O6023)+1,""))</f>
        <v>3421</v>
      </c>
      <c r="P6024" s="144"/>
      <c r="Q6024" s="145"/>
    </row>
    <row r="6025" spans="1:17" x14ac:dyDescent="0.4">
      <c r="A6025" s="68">
        <v>6024</v>
      </c>
      <c r="B6025" s="68" t="s">
        <v>2301</v>
      </c>
      <c r="C6025" s="68" t="s">
        <v>2302</v>
      </c>
      <c r="D6025" s="68" t="s">
        <v>2186</v>
      </c>
      <c r="E6025" s="68" t="s">
        <v>2187</v>
      </c>
      <c r="F6025" s="68" t="s">
        <v>2188</v>
      </c>
      <c r="G6025" s="68" t="s">
        <v>1958</v>
      </c>
      <c r="H6025" s="68" t="s">
        <v>1959</v>
      </c>
      <c r="I6025" s="68">
        <v>14</v>
      </c>
      <c r="J6025" s="68" t="s">
        <v>2268</v>
      </c>
      <c r="K6025" s="68">
        <v>0.53</v>
      </c>
      <c r="L6025" s="68">
        <v>0.3</v>
      </c>
      <c r="M6025" s="68" t="s">
        <v>1960</v>
      </c>
      <c r="N6025" s="143">
        <f>IF(対応ガラス検索!$E$2="-","",IF(対応ガラス検索!$E$2&gt;=K6025,MAX($N$2:N6024)+1,""))</f>
        <v>6024</v>
      </c>
      <c r="O6025" s="143">
        <f>IF(対応ガラス検索!$E$2="-","",IF(L6025&lt;=0.65,MAX($O$2:O6024)+1,""))</f>
        <v>3422</v>
      </c>
      <c r="P6025" s="144"/>
      <c r="Q6025" s="145"/>
    </row>
    <row r="6026" spans="1:17" x14ac:dyDescent="0.4">
      <c r="A6026" s="68">
        <v>6025</v>
      </c>
      <c r="B6026" s="68" t="s">
        <v>2301</v>
      </c>
      <c r="C6026" s="68" t="s">
        <v>2302</v>
      </c>
      <c r="D6026" s="68" t="s">
        <v>2189</v>
      </c>
      <c r="E6026" s="68" t="s">
        <v>2190</v>
      </c>
      <c r="F6026" s="68" t="s">
        <v>2191</v>
      </c>
      <c r="G6026" s="68" t="s">
        <v>1958</v>
      </c>
      <c r="H6026" s="68" t="s">
        <v>1959</v>
      </c>
      <c r="I6026" s="68">
        <v>14</v>
      </c>
      <c r="J6026" s="68" t="s">
        <v>2268</v>
      </c>
      <c r="K6026" s="142">
        <v>0.53</v>
      </c>
      <c r="L6026" s="68">
        <v>0.3</v>
      </c>
      <c r="M6026" s="68" t="s">
        <v>1960</v>
      </c>
      <c r="N6026" s="143">
        <f>IF(対応ガラス検索!$E$2="-","",IF(対応ガラス検索!$E$2&gt;=K6026,MAX($N$2:N6025)+1,""))</f>
        <v>6025</v>
      </c>
      <c r="O6026" s="143">
        <f>IF(対応ガラス検索!$E$2="-","",IF(L6026&lt;=0.65,MAX($O$2:O6025)+1,""))</f>
        <v>3423</v>
      </c>
      <c r="P6026" s="144"/>
      <c r="Q6026" s="145"/>
    </row>
    <row r="6027" spans="1:17" x14ac:dyDescent="0.4">
      <c r="A6027" s="68">
        <v>6026</v>
      </c>
      <c r="B6027" s="68" t="s">
        <v>2301</v>
      </c>
      <c r="C6027" s="68" t="s">
        <v>2302</v>
      </c>
      <c r="D6027" s="68" t="s">
        <v>2192</v>
      </c>
      <c r="E6027" s="68" t="s">
        <v>2193</v>
      </c>
      <c r="F6027" s="68" t="s">
        <v>2153</v>
      </c>
      <c r="G6027" s="68" t="s">
        <v>1958</v>
      </c>
      <c r="H6027" s="68" t="s">
        <v>1959</v>
      </c>
      <c r="I6027" s="68">
        <v>10</v>
      </c>
      <c r="J6027" s="68" t="s">
        <v>2268</v>
      </c>
      <c r="K6027" s="68">
        <v>0.56999999999999995</v>
      </c>
      <c r="L6027" s="68">
        <v>0.3</v>
      </c>
      <c r="M6027" s="68" t="s">
        <v>2002</v>
      </c>
      <c r="N6027" s="143">
        <f>IF(対応ガラス検索!$E$2="-","",IF(対応ガラス検索!$E$2&gt;=K6027,MAX($N$2:N6026)+1,""))</f>
        <v>6026</v>
      </c>
      <c r="O6027" s="143">
        <f>IF(対応ガラス検索!$E$2="-","",IF(L6027&lt;=0.65,MAX($O$2:O6026)+1,""))</f>
        <v>3424</v>
      </c>
      <c r="P6027" s="144"/>
      <c r="Q6027" s="145"/>
    </row>
    <row r="6028" spans="1:17" x14ac:dyDescent="0.4">
      <c r="A6028" s="68">
        <v>6027</v>
      </c>
      <c r="B6028" s="68" t="s">
        <v>2301</v>
      </c>
      <c r="C6028" s="68" t="s">
        <v>2302</v>
      </c>
      <c r="D6028" s="68" t="s">
        <v>2194</v>
      </c>
      <c r="E6028" s="68" t="s">
        <v>2195</v>
      </c>
      <c r="F6028" s="68" t="s">
        <v>2196</v>
      </c>
      <c r="G6028" s="68" t="s">
        <v>1962</v>
      </c>
      <c r="H6028" s="68" t="s">
        <v>1963</v>
      </c>
      <c r="I6028" s="68">
        <v>15</v>
      </c>
      <c r="J6028" s="68" t="s">
        <v>2268</v>
      </c>
      <c r="K6028" s="68">
        <v>0.54</v>
      </c>
      <c r="L6028" s="68">
        <v>0.31</v>
      </c>
      <c r="M6028" s="68" t="s">
        <v>1960</v>
      </c>
      <c r="N6028" s="143">
        <f>IF(対応ガラス検索!$E$2="-","",IF(対応ガラス検索!$E$2&gt;=K6028,MAX($N$2:N6027)+1,""))</f>
        <v>6027</v>
      </c>
      <c r="O6028" s="143">
        <f>IF(対応ガラス検索!$E$2="-","",IF(L6028&lt;=0.65,MAX($O$2:O6027)+1,""))</f>
        <v>3425</v>
      </c>
      <c r="P6028" s="144"/>
      <c r="Q6028" s="145"/>
    </row>
    <row r="6029" spans="1:17" x14ac:dyDescent="0.4">
      <c r="A6029" s="68">
        <v>6028</v>
      </c>
      <c r="B6029" s="68" t="s">
        <v>2301</v>
      </c>
      <c r="C6029" s="68" t="s">
        <v>2303</v>
      </c>
      <c r="D6029" s="68" t="s">
        <v>2130</v>
      </c>
      <c r="E6029" s="68" t="s">
        <v>2131</v>
      </c>
      <c r="F6029" s="68" t="s">
        <v>2132</v>
      </c>
      <c r="G6029" s="68" t="s">
        <v>1958</v>
      </c>
      <c r="H6029" s="68" t="s">
        <v>1959</v>
      </c>
      <c r="I6029" s="68">
        <v>12</v>
      </c>
      <c r="J6029" s="68" t="s">
        <v>2268</v>
      </c>
      <c r="K6029" s="68">
        <v>0.54</v>
      </c>
      <c r="L6029" s="68">
        <v>0.47</v>
      </c>
      <c r="M6029" s="68" t="s">
        <v>1960</v>
      </c>
      <c r="N6029" s="143">
        <f>IF(対応ガラス検索!$E$2="-","",IF(対応ガラス検索!$E$2&gt;=K6029,MAX($N$2:N6028)+1,""))</f>
        <v>6028</v>
      </c>
      <c r="O6029" s="143">
        <f>IF(対応ガラス検索!$E$2="-","",IF(L6029&lt;=0.65,MAX($O$2:O6028)+1,""))</f>
        <v>3426</v>
      </c>
      <c r="P6029" s="144"/>
      <c r="Q6029" s="145"/>
    </row>
    <row r="6030" spans="1:17" x14ac:dyDescent="0.4">
      <c r="A6030" s="68">
        <v>6029</v>
      </c>
      <c r="B6030" s="68" t="s">
        <v>2301</v>
      </c>
      <c r="C6030" s="68" t="s">
        <v>2303</v>
      </c>
      <c r="D6030" s="68" t="s">
        <v>2133</v>
      </c>
      <c r="E6030" s="68" t="s">
        <v>2134</v>
      </c>
      <c r="F6030" s="68" t="s">
        <v>2135</v>
      </c>
      <c r="G6030" s="68" t="s">
        <v>1965</v>
      </c>
      <c r="H6030" s="68" t="s">
        <v>1966</v>
      </c>
      <c r="I6030" s="68">
        <v>10</v>
      </c>
      <c r="J6030" s="68" t="s">
        <v>2268</v>
      </c>
      <c r="K6030" s="68">
        <v>0.59</v>
      </c>
      <c r="L6030" s="68">
        <v>0.47</v>
      </c>
      <c r="M6030" s="68" t="s">
        <v>1960</v>
      </c>
      <c r="N6030" s="143">
        <f>IF(対応ガラス検索!$E$2="-","",IF(対応ガラス検索!$E$2&gt;=K6030,MAX($N$2:N6029)+1,""))</f>
        <v>6029</v>
      </c>
      <c r="O6030" s="143">
        <f>IF(対応ガラス検索!$E$2="-","",IF(L6030&lt;=0.65,MAX($O$2:O6029)+1,""))</f>
        <v>3427</v>
      </c>
      <c r="P6030" s="144"/>
      <c r="Q6030" s="145"/>
    </row>
    <row r="6031" spans="1:17" x14ac:dyDescent="0.4">
      <c r="A6031" s="68">
        <v>6030</v>
      </c>
      <c r="B6031" s="68" t="s">
        <v>2301</v>
      </c>
      <c r="C6031" s="68" t="s">
        <v>2303</v>
      </c>
      <c r="D6031" s="68" t="s">
        <v>2136</v>
      </c>
      <c r="E6031" s="68" t="s">
        <v>2137</v>
      </c>
      <c r="F6031" s="68" t="s">
        <v>2138</v>
      </c>
      <c r="G6031" s="68" t="s">
        <v>1958</v>
      </c>
      <c r="H6031" s="68" t="s">
        <v>1959</v>
      </c>
      <c r="I6031" s="68">
        <v>11</v>
      </c>
      <c r="J6031" s="68" t="s">
        <v>2268</v>
      </c>
      <c r="K6031" s="68">
        <v>0.55000000000000004</v>
      </c>
      <c r="L6031" s="68">
        <v>0.47</v>
      </c>
      <c r="M6031" s="68" t="s">
        <v>1960</v>
      </c>
      <c r="N6031" s="143">
        <f>IF(対応ガラス検索!$E$2="-","",IF(対応ガラス検索!$E$2&gt;=K6031,MAX($N$2:N6030)+1,""))</f>
        <v>6030</v>
      </c>
      <c r="O6031" s="143">
        <f>IF(対応ガラス検索!$E$2="-","",IF(L6031&lt;=0.65,MAX($O$2:O6030)+1,""))</f>
        <v>3428</v>
      </c>
      <c r="P6031" s="144"/>
      <c r="Q6031" s="145"/>
    </row>
    <row r="6032" spans="1:17" x14ac:dyDescent="0.4">
      <c r="A6032" s="68">
        <v>6031</v>
      </c>
      <c r="B6032" s="68" t="s">
        <v>2301</v>
      </c>
      <c r="C6032" s="68" t="s">
        <v>2303</v>
      </c>
      <c r="D6032" s="68" t="s">
        <v>2139</v>
      </c>
      <c r="E6032" s="68" t="s">
        <v>2140</v>
      </c>
      <c r="F6032" s="68" t="s">
        <v>2141</v>
      </c>
      <c r="G6032" s="68" t="s">
        <v>1958</v>
      </c>
      <c r="H6032" s="68" t="s">
        <v>1959</v>
      </c>
      <c r="I6032" s="68">
        <v>11</v>
      </c>
      <c r="J6032" s="68" t="s">
        <v>2268</v>
      </c>
      <c r="K6032" s="68">
        <v>0.55000000000000004</v>
      </c>
      <c r="L6032" s="68">
        <v>0.47</v>
      </c>
      <c r="M6032" s="68" t="s">
        <v>1960</v>
      </c>
      <c r="N6032" s="143">
        <f>IF(対応ガラス検索!$E$2="-","",IF(対応ガラス検索!$E$2&gt;=K6032,MAX($N$2:N6031)+1,""))</f>
        <v>6031</v>
      </c>
      <c r="O6032" s="143">
        <f>IF(対応ガラス検索!$E$2="-","",IF(L6032&lt;=0.65,MAX($O$2:O6031)+1,""))</f>
        <v>3429</v>
      </c>
      <c r="P6032" s="144"/>
      <c r="Q6032" s="145"/>
    </row>
    <row r="6033" spans="1:17" x14ac:dyDescent="0.4">
      <c r="A6033" s="68">
        <v>6032</v>
      </c>
      <c r="B6033" s="68" t="s">
        <v>2301</v>
      </c>
      <c r="C6033" s="68" t="s">
        <v>2303</v>
      </c>
      <c r="D6033" s="68" t="s">
        <v>2142</v>
      </c>
      <c r="E6033" s="68" t="s">
        <v>2143</v>
      </c>
      <c r="F6033" s="68" t="s">
        <v>2144</v>
      </c>
      <c r="G6033" s="68" t="s">
        <v>1958</v>
      </c>
      <c r="H6033" s="68" t="s">
        <v>1959</v>
      </c>
      <c r="I6033" s="68">
        <v>10</v>
      </c>
      <c r="J6033" s="68" t="s">
        <v>2268</v>
      </c>
      <c r="K6033" s="68">
        <v>0.59</v>
      </c>
      <c r="L6033" s="68">
        <v>0.45</v>
      </c>
      <c r="M6033" s="68" t="s">
        <v>1960</v>
      </c>
      <c r="N6033" s="143">
        <f>IF(対応ガラス検索!$E$2="-","",IF(対応ガラス検索!$E$2&gt;=K6033,MAX($N$2:N6032)+1,""))</f>
        <v>6032</v>
      </c>
      <c r="O6033" s="143">
        <f>IF(対応ガラス検索!$E$2="-","",IF(L6033&lt;=0.65,MAX($O$2:O6032)+1,""))</f>
        <v>3430</v>
      </c>
      <c r="P6033" s="144"/>
      <c r="Q6033" s="145"/>
    </row>
    <row r="6034" spans="1:17" x14ac:dyDescent="0.4">
      <c r="A6034" s="68">
        <v>6033</v>
      </c>
      <c r="B6034" s="68" t="s">
        <v>2301</v>
      </c>
      <c r="C6034" s="68" t="s">
        <v>2303</v>
      </c>
      <c r="D6034" s="68" t="s">
        <v>2145</v>
      </c>
      <c r="E6034" s="68" t="s">
        <v>2146</v>
      </c>
      <c r="F6034" s="68" t="s">
        <v>2147</v>
      </c>
      <c r="G6034" s="68" t="s">
        <v>1958</v>
      </c>
      <c r="H6034" s="68" t="s">
        <v>1959</v>
      </c>
      <c r="I6034" s="68">
        <v>10</v>
      </c>
      <c r="J6034" s="68" t="s">
        <v>2268</v>
      </c>
      <c r="K6034" s="142">
        <v>0.59</v>
      </c>
      <c r="L6034" s="68">
        <v>0.46</v>
      </c>
      <c r="M6034" s="68" t="s">
        <v>2002</v>
      </c>
      <c r="N6034" s="143">
        <f>IF(対応ガラス検索!$E$2="-","",IF(対応ガラス検索!$E$2&gt;=K6034,MAX($N$2:N6033)+1,""))</f>
        <v>6033</v>
      </c>
      <c r="O6034" s="143">
        <f>IF(対応ガラス検索!$E$2="-","",IF(L6034&lt;=0.65,MAX($O$2:O6033)+1,""))</f>
        <v>3431</v>
      </c>
      <c r="P6034" s="144"/>
      <c r="Q6034" s="145"/>
    </row>
    <row r="6035" spans="1:17" x14ac:dyDescent="0.4">
      <c r="A6035" s="68">
        <v>6034</v>
      </c>
      <c r="B6035" s="68" t="s">
        <v>2301</v>
      </c>
      <c r="C6035" s="68" t="s">
        <v>2303</v>
      </c>
      <c r="D6035" s="68" t="s">
        <v>2148</v>
      </c>
      <c r="E6035" s="68" t="s">
        <v>2149</v>
      </c>
      <c r="F6035" s="68" t="s">
        <v>2150</v>
      </c>
      <c r="G6035" s="68" t="s">
        <v>1958</v>
      </c>
      <c r="H6035" s="68" t="s">
        <v>1959</v>
      </c>
      <c r="I6035" s="68">
        <v>10</v>
      </c>
      <c r="J6035" s="68" t="s">
        <v>2268</v>
      </c>
      <c r="K6035" s="68">
        <v>0.59</v>
      </c>
      <c r="L6035" s="68">
        <v>0.45</v>
      </c>
      <c r="M6035" s="68" t="s">
        <v>1960</v>
      </c>
      <c r="N6035" s="143">
        <f>IF(対応ガラス検索!$E$2="-","",IF(対応ガラス検索!$E$2&gt;=K6035,MAX($N$2:N6034)+1,""))</f>
        <v>6034</v>
      </c>
      <c r="O6035" s="143">
        <f>IF(対応ガラス検索!$E$2="-","",IF(L6035&lt;=0.65,MAX($O$2:O6034)+1,""))</f>
        <v>3432</v>
      </c>
      <c r="P6035" s="144"/>
      <c r="Q6035" s="145"/>
    </row>
    <row r="6036" spans="1:17" x14ac:dyDescent="0.4">
      <c r="A6036" s="68">
        <v>6035</v>
      </c>
      <c r="B6036" s="68" t="s">
        <v>2301</v>
      </c>
      <c r="C6036" s="68" t="s">
        <v>2303</v>
      </c>
      <c r="D6036" s="68" t="s">
        <v>2151</v>
      </c>
      <c r="E6036" s="68" t="s">
        <v>2152</v>
      </c>
      <c r="F6036" s="68" t="s">
        <v>2153</v>
      </c>
      <c r="G6036" s="68" t="s">
        <v>1958</v>
      </c>
      <c r="H6036" s="68" t="s">
        <v>1959</v>
      </c>
      <c r="I6036" s="68">
        <v>10</v>
      </c>
      <c r="J6036" s="68" t="s">
        <v>2268</v>
      </c>
      <c r="K6036" s="68">
        <v>0.59</v>
      </c>
      <c r="L6036" s="68">
        <v>0.46</v>
      </c>
      <c r="M6036" s="68" t="s">
        <v>2002</v>
      </c>
      <c r="N6036" s="143">
        <f>IF(対応ガラス検索!$E$2="-","",IF(対応ガラス検索!$E$2&gt;=K6036,MAX($N$2:N6035)+1,""))</f>
        <v>6035</v>
      </c>
      <c r="O6036" s="143">
        <f>IF(対応ガラス検索!$E$2="-","",IF(L6036&lt;=0.65,MAX($O$2:O6035)+1,""))</f>
        <v>3433</v>
      </c>
      <c r="P6036" s="144"/>
      <c r="Q6036" s="145"/>
    </row>
    <row r="6037" spans="1:17" x14ac:dyDescent="0.4">
      <c r="A6037" s="68">
        <v>6036</v>
      </c>
      <c r="B6037" s="68" t="s">
        <v>2301</v>
      </c>
      <c r="C6037" s="68" t="s">
        <v>2303</v>
      </c>
      <c r="D6037" s="68" t="s">
        <v>2154</v>
      </c>
      <c r="E6037" s="68" t="s">
        <v>2155</v>
      </c>
      <c r="F6037" s="68" t="s">
        <v>2156</v>
      </c>
      <c r="G6037" s="68" t="s">
        <v>1962</v>
      </c>
      <c r="H6037" s="68" t="s">
        <v>1963</v>
      </c>
      <c r="I6037" s="68">
        <v>11</v>
      </c>
      <c r="J6037" s="68" t="s">
        <v>2268</v>
      </c>
      <c r="K6037" s="68">
        <v>0.55000000000000004</v>
      </c>
      <c r="L6037" s="68">
        <v>0.47</v>
      </c>
      <c r="M6037" s="68" t="s">
        <v>1960</v>
      </c>
      <c r="N6037" s="143">
        <f>IF(対応ガラス検索!$E$2="-","",IF(対応ガラス検索!$E$2&gt;=K6037,MAX($N$2:N6036)+1,""))</f>
        <v>6036</v>
      </c>
      <c r="O6037" s="143">
        <f>IF(対応ガラス検索!$E$2="-","",IF(L6037&lt;=0.65,MAX($O$2:O6036)+1,""))</f>
        <v>3434</v>
      </c>
      <c r="P6037" s="144"/>
      <c r="Q6037" s="145"/>
    </row>
    <row r="6038" spans="1:17" x14ac:dyDescent="0.4">
      <c r="A6038" s="68">
        <v>6037</v>
      </c>
      <c r="B6038" s="68" t="s">
        <v>2301</v>
      </c>
      <c r="C6038" s="68" t="s">
        <v>2303</v>
      </c>
      <c r="D6038" s="68" t="s">
        <v>2157</v>
      </c>
      <c r="E6038" s="68" t="s">
        <v>2158</v>
      </c>
      <c r="F6038" s="68" t="s">
        <v>2159</v>
      </c>
      <c r="G6038" s="68" t="s">
        <v>1958</v>
      </c>
      <c r="H6038" s="68" t="s">
        <v>1959</v>
      </c>
      <c r="I6038" s="68">
        <v>16</v>
      </c>
      <c r="J6038" s="68" t="s">
        <v>2268</v>
      </c>
      <c r="K6038" s="68">
        <v>0.56000000000000005</v>
      </c>
      <c r="L6038" s="68">
        <v>0.47</v>
      </c>
      <c r="M6038" s="68" t="s">
        <v>1960</v>
      </c>
      <c r="N6038" s="143">
        <f>IF(対応ガラス検索!$E$2="-","",IF(対応ガラス検索!$E$2&gt;=K6038,MAX($N$2:N6037)+1,""))</f>
        <v>6037</v>
      </c>
      <c r="O6038" s="143">
        <f>IF(対応ガラス検索!$E$2="-","",IF(L6038&lt;=0.65,MAX($O$2:O6037)+1,""))</f>
        <v>3435</v>
      </c>
      <c r="P6038" s="144"/>
      <c r="Q6038" s="145"/>
    </row>
    <row r="6039" spans="1:17" x14ac:dyDescent="0.4">
      <c r="A6039" s="68">
        <v>6038</v>
      </c>
      <c r="B6039" s="68" t="s">
        <v>2301</v>
      </c>
      <c r="C6039" s="68" t="s">
        <v>2303</v>
      </c>
      <c r="D6039" s="68" t="s">
        <v>2160</v>
      </c>
      <c r="E6039" s="68" t="s">
        <v>2161</v>
      </c>
      <c r="F6039" s="68" t="s">
        <v>2162</v>
      </c>
      <c r="G6039" s="68" t="s">
        <v>1958</v>
      </c>
      <c r="H6039" s="68" t="s">
        <v>1959</v>
      </c>
      <c r="I6039" s="68">
        <v>16</v>
      </c>
      <c r="J6039" s="68" t="s">
        <v>2268</v>
      </c>
      <c r="K6039" s="142">
        <v>0.56000000000000005</v>
      </c>
      <c r="L6039" s="68">
        <v>0.47</v>
      </c>
      <c r="M6039" s="68" t="s">
        <v>1960</v>
      </c>
      <c r="N6039" s="143">
        <f>IF(対応ガラス検索!$E$2="-","",IF(対応ガラス検索!$E$2&gt;=K6039,MAX($N$2:N6038)+1,""))</f>
        <v>6038</v>
      </c>
      <c r="O6039" s="143">
        <f>IF(対応ガラス検索!$E$2="-","",IF(L6039&lt;=0.65,MAX($O$2:O6038)+1,""))</f>
        <v>3436</v>
      </c>
      <c r="P6039" s="144"/>
      <c r="Q6039" s="145"/>
    </row>
    <row r="6040" spans="1:17" x14ac:dyDescent="0.4">
      <c r="A6040" s="68">
        <v>6039</v>
      </c>
      <c r="B6040" s="68" t="s">
        <v>2301</v>
      </c>
      <c r="C6040" s="68" t="s">
        <v>2303</v>
      </c>
      <c r="D6040" s="68" t="s">
        <v>2163</v>
      </c>
      <c r="E6040" s="68" t="s">
        <v>2164</v>
      </c>
      <c r="F6040" s="68" t="s">
        <v>2165</v>
      </c>
      <c r="G6040" s="68" t="s">
        <v>1962</v>
      </c>
      <c r="H6040" s="68" t="s">
        <v>1963</v>
      </c>
      <c r="I6040" s="68">
        <v>15</v>
      </c>
      <c r="J6040" s="68" t="s">
        <v>2268</v>
      </c>
      <c r="K6040" s="68">
        <v>0.55000000000000004</v>
      </c>
      <c r="L6040" s="68">
        <v>0.47</v>
      </c>
      <c r="M6040" s="68" t="s">
        <v>1960</v>
      </c>
      <c r="N6040" s="143">
        <f>IF(対応ガラス検索!$E$2="-","",IF(対応ガラス検索!$E$2&gt;=K6040,MAX($N$2:N6039)+1,""))</f>
        <v>6039</v>
      </c>
      <c r="O6040" s="143">
        <f>IF(対応ガラス検索!$E$2="-","",IF(L6040&lt;=0.65,MAX($O$2:O6039)+1,""))</f>
        <v>3437</v>
      </c>
      <c r="P6040" s="144"/>
      <c r="Q6040" s="145"/>
    </row>
    <row r="6041" spans="1:17" x14ac:dyDescent="0.4">
      <c r="A6041" s="68">
        <v>6040</v>
      </c>
      <c r="B6041" s="68" t="s">
        <v>2301</v>
      </c>
      <c r="C6041" s="68" t="s">
        <v>2303</v>
      </c>
      <c r="D6041" s="68" t="s">
        <v>2166</v>
      </c>
      <c r="E6041" s="68" t="s">
        <v>2167</v>
      </c>
      <c r="F6041" s="68" t="s">
        <v>2168</v>
      </c>
      <c r="G6041" s="68" t="s">
        <v>1958</v>
      </c>
      <c r="H6041" s="68" t="s">
        <v>1959</v>
      </c>
      <c r="I6041" s="68">
        <v>15</v>
      </c>
      <c r="J6041" s="68" t="s">
        <v>2268</v>
      </c>
      <c r="K6041" s="68">
        <v>0.56000000000000005</v>
      </c>
      <c r="L6041" s="68">
        <v>0.47</v>
      </c>
      <c r="M6041" s="68" t="s">
        <v>1960</v>
      </c>
      <c r="N6041" s="143">
        <f>IF(対応ガラス検索!$E$2="-","",IF(対応ガラス検索!$E$2&gt;=K6041,MAX($N$2:N6040)+1,""))</f>
        <v>6040</v>
      </c>
      <c r="O6041" s="143">
        <f>IF(対応ガラス検索!$E$2="-","",IF(L6041&lt;=0.65,MAX($O$2:O6040)+1,""))</f>
        <v>3438</v>
      </c>
      <c r="P6041" s="144"/>
      <c r="Q6041" s="145"/>
    </row>
    <row r="6042" spans="1:17" x14ac:dyDescent="0.4">
      <c r="A6042" s="68">
        <v>6041</v>
      </c>
      <c r="B6042" s="68" t="s">
        <v>2301</v>
      </c>
      <c r="C6042" s="68" t="s">
        <v>2303</v>
      </c>
      <c r="D6042" s="68" t="s">
        <v>2169</v>
      </c>
      <c r="E6042" s="68" t="s">
        <v>2167</v>
      </c>
      <c r="F6042" s="68" t="s">
        <v>2168</v>
      </c>
      <c r="G6042" s="68" t="s">
        <v>1962</v>
      </c>
      <c r="H6042" s="68" t="s">
        <v>1963</v>
      </c>
      <c r="I6042" s="68">
        <v>15</v>
      </c>
      <c r="J6042" s="68" t="s">
        <v>2268</v>
      </c>
      <c r="K6042" s="68">
        <v>0.55000000000000004</v>
      </c>
      <c r="L6042" s="68">
        <v>0.47</v>
      </c>
      <c r="M6042" s="68" t="s">
        <v>1960</v>
      </c>
      <c r="N6042" s="143">
        <f>IF(対応ガラス検索!$E$2="-","",IF(対応ガラス検索!$E$2&gt;=K6042,MAX($N$2:N6041)+1,""))</f>
        <v>6041</v>
      </c>
      <c r="O6042" s="143">
        <f>IF(対応ガラス検索!$E$2="-","",IF(L6042&lt;=0.65,MAX($O$2:O6041)+1,""))</f>
        <v>3439</v>
      </c>
      <c r="P6042" s="144"/>
      <c r="Q6042" s="145"/>
    </row>
    <row r="6043" spans="1:17" x14ac:dyDescent="0.4">
      <c r="A6043" s="68">
        <v>6042</v>
      </c>
      <c r="B6043" s="68" t="s">
        <v>2301</v>
      </c>
      <c r="C6043" s="68" t="s">
        <v>2303</v>
      </c>
      <c r="D6043" s="68" t="s">
        <v>2170</v>
      </c>
      <c r="E6043" s="68" t="s">
        <v>2167</v>
      </c>
      <c r="F6043" s="68" t="s">
        <v>2168</v>
      </c>
      <c r="G6043" s="68" t="s">
        <v>1965</v>
      </c>
      <c r="H6043" s="68" t="s">
        <v>1966</v>
      </c>
      <c r="I6043" s="68">
        <v>15</v>
      </c>
      <c r="J6043" s="68" t="s">
        <v>2268</v>
      </c>
      <c r="K6043" s="68">
        <v>0.55000000000000004</v>
      </c>
      <c r="L6043" s="68">
        <v>0.47</v>
      </c>
      <c r="M6043" s="68" t="s">
        <v>1960</v>
      </c>
      <c r="N6043" s="143">
        <f>IF(対応ガラス検索!$E$2="-","",IF(対応ガラス検索!$E$2&gt;=K6043,MAX($N$2:N6042)+1,""))</f>
        <v>6042</v>
      </c>
      <c r="O6043" s="143">
        <f>IF(対応ガラス検索!$E$2="-","",IF(L6043&lt;=0.65,MAX($O$2:O6042)+1,""))</f>
        <v>3440</v>
      </c>
      <c r="P6043" s="144"/>
      <c r="Q6043" s="145"/>
    </row>
    <row r="6044" spans="1:17" x14ac:dyDescent="0.4">
      <c r="A6044" s="68">
        <v>6043</v>
      </c>
      <c r="B6044" s="68" t="s">
        <v>2301</v>
      </c>
      <c r="C6044" s="68" t="s">
        <v>2303</v>
      </c>
      <c r="D6044" s="68" t="s">
        <v>2171</v>
      </c>
      <c r="E6044" s="68" t="s">
        <v>2172</v>
      </c>
      <c r="F6044" s="68" t="s">
        <v>2173</v>
      </c>
      <c r="G6044" s="68" t="s">
        <v>1958</v>
      </c>
      <c r="H6044" s="68" t="s">
        <v>1959</v>
      </c>
      <c r="I6044" s="68">
        <v>15</v>
      </c>
      <c r="J6044" s="68" t="s">
        <v>2268</v>
      </c>
      <c r="K6044" s="68">
        <v>0.56000000000000005</v>
      </c>
      <c r="L6044" s="68">
        <v>0.47</v>
      </c>
      <c r="M6044" s="68" t="s">
        <v>1960</v>
      </c>
      <c r="N6044" s="143">
        <f>IF(対応ガラス検索!$E$2="-","",IF(対応ガラス検索!$E$2&gt;=K6044,MAX($N$2:N6043)+1,""))</f>
        <v>6043</v>
      </c>
      <c r="O6044" s="143">
        <f>IF(対応ガラス検索!$E$2="-","",IF(L6044&lt;=0.65,MAX($O$2:O6043)+1,""))</f>
        <v>3441</v>
      </c>
      <c r="P6044" s="144"/>
      <c r="Q6044" s="145"/>
    </row>
    <row r="6045" spans="1:17" x14ac:dyDescent="0.4">
      <c r="A6045" s="68">
        <v>6044</v>
      </c>
      <c r="B6045" s="68" t="s">
        <v>2301</v>
      </c>
      <c r="C6045" s="68" t="s">
        <v>2303</v>
      </c>
      <c r="D6045" s="68" t="s">
        <v>2174</v>
      </c>
      <c r="E6045" s="68" t="s">
        <v>2175</v>
      </c>
      <c r="F6045" s="68" t="s">
        <v>2176</v>
      </c>
      <c r="G6045" s="68" t="s">
        <v>1958</v>
      </c>
      <c r="H6045" s="68" t="s">
        <v>1959</v>
      </c>
      <c r="I6045" s="68">
        <v>14</v>
      </c>
      <c r="J6045" s="68" t="s">
        <v>2268</v>
      </c>
      <c r="K6045" s="68">
        <v>0.55000000000000004</v>
      </c>
      <c r="L6045" s="68">
        <v>0.46</v>
      </c>
      <c r="M6045" s="68" t="s">
        <v>1960</v>
      </c>
      <c r="N6045" s="143">
        <f>IF(対応ガラス検索!$E$2="-","",IF(対応ガラス検索!$E$2&gt;=K6045,MAX($N$2:N6044)+1,""))</f>
        <v>6044</v>
      </c>
      <c r="O6045" s="143">
        <f>IF(対応ガラス検索!$E$2="-","",IF(L6045&lt;=0.65,MAX($O$2:O6044)+1,""))</f>
        <v>3442</v>
      </c>
      <c r="P6045" s="144"/>
      <c r="Q6045" s="145"/>
    </row>
    <row r="6046" spans="1:17" x14ac:dyDescent="0.4">
      <c r="A6046" s="68">
        <v>6045</v>
      </c>
      <c r="B6046" s="68" t="s">
        <v>2301</v>
      </c>
      <c r="C6046" s="68" t="s">
        <v>2303</v>
      </c>
      <c r="D6046" s="68" t="s">
        <v>2177</v>
      </c>
      <c r="E6046" s="68" t="s">
        <v>2178</v>
      </c>
      <c r="F6046" s="68" t="s">
        <v>2179</v>
      </c>
      <c r="G6046" s="68" t="s">
        <v>1958</v>
      </c>
      <c r="H6046" s="68" t="s">
        <v>1959</v>
      </c>
      <c r="I6046" s="68">
        <v>14</v>
      </c>
      <c r="J6046" s="68" t="s">
        <v>2268</v>
      </c>
      <c r="K6046" s="68">
        <v>0.55000000000000004</v>
      </c>
      <c r="L6046" s="68">
        <v>0.46</v>
      </c>
      <c r="M6046" s="68" t="s">
        <v>2002</v>
      </c>
      <c r="N6046" s="143">
        <f>IF(対応ガラス検索!$E$2="-","",IF(対応ガラス検索!$E$2&gt;=K6046,MAX($N$2:N6045)+1,""))</f>
        <v>6045</v>
      </c>
      <c r="O6046" s="143">
        <f>IF(対応ガラス検索!$E$2="-","",IF(L6046&lt;=0.65,MAX($O$2:O6045)+1,""))</f>
        <v>3443</v>
      </c>
      <c r="P6046" s="144"/>
      <c r="Q6046" s="145"/>
    </row>
    <row r="6047" spans="1:17" x14ac:dyDescent="0.4">
      <c r="A6047" s="68">
        <v>6046</v>
      </c>
      <c r="B6047" s="68" t="s">
        <v>2301</v>
      </c>
      <c r="C6047" s="68" t="s">
        <v>2303</v>
      </c>
      <c r="D6047" s="68" t="s">
        <v>2180</v>
      </c>
      <c r="E6047" s="68" t="s">
        <v>2181</v>
      </c>
      <c r="F6047" s="68" t="s">
        <v>2182</v>
      </c>
      <c r="G6047" s="68" t="s">
        <v>1958</v>
      </c>
      <c r="H6047" s="68" t="s">
        <v>1959</v>
      </c>
      <c r="I6047" s="68">
        <v>15</v>
      </c>
      <c r="J6047" s="68" t="s">
        <v>2268</v>
      </c>
      <c r="K6047" s="142">
        <v>0.56000000000000005</v>
      </c>
      <c r="L6047" s="68">
        <v>0.47</v>
      </c>
      <c r="M6047" s="68" t="s">
        <v>1960</v>
      </c>
      <c r="N6047" s="143">
        <f>IF(対応ガラス検索!$E$2="-","",IF(対応ガラス検索!$E$2&gt;=K6047,MAX($N$2:N6046)+1,""))</f>
        <v>6046</v>
      </c>
      <c r="O6047" s="143">
        <f>IF(対応ガラス検索!$E$2="-","",IF(L6047&lt;=0.65,MAX($O$2:O6046)+1,""))</f>
        <v>3444</v>
      </c>
      <c r="P6047" s="144"/>
      <c r="Q6047" s="145"/>
    </row>
    <row r="6048" spans="1:17" x14ac:dyDescent="0.4">
      <c r="A6048" s="68">
        <v>6047</v>
      </c>
      <c r="B6048" s="68" t="s">
        <v>2301</v>
      </c>
      <c r="C6048" s="68" t="s">
        <v>2303</v>
      </c>
      <c r="D6048" s="68" t="s">
        <v>2183</v>
      </c>
      <c r="E6048" s="68" t="s">
        <v>2184</v>
      </c>
      <c r="F6048" s="68" t="s">
        <v>2185</v>
      </c>
      <c r="G6048" s="68" t="s">
        <v>1958</v>
      </c>
      <c r="H6048" s="68" t="s">
        <v>1959</v>
      </c>
      <c r="I6048" s="68">
        <v>15</v>
      </c>
      <c r="J6048" s="68" t="s">
        <v>2268</v>
      </c>
      <c r="K6048" s="68">
        <v>0.56000000000000005</v>
      </c>
      <c r="L6048" s="68">
        <v>0.47</v>
      </c>
      <c r="M6048" s="68" t="s">
        <v>1960</v>
      </c>
      <c r="N6048" s="143">
        <f>IF(対応ガラス検索!$E$2="-","",IF(対応ガラス検索!$E$2&gt;=K6048,MAX($N$2:N6047)+1,""))</f>
        <v>6047</v>
      </c>
      <c r="O6048" s="143">
        <f>IF(対応ガラス検索!$E$2="-","",IF(L6048&lt;=0.65,MAX($O$2:O6047)+1,""))</f>
        <v>3445</v>
      </c>
      <c r="P6048" s="144"/>
      <c r="Q6048" s="145"/>
    </row>
    <row r="6049" spans="1:17" x14ac:dyDescent="0.4">
      <c r="A6049" s="68">
        <v>6048</v>
      </c>
      <c r="B6049" s="68" t="s">
        <v>2301</v>
      </c>
      <c r="C6049" s="68" t="s">
        <v>2303</v>
      </c>
      <c r="D6049" s="68" t="s">
        <v>2186</v>
      </c>
      <c r="E6049" s="68" t="s">
        <v>2187</v>
      </c>
      <c r="F6049" s="68" t="s">
        <v>2188</v>
      </c>
      <c r="G6049" s="68" t="s">
        <v>1958</v>
      </c>
      <c r="H6049" s="68" t="s">
        <v>1959</v>
      </c>
      <c r="I6049" s="68">
        <v>14</v>
      </c>
      <c r="J6049" s="68" t="s">
        <v>2268</v>
      </c>
      <c r="K6049" s="68">
        <v>0.55000000000000004</v>
      </c>
      <c r="L6049" s="68">
        <v>0.46</v>
      </c>
      <c r="M6049" s="68" t="s">
        <v>1960</v>
      </c>
      <c r="N6049" s="143">
        <f>IF(対応ガラス検索!$E$2="-","",IF(対応ガラス検索!$E$2&gt;=K6049,MAX($N$2:N6048)+1,""))</f>
        <v>6048</v>
      </c>
      <c r="O6049" s="143">
        <f>IF(対応ガラス検索!$E$2="-","",IF(L6049&lt;=0.65,MAX($O$2:O6048)+1,""))</f>
        <v>3446</v>
      </c>
      <c r="P6049" s="144"/>
      <c r="Q6049" s="145"/>
    </row>
    <row r="6050" spans="1:17" x14ac:dyDescent="0.4">
      <c r="A6050" s="68">
        <v>6049</v>
      </c>
      <c r="B6050" s="68" t="s">
        <v>2301</v>
      </c>
      <c r="C6050" s="68" t="s">
        <v>2303</v>
      </c>
      <c r="D6050" s="68" t="s">
        <v>2189</v>
      </c>
      <c r="E6050" s="68" t="s">
        <v>2190</v>
      </c>
      <c r="F6050" s="68" t="s">
        <v>2191</v>
      </c>
      <c r="G6050" s="68" t="s">
        <v>1958</v>
      </c>
      <c r="H6050" s="68" t="s">
        <v>1959</v>
      </c>
      <c r="I6050" s="68">
        <v>14</v>
      </c>
      <c r="J6050" s="68" t="s">
        <v>2268</v>
      </c>
      <c r="K6050" s="68">
        <v>0.55000000000000004</v>
      </c>
      <c r="L6050" s="68">
        <v>0.46</v>
      </c>
      <c r="M6050" s="68" t="s">
        <v>1960</v>
      </c>
      <c r="N6050" s="143">
        <f>IF(対応ガラス検索!$E$2="-","",IF(対応ガラス検索!$E$2&gt;=K6050,MAX($N$2:N6049)+1,""))</f>
        <v>6049</v>
      </c>
      <c r="O6050" s="143">
        <f>IF(対応ガラス検索!$E$2="-","",IF(L6050&lt;=0.65,MAX($O$2:O6049)+1,""))</f>
        <v>3447</v>
      </c>
      <c r="P6050" s="144"/>
      <c r="Q6050" s="145"/>
    </row>
    <row r="6051" spans="1:17" x14ac:dyDescent="0.4">
      <c r="A6051" s="68">
        <v>6050</v>
      </c>
      <c r="B6051" s="68" t="s">
        <v>2301</v>
      </c>
      <c r="C6051" s="68" t="s">
        <v>2303</v>
      </c>
      <c r="D6051" s="68" t="s">
        <v>2192</v>
      </c>
      <c r="E6051" s="68" t="s">
        <v>2193</v>
      </c>
      <c r="F6051" s="68" t="s">
        <v>2153</v>
      </c>
      <c r="G6051" s="68" t="s">
        <v>1958</v>
      </c>
      <c r="H6051" s="68" t="s">
        <v>1959</v>
      </c>
      <c r="I6051" s="68">
        <v>10</v>
      </c>
      <c r="J6051" s="68" t="s">
        <v>2268</v>
      </c>
      <c r="K6051" s="68">
        <v>0.59</v>
      </c>
      <c r="L6051" s="68">
        <v>0.46</v>
      </c>
      <c r="M6051" s="68" t="s">
        <v>2002</v>
      </c>
      <c r="N6051" s="143">
        <f>IF(対応ガラス検索!$E$2="-","",IF(対応ガラス検索!$E$2&gt;=K6051,MAX($N$2:N6050)+1,""))</f>
        <v>6050</v>
      </c>
      <c r="O6051" s="143">
        <f>IF(対応ガラス検索!$E$2="-","",IF(L6051&lt;=0.65,MAX($O$2:O6050)+1,""))</f>
        <v>3448</v>
      </c>
      <c r="P6051" s="144"/>
      <c r="Q6051" s="145"/>
    </row>
    <row r="6052" spans="1:17" x14ac:dyDescent="0.4">
      <c r="A6052" s="68">
        <v>6051</v>
      </c>
      <c r="B6052" s="68" t="s">
        <v>2301</v>
      </c>
      <c r="C6052" s="68" t="s">
        <v>2303</v>
      </c>
      <c r="D6052" s="68" t="s">
        <v>2194</v>
      </c>
      <c r="E6052" s="68" t="s">
        <v>2195</v>
      </c>
      <c r="F6052" s="68" t="s">
        <v>2196</v>
      </c>
      <c r="G6052" s="68" t="s">
        <v>1962</v>
      </c>
      <c r="H6052" s="68" t="s">
        <v>1963</v>
      </c>
      <c r="I6052" s="68">
        <v>15</v>
      </c>
      <c r="J6052" s="68" t="s">
        <v>2268</v>
      </c>
      <c r="K6052" s="142">
        <v>0.56000000000000005</v>
      </c>
      <c r="L6052" s="68">
        <v>0.47</v>
      </c>
      <c r="M6052" s="68" t="s">
        <v>1960</v>
      </c>
      <c r="N6052" s="143">
        <f>IF(対応ガラス検索!$E$2="-","",IF(対応ガラス検索!$E$2&gt;=K6052,MAX($N$2:N6051)+1,""))</f>
        <v>6051</v>
      </c>
      <c r="O6052" s="143">
        <f>IF(対応ガラス検索!$E$2="-","",IF(L6052&lt;=0.65,MAX($O$2:O6051)+1,""))</f>
        <v>3449</v>
      </c>
      <c r="P6052" s="144"/>
      <c r="Q6052" s="145"/>
    </row>
    <row r="6053" spans="1:17" x14ac:dyDescent="0.4">
      <c r="A6053" s="68">
        <v>6052</v>
      </c>
      <c r="B6053" s="68" t="s">
        <v>2301</v>
      </c>
      <c r="C6053" s="68" t="s">
        <v>2304</v>
      </c>
      <c r="D6053" s="68" t="s">
        <v>2199</v>
      </c>
      <c r="E6053" s="68" t="s">
        <v>2200</v>
      </c>
      <c r="F6053" s="68" t="s">
        <v>2132</v>
      </c>
      <c r="G6053" s="68" t="s">
        <v>1958</v>
      </c>
      <c r="H6053" s="68" t="s">
        <v>1959</v>
      </c>
      <c r="I6053" s="68">
        <v>12</v>
      </c>
      <c r="J6053" s="68" t="s">
        <v>2268</v>
      </c>
      <c r="K6053" s="68">
        <v>0.87</v>
      </c>
      <c r="L6053" s="68">
        <v>0.56999999999999995</v>
      </c>
      <c r="M6053" s="68" t="s">
        <v>1960</v>
      </c>
      <c r="N6053" s="143">
        <f>IF(対応ガラス検索!$E$2="-","",IF(対応ガラス検索!$E$2&gt;=K6053,MAX($N$2:N6052)+1,""))</f>
        <v>6052</v>
      </c>
      <c r="O6053" s="143">
        <f>IF(対応ガラス検索!$E$2="-","",IF(L6053&lt;=0.65,MAX($O$2:O6052)+1,""))</f>
        <v>3450</v>
      </c>
      <c r="P6053" s="144"/>
      <c r="Q6053" s="145"/>
    </row>
    <row r="6054" spans="1:17" x14ac:dyDescent="0.4">
      <c r="A6054" s="68">
        <v>6053</v>
      </c>
      <c r="B6054" s="68" t="s">
        <v>2301</v>
      </c>
      <c r="C6054" s="68" t="s">
        <v>2304</v>
      </c>
      <c r="D6054" s="68" t="s">
        <v>2201</v>
      </c>
      <c r="E6054" s="68" t="s">
        <v>2202</v>
      </c>
      <c r="F6054" s="68" t="s">
        <v>2135</v>
      </c>
      <c r="G6054" s="68" t="s">
        <v>1965</v>
      </c>
      <c r="H6054" s="68" t="s">
        <v>1966</v>
      </c>
      <c r="I6054" s="68">
        <v>10</v>
      </c>
      <c r="J6054" s="68" t="s">
        <v>2268</v>
      </c>
      <c r="K6054" s="68">
        <v>0.87</v>
      </c>
      <c r="L6054" s="68">
        <v>0.55000000000000004</v>
      </c>
      <c r="M6054" s="68" t="s">
        <v>1960</v>
      </c>
      <c r="N6054" s="143">
        <f>IF(対応ガラス検索!$E$2="-","",IF(対応ガラス検索!$E$2&gt;=K6054,MAX($N$2:N6053)+1,""))</f>
        <v>6053</v>
      </c>
      <c r="O6054" s="143">
        <f>IF(対応ガラス検索!$E$2="-","",IF(L6054&lt;=0.65,MAX($O$2:O6053)+1,""))</f>
        <v>3451</v>
      </c>
      <c r="P6054" s="144"/>
      <c r="Q6054" s="145"/>
    </row>
    <row r="6055" spans="1:17" x14ac:dyDescent="0.4">
      <c r="A6055" s="68">
        <v>6054</v>
      </c>
      <c r="B6055" s="68" t="s">
        <v>2301</v>
      </c>
      <c r="C6055" s="68" t="s">
        <v>2304</v>
      </c>
      <c r="D6055" s="68" t="s">
        <v>2203</v>
      </c>
      <c r="E6055" s="68" t="s">
        <v>2204</v>
      </c>
      <c r="F6055" s="68" t="s">
        <v>2138</v>
      </c>
      <c r="G6055" s="68" t="s">
        <v>1958</v>
      </c>
      <c r="H6055" s="68" t="s">
        <v>1959</v>
      </c>
      <c r="I6055" s="68">
        <v>11</v>
      </c>
      <c r="J6055" s="68" t="s">
        <v>2268</v>
      </c>
      <c r="K6055" s="68">
        <v>0.86</v>
      </c>
      <c r="L6055" s="68">
        <v>0.55000000000000004</v>
      </c>
      <c r="M6055" s="68" t="s">
        <v>1960</v>
      </c>
      <c r="N6055" s="143">
        <f>IF(対応ガラス検索!$E$2="-","",IF(対応ガラス検索!$E$2&gt;=K6055,MAX($N$2:N6054)+1,""))</f>
        <v>6054</v>
      </c>
      <c r="O6055" s="143">
        <f>IF(対応ガラス検索!$E$2="-","",IF(L6055&lt;=0.65,MAX($O$2:O6054)+1,""))</f>
        <v>3452</v>
      </c>
      <c r="P6055" s="144"/>
      <c r="Q6055" s="145"/>
    </row>
    <row r="6056" spans="1:17" x14ac:dyDescent="0.4">
      <c r="A6056" s="68">
        <v>6055</v>
      </c>
      <c r="B6056" s="68" t="s">
        <v>2301</v>
      </c>
      <c r="C6056" s="68" t="s">
        <v>2304</v>
      </c>
      <c r="D6056" s="68" t="s">
        <v>2205</v>
      </c>
      <c r="E6056" s="68" t="s">
        <v>2206</v>
      </c>
      <c r="F6056" s="68" t="s">
        <v>2141</v>
      </c>
      <c r="G6056" s="68" t="s">
        <v>1958</v>
      </c>
      <c r="H6056" s="68" t="s">
        <v>1959</v>
      </c>
      <c r="I6056" s="68">
        <v>11</v>
      </c>
      <c r="J6056" s="68" t="s">
        <v>2268</v>
      </c>
      <c r="K6056" s="68">
        <v>0.86</v>
      </c>
      <c r="L6056" s="68">
        <v>0.56000000000000005</v>
      </c>
      <c r="M6056" s="68" t="s">
        <v>1960</v>
      </c>
      <c r="N6056" s="143">
        <f>IF(対応ガラス検索!$E$2="-","",IF(対応ガラス検索!$E$2&gt;=K6056,MAX($N$2:N6055)+1,""))</f>
        <v>6055</v>
      </c>
      <c r="O6056" s="143">
        <f>IF(対応ガラス検索!$E$2="-","",IF(L6056&lt;=0.65,MAX($O$2:O6055)+1,""))</f>
        <v>3453</v>
      </c>
      <c r="P6056" s="144"/>
      <c r="Q6056" s="145"/>
    </row>
    <row r="6057" spans="1:17" x14ac:dyDescent="0.4">
      <c r="A6057" s="68">
        <v>6056</v>
      </c>
      <c r="B6057" s="68" t="s">
        <v>2301</v>
      </c>
      <c r="C6057" s="68" t="s">
        <v>2304</v>
      </c>
      <c r="D6057" s="68" t="s">
        <v>2207</v>
      </c>
      <c r="E6057" s="68" t="s">
        <v>2208</v>
      </c>
      <c r="F6057" s="68" t="s">
        <v>2144</v>
      </c>
      <c r="G6057" s="68" t="s">
        <v>1958</v>
      </c>
      <c r="H6057" s="68" t="s">
        <v>1959</v>
      </c>
      <c r="I6057" s="68">
        <v>10</v>
      </c>
      <c r="J6057" s="68" t="s">
        <v>2268</v>
      </c>
      <c r="K6057" s="68">
        <v>0.87</v>
      </c>
      <c r="L6057" s="68">
        <v>0.53</v>
      </c>
      <c r="M6057" s="68" t="s">
        <v>1960</v>
      </c>
      <c r="N6057" s="143">
        <f>IF(対応ガラス検索!$E$2="-","",IF(対応ガラス検索!$E$2&gt;=K6057,MAX($N$2:N6056)+1,""))</f>
        <v>6056</v>
      </c>
      <c r="O6057" s="143">
        <f>IF(対応ガラス検索!$E$2="-","",IF(L6057&lt;=0.65,MAX($O$2:O6056)+1,""))</f>
        <v>3454</v>
      </c>
      <c r="P6057" s="144"/>
      <c r="Q6057" s="145"/>
    </row>
    <row r="6058" spans="1:17" x14ac:dyDescent="0.4">
      <c r="A6058" s="68">
        <v>6057</v>
      </c>
      <c r="B6058" s="68" t="s">
        <v>2301</v>
      </c>
      <c r="C6058" s="68" t="s">
        <v>2304</v>
      </c>
      <c r="D6058" s="68" t="s">
        <v>2209</v>
      </c>
      <c r="E6058" s="68" t="s">
        <v>2210</v>
      </c>
      <c r="F6058" s="68" t="s">
        <v>2147</v>
      </c>
      <c r="G6058" s="68" t="s">
        <v>1958</v>
      </c>
      <c r="H6058" s="68" t="s">
        <v>1959</v>
      </c>
      <c r="I6058" s="68">
        <v>10</v>
      </c>
      <c r="J6058" s="68" t="s">
        <v>2268</v>
      </c>
      <c r="K6058" s="68">
        <v>0.86</v>
      </c>
      <c r="L6058" s="68">
        <v>0.54</v>
      </c>
      <c r="M6058" s="68" t="s">
        <v>2002</v>
      </c>
      <c r="N6058" s="143">
        <f>IF(対応ガラス検索!$E$2="-","",IF(対応ガラス検索!$E$2&gt;=K6058,MAX($N$2:N6057)+1,""))</f>
        <v>6057</v>
      </c>
      <c r="O6058" s="143">
        <f>IF(対応ガラス検索!$E$2="-","",IF(L6058&lt;=0.65,MAX($O$2:O6057)+1,""))</f>
        <v>3455</v>
      </c>
      <c r="P6058" s="144"/>
      <c r="Q6058" s="145"/>
    </row>
    <row r="6059" spans="1:17" x14ac:dyDescent="0.4">
      <c r="A6059" s="68">
        <v>6058</v>
      </c>
      <c r="B6059" s="68" t="s">
        <v>2301</v>
      </c>
      <c r="C6059" s="68" t="s">
        <v>2304</v>
      </c>
      <c r="D6059" s="68" t="s">
        <v>2211</v>
      </c>
      <c r="E6059" s="68" t="s">
        <v>2212</v>
      </c>
      <c r="F6059" s="68" t="s">
        <v>2150</v>
      </c>
      <c r="G6059" s="68" t="s">
        <v>1958</v>
      </c>
      <c r="H6059" s="68" t="s">
        <v>1959</v>
      </c>
      <c r="I6059" s="68">
        <v>10</v>
      </c>
      <c r="J6059" s="68" t="s">
        <v>2268</v>
      </c>
      <c r="K6059" s="68">
        <v>0.87</v>
      </c>
      <c r="L6059" s="68">
        <v>0.53</v>
      </c>
      <c r="M6059" s="68" t="s">
        <v>1960</v>
      </c>
      <c r="N6059" s="143">
        <f>IF(対応ガラス検索!$E$2="-","",IF(対応ガラス検索!$E$2&gt;=K6059,MAX($N$2:N6058)+1,""))</f>
        <v>6058</v>
      </c>
      <c r="O6059" s="143">
        <f>IF(対応ガラス検索!$E$2="-","",IF(L6059&lt;=0.65,MAX($O$2:O6058)+1,""))</f>
        <v>3456</v>
      </c>
      <c r="P6059" s="144"/>
      <c r="Q6059" s="145"/>
    </row>
    <row r="6060" spans="1:17" x14ac:dyDescent="0.4">
      <c r="A6060" s="68">
        <v>6059</v>
      </c>
      <c r="B6060" s="68" t="s">
        <v>2301</v>
      </c>
      <c r="C6060" s="68" t="s">
        <v>2304</v>
      </c>
      <c r="D6060" s="68" t="s">
        <v>2213</v>
      </c>
      <c r="E6060" s="68" t="s">
        <v>2214</v>
      </c>
      <c r="F6060" s="68" t="s">
        <v>2153</v>
      </c>
      <c r="G6060" s="68" t="s">
        <v>1958</v>
      </c>
      <c r="H6060" s="68" t="s">
        <v>1959</v>
      </c>
      <c r="I6060" s="68">
        <v>10</v>
      </c>
      <c r="J6060" s="68" t="s">
        <v>2268</v>
      </c>
      <c r="K6060" s="142">
        <v>0.86</v>
      </c>
      <c r="L6060" s="68">
        <v>0.54</v>
      </c>
      <c r="M6060" s="68" t="s">
        <v>2002</v>
      </c>
      <c r="N6060" s="143">
        <f>IF(対応ガラス検索!$E$2="-","",IF(対応ガラス検索!$E$2&gt;=K6060,MAX($N$2:N6059)+1,""))</f>
        <v>6059</v>
      </c>
      <c r="O6060" s="143">
        <f>IF(対応ガラス検索!$E$2="-","",IF(L6060&lt;=0.65,MAX($O$2:O6059)+1,""))</f>
        <v>3457</v>
      </c>
      <c r="P6060" s="144"/>
      <c r="Q6060" s="145"/>
    </row>
    <row r="6061" spans="1:17" x14ac:dyDescent="0.4">
      <c r="A6061" s="68">
        <v>6060</v>
      </c>
      <c r="B6061" s="68" t="s">
        <v>2301</v>
      </c>
      <c r="C6061" s="68" t="s">
        <v>2304</v>
      </c>
      <c r="D6061" s="68" t="s">
        <v>2215</v>
      </c>
      <c r="E6061" s="68" t="s">
        <v>2216</v>
      </c>
      <c r="F6061" s="68" t="s">
        <v>2156</v>
      </c>
      <c r="G6061" s="68" t="s">
        <v>1962</v>
      </c>
      <c r="H6061" s="68" t="s">
        <v>1963</v>
      </c>
      <c r="I6061" s="68">
        <v>11</v>
      </c>
      <c r="J6061" s="68" t="s">
        <v>2268</v>
      </c>
      <c r="K6061" s="68">
        <v>0.86</v>
      </c>
      <c r="L6061" s="68">
        <v>0.55000000000000004</v>
      </c>
      <c r="M6061" s="68" t="s">
        <v>1960</v>
      </c>
      <c r="N6061" s="143">
        <f>IF(対応ガラス検索!$E$2="-","",IF(対応ガラス検索!$E$2&gt;=K6061,MAX($N$2:N6060)+1,""))</f>
        <v>6060</v>
      </c>
      <c r="O6061" s="143">
        <f>IF(対応ガラス検索!$E$2="-","",IF(L6061&lt;=0.65,MAX($O$2:O6060)+1,""))</f>
        <v>3458</v>
      </c>
      <c r="P6061" s="144"/>
      <c r="Q6061" s="145"/>
    </row>
    <row r="6062" spans="1:17" x14ac:dyDescent="0.4">
      <c r="A6062" s="68">
        <v>6061</v>
      </c>
      <c r="B6062" s="68" t="s">
        <v>2301</v>
      </c>
      <c r="C6062" s="68" t="s">
        <v>2304</v>
      </c>
      <c r="D6062" s="68" t="s">
        <v>2217</v>
      </c>
      <c r="E6062" s="68" t="s">
        <v>2218</v>
      </c>
      <c r="F6062" s="68" t="s">
        <v>2159</v>
      </c>
      <c r="G6062" s="68" t="s">
        <v>1958</v>
      </c>
      <c r="H6062" s="68" t="s">
        <v>1959</v>
      </c>
      <c r="I6062" s="68">
        <v>16</v>
      </c>
      <c r="J6062" s="68" t="s">
        <v>2268</v>
      </c>
      <c r="K6062" s="68">
        <v>0.88</v>
      </c>
      <c r="L6062" s="68">
        <v>0.56999999999999995</v>
      </c>
      <c r="M6062" s="68" t="s">
        <v>1960</v>
      </c>
      <c r="N6062" s="143">
        <f>IF(対応ガラス検索!$E$2="-","",IF(対応ガラス検索!$E$2&gt;=K6062,MAX($N$2:N6061)+1,""))</f>
        <v>6061</v>
      </c>
      <c r="O6062" s="143">
        <f>IF(対応ガラス検索!$E$2="-","",IF(L6062&lt;=0.65,MAX($O$2:O6061)+1,""))</f>
        <v>3459</v>
      </c>
      <c r="P6062" s="144"/>
      <c r="Q6062" s="145"/>
    </row>
    <row r="6063" spans="1:17" x14ac:dyDescent="0.4">
      <c r="A6063" s="68">
        <v>6062</v>
      </c>
      <c r="B6063" s="68" t="s">
        <v>2301</v>
      </c>
      <c r="C6063" s="68" t="s">
        <v>2304</v>
      </c>
      <c r="D6063" s="68" t="s">
        <v>2219</v>
      </c>
      <c r="E6063" s="68" t="s">
        <v>2220</v>
      </c>
      <c r="F6063" s="68" t="s">
        <v>2162</v>
      </c>
      <c r="G6063" s="68" t="s">
        <v>1958</v>
      </c>
      <c r="H6063" s="68" t="s">
        <v>1959</v>
      </c>
      <c r="I6063" s="68">
        <v>16</v>
      </c>
      <c r="J6063" s="68" t="s">
        <v>2268</v>
      </c>
      <c r="K6063" s="68">
        <v>0.88</v>
      </c>
      <c r="L6063" s="68">
        <v>0.56000000000000005</v>
      </c>
      <c r="M6063" s="68" t="s">
        <v>1960</v>
      </c>
      <c r="N6063" s="143">
        <f>IF(対応ガラス検索!$E$2="-","",IF(対応ガラス検索!$E$2&gt;=K6063,MAX($N$2:N6062)+1,""))</f>
        <v>6062</v>
      </c>
      <c r="O6063" s="143">
        <f>IF(対応ガラス検索!$E$2="-","",IF(L6063&lt;=0.65,MAX($O$2:O6062)+1,""))</f>
        <v>3460</v>
      </c>
      <c r="P6063" s="144"/>
      <c r="Q6063" s="145"/>
    </row>
    <row r="6064" spans="1:17" x14ac:dyDescent="0.4">
      <c r="A6064" s="68">
        <v>6063</v>
      </c>
      <c r="B6064" s="68" t="s">
        <v>2301</v>
      </c>
      <c r="C6064" s="68" t="s">
        <v>2304</v>
      </c>
      <c r="D6064" s="68" t="s">
        <v>2221</v>
      </c>
      <c r="E6064" s="68" t="s">
        <v>2222</v>
      </c>
      <c r="F6064" s="68" t="s">
        <v>2165</v>
      </c>
      <c r="G6064" s="68" t="s">
        <v>1962</v>
      </c>
      <c r="H6064" s="68" t="s">
        <v>1963</v>
      </c>
      <c r="I6064" s="68">
        <v>15</v>
      </c>
      <c r="J6064" s="68" t="s">
        <v>2268</v>
      </c>
      <c r="K6064" s="68">
        <v>0.87</v>
      </c>
      <c r="L6064" s="68">
        <v>0.55000000000000004</v>
      </c>
      <c r="M6064" s="68" t="s">
        <v>1960</v>
      </c>
      <c r="N6064" s="143">
        <f>IF(対応ガラス検索!$E$2="-","",IF(対応ガラス検索!$E$2&gt;=K6064,MAX($N$2:N6063)+1,""))</f>
        <v>6063</v>
      </c>
      <c r="O6064" s="143">
        <f>IF(対応ガラス検索!$E$2="-","",IF(L6064&lt;=0.65,MAX($O$2:O6063)+1,""))</f>
        <v>3461</v>
      </c>
      <c r="P6064" s="144"/>
      <c r="Q6064" s="145"/>
    </row>
    <row r="6065" spans="1:17" x14ac:dyDescent="0.4">
      <c r="A6065" s="68">
        <v>6064</v>
      </c>
      <c r="B6065" s="68" t="s">
        <v>2301</v>
      </c>
      <c r="C6065" s="68" t="s">
        <v>2304</v>
      </c>
      <c r="D6065" s="68" t="s">
        <v>2223</v>
      </c>
      <c r="E6065" s="68" t="s">
        <v>2224</v>
      </c>
      <c r="F6065" s="68" t="s">
        <v>2168</v>
      </c>
      <c r="G6065" s="68" t="s">
        <v>1958</v>
      </c>
      <c r="H6065" s="68" t="s">
        <v>1959</v>
      </c>
      <c r="I6065" s="68">
        <v>15</v>
      </c>
      <c r="J6065" s="68" t="s">
        <v>2268</v>
      </c>
      <c r="K6065" s="68">
        <v>0.87</v>
      </c>
      <c r="L6065" s="68">
        <v>0.55000000000000004</v>
      </c>
      <c r="M6065" s="68" t="s">
        <v>1960</v>
      </c>
      <c r="N6065" s="143">
        <f>IF(対応ガラス検索!$E$2="-","",IF(対応ガラス検索!$E$2&gt;=K6065,MAX($N$2:N6064)+1,""))</f>
        <v>6064</v>
      </c>
      <c r="O6065" s="143">
        <f>IF(対応ガラス検索!$E$2="-","",IF(L6065&lt;=0.65,MAX($O$2:O6064)+1,""))</f>
        <v>3462</v>
      </c>
      <c r="P6065" s="144"/>
      <c r="Q6065" s="145"/>
    </row>
    <row r="6066" spans="1:17" x14ac:dyDescent="0.4">
      <c r="A6066" s="68">
        <v>6065</v>
      </c>
      <c r="B6066" s="68" t="s">
        <v>2301</v>
      </c>
      <c r="C6066" s="68" t="s">
        <v>2304</v>
      </c>
      <c r="D6066" s="68" t="s">
        <v>2225</v>
      </c>
      <c r="E6066" s="68" t="s">
        <v>2224</v>
      </c>
      <c r="F6066" s="68" t="s">
        <v>2168</v>
      </c>
      <c r="G6066" s="68" t="s">
        <v>1962</v>
      </c>
      <c r="H6066" s="68" t="s">
        <v>1963</v>
      </c>
      <c r="I6066" s="68">
        <v>15</v>
      </c>
      <c r="J6066" s="68" t="s">
        <v>2268</v>
      </c>
      <c r="K6066" s="68">
        <v>0.87</v>
      </c>
      <c r="L6066" s="68">
        <v>0.55000000000000004</v>
      </c>
      <c r="M6066" s="68" t="s">
        <v>1960</v>
      </c>
      <c r="N6066" s="143">
        <f>IF(対応ガラス検索!$E$2="-","",IF(対応ガラス検索!$E$2&gt;=K6066,MAX($N$2:N6065)+1,""))</f>
        <v>6065</v>
      </c>
      <c r="O6066" s="143">
        <f>IF(対応ガラス検索!$E$2="-","",IF(L6066&lt;=0.65,MAX($O$2:O6065)+1,""))</f>
        <v>3463</v>
      </c>
      <c r="P6066" s="144"/>
      <c r="Q6066" s="145"/>
    </row>
    <row r="6067" spans="1:17" x14ac:dyDescent="0.4">
      <c r="A6067" s="68">
        <v>6066</v>
      </c>
      <c r="B6067" s="68" t="s">
        <v>2301</v>
      </c>
      <c r="C6067" s="68" t="s">
        <v>2304</v>
      </c>
      <c r="D6067" s="68" t="s">
        <v>2226</v>
      </c>
      <c r="E6067" s="68" t="s">
        <v>2224</v>
      </c>
      <c r="F6067" s="68" t="s">
        <v>2168</v>
      </c>
      <c r="G6067" s="68" t="s">
        <v>1965</v>
      </c>
      <c r="H6067" s="68" t="s">
        <v>1966</v>
      </c>
      <c r="I6067" s="68">
        <v>15</v>
      </c>
      <c r="J6067" s="68" t="s">
        <v>2268</v>
      </c>
      <c r="K6067" s="68">
        <v>0.87</v>
      </c>
      <c r="L6067" s="68">
        <v>0.55000000000000004</v>
      </c>
      <c r="M6067" s="68" t="s">
        <v>1960</v>
      </c>
      <c r="N6067" s="143">
        <f>IF(対応ガラス検索!$E$2="-","",IF(対応ガラス検索!$E$2&gt;=K6067,MAX($N$2:N6066)+1,""))</f>
        <v>6066</v>
      </c>
      <c r="O6067" s="143">
        <f>IF(対応ガラス検索!$E$2="-","",IF(L6067&lt;=0.65,MAX($O$2:O6066)+1,""))</f>
        <v>3464</v>
      </c>
      <c r="P6067" s="144"/>
      <c r="Q6067" s="145"/>
    </row>
    <row r="6068" spans="1:17" x14ac:dyDescent="0.4">
      <c r="A6068" s="68">
        <v>6067</v>
      </c>
      <c r="B6068" s="68" t="s">
        <v>2301</v>
      </c>
      <c r="C6068" s="68" t="s">
        <v>2304</v>
      </c>
      <c r="D6068" s="68" t="s">
        <v>2227</v>
      </c>
      <c r="E6068" s="68" t="s">
        <v>2228</v>
      </c>
      <c r="F6068" s="68" t="s">
        <v>2173</v>
      </c>
      <c r="G6068" s="68" t="s">
        <v>1958</v>
      </c>
      <c r="H6068" s="68" t="s">
        <v>1959</v>
      </c>
      <c r="I6068" s="68">
        <v>15</v>
      </c>
      <c r="J6068" s="68" t="s">
        <v>2268</v>
      </c>
      <c r="K6068" s="68">
        <v>0.87</v>
      </c>
      <c r="L6068" s="68">
        <v>0.56000000000000005</v>
      </c>
      <c r="M6068" s="68" t="s">
        <v>1960</v>
      </c>
      <c r="N6068" s="143">
        <f>IF(対応ガラス検索!$E$2="-","",IF(対応ガラス検索!$E$2&gt;=K6068,MAX($N$2:N6067)+1,""))</f>
        <v>6067</v>
      </c>
      <c r="O6068" s="143">
        <f>IF(対応ガラス検索!$E$2="-","",IF(L6068&lt;=0.65,MAX($O$2:O6067)+1,""))</f>
        <v>3465</v>
      </c>
      <c r="P6068" s="144"/>
      <c r="Q6068" s="145"/>
    </row>
    <row r="6069" spans="1:17" x14ac:dyDescent="0.4">
      <c r="A6069" s="68">
        <v>6068</v>
      </c>
      <c r="B6069" s="68" t="s">
        <v>2301</v>
      </c>
      <c r="C6069" s="68" t="s">
        <v>2304</v>
      </c>
      <c r="D6069" s="68" t="s">
        <v>2229</v>
      </c>
      <c r="E6069" s="68" t="s">
        <v>2230</v>
      </c>
      <c r="F6069" s="68" t="s">
        <v>2176</v>
      </c>
      <c r="G6069" s="68" t="s">
        <v>1958</v>
      </c>
      <c r="H6069" s="68" t="s">
        <v>1959</v>
      </c>
      <c r="I6069" s="68">
        <v>14</v>
      </c>
      <c r="J6069" s="68" t="s">
        <v>2268</v>
      </c>
      <c r="K6069" s="68">
        <v>0.86</v>
      </c>
      <c r="L6069" s="68">
        <v>0.53</v>
      </c>
      <c r="M6069" s="68" t="s">
        <v>1960</v>
      </c>
      <c r="N6069" s="143">
        <f>IF(対応ガラス検索!$E$2="-","",IF(対応ガラス検索!$E$2&gt;=K6069,MAX($N$2:N6068)+1,""))</f>
        <v>6068</v>
      </c>
      <c r="O6069" s="143">
        <f>IF(対応ガラス検索!$E$2="-","",IF(L6069&lt;=0.65,MAX($O$2:O6068)+1,""))</f>
        <v>3466</v>
      </c>
      <c r="P6069" s="144"/>
      <c r="Q6069" s="145"/>
    </row>
    <row r="6070" spans="1:17" x14ac:dyDescent="0.4">
      <c r="A6070" s="68">
        <v>6069</v>
      </c>
      <c r="B6070" s="68" t="s">
        <v>2301</v>
      </c>
      <c r="C6070" s="68" t="s">
        <v>2304</v>
      </c>
      <c r="D6070" s="68" t="s">
        <v>2231</v>
      </c>
      <c r="E6070" s="68" t="s">
        <v>2232</v>
      </c>
      <c r="F6070" s="68" t="s">
        <v>2179</v>
      </c>
      <c r="G6070" s="68" t="s">
        <v>1958</v>
      </c>
      <c r="H6070" s="68" t="s">
        <v>1959</v>
      </c>
      <c r="I6070" s="68">
        <v>14</v>
      </c>
      <c r="J6070" s="68" t="s">
        <v>2268</v>
      </c>
      <c r="K6070" s="68">
        <v>0.86</v>
      </c>
      <c r="L6070" s="68">
        <v>0.54</v>
      </c>
      <c r="M6070" s="68" t="s">
        <v>2002</v>
      </c>
      <c r="N6070" s="143">
        <f>IF(対応ガラス検索!$E$2="-","",IF(対応ガラス検索!$E$2&gt;=K6070,MAX($N$2:N6069)+1,""))</f>
        <v>6069</v>
      </c>
      <c r="O6070" s="143">
        <f>IF(対応ガラス検索!$E$2="-","",IF(L6070&lt;=0.65,MAX($O$2:O6069)+1,""))</f>
        <v>3467</v>
      </c>
      <c r="P6070" s="144"/>
      <c r="Q6070" s="145"/>
    </row>
    <row r="6071" spans="1:17" x14ac:dyDescent="0.4">
      <c r="A6071" s="68">
        <v>6070</v>
      </c>
      <c r="B6071" s="68" t="s">
        <v>2301</v>
      </c>
      <c r="C6071" s="68" t="s">
        <v>2304</v>
      </c>
      <c r="D6071" s="68" t="s">
        <v>2233</v>
      </c>
      <c r="E6071" s="68" t="s">
        <v>2234</v>
      </c>
      <c r="F6071" s="68" t="s">
        <v>2191</v>
      </c>
      <c r="G6071" s="68" t="s">
        <v>1958</v>
      </c>
      <c r="H6071" s="68" t="s">
        <v>1959</v>
      </c>
      <c r="I6071" s="68">
        <v>14</v>
      </c>
      <c r="J6071" s="68" t="s">
        <v>2268</v>
      </c>
      <c r="K6071" s="68">
        <v>0.86</v>
      </c>
      <c r="L6071" s="68">
        <v>0.53</v>
      </c>
      <c r="M6071" s="68" t="s">
        <v>1960</v>
      </c>
      <c r="N6071" s="143">
        <f>IF(対応ガラス検索!$E$2="-","",IF(対応ガラス検索!$E$2&gt;=K6071,MAX($N$2:N6070)+1,""))</f>
        <v>6070</v>
      </c>
      <c r="O6071" s="143">
        <f>IF(対応ガラス検索!$E$2="-","",IF(L6071&lt;=0.65,MAX($O$2:O6070)+1,""))</f>
        <v>3468</v>
      </c>
      <c r="P6071" s="144"/>
      <c r="Q6071" s="145"/>
    </row>
    <row r="6072" spans="1:17" x14ac:dyDescent="0.4">
      <c r="A6072" s="68">
        <v>6071</v>
      </c>
      <c r="B6072" s="68" t="s">
        <v>2301</v>
      </c>
      <c r="C6072" s="68" t="s">
        <v>2304</v>
      </c>
      <c r="D6072" s="68" t="s">
        <v>2235</v>
      </c>
      <c r="E6072" s="68" t="s">
        <v>2236</v>
      </c>
      <c r="F6072" s="68" t="s">
        <v>2153</v>
      </c>
      <c r="G6072" s="68" t="s">
        <v>1958</v>
      </c>
      <c r="H6072" s="68" t="s">
        <v>1959</v>
      </c>
      <c r="I6072" s="68">
        <v>10</v>
      </c>
      <c r="J6072" s="68" t="s">
        <v>2268</v>
      </c>
      <c r="K6072" s="68">
        <v>0.86</v>
      </c>
      <c r="L6072" s="68">
        <v>0.54</v>
      </c>
      <c r="M6072" s="68" t="s">
        <v>2002</v>
      </c>
      <c r="N6072" s="143">
        <f>IF(対応ガラス検索!$E$2="-","",IF(対応ガラス検索!$E$2&gt;=K6072,MAX($N$2:N6071)+1,""))</f>
        <v>6071</v>
      </c>
      <c r="O6072" s="143">
        <f>IF(対応ガラス検索!$E$2="-","",IF(L6072&lt;=0.65,MAX($O$2:O6071)+1,""))</f>
        <v>3469</v>
      </c>
      <c r="P6072" s="144"/>
      <c r="Q6072" s="145"/>
    </row>
    <row r="6073" spans="1:17" x14ac:dyDescent="0.4">
      <c r="A6073" s="68">
        <v>6072</v>
      </c>
      <c r="B6073" s="68" t="s">
        <v>2301</v>
      </c>
      <c r="C6073" s="68" t="s">
        <v>2304</v>
      </c>
      <c r="D6073" s="68" t="s">
        <v>2237</v>
      </c>
      <c r="E6073" s="68" t="s">
        <v>2238</v>
      </c>
      <c r="F6073" s="68" t="s">
        <v>2196</v>
      </c>
      <c r="G6073" s="68" t="s">
        <v>1962</v>
      </c>
      <c r="H6073" s="68" t="s">
        <v>1963</v>
      </c>
      <c r="I6073" s="68">
        <v>15</v>
      </c>
      <c r="J6073" s="68" t="s">
        <v>2268</v>
      </c>
      <c r="K6073" s="142">
        <v>0.87</v>
      </c>
      <c r="L6073" s="68">
        <v>0.55000000000000004</v>
      </c>
      <c r="M6073" s="68" t="s">
        <v>1960</v>
      </c>
      <c r="N6073" s="143">
        <f>IF(対応ガラス検索!$E$2="-","",IF(対応ガラス検索!$E$2&gt;=K6073,MAX($N$2:N6072)+1,""))</f>
        <v>6072</v>
      </c>
      <c r="O6073" s="143">
        <f>IF(対応ガラス検索!$E$2="-","",IF(L6073&lt;=0.65,MAX($O$2:O6072)+1,""))</f>
        <v>3470</v>
      </c>
      <c r="P6073" s="144"/>
      <c r="Q6073" s="145"/>
    </row>
    <row r="6074" spans="1:17" x14ac:dyDescent="0.4">
      <c r="A6074" s="68">
        <v>6073</v>
      </c>
      <c r="B6074" s="68" t="s">
        <v>2301</v>
      </c>
      <c r="C6074" s="68" t="s">
        <v>2305</v>
      </c>
      <c r="D6074" s="68" t="s">
        <v>2130</v>
      </c>
      <c r="E6074" s="68" t="s">
        <v>2131</v>
      </c>
      <c r="F6074" s="68" t="s">
        <v>2132</v>
      </c>
      <c r="G6074" s="68" t="s">
        <v>1958</v>
      </c>
      <c r="H6074" s="68" t="s">
        <v>1959</v>
      </c>
      <c r="I6074" s="68">
        <v>12</v>
      </c>
      <c r="J6074" s="68" t="s">
        <v>2268</v>
      </c>
      <c r="K6074" s="68">
        <v>0.52</v>
      </c>
      <c r="L6074" s="68">
        <v>0.3</v>
      </c>
      <c r="M6074" s="68" t="s">
        <v>1960</v>
      </c>
      <c r="N6074" s="143">
        <f>IF(対応ガラス検索!$E$2="-","",IF(対応ガラス検索!$E$2&gt;=K6074,MAX($N$2:N6073)+1,""))</f>
        <v>6073</v>
      </c>
      <c r="O6074" s="143">
        <f>IF(対応ガラス検索!$E$2="-","",IF(L6074&lt;=0.65,MAX($O$2:O6073)+1,""))</f>
        <v>3471</v>
      </c>
      <c r="P6074" s="144"/>
      <c r="Q6074" s="145"/>
    </row>
    <row r="6075" spans="1:17" x14ac:dyDescent="0.4">
      <c r="A6075" s="68">
        <v>6074</v>
      </c>
      <c r="B6075" s="68" t="s">
        <v>2301</v>
      </c>
      <c r="C6075" s="68" t="s">
        <v>2305</v>
      </c>
      <c r="D6075" s="68" t="s">
        <v>2133</v>
      </c>
      <c r="E6075" s="68" t="s">
        <v>2134</v>
      </c>
      <c r="F6075" s="68" t="s">
        <v>2135</v>
      </c>
      <c r="G6075" s="68" t="s">
        <v>1965</v>
      </c>
      <c r="H6075" s="68" t="s">
        <v>1966</v>
      </c>
      <c r="I6075" s="68">
        <v>10</v>
      </c>
      <c r="J6075" s="68" t="s">
        <v>2268</v>
      </c>
      <c r="K6075" s="68">
        <v>0.56999999999999995</v>
      </c>
      <c r="L6075" s="68">
        <v>0.31</v>
      </c>
      <c r="M6075" s="68" t="s">
        <v>1960</v>
      </c>
      <c r="N6075" s="143">
        <f>IF(対応ガラス検索!$E$2="-","",IF(対応ガラス検索!$E$2&gt;=K6075,MAX($N$2:N6074)+1,""))</f>
        <v>6074</v>
      </c>
      <c r="O6075" s="143">
        <f>IF(対応ガラス検索!$E$2="-","",IF(L6075&lt;=0.65,MAX($O$2:O6074)+1,""))</f>
        <v>3472</v>
      </c>
      <c r="P6075" s="144"/>
      <c r="Q6075" s="145"/>
    </row>
    <row r="6076" spans="1:17" x14ac:dyDescent="0.4">
      <c r="A6076" s="68">
        <v>6075</v>
      </c>
      <c r="B6076" s="68" t="s">
        <v>2301</v>
      </c>
      <c r="C6076" s="68" t="s">
        <v>2305</v>
      </c>
      <c r="D6076" s="68" t="s">
        <v>2136</v>
      </c>
      <c r="E6076" s="68" t="s">
        <v>2137</v>
      </c>
      <c r="F6076" s="68" t="s">
        <v>2138</v>
      </c>
      <c r="G6076" s="68" t="s">
        <v>1958</v>
      </c>
      <c r="H6076" s="68" t="s">
        <v>1959</v>
      </c>
      <c r="I6076" s="68">
        <v>11</v>
      </c>
      <c r="J6076" s="68" t="s">
        <v>2268</v>
      </c>
      <c r="K6076" s="68">
        <v>0.53</v>
      </c>
      <c r="L6076" s="68">
        <v>0.3</v>
      </c>
      <c r="M6076" s="68" t="s">
        <v>1960</v>
      </c>
      <c r="N6076" s="143">
        <f>IF(対応ガラス検索!$E$2="-","",IF(対応ガラス検索!$E$2&gt;=K6076,MAX($N$2:N6075)+1,""))</f>
        <v>6075</v>
      </c>
      <c r="O6076" s="143">
        <f>IF(対応ガラス検索!$E$2="-","",IF(L6076&lt;=0.65,MAX($O$2:O6075)+1,""))</f>
        <v>3473</v>
      </c>
      <c r="P6076" s="144"/>
      <c r="Q6076" s="145"/>
    </row>
    <row r="6077" spans="1:17" x14ac:dyDescent="0.4">
      <c r="A6077" s="68">
        <v>6076</v>
      </c>
      <c r="B6077" s="68" t="s">
        <v>2301</v>
      </c>
      <c r="C6077" s="68" t="s">
        <v>2305</v>
      </c>
      <c r="D6077" s="68" t="s">
        <v>2139</v>
      </c>
      <c r="E6077" s="68" t="s">
        <v>2140</v>
      </c>
      <c r="F6077" s="68" t="s">
        <v>2141</v>
      </c>
      <c r="G6077" s="68" t="s">
        <v>1958</v>
      </c>
      <c r="H6077" s="68" t="s">
        <v>1959</v>
      </c>
      <c r="I6077" s="68">
        <v>11</v>
      </c>
      <c r="J6077" s="68" t="s">
        <v>2268</v>
      </c>
      <c r="K6077" s="68">
        <v>0.53</v>
      </c>
      <c r="L6077" s="68">
        <v>0.3</v>
      </c>
      <c r="M6077" s="68" t="s">
        <v>1960</v>
      </c>
      <c r="N6077" s="143">
        <f>IF(対応ガラス検索!$E$2="-","",IF(対応ガラス検索!$E$2&gt;=K6077,MAX($N$2:N6076)+1,""))</f>
        <v>6076</v>
      </c>
      <c r="O6077" s="143">
        <f>IF(対応ガラス検索!$E$2="-","",IF(L6077&lt;=0.65,MAX($O$2:O6076)+1,""))</f>
        <v>3474</v>
      </c>
      <c r="P6077" s="144"/>
      <c r="Q6077" s="145"/>
    </row>
    <row r="6078" spans="1:17" x14ac:dyDescent="0.4">
      <c r="A6078" s="68">
        <v>6077</v>
      </c>
      <c r="B6078" s="68" t="s">
        <v>2301</v>
      </c>
      <c r="C6078" s="68" t="s">
        <v>2305</v>
      </c>
      <c r="D6078" s="68" t="s">
        <v>2142</v>
      </c>
      <c r="E6078" s="68" t="s">
        <v>2143</v>
      </c>
      <c r="F6078" s="68" t="s">
        <v>2144</v>
      </c>
      <c r="G6078" s="68" t="s">
        <v>1958</v>
      </c>
      <c r="H6078" s="68" t="s">
        <v>1959</v>
      </c>
      <c r="I6078" s="68">
        <v>10</v>
      </c>
      <c r="J6078" s="68" t="s">
        <v>2268</v>
      </c>
      <c r="K6078" s="68">
        <v>0.56999999999999995</v>
      </c>
      <c r="L6078" s="68">
        <v>0.28999999999999998</v>
      </c>
      <c r="M6078" s="68" t="s">
        <v>1960</v>
      </c>
      <c r="N6078" s="143">
        <f>IF(対応ガラス検索!$E$2="-","",IF(対応ガラス検索!$E$2&gt;=K6078,MAX($N$2:N6077)+1,""))</f>
        <v>6077</v>
      </c>
      <c r="O6078" s="143">
        <f>IF(対応ガラス検索!$E$2="-","",IF(L6078&lt;=0.65,MAX($O$2:O6077)+1,""))</f>
        <v>3475</v>
      </c>
      <c r="P6078" s="144"/>
      <c r="Q6078" s="145"/>
    </row>
    <row r="6079" spans="1:17" x14ac:dyDescent="0.4">
      <c r="A6079" s="68">
        <v>6078</v>
      </c>
      <c r="B6079" s="68" t="s">
        <v>2301</v>
      </c>
      <c r="C6079" s="68" t="s">
        <v>2305</v>
      </c>
      <c r="D6079" s="68" t="s">
        <v>2145</v>
      </c>
      <c r="E6079" s="68" t="s">
        <v>2146</v>
      </c>
      <c r="F6079" s="68" t="s">
        <v>2147</v>
      </c>
      <c r="G6079" s="68" t="s">
        <v>1958</v>
      </c>
      <c r="H6079" s="68" t="s">
        <v>1959</v>
      </c>
      <c r="I6079" s="68">
        <v>10</v>
      </c>
      <c r="J6079" s="68" t="s">
        <v>2268</v>
      </c>
      <c r="K6079" s="68">
        <v>0.56999999999999995</v>
      </c>
      <c r="L6079" s="68">
        <v>0.28999999999999998</v>
      </c>
      <c r="M6079" s="68" t="s">
        <v>2002</v>
      </c>
      <c r="N6079" s="143">
        <f>IF(対応ガラス検索!$E$2="-","",IF(対応ガラス検索!$E$2&gt;=K6079,MAX($N$2:N6078)+1,""))</f>
        <v>6078</v>
      </c>
      <c r="O6079" s="143">
        <f>IF(対応ガラス検索!$E$2="-","",IF(L6079&lt;=0.65,MAX($O$2:O6078)+1,""))</f>
        <v>3476</v>
      </c>
      <c r="P6079" s="144"/>
      <c r="Q6079" s="145"/>
    </row>
    <row r="6080" spans="1:17" x14ac:dyDescent="0.4">
      <c r="A6080" s="68">
        <v>6079</v>
      </c>
      <c r="B6080" s="68" t="s">
        <v>2301</v>
      </c>
      <c r="C6080" s="68" t="s">
        <v>2305</v>
      </c>
      <c r="D6080" s="68" t="s">
        <v>2148</v>
      </c>
      <c r="E6080" s="68" t="s">
        <v>2149</v>
      </c>
      <c r="F6080" s="68" t="s">
        <v>2150</v>
      </c>
      <c r="G6080" s="68" t="s">
        <v>1958</v>
      </c>
      <c r="H6080" s="68" t="s">
        <v>1959</v>
      </c>
      <c r="I6080" s="68">
        <v>10</v>
      </c>
      <c r="J6080" s="68" t="s">
        <v>2268</v>
      </c>
      <c r="K6080" s="68">
        <v>0.56999999999999995</v>
      </c>
      <c r="L6080" s="68">
        <v>0.28999999999999998</v>
      </c>
      <c r="M6080" s="68" t="s">
        <v>1960</v>
      </c>
      <c r="N6080" s="143">
        <f>IF(対応ガラス検索!$E$2="-","",IF(対応ガラス検索!$E$2&gt;=K6080,MAX($N$2:N6079)+1,""))</f>
        <v>6079</v>
      </c>
      <c r="O6080" s="143">
        <f>IF(対応ガラス検索!$E$2="-","",IF(L6080&lt;=0.65,MAX($O$2:O6079)+1,""))</f>
        <v>3477</v>
      </c>
      <c r="P6080" s="144"/>
      <c r="Q6080" s="145"/>
    </row>
    <row r="6081" spans="1:17" x14ac:dyDescent="0.4">
      <c r="A6081" s="68">
        <v>6080</v>
      </c>
      <c r="B6081" s="68" t="s">
        <v>2301</v>
      </c>
      <c r="C6081" s="68" t="s">
        <v>2305</v>
      </c>
      <c r="D6081" s="68" t="s">
        <v>2151</v>
      </c>
      <c r="E6081" s="68" t="s">
        <v>2152</v>
      </c>
      <c r="F6081" s="68" t="s">
        <v>2153</v>
      </c>
      <c r="G6081" s="68" t="s">
        <v>1958</v>
      </c>
      <c r="H6081" s="68" t="s">
        <v>1959</v>
      </c>
      <c r="I6081" s="68">
        <v>10</v>
      </c>
      <c r="J6081" s="68" t="s">
        <v>2268</v>
      </c>
      <c r="K6081" s="68">
        <v>0.56999999999999995</v>
      </c>
      <c r="L6081" s="68">
        <v>0.28999999999999998</v>
      </c>
      <c r="M6081" s="68" t="s">
        <v>2002</v>
      </c>
      <c r="N6081" s="143">
        <f>IF(対応ガラス検索!$E$2="-","",IF(対応ガラス検索!$E$2&gt;=K6081,MAX($N$2:N6080)+1,""))</f>
        <v>6080</v>
      </c>
      <c r="O6081" s="143">
        <f>IF(対応ガラス検索!$E$2="-","",IF(L6081&lt;=0.65,MAX($O$2:O6080)+1,""))</f>
        <v>3478</v>
      </c>
      <c r="P6081" s="144"/>
      <c r="Q6081" s="145"/>
    </row>
    <row r="6082" spans="1:17" x14ac:dyDescent="0.4">
      <c r="A6082" s="68">
        <v>6081</v>
      </c>
      <c r="B6082" s="68" t="s">
        <v>2301</v>
      </c>
      <c r="C6082" s="68" t="s">
        <v>2305</v>
      </c>
      <c r="D6082" s="68" t="s">
        <v>2154</v>
      </c>
      <c r="E6082" s="68" t="s">
        <v>2155</v>
      </c>
      <c r="F6082" s="68" t="s">
        <v>2156</v>
      </c>
      <c r="G6082" s="68" t="s">
        <v>1962</v>
      </c>
      <c r="H6082" s="68" t="s">
        <v>1963</v>
      </c>
      <c r="I6082" s="68">
        <v>11</v>
      </c>
      <c r="J6082" s="68" t="s">
        <v>2268</v>
      </c>
      <c r="K6082" s="68">
        <v>0.53</v>
      </c>
      <c r="L6082" s="68">
        <v>0.31</v>
      </c>
      <c r="M6082" s="68" t="s">
        <v>1960</v>
      </c>
      <c r="N6082" s="143">
        <f>IF(対応ガラス検索!$E$2="-","",IF(対応ガラス検索!$E$2&gt;=K6082,MAX($N$2:N6081)+1,""))</f>
        <v>6081</v>
      </c>
      <c r="O6082" s="143">
        <f>IF(対応ガラス検索!$E$2="-","",IF(L6082&lt;=0.65,MAX($O$2:O6081)+1,""))</f>
        <v>3479</v>
      </c>
      <c r="P6082" s="144"/>
      <c r="Q6082" s="145"/>
    </row>
    <row r="6083" spans="1:17" x14ac:dyDescent="0.4">
      <c r="A6083" s="68">
        <v>6082</v>
      </c>
      <c r="B6083" s="68" t="s">
        <v>2301</v>
      </c>
      <c r="C6083" s="68" t="s">
        <v>2305</v>
      </c>
      <c r="D6083" s="68" t="s">
        <v>2157</v>
      </c>
      <c r="E6083" s="68" t="s">
        <v>2158</v>
      </c>
      <c r="F6083" s="68" t="s">
        <v>2159</v>
      </c>
      <c r="G6083" s="68" t="s">
        <v>1958</v>
      </c>
      <c r="H6083" s="68" t="s">
        <v>1959</v>
      </c>
      <c r="I6083" s="68">
        <v>16</v>
      </c>
      <c r="J6083" s="68" t="s">
        <v>2268</v>
      </c>
      <c r="K6083" s="68">
        <v>0.54</v>
      </c>
      <c r="L6083" s="68">
        <v>0.3</v>
      </c>
      <c r="M6083" s="68" t="s">
        <v>1960</v>
      </c>
      <c r="N6083" s="143">
        <f>IF(対応ガラス検索!$E$2="-","",IF(対応ガラス検索!$E$2&gt;=K6083,MAX($N$2:N6082)+1,""))</f>
        <v>6082</v>
      </c>
      <c r="O6083" s="143">
        <f>IF(対応ガラス検索!$E$2="-","",IF(L6083&lt;=0.65,MAX($O$2:O6082)+1,""))</f>
        <v>3480</v>
      </c>
      <c r="P6083" s="144"/>
      <c r="Q6083" s="145"/>
    </row>
    <row r="6084" spans="1:17" x14ac:dyDescent="0.4">
      <c r="A6084" s="68">
        <v>6083</v>
      </c>
      <c r="B6084" s="68" t="s">
        <v>2301</v>
      </c>
      <c r="C6084" s="68" t="s">
        <v>2305</v>
      </c>
      <c r="D6084" s="68" t="s">
        <v>2160</v>
      </c>
      <c r="E6084" s="68" t="s">
        <v>2161</v>
      </c>
      <c r="F6084" s="68" t="s">
        <v>2162</v>
      </c>
      <c r="G6084" s="68" t="s">
        <v>1958</v>
      </c>
      <c r="H6084" s="68" t="s">
        <v>1959</v>
      </c>
      <c r="I6084" s="68">
        <v>16</v>
      </c>
      <c r="J6084" s="68" t="s">
        <v>2268</v>
      </c>
      <c r="K6084" s="68">
        <v>0.54</v>
      </c>
      <c r="L6084" s="68">
        <v>0.3</v>
      </c>
      <c r="M6084" s="68" t="s">
        <v>1960</v>
      </c>
      <c r="N6084" s="143">
        <f>IF(対応ガラス検索!$E$2="-","",IF(対応ガラス検索!$E$2&gt;=K6084,MAX($N$2:N6083)+1,""))</f>
        <v>6083</v>
      </c>
      <c r="O6084" s="143">
        <f>IF(対応ガラス検索!$E$2="-","",IF(L6084&lt;=0.65,MAX($O$2:O6083)+1,""))</f>
        <v>3481</v>
      </c>
      <c r="P6084" s="144"/>
      <c r="Q6084" s="145"/>
    </row>
    <row r="6085" spans="1:17" x14ac:dyDescent="0.4">
      <c r="A6085" s="68">
        <v>6084</v>
      </c>
      <c r="B6085" s="68" t="s">
        <v>2301</v>
      </c>
      <c r="C6085" s="68" t="s">
        <v>2305</v>
      </c>
      <c r="D6085" s="68" t="s">
        <v>2163</v>
      </c>
      <c r="E6085" s="68" t="s">
        <v>2164</v>
      </c>
      <c r="F6085" s="68" t="s">
        <v>2165</v>
      </c>
      <c r="G6085" s="68" t="s">
        <v>1962</v>
      </c>
      <c r="H6085" s="68" t="s">
        <v>1963</v>
      </c>
      <c r="I6085" s="68">
        <v>15</v>
      </c>
      <c r="J6085" s="68" t="s">
        <v>2268</v>
      </c>
      <c r="K6085" s="68">
        <v>0.54</v>
      </c>
      <c r="L6085" s="68">
        <v>0.31</v>
      </c>
      <c r="M6085" s="68" t="s">
        <v>1960</v>
      </c>
      <c r="N6085" s="143">
        <f>IF(対応ガラス検索!$E$2="-","",IF(対応ガラス検索!$E$2&gt;=K6085,MAX($N$2:N6084)+1,""))</f>
        <v>6084</v>
      </c>
      <c r="O6085" s="143">
        <f>IF(対応ガラス検索!$E$2="-","",IF(L6085&lt;=0.65,MAX($O$2:O6084)+1,""))</f>
        <v>3482</v>
      </c>
      <c r="P6085" s="144"/>
      <c r="Q6085" s="145"/>
    </row>
    <row r="6086" spans="1:17" x14ac:dyDescent="0.4">
      <c r="A6086" s="68">
        <v>6085</v>
      </c>
      <c r="B6086" s="68" t="s">
        <v>2301</v>
      </c>
      <c r="C6086" s="68" t="s">
        <v>2305</v>
      </c>
      <c r="D6086" s="68" t="s">
        <v>2166</v>
      </c>
      <c r="E6086" s="68" t="s">
        <v>2167</v>
      </c>
      <c r="F6086" s="68" t="s">
        <v>2168</v>
      </c>
      <c r="G6086" s="68" t="s">
        <v>1958</v>
      </c>
      <c r="H6086" s="68" t="s">
        <v>1959</v>
      </c>
      <c r="I6086" s="68">
        <v>15</v>
      </c>
      <c r="J6086" s="68" t="s">
        <v>2268</v>
      </c>
      <c r="K6086" s="142">
        <v>0.54</v>
      </c>
      <c r="L6086" s="68">
        <v>0.3</v>
      </c>
      <c r="M6086" s="68" t="s">
        <v>1960</v>
      </c>
      <c r="N6086" s="143">
        <f>IF(対応ガラス検索!$E$2="-","",IF(対応ガラス検索!$E$2&gt;=K6086,MAX($N$2:N6085)+1,""))</f>
        <v>6085</v>
      </c>
      <c r="O6086" s="143">
        <f>IF(対応ガラス検索!$E$2="-","",IF(L6086&lt;=0.65,MAX($O$2:O6085)+1,""))</f>
        <v>3483</v>
      </c>
      <c r="P6086" s="144"/>
      <c r="Q6086" s="145"/>
    </row>
    <row r="6087" spans="1:17" x14ac:dyDescent="0.4">
      <c r="A6087" s="68">
        <v>6086</v>
      </c>
      <c r="B6087" s="68" t="s">
        <v>2301</v>
      </c>
      <c r="C6087" s="68" t="s">
        <v>2305</v>
      </c>
      <c r="D6087" s="68" t="s">
        <v>2169</v>
      </c>
      <c r="E6087" s="68" t="s">
        <v>2167</v>
      </c>
      <c r="F6087" s="68" t="s">
        <v>2168</v>
      </c>
      <c r="G6087" s="68" t="s">
        <v>1962</v>
      </c>
      <c r="H6087" s="68" t="s">
        <v>1963</v>
      </c>
      <c r="I6087" s="68">
        <v>15</v>
      </c>
      <c r="J6087" s="68" t="s">
        <v>2268</v>
      </c>
      <c r="K6087" s="68">
        <v>0.54</v>
      </c>
      <c r="L6087" s="68">
        <v>0.31</v>
      </c>
      <c r="M6087" s="68" t="s">
        <v>1960</v>
      </c>
      <c r="N6087" s="143">
        <f>IF(対応ガラス検索!$E$2="-","",IF(対応ガラス検索!$E$2&gt;=K6087,MAX($N$2:N6086)+1,""))</f>
        <v>6086</v>
      </c>
      <c r="O6087" s="143">
        <f>IF(対応ガラス検索!$E$2="-","",IF(L6087&lt;=0.65,MAX($O$2:O6086)+1,""))</f>
        <v>3484</v>
      </c>
      <c r="P6087" s="144"/>
      <c r="Q6087" s="145"/>
    </row>
    <row r="6088" spans="1:17" x14ac:dyDescent="0.4">
      <c r="A6088" s="68">
        <v>6087</v>
      </c>
      <c r="B6088" s="68" t="s">
        <v>2301</v>
      </c>
      <c r="C6088" s="68" t="s">
        <v>2305</v>
      </c>
      <c r="D6088" s="68" t="s">
        <v>2170</v>
      </c>
      <c r="E6088" s="68" t="s">
        <v>2167</v>
      </c>
      <c r="F6088" s="68" t="s">
        <v>2168</v>
      </c>
      <c r="G6088" s="68" t="s">
        <v>1965</v>
      </c>
      <c r="H6088" s="68" t="s">
        <v>1966</v>
      </c>
      <c r="I6088" s="68">
        <v>15</v>
      </c>
      <c r="J6088" s="68" t="s">
        <v>2268</v>
      </c>
      <c r="K6088" s="68">
        <v>0.53</v>
      </c>
      <c r="L6088" s="68">
        <v>0.31</v>
      </c>
      <c r="M6088" s="68" t="s">
        <v>1960</v>
      </c>
      <c r="N6088" s="143">
        <f>IF(対応ガラス検索!$E$2="-","",IF(対応ガラス検索!$E$2&gt;=K6088,MAX($N$2:N6087)+1,""))</f>
        <v>6087</v>
      </c>
      <c r="O6088" s="143">
        <f>IF(対応ガラス検索!$E$2="-","",IF(L6088&lt;=0.65,MAX($O$2:O6087)+1,""))</f>
        <v>3485</v>
      </c>
      <c r="P6088" s="144"/>
      <c r="Q6088" s="145"/>
    </row>
    <row r="6089" spans="1:17" x14ac:dyDescent="0.4">
      <c r="A6089" s="68">
        <v>6088</v>
      </c>
      <c r="B6089" s="68" t="s">
        <v>2301</v>
      </c>
      <c r="C6089" s="68" t="s">
        <v>2305</v>
      </c>
      <c r="D6089" s="68" t="s">
        <v>2171</v>
      </c>
      <c r="E6089" s="68" t="s">
        <v>2172</v>
      </c>
      <c r="F6089" s="68" t="s">
        <v>2173</v>
      </c>
      <c r="G6089" s="68" t="s">
        <v>1958</v>
      </c>
      <c r="H6089" s="68" t="s">
        <v>1959</v>
      </c>
      <c r="I6089" s="68">
        <v>15</v>
      </c>
      <c r="J6089" s="68" t="s">
        <v>2268</v>
      </c>
      <c r="K6089" s="68">
        <v>0.54</v>
      </c>
      <c r="L6089" s="68">
        <v>0.3</v>
      </c>
      <c r="M6089" s="68" t="s">
        <v>1960</v>
      </c>
      <c r="N6089" s="143">
        <f>IF(対応ガラス検索!$E$2="-","",IF(対応ガラス検索!$E$2&gt;=K6089,MAX($N$2:N6088)+1,""))</f>
        <v>6088</v>
      </c>
      <c r="O6089" s="143">
        <f>IF(対応ガラス検索!$E$2="-","",IF(L6089&lt;=0.65,MAX($O$2:O6088)+1,""))</f>
        <v>3486</v>
      </c>
      <c r="P6089" s="144"/>
      <c r="Q6089" s="145"/>
    </row>
    <row r="6090" spans="1:17" x14ac:dyDescent="0.4">
      <c r="A6090" s="68">
        <v>6089</v>
      </c>
      <c r="B6090" s="68" t="s">
        <v>2301</v>
      </c>
      <c r="C6090" s="68" t="s">
        <v>2305</v>
      </c>
      <c r="D6090" s="68" t="s">
        <v>2174</v>
      </c>
      <c r="E6090" s="68" t="s">
        <v>2175</v>
      </c>
      <c r="F6090" s="68" t="s">
        <v>2176</v>
      </c>
      <c r="G6090" s="68" t="s">
        <v>1958</v>
      </c>
      <c r="H6090" s="68" t="s">
        <v>1959</v>
      </c>
      <c r="I6090" s="68">
        <v>14</v>
      </c>
      <c r="J6090" s="68" t="s">
        <v>2268</v>
      </c>
      <c r="K6090" s="68">
        <v>0.53</v>
      </c>
      <c r="L6090" s="68">
        <v>0.3</v>
      </c>
      <c r="M6090" s="68" t="s">
        <v>1960</v>
      </c>
      <c r="N6090" s="143">
        <f>IF(対応ガラス検索!$E$2="-","",IF(対応ガラス検索!$E$2&gt;=K6090,MAX($N$2:N6089)+1,""))</f>
        <v>6089</v>
      </c>
      <c r="O6090" s="143">
        <f>IF(対応ガラス検索!$E$2="-","",IF(L6090&lt;=0.65,MAX($O$2:O6089)+1,""))</f>
        <v>3487</v>
      </c>
      <c r="P6090" s="144"/>
      <c r="Q6090" s="145"/>
    </row>
    <row r="6091" spans="1:17" x14ac:dyDescent="0.4">
      <c r="A6091" s="68">
        <v>6090</v>
      </c>
      <c r="B6091" s="68" t="s">
        <v>2301</v>
      </c>
      <c r="C6091" s="68" t="s">
        <v>2305</v>
      </c>
      <c r="D6091" s="68" t="s">
        <v>2177</v>
      </c>
      <c r="E6091" s="68" t="s">
        <v>2178</v>
      </c>
      <c r="F6091" s="68" t="s">
        <v>2179</v>
      </c>
      <c r="G6091" s="68" t="s">
        <v>1958</v>
      </c>
      <c r="H6091" s="68" t="s">
        <v>1959</v>
      </c>
      <c r="I6091" s="68">
        <v>14</v>
      </c>
      <c r="J6091" s="68" t="s">
        <v>2268</v>
      </c>
      <c r="K6091" s="68">
        <v>0.53</v>
      </c>
      <c r="L6091" s="68">
        <v>0.3</v>
      </c>
      <c r="M6091" s="68" t="s">
        <v>2002</v>
      </c>
      <c r="N6091" s="143">
        <f>IF(対応ガラス検索!$E$2="-","",IF(対応ガラス検索!$E$2&gt;=K6091,MAX($N$2:N6090)+1,""))</f>
        <v>6090</v>
      </c>
      <c r="O6091" s="143">
        <f>IF(対応ガラス検索!$E$2="-","",IF(L6091&lt;=0.65,MAX($O$2:O6090)+1,""))</f>
        <v>3488</v>
      </c>
      <c r="P6091" s="144"/>
      <c r="Q6091" s="145"/>
    </row>
    <row r="6092" spans="1:17" x14ac:dyDescent="0.4">
      <c r="A6092" s="68">
        <v>6091</v>
      </c>
      <c r="B6092" s="68" t="s">
        <v>2301</v>
      </c>
      <c r="C6092" s="68" t="s">
        <v>2305</v>
      </c>
      <c r="D6092" s="68" t="s">
        <v>2180</v>
      </c>
      <c r="E6092" s="68" t="s">
        <v>2181</v>
      </c>
      <c r="F6092" s="68" t="s">
        <v>2182</v>
      </c>
      <c r="G6092" s="68" t="s">
        <v>1958</v>
      </c>
      <c r="H6092" s="68" t="s">
        <v>1959</v>
      </c>
      <c r="I6092" s="68">
        <v>15</v>
      </c>
      <c r="J6092" s="68" t="s">
        <v>2268</v>
      </c>
      <c r="K6092" s="68">
        <v>0.54</v>
      </c>
      <c r="L6092" s="68">
        <v>0.3</v>
      </c>
      <c r="M6092" s="68" t="s">
        <v>1960</v>
      </c>
      <c r="N6092" s="143">
        <f>IF(対応ガラス検索!$E$2="-","",IF(対応ガラス検索!$E$2&gt;=K6092,MAX($N$2:N6091)+1,""))</f>
        <v>6091</v>
      </c>
      <c r="O6092" s="143">
        <f>IF(対応ガラス検索!$E$2="-","",IF(L6092&lt;=0.65,MAX($O$2:O6091)+1,""))</f>
        <v>3489</v>
      </c>
      <c r="P6092" s="144"/>
      <c r="Q6092" s="145"/>
    </row>
    <row r="6093" spans="1:17" x14ac:dyDescent="0.4">
      <c r="A6093" s="68">
        <v>6092</v>
      </c>
      <c r="B6093" s="68" t="s">
        <v>2301</v>
      </c>
      <c r="C6093" s="68" t="s">
        <v>2305</v>
      </c>
      <c r="D6093" s="68" t="s">
        <v>2183</v>
      </c>
      <c r="E6093" s="68" t="s">
        <v>2184</v>
      </c>
      <c r="F6093" s="68" t="s">
        <v>2185</v>
      </c>
      <c r="G6093" s="68" t="s">
        <v>1958</v>
      </c>
      <c r="H6093" s="68" t="s">
        <v>1959</v>
      </c>
      <c r="I6093" s="68">
        <v>15</v>
      </c>
      <c r="J6093" s="68" t="s">
        <v>2268</v>
      </c>
      <c r="K6093" s="68">
        <v>0.54</v>
      </c>
      <c r="L6093" s="68">
        <v>0.3</v>
      </c>
      <c r="M6093" s="68" t="s">
        <v>1960</v>
      </c>
      <c r="N6093" s="143">
        <f>IF(対応ガラス検索!$E$2="-","",IF(対応ガラス検索!$E$2&gt;=K6093,MAX($N$2:N6092)+1,""))</f>
        <v>6092</v>
      </c>
      <c r="O6093" s="143">
        <f>IF(対応ガラス検索!$E$2="-","",IF(L6093&lt;=0.65,MAX($O$2:O6092)+1,""))</f>
        <v>3490</v>
      </c>
      <c r="P6093" s="144"/>
      <c r="Q6093" s="145"/>
    </row>
    <row r="6094" spans="1:17" x14ac:dyDescent="0.4">
      <c r="A6094" s="68">
        <v>6093</v>
      </c>
      <c r="B6094" s="68" t="s">
        <v>2301</v>
      </c>
      <c r="C6094" s="68" t="s">
        <v>2305</v>
      </c>
      <c r="D6094" s="68" t="s">
        <v>2186</v>
      </c>
      <c r="E6094" s="68" t="s">
        <v>2187</v>
      </c>
      <c r="F6094" s="68" t="s">
        <v>2188</v>
      </c>
      <c r="G6094" s="68" t="s">
        <v>1958</v>
      </c>
      <c r="H6094" s="68" t="s">
        <v>1959</v>
      </c>
      <c r="I6094" s="68">
        <v>14</v>
      </c>
      <c r="J6094" s="68" t="s">
        <v>2268</v>
      </c>
      <c r="K6094" s="68">
        <v>0.53</v>
      </c>
      <c r="L6094" s="68">
        <v>0.3</v>
      </c>
      <c r="M6094" s="68" t="s">
        <v>1960</v>
      </c>
      <c r="N6094" s="143">
        <f>IF(対応ガラス検索!$E$2="-","",IF(対応ガラス検索!$E$2&gt;=K6094,MAX($N$2:N6093)+1,""))</f>
        <v>6093</v>
      </c>
      <c r="O6094" s="143">
        <f>IF(対応ガラス検索!$E$2="-","",IF(L6094&lt;=0.65,MAX($O$2:O6093)+1,""))</f>
        <v>3491</v>
      </c>
      <c r="P6094" s="144"/>
      <c r="Q6094" s="145"/>
    </row>
    <row r="6095" spans="1:17" x14ac:dyDescent="0.4">
      <c r="A6095" s="68">
        <v>6094</v>
      </c>
      <c r="B6095" s="68" t="s">
        <v>2301</v>
      </c>
      <c r="C6095" s="68" t="s">
        <v>2305</v>
      </c>
      <c r="D6095" s="68" t="s">
        <v>2189</v>
      </c>
      <c r="E6095" s="68" t="s">
        <v>2190</v>
      </c>
      <c r="F6095" s="68" t="s">
        <v>2191</v>
      </c>
      <c r="G6095" s="68" t="s">
        <v>1958</v>
      </c>
      <c r="H6095" s="68" t="s">
        <v>1959</v>
      </c>
      <c r="I6095" s="68">
        <v>14</v>
      </c>
      <c r="J6095" s="68" t="s">
        <v>2268</v>
      </c>
      <c r="K6095" s="68">
        <v>0.53</v>
      </c>
      <c r="L6095" s="68">
        <v>0.3</v>
      </c>
      <c r="M6095" s="68" t="s">
        <v>1960</v>
      </c>
      <c r="N6095" s="143">
        <f>IF(対応ガラス検索!$E$2="-","",IF(対応ガラス検索!$E$2&gt;=K6095,MAX($N$2:N6094)+1,""))</f>
        <v>6094</v>
      </c>
      <c r="O6095" s="143">
        <f>IF(対応ガラス検索!$E$2="-","",IF(L6095&lt;=0.65,MAX($O$2:O6094)+1,""))</f>
        <v>3492</v>
      </c>
      <c r="P6095" s="144"/>
      <c r="Q6095" s="145"/>
    </row>
    <row r="6096" spans="1:17" x14ac:dyDescent="0.4">
      <c r="A6096" s="68">
        <v>6095</v>
      </c>
      <c r="B6096" s="68" t="s">
        <v>2301</v>
      </c>
      <c r="C6096" s="68" t="s">
        <v>2305</v>
      </c>
      <c r="D6096" s="68" t="s">
        <v>2192</v>
      </c>
      <c r="E6096" s="68" t="s">
        <v>2193</v>
      </c>
      <c r="F6096" s="68" t="s">
        <v>2153</v>
      </c>
      <c r="G6096" s="68" t="s">
        <v>1958</v>
      </c>
      <c r="H6096" s="68" t="s">
        <v>1959</v>
      </c>
      <c r="I6096" s="68">
        <v>10</v>
      </c>
      <c r="J6096" s="68" t="s">
        <v>2268</v>
      </c>
      <c r="K6096" s="68">
        <v>0.56999999999999995</v>
      </c>
      <c r="L6096" s="68">
        <v>0.28999999999999998</v>
      </c>
      <c r="M6096" s="68" t="s">
        <v>2002</v>
      </c>
      <c r="N6096" s="143">
        <f>IF(対応ガラス検索!$E$2="-","",IF(対応ガラス検索!$E$2&gt;=K6096,MAX($N$2:N6095)+1,""))</f>
        <v>6095</v>
      </c>
      <c r="O6096" s="143">
        <f>IF(対応ガラス検索!$E$2="-","",IF(L6096&lt;=0.65,MAX($O$2:O6095)+1,""))</f>
        <v>3493</v>
      </c>
      <c r="P6096" s="144"/>
      <c r="Q6096" s="145"/>
    </row>
    <row r="6097" spans="1:17" x14ac:dyDescent="0.4">
      <c r="A6097" s="68">
        <v>6096</v>
      </c>
      <c r="B6097" s="68" t="s">
        <v>2301</v>
      </c>
      <c r="C6097" s="68" t="s">
        <v>2305</v>
      </c>
      <c r="D6097" s="68" t="s">
        <v>2194</v>
      </c>
      <c r="E6097" s="68" t="s">
        <v>2195</v>
      </c>
      <c r="F6097" s="68" t="s">
        <v>2196</v>
      </c>
      <c r="G6097" s="68" t="s">
        <v>1962</v>
      </c>
      <c r="H6097" s="68" t="s">
        <v>1963</v>
      </c>
      <c r="I6097" s="68">
        <v>15</v>
      </c>
      <c r="J6097" s="68" t="s">
        <v>2268</v>
      </c>
      <c r="K6097" s="68">
        <v>0.54</v>
      </c>
      <c r="L6097" s="68">
        <v>0.31</v>
      </c>
      <c r="M6097" s="68" t="s">
        <v>1960</v>
      </c>
      <c r="N6097" s="143">
        <f>IF(対応ガラス検索!$E$2="-","",IF(対応ガラス検索!$E$2&gt;=K6097,MAX($N$2:N6096)+1,""))</f>
        <v>6096</v>
      </c>
      <c r="O6097" s="143">
        <f>IF(対応ガラス検索!$E$2="-","",IF(L6097&lt;=0.65,MAX($O$2:O6096)+1,""))</f>
        <v>3494</v>
      </c>
      <c r="P6097" s="144"/>
      <c r="Q6097" s="145"/>
    </row>
  </sheetData>
  <sheetProtection algorithmName="SHA-512" hashValue="EHUZAZ9i474Bdp2Rq6weG/x49Y6OeG93gjcRCj++xsr4Qyzz5Khb4cmUXHZsj4ogBqulgwD+0AYVPEY8Z3IvLg==" saltValue="WjD2ltUCUb1Yt5VBGJ84MQ==" spinCount="100000" sheet="1" objects="1" scenarios="1" autoFilter="0"/>
  <autoFilter ref="A1:O6097"/>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85"/>
  <sheetViews>
    <sheetView zoomScale="85" zoomScaleNormal="85" workbookViewId="0">
      <pane ySplit="1" topLeftCell="A38" activePane="bottomLeft" state="frozen"/>
      <selection activeCell="E54" sqref="E54"/>
      <selection pane="bottomLeft" activeCell="E54" sqref="E54"/>
    </sheetView>
  </sheetViews>
  <sheetFormatPr defaultColWidth="8.625" defaultRowHeight="15.75" x14ac:dyDescent="0.4"/>
  <cols>
    <col min="1" max="1" width="34" style="7" bestFit="1" customWidth="1"/>
    <col min="2" max="3" width="8.625" style="7"/>
    <col min="4" max="4" width="14.625" style="7" bestFit="1" customWidth="1"/>
    <col min="5" max="6" width="8.625" style="7"/>
    <col min="7" max="8" width="22.625" style="8" customWidth="1"/>
    <col min="9" max="16384" width="8.625" style="7"/>
  </cols>
  <sheetData>
    <row r="1" spans="1:8" x14ac:dyDescent="0.4">
      <c r="A1" s="7" t="s">
        <v>32</v>
      </c>
      <c r="B1" s="7" t="s">
        <v>43</v>
      </c>
      <c r="C1" s="7" t="s">
        <v>44</v>
      </c>
      <c r="D1" s="7" t="s">
        <v>45</v>
      </c>
      <c r="E1" s="7" t="s">
        <v>46</v>
      </c>
      <c r="F1" s="7" t="s">
        <v>47</v>
      </c>
      <c r="G1" s="8" t="s">
        <v>48</v>
      </c>
      <c r="H1" s="8" t="s">
        <v>49</v>
      </c>
    </row>
    <row r="2" spans="1:8" x14ac:dyDescent="0.4">
      <c r="A2" s="7" t="str">
        <f>B2&amp;C2&amp;D2&amp;F2</f>
        <v>窓リノベガラスP大（L）</v>
      </c>
      <c r="B2" s="7" t="s">
        <v>50</v>
      </c>
      <c r="C2" s="7" t="s">
        <v>51</v>
      </c>
      <c r="D2" s="7" t="s">
        <v>1668</v>
      </c>
      <c r="E2" s="7" t="s">
        <v>38</v>
      </c>
      <c r="F2" s="9" t="str">
        <f>IF(E2="L","大（L）",IF(E2="M","中（M）",IF(E2="S","小（S）",IF(E2="X","極小（X）",""))))</f>
        <v>大（L）</v>
      </c>
      <c r="G2" s="8">
        <v>48000</v>
      </c>
      <c r="H2" s="8">
        <v>48000</v>
      </c>
    </row>
    <row r="3" spans="1:8" x14ac:dyDescent="0.4">
      <c r="A3" s="7" t="str">
        <f t="shared" ref="A3:A66" si="0">B3&amp;C3&amp;D3&amp;F3</f>
        <v>窓リノベガラスP中（M）</v>
      </c>
      <c r="B3" s="7" t="s">
        <v>50</v>
      </c>
      <c r="C3" s="7" t="s">
        <v>51</v>
      </c>
      <c r="D3" s="7" t="s">
        <v>1669</v>
      </c>
      <c r="E3" s="7" t="s">
        <v>39</v>
      </c>
      <c r="F3" s="9" t="str">
        <f t="shared" ref="F3:F66" si="1">IF(E3="L","大（L）",IF(E3="M","中（M）",IF(E3="S","小（S）",IF(E3="X","極小（X）",""))))</f>
        <v>中（M）</v>
      </c>
      <c r="G3" s="8">
        <v>30000</v>
      </c>
      <c r="H3" s="8">
        <v>30000</v>
      </c>
    </row>
    <row r="4" spans="1:8" x14ac:dyDescent="0.4">
      <c r="A4" s="7" t="str">
        <f t="shared" si="0"/>
        <v>窓リノベガラスP小（S）</v>
      </c>
      <c r="B4" s="7" t="s">
        <v>50</v>
      </c>
      <c r="C4" s="7" t="s">
        <v>51</v>
      </c>
      <c r="D4" s="7" t="s">
        <v>1670</v>
      </c>
      <c r="E4" s="7" t="s">
        <v>40</v>
      </c>
      <c r="F4" s="9" t="str">
        <f t="shared" si="1"/>
        <v>小（S）</v>
      </c>
      <c r="G4" s="8">
        <v>8000</v>
      </c>
      <c r="H4" s="8">
        <v>8000</v>
      </c>
    </row>
    <row r="5" spans="1:8" x14ac:dyDescent="0.4">
      <c r="A5" s="7" t="str">
        <f t="shared" si="0"/>
        <v>窓リノベガラスP極小（X）</v>
      </c>
      <c r="B5" s="7" t="s">
        <v>50</v>
      </c>
      <c r="C5" s="7" t="s">
        <v>51</v>
      </c>
      <c r="D5" s="7" t="s">
        <v>1668</v>
      </c>
      <c r="E5" s="7" t="s">
        <v>42</v>
      </c>
      <c r="F5" s="9" t="str">
        <f t="shared" si="1"/>
        <v>極小（X）</v>
      </c>
      <c r="G5" s="8">
        <v>8000</v>
      </c>
      <c r="H5" s="8">
        <v>8000</v>
      </c>
    </row>
    <row r="6" spans="1:8" x14ac:dyDescent="0.4">
      <c r="A6" s="7" t="str">
        <f t="shared" si="0"/>
        <v>窓リノベガラスS大（L）</v>
      </c>
      <c r="B6" s="7" t="s">
        <v>50</v>
      </c>
      <c r="C6" s="7" t="s">
        <v>51</v>
      </c>
      <c r="D6" s="7" t="s">
        <v>40</v>
      </c>
      <c r="E6" s="7" t="s">
        <v>38</v>
      </c>
      <c r="F6" s="9" t="str">
        <f t="shared" si="1"/>
        <v>大（L）</v>
      </c>
      <c r="G6" s="8">
        <v>32000</v>
      </c>
      <c r="H6" s="8">
        <v>32000</v>
      </c>
    </row>
    <row r="7" spans="1:8" x14ac:dyDescent="0.4">
      <c r="A7" s="7" t="str">
        <f t="shared" si="0"/>
        <v>窓リノベガラスS中（M）</v>
      </c>
      <c r="B7" s="7" t="s">
        <v>50</v>
      </c>
      <c r="C7" s="7" t="s">
        <v>51</v>
      </c>
      <c r="D7" s="7" t="s">
        <v>40</v>
      </c>
      <c r="E7" s="7" t="s">
        <v>39</v>
      </c>
      <c r="F7" s="9" t="str">
        <f t="shared" si="1"/>
        <v>中（M）</v>
      </c>
      <c r="G7" s="8">
        <v>21000</v>
      </c>
      <c r="H7" s="8">
        <v>21000</v>
      </c>
    </row>
    <row r="8" spans="1:8" x14ac:dyDescent="0.4">
      <c r="A8" s="7" t="str">
        <f t="shared" si="0"/>
        <v>窓リノベガラスS小（S）</v>
      </c>
      <c r="B8" s="7" t="s">
        <v>50</v>
      </c>
      <c r="C8" s="7" t="s">
        <v>51</v>
      </c>
      <c r="D8" s="7" t="s">
        <v>40</v>
      </c>
      <c r="E8" s="7" t="s">
        <v>40</v>
      </c>
      <c r="F8" s="9" t="str">
        <f t="shared" si="1"/>
        <v>小（S）</v>
      </c>
      <c r="G8" s="8">
        <v>5000</v>
      </c>
      <c r="H8" s="8">
        <v>5000</v>
      </c>
    </row>
    <row r="9" spans="1:8" x14ac:dyDescent="0.4">
      <c r="A9" s="7" t="str">
        <f t="shared" si="0"/>
        <v>窓リノベガラスS極小（X）</v>
      </c>
      <c r="B9" s="7" t="s">
        <v>50</v>
      </c>
      <c r="C9" s="7" t="s">
        <v>51</v>
      </c>
      <c r="D9" s="7" t="s">
        <v>40</v>
      </c>
      <c r="E9" s="7" t="s">
        <v>42</v>
      </c>
      <c r="F9" s="9" t="str">
        <f t="shared" si="1"/>
        <v>極小（X）</v>
      </c>
      <c r="G9" s="8">
        <v>5000</v>
      </c>
      <c r="H9" s="8">
        <v>5000</v>
      </c>
    </row>
    <row r="10" spans="1:8" x14ac:dyDescent="0.4">
      <c r="A10" s="7" t="str">
        <f t="shared" si="0"/>
        <v>窓リノベガラスA大（L）</v>
      </c>
      <c r="B10" s="7" t="s">
        <v>50</v>
      </c>
      <c r="C10" s="7" t="s">
        <v>51</v>
      </c>
      <c r="D10" s="7" t="s">
        <v>35</v>
      </c>
      <c r="E10" s="7" t="s">
        <v>38</v>
      </c>
      <c r="F10" s="9" t="str">
        <f t="shared" si="1"/>
        <v>大（L）</v>
      </c>
      <c r="G10" s="8">
        <v>26000</v>
      </c>
      <c r="H10" s="8">
        <v>26000</v>
      </c>
    </row>
    <row r="11" spans="1:8" x14ac:dyDescent="0.4">
      <c r="A11" s="7" t="str">
        <f t="shared" si="0"/>
        <v>窓リノベガラスA中（M）</v>
      </c>
      <c r="B11" s="7" t="s">
        <v>50</v>
      </c>
      <c r="C11" s="7" t="s">
        <v>51</v>
      </c>
      <c r="D11" s="7" t="s">
        <v>35</v>
      </c>
      <c r="E11" s="7" t="s">
        <v>39</v>
      </c>
      <c r="F11" s="9" t="str">
        <f t="shared" si="1"/>
        <v>中（M）</v>
      </c>
      <c r="G11" s="8">
        <v>17000</v>
      </c>
      <c r="H11" s="8">
        <v>17000</v>
      </c>
    </row>
    <row r="12" spans="1:8" x14ac:dyDescent="0.4">
      <c r="A12" s="7" t="str">
        <f t="shared" si="0"/>
        <v>窓リノベガラスA小（S）</v>
      </c>
      <c r="B12" s="7" t="s">
        <v>50</v>
      </c>
      <c r="C12" s="7" t="s">
        <v>51</v>
      </c>
      <c r="D12" s="7" t="s">
        <v>35</v>
      </c>
      <c r="E12" s="7" t="s">
        <v>40</v>
      </c>
      <c r="F12" s="9" t="str">
        <f t="shared" si="1"/>
        <v>小（S）</v>
      </c>
      <c r="G12" s="8">
        <v>4000</v>
      </c>
      <c r="H12" s="8">
        <v>4000</v>
      </c>
    </row>
    <row r="13" spans="1:8" x14ac:dyDescent="0.4">
      <c r="A13" s="7" t="str">
        <f t="shared" si="0"/>
        <v>窓リノベガラスA極小（X）</v>
      </c>
      <c r="B13" s="7" t="s">
        <v>50</v>
      </c>
      <c r="C13" s="7" t="s">
        <v>51</v>
      </c>
      <c r="D13" s="7" t="s">
        <v>35</v>
      </c>
      <c r="E13" s="7" t="s">
        <v>42</v>
      </c>
      <c r="F13" s="9" t="str">
        <f t="shared" si="1"/>
        <v>極小（X）</v>
      </c>
      <c r="G13" s="8">
        <v>4000</v>
      </c>
      <c r="H13" s="8">
        <v>4000</v>
      </c>
    </row>
    <row r="14" spans="1:8" x14ac:dyDescent="0.4">
      <c r="A14" s="7" t="str">
        <f t="shared" si="0"/>
        <v>窓リノベ内窓P大（L）</v>
      </c>
      <c r="B14" s="7" t="s">
        <v>50</v>
      </c>
      <c r="C14" s="7" t="s">
        <v>52</v>
      </c>
      <c r="D14" s="7" t="s">
        <v>1668</v>
      </c>
      <c r="E14" s="7" t="s">
        <v>38</v>
      </c>
      <c r="F14" s="9" t="str">
        <f t="shared" si="1"/>
        <v>大（L）</v>
      </c>
      <c r="G14" s="8">
        <v>124000</v>
      </c>
      <c r="H14" s="8">
        <v>124000</v>
      </c>
    </row>
    <row r="15" spans="1:8" x14ac:dyDescent="0.4">
      <c r="A15" s="7" t="str">
        <f t="shared" si="0"/>
        <v>窓リノベ内窓P中（M）</v>
      </c>
      <c r="B15" s="7" t="s">
        <v>50</v>
      </c>
      <c r="C15" s="7" t="s">
        <v>52</v>
      </c>
      <c r="D15" s="7" t="s">
        <v>1668</v>
      </c>
      <c r="E15" s="7" t="s">
        <v>39</v>
      </c>
      <c r="F15" s="9" t="str">
        <f t="shared" si="1"/>
        <v>中（M）</v>
      </c>
      <c r="G15" s="8">
        <v>84000</v>
      </c>
      <c r="H15" s="8">
        <v>84000</v>
      </c>
    </row>
    <row r="16" spans="1:8" x14ac:dyDescent="0.4">
      <c r="A16" s="7" t="str">
        <f t="shared" si="0"/>
        <v>窓リノベ内窓P小（S）</v>
      </c>
      <c r="B16" s="7" t="s">
        <v>50</v>
      </c>
      <c r="C16" s="7" t="s">
        <v>52</v>
      </c>
      <c r="D16" s="7" t="s">
        <v>1669</v>
      </c>
      <c r="E16" s="7" t="s">
        <v>40</v>
      </c>
      <c r="F16" s="9" t="str">
        <f t="shared" si="1"/>
        <v>小（S）</v>
      </c>
      <c r="G16" s="8">
        <v>53000</v>
      </c>
      <c r="H16" s="8">
        <v>53000</v>
      </c>
    </row>
    <row r="17" spans="1:8" x14ac:dyDescent="0.4">
      <c r="A17" s="7" t="str">
        <f t="shared" si="0"/>
        <v>窓リノベ内窓P極小（X）</v>
      </c>
      <c r="B17" s="7" t="s">
        <v>50</v>
      </c>
      <c r="C17" s="7" t="s">
        <v>52</v>
      </c>
      <c r="D17" s="7" t="s">
        <v>1668</v>
      </c>
      <c r="E17" s="7" t="s">
        <v>42</v>
      </c>
      <c r="F17" s="9" t="str">
        <f t="shared" si="1"/>
        <v>極小（X）</v>
      </c>
      <c r="G17" s="8">
        <v>53000</v>
      </c>
      <c r="H17" s="8">
        <v>53000</v>
      </c>
    </row>
    <row r="18" spans="1:8" x14ac:dyDescent="0.4">
      <c r="A18" s="7" t="str">
        <f t="shared" si="0"/>
        <v>窓リノベ内窓S大（L）</v>
      </c>
      <c r="B18" s="7" t="s">
        <v>50</v>
      </c>
      <c r="C18" s="7" t="s">
        <v>52</v>
      </c>
      <c r="D18" s="7" t="s">
        <v>40</v>
      </c>
      <c r="E18" s="7" t="s">
        <v>38</v>
      </c>
      <c r="F18" s="9" t="str">
        <f t="shared" si="1"/>
        <v>大（L）</v>
      </c>
      <c r="G18" s="8">
        <v>84000</v>
      </c>
      <c r="H18" s="8">
        <v>84000</v>
      </c>
    </row>
    <row r="19" spans="1:8" x14ac:dyDescent="0.4">
      <c r="A19" s="7" t="str">
        <f t="shared" si="0"/>
        <v>窓リノベ内窓S中（M）</v>
      </c>
      <c r="B19" s="7" t="s">
        <v>50</v>
      </c>
      <c r="C19" s="7" t="s">
        <v>52</v>
      </c>
      <c r="D19" s="7" t="s">
        <v>40</v>
      </c>
      <c r="E19" s="7" t="s">
        <v>39</v>
      </c>
      <c r="F19" s="9" t="str">
        <f t="shared" si="1"/>
        <v>中（M）</v>
      </c>
      <c r="G19" s="8">
        <v>57000</v>
      </c>
      <c r="H19" s="8">
        <v>57000</v>
      </c>
    </row>
    <row r="20" spans="1:8" x14ac:dyDescent="0.4">
      <c r="A20" s="7" t="str">
        <f t="shared" si="0"/>
        <v>窓リノベ内窓S小（S）</v>
      </c>
      <c r="B20" s="7" t="s">
        <v>50</v>
      </c>
      <c r="C20" s="7" t="s">
        <v>52</v>
      </c>
      <c r="D20" s="7" t="s">
        <v>40</v>
      </c>
      <c r="E20" s="7" t="s">
        <v>40</v>
      </c>
      <c r="F20" s="9" t="str">
        <f t="shared" si="1"/>
        <v>小（S）</v>
      </c>
      <c r="G20" s="8">
        <v>36000</v>
      </c>
      <c r="H20" s="8">
        <v>36000</v>
      </c>
    </row>
    <row r="21" spans="1:8" x14ac:dyDescent="0.4">
      <c r="A21" s="7" t="str">
        <f t="shared" si="0"/>
        <v>窓リノベ内窓S極小（X）</v>
      </c>
      <c r="B21" s="7" t="s">
        <v>50</v>
      </c>
      <c r="C21" s="7" t="s">
        <v>52</v>
      </c>
      <c r="D21" s="7" t="s">
        <v>40</v>
      </c>
      <c r="E21" s="7" t="s">
        <v>42</v>
      </c>
      <c r="F21" s="9" t="str">
        <f t="shared" si="1"/>
        <v>極小（X）</v>
      </c>
      <c r="G21" s="8">
        <v>36000</v>
      </c>
      <c r="H21" s="8">
        <v>36000</v>
      </c>
    </row>
    <row r="22" spans="1:8" x14ac:dyDescent="0.4">
      <c r="A22" s="7" t="str">
        <f t="shared" si="0"/>
        <v>窓リノベ内窓A大（L）</v>
      </c>
      <c r="B22" s="7" t="s">
        <v>50</v>
      </c>
      <c r="C22" s="7" t="s">
        <v>52</v>
      </c>
      <c r="D22" s="7" t="s">
        <v>35</v>
      </c>
      <c r="E22" s="7" t="s">
        <v>38</v>
      </c>
      <c r="F22" s="9" t="str">
        <f t="shared" si="1"/>
        <v>大（L）</v>
      </c>
      <c r="G22" s="8">
        <v>69000</v>
      </c>
      <c r="H22" s="8">
        <v>69000</v>
      </c>
    </row>
    <row r="23" spans="1:8" x14ac:dyDescent="0.4">
      <c r="A23" s="7" t="str">
        <f t="shared" si="0"/>
        <v>窓リノベ内窓A中（M）</v>
      </c>
      <c r="B23" s="7" t="s">
        <v>50</v>
      </c>
      <c r="C23" s="7" t="s">
        <v>52</v>
      </c>
      <c r="D23" s="7" t="s">
        <v>35</v>
      </c>
      <c r="E23" s="7" t="s">
        <v>39</v>
      </c>
      <c r="F23" s="9" t="str">
        <f t="shared" si="1"/>
        <v>中（M）</v>
      </c>
      <c r="G23" s="8">
        <v>47000</v>
      </c>
      <c r="H23" s="8">
        <v>47000</v>
      </c>
    </row>
    <row r="24" spans="1:8" x14ac:dyDescent="0.4">
      <c r="A24" s="7" t="str">
        <f t="shared" si="0"/>
        <v>窓リノベ内窓A小（S）</v>
      </c>
      <c r="B24" s="7" t="s">
        <v>50</v>
      </c>
      <c r="C24" s="7" t="s">
        <v>52</v>
      </c>
      <c r="D24" s="7" t="s">
        <v>35</v>
      </c>
      <c r="E24" s="7" t="s">
        <v>40</v>
      </c>
      <c r="F24" s="9" t="str">
        <f t="shared" si="1"/>
        <v>小（S）</v>
      </c>
      <c r="G24" s="8">
        <v>30000</v>
      </c>
      <c r="H24" s="8">
        <v>30000</v>
      </c>
    </row>
    <row r="25" spans="1:8" x14ac:dyDescent="0.4">
      <c r="A25" s="7" t="str">
        <f t="shared" si="0"/>
        <v>窓リノベ内窓A極小（X）</v>
      </c>
      <c r="B25" s="7" t="s">
        <v>50</v>
      </c>
      <c r="C25" s="7" t="s">
        <v>52</v>
      </c>
      <c r="D25" s="7" t="s">
        <v>35</v>
      </c>
      <c r="E25" s="7" t="s">
        <v>42</v>
      </c>
      <c r="F25" s="9" t="str">
        <f t="shared" si="1"/>
        <v>極小（X）</v>
      </c>
      <c r="G25" s="8">
        <v>30000</v>
      </c>
      <c r="H25" s="8">
        <v>30000</v>
      </c>
    </row>
    <row r="26" spans="1:8" x14ac:dyDescent="0.4">
      <c r="A26" s="7" t="str">
        <f t="shared" si="0"/>
        <v>窓リノベ外窓P大（L）</v>
      </c>
      <c r="B26" s="7" t="s">
        <v>50</v>
      </c>
      <c r="C26" s="7" t="s">
        <v>53</v>
      </c>
      <c r="D26" s="7" t="s">
        <v>1668</v>
      </c>
      <c r="E26" s="7" t="s">
        <v>38</v>
      </c>
      <c r="F26" s="9" t="str">
        <f t="shared" si="1"/>
        <v>大（L）</v>
      </c>
      <c r="G26" s="8">
        <v>183000</v>
      </c>
      <c r="H26" s="8">
        <v>221000</v>
      </c>
    </row>
    <row r="27" spans="1:8" x14ac:dyDescent="0.4">
      <c r="A27" s="7" t="str">
        <f t="shared" si="0"/>
        <v>窓リノベ外窓P中（M）</v>
      </c>
      <c r="B27" s="7" t="s">
        <v>50</v>
      </c>
      <c r="C27" s="7" t="s">
        <v>53</v>
      </c>
      <c r="D27" s="7" t="s">
        <v>1670</v>
      </c>
      <c r="E27" s="7" t="s">
        <v>39</v>
      </c>
      <c r="F27" s="9" t="str">
        <f t="shared" si="1"/>
        <v>中（M）</v>
      </c>
      <c r="G27" s="8">
        <v>136000</v>
      </c>
      <c r="H27" s="8">
        <v>151000</v>
      </c>
    </row>
    <row r="28" spans="1:8" x14ac:dyDescent="0.4">
      <c r="A28" s="7" t="str">
        <f t="shared" si="0"/>
        <v>窓リノベ外窓P小（S）</v>
      </c>
      <c r="B28" s="7" t="s">
        <v>50</v>
      </c>
      <c r="C28" s="7" t="s">
        <v>53</v>
      </c>
      <c r="D28" s="7" t="s">
        <v>1670</v>
      </c>
      <c r="E28" s="7" t="s">
        <v>40</v>
      </c>
      <c r="F28" s="9" t="str">
        <f t="shared" si="1"/>
        <v>小（S）</v>
      </c>
      <c r="G28" s="8">
        <v>91000</v>
      </c>
      <c r="H28" s="8">
        <v>93000</v>
      </c>
    </row>
    <row r="29" spans="1:8" x14ac:dyDescent="0.4">
      <c r="A29" s="7" t="str">
        <f t="shared" si="0"/>
        <v>窓リノベ外窓P極小（X）</v>
      </c>
      <c r="B29" s="7" t="s">
        <v>50</v>
      </c>
      <c r="C29" s="7" t="s">
        <v>53</v>
      </c>
      <c r="D29" s="7" t="s">
        <v>1669</v>
      </c>
      <c r="E29" s="7" t="s">
        <v>42</v>
      </c>
      <c r="F29" s="9" t="str">
        <f t="shared" si="1"/>
        <v>極小（X）</v>
      </c>
      <c r="G29" s="8">
        <v>91000</v>
      </c>
      <c r="H29" s="8">
        <v>93000</v>
      </c>
    </row>
    <row r="30" spans="1:8" x14ac:dyDescent="0.4">
      <c r="A30" s="7" t="str">
        <f t="shared" si="0"/>
        <v>窓リノベ外窓S大（L）</v>
      </c>
      <c r="B30" s="7" t="s">
        <v>50</v>
      </c>
      <c r="C30" s="7" t="s">
        <v>53</v>
      </c>
      <c r="D30" s="7" t="s">
        <v>40</v>
      </c>
      <c r="E30" s="7" t="s">
        <v>38</v>
      </c>
      <c r="F30" s="9" t="str">
        <f t="shared" si="1"/>
        <v>大（L）</v>
      </c>
      <c r="G30" s="8">
        <v>124000</v>
      </c>
      <c r="H30" s="8">
        <v>150000</v>
      </c>
    </row>
    <row r="31" spans="1:8" x14ac:dyDescent="0.4">
      <c r="A31" s="7" t="str">
        <f t="shared" si="0"/>
        <v>窓リノベ外窓S中（M）</v>
      </c>
      <c r="B31" s="7" t="s">
        <v>50</v>
      </c>
      <c r="C31" s="7" t="s">
        <v>53</v>
      </c>
      <c r="D31" s="7" t="s">
        <v>40</v>
      </c>
      <c r="E31" s="7" t="s">
        <v>39</v>
      </c>
      <c r="F31" s="9" t="str">
        <f t="shared" si="1"/>
        <v>中（M）</v>
      </c>
      <c r="G31" s="8">
        <v>92000</v>
      </c>
      <c r="H31" s="8">
        <v>102000</v>
      </c>
    </row>
    <row r="32" spans="1:8" x14ac:dyDescent="0.4">
      <c r="A32" s="7" t="str">
        <f t="shared" si="0"/>
        <v>窓リノベ外窓S小（S）</v>
      </c>
      <c r="B32" s="7" t="s">
        <v>50</v>
      </c>
      <c r="C32" s="7" t="s">
        <v>53</v>
      </c>
      <c r="D32" s="7" t="s">
        <v>40</v>
      </c>
      <c r="E32" s="7" t="s">
        <v>40</v>
      </c>
      <c r="F32" s="9" t="str">
        <f t="shared" si="1"/>
        <v>小（S）</v>
      </c>
      <c r="G32" s="8">
        <v>62000</v>
      </c>
      <c r="H32" s="8">
        <v>63000</v>
      </c>
    </row>
    <row r="33" spans="1:8" x14ac:dyDescent="0.4">
      <c r="A33" s="7" t="str">
        <f t="shared" si="0"/>
        <v>窓リノベ外窓S極小（X）</v>
      </c>
      <c r="B33" s="7" t="s">
        <v>50</v>
      </c>
      <c r="C33" s="7" t="s">
        <v>53</v>
      </c>
      <c r="D33" s="7" t="s">
        <v>40</v>
      </c>
      <c r="E33" s="7" t="s">
        <v>42</v>
      </c>
      <c r="F33" s="9" t="str">
        <f t="shared" si="1"/>
        <v>極小（X）</v>
      </c>
      <c r="G33" s="8">
        <v>62000</v>
      </c>
      <c r="H33" s="8">
        <v>63000</v>
      </c>
    </row>
    <row r="34" spans="1:8" x14ac:dyDescent="0.4">
      <c r="A34" s="7" t="str">
        <f t="shared" si="0"/>
        <v>窓リノベ外窓A大（L）</v>
      </c>
      <c r="B34" s="7" t="s">
        <v>50</v>
      </c>
      <c r="C34" s="7" t="s">
        <v>53</v>
      </c>
      <c r="D34" s="7" t="s">
        <v>35</v>
      </c>
      <c r="E34" s="7" t="s">
        <v>38</v>
      </c>
      <c r="F34" s="9" t="str">
        <f t="shared" si="1"/>
        <v>大（L）</v>
      </c>
      <c r="G34" s="8">
        <v>102000</v>
      </c>
      <c r="H34" s="8">
        <v>123000</v>
      </c>
    </row>
    <row r="35" spans="1:8" x14ac:dyDescent="0.4">
      <c r="A35" s="7" t="str">
        <f t="shared" si="0"/>
        <v>窓リノベ外窓A中（M）</v>
      </c>
      <c r="B35" s="7" t="s">
        <v>50</v>
      </c>
      <c r="C35" s="7" t="s">
        <v>53</v>
      </c>
      <c r="D35" s="7" t="s">
        <v>35</v>
      </c>
      <c r="E35" s="7" t="s">
        <v>39</v>
      </c>
      <c r="F35" s="9" t="str">
        <f t="shared" si="1"/>
        <v>中（M）</v>
      </c>
      <c r="G35" s="8">
        <v>76000</v>
      </c>
      <c r="H35" s="8">
        <v>84000</v>
      </c>
    </row>
    <row r="36" spans="1:8" x14ac:dyDescent="0.4">
      <c r="A36" s="7" t="str">
        <f t="shared" si="0"/>
        <v>窓リノベ外窓A小（S）</v>
      </c>
      <c r="B36" s="7" t="s">
        <v>50</v>
      </c>
      <c r="C36" s="7" t="s">
        <v>53</v>
      </c>
      <c r="D36" s="7" t="s">
        <v>35</v>
      </c>
      <c r="E36" s="7" t="s">
        <v>40</v>
      </c>
      <c r="F36" s="9" t="str">
        <f t="shared" si="1"/>
        <v>小（S）</v>
      </c>
      <c r="G36" s="8">
        <v>51000</v>
      </c>
      <c r="H36" s="8">
        <v>52000</v>
      </c>
    </row>
    <row r="37" spans="1:8" x14ac:dyDescent="0.4">
      <c r="A37" s="7" t="str">
        <f t="shared" si="0"/>
        <v>窓リノベ外窓A極小（X）</v>
      </c>
      <c r="B37" s="7" t="s">
        <v>50</v>
      </c>
      <c r="C37" s="7" t="s">
        <v>53</v>
      </c>
      <c r="D37" s="7" t="s">
        <v>35</v>
      </c>
      <c r="E37" s="7" t="s">
        <v>42</v>
      </c>
      <c r="F37" s="9" t="str">
        <f t="shared" si="1"/>
        <v>極小（X）</v>
      </c>
      <c r="G37" s="8">
        <v>51000</v>
      </c>
      <c r="H37" s="8">
        <v>52000</v>
      </c>
    </row>
    <row r="38" spans="1:8" x14ac:dyDescent="0.4">
      <c r="A38" s="7" t="str">
        <f t="shared" si="0"/>
        <v>窓リノベ外窓B大（L）</v>
      </c>
      <c r="B38" s="7" t="s">
        <v>50</v>
      </c>
      <c r="C38" s="7" t="s">
        <v>53</v>
      </c>
      <c r="D38" s="7" t="s">
        <v>36</v>
      </c>
      <c r="E38" s="7" t="s">
        <v>38</v>
      </c>
      <c r="F38" s="9" t="str">
        <f t="shared" si="1"/>
        <v>大（L）</v>
      </c>
      <c r="H38" s="8">
        <v>89000</v>
      </c>
    </row>
    <row r="39" spans="1:8" x14ac:dyDescent="0.4">
      <c r="A39" s="7" t="str">
        <f t="shared" si="0"/>
        <v>窓リノベ外窓B中（M）</v>
      </c>
      <c r="B39" s="7" t="s">
        <v>50</v>
      </c>
      <c r="C39" s="7" t="s">
        <v>53</v>
      </c>
      <c r="D39" s="7" t="s">
        <v>36</v>
      </c>
      <c r="E39" s="7" t="s">
        <v>39</v>
      </c>
      <c r="F39" s="9" t="str">
        <f t="shared" si="1"/>
        <v>中（M）</v>
      </c>
      <c r="H39" s="8">
        <v>61000</v>
      </c>
    </row>
    <row r="40" spans="1:8" x14ac:dyDescent="0.4">
      <c r="A40" s="7" t="str">
        <f t="shared" si="0"/>
        <v>窓リノベ外窓B小（S）</v>
      </c>
      <c r="B40" s="7" t="s">
        <v>50</v>
      </c>
      <c r="C40" s="7" t="s">
        <v>53</v>
      </c>
      <c r="D40" s="7" t="s">
        <v>36</v>
      </c>
      <c r="E40" s="7" t="s">
        <v>40</v>
      </c>
      <c r="F40" s="9" t="str">
        <f t="shared" si="1"/>
        <v>小（S）</v>
      </c>
      <c r="H40" s="8">
        <v>38000</v>
      </c>
    </row>
    <row r="41" spans="1:8" x14ac:dyDescent="0.4">
      <c r="A41" s="7" t="str">
        <f t="shared" si="0"/>
        <v>窓リノベ外窓B極小（X）</v>
      </c>
      <c r="B41" s="7" t="s">
        <v>50</v>
      </c>
      <c r="C41" s="7" t="s">
        <v>53</v>
      </c>
      <c r="D41" s="7" t="s">
        <v>36</v>
      </c>
      <c r="E41" s="7" t="s">
        <v>42</v>
      </c>
      <c r="F41" s="9" t="str">
        <f t="shared" si="1"/>
        <v>極小（X）</v>
      </c>
      <c r="H41" s="8">
        <v>38000</v>
      </c>
    </row>
    <row r="42" spans="1:8" x14ac:dyDescent="0.4">
      <c r="A42" s="7" t="str">
        <f t="shared" si="0"/>
        <v>こどもエコガラスZEHレベル大（L）</v>
      </c>
      <c r="B42" s="7" t="s">
        <v>54</v>
      </c>
      <c r="C42" s="7" t="s">
        <v>51</v>
      </c>
      <c r="D42" s="7" t="s">
        <v>55</v>
      </c>
      <c r="E42" s="7" t="s">
        <v>38</v>
      </c>
      <c r="F42" s="9" t="str">
        <f t="shared" si="1"/>
        <v>大（L）</v>
      </c>
      <c r="G42" s="8">
        <v>12000</v>
      </c>
      <c r="H42" s="8">
        <v>12000</v>
      </c>
    </row>
    <row r="43" spans="1:8" x14ac:dyDescent="0.4">
      <c r="A43" s="7" t="str">
        <f t="shared" si="0"/>
        <v>こどもエコガラスZEHレベル中（M）</v>
      </c>
      <c r="B43" s="7" t="s">
        <v>54</v>
      </c>
      <c r="C43" s="7" t="s">
        <v>51</v>
      </c>
      <c r="D43" s="7" t="s">
        <v>55</v>
      </c>
      <c r="E43" s="7" t="s">
        <v>39</v>
      </c>
      <c r="F43" s="9" t="str">
        <f t="shared" si="1"/>
        <v>中（M）</v>
      </c>
      <c r="G43" s="8">
        <v>9000</v>
      </c>
      <c r="H43" s="8">
        <v>9000</v>
      </c>
    </row>
    <row r="44" spans="1:8" x14ac:dyDescent="0.4">
      <c r="A44" s="7" t="str">
        <f t="shared" si="0"/>
        <v>こどもエコガラスZEHレベル小（S）</v>
      </c>
      <c r="B44" s="7" t="s">
        <v>54</v>
      </c>
      <c r="C44" s="7" t="s">
        <v>51</v>
      </c>
      <c r="D44" s="7" t="s">
        <v>55</v>
      </c>
      <c r="E44" s="7" t="s">
        <v>40</v>
      </c>
      <c r="F44" s="9" t="str">
        <f t="shared" si="1"/>
        <v>小（S）</v>
      </c>
      <c r="G44" s="8">
        <v>3000</v>
      </c>
      <c r="H44" s="8">
        <v>3000</v>
      </c>
    </row>
    <row r="45" spans="1:8" x14ac:dyDescent="0.4">
      <c r="A45" s="7" t="str">
        <f t="shared" si="0"/>
        <v>こどもエコガラス省エネ基準レベル大（L）</v>
      </c>
      <c r="B45" s="7" t="s">
        <v>54</v>
      </c>
      <c r="C45" s="7" t="s">
        <v>51</v>
      </c>
      <c r="D45" s="7" t="s">
        <v>56</v>
      </c>
      <c r="E45" s="7" t="s">
        <v>38</v>
      </c>
      <c r="F45" s="9" t="str">
        <f t="shared" si="1"/>
        <v>大（L）</v>
      </c>
      <c r="G45" s="8">
        <v>9000</v>
      </c>
      <c r="H45" s="8">
        <v>9000</v>
      </c>
    </row>
    <row r="46" spans="1:8" x14ac:dyDescent="0.4">
      <c r="A46" s="7" t="str">
        <f t="shared" si="0"/>
        <v>こどもエコガラス省エネ基準レベル中（M）</v>
      </c>
      <c r="B46" s="7" t="s">
        <v>54</v>
      </c>
      <c r="C46" s="7" t="s">
        <v>51</v>
      </c>
      <c r="D46" s="7" t="s">
        <v>56</v>
      </c>
      <c r="E46" s="7" t="s">
        <v>39</v>
      </c>
      <c r="F46" s="9" t="str">
        <f t="shared" si="1"/>
        <v>中（M）</v>
      </c>
      <c r="G46" s="8">
        <v>6000</v>
      </c>
      <c r="H46" s="8">
        <v>6000</v>
      </c>
    </row>
    <row r="47" spans="1:8" x14ac:dyDescent="0.4">
      <c r="A47" s="7" t="str">
        <f t="shared" si="0"/>
        <v>こどもエコガラス省エネ基準レベル小（S）</v>
      </c>
      <c r="B47" s="7" t="s">
        <v>54</v>
      </c>
      <c r="C47" s="7" t="s">
        <v>51</v>
      </c>
      <c r="D47" s="7" t="s">
        <v>56</v>
      </c>
      <c r="E47" s="7" t="s">
        <v>40</v>
      </c>
      <c r="F47" s="9" t="str">
        <f t="shared" si="1"/>
        <v>小（S）</v>
      </c>
      <c r="G47" s="8">
        <v>3000</v>
      </c>
      <c r="H47" s="8">
        <v>3000</v>
      </c>
    </row>
    <row r="48" spans="1:8" x14ac:dyDescent="0.4">
      <c r="A48" s="7" t="str">
        <f t="shared" si="0"/>
        <v>こどもエコ内窓ZEHレベル大（L）</v>
      </c>
      <c r="B48" s="7" t="s">
        <v>54</v>
      </c>
      <c r="C48" s="7" t="s">
        <v>52</v>
      </c>
      <c r="D48" s="7" t="s">
        <v>55</v>
      </c>
      <c r="E48" s="7" t="s">
        <v>38</v>
      </c>
      <c r="F48" s="9" t="str">
        <f t="shared" si="1"/>
        <v>大（L）</v>
      </c>
      <c r="G48" s="8">
        <v>31000</v>
      </c>
      <c r="H48" s="8">
        <v>31000</v>
      </c>
    </row>
    <row r="49" spans="1:8" x14ac:dyDescent="0.4">
      <c r="A49" s="7" t="str">
        <f t="shared" si="0"/>
        <v>こどもエコ内窓ZEHレベル中（M）</v>
      </c>
      <c r="B49" s="7" t="s">
        <v>54</v>
      </c>
      <c r="C49" s="7" t="s">
        <v>52</v>
      </c>
      <c r="D49" s="7" t="s">
        <v>55</v>
      </c>
      <c r="E49" s="7" t="s">
        <v>39</v>
      </c>
      <c r="F49" s="9" t="str">
        <f t="shared" si="1"/>
        <v>中（M）</v>
      </c>
      <c r="G49" s="8">
        <v>24000</v>
      </c>
      <c r="H49" s="8">
        <v>24000</v>
      </c>
    </row>
    <row r="50" spans="1:8" x14ac:dyDescent="0.4">
      <c r="A50" s="7" t="str">
        <f t="shared" si="0"/>
        <v>こどもエコ内窓ZEHレベル小（S）</v>
      </c>
      <c r="B50" s="7" t="s">
        <v>54</v>
      </c>
      <c r="C50" s="7" t="s">
        <v>52</v>
      </c>
      <c r="D50" s="7" t="s">
        <v>55</v>
      </c>
      <c r="E50" s="7" t="s">
        <v>40</v>
      </c>
      <c r="F50" s="9" t="str">
        <f t="shared" si="1"/>
        <v>小（S）</v>
      </c>
      <c r="G50" s="8">
        <v>20000</v>
      </c>
      <c r="H50" s="8">
        <v>20000</v>
      </c>
    </row>
    <row r="51" spans="1:8" x14ac:dyDescent="0.4">
      <c r="A51" s="7" t="str">
        <f t="shared" si="0"/>
        <v>こどもエコ内窓省エネ基準レベル大（L）</v>
      </c>
      <c r="B51" s="7" t="s">
        <v>54</v>
      </c>
      <c r="C51" s="7" t="s">
        <v>52</v>
      </c>
      <c r="D51" s="7" t="s">
        <v>56</v>
      </c>
      <c r="E51" s="7" t="s">
        <v>38</v>
      </c>
      <c r="F51" s="9" t="str">
        <f t="shared" si="1"/>
        <v>大（L）</v>
      </c>
      <c r="G51" s="8">
        <v>23000</v>
      </c>
      <c r="H51" s="8">
        <v>23000</v>
      </c>
    </row>
    <row r="52" spans="1:8" x14ac:dyDescent="0.4">
      <c r="A52" s="7" t="str">
        <f t="shared" si="0"/>
        <v>こどもエコ内窓省エネ基準レベル中（M）</v>
      </c>
      <c r="B52" s="7" t="s">
        <v>54</v>
      </c>
      <c r="C52" s="7" t="s">
        <v>52</v>
      </c>
      <c r="D52" s="7" t="s">
        <v>56</v>
      </c>
      <c r="E52" s="7" t="s">
        <v>39</v>
      </c>
      <c r="F52" s="9" t="str">
        <f t="shared" si="1"/>
        <v>中（M）</v>
      </c>
      <c r="G52" s="8">
        <v>18000</v>
      </c>
      <c r="H52" s="8">
        <v>18000</v>
      </c>
    </row>
    <row r="53" spans="1:8" x14ac:dyDescent="0.4">
      <c r="A53" s="7" t="str">
        <f t="shared" si="0"/>
        <v>こどもエコ内窓省エネ基準レベル小（S）</v>
      </c>
      <c r="B53" s="7" t="s">
        <v>54</v>
      </c>
      <c r="C53" s="7" t="s">
        <v>52</v>
      </c>
      <c r="D53" s="7" t="s">
        <v>56</v>
      </c>
      <c r="E53" s="7" t="s">
        <v>40</v>
      </c>
      <c r="F53" s="9" t="str">
        <f t="shared" si="1"/>
        <v>小（S）</v>
      </c>
      <c r="G53" s="8">
        <v>15000</v>
      </c>
      <c r="H53" s="8">
        <v>15000</v>
      </c>
    </row>
    <row r="54" spans="1:8" x14ac:dyDescent="0.4">
      <c r="A54" s="7" t="str">
        <f t="shared" si="0"/>
        <v>こどもエコ外窓ZEHレベル大（L）</v>
      </c>
      <c r="B54" s="7" t="s">
        <v>54</v>
      </c>
      <c r="C54" s="7" t="s">
        <v>53</v>
      </c>
      <c r="D54" s="7" t="s">
        <v>55</v>
      </c>
      <c r="E54" s="7" t="s">
        <v>38</v>
      </c>
      <c r="F54" s="9" t="str">
        <f t="shared" si="1"/>
        <v>大（L）</v>
      </c>
      <c r="G54" s="8">
        <v>31000</v>
      </c>
      <c r="H54" s="8">
        <v>31000</v>
      </c>
    </row>
    <row r="55" spans="1:8" x14ac:dyDescent="0.4">
      <c r="A55" s="7" t="str">
        <f t="shared" si="0"/>
        <v>こどもエコ外窓ZEHレベル中（M）</v>
      </c>
      <c r="B55" s="7" t="s">
        <v>54</v>
      </c>
      <c r="C55" s="7" t="s">
        <v>53</v>
      </c>
      <c r="D55" s="7" t="s">
        <v>55</v>
      </c>
      <c r="E55" s="7" t="s">
        <v>39</v>
      </c>
      <c r="F55" s="9" t="str">
        <f t="shared" si="1"/>
        <v>中（M）</v>
      </c>
      <c r="G55" s="8">
        <v>24000</v>
      </c>
      <c r="H55" s="8">
        <v>24000</v>
      </c>
    </row>
    <row r="56" spans="1:8" x14ac:dyDescent="0.4">
      <c r="A56" s="7" t="str">
        <f t="shared" si="0"/>
        <v>こどもエコ外窓ZEHレベル小（S）</v>
      </c>
      <c r="B56" s="7" t="s">
        <v>54</v>
      </c>
      <c r="C56" s="7" t="s">
        <v>53</v>
      </c>
      <c r="D56" s="7" t="s">
        <v>55</v>
      </c>
      <c r="E56" s="7" t="s">
        <v>40</v>
      </c>
      <c r="F56" s="9" t="str">
        <f t="shared" si="1"/>
        <v>小（S）</v>
      </c>
      <c r="G56" s="8">
        <v>20000</v>
      </c>
      <c r="H56" s="8">
        <v>20000</v>
      </c>
    </row>
    <row r="57" spans="1:8" x14ac:dyDescent="0.4">
      <c r="A57" s="7" t="str">
        <f t="shared" si="0"/>
        <v>こどもエコ外窓省エネ基準レベル大（L）</v>
      </c>
      <c r="B57" s="7" t="s">
        <v>54</v>
      </c>
      <c r="C57" s="7" t="s">
        <v>53</v>
      </c>
      <c r="D57" s="7" t="s">
        <v>56</v>
      </c>
      <c r="E57" s="7" t="s">
        <v>38</v>
      </c>
      <c r="F57" s="9" t="str">
        <f t="shared" si="1"/>
        <v>大（L）</v>
      </c>
      <c r="G57" s="8">
        <v>23000</v>
      </c>
      <c r="H57" s="8">
        <v>23000</v>
      </c>
    </row>
    <row r="58" spans="1:8" x14ac:dyDescent="0.4">
      <c r="A58" s="7" t="str">
        <f t="shared" si="0"/>
        <v>こどもエコ外窓省エネ基準レベル中（M）</v>
      </c>
      <c r="B58" s="7" t="s">
        <v>54</v>
      </c>
      <c r="C58" s="7" t="s">
        <v>53</v>
      </c>
      <c r="D58" s="7" t="s">
        <v>56</v>
      </c>
      <c r="E58" s="7" t="s">
        <v>39</v>
      </c>
      <c r="F58" s="9" t="str">
        <f t="shared" si="1"/>
        <v>中（M）</v>
      </c>
      <c r="G58" s="8">
        <v>18000</v>
      </c>
      <c r="H58" s="8">
        <v>18000</v>
      </c>
    </row>
    <row r="59" spans="1:8" x14ac:dyDescent="0.4">
      <c r="A59" s="7" t="str">
        <f t="shared" si="0"/>
        <v>こどもエコ外窓省エネ基準レベル小（S）</v>
      </c>
      <c r="B59" s="7" t="s">
        <v>54</v>
      </c>
      <c r="C59" s="7" t="s">
        <v>53</v>
      </c>
      <c r="D59" s="7" t="s">
        <v>56</v>
      </c>
      <c r="E59" s="7" t="s">
        <v>40</v>
      </c>
      <c r="F59" s="9" t="str">
        <f t="shared" si="1"/>
        <v>小（S）</v>
      </c>
      <c r="G59" s="8">
        <v>15000</v>
      </c>
      <c r="H59" s="8">
        <v>15000</v>
      </c>
    </row>
    <row r="60" spans="1:8" x14ac:dyDescent="0.4">
      <c r="A60" s="7" t="str">
        <f t="shared" si="0"/>
        <v>こどもエコドアZEHレベル大（L）</v>
      </c>
      <c r="B60" s="7" t="s">
        <v>54</v>
      </c>
      <c r="C60" s="7" t="s">
        <v>57</v>
      </c>
      <c r="D60" s="7" t="s">
        <v>55</v>
      </c>
      <c r="E60" s="7" t="s">
        <v>38</v>
      </c>
      <c r="F60" s="9" t="str">
        <f t="shared" si="1"/>
        <v>大（L）</v>
      </c>
      <c r="G60" s="8">
        <v>45000</v>
      </c>
      <c r="H60" s="8">
        <v>45000</v>
      </c>
    </row>
    <row r="61" spans="1:8" x14ac:dyDescent="0.4">
      <c r="A61" s="7" t="str">
        <f t="shared" si="0"/>
        <v>こどもエコドアZEHレベル小（S）</v>
      </c>
      <c r="B61" s="7" t="s">
        <v>54</v>
      </c>
      <c r="C61" s="7" t="s">
        <v>57</v>
      </c>
      <c r="D61" s="7" t="s">
        <v>55</v>
      </c>
      <c r="E61" s="7" t="s">
        <v>40</v>
      </c>
      <c r="F61" s="9" t="str">
        <f t="shared" si="1"/>
        <v>小（S）</v>
      </c>
      <c r="G61" s="8">
        <v>40000</v>
      </c>
      <c r="H61" s="8">
        <v>40000</v>
      </c>
    </row>
    <row r="62" spans="1:8" x14ac:dyDescent="0.4">
      <c r="A62" s="7" t="str">
        <f t="shared" si="0"/>
        <v>こどもエコドア省エネ基準レベル大（L）</v>
      </c>
      <c r="B62" s="7" t="s">
        <v>54</v>
      </c>
      <c r="C62" s="7" t="s">
        <v>57</v>
      </c>
      <c r="D62" s="7" t="s">
        <v>56</v>
      </c>
      <c r="E62" s="7" t="s">
        <v>38</v>
      </c>
      <c r="F62" s="9" t="str">
        <f t="shared" si="1"/>
        <v>大（L）</v>
      </c>
      <c r="G62" s="8">
        <v>34000</v>
      </c>
      <c r="H62" s="8">
        <v>34000</v>
      </c>
    </row>
    <row r="63" spans="1:8" x14ac:dyDescent="0.4">
      <c r="A63" s="7" t="str">
        <f t="shared" si="0"/>
        <v>こどもエコドア省エネ基準レベル小（S）</v>
      </c>
      <c r="B63" s="7" t="s">
        <v>54</v>
      </c>
      <c r="C63" s="7" t="s">
        <v>57</v>
      </c>
      <c r="D63" s="7" t="s">
        <v>56</v>
      </c>
      <c r="E63" s="7" t="s">
        <v>40</v>
      </c>
      <c r="F63" s="9" t="str">
        <f t="shared" si="1"/>
        <v>小（S）</v>
      </c>
      <c r="G63" s="8">
        <v>30000</v>
      </c>
      <c r="H63" s="8">
        <v>30000</v>
      </c>
    </row>
    <row r="64" spans="1:8" x14ac:dyDescent="0.4">
      <c r="A64" s="7" t="str">
        <f t="shared" si="0"/>
        <v>こどもエコ外窓防犯大（L）</v>
      </c>
      <c r="B64" s="7" t="s">
        <v>54</v>
      </c>
      <c r="C64" s="7" t="s">
        <v>53</v>
      </c>
      <c r="D64" s="7" t="s">
        <v>58</v>
      </c>
      <c r="E64" s="7" t="s">
        <v>38</v>
      </c>
      <c r="F64" s="9" t="str">
        <f t="shared" si="1"/>
        <v>大（L）</v>
      </c>
      <c r="G64" s="8">
        <v>34000</v>
      </c>
      <c r="H64" s="8">
        <v>34000</v>
      </c>
    </row>
    <row r="65" spans="1:8" x14ac:dyDescent="0.4">
      <c r="A65" s="7" t="str">
        <f t="shared" si="0"/>
        <v>こどもエコ外窓防犯中（M）</v>
      </c>
      <c r="B65" s="7" t="s">
        <v>54</v>
      </c>
      <c r="C65" s="7" t="s">
        <v>53</v>
      </c>
      <c r="D65" s="7" t="s">
        <v>58</v>
      </c>
      <c r="E65" s="7" t="s">
        <v>39</v>
      </c>
      <c r="F65" s="9" t="str">
        <f t="shared" si="1"/>
        <v>中（M）</v>
      </c>
      <c r="G65" s="8">
        <v>24000</v>
      </c>
      <c r="H65" s="8">
        <v>24000</v>
      </c>
    </row>
    <row r="66" spans="1:8" x14ac:dyDescent="0.4">
      <c r="A66" s="7" t="str">
        <f t="shared" si="0"/>
        <v>こどもエコ外窓防犯小（S）</v>
      </c>
      <c r="B66" s="7" t="s">
        <v>54</v>
      </c>
      <c r="C66" s="7" t="s">
        <v>53</v>
      </c>
      <c r="D66" s="7" t="s">
        <v>58</v>
      </c>
      <c r="E66" s="7" t="s">
        <v>40</v>
      </c>
      <c r="F66" s="9" t="str">
        <f t="shared" si="1"/>
        <v>小（S）</v>
      </c>
      <c r="G66" s="8">
        <v>20000</v>
      </c>
      <c r="H66" s="8">
        <v>20000</v>
      </c>
    </row>
    <row r="67" spans="1:8" x14ac:dyDescent="0.4">
      <c r="A67" s="7" t="str">
        <f t="shared" ref="A67:A85" si="2">B67&amp;C67&amp;D67&amp;F67</f>
        <v>こどもエコドア防犯大（L）</v>
      </c>
      <c r="B67" s="7" t="s">
        <v>54</v>
      </c>
      <c r="C67" s="7" t="s">
        <v>57</v>
      </c>
      <c r="D67" s="7" t="s">
        <v>58</v>
      </c>
      <c r="E67" s="7" t="s">
        <v>38</v>
      </c>
      <c r="F67" s="9" t="str">
        <f t="shared" ref="F67:F85" si="3">IF(E67="L","大（L）",IF(E67="M","中（M）",IF(E67="S","小（S）",IF(E67="X","極小（X）",""))))</f>
        <v>大（L）</v>
      </c>
      <c r="G67" s="8">
        <v>49000</v>
      </c>
      <c r="H67" s="8">
        <v>49000</v>
      </c>
    </row>
    <row r="68" spans="1:8" x14ac:dyDescent="0.4">
      <c r="A68" s="7" t="str">
        <f t="shared" si="2"/>
        <v>こどもエコドア防犯小（S）</v>
      </c>
      <c r="B68" s="7" t="s">
        <v>54</v>
      </c>
      <c r="C68" s="7" t="s">
        <v>57</v>
      </c>
      <c r="D68" s="7" t="s">
        <v>58</v>
      </c>
      <c r="E68" s="7" t="s">
        <v>40</v>
      </c>
      <c r="F68" s="9" t="str">
        <f t="shared" si="3"/>
        <v>小（S）</v>
      </c>
      <c r="G68" s="8">
        <v>35000</v>
      </c>
      <c r="H68" s="8">
        <v>35000</v>
      </c>
    </row>
    <row r="69" spans="1:8" x14ac:dyDescent="0.4">
      <c r="A69" s="7" t="str">
        <f t="shared" si="2"/>
        <v>こどもエコガラス防音大（L）</v>
      </c>
      <c r="B69" s="7" t="s">
        <v>54</v>
      </c>
      <c r="C69" s="7" t="s">
        <v>51</v>
      </c>
      <c r="D69" s="7" t="s">
        <v>59</v>
      </c>
      <c r="E69" s="7" t="s">
        <v>38</v>
      </c>
      <c r="F69" s="9" t="str">
        <f t="shared" si="3"/>
        <v>大（L）</v>
      </c>
      <c r="G69" s="8">
        <v>9000</v>
      </c>
      <c r="H69" s="8">
        <v>9000</v>
      </c>
    </row>
    <row r="70" spans="1:8" x14ac:dyDescent="0.4">
      <c r="A70" s="7" t="str">
        <f t="shared" si="2"/>
        <v>こどもエコガラス防音中（M）</v>
      </c>
      <c r="B70" s="7" t="s">
        <v>54</v>
      </c>
      <c r="C70" s="7" t="s">
        <v>51</v>
      </c>
      <c r="D70" s="7" t="s">
        <v>59</v>
      </c>
      <c r="E70" s="7" t="s">
        <v>39</v>
      </c>
      <c r="F70" s="9" t="str">
        <f t="shared" si="3"/>
        <v>中（M）</v>
      </c>
      <c r="G70" s="8">
        <v>6000</v>
      </c>
      <c r="H70" s="8">
        <v>6000</v>
      </c>
    </row>
    <row r="71" spans="1:8" x14ac:dyDescent="0.4">
      <c r="A71" s="7" t="str">
        <f t="shared" si="2"/>
        <v>こどもエコガラス防音小（S）</v>
      </c>
      <c r="B71" s="7" t="s">
        <v>54</v>
      </c>
      <c r="C71" s="7" t="s">
        <v>51</v>
      </c>
      <c r="D71" s="7" t="s">
        <v>59</v>
      </c>
      <c r="E71" s="7" t="s">
        <v>40</v>
      </c>
      <c r="F71" s="9" t="str">
        <f t="shared" si="3"/>
        <v>小（S）</v>
      </c>
      <c r="G71" s="8">
        <v>3000</v>
      </c>
      <c r="H71" s="8">
        <v>3000</v>
      </c>
    </row>
    <row r="72" spans="1:8" x14ac:dyDescent="0.4">
      <c r="A72" s="7" t="str">
        <f t="shared" si="2"/>
        <v>こどもエコ内窓防音大（L）</v>
      </c>
      <c r="B72" s="7" t="s">
        <v>54</v>
      </c>
      <c r="C72" s="7" t="s">
        <v>52</v>
      </c>
      <c r="D72" s="7" t="s">
        <v>59</v>
      </c>
      <c r="E72" s="7" t="s">
        <v>38</v>
      </c>
      <c r="F72" s="9" t="str">
        <f t="shared" si="3"/>
        <v>大（L）</v>
      </c>
      <c r="G72" s="8">
        <v>23000</v>
      </c>
      <c r="H72" s="8">
        <v>23000</v>
      </c>
    </row>
    <row r="73" spans="1:8" x14ac:dyDescent="0.4">
      <c r="A73" s="7" t="str">
        <f t="shared" si="2"/>
        <v>こどもエコ内窓防音中（M）</v>
      </c>
      <c r="B73" s="7" t="s">
        <v>54</v>
      </c>
      <c r="C73" s="7" t="s">
        <v>52</v>
      </c>
      <c r="D73" s="7" t="s">
        <v>59</v>
      </c>
      <c r="E73" s="7" t="s">
        <v>39</v>
      </c>
      <c r="F73" s="9" t="str">
        <f t="shared" si="3"/>
        <v>中（M）</v>
      </c>
      <c r="G73" s="8">
        <v>18000</v>
      </c>
      <c r="H73" s="8">
        <v>18000</v>
      </c>
    </row>
    <row r="74" spans="1:8" x14ac:dyDescent="0.4">
      <c r="A74" s="7" t="str">
        <f t="shared" si="2"/>
        <v>こどもエコ内窓防音小（S）</v>
      </c>
      <c r="B74" s="7" t="s">
        <v>54</v>
      </c>
      <c r="C74" s="7" t="s">
        <v>52</v>
      </c>
      <c r="D74" s="7" t="s">
        <v>59</v>
      </c>
      <c r="E74" s="7" t="s">
        <v>40</v>
      </c>
      <c r="F74" s="9" t="str">
        <f t="shared" si="3"/>
        <v>小（S）</v>
      </c>
      <c r="G74" s="8">
        <v>15000</v>
      </c>
      <c r="H74" s="8">
        <v>15000</v>
      </c>
    </row>
    <row r="75" spans="1:8" x14ac:dyDescent="0.4">
      <c r="A75" s="7" t="str">
        <f t="shared" si="2"/>
        <v>こどもエコ外窓防音大（L）</v>
      </c>
      <c r="B75" s="7" t="s">
        <v>54</v>
      </c>
      <c r="C75" s="7" t="s">
        <v>53</v>
      </c>
      <c r="D75" s="7" t="s">
        <v>59</v>
      </c>
      <c r="E75" s="7" t="s">
        <v>38</v>
      </c>
      <c r="F75" s="9" t="str">
        <f t="shared" si="3"/>
        <v>大（L）</v>
      </c>
      <c r="G75" s="8">
        <v>23000</v>
      </c>
      <c r="H75" s="8">
        <v>23000</v>
      </c>
    </row>
    <row r="76" spans="1:8" x14ac:dyDescent="0.4">
      <c r="A76" s="7" t="str">
        <f t="shared" si="2"/>
        <v>こどもエコ外窓防音中（M）</v>
      </c>
      <c r="B76" s="7" t="s">
        <v>54</v>
      </c>
      <c r="C76" s="7" t="s">
        <v>53</v>
      </c>
      <c r="D76" s="7" t="s">
        <v>59</v>
      </c>
      <c r="E76" s="7" t="s">
        <v>39</v>
      </c>
      <c r="F76" s="9" t="str">
        <f t="shared" si="3"/>
        <v>中（M）</v>
      </c>
      <c r="G76" s="8">
        <v>18000</v>
      </c>
      <c r="H76" s="8">
        <v>18000</v>
      </c>
    </row>
    <row r="77" spans="1:8" x14ac:dyDescent="0.4">
      <c r="A77" s="7" t="str">
        <f t="shared" si="2"/>
        <v>こどもエコ外窓防音小（S）</v>
      </c>
      <c r="B77" s="7" t="s">
        <v>54</v>
      </c>
      <c r="C77" s="7" t="s">
        <v>53</v>
      </c>
      <c r="D77" s="7" t="s">
        <v>59</v>
      </c>
      <c r="E77" s="7" t="s">
        <v>40</v>
      </c>
      <c r="F77" s="9" t="str">
        <f t="shared" si="3"/>
        <v>小（S）</v>
      </c>
      <c r="G77" s="8">
        <v>15000</v>
      </c>
      <c r="H77" s="8">
        <v>15000</v>
      </c>
    </row>
    <row r="78" spans="1:8" x14ac:dyDescent="0.4">
      <c r="A78" s="7" t="str">
        <f t="shared" si="2"/>
        <v>こどもエコドア防音大（L）</v>
      </c>
      <c r="B78" s="7" t="s">
        <v>54</v>
      </c>
      <c r="C78" s="7" t="s">
        <v>57</v>
      </c>
      <c r="D78" s="7" t="s">
        <v>59</v>
      </c>
      <c r="E78" s="7" t="s">
        <v>38</v>
      </c>
      <c r="F78" s="9" t="str">
        <f t="shared" si="3"/>
        <v>大（L）</v>
      </c>
      <c r="G78" s="8">
        <v>34000</v>
      </c>
      <c r="H78" s="8">
        <v>34000</v>
      </c>
    </row>
    <row r="79" spans="1:8" x14ac:dyDescent="0.4">
      <c r="A79" s="7" t="str">
        <f t="shared" si="2"/>
        <v>こどもエコドア防音小（S）</v>
      </c>
      <c r="B79" s="7" t="s">
        <v>54</v>
      </c>
      <c r="C79" s="7" t="s">
        <v>57</v>
      </c>
      <c r="D79" s="7" t="s">
        <v>59</v>
      </c>
      <c r="E79" s="7" t="s">
        <v>40</v>
      </c>
      <c r="F79" s="9" t="str">
        <f t="shared" si="3"/>
        <v>小（S）</v>
      </c>
      <c r="G79" s="8">
        <v>30000</v>
      </c>
      <c r="H79" s="8">
        <v>30000</v>
      </c>
    </row>
    <row r="80" spans="1:8" x14ac:dyDescent="0.4">
      <c r="A80" s="7" t="str">
        <f t="shared" si="2"/>
        <v>こどもエコガラス防災大（L）</v>
      </c>
      <c r="B80" s="7" t="s">
        <v>54</v>
      </c>
      <c r="C80" s="7" t="s">
        <v>51</v>
      </c>
      <c r="D80" s="7" t="s">
        <v>60</v>
      </c>
      <c r="E80" s="7" t="s">
        <v>38</v>
      </c>
      <c r="F80" s="9" t="str">
        <f t="shared" si="3"/>
        <v>大（L）</v>
      </c>
      <c r="G80" s="8">
        <v>15000</v>
      </c>
      <c r="H80" s="8">
        <v>15000</v>
      </c>
    </row>
    <row r="81" spans="1:8" x14ac:dyDescent="0.4">
      <c r="A81" s="7" t="str">
        <f t="shared" si="2"/>
        <v>こどもエコガラス防災中（M）</v>
      </c>
      <c r="B81" s="7" t="s">
        <v>54</v>
      </c>
      <c r="C81" s="7" t="s">
        <v>51</v>
      </c>
      <c r="D81" s="7" t="s">
        <v>60</v>
      </c>
      <c r="E81" s="7" t="s">
        <v>39</v>
      </c>
      <c r="F81" s="9" t="str">
        <f t="shared" si="3"/>
        <v>中（M）</v>
      </c>
      <c r="G81" s="8">
        <v>10000</v>
      </c>
      <c r="H81" s="8">
        <v>10000</v>
      </c>
    </row>
    <row r="82" spans="1:8" x14ac:dyDescent="0.4">
      <c r="A82" s="7" t="str">
        <f t="shared" si="2"/>
        <v>こどもエコガラス防災小（S）</v>
      </c>
      <c r="B82" s="7" t="s">
        <v>54</v>
      </c>
      <c r="C82" s="7" t="s">
        <v>51</v>
      </c>
      <c r="D82" s="7" t="s">
        <v>60</v>
      </c>
      <c r="E82" s="7" t="s">
        <v>40</v>
      </c>
      <c r="F82" s="9" t="str">
        <f t="shared" si="3"/>
        <v>小（S）</v>
      </c>
      <c r="G82" s="8">
        <v>6000</v>
      </c>
      <c r="H82" s="8">
        <v>6000</v>
      </c>
    </row>
    <row r="83" spans="1:8" x14ac:dyDescent="0.4">
      <c r="A83" s="7" t="str">
        <f t="shared" si="2"/>
        <v>こどもエコ外窓防災大（L）</v>
      </c>
      <c r="B83" s="7" t="s">
        <v>54</v>
      </c>
      <c r="C83" s="7" t="s">
        <v>53</v>
      </c>
      <c r="D83" s="7" t="s">
        <v>60</v>
      </c>
      <c r="E83" s="7" t="s">
        <v>38</v>
      </c>
      <c r="F83" s="9" t="str">
        <f t="shared" si="3"/>
        <v>大（L）</v>
      </c>
      <c r="G83" s="8">
        <v>37000</v>
      </c>
      <c r="H83" s="8">
        <v>37000</v>
      </c>
    </row>
    <row r="84" spans="1:8" x14ac:dyDescent="0.4">
      <c r="A84" s="7" t="str">
        <f t="shared" si="2"/>
        <v>こどもエコ外窓防災中（M）</v>
      </c>
      <c r="B84" s="7" t="s">
        <v>54</v>
      </c>
      <c r="C84" s="7" t="s">
        <v>53</v>
      </c>
      <c r="D84" s="7" t="s">
        <v>60</v>
      </c>
      <c r="E84" s="7" t="s">
        <v>39</v>
      </c>
      <c r="F84" s="9" t="str">
        <f t="shared" si="3"/>
        <v>中（M）</v>
      </c>
      <c r="G84" s="8">
        <v>25000</v>
      </c>
      <c r="H84" s="8">
        <v>25000</v>
      </c>
    </row>
    <row r="85" spans="1:8" x14ac:dyDescent="0.4">
      <c r="A85" s="7" t="str">
        <f t="shared" si="2"/>
        <v>こどもエコ外窓防災小（S）</v>
      </c>
      <c r="B85" s="7" t="s">
        <v>54</v>
      </c>
      <c r="C85" s="7" t="s">
        <v>53</v>
      </c>
      <c r="D85" s="7" t="s">
        <v>60</v>
      </c>
      <c r="E85" s="7" t="s">
        <v>40</v>
      </c>
      <c r="F85" s="9" t="str">
        <f t="shared" si="3"/>
        <v>小（S）</v>
      </c>
      <c r="G85" s="8">
        <v>15000</v>
      </c>
      <c r="H85" s="8">
        <v>15000</v>
      </c>
    </row>
  </sheetData>
  <autoFilter ref="A1:H85"/>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61"/>
  <sheetViews>
    <sheetView workbookViewId="0">
      <pane ySplit="1" topLeftCell="A2" activePane="bottomLeft" state="frozen"/>
      <selection pane="bottomLeft"/>
    </sheetView>
  </sheetViews>
  <sheetFormatPr defaultColWidth="8.625" defaultRowHeight="15.75" x14ac:dyDescent="0.4"/>
  <cols>
    <col min="1" max="1" width="23.625" style="7" bestFit="1" customWidth="1"/>
    <col min="2" max="4" width="8.625" style="7"/>
    <col min="5" max="5" width="16.25" style="7" bestFit="1" customWidth="1"/>
    <col min="6" max="16384" width="8.625" style="7"/>
  </cols>
  <sheetData>
    <row r="1" spans="1:5" x14ac:dyDescent="0.4">
      <c r="A1" s="7" t="s">
        <v>32</v>
      </c>
      <c r="B1" s="7" t="s">
        <v>61</v>
      </c>
      <c r="C1" s="7" t="s">
        <v>62</v>
      </c>
      <c r="D1" s="7" t="s">
        <v>63</v>
      </c>
      <c r="E1" s="7" t="s">
        <v>45</v>
      </c>
    </row>
    <row r="2" spans="1:5" x14ac:dyDescent="0.4">
      <c r="A2" s="7" t="str">
        <f>B2&amp;C2&amp;D2</f>
        <v>P戸建住宅1～2地域</v>
      </c>
      <c r="B2" s="7" t="s">
        <v>64</v>
      </c>
      <c r="C2" s="7" t="s">
        <v>65</v>
      </c>
      <c r="D2" s="7" t="s">
        <v>66</v>
      </c>
      <c r="E2" s="7" t="s">
        <v>55</v>
      </c>
    </row>
    <row r="3" spans="1:5" x14ac:dyDescent="0.4">
      <c r="A3" s="7" t="str">
        <f t="shared" ref="A3:A61" si="0">B3&amp;C3&amp;D3</f>
        <v>P戸建住宅3地域</v>
      </c>
      <c r="B3" s="7" t="s">
        <v>64</v>
      </c>
      <c r="C3" s="7" t="s">
        <v>65</v>
      </c>
      <c r="D3" s="7" t="s">
        <v>67</v>
      </c>
      <c r="E3" s="7" t="s">
        <v>55</v>
      </c>
    </row>
    <row r="4" spans="1:5" x14ac:dyDescent="0.4">
      <c r="A4" s="7" t="str">
        <f t="shared" si="0"/>
        <v>P戸建住宅4地域</v>
      </c>
      <c r="B4" s="7" t="s">
        <v>64</v>
      </c>
      <c r="C4" s="7" t="s">
        <v>65</v>
      </c>
      <c r="D4" s="7" t="s">
        <v>68</v>
      </c>
      <c r="E4" s="7" t="s">
        <v>55</v>
      </c>
    </row>
    <row r="5" spans="1:5" x14ac:dyDescent="0.4">
      <c r="A5" s="7" t="str">
        <f t="shared" si="0"/>
        <v>P戸建住宅5～7地域</v>
      </c>
      <c r="B5" s="7" t="s">
        <v>64</v>
      </c>
      <c r="C5" s="7" t="s">
        <v>65</v>
      </c>
      <c r="D5" s="7" t="s">
        <v>69</v>
      </c>
      <c r="E5" s="7" t="s">
        <v>55</v>
      </c>
    </row>
    <row r="6" spans="1:5" x14ac:dyDescent="0.4">
      <c r="A6" s="7" t="str">
        <f t="shared" si="0"/>
        <v>P共同住宅1～2地域</v>
      </c>
      <c r="B6" s="7" t="s">
        <v>64</v>
      </c>
      <c r="C6" s="7" t="s">
        <v>70</v>
      </c>
      <c r="D6" s="7" t="s">
        <v>66</v>
      </c>
      <c r="E6" s="7" t="s">
        <v>55</v>
      </c>
    </row>
    <row r="7" spans="1:5" x14ac:dyDescent="0.4">
      <c r="A7" s="7" t="str">
        <f t="shared" si="0"/>
        <v>P共同住宅3地域</v>
      </c>
      <c r="B7" s="7" t="s">
        <v>64</v>
      </c>
      <c r="C7" s="7" t="s">
        <v>70</v>
      </c>
      <c r="D7" s="7" t="s">
        <v>67</v>
      </c>
      <c r="E7" s="7" t="s">
        <v>55</v>
      </c>
    </row>
    <row r="8" spans="1:5" x14ac:dyDescent="0.4">
      <c r="A8" s="7" t="str">
        <f t="shared" si="0"/>
        <v>P共同住宅4地域</v>
      </c>
      <c r="B8" s="7" t="s">
        <v>64</v>
      </c>
      <c r="C8" s="7" t="s">
        <v>70</v>
      </c>
      <c r="D8" s="7" t="s">
        <v>68</v>
      </c>
      <c r="E8" s="7" t="s">
        <v>55</v>
      </c>
    </row>
    <row r="9" spans="1:5" x14ac:dyDescent="0.4">
      <c r="A9" s="7" t="str">
        <f t="shared" si="0"/>
        <v>P共同住宅5～7地域</v>
      </c>
      <c r="B9" s="7" t="s">
        <v>64</v>
      </c>
      <c r="C9" s="7" t="s">
        <v>70</v>
      </c>
      <c r="D9" s="7" t="s">
        <v>69</v>
      </c>
      <c r="E9" s="7" t="s">
        <v>55</v>
      </c>
    </row>
    <row r="10" spans="1:5" x14ac:dyDescent="0.4">
      <c r="A10" s="7" t="str">
        <f t="shared" si="0"/>
        <v>S戸建住宅1～2地域</v>
      </c>
      <c r="B10" s="7" t="s">
        <v>40</v>
      </c>
      <c r="C10" s="7" t="s">
        <v>65</v>
      </c>
      <c r="D10" s="7" t="s">
        <v>66</v>
      </c>
      <c r="E10" s="7" t="s">
        <v>55</v>
      </c>
    </row>
    <row r="11" spans="1:5" x14ac:dyDescent="0.4">
      <c r="A11" s="7" t="str">
        <f t="shared" si="0"/>
        <v>S戸建住宅3地域</v>
      </c>
      <c r="B11" s="7" t="s">
        <v>40</v>
      </c>
      <c r="C11" s="7" t="s">
        <v>65</v>
      </c>
      <c r="D11" s="7" t="s">
        <v>67</v>
      </c>
      <c r="E11" s="7" t="s">
        <v>55</v>
      </c>
    </row>
    <row r="12" spans="1:5" x14ac:dyDescent="0.4">
      <c r="A12" s="7" t="str">
        <f t="shared" si="0"/>
        <v>S戸建住宅4地域</v>
      </c>
      <c r="B12" s="7" t="s">
        <v>40</v>
      </c>
      <c r="C12" s="7" t="s">
        <v>65</v>
      </c>
      <c r="D12" s="7" t="s">
        <v>68</v>
      </c>
      <c r="E12" s="7" t="s">
        <v>55</v>
      </c>
    </row>
    <row r="13" spans="1:5" x14ac:dyDescent="0.4">
      <c r="A13" s="7" t="str">
        <f t="shared" si="0"/>
        <v>S戸建住宅5～7地域</v>
      </c>
      <c r="B13" s="7" t="s">
        <v>40</v>
      </c>
      <c r="C13" s="7" t="s">
        <v>65</v>
      </c>
      <c r="D13" s="7" t="s">
        <v>69</v>
      </c>
      <c r="E13" s="7" t="s">
        <v>55</v>
      </c>
    </row>
    <row r="14" spans="1:5" x14ac:dyDescent="0.4">
      <c r="A14" s="7" t="str">
        <f t="shared" si="0"/>
        <v>S共同住宅1～2地域</v>
      </c>
      <c r="B14" s="7" t="s">
        <v>40</v>
      </c>
      <c r="C14" s="7" t="s">
        <v>70</v>
      </c>
      <c r="D14" s="7" t="s">
        <v>66</v>
      </c>
      <c r="E14" s="7" t="s">
        <v>55</v>
      </c>
    </row>
    <row r="15" spans="1:5" x14ac:dyDescent="0.4">
      <c r="A15" s="7" t="str">
        <f t="shared" si="0"/>
        <v>S共同住宅3地域</v>
      </c>
      <c r="B15" s="7" t="s">
        <v>40</v>
      </c>
      <c r="C15" s="7" t="s">
        <v>70</v>
      </c>
      <c r="D15" s="7" t="s">
        <v>67</v>
      </c>
      <c r="E15" s="7" t="s">
        <v>55</v>
      </c>
    </row>
    <row r="16" spans="1:5" x14ac:dyDescent="0.4">
      <c r="A16" s="7" t="str">
        <f t="shared" si="0"/>
        <v>S共同住宅4地域</v>
      </c>
      <c r="B16" s="7" t="s">
        <v>40</v>
      </c>
      <c r="C16" s="7" t="s">
        <v>70</v>
      </c>
      <c r="D16" s="7" t="s">
        <v>68</v>
      </c>
      <c r="E16" s="7" t="s">
        <v>55</v>
      </c>
    </row>
    <row r="17" spans="1:5" x14ac:dyDescent="0.4">
      <c r="A17" s="7" t="str">
        <f t="shared" si="0"/>
        <v>S共同住宅5～7地域</v>
      </c>
      <c r="B17" s="7" t="s">
        <v>40</v>
      </c>
      <c r="C17" s="7" t="s">
        <v>70</v>
      </c>
      <c r="D17" s="7" t="s">
        <v>69</v>
      </c>
      <c r="E17" s="7" t="s">
        <v>55</v>
      </c>
    </row>
    <row r="18" spans="1:5" x14ac:dyDescent="0.4">
      <c r="A18" s="7" t="str">
        <f t="shared" si="0"/>
        <v>A戸建住宅1～2地域</v>
      </c>
      <c r="B18" s="7" t="s">
        <v>35</v>
      </c>
      <c r="C18" s="7" t="s">
        <v>65</v>
      </c>
      <c r="D18" s="7" t="s">
        <v>66</v>
      </c>
      <c r="E18" s="7" t="s">
        <v>55</v>
      </c>
    </row>
    <row r="19" spans="1:5" x14ac:dyDescent="0.4">
      <c r="A19" s="7" t="str">
        <f t="shared" si="0"/>
        <v>A戸建住宅3地域</v>
      </c>
      <c r="B19" s="7" t="s">
        <v>35</v>
      </c>
      <c r="C19" s="7" t="s">
        <v>65</v>
      </c>
      <c r="D19" s="7" t="s">
        <v>67</v>
      </c>
      <c r="E19" s="7" t="s">
        <v>55</v>
      </c>
    </row>
    <row r="20" spans="1:5" x14ac:dyDescent="0.4">
      <c r="A20" s="7" t="str">
        <f t="shared" si="0"/>
        <v>A戸建住宅4地域</v>
      </c>
      <c r="B20" s="7" t="s">
        <v>35</v>
      </c>
      <c r="C20" s="7" t="s">
        <v>65</v>
      </c>
      <c r="D20" s="7" t="s">
        <v>68</v>
      </c>
      <c r="E20" s="7" t="s">
        <v>55</v>
      </c>
    </row>
    <row r="21" spans="1:5" x14ac:dyDescent="0.4">
      <c r="A21" s="7" t="str">
        <f t="shared" si="0"/>
        <v>A戸建住宅5～7地域</v>
      </c>
      <c r="B21" s="7" t="s">
        <v>35</v>
      </c>
      <c r="C21" s="7" t="s">
        <v>65</v>
      </c>
      <c r="D21" s="7" t="s">
        <v>69</v>
      </c>
      <c r="E21" s="7" t="s">
        <v>55</v>
      </c>
    </row>
    <row r="22" spans="1:5" x14ac:dyDescent="0.4">
      <c r="A22" s="7" t="str">
        <f t="shared" si="0"/>
        <v>A共同住宅1～2地域</v>
      </c>
      <c r="B22" s="7" t="s">
        <v>35</v>
      </c>
      <c r="C22" s="7" t="s">
        <v>70</v>
      </c>
      <c r="D22" s="7" t="s">
        <v>66</v>
      </c>
      <c r="E22" s="7" t="s">
        <v>55</v>
      </c>
    </row>
    <row r="23" spans="1:5" x14ac:dyDescent="0.4">
      <c r="A23" s="7" t="str">
        <f t="shared" si="0"/>
        <v>A共同住宅3地域</v>
      </c>
      <c r="B23" s="7" t="s">
        <v>35</v>
      </c>
      <c r="C23" s="7" t="s">
        <v>70</v>
      </c>
      <c r="D23" s="7" t="s">
        <v>67</v>
      </c>
      <c r="E23" s="7" t="s">
        <v>55</v>
      </c>
    </row>
    <row r="24" spans="1:5" x14ac:dyDescent="0.4">
      <c r="A24" s="7" t="str">
        <f t="shared" si="0"/>
        <v>A共同住宅4地域</v>
      </c>
      <c r="B24" s="7" t="s">
        <v>35</v>
      </c>
      <c r="C24" s="7" t="s">
        <v>70</v>
      </c>
      <c r="D24" s="7" t="s">
        <v>68</v>
      </c>
      <c r="E24" s="7" t="s">
        <v>55</v>
      </c>
    </row>
    <row r="25" spans="1:5" x14ac:dyDescent="0.4">
      <c r="A25" s="7" t="str">
        <f t="shared" si="0"/>
        <v>A共同住宅5～7地域</v>
      </c>
      <c r="B25" s="7" t="s">
        <v>35</v>
      </c>
      <c r="C25" s="7" t="s">
        <v>70</v>
      </c>
      <c r="D25" s="7" t="s">
        <v>69</v>
      </c>
      <c r="E25" s="7" t="s">
        <v>55</v>
      </c>
    </row>
    <row r="26" spans="1:5" x14ac:dyDescent="0.4">
      <c r="A26" s="7" t="str">
        <f t="shared" si="0"/>
        <v>B戸建住宅1～2地域</v>
      </c>
      <c r="B26" s="7" t="s">
        <v>36</v>
      </c>
      <c r="C26" s="7" t="s">
        <v>65</v>
      </c>
      <c r="D26" s="7" t="s">
        <v>66</v>
      </c>
      <c r="E26" s="7" t="s">
        <v>56</v>
      </c>
    </row>
    <row r="27" spans="1:5" x14ac:dyDescent="0.4">
      <c r="A27" s="7" t="str">
        <f t="shared" si="0"/>
        <v>B戸建住宅3地域</v>
      </c>
      <c r="B27" s="7" t="s">
        <v>36</v>
      </c>
      <c r="C27" s="7" t="s">
        <v>65</v>
      </c>
      <c r="D27" s="7" t="s">
        <v>67</v>
      </c>
      <c r="E27" s="7" t="s">
        <v>56</v>
      </c>
    </row>
    <row r="28" spans="1:5" x14ac:dyDescent="0.4">
      <c r="A28" s="7" t="str">
        <f t="shared" si="0"/>
        <v>B戸建住宅4地域</v>
      </c>
      <c r="B28" s="7" t="s">
        <v>36</v>
      </c>
      <c r="C28" s="7" t="s">
        <v>65</v>
      </c>
      <c r="D28" s="7" t="s">
        <v>68</v>
      </c>
      <c r="E28" s="7" t="s">
        <v>55</v>
      </c>
    </row>
    <row r="29" spans="1:5" x14ac:dyDescent="0.4">
      <c r="A29" s="7" t="str">
        <f t="shared" si="0"/>
        <v>B戸建住宅5～7地域</v>
      </c>
      <c r="B29" s="7" t="s">
        <v>36</v>
      </c>
      <c r="C29" s="7" t="s">
        <v>65</v>
      </c>
      <c r="D29" s="7" t="s">
        <v>69</v>
      </c>
      <c r="E29" s="7" t="s">
        <v>55</v>
      </c>
    </row>
    <row r="30" spans="1:5" x14ac:dyDescent="0.4">
      <c r="A30" s="7" t="str">
        <f t="shared" si="0"/>
        <v>B共同住宅1～2地域</v>
      </c>
      <c r="B30" s="7" t="s">
        <v>36</v>
      </c>
      <c r="C30" s="7" t="s">
        <v>70</v>
      </c>
      <c r="D30" s="7" t="s">
        <v>66</v>
      </c>
      <c r="E30" s="7" t="s">
        <v>56</v>
      </c>
    </row>
    <row r="31" spans="1:5" x14ac:dyDescent="0.4">
      <c r="A31" s="7" t="str">
        <f t="shared" si="0"/>
        <v>B共同住宅3地域</v>
      </c>
      <c r="B31" s="7" t="s">
        <v>36</v>
      </c>
      <c r="C31" s="7" t="s">
        <v>70</v>
      </c>
      <c r="D31" s="7" t="s">
        <v>67</v>
      </c>
      <c r="E31" s="7" t="s">
        <v>55</v>
      </c>
    </row>
    <row r="32" spans="1:5" x14ac:dyDescent="0.4">
      <c r="A32" s="7" t="str">
        <f t="shared" si="0"/>
        <v>B共同住宅4地域</v>
      </c>
      <c r="B32" s="7" t="s">
        <v>36</v>
      </c>
      <c r="C32" s="7" t="s">
        <v>70</v>
      </c>
      <c r="D32" s="7" t="s">
        <v>68</v>
      </c>
      <c r="E32" s="7" t="s">
        <v>55</v>
      </c>
    </row>
    <row r="33" spans="1:5" x14ac:dyDescent="0.4">
      <c r="A33" s="7" t="str">
        <f t="shared" si="0"/>
        <v>B共同住宅5～7地域</v>
      </c>
      <c r="B33" s="7" t="s">
        <v>36</v>
      </c>
      <c r="C33" s="7" t="s">
        <v>70</v>
      </c>
      <c r="D33" s="7" t="s">
        <v>69</v>
      </c>
      <c r="E33" s="7" t="s">
        <v>55</v>
      </c>
    </row>
    <row r="34" spans="1:5" x14ac:dyDescent="0.4">
      <c r="A34" s="7" t="str">
        <f t="shared" si="0"/>
        <v>C戸建住宅1～2地域</v>
      </c>
      <c r="B34" s="7" t="s">
        <v>37</v>
      </c>
      <c r="C34" s="7" t="s">
        <v>65</v>
      </c>
      <c r="D34" s="7" t="s">
        <v>66</v>
      </c>
      <c r="E34" s="7" t="s">
        <v>71</v>
      </c>
    </row>
    <row r="35" spans="1:5" x14ac:dyDescent="0.4">
      <c r="A35" s="7" t="str">
        <f t="shared" si="0"/>
        <v>C戸建住宅3地域</v>
      </c>
      <c r="B35" s="7" t="s">
        <v>37</v>
      </c>
      <c r="C35" s="7" t="s">
        <v>65</v>
      </c>
      <c r="D35" s="7" t="s">
        <v>67</v>
      </c>
      <c r="E35" s="7" t="s">
        <v>71</v>
      </c>
    </row>
    <row r="36" spans="1:5" x14ac:dyDescent="0.4">
      <c r="A36" s="7" t="str">
        <f t="shared" si="0"/>
        <v>C戸建住宅4地域</v>
      </c>
      <c r="B36" s="7" t="s">
        <v>37</v>
      </c>
      <c r="C36" s="7" t="s">
        <v>65</v>
      </c>
      <c r="D36" s="7" t="s">
        <v>68</v>
      </c>
      <c r="E36" s="7" t="s">
        <v>56</v>
      </c>
    </row>
    <row r="37" spans="1:5" x14ac:dyDescent="0.4">
      <c r="A37" s="7" t="str">
        <f t="shared" si="0"/>
        <v>C戸建住宅5～7地域</v>
      </c>
      <c r="B37" s="7" t="s">
        <v>37</v>
      </c>
      <c r="C37" s="7" t="s">
        <v>65</v>
      </c>
      <c r="D37" s="7" t="s">
        <v>69</v>
      </c>
      <c r="E37" s="7" t="s">
        <v>56</v>
      </c>
    </row>
    <row r="38" spans="1:5" x14ac:dyDescent="0.4">
      <c r="A38" s="7" t="str">
        <f t="shared" si="0"/>
        <v>C共同住宅1～2地域</v>
      </c>
      <c r="B38" s="7" t="s">
        <v>37</v>
      </c>
      <c r="C38" s="7" t="s">
        <v>70</v>
      </c>
      <c r="D38" s="7" t="s">
        <v>66</v>
      </c>
      <c r="E38" s="7" t="s">
        <v>71</v>
      </c>
    </row>
    <row r="39" spans="1:5" x14ac:dyDescent="0.4">
      <c r="A39" s="7" t="str">
        <f t="shared" si="0"/>
        <v>C共同住宅3地域</v>
      </c>
      <c r="B39" s="7" t="s">
        <v>37</v>
      </c>
      <c r="C39" s="7" t="s">
        <v>70</v>
      </c>
      <c r="D39" s="7" t="s">
        <v>67</v>
      </c>
      <c r="E39" s="7" t="s">
        <v>71</v>
      </c>
    </row>
    <row r="40" spans="1:5" x14ac:dyDescent="0.4">
      <c r="A40" s="7" t="str">
        <f t="shared" si="0"/>
        <v>C共同住宅4地域</v>
      </c>
      <c r="B40" s="7" t="s">
        <v>37</v>
      </c>
      <c r="C40" s="7" t="s">
        <v>70</v>
      </c>
      <c r="D40" s="7" t="s">
        <v>68</v>
      </c>
      <c r="E40" s="7" t="s">
        <v>55</v>
      </c>
    </row>
    <row r="41" spans="1:5" x14ac:dyDescent="0.4">
      <c r="A41" s="7" t="str">
        <f t="shared" si="0"/>
        <v>C共同住宅5～7地域</v>
      </c>
      <c r="B41" s="7" t="s">
        <v>37</v>
      </c>
      <c r="C41" s="7" t="s">
        <v>70</v>
      </c>
      <c r="D41" s="7" t="s">
        <v>69</v>
      </c>
      <c r="E41" s="7" t="s">
        <v>55</v>
      </c>
    </row>
    <row r="42" spans="1:5" x14ac:dyDescent="0.4">
      <c r="A42" s="7" t="str">
        <f t="shared" si="0"/>
        <v>D戸建住宅1～2地域</v>
      </c>
      <c r="B42" s="7" t="s">
        <v>33</v>
      </c>
      <c r="C42" s="7" t="s">
        <v>65</v>
      </c>
      <c r="D42" s="7" t="s">
        <v>66</v>
      </c>
      <c r="E42" s="7" t="s">
        <v>71</v>
      </c>
    </row>
    <row r="43" spans="1:5" x14ac:dyDescent="0.4">
      <c r="A43" s="7" t="str">
        <f t="shared" si="0"/>
        <v>D戸建住宅3地域</v>
      </c>
      <c r="B43" s="7" t="s">
        <v>33</v>
      </c>
      <c r="C43" s="7" t="s">
        <v>65</v>
      </c>
      <c r="D43" s="7" t="s">
        <v>67</v>
      </c>
      <c r="E43" s="7" t="s">
        <v>71</v>
      </c>
    </row>
    <row r="44" spans="1:5" x14ac:dyDescent="0.4">
      <c r="A44" s="7" t="str">
        <f t="shared" si="0"/>
        <v>D戸建住宅4地域</v>
      </c>
      <c r="B44" s="7" t="s">
        <v>33</v>
      </c>
      <c r="C44" s="7" t="s">
        <v>65</v>
      </c>
      <c r="D44" s="7" t="s">
        <v>68</v>
      </c>
      <c r="E44" s="7" t="s">
        <v>56</v>
      </c>
    </row>
    <row r="45" spans="1:5" x14ac:dyDescent="0.4">
      <c r="A45" s="7" t="str">
        <f t="shared" si="0"/>
        <v>D戸建住宅5～7地域</v>
      </c>
      <c r="B45" s="7" t="s">
        <v>33</v>
      </c>
      <c r="C45" s="7" t="s">
        <v>65</v>
      </c>
      <c r="D45" s="7" t="s">
        <v>69</v>
      </c>
      <c r="E45" s="7" t="s">
        <v>56</v>
      </c>
    </row>
    <row r="46" spans="1:5" x14ac:dyDescent="0.4">
      <c r="A46" s="7" t="str">
        <f t="shared" si="0"/>
        <v>D共同住宅1～2地域</v>
      </c>
      <c r="B46" s="7" t="s">
        <v>33</v>
      </c>
      <c r="C46" s="7" t="s">
        <v>70</v>
      </c>
      <c r="D46" s="7" t="s">
        <v>66</v>
      </c>
      <c r="E46" s="7" t="s">
        <v>71</v>
      </c>
    </row>
    <row r="47" spans="1:5" x14ac:dyDescent="0.4">
      <c r="A47" s="7" t="str">
        <f t="shared" si="0"/>
        <v>D共同住宅3地域</v>
      </c>
      <c r="B47" s="7" t="s">
        <v>33</v>
      </c>
      <c r="C47" s="7" t="s">
        <v>70</v>
      </c>
      <c r="D47" s="7" t="s">
        <v>67</v>
      </c>
      <c r="E47" s="7" t="s">
        <v>71</v>
      </c>
    </row>
    <row r="48" spans="1:5" x14ac:dyDescent="0.4">
      <c r="A48" s="7" t="str">
        <f t="shared" si="0"/>
        <v>D共同住宅4地域</v>
      </c>
      <c r="B48" s="7" t="s">
        <v>33</v>
      </c>
      <c r="C48" s="7" t="s">
        <v>70</v>
      </c>
      <c r="D48" s="7" t="s">
        <v>68</v>
      </c>
      <c r="E48" s="7" t="s">
        <v>56</v>
      </c>
    </row>
    <row r="49" spans="1:5" x14ac:dyDescent="0.4">
      <c r="A49" s="7" t="str">
        <f t="shared" si="0"/>
        <v>D共同住宅5～7地域</v>
      </c>
      <c r="B49" s="7" t="s">
        <v>33</v>
      </c>
      <c r="C49" s="7" t="s">
        <v>70</v>
      </c>
      <c r="D49" s="7" t="s">
        <v>69</v>
      </c>
      <c r="E49" s="7" t="s">
        <v>56</v>
      </c>
    </row>
    <row r="50" spans="1:5" x14ac:dyDescent="0.4">
      <c r="A50" s="7" t="str">
        <f t="shared" si="0"/>
        <v>E戸建住宅1～2地域</v>
      </c>
      <c r="B50" s="7" t="s">
        <v>34</v>
      </c>
      <c r="C50" s="7" t="s">
        <v>65</v>
      </c>
      <c r="D50" s="7" t="s">
        <v>66</v>
      </c>
      <c r="E50" s="7" t="s">
        <v>71</v>
      </c>
    </row>
    <row r="51" spans="1:5" x14ac:dyDescent="0.4">
      <c r="A51" s="7" t="str">
        <f t="shared" si="0"/>
        <v>E戸建住宅3地域</v>
      </c>
      <c r="B51" s="7" t="s">
        <v>34</v>
      </c>
      <c r="C51" s="7" t="s">
        <v>65</v>
      </c>
      <c r="D51" s="7" t="s">
        <v>67</v>
      </c>
      <c r="E51" s="7" t="s">
        <v>71</v>
      </c>
    </row>
    <row r="52" spans="1:5" x14ac:dyDescent="0.4">
      <c r="A52" s="7" t="str">
        <f t="shared" si="0"/>
        <v>E戸建住宅4地域</v>
      </c>
      <c r="B52" s="7" t="s">
        <v>34</v>
      </c>
      <c r="C52" s="7" t="s">
        <v>65</v>
      </c>
      <c r="D52" s="7" t="s">
        <v>68</v>
      </c>
      <c r="E52" s="7" t="s">
        <v>71</v>
      </c>
    </row>
    <row r="53" spans="1:5" x14ac:dyDescent="0.4">
      <c r="A53" s="7" t="str">
        <f t="shared" si="0"/>
        <v>E戸建住宅5～7地域</v>
      </c>
      <c r="B53" s="7" t="s">
        <v>34</v>
      </c>
      <c r="C53" s="7" t="s">
        <v>65</v>
      </c>
      <c r="D53" s="7" t="s">
        <v>69</v>
      </c>
      <c r="E53" s="7" t="s">
        <v>56</v>
      </c>
    </row>
    <row r="54" spans="1:5" x14ac:dyDescent="0.4">
      <c r="A54" s="7" t="str">
        <f t="shared" si="0"/>
        <v>E共同住宅1～2地域</v>
      </c>
      <c r="B54" s="7" t="s">
        <v>34</v>
      </c>
      <c r="C54" s="7" t="s">
        <v>70</v>
      </c>
      <c r="D54" s="7" t="s">
        <v>66</v>
      </c>
      <c r="E54" s="7" t="s">
        <v>71</v>
      </c>
    </row>
    <row r="55" spans="1:5" x14ac:dyDescent="0.4">
      <c r="A55" s="7" t="str">
        <f t="shared" si="0"/>
        <v>E共同住宅3地域</v>
      </c>
      <c r="B55" s="7" t="s">
        <v>34</v>
      </c>
      <c r="C55" s="7" t="s">
        <v>70</v>
      </c>
      <c r="D55" s="7" t="s">
        <v>67</v>
      </c>
      <c r="E55" s="7" t="s">
        <v>71</v>
      </c>
    </row>
    <row r="56" spans="1:5" x14ac:dyDescent="0.4">
      <c r="A56" s="7" t="str">
        <f t="shared" si="0"/>
        <v>E共同住宅4地域</v>
      </c>
      <c r="B56" s="7" t="s">
        <v>34</v>
      </c>
      <c r="C56" s="7" t="s">
        <v>70</v>
      </c>
      <c r="D56" s="7" t="s">
        <v>68</v>
      </c>
      <c r="E56" s="7" t="s">
        <v>71</v>
      </c>
    </row>
    <row r="57" spans="1:5" x14ac:dyDescent="0.4">
      <c r="A57" s="7" t="str">
        <f t="shared" si="0"/>
        <v>E共同住宅5～7地域</v>
      </c>
      <c r="B57" s="7" t="s">
        <v>34</v>
      </c>
      <c r="C57" s="7" t="s">
        <v>70</v>
      </c>
      <c r="D57" s="7" t="s">
        <v>69</v>
      </c>
      <c r="E57" s="7" t="s">
        <v>56</v>
      </c>
    </row>
    <row r="58" spans="1:5" x14ac:dyDescent="0.4">
      <c r="A58" s="7" t="str">
        <f t="shared" si="0"/>
        <v>Y戸建住宅8地域</v>
      </c>
      <c r="B58" s="7" t="s">
        <v>72</v>
      </c>
      <c r="C58" s="7" t="s">
        <v>65</v>
      </c>
      <c r="D58" s="7" t="s">
        <v>73</v>
      </c>
      <c r="E58" s="7" t="s">
        <v>55</v>
      </c>
    </row>
    <row r="59" spans="1:5" x14ac:dyDescent="0.4">
      <c r="A59" s="7" t="str">
        <f t="shared" si="0"/>
        <v>Y共同住宅8地域</v>
      </c>
      <c r="B59" s="7" t="s">
        <v>72</v>
      </c>
      <c r="C59" s="7" t="s">
        <v>70</v>
      </c>
      <c r="D59" s="7" t="s">
        <v>73</v>
      </c>
      <c r="E59" s="7" t="s">
        <v>55</v>
      </c>
    </row>
    <row r="60" spans="1:5" x14ac:dyDescent="0.4">
      <c r="A60" s="7" t="str">
        <f t="shared" si="0"/>
        <v>Z戸建住宅8地域</v>
      </c>
      <c r="B60" s="7" t="s">
        <v>74</v>
      </c>
      <c r="C60" s="7" t="s">
        <v>65</v>
      </c>
      <c r="D60" s="7" t="s">
        <v>73</v>
      </c>
      <c r="E60" s="7" t="s">
        <v>55</v>
      </c>
    </row>
    <row r="61" spans="1:5" x14ac:dyDescent="0.4">
      <c r="A61" s="7" t="str">
        <f t="shared" si="0"/>
        <v>Z共同住宅8地域</v>
      </c>
      <c r="B61" s="7" t="s">
        <v>74</v>
      </c>
      <c r="C61" s="7" t="s">
        <v>70</v>
      </c>
      <c r="D61" s="7" t="s">
        <v>73</v>
      </c>
      <c r="E61" s="7" t="s">
        <v>55</v>
      </c>
    </row>
  </sheetData>
  <autoFilter ref="A1:E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使い方</vt:lpstr>
      <vt:lpstr>内窓設置・外窓交換</vt:lpstr>
      <vt:lpstr>ドア交換</vt:lpstr>
      <vt:lpstr>検索画面</vt:lpstr>
      <vt:lpstr>対応ガラス検索</vt:lpstr>
      <vt:lpstr>開閉形式記号</vt:lpstr>
      <vt:lpstr>APガラス性能一覧</vt:lpstr>
      <vt:lpstr>補助額</vt:lpstr>
      <vt:lpstr>こどもエコグレード</vt:lpstr>
      <vt:lpstr>サイズ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2023-03-31T05:36:32Z</dcterms:created>
  <dcterms:modified xsi:type="dcterms:W3CDTF">2023-03-31T09:43:59Z</dcterms:modified>
</cp:coreProperties>
</file>